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drawing3.xml" ContentType="application/vnd.openxmlformats-officedocument.drawing+xml"/>
  <Override PartName="/xl/styles.xml" ContentType="application/vnd.openxmlformats-officedocument.spreadsheetml.styles+xml"/>
  <Override PartName="/xl/externalLinks/externalLink1.xml" ContentType="application/vnd.openxmlformats-officedocument.spreadsheetml.externalLink+xml"/>
  <Override PartName="/xl/externalLinks/_rels/externalLink2.xml.rels" ContentType="application/vnd.openxmlformats-package.relationships+xml"/>
  <Override PartName="/xl/externalLinks/_rels/externalLink1.xml.rels" ContentType="application/vnd.openxmlformats-package.relationships+xml"/>
  <Override PartName="/xl/externalLinks/externalLink2.xml" ContentType="application/vnd.openxmlformats-officedocument.spreadsheetml.externalLink+xml"/>
  <Override PartName="/xl/worksheets/sheet1.xml" ContentType="application/vnd.openxmlformats-officedocument.spreadsheetml.worksheet+xml"/>
  <Override PartName="/xl/worksheets/sheet2.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Q1'20 SGD Calendar" sheetId="1" state="visible" r:id="rId2"/>
    <sheet name="Ownership" sheetId="2" state="visible" r:id="rId3"/>
    <sheet name="Sheet1" sheetId="3" state="visible" r:id="rId4"/>
    <sheet name="Q120 SGD Masterfile (initial)" sheetId="4" state="visible" r:id="rId5"/>
    <sheet name="Q120 SGD Final Masterfile" sheetId="5" state="visible" r:id="rId6"/>
    <sheet name="Q2'20 SGD Calendar" sheetId="6" state="visible" r:id="rId7"/>
    <sheet name="Q220 SGD Masterfile (initial)" sheetId="7" state="visible" r:id="rId8"/>
  </sheets>
  <externalReferences>
    <externalReference r:id="rId9"/>
    <externalReference r:id="rId10"/>
  </externalReferences>
  <definedNames>
    <definedName function="false" hidden="true" localSheetId="0" name="_xlnm._FilterDatabase" vbProcedure="false">'Q1''20 SGD Calendar'!$B$1:$G$1</definedName>
    <definedName function="false" hidden="true" localSheetId="4" name="_xlnm._FilterDatabase" vbProcedure="false">'Q120 SGD Final Masterfile'!$A$1:$BJ$2511</definedName>
    <definedName function="false" hidden="true" localSheetId="3" name="_xlnm._FilterDatabase" vbProcedure="false">'Q120 SGD Masterfile (initial)'!$A$1:$BG$1</definedName>
  </definedNames>
  <calcPr iterateCount="100" refMode="A1" iterate="false" iterateDelta="0.0001"/>
  <extLst>
    <ext xmlns:loext="http://schemas.libreoffice.org/" uri="{7626C862-2A13-11E5-B345-FEFF819CDC9F}">
      <loext:extCalcPr stringRefSyntax="ExcelA1"/>
    </ext>
  </extLst>
</workbook>
</file>

<file path=xl/comments5.xml><?xml version="1.0" encoding="utf-8"?>
<comments xmlns="http://schemas.openxmlformats.org/spreadsheetml/2006/main" xmlns:xdr="http://schemas.openxmlformats.org/drawingml/2006/spreadsheetDrawing">
  <authors>
    <author> </author>
  </authors>
  <commentList>
    <comment ref="A14" authorId="0">
      <text>
        <r>
          <rPr>
            <sz val="10"/>
            <color rgb="FF000000"/>
            <rFont val="Arial"/>
            <family val="0"/>
            <charset val="1"/>
          </rPr>
          <t xml:space="preserve">joana_salas:
</t>
        </r>
        <r>
          <rPr>
            <sz val="9"/>
            <color rgb="FF000000"/>
            <rFont val="Tahoma"/>
            <family val="2"/>
            <charset val="1"/>
          </rPr>
          <t xml:space="preserve">Comment per Flor Henandez, this is only documents and should not be purchased, will be changed in our BOMs</t>
        </r>
      </text>
    </comment>
    <comment ref="V2404" authorId="0">
      <text>
        <r>
          <rPr>
            <sz val="10"/>
            <color rgb="FF000000"/>
            <rFont val="Arial"/>
            <family val="0"/>
            <charset val="1"/>
          </rPr>
          <t xml:space="preserve">joana_salas:
</t>
        </r>
        <r>
          <rPr>
            <sz val="9"/>
            <color rgb="FF000000"/>
            <rFont val="Tahoma"/>
            <family val="2"/>
            <charset val="1"/>
          </rPr>
          <t xml:space="preserve">change STD cost in google docs</t>
        </r>
      </text>
    </comment>
  </commentList>
</comments>
</file>

<file path=xl/sharedStrings.xml><?xml version="1.0" encoding="utf-8"?>
<sst xmlns="http://schemas.openxmlformats.org/spreadsheetml/2006/main" count="95127" uniqueCount="16937">
  <si>
    <t xml:space="preserve">Steps</t>
  </si>
  <si>
    <t xml:space="preserve">Activity</t>
  </si>
  <si>
    <t xml:space="preserve">Target Start Date Q1'20</t>
  </si>
  <si>
    <t xml:space="preserve">Target Complete Date Q1'20</t>
  </si>
  <si>
    <t xml:space="preserve">Action Item</t>
  </si>
  <si>
    <t xml:space="preserve">Owner</t>
  </si>
  <si>
    <t xml:space="preserve">SGD</t>
  </si>
  <si>
    <t xml:space="preserve">Hang</t>
  </si>
  <si>
    <t xml:space="preserve">Gary</t>
  </si>
  <si>
    <t xml:space="preserve">John</t>
  </si>
  <si>
    <t xml:space="preserve">Priscilla</t>
  </si>
  <si>
    <t xml:space="preserve">Finance</t>
  </si>
  <si>
    <t xml:space="preserve">UI Sample</t>
  </si>
  <si>
    <t xml:space="preserve">Provide top bom list to Arista and get feedback.</t>
  </si>
  <si>
    <t xml:space="preserve">Juan to provide Top Bom List by 09/26 and Hang to review then Joana/Omar can use once confirmed. Sanmina needs to validate data before they explode component level.</t>
  </si>
  <si>
    <t xml:space="preserve">Juan</t>
  </si>
  <si>
    <t xml:space="preserve">Start Quarterly Quoting Process</t>
  </si>
  <si>
    <t xml:space="preserve">Provide component list to Arista (Arista Q1'20, Sanmina Q2'20)</t>
  </si>
  <si>
    <t xml:space="preserve">Send Hang the component list based on top bom list</t>
  </si>
  <si>
    <t xml:space="preserve">Andres/Juan/Omar/Joana</t>
  </si>
  <si>
    <t xml:space="preserve">Gary provide global forecast to Priscilla's team</t>
  </si>
  <si>
    <t xml:space="preserve">CM Sanmina controlled part list (Top 80%)</t>
  </si>
  <si>
    <t xml:space="preserve">Gary provide global forecast to John's team</t>
  </si>
  <si>
    <t xml:space="preserve">Arista owned part list (Top 80%)</t>
  </si>
  <si>
    <t xml:space="preserve">Sanmina to provide ALL current Qtrly Pricing via Googledocs</t>
  </si>
  <si>
    <t xml:space="preserve">Sanmina to provide pricing for Sanmina controlled parts to purple section on Googledocs 10/18/19.</t>
  </si>
  <si>
    <t xml:space="preserve">Arista Priscilla's team to obtain pricing for Sanmina owned parts</t>
  </si>
  <si>
    <t xml:space="preserve">Obtain pricing information to have ready for Q120 timeframe. Please don’t post your pricing information until you see that Sanmina has posted their data.</t>
  </si>
  <si>
    <t xml:space="preserve">Susan, Erlyn, Yonn</t>
  </si>
  <si>
    <t xml:space="preserve">Arista John's team to provide pricing information</t>
  </si>
  <si>
    <t xml:space="preserve">Arista sourcing (John team only) commodity managers to provide Hang with information to Googledocs green section. Please use Gary template.</t>
  </si>
  <si>
    <t xml:space="preserve">Jason, Long, Binh, John, Chris, Huan, Rima, Carmen, &amp; Lisa provide to Hang.</t>
  </si>
  <si>
    <t xml:space="preserve">Arista Priscilla's team to validate pricing (from Sanmina)</t>
  </si>
  <si>
    <t xml:space="preserve">Validation &amp; Data Entry from Priscilla's team on Priscillamina owned parts for green section of Googledocs. Note: If Sanmina has posted her pricing sooner than 10/24 for certain parts please start validating your data and enter in the green section. Don’t wait till last minute until she loads all your data otherwise you may run out of time. Sanmina will email each person once they post any data.</t>
  </si>
  <si>
    <t xml:space="preserve">Arista owned parts pricing in Googledocs</t>
  </si>
  <si>
    <t xml:space="preserve">Hang to populate data into Googledocs for Jason/Jenny, Carmen, Binh, John, Chris, Long, Huan, Rima, Lisa for green section (Hang to input for initial data only. After this, commodity mgrs responsible to update Googledocs themselves)</t>
  </si>
  <si>
    <t xml:space="preserve">Sanmina to reach out John's team for any pricing gaps post them entering green section</t>
  </si>
  <si>
    <t xml:space="preserve">Sanmina start working with John's team directly on their green input if any questions</t>
  </si>
  <si>
    <t xml:space="preserve">Andres/Juan/Omar/Joana to work with Binh, Jason, Chris, John, Long, Huan, Carmen, Lisa, Rima</t>
  </si>
  <si>
    <t xml:space="preserve">Sanmina to reach out Priscilla's team for any pricing gaps</t>
  </si>
  <si>
    <t xml:space="preserve">Sanmina start working with Priscilla's team directly on their green input if any questions/gaps between Sanmina vs Arista pricing, particularly if Arista pricing is lower than Sanmina so any gaps can be closed. Any discrepancies, Sanmina to email commodity mgr directly to resolve. If after 3 attempts no response from commodity mgr, escalate to Priscilla/Lorenzo.</t>
  </si>
  <si>
    <t xml:space="preserve">Andres/Juan/Joana to work with Erlyn, Susan, Yonn</t>
  </si>
  <si>
    <t xml:space="preserve">Sanmina to start pulling updated bom information in prep to include in rollup</t>
  </si>
  <si>
    <t xml:space="preserve">Juan needs to start slowly reviewing latest bom information to ensure Omar/Joana cbom files will have latest information. Juan to send this information over to Hang/Omar/Joana</t>
  </si>
  <si>
    <t xml:space="preserve">Juan/Joana</t>
  </si>
  <si>
    <t xml:space="preserve">Revised Top Bom</t>
  </si>
  <si>
    <t xml:space="preserve">Omar/Joana to validate file in prep for updating new parts for following week when demand/OH refreshed..</t>
  </si>
  <si>
    <t xml:space="preserve">Hang and Omar/Joana</t>
  </si>
  <si>
    <t xml:space="preserve">PRE- FINAL Arista updated component list</t>
  </si>
  <si>
    <t xml:space="preserve">Sanmina to send PRE- FINAL file to Arista by 10/28/2019. SGD to refresh OH/OPO/Demand columns for Arista Cmgr'sreview to determine if Q+1 costs should remain flat or be revised.</t>
  </si>
  <si>
    <t xml:space="preserve">Omar/Joana to update and refresh demand before NOON and Hang to put in Googledocs.</t>
  </si>
  <si>
    <t xml:space="preserve">Arista Final Decision on Arista Owned Parts</t>
  </si>
  <si>
    <t xml:space="preserve">Commodity Manager to review OH and demand and make decision to leave flat or update in Googledocs by 11/7/19 3PM</t>
  </si>
  <si>
    <t xml:space="preserve">Jason, Long, Binh, John, Chris, Huan, Rima, Carmen, &amp; Lisa provide to Sanmina</t>
  </si>
  <si>
    <t xml:space="preserve">Sanmina to review Arista Final Decision</t>
  </si>
  <si>
    <t xml:space="preserve">Sanmina review Arista Final Decision to approve/reject to Arista Sourcing team</t>
  </si>
  <si>
    <t xml:space="preserve">Omar/Joana working with Arista Commodity Managers</t>
  </si>
  <si>
    <t xml:space="preserve">Sanmina Final Decision on Sanmina Owned Parts</t>
  </si>
  <si>
    <t xml:space="preserve">Sanmina to review OH and demand and make decision to leave flat or update in Googledocs to Priscilla's team by 11/5/19 3PM</t>
  </si>
  <si>
    <t xml:space="preserve">Omar/Joana</t>
  </si>
  <si>
    <t xml:space="preserve">Arista to review Sanmina Final Decision</t>
  </si>
  <si>
    <t xml:space="preserve">Arista Priscilla team to review Sanmina Final Decision to approve/reject to Sanmina</t>
  </si>
  <si>
    <t xml:space="preserve">Susan, Erlyn, Yonn provide to Sanmina</t>
  </si>
  <si>
    <t xml:space="preserve">Review OH/leave flat with Sanmina(Thursday)</t>
  </si>
  <si>
    <t xml:space="preserve">Sanmina to review updated OH/price with Arista. Call should only be addressing rejected parts only so Omar/Joana be sure to be prepared</t>
  </si>
  <si>
    <t xml:space="preserve">Omar/Joana/Commodity Managers</t>
  </si>
  <si>
    <t xml:space="preserve">Sanmina start preparing cbom files</t>
  </si>
  <si>
    <t xml:space="preserve">Sanmina to start pulling cbom related information in prep to send Hang file by 11/21</t>
  </si>
  <si>
    <t xml:space="preserve">Finalize on Component Pricing</t>
  </si>
  <si>
    <t xml:space="preserve">Sanmina to submit quotation (CBOM+VA)</t>
  </si>
  <si>
    <t xml:space="preserve">Send final CBOM file to Arista on 11/21/2019 ; This should reflect the most updated boms</t>
  </si>
  <si>
    <t xml:space="preserve">Sanmina submit cbom by products to Arista</t>
  </si>
  <si>
    <t xml:space="preserve">Revolution Day Holiday</t>
  </si>
  <si>
    <t xml:space="preserve">HOLIDAY- SANMINA</t>
  </si>
  <si>
    <t xml:space="preserve">Arista to verify quotation (CBOM+VA)</t>
  </si>
  <si>
    <t xml:space="preserve">Hang begin verification of boms and provide any questions to Omar/Joana if any</t>
  </si>
  <si>
    <t xml:space="preserve">Arista (Hang)</t>
  </si>
  <si>
    <t xml:space="preserve">Arista to scrub cbom</t>
  </si>
  <si>
    <t xml:space="preserve">Thanksgiving Holiday</t>
  </si>
  <si>
    <t xml:space="preserve">HOLIDAY- ARISTA</t>
  </si>
  <si>
    <t xml:space="preserve">Arista to review with finance</t>
  </si>
  <si>
    <t xml:space="preserve">Presentation Day</t>
  </si>
  <si>
    <t xml:space="preserve">Arista</t>
  </si>
  <si>
    <t xml:space="preserve">NOTE: As you know, sometimes as we scrub the boms we may find some parts where we may need to update the cost. When this happens Arista will inform Sanmina right away.</t>
  </si>
  <si>
    <t xml:space="preserve">Arista finance approve new price and upload into system</t>
  </si>
  <si>
    <t xml:space="preserve">Sanmina confirm Arista final price. ( Lock for sell price.)</t>
  </si>
  <si>
    <t xml:space="preserve">Final Product Pricing Established</t>
  </si>
  <si>
    <t xml:space="preserve">Arista to provide PO</t>
  </si>
  <si>
    <t xml:space="preserve">Qtr End</t>
  </si>
  <si>
    <t xml:space="preserve">Christmas Eve &amp; Christmas Day</t>
  </si>
  <si>
    <t xml:space="preserve">Christmas Holiday</t>
  </si>
  <si>
    <t xml:space="preserve">New Year's Eve</t>
  </si>
  <si>
    <t xml:space="preserve">New Year's Day</t>
  </si>
  <si>
    <t xml:space="preserve">HOLIDAY- ARISTA &amp; SANMINA</t>
  </si>
  <si>
    <t xml:space="preserve">Sanmina to Inventory Re-val</t>
  </si>
  <si>
    <t xml:space="preserve">Send Hang reval file</t>
  </si>
  <si>
    <t xml:space="preserve">Reval should reflect MRP of 1/1/2020</t>
  </si>
  <si>
    <t xml:space="preserve">Arista to review Inventory Re-val and P0 to follow</t>
  </si>
  <si>
    <t xml:space="preserve">SGD / JPE</t>
  </si>
  <si>
    <t xml:space="preserve">Hang / Mary</t>
  </si>
  <si>
    <t xml:space="preserve">Names</t>
  </si>
  <si>
    <t xml:space="preserve">Andres</t>
  </si>
  <si>
    <t xml:space="preserve">Omar</t>
  </si>
  <si>
    <t xml:space="preserve">Joana</t>
  </si>
  <si>
    <t xml:space="preserve">Jason</t>
  </si>
  <si>
    <t xml:space="preserve">John's sourcing Team</t>
  </si>
  <si>
    <t xml:space="preserve">Long</t>
  </si>
  <si>
    <t xml:space="preserve">Binh</t>
  </si>
  <si>
    <t xml:space="preserve">Chris</t>
  </si>
  <si>
    <t xml:space="preserve">Huan</t>
  </si>
  <si>
    <t xml:space="preserve">Rima</t>
  </si>
  <si>
    <t xml:space="preserve">Lisa</t>
  </si>
  <si>
    <t xml:space="preserve"> Erlyn</t>
  </si>
  <si>
    <t xml:space="preserve">Susan</t>
  </si>
  <si>
    <t xml:space="preserve">Yonn</t>
  </si>
  <si>
    <t xml:space="preserve">Arista Manager</t>
  </si>
  <si>
    <t xml:space="preserve">Sanmina Part Number</t>
  </si>
  <si>
    <t xml:space="preserve">Arista Part Number</t>
  </si>
  <si>
    <t xml:space="preserve">Cust. consign (Y/N)</t>
  </si>
  <si>
    <t xml:space="preserve">Parts controlled by</t>
  </si>
  <si>
    <t xml:space="preserve">Item Desc</t>
  </si>
  <si>
    <t xml:space="preserve">AVL from Sanmina</t>
  </si>
  <si>
    <t xml:space="preserve">LT
  (in Working 5 business days)</t>
  </si>
  <si>
    <t xml:space="preserve">MOQ</t>
  </si>
  <si>
    <t xml:space="preserve">Original PO/Delivery sent by Mexico</t>
  </si>
  <si>
    <t xml:space="preserve">Remark</t>
  </si>
  <si>
    <t xml:space="preserve">Sanmina Quantity Buffer On Hand based on 10/01/19</t>
  </si>
  <si>
    <t xml:space="preserve">Sanmina Quantity On Hand + CS Inv. based on 10/01/19</t>
  </si>
  <si>
    <r>
      <rPr>
        <sz val="10"/>
        <rFont val="Arial"/>
        <family val="2"/>
        <charset val="1"/>
      </rPr>
      <t xml:space="preserve">Open PO due in </t>
    </r>
    <r>
      <rPr>
        <sz val="10"/>
        <color rgb="FFFF0000"/>
        <rFont val="Arial"/>
        <family val="2"/>
        <charset val="1"/>
      </rPr>
      <t xml:space="preserve">CQ4'19</t>
    </r>
    <r>
      <rPr>
        <sz val="10"/>
        <rFont val="Arial"/>
        <family val="2"/>
        <charset val="1"/>
      </rPr>
      <t xml:space="preserve"> as of 10/01/19</t>
    </r>
  </si>
  <si>
    <r>
      <rPr>
        <sz val="10"/>
        <rFont val="Arial"/>
        <family val="2"/>
        <charset val="1"/>
      </rPr>
      <t xml:space="preserve">Open PO due in </t>
    </r>
    <r>
      <rPr>
        <sz val="10"/>
        <color rgb="FFFF0000"/>
        <rFont val="Arial"/>
        <family val="2"/>
        <charset val="1"/>
      </rPr>
      <t xml:space="preserve">CQ1'20</t>
    </r>
    <r>
      <rPr>
        <sz val="10"/>
        <rFont val="Arial"/>
        <family val="2"/>
        <charset val="1"/>
      </rPr>
      <t xml:space="preserve"> as of 10/01/20</t>
    </r>
  </si>
  <si>
    <t xml:space="preserve">Delivery Based Total OH</t>
  </si>
  <si>
    <r>
      <rPr>
        <sz val="10"/>
        <color rgb="FF000000"/>
        <rFont val="Arial"/>
        <family val="2"/>
        <charset val="1"/>
      </rPr>
      <t xml:space="preserve">PO Based Total OH + OPO
</t>
    </r>
    <r>
      <rPr>
        <sz val="10"/>
        <color rgb="FFFF0000"/>
        <rFont val="Arial"/>
        <family val="2"/>
        <charset val="1"/>
      </rPr>
      <t xml:space="preserve">  (CQ4 &amp; CQ1'20)</t>
    </r>
  </si>
  <si>
    <r>
      <rPr>
        <sz val="10"/>
        <color rgb="FF000000"/>
        <rFont val="Arial"/>
        <family val="2"/>
        <charset val="1"/>
      </rPr>
      <t xml:space="preserve">CQ4'19 (ARIS) / FQ1'20 (SANM) Demand as of </t>
    </r>
    <r>
      <rPr>
        <sz val="10"/>
        <color rgb="FFFF6D01"/>
        <rFont val="Arial"/>
        <family val="2"/>
        <charset val="1"/>
      </rPr>
      <t xml:space="preserve">10/01/19</t>
    </r>
  </si>
  <si>
    <r>
      <rPr>
        <sz val="10"/>
        <color rgb="FF000000"/>
        <rFont val="Arial"/>
        <family val="2"/>
        <charset val="1"/>
      </rPr>
      <t xml:space="preserve">CQ1'20 (ARIS) / FQ2'20 (SANM) Demand as of </t>
    </r>
    <r>
      <rPr>
        <sz val="10"/>
        <color rgb="FFFF6D01"/>
        <rFont val="Arial"/>
        <family val="2"/>
        <charset val="1"/>
      </rPr>
      <t xml:space="preserve">10/01/19</t>
    </r>
  </si>
  <si>
    <r>
      <rPr>
        <sz val="10"/>
        <color rgb="FF000000"/>
        <rFont val="Arial"/>
        <family val="2"/>
        <charset val="1"/>
      </rPr>
      <t xml:space="preserve">CQ2'20 (ARIS) / FQ3'20 (SANM) Demand as of </t>
    </r>
    <r>
      <rPr>
        <sz val="10"/>
        <color rgb="FFFF6D01"/>
        <rFont val="Arial"/>
        <family val="2"/>
        <charset val="1"/>
      </rPr>
      <t xml:space="preserve">10/01/19</t>
    </r>
  </si>
  <si>
    <r>
      <rPr>
        <sz val="10"/>
        <color rgb="FF000000"/>
        <rFont val="Arial"/>
        <family val="2"/>
        <charset val="1"/>
      </rPr>
      <t xml:space="preserve">CQ3'20 (ARIS) / FQ4'20 (SANM) Demand as of</t>
    </r>
    <r>
      <rPr>
        <sz val="10"/>
        <color rgb="FFFF6D01"/>
        <rFont val="Arial"/>
        <family val="2"/>
        <charset val="1"/>
      </rPr>
      <t xml:space="preserve"> 10/01/19</t>
    </r>
  </si>
  <si>
    <t xml:space="preserve">Delta = OH &amp; Open PO - DD (CQ4'19 + CQ1'20-Arista)</t>
  </si>
  <si>
    <t xml:space="preserve">ARIS - CQ4'19/ SANM - FQ1'20 unit price (USD) / Current std.</t>
  </si>
  <si>
    <t xml:space="preserve">CQ1'20 (ARIS) / FQ2'20 (SANM) unit price (USD)</t>
  </si>
  <si>
    <t xml:space="preserve">Delta 
 ARIS CQ1'20 SANM FQ2'20 
vs ARIS - CQ4'19 SANM FQ1'20</t>
  </si>
  <si>
    <t xml:space="preserve">Blended AVG. PO Receipt Price (Jul-Sept 2019)</t>
  </si>
  <si>
    <t xml:space="preserve">Arista CQ1'20
Sanmina FQ2'20 New PO price.</t>
  </si>
  <si>
    <t xml:space="preserve">Approve/Reject Column T Cost</t>
  </si>
  <si>
    <t xml:space="preserve">Sanmina Approve/Reject Comments</t>
  </si>
  <si>
    <t xml:space="preserve">Arista Approve/Reject Comments</t>
  </si>
  <si>
    <t xml:space="preserve">Is the Arista Recommended Price US, Asia, Mix?</t>
  </si>
  <si>
    <t xml:space="preserve">Arista Std price (CQ1'20)</t>
  </si>
  <si>
    <t xml:space="preserve">Arista Supplier name, Cost, Splits (CQ1'20)
  Sample Format: Micron $42 (80%) / Apple $42.00 (20%)</t>
  </si>
  <si>
    <t xml:space="preserve">Arista MOQ (CQ1'20)</t>
  </si>
  <si>
    <t xml:space="preserve">Arista Lead Time (CQ1'20) in Weeks, NOT days</t>
  </si>
  <si>
    <t xml:space="preserve">Arista Supplier MPN (CQ1'20)</t>
  </si>
  <si>
    <t xml:space="preserve">Arista NCNR (Y/N)</t>
  </si>
  <si>
    <t xml:space="preserve">Arista Comment (CQ1'20)</t>
  </si>
  <si>
    <t xml:space="preserve">Arista(CQ1'20)
  ST or HT or Hybrid?
  If applies</t>
  </si>
  <si>
    <t xml:space="preserve">(CQ2'20)
  Ownership</t>
  </si>
  <si>
    <t xml:space="preserve">(CQ2'20)
  Arista PIC</t>
  </si>
  <si>
    <t xml:space="preserve">Hang Comments</t>
  </si>
  <si>
    <t xml:space="preserve">Delta Between New Sanmina Recommended (FQ2'20) vs CQ1'20 (ARIS) ( POS- Price Increase/NEG- Price Decrease</t>
  </si>
  <si>
    <t xml:space="preserve">(Neg) Where Arista Rec Price CQ1´20 Lower than Sanmina</t>
  </si>
  <si>
    <t xml:space="preserve">Omar's comments on Justifing price</t>
  </si>
  <si>
    <t xml:space="preserve">Sanmina recommended price (Q4´19 Arista) BASED ON Logic</t>
  </si>
  <si>
    <t xml:space="preserve">Sanmina Supplier Quoted price via GSM (CQ1´20)</t>
  </si>
  <si>
    <t xml:space="preserve">Sanmina Mfg. (CQ1´20)</t>
  </si>
  <si>
    <t xml:space="preserve">Sanmina MPN (CQ1´20)</t>
  </si>
  <si>
    <t xml:space="preserve">Sanmina advise MOQ (CQ1´20)</t>
  </si>
  <si>
    <t xml:space="preserve">Sanmina advise Lead Time (CQ1´20) (in weeks)</t>
  </si>
  <si>
    <t xml:space="preserve">Sanmina NCNR (Y/N)</t>
  </si>
  <si>
    <t xml:space="preserve">Sanmina supplier name (CQ1´20)</t>
  </si>
  <si>
    <t xml:space="preserve">Sanmina Splits (Q4´19)</t>
  </si>
  <si>
    <t xml:space="preserve">Additional Notes on Supplier details.</t>
  </si>
  <si>
    <t xml:space="preserve">Sanmina comment (CQ1´20)</t>
  </si>
  <si>
    <t xml:space="preserve">CQ4´19 (ARIS) FQ120 (SANM) cost based on</t>
  </si>
  <si>
    <t xml:space="preserve">Buyer's name</t>
  </si>
  <si>
    <t xml:space="preserve">VCI PARTS (Y/N)</t>
  </si>
  <si>
    <t xml:space="preserve">Arista Price Used</t>
  </si>
  <si>
    <t xml:space="preserve">LFARIAPKG-00116-01</t>
  </si>
  <si>
    <t xml:space="preserve">APKG-00116-01</t>
  </si>
  <si>
    <t xml:space="preserve">N</t>
  </si>
  <si>
    <t xml:space="preserve">ASY, PKG, PINECREST</t>
  </si>
  <si>
    <t xml:space="preserve">ARISTA NETWORKS(APKG-00116-01)</t>
  </si>
  <si>
    <t xml:space="preserve">Delivery</t>
  </si>
  <si>
    <t xml:space="preserve">Long Dang</t>
  </si>
  <si>
    <t xml:space="preserve">SGD Q4'19 Comp Raw Part list</t>
  </si>
  <si>
    <t xml:space="preserve">Candelario Macias, Jose Guadalupe</t>
  </si>
  <si>
    <t xml:space="preserve">LFARIASY-00092-03</t>
  </si>
  <si>
    <t xml:space="preserve">ASY-00092-03</t>
  </si>
  <si>
    <t xml:space="preserve">ASY,PCA,LINECARD,POWER,BRKT</t>
  </si>
  <si>
    <t xml:space="preserve">FOXCONN(ASY-00092-03)| HON HAI PRECISION IND CO LTD(ASY-00092-03)| TENERE, INC.(ASY-00092-03)</t>
  </si>
  <si>
    <t xml:space="preserve">PO</t>
  </si>
  <si>
    <t xml:space="preserve">Huan Nguyen</t>
  </si>
  <si>
    <t xml:space="preserve">LFARIASY-00232-10</t>
  </si>
  <si>
    <t xml:space="preserve">ASY-00232-10</t>
  </si>
  <si>
    <t xml:space="preserve">ASY, FAN MODULE, 1RU, EXIT/FORWARD, RED, NEBS COMPLIANT</t>
  </si>
  <si>
    <t xml:space="preserve">SANYO DENKI - CHINA(1023-100558)| SANYO DENKI AMERICA(1023-107098)</t>
  </si>
  <si>
    <t xml:space="preserve">Binh Hoang</t>
  </si>
  <si>
    <t xml:space="preserve">LFARIASY-00246-10</t>
  </si>
  <si>
    <t xml:space="preserve">ASY-00246-10</t>
  </si>
  <si>
    <t xml:space="preserve">ASY, FAN MODULE, 1RU, INLET/REVERSE, BLUE, NEBS COMPLIANT</t>
  </si>
  <si>
    <t xml:space="preserve">SANYO DENKI - CHINA(1023-100559)| SANYO DENKI AMERICA(1023-107099)</t>
  </si>
  <si>
    <t xml:space="preserve">LFARIASY-00247-04</t>
  </si>
  <si>
    <t xml:space="preserve">ASY-00247-04</t>
  </si>
  <si>
    <t xml:space="preserve">ASY,BODEGA,RACK,REINFORCED EAR</t>
  </si>
  <si>
    <t xml:space="preserve">HON HAI PRECISION INDUSTRY CO(ASY-00247-04)| VIA SYSTEMS(ASY-00247-04)</t>
  </si>
  <si>
    <t xml:space="preserve">LFARIASY-00414-01</t>
  </si>
  <si>
    <t xml:space="preserve">ASY-00414-01</t>
  </si>
  <si>
    <t xml:space="preserve">ASY,RUBY,SSD,COMBO BRACKET</t>
  </si>
  <si>
    <t xml:space="preserve">SANMINA-SCI(ASY-00414-01)| TTM TECHNOLOGIES(ASY-00414-01)</t>
  </si>
  <si>
    <t xml:space="preserve">LFARIASY-00436-03</t>
  </si>
  <si>
    <t xml:space="preserve">ASY-00436-03</t>
  </si>
  <si>
    <t xml:space="preserve">ASY,RIBBON HSK,BACKING PLATE,W/INSULATOR</t>
  </si>
  <si>
    <t xml:space="preserve">AAVID THERMALLOY - CHINA(ASY-00436-03)| THERMO COOL CORP(ASY-00436-03)</t>
  </si>
  <si>
    <t xml:space="preserve">LFARIASY-00477-02</t>
  </si>
  <si>
    <t xml:space="preserve">ASY-00477-02</t>
  </si>
  <si>
    <t xml:space="preserve">ASY,ROSA,24P,CHASSIS,COVER SHEET METAL</t>
  </si>
  <si>
    <t xml:space="preserve">SANMINA-SCI(ASY-00477-02)| TTM TECHNOLOGIES(ASY-00477-02)</t>
  </si>
  <si>
    <t xml:space="preserve">LFARIASY-00479-02</t>
  </si>
  <si>
    <t xml:space="preserve">ASY-00479-02</t>
  </si>
  <si>
    <t xml:space="preserve">ASY,ROSA,24P,CHASSIS,BASE SHEET METAL</t>
  </si>
  <si>
    <t xml:space="preserve">SANMINA-SCI(ASY-00479-02)| TTM TECHNOLOGIES(ASY-00479-02)</t>
  </si>
  <si>
    <t xml:space="preserve">LFARIASY-00486-03</t>
  </si>
  <si>
    <t xml:space="preserve">ASY-00486-03</t>
  </si>
  <si>
    <t xml:space="preserve">ASY,SANTA ROSA,52P,CHASSIS,BASE SHEET METAL</t>
  </si>
  <si>
    <t xml:space="preserve">TTM - VIASYSTEMS(ASY-00486-03)</t>
  </si>
  <si>
    <t xml:space="preserve">LFARIASY-00488-03</t>
  </si>
  <si>
    <t xml:space="preserve">ASY-00488-03</t>
  </si>
  <si>
    <t xml:space="preserve">ASY,SANTA ROSA,52P,CHASSIS,COVER SHEET METAL</t>
  </si>
  <si>
    <t xml:space="preserve">TTM - VIASYSTEMS(ASY-00488-03)</t>
  </si>
  <si>
    <t xml:space="preserve">LFARIASY-00490-01</t>
  </si>
  <si>
    <t xml:space="preserve">ASY-00490-01</t>
  </si>
  <si>
    <t xml:space="preserve">ASY,SANTA ROSA,52P,CHASSIS,FRONT BAFFLE</t>
  </si>
  <si>
    <t xml:space="preserve">SANMINA-SCI(ASY-00490-01)| TTM TECHNOLOGIES(ASY-00490-01)</t>
  </si>
  <si>
    <t xml:space="preserve">LFARIASY-00569-02</t>
  </si>
  <si>
    <t xml:space="preserve">ASY-00569-02</t>
  </si>
  <si>
    <t xml:space="preserve">ASY,COTATI,CHASSIS,BASE SHEET METAL</t>
  </si>
  <si>
    <t xml:space="preserve">SANMINA-SCI(ASY-00569-02)| TTM TECHNOLOGIES(ASY-00569-02)</t>
  </si>
  <si>
    <t xml:space="preserve">LFARIASY-00570-03</t>
  </si>
  <si>
    <t xml:space="preserve">ASY-00570-03</t>
  </si>
  <si>
    <t xml:space="preserve">ASY,COTATI,CHASSIS,COVER SHEET METAL</t>
  </si>
  <si>
    <t xml:space="preserve">SANMINA-SCI(ASY-00570-03)| TTM TECHNOLOGIES(ASY-00570-03)</t>
  </si>
  <si>
    <t xml:space="preserve">LFARIASY-00657-04</t>
  </si>
  <si>
    <t xml:space="preserve">ASY-00657-04</t>
  </si>
  <si>
    <t xml:space="preserve">ASY,SEQUOIA,LC,STIFFENER,GUIDE w/ BLOCKS</t>
  </si>
  <si>
    <t xml:space="preserve">FOXCONN NWE(ASY-00657-04)| HON HAI PRECISION(ASY-00657-04)</t>
  </si>
  <si>
    <t xml:space="preserve">LFARIASY-00680-08</t>
  </si>
  <si>
    <t xml:space="preserve">ASY-00680-08</t>
  </si>
  <si>
    <t xml:space="preserve">ASY,OAK,CHASSIS,BASE SHEET METAL</t>
  </si>
  <si>
    <t xml:space="preserve">FOXCONN(ASY-00680-08)| HON HAI PRECISION IND CO LTD(ASY-00680-08)| SANMINA-SCI(ASY-00680-08)</t>
  </si>
  <si>
    <t xml:space="preserve">LFARIASY-00685-04</t>
  </si>
  <si>
    <t xml:space="preserve">ASY-00685-04</t>
  </si>
  <si>
    <t xml:space="preserve">ASY,SEQUOIA,SUP,SSD,SUPPORT BRACKET,W/INSULATOR</t>
  </si>
  <si>
    <t xml:space="preserve">FOXCONN(ASY-00685-04)| HON HAI PRECISION IND CO LTD(ASY-00685-04)</t>
  </si>
  <si>
    <t xml:space="preserve">LFARIASY-00686-06</t>
  </si>
  <si>
    <t xml:space="preserve">ASY-00686-06</t>
  </si>
  <si>
    <t xml:space="preserve">ASY,SEQUOIA,SUP,CONNECTOR BRACKET</t>
  </si>
  <si>
    <t xml:space="preserve">FOXCONN(ASY-00686-06)| HON HAI PRECISION IND CO LTD(ASY-00686-06)| SANMINA-SCI(ASY-00686-06)</t>
  </si>
  <si>
    <t xml:space="preserve">LFARIASY-00690-11</t>
  </si>
  <si>
    <t xml:space="preserve">ASY-00690-11</t>
  </si>
  <si>
    <t xml:space="preserve">ASY,SEQUOIA,PONDEROSA,CHASSIS,BASE,SHEETMETAL</t>
  </si>
  <si>
    <t xml:space="preserve">FOXCONN NWE(ASY-00690-11)| HON HAI PRECISION CO LTD(ASY-00690-11)</t>
  </si>
  <si>
    <t xml:space="preserve">LFARIASY-00712-05</t>
  </si>
  <si>
    <t xml:space="preserve">ASY-00712-05</t>
  </si>
  <si>
    <t xml:space="preserve">ASY,SEQUOIA,FAN,LOUVER</t>
  </si>
  <si>
    <t xml:space="preserve">ARRK PRODUCT DEVELOP(ASY-00712-05)| SANMINA-SCI TURTLE LAKE(ASY-00712-05)</t>
  </si>
  <si>
    <t xml:space="preserve">Chris Wells</t>
  </si>
  <si>
    <t xml:space="preserve">LFARIASY-00741-09</t>
  </si>
  <si>
    <t xml:space="preserve">ASY-00741-09</t>
  </si>
  <si>
    <t xml:space="preserve">ASY,SEQUOIA,FIR,CHASSIS,BASE,SHEETMETAL</t>
  </si>
  <si>
    <t xml:space="preserve">FOXCONN(ASY-00741-09)| HON HAI PRECISION INDUSTRY(ASY-00741-09)</t>
  </si>
  <si>
    <t xml:space="preserve">LFARIASY-00839-06</t>
  </si>
  <si>
    <t xml:space="preserve">ASY-00839-06</t>
  </si>
  <si>
    <t xml:space="preserve">ASY,SEQUOIA,FIR,STIFFENER,CONNECTOR,SM</t>
  </si>
  <si>
    <t xml:space="preserve">FOXCONN NWE(ASY-00839-06)| HON HAI PRECISION(ASY-00839-06)| SANMINA SCI(ASY-00839-06)</t>
  </si>
  <si>
    <t xml:space="preserve">LFARIASY-00841-06</t>
  </si>
  <si>
    <t xml:space="preserve">ASY-00841-06</t>
  </si>
  <si>
    <t xml:space="preserve">ASY,SEQUOIA,FIR,COVER,TOP,SHEETMETAL</t>
  </si>
  <si>
    <t xml:space="preserve">FOXCONN NWE(ASY-00841-06)| HON HAI PRECISION(ASY-00841-06)</t>
  </si>
  <si>
    <t xml:space="preserve">LFARIASY-00846-01</t>
  </si>
  <si>
    <t xml:space="preserve">ASY-00846-01</t>
  </si>
  <si>
    <t xml:space="preserve">ASY,HEATSINK,ALTA B0,W/BACKING PLATE</t>
  </si>
  <si>
    <t xml:space="preserve">THERMO COOL CORP(ASY-00846-01)</t>
  </si>
  <si>
    <t xml:space="preserve">LFARIASY-00920-04</t>
  </si>
  <si>
    <t xml:space="preserve">ASY-00920-04</t>
  </si>
  <si>
    <t xml:space="preserve">ASY,TOOLLESS,RACK EAR,KEYHOLE,2 POST,2U</t>
  </si>
  <si>
    <t xml:space="preserve">HON HAI PRECISION IND CO LTD(ASY-00920-04)| TREND TECHNOLOGIES(ASY-00920-04)</t>
  </si>
  <si>
    <t xml:space="preserve">LFARIASY-00921-03</t>
  </si>
  <si>
    <t xml:space="preserve">ASY-00921-03</t>
  </si>
  <si>
    <t xml:space="preserve">ASY,TOOLLESS,RACK EAR,KEYHOLE,2 POST,1U</t>
  </si>
  <si>
    <t xml:space="preserve">HON HAI PRECISION INDUSTRY CO(ASY-00921-03)| TREND TECHNOLOGIES(ASY-00921-03)</t>
  </si>
  <si>
    <t xml:space="preserve">LFARIASY-00965-02</t>
  </si>
  <si>
    <t xml:space="preserve">ASY-00965-02</t>
  </si>
  <si>
    <t xml:space="preserve">ASY,PT REYES,QSFP,LIGHTPIPE,SHROUD</t>
  </si>
  <si>
    <t xml:space="preserve">INTERPLEX PLASTICS INC(ASY-00965-02)| SANMINA-SCI(ASY-00965-02)</t>
  </si>
  <si>
    <t xml:space="preserve">LFARIASY-00966-02</t>
  </si>
  <si>
    <t xml:space="preserve">ASY-00966-02</t>
  </si>
  <si>
    <t xml:space="preserve">ASY,PT REYES,SFP,LIGHTPIPE,SHROUD</t>
  </si>
  <si>
    <t xml:space="preserve">ARRK PRODUCT DEVELOP(ASY-00966-02)| SANMINA-SCI(ASY-00966-02)</t>
  </si>
  <si>
    <t xml:space="preserve">LFARIASY-00971-02</t>
  </si>
  <si>
    <t xml:space="preserve">ASY-00971-02</t>
  </si>
  <si>
    <t xml:space="preserve">ASY,PT REYES,QSFP,2OF8,LIGHTPIPE,SHROUD</t>
  </si>
  <si>
    <t xml:space="preserve">ARRK PRODUCT DEVELOP(ASY-00971-02)| SANMINA-SCI(ASY-00971-02)</t>
  </si>
  <si>
    <t xml:space="preserve">LFARIASY-01039-05</t>
  </si>
  <si>
    <t xml:space="preserve">ASY-01039-05</t>
  </si>
  <si>
    <t xml:space="preserve">ASY,SEQUOIA,PONDEROSA,STIFFENER,CONNECTOR SM</t>
  </si>
  <si>
    <t xml:space="preserve">FOXCONN NWE(ASY-01039-05)| HON HAI PRECISION(ASY-01039-05)</t>
  </si>
  <si>
    <t xml:space="preserve">LFARIASY-01040-03</t>
  </si>
  <si>
    <t xml:space="preserve">ASY-01040-03</t>
  </si>
  <si>
    <t xml:space="preserve">ASY,SEQUOIA,PONDEROSA,COVER,TOP</t>
  </si>
  <si>
    <t xml:space="preserve">FOXCONN NWE(ASY-01040-03)| HON HAI PRECISION CO LTD(ASY-01040-03)</t>
  </si>
  <si>
    <t xml:space="preserve">LFARIASY-01113-01</t>
  </si>
  <si>
    <t xml:space="preserve">ASY-01113-01</t>
  </si>
  <si>
    <t xml:space="preserve">ASY,MODULAR,QSFP,LIGHTPIPE,SHROUD</t>
  </si>
  <si>
    <t xml:space="preserve">ARRK PRODUCT DEVELOP(ASY-01113-01)| SANMINA-SCI(ASY-01113-01)</t>
  </si>
  <si>
    <t xml:space="preserve">LFARIASY-01153-03</t>
  </si>
  <si>
    <t xml:space="preserve">ASY-01153-03</t>
  </si>
  <si>
    <t xml:space="preserve">ASY,SEQUOIA,4.57MM PERF,FAN AIR EXIT</t>
  </si>
  <si>
    <t xml:space="preserve">SANYO DENKI(109-U0012-01)</t>
  </si>
  <si>
    <t xml:space="preserve">LFARIASY-01154-03</t>
  </si>
  <si>
    <t xml:space="preserve">ASY-01154-03</t>
  </si>
  <si>
    <t xml:space="preserve">ASY,SEQUOIA,4.57MM PERF,FAN AIR INLET</t>
  </si>
  <si>
    <t xml:space="preserve">SANYO DENKI(109-U0013-01)</t>
  </si>
  <si>
    <t xml:space="preserve">LFARIASY-01240-01</t>
  </si>
  <si>
    <t xml:space="preserve">ASY-01240-01</t>
  </si>
  <si>
    <t xml:space="preserve">ASY,CLOCK,COVER,OVEN,W/GASKET</t>
  </si>
  <si>
    <t xml:space="preserve">ARRK PRODUCT DEVELOP(ASY-01240-01)| SANMINA-SCI(ASY-01240-01)</t>
  </si>
  <si>
    <t xml:space="preserve">LFARIASY-01254-01</t>
  </si>
  <si>
    <t xml:space="preserve">ASY-01254-01</t>
  </si>
  <si>
    <t xml:space="preserve">ASY,LIGHTPIPE,SHROUD,QSFP,4OF8</t>
  </si>
  <si>
    <t xml:space="preserve">ARRK PRODUCT DEVELOP(ASY-01254-01)| SANMINA-SCI TURTLE LAKE(ASY-01254-01)</t>
  </si>
  <si>
    <t xml:space="preserve">LFARIASY-01256-01</t>
  </si>
  <si>
    <t xml:space="preserve">ASY-01256-01</t>
  </si>
  <si>
    <t xml:space="preserve">ASY,SEQUOIA,SUPERVISOR,TOP COVER</t>
  </si>
  <si>
    <t xml:space="preserve">FOXCONN(ASY-01256-01)| HON HAI PRECISION INDUSTRY(ASY-01256-01)</t>
  </si>
  <si>
    <t xml:space="preserve">LFARIASY-01307-01</t>
  </si>
  <si>
    <t xml:space="preserve">ASY-01307-01</t>
  </si>
  <si>
    <t xml:space="preserve">ASY,DORAN,HEATSINK,BACKING PLATE,INSULATED</t>
  </si>
  <si>
    <t xml:space="preserve">AAVID THERMALLOY - CHINA(654627)| AAVID THERMALLOY INC(060903)| THERMO COOL CORP(ASY-01307-01)</t>
  </si>
  <si>
    <t xml:space="preserve">LFARIASY-01368-04</t>
  </si>
  <si>
    <t xml:space="preserve">ASY-01368-04</t>
  </si>
  <si>
    <t xml:space="preserve">ASY,MARIN,YREKA64,CHASSIS,BASE SHEET METAL</t>
  </si>
  <si>
    <t xml:space="preserve">FLEXTRONICS - MALAYSIA(ASY-01368-04)| TREND TECHNOLOGIES - MALAYSIA(ASY-01368-04)| VIASYSTEMS(ASY-01368-04)</t>
  </si>
  <si>
    <t xml:space="preserve">LFARIASY-01370-02</t>
  </si>
  <si>
    <t xml:space="preserve">ASY-01370-02</t>
  </si>
  <si>
    <t xml:space="preserve">ASY,MARIN,YREKA64,CHASSIS,TOP COVER SM</t>
  </si>
  <si>
    <t xml:space="preserve">FLEXTRONICS - MALAYSIA(ASY-01370-02)| TREND TECHNOLOGIES - MALAYSIA(ASY-01370-02)| VIASYSTEMS(ASY-01370-02)</t>
  </si>
  <si>
    <t xml:space="preserve">LFARIASY-01371-02</t>
  </si>
  <si>
    <t xml:space="preserve">ASY-01371-02</t>
  </si>
  <si>
    <t xml:space="preserve">ASY,MARIN,YREKA64,CHASSIS,FRONT BAFFLE</t>
  </si>
  <si>
    <t xml:space="preserve">SANMINA-SCI(ASY-01371-02)| TREND TECHNOLOGIES(ASY-01371-02)| TTM - VIASYSTEMS(ASY-01371-02)</t>
  </si>
  <si>
    <t xml:space="preserve">LFARIASY-01453-03</t>
  </si>
  <si>
    <t xml:space="preserve">ASY-01453-03</t>
  </si>
  <si>
    <t xml:space="preserve">ASY,MARIN,YREKA48,CHASSIS,BASE,SHEET METAL</t>
  </si>
  <si>
    <t xml:space="preserve">SANMINA-SCI FREMONT(ASY-01453-03)| TREND TECHNOLOGIES - MALAYSIA(ASY-01453-03)| TTM - VIASYSTEMS(ASY-01453-03)</t>
  </si>
  <si>
    <t xml:space="preserve">LFARIASY-01455-02</t>
  </si>
  <si>
    <t xml:space="preserve">ASY-01455-02</t>
  </si>
  <si>
    <t xml:space="preserve">ASY,MARIN,YREKA48,CHASSIS,TOP COVER SM</t>
  </si>
  <si>
    <t xml:space="preserve">SANMINA-SCI FREMONT(ASY-01455-02)| TREND TECHNOLOGIES - MALAYSIA(ASY-01455-02)| TTM - VIASYSTEMS(ASY-01455-02)</t>
  </si>
  <si>
    <t xml:space="preserve">LFARIASY-01530-01</t>
  </si>
  <si>
    <t xml:space="preserve">ASY-01530-01</t>
  </si>
  <si>
    <t xml:space="preserve">ASY,MO,HSNK,BACKING PLATE W/ INSULATOR</t>
  </si>
  <si>
    <t xml:space="preserve">AAVID THERMALLOY - CHINA(ASY-01530-01)| AAVID THERMALLOY  LLC.(060904)| THERMO COOL CORP(ASY-01530-01)</t>
  </si>
  <si>
    <t xml:space="preserve">LFARIASY-01536-02</t>
  </si>
  <si>
    <t xml:space="preserve">ASY-01536-02</t>
  </si>
  <si>
    <t xml:space="preserve">ASY,1RU/ 2 RU,TOOLLESS RACK RAIL KIT, UNASSEMBLED</t>
  </si>
  <si>
    <t xml:space="preserve">HON HAI PRECISION IND CO LTD(ASY-01536-02)| TREND TECHNOLOGIES(ASY-01536-02)</t>
  </si>
  <si>
    <t xml:space="preserve">LFARIASY-01542-08</t>
  </si>
  <si>
    <t xml:space="preserve">ASY-01542-08</t>
  </si>
  <si>
    <t xml:space="preserve">ASY, FINAL ASSEMBLY, FAN MODULE, MENDOCINO</t>
  </si>
  <si>
    <t xml:space="preserve">SANYO DENKI PHILIPPINES(109-U0029-02)</t>
  </si>
  <si>
    <t xml:space="preserve">LFARIASY-01558-04</t>
  </si>
  <si>
    <t xml:space="preserve">ASY-01558-04</t>
  </si>
  <si>
    <t xml:space="preserve">ASY,MARIN,UPPERLAKE,CHASSIS,TOP COVER SM</t>
  </si>
  <si>
    <t xml:space="preserve">SANMINA-SCI(ASY-01558-04)| TREND TECHNOLOGIES - MALAYSIA(ASY-01558-04)| TTM - VIASYSTEMS(ASY-01558-04)</t>
  </si>
  <si>
    <t xml:space="preserve">LFARIASY-01560-04</t>
  </si>
  <si>
    <t xml:space="preserve">ASY-01560-04</t>
  </si>
  <si>
    <t xml:space="preserve">ASY,MARIN,UPPERLAKE,CHASSIS,BASE SHEET METAL</t>
  </si>
  <si>
    <t xml:space="preserve">SANMINA-SCI FREMONT(ASY-01560-04)| TTM - VIASYSTEMS(ASY-01560-04)</t>
  </si>
  <si>
    <t xml:space="preserve">LFARIASY-01576-04</t>
  </si>
  <si>
    <t xml:space="preserve">ASY-01576-04</t>
  </si>
  <si>
    <t xml:space="preserve">ASY,MENDOCINO,AIRFLOW GUIDE</t>
  </si>
  <si>
    <t xml:space="preserve">FOXCONN(ASY-01576-04)| HON HAI PRECISION IND CO LTD(ASY-01576-04)| TREND TECHNOLOGIES(ASY-01576-04)</t>
  </si>
  <si>
    <t xml:space="preserve">LFARIASY-01602-04</t>
  </si>
  <si>
    <t xml:space="preserve">ASY-01602-04</t>
  </si>
  <si>
    <t xml:space="preserve">ASY,FORTUNA HEATSINK,BACKING PLATE W/ INSULATOR</t>
  </si>
  <si>
    <t xml:space="preserve">AAVID THERMALLOY(060905)| THERMO COOL CORP(ASY-01602-04)</t>
  </si>
  <si>
    <t xml:space="preserve">LFARIASY-01638-10</t>
  </si>
  <si>
    <t xml:space="preserve">ASY-01638-10</t>
  </si>
  <si>
    <t xml:space="preserve">ASY,M4,RAINBOW,CHAS</t>
  </si>
  <si>
    <t xml:space="preserve">FOXCONN(ASY-01638-10)| HON HAI PRECISION IND CO LTD(ASY-01638-10)</t>
  </si>
  <si>
    <t xml:space="preserve">LFARIASY-01677-05</t>
  </si>
  <si>
    <t xml:space="preserve">ASY-01677-05</t>
  </si>
  <si>
    <t xml:space="preserve">ASY,MARIN,FORTUNA,CHASSIS,BASE SHEET METAL</t>
  </si>
  <si>
    <t xml:space="preserve">SANMINA-SCI FREMONT(ASY-01677-05)| TTM - VIASYSTEMS(ASY-01677-05)</t>
  </si>
  <si>
    <t xml:space="preserve">LFARIASY-01679-07</t>
  </si>
  <si>
    <t xml:space="preserve">ASY-01679-07</t>
  </si>
  <si>
    <t xml:space="preserve">ASY,MARIN,FORTUNA,CHASSIS,TOP COVER SM</t>
  </si>
  <si>
    <t xml:space="preserve">SANMINA-SCI(ASY-01679-07)| TTM - VIASYSTEMS(ASY-01679-07)| TTM TECHNOLOGIES(ASY-01679-07)</t>
  </si>
  <si>
    <t xml:space="preserve">LFARIASY-01695-03</t>
  </si>
  <si>
    <t xml:space="preserve">ASY-01695-03</t>
  </si>
  <si>
    <t xml:space="preserve">ASY,SEQUOIA,4.57MM PERF,FAN AIR EXIT,130CFM</t>
  </si>
  <si>
    <t xml:space="preserve">SANYO DENKI(ASY-01695-03)</t>
  </si>
  <si>
    <t xml:space="preserve">LFARIASY-01697-03</t>
  </si>
  <si>
    <t xml:space="preserve">ASY-01697-03</t>
  </si>
  <si>
    <t xml:space="preserve">ASY,SEQUOIA,4.57MM PERF,FAN AIR INLET,130CFM</t>
  </si>
  <si>
    <t xml:space="preserve">SANYO DENKI(ASY-01697-03)</t>
  </si>
  <si>
    <t xml:space="preserve">LFARIASY-01705-02</t>
  </si>
  <si>
    <t xml:space="preserve">ASY-01705-02</t>
  </si>
  <si>
    <t xml:space="preserve">ASY,SEQUOIA,FIREWHEEL,CHASSIS,BASE SHEET METAL</t>
  </si>
  <si>
    <t xml:space="preserve">HON HAI PRECISION(ASY-01705-02)| SANMINA SCI(ASY-01705-02)| TREND TECHNOLOGIES - CHINO USA(ASY-01705-02)</t>
  </si>
  <si>
    <t xml:space="preserve">LFARIASY-01726-13</t>
  </si>
  <si>
    <t xml:space="preserve">ASY-01726-13</t>
  </si>
  <si>
    <t xml:space="preserve">ASY,OSPREY,CHASSIS SHEET METAL</t>
  </si>
  <si>
    <t xml:space="preserve">FOXCONN(ASY-01726-13)| HON HAI PRECISION IND CO LTD(ASY-01726-13)| SANMINA-SCI(ASY-01726-13)| TENERE(ASY-01726-13)</t>
  </si>
  <si>
    <t xml:space="preserve">SGD CQ3'19 Comp Raw Part list</t>
  </si>
  <si>
    <t xml:space="preserve">LFARIASY-01726-14</t>
  </si>
  <si>
    <t xml:space="preserve">ASY-01726-14</t>
  </si>
  <si>
    <t xml:space="preserve">ASY,OSPREY,CHASSIS SHEET METAL</t>
  </si>
  <si>
    <t xml:space="preserve">HON HAI PRECISION INDUSTRY(ASY-01726-14)| TENERE INCORPORATED(ASY-01726-14)</t>
  </si>
  <si>
    <t xml:space="preserve">LFARIASY-01739-01</t>
  </si>
  <si>
    <t xml:space="preserve">ASY-01739-01</t>
  </si>
  <si>
    <t xml:space="preserve">ASY,OSPREY HSK,BACKING PLATE,W/INSULATOR</t>
  </si>
  <si>
    <t xml:space="preserve">AAVID THERMALLOY - CHINA(060907)| AAVID THERMALLOY INC(060907)| THERMO COOL CORP(ASY-01739-01)</t>
  </si>
  <si>
    <t xml:space="preserve">LFARIASY-01742-03</t>
  </si>
  <si>
    <t xml:space="preserve">ASY-01742-03</t>
  </si>
  <si>
    <t xml:space="preserve">ASY,M4,RAINBOW,FAN</t>
  </si>
  <si>
    <t xml:space="preserve">SANYO DENKI AMERICA , INC.(1022-107726)| SANYO DENKI(9CRA0612P6K004)</t>
  </si>
  <si>
    <t xml:space="preserve">LFARIASY-01743-04</t>
  </si>
  <si>
    <t xml:space="preserve">ASY-01743-04</t>
  </si>
  <si>
    <t xml:space="preserve">ASY,FORTUNA,HEATSINK SUPPORT BRACKET</t>
  </si>
  <si>
    <t xml:space="preserve">SANMINA-SCI FREMONT(ASY-01743-04)| TREND TECHNOLOGIES - MALAYSIA(ASY-01743-04)| TTM - VIASYSTEMS(ASY-01743-04)</t>
  </si>
  <si>
    <t xml:space="preserve">LFARIASY-01832-02</t>
  </si>
  <si>
    <t xml:space="preserve">ASY-01832-02</t>
  </si>
  <si>
    <t xml:space="preserve">ASY,SEQUOIA,CYPRESS4,TOP COVER</t>
  </si>
  <si>
    <t xml:space="preserve">FOXCONN NWE(ASY-01832-02)| HON HAI PRECISION(ASY-01832-02)| TREND TECHNOLOGIES - CHINO USA(ASY-01832-02)</t>
  </si>
  <si>
    <t xml:space="preserve">LFARIASY-01839-02</t>
  </si>
  <si>
    <t xml:space="preserve">ASY-01839-02</t>
  </si>
  <si>
    <t xml:space="preserve">ASY,SEQUOIA,CYPRESS8,TOP COVER</t>
  </si>
  <si>
    <t xml:space="preserve">FOXCONN NWE(ASY-01839-02)| HON HAI PRECISION(ASY-01839-02)</t>
  </si>
  <si>
    <t xml:space="preserve">LFARIASY-01843-01</t>
  </si>
  <si>
    <t xml:space="preserve">ASY-01843-01</t>
  </si>
  <si>
    <t xml:space="preserve">ASY,SEQUOIA,CYPRESS4,CHASSIS,BASE,SHEET METAL</t>
  </si>
  <si>
    <t xml:space="preserve">HON HAI PRECISION(ASY-01843-01)| TREND TECHNOLOGIES - CHINO USA(ASY-01843-01)</t>
  </si>
  <si>
    <t xml:space="preserve">LFARIASY-01845-01</t>
  </si>
  <si>
    <t xml:space="preserve">ASY-01845-01</t>
  </si>
  <si>
    <t xml:space="preserve">ASY,SEQUOIA,CYPRESS8,CHASSIS,BASE,SHEETMETAL</t>
  </si>
  <si>
    <t xml:space="preserve">FOXCONN NWE(ASY-01845-01)| HON HAI PRECISION(ASY-01845-01)</t>
  </si>
  <si>
    <t xml:space="preserve">LFARIASY-01891-01</t>
  </si>
  <si>
    <t xml:space="preserve">ASY-01891-01</t>
  </si>
  <si>
    <t xml:space="preserve">ASY,ALAMEDA,FRONT PCA,LIGHTPIPE,SHROUD</t>
  </si>
  <si>
    <t xml:space="preserve">ARRK PRODUCT DEVELOP(ASY-01891-01)| SANMINA-SCI(ASY-01891-01)</t>
  </si>
  <si>
    <t xml:space="preserve">LFARIASY-01892-01</t>
  </si>
  <si>
    <t xml:space="preserve">ASY-01892-01</t>
  </si>
  <si>
    <t xml:space="preserve">ASY,SUP,OLD FAITHFUL,CHASSIS</t>
  </si>
  <si>
    <t xml:space="preserve">FOXCONN(ASY-01892-01)| HON HAI PRECISION IND CO LTD(ASY-01892-01)</t>
  </si>
  <si>
    <t xml:space="preserve">LFARIASY-01893-06</t>
  </si>
  <si>
    <t xml:space="preserve">ASY-01893-06</t>
  </si>
  <si>
    <t xml:space="preserve">ASY,SUP,OLD FAITHFUL,COVER,BOTTOM</t>
  </si>
  <si>
    <t xml:space="preserve">FOXCONN(ASY-01893-06)| HON HAI PRECISION IND CO LTD(ASY-01893-06)</t>
  </si>
  <si>
    <t xml:space="preserve">LFARIASY-01895-06</t>
  </si>
  <si>
    <t xml:space="preserve">ASY-01895-06</t>
  </si>
  <si>
    <t xml:space="preserve">ASY,ALAMEDA,HOPLAND-S,CHASSIS,BASE SHEET METAL</t>
  </si>
  <si>
    <t xml:space="preserve">SANMINA-SCI(ASY-01895-06)| TTM TECHNOLOGIES(ASY-01895-06)</t>
  </si>
  <si>
    <t xml:space="preserve">LFARIASY-01896-03</t>
  </si>
  <si>
    <t xml:space="preserve">ASY-01896-03</t>
  </si>
  <si>
    <t xml:space="preserve">ASY,ALAMEDA,HOPLAND-S,CHASSIS,COVER SHEET METAL</t>
  </si>
  <si>
    <t xml:space="preserve">SANMINA-SCI FREMONT(ASY-01896-03)| TTM - VIASYSTEMS(ASY-01896-03)</t>
  </si>
  <si>
    <t xml:space="preserve">LFARIASY-01927-04</t>
  </si>
  <si>
    <t xml:space="preserve">ASY-01927-04</t>
  </si>
  <si>
    <t xml:space="preserve">ASY,PT REYES,NOVATO,CHASSIS,COVER SHEET METAL</t>
  </si>
  <si>
    <t xml:space="preserve">SANMINA SCI FREMONT(ASY-01927-04)| VIASYSTEMS(ASY-01927-04)</t>
  </si>
  <si>
    <t xml:space="preserve">LFARIASY-01928-07</t>
  </si>
  <si>
    <t xml:space="preserve">ASY-01928-07</t>
  </si>
  <si>
    <t xml:space="preserve">ASY,PT REYES,NOVATO,CHASSIS,UPPER SHEET METAL</t>
  </si>
  <si>
    <t xml:space="preserve">SANMINA SCI FREMONT(ASY-01928-07)| VIASYSTEMS(ASY-01928-07)</t>
  </si>
  <si>
    <t xml:space="preserve">LFARIASY-01930-04</t>
  </si>
  <si>
    <t xml:space="preserve">ASY-01930-04</t>
  </si>
  <si>
    <t xml:space="preserve">ASY,PT REYES,NOVATO,CHASSIS,LOWER METAL</t>
  </si>
  <si>
    <t xml:space="preserve">SANMINA SCI FREMONT(ASY-01930-04)| VIASYSTEMS(ASY-01930-04)</t>
  </si>
  <si>
    <t xml:space="preserve">LFARIASY-01955-04</t>
  </si>
  <si>
    <t xml:space="preserve">ASY-01955-04</t>
  </si>
  <si>
    <t xml:space="preserve">ASY,ALAMEDA,HOPLAND-T,CHASSIS.BASE SHEET METAL</t>
  </si>
  <si>
    <t xml:space="preserve">SANMINA-SCI FREMONT(ASY-01955-04)| TTM - VIASYSTEMS(ASY-01955-04)</t>
  </si>
  <si>
    <t xml:space="preserve">LFARIASY-01956-04</t>
  </si>
  <si>
    <t xml:space="preserve">ASY-01956-04</t>
  </si>
  <si>
    <t xml:space="preserve">ASY,ALAMEDA,HOPLAND-T,CHASSIS.COVER SHEET METAL</t>
  </si>
  <si>
    <t xml:space="preserve">SANMINA-SCI FREMONT(ASY-01956-04)| TTM - VIASYSTEMS(ASY-01956-04)</t>
  </si>
  <si>
    <t xml:space="preserve">LFARIASY-01958-04</t>
  </si>
  <si>
    <t xml:space="preserve">ASY-01958-04</t>
  </si>
  <si>
    <t xml:space="preserve">ASY,JENNER,LAKEPORT,CHASSIS,BASE SHEET METAL</t>
  </si>
  <si>
    <t xml:space="preserve">SANMINA-SCI FREMONT(ASY-01958-04)| TTM - VIASYSTEMS(ASY-01958-04)</t>
  </si>
  <si>
    <t xml:space="preserve">LFARIASY-01959-04</t>
  </si>
  <si>
    <t xml:space="preserve">ASY-01959-04</t>
  </si>
  <si>
    <t xml:space="preserve">ASY,JENNER,LAKEPORT,CHASSIS,COVER SHEET METAL</t>
  </si>
  <si>
    <t xml:space="preserve">SANMINA-SCI FREMONT(ASY-01959-04)| TTM - VIASYSTEMS(ASY-01959-04)</t>
  </si>
  <si>
    <t xml:space="preserve">LFARIASY-01980-02</t>
  </si>
  <si>
    <t xml:space="preserve">ASY-01980-02</t>
  </si>
  <si>
    <t xml:space="preserve">ASY,BODEGA,COTATI,W/CROW,CHASSIS,BASE SM</t>
  </si>
  <si>
    <t xml:space="preserve">TTM - VIASYSTEMS(ASY-01980-02)</t>
  </si>
  <si>
    <t xml:space="preserve">LFARIASY-01984-02</t>
  </si>
  <si>
    <t xml:space="preserve">ASY-01984-02</t>
  </si>
  <si>
    <t xml:space="preserve">ASY,BODEGA,ROSA,W/CROW,CHASSIS,BASE SM</t>
  </si>
  <si>
    <t xml:space="preserve">TTM - VIASYSTEMS(ASY-01984-02)</t>
  </si>
  <si>
    <t xml:space="preserve">LFARIASY-01986-01</t>
  </si>
  <si>
    <t xml:space="preserve">ASY-01986-01</t>
  </si>
  <si>
    <t xml:space="preserve">HEATSINK BACKING PLATE,MOUNT LANGFORD,MOSYS,W/STUD</t>
  </si>
  <si>
    <t xml:space="preserve">THERMO COOL CORP(ASY-01986-01)</t>
  </si>
  <si>
    <t xml:space="preserve">LFARIASY-01998-02</t>
  </si>
  <si>
    <t xml:space="preserve">ASY-01998-02</t>
  </si>
  <si>
    <t xml:space="preserve">ASY,BODEGA,COTATI,W/CROW,CHASSIS,TOP COVER SM</t>
  </si>
  <si>
    <t xml:space="preserve">TTM - VIASYSTEMS(ASY-01998-02)</t>
  </si>
  <si>
    <t xml:space="preserve">LFARIASY-02000-02</t>
  </si>
  <si>
    <t xml:space="preserve">ASY-02000-02</t>
  </si>
  <si>
    <t xml:space="preserve">ASY,BODEGA,ROSA,W/CROW,CHASSIS,TOP COVER SM</t>
  </si>
  <si>
    <t xml:space="preserve">TTM - VIASYSTEMS(ASY-02000-02)</t>
  </si>
  <si>
    <t xml:space="preserve">LFARIASY-02016-01</t>
  </si>
  <si>
    <t xml:space="preserve">ASY-02016-01</t>
  </si>
  <si>
    <t xml:space="preserve">ASY,ALAMEDA,HOPLAND-T,CHASSIS,FRONT STIFFENER</t>
  </si>
  <si>
    <t xml:space="preserve">FLEXTRONICS - MALAYSIA((NoNewBuy)ASY-02016-01)| SANMINA-SCI FREMONT(ASY-02016-01)| TTM - VIASYSTEMS(ASY-02016-01)</t>
  </si>
  <si>
    <t xml:space="preserve">LFARIASY-02018-03</t>
  </si>
  <si>
    <t xml:space="preserve">ASY-02018-03</t>
  </si>
  <si>
    <t xml:space="preserve">HEATSINK BACKING PLATE,QUMRAN,W/INSULATOR&amp;STUD</t>
  </si>
  <si>
    <t xml:space="preserve">THERMO COOL CORP(ASY-02018-03)</t>
  </si>
  <si>
    <t xml:space="preserve">LFARIASY-02030-01</t>
  </si>
  <si>
    <t xml:space="preserve">ASY-02030-01</t>
  </si>
  <si>
    <t xml:space="preserve">ASY,SEQUOIA,SUP,COAX,SUPPORT BRACKET,SM</t>
  </si>
  <si>
    <t xml:space="preserve">HON HAI PRECISION IND CO LTD(ASY-02030-01)</t>
  </si>
  <si>
    <t xml:space="preserve">LFARIASY-02036-02</t>
  </si>
  <si>
    <t xml:space="preserve">ASY-02036-02</t>
  </si>
  <si>
    <t xml:space="preserve">ASY,LC,EL CAPITAN,CONNECTOR BRACKET</t>
  </si>
  <si>
    <t xml:space="preserve">FOXCONN(ASY-02036-02)| HON HAI PRECISION IND CO LTD(ASY-02036-02)| SANMINA FREMONT(ASY-02036-02)| TENERE, INC.(ASY-02036-02)</t>
  </si>
  <si>
    <t xml:space="preserve">LFARIASY-02048-04</t>
  </si>
  <si>
    <t xml:space="preserve">ASY-02048-04</t>
  </si>
  <si>
    <t xml:space="preserve">ASY,FAN MODULE,1RU,32CFM,EXIT,RED</t>
  </si>
  <si>
    <t xml:space="preserve">SANYO DENKI AMERICA(1023-107117)| SANYO DENKI(1023-106280)</t>
  </si>
  <si>
    <t xml:space="preserve">LFARIASY-02049-04</t>
  </si>
  <si>
    <t xml:space="preserve">ASY-02049-04</t>
  </si>
  <si>
    <t xml:space="preserve">ASY,FAN MODULE,1RU,32CFM,INLET,BLUE</t>
  </si>
  <si>
    <t xml:space="preserve">SANYO DENKI - CHINA(1023-106143)| SANYO DENKI AMERICA(1023-107118)</t>
  </si>
  <si>
    <t xml:space="preserve">LFARIASY-02056-01</t>
  </si>
  <si>
    <t xml:space="preserve">ASY-02056-01</t>
  </si>
  <si>
    <t xml:space="preserve">HEATSINK BACKING PLATE,WOODACRE FABRIC,W/INSULATOR&amp;STUD</t>
  </si>
  <si>
    <t xml:space="preserve">AAVID THERMALLOY INC(654626)| AAVID THERMALLOY LLC(060910)| THERMO COOL(ASY-02056-01)</t>
  </si>
  <si>
    <t xml:space="preserve">LFARIASY-02144-01</t>
  </si>
  <si>
    <t xml:space="preserve">ASY-02144-01</t>
  </si>
  <si>
    <t xml:space="preserve">ASY,SFP,LIGHTPIPE,SHROUD</t>
  </si>
  <si>
    <t xml:space="preserve">ARRK PRODUCT DEVELOP(ASY-02144-01)| SANMINA-SCI(ASY-02144-01)</t>
  </si>
  <si>
    <t xml:space="preserve">LFARIASY-02153-01</t>
  </si>
  <si>
    <t xml:space="preserve">ASY-02153-01</t>
  </si>
  <si>
    <t xml:space="preserve">ASY,MENDOCINO,CHASSIS,BASE LOWER METAL</t>
  </si>
  <si>
    <t xml:space="preserve">FOXCONN(ASY-02153-01)| HON HAI PRECISION IND CO LTD(ASY-02153-01)| TREND TECHNOLOGIES(ASY-02153-01)</t>
  </si>
  <si>
    <t xml:space="preserve">LFARIASY-02176-01</t>
  </si>
  <si>
    <t xml:space="preserve">ASY-02176-01</t>
  </si>
  <si>
    <t xml:space="preserve">ASY,LAKEPORT,CHASSIS,STIFFENER</t>
  </si>
  <si>
    <t xml:space="preserve">SANMINA-SCI FREMONT(ASY-02176-01)| TTM - VIASYSTEMS(ASY-02176-01)</t>
  </si>
  <si>
    <t xml:space="preserve">LFARIASY-02188-01</t>
  </si>
  <si>
    <t xml:space="preserve">ASY-02188-01</t>
  </si>
  <si>
    <t xml:space="preserve">ASY,KEPLER,HSK,BKPLT,W/INSULATOR</t>
  </si>
  <si>
    <t xml:space="preserve">AAVID THERMALLOY  LLC.(ASY-02188-01)| THERMO COOL CORP(ASY-02188-01)</t>
  </si>
  <si>
    <t xml:space="preserve">LFARIASY-02230-01</t>
  </si>
  <si>
    <t xml:space="preserve">ASY-02230-01</t>
  </si>
  <si>
    <t xml:space="preserve">ASY,RUSSIAN GULCH,CHASSIS,BASE LOWER METAL</t>
  </si>
  <si>
    <t xml:space="preserve">FOXCONN(ASY-02230-01)| HON HAI PRECISION IND CO LTD(ASY-02230-01)| TREND TECHNOLOGIES - CHINO USA(ASY-02230-01)</t>
  </si>
  <si>
    <t xml:space="preserve">LFARIASY-02267-07</t>
  </si>
  <si>
    <t xml:space="preserve">ASY-02267-07</t>
  </si>
  <si>
    <t xml:space="preserve">ASY,KEPLER,FAN</t>
  </si>
  <si>
    <t xml:space="preserve">SANYO DENKI(ASY-02267-07)</t>
  </si>
  <si>
    <t xml:space="preserve">LFARIASY-02285-01</t>
  </si>
  <si>
    <t xml:space="preserve">ASY-02285-01</t>
  </si>
  <si>
    <t xml:space="preserve">ASY,GRATON,HEATSINK,BACKING PLATE,INSULATED</t>
  </si>
  <si>
    <t xml:space="preserve">AAVID THERMALLOY - CHINA(654624)| AAVID THERMALLOY INC(060915)| THERMO COOL CORP(ASY-02285-01)</t>
  </si>
  <si>
    <t xml:space="preserve">LFARIASY-02286-06</t>
  </si>
  <si>
    <t xml:space="preserve">ASY-02286-06</t>
  </si>
  <si>
    <t xml:space="preserve">ASY,YL,CLOUDSREST2,CHASSIS</t>
  </si>
  <si>
    <t xml:space="preserve">FOXCONN NWE(ASY-02286-06)| HON HAI PRECISION CO LTD(ASY-02286-06)</t>
  </si>
  <si>
    <t xml:space="preserve">LFARIASY-02294-01</t>
  </si>
  <si>
    <t xml:space="preserve">ASY-02294-01</t>
  </si>
  <si>
    <t xml:space="preserve">ASY,YL,CLOUDSREST2,BOTTOM COVER</t>
  </si>
  <si>
    <t xml:space="preserve">FOXCONN NWE(ASY-02294-01)| HON HAI PRECISION CO LTD(ASY-02294-01)</t>
  </si>
  <si>
    <t xml:space="preserve">LFARIASY-02310-08</t>
  </si>
  <si>
    <t xml:space="preserve">ASY-02310-08</t>
  </si>
  <si>
    <t xml:space="preserve">ASY,KEPLER,CHASSIS SHEET METAL</t>
  </si>
  <si>
    <t xml:space="preserve">FOXCONN NWE(ASY-02310-08)| HON HAI PRECISION INDUSTRY(ASY-02310-08)</t>
  </si>
  <si>
    <t xml:space="preserve">LFARIASY-02390-01</t>
  </si>
  <si>
    <t xml:space="preserve">ASY-02390-01</t>
  </si>
  <si>
    <t xml:space="preserve">ASY,ALAMEDA,HOPLAND-S,STAT,CHASSIS,BASE SM</t>
  </si>
  <si>
    <t xml:space="preserve">SANMINA-SCI FREMONT(ASY-02390-01)| TTM - VIASYSTEMS(ASY-02390-0)</t>
  </si>
  <si>
    <t xml:space="preserve">LFARIASY-02391-02</t>
  </si>
  <si>
    <t xml:space="preserve">ASY-02391-02</t>
  </si>
  <si>
    <t xml:space="preserve">ASY,ALAMEDA,HOPLAND-S,STAT,CHASSIS,COVER SM</t>
  </si>
  <si>
    <t xml:space="preserve">SANMINA-SCI FREMONT(ASY-02391-02)| TTM - VIASYSTEMS(ASY-02391-02)</t>
  </si>
  <si>
    <t xml:space="preserve">LFARIASY-02421-02</t>
  </si>
  <si>
    <t xml:space="preserve">ASY-02421-02</t>
  </si>
  <si>
    <t xml:space="preserve">ASY,ALAMEDA.ARCATA-S,CHASSIS,BASE SM</t>
  </si>
  <si>
    <t xml:space="preserve">SANMINA-SCI(ASY-02421-02)| TTM TECHNOLOGIES(ASY-02421-02)</t>
  </si>
  <si>
    <t xml:space="preserve">LFARIASY-02423-02</t>
  </si>
  <si>
    <t xml:space="preserve">ASY-02423-02</t>
  </si>
  <si>
    <t xml:space="preserve">ASY,ALAMEDA,ARCATA-S,CHASSIS,TOP COVER SM</t>
  </si>
  <si>
    <t xml:space="preserve">SANMINA SCI FREMONT(ASY-02423-02)| TTM - VIASYSTEMS(ASY-02423-02)</t>
  </si>
  <si>
    <t xml:space="preserve">LFARIASY-02446-02</t>
  </si>
  <si>
    <t xml:space="preserve">ASY-02446-02</t>
  </si>
  <si>
    <t xml:space="preserve">ASY,ALAMEDA,HOPLAND-T,STAT,CHASSIS,COVER SM</t>
  </si>
  <si>
    <t xml:space="preserve">SANMINA-SCI(ASY-02446-02)| TTM TECHNOLOGIES(ASY-02446-02)</t>
  </si>
  <si>
    <t xml:space="preserve">LFARIASY-02461-05</t>
  </si>
  <si>
    <t xml:space="preserve">ASY-02461-05</t>
  </si>
  <si>
    <t xml:space="preserve">ASY,YL,MT HAYNES,CHASSIS</t>
  </si>
  <si>
    <t xml:space="preserve">FOXCONN(ASY-02461-05)| HON HAI PRECISION IND CO LTD(ASY-02461-05)| TENERE(ASY-02461-05)</t>
  </si>
  <si>
    <t xml:space="preserve">LFARIASY-02466-04</t>
  </si>
  <si>
    <t xml:space="preserve">ASY-02466-04</t>
  </si>
  <si>
    <t xml:space="preserve">ASY,YL,MT HAYNES,BOTTOM COVER</t>
  </si>
  <si>
    <t xml:space="preserve">FOXCONN(ASY-02466-04)| HON HAI PRECISION INDUSTRY(ASY-02466-04)| TENERE, INC.(ASY-02466-04)</t>
  </si>
  <si>
    <t xml:space="preserve">LFARIASY-02481-03</t>
  </si>
  <si>
    <t xml:space="preserve">ASY-02481-03</t>
  </si>
  <si>
    <t xml:space="preserve">ASY,MT HAYNES,FPGA,HEATSINK,BACKING PLATE,INSULATED</t>
  </si>
  <si>
    <t xml:space="preserve">AAVID THERMAALLOY(ASY-02481-03)| THERMO COOL CORP(ASY-02481-03)</t>
  </si>
  <si>
    <t xml:space="preserve">LFARIASY-02492-03</t>
  </si>
  <si>
    <t xml:space="preserve">ASY-02492-03</t>
  </si>
  <si>
    <t xml:space="preserve">ASY,ARCATA,CHASSIS,STIFFENER</t>
  </si>
  <si>
    <t xml:space="preserve">SANMINA SCI FREMONT(ASY-02492-03)| TTM - VIASYSTEMS(ASY-02492-03)</t>
  </si>
  <si>
    <t xml:space="preserve">LFARIASY-02499-02</t>
  </si>
  <si>
    <t xml:space="preserve">ASY-02499-02</t>
  </si>
  <si>
    <t xml:space="preserve">ASY,ALAMEDA,ARCATA-T,CHASSIS,TOP COVER SM</t>
  </si>
  <si>
    <t xml:space="preserve">SANMINA-SCI FREMONT(ASY-02499-02)| TTM - VIASYSTEMS(ASY-02499-02)</t>
  </si>
  <si>
    <t xml:space="preserve">LFARIASY-02501-01</t>
  </si>
  <si>
    <t xml:space="preserve">ASY-02501-01</t>
  </si>
  <si>
    <t xml:space="preserve">ASY,ALAMEDA,ARCATA-T,CHASSIS,BASE SHEET METAL</t>
  </si>
  <si>
    <t xml:space="preserve">SANMINA-SCI FREMONT(ASY-02501-01)| TTM - VIASYSTEMS(ASY-02501-01)</t>
  </si>
  <si>
    <t xml:space="preserve">LFARIASY-02506-01</t>
  </si>
  <si>
    <t xml:space="preserve">ASY-02506-01</t>
  </si>
  <si>
    <t xml:space="preserve">HSNK BP, CLOUDSREST2, DSP, 4.3MM SUPPORT</t>
  </si>
  <si>
    <t xml:space="preserve">AAVID THERMALLOY - CHINA(ASY-02506-01)| THERMO COOL CORP(ASY-02506-01)</t>
  </si>
  <si>
    <t xml:space="preserve">LFARIASY-02512-01</t>
  </si>
  <si>
    <t xml:space="preserve">ASY-02512-01</t>
  </si>
  <si>
    <t xml:space="preserve">ASY,MARIN,UPPERLAKE,PLUS,CHASSIS,TOP COVER SM</t>
  </si>
  <si>
    <t xml:space="preserve">SANMINA-SCI(ASY-02512-01)| TEXAS INSTRUMENTS INC.(UCD90120ARGCR)| TTM TECHNOLOGIES(ASY-02512-01)</t>
  </si>
  <si>
    <t xml:space="preserve">LFARIASY-02568-03</t>
  </si>
  <si>
    <t xml:space="preserve">ASY-02568-03</t>
  </si>
  <si>
    <t xml:space="preserve">ASY,GARDENA HEATSINK,BACKING PLATE W/ INSULATOR</t>
  </si>
  <si>
    <t xml:space="preserve">AAVID THERMALLOY - CHINA(ASY-02568-03)| AAVID THERMALLOY LLC(ASY-02568-03)| THERMO COOL CORP(ASY-02568-03)</t>
  </si>
  <si>
    <t xml:space="preserve">LFARIASY-02587-02</t>
  </si>
  <si>
    <t xml:space="preserve">ASY-02587-02</t>
  </si>
  <si>
    <t xml:space="preserve">HEATSINK,BACKING PLATE,ROOK VER 02,W/INSULATION</t>
  </si>
  <si>
    <t xml:space="preserve">AAVID THERMALLOY - CHINA(655703)| THERMO COOL CORP(ASY-02587-02)</t>
  </si>
  <si>
    <t xml:space="preserve">LFARIASY-02596-01</t>
  </si>
  <si>
    <t xml:space="preserve">ASY-02596-01</t>
  </si>
  <si>
    <t xml:space="preserve">ASY,YL,MT QUADRANT PLUS,BOTTOM COVER</t>
  </si>
  <si>
    <t xml:space="preserve">HON HAI PRECISION IND CO LTD(ASY-02596-01)| TENERE, INC.(ASY-02596-01)</t>
  </si>
  <si>
    <t xml:space="preserve">LFARIASY-02598-02</t>
  </si>
  <si>
    <t xml:space="preserve">ASY-02598-02</t>
  </si>
  <si>
    <t xml:space="preserve">ASY,YL,MT QUADRANT PLUS,CHASSIS</t>
  </si>
  <si>
    <t xml:space="preserve">HON HAI PRECISION IND CO LTD(ASY-02598-02)| TENERE INCORPORATED(ASY-02598-02)</t>
  </si>
  <si>
    <t xml:space="preserve">LFARIASY-02636-05</t>
  </si>
  <si>
    <t xml:space="preserve">ASY-02636-05</t>
  </si>
  <si>
    <t xml:space="preserve">ASY,LOS ANGELES,CHASSIS,FRONT,SM,ASM</t>
  </si>
  <si>
    <t xml:space="preserve">SANMINA-SCI FREMONT(ASY-02636-05)| TREND TECHNOLOGIES - CHINO USA(ASY-02636-05)| TREND TECHNOLOGIES - MALAYSIA(ASY-02636-05)| TTM - VIASYSTEMS(ASY-02636-05)</t>
  </si>
  <si>
    <t xml:space="preserve">LFARIASY-02638-05</t>
  </si>
  <si>
    <t xml:space="preserve">ASY-02638-05</t>
  </si>
  <si>
    <t xml:space="preserve">ASY,LOS ANGELES,CHASSIS,BACK,SM,ASM</t>
  </si>
  <si>
    <t xml:space="preserve">SANMINA-SCI FREMONT(ASY-02638-05)| TREND TECHNOLOGIES - CHINO USA(ASY-02638-05)| TREND TECHNOLOGIES - MALAYSIA(ASY-02638-05)| TTM - VIASYSTEMS(ASY-02638-05)</t>
  </si>
  <si>
    <t xml:space="preserve">LFARIASY-02646-07</t>
  </si>
  <si>
    <t xml:space="preserve">ASY-02646-07</t>
  </si>
  <si>
    <t xml:space="preserve">ASY,ABF,CHASSIS SHEET METAL</t>
  </si>
  <si>
    <t xml:space="preserve">FOXCONN(ASY-02646-07)| HON HAI PRECISION IND CO LTD(ASY-02646-07)| SANMINA-SCI FREMONT(ASY-02646-07)</t>
  </si>
  <si>
    <t xml:space="preserve">LFARIASY-02780-03</t>
  </si>
  <si>
    <t xml:space="preserve">ASY-02780-03</t>
  </si>
  <si>
    <t xml:space="preserve">ASY,ALAMEDA,OAKLAND,CHASSIS,BASE SM</t>
  </si>
  <si>
    <t xml:space="preserve">SANMINA SCI(ASY-02780-03)| TREND TECHNOLOGIES - CHINO USA(ASY-02780-03)| VIASYSTEMS(ASY-02780-03)</t>
  </si>
  <si>
    <t xml:space="preserve">LFARIASY-02781-03</t>
  </si>
  <si>
    <t xml:space="preserve">ASY-02781-03</t>
  </si>
  <si>
    <t xml:space="preserve">ASY,ALAMEDA,OAKLAND,CHASSIS,COVER SM</t>
  </si>
  <si>
    <t xml:space="preserve">SANMINA SCI(ASY-02781-03)| TREND TECHNOLOGIES - CHINO USA(ASY-02781-03)| VIASYSTEMS(ASY-02781-03)</t>
  </si>
  <si>
    <t xml:space="preserve">LFARIASY-02784-02</t>
  </si>
  <si>
    <t xml:space="preserve">ASY-02784-02</t>
  </si>
  <si>
    <t xml:space="preserve">HEATSINK BACKING PLATE,FE3600,W/INSULATOR</t>
  </si>
  <si>
    <t xml:space="preserve">AAVID THERMALLOY LLC(061411)| THERMO COOL CORP(ASY-02784-02)</t>
  </si>
  <si>
    <t xml:space="preserve">LFARIASY-02799-02</t>
  </si>
  <si>
    <t xml:space="preserve">ASY-02799-02</t>
  </si>
  <si>
    <t xml:space="preserve">ASY,LOS ANGELES,PWR BACKPLANE,PLATE,BACK,SM,A</t>
  </si>
  <si>
    <t xml:space="preserve">SANMINA-SCI FREMONT(ASY-02799-02)| TREND TECHNOLOGIES - CHINO USA(ASY-02799-02)| TREND TECHNOLOGIES - MALAYSIA(ASY-02799-02)| TTM - VIASYSTEMS(ASY-02799-02)</t>
  </si>
  <si>
    <t xml:space="preserve">LFARIASY-02800-01</t>
  </si>
  <si>
    <t xml:space="preserve">ASY-02800-01</t>
  </si>
  <si>
    <t xml:space="preserve">ASY,LOS ANGELES,PWR BACKPLANE,PLATE,FRONT,SM,A</t>
  </si>
  <si>
    <t xml:space="preserve">SANMINA-SCI FREMONT(ASY-02800-01)| TREND TECHNOLOGIES - CHINO USA(ASY-02800-01)| TREND TECHNOLOGIES - MALAYSIA(ASY-02800-01)| TTM - VIASYSTEMS(ASY-02800-01)</t>
  </si>
  <si>
    <t xml:space="preserve">LFARIASY-02807-03</t>
  </si>
  <si>
    <t xml:space="preserve">ASY-02807-03</t>
  </si>
  <si>
    <t xml:space="preserve">ASY,LOS ANGELES,GARDENA,CHASSIS,TOP COVER,SM</t>
  </si>
  <si>
    <t xml:space="preserve">SANMINA-SCI FREMONT(ASY-02807-03)| TREND TECHNOLOGIES - CHINO USA(ASY-02807-03)| TREND TECHNOLOGIES - MALAYSIA(ASY-02807-03)| TTM - VIASYSTEMS(ASY-02807-03)</t>
  </si>
  <si>
    <t xml:space="preserve">LFARIASY-02809-03</t>
  </si>
  <si>
    <t xml:space="preserve">ASY-02809-03</t>
  </si>
  <si>
    <t xml:space="preserve">ASY,LOS ANGELES,FP,SM,ASM</t>
  </si>
  <si>
    <t xml:space="preserve">SANMINA-SCI FREMONT(ASY-02809-03)| TREND TECHNOLOGIES - CHINO USA(ASY-02809-03)| TREND TECHNOLOGIES - MALAYSIA(ASY-02809-03)| TTM - VIASYSTEMS(ASY-02809-03)</t>
  </si>
  <si>
    <t xml:space="preserve">LFARIASY-02833-02</t>
  </si>
  <si>
    <t xml:space="preserve">ASY-02833-02</t>
  </si>
  <si>
    <t xml:space="preserve">ASY,MARIN,ORINDA,CHASSIS,BASE SM</t>
  </si>
  <si>
    <t xml:space="preserve">SANMINA SCI FREMONT(ASY-02833-02)| TREND TECHNOLOGIES - CHINO USA(ASY-02833-02)| VIASYSTEMS(ASY-02833-02)</t>
  </si>
  <si>
    <t xml:space="preserve">LFARIASY-02834-03</t>
  </si>
  <si>
    <t xml:space="preserve">ASY-02834-03</t>
  </si>
  <si>
    <t xml:space="preserve">ASY,MARIN,ORINDA,CHASSIS,COVER SM</t>
  </si>
  <si>
    <t xml:space="preserve">SANMINA SCI FREMONT(ASY-02834-03)| TREND TECHNOLOGIES - CHINO USA(ASY-02834-03)| VIASYSTEMS(ASY-02834-03)</t>
  </si>
  <si>
    <t xml:space="preserve">LFARIASY-02909-01</t>
  </si>
  <si>
    <t xml:space="preserve">ASY-02909-01</t>
  </si>
  <si>
    <t xml:space="preserve">ASY,GLENHAVEN,LIGHTPIPE,3 IN 1</t>
  </si>
  <si>
    <t xml:space="preserve">ISU SYLMAR(FAB-00559-02-AD)| SANMINA-SCI TURTLE LAKE(ASY-02909-01)| TTM - CHIPPEWA FALLS(FAB-00559-02-AD)| TTM - CHIPPEWA FALLS(FAB-00559-02-DJ)</t>
  </si>
  <si>
    <t xml:space="preserve">LFARIASY-02914-01</t>
  </si>
  <si>
    <t xml:space="preserve">ASY-02914-01</t>
  </si>
  <si>
    <t xml:space="preserve">ASY,OAKLAND,LIGHTPIPE,3 IN 1</t>
  </si>
  <si>
    <t xml:space="preserve">SANMINA SCI(ASY-02914-01)</t>
  </si>
  <si>
    <t xml:space="preserve">LFARIASY-02938-05</t>
  </si>
  <si>
    <t xml:space="preserve">ASY-02938-05</t>
  </si>
  <si>
    <t xml:space="preserve">ASY,YELLOWSTONE,IRIS,CHAS</t>
  </si>
  <si>
    <t xml:space="preserve">FOXCONN(ASY-02938-05)</t>
  </si>
  <si>
    <t xml:space="preserve">Q to qualified</t>
  </si>
  <si>
    <t xml:space="preserve">LFARIASY-02957-07-Q</t>
  </si>
  <si>
    <t xml:space="preserve">ASY-02957-07</t>
  </si>
  <si>
    <t xml:space="preserve">ASY,TOWERFALL,CHASSIS SHEET METAL</t>
  </si>
  <si>
    <t xml:space="preserve">SANMINA-SCI FREMONT(ASY-02957-07)</t>
  </si>
  <si>
    <t xml:space="preserve">Cost Default</t>
  </si>
  <si>
    <t xml:space="preserve">LFARIASY-02966-03</t>
  </si>
  <si>
    <t xml:space="preserve">ASY-02966-03</t>
  </si>
  <si>
    <t xml:space="preserve">ASY,IRIS,HEATSINK BACKING PLATE W/ INSULATOR</t>
  </si>
  <si>
    <t xml:space="preserve">LEMTECH TECHNOLOGY(ASY-02966-03)| THERMO COOL CORP(ASY-02966-03)</t>
  </si>
  <si>
    <t xml:space="preserve">ECO Q3</t>
  </si>
  <si>
    <t xml:space="preserve">LFARIASY-03023-02</t>
  </si>
  <si>
    <t xml:space="preserve">ASY-03023-02</t>
  </si>
  <si>
    <t xml:space="preserve">ASY,SPRUCEFISH,LIGHTPIPE,SHROUD</t>
  </si>
  <si>
    <t xml:space="preserve">SANMINA-SCI TURTLE LAKE(ASY-03023-02)</t>
  </si>
  <si>
    <t xml:space="preserve">LFARIASY-03033-02</t>
  </si>
  <si>
    <t xml:space="preserve">ASY-03033-02</t>
  </si>
  <si>
    <t xml:space="preserve">ASY, SEQUOIA, REDWOOD, SUP, TOP COVER</t>
  </si>
  <si>
    <t xml:space="preserve">FOXCONN NWE(ASY-03033-02)| HON HAI PRECISION CO LTD(ASY-03033-02)</t>
  </si>
  <si>
    <t xml:space="preserve">LFARIASY-03034-02</t>
  </si>
  <si>
    <t xml:space="preserve">ASY-03034-02</t>
  </si>
  <si>
    <t xml:space="preserve">ASY, REDWOOD, CHASSIS, BASE SHEET METAL</t>
  </si>
  <si>
    <t xml:space="preserve">FOXCONN NWE(ASY-03034-02)| HON HAI PRECISION CO LTD(ASY-03034-02)</t>
  </si>
  <si>
    <t xml:space="preserve">LFARIASY-03123-02</t>
  </si>
  <si>
    <t xml:space="preserve">ASY-03123-02</t>
  </si>
  <si>
    <t xml:space="preserve">ASY,ALAMEDA,MINERAL,CHASSIS,BASE SM</t>
  </si>
  <si>
    <t xml:space="preserve">TREND TECHNOLOGIES - CHINO USA(ASY-03123-02)| VIASYSTEMS(ASY-03123-02)</t>
  </si>
  <si>
    <t xml:space="preserve">LFARIASY-03124-03</t>
  </si>
  <si>
    <t xml:space="preserve">ASY-03124-03</t>
  </si>
  <si>
    <t xml:space="preserve">ASY,ALAMEDA,MINERAL,CHASSIS,COVER SM</t>
  </si>
  <si>
    <t xml:space="preserve">TREND TECHNOLOGIES - CHINO USA(ASY-03124-03)| VIASYSTEMS(ASY-03124-03)</t>
  </si>
  <si>
    <t xml:space="preserve">LFARIASY-03125-01</t>
  </si>
  <si>
    <t xml:space="preserve">ASY-03125-01</t>
  </si>
  <si>
    <t xml:space="preserve">ASY,ALAMEDA,MINERAL,CHASSIS,STIFFENER,FRONT</t>
  </si>
  <si>
    <t xml:space="preserve">TREND TECHNOLOGIES - CHINO USA(ASY-03125-01)| VIASYSTEMS(ASY-03125-01)</t>
  </si>
  <si>
    <t xml:space="preserve">LFARIASY-03126-01</t>
  </si>
  <si>
    <t xml:space="preserve">ASY-03126-01</t>
  </si>
  <si>
    <t xml:space="preserve">ASY,ALAMEDA,MINERAL,CHASSIS,STIFFENER,REAR</t>
  </si>
  <si>
    <t xml:space="preserve">TREND TECHNOLOGIES - CHINO USA(ASY-03126-01)| VIASYSTEMS(ASY-03126-01)</t>
  </si>
  <si>
    <t xml:space="preserve">LFARIASY-03211-04</t>
  </si>
  <si>
    <t xml:space="preserve">ASY-03211-04</t>
  </si>
  <si>
    <t xml:space="preserve">ASY,GL,LC,CHASSIS,COVER</t>
  </si>
  <si>
    <t xml:space="preserve">AEL ENGINEERING SDN BHD(ASY-03211-04)| HON HAI PRECISION IND CO LTD(ASY-03211-04)| TENERE(ASY-03211-04)</t>
  </si>
  <si>
    <t xml:space="preserve">LFARIASY-03214-05</t>
  </si>
  <si>
    <t xml:space="preserve">ASY-03214-05</t>
  </si>
  <si>
    <t xml:space="preserve">ASY,GL,LC,CHASSIS</t>
  </si>
  <si>
    <t xml:space="preserve">AEL ENGINEERING SDN BHD(ASY-03214-05)| HON HAI PRECISION IND CO LTD(ASY-03214-05)| TENERE(ASY-03214-05)</t>
  </si>
  <si>
    <t xml:space="preserve">LFARIASY-03245-01-Q</t>
  </si>
  <si>
    <t xml:space="preserve">ASY-03245-01</t>
  </si>
  <si>
    <t xml:space="preserve">ASY, DENALI, CANTWELL HSNK, BACKING PLATE W/ INSULATOR</t>
  </si>
  <si>
    <t xml:space="preserve">AAVID THERMALLOY - CHINA(ASY-03245-01)| AAVID THERMALLOY LLC(ASY-03245-01)| LEMTECH TECHNOLOGY(ASY-03245-01)| THERMO COOL CORP(ASY-03245-01)</t>
  </si>
  <si>
    <t xml:space="preserve">LFARIASY-03268-05-Q</t>
  </si>
  <si>
    <t xml:space="preserve">ASY-03268-05</t>
  </si>
  <si>
    <t xml:space="preserve">ASY,OTTER LAKE,CHASSIS,BASE SHEET METAL</t>
  </si>
  <si>
    <t xml:space="preserve">HON HAI PRECISION IND CO LTD(ASY-03268-05)| TENERE, INC.(ASY-03268-05)</t>
  </si>
  <si>
    <t xml:space="preserve">LFARIASY-03268-06-Q</t>
  </si>
  <si>
    <t xml:space="preserve">ASY-03268-06</t>
  </si>
  <si>
    <t xml:space="preserve">HON HAI PRECISION INDUSTRY CO.(ASY-03268-06)| TENERE(ASY-03268-06)| TENERE, INC.(ASY-03268-06)</t>
  </si>
  <si>
    <t xml:space="preserve">LFARIASY-03268-07-Q</t>
  </si>
  <si>
    <t xml:space="preserve">ASY-03268-07</t>
  </si>
  <si>
    <t xml:space="preserve">HON HAI PRECISION INDUSTRY CO.(ASY-03268-07)| TENERE, INC.(ASY-03268-07)</t>
  </si>
  <si>
    <t xml:space="preserve">LFARIASY-03271-01-Q</t>
  </si>
  <si>
    <t xml:space="preserve">ASY-03271-01</t>
  </si>
  <si>
    <t xml:space="preserve">ASY,DENALI,OTTER LAKE,SUP,TOP COVER</t>
  </si>
  <si>
    <t xml:space="preserve">HON HAI PRECISION IND CO LTD(ASY-03271-01)| TENERE(ASY-03271-01)</t>
  </si>
  <si>
    <t xml:space="preserve">LFARIASY-03272-01-Q</t>
  </si>
  <si>
    <t xml:space="preserve">ASY-03272-01</t>
  </si>
  <si>
    <t xml:space="preserve">ASY,DENALI,SUP,CONNECTOR BRACKET</t>
  </si>
  <si>
    <t xml:space="preserve">HON HAI PRECISION IND CO LTD(ASY-03272-01)| TENERE(ASY-03272-01)</t>
  </si>
  <si>
    <t xml:space="preserve">LFARIASY-03275-04-Q</t>
  </si>
  <si>
    <t xml:space="preserve">ASY-03275-04</t>
  </si>
  <si>
    <t xml:space="preserve">ASY, DENALI, FAN, 76MM</t>
  </si>
  <si>
    <t xml:space="preserve">SANYO DENKI - CHINA(ASY-03275-04)</t>
  </si>
  <si>
    <t xml:space="preserve">LFARIASY-03294-03-Q</t>
  </si>
  <si>
    <t xml:space="preserve">ASY-03294-03</t>
  </si>
  <si>
    <t xml:space="preserve">HEATSINK,BACKING PLATE,LYONSVILLE,W/INSULATION,ALUMINUM</t>
  </si>
  <si>
    <t xml:space="preserve">AAVID THERMALLOY - CHINA(ASY-03294-03)| AAVID THERMALLOY LLC(ASY-03294-03)| LEMTECH TECHNOLOGY(ASY-03294-03)| THERMO COOL CORP(ASY-03294-03)</t>
  </si>
  <si>
    <t xml:space="preserve">LFARIASY-03296-05-Q</t>
  </si>
  <si>
    <t xml:space="preserve">ASY-03296-05</t>
  </si>
  <si>
    <t xml:space="preserve">ASY, LC, CHASSIS, CANTWELL</t>
  </si>
  <si>
    <t xml:space="preserve">FOXCONN NWE(ASY-03296-05)| TENERE INCORPORATED(ASY-03296-05)</t>
  </si>
  <si>
    <t xml:space="preserve">LFARIASY-03296-07-Q</t>
  </si>
  <si>
    <t xml:space="preserve">ASY-03296-07</t>
  </si>
  <si>
    <t xml:space="preserve">ASY, LC, CHASSIS, McKINLEY</t>
  </si>
  <si>
    <t xml:space="preserve">TENERE INCORPORATED(ASY-03296-07)</t>
  </si>
  <si>
    <t xml:space="preserve">LFARIASY-03296-08-Q</t>
  </si>
  <si>
    <t xml:space="preserve">ASY-03296-08</t>
  </si>
  <si>
    <t xml:space="preserve">TENERE, INC.(ASY-03296-08)</t>
  </si>
  <si>
    <t xml:space="preserve">LFARIASY-03297-03-Q</t>
  </si>
  <si>
    <t xml:space="preserve">ASY-03297-03</t>
  </si>
  <si>
    <t xml:space="preserve">ASY, LC, TOP COVER, CANTWELL</t>
  </si>
  <si>
    <t xml:space="preserve">FOXCONN NWE(ASY-03297-03)| TENERE INCORPORATED(ASY-03297-03)</t>
  </si>
  <si>
    <t xml:space="preserve">LFARIASY-03298-05-Q</t>
  </si>
  <si>
    <t xml:space="preserve">ASY-03298-05</t>
  </si>
  <si>
    <t xml:space="preserve">ASY, LC, BOTTOM COVER, CANTWELL</t>
  </si>
  <si>
    <t xml:space="preserve">FOXCONN NWE(ASY-03298-05)| TENERE INCORPORATED(ASY-03298-05)</t>
  </si>
  <si>
    <t xml:space="preserve">LFARIASY-03299-03-Q</t>
  </si>
  <si>
    <t xml:space="preserve">ASY-03299-03</t>
  </si>
  <si>
    <t xml:space="preserve">ASY, LC, STIFFENER, FRONT, CANTWELL</t>
  </si>
  <si>
    <t xml:space="preserve">FOXCONN NWE(ASY-03299-03)| TENERE INCORPORATED(ASY-03299-03)</t>
  </si>
  <si>
    <t xml:space="preserve">LFARIASY-03299-04-Q</t>
  </si>
  <si>
    <t xml:space="preserve">ASY-03299-04</t>
  </si>
  <si>
    <t xml:space="preserve">ASY, LC, STIFFENER, FRONT, McKINLEY</t>
  </si>
  <si>
    <t xml:space="preserve">TENERE INCORPORATED(ASY-03299-04)</t>
  </si>
  <si>
    <t xml:space="preserve">LFARIASY-03300-03-Q</t>
  </si>
  <si>
    <t xml:space="preserve">ASY-03300-03</t>
  </si>
  <si>
    <t xml:space="preserve">ASY, DN, LC, BUSBAR, MAIN</t>
  </si>
  <si>
    <t xml:space="preserve">METHODE POWER SOLUTIONS GROUP(ASY-03300-03)</t>
  </si>
  <si>
    <t xml:space="preserve">LFARIASY-03300-04-Q</t>
  </si>
  <si>
    <t xml:space="preserve">ASY-03300-04</t>
  </si>
  <si>
    <t xml:space="preserve">METHODE POWER SOLUTIONS GROUP(ASY-03300-04)</t>
  </si>
  <si>
    <t xml:space="preserve">LFARIASY-03300-05-Q</t>
  </si>
  <si>
    <t xml:space="preserve">ASY-03300-05</t>
  </si>
  <si>
    <t xml:space="preserve">AMPHENOL(ASY-03300-05)| METHODE POWER SOLUTIONS GROUP(ASY-03300-05)</t>
  </si>
  <si>
    <t xml:space="preserve">LFARIASY-03305-04-Q</t>
  </si>
  <si>
    <t xml:space="preserve">ASY-03305-04</t>
  </si>
  <si>
    <t xml:space="preserve">ASY, DN, LC, CONNECTOR STIFFENER</t>
  </si>
  <si>
    <t xml:space="preserve">FOXCONN NWE(ASY-03305-04)| TENERE INCORPORATED(ASY-03305-04)</t>
  </si>
  <si>
    <t xml:space="preserve">Last version price EOL Item, cost came from rev -05, JM</t>
  </si>
  <si>
    <t xml:space="preserve">LFARIASY-03305-05-Q</t>
  </si>
  <si>
    <t xml:space="preserve">ASY-03305-05</t>
  </si>
  <si>
    <t xml:space="preserve">FOXCONN(ASY-03305-05)| TENERE(ASY-03305-05)</t>
  </si>
  <si>
    <t xml:space="preserve">LFARIASY-03316-01-Q</t>
  </si>
  <si>
    <t xml:space="preserve">ASY-03316-01</t>
  </si>
  <si>
    <t xml:space="preserve">ASY,DN,ELDRIDGE,HEATSINK BACKING PLATE W/ INSULATOR</t>
  </si>
  <si>
    <t xml:space="preserve">AAVID THERMALLOY - CHINA(ASY-03316-01)| AAVID THERMALLOY LLC(ASY-03316-01)| LEMTECH TECHNOLOGY(ASY-03316-01)| THERMO COOL CORP(ASY-03316-01)</t>
  </si>
  <si>
    <t xml:space="preserve">LFARIASY-03328-02</t>
  </si>
  <si>
    <t xml:space="preserve">ASY-03328-02</t>
  </si>
  <si>
    <t xml:space="preserve">ASY,GL,LIVINGSTON,HEATSINK,BACKING PLATE W/ INSULATOR</t>
  </si>
  <si>
    <t xml:space="preserve">LEMTECH TECHNOLOGY(ASY-03328-02)</t>
  </si>
  <si>
    <t xml:space="preserve">LFARIASY-03342-05</t>
  </si>
  <si>
    <t xml:space="preserve">ASY-03342-05</t>
  </si>
  <si>
    <t xml:space="preserve">ASY,GL,SUP,TRAY</t>
  </si>
  <si>
    <t xml:space="preserve">AEL ENGINEERING SDN BHD(ASY-03342-05)| HON HAI PRECISION IND CO LTD(ASY-03342-05)| TENERE(ASY-03342-05)</t>
  </si>
  <si>
    <t xml:space="preserve">LFARIASY-03362-01</t>
  </si>
  <si>
    <t xml:space="preserve">ASY-03362-01</t>
  </si>
  <si>
    <t xml:space="preserve">ASY,SEQUOIA, 4 SLOT, FABRIC CARD,CHASSIS</t>
  </si>
  <si>
    <t xml:space="preserve">HON HAI PRECISION(ASY-03362-01)</t>
  </si>
  <si>
    <t xml:space="preserve">LFARIASY-03410-04-Q</t>
  </si>
  <si>
    <t xml:space="preserve">ASY-03410-04</t>
  </si>
  <si>
    <t xml:space="preserve">ASY,DN,FC,COVER REAR,ELDRIDGE</t>
  </si>
  <si>
    <t xml:space="preserve">FOXCONN NWE(ASY-03410-04)| TENERE(ASY-03410-04)</t>
  </si>
  <si>
    <t xml:space="preserve">LFARIASY-03413-07-Q</t>
  </si>
  <si>
    <t xml:space="preserve">ASY-03413-07</t>
  </si>
  <si>
    <t xml:space="preserve">ASY,DN,FC,BRACKET,TMP3,ELDRIDGE</t>
  </si>
  <si>
    <t xml:space="preserve">TENERE INCORPORATED(ASY-03413-07)| TENERE(ASY-03413-07)</t>
  </si>
  <si>
    <t xml:space="preserve">LFARIASY-03420-05-Q</t>
  </si>
  <si>
    <t xml:space="preserve">ASY-03420-05</t>
  </si>
  <si>
    <t xml:space="preserve">ASY,DN,FC,STIFFENER,PCB, ELDRIDGE</t>
  </si>
  <si>
    <t xml:space="preserve">TENERE(ASY-03420-05)| TENERE, INC.(ASY-03420-05)</t>
  </si>
  <si>
    <t xml:space="preserve">LFARIASY-03426-01</t>
  </si>
  <si>
    <t xml:space="preserve">ASY-03426-01</t>
  </si>
  <si>
    <t xml:space="preserve">ASY,LIGHTPIPE,SHROUD,OSFP</t>
  </si>
  <si>
    <t xml:space="preserve">SANMINA-TURTLE LAKE(ASY-03426-01)</t>
  </si>
  <si>
    <t xml:space="preserve">LFARIASY-03446-01</t>
  </si>
  <si>
    <t xml:space="preserve">ASY-03446-01</t>
  </si>
  <si>
    <t xml:space="preserve">ASY,MECH,DAWSON-MGMT,LIGHT PIPE,SHROUD</t>
  </si>
  <si>
    <t xml:space="preserve">INTERPLEX PLASTICS(ASY-03446-01)| SANMINA-SCI TURTLE LAKE(ASY-03446-01)</t>
  </si>
  <si>
    <t xml:space="preserve">LFARIASY-03455-07</t>
  </si>
  <si>
    <t xml:space="preserve">ASY-03455-07</t>
  </si>
  <si>
    <t xml:space="preserve">ASY,MOD COVER,LVST</t>
  </si>
  <si>
    <t xml:space="preserve">AEL ENGINEERING SDN BHD(ASY-03455-07)| HON HAI PRECISION(ASY-03455-07)| TENERE, INC.(ASY-03455-07)</t>
  </si>
  <si>
    <t xml:space="preserve">LFARIASY-03457-02</t>
  </si>
  <si>
    <t xml:space="preserve">ASY-03457-02</t>
  </si>
  <si>
    <t xml:space="preserve">ASY,FRONT STFN BTM,LVST</t>
  </si>
  <si>
    <t xml:space="preserve">AEL ENGINEERING SDN BHD(ASY-03457-02)| HON HAI PRECISION IND CO LTD(ASY-03457-02)| TENERE(ASY-03457-02)</t>
  </si>
  <si>
    <t xml:space="preserve">LFARIASY-03458-02</t>
  </si>
  <si>
    <t xml:space="preserve">ASY-03458-02</t>
  </si>
  <si>
    <t xml:space="preserve">ASY,PIKA TRAY,LVST</t>
  </si>
  <si>
    <t xml:space="preserve">AEL ENGINEERING SDN BHD(ASY-03458-02)| HON HAI PRECISION IND CO LTD(ASY-03458-02)| TENERE(ASY-03458-02)</t>
  </si>
  <si>
    <t xml:space="preserve">LFARIASY-03459-02</t>
  </si>
  <si>
    <t xml:space="preserve">ASY-03459-02</t>
  </si>
  <si>
    <t xml:space="preserve">ASY,MOD BTM CHAS,LVST</t>
  </si>
  <si>
    <t xml:space="preserve">AEL ENGINEERING SDN BHD(ASY-03459-02)| HON HAI PRECISION IND CO LTD(ASY-03459-02)</t>
  </si>
  <si>
    <t xml:space="preserve">LFARIASY-03478-04</t>
  </si>
  <si>
    <t xml:space="preserve">ASY-03478-04</t>
  </si>
  <si>
    <t xml:space="preserve">ASY, CHASSIS BASE, PNCL</t>
  </si>
  <si>
    <t xml:space="preserve">AEL ENGINEERING SDN BHD(ASY-03478-04)| HON HAI PRECISION IND CO LTD(ASY-03478-04)| TENERE(ASY-03478-04)</t>
  </si>
  <si>
    <t xml:space="preserve">LFARIASY-03478-06</t>
  </si>
  <si>
    <t xml:space="preserve">ASY-03478-06</t>
  </si>
  <si>
    <t xml:space="preserve">AEL ENGINEERING SDN BHD(ASY-03478-06)| HON HAI PRECISION IND CO LTD(ASY-03478-06)</t>
  </si>
  <si>
    <t xml:space="preserve">LFARIASY-03478-07</t>
  </si>
  <si>
    <t xml:space="preserve">ASY-03478-07</t>
  </si>
  <si>
    <t xml:space="preserve">AEL ENGINEERING SDN BHD(ASY-03478-07)| HON HAI PRECISION INDUSTRY CO(ASY-03478-07)</t>
  </si>
  <si>
    <t xml:space="preserve">LFARIASY-03484-04</t>
  </si>
  <si>
    <t xml:space="preserve">ASY-03484-04</t>
  </si>
  <si>
    <t xml:space="preserve">ASY,GL,SUP,CVR,W/ HARDWARE</t>
  </si>
  <si>
    <t xml:space="preserve">AEL ENGINEERING SDN BHD(ASY-03484-04)| HON HAI PRECISION IND CO LTD(ASY-03484-04)| TENERE(ASY-03484-04)</t>
  </si>
  <si>
    <t xml:space="preserve">LFARIASY-03491-02</t>
  </si>
  <si>
    <t xml:space="preserve">ASY-03491-02</t>
  </si>
  <si>
    <t xml:space="preserve">ASY,BACKING PLATE,WOODPECKER,W/INSULATION</t>
  </si>
  <si>
    <t xml:space="preserve">LEMTECH TECHNOLOGY(ASY-03491-02)</t>
  </si>
  <si>
    <t xml:space="preserve">LFARIASY-03493-01</t>
  </si>
  <si>
    <t xml:space="preserve">ASY-03493-01</t>
  </si>
  <si>
    <t xml:space="preserve">ASY,B2B,SINGLE LIGHTPIPE,SHROUD</t>
  </si>
  <si>
    <t xml:space="preserve">INTERPLEX INDUSTRIES(ASY-03493-01)| SANMINA-SCI TURTLE LAKE(ASY-03493-01)</t>
  </si>
  <si>
    <t xml:space="preserve">LFARIASY-03496-03</t>
  </si>
  <si>
    <t xml:space="preserve">ASY-03496-03</t>
  </si>
  <si>
    <t xml:space="preserve">ASY,GL,PSU,BLANK</t>
  </si>
  <si>
    <t xml:space="preserve">AEL ENGINEERING SDN BHD(ASY-03496-03)| HON HAI PRECISION IND CO LTD(ASY-03496-03)| TENERE(ASY-03496-03)</t>
  </si>
  <si>
    <t xml:space="preserve">LFARIASY-03503-03-Q</t>
  </si>
  <si>
    <t xml:space="preserve">ASY-03503-03</t>
  </si>
  <si>
    <t xml:space="preserve">ASY, DN, MCKINLEY, BUSBAR, RIGHT</t>
  </si>
  <si>
    <t xml:space="preserve">METHODE POWER SOLUTIONS GROUP(ASY-03503-03)</t>
  </si>
  <si>
    <t xml:space="preserve">LFARIASY-03503-04-Q</t>
  </si>
  <si>
    <t xml:space="preserve">ASY-03503-04</t>
  </si>
  <si>
    <t xml:space="preserve">METHODE POWER SOLUTIONS GROUP(ASY-03503-04)</t>
  </si>
  <si>
    <t xml:space="preserve">LFARIASY-03503-05-Q</t>
  </si>
  <si>
    <t xml:space="preserve">ASY-03503-05</t>
  </si>
  <si>
    <t xml:space="preserve">AMPHENOL(ASY-03503-05)| METHODE POWER SOLUTIONS GROUP(ASY-03503-05)</t>
  </si>
  <si>
    <t xml:space="preserve">LFARIASY-03515-01</t>
  </si>
  <si>
    <t xml:space="preserve">ASY-03515-01</t>
  </si>
  <si>
    <t xml:space="preserve">ASY,SEQUOIA,MAPLE,CHASSIS,BASE SHEET METAL</t>
  </si>
  <si>
    <t xml:space="preserve">HON HAI PRECISION CO LTD(ASY-03515-01)</t>
  </si>
  <si>
    <t xml:space="preserve">LFARIASY-03569-03</t>
  </si>
  <si>
    <t xml:space="preserve">ASY-03569-03</t>
  </si>
  <si>
    <t xml:space="preserve">ASY,SUNON,FAN</t>
  </si>
  <si>
    <t xml:space="preserve">SUNON(4035HQ/VG60561BX-Q11U-S9H)</t>
  </si>
  <si>
    <t xml:space="preserve">LFARIASY-03579-03-Q</t>
  </si>
  <si>
    <t xml:space="preserve">ASY-03579-03</t>
  </si>
  <si>
    <t xml:space="preserve">ASY,DN,OL,SSD,COVER,PLATE</t>
  </si>
  <si>
    <t xml:space="preserve">HON HAI PRECISION IND CO LTD(ASY-03579-03)| TENERE(ASY-03579-03)</t>
  </si>
  <si>
    <t xml:space="preserve">LFARIASY-03586-01-Q</t>
  </si>
  <si>
    <t xml:space="preserve">ASY-03586-01</t>
  </si>
  <si>
    <t xml:space="preserve">ASY,YL,BEARTOOTH,FAN</t>
  </si>
  <si>
    <t xml:space="preserve">SANYO DENKI - CHINA(9CRLA0612P0G004)| SANYO DENKI AMERICA(9CRLA0612P0G004)| SANYO DENKI PHILIPPINES(9CRLA0612P0G004)</t>
  </si>
  <si>
    <t xml:space="preserve">LFARIASY-03605-01-Q</t>
  </si>
  <si>
    <t xml:space="preserve">ASY-03605-01</t>
  </si>
  <si>
    <t xml:space="preserve">HEATSINK,BACKING PLATE,AMETHYST,W/INSULATION,ALUMINUM</t>
  </si>
  <si>
    <t xml:space="preserve">LEMTECH TECHNOLOGY(ASY-03605-01)| THERMO COOL CORP(ASY-03605-01)</t>
  </si>
  <si>
    <t xml:space="preserve">LFARIASY-03629-03-Q</t>
  </si>
  <si>
    <t xml:space="preserve">ASY-03629-03</t>
  </si>
  <si>
    <t xml:space="preserve">ASY,BROOKS ISLAND,CHASSIS,BASE SHEET METAL</t>
  </si>
  <si>
    <t xml:space="preserve">SANMINA-SCI FREMONT(ASY-03629-03)| TREND TECHNOLOGIES - CHINO USA(ASY-03629-03)| VIASYSTEMS(ASY-03629-03)</t>
  </si>
  <si>
    <t xml:space="preserve">LFARIASY-03629-06-Q</t>
  </si>
  <si>
    <t xml:space="preserve">ASY-03629-06</t>
  </si>
  <si>
    <t xml:space="preserve">AEL ENGINEERING SDN BHD(ASY-03629-06)| VIASYSTEMS(ASY-03629-06)</t>
  </si>
  <si>
    <t xml:space="preserve">ECO Q2</t>
  </si>
  <si>
    <t xml:space="preserve">LFARIASY-03629-07</t>
  </si>
  <si>
    <t xml:space="preserve">ASY-03629-07</t>
  </si>
  <si>
    <t xml:space="preserve">AEL ENGINEERING SDN BHD(ASY-03629-07)| TTM - VIASYSTEMS(ASY-03629-07)</t>
  </si>
  <si>
    <t xml:space="preserve">LFARIASY-03630-02-Q</t>
  </si>
  <si>
    <t xml:space="preserve">ASY-03630-02</t>
  </si>
  <si>
    <t xml:space="preserve">ASY,BROOKS ISLAND,CHASSIS,TOP COVER SM</t>
  </si>
  <si>
    <t xml:space="preserve">SANMINA-SCI FREMONT(ASY-03630-02)| TREND TECHNOLOGIES - CHINO USA(ASY-03630-02)| VIASYSTEMS(ASY-03630-02)</t>
  </si>
  <si>
    <t xml:space="preserve">LFARIASY-03630-03</t>
  </si>
  <si>
    <t xml:space="preserve">ASY-03630-03</t>
  </si>
  <si>
    <t xml:space="preserve">INTERPLEX INDUSTRIES(ASY-03630-03)| TTM TECHNOLOGIES(ASY-03630-03)</t>
  </si>
  <si>
    <t xml:space="preserve">LFARIASY-03634-01-Q</t>
  </si>
  <si>
    <t xml:space="preserve">ASY-03634-01</t>
  </si>
  <si>
    <t xml:space="preserve">ASY,SIE,PINECREST,HEATSINK BACKING PLATE W/ INSULATOR</t>
  </si>
  <si>
    <t xml:space="preserve">AAVID THERMALLOY - CHINA(ASY-03634-01)| AAVID THERMALLOY LLC(ASY-03634-01)| LEMTECH TECHNOLOGY(ASY-03634-01)| THERMO COOL CORP(ASY-03634-01)</t>
  </si>
  <si>
    <t xml:space="preserve">LFARIASY-03647-03-Q</t>
  </si>
  <si>
    <t xml:space="preserve">ASY-03647-03</t>
  </si>
  <si>
    <t xml:space="preserve">ASY,ROE ISLAND,CHASSIS,BASE SHEET METAL</t>
  </si>
  <si>
    <t xml:space="preserve">SANMINA-SCI FREMONT(ASY-03647-03)| TREND TECHNOLOGIES - CHINO USA(ASY-03647-03)| VIASYSTEMS(ASY-03647-03)</t>
  </si>
  <si>
    <t xml:space="preserve">LFARIASY-03647-07-Q</t>
  </si>
  <si>
    <t xml:space="preserve">ASY-03647-07</t>
  </si>
  <si>
    <t xml:space="preserve">AEL ENGINEERING SDN BHD(ASY-03647-07)| VIASYSTEMS(ASY-03647-07)</t>
  </si>
  <si>
    <t xml:space="preserve">LFARIASY-03647-08</t>
  </si>
  <si>
    <t xml:space="preserve">ASY-03647-08</t>
  </si>
  <si>
    <t xml:space="preserve">AEL ENGINEERING SDN BHD(ASY-03647-08)| TTM - VIASYSTEMS(ASY-03647-08)</t>
  </si>
  <si>
    <t xml:space="preserve">LFARIASY-03648-02-Q</t>
  </si>
  <si>
    <t xml:space="preserve">ASY-03648-02</t>
  </si>
  <si>
    <t xml:space="preserve">ASY,ROE ISLAND,CHASSIS,TOP COVER SM</t>
  </si>
  <si>
    <t xml:space="preserve">SANMINA-SCI FREMONT(ASY-03648-02)| TREND TECHNOLOGIES - CHINO USA(ASY-03648-02)| VIASYSTEMS(ASY-03648-02)</t>
  </si>
  <si>
    <t xml:space="preserve">LFARIASY-03648-03</t>
  </si>
  <si>
    <t xml:space="preserve">ASY-03648-03</t>
  </si>
  <si>
    <t xml:space="preserve">AEL ENGINEERING SDN BHD(ASY-03648-03)| VIASYSTEMS(ASY-03648-03)</t>
  </si>
  <si>
    <t xml:space="preserve">LFARIASY-03648-03-Q</t>
  </si>
  <si>
    <t xml:space="preserve">LFARIASY-03674-09</t>
  </si>
  <si>
    <t xml:space="preserve">ASY-03674-09</t>
  </si>
  <si>
    <t xml:space="preserve">ASY,YUBA,FAN MODULE,EXIT,SINGLE,HS</t>
  </si>
  <si>
    <t xml:space="preserve">SANYO DENKI PHILIPPINES(ASY-03674-09)</t>
  </si>
  <si>
    <t xml:space="preserve">LFARIASY-03675-08-Q</t>
  </si>
  <si>
    <t xml:space="preserve">ASY-03675-08</t>
  </si>
  <si>
    <t xml:space="preserve">ASY,YUBA,FAN MODULE,EXIT,DUAL,HS</t>
  </si>
  <si>
    <t xml:space="preserve">SANYO DENKI AMERICA(ASY-03675-08)</t>
  </si>
  <si>
    <t xml:space="preserve">LFARIASY-03677-08</t>
  </si>
  <si>
    <t xml:space="preserve">ASY-03677-08</t>
  </si>
  <si>
    <t xml:space="preserve">ASY,YUBA,FAN MODULE,INLET,SINGLE,HS</t>
  </si>
  <si>
    <t xml:space="preserve">SANYO DENKI PHILIPPINES(ASY-03677-08)</t>
  </si>
  <si>
    <t xml:space="preserve">LFARIASY-03682-01</t>
  </si>
  <si>
    <t xml:space="preserve">ASY-03682-01</t>
  </si>
  <si>
    <t xml:space="preserve">HEATSINK,BACKING PLATE,YB,MARYSVILLE,W/INSULATION</t>
  </si>
  <si>
    <t xml:space="preserve">LEMTECH TECHNOLOGY(ASY-03682-01)</t>
  </si>
  <si>
    <t xml:space="preserve">LFARIASY-03691-01-Q</t>
  </si>
  <si>
    <t xml:space="preserve">ASY-03691-01</t>
  </si>
  <si>
    <t xml:space="preserve">ASY,BIRD ISLAND,CHASSIS,BASE SHEET METAL</t>
  </si>
  <si>
    <t xml:space="preserve">TREND TECHNOLOGIES - CHINO USA(ASY-03691-01)| VIASYSTEMS(ASY-03691-01)</t>
  </si>
  <si>
    <t xml:space="preserve">LFARIASY-03691-07</t>
  </si>
  <si>
    <t xml:space="preserve">ASY-03691-07</t>
  </si>
  <si>
    <t xml:space="preserve">INTERPLEX INDUSTRIES(ASY-03691-07)| TTM TECHNOLOGIES(ASY-03691-07)</t>
  </si>
  <si>
    <t xml:space="preserve">LFARIASY-03692-01-Q</t>
  </si>
  <si>
    <t xml:space="preserve">ASY-03692-01</t>
  </si>
  <si>
    <t xml:space="preserve">ASY,BIRD ISLAND,CHASSIS,TOP COVER SM</t>
  </si>
  <si>
    <t xml:space="preserve">SANMINA-SCI FREMONT(ASY-03692-01)| TREND TECHNOLOGIES - CHINO USA(ASY-03692-01)| VIASYSTEMS(ASY-03692-01)</t>
  </si>
  <si>
    <t xml:space="preserve">LFARIASY-03692-03</t>
  </si>
  <si>
    <t xml:space="preserve">ASY-03692-03</t>
  </si>
  <si>
    <t xml:space="preserve">INTERPLEX INDUSTRIES(ASY-03692-03)| TTM TECHNOLOGIES(ASY-03692-03)</t>
  </si>
  <si>
    <t xml:space="preserve">LFARIASY-03699-03</t>
  </si>
  <si>
    <t xml:space="preserve">ASY-03699-03</t>
  </si>
  <si>
    <t xml:space="preserve">ASY,GL,LC,EJECTOR,HANDLE,4MM ROTATING</t>
  </si>
  <si>
    <t xml:space="preserve">LEMTECH TECHNOLOGY(ASY-03699-03)| SOUTHCO INC(ASY-03699-03)</t>
  </si>
  <si>
    <t xml:space="preserve">LFARIASY-03699-05</t>
  </si>
  <si>
    <t xml:space="preserve">ASY-03699-05</t>
  </si>
  <si>
    <t xml:space="preserve">LEMTECH TECHNOLOGY(ASY-03699-05)</t>
  </si>
  <si>
    <t xml:space="preserve">LFARIASY-03712-01-Q</t>
  </si>
  <si>
    <t xml:space="preserve">ASY-03712-01</t>
  </si>
  <si>
    <t xml:space="preserve">ASY,SEAL ISLAND,CHASSIS,BASE SHEET METAL</t>
  </si>
  <si>
    <t xml:space="preserve">TREND TECHNOLOGIES - CHINO USA(ASY-03712-01)| VIASYSTEMS(ASY-03712-01)</t>
  </si>
  <si>
    <t xml:space="preserve">LFARIASY-03712-06</t>
  </si>
  <si>
    <t xml:space="preserve">ASY-03712-06</t>
  </si>
  <si>
    <t xml:space="preserve">INTERPLEX INDUSTRIES(ASY-03712-06)| TTM TECHNOLOGIES(ASY-03712-06)</t>
  </si>
  <si>
    <t xml:space="preserve">LFARIASY-03714-01-Q</t>
  </si>
  <si>
    <t xml:space="preserve">ASY-03714-01</t>
  </si>
  <si>
    <t xml:space="preserve">ASY,SEAL ISLAND,CHASSIS,TOP COVER SM</t>
  </si>
  <si>
    <t xml:space="preserve">TREND TECHNOLOGIES - CHINO USA(ASY-03714-01)| VIASYSTEMS(ASY-03714-01)</t>
  </si>
  <si>
    <t xml:space="preserve">LFARIASY-03714-03</t>
  </si>
  <si>
    <t xml:space="preserve">ASY-03714-03</t>
  </si>
  <si>
    <t xml:space="preserve">AEL ENGINEERING SDN BHD(ASY-03714-03)| VIASYSTEMS(ASY-03714-03)</t>
  </si>
  <si>
    <t xml:space="preserve">LFARIASY-03721-01-Q</t>
  </si>
  <si>
    <t xml:space="preserve">ASY-03721-01</t>
  </si>
  <si>
    <t xml:space="preserve">ASY,BACKING PLATE,HEATSINK,YUBA,SMARTSVILLE,FEMALE,W/INSULATION,ALUMINUM</t>
  </si>
  <si>
    <t xml:space="preserve">AAVID THERMALLOY - CHINA(ASY-03721-01)| AAVID THERMALLOY(ASY-03721-01)| LEMTECH TECHNOLOGY(ASY-03721-01)| THERMO COOL CORP(ASY-03721-01)</t>
  </si>
  <si>
    <t xml:space="preserve">LFARIASY-03750-02-Q</t>
  </si>
  <si>
    <t xml:space="preserve">ASY-03750-02</t>
  </si>
  <si>
    <t xml:space="preserve">ASY,DN,FC,STIFFENER,TP,ASM,ELDRIDGE</t>
  </si>
  <si>
    <t xml:space="preserve">FOXCONN NWE(ASY-03750-02)| TENERE(ASY-03750-02)</t>
  </si>
  <si>
    <t xml:space="preserve">Last version price EOL Item, cost came from rev -03 y 04, JM</t>
  </si>
  <si>
    <t xml:space="preserve">LFARIASY-03750-03-Q</t>
  </si>
  <si>
    <t xml:space="preserve">ASY-03750-03</t>
  </si>
  <si>
    <t xml:space="preserve">TENERE, INC.(ASY-03750-03)</t>
  </si>
  <si>
    <t xml:space="preserve">LFARIASY-03750-04-Q</t>
  </si>
  <si>
    <t xml:space="preserve">ASY-03750-04</t>
  </si>
  <si>
    <t xml:space="preserve">ASY,DN,FC,STIFFENER,ELDRIDGE  </t>
  </si>
  <si>
    <t xml:space="preserve">TENERE, INC.(ASY-03750-04)</t>
  </si>
  <si>
    <t xml:space="preserve">LFARIASY-03753-03-Q</t>
  </si>
  <si>
    <t xml:space="preserve">ASY-03753-03</t>
  </si>
  <si>
    <t xml:space="preserve">ASY,SIE,PINECREST,FP,SM,ASM</t>
  </si>
  <si>
    <t xml:space="preserve">AEL ENGINEERING SDN BHD(ASY-03753-03)| TREND TECHNOLOGIES - MALAYSIA(ASY-03753-03)| VIASYSTEMS(ASY-03753-03)</t>
  </si>
  <si>
    <t xml:space="preserve">LFARIASY-03757-03-Q</t>
  </si>
  <si>
    <t xml:space="preserve">ASY-03757-03</t>
  </si>
  <si>
    <t xml:space="preserve">ASY,SIE,PINECREST,CHAS,SM,ASM</t>
  </si>
  <si>
    <t xml:space="preserve">AEL ENGINEERING SDN BHD(ASY-03757-03)| TREND TECHNOLOGIES - MALAYSIA(ASY-03757-03)| VIASYSTEMS(ASY-03757-03)</t>
  </si>
  <si>
    <t xml:space="preserve">LFARIASY-03758-08</t>
  </si>
  <si>
    <t xml:space="preserve">ASY-03758-08</t>
  </si>
  <si>
    <t xml:space="preserve">ASY,YUBA,MARYSVILLE,CHASSIS,BASE SHEET METAL</t>
  </si>
  <si>
    <t xml:space="preserve">AEL ENGINEERING SDN BHD(ASY-03758-08)| VIASYSTEMS(ASY-03758-08)</t>
  </si>
  <si>
    <t xml:space="preserve">LFARIASY-03759-05</t>
  </si>
  <si>
    <t xml:space="preserve">ASY-03759-05</t>
  </si>
  <si>
    <t xml:space="preserve">ASY,YUBA,MARYSVILLE,CHASSIS,FACE PLATE,SPOOL STYLE</t>
  </si>
  <si>
    <t xml:space="preserve">AEL ENGINEERING SDN BHD(ASY-03759-05)| VIASYSTEMS(ASY-03759-05)</t>
  </si>
  <si>
    <t xml:space="preserve">LFARIASY-03760-06</t>
  </si>
  <si>
    <t xml:space="preserve">ASY-03760-06</t>
  </si>
  <si>
    <t xml:space="preserve">ASY,YUBA,MARYSVILLE,CHASSIS,TOP COVER SM,SPOOL STYLE</t>
  </si>
  <si>
    <t xml:space="preserve">AEL ENGINEERING SDN BHD(ASY-03760-06)| VIASYSTEMS(ASY-03760-06)</t>
  </si>
  <si>
    <t xml:space="preserve">LFARIASY-03761-02-Q</t>
  </si>
  <si>
    <t xml:space="preserve">ASY-03761-02</t>
  </si>
  <si>
    <t xml:space="preserve">ASY,SIE,PINECREST,TOP COVER,ASM</t>
  </si>
  <si>
    <t xml:space="preserve">AEL ENGINEERING SDN BHD(ASY-03761-02)| TREND TECHNOLOGIES - MALAYSIA(ASY-03761-02)| VIASYSTEMS(ASY-03761-02)</t>
  </si>
  <si>
    <t xml:space="preserve">LFARIASY-03768-03</t>
  </si>
  <si>
    <t xml:space="preserve">ASY-03768-03</t>
  </si>
  <si>
    <t xml:space="preserve">ASY,GL,2RU-4RU,RACK SLIDE KIT</t>
  </si>
  <si>
    <t xml:space="preserve">LEMTECH TECHNOLOGY(ASY-03768-03)</t>
  </si>
  <si>
    <t xml:space="preserve">LFARIASY-03787-03-Q</t>
  </si>
  <si>
    <t xml:space="preserve">ASY-03787-03</t>
  </si>
  <si>
    <t xml:space="preserve">ASY,YUBA,SMARTSVILLE,CHASSIS,STIFFENER</t>
  </si>
  <si>
    <t xml:space="preserve">AEL ENGINEERING SDN BHD(ASY-03787-03)| TTM - VIASYSTEMS(ASY-03787-03)</t>
  </si>
  <si>
    <t xml:space="preserve">LFARIASY-03792-02-Q</t>
  </si>
  <si>
    <t xml:space="preserve">ASY-03792-02</t>
  </si>
  <si>
    <t xml:space="preserve">ASY,DN,FC,TRAY ASM,ELDRIDGE</t>
  </si>
  <si>
    <t xml:space="preserve">FOXCONN NWE(ASY-03792-02)| TENERE(ASY-03792-02)</t>
  </si>
  <si>
    <t xml:space="preserve">PO from Tenere cancelled New Version 04</t>
  </si>
  <si>
    <t xml:space="preserve">LFARIASY-03792-04-Q</t>
  </si>
  <si>
    <t xml:space="preserve">ASY-03792-04</t>
  </si>
  <si>
    <t xml:space="preserve">TENERE, INC.(ASY-03792-04)</t>
  </si>
  <si>
    <t xml:space="preserve">LFARIASY-03792-05-Q</t>
  </si>
  <si>
    <t xml:space="preserve">ASY-03792-05</t>
  </si>
  <si>
    <t xml:space="preserve">TENERE, INC.(ASY-03792-05)</t>
  </si>
  <si>
    <t xml:space="preserve">LFARIASY-03792-06-Q</t>
  </si>
  <si>
    <t xml:space="preserve">ASY-03792-06</t>
  </si>
  <si>
    <t xml:space="preserve">ASY,DN,FC,TRAY,ELDRIDGE  </t>
  </si>
  <si>
    <t xml:space="preserve">TENERE, INC.(ASY-03792-06)</t>
  </si>
  <si>
    <t xml:space="preserve">LFARIASY-03834-03-Q</t>
  </si>
  <si>
    <t xml:space="preserve">ASY-03834-03</t>
  </si>
  <si>
    <t xml:space="preserve">ASY,LC,STIFFENER,FRONT,CLEARWATER</t>
  </si>
  <si>
    <t xml:space="preserve">FOXCONN NWE(ASY-03834-03)| TENERE(ASY-03834-03)</t>
  </si>
  <si>
    <t xml:space="preserve">LFARIASY-03835-02-Q</t>
  </si>
  <si>
    <t xml:space="preserve">ASY-03835-02</t>
  </si>
  <si>
    <t xml:space="preserve">ASY, LC, TOP COVER, CLEARWATER</t>
  </si>
  <si>
    <t xml:space="preserve">FOXCONN(ASY-03835-02)| TENERE(ASY-03835-02)</t>
  </si>
  <si>
    <t xml:space="preserve">EOL, PO from Tenere cancelled New Version 06</t>
  </si>
  <si>
    <t xml:space="preserve">LFARIASY-03835-03-Q</t>
  </si>
  <si>
    <t xml:space="preserve">ASY-03835-03</t>
  </si>
  <si>
    <t xml:space="preserve">TENERE(ASY-03835-03)| TENERE, INC.(ASY-03835-03)</t>
  </si>
  <si>
    <t xml:space="preserve">LFARIASY-03836-02-Q</t>
  </si>
  <si>
    <t xml:space="preserve">ASY-03836-02</t>
  </si>
  <si>
    <t xml:space="preserve">ASY, LC, CHASSIS, CLEARWATER</t>
  </si>
  <si>
    <t xml:space="preserve">FOXCONN(ASY-03836-02)| TENERE(ASY-03836-02)</t>
  </si>
  <si>
    <t xml:space="preserve">EOL, PO from Tenere cancelled New Version 05</t>
  </si>
  <si>
    <t xml:space="preserve">LFARIASY-03836-03-Q</t>
  </si>
  <si>
    <t xml:space="preserve">ASY-03836-03</t>
  </si>
  <si>
    <t xml:space="preserve">TENERE(ASY-03836-03)</t>
  </si>
  <si>
    <t xml:space="preserve">ECO Q1</t>
  </si>
  <si>
    <t xml:space="preserve">LFARIASY-03836-04-Q</t>
  </si>
  <si>
    <t xml:space="preserve">ASY-03836-04</t>
  </si>
  <si>
    <t xml:space="preserve">ASY, LC, CHASSIS, CLEARWATER  </t>
  </si>
  <si>
    <t xml:space="preserve">TENERE(ASY-03836-04)</t>
  </si>
  <si>
    <t xml:space="preserve">LFARIASY-03836-05-Q</t>
  </si>
  <si>
    <t xml:space="preserve">ASY-03836-05</t>
  </si>
  <si>
    <t xml:space="preserve">HON HAI PRECISION INDUSTRY CO.(ASY-03836-05)| TENERE, INC.(ASY-03836-05)</t>
  </si>
  <si>
    <t xml:space="preserve">LFARIASY-03837-02-Q</t>
  </si>
  <si>
    <t xml:space="preserve">ASY-03837-02</t>
  </si>
  <si>
    <t xml:space="preserve">ASY,LC,BOTTOM COVER, CLEARWATER</t>
  </si>
  <si>
    <t xml:space="preserve">FOXCONN NWE(ASY-03837-02)| TENERE(ASY-03837-02)</t>
  </si>
  <si>
    <t xml:space="preserve">LFARIASY-03893-01-Q</t>
  </si>
  <si>
    <t xml:space="preserve">ASY-03893-01</t>
  </si>
  <si>
    <t xml:space="preserve">ASY,SAVANNA,ISLANDS,PSU,FILLER</t>
  </si>
  <si>
    <t xml:space="preserve">INTERPLEX(ASY-03893-01)| VIASYSTEMS(ASY-03893-01)</t>
  </si>
  <si>
    <t xml:space="preserve">LFARIASY-03906-01-Q</t>
  </si>
  <si>
    <t xml:space="preserve">ASY-03906-01</t>
  </si>
  <si>
    <t xml:space="preserve">ASY,LIGHTPIPE,PINECREST,RIGHT</t>
  </si>
  <si>
    <t xml:space="preserve">INTERPLEX PLASTICS(ASY-03906-01)| SANMINA-SCI TURTLE LAKE(ASY-03906-01)</t>
  </si>
  <si>
    <t xml:space="preserve">LFARIASY-03907-01-Q</t>
  </si>
  <si>
    <t xml:space="preserve">ASY-03907-01</t>
  </si>
  <si>
    <t xml:space="preserve">ASY,LIGHTPIPE,PINECREST,LEFT</t>
  </si>
  <si>
    <t xml:space="preserve">INTERPLEX PLASTICS(ASY-03907-01)| SANMINA-SCI TURTLE LAKE(ASY-03907-01)</t>
  </si>
  <si>
    <t xml:space="preserve">LFARIASY-03910-02-Q</t>
  </si>
  <si>
    <t xml:space="preserve">ASY-03910-02</t>
  </si>
  <si>
    <t xml:space="preserve">ASM,DN,HSNK,BRKT,RT,BROOK</t>
  </si>
  <si>
    <t xml:space="preserve">FOXCONN NWE(ASY-03910-02)| HON HAI PRECISION IND. CO. LTD(ASY-03910-02)| TENERE INCORPORATED(ASY-03910-02)</t>
  </si>
  <si>
    <t xml:space="preserve">PO from Tenere cancelled, new build Nov in Brooks</t>
  </si>
  <si>
    <t xml:space="preserve">LFARIASY-03911-02-Q</t>
  </si>
  <si>
    <t xml:space="preserve">ASY-03911-02</t>
  </si>
  <si>
    <t xml:space="preserve">ASM,DN,HSNK,BRKT,LF,BROOK</t>
  </si>
  <si>
    <t xml:space="preserve">FOXCONN NWE(ASY-03911-02)| HON HAI PRECISION IND. CO. LTD(ASY-03911-02)| TENERE INCORPORATED(ASY-03911-02)</t>
  </si>
  <si>
    <t xml:space="preserve">LFARIASY-03911-03-Q</t>
  </si>
  <si>
    <t xml:space="preserve">ASY-03911-03</t>
  </si>
  <si>
    <t xml:space="preserve">HON HAI PRECISION INDUSTRY CO.(ASY-03911-03)| TENERE INCORPORATED(ASY-03911-03)</t>
  </si>
  <si>
    <t xml:space="preserve">LFARIASY-03912-02-Q</t>
  </si>
  <si>
    <t xml:space="preserve">ASY-03912-02</t>
  </si>
  <si>
    <t xml:space="preserve">ASY,DN,FC,COVER REAR,BROOK</t>
  </si>
  <si>
    <t xml:space="preserve">FOXCONN NWE(ASY-03912-02)| HON HAI PRECISION IND. CO. LTD(ASY-03912-02)| TENERE INCORPORATED(ASY-03912-02)</t>
  </si>
  <si>
    <t xml:space="preserve">LFARIASY-03912-03-Q</t>
  </si>
  <si>
    <t xml:space="preserve">ASY-03912-03</t>
  </si>
  <si>
    <t xml:space="preserve">HON HAI PRECISION INDUSTRY CO.(ASY-03912-03)| TENERE INCORPORATED(ASY-03912-03)</t>
  </si>
  <si>
    <t xml:space="preserve">LFARIASY-03913-02-Q</t>
  </si>
  <si>
    <t xml:space="preserve">ASY-03913-02</t>
  </si>
  <si>
    <t xml:space="preserve">ASY,DN,FC,TRAY ASM,BROOK</t>
  </si>
  <si>
    <t xml:space="preserve">FOXCONN NWE(ASY-03913-02)| HON HAI PRECISION IND. CO. LTD(ASY-03913-02)| TENERE INCORPORATED(ASY-03913-02)</t>
  </si>
  <si>
    <t xml:space="preserve">LFARIASY-03913-04-Q</t>
  </si>
  <si>
    <t xml:space="preserve">ASY-03913-04</t>
  </si>
  <si>
    <t xml:space="preserve">HON HAI PRECISION INDUSTRY CO.(ASY-03913-04)| TENERE INCORPORATED(ASY-03913-04)</t>
  </si>
  <si>
    <t xml:space="preserve">LFARIASY-03913-05-Q</t>
  </si>
  <si>
    <t xml:space="preserve">ASY-03913-05</t>
  </si>
  <si>
    <t xml:space="preserve">HON HAI PRECISION IND CO LTD(ASY-03913-05)| TENERE INCORPORATED(ASY-03913-05)</t>
  </si>
  <si>
    <t xml:space="preserve">LFARIASY-03913-06-Q</t>
  </si>
  <si>
    <t xml:space="preserve">ASY-03913-06</t>
  </si>
  <si>
    <t xml:space="preserve">ASY,DN,FC,TRAY,BROOKS  </t>
  </si>
  <si>
    <t xml:space="preserve">TENERE, INC.(ASY-03913-06)</t>
  </si>
  <si>
    <t xml:space="preserve">LFARIASY-03916-02-Q</t>
  </si>
  <si>
    <t xml:space="preserve">ASY-03916-02</t>
  </si>
  <si>
    <t xml:space="preserve">ASY,DN,FC,BRACKET,BROOK</t>
  </si>
  <si>
    <t xml:space="preserve">FOXCONN NWE(ASY-03916-02)| HON HAI PRECISION IND. CO. LTD(ASY-03916-02)| TENERE INCORPORATED(ASY-03916-02)</t>
  </si>
  <si>
    <t xml:space="preserve">LFARIASY-03918-01-Q</t>
  </si>
  <si>
    <t xml:space="preserve">ASY-03918-01</t>
  </si>
  <si>
    <t xml:space="preserve">ASY,DN,FC,STIFFENER,TP,ASM,BROOK</t>
  </si>
  <si>
    <t xml:space="preserve">FOXCONN NWE(ASY-03918-01)| TENERE INCORPORATED(ASY-03918-01)</t>
  </si>
  <si>
    <t xml:space="preserve">LFARIASY-03918-02-Q</t>
  </si>
  <si>
    <t xml:space="preserve">ASY-03918-02</t>
  </si>
  <si>
    <t xml:space="preserve">HON HAI PRECISION INDUSTRY CO.(ASY-03918-02)| TENERE INCORPORATED(ASY-03918-02)</t>
  </si>
  <si>
    <t xml:space="preserve">LFARIASY-03918-03-Q</t>
  </si>
  <si>
    <t xml:space="preserve">ASY-03918-03</t>
  </si>
  <si>
    <t xml:space="preserve">ASY,DN,FC,STIFFENER,TP,BROOKS  </t>
  </si>
  <si>
    <t xml:space="preserve">TENERE, INC.(ASY-03918-03)</t>
  </si>
  <si>
    <t xml:space="preserve">LFARIASY-03965-08-Q</t>
  </si>
  <si>
    <t xml:space="preserve">ASY-03965-08</t>
  </si>
  <si>
    <t xml:space="preserve">ASY, SIE, PINECREST, FANM, 80MM, EXIT, FORWARD, RED</t>
  </si>
  <si>
    <t xml:space="preserve">SANYO DENKI PHILIPPINES(ASY-03965-08)| SANYO DENKI(ASY-03965-08)</t>
  </si>
  <si>
    <t xml:space="preserve">LFARIASY-03995-06-Q</t>
  </si>
  <si>
    <t xml:space="preserve">ASY-03995-06</t>
  </si>
  <si>
    <t xml:space="preserve">ASY,DENALI,LC,EJECT</t>
  </si>
  <si>
    <t xml:space="preserve">SOUTHCO INC.(ASY-03995-06)</t>
  </si>
  <si>
    <t xml:space="preserve">LFARIASY-04083-01-Q</t>
  </si>
  <si>
    <t xml:space="preserve">ASY-04083-01</t>
  </si>
  <si>
    <t xml:space="preserve">ASY,DN,ELDRIDGE P2,HEATSINK BACKING PLATE W/ INSULATOR</t>
  </si>
  <si>
    <t xml:space="preserve">AAVID THERMALLOY - CHINA(ASY-04083-01)| LEMTECH TECHNOLOGY(ASY-04083-01)| THERMO COOL CORP(ASY-04083-01)</t>
  </si>
  <si>
    <t xml:space="preserve">LFARIASY-04133-04-Q</t>
  </si>
  <si>
    <t xml:space="preserve">ASY-04133-04</t>
  </si>
  <si>
    <t xml:space="preserve">ASY,OUZEL,CHASSIS,MECH</t>
  </si>
  <si>
    <t xml:space="preserve">FOXCONN NWE(ASY-04133-04)| HON HAI PRECISION IND CO LTD(ASY-04133-04)| TENERE(ASY-04133-04)</t>
  </si>
  <si>
    <t xml:space="preserve">LFARIASY-04140-02-Q</t>
  </si>
  <si>
    <t xml:space="preserve">ASY-04140-02</t>
  </si>
  <si>
    <t xml:space="preserve">ASY,HORSEHOE LAKE,CHASSIS,BASE SHEET METAL</t>
  </si>
  <si>
    <t xml:space="preserve">FOXCONN NWE(ASY-04140-02)| TENERE INCORPORATED(ASY-04140-02)</t>
  </si>
  <si>
    <t xml:space="preserve">LFARIASY-04142-02-Q</t>
  </si>
  <si>
    <t xml:space="preserve">ASY-04142-02</t>
  </si>
  <si>
    <t xml:space="preserve">ASY,DENALI,HORSESHOE LAKE,SUP,TOP COVER</t>
  </si>
  <si>
    <t xml:space="preserve">FOXCONN NWE(ASY-04142-02)| TENERE INCORPORATED(ASY-04142-02)</t>
  </si>
  <si>
    <t xml:space="preserve">LFARIASY-04143-01-Q</t>
  </si>
  <si>
    <t xml:space="preserve">ASY-04143-01</t>
  </si>
  <si>
    <t xml:space="preserve">ASY,DENALI,HORSESHOE LAKE,CONNECTOR BRACKET</t>
  </si>
  <si>
    <t xml:space="preserve">FOXCONN NWE(ASY-04143-01)| TENERE INCORPORATED(ASY-04143-01)</t>
  </si>
  <si>
    <t xml:space="preserve">LFARIASY-04155-01-Q</t>
  </si>
  <si>
    <t xml:space="preserve">ASY-04155-01</t>
  </si>
  <si>
    <t xml:space="preserve">ASY,BACKING PLATE,MONTEBELLO HEATSINK,W/ INSULATOR</t>
  </si>
  <si>
    <t xml:space="preserve">AAVID THERMALLOY - CHINA(ASY-04155-01)| AAVID THERMALLOY  LLC.(ASY-04155-01)| LEMTECH TECHNOLOGY(ASY-04155-01)| THERMO COOL CORP(ASY-04155-01)</t>
  </si>
  <si>
    <t xml:space="preserve">LFARIASY-04161-01-Q</t>
  </si>
  <si>
    <t xml:space="preserve">ASY-04161-01</t>
  </si>
  <si>
    <t xml:space="preserve">ASY,LC,STNR,CLEARWATER,MEZZ</t>
  </si>
  <si>
    <t xml:space="preserve">TENERE(ASY-04161-01)</t>
  </si>
  <si>
    <t xml:space="preserve">LFARIASY-04165-03-Q</t>
  </si>
  <si>
    <t xml:space="preserve">ASY-04165-03</t>
  </si>
  <si>
    <t xml:space="preserve">ASY,TUBA,MONTEBELLO,CHASSIS,TOP COVER,SM</t>
  </si>
  <si>
    <t xml:space="preserve">AEL ENGINEERING SDN BHD(ASY-04165-03)| VIASYSTEMS(ASY-04165-03)</t>
  </si>
  <si>
    <t xml:space="preserve">LFARIASY-04166-04-Q</t>
  </si>
  <si>
    <t xml:space="preserve">ASY-04166-04</t>
  </si>
  <si>
    <t xml:space="preserve">ASY,TUBA,MONTEBELLO,CHASSIS,FACEPLATE</t>
  </si>
  <si>
    <t xml:space="preserve">AEL ENGINEERING SDN BHD(ASY-04166-04)| VIASYSTEMS(ASY-04166-04)</t>
  </si>
  <si>
    <t xml:space="preserve">LFARIASY-04167-04-Q</t>
  </si>
  <si>
    <t xml:space="preserve">ASY-04167-04</t>
  </si>
  <si>
    <t xml:space="preserve">ASY,TUBA,MONTEBELLO,CHASSIS,BASE</t>
  </si>
  <si>
    <t xml:space="preserve">AEL ENGINEERING SDN BHD(ASY-04167-04)| VIASYSTEMS(ASY-04167-04)</t>
  </si>
  <si>
    <t xml:space="preserve">LFARIASY-04171-01-Q</t>
  </si>
  <si>
    <t xml:space="preserve">ASY-04171-01</t>
  </si>
  <si>
    <t xml:space="preserve">ASY,LC,STNR,CLEARWATER MS,MEZZ</t>
  </si>
  <si>
    <t xml:space="preserve">FOXCONN NWE(ASY-04171-01)| TENERE INCORPORATED(ASY-04171-01)</t>
  </si>
  <si>
    <t xml:space="preserve">LFARIASY-04172-01-Q</t>
  </si>
  <si>
    <t xml:space="preserve">ASY-04172-01</t>
  </si>
  <si>
    <t xml:space="preserve">ASY,LC,STIFFENER,FRONT,CLEARWATER MS</t>
  </si>
  <si>
    <t xml:space="preserve">FOXCONN NWE(ASY-04172-01)| TENERE INCORPORATED(ASY-04172-01)</t>
  </si>
  <si>
    <t xml:space="preserve">LFARIASY-04174-01-Q</t>
  </si>
  <si>
    <t xml:space="preserve">ASY-04174-01</t>
  </si>
  <si>
    <t xml:space="preserve">ASY,LC,BOTTOM COVER, CLEARWATER MS</t>
  </si>
  <si>
    <t xml:space="preserve">FOXCONN NWE(ASY-04174-01)| TENERE INCORPORATED(ASY-04174-01)</t>
  </si>
  <si>
    <t xml:space="preserve">LFARIASY-04188-02-Q</t>
  </si>
  <si>
    <t xml:space="preserve">ASY-04188-02</t>
  </si>
  <si>
    <t xml:space="preserve">ASY,TUBA,TORRANCE,CHASSIS,TOP COVER,SM</t>
  </si>
  <si>
    <t xml:space="preserve">AEL ENGINEERING SDN BHD(ASY-04188-02)| VIASYSTEMS(ASY-04188-02)</t>
  </si>
  <si>
    <t xml:space="preserve">LFARIASY-04188-04-Q</t>
  </si>
  <si>
    <t xml:space="preserve">ASY-04188-04</t>
  </si>
  <si>
    <t xml:space="preserve">AEL ENGINEERING SDN BHD(ASY-04188-04)| VIASYSTEMS(ASY-04188-04)</t>
  </si>
  <si>
    <t xml:space="preserve">LFARIASY-04189-02-Q</t>
  </si>
  <si>
    <t xml:space="preserve">ASY-04189-02</t>
  </si>
  <si>
    <t xml:space="preserve">ASY,TUBA,TORRANCE,CHASSIS,FACEPLATE</t>
  </si>
  <si>
    <t xml:space="preserve">AEL ENGINEERING SDN BHD(ASY-04189-02)| VIASYSTEMS(ASY-04189-02)</t>
  </si>
  <si>
    <t xml:space="preserve">LFARIASY-04189-04-Q</t>
  </si>
  <si>
    <t xml:space="preserve">ASY-04189-04</t>
  </si>
  <si>
    <t xml:space="preserve">AEL ENGINEERING SDN BHD(ASY-04189-04)| VIASYSTEMS(ASY-04189-04)</t>
  </si>
  <si>
    <t xml:space="preserve">LFARIASY-04190-03-Q</t>
  </si>
  <si>
    <t xml:space="preserve">ASY-04190-03</t>
  </si>
  <si>
    <t xml:space="preserve">ASY,TUBA,TORRANCE,CHASSIS,BASE</t>
  </si>
  <si>
    <t xml:space="preserve">AEL ENGINEERING SDN BHD(ASY-04190-03)| VIASYSTEMS(ASY-04190-03)</t>
  </si>
  <si>
    <t xml:space="preserve">LFARIASY-04190-08-Q</t>
  </si>
  <si>
    <t xml:space="preserve">ASY-04190-08</t>
  </si>
  <si>
    <t xml:space="preserve">AEL ENGINEERING SDN BHD(ASY-04190-08)| VIASYSTEMS(ASY-04190-08)</t>
  </si>
  <si>
    <t xml:space="preserve">LFARIASY-04276-01-Q</t>
  </si>
  <si>
    <t xml:space="preserve">ASY-04276-01</t>
  </si>
  <si>
    <t xml:space="preserve">ASY, TUBA, FANM, FAN-00132, 80MM, DUAL ROTORS, REVERSE, BLUE</t>
  </si>
  <si>
    <t xml:space="preserve">SANYO DENKI AMERICA(ASY-04276-01)| SANYO DENKI PHILIPPINES(ASY-04276-01)</t>
  </si>
  <si>
    <t xml:space="preserve">LFARIASY-04280-01-Q</t>
  </si>
  <si>
    <t xml:space="preserve">ASY-04280-01</t>
  </si>
  <si>
    <t xml:space="preserve">ASY, TUBA, FANM, FAN-00115, 80MM, SINGLE ROTOR, FORWARD, RED</t>
  </si>
  <si>
    <t xml:space="preserve">SANYO DENKI AMERICA(ASY-04280-01)| SANYO DENKI PHILIPPINES(ASY-04280-01)</t>
  </si>
  <si>
    <t xml:space="preserve">LFARIASY-04315-03-Q</t>
  </si>
  <si>
    <t xml:space="preserve">ASY-04315-03</t>
  </si>
  <si>
    <t xml:space="preserve">ASY,YUBA, SMARTSVILLE,COMMON BACK CHASSIS,TOP COVER,SM</t>
  </si>
  <si>
    <t xml:space="preserve">AEL ENGINEERING SDN BHD(ASY-04315-03)| VIASYSTEM(ASY-04315-03)</t>
  </si>
  <si>
    <t xml:space="preserve">LFARIASY-04330-02-Q</t>
  </si>
  <si>
    <t xml:space="preserve">ASY-04330-02</t>
  </si>
  <si>
    <t xml:space="preserve">ASY, DN, LC, FACEPLATE, SILVERTHRONE</t>
  </si>
  <si>
    <t xml:space="preserve">FOXCONN NWE(ASY-04330-02)| TENERE INCORPORATED(ASY-04330-02)</t>
  </si>
  <si>
    <t xml:space="preserve">LFARIASY-04331-02-Q</t>
  </si>
  <si>
    <t xml:space="preserve">ASY-04331-02</t>
  </si>
  <si>
    <t xml:space="preserve">ASY, DN, LC, STIFFENER, RIGHT, SILVERTHRONE</t>
  </si>
  <si>
    <t xml:space="preserve">FOXCONN NWE(ASY-04331-02)| TENERE INCORPORATED(ASY-04331-02)</t>
  </si>
  <si>
    <t xml:space="preserve">LFARIASY-04332-02-Q</t>
  </si>
  <si>
    <t xml:space="preserve">ASY-04332-02</t>
  </si>
  <si>
    <t xml:space="preserve">ASY, DN, LC, STIFFENER, LEFT, SILVERTHRONE</t>
  </si>
  <si>
    <t xml:space="preserve">FOXCONN NWE(ASY-04332-02)| TENERE INCORPORATED(ASY-04332-02)</t>
  </si>
  <si>
    <t xml:space="preserve">LFARIASY-04338-02-Q</t>
  </si>
  <si>
    <t xml:space="preserve">ASY-04338-02</t>
  </si>
  <si>
    <t xml:space="preserve">ASY,DN, LC, BOTTOM COVER, SILVERTHRONE</t>
  </si>
  <si>
    <t xml:space="preserve">FOXCONN NWE(ASY-04338-02)| TENERE INCORPORATED(ASY-04338-02)</t>
  </si>
  <si>
    <t xml:space="preserve">LFARIASY-04339-01-Q</t>
  </si>
  <si>
    <t xml:space="preserve">ASY-04339-01</t>
  </si>
  <si>
    <t xml:space="preserve">ASY,DN,LC,TOP COVER,SILVERTHRONE</t>
  </si>
  <si>
    <t xml:space="preserve">FOXCONN NWE(ASY-04339-01)| TENERE INCORPORATED(ASY-04339-01)</t>
  </si>
  <si>
    <t xml:space="preserve">LFARIASY-04340-02-Q</t>
  </si>
  <si>
    <t xml:space="preserve">ASY-04340-02</t>
  </si>
  <si>
    <t xml:space="preserve">ASY,DN,LC,STIFFENER,MID,SILVERTHRONE</t>
  </si>
  <si>
    <t xml:space="preserve">FOXCONN NWE(ASY-04340-02)| TENERE INCORPORATED(ASY-04340-02)</t>
  </si>
  <si>
    <t xml:space="preserve">LFARIASY-04388-01-Q</t>
  </si>
  <si>
    <t xml:space="preserve">ASY-04388-01</t>
  </si>
  <si>
    <t xml:space="preserve">ASY,DN,SILVERTHRONE,PBB,MAIN</t>
  </si>
  <si>
    <t xml:space="preserve">AMPHENOL INTERCONNECT CHINA(ASY-04388-01)| METHODE POWER SOLUTIONS GROUP(ASY-04388-01)</t>
  </si>
  <si>
    <t xml:space="preserve">LFARIASY-04389-01-Q</t>
  </si>
  <si>
    <t xml:space="preserve">ASY-04389-01</t>
  </si>
  <si>
    <t xml:space="preserve">ASY,DN,SILVERTHRONE,PBB,RIGHT</t>
  </si>
  <si>
    <t xml:space="preserve">AMPHENOL INTERCONNECT CHINA(ASY-04389-01)| METHODE POWER SOLUTIONS GROUP(ASY-04389-01)</t>
  </si>
  <si>
    <t xml:space="preserve">LFARIASY-04390-02-Q</t>
  </si>
  <si>
    <t xml:space="preserve">ASY-04390-02</t>
  </si>
  <si>
    <t xml:space="preserve">ASY,DN,SILVERTHRONE,GBB,MAIN</t>
  </si>
  <si>
    <t xml:space="preserve">AMPHENOL INTERCONNECT CHINA(ASY-04390-02)| METHODE POWER SOLUTIONS GROUP(ASY-04390-02)</t>
  </si>
  <si>
    <t xml:space="preserve">LFARIASY-04398-01-Q</t>
  </si>
  <si>
    <t xml:space="preserve">ASY-04398-01</t>
  </si>
  <si>
    <t xml:space="preserve">ASY,YUBA,TAMBO,CHASSIS,BASE,SM</t>
  </si>
  <si>
    <t xml:space="preserve">AEL ENGINEERING SDN BHD(ASY-04398-01)| TTM - VIASYSTEMS(ASY-04398-01)</t>
  </si>
  <si>
    <t xml:space="preserve">LFARIASY-04399-01-Q</t>
  </si>
  <si>
    <t xml:space="preserve">ASY-04399-01</t>
  </si>
  <si>
    <t xml:space="preserve">ASY,YUBA,TAMBO,CHASSIS,FACEPLATE</t>
  </si>
  <si>
    <t xml:space="preserve">AEL ENGINEERING SDN BHD(ASY-04399-01)| TTM - VIASYSTEMS(ASY-04399-01)</t>
  </si>
  <si>
    <t xml:space="preserve">LFARIASY-04402-01</t>
  </si>
  <si>
    <t xml:space="preserve">ASY-04402-01</t>
  </si>
  <si>
    <t xml:space="preserve">ASY,SAVANNA ONLY,TEST COVER,CM USAGE</t>
  </si>
  <si>
    <t xml:space="preserve">INTERPLEX INDUSTRIES(ASY-04402-01)</t>
  </si>
  <si>
    <t xml:space="preserve">LFARIASY-04444-01-Q</t>
  </si>
  <si>
    <t xml:space="preserve">ASY-04444-01</t>
  </si>
  <si>
    <t xml:space="preserve">ASY,TUBA,TORRANCE,STATUS,LIGHTPIPE</t>
  </si>
  <si>
    <t xml:space="preserve">W&amp;B TECHNOLOGY(ASY-04444-01)</t>
  </si>
  <si>
    <t xml:space="preserve">LFARIASY-04483-02-Q</t>
  </si>
  <si>
    <t xml:space="preserve">ASY-04483-02</t>
  </si>
  <si>
    <t xml:space="preserve">ASY, DN, FC, TRAY, ASM, ELDRIDGE-S</t>
  </si>
  <si>
    <t xml:space="preserve">TENERE(ASY-04483-02)</t>
  </si>
  <si>
    <t xml:space="preserve">LFARIASY-04594-01-Q</t>
  </si>
  <si>
    <t xml:space="preserve">ASY-04594-01</t>
  </si>
  <si>
    <t xml:space="preserve">ASY,DN,LC,BEARPAW,LIGHTPIPE,SHROUD,1X3</t>
  </si>
  <si>
    <t xml:space="preserve">W&amp;B TECHNOLOGY(ASY-04594-01)</t>
  </si>
  <si>
    <t xml:space="preserve">LFARIASY-04595-01-Q</t>
  </si>
  <si>
    <t xml:space="preserve">ASY-04595-01</t>
  </si>
  <si>
    <t xml:space="preserve">ASY,DN,LC,BEARPAW,CHASSIS</t>
  </si>
  <si>
    <t xml:space="preserve">TENERE(ASY-04595-01)</t>
  </si>
  <si>
    <t xml:space="preserve">LFARIASY-04606-02-Q</t>
  </si>
  <si>
    <t xml:space="preserve">ASY-04606-02</t>
  </si>
  <si>
    <t xml:space="preserve">ASY,LC,BOTTOM COVER,BEARPAW</t>
  </si>
  <si>
    <t xml:space="preserve">TENERE(ASY-04606-02)</t>
  </si>
  <si>
    <t xml:space="preserve">LFARICBL-00002</t>
  </si>
  <si>
    <t xml:space="preserve">CBL-00002</t>
  </si>
  <si>
    <t xml:space="preserve">RJ45 TO DB9 ADAPTER WITH A 6' ROLLED CABLE</t>
  </si>
  <si>
    <t xml:space="preserve">PACTECH(PC-CIS-DB9FRJ45-07-K)</t>
  </si>
  <si>
    <t xml:space="preserve">LFARICBL-00100</t>
  </si>
  <si>
    <t xml:space="preserve">CBL-00100</t>
  </si>
  <si>
    <t xml:space="preserve">RJ45 PATCH PANEL CABLE 7FT</t>
  </si>
  <si>
    <t xml:space="preserve">CUSTOM CABLES(PC5B-21-YEL-007)| PACTECH(AR-C5K-07M)</t>
  </si>
  <si>
    <t xml:space="preserve">LFARICBL-00170-03</t>
  </si>
  <si>
    <t xml:space="preserve">CBL-00170-03</t>
  </si>
  <si>
    <t xml:space="preserve">CBL,COAX,MCX CONNECTORS,GUALALA</t>
  </si>
  <si>
    <t xml:space="preserve">GOLDEN STATE ASSEMBLY(CBL-00170-03)| WAVE2WAVE(74-0001-118MM)</t>
  </si>
  <si>
    <t xml:space="preserve">LFARICBL-00188-01</t>
  </si>
  <si>
    <t xml:space="preserve">CBL-00188-01</t>
  </si>
  <si>
    <t xml:space="preserve">POWER CORD, INTERNATIONAL, UL/EURO/CCC, C13 - C14, 2M,  18AWG, 1.0MM, 10A/250V</t>
  </si>
  <si>
    <t xml:space="preserve">ELECTRI-CORD(PCLT64473)| FELLER(3522-20)| VOLEX GROUP PLC(CAB-C13-C14-INTL REV A2)</t>
  </si>
  <si>
    <t xml:space="preserve">LFARICBL-00190-01</t>
  </si>
  <si>
    <t xml:space="preserve">CBL-00190-01</t>
  </si>
  <si>
    <t xml:space="preserve">POWER CORD, C19-C20, EU, NA, UK, CHINA, 16A, 250VAC, 14AWG, 2M</t>
  </si>
  <si>
    <t xml:space="preserve">ELECTRI-CORD(CBL-00190-01)| STAYONLINE(6669)| VOLEX(CAB-C19-C20-AVW)| VOLEX(VC-3600-28-200)</t>
  </si>
  <si>
    <t xml:space="preserve">LFARICBL-00288-04</t>
  </si>
  <si>
    <t xml:space="preserve">CBL-00288-04</t>
  </si>
  <si>
    <t xml:space="preserve">CBL,MENDOCINO,PSU,MB</t>
  </si>
  <si>
    <t xml:space="preserve">FOXCONN INTERCONNECT TECH LTD(WDA06DX-­01DX1­-EF)| GOLDEN STATE ASSEMBLY(CBL-00288-04)| PEC MANUFACTURING INC(CBL-00288-01)</t>
  </si>
  <si>
    <t xml:space="preserve">LFARICBL-00290-04</t>
  </si>
  <si>
    <t xml:space="preserve">CBL-00290-04</t>
  </si>
  <si>
    <t xml:space="preserve">CBL,MENDOCINO,AC,INLET</t>
  </si>
  <si>
    <t xml:space="preserve">FOXCONN INTERCONNECT TECH LTD(WDA03DX-01DX1-EF)| GOLDEN STATE ASSEMBLY(CBL-00290-04)| HON HAI PRECISION IND CO LTD(CBL-00290-04)| PEC MANUFACTURING(CBL-00290-04)| TE CONNECTIVITY(6-1609128-2)| TE CONNECTIVITY(6-1609128-5)</t>
  </si>
  <si>
    <t xml:space="preserve">LFARICBL-00296-04</t>
  </si>
  <si>
    <t xml:space="preserve">CBL-00296-04</t>
  </si>
  <si>
    <t xml:space="preserve">CBL,RUSSIAN GULCH,DC INLET</t>
  </si>
  <si>
    <t xml:space="preserve">GOLDEN STATE ASSEMBLY(CBL-00296-04)| PEC MANUFACTURING INC(CBL-00296-04)</t>
  </si>
  <si>
    <t xml:space="preserve">LFARICBL-00309-01</t>
  </si>
  <si>
    <t xml:space="preserve">CBL-00309-01</t>
  </si>
  <si>
    <t xml:space="preserve">CABLE,ALAMEDA,FRONT,FLEX</t>
  </si>
  <si>
    <t xml:space="preserve">FLEX INTERCONNECT TECH(CBL-00309-01)| STREAMLINE CIRCUITS SANTA CLAR(CBL-00309-01)| WAVE2WAVE(74-0002-342MM)</t>
  </si>
  <si>
    <t xml:space="preserve">Jason Espinoza</t>
  </si>
  <si>
    <t xml:space="preserve">LFARICBL-00310-01</t>
  </si>
  <si>
    <t xml:space="preserve">CBL-00310-01</t>
  </si>
  <si>
    <t xml:space="preserve">CBL,RUSSIAN GULCH,FILTER</t>
  </si>
  <si>
    <t xml:space="preserve">DELTA ELECTRONICS(02DBAW5-ARI)| GOLDEN STATE ASSEMBLY(CBL-00310-01)| PEC MANUFACTURING(CBL-00310-01)| TE CONNECTIVITY(7-1609128-4)</t>
  </si>
  <si>
    <t xml:space="preserve">LFARICBL-00336-02-Q</t>
  </si>
  <si>
    <t xml:space="preserve">CBL-00336-02</t>
  </si>
  <si>
    <t xml:space="preserve">CABLE,ROOK,MGMT FLEX,19 INCH,VER02</t>
  </si>
  <si>
    <t xml:space="preserve">CIREXX - SANTA CLARA (USA)(CBL-00336-02)| FLEX INTERCONNECT - MILPITAS(CBL-00336-02)| ISU - ANSAN(CBL-00336-02)| WAVE2WAVE(CBL-00336-02)</t>
  </si>
  <si>
    <t xml:space="preserve">LFARICBL-00369-01</t>
  </si>
  <si>
    <t xml:space="preserve">CBL-00369-01</t>
  </si>
  <si>
    <t xml:space="preserve">CABLE,POWER,GLENHAVEN-TO-ROOK</t>
  </si>
  <si>
    <t xml:space="preserve">AMPHENOL INTERCONNECT NOGALES(CBL-00369-01)| JPC CO.LTD.(CBL-00369-01)| PACTECH(CBL-00369-01)| PEC MANUFACTURING INC(CBL-00369-01)</t>
  </si>
  <si>
    <t xml:space="preserve">LFARICBL-00370-02</t>
  </si>
  <si>
    <t xml:space="preserve">CBL-00370-02</t>
  </si>
  <si>
    <t xml:space="preserve">CABLE,POWER,MIDPLANE TO ROOK</t>
  </si>
  <si>
    <t xml:space="preserve">GOLDEN STATE ASSEMBLY(CBL-00370-02)| WAVE2WAVE(740006-165MM)</t>
  </si>
  <si>
    <t xml:space="preserve">LFARICBL-00371-02</t>
  </si>
  <si>
    <t xml:space="preserve">CBL-00371-02</t>
  </si>
  <si>
    <t xml:space="preserve">CABLE,ROOK,MGMT FLEX,9 INCH,VER02</t>
  </si>
  <si>
    <t xml:space="preserve">CIREXX - SANTA CLARA (USA)(CBL-00371-02)| FLEX INTERCONNECT TECH(CBL-00371-02)| STREAMLINE CIRCUITS(CBL-00371-02)</t>
  </si>
  <si>
    <t xml:space="preserve">LFARICBL-00373-01</t>
  </si>
  <si>
    <t xml:space="preserve">CBL-00373-01</t>
  </si>
  <si>
    <t xml:space="preserve">CABLE, 2X6, POWER, MIDPLANE TO FANS</t>
  </si>
  <si>
    <t xml:space="preserve">GOLDEN STATE ASSEMBLY(CBL-00373-01)| PEC MANUFACTURING INC(CBL-00373-01)</t>
  </si>
  <si>
    <t xml:space="preserve">LFARICBL-00376-01</t>
  </si>
  <si>
    <t xml:space="preserve">CBL-00376-01</t>
  </si>
  <si>
    <t xml:space="preserve">CBL,COAX,MCX CONNECTORS,OAKLAND</t>
  </si>
  <si>
    <t xml:space="preserve">PASTERNACK ENTERPRISES(PE3W01300LF-10.5)| PEC MANUFACTURING(CBL-00376-01)</t>
  </si>
  <si>
    <t xml:space="preserve">LFARICBL-00377-01</t>
  </si>
  <si>
    <t xml:space="preserve">CBL-00377-01</t>
  </si>
  <si>
    <t xml:space="preserve">CABLE,ROOK,8-PIN FLEX,6 INCH,VER01</t>
  </si>
  <si>
    <t xml:space="preserve">CIREXX - SANTA CLARA (USA)(CBL-00377-01)| FLEX INTERCONNECT TECH(CBL-00377-01)| STREAMLINE CIRCUITS(CBL-00377-01)</t>
  </si>
  <si>
    <t xml:space="preserve">LFARICBL-00398-01-Q</t>
  </si>
  <si>
    <t xml:space="preserve">CBL-00398-01</t>
  </si>
  <si>
    <t xml:space="preserve">CABLE,2x6,POWER to FANS</t>
  </si>
  <si>
    <t xml:space="preserve">GOLDEN STATE ASSEMBLY(CBL-00398-01)| WAVE2WAVE(CBL-00398-01)</t>
  </si>
  <si>
    <t xml:space="preserve">LFARICBL-00433-01-Q</t>
  </si>
  <si>
    <t xml:space="preserve">CBL-00433-01</t>
  </si>
  <si>
    <t xml:space="preserve">CBL ASSY,7 PINS,OSFP LED BOARD,SIDE,U SHAPE</t>
  </si>
  <si>
    <t xml:space="preserve">MOLEX INC(688017896)</t>
  </si>
  <si>
    <t xml:space="preserve">LFARICBL-00438-01</t>
  </si>
  <si>
    <t xml:space="preserve">CBL-00438-01</t>
  </si>
  <si>
    <t xml:space="preserve">POWER CORD, C19-C20, EU, NA, UK, CHINA, 16A, 250VAC, 14AWG, 2M, HANKED</t>
  </si>
  <si>
    <t xml:space="preserve">ELECTRI-CORD(CBL-00438-01)</t>
  </si>
  <si>
    <t xml:space="preserve">LFARICON-00475</t>
  </si>
  <si>
    <t xml:space="preserve">CON-00475</t>
  </si>
  <si>
    <t xml:space="preserve">CON,DUST COVER, CFP2</t>
  </si>
  <si>
    <t xml:space="preserve">AMPHENOL TCS - CANADA(U98-2100-8001-BP)| AMPHENOL TCS - NASHUA USA(U98-2100-8001-BP)</t>
  </si>
  <si>
    <t xml:space="preserve">Amphenol PO</t>
  </si>
  <si>
    <t xml:space="preserve">Carmen Lin</t>
  </si>
  <si>
    <t xml:space="preserve">LFARICON-00956-Q</t>
  </si>
  <si>
    <t xml:space="preserve">CON-00956</t>
  </si>
  <si>
    <t xml:space="preserve">CON,IT8,120 SIGNAL,28MM INTERPOSER</t>
  </si>
  <si>
    <t xml:space="preserve">HIROSE(IT8-120S-28H)</t>
  </si>
  <si>
    <t xml:space="preserve">Hirose Delivery</t>
  </si>
  <si>
    <t xml:space="preserve">LFARICON-01017-Q</t>
  </si>
  <si>
    <t xml:space="preserve">CON-01017</t>
  </si>
  <si>
    <t xml:space="preserve">2-pin header receptacle or plug</t>
  </si>
  <si>
    <t xml:space="preserve">TE CONNECTIVITY(881545-2)</t>
  </si>
  <si>
    <t xml:space="preserve">TE Delivery</t>
  </si>
  <si>
    <t xml:space="preserve">LFARIFAB-00304-01</t>
  </si>
  <si>
    <t xml:space="preserve">FAB-00304-01</t>
  </si>
  <si>
    <t xml:space="preserve">FAB, ALAMEDA REAR JUMPER, VER01</t>
  </si>
  <si>
    <t xml:space="preserve">TTM - HUIYANG(FAB-00304-01-CA)| TTM - LOGAN (USA)(FAB-00304-01-CA)| TTM - SAN JOSE(FAB-00304-01-CA)</t>
  </si>
  <si>
    <t xml:space="preserve">LFARIFAB-00313-01</t>
  </si>
  <si>
    <t xml:space="preserve">FAB-00313-01</t>
  </si>
  <si>
    <t xml:space="preserve">FAB, PT REYES, E-STREET PSU CONTROL INTERFACE</t>
  </si>
  <si>
    <t xml:space="preserve">VIASYSTEMS(FAB-00313-01_3HR)</t>
  </si>
  <si>
    <t xml:space="preserve">LFARIFAB-00614-02</t>
  </si>
  <si>
    <t xml:space="preserve">FAB-00614-02</t>
  </si>
  <si>
    <t xml:space="preserve">FAB,PINECREST,SIGNAL INTERPOSER</t>
  </si>
  <si>
    <t xml:space="preserve">ISU SYLMAR(FAB-00614-02-CA)| STREAMLINE CIRCUITS(FAB-00614-02-CA)</t>
  </si>
  <si>
    <t xml:space="preserve">LFARIFAB-00667-01</t>
  </si>
  <si>
    <t xml:space="preserve">FAB-00667-01</t>
  </si>
  <si>
    <t xml:space="preserve">FAB, BENICIA</t>
  </si>
  <si>
    <t xml:space="preserve">TTM TECHNOLOGIES(FAB-00667-01-CA)| WUS PRINTED CIRCUIT(FAB-00667-01-CA)</t>
  </si>
  <si>
    <t xml:space="preserve">LFARIFAB-00671-01</t>
  </si>
  <si>
    <t xml:space="preserve">FAB-00671-01</t>
  </si>
  <si>
    <t xml:space="preserve">FAB, YUBA, REAR BRIDGE BOARD, VER01</t>
  </si>
  <si>
    <t xml:space="preserve">STREAMLINE CIRCUITS SANTA CLAR(FAB-00671-01-CA)| TTM - LOGAN (USA)(FAB-00671-01-CA)| WUS - HUBEI(FAB-00671-01-CA)</t>
  </si>
  <si>
    <t xml:space="preserve">LFARIFAB-00731-01CS-Q</t>
  </si>
  <si>
    <t xml:space="preserve">FAB-00731-01</t>
  </si>
  <si>
    <t xml:space="preserve">Y</t>
  </si>
  <si>
    <t xml:space="preserve">FAB,WOODPECKER FAN ADAPTER BRIDGE,VER01</t>
  </si>
  <si>
    <t xml:space="preserve">STREAMLINE CIRCUITS(FAB-00731-01-CA)</t>
  </si>
  <si>
    <t xml:space="preserve">Cust. Consign</t>
  </si>
  <si>
    <t xml:space="preserve">LFARIFAS-00136</t>
  </si>
  <si>
    <t xml:space="preserve">FAS-00136</t>
  </si>
  <si>
    <t xml:space="preserve">Sanmina</t>
  </si>
  <si>
    <t xml:space="preserve">SCREW,M3X5,PAN HEAD PHILLIPS,NYLON</t>
  </si>
  <si>
    <t xml:space="preserve">HARDWARE SPECIALTY(908945)| OLANDER(.3C5PPMN)| PENCOM(SR4414)</t>
  </si>
  <si>
    <t xml:space="preserve">Yonn Chi</t>
  </si>
  <si>
    <t xml:space="preserve">LFARIFAS-00185</t>
  </si>
  <si>
    <t xml:space="preserve">FAS-00185</t>
  </si>
  <si>
    <t xml:space="preserve">SCREW,FLAT HEAD,PH,M3X4MM,UNDERCUT,STAINLESS,PATCH</t>
  </si>
  <si>
    <t xml:space="preserve">HARDWARE SPECIALITY COMP.(944748)| HARDWARE SPECIALTY(914675)| PENCOM - USA(SR5402)| PENCOM(SR5402)</t>
  </si>
  <si>
    <t xml:space="preserve">LFARIFAS-00197</t>
  </si>
  <si>
    <t xml:space="preserve">FAS-00197</t>
  </si>
  <si>
    <t xml:space="preserve">WASHER,LOCK,EXT TOOTH,NO. 8,STAINLESS</t>
  </si>
  <si>
    <t xml:space="preserve">HARDWARE SPECIALTY(914252)| PENCOM(WA1366)</t>
  </si>
  <si>
    <t xml:space="preserve">LFARIFAS-00199</t>
  </si>
  <si>
    <t xml:space="preserve">FAS-00199</t>
  </si>
  <si>
    <t xml:space="preserve">SCREW,FLAT HEAD,PHILLIPS,M4X5.00 LONG,STAINLESS,PATCH</t>
  </si>
  <si>
    <t xml:space="preserve">HARDWARE SPECIALTY(901422)| PENCOM(SC5762)</t>
  </si>
  <si>
    <t xml:space="preserve">LFARIFAS-00239</t>
  </si>
  <si>
    <t xml:space="preserve">FAS-00239</t>
  </si>
  <si>
    <t xml:space="preserve">SCREW,PAN HEAD #1 PHILLIPS,M3X14,SEMS WASHER</t>
  </si>
  <si>
    <t xml:space="preserve">HARDWARE SPECIALTY(902765)| PENCOM(SC7137)</t>
  </si>
  <si>
    <t xml:space="preserve">LFARIFAS-00257</t>
  </si>
  <si>
    <t xml:space="preserve">FAS-00257</t>
  </si>
  <si>
    <t xml:space="preserve">SCREW,PAN HEAD,PHILLIPS,M3X10MM,THREADFORMING,PLASTIC</t>
  </si>
  <si>
    <t xml:space="preserve">HARDWARE SPECIALTY COMPANY(908111)| PENCOM(SC7113)</t>
  </si>
  <si>
    <t xml:space="preserve">LFARIFAS-00261</t>
  </si>
  <si>
    <t xml:space="preserve">FAS-00261</t>
  </si>
  <si>
    <t xml:space="preserve">SCREW,FLAT HEAD,PHILLIPS,M3X10,THREAD FORMING,PLASTIC</t>
  </si>
  <si>
    <t xml:space="preserve">HARDWARE SPECIALTY COMPANY(946462)| PENCOM(SC3112)</t>
  </si>
  <si>
    <t xml:space="preserve">LFARIFAS-00262</t>
  </si>
  <si>
    <t xml:space="preserve">FAS-00262</t>
  </si>
  <si>
    <t xml:space="preserve">SCREW,CAP,SOCKET HEAD,HEX,M3X10MM,BLACK</t>
  </si>
  <si>
    <t xml:space="preserve">HARDWARE SPECIALTY(914678)| PENCOM(SR1616)</t>
  </si>
  <si>
    <t xml:space="preserve">LFARIFAS-00327</t>
  </si>
  <si>
    <t xml:space="preserve">FAS-00327</t>
  </si>
  <si>
    <t xml:space="preserve">SPACER,.25 IN OD,.12 IN ID,.10 IN LONG,PHENOLIC</t>
  </si>
  <si>
    <t xml:space="preserve">PENCOM(ST6425)</t>
  </si>
  <si>
    <t xml:space="preserve">LFARIFAS-00328</t>
  </si>
  <si>
    <t xml:space="preserve">FAS-00328</t>
  </si>
  <si>
    <t xml:space="preserve">SCREW,CAP,M3X6MM,SOC HD,HEX,STAINLESS,PATCH</t>
  </si>
  <si>
    <t xml:space="preserve">HARDWARE SPECIALTY(913613)| PENCOM(SR7377)</t>
  </si>
  <si>
    <t xml:space="preserve">LFARIFAS-00360</t>
  </si>
  <si>
    <t xml:space="preserve">FAS-00360</t>
  </si>
  <si>
    <t xml:space="preserve">RETAINING CLIP,COOPER BUSSMANN/HEILIND H541/J</t>
  </si>
  <si>
    <t xml:space="preserve">COOPER ELECTRONIC(H541-J)| EATON(H541-J)</t>
  </si>
  <si>
    <t xml:space="preserve">LFARIFAS-00395</t>
  </si>
  <si>
    <t xml:space="preserve">FAS-00395</t>
  </si>
  <si>
    <t xml:space="preserve">SCREW,M2X2.8L,TORX,SHOULDER,PATCH</t>
  </si>
  <si>
    <t xml:space="preserve">HARDWARE SPECIALTY(943764)| PENCOM - USA(SE4774)| PENCOM(SE4774)</t>
  </si>
  <si>
    <t xml:space="preserve">LFARIFAS-00417</t>
  </si>
  <si>
    <t xml:space="preserve">FAS-00417</t>
  </si>
  <si>
    <t xml:space="preserve">STANDOFF, HEX, M3FX35.37L, M3MX6.5L, STL-ZN W/ PATCH</t>
  </si>
  <si>
    <t xml:space="preserve">PENCOM - USA(ST7062)| PENCOM(ST7062)</t>
  </si>
  <si>
    <t xml:space="preserve">LFARIFAS-00443</t>
  </si>
  <si>
    <t xml:space="preserve">FAS-00443</t>
  </si>
  <si>
    <t xml:space="preserve">SCREW,PAN HEAD #1 PHILLIPS,M3X25,SEMS WASHER</t>
  </si>
  <si>
    <t xml:space="preserve">HARDWARE SPECIALTY COMP.(902140)| PENCOM - USA(SC1573)| PENCOM(SC1573)</t>
  </si>
  <si>
    <t xml:space="preserve">LFARIFAS-00446</t>
  </si>
  <si>
    <t xml:space="preserve">FAS-00446</t>
  </si>
  <si>
    <t xml:space="preserve">SCREW,PAN HEAD #1 PHILLIPS,M3X20,SEMS WASHER</t>
  </si>
  <si>
    <t xml:space="preserve">HARDWARE SPECIALITY(943367)| PENCOM(SC1571)</t>
  </si>
  <si>
    <t xml:space="preserve">LFARIFAS-00458</t>
  </si>
  <si>
    <t xml:space="preserve">FAS-00458</t>
  </si>
  <si>
    <t xml:space="preserve">SCREW, M3x6MM, PAN HEAD,PHILLIPS,STAINLESS w/ PATCH</t>
  </si>
  <si>
    <t xml:space="preserve">HARDWARE SPECIALTY(905816)| PENCOM(SC3840)</t>
  </si>
  <si>
    <t xml:space="preserve">LFARIFAS-00459</t>
  </si>
  <si>
    <t xml:space="preserve">FAS-00459</t>
  </si>
  <si>
    <t xml:space="preserve">SCREW,FLAT HEAD,PH,M4X6MM,STAINLESS,PATCH</t>
  </si>
  <si>
    <t xml:space="preserve">HARDWARE SPECIALTY COMPANY(916122)| PENCOM - USA(SE2767)| PENCOM(SE2767)</t>
  </si>
  <si>
    <t xml:space="preserve">LFARIFAS-00533-Q</t>
  </si>
  <si>
    <t xml:space="preserve">FAS-00533</t>
  </si>
  <si>
    <t xml:space="preserve">SCREW, MACH, M3X8MML, HEX SKT, FL HD, SS, 92 DEG, PATCH</t>
  </si>
  <si>
    <t xml:space="preserve">PENCOM(SC5515)</t>
  </si>
  <si>
    <t xml:space="preserve">Sanmina Owned Item was quoted at this Cost</t>
  </si>
  <si>
    <t xml:space="preserve">LFARIFAS-00561</t>
  </si>
  <si>
    <t xml:space="preserve">FAS-00561</t>
  </si>
  <si>
    <t xml:space="preserve">SCREW, THRD FRMG, K30X8MML, PH, PN HD, STL, PF</t>
  </si>
  <si>
    <t xml:space="preserve">PENCOM(SC7074)</t>
  </si>
  <si>
    <t xml:space="preserve">LFARIFAS-00576-Q</t>
  </si>
  <si>
    <t xml:space="preserve">FAS-00576</t>
  </si>
  <si>
    <t xml:space="preserve">SCREW, MACH, M3X8MML, PH, UFL HD, STL, ZN PLT, PATCH</t>
  </si>
  <si>
    <t xml:space="preserve">PENCOM(SC7361)</t>
  </si>
  <si>
    <t xml:space="preserve">LFARIFAS-00604</t>
  </si>
  <si>
    <t xml:space="preserve">FAS-00604</t>
  </si>
  <si>
    <t xml:space="preserve">SCREW, MACH, M3X6MML, PH, PN HD, SQ CN SEMS, STL, ZN PL</t>
  </si>
  <si>
    <t xml:space="preserve">HARDWARE SPECIALTY(900133)| PENCOM - USA(SC7136)| PENCOM(SC7136)</t>
  </si>
  <si>
    <t xml:space="preserve">LFARIFAS-00605</t>
  </si>
  <si>
    <t xml:space="preserve">FAS-00605</t>
  </si>
  <si>
    <t xml:space="preserve">M.2 BOARD LATCH, 5.8mm</t>
  </si>
  <si>
    <t xml:space="preserve">FIVETECH TECHNOLOGY(520-011-500-10-01-5)</t>
  </si>
  <si>
    <t xml:space="preserve">LFARIFAS-00609-Q</t>
  </si>
  <si>
    <t xml:space="preserve">FAS-00609</t>
  </si>
  <si>
    <t xml:space="preserve">SCREW, MACH, M3X6MML, PH, UFL HD, STL, ZN PLT, PATCH</t>
  </si>
  <si>
    <t xml:space="preserve">HARDWARE SPECIALTY COMP(950196)| HARDWARE SPECIALTY COMPANY(950197)| PENCOM(SW1288)</t>
  </si>
  <si>
    <t xml:space="preserve">LFARIFAS-00617-Q</t>
  </si>
  <si>
    <t xml:space="preserve">FAS-00617</t>
  </si>
  <si>
    <t xml:space="preserve">SCREW, MACH, M3X4MML, PH, UFL HD, STL, ZN PLT, PATCH</t>
  </si>
  <si>
    <t xml:space="preserve">HARDWARE SPECIALTY COMPANY(924052)| PENCOM(SC9464)</t>
  </si>
  <si>
    <t xml:space="preserve">LFARIFAS-00619</t>
  </si>
  <si>
    <t xml:space="preserve">FAS-00619</t>
  </si>
  <si>
    <t xml:space="preserve">SCREW,PAN HEAD,#1 PHILLIPS,M3X5MM,EXT TOOTH SEMS</t>
  </si>
  <si>
    <t xml:space="preserve">HARDWARE SPECIALTY COMPANY(905342)| PENCOM(SC7102)</t>
  </si>
  <si>
    <t xml:space="preserve">LFARIFAS-00619-Q</t>
  </si>
  <si>
    <t xml:space="preserve">PENCOM - USA(SC7102)</t>
  </si>
  <si>
    <t xml:space="preserve">LFARIFAS-00622-Q</t>
  </si>
  <si>
    <t xml:space="preserve">FAS-00622</t>
  </si>
  <si>
    <t xml:space="preserve">LATCH, SSD, M.2 BOARD, 2.5MM ABOVE PCB, 62 MIL PCB</t>
  </si>
  <si>
    <t xml:space="preserve">FIVETECH TECHNOLOGY(520-011-250-10-02-5)</t>
  </si>
  <si>
    <t xml:space="preserve">LFARIFAS-00627-Q</t>
  </si>
  <si>
    <t xml:space="preserve">FAS-00627</t>
  </si>
  <si>
    <t xml:space="preserve">SCREW, FLAT HEAD, TORX, #6-19, PLAST 48-2, 0.625 IN L, THREAD FORMING, SS</t>
  </si>
  <si>
    <t xml:space="preserve">HARDWARE SPECIALTY COMPANY(950622)| PENCOM - USA(SW1460)</t>
  </si>
  <si>
    <t xml:space="preserve">LFARIFAS-00722-Q</t>
  </si>
  <si>
    <t xml:space="preserve">FAS-00722</t>
  </si>
  <si>
    <t xml:space="preserve">SCREW, SHLDR, M3X4MML, PH, CAP HD, STL, ZN</t>
  </si>
  <si>
    <t xml:space="preserve">HARDWARE SPECIALTY COMPANY(953192)| PENCOM(SW2995)</t>
  </si>
  <si>
    <t xml:space="preserve">LFARIFAS-05000</t>
  </si>
  <si>
    <t xml:space="preserve">FAS-05000</t>
  </si>
  <si>
    <t xml:space="preserve">SPE_SCR_SQUARE_CONE_SEMS_3MMX8</t>
  </si>
  <si>
    <t xml:space="preserve">HARDWARE SPECIALTY(224495)| PENCOM(SC7134)</t>
  </si>
  <si>
    <t xml:space="preserve">LFARIFAS-05001</t>
  </si>
  <si>
    <t xml:space="preserve">FAS-05001</t>
  </si>
  <si>
    <t xml:space="preserve">FAS,SCREW,PAN HEAD PHILLIPS,M4X8 SEMS</t>
  </si>
  <si>
    <t xml:space="preserve">HARDWARE SPECIALTY(900135)| PENCOM(SC7067)</t>
  </si>
  <si>
    <t xml:space="preserve">LFARIFAS-05002</t>
  </si>
  <si>
    <t xml:space="preserve">FAS-05002</t>
  </si>
  <si>
    <t xml:space="preserve">SPE_SCR_SQUARE_CONE_SEMS_3MMX10</t>
  </si>
  <si>
    <t xml:space="preserve">HARDWARE SPECIALTY(900694)| PENCOM(SC6999)</t>
  </si>
  <si>
    <t xml:space="preserve">LFARIFAS-05051</t>
  </si>
  <si>
    <t xml:space="preserve">FAS-05051</t>
  </si>
  <si>
    <t xml:space="preserve">STANDOFF,HEX,FEMALE,NYLON 6/6,NAT,M3.0X11</t>
  </si>
  <si>
    <t xml:space="preserve">ESSENTRA COMPONENTS(MTS-11)| HARDWARE SPECIALTY(914973)| PENCOM(ST5904)</t>
  </si>
  <si>
    <t xml:space="preserve">LFARIFAS-05101</t>
  </si>
  <si>
    <t xml:space="preserve">FAS-05101</t>
  </si>
  <si>
    <t xml:space="preserve">SCREW,PHL,PAN,SQCN,M3.5X6</t>
  </si>
  <si>
    <t xml:space="preserve">HARDWARE SPECIALTY COMPANY(900396)| PENCOM(SC4548)</t>
  </si>
  <si>
    <t xml:space="preserve">LFARIGSKT-00222</t>
  </si>
  <si>
    <t xml:space="preserve">GSKT-00222</t>
  </si>
  <si>
    <t xml:space="preserve">GASKET,FOAM,SILICONE,12.7MM OD,6.35MM ID,4.76MM THICK</t>
  </si>
  <si>
    <t xml:space="preserve">BOYD CORP(ARI996-GSKT-00222)| BOYD CORP(ARI-GSKT-00222)</t>
  </si>
  <si>
    <t xml:space="preserve">LFARIGSKT-00269</t>
  </si>
  <si>
    <t xml:space="preserve">GSKT-00269</t>
  </si>
  <si>
    <t xml:space="preserve">GASKET,EMI,HOPLAND-T,RJ45,SINGLE</t>
  </si>
  <si>
    <t xml:space="preserve">SCHLEGEL(CC3E5064-ORS II (HF))| SCHLEGEL(GSKT-00269-USA)</t>
  </si>
  <si>
    <t xml:space="preserve">LFARIGSKT-00271</t>
  </si>
  <si>
    <t xml:space="preserve">GSKT-00271</t>
  </si>
  <si>
    <t xml:space="preserve">GASKETS,FOAM,UPPER POINT REYES SNORKEL</t>
  </si>
  <si>
    <t xml:space="preserve">BOYD(ARI996-GSKT-00271)| BOYD(ARI-GSKT-00271)</t>
  </si>
  <si>
    <t xml:space="preserve">LFARIGSKT-00272</t>
  </si>
  <si>
    <t xml:space="preserve">GSKT-00272</t>
  </si>
  <si>
    <t xml:space="preserve">GASKETS,FOAM,LOWER POINT REYES SNORKEL</t>
  </si>
  <si>
    <t xml:space="preserve">BOYD(ARI996-GSKT-00272)| BOYD(ARI-GSKT-00272)</t>
  </si>
  <si>
    <t xml:space="preserve">LFARIGSKT-00273</t>
  </si>
  <si>
    <t xml:space="preserve">GSKT-00273</t>
  </si>
  <si>
    <t xml:space="preserve">GASKETS,FOAM,UPPER,THIN,POINT REYES SNORKEL</t>
  </si>
  <si>
    <t xml:space="preserve">BOYD(ARI996-GSKT-00273)| BOYD(ARI-GSKT-00273)</t>
  </si>
  <si>
    <t xml:space="preserve">LFARIGSKT-00274</t>
  </si>
  <si>
    <t xml:space="preserve">GSKT-00274</t>
  </si>
  <si>
    <t xml:space="preserve">GASKETS,FOAM,LOWER,THIN,POINT REYES SNORKEL</t>
  </si>
  <si>
    <t xml:space="preserve">BOYD(ARI996-GSKT-00274)| BOYD(ARI-GSKT-00274)</t>
  </si>
  <si>
    <t xml:space="preserve">LFARIGSKT-00292</t>
  </si>
  <si>
    <t xml:space="preserve">GSKT-00292</t>
  </si>
  <si>
    <t xml:space="preserve">GASKET, EMI, FOF, D-SHAPE, 3.8MM W X1.5MM H X 537MM L</t>
  </si>
  <si>
    <t xml:space="preserve">SCHLEGEL ELECTRONIC MATERIALS(E1773T02114HF)| SCHLEGEL ELECTRONIC MATERIALS(GSKT-00292-USA)</t>
  </si>
  <si>
    <t xml:space="preserve">LFARIGSKT-00296-01</t>
  </si>
  <si>
    <t xml:space="preserve">GSKT-00296-01</t>
  </si>
  <si>
    <t xml:space="preserve">GASKET,ESD,3 FINGER</t>
  </si>
  <si>
    <t xml:space="preserve">SCHLEGEL ELECTRONIC MATERIALS(GSKT-00296-01-USA)| SCHLEGEL ELECTRONIC MATERIALS(TAF01132B0.543)</t>
  </si>
  <si>
    <t xml:space="preserve">LFARIGSKT-00324</t>
  </si>
  <si>
    <t xml:space="preserve">GSKT-00324</t>
  </si>
  <si>
    <t xml:space="preserve">GASKET, FOAM, THIN, LOS ANGELES SNORKEL</t>
  </si>
  <si>
    <t xml:space="preserve">BOYD CORPORATION(ARI996-GSKT-00324)| BOYD CORPORATION(ARI-GSKT-00324)</t>
  </si>
  <si>
    <t xml:space="preserve">LFARIGSKT-00348-Q</t>
  </si>
  <si>
    <t xml:space="preserve">GSKT-00348</t>
  </si>
  <si>
    <t xml:space="preserve">GASKET, EMI, FOF, D-SHAPE, 10MM W X 3.3MM H X 49.5MM L</t>
  </si>
  <si>
    <t xml:space="preserve">SCHLEGEL ELECTRONIC MATERIALS(EK2732Z0195HF)</t>
  </si>
  <si>
    <t xml:space="preserve">LFARIGSKT-00383-Q</t>
  </si>
  <si>
    <t xml:space="preserve">GSKT-00383</t>
  </si>
  <si>
    <t xml:space="preserve">GSKT, FOAM, AIR BLOCK,18mm W X 12.7mm H X 80mm L</t>
  </si>
  <si>
    <t xml:space="preserve">BOYD CORP(ARI996-GSKT-00383)| BOYD CORP(ARI-GSKT-00383)</t>
  </si>
  <si>
    <t xml:space="preserve">LFARIGSKT-00425-Q</t>
  </si>
  <si>
    <t xml:space="preserve">GSKT-00425</t>
  </si>
  <si>
    <t xml:space="preserve">GASKET, EMI, FOF, D-SHAPE, 12MM W X 3MM H X 426MM L</t>
  </si>
  <si>
    <t xml:space="preserve">SCHLEGEL ELECTRONIC MATERIALS(E2U742Z1677HF)</t>
  </si>
  <si>
    <t xml:space="preserve">LFARIHSK-00107</t>
  </si>
  <si>
    <t xml:space="preserve">HSK-00107</t>
  </si>
  <si>
    <t xml:space="preserve">HEATSINK,ADHESIVE</t>
  </si>
  <si>
    <t xml:space="preserve">HENKEL ADHESIVES(315)| HENKEL ADHESIVES(384)</t>
  </si>
  <si>
    <t xml:space="preserve">LFARIHSK-00108</t>
  </si>
  <si>
    <t xml:space="preserve">HSK-00108</t>
  </si>
  <si>
    <t xml:space="preserve">HEATSINK,ACTIVATOR FOR ADHESIVE</t>
  </si>
  <si>
    <t xml:space="preserve">HENKEL ADHESIVES(7387)</t>
  </si>
  <si>
    <t xml:space="preserve">LFARIHSK-00113</t>
  </si>
  <si>
    <t xml:space="preserve">HSK-00113</t>
  </si>
  <si>
    <t xml:space="preserve">HEATSINK,25X25X25 MM, NO ATTACHMENT</t>
  </si>
  <si>
    <t xml:space="preserve">ALPHA COMPANY LTD(S001Z620)</t>
  </si>
  <si>
    <t xml:space="preserve">LFARIHSK-00122</t>
  </si>
  <si>
    <t xml:space="preserve">HSK-00122</t>
  </si>
  <si>
    <t xml:space="preserve">HEATSINK,42.8X42.8X25.0MM,W/CLIP</t>
  </si>
  <si>
    <t xml:space="preserve">THERMO COOL CORP(TC-2541)</t>
  </si>
  <si>
    <t xml:space="preserve">LFARIHSK-00123</t>
  </si>
  <si>
    <t xml:space="preserve">HSK-00123</t>
  </si>
  <si>
    <t xml:space="preserve">HEATSINK,31.0X31.0X16.5MM,W/CLIP</t>
  </si>
  <si>
    <t xml:space="preserve">THERMO COOL CORP(TC-2542)</t>
  </si>
  <si>
    <t xml:space="preserve">LFARIHSK-00125</t>
  </si>
  <si>
    <t xml:space="preserve">HSK-00125</t>
  </si>
  <si>
    <t xml:space="preserve">HEATSINK,18.06X18.06X9.02MM,7X7 PIN FINS,NO ATTACHMENT</t>
  </si>
  <si>
    <t xml:space="preserve">THERMO COOL CORP(TC07-3)</t>
  </si>
  <si>
    <t xml:space="preserve">LFARIHSK-00148-01</t>
  </si>
  <si>
    <t xml:space="preserve">HSK-00148-01</t>
  </si>
  <si>
    <t xml:space="preserve">HEATSINK,CLOVERDALE,TRIDENT2,CUSTOM GAP,W/SCREWS</t>
  </si>
  <si>
    <t xml:space="preserve">AAVID THERMALLOY - CHINA(060818)| AAVID THERMALLOY INC(060818)| THERMO COOL CORP(HSK-00148-01)</t>
  </si>
  <si>
    <t xml:space="preserve">LFARIHSK-00155</t>
  </si>
  <si>
    <t xml:space="preserve">HSK-00155</t>
  </si>
  <si>
    <t xml:space="preserve">HSK, CFP2, FRONT TO BACK</t>
  </si>
  <si>
    <t xml:space="preserve">AMPHENOL TCS - CANADA(U98-2101-6100-BP)| AMPHENOL TCS - NASHUA USA(U98-2101-6100-BP)| YAMAICHI(CN121F-104-0003)</t>
  </si>
  <si>
    <t xml:space="preserve">LFARIHSK-00156</t>
  </si>
  <si>
    <t xml:space="preserve">HSK-00156</t>
  </si>
  <si>
    <t xml:space="preserve">HSK, CLIP, CFP2</t>
  </si>
  <si>
    <t xml:space="preserve">AMPHENOL TCS - CANADA(U98-2101-7001-BP)| AMPHENOL TCS - NASHUA USA(U98-2101-7001-BP)| YAMAICHI(CN121M-104-0001)</t>
  </si>
  <si>
    <t xml:space="preserve">LFARIHSK-00177-02</t>
  </si>
  <si>
    <t xml:space="preserve">HSK-00177-02</t>
  </si>
  <si>
    <t xml:space="preserve">HEATSINK,40X40MM,30MM HIGH,PUSH-PIN</t>
  </si>
  <si>
    <t xml:space="preserve">AAVID THERMALLOY - CHINA(060864)| AAVID THERMALLOY  LLC.(060864)| THERMO COOL CORP(HSK-00177-02)</t>
  </si>
  <si>
    <t xml:space="preserve">LFARIHSK-00178</t>
  </si>
  <si>
    <t xml:space="preserve">HSK-00178</t>
  </si>
  <si>
    <t xml:space="preserve">HEATSINK,17X17MM,30MM HIGH</t>
  </si>
  <si>
    <t xml:space="preserve">MALICO INC(CMBA0217173202-00)| THERMO COOL CORP(HSK-00178)</t>
  </si>
  <si>
    <t xml:space="preserve">LFARIHSK-00180-08</t>
  </si>
  <si>
    <t xml:space="preserve">HSK-00180-08</t>
  </si>
  <si>
    <t xml:space="preserve">HEATSINK,FORTUNA,CUSTOM,W/SCREWS</t>
  </si>
  <si>
    <t xml:space="preserve">AAVID THERMALLOY - CHINA(648160)| AAVID THERMALLOY INC(060888)| THERMO COOL CORP(HSK-00180-08)</t>
  </si>
  <si>
    <t xml:space="preserve">LFARIHSK-00184-03</t>
  </si>
  <si>
    <t xml:space="preserve">HSK-00184-03</t>
  </si>
  <si>
    <t xml:space="preserve">HEATSINK,CROW,CPU,W/PIPE</t>
  </si>
  <si>
    <t xml:space="preserve">AAVID THERMALLOY - CHINA(653141)| AAVID THERMALLOY(61135)| THERMO COOL CORP(HSK-00184-03)</t>
  </si>
  <si>
    <t xml:space="preserve">LFARIHSK-00185-04</t>
  </si>
  <si>
    <t xml:space="preserve">HSK-00185-04</t>
  </si>
  <si>
    <t xml:space="preserve">HEATSINK,RAINBOW,CUSTOM,W/SCREWS</t>
  </si>
  <si>
    <t xml:space="preserve">AAVID THERMALLOY LLC(HSK-00185-04)| THERMO COOL CORP(HSK-00185-04)</t>
  </si>
  <si>
    <t xml:space="preserve">LFARIHSK-00186-06</t>
  </si>
  <si>
    <t xml:space="preserve">HSK-00186-06</t>
  </si>
  <si>
    <t xml:space="preserve">HEATSINK,OSPREY,CUSTOM,W/SCREWS</t>
  </si>
  <si>
    <t xml:space="preserve">AAVID THERMAALLOY(HSK-00186-06)| THERMO COOL CORP(HSK-00186-06)</t>
  </si>
  <si>
    <t xml:space="preserve">LFARIHSK-00195-06</t>
  </si>
  <si>
    <t xml:space="preserve">HSK-00195-06</t>
  </si>
  <si>
    <t xml:space="preserve">HEATSINK,LAKEPORT,STACK,W/FEMALE SCREWS</t>
  </si>
  <si>
    <t xml:space="preserve">AAVID THERMALLOY - CHINA(648960)| AAVID THERMALLOY  LLC.(060887)| THERMO COOL CORP(HSK-00195-06)</t>
  </si>
  <si>
    <t xml:space="preserve">LFARIHSK-00207-05</t>
  </si>
  <si>
    <t xml:space="preserve">HSK-00207-05</t>
  </si>
  <si>
    <t xml:space="preserve">HEATSINK,OLD FAITHFUL,CPU,W/PIPE,W/M3 SCREW</t>
  </si>
  <si>
    <t xml:space="preserve">AAVID THERMALLOY - CHINA(654647)| THERMO COOL CORP(HSK-00207-05)</t>
  </si>
  <si>
    <t xml:space="preserve">LFARIHSK-00208-04</t>
  </si>
  <si>
    <t xml:space="preserve">HSK-00208-04</t>
  </si>
  <si>
    <t xml:space="preserve">HEATSINK,80X49X30MM,SNAP,40 FINS,W/SCREW</t>
  </si>
  <si>
    <t xml:space="preserve">THERMO COOL CORP(HSK-00208-04)</t>
  </si>
  <si>
    <t xml:space="preserve">LFARIHSK-00212-04</t>
  </si>
  <si>
    <t xml:space="preserve">HSK-00212-04</t>
  </si>
  <si>
    <t xml:space="preserve">HEATSINK,MT HOLMES,JERICHO2,W/SCREWS</t>
  </si>
  <si>
    <t xml:space="preserve">AAVID THERMALLOY - CHINA(648450)| AAVID THERMALLOY LLC(648450)| THERMO COOL CORP(HSK-00212-04)</t>
  </si>
  <si>
    <t xml:space="preserve">LFARIHSK-00214-01</t>
  </si>
  <si>
    <t xml:space="preserve">HSK-00214-01</t>
  </si>
  <si>
    <t xml:space="preserve">HEATSINK,MOUNT LANGFORD,MOSYS MEMORY,W/SCREW</t>
  </si>
  <si>
    <t xml:space="preserve">AAVID THERMALLOY - CHINA(HSK-00214-01)| AAVID THERMALLOY LLC(HSK-00214-01)| THERMO COOL CORP(HSK-00214-01)</t>
  </si>
  <si>
    <t xml:space="preserve">LFARIHSK-00220-01</t>
  </si>
  <si>
    <t xml:space="preserve">HSK-00220-01</t>
  </si>
  <si>
    <t xml:space="preserve">HEATSINK,19X19X25 MM, NO ATTACHMENT</t>
  </si>
  <si>
    <t xml:space="preserve">ALPHA COMPANY LTD(LPD19-25B)</t>
  </si>
  <si>
    <t xml:space="preserve">LFARIHSK-00222-01</t>
  </si>
  <si>
    <t xml:space="preserve">HSK-00222-01</t>
  </si>
  <si>
    <t xml:space="preserve">HSK,19X19X20 MM, NO ATTACHMENT</t>
  </si>
  <si>
    <t xml:space="preserve">ALPHA COMPANY LTD(LPD19-20B)</t>
  </si>
  <si>
    <t xml:space="preserve">LFARIHSK-00224-01</t>
  </si>
  <si>
    <t xml:space="preserve">HSK-00224-01</t>
  </si>
  <si>
    <t xml:space="preserve">HEATSINK, KEPLER, MID, SCREWS, TIM</t>
  </si>
  <si>
    <t xml:space="preserve">AAVID THERMALLOY - CHINA(HSK-00224-01)| AAVID THERMALLOY  LLC.(061148)| THERMO COOL CORP(HSK-00224-01)</t>
  </si>
  <si>
    <t xml:space="preserve">LFARIHSK-00226-01</t>
  </si>
  <si>
    <t xml:space="preserve">HSK-00226-01</t>
  </si>
  <si>
    <t xml:space="preserve">HSNK,CLIP,23X23X25MM</t>
  </si>
  <si>
    <t xml:space="preserve">MALICO INC(CMBA0123232502-00)</t>
  </si>
  <si>
    <t xml:space="preserve">LFARIHSK-00228-01</t>
  </si>
  <si>
    <t xml:space="preserve">HSK-00228-01</t>
  </si>
  <si>
    <t xml:space="preserve">HEATSINK,KEPLER,CUSTOM,W/SCREWS</t>
  </si>
  <si>
    <t xml:space="preserve">AAVID THERMALLOY LLC(HSK-00228-01)| THERMO COOL CORP(HSK-00228-01)</t>
  </si>
  <si>
    <t xml:space="preserve">LFARIHSK-00229-01</t>
  </si>
  <si>
    <t xml:space="preserve">HSK-00229-01</t>
  </si>
  <si>
    <t xml:space="preserve">HEATSINK,61X45MM,30MM HIGH,SCREW MOUNT,EXTRUDED</t>
  </si>
  <si>
    <t xml:space="preserve">AAVID THERMALLOY - CHINA(652840)| AAVID THERMALLOY  LLC.(060960)| THERMO COOL CORP(HSK-00229-01)</t>
  </si>
  <si>
    <t xml:space="preserve">LFARIHSK-00231-02</t>
  </si>
  <si>
    <t xml:space="preserve">HSK-00231-02</t>
  </si>
  <si>
    <t xml:space="preserve">HEATSINK,CLOUDSREST2,DSP</t>
  </si>
  <si>
    <t xml:space="preserve">AAVID THERMALLOY - CHINA(HSK-00231-02)| AAVID THERMALLOY LLC(HSK-00231-02)| THERMO COOL CORP(HSK-00231-02)</t>
  </si>
  <si>
    <t xml:space="preserve">LFARIHSK-00243-01</t>
  </si>
  <si>
    <t xml:space="preserve">HSK-00243-01</t>
  </si>
  <si>
    <t xml:space="preserve">HEATSINK,WHEATLAND,STAT-SCD FPGA,W/SCREWS</t>
  </si>
  <si>
    <t xml:space="preserve">AAVID THERMALLOY - CHINA(648991)| AAVID THERMALLOY LLC(061067)| THERMO COOL CORP(HSK-00243-01)</t>
  </si>
  <si>
    <t xml:space="preserve">LFARIHSK-00245-01</t>
  </si>
  <si>
    <t xml:space="preserve">HSK-00245-01</t>
  </si>
  <si>
    <t xml:space="preserve">HEATSINK,MT HAYNES,JERICHO PLUS,W/SCREWS</t>
  </si>
  <si>
    <t xml:space="preserve">AAVID THERMALLOY - CHINA(648950)| AAVID THERMALLOY(060984)| THERMO COOL CORP(HSK-00245-01)</t>
  </si>
  <si>
    <t xml:space="preserve">LFARIHSK-00250-01</t>
  </si>
  <si>
    <t xml:space="preserve">HSK-00250-01</t>
  </si>
  <si>
    <t xml:space="preserve">HEATSINK,GRATON-STAT,FPGA,SNAP FINS,W/SCREW</t>
  </si>
  <si>
    <t xml:space="preserve">AAVID THERMALLOY - CHINA(HSK-00250-01)| AAVID THERMALLOY LLC(HSK-00250-01)| THERMO COOL CORP(HSK-00250-01)</t>
  </si>
  <si>
    <t xml:space="preserve">LFARIHSK-00254-03</t>
  </si>
  <si>
    <t xml:space="preserve">HSK-00254-03</t>
  </si>
  <si>
    <t xml:space="preserve">HEATSINK,MAC SEC,PHY, CUSTOM,W/PUSH PINS</t>
  </si>
  <si>
    <t xml:space="preserve">AAVID THERMALLOY - CHINA(061574)| AAVID THERMALLOY(061574)| THERMO COOL CORP(HSK-00254-03)</t>
  </si>
  <si>
    <t xml:space="preserve">LFARIHSK-00258-03</t>
  </si>
  <si>
    <t xml:space="preserve">HSK-00258-03</t>
  </si>
  <si>
    <t xml:space="preserve">HEATSINK,GARDENA,CUSTOM,W/SCREWS</t>
  </si>
  <si>
    <t xml:space="preserve">AAVID THERMALLOY - CHINA(HSK-00258-03)| AAVID THERMALLOY LLC(061885)| THERMO COOL CORP(HSK-00258-03)</t>
  </si>
  <si>
    <t xml:space="preserve">LFARIHSK-00269-01</t>
  </si>
  <si>
    <t xml:space="preserve">HSK-00269-01</t>
  </si>
  <si>
    <t xml:space="preserve">HSNK,19X19X17.5MM,CLIP-ON,W/TIM</t>
  </si>
  <si>
    <t xml:space="preserve">ADVANCED THERMAL SOLUTIONS(ATS-X53190P-C1-R0)</t>
  </si>
  <si>
    <t xml:space="preserve">LFARIHSK-00285-01-Q</t>
  </si>
  <si>
    <t xml:space="preserve">HSK-00285-01</t>
  </si>
  <si>
    <t xml:space="preserve">HEATSINK,,MT HAYNES XL,TCAM,DUAL HP</t>
  </si>
  <si>
    <t xml:space="preserve">AAVID THERMALLOY - CHINA(HSK-00285-01)| AAVID THERMALLOY LLC(HSK-00285-01)| LEMTECH TECHNOLOGY(HSK-00285-01)| THERMO COOL CORP(HSK-00285-01)</t>
  </si>
  <si>
    <t xml:space="preserve">EOL, SSJ CQ1'19 Comp Raw Part list Rev 02</t>
  </si>
  <si>
    <t xml:space="preserve">LFARIHSK-00285-02</t>
  </si>
  <si>
    <t xml:space="preserve">HSK-00285-02</t>
  </si>
  <si>
    <t xml:space="preserve">AAVID THERMALLOY - CHINA(HSK-00285-02)| LEMTECH TECHNOLOGY(HSK-00285-02)</t>
  </si>
  <si>
    <t xml:space="preserve">LFARIHSK-00290-04</t>
  </si>
  <si>
    <t xml:space="preserve">HSK-00290-04</t>
  </si>
  <si>
    <t xml:space="preserve">HEATSINK,IRIS,RAMON,W/HP</t>
  </si>
  <si>
    <t xml:space="preserve">LEMTECH TECHNOLOGY(HSK-00290-04)| THERMO COOL CORP(HSK-00290-04)</t>
  </si>
  <si>
    <t xml:space="preserve">LFARIHSK-00295-02</t>
  </si>
  <si>
    <t xml:space="preserve">HSK-00295-02</t>
  </si>
  <si>
    <t xml:space="preserve">HEATSINK,GL,GEARBOX</t>
  </si>
  <si>
    <t xml:space="preserve">LEMTECH TECHNOLOGY(HSK-00295-02)</t>
  </si>
  <si>
    <t xml:space="preserve">LFARIHSK-00296-01</t>
  </si>
  <si>
    <t xml:space="preserve">HSK-00296-01</t>
  </si>
  <si>
    <t xml:space="preserve">HEATSINK,GF/R,CPU,W/PIPE,W/M3 F SCREW</t>
  </si>
  <si>
    <t xml:space="preserve">AAVID THERMALLOY - CHINA(HSK-00296-01)| AAVID THERMALLOY LLC(062216)| THERMO COOL CORP(HSK-00296-01)</t>
  </si>
  <si>
    <t xml:space="preserve">LFARIHSK-00297-01-Q</t>
  </si>
  <si>
    <t xml:space="preserve">HSK-00297-01</t>
  </si>
  <si>
    <t xml:space="preserve">HEATSINK,SPRUCEFISH,CPU,W/PIPE,W/M3 F SCREW</t>
  </si>
  <si>
    <t xml:space="preserve">AAVID THERMALLOY - CHINA(062594)| LEMTECH TECHNOLOGY(HSK-00297-01)| THERMO COOL CORP(HSK-00297-01)</t>
  </si>
  <si>
    <t xml:space="preserve">LFARIHSK-00299-02</t>
  </si>
  <si>
    <t xml:space="preserve">HSK-00299-02</t>
  </si>
  <si>
    <t xml:space="preserve">HEATSINK,MINERAL,W/ 8MM PIPE,W/M3 M SCREW</t>
  </si>
  <si>
    <t xml:space="preserve">AAVID THERMALLOY LLC(HSK-00299-02)| LEMTECH TECHNOLOGY(HSK-00299-02)</t>
  </si>
  <si>
    <t xml:space="preserve">LFARIHSK-00305-02-Q</t>
  </si>
  <si>
    <t xml:space="preserve">HSK-00305-02</t>
  </si>
  <si>
    <t xml:space="preserve">HEATSINK,DENALI,ELDRIDGE,MID</t>
  </si>
  <si>
    <t xml:space="preserve">AAVID THERMALLOY LLC(HSK-00305-02)| LEMTECH TECHNOLOGY(HSK-00305-02)| THERMO COOL CORP(HSK-00305-02)</t>
  </si>
  <si>
    <t xml:space="preserve">LFARIHSK-00306-03-Q</t>
  </si>
  <si>
    <t xml:space="preserve">HSK-00306-03</t>
  </si>
  <si>
    <t xml:space="preserve">HEATSINK,DENALI,ELDRIDGE,SIDE</t>
  </si>
  <si>
    <t xml:space="preserve">AAVID THERMALLOY LLC(HSK-00306-03)| LEMTECH TECHNOLOGY(HSK-00306-03)| THERMO COOL CORP(HSK-00306-03)</t>
  </si>
  <si>
    <t xml:space="preserve">LFARIHSK-00312-02-Q</t>
  </si>
  <si>
    <t xml:space="preserve">HSK-00312-02</t>
  </si>
  <si>
    <t xml:space="preserve">HEATSINK,SIERRA,PINECREST,ROOK,WRAP</t>
  </si>
  <si>
    <t xml:space="preserve">AAVID THERMALLOY - CHINA(HSK-00312-02)| AAVID THERMALLOY LLC(HSK-00312-02)| LEMTECH TECHNOLOGY(HSK-00312-02)| THERMO COOL CORP(HSK-00312-02)</t>
  </si>
  <si>
    <t xml:space="preserve">LFARIHSK-00313-02</t>
  </si>
  <si>
    <t xml:space="preserve">HSK-00313-02</t>
  </si>
  <si>
    <t xml:space="preserve">HEATSINK,GL,V2,DAWSON</t>
  </si>
  <si>
    <t xml:space="preserve">AAVID THERMALLOY - CHINA(HSK-00313-02)| AAVID THERMALLOY LLC(HSK-00313-02)| LEMTECH TECHNOLOGY(HSK-00313-02)| THERMO COOL CORP(HSK-00313-02)</t>
  </si>
  <si>
    <t xml:space="preserve">LFARIHSK-00314-08</t>
  </si>
  <si>
    <t xml:space="preserve">HSK-00314-08</t>
  </si>
  <si>
    <t xml:space="preserve">HSNK,LIVINGSTON,ASM</t>
  </si>
  <si>
    <t xml:space="preserve">AAVID THERMALLOY - CHINA(HSK-00314-08)| AAVID THERMALLOY LLC(HSK-00314-08)| LEMTECH TECHNOLOGY(HSK-00314-08)| THERMO COOL CORP(HSK-00314-08)</t>
  </si>
  <si>
    <t xml:space="preserve">LFARIHSK-00317-03-Q</t>
  </si>
  <si>
    <t xml:space="preserve">HSK-00317-03</t>
  </si>
  <si>
    <t xml:space="preserve">HSNK,SMARTSVILLE,BALD-EAGLE,W/PUSH PINS</t>
  </si>
  <si>
    <t xml:space="preserve">AAVID THERMALLOY - CHINA(HSK-00317-03)| AAVID THERMALLOY(HSK-00317-03)| LEMTECH TECHNOLOGY(HSK-00317-03)| THERMO COOL CORP(HSK-00317-03)</t>
  </si>
  <si>
    <t xml:space="preserve">LFARIHSK-00318-02</t>
  </si>
  <si>
    <t xml:space="preserve">HSK-00318-02</t>
  </si>
  <si>
    <t xml:space="preserve">HSNK,YUBA,WOODPECKER</t>
  </si>
  <si>
    <t xml:space="preserve">LEMTECH TECHNOLOGY(HSK-00318-02)</t>
  </si>
  <si>
    <t xml:space="preserve">LFARIHSK-00318-02-Q</t>
  </si>
  <si>
    <t xml:space="preserve">AAVID THERMALLOY - CHINA(HSK-00318-02)| AAVID THERMALLOY  LLC.(HSK-00318-02)| THERMO COOL CORP(HSK-00318-02)</t>
  </si>
  <si>
    <t xml:space="preserve">SSJ CQ2'19 Comp Raw Part list</t>
  </si>
  <si>
    <t xml:space="preserve">LFARIHSK-00322-01CS-Q</t>
  </si>
  <si>
    <t xml:space="preserve">HSK-00322-01</t>
  </si>
  <si>
    <t xml:space="preserve">HEATSINK, BABBAGE, CALICO</t>
  </si>
  <si>
    <t xml:space="preserve">LEMTECH TECHNOLOGY(HSK-00322-01)</t>
  </si>
  <si>
    <t xml:space="preserve">LFARIHSK-00322-01-Q</t>
  </si>
  <si>
    <t xml:space="preserve">LFARIHSK-00327-01</t>
  </si>
  <si>
    <t xml:space="preserve">HSK-00327-01</t>
  </si>
  <si>
    <t xml:space="preserve">HEATSINK, CFP2, CUSTOM</t>
  </si>
  <si>
    <t xml:space="preserve">LEMTECH TECHNOLOGY(HSK-00327-01)</t>
  </si>
  <si>
    <t xml:space="preserve">LFARIHSK-00330-03-Q</t>
  </si>
  <si>
    <t xml:space="preserve">HSK-00330-03</t>
  </si>
  <si>
    <t xml:space="preserve">HEATSINK,TOWER FALL,U-HEATPIPE,RIGHT</t>
  </si>
  <si>
    <t xml:space="preserve">AAVID THERMALLOY - CHINA(HSK-00330-03)| AAVID THERMALLOY LLC(HSK-00330-03)| LEMTECH TECHNOLOGY(HSK-00330-03)| THERMO COOL CORP(HSK-00330-03)</t>
  </si>
  <si>
    <t xml:space="preserve">LFARIHSK-00331-03-Q</t>
  </si>
  <si>
    <t xml:space="preserve">HSK-00331-03</t>
  </si>
  <si>
    <t xml:space="preserve">HEATSINK,TOWER FALL,U-HEATPIPE,LEFT</t>
  </si>
  <si>
    <t xml:space="preserve">AAVID THERMALLOY - CHINA(HSK-00331-03)| AAVID THERMALLOY LLC(HSK-00331-03)| LEMTECH TECHNOLOGY(HSK-00331-03)| THERMO COOL CORP(HSK-00331-03)</t>
  </si>
  <si>
    <t xml:space="preserve">LFARIHSK-00332-02-Q</t>
  </si>
  <si>
    <t xml:space="preserve">HSK-00332-02</t>
  </si>
  <si>
    <t xml:space="preserve">HEATSINK,PINECREST,REAR BOTTOM RAMON</t>
  </si>
  <si>
    <t xml:space="preserve">AAVID THERMALLOY - CHINA(HSK-00332-02)| AAVID THERMALLOY LLC(HSK-00332-02)| LEMTECH TECHNOLOGY(HSK-00332-02)| THERMO COOL CORP(HSK-00332-02)</t>
  </si>
  <si>
    <t xml:space="preserve">LFARIHSK-00333-02-Q</t>
  </si>
  <si>
    <t xml:space="preserve">HSK-00333-02</t>
  </si>
  <si>
    <t xml:space="preserve">HEATSINK,PINECREST,REAR,MIDDLE,RAMON</t>
  </si>
  <si>
    <t xml:space="preserve">AAVID THERMALLOY - CHINA(HSK-00333-02)| AAVID THERMALLOY LLC(HSK-00333-02)| LEMTECH TECHNOLOGY(HSK-00333-02)| THERMO COOL CORP(HSK-00333-02)</t>
  </si>
  <si>
    <t xml:space="preserve">LFARIHSK-00335-03-Q</t>
  </si>
  <si>
    <t xml:space="preserve">HSK-00335-03</t>
  </si>
  <si>
    <t xml:space="preserve">HEATSINK, DN, MCKINLEY,CENTER</t>
  </si>
  <si>
    <t xml:space="preserve">LEMTECH TECHNOLOGY(HSK-00335-03)</t>
  </si>
  <si>
    <t xml:space="preserve">LFARIHSK-00335-04-Q</t>
  </si>
  <si>
    <t xml:space="preserve">HSK-00335-04</t>
  </si>
  <si>
    <t xml:space="preserve">LEMTECH TECHNOLOGY(HSK-00335-04)</t>
  </si>
  <si>
    <t xml:space="preserve">LFARIHSK-00336-03-Q</t>
  </si>
  <si>
    <t xml:space="preserve">HSK-00336-03</t>
  </si>
  <si>
    <t xml:space="preserve">HEATSINK, DN, MCKINLEY,RIGHT</t>
  </si>
  <si>
    <t xml:space="preserve">LEMTECH TECHNOLOGY(HSK-00336-03)</t>
  </si>
  <si>
    <t xml:space="preserve">LFARIHSK-00336-05-Q</t>
  </si>
  <si>
    <t xml:space="preserve">HSK-00336-05</t>
  </si>
  <si>
    <t xml:space="preserve">LEMTECH TECHNOLOGY(HSK-00336-05)</t>
  </si>
  <si>
    <t xml:space="preserve">LFARIHSK-00337-03-Q</t>
  </si>
  <si>
    <t xml:space="preserve">HSK-00337-03</t>
  </si>
  <si>
    <t xml:space="preserve">HEATSINK, DN, MCKINLEY, LEFT</t>
  </si>
  <si>
    <t xml:space="preserve">LEMTECH TECHNOLOGY(HSK-00337-03)</t>
  </si>
  <si>
    <t xml:space="preserve">LFARIHSK-00337-04-Q</t>
  </si>
  <si>
    <t xml:space="preserve">HSK-00337-04</t>
  </si>
  <si>
    <t xml:space="preserve">LEMTECH TECHNOLOGY(HSK-00337-04)</t>
  </si>
  <si>
    <t xml:space="preserve">LFARIHSK-00338-03</t>
  </si>
  <si>
    <t xml:space="preserve">HSK-00338-03</t>
  </si>
  <si>
    <t xml:space="preserve">YB,HEATSINK,MARYSVILLE</t>
  </si>
  <si>
    <t xml:space="preserve">LEMTECH TECHNOLOGY(HSK-00338-03)</t>
  </si>
  <si>
    <t xml:space="preserve">LFARIHSK-00342-01</t>
  </si>
  <si>
    <t xml:space="preserve">HSK-00342-01</t>
  </si>
  <si>
    <t xml:space="preserve">HEATSINK, SQ, CHESTNUT</t>
  </si>
  <si>
    <t xml:space="preserve">AAVID THERMALLOY INC(HSK-00342-01)| LEMTECH TECHNOLOGY(HSK-00342-01)| THERMO COOL(HSK-00342-01)</t>
  </si>
  <si>
    <t xml:space="preserve">LFARIHSK-00344-02-Q</t>
  </si>
  <si>
    <t xml:space="preserve">HSK-00344-02</t>
  </si>
  <si>
    <t xml:space="preserve">HEATSINK,DENALI,BROOKS</t>
  </si>
  <si>
    <t xml:space="preserve">AAVID THERMALLOY - CHINA(HSK-00344-02)| AAVID THERMALLOY LLC(HSK-00344-02)| LEMTECH TECHNOLOGY(HSK-00344-02)</t>
  </si>
  <si>
    <t xml:space="preserve">LFARIHSK-00344-03-Q</t>
  </si>
  <si>
    <t xml:space="preserve">HSK-00344-03</t>
  </si>
  <si>
    <t xml:space="preserve">AAVID THERMALLOY INC(HSK-00344-03)| LEMTECH TECHNOLOGY(HSK-00344-03)| THERMO COOL CORP(HSK-00344-03)</t>
  </si>
  <si>
    <t xml:space="preserve">LFARIHSK-00346-02-Q</t>
  </si>
  <si>
    <t xml:space="preserve">HSK-00346-02</t>
  </si>
  <si>
    <t xml:space="preserve">HEATSINK, DN, CLEARWATER</t>
  </si>
  <si>
    <t xml:space="preserve">AAVID THERMALLOY - CHINA(HSK-00346-02)| AAVID THERMALLOY LLC(HSK-00346-02)| LEMTECH TECHNOLOGY(HSK-00346-02)| THERMO COOL CORP(HSK-00346-02)</t>
  </si>
  <si>
    <t xml:space="preserve">LFARIHSK-00346-04-Q</t>
  </si>
  <si>
    <t xml:space="preserve">HSK-00346-04</t>
  </si>
  <si>
    <t xml:space="preserve">AAVID THERMALLOY - CHINA(HSK-00346-04)| LEMTECH TECHNOLOGY(HSK-00346-04)| THERMO COOL CORP(HSK-00346-04)</t>
  </si>
  <si>
    <t xml:space="preserve">LFARIHSK-00347-01</t>
  </si>
  <si>
    <t xml:space="preserve">HSK-00347-01</t>
  </si>
  <si>
    <t xml:space="preserve">HSK, CLIP, CFP2, IMPROVED RETENTION</t>
  </si>
  <si>
    <t xml:space="preserve">YAMAICHI(CN121M-104-0008)</t>
  </si>
  <si>
    <t xml:space="preserve">LFARIHSK-00350-01-Q</t>
  </si>
  <si>
    <t xml:space="preserve">HSK-00350-01</t>
  </si>
  <si>
    <t xml:space="preserve">HEATSINK,EIGHTH-BRICK,22.9X57.9X11.4MM,W/O HARDWARE</t>
  </si>
  <si>
    <t xml:space="preserve">AAVID THERMALLOY - CHINA(241804B91200G)| AAVID THERMALLOY LLC(241804B91200G)| LEMTECH TECHNOLOGY(HSK-00350-01)| THERMO COOL CORP(HSK-00350-01)</t>
  </si>
  <si>
    <t xml:space="preserve">LFARIHSK-00350-02</t>
  </si>
  <si>
    <t xml:space="preserve">HSK-00350-02</t>
  </si>
  <si>
    <t xml:space="preserve">AAVID THERMALLOY - CHINA(HSK-00350-02)| LEMTECH TECHNOLOGY(HSK-00350-02)</t>
  </si>
  <si>
    <t xml:space="preserve">LFARIHSK-00351-01</t>
  </si>
  <si>
    <t xml:space="preserve">HSK-00351-01</t>
  </si>
  <si>
    <t xml:space="preserve">BODEGA,BROOKS_ISLAND,CPU HEATSINK</t>
  </si>
  <si>
    <t xml:space="preserve">AAVID THERMALLOY - CHINA(HSK-00351-01)| LEMTECH TECHNOLOGY(HSK-00351-01)</t>
  </si>
  <si>
    <t xml:space="preserve">LFARIHSK-00354-02-Q</t>
  </si>
  <si>
    <t xml:space="preserve">HSK-00354-02</t>
  </si>
  <si>
    <t xml:space="preserve">HEATSINK, LA, TORRANCE</t>
  </si>
  <si>
    <t xml:space="preserve">AAVID THERMALLOY - CHINA(HSK-00354-02)| LEMTECH TECHNOLOGY(HSK-00354-02)| THERMO COOL CORP(HSK-00354-02)</t>
  </si>
  <si>
    <t xml:space="preserve">LFARIHSK-00354-03-Q</t>
  </si>
  <si>
    <t xml:space="preserve">HSK-00354-03</t>
  </si>
  <si>
    <t xml:space="preserve">LA, TORRANCE, HEATSINK,</t>
  </si>
  <si>
    <t xml:space="preserve">AAVID THERMALLOY - CHINA(HSK-00354-03)| LEMTECH TECHNOLOGY(HSK-00354-03)| THERMO COOL CORP(HSK-00354-03)</t>
  </si>
  <si>
    <t xml:space="preserve">LFARIHSK-00363-01-Q</t>
  </si>
  <si>
    <t xml:space="preserve">HSK-00363-01</t>
  </si>
  <si>
    <t xml:space="preserve">HEATSINK,DN,CLEARWATER MS,BABBAGE</t>
  </si>
  <si>
    <t xml:space="preserve">AAVID THERMALLOY - CHINA(HSK-00363-01)| AAVID THERMALLOY LLC(HSK-00363-01)| LEMTECH TECHNOLOGY(HSK-00363-01)| THERMO COOL CORP(HSK-00363-01)</t>
  </si>
  <si>
    <t xml:space="preserve">LFARIHSK-00364-02-Q</t>
  </si>
  <si>
    <t xml:space="preserve">HSK-00364-02</t>
  </si>
  <si>
    <t xml:space="preserve">HEATSINK, GEARBOX, PINECREST</t>
  </si>
  <si>
    <t xml:space="preserve">AAVID THERMALLOY - CHINA(HSK-00364-02)| AAVID THERMALLOY LLC(HSK-00364-02)| LEMTECH TECHNOLOGY(HSK-00364-02)| THERMO COOL CORP(HSK-00364-02)</t>
  </si>
  <si>
    <t xml:space="preserve">LFARIHSK-00365-01-Q</t>
  </si>
  <si>
    <t xml:space="preserve">HSK-00365-01</t>
  </si>
  <si>
    <t xml:space="preserve">HEATSINK,ENIGMA,MOTHERBOARD</t>
  </si>
  <si>
    <t xml:space="preserve">AAVID THERMALLOY - CHINA(HSK-00365-01)| AAVID THERMALLOY LLC(HSK-00365-01)| LEMTECH TECHNOLOGY(HSK-00365-01)| THERMO COOL CORP(HSK-00365-01)</t>
  </si>
  <si>
    <t xml:space="preserve">LFARIHSK-00366-01-Q</t>
  </si>
  <si>
    <t xml:space="preserve">HSK-00366-01</t>
  </si>
  <si>
    <t xml:space="preserve">LA, TORRANCE, HEAT SINK, BABBAGE</t>
  </si>
  <si>
    <t xml:space="preserve">AAVID THERMALLOY - CHINA(HSK-00366-01)| AAVID THERMALLOY LLC(HSK-00366-01)| LEMTECH TECHNOLOGY(HSK-00366-01)| THERMO COOL CORP(HSK-00366-01)</t>
  </si>
  <si>
    <t xml:space="preserve">LFARIHSK-00366-02-Q</t>
  </si>
  <si>
    <t xml:space="preserve">HSK-00366-02</t>
  </si>
  <si>
    <t xml:space="preserve">HEATSINK, TUBA, TORRANCE, BABBAGE</t>
  </si>
  <si>
    <t xml:space="preserve">AAVID THERMALLOY - CHINA(HSK-00366-02)| LEMTECH TECHNOLOGY(HSK-00366-02)| THERMO COOL CORP(HSK-00366-02)</t>
  </si>
  <si>
    <t xml:space="preserve">LFARIHSK-00367-01-Q</t>
  </si>
  <si>
    <t xml:space="preserve">HSK-00367-01</t>
  </si>
  <si>
    <t xml:space="preserve">HEATSINK,MONTEBELLO,CUSTOM,W/SCREWS</t>
  </si>
  <si>
    <t xml:space="preserve">AAVID THERMALLOY - CHINA(HSK-00367-01)| AAVID THERMALLOY LLC(HSK-00367-01)| LEMTECH TECHNOLOGY(HSK-00367-01)| THERMO COOL CORP(HSK-00367-01)</t>
  </si>
  <si>
    <t xml:space="preserve">LFARIHSK-00368-03-Q</t>
  </si>
  <si>
    <t xml:space="preserve">HSK-00368-03</t>
  </si>
  <si>
    <t xml:space="preserve">HEATSINK,YL,OUZEL,SIDE</t>
  </si>
  <si>
    <t xml:space="preserve">AAVID THERMALLOY - CHINA(HSK-00368-03)| LEMTECH TECHNOLOGY(HSK-00368-03)| THERMO COOL CORP(HSK-00368-03)</t>
  </si>
  <si>
    <t xml:space="preserve">LFARIHSK-00369-01-Q</t>
  </si>
  <si>
    <t xml:space="preserve">HSK-00369-01</t>
  </si>
  <si>
    <t xml:space="preserve">LA, TORRANCE, HEAT SINK, BABBAGE, TOP BOARD</t>
  </si>
  <si>
    <t xml:space="preserve">AAVID THERMALLOY - CHINA(HSK-00369-01)| AAVID THERMALLOY LLC(HSK-00369-01)| LEMTECH TECHNOLOGY(HSK-00369-01)| THERMO COOL CORP(HSK-00369-01)</t>
  </si>
  <si>
    <t xml:space="preserve">LFARIHSK-00384-02-Q</t>
  </si>
  <si>
    <t xml:space="preserve">HSK-00384-02</t>
  </si>
  <si>
    <t xml:space="preserve">HEATSINK, TAMBO, MEZZANINE, TCAM</t>
  </si>
  <si>
    <t xml:space="preserve">AAVID THERMALLOY - CHINA(HSK-00384-02)| LEMTECH TECHNOLOGY(HSK-00384-02)| THERMO COOL CORP(HSK-00384-02)</t>
  </si>
  <si>
    <t xml:space="preserve">LFARIHSK-00407-01-Q</t>
  </si>
  <si>
    <t xml:space="preserve">HSK-00407-01</t>
  </si>
  <si>
    <t xml:space="preserve">HEATSINK,DENALI,ELDRIDGE,MID,OFFSET</t>
  </si>
  <si>
    <t xml:space="preserve">AAVID THERMALLOY - CHINA(HSK-00407-01)| LEMTECH TECHNOLOGY(HSK-00407-01)| THERMO COOL CORP(HSK-00407-01)</t>
  </si>
  <si>
    <t xml:space="preserve">LFARIHSK-00407-02-Q</t>
  </si>
  <si>
    <t xml:space="preserve">HSK-00407-02</t>
  </si>
  <si>
    <t xml:space="preserve">LEMTECH TECHNOLOGY(HSK-00407-02)</t>
  </si>
  <si>
    <t xml:space="preserve">LFARIHSK-00408-01-Q</t>
  </si>
  <si>
    <t xml:space="preserve">HSK-00408-01</t>
  </si>
  <si>
    <t xml:space="preserve">HEATSINK, DN, ELDRIDGE, RAMON, TOP, ASM</t>
  </si>
  <si>
    <t xml:space="preserve">AAVID THERMALLOY - CHINA(HSK-00408-01)| LEMTECH TECHNOLOGY(HSK-00408-01)| THERMO COOL CORP(HSK-00408-01)</t>
  </si>
  <si>
    <t xml:space="preserve">LFARIHSK-00408-02-Q</t>
  </si>
  <si>
    <t xml:space="preserve">HSK-00408-02</t>
  </si>
  <si>
    <t xml:space="preserve">HEATSINK, DN, ELDRIDGE, RAMON, TOP,  ASM</t>
  </si>
  <si>
    <t xml:space="preserve">LEMTECH TECHNOLOGY(HSK-00408-02)</t>
  </si>
  <si>
    <t xml:space="preserve">LFARIHSK-00409-01-Q</t>
  </si>
  <si>
    <t xml:space="preserve">HSK-00409-01</t>
  </si>
  <si>
    <t xml:space="preserve">HEATSINK, DN, ELDRIDGE, RAMON, BOTTOM, ASM</t>
  </si>
  <si>
    <t xml:space="preserve">AAVID THERMALLOY - CHINA(HSK-00409-01)| LEMTECH TECHNOLOGY(HSK-00409-01)| THERMO COOL CORP(HSK-00409-01)</t>
  </si>
  <si>
    <t xml:space="preserve">LFARIHSK-00409-02-Q</t>
  </si>
  <si>
    <t xml:space="preserve">HSK-00409-02</t>
  </si>
  <si>
    <t xml:space="preserve">HEATSINK, DN, ELDRIDGE, RAMON, BOTTOM,  ASM</t>
  </si>
  <si>
    <t xml:space="preserve">LEMTECH TECHNOLOGY(HSK-00409-02)</t>
  </si>
  <si>
    <t xml:space="preserve">LFARIHSK-00410-01-Q</t>
  </si>
  <si>
    <t xml:space="preserve">HSK-00410-01</t>
  </si>
  <si>
    <t xml:space="preserve">HSNK, YB, TAMBO-SMARTSVILLE, J2</t>
  </si>
  <si>
    <t xml:space="preserve">AAVID THERMALLOY - CHINA(HSK-00410-01)| LEMTECH TECHNOLOGY(HSK-00410-01)| THERMO COOL(HSK-00410-01)</t>
  </si>
  <si>
    <t xml:space="preserve">LFARIHSK-00421-03-Q</t>
  </si>
  <si>
    <t xml:space="preserve">HSK-00421-03</t>
  </si>
  <si>
    <t xml:space="preserve">SIERRA, PINECREST, VAPOR CHAMBER HEATSINK, WRAPAROUND, FRONT RIGHT</t>
  </si>
  <si>
    <t xml:space="preserve">AAVID THERMALLOY - CHINA(HSK-00421-03)| LEMTECH TECHNOLOGY(HSK-00421-03)| THERMO COOL CORP(HSK-00421-03)</t>
  </si>
  <si>
    <t xml:space="preserve">LFARIHSK-00422-03-Q</t>
  </si>
  <si>
    <t xml:space="preserve">HSK-00422-03</t>
  </si>
  <si>
    <t xml:space="preserve">SIERRA, PINECREST, VAPOR CHAMBER HEATSINK, WRAPAROUND, FRONT LEFT</t>
  </si>
  <si>
    <t xml:space="preserve">AAVID THERMALLOY - CHINA(HSK-00422-03)| LEMTECH TECHNOLOGY(HSK-00422-03)| THERMO COOL CORP(HSK-00422-03)</t>
  </si>
  <si>
    <t xml:space="preserve">LFARIIC-00359CS</t>
  </si>
  <si>
    <t xml:space="preserve">IC-00359</t>
  </si>
  <si>
    <t xml:space="preserve">IC,CPU,INTEL Sandy Bridge Gladden, 2.6GHZ,55W</t>
  </si>
  <si>
    <t xml:space="preserve">INTEL CORP(AV8062701048500)</t>
  </si>
  <si>
    <t xml:space="preserve">Erlyn Monestier</t>
  </si>
  <si>
    <t xml:space="preserve">LFARIIC-00405CS</t>
  </si>
  <si>
    <t xml:space="preserve">IC-00405</t>
  </si>
  <si>
    <t xml:space="preserve">IC, PHY, 10GBASE-T, QUAD, BCM84848, 40NM, REV A1, FGBA484</t>
  </si>
  <si>
    <t xml:space="preserve">BROADCOM(BCM84848A1KFSBLG)</t>
  </si>
  <si>
    <t xml:space="preserve">LFARIIC-00414CS</t>
  </si>
  <si>
    <t xml:space="preserve">IC-00414</t>
  </si>
  <si>
    <t xml:space="preserve">IC,CPU,INTEL Sandy Bridge Gladden,1.5GHZ,2 core,15W</t>
  </si>
  <si>
    <t xml:space="preserve">INTEL CORP(AV8062701147401)</t>
  </si>
  <si>
    <t xml:space="preserve">LFARIIC-00474CS</t>
  </si>
  <si>
    <t xml:space="preserve">IC-00474</t>
  </si>
  <si>
    <t xml:space="preserve">IC,SWITCH,ALTA B2,FBGA1677,52-PORT</t>
  </si>
  <si>
    <t xml:space="preserve">INTEL CORP(EZFM6348A)</t>
  </si>
  <si>
    <t xml:space="preserve">LFARIIC-00489CS</t>
  </si>
  <si>
    <t xml:space="preserve">IC-00489</t>
  </si>
  <si>
    <t xml:space="preserve">IC,SWITCH,ALTA B2,FBGA1677,64-PORTS</t>
  </si>
  <si>
    <t xml:space="preserve">INTEL CORP(EZFM6364A)</t>
  </si>
  <si>
    <t xml:space="preserve">LFARIIC-00498CS</t>
  </si>
  <si>
    <t xml:space="preserve">IC-00498</t>
  </si>
  <si>
    <t xml:space="preserve">IC, TRIDENT2, SWITCH, 1280G, REV A2, FCBGA2397, LEAD FREE</t>
  </si>
  <si>
    <t xml:space="preserve">BROADCOM(BCM56850A2KFSBG)| BROADCOM(BCM56850A2KFSBLG)</t>
  </si>
  <si>
    <t xml:space="preserve">LFARIIC-00503CS</t>
  </si>
  <si>
    <t xml:space="preserve">IC-00503CS</t>
  </si>
  <si>
    <t xml:space="preserve">IC,SWITCH,ALTA,B2,FBGA1677,24-PORT</t>
  </si>
  <si>
    <t xml:space="preserve">INTEL CORP(EZFM6324A)</t>
  </si>
  <si>
    <t xml:space="preserve">LFARIIC-00517-01CS</t>
  </si>
  <si>
    <t xml:space="preserve">IC-00517-01</t>
  </si>
  <si>
    <t xml:space="preserve">IC, SWITCH, HELIX4, REV A0, LEADFEE C4 BUMPS, FBGA1156</t>
  </si>
  <si>
    <t xml:space="preserve">BROADCOM(BCM56340A0KFSBLG)</t>
  </si>
  <si>
    <t xml:space="preserve">LFARIIC-00518CS</t>
  </si>
  <si>
    <t xml:space="preserve">IC-00518</t>
  </si>
  <si>
    <t xml:space="preserve">IC, PHY, OCTAL, 10/100/1000BASE-T, REV C1, FGBA256</t>
  </si>
  <si>
    <t xml:space="preserve">BROADCOM(BCM54282C1KFBG)</t>
  </si>
  <si>
    <t xml:space="preserve">LFARIIC-00538CS</t>
  </si>
  <si>
    <t xml:space="preserve">IC-00538</t>
  </si>
  <si>
    <t xml:space="preserve">IC, TRIDENT2, SWITCH, 720G, FCBGA2397, LEAD FREE</t>
  </si>
  <si>
    <t xml:space="preserve">BROADCOM(BCM56854A2IFSBG)| BROADCOM(BCM56854A2KFSBG)| BROADCOM(BCM56855A2IFSBG_LTB: 04/15/201)| BROADCOM(BCM56855A2IFSBLG)| BROADCOM(BCM56855A2KFSBG)| BROADCOM(BCM56855A2KFSBG_LTB : 04/15/20)| BROADCOM(BCM56855A2KFSBLG)</t>
  </si>
  <si>
    <t xml:space="preserve">LFARIIC-00559-01CS</t>
  </si>
  <si>
    <t xml:space="preserve">IC-00559-01</t>
  </si>
  <si>
    <t xml:space="preserve">IC,FABRIC, FE3600 A1, ULA,FCBGA2597</t>
  </si>
  <si>
    <t xml:space="preserve">BROADCOM(BCM88775A1KFSBG)</t>
  </si>
  <si>
    <t xml:space="preserve">LFARIIC-00583-02CS</t>
  </si>
  <si>
    <t xml:space="preserve">IC-00583-02</t>
  </si>
  <si>
    <t xml:space="preserve">IC, TOMAHAWK, SWITCH, 3200, REV B1, FCBGA2912, LEAD FREE</t>
  </si>
  <si>
    <t xml:space="preserve">BROADCOM(BCM56960B1KFSBG)</t>
  </si>
  <si>
    <t xml:space="preserve">LFARIIC-00584-02CS</t>
  </si>
  <si>
    <t xml:space="preserve">IC-00584-02</t>
  </si>
  <si>
    <t xml:space="preserve">IC, XP80, SWITCH, REV B1</t>
  </si>
  <si>
    <t xml:space="preserve">CAVIUM(CNX88091-BG2912-Y-G)| MARVELL SEMICONDUCTOR INC(CNX88091-BG2912-Y-G)</t>
  </si>
  <si>
    <t xml:space="preserve">LFARIIC-00584-03CS</t>
  </si>
  <si>
    <t xml:space="preserve">IC-00584-03</t>
  </si>
  <si>
    <t xml:space="preserve">IC, XP80, SWITCH, REV B2</t>
  </si>
  <si>
    <t xml:space="preserve">CAVIUM(CNX88091-BG2912-PR22-Y-G (NO N)| CAVIUM(CNX88091-BG2912-Y22-G)| MARVELL SEMICONDUCTOR INC(CNX88091-BG2912-Y22-G)</t>
  </si>
  <si>
    <t xml:space="preserve">LFARIIC-00606-01CS</t>
  </si>
  <si>
    <t xml:space="preserve">IC-00606-01</t>
  </si>
  <si>
    <t xml:space="preserve">IC, QUMRAN-MX, BCM88375, REV B0, FCBGA-2912</t>
  </si>
  <si>
    <t xml:space="preserve">BROADCOM(BCM88375CB0KFSBG)</t>
  </si>
  <si>
    <t xml:space="preserve">LFARIIC-00607-02CS</t>
  </si>
  <si>
    <t xml:space="preserve">IC-00607-02</t>
  </si>
  <si>
    <t xml:space="preserve">IC, JERICHO, BCM88675, REV B0</t>
  </si>
  <si>
    <t xml:space="preserve">BROADCOM(BCM88675CB0KFSBG)</t>
  </si>
  <si>
    <t xml:space="preserve">LFARIIC-00628-01CS</t>
  </si>
  <si>
    <t xml:space="preserve">IC-00628-01</t>
  </si>
  <si>
    <t xml:space="preserve">IC, PHY, 100G, ENIGMA</t>
  </si>
  <si>
    <t xml:space="preserve">CREDO SEMICONDUCTOR(CMX42550 B0)</t>
  </si>
  <si>
    <t xml:space="preserve">LFARIIC-00685-01CS</t>
  </si>
  <si>
    <t xml:space="preserve">IC-00685-01</t>
  </si>
  <si>
    <t xml:space="preserve">IC, CPU, INTEL BROADWELL-DE, D-1528, 6 CORES, 1.9GHz, 35W</t>
  </si>
  <si>
    <t xml:space="preserve">INTEL CORP(GG8067402569500)</t>
  </si>
  <si>
    <t xml:space="preserve">LFARIIC-00687CS</t>
  </si>
  <si>
    <t xml:space="preserve">IC-00687</t>
  </si>
  <si>
    <t xml:space="preserve">IC, CPU, INTEL BROADWELL-DE, D-1527, 4 CORES, 2.2GHZ, 35W</t>
  </si>
  <si>
    <t xml:space="preserve">INTEL(GG8067402569400S R2DK)</t>
  </si>
  <si>
    <t xml:space="preserve">LFARIIC-00688CS</t>
  </si>
  <si>
    <t xml:space="preserve">IC-00688</t>
  </si>
  <si>
    <t xml:space="preserve">IC, CPU, INTEL BROADWELL-DE, D1508, 2 CORES, 2.2GHZ, 25W</t>
  </si>
  <si>
    <t xml:space="preserve">INTEL CORPORATION(GG8067402569900)</t>
  </si>
  <si>
    <t xml:space="preserve">LFARIIC-00689CS</t>
  </si>
  <si>
    <t xml:space="preserve">IC-00689</t>
  </si>
  <si>
    <t xml:space="preserve">IC, PHY, 10GBASE-T, QUAD, BCM84858R, 28nm, REV B1, FGBA484, COST REDUCED</t>
  </si>
  <si>
    <t xml:space="preserve">BROADCOM(BCM84858RB1KFEBG)</t>
  </si>
  <si>
    <t xml:space="preserve">LFARIIC-00694-02CS</t>
  </si>
  <si>
    <t xml:space="preserve">IC-00694-02</t>
  </si>
  <si>
    <t xml:space="preserve">IC,400G Coherent DSP, 2x 200G, REV B1, FCBGA 1256</t>
  </si>
  <si>
    <t xml:space="preserve">ACACIA COMMUNICATIONS(490-0006-02)</t>
  </si>
  <si>
    <t xml:space="preserve">LFARIIC-00698CS</t>
  </si>
  <si>
    <t xml:space="preserve">IC-00698</t>
  </si>
  <si>
    <t xml:space="preserve">IC, EVORA, 28nm Dual 100G MACSec Retimer Phy, BCM82391</t>
  </si>
  <si>
    <t xml:space="preserve">BROADCOM(BCM82391AKFSBG)</t>
  </si>
  <si>
    <t xml:space="preserve">LFARIIC-00740CS</t>
  </si>
  <si>
    <t xml:space="preserve">IC-00740</t>
  </si>
  <si>
    <t xml:space="preserve">IC, CPU, INTEL BROADWELL-DE, D-1548, 8 CORES, 2.0GHZ, 45W</t>
  </si>
  <si>
    <t xml:space="preserve">INTEL   CORPORATION(GG8067402569300S R2DJ)</t>
  </si>
  <si>
    <t xml:space="preserve">LFARIIC-00741CS</t>
  </si>
  <si>
    <t xml:space="preserve">IC-00741</t>
  </si>
  <si>
    <t xml:space="preserve">IC, FPGA, XILINX, VIRTEX-7, XC7VX550T-3FFG1158E</t>
  </si>
  <si>
    <t xml:space="preserve">XILINX  INC(XC7VX550T-3FFG1158E7005)| XILINX INC(XC7VX550T-3FFG1158E)</t>
  </si>
  <si>
    <t xml:space="preserve">LFARIIC-00742CS</t>
  </si>
  <si>
    <t xml:space="preserve">IC-00742</t>
  </si>
  <si>
    <t xml:space="preserve">IC, FPGA, XILINX, KINTEX-7, XC7K355T-3FFG901E</t>
  </si>
  <si>
    <t xml:space="preserve">XILINX  INC.(XC7K355T-3FFG901E)| XILINX INC(XC7K355T-3FFG901E)</t>
  </si>
  <si>
    <t xml:space="preserve">LFARIIC-00774-02CS</t>
  </si>
  <si>
    <t xml:space="preserve">IC-00774-02</t>
  </si>
  <si>
    <t xml:space="preserve">IC, XP80, SWITCH, REV B2, 48x25G+6x100G/72x25G</t>
  </si>
  <si>
    <t xml:space="preserve">CAVIUM(CNX88072C-BG2912-Y22-G)| MARVELL SEMICONDUCTOR INC(CNX88072C-BG2912-Y22-G)</t>
  </si>
  <si>
    <t xml:space="preserve">LFARIIC-00775-02CS</t>
  </si>
  <si>
    <t xml:space="preserve">IC-00775-02</t>
  </si>
  <si>
    <t xml:space="preserve">IC, XP80, SWITCH, REV B2, 48x10G+6x100G/48x10G+24x25G</t>
  </si>
  <si>
    <t xml:space="preserve">MARVELL SEMICONDUCTOR INC.(CNX88061C-BG2912-Y22-G)</t>
  </si>
  <si>
    <t xml:space="preserve">LFARIIC-00780-02CS</t>
  </si>
  <si>
    <t xml:space="preserve">IC-00780-02</t>
  </si>
  <si>
    <t xml:space="preserve">IC, BAREFOOT-10K, SWITCH, FCBGA3439, B0, LEAD FREE (SCREENED)</t>
  </si>
  <si>
    <t xml:space="preserve">BAREFOOT NETWORKS(BFN-T10-064Q-B0 (1811=&lt;DC=&lt;182)| BAREFOOT NETWORKS(BFN-T10-064Q-B0(DC&gt;=1824,#3))</t>
  </si>
  <si>
    <t xml:space="preserve">LFARIIC-00783-01CS</t>
  </si>
  <si>
    <t xml:space="preserve">IC-00783-01</t>
  </si>
  <si>
    <t xml:space="preserve">IC, TOMAHAWK+, SWITCH, 3.2TB, REV A1, FCBGA2912, LEAD FREE</t>
  </si>
  <si>
    <t xml:space="preserve">BROADCOM(BCM56965A1KFSBG)</t>
  </si>
  <si>
    <t xml:space="preserve">LFARIIC-00788-01CS</t>
  </si>
  <si>
    <t xml:space="preserve">IC-00788-01</t>
  </si>
  <si>
    <t xml:space="preserve">IC, JERICHO PLUS, BCM88682 A1</t>
  </si>
  <si>
    <t xml:space="preserve">BROADCOM(BCM88682CA1KFSBG)</t>
  </si>
  <si>
    <t xml:space="preserve">LFARIIC-00813CS</t>
  </si>
  <si>
    <t xml:space="preserve">IC-00813</t>
  </si>
  <si>
    <t xml:space="preserve">IC, JERICHO PLUS, BCM88684 A1</t>
  </si>
  <si>
    <t xml:space="preserve">BROADCOM(BCM88684CA1KFSBG)</t>
  </si>
  <si>
    <t xml:space="preserve">LFARIIC-00817CS</t>
  </si>
  <si>
    <t xml:space="preserve">IC-00817</t>
  </si>
  <si>
    <t xml:space="preserve">IC, TOMAHAWK+, SWITCH, 1.8TB, REV A1, FCBGA2912, LEAD FREE</t>
  </si>
  <si>
    <t xml:space="preserve">BROADCOM(BCM56967A1KFSBG)</t>
  </si>
  <si>
    <t xml:space="preserve">LFARIIC-00819CS</t>
  </si>
  <si>
    <t xml:space="preserve">IC-00819</t>
  </si>
  <si>
    <t xml:space="preserve">IC, TRIDENT3.X7, SWITCH, 3200G, FCBGA2912, LEAD FREE</t>
  </si>
  <si>
    <t xml:space="preserve">BROADCOM(BCM56870A0KFSBG)</t>
  </si>
  <si>
    <t xml:space="preserve">LFARIIC-00828-02CS-Q</t>
  </si>
  <si>
    <t xml:space="preserve">IC-00828-02</t>
  </si>
  <si>
    <t xml:space="preserve">IC, RAMON, BCM88795-B0, Single Stage - 192 Serdes</t>
  </si>
  <si>
    <t xml:space="preserve">BROADCOM(BCM88795CB0KFSBG)</t>
  </si>
  <si>
    <t xml:space="preserve">LFARIIC-00830-02CS</t>
  </si>
  <si>
    <t xml:space="preserve">IC-00830-02</t>
  </si>
  <si>
    <t xml:space="preserve">IC, RAMON, BCM88797, REV B0, Single Stage - 144 Serdes</t>
  </si>
  <si>
    <t xml:space="preserve">BROADCOM LIMITED(BCM88797CB0KFSBG)</t>
  </si>
  <si>
    <t xml:space="preserve">LFARIIC-00836-02CS-Q</t>
  </si>
  <si>
    <t xml:space="preserve">IC-00836-02</t>
  </si>
  <si>
    <t xml:space="preserve">IC, RAMON, BCM88790 rev B0, Super Set, Multi Stage - 192 Serdes</t>
  </si>
  <si>
    <t xml:space="preserve">BROADCOM(BCM88790CB0KFSBG)</t>
  </si>
  <si>
    <t xml:space="preserve">LFARIIC-00841-01CS</t>
  </si>
  <si>
    <t xml:space="preserve">IC-00841-01</t>
  </si>
  <si>
    <t xml:space="preserve">IC, PHY, BABBAGE B0, 56G PAM4 and 28G NRZ</t>
  </si>
  <si>
    <t xml:space="preserve">CREDO SEMICONDUCTOR(CRT50216-B0-AALN-40G)| CREDO SEMICONDUCTOR(CRT50216-B0-AALN-C2)</t>
  </si>
  <si>
    <t xml:space="preserve">LFARIIC-00841CS</t>
  </si>
  <si>
    <t xml:space="preserve">IC-00841</t>
  </si>
  <si>
    <t xml:space="preserve">IC, PHY, BABBAGE A0, 56G PAM4 and 28G NRZ</t>
  </si>
  <si>
    <t xml:space="preserve">CREDO SEMICONDUCTOR(CRT50216P-A0G)| CREDO SEMICONDUCTOR(CRT50216P-A0G-C2)</t>
  </si>
  <si>
    <t xml:space="preserve">LFARIIC-00843-01CS</t>
  </si>
  <si>
    <t xml:space="preserve">IC-00843-01</t>
  </si>
  <si>
    <t xml:space="preserve">IC, TOMAHAWK2Cloud, SWITCH, 6400,BCM56971B0KFSBG, REV B0, FCBGA4344</t>
  </si>
  <si>
    <t xml:space="preserve">BROADCOM(BCM56971B0KFSBG)</t>
  </si>
  <si>
    <t xml:space="preserve">LFARIIC-00853-01CS</t>
  </si>
  <si>
    <t xml:space="preserve">IC-00853-01</t>
  </si>
  <si>
    <t xml:space="preserve">IC, BAREFOOT-TOFINO 32-PORT, 4-PIPE, SWITCH, FCBGA2882, LEAD FREE</t>
  </si>
  <si>
    <t xml:space="preserve">BAREFOOT NETWORKS(BFN-T10-032Q-B0(1811=&lt;DC=&lt;1823)| BAREFOOT NETWORKS(BFN-T10-032Q-B0(DC&gt;=1824,#3))</t>
  </si>
  <si>
    <t xml:space="preserve">LFARIIC-00856-01CS-Q</t>
  </si>
  <si>
    <t xml:space="preserve">IC-00856-01</t>
  </si>
  <si>
    <t xml:space="preserve">IC, JERICHO2, BCM88690, REV B0</t>
  </si>
  <si>
    <t xml:space="preserve">BROADCOM(BCM88690CB0KFSBG)</t>
  </si>
  <si>
    <t xml:space="preserve">LFARIIC-00856-02CS-Q</t>
  </si>
  <si>
    <t xml:space="preserve">IC-00856-02</t>
  </si>
  <si>
    <t xml:space="preserve">IC, JERICHO2, BCM88690, REV B1</t>
  </si>
  <si>
    <t xml:space="preserve">BROADCOM(BCM88690CB1KFSBG)</t>
  </si>
  <si>
    <t xml:space="preserve">LFARIIC-00856-04CS</t>
  </si>
  <si>
    <t xml:space="preserve">IC-00856-04</t>
  </si>
  <si>
    <t xml:space="preserve">IC, HIGH POWER, 0.84V, 400W, JERICHO2, BCM88690, REV B1</t>
  </si>
  <si>
    <t xml:space="preserve">LFARIIC-00858-01CS</t>
  </si>
  <si>
    <t xml:space="preserve">IC-00858-01</t>
  </si>
  <si>
    <t xml:space="preserve">IC, TOMAHAWK3, SWITCH, 12.8TB, BCM56980, REV B0, FCBGA4344</t>
  </si>
  <si>
    <t xml:space="preserve">BROADCOM(BCM56980B0KFSBG)</t>
  </si>
  <si>
    <t xml:space="preserve">LFARIIC-00864CS</t>
  </si>
  <si>
    <t xml:space="preserve">IC-00864</t>
  </si>
  <si>
    <t xml:space="preserve">IC, TITANHAWK, BCM56968B1KFSBG</t>
  </si>
  <si>
    <t xml:space="preserve">BROADCOM(BCM56968B1KFSBG)</t>
  </si>
  <si>
    <t xml:space="preserve">LFARIIC-00886CS</t>
  </si>
  <si>
    <t xml:space="preserve">IC-00886</t>
  </si>
  <si>
    <t xml:space="preserve">IC, TRIDENT3 X5, SWITCH, 2000G, 1001.7MPPS, 80 PORTS, FCBGA2205, LEAD FREE</t>
  </si>
  <si>
    <t xml:space="preserve">BROADCOM(BCM56770A0KFSBG)</t>
  </si>
  <si>
    <t xml:space="preserve">LFARIIC-00904-02CS</t>
  </si>
  <si>
    <t xml:space="preserve">IC-00904-02</t>
  </si>
  <si>
    <t xml:space="preserve">IC, SWITCH, TRIDENT3.X3, 500GB/S,  BCM56578, VERSION A2</t>
  </si>
  <si>
    <t xml:space="preserve">BROADCOM LIMITED(BCM56578A2KFSBG)</t>
  </si>
  <si>
    <t xml:space="preserve">LFARIIC-00904CS-Q</t>
  </si>
  <si>
    <t xml:space="preserve">IC-00904</t>
  </si>
  <si>
    <t xml:space="preserve">IC, SWITCH, TRIDENT3.X3, 560GB/S,  863.1 MPPS, 48 MULTI MEGABIT PORTS, BCM56578</t>
  </si>
  <si>
    <t xml:space="preserve">BROADCOM CORPORATION(BCM56578A0KFSBG)</t>
  </si>
  <si>
    <t xml:space="preserve">LFARIIC-00931-01CS</t>
  </si>
  <si>
    <t xml:space="preserve">IC-00931-01</t>
  </si>
  <si>
    <t xml:space="preserve">IC, BAREFOOT-TOFINO-32-PORT, 2-PIPE, SWITCH, FCBGA2882, LEAD FREE (SCREENED)</t>
  </si>
  <si>
    <t xml:space="preserve">BAREFOOT NETWORKS(BFN-T10-032D-B0(1811=&lt;DC=&lt;1823)| BAREFOOT NETWORKS(BFN-T10-032D-B0(DC&gt;=1824,#3))</t>
  </si>
  <si>
    <t xml:space="preserve">LFARIIC-00950-02CS</t>
  </si>
  <si>
    <t xml:space="preserve">IC-00950-02</t>
  </si>
  <si>
    <t xml:space="preserve">IC, SWITCH, TRIDENT3.X3, 290GB/S,  BCM56577, VERSION A2</t>
  </si>
  <si>
    <t xml:space="preserve">BROADCOM LIMITED(BCM56577A2KFSBG)</t>
  </si>
  <si>
    <t xml:space="preserve">LFARIIC-00950-02CS-Q</t>
  </si>
  <si>
    <t xml:space="preserve">BROADCOM CORPORATION(BCM56577A2KFSBG)| BROADCOM(BCM56577A2KFSBG)</t>
  </si>
  <si>
    <t xml:space="preserve">LFARIIC-00950CS-Q</t>
  </si>
  <si>
    <t xml:space="preserve">IC-00950</t>
  </si>
  <si>
    <t xml:space="preserve">IC, SWITCH, TRIDENT3.X3, 560GB/S,  863.1 MPPS, 48 MULTI MEGABIT PORTS, BCM56577</t>
  </si>
  <si>
    <t xml:space="preserve">BROADCOM CORPORATION(BCM56577A0KFSBG)</t>
  </si>
  <si>
    <t xml:space="preserve">LFARIIC-00951-02CS</t>
  </si>
  <si>
    <t xml:space="preserve">IC-00951-02</t>
  </si>
  <si>
    <t xml:space="preserve">IC, SWITCH, TRIDENT3.X3, 350GB/S,  BCM56579, VERSION A2</t>
  </si>
  <si>
    <t xml:space="preserve">BROADCOM LIMITED(BCM56579A2KFSBG)</t>
  </si>
  <si>
    <t xml:space="preserve">LFARIIC-00951CS-Q</t>
  </si>
  <si>
    <t xml:space="preserve">IC-00951</t>
  </si>
  <si>
    <t xml:space="preserve">IC, SWITCH, TRIDENT3.X3, 560GB/S,  863.1 MPPS, 48 MULTI MEGABIT PORTS, BCM56579</t>
  </si>
  <si>
    <t xml:space="preserve">BROADCOM CORPORATION(BCM56579A0KFSBG)</t>
  </si>
  <si>
    <t xml:space="preserve">LFARIIC-00985CS-Q</t>
  </si>
  <si>
    <t xml:space="preserve">IC-00985</t>
  </si>
  <si>
    <t xml:space="preserve">IC, PHY, 10GBASE-T, OCTAL, BCM84898, 16nm, FBGA484</t>
  </si>
  <si>
    <t xml:space="preserve">BROADCOM(BCM84898B0KFSBG)</t>
  </si>
  <si>
    <t xml:space="preserve">LFARIIC-01084-01CS-Q</t>
  </si>
  <si>
    <t xml:space="preserve">IC-01084-01</t>
  </si>
  <si>
    <t xml:space="preserve">IC, JERICHO2, HALF MDB, NO ILKN, BCM88694, REV B1</t>
  </si>
  <si>
    <t xml:space="preserve">BROADCOM(BCM88694CB1KFSBG)</t>
  </si>
  <si>
    <t xml:space="preserve">LFARILBL-00207-01</t>
  </si>
  <si>
    <t xml:space="preserve">LBL-00207-01</t>
  </si>
  <si>
    <t xml:space="preserve">LBL,FRONT PORTS, TOMALES / MENDOCINO</t>
  </si>
  <si>
    <t xml:space="preserve">CYMMETRIK ENTERPRISE(LBL-00207-01)</t>
  </si>
  <si>
    <t xml:space="preserve">LFARILBL-00209-02</t>
  </si>
  <si>
    <t xml:space="preserve">LBL-00209-02</t>
  </si>
  <si>
    <t xml:space="preserve">LBL,SFP,PORT NUMBERS,2X8 CONNECTOR</t>
  </si>
  <si>
    <t xml:space="preserve">SANMINA-SCI(ASY-00570-03)</t>
  </si>
  <si>
    <t xml:space="preserve">LFARILBL-00222-01</t>
  </si>
  <si>
    <t xml:space="preserve">LBL-00222-01</t>
  </si>
  <si>
    <t xml:space="preserve">LABEL,RIBBON,BOTTOM</t>
  </si>
  <si>
    <t xml:space="preserve">CYMMETRIK ENTERPRISE(LBL-00222-01)| SUNRISE PAPER(LBL-00222-01)</t>
  </si>
  <si>
    <t xml:space="preserve">LFARILBL-00227-01</t>
  </si>
  <si>
    <t xml:space="preserve">LBL-00227-01</t>
  </si>
  <si>
    <t xml:space="preserve">LBL,SFP,PORT NUMBERS,2X6 CONNECTOR,1-24</t>
  </si>
  <si>
    <t xml:space="preserve">CYMMETRIK ENTERPRISE(LBL-00227-01)| LUSTRE-CAL(LBL-00227-01)</t>
  </si>
  <si>
    <t xml:space="preserve">LFARILBL-00228-01</t>
  </si>
  <si>
    <t xml:space="preserve">LBL-00228-01</t>
  </si>
  <si>
    <t xml:space="preserve">LBL,SFP,PORT NUMBERS,25-52</t>
  </si>
  <si>
    <t xml:space="preserve">CYMMETRIK ENTERPRISE(LBL-00228-01)| LUSTRE-CAL(LBL-00228-01)</t>
  </si>
  <si>
    <t xml:space="preserve">LFARILBL-00292-01</t>
  </si>
  <si>
    <t xml:space="preserve">LBL-00292-01</t>
  </si>
  <si>
    <t xml:space="preserve">LABEL,RIBBON,HANDLE</t>
  </si>
  <si>
    <t xml:space="preserve">CYMMETRIK ENTERPRISE(LBL-00292-01)| LUSTRE-CAL(LBL-0029201)</t>
  </si>
  <si>
    <t xml:space="preserve">LFARILBL-00323-01</t>
  </si>
  <si>
    <t xml:space="preserve">LBL-00323-01</t>
  </si>
  <si>
    <t xml:space="preserve">COMPLIANCE LABEL, BLANK, SILVER   3.75 in x 2.5 in</t>
  </si>
  <si>
    <t xml:space="preserve">CAL-SIERRA TECHNOLOGIES(10017941CS)| CYMMETRIK ENTERPRISE(LBL-00323-01)| SUNRISE PAPER(LBL-00323-01)</t>
  </si>
  <si>
    <t xml:space="preserve">LFARILBL-00354-01</t>
  </si>
  <si>
    <t xml:space="preserve">LBL-00354-01</t>
  </si>
  <si>
    <t xml:space="preserve">LABEL,PT REYES,DUAL CORD WARNING</t>
  </si>
  <si>
    <t xml:space="preserve">CYMMETRIK ENTERPRISE(LBL-00354-01)| LUSTRE-CAL(LBL-00354-01)| SUNRISE PAPER(LBL-00354-01)</t>
  </si>
  <si>
    <t xml:space="preserve">LFARILBL-00366-01</t>
  </si>
  <si>
    <t xml:space="preserve">LBL-00366-01</t>
  </si>
  <si>
    <t xml:space="preserve">Label, A/S Bag, ESD/#4 Chinese Recycling Symbol</t>
  </si>
  <si>
    <t xml:space="preserve">LUSTRE-CAL(LBL-00366-01)| SUNRISE PAPER(LBL-00366-01)</t>
  </si>
  <si>
    <t xml:space="preserve">LFARILBL-00396-01</t>
  </si>
  <si>
    <t xml:space="preserve">LBL-00396-01</t>
  </si>
  <si>
    <t xml:space="preserve">LBL,OAK,MODEL NUMBER</t>
  </si>
  <si>
    <t xml:space="preserve">CYMMETRIK ENTERPRISE(LBL-00396-01)| LUSTRE-CAL(LBL-00396-01)| SUNRISE PAPER(LBL-00396-01)</t>
  </si>
  <si>
    <t xml:space="preserve">LFARILBL-00397-01</t>
  </si>
  <si>
    <t xml:space="preserve">LBL-00397-01</t>
  </si>
  <si>
    <t xml:space="preserve">LBL,OAK-SSD,MODEL NUMBER</t>
  </si>
  <si>
    <t xml:space="preserve">CYMMETRIK ENTERPRISE(LBL-00397-01)| LUSTRE-CAL(LBL-00397-01)| SUNRISE PAPER(LBL-00397-01)</t>
  </si>
  <si>
    <t xml:space="preserve">LFARILBL-00435-01</t>
  </si>
  <si>
    <t xml:space="preserve">LBL-00435-01</t>
  </si>
  <si>
    <t xml:space="preserve">LBL,COMPLIANCE,BLANK,SILVER,3.75 IN x 5.0625 IN</t>
  </si>
  <si>
    <t xml:space="preserve">CAL-SIERRA TECHNOLOGIES(10020270CS)| CYMMETRIK (KUNSHAN) PRINTING(LBL-00435-01)| SUNRISE PAPER(LBL-00435-01)</t>
  </si>
  <si>
    <t xml:space="preserve">LFARILBL-00456-02</t>
  </si>
  <si>
    <t xml:space="preserve">LBL-00456-02</t>
  </si>
  <si>
    <t xml:space="preserve">LBL,MENDOCINO,BACK LEFT</t>
  </si>
  <si>
    <t xml:space="preserve">CYMMETRIK ENTERPRISE(LBL-00456-02)| LUSTRE-CAL(LBL-00456-02)</t>
  </si>
  <si>
    <t xml:space="preserve">LFARILBL-00457-02</t>
  </si>
  <si>
    <t xml:space="preserve">LBL-00457-02</t>
  </si>
  <si>
    <t xml:space="preserve">LBL,MENDOCINO,BACK RIGHT</t>
  </si>
  <si>
    <t xml:space="preserve">CYMMETRIK ENTERPRISE(LBL-00457-02)| LUSTRE-CAL(LBL-00457-02)</t>
  </si>
  <si>
    <t xml:space="preserve">LFARILBL-00507-01</t>
  </si>
  <si>
    <t xml:space="preserve">LBL-00507-01</t>
  </si>
  <si>
    <t xml:space="preserve">LBL,RUSSIAN GULCH,BACK LEFT</t>
  </si>
  <si>
    <t xml:space="preserve">CYMMETRIK ENTERPRISE(LBL-00507-01)</t>
  </si>
  <si>
    <t xml:space="preserve">LFARILBL-00508-02</t>
  </si>
  <si>
    <t xml:space="preserve">LBL-00508-02</t>
  </si>
  <si>
    <t xml:space="preserve">LBL,RUSSIAN GULCH,BACK RIGHT</t>
  </si>
  <si>
    <t xml:space="preserve">CYMMETRIK ENTERPRISE(LBL-00508-02)</t>
  </si>
  <si>
    <t xml:space="preserve">LFARILBL-00520-02</t>
  </si>
  <si>
    <t xml:space="preserve">LBL-00520-02</t>
  </si>
  <si>
    <t xml:space="preserve">LABEL,OSPREY,TOP</t>
  </si>
  <si>
    <t xml:space="preserve">CYMMETRIK ENTERPRISE(LBL-00520-02)| LUSTRE-CAL(LBL-00520-02)</t>
  </si>
  <si>
    <t xml:space="preserve">LFARILBL-00524-03</t>
  </si>
  <si>
    <t xml:space="preserve">LBL-00524-03</t>
  </si>
  <si>
    <t xml:space="preserve">LBL,M4,RB,FM HANDLE</t>
  </si>
  <si>
    <t xml:space="preserve">CYMMETRIK ENTERPRISE(LBL-00524-03)</t>
  </si>
  <si>
    <t xml:space="preserve">LFARILBL-00538-02</t>
  </si>
  <si>
    <t xml:space="preserve">LBL-00538-02</t>
  </si>
  <si>
    <t xml:space="preserve">LBL,OLD FAITHFUL,MODEL NUMBER</t>
  </si>
  <si>
    <t xml:space="preserve">SUNRISE PAPER(LBL-00538-02)</t>
  </si>
  <si>
    <t xml:space="preserve">LFARILBL-00570-01</t>
  </si>
  <si>
    <t xml:space="preserve">LBL-00570-01</t>
  </si>
  <si>
    <t xml:space="preserve">TAPE,DOUBLE COATED,3M 9495LE,12.7MM SQUARE</t>
  </si>
  <si>
    <t xml:space="preserve">BOYD COPRORATION(ARI996-LBL-00570-01)| BOYD COPRORATION(ARI-LBL-00570-01)| CYMMETRIK ENTERPRISE(LBL-00570-01)</t>
  </si>
  <si>
    <t xml:space="preserve">LFARILBL-00579-01</t>
  </si>
  <si>
    <t xml:space="preserve">LBL-00579-01</t>
  </si>
  <si>
    <t xml:space="preserve">LBL,ALAMEDA,REAR IO, LIGHT PIPE</t>
  </si>
  <si>
    <t xml:space="preserve">CYMMETRIK ENTERPRISE(LBL-00579-01)| LUSTRE-CAL(LBL-00579-01)</t>
  </si>
  <si>
    <t xml:space="preserve">LFARILBL-00625-02</t>
  </si>
  <si>
    <t xml:space="preserve">LBL-00625-02</t>
  </si>
  <si>
    <t xml:space="preserve">LBL, XBOW CONNECTOR, SPRING INSULATOR</t>
  </si>
  <si>
    <t xml:space="preserve">CYMMETRIK ENTERPRISE(LBL-00625-02)| LUSTRE-CAL(LBL-00625-02)</t>
  </si>
  <si>
    <t xml:space="preserve">LFARILBL-00629-01</t>
  </si>
  <si>
    <t xml:space="preserve">LBL-00629-01</t>
  </si>
  <si>
    <t xml:space="preserve">LBL,OLD FAITHFUL WITH SSD,MODEL NUMBER</t>
  </si>
  <si>
    <t xml:space="preserve">CYMMETRIK ENTERPRISE(LBL-00629-01)| LUSTRE-CAL(LBL-00629-01)| SUNRISE PAPER(LBL-00629-01)</t>
  </si>
  <si>
    <t xml:space="preserve">LFARILBL-00632-01</t>
  </si>
  <si>
    <t xml:space="preserve">LBL-00632-01</t>
  </si>
  <si>
    <t xml:space="preserve">LBL,CLOUDSREST2,MODEL NUMBER</t>
  </si>
  <si>
    <t xml:space="preserve">CYMMETRIK(LBL-00632-01)| LUSTRE CAL(LBL-00632-01)| SUNRISE PAPER(LBL-00632-01)</t>
  </si>
  <si>
    <t xml:space="preserve">LFARILBL-00649-02</t>
  </si>
  <si>
    <t xml:space="preserve">LBL-00649-02</t>
  </si>
  <si>
    <t xml:space="preserve">INSULATOR,ALAMEDA,STAT PCA,PROTECTIVE</t>
  </si>
  <si>
    <t xml:space="preserve">BOYD CORPORATION(ARI996-LBL-00649-02)| BOYD CORPORATION(ARI-LBL-00649-02)</t>
  </si>
  <si>
    <t xml:space="preserve">LFARILBL-00677-01</t>
  </si>
  <si>
    <t xml:space="preserve">LBL-00677-01</t>
  </si>
  <si>
    <t xml:space="preserve">LBL, ASY PART NUMBER, 1.00 IN x 0.25 IN, BLUE</t>
  </si>
  <si>
    <t xml:space="preserve">BRADLEY NAMEPLATE(LBL-00677-01)| CYMMETRIK ENTERPRISE(LBL-00677-01)| SUNRISE PAPER(LBL-00677-01)</t>
  </si>
  <si>
    <t xml:space="preserve">LFARILBL-00681-02</t>
  </si>
  <si>
    <t xml:space="preserve">LBL-00681-02</t>
  </si>
  <si>
    <t xml:space="preserve">LBL,MT HAYNES 36 BASE,MODEL NUMBER</t>
  </si>
  <si>
    <t xml:space="preserve">BRADLEY(LBL-00681-02)| CYMMETRIK ENTERPRISE(LBL-00681-02)</t>
  </si>
  <si>
    <t xml:space="preserve">LFARILBL-00693-01</t>
  </si>
  <si>
    <t xml:space="preserve">LBL-00693-01</t>
  </si>
  <si>
    <t xml:space="preserve">LBL,KOREA COMPLIANCE LABEL, KCC, YL, GEN 3, LINECARDS</t>
  </si>
  <si>
    <t xml:space="preserve">CYMMETRIK ENTERPRISE(LBL-00693-01)| IP SOFTCOM(PDOC-00127-03)| LUSTRE CAL(LBL-00693-01)</t>
  </si>
  <si>
    <t xml:space="preserve">LFARILBL-00702-01</t>
  </si>
  <si>
    <t xml:space="preserve">LBL-00702-01</t>
  </si>
  <si>
    <t xml:space="preserve">LBL,YL,MT QUADRANT PLUS,MODEL NUMBER</t>
  </si>
  <si>
    <t xml:space="preserve">BRADLEY NAMEPLATE(LBL-00702-01)| CYMMETRIK ENTERPRISE(LBL-00702-01)</t>
  </si>
  <si>
    <t xml:space="preserve">LFARILBL-00736-01</t>
  </si>
  <si>
    <t xml:space="preserve">LBL-00736-01</t>
  </si>
  <si>
    <t xml:space="preserve">LBL,YL,MT HAYNES 36 STAT,MODEL NUMBER</t>
  </si>
  <si>
    <t xml:space="preserve">BRADLEY NAMEPLATE CORP(LBL-00736-01)| CYMMETRIK ENTERPRISE(LBL-00736-01)| LUSTRE-CAL(LBL-00736-01)</t>
  </si>
  <si>
    <t xml:space="preserve">LFARILBL-00753-02</t>
  </si>
  <si>
    <t xml:space="preserve">LBL-00753-02</t>
  </si>
  <si>
    <t xml:space="preserve">INSULATOR,LOS ANGELES,PWR BACKPLANE,BACK</t>
  </si>
  <si>
    <t xml:space="preserve">BOYD CORP(ARI-LBL-00753-02)</t>
  </si>
  <si>
    <t xml:space="preserve">LFARILBL-00754-02</t>
  </si>
  <si>
    <t xml:space="preserve">LBL-00754-02</t>
  </si>
  <si>
    <t xml:space="preserve">INSULATOR,LOS ANGELES,PWR BACKPLANE,FRONT</t>
  </si>
  <si>
    <t xml:space="preserve">BOYD CORP(ARI996-LBL-00754-02)| BOYD CORP(ARI-LBL-00754-02)</t>
  </si>
  <si>
    <t xml:space="preserve">LFARILBL-00760-01</t>
  </si>
  <si>
    <t xml:space="preserve">LBL-00760-01</t>
  </si>
  <si>
    <t xml:space="preserve">LBL,YL,MT QUADRANT PLUS STAT,MODEL NUMBER</t>
  </si>
  <si>
    <t xml:space="preserve">BRADLEY NAMEPLATE CORP(LBL-00760-01)| CYMMETRIK ENTERPRISE(LBL-00760-01)</t>
  </si>
  <si>
    <t xml:space="preserve">LFARILBL-00778-01</t>
  </si>
  <si>
    <t xml:space="preserve">LBL-00778-01</t>
  </si>
  <si>
    <t xml:space="preserve">LBL, ASY PART NUMBER, 1.00 IN x 0.25 IN, PANTONE 331c</t>
  </si>
  <si>
    <t xml:space="preserve">BRADLEY NAMEPLATE CORP(LBL-00778-01)| CYMMETRIK ENTERPRISE(LBL-00778-01)</t>
  </si>
  <si>
    <t xml:space="preserve">LFARILBL-00784-01</t>
  </si>
  <si>
    <t xml:space="preserve">LBL-00784-01</t>
  </si>
  <si>
    <t xml:space="preserve">LBL,YL,MT HAYNES 36 STAT BK,MODEL NUMBER</t>
  </si>
  <si>
    <t xml:space="preserve">BRADLEY NAMEPLATE(LBL-00784-01)| CYMMETRIK(LBL-00784-01)| LUSTRE-CAL(LBL-00784-01)</t>
  </si>
  <si>
    <t xml:space="preserve">LFARILBL-00786-01</t>
  </si>
  <si>
    <t xml:space="preserve">LBL-00786-01</t>
  </si>
  <si>
    <t xml:space="preserve">LABEL, GARDENA, MODEL NUMBER</t>
  </si>
  <si>
    <t xml:space="preserve">BRADLEY NAMEPLATE(LBL-00786-01)| CYMMETRIK(LBL-00786-01)</t>
  </si>
  <si>
    <t xml:space="preserve">LFARILBL-00787-01</t>
  </si>
  <si>
    <t xml:space="preserve">LBL-00787-01</t>
  </si>
  <si>
    <t xml:space="preserve">LABEL, ALHAMBRA, MODEL NUMBER</t>
  </si>
  <si>
    <t xml:space="preserve">BRADLEY NAMEPLATE(LBL-00787-01)| CYMMETRIK ENTERPRISE(LBL-00787-01)</t>
  </si>
  <si>
    <t xml:space="preserve">LFARILBL-00795-01</t>
  </si>
  <si>
    <t xml:space="preserve">LBL-00795-01</t>
  </si>
  <si>
    <t xml:space="preserve">LBL,ABF,PCA,FAN DIV,INSULATOR</t>
  </si>
  <si>
    <t xml:space="preserve">BOYD COPRORATION(ARI996-LBL-00795-01)| BOYD COPRORATION(ARI-LBL-00795-01)</t>
  </si>
  <si>
    <t xml:space="preserve">LFARILBL-00797-02</t>
  </si>
  <si>
    <t xml:space="preserve">LBL-00797-02</t>
  </si>
  <si>
    <t xml:space="preserve">LBL, YELLOWSTONE, IRIS, FM HANDLE</t>
  </si>
  <si>
    <t xml:space="preserve">CYMMETRIK ENTERPRISE(LBL-00797-02)| LUSTRE-CAL(LBL-00797-02)</t>
  </si>
  <si>
    <t xml:space="preserve">Lisa Parkinson-Rose</t>
  </si>
  <si>
    <t xml:space="preserve">LFARILBL-00818-01</t>
  </si>
  <si>
    <t xml:space="preserve">LBL-00818-01</t>
  </si>
  <si>
    <t xml:space="preserve">LBL,SEQUOIA,CYPRESS 4 TTH, HINGE, COVER,TOP</t>
  </si>
  <si>
    <t xml:space="preserve">BRADLEY(LBL-00818-01)| CYMMETRIK ENTERPRISE(LBL-00818-01)| LUSTRE-CAL(LBL-00818-01)</t>
  </si>
  <si>
    <t xml:space="preserve">LFARILBL-00819-01</t>
  </si>
  <si>
    <t xml:space="preserve">LBL-00819-01</t>
  </si>
  <si>
    <t xml:space="preserve">LBL,SEQUOIA,CYPRESS 8 TTH, HINGE, COVER,TOP</t>
  </si>
  <si>
    <t xml:space="preserve">LUSTRE CAL(LBL-00819-01)</t>
  </si>
  <si>
    <t xml:space="preserve">LFARILBL-00824-01</t>
  </si>
  <si>
    <t xml:space="preserve">LBL-00824-01</t>
  </si>
  <si>
    <t xml:space="preserve">KOREA COMPLIANCE LABEL,KCC,Y4 FABRIC MODULE</t>
  </si>
  <si>
    <t xml:space="preserve">CYMMETRIK ENTERPRISE(LBL-00824-01)| LUSTRE-CAL NAMEPLATE CORP(LBL-00824-01)</t>
  </si>
  <si>
    <t xml:space="preserve">LFARILBL-00825-01</t>
  </si>
  <si>
    <t xml:space="preserve">LBL-00825-01</t>
  </si>
  <si>
    <t xml:space="preserve">KOREA COMPLIANCE LABEL,KCC,YL SUP MODULE</t>
  </si>
  <si>
    <t xml:space="preserve">CYMMETRIK ENTERPRISE(LBL-00825-01)| LUSTRE-CAL NAMEPLATE CORP(LBL-00825-01)</t>
  </si>
  <si>
    <t xml:space="preserve">LFARILBL-00826-01</t>
  </si>
  <si>
    <t xml:space="preserve">LBL-00826-01</t>
  </si>
  <si>
    <t xml:space="preserve">KOREA COMPLIANCE LABEL,KCC,Y8 FABRIC MODULE</t>
  </si>
  <si>
    <t xml:space="preserve">CYMMETRIK ENTERPRISE(LBL-00826-01)| LUSTRE-CAL NAMEPLATE CORP(LBL-00826-01)</t>
  </si>
  <si>
    <t xml:space="preserve">LFARILBL-00827-01</t>
  </si>
  <si>
    <t xml:space="preserve">LBL-00827-01</t>
  </si>
  <si>
    <t xml:space="preserve">KOREA COMPLIANCE LABEL,KCC,Y12 FABRIC MODULE</t>
  </si>
  <si>
    <t xml:space="preserve">CYMMETRIK ENTERPRISE(LBL-00827-01)| LUSTRE-CAL NAMEPLATE CORP(LBL-00827-01)</t>
  </si>
  <si>
    <t xml:space="preserve">LFARILBL-00828-01</t>
  </si>
  <si>
    <t xml:space="preserve">LBL-00828-01</t>
  </si>
  <si>
    <t xml:space="preserve">KOREA COMPLIANCE LABEL,KCC,Y16 FABRIC MODULE</t>
  </si>
  <si>
    <t xml:space="preserve">CYMMETRIK ENTERPRISE(LBL-00828-01)| LUSTRE-CAL(LBL-00828-01)</t>
  </si>
  <si>
    <t xml:space="preserve">LFARILBL-00871-01</t>
  </si>
  <si>
    <t xml:space="preserve">LBL-00871-01</t>
  </si>
  <si>
    <t xml:space="preserve">LBL,SPERRY,STATUS,GL</t>
  </si>
  <si>
    <t xml:space="preserve">CYMMETRIK ENTERPRISE(LBL-00871-01)| LUSTRE-CAL(LBL-00871-01)</t>
  </si>
  <si>
    <t xml:space="preserve">LFARILBL-00879-01</t>
  </si>
  <si>
    <t xml:space="preserve">LBL-00879-01</t>
  </si>
  <si>
    <t xml:space="preserve">LBL,LC EJECTOR HANDLE,GL</t>
  </si>
  <si>
    <t xml:space="preserve">CYMMETRIK ENTERPRISE(LBL-00879-01)| LUSTRE-CAL(LBL-00879-01)</t>
  </si>
  <si>
    <t xml:space="preserve">LFARILBL-00884-01</t>
  </si>
  <si>
    <t xml:space="preserve">LBL-00884-01</t>
  </si>
  <si>
    <t xml:space="preserve">LBL,DAWSON,STATUS</t>
  </si>
  <si>
    <t xml:space="preserve">CYMMETRIK ENTERPRISE(LBL-00884-01)| LUSTRE-CAL(LBL-00884-01)</t>
  </si>
  <si>
    <t xml:space="preserve">LFARILBL-00885-02</t>
  </si>
  <si>
    <t xml:space="preserve">LBL-00885-02</t>
  </si>
  <si>
    <t xml:space="preserve">LBL, LC MODEL NUM, GL</t>
  </si>
  <si>
    <t xml:space="preserve">CYMMETRIK ENTERPRISE(LBL-00885-02)| LUSTRE-CAL(LBL-00885-02)</t>
  </si>
  <si>
    <t xml:space="preserve">LFARILBL-00886-01</t>
  </si>
  <si>
    <t xml:space="preserve">LBL-00886-01</t>
  </si>
  <si>
    <t xml:space="preserve">LBL, SUP MODEL NUM,GL</t>
  </si>
  <si>
    <t xml:space="preserve">CYMMETRIK ENTERPRISE(LBL-00886-01)| LUSTRE-CAL(LBL-00886-01)</t>
  </si>
  <si>
    <t xml:space="preserve">LFARILBL-00901-03-Q</t>
  </si>
  <si>
    <t xml:space="preserve">LBL-00901-03</t>
  </si>
  <si>
    <t xml:space="preserve">LBL, OTTER LAKE, SUP, FRONT PANEL</t>
  </si>
  <si>
    <t xml:space="preserve">BRADLEY NAMEPLATE CORP(LBL-00901-03)| CYMMETRIK ENTERPRISE(LBL-00901-03)</t>
  </si>
  <si>
    <t xml:space="preserve">LFARILBL-00902-01</t>
  </si>
  <si>
    <t xml:space="preserve">LBL-00902-01</t>
  </si>
  <si>
    <t xml:space="preserve">LBL,SEQUOIA,CHESTNUT,MODEL NUMBER</t>
  </si>
  <si>
    <t xml:space="preserve">CYMMETRIK(LBL-00902-01)| LUSTRE-CAL(LBL-00902-01)</t>
  </si>
  <si>
    <t xml:space="preserve">LFARILBL-00905-01</t>
  </si>
  <si>
    <t xml:space="preserve">LBL-00905-01</t>
  </si>
  <si>
    <t xml:space="preserve">LBL, TOWER FALLS, TOP</t>
  </si>
  <si>
    <t xml:space="preserve">CYMMETRIK ENTERPRISE(LBL-00905-01)| LUSTRE-CAL(LBL-00905-01)</t>
  </si>
  <si>
    <t xml:space="preserve">LFARILBL-00914-01</t>
  </si>
  <si>
    <t xml:space="preserve">LBL-00914-01</t>
  </si>
  <si>
    <t xml:space="preserve">LBL,ALAMEDA,MINERAL,MODEL NUMBER</t>
  </si>
  <si>
    <t xml:space="preserve">BRADLEY NAMEPLATE CORP(LBL-00914-01)| CYMMETRIK ENTERPRISE(LBL-00914-01)| LUSTRE-CAL(LBL-00914-01)</t>
  </si>
  <si>
    <t xml:space="preserve">LFARILBL-00915-01</t>
  </si>
  <si>
    <t xml:space="preserve">LBL-00915-01</t>
  </si>
  <si>
    <t xml:space="preserve">LBL,ALAMEDA,MINERAL D,MODEL NUMBER</t>
  </si>
  <si>
    <t xml:space="preserve">BRADLEY NAMEPLATE CORP(LBL-00915-01)| CYMMETRIK ENTERPRISE(LBL-00915-01)| LUSTRE-CAL(LBL-00915-01)</t>
  </si>
  <si>
    <t xml:space="preserve">LFARILBL-00919-01-Q</t>
  </si>
  <si>
    <t xml:space="preserve">LBL-00919-01</t>
  </si>
  <si>
    <t xml:space="preserve">TAPE,DOUBLE COATED,3M 4936, 131.8MM x 7.5MM</t>
  </si>
  <si>
    <t xml:space="preserve">CYMMETRIK ENTERPRISE(LBL-00919-01)</t>
  </si>
  <si>
    <t xml:space="preserve">LFARILBL-00922-01</t>
  </si>
  <si>
    <t xml:space="preserve">LBL-00922-01</t>
  </si>
  <si>
    <t xml:space="preserve">INSULATOR,Y4,FABRIC BOARD T0 BASE</t>
  </si>
  <si>
    <t xml:space="preserve">CYMMETRIK(LBL-00922-01)| LUSTRE CAL(LBL-00922-01)</t>
  </si>
  <si>
    <t xml:space="preserve">LFARILBL-00922-02</t>
  </si>
  <si>
    <t xml:space="preserve">LBL-00922-02</t>
  </si>
  <si>
    <t xml:space="preserve">CYMMETRIK ENTERPRISE(LBL-00922-02)| LUSTRE-CAL(LBL-00922-02)</t>
  </si>
  <si>
    <t xml:space="preserve">LFARILBL-00934-01-Q</t>
  </si>
  <si>
    <t xml:space="preserve">LBL-00934-01</t>
  </si>
  <si>
    <t xml:space="preserve">INSULATOR, FAN BOARD, PINECREST</t>
  </si>
  <si>
    <t xml:space="preserve">BOYD CORP(ARI-LBL-00934-01)</t>
  </si>
  <si>
    <t xml:space="preserve">LFARILBL-00968-01-Q</t>
  </si>
  <si>
    <t xml:space="preserve">LBL-00968-01</t>
  </si>
  <si>
    <t xml:space="preserve">LBL,CLEARWATER,HSNK INSULATOR</t>
  </si>
  <si>
    <t xml:space="preserve">BOYD CORP(ARI996-LBL-00968-01)| BOYD CORP(ARI-LBL-00968-01)</t>
  </si>
  <si>
    <t xml:space="preserve">LFARILBL-00996-01-Q</t>
  </si>
  <si>
    <t xml:space="preserve">LBL-00996-01</t>
  </si>
  <si>
    <t xml:space="preserve">LBL,DN4,FC,TRAY,TOP</t>
  </si>
  <si>
    <t xml:space="preserve">CYMMETRIK ENTERPRISE(LBL-00996-01)| LUSTRE CAL(LBL-00996-01)</t>
  </si>
  <si>
    <t xml:space="preserve">LFARILBL-00997-01-Q</t>
  </si>
  <si>
    <t xml:space="preserve">LBL-00997-01</t>
  </si>
  <si>
    <t xml:space="preserve">LBL,DN4,FC,TRAY,BTM</t>
  </si>
  <si>
    <t xml:space="preserve">CYMMETRIK ENTERPRISE(LBL-00997-01)| LUSTRE-CAL(LBL-00997-01)</t>
  </si>
  <si>
    <t xml:space="preserve">LFARILBL-00998-01-Q</t>
  </si>
  <si>
    <t xml:space="preserve">LBL-00998-01</t>
  </si>
  <si>
    <t xml:space="preserve">LBL,DN4,FC,TRAY,HANDLE</t>
  </si>
  <si>
    <t xml:space="preserve">CYMMETRIK ENTERPRISE(LBL-00998-01)</t>
  </si>
  <si>
    <t xml:space="preserve">LFARILBL-01000-01-Q</t>
  </si>
  <si>
    <t xml:space="preserve">LBL-01000-01</t>
  </si>
  <si>
    <t xml:space="preserve">LBL,DN8,FC,TRAY,BTM</t>
  </si>
  <si>
    <t xml:space="preserve">CYMMETRIK ENTERPRISE(LBL-01000-01)</t>
  </si>
  <si>
    <t xml:space="preserve">LFARILBL-01001-01-Q</t>
  </si>
  <si>
    <t xml:space="preserve">LBL-01001-01</t>
  </si>
  <si>
    <t xml:space="preserve">LBL,DN8,FC,TRAY,TOP</t>
  </si>
  <si>
    <t xml:space="preserve">CYMMETRIK ENTERPRISE(LBL-01001-01)</t>
  </si>
  <si>
    <t xml:space="preserve">LFARILBL-01012-01-Q</t>
  </si>
  <si>
    <t xml:space="preserve">LBL-01012-01</t>
  </si>
  <si>
    <t xml:space="preserve">LBL,DENALI,EJECT,LEFT  </t>
  </si>
  <si>
    <t xml:space="preserve">CYMMETRIK ENTERPRISE(LBL-01012-01)</t>
  </si>
  <si>
    <t xml:space="preserve">LFARILBL-01027-01-Q</t>
  </si>
  <si>
    <t xml:space="preserve">LBL-01027-01</t>
  </si>
  <si>
    <t xml:space="preserve">LBL,DENALI,EJECT,RIGHT  </t>
  </si>
  <si>
    <t xml:space="preserve">CYMMETRIK ENTERPRISE(LBL-01027-01)</t>
  </si>
  <si>
    <t xml:space="preserve">LFARILBL-01031-01-Q</t>
  </si>
  <si>
    <t xml:space="preserve">LBL-01031-01</t>
  </si>
  <si>
    <t xml:space="preserve">LBL, FRONT PANEL, SUP, HORSESHOE LAKE</t>
  </si>
  <si>
    <t xml:space="preserve">CYMMETRIK ENTERPRISE(LBL-01031-01)</t>
  </si>
  <si>
    <t xml:space="preserve">LFARILBL-01037-01</t>
  </si>
  <si>
    <t xml:space="preserve">LBL-01037-01</t>
  </si>
  <si>
    <t xml:space="preserve">LBL,MARYSVILLE,FRONT,PORT NUMBERS</t>
  </si>
  <si>
    <t xml:space="preserve">CYMMETRIK ENTERPRISE(LBL-01037-01)</t>
  </si>
  <si>
    <t xml:space="preserve">LFARILBL-01039-01</t>
  </si>
  <si>
    <t xml:space="preserve">LBL-01039-01</t>
  </si>
  <si>
    <t xml:space="preserve">LBL,MARYSVILLE,FRONT,MODEL NUMBERS</t>
  </si>
  <si>
    <t xml:space="preserve">CYMMETRIK ENTERPRISE(LBL-01039-01)</t>
  </si>
  <si>
    <t xml:space="preserve">LFARILBL-01040-01</t>
  </si>
  <si>
    <t xml:space="preserve">LBL-01040-01</t>
  </si>
  <si>
    <t xml:space="preserve">LBL,MARYSVILLE,FRONT,STATUS</t>
  </si>
  <si>
    <t xml:space="preserve">CYMMETRIK ENTERPRISE(LBL-01040-01)</t>
  </si>
  <si>
    <t xml:space="preserve">LFARILBL-01041-01</t>
  </si>
  <si>
    <t xml:space="preserve">LBL-01041-01</t>
  </si>
  <si>
    <t xml:space="preserve">LBL,YUBA,REAR,3 IN 1</t>
  </si>
  <si>
    <t xml:space="preserve">CYMMETRIK ENTERPRISE(LBL-01041-01)</t>
  </si>
  <si>
    <t xml:space="preserve">LFARILBL-01042-01</t>
  </si>
  <si>
    <t xml:space="preserve">LBL-01042-01</t>
  </si>
  <si>
    <t xml:space="preserve">LBL,YUBA,REAR,BETWEEN 2 FANM</t>
  </si>
  <si>
    <t xml:space="preserve">CYMMETRIK ENTERPRISE(LBL-01042-01)</t>
  </si>
  <si>
    <t xml:space="preserve">LFARILBL-01045-01-Q</t>
  </si>
  <si>
    <t xml:space="preserve">LBL-01045-01</t>
  </si>
  <si>
    <t xml:space="preserve">LABEL, PINECREST, MODEL NUMBER</t>
  </si>
  <si>
    <t xml:space="preserve">CYMMETRIK ENTERPRISE(LBL-01045-01)</t>
  </si>
  <si>
    <t xml:space="preserve">LFARILBL-01046-01</t>
  </si>
  <si>
    <t xml:space="preserve">LBL-01046-01</t>
  </si>
  <si>
    <t xml:space="preserve">KOREA COMPLIANCE LABEL, KCC, GL, SC</t>
  </si>
  <si>
    <t xml:space="preserve">CYMMETRIK ENTERPRISE(LBL-01046-01)| LUSTRE-CAL(LBL-01046-01)</t>
  </si>
  <si>
    <t xml:space="preserve">LFARILBL-01047-01</t>
  </si>
  <si>
    <t xml:space="preserve">LBL-01047-01</t>
  </si>
  <si>
    <t xml:space="preserve">LBL, KOREA COMPLIANCE, KCC, GL, LC</t>
  </si>
  <si>
    <t xml:space="preserve">CYMMETRIK ENTERPRISE(LBL-01047-01)| LUSTRE-CAL(LBL-01047-01)</t>
  </si>
  <si>
    <t xml:space="preserve">LFARILBL-01048-01</t>
  </si>
  <si>
    <t xml:space="preserve">LBL-01048-01</t>
  </si>
  <si>
    <t xml:space="preserve">KOREA COMPLIANCE LABEL, KCC, GL, SUP</t>
  </si>
  <si>
    <t xml:space="preserve">CYMMETRIK ENTERPRISE(LBL-01048-01)| LUSTRE-CAL(LBL-01048-01)</t>
  </si>
  <si>
    <t xml:space="preserve">LFARILBL-01050-01-Q</t>
  </si>
  <si>
    <t xml:space="preserve">LBL-01050-01</t>
  </si>
  <si>
    <t xml:space="preserve">LABEL, PINECREST, MANAGEMENT</t>
  </si>
  <si>
    <t xml:space="preserve">CYMMETRIK ENTERPRISE(LBL-01050-01)</t>
  </si>
  <si>
    <t xml:space="preserve">LFARILBL-01051-01-Q</t>
  </si>
  <si>
    <t xml:space="preserve">LBL-01051-01</t>
  </si>
  <si>
    <t xml:space="preserve">LABEL, PINECREST, PORTS</t>
  </si>
  <si>
    <t xml:space="preserve">CYMMETRIK ENTERPRISE(LBL-01051-01)</t>
  </si>
  <si>
    <t xml:space="preserve">LFARILBL-01052-01-Q</t>
  </si>
  <si>
    <t xml:space="preserve">LBL-01052-01</t>
  </si>
  <si>
    <t xml:space="preserve">LABEL, PINECREST-DD, MODEL NUMBER</t>
  </si>
  <si>
    <t xml:space="preserve">CYMMETRIK ENTERPRISE(LBL-01052-01)</t>
  </si>
  <si>
    <t xml:space="preserve">LFARILBL-01053-01-Q</t>
  </si>
  <si>
    <t xml:space="preserve">LBL-01053-01</t>
  </si>
  <si>
    <t xml:space="preserve">LABEL, PINECREST-DD, PORTS</t>
  </si>
  <si>
    <t xml:space="preserve">CYMMETRIK ENTERPRISE(LBL-01053-01)</t>
  </si>
  <si>
    <t xml:space="preserve">LFARILBL-01055-01</t>
  </si>
  <si>
    <t xml:space="preserve">LBL-01055-01</t>
  </si>
  <si>
    <t xml:space="preserve">LBL, SEQUOIA, 7304X3 FC, KOREA COMPLIANCE</t>
  </si>
  <si>
    <t xml:space="preserve">CYMMETRIK ENTERPRISE(LBL-01055-01)</t>
  </si>
  <si>
    <t xml:space="preserve">LFARILBL-01065-01</t>
  </si>
  <si>
    <t xml:space="preserve">LBL-01065-01</t>
  </si>
  <si>
    <t xml:space="preserve">LBL,BROOKS,2.5G POE,PORT DESIGNATION</t>
  </si>
  <si>
    <t xml:space="preserve">CYMMETRIK ENTERPRISE(LBL-01065-01)</t>
  </si>
  <si>
    <t xml:space="preserve">LFARILBL-01066-01</t>
  </si>
  <si>
    <t xml:space="preserve">LBL-01066-01</t>
  </si>
  <si>
    <t xml:space="preserve">LBL,SAVANNA,2X SFP,PORT DESIGNATION</t>
  </si>
  <si>
    <t xml:space="preserve">CYMMETRIK ENTERPRISE(LBL-01066-01)</t>
  </si>
  <si>
    <t xml:space="preserve">LFARILBL-01067-01</t>
  </si>
  <si>
    <t xml:space="preserve">LBL-01067-01</t>
  </si>
  <si>
    <t xml:space="preserve">LBL,SAVANNA,3X SFP,PORT DESIGNATION</t>
  </si>
  <si>
    <t xml:space="preserve">CYMMETRIK ENTERPRISE(LBL-01067-01)</t>
  </si>
  <si>
    <t xml:space="preserve">LFARILBL-01068-01</t>
  </si>
  <si>
    <t xml:space="preserve">LBL-01068-01</t>
  </si>
  <si>
    <t xml:space="preserve">LBL,SAVANNA,QSFP,PORT DESIGNATION</t>
  </si>
  <si>
    <t xml:space="preserve">CYMMETRIK ENTERPRISE(LBL-01068-01)</t>
  </si>
  <si>
    <t xml:space="preserve">LFARILBL-01069-02</t>
  </si>
  <si>
    <t xml:space="preserve">LBL-01069-02</t>
  </si>
  <si>
    <t xml:space="preserve">LBL,SEAL,1G POE,PORT DESIGNATION</t>
  </si>
  <si>
    <t xml:space="preserve">CYMMETRIK ENTERPRISE(LBL-01069-02)</t>
  </si>
  <si>
    <t xml:space="preserve">LFARILBL-01070-01</t>
  </si>
  <si>
    <t xml:space="preserve">LBL-01070-01</t>
  </si>
  <si>
    <t xml:space="preserve">LBL,BROOKS,5G POE,PORT DESIGNATION</t>
  </si>
  <si>
    <t xml:space="preserve">CYMMETRIK ENTERPRISE(LBL-01070-01)</t>
  </si>
  <si>
    <t xml:space="preserve">LFARILBL-01071-01</t>
  </si>
  <si>
    <t xml:space="preserve">LBL-01071-01</t>
  </si>
  <si>
    <t xml:space="preserve">CYMMETRIK ENTERPRISE(LBL-01071-01)</t>
  </si>
  <si>
    <t xml:space="preserve">LFARILBL-01072-01</t>
  </si>
  <si>
    <t xml:space="preserve">LBL-01072-01</t>
  </si>
  <si>
    <t xml:space="preserve">LBL,ROE,2.5G POE,PORT DESIGNATION</t>
  </si>
  <si>
    <t xml:space="preserve">CYMMETRIK ENTERPRISE(LBL-01072-01)</t>
  </si>
  <si>
    <t xml:space="preserve">LFARILBL-01090-01</t>
  </si>
  <si>
    <t xml:space="preserve">LBL-01090-01</t>
  </si>
  <si>
    <t xml:space="preserve">LBL, SEQUOIA, KOREA COMPLIANCE, 7300X3 LC (MAPLE)</t>
  </si>
  <si>
    <t xml:space="preserve">CYMMETRIK ENTERPRISE(LBL-01090-0)| CYMMETRIK ENTERPRISE(LBL-01090-01)</t>
  </si>
  <si>
    <t xml:space="preserve">LFARILBL-01094-02-Q</t>
  </si>
  <si>
    <t xml:space="preserve">LBL-01094-02</t>
  </si>
  <si>
    <t xml:space="preserve">LBL, TUBA, TORRANCE, LOWER PORTS, MODEL NUMBER</t>
  </si>
  <si>
    <t xml:space="preserve">CYMMETRIK ENTERPRISE(LBL-01094-02)</t>
  </si>
  <si>
    <t xml:space="preserve">LFARILBL-01095-02-Q</t>
  </si>
  <si>
    <t xml:space="preserve">LBL-01095-02</t>
  </si>
  <si>
    <t xml:space="preserve">LBL, TUBA, TORRANCE, LOWER PORT NUMBERS</t>
  </si>
  <si>
    <t xml:space="preserve">CYMMETRIK ENTERPRISE(LBL-01095-02)</t>
  </si>
  <si>
    <t xml:space="preserve">LFARILBL-01096-01-Q</t>
  </si>
  <si>
    <t xml:space="preserve">LBL-01096-01</t>
  </si>
  <si>
    <t xml:space="preserve">LBL, TUBA, TORRANCE, UPPER PORTS, LOGO</t>
  </si>
  <si>
    <t xml:space="preserve">CYMMETRIK ENTERPRISE(LBL-01096-01)</t>
  </si>
  <si>
    <t xml:space="preserve">LFARILBL-01097-01-Q</t>
  </si>
  <si>
    <t xml:space="preserve">LBL-01097-01</t>
  </si>
  <si>
    <t xml:space="preserve">LBL, TUBA, TORRANCE, MANAGEMENT</t>
  </si>
  <si>
    <t xml:space="preserve">CYMMETRIK ENTERPRISE(LBL-01097-01)</t>
  </si>
  <si>
    <t xml:space="preserve">LFARILBL-01098-01-Q</t>
  </si>
  <si>
    <t xml:space="preserve">LBL-01098-01</t>
  </si>
  <si>
    <t xml:space="preserve">LBL, TUBA, TORRANCE, STATUS</t>
  </si>
  <si>
    <t xml:space="preserve">CYMMETRIK ENTERPRISE(LBL-01098-01)</t>
  </si>
  <si>
    <t xml:space="preserve">LFARILBL-01099-01-Q</t>
  </si>
  <si>
    <t xml:space="preserve">LBL-01099-01</t>
  </si>
  <si>
    <t xml:space="preserve">LBL, TUBA, MONTEBELLO, LOWER PORTS</t>
  </si>
  <si>
    <t xml:space="preserve">CYMMETRIK ENTERPRISE(LBL-01099-01)</t>
  </si>
  <si>
    <t xml:space="preserve">LFARILBL-01100-01-Q</t>
  </si>
  <si>
    <t xml:space="preserve">LBL-01100-01</t>
  </si>
  <si>
    <t xml:space="preserve">LBL, TUBA, MONTEBELLO, UPPER PORTS</t>
  </si>
  <si>
    <t xml:space="preserve">CYMMETRIK ENTERPRISE(LBL-01100-01)</t>
  </si>
  <si>
    <t xml:space="preserve">LFARILBL-01101-01-Q</t>
  </si>
  <si>
    <t xml:space="preserve">LBL-01101-01</t>
  </si>
  <si>
    <t xml:space="preserve">LBL, TUBA, MONTEBELLO, STATUS, MANAGEMENT</t>
  </si>
  <si>
    <t xml:space="preserve">CYMMETRIK ENTERPRISE(LBL-01101-01)</t>
  </si>
  <si>
    <t xml:space="preserve">LFARILBL-01102-01-Q</t>
  </si>
  <si>
    <t xml:space="preserve">LBL-01102-01</t>
  </si>
  <si>
    <t xml:space="preserve">LBL, TUBA, MONTEBELLO, MODEL NO., LOGO</t>
  </si>
  <si>
    <t xml:space="preserve">CYMMETRIK ENTERPRISE(LBL-01102-01)</t>
  </si>
  <si>
    <t xml:space="preserve">LFARILBL-01114-01-Q</t>
  </si>
  <si>
    <t xml:space="preserve">LBL-01114-01</t>
  </si>
  <si>
    <t xml:space="preserve">LABEL,PINECREST,CHASSIS,FAN NUMBERS</t>
  </si>
  <si>
    <t xml:space="preserve">CYMMETRIK ENTERPRISE(LBL-01114-01)</t>
  </si>
  <si>
    <t xml:space="preserve">LFARILBL-01131-02-Q</t>
  </si>
  <si>
    <t xml:space="preserve">LBL-01131-02</t>
  </si>
  <si>
    <t xml:space="preserve">LBL,CLEARWATER MS,FRONT STATUS</t>
  </si>
  <si>
    <t xml:space="preserve">CYMMETRIK ENTERPRISE(LBL-01131-02)</t>
  </si>
  <si>
    <t xml:space="preserve">LFARILBL-01132-02</t>
  </si>
  <si>
    <t xml:space="preserve">LBL-01132-02</t>
  </si>
  <si>
    <t xml:space="preserve">LBL,BIRD,1G POE,PORT DESIGNATION</t>
  </si>
  <si>
    <t xml:space="preserve">CYMMETRIK ENTERPRISE(LBL-01132-02)</t>
  </si>
  <si>
    <t xml:space="preserve">LFARILBL-01136-01-Q</t>
  </si>
  <si>
    <t xml:space="preserve">LBL-01136-01</t>
  </si>
  <si>
    <t xml:space="preserve">LBL,MCKINLEY,FRONT STATUS</t>
  </si>
  <si>
    <t xml:space="preserve">CYMMETRIK ENTERPRISE(LBL-01136-01)</t>
  </si>
  <si>
    <t xml:space="preserve">LFARILBL-01157-01</t>
  </si>
  <si>
    <t xml:space="preserve">LBL-01157-01</t>
  </si>
  <si>
    <t xml:space="preserve">LBL, SUP MODEL NUM 30G SSD,GL</t>
  </si>
  <si>
    <t xml:space="preserve">CYMMETRIK ENTERPRISE(LBL-01157-01)| LUSTRE-CAL(LBL-01157-01)</t>
  </si>
  <si>
    <t xml:space="preserve">LFARILBL-01163-01-Q</t>
  </si>
  <si>
    <t xml:space="preserve">LBL-01163-01</t>
  </si>
  <si>
    <t xml:space="preserve">LBL,DENALI,LC,CLEARWATER,MODEL NUMBER  </t>
  </si>
  <si>
    <t xml:space="preserve">CYMMETRIK ENTERPRISE(LBL-01163-01)</t>
  </si>
  <si>
    <t xml:space="preserve">LFARILBL-01164-01-Q</t>
  </si>
  <si>
    <t xml:space="preserve">LBL-01164-01</t>
  </si>
  <si>
    <t xml:space="preserve">LBL,DENALI,LC,CLEARWATER MS,MODEL NUMBER</t>
  </si>
  <si>
    <t xml:space="preserve">CYMMETRIK ENTERPRISE(LBL-01164-01)</t>
  </si>
  <si>
    <t xml:space="preserve">LFARILBL-01165-01-Q</t>
  </si>
  <si>
    <t xml:space="preserve">LBL-01165-01</t>
  </si>
  <si>
    <t xml:space="preserve">LBL,DENALI,LC,MCKINLEY,MODEL NUMBER</t>
  </si>
  <si>
    <t xml:space="preserve">CYMMETRIK ENTERPRISE(LBL-01165-01)</t>
  </si>
  <si>
    <t xml:space="preserve">LFARILBL-01166-01-Q</t>
  </si>
  <si>
    <t xml:space="preserve">LBL-01166-01</t>
  </si>
  <si>
    <t xml:space="preserve">LBL,DENALI,LC,SILVERTHRONE,MODEL NUMBER</t>
  </si>
  <si>
    <t xml:space="preserve">CYMMETRIK ENTERPRISE(LBL-01166-01)</t>
  </si>
  <si>
    <t xml:space="preserve">LFARILBL-01198-01</t>
  </si>
  <si>
    <t xml:space="preserve">LBL-01198-01</t>
  </si>
  <si>
    <t xml:space="preserve">LBL,DN,LC,BEARPAW,STATUS</t>
  </si>
  <si>
    <t xml:space="preserve">ARISTA NETWORKS(LBL-01198-01)</t>
  </si>
  <si>
    <t xml:space="preserve">Hang eMail from Hand with price given</t>
  </si>
  <si>
    <t xml:space="preserve">LFARILBL-01204-01</t>
  </si>
  <si>
    <t xml:space="preserve">LBL-01204-01</t>
  </si>
  <si>
    <t xml:space="preserve">LBL,DENALI,LC,BEARPAW,MODEL NUMBER</t>
  </si>
  <si>
    <t xml:space="preserve">ARISTA NETWORKS(LBL-01204-01)</t>
  </si>
  <si>
    <t xml:space="preserve">LFARILBL-01233-01-Q</t>
  </si>
  <si>
    <t xml:space="preserve">LBL-01233-01</t>
  </si>
  <si>
    <t xml:space="preserve">LBL,INSULATOR,DENALI,FABRIC OOB</t>
  </si>
  <si>
    <t xml:space="preserve">BOYD CORP(LBL-01233-01)| CYMMETRIK ENTERPRISE(LBL-01233-01)</t>
  </si>
  <si>
    <t xml:space="preserve">LFARIMECH-00010</t>
  </si>
  <si>
    <t xml:space="preserve">MECH-00010</t>
  </si>
  <si>
    <t xml:space="preserve">MECH,LIGHTPIPE,5.5IN</t>
  </si>
  <si>
    <t xml:space="preserve">BIVAR INC.(LC-5.5)</t>
  </si>
  <si>
    <t xml:space="preserve">LFARIMECH-00196-01</t>
  </si>
  <si>
    <t xml:space="preserve">MECH-00196-01</t>
  </si>
  <si>
    <t xml:space="preserve">STANDOFF,6.00HEX,MF,M3 THREADS,33.84MM LONG</t>
  </si>
  <si>
    <t xml:space="preserve">PENCOM(ST4886)</t>
  </si>
  <si>
    <t xml:space="preserve">LFARIMECH-00197-02</t>
  </si>
  <si>
    <t xml:space="preserve">MECH-00197-02</t>
  </si>
  <si>
    <t xml:space="preserve">MECH,SEARANCH,LIGHTPIPE,SFP</t>
  </si>
  <si>
    <t xml:space="preserve">ARRK PRODUCT DEVELOP(SK-0794A)| SANMINA-SCI(MECH-00197-02)</t>
  </si>
  <si>
    <t xml:space="preserve">LFARIMECH-00198-02</t>
  </si>
  <si>
    <t xml:space="preserve">MECH-00198-02</t>
  </si>
  <si>
    <t xml:space="preserve">MECH,SEARANCH,LIGHTPIPE,SHROUD,SFP</t>
  </si>
  <si>
    <t xml:space="preserve">ARRK PRODUCT DEVELOP(SK-0796A)| SANMINA-SCI(MECH-00198-02)</t>
  </si>
  <si>
    <t xml:space="preserve">LFARIMECH-00199-02-Q</t>
  </si>
  <si>
    <t xml:space="preserve">MECH-00199-02</t>
  </si>
  <si>
    <t xml:space="preserve">MECH,SEARANCH,LIGHTPIPE,STATUS</t>
  </si>
  <si>
    <t xml:space="preserve">SANMINA SCI(MECH-00199-02)</t>
  </si>
  <si>
    <t xml:space="preserve">LFARIMECH-00200-02-Q</t>
  </si>
  <si>
    <t xml:space="preserve">MECH-00200-02</t>
  </si>
  <si>
    <t xml:space="preserve">MECH,SEARANCH,LIGHTPIPE,SHROUD,STATUS</t>
  </si>
  <si>
    <t xml:space="preserve">SANMINA SCI(MECH-00200-02)</t>
  </si>
  <si>
    <t xml:space="preserve">LFARIMECH-00216-03</t>
  </si>
  <si>
    <t xml:space="preserve">MECH-00216-03</t>
  </si>
  <si>
    <t xml:space="preserve">MECH,TOMALES,LIGHTPIPE,SHROUD,STATUS</t>
  </si>
  <si>
    <t xml:space="preserve">ARRK PRODUCT DEVELOP(MECH-00216-03)| SANMINA-SCI TURTLE LAKE(MECH-00216-03)</t>
  </si>
  <si>
    <t xml:space="preserve">LFARIMECH-00217-03</t>
  </si>
  <si>
    <t xml:space="preserve">MECH-00217-03</t>
  </si>
  <si>
    <t xml:space="preserve">MECH,TOMALES,LIGHTPIPE,STATUS</t>
  </si>
  <si>
    <t xml:space="preserve">ARRK PRODUCT DEVELOP(MECH-00217-03)| SANMINA-SCI TURTLE LAKE(MECH-00217-03)</t>
  </si>
  <si>
    <t xml:space="preserve">LFARIMECH-00227-01</t>
  </si>
  <si>
    <t xml:space="preserve">MECH-00227-01</t>
  </si>
  <si>
    <t xml:space="preserve">STANDOFF,6.00MM HEX,MF,M3 THREADS,15.00MM LONG</t>
  </si>
  <si>
    <t xml:space="preserve">HARDWARE SPECIALTY COMPANY(914975)| HARDWARE SPECIALTY COMPANY(944464)| PENCOM - USA(ST4965)| PENCOM(ST4965)</t>
  </si>
  <si>
    <t xml:space="preserve">LFARIMECH-00229-02</t>
  </si>
  <si>
    <t xml:space="preserve">MECH-00229-02</t>
  </si>
  <si>
    <t xml:space="preserve">MECH,SILVERADO,QSFP,LIGHTPIPE,SHROUD,STATUS</t>
  </si>
  <si>
    <t xml:space="preserve">INTERPLEX PLASTICS(MECH-00229-02)| SANMINA SCI CORPORATION(MECH-00229-02)</t>
  </si>
  <si>
    <t xml:space="preserve">LFARIMECH-00273-01</t>
  </si>
  <si>
    <t xml:space="preserve">MECH-00273-01</t>
  </si>
  <si>
    <t xml:space="preserve">STANDOFF,6.00HEX,MF,M3 THREADS,10.00MM LONG,SST</t>
  </si>
  <si>
    <t xml:space="preserve">HARDWARE SPECIALITY(944967)| PENCOM(ST4553)| RAF ELECTRONIC HARDWARE(M2145-3005-SS)</t>
  </si>
  <si>
    <t xml:space="preserve">LFARIMECH-00328-02</t>
  </si>
  <si>
    <t xml:space="preserve">MECH-00328-02</t>
  </si>
  <si>
    <t xml:space="preserve">MECH,SEQUOIA,OAK,SHROUD,LIGHTPIPE</t>
  </si>
  <si>
    <t xml:space="preserve">IMG KINGDOM(MECH-00328-02)| SANMINA-SCI(MECH-00328-02)</t>
  </si>
  <si>
    <t xml:space="preserve">LFARIMECH-00354-02</t>
  </si>
  <si>
    <t xml:space="preserve">MECH-00354-02</t>
  </si>
  <si>
    <t xml:space="preserve">MECH,POINT REYES,CHASSIS,BASE,PULLOUT TAB</t>
  </si>
  <si>
    <t xml:space="preserve">ARRK PRODUCT DEVELOP(MECH-00354-02)| SANMINA-SCI TURTLE LAKE(MECH-00354-02)</t>
  </si>
  <si>
    <t xml:space="preserve">LFARIMECH-00418-01</t>
  </si>
  <si>
    <t xml:space="preserve">MECH-00418-01</t>
  </si>
  <si>
    <t xml:space="preserve">MECH,PT REYES,BASE,CONNECTOR,STOP,PLASTIC</t>
  </si>
  <si>
    <t xml:space="preserve">ARRK PRODUCT DEVELOP(MECH-00418-01)| SANMINA-SCI TURTLE LAKE(MECH-00418-01)</t>
  </si>
  <si>
    <t xml:space="preserve">LFARIMECH-00421-01</t>
  </si>
  <si>
    <t xml:space="preserve">MECH-00421-01</t>
  </si>
  <si>
    <t xml:space="preserve">MECH,SEQUOIA,LINE CARD,STATUS,SHROUD</t>
  </si>
  <si>
    <t xml:space="preserve">ARRK PRODUCT DEVELOP(MECH-00421-01)| SANMINA-SCI(MECH-00421-01)</t>
  </si>
  <si>
    <t xml:space="preserve">LFARIMECH-00467-01</t>
  </si>
  <si>
    <t xml:space="preserve">MECH-00467-01</t>
  </si>
  <si>
    <t xml:space="preserve">BUMPER,ROUND,3M,12.7MMX3.6MM</t>
  </si>
  <si>
    <t xml:space="preserve">3M INTERCONNECT SOLUTIONS(SJ5012 BUMPON)| PENCOM(PL2900)</t>
  </si>
  <si>
    <t xml:space="preserve">LFARIMECH-00538-01</t>
  </si>
  <si>
    <t xml:space="preserve">MECH-00538-01</t>
  </si>
  <si>
    <t xml:space="preserve">CLAMP,CABLE.PLASTIC,.25 DIA,.38 WIDE</t>
  </si>
  <si>
    <t xml:space="preserve">PANDUIT CORPORATION(CCS25-S8-C)| PANDUIT CORPORATION(CCS25-S8-M)</t>
  </si>
  <si>
    <t xml:space="preserve">LFARIMECH-00540-01</t>
  </si>
  <si>
    <t xml:space="preserve">MECH-00540-01</t>
  </si>
  <si>
    <t xml:space="preserve">MECH,MO,CABLE,GROMMET, .5 IN OD and .25 IN ID, SBR</t>
  </si>
  <si>
    <t xml:space="preserve">PENCOM(SP6480)</t>
  </si>
  <si>
    <t xml:space="preserve">LFARIMECH-00555-01</t>
  </si>
  <si>
    <t xml:space="preserve">MECH-00555-01</t>
  </si>
  <si>
    <t xml:space="preserve">MECH,LIGHTPIPE, 3 IN 1</t>
  </si>
  <si>
    <t xml:space="preserve">ARRK PRODUCT DEVELOP(MECH-00555-01)| SANMINA-SCI(MECH-00555-01)</t>
  </si>
  <si>
    <t xml:space="preserve">LFARIMECH-00556-06</t>
  </si>
  <si>
    <t xml:space="preserve">MECH-00556-06</t>
  </si>
  <si>
    <t xml:space="preserve">MENDOCINO,PLASTIC COVER,DC POWER STRIP</t>
  </si>
  <si>
    <t xml:space="preserve">ARRK PRODUCT DEVELOP(MECH-00556-06)| SANMINA-SCI TURTLE LAKE(MECH-00556-06)</t>
  </si>
  <si>
    <t xml:space="preserve">LFARIMECH-00557-01</t>
  </si>
  <si>
    <t xml:space="preserve">MECH-00557-01</t>
  </si>
  <si>
    <t xml:space="preserve">MECH,SHROUD,LIGHTPIPE,3 IN 1</t>
  </si>
  <si>
    <t xml:space="preserve">ARRK PRODUCT DEVELOP(MECH-00557-01)| SANMINA-SCI(MECH-00557-01)</t>
  </si>
  <si>
    <t xml:space="preserve">LFARIMECH-00598-02</t>
  </si>
  <si>
    <t xml:space="preserve">MECH-00598-02</t>
  </si>
  <si>
    <t xml:space="preserve">MECH,EMI ABSORBER,MOLDED,TH,XP,QR</t>
  </si>
  <si>
    <t xml:space="preserve">ARRK PRODUCT DEVELOP(MECH-00598-02)| SANMINA-SCI(MECH-00598-02)</t>
  </si>
  <si>
    <t xml:space="preserve">LFARIMECH-00633-01</t>
  </si>
  <si>
    <t xml:space="preserve">MECH-00633-01</t>
  </si>
  <si>
    <t xml:space="preserve">MECH,DUST COVER,QSFP</t>
  </si>
  <si>
    <t xml:space="preserve">AE RUBBER SDN BHD(MECH-00633-01)</t>
  </si>
  <si>
    <t xml:space="preserve">LFARIMECH-00644-03</t>
  </si>
  <si>
    <t xml:space="preserve">MECH-00644-03</t>
  </si>
  <si>
    <t xml:space="preserve">MECH,EMI ABSOBER,MOLDED,FE3200</t>
  </si>
  <si>
    <t xml:space="preserve">ARRK PRODUCT DEVELOP(MECH-00644-03)| SANMINA-SCI(MECH-00644-03)</t>
  </si>
  <si>
    <t xml:space="preserve">LFARIMECH-00673-01</t>
  </si>
  <si>
    <t xml:space="preserve">MECH-00673-01</t>
  </si>
  <si>
    <t xml:space="preserve">MECH,PT REYES,NOVATO/WOODACRE,BUS BAR</t>
  </si>
  <si>
    <t xml:space="preserve">AMPHENOL INTERCONNECT CHINA(MECH-00673-01)| AMPHENOL INTERCONNECT NOGALES(MECH-00673-01)| METHODE POWER SOLUTIONS GROUP(MECH-00673-01)</t>
  </si>
  <si>
    <t xml:space="preserve">LFARIMECH-00675-01</t>
  </si>
  <si>
    <t xml:space="preserve">MECH-00675-01</t>
  </si>
  <si>
    <t xml:space="preserve">STANDOFF,6.00HEX,MF,M3 THREADS,28.00MM LONG</t>
  </si>
  <si>
    <t xml:space="preserve">HARDWARE SPECIALITY(944459)| HARDWARE SPECIALTY(942179)| PENCOM(ST6817)</t>
  </si>
  <si>
    <t xml:space="preserve">LFARIMECH-00678-02</t>
  </si>
  <si>
    <t xml:space="preserve">MECH-00678-02</t>
  </si>
  <si>
    <t xml:space="preserve">MECH,ALAMEDA,REAR IO, LIGHT PIPE</t>
  </si>
  <si>
    <t xml:space="preserve">ARRK PRODUCT DEVELOP(MECH-00678-02)| SANMINA-SCI TURTLE LAKE(MECH-00678-02)</t>
  </si>
  <si>
    <t xml:space="preserve">LFARIMECH-00687-01</t>
  </si>
  <si>
    <t xml:space="preserve">MECH-00687-01</t>
  </si>
  <si>
    <t xml:space="preserve">FRAME,EMI GASKET,2X1 QSFP,SINGLE</t>
  </si>
  <si>
    <t xml:space="preserve">SCHLEGEL(MECH-00687-01-USA)| SCHLEGEL(TC1506044)</t>
  </si>
  <si>
    <t xml:space="preserve">LFARIMECH-00699-01</t>
  </si>
  <si>
    <t xml:space="preserve">MECH-00699-01</t>
  </si>
  <si>
    <t xml:space="preserve">MECH,PT REYES, SNORKEL OVERMOLD, LOWER</t>
  </si>
  <si>
    <t xml:space="preserve">ARRK(MECH-00699-01)| SANMINA SCI(MECH-00699-01)</t>
  </si>
  <si>
    <t xml:space="preserve">LFARIMECH-00700-01</t>
  </si>
  <si>
    <t xml:space="preserve">MECH-00700-01</t>
  </si>
  <si>
    <t xml:space="preserve">MECH,PT REYES, SNORKEL OVERMOLD, UPPER</t>
  </si>
  <si>
    <t xml:space="preserve">ARRK(MECH-00700-01)| SANMINA SCI(MECH-00700-01)</t>
  </si>
  <si>
    <t xml:space="preserve">LFARIMECH-00835-01</t>
  </si>
  <si>
    <t xml:space="preserve">MECH-00835-01</t>
  </si>
  <si>
    <t xml:space="preserve">MECH,EMI ABSORBER,MOLDED,CLOUDSR2, DSP</t>
  </si>
  <si>
    <t xml:space="preserve">SANMINA SCI(MECH-00835-01)</t>
  </si>
  <si>
    <t xml:space="preserve">LFARIMECH-00869-02</t>
  </si>
  <si>
    <t xml:space="preserve">MECH-00869-02</t>
  </si>
  <si>
    <t xml:space="preserve">MECH,RING,LIGHTPIPE,BBQ2x2</t>
  </si>
  <si>
    <t xml:space="preserve">SANMINA-SCI TURTLE LAKE(MECH-00869-02)</t>
  </si>
  <si>
    <t xml:space="preserve">LFARIMECH-00947-01</t>
  </si>
  <si>
    <t xml:space="preserve">MECH-00947-01</t>
  </si>
  <si>
    <t xml:space="preserve">MECH,LIGHTPIPE,3 IN 1,REAR</t>
  </si>
  <si>
    <t xml:space="preserve">SANMINA-SCI TURTLE LAKE(MECH-00947-01)</t>
  </si>
  <si>
    <t xml:space="preserve">LFARIMECH-00949-01</t>
  </si>
  <si>
    <t xml:space="preserve">MECH-00949-01</t>
  </si>
  <si>
    <t xml:space="preserve">MECH,EMI ABSORBER,MOLDED,MACSEC</t>
  </si>
  <si>
    <t xml:space="preserve">SANMINA SCI(MECH-00949-01)</t>
  </si>
  <si>
    <t xml:space="preserve">LFARIMECH-00955-01</t>
  </si>
  <si>
    <t xml:space="preserve">MECH-00955-01</t>
  </si>
  <si>
    <t xml:space="preserve">MECH,EMI ABSORBER,MOLDED,TH2</t>
  </si>
  <si>
    <t xml:space="preserve">SANMINA-SCI TURTLE LAKE(MECH-00955-01)</t>
  </si>
  <si>
    <t xml:space="preserve">LFARIMECH-00977-01</t>
  </si>
  <si>
    <t xml:space="preserve">MECH-00977-01</t>
  </si>
  <si>
    <t xml:space="preserve">MECH,LOS ANGELES,SNORKEL,PLASTIC,MOLDED</t>
  </si>
  <si>
    <t xml:space="preserve">SANMINA-SCI TURTLE LAKE(MECH-00977-01)</t>
  </si>
  <si>
    <t xml:space="preserve">LFARIMECH-01009-01</t>
  </si>
  <si>
    <t xml:space="preserve">MECH-01009-01</t>
  </si>
  <si>
    <t xml:space="preserve">CLIP,RETAINER,FLEX CABLE,17MM</t>
  </si>
  <si>
    <t xml:space="preserve">SANMINA-SCI TURTLE LAKE(MECH-01009-01)</t>
  </si>
  <si>
    <t xml:space="preserve">LFARIMECH-01010-01</t>
  </si>
  <si>
    <t xml:space="preserve">MECH-01010-01</t>
  </si>
  <si>
    <t xml:space="preserve">CLIP,RETAINER,FLEX CABLE,6MM</t>
  </si>
  <si>
    <t xml:space="preserve">SANMINA-SCI TURTLE LAKE(MECH-01010-01)</t>
  </si>
  <si>
    <t xml:space="preserve">LFARIMECH-01024-01</t>
  </si>
  <si>
    <t xml:space="preserve">MECH-01024-01</t>
  </si>
  <si>
    <t xml:space="preserve">MECH,SHROUD,LIGHTPIPE,3 IN 1,NARROW</t>
  </si>
  <si>
    <t xml:space="preserve">SANMINA-SCI(MECH-01024-01)</t>
  </si>
  <si>
    <t xml:space="preserve">LFARIMECH-01078-01</t>
  </si>
  <si>
    <t xml:space="preserve">MECH-01078-01</t>
  </si>
  <si>
    <t xml:space="preserve">MECH,OSFP,BLANK PLUG</t>
  </si>
  <si>
    <t xml:space="preserve">AE RUBBER SDN BHD(MECH-01078-01)</t>
  </si>
  <si>
    <t xml:space="preserve">LFARIMECH-01081-02</t>
  </si>
  <si>
    <t xml:space="preserve">MECH-01081-02</t>
  </si>
  <si>
    <t xml:space="preserve">MECH,CALPELLA,CHASSIS,BASE,PULLOUT TAB</t>
  </si>
  <si>
    <t xml:space="preserve">SANMINA-SCI TURTLE LAKE(MECH-01081-02)</t>
  </si>
  <si>
    <t xml:space="preserve">LFARIMECH-01100-01</t>
  </si>
  <si>
    <t xml:space="preserve">MECH-01100-01</t>
  </si>
  <si>
    <t xml:space="preserve">MECH,EMI ABSORBER,MOLDED,JERICHO PLUS</t>
  </si>
  <si>
    <t xml:space="preserve">SANMINA-SCI(MECH-01100-01)</t>
  </si>
  <si>
    <t xml:space="preserve">LFARIMECH-01130-01-Q</t>
  </si>
  <si>
    <t xml:space="preserve">MECH-01130-01</t>
  </si>
  <si>
    <t xml:space="preserve">MECH,DENALI,CARD,GUIDE,NARROW,PLASTIC</t>
  </si>
  <si>
    <t xml:space="preserve">SANMINA-SCI TURTLE LAKE(MECH-01130-01)| TENERE(MECH-01130-01)</t>
  </si>
  <si>
    <t xml:space="preserve">LFARIMECH-01131-01-Q</t>
  </si>
  <si>
    <t xml:space="preserve">MECH-01131-01</t>
  </si>
  <si>
    <t xml:space="preserve">MECH,DENALI,CARD,GUIDE,WIDE,PLASTIC</t>
  </si>
  <si>
    <t xml:space="preserve">SANMINA-SCI TURTLE LAKE(MECH-01131-01)| TENERE(MECH-01131-01)</t>
  </si>
  <si>
    <t xml:space="preserve">LFARIMECH-01238-02-Q</t>
  </si>
  <si>
    <t xml:space="preserve">MECH-01238-02</t>
  </si>
  <si>
    <t xml:space="preserve">MECH, DN, LC, GUIDE PIN</t>
  </si>
  <si>
    <t xml:space="preserve">INTERPLEX(MECH-01238-02)</t>
  </si>
  <si>
    <t xml:space="preserve">LFARIMECH-01239-02</t>
  </si>
  <si>
    <t xml:space="preserve">MECH-01239-02</t>
  </si>
  <si>
    <t xml:space="preserve">MECH, DN, LC, BUSBAR, SPACER, PLASTIC</t>
  </si>
  <si>
    <t xml:space="preserve">SANMINA-TURTLE LAKE(MECH-01239-02)</t>
  </si>
  <si>
    <t xml:space="preserve">LFARIMECH-01279-01-Q</t>
  </si>
  <si>
    <t xml:space="preserve">MECH-01279-01</t>
  </si>
  <si>
    <t xml:space="preserve">MECH,DENALI,LINE CARD,STATUS,SHROUD</t>
  </si>
  <si>
    <t xml:space="preserve">SANMINA-TURTLE LAKE(MECH-01279-01)| TENERE INCORPORATED(MECH-01279-01)</t>
  </si>
  <si>
    <t xml:space="preserve">LFARIMECH-01289-04-Q</t>
  </si>
  <si>
    <t xml:space="preserve">MECH-01289-04</t>
  </si>
  <si>
    <t xml:space="preserve">MECH,DN,FC,GUIDE PIN</t>
  </si>
  <si>
    <t xml:space="preserve">INTERPLEX(MECH-01289-04)</t>
  </si>
  <si>
    <t xml:space="preserve">LFARIMECH-01290-02-Q</t>
  </si>
  <si>
    <t xml:space="preserve">MECH-01290-02</t>
  </si>
  <si>
    <t xml:space="preserve">MECH,DN,FC,FAN,GUIDE,PLASTIC</t>
  </si>
  <si>
    <t xml:space="preserve">SANMINA-SCI TURTLE LAKE(MECH-01290-02)</t>
  </si>
  <si>
    <t xml:space="preserve">LFARIMECH-01339-02</t>
  </si>
  <si>
    <t xml:space="preserve">MECH-01339-02</t>
  </si>
  <si>
    <t xml:space="preserve">MECH, YUBA, SHROUD, LP, STATUS</t>
  </si>
  <si>
    <t xml:space="preserve">INTERPLEX INDUSTRIES(MECH-01339-02)</t>
  </si>
  <si>
    <t xml:space="preserve">LFARIMECH-01341-02</t>
  </si>
  <si>
    <t xml:space="preserve">MECH-01341-02</t>
  </si>
  <si>
    <t xml:space="preserve">MECH,GLACIER,LC,LIGHTPIPE,STATUS</t>
  </si>
  <si>
    <t xml:space="preserve">INTERPLEX PLASTICS(MECH-01341-02)| SANMINA-SCI TURTLE LAKE(MECH-01341-02)</t>
  </si>
  <si>
    <t xml:space="preserve">LFARIMECH-01367-03-Q</t>
  </si>
  <si>
    <t xml:space="preserve">MECH-01367-03</t>
  </si>
  <si>
    <t xml:space="preserve">MECH, DN, MCKINLEY, BUSBAR, LEFT</t>
  </si>
  <si>
    <t xml:space="preserve">METHODE POWER SOLUTIONS GROUP(MECH-01367-03)</t>
  </si>
  <si>
    <t xml:space="preserve">LFARIMECH-01367-04-Q</t>
  </si>
  <si>
    <t xml:space="preserve">MECH-01367-04</t>
  </si>
  <si>
    <t xml:space="preserve">METHODE POWER SOLUTIONS GROUP(MECH-01367-04)</t>
  </si>
  <si>
    <t xml:space="preserve">LFARIMECH-01367-05-Q</t>
  </si>
  <si>
    <t xml:space="preserve">MECH-01367-05</t>
  </si>
  <si>
    <t xml:space="preserve">AMPHENOL(MECH-01367-05)| METHODE POWER SOLUTIONS GROUP(MECH-01367-05)</t>
  </si>
  <si>
    <t xml:space="preserve">LFARIMECH-01426-01</t>
  </si>
  <si>
    <t xml:space="preserve">MECH-01426-01</t>
  </si>
  <si>
    <t xml:space="preserve">MECH, EMI ABSORBER, MOLDED, TH3, J2</t>
  </si>
  <si>
    <t xml:space="preserve">SANMINA-SCI TURTLE LAKE(MECH-01426-01)</t>
  </si>
  <si>
    <t xml:space="preserve">LFARIMECH-01528-01-Q</t>
  </si>
  <si>
    <t xml:space="preserve">MECH-01528-01</t>
  </si>
  <si>
    <t xml:space="preserve">MECH,PINECREST,BUS BAR</t>
  </si>
  <si>
    <t xml:space="preserve">METHODE ELECTRONICS INC.(MECH-01528-01)| METHODE POWER SOLUTIONS GROUP(MECH-01528-01)</t>
  </si>
  <si>
    <t xml:space="preserve">LFARIMECH-01572-01</t>
  </si>
  <si>
    <t xml:space="preserve">MECH-01572-01</t>
  </si>
  <si>
    <t xml:space="preserve">FABPLSTC,BUSHING,SHOULDER,INSULATING,OSPREY HEATSINK</t>
  </si>
  <si>
    <t xml:space="preserve">PENCOM(SI5559)</t>
  </si>
  <si>
    <t xml:space="preserve">LFARIMECH-01574-03</t>
  </si>
  <si>
    <t xml:space="preserve">MECH-01574-03</t>
  </si>
  <si>
    <t xml:space="preserve">MECH, MARYSVILLE, STATUS, LIGHTPIPE</t>
  </si>
  <si>
    <t xml:space="preserve">INTERPLEX(MECH-01574-03)</t>
  </si>
  <si>
    <t xml:space="preserve">LFARIMECH-01621-01-Q</t>
  </si>
  <si>
    <t xml:space="preserve">MECH-01621-01</t>
  </si>
  <si>
    <t xml:space="preserve">MECH,SIE,PINECREST,RETAINER,BUS BAR</t>
  </si>
  <si>
    <t xml:space="preserve">INTERPLEX PLASTICS(MECH-01621-01)| SANMINA-SCI TURTLE LAKE(MECH-01621-01)</t>
  </si>
  <si>
    <t xml:space="preserve">LFARIMECH-01638-02</t>
  </si>
  <si>
    <t xml:space="preserve">MECH-01638-02</t>
  </si>
  <si>
    <t xml:space="preserve">MECH, YUBA, 3 IN 1, LIGHTPIPE, REAR</t>
  </si>
  <si>
    <t xml:space="preserve">INTERPLEX PLASTICS(MECH-01638-02)</t>
  </si>
  <si>
    <t xml:space="preserve">LFARIMECH-01639-01</t>
  </si>
  <si>
    <t xml:space="preserve">MECH-01639-01</t>
  </si>
  <si>
    <t xml:space="preserve">MECH, YUBA, 3 IN 1, SHROUD, LP, REAR</t>
  </si>
  <si>
    <t xml:space="preserve">INTERPLEX PLASTICS(MECH-01639-01)</t>
  </si>
  <si>
    <t xml:space="preserve">LFARIMECH-01643-02</t>
  </si>
  <si>
    <t xml:space="preserve">MECH-01643-02</t>
  </si>
  <si>
    <t xml:space="preserve">MECH, EMI ABSORBER w/ ADHESIVE, OAK</t>
  </si>
  <si>
    <t xml:space="preserve">SCHLEGEL ELECTRONIC MATERIALS(MECH-01643-02)</t>
  </si>
  <si>
    <t xml:space="preserve">LFARIMECH-01653-01-Q</t>
  </si>
  <si>
    <t xml:space="preserve">MECH-01653-01</t>
  </si>
  <si>
    <t xml:space="preserve">STANDOFF, HEX, 6MM, MF, M3, 39mm</t>
  </si>
  <si>
    <t xml:space="preserve">HARDWARE SPECIALTY COMPANY(951040)| PENCOM(ST8064)</t>
  </si>
  <si>
    <t xml:space="preserve">LFARIMECH-01659-01-Q</t>
  </si>
  <si>
    <t xml:space="preserve">MECH-01659-01</t>
  </si>
  <si>
    <t xml:space="preserve">MECH,CLEARWATER,LIGHTPIPE,QSFP,MEZZ</t>
  </si>
  <si>
    <t xml:space="preserve">INTERPLEX(MECH-01659-01)</t>
  </si>
  <si>
    <t xml:space="preserve">LFARIMECH-01660-01-Q</t>
  </si>
  <si>
    <t xml:space="preserve">MECH-01660-01</t>
  </si>
  <si>
    <t xml:space="preserve">MECH,CLEARWATER,LIGHTPIPE SHROUD</t>
  </si>
  <si>
    <t xml:space="preserve">INTERPLEX(MECH-01660-01)</t>
  </si>
  <si>
    <t xml:space="preserve">LFARIMECH-01660-02-Q</t>
  </si>
  <si>
    <t xml:space="preserve">MECH-01660-02</t>
  </si>
  <si>
    <t xml:space="preserve">INTERPLEX PLASTICS INC(MECH-01660-02)</t>
  </si>
  <si>
    <t xml:space="preserve">LFARIMECH-01666-02-Q</t>
  </si>
  <si>
    <t xml:space="preserve">MECH-01666-02</t>
  </si>
  <si>
    <t xml:space="preserve">DN,LC,SPACER,CLEARWATER</t>
  </si>
  <si>
    <t xml:space="preserve">PENCOM(ST8170)</t>
  </si>
  <si>
    <t xml:space="preserve">LFARIMECH-01690-02</t>
  </si>
  <si>
    <t xml:space="preserve">MECH-01690-02</t>
  </si>
  <si>
    <t xml:space="preserve">MECH,EMI ABSORBER,MOLDED,BABBAGE,23X23MM</t>
  </si>
  <si>
    <t xml:space="preserve">INTERPLEX PLASTICS(MECH-01690-02)| SANMINA-SCI TURTLE LAKE(MECH-01690-02)</t>
  </si>
  <si>
    <t xml:space="preserve">LFARIMECH-01725-01</t>
  </si>
  <si>
    <t xml:space="preserve">MECH-01725-01</t>
  </si>
  <si>
    <t xml:space="preserve">MECH,SMARTSVILLE,LIGHTPIPE,STATUS</t>
  </si>
  <si>
    <t xml:space="preserve">INTERPLEX INDUSTRIES(MECH-01725-01)</t>
  </si>
  <si>
    <t xml:space="preserve">LFARIMECH-01733-01</t>
  </si>
  <si>
    <t xml:space="preserve">MECH-01733-01</t>
  </si>
  <si>
    <t xml:space="preserve">MECH,ROE ISLAND,LIGHTPIPE,STATUS</t>
  </si>
  <si>
    <t xml:space="preserve">INTERPLEX INDUSTRIES(MECH-01733-01)</t>
  </si>
  <si>
    <t xml:space="preserve">LFARIMECH-01803-01</t>
  </si>
  <si>
    <t xml:space="preserve">MECH-01803-01</t>
  </si>
  <si>
    <t xml:space="preserve">SCREW,M3,1/8 INCH HEX DRIVE,CUSTOM FOR 56MM FAN</t>
  </si>
  <si>
    <t xml:space="preserve">PENCOM(SI5863)</t>
  </si>
  <si>
    <t xml:space="preserve">LFARIMECH-01837-02</t>
  </si>
  <si>
    <t xml:space="preserve">MECH-01837-02</t>
  </si>
  <si>
    <t xml:space="preserve">MECH,YUBA,STATUS LP HOLDER,OFFSET 3</t>
  </si>
  <si>
    <t xml:space="preserve">INTERPLEX PLASTICS(MECH-01837-02)</t>
  </si>
  <si>
    <t xml:space="preserve">LFARIMECH-01852-01-Q</t>
  </si>
  <si>
    <t xml:space="preserve">MECH-01852-01</t>
  </si>
  <si>
    <t xml:space="preserve">MECH,LIGHTPIPE,FLEXIBLE,8.5 INCH</t>
  </si>
  <si>
    <t xml:space="preserve">BIVAR(BFL-8011)</t>
  </si>
  <si>
    <t xml:space="preserve">LFARIMECH-01853-01-Q</t>
  </si>
  <si>
    <t xml:space="preserve">MECH-01853-01</t>
  </si>
  <si>
    <t xml:space="preserve">MECH,DN,LC,HS,AIRBLOCK,FOAM</t>
  </si>
  <si>
    <t xml:space="preserve">BOYD CORP(MECH-01853-01)</t>
  </si>
  <si>
    <t xml:space="preserve">LFARIMECH-01853-02-Q</t>
  </si>
  <si>
    <t xml:space="preserve">MECH-01853-02</t>
  </si>
  <si>
    <t xml:space="preserve">BOYD CORP(MECH-01853-02)</t>
  </si>
  <si>
    <t xml:space="preserve">LFARIMECH-01853-03-Q</t>
  </si>
  <si>
    <t xml:space="preserve">MECH-01853-03</t>
  </si>
  <si>
    <t xml:space="preserve">BOYD CORPORATION(MECH-01853-03)| SCHLEGEL ELECTRONIC MATERIALS(MECH-01853-03)</t>
  </si>
  <si>
    <t xml:space="preserve">LFARIMECH-01925-03-Q</t>
  </si>
  <si>
    <t xml:space="preserve">MECH-01925-03</t>
  </si>
  <si>
    <t xml:space="preserve">DUCTS, SIERRA, PINECREST</t>
  </si>
  <si>
    <t xml:space="preserve">BOYD CORP(MECH-01925-03)| CYMMETRIK ENTERPRISE(MECH-01925-03)</t>
  </si>
  <si>
    <t xml:space="preserve">LFARIMECH-01980-03-Q</t>
  </si>
  <si>
    <t xml:space="preserve">MECH-01980-03</t>
  </si>
  <si>
    <t xml:space="preserve">MECH,DN,RISER,STIFFENER,BOTTOM,SILVERTHRONE</t>
  </si>
  <si>
    <t xml:space="preserve">INTERPLEX PLASTICS(MECH-01980-03)</t>
  </si>
  <si>
    <t xml:space="preserve">LFARIMECH-01981-03-Q</t>
  </si>
  <si>
    <t xml:space="preserve">MECH-01981-03</t>
  </si>
  <si>
    <t xml:space="preserve">MECH,DN,RISER,STIFFENER,TOP,SILVERTHRONE</t>
  </si>
  <si>
    <t xml:space="preserve">INTERPLEX PLASTICS(MECH-01981-03)</t>
  </si>
  <si>
    <t xml:space="preserve">LFARIMECH-02002-01-Q</t>
  </si>
  <si>
    <t xml:space="preserve">MECH-02002-01</t>
  </si>
  <si>
    <t xml:space="preserve">MECH,DN,LC,QSFP-DD,LP</t>
  </si>
  <si>
    <t xml:space="preserve">INTERPLEX PLASTICS(MECH-02002-01)</t>
  </si>
  <si>
    <t xml:space="preserve">LFARIMECH-02003-02-Q</t>
  </si>
  <si>
    <t xml:space="preserve">MECH-02003-02</t>
  </si>
  <si>
    <t xml:space="preserve">MECH,DN,LC,QSFP-DD,LP,SHROUD</t>
  </si>
  <si>
    <t xml:space="preserve">INTERPLEX PLASTICS(MECH-02003-02)</t>
  </si>
  <si>
    <t xml:space="preserve">LFARIMECH-02028-01-Q</t>
  </si>
  <si>
    <t xml:space="preserve">MECH-02028-01</t>
  </si>
  <si>
    <t xml:space="preserve">MECH, DN,SILVERTHRONE,POWER BUSBAR, LEFT</t>
  </si>
  <si>
    <t xml:space="preserve">AMPHENOL INTERCONNECT CHINA(MECH-02028-01)| METHODE POWER SOLUTIONS GROUP(MECH-02028-01)</t>
  </si>
  <si>
    <t xml:space="preserve">LFARIMECH-02031-01-Q</t>
  </si>
  <si>
    <t xml:space="preserve">MECH-02031-01</t>
  </si>
  <si>
    <t xml:space="preserve">MECH,DN,SILVERTHRONE,GROUND BUSBAR,LEFT</t>
  </si>
  <si>
    <t xml:space="preserve">AMPHENOL INTERCONNECT CHINA(MECH-02031-01)| METHODE POWER SOLUTIONS GROUP(MECH-02031-01)</t>
  </si>
  <si>
    <t xml:space="preserve">LFARIMECH-02032-01-Q</t>
  </si>
  <si>
    <t xml:space="preserve">MECH-02032-01</t>
  </si>
  <si>
    <t xml:space="preserve">MECH,DN,SILVERTHRONE,GROUND BUSBAR,RIGHT</t>
  </si>
  <si>
    <t xml:space="preserve">AMPHENOL INTERCONNECT CHINA(MECH-02032-01)| METHODE POWER SOLUTIONS GROUP(MECH-02032-01)</t>
  </si>
  <si>
    <t xml:space="preserve">LFARIMECH-02238-01-ML</t>
  </si>
  <si>
    <t xml:space="preserve">MECH-02238-01</t>
  </si>
  <si>
    <t xml:space="preserve">MECH,ACTIVATOR,HEAT SINK</t>
  </si>
  <si>
    <t xml:space="preserve">HENKEL ADHESIVES(SF 7387)</t>
  </si>
  <si>
    <t xml:space="preserve">LFARIMECH-02239-01-ML</t>
  </si>
  <si>
    <t xml:space="preserve">MECH-02239-01</t>
  </si>
  <si>
    <t xml:space="preserve">MECH,ADHESIVE,HEAT SINK</t>
  </si>
  <si>
    <t xml:space="preserve">LFARIMECH-05030</t>
  </si>
  <si>
    <t xml:space="preserve">MECH-05030</t>
  </si>
  <si>
    <t xml:space="preserve">MECH,LIGHTPIPE,FLEXIBLE,3.0 INCH</t>
  </si>
  <si>
    <t xml:space="preserve">BIVAR(LC-3.0)</t>
  </si>
  <si>
    <t xml:space="preserve">LFARIMECH-05031</t>
  </si>
  <si>
    <t xml:space="preserve">MECH-05031</t>
  </si>
  <si>
    <t xml:space="preserve">MECH,LIGHTPIPE,FLEXIBLE,3.5 INCH</t>
  </si>
  <si>
    <t xml:space="preserve">BIVAR(LC-3.5)</t>
  </si>
  <si>
    <t xml:space="preserve">LFARIMECH-05919</t>
  </si>
  <si>
    <t xml:space="preserve">MECH-05919</t>
  </si>
  <si>
    <t xml:space="preserve">WIRE_ZIP_TIE</t>
  </si>
  <si>
    <t xml:space="preserve">3M INTERCONNECT SOLUTIONS(CT4BK18-C)| HELLERMANN TYTON(T18R0UVM4)| PANDUIT CORP(PLT1M-C0)| PANDUIT CORP(PLT1M-M0)| PANDUIT CORP(PLT1M-M30)| PENCOM(PL2141)</t>
  </si>
  <si>
    <t xml:space="preserve">LFARIMEM-00159</t>
  </si>
  <si>
    <t xml:space="preserve">MEM-00159</t>
  </si>
  <si>
    <t xml:space="preserve">USB SLC NAND FLASH MODULE, 4GB, 5V, STANDARD PROFILE</t>
  </si>
  <si>
    <t xml:space="preserve">SMART MODULAR TECHNOLOGIE(SG9ED52U4GPA)| SMART MODULAR TECHNOLOGIE(SPEU52U004GQAUC2RS)| SMART MODULAR TECHNOLOGIES INC(SPEU52U004GQABC2RS)| VIKING TECHNOLOGY(VRFDUC34096YCHA3)| WINTEC CORPORATION(W7EU004G1XD-S20TF-2D2.A6T)| WINTEC CORPORATION(W7EU004G1XD-S20TF-2D2.B6)</t>
  </si>
  <si>
    <t xml:space="preserve">John Malian</t>
  </si>
  <si>
    <t xml:space="preserve">LFARIMEM-00160</t>
  </si>
  <si>
    <t xml:space="preserve">MEM-00160</t>
  </si>
  <si>
    <t xml:space="preserve">MEM,MODULE,SDRAM,DDR3-1600,8GB,ECC,NON-REG,DIMM240</t>
  </si>
  <si>
    <t xml:space="preserve">MICRON TECHNOLOGY INC(MT18KSF1G72AZ-1G6P1)| UNIGEN CORPORATION(U10U7200P8DD?BET?ARSE)| UNIGEN CORPORATION(UG10U7200P8DD-BDH)| UNIGEN(U10U7200P8DD-BDT-ARSE)| VIKING TECHNOLOGY(VR7EU1G7258HBFHA)| VIKING TECHNOLOGY(VR7EU1G7298HBFSE)</t>
  </si>
  <si>
    <t xml:space="preserve">LFARIMEM-00171</t>
  </si>
  <si>
    <t xml:space="preserve">MEM-00171</t>
  </si>
  <si>
    <t xml:space="preserve">MEM,UDIMM,DDR3-1600 SINGLE RANK1.35V,4GB,ECC,NON-REG,DIMM240</t>
  </si>
  <si>
    <t xml:space="preserve">MICRON TECHNOLOGY INC(MT9KSF51272AZ-1G6P1)| SMART MODULAR TECHNOLOGIE(SH5127UV351816SE)| TRICOR TECHNOLOGIES(TRF7251U67G1600G8-MTEBP)| TRICOR TECHNOLOGIES(TRF7251U67G1600G8-NYCBP)| TRICOR TECHNOLOGIES(TRF7251U67G1600G8-NYDBP)| TRICOR TECHNOLOGIES(TRF7251U67G1600G8-NYEBP)</t>
  </si>
  <si>
    <t xml:space="preserve">LFARIMEM-00176</t>
  </si>
  <si>
    <t xml:space="preserve">MEM-00176</t>
  </si>
  <si>
    <t xml:space="preserve">MEM, SSD, 120G, MLC, M.2</t>
  </si>
  <si>
    <t xml:space="preserve">VIRTIUM(VSFBM8CC120G-ARI)</t>
  </si>
  <si>
    <t xml:space="preserve">LFARIMEM-00178</t>
  </si>
  <si>
    <t xml:space="preserve">MEM-00178</t>
  </si>
  <si>
    <t xml:space="preserve">MEM, SSD, 120G, MLC, CLIENT CLASS, 2.5 IN</t>
  </si>
  <si>
    <t xml:space="preserve">MICRON TECHNOLOGY INC(MTFDDAK120MBB-1AE1ZABYY)| VIKING TECH(VPFS22120GTCBMTL)| VIRTIUM TECHNOLOGY(VSFB25CC120G-150)</t>
  </si>
  <si>
    <t xml:space="preserve">LFARIMEM-00188-Q</t>
  </si>
  <si>
    <t xml:space="preserve">MEM-00188</t>
  </si>
  <si>
    <t xml:space="preserve">MEM,UDIMM,DDR4-2133,DUAL RANK,1.20V,8GB,ECC,NON-REG,DIMM288</t>
  </si>
  <si>
    <t xml:space="preserve">MEMPHIS(D4DI1G724G--A18NA)| MEMPHIS(D4DI1G724G--A18NB)| SMART MODULAR TECHNOLOGIES(SH1027UD451851SE)| TRICOR TECHNOLOGIES(TRW721GU67J5213N0-HYA)</t>
  </si>
  <si>
    <t xml:space="preserve">LFARIMEM-00199</t>
  </si>
  <si>
    <t xml:space="preserve">MEM-00199</t>
  </si>
  <si>
    <t xml:space="preserve">MEM,UDIMM,DDR3-1866 DUAL RANK,1.35V or 1.5V,8GB,ECC,NON-REG,DIMM240</t>
  </si>
  <si>
    <t xml:space="preserve">INTELLIGENT MEMORY(IMM1G72D3DUD8AG-A107)| MICRON TECHNOLOGY INC(MT18JSF1G72AZ-1G9P1)| SMART MODULAR TECHNOLOGIE(SH1027UD351838SE)| SMART MODULAR TECHNOLOGIE(SH1027UD351838SQ)| TRICOR TECHNOLOGIES(TRF721GU67G3186G9-HYBBP)</t>
  </si>
  <si>
    <t xml:space="preserve">LFARIMEM-00206</t>
  </si>
  <si>
    <t xml:space="preserve">MEM-00206</t>
  </si>
  <si>
    <t xml:space="preserve">MEM,UDIMM,DDR3-1600 DUAL RANK,1.35V,16GB,ECC,NON-REG,DIMM240</t>
  </si>
  <si>
    <t xml:space="preserve">INTELLIGENT MEMORY(IMM2G72D3LDUD8AG-C125)| MICRON TECHNOLOGY INC(MT18KDF2G72AZ-1G6A1)| VIRTIUM TECHNOLOGY(VL31D2G63L-K0MA)| VIRTIUM(VL31D2G63L-KOIC)</t>
  </si>
  <si>
    <t xml:space="preserve">LFARIMEM-00217</t>
  </si>
  <si>
    <t xml:space="preserve">MEM-00217</t>
  </si>
  <si>
    <t xml:space="preserve">MEM, SSD, 120GB, MLC, M.2, 2242</t>
  </si>
  <si>
    <t xml:space="preserve">SMART MODULAR TECHNOLOGIE(SV9M2S46D128GJM21)| VIRTIUM TECHNOLOGY(VSFBM4CC120G-150)</t>
  </si>
  <si>
    <t xml:space="preserve">LFARIMEM-00221</t>
  </si>
  <si>
    <t xml:space="preserve">MEM-00221</t>
  </si>
  <si>
    <t xml:space="preserve">MEM,RDIMM,DDR4-2400,SINGLE RANK,X4,1.20V,16GB,ECC</t>
  </si>
  <si>
    <t xml:space="preserve">ATP ELECTRONICS(X4B16QC4BNRCSO-7-AS1)| MICRON(MTA18ASF2G72PZ-2G3B1)| SMART MODULAR TECHNOLOGIE(SH2047RD420472-SB)| VIKING TECHNOLOGY(VP9MR2G7224JBJSB)| VIRTIUM(VL33A2G60A-N7SB)</t>
  </si>
  <si>
    <t xml:space="preserve">LFARIMEM-00222</t>
  </si>
  <si>
    <t xml:space="preserve">MEM-00222</t>
  </si>
  <si>
    <t xml:space="preserve">MEM,RDIMM,DDR4-2400,SINGLE RANK,X8,1.20V,8GB,ECC</t>
  </si>
  <si>
    <t xml:space="preserve">MICRON TECHNOLOGY INC(MTA9ASF1G72PZ-2G3B1)| SMART MODULAR(SH1027RD410872-SB)| VIRTIUM TECHNOLOGY(VL33A1H63A-N7SB)| VIRTIUM TECHNOLOGY(VL33A1H63B-N7SB)</t>
  </si>
  <si>
    <t xml:space="preserve">LFARIMEM-00250</t>
  </si>
  <si>
    <t xml:space="preserve">MEM-00250</t>
  </si>
  <si>
    <t xml:space="preserve">MEM, SSD, 240GB, MLC, M.2, 2280</t>
  </si>
  <si>
    <t xml:space="preserve">TRICOR TECHNOLOGIES(TRSC81BM240M4)| VIRTIUM(VSFBM8CC256G-ARI)</t>
  </si>
  <si>
    <t xml:space="preserve">LFARIMEM-00253</t>
  </si>
  <si>
    <t xml:space="preserve">MEM-00253</t>
  </si>
  <si>
    <t xml:space="preserve">MEM, 16GB, DDR4, 1.2V, SODIMM260, 2133MT/S</t>
  </si>
  <si>
    <t xml:space="preserve">TRICOR TECHNOLOGIES(TRJ722GU42J5213N5-SABB)| VIKING TECHNOLOGY(VR9FU2G7228JBJSC)| VIRTIUM(VL41A2G63A-N7SB)| VIRTIUM(VL41A2G63A-N7SC)</t>
  </si>
  <si>
    <t xml:space="preserve">LFARIMEM-00271-Q</t>
  </si>
  <si>
    <t xml:space="preserve">MEM-00271</t>
  </si>
  <si>
    <t xml:space="preserve">MEM, ULP/VLP/STANDARD UDIMM,DDR4-2400,DUAL RANK,1.20V,16GB,ECC,NON-REG,DIMM288</t>
  </si>
  <si>
    <t xml:space="preserve">MICRON TECHNOLOGY INC(MTA18ADF2G72AZ-2G6E1)| MICRON TECHNOLOGY INC(MTA18ASF2G72AZ-2G6D1)| SMART MODULAR TECHNOLOGIES(SH2047UD410872SC)| VIRTIUM(VL31A2G63F-N7SC)</t>
  </si>
  <si>
    <t xml:space="preserve">LFARIMTL-00254-03</t>
  </si>
  <si>
    <t xml:space="preserve">MTL-00254-03</t>
  </si>
  <si>
    <t xml:space="preserve">MTL,BODEGA,RACK EAR REAR BRACKET</t>
  </si>
  <si>
    <t xml:space="preserve">HON HAI PRECISION INDUSTRY CO(MTL-00254-03)| VIASYSTEMS(MTL-00254-03)</t>
  </si>
  <si>
    <t xml:space="preserve">LFARIMTL-01023-02</t>
  </si>
  <si>
    <t xml:space="preserve">MTL-01023-02</t>
  </si>
  <si>
    <t xml:space="preserve">MTL,SEQUOIA,LINE CARD,TOP COVER</t>
  </si>
  <si>
    <t xml:space="preserve">FOXCONN NWE(MTL-01023-02)| HON HAI PRECISION(MTL-01023-02)</t>
  </si>
  <si>
    <t xml:space="preserve">LFARIMTL-01066-02</t>
  </si>
  <si>
    <t xml:space="preserve">MTL-01066-02</t>
  </si>
  <si>
    <t xml:space="preserve">MTL,MENDOCINO,RACK EAR FOR 19 IN RACK</t>
  </si>
  <si>
    <t xml:space="preserve">FOXCONN(MTL-01066-02)| HON HAI PRECISION IND CO LTD(MTL-01066-02)| TREND TECHNOLOGIES(MTL-01066-02)</t>
  </si>
  <si>
    <t xml:space="preserve">LFARIMTL-01541-01</t>
  </si>
  <si>
    <t xml:space="preserve">MTL-01541-01</t>
  </si>
  <si>
    <t xml:space="preserve">MTL, TOP COVER, MENDOCINO</t>
  </si>
  <si>
    <t xml:space="preserve">FOXCONN(MTL-01541-01)| HON HAI PRECISION IND CO LTD(MTL-01541-01)| TREND TECHNOLOGIES(MTL-01541-01)</t>
  </si>
  <si>
    <t xml:space="preserve">LFARIMTL-01593-01</t>
  </si>
  <si>
    <t xml:space="preserve">MTL-01593-01</t>
  </si>
  <si>
    <t xml:space="preserve">MTL, TOP COVER, RUSSIAN GULCH</t>
  </si>
  <si>
    <t xml:space="preserve">FOXCONN(MTL-01593-01)| HON HAI PRECISION IND CO LTD(MTL-01593-01)| TREND TECHNOLOGIES - CHINO USA(MTL-01593-01)</t>
  </si>
  <si>
    <t xml:space="preserve">LFARIMTL-02564-01</t>
  </si>
  <si>
    <t xml:space="preserve">MTL-02564-01</t>
  </si>
  <si>
    <t xml:space="preserve">MTL,SEQUOIA,LINE CARD,MAPLE,TOP COVER</t>
  </si>
  <si>
    <t xml:space="preserve">FOXCONN NWE(MTL-02564-01)| HON HAI PRECISION CO LTD(MTL-02564-01)</t>
  </si>
  <si>
    <t xml:space="preserve">LFARIMTL-02713-01-Q</t>
  </si>
  <si>
    <t xml:space="preserve">MTL-02713-01</t>
  </si>
  <si>
    <t xml:space="preserve">MTL,BROOKS ISLAND,2 POST,RACK EAR</t>
  </si>
  <si>
    <t xml:space="preserve">TREND TECHNOLOGIES - CHINO USA(MTL-02713-01)| VIASYSTEMS(MTL-02713-01)</t>
  </si>
  <si>
    <t xml:space="preserve">LFARIPDOC-00036-07</t>
  </si>
  <si>
    <t xml:space="preserve">PDOC-00036-07</t>
  </si>
  <si>
    <t xml:space="preserve">DOCUMENT,  GETTING STARTED, 2-PAGE INSERT</t>
  </si>
  <si>
    <t xml:space="preserve">ARTISAN PRINTING(PDOC-00036-07)| HON HAI PRECISION CO LTD(PDOC-00036-07)| OFFICE DEPOT(PDOC-00036-07)| SANMINA-SCI(PDOC-00036-07)| SUNRISE PAPER(DOC-00036-07)</t>
  </si>
  <si>
    <t xml:space="preserve">Susan McCurry</t>
  </si>
  <si>
    <t xml:space="preserve">LFARIPDOC-00127-03</t>
  </si>
  <si>
    <t xml:space="preserve">PDOC-00127-03</t>
  </si>
  <si>
    <t xml:space="preserve">PDOC, Advisory Notice, EOS Requirement</t>
  </si>
  <si>
    <t xml:space="preserve">IP SOFTCOM(PDOC-00127-03)| SANMINA-SCI -SAN JOSE(PDOC-00127-03)| SUNRISE PAPER(PDOC-00127-03)</t>
  </si>
  <si>
    <t xml:space="preserve">LFARIPDOC-00168-01</t>
  </si>
  <si>
    <t xml:space="preserve">PDOC-00168-01</t>
  </si>
  <si>
    <t xml:space="preserve">DOCUMENT, GLACIER BUNDLE, ACCESSORY LOCATION DOCUMENT</t>
  </si>
  <si>
    <t xml:space="preserve">TEGRAFIK(PDOC-00168-01)</t>
  </si>
  <si>
    <t xml:space="preserve">LFARIPDOC-00168-02</t>
  </si>
  <si>
    <t xml:space="preserve">PDOC-00168-02</t>
  </si>
  <si>
    <t xml:space="preserve">TEGRAFIK(PDOC-00168-02)</t>
  </si>
  <si>
    <t xml:space="preserve">LFARIPKG-00110</t>
  </si>
  <si>
    <t xml:space="preserve">PKG-00110</t>
  </si>
  <si>
    <t xml:space="preserve">ZIP BAG, 2X2IN</t>
  </si>
  <si>
    <t xml:space="preserve">FAGERDALA(PKG-00110)| U-LINE SHIPPING SUPPLIES(S-1690)</t>
  </si>
  <si>
    <t xml:space="preserve">LFARIPKG-00120-02</t>
  </si>
  <si>
    <t xml:space="preserve">PKG-00120-02</t>
  </si>
  <si>
    <t xml:space="preserve">Cushion, End Cap, Outer, Reflex, Single Pack, 1RU (2 Req'd)</t>
  </si>
  <si>
    <t xml:space="preserve">REFLEX PACKAGING INC(PKG-00120-02)</t>
  </si>
  <si>
    <t xml:space="preserve">LFARIPKG-00130-01</t>
  </si>
  <si>
    <t xml:space="preserve">PKG-00130-01</t>
  </si>
  <si>
    <t xml:space="preserve">Desiccant Pack, 4 unit</t>
  </si>
  <si>
    <t xml:space="preserve">DOU YEE ENTERPRISES(S) PTE LTD(DY-TY-CL-132-120X135MM-A67-PL)| REFLEX PACKAGING INC(PKG-00130-01)| STEPHEN GOULD CORPORATION(PKG-00130-01)</t>
  </si>
  <si>
    <t xml:space="preserve">LFARIPKG-00138-01</t>
  </si>
  <si>
    <t xml:space="preserve">PKG-00138-01</t>
  </si>
  <si>
    <t xml:space="preserve">Bag, ESD, Moisture Barrier,530x608mm, 1RU</t>
  </si>
  <si>
    <t xml:space="preserve">REFLEX PACKAGING INC(PKG-00138-01)| STEPHEN GOULD CORPORATION(PKG-00138-01)</t>
  </si>
  <si>
    <t xml:space="preserve">LFARIPKG-00145-01</t>
  </si>
  <si>
    <t xml:space="preserve">PKG-00145-01</t>
  </si>
  <si>
    <t xml:space="preserve">PKG, PALLET CORRUGATED TRAY, JENNER</t>
  </si>
  <si>
    <t xml:space="preserve">REFLEX PACKAGING INC(PKG-00145-01)</t>
  </si>
  <si>
    <t xml:space="preserve">LFARIPKG-00146-01</t>
  </si>
  <si>
    <t xml:space="preserve">PKG-00146-01</t>
  </si>
  <si>
    <t xml:space="preserve">PKG, CORRUGATED SLEEVE, BODEGA/MARIN</t>
  </si>
  <si>
    <t xml:space="preserve">REFLEX PACKAGING INC(PKG-00146-01)</t>
  </si>
  <si>
    <t xml:space="preserve">LFARIPKG-00147-02</t>
  </si>
  <si>
    <t xml:space="preserve">PKG-00147-02</t>
  </si>
  <si>
    <t xml:space="preserve">Pallet, 30 IN x 50 IN</t>
  </si>
  <si>
    <t xml:space="preserve">REFLEX PACKAGING INC(PKG-00147-02)</t>
  </si>
  <si>
    <t xml:space="preserve">LFARIPKG-00148-01</t>
  </si>
  <si>
    <t xml:space="preserve">PKG-00148-01</t>
  </si>
  <si>
    <t xml:space="preserve">Packaging Pallet, Shipping, 45.5 x 25.5 IN, Bodega/Marin/Alameda</t>
  </si>
  <si>
    <t xml:space="preserve">FAGERDALA(PKG-00148-01)| STEPHEN GOULD CORPERATION(PKG-00148-01)</t>
  </si>
  <si>
    <t xml:space="preserve">LFARIPKG-00149-01</t>
  </si>
  <si>
    <t xml:space="preserve">PKG-00149-01</t>
  </si>
  <si>
    <t xml:space="preserve">Scored Pad, Sleeve, Corrugated, Single Pack, 1RU</t>
  </si>
  <si>
    <t xml:space="preserve">REFLEX PACKAGING INC(PKG-00149-01)</t>
  </si>
  <si>
    <t xml:space="preserve">LFARIPKG-00150-01</t>
  </si>
  <si>
    <t xml:space="preserve">PKG-00150-01</t>
  </si>
  <si>
    <t xml:space="preserve">Cover/Tray, DST,  Corrugated, Pallet, Single Pack, 1RU</t>
  </si>
  <si>
    <t xml:space="preserve">REFLEX PACKAGING INC(PKG-00150-01)</t>
  </si>
  <si>
    <t xml:space="preserve">LFARIPKG-00152-02</t>
  </si>
  <si>
    <t xml:space="preserve">PKG-00152-02</t>
  </si>
  <si>
    <t xml:space="preserve">Box, RSC, Corrugated, Single Pack, 1RU</t>
  </si>
  <si>
    <t xml:space="preserve">REFLEX PACKAGING INC(PKG-00152-02)| STEPHEN GOULD CORPORATION(PKG-00152-02)</t>
  </si>
  <si>
    <t xml:space="preserve">LFARIPKG-00171-01</t>
  </si>
  <si>
    <t xml:space="preserve">PKG-00171-01</t>
  </si>
  <si>
    <t xml:space="preserve">Packaging Pallet, 40 x 48 IN</t>
  </si>
  <si>
    <t xml:space="preserve">FAGERDALA(PKG-00171-01)| STEPHEN GOULD CORPORATION(PKG-00171-01)</t>
  </si>
  <si>
    <t xml:space="preserve">LFARIPKG-00198-02</t>
  </si>
  <si>
    <t xml:space="preserve">PKG-00198-02</t>
  </si>
  <si>
    <t xml:space="preserve">PKG Folder, Supervisor, Modular</t>
  </si>
  <si>
    <t xml:space="preserve">REFLEX PACKAGING INC(PKG-00198-02)| STEPHEN GOULD CORPORATION(PKG-00198-02)</t>
  </si>
  <si>
    <t xml:space="preserve">LFARIPKG-00209-01</t>
  </si>
  <si>
    <t xml:space="preserve">PKG-00209-01</t>
  </si>
  <si>
    <t xml:space="preserve">Modular Linecard Flat A/S Bag, 20.25 IN x 28 IN-2mil</t>
  </si>
  <si>
    <t xml:space="preserve">REFLEX PACKAGING INC(PKG-00209-01)| STEPHEN GOULD CORPORATION(PKG-00209-01)</t>
  </si>
  <si>
    <t xml:space="preserve">LFARIPKG-00211-01</t>
  </si>
  <si>
    <t xml:space="preserve">PKG-00211-01</t>
  </si>
  <si>
    <t xml:space="preserve">Modular Line Card 5 Pack Center Cushion</t>
  </si>
  <si>
    <t xml:space="preserve">REFLEX PACKAGING INC(PKG-00211-01)</t>
  </si>
  <si>
    <t xml:space="preserve">LFARIPKG-00212-01</t>
  </si>
  <si>
    <t xml:space="preserve">PKG-00212-01</t>
  </si>
  <si>
    <t xml:space="preserve">Modular Line Card 5 Pack Corner Cushion (4 Req'd)</t>
  </si>
  <si>
    <t xml:space="preserve">REFLEX PACKAGING INC(PKG-00212-01)</t>
  </si>
  <si>
    <t xml:space="preserve">LFARIPKG-00215-01</t>
  </si>
  <si>
    <t xml:space="preserve">PKG-00215-01</t>
  </si>
  <si>
    <t xml:space="preserve">Modular Ahwahnee/Eagle Peak A/S Flat Bag</t>
  </si>
  <si>
    <t xml:space="preserve">REFLEX PACKAGING INC(PKG-00215-01)| STEPHEN GOULD CORPORATION(PKG-00215-01)</t>
  </si>
  <si>
    <t xml:space="preserve">LFARIPKG-00217-01</t>
  </si>
  <si>
    <t xml:space="preserve">PKG-00217-01</t>
  </si>
  <si>
    <t xml:space="preserve">Bag, Flat, A/S, 4 mil, 13.75 IN x 21.25 IN, Ribbon</t>
  </si>
  <si>
    <t xml:space="preserve">REFLEX PACKAGING INC(PKG-00217-01)| STEPHEN GOULD CORPORATION(PKG-00217-01)</t>
  </si>
  <si>
    <t xml:space="preserve">LFARIPKG-00232-02</t>
  </si>
  <si>
    <t xml:space="preserve">PKG-00232-02</t>
  </si>
  <si>
    <t xml:space="preserve">Folder, Corruaged, Line Card, Modular</t>
  </si>
  <si>
    <t xml:space="preserve">REFLEX PACKAGING INC(PKG-00232-02)| STEPHEN GOULD CORPORATION(PKG-00232-02)</t>
  </si>
  <si>
    <t xml:space="preserve">LFARIPKG-00234-01</t>
  </si>
  <si>
    <t xml:space="preserve">PKG-00234-01</t>
  </si>
  <si>
    <t xml:space="preserve">Modular Linecard 5 Pack Box</t>
  </si>
  <si>
    <t xml:space="preserve">REFLEX PACKAGING INC(PKG-00234-01)| STEPHEN GOULD CORPORATION(PKG-00234-01)</t>
  </si>
  <si>
    <t xml:space="preserve">LFARIPKG-00235-01</t>
  </si>
  <si>
    <t xml:space="preserve">PKG-00235-01</t>
  </si>
  <si>
    <t xml:space="preserve">BAG, 20 X 20", 2 MIL, ESD, OPEN END, FLAT, LDPE, 1RU</t>
  </si>
  <si>
    <t xml:space="preserve">CONTAINER CONSULTING(PKG-00235-01)| REFLEX PACKAGING INC(PKG-00235-01)| STEPHEN GOULD CORPORATION(PKG-00235-01)</t>
  </si>
  <si>
    <t xml:space="preserve">LFARIPKG-00236-02</t>
  </si>
  <si>
    <t xml:space="preserve">PKG-00236-02</t>
  </si>
  <si>
    <t xml:space="preserve">CAP, INNER, FRONT, REFLEX, 1RU</t>
  </si>
  <si>
    <t xml:space="preserve">REFLEX PACKAGING INC(PKG-00236-02)</t>
  </si>
  <si>
    <t xml:space="preserve">LFARIPKG-00236-04</t>
  </si>
  <si>
    <t xml:space="preserve">PKG-00236-04</t>
  </si>
  <si>
    <t xml:space="preserve">Cap, Inner, Front, 1RU</t>
  </si>
  <si>
    <t xml:space="preserve">REFLEX PACKAGING SINGAPORE(PKG-00236-04)</t>
  </si>
  <si>
    <t xml:space="preserve">LFARIPKG-00246-03</t>
  </si>
  <si>
    <t xml:space="preserve">PKG-00246-03</t>
  </si>
  <si>
    <t xml:space="preserve">Pkg Folder, Corrugated, Line Card, Sequoia</t>
  </si>
  <si>
    <t xml:space="preserve">REFLEX PACKAGING INC(PKG-00246-03)</t>
  </si>
  <si>
    <t xml:space="preserve">LFARIPKG-00247-02</t>
  </si>
  <si>
    <t xml:space="preserve">PKG-00247-02</t>
  </si>
  <si>
    <t xml:space="preserve">Box, Corrugated, Line Card 5 Pack, Sequoia</t>
  </si>
  <si>
    <t xml:space="preserve">REFLEX PACKAGING INC(PKG-00247-02)</t>
  </si>
  <si>
    <t xml:space="preserve">LFARIPKG-00252-01</t>
  </si>
  <si>
    <t xml:space="preserve">PKG-00252-01</t>
  </si>
  <si>
    <t xml:space="preserve">Box, RSC, Corrugated, Schooner</t>
  </si>
  <si>
    <t xml:space="preserve">REFLEX PACKAGING INC(PKG-00252-01)| VERITIV(PKG-00252-01)</t>
  </si>
  <si>
    <t xml:space="preserve">LFARIPKG-00254-02</t>
  </si>
  <si>
    <t xml:space="preserve">PKG-00254-02</t>
  </si>
  <si>
    <t xml:space="preserve">Bag, Flat, Moisture Barrier w/ESD, 4 mil, 23 x 35 IN, 2RU</t>
  </si>
  <si>
    <t xml:space="preserve">REFLEX PACKAGING INC(PKG-00254-02)</t>
  </si>
  <si>
    <t xml:space="preserve">LFARIPKG-00254-03</t>
  </si>
  <si>
    <t xml:space="preserve">PKG-00254-03</t>
  </si>
  <si>
    <t xml:space="preserve">BAG, 23.5 X 35 IN, 4 MIL, ESD, OPEN END, FLAT, MBB, PT REYES</t>
  </si>
  <si>
    <t xml:space="preserve">REFLEX PACKAGING INC(PKG-00254-03)</t>
  </si>
  <si>
    <t xml:space="preserve">LFARIPKG-00256-03</t>
  </si>
  <si>
    <t xml:space="preserve">PKG-00256-03</t>
  </si>
  <si>
    <t xml:space="preserve">Bag, Flat, Inner, A/S, 1-2 Mil, 22 x 35 IN, 2RU</t>
  </si>
  <si>
    <t xml:space="preserve">REFLEX PACKAGING INC(PKG-00256-03)| STEPHEN GOULD CORP.(PKG-00256-03)</t>
  </si>
  <si>
    <t xml:space="preserve">LFARIPKG-00257-01</t>
  </si>
  <si>
    <t xml:space="preserve">PKG-00257-01</t>
  </si>
  <si>
    <t xml:space="preserve">Cushion, Edge Rail , Reflex, Single Pack, 2RU (4 Req'd)</t>
  </si>
  <si>
    <t xml:space="preserve">REFLEX PACKAGING INC(PKG-00257-01)</t>
  </si>
  <si>
    <t xml:space="preserve">LFARIPKG-00259-02</t>
  </si>
  <si>
    <t xml:space="preserve">PKG-00259-02</t>
  </si>
  <si>
    <t xml:space="preserve">Cap, Inner, Front, Reflex, 2RU</t>
  </si>
  <si>
    <t xml:space="preserve">REFLEX PACKAGING INC(PKG-00259-02)</t>
  </si>
  <si>
    <t xml:space="preserve">LFARIPKG-00276-02</t>
  </si>
  <si>
    <t xml:space="preserve">PKG-00276-02</t>
  </si>
  <si>
    <t xml:space="preserve">BAG, GUSSET, 25.75"L, 20"W, 25"D, ANTI-CORROSION VpCI-125 LDPE, ESD, OPEN END, 4 MIL, COVER, BIG HORN</t>
  </si>
  <si>
    <t xml:space="preserve">REFLEX PACKAGING INC(PKG-00276-02)</t>
  </si>
  <si>
    <t xml:space="preserve">LFARIPKG-00284-01</t>
  </si>
  <si>
    <t xml:space="preserve">PKG-00284-01</t>
  </si>
  <si>
    <t xml:space="preserve">Pallet Corrugated Tray for Schooner/Drake (2 req'd)</t>
  </si>
  <si>
    <t xml:space="preserve">REFLEX PACKAGING INC(PKG-00284-01)</t>
  </si>
  <si>
    <t xml:space="preserve">LFARIPKG-00285-01</t>
  </si>
  <si>
    <t xml:space="preserve">PKG-00285-01</t>
  </si>
  <si>
    <t xml:space="preserve">Pallet Corrugated Sleeve Schooner/Drake</t>
  </si>
  <si>
    <t xml:space="preserve">REFLEX PACKAGING SINGAPORE(PKG-00285-01)</t>
  </si>
  <si>
    <t xml:space="preserve">LFARIPKG-00286-01</t>
  </si>
  <si>
    <t xml:space="preserve">PKG-00286-01</t>
  </si>
  <si>
    <t xml:space="preserve">PALLET, SCHOONER/DRAKE</t>
  </si>
  <si>
    <t xml:space="preserve">FAGERDALA(PKG-00286-01)| REFLEX PACKAGING INC(PKG-00286-01)</t>
  </si>
  <si>
    <t xml:space="preserve">LFARIPKG-00287-02</t>
  </si>
  <si>
    <t xml:space="preserve">PKG-00287-02</t>
  </si>
  <si>
    <t xml:space="preserve">Pallet Corrugated Tray Olema</t>
  </si>
  <si>
    <t xml:space="preserve">REFLEX PACKAGING SINGAPORE(PKG-00287-02)</t>
  </si>
  <si>
    <t xml:space="preserve">LFARIPKG-00288-02</t>
  </si>
  <si>
    <t xml:space="preserve">PKG-00288-02</t>
  </si>
  <si>
    <t xml:space="preserve">Pallet Corrugated Sleeve Olema</t>
  </si>
  <si>
    <t xml:space="preserve">REFLEX PACKAGING SINGAPORE(PKG-00288-02)</t>
  </si>
  <si>
    <t xml:space="preserve">LFARIPKG-00290-01</t>
  </si>
  <si>
    <t xml:space="preserve">PKG-00290-01</t>
  </si>
  <si>
    <t xml:space="preserve">Bag, Flat, A/S, 4 Mil, 18 x 24 IN, Modular</t>
  </si>
  <si>
    <t xml:space="preserve">REFLEX PACKAGING INC(PKG-00290-01)| STEPHEN GOULD CORPORATION(PKG-00290-01)</t>
  </si>
  <si>
    <t xml:space="preserve">LFARIPKG-00292-01</t>
  </si>
  <si>
    <t xml:space="preserve">PKG-00292-01</t>
  </si>
  <si>
    <t xml:space="preserve">BAG, 24 X 30", 4 MIL, ESD, OPEN END, FLAT, VCI PE FILM</t>
  </si>
  <si>
    <t xml:space="preserve">REFLEX PACKAGING EUROPE(PKG-00292-01)| REFLEX PACKAGING INC(PKG-00292-01)| REFLEX PACKAGING SINGAPORE(PKG-00292-01)</t>
  </si>
  <si>
    <t xml:space="preserve">LFARIPKG-00297-01</t>
  </si>
  <si>
    <t xml:space="preserve">PKG-00297-01</t>
  </si>
  <si>
    <t xml:space="preserve">Box, 4 Pack, Corrugated, Oak</t>
  </si>
  <si>
    <t xml:space="preserve">REFLEX PACKAGING INC(PKG-00297-01)</t>
  </si>
  <si>
    <t xml:space="preserve">LFARIPKG-00299-01</t>
  </si>
  <si>
    <t xml:space="preserve">PKG-00299-01</t>
  </si>
  <si>
    <t xml:space="preserve">Box, RSC, Corrugated, 6 Pk, FM, 8 Slot, Modular</t>
  </si>
  <si>
    <t xml:space="preserve">REFLEX PACKAGING INC(PKG-00299-01)| VERITIV(PKG-00299-01)</t>
  </si>
  <si>
    <t xml:space="preserve">LFARIPKG-00351-01</t>
  </si>
  <si>
    <t xml:space="preserve">PKG-00351-01</t>
  </si>
  <si>
    <t xml:space="preserve">Cushion, Corner Cap, Front, Reflex, 4 Pk, FM, Sequoia (2 Req'd)</t>
  </si>
  <si>
    <t xml:space="preserve">REFLEX PACKAGING INC(PKG-00351-01)</t>
  </si>
  <si>
    <t xml:space="preserve">LFARIPKG-00352-01</t>
  </si>
  <si>
    <t xml:space="preserve">PKG-00352-01</t>
  </si>
  <si>
    <t xml:space="preserve">Box, RSC, Corrugated, 4 Pack, FM, 8 Slot, Sequoia</t>
  </si>
  <si>
    <t xml:space="preserve">REFLEX PACKAGING INC(PKG-00352-01)</t>
  </si>
  <si>
    <t xml:space="preserve">LFARIPKG-00353-01</t>
  </si>
  <si>
    <t xml:space="preserve">PKG-00353-01</t>
  </si>
  <si>
    <t xml:space="preserve">Box, RSC, Corrugated, 4 Pack, FM, 4 Slot, Sequoia</t>
  </si>
  <si>
    <t xml:space="preserve">REFLEX PACKAGING INC(PKG-00353-01)</t>
  </si>
  <si>
    <t xml:space="preserve">LFARIPKG-00389-01</t>
  </si>
  <si>
    <t xml:space="preserve">PKG-00389-01</t>
  </si>
  <si>
    <t xml:space="preserve">Box, RSC, 6 Pk, FM, 4 Slot, Modular</t>
  </si>
  <si>
    <t xml:space="preserve">REFLEX PACKAGING INC(PKG-00389-01)</t>
  </si>
  <si>
    <t xml:space="preserve">LFARIPKG-00391-01</t>
  </si>
  <si>
    <t xml:space="preserve">PKG-00391-01</t>
  </si>
  <si>
    <t xml:space="preserve">Bag, MBB, Jenner/Napa</t>
  </si>
  <si>
    <t xml:space="preserve">REFLEX PACKAGING INC(PKG-00391-01)| STEPHEN GOULD CORPERATION(PKG-00391-01)</t>
  </si>
  <si>
    <t xml:space="preserve">LFARIPKG-00393-01</t>
  </si>
  <si>
    <t xml:space="preserve">PKG-00393-01</t>
  </si>
  <si>
    <t xml:space="preserve">Cushion, Corner Cap, Rear, Reflex, 4 Pk, FM, Sequoia (2 Req'd)</t>
  </si>
  <si>
    <t xml:space="preserve">REFLEX PACKAGING INC(PKG-00393-01)</t>
  </si>
  <si>
    <t xml:space="preserve">LFARIPKG-00395</t>
  </si>
  <si>
    <t xml:space="preserve">PKG-00395</t>
  </si>
  <si>
    <t xml:space="preserve">Bag, Zip Lock, 9 x 12 IN, Clear, 1 mil</t>
  </si>
  <si>
    <t xml:space="preserve">REFLEX PACKAGING INC(PKG-00395)| STEPHEN GOULD CORPORATION(PKG-00395)</t>
  </si>
  <si>
    <t xml:space="preserve">LFARIPKG-00403-01</t>
  </si>
  <si>
    <t xml:space="preserve">PKG-00403-01</t>
  </si>
  <si>
    <t xml:space="preserve">Box, Outer, Jenner</t>
  </si>
  <si>
    <t xml:space="preserve">REFLEX PACKAGING INC(PKG-00403-01)| STEPHEN GOULD CORPORATION(PKG-00403-01)| STEPHEN GOULD OF IRELAND(PKG-00403-01)</t>
  </si>
  <si>
    <t xml:space="preserve">LFARIPKG-00407-01</t>
  </si>
  <si>
    <t xml:space="preserve">PKG-00407-01</t>
  </si>
  <si>
    <t xml:space="preserve">Bodega Inner Reflex Cushion Front,  On Board Optics</t>
  </si>
  <si>
    <t xml:space="preserve">REFLEX PACKAGING INC(PKG-00407-01)</t>
  </si>
  <si>
    <t xml:space="preserve">LFARIPKG-00415-01</t>
  </si>
  <si>
    <t xml:space="preserve">PKG-00415-01</t>
  </si>
  <si>
    <t xml:space="preserve">BAG, 20 X 24 IN, 2 MIL, ESD, OPEN END, FLAT, PINK POLY</t>
  </si>
  <si>
    <t xml:space="preserve">REFLEX PACKAGING INC(PKG-00415-01)</t>
  </si>
  <si>
    <t xml:space="preserve">LFARIPKG-00420-01</t>
  </si>
  <si>
    <t xml:space="preserve">PKG-00420-01</t>
  </si>
  <si>
    <t xml:space="preserve">Bag, 13.5 IN x 24 IN,MBB, Mendocino</t>
  </si>
  <si>
    <t xml:space="preserve">REFLEX PACKAGING INC(PKG-00420-01)| STEPHEN GOULD CORPORATION(PKG-00420-01)</t>
  </si>
  <si>
    <t xml:space="preserve">LFARIPKG-00425-01</t>
  </si>
  <si>
    <t xml:space="preserve">PKG-00425-01</t>
  </si>
  <si>
    <t xml:space="preserve">Pad, Plain, Top Pallet Cover, Int'l 4 Pk, Bodega/Marin</t>
  </si>
  <si>
    <t xml:space="preserve">REFLEX PACKAGING INC(PKG-00425-01)</t>
  </si>
  <si>
    <t xml:space="preserve">LFARIPKG-00451-01</t>
  </si>
  <si>
    <t xml:space="preserve">PKG-00451-01</t>
  </si>
  <si>
    <t xml:space="preserve">Cap, Front/Rear, Reflex cushion, Single Pack, Mendocino</t>
  </si>
  <si>
    <t xml:space="preserve">REFLEX PACKAGING INC(PKG-00451-01)</t>
  </si>
  <si>
    <t xml:space="preserve">LFARIPKG-00452-01</t>
  </si>
  <si>
    <t xml:space="preserve">PKG-00452-01</t>
  </si>
  <si>
    <t xml:space="preserve">TRAY, CC, ACCY KIT, SINGLE PACK, MENDOCINO</t>
  </si>
  <si>
    <t xml:space="preserve">REFLEX PACKAGING INC(PKG-00452-01)</t>
  </si>
  <si>
    <t xml:space="preserve">LFARIPKG-00454-01</t>
  </si>
  <si>
    <t xml:space="preserve">PKG-00454-01</t>
  </si>
  <si>
    <t xml:space="preserve">Box, Single Pack, Front/Rear Cap Design, Mendocino</t>
  </si>
  <si>
    <t xml:space="preserve">REFLEX PACKAGING INC(PKG-00454-01)</t>
  </si>
  <si>
    <t xml:space="preserve">LFARIPKG-00459-01</t>
  </si>
  <si>
    <t xml:space="preserve">PKG-00459-01</t>
  </si>
  <si>
    <t xml:space="preserve">Box, Accy Kit, 1RU</t>
  </si>
  <si>
    <t xml:space="preserve">REFLEX PACKAGING INC(PKG-00459-01)</t>
  </si>
  <si>
    <t xml:space="preserve">LFARIPKG-00460-01</t>
  </si>
  <si>
    <t xml:space="preserve">PKG-00460-01</t>
  </si>
  <si>
    <t xml:space="preserve">Box, OverPack, Accy Kit, Jenner</t>
  </si>
  <si>
    <t xml:space="preserve">REFLEX PACKAGING INC(PKG-00460-01)</t>
  </si>
  <si>
    <t xml:space="preserve">LFARIPKG-00467-01</t>
  </si>
  <si>
    <t xml:space="preserve">PKG-00467-01</t>
  </si>
  <si>
    <t xml:space="preserve">Box, Corrugated, Accy Kit, Pt Reyes</t>
  </si>
  <si>
    <t xml:space="preserve">REFLEX PACKAGING INC(PKG-00467-01)| VERITIV(PKG-00467-01)</t>
  </si>
  <si>
    <t xml:space="preserve">LFARIPKG-00549-01</t>
  </si>
  <si>
    <t xml:space="preserve">PKG-00549-01</t>
  </si>
  <si>
    <t xml:space="preserve">Cushion, Corner Cap, Front, Reflex, 6 Pk, FM, Modular (2 Req'd)</t>
  </si>
  <si>
    <t xml:space="preserve">REFLEX PACKAGING INC(PKG-00549-01)</t>
  </si>
  <si>
    <t xml:space="preserve">LFARIPKG-00550-01</t>
  </si>
  <si>
    <t xml:space="preserve">PKG-00550-01</t>
  </si>
  <si>
    <t xml:space="preserve">Cushion, Corner Cap, Rear, Reflex, 6 Pk, FM, Modular (2 Req'd)</t>
  </si>
  <si>
    <t xml:space="preserve">REFLEX PACKAGING INC(PKG-00550-01)</t>
  </si>
  <si>
    <t xml:space="preserve">LFARIPKG-00571-01</t>
  </si>
  <si>
    <t xml:space="preserve">PKG-00571-01</t>
  </si>
  <si>
    <t xml:space="preserve">Box, RSC, Corrugated, Accy Kit, Overpack 12 Pk, 1RU</t>
  </si>
  <si>
    <t xml:space="preserve">REFLEX PACKAGING INC(PKG-00571-01)</t>
  </si>
  <si>
    <t xml:space="preserve">LFARIPKG-00582-01</t>
  </si>
  <si>
    <t xml:space="preserve">PKG-00582-01</t>
  </si>
  <si>
    <t xml:space="preserve">Box, Corrugated, RSC, 4 Pk, Sup, Modular</t>
  </si>
  <si>
    <t xml:space="preserve">REFLEX PACKAGING INC(PKG-00582-01)</t>
  </si>
  <si>
    <t xml:space="preserve">LFARIPKG-00583-01</t>
  </si>
  <si>
    <t xml:space="preserve">PKG-00583-01</t>
  </si>
  <si>
    <t xml:space="preserve">Cushion, Reflex, 4 Pk, Univ Sup, (4 Req'd)</t>
  </si>
  <si>
    <t xml:space="preserve">REFLEX PACKAGING INC(PKG-00583-01)</t>
  </si>
  <si>
    <t xml:space="preserve">LFARIPKG-00601-02</t>
  </si>
  <si>
    <t xml:space="preserve">PKG-00601-02</t>
  </si>
  <si>
    <t xml:space="preserve">PALLET, WOOD, 4 WAY, 32 x 48"</t>
  </si>
  <si>
    <t xml:space="preserve">REFLEX PACKAGING INC(PKG-00601-02)</t>
  </si>
  <si>
    <t xml:space="preserve">LFARIPKG-00613-01</t>
  </si>
  <si>
    <t xml:space="preserve">PKG-00613-01</t>
  </si>
  <si>
    <t xml:space="preserve">Cap, Inner, Rear, AC/DC, 2RU</t>
  </si>
  <si>
    <t xml:space="preserve">REFLEX PACKAGING INC(PKG-00613-01)</t>
  </si>
  <si>
    <t xml:space="preserve">LFARIPKG-00614-01</t>
  </si>
  <si>
    <t xml:space="preserve">PKG-00614-01</t>
  </si>
  <si>
    <t xml:space="preserve">Box, RSC, Corrugated, DC 1900W, 2RU</t>
  </si>
  <si>
    <t xml:space="preserve">REFLEX PACKAGING INC(PKG-00614-01)</t>
  </si>
  <si>
    <t xml:space="preserve">LFARIPKG-00615-01</t>
  </si>
  <si>
    <t xml:space="preserve">PKG-00615-01</t>
  </si>
  <si>
    <t xml:space="preserve">Pad, Scored, Void Fill, Corrugated, DC 1900W, 2RU</t>
  </si>
  <si>
    <t xml:space="preserve">REFLEX PACKAGING INC(PKG-00615-01)| VERITIV(PKG-00615-01)</t>
  </si>
  <si>
    <t xml:space="preserve">LFARIPKG-00622-01</t>
  </si>
  <si>
    <t xml:space="preserve">PKG-00622-01</t>
  </si>
  <si>
    <t xml:space="preserve">BOX, CORRUGATED, RSC, SINGLE PACK, KEPLER</t>
  </si>
  <si>
    <t xml:space="preserve">REFLEX PACKAGING INC(PKG-00622-01)</t>
  </si>
  <si>
    <t xml:space="preserve">LFARIPKG-00623-01</t>
  </si>
  <si>
    <t xml:space="preserve">PKG-00623-01</t>
  </si>
  <si>
    <t xml:space="preserve">CAP, SIDE, FOAM, SINGLE PACK, KEPLER (2 REQUIRED)</t>
  </si>
  <si>
    <t xml:space="preserve">REFLEX PACKAGING INC(PKG-00623-01)</t>
  </si>
  <si>
    <t xml:space="preserve">LFARIPKG-00624-01</t>
  </si>
  <si>
    <t xml:space="preserve">PKG-00624-01</t>
  </si>
  <si>
    <t xml:space="preserve">SLEEVE, CORRUGATED, SINGLE PACK, KEPLER</t>
  </si>
  <si>
    <t xml:space="preserve">REFLEX PACKAGING INC(PKG-00624-01)</t>
  </si>
  <si>
    <t xml:space="preserve">LFARIPKG-00625-01</t>
  </si>
  <si>
    <t xml:space="preserve">PKG-00625-01</t>
  </si>
  <si>
    <t xml:space="preserve">BAG, FLAT, A/S, PINK, 4MIL,  20 IN x 30 IN</t>
  </si>
  <si>
    <t xml:space="preserve">REFLEX PACKAGING INC(PKG-00625-01)</t>
  </si>
  <si>
    <t xml:space="preserve">LFARIPKG-00626-01</t>
  </si>
  <si>
    <t xml:space="preserve">PKG-00626-01</t>
  </si>
  <si>
    <t xml:space="preserve">Cushion, Edge, Rail, Outer, Reflex, Single Pack, Novato (4 Req'd)</t>
  </si>
  <si>
    <t xml:space="preserve">REFLEX PACKAGING SINGAPORE(PKG-00626-01)</t>
  </si>
  <si>
    <t xml:space="preserve">LFARIPKG-00651-01</t>
  </si>
  <si>
    <t xml:space="preserve">PKG-00651-01</t>
  </si>
  <si>
    <t xml:space="preserve">BAG, 12 x 15 INCH, 3 MIL, RECLOSABLE STATIC SHIELDING</t>
  </si>
  <si>
    <t xml:space="preserve">DESCO INDUSTRIES(3001215)| ULINE SHIPPING SPECIALISTS(S-5310)</t>
  </si>
  <si>
    <t xml:space="preserve">LFARIPKG-00670-01</t>
  </si>
  <si>
    <t xml:space="preserve">PKG-00670-01</t>
  </si>
  <si>
    <t xml:space="preserve">Box, Outer, Top, DST Special, Corrugated, 6 Pack, FM, Albright</t>
  </si>
  <si>
    <t xml:space="preserve">REFLEX PACKAGING INC(PKG-00670-01)</t>
  </si>
  <si>
    <t xml:space="preserve">LFARIPKG-00671-01</t>
  </si>
  <si>
    <t xml:space="preserve">PKG-00671-01</t>
  </si>
  <si>
    <t xml:space="preserve">Rail, Foam, 2.2 lb, 6 Pack, FM, Albright (6 Req'd)</t>
  </si>
  <si>
    <t xml:space="preserve">REFLEX PACKAGING INC(PKG-00671-01)</t>
  </si>
  <si>
    <t xml:space="preserve">LFARIPKG-00675-01</t>
  </si>
  <si>
    <t xml:space="preserve">PKG-00675-01</t>
  </si>
  <si>
    <t xml:space="preserve">Box, Outer, Bottom, DST Special, Corrugated, 6 Pack, FM, Albright</t>
  </si>
  <si>
    <t xml:space="preserve">REFLEX PACKAGING INC(PKG-00675-01)</t>
  </si>
  <si>
    <t xml:space="preserve">LFARIPKG-00678-01</t>
  </si>
  <si>
    <t xml:space="preserve">PKG-00678-01</t>
  </si>
  <si>
    <t xml:space="preserve">Pallet, Wood, 24 x 40"</t>
  </si>
  <si>
    <t xml:space="preserve">REFLEX PACKAGING INC(PKG-00678-01)</t>
  </si>
  <si>
    <t xml:space="preserve">LFARIPKG-00685-01</t>
  </si>
  <si>
    <t xml:space="preserve">PKG-00685-01</t>
  </si>
  <si>
    <t xml:space="preserve">Rail, Edge, Reflex, 1RU (4 Req'd)</t>
  </si>
  <si>
    <t xml:space="preserve">REFLEX PACKAGING INC(PKG-00685-01)</t>
  </si>
  <si>
    <t xml:space="preserve">LFARIPKG-00689-01</t>
  </si>
  <si>
    <t xml:space="preserve">PKG-00689-01</t>
  </si>
  <si>
    <t xml:space="preserve">Cap, Inner, Front, Reflex, 2RU, Los Angeles</t>
  </si>
  <si>
    <t xml:space="preserve">REFLEX PACKAGING INC(PKG-00689-01)</t>
  </si>
  <si>
    <t xml:space="preserve">LFARIPKG-00709-01</t>
  </si>
  <si>
    <t xml:space="preserve">PKG-00709-01</t>
  </si>
  <si>
    <t xml:space="preserve">Pallet, Wood, 44.5 x 48 IN</t>
  </si>
  <si>
    <t xml:space="preserve">REFLEX PACKAGING INC(PKG-00709-01)</t>
  </si>
  <si>
    <t xml:space="preserve">LFARIPKG-00710-01</t>
  </si>
  <si>
    <t xml:space="preserve">PKG-00710-01</t>
  </si>
  <si>
    <t xml:space="preserve">Sleeve, Corrugated, 44.5 x 48 IN Pallet Full Load, 1RU</t>
  </si>
  <si>
    <t xml:space="preserve">REFLEX PACKAGING INC(PKG-00710-01)</t>
  </si>
  <si>
    <t xml:space="preserve">LFARIPKG-00711-02</t>
  </si>
  <si>
    <t xml:space="preserve">PKG-00711-02</t>
  </si>
  <si>
    <t xml:space="preserve">Cap, Inner, Rear w/ Dual Pull Tab, 1RU</t>
  </si>
  <si>
    <t xml:space="preserve">REFLEX PACKAGING SINGAPORE(PKG-00711-02)</t>
  </si>
  <si>
    <t xml:space="preserve">LFARIPKG-00726-02</t>
  </si>
  <si>
    <t xml:space="preserve">PKG-00726-02</t>
  </si>
  <si>
    <t xml:space="preserve">TRAP, ACCY KIT, 1RU, CORRUGATED, ALAMEDA PLUS</t>
  </si>
  <si>
    <t xml:space="preserve">REFLEX PACKAGING INC(PKG-00726-02)</t>
  </si>
  <si>
    <t xml:space="preserve">LFARIPKG-00729-01</t>
  </si>
  <si>
    <t xml:space="preserve">PKG-00729-01</t>
  </si>
  <si>
    <t xml:space="preserve">BAG, 23 X 28 IN, 4 MIL, ESD, OPEN END, FLAT, MBB, PT REYES</t>
  </si>
  <si>
    <t xml:space="preserve">REFLEX PACKAGING INC(PKG-00729-01)</t>
  </si>
  <si>
    <t xml:space="preserve">LFARIPKG-00730-01</t>
  </si>
  <si>
    <t xml:space="preserve">PKG-00730-01</t>
  </si>
  <si>
    <t xml:space="preserve">BAG, 22 X 28 IN, 1-2 MIL, ESD, OPEN END, FLAT, PT REYES</t>
  </si>
  <si>
    <t xml:space="preserve">REFLEX PACKAGING INC(PKG-00730-01)</t>
  </si>
  <si>
    <t xml:space="preserve">LFARIPKG-00731-01</t>
  </si>
  <si>
    <t xml:space="preserve">PKG-00731-01</t>
  </si>
  <si>
    <t xml:space="preserve">BAG, A/S, 32.5 X 24 IN, FM, ALBRIGHT</t>
  </si>
  <si>
    <t xml:space="preserve">REFLEX PACKAGING INC(PKG-00731-01)</t>
  </si>
  <si>
    <t xml:space="preserve">LFARIPKG-00749-01</t>
  </si>
  <si>
    <t xml:space="preserve">PKG-00749-01</t>
  </si>
  <si>
    <t xml:space="preserve">SLEEVE, INNER, CORRUGATED, PINNACLE</t>
  </si>
  <si>
    <t xml:space="preserve">REFLEX PACKAGING INC(PKG-00749-01)</t>
  </si>
  <si>
    <t xml:space="preserve">LFARIPKG-00750-01</t>
  </si>
  <si>
    <t xml:space="preserve">PKG-00750-01</t>
  </si>
  <si>
    <t xml:space="preserve">BOX, RSC, OUTER, CORRUGATED, PINNACLE</t>
  </si>
  <si>
    <t xml:space="preserve">REFLEX PACKAGING INC(PKG-00750-01)</t>
  </si>
  <si>
    <t xml:space="preserve">LFARIPKG-00751-01</t>
  </si>
  <si>
    <t xml:space="preserve">PKG-00751-01</t>
  </si>
  <si>
    <t xml:space="preserve">CUSHION, EDGE RAIL, FRONT, REFLEX, PINNACLE</t>
  </si>
  <si>
    <t xml:space="preserve">REFLEX PACKAGING INC(PKG-00751-01)</t>
  </si>
  <si>
    <t xml:space="preserve">LFARIPKG-00752-02</t>
  </si>
  <si>
    <t xml:space="preserve">PKG-00752-02</t>
  </si>
  <si>
    <t xml:space="preserve">CUSHION, EDGE RAIL, REAR, REFLEX, PINNACLE</t>
  </si>
  <si>
    <t xml:space="preserve">REFLEX PACKAGING INC(PKG-00752-02)</t>
  </si>
  <si>
    <t xml:space="preserve">LFARIPKG-00753-02</t>
  </si>
  <si>
    <t xml:space="preserve">PKG-00753-02</t>
  </si>
  <si>
    <t xml:space="preserve">SPACER, FOL, CORRUGATED, PINNACLE (2 REQUIRED)</t>
  </si>
  <si>
    <t xml:space="preserve">REFLEX PACKAGING INC(PKG-00753-02)</t>
  </si>
  <si>
    <t xml:space="preserve">LFARIPKG-00754-01</t>
  </si>
  <si>
    <t xml:space="preserve">PKG-00754-01</t>
  </si>
  <si>
    <t xml:space="preserve">VOID FILL, DC, CORRUGATED, PINNACLE</t>
  </si>
  <si>
    <t xml:space="preserve">REFLEX PACKAGING CHINA(PKG-00754-01)| REFLEX PACKAGING EUROPE(PKG-00754-01)| REFLEX PACKAGING INC(PKG-00754-01)| REFLEX PACKAGING SINGAPORE(PKG-00754-01)</t>
  </si>
  <si>
    <t xml:space="preserve">LFARIPKG-00755-01</t>
  </si>
  <si>
    <t xml:space="preserve">PKG-00755-01</t>
  </si>
  <si>
    <t xml:space="preserve">ROLLUP, END, CORRUGATED, PINNACLE (2 REQUIRED)</t>
  </si>
  <si>
    <t xml:space="preserve">REFLEX PACKAGING CHINA(PKG-00755-01)| REFLEX PACKAGING EUROPE(PKG-00755-01)| REFLEX PACKAGING INC(PKG-00755-01)| REFLEX PACKAGING SINGAPORE(PKG-00755-01)</t>
  </si>
  <si>
    <t xml:space="preserve">LFARIPKG-00756-02</t>
  </si>
  <si>
    <t xml:space="preserve">PKG-00756-02</t>
  </si>
  <si>
    <t xml:space="preserve">FOLDER, DC, TOP, CORRUGATED, PINNACLE</t>
  </si>
  <si>
    <t xml:space="preserve">REFLEX PACKAGING EUROPE(PKG-00756-02)| REFLEX PACKAGING INC(PKG-00756-02)| REFLEX PACKAGING SINGAPORE(PKG-00756-02)</t>
  </si>
  <si>
    <t xml:space="preserve">LFARIPKG-00756-03</t>
  </si>
  <si>
    <t xml:space="preserve">PKG-00756-03</t>
  </si>
  <si>
    <t xml:space="preserve">REFLEX PACKAGING EUROPE(PKG-00756-03)| REFLEX PACKAGING INC(PKG-00756-03)| REFLEX PACKAGING SINGAPORE(PKG-00756-03)</t>
  </si>
  <si>
    <t xml:space="preserve">LFARIPKG-00757-01</t>
  </si>
  <si>
    <t xml:space="preserve">PKG-00757-01</t>
  </si>
  <si>
    <t xml:space="preserve">PALLET, WOOD, PINNACLE</t>
  </si>
  <si>
    <t xml:space="preserve">REFLEX PACKAGING CHINA(PKG-00757-01)| REFLEX PACKAGING EUROPE(PKG-00757-01)| REFLEX PACKAGING INC(PKG-00757-01)| REFLEX PACKAGING SINGAPORE(PKG-00757-01)</t>
  </si>
  <si>
    <t xml:space="preserve">LFARIPKG-00764-01</t>
  </si>
  <si>
    <t xml:space="preserve">PKG-00764-01</t>
  </si>
  <si>
    <t xml:space="preserve">Folder, Scored Pad, Corrugated, Glacier, Dawson</t>
  </si>
  <si>
    <t xml:space="preserve">REFLEX PACKAGING EUROPE(PKG-00764-01)| REFLEX PACKAGING INC(PKG-00764-01)| REFLEX PACKAGING SINGAPORE(PKG-00764-01)</t>
  </si>
  <si>
    <t xml:space="preserve">LFARIPKG-00765-01</t>
  </si>
  <si>
    <t xml:space="preserve">PKG-00765-01</t>
  </si>
  <si>
    <t xml:space="preserve">Box, RSC, Corrugated, Glacier, Dawson</t>
  </si>
  <si>
    <t xml:space="preserve">REFLEX PACKAGING EUROPE(PKG-00765-01)| REFLEX PACKAGING INC(PKG-00765-01)| REFLEX PACKAGING SINGAPORE(PKG-00765-01)</t>
  </si>
  <si>
    <t xml:space="preserve">LFARIPKG-00766-01</t>
  </si>
  <si>
    <t xml:space="preserve">PKG-00766-01</t>
  </si>
  <si>
    <t xml:space="preserve">Cap, End, Foam, Front, Glacier, Dawson</t>
  </si>
  <si>
    <t xml:space="preserve">REFLEX PACKAGING EUROPE(PKG-00766-01)| REFLEX PACKAGING INC(PKG-00766-01)| REFLEX PACKAGING SINGAPORE(PKG-00766-01)</t>
  </si>
  <si>
    <t xml:space="preserve">LFARIPKG-00767-01</t>
  </si>
  <si>
    <t xml:space="preserve">PKG-00767-01</t>
  </si>
  <si>
    <t xml:space="preserve">FOLDER, DIE-CUT, CORRUGATED, GLACIER, LINECARD</t>
  </si>
  <si>
    <t xml:space="preserve">REFLEX PACKAGING EUROPE(PKG-00767-01)| REFLEX PACKAGING INC(PKG-00767-01)| REFLEX PACKAGING SINGAPORE(PKG-00767-01)</t>
  </si>
  <si>
    <t xml:space="preserve">LFARIPKG-00770-01</t>
  </si>
  <si>
    <t xml:space="preserve">PKG-00770-01</t>
  </si>
  <si>
    <t xml:space="preserve">Box, RSC, Corrugated, Glacier, Livingston</t>
  </si>
  <si>
    <t xml:space="preserve">REFLEX PACKAGING EUROPE(PKG-00770-01)| REFLEX PACKAGING INC(PKG-00770-01)| REFLEX PACKAGING SINGAPORE(PKG-00770-01)</t>
  </si>
  <si>
    <t xml:space="preserve">LFARIPKG-00771-01</t>
  </si>
  <si>
    <t xml:space="preserve">PKG-00771-01</t>
  </si>
  <si>
    <t xml:space="preserve">Cap, Foam, Rear, Glacier, Livingston</t>
  </si>
  <si>
    <t xml:space="preserve">REFLEX PACKAGING EUROPE(PKG-00771-01)| REFLEX PACKAGING INC(PKG-00771-01)| REFLEX PACKAGING SINGAPORE(PKG-00771-01)</t>
  </si>
  <si>
    <t xml:space="preserve">LFARIPKG-00772-01</t>
  </si>
  <si>
    <t xml:space="preserve">PKG-00772-01</t>
  </si>
  <si>
    <t xml:space="preserve">Cap, Foam, Front, Glacier, Livingston</t>
  </si>
  <si>
    <t xml:space="preserve">REFLEX PACKAGING EUROPE(PKG-00772-01)| REFLEX PACKAGING INC(PKG-00772-01)| REFLEX PACKAGING SINGAPORE(PKG-00772-01)</t>
  </si>
  <si>
    <t xml:space="preserve">LFARIPKG-00774-01</t>
  </si>
  <si>
    <t xml:space="preserve">PKG-00774-01</t>
  </si>
  <si>
    <t xml:space="preserve">PAD, DIE CUT, TRAP, CORRUGATED, ACCY KIT, GLACIER, PINNACLE</t>
  </si>
  <si>
    <t xml:space="preserve">REFLEX PACKAGING EUROPE(PKG-00774-01)| REFLEX PACKAGING INC(PKG-00774-01)| REFLEX PACKAGING SINGAPORE(PKG-00774-01)</t>
  </si>
  <si>
    <t xml:space="preserve">LFARIPKG-00776-01</t>
  </si>
  <si>
    <t xml:space="preserve">PKG-00776-01</t>
  </si>
  <si>
    <t xml:space="preserve">Cap, End, Foam, Rear, Glacier, Dawson</t>
  </si>
  <si>
    <t xml:space="preserve">REFLEX PACKAGING EUROPE(PKG-00776-01)| REFLEX PACKAGING INC(PKG-00776-01)| REFLEX PACKAGING SINGAPORE(PKG-00776-01)</t>
  </si>
  <si>
    <t xml:space="preserve">LFARIPKG-00777-01</t>
  </si>
  <si>
    <t xml:space="preserve">PKG-00777-01</t>
  </si>
  <si>
    <t xml:space="preserve">CUSHION, REFLEX, BULK PACK, LINE CARD, GLACIER (2 REQUIRED)</t>
  </si>
  <si>
    <t xml:space="preserve">REFLEX PACKAGING EUROPE(PKG-00777-01)| REFLEX PACKAGING INC(PKG-00777-01)| REFLEX PACKAGING SINGAPORE(PKG-00777-01)</t>
  </si>
  <si>
    <t xml:space="preserve">LFARIPKG-00778-01</t>
  </si>
  <si>
    <t xml:space="preserve">PKG-00778-01</t>
  </si>
  <si>
    <t xml:space="preserve">BOX, OUTER, RSC, CORRUGATED, BULK PACK, LINE CARD, GLACIER</t>
  </si>
  <si>
    <t xml:space="preserve">REFLEX PACKAGING EUROPE(PKG-00778-01)| REFLEX PACKAGING INC(PKG-00778-01)| REFLEX PACKAGING SINGAPORE(PKG-00778-01)</t>
  </si>
  <si>
    <t xml:space="preserve">LFARIPKG-00781-01</t>
  </si>
  <si>
    <t xml:space="preserve">PKG-00781-01</t>
  </si>
  <si>
    <t xml:space="preserve">Cap, Corrugated, Rear, Glacier, Livingston</t>
  </si>
  <si>
    <t xml:space="preserve">REFLEX PACKAGING EUROPE(PKG-00781-01)| REFLEX PACKAGING INC(PKG-00781-01)| REFLEX PACKAGING SINGAPORE(PKG-00781-01)</t>
  </si>
  <si>
    <t xml:space="preserve">LFARIPKG-00785-01</t>
  </si>
  <si>
    <t xml:space="preserve">PKG-00785-01</t>
  </si>
  <si>
    <t xml:space="preserve">Folder, Die Cut, Corrugated, Line Card, Denali</t>
  </si>
  <si>
    <t xml:space="preserve">REFLEX PACKAGING EUROPE(PKG-00785-01)| REFLEX PACKAGING INC(PKG-00785-01)| REFLEX PACKAGING SINGAPORE(PKG-00785-01)</t>
  </si>
  <si>
    <t xml:space="preserve">LFARIPKG-00789-02</t>
  </si>
  <si>
    <t xml:space="preserve">PKG-00789-02</t>
  </si>
  <si>
    <t xml:space="preserve">Box, RSC Corrugated,  Yuba1844</t>
  </si>
  <si>
    <t xml:space="preserve">REFLEX PACKAGING INC(PKG-00789-02)| REFLEX PACKAGING SINGAPORE(PKG-00789-02)</t>
  </si>
  <si>
    <t xml:space="preserve">LFARIPKG-00792-01</t>
  </si>
  <si>
    <t xml:space="preserve">PKG-00792-01</t>
  </si>
  <si>
    <t xml:space="preserve">Cap, Inner, Rear, Reflex, 1RU, Savanna</t>
  </si>
  <si>
    <t xml:space="preserve">REFLEX PACKAGING EUROPE(PKG-00792-01)| REFLEX PACKAGING INC(PKG-00792-01)| REFLEX PACKAGING SINGAPORE(PKG-00792-01)</t>
  </si>
  <si>
    <t xml:space="preserve">LFARIPKG-00793-01</t>
  </si>
  <si>
    <t xml:space="preserve">PKG-00793-01</t>
  </si>
  <si>
    <t xml:space="preserve">Trap, 5 Panel Folder, Corrugated, Accy kit, Savanna</t>
  </si>
  <si>
    <t xml:space="preserve">REFLEX PACKAGING EUROPE(PKG-00793-01)| REFLEX PACKAGING INC(PKG-00793-01)| REFLEX PACKAGING SINGAPORE(PKG-00793-01)</t>
  </si>
  <si>
    <t xml:space="preserve">LFARIPKG-00794-01</t>
  </si>
  <si>
    <t xml:space="preserve">PKG-00794-01</t>
  </si>
  <si>
    <t xml:space="preserve">Folder, D/C, Corrugated, FM, Denali</t>
  </si>
  <si>
    <t xml:space="preserve">REFLEX PACKAGING EUROPE(PKG-00794-01)| REFLEX PACKAGING INC(PKG-00794-01)| REFLEX PACKAGING SINGAPORE(PKG-00794-01)</t>
  </si>
  <si>
    <t xml:space="preserve">LFARIPKG-00797-01</t>
  </si>
  <si>
    <t xml:space="preserve">PKG-00797-01</t>
  </si>
  <si>
    <t xml:space="preserve">Folder, D/C, Corrugated, Supervisor, Denali</t>
  </si>
  <si>
    <t xml:space="preserve">REFLEX PACKAGING EUROPE(PKG-00797-01)| REFLEX PACKAGING INC(PKG-00797-01)| REFLEX PACKAGING SINGAPORE(PKG-00797-01)</t>
  </si>
  <si>
    <t xml:space="preserve">LFARIPKG-00800-01</t>
  </si>
  <si>
    <t xml:space="preserve">PKG-00800-01</t>
  </si>
  <si>
    <t xml:space="preserve">Insert, Foam,  FM,  Denali</t>
  </si>
  <si>
    <t xml:space="preserve">REFLEX PACKAGING EUROPE(PKG-00800-01)| REFLEX PACKAGING INC(PKG-00800-01)| REFLEX PACKAGING SINGAPORE(PKG-00800-01)</t>
  </si>
  <si>
    <t xml:space="preserve">LFARIPKG-00837-01</t>
  </si>
  <si>
    <t xml:space="preserve">PKG-00837-01</t>
  </si>
  <si>
    <t xml:space="preserve">Box, Outer, Bulk Pack, Line Card, Denali</t>
  </si>
  <si>
    <t xml:space="preserve">REFLEX PACKAGING EUROPE(PKG-00837-01)| REFLEX PACKAGING INC(PKG-00837-01)| REFLEX PACKAGING SINGAPORE(PKG-00837-01)</t>
  </si>
  <si>
    <t xml:space="preserve">LFARIPKG-00838-01</t>
  </si>
  <si>
    <t xml:space="preserve">PKG-00838-01</t>
  </si>
  <si>
    <t xml:space="preserve">Corner, Reflex, Bulk Pack Line Card, Denali (4 Required)</t>
  </si>
  <si>
    <t xml:space="preserve">REFLEX PACKAGING EUROPE(PKG-00838-01)| REFLEX PACKAGING INC(PKG-00838-01)| REFLEX PACKAGING SINGAPORE(PKG-00838-01)</t>
  </si>
  <si>
    <t xml:space="preserve">LFARIPKG-00846-01</t>
  </si>
  <si>
    <t xml:space="preserve">PKG-00846-01</t>
  </si>
  <si>
    <t xml:space="preserve">Rollup, End, Corrugated, Accy Kit, Yuba1844 (2 Req'd)</t>
  </si>
  <si>
    <t xml:space="preserve">REFLEX PACKAGING INC(PKG-00846-01)| REFLEX PACKAGING SINGAPORE(PKG-00846-01)</t>
  </si>
  <si>
    <t xml:space="preserve">LFARIPKG-00849-01</t>
  </si>
  <si>
    <t xml:space="preserve">PKG-00849-01</t>
  </si>
  <si>
    <t xml:space="preserve">Box, RSC, Outer Corrugated, Savannah</t>
  </si>
  <si>
    <t xml:space="preserve">REFLEX PACKAGING EUROPE(PKG-00849-01)| REFLEX PACKAGING INC(PKG-00849-01)| REFLEX PACKAGING SINGAPORE(PKG-00849-01)</t>
  </si>
  <si>
    <t xml:space="preserve">LFARIPKG-00879-01</t>
  </si>
  <si>
    <t xml:space="preserve">PKG-00879-01</t>
  </si>
  <si>
    <t xml:space="preserve">Box, Outer, Btm, DST, Corrugated, Bulk Pack, FM, Eldridge</t>
  </si>
  <si>
    <t xml:space="preserve">REFLEX PACKAGING EUROPE(PKG-00879-01)| REFLEX PACKAGING INC(PKG-00879-01)| REFLEX PACKAGING SINGAPORE(PKG-00879-01)</t>
  </si>
  <si>
    <t xml:space="preserve">LFARIPKG-00880-01</t>
  </si>
  <si>
    <t xml:space="preserve">PKG-00880-01</t>
  </si>
  <si>
    <t xml:space="preserve">Tray, DST, Lid, Corrugated, Bulk Pack, FM, Eldridge</t>
  </si>
  <si>
    <t xml:space="preserve">REFLEX PACKAGING EUROPE(PKG-00880-01)| REFLEX PACKAGING INC(PKG-00880-01)| REFLEX PACKAGING SINGAPORE(PKG-00880-01)</t>
  </si>
  <si>
    <t xml:space="preserve">LFARIPKG-00881-01</t>
  </si>
  <si>
    <t xml:space="preserve">PKG-00881-01</t>
  </si>
  <si>
    <t xml:space="preserve">Cushion, Corner, Reflex, Bulk Pack, FM, Eldridge (4 Required)</t>
  </si>
  <si>
    <t xml:space="preserve">REFLEX PACKAGING EUROPE(PKG-00881-01)| REFLEX PACKAGING INC(PKG-00881-01)| REFLEX PACKAGING SINGAPORE(PKG-00881-01)</t>
  </si>
  <si>
    <t xml:space="preserve">LFARIPKG-00888-01</t>
  </si>
  <si>
    <t xml:space="preserve">PKG-00888-01</t>
  </si>
  <si>
    <t xml:space="preserve">Box, Outer, Corrugated, Bulk Pack, Otter Lake, Denali</t>
  </si>
  <si>
    <t xml:space="preserve">REFLEX PACKAGING EUROPE(PKG-00888-01)| REFLEX PACKAGING INC(PKG-00888-01)| REFLEX PACKAGING SINGAPORE(PKG-00888-01)</t>
  </si>
  <si>
    <t xml:space="preserve">LFARIPKG-00889-01</t>
  </si>
  <si>
    <t xml:space="preserve">PKG-00889-01</t>
  </si>
  <si>
    <t xml:space="preserve">Cushion, Corner,  Bulk Pack, Otter Lake, Denali (4 Required)</t>
  </si>
  <si>
    <t xml:space="preserve">REFLEX PACKAGING EUROPE(PKG-00889-01)| REFLEX PACKAGING INC(PKG-00889-01)| REFLEX PACKAGING SINGAPORE(PKG-00889-01)</t>
  </si>
  <si>
    <t xml:space="preserve">LFARIPWR-00152-02</t>
  </si>
  <si>
    <t xml:space="preserve">PWR-00152-02</t>
  </si>
  <si>
    <t xml:space="preserve">PSU, 1RU, BODEGA, ACDC WITH RED HANDLE + LABEL, 460W, FORWARD (AB FW)</t>
  </si>
  <si>
    <t xml:space="preserve">ARTESYN EMBEDDED TECHNOLOGIES(DS460S-3-401)</t>
  </si>
  <si>
    <t xml:space="preserve">LFARIPWR-00153-02</t>
  </si>
  <si>
    <t xml:space="preserve">PWR-00153-02</t>
  </si>
  <si>
    <t xml:space="preserve">PSU, 1RU, BODEGA, ACDC WITH BLUE HANDLE + LABEL, 460W, REVERSE (AB FW)</t>
  </si>
  <si>
    <t xml:space="preserve">ARTESYN EMBEDDED TECHNOLOGIES(DS460S-3-402)</t>
  </si>
  <si>
    <t xml:space="preserve">LFARIPWR-00159-04</t>
  </si>
  <si>
    <t xml:space="preserve">PWR-00159-04</t>
  </si>
  <si>
    <t xml:space="preserve">PSU,PT REYES,ACDC,500W,FORWARD</t>
  </si>
  <si>
    <t xml:space="preserve">ARTESYN EMBEDDED TECHNOLOGIES(DS495SPE-3-401)| DELTA ELECTRONICS - THAILAND(DPS-495CB A Rev: S5)| DELTA PRODUCTS CORP(DPS-495CB A Rev: S5)</t>
  </si>
  <si>
    <t xml:space="preserve">LFARIPWR-00160-04</t>
  </si>
  <si>
    <t xml:space="preserve">PWR-00160-04</t>
  </si>
  <si>
    <t xml:space="preserve">PSU, PT REYES, ACDC, 500W, REVERSE</t>
  </si>
  <si>
    <t xml:space="preserve">ARTESYN EMBEDDED TECH(DS495SPE-3-402)| DELTA ELECTRONICS INC(DPS-495CB-1 A REV: S5)| DELTA ELECTRONICS THAILAND(DPS-495CB-1 A REV: S5)</t>
  </si>
  <si>
    <t xml:space="preserve">LFARIPWR-00194-01</t>
  </si>
  <si>
    <t xml:space="preserve">PWR-00194-01</t>
  </si>
  <si>
    <t xml:space="preserve">PSU, AC/DC, 12V OUT, 60W</t>
  </si>
  <si>
    <t xml:space="preserve">ARTESYN EMBEDDED TECHNOLOGIES(NPS63-M)| EMERSON ELECTRIC(NPS63-M)| EOS POWER(LFWLT60-1001)| MURATA(MVAD065-12-03)</t>
  </si>
  <si>
    <t xml:space="preserve">LFARIPWR-00209-01</t>
  </si>
  <si>
    <t xml:space="preserve">PWR-00209-01</t>
  </si>
  <si>
    <t xml:space="preserve">PSU, DC/DC, 12V OUT, 60W</t>
  </si>
  <si>
    <t xml:space="preserve">XP POWER(DCM6048S12-XB0604)</t>
  </si>
  <si>
    <t xml:space="preserve">LFARIPWR-00223-01</t>
  </si>
  <si>
    <t xml:space="preserve">PWR-00223-01</t>
  </si>
  <si>
    <t xml:space="preserve">PSU, AC/DC, 747W, 25K RPM FAN, BLUE</t>
  </si>
  <si>
    <t xml:space="preserve">DELTA ELECTRONICS THAILAND(DPS-750AB-25 B)| DELTA ELECTRONICS(DPS-750AB-25 B)</t>
  </si>
  <si>
    <t xml:space="preserve">LFARIPWR-00224-02</t>
  </si>
  <si>
    <t xml:space="preserve">PWR-00224-02</t>
  </si>
  <si>
    <t xml:space="preserve">PSU,FIXED PRODUCT,ACDC,745W,FORWARD</t>
  </si>
  <si>
    <t xml:space="preserve">DELTA ELECTRONICS - THAILAND(DPS-750AB-24 A S2)| DELTA PRODUCTS(DPS-750AB-24 A S2)</t>
  </si>
  <si>
    <t xml:space="preserve">LFARIPWR-00225-02</t>
  </si>
  <si>
    <t xml:space="preserve">PWR-00225-02</t>
  </si>
  <si>
    <t xml:space="preserve">PSU,FIXED PRODUCT,ACDC,745W,REVERSE</t>
  </si>
  <si>
    <t xml:space="preserve">DELTA ELECTRONICS - THAILAND(DPS-750AB-25 A S2)| DELTA ELECTRONICS(DPS-750AB-25 A S2)</t>
  </si>
  <si>
    <t xml:space="preserve">LFARIPWR-00237-01</t>
  </si>
  <si>
    <t xml:space="preserve">PWR-00237-01</t>
  </si>
  <si>
    <t xml:space="preserve">PSU, 1RU, PT REYES, AC TO DC, 1900W, FORWARD</t>
  </si>
  <si>
    <t xml:space="preserve">DELTA ELECTRONICS THAILAND(DPS-1900AB A)| DELTA ELECTRONICS(DPS-1900AB A)</t>
  </si>
  <si>
    <t xml:space="preserve">LFARIPWR-00238-01</t>
  </si>
  <si>
    <t xml:space="preserve">PWR-00238-01</t>
  </si>
  <si>
    <t xml:space="preserve">PSU, 1RU, PT REYES, AC TO DC, 1900W, REVERSE</t>
  </si>
  <si>
    <t xml:space="preserve">DELTA ELECTRONICS - THAILAND(DPS-1900AB-1 A)| DELTA ELECTRONICS CORP(DPS-1900AB-1 A)</t>
  </si>
  <si>
    <t xml:space="preserve">LFARIPWR-00254-01</t>
  </si>
  <si>
    <t xml:space="preserve">PWR-00254-01</t>
  </si>
  <si>
    <t xml:space="preserve">PSU, AC/DC, 747W, 25K RPM FAN, RED</t>
  </si>
  <si>
    <t xml:space="preserve">DELTA ELECTRONICS - THAILAND(DPS-750AB-24 B)| DELTA ELECTRONICS(DPS-750AB-24 B)</t>
  </si>
  <si>
    <t xml:space="preserve">LFARIPWR-00324-01-Q</t>
  </si>
  <si>
    <t xml:space="preserve">PWR-00324-01</t>
  </si>
  <si>
    <t xml:space="preserve">PSU, 1050W, POE, 54VDC</t>
  </si>
  <si>
    <t xml:space="preserve">DELTA ELECTRONICS THAILAND(DPS-1050FB A)</t>
  </si>
  <si>
    <t xml:space="preserve">LFARIPWR-00325-01</t>
  </si>
  <si>
    <t xml:space="preserve">PWR-00325-01</t>
  </si>
  <si>
    <t xml:space="preserve">PSU, 1RU, AC/DC, 500W, FORWARD, 73.5MM</t>
  </si>
  <si>
    <t xml:space="preserve">DELTA ELECTRONICS(DPS-500AB-40 A)| DELTA PRODUCTS(DPS-500AB-40 A)</t>
  </si>
  <si>
    <t xml:space="preserve">LFARIPWR-00326-01</t>
  </si>
  <si>
    <t xml:space="preserve">PWR-00326-01</t>
  </si>
  <si>
    <t xml:space="preserve">PSU, 1RU, AC/DC, 500W, REVERSE, 73.5MM</t>
  </si>
  <si>
    <t xml:space="preserve">DELTA PRODUCTS(DPS-500AB-43 A)</t>
  </si>
  <si>
    <t xml:space="preserve">LFARIPWR-00327-01</t>
  </si>
  <si>
    <t xml:space="preserve">PWR-00327-01</t>
  </si>
  <si>
    <t xml:space="preserve">PSU, 1RU, AC/DC, 1000W, FORWARD, 73.5MM</t>
  </si>
  <si>
    <t xml:space="preserve">LITE-ON(PS-2102-1A)</t>
  </si>
  <si>
    <t xml:space="preserve">LFARIPWR-00328-01-Q</t>
  </si>
  <si>
    <t xml:space="preserve">PWR-00328-01</t>
  </si>
  <si>
    <t xml:space="preserve">PSU, 1RU, AC/DC, 1000W, REVERSE, 73.5MM</t>
  </si>
  <si>
    <t xml:space="preserve">LITEON(PS-2102-1AR)</t>
  </si>
  <si>
    <t xml:space="preserve">LFARIPWR-00329-01</t>
  </si>
  <si>
    <t xml:space="preserve">PWR-00329-01</t>
  </si>
  <si>
    <t xml:space="preserve">PSU, 1RU, AC/DC, 1500W, FORWARD, 73.5MM</t>
  </si>
  <si>
    <t xml:space="preserve">DELTA ELECTRONICS THAILAND(DPS-1500AB-7 A)</t>
  </si>
  <si>
    <t xml:space="preserve">LFARIPWR-00337-01-Q</t>
  </si>
  <si>
    <t xml:space="preserve">PWR-00337-01</t>
  </si>
  <si>
    <t xml:space="preserve">PSU, 1RU, AC/DC, 3000W, FORWARD, 86.3MM</t>
  </si>
  <si>
    <t xml:space="preserve">DELTA ELECTRONICS THAILAND(ECD16020102)</t>
  </si>
  <si>
    <t xml:space="preserve">LFARIPWR-00370-01</t>
  </si>
  <si>
    <t xml:space="preserve">PWR-00370-01</t>
  </si>
  <si>
    <t xml:space="preserve">PSU, 650W, POE, 54V</t>
  </si>
  <si>
    <t xml:space="preserve">DELTA ELECTRONICS(DPS-650AB-5 B)</t>
  </si>
  <si>
    <t xml:space="preserve">LFARIPWR-00375-01-Q</t>
  </si>
  <si>
    <t xml:space="preserve">PWR-00375-01</t>
  </si>
  <si>
    <t xml:space="preserve">PSU, 1RU, AC/DC, 2400W, FORWARD, 73.5MM</t>
  </si>
  <si>
    <t xml:space="preserve">LITEON(PS-2242-3A)</t>
  </si>
  <si>
    <t xml:space="preserve">LFARIPWR-00391-01</t>
  </si>
  <si>
    <t xml:space="preserve">PWR-00391-01</t>
  </si>
  <si>
    <t xml:space="preserve">DELTA ELECTRONICS(DPS-1050FB D)</t>
  </si>
  <si>
    <t xml:space="preserve">LFARISASY-00658-03</t>
  </si>
  <si>
    <t xml:space="preserve">ASY-00658-03</t>
  </si>
  <si>
    <t xml:space="preserve">ASY,SEQUOIA,SUPPORT,SHORT PIN CONNECTOR</t>
  </si>
  <si>
    <t xml:space="preserve">FOXCONN NWE(ASY-00658-03)| HON HAI PRECISION(ASY-00658-03)| SANMINA SCI(ASY-00658-03)</t>
  </si>
  <si>
    <t xml:space="preserve">LFARISASY-00715-01</t>
  </si>
  <si>
    <t xml:space="preserve">ASY-00715-01</t>
  </si>
  <si>
    <t xml:space="preserve">ASY,HEATSINK,OLEMA,BACKING PLATE,W/ INSULATOR</t>
  </si>
  <si>
    <t xml:space="preserve">AAVID THERMAALLOY(060896)| AAVID THERMALLOY - CHINA(ASY-00715-01)| THERMO COOL CORP(ASY-00715-01)</t>
  </si>
  <si>
    <t xml:space="preserve">LFARISASY-02274-01</t>
  </si>
  <si>
    <t xml:space="preserve">ASY-02274-01</t>
  </si>
  <si>
    <t xml:space="preserve">HEATSINK BACKING PLATE,ROOK,W/INSULATION</t>
  </si>
  <si>
    <t xml:space="preserve">THERMO COOL CORP(ASY-02274-01)</t>
  </si>
  <si>
    <t xml:space="preserve">LFARISASY-02984-01</t>
  </si>
  <si>
    <t xml:space="preserve">ASY-02984-01</t>
  </si>
  <si>
    <t xml:space="preserve">ASY,LOS ANGELES,QSFP,2X2,LIGHTPIPE,SHROUD,RIGHT</t>
  </si>
  <si>
    <t xml:space="preserve">SANMINA-SCI TURTLE LAKE(ASY-02984-01)</t>
  </si>
  <si>
    <t xml:space="preserve">LFARISASY-02985-01</t>
  </si>
  <si>
    <t xml:space="preserve">ASY-02985-01</t>
  </si>
  <si>
    <t xml:space="preserve">ASY,LOS ANGELES,QSFP,2X2,LIGHTPIPE,SHROUD,LEFT</t>
  </si>
  <si>
    <t xml:space="preserve">SANMINA-SCI TURTLE LAKE(ASY-02985-01)</t>
  </si>
  <si>
    <t xml:space="preserve">LFARISASY-04123-01-Q</t>
  </si>
  <si>
    <t xml:space="preserve">ASY-04123-01</t>
  </si>
  <si>
    <t xml:space="preserve">ASY,LYONSVILLE-DD,PORT LP,SHROUD</t>
  </si>
  <si>
    <t xml:space="preserve">INTERPLEX INDUSTRIES(ASY-04123-01)</t>
  </si>
  <si>
    <t xml:space="preserve">LFARISASY-04483-01-Q</t>
  </si>
  <si>
    <t xml:space="preserve">ASY-04483-01</t>
  </si>
  <si>
    <t xml:space="preserve">TENERE INCORPORATED(ASY-04483-01)</t>
  </si>
  <si>
    <t xml:space="preserve">LFARISASY-04590-01-Q</t>
  </si>
  <si>
    <t xml:space="preserve">ASY-04590-01</t>
  </si>
  <si>
    <t xml:space="preserve">ASY, LIGHTPIPE WITH SHROUD,TORRANCE,2X2,QSFP,TOP</t>
  </si>
  <si>
    <t xml:space="preserve">INTERPLEX INDUSTRIES(ASY-04590-01)| SANMINA-SCI TURTLE LAKE(ASY-04590-01)| W&amp;B TECHNOLOGY(ASY-04590-01)</t>
  </si>
  <si>
    <t xml:space="preserve">LFARISASY-04610-01-Q</t>
  </si>
  <si>
    <t xml:space="preserve">ASY-04610-01</t>
  </si>
  <si>
    <t xml:space="preserve">ASY, LIGHTPIPE WITH SHROUD,TORRANCE,2X2,QSFP,LEFT</t>
  </si>
  <si>
    <t xml:space="preserve">W&amp;B TECHNOLOGY(ASY-04610-01)</t>
  </si>
  <si>
    <t xml:space="preserve">LFARISASY-04611-01-Q</t>
  </si>
  <si>
    <t xml:space="preserve">ASY-04611-01</t>
  </si>
  <si>
    <t xml:space="preserve">ASY, LIGHTPIPE WITH SHROUD,TORRANCE,2X2,QSFP,RIGHT</t>
  </si>
  <si>
    <t xml:space="preserve">W&amp;B TECHNOLOGY(ASY-04611-01)</t>
  </si>
  <si>
    <t xml:space="preserve">LFARISASY-04618-01-Q</t>
  </si>
  <si>
    <t xml:space="preserve">ASY-04618-01</t>
  </si>
  <si>
    <t xml:space="preserve">ASY,TORRANCE,MEZZ,LIGHTPIPE WITH SHROUD,2X1</t>
  </si>
  <si>
    <t xml:space="preserve">W&amp;B TECHNOLOGY(ASY-04618-01)</t>
  </si>
  <si>
    <t xml:space="preserve">LFARISASY-04620-01-Q</t>
  </si>
  <si>
    <t xml:space="preserve">ASY-04620-01</t>
  </si>
  <si>
    <t xml:space="preserve">ASY,TORRANCE,MEZZ,LIGHTPIPE WITH SHROUD,2X1,LEFT</t>
  </si>
  <si>
    <t xml:space="preserve">W&amp;B TECHNOLOGY(ASY-04620-01)</t>
  </si>
  <si>
    <t xml:space="preserve">LFARISASY-04621-01-Q</t>
  </si>
  <si>
    <t xml:space="preserve">ASY-04621-01</t>
  </si>
  <si>
    <t xml:space="preserve">ASY,TORRANCE,MEZZ,LIGHTPIPE WITH SHROUD,2X1,RIGHT</t>
  </si>
  <si>
    <t xml:space="preserve">W&amp;B TECHNOLOGY(ASY-04621-01)</t>
  </si>
  <si>
    <t xml:space="preserve">LFARISBAT-00100</t>
  </si>
  <si>
    <t xml:space="preserve">BAT-00100</t>
  </si>
  <si>
    <t xml:space="preserve">BATTERY,CR2032,3V,225mAh,NO TABS</t>
  </si>
  <si>
    <t xml:space="preserve">PANASONIC(CR-2032L/BE)| PANASONIC(CR-2032L/BN)</t>
  </si>
  <si>
    <t xml:space="preserve">LFARISBAT-00104</t>
  </si>
  <si>
    <t xml:space="preserve">BAT-00104</t>
  </si>
  <si>
    <t xml:space="preserve">BAT,LI,620MAH,3V,CR2450,COIN, NO TABS</t>
  </si>
  <si>
    <t xml:space="preserve">ENERGIZER(CR2450)| FDK CORPORATION(CR2450)| PANASONIC(CR2450)</t>
  </si>
  <si>
    <t xml:space="preserve">LFARISCAP-00001</t>
  </si>
  <si>
    <t xml:space="preserve">CAP-00001</t>
  </si>
  <si>
    <t xml:space="preserve">CAP, CER-X5R, 0.1uF, 10V, 10%, 0402, 85C, 0.64mm</t>
  </si>
  <si>
    <t xml:space="preserve">AVX CORPORATION(0402ZD104KAT2A)| KEMET ELECTRONICS CORP(C0402C104K8PACTU)| MURATA MANUFACTURING CO. LTD.(GRM155R61A104KA01D)| MURATA(GRM152R61A104KE19D)| NIC  COMPONENTS(NMC0402X5R104K10TRPF)| SAMSUNG(CL05A104KP5NNNC)| TAIYO YUDEN CO. LTD.(LMK105BJ104KC-F)| TAIYO YUDEN CO. LTD.(LMK105BJ104KE-R)| TDK CORP(C1005X5R1A104K050BA)| VENKEL CORP(C0402X5R100-104KNP)| VISHAY INTERTECHNOLOGY(VJ0402G104KXQCW1BC)| YAGEO CORPORATION(CC0402KRX5R6BB104)</t>
  </si>
  <si>
    <t xml:space="preserve">LFARISCAP-00002</t>
  </si>
  <si>
    <t xml:space="preserve">CAP-00002</t>
  </si>
  <si>
    <t xml:space="preserve">CAP, CER-X5R, 0.22uF, 6.3V, 20%, 0402, 85C, 0.56mm</t>
  </si>
  <si>
    <t xml:space="preserve">AVX CORPORATION(04026D224KAT2A)| KEMET ELECTRONICS CORP(C0402C224K9PACTU)| MURATA(GRM155R60J224KE01D)| SAMSUNG ELECTRO-MECHANICS(CL05A224KQ5NNNC)| SAMSUNG(CL05A224MQ5NNNC)| YAGEO CORP(CC0402KRX5R5BB224)</t>
  </si>
  <si>
    <t xml:space="preserve">LFARISCAP-00003</t>
  </si>
  <si>
    <t xml:space="preserve">CAP-00003</t>
  </si>
  <si>
    <t xml:space="preserve">CAP, CER-X5R, 1uF, 6.3V, 10%, 0402, 85C, 0.56mm</t>
  </si>
  <si>
    <t xml:space="preserve">AVX CORPORATION(04026D105KAT2A)| KEMET ELECTRONICS CORP(C0402C105K9PACTU)| MURATA(GRM155R60J105KE19D)| SAMSUNG ELECTRO-MECHANICS CO(CL05A105KP5NNNC)| SAMSUNG(CL05A105KQ5NNNC)| WALSIN TECHNOLOGY CORPORATION(0402X105K100CT)| WALSIN TECHNOLOGY CORPORATION(0402X105K6R3CT)| YAGEO CORPORATION(CC0402KRX5R5BB105)</t>
  </si>
  <si>
    <t xml:space="preserve">LFARISCAP-00005</t>
  </si>
  <si>
    <t xml:space="preserve">CAP-00005</t>
  </si>
  <si>
    <t xml:space="preserve">CAP, CER-X7R, 1000pF, 50V, 20%, 0402, 125C, 0.64mm</t>
  </si>
  <si>
    <t xml:space="preserve">AVX CORPORATION(04025C102MAT2A)| KEMET ELECTRONICS CORP(C0402C102M5RACTU)| MURATA(GRM155R71H102MA01D)| NIC COMPOENENTS CORP(NMC0402X7R102M50TRPF)| SAMSUNG ELECTRONICS INC(CL05B102KB5NNNC)| TAIYO YUDEN(UMK105B7102MV-F)| TDK CORP(C1005X7R1H102K050BA)| TDK CORP(C1005X7R1H102M050BA)| VENKEL CORP(C0402X7R500-102KNE)| VISHAY(VJ0402Y102KXAAC)| VISHAY(VJ0402Y102MXAAC)</t>
  </si>
  <si>
    <t xml:space="preserve">LFARISCAP-00006</t>
  </si>
  <si>
    <t xml:space="preserve">CAP-00006</t>
  </si>
  <si>
    <t xml:space="preserve">CAP, CER-C0G, 180pF, 16V, 10%, 0402, 125C, 0.56mm</t>
  </si>
  <si>
    <t xml:space="preserve">AVX CORPORATION(0402YA181KAT2A)| KEMET ELECTRONICS CORP(C0402C181K4GAC7867)| KEMET ELECTRONICS CORP(C0402C181K4GACTU)| MURATA(GRM1555C1H181JA01D)| SAMSUNG(CL05C181JB5NNNC)| TDK CORP(C1005C0G1H181J050BA)| TDK CORP(C1005C0G1H181K050BA)</t>
  </si>
  <si>
    <t xml:space="preserve">LFARISCAP-00007</t>
  </si>
  <si>
    <t xml:space="preserve">CAP-00007</t>
  </si>
  <si>
    <t xml:space="preserve">CAP, CER-C0G, 22pF, 16V, 10%, 0402, 125C, 0.56mm</t>
  </si>
  <si>
    <t xml:space="preserve">AVX CORPORATION(0402YA220KAT2A)| KEMET ELECTRONICS CORP(C0402C220K4GACTU)| MURATA(GRM1555C1H220JA01D)| SAMSUNG(CL05C220JB5NNNC)| TDK CORP(C1005C0G1H220J050BA)</t>
  </si>
  <si>
    <t xml:space="preserve">LFARISCAP-00008</t>
  </si>
  <si>
    <t xml:space="preserve">CAP-00008</t>
  </si>
  <si>
    <t xml:space="preserve">CAP, CER-X5R, 22uF, 6.3V, 20%, 0805, 85C, 1.52mm</t>
  </si>
  <si>
    <t xml:space="preserve">AVX CORPORATION(08056D226MAT2A)| KEMET ELECTRONICS CORP(C0805C226M9PACTU)| MURATA(GRM21BR60J226ME39L)| SAMSUNG(CL21A226MQQNNNE)| TDK CORP(C2012X5R0J226M085AB)| TDK CORP(C2012X5R0J226M125AC)</t>
  </si>
  <si>
    <t xml:space="preserve">LFARISCAP-00009</t>
  </si>
  <si>
    <t xml:space="preserve">CAP-00009</t>
  </si>
  <si>
    <t xml:space="preserve">CAP, CER-X7R, 3300pF, 25V, 20%, 0402, 125C, 0.64mm</t>
  </si>
  <si>
    <t xml:space="preserve">AVX CORPORATION(04023C332MAT2A)| AVX CORPORATION(04025C332KAT2A)| KEMET ELECTRONICS CORP(C0402C332M3RACTU)| MURATA(GRM155R71H332KA01D)| NIC COMPOENENTS CORP(NMC0402X7R332M25TRPF)| SAMSUNG(CL05B332KA5NNNC)| TAIYO YUDEN CO LTD(UMK105B7332MV-F)| TAIYO YUDEN(TMK105B7332MV-F)| TDK CORP(C1005X7R1H332K050BA)| TDK CORP(C1005X7R1H332M050BA)| VENKEL LTD(C0402X7R250-332MNR)| VISHAY(VJ0402Y332MXXCW1BC)| WALSIN TECHNOLOGY CORP(0402B332K250CT)| YAGEO CORP(CC0402KRX7R8BB332)| YAGEO CORP(CC0402KRX7R9BB332)</t>
  </si>
  <si>
    <t xml:space="preserve">LFARISCAP-00010</t>
  </si>
  <si>
    <t xml:space="preserve">CAP-00010</t>
  </si>
  <si>
    <t xml:space="preserve">CAP, CER-X5R, 4.7uF, 6.3V, 20%, 0603, 85C, 1mm</t>
  </si>
  <si>
    <t xml:space="preserve">AVX CORPORATION(06036D475MAT2A)| HOLYSTONE INTERNATIONAL(C0603B475M007T)| KEMET CORP(C0603C475K9PACTU)| KEMET ELECTRONICS CORP(C0603C475M9PACTU)| MURATA(GRM188R60J475ME19D)| SAMSUNG(CL10A475MQ8NNNC)| TAIYO YUDEN INC(JMK107BJ475MA-T)| TAIYO YUDEN INC(JMK107BJ475MK-T)| TDK CORP(C1608X5R0J475M080AB)| VENKEL CORP(C0603X5R6R3-475MNP)| VISHAY(VJ0603G475MXYCW1BC)| YAGEO CORP(CC0603MPX5R5BB475)</t>
  </si>
  <si>
    <t xml:space="preserve">LFARISCAP-00012</t>
  </si>
  <si>
    <t xml:space="preserve">CAP-00012</t>
  </si>
  <si>
    <t xml:space="preserve">CAP, CER-X7R, 0.01uF, 16V, 10%, 0402, 125C, 0.6mm</t>
  </si>
  <si>
    <t xml:space="preserve">AVX CORPORATION(0402YC103KAT2A)| HOLY STONE ENTERPRISE(C0402X103K016T)| KEMET ELECTRONICS CORP(C0402C103K4RACTU)| MURATA(GRM155R71C103KA01D)| SAMSUNG ELECTRONICS INC(CL05B103KO5NNNC)| TAIYO YUDEN CO LTD(UMK105B7103KV-F)| TAIYO YUDEN CO. LTD.(EMK105B7103KV-F)| VISHAY INTERTECHNOLOGY INC(VJ0402Y103KXJAC)| YAGEO CORPORATION(AC0402KRX7R7BB103)</t>
  </si>
  <si>
    <t xml:space="preserve">LFARISCAP-00013</t>
  </si>
  <si>
    <t xml:space="preserve">CAP-00013</t>
  </si>
  <si>
    <t xml:space="preserve">CAP, CER-C0G, 10pF, 16V, 10%, 0402, 125C, 0.6mm</t>
  </si>
  <si>
    <t xml:space="preserve">AVX CORPORATION(0402YA100KAT2A)| KEMET ELECTRONICS CORP(C0402C100K4GACTU)| MURATA(GRM1555C1H100JA01D)| SAMSUNG ELECTRONICS INC(CL05C100JB5NNNC)| TDK CORP(C1005C0G1H100C050BA)| TDK CORP(C1005C0G1H100D050BA)</t>
  </si>
  <si>
    <t xml:space="preserve">LFARISCAP-00014</t>
  </si>
  <si>
    <t xml:space="preserve">CAP-00014</t>
  </si>
  <si>
    <t xml:space="preserve">CAP, CER-C0G, 470pF, 16V, 20%, 0402, 125C, 0.56mm</t>
  </si>
  <si>
    <t xml:space="preserve">AVX CORPORATION(04023A471JAT2A)| AVX CORPORATION(04025A471JAT2A)| KEMET ELECTRONICS CORP(C0402C471M4GACTU)| MURATA(GRM1555C1H471JA01D)| SAMSUNG ELECTRONICS INC(CL05C471JB5NNNC)| YAGEO CORPORATION(CC0402JRNPO7BN471)</t>
  </si>
  <si>
    <t xml:space="preserve">LFARISCAP-00015</t>
  </si>
  <si>
    <t xml:space="preserve">CAP-00015</t>
  </si>
  <si>
    <t xml:space="preserve">CAP, CER-X5R, 2.2uF, 6.3V, 20%, 0603, 85C, 0.94mm</t>
  </si>
  <si>
    <t xml:space="preserve">AVX CORPORATION(06036C225MAT2A)| MURATA(GRM188R71A225ME15D)| SAMSUNG ELECTRONICS INC(CL10B225KQ8NNNC)| TDK CORP(C1608X7R0J225M080AB)| TDK CORP(C1608X7R0J225MT000N)</t>
  </si>
  <si>
    <t xml:space="preserve">LFARISCAP-00016</t>
  </si>
  <si>
    <t xml:space="preserve">CAP-00016</t>
  </si>
  <si>
    <t xml:space="preserve">CAP, CER-X5R, 100uF, 6.3V, 20%, 1210, 85C, 2.8mm</t>
  </si>
  <si>
    <t xml:space="preserve">AVX CORPORATION(12106D107MAT2A)| KEMET ELECTRONICS CORP(C1210C107M9PACTU)| MURATA(GRM32ER60J107ME20L)| SAMSUNG ELECTRONICS INC(CL32A107MQVNNNE)| TAIYO YUDEN CO LTD(JMK325BJ107MY-T)| TAIYO YUDEN INC(JMK325BJ107MM-T)| TAIYO YUDEN(JMK325ABJ107MM-P)| TDK CORP(C3225X5R0J107M250AC)</t>
  </si>
  <si>
    <t xml:space="preserve">LFARISCAP-00017</t>
  </si>
  <si>
    <t xml:space="preserve">CAP-00017</t>
  </si>
  <si>
    <t xml:space="preserve">CAP, CER-X5R, 47uF, 6.3V, 20%, 1206, 85C, 1.9mm</t>
  </si>
  <si>
    <t xml:space="preserve">AVX CORPORATION(12066D476MAT2A)| HOLYSTONE(C1206B476M007T)| KEMET ELECTRONICS CORP(C1206C476M9PACTU)| MURATA(GRM31CR60J476ME19L)| SAMSUNG ELECTRONICS INC(CL31A476MQHNNNE)| TAIYO YUDEN CO LTD(LMK316ABJ476ML-T)| TAIYO YUDEN CO. LTD.(JMK316BJ476ML-T)| TAIYO YUDEN(JMK316ABJ476ML-T)| TDK CORP(C3216X5R0J476M160AC)| YAGEO CORP(CC1206MKX5R5BB476)| YAGEO CORP(CC1206MRX5R5BB476)</t>
  </si>
  <si>
    <t xml:space="preserve">LFARISCAP-00018</t>
  </si>
  <si>
    <t xml:space="preserve">CAP-00018</t>
  </si>
  <si>
    <t xml:space="preserve">CAP, CER-X5R, 10uF, 25V, 20%, 0603, 85C, 1.2mm</t>
  </si>
  <si>
    <t xml:space="preserve">MURATA(GRM188R61E106MA73D)| SAMSUNG ELECTRONICS INC(CL10A106MA8NRNC)| TDK CORP(C1608X5R1E106M080AC)</t>
  </si>
  <si>
    <t xml:space="preserve">LFARISCAP-00019</t>
  </si>
  <si>
    <t xml:space="preserve">CAP-00019</t>
  </si>
  <si>
    <t xml:space="preserve">CAP, CER-C0G, 18pF, 16V, 10%, 0402, 125C, 0.56mm</t>
  </si>
  <si>
    <t xml:space="preserve">AVX CORPORATION(0402YA180KAT2A)| KEMET ELECTRONICS CORP(C0402C180K4GACTU)| SAMSUNG ELECTRONICS INC(CL05C180JB5NNNC)| TDK CORP(C1005C0G1H180J050BA)</t>
  </si>
  <si>
    <t xml:space="preserve">LFARISCAP-00020</t>
  </si>
  <si>
    <t xml:space="preserve">CAP-00020</t>
  </si>
  <si>
    <t xml:space="preserve">CAP, CER-X5R, 0.068uF, 10V, 10%, 0402, 85C, 0.55mm</t>
  </si>
  <si>
    <t xml:space="preserve">KEMET ELECTRONICS CORP(C0402C683K4PACTU)| MURATA(GRM155R61A683KA01D)| SAMSUNG ELECTRONICS INC(CL05A683KP5NNNC)| TDK CORP(C1005X5R1C683K050BA)| YAGEO  CORPORATION(CC0402KRX5R6BB683)</t>
  </si>
  <si>
    <t xml:space="preserve">LFARISCAP-00024</t>
  </si>
  <si>
    <t xml:space="preserve">CAP-00024</t>
  </si>
  <si>
    <t xml:space="preserve">CAP, CER-X5R, 0.1uF, 25V, 20%, 0805, 85C, 1.4mm</t>
  </si>
  <si>
    <t xml:space="preserve">AVX CORPORATION(08053D104MAT2A)| AVX CORPORATION(08055C104KAT2A)| KEMET ELECTRONICS CORP(C0805C104M5RACTU)| MURATA(GRM21BR71H104KA01D)| SAMSUNG ELECTRONICS INC(CL21B104MACNNNC)| TDK CORP(C2012X7R1H104K085AA)| TDK CORP(C2012X7R1H104M085AA)</t>
  </si>
  <si>
    <t xml:space="preserve">LFARISCAP-00025</t>
  </si>
  <si>
    <t xml:space="preserve">CAP-00025</t>
  </si>
  <si>
    <t xml:space="preserve">CAP, CER-X5R, 22uF, 25V, 20%, 1210, 85C, 2.8mm</t>
  </si>
  <si>
    <t xml:space="preserve">AVX CORPORATION(12103D226MAT2A)| HOLY STONE ENTERPRISE CO.(C1210B226M025T)| KEMET ELECTRONICS CORP(C1210C226M3PACTU)| MURATA(GRM32ER61E226KE15L)| MURATA(GRM32ER61E226ME15L)| PANASONIC(ECJ-4YB1E226M)| SAMSUNG ELECTRONICS INC(CL32A226MAJNNNE)| TDK CORP(C3225X5R1E226M250AC)| TDK CORP(C3225X5R1E226MT)| YAGEO CORP(CC1210MRX5R8BB226)| YAGEO(CC1210MKX5R8BB226)</t>
  </si>
  <si>
    <t xml:space="preserve">LFARISCAP-00026</t>
  </si>
  <si>
    <t xml:space="preserve">CAP-00026</t>
  </si>
  <si>
    <t xml:space="preserve">CAP, CER-X5R, 4700pF, 25V, 10%, 0402, 85C, 0.64mm</t>
  </si>
  <si>
    <t xml:space="preserve">AVX CORPORATION(04023D472KAT2A)| KEMET ELECTRONICS CORP(C0402C472K5RACTU)| MURATA(GRM155R61E472KA01D)| NIC  COMPONENTS(NMC0402X7R472K50TRPF)| SAMSUNG(CL05B472KA5NNNC)| TAIYO YUDEN(UMK105B7472KV-F)| TDK CORP(C1005X5R1H472K050BA)| TDK CORP(C1005X7R1H472K050BA)| VENKEL LTD(C0402X7R500-472KND)| VISHAY(VJ0402Y472KXAAT)</t>
  </si>
  <si>
    <t xml:space="preserve">LFARISCAP-00027</t>
  </si>
  <si>
    <t xml:space="preserve">CAP-00027</t>
  </si>
  <si>
    <t xml:space="preserve">CAP, CER-X7R, 0.68uF, 16V, 10%, 0805, 125C, 1.45mm</t>
  </si>
  <si>
    <t xml:space="preserve">AVX CORPORATION(0805YC684JAT2A)| AVX CORPORATION(0805YC684KAT2A)| KEMET ELECTRONICS CORP(C0805C684K5RACTU)| SAMSUNG(CL21B684KOFNNNE)| TDK CORP(C2012X7R1C684K125AA)| TDK CORP(C2012X7R1E684K125AB)| TDK CORP(C2012X7R1H684K125AB)| YAGEO CORP(CC0805KKX7R7BB684)</t>
  </si>
  <si>
    <t xml:space="preserve">LFARISCAP-00029</t>
  </si>
  <si>
    <t xml:space="preserve">CAP-00029</t>
  </si>
  <si>
    <t xml:space="preserve">CAP, ALUM POLY, 270uF, 16V, 20%, RND 8 X 12MM, 0.016 OHM, 4070mA, 105C, 2000HR, 12mm</t>
  </si>
  <si>
    <t xml:space="preserve">KEMET(A765KN277M1CLAE016)| NICHICON CORP(RPS1C271MCN1GS)| NICHICON(PCJ1C271MCL1GS)| PANASONIC(16SVPC270M)| SANYO DENKI(16SVPC270M)| WURTH ELECKTRONIK GMBH(875075355003)| WURTH ELECKTRONIK GMBH(875115352003)</t>
  </si>
  <si>
    <t xml:space="preserve">LFARISCAP-00030</t>
  </si>
  <si>
    <t xml:space="preserve">CAP-00030</t>
  </si>
  <si>
    <t xml:space="preserve">CAP, CER-X5R, 0.033uF, 6.3V, 20%, 0402, 85C, 0.56mm</t>
  </si>
  <si>
    <t xml:space="preserve">AVX CORPORATION(0402YD333KAT2A)| AVX CORPORATION(0402YD333MAT2A)| KEMET ELECTRONICS CORP(C0402C333K9PACTU)| KEMET ELECTRONICS CORP(C0402C333K9RACTU)| KEMET ELECTRONICS CORP(C0402C333M9PACTU)| MURATA(GRM155R61C333KA01D)| SAMSUNG(CL05B333MO5NNNC)| YAGEO CORP(CC0402KRX5R5BB333)</t>
  </si>
  <si>
    <t xml:space="preserve">LFARISCAP-00031</t>
  </si>
  <si>
    <t xml:space="preserve">CAP-00031</t>
  </si>
  <si>
    <t xml:space="preserve">CAP, ALUM, 1000uF, 16V, 20%, RND 12.5 X 14MM, 0.066 OHM, 1100mA, 105C, 5000HR, 14mm</t>
  </si>
  <si>
    <t xml:space="preserve">NIC COMPONENTS(NAZT102M16V12.5X14KLBF)| SUN ELECTRONIC INDUSTRIES(16CE1000LX)| SUN ELECTRONIC INDUSTRIES(16CE1000LX+D)</t>
  </si>
  <si>
    <t xml:space="preserve">LFARISCAP-00033</t>
  </si>
  <si>
    <t xml:space="preserve">CAP-00033</t>
  </si>
  <si>
    <t xml:space="preserve">CAP, TANT-POLY, 470uF, 4V, 20%, 7343, 0.012 OHM, 4300mA, 105C, 2000HR, 3.1mm</t>
  </si>
  <si>
    <t xml:space="preserve">KEMET ELECTRONICS CORP(T520D477M004ATE012)| PANASONIC(4TPE470MCL)| SANYO ELECTRIC CO LTD(4TPE470MCL)</t>
  </si>
  <si>
    <t xml:space="preserve">LFARISCAP-00034</t>
  </si>
  <si>
    <t xml:space="preserve">CAP-00034</t>
  </si>
  <si>
    <t xml:space="preserve">CAP, CER-X5R, 0.47uF, 6.3V, 20%, 0402, 85C, 0.56mm</t>
  </si>
  <si>
    <t xml:space="preserve">AVX CORPORATION(04026D474MAT2A)| KEMET ELECTRONICS CORP(C0402C474M9PACTU)| MURATA(GRM155R60J474KE19D)| SAMSUNG ELECTRONICS INC(CL05A474KQ5NNNC)| YAGEO CORP(CC0402KRX5R5BB474)</t>
  </si>
  <si>
    <t xml:space="preserve">LFARISCAP-00036</t>
  </si>
  <si>
    <t xml:space="preserve">CAP-00036</t>
  </si>
  <si>
    <t xml:space="preserve">CAP, CER-X7R, 1000pF, 16V, 10%, 0201, 125C, 0.33mm</t>
  </si>
  <si>
    <t xml:space="preserve">AVX CORPORATION(0201YC102KAT2A)| MURATA(GRM033R71C102KA01D)| NIC COMPONENTS(NMC0201X7R102K16TRPF)| SAMSUNG(CL03B102KO3NNNC)| TDK CORP(CGA1A2X7R1C102K030BA)</t>
  </si>
  <si>
    <t xml:space="preserve">LFARISCAP-00039</t>
  </si>
  <si>
    <t xml:space="preserve">CAP-00039</t>
  </si>
  <si>
    <t xml:space="preserve">CAP, CER-X7R, 4700pF, 100V, 10%, 0402, 125C, 0.61mm</t>
  </si>
  <si>
    <t xml:space="preserve">MURATA MANUFACTURING CO. LTD.(GRM155R72A472KA01D)| VISHAY(VJ0402Y472KXBAC)| VISHAY(VJ0402Y472KXBAT)</t>
  </si>
  <si>
    <t xml:space="preserve">LFARISCAP-00040</t>
  </si>
  <si>
    <t xml:space="preserve">CAP-00040</t>
  </si>
  <si>
    <t xml:space="preserve">CAP, CER-X7R, 47uF, 6.3V, 20%, 1210, 125C, 2.8mm</t>
  </si>
  <si>
    <t xml:space="preserve">AVX  CORPORATION(12106C476KAT2A)| KEMET(C1210C476M9RACTU)| MURATA MANUFACTURING CO. LTD.(GRM32ER70J476ME20L)| SAMSUNG ELECTRO-MECHANICS(CL32B476MQJNNNE)| TAIYO  YUDEN(JMK325B7476MM-PR)| YAGEO CORP(CC1210MKX7R5BB476)</t>
  </si>
  <si>
    <t xml:space="preserve">LFARISCAP-00041</t>
  </si>
  <si>
    <t xml:space="preserve">CAP-00041</t>
  </si>
  <si>
    <t xml:space="preserve">CAP, CER-X7R, 10uF, 10V, 10%, 0805, 125C, 1.45mm</t>
  </si>
  <si>
    <t xml:space="preserve">KEMET(C0805C106K8RACTU)| MURATA(GRM21BR71A106KA73L)| MURATA(GRM21BR71A106KE51L)| SAMSUNG(CL21B106KPQNNNE)| TAIYO YUDEN(LMK212B7106KG-TD)| TDK CORPORATION(C2012X7R1A106K125AC)| WURTH ELECTRONICS(885012207026)| YAGEO CORP(CC0805KKX7R6BB106)</t>
  </si>
  <si>
    <t xml:space="preserve">LFARISCAP-00043</t>
  </si>
  <si>
    <t xml:space="preserve">CAP-00043</t>
  </si>
  <si>
    <t xml:space="preserve">CAP, CER-X7R, 1uF, 16V, 10%, 0603, 125C, 0.94mm</t>
  </si>
  <si>
    <t xml:space="preserve">AVX CORPORATION(0603YC105KAT2A)| KEMET CORPORATION(C0603C105K4RACTU)| MURATA(GRM188R71C105KA12D)| SAMSUNG ELECTRO-MECHANICS(CL10B105KO8NNNC)| TAIYO YUDEN(EMK107B7105KA-T)| TDK CORPORATION(C1608X7R1C105K080AC)</t>
  </si>
  <si>
    <t xml:space="preserve">LFARISCAP-00045</t>
  </si>
  <si>
    <t xml:space="preserve">CAP-00045</t>
  </si>
  <si>
    <t xml:space="preserve">CAP, CER-C0G, 47pF, 50V, 2%, 0402, 125C, 0.56mm</t>
  </si>
  <si>
    <t xml:space="preserve">AVX CORPORATION(04025A470GAT2A)| KEMET CORPORATION(C0402C470G5GACTU)| MURATA(GRM1555C1H470GA01D)</t>
  </si>
  <si>
    <t xml:space="preserve">LFARISCAP-00046</t>
  </si>
  <si>
    <t xml:space="preserve">CAP-00046</t>
  </si>
  <si>
    <t xml:space="preserve">CAP, CER-C0G, 100pF, 25V, 5%, 0402, 125C, 0.56mm</t>
  </si>
  <si>
    <t xml:space="preserve">AVX CORPORATION(04023A101JAT2A)| KEMET ELECTRONICS CORP(C0402C101J3GACTU)| MURATA(GRM1555C1E101JA01D)| SAMSUNG ELECTRONICS INC(CL05C101JB5NFNC)| TAIYO YUDEN CO. LTD.(UMK105CG101JVHF)| VISHAY INTERTECHNOLOGY INC.(VJ0402A101JXXCW1BC)</t>
  </si>
  <si>
    <t xml:space="preserve">LFARISCAP-00049</t>
  </si>
  <si>
    <t xml:space="preserve">CAP-00049</t>
  </si>
  <si>
    <t xml:space="preserve">CAP, CER-X7R, 0.022uF, 50V, 10%, 0402, 125C, 0.56mm</t>
  </si>
  <si>
    <t xml:space="preserve">AVX CORPORATION(04025C223KAT2A)| KEMET ELECTRONICS CORP(C0402C223K5RACTU)| SAMSUNG(CL05B223KB5NNNC)| TAIYO  YUDEN(UMK105B7223KV-FR)</t>
  </si>
  <si>
    <t xml:space="preserve">LFARISCAP-00050</t>
  </si>
  <si>
    <t xml:space="preserve">CAP-00050</t>
  </si>
  <si>
    <t xml:space="preserve">CAP, CER-X7R, 0.1uF, 16V, 10%, 0402, 125C, 0.56mm</t>
  </si>
  <si>
    <t xml:space="preserve">AVX  CORPORATION(0402YC104KAT2A)| KEMET ELECTRONICS CORP(C0402C104K4RACTU)| MURATA(GRM155R71C104KA88D)| SAMSUNG ELECTRONICS INC(CL05B104KO5NNNC)| TAIYO YUDEN CO. LTD.(EMK105B7104KV-F)| TDK CORP(C1005X7R1C104K050BC)</t>
  </si>
  <si>
    <t xml:space="preserve">LFARISCAP-00051</t>
  </si>
  <si>
    <t xml:space="preserve">CAP-00051</t>
  </si>
  <si>
    <t xml:space="preserve">CAP, TANT-POLY, 47uF, 6.3V, 20%, 0805, 0.15 OHM, 606mA, 85C, 1000HR, 1mm</t>
  </si>
  <si>
    <t xml:space="preserve">AVX  CORPORATION(F380J476MSAAH1)| KEMET(T529P476M006AAE150)| PANASONIC CORPORATION(6TPU47MSI)| VISHAY(T58W9476M6R3C0150)</t>
  </si>
  <si>
    <t xml:space="preserve">LFARISCAP-00052</t>
  </si>
  <si>
    <t xml:space="preserve">CAP-00052</t>
  </si>
  <si>
    <t xml:space="preserve">CAP, CER-X7R, 0.1uF, 50V, 10%, 0402, 125C, 0.56mm</t>
  </si>
  <si>
    <t xml:space="preserve">AVX  CORPORATION(04025C104KAT2A)| MURATA(GRM155R71H104KE14D)| TAIYO YUDEN(UMK105B7104KV-FR)| TDK CORP(C1005X7R1H104K050BB)| WALSIN TECHNOLOGY CORPORATION(0402B104K500CT)| YAGEO  CORPORATION(CC0402KRX7R9BB104)</t>
  </si>
  <si>
    <t xml:space="preserve">LFARISCAP-00054</t>
  </si>
  <si>
    <t xml:space="preserve">CAP-00054</t>
  </si>
  <si>
    <t xml:space="preserve">CAP, CER-X7R, 2.2uF, 50V, 10%, 1206, 125C, 1.8mm</t>
  </si>
  <si>
    <t xml:space="preserve">KEMET ELECTRONICS CORP(C1206C225K5RACTU)| MURATA(GRM31CR71H225KA88L)| SAMSUNG ELECTRONICS INC(CL31B225KBHNNNE)| TAIYO YUDEN (USA) INC.(UMK316B7225KL-T)| TDK(C3216X7R1H225K160AB)</t>
  </si>
  <si>
    <t xml:space="preserve">LFARISCAP-00055</t>
  </si>
  <si>
    <t xml:space="preserve">CAP-00055</t>
  </si>
  <si>
    <t xml:space="preserve">CAP, CER-X7R, 6800pF, 16V, 10%, 0402, 125C, 0.56mm</t>
  </si>
  <si>
    <t xml:space="preserve">AVX(0402YC682KAT2A)| KEMET(C0402C682K4RACTU)| MURATA(GRM15XR71C682KA86D)| SAMSUNG(CL05B682KO5NNWC)| TAIYO  YUDEN(EMK105B7682KV-F)| TAIYO YUDEN CO LTD(UMK105B7682KV-F)| VISHAY(VJ0402Y682KXJPW1BC)| WURTH ELECKTRONIK GMBH(885012205030)| YAGEO CORP(CC0402KRX7R7BB682)</t>
  </si>
  <si>
    <t xml:space="preserve">LFARISCAP-00057</t>
  </si>
  <si>
    <t xml:space="preserve">CAP-00057</t>
  </si>
  <si>
    <t xml:space="preserve">CAP, CER-X7R, 0.015uF, 10V, 10%, 0402, 125C, 0.56mm</t>
  </si>
  <si>
    <t xml:space="preserve">AVX  CORPORATION(0402ZC153KAT2A)| KEMET(C0402C153K8RACTU)| SAMSUNG ELECTRO-MECHANICS(CL05B153KO5NNNC)</t>
  </si>
  <si>
    <t xml:space="preserve">LFARISCAP-00062</t>
  </si>
  <si>
    <t xml:space="preserve">CAP-00062</t>
  </si>
  <si>
    <t xml:space="preserve">CAP, CER-X7R, 2200pF, 10V, 10%, 0402, 125C, 0.55mm</t>
  </si>
  <si>
    <t xml:space="preserve">AVX CORPORATION(0402ZC222KAT2A)| KEMET ELECTRONICS CORP(C0402C222K4RACTU)| KEMET ELECTRONICS CORP(C0402C222K8RACTU)| SAMSUNG ELECTRONICS INC(CL05B222MP5NNNC)| VISHAY INTERTECHNOLOGY  INC(VJ0402Y222KXJPW1BC)| VISHAY(VJ0402Y222KXQCW1BC)| WALSIN TECHNOLOGY CORP(0402B222K160CT)| WURTH ELEKTRONIK GMBH &amp; CO(885012205008)| WURTH ELEKTRONIK GMBH &amp; CO(885012205027)| YAGEO CORP(CC0402KRX7R7BB222)</t>
  </si>
  <si>
    <t xml:space="preserve">LFARISCAP-00065</t>
  </si>
  <si>
    <t xml:space="preserve">CAP-00065</t>
  </si>
  <si>
    <t xml:space="preserve">CAP, CER-C0G, 220pF, 25V, 5%, 0402, 125C, 0.56mm</t>
  </si>
  <si>
    <t xml:space="preserve">AVX  CORPORATION(04023A221JAT2A)| KEMET CORP(C0402C221J3GACTU)| SAMSUNG ELECTRO-MECHANICS(CL05C221JA5NNNC)</t>
  </si>
  <si>
    <t xml:space="preserve">LFARISCAP-00069</t>
  </si>
  <si>
    <t xml:space="preserve">CAP-00069</t>
  </si>
  <si>
    <t xml:space="preserve">CAP, CER-X7R, 1500pF, 25V, 10%, 0402, 125C, 0.6mm</t>
  </si>
  <si>
    <t xml:space="preserve">AVX(04023C152KAT2A)| KEMET(C0402C152K3RACTU)| SAMSUNG(CL05B152KA5NNNC)| TAIYO  YUDEN(TMK105B7152KV-F)| TAIYO YUDEN CO LTD(UMK105B7152KV-F)| TDK(CGJ2B2X7R1E152K050BA)| VISHAY(GA0402Y152KXXAP31G)| WURTH ELECKTRONIK GMBH(885012205045)| YAEGO CORP(CC0402KRX7R8BB152)</t>
  </si>
  <si>
    <t xml:space="preserve">LFARISCAP-00070</t>
  </si>
  <si>
    <t xml:space="preserve">CAP-00070</t>
  </si>
  <si>
    <t xml:space="preserve">CAP, CER-X7R, 10uF, 6.3V, 10%, 0805, 125C, 1.52mm</t>
  </si>
  <si>
    <t xml:space="preserve">AVX  CORPORATION(08056C106KAT2A)| HOLY STONE ENTERPRISE(C0805X106K007T)| KEMET(C0805C106K9RACTU)| MURATA MANUFACTURING CO. LTD.(GRM21BR70J106KE76L)| SAMSUNG ELECTRO-MECHANICS(CL21B106KQQNNNG)| TAIYO  YUDEN(JMK212AB7106KG-T)| TDK(C2012X7R0J106K125AB)</t>
  </si>
  <si>
    <t xml:space="preserve">LFARISCAP-00072</t>
  </si>
  <si>
    <t xml:space="preserve">CAP-00072</t>
  </si>
  <si>
    <t xml:space="preserve">CAP, CER-X7R, 0.01uF, 10V, 10%, 0402, 125C, 0.56mm</t>
  </si>
  <si>
    <t xml:space="preserve">AVX  CORPORATION(0402ZC103KA72A)| KEMET(C0402C103K8RACTU)| SAMSUNG ELECTRO-MECHANICS(CL05B103KP5NNNC)| VISHAY(VJ0402Y103KXQCW1BC)| YAGEO CORP(CC0402KRX7R6BB103)</t>
  </si>
  <si>
    <t xml:space="preserve">LFARISCAP-00073</t>
  </si>
  <si>
    <t xml:space="preserve">CAP-00073</t>
  </si>
  <si>
    <t xml:space="preserve">CAP, CER-X7R, 1000pF, 25V, 10%, 0402, 125C, 0.6mm</t>
  </si>
  <si>
    <t xml:space="preserve">AVX CORPORATION(04023C102KAT2A)| KEMET ELECTRONICS CORP(C0402C102K3RACTU)| SAMSUNG ELECTRONICS INC(CL05B102KA5NNNC)| TAIYO YUDEN CO. LTD.(HMK105B7102KV-F)| TAIYO YUDEN(TMK105B7102KV-F)| TDK CORP(C1005X7R1E102K050BA)| VISHAY INTERTECHNOLOGY INC.(VJ0402Y102KXXAC)| VISHAY(VJ0402Y102KXXCW1BC)| WURTH ELECKTRONIK GMBH(885012205044)| YAGEO CORP(CC0402KRX7R8BB102)</t>
  </si>
  <si>
    <t xml:space="preserve">LFARISCAP-00103</t>
  </si>
  <si>
    <t xml:space="preserve">CAP-00103</t>
  </si>
  <si>
    <t xml:space="preserve">CAP, ALUM POLY, 330uF, 16V, 20%, RND 10 X 10MM, 0.016 OHM, 4350mA, 105C, 2000HR, 10.5mm</t>
  </si>
  <si>
    <t xml:space="preserve">NICHICON(PCJ1C331MCL1GS)| UNITED CHEMI-CON(APXE160ARA331MJA0G)</t>
  </si>
  <si>
    <t xml:space="preserve">LFARISCAP-00104</t>
  </si>
  <si>
    <t xml:space="preserve">CAP-00104</t>
  </si>
  <si>
    <t xml:space="preserve">CAP, CER-C0G, 33pF, 16V, 10%, 0402, 125C, 0.6mm</t>
  </si>
  <si>
    <t xml:space="preserve">AVX CORPORATION(0402YA330JAT2A)| AVX CORPORATION(0402YA330KAT2A)| KEMET ELECTRONICS CORP(C0402C330K4GACTU)| MURATA(GRM1555C1H330JA01D)| SAMSUNG(CL05C330JB5NNNC)| TDK CORP(C1005C0G1H330J050BA)| VISHAY INTERTECHNOLOGY INC(VJ0402A330JXAAC)</t>
  </si>
  <si>
    <t xml:space="preserve">LFARISCAP-00105</t>
  </si>
  <si>
    <t xml:space="preserve">CAP-00105</t>
  </si>
  <si>
    <t xml:space="preserve">CAP, CER-C0G, 100pF, 16V, 10%, 0402, 125C, 0.56mm</t>
  </si>
  <si>
    <t xml:space="preserve">AVX CORPORATION(0402YA101KAT2A)| KEMET ELECTRONICS CORP(C0402C101K4GACTU)| KEMET ELECTRONICS CORP(C0402C101K5GACTU)| MURATA(GRM1555C1E101JA01D)| MURATA(GRM1555C1H101JA01D)| SAMSUNG(CL05C101JO5NNNC)| TDK CORP(C1005C0G1H101J050BA)| VISHAY INTERTECHNOLOGY INC.(VJ0402A101KXJPW1BC)| WURTH ELECKTRONIK GMBH(885012005031)| WURTH ELECKTRONIK GMBH(885012005046)| YAGEO CORP(CC0402JRNPO7BN101)| YAGEO CORP(CC0402JRNPO9BN101)</t>
  </si>
  <si>
    <t xml:space="preserve">LFARISCAP-00106</t>
  </si>
  <si>
    <t xml:space="preserve">CAP-00106</t>
  </si>
  <si>
    <t xml:space="preserve">CAP, CER-X5R, 10uF, 6.3V, 20%, 0805, 85C, 1.45mm</t>
  </si>
  <si>
    <t xml:space="preserve">AVX CORPORATION(08056D106MAT2A)| HOLY STONE ENTERPRISE CO.(C0805B106K007T)| KEMET ELECTRONICS CORP(C0805C106M9PACTU)| MURATA(GRM21BR60J106ME19L)| NIC COMPOENENTS CORP(NMC0805X5R106M6.3TRPLP3KF)| SAMSUNG(CL21A106MQFNNNE)| TAIYO YUDEN CO. LTD.(JMK212BJ106MG-T)| TAIYO YUDEN(JMK212ABJ106KD-T)| TAIYO YUDEN(JMK212ABJ106KG-T)| TDK CORP(C2012X5R0J106M085AB)| TDK CORP(C2012X5R0J106M125AB)| VENKEL CORP(C0805X5R6R3-106MNE)| YAGEO CORP(CC0805MKX5R5BB106)</t>
  </si>
  <si>
    <t xml:space="preserve">LFARISCAP-00107</t>
  </si>
  <si>
    <t xml:space="preserve">CAP-00107</t>
  </si>
  <si>
    <t xml:space="preserve">CAP, CER-X5R, 10uF, 10V, 20%, 0805, 85C, 1.44mm</t>
  </si>
  <si>
    <t xml:space="preserve">AVX CORPORATION(0805ZD106MAT2A)| HOLY STONE ENTERPRISE CO.(C0805B106M010T)| KEMET ELECTRONICS CORP(C0805C106K8PACTU)| KEMET(C0805C106M8PACTU)| MURATA(GRM21BR61A106KE19L)| SAMSUNG(CL21A106MPFNNNE)| TAIYO YUDEN CO. LTD.(LMK212ABJ106MG-T)| TAIYO YUDEN(LMK212ABJ106MD-T)| TDK CORP(C2012X5R1A106M125AB)| WURTH ELECKTRONIK GMBH(885012107010)| YAGEO CORP(CC0805KKX5R6BB106)| YAGEO(CC0805MKX5R6BB106)</t>
  </si>
  <si>
    <t xml:space="preserve">LFARISCAP-00108</t>
  </si>
  <si>
    <t xml:space="preserve">CAP-00108</t>
  </si>
  <si>
    <t xml:space="preserve">CAP, CER-X7R, 3300pF, 10V, 10%, 0201, 125C, 0.33mm</t>
  </si>
  <si>
    <t xml:space="preserve">AVX CORPORATION(0201ZC332KAT2A)| MURATA(GRM033R71C332KA88D)| SAMSUNG ELECTRONICS INC(CL03B332KP3NNNC)| TDK CORP(C0603X7R1E332K030BA)</t>
  </si>
  <si>
    <t xml:space="preserve">LFARISCAP-00109</t>
  </si>
  <si>
    <t xml:space="preserve">CAP-00109</t>
  </si>
  <si>
    <t xml:space="preserve">CAP, CER-X7R, 0.01uF, 10V, 10%, 0201, 125C, 0.33mm</t>
  </si>
  <si>
    <t xml:space="preserve">AVX CORPORATION(0201ZC103KAT2A)| MURATA(GRM033R71A103KA01D)| NIC COMPOENENTS CORP(NMC0201X7R103K10TRPF)| SAMSUNG(CL03B103KP3NNNC)| TDK CORP(C0603X7R1A103K030BA)| VISHAY(VJ0201Y103KXQCW1BC)| WALSIN TECHNOLOGY CORP(0201B103K100CT)| YAGEO CORP(CC0201KPX7R6BB103)| YAGEO CORP(CC0201KRX7R6BB103)</t>
  </si>
  <si>
    <t xml:space="preserve">LFARISCAP-00111</t>
  </si>
  <si>
    <t xml:space="preserve">CAP-00111</t>
  </si>
  <si>
    <t xml:space="preserve">CAP, CER-X7R, 2.2uF, 16V, 10%, 0805, 125C, 1.52mm</t>
  </si>
  <si>
    <t xml:space="preserve">AVX CORPORATION(0805YC225KAT2A)| HOLY STONE ENTERPRISE CO.(C0805X225K016T)| KEMET ELECTRONICS CORP(C0805C225K4RACTU)| MURATA(GRM21BR71C225KA12L)| SAMSUNG(CL21B225KOFNNNE)| TAIYO YUDEN CO. LTD.(EMK212B7225KG-T)| TAIYO YUDEN(EMK212AB7225KD-T)| TDK CORP(C2012X7R1C225K125AB)| TDK CORP(C2012X7R1E225K125AB)| TDK CORP(C2012X7R1H225K125AC)| YAGEO CORPORATION(CC0805KKX7R7BB225)</t>
  </si>
  <si>
    <t xml:space="preserve">LFARISCAP-00112</t>
  </si>
  <si>
    <t xml:space="preserve">CAP-00112</t>
  </si>
  <si>
    <t xml:space="preserve">CAP, CER-X7R, 0.01uF, 50V, 10%, 0402, 125C, 0.6mm</t>
  </si>
  <si>
    <t xml:space="preserve">AVX CORPORATION(04025C103KAT2A)| KEMET ELECTRONICS CORP(C0402C103K5RACTU)| MURATA(GCM155R71H103KA55D)| MURATA(GRM155R71H103KA88D)| SAMSUNG(CL05B103KB5NNNC)| TDK CORP(C1005X7R1H103K050BB)| YAGEO COPRORATION(AC0402KPX7R9BB103)</t>
  </si>
  <si>
    <t xml:space="preserve">LFARISCAP-00113</t>
  </si>
  <si>
    <t xml:space="preserve">CAP-00113</t>
  </si>
  <si>
    <t xml:space="preserve">CAP, CER-X7R, 1uF, 50V, 10%, 1206, 125C, 1.9mm</t>
  </si>
  <si>
    <t xml:space="preserve">AVX CORPORATION(12065C105KAT2A)| KEMET ELECTRONICS CORP(C1206C105K5RACTU)| SAMSUNG(CL31B105KBHNNNE)| TDK CORP(C3216X7R1H105K160AB)</t>
  </si>
  <si>
    <t xml:space="preserve">LFARISCAP-00118</t>
  </si>
  <si>
    <t xml:space="preserve">CAP-00118</t>
  </si>
  <si>
    <t xml:space="preserve">CAP, CER-X7R, 2200pF, 25V, 20%, 0402, 125C, 0.56mm</t>
  </si>
  <si>
    <t xml:space="preserve">AVX CORPORATION(04023C222MAT2A)| AVX CORPORATION(04025C222KAT2A)| AVX CORPORATION(04025C222MAT2A)| KEMET ELECTRONICS CORP(C0402C222M3RACTU)| MURATA(GRM15XR71E222MA86D)| SAMSUNG(CL05B222KB5NNNC)| TAIYO YUDEN(UMK105B7222KVHF)| TDK CORP(C1005X7R1H222K050BA)| TDK CORP(C1005X7R1H222M050BA)| WURTH ELECKTRONIK GMBH(885012205046)</t>
  </si>
  <si>
    <t xml:space="preserve">LFARISCAP-00119</t>
  </si>
  <si>
    <t xml:space="preserve">CAP-00119</t>
  </si>
  <si>
    <t xml:space="preserve">CAP, CER-C0G, 27pF, 16V, 10%, 0402, 125C, 0.56mm</t>
  </si>
  <si>
    <t xml:space="preserve">AVX CORPORATION(0402YA270KAT2A)| KEMET ELECTRONICS CORP(C0402C270K4GACTU)| MURATA(GRM1555C1H270JA01D)| SAMSUNG(CL05C270JA5NNNC)| TAIYO YUDEN CO LTD(HMK105CG270JV-F)| TAIYO YUDEN(UMK105CG270JV-F)| TDK CORP(C1005C0G1H270J050BA)| VISHAY(VJ0402A270KXJPW1BC)| YAGEO CORP(CC0402JRNPO9BN270)</t>
  </si>
  <si>
    <t xml:space="preserve">LFARISCAP-00120</t>
  </si>
  <si>
    <t xml:space="preserve">CAP-00120</t>
  </si>
  <si>
    <t xml:space="preserve">CAP, CER-X5R, 0.1uF, 6.3V, 10%, 0201, 85C, 0.33mm</t>
  </si>
  <si>
    <t xml:space="preserve">AVX  CORPORATION(02016D104KAT4A)| AVX CORPORATION(02016D104KAT2A)| KEMET ELECTRONICS CORP(C0201C104K9PACTU)| MURATA MANUFACTURING CO(GRM033R60J104KE19J)| MURATA(GRM033R60J104KE19D)| SAMSUNG(CL03A104KQ3NNNC)| TAIYO YUDEN CO. LTD.(JMK063BJ104KP-F)| TDK CORP(C0603X5R0J104KT)| VENKEL(C0201X5R6R3-104KNP)| YAGEO  CORPORATION(CC0201KRX5R5BB104)</t>
  </si>
  <si>
    <t xml:space="preserve">LFARISCAP-00121</t>
  </si>
  <si>
    <t xml:space="preserve">CAP-00121</t>
  </si>
  <si>
    <t xml:space="preserve">CAP, CER-X5R, 0.033uF, 6.3V, 10%, 0201, 85C, 0.33mm</t>
  </si>
  <si>
    <t xml:space="preserve">AVX CORPORATION(02016D333KAT2A)| MURATA(GRM033R60J333KE01D)| SAMSUNG(CL03A333KQ3NNNC)| TAIYO YUDEN CO LTD(LMK063BJ333KP-F)| TAIYO YUDEN CO. LTD.(JMK063BJ333KP-F)| TDK CORP(C0603X5R0J333K030BC)| YAGEO COPRORATION(CC0201KRX5R5BB333)</t>
  </si>
  <si>
    <t xml:space="preserve">LFARISCAP-00124</t>
  </si>
  <si>
    <t xml:space="preserve">CAP-00124</t>
  </si>
  <si>
    <t xml:space="preserve">CAP, ALUM POLY, 330uF, 2V, 20%, 7343, 0.006 OHM, 3500mA, 105C, 1000HR, 2.1mm</t>
  </si>
  <si>
    <t xml:space="preserve">PANASONIC(EEFSX0D331XE)</t>
  </si>
  <si>
    <t xml:space="preserve">LFARISCAP-00125</t>
  </si>
  <si>
    <t xml:space="preserve">CAP-00125</t>
  </si>
  <si>
    <t xml:space="preserve">CAP, CER-C0G, 47pF, 16V, 10%, 0402, 125C, 0.56mm</t>
  </si>
  <si>
    <t xml:space="preserve">AVX CORPORATION(0402YA470KAT2A)| KEMET ELECTRONICS CORP(C0402C470K4GACTU)| MURATA(GRM1555C1H470JA01D)| SAMSUNG(CL05C470JA5NNNC)| TAIYO  YUDEN(UMK105CG470KV-F)| TAIYO YUDEN CO LTD(HMK105CG470JV-F)| TDK CORP(C1005C0G1H470J050BA)| VISHAY(VJ0402A470KXJPW1BC)| YAEGO(CC0402KRNPO9BN470)</t>
  </si>
  <si>
    <t xml:space="preserve">LFARISCAP-00127</t>
  </si>
  <si>
    <t xml:space="preserve">CAP-00127</t>
  </si>
  <si>
    <t xml:space="preserve">CAP, CER-C0G, 2.2pF, 25V, 4.5%, 0402, 125C, 0.55mm</t>
  </si>
  <si>
    <t xml:space="preserve">AVX CORPORATION(04023J2R2BBSTR)| KEMET ELECTRONICS CORP(C0402C229B3GACTU)| MURATA(GRM1555C1H2R2BA01D)| MURATA(GRM1555C1H2R2BA01J)| SAMSUNG(CL05C2R2BB5NNNC)</t>
  </si>
  <si>
    <t xml:space="preserve">LFARISCAP-00130</t>
  </si>
  <si>
    <t xml:space="preserve">CAP-00130</t>
  </si>
  <si>
    <t xml:space="preserve">CAP, CER-X7R, 5600pF, 25V, 10%, 0402, 125C, 0.56mm</t>
  </si>
  <si>
    <t xml:space="preserve">AVX CORPORATION(04023C562KAT2A)| AVX CORPORATION(04025C562KAT2A)| KEMET ELECTRONICS CORP(C0402C562K3RACTU)| MURATA(GRM155R71E562KA01D)| SAMSUNG(CL05B562KA5NNNC)| YAGEO CORP(CC0402KRX7R8BB562)</t>
  </si>
  <si>
    <t xml:space="preserve">LFARISCAP-00131</t>
  </si>
  <si>
    <t xml:space="preserve">CAP-00131</t>
  </si>
  <si>
    <t xml:space="preserve">CAP, CER-X7R, 100pF, 16V, 10%, 0201, 125C, 0.33mm</t>
  </si>
  <si>
    <t xml:space="preserve">AVX CORPORATION(02013A101JAT2A)| KEMET CORPORATION(C0201C101K3GACTU)| MURATA MANUFACTURING CO. LTD.(GRM033R71C101KA01D)| NIC COMPONENTS CORPORATION(NMC0201X7R101K25TRPF)</t>
  </si>
  <si>
    <t xml:space="preserve">LFARISCAP-00133</t>
  </si>
  <si>
    <t xml:space="preserve">CAP-00133</t>
  </si>
  <si>
    <t xml:space="preserve">CAP, TANT-POLY, 330uF, 2.5V, 20%, 7343, 0.009 OHM, 4600mA, 105C, 2000HR, 2mm</t>
  </si>
  <si>
    <t xml:space="preserve">KEMET ELECTRONICS CORP(T520V337M2R5ATE009)| PANASONIC(2R5TPE330M9)</t>
  </si>
  <si>
    <t xml:space="preserve">LFARISCAP-00134</t>
  </si>
  <si>
    <t xml:space="preserve">CAP-00134</t>
  </si>
  <si>
    <t xml:space="preserve">CAP, CER-X7R, 1000pF, 2000V, 20%, 1808, 125C, 2.03mm</t>
  </si>
  <si>
    <t xml:space="preserve">AVX CORPORATION(1808WC102MAT1A)| AVX CORPORATION(1808WC102MAT3A)| KEMET ELECTRONICS CORP(C1808C102MZRACTU)| MURATA(GR442QR73D102KW01L)</t>
  </si>
  <si>
    <t xml:space="preserve">LFARISCAP-00136</t>
  </si>
  <si>
    <t xml:space="preserve">CAP-00136</t>
  </si>
  <si>
    <t xml:space="preserve">CAP, CER-X7R, 0.22uF, 25V, 20%, 0805, 125C, 1.45mm</t>
  </si>
  <si>
    <t xml:space="preserve">AVX CORPORATION(08053C224KAT2A)| AVX CORPORATION(08055C224KAT2A)| KEMET ELECTRONICS CORP(C0805C224M3RACTU)| MURATA(GRM219R71E224MA01D)| SAMSUNG ELECTRONICS INC(CL21B224KAFNNNG)| TDK CORP(C2012X7R1H224K125AA)| TDK CORP(C2012X7R1H224M125AA)</t>
  </si>
  <si>
    <t xml:space="preserve">LFARISCAP-00137</t>
  </si>
  <si>
    <t xml:space="preserve">CAP-00137</t>
  </si>
  <si>
    <t xml:space="preserve">CAP, CER-X7R, 0.015uF, 16V, 10%, 0402, 125C, 0.56mm</t>
  </si>
  <si>
    <t xml:space="preserve">AVX CORPORATION(0402YC153KAT2A)| KEMET ELECTRONICS CORP(C0402C153K4RACTU)| MURATA(GCM155R71H153KA55D)| MURATA(GRM155R71C153KA01D)| SAMSUNG(CL05B153KO5NNNC)| TDK CORP(C1005X7R1H153K050BB)</t>
  </si>
  <si>
    <t xml:space="preserve">LFARISCAP-00138</t>
  </si>
  <si>
    <t xml:space="preserve">CAP-00138</t>
  </si>
  <si>
    <t xml:space="preserve">CAP, CER-X7R, 0.047uF, 16V, 10%, 0402, 125C, 0.6mm</t>
  </si>
  <si>
    <t xml:space="preserve">AVX CORPORATION(0402YC473KAT2A)| KEMET ELECTRONICS CORP(C0402C473K3RACTU)| MURATA(GRM155R71E473KA88D)| NIC COMPONENTS(NMC0402X7R473K16TRPF)| SAMSUNG(CL05B473KO5NNNC)| TAIYO  YUDEN(EMK105B7473KVHF)| TDK CORP(C1005X7R1E473K050BC)| VISHAY(GA0402Y473KXJAP31G)| WURTH ELECTRONICS(885012205035)| YAEGO(AC0402KRX7R7BB473)</t>
  </si>
  <si>
    <t xml:space="preserve">LFARISCAP-00139</t>
  </si>
  <si>
    <t xml:space="preserve">CAP-00139</t>
  </si>
  <si>
    <t xml:space="preserve">CAP, CER-C0G, 150pF, 16V, 10%, 0402, 125C, 0.56mm</t>
  </si>
  <si>
    <t xml:space="preserve">AVX CORPORATION(0402YA151KAT2A)| KEMET CORP(C0402C151J5GACTU)| KEMET ELECTRONICS CORP(C0402C151K5GACTU)| MURATA(GRM1555C1H151JA01D)| SAMSUNG(CL05C151JB5NNNC)| TDK CORP(C1005C0G1H151J050BA)</t>
  </si>
  <si>
    <t xml:space="preserve">LFARISCAP-00141</t>
  </si>
  <si>
    <t xml:space="preserve">CAP-00141</t>
  </si>
  <si>
    <t xml:space="preserve">CAP, CER-C0G, 56pF, 16V, 10%, 0402, 125C, 0.56mm</t>
  </si>
  <si>
    <t xml:space="preserve">AVX CORPORATION(0402YA560KAT2A)| KEMET ELECTRONICS CORP(C0402C560K4GACTU)| MURATA(GRM1555C1H560JA01D)| SAMSUNG(CL05C560JB5NNNC)| TDK CORP(C1005C0G1H560J050BA)</t>
  </si>
  <si>
    <t xml:space="preserve">LFARISCAP-00142</t>
  </si>
  <si>
    <t xml:space="preserve">CAP-00142</t>
  </si>
  <si>
    <t xml:space="preserve">CAP, CER-C0G, 68pF, 16V, 10%, 0402, 125C, 0.56mm</t>
  </si>
  <si>
    <t xml:space="preserve">AVX CORPORATION(0402YA680KAT2A)| KEMET ELECTRONICS CORP(C0402C680K4GACTU)| MURATA(GRM1555C1H680JA01D)| TDK CORP(C1005C0G1H680J050BA)</t>
  </si>
  <si>
    <t xml:space="preserve">LFARISCAP-00143</t>
  </si>
  <si>
    <t xml:space="preserve">CAP-00143</t>
  </si>
  <si>
    <t xml:space="preserve">CAP, CER-X7R, 0.01uF, 25V, 10%, 0402, 125C, 0.6mm</t>
  </si>
  <si>
    <t xml:space="preserve">AVX CORPORATION(04023C103KAT2A)| AVX CORPORATION(04025C103KAT2A)| KEMET ELECTRONICS CORP(C0402C103K3RACTU)| MURATA(GRM155R71E103KA01D)| SAMSUNG(CL05B103KA5NNNC)| TDK CORP(C1005X7R1E103K050BB)| YAGEO CORP(CC0402KRX7R8BB103)</t>
  </si>
  <si>
    <t xml:space="preserve">LFARISCAP-00144</t>
  </si>
  <si>
    <t xml:space="preserve">CAP-00144</t>
  </si>
  <si>
    <t xml:space="preserve">CAP, CER-C0G, 120pF, 16V, 10%, 0402, 125C, 0.56mm</t>
  </si>
  <si>
    <t xml:space="preserve">AVX CORPORATION(04025A121JAT2A)| AVX CORPORATION(0402YA121KAT2A)| KEMET ELECTRONICS CORP(C0402C121K5GACTU)| KEMET(C0402C121K4GACTU)| MURATA(GRM1555C1H121JA01D)| SAMSUNG(CL05C121JB5NNNC)| TAIYO YUDEN CO. LTD.(UMK105CG121JV-F)| TDK CORP(C1005C0G1H121J050BA)| TDK CORP(C1005C0G1H121JT)| VISHAY(VJ0402A121JXJPW1BC)| YAGEO CORPORATION(CC0402JRNPO9BN121)</t>
  </si>
  <si>
    <t xml:space="preserve">LFARISCAP-00146</t>
  </si>
  <si>
    <t xml:space="preserve">CAP-00146</t>
  </si>
  <si>
    <t xml:space="preserve">CAP, CER-X7R, 3900pF, 25V, 20%, 0402, 125C, 0.55mm</t>
  </si>
  <si>
    <t xml:space="preserve">KEMET ELECTRONICS CORP(C0402C392K3RACTU)| KEMET ELECTRONICS CORP(C0402C392M3RACTU)| MURATA(GRM155R71H392KA01D)| SAMSUNG(CL05B393KO5NNNC)| YAGEO CORP(CC0402KRX7R8BB392)</t>
  </si>
  <si>
    <t xml:space="preserve">LFARISCAP-00150</t>
  </si>
  <si>
    <t xml:space="preserve">CAP-00150</t>
  </si>
  <si>
    <t xml:space="preserve">CAP, CER-X7R, 0.033uF, 25V, 10%, 0402, 125C, 0.56mm</t>
  </si>
  <si>
    <t xml:space="preserve">AVX CORPORATION(04023C333KAT2A)| KEMET ELECTRONICS CORP(C0402C333K3RACTU)| SAMSUNG(CL05B333KA5NNNC)| YAGEO CORP(CC0402KRX7R8BB333)</t>
  </si>
  <si>
    <t xml:space="preserve">LFARISCAP-00151</t>
  </si>
  <si>
    <t xml:space="preserve">CAP-00151</t>
  </si>
  <si>
    <t xml:space="preserve">CAP, CER-X5R, 4.7uF, 10V, 20%, 0603, 85C, 1mm</t>
  </si>
  <si>
    <t xml:space="preserve">AVX CORPORATION(0603ZD475KAT2A)| AVX CORPORATION(0603ZD475MAT2A)| HOLY STONE ENTERPRISE CO.(C0603B475K010T)| HOLY STONE ENTERPRISE CO.(C0603B475M010T)| KEMET ELECTRONICS CORP(C0603C475K8PACTU)| KEMET ELECTRONICS CORP(C0603C475M8PACTU)| MURATA(GRM185R61A475ME11D)| NIC COMPONENTS(NMC0603X5R475K10TRPF)| SAMSUNG ELECTRO-MECHANICS(CL10A475KP8NNNC)| SAMSUNG(CL10A475MP8NNNC)| TAIYO YUDEN CO LTD(EMK107ABJ475KA-T)| TAIYO YUDEN INC(LMK107BJ475KA-T)| TDK(C1608X5R1A475M080AC)| VENKEL LTD(C0603X5R100-475KNR)| VISHAY(VJ0603G475KXQPW1BC)| WALSIN TECHNOLOGY CORP(0603X475K100CT)| YAGEO CORP(CC0603KRX5R6BB475)</t>
  </si>
  <si>
    <t xml:space="preserve">LFARISCAP-00152</t>
  </si>
  <si>
    <t xml:space="preserve">CAP-00152</t>
  </si>
  <si>
    <t xml:space="preserve">CAP, CER-X5R, 1uF, 6.3V, 10%, 0402, 85C, 0.6mm</t>
  </si>
  <si>
    <t xml:space="preserve">AVX CORPORATION(04026D105KAT2A)| KEMET ELECTRONICS CORP(C0402C105K8PACTU)| KEMET ELECTRONICS(C0402C105K9PACTU)| MURATA MANUFACTURING(GRM155R61A105KE15D)| SAMSUNG ELECTRO MECHANICS(CL05A105KP5NNNC)| SAMSUNG ELECTRO-MECHANICS(CL05A105KQ5NNNC)| SAMSUNG(CL05A105KA5NQNC)| TDK(CGB2A1X5R1C105K033BC)| TDK(CGB2A1X5R1E105K033BC)| WALSIN TECHNOLOGY CORPORATION(0402X105K100CT)| WALSIN TECHNOLOGY CORPORATION(0402X105K6R3CT)</t>
  </si>
  <si>
    <t xml:space="preserve">LFARISCAP-00153</t>
  </si>
  <si>
    <t xml:space="preserve">CAP-00153</t>
  </si>
  <si>
    <t xml:space="preserve">CAP, CER-X7R, 0.1uF, 10V, 10%, 0402, 125C, 0.6mm</t>
  </si>
  <si>
    <t xml:space="preserve">AVX CORPORATION(0402ZC104KAT2A)| KEMET ELECTRONICS CORP(C0402C104K8RACTU)| MURATA(GRM155R71A104KA01D)| NIC COMPONENTS(NMC0402X7R104K10TRPF)| SAMSUNG(CL05B104KP5NNNC)| TDK CORP(C1005X7R1A104K050BB)| TDK CORP(C1005X7R1C104K050BC)| TDK CORP(C1005X7R1E104K050BB)| TDK CORP(C1005X7R1H104K050BB)| VISHAY(VJ0402Y104KXQCW1BC)</t>
  </si>
  <si>
    <t xml:space="preserve">LFARISCAP-00154</t>
  </si>
  <si>
    <t xml:space="preserve">CAP-00154</t>
  </si>
  <si>
    <t xml:space="preserve">CAP, CER-X7R, 0.012uF, 16V, 10%, 0402, 125C, 0.56mm</t>
  </si>
  <si>
    <t xml:space="preserve">AVX CORPORATION(0402YC123KAT2A)| KEMET ELECTRONICS CORP(C0402C123K4RACTU)| MURATA(GCM155R71H123KA55D)| MURATA(GRM155R71C123KA01D)| SAMSUNG(CL05B123KO5NNNC)| YAGEO(CC0402KRX7R7BB123)</t>
  </si>
  <si>
    <t xml:space="preserve">LFARISCAP-00155</t>
  </si>
  <si>
    <t xml:space="preserve">CAP-00155</t>
  </si>
  <si>
    <t xml:space="preserve">CAP, CER-X7R, 4700pF, 6.3V, 10%, 0402, 125C, 0.56mm</t>
  </si>
  <si>
    <t xml:space="preserve">AVX CORPORATION(04023C472KAT2A)| AVX CORPORATION(04025C472KAT2A)| KEMET CORPORATION(C0402C472K9RACTU)| SAMSUNG ELECTRO MECHANICS(CL05B472KO5NNNC)| TDK CORPORATION(C1005X7R1H472K050BA)</t>
  </si>
  <si>
    <t xml:space="preserve">LFARISCAP-00156</t>
  </si>
  <si>
    <t xml:space="preserve">CAP-00156</t>
  </si>
  <si>
    <t xml:space="preserve">CAP, CER-X7R, 0.022uF, 16V, 10%, 0402, 125C, 0.64mm</t>
  </si>
  <si>
    <t xml:space="preserve">AVX CORPORATION(0402YC223KAT2A)| KEMET ELECTRONICS CORP(C0402C223K4RACTU)| MURATA(GCM155R71H223KA55D)| MURATA(GRM155R71C223KA01D)| NIC  COMPONENTS(NMC0402X7R223K16TRPF)| SAMSUNG(CL05B223KO5NNNC)| TDK CORP(C1005X7R1H223K050BB)| VENKEL LTD(C0402X7R160-223KNP)| VENKEL LTD(C0402X7R160-223KNR)| VISHAY(VJ0402Y223KXJAC)| WALSIN TECHNOLOGY(0402B223K160CT)</t>
  </si>
  <si>
    <t xml:space="preserve">LFARISCAP-00157</t>
  </si>
  <si>
    <t xml:space="preserve">CAP-00157</t>
  </si>
  <si>
    <t xml:space="preserve">CAP, CER-X7R, 3900pF, 50V, 5%, 0402, 125C, 0.6mm</t>
  </si>
  <si>
    <t xml:space="preserve">AVX CORPORATION(04025C392JAT2A)| KEMET ELECTRONICS CORP(C0402C392J5RACTU)| MURATA(GRM155R71H392JA01D)| NIC COMPONENTS(NMC0402X7R392J50TRPF)| SAMSUNG(CL05B392JB5NNNC)| YAGEO(CC0402JRX7R9BB392)</t>
  </si>
  <si>
    <t xml:space="preserve">LFARISCAP-00158</t>
  </si>
  <si>
    <t xml:space="preserve">CAP-00158</t>
  </si>
  <si>
    <t xml:space="preserve">CAP, CER-X7R, 0.056uF , 16V, 10%, 0402, 125C, 0.56mm</t>
  </si>
  <si>
    <t xml:space="preserve">AVX CORPORATION(0402YC563KAT2A)| KEMET ELECTRONICS CORP(C0402C563K4RACTU)| MURATA(GMD155R71C563KA11D)| SAMSUNG(CL05B563KO5NNNC)| VISHAY(VJ0402Y563KXJCW1BC)| YAGEO CORPORATION(CC0402KRX7R7BB563)</t>
  </si>
  <si>
    <t xml:space="preserve">LFARISCAP-00159</t>
  </si>
  <si>
    <t xml:space="preserve">CAP-00159</t>
  </si>
  <si>
    <t xml:space="preserve">CAP, CER-X5R, 0.12uF , 6.3V, 10%, 0402, 85C, 0.55mm</t>
  </si>
  <si>
    <t xml:space="preserve">MURATA MANUFACTURING CO. LTD.(GRM155R60J124KE01D)| VISHAY INTERTECHNOLOGY INC.(VJ0402G124KXYCW1BC)</t>
  </si>
  <si>
    <t xml:space="preserve">LFARISCAP-00160</t>
  </si>
  <si>
    <t xml:space="preserve">CAP-00160</t>
  </si>
  <si>
    <t xml:space="preserve">CAP, CER-X7R, 390pF, 50V, 10%, 0402, 125C, 0.6mm</t>
  </si>
  <si>
    <t xml:space="preserve">AVX CORPORATION(04025C391KAT2A)| KEMET ELECTRONICS CORP(C0402C391K5RACTU)| MURATA(GMD155R71H391KA01D)| NIC COMPONENTS(NMC0402X7R391K50TRPF)| SAMSUNG(CL05B391KB5NNNC)| TDK CORP(C1005C0G1H391J050BA)| TDK CORP(C1005C0G1H391K050BA)| YAGEO CORP(CC0402KRX7R9BB391)</t>
  </si>
  <si>
    <t xml:space="preserve">LFARISCAP-00161</t>
  </si>
  <si>
    <t xml:space="preserve">CAP-00161</t>
  </si>
  <si>
    <t xml:space="preserve">CAP, CER-X5R, 47uF, 16V, 20%, 1210, 85C, 2.8mm</t>
  </si>
  <si>
    <t xml:space="preserve">AVX CORPORATION(1210YD476MAT2A)| CAL CHIP ELECTRONICS(GMC32X5R476M16NT)| KEMET ELECTRONICS CORP(C1210C476M4PACTU)| MURATA(GRM32ER61C476ME15L)| SAMSUNG ELECTRONICS INC(CL32A476KOJNNNE)| SAMSUNG(CL32A476MOJNNNE)| TAIYO YUDEN INC(EMK325BJ476MM-P)| TAIYO YUDEN INC(EMK325BJ476MM-T)| TAIYO YUDEN(EMK325BJ476MY-T)</t>
  </si>
  <si>
    <t xml:space="preserve">LFARISCAP-00162</t>
  </si>
  <si>
    <t xml:space="preserve">CAP-00162</t>
  </si>
  <si>
    <t xml:space="preserve">CAP, CER-X7R, 820pF, 25V, 20%, 0402, 125C, 0.56mm</t>
  </si>
  <si>
    <t xml:space="preserve">AVX CORPORATION(04023C821KAT2A)| AVX CORPORATION(04023C821MAT2A)| KEMET ELECTRONICS CORP(C0402C821K3RACTU)| KEMET ELECTRONICS CORP(C0402C821M3RACTU)| MURATA(GRM155R71H821KA01D)| SAMSUNG(CL05B821KB5NNNC)| TDK CORP(C1005C0G1H821J050BA)| TDK CORP(C1005C0G1H821K050BA)</t>
  </si>
  <si>
    <t xml:space="preserve">LFARISCAP-00164</t>
  </si>
  <si>
    <t xml:space="preserve">CAP-00164</t>
  </si>
  <si>
    <t xml:space="preserve">CAP, CER-X5R, 1uF, 16V, 10%, 0603, 85C, 0.9mm</t>
  </si>
  <si>
    <t xml:space="preserve">AVX CORPORATION(0603YD105KAT2A)| KEMET ELECTRONICS CORP(C0603C105K4PACTU)| MURATA(GRM188R61C105KA12D)| SAMSUNG(CL10A105KO8NNNC)| TAIYO YUDEN CO LTD(EMK107BJ105KK-T)| TAIYO YUDEN INC(EMK107BJ105KA-T)| TDK CORP(C1608X5R1C105K080AA)| YAGEO  CORPORATION(CC0603KRX5R7BB105)</t>
  </si>
  <si>
    <t xml:space="preserve">LFARISCAP-00165</t>
  </si>
  <si>
    <t xml:space="preserve">CAP-00165</t>
  </si>
  <si>
    <t xml:space="preserve">CAP, CER-X5R, 100uF, 6.3V, 20%, 1206, 85C, 1.9mm</t>
  </si>
  <si>
    <t xml:space="preserve">AVX CORPORATION(12066D107MAT2A)| KEMET CORPORATION(C1206C107M9PAC7210)| KEMET ELECTRONICS CORP(C1206C107M9PACTU)| MURATA(GRM31CR60J107ME39L)| NIC COMPONENTS CORPORATION(NMC1206X5R107M6.3TRPLPF)| SAMSUNG(CL31A107MQHNNNE)| TAIYO YUDEN CO. LTD.(JMK316BBJ107MLHT)| TAIYO YUDEN CO. LTD.(JMK316BJ107ML-T)| TAIYO YUDEN(JMK316ABJ107ML-T)| TDK CORP(C3216X5R0J107MT0A0N)| TDK CORPORATION(C3216X5R0J107M160AB)| VENKEL LTD(C1206X5R6R3-107MNU)| YAGEO CORPORATION(CC1206MKX5R5BB107)</t>
  </si>
  <si>
    <t xml:space="preserve">LFARISCAP-00166</t>
  </si>
  <si>
    <t xml:space="preserve">CAP-00166</t>
  </si>
  <si>
    <t xml:space="preserve">CAP, CER-X5R, 0.22uF, 16V, 10%, 0603, 85C, 0.9mm</t>
  </si>
  <si>
    <t xml:space="preserve">AVX CORPORATION(0603YD224KAT2A)| KEMET ELECTRONICS CORP(C0603C224K4PACTU)| MURATA(GRM188R61C224KA88D)| TAIYO YUDEN CO. LTD.(EMK107BJ224KA-T)| YAGEO COPRORATION(CC0603KRX5R7BB224)</t>
  </si>
  <si>
    <t xml:space="preserve">LFARISCAP-00168</t>
  </si>
  <si>
    <t xml:space="preserve">CAP-00168</t>
  </si>
  <si>
    <t xml:space="preserve">CAP, CER-X5R, 0.1uF, 25V, 10%, 0402, 85C, 0.64mm</t>
  </si>
  <si>
    <t xml:space="preserve">AVX CORPORATION(04023D104KAT2A)| KEMET ELECTRONICS(C0402C104K3PACTU)| MURATA(GRM155R61E104KA87D)| NIC COMPONENTS(NMC0402X5R104K25TRPF)| SAMSUNG(CL05A104KA5NNNC)| TAIYO YUDEN INC(TMK105BJ104KV-F)| TDK CORP(C1005X5R1E104K050BC)| VENKEL LTD(C0402X5R250-104KNE)| WALSIN TECHNOLOGY(0402X104K250CT)| YAGEO CORP(CC0402KRX5R8BB104)</t>
  </si>
  <si>
    <t xml:space="preserve">LFARISCAP-00169</t>
  </si>
  <si>
    <t xml:space="preserve">CAP-00169</t>
  </si>
  <si>
    <t xml:space="preserve">CAP, CER-X7R, 3300pF, 50V, 20%, 0603, 125C, 0.9mm</t>
  </si>
  <si>
    <t xml:space="preserve">AVX(06035C332MAT2A)| KEMET ELECTRONICS CORP(C0603T332M5RACTU)| SAMSUNG(CL10B332MB8NNNC)| TDK CORP(C1608C0G1H332J080AA)| YAGEO  CORPORATION(CC0603KRX7R9BB332)</t>
  </si>
  <si>
    <t xml:space="preserve">LFARISCAP-00170</t>
  </si>
  <si>
    <t xml:space="preserve">CAP-00170</t>
  </si>
  <si>
    <t xml:space="preserve">CAP, CER-X7R, 4700pF, 25V, 20%, 0402, 125C, 0.64mm</t>
  </si>
  <si>
    <t xml:space="preserve">AVX CORPORATION(04023C472MAT2A)| AVX CORPORATION(04025C472KAT2A)| KEMET ELECTRONICS CORP(C0402C472M3RACTU)| MURATA(GRM155R71H472KA01D)| NIC COMPONENTS CORP(NMC0402X7R472M25TRPF)| SAMSUNG(CL05B472KA5NNNC)| SAMSUNG(CL05B472KB5NNNC)| TDK CORP(C1005X7R1H472K050BA)| TDK CORP(C1005X7R1H472M050BA)| VENKEL LTD(C0402X7R250-472MNR)| VISHAY(VJ0402Y472MXXAP)| YAGEO CORP(CC0402KRX7R8BB472)| YAGEO CORP(CC0402KRX7R9BB472)</t>
  </si>
  <si>
    <t xml:space="preserve">LFARISCAP-00171</t>
  </si>
  <si>
    <t xml:space="preserve">CAP-00171</t>
  </si>
  <si>
    <t xml:space="preserve">CAP, CER-C0G, 2200pF, 50V, 10%, 0805, 125C, 1.4mm</t>
  </si>
  <si>
    <t xml:space="preserve">AVX CORPORATION(08055A222KAT2A)| KEMET ELECTRONICS CORP(C0805C222K5GACTU)| MURATA(GRM2165C1H222JA01D)| SAMSUNG(CL21C222JBFNNNE)| TDK CORP(C2012C0G1H222J060AA)| TDK CORP(C2012C0G1H222K060AA)</t>
  </si>
  <si>
    <t xml:space="preserve">LFARISCAP-00173</t>
  </si>
  <si>
    <t xml:space="preserve">CAP-00173</t>
  </si>
  <si>
    <t xml:space="preserve">CAP, CER-X5R, 0.1uF, 16V, 20%, 0402, 85C, 0.56mm</t>
  </si>
  <si>
    <t xml:space="preserve">AVX CORPORATION(0402YD104MAT2A)| KEMET ELECTRONICS CORP(C0402C104M4PACTU)| MURATA ELECTRONICS(GRM155R61C104MA88D)| SAMSUNG ELECTRO MECHANICS(CL05A104MO5NNNC)| SAMSUNG ELECTRO-MECHANICS(CL05A104KO5NNNC)| TAIYO YUDEN CO LTD(TMK105BJ104KP-F)| TAIYO YUDEN CO. LTD.(EMK105BJ104KV-F)| TDK CORP(C1005X5R1C104M050BA)| TDK CORP(C1005X5R1C104MT)| YAGEO  CORPORATION(CC0402KRX5R7BB104)</t>
  </si>
  <si>
    <t xml:space="preserve">LFARISCAP-00174</t>
  </si>
  <si>
    <t xml:space="preserve">CAP-00174</t>
  </si>
  <si>
    <t xml:space="preserve">CAP, CER-C0G, 2200pF, 50V, 5%, 0603, 125C, 0.9mm</t>
  </si>
  <si>
    <t xml:space="preserve">AVX CORPORATION(06035A222JAT2A)| KEMET ELECTRONICS CORP(C0603C222J5GACTU)| SAMSUNG(CL10C222JB8NNNC)| TDK CORP(C1608C0G1H222J080AA)| YAGEO CORP(CC0603JRNPO9BN222)</t>
  </si>
  <si>
    <t xml:space="preserve">LFARISCAP-00175</t>
  </si>
  <si>
    <t xml:space="preserve">CAP-00175</t>
  </si>
  <si>
    <t xml:space="preserve">CAP, CER-C0G, 220pF, 50V, 5%, 0402, 125C, 0.61mm</t>
  </si>
  <si>
    <t xml:space="preserve">AVX CORPORATION(04025A221JAT2A)| KEMET ELECTRONICS CORP(C0402C221J5GACTU)| MURATA(GRM1555C1H221JA01D)| SAMSUNG(CL05C221JB5NNNC)| TDK CORP(C1005C0G1H221J050BA)| VISHAY INTERTECHNOLOGY(VJ0402A221JXAAC)| YAGEO CORPORATION(CC0402JRNPO9BN221)</t>
  </si>
  <si>
    <t xml:space="preserve">LFARISCAP-00177</t>
  </si>
  <si>
    <t xml:space="preserve">CAP-00177</t>
  </si>
  <si>
    <t xml:space="preserve">CAP, CER-C0G, 560pF, 25V, 5%, 0402, 125C, 0.56mm</t>
  </si>
  <si>
    <t xml:space="preserve">AVX CORPORATION(04023A561JAT2A)| KEMET ELECTRONICS CORP(C0402C561J5GACTU)| MURATA(GRM1555C1H561JA01D)| SAMSUNG(CL05C561JA5NNNC)</t>
  </si>
  <si>
    <t xml:space="preserve">LFARISCAP-00178</t>
  </si>
  <si>
    <t xml:space="preserve">CAP-00178</t>
  </si>
  <si>
    <t xml:space="preserve">CAP, TANT-SOLID, 47uF, 6.3V, 10%, 3528, 0.25 OHM, 583mA, 125C, 2000HR, 2.1mm</t>
  </si>
  <si>
    <t xml:space="preserve">AVX CORPORATION(TPSB476K006R0250)| KEMET ELECTRONICS CORP(T495B476K006ATE250)| VISHAY(TR3B476K6R3C0250)</t>
  </si>
  <si>
    <t xml:space="preserve">LFARISCAP-00183</t>
  </si>
  <si>
    <t xml:space="preserve">CAP-00183</t>
  </si>
  <si>
    <t xml:space="preserve">CAP, CER-C0G, 680pF, 25V, 5%, 0402, 125C, 0.55mm</t>
  </si>
  <si>
    <t xml:space="preserve">KEMET ELECTRONICS CORP(C0402C681J5GACTU)| MURATA(GRM1555C1H681JA01D)| SAMSUNG(CL05C681JB5NNNC)| TAIYO YUDEN(UMK105CG681JVHF)| TDK CORP(C1005C0G1E681JT)| TDK CORP(C1005C0G1H681J050BA)| YAGEO CORP(CC0402JRNPO9BN681)</t>
  </si>
  <si>
    <t xml:space="preserve">LFARISCAP-00184</t>
  </si>
  <si>
    <t xml:space="preserve">CAP-00184</t>
  </si>
  <si>
    <t xml:space="preserve">CAP, CER-C0G, 330pF, 16V, 20%, 0402, 125C, 0.56mm</t>
  </si>
  <si>
    <t xml:space="preserve">AVX CORPORATION(04023A331JAT2A)| KEMET ELECTRONICS CORP(C0402C331M4GACTU)| MURATA(GRM1555C1H331JA01D)| TDK CORP(C1005CH1H331J050BA)| TDK CORP(C1005CH1H331JT)</t>
  </si>
  <si>
    <t xml:space="preserve">LFARISCAP-00185</t>
  </si>
  <si>
    <t xml:space="preserve">CAP-00185</t>
  </si>
  <si>
    <t xml:space="preserve">CAP, CER-X7S, 1uF, 4V, 20%, 0306, 125C, 0.56mm</t>
  </si>
  <si>
    <t xml:space="preserve">AVX CORPORATION(03064Z105MAT2A)| MURATA(LLL185C70G105ME01L)| SAMSUNG(CL01Y105MR5NLNC)| TDK CORP(C0816X7S0G105M050AC)</t>
  </si>
  <si>
    <t xml:space="preserve">LFARISCAP-00186</t>
  </si>
  <si>
    <t xml:space="preserve">CAP-00186</t>
  </si>
  <si>
    <t xml:space="preserve">CAP, CER-X7R, 0.47uF, 25V, 20%, 0612, 125C, 1.3mm</t>
  </si>
  <si>
    <t xml:space="preserve">CAPAX TECHNOLOGIES INC(0612X474K250SNT)| MURATA(LLL31MR71E474MA01L)| NIC COMPONENTS(NMC-R0612X7R474K25TRPLPF)| TDK CORP(C1632X7R1E474M115AC)</t>
  </si>
  <si>
    <t xml:space="preserve">LFARISCAP-00187</t>
  </si>
  <si>
    <t xml:space="preserve">CAP-00187</t>
  </si>
  <si>
    <t xml:space="preserve">CAP, CER-X5R, 22uF, 4V, 20%, 0603, 85C, 1.02mm</t>
  </si>
  <si>
    <t xml:space="preserve">AVX CORPORATION(06034D226MAT2A)| HOLY STONE ENTERPRISE(C0603B226M007T)| MURATA(GRM188R60G226MEA0D)| NIC COMPONENTS(NMC0603X5R226M4TRPF)| SAMSUNG(CL10A226MR8NNNC)| TAIYO YUDEN CO LTD(JMK107BBJ226MA-T)| TAIYO YUDEN INC(AMK107BJ226MA-T)| TAIYO YUDEN(AMK107BBJ226MA-T)| TDK CORP(C1608X5R0G226M080AA)| VENKEL  CORP(C0603X5R4R0-226MNP)| YAGEO CORP(CC0603MRX5R4BB226)</t>
  </si>
  <si>
    <t xml:space="preserve">LFARISCAP-00188</t>
  </si>
  <si>
    <t xml:space="preserve">CAP-00188</t>
  </si>
  <si>
    <t xml:space="preserve">CAP, CER-C0G, 150pF, 50V, 10%, 0402, 125C, 0.6mm</t>
  </si>
  <si>
    <t xml:space="preserve">AVX CORPORATION(04025A151JAT2A)| AVX CORPORATION(04025A151KAT2A)| KEMET ELECTRONICS CORP(C0402C151J5GACTU)| MURATA(GRM1535C1H151JDD5D)| NIC COMPONENTS(NMC0402NPO151J50TRPF)| SAMSUNG(CL05C151JB5NNNC)| TDK CORP(C1005C0G1H151J050BA)| VISHAY(VJ0402A151KXACW1BC)</t>
  </si>
  <si>
    <t xml:space="preserve">LFARISCAP-00189</t>
  </si>
  <si>
    <t xml:space="preserve">CAP-00189</t>
  </si>
  <si>
    <t xml:space="preserve">CAP, CER-X7R, 680pF, 50V, 10%, 0402, 125C, 0.56mm</t>
  </si>
  <si>
    <t xml:space="preserve">AVX CORPORATION(04025C681KAT2A)| KEMET ELECTRONICS CORP(C0402C681K5RACTU)| MURATA(GRM155R71H681KA01D)| SAMSUNG(CL05B681KB5NNNC)| TDK CORP(C1005X7R1H681K050BA)| VISHAY(VJ0402Y681KXACW1BC)</t>
  </si>
  <si>
    <t xml:space="preserve">LFARISCAP-00190</t>
  </si>
  <si>
    <t xml:space="preserve">CAP-00190</t>
  </si>
  <si>
    <t xml:space="preserve">CAP, CER-X7R, 0.22uF, 50V, 20%, 0603, 125C, 1mm</t>
  </si>
  <si>
    <t xml:space="preserve">MURATA(GCM188R71H224KA64D)| MURATA(GRM188R71H224MAC4D)| NIC COMPONENTS(NMC0603X7R224K50TRPF)| SAMSUNG(CL10B224KB8NNNC)| TAIYO YUDEN CO. LTD.(UMK107B7224KA-TR)| TDK CORP(C1608X7R1H224K080AB)| TDK CORP(C1608X7R1H224M080AB)| WALSIN TECHNOLOGY CORPORATION(0603B224K500CT)| YAGEO CORPORATION(CC0603KRX7R9BB224)</t>
  </si>
  <si>
    <t xml:space="preserve">LFARISCAP-00191</t>
  </si>
  <si>
    <t xml:space="preserve">CAP-00191</t>
  </si>
  <si>
    <t xml:space="preserve">CAP, CER-X5R, 1uF, 6.3V, 20%, 0201, 85C, 0.35mm</t>
  </si>
  <si>
    <t xml:space="preserve">AVX CORPORATION(02016D105MAT2A)| MURATA(GRM033R60J105MEA2D)| NIC COMPONENTS(NMC0201X5R105K6.3TRPF)| NIC COMPONENTS(NMC0201X5R105M6.3TRPF)| SAMSUNG ELECTRONICS INC(CL03A105MQ3CSNH)| TAIYO YUDEN CO. LTD.(JMK063ABJ105MP-F)| TDK CORP(C0603X5R0J105M030BC)| VENKEL(C0201X5R6R3-105MNP)| WALSIN TECHNOLOGY CORP(0201X105M6R3CT)| YAGEO  CORPORATION(CC0201MRX5R5BB105)</t>
  </si>
  <si>
    <t xml:space="preserve">LFARISCAP-00192</t>
  </si>
  <si>
    <t xml:space="preserve">CAP-00192</t>
  </si>
  <si>
    <t xml:space="preserve">CAP, CER-X5R, 0.47uF, 6.3V, 20%, 0201, 85C, 0.33mm</t>
  </si>
  <si>
    <t xml:space="preserve">AVX CORPORATION(02016D474MAT2A)| MURATA(GRM033R60J474ME90D)| SAMSUNG ELECTRONICS INC(CL03A474MQ3NNNH)| TAIYO  YUDEN(RM JMK063BJ474MP-F)| TDK CORP(C0603X5R0J474M030BC)| YAGEO CORP(CC0201MRX5R5BB474)</t>
  </si>
  <si>
    <t xml:space="preserve">LFARISCAP-00193</t>
  </si>
  <si>
    <t xml:space="preserve">CAP-00193</t>
  </si>
  <si>
    <t xml:space="preserve">CAP, CER-X5R, 4700pF, 16V, 10%, 0201, 85C, 0.33mm</t>
  </si>
  <si>
    <t xml:space="preserve">MURATA(GRM033R61E472KA12D)| SAMSUNG(CL03A472KA3NNNC)| TAIYO YUDEN INC(EMK063BJ472KP-F)| TDK CORP(C0603JB1C472K030BA)| TDK CORP(C0603X5R1C472K030BA)| TDK CORP(C0603X7R1C472K030BA)| VISHAY(VJ0201G472KXJCW1BC)| WALSIN TECHNOLOGY(0201X472K160CT)| YAGEO(CC0201KRX7R7BB472)</t>
  </si>
  <si>
    <t xml:space="preserve">LFARISCAP-00194-Q</t>
  </si>
  <si>
    <t xml:space="preserve">CAP-00194</t>
  </si>
  <si>
    <t xml:space="preserve">CAP, TANT-POLY, 220uF, 10V, 20%, 7343, 0.025 OHM, 3500mA, 105C, 2000HR, 3.1mm</t>
  </si>
  <si>
    <t xml:space="preserve">KEMET CORPORATION(T520D227M010ATE018)| PANASONIC CORPORATION(10TPE220MIL)</t>
  </si>
  <si>
    <t xml:space="preserve">LFARISCAP-00195</t>
  </si>
  <si>
    <t xml:space="preserve">CAP-00195</t>
  </si>
  <si>
    <t xml:space="preserve">CAP, TANT-POLY, 330uF, 4V, 20%, 7343, 0.012 OHM, 4300mA, 105C, 2000HR, 3.1mm</t>
  </si>
  <si>
    <t xml:space="preserve">KEMET ELECTRONICS CORP(T520D337M004ATE012)| PANASONIC(4TPF330ML)| SANYO DENKI(4TPF330ML)</t>
  </si>
  <si>
    <t xml:space="preserve">LFARISCAP-00196</t>
  </si>
  <si>
    <t xml:space="preserve">CAP-00196</t>
  </si>
  <si>
    <t xml:space="preserve">CAP, CER-X7R, 3300pF, 50V, 20%, 0402, 125C, 0.56mm</t>
  </si>
  <si>
    <t xml:space="preserve">AVX CORPORATION(04025C332MAT2A)| KEMET ELECTRONICS CORP(C0402C332M5RACTU)| MURATA(GRM155R71H332KA01D)| SAMSUNG(CL05B332KB5NNNC)| TDK CORP(C1005X7R1H332K050BA)| TDK CORP(C1005X7R1H332M050BA)| YAGEO CORP(CC0402KRX7R9BB332)</t>
  </si>
  <si>
    <t xml:space="preserve">LFARISCAP-00197</t>
  </si>
  <si>
    <t xml:space="preserve">CAP-00197</t>
  </si>
  <si>
    <t xml:space="preserve">CAP, TANT-SOLID, 1000uF, 6.3V, 20%, 7343, 0.1 OHM, 1285mA, 125C, 2000HR, 4.4mm</t>
  </si>
  <si>
    <t xml:space="preserve">AVX CORPORATION(TPSE108M006R0100)| KEMET CORPORATION(T495X108K006ATE100)| KEMET CORPORATION(T495X108M006ATE100)</t>
  </si>
  <si>
    <t xml:space="preserve">LFARISCAP-00198</t>
  </si>
  <si>
    <t xml:space="preserve">CAP-00198</t>
  </si>
  <si>
    <t xml:space="preserve">CAP, CER-X7R, 0.027uF , 16V, 10%, 0402, 125C, 0.56mm</t>
  </si>
  <si>
    <t xml:space="preserve">AVX CORPORATION(0402YC273KAT2A)| KEMET ELECTRONICS CORP(C0402C273K4RACTU)| MURATA(GRM155R71C273KA01D)| SAMSUNG ELECTRO-MECHANICS(CL05B273KO5NNNC)| YAGEO CORPORATION(CC0402KRX7R7BB273)</t>
  </si>
  <si>
    <t xml:space="preserve">LFARISCAP-00200</t>
  </si>
  <si>
    <t xml:space="preserve">CAP-00200</t>
  </si>
  <si>
    <t xml:space="preserve">CAP, CER-X7R, 0.1uF, 50V, 10%, 0603, 125C, 0.97mm</t>
  </si>
  <si>
    <t xml:space="preserve">AVX CORPORATION(06035C104KAT2A)| KEMET ELECTRONICS CORP(C0603C104K5RACTU)| MURATA(GRM188R71H104KA93D)| SAMSUNG(CL10B104KB8NNNC)| TAIYO YUDEN CO LTD(HMK107B7104KA-T)| TAIYO YUDEN CO LTD(UMK107B7104KA-T)| TDK CORP(C1608X7R1H104K080AA)| VISHAY(VJ0603Y104KXAAC)| WURTH ELECKTRONIK GMBH(885012206095)| YAGEO(CC0603KRX7R9BB104)</t>
  </si>
  <si>
    <t xml:space="preserve">LFARISCAP-00201</t>
  </si>
  <si>
    <t xml:space="preserve">CAP-00201</t>
  </si>
  <si>
    <t xml:space="preserve">CAP, CER-C0G, 10pF, 25V, 5%, 0402, 125C, 0.56mm</t>
  </si>
  <si>
    <t xml:space="preserve">AVX CORPORATION(04023U100JAT2A)| KEMET ELECTRONICS CORP(C0402C100J3GACTU)| MURATA(GRM1555C1E100JA01D)| SAMSUNG(CL05C100JB5NNNC)| TDK CORP(C1005C0G1H100C050BA)| TDK CORP(C1005C0G1H100D050BA)| VISHAY(VJ0402A100JXXCW1BC)| YAGEO CORP(CC0402JRNPO8BN100)</t>
  </si>
  <si>
    <t xml:space="preserve">LFARISCAP-00202</t>
  </si>
  <si>
    <t xml:space="preserve">CAP-00202</t>
  </si>
  <si>
    <t xml:space="preserve">CAP, CER-X7R, 10uF, 25V, 10%, 1206, 125C, 1.9mm</t>
  </si>
  <si>
    <t xml:space="preserve">AVX CORPORATION(12063C106KAT2A)| KEMET ELECTRONICS CORP(C1206C106K3RACTU)| MURATA(GRM31CR71E106KA12L)| SAMSUNG(CL31B106KAHNNNE)| TAIYO YUDEN(TMK316AB7106KL-T)| TAIYO YUDEN(TMK316B7106KL-TD)| TDK CORP(CGA5L1X7R1E106K160AC)</t>
  </si>
  <si>
    <t xml:space="preserve">LFARISCAP-00204</t>
  </si>
  <si>
    <t xml:space="preserve">CAP-00204</t>
  </si>
  <si>
    <t xml:space="preserve">CAP, CER-C0G, 1000pF, 50V, 5%, 0603, 125C, 1mm</t>
  </si>
  <si>
    <t xml:space="preserve">AVX CORPORATION(06035A102JAT2A)| AVX(06035A102JAT2A)| HOLY STONE ENTERPRISE CO.(C0603N102J050T)| KEMET ELECTRONICS CORP(C0603C102J5GACTU)| KEMET(C0603C102J5GACTU)| MURATA(GRM1885C1H102JA01D)| SAMSUNG(CL10C102JB8NNNC)| TDK CORP(CGA3E2C0G1H102J080AA)| VISHAY(VJ0603A102JXACW1BC)| YAGEO CORPORATION(CC0603JRNPO9BN102)</t>
  </si>
  <si>
    <t xml:space="preserve">LFARISCAP-00205</t>
  </si>
  <si>
    <t xml:space="preserve">CAP-00205</t>
  </si>
  <si>
    <t xml:space="preserve">CAP, ALUM, 1000uF, 25V, 20%, RND 12.5 X 14MM, 0.06 OHM, 1100mA, 105C, 2000HR, 14mm</t>
  </si>
  <si>
    <t xml:space="preserve">NIC COMPONENTS(NACKA102M25V12.5X14TR13F)| PANASONIC(EEVFK1E102Q)</t>
  </si>
  <si>
    <t xml:space="preserve">LFARISCAP-00206</t>
  </si>
  <si>
    <t xml:space="preserve">CAP-00206</t>
  </si>
  <si>
    <t xml:space="preserve">CAP, CER-X5R, 100uF, 10V, 20%, 1206, 85C, 1.9mm</t>
  </si>
  <si>
    <t xml:space="preserve">CAL-CHIP ELECTRONICS(GMC31X5R107M10NT)| MURATA(GRM31CR61A107ME05L)| SAMSUNG ELECTRONICS INC(CL31A107MPHNNNE)| TDK CORP(C3216X5R1A107M160AC)</t>
  </si>
  <si>
    <t xml:space="preserve">LFARISCAP-00207</t>
  </si>
  <si>
    <t xml:space="preserve">CAP-00207</t>
  </si>
  <si>
    <t xml:space="preserve">CAP, CER-C0G, 39pF, 16V, 10%, 0402, 125C, 0.56mm</t>
  </si>
  <si>
    <t xml:space="preserve">AVX CORPORATION(0402YA390KAT2A)| AVX(0402YA390KAT2A)| KEMET ELECTRONICS CORP(C0402C390K4GAC7867)| KEMET ELECTRONICS CORP(C0402C390K4GACTU)| KEMET(C0402C390K4GACTU)| MURATA(GRM1555C1H390JA01D)| SAMSUNG(CL05C390JB5NNNC)| TDK CORP(C1005C0G1H390J050BA)</t>
  </si>
  <si>
    <t xml:space="preserve">LFARISCAP-00208</t>
  </si>
  <si>
    <t xml:space="preserve">CAP-00208</t>
  </si>
  <si>
    <t xml:space="preserve">CAP, CER-X5R, 2.2uF, 4V, 20%, 0402, 85C, 0.56mm</t>
  </si>
  <si>
    <t xml:space="preserve">AVX CORPORATION(04024D225MAT2A)| KEMET ELECTRONICS CORP(C0402C225M7PAC7867)| KEMET ELECTRONICS CORP(C0402C225M7PACTU)| MURATA(GRM155R60G225ME15D)| SAMSUNG ELECTRONICS INC(CL05A225KQ5NNNC)| TDK CORP(C1005X5R0G225M050BB)</t>
  </si>
  <si>
    <t xml:space="preserve">LFARISCAP-00209</t>
  </si>
  <si>
    <t xml:space="preserve">CAP-00209</t>
  </si>
  <si>
    <t xml:space="preserve">CAP, CER-X5R, 47uF, 6.3V, 20%, 0805, 85C, 1.52mm</t>
  </si>
  <si>
    <t xml:space="preserve">AVX CORPORATION(08056D476MAT2A)| KEMET ELECTRONICS CORP(C0805C476M9PACTU)| MURATA(GRM21BR60J476ME15L)| SAMSUNG(CL21A476MQYNNNE)| TAIYO YUDEN(JMK212BBJ476MG-T)| TAIYO YUDEN(JMK212BJ476MG-T)| TDK CORP(C2012X5R0J476M125AC)| WURTH ELECKTRONIK GMBH(885012107006)| YAGEO(CC0805MKX5R5BB476)</t>
  </si>
  <si>
    <t xml:space="preserve">LFARISCAP-00210</t>
  </si>
  <si>
    <t xml:space="preserve">CAP-00210</t>
  </si>
  <si>
    <t xml:space="preserve">CAP, CER FEED-THRU, 27uF, 6.3V, 20%, 1206, 0.005 OHM, 85C, 1.55mm</t>
  </si>
  <si>
    <t xml:space="preserve">MURATA(NFM31PC276B0J3L)</t>
  </si>
  <si>
    <t xml:space="preserve">LFARISCAP-00211</t>
  </si>
  <si>
    <t xml:space="preserve">CAP-00211</t>
  </si>
  <si>
    <t xml:space="preserve">CAP, CER-C0G, 1500pF, 50V, 5%, 0603, 125C, 0.9mm</t>
  </si>
  <si>
    <t xml:space="preserve">AVX CORPORATION(06035A152JAT2A)| KEMET ELECTRONICS CORP(C0603C152J5GACTU)| MURATA(GRM1885C1H152JA01D)| SAMSUNG(CL10C152JB8NNNC)| TDK CORP(C1608C0G1H152J080AA)| YAGEO CORP(CC0603JRNPO9BN152)</t>
  </si>
  <si>
    <t xml:space="preserve">LFARISCAP-00212</t>
  </si>
  <si>
    <t xml:space="preserve">CAP-00212</t>
  </si>
  <si>
    <t xml:space="preserve">CAP, CER-X5R, 0.47uF, 16V, 10%, 0402, 85C, 0.6mm</t>
  </si>
  <si>
    <t xml:space="preserve">AVX CORPORATION(0402YD474KAT2A)| MURATA MANUFACTURING CO. LTD.(GRM155R61C474KE01D)| SAMSUNG ELECTRO-MECHANICS(CL05A474KA5NNNC)| TAIYO YUDEN CO. LTD.(EMK105ABJ474KVHF)| TAIYO YUDEN CO. LTD.(TMK105ABJ474KV-F)| TDK CORPORATION(CGB2A1X5R1C474K033BC)| YAGEO CORPORATION(CC0402KRX5R7BB474)</t>
  </si>
  <si>
    <t xml:space="preserve">LFARISCAP-00213</t>
  </si>
  <si>
    <t xml:space="preserve">CAP-00213</t>
  </si>
  <si>
    <t xml:space="preserve">CAP, CER-X5R, 10uF, 4V, 20%, 0603, 85C, 1.02mm</t>
  </si>
  <si>
    <t xml:space="preserve">AVX CORPORATION(06034D106MAT2A)| AVX(06034D106MAT2A)| KEMET ELECTRONICS CORP(C0603C106M7PACTU)| KEMET(C0603C106M7PACTU)| MURATA(GRM188R60G106ME47D)| SAMSUNG ELECTRONICS INC(CL10A106MR8NNNC)| TDK CORP(CGB3S3X5R0G106M050AB)</t>
  </si>
  <si>
    <t xml:space="preserve">LFARISCAP-00215</t>
  </si>
  <si>
    <t xml:space="preserve">CAP-00215</t>
  </si>
  <si>
    <t xml:space="preserve">CAP, CER-X7R, 220pF, 25V, 10%, 0201, 125C, 0.33mm</t>
  </si>
  <si>
    <t xml:space="preserve">AVX CORPORATION(02013C221JAT2A)| AVX CORPORATION(02013C221KAT2A)| MURATA(GRM033R71E221KA01D)| NIC COMPONENTS(NMC0201X7R221K25TRPF)| SAMSUNG(CL03B221KA3NNNC)| TDK CORP(C0603X7R1E221K030BA)| YAGEO(CC0201KRX7R8BB221)</t>
  </si>
  <si>
    <t xml:space="preserve">LFARISCAP-00216</t>
  </si>
  <si>
    <t xml:space="preserve">CAP-00216</t>
  </si>
  <si>
    <t xml:space="preserve">CAP, CER-C0G, 10pF, 25V, 5%, 0201, 125C, 0.33mm</t>
  </si>
  <si>
    <t xml:space="preserve">AVX CORPORATION(02013A100JAT2A)| KEMET ELECTRONICS CORP(C0201C100J3GACTU)| MURATA(GRM0335C1E100JA01D)| MURATA(GRM0335C1E100JD01D)| SAMSUNG(CL03C100JA3GNNC)| TDK CORP(C0603C0G1E100D030BA)| YAGEO(CC0201JRNPO8BN100)</t>
  </si>
  <si>
    <t xml:space="preserve">LFARISCAP-00217</t>
  </si>
  <si>
    <t xml:space="preserve">CAP-00217</t>
  </si>
  <si>
    <t xml:space="preserve">CAP, CER-X7R, 300pF, 25V, 10%, 0402, 125C, 0.56mm</t>
  </si>
  <si>
    <t xml:space="preserve">AVX CORPORATION(04023A301KAT2A)| AVX CORPORATION(04023C301KAT2A)| AVX CORPORATION(04025C301KAT2A)| KEMET CORPORATION(C0402C301J3GACTU)| MURATA MANUFACTURING CO., LTD(GRM155R71H301KA01D)| SAMSUNG ELECTRO-MECHANICS(CL05B301KB5NNNC)| YAGEO CORPORATION(CC0402KRX7R9BB301)</t>
  </si>
  <si>
    <t xml:space="preserve">LFARISCAP-00219</t>
  </si>
  <si>
    <t xml:space="preserve">CAP-00219</t>
  </si>
  <si>
    <t xml:space="preserve">CAP, CER-X7R, 8200pF, 25V, 10%, 0402, 125C, 0.6mm</t>
  </si>
  <si>
    <t xml:space="preserve">AVX CORPORATION(04023C822KAT2A)| KEMET ELECTRONICS CORP(C0402C822K3RACTU)| MURATA(GRM155R71E822KA01D)| NIC COMPONENTS(NMC0402X7R822K25TRPF)| SAMSUNG ELECTRO-MECHANICS CO(CL05B822KA5NNNC)| YAGEO CORPORATION(CC0402KRX7R8BB822)</t>
  </si>
  <si>
    <t xml:space="preserve">LFARISCAP-00220</t>
  </si>
  <si>
    <t xml:space="preserve">CAP-00220</t>
  </si>
  <si>
    <t xml:space="preserve">CAP, ALUM POLY, 330uF, 2.5V, 20%, 7343, 0.006 OHM, 7500mA, 105C, 1000HR, 2.1mm</t>
  </si>
  <si>
    <t xml:space="preserve">PANASONIC(EEFSX0E331XE)</t>
  </si>
  <si>
    <t xml:space="preserve">LFARISCAP-00222</t>
  </si>
  <si>
    <t xml:space="preserve">CAP-00222</t>
  </si>
  <si>
    <t xml:space="preserve">CAP, CER-X7R, 8200pF, 6.3V, 10%, 0201, 125C, 0.33mm</t>
  </si>
  <si>
    <t xml:space="preserve">MURATA(GRM033R70J822KA01D)</t>
  </si>
  <si>
    <t xml:space="preserve">LFARISCAP-00223</t>
  </si>
  <si>
    <t xml:space="preserve">CAP-00223</t>
  </si>
  <si>
    <t xml:space="preserve">CAP, CER-X7R, 1500pF, 50V, 10%, 0402, 125C, 0.56mm</t>
  </si>
  <si>
    <t xml:space="preserve">AVX CORPORATION(04025C152KAT2A)| AVX(04025C152KAT2A)| KEMET ELECTRONICS CORP(C0402C152K5RACTU)| KEMET(C0402C152K5RACTU)| MURATA(GRM155R71H152KA01D)| MURATA(GRM155R71H152KA01J)| SAMSUNG(CL05B152KB5NNNC)| TDK CORP(C1005X7R1H152K050BA)| VISHAY(VJ0402Y152KXACW1BC)| YAGEO CORP(CC0402KRX7R9BB152)</t>
  </si>
  <si>
    <t xml:space="preserve">LFARISCAP-00225</t>
  </si>
  <si>
    <t xml:space="preserve">CAP-00225</t>
  </si>
  <si>
    <t xml:space="preserve">CAP, CER-X5R, 2.2uF, 16V, 10%, 0603, 85C, 1mm</t>
  </si>
  <si>
    <t xml:space="preserve">AVX CORPORATION(0603YD225KAT2A)| HOLY STONE ENTERPRISE CO.(C0603B225K016T)| KEMET ELECTRONICS CORP(C0603C225K4PACTU)| MURATA(GRM188R61C225KE15D)| MURATA(GRM188R61C225KE15J)| SAMSUNG(CL10A225KO8NNNC)| TAIYO YUDEN(EMK107BBJ225KK-T)| TAIYO YUDEN(EMK107BJ225KA-T)| TDK CORP(C1608X5R1C225K080AB)| TDK CORP(CGA3E1X5R1C225K080AC)| TDK CORP(CGB3B1X5R1C225K055AC)| YAGEO CORPORATION(CC0603KRX5R7BB225)</t>
  </si>
  <si>
    <t xml:space="preserve">LFARISCAP-00226</t>
  </si>
  <si>
    <t xml:space="preserve">CAP-00226</t>
  </si>
  <si>
    <t xml:space="preserve">CAP, CER-X7R, 0.22uF, 16V, 10%, 0402, 125C, 0.55mm</t>
  </si>
  <si>
    <t xml:space="preserve">MURATA(GRM155R61C224KA12D)| SAMSUNG ELECTRONICS INC(CL05B224KO5NNNC)| TAIYO YUDEN INC(EMK105B7224KV-FR)| TDK CORP(C1005X7R1E224K050BB)</t>
  </si>
  <si>
    <t xml:space="preserve">LFARISCAP-00228</t>
  </si>
  <si>
    <t xml:space="preserve">CAP-00228</t>
  </si>
  <si>
    <t xml:space="preserve">CAP, CER-C0G, 270pF, 50V, 5%, 0402, 125C, 0.56mm</t>
  </si>
  <si>
    <t xml:space="preserve">AVX CORPORATION(04025A271JAT2A)| KEMET ELECTRONICS CORP(C0402C271J5GACTU)| MURATA(GRM1555C1H271JA01D)| SAMSUNG(CL05C271JB5NNNC)| TDK CORP(C1005C0G1H271J050BA)| TDK CORP(C1005C0G1H271JT)| YAGEO CORPORATION(CC0402JRNPO9BN271)</t>
  </si>
  <si>
    <t xml:space="preserve">LFARISCAP-00229</t>
  </si>
  <si>
    <t xml:space="preserve">CAP-00229</t>
  </si>
  <si>
    <t xml:space="preserve">CAP, CER-C0G, 4700pF, 50V, 5%, 0603, 125C, 0.9mm</t>
  </si>
  <si>
    <t xml:space="preserve">KEMET(C0603C472J5GACTU)| MURATA(GRM1885C1H472JA01D)| SAMSUNG(CL10C472JB8NNNC)| TDK CORP(C1608C0G1H472J080AA)| YAGEO CORP(CC0603JRNPO9BN472)</t>
  </si>
  <si>
    <t xml:space="preserve">LFARISCAP-00232</t>
  </si>
  <si>
    <t xml:space="preserve">CAP-00232</t>
  </si>
  <si>
    <t xml:space="preserve">CAP, CER-X5R, 0.33uF, 16V, 10%, 0603, 85C, 0.9mm</t>
  </si>
  <si>
    <t xml:space="preserve">AVX CORPORATION(0603YD334KAT2A)| KEMET ELECTRONICS(C0603C334K4PACTU)| MURATA(GRM188R61C334KA12D)| SAMSUNG ELECTRONICS INC(CL10B334KO8NNNC)| TDK CORP(C1608X5R1C334K080AA)| YAGEO  CORPORATION(CC0603KRX5R7BB334)</t>
  </si>
  <si>
    <t xml:space="preserve">LFARISCAP-00235</t>
  </si>
  <si>
    <t xml:space="preserve">CAP-00235</t>
  </si>
  <si>
    <t xml:space="preserve">CAP, CER-X5R, 0.22uF, 25V, 10%, 0402, 85C, 0.56mm</t>
  </si>
  <si>
    <t xml:space="preserve">AVX CORPORATION(04023D224KAT2A)| MURATA(GRM155R61E224KE01D)| SAMSUNG(CL05A224KA5NNNC)| TAIYO YUDEN INC(TMK105BJ224KV-F)| TDK CORP(C1005X5R1E224K050BC)| YAGEO CORP(CC0402KRX5R8BB224)</t>
  </si>
  <si>
    <t xml:space="preserve">LFARISCAP-00238</t>
  </si>
  <si>
    <t xml:space="preserve">CAP-00238</t>
  </si>
  <si>
    <t xml:space="preserve">CAP, CER-X7R, 1200pF, 50V, 20%, 0402, 125C, 0.6mm</t>
  </si>
  <si>
    <t xml:space="preserve">AVX CORPORATION(04025C122KAT2A)| KEMET CORPORATION(C0402C122K5RACTU)| SAMSUNG ELECTRO-MECHANICS(CL05B122KB5NNNC)| YAGEO CORPORATION(CC0402KRX7R9BB122)</t>
  </si>
  <si>
    <t xml:space="preserve">LFARISCAP-00241</t>
  </si>
  <si>
    <t xml:space="preserve">CAP-00241</t>
  </si>
  <si>
    <t xml:space="preserve">CAP, CER-X5R, 10uF, 4V, 20%, 0402, 85C, 0.7mm</t>
  </si>
  <si>
    <t xml:space="preserve">AVX CORPORATION(04024D106MAT2A)| KEMET CORP(C0402C106M7PAC7867)| MURATA(GRM155R60G106ME44D)| SAMSUNG(CL05A106MR5NRNC)| TAIYO YUDEN CO LTD(JMK105CBJ106MV-F)| TAIYO YUDEN CO(AMK105CBJ106MV-F)| TDK CORP(C1005X5R0G106M050BB)| TDK CORP(C1005X5R0G106MT)| YAGEO CORP(CC0402MRX5R4BB106)</t>
  </si>
  <si>
    <t xml:space="preserve">LFARISCAP-00243</t>
  </si>
  <si>
    <t xml:space="preserve">CAP-00243</t>
  </si>
  <si>
    <t xml:space="preserve">CAP, CER-X7R, 1800pF, 50V, 10%, 0402, 125C, 0.56mm</t>
  </si>
  <si>
    <t xml:space="preserve">AVX CORPORATION(04025C182KAT2A)| AVX CORPORATION(04025C182KAT4A)| KEMET ELECTRONICS CORP(C0402C182K5RACTU)| KEMET(C0402C182J5RACTU)| MURATA(GRM155R71H182KA01D)| SAMSUNG(CL05B182KB5NNNC)</t>
  </si>
  <si>
    <t xml:space="preserve">LFARISCAP-00245</t>
  </si>
  <si>
    <t xml:space="preserve">CAP-00245</t>
  </si>
  <si>
    <t xml:space="preserve">CAP, CER-X5R, 0.22uF, 6.3V, 20%, 0201, 85C, 0.33mm</t>
  </si>
  <si>
    <t xml:space="preserve">AVX CORPORATION(02016D224KAT2A)| AVX CORPORATION(02016D224MAT2A)| MURATA(GRM033R60J224KE15D)| MURATA(GRM033R60J224ME15D)| SAMSUNG(CL03A224MQ3NNNC)| TAIYO YUDEN INC(JMK063BJ224MP-F)| TAIYO YUDEN INC(LMK063BJ224MP-F)| TAIYO YUDEN(JMK063BJ224MP-F)| TAIYO YUDEN(LMK063BJ224MP-F)| TDK CORP(C0603X5R0J224K030BB)| TDK CORP(C0603X5R0J224M030BB)| TDK CORP(C0603X5R1A224M030BB)| VISHAY(VJ0201G224MXYCW1BC)| YAGEO CORP(CC0201MRX5R5BB224)</t>
  </si>
  <si>
    <t xml:space="preserve">LFARISCAP-00250-Q</t>
  </si>
  <si>
    <t xml:space="preserve">CAP-00250</t>
  </si>
  <si>
    <t xml:space="preserve">LELON ELECTRONICS(VZH102M1CTR-1313)| LELON ELECTRONICS(VZH102M1CTR-1313S)| NIC COMPONENTS CORPORATION(NAZT102M16V12.5X14KLBF)</t>
  </si>
  <si>
    <t xml:space="preserve">LFARISCAP-00252</t>
  </si>
  <si>
    <t xml:space="preserve">CAP-00252</t>
  </si>
  <si>
    <t xml:space="preserve">CAP, CER-X7R, 0.47uF, 25V, 10%, 0603, 125C, 0.95mm</t>
  </si>
  <si>
    <t xml:space="preserve">AVX CORPORATION(06033C474KAT2A)| KEMET CORPORATION(C0603C474K3RACTU)| SAMSUNG ELECTRO-MECHANICS(CL10B474KA8NNNC)| TAIYO YUDEN(TMK107B7474KA-TR)| YAGEO CORPORATION(CC0603KRX7R8BB474)</t>
  </si>
  <si>
    <t xml:space="preserve">LFARISCAP-00253</t>
  </si>
  <si>
    <t xml:space="preserve">CAP-00253</t>
  </si>
  <si>
    <t xml:space="preserve">CAP, CER-X7R, 0.033uF, 10V, 10%, 0402, 125C, 0.56mm</t>
  </si>
  <si>
    <t xml:space="preserve">AVX CORPORATION(0402ZC333KAT2A)| KEMET ELECTRONICS CORP(C0402C333K8RACTU)| MURATA(GRM155R71A333KA01D)| SAMSUNG ELECTRONICS INC(CL05B333KP5NNNC)| TDK CORP(C1005X7R1H333K050BB)</t>
  </si>
  <si>
    <t xml:space="preserve">LFARISCAP-00254</t>
  </si>
  <si>
    <t xml:space="preserve">CAP-00254</t>
  </si>
  <si>
    <t xml:space="preserve">CAP, CER-C0G, 47pF, 50V, 5%, 0603, 125C, 0.9mm</t>
  </si>
  <si>
    <t xml:space="preserve">AVX  CORPORATION(06035A470JAT2A)| KEMET CORPORATION(C0603C470J5GACTU)| MURATA MANUFACTURING(GRM1885C1H470JA01D)| SAMSUNG ELECTRO-MECHANICS(CL10C470JB8NNNC)| TDK CORPORATION(C1608C0G1H470J080AA)| YAGEO CORPORATION(CC0603JRNPO9BN470)</t>
  </si>
  <si>
    <t xml:space="preserve">LFARISCAP-00255</t>
  </si>
  <si>
    <t xml:space="preserve">CAP-00255</t>
  </si>
  <si>
    <t xml:space="preserve">CAP, TANT-POLY, 330uF, 6.3V, 20%, 7343, 0.009 OHM, 5000mA, 105C, 2000HR, 3.1mm</t>
  </si>
  <si>
    <t xml:space="preserve">KEMET ELECTRONICS CORP(T520D337M006ATE009)| PANASONIC(6TPF330M9L)</t>
  </si>
  <si>
    <t xml:space="preserve">LFARISCAP-00256</t>
  </si>
  <si>
    <t xml:space="preserve">CAP-00256</t>
  </si>
  <si>
    <t xml:space="preserve">CAP, CER-C0G, 3900pF, 50V, 10%, 0805, 125C, 1.52mm</t>
  </si>
  <si>
    <t xml:space="preserve">AVX  CORPORATION(08055A392KAT2A)| KEMET(C0805C392J1GACTU)| KEMET(C0805C392K5GACTU)| MURATA MANUFACTURING CO. LTD.(GRM2165C1H392JA01D)| SAMSUNG ELECTRO-MECHANICS(CL21C392JBFNNNE)| TDK(C2012C0G1H392J060AA)| YAGEO CORP(CC0805JKNPO9BN392)| YAGEO CORP(CC0805JRNPO9BN392)</t>
  </si>
  <si>
    <t xml:space="preserve">LFARISCAP-00257</t>
  </si>
  <si>
    <t xml:space="preserve">CAP-00257</t>
  </si>
  <si>
    <t xml:space="preserve">CAP, TANT-POLY, 470uF, 6.3V, 20%, 7343, 0.025 OHM, 3000mA, 105C, 2000HR, 4mm</t>
  </si>
  <si>
    <t xml:space="preserve">KEMET ELECTRONICS CORP(T520D477M006ATE025)</t>
  </si>
  <si>
    <t xml:space="preserve">LFARISCAP-00258</t>
  </si>
  <si>
    <t xml:space="preserve">CAP-00258</t>
  </si>
  <si>
    <t xml:space="preserve">CAP, CER-X7R, 1uF, 25V, 10%, 0805, 125C, 1.45mm</t>
  </si>
  <si>
    <t xml:space="preserve">AVX CORPORATION(08053C105KAZ2A)| KEMET CORPORATION(C0805C105K3RACTU)| MURATA MANUFACTURING CO. LTD.(GCM21BR71E105KA56L)| MURATA MANUFACTURING CO. LTD.(GRM21BR71E105KA99L)| SAMSUNG ELECTRO-MECHANICS(CL21B105KAFNNNE)| TAIYO YUDEN CO LTD(GMK212B7105KG-T)| TAIYO YUDEN CO. LTD.(TMK212B7105KG-T)| TDK CORPORATION(C2012X7R1E105K125AB)| YAGEO CORPORATION(CC0805KKX7R8BB105)</t>
  </si>
  <si>
    <t xml:space="preserve">LFARISCAP-00259</t>
  </si>
  <si>
    <t xml:space="preserve">CAP-00259</t>
  </si>
  <si>
    <t xml:space="preserve">CAP, CER-X7R, 1uF, 25V, 10%, 0603, 125C, 0.95mm</t>
  </si>
  <si>
    <t xml:space="preserve">KEMET ELECTRONICS CORP(C0603C105K3RACTU)| MURATA(GRM188R71E105KA12D)| SAMSUNG ELECTRONICS INC(CL10B105KA8NNNC)| TDK CORP(C1608X7R1E105K080AB)| YAGEO CORP(CC0603KRX7R8BB105)</t>
  </si>
  <si>
    <t xml:space="preserve">LFARISCAP-00260</t>
  </si>
  <si>
    <t xml:space="preserve">CAP-00260</t>
  </si>
  <si>
    <t xml:space="preserve">CAP, CER-X5R, 10uF, 6.3V, 20%, 0603, 85C, 0.95mm</t>
  </si>
  <si>
    <t xml:space="preserve">AVX CORPORATION(06036D106MAT2A)| KEMET ELECTRONICS CORP(C0603C106M9PACTU)| MURATA(GRM188R60J106ME84D)| SAMSUNG ELECTRONICS INC(CL10A106MQ8NNNC)| TAIYO YUDEN(JMK107ABJ106MAHT)| TDK CORP(C1608X5R0J106M080AB)| WURTH ELECKTRONIK GMBH(885012106006)| YAGEO CORP(CC0603MRX5R5BB106)</t>
  </si>
  <si>
    <t xml:space="preserve">LFARISCAP-00261</t>
  </si>
  <si>
    <t xml:space="preserve">CAP-00261</t>
  </si>
  <si>
    <t xml:space="preserve">CAP, TANT-POLY, 100uF, 16V, 20%, 7343, 0.05 OHM, 2100mA, 105C, 2000HR, 3.1mm</t>
  </si>
  <si>
    <t xml:space="preserve">AVX  CORPORATION(TCJY107M016R0050)| AVX CORP(TCJY107M016R0050E)| KEMET ELECTRONICS CORP(T521D107M016ATE050)| KEMET ELECTRONICS CORP(T521V107M016ATE050)| PANASONIC(16TQC100MYF)</t>
  </si>
  <si>
    <t xml:space="preserve">LFARISCAP-00262</t>
  </si>
  <si>
    <t xml:space="preserve">CAP-00262</t>
  </si>
  <si>
    <t xml:space="preserve">CAP, CER-X5R, 1uF, 16V, 10%, 0402, 85C, 0.64mm</t>
  </si>
  <si>
    <t xml:space="preserve">AVX CORPORATION(0402YD105KAT2A)| KEMET CORPORATION(C0402C105K4PACTU)| MURATA(GRM155R61C105KA12D)| SAMSUNG ELECTRONICS INC(CL05A105KO5NNNC)| TAIYO YUDEN INC(EMK105BJ105KV-F)| TAIYO YUDEN(EMK105BJ105KVHF)| TDK(CGB2A1X5R1C105K033BC)| VENKEL(C0402X5R160-105KNP)| YAGEO CORPORATION(CC0402KRX5R7BB105)</t>
  </si>
  <si>
    <t xml:space="preserve">LFARISCAP-00263</t>
  </si>
  <si>
    <t xml:space="preserve">CAP-00263</t>
  </si>
  <si>
    <t xml:space="preserve">CAP, CER-X5R, 10uF, 16V, 10%, 0805, 85C, 1.45mm</t>
  </si>
  <si>
    <t xml:space="preserve">AVX CORPORATION(0805YD106KAT2A)| HOLY STONE ENTERPRISE CO.(C0805B106K016T)| KEMET ELECTRONICS CORP(C0805C106K4PAC7800)| KEMET ELECTRONICS CORP(C0805C106K4PACTU)| MURATA(GRM21BR61C106KE15L)| NIC COMPONENTS(NMC0805X5R106K16TRPF)| SAMSUNG ELECTRONICS INC(CL21A106KOFNNNE)| TAIYO YUDEN INC(EMK212ABJ106KG-T)| TDK CORP(C2012X5R1C106K085AC)| VENKEL(C0805X5R160-106KNE)| YAGEO CORP(CC0805KKX5R7BB106)</t>
  </si>
  <si>
    <t xml:space="preserve">LFARISCAP-00264</t>
  </si>
  <si>
    <t xml:space="preserve">CAP-00264</t>
  </si>
  <si>
    <t xml:space="preserve">CAP, CER-X5R, 0.15uF, 10V, 10%, 0402, 85C, 0.55mm</t>
  </si>
  <si>
    <t xml:space="preserve">MURATA(GRM155R61A154KE19D)| SAMSUNG ELECTRONICS INC(CL05A154KP5NNNC)| TDK CORP(C1005X7R1A154K050BB)| TDK CORP(C1005X7R1C154K050BC)</t>
  </si>
  <si>
    <t xml:space="preserve">LFARISCAP-00265</t>
  </si>
  <si>
    <t xml:space="preserve">CAP-00265</t>
  </si>
  <si>
    <t xml:space="preserve">CAP, CER-X7R, 6800pF, 25V, 10%, 0402, 125C, 0.56mm</t>
  </si>
  <si>
    <t xml:space="preserve">AVX CORPORATION(04023C682KAT2A)| KEMET ELECTRONICS CORP(C0402C682K3RACTU)| MURATA(GRM155R71E682KA01D)| SAMSUNG ELECTRONICS INC(CL05B682KA5NNNC)| TAIYO YUDEN CO LTD(UMK105B7682KV-F)| TAIYO YUDEN CO. LTD.(TMK105B7682KV-F)| TDK CORP(C1005X7R1H682K050BA)| YAGEO CORPORATION(CC0402KRX7R8BB682)</t>
  </si>
  <si>
    <t xml:space="preserve">LFARISCAP-00267</t>
  </si>
  <si>
    <t xml:space="preserve">CAP-00267</t>
  </si>
  <si>
    <t xml:space="preserve">CAP, CER-C0G, 180pF, 50V, 5%, 0402, 125C, 0.56mm</t>
  </si>
  <si>
    <t xml:space="preserve">AVX CORPORATION(04025A181JAT2A)| KEMET ELECTRONICS CORP(C0402C181J5GACTU)| MURATA(GRM1555C1H181JA01D)| SAMSUNG ELECTRONICS INC(CL05C181JB5NNNC)| TAIYO YUDEN INC(UMK105CG181JV-F)| TDK CORP(C1005C0G1H181J050BA)| YAGEO CORPORATION(CC0402JRNPO9BN181)</t>
  </si>
  <si>
    <t xml:space="preserve">LFARISCAP-00272</t>
  </si>
  <si>
    <t xml:space="preserve">CAP-00272</t>
  </si>
  <si>
    <t xml:space="preserve">CAP, TANT-POLY, 470uF, 4V, 20%, 7343, 0.01 OHM, 4700mA, 105C, 2000HR, 3.1mm</t>
  </si>
  <si>
    <t xml:space="preserve">KEMET ELECTRONICS CORP(T520D477M004ATE010)| NIC COMPONENTS(NTP477M4TRD(10)F)| PANASONIC(4TPF470ML)</t>
  </si>
  <si>
    <t xml:space="preserve">LFARISCAP-00273</t>
  </si>
  <si>
    <t xml:space="preserve">CAP-00273</t>
  </si>
  <si>
    <t xml:space="preserve">CAP, ALUM POLY, 470uF, 2V, 20%, 7343, 0.003 OHM, 10200mA, 105C, 2000HR, 2.1mm</t>
  </si>
  <si>
    <t xml:space="preserve">NIC COMPONENTS(NSP471M2D6VATRF)| PANASONIC(EEFGX0D471R)</t>
  </si>
  <si>
    <t xml:space="preserve">LFARISCAP-00275</t>
  </si>
  <si>
    <t xml:space="preserve">CAP-00275</t>
  </si>
  <si>
    <t xml:space="preserve">CAP, TANT-POLY, 470uF, 2.5V, 20%, 7343, 0.018 OHM, 2800mA, 105C, 2000HR, 2mm</t>
  </si>
  <si>
    <t xml:space="preserve">KEMET ELECTRONICS CORP(T520V477M2R5ATE018)| PANASONIC(2R5TPE470MI)</t>
  </si>
  <si>
    <t xml:space="preserve">LFARISCAP-00276</t>
  </si>
  <si>
    <t xml:space="preserve">CAP-00276</t>
  </si>
  <si>
    <t xml:space="preserve">CAP, ALUM, 680uF, 16V, 20%, RND 10 X 10MM, 0.080 OHM, 850mA, 105C, 2000HR, 10.5mm</t>
  </si>
  <si>
    <t xml:space="preserve">NICHICON(UCD1C681MNL1GS)| NIPPON CHEMI-CON(EMZA160ADA681MJA0G)| PANASONIC(EEEFK1C681P)| RUBYCON AMERICA INC(16TLV680M10X10.5)| RUBYCON AMERICA INC(16TZV680M10X10.5)| UNITED CHEMI - CON INC(EMZA160ADA681MJA0G)</t>
  </si>
  <si>
    <t xml:space="preserve">LFARISCAP-00279</t>
  </si>
  <si>
    <t xml:space="preserve">CAP-00279</t>
  </si>
  <si>
    <t xml:space="preserve">CAP, CER-X5R, 4.7uF, 4V, 20%, 0402, 85C, 0.6mm</t>
  </si>
  <si>
    <t xml:space="preserve">AVX CORPORATION(04024D475MAT2A)| KEMET ELECTRONICS CORP(C0402C475M7PACTU)| MURATA(GRM155R60G475ME47D)| SAMSUNG ELECTRONICS INC(CL05A475MR5NQNC)| TAIYO YUDEN INC(AMK105ABJ475MV-F)| TDK CORP(C1005X5R0G475M050BB)</t>
  </si>
  <si>
    <t xml:space="preserve">LFARISCAP-00280</t>
  </si>
  <si>
    <t xml:space="preserve">CAP-00280</t>
  </si>
  <si>
    <t xml:space="preserve">CAP, CER-X5R, 4.7uF, 10V, 20%, 0402, 85C, 0.8mm</t>
  </si>
  <si>
    <t xml:space="preserve">AVX CORPORATION(0402ZD475MAT2A)| MURATA MANUFACTURING CO(ZRB15XR61A475ME01D)| MURATA(GRM155R61A475MEAAD)| SAMSUNG ELECTRO-MECHANICS(CL05A475MP7NRB8)| TAIYO YUDEN INC(LMK105BBJ475MVLF)| TDK CORP(C1005X5R1A475M050BC)| YAGEO CORP(CC0402MRX5R6BB475)</t>
  </si>
  <si>
    <t xml:space="preserve">LFARISCAP-00281</t>
  </si>
  <si>
    <t xml:space="preserve">CAP-00281</t>
  </si>
  <si>
    <t xml:space="preserve">CAP, ALUM, 470uF, 25V, 20%, RND 8 X 10MM, 0.08 OHM, 850mA, 105C, 2000HR, 10.5mm</t>
  </si>
  <si>
    <t xml:space="preserve">NIPPON CHEMI-CON(EMZR250ADA471MHA0G)| PANASONIC(EEEFT1E471AP)| UNITED CHEMI - CON INC(EMZR250ADA471MHA0G)</t>
  </si>
  <si>
    <t xml:space="preserve">LFARISCAP-00282</t>
  </si>
  <si>
    <t xml:space="preserve">CAP-00282</t>
  </si>
  <si>
    <t xml:space="preserve">CAP, CER-X5R, 1uF, 25V, 10%, 0402, 85C, 0.6mm</t>
  </si>
  <si>
    <t xml:space="preserve">MURATA(GRM155B31E105KA12D)| MURATA(GRM155R61E105KA12D)| SAMSUNG ELECTRONICS INC(CL05A105KA5NQNC)| TAIYO YUDEN INC(TMK105BJ105KV-F)| TDK CORP(C1005JB1E105K050BC)| TDK CORP(C1005X5R1E105K050BC)</t>
  </si>
  <si>
    <t xml:space="preserve">LFARISCAP-00283</t>
  </si>
  <si>
    <t xml:space="preserve">CAP-00283</t>
  </si>
  <si>
    <t xml:space="preserve">CAP, CER-X5R, 2.2uF, 6.3V, 10%, 0402, 85C, 0.64mm</t>
  </si>
  <si>
    <t xml:space="preserve">KEMET ELECTRONICS CORP(C0402C225K9PACTU)| MURATA(GRM155B30J225KE95D)| MURATA(GRM155R60J225KE95D)| SAMSUNG ELECTRO-MECHANICS(CL05A225KO5NQNC)| SAMSUNG ELECTRONICS INC(CL05A225KQ5NNNC)| TAIYO YUDEN INC(JMK105BJ225KV-F)| TDK CORP(C1005JB0J225K050BC)| TDK CORP(C1005X5R0J225K050BC)| TDK CORPORATION(C1005X5R1C225K050BC)| VENKEL LTD(C0402X5R6R3-225KNE)| VISHAY(VJ0402G225KXYCW1BC)| YAGEO CORP(CC0402KRX5R5BB225)</t>
  </si>
  <si>
    <t xml:space="preserve">LFARISCAP-00284</t>
  </si>
  <si>
    <t xml:space="preserve">CAP-00284</t>
  </si>
  <si>
    <t xml:space="preserve">CAP, CER-X7R, 22uF, 10V, 10%, 1206, 125C, 1.8mm</t>
  </si>
  <si>
    <t xml:space="preserve">AVX CORPORATION(1206ZC226KAT2A)| KEMET ELECTRONICS CORP(C1206C226K8RAC)| MURATA(GRM31CR71A226KE15L)| SAMSUNG ELECTRONICS INC(CL31B226KPHNNNE)| TAIYO YUDEN INC(LMK316AB7226KL-TR)</t>
  </si>
  <si>
    <t xml:space="preserve">LFARISCAP-00285</t>
  </si>
  <si>
    <t xml:space="preserve">CAP-00285</t>
  </si>
  <si>
    <t xml:space="preserve">CAP, CER-C0G, 1300pF, 50V, 5%, 0603, 125C, 0.9mm</t>
  </si>
  <si>
    <t xml:space="preserve">KEMET ELECTRONICS CORP(C0603C132J5GACTU)| MURATA(GRM1885C1H132JA01D)</t>
  </si>
  <si>
    <t xml:space="preserve">LFARISCAP-00286</t>
  </si>
  <si>
    <t xml:space="preserve">CAP-00286</t>
  </si>
  <si>
    <t xml:space="preserve">CAP, CER-X5R, 100uF, 2.5V, 20%, 0805, 85C, 1.45mm</t>
  </si>
  <si>
    <t xml:space="preserve">HOLYSTONE INTERNATIONAL(C0805B107M004T)| MURATA MANUFACTURING CO. LTD.(GRM21BR60G107ME11L)| MURATA(GRM21BR60E107ME15L)| MURATA(GRM21BR60G107ME15L)| TAIYO YUDEN INC(PMK212BBJ107MG-T)</t>
  </si>
  <si>
    <t xml:space="preserve">LFARISCAP-00288</t>
  </si>
  <si>
    <t xml:space="preserve">CAP-00288</t>
  </si>
  <si>
    <t xml:space="preserve">CAP, TANT-SOLID, 47uF, 4V, 20%, 0603, 10 OHM, 129mA, 125C, 1000HR, 0.9mm</t>
  </si>
  <si>
    <t xml:space="preserve">VISHAY(TR8M476M004C1500)</t>
  </si>
  <si>
    <t xml:space="preserve">LFARISCAP-00289</t>
  </si>
  <si>
    <t xml:space="preserve">CAP-00289</t>
  </si>
  <si>
    <t xml:space="preserve">CAP, CER-X7R, 2200pF, 100V, 10%, 0402, 125C, 0.6mm</t>
  </si>
  <si>
    <t xml:space="preserve">MURATA MANUFACTURING CO. LTD.(GCM155R72A222KA37D)| MURATA MANUFACTURING CO. LTD.(GRM155R72A222KA01D)| TAIYO YUDEN CO LTD(HMK105B7222KV-F)| VISHAY INTERTECHNOLOGY INC(GA0402Y222KXBAC31G)| VISHAY(VJ0402Y222KXBAC)</t>
  </si>
  <si>
    <t xml:space="preserve">LFARISCAP-00290</t>
  </si>
  <si>
    <t xml:space="preserve">CAP-00290</t>
  </si>
  <si>
    <t xml:space="preserve">CAP, ALUM POLY, 470uF, 2.5V, 20%, 7343, 0.003 OHM, 11690mA, 105C, 2000HR, 2.1mm</t>
  </si>
  <si>
    <t xml:space="preserve">KEMET(A720V477M2R5APE003)| NIC COMPONENTS(NSP471M2.5D6VATRF)| PANASONIC(EEFGX0E471R)</t>
  </si>
  <si>
    <t xml:space="preserve">LFARISCAP-00291</t>
  </si>
  <si>
    <t xml:space="preserve">CAP-00291</t>
  </si>
  <si>
    <t xml:space="preserve">CAP, ALUM POLY, 470uF, 2.5V, 20%, 7343, 0.003 OHM, 10200mA, 105C, 2000HR, 2.1mm</t>
  </si>
  <si>
    <t xml:space="preserve">PANASONIC CORPORATION(EEFGX0E471L)</t>
  </si>
  <si>
    <t xml:space="preserve">LFARISCAP-00293</t>
  </si>
  <si>
    <t xml:space="preserve">CAP-00293</t>
  </si>
  <si>
    <t xml:space="preserve">CAP, CER-X5R, 220uF, 4V, 20%, 1210, 85C, 2.8mm</t>
  </si>
  <si>
    <t xml:space="preserve">SAMSUNG ELECTRONICS INC(CL32A227MQVNNNE)| TAIYO YUDEN INC(AMK325ABJ227MM-P)</t>
  </si>
  <si>
    <t xml:space="preserve">LFARISCAP-00294</t>
  </si>
  <si>
    <t xml:space="preserve">CAP-00294</t>
  </si>
  <si>
    <t xml:space="preserve">CAP, CER-C0G, 330pF, 50V, 5%, 0402, 125C, 0.56mm</t>
  </si>
  <si>
    <t xml:space="preserve">AVX CORPORATION(04025A331JAT2A)| KEMET ELECTRONICS COR(C0402C331JG5AC7867)| KEMET ELECTRONICS CORP(C0402C331J5GACTU)| MURATA(GRM1555C1H331JA01D)| TDK CORP(C1005C0G1H331J050BA)</t>
  </si>
  <si>
    <t xml:space="preserve">LFARISCAP-00295</t>
  </si>
  <si>
    <t xml:space="preserve">CAP-00295</t>
  </si>
  <si>
    <t xml:space="preserve">CAP, CER-C0G, 470pF, 50V, 5%, 0402, 125C, 0.56mm</t>
  </si>
  <si>
    <t xml:space="preserve">AVX CORPORATION(04025A471JAT2A)| KEMET ELECTRONICS CORP(C0402C471J5GAC7867)| KEMET ELECTRONICS CORP(C0402C471J5GACTU)| MURATA(GRM1555C1H471JA01D)| SAMSUNG ELECTRONICS INC(CL05C471JB5NNNC)| TDK CORP(C1005C0G1H471J050BA)</t>
  </si>
  <si>
    <t xml:space="preserve">LFARISCAP-00296</t>
  </si>
  <si>
    <t xml:space="preserve">CAP-00296</t>
  </si>
  <si>
    <t xml:space="preserve">CAP, CER-X5R, 1uF, 6.3V, 20%, 0306, 85C, 0.55mm</t>
  </si>
  <si>
    <t xml:space="preserve">MURATA(LLL185C70J105ME14L)| MURATA(LLL185R60J105ME14L)| TAIYO YUDEN INC(JWK107BJ105MV-T)| TAIYO YUDEN INC(JWK107C7105MV-T)| TDK CORP(C0816X5R0J105M050AC)</t>
  </si>
  <si>
    <t xml:space="preserve">LFARISCAP-00297</t>
  </si>
  <si>
    <t xml:space="preserve">CAP-00297</t>
  </si>
  <si>
    <t xml:space="preserve">CAP, TANT-POLY, 22uF, 25V, 20%, 3528, 0.1 OHM, 1100mA, 105C, 2000HR, 2.1mm</t>
  </si>
  <si>
    <t xml:space="preserve">AVX CORP(TCJB226M025R0100E)| AVX CORP(TCJB226M025R0150E)| AVX CORPORATION(TCJB226M025R0100)| AVX CORPORATION(TCJB226M025R0150)| KEMET CORPORATION(T521B226M025ATE100)</t>
  </si>
  <si>
    <t xml:space="preserve">LFARISCAP-00298</t>
  </si>
  <si>
    <t xml:space="preserve">CAP-00298</t>
  </si>
  <si>
    <t xml:space="preserve">CAP, TANT-POLY, 220uF, 6.3V, 20%, 3528, 0.070 OHM, 2300mA, 105C, 1000HR, 2.1mm</t>
  </si>
  <si>
    <t xml:space="preserve">AVX CORPORATION(TCJB227M006R0070)| AVX CORPORATION(TCJB227M006R0070E)| KEMET CORPORATION(T520B227M006ATE025)| KEMET CORPORATION(T520B227M006ATE035)| KEMET CORPORATION(T520B227M006ATE045)| KEMET CORPORATION(T520B227M006ATE070)| PANASONIC CORPORATION(6TPE220MAZB)| VISHAY INTERTECHNOLOGY(T55B227M6R3C0035)| VISHAY INTERTECHNOLOGY(T55B227M6R3C0070)</t>
  </si>
  <si>
    <t xml:space="preserve">LFARISCAP-00299</t>
  </si>
  <si>
    <t xml:space="preserve">CAP-00299</t>
  </si>
  <si>
    <t xml:space="preserve">CAP, CER-C0G, 1000pF, 25V, 5%, 0402, 125C, 0.55mm</t>
  </si>
  <si>
    <t xml:space="preserve">KEMET ELECTRONICS CORP(C0402C102J3GACTU)| MURATA(GRM1555C1E102JA01D)| TDK CORP(C1005C0G1E102J050BA)</t>
  </si>
  <si>
    <t xml:space="preserve">LFARISCAP-00300</t>
  </si>
  <si>
    <t xml:space="preserve">CAP-00300</t>
  </si>
  <si>
    <t xml:space="preserve">CAP, CER-X5R, 220uF, 6.3V, 20%, 1210, 85C, 2.8mm</t>
  </si>
  <si>
    <t xml:space="preserve">MURATA MANUFACTURING CO. LTD.(GRM32ER60J227ME05L)| SAMSUNG ELECTRO-MECHANICS(CL32A227MQVNNNE)| TAIYO  YUDEN(JMK325ABJ227MM-P)</t>
  </si>
  <si>
    <t xml:space="preserve">LFARISCAP-00301</t>
  </si>
  <si>
    <t xml:space="preserve">CAP-00301</t>
  </si>
  <si>
    <t xml:space="preserve">CAP, TANT-SOLID, 470uF, 4V, 20%, 7343, 0.9 OHM, 406mA, 125C, 2000HR, 3.1mm</t>
  </si>
  <si>
    <t xml:space="preserve">AVX CORPORATION(TAJD477M004RNJ)| KEMET ELECTRONICS CORP(T491D477K004AT)| KEMET ELECTRONICS CORP(T491D477M004AT)</t>
  </si>
  <si>
    <t xml:space="preserve">LFARISCAP-00304</t>
  </si>
  <si>
    <t xml:space="preserve">CAP-00304</t>
  </si>
  <si>
    <t xml:space="preserve">CAP, CER-X5R, 47uF, 4V, 20%, 0805, 85C, 0.95mm</t>
  </si>
  <si>
    <t xml:space="preserve">MURATA(GRM219R60G476ME44D)| SAMSUNG ELECTRONICS INC(CL21A476MQCLRNC)| SAMSUNG ELECTRONICS INC(CL21A476MRCLRNC)| TAIYO YUDEN INC(AMK212BBJ476MD-T)</t>
  </si>
  <si>
    <t xml:space="preserve">LFARISCAP-00306</t>
  </si>
  <si>
    <t xml:space="preserve">CAP-00306</t>
  </si>
  <si>
    <t xml:space="preserve">CAP, CER-C0G, 33pF, 50V, 1%, 0402, 125C, 0.56mm</t>
  </si>
  <si>
    <t xml:space="preserve">AVX CORPORATION(04025A330FAT2A)| KEMET ELECTRONICS CORP(C0402C330F5GACTU)| MURATA(GJM1555C1H330FB01D)| MURATA(GRM1555C1H330FA01D)| SAMSUNG ELECTRONICS INC(CL05C330FB5NNNC)| TDK CORP(C1005C0G1H330F050BA)</t>
  </si>
  <si>
    <t xml:space="preserve">LFARISCAP-00307</t>
  </si>
  <si>
    <t xml:space="preserve">CAP-00307</t>
  </si>
  <si>
    <t xml:space="preserve">CAP, CER-C0G, 27pF, 50V, 1%, 0402, 125C, 0.55mm</t>
  </si>
  <si>
    <t xml:space="preserve">KEMET ELECTRONICS CORP(C0402C270F5GACTU)| MURATA(GRM1555C1H270FA01D)| SAMSUNG ELECTRONICS INC(CL05C270FB5NNNC)</t>
  </si>
  <si>
    <t xml:space="preserve">LFARISCAP-00308</t>
  </si>
  <si>
    <t xml:space="preserve">CAP-00308</t>
  </si>
  <si>
    <t xml:space="preserve">CAP, CER-C0G, 18pF, 50V, 1%, 0402, 125C, 0.55mm</t>
  </si>
  <si>
    <t xml:space="preserve">KEMET ELECTRONICS CORP(CBR04C180F5GAC)| MURATA(GRM1555C1H180FA01D)</t>
  </si>
  <si>
    <t xml:space="preserve">LFARISCAP-00309</t>
  </si>
  <si>
    <t xml:space="preserve">CAP-00309</t>
  </si>
  <si>
    <t xml:space="preserve">CAP, CER-C0G, 82pF, 50V, 5%, 0402, 125C, 0.56mm</t>
  </si>
  <si>
    <t xml:space="preserve">AVX CORPORATION(04025A820JAT2A)| KEMET CORPORATION(C0402C820J5GACTU)| SAMSUNG ELECTRO MECHANICS(CL05C820JB5NNNC)| TDK CORPORATION(CGA2B2C0G1H820J050BA)| YAGEO CORPORATION(CC0402JRNPO9BN820)</t>
  </si>
  <si>
    <t xml:space="preserve">LFARISCAP-00313</t>
  </si>
  <si>
    <t xml:space="preserve">CAP-00313</t>
  </si>
  <si>
    <t xml:space="preserve">CAP, TANT-POLY, 1500uF, 2.5V, 20%, 7343, 0.005 OHM, 7300mA, 125C, 2000HR, 4.3mm</t>
  </si>
  <si>
    <t xml:space="preserve">KEMET(T530X158M2R5ATE005)</t>
  </si>
  <si>
    <t xml:space="preserve">LFARISCAP-00314</t>
  </si>
  <si>
    <t xml:space="preserve">CAP-00314</t>
  </si>
  <si>
    <t xml:space="preserve">CAP, CER-C0G, 0.1uF, 100V, 5%, 1206, 125C, 1.8mm</t>
  </si>
  <si>
    <t xml:space="preserve">MURATA(GRM31C5C2A104JA01L)| TDK CORP(C3216C0G2A104J160AC)</t>
  </si>
  <si>
    <t xml:space="preserve">LFARISCAP-00316</t>
  </si>
  <si>
    <t xml:space="preserve">CAP-00316</t>
  </si>
  <si>
    <t xml:space="preserve">CAP, CER-X5R, 22uF, 10V, 20%, 0603, 85C, 1.05mm</t>
  </si>
  <si>
    <t xml:space="preserve">MURATA ELECTRONICS(GRM188R61A226ME15D)| SAMSUNG ELECTRO-MECHANICS(CL10A226MP8NUNE)| SAMSUNG ELECTRO-MECHANICS(CL10A226MPCNUBE)| TAIYO YUDEN CO. LTD.(LMK107BBJ226MA-T)| TDK CORPORATION(C1608X5R1A226M080AC)| YAGEO CORPORATION(CC0603MRX5R6BB226)</t>
  </si>
  <si>
    <t xml:space="preserve">LFARISCAP-00318</t>
  </si>
  <si>
    <t xml:space="preserve">CAP-00318</t>
  </si>
  <si>
    <t xml:space="preserve">CAP, ALUM, 47uF, 100V, 20%, RND 10 X 10MM, 0.62 OHM, 270mA, 105C, 2000HR, 12.5mm</t>
  </si>
  <si>
    <t xml:space="preserve">NICHICON CORPORATION(UUX2A470MNL1GS)</t>
  </si>
  <si>
    <t xml:space="preserve">LFARISCAP-00318-Q</t>
  </si>
  <si>
    <t xml:space="preserve">KEMET ELECTRONICS CORP(EDH476M100A9PAA)| LELON ELECTRONICS(VZH470M2ATR-1010)| NICHICON(UUX2A470MNL1GS)| VISHAY(MAL215099905E3)</t>
  </si>
  <si>
    <t xml:space="preserve">LFARISCAP-00319</t>
  </si>
  <si>
    <t xml:space="preserve">CAP-00319</t>
  </si>
  <si>
    <t xml:space="preserve">CAP, CER-X7R, 2.2uF, 100V, 10%, 1210, 125C, 2.79mm</t>
  </si>
  <si>
    <t xml:space="preserve">AVX CORPORATION(12101C225KAT2A)| HOLY STONE ENTERPRISE CO.(C1210X225K101T)| KEMET ELECTRONICS CORP(C1210C225K1RACTU)| MURATA(GRM32DR72A225KA12L)| SAMSUNG ELECTRONICS INC(CL32B225KCJSNNE)| TAIYO YUDEN(HMK325B7225KM-P)| TAIYO YUDEN(HMK325B7225KM-T)| TAIYO YUDEN(HMK325B7225KN-T)| TDK CORPORATION(C3225X7R2A225K230AB)| UNITED CHEMI-CON(KTF101B225K32N0T00)| YAGEO CORPORATION(CC1210KKX7R0BB225)</t>
  </si>
  <si>
    <t xml:space="preserve">LFARISCAP-00321</t>
  </si>
  <si>
    <t xml:space="preserve">CAP-00321</t>
  </si>
  <si>
    <t xml:space="preserve">CAP, CER-C0G, 10pF, 50V, 1%, 0402, 125C, 0.56mm</t>
  </si>
  <si>
    <t xml:space="preserve">AVX CORPORATION(04025A100FAT2A)| KEMET ELECTRONICS CORP(C0402C100F5GACTU)| MURATA(GJM1555C1H100FB01D)</t>
  </si>
  <si>
    <t xml:space="preserve">LFARISCAP-00324</t>
  </si>
  <si>
    <t xml:space="preserve">CAP-00324</t>
  </si>
  <si>
    <t xml:space="preserve">CAP, CER-X5R, 10uF, 25V, 10%, 0805, 85C, 1.52mm</t>
  </si>
  <si>
    <t xml:space="preserve">AVX CORPORATION(08053D106KAT2A)| KEMET ELECTRONICS CORP(C0805C106K3PACTU)| MURATA(GRM21BR61E106KA73L)| SAMSUNG ELECTRONICS INC(CL21A106KAYNNNE)| TAIYO YUDEN INC(TMK212BBJ106KD-T)| TDK CORP(C2012X5R1E106K125AB)</t>
  </si>
  <si>
    <t xml:space="preserve">LFARISCAP-00326</t>
  </si>
  <si>
    <t xml:space="preserve">CAP-00326</t>
  </si>
  <si>
    <t xml:space="preserve">CAP, CER-X5R, 22uF, 6.3V, 20%, 0603, 85C, 1mm</t>
  </si>
  <si>
    <t xml:space="preserve">MURATA MANUFACTURING CO(GRM187R60J226ME15D)| MURATA MANUFACTURING CO. LTD.(GRM186R60J226ME15D)| MURATA MANUFACTURING CO. LTD.(ZRB186R60J226ME11L)| MURATA(GRM188R60J226MEA0J)| SAMSUNG ELECTRO-MECHANICS(CL10A226MQ8ZUNE)| SAMSUNG ELECTRONICS INC(CL10A226MQ8NRNE)| TAIYO YUDEN CO. LTD.(JMK107BBJ226MA-T)| TDK CORP(C1608X5R0J226M080AC)| VISHAY(VJ0603G226MXYCW1BC)| YAGEO CORP(CC0603MRX5R5BB226)</t>
  </si>
  <si>
    <t xml:space="preserve">LFARISCAP-00329</t>
  </si>
  <si>
    <t xml:space="preserve">CAP-00329</t>
  </si>
  <si>
    <t xml:space="preserve">CAP, CER-X5R, 47uF, 10V, 20%, 0805, 85C, 1.45mm</t>
  </si>
  <si>
    <t xml:space="preserve">MURATA MANUFACTURING CO. LTD.(GRM21BR61A476ME15L)| TAIYO YUDEN CO. LTD.(LMK212BBJ476MG-T)| TDK CORPORATION(C2012X5R1A476M125AC)| WALSIN TECHNOLOGY CORPORATION(0805X476M100CT)| YAGEO CORPORATION(CC0805MKX5R6BB476)</t>
  </si>
  <si>
    <t xml:space="preserve">LFARISCAP-00330</t>
  </si>
  <si>
    <t xml:space="preserve">CAP-00330</t>
  </si>
  <si>
    <t xml:space="preserve">CAP, ALUM, 220uF, 16V, 20%, RND 8 X 6MM, 0.26 OHM, 300mA, 105C, 2000HR, 6.5mm</t>
  </si>
  <si>
    <t xml:space="preserve">NICHICON(UCD1C221MCL6GS)| PANASONIC(EEEFK1C221AP)</t>
  </si>
  <si>
    <t xml:space="preserve">LFARISCAP-00331</t>
  </si>
  <si>
    <t xml:space="preserve">CAP-00331</t>
  </si>
  <si>
    <t xml:space="preserve">CAP, CER-X5R, 47uF, 4V, 20%, 0603, 85C, 1mm</t>
  </si>
  <si>
    <t xml:space="preserve">MURATA(GRM188R60G476ME15D)| SAMSUNG(CL10A476MR8NZNE)| YAGEO(CC0603MKX5R4BB476)</t>
  </si>
  <si>
    <t xml:space="preserve">LFARISCAP-00345</t>
  </si>
  <si>
    <t xml:space="preserve">CAP-00345</t>
  </si>
  <si>
    <t xml:space="preserve">CAP, TANT-POLY, 100uF, 6.3V, 20%, 1206, 0.1 OHM, 775mA, 105C, 2000HR, 1mm</t>
  </si>
  <si>
    <t xml:space="preserve">KEMET ELECTRONICS CORPORATION(T527I107M006ATE070)| KEMET ELECTRONICS CORPORATION(T527I107M006ATE100)| PANASONIC(6TPH100MAEA)| VISHAY INTERTECHNOLOGY  INC(T58A0107M6R3C0100)</t>
  </si>
  <si>
    <t xml:space="preserve">LFARISCAP-00346</t>
  </si>
  <si>
    <t xml:space="preserve">CAP-00346</t>
  </si>
  <si>
    <t xml:space="preserve">CAP, CER-X5R, 4.7uF, 25V, 20%, 0603, 85C, 1mm</t>
  </si>
  <si>
    <t xml:space="preserve">MURATA MANUFACTURING CO. LTD.(GRM188R61E475ME11D)| SAMSUNG ELECTRO-MECHANICS(CL10A475MA8NQNC)| TAIYO YUDEN CO. LTD.(TMK107BBJ475MA-T)</t>
  </si>
  <si>
    <t xml:space="preserve">LFARISCAP-00347</t>
  </si>
  <si>
    <t xml:space="preserve">CAP-00347</t>
  </si>
  <si>
    <t xml:space="preserve">CAP, CER-X5R, 4.7uF, 16V, 20%, 0402, 85C, 0.71mm</t>
  </si>
  <si>
    <t xml:space="preserve">AVX(0402YD475MAT2A)| CAPAX TECHNOLOGIES INC(0402B475M160SNT)| SAMSUNG(CL05A475MO5NUNC)</t>
  </si>
  <si>
    <t xml:space="preserve">LFARISCAP-00348</t>
  </si>
  <si>
    <t xml:space="preserve">CAP-00348</t>
  </si>
  <si>
    <t xml:space="preserve">CAP, CER-X5R, 2.2uF, 16V, 20%, 0402, 85C, 0.65mm</t>
  </si>
  <si>
    <t xml:space="preserve">MURATA(GRM155R61C225ME44D)| TAIYO  YUDEN(EMK105ABJ225MV-F)| TDK(C1005X5R1C225M050BC)| YAGEO(CC0402MRX5R7BB225)</t>
  </si>
  <si>
    <t xml:space="preserve">LFARISCAP-00350-Q</t>
  </si>
  <si>
    <t xml:space="preserve">CAP-00350</t>
  </si>
  <si>
    <t xml:space="preserve">CAP, TANT-POLY, 47uF, 6.3V, 20%, 0603, 0.3 OHM, 289mA, 105C, 1000HR, 1mm</t>
  </si>
  <si>
    <t xml:space="preserve">ROHM CO LTD.(TCSO M 0J 476 M8R-ZM1)| VISHAY INTERTECHNOLOGY INC(T58M0476M6R3C0300)</t>
  </si>
  <si>
    <t xml:space="preserve">LFARISCAP-00351</t>
  </si>
  <si>
    <t xml:space="preserve">CAP-00351</t>
  </si>
  <si>
    <t xml:space="preserve">CAP, CER-X7R, 4700pF, 50V, 10%, 0402, 125C, 0.56mm</t>
  </si>
  <si>
    <t xml:space="preserve">AVX(04025C472KAT2A)| MURATA MANUFACTURING CO. LTD.(GRM155R71H472KA01D)| TDK CORP(C1005X7R1H472K050BA)| YAGEO CORP(CC0402KRX7R9BB472)</t>
  </si>
  <si>
    <t xml:space="preserve">LFARISCAP-00352</t>
  </si>
  <si>
    <t xml:space="preserve">CAP-00352</t>
  </si>
  <si>
    <t xml:space="preserve">CAP, CER-X5R, 47uF, 25V, 20%, 1210, 85C, 2.8mm</t>
  </si>
  <si>
    <t xml:space="preserve">TAIYO YUDEN INC(TMK325ABJ476MM-P)| TAIYO-YUDEN(TMK325ABJ476MM-T)| YAGEO  CORP(CC1210MKX5R8BB476)</t>
  </si>
  <si>
    <t xml:space="preserve">LFARISCAP-00355</t>
  </si>
  <si>
    <t xml:space="preserve">CAP-00355</t>
  </si>
  <si>
    <t xml:space="preserve">CAP, CER-X5R, 22uF, 6.3V, 20%, 1206, 85C, 2.29mm</t>
  </si>
  <si>
    <t xml:space="preserve">MURATA MANUFACTURING CO. LTD.(GRM319R60J226ME15D)| SAMSUNG ELECTRO-MECHANICS(CL31A226MOCLNNC)| TAIYO YUDEN CO. LTD.(JMK316ABJ226MD-T)| TAIYO YUDEN INC(EMK316ABJ226MD-T)| TAIYO YUDEN INC(LMK316ABJ226MD-T)| TAIYO YUDEN(LMK316BJ226MD-T)</t>
  </si>
  <si>
    <t xml:space="preserve">LFARISCAP-00356</t>
  </si>
  <si>
    <t xml:space="preserve">CAP-00356</t>
  </si>
  <si>
    <t xml:space="preserve">CAP, CER-X5R, 4.7uF, 25V, 20%, 0805, 85C, 1.45mm</t>
  </si>
  <si>
    <t xml:space="preserve">AVX  CORPORATION(08053D475MAT2A)| KEMET CORPORATION(C0805C475M3PACTU)| MURATA(GRM21BR61E475MA12L)| SAMSUNG ELECTRO-MECHANICS(CL21A475MAQNNNE)| TDK CORPORATION(C2012X5R1E475M125AB)</t>
  </si>
  <si>
    <t xml:space="preserve">LFARISCAP-00358</t>
  </si>
  <si>
    <t xml:space="preserve">CAP-00358</t>
  </si>
  <si>
    <t xml:space="preserve">CAP, CER-X5R, 22uF, 6.3V, 20%, 0402, 85C, 0.8mm</t>
  </si>
  <si>
    <t xml:space="preserve">AVX(04026D226MAT2A)| SAMSUNG ELECTRO-MECH(CL05A226MQ6ZUN8)| SAMSUNG(CL05A226MQ5QUNC)</t>
  </si>
  <si>
    <t xml:space="preserve">LFARISCAP-00360</t>
  </si>
  <si>
    <t xml:space="preserve">CAP-00360</t>
  </si>
  <si>
    <t xml:space="preserve">CAP, CER-X5R, 47uF, 6.3V, 20%, 0603, 85C, 1.2mm</t>
  </si>
  <si>
    <t xml:space="preserve">AVX(06036D476MAT2A)| MURATA(GRM188R60J476ME15D)| SAMSUNG(CL10A476MQ8QRNC)| SAMSUNG(CL10A476MQENRBE)</t>
  </si>
  <si>
    <t xml:space="preserve">LFARISCAP-00361</t>
  </si>
  <si>
    <t xml:space="preserve">CAP-00361</t>
  </si>
  <si>
    <t xml:space="preserve">CAP, CER-X5R, 22uF, 25V, 20%, 0805, 85C, 1.45mm</t>
  </si>
  <si>
    <t xml:space="preserve">AVX CORPORATION(08053D226MAT2A)| MURATA MANUFACTURING(GRT21BR61E226ME13L)| SAMSUNG ELECTRO MECHANICS(CL21A226MAQNNNE)| SAMSUNG ELECTRO-MECHANICS(CL21A226MAYNNNE)| TAIYO YUDEN CO LTD(TMK212BBJ226MG-TT)| YAGEO CORP(CC0805MKX5R8BB226)</t>
  </si>
  <si>
    <t xml:space="preserve">LFARISCAP-00362</t>
  </si>
  <si>
    <t xml:space="preserve">CAP-00362</t>
  </si>
  <si>
    <t xml:space="preserve">CAP, CER-X7R, 8200pF, 10V, 10%, 0201, 125C, 0.33mm</t>
  </si>
  <si>
    <t xml:space="preserve">AVX CORPORATION(0201ZC822KAT2A)| MURATA MANUFACTURING CO. LTD.(GRM033R71A822KA01D)| YAGEO CORPORATION(CC0201KRX7R6BB822)</t>
  </si>
  <si>
    <t xml:space="preserve">LFARISCAP-00365</t>
  </si>
  <si>
    <t xml:space="preserve">CAP-00365</t>
  </si>
  <si>
    <t xml:space="preserve">CAP, CER-X5R, 2.2uF, 16V, 10%, 0402, 85C, 0.7mm</t>
  </si>
  <si>
    <t xml:space="preserve">MURATA(GRM155R61C225KE11D)| MURATA(GRM155R61C225KE11J)| SAMSUNG ELECTRO-MECHANICS(CL05A225KO5NQNC)| TDK CORP(C1005X5R1C225K050BC)| YAGEO CORP(CC0402KRX5R7BB225)</t>
  </si>
  <si>
    <t xml:space="preserve">LFARISCAP-00370</t>
  </si>
  <si>
    <t xml:space="preserve">CAP-00370</t>
  </si>
  <si>
    <t xml:space="preserve">CAP, CER-X5R, 10uF, 6.3V, 20%, 0402, 85C, 0.71mm</t>
  </si>
  <si>
    <t xml:space="preserve">AVX CORPORATION(04026D106MAT2A)| HOLY STONE ENTERPRISE CO.(C0402B106M007T)| KEMET CORPORATION(C0402C106M9PAC7867)| KEMET CORPORATION(C0402C106M9PACTU)| MURATA MANUFACTURING CO., LTD(GRJ155R60J106ME11D)| MURATA MANUFACTURING CO., LTD(GRM155R60J106ME15D)| MURATA MANUFACTURING CO., LTD(GRM155R60J106ME44D)| MURATA MANUFACTURING CO., LTD(GRM155R60J106ME47D)| SAMSUNG ELECTRO-MECHANICS(CL05A106MP5NUNC)| SAMSUNG ELECTRO-MECHANICS(CL05A106MQ5NUNC)| TAIYO YUDEN CO. LTD.(JMK105CBJ106MV-F)| VISHAY INTERTECHNOLOGY INC(VJ0402G106MXYCW1BC)| YAGEO CORPORATION(CC0402MRX5R5BB106)| YAGEO CORPORATION(CC0402MRX5R6BB106)</t>
  </si>
  <si>
    <t xml:space="preserve">LFARISCAP-00371</t>
  </si>
  <si>
    <t xml:space="preserve">CAP-00371</t>
  </si>
  <si>
    <t xml:space="preserve">CAP, TANT-POLY, 22uF, 20V, 20%, 3528, 0.09 OHM, 1200mA, 105C, 2000HR, 2.1mm</t>
  </si>
  <si>
    <t xml:space="preserve">AVX CORP(TCJB226M020R0090)| AVX CORP(TCJB226M020R0090E)| KEMET(T521B226M020ATE090)| NIC COMPONENTS CORPORATION(NTPH226M20B(90)F)| PANASONIC(20TQC22MYFB)</t>
  </si>
  <si>
    <t xml:space="preserve">LFARISCAP-00372</t>
  </si>
  <si>
    <t xml:space="preserve">CAP-00372</t>
  </si>
  <si>
    <t xml:space="preserve">CAP, CER-X7R, 0.1uF, 100V, 10%, 0805, 125C, 1.4mm</t>
  </si>
  <si>
    <t xml:space="preserve">AVX CORPORATION(08051C104K4T2A)| KEMET CORP(C0805X104K1RACTU)| MURATA(GCM21BR72A104KA37K)| SAMSUNG ELECTRO-MECHANICS(CL21B104KCFNNNE)| TAIYO YUDEN(HMK212B7104KG-T)| YAGEO CORP(AC0805KKX7R0BB104)</t>
  </si>
  <si>
    <t xml:space="preserve">LFARISCAP-00386-Q</t>
  </si>
  <si>
    <t xml:space="preserve">CAP-00386</t>
  </si>
  <si>
    <t xml:space="preserve">CAP, FILM-PP, 0.1uF, 300VAC, 20%, TH, 22.5mm LS, 10.5 X 19.5 X 26.0mm, 105C</t>
  </si>
  <si>
    <t xml:space="preserve">VISHAY INTERTECHNOLOGY  INC(BFC233860104)</t>
  </si>
  <si>
    <t xml:space="preserve">LFARISCAP-00390</t>
  </si>
  <si>
    <t xml:space="preserve">CAP-00390</t>
  </si>
  <si>
    <t xml:space="preserve">CAP, CER-X7R, 4700pF, 250VAC, 10%, 2220, 125C, 2.3mm, X1/Y2</t>
  </si>
  <si>
    <t xml:space="preserve">MURATA(GA355DR7GF472KW01L)| VISHAY(VJ2220Y472KXUSTX1)</t>
  </si>
  <si>
    <t xml:space="preserve">LFARISCAP-00390-Q</t>
  </si>
  <si>
    <t xml:space="preserve">CAP, 4700PF, 10%, X7R, X1/Y2, 2220</t>
  </si>
  <si>
    <t xml:space="preserve">MURATA MANUFACTURING CO. LTD.(GA355DR7GF472KW01L)| VISHAY INTERTECHNOLOGY INC.(VJ2220Y472KXUSTX1)</t>
  </si>
  <si>
    <t xml:space="preserve">LFARISCAP-00410</t>
  </si>
  <si>
    <t xml:space="preserve">CAP-00410</t>
  </si>
  <si>
    <t xml:space="preserve">CAP, CER-X7R, 0.22uF, 25V, 10%, 0402, 125C, H=0.65MM</t>
  </si>
  <si>
    <t xml:space="preserve">AVX CORPORATION(04023C224KAT2A)| TAIYO YUDEN INC(TMK105B7224KV-FR)| TDK CORP(C1005X7R1E224K050BE)| TDK CORP(C1005X7R1V224K050BE)| TDK CORP(CGA2B3X7R1E224K050BB)| WALSIN TECHNOLOGY CORP(0402B224K250CT)</t>
  </si>
  <si>
    <t xml:space="preserve">LFARISCAP-00425</t>
  </si>
  <si>
    <t xml:space="preserve">CAP-00425</t>
  </si>
  <si>
    <t xml:space="preserve">CAP, CER-X5R, 4.7uF, 2.5V, 20%, 0201, 85C, 0.55mm</t>
  </si>
  <si>
    <t xml:space="preserve">MURATA MANUFACTURING CO. LTD.(GRM035R60G475ME15D)| TAIYO YUDEN(PMK063EBJ475MP-F)</t>
  </si>
  <si>
    <t xml:space="preserve">LFARISCON-00017</t>
  </si>
  <si>
    <t xml:space="preserve">CON-00017</t>
  </si>
  <si>
    <t xml:space="preserve">CON,HDR,2X5,SMD</t>
  </si>
  <si>
    <t xml:space="preserve">MOLEX INC(15-91-6102)| TE CONNECTIVITY(5-147279-2)</t>
  </si>
  <si>
    <t xml:space="preserve">Molex Delivery/ TE Delivery</t>
  </si>
  <si>
    <t xml:space="preserve">LFARISCON-00032</t>
  </si>
  <si>
    <t xml:space="preserve">CON-00032</t>
  </si>
  <si>
    <t xml:space="preserve">CON,SFP+,SINGLE</t>
  </si>
  <si>
    <t xml:space="preserve">MOLEX INC(74441-0001)| TE CONNECTIVITY(1888247-1)</t>
  </si>
  <si>
    <t xml:space="preserve">LFARISCON-00068</t>
  </si>
  <si>
    <t xml:space="preserve">CON-00068</t>
  </si>
  <si>
    <t xml:space="preserve">CON,POWER,4P,VERT</t>
  </si>
  <si>
    <t xml:space="preserve">MOLEX INC(15-24-4745)| TE CONNECTIVITY(174520-1)</t>
  </si>
  <si>
    <t xml:space="preserve">LFARISCON-00069</t>
  </si>
  <si>
    <t xml:space="preserve">CON-00069</t>
  </si>
  <si>
    <t xml:space="preserve">CON,SKT,DIP,1P,PRESS FIT</t>
  </si>
  <si>
    <t xml:space="preserve">TE CONNECTIVITY(322-HCS5P3-300LF)| TE CONNECTIVITY(9-1437514-4)</t>
  </si>
  <si>
    <t xml:space="preserve">LFARISCON-00074</t>
  </si>
  <si>
    <t xml:space="preserve">CON-00074</t>
  </si>
  <si>
    <t xml:space="preserve">CON,HDR,2X1,THRU HOLE</t>
  </si>
  <si>
    <t xml:space="preserve">AMPHENOL FCI(77311-118-02LF)| MOLEX INC(90120-0922)| TE CONNECTIVITY(5-146274-2)</t>
  </si>
  <si>
    <t xml:space="preserve">LFARISCON-00077</t>
  </si>
  <si>
    <t xml:space="preserve">CON-00077</t>
  </si>
  <si>
    <t xml:space="preserve">CON, SSD USB, HDR, 2X5, VOID AT ROW B / POSITION 5, SMD</t>
  </si>
  <si>
    <t xml:space="preserve">MOLEX INC(71308-9311)</t>
  </si>
  <si>
    <t xml:space="preserve">LFARISCON-00100</t>
  </si>
  <si>
    <t xml:space="preserve">CON-00100</t>
  </si>
  <si>
    <t xml:space="preserve">CON,20 PIN,ZSFP+,RT ANG,MNT POSTS,30U" AU,SMT</t>
  </si>
  <si>
    <t xml:space="preserve">AMPHENOL CANADA CORP(UE76-3GA20-2600T)| MOLEX(170382-0003)| TE CONNECTIVITY(2170088-1)</t>
  </si>
  <si>
    <t xml:space="preserve">Amphenol PO / Molex Delivery/ TE Delivery</t>
  </si>
  <si>
    <t xml:space="preserve">LFARISCON-00108</t>
  </si>
  <si>
    <t xml:space="preserve">CON-00108</t>
  </si>
  <si>
    <t xml:space="preserve">CON,ITP-XDP</t>
  </si>
  <si>
    <t xml:space="preserve">SAMTEC INC(BSH-030-01-L-D-A-TR)</t>
  </si>
  <si>
    <t xml:space="preserve">LFARISCON-00139</t>
  </si>
  <si>
    <t xml:space="preserve">CON-00139</t>
  </si>
  <si>
    <t xml:space="preserve">CON,2X7,XILINX PROGRAMMING HEADER</t>
  </si>
  <si>
    <t xml:space="preserve">AMPHENOL TAIWAN CORPORATION(G823MB14221KEU)| MOLEX INCORPORATED(87832-5622)</t>
  </si>
  <si>
    <t xml:space="preserve">LFARISCON-00165</t>
  </si>
  <si>
    <t xml:space="preserve">CON-00165</t>
  </si>
  <si>
    <t xml:space="preserve">CON,GBX,2X55,DAUGHTERCARD</t>
  </si>
  <si>
    <t xml:space="preserve">AMPHENOL TCS - CHINA(JG822-00071)| AMPHENOL TCS - NASHUA USA(JG822-00071)| MOLEX INC(75650-0104)</t>
  </si>
  <si>
    <t xml:space="preserve">Amphenol PO / Molex Delivery</t>
  </si>
  <si>
    <t xml:space="preserve">LFARISCON-00168</t>
  </si>
  <si>
    <t xml:space="preserve">CON-00168</t>
  </si>
  <si>
    <t xml:space="preserve">SOCKET,BATTERY,CR2032,VERTICAL</t>
  </si>
  <si>
    <t xml:space="preserve">MEMORY PROTECTION DEVICES(BK-5058)</t>
  </si>
  <si>
    <t xml:space="preserve">Memory Protection Devices PO</t>
  </si>
  <si>
    <t xml:space="preserve">LFARISCON-00169</t>
  </si>
  <si>
    <t xml:space="preserve">CON-00169</t>
  </si>
  <si>
    <t xml:space="preserve">CON,GBX,2X5,DAUGHTER CARD</t>
  </si>
  <si>
    <t xml:space="preserve">AMPHENOL TCS - CHINA(JG825-00030)| AMPHENOL TCS - NASHUA USA(JG825-00030)</t>
  </si>
  <si>
    <t xml:space="preserve">LFARISCON-00182</t>
  </si>
  <si>
    <t xml:space="preserve">CON-00182</t>
  </si>
  <si>
    <t xml:space="preserve">CON,XCEDE,POWER,DAUGHTERCARD,4PR</t>
  </si>
  <si>
    <t xml:space="preserve">AMPHENOL TCS - MALAYSIA(JX400-00253)</t>
  </si>
  <si>
    <t xml:space="preserve">LFARISCON-00183</t>
  </si>
  <si>
    <t xml:space="preserve">CON-00183</t>
  </si>
  <si>
    <t xml:space="preserve">CON,RA,TH,EUROCARD,48P,MALE</t>
  </si>
  <si>
    <t xml:space="preserve">ERNI COMPONENTS(100202850001)| ERNI COMPONENTS(384200)| MOLEX INC(85003-0074)| TE CONNECTIVITY(5148020-5)| TE CONNECTIVITY(5650916-5)</t>
  </si>
  <si>
    <t xml:space="preserve">LFARISCON-00184</t>
  </si>
  <si>
    <t xml:space="preserve">CON-00184</t>
  </si>
  <si>
    <t xml:space="preserve">CON,RA,TH,EUROCARD,48P,FEMALE</t>
  </si>
  <si>
    <t xml:space="preserve">MOLEX INC(85052-0830)| TE CONNECTIVITY(5650893-5)</t>
  </si>
  <si>
    <t xml:space="preserve">LFARISCON-00198</t>
  </si>
  <si>
    <t xml:space="preserve">CON-00198</t>
  </si>
  <si>
    <t xml:space="preserve">CON,MICROFIT3,4,FAN TRAY,SM</t>
  </si>
  <si>
    <t xml:space="preserve">MOLEX INC(43045-0418)</t>
  </si>
  <si>
    <t xml:space="preserve">LFARISCON-00205</t>
  </si>
  <si>
    <t xml:space="preserve">CON-00205</t>
  </si>
  <si>
    <t xml:space="preserve">CON,SFP+,2X6,INNER LIGHTPIPES, ELASTOMER</t>
  </si>
  <si>
    <t xml:space="preserve">AMPHENOL CANADA(UE86-K6427-20321)| AMPHENOL TCS - NASHUA USA(UE86-K6427-20321)| MOLEX INC(76094-5002)</t>
  </si>
  <si>
    <t xml:space="preserve">LFARISCON-00206</t>
  </si>
  <si>
    <t xml:space="preserve">CON-00206</t>
  </si>
  <si>
    <t xml:space="preserve">CON, LPH, POWER, RECEPTICAL, 10-PWR, 16-SIG</t>
  </si>
  <si>
    <t xml:space="preserve">MOLEX INC(45984-0007)</t>
  </si>
  <si>
    <t xml:space="preserve">LFARISCON-00209</t>
  </si>
  <si>
    <t xml:space="preserve">CON-00209</t>
  </si>
  <si>
    <t xml:space="preserve">CON,SFP+,2X8,INNER LIGHTPIPES, ELASTOMER</t>
  </si>
  <si>
    <t xml:space="preserve">AMPHENOL CANADA CORP(UE86-K85AA-20321)| AMPHENOL TCS - CANADA(UE86-K85AA-20321)| AMPHENOL TCS - NASHUA USA(UE86-K85AA-20321)| MOLEX INC(170017-7002)</t>
  </si>
  <si>
    <t xml:space="preserve">LFARISCON-00212</t>
  </si>
  <si>
    <t xml:space="preserve">CON-00212</t>
  </si>
  <si>
    <t xml:space="preserve">CON,EDGELINE,MOLEX,68 PINS</t>
  </si>
  <si>
    <t xml:space="preserve">MOLEX INC(76291-0068)</t>
  </si>
  <si>
    <t xml:space="preserve">LFARISCON-00213</t>
  </si>
  <si>
    <t xml:space="preserve">CON-00213</t>
  </si>
  <si>
    <t xml:space="preserve">CON, PCIE X1, 36 PIN, 30 MICROINCH, ROHS</t>
  </si>
  <si>
    <t xml:space="preserve">AMPHENOL FCI(10018784-10000TLF)| MOLEX INC(87715-9008)| TE CONNECTIVITY(9-1734774-1)</t>
  </si>
  <si>
    <t xml:space="preserve">LFARISCON-00214</t>
  </si>
  <si>
    <t xml:space="preserve">CON-00214</t>
  </si>
  <si>
    <t xml:space="preserve">CON, SATA  RECEPTACLE, TH</t>
  </si>
  <si>
    <t xml:space="preserve">MOLEX INC(87779-1001)</t>
  </si>
  <si>
    <t xml:space="preserve">LFARISCON-00217</t>
  </si>
  <si>
    <t xml:space="preserve">CON-00217</t>
  </si>
  <si>
    <t xml:space="preserve">CON,HDR4x1,THRU HOLE,0.1 IN</t>
  </si>
  <si>
    <t xml:space="preserve">AMPHENOL FCI(77311-118-04LF)| FCI INC(77311-118-04LF)| MOLEX INC(90120-0924)| TE CONNECTIVITY(5-146274-4)</t>
  </si>
  <si>
    <t xml:space="preserve">LFARISCON-00220</t>
  </si>
  <si>
    <t xml:space="preserve">CON-00220</t>
  </si>
  <si>
    <t xml:space="preserve">CON, HDR, 2X4, SMD</t>
  </si>
  <si>
    <t xml:space="preserve">MOLEX INC(015-91-6082)| TE CONNECTIVITY(5-147279-7)</t>
  </si>
  <si>
    <t xml:space="preserve">LFARISCON-00221</t>
  </si>
  <si>
    <t xml:space="preserve">CON-00221</t>
  </si>
  <si>
    <t xml:space="preserve">CON, HDR, 2X2, SMD</t>
  </si>
  <si>
    <t xml:space="preserve">MOLEX INC(015-91-6042)| TE CONNECTIVITY(5-147279-4)</t>
  </si>
  <si>
    <t xml:space="preserve">LFARISCON-00223</t>
  </si>
  <si>
    <t xml:space="preserve">CON-00223</t>
  </si>
  <si>
    <t xml:space="preserve">CON, SATA EDGE, SMD</t>
  </si>
  <si>
    <t xml:space="preserve">MOLEX INC(87703-0068)</t>
  </si>
  <si>
    <t xml:space="preserve">LFARISCON-00224</t>
  </si>
  <si>
    <t xml:space="preserve">CON-00224</t>
  </si>
  <si>
    <t xml:space="preserve">CON, SATA RECEPTACLE, SMD</t>
  </si>
  <si>
    <t xml:space="preserve">MOLEX INC(87713-1006)</t>
  </si>
  <si>
    <t xml:space="preserve">LFARISCON-00225</t>
  </si>
  <si>
    <t xml:space="preserve">CON-00225</t>
  </si>
  <si>
    <t xml:space="preserve">CON,RJ45,2X1,GRN/ORG LEDS,NO MAGNETICS</t>
  </si>
  <si>
    <t xml:space="preserve">AMPHENOL(RJMG12173A1Q13R)| TE CONNECTIVITY(2-6368011-1)| UDE CORP(C12-AS010004)</t>
  </si>
  <si>
    <t xml:space="preserve">LFARISCON-00231</t>
  </si>
  <si>
    <t xml:space="preserve">CON-00231</t>
  </si>
  <si>
    <t xml:space="preserve">CON,USB,TYPE A,SINGLE, VERTICAL, ROHS</t>
  </si>
  <si>
    <t xml:space="preserve">AMPHENOL FCI(73725-1191BLF)| FCI INC(73725-1191BLF)</t>
  </si>
  <si>
    <t xml:space="preserve">LFARISCON-00245</t>
  </si>
  <si>
    <t xml:space="preserve">CON-00245</t>
  </si>
  <si>
    <t xml:space="preserve">CON,USB,TYPE A,SINGLE,MID-MOUNT</t>
  </si>
  <si>
    <t xml:space="preserve">TE CONNECTIVITY(1746311-1)</t>
  </si>
  <si>
    <t xml:space="preserve">LFARISCON-00273</t>
  </si>
  <si>
    <t xml:space="preserve">CON-00273</t>
  </si>
  <si>
    <t xml:space="preserve">CON, CAGE, 2X2, QSFP+, EMI GSKT, W/O LITE PIPE, NO DUST COVER</t>
  </si>
  <si>
    <t xml:space="preserve">AMPHENOL CANADA(U90-B205-4071-100)| AMPHENOL TCS - NASHUA USA(U90-B205-4071-100)</t>
  </si>
  <si>
    <t xml:space="preserve">LFARISCON-00274</t>
  </si>
  <si>
    <t xml:space="preserve">CON-00274</t>
  </si>
  <si>
    <t xml:space="preserve">CON, MCX, JACK, FEMALE, PCB MOUNT, STRAIGHT</t>
  </si>
  <si>
    <t xml:space="preserve">MOLEX INC(73415-1692)</t>
  </si>
  <si>
    <t xml:space="preserve">LFARISCON-00285</t>
  </si>
  <si>
    <t xml:space="preserve">CON-00285</t>
  </si>
  <si>
    <t xml:space="preserve">CON, XCEDE 4PAIR, OAK</t>
  </si>
  <si>
    <t xml:space="preserve">AMPHENOL(JX400-50095)</t>
  </si>
  <si>
    <t xml:space="preserve">LFARISCON-00290</t>
  </si>
  <si>
    <t xml:space="preserve">CON-00290</t>
  </si>
  <si>
    <t xml:space="preserve">CON,POWERMASS,150A MODULE RECEPTACLE</t>
  </si>
  <si>
    <t xml:space="preserve">AMPHENOL(GPWF12000EU)| MOLEX INC(75542-5000)</t>
  </si>
  <si>
    <t xml:space="preserve">LFARISCON-00298</t>
  </si>
  <si>
    <t xml:space="preserve">CON-00298</t>
  </si>
  <si>
    <t xml:space="preserve">CON,XCEDE,2X6 PAIR POWER, NANO NI, STD GOLD, WITH STIFFENER</t>
  </si>
  <si>
    <t xml:space="preserve">AMPHENOL TCS - MALAYSIA(JX600-50059)| AMPHENOL TCS - NASHUA USA(JX600-50059)</t>
  </si>
  <si>
    <t xml:space="preserve">LFARISCON-00303</t>
  </si>
  <si>
    <t xml:space="preserve">CON-00303</t>
  </si>
  <si>
    <t xml:space="preserve">CON, XCEDE 2PAIR LC MOD, 4POS, 100OHMS, GEN 2 ENHANCED, 0.0225 IN DRILL, NANO NI, STD GOLD, STIFFENER</t>
  </si>
  <si>
    <t xml:space="preserve">AMPHENOL TCS - MALAYSIA(JX200-50047)| AMPHENOL TCS - NASHUA USA(JX200-50047)</t>
  </si>
  <si>
    <t xml:space="preserve">LFARISCON-00305</t>
  </si>
  <si>
    <t xml:space="preserve">CON-00305</t>
  </si>
  <si>
    <t xml:space="preserve">CON,RJ45,SINGLE,NO XFMER, NO LED</t>
  </si>
  <si>
    <t xml:space="preserve">TE CONNECTIVITY(1-406541-1)</t>
  </si>
  <si>
    <t xml:space="preserve">LFARISCON-00316</t>
  </si>
  <si>
    <t xml:space="preserve">CON-00316</t>
  </si>
  <si>
    <t xml:space="preserve">SOCKET,BATTERY,CR2450,HORIZONTAL</t>
  </si>
  <si>
    <t xml:space="preserve">MEMORY PROTECTION DEVICES(BU2450SM-JJ-GTR)</t>
  </si>
  <si>
    <t xml:space="preserve">LFARISCON-00327</t>
  </si>
  <si>
    <t xml:space="preserve">CON-00327</t>
  </si>
  <si>
    <t xml:space="preserve">HDR, 2X5, 0.05 IN PITCH, SMT</t>
  </si>
  <si>
    <t xml:space="preserve">SAMTEC INC(FTSH-105-01-L-DV-K-P-TR)</t>
  </si>
  <si>
    <t xml:space="preserve">LFARISCON-00338</t>
  </si>
  <si>
    <t xml:space="preserve">CON-00338</t>
  </si>
  <si>
    <t xml:space="preserve">CON,EDGELINE COPLANAR,118CKT+PWR BAY,0.8mm,P-FIT/EDGE</t>
  </si>
  <si>
    <t xml:space="preserve">MOLEX INC(170305-0118)</t>
  </si>
  <si>
    <t xml:space="preserve">Molex Delivery</t>
  </si>
  <si>
    <t xml:space="preserve">LFARISCON-00341</t>
  </si>
  <si>
    <t xml:space="preserve">CON-00341</t>
  </si>
  <si>
    <t xml:space="preserve">CON,EDGELINE COPLANAR,216CKT,0.8mm,P-FIT/EDGE</t>
  </si>
  <si>
    <t xml:space="preserve">MOLEX INC(170082-0216)</t>
  </si>
  <si>
    <t xml:space="preserve">LFARISCON-00346</t>
  </si>
  <si>
    <t xml:space="preserve">CON-00346</t>
  </si>
  <si>
    <t xml:space="preserve">CON,EDGE RCPT,HPCE,36P24S,RA,TH</t>
  </si>
  <si>
    <t xml:space="preserve">AMPHENOL FCI(10115859-011LF)| AMPHENOL FCI-VALLEY GREEN USA(10115859-011LF)| FCI INC(10115859-011LF)</t>
  </si>
  <si>
    <t xml:space="preserve">LFARISCON-00360</t>
  </si>
  <si>
    <t xml:space="preserve">CON-00360</t>
  </si>
  <si>
    <t xml:space="preserve">CON, PCIE X1, 36 PIN, PRESS FIT</t>
  </si>
  <si>
    <t xml:space="preserve">AMPHENOL FCI(10039755-10000TLF)| AMPHENOL FCI(10039755-10100TLF)| AMPHENOL TAIWAN CORPORATION(G630H3615012EU)| AMPHENOL TAIWAN CORPORATION(G630H3625012EU)| AMPHENOL TCS(G630H3615012EU)| AMPHENOL TCS(G630H3625012EU)| FCI INC(10039755-10000TLF)| FCI INC(10039755-10100TLF)</t>
  </si>
  <si>
    <t xml:space="preserve">LFARISCON-00364</t>
  </si>
  <si>
    <t xml:space="preserve">CON-00364</t>
  </si>
  <si>
    <t xml:space="preserve">CON,RA,PRESSFIT,EUROCARD,48P,FEMALE</t>
  </si>
  <si>
    <t xml:space="preserve">AMPHENOL FCI(86093488694755E3LF)| ERNI COMPONENTS(100102850001)| ERNI COMPONENTS(354159)</t>
  </si>
  <si>
    <t xml:space="preserve">LFARISCON-00365</t>
  </si>
  <si>
    <t xml:space="preserve">CON-00365</t>
  </si>
  <si>
    <t xml:space="preserve">CON,RJ45,SINGLE,NO XFMER, NO LED,140MIL PIN LENGTH</t>
  </si>
  <si>
    <t xml:space="preserve">TE CONNECTIVITY(1-406541-6)</t>
  </si>
  <si>
    <t xml:space="preserve">LFARISCON-00385</t>
  </si>
  <si>
    <t xml:space="preserve">CON-00385</t>
  </si>
  <si>
    <t xml:space="preserve">CON,RJ45,MAGJACK,1x2,10/100/1000,8-CORE,G/G LED,TAB UP</t>
  </si>
  <si>
    <t xml:space="preserve">BEL FUSE INC(08AR-1G2T-EM)| PULSE ELECTRONICS(JG0-0282NL)</t>
  </si>
  <si>
    <t xml:space="preserve">Pulse PO / Belfuse Delivery</t>
  </si>
  <si>
    <t xml:space="preserve">LFARISCON-00386</t>
  </si>
  <si>
    <t xml:space="preserve">CON-00386</t>
  </si>
  <si>
    <t xml:space="preserve">CON,RJ45,VERTICAL,SMT</t>
  </si>
  <si>
    <t xml:space="preserve">TE CONNECTIVITY(1-338088-6)</t>
  </si>
  <si>
    <t xml:space="preserve">LFARISCON-00387</t>
  </si>
  <si>
    <t xml:space="preserve">CON-00387</t>
  </si>
  <si>
    <t xml:space="preserve">CON,UFL,COAX,RECEPTACLE,SMT</t>
  </si>
  <si>
    <t xml:space="preserve">HIROSE(U.FL-R-SMT-1(10))| HIROSE(U.FL-R-SMT-1(40))| LOTES GUANGZHOU CO LTD(ARAF0013-P002A)</t>
  </si>
  <si>
    <t xml:space="preserve">LFARISCON-00389</t>
  </si>
  <si>
    <t xml:space="preserve">CON-00389</t>
  </si>
  <si>
    <t xml:space="preserve">CON, QSFP+, 2X2, EMI SPRING FINGERS, 4x10G, Without DUST COVER</t>
  </si>
  <si>
    <t xml:space="preserve">MOLEX INC(171722-2001)| TE CONNECTIVITY(2227670-1)</t>
  </si>
  <si>
    <t xml:space="preserve">LFARISCON-00391</t>
  </si>
  <si>
    <t xml:space="preserve">CON-00391</t>
  </si>
  <si>
    <t xml:space="preserve">CON, SFP+ CAGE, 2x2, PRESS-FIT</t>
  </si>
  <si>
    <t xml:space="preserve">MOLEX INC(76045-5002)| NEXTRON TECHNOLOGY(Z-8242210000218 (DC &gt;=1545))| TE CONNECTIVITY(2007637-6)</t>
  </si>
  <si>
    <t xml:space="preserve">LFARISCON-00399</t>
  </si>
  <si>
    <t xml:space="preserve">CON-00399</t>
  </si>
  <si>
    <t xml:space="preserve">CON,RA,PRESSFIT,EUROCARD,48P,MALE</t>
  </si>
  <si>
    <t xml:space="preserve">AMPHENOL FCI(86093487394755E1LF)| ERNI COMPONENTS(100103200004)| ERNI COMPONENTS(354329)</t>
  </si>
  <si>
    <t xml:space="preserve">LFARISCON-00401</t>
  </si>
  <si>
    <t xml:space="preserve">CON-00401</t>
  </si>
  <si>
    <t xml:space="preserve">CON,DDR3,DIMM240,PRESSFIT, HIGH REL, VERT</t>
  </si>
  <si>
    <t xml:space="preserve">FUJITSU(FCN-074J240-G/2P)</t>
  </si>
  <si>
    <t xml:space="preserve">Fujitsu Delivery</t>
  </si>
  <si>
    <t xml:space="preserve">LFARISCON-00406</t>
  </si>
  <si>
    <t xml:space="preserve">CON-00406</t>
  </si>
  <si>
    <t xml:space="preserve">CON,DDR3,DIMM240,THROUGH HOLE, HIGH REL DOUBLE CONTACT, VERT</t>
  </si>
  <si>
    <t xml:space="preserve">FUJITSU(FCN-074J240-G/1D)</t>
  </si>
  <si>
    <t xml:space="preserve">LFARISCON-00412</t>
  </si>
  <si>
    <t xml:space="preserve">CON-00412</t>
  </si>
  <si>
    <t xml:space="preserve">CON,RJ45,1x2,XFMER, GREEN LED, MULTI SOURCE</t>
  </si>
  <si>
    <t xml:space="preserve">BEL FUSE INC(0875-1G2T-E3)| PULSE ELECTRONICS(JG0-0023NL)</t>
  </si>
  <si>
    <t xml:space="preserve">LFARISCON-00414</t>
  </si>
  <si>
    <t xml:space="preserve">CON-00414</t>
  </si>
  <si>
    <t xml:space="preserve">CON, MAGJACK, 10GBASE-T, 2X8, LIGHTPIPES, PRESS FIT, BRCM</t>
  </si>
  <si>
    <t xml:space="preserve">BEL FUSE INC(G18-D8NV-051)| FOXCONN(JFM58E3Y-B65G-4F  DC&gt;581)| FOXCONN(JFM58E3Y-B65G-4F)| MOLEX INC(170722-0008)| PULSE ELECTRONICS(JT5-2811NL)</t>
  </si>
  <si>
    <t xml:space="preserve">Befulse Delivery /Foxconn Delivery</t>
  </si>
  <si>
    <t xml:space="preserve">LFARISCON-00420</t>
  </si>
  <si>
    <t xml:space="preserve">CON-00420</t>
  </si>
  <si>
    <t xml:space="preserve">CON, CFP2, 1 PORT CONNECTOR COVER, W/SCREWS</t>
  </si>
  <si>
    <t xml:space="preserve">AMPHENOL TCS - CANADA(U98-2101-1000-BP)| AMPHENOL TCS - NASHUA USA(U98-2101-1000-BP)| YAMAICHI(CN121G-104-0002)</t>
  </si>
  <si>
    <t xml:space="preserve">Amphenol PO / Yamachi PO</t>
  </si>
  <si>
    <t xml:space="preserve">LFARISCON-00421</t>
  </si>
  <si>
    <t xml:space="preserve">CON-00421</t>
  </si>
  <si>
    <t xml:space="preserve">CON, CFP2, 1-PORT CAGE, PRESS-FIT</t>
  </si>
  <si>
    <t xml:space="preserve">AMPHENOL TCS - CANADA(U98-B111-10A1)| AMPHENOL TCS - NASHUA USA(U98-B111-10A1)| YAMAICHI(CN121C-104-0002)</t>
  </si>
  <si>
    <t xml:space="preserve">LFARISCON-00424</t>
  </si>
  <si>
    <t xml:space="preserve">CON-00424</t>
  </si>
  <si>
    <t xml:space="preserve">CON,RJ45,MAGJACK,2X8,10/100/1000</t>
  </si>
  <si>
    <t xml:space="preserve">FOXCONN(JFM38E1D-H336-4F)| PULSE ELECTRONICS(JC0-0185NL)</t>
  </si>
  <si>
    <t xml:space="preserve">Foxconn Delivery / Pulse PO</t>
  </si>
  <si>
    <t xml:space="preserve">LFARISCON-00427</t>
  </si>
  <si>
    <t xml:space="preserve">CON-00427</t>
  </si>
  <si>
    <t xml:space="preserve">SOCKET, M.2 FOR SSD,M-KEY,4.2MM HIGH, SMT</t>
  </si>
  <si>
    <t xml:space="preserve">AMPHENOL TAIWAN CORPORATION(G633B067034MEU)| AMPHENOL TCS - NASHUA USA(G633B067034MEU)| TE CONNECTIVITY(1-2199230-6)</t>
  </si>
  <si>
    <t xml:space="preserve">LFARISCON-00429</t>
  </si>
  <si>
    <t xml:space="preserve">CON-00429</t>
  </si>
  <si>
    <t xml:space="preserve">CON, CFP2, 104 POSITION, SMT, HOST RECEPTACLE (YAMAICHI ONLY)</t>
  </si>
  <si>
    <t xml:space="preserve">YAMAICHI(CN121S-104-0001)</t>
  </si>
  <si>
    <t xml:space="preserve">Yamachi PO</t>
  </si>
  <si>
    <t xml:space="preserve">LFARISCON-00432</t>
  </si>
  <si>
    <t xml:space="preserve">CON-00432</t>
  </si>
  <si>
    <t xml:space="preserve">CON, XCEDE ORTHO, 100 OHM, 6x12</t>
  </si>
  <si>
    <t xml:space="preserve">AMPHENOL TCS - MALAYSIA(JX648-50024)| AMPHENOL TCS - NASHUA USA(JX648-50024)</t>
  </si>
  <si>
    <t xml:space="preserve">LFARISCON-00433</t>
  </si>
  <si>
    <t xml:space="preserve">CON-00433</t>
  </si>
  <si>
    <t xml:space="preserve">AMPHENOL TCS - MALAYSIA(JX648-50025)| AMPHENOL TCS - NASHUA USA(JX648-50025)</t>
  </si>
  <si>
    <t xml:space="preserve">LFARISCON-00434</t>
  </si>
  <si>
    <t xml:space="preserve">CON-00434</t>
  </si>
  <si>
    <t xml:space="preserve">CON, XCEDE 100 OHM ORTH0, 6x12, 1 power row left</t>
  </si>
  <si>
    <t xml:space="preserve">AMPHENOL TCS - MALAYSIA(JX648-50036)| AMPHENOL TCS - NASHUA USA(JX648-50036 )</t>
  </si>
  <si>
    <t xml:space="preserve">LFARISCON-00435</t>
  </si>
  <si>
    <t xml:space="preserve">CON-00435</t>
  </si>
  <si>
    <t xml:space="preserve">CON, XCEDE ORTHO, 100 OHM, 6x12, 2 power rows Left</t>
  </si>
  <si>
    <t xml:space="preserve">AMPHENOL TCS - MALAYSIA(JX648-50027)| AMPHENOL TCS - NASHUA USA(JX648-50027)</t>
  </si>
  <si>
    <t xml:space="preserve">LFARISCON-00441</t>
  </si>
  <si>
    <t xml:space="preserve">CON-00441</t>
  </si>
  <si>
    <t xml:space="preserve">CON,SMT,QSFP+ 28Gbps,38 POS.</t>
  </si>
  <si>
    <t xml:space="preserve">AMPHENOL CANADA CORP(FS1-Z38-20Z6-60)| AMPHENOL TCS - NASHUA USA(FS1-Z38-20Z6-60)| MOLEX  INC(170432-0001)| TE CONNECTIVITY(1551920-2)</t>
  </si>
  <si>
    <t xml:space="preserve">LFARISCON-00442</t>
  </si>
  <si>
    <t xml:space="preserve">CON-00442</t>
  </si>
  <si>
    <t xml:space="preserve">CONNECTOR, 12PIN, PRESSFIT</t>
  </si>
  <si>
    <t xml:space="preserve">SAMTEC INC(PHT-112-01-L-S)</t>
  </si>
  <si>
    <t xml:space="preserve">Samtec PO</t>
  </si>
  <si>
    <t xml:space="preserve">LFARISCON-00443</t>
  </si>
  <si>
    <t xml:space="preserve">CON-00443</t>
  </si>
  <si>
    <t xml:space="preserve">CONNECTOR, 8PIN, PRESSFIT</t>
  </si>
  <si>
    <t xml:space="preserve">SAMTEC INC(PHT-108-01-L-S)</t>
  </si>
  <si>
    <t xml:space="preserve">LFARISCON-00448</t>
  </si>
  <si>
    <t xml:space="preserve">CON-00448</t>
  </si>
  <si>
    <t xml:space="preserve">CON, MICROFIT 3MM, 2X3P, SM</t>
  </si>
  <si>
    <t xml:space="preserve">MOLEX INC(43045-0615)| TE CONNECTIVITY(3-794633-6)</t>
  </si>
  <si>
    <t xml:space="preserve">LFARISCON-00452</t>
  </si>
  <si>
    <t xml:space="preserve">CON-00452</t>
  </si>
  <si>
    <t xml:space="preserve">CON.COPLANAR,RCPT,36P24S,RA,PF</t>
  </si>
  <si>
    <t xml:space="preserve">AMPHENOL(GPCEH33624108HR)</t>
  </si>
  <si>
    <t xml:space="preserve">LFARISCON-00460</t>
  </si>
  <si>
    <t xml:space="preserve">CON-00460</t>
  </si>
  <si>
    <t xml:space="preserve">SOCKET,BATTERY,CR2032,HORIZONTAL</t>
  </si>
  <si>
    <t xml:space="preserve">MEMORY PROTECTION DEVICES(BU2032SM-BT-GTR)| MEMORY PROTECTION DEVICES(BU2032SM-JJ-GTR)| RENATA BATTERIES(SMTU2032-G.TR)</t>
  </si>
  <si>
    <t xml:space="preserve">LFARISCON-00482</t>
  </si>
  <si>
    <t xml:space="preserve">CON-00482</t>
  </si>
  <si>
    <t xml:space="preserve">CON,MICROFIT3,2X6,HDR,30U" AU,SMT</t>
  </si>
  <si>
    <t xml:space="preserve">MOLEX(43045-1217)</t>
  </si>
  <si>
    <t xml:space="preserve">LFARISCON-00483</t>
  </si>
  <si>
    <t xml:space="preserve">CON-00483</t>
  </si>
  <si>
    <t xml:space="preserve">CON,HDR,1X3,SMD</t>
  </si>
  <si>
    <t xml:space="preserve">SAMTEC INC(ASP-188390-01)| SAMTEC INC(TSM-103-01-T-SV-P-TR)| TE CONNECTIVITY(5-147291-5)</t>
  </si>
  <si>
    <t xml:space="preserve">LFARISCON-00484</t>
  </si>
  <si>
    <t xml:space="preserve">CON-00484</t>
  </si>
  <si>
    <t xml:space="preserve">CON,HDR,1X3,50MIL,SMT</t>
  </si>
  <si>
    <t xml:space="preserve">SAMTEC INC(ASP-192748-01)</t>
  </si>
  <si>
    <t xml:space="preserve">LFARISCON-00489</t>
  </si>
  <si>
    <t xml:space="preserve">CON-00489</t>
  </si>
  <si>
    <t xml:space="preserve">CON, SFP+ CAGE, 2x1, PRESS-FIT, SPRING FINGERS</t>
  </si>
  <si>
    <t xml:space="preserve">AMPHENOL CANADA CORP(UE86-K1627-20321)| AMPHENOL(UE86-K1627-20321)| MOLEX INC(76044-5002)| TE CONNECTIVITY(1-2007492-5)</t>
  </si>
  <si>
    <t xml:space="preserve">LFARISCON-00490</t>
  </si>
  <si>
    <t xml:space="preserve">CON-00490</t>
  </si>
  <si>
    <t xml:space="preserve">CON, zSFP+, 2X2, LIGHTPIPES, PRESS-FIT, SPRING FINGERS</t>
  </si>
  <si>
    <t xml:space="preserve">AMPHENOL CANADA CORP(UE86-3G2620-20361)| AMPHENOL(UE86-3G2620-20361)| MOLEX INC(171224-2012)</t>
  </si>
  <si>
    <t xml:space="preserve">LFARISCON-00494</t>
  </si>
  <si>
    <t xml:space="preserve">CON-00494</t>
  </si>
  <si>
    <t xml:space="preserve">CON,MICROFIT3,8,FAN TRAY,SM</t>
  </si>
  <si>
    <t xml:space="preserve">TE CONNECTIVITY(3-794637-8)</t>
  </si>
  <si>
    <t xml:space="preserve">LFARISCON-00505</t>
  </si>
  <si>
    <t xml:space="preserve">CON-00505</t>
  </si>
  <si>
    <t xml:space="preserve">CON,QSFP+,2X1,EMI FINGERS,4X25G,NO DUST COVER</t>
  </si>
  <si>
    <t xml:space="preserve">AMPHENOL CANADA CORP(U95-Z105-4071-L41)| AMPHENOL TCS - NASHUA USA(U95-Z105-4071-L41)| MOLEX INC(171722-1001)| TE CONNECTIVITY(2227669-1)</t>
  </si>
  <si>
    <t xml:space="preserve">Amphenol PO / Molex Delivery/</t>
  </si>
  <si>
    <t xml:space="preserve">LFARISCON-00507-01</t>
  </si>
  <si>
    <t xml:space="preserve">CON-00507-01</t>
  </si>
  <si>
    <t xml:space="preserve">CON,CROSSBOW PLUS V3,DAUGHTERCARD,8X8</t>
  </si>
  <si>
    <t xml:space="preserve">AMPHENOL TCS(JM958-50015)| AMPHENOL(JM958-50015)</t>
  </si>
  <si>
    <t xml:space="preserve">LFARISCON-00508-01</t>
  </si>
  <si>
    <t xml:space="preserve">CON-00508-01</t>
  </si>
  <si>
    <t xml:space="preserve">CON,CROSSBOW PLUS V3,DAUGHTERCARD,8X9</t>
  </si>
  <si>
    <t xml:space="preserve">AMPHENOL TCS - CHINA(JM958-50014)| AMPHENOL TCS - NASHUA USA(JM958-50014)</t>
  </si>
  <si>
    <t xml:space="preserve">LFARISCON-00512-01</t>
  </si>
  <si>
    <t xml:space="preserve">CON-00512-01</t>
  </si>
  <si>
    <t xml:space="preserve">CON,CROSSBOW PLUS V3,DAUGHTERCARD,8X8,LEFT PIN</t>
  </si>
  <si>
    <t xml:space="preserve">AMPHENOL TCS - CHINA(JM958-50016)| AMPHENOL TCS - NASHUA USA(JM958-50016)</t>
  </si>
  <si>
    <t xml:space="preserve">LFARISCON-00513-01</t>
  </si>
  <si>
    <t xml:space="preserve">CON-00513-01</t>
  </si>
  <si>
    <t xml:space="preserve">CON,CROSSBOW PLUS V3,DAUGHTERCARD,8X9,LEFT PIN</t>
  </si>
  <si>
    <t xml:space="preserve">AMPHENOL TCS - CHINA(JM958-50017)| AMPHENOL TCS - NASHUA USA(JM958-50017)</t>
  </si>
  <si>
    <t xml:space="preserve">LFARISCON-00514-01</t>
  </si>
  <si>
    <t xml:space="preserve">CON-00514-01</t>
  </si>
  <si>
    <t xml:space="preserve">CON,CROSSBOW PLUS V3,DAUGHTERCARD,8X8 RIGHT PIN</t>
  </si>
  <si>
    <t xml:space="preserve">AMPHENOL TCS(JM958-50018)| AMPHENOL(JM958-50018)</t>
  </si>
  <si>
    <t xml:space="preserve">LFARISCON-00518</t>
  </si>
  <si>
    <t xml:space="preserve">CON-00518</t>
  </si>
  <si>
    <t xml:space="preserve">CON, QSFP+, 2X2, EMI SPRING FINGERS, 4X25G, NO DUST COVER</t>
  </si>
  <si>
    <t xml:space="preserve">AMPHENOL CANADA(U95-Z205-4071- A41)| AMPHENOL CANADA(U95-Z205-S071-A41)| MOLEX INC(171722-2001)| TE CONNECTIVITY(2227670-1)</t>
  </si>
  <si>
    <t xml:space="preserve">LFARISCON-00526</t>
  </si>
  <si>
    <t xml:space="preserve">CON-00526</t>
  </si>
  <si>
    <t xml:space="preserve">CON, MALE, COPLANAR, ERM8, RA, 120-PIN, SMT</t>
  </si>
  <si>
    <t xml:space="preserve">SAMTEC INC(ERM8-060-01-L-D-RA-K-TR)</t>
  </si>
  <si>
    <t xml:space="preserve">LFARISCON-00529</t>
  </si>
  <si>
    <t xml:space="preserve">CON-00529</t>
  </si>
  <si>
    <t xml:space="preserve">CON, USB3.0, TYPE-A</t>
  </si>
  <si>
    <t xml:space="preserve">FOXCONN(UEA3119C-4FB1-4F)| MOLEX INC(48404-0003)</t>
  </si>
  <si>
    <t xml:space="preserve">LFARISCON-00533</t>
  </si>
  <si>
    <t xml:space="preserve">CON-00533</t>
  </si>
  <si>
    <t xml:space="preserve">CON, RECP, COPLANAR, ERF8, RA, 120-PIN, SMT</t>
  </si>
  <si>
    <t xml:space="preserve">HIROSE ELECTRIC(ER8-120S-0.8SH)| SAMTEC INC(ERF8-060-03-L-D-RA-TR)| SAMTEC(ERF8-060-03-L-D-RA-TR)</t>
  </si>
  <si>
    <t xml:space="preserve">Hirose Delivery / Samtec PO</t>
  </si>
  <si>
    <t xml:space="preserve">LFARISCON-00534</t>
  </si>
  <si>
    <t xml:space="preserve">CON-00534</t>
  </si>
  <si>
    <t xml:space="preserve">CON, RA, FFC, ZIF, 26 POS, 0.5mm, GOLD, SMT</t>
  </si>
  <si>
    <t xml:space="preserve">AMPHENOL FCI(SFV26R-2STE1HLF)| MOLEX INC(52435-2671)</t>
  </si>
  <si>
    <t xml:space="preserve">LFARISCON-00535</t>
  </si>
  <si>
    <t xml:space="preserve">CON-00535</t>
  </si>
  <si>
    <t xml:space="preserve">CON,ZSFP+,2X12,INNER LIGHTPIPES, SPRING FINGERS</t>
  </si>
  <si>
    <t xml:space="preserve">MOLEX INC(171224-1231)| TE CONNECTIVITY(2227838-7)</t>
  </si>
  <si>
    <t xml:space="preserve">Molex Delivery / TE Delivery</t>
  </si>
  <si>
    <t xml:space="preserve">LFARISCON-00536</t>
  </si>
  <si>
    <t xml:space="preserve">CON-00536</t>
  </si>
  <si>
    <t xml:space="preserve">CON, RJ45, 2X6 PRESSFIT, FLANGELESS</t>
  </si>
  <si>
    <t xml:space="preserve">BEL FUSE INC(G18-B8NS-112)| DELTA ELECTRONICS(RCTG-12P263T-R)| MOLEX INC(170721-0032)| UDE CORP(GMD-AA-0002)</t>
  </si>
  <si>
    <t xml:space="preserve">UDE PO</t>
  </si>
  <si>
    <t xml:space="preserve">LFARISCON-00537</t>
  </si>
  <si>
    <t xml:space="preserve">CON-00537</t>
  </si>
  <si>
    <t xml:space="preserve">CON, PCIE X1, 36 PIN, 30 MICROINCH, SMT</t>
  </si>
  <si>
    <t xml:space="preserve">AMPHENOL FCI(10061913-100PLF)| AMPHENOL FCI-VALLEY GREEN USA(10061913-100PLF)| AMPHENOL TAIWAN CORPORATION(G630H362621EU)| AMPHENOL TAIWAN CORPORATION(G630H362621TEU)| AMPHENOL TCS - NASHUA USA(G630H362621EU)| AMPHENOL TCS - NASHUA USA(G630H362621TEU)| FCI INC(10061913-100PLF)</t>
  </si>
  <si>
    <t xml:space="preserve">LFARISCON-00541</t>
  </si>
  <si>
    <t xml:space="preserve">CON-00541</t>
  </si>
  <si>
    <t xml:space="preserve">CON,MCX R/A RECEPTACLE,PCB MOUNT,.115 LEGS GOLD</t>
  </si>
  <si>
    <t xml:space="preserve">AMPHENOL(252141)</t>
  </si>
  <si>
    <t xml:space="preserve">LFARISCON-00545</t>
  </si>
  <si>
    <t xml:space="preserve">CON-00545</t>
  </si>
  <si>
    <t xml:space="preserve">CONN, XCEDE, 4X8, L-WALL, BP, 2MM, NANO</t>
  </si>
  <si>
    <t xml:space="preserve">AMPHENOL TCS - CHINA(951-4L0E-30H)| AMPHENOL TCS - NASHUA USA(951-4L0E-30H)</t>
  </si>
  <si>
    <t xml:space="preserve">LFARISCON-00546</t>
  </si>
  <si>
    <t xml:space="preserve">CON-00546</t>
  </si>
  <si>
    <t xml:space="preserve">CONN, XCEDE, 4X8, OPEN_WALL, BP, 2MM, NANO</t>
  </si>
  <si>
    <t xml:space="preserve">AMPHENOL TCS - CHINA(951-400E-30H)| AMPHENOL TCS - NASHUA USA(951-400E-30H)</t>
  </si>
  <si>
    <t xml:space="preserve">LFARISCON-00547</t>
  </si>
  <si>
    <t xml:space="preserve">CON-00547</t>
  </si>
  <si>
    <t xml:space="preserve">CONN, XCEDE, 4X6, R-WALL, BP, 2MM, NANO</t>
  </si>
  <si>
    <t xml:space="preserve">AMPHENOL TCS - CHINA(951-4M0C-30H)| AMPHENOL TCS - NASHUA USA(951-4M0C-30H)</t>
  </si>
  <si>
    <t xml:space="preserve">LFARISCON-00561</t>
  </si>
  <si>
    <t xml:space="preserve">CON-00561</t>
  </si>
  <si>
    <t xml:space="preserve">CONN, XCEDE, 4X38, STACKER, NANO, 40MM, W/O GUIDE PIN</t>
  </si>
  <si>
    <t xml:space="preserve">AMPHENOL TCS - MEXICALI MEXICO(JX404-50237)| AMPHENOL TCS - NASHUA USA(JX404-50237)</t>
  </si>
  <si>
    <t xml:space="preserve">LFARISCON-00564</t>
  </si>
  <si>
    <t xml:space="preserve">CON-00564</t>
  </si>
  <si>
    <t xml:space="preserve">CON,DDR4,DIMM288,PRESS_FIT,SINGLE CONTACT,VERT</t>
  </si>
  <si>
    <t xml:space="preserve">AMPHENOL FCI(10124806-04003LF)| FOXCONN INTERCONNECT TECH LTD(AH98843-A1B1-4M)</t>
  </si>
  <si>
    <t xml:space="preserve">Amphenol PO/ Foxconn Delivery</t>
  </si>
  <si>
    <t xml:space="preserve">LFARISCON-00565</t>
  </si>
  <si>
    <t xml:space="preserve">CON-00565</t>
  </si>
  <si>
    <t xml:space="preserve">CON,ZSFP+,2X12,NO LIGHTPIPE, SPRING FINGERS,FLOW-THRU</t>
  </si>
  <si>
    <t xml:space="preserve">MOLEX INC(172501-1201)| TE CONNECTIVITY(2301210-1)</t>
  </si>
  <si>
    <t xml:space="preserve">LFARISCON-00567</t>
  </si>
  <si>
    <t xml:space="preserve">CON-00567</t>
  </si>
  <si>
    <t xml:space="preserve">CON, COMBO, 3X1, RJ45-USB-RJ45, RJ45 CONSOLE, USB, TYPE A, RJ45 ETHERNET, MAGJACK, LEDS, PRESS-FIT</t>
  </si>
  <si>
    <t xml:space="preserve">AMPHENOL(RJMG251034430ES)</t>
  </si>
  <si>
    <t xml:space="preserve">LFARISCON-00580</t>
  </si>
  <si>
    <t xml:space="preserve">CON-00580</t>
  </si>
  <si>
    <t xml:space="preserve">CON,DDR4,DIMM288,PRESS_FIT,DOUBLE CONTACT,VERT</t>
  </si>
  <si>
    <t xml:space="preserve">FOXCONN(AHD8873-A1B1G-4F)| FUJITSU(FCN-074B288-G/0P)</t>
  </si>
  <si>
    <t xml:space="preserve">LFARISCON-00585</t>
  </si>
  <si>
    <t xml:space="preserve">CON-00585</t>
  </si>
  <si>
    <t xml:space="preserve">CON,HDR,2X15,SMD</t>
  </si>
  <si>
    <t xml:space="preserve">SAMTEC INC(TSM-115-01-L-DV-P-TR)| SAMTEC INC(TSM-115-01-L-DV-TR)</t>
  </si>
  <si>
    <t xml:space="preserve">LFARISCON-00587</t>
  </si>
  <si>
    <t xml:space="preserve">CON-00587</t>
  </si>
  <si>
    <t xml:space="preserve">CON, QSFP+, 2X1, EMI SPRING FINGERS, HEATSINK, 4X25G, NO DUST COVER</t>
  </si>
  <si>
    <t xml:space="preserve">AMPHENOL CANADA CORP(U95-Z175-407L-3C1)| AMPHENOL TCS - NASHUA USA(U95-Z175-407L-3C1)| TE CONNECTIVITY(2321666-1)</t>
  </si>
  <si>
    <t xml:space="preserve">Amphenol PO / TE Delivery</t>
  </si>
  <si>
    <t xml:space="preserve">LFARISCON-00588</t>
  </si>
  <si>
    <t xml:space="preserve">CON-00588</t>
  </si>
  <si>
    <t xml:space="preserve">CON, QSFP+, 2X2, EMI SPRING FINGERS, HEATSINK, 4X25G, NO DUST COVER</t>
  </si>
  <si>
    <t xml:space="preserve">AMPHENOL CANADA CORP(U95-Z275-407L- AC1)| MOLEX  INC(171722-2362)| TE CONNECTIVITY(2338940-1)</t>
  </si>
  <si>
    <t xml:space="preserve">LFARISCON-00595</t>
  </si>
  <si>
    <t xml:space="preserve">CON-00595</t>
  </si>
  <si>
    <t xml:space="preserve">CON, RECP, COPLANAR, ERF8, RA, LATCH, 120-PIN, SMT</t>
  </si>
  <si>
    <t xml:space="preserve">SAMTEC(ERF8-060-03-L-D-RA-L-TR)</t>
  </si>
  <si>
    <t xml:space="preserve">LFARISCON-00598</t>
  </si>
  <si>
    <t xml:space="preserve">CON-00598</t>
  </si>
  <si>
    <t xml:space="preserve">CON, SKT, 2X15, PRESSFIT</t>
  </si>
  <si>
    <t xml:space="preserve">SAMTEC INC(PHF-115-02-L-D)</t>
  </si>
  <si>
    <t xml:space="preserve">LFARISCON-00600</t>
  </si>
  <si>
    <t xml:space="preserve">CON-00600</t>
  </si>
  <si>
    <t xml:space="preserve">CON, MEZZANINE, IMPACT, 5 PAIR, 14 COLUMNS, HEADER, MALE</t>
  </si>
  <si>
    <t xml:space="preserve">MOLEX INC(76055-1726)| TE CONNECTIVITY(2143151-1)</t>
  </si>
  <si>
    <t xml:space="preserve">LFARISCON-00601</t>
  </si>
  <si>
    <t xml:space="preserve">CON-00601</t>
  </si>
  <si>
    <t xml:space="preserve">CON, IMPACT, 5 PAIR 14 COLUMN, 28MM STACKING</t>
  </si>
  <si>
    <t xml:space="preserve">MOLEX INC(76530-1027)| TE CONNECTIVITY(2149377-5)</t>
  </si>
  <si>
    <t xml:space="preserve">LFARISCON-00605</t>
  </si>
  <si>
    <t xml:space="preserve">CON-00605</t>
  </si>
  <si>
    <t xml:space="preserve">CON, RJ45, 2X6 PRESSFIT, FLANGELESS (MARVELL PHY)</t>
  </si>
  <si>
    <t xml:space="preserve">DELTA ELECTRONICS - SINGAPORE(RCTG-12P263T-R)| DELTA ELECTRONICS(RCTG-12P263T-R)</t>
  </si>
  <si>
    <t xml:space="preserve">Delta Delivery</t>
  </si>
  <si>
    <t xml:space="preserve">LFARISCON-00624</t>
  </si>
  <si>
    <t xml:space="preserve">CON-00624</t>
  </si>
  <si>
    <t xml:space="preserve">CONN,MULTI-BEAM HD,F,ST,2P+15S,P-FIT</t>
  </si>
  <si>
    <t xml:space="preserve">TE CONNECTIVITY(2204862-2)</t>
  </si>
  <si>
    <t xml:space="preserve">LFARISCON-00625</t>
  </si>
  <si>
    <t xml:space="preserve">CON-00625</t>
  </si>
  <si>
    <t xml:space="preserve">CON,MULTI-BEAM HD,M,RA,2P+15S,P-FIT</t>
  </si>
  <si>
    <t xml:space="preserve">TE CONNECTIVITY(2204861-2)</t>
  </si>
  <si>
    <t xml:space="preserve">LFARISCON-00630</t>
  </si>
  <si>
    <t xml:space="preserve">CON-00630</t>
  </si>
  <si>
    <t xml:space="preserve">CON,HDR,2X15,PRESS-FIT</t>
  </si>
  <si>
    <t xml:space="preserve">SAMTEC INC(PHT-115-01-L-D)</t>
  </si>
  <si>
    <t xml:space="preserve">LFARISCON-00661</t>
  </si>
  <si>
    <t xml:space="preserve">CON-00661</t>
  </si>
  <si>
    <t xml:space="preserve">CON, 2X3P, RECPT, VERT, 30U AU, PF, MICROFIT 3MM</t>
  </si>
  <si>
    <t xml:space="preserve">AMPHENOL TAIWAN CORPORATION(G881MA06131S1EU)| AMPHENOL TCS - NASHUA USA(G881MA06131S1EU)| MOLEX INC(44914-5603)</t>
  </si>
  <si>
    <t xml:space="preserve">LFARISCON-00663</t>
  </si>
  <si>
    <t xml:space="preserve">CON-00663</t>
  </si>
  <si>
    <t xml:space="preserve">CON, FPC, 54104, RA, TOP, 32 POS, 0.5MM, SMT</t>
  </si>
  <si>
    <t xml:space="preserve">MOLEX INC(54104-3231)</t>
  </si>
  <si>
    <t xml:space="preserve">LFARISCON-00665</t>
  </si>
  <si>
    <t xml:space="preserve">CON-00665</t>
  </si>
  <si>
    <t xml:space="preserve">CON,EDGE RCPT,GPCE,36P24S,ST,PRESS-FIT</t>
  </si>
  <si>
    <t xml:space="preserve">AMPHENOL TAIWAN CORPORATION(GPCE3436241HR)| AMPHENOL TCS - NASHUA USA(GPCE3436241HR)</t>
  </si>
  <si>
    <t xml:space="preserve">LFARISCON-00666</t>
  </si>
  <si>
    <t xml:space="preserve">CON-00666</t>
  </si>
  <si>
    <t xml:space="preserve">38 PIN QSFP CONNECTOR</t>
  </si>
  <si>
    <t xml:space="preserve">AMPHENOL CANADA CORP(FS1-R38-2000)| AMPHENOL CANADA CORP(FS1-R38-3000)| AMPHENOL TCS - NASHUA USA(FS1-R38-2000)| AMPHENOL TCS - NASHUA USA(FS1-R38-3000)</t>
  </si>
  <si>
    <t xml:space="preserve">LFARISCON-00667</t>
  </si>
  <si>
    <t xml:space="preserve">CON-00667</t>
  </si>
  <si>
    <t xml:space="preserve">CON, FPC, 505110, RA, BOT, 8 POS, 0.5MM, SMT</t>
  </si>
  <si>
    <t xml:space="preserve">MOLEX INC(505110-0892)</t>
  </si>
  <si>
    <t xml:space="preserve">LFARISCON-00674</t>
  </si>
  <si>
    <t xml:space="preserve">CON-00674</t>
  </si>
  <si>
    <t xml:space="preserve">CON, 2X6P, RECPT, VERT, 30U AU, PF, MICROFIT 3MM</t>
  </si>
  <si>
    <t xml:space="preserve">AMPHENOL TAIWAN CORPORATION(G881MA12131S1EU)| AMPHENOL TCS - NASHUA USA(G881MA12131S1EU)| MOLEX INC(44914-6203)</t>
  </si>
  <si>
    <t xml:space="preserve">LFARISCON-00683</t>
  </si>
  <si>
    <t xml:space="preserve">CON-00683</t>
  </si>
  <si>
    <t xml:space="preserve">CON, MICROFIT 3MM, 2X3P, SM, GOLD</t>
  </si>
  <si>
    <t xml:space="preserve">MOLEX INC(43045-0617)| TE CONNECTIVITY(3-794635-6)</t>
  </si>
  <si>
    <t xml:space="preserve">LFARISCON-00694</t>
  </si>
  <si>
    <t xml:space="preserve">CON-00694</t>
  </si>
  <si>
    <t xml:space="preserve">CON, ZSFP+, 2X4, VENTED, INNER LIGHT PIPES</t>
  </si>
  <si>
    <t xml:space="preserve">MOLEX INC(171224-4031)</t>
  </si>
  <si>
    <t xml:space="preserve">LFARISCON-00695</t>
  </si>
  <si>
    <t xml:space="preserve">CON-00695</t>
  </si>
  <si>
    <t xml:space="preserve">CON, ZSFP+, 2X8, VENTED, INNER LIGHT PIPES</t>
  </si>
  <si>
    <t xml:space="preserve">MOLEX INC(171224-8031)</t>
  </si>
  <si>
    <t xml:space="preserve">LFARISCON-00712-01</t>
  </si>
  <si>
    <t xml:space="preserve">CON-00712-01</t>
  </si>
  <si>
    <t xml:space="preserve">CON,CROSSBOW TWO,DAUGHTERCARD,8X9,W/LATCH</t>
  </si>
  <si>
    <t xml:space="preserve">AMPHENOL TCS - NASHUA USA(JM968-50006(DC&gt;=1828))</t>
  </si>
  <si>
    <t xml:space="preserve">LFARISCON-00713-01</t>
  </si>
  <si>
    <t xml:space="preserve">CON-00713-01</t>
  </si>
  <si>
    <t xml:space="preserve">CON,CROSSBOW TWO,DAUGHTERCARD,8X8,W/LATCH</t>
  </si>
  <si>
    <t xml:space="preserve">AMPHENOL TCS - NASHUA USA(JM968-50007(DC&gt;=1828))</t>
  </si>
  <si>
    <t xml:space="preserve">LFARISCON-00714-01</t>
  </si>
  <si>
    <t xml:space="preserve">CON-00714-01</t>
  </si>
  <si>
    <t xml:space="preserve">CON,CROSSBOW TWO,DAUGHTERCARD,8X8,LEFT PIN,W/LATCH</t>
  </si>
  <si>
    <t xml:space="preserve">AMPHENOL TCS - NASHUA USA(JM968-50008(DC&gt;=1828))</t>
  </si>
  <si>
    <t xml:space="preserve">LFARISCON-00715-01</t>
  </si>
  <si>
    <t xml:space="preserve">CON-00715-01</t>
  </si>
  <si>
    <t xml:space="preserve">CON,CROSSBOW TWO,DAUGHTERCARD,8X9,LEFT PIN,W/LATCH</t>
  </si>
  <si>
    <t xml:space="preserve">AMPHENOL TCS - NASHUA USA(JM968-50009(DC&gt;=1828))</t>
  </si>
  <si>
    <t xml:space="preserve">LFARISCON-00716-01</t>
  </si>
  <si>
    <t xml:space="preserve">CON-00716-01</t>
  </si>
  <si>
    <t xml:space="preserve">CON,CROSSBOW TWO,DAUGHTERCARD,8X8 RIGHT PIN,W/LATCH</t>
  </si>
  <si>
    <t xml:space="preserve">AMPHENOL TCS - NASHUA USA(JM968-50010(DC&gt;=1828))</t>
  </si>
  <si>
    <t xml:space="preserve">LFARISCON-00717</t>
  </si>
  <si>
    <t xml:space="preserve">CON-00717</t>
  </si>
  <si>
    <t xml:space="preserve">CON, HDR, 2X3, SMD</t>
  </si>
  <si>
    <t xml:space="preserve">MOLEX(015-91-6062)| TE CONNECTIVITY(5-147279-1)</t>
  </si>
  <si>
    <t xml:space="preserve">LFARISCON-00718</t>
  </si>
  <si>
    <t xml:space="preserve">CON-00718</t>
  </si>
  <si>
    <t xml:space="preserve">CON,FEMALE,COPLANAR,SEAF,RA,300-PIN,GP,SMT</t>
  </si>
  <si>
    <t xml:space="preserve">SAMTEC INC(SEAF-50-01-L-06-2-RA-GP-TR)</t>
  </si>
  <si>
    <t xml:space="preserve">LFARISCON-00719</t>
  </si>
  <si>
    <t xml:space="preserve">CON-00719</t>
  </si>
  <si>
    <t xml:space="preserve">CON,MALE,COPLANAR,SEAM,RA,300-PIN,SMT</t>
  </si>
  <si>
    <t xml:space="preserve">SAMTEC INC(SEAM-50-01-L-06-2-RA-GP-TR)</t>
  </si>
  <si>
    <t xml:space="preserve">LFARISCON-00719-Q</t>
  </si>
  <si>
    <t xml:space="preserve">LFARISCON-00720-Q</t>
  </si>
  <si>
    <t xml:space="preserve">CON-00720</t>
  </si>
  <si>
    <t xml:space="preserve">CON, PALADIN, RT ANG, 8X16, DIRECT</t>
  </si>
  <si>
    <t xml:space="preserve">AMPHENOL TCS(JP800-50010)</t>
  </si>
  <si>
    <t xml:space="preserve">LFARISCON-00721-Q</t>
  </si>
  <si>
    <t xml:space="preserve">CON-00721</t>
  </si>
  <si>
    <t xml:space="preserve">CON, PALADIN, RT ANG, 8X16, ORTHO</t>
  </si>
  <si>
    <t xml:space="preserve">AMPHENOL TCS - NASHUA USA(JP801-50009)</t>
  </si>
  <si>
    <t xml:space="preserve">LFARISCON-00722-Q</t>
  </si>
  <si>
    <t xml:space="preserve">CON-00722</t>
  </si>
  <si>
    <t xml:space="preserve">CON, OSFP, 2X6, 12X400G</t>
  </si>
  <si>
    <t xml:space="preserve">AMPHENOL CANADA CORP(UE62-M6620-B3211)| AMPHENOL TCS - NASHUA USA(UE62-M6620-B3211)</t>
  </si>
  <si>
    <t xml:space="preserve">LFARISCON-00731</t>
  </si>
  <si>
    <t xml:space="preserve">CON-00731</t>
  </si>
  <si>
    <t xml:space="preserve">SOCKET,BATTERY,CR2450,VERTICAL,TH,94V-0</t>
  </si>
  <si>
    <t xml:space="preserve">KEYSTONE ELECTRONICS CORP(1068)</t>
  </si>
  <si>
    <t xml:space="preserve">Keystone PO</t>
  </si>
  <si>
    <t xml:space="preserve">LFARISCON-00734</t>
  </si>
  <si>
    <t xml:space="preserve">CON-00734</t>
  </si>
  <si>
    <t xml:space="preserve">CON, OSFP, 1X4, 4-PORT CAGE, PRESS-FIT</t>
  </si>
  <si>
    <t xml:space="preserve">AMPHENOL(UE62-B4620-02111)| TE CONNECTIVITY(2338495-1)</t>
  </si>
  <si>
    <t xml:space="preserve">LFARISCON-00736-Q</t>
  </si>
  <si>
    <t xml:space="preserve">CON-00736</t>
  </si>
  <si>
    <t xml:space="preserve">CON, QSFP-DD, 1X1, SMT</t>
  </si>
  <si>
    <t xml:space="preserve">AMPHENOL FCI(UE36-A1070-2000T)| FOXCONN INTERCONNECT TECH LTD(3S6A013-00504-7F)| MOLEX INC(2027180100(DC&gt;=4018))| TE CONNECTIVITY(2318579-2)</t>
  </si>
  <si>
    <t xml:space="preserve">Amphenol PO/ FIT Delivery</t>
  </si>
  <si>
    <t xml:space="preserve">LFARISCON-00738-Q</t>
  </si>
  <si>
    <t xml:space="preserve">CON-00738</t>
  </si>
  <si>
    <t xml:space="preserve">CON, 4 POS, 6 PR, RT ANG, FEM, OOB, EXCEDE GEN2 ENHANCED</t>
  </si>
  <si>
    <t xml:space="preserve">AMPHENOL TCS - MALAYSIA(JX600-50228)| AMPHENOL TCS - NASHUA USA(JX600-50228)</t>
  </si>
  <si>
    <t xml:space="preserve">LFARISCON-00749</t>
  </si>
  <si>
    <t xml:space="preserve">CON-00749</t>
  </si>
  <si>
    <t xml:space="preserve">CON, EXAMAX-PLUS, 64-PAIRS, 8X8, RIGHT ANGLE ORTHOGONAL HEADER</t>
  </si>
  <si>
    <t xml:space="preserve">AMPHENOL FCI(10141226-101LF)| AMPHENOL FCI-VALLEY GREEN USA(10141226-101LF)</t>
  </si>
  <si>
    <t xml:space="preserve">LFARISCON-00750</t>
  </si>
  <si>
    <t xml:space="preserve">CON-00750</t>
  </si>
  <si>
    <t xml:space="preserve">CON, EXAMAX-PLUS, 64-PAIRS, 8X8, RIGHT ANGLE RECEPTACLE</t>
  </si>
  <si>
    <t xml:space="preserve">AMPHENOL FCI(10143011-301LF)| AMPHENOL FCI-VALLEY GREEN USA(10143011-301LF)</t>
  </si>
  <si>
    <t xml:space="preserve">LFARISCON-00758</t>
  </si>
  <si>
    <t xml:space="preserve">CON-00758</t>
  </si>
  <si>
    <t xml:space="preserve">CON, EXAMAX, 36-PAIRS, 6X6, RIGHT ANGLE RECEPTACLE</t>
  </si>
  <si>
    <t xml:space="preserve">AMPHENOL FCI(10131760-301LF)| AMPHENOL FCI-VALLEY GREEN USA(10131760-301LF)</t>
  </si>
  <si>
    <t xml:space="preserve">LFARISCON-00759</t>
  </si>
  <si>
    <t xml:space="preserve">CON-00759</t>
  </si>
  <si>
    <t xml:space="preserve">CON, 72 PINS, 6X6, 36-PAIRS, RT ANG ORTHOGONAL HDR, BLK, EXAMAX</t>
  </si>
  <si>
    <t xml:space="preserve">AMPHENOL FCI(10129467-102LF)| AMPHENOL FCI-VALLEY GREEN USA(10129467-102LF)| SAMTEC INC(EBDM-6-06-2.0-S-RA-1)</t>
  </si>
  <si>
    <t xml:space="preserve">Amphenol PO/ Samtec PO</t>
  </si>
  <si>
    <t xml:space="preserve">LFARISCON-00760</t>
  </si>
  <si>
    <t xml:space="preserve">CON-00760</t>
  </si>
  <si>
    <t xml:space="preserve">CON, 54 PINS, RT ANG, 30U" AU, BLK, PF, NYLON</t>
  </si>
  <si>
    <t xml:space="preserve">MOLEX(2057590001)</t>
  </si>
  <si>
    <t xml:space="preserve">LFARISCON-00763</t>
  </si>
  <si>
    <t xml:space="preserve">CON-00763</t>
  </si>
  <si>
    <t xml:space="preserve">CON, SOCKET, 2X3,RIGHT ANGLE,SMT</t>
  </si>
  <si>
    <t xml:space="preserve">MOLEX  INC(43045-0607)</t>
  </si>
  <si>
    <t xml:space="preserve">LFARISCON-00773</t>
  </si>
  <si>
    <t xml:space="preserve">CON-00773</t>
  </si>
  <si>
    <t xml:space="preserve">CON, CFP2, 1-PORT CAGE, PRESS-FIT, POLYMER TAPE BASE</t>
  </si>
  <si>
    <t xml:space="preserve">YAMAICHI(CN121C-104-0019)</t>
  </si>
  <si>
    <t xml:space="preserve">LFARISCON-00776</t>
  </si>
  <si>
    <t xml:space="preserve">CON-00776</t>
  </si>
  <si>
    <t xml:space="preserve">CON, PWR, LPH, RCPT, VERTICAL, 12P40S, PF</t>
  </si>
  <si>
    <t xml:space="preserve">MOLEX INC(46114-1241)</t>
  </si>
  <si>
    <t xml:space="preserve">LFARISCON-00780</t>
  </si>
  <si>
    <t xml:space="preserve">CON-00780</t>
  </si>
  <si>
    <t xml:space="preserve">CON, COPLANAR, RCPT, 4P12S, RA, TH</t>
  </si>
  <si>
    <t xml:space="preserve">MOLEX INC(45984-4113)</t>
  </si>
  <si>
    <t xml:space="preserve">LFARISCON-00784</t>
  </si>
  <si>
    <t xml:space="preserve">CON-00784</t>
  </si>
  <si>
    <t xml:space="preserve">CON,EXAMAX,24-PAIR,6X4,RA,RECEPT,2SHORT PIN</t>
  </si>
  <si>
    <t xml:space="preserve">AMPHENOL FCI(10133495-501LF)</t>
  </si>
  <si>
    <t xml:space="preserve">LFARISCON-00790</t>
  </si>
  <si>
    <t xml:space="preserve">CON-00790</t>
  </si>
  <si>
    <t xml:space="preserve">CON,1X12 PINS,FFC-FPC,RA,SMT,ZIF,12PIN</t>
  </si>
  <si>
    <t xml:space="preserve">MOLEX(52271-1269)</t>
  </si>
  <si>
    <t xml:space="preserve">LFARISCON-00796</t>
  </si>
  <si>
    <t xml:space="preserve">CON-00796</t>
  </si>
  <si>
    <t xml:space="preserve">CON, 1X4 CAGE, ZQSFP+, HSK, QUAD LP</t>
  </si>
  <si>
    <t xml:space="preserve">AMPHENOL CANADA CORP(U95-T4A1-104A)| MOLEX(1000171547)</t>
  </si>
  <si>
    <t xml:space="preserve">LFARISCON-00799</t>
  </si>
  <si>
    <t xml:space="preserve">CON-00799</t>
  </si>
  <si>
    <t xml:space="preserve">CON,XCEDE,OTTER-LAKE,MP,100OHM</t>
  </si>
  <si>
    <t xml:space="preserve">AMPHENOL TCS - CHINA(JX400-50785)</t>
  </si>
  <si>
    <t xml:space="preserve">LFARISCON-00800-Q</t>
  </si>
  <si>
    <t xml:space="preserve">CON-00800</t>
  </si>
  <si>
    <t xml:space="preserve">CON,MEZZANINE,EXAMEZZ,56GIG,4X25,39MM</t>
  </si>
  <si>
    <t xml:space="preserve">AMPHENOL FCI(10128494-119500ULF)</t>
  </si>
  <si>
    <t xml:space="preserve">LFARISCON-00806</t>
  </si>
  <si>
    <t xml:space="preserve">CON-00806</t>
  </si>
  <si>
    <t xml:space="preserve">CON, HOUSING, 7 PIN, PICO-EZMATE, RECPT</t>
  </si>
  <si>
    <t xml:space="preserve">MOLEX(78171-5007)</t>
  </si>
  <si>
    <t xml:space="preserve">LFARISCON-00808</t>
  </si>
  <si>
    <t xml:space="preserve">CON-00808</t>
  </si>
  <si>
    <t xml:space="preserve">CON, CAGE, zSFP+ 1x6, PRESS-FIT, THROUGH BEZEL, NO HSNK, NO LIGHT PIPE</t>
  </si>
  <si>
    <t xml:space="preserve">AMPHENOL CANADA CORP(U77-3GA661M-2071)| MOLEX(1001150620)</t>
  </si>
  <si>
    <t xml:space="preserve">LFARISCON-00812</t>
  </si>
  <si>
    <t xml:space="preserve">CON-00812</t>
  </si>
  <si>
    <t xml:space="preserve">CON, 260 PINS, DDR4 SODIMM 9.2H STD</t>
  </si>
  <si>
    <t xml:space="preserve">AMPHENOL FCI(10141732-005RLF)| FOXCONN INTERCONNECT TECH LTD(ASAA823-EASB0-7H)| TE CONNECTIVITY(2309413-5)</t>
  </si>
  <si>
    <t xml:space="preserve">Amphenol PO/ Foxconn Delivery / TE Delivery</t>
  </si>
  <si>
    <t xml:space="preserve">LFARISCON-00813</t>
  </si>
  <si>
    <t xml:space="preserve">CON-00813</t>
  </si>
  <si>
    <t xml:space="preserve">CON, 260 PINS, DDR4 SODIMM 4.0H STD</t>
  </si>
  <si>
    <t xml:space="preserve">AMPHENOL FCI(10141997-005RLF)| FOXCONN INTERCONNECT TECH LTD(ASAA823-H4SB5-7H)| LOTES COMPANY LTD(ADDR0104-P008A)| TE CONNECTIVITY(2309407-5)</t>
  </si>
  <si>
    <t xml:space="preserve">LFARISCON-00816</t>
  </si>
  <si>
    <t xml:space="preserve">CON-00816</t>
  </si>
  <si>
    <t xml:space="preserve">CON, DDR3, DIMM240, PRESSFIT, SINGLE CONTACT, VERT</t>
  </si>
  <si>
    <t xml:space="preserve">AMPHENOL FCI(10087607-10003LF)| AMPHENOL FCI(10087607-10023LF)| FOXCONN INTERCONNECT TECH LTD(ATP4033-HJB-4F)</t>
  </si>
  <si>
    <t xml:space="preserve">LFARISCON-00818</t>
  </si>
  <si>
    <t xml:space="preserve">CON-00818</t>
  </si>
  <si>
    <t xml:space="preserve">CON,SMT, IPASS, QSFP+ 28Gbps,38 POS</t>
  </si>
  <si>
    <t xml:space="preserve">MOLEX(75586-0104)</t>
  </si>
  <si>
    <t xml:space="preserve">LFARISCON-00824-Q</t>
  </si>
  <si>
    <t xml:space="preserve">CON-00824</t>
  </si>
  <si>
    <t xml:space="preserve">CON, QSFP28, 1X2, 2-PORT CAGE, PRESS-FIT, CLOSED TOP, NO DUST COVER</t>
  </si>
  <si>
    <t xml:space="preserve">AMPHENOL FCI(U95-T201-1001)| MOLEX INC(1000151242)</t>
  </si>
  <si>
    <t xml:space="preserve">LFARISCON-00825</t>
  </si>
  <si>
    <t xml:space="preserve">CON-00825</t>
  </si>
  <si>
    <t xml:space="preserve">CON,LIGHT PIPE ASSEMBLY FOR SFP+ MOLEX 1X1 CAGE</t>
  </si>
  <si>
    <t xml:space="preserve">MOLEX INC(74754-0011)</t>
  </si>
  <si>
    <t xml:space="preserve">LFARISCON-00825-Q</t>
  </si>
  <si>
    <t xml:space="preserve">LFARISCON-00826</t>
  </si>
  <si>
    <t xml:space="preserve">CON-00826</t>
  </si>
  <si>
    <t xml:space="preserve">CON, ORTHOPOWER, PLUG, PF, SHORT PIN</t>
  </si>
  <si>
    <t xml:space="preserve">MOLEX INC(172045-1001)</t>
  </si>
  <si>
    <t xml:space="preserve">LFARISCON-00828</t>
  </si>
  <si>
    <t xml:space="preserve">CON-00828</t>
  </si>
  <si>
    <t xml:space="preserve">CON, 60 PINS, 0.6MM CTR, RT ANG, SMT, OSFP, W/SOLDER RING</t>
  </si>
  <si>
    <t xml:space="preserve">TE CONNECTIVITY(2324869-2)| YAMAICHI(CN176S-060-0001)</t>
  </si>
  <si>
    <t xml:space="preserve">LFARISCON-00829-Q</t>
  </si>
  <si>
    <t xml:space="preserve">CON-00829</t>
  </si>
  <si>
    <t xml:space="preserve">CON,PWR TERMINAL,6 PIN,PRESS-FIT,M3 THREAD</t>
  </si>
  <si>
    <t xml:space="preserve">WURTH ELEKTRONIK GMBH &amp; CO. KG(7461057)</t>
  </si>
  <si>
    <t xml:space="preserve">LFARISCON-00830</t>
  </si>
  <si>
    <t xml:space="preserve">CON-00830</t>
  </si>
  <si>
    <t xml:space="preserve">CON, SFP+ CAGE, 1x1, PRESS-FIT, SPRING FINGERS</t>
  </si>
  <si>
    <t xml:space="preserve">MOLEX INC(74737-0004)</t>
  </si>
  <si>
    <t xml:space="preserve">LFARISCON-00831</t>
  </si>
  <si>
    <t xml:space="preserve">CON-00831</t>
  </si>
  <si>
    <t xml:space="preserve">CON, 36 PINS, PCIE EDGE, 1 LANE, SMT, LO PRO</t>
  </si>
  <si>
    <t xml:space="preserve">SAMTEC INC(PCIE-LP-01-01-S-DV-A-WT-K-TR)| SAMTEC INC(PCIE-LP-01-01-S-DV-A-WT-TR_ No)</t>
  </si>
  <si>
    <t xml:space="preserve">LFARISCON-00834</t>
  </si>
  <si>
    <t xml:space="preserve">CON-00834</t>
  </si>
  <si>
    <t xml:space="preserve">CON, CARD EDGE, 2P + 120S, RT ANG, PF, BLK, YUBA CPU, OFFSET 3</t>
  </si>
  <si>
    <t xml:space="preserve">AMPHENOL(CEA212010326161)</t>
  </si>
  <si>
    <t xml:space="preserve">LFARISCON-00837</t>
  </si>
  <si>
    <t xml:space="preserve">CON-00837</t>
  </si>
  <si>
    <t xml:space="preserve">CON, CARD EDGE, 12P + 14S, RT ANG, PF, BLK, YUBA PSU, OFFSET 3</t>
  </si>
  <si>
    <t xml:space="preserve">AMPHENOL FCI(HPG12P14SRP073T)</t>
  </si>
  <si>
    <t xml:space="preserve">LFARISCON-00841</t>
  </si>
  <si>
    <t xml:space="preserve">CON-00841</t>
  </si>
  <si>
    <t xml:space="preserve">CON, QSFP CAGE 1X4, HTSK, DUAL LIGHT PIPE</t>
  </si>
  <si>
    <t xml:space="preserve">AMPHENOL CANADA CORP(U95-T4W1-101A)| MOLEX  INC(1000171929)| TE CONNECTIVITY(2-2170747-7)| TE CONNECTIVITY(2343608-1)</t>
  </si>
  <si>
    <t xml:space="preserve">LFARISCON-00844</t>
  </si>
  <si>
    <t xml:space="preserve">CON-00844</t>
  </si>
  <si>
    <t xml:space="preserve">CON, 2X15 PINS, 0.1 IN CTR, VERT, 16.56MM TALL, 0.435 IN OAH, 0.123 IN T, 30U AU, PF</t>
  </si>
  <si>
    <t xml:space="preserve">SAMTEC INC(PHT-115-03-S-D)</t>
  </si>
  <si>
    <t xml:space="preserve">LFARISCON-00853</t>
  </si>
  <si>
    <t xml:space="preserve">CON-00853</t>
  </si>
  <si>
    <t xml:space="preserve">CON, MALE, COPLANAR, ERM8, RA, LATCH, 120-PIN, SMT, Fixed mismatch connectivity</t>
  </si>
  <si>
    <t xml:space="preserve">SAMTEC INC(ASP-204266-03)</t>
  </si>
  <si>
    <t xml:space="preserve">LFARISCON-00859</t>
  </si>
  <si>
    <t xml:space="preserve">CON-00859</t>
  </si>
  <si>
    <t xml:space="preserve">CON, SKT, 2X15 PINS, 0.1 IN CTR, VERT, 0.435 IN OAH, 0.123 IN T, 30U AU, PF</t>
  </si>
  <si>
    <t xml:space="preserve">SAMTEC INC(PHF-115-02-S-D)</t>
  </si>
  <si>
    <t xml:space="preserve">LFARISCON-00861</t>
  </si>
  <si>
    <t xml:space="preserve">CON-00861</t>
  </si>
  <si>
    <t xml:space="preserve">CON, 120S + 2P PINS, RT ANG, 30U" AU, PF, YUBA CPU, OFFSET 4</t>
  </si>
  <si>
    <t xml:space="preserve">AMPHENOL(CEA212010326191)</t>
  </si>
  <si>
    <t xml:space="preserve">LFARISCON-00862-Q</t>
  </si>
  <si>
    <t xml:space="preserve">CON-00862</t>
  </si>
  <si>
    <t xml:space="preserve">CON, CARD EDGE, 12P + 14S, RT ANG, PF, BLK, YUBA PSU, OFFSET 4</t>
  </si>
  <si>
    <t xml:space="preserve">AMPHENOL FCI(HPG12P14SRP083T)| AMPHENOL TCS - NASHUA USA(HPG12P14SRP083T)</t>
  </si>
  <si>
    <t xml:space="preserve">LFARISCON-00870</t>
  </si>
  <si>
    <t xml:space="preserve">CON-00870</t>
  </si>
  <si>
    <t xml:space="preserve">CON,RJ45,2X8,2.5GB,POE</t>
  </si>
  <si>
    <t xml:space="preserve">PULSE ELECTRONICS(JT5-8200NL)</t>
  </si>
  <si>
    <t xml:space="preserve">LFARISCON-00870-Q</t>
  </si>
  <si>
    <t xml:space="preserve">FOXCONN INTERCONNECT TECH LTD(JFM48E3Y-AP11-4F)| PULSE ELECTRONICS(JT5-8200NL)</t>
  </si>
  <si>
    <t xml:space="preserve">FIT Delivery / Pulse PO</t>
  </si>
  <si>
    <t xml:space="preserve">LFARISCON-00871</t>
  </si>
  <si>
    <t xml:space="preserve">CON-00871</t>
  </si>
  <si>
    <t xml:space="preserve">CON,RJ45,2X4,2.5GB,POE</t>
  </si>
  <si>
    <t xml:space="preserve">PULSE ELECTRONICS(JT5-4200NL)</t>
  </si>
  <si>
    <t xml:space="preserve">Pulse PO/ Foxconn Delivery / UDE PO</t>
  </si>
  <si>
    <t xml:space="preserve">LFARISCON-00872</t>
  </si>
  <si>
    <t xml:space="preserve">CON-00872</t>
  </si>
  <si>
    <t xml:space="preserve">CON,RJ45,2X4,5GB,POE</t>
  </si>
  <si>
    <t xml:space="preserve">UDE CORP(S33-AA-0002_ NO NEW BUY)</t>
  </si>
  <si>
    <t xml:space="preserve">LFARISCON-00874</t>
  </si>
  <si>
    <t xml:space="preserve">CON-00874</t>
  </si>
  <si>
    <t xml:space="preserve">CON,RJ45,1X2,XFMR, GREEN LED, MULTI SOURCE, ENHANCED FOR 125MHz EMI</t>
  </si>
  <si>
    <t xml:space="preserve">AMPHENOL TAIWAN CORPORATION(RJMG212024430ER)| PULSE ELECTRONICS(JG0-0203ANL)</t>
  </si>
  <si>
    <t xml:space="preserve">Amphenol PO / Pulse PO</t>
  </si>
  <si>
    <t xml:space="preserve">LFARISCON-00875</t>
  </si>
  <si>
    <t xml:space="preserve">CON-00875</t>
  </si>
  <si>
    <t xml:space="preserve">CON, 64 PINS, FEM, VERT, 30U" AU, BLK, SMT, PCI EXP CARD EDGE</t>
  </si>
  <si>
    <t xml:space="preserve">AMPHENOL FCI(10061913-101PLF)</t>
  </si>
  <si>
    <t xml:space="preserve">LFARISCON-00875-Q</t>
  </si>
  <si>
    <t xml:space="preserve">CON, 64 PINS, FEM, VERT, 30U AU, BLK, SMT, PCI EXP CARD EDGE</t>
  </si>
  <si>
    <t xml:space="preserve">AMPHENOL FCI(10061913-101PLF)| FOXCONN INTERCONNECT TECH LTD(2EG53293-D2DS-8F)</t>
  </si>
  <si>
    <t xml:space="preserve">LFARISCON-00879-Q</t>
  </si>
  <si>
    <t xml:space="preserve">CON-00879</t>
  </si>
  <si>
    <t xml:space="preserve">CON, 28P + 20S PINS, RT ANG, BLK, PTH, PWR SUPPLY</t>
  </si>
  <si>
    <t xml:space="preserve">AMPHENOL FCI(10131077-002820KLF)</t>
  </si>
  <si>
    <t xml:space="preserve">LFARISCON-00882-Q</t>
  </si>
  <si>
    <t xml:space="preserve">CON-00882</t>
  </si>
  <si>
    <t xml:space="preserve">CON, HDR 1X6 PINS, 0.1 IN CTR, VERT, 0.230 IN PTH PIN TOP, 0.122 IN PF PIN BOTTOM</t>
  </si>
  <si>
    <t xml:space="preserve">AMPHENOL FCI(93689-506-06LF)| SAMTEC INC(PHT-106-01-L-S)</t>
  </si>
  <si>
    <t xml:space="preserve">LFARISCON-00883-Q</t>
  </si>
  <si>
    <t xml:space="preserve">CON-00883</t>
  </si>
  <si>
    <t xml:space="preserve">CON, HDR 1X10 PINS, 0.1 IN CTR, VERT, 0.230 IN PTH PIN TOP, 0.122 IN PF PIN BOTTOM</t>
  </si>
  <si>
    <t xml:space="preserve">AMPHENOL FCI(93689-506-10LF)| SAMTEC INC(PHT-110-01-L-S)</t>
  </si>
  <si>
    <t xml:space="preserve">LFARISCON-00884</t>
  </si>
  <si>
    <t xml:space="preserve">CON-00884</t>
  </si>
  <si>
    <t xml:space="preserve">CON, CAGE, 1X4 zQSFP, PF, LO-PRO HTSNK</t>
  </si>
  <si>
    <t xml:space="preserve">MOLEX  INC(1000171928)| TE CONNECTIVITY(2334879-1)| TE CONNECTIVITY(2343566-1)</t>
  </si>
  <si>
    <t xml:space="preserve">LFARISCON-00885</t>
  </si>
  <si>
    <t xml:space="preserve">CON-00885</t>
  </si>
  <si>
    <t xml:space="preserve">CON, 38 PINS, RT ANG, 30U IN AU, SMT, QSFP+ 28Gbps,SOLDER RING B2B</t>
  </si>
  <si>
    <t xml:space="preserve">AMPHENOL CANADA CORP(FS1-Z38-20Z6-40)| TE CONNECTIVITY(1551920-4)</t>
  </si>
  <si>
    <t xml:space="preserve">LFARISCON-00889</t>
  </si>
  <si>
    <t xml:space="preserve">CON-00889</t>
  </si>
  <si>
    <t xml:space="preserve">CON,28P + 20S PINS,RT ANG,PF,CARD EDGE,PWR</t>
  </si>
  <si>
    <t xml:space="preserve">MOLEX INC(2078490001)</t>
  </si>
  <si>
    <t xml:space="preserve">LFARISCON-00889-Q</t>
  </si>
  <si>
    <t xml:space="preserve">LFARISCON-00892</t>
  </si>
  <si>
    <t xml:space="preserve">CON-00892</t>
  </si>
  <si>
    <t xml:space="preserve">CON, CAGE, zSFP+ 1x6, PRESS-FIT, THROUGH BEZEL, NO HSNK, WITH LIGHT PIPE</t>
  </si>
  <si>
    <t xml:space="preserve">AMPHENOL FCI(U77-3GC661M-2071)</t>
  </si>
  <si>
    <t xml:space="preserve">LFARISCON-00893</t>
  </si>
  <si>
    <t xml:space="preserve">CON-00893</t>
  </si>
  <si>
    <t xml:space="preserve">SOCKET, M.2 FOR SSD,M-KEY,5.8MM HIGH, SMT</t>
  </si>
  <si>
    <t xml:space="preserve">AMPHENOL CANADA CORP(MDT580M01002)| FOXCONN CORP (US)(2E0BC23-S58BM-7H)</t>
  </si>
  <si>
    <t xml:space="preserve">LFARISCON-00896-Q</t>
  </si>
  <si>
    <t xml:space="preserve">CON-00896</t>
  </si>
  <si>
    <t xml:space="preserve">CON, SFP28, 2X12, NO LIGHTPIPE, SPRING FINGERS, FLOW-THRU, B2B</t>
  </si>
  <si>
    <t xml:space="preserve">TE CONNECTIVITY(2336990-1)</t>
  </si>
  <si>
    <t xml:space="preserve">LFARISCON-00902</t>
  </si>
  <si>
    <t xml:space="preserve">CON-00902</t>
  </si>
  <si>
    <t xml:space="preserve">CON,RJ45,MAGJACK,1x1,10/100/1000,8-CORE,G/G LED,TAB UP,125MIL</t>
  </si>
  <si>
    <t xml:space="preserve">AMPHENOL FCI(RJMG201K21120FR)| BEL FUSE INC(0875-1G1T-EBA)</t>
  </si>
  <si>
    <t xml:space="preserve">Amphenol PO / Belfuse Delivery</t>
  </si>
  <si>
    <t xml:space="preserve">LFARISCON-00903</t>
  </si>
  <si>
    <t xml:space="preserve">CON-00903</t>
  </si>
  <si>
    <t xml:space="preserve">CON, XCEDE ORTHO, 100 OHM, 6x12, 10uin plating, MPC</t>
  </si>
  <si>
    <t xml:space="preserve">AMPHENOL TCS - MALAYSIA(JX648-50053)</t>
  </si>
  <si>
    <t xml:space="preserve">LFARISCON-00904</t>
  </si>
  <si>
    <t xml:space="preserve">CON-00904</t>
  </si>
  <si>
    <t xml:space="preserve">CON, XCEDE ORTHO, 100 OHM, 6x12, OOB, 10uin plating, MPC</t>
  </si>
  <si>
    <t xml:space="preserve">AMPHENOL TCS - MALAYSIA(JX648-50054)</t>
  </si>
  <si>
    <t xml:space="preserve">LFARISCON-00905</t>
  </si>
  <si>
    <t xml:space="preserve">CON-00905</t>
  </si>
  <si>
    <t xml:space="preserve">CON, XCEDE ORTHO, 100 OHM, 6x12, 1 power rows Left, 10uin plating, MPC</t>
  </si>
  <si>
    <t xml:space="preserve">AMPHENOL TCS - MALAYSIA(JX648-50058)</t>
  </si>
  <si>
    <t xml:space="preserve">LFARISCON-00906</t>
  </si>
  <si>
    <t xml:space="preserve">CON-00906</t>
  </si>
  <si>
    <t xml:space="preserve">CON, XCEDE ORTHO, 100 OHM, 6x12, 2 power rows Left, 10uin plating, MPC</t>
  </si>
  <si>
    <t xml:space="preserve">AMPHENOL TCS - MALAYSIA(JX648-50056)</t>
  </si>
  <si>
    <t xml:space="preserve">LFARISCON-00908</t>
  </si>
  <si>
    <t xml:space="preserve">CON-00908</t>
  </si>
  <si>
    <t xml:space="preserve">CON,RJ45,2X8,1GB,POE</t>
  </si>
  <si>
    <t xml:space="preserve">PULSE ELECTRONICS(JT5-1081NL)</t>
  </si>
  <si>
    <t xml:space="preserve">UDE PO / FIT Delivery / Pulse PO</t>
  </si>
  <si>
    <t xml:space="preserve">LFARISCON-00908-Q</t>
  </si>
  <si>
    <t xml:space="preserve">FOXCONN INTERCONNECT TECH LTD(JFM38E3Y-AP10-4F)| UDE CORP(S3Y-AA-0003)</t>
  </si>
  <si>
    <t xml:space="preserve">LFARISCON-00909</t>
  </si>
  <si>
    <t xml:space="preserve">CON-00909</t>
  </si>
  <si>
    <t xml:space="preserve">CON,RJ45,2X4,1GB,POE</t>
  </si>
  <si>
    <t xml:space="preserve">PULSE ELECTRONICS(JT5-1041NL)</t>
  </si>
  <si>
    <t xml:space="preserve">LFARISCON-00910</t>
  </si>
  <si>
    <t xml:space="preserve">CON-00910</t>
  </si>
  <si>
    <t xml:space="preserve">CON, ZSFP+, 2X1 INNER LIGHTPIPES, SPRING FINGERS</t>
  </si>
  <si>
    <t xml:space="preserve">MOLEX INC(171224-1012)</t>
  </si>
  <si>
    <t xml:space="preserve">LFARISCON-00912</t>
  </si>
  <si>
    <t xml:space="preserve">CON-00912</t>
  </si>
  <si>
    <t xml:space="preserve">CON,RJ45,MAGJACK,1x1,10/100/1000,8-CORE,G/G LED,TAB UP,100MIL</t>
  </si>
  <si>
    <t xml:space="preserve">BEL FUSE INC(0875-1G1T-EB)</t>
  </si>
  <si>
    <t xml:space="preserve">Belfuse Delivery</t>
  </si>
  <si>
    <t xml:space="preserve">LFARISCON-00912-Q</t>
  </si>
  <si>
    <t xml:space="preserve">LFARISCON-00930-Q</t>
  </si>
  <si>
    <t xml:space="preserve">CON-00930</t>
  </si>
  <si>
    <t xml:space="preserve">CON,XCEDE,HORSESHOE-LAKE,MP,100OHM</t>
  </si>
  <si>
    <t xml:space="preserve">AMPHENOL TCS(JX600-50237)</t>
  </si>
  <si>
    <t xml:space="preserve">LFARISCON-00939</t>
  </si>
  <si>
    <t xml:space="preserve">CON-00939</t>
  </si>
  <si>
    <t xml:space="preserve">CONN, RJ45, 2X4, 5G, 4 PAIR 60W POE</t>
  </si>
  <si>
    <t xml:space="preserve">PULSE ELECTRONICS(JT5-4502NL)</t>
  </si>
  <si>
    <t xml:space="preserve">LFARISCON-00954</t>
  </si>
  <si>
    <t xml:space="preserve">CON-00954</t>
  </si>
  <si>
    <t xml:space="preserve">CON,PSU CARD EDGE,B2B MOUNT,BOTTOM PIECE</t>
  </si>
  <si>
    <t xml:space="preserve">TE CONNECTIVITY(2341077-1)</t>
  </si>
  <si>
    <t xml:space="preserve">LFARISCON-00954-Q</t>
  </si>
  <si>
    <t xml:space="preserve">LFARISCON-00955</t>
  </si>
  <si>
    <t xml:space="preserve">CON-00955</t>
  </si>
  <si>
    <t xml:space="preserve">CON,PSU CARD EDGE,B2B MOUNT,TOP PIECE</t>
  </si>
  <si>
    <t xml:space="preserve">TE CONNECTIVITY(2341077-2)</t>
  </si>
  <si>
    <t xml:space="preserve">LFARISCON-00955-Q</t>
  </si>
  <si>
    <t xml:space="preserve">LFARISCON-00957-Q</t>
  </si>
  <si>
    <t xml:space="preserve">CON-00957</t>
  </si>
  <si>
    <t xml:space="preserve">CON,IT8D,120 SIGNAL,PLUG DETACHABLE SIDE,BGA</t>
  </si>
  <si>
    <t xml:space="preserve">HIROSE(IT8D-120P-BGA-0H)</t>
  </si>
  <si>
    <t xml:space="preserve">LFARISCON-00958</t>
  </si>
  <si>
    <t xml:space="preserve">CON-00958</t>
  </si>
  <si>
    <t xml:space="preserve">CON,IT8M,120 SIGNAL,PLUG MOUNTING SIDE,1 MM HEIGHT,BGA</t>
  </si>
  <si>
    <t xml:space="preserve">HIROSE(IT8M-120P-BGA-1H)</t>
  </si>
  <si>
    <t xml:space="preserve">LFARISCON-00958-Q</t>
  </si>
  <si>
    <t xml:space="preserve">LFARISCON-00976-Q</t>
  </si>
  <si>
    <t xml:space="preserve">CON-00976</t>
  </si>
  <si>
    <t xml:space="preserve">CON, SMT, QSFP+ 56Gbps, 38 POS</t>
  </si>
  <si>
    <t xml:space="preserve">AMPHENOL CANADA CORP(FS1-K38-20ZA-A0)| MOLEX INC(170432-0001)</t>
  </si>
  <si>
    <t xml:space="preserve">LFARISCON-00977</t>
  </si>
  <si>
    <t xml:space="preserve">CON-00977</t>
  </si>
  <si>
    <t xml:space="preserve">CON, QSFP56, 2X2, CUST HEATSINK, NO LP, NO DC</t>
  </si>
  <si>
    <t xml:space="preserve">AMPHENOL CANADA CORP(U95-R2A5-4071-DH1-A)| MOLEX INC.(1717222363)</t>
  </si>
  <si>
    <t xml:space="preserve">LFARISCON-00977-Q</t>
  </si>
  <si>
    <t xml:space="preserve">AMPHENOL CANADA CORP(U95-R2A5-4071-DH1-A)| MOLEX INC(1717222363)</t>
  </si>
  <si>
    <t xml:space="preserve">LFARISCON-00984-Q</t>
  </si>
  <si>
    <t xml:space="preserve">CON-00984</t>
  </si>
  <si>
    <t xml:space="preserve">RJ45 2x6 Module Jack Pressfit;Light Pipe 10G Base-T</t>
  </si>
  <si>
    <t xml:space="preserve">UDE CORP(GMD-AA-0003)</t>
  </si>
  <si>
    <t xml:space="preserve">LFARISCON-00985-Q</t>
  </si>
  <si>
    <t xml:space="preserve">CON-00985</t>
  </si>
  <si>
    <t xml:space="preserve">CON, EDGE, 40 PINS, 0.8MM CTR, DUAL ROW, RECPT, RT ANG, 30U" AU, BLK, SMT, 1.57MM THICK CARD</t>
  </si>
  <si>
    <t xml:space="preserve">SAMTEC INC(MEC8-120-02-S-D-RA1-TR)| SAMTEC INC(MEC8-120-02-SM-D-RA1-TR)</t>
  </si>
  <si>
    <t xml:space="preserve">LFARISCON-00997-Q</t>
  </si>
  <si>
    <t xml:space="preserve">CON-00997</t>
  </si>
  <si>
    <t xml:space="preserve">CON,1X1 QSFP-DD CAGE,CUSTOM HSK,HEIGHT 15.1MM,NO REAR PIN</t>
  </si>
  <si>
    <t xml:space="preserve">MOLEX(2031431924)| TE CONNECTIVITY(1-2327362-0)</t>
  </si>
  <si>
    <t xml:space="preserve">LFARISCON-01009-Q</t>
  </si>
  <si>
    <t xml:space="preserve">CON-01009</t>
  </si>
  <si>
    <t xml:space="preserve">CON, RECEP, VERT, CARD EDGE, 140-PIN, 0.6MM PITCH, NO OPTIONAL GUIDE PIN</t>
  </si>
  <si>
    <t xml:space="preserve">AMPHENOL(ME1014010103011)| TE CONNECTIVITY(2327677-4)</t>
  </si>
  <si>
    <t xml:space="preserve">LFARISCON-01031-Q</t>
  </si>
  <si>
    <t xml:space="preserve">CON-01031</t>
  </si>
  <si>
    <t xml:space="preserve">CON, SFP56, 2x4, EMI Spring Fingers, Airflow Enhanced</t>
  </si>
  <si>
    <t xml:space="preserve">TE CONNECTIVITY(3-2339978-1)</t>
  </si>
  <si>
    <t xml:space="preserve">LFARISCON-01037-Q</t>
  </si>
  <si>
    <t xml:space="preserve">CON-01037</t>
  </si>
  <si>
    <t xml:space="preserve">CON,RJ45,SINGLE,NO XFMR,NO LED,SMT</t>
  </si>
  <si>
    <t xml:space="preserve">AMPHENOL(RJCSE-5380-01)| TE CONNECTIVITY(6339160-1)</t>
  </si>
  <si>
    <t xml:space="preserve">LFARISCON-01054-Q</t>
  </si>
  <si>
    <t xml:space="preserve">CON-01054</t>
  </si>
  <si>
    <t xml:space="preserve">CON,Bergstck,200 pins,0.8mm pitch,5-9mm stack,Receptacle</t>
  </si>
  <si>
    <t xml:space="preserve">AMPHENOL INTERCONNECT(61082-201509LF)| TE CONNECTIVITY(2-5177983-0)</t>
  </si>
  <si>
    <t xml:space="preserve">LFARISCON-01056-Q</t>
  </si>
  <si>
    <t xml:space="preserve">CON-01056</t>
  </si>
  <si>
    <t xml:space="preserve">CON, SFP56, 1x4, EMI Spring Fingers, Airflow Enhanced</t>
  </si>
  <si>
    <t xml:space="preserve">TE CONNECTIVITY(2227730-1)</t>
  </si>
  <si>
    <t xml:space="preserve">LFARISCON-01058-Q</t>
  </si>
  <si>
    <t xml:space="preserve">CON-01058-Q</t>
  </si>
  <si>
    <t xml:space="preserve">CON, 1X1 QSFP-DD CAGE, SILVERTHRONE HSK, PF (2 Rear Pin)</t>
  </si>
  <si>
    <t xml:space="preserve">AMPHENOL CANADA CORP(UE36-B16200-06KHA)</t>
  </si>
  <si>
    <t xml:space="preserve">LFARISCON-01074-Q</t>
  </si>
  <si>
    <t xml:space="preserve">CON-01074</t>
  </si>
  <si>
    <t xml:space="preserve">CON,Bergstak,200 pins,0.8mm pitch,6mm stack,Header</t>
  </si>
  <si>
    <t xml:space="preserve">AMPHENOL FCI(61083-202509LF)| TE CONNECTIVITY(2-5084615-0)</t>
  </si>
  <si>
    <t xml:space="preserve">LFARISDIO-00004</t>
  </si>
  <si>
    <t xml:space="preserve">DIO-00004</t>
  </si>
  <si>
    <t xml:space="preserve">DIO, ZENER, 14V, SMB-403</t>
  </si>
  <si>
    <t xml:space="preserve">BOURNS INC(SMBJ14A-H)| DIODES INC.(SMBJ14A-13-F)| LITTLE FUSE(SMBJ14A)| TAIWAN SEMICONDUCTOR(SMBJ14A)</t>
  </si>
  <si>
    <t xml:space="preserve">LFARISDIO-00006</t>
  </si>
  <si>
    <t xml:space="preserve">DIO-00006</t>
  </si>
  <si>
    <t xml:space="preserve">DIO,LED,0603,GREEN</t>
  </si>
  <si>
    <t xml:space="preserve">AVAGO TECHNOLOGIES(HSME-C190)| BROADCOM(HSME-C190)| KINGBRIGHT(AP1608-CAT22)| KINGBRIGHT(AP1608CGCK)| KINGBRIGHT(AP1608MGC)</t>
  </si>
  <si>
    <t xml:space="preserve">LFARISDIO-00007</t>
  </si>
  <si>
    <t xml:space="preserve">DIO-00007</t>
  </si>
  <si>
    <t xml:space="preserve">DIO,LED,0603,RED</t>
  </si>
  <si>
    <t xml:space="preserve">KINGBRIGHT(AP1608SRCPRV)</t>
  </si>
  <si>
    <t xml:space="preserve">LFARISDIO-00015</t>
  </si>
  <si>
    <t xml:space="preserve">DIO-00015</t>
  </si>
  <si>
    <t xml:space="preserve">DIO, LED, YEL/GRN, SMD0805</t>
  </si>
  <si>
    <t xml:space="preserve">KINGBRIGHT(APHBM2012-CAT92)| KINGBRIGHT(APHBM2012CGKSYKC)| SUNLED(XZVGMYK54W-4)</t>
  </si>
  <si>
    <t xml:space="preserve">LFARISDIO-00017</t>
  </si>
  <si>
    <t xml:space="preserve">DIO-00017</t>
  </si>
  <si>
    <t xml:space="preserve">DIO,DUAL,BAT54C</t>
  </si>
  <si>
    <t xml:space="preserve">DIODES INC(BAT54C-7-F)| FAIRCHILD SEMICONDUCTOR(BAT54C_NL)| NEXPERIA(BAT54C,215)| ON  SEMICONDUCTOR(BAT54CLT1G)</t>
  </si>
  <si>
    <t xml:space="preserve">LFARISDIO-00023</t>
  </si>
  <si>
    <t xml:space="preserve">DIO-00023</t>
  </si>
  <si>
    <t xml:space="preserve">DIO, SCHOTTKY, 30V, 0.1A, 250MW, SOD-523</t>
  </si>
  <si>
    <t xml:space="preserve">CENTRAL SEMICONDUCTOR(CMOSH-3 LEAD FREE)</t>
  </si>
  <si>
    <t xml:space="preserve">LFARISDIO-00024</t>
  </si>
  <si>
    <t xml:space="preserve">DIO-00024</t>
  </si>
  <si>
    <t xml:space="preserve">DIO, SCHOTTKY, 40V, 0.5A, 0.4W, SOD-123</t>
  </si>
  <si>
    <t xml:space="preserve">CENTRAL SEMICONDUCTOR(CMHSH5-4 LEAD FREE)| DIODES  INC(B0540W-7-F)| ON  SEMICONDUCTOR(MBR0540T1G)</t>
  </si>
  <si>
    <t xml:space="preserve">LFARISDIO-00027</t>
  </si>
  <si>
    <t xml:space="preserve">DIO-00027</t>
  </si>
  <si>
    <t xml:space="preserve">DIO, SCHOTTKY, 30V, 0.2A, SOT-523</t>
  </si>
  <si>
    <t xml:space="preserve">DIODES  INC(BAT54AT-7-F)| MICRO COMMERCIAL(BAT54AT-TP)</t>
  </si>
  <si>
    <t xml:space="preserve">LFARISDIO-00029</t>
  </si>
  <si>
    <t xml:space="preserve">DIO-00029</t>
  </si>
  <si>
    <t xml:space="preserve">DIO, SCHOTTKY, 20V, 2A, POWERDI 123</t>
  </si>
  <si>
    <t xml:space="preserve">DIODES  INC(DFLS220L-7)</t>
  </si>
  <si>
    <t xml:space="preserve">LFARISDIO-00100</t>
  </si>
  <si>
    <t xml:space="preserve">DIO-00100</t>
  </si>
  <si>
    <t xml:space="preserve">DIO,SCHOT RECT,1A,20V,SMD</t>
  </si>
  <si>
    <t xml:space="preserve">NEXPERIA(PMEG2010BER,115)| ON SEMICONDUCTOR(MBR120ESFT1G)</t>
  </si>
  <si>
    <t xml:space="preserve">LFARISDIO-00101</t>
  </si>
  <si>
    <t xml:space="preserve">DIO-00101</t>
  </si>
  <si>
    <t xml:space="preserve">DIO, LED, GRN/RED, SMD0805</t>
  </si>
  <si>
    <t xml:space="preserve">KINGBRIGHT(APHBM2012SURKCGKC)| SUNLED(XZMDKVG54W-4)</t>
  </si>
  <si>
    <t xml:space="preserve">LFARISDIO-00103</t>
  </si>
  <si>
    <t xml:space="preserve">DIO-00103</t>
  </si>
  <si>
    <t xml:space="preserve">DIODE,SCHOTTKY POWER</t>
  </si>
  <si>
    <t xml:space="preserve">FAIRCHILD SEMICONDUCTOR(MBR0530)| ON SEMICONDUCTOR(MBR0530T1G)</t>
  </si>
  <si>
    <t xml:space="preserve">LFARISDIO-00105</t>
  </si>
  <si>
    <t xml:space="preserve">DIO-00105</t>
  </si>
  <si>
    <t xml:space="preserve">DIO,SCHOTTKY,DUAL,COMMON ANODE,SOT23</t>
  </si>
  <si>
    <t xml:space="preserve">DIODES INC(BAT54A-7-F)| FAIRCHILD SEMICONDUCTOR(BAT54A_NL)</t>
  </si>
  <si>
    <t xml:space="preserve">LFARISDIO-00107</t>
  </si>
  <si>
    <t xml:space="preserve">DIO-00107</t>
  </si>
  <si>
    <t xml:space="preserve">DIO,SCHOTTKY, POWER, 0.75A, SOD323</t>
  </si>
  <si>
    <t xml:space="preserve">CENTRAL SEMICONDUCTOR(CMDSH-3 TR)| DIODES  INC(BAT54WS-7-F)</t>
  </si>
  <si>
    <t xml:space="preserve">LFARISDIO-00108</t>
  </si>
  <si>
    <t xml:space="preserve">DIO-00108</t>
  </si>
  <si>
    <t xml:space="preserve">DIO,LED,BLU,SMD0603</t>
  </si>
  <si>
    <t xml:space="preserve">KINGBRIGHT(APG1608QBC/D)| KINGBRIGHT(KPG-1608QBC-D)| SUNLED(XZCBD53W-6)</t>
  </si>
  <si>
    <t xml:space="preserve">LFARISDIO-00113</t>
  </si>
  <si>
    <t xml:space="preserve">DIO-00113</t>
  </si>
  <si>
    <t xml:space="preserve">DIO,SCHOTTKY POWER, 3A, 30V</t>
  </si>
  <si>
    <t xml:space="preserve">DIODES INC(B340LA-13-F)| VISHAY(SSA33L-E3/61T)</t>
  </si>
  <si>
    <t xml:space="preserve">LFARISDIO-00114</t>
  </si>
  <si>
    <t xml:space="preserve">DIO-00114</t>
  </si>
  <si>
    <t xml:space="preserve">DIO, SCHOTTKY, CMDSH2-3, VRRM 30V, 200MA, 250MW, SOD-323</t>
  </si>
  <si>
    <t xml:space="preserve">CENTRAL SEMICONDUCTOR(CMDSH2-3)| NEXPERIA(PMEG3002EJ,115)</t>
  </si>
  <si>
    <t xml:space="preserve">LFARISDIO-00115</t>
  </si>
  <si>
    <t xml:space="preserve">DIO-00115</t>
  </si>
  <si>
    <t xml:space="preserve">DIO, ZENER, 3.6V ,SOT-323</t>
  </si>
  <si>
    <t xml:space="preserve">DIODES INC(MMBZ5227BW-7-F)| MICRO COMMERCIAL(MMBZ5227BW-TP)</t>
  </si>
  <si>
    <t xml:space="preserve">LFARISDIO-00116</t>
  </si>
  <si>
    <t xml:space="preserve">DIO-00116</t>
  </si>
  <si>
    <t xml:space="preserve">ON SEMICONDUCTOR(MBR120VLSFT1G)| ROHM CO LTD(RB161M-20TR)</t>
  </si>
  <si>
    <t xml:space="preserve">LFARISDIO-00125</t>
  </si>
  <si>
    <t xml:space="preserve">DIO-00125</t>
  </si>
  <si>
    <t xml:space="preserve">DIODE,TVS, SMBJ18CA, 18V, 600W, SURGE PROTECTION</t>
  </si>
  <si>
    <t xml:space="preserve">BOURNS INC(SMBJ18CA)| FAIRCHILD SEMICONDUCTOR(SMBJ18CA)| TAIWAN SEMICONDUCTOR(SMBJ18CA)</t>
  </si>
  <si>
    <t xml:space="preserve">LFARISDIO-00132</t>
  </si>
  <si>
    <t xml:space="preserve">DIO-00132</t>
  </si>
  <si>
    <t xml:space="preserve">DIO, ZENER, 4.3V, 500MW, SOD123</t>
  </si>
  <si>
    <t xml:space="preserve">ON SEMICONDUCTOR(MMSZ4687T1G)</t>
  </si>
  <si>
    <t xml:space="preserve">LFARISDIO-00137-Q</t>
  </si>
  <si>
    <t xml:space="preserve">DIO-00137</t>
  </si>
  <si>
    <t xml:space="preserve">DIO,SCHOTTKY POWER, 3A, 100V</t>
  </si>
  <si>
    <t xml:space="preserve">DIODES INC(B3100-13-F)| ON SEMICONDUCTOR(MBRS3100T3G)</t>
  </si>
  <si>
    <t xml:space="preserve">LFARISDIO-00144</t>
  </si>
  <si>
    <t xml:space="preserve">DIO-00144</t>
  </si>
  <si>
    <t xml:space="preserve">DIO, LED, YEL/GRN, SMD0603</t>
  </si>
  <si>
    <t xml:space="preserve">KINGBRIGHT ELECTRONIC CO LTD(APHB1608CGKSYKC)| SUNLED CO(XZVGMYK53W-9)</t>
  </si>
  <si>
    <t xml:space="preserve">LFARISDIO-00145</t>
  </si>
  <si>
    <t xml:space="preserve">DIO-00145</t>
  </si>
  <si>
    <t xml:space="preserve">DIO, TVS, 15V, UNI-DIR, SMAJ15A</t>
  </si>
  <si>
    <t xml:space="preserve">DIODES INC(SMAJ15A-13-F)| LITTELFUSE INC(SMAJ15A)</t>
  </si>
  <si>
    <t xml:space="preserve">LFARISDIO-00149</t>
  </si>
  <si>
    <t xml:space="preserve">DIO-00149</t>
  </si>
  <si>
    <t xml:space="preserve">DIODE, SCHOTTKY, 1A, 0.6V@1A, 0402</t>
  </si>
  <si>
    <t xml:space="preserve">PANASONIC CORPORATION(DB2G42600L1)| ROHM CO LTD(RB161QS-40T18R)</t>
  </si>
  <si>
    <t xml:space="preserve">LFARISDIO-00151</t>
  </si>
  <si>
    <t xml:space="preserve">DIO-00151</t>
  </si>
  <si>
    <t xml:space="preserve">DIO, LED, RED/GRN, SMD0603</t>
  </si>
  <si>
    <t xml:space="preserve">KINGBRIGHT CORP(APHB1608CGKSURKC)| KINGBRIGHT ELECTRONIC CO LTD(APHB1608CGKSURKC)</t>
  </si>
  <si>
    <t xml:space="preserve">LFARISDIO-00158</t>
  </si>
  <si>
    <t xml:space="preserve">DIO-00158</t>
  </si>
  <si>
    <t xml:space="preserve">DIO, SCHOTTKY, 100V, 1A, SMA</t>
  </si>
  <si>
    <t xml:space="preserve">ST MICROELECTRONICS(STPS1H100A)</t>
  </si>
  <si>
    <t xml:space="preserve">LFARISDIO-00158-Q</t>
  </si>
  <si>
    <t xml:space="preserve">ST MICROELECTRONICS(STPS1H100A)| VISHAY INTERTECHNOLOGY  INC(SS1H10-E3/61T)</t>
  </si>
  <si>
    <t xml:space="preserve">LFARISDIO-00159</t>
  </si>
  <si>
    <t xml:space="preserve">DIO-00159</t>
  </si>
  <si>
    <t xml:space="preserve">DIO, 400V, 1A SMA</t>
  </si>
  <si>
    <t xml:space="preserve">DIODES INC(S1G-13-F)| ON SEMICONDUCTOR(MRA4004T3G)</t>
  </si>
  <si>
    <t xml:space="preserve">LFARISDIO-00159-Q</t>
  </si>
  <si>
    <t xml:space="preserve">DIODE, 400V, 1A SMA</t>
  </si>
  <si>
    <t xml:space="preserve">LFARISDIO-00162-Q</t>
  </si>
  <si>
    <t xml:space="preserve">DIO-00162</t>
  </si>
  <si>
    <t xml:space="preserve">DIODE, ZENER, 2.4V, 200MW, SOD323</t>
  </si>
  <si>
    <t xml:space="preserve">DIODES INC(MMSZ5221BS-7-F)| VISHAY INTERTECHNOLOGY INC.(BZX384C2V4-HE3-08)</t>
  </si>
  <si>
    <t xml:space="preserve">LFARISDIO-00163</t>
  </si>
  <si>
    <t xml:space="preserve">DIO-00163</t>
  </si>
  <si>
    <t xml:space="preserve">DIODE, SCHOTTKY, 20VRM, 300MA, 470MVF, SOD-323</t>
  </si>
  <si>
    <t xml:space="preserve">MICRO COMMERCIAL COMPONENTS(RB551V-30-TP)| TOSHIBA CORPORATION(1SS404,H3F)</t>
  </si>
  <si>
    <t xml:space="preserve">LFARISDIO-00163-Q</t>
  </si>
  <si>
    <t xml:space="preserve">DIODES INC(B0520WS-7-F)| MICRO COMMERCIAL COMPONENTS(RB551V-30-TP)| TOSHIBA CORPORATION(1SS404,H3F)</t>
  </si>
  <si>
    <t xml:space="preserve">LFARISDIO-00174</t>
  </si>
  <si>
    <t xml:space="preserve">DIO-00174</t>
  </si>
  <si>
    <t xml:space="preserve">DIODE, ZENER, 2.7V, 200MW, SOD323</t>
  </si>
  <si>
    <t xml:space="preserve">DIODES INC(MMSZ5223BS-7-F)</t>
  </si>
  <si>
    <t xml:space="preserve">LFARISFAB-00137-01</t>
  </si>
  <si>
    <t xml:space="preserve">FAB-00137-01</t>
  </si>
  <si>
    <t xml:space="preserve">FAB,AERIE,REV1</t>
  </si>
  <si>
    <t xml:space="preserve">TTM - VIASYSTEMS(FAB-00137-01)</t>
  </si>
  <si>
    <t xml:space="preserve">LFARISFAB-00138-04</t>
  </si>
  <si>
    <t xml:space="preserve">FAB-00138-04</t>
  </si>
  <si>
    <t xml:space="preserve">FAB,SANTA ROSA,VER4</t>
  </si>
  <si>
    <t xml:space="preserve">TTM - FOREST GROVE USA(FAB-00138-04-DB)| TTM - HUIYANG(FAB-00138-04-DB)</t>
  </si>
  <si>
    <t xml:space="preserve">LFARISFAB-00138-05</t>
  </si>
  <si>
    <t xml:space="preserve">FAB-00138-05</t>
  </si>
  <si>
    <t xml:space="preserve">FAB,SANTA ROSA,VER5</t>
  </si>
  <si>
    <t xml:space="preserve">TTM - DONGGUAN OPC-DMC(FAB-00138-05-DB)| TTM - FOREST GROVE USA(FAB-00138-05-DB)| TTM - HUIYANG(FAB-00138-05-DB)| TTM - VIASYSTEMS(FAB-00138-05-DB)</t>
  </si>
  <si>
    <t xml:space="preserve">LFARISFAB-00141-04</t>
  </si>
  <si>
    <t xml:space="preserve">FAB-00141-04</t>
  </si>
  <si>
    <t xml:space="preserve">FAB,RAVEN, VER. 04</t>
  </si>
  <si>
    <t xml:space="preserve">TTM TECHNOLOGIES(FAB-00141-04-CA)</t>
  </si>
  <si>
    <t xml:space="preserve">LFARISFAB-00162-01</t>
  </si>
  <si>
    <t xml:space="preserve">FAB-00162-01</t>
  </si>
  <si>
    <t xml:space="preserve">PCBFAB, SEAGULL RISER CARD, REV1</t>
  </si>
  <si>
    <t xml:space="preserve">TTM - VIASYSTEMS(FAB-00162-01)</t>
  </si>
  <si>
    <t xml:space="preserve">LFARISFAB-00163-10</t>
  </si>
  <si>
    <t xml:space="preserve">FAB-00163-10</t>
  </si>
  <si>
    <t xml:space="preserve">FAB, QUARTZY CLOCK CARD,Ver10</t>
  </si>
  <si>
    <t xml:space="preserve">TTM TECHNOLOGIES(FAB-00163-10-CA)</t>
  </si>
  <si>
    <t xml:space="preserve">LFARISFAB-00173-03</t>
  </si>
  <si>
    <t xml:space="preserve">FAB-00173-03</t>
  </si>
  <si>
    <t xml:space="preserve">FAB, COTATI VERSION 3</t>
  </si>
  <si>
    <t xml:space="preserve">I3 ELECTRONICS - ENDICOTT(FAB-00173-03-DB)| TTM - DONGGUAN OPC-DMC(FAB-00173-03-DB)| TTM - FOREST GROVE USA(FAB-00173-03-DB)| TTM - HUIYANG(FAB-00173-03-DB)</t>
  </si>
  <si>
    <t xml:space="preserve">LFARISFAB-00180-07</t>
  </si>
  <si>
    <t xml:space="preserve">FAB-00180-07</t>
  </si>
  <si>
    <t xml:space="preserve">FAB,SEQUOIA, OAK</t>
  </si>
  <si>
    <t xml:space="preserve">ISU SYLMAR(FAB-00180-07-CA)| SHENNAN CIRCUITS(FAB-00180-07-CA)| TTM - DONGGUAN OPC-DMC(FAB-00180-07-CA)| TTM - HUIYANG(FAB-00180-07-CA)| TTM - SAN JOSE(FAB-00180-07-CA)| WUS - HUBEI(FAB-00180-07-CA)</t>
  </si>
  <si>
    <t xml:space="preserve">LFARISFAB-00191-02</t>
  </si>
  <si>
    <t xml:space="preserve">FAB-00191-02</t>
  </si>
  <si>
    <t xml:space="preserve">FAB, PT REYES, A-STREET, PSU INTERFACE, VER.2</t>
  </si>
  <si>
    <t xml:space="preserve">ZHUHAI FOUNDER(FAB-00191-02_A0)</t>
  </si>
  <si>
    <t xml:space="preserve">LFARISFAB-00194-10</t>
  </si>
  <si>
    <t xml:space="preserve">FAB-00194-10</t>
  </si>
  <si>
    <t xml:space="preserve">FAB,PT REYES,BLACKBIRD VER.10</t>
  </si>
  <si>
    <t xml:space="preserve">GCE-TAIWAN(FAB-00194-10)| GCE-TAIWAN(FAB-00194-10-CA)| ISU DAEGU(FAB-00194-10)| ISU DAEGU(FAB-00194-10-CA)| VIASYSTEMS(FAB-00194-10-CA)</t>
  </si>
  <si>
    <t xml:space="preserve">LFARISFAB-00194-11</t>
  </si>
  <si>
    <t xml:space="preserve">FAB-00194-11</t>
  </si>
  <si>
    <t xml:space="preserve">FAB,PT REYES,BLACKBIRD VER.11</t>
  </si>
  <si>
    <t xml:space="preserve">GCE-TAIWAN(FAB-00194-11-CA)| ISU DAEGU(FAB-00194-11-CA)</t>
  </si>
  <si>
    <t xml:space="preserve">LFARISFAB-00213-03</t>
  </si>
  <si>
    <t xml:space="preserve">FAB-00213-03</t>
  </si>
  <si>
    <t xml:space="preserve">FAB, PONDEROSA FABRIC CARD, SEQUOIA</t>
  </si>
  <si>
    <t xml:space="preserve">I3 ELECTRONICS(FAB-00213-03)| I3 ELECTRONICS(FAB-00213-03-DB)| ISU DAEGU(FAB-00213-03)| ISU DAEGU(FAB-00213-03-DB)| TTM - DONGGUAN OPC-DMC(FAB-00213-03)| TTM - DONGGUAN OPC-DMC(FAB-00213-03-DB)| TTM - FOREST GROVE USA(FAB-00213-03)| TTM - FOREST GROVE USA(FAB-00213-03-DB)| VIASYSTEMS(FAB-00213-03)| VIASYSTEMS(FAB-00213-03-DB)</t>
  </si>
  <si>
    <t xml:space="preserve">LFARISFAB-00217-02</t>
  </si>
  <si>
    <t xml:space="preserve">FAB-00217-02</t>
  </si>
  <si>
    <t xml:space="preserve">FAB, SEQUOIA, FIR, 4 SLOT FABRIC CARD</t>
  </si>
  <si>
    <t xml:space="preserve">ISU DAEGU(FAB-00217-02)| TTM - CHIPPEWA FALLS(FAB-00217-02)| TTM - DONGGUAN OPC-DMC(FAB-00217-02)| VIASYSTEMS(FAB-00217-02)</t>
  </si>
  <si>
    <t xml:space="preserve">LFARISFAB-00237-06</t>
  </si>
  <si>
    <t xml:space="preserve">FAB-00237-06</t>
  </si>
  <si>
    <t xml:space="preserve">FAB, CROW, VER6</t>
  </si>
  <si>
    <t xml:space="preserve">TTM - DONGGUAN OPC-DMC(FAB-00237-06-CA-B0)| TTM - HUIYANG(FAB-00237-06-CA-B0)| TTM - LOGAN (USA)(FAB-00237-06-CA-B0)</t>
  </si>
  <si>
    <t xml:space="preserve">LFARISFAB-00245-08</t>
  </si>
  <si>
    <t xml:space="preserve">FAB-00245-08</t>
  </si>
  <si>
    <t xml:space="preserve">FAB, MENDOCINO REV 08</t>
  </si>
  <si>
    <t xml:space="preserve">GCE-TAIWAN(FAB-00245-08-BB)| TTM - DONGGUAN OPC-DMC(FAB-00245-08-BB)| TTM - FOREST GROVE USA(FAB-00245-08-DB)</t>
  </si>
  <si>
    <t xml:space="preserve">LFARISFAB-00261-03</t>
  </si>
  <si>
    <t xml:space="preserve">FAB-00261-03</t>
  </si>
  <si>
    <t xml:space="preserve">FAB, YREKA</t>
  </si>
  <si>
    <t xml:space="preserve">GCE-TAIWAN(FAB-00261-03-BB)| I3 ELECTRONICS - ENDICOTT(FAB-00261-03-BB)| I3 ELECTRONICS - ENDICOTT(FAB-00261-03-DB)| ISU DAEGU(FAB-00261-03_E8)| TTM - DONGGUAN OPC-DMC(FAB-00261-03-DB)| TTM - FOREST GROVE USA(FAB-00261-03-DB)| TTM TECHNOLOGIES(FAB-00261-03-DB)</t>
  </si>
  <si>
    <t xml:space="preserve">LFARISFAB-00273-05</t>
  </si>
  <si>
    <t xml:space="preserve">FAB-00273-05</t>
  </si>
  <si>
    <t xml:space="preserve">FAB, OSPREY FABRIC CARD</t>
  </si>
  <si>
    <t xml:space="preserve">GCE-TAIWAN(FAB-00273-05-AD)| I3 ELECTRONICS - ENDICOTT(FAB-00273-05-AD)| ISU DAEGU(FAB-00273-05-AD)| TTM - CHIPPEWA FALLS(FAB-00273-05-AD)</t>
  </si>
  <si>
    <t xml:space="preserve">LFARISFAB-00274-04</t>
  </si>
  <si>
    <t xml:space="preserve">FAB-00274-04</t>
  </si>
  <si>
    <t xml:space="preserve">FAB, FORTUNA, VER 04</t>
  </si>
  <si>
    <t xml:space="preserve">GCE-TAIWAN(FAB-00274-04-AD)| ISU DAEGU(FAB-00274-04-AD)| SANMINA  (OWEGO)(FAB-00274-04-AD)| TTM - CHIPPEWA FALLS(FAB-00274-04-AD)</t>
  </si>
  <si>
    <t xml:space="preserve">LFARISFAB-00279-04</t>
  </si>
  <si>
    <t xml:space="preserve">FAB-00279-04</t>
  </si>
  <si>
    <t xml:space="preserve">FAB,YELLOWSTONE, RAINBOW FABRIC</t>
  </si>
  <si>
    <t xml:space="preserve">GCE-TAIWAN(FAB-00279-04-AC)| GCE-TAIWAN(FAB-00279-04-AC/AD)| I3 ELECTRONICS - ENDICOTT(FAB-00279-04-AC)| ISU DAEGU(FAB-00279-04-AC)| SANMINA-SCI OWEGO(FAB-00279-04-AC)| TTM - CHIPPEWA FALLS(FAB-00279-04-AC)</t>
  </si>
  <si>
    <t xml:space="preserve">LFARISFAB-00280-05</t>
  </si>
  <si>
    <t xml:space="preserve">FAB-00280-05</t>
  </si>
  <si>
    <t xml:space="preserve">FAB,UPPERLAKE</t>
  </si>
  <si>
    <t xml:space="preserve">GCE(FAB-00280-05-AD)| I3 ELECTRONICS(FAB-00280-05-AD)| ISU PETASYS(FAB-00280-05-AD)| TTM - CHIPPEWA FALLS(FAB-00280-05-AD)</t>
  </si>
  <si>
    <t xml:space="preserve">LFARISFAB-00301-03</t>
  </si>
  <si>
    <t xml:space="preserve">FAB-00301-03</t>
  </si>
  <si>
    <t xml:space="preserve">FAB, MAGPIE, VER3</t>
  </si>
  <si>
    <t xml:space="preserve">TTM - FOREST GROVE USA(FAB-00301-03-CA)| TTM - HUIYANG(FAB-00301-03-CA)| TTM - LOGAN (USA)(FAB-00301-03-CA)</t>
  </si>
  <si>
    <t xml:space="preserve">LFARISFAB-00306-03</t>
  </si>
  <si>
    <t xml:space="preserve">FAB-00306-03</t>
  </si>
  <si>
    <t xml:space="preserve">FAB, CYPRESS8, P3, SEQUOIA</t>
  </si>
  <si>
    <t xml:space="preserve">GCE-TAIWAN(FAB-00306-03-AC)| GCE-TAIWAN(FAB-00306-03-DF)| I3 ELECTRONICS(FAB-00306-03-AC)| I3 ELECTRONICS(FAB-00306-03-DF)| ISU DAEGU(FAB-00306-03-AC)| ISU DAEGU(FAB-00306-03-DF)| SANMINA FAB - OWEGO USA(FAB-00306-03-AC)| SANMINA FAB - OWEGO USA(FAB-00306-03-DF)| TTM - CHIPPEWA FALLS(FAB-00306-03-AC)| TTM - CHIPPEWA FALLS(FAB-00306-03-DF)</t>
  </si>
  <si>
    <t xml:space="preserve">LFARISFAB-00310-05</t>
  </si>
  <si>
    <t xml:space="preserve">FAB-00310-05</t>
  </si>
  <si>
    <t xml:space="preserve">FAB, CYPRESS4, P5, SEQUOIA</t>
  </si>
  <si>
    <t xml:space="preserve">GCE-TAIWAN(FAB-00310-05-AC)| GCE-TAIWAN(FAB-00310-05-DF)| I3 ELECTRONICS(FAB-00310-05-AC)| I3 ELECTRONICS(FAB-00310-05-DF)| ISU DAEGU(FAB-00310-05-AC)| ISU DAEGU(FAB-00310-05-DF)| SANMINA FAB - OWEGO USA(FAB-00310-05-AC)| SANMINA FAB - OWEGO USA(FAB-00310-05-DF)| TTM - CHIPPEWA FALLS(FAB-00310-05-AC)| TTM - CHIPPEWA FALLS(FAB-00310-05-DF)</t>
  </si>
  <si>
    <t xml:space="preserve">LFARISFAB-00312-03</t>
  </si>
  <si>
    <t xml:space="preserve">FAB-00312-03</t>
  </si>
  <si>
    <t xml:space="preserve">FAB, OLD FAITHFUL</t>
  </si>
  <si>
    <t xml:space="preserve">TTM TECHNOLOGIES(FAB-00312-03-CA)</t>
  </si>
  <si>
    <t xml:space="preserve">LFARISFAB-00315-05</t>
  </si>
  <si>
    <t xml:space="preserve">FAB-00315-05</t>
  </si>
  <si>
    <t xml:space="preserve">FAB, LOWER NOVATO</t>
  </si>
  <si>
    <t xml:space="preserve">GCE-TAIWAN(FAB-00315-05-AC)| GCE-TAIWAN(FAB-00315-05-DF)| ISU DAEGU(FAB-00315-05-AC)| TTM - CHIPPEWA FALLS(FAB-00315-05-AC)| TTM - CHIPPEWA FALLS(FAB-00315-05-DF)</t>
  </si>
  <si>
    <t xml:space="preserve">LFARISFAB-00316-05</t>
  </si>
  <si>
    <t xml:space="preserve">FAB-00316-05</t>
  </si>
  <si>
    <t xml:space="preserve">FAB, UPPER NOVATO</t>
  </si>
  <si>
    <t xml:space="preserve">GCE-TAIWAN(FAB-00316-05-AC)| GCE-TAIWAN(FAB-00316-05-DF)| ISU DAEGU(FAB-00316-05-AC)| TTM - CHIPPEWA FALLS(FAB-00316-05-AC)| TTM - CHIPPEWA FALLS(FAB-00316-05-DF)| TTM - FOREST GROVE USA(FAB-00316-05-AC)</t>
  </si>
  <si>
    <t xml:space="preserve">LFARISFAB-00317-02</t>
  </si>
  <si>
    <t xml:space="preserve">FAB-00317-02</t>
  </si>
  <si>
    <t xml:space="preserve">FAB, ALAMEDA REAR PORTS, VER02</t>
  </si>
  <si>
    <t xml:space="preserve">TTM - LOGAN (USA)(FAB-00317-02-CA)| VIASYSTEMS(FAB-00317-02-CA)</t>
  </si>
  <si>
    <t xml:space="preserve">LFARISFAB-00326-04</t>
  </si>
  <si>
    <t xml:space="preserve">FAB-00326-04</t>
  </si>
  <si>
    <t xml:space="preserve">FAB, HOPLAND-S, VER-04</t>
  </si>
  <si>
    <t xml:space="preserve">ISU DAEGU(FAB-00326-04-DB)| SANMINA OWEGO(FAB-00326-04-DB)| TTM - CHIPPEWA FALLS(FAB-00326-04-DB)| TTM - FOREST GROVE USA(FAB-00326-04-DB)| TTM - HUIYANG(FAB-00326-04-DB)</t>
  </si>
  <si>
    <t xml:space="preserve">LFARISFAB-00328-04</t>
  </si>
  <si>
    <t xml:space="preserve">FAB-00328-04</t>
  </si>
  <si>
    <t xml:space="preserve">FAB, ALAMEDA HOPLAND-T, VER04</t>
  </si>
  <si>
    <t xml:space="preserve">GCE(FAB-00328-04-DB)| I3 ELECTRONICS(FAB-00328-04-DB)| SANMINA-SCI(FAB-00328-04-DB)| TTM TECHNOLOGIES(FAB-00328-04-DB)| WUS PRINTED CIRCUIT(FAB-00328-04-DB)</t>
  </si>
  <si>
    <t xml:space="preserve">LFARISFAB-00335-05</t>
  </si>
  <si>
    <t xml:space="preserve">FAB-00335-05</t>
  </si>
  <si>
    <t xml:space="preserve">FAB,LAKEPORT,VER05</t>
  </si>
  <si>
    <t xml:space="preserve">GCE(FAB-00335-05-AC)| GCE(FAB-00335-05-DF)| I3 ELECTRONICS(FAB-00335-05-DF)| SANMINA-SCI(FAB-00335-05-AC)| TTM TECHNOLOGIES(FAB-00335-05-AC)| TTM TECHNOLOGIES(FAB-00335-05-DF)</t>
  </si>
  <si>
    <t xml:space="preserve">LFARISFAB-00352-01</t>
  </si>
  <si>
    <t xml:space="preserve">FAB-00352-01</t>
  </si>
  <si>
    <t xml:space="preserve">FAB, ALAMEDA DEEP FRONT USB, VER01</t>
  </si>
  <si>
    <t xml:space="preserve">TTM - HUIYANG(FAB-00352-01-CA)| TTM - LOGAN (USA)(FAB-00352-01-CA)</t>
  </si>
  <si>
    <t xml:space="preserve">LFARISFAB-00355-01</t>
  </si>
  <si>
    <t xml:space="preserve">FAB-00355-01</t>
  </si>
  <si>
    <t xml:space="preserve">FAB, KEPLER, FABRIC CARD</t>
  </si>
  <si>
    <t xml:space="preserve">GCE-TAIWAN(FAB-00355-01-AD)| I3 ELECTRONICS - ENDICOTT(FAB-00355-01-AD)| ISU DAEGU(FAB-00355-01-AD)| TTM - CHIPPEWA FALLS(FAB-00355-01-AD)</t>
  </si>
  <si>
    <t xml:space="preserve">LFARISFAB-00372-02</t>
  </si>
  <si>
    <t xml:space="preserve">FAB-00372-02</t>
  </si>
  <si>
    <t xml:space="preserve">FAB, CLOUDSREST2, YELLOWSTONE, GEN3, LC</t>
  </si>
  <si>
    <t xml:space="preserve">GCE-TAIWAN(FAB-00372-02-AD)| ISU DAEGU(FAB-00372-02-AD)| SANMINA FAB - OWEGO USA(FAB-00372-02-AD)| TTM - CHIPPEWA FALLS(FAB-00372-02-AD)</t>
  </si>
  <si>
    <t xml:space="preserve">LFARISFAB-00382-02</t>
  </si>
  <si>
    <t xml:space="preserve">FAB-00382-02</t>
  </si>
  <si>
    <t xml:space="preserve">FAB, FANCREEK, KEPLER FAN INTERFACE</t>
  </si>
  <si>
    <t xml:space="preserve">TTM - FOREST GROVE USA(FAB-00382--02-CA)| TTM - HUIYANG(FAB-00382--02-CA)</t>
  </si>
  <si>
    <t xml:space="preserve">LFARISFAB-00392-05</t>
  </si>
  <si>
    <t xml:space="preserve">FAB-00392-05</t>
  </si>
  <si>
    <t xml:space="preserve">FAB,ROOK,VER05</t>
  </si>
  <si>
    <t xml:space="preserve">ISU SYLMAR(FAB-00392-05-CA)| TTM - DONGGUAN OPC-DMC(FAB-00392-05-CA)| TTM - LOGAN (USA)(FAB-00392-05-CA)| WUS - HUBEI(FAB-00392-05-CA)</t>
  </si>
  <si>
    <t xml:space="preserve">LFARISFAB-00396-03</t>
  </si>
  <si>
    <t xml:space="preserve">FAB-00396-03</t>
  </si>
  <si>
    <t xml:space="preserve">FAB, ALAMEDA STAT-FPGA VER3</t>
  </si>
  <si>
    <t xml:space="preserve">SANMINA-SCI OWEGO(FAB-00396-03-DB)| STREAMLINE CIRCUITS SANTA CLAR(FAB-00396-03-DB)| TTM - FOREST GROVE USA(FAB-00396-03-DB)| TTM - HUIANG(FAB-00396-03-DB)</t>
  </si>
  <si>
    <t xml:space="preserve">LFARISFAB-00406-01</t>
  </si>
  <si>
    <t xml:space="preserve">FAB-00406-01</t>
  </si>
  <si>
    <t xml:space="preserve">FAB, HOPLAND-S-STAT, VER-01</t>
  </si>
  <si>
    <t xml:space="preserve">ISU DAEGU(FAB-00406-01-DB)| TTM - FOREST GROVE USA(FAB-00406-01-DB)| TTM - HUIYANG(FAB-00406-01-DB)</t>
  </si>
  <si>
    <t xml:space="preserve">LFARISFAB-00408-05</t>
  </si>
  <si>
    <t xml:space="preserve">FAB-00408-05</t>
  </si>
  <si>
    <t xml:space="preserve">MODULAR, YELLOWSTONE, MT HAYNES, LC, FAB</t>
  </si>
  <si>
    <t xml:space="preserve">GCE(FAB-00408-05-AC)| ISU DAEGU(FAB-00408-05-AC)| TTM, CHIPPEWA FALLS DIVIS(FAB-00408-05-AC)| WUS (KUNSHAN)(FAB-00408-05-AC)</t>
  </si>
  <si>
    <t xml:space="preserve">LFARISFAB-00409-03</t>
  </si>
  <si>
    <t xml:space="preserve">FAB-00409-03</t>
  </si>
  <si>
    <t xml:space="preserve">FAB, ARCATA-S, VER 03</t>
  </si>
  <si>
    <t xml:space="preserve">GCE(FAB-00409-03-AC/AD)| ISU PETASYS(FAB-00409-03-AC/AD)| SANMINA-SCI(FAB-00409-03-AC/AD)| TTM TECHNOLOGIES(FAB-00409-03-AC/AD)</t>
  </si>
  <si>
    <t xml:space="preserve">LFARISFAB-00411-04</t>
  </si>
  <si>
    <t xml:space="preserve">FAB-00411-04</t>
  </si>
  <si>
    <t xml:space="preserve">AB, ALAMEDA, ARCATA-T, REV 04</t>
  </si>
  <si>
    <t xml:space="preserve">GCE(FAB-00411-04-EC)| SANMINA-SCI(FAB-00411-04-DB)| SANMINA-SCI(FAB-00411-04-EC)| TTM - FOREST GROVE USA(FAB-00411-04-EC)| TTM, CHIPPEWA FALLS DIVIS(FAB-00411-04-DB)| TTM, CHIPPEWA FALLS DIVIS(FAB-00411-04-EC)| WUS (KUNSHAN)(FAB-00411-04-DB)| WUS (KUNSHAN)(FAB-00411-04-EC)</t>
  </si>
  <si>
    <t xml:space="preserve">LFARISFAB-00421-03</t>
  </si>
  <si>
    <t xml:space="preserve">FAB-00421-03</t>
  </si>
  <si>
    <t xml:space="preserve">FAB,MINERAL REAR BOARD,VER03</t>
  </si>
  <si>
    <t xml:space="preserve">STREAMLINE CIRCUITS(FAB-00421-03-CA)| TTM - FOREST GROVE USA(FAB-00421-03-CA)| WUS - HUBEI(FAB-00421-03-CA)</t>
  </si>
  <si>
    <t xml:space="preserve">LFARISFAB-00426-03</t>
  </si>
  <si>
    <t xml:space="preserve">FAB-00426-03</t>
  </si>
  <si>
    <t xml:space="preserve">FAB,P2  GARDENA, LOS ANGELES, 2RU</t>
  </si>
  <si>
    <t xml:space="preserve">GCE-TAIWAN(FAB-00426-03-AD)| ISU DAEGU(FAB-00426-03-AA/AD)| SANMINA-SCI OWEGO(FAB-00426-03-AD)| TTM - CHIPPEWA FALLS(FAB-00426-03-AD)| WUS (KUNSHAN)(FAB-00426-03-AD)</t>
  </si>
  <si>
    <t xml:space="preserve">LFARISFAB-00431-02</t>
  </si>
  <si>
    <t xml:space="preserve">FAB-00431-02</t>
  </si>
  <si>
    <t xml:space="preserve">FAB, ALHAMBRA, VER02</t>
  </si>
  <si>
    <t xml:space="preserve">ISU DAEGU(FAB-00431-02-AA/AD)| ISU SYLMAR(FAB-00431-02-DA/DJ)| TTM - CHIPPEWA FALLS(FAB-00431-02-AD)| TTM - CHIPPEWA FALLS(FAB-00431-02-DJ)| WUS (KUNSHAN)(FAB-00431-02-AD)| WUS (KUNSHAN)(FAB-00431-02-DA/DJ)</t>
  </si>
  <si>
    <t xml:space="preserve">LFARISFAB-00436-03</t>
  </si>
  <si>
    <t xml:space="preserve">FAB-00436-03</t>
  </si>
  <si>
    <t xml:space="preserve">FAB,ALBRIGHT,YELLOWSTONE</t>
  </si>
  <si>
    <t xml:space="preserve">SANMINA SAN JOSE(FAB-00436-03-AD)| SHENNAN CIRCUITS(FAB-00436-03-AD)| TTM - CHIPPEWA FALLS(FAB-00436-03-AD)| TTM - LOGAN (USA)(FAB-00436-03-AD)| WUS (KUNSHAN)(FAB-00436-03-AD)</t>
  </si>
  <si>
    <t xml:space="preserve">LFARISFAB-00441-02</t>
  </si>
  <si>
    <t xml:space="preserve">FAB-00441-02</t>
  </si>
  <si>
    <t xml:space="preserve">FAB,MGMT PORTS,VER02</t>
  </si>
  <si>
    <t xml:space="preserve">TTM - LOGAN (USA)(FAB-00441-02-CA)| WUS - HUBEI(FAB-00441-02-CA)</t>
  </si>
  <si>
    <t xml:space="preserve">LFARISFAB-00448-03</t>
  </si>
  <si>
    <t xml:space="preserve">FAB-00448-03</t>
  </si>
  <si>
    <t xml:space="preserve">FAB,LOS ANGELES P3  REAR CARD</t>
  </si>
  <si>
    <t xml:space="preserve">TTM - LOGAN (USA)(FAB-00448-03-CA)| WUS (KUNSHAN)(FAB-00448-03-CA)</t>
  </si>
  <si>
    <t xml:space="preserve">LFARISFAB-00449-03</t>
  </si>
  <si>
    <t xml:space="preserve">FAB-00449-03</t>
  </si>
  <si>
    <t xml:space="preserve">FAB, P3,Los Angeles Platform Power Backplane</t>
  </si>
  <si>
    <t xml:space="preserve">SANMINA-SCI -SAN JOSE(FAB-00449-03-CA)| TTM - HUIYANG(FAB-00449-03-CA)| TTM - LOGAN (USA)(FAB-00449-03-CA)</t>
  </si>
  <si>
    <t xml:space="preserve">LFARISFAB-00451-02</t>
  </si>
  <si>
    <t xml:space="preserve">FAB-00451-02</t>
  </si>
  <si>
    <t xml:space="preserve">FAB, FOREST CREEK, ALBRIGHT FAN INTERFACE</t>
  </si>
  <si>
    <t xml:space="preserve">SANMINA-SCI(FAB-00451-02-CA)| TTM TECHNOLOGIES(FAB-00451-02-CA)| WUS PRINTED CIRCUIT(FAB-00451-02-CA)</t>
  </si>
  <si>
    <t xml:space="preserve">LFARISFAB-00452-03</t>
  </si>
  <si>
    <t xml:space="preserve">FAB-00452-03</t>
  </si>
  <si>
    <t xml:space="preserve">FAB, MT QUADRANT+STAT</t>
  </si>
  <si>
    <t xml:space="preserve">ISU DAEGU(FAB-00452-03-AC)| TTM - CHIPPEWA FALLS(FAB-00452-03-AC)| WUS (KUNSHAN)(FAB-00452-03-AC)</t>
  </si>
  <si>
    <t xml:space="preserve">LFARISFAB-00473-04</t>
  </si>
  <si>
    <t xml:space="preserve">FAB-00473-04</t>
  </si>
  <si>
    <t xml:space="preserve">FAB, OAKLAND</t>
  </si>
  <si>
    <t xml:space="preserve">GCE-TAIWAN(FAB-00473-04-AC/AD)| ISU DAEGU(FAB-00473-04-AD)| TTM - CHIPPEWA FALLS(FAB-00473-04-AD)</t>
  </si>
  <si>
    <t xml:space="preserve">LFARISFAB-00506-03-Q</t>
  </si>
  <si>
    <t xml:space="preserve">FAB-00506-03</t>
  </si>
  <si>
    <t xml:space="preserve">FAB, PCB, TOWER FALL, FC</t>
  </si>
  <si>
    <t xml:space="preserve">GCE-TAIWAN(FAB-00506-03-AD)| ISU DAEGU(FAB-00506-03-AD)| TTM - CHIPPEWA FALLS(FAB-00506-03-AD)</t>
  </si>
  <si>
    <t xml:space="preserve">LFARISFAB-00513-03</t>
  </si>
  <si>
    <t xml:space="preserve">FAB-00513-03</t>
  </si>
  <si>
    <t xml:space="preserve">FAB, IRIS, FC</t>
  </si>
  <si>
    <t xml:space="preserve">ISU PETASYS(FAB-00513-03-AB)| WUS PRINTED CIRCUIT(FAB-00513-03-AB)</t>
  </si>
  <si>
    <t xml:space="preserve">LFARISFAB-00516-03</t>
  </si>
  <si>
    <t xml:space="preserve">FAB-00516-03</t>
  </si>
  <si>
    <t xml:space="preserve">FAB, SEQUOA, CHESTNUT LINECARD</t>
  </si>
  <si>
    <t xml:space="preserve">ISU DAEGU(FAB-00516-03-AC)| ISU SYLMAR(FAB-00516-03-AC)| TTM - CHIPPEWA FALLS(FAB-00516-03-AC)</t>
  </si>
  <si>
    <t xml:space="preserve">LFARISFAB-00522-03</t>
  </si>
  <si>
    <t xml:space="preserve">FAB-00522-03</t>
  </si>
  <si>
    <t xml:space="preserve">FAB, SPRUCEFISH  </t>
  </si>
  <si>
    <t xml:space="preserve">STREAMLINE CIRCUITS(FAB-00522-03-CA)| TTM TECHNOLOGIES(FAB-00522-03-CA)| WUS PRINTED CIRCUIT(FAB-00522-03-CA)</t>
  </si>
  <si>
    <t xml:space="preserve">LFARISFAB-00523-04</t>
  </si>
  <si>
    <t xml:space="preserve">FAB-00523-04</t>
  </si>
  <si>
    <t xml:space="preserve">FAB, OTTER LAKE SHIM  </t>
  </si>
  <si>
    <t xml:space="preserve">STREAMLINE CIRCUITS(FAB-00523-04-CA)| TTM TECHNOLOGIES(FAB-00523-04-CA)| WUS PRINTED CIRCUIT(FAB-00523-04-CA)</t>
  </si>
  <si>
    <t xml:space="preserve">LFARISFAB-00524-02-Q</t>
  </si>
  <si>
    <t xml:space="preserve">FAB-00524-02</t>
  </si>
  <si>
    <t xml:space="preserve">FAB, SEQUOIA, REDWOOD SHIMM</t>
  </si>
  <si>
    <t xml:space="preserve">ISU SYLMAR(FAB-00524-02-CA)| SHENNAN CIRCUITS-LG2 CHINA(FAB-00524-02-CA)| TTM - DONGGUAN OPC-DMC(FAB-00524-02-CA)| WUS (KUNSHAN)(FAB-00524-02-CA)</t>
  </si>
  <si>
    <t xml:space="preserve">LFARISFAB-00524-03-Q</t>
  </si>
  <si>
    <t xml:space="preserve">FAB-00524-03</t>
  </si>
  <si>
    <t xml:space="preserve">FAB, SEQUOIA, REDWOOD SHIMM  </t>
  </si>
  <si>
    <t xml:space="preserve">SHENNAN CIRCUITS-LG2 CHINA(FAB-00524-03-CA)| WUS PRINTED CIRCUIT KUNSHAN(FAB-00524-03-CA)</t>
  </si>
  <si>
    <t xml:space="preserve">LFARISFAB-00525-03</t>
  </si>
  <si>
    <t xml:space="preserve">FAB-00525-03</t>
  </si>
  <si>
    <t xml:space="preserve">FAB, ORINDA</t>
  </si>
  <si>
    <t xml:space="preserve">ISU SYLMAR(FAB-00525-03-DB)| TTM - CHIPPEWA FALLS(FAB-00525-03-DB)| TTM - FOREST GROVE USA(FAB-00525-03-DB)</t>
  </si>
  <si>
    <t xml:space="preserve">LFARISFAB-00548-02-Q</t>
  </si>
  <si>
    <t xml:space="preserve">FAB-00548-02</t>
  </si>
  <si>
    <t xml:space="preserve">FAB, MCKINLEY, REV 02</t>
  </si>
  <si>
    <t xml:space="preserve">GCE-SUZHOU(FAB-00548-02-AD)| ISU DAEGU(FAB-00548-02-AD/FD)| TTM - CHIPPEWA FALLS(FAB-00548-02-AD)| WUS (KUNSHAN)(FAB-00548-02-AD)</t>
  </si>
  <si>
    <t xml:space="preserve">LFARISFAB-00548-03-Q</t>
  </si>
  <si>
    <t xml:space="preserve">FAB-00548-03</t>
  </si>
  <si>
    <t xml:space="preserve">FAB, MCKINLEY, REV 03</t>
  </si>
  <si>
    <t xml:space="preserve">GCE-SUZHOU(FAB-00548-02-AD)| ISU DAEGU(FAB-00548-02-AD/FD)| SANMINA-SCI SAN JOSE(FAB-00548-02-AD/FD)| TTM - CHIPPEWA FALLS(FAB-00548-02-AD)| WUS (KUNSHAN)(FAB-00548-02-AD)</t>
  </si>
  <si>
    <t xml:space="preserve">LFARISFAB-00551-02-Q</t>
  </si>
  <si>
    <t xml:space="preserve">FAB-00551-02</t>
  </si>
  <si>
    <t xml:space="preserve">FAB, CLEARWATER</t>
  </si>
  <si>
    <t xml:space="preserve">GCE-TAIWAN(FAB-00551-02-AC)| ISU SYLMAR(FAB-00551-02-AC)| TTM - CHIPPEWA FALLS(FAB-00551-02-AC)</t>
  </si>
  <si>
    <t xml:space="preserve">LFARISFAB-00551-03</t>
  </si>
  <si>
    <t xml:space="preserve">FAB-00551-03</t>
  </si>
  <si>
    <t xml:space="preserve">FAB, CLEARWATER VER 03</t>
  </si>
  <si>
    <t xml:space="preserve">GOLD CIRCUITS(FAB-00551-03-AC)| ISU PETASYS(FAB-00551-03-AC)</t>
  </si>
  <si>
    <t xml:space="preserve">LFARISFAB-00554-02-Q</t>
  </si>
  <si>
    <t xml:space="preserve">FAB-00554-02</t>
  </si>
  <si>
    <t xml:space="preserve">FAB, BROOKS</t>
  </si>
  <si>
    <t xml:space="preserve">ISU DAEGU(FAB-00554-02-AA/AD)| TTM - CHIPPEWA FALLS(FAB-00554-02-AD)| WUS (KUNSHAN)(FAB-00554-02-AA/AD)</t>
  </si>
  <si>
    <t xml:space="preserve">LFARISFAB-00554-03-Q</t>
  </si>
  <si>
    <t xml:space="preserve">FAB-00554-03</t>
  </si>
  <si>
    <t xml:space="preserve">ISU DAEGU(FAB-00554-03-AA/AD)| TTM - CHIPPEWA FALLS(FAB-00554-03-AA/AD)| WUS PRINTED CIRCUIT KUNSHAN(FAB-00554-03-AA/AD)</t>
  </si>
  <si>
    <t xml:space="preserve">LFARISFAB-00555-02-Q</t>
  </si>
  <si>
    <t xml:space="preserve">FAB-00555-02</t>
  </si>
  <si>
    <t xml:space="preserve">FAB, ELDRIDGE</t>
  </si>
  <si>
    <t xml:space="preserve">ISU DAEGU(FAB-00555-02-AD)| ISU DAEGU(FAB-00555-02-DJ)| TTM - CHIPPEWA FALLS(FAB-00555-02-AD)| TTM - CHIPPEWA FALLS(FAB-00555-02-EH)</t>
  </si>
  <si>
    <t xml:space="preserve">LFARISFAB-00555-03-Q</t>
  </si>
  <si>
    <t xml:space="preserve">FAB-00555-03</t>
  </si>
  <si>
    <t xml:space="preserve">ISU SYLMAR(FAB-00555-03-AD)| TTM - CHIPPEWA FALLS(FAB-00555-03-AD)</t>
  </si>
  <si>
    <t xml:space="preserve">LFARISFAB-00555-04-Q</t>
  </si>
  <si>
    <t xml:space="preserve">FAB-00555-04</t>
  </si>
  <si>
    <t xml:space="preserve">GCE-TAIWAN(FAB-00555-04-AD)| ISU DAEGU(FAB-00555-04-AD)| TTM - CHIPPEWA FALLS(FAB-00555-04-AD)| WUS (KUNSHAN)(FAB-00555-04-AD)</t>
  </si>
  <si>
    <t xml:space="preserve">LFARISFAB-00559-02</t>
  </si>
  <si>
    <t xml:space="preserve">FAB-00559-02</t>
  </si>
  <si>
    <t xml:space="preserve">FAB,MINERAL VER2</t>
  </si>
  <si>
    <t xml:space="preserve">GCE-TAIWAN(FAB-00559-02-AA/AD)| ISU SYLMAR(FAB-00559-02-AA/AD)| TTM - CHIPPEWA FALLS(FAB-00559-02-AA/AD)| TTM - CHIPPEWA FALLS(FAB-00559-02-DJ (No New buy))| TTM - CHIPPEWA FALLS(FAB-00559-02-DJ/DA)| WUS (KUNSHAN)(FAB-00559-02-AC/AD)</t>
  </si>
  <si>
    <t xml:space="preserve">LFARISFAB-00562-02-Q</t>
  </si>
  <si>
    <t xml:space="preserve">FAB-00562-02</t>
  </si>
  <si>
    <t xml:space="preserve">FAB, CLEARWATER DAUGHTER CARD VER -02</t>
  </si>
  <si>
    <t xml:space="preserve">ISU DAEGU(FAB-00562-02-DB)| ISU SYLMAR(FAB-00562-02-DB)| TTM - CHIPPEWA FALLS(FAB-00562-02-DB)| WUS (KUNSHAN)(FAB-00562-02-DB)</t>
  </si>
  <si>
    <t xml:space="preserve">LFARISFAB-00562-03</t>
  </si>
  <si>
    <t xml:space="preserve">FAB-00562-03</t>
  </si>
  <si>
    <t xml:space="preserve">FAB, CLEARWATER DAUGHTER CARD VER -03</t>
  </si>
  <si>
    <t xml:space="preserve">ISU PETASYS(FAB-00562-03-DB)| WUS PRINTED CIRCUIT(FAB-00562-03-DB)</t>
  </si>
  <si>
    <t xml:space="preserve">LFARISFAB-00564-02</t>
  </si>
  <si>
    <t xml:space="preserve">FAB-00564-02</t>
  </si>
  <si>
    <t xml:space="preserve">FAB,LASSEN PLUS,VER2</t>
  </si>
  <si>
    <t xml:space="preserve">ISU SYLMAR(FAB-00564-02-CA)| TTM - FOREST GROVE USA(FAB-00564-02-CA)</t>
  </si>
  <si>
    <t xml:space="preserve">LFARISFAB-00582-03</t>
  </si>
  <si>
    <t xml:space="preserve">FAB-00582-03</t>
  </si>
  <si>
    <t xml:space="preserve">FAB, WOODPECKER, VER03</t>
  </si>
  <si>
    <t xml:space="preserve">SHENNAN CIRCUITS-LG2 CHINA(FAB-00582-03-CA)| TTM - DONGGUAN OPC-DMC(FAB-00582-03-CA)</t>
  </si>
  <si>
    <t xml:space="preserve">LFARISFAB-00582-04-Q</t>
  </si>
  <si>
    <t xml:space="preserve">FAB-00582-04</t>
  </si>
  <si>
    <t xml:space="preserve">FAB, WOODPECKER, VER04</t>
  </si>
  <si>
    <t xml:space="preserve">SHENNAN CIRCUITS(FAB-00582-04-CA)| TTM - DONGGUAN OPC-DMC(FAB-00582-04-CA)</t>
  </si>
  <si>
    <t xml:space="preserve">LFARISFAB-00597-04</t>
  </si>
  <si>
    <t xml:space="preserve">FAB-00597-04</t>
  </si>
  <si>
    <t xml:space="preserve">FAB, LIVINGSTON, VER 04</t>
  </si>
  <si>
    <t xml:space="preserve">GCE-TAIWAN(FAB-00597-04-BA)| SANMINA-SCI SAN JOSE(FAB-00597-04-BA)| SHENNAN CIRCUITS(FAB-00597-04-BA)| STREAMLINE CIRCUITS SANTA CLAR(FAB-00597-04-BA)| TTM - DONGGUAN OPC-DMC(FAB-00597-04-BA)| TTM - FOREST GROVE USA(FAB-00597-04-BA)| TTM - LOGAN (USA)(FAB-00597-04-BA)| WUS (KUNSH(FAB-00597-04-BA)</t>
  </si>
  <si>
    <t xml:space="preserve">LFARISFAB-00598-02</t>
  </si>
  <si>
    <t xml:space="preserve">FAB-00598-02</t>
  </si>
  <si>
    <t xml:space="preserve">FAB, CHIPMUNK, VER. 2</t>
  </si>
  <si>
    <t xml:space="preserve">SHENNAN CIRCUITS(FAB-00598-02-CA)| STREAMLINE CIRCUITS(FAB-00598-02-CA)| TTM - DONGGUAN OPC-DMC(FAB-00598-02-CA)| WUS - HUBEI(FAB-00598-02-CA)</t>
  </si>
  <si>
    <t xml:space="preserve">LFARISFAB-00599-03</t>
  </si>
  <si>
    <t xml:space="preserve">FAB-00599-03</t>
  </si>
  <si>
    <t xml:space="preserve">FAB, SPERRY, VER. 03</t>
  </si>
  <si>
    <t xml:space="preserve">GCE-TAIWAN(FAB-00599-03-BA)| ISU SYLMAR(FAB-00599-03-DB)| SANMINA-SCI SAN JOSE(FAB-00599-03-BA)| SHENNAN CIRCUITS(FAB-00599-03-BA)| STREAMLINE CIRCUITS(FAB-00599-03-BA)| TTM - CHIPPEWA FALLS(FAB-00599-03-BA)| WUS (KUNSHAN)(FAB-00599-03-BA)</t>
  </si>
  <si>
    <t xml:space="preserve">LFARISFAB-00600-04</t>
  </si>
  <si>
    <t xml:space="preserve">FAB-00600-04</t>
  </si>
  <si>
    <t xml:space="preserve">FAB, DAWSON, VER.04</t>
  </si>
  <si>
    <t xml:space="preserve">GCE-TAIWAN(FAB-00600-04-CA)| ISU SYLMAR(FAB-00600-04-CA)| SHENNAN CIRCUITS(FAB-00600-04-CA)| STREAMLINE CIRCUITS(FAB-00600-04-CA)| TTM - DONGGUAN OPC-DMC(FAB-00600-04-CA)| TTM - LOGAN (USA)(FAB-00600-04-CA)| WUS - HUBEI(FAB-00600-04-CA)</t>
  </si>
  <si>
    <t xml:space="preserve">LFARISFAB-00603-02</t>
  </si>
  <si>
    <t xml:space="preserve">FAB-00603-02</t>
  </si>
  <si>
    <t xml:space="preserve">FAB, MARMOT, VER 2</t>
  </si>
  <si>
    <t xml:space="preserve">ISU SYLMAR(FAB-00603-02-CA)| STREAMLINE CIRCUITS SANTA CLAR(FAB-00603-02-CA)| TTM - DONGGUAN OPC-DMC(FAB-00603-02-CA)| TTM - HUIYANG(FAB-00603-02-CA)| TTM - LOGAN (USA)(FAB-00603-02-CA)| WUS - HUBEI(FAB-00603-02-CA)</t>
  </si>
  <si>
    <t xml:space="preserve">LFARISFAB-00604-02</t>
  </si>
  <si>
    <t xml:space="preserve">FAB-00604-02</t>
  </si>
  <si>
    <t xml:space="preserve">FAB, PIKA, VER 2</t>
  </si>
  <si>
    <t xml:space="preserve">SHENNAN CIRCUITS(FAB-00604-02-CA)| TTM - DONGGUAN OPC-DMC(FAB-00604-02-CA)| TTM - FOREST GROVE USA(FAB-00604-02-CA)| WUS - HUBEI(FAB-00604-02-CA)</t>
  </si>
  <si>
    <t xml:space="preserve">LFARISFAB-00605-01-Q</t>
  </si>
  <si>
    <t xml:space="preserve">FAB-00605-01</t>
  </si>
  <si>
    <t xml:space="preserve">FAB, CLEARWATER MS</t>
  </si>
  <si>
    <t xml:space="preserve">TTM - CHIPPEWA FALLS(FAB-00605-01-AC)</t>
  </si>
  <si>
    <t xml:space="preserve">LFARISFAB-00605-02-Q</t>
  </si>
  <si>
    <t xml:space="preserve">FAB-00605-02</t>
  </si>
  <si>
    <t xml:space="preserve">FAB, CLEARWATER MS MOTHERBAORD VER 02</t>
  </si>
  <si>
    <t xml:space="preserve">GCE-TAIWAN(FAB-00605-02-AC)| ISU DAEGU(FAB-00605-02-AC)| TTM - CHIPPEWA FALLS(FAB-00605-02-AC)</t>
  </si>
  <si>
    <t xml:space="preserve">LFARISFAB-00612-02-Q</t>
  </si>
  <si>
    <t xml:space="preserve">FAB-00612-02</t>
  </si>
  <si>
    <t xml:space="preserve">FAB,PINECREST-L SWITCH,2RU</t>
  </si>
  <si>
    <t xml:space="preserve">GCE-TAIWAN(FAB-00612-02-AD)| WUS (KUNSHAN)(FAB-00612-02-AD)</t>
  </si>
  <si>
    <t xml:space="preserve">LFARISFAB-00613-01-Q</t>
  </si>
  <si>
    <t xml:space="preserve">FAB-00613-01</t>
  </si>
  <si>
    <t xml:space="preserve">FAB, SIERRA, REAR CARD</t>
  </si>
  <si>
    <t xml:space="preserve">SANMINA-SCI SAN JOSE(FAB-00613-01-CA)| TTM - LOGAN (USA)(FAB-00613-01-CA)| WUS (KUNSHAN)(FAB-00613-01-CA)</t>
  </si>
  <si>
    <t xml:space="preserve">LFARISFAB-00618-01-Q</t>
  </si>
  <si>
    <t xml:space="preserve">FAB-00618-01</t>
  </si>
  <si>
    <t xml:space="preserve">FAB, CLEARWATER MS DAUGHTER CARD</t>
  </si>
  <si>
    <t xml:space="preserve">STREAMLINE CIRCUITS(FAB-00618-01-DB)| TTM - CHIPPEWA FALLS(FAB-00618-01-DB)</t>
  </si>
  <si>
    <t xml:space="preserve">LFARISFAB-00618-02-Q</t>
  </si>
  <si>
    <t xml:space="preserve">FAB-00618-02</t>
  </si>
  <si>
    <t xml:space="preserve">FAB, CLEARWATER MS DAUGHTERCARD VER 02</t>
  </si>
  <si>
    <t xml:space="preserve">SHENNAN CIRCUITS-LG2 CHINA(FAB-00618-02-DB)| TTM - DONGGUAN OPC-DMC(FAB-00618-02-DB)| WUS (KUNSHAN)(FAB-00618-02-DB)</t>
  </si>
  <si>
    <t xml:space="preserve">LFARISFAB-00622-02</t>
  </si>
  <si>
    <t xml:space="preserve">FAB-00622-02</t>
  </si>
  <si>
    <t xml:space="preserve">FAB, WINDY CREEK</t>
  </si>
  <si>
    <t xml:space="preserve">STREAMLINE CIRCUITS(FAB-00622-02-CA)| TTM - DONGGUAN OPC-DMC(FAB-00622-02-CA)| TTM - LOGAN (USA)(FAB-00622-02-CA)| WUS - HUBEI(FAB-00622-02-CA)</t>
  </si>
  <si>
    <t xml:space="preserve">LFARISFAB-00629-01-Q</t>
  </si>
  <si>
    <t xml:space="preserve">FAB-00629-01</t>
  </si>
  <si>
    <t xml:space="preserve">FAB, OSFP 2X6 LED BOARD</t>
  </si>
  <si>
    <t xml:space="preserve">ISU SYLMAR(FAB-00629-01-CA)| TTM - LOGAN (USA)(FAB-00629-01-CA)</t>
  </si>
  <si>
    <t xml:space="preserve">LFARISFAB-00630-02</t>
  </si>
  <si>
    <t xml:space="preserve">FAB-00630-02</t>
  </si>
  <si>
    <t xml:space="preserve">FAB, YUBA, MARYSVILLE, 1RU, VER02</t>
  </si>
  <si>
    <t xml:space="preserve">GCE-TAIWAN(FAB-00630-02-AA/AC/AD)| ISU DAEGU(FAB-00630-02-AA/AC/AD)| TTM - CHIPPEWA FALLS(FAB-00630-02-AA/AC/AD)</t>
  </si>
  <si>
    <t xml:space="preserve">LFARISFAB-00635-02</t>
  </si>
  <si>
    <t xml:space="preserve">FAB-00635-02</t>
  </si>
  <si>
    <t xml:space="preserve">FAB, DAWSON-MGMT, VER.02</t>
  </si>
  <si>
    <t xml:space="preserve">ISU SYLMAR(FAB-00635-02-CA)| TTM - DONGGUAN OPC-DMC(FAB-00635-02-CA)| TTM - LOGAN (USA)(FAB-00635-02-CA)| WUS - HUBEI(FAB-00635-02-CA)</t>
  </si>
  <si>
    <t xml:space="preserve">LFARISFAB-00644-02-Q</t>
  </si>
  <si>
    <t xml:space="preserve">FAB-00644-02</t>
  </si>
  <si>
    <t xml:space="preserve">FAB,PINECREST-U SWITCH,2RU</t>
  </si>
  <si>
    <t xml:space="preserve">GCE-TAIWAN(FAB-00644-02-AD)| WUS (KUNSHAN)(FAB-00644-02-AD)</t>
  </si>
  <si>
    <t xml:space="preserve">LFARISFAB-00646-03</t>
  </si>
  <si>
    <t xml:space="preserve">FAB-00646-03</t>
  </si>
  <si>
    <t xml:space="preserve">FAB, SEQUOIA, MAPLE</t>
  </si>
  <si>
    <t xml:space="preserve">GOLD CIRCUITS(FAB-00646-03-AC)| WUS PRINTED CIRCUIT(FAB-00646-03-AC)</t>
  </si>
  <si>
    <t xml:space="preserve">LFARISFAB-00649-02-Q</t>
  </si>
  <si>
    <t xml:space="preserve">FAB-00649-02</t>
  </si>
  <si>
    <t xml:space="preserve">FAB, BROOKS ISLAND</t>
  </si>
  <si>
    <t xml:space="preserve">GCE-TAIWAN(FAB-00649-02-DB)| ISU SYLMAR(FAB-00649-02-DB)| SHENNAN CIRCUITS-LG2 CHINA(FAB-00649-02-DB)| STREAMLINE CIRCUITS(FAB-00649-02-DB)| WUS (KUNSHAN)(FAB-00649-02-DB)</t>
  </si>
  <si>
    <t xml:space="preserve">LFARISFAB-00649-04</t>
  </si>
  <si>
    <t xml:space="preserve">FAB-00649-04</t>
  </si>
  <si>
    <t xml:space="preserve">FAB, BROOKS ISLAND, VER04 FAB</t>
  </si>
  <si>
    <t xml:space="preserve">GOLD CIRCUITS(FAB-00649-04-DB)| SHENNAN CIRCUITS(FAB-00649-04-DB)| WUS PRINTED CIRCUIT(FAB-00649-04-DB)</t>
  </si>
  <si>
    <t xml:space="preserve">LFARISFAB-00649-04-Q</t>
  </si>
  <si>
    <t xml:space="preserve">GCE-TAIWAN(FAB-00649-04-DB)| SHENNAN CIRCUITS-LG2 CHINA(FAB-00649-04-DB)| WUS (KUNSHAN)(FAB-00649-04-DB)</t>
  </si>
  <si>
    <t xml:space="preserve">LFARISFAB-00665-01-Q</t>
  </si>
  <si>
    <t xml:space="preserve">FAB-00665-01</t>
  </si>
  <si>
    <t xml:space="preserve">FAB, FERRY</t>
  </si>
  <si>
    <t xml:space="preserve">STREAMLINE CIRCUITS(FAB-00665-01-CA)| TTM - DONGGUAN OPC-DMC(FAB-00665-01-CA)| TTM - LOGAN (USA)(FAB-00665-01-CA)| WUS - HUBEI(FAB-00665-01-CA)</t>
  </si>
  <si>
    <t xml:space="preserve">LFARISFAB-00666-01</t>
  </si>
  <si>
    <t xml:space="preserve">FAB-00666-01</t>
  </si>
  <si>
    <t xml:space="preserve">FAB, AVALON</t>
  </si>
  <si>
    <t xml:space="preserve">STREAMLINE CIRCUITS(FAB-00666-01-CA)| TTM TECHNOLOGIES(FAB-00666-01-CA)| WUS PRINTED CIRCUIT(FAB-00666-01-CA)</t>
  </si>
  <si>
    <t xml:space="preserve">LFARISFAB-00670-01</t>
  </si>
  <si>
    <t xml:space="preserve">FAB-00670-01</t>
  </si>
  <si>
    <t xml:space="preserve">FAB, YUBA, REAR PORTS BOARD, VER01</t>
  </si>
  <si>
    <t xml:space="preserve">STREAMLINE CIRCUITS SANTA CLAR(FAB-00670-01-CA)| TTM - LOGAN (USA)(FAB-00670-01-CA)| WUS - HUBEI(FAB-00670-01-CA)</t>
  </si>
  <si>
    <t xml:space="preserve">LFARISFAB-00681-01CS</t>
  </si>
  <si>
    <t xml:space="preserve">FAB-00681-01</t>
  </si>
  <si>
    <t xml:space="preserve">FAB, P1 Montebello, 96 SFP28, 8 QSFP, 2 SFP+ Los Angeles, 2RU</t>
  </si>
  <si>
    <t xml:space="preserve">SANMINA-SCI(FAB-00681-01-AD)| TTM TECHNOLOGIES(FAB-00681-01-AD)</t>
  </si>
  <si>
    <t xml:space="preserve">LFARISFAB-00682-01-Q</t>
  </si>
  <si>
    <t xml:space="preserve">FAB-00682-01</t>
  </si>
  <si>
    <t xml:space="preserve">FAB,YUBA,SMARTSVILLE-DD,1RU</t>
  </si>
  <si>
    <t xml:space="preserve">ISU SYLMAR(FAB-00682-01-DB)| STREAMLINE CIRCUITS(FAB-00682-01-DB)</t>
  </si>
  <si>
    <t xml:space="preserve">LFARISFAB-00682-03</t>
  </si>
  <si>
    <t xml:space="preserve">FAB-00682-03</t>
  </si>
  <si>
    <t xml:space="preserve">FAB, BIRD ISLAND, VER03 FAB</t>
  </si>
  <si>
    <t xml:space="preserve">GOLD CIRCUITS(FAB-00682-03-DB)| ISU PETASYS(FAB-00682-03-DB)| WUS PRINTED CIRCUIT(FAB-00682-03-DB)</t>
  </si>
  <si>
    <t xml:space="preserve">LFARISFAB-00694-01CS-Q</t>
  </si>
  <si>
    <t xml:space="preserve">FAB-00694-01</t>
  </si>
  <si>
    <t xml:space="preserve">FAB, TORRANCE, VER01</t>
  </si>
  <si>
    <t xml:space="preserve">SANMINA SCI(FAB-00694-01-AC)| TTM - CHIPPEWA FALLS(FAB-00694-01-AC)</t>
  </si>
  <si>
    <t xml:space="preserve">LFARISFAB-00694-02-Q</t>
  </si>
  <si>
    <t xml:space="preserve">FAB-00694-02</t>
  </si>
  <si>
    <t xml:space="preserve">FAB, TORRANCE, VER02</t>
  </si>
  <si>
    <t xml:space="preserve">SANMINA SAN JOSE(FAB-00694-02-AC)| TTM - CHIPPEWA FALLS(FAB-00694-02-AC)</t>
  </si>
  <si>
    <t xml:space="preserve">LFARISFAB-00716-01-Q</t>
  </si>
  <si>
    <t xml:space="preserve">FAB-00716-01</t>
  </si>
  <si>
    <t xml:space="preserve">FAB,OUZEL YELLOWSTONE</t>
  </si>
  <si>
    <t xml:space="preserve">SANMINA-SCI(FAB-00716-01 EH)| TTM - CHIPPEWA FALLS(FAB-00716-01 EH)</t>
  </si>
  <si>
    <t xml:space="preserve">LFARISFAB-00717-01-Q</t>
  </si>
  <si>
    <t xml:space="preserve">FAB-00717-01</t>
  </si>
  <si>
    <t xml:space="preserve">FAB, DENALI, HORSESHOE LAKE SHIMM</t>
  </si>
  <si>
    <t xml:space="preserve">STREAMLINE CIRCUITS(FAB-00717-01-CA)| WUS - HUBEI(FAB-00717-01-CA)</t>
  </si>
  <si>
    <t xml:space="preserve">LFARISFAB-00718-01-Q</t>
  </si>
  <si>
    <t xml:space="preserve">FAB-00718-01</t>
  </si>
  <si>
    <t xml:space="preserve">FAB, SILVERTHRONE-MB</t>
  </si>
  <si>
    <t xml:space="preserve">ISU DAEGU(FAB-00718-01-AD/HA)| TTM - CHIPPEWA FALLS(FAB-00718-01-AD/HA)</t>
  </si>
  <si>
    <t xml:space="preserve">LFARISFAB-00719-01</t>
  </si>
  <si>
    <t xml:space="preserve">FAB-00719-01</t>
  </si>
  <si>
    <t xml:space="preserve">FAB, SILVERTHRONE-MO RISER CARD</t>
  </si>
  <si>
    <t xml:space="preserve">ARISTA NETWORKS(FAB-00719-01)</t>
  </si>
  <si>
    <t xml:space="preserve">LFARISFAB-00720-02-Q</t>
  </si>
  <si>
    <t xml:space="preserve">FAB-00720-02</t>
  </si>
  <si>
    <t xml:space="preserve">FAB, SILVERTHRONE-Q RISER CARD</t>
  </si>
  <si>
    <t xml:space="preserve">ISU SYLMAR(FAB-00720-02-AD/AA)| TTM - CHIPPEWA FALLS(FAB-00720-02-AD/AA)</t>
  </si>
  <si>
    <t xml:space="preserve">LFARISFAB-00721-01</t>
  </si>
  <si>
    <t xml:space="preserve">FAB-00721-01</t>
  </si>
  <si>
    <t xml:space="preserve">FAB, SILVERTHRONE-MQ RISER CARD</t>
  </si>
  <si>
    <t xml:space="preserve">ARISTA NETWORKS(FAB-00721-01)</t>
  </si>
  <si>
    <t xml:space="preserve">LFARISFAB-00723-01-Q</t>
  </si>
  <si>
    <t xml:space="preserve">FAB-00723-01</t>
  </si>
  <si>
    <t xml:space="preserve">FAB, SIERRA, PINECREST-DD L, SWITCH</t>
  </si>
  <si>
    <t xml:space="preserve">GCE-TAIWAN(FAB-00723-01-AD)| TTM - CHIPPEWA FALLS(FAB-00723-01-AD)| WUS (KUNSHAN)(FAB-00723-01-AD)</t>
  </si>
  <si>
    <t xml:space="preserve">LFARISFAB-00724-01-Q</t>
  </si>
  <si>
    <t xml:space="preserve">FAB-00724-01</t>
  </si>
  <si>
    <t xml:space="preserve">FAB, SIERRA, PINECREST-DD U, SWITCH</t>
  </si>
  <si>
    <t xml:space="preserve">GCE-TAIWAN(FAB-00724-01-AD)| TTM - CHIPPEWA FALLS(FAB-00724-01-AD)| WUS (KUNSHAN)(FAB-00724-01-AD)</t>
  </si>
  <si>
    <t xml:space="preserve">LFARISFAB-00727-01CS-Q</t>
  </si>
  <si>
    <t xml:space="preserve">FAB-00727-01</t>
  </si>
  <si>
    <t xml:space="preserve">Los Angeles- FAB Montebello Management Ports Board to support press-fit connector, J2</t>
  </si>
  <si>
    <t xml:space="preserve">STREAMLINE CIRCUITS(FAB-00727-01-CA)| TTM - DONGGUAN OPC-DMC(FAB-00727-01-CA)| WUS - HUBEI(FAB-00727-01-CA)</t>
  </si>
  <si>
    <t xml:space="preserve">LFARISFAB-00730-01CS-Q</t>
  </si>
  <si>
    <t xml:space="preserve">FAB-00730-01</t>
  </si>
  <si>
    <t xml:space="preserve">FAB,WOODPECKER FAN ADAPTER,VER01</t>
  </si>
  <si>
    <t xml:space="preserve">STREAMLINE CIRCUITS(FAB-00730-01-CA)</t>
  </si>
  <si>
    <t xml:space="preserve">LFARISFAB-00730-02CS-Q</t>
  </si>
  <si>
    <t xml:space="preserve">FAB-00730-02</t>
  </si>
  <si>
    <t xml:space="preserve">FAB,WOODPECKER FAN ADAPTER,VER02</t>
  </si>
  <si>
    <t xml:space="preserve">SHENNAN CIRCUITS(FAB-00730-02-CA)| WUS - HUBEI(FAB-00730-02-CA)</t>
  </si>
  <si>
    <t xml:space="preserve">LFARISFAB-00731-01CS-Q</t>
  </si>
  <si>
    <t xml:space="preserve">SHENNAN CIRCUITS-LG2 CHINA(FAB-00731-01-CA)| STREAMLINE CIRCUITS(FAB-00731-01-CA)</t>
  </si>
  <si>
    <t xml:space="preserve">LFARISFAB-00734-01CS-Q</t>
  </si>
  <si>
    <t xml:space="preserve">FAB-00734-01</t>
  </si>
  <si>
    <t xml:space="preserve">FAB, TORRANCE DAUGHTER CARD, VER01</t>
  </si>
  <si>
    <t xml:space="preserve">TTM - CHIPPEWA FALLS(FAB-00734-01-DB)</t>
  </si>
  <si>
    <t xml:space="preserve">LFARISFAB-00734-02-Q</t>
  </si>
  <si>
    <t xml:space="preserve">FAB-00734-02</t>
  </si>
  <si>
    <t xml:space="preserve">FAB, TORRANCE DAUGHTER CARD, VER02</t>
  </si>
  <si>
    <t xml:space="preserve">SHENNAN CIRCUITS(FAB-00734-02-DB)| TTM - CHIPPEWA FALLS(FAB-00734-02-DB)</t>
  </si>
  <si>
    <t xml:space="preserve">LFARISFAB-00752-01</t>
  </si>
  <si>
    <t xml:space="preserve">FAB-00752-01</t>
  </si>
  <si>
    <t xml:space="preserve">FAB, YUBA, DBRD, TAMBO-MEZ</t>
  </si>
  <si>
    <t xml:space="preserve">ARISTA NETWORKS(FAB-00752-01)</t>
  </si>
  <si>
    <t xml:space="preserve">LFARISFAB-00768-01</t>
  </si>
  <si>
    <t xml:space="preserve">FAB-00768-01</t>
  </si>
  <si>
    <t xml:space="preserve">FAB, DN, BEARPAW J2-C</t>
  </si>
  <si>
    <t xml:space="preserve">ARISTA NETWORKS(FAB-00768-01)</t>
  </si>
  <si>
    <t xml:space="preserve">LFARISFAB-00803-01</t>
  </si>
  <si>
    <t xml:space="preserve">FAB-00803-01</t>
  </si>
  <si>
    <t xml:space="preserve">Tuba-Norwalk</t>
  </si>
  <si>
    <t xml:space="preserve">ARISTA NETWORKS(FAB-00803-01)</t>
  </si>
  <si>
    <t xml:space="preserve">LFARISFAB-00804-01</t>
  </si>
  <si>
    <t xml:space="preserve">FAB-00804-01</t>
  </si>
  <si>
    <t xml:space="preserve">Tuba-Norwalk-Daughter Card1</t>
  </si>
  <si>
    <t xml:space="preserve">ARISTA NETWORKS(FAB-00804-01)</t>
  </si>
  <si>
    <t xml:space="preserve">LFARISFAB-00817-01-Q</t>
  </si>
  <si>
    <t xml:space="preserve">FAB-00817-01</t>
  </si>
  <si>
    <t xml:space="preserve">FAB, BEARPAW MEZZANINE</t>
  </si>
  <si>
    <t xml:space="preserve">ARISTA NETWORKS(FAB-00817-01)</t>
  </si>
  <si>
    <t xml:space="preserve">LFARISFAS-00189</t>
  </si>
  <si>
    <t xml:space="preserve">FAS-00189</t>
  </si>
  <si>
    <t xml:space="preserve">FAS,NUT,SOLDER,PEM,M3 THREAD,2.00MM THICK</t>
  </si>
  <si>
    <t xml:space="preserve">HARDWARE SPECIALTY(907784)| PENCOM(PR3551)| PENNENGINEERING(SMTSO-M3-2ET)</t>
  </si>
  <si>
    <t xml:space="preserve">LFARISFAS-00214</t>
  </si>
  <si>
    <t xml:space="preserve">FAS-00214</t>
  </si>
  <si>
    <t xml:space="preserve">NUT,SOLDER,PEM,M2 THREAD,2.00MM THICK</t>
  </si>
  <si>
    <t xml:space="preserve">HARDWARE  SPECIALTY(943809)| PENCOM(PR4578)| PENNENGINEERING(SMTSO-M2-2-ET)</t>
  </si>
  <si>
    <t xml:space="preserve">LFARISFAS-00318</t>
  </si>
  <si>
    <t xml:space="preserve">FAS-00318</t>
  </si>
  <si>
    <t xml:space="preserve">SCREW,PAN HEAD,#1 PHILLIPS,M2X10,SEMS,DUAL WASHER</t>
  </si>
  <si>
    <t xml:space="preserve">HARDWARE SPECIALTY CO(914784)| PENCOM(SR7240)</t>
  </si>
  <si>
    <t xml:space="preserve">LFARISFAS-00338</t>
  </si>
  <si>
    <t xml:space="preserve">FAS-00338</t>
  </si>
  <si>
    <t xml:space="preserve">WASHER, FLAT, M3, 0.50mm THK, SS</t>
  </si>
  <si>
    <t xml:space="preserve">HARDWARE SPECIALTY(900824)| PENCOM(WA1117)</t>
  </si>
  <si>
    <t xml:space="preserve">LFARISFAS-00345</t>
  </si>
  <si>
    <t xml:space="preserve">FAS-00345</t>
  </si>
  <si>
    <t xml:space="preserve">SCREW,PAN HEAD,#1 PHILLIPS,M2X12,SEMS,DUAL WASHER</t>
  </si>
  <si>
    <t xml:space="preserve">HARDWARE SPECIALTY(914785)| PENCOM(SE2804)</t>
  </si>
  <si>
    <t xml:space="preserve">LFARISFAS-00378</t>
  </si>
  <si>
    <t xml:space="preserve">FAS-00378</t>
  </si>
  <si>
    <t xml:space="preserve">SCREW,PAN HEAD #1 PHILLIPS,M3X16,SEMS WASHER</t>
  </si>
  <si>
    <t xml:space="preserve">HARDWARE SPECIALTY(900503)| PENCOM(SC3809)</t>
  </si>
  <si>
    <t xml:space="preserve">LFARISFAS-00488</t>
  </si>
  <si>
    <t xml:space="preserve">FAS-00488</t>
  </si>
  <si>
    <t xml:space="preserve">SCREW,PAN HEAD,#1 PHILLIPS,M2X4,SEMS,DUAL WASHER</t>
  </si>
  <si>
    <t xml:space="preserve">HARDWARE SPECIALTY CO(941109)| PENCOM  LIMITED(SE7944)| PENCOM(SE7944)</t>
  </si>
  <si>
    <t xml:space="preserve">LFARISFAS-00550</t>
  </si>
  <si>
    <t xml:space="preserve">FAS-00550</t>
  </si>
  <si>
    <t xml:space="preserve">STANDOFF M3 3MML STEEL SMT SOLDER</t>
  </si>
  <si>
    <t xml:space="preserve">PENCOM(ST6122)| PENN ENGINEERING(SMTSO-M3-3ET)</t>
  </si>
  <si>
    <t xml:space="preserve">LFARISFAS-00566</t>
  </si>
  <si>
    <t xml:space="preserve">FAS-00566</t>
  </si>
  <si>
    <t xml:space="preserve">SCREW, TAP, #2X3/8 IN L, PH, PN HD, STL, ZN PLT, TYPE AB</t>
  </si>
  <si>
    <t xml:space="preserve">HARDWARE SPECIALITY(921162)| PENCOM(SR9145)</t>
  </si>
  <si>
    <t xml:space="preserve">LFARISFAS-00653-Q</t>
  </si>
  <si>
    <t xml:space="preserve">FAS-00653</t>
  </si>
  <si>
    <t xml:space="preserve">FAS,NUT,SOLDER,PEM,M3.5X0.6 THREAD,3.00MM THICK</t>
  </si>
  <si>
    <t xml:space="preserve">PENN ENGINEERING(SMTSO-M35-3ET)</t>
  </si>
  <si>
    <t xml:space="preserve">LFARISFUSE-00001</t>
  </si>
  <si>
    <t xml:space="preserve">FUSE-00001</t>
  </si>
  <si>
    <t xml:space="preserve">FUSE, RESETABLE, 1.5A, 6V MAX, SMD</t>
  </si>
  <si>
    <t xml:space="preserve">LITTELFUSE(1206L150PR)| LITTELFUSE(1206L150THWR)| TE CONNECTIVITY(NANOSMDC150F-2)</t>
  </si>
  <si>
    <t xml:space="preserve">LFARISFUSE-00002</t>
  </si>
  <si>
    <t xml:space="preserve">FUSE-00002</t>
  </si>
  <si>
    <t xml:space="preserve">FUSE, 15A, SMD</t>
  </si>
  <si>
    <t xml:space="preserve">BEL FUSE INC(SSQ15)| LITTELFUSE(0451015.MRL)</t>
  </si>
  <si>
    <t xml:space="preserve">LFARISFUSE-00005</t>
  </si>
  <si>
    <t xml:space="preserve">FUSE-00005</t>
  </si>
  <si>
    <t xml:space="preserve">FUSE,7A,FAST,SMD</t>
  </si>
  <si>
    <t xml:space="preserve">BEL FUSE INC(SSQ7)| LITTLEFUSE INC(0448007.MR)</t>
  </si>
  <si>
    <t xml:space="preserve">LFARISFUSE-00100</t>
  </si>
  <si>
    <t xml:space="preserve">FUSE-00100</t>
  </si>
  <si>
    <t xml:space="preserve">FUSE, RESETABLE, IHOLD = 1.1A, 6V MAX, SMD</t>
  </si>
  <si>
    <t xml:space="preserve">BOURNS INC(MF-NSMF110-2)| LITTELFUSE  INC.(NANOSMDC110F-2)| LITTELFUSE(1206L110THYR)| TE CONNECTIVITY(NANOSMDC110F)</t>
  </si>
  <si>
    <t xml:space="preserve">LFARISFUSE-00106</t>
  </si>
  <si>
    <t xml:space="preserve">FUSE-00106</t>
  </si>
  <si>
    <t xml:space="preserve">FUSE,30A,125V,SMD</t>
  </si>
  <si>
    <t xml:space="preserve">EATON(1025HC30-RTR)| LITTELFUSE(0456 030.ER)</t>
  </si>
  <si>
    <t xml:space="preserve">LFARISFUSE-00109</t>
  </si>
  <si>
    <t xml:space="preserve">FUSE-00109</t>
  </si>
  <si>
    <t xml:space="preserve">FUSE, RESETTABLE PTC, IHOLD=3A, 15V,SMT2920</t>
  </si>
  <si>
    <t xml:space="preserve">LITTEFUSE(2920L300/15DR)| LITTELFUSE(2920L300/15)| TE CONNECTIVITY(SMD300F/15-2)</t>
  </si>
  <si>
    <t xml:space="preserve">LFARISFUSE-00110</t>
  </si>
  <si>
    <t xml:space="preserve">FUSE-00110</t>
  </si>
  <si>
    <t xml:space="preserve">FUSE,20A,125V,SMD</t>
  </si>
  <si>
    <t xml:space="preserve">BEL FUSE INC(0678L9200-02)| LITTELFUSE(0456 020.ER)</t>
  </si>
  <si>
    <t xml:space="preserve">LFARISFUSE-00112</t>
  </si>
  <si>
    <t xml:space="preserve">FUSE-00112</t>
  </si>
  <si>
    <t xml:space="preserve">FUSE,40A,60V,SMD</t>
  </si>
  <si>
    <t xml:space="preserve">EATON(1025HC40-RTR)| LITTELFUSE(0456040.DR)</t>
  </si>
  <si>
    <t xml:space="preserve">LFARISFUSE-00117</t>
  </si>
  <si>
    <t xml:space="preserve">FUSE-00117</t>
  </si>
  <si>
    <t xml:space="preserve">FUSE, 1.5A HOLD, 24V PTC RESETTABLE,70MOHMS,1812</t>
  </si>
  <si>
    <t xml:space="preserve">BEL FUSE INC(0ZCG0150BF2C)| BOURNS INC(MF-MSMF150/24X-2)| COOPER ELECTRONIC(PTS181224V150)| EATON(PTS181224V150)| LITTELFUSE(1812L150/24MR)| TE CONNECTIVITY(MINISMDC150F/24-2)</t>
  </si>
  <si>
    <t xml:space="preserve">LFARISFUSE-00119</t>
  </si>
  <si>
    <t xml:space="preserve">FUSE-00119</t>
  </si>
  <si>
    <t xml:space="preserve">FUSE,3A,FAST,SMD</t>
  </si>
  <si>
    <t xml:space="preserve">BEL FUSE INC(0686-3000-01)</t>
  </si>
  <si>
    <t xml:space="preserve">LFARISFUSE-00120</t>
  </si>
  <si>
    <t xml:space="preserve">FUSE-00120</t>
  </si>
  <si>
    <t xml:space="preserve">FUSE, 32V, 250mA, 0402, SMD</t>
  </si>
  <si>
    <t xml:space="preserve">AVX CORPORATION(F0402E0R25FSTR)| LITTELFUSE(0435.250KRHF)| LITTELFUSE(0435.250KRHFS)</t>
  </si>
  <si>
    <t xml:space="preserve">LFARISFUSE-00122</t>
  </si>
  <si>
    <t xml:space="preserve">FUSE-00122</t>
  </si>
  <si>
    <t xml:space="preserve">FUSE, 2.5A HOLD, 16V PTC RESETTABLE,100MOHMS,1812</t>
  </si>
  <si>
    <t xml:space="preserve">BEL FUSE INC(0ZCG0260BF2B)| BOURNS INC(MF-MSMF250/16X-2)| LITTELFUSE(1812L260/16MR)</t>
  </si>
  <si>
    <t xml:space="preserve">LFARISFUSE-00129</t>
  </si>
  <si>
    <t xml:space="preserve">FUSE-00129</t>
  </si>
  <si>
    <t xml:space="preserve">FUSE,50A,60V,SMD</t>
  </si>
  <si>
    <t xml:space="preserve">EATON(1025HC50-RTR)</t>
  </si>
  <si>
    <t xml:space="preserve">LFARISFUSE-00131</t>
  </si>
  <si>
    <t xml:space="preserve">FUSE-00131</t>
  </si>
  <si>
    <t xml:space="preserve">FUSE, 15A, 125V, FAST, 2410, 10kA@86VDC INTERRUPT RATING</t>
  </si>
  <si>
    <t xml:space="preserve">LITTELFUSE(0476015.MRS)</t>
  </si>
  <si>
    <t xml:space="preserve">LFARISFUSE-00131-Q</t>
  </si>
  <si>
    <t xml:space="preserve">FUSE, 15A, 125V, FAST, 2410</t>
  </si>
  <si>
    <t xml:space="preserve">LITTELFUSE INC(0476015.MRSN)</t>
  </si>
  <si>
    <t xml:space="preserve">LFARISGSKT-00239</t>
  </si>
  <si>
    <t xml:space="preserve">GSKT-00239</t>
  </si>
  <si>
    <t xml:space="preserve">GASKET, HT840,FOAM,SILICONE,6.5MM OD,3.5MM ID,4.76MM THICK</t>
  </si>
  <si>
    <t xml:space="preserve">BOYD COPRORATION(ARI996-GSKT-00239)| BOYD COPRORATION(ARI-GSKT-00239)| BOYD CORPORATION(GSKT-00239)</t>
  </si>
  <si>
    <t xml:space="preserve">LFARISHSK-00105</t>
  </si>
  <si>
    <t xml:space="preserve">HSK-00105</t>
  </si>
  <si>
    <t xml:space="preserve">HEATSINK,15MM,W/TAPE</t>
  </si>
  <si>
    <t xml:space="preserve">VETTE CORPORATION(108098)</t>
  </si>
  <si>
    <t xml:space="preserve">LFARISHSK-00139-02</t>
  </si>
  <si>
    <t xml:space="preserve">HSK-00139-02</t>
  </si>
  <si>
    <t xml:space="preserve">HEATSINK,OLEMA,CUSTOM,W/SCREWS</t>
  </si>
  <si>
    <t xml:space="preserve">AAVID THERMALLOY - CHINA(647960)| AAVID THERMALLOY INC(647960)| THERMO COOL CORP(HSK-00139-02)</t>
  </si>
  <si>
    <t xml:space="preserve">LFARISHSK-00146-01</t>
  </si>
  <si>
    <t xml:space="preserve">HSK-00146-01</t>
  </si>
  <si>
    <t xml:space="preserve">HEATSINK,60MM,PUSH-PIN</t>
  </si>
  <si>
    <t xml:space="preserve">THERMO COOL CORP(HSK-00146-01)</t>
  </si>
  <si>
    <t xml:space="preserve">LFARISHSK-00147-01</t>
  </si>
  <si>
    <t xml:space="preserve">HSK-00147-01</t>
  </si>
  <si>
    <t xml:space="preserve">HEATSINK,31X37.5 MM,PUSH-PIN</t>
  </si>
  <si>
    <t xml:space="preserve">THERMO COOL CORP(HSK-00147-01)</t>
  </si>
  <si>
    <t xml:space="preserve">LFARISHSK-00150-02</t>
  </si>
  <si>
    <t xml:space="preserve">HSK-00150-02</t>
  </si>
  <si>
    <t xml:space="preserve">HEATSINK,PONDEROSA,CUSTOM,W/SCREWS</t>
  </si>
  <si>
    <t xml:space="preserve">THERMO COOL CORP(HSK-00150-02)</t>
  </si>
  <si>
    <t xml:space="preserve">LFARISHSK-00203-04</t>
  </si>
  <si>
    <t xml:space="preserve">HSK-00203-04</t>
  </si>
  <si>
    <t xml:space="preserve">HEATSINK,CYPRESS4,W/SCREWS</t>
  </si>
  <si>
    <t xml:space="preserve">AAVID THERMALLOY INC(647950)| AAVID THERMALLOY LLC(060891)| THERMO COOL(HSK-00203-04)</t>
  </si>
  <si>
    <t xml:space="preserve">LFARISHSK-00205-03</t>
  </si>
  <si>
    <t xml:space="preserve">HSK-00205-03</t>
  </si>
  <si>
    <t xml:space="preserve">HEATSINK,NOVATO,STACK,W/FEMALE SCREWS</t>
  </si>
  <si>
    <t xml:space="preserve">AAVID THERMALLOY - CHINA(061141)| AAVID THERMALLOY LLC(061141)| THERMO COOL CORP(HSK-00205-03)</t>
  </si>
  <si>
    <t xml:space="preserve">LFARISHSK-00217-02</t>
  </si>
  <si>
    <t xml:space="preserve">HSK-00217-02</t>
  </si>
  <si>
    <t xml:space="preserve">HEATSINK,STAT,CUSTOM,W/SCREWS</t>
  </si>
  <si>
    <t xml:space="preserve">THERMO COOL CORP(HSK-00217-02)</t>
  </si>
  <si>
    <t xml:space="preserve">LFARISHSK-00233-02</t>
  </si>
  <si>
    <t xml:space="preserve">HSK-00233-02</t>
  </si>
  <si>
    <t xml:space="preserve">HEATSINK,ROOK,CPU,W/PIPE,W/M3 F SCREW</t>
  </si>
  <si>
    <t xml:space="preserve">THERMO COOL CORP(HSK-00233-02)</t>
  </si>
  <si>
    <t xml:space="preserve">LFARISHSK-00249-01</t>
  </si>
  <si>
    <t xml:space="preserve">HSK-00249-01</t>
  </si>
  <si>
    <t xml:space="preserve">HSNK,23x23x28,CLIP,T710</t>
  </si>
  <si>
    <t xml:space="preserve">MALICO INC(CMBA0123232807-00)| MALICO INC(MBA-23001-28W/3.7Y+T710)</t>
  </si>
  <si>
    <t xml:space="preserve">LFARISHSK-00264-01</t>
  </si>
  <si>
    <t xml:space="preserve">HSK-00264-01</t>
  </si>
  <si>
    <t xml:space="preserve">HEATSINK,ALLBRIGHT FALLS,INNER,CUSTOM,W/SCREWS</t>
  </si>
  <si>
    <t xml:space="preserve">AAVID THERMALLOY - CHINA(HSK-00264-01)| AAVID THERMALLOY INC(HSK-00264-01)| THERMO COOL CORP(HSK-00264-01)</t>
  </si>
  <si>
    <t xml:space="preserve">LFARISHSK-00266-01</t>
  </si>
  <si>
    <t xml:space="preserve">HSK-00266-01</t>
  </si>
  <si>
    <t xml:space="preserve">HEATSINK,ALLBRIGHT FALLS,CUSTOM,W/SCREWS,OUTER</t>
  </si>
  <si>
    <t xml:space="preserve">AAVID THERMALLOY - CHINA(HSK-00266-01)| THERMO COOL CORP(HSK-00266-01)</t>
  </si>
  <si>
    <t xml:space="preserve">LFARISHSK-00295-01-Q</t>
  </si>
  <si>
    <t xml:space="preserve">HSK-00295-01</t>
  </si>
  <si>
    <t xml:space="preserve">AAVID THERMALLOY - CHINA(HSK-00295-01)| AAVID THERMALLOY LLC(HSK-00295-01)| LEMTECH TECHNOLOGY(HSK-00295-01)| THERMO COOL CORP(HSK-00295-01)</t>
  </si>
  <si>
    <t xml:space="preserve">LFARISHSK-00324-01-Q</t>
  </si>
  <si>
    <t xml:space="preserve">HSK-00324-01</t>
  </si>
  <si>
    <t xml:space="preserve">HEATSINK, BABBAGE, DAUGHTERCARD, LOW PROFILE</t>
  </si>
  <si>
    <t xml:space="preserve">AAVID THERMALLOY - CHINA(HSK-00324-01)| AAVID THERMALLOY LLC(HSK-00324-01)| LEMTECH TECHNOLOGY(HSK-00324-01)| THERMO COOL CORP(HSK-00324-01)</t>
  </si>
  <si>
    <t xml:space="preserve">LFARISHSK-00359-01-Q</t>
  </si>
  <si>
    <t xml:space="preserve">HSK-00359-01</t>
  </si>
  <si>
    <t xml:space="preserve">HEATSINK,DENALI, HORSESHOE LAKE,PCIe SWITCH</t>
  </si>
  <si>
    <t xml:space="preserve">AAVID THERMALLOY - CHINA(HSK-00359-01)| LEMTECH TECHNOLOGY(HSK-00359-01)| THERMO COOL CORP(HSK-00359-01)</t>
  </si>
  <si>
    <t xml:space="preserve">LFARISHSK-00362-01-Q</t>
  </si>
  <si>
    <t xml:space="preserve">HSK-00362-01</t>
  </si>
  <si>
    <t xml:space="preserve">HEATSINK,ENIGMA,DAUGHTERCARD,LOW PROFILE</t>
  </si>
  <si>
    <t xml:space="preserve">AAVID THERMALLOY - CHINA(HSK-00362-01)| AAVID THERMALLOY LLC(HSK-00362-01)| LEMTECH TECHNOLOGY(HSK-00362-01)| THERMO COOL CORP(HSK-00362-01)</t>
  </si>
  <si>
    <t xml:space="preserve">LFARISIC-00026</t>
  </si>
  <si>
    <t xml:space="preserve">IC-00026</t>
  </si>
  <si>
    <t xml:space="preserve">IC,SMBUS LEVEL TRANSLATOR</t>
  </si>
  <si>
    <t xml:space="preserve">NXP SEMICONDUCTORS(PCA9515AD,118)| TEXAS INSTRUMENTS(PCA9515ADR)</t>
  </si>
  <si>
    <t xml:space="preserve">LFARISIC-00030</t>
  </si>
  <si>
    <t xml:space="preserve">IC-00030</t>
  </si>
  <si>
    <t xml:space="preserve">IC,SMBUS 16 GPIO, TSSOP24</t>
  </si>
  <si>
    <t xml:space="preserve">NXP SEMICONDUCTORS(PCA9555PW,118)| TEXAS INSTRUMENTS INC(TCA9555PWR)</t>
  </si>
  <si>
    <t xml:space="preserve">LFARISIC-00031</t>
  </si>
  <si>
    <t xml:space="preserve">IC-00031</t>
  </si>
  <si>
    <t xml:space="preserve">IC SMBUS MUX, TSSOP16</t>
  </si>
  <si>
    <t xml:space="preserve">NXP SEMICONDUCTORS(PCA9541APW/03,118)</t>
  </si>
  <si>
    <t xml:space="preserve">LFARISIC-00034</t>
  </si>
  <si>
    <t xml:space="preserve">IC-00034</t>
  </si>
  <si>
    <t xml:space="preserve">IC,FAN CTRLR, AD7462, CSP32</t>
  </si>
  <si>
    <t xml:space="preserve">ANALOG DEVICES INC(ADT7462ACPZ-500RL7)| ANALOG DEVICES INC(ADT7462ACPZ-REEL)| ON SEMICONDUCTOR(ADT7462ACPZ-5RL7)| ON SEMICONDUCTOR(ADT7462ACPZ-REEL)</t>
  </si>
  <si>
    <t xml:space="preserve">LFARISIC-00043</t>
  </si>
  <si>
    <t xml:space="preserve">IC-00043</t>
  </si>
  <si>
    <t xml:space="preserve">IC,LOGIC,QUAD BUFFER,HOT SWAP SAFE,TSSOP14</t>
  </si>
  <si>
    <t xml:space="preserve">NEXPERIA(74LVT125PW,118)| TEXAS  INSTRUMENTS INC(SN74LVTH125PWR)</t>
  </si>
  <si>
    <t xml:space="preserve">LFARISIC-00046</t>
  </si>
  <si>
    <t xml:space="preserve">IC-00046</t>
  </si>
  <si>
    <t xml:space="preserve">IC,OCTAL BUFFER WITH BUS HOLD, TSSOP20</t>
  </si>
  <si>
    <t xml:space="preserve">ON SEMICONDUCTOR(74LVTH244MTCX)| TEXAS INSTRUMENTS INC(SN74LVTH244APWR)</t>
  </si>
  <si>
    <t xml:space="preserve">LFARISIC-00052</t>
  </si>
  <si>
    <t xml:space="preserve">IC-00052</t>
  </si>
  <si>
    <t xml:space="preserve">IC,TEMP SENSOR,LM73-0,SOT23-6</t>
  </si>
  <si>
    <t xml:space="preserve">TEXAS INSTRUMENTS INC(LM73CIMK-0 /NOPB)</t>
  </si>
  <si>
    <t xml:space="preserve">LFARISIC-00060</t>
  </si>
  <si>
    <t xml:space="preserve">IC-00060</t>
  </si>
  <si>
    <t xml:space="preserve">IC,VOLTAGE SUPPRESSOR,NUP4201MR6T1</t>
  </si>
  <si>
    <t xml:space="preserve">ON SEMICONDUCTOR(TVS4201MR6T1G)| SEMTECH CORP(RCLAMP0554S.TCT)</t>
  </si>
  <si>
    <t xml:space="preserve">LFARISIC-00064</t>
  </si>
  <si>
    <t xml:space="preserve">IC-00064</t>
  </si>
  <si>
    <t xml:space="preserve">IC,BUFFER,1:20,TVSOP56</t>
  </si>
  <si>
    <t xml:space="preserve">TEXAS INSTRUMENTS(SN74AVC20T245DGVR)</t>
  </si>
  <si>
    <t xml:space="preserve">LFARISIC-00070</t>
  </si>
  <si>
    <t xml:space="preserve">IC-00070</t>
  </si>
  <si>
    <t xml:space="preserve">IC,TRANSCEIVER,RS-232C,MAX3232</t>
  </si>
  <si>
    <t xml:space="preserve">MAXIM INTEGRATED PRODUCTS(MAX3232ECUE+T)| ST MICROELECTRONICS(ST3232ECTR)</t>
  </si>
  <si>
    <t xml:space="preserve">LFARISIC-00080</t>
  </si>
  <si>
    <t xml:space="preserve">IC-00080</t>
  </si>
  <si>
    <t xml:space="preserve">IC,TIMER,TLC555,SOIC8</t>
  </si>
  <si>
    <t xml:space="preserve">RENESAS ELECTRONICS(ICM7555CBAZ-T)| TEXAS  INSTRUMENTS INC(TLC555CDR)</t>
  </si>
  <si>
    <t xml:space="preserve">LFARISIC-00086</t>
  </si>
  <si>
    <t xml:space="preserve">IC-00086</t>
  </si>
  <si>
    <t xml:space="preserve">IC,DUAL BUFFER,OPEN DRAIN,5V</t>
  </si>
  <si>
    <t xml:space="preserve">TEXAS INSTRUMENTS INC(SN74LVC2G07DBVR)</t>
  </si>
  <si>
    <t xml:space="preserve">LFARISIC-00120-02</t>
  </si>
  <si>
    <t xml:space="preserve">IC-00120-02</t>
  </si>
  <si>
    <t xml:space="preserve">IC, SECURITY MICRO,ARISTA BOOT LOADER, 16 BIT, VQFN20, PRE PROGRAMMED PART</t>
  </si>
  <si>
    <t xml:space="preserve">RENESAS ELECTRONICS(R5H30211NB03NR02)</t>
  </si>
  <si>
    <t xml:space="preserve">Rima Mohanty</t>
  </si>
  <si>
    <t xml:space="preserve">LFARISIC-00122</t>
  </si>
  <si>
    <t xml:space="preserve">IC-00122</t>
  </si>
  <si>
    <t xml:space="preserve">IC,LOGIC,INVERTER,SOT-23</t>
  </si>
  <si>
    <t xml:space="preserve">NEXPERIA(74LVC1G04GV,125)| TEXAS INSTRUMENTS INC(SN74LVC1G04DBVR)</t>
  </si>
  <si>
    <t xml:space="preserve">LFARISIC-00124</t>
  </si>
  <si>
    <t xml:space="preserve">IC-00124</t>
  </si>
  <si>
    <t xml:space="preserve">IC,MUX,1:2,4-OUT LVC,SOIC16</t>
  </si>
  <si>
    <t xml:space="preserve">NEXPERIA(74LVC257AD,118)| TEXAS INSTRUMENTS INC(SN74LVC257ADR)</t>
  </si>
  <si>
    <t xml:space="preserve">LFARISIC-00136</t>
  </si>
  <si>
    <t xml:space="preserve">IC-00136</t>
  </si>
  <si>
    <t xml:space="preserve">IC,VREF,2.5V,1%,SO-8</t>
  </si>
  <si>
    <t xml:space="preserve">ON  SEMICONDUCTOR(TL431ACDR2G)| TEXAS INSTRUMENT(TL431ACDRG4)</t>
  </si>
  <si>
    <t xml:space="preserve">LFARISIC-00141</t>
  </si>
  <si>
    <t xml:space="preserve">IC-00141</t>
  </si>
  <si>
    <t xml:space="preserve">IC,USB POWER SWITCH,MAX8586,TDFN (NOT FOR NEW DESIGNS NOT CERTIFIED)</t>
  </si>
  <si>
    <t xml:space="preserve">MAXIM INTEGRATED PRODUCTS(MAX8586ETA+T)</t>
  </si>
  <si>
    <t xml:space="preserve">LFARISIC-00144</t>
  </si>
  <si>
    <t xml:space="preserve">IC-00144</t>
  </si>
  <si>
    <t xml:space="preserve">IC,4-BIT DUAL-SUPPLY TRANSCEIVER,QFN16</t>
  </si>
  <si>
    <t xml:space="preserve">TEXAS INSTRUMENTS INC(SN74AVC4T245RGYR)</t>
  </si>
  <si>
    <t xml:space="preserve">LFARISIC-00147</t>
  </si>
  <si>
    <t xml:space="preserve">IC-00147</t>
  </si>
  <si>
    <t xml:space="preserve">IC,CPLD MAXII EPM240 FBGA100</t>
  </si>
  <si>
    <t xml:space="preserve">ALTERA CORP(EPM240F100C5N)| ALTERA CORP(EPM240F100I5N)| INTEL CORPORATION(EPM240F100C5N)| INTEL CORPORATION(EPM240F100I5N)</t>
  </si>
  <si>
    <t xml:space="preserve">LFARISIC-00148</t>
  </si>
  <si>
    <t xml:space="preserve">IC-00148</t>
  </si>
  <si>
    <t xml:space="preserve">IC,TEMP SENSOR,7-CHANNEL,TSSOP20 (POSITIVE TEMPS ONLY)</t>
  </si>
  <si>
    <t xml:space="preserve">MAXIM INTEGRATED PRODUCTS(MAX6697UP34+T)</t>
  </si>
  <si>
    <t xml:space="preserve">LFARISIC-00168</t>
  </si>
  <si>
    <t xml:space="preserve">IC-00168</t>
  </si>
  <si>
    <t xml:space="preserve">IC,PCIE SWITCH, 8-PORTS,PBGA196, LEAD FREE, REV-BA</t>
  </si>
  <si>
    <t xml:space="preserve">AVAGO TECHNOLOGIES(PEX8608-BA50BC G)| BROADCOM(PEX8608-BA50BC G)</t>
  </si>
  <si>
    <t xml:space="preserve">LFARISIC-00176</t>
  </si>
  <si>
    <t xml:space="preserve">IC-00176</t>
  </si>
  <si>
    <t xml:space="preserve">IC,VOLTAGE DETECTOR WITH DELAY,2.6-2.7V,SOT23-5</t>
  </si>
  <si>
    <t xml:space="preserve">ON SEMICODUCTOR(NCV303LSN27T1G)| ON SEMICONDUCTOR(NCP303LSN27T1G)| TEXAS INSTRUMENTS INC(LM8365BALMF27/NOPB)</t>
  </si>
  <si>
    <t xml:space="preserve">LFARISIC-00184</t>
  </si>
  <si>
    <t xml:space="preserve">IC-00184</t>
  </si>
  <si>
    <t xml:space="preserve">IC,FPGA,EP2C20F484C8N,BGA484, ROHS</t>
  </si>
  <si>
    <t xml:space="preserve">ALTERA CORPORATION(EP2C20F484C8N)| INTEL CORPORATION(EP2C20F484C8N)</t>
  </si>
  <si>
    <t xml:space="preserve">LFARISIC-00190</t>
  </si>
  <si>
    <t xml:space="preserve">IC-00190</t>
  </si>
  <si>
    <t xml:space="preserve">IC,PCIE SWITCH, 4-PORTS, REV AB,PBGA196</t>
  </si>
  <si>
    <t xml:space="preserve">AVAGO TECHNOLOGIES(PEX 8604-BA50BC G)| BROADCOM(PEX8604-BA50BC G)</t>
  </si>
  <si>
    <t xml:space="preserve">LFARISIC-00196</t>
  </si>
  <si>
    <t xml:space="preserve">IC-00196</t>
  </si>
  <si>
    <t xml:space="preserve">IC,HOTSWAP,TPS2480,EXTERNAL NFET,TSSOP20</t>
  </si>
  <si>
    <t xml:space="preserve">TEXAS INSTRUMENTS INC(TPS2480PWR)</t>
  </si>
  <si>
    <t xml:space="preserve">LFARISIC-00199</t>
  </si>
  <si>
    <t xml:space="preserve">IC-00199</t>
  </si>
  <si>
    <t xml:space="preserve">IC,CLKBUF,LVDS,1:2,2.5V,3.2GBPS, MLF16</t>
  </si>
  <si>
    <t xml:space="preserve">MICROCHIP TECHNOLOGY INC.(SY58608UMG-TR)</t>
  </si>
  <si>
    <t xml:space="preserve">LFARISIC-00218</t>
  </si>
  <si>
    <t xml:space="preserve">IC-00218</t>
  </si>
  <si>
    <t xml:space="preserve">IC, SUPERIO, LPC</t>
  </si>
  <si>
    <t xml:space="preserve">MICROCHIP TECHNOLOGY INC(LPC47N217N-ABZJ)</t>
  </si>
  <si>
    <t xml:space="preserve">LFARISIC-00219</t>
  </si>
  <si>
    <t xml:space="preserve">IC-00219</t>
  </si>
  <si>
    <t xml:space="preserve">IC, DC-DC, CONTROLLER, SINGLE, INTEGRATED FETS, 3A, STEP-DOWN, MAX15041</t>
  </si>
  <si>
    <t xml:space="preserve">MAXIM INTEGRATED PRODUCTS(MAX15041ETE+T)</t>
  </si>
  <si>
    <t xml:space="preserve">LFARISIC-00220</t>
  </si>
  <si>
    <t xml:space="preserve">IC-00220</t>
  </si>
  <si>
    <t xml:space="preserve">IC,DC-DC 8-PHASE BUCK CONTROLLER,QFN-56</t>
  </si>
  <si>
    <t xml:space="preserve">INFINEON TECHNOLOGIES AG(CHL8228G-00CRT)| INTERNATIONAL RECTIFIER(CHL8228G-00CRT)</t>
  </si>
  <si>
    <t xml:space="preserve">LFARISIC-00221</t>
  </si>
  <si>
    <t xml:space="preserve">IC-00221</t>
  </si>
  <si>
    <t xml:space="preserve">IC, DC-DC CONTROLLER, DDR3, MAX17000A</t>
  </si>
  <si>
    <t xml:space="preserve">MAXIM INTEGRATED PRODUCTS(MAX17000AETG+T)</t>
  </si>
  <si>
    <t xml:space="preserve">LFARISIC-00222</t>
  </si>
  <si>
    <t xml:space="preserve">IC-00222</t>
  </si>
  <si>
    <t xml:space="preserve">IC, PHY, SINGLE, 1000BASE-T, BCM50610</t>
  </si>
  <si>
    <t xml:space="preserve">BROADCOM(B50610C1KMLG)</t>
  </si>
  <si>
    <t xml:space="preserve">LFARISIC-00224</t>
  </si>
  <si>
    <t xml:space="preserve">IC-00224</t>
  </si>
  <si>
    <t xml:space="preserve">IC,PWR CONTROLLER,TI,12 RAIL,UCD90120A</t>
  </si>
  <si>
    <t xml:space="preserve">TEXAS INSTRUMENTS INC(UCD90120ARGCT)| TEXAS INSTRUMENTS INC.(UCD90120ARGCR)</t>
  </si>
  <si>
    <t xml:space="preserve">LFARISIC-00225</t>
  </si>
  <si>
    <t xml:space="preserve">IC-00225</t>
  </si>
  <si>
    <t xml:space="preserve">IC,AMD,NORTHBRIDGE,RS785E</t>
  </si>
  <si>
    <t xml:space="preserve">AMD INC(100-CG2032)</t>
  </si>
  <si>
    <t xml:space="preserve">LFARISIC-00228</t>
  </si>
  <si>
    <t xml:space="preserve">IC-00228</t>
  </si>
  <si>
    <t xml:space="preserve">IC, VRM CONTROLLER, AMD, MAX17480</t>
  </si>
  <si>
    <t xml:space="preserve">MAXIM INTEGRATED PRODUCTS(MAX17480GTL+T)</t>
  </si>
  <si>
    <t xml:space="preserve">LFARISIC-00229</t>
  </si>
  <si>
    <t xml:space="preserve">IC-00229</t>
  </si>
  <si>
    <t xml:space="preserve">IC,CLKBUF,LVCMOS INPUT, LVPECL OUTPUT,1:4,266MHZ,TSSOP20</t>
  </si>
  <si>
    <t xml:space="preserve">INTEGRATED DEVICE TECH(8535AG-31LFT)| ON SEMICONDUCTOR(NB3N853531EDTR2G)</t>
  </si>
  <si>
    <t xml:space="preserve">LFARISIC-00230</t>
  </si>
  <si>
    <t xml:space="preserve">IC-00230</t>
  </si>
  <si>
    <t xml:space="preserve">IC, CONTROLLER, DC-DC, INTEGRATED FETS,25A,MAX8686</t>
  </si>
  <si>
    <t xml:space="preserve">MAXIM INTEGRATED PRODUCTS(MAX8686ETL+T)</t>
  </si>
  <si>
    <t xml:space="preserve">LFARISIC-00231</t>
  </si>
  <si>
    <t xml:space="preserve">IC-00231</t>
  </si>
  <si>
    <t xml:space="preserve">IC,DC/DC CONTROLLER,LTC3855</t>
  </si>
  <si>
    <t xml:space="preserve">ANALOG  DEVICES INC(LTC3855EUJ#TRPBF)</t>
  </si>
  <si>
    <t xml:space="preserve">LFARISIC-00269</t>
  </si>
  <si>
    <t xml:space="preserve">IC-00269</t>
  </si>
  <si>
    <t xml:space="preserve">IC,PCIE SWITCH, 12-PORTS,PBGA324, LEAD FREE, REV-BA</t>
  </si>
  <si>
    <t xml:space="preserve">AVAGO TECHNOLOGIES(PEX8614-BA50BC G)| BROADCOM(PEX8614-BA50BC G)</t>
  </si>
  <si>
    <t xml:space="preserve">LFARISIC-00290</t>
  </si>
  <si>
    <t xml:space="preserve">IC-00290</t>
  </si>
  <si>
    <t xml:space="preserve">IC, CPU, AMD Turion X2 Neo, 1.5GHz, 15W, 1333MHz memory</t>
  </si>
  <si>
    <t xml:space="preserve">AMD INC(TEN40HGAV23GME)</t>
  </si>
  <si>
    <t xml:space="preserve">LFARISIC-00292</t>
  </si>
  <si>
    <t xml:space="preserve">IC-00292</t>
  </si>
  <si>
    <t xml:space="preserve">IC,PLD,MACH XO2-1200,TQ100</t>
  </si>
  <si>
    <t xml:space="preserve">LATTICE SEMICONDUCTOR(LCMXO2-1200HC-4TG100C)| LATTICE SEMICONDUCTOR(LCMXO2-1200HC-4TG100CTR)| LATTICE SEMICONDUCTOR(LCMXO2-1200HC-4TG100CTRR1)</t>
  </si>
  <si>
    <t xml:space="preserve">LFARISIC-00296</t>
  </si>
  <si>
    <t xml:space="preserve">IC-00296</t>
  </si>
  <si>
    <t xml:space="preserve">IC,CLKBUF,CDCLVD1212,LVDS,1:12,2.5V,QFN40</t>
  </si>
  <si>
    <t xml:space="preserve">TEXAS INSTRUMENTS INC(CDCLVD1212RHAR)| TEXAS INSTRUMENTS INC(CDCLVD1212RHAT)</t>
  </si>
  <si>
    <t xml:space="preserve">LFARISIC-00300</t>
  </si>
  <si>
    <t xml:space="preserve">IC-00300</t>
  </si>
  <si>
    <t xml:space="preserve">IC,AMD,SOUTHBRIDGE,SB850M,REV13</t>
  </si>
  <si>
    <t xml:space="preserve">AMD INC(100-CG2177)</t>
  </si>
  <si>
    <t xml:space="preserve">LFARISIC-00301</t>
  </si>
  <si>
    <t xml:space="preserve">IC-00301</t>
  </si>
  <si>
    <t xml:space="preserve">IC,TEMP SENSOR,SMBUS,MAX6658,SO8</t>
  </si>
  <si>
    <t xml:space="preserve">MAXIM INTEGRATE PRODUCTS(MAX6658MSA+T)| TEXAS INSTRUMENTS INC(LM86CIMX/NOPB)</t>
  </si>
  <si>
    <t xml:space="preserve">LFARISIC-00304</t>
  </si>
  <si>
    <t xml:space="preserve">IC-00304</t>
  </si>
  <si>
    <t xml:space="preserve">IC,FPGA,XC6SLX45T,FBGA484</t>
  </si>
  <si>
    <t xml:space="preserve">XILINX  INC(XC6SLX45T-2FGG484C7005)| XILINX INC(XC6SLX45T-2FGG484C)| XILINX INC(XC6SLX45T-2FGG484I)</t>
  </si>
  <si>
    <t xml:space="preserve">LFARISIC-00316</t>
  </si>
  <si>
    <t xml:space="preserve">IC-00316</t>
  </si>
  <si>
    <t xml:space="preserve">IC, PWR CONTROLLER, TI, 16 RAIL, UCD90160</t>
  </si>
  <si>
    <t xml:space="preserve">TEXAS INSTRUMENT INC.(UCD90160RGCR)| TEXAS INSTRUMENTS INC(UCD90160RGCT)</t>
  </si>
  <si>
    <t xml:space="preserve">LFARISIC-00318</t>
  </si>
  <si>
    <t xml:space="preserve">IC-00318</t>
  </si>
  <si>
    <t xml:space="preserve">IC, CLOCK BUFFER, LVPECL, 1:10,2.5-3.3V,DUAL INPUT</t>
  </si>
  <si>
    <t xml:space="preserve">DIODES INC(PI6C4911510FAIEX)| INTEGRATED DEVICE TECH(853S111BYILFT)| PERICOM SEMICONDUCTOR(PI6C4911510FAIEX)</t>
  </si>
  <si>
    <t xml:space="preserve">LFARISIC-00320</t>
  </si>
  <si>
    <t xml:space="preserve">IC-00320</t>
  </si>
  <si>
    <t xml:space="preserve">IC,DC/DC CONTROLLER,LTC3833</t>
  </si>
  <si>
    <t xml:space="preserve">ANALOG  DEVICES INC(LTC3833EUDC#TRPBF)</t>
  </si>
  <si>
    <t xml:space="preserve">LFARISIC-00321</t>
  </si>
  <si>
    <t xml:space="preserve">IC-00321</t>
  </si>
  <si>
    <t xml:space="preserve">IC,CLKBUF/TRANS,LVPECL,1:4,4GHZ,QFN-16,PbFREE</t>
  </si>
  <si>
    <t xml:space="preserve">INTEGRATED DEVICE TECH(8S58021AKILFT)| MICROCHIP TECHNOLOGY INC(SY58021UMGTR)| MICROCHIP TECHNOLOGY INC(SY58021UMG-TR)</t>
  </si>
  <si>
    <t xml:space="preserve">LFARISIC-00322</t>
  </si>
  <si>
    <t xml:space="preserve">IC-00322</t>
  </si>
  <si>
    <t xml:space="preserve">IC,CLKBUF/MUX,LVPECL,2:1,4.5GHZ,MLF-32,PbFREE</t>
  </si>
  <si>
    <t xml:space="preserve">INTEGRATED DEVICE TECH(8S58035AKILFT)| MICROCHIP TECHNOLOGY INC(SY58035UMGTR)| MICROCHIP TECHNOLOGY INC(SY58035UMG-TR)</t>
  </si>
  <si>
    <t xml:space="preserve">LFARISIC-00332</t>
  </si>
  <si>
    <t xml:space="preserve">IC-00332</t>
  </si>
  <si>
    <t xml:space="preserve">IC,DC-DC,CONTROLLER,INTEGRATED FETS,5A,LTC3605,QFN24</t>
  </si>
  <si>
    <t xml:space="preserve">ANALOG  DEVICES INC(LTC3605EUF#TRPBF (DC &gt; 1515))</t>
  </si>
  <si>
    <t xml:space="preserve">LFARISIC-00335</t>
  </si>
  <si>
    <t xml:space="preserve">IC-00335</t>
  </si>
  <si>
    <t xml:space="preserve">IC, LOGIC, SCHMITT TRIGGER, BUFFER, SOT23-5</t>
  </si>
  <si>
    <t xml:space="preserve">NEXPERIA(74LVC1G17GV,125)| TEXAS INSTRUMENTS INC(SN74LVC1G17DBVR)</t>
  </si>
  <si>
    <t xml:space="preserve">LFARISIC-00336</t>
  </si>
  <si>
    <t xml:space="preserve">IC-00336</t>
  </si>
  <si>
    <t xml:space="preserve">IC,CLKBUF,LVPECL,1:8,4GHZ,QFN-32,PbFREE</t>
  </si>
  <si>
    <t xml:space="preserve">MICROCHIP TECHNOLOGY INC(SY58032UMG-TR)| ON SEMICONDUCTOR(NB7L1008MNTXG)</t>
  </si>
  <si>
    <t xml:space="preserve">LFARISIC-00338</t>
  </si>
  <si>
    <t xml:space="preserve">IC-00338</t>
  </si>
  <si>
    <t xml:space="preserve">IC,VREF,1.24V,1%,24V,SOT23-3</t>
  </si>
  <si>
    <t xml:space="preserve">ST MICROELECTRONICS(TS3431AILT)| TEXAS INSTRUMENTS INC(LMV431AIMF/NOPB)</t>
  </si>
  <si>
    <t xml:space="preserve">LFARISIC-00343</t>
  </si>
  <si>
    <t xml:space="preserve">IC-00343</t>
  </si>
  <si>
    <t xml:space="preserve">IC,CPLD, Mach-XO2-1200,BGA256</t>
  </si>
  <si>
    <t xml:space="preserve">LATTICE SEMICONDUCTOR(LCMXO2-1200UHC-4FTG256C)</t>
  </si>
  <si>
    <t xml:space="preserve">LFARISIC-00346</t>
  </si>
  <si>
    <t xml:space="preserve">IC-00346</t>
  </si>
  <si>
    <t xml:space="preserve">IC,8-BIT BI-DI LEVEL TRANSLATOR,TSSOP20</t>
  </si>
  <si>
    <t xml:space="preserve">TEXAS INSTRUMENTS INC(TXS0108EPWR)</t>
  </si>
  <si>
    <t xml:space="preserve">LFARISIC-00352</t>
  </si>
  <si>
    <t xml:space="preserve">IC-00352</t>
  </si>
  <si>
    <t xml:space="preserve">IC,TEMP SENSOR,DUAL,QSOP16</t>
  </si>
  <si>
    <t xml:space="preserve">ON SEMICONDUCTOR(ADT7483AARQZ-RL)</t>
  </si>
  <si>
    <t xml:space="preserve">LFARISIC-00355</t>
  </si>
  <si>
    <t xml:space="preserve">IC-00355</t>
  </si>
  <si>
    <t xml:space="preserve">IC,FANOUT BUFFER,1:4,CMOS,DFN8,ROHS</t>
  </si>
  <si>
    <t xml:space="preserve">ON SEMICONDUCTOR(NB3L553MNR4G)</t>
  </si>
  <si>
    <t xml:space="preserve">LFARISIC-00360</t>
  </si>
  <si>
    <t xml:space="preserve">IC-00360</t>
  </si>
  <si>
    <t xml:space="preserve">IC,INTEL,PCH,CAVE CREEK, 3.5Gbps Crypto</t>
  </si>
  <si>
    <t xml:space="preserve">INTEL CORP(DH8903CC S LJVZ)</t>
  </si>
  <si>
    <t xml:space="preserve">LFARISIC-00361</t>
  </si>
  <si>
    <t xml:space="preserve">IC-00361</t>
  </si>
  <si>
    <t xml:space="preserve">IC,PCIE SWITCH,PEX8749,48L,18P,GEN3,HFC-BGA676,27X27MM,LEAD FREE</t>
  </si>
  <si>
    <t xml:space="preserve">AVAGO TECHNOLOGIES(PEX8749-CA80BC G)| BROADCOM(PEX8749-CA80BC G)</t>
  </si>
  <si>
    <t xml:space="preserve">LFARISIC-00362</t>
  </si>
  <si>
    <t xml:space="preserve">IC-00362</t>
  </si>
  <si>
    <t xml:space="preserve">IC,PCIE SWITCH,PEX8725,24L,10P,GEN3,HFC-BGA324,19X19MM,LEAD FREE</t>
  </si>
  <si>
    <t xml:space="preserve">AVAGO TECHNOLOGIES(PEX8725-CA80BC G)| BROADCOM(PEX8725-CA80BC G)</t>
  </si>
  <si>
    <t xml:space="preserve">LFARISIC-00364</t>
  </si>
  <si>
    <t xml:space="preserve">IC-00364</t>
  </si>
  <si>
    <t xml:space="preserve">IC,BUS SWITCH,4 BIT,TSSOP14</t>
  </si>
  <si>
    <t xml:space="preserve">NEXPERIA(CBT3125PW,118)| TEXAS  INSTRUMENTS INC(SN74CBT3125CPWR)| TEXAS INSTRUMENTS INC(SN74CBT3125CPWRG4)</t>
  </si>
  <si>
    <t xml:space="preserve">LFARISIC-00368</t>
  </si>
  <si>
    <t xml:space="preserve">IC-00368</t>
  </si>
  <si>
    <t xml:space="preserve">IC,FPGA,CYCLONE4 GX,EP4CGX30BF23C8N,FBGA484</t>
  </si>
  <si>
    <t xml:space="preserve">ALTERA CORP(EP4CGX30CF23C8N)| INTEL CORPORATION(EP4CGX30CF23C8N)</t>
  </si>
  <si>
    <t xml:space="preserve">LFARISIC-00369</t>
  </si>
  <si>
    <t xml:space="preserve">IC-00369</t>
  </si>
  <si>
    <t xml:space="preserve">IC,TRANSLATOR, GTL, 8-BIT,TSSOP20</t>
  </si>
  <si>
    <t xml:space="preserve">NXP SEMICONDUCTORS(GTL2003PW,118)</t>
  </si>
  <si>
    <t xml:space="preserve">LFARISIC-00370</t>
  </si>
  <si>
    <t xml:space="preserve">IC-00370</t>
  </si>
  <si>
    <t xml:space="preserve">IC, PHY, SINGLE, 1000BASE-T,BCM54616S</t>
  </si>
  <si>
    <t xml:space="preserve">BROADCOM(BCM54616SC0KFBG)</t>
  </si>
  <si>
    <t xml:space="preserve">LFARISIC-00371</t>
  </si>
  <si>
    <t xml:space="preserve">IC-00371</t>
  </si>
  <si>
    <t xml:space="preserve">IC,BUS SWITCH,20 BIT,HOT SWAP SAFE,TSSOP48</t>
  </si>
  <si>
    <t xml:space="preserve">INTEGRATED DEVICE TECH(QS3VH16861PAG8)</t>
  </si>
  <si>
    <t xml:space="preserve">LFARISIC-00372</t>
  </si>
  <si>
    <t xml:space="preserve">IC-00372</t>
  </si>
  <si>
    <t xml:space="preserve">IC,CLKBUF,LVPECL,1:20,1.5GHz,2.5 or 3.3V,TQFP64</t>
  </si>
  <si>
    <t xml:space="preserve">MICROCHIP TECHNOLOGY INC(SY89467UHY-TR)</t>
  </si>
  <si>
    <t xml:space="preserve">LFARISIC-00373</t>
  </si>
  <si>
    <t xml:space="preserve">IC-00373</t>
  </si>
  <si>
    <t xml:space="preserve">IC, CK420BQ, INTEL PLATFORM CLOCK SYNTHESIZER,TSSOP64</t>
  </si>
  <si>
    <t xml:space="preserve">INTEGRATED DEVICE TECH(932SQ420DGLFT)</t>
  </si>
  <si>
    <t xml:space="preserve">LFARISIC-00376</t>
  </si>
  <si>
    <t xml:space="preserve">IC-00376</t>
  </si>
  <si>
    <t xml:space="preserve">DC/DC Controller, LTC3601EUD</t>
  </si>
  <si>
    <t xml:space="preserve">ANALOG  DEVICES INC(LTC3601EUD#TRPBF)</t>
  </si>
  <si>
    <t xml:space="preserve">LFARISIC-00377</t>
  </si>
  <si>
    <t xml:space="preserve">IC-00377</t>
  </si>
  <si>
    <t xml:space="preserve">IC, DC/DC Converter, LTC3633EUFD</t>
  </si>
  <si>
    <t xml:space="preserve">ANALOG  DEVICES INC(LTC3633EUFD#TRPBF)</t>
  </si>
  <si>
    <t xml:space="preserve">LFARISIC-00378</t>
  </si>
  <si>
    <t xml:space="preserve">IC-00378</t>
  </si>
  <si>
    <t xml:space="preserve">IC,SMBUS LEVEL TRANSLATOR, LV, VSSOP8</t>
  </si>
  <si>
    <t xml:space="preserve">NXP SEMICONDUCTORS(PCA9306DC1)| TEXAS INSTRUMENTS INC(PCA9306DCU)</t>
  </si>
  <si>
    <t xml:space="preserve">LFARISIC-00379</t>
  </si>
  <si>
    <t xml:space="preserve">IC-00379</t>
  </si>
  <si>
    <t xml:space="preserve">IC,BUS TRANSCEIVER,20 BIT,VOLTAGE TRANSLATION,TSSOP56</t>
  </si>
  <si>
    <t xml:space="preserve">TEXAS INSTRUMENTS INC(SN74AVC20T245DGGR)</t>
  </si>
  <si>
    <t xml:space="preserve">LFARISIC-00380</t>
  </si>
  <si>
    <t xml:space="preserve">IC-00380</t>
  </si>
  <si>
    <t xml:space="preserve">IC, DC/DC, LTC3634</t>
  </si>
  <si>
    <t xml:space="preserve">ANALOG  DEVICES INC(LTC3634EUFD#TRPBF)</t>
  </si>
  <si>
    <t xml:space="preserve">LFARISIC-00381</t>
  </si>
  <si>
    <t xml:space="preserve">IC-00381</t>
  </si>
  <si>
    <t xml:space="preserve">IC,HOT SWAP,5A, 2V, LTC4219-12, 16 DFN</t>
  </si>
  <si>
    <t xml:space="preserve">ANALOG  DEVICES INC(LTC4219CDHC-12#TRPBF)| ANALOG  DEVICES INC(LTC4219IDHC-12#TRPBF)</t>
  </si>
  <si>
    <t xml:space="preserve">LFARISIC-00386</t>
  </si>
  <si>
    <t xml:space="preserve">IC-00386</t>
  </si>
  <si>
    <t xml:space="preserve">IC,10G-KR REPEATER,5.5x10MM,8CH,2.5/3.3V</t>
  </si>
  <si>
    <t xml:space="preserve">TEXAS INSTRUMENTS INC(DS100KR800SQ/NOPB)| TEXAS INSTRUMENTS INC(DS100KR800SQE/NOPB)</t>
  </si>
  <si>
    <t xml:space="preserve">LFARISIC-00387</t>
  </si>
  <si>
    <t xml:space="preserve">IC-00387</t>
  </si>
  <si>
    <t xml:space="preserve">IC, CLOCK MULTIPLIER, 2KHZ-243MHZ, 1.8-3.3V, 6X6MM 36-QFN, -40 TO 85DEGC, 0.5PSRMS JITTER, 2 INPUT</t>
  </si>
  <si>
    <t xml:space="preserve">SILICON LABORATORIES(SI5327D-C-GM)</t>
  </si>
  <si>
    <t xml:space="preserve">LFARISIC-00388</t>
  </si>
  <si>
    <t xml:space="preserve">IC-00388</t>
  </si>
  <si>
    <t xml:space="preserve">IC,BUFFER,OPEN DRAIN,5V, SOT353</t>
  </si>
  <si>
    <t xml:space="preserve">NEXPERIA(74LVC1G07GW,125)| NXP SEMICONDUCTORS(74LVC1G07GW,125)| TEXAS INSTRUMENTS INC(SN74LVC1G07DCKRG4)</t>
  </si>
  <si>
    <t xml:space="preserve">LFARISIC-00391</t>
  </si>
  <si>
    <t xml:space="preserve">IC-00391</t>
  </si>
  <si>
    <t xml:space="preserve">IC,LOGIC,DUAL BUFFER,5V TOLERANT INPUTS,SOT-23</t>
  </si>
  <si>
    <t xml:space="preserve">NEXPERIA(74LVC2G34GV,125)| TEXAS INSTRUMENTS INC(SN74LVC2G34DBVR)</t>
  </si>
  <si>
    <t xml:space="preserve">LFARISIC-00393</t>
  </si>
  <si>
    <t xml:space="preserve">IC-00393</t>
  </si>
  <si>
    <t xml:space="preserve">IC,ISL90727,DIGIPOT,ADDR 0x5C,SC-70</t>
  </si>
  <si>
    <t xml:space="preserve">INTERSIL CORP(ISL90727WIE627Z-TK)| RENESAS ELECTRONICS(ISL90727WIE627Z-TK)| TEXAS INSTRUMENTS INC(TPL0401A-10DCKR)</t>
  </si>
  <si>
    <t xml:space="preserve">LFARISIC-00394</t>
  </si>
  <si>
    <t xml:space="preserve">IC-00394</t>
  </si>
  <si>
    <t xml:space="preserve">IC,ISL90727,DIGIPOT,ADDR 0x7C,SC-70</t>
  </si>
  <si>
    <t xml:space="preserve">INTERSIL CORP(ISL90728WIE627Z-TK)| RENESAS ELECTRONICS(ISL90728WIE627Z-TK)| TEXAS INSTRUMENTS INC(TPL0401B-10DCKR)</t>
  </si>
  <si>
    <t xml:space="preserve">LFARISIC-00395</t>
  </si>
  <si>
    <t xml:space="preserve">IC-00395</t>
  </si>
  <si>
    <t xml:space="preserve">IC,OP-AMP,SOT23</t>
  </si>
  <si>
    <t xml:space="preserve">TEXAS INSTRUMENTS INC(LM321MF/NOPB)</t>
  </si>
  <si>
    <t xml:space="preserve">LFARISIC-00403</t>
  </si>
  <si>
    <t xml:space="preserve">IC-00403</t>
  </si>
  <si>
    <t xml:space="preserve">IC,DC-DC,CONTROLLER,SINGLE PHASE, DIFF SENSE, LTC3866,QFN24</t>
  </si>
  <si>
    <t xml:space="preserve">ANALOG DEVICES INC(LTC3866EUF#TRPBF)| LINEAR TECHNOLOGY CORP(LTC3866EUF#TRPBF)</t>
  </si>
  <si>
    <t xml:space="preserve">LFARISIC-00404</t>
  </si>
  <si>
    <t xml:space="preserve">IC-00404</t>
  </si>
  <si>
    <t xml:space="preserve">IC,1588 SYNTHESIZER,CML,5 OUTPUT,CSBGA81</t>
  </si>
  <si>
    <t xml:space="preserve">MICROSEMI CORP(MAX24305EXG+)| MICROSEMI CORP(MAX24305EXG2)</t>
  </si>
  <si>
    <t xml:space="preserve">LFARISIC-00416</t>
  </si>
  <si>
    <t xml:space="preserve">IC-00416</t>
  </si>
  <si>
    <t xml:space="preserve">IC, 8-BIT SERIAL-IN/SERIAL-OUT OR PARALLEL-OUT SHIFT REGISTER,TSSOP16</t>
  </si>
  <si>
    <t xml:space="preserve">TEXAS INSTRUMENTS INC(SN74LV595APWR)</t>
  </si>
  <si>
    <t xml:space="preserve">LFARISIC-00417</t>
  </si>
  <si>
    <t xml:space="preserve">IC-00417</t>
  </si>
  <si>
    <t xml:space="preserve">IC,74LV123A,DUAL MONOSTABLE MULTIVIBRATORS,TSSOP16</t>
  </si>
  <si>
    <t xml:space="preserve">NEXPERIA(74LV123PW,118)| NXP SEMICONDUCTORS(74LV123PW,118)| TEXAS INSTRUMENTS INC(SN74LV123APWR)</t>
  </si>
  <si>
    <t xml:space="preserve">LFARISIC-00418</t>
  </si>
  <si>
    <t xml:space="preserve">IC-00418</t>
  </si>
  <si>
    <t xml:space="preserve">IC,SMBUS MUX 1:8, TQFN24</t>
  </si>
  <si>
    <t xml:space="preserve">MAXIM INTEGRATED PRODUCTS(MAX7356ETG+T)| NXP SEMICONDUCTORS(PCA9548ABS,118)| TEXAS INSTRUMENTS INC(PCA9548ARGER)</t>
  </si>
  <si>
    <t xml:space="preserve">LFARISIC-00424</t>
  </si>
  <si>
    <t xml:space="preserve">IC-00424</t>
  </si>
  <si>
    <t xml:space="preserve">IC,AND-GATE,3-INPUT,QFN</t>
  </si>
  <si>
    <t xml:space="preserve">NEXPERIA(74LVC1G11GM,115)| TEXAS INSTRUMENTS INC(SN74LVC1G11DRYR)</t>
  </si>
  <si>
    <t xml:space="preserve">LFARISIC-00425</t>
  </si>
  <si>
    <t xml:space="preserve">IC-00425</t>
  </si>
  <si>
    <t xml:space="preserve">IC, 8-BIT PARALLEL IN SERIAL OUT SHIFT REGISTER, LV165A, TSSOP16</t>
  </si>
  <si>
    <t xml:space="preserve">NEXPERIA(74LV165APW,118)| TEXAS INSTRUMENTS INC(SN74LV165APWR)</t>
  </si>
  <si>
    <t xml:space="preserve">LFARISIC-00428</t>
  </si>
  <si>
    <t xml:space="preserve">IC-00428</t>
  </si>
  <si>
    <t xml:space="preserve">IC,MUX,1:8,74CBTLV3251,TSSOP16</t>
  </si>
  <si>
    <t xml:space="preserve">IDT(74CBTLV3251PGG8)| TEXAS INSTRUMENTS(SN74CBTLV3251PWR)</t>
  </si>
  <si>
    <t xml:space="preserve">LFARISIC-00428-Q</t>
  </si>
  <si>
    <t xml:space="preserve">IDT(74CBTLV3251PGG8)| TEXAS INSTRUMENTS INC(SN74CBTLV3251PWR)</t>
  </si>
  <si>
    <t xml:space="preserve">LFARISIC-00430</t>
  </si>
  <si>
    <t xml:space="preserve">IC-00430</t>
  </si>
  <si>
    <t xml:space="preserve">IC,CPLD MAXII EPM570 FBGA100</t>
  </si>
  <si>
    <t xml:space="preserve">ALTERA CORP(EPM570F100C5N)| INTEL CORPORATION(EPM570F100C5N)</t>
  </si>
  <si>
    <t xml:space="preserve">LFARISIC-00431</t>
  </si>
  <si>
    <t xml:space="preserve">IC-00431</t>
  </si>
  <si>
    <t xml:space="preserve">IC,HOT SWAP,5A, 2V, LTC4232, 16 DFN</t>
  </si>
  <si>
    <t xml:space="preserve">ANALOG  DEVICES INC(LTC4232CDHC#TRPBF)</t>
  </si>
  <si>
    <t xml:space="preserve">LFARISIC-00432</t>
  </si>
  <si>
    <t xml:space="preserve">IC-00432</t>
  </si>
  <si>
    <t xml:space="preserve">IC,ONE-SHOT, PULSE GENERATOR, NEG EDGE,TSOT23</t>
  </si>
  <si>
    <t xml:space="preserve">ANALOG  DEVICES INC(LTC6993HS6-4#TRMPBF)| ANALOG  DEVICES INC(LTC6993IS6-4#TRMPBF)</t>
  </si>
  <si>
    <t xml:space="preserve">LFARISIC-00438</t>
  </si>
  <si>
    <t xml:space="preserve">IC-00438</t>
  </si>
  <si>
    <t xml:space="preserve">IC, 16 CHANNEL LED DRIVER, CONSTANT CURRENT</t>
  </si>
  <si>
    <t xml:space="preserve">TEXAS INSTRUMENTS INC(TLC59281RGER)</t>
  </si>
  <si>
    <t xml:space="preserve">LFARISIC-00444</t>
  </si>
  <si>
    <t xml:space="preserve">IC-00444</t>
  </si>
  <si>
    <t xml:space="preserve">IC,BRIDGE,PEX8717,10-PORT,16-LANE,GEN 3 PCIE,HFC-BGA324,19X19MM,LEAD FREE</t>
  </si>
  <si>
    <t xml:space="preserve">AVAGO TECHNOLOGIES(PEX8717-CA80BC G)| BROADCOM(PEX8717-CA80BC G)</t>
  </si>
  <si>
    <t xml:space="preserve">LFARISIC-00447</t>
  </si>
  <si>
    <t xml:space="preserve">IC-00447</t>
  </si>
  <si>
    <t xml:space="preserve">IC,FPGA,AGL060V5,VQFP100,ROHS</t>
  </si>
  <si>
    <t xml:space="preserve">MICROSEMI CORP(AGL060V5-VQG100)| MICROSEMI CORP(AGL060V5-VQG100I)</t>
  </si>
  <si>
    <t xml:space="preserve">LFARISIC-00448</t>
  </si>
  <si>
    <t xml:space="preserve">IC-00448</t>
  </si>
  <si>
    <t xml:space="preserve">IC,74CBTLV3257,QUAD MUX,2:1,TSSOP16</t>
  </si>
  <si>
    <t xml:space="preserve">NEXPERIA(74CBTLV3257PW,118)| TEXAS INSTRUMENTS INC(SN74CBTLV3257PW)</t>
  </si>
  <si>
    <t xml:space="preserve">LFARISIC-00455</t>
  </si>
  <si>
    <t xml:space="preserve">IC-00455</t>
  </si>
  <si>
    <t xml:space="preserve">IC, CLOCK BUFFER,HSCL, 1:4,3.3V,DUAL INPUT</t>
  </si>
  <si>
    <t xml:space="preserve">INTEGRATED DEVICE TECHNOLOGY(831724AKILFT)</t>
  </si>
  <si>
    <t xml:space="preserve">LFARISIC-00457</t>
  </si>
  <si>
    <t xml:space="preserve">IC-00457</t>
  </si>
  <si>
    <t xml:space="preserve">IC,74LVC244A,OCTAL BUFFER,TSSOP20</t>
  </si>
  <si>
    <t xml:space="preserve">NEXPERIA(74LVC244APW,118)| TEXAS  INSTRUMENTS INC(SN74LVC244APWR)| TEXAS INSTRUMENTS INC(SN74LVC244APWT)</t>
  </si>
  <si>
    <t xml:space="preserve">LFARISIC-00458</t>
  </si>
  <si>
    <t xml:space="preserve">IC-00458</t>
  </si>
  <si>
    <t xml:space="preserve">IC,74LVC373A, OCTAL TRANSPARENT D-TYPE LATCH WTH 3-STATE OUTPUTS,TSSOP20</t>
  </si>
  <si>
    <t xml:space="preserve">NEXPERIA(74LVC373APW,118)| TEXAS INSTRUMENTS INC(SN74LVC373APWR)| TEXAS INSTRUMENTS(SN74LVC373APWRE4)</t>
  </si>
  <si>
    <t xml:space="preserve">LFARISIC-00461</t>
  </si>
  <si>
    <t xml:space="preserve">IC-00461</t>
  </si>
  <si>
    <t xml:space="preserve">IC,8-BIT SERIAL-IN/SERIAL-OUT OR PARALLEL-OUT SHIFT REGISTER,QFN16</t>
  </si>
  <si>
    <t xml:space="preserve">TEXAS INSTRUMENTS INC(SN74LV595ARGYR)</t>
  </si>
  <si>
    <t xml:space="preserve">LFARISIC-00462</t>
  </si>
  <si>
    <t xml:space="preserve">IC-00462</t>
  </si>
  <si>
    <t xml:space="preserve">IC, 8-BIT PARALLEL IN SERIAL OUT SHIFT REGISTER, LV165A, QFN16</t>
  </si>
  <si>
    <t xml:space="preserve">TEXAS INSTRUMENTS INC(SN74LV165ARGYR)</t>
  </si>
  <si>
    <t xml:space="preserve">LFARISIC-00467</t>
  </si>
  <si>
    <t xml:space="preserve">IC-00467</t>
  </si>
  <si>
    <t xml:space="preserve">IC,FPGA,A3P250,FGG144,ROHS</t>
  </si>
  <si>
    <t xml:space="preserve">MICROSEMI CORP(A3P250-FGG144)</t>
  </si>
  <si>
    <t xml:space="preserve">LFARISIC-00470</t>
  </si>
  <si>
    <t xml:space="preserve">IC-00470</t>
  </si>
  <si>
    <t xml:space="preserve">IC,3.3V DUAL DIFF LVPECL/LVDS TO LVTTL TRANSLATOR</t>
  </si>
  <si>
    <t xml:space="preserve">ON SEMICONDUCTOR(NB100ELT23LDTR2G)| TEXAS INSTRUMENTS INC(SN65LVELT23DGKR)</t>
  </si>
  <si>
    <t xml:space="preserve">LFARISIC-00472</t>
  </si>
  <si>
    <t xml:space="preserve">IC-00472</t>
  </si>
  <si>
    <t xml:space="preserve">IC,DUAL SYNCHRONOUS ETHERNET WAN PLL</t>
  </si>
  <si>
    <t xml:space="preserve">INTEGRATED DEVICE TECHNOLOGY(82V3396NLG)</t>
  </si>
  <si>
    <t xml:space="preserve">LFARISIC-00478</t>
  </si>
  <si>
    <t xml:space="preserve">IC-00478</t>
  </si>
  <si>
    <t xml:space="preserve">IC,TRANSCEIVER,RS-232C,MAX3222</t>
  </si>
  <si>
    <t xml:space="preserve">MAXIM INTEGRATED PRODUCTS(MAX3222ECUP+T)| TEXAS INSTRUMENTS INC(MAX3222CPWR)</t>
  </si>
  <si>
    <t xml:space="preserve">LFARISIC-00480</t>
  </si>
  <si>
    <t xml:space="preserve">IC-00480</t>
  </si>
  <si>
    <t xml:space="preserve">IC,BUS SWITCH,2 BIt,8 pin</t>
  </si>
  <si>
    <t xml:space="preserve">TEXAS INSTRUMENTS INC(SN74CBT3305CPWRG4)</t>
  </si>
  <si>
    <t xml:space="preserve">LFARISIC-00482</t>
  </si>
  <si>
    <t xml:space="preserve">IC-00482</t>
  </si>
  <si>
    <t xml:space="preserve">proximity sensor, built in IR LED</t>
  </si>
  <si>
    <t xml:space="preserve">KINGBRIGHT(KTIR0711S)| ON SEMICONDUCTOR(QRE1113GR)</t>
  </si>
  <si>
    <t xml:space="preserve">LFARISIC-00483</t>
  </si>
  <si>
    <t xml:space="preserve">IC-00483</t>
  </si>
  <si>
    <t xml:space="preserve">IC, CLKBUF, LVPECL, 2:1 MUX IN, 1:8 OUT, 2GHZ, QFN28</t>
  </si>
  <si>
    <t xml:space="preserve">INTEGRATED DEVICE TECH(8SLVP1208ANBGI/W)| TEXAS INSTRUMENTS INC(CDCLVP1208RHDR)| TEXAS INSTRUMENTS INC(CDCLVP1208RHDT)</t>
  </si>
  <si>
    <t xml:space="preserve">LFARISIC-00485</t>
  </si>
  <si>
    <t xml:space="preserve">IC-00485</t>
  </si>
  <si>
    <t xml:space="preserve">IC,TRANSLATOR, GTL, 4-BIT,TSSOP14</t>
  </si>
  <si>
    <t xml:space="preserve">NXP SEMICONDUCTORS(GTL2014PW,118)| TEXAS INSTRUMENTS INC(SN74GTL2014PWR)</t>
  </si>
  <si>
    <t xml:space="preserve">LFARISIC-00492</t>
  </si>
  <si>
    <t xml:space="preserve">IC-00492</t>
  </si>
  <si>
    <t xml:space="preserve">IC,CLKBUF,LVPECL,2:1 MUX IN,1:4 OUT,2GHZ,QFN16</t>
  </si>
  <si>
    <t xml:space="preserve">INTEGRATED DEVICE TECH(8SLVP1204ANLGI/W)| TEXAS INSTRUMENTS INC(CDCLVP1204RGTR)</t>
  </si>
  <si>
    <t xml:space="preserve">LFARISIC-00509</t>
  </si>
  <si>
    <t xml:space="preserve">IC-00509</t>
  </si>
  <si>
    <t xml:space="preserve">IC, PSoC-5, 100-TQFP, 256K FLASH</t>
  </si>
  <si>
    <t xml:space="preserve">CYPRESS SEMICONDUCTOR(CY8C5868AXI-LP035)</t>
  </si>
  <si>
    <t xml:space="preserve">LFARISIC-00516</t>
  </si>
  <si>
    <t xml:space="preserve">IC-00516</t>
  </si>
  <si>
    <t xml:space="preserve">IC, 8 BIT SWITCH</t>
  </si>
  <si>
    <t xml:space="preserve">TEXAS INSTRUMENTS INC(TCA9548APWR)</t>
  </si>
  <si>
    <t xml:space="preserve">LFARISIC-00521</t>
  </si>
  <si>
    <t xml:space="preserve">IC-00521</t>
  </si>
  <si>
    <t xml:space="preserve">IC, GIGABIT ETHERNET MAC PHY, QFN-48</t>
  </si>
  <si>
    <t xml:space="preserve">BROADCOM(BCM57762A1KMLG)</t>
  </si>
  <si>
    <t xml:space="preserve">LFARISIC-00522</t>
  </si>
  <si>
    <t xml:space="preserve">IC-00522</t>
  </si>
  <si>
    <t xml:space="preserve">IC, CLOCK MULTIPLIER, 2KHZ-808MHZ, 1.8-3.3V, 6X6MM 36-QFN, -40 TO 85DEGC, 0.5PSRMS JITTER, 2 INPUT</t>
  </si>
  <si>
    <t xml:space="preserve">SILICON LABORATORIES(SI5327B-C-GM)</t>
  </si>
  <si>
    <t xml:space="preserve">LFARISIC-00530</t>
  </si>
  <si>
    <t xml:space="preserve">IC-00530</t>
  </si>
  <si>
    <t xml:space="preserve">AMD FT3 APU EKABINI 2GHZ 4C</t>
  </si>
  <si>
    <t xml:space="preserve">AMD INC(GE420CIAJ44HM)</t>
  </si>
  <si>
    <t xml:space="preserve">LFARISIC-00534</t>
  </si>
  <si>
    <t xml:space="preserve">IC-00534</t>
  </si>
  <si>
    <t xml:space="preserve">IC, BUS SWITCH, 4 BIT,3.3V, ACTIVE LOW, TSSOP14</t>
  </si>
  <si>
    <t xml:space="preserve">INTEGRATED DEVICE TECH(74CBTLV3125PGG8)| TEXAS INSTRUMENTS INC(SN74CBTLV3125PWR)</t>
  </si>
  <si>
    <t xml:space="preserve">LFARISIC-00535</t>
  </si>
  <si>
    <t xml:space="preserve">IC-00535</t>
  </si>
  <si>
    <t xml:space="preserve">IC,BUS SWITCH, 4 BIT ,3.3V , ACTIVE HIGH, TSSOP14</t>
  </si>
  <si>
    <t xml:space="preserve">DIODES INC(PI3B3126LEX)| TEXAS INSTRUMENTS INC(SN74CBTLV3126PWR)</t>
  </si>
  <si>
    <t xml:space="preserve">LFARISIC-00541</t>
  </si>
  <si>
    <t xml:space="preserve">IC-00541</t>
  </si>
  <si>
    <t xml:space="preserve">IC, CLKBUF, LVCMOS, 2.5V/3.3V, 1:10 OUT, 200MHZ, QFN32</t>
  </si>
  <si>
    <t xml:space="preserve">INTEGRATED DEVICE TECH(8L3010ANLGI8)| TEXAS INSTRUMENTS INC(LMK00101SQ/NOPB)| TEXAS INSTRUMENTS INC(LMK00101SQE/NOPB)| TEXAS INSTRUMENTS INC(LMK00101SQX/NOPB)</t>
  </si>
  <si>
    <t xml:space="preserve">LFARISIC-00543</t>
  </si>
  <si>
    <t xml:space="preserve">IC-00543</t>
  </si>
  <si>
    <t xml:space="preserve">IC,FPGA,A3P060,FGG144,ROHS</t>
  </si>
  <si>
    <t xml:space="preserve">MICROSEMI CORP(A3P060-FGG144)</t>
  </si>
  <si>
    <t xml:space="preserve">LFARISIC-00553</t>
  </si>
  <si>
    <t xml:space="preserve">IC-00553</t>
  </si>
  <si>
    <t xml:space="preserve">IC,TRANSIENT BLOCKING UNIT,TBU-CA065-200-WH</t>
  </si>
  <si>
    <t xml:space="preserve">BOURNS INC(TBU-CA065-200-WH)</t>
  </si>
  <si>
    <t xml:space="preserve">LFARISIC-00554</t>
  </si>
  <si>
    <t xml:space="preserve">IC-00554</t>
  </si>
  <si>
    <t xml:space="preserve">IC,2-POLE GAS DISCHARGE TUBE,2031-23T-SM</t>
  </si>
  <si>
    <t xml:space="preserve">BOURNS INC(2031-23T-SM-RPLF)</t>
  </si>
  <si>
    <t xml:space="preserve">LFARISIC-00561</t>
  </si>
  <si>
    <t xml:space="preserve">IC-00561</t>
  </si>
  <si>
    <t xml:space="preserve">IC, LOGIC,  SCHMITT TRIGGER, BUFFER, OPEN DRAIN, SOT23-5</t>
  </si>
  <si>
    <t xml:space="preserve">NEXPERIA(74LVC1G07GV,125)</t>
  </si>
  <si>
    <t xml:space="preserve">LFARISIC-00563</t>
  </si>
  <si>
    <t xml:space="preserve">IC-00563</t>
  </si>
  <si>
    <t xml:space="preserve">IC,FPGA,AGL125V5 (OR V2),VQFP100</t>
  </si>
  <si>
    <t xml:space="preserve">MICROSEMI CORP(AGL125V2-VQG100)| MICROSEMI CORP(AGL125V2-VQG100I)| MICROSEMI CORP(AGL125V5-VQG100)| MICROSEMI CORP(AGL125V5-VQG100I)</t>
  </si>
  <si>
    <t xml:space="preserve">LFARISIC-00564</t>
  </si>
  <si>
    <t xml:space="preserve">IC-00564</t>
  </si>
  <si>
    <t xml:space="preserve">IC, LTC4370, ORING FET CONTROLLER</t>
  </si>
  <si>
    <t xml:space="preserve">ANALOG DEVICES(LTC4370CDE#TRPBF)</t>
  </si>
  <si>
    <t xml:space="preserve">LFARISIC-00567</t>
  </si>
  <si>
    <t xml:space="preserve">IC-00567</t>
  </si>
  <si>
    <t xml:space="preserve">IC,COMPARATOR,DUAL,LM393,MSOP8</t>
  </si>
  <si>
    <t xml:space="preserve">ON SEMICONDUCTOR(LM393DMR2G)| ST MICROELECTRONICS(LM393ST)| TEXAS INSTRUMENTS INC(LM393DGKR)</t>
  </si>
  <si>
    <t xml:space="preserve">LFARISIC-00569</t>
  </si>
  <si>
    <t xml:space="preserve">IC-00569</t>
  </si>
  <si>
    <t xml:space="preserve">IC,74AVC4T245,4-BIT DUAL-SUPPLY TRANSCEIVER,UQFN16</t>
  </si>
  <si>
    <t xml:space="preserve">NEXPERIA(74AVC4T245GU,115)| TEXAS INSTRUMENTS INC(SN74AVC4T245RSVR)</t>
  </si>
  <si>
    <t xml:space="preserve">LFARISIC-00574</t>
  </si>
  <si>
    <t xml:space="preserve">IC-00574</t>
  </si>
  <si>
    <t xml:space="preserve">IC,CLKBUF,CDCLVP1212,LVPECL,1:12,QFN40</t>
  </si>
  <si>
    <t xml:space="preserve">INTEGRATED DEVICE TEC, INC(8SLVP1212ANLGI/W)| TEXAS  INSTRUMENTS(CDCLVP1212RHAR)</t>
  </si>
  <si>
    <t xml:space="preserve">LFARISIC-00575</t>
  </si>
  <si>
    <t xml:space="preserve">IC-00575</t>
  </si>
  <si>
    <t xml:space="preserve">IC,USB POWER SWITCH,0.5A,TPS2051,SOT23-5</t>
  </si>
  <si>
    <t xml:space="preserve">ON SEMICONDUCTOR(NCP380HSN05AAT1G)| TEXAS INSTRUMENTS INC(TPS2051CDBVR)</t>
  </si>
  <si>
    <t xml:space="preserve">LFARISIC-00578</t>
  </si>
  <si>
    <t xml:space="preserve">IC-00578</t>
  </si>
  <si>
    <t xml:space="preserve">IC,FPGA,CYCLONE4 GX,EP4CGX30CF19C8N,FBGA324</t>
  </si>
  <si>
    <t xml:space="preserve">ALTERA CORP(EP4CGX30CF19C6N)| ALTERA CORP(EP4CGX30CF19C7N)| ALTERA CORP(EP4CGX30CF19C8N)| ALTERA CORP(EP4CGX30CF19I6N)| ALTERA CORP(EP4CGX30CF19I7N)| ALTERA CORP(EP4CGX30CF19I8N)| INTEL CORPORATION(EP4CGX30CF19C6N)| INTEL CORPORATION(EP4CGX30CF19C7N)| INTEL CORPORATION(EP4CGX30CF19C8N)| INTEL CORPORATION(EP4CGX30CF19I6N)| INTEL CORPORATION(EP4CGX30CF19I7N)| INTEL CORPORATION(EP4CGX30CF19I8N)</t>
  </si>
  <si>
    <t xml:space="preserve">LFARISIC-00579</t>
  </si>
  <si>
    <t xml:space="preserve">IC-00579</t>
  </si>
  <si>
    <t xml:space="preserve">IC, RETIMER, CROSSPOINT, 28 GBIT, 8X8, 8 LANES, BIDIRECTIONAL, BGA 256</t>
  </si>
  <si>
    <t xml:space="preserve">AVAGO TECHNOLOGIES(AVSP-8812-003)| BROADCOM(AVSP-8812-003)</t>
  </si>
  <si>
    <t xml:space="preserve">LFARISIC-00585</t>
  </si>
  <si>
    <t xml:space="preserve">IC-00585</t>
  </si>
  <si>
    <t xml:space="preserve">IC, PCIE MUX, 1:2, 4 CHANNEL, TQFN-42</t>
  </si>
  <si>
    <t xml:space="preserve">TEXAS INSTRUMENTS INC(HD3SS3412RUAR)</t>
  </si>
  <si>
    <t xml:space="preserve">LFARISIC-00586</t>
  </si>
  <si>
    <t xml:space="preserve">IC-00586</t>
  </si>
  <si>
    <t xml:space="preserve">AMD FT3 APU STEPPE EAGLE 2.4GHZ 4C</t>
  </si>
  <si>
    <t xml:space="preserve">AMD INC(GE424CIXJ44JB)</t>
  </si>
  <si>
    <t xml:space="preserve">LFARISIC-00587</t>
  </si>
  <si>
    <t xml:space="preserve">IC-00587</t>
  </si>
  <si>
    <t xml:space="preserve">IC,PCIE SWITCH,PEX8609,8-PORT,8-LANE,GEN 2 PCIE,PBGA196,15X15MM,LEAD FREE</t>
  </si>
  <si>
    <t xml:space="preserve">AVAGO TECHNOLOGIES(PEX8609-BA50BC G)| BROADCOM(PEX8609-BA50BC G)</t>
  </si>
  <si>
    <t xml:space="preserve">LFARISIC-00611</t>
  </si>
  <si>
    <t xml:space="preserve">IC-00611</t>
  </si>
  <si>
    <t xml:space="preserve">IC,TEMP SENSOR,8-CHANNEL,TQFN24</t>
  </si>
  <si>
    <t xml:space="preserve">MAXIM INTEGRATED PRODUCTS(MAX6581TG9A+T)</t>
  </si>
  <si>
    <t xml:space="preserve">LFARISIC-00614</t>
  </si>
  <si>
    <t xml:space="preserve">IC-00614</t>
  </si>
  <si>
    <t xml:space="preserve">IC, USB POWER SWITCH UL RATED, 1.0-1.9A, SOT23-5</t>
  </si>
  <si>
    <t xml:space="preserve">DIODES INC(AP2171WG-7)| ON SEMICONDUCTOR(NCP380HSN10AAT1G)| TEXAS INSTRUMENTS INC(TPS2065CDBVR)| TEXAS INSTRUMENTS INC(TPS2065CDBVT)</t>
  </si>
  <si>
    <t xml:space="preserve">LFARISIC-00615</t>
  </si>
  <si>
    <t xml:space="preserve">IC-00615</t>
  </si>
  <si>
    <t xml:space="preserve">IC, CPLD, MACH XO2-2000, TQ100</t>
  </si>
  <si>
    <t xml:space="preserve">LATTICE SEMICONDUCTOR(LCMXO2-2000HC-4TG100CTR)</t>
  </si>
  <si>
    <t xml:space="preserve">LFARISIC-00624</t>
  </si>
  <si>
    <t xml:space="preserve">IC-00624</t>
  </si>
  <si>
    <t xml:space="preserve">IC, LOAD SWITCH, 5.5V, 6A</t>
  </si>
  <si>
    <t xml:space="preserve">TEXAS  INSTRUMENTS(TPS22969DNYR)</t>
  </si>
  <si>
    <t xml:space="preserve">LFARISIC-00632</t>
  </si>
  <si>
    <t xml:space="preserve">IC-00632</t>
  </si>
  <si>
    <t xml:space="preserve">IC,SMBUS LEVEL TRANSLATOR,0.8V to 5.5V,TSSOP8</t>
  </si>
  <si>
    <t xml:space="preserve">NXP SEMICONDUCTORS(PCA9617ADPJ)| ON SEMICONDUCTOR(PCA9617ADMR2G)| TEXAS INSTRUMENTS INC(TCA9617ADGKR)</t>
  </si>
  <si>
    <t xml:space="preserve">LFARISIC-00634</t>
  </si>
  <si>
    <t xml:space="preserve">IC-00634</t>
  </si>
  <si>
    <t xml:space="preserve">IC, HOT SWAP, 12A, 2.5V TO 18V, INTEGRATED FET, IMON, QFN36 3.5MMX7MM, TPS24750RUV</t>
  </si>
  <si>
    <t xml:space="preserve">TEXAS INSTRUMENTS(TPS24750RUVR)</t>
  </si>
  <si>
    <t xml:space="preserve">LFARISIC-00639</t>
  </si>
  <si>
    <t xml:space="preserve">IC-00639</t>
  </si>
  <si>
    <t xml:space="preserve">IC, CLOCK BUFFER, LVPECL, 1:6,2.5-3.3V, TSSOP20</t>
  </si>
  <si>
    <t xml:space="preserve">DIODES INC(PI6C4911506LIEX)| INTEGRATED DEVICE TEC, INC(853S006AGILFT)| PERICOM SEMICONDUCTOR(PI6C4911506LIEX)</t>
  </si>
  <si>
    <t xml:space="preserve">LFARISIC-00642</t>
  </si>
  <si>
    <t xml:space="preserve">IC-00642</t>
  </si>
  <si>
    <t xml:space="preserve">IC, HOT SWAP, 12A, 2.5V TO 18V, INTEGRATED FET, IMON, RETRY, QFN36, 3.5MMx7MM, TPS24751RUV</t>
  </si>
  <si>
    <t xml:space="preserve">TEXAS INSTRUMENTS INC(TPS24751RUVR)</t>
  </si>
  <si>
    <t xml:space="preserve">LFARISIC-00646</t>
  </si>
  <si>
    <t xml:space="preserve">IC-00646</t>
  </si>
  <si>
    <t xml:space="preserve">AMD FT3 STEPPE EAGLE GX-412TC APU</t>
  </si>
  <si>
    <t xml:space="preserve">AMD INC(GE412TIYJ44JB)</t>
  </si>
  <si>
    <t xml:space="preserve">LFARISIC-00652</t>
  </si>
  <si>
    <t xml:space="preserve">IC-00652</t>
  </si>
  <si>
    <t xml:space="preserve">IC,HALF-DUPLEX RS-485 TRANSCEIVER,20MBPS</t>
  </si>
  <si>
    <t xml:space="preserve">ANALOG  DEVICES INC(LTC2850IS8#TRPBF)| TEXAS INSTRUMENTS INC(SN65HVD75DR)</t>
  </si>
  <si>
    <t xml:space="preserve">LFARISIC-00657</t>
  </si>
  <si>
    <t xml:space="preserve">IC-00657</t>
  </si>
  <si>
    <t xml:space="preserve">IC,SINGLE INVERTER WITH OD OUTPUT,TSSOP5</t>
  </si>
  <si>
    <t xml:space="preserve">NEXPERIA(74AUP1G06GW,125)| TEXAS INSTRUMENTS INC(SN74AUP1G06DCKR)</t>
  </si>
  <si>
    <t xml:space="preserve">LFARISIC-00658</t>
  </si>
  <si>
    <t xml:space="preserve">IC-00658</t>
  </si>
  <si>
    <t xml:space="preserve">IC,USB 3.0 ESD PROTECTION</t>
  </si>
  <si>
    <t xml:space="preserve">LITTELFUSE(SP3012-06UTG)| ON SEMICONDUCTOR(ESD8106MUTAG)| TEXAS INSTRUMENTS INC(TPD6E05U06RVZR)</t>
  </si>
  <si>
    <t xml:space="preserve">LFARISIC-00663</t>
  </si>
  <si>
    <t xml:space="preserve">IC-00663</t>
  </si>
  <si>
    <t xml:space="preserve">IC,LOGIC,DUAL BUFFER,5V TOLERANT INPUT,SOT363</t>
  </si>
  <si>
    <t xml:space="preserve">NEXPERIA(74LVC2G34GW,125)| TEXAS INSTRUMENTS INC(SN74LVC2G34DCKR)</t>
  </si>
  <si>
    <t xml:space="preserve">LFARISIC-00664</t>
  </si>
  <si>
    <t xml:space="preserve">IC-00664</t>
  </si>
  <si>
    <t xml:space="preserve">IC, CLKBUF, LVDS, 2:1 MUX IN, 1:8 OUT, 800MHz, 2.5V, QFN28</t>
  </si>
  <si>
    <t xml:space="preserve">INTEGRATED DEVICE TECH(8SLVD1208NBGI/W)| TEXAS INSTRUMENTS INC(CDCLVD1208RHDR)</t>
  </si>
  <si>
    <t xml:space="preserve">LFARISIC-00665</t>
  </si>
  <si>
    <t xml:space="preserve">IC-00665</t>
  </si>
  <si>
    <t xml:space="preserve">IC,74LVC244A,OCTAL BUFFER,QFN20</t>
  </si>
  <si>
    <t xml:space="preserve">DIODES INC(74LVC244AQ20-13)| NEXPERIA(74LVC244ABQ,115)</t>
  </si>
  <si>
    <t xml:space="preserve">LFARISIC-00667</t>
  </si>
  <si>
    <t xml:space="preserve">IC-00667</t>
  </si>
  <si>
    <t xml:space="preserve">LINEAR REPEATER, 28GPS, 8 CHANNEL</t>
  </si>
  <si>
    <t xml:space="preserve">TEXAS INSTRUMENTS INC(DS280BR810ZBFR)| TEXAS INSTRUMENTS INC(DS280BR810ZBFT)</t>
  </si>
  <si>
    <t xml:space="preserve">LFARISIC-00668</t>
  </si>
  <si>
    <t xml:space="preserve">IC-00668</t>
  </si>
  <si>
    <t xml:space="preserve">IC, FPGA, CYCLONE4E, EP4CE6F17C8N, FBGA256</t>
  </si>
  <si>
    <t xml:space="preserve">ALTERA CORPORATION(EP4CE6F17C8N)| INTEL CORPORATION(EP4CE6F17C8N)</t>
  </si>
  <si>
    <t xml:space="preserve">LFARISIC-00683</t>
  </si>
  <si>
    <t xml:space="preserve">IC-00683</t>
  </si>
  <si>
    <t xml:space="preserve">IC,DC-DC,3A,1%,TPS54320,QFN14</t>
  </si>
  <si>
    <t xml:space="preserve">RICHTEK TECHNOLOGY(RT2852BHGQW)| TEXAS INSTRUMENTS INC(TPS54320RHLR)</t>
  </si>
  <si>
    <t xml:space="preserve">LFARISIC-00703</t>
  </si>
  <si>
    <t xml:space="preserve">IC-00703</t>
  </si>
  <si>
    <t xml:space="preserve">IC,DC-DC BUCK CONTROLLER, w/ INTEGRATED MOSFET DRIVERS, 3A, 3V-14V i/p, 0.54-5.5V op,QFN-36</t>
  </si>
  <si>
    <t xml:space="preserve">RENESAS ELECTRONICS(ZL6105ALAF)</t>
  </si>
  <si>
    <t xml:space="preserve">LFARISIC-00704</t>
  </si>
  <si>
    <t xml:space="preserve">IC-00704</t>
  </si>
  <si>
    <t xml:space="preserve">IC, DC-DC, 6-PHASE 1-LOOP, BUCK CONTROLLER, 5x5 TQFN</t>
  </si>
  <si>
    <t xml:space="preserve">RENESAS ELECTRONICS(ISL6398HRTZ-T)</t>
  </si>
  <si>
    <t xml:space="preserve">LFARISIC-00705</t>
  </si>
  <si>
    <t xml:space="preserve">IC-00705</t>
  </si>
  <si>
    <t xml:space="preserve">IC, ULTRA-LOW JITT CLOCK, 2 OUTPUTS, 2.7 GHz max, 150 fs ( 12K-20MHz ) phase Jitter, QFN44</t>
  </si>
  <si>
    <t xml:space="preserve">SILICON  LABORATORIES INC(SI5342H-C05537-GM)</t>
  </si>
  <si>
    <t xml:space="preserve">LFARISIC-00706</t>
  </si>
  <si>
    <t xml:space="preserve">IC-00706</t>
  </si>
  <si>
    <t xml:space="preserve">IC, 16-Bit Rail-to-Rail DAC, 2.5-5.5V, DFN10</t>
  </si>
  <si>
    <t xml:space="preserve">ANALOG  DEVICES INC(LTC2601IDD#TRPBF)</t>
  </si>
  <si>
    <t xml:space="preserve">LFARISIC-00708</t>
  </si>
  <si>
    <t xml:space="preserve">IC-00708</t>
  </si>
  <si>
    <t xml:space="preserve">IC, CLK_BUF, 2 OUT, 3GHz, any CLK_IN to LVPECL OUT, with 1/2/4/8/16 divider, 2.5V/3.3V, QFN-16</t>
  </si>
  <si>
    <t xml:space="preserve">ON  SEMICONDUCTOR(NB6L239MNG)| ON  SEMICONDUCTOR(NB6L239MNR2G)</t>
  </si>
  <si>
    <t xml:space="preserve">LFARISIC-00709</t>
  </si>
  <si>
    <t xml:space="preserve">IC-00709</t>
  </si>
  <si>
    <t xml:space="preserve">IC, 40A DrMOS, 2MHz, 6x6 QFN</t>
  </si>
  <si>
    <t xml:space="preserve">INTERSIL CORP(ISL99140IRZ-T)| RENESAS ELECTRONICS(ISL99140IRZ-T)</t>
  </si>
  <si>
    <t xml:space="preserve">LFARISIC-00711</t>
  </si>
  <si>
    <t xml:space="preserve">IC-00711</t>
  </si>
  <si>
    <t xml:space="preserve">PWR,10A, 4.5-16V in, 0.6-3.3VOUT, UMODULE REGULATOR, BGA 68-LEAD</t>
  </si>
  <si>
    <t xml:space="preserve">ANALOG  DEVICES INC(LTM4649IY#PBF)</t>
  </si>
  <si>
    <t xml:space="preserve">LFARISIC-00712</t>
  </si>
  <si>
    <t xml:space="preserve">IC-00712</t>
  </si>
  <si>
    <t xml:space="preserve">FET, POWER, DUAL UPPER/LOWER NCH, 0.004 OHM UPPER/0.0011 OHM LOWER, PG-TISON8-4</t>
  </si>
  <si>
    <t xml:space="preserve">INFINEON(BSG0811ND)</t>
  </si>
  <si>
    <t xml:space="preserve">LFARISIC-00717</t>
  </si>
  <si>
    <t xml:space="preserve">IC-00717</t>
  </si>
  <si>
    <t xml:space="preserve">IC,8-BIT SERIAL-IN/SERIAL-OUT OR PARALLEL-OUT SHIFT REGISTER,TSSOP16</t>
  </si>
  <si>
    <t xml:space="preserve">NEXPERIA(74LVC595APW,118)| NXP SEMICONDUCTORS(74LVC595APW,118)| TEXAS INSTRUMENTS INC(SN74LV595APWR)</t>
  </si>
  <si>
    <t xml:space="preserve">LFARISIC-00719</t>
  </si>
  <si>
    <t xml:space="preserve">IC-00719</t>
  </si>
  <si>
    <t xml:space="preserve">IC, VREF, 1.25V, 10 PPM/DEG C DRIFT, +/-0.05%, 0.01A, LOW NOISE REF, TSOT-23</t>
  </si>
  <si>
    <t xml:space="preserve">ANALOG  DEVICES INC(LT6654AHS6-1.25#TRPBF)</t>
  </si>
  <si>
    <t xml:space="preserve">LFARISIC-00722</t>
  </si>
  <si>
    <t xml:space="preserve">IC-00722</t>
  </si>
  <si>
    <t xml:space="preserve">IC, LOAD SWITCH, 0.03 OHM, 2.5AMP, SS, ACTIVE-H ENA, 0.9X1.4MM</t>
  </si>
  <si>
    <t xml:space="preserve">NEXPERIA(NX5P2924UK)| NXP SEMICONDUCTORS(NX5P2924UKZ)| ON  SEMICONDUCTOR(NCP451FCT2G)</t>
  </si>
  <si>
    <t xml:space="preserve">LFARISIC-00723</t>
  </si>
  <si>
    <t xml:space="preserve">IC-00723</t>
  </si>
  <si>
    <t xml:space="preserve">IC,LOAD SWITCH,0.0025OHM, 23AMP, SS, ACTIVE-H ENA, 3MM SQ</t>
  </si>
  <si>
    <t xml:space="preserve">ON  SEMICONDUCTOR(NCP45560IMNTWG-H)</t>
  </si>
  <si>
    <t xml:space="preserve">LFARISIC-00725</t>
  </si>
  <si>
    <t xml:space="preserve">IC-00725</t>
  </si>
  <si>
    <t xml:space="preserve">IC, SWITCH, 2X2 CROSSPOINT, 3GHZ, CML, QFN16</t>
  </si>
  <si>
    <t xml:space="preserve">ON  SEMICONDUCTOR(NB6L72MMNG)</t>
  </si>
  <si>
    <t xml:space="preserve">LFARISIC-00728</t>
  </si>
  <si>
    <t xml:space="preserve">IC-00728</t>
  </si>
  <si>
    <t xml:space="preserve">IC, SECURITY MICRO,ARISTA BOOT LOADER, 32 BIT,  UQFN20, PRE PROGRAMMED PART</t>
  </si>
  <si>
    <t xml:space="preserve">RENESAS ELECTRONICS(R5H30313XB07NB01)</t>
  </si>
  <si>
    <t xml:space="preserve">LFARISIC-00730</t>
  </si>
  <si>
    <t xml:space="preserve">IC-00730</t>
  </si>
  <si>
    <t xml:space="preserve">IC, DC/DC STEP-DOWN CONVERTER, 3V TO 17V, 2A, QFN</t>
  </si>
  <si>
    <t xml:space="preserve">TEXAS  INSTRUMENTS(TPS62140RGTR)</t>
  </si>
  <si>
    <t xml:space="preserve">LFARISIC-00731</t>
  </si>
  <si>
    <t xml:space="preserve">IC-00731</t>
  </si>
  <si>
    <t xml:space="preserve">IC, XCVR, 1-BIT DUAL-SUPPLY, DSBGA</t>
  </si>
  <si>
    <t xml:space="preserve">TEXAS  INSTRUMENTS(SN74AVC1T45YZPR)</t>
  </si>
  <si>
    <t xml:space="preserve">LFARISIC-00736</t>
  </si>
  <si>
    <t xml:space="preserve">IC-00736</t>
  </si>
  <si>
    <t xml:space="preserve">IC, BUS XCVR, CONFIG LVL SHFT, DUAL SUPPLY, TRANSLATION, TRI-ST, DSBCA-8</t>
  </si>
  <si>
    <t xml:space="preserve">TEXAS  INSTRUMENTS(SN74AVC2T45YZPR)</t>
  </si>
  <si>
    <t xml:space="preserve">LFARISIC-00737</t>
  </si>
  <si>
    <t xml:space="preserve">IC-00737</t>
  </si>
  <si>
    <t xml:space="preserve">IC, TEMP SENSOR, SMBUS, MAX6658, -40C/125C, SO8. The SW interface is different.</t>
  </si>
  <si>
    <t xml:space="preserve">MAXIM INTEGRATED PRODUCTS(MAX6658MSA+T)| NXP SEMICONDUCTORS(SA56004ED,118)</t>
  </si>
  <si>
    <t xml:space="preserve">LFARISIC-00739</t>
  </si>
  <si>
    <t xml:space="preserve">IC-00739</t>
  </si>
  <si>
    <t xml:space="preserve">IC, PHY, QUAD 10GBASE-T/10GBASE-R MV 88X3240</t>
  </si>
  <si>
    <t xml:space="preserve">MARVELL SEMICONDUCTOR(88X3240-A1-BSN4C000)</t>
  </si>
  <si>
    <t xml:space="preserve">LFARISIC-00744</t>
  </si>
  <si>
    <t xml:space="preserve">IC-00744</t>
  </si>
  <si>
    <t xml:space="preserve">IC, SWITCH, ANALOG, DUAL-SPDT, 2.3-4.3V, MSOP-10</t>
  </si>
  <si>
    <t xml:space="preserve">ON SEMICONDUCTOR(FSA2267AMUX)</t>
  </si>
  <si>
    <t xml:space="preserve">LFARISIC-00748</t>
  </si>
  <si>
    <t xml:space="preserve">IC-00748</t>
  </si>
  <si>
    <t xml:space="preserve">IC, BUCK REG, SYNC ADJ, 35A, 24QFN</t>
  </si>
  <si>
    <t xml:space="preserve">INFINEON TECHNOLOGIES AG(IR3846MTRPBF)</t>
  </si>
  <si>
    <t xml:space="preserve">LFARISIC-00757</t>
  </si>
  <si>
    <t xml:space="preserve">IC-00757</t>
  </si>
  <si>
    <t xml:space="preserve">IC,74AVCH4T245,4-BIT DUAL-SUPPLY TRANSCEIVER,0.8V-3.6V,UQFN16</t>
  </si>
  <si>
    <t xml:space="preserve">NEXPERIA(74AVCH4T245GU,115)| TEXAS INSTRUMENTS INC(SN74AXCH4T245RSVR)</t>
  </si>
  <si>
    <t xml:space="preserve">LFARISIC-00758</t>
  </si>
  <si>
    <t xml:space="preserve">IC-00758</t>
  </si>
  <si>
    <t xml:space="preserve">IC,FPGA,M2GL005,VFG256,ROHS</t>
  </si>
  <si>
    <t xml:space="preserve">MICROSEMI CORPORATION(M2GL005VFG256)| MICROSEMI CORPORATION(M2GL005VFG256I)</t>
  </si>
  <si>
    <t xml:space="preserve">LFARISIC-00768</t>
  </si>
  <si>
    <t xml:space="preserve">IC-00768</t>
  </si>
  <si>
    <t xml:space="preserve">IC, 2-CH ISOL, BI-DIR, I2C BUS, SOIC-8</t>
  </si>
  <si>
    <t xml:space="preserve">TEXAS INSTRUMENTS INC(ISO1540DR)</t>
  </si>
  <si>
    <t xml:space="preserve">LFARISIC-00771</t>
  </si>
  <si>
    <t xml:space="preserve">IC-00771</t>
  </si>
  <si>
    <t xml:space="preserve">IC, LOAD SWITCH, DUAL, 5.5V, 4A, W/ OUTPUT DISCHARGE</t>
  </si>
  <si>
    <t xml:space="preserve">ALPHA &amp; OMEGA(AOZ1331DI)| TEXAS INSTRUMENTS INC(TPS22968DPUR)| TEXAS INSTRUMENTS(TPS22968DPUR)</t>
  </si>
  <si>
    <t xml:space="preserve">LFARISIC-00772</t>
  </si>
  <si>
    <t xml:space="preserve">IC-00772</t>
  </si>
  <si>
    <t xml:space="preserve">IC, J-K FLIP FLOP, DUAL, 74HC112, TSSOP16</t>
  </si>
  <si>
    <t xml:space="preserve">NEXPERIA(74HC112PW,118)| ON SEMI(MC74HC112ADTR2G)| TEXAS INSTRUMENT(CD74HC112PWR)| TEXAS INSTRUMENTS INC(CD74HC112PWR)</t>
  </si>
  <si>
    <t xml:space="preserve">LFARISIC-00773</t>
  </si>
  <si>
    <t xml:space="preserve">IC-00773</t>
  </si>
  <si>
    <t xml:space="preserve">IC,TPM1.2,SLB9670,VQFN32</t>
  </si>
  <si>
    <t xml:space="preserve">INFINEON TECHNOLOGIES AG(SLB9670VQ12FW640XUMA1)| TEXAS INSTRUMENTS INC(UCD90320ZWSR)</t>
  </si>
  <si>
    <t xml:space="preserve">LFARISIC-00777</t>
  </si>
  <si>
    <t xml:space="preserve">IC-00777</t>
  </si>
  <si>
    <t xml:space="preserve">IC,CLOCK GENERATOR,2 OUTPUTS,TSSOP16</t>
  </si>
  <si>
    <t xml:space="preserve">PERICOM SEMICONDUCTOR(PI6C557-03BLEX)</t>
  </si>
  <si>
    <t xml:space="preserve">LFARISIC-00778</t>
  </si>
  <si>
    <t xml:space="preserve">IC-00778</t>
  </si>
  <si>
    <t xml:space="preserve">IC, BUFFER, 1:4 FANOUT, MUXED, LVCMOS, TSSOP-16</t>
  </si>
  <si>
    <t xml:space="preserve">INTEGRATED DEVICE TECHNOLOGY(8305AGILFT)| TEXAS INSTRUMENTS INC(LMK00804BPWR)</t>
  </si>
  <si>
    <t xml:space="preserve">LFARISIC-00779</t>
  </si>
  <si>
    <t xml:space="preserve">IC-00779</t>
  </si>
  <si>
    <t xml:space="preserve">IC, SMBUS GPIO, 16-BIT, WQFN24</t>
  </si>
  <si>
    <t xml:space="preserve">NXP SEMI(PCA9555AHF,128)| TEXAS INSTRUMENTS INC(TCA9555RTWR)</t>
  </si>
  <si>
    <t xml:space="preserve">LFARISIC-00781</t>
  </si>
  <si>
    <t xml:space="preserve">IC-00781</t>
  </si>
  <si>
    <t xml:space="preserve">IC,MP5022A, HOT SWAP, 15A, 12V, 3mOhm INT FET, EXT CURRENT MEAS, QFN-22</t>
  </si>
  <si>
    <t xml:space="preserve">MONOLITHIC POWER SYSTEMS(MP5022AGQV-Z)</t>
  </si>
  <si>
    <t xml:space="preserve">LFARISIC-00782</t>
  </si>
  <si>
    <t xml:space="preserve">IC-00782</t>
  </si>
  <si>
    <t xml:space="preserve">IC, HOTSWAP, MP5023, 1mOhm INT FET, INT CURRENT SENSE, FCQFN-24</t>
  </si>
  <si>
    <t xml:space="preserve">MONOLITHIC POWER SYSTEMS(MP5023GV-0000-Z)</t>
  </si>
  <si>
    <t xml:space="preserve">LFARISIC-00795</t>
  </si>
  <si>
    <t xml:space="preserve">IC-00795</t>
  </si>
  <si>
    <t xml:space="preserve">MAX31790 6-CH FAN CONTROLLER</t>
  </si>
  <si>
    <t xml:space="preserve">MAXIM INTEGRATED PRODUCTS(MAX31790ATI+T)</t>
  </si>
  <si>
    <t xml:space="preserve">LFARISIC-00804</t>
  </si>
  <si>
    <t xml:space="preserve">IC-00804</t>
  </si>
  <si>
    <t xml:space="preserve">LTC4419, Dual Input Power Path Prioritizer, 18V, 12-Lead MSOP</t>
  </si>
  <si>
    <t xml:space="preserve">ANALOG DEVICES INC(LTC4419IMSE#TRPBF)| LINEAR TECH CORP(LTC4419IMSE#TRPBF- Obsolete)</t>
  </si>
  <si>
    <t xml:space="preserve">LFARISIC-00805</t>
  </si>
  <si>
    <t xml:space="preserve">IC-00805</t>
  </si>
  <si>
    <t xml:space="preserve">IC, POWER CONTROLLER, TI, 24 RAIL, UCD90320</t>
  </si>
  <si>
    <t xml:space="preserve">TEXAS INSTRUMENTS INC(UCD90320ZWSR)| TEXAS INSTRUMENTS INC(UCD90320ZWST)</t>
  </si>
  <si>
    <t xml:space="preserve">LFARISIC-00808</t>
  </si>
  <si>
    <t xml:space="preserve">IC-00808</t>
  </si>
  <si>
    <t xml:space="preserve">IC,TEMP SENSOR</t>
  </si>
  <si>
    <t xml:space="preserve">TEXAS INSTRUMENTS(LM57BISD-10/NOPB)</t>
  </si>
  <si>
    <t xml:space="preserve">SSJ CQ1'19 Comp Raw Part list</t>
  </si>
  <si>
    <t xml:space="preserve">LFARISIC-00809</t>
  </si>
  <si>
    <t xml:space="preserve">IC-00809</t>
  </si>
  <si>
    <t xml:space="preserve">IC,REFERENCE,2.5V</t>
  </si>
  <si>
    <t xml:space="preserve">TEXAS INSTRUMENTS(REF3325AIRSER)</t>
  </si>
  <si>
    <t xml:space="preserve">LFARISIC-00811</t>
  </si>
  <si>
    <t xml:space="preserve">IC-00811</t>
  </si>
  <si>
    <t xml:space="preserve">IC,NETWORK PLL</t>
  </si>
  <si>
    <t xml:space="preserve">INTEGRATED DEVICE TECHNOLOGY(82P33831ABAG8)</t>
  </si>
  <si>
    <t xml:space="preserve">LFARISIC-00814</t>
  </si>
  <si>
    <t xml:space="preserve">IC-00814</t>
  </si>
  <si>
    <t xml:space="preserve">IC,FPGA,XC6SLX75T,FBGA484</t>
  </si>
  <si>
    <t xml:space="preserve">XILINX INC(XC6SLX75T-3FGG484C)</t>
  </si>
  <si>
    <t xml:space="preserve">LFARISIC-00821</t>
  </si>
  <si>
    <t xml:space="preserve">IC-00821</t>
  </si>
  <si>
    <t xml:space="preserve">IC,TRANSCEIVER,RS-232,TSSOP16,IND TEMP -40C to +85C</t>
  </si>
  <si>
    <t xml:space="preserve">ST MICROELECTRONICS(ST3232EBTR)</t>
  </si>
  <si>
    <t xml:space="preserve">LFARISIC-00823</t>
  </si>
  <si>
    <t xml:space="preserve">IC-00823</t>
  </si>
  <si>
    <t xml:space="preserve">IC,TPM1.2,SLB9645,VQFN32</t>
  </si>
  <si>
    <t xml:space="preserve">INFINEON TECH(SLB9645VQ1.2FW133.32)| INFINEON TECH(SLB9645VQ12FW13332XUMA2)</t>
  </si>
  <si>
    <t xml:space="preserve">LFARISIC-00831-Q</t>
  </si>
  <si>
    <t xml:space="preserve">IC-00831</t>
  </si>
  <si>
    <t xml:space="preserve">IC, ADC, 16-CH, 12-BIT, SPI, 2.7-5V, VQFN-32</t>
  </si>
  <si>
    <t xml:space="preserve">TEXAS INSTRUMENTS INC(ADS7953SRHBR)</t>
  </si>
  <si>
    <t xml:space="preserve">LFARISIC-00832</t>
  </si>
  <si>
    <t xml:space="preserve">IC-00832</t>
  </si>
  <si>
    <t xml:space="preserve">IC, BUS LEVEL TRANSLATOR,40 MHz, DUAL CHANNEL</t>
  </si>
  <si>
    <t xml:space="preserve">NXP SEMICONDUCTORS(NVT2002DP,118)| TEXAS INSTRUMENTS(LSF0102DCTR)</t>
  </si>
  <si>
    <t xml:space="preserve">LFARISIC-00844-Q</t>
  </si>
  <si>
    <t xml:space="preserve">IC-00844</t>
  </si>
  <si>
    <t xml:space="preserve">IC, 8-BIT DUAL SUPPLY TRANSCEIVER, 1.2V to 3.6V OPERATION, TSSOP24</t>
  </si>
  <si>
    <t xml:space="preserve">NXP(74AVC8T245PW,118)| TEXAS INSTRUMENTS(SN74AVC8T245PWRG4)</t>
  </si>
  <si>
    <t xml:space="preserve">LFARISIC-00846-Q</t>
  </si>
  <si>
    <t xml:space="preserve">IC-00846</t>
  </si>
  <si>
    <t xml:space="preserve">IC,LMV339,QUAD VOLTAGE COMPARATOR,TSSOP14</t>
  </si>
  <si>
    <t xml:space="preserve">ON SEMICONDUCTOR(LMV339DTBR2G)| ST MICROELECTRONICS(LMV339IPT)</t>
  </si>
  <si>
    <t xml:space="preserve">LFARISIC-00847-02</t>
  </si>
  <si>
    <t xml:space="preserve">IC-00847-02</t>
  </si>
  <si>
    <t xml:space="preserve">IC, LMK05318, CLOCK GENERATOR PLL</t>
  </si>
  <si>
    <t xml:space="preserve">TEXAS INSTRUMENT INC(LMK05318RGZR)| TEXAS INSTRUMENTS INC(LMK05318RGZT)</t>
  </si>
  <si>
    <t xml:space="preserve">LFARISIC-00847-02-Q</t>
  </si>
  <si>
    <t xml:space="preserve">LFARISIC-00865</t>
  </si>
  <si>
    <t xml:space="preserve">IC-00865</t>
  </si>
  <si>
    <t xml:space="preserve">LINEAR REPEATER, 28GPS, 8 CHANNEL, DS280BR820</t>
  </si>
  <si>
    <t xml:space="preserve">TEXAS  INSTRUMENTS INC(DS280BR820ZBLR)| TEXAS  INSTRUMENTS INC(DS280BR820ZBLT)</t>
  </si>
  <si>
    <t xml:space="preserve">LFARISIC-00869</t>
  </si>
  <si>
    <t xml:space="preserve">IC-00869</t>
  </si>
  <si>
    <t xml:space="preserve">IC,PCIE-SWITCH,PM8533,48L,24P,GEN3,FCBGA650,27X27MM,LEAD FREE</t>
  </si>
  <si>
    <t xml:space="preserve">MICROSEMI CORPORATION(PM8533B-F3EIP)</t>
  </si>
  <si>
    <t xml:space="preserve">LFARISIC-00874</t>
  </si>
  <si>
    <t xml:space="preserve">IC-00874</t>
  </si>
  <si>
    <t xml:space="preserve">IC, REMOTE MANAGEMENT PROCESSOR, BMC, AST2520</t>
  </si>
  <si>
    <t xml:space="preserve">ASPEED(AST2520A2-GP)</t>
  </si>
  <si>
    <t xml:space="preserve">LFARISIC-00874-01</t>
  </si>
  <si>
    <t xml:space="preserve">IC-00874-01</t>
  </si>
  <si>
    <t xml:space="preserve">IC, REMOTE MANAGEMENT PROCESSOR, BMC, AST2520,ULTRA-LOW ALPHA (ULA) option</t>
  </si>
  <si>
    <t xml:space="preserve">ASPEED(AST2520A2-GP-UA)</t>
  </si>
  <si>
    <t xml:space="preserve">LFARISIC-00880</t>
  </si>
  <si>
    <t xml:space="preserve">IC-00880</t>
  </si>
  <si>
    <t xml:space="preserve">IC, FPGA, XC6SLX9-2FTG256C, BGA256</t>
  </si>
  <si>
    <t xml:space="preserve">XILINX INC(XC6SLX9-2FTG256C)</t>
  </si>
  <si>
    <t xml:space="preserve">LFARISIC-00882</t>
  </si>
  <si>
    <t xml:space="preserve">IC-00882</t>
  </si>
  <si>
    <t xml:space="preserve">IC,8+1CH TEMP SENSOR,TMP468,QFN16</t>
  </si>
  <si>
    <t xml:space="preserve">TEXAS INSTRUMENTS INC(TMP468AIRGTR)</t>
  </si>
  <si>
    <t xml:space="preserve">LFARISIC-00883</t>
  </si>
  <si>
    <t xml:space="preserve">IC-00883</t>
  </si>
  <si>
    <t xml:space="preserve">IC, SWITCH, 2-CH, 2:1, 2.3-3.6V, 1GHZ, UQFN10</t>
  </si>
  <si>
    <t xml:space="preserve">TEXAS INSTRUMENTS INC(TMUX136RSER)| TEXAS INSTRUMENTS INC(TS3USB221ERSER)</t>
  </si>
  <si>
    <t xml:space="preserve">LFARISIC-00887</t>
  </si>
  <si>
    <t xml:space="preserve">IC-00887</t>
  </si>
  <si>
    <t xml:space="preserve">IC, CK420BQ DERIVATIVE, SRNS PCIE CLOCKING, TSSOP-64</t>
  </si>
  <si>
    <t xml:space="preserve">INTEGRATED DEVICE TEC, INC(932SQ426AGLFT)</t>
  </si>
  <si>
    <t xml:space="preserve">LFARISIC-00889</t>
  </si>
  <si>
    <t xml:space="preserve">IC-00889</t>
  </si>
  <si>
    <t xml:space="preserve">IC, AMD, MERLIN FALCON, RX-421ND, 4 CORES, 2.1GHz, 12-35W cTDP</t>
  </si>
  <si>
    <t xml:space="preserve">ADVANCED MICRO DEVICES (AMD)(RE421NAAY43KA)</t>
  </si>
  <si>
    <t xml:space="preserve">LFARISIC-00893</t>
  </si>
  <si>
    <t xml:space="preserve">IC-00893</t>
  </si>
  <si>
    <t xml:space="preserve">IC, XCVR, 1 BIT, DUAL V TRANSLATION, 3-ST, 1.2 - 3.6VCC, SOT-23</t>
  </si>
  <si>
    <t xml:space="preserve">DIODES INC(74AVC1T45W6-7)| TEXAS INSTRUMENTS INC(SN74AVC1T45DBVR)</t>
  </si>
  <si>
    <t xml:space="preserve">LFARISIC-00893-Q</t>
  </si>
  <si>
    <t xml:space="preserve">LFARISIC-00899</t>
  </si>
  <si>
    <t xml:space="preserve">IC-00899</t>
  </si>
  <si>
    <t xml:space="preserve">IC, FPGA, M2GL025T, FGG484</t>
  </si>
  <si>
    <t xml:space="preserve">MICROSEMI CORP(M2GL025T-FGG484)</t>
  </si>
  <si>
    <t xml:space="preserve">LFARISIC-00905</t>
  </si>
  <si>
    <t xml:space="preserve">IC-00905</t>
  </si>
  <si>
    <t xml:space="preserve">IC, PWM CNTRL, DUAL OUTPUT, 7 PHASE (m+n), DIGITAL, MULTI-PHASE, QFN-48</t>
  </si>
  <si>
    <t xml:space="preserve">MONOLITHIC POWER SYSTEMS(MP2965GQK-0000-Z)</t>
  </si>
  <si>
    <t xml:space="preserve">LFARISIC-00906</t>
  </si>
  <si>
    <t xml:space="preserve">IC-00906</t>
  </si>
  <si>
    <t xml:space="preserve">IC, CNTRL, MULTI-PHASE, THREE OUTPUT, 6 PHASE (m+n+p), DIGITAL, TQFN-48</t>
  </si>
  <si>
    <t xml:space="preserve">MONOLITHIC POWER SYSTEMS(MP2949AGQKT-0000-Z)</t>
  </si>
  <si>
    <t xml:space="preserve">LFARISIC-00909</t>
  </si>
  <si>
    <t xml:space="preserve">IC-00909</t>
  </si>
  <si>
    <t xml:space="preserve">x2 PCIe Dual Port Dual Mdia GbE Controller</t>
  </si>
  <si>
    <t xml:space="preserve">BROADCOM(BCM5720A0KFBG)</t>
  </si>
  <si>
    <t xml:space="preserve">LFARISIC-00910</t>
  </si>
  <si>
    <t xml:space="preserve">IC-00910</t>
  </si>
  <si>
    <t xml:space="preserve">IC, 16-BIT TO 8-BIT MUX/DEMUX GIGABIT ETHERNET LAN SWITCH WITH POWER DOWN</t>
  </si>
  <si>
    <t xml:space="preserve">TEXAS  INSTRUMENTS(TS3L501ERUAR)</t>
  </si>
  <si>
    <t xml:space="preserve">LFARISIC-00911-01</t>
  </si>
  <si>
    <t xml:space="preserve">IC-00911-01</t>
  </si>
  <si>
    <t xml:space="preserve">IC, PHY, OCTAL 2.5GBASE-T, BCM54998ES REVB0</t>
  </si>
  <si>
    <t xml:space="preserve">BROADCOM LIMITED(BCM54998ESB0KFSBG)</t>
  </si>
  <si>
    <t xml:space="preserve">LFARISIC-00911-01-Q</t>
  </si>
  <si>
    <t xml:space="preserve">BROADCOM(BCM54998ESB0KFSBG)</t>
  </si>
  <si>
    <t xml:space="preserve">LFARISIC-00913</t>
  </si>
  <si>
    <t xml:space="preserve">IC-00913</t>
  </si>
  <si>
    <t xml:space="preserve">IC, 555 TIMER, 15V input MAX, DSBGA 1.43 x 1.41 mm</t>
  </si>
  <si>
    <t xml:space="preserve">TEXAS INSTRUMENTS(LMC555CTP/NOPB)</t>
  </si>
  <si>
    <t xml:space="preserve">LFARISIC-00918-Q</t>
  </si>
  <si>
    <t xml:space="preserve">IC-00918</t>
  </si>
  <si>
    <t xml:space="preserve">IC, MP2972, PWM CNTRL, DUAL OUTPUT, 12 PHASE (m+n), DIGITAL, MULTI-PHASE, QFN-48</t>
  </si>
  <si>
    <t xml:space="preserve">MONOLITHIC POWER SYSTEMS(MP2972GQK-0000-Z (DC&gt;1845))</t>
  </si>
  <si>
    <t xml:space="preserve">LFARISIC-00919-Q</t>
  </si>
  <si>
    <t xml:space="preserve">IC-00919</t>
  </si>
  <si>
    <t xml:space="preserve">IC,CLKBUF,LVPECL,1:2, 2.5/3.3V,3.2GHZ, FSI INPUT,10PSPP JITTER, QFN16, 3X3MM, -40 TO 85C</t>
  </si>
  <si>
    <t xml:space="preserve">MICROSEMI CORPORATION(SY58607UMGTR)</t>
  </si>
  <si>
    <t xml:space="preserve">LFARISIC-00920-01</t>
  </si>
  <si>
    <t xml:space="preserve">IC-00920-01</t>
  </si>
  <si>
    <t xml:space="preserve">IC, PHY, OCTAL 5GBASE-T, BCM54998S REVB0</t>
  </si>
  <si>
    <t xml:space="preserve">BROADCOM LIMITED(BCM54998SB0KFSBG)</t>
  </si>
  <si>
    <t xml:space="preserve">LFARISIC-00920-01-Q</t>
  </si>
  <si>
    <t xml:space="preserve">BROADCOM(BCM54998SB0KFSBG)</t>
  </si>
  <si>
    <t xml:space="preserve">LFARISIC-00922</t>
  </si>
  <si>
    <t xml:space="preserve">IC-00922</t>
  </si>
  <si>
    <t xml:space="preserve">IC,OCTAL,POE 802.3AT PSE CONTROLLER,BCM59121</t>
  </si>
  <si>
    <t xml:space="preserve">BROADCOM LIMITED(BCM59121B0KMLG)</t>
  </si>
  <si>
    <t xml:space="preserve">LFARISIC-00922-Q</t>
  </si>
  <si>
    <t xml:space="preserve">BROADCOM(BCM59121B0KMLG)</t>
  </si>
  <si>
    <t xml:space="preserve">LFARISIC-00924</t>
  </si>
  <si>
    <t xml:space="preserve">IC-00924</t>
  </si>
  <si>
    <t xml:space="preserve">IC, LOAD SWITCH, ADJ, 0.65V~3.6V, 3A, 0.00018 OHM RDS, DSBGA-8</t>
  </si>
  <si>
    <t xml:space="preserve">TEXAS INSTRUMENTS(TPS22971YZPR)</t>
  </si>
  <si>
    <t xml:space="preserve">LFARISIC-00926-Q</t>
  </si>
  <si>
    <t xml:space="preserve">IC-00926</t>
  </si>
  <si>
    <t xml:space="preserve">IC, FPGA, M2GL060, FGG676, ROHS</t>
  </si>
  <si>
    <t xml:space="preserve">MICROSEMI CORPORATION(M2GL060FGG676)</t>
  </si>
  <si>
    <t xml:space="preserve">LFARISIC-00928-Q</t>
  </si>
  <si>
    <t xml:space="preserve">IC-00928</t>
  </si>
  <si>
    <t xml:space="preserve">IC, CLK GEN, 8 OUTPUT, QFN-40</t>
  </si>
  <si>
    <t xml:space="preserve">SILICON LABORATORIES(Si5332DC09016-GM2R)</t>
  </si>
  <si>
    <t xml:space="preserve">LFARISIC-00930</t>
  </si>
  <si>
    <t xml:space="preserve">IC-00930</t>
  </si>
  <si>
    <t xml:space="preserve">IC, LOGIC, D-TYPE LATCH, SINGLE, 3-ST</t>
  </si>
  <si>
    <t xml:space="preserve">TEXAS INSTRUMENTS(SN74LVC1G373DBVR)</t>
  </si>
  <si>
    <t xml:space="preserve">LFARISIC-00932</t>
  </si>
  <si>
    <t xml:space="preserve">IC-00932</t>
  </si>
  <si>
    <t xml:space="preserve">IC, 2x OSFP SLOW SIGNAL INTERFACE, QFN14</t>
  </si>
  <si>
    <t xml:space="preserve">DIALOG SEMICONDUCTOR(SLG4AX42269VTR)</t>
  </si>
  <si>
    <t xml:space="preserve">LFARISIC-00934</t>
  </si>
  <si>
    <t xml:space="preserve">IC-00934</t>
  </si>
  <si>
    <t xml:space="preserve">IC, DCDC, 100V INPUT, 0.6A, SO8</t>
  </si>
  <si>
    <t xml:space="preserve">TEXAS INSTRUMENTS INC(LM5017MR/NOPB)| TEXAS INSTRUMENTS INC(LM5017MRE/NOPB)</t>
  </si>
  <si>
    <t xml:space="preserve">LFARISIC-00934-Q</t>
  </si>
  <si>
    <t xml:space="preserve">LFARISIC-00935-Q</t>
  </si>
  <si>
    <t xml:space="preserve">IC-00935</t>
  </si>
  <si>
    <t xml:space="preserve">IC, OPTO-ISOLATOR, SINGLE CHANNEL</t>
  </si>
  <si>
    <t xml:space="preserve">LITEON(LTV-817S-TA1-A)| LITEON(LTV-817S-TA1-A-G)</t>
  </si>
  <si>
    <t xml:space="preserve">LFARISIC-00937</t>
  </si>
  <si>
    <t xml:space="preserve">IC-00937</t>
  </si>
  <si>
    <t xml:space="preserve">IC,FPGA,XC6SLX25T,FBGA324</t>
  </si>
  <si>
    <t xml:space="preserve">XILINX INC(XC6SLX25T-2CSG324C)</t>
  </si>
  <si>
    <t xml:space="preserve">LFARISIC-00937-Q</t>
  </si>
  <si>
    <t xml:space="preserve">LFARISIC-00938</t>
  </si>
  <si>
    <t xml:space="preserve">IC-00938</t>
  </si>
  <si>
    <t xml:space="preserve">IC,OPAMP,IB&lt;10PAMP,SOT23-5</t>
  </si>
  <si>
    <t xml:space="preserve">TEXAS INSTRUMENTS INC(OPA348AIDBVR)</t>
  </si>
  <si>
    <t xml:space="preserve">LFARISIC-00943</t>
  </si>
  <si>
    <t xml:space="preserve">IC-00943</t>
  </si>
  <si>
    <t xml:space="preserve">IC, 4+1 CH TEMP SENSOR, QFN16</t>
  </si>
  <si>
    <t xml:space="preserve">TEXAS INSTRUMENTS INC(TMP464AIRGTR)</t>
  </si>
  <si>
    <t xml:space="preserve">LFARISIC-00945</t>
  </si>
  <si>
    <t xml:space="preserve">IC-00945</t>
  </si>
  <si>
    <t xml:space="preserve">IC,POWER CYCLE CONTROLLER,QFN8</t>
  </si>
  <si>
    <t xml:space="preserve">DIALOG SEMICONDUCTOR(SLG4E42686VTR)</t>
  </si>
  <si>
    <t xml:space="preserve">LFARISIC-00946</t>
  </si>
  <si>
    <t xml:space="preserve">IC-00946</t>
  </si>
  <si>
    <t xml:space="preserve">IC, PHY, OCTAL, 1GBASE-TBCM54182</t>
  </si>
  <si>
    <t xml:space="preserve">BROADCOM LIMITED(BCM54182B0KQLEG)</t>
  </si>
  <si>
    <t xml:space="preserve">LFARISIC-00952-Q</t>
  </si>
  <si>
    <t xml:space="preserve">IC-00952</t>
  </si>
  <si>
    <t xml:space="preserve">IC, 8 PORT BIDIRECTIONAL LEVEL TRANSLATOR, QFN20</t>
  </si>
  <si>
    <t xml:space="preserve">TEXAS INSTRUMENTS INC(LSF0108RKSR)</t>
  </si>
  <si>
    <t xml:space="preserve">LFARISIC-00955</t>
  </si>
  <si>
    <t xml:space="preserve">IC-00955</t>
  </si>
  <si>
    <t xml:space="preserve">IC,LINEAR,VREG,3.3V OUTPUT 0.08A MAX,QFN8</t>
  </si>
  <si>
    <t xml:space="preserve">ST MICROELECTRONICS(ST715PU33R)| TEXAS  INSTRUMENTS(TPS715A33DRBR)</t>
  </si>
  <si>
    <t xml:space="preserve">LFARISIC-00957</t>
  </si>
  <si>
    <t xml:space="preserve">IC-00957</t>
  </si>
  <si>
    <t xml:space="preserve">IC, AMD FT3 APU CROWN EAGLE 2.4GHZ 2C</t>
  </si>
  <si>
    <t xml:space="preserve">AMD INC(GE224PIXJ23JB)</t>
  </si>
  <si>
    <t xml:space="preserve">LFARISIC-00957-Q</t>
  </si>
  <si>
    <t xml:space="preserve">ADVANCED MICRO DEVICES INC(GE224PIXJ23JB)</t>
  </si>
  <si>
    <t xml:space="preserve">LFARISIC-00958</t>
  </si>
  <si>
    <t xml:space="preserve">IC-00958</t>
  </si>
  <si>
    <t xml:space="preserve">IC, FPGA, XC6SLX100T, FBGA484</t>
  </si>
  <si>
    <t xml:space="preserve">XILINX INC(XC6SLX100T-2FGG484C)</t>
  </si>
  <si>
    <t xml:space="preserve">LFARISIC-00958-Q</t>
  </si>
  <si>
    <t xml:space="preserve">LFARISIC-00959-Q</t>
  </si>
  <si>
    <t xml:space="preserve">IC-00959</t>
  </si>
  <si>
    <t xml:space="preserve">IC,FPGA,XC6SLX100T,FBGA676</t>
  </si>
  <si>
    <t xml:space="preserve">XILINX INC.(XC6SLX100T-2FGG676C)| XILINX INC.(XC6SLX100T-2FGG676I)</t>
  </si>
  <si>
    <t xml:space="preserve">LFARISIC-00973-Q</t>
  </si>
  <si>
    <t xml:space="preserve">IC-00973</t>
  </si>
  <si>
    <t xml:space="preserve">IC,PCIE-SWITCH,PM8534,64L,32P,GEN3,FCBGA1311,37.5X37.5MM,LEAD FREE</t>
  </si>
  <si>
    <t xml:space="preserve">MICROSEMI CORPORATION(PM8534B-FEI)</t>
  </si>
  <si>
    <t xml:space="preserve">LFARISIC-00981</t>
  </si>
  <si>
    <t xml:space="preserve">IC-00981</t>
  </si>
  <si>
    <t xml:space="preserve">IC,74CBTLV3257,QUAD MUX,2:1,UQFN16</t>
  </si>
  <si>
    <t xml:space="preserve">NEXPERIA(74CBTLV3257GUX)| TEXAS INSTRUMENTS(SN74CBTLV3257RSVR)</t>
  </si>
  <si>
    <t xml:space="preserve">LFARISIC-00981-Q</t>
  </si>
  <si>
    <t xml:space="preserve">LFARISIC-00987-Q</t>
  </si>
  <si>
    <t xml:space="preserve">IC-00987</t>
  </si>
  <si>
    <t xml:space="preserve">IC, D-TYPE LATCH, SINGLE, TRI-ST, SC-70</t>
  </si>
  <si>
    <t xml:space="preserve">ON SEMICONDUCTOR(NC7SZ373P6X)| TEXAS INSTRUMENTS INC.(SN74LVC1G373DCKR)</t>
  </si>
  <si>
    <t xml:space="preserve">LFARISIC-00988</t>
  </si>
  <si>
    <t xml:space="preserve">IC-00988</t>
  </si>
  <si>
    <t xml:space="preserve">IC, 32 BIT MICRO CONTROLLER, ARM, LQFP48</t>
  </si>
  <si>
    <t xml:space="preserve">ST MICROELECTRONICS(STM32F100C8T6B)</t>
  </si>
  <si>
    <t xml:space="preserve">LFARISIC-00991</t>
  </si>
  <si>
    <t xml:space="preserve">IC-00991</t>
  </si>
  <si>
    <t xml:space="preserve">IC,CLOCK GENERATOR,BROOKS ISLAND,QFN40</t>
  </si>
  <si>
    <t xml:space="preserve">SILICON LABORATORIES(Si5332DD09749-GM2)</t>
  </si>
  <si>
    <t xml:space="preserve">LFARISIC-00991-Q</t>
  </si>
  <si>
    <t xml:space="preserve">SILICON LABORATORIES INC(Si5332DD09749-GM2)</t>
  </si>
  <si>
    <t xml:space="preserve">LFARISIC-00992</t>
  </si>
  <si>
    <t xml:space="preserve">IC-00992</t>
  </si>
  <si>
    <t xml:space="preserve">PWR,DC-DC,12A,TPS56C215,QFN18</t>
  </si>
  <si>
    <t xml:space="preserve">TEXAS INSTRUMENTS INC(TPS56C215RNNR)</t>
  </si>
  <si>
    <t xml:space="preserve">LFARISIC-00992-Q</t>
  </si>
  <si>
    <t xml:space="preserve">LFARISIC-00993</t>
  </si>
  <si>
    <t xml:space="preserve">IC-00993</t>
  </si>
  <si>
    <t xml:space="preserve">IC, DUAL CHANNEL ISOLATOR, SOIC8</t>
  </si>
  <si>
    <t xml:space="preserve">TEXAS INSTRUMENTS INC(ISO7720DR)</t>
  </si>
  <si>
    <t xml:space="preserve">LFARISIC-00993-Q</t>
  </si>
  <si>
    <t xml:space="preserve">LFARISIC-00995</t>
  </si>
  <si>
    <t xml:space="preserve">IC-00995</t>
  </si>
  <si>
    <t xml:space="preserve">IC, LOGIC, NON-INVERTING TRI-STATE BUFFER, OUTPUT ENABLE HIGH, SOT23-5</t>
  </si>
  <si>
    <t xml:space="preserve">ON SEMICONDUCTOR(M74VHC1G126DTT1G)| TEXAS INSTRUMENTS INC(SN74LVC1G126DBVR)</t>
  </si>
  <si>
    <t xml:space="preserve">LFARISIC-00995-Q</t>
  </si>
  <si>
    <t xml:space="preserve">LFARISIC-01000-Q</t>
  </si>
  <si>
    <t xml:space="preserve">IC-01000</t>
  </si>
  <si>
    <t xml:space="preserve">IC, LOAD SWITCH, 18V, 3A, TPS22810, WSON6</t>
  </si>
  <si>
    <t xml:space="preserve">TEXAS  INSTRUMENTS(TPS22810DRV)</t>
  </si>
  <si>
    <t xml:space="preserve">LFARISIC-01005</t>
  </si>
  <si>
    <t xml:space="preserve">IC-01005</t>
  </si>
  <si>
    <t xml:space="preserve">IC,FANOUT BUFFER,1:4,CMOS,2.5V-3.3V,SOIC8,ROHS</t>
  </si>
  <si>
    <t xml:space="preserve">IDT(553SDCGI8)| ON  SEMICONDUCTOR(NB3L553DR2G)</t>
  </si>
  <si>
    <t xml:space="preserve">LFARISIC-01005-Q</t>
  </si>
  <si>
    <t xml:space="preserve">LFARISIC-01007</t>
  </si>
  <si>
    <t xml:space="preserve">IC-01007</t>
  </si>
  <si>
    <t xml:space="preserve">IC,VREF,2.5V,SOT23</t>
  </si>
  <si>
    <t xml:space="preserve">RENESAS ELECTRONICS(ISL21010CFH325Z-TK)| TEXAS INSTRUMENTS INC(REF3325AIDBZR)</t>
  </si>
  <si>
    <t xml:space="preserve">LFARISIC-01007-Q</t>
  </si>
  <si>
    <t xml:space="preserve">RENESAS ELECTRONICS(ISL21010CFH325Z-TK)</t>
  </si>
  <si>
    <t xml:space="preserve">LFARISIC-01009-Q</t>
  </si>
  <si>
    <t xml:space="preserve">IC-01009</t>
  </si>
  <si>
    <t xml:space="preserve">IC, SINGLE 555 CMOS TIMER, 15V input MAX, 8SOIC, 3.9mmW</t>
  </si>
  <si>
    <t xml:space="preserve">ST MICROELECTRONICS(TS555IDTTR)| TEXAS INSTRUMENTS INC(LMC555IMX/NOPB)</t>
  </si>
  <si>
    <t xml:space="preserve">LFARISIC-01010-01-Q</t>
  </si>
  <si>
    <t xml:space="preserve">IC-01010-01</t>
  </si>
  <si>
    <t xml:space="preserve">IC, Dialog Semi Greenpak,  SLG4R43474</t>
  </si>
  <si>
    <t xml:space="preserve">DIALOG SEMICONDUCTOR(SLG4R43474VTR)</t>
  </si>
  <si>
    <t xml:space="preserve">LFARISIC-01010-Q</t>
  </si>
  <si>
    <t xml:space="preserve">IC-01010</t>
  </si>
  <si>
    <t xml:space="preserve">IC, Dialog Semi Greenpak,  SLG4R42730</t>
  </si>
  <si>
    <t xml:space="preserve">DIALOG SEMICONDUCTOR(SLG4R42730VTR)</t>
  </si>
  <si>
    <t xml:space="preserve">LFARISIC-01013-Q</t>
  </si>
  <si>
    <t xml:space="preserve">IC-01013</t>
  </si>
  <si>
    <t xml:space="preserve">SILICON  LABORATORIES INC(SI8622EC-B-ISR)| TEXAS INSTRUMENTS INC(ISO7721DR)</t>
  </si>
  <si>
    <t xml:space="preserve">LFARISIC-01019CS-Q</t>
  </si>
  <si>
    <t xml:space="preserve">IC-01019</t>
  </si>
  <si>
    <t xml:space="preserve">IC, OPTIMUS PRIME 2, BCM16K, KNOWLEDGE BASED PROCESSOR</t>
  </si>
  <si>
    <t xml:space="preserve">BROADCOM(BCM16KB0CH0SX51RS)</t>
  </si>
  <si>
    <t xml:space="preserve">LFARISIC-01026</t>
  </si>
  <si>
    <t xml:space="preserve">IC-01026</t>
  </si>
  <si>
    <t xml:space="preserve">IC, BUFFER, NON-INV, DUAL, SCHMITT TRIG, SC-70</t>
  </si>
  <si>
    <t xml:space="preserve">ON SEMICONDUCTOR(NC7WZ17P6X)</t>
  </si>
  <si>
    <t xml:space="preserve">LFARISIC-01026-Q</t>
  </si>
  <si>
    <t xml:space="preserve">ON SEMICONDUCTOR(NC7WZ17P6X)| TEXAS INSTRUMENTS INC(SN74LVC2G17DCKR)</t>
  </si>
  <si>
    <t xml:space="preserve">LFARISIC-01028</t>
  </si>
  <si>
    <t xml:space="preserve">IC-01028</t>
  </si>
  <si>
    <t xml:space="preserve">IC, BUFFER, NON-INVERT, 5.5V, SC70-6</t>
  </si>
  <si>
    <t xml:space="preserve">NEXPERIA(74LVC2G07GW,125)| TEXAS  INSTRUMENTS INC(SN74LVC2G07DCKR)</t>
  </si>
  <si>
    <t xml:space="preserve">LFARISIC-01036CS-Q</t>
  </si>
  <si>
    <t xml:space="preserve">IC-01036</t>
  </si>
  <si>
    <t xml:space="preserve">IC, B52, CMS42550, REVA0, GBOX &amp; RETIMER PHY, SINGLE CORE WITH 2X 400G MACSEC</t>
  </si>
  <si>
    <t xml:space="preserve">CREDO SEMICONDUCTOR(CMS42550-A0-ABTN-10)</t>
  </si>
  <si>
    <t xml:space="preserve">LFARISIC-01037</t>
  </si>
  <si>
    <t xml:space="preserve">IC-01037</t>
  </si>
  <si>
    <t xml:space="preserve">IC, ISOLATOR, DUAL, DEFAULT LOW, SOIC-8</t>
  </si>
  <si>
    <t xml:space="preserve">TEXAS INSTRUMENTS INC(ISO7721FDR)</t>
  </si>
  <si>
    <t xml:space="preserve">LFARISIC-01037-Q</t>
  </si>
  <si>
    <t xml:space="preserve">TEXAS  INSTRUMENTS INC(ISO7721FDR)</t>
  </si>
  <si>
    <t xml:space="preserve">LFARISIC-01038CS-Q</t>
  </si>
  <si>
    <t xml:space="preserve">IC-01038</t>
  </si>
  <si>
    <t xml:space="preserve">IC, J2C, BCM88802, REV A0</t>
  </si>
  <si>
    <t xml:space="preserve">BROADCOM(BCM88802CA0KFSBG)</t>
  </si>
  <si>
    <t xml:space="preserve">LFARISIC-01047-Q</t>
  </si>
  <si>
    <t xml:space="preserve">IC-01047</t>
  </si>
  <si>
    <t xml:space="preserve">IC, 2x QSFP-DD/QSFP SLOW SIGNAL INTERFACE, QFN14</t>
  </si>
  <si>
    <t xml:space="preserve">DIALOG SEMICONDUCTOR(SLG4F42961VTR)</t>
  </si>
  <si>
    <t xml:space="preserve">LFARISIC-01060</t>
  </si>
  <si>
    <t xml:space="preserve">IC-01060</t>
  </si>
  <si>
    <t xml:space="preserve">IC, CLOCK GENERATOR, BIRD ISLAND, 8 OUTPUT, QFN-40</t>
  </si>
  <si>
    <t xml:space="preserve">SILICON LABORATORIES(Si5332DD10414-GM2R)</t>
  </si>
  <si>
    <t xml:space="preserve">LFARISIC-01062-Q</t>
  </si>
  <si>
    <t xml:space="preserve">IC-01062</t>
  </si>
  <si>
    <t xml:space="preserve">IC, SHIFT REG, 1-INPUT 7-OUTPUT, QFN14</t>
  </si>
  <si>
    <t xml:space="preserve">DIALOG SEMICONDUCTOR(SLG4F42994VTR)</t>
  </si>
  <si>
    <t xml:space="preserve">LFARISIC-01087-Q</t>
  </si>
  <si>
    <t xml:space="preserve">IC-01087</t>
  </si>
  <si>
    <t xml:space="preserve">IC,SMBUS 16 GPIO, TSSOP24 WITH EXTERNAL RESET</t>
  </si>
  <si>
    <t xml:space="preserve">NXP SEMICONDUCTORS(PCA9539PW,112)| NXP SEMICONDUCTORS(PCA9539PW,118)| TEXAS INSTRUMENTS INC(TCA9539PWR)</t>
  </si>
  <si>
    <t xml:space="preserve">LFARISIC-01094-Q</t>
  </si>
  <si>
    <t xml:space="preserve">IC-01094</t>
  </si>
  <si>
    <t xml:space="preserve">IC, DIGITAL TEMP SENSOR, 2.7V ~ 5.5V, MSOP-8</t>
  </si>
  <si>
    <t xml:space="preserve">ANALOG DEVICES INC(ADT75ARMZ-REEL)| ST MICROELECTRONICS(STTS75DS2F)| TEXAS INSTRUMENTS INC(TMP75AIDGKR)</t>
  </si>
  <si>
    <t xml:space="preserve">LFARISIC-01095-Q</t>
  </si>
  <si>
    <t xml:space="preserve">IC-01095</t>
  </si>
  <si>
    <t xml:space="preserve">IC, GPIO EXPANDER, 16-BIT, I2C-BUS I/O PORT, VPORF=0.75V, TSSOP-24</t>
  </si>
  <si>
    <t xml:space="preserve">NXP SEMICONDUCTORS(PCA9555APW,118)| TEXAS INSTRUMENTS - TI(TCA9555PWR)</t>
  </si>
  <si>
    <t xml:space="preserve">LFARISIC-01105-01CS-Q</t>
  </si>
  <si>
    <t xml:space="preserve">IC-01105-01</t>
  </si>
  <si>
    <t xml:space="preserve">IC, JERICHO2, FULL MDB, NO ILKN, BCM88696, REV B1</t>
  </si>
  <si>
    <t xml:space="preserve">BROADCOM(BCM88696CB1KFSBG)</t>
  </si>
  <si>
    <t xml:space="preserve">LFARISIC-01113-Q</t>
  </si>
  <si>
    <t xml:space="preserve">IC-01113</t>
  </si>
  <si>
    <t xml:space="preserve">C, BUCK REG, SYNC ADJ, SVID, 40A, 5x7mm, 40-PIN LQFN</t>
  </si>
  <si>
    <t xml:space="preserve">TEXAS INSTRUMENTS - TI(TPS546D24)</t>
  </si>
  <si>
    <t xml:space="preserve">LFARISIC-01114</t>
  </si>
  <si>
    <t xml:space="preserve">IC-01114</t>
  </si>
  <si>
    <t xml:space="preserve">IC, QUAD VOLTAGE COMPARATOR, TSSOP14</t>
  </si>
  <si>
    <t xml:space="preserve">ANALOG DEVICES(ADCMP393ARUZ-RL7)</t>
  </si>
  <si>
    <t xml:space="preserve">LFARISIC-01123-Q</t>
  </si>
  <si>
    <t xml:space="preserve">IC-01123</t>
  </si>
  <si>
    <t xml:space="preserve">IC, SHIFT REG, 4-INPUT 4-OUTPUT, QFN14</t>
  </si>
  <si>
    <t xml:space="preserve">DIALOG SEMICONDUCTOR(SLG4F43273)</t>
  </si>
  <si>
    <t xml:space="preserve">LFARISIC-01135-Q</t>
  </si>
  <si>
    <t xml:space="preserve">IC-01135</t>
  </si>
  <si>
    <t xml:space="preserve">IC, SINGLE POWER SUPPLY, LEVEL TRANSLATING BUFFER, 1.6V ~ 5.5V</t>
  </si>
  <si>
    <t xml:space="preserve">NEXPERIA(74LV1T34GWH)| TEXAS INSTRUMENTS INC(SN74LV1T34DCKR)</t>
  </si>
  <si>
    <t xml:space="preserve">LFARISIC-01146-Q</t>
  </si>
  <si>
    <t xml:space="preserve">IC-01146</t>
  </si>
  <si>
    <t xml:space="preserve">SPDT analog switch 1.65V to 5.5V Vcc - SC70 package</t>
  </si>
  <si>
    <t xml:space="preserve">NEXPERIA(74LVC1G3157GW)| TEXAS INSTRUMENTS(SN74LVC1G3157DCKR)</t>
  </si>
  <si>
    <t xml:space="preserve">LFARISIND-00003</t>
  </si>
  <si>
    <t xml:space="preserve">IND-00003</t>
  </si>
  <si>
    <t xml:space="preserve">IND, CHOKE, USB, 4PIN</t>
  </si>
  <si>
    <t xml:space="preserve">MURATA(DLW21SN900SQ2L)| TDK CORP(ACM2012-900-2P)| WURTH ELECTRONICS(744231091)</t>
  </si>
  <si>
    <t xml:space="preserve">LFARISIND-00004</t>
  </si>
  <si>
    <t xml:space="preserve">IND-00004</t>
  </si>
  <si>
    <t xml:space="preserve">IND, FERRITE, 30 OHM 100MHZ, 1A, 0603</t>
  </si>
  <si>
    <t xml:space="preserve">MURATA(BLM18PG300SN1D)| WURTH ELECTRONICS(742792601)</t>
  </si>
  <si>
    <t xml:space="preserve">LFARISIND-00100</t>
  </si>
  <si>
    <t xml:space="preserve">IND-00100</t>
  </si>
  <si>
    <t xml:space="preserve">IND, FERRITE,  100 OHM, 0.02 OHMS, 4A, 0805</t>
  </si>
  <si>
    <t xml:space="preserve">NIC COMPONENTS CORP(NCB-H0805A101TR400F)| TDK CORP(MPZ2012S101AT000)</t>
  </si>
  <si>
    <t xml:space="preserve">LFARISIND-00104</t>
  </si>
  <si>
    <t xml:space="preserve">IND-00104</t>
  </si>
  <si>
    <t xml:space="preserve">IND,4.7UH,650MA,1210</t>
  </si>
  <si>
    <t xml:space="preserve">ELEC &amp; ELTEK(UISH3C2M-4R7FU)| MURATA(LQH32CN4R7M33K)| MURATA(LQH32CN4R7M33L)</t>
  </si>
  <si>
    <t xml:space="preserve">LFARISIND-00107</t>
  </si>
  <si>
    <t xml:space="preserve">IND-00107</t>
  </si>
  <si>
    <t xml:space="preserve">IND,10 UH,20%,0603</t>
  </si>
  <si>
    <t xml:space="preserve">MURATA(LQM18FN100M00D)</t>
  </si>
  <si>
    <t xml:space="preserve">LFARISIND-00110</t>
  </si>
  <si>
    <t xml:space="preserve">IND-00110</t>
  </si>
  <si>
    <t xml:space="preserve">IND,0.68UH,35A</t>
  </si>
  <si>
    <t xml:space="preserve">MAG LAYERS(MMD-12FD-R68M-V1-RU)| VISHAY(IHLP5050FDERR68M01)</t>
  </si>
  <si>
    <t xml:space="preserve">LFARISIND-00113</t>
  </si>
  <si>
    <t xml:space="preserve">IND-00113</t>
  </si>
  <si>
    <t xml:space="preserve">IND,22 NH,2%,310mA,DCR 0.300 Ohms,0402</t>
  </si>
  <si>
    <t xml:space="preserve">COILCRAFT(0402HP-22NXGLW)| MURATA(LQW15AN22NG00D)</t>
  </si>
  <si>
    <t xml:space="preserve">LFARISIND-00121</t>
  </si>
  <si>
    <t xml:space="preserve">IND-00121</t>
  </si>
  <si>
    <t xml:space="preserve">IND,FERRITE,260 OHMS 1GHZ,2A,0603</t>
  </si>
  <si>
    <t xml:space="preserve">MURATA(BLM18EG221SN1B)| MURATA(BLM18EG221SN1D)| MURATA(BLM18EG221SN1J)| TAIYO  YUDEN(FBMH1608HM151-T)</t>
  </si>
  <si>
    <t xml:space="preserve">LFARISIND-00123</t>
  </si>
  <si>
    <t xml:space="preserve">IND-00123</t>
  </si>
  <si>
    <t xml:space="preserve">IND, FERRITE, 600 OHM, 25%, 0.4 DCR, .5A, 1608</t>
  </si>
  <si>
    <t xml:space="preserve">MURATA(BLM18AG601SN1D)| TDK CORP(MMZ1608R601AT)| WURTH ELECTRONICS(742792651)</t>
  </si>
  <si>
    <t xml:space="preserve">LFARISIND-00126</t>
  </si>
  <si>
    <t xml:space="preserve">IND-00126</t>
  </si>
  <si>
    <t xml:space="preserve">IND,0.56UH,27.5A</t>
  </si>
  <si>
    <t xml:space="preserve">MAG LAYERS(MMD-10DZ-R56M-V1-RU)| VISHAY(IHLP4040DZERR56M01)| WURTH ELECKTRONIK GMBH(744373680056)</t>
  </si>
  <si>
    <t xml:space="preserve">LFARISIND-00127</t>
  </si>
  <si>
    <t xml:space="preserve">IND-00127</t>
  </si>
  <si>
    <t xml:space="preserve">IND, 10UH, 3A, 4040</t>
  </si>
  <si>
    <t xml:space="preserve">COILCRAFT(MSS1038-103NLC)</t>
  </si>
  <si>
    <t xml:space="preserve">LFARISIND-00129</t>
  </si>
  <si>
    <t xml:space="preserve">IND-00129</t>
  </si>
  <si>
    <t xml:space="preserve">IND, 1UH, 17A, 4040</t>
  </si>
  <si>
    <t xml:space="preserve">MAG LAYERS(MMD-10DZ-1R0M-V1-RU)| VISHAY(IHLP4040DZER1R0M01)| WURTH ELECKTRONIK GMBH(74437368010)</t>
  </si>
  <si>
    <t xml:space="preserve">LFARISIND-00130</t>
  </si>
  <si>
    <t xml:space="preserve">IND-00130</t>
  </si>
  <si>
    <t xml:space="preserve">IND, 1.5UH, 15A, 4040</t>
  </si>
  <si>
    <t xml:space="preserve">MAG LAYERS(MMD-10DZ-1R5M-V1-RU)| VISHAY(IHLP4040DZER1R5M01)</t>
  </si>
  <si>
    <t xml:space="preserve">LFARISIND-00131</t>
  </si>
  <si>
    <t xml:space="preserve">IND-00131</t>
  </si>
  <si>
    <t xml:space="preserve">IND, 1UH, 29A, 5050</t>
  </si>
  <si>
    <t xml:space="preserve">INTER-TECHNICAL GROUP INC(SM5018-1R0MHF)| MAG LAYERS(MMD-12EZ-1R0M-V1-RU)| VISHAY(IHLP5050EZER1R0M01)</t>
  </si>
  <si>
    <t xml:space="preserve">LFARISIND-00132</t>
  </si>
  <si>
    <t xml:space="preserve">IND-00132</t>
  </si>
  <si>
    <t xml:space="preserve">IND,FERRITE,220 OHMS 100MHZ,0.8 0HMS DCR, 0.2A, 0402</t>
  </si>
  <si>
    <t xml:space="preserve">KOA CORP(CZB1EGTTP221P)| MURATA(BLM15BB221SN1D)| WURTH ELECTRONICS(7427927121)</t>
  </si>
  <si>
    <t xml:space="preserve">LFARISIND-00133</t>
  </si>
  <si>
    <t xml:space="preserve">IND-00133</t>
  </si>
  <si>
    <t xml:space="preserve">IND, FERRITE, 220 OHMS 100MHZ, 0.05 OHMS DC, 2A, 0805</t>
  </si>
  <si>
    <t xml:space="preserve">LAIRD TECHNOLOGIES(MI0805M221R-10)| MURATA(BLM21PG221SN1D)| TAIYO YUDEN INC(BKP2125HS221-T)| WURTH ELECTRONICS(742792022)</t>
  </si>
  <si>
    <t xml:space="preserve">LFARISIND-00135</t>
  </si>
  <si>
    <t xml:space="preserve">IND-00135</t>
  </si>
  <si>
    <t xml:space="preserve">IND, FERRITE, 42 OHMS 100MHZ, 0.008 OHMS DC, 4A, 0805</t>
  </si>
  <si>
    <t xml:space="preserve">KEMET ELECTRONICS CORP(Z0805C420APWST)| TAIYO YUDEN INC(FBMJ2125HS420-T)</t>
  </si>
  <si>
    <t xml:space="preserve">LFARISIND-00142</t>
  </si>
  <si>
    <t xml:space="preserve">IND-00142</t>
  </si>
  <si>
    <t xml:space="preserve">IND,0.47UH,20%,41A,1.0MOHM</t>
  </si>
  <si>
    <t xml:space="preserve">MAG LAYERS(MMD-12FD-R47M-V1-RU)| VISHAY(IHLP5050FDERR47M01)</t>
  </si>
  <si>
    <t xml:space="preserve">LFARISIND-00144</t>
  </si>
  <si>
    <t xml:space="preserve">IND-00144</t>
  </si>
  <si>
    <t xml:space="preserve">IND,FERRITE,330OHM,2.5A,50MOHM,0805</t>
  </si>
  <si>
    <t xml:space="preserve">NIC  COMPONENTS(NCB-H0805A331TR250F)| TDK CORP(MPZ2012S331AT000)</t>
  </si>
  <si>
    <t xml:space="preserve">LFARISIND-00147</t>
  </si>
  <si>
    <t xml:space="preserve">IND-00147</t>
  </si>
  <si>
    <t xml:space="preserve">IND, 3.3UH, 20%, 6A, 30MOHM, 3MHz, 2525</t>
  </si>
  <si>
    <t xml:space="preserve">ABRACON CORP(ASPI-0630LR-3R3M-T15)| MAG LAYERS(MMD-06CZ-3R3M-V1-RU)| VISHAY(IHLP2525CZER3R3M01)</t>
  </si>
  <si>
    <t xml:space="preserve">LFARISIND-00148</t>
  </si>
  <si>
    <t xml:space="preserve">IND-00148</t>
  </si>
  <si>
    <t xml:space="preserve">IND, FERRITE, 115 OHMS @ 100MHZ, 10A, 0.001OHM, 3318</t>
  </si>
  <si>
    <t xml:space="preserve">FERROXCUBE(BDS4.6/3/8.9-4S2-Z)| LAIRD TECHNOLOGIES(28F0181-1SR-10)</t>
  </si>
  <si>
    <t xml:space="preserve">LFARISIND-00152</t>
  </si>
  <si>
    <t xml:space="preserve">IND-00152</t>
  </si>
  <si>
    <t xml:space="preserve">FB, 330Ohm at 100MHz, 50mOhm 2.5A, 0805</t>
  </si>
  <si>
    <t xml:space="preserve">TDK CORPORATION(MPZ2012S331AT000)</t>
  </si>
  <si>
    <t xml:space="preserve">LFARISIND-00154</t>
  </si>
  <si>
    <t xml:space="preserve">IND-00154</t>
  </si>
  <si>
    <t xml:space="preserve">IND,0.36UH,60A</t>
  </si>
  <si>
    <t xml:space="preserve">MAG. LAYERS SCIENTIFIC TECHNIC(MMD-10DZ-R36M-V1-RU)| VISHAY(IHLP4040DZERR36M01)</t>
  </si>
  <si>
    <t xml:space="preserve">LFARISIND-00156</t>
  </si>
  <si>
    <t xml:space="preserve">IND-00156</t>
  </si>
  <si>
    <t xml:space="preserve">IND,0.15UH,15%,41A,0.29MOHM</t>
  </si>
  <si>
    <t xml:space="preserve">COOPER ELECTRONIC(FP1007R3-R15-R)| EATON(FP1007R3-R15-R)| PULSE ELECTRONICS(PA2607.151NLT)</t>
  </si>
  <si>
    <t xml:space="preserve">LFARISIND-00158</t>
  </si>
  <si>
    <t xml:space="preserve">IND-00158</t>
  </si>
  <si>
    <t xml:space="preserve">IND, 0.47UH, 20%, 32A, 2 MOHM</t>
  </si>
  <si>
    <t xml:space="preserve">MAG LAYERS(MMD-12CE-R47M-V1-RU)| VISHAY INTERTECHNOLOGY  INC(IHLP5050CEERR47M01)| WURTH ELECKTRONIK GMBH(744373770047)</t>
  </si>
  <si>
    <t xml:space="preserve">LFARISIND-00160</t>
  </si>
  <si>
    <t xml:space="preserve">IND-00160</t>
  </si>
  <si>
    <t xml:space="preserve">IND,1UH,27-47MOHMS,3.8A,</t>
  </si>
  <si>
    <t xml:space="preserve">NIC COMPONENTS(NPIM42B1R0MTRF)| VISHAY(IHLP1616ABER1R0M11)| WURTH ELECKTRONIK GMBH(74437321010)</t>
  </si>
  <si>
    <t xml:space="preserve">LFARISIND-00161</t>
  </si>
  <si>
    <t xml:space="preserve">IND-00161</t>
  </si>
  <si>
    <t xml:space="preserve">IND, 1UH, 20%, 7A, 2020</t>
  </si>
  <si>
    <t xml:space="preserve">MAG LAYERS(MMD-05BZ-1R0M-V1-RU)| VISHAY(IHLP2020BZER1R0M01)| VISHAY(IHLP2020BZER1R0MA1)| WURTH ELECKTRONIK GMBH(74437334010)</t>
  </si>
  <si>
    <t xml:space="preserve">LFARISIND-00162</t>
  </si>
  <si>
    <t xml:space="preserve">IND-00162</t>
  </si>
  <si>
    <t xml:space="preserve">IND,FERRITE,180OHM,1.5A,0603</t>
  </si>
  <si>
    <t xml:space="preserve">MURATA(BLM18PG181SN1D)| TAIYO YUDEN INC(BKP1608HS181-T)| TAIYO YUDEN INC(LF BKP1608HS181-T)</t>
  </si>
  <si>
    <t xml:space="preserve">LFARISIND-00164</t>
  </si>
  <si>
    <t xml:space="preserve">IND-00164</t>
  </si>
  <si>
    <t xml:space="preserve">IND,0.22UH, 20%,0.6A,0603</t>
  </si>
  <si>
    <t xml:space="preserve">TDK CORP(MLZ1608DR22DT000)</t>
  </si>
  <si>
    <t xml:space="preserve">LFARISIND-00168</t>
  </si>
  <si>
    <t xml:space="preserve">IND-00168</t>
  </si>
  <si>
    <t xml:space="preserve">IND, FERRITE, 65 NH,.032mOHM, 24A</t>
  </si>
  <si>
    <t xml:space="preserve">COOPER ELECTRONIC(FP0404R1-R065-R)| EATON(FP0404R1-R065-R)</t>
  </si>
  <si>
    <t xml:space="preserve">LFARISIND-00172</t>
  </si>
  <si>
    <t xml:space="preserve">IND-00172</t>
  </si>
  <si>
    <t xml:space="preserve">IND, 170 NH, 10%, 61A</t>
  </si>
  <si>
    <t xml:space="preserve">COOPER ELECTRONIC(FP1007R3-R17-R)| EATON(FP1007R3-R17-R)</t>
  </si>
  <si>
    <t xml:space="preserve">LFARISIND-00173</t>
  </si>
  <si>
    <t xml:space="preserve">IND-00173</t>
  </si>
  <si>
    <t xml:space="preserve">IND, 0.47UH, 20%, 30A, 1.53 mOHM, 4040 (NOT FOR NEW DESIGNS)</t>
  </si>
  <si>
    <t xml:space="preserve">ABRACON CORP(ASPI-1040HI-R47M-T05)| VISHAY(IHLP4040DZERR47M11)| VISHAY(IHLP4040DZERR47M1A)| WURTH ELECKTRONIK GMBH(744373680047B)</t>
  </si>
  <si>
    <t xml:space="preserve">LFARISIND-00176</t>
  </si>
  <si>
    <t xml:space="preserve">IND-00176</t>
  </si>
  <si>
    <t xml:space="preserve">IND, FERRITE, 330 OHM 100 MHZ, 1.5A, 0603</t>
  </si>
  <si>
    <t xml:space="preserve">MURATA(BLM18SG331TN1D)| MURATA(BLM18SG331TN1E)| TDK CORP(MPZ1608S331ATA00)</t>
  </si>
  <si>
    <t xml:space="preserve">LFARISIND-00177</t>
  </si>
  <si>
    <t xml:space="preserve">IND-00177</t>
  </si>
  <si>
    <t xml:space="preserve">IND,FERRITE,470 OHM,1A,0603</t>
  </si>
  <si>
    <t xml:space="preserve">MURATA(BLM18PG471SN1)| TAIYO YUDEN INC(FBMH1608HM471-T)</t>
  </si>
  <si>
    <t xml:space="preserve">LFARISIND-00178</t>
  </si>
  <si>
    <t xml:space="preserve">IND-00178</t>
  </si>
  <si>
    <t xml:space="preserve">IND, FERRITE, 220 OHM 100MHZ, 2.2A, 0603</t>
  </si>
  <si>
    <t xml:space="preserve">MURATA(BLM18SG221TN1D)| TDK CORPORATION(MPZ1608S221ATA00)</t>
  </si>
  <si>
    <t xml:space="preserve">LFARISIND-00179</t>
  </si>
  <si>
    <t xml:space="preserve">IND-00179</t>
  </si>
  <si>
    <t xml:space="preserve">IND, 4.7UH, 20%, 70mOHM, 1.7A, SMD</t>
  </si>
  <si>
    <t xml:space="preserve">MAG. LAYERS SCIENTIFIC TECHNIC(MNR-4018-4R7M-K-RU)| TAIYO YUDEN INC(NRS4018T4R7MDGJ)| WURTH ELECTRONICS(74404042047)</t>
  </si>
  <si>
    <t xml:space="preserve">LFARISIND-00180</t>
  </si>
  <si>
    <t xml:space="preserve">IND-00180</t>
  </si>
  <si>
    <t xml:space="preserve">IND, 0.47UH, 20%, 17.5A, 4 MOHM, 2525</t>
  </si>
  <si>
    <t xml:space="preserve">MAG LAYERS(MMD-06CZ-R47M-V1-RU)| VISHAY(IHLP2525CZERR47M01)</t>
  </si>
  <si>
    <t xml:space="preserve">LFARISIND-00184</t>
  </si>
  <si>
    <t xml:space="preserve">IND-00184</t>
  </si>
  <si>
    <t xml:space="preserve">IND, 0.22UH, 10%, 35A, 0.5MOHM</t>
  </si>
  <si>
    <t xml:space="preserve">COOPER ELECTRONIC(FP0807R1-R22-R)| EATON(FP0807R1-R22-R)| ITG ELECTRONICS(SL3028A-R22KHF)| THE INTER-TECHNICAL GROUP(SL3028A-R22KHF)</t>
  </si>
  <si>
    <t xml:space="preserve">LFARISIND-00185</t>
  </si>
  <si>
    <t xml:space="preserve">IND-00185</t>
  </si>
  <si>
    <t xml:space="preserve">IND,150NH,15%,61A,0.29MOHM 5%,70A SATURATION</t>
  </si>
  <si>
    <t xml:space="preserve">COOPER ELECTRONIC(FP1007R3-R15-R)| EATON(FP1007R3-R15-R)| INTER-TECHNICAL(L30921-2)| ITG ELECTRONICS(L30921-2)</t>
  </si>
  <si>
    <t xml:space="preserve">LFARISIND-00186</t>
  </si>
  <si>
    <t xml:space="preserve">IND-00186</t>
  </si>
  <si>
    <t xml:space="preserve">IND, 2.7 NH, 20%, 800mA, 0402</t>
  </si>
  <si>
    <t xml:space="preserve">MURATA(LQW15AN2N7D00D)</t>
  </si>
  <si>
    <t xml:space="preserve">LFARISIND-00187</t>
  </si>
  <si>
    <t xml:space="preserve">IND-00187</t>
  </si>
  <si>
    <t xml:space="preserve">IND, FERRITE, 600 OHM 100MHZ, 1A, 0.150 DCR, 0603</t>
  </si>
  <si>
    <t xml:space="preserve">MURATA(BLM18KG601SN1D)| TDK CORP(MPZ1608S601ATA00)</t>
  </si>
  <si>
    <t xml:space="preserve">LFARISIND-00188</t>
  </si>
  <si>
    <t xml:space="preserve">IND-00188</t>
  </si>
  <si>
    <t xml:space="preserve">IND, FERRITE, 600 OHM 100MHZ, 2A, 0805</t>
  </si>
  <si>
    <t xml:space="preserve">TDK CORP.(MPZ2012S601AT000)| VISHAY(ILHB0805ER601V)</t>
  </si>
  <si>
    <t xml:space="preserve">LFARISIND-00189</t>
  </si>
  <si>
    <t xml:space="preserve">IND-00189</t>
  </si>
  <si>
    <t xml:space="preserve">IND, 0.47UH, 20%, 11.5A, 2020</t>
  </si>
  <si>
    <t xml:space="preserve">MAG LAYERS(MMD-05BZ-R47M-V1-RU)| VISHAY(IHLP2020BZERR47M01)| WURTH ELECKTRONIK GMBH(744373340047)</t>
  </si>
  <si>
    <t xml:space="preserve">LFARISIND-00190</t>
  </si>
  <si>
    <t xml:space="preserve">IND-00190</t>
  </si>
  <si>
    <t xml:space="preserve">IND, FERRITE, 220 OHMS 100MHZ, 0.45 OHMS DC, 0.25A, 0603</t>
  </si>
  <si>
    <t xml:space="preserve">MURATA MANUFACTURING CO. LTD.(BLM18BB221SN1B)| MURATA MANUFACTURING CO. LTD.(BLM18BB221SN1D)| MURATA MANUFACTURING CO. LTD.(BLM18BB221SN1J)</t>
  </si>
  <si>
    <t xml:space="preserve">LFARISIND-00201</t>
  </si>
  <si>
    <t xml:space="preserve">IND-00201</t>
  </si>
  <si>
    <t xml:space="preserve">IND, 175 NH, 15%, 41A</t>
  </si>
  <si>
    <t xml:space="preserve">PULSE ELECTRONICS(PA2607.181NL)| PULSE ELECTRONICS(PA2607.181NLT)</t>
  </si>
  <si>
    <t xml:space="preserve">LFARISIND-00202</t>
  </si>
  <si>
    <t xml:space="preserve">IND-00202</t>
  </si>
  <si>
    <t xml:space="preserve">IND, 0.22UH, 20%, 29A, 0.29MOHM</t>
  </si>
  <si>
    <t xml:space="preserve">WURTH ELECTRONICS(744307022)</t>
  </si>
  <si>
    <t xml:space="preserve">LFARISIND-00205</t>
  </si>
  <si>
    <t xml:space="preserve">IND-00205</t>
  </si>
  <si>
    <t xml:space="preserve">IND, 4.7uH, 20%, 1.26A, 132MOHMS,4X4MM</t>
  </si>
  <si>
    <t xml:space="preserve">CYNTEC(PSI041B-4R7MS)| TAIYO YUDEN INC(NR4018T4R7M)| TAIYO YUDEN INC(NRS4018T4R7MDGJ)</t>
  </si>
  <si>
    <t xml:space="preserve">LFARISIND-00207</t>
  </si>
  <si>
    <t xml:space="preserve">IND-00207</t>
  </si>
  <si>
    <t xml:space="preserve">IND, 2.2UH, 30%, 5.1A, 6.4A ISAT, 50MOHM, 6x6MM</t>
  </si>
  <si>
    <t xml:space="preserve">TDK CORP(VLP6045LT-2R2N)| TDK CORP(VLS6045EX-2R2N)| VISHAY(IHLP2020CZER2R2M11)| WURTH ELECTRONICS(74437346022)</t>
  </si>
  <si>
    <t xml:space="preserve">LFARISIND-00208</t>
  </si>
  <si>
    <t xml:space="preserve">IND-00208</t>
  </si>
  <si>
    <t xml:space="preserve">IND, 3.3UH, 20%, 6A, 21-28MOHM, 1MHZ, 7.3x6.6MM</t>
  </si>
  <si>
    <t xml:space="preserve">ABRACON CORP(ASPI-0630LR-3R3M-T15)| VISHAY(IHLP2525CZER3R3M11)| WURTH ELECTRONICS(74437349033)</t>
  </si>
  <si>
    <t xml:space="preserve">LFARISIND-00210</t>
  </si>
  <si>
    <t xml:space="preserve">IND-00210</t>
  </si>
  <si>
    <t xml:space="preserve">IND, 800 OHM @ 100MHZ, 10 MOHM DC, 8A, 2020</t>
  </si>
  <si>
    <t xml:space="preserve">LAIRD TECHNOLOGIES(HR2220V801R-10)</t>
  </si>
  <si>
    <t xml:space="preserve">LFARISIND-00211</t>
  </si>
  <si>
    <t xml:space="preserve">IND-00211</t>
  </si>
  <si>
    <t xml:space="preserve">IND, 65NH, 15%, 24A, 0.4MOHMS, 3.8x3.8</t>
  </si>
  <si>
    <t xml:space="preserve">INTER-TECHNICAL(SL1616A-R06LHF)| ITG ELECTRONICS(SL1616A-R06LHF)| VITEC ELECTRONICS(59PR65-650)</t>
  </si>
  <si>
    <t xml:space="preserve">LFARISIND-00214</t>
  </si>
  <si>
    <t xml:space="preserve">IND-00214</t>
  </si>
  <si>
    <t xml:space="preserve">IND, FERRITE, 220 OHMS 100MHZ, 0.04 OHMS DC, 3A, 0805</t>
  </si>
  <si>
    <t xml:space="preserve">NIC COMPONENTS(NCB-H0805A221TR300F)| TDK CORP(MPZ2012S221AT000)</t>
  </si>
  <si>
    <t xml:space="preserve">LFARISIND-00224</t>
  </si>
  <si>
    <t xml:space="preserve">IND-00224</t>
  </si>
  <si>
    <t xml:space="preserve">IND,22 NH,5%,780mA,DCR 0.202 Ohms,0402</t>
  </si>
  <si>
    <t xml:space="preserve">COILCRAFT(0402HP-22NXGLW)| COILCRAFT(0402HP-22NXHLW)| COILCRAFT(0402HP-22NXJLW)| MURATA(LQW15AN22NG80B)| MURATA(LQW15AN22NG80D)| MURATA(LQW15AN22NJ80B)| MURATA(LQW15AN22NJ80D)</t>
  </si>
  <si>
    <t xml:space="preserve">LFARISIND-00231</t>
  </si>
  <si>
    <t xml:space="preserve">IND-00231</t>
  </si>
  <si>
    <t xml:space="preserve">FERRITE, 22 OHM AT 100MHZ,6A,0.009OHM,0805</t>
  </si>
  <si>
    <t xml:space="preserve">MURATA(BLM21PG220SN1D)| TAIYO YUDEN INC(FBMJ2125HS250NT)</t>
  </si>
  <si>
    <t xml:space="preserve">LFARISIND-00232</t>
  </si>
  <si>
    <t xml:space="preserve">IND-00232</t>
  </si>
  <si>
    <t xml:space="preserve">IND, 0.47UH, 20%, 30A, 1.53 MOHM, 4040</t>
  </si>
  <si>
    <t xml:space="preserve">ABRACON CORP(ASPI-1040HI-R47M-T05)| ITG ELECTRONICS(SM4015A-R47MHF)| MAG LAYERS(MMD-10DZ-R47M-S1-RU)| VISHAY(IHLP4040DZERR47M11)| WURTH ELEKTRONIK(744373680047B)</t>
  </si>
  <si>
    <t xml:space="preserve">LFARISIND-00234</t>
  </si>
  <si>
    <t xml:space="preserve">IND-00234</t>
  </si>
  <si>
    <t xml:space="preserve">IND, 4.7UH, 20%, 4A SAT, 0.03 - 0.035 OHM, 1MHZ, 7.3X6.6MM</t>
  </si>
  <si>
    <t xml:space="preserve">ABRACON CORP(ASPI-0630LR-4R7M-T15)| MAG LAYERS(MMD-06CZ-4R7M-V1-RU)| VISHAY(IHLP2525CZER4R7M11)</t>
  </si>
  <si>
    <t xml:space="preserve">LFARISIND-00235</t>
  </si>
  <si>
    <t xml:space="preserve">IND-00235</t>
  </si>
  <si>
    <t xml:space="preserve">IND, 0.1UH, 15%, 19A, 1.21MOHM</t>
  </si>
  <si>
    <t xml:space="preserve">EATON(FP3-R10-R)| ITG ELECTRONICS(SC2511-R10MHF)| MAG LAYERS-SCIENTIFIC-TECH(MHT-06CZNR10M-R1-RU)</t>
  </si>
  <si>
    <t xml:space="preserve">LFARISIND-00237</t>
  </si>
  <si>
    <t xml:space="preserve">IND-00237</t>
  </si>
  <si>
    <t xml:space="preserve">IND, 0.68UH, 20%, 5.5mOHM, 15.5A, 3MHZ, 2525</t>
  </si>
  <si>
    <t xml:space="preserve">ABRACON CORP(ASPI-0630LR-R68M-T15)| MAG LAYERS(MMD-06CZ-R68M-V1-RU)| VISHAY(IHLP2525CZERR68M01)</t>
  </si>
  <si>
    <t xml:space="preserve">LFARISIND-00241</t>
  </si>
  <si>
    <t xml:space="preserve">IND-00241</t>
  </si>
  <si>
    <t xml:space="preserve">IND, CHOKE, USB3.0, 4PIN</t>
  </si>
  <si>
    <t xml:space="preserve">MURATA(DLP11TB800UL2L)</t>
  </si>
  <si>
    <t xml:space="preserve">LFARISIND-00243</t>
  </si>
  <si>
    <t xml:space="preserve">IND-00243</t>
  </si>
  <si>
    <t xml:space="preserve">IND 3.3UH 20% 7A SAT 0.0404 OHM RDC MAX 2MHZ SHLD 5.49X5.18MM</t>
  </si>
  <si>
    <t xml:space="preserve">MAG LAYERS(MMD-05CZ-3R3M-M2-RU)| VISHAY(IHLP2020CZER3R3M11)| WURTH ELECKTRONIK GMBH(74437336033)</t>
  </si>
  <si>
    <t xml:space="preserve">LFARISIND-00244</t>
  </si>
  <si>
    <t xml:space="preserve">IND-00244</t>
  </si>
  <si>
    <t xml:space="preserve">IND 150nH 63A SAT 0.00017 OHM RDC, 10.8x8.0x8.0mm</t>
  </si>
  <si>
    <t xml:space="preserve">EATON(FP1008-150-R)| INTER-TECHNICAL(AH42328A-R15KHF)| ITG ELECTRONICS(AH42328A-R15KHF)</t>
  </si>
  <si>
    <t xml:space="preserve">LFARISIND-00245</t>
  </si>
  <si>
    <t xml:space="preserve">IND-00245</t>
  </si>
  <si>
    <t xml:space="preserve">IND, 3.3uH, 10A, 4040</t>
  </si>
  <si>
    <t xml:space="preserve">BOURNS INC(SRP1038A-3R3M)| MAG LAYERS(MMD-10DZ-3R3M-V1-RU)| VISHAY(IHLP4040DZER3R3M01)| WURTH ELECKTRONIK GMBH(74437368033)</t>
  </si>
  <si>
    <t xml:space="preserve">LFARISIND-00246</t>
  </si>
  <si>
    <t xml:space="preserve">IND-00246</t>
  </si>
  <si>
    <t xml:space="preserve">IND, 4.7UH, 9.5A, 4040DZ</t>
  </si>
  <si>
    <t xml:space="preserve">MAG LAYERS(MMD-10DZ-4R7MV1-RU)| VISHAY(IHLP4040DZER4R7M01)</t>
  </si>
  <si>
    <t xml:space="preserve">LFARISIND-00247</t>
  </si>
  <si>
    <t xml:space="preserve">IND-00247</t>
  </si>
  <si>
    <t xml:space="preserve">IND, 0.23UH, 15%, 40A SAT, 0.00029 OHM 5%</t>
  </si>
  <si>
    <t xml:space="preserve">COOPER ELECTRONIC(FP1007R3-R23-R)| EATON(FP1007R3-R23-R)| ITG ELECTRONICS(L30921-5)| THE INTER-TECHNICAL GROUP(SL3028A-R22KHF)</t>
  </si>
  <si>
    <t xml:space="preserve">LFARISIND-00248-Q</t>
  </si>
  <si>
    <t xml:space="preserve">IND-00248</t>
  </si>
  <si>
    <t xml:space="preserve">IND, 2.2UH, 20%, 12A, 25.6A ISAT,8.2MOHM, 11.5x10MM</t>
  </si>
  <si>
    <t xml:space="preserve">MAG LAYERS-SCIENTIFIC(MMD-10DZ-2R2M-V1-RU)| VISHAY INTERTECHNOLOGY INC(IHLP4040DZER2R2M01)| WURTH ELEKTRONIK GMBH &amp; CO. KG(74437368022)</t>
  </si>
  <si>
    <t xml:space="preserve">LFARISIND-00249</t>
  </si>
  <si>
    <t xml:space="preserve">IND-00249</t>
  </si>
  <si>
    <t xml:space="preserve">IND, 2.2UH, 20%, 14.5A, 10.2A ISAT, 0.00941OHM, 8.18X8.18MM</t>
  </si>
  <si>
    <t xml:space="preserve">MAG LAYERS(MMD-08DZ-2R2M-V2-RU)| VISHAY(IHLP3232DZER2R2M11)| WURTH ELECKTRONIK GMBH(74437358022)</t>
  </si>
  <si>
    <t xml:space="preserve">LFARISIND-00249-Q</t>
  </si>
  <si>
    <t xml:space="preserve">IND, 2.2UH, 20%, 14.5A, 10.2A ISAT, 0.00941OHM, 8.18X8.18MM</t>
  </si>
  <si>
    <t xml:space="preserve">WURTH ELECKTRONIK GMBH(74437358022)</t>
  </si>
  <si>
    <t xml:space="preserve">LFARISIND-00251</t>
  </si>
  <si>
    <t xml:space="preserve">IND-00251</t>
  </si>
  <si>
    <t xml:space="preserve">IND, 5.6UH, 8.5A, 4040DZ</t>
  </si>
  <si>
    <t xml:space="preserve">MAG LAYERS-SCIENTIFIC-TECH(MMD-10DZ-5R6M-V1-RU)| VISHAY(IHLP4040DZER5R6M01)</t>
  </si>
  <si>
    <t xml:space="preserve">LFARISIND-00252</t>
  </si>
  <si>
    <t xml:space="preserve">IND-00252</t>
  </si>
  <si>
    <t xml:space="preserve">IND 10UH 20% 1.1A 0.160 OHM RDC MAX FERRITE SHLD WW 1515 T&amp;R</t>
  </si>
  <si>
    <t xml:space="preserve">TAIYO YUDEN INC(NRS4018T100MDGJ)</t>
  </si>
  <si>
    <t xml:space="preserve">LFARISIND-00254</t>
  </si>
  <si>
    <t xml:space="preserve">IND-00254</t>
  </si>
  <si>
    <t xml:space="preserve">IND, FERRITE BEAD, 80 OHMS, 100 MHZ,  0.010 OHMS DCR, 4A, 1206</t>
  </si>
  <si>
    <t xml:space="preserve">KEMET(Z1206C800APWST)| TAIYO YODEN(FBMJ3216HS800-T)</t>
  </si>
  <si>
    <t xml:space="preserve">LFARISIND-00255</t>
  </si>
  <si>
    <t xml:space="preserve">IND-00255</t>
  </si>
  <si>
    <t xml:space="preserve">IND, FERRITE BEAD, 70 OHMS, 100 MHZ, 0.020 OHMS DCR, 4A, 0603</t>
  </si>
  <si>
    <t xml:space="preserve">MURATA(BLM18SG700TN1D)| SAMSUNG ELECTRONICS INC(CIS10P700AC)</t>
  </si>
  <si>
    <t xml:space="preserve">LFARISIND-00256</t>
  </si>
  <si>
    <t xml:space="preserve">IND-00256</t>
  </si>
  <si>
    <t xml:space="preserve">IND, FERRITE, 100 OHM @ 100MHZ, 10A, 0.004OHM, 3312</t>
  </si>
  <si>
    <t xml:space="preserve">LAIRD TECHNOLOGIES(HI3312X101R-10)| WURTH ELECTRONICS(74279225101)</t>
  </si>
  <si>
    <t xml:space="preserve">LFARISIND-00262</t>
  </si>
  <si>
    <t xml:space="preserve">IND-00262</t>
  </si>
  <si>
    <t xml:space="preserve">IND, 1.0UH, 20%, 9.5A, 8 MOHM, 1MHZ, 7.3x6.6MM</t>
  </si>
  <si>
    <t xml:space="preserve">ABRACON CORP(ASPI-0630LR-1R0M-T15)| MAG LAYERS(MMD-06CZ-1R0M-V2-RU)| VISHAY(IHLP2525CZER1R0M11)</t>
  </si>
  <si>
    <t xml:space="preserve">LFARISIND-00264</t>
  </si>
  <si>
    <t xml:space="preserve">IND-00264</t>
  </si>
  <si>
    <t xml:space="preserve">IND, FERRITE, 80 OHM@100MHZ, 25%, 0.01 OHM DCR, 5A, 0805</t>
  </si>
  <si>
    <t xml:space="preserve">LAIRD(HI0805R800R-10)</t>
  </si>
  <si>
    <t xml:space="preserve">LFARISIND-00265</t>
  </si>
  <si>
    <t xml:space="preserve">IND-00265</t>
  </si>
  <si>
    <t xml:space="preserve">XFMR, BALUN,  1.6-3.1 GHz, 50 TO 2 x 50 OHMS, 0805, 0.75mmH</t>
  </si>
  <si>
    <t xml:space="preserve">ANAREN(BD1631J50100AHF)</t>
  </si>
  <si>
    <t xml:space="preserve">LFARISIND-00267</t>
  </si>
  <si>
    <t xml:space="preserve">IND-00267</t>
  </si>
  <si>
    <t xml:space="preserve">IND, 2.2UH, 20%, 8.9A ISAT, 12A MAX,  0.004 OHM DCR, 11.2MML X 10.4MMW X 5.2MMH</t>
  </si>
  <si>
    <t xml:space="preserve">COILCRAFT(SER1052-222MLC)</t>
  </si>
  <si>
    <t xml:space="preserve">LFARISIND-00269</t>
  </si>
  <si>
    <t xml:space="preserve">IND-00269</t>
  </si>
  <si>
    <t xml:space="preserve">IND, FERRITE, 120 OHM@100MHZ, 25%, 0.1 OHM DCR, 1.2A, 0402</t>
  </si>
  <si>
    <t xml:space="preserve">MURATA MANUFACTURING CO. LTD.(BLM15PD121SN1D)| TDK(MPZ1005S121CT000)</t>
  </si>
  <si>
    <t xml:space="preserve">LFARISIND-00270</t>
  </si>
  <si>
    <t xml:space="preserve">IND-00270</t>
  </si>
  <si>
    <t xml:space="preserve">IND, FERRITE, 33 OHM@100MHZ, 25%, 0.008 OHM DCR, 4A, 0805</t>
  </si>
  <si>
    <t xml:space="preserve">TAIYO  YUDEN(FBMJ2125HM330-T)| WURTH ELEKTRONIK(742792012)</t>
  </si>
  <si>
    <t xml:space="preserve">LFARISIND-00271</t>
  </si>
  <si>
    <t xml:space="preserve">IND-00271</t>
  </si>
  <si>
    <t xml:space="preserve">IND, 470nH, 10%, 19A ISAT, 61A RMS, 0.00029 OHM, 8mmWX10.5mmLX7mmH</t>
  </si>
  <si>
    <t xml:space="preserve">EATON(FP1007R6-R47-R)| ITG ELECTRONICS(SL4128A-R47KHF)| MAG. LAYERS SCIENTIFIC TECHNIC(MSI-100807-R47K-E-RU)</t>
  </si>
  <si>
    <t xml:space="preserve">LFARISIND-00272</t>
  </si>
  <si>
    <t xml:space="preserve">IND-00272</t>
  </si>
  <si>
    <t xml:space="preserve">IND, 780NH, 20%, 4.9A ISAT, 0.0032 OHM DCR, 7.3MMW X 7.5MML X 4.1MMH</t>
  </si>
  <si>
    <t xml:space="preserve">COILCRAFT(EPL7040-781MEC)</t>
  </si>
  <si>
    <t xml:space="preserve">LFARISIND-00277</t>
  </si>
  <si>
    <t xml:space="preserve">IND-00277</t>
  </si>
  <si>
    <t xml:space="preserve">IND, FERRITE, 26 OHM@100 MHZ, 25%, 0.007 OHM DCR, 6.0A, 0603</t>
  </si>
  <si>
    <t xml:space="preserve">MURATA MANUFACTURING CO. LTD.(BLM18KG260TN1D)| TDK(MPZ1608S260ATAH0)</t>
  </si>
  <si>
    <t xml:space="preserve">LFARISIND-00278</t>
  </si>
  <si>
    <t xml:space="preserve">IND-00278</t>
  </si>
  <si>
    <t xml:space="preserve">IND, 1UH, 20%, 4.2A ISAT, 0.0047 OHM DCR, 7.3MMW X 7.5MML X 4.1MMH</t>
  </si>
  <si>
    <t xml:space="preserve">COILCRAFT(EPL7040-102MEC)</t>
  </si>
  <si>
    <t xml:space="preserve">LFARISIND-00279</t>
  </si>
  <si>
    <t xml:space="preserve">IND-00279</t>
  </si>
  <si>
    <t xml:space="preserve">IND, 600NH, 20%, 36A ISAT, 18A RMS,  0.0033 OHM, 8MMW X 8MML X 6.5MMH</t>
  </si>
  <si>
    <t xml:space="preserve">COILCRAFT(XAL7030-601MEC)</t>
  </si>
  <si>
    <t xml:space="preserve">LFARISIND-00280</t>
  </si>
  <si>
    <t xml:space="preserve">IND-00280</t>
  </si>
  <si>
    <t xml:space="preserve">IND, FERRITE,  56 OHM@100MHZ, 25%, 0.004 OHM DCR, 10A, 1612,  2.5MMH</t>
  </si>
  <si>
    <t xml:space="preserve">LAIRD(HI1612X560R-10)| WURTH ELEKTRONIK(74279223560)</t>
  </si>
  <si>
    <t xml:space="preserve">LFARISIND-00283</t>
  </si>
  <si>
    <t xml:space="preserve">IND-00283</t>
  </si>
  <si>
    <t xml:space="preserve">IND, FERRITE, 60 OHM@100MHZ, 20%, 0.06 OHM DCR, 1.5A, 0402</t>
  </si>
  <si>
    <t xml:space="preserve">MURATA MANUFACTURING CO. LTD.(BLM15PD600SN1D)| TDK(MPZ1005S600CT000)</t>
  </si>
  <si>
    <t xml:space="preserve">LFARISIND-00285</t>
  </si>
  <si>
    <t xml:space="preserve">IND-00285</t>
  </si>
  <si>
    <t xml:space="preserve">IND, 300NH, 20%, 27A ISAT, 0.000252 OHM DCR, 11MML X 7.65MMW X 7.2MMH</t>
  </si>
  <si>
    <t xml:space="preserve">COILCRAFT(SLC1175-301MEC)</t>
  </si>
  <si>
    <t xml:space="preserve">LFARISIND-00287</t>
  </si>
  <si>
    <t xml:space="preserve">IND-00287</t>
  </si>
  <si>
    <t xml:space="preserve">IND, FERRITE, 1K OHM@100MHZ, 25%, 1 OHM DCR, 0.2A, 0402</t>
  </si>
  <si>
    <t xml:space="preserve">MURATA MANUFACTURING CO. LTD.(BLM15AG102AN1D)| TDK(MMZ1005S102CT)</t>
  </si>
  <si>
    <t xml:space="preserve">LFARISIND-00290</t>
  </si>
  <si>
    <t xml:space="preserve">IND-00290</t>
  </si>
  <si>
    <t xml:space="preserve">IND, FERRITE, 240 OHM@100MHZ, 25%, 0.4 OHM DCR, 0.2A, 0603</t>
  </si>
  <si>
    <t xml:space="preserve">WURTH ELEKTRONIK(742792631)</t>
  </si>
  <si>
    <t xml:space="preserve">LFARISIND-00292</t>
  </si>
  <si>
    <t xml:space="preserve">IND-00292</t>
  </si>
  <si>
    <t xml:space="preserve">IND, FERRITE, 220 OHMS@100MHZ, 25%, 0.35 OHMS DCR MAX, 0.3A, 0402</t>
  </si>
  <si>
    <t xml:space="preserve">MURATA(BLM15AG221SH1D)| WURTH ELECTRONICS(742792780)</t>
  </si>
  <si>
    <t xml:space="preserve">LFARISIND-00293</t>
  </si>
  <si>
    <t xml:space="preserve">IND-00293</t>
  </si>
  <si>
    <t xml:space="preserve">IND, FERRITE, 30 OHMS@100MHZ, 25%, 0.01 OHMS DCR MAX, 5A, 0603</t>
  </si>
  <si>
    <t xml:space="preserve">LAIRD TECHNOLOGIES(HI0603R300R-10)| MURATA(BLM18KG300TN1D)| SAMSUNG ELECTRONICS INC(CIS10P300AC)| TDK CORPORATION(MPZ1608S300ATAH0)</t>
  </si>
  <si>
    <t xml:space="preserve">LFARISIND-00296</t>
  </si>
  <si>
    <t xml:space="preserve">IND-00296</t>
  </si>
  <si>
    <t xml:space="preserve">IND, 10UH, 20%, 3.5A, 70 MOHM, 1MHZ, 7.3x6.6MM</t>
  </si>
  <si>
    <t xml:space="preserve">ABRACON CORP(ASPI-0630LR-100M-T15)| VISHAY(IHLP2525CZER100M11)</t>
  </si>
  <si>
    <t xml:space="preserve">LFARISIND-00297</t>
  </si>
  <si>
    <t xml:space="preserve">IND-00297</t>
  </si>
  <si>
    <t xml:space="preserve">IND,8.2 NH,2%,1.5A IRMS,0.069 OHM DCR,0402</t>
  </si>
  <si>
    <t xml:space="preserve">COILCRAFT(0402HP-8N2XGLW)| MURATA(LQW15AN8N2G8ZD)</t>
  </si>
  <si>
    <t xml:space="preserve">LFARISIND-00301</t>
  </si>
  <si>
    <t xml:space="preserve">IND-00301</t>
  </si>
  <si>
    <t xml:space="preserve">IND, 1UH, 20%, 1A, 200MOHM, SMD, 0603</t>
  </si>
  <si>
    <t xml:space="preserve">ABRACON CORP(ASMPH-0603-1R0M-T)</t>
  </si>
  <si>
    <t xml:space="preserve">LFARISIND-00301-Q</t>
  </si>
  <si>
    <t xml:space="preserve">ABRACON CORP(ASMPH-0603-1R0M-T)| TAIYO YUDEN CO LTD(MBKK1608T1R0M)| WURTH ELEKTRONIK GMBH &amp; CO. KG(74479262210)</t>
  </si>
  <si>
    <t xml:space="preserve">LFARISIND-00303</t>
  </si>
  <si>
    <t xml:space="preserve">IND-00303</t>
  </si>
  <si>
    <t xml:space="preserve">IND 180nH 64A SAT 0.00017 OHM RDC, 10.8x8.0x8.0mm</t>
  </si>
  <si>
    <t xml:space="preserve">EATON(FP1008-180-R)| PULSE ENGINEERING(PA3784.181HLT)</t>
  </si>
  <si>
    <t xml:space="preserve">LFARISIND-00305</t>
  </si>
  <si>
    <t xml:space="preserve">IND-00305</t>
  </si>
  <si>
    <t xml:space="preserve">IND, 120nH, 73A, 0.00018 OHM RDC, 10.8x8.0x8.0mm</t>
  </si>
  <si>
    <t xml:space="preserve">EATON(FP1008-120-R)| ITG ELECTRONICS(AH42328A-R12KHF)</t>
  </si>
  <si>
    <t xml:space="preserve">LFARISIND-00307-Q</t>
  </si>
  <si>
    <t xml:space="preserve">IND-00307</t>
  </si>
  <si>
    <t xml:space="preserve">IND, 0.68UH, 20%, 30A ISAT, 2.7 MOHM, 4040</t>
  </si>
  <si>
    <t xml:space="preserve">ITG ELECTRONICS(SM4015A-R68MHF)| MAG LAYERS(MMD-10DZ-R68M-S1)</t>
  </si>
  <si>
    <t xml:space="preserve">LFARISIND-00309</t>
  </si>
  <si>
    <t xml:space="preserve">IND-00309</t>
  </si>
  <si>
    <t xml:space="preserve">IND 100nH, 100A SAT, 70A RMS, 0.00012 OHM DCR, 10.8x8.2x8.2mm</t>
  </si>
  <si>
    <t xml:space="preserve">EATON(FP1008R7-R100-R)| PULSE ELECTRONICS(PA5187.101HL)</t>
  </si>
  <si>
    <t xml:space="preserve">LFARISIND-00311</t>
  </si>
  <si>
    <t xml:space="preserve">IND-00311</t>
  </si>
  <si>
    <t xml:space="preserve">IND, 220nH, 44A ISAT, 60A IRMS, 0.00018 OHM DCR, 10.9x8.0x8.0MM</t>
  </si>
  <si>
    <t xml:space="preserve">EATON(FP1008R1-R220-R)| WURTH ELEKTRONIK GMBH &amp; CO(7443082022)</t>
  </si>
  <si>
    <t xml:space="preserve">LFARISIND-00312-Q</t>
  </si>
  <si>
    <t xml:space="preserve">IND-00312</t>
  </si>
  <si>
    <t xml:space="preserve">IND, 220UH, 10%, 0.72A ISAT, 756 mOHM DCR, 10 X 10 MM, 3.8MM HEIGHT</t>
  </si>
  <si>
    <t xml:space="preserve">COILCRAFT INC(MSS1038-224KLC)| MAG LAYERS-SCIENTIFIC(MSCDRI-104R221K)</t>
  </si>
  <si>
    <t xml:space="preserve">LFARISIND-00314-Q</t>
  </si>
  <si>
    <t xml:space="preserve">IND-00314</t>
  </si>
  <si>
    <t xml:space="preserve">IND 330nH 20% 40A ISAT 47A IRMS 0.00018 OHM DCR SMD</t>
  </si>
  <si>
    <t xml:space="preserve">EATON(FP1308R3-R32-R)| WURTH ELEKTRONIK GMBH &amp; CO. KG(744309033)</t>
  </si>
  <si>
    <t xml:space="preserve">LFARISIND-00317</t>
  </si>
  <si>
    <t xml:space="preserve">IND-00317</t>
  </si>
  <si>
    <t xml:space="preserve">IND, 330nH, 10%, 33A ISAT, 61A RMS, 0.00029 OHM, 8mmWX10.5mmLX7mmH</t>
  </si>
  <si>
    <t xml:space="preserve">EATON(FP1007R6-R33-R)</t>
  </si>
  <si>
    <t xml:space="preserve">LFARISIND-00319</t>
  </si>
  <si>
    <t xml:space="preserve">IND-00319</t>
  </si>
  <si>
    <t xml:space="preserve">IND, 1UH, 20%, 17.5A ISAT, 20MHZ, 3-LD SMT</t>
  </si>
  <si>
    <t xml:space="preserve">DELTA PRODUCTS CORP(HMS0864B-1R0)| PULSE ELECTRONICS(PG0871.102NLT)</t>
  </si>
  <si>
    <t xml:space="preserve">LFARISIND-00323-Q</t>
  </si>
  <si>
    <t xml:space="preserve">IND-00323</t>
  </si>
  <si>
    <t xml:space="preserve">IND, 220nH, 15%, 44A ISAT, 51A IRMS, 0.00029 OHM DCR, 9.6x6.4x8.0MM</t>
  </si>
  <si>
    <t xml:space="preserve">CYNTEC(HCB106480N-221AR)| EATON(FP0906R1-R22-R)| PULSE ELECTRONICS(PA3288.221HLT)</t>
  </si>
  <si>
    <t xml:space="preserve">LFARISIND-00324-Q</t>
  </si>
  <si>
    <t xml:space="preserve">IND-00324</t>
  </si>
  <si>
    <t xml:space="preserve">IND 470nH +/-20% 37A ISAT 47A IRMS 0.00018 OHM DCR SMD</t>
  </si>
  <si>
    <t xml:space="preserve">EATON(FP1308R3-R44-R)| WURTH ELEKTRONIK GMBH &amp; CO. KG(744309047)</t>
  </si>
  <si>
    <t xml:space="preserve">LFARISIND-00325-Q</t>
  </si>
  <si>
    <t xml:space="preserve">IND-00325</t>
  </si>
  <si>
    <t xml:space="preserve">IND, COMMON MODE CHOKE, 770uH, 4.70A, SMT</t>
  </si>
  <si>
    <t xml:space="preserve">PULSE ELECTRONICS(P0422NL)</t>
  </si>
  <si>
    <t xml:space="preserve">LFARISIND-00331</t>
  </si>
  <si>
    <t xml:space="preserve">IND-00331</t>
  </si>
  <si>
    <t xml:space="preserve">IND, 68uH, 20%, 0.9A IMAX, 1A ISAT, 0.351 OHM DCR</t>
  </si>
  <si>
    <t xml:space="preserve">TAIYO YUDEN INC(NR6045T680M)</t>
  </si>
  <si>
    <t xml:space="preserve">LFARISIND-00340-Q</t>
  </si>
  <si>
    <t xml:space="preserve">IND-00340</t>
  </si>
  <si>
    <t xml:space="preserve">IND,0.15UH,20%,55A,0.6MOHM</t>
  </si>
  <si>
    <t xml:space="preserve">VISHAY INTERTECHNOLOGY INC.(IHLP5050FDERR15M01)</t>
  </si>
  <si>
    <t xml:space="preserve">LFARISIND-00343-Q</t>
  </si>
  <si>
    <t xml:space="preserve">IND-00343</t>
  </si>
  <si>
    <t xml:space="preserve">IND, 1.5UH, 20%, 7.2A IRMS, 11A ISAT, 21MOHM, 5.5X5.2MM</t>
  </si>
  <si>
    <t xml:space="preserve">LAIRD TECHNOLOGIES INC.(MGV05031R5M-10)| VISHAY INTERTECHNOLOGY INC.(IHLP2020CZER1R5M01)| VISHAY INTERTECHNOLOGY INC.(IHLP2020CZER1R5MA1)</t>
  </si>
  <si>
    <t xml:space="preserve">LFARISIND-00345-Q</t>
  </si>
  <si>
    <t xml:space="preserve">IND-00345</t>
  </si>
  <si>
    <t xml:space="preserve">ND, 70NH-72NH, 20%, 48A, 0.00019 OHM, 7.62x7.49</t>
  </si>
  <si>
    <t xml:space="preserve">DELTA ELECTRONICS INC(HCB0750-700L)| EATON CORP.(FP0805R1-R07-R)</t>
  </si>
  <si>
    <t xml:space="preserve">LFARISLBL-00111</t>
  </si>
  <si>
    <t xml:space="preserve">LBL-00111</t>
  </si>
  <si>
    <t xml:space="preserve">LBL,MAC ADDRESS, 1.00 IN  x 0.25 IN</t>
  </si>
  <si>
    <t xml:space="preserve">BRADLEY NAMEPLATE(THT-103-729-10)| CYMMETRIK ENTERPRISE(LBL-00111)| JABIL(ASM60-0005)</t>
  </si>
  <si>
    <t xml:space="preserve">LFARISLBL-00112</t>
  </si>
  <si>
    <t xml:space="preserve">LBL-00112</t>
  </si>
  <si>
    <t xml:space="preserve">LBL,PART NUMBER, PCA, 1.00 IN  x 0.25 IN</t>
  </si>
  <si>
    <t xml:space="preserve">BRADLEY NAMEPLATE CORP(THT-103-729-10)| CYMMETRIK ENTERPRISE(LBL-00112)| JABIL(ASM60-0005)| LUSTRE-CAL(LBL-00112)</t>
  </si>
  <si>
    <t xml:space="preserve">LFARISLBL-00205-01</t>
  </si>
  <si>
    <t xml:space="preserve">LBL-00205-01</t>
  </si>
  <si>
    <t xml:space="preserve">LBL,BLANK,1.00X.25 INCH,FOR PRINTING ASSEMBLY,SERIAL,KVN NUMBERS</t>
  </si>
  <si>
    <t xml:space="preserve">BRADLEY NAMEPLATE(THT-103-729-10)| CYMMETRIK ENTERPRISE(LBL-00205-01)</t>
  </si>
  <si>
    <t xml:space="preserve">LFARISLBL-00206-01</t>
  </si>
  <si>
    <t xml:space="preserve">LBL-00206-01</t>
  </si>
  <si>
    <t xml:space="preserve">LBL,SERIAL NUMBER, 1.00 IN  x 0.25 IN</t>
  </si>
  <si>
    <t xml:space="preserve">BRADY(THT-103-729-10)| CYMMETRIK ENTERPRISE(LBL-00206-01)</t>
  </si>
  <si>
    <t xml:space="preserve">LFARISLBL-00212-01</t>
  </si>
  <si>
    <t xml:space="preserve">LBL-00212-01</t>
  </si>
  <si>
    <t xml:space="preserve">LBL, PART NUMBER, Non PCA, 1.00 IN x 0.25 IN</t>
  </si>
  <si>
    <t xml:space="preserve">BRADLEY NAMEPLATE CORP(LBL-00212-01)| CYMMETRIK ENTERPRISE(LBL-00212-01)| LUSTRE-CAL(LC10025)</t>
  </si>
  <si>
    <t xml:space="preserve">LFARISLBL-00303-01</t>
  </si>
  <si>
    <t xml:space="preserve">LBL-00303-01</t>
  </si>
  <si>
    <t xml:space="preserve">Thermal sensor label for Alta HSK bake process</t>
  </si>
  <si>
    <t xml:space="preserve">LCR HALLCREST(01ETHM0071D01PK)| OMEGA ENGINEERING(21-160)| W H BRADY COMPANY(TIL-1-71C/160F-DIA)</t>
  </si>
  <si>
    <t xml:space="preserve">LFARISLBL-00595-01</t>
  </si>
  <si>
    <t xml:space="preserve">LBL-00595-01</t>
  </si>
  <si>
    <t xml:space="preserve">LBL,PART NUMBER, BLANK, WHITE, 0.75 IN  x 0.25 IN</t>
  </si>
  <si>
    <t xml:space="preserve">CYMMETRIK ENTERPRISE(LBL-00595-01)</t>
  </si>
  <si>
    <t xml:space="preserve">LFARISLBL-00854-01</t>
  </si>
  <si>
    <t xml:space="preserve">LBL-00854-01</t>
  </si>
  <si>
    <t xml:space="preserve">LBL, BLANK, WHITE, 0.50 IN  x 0.25 IN , POLYIMIDE</t>
  </si>
  <si>
    <t xml:space="preserve">IDENTCO(TTL-101-403-10)| SUNRISE PAPER(LBL-00854-01)</t>
  </si>
  <si>
    <t xml:space="preserve">LFARISLBL-00981-01</t>
  </si>
  <si>
    <t xml:space="preserve">LBL-00981-01</t>
  </si>
  <si>
    <t xml:space="preserve">LBL, BLANK, WHITE, 6MM X 6MM, 2D</t>
  </si>
  <si>
    <t xml:space="preserve">BRADLEY NAMEPLATE CORP(LBL-00981-01)| BRADY TECHNOLOGY SDN BHD(Y4301618)</t>
  </si>
  <si>
    <t xml:space="preserve">LFARISLBL-01072-01-Q</t>
  </si>
  <si>
    <t xml:space="preserve">CYMMETRIK ENTERPRISE(LBL-01072-01)| LUSTRE-CAL NAMEPLATE CORP(LBL-01072-01)</t>
  </si>
  <si>
    <t xml:space="preserve">LFARISLBL-01130-02-Q</t>
  </si>
  <si>
    <t xml:space="preserve">LBL-01130-02</t>
  </si>
  <si>
    <t xml:space="preserve">LBL,CLEARWATER,FRONT STATUS</t>
  </si>
  <si>
    <t xml:space="preserve">CYMMETRIK ENTERPRISE(LBL-01130-02)</t>
  </si>
  <si>
    <t xml:space="preserve">LFARISLBL-01211-01-Q</t>
  </si>
  <si>
    <t xml:space="preserve">LBL-01211-01</t>
  </si>
  <si>
    <t xml:space="preserve">LBL,DN16,FC,TRAY,TOP</t>
  </si>
  <si>
    <t xml:space="preserve">CYMMETRIK ENTERPRISE(LBL-01211-01)</t>
  </si>
  <si>
    <t xml:space="preserve">LFARISLBL-SMTLBL</t>
  </si>
  <si>
    <t xml:space="preserve">LBL-SMTLBL</t>
  </si>
  <si>
    <t xml:space="preserve">SFDC LABEL</t>
  </si>
  <si>
    <t xml:space="preserve">IDENTCO(TTL-145-403-25)</t>
  </si>
  <si>
    <t xml:space="preserve">LFARISMECH-00001</t>
  </si>
  <si>
    <t xml:space="preserve">MECH-00001</t>
  </si>
  <si>
    <t xml:space="preserve">ANCHOR,TH,SLOT</t>
  </si>
  <si>
    <t xml:space="preserve">AAVID THERMALLOY(125800D00000G)</t>
  </si>
  <si>
    <t xml:space="preserve">LFARISMECH-00416-02</t>
  </si>
  <si>
    <t xml:space="preserve">MECH-00416-02</t>
  </si>
  <si>
    <t xml:space="preserve">MECH,LASSEN,SPACER,ALIGNMENT,PLASTIC</t>
  </si>
  <si>
    <t xml:space="preserve">SANMINA-SCI TURTLE LAKE(MECH-00416-02)</t>
  </si>
  <si>
    <t xml:space="preserve">LFARISMECH-00417-01</t>
  </si>
  <si>
    <t xml:space="preserve">MECH-00417-01</t>
  </si>
  <si>
    <t xml:space="preserve">MECH,LASSEN,COVER,PLASTIC</t>
  </si>
  <si>
    <t xml:space="preserve">SANMINA-SCI TURTLE LAKE(MECH-00417-01)</t>
  </si>
  <si>
    <t xml:space="preserve">LFARISMECH-00848-01</t>
  </si>
  <si>
    <t xml:space="preserve">MECH-00848-01</t>
  </si>
  <si>
    <t xml:space="preserve">NUT,SOLDER-IN,M2,4MM OD,2.54MM LG</t>
  </si>
  <si>
    <t xml:space="preserve">PENCOM(MECH-00848-01)</t>
  </si>
  <si>
    <t xml:space="preserve">LFARISMECH-01573-01-Q</t>
  </si>
  <si>
    <t xml:space="preserve">MECH-01573-01</t>
  </si>
  <si>
    <t xml:space="preserve">MECH,BO,BROOKS_ISLAND CPU,HEATSINK,BASE</t>
  </si>
  <si>
    <t xml:space="preserve">AAVID THERMALLOY - CHINA(MECH-01573-01)| AAVID THERMALLOY LLC(MECH-01573-01)| LEMTECH TECHNOLOGY(MECH-01573-01)| THERMO COOL CORP(MECH-01573-01)</t>
  </si>
  <si>
    <t xml:space="preserve">LFARISMECH-01671-01</t>
  </si>
  <si>
    <t xml:space="preserve">MECH-01671-01</t>
  </si>
  <si>
    <t xml:space="preserve">SCREW,SOCKET HEAD,H, M3X12,SS</t>
  </si>
  <si>
    <t xml:space="preserve">PENCOM - USA(SC2079)| PENCOM(SC2079)</t>
  </si>
  <si>
    <t xml:space="preserve">LFARISMECH-01672-01</t>
  </si>
  <si>
    <t xml:space="preserve">MECH-01672-01</t>
  </si>
  <si>
    <t xml:space="preserve">WASHER,LOCK,M3,SS</t>
  </si>
  <si>
    <t xml:space="preserve">PENCOM - USA(WA4376)| PENCOM(WA4376)</t>
  </si>
  <si>
    <t xml:space="preserve">LFARISMECH-02294-02-Q</t>
  </si>
  <si>
    <t xml:space="preserve">MECH-02294-02</t>
  </si>
  <si>
    <t xml:space="preserve">MECH,EMI ABSORBER,INJECTION MOLDED,CON-00828,W/ FRONT CAP</t>
  </si>
  <si>
    <t xml:space="preserve">INTERPLEX PLASTICS INC(MECH-02294-02)</t>
  </si>
  <si>
    <t xml:space="preserve">LFARISMEM-00010</t>
  </si>
  <si>
    <t xml:space="preserve">MEM-00010</t>
  </si>
  <si>
    <t xml:space="preserve">IC,SEEPROM,SMBUS,16KBIT,SOIC8</t>
  </si>
  <si>
    <t xml:space="preserve">ATMEL CORP(AT24C16C-SSPD-T)| ST MICROELECTRONICS(M24C16-WMN6TP)</t>
  </si>
  <si>
    <t xml:space="preserve">LFARISMEM-00011</t>
  </si>
  <si>
    <t xml:space="preserve">MEM-00011</t>
  </si>
  <si>
    <t xml:space="preserve">IC,SEEPROM,SMBUS,512KBIT,2.5V-3.3V,SOIC8</t>
  </si>
  <si>
    <t xml:space="preserve">ATMEL CORP(AT24C512BN-SH25-T)| ATMEL CORP(AT24C512C-SSHD-T)| MICROCHIP TECHNOLOGY  INC(AT24C512C-SSHD-T)| ST MICROELECTRONICS(M24512-WMN6TP)</t>
  </si>
  <si>
    <t xml:space="preserve">LFARISMEM-00016</t>
  </si>
  <si>
    <t xml:space="preserve">MEM-00016</t>
  </si>
  <si>
    <t xml:space="preserve">IC,FLASH,ALTERA FPGA,EPCS4</t>
  </si>
  <si>
    <t xml:space="preserve">ALTERA(EPCS4SI8N)| INTEL   CORPORATION(EPCQ4ASI8N)| MACRONIX AMERICA INC(MX25L4006EM1I-12G)</t>
  </si>
  <si>
    <t xml:space="preserve">LFARISMEM-00116</t>
  </si>
  <si>
    <t xml:space="preserve">MEM-00116</t>
  </si>
  <si>
    <t xml:space="preserve">IC,FLASH,USB,MODULE,2GB,STANDARD PROFILE</t>
  </si>
  <si>
    <t xml:space="preserve">SMART MODULAR TECHNOLOGIE(SSEU52U002GQ9BC)| SMART MODULAR TECHNOLOGIE(SSEU52U002GQ9BCRS)</t>
  </si>
  <si>
    <t xml:space="preserve">LFARISMEM-00136</t>
  </si>
  <si>
    <t xml:space="preserve">MEM-00136</t>
  </si>
  <si>
    <t xml:space="preserve">MEM,MODULE,SDRAM,DDR3,1333M,2GB,ECC,NON-REG,DIMM240</t>
  </si>
  <si>
    <t xml:space="preserve">KINGSTON TECH(KVR1333D3E9S/2GI)| MICRON TECHNOLOGY INC(MT9JSF25672AZ-1G4D1)| MICRON TECHNOLOGY INC(MT9KSF25672AZ-1G6K1)| TRICOR TECHNOLOGIES(TRF7256U64F9333G7-HYBBP)| TRICOR TECHNOLOGIES(TRF7256U64F9333G7-HYBP)| TRICOR TECHNOLOGIES(TRF7256U64F9333G7-MTMP)| TRICOR TECHNOLOGIES(TRF7256U64F9333G8-MTKP)| TRICOR TECHNOLOGIES(TRF7256U64F9333G8-MTMP)| TRICOR TECHNOLOGIES(TRF7256U64F9333G8-NYFP)| TRICOR TECHNOLOGIES(TRF7256U64F9333G8-NYIP)</t>
  </si>
  <si>
    <t xml:space="preserve">LFARISMEM-00138</t>
  </si>
  <si>
    <t xml:space="preserve">MEM-00138</t>
  </si>
  <si>
    <t xml:space="preserve">IC,FLASH,SERIAL-SPI,16MBIT,WIDE SOIC8</t>
  </si>
  <si>
    <t xml:space="preserve">MICRON TECHNOLOGY INC(M25P16-VMW6TG)</t>
  </si>
  <si>
    <t xml:space="preserve">LFARISMEM-00146</t>
  </si>
  <si>
    <t xml:space="preserve">MEM-00146</t>
  </si>
  <si>
    <t xml:space="preserve">IC,SEEPROM,SPI,64KBIT,1.8V,SOIC8</t>
  </si>
  <si>
    <t xml:space="preserve">ATMEL CORP(AT25640B-SSHL-T)</t>
  </si>
  <si>
    <t xml:space="preserve">LFARISMEM-00147</t>
  </si>
  <si>
    <t xml:space="preserve">MEM-00147</t>
  </si>
  <si>
    <t xml:space="preserve">IC,FLASH,ALTERA FPGA,EPCS64, SOIC16</t>
  </si>
  <si>
    <t xml:space="preserve">MACRONIX AMERICA INC(MX25L6433FMI-08G/TR)</t>
  </si>
  <si>
    <t xml:space="preserve">LFARISMEM-00150</t>
  </si>
  <si>
    <t xml:space="preserve">MEM-00150</t>
  </si>
  <si>
    <t xml:space="preserve">MEM,MODULE,SDRAM,DDR3-1600,4GB,ECC,NON-REG,DIMM240</t>
  </si>
  <si>
    <t xml:space="preserve">MICRON TECHNOLOGY INC(MT18JSF51272AZ-1G6K1)| UNIGEN CORPORATION(U51U7200N8DD-BDH-ARHF)| UNIGEN CORPORATION(U51U7200N8DD-BDH-ARSF)</t>
  </si>
  <si>
    <t xml:space="preserve">LFARISMEM-00166</t>
  </si>
  <si>
    <t xml:space="preserve">MEM-00166</t>
  </si>
  <si>
    <t xml:space="preserve">IC,DDR3 SDRAM,4GBIT,512MX8,800MHz,78FBGA</t>
  </si>
  <si>
    <t xml:space="preserve">MICRON TECHNOLOGY INC(MT41K512M8DA-107:P TR)| NANYA(NT5CC512M8EN-DI)| NANYA(NT5CC512M8EN-EK)| NANYA(NT5CC512M8EQ-EK)</t>
  </si>
  <si>
    <t xml:space="preserve">LFARISMEM-00174</t>
  </si>
  <si>
    <t xml:space="preserve">MEM-00174</t>
  </si>
  <si>
    <t xml:space="preserve">IC, SPI, FLASH, 64MBIT, WSON</t>
  </si>
  <si>
    <t xml:space="preserve">CYPRESS SEMICONDUCTOR CORP.(S25FL064P0XNFI001)| MACRONIX(MX25L6406EZNI-12GTR)| SPANSION(S25FL064P0XNFI001)</t>
  </si>
  <si>
    <t xml:space="preserve">LFARISMEM-00184</t>
  </si>
  <si>
    <t xml:space="preserve">MEM-00184</t>
  </si>
  <si>
    <t xml:space="preserve">MEM, eMMC, 8GB, 153 OR 169WFBGA, 12x16MM,  STUFFING OPTIONS REQUIRE MANUAL ATTENTION.</t>
  </si>
  <si>
    <t xml:space="preserve">MICRON TECHNOLOGY INC(MTFC8GAKAJCN-1M WT)| SMART MODULAR TECHNOLOGIE(SH9M8GP1ATI01)| TOSHIBA CORPORATION(THGBMFG6C1LBAIL)| TRICOR TECHNOLOGIES(SM662PX8-AC)</t>
  </si>
  <si>
    <t xml:space="preserve">LFARISMEM-00186</t>
  </si>
  <si>
    <t xml:space="preserve">MEM-00186</t>
  </si>
  <si>
    <t xml:space="preserve">IC, GDDR5, SDRAM, 4GBIT, 128MX32, 5Gbs, 1.35V, 170FBGA</t>
  </si>
  <si>
    <t xml:space="preserve">MICRON TECHNOLOGY INC(EDW4032CABG-50-N-F-R)| MICRON TECHNOLOGY INC(MT51K128M32HF-60 N:B TR)| SAMSUNG ELECTRONICS INC(K4G41325FE-HC28)| SAMSUNG ELECTRONICS INC(K4G41325FE-HC28000)</t>
  </si>
  <si>
    <t xml:space="preserve">LFARISMEM-00187</t>
  </si>
  <si>
    <t xml:space="preserve">MEM-00187</t>
  </si>
  <si>
    <t xml:space="preserve">IC, SEEPROM, SMBUS, 64KBIT, DFN</t>
  </si>
  <si>
    <t xml:space="preserve">ATMEL CORP(AT24C64D-MAHM-T)| ON SEMICONDUCTOR(CAT24C64HU4I?GT3)</t>
  </si>
  <si>
    <t xml:space="preserve">LFARISMEM-00191</t>
  </si>
  <si>
    <t xml:space="preserve">MEM-00191</t>
  </si>
  <si>
    <t xml:space="preserve">IC, SPI, FLASH, 128MBIT, 104MHz, WSON, 8X6MM</t>
  </si>
  <si>
    <t xml:space="preserve">MACRONIX(MX25L12835FZ2I-10G)| MICRON TECHNOLOGY INC(MT25QL128ABA1EW9-0SIT)| MICRON TECHNOLOGY INC(N25Q128A13EF840E)</t>
  </si>
  <si>
    <t xml:space="preserve">LFARISMEM-00200</t>
  </si>
  <si>
    <t xml:space="preserve">MEM-00200</t>
  </si>
  <si>
    <t xml:space="preserve">MEM,F-RAM,SPI,64KX8 MIN, 30MHz, 2-3.6V,SOIC8</t>
  </si>
  <si>
    <t xml:space="preserve">CYPRESS SEMICONDUCTOR(FM25V05-GTR)| FUJITSU(MB85RS512TPNF-G-JNE1)| FUJITSU(MB85RS512TPNF-G-JNERE1)</t>
  </si>
  <si>
    <t xml:space="preserve">LFARISMEM-00207</t>
  </si>
  <si>
    <t xml:space="preserve">MEM-00207</t>
  </si>
  <si>
    <t xml:space="preserve">IC, SPI, FLASH, 1.8V,128MBIT, 104MHZ, WSON6x5MM</t>
  </si>
  <si>
    <t xml:space="preserve">WINBOND(W25Q128FWPIG TR)</t>
  </si>
  <si>
    <t xml:space="preserve">LFARISMEM-00211</t>
  </si>
  <si>
    <t xml:space="preserve">MEM-00211</t>
  </si>
  <si>
    <t xml:space="preserve">IC, EEPROM, I2C/SMB, 512KBIT, 1.8V, SOIC8</t>
  </si>
  <si>
    <t xml:space="preserve">ON  SEMICONDUCTOR(CAT24C512WI-GT3)</t>
  </si>
  <si>
    <t xml:space="preserve">LFARISMEM-00213</t>
  </si>
  <si>
    <t xml:space="preserve">MEM-00213</t>
  </si>
  <si>
    <t xml:space="preserve">IC, SPI, FLASH, 32MBIT, 104MHz, WSON, 6X5MM</t>
  </si>
  <si>
    <t xml:space="preserve">MACRONIX(MX25L3233FZNI-08G)| MACRONIX(MX25L3233FZNI-08Q)</t>
  </si>
  <si>
    <t xml:space="preserve">LFARISMEM-00227</t>
  </si>
  <si>
    <t xml:space="preserve">MEM-00227</t>
  </si>
  <si>
    <t xml:space="preserve">IC, SEEPROM, 65Kx8 (512Kbit), SOIC-8</t>
  </si>
  <si>
    <t xml:space="preserve">MICROCHIP TECHNOLOGY  INC(AT25512N-SH-T)</t>
  </si>
  <si>
    <t xml:space="preserve">LFARISMEM-00232</t>
  </si>
  <si>
    <t xml:space="preserve">MEM-00232</t>
  </si>
  <si>
    <t xml:space="preserve">IC,FLASH,SERIAL-SPI,32MBIT,WIDE SOIC8,MEM TYPE 20H,FOR SCD FPGA</t>
  </si>
  <si>
    <t xml:space="preserve">MACRONIX AMERICA INC(MX25L3233FM2I-08G)| MACRONIX AMERICA INC(MX25L3233FM2I-08Q)</t>
  </si>
  <si>
    <t xml:space="preserve">LFARISMEM-00234</t>
  </si>
  <si>
    <t xml:space="preserve">MEM-00234</t>
  </si>
  <si>
    <t xml:space="preserve">IC,FLASH,SERIAL-SPI,16MBIT,WIDE SOIC8,MULTI SOURCE MEM_TYPE 20H</t>
  </si>
  <si>
    <t xml:space="preserve">MACRONIX AMERICA(MX25L1606EM2I-12G)</t>
  </si>
  <si>
    <t xml:space="preserve">LFARISMEM-00236</t>
  </si>
  <si>
    <t xml:space="preserve">MEM-00236</t>
  </si>
  <si>
    <t xml:space="preserve">MEM, SSD, 30GB, MLC, M.2, 2242</t>
  </si>
  <si>
    <t xml:space="preserve">TRICOR TECHNOLOGIES(TRSC41BM030M4-46EN)| VIRTIUM(VSFBM4CC030G-ARI)</t>
  </si>
  <si>
    <t xml:space="preserve">LFARISMEM-00238</t>
  </si>
  <si>
    <t xml:space="preserve">MEM-00238</t>
  </si>
  <si>
    <t xml:space="preserve">IC, SPI, FLASH, 256MBIT, 104MHz, WSON, 8X6MM</t>
  </si>
  <si>
    <t xml:space="preserve">MICRON TECHNOLOGY INC(MT25QL256ABA1EW9-0SIT)</t>
  </si>
  <si>
    <t xml:space="preserve">LFARISMEM-00248-Q</t>
  </si>
  <si>
    <t xml:space="preserve">MEM-00248</t>
  </si>
  <si>
    <t xml:space="preserve">IC, EEPROM, 256KBIT, SPI, SOIC-8</t>
  </si>
  <si>
    <t xml:space="preserve">MICROCHIP TECHNOLOGY INC(AT25256B-SSHL-T)| ON SEMICONDUCTOR(CAT25256VI-GT3)| ST MICROELECTRONICS(M95256-RMN6TP)</t>
  </si>
  <si>
    <t xml:space="preserve">LFARISMEM-00256</t>
  </si>
  <si>
    <t xml:space="preserve">MEM-00256</t>
  </si>
  <si>
    <t xml:space="preserve">MEM, ULP/VLP/STANDARD UDIMM,DDR4-2400,SINGLE RANK,1.20V,8GB,ECC,NON-REG,DIMM288</t>
  </si>
  <si>
    <t xml:space="preserve">SMART MODULAR TECHNOLOGIES(ST1027UD410872SC)| VIRTIUM(VL31A1H63F-N7SC)</t>
  </si>
  <si>
    <t xml:space="preserve">LFARISMEM-00268</t>
  </si>
  <si>
    <t xml:space="preserve">MEM-00268</t>
  </si>
  <si>
    <t xml:space="preserve">MEM, DDR4, 8Gb, 512MX16, 1600, TFPGA-96, Cycle Time = 0.750ns @ CL = 18</t>
  </si>
  <si>
    <t xml:space="preserve">MICRON TECHNOLOGY INC(MT40A512M16JY-075E:B)| SAMSUNG(K4A8G165WC-BCTD)</t>
  </si>
  <si>
    <t xml:space="preserve">LFARISMEM-00269</t>
  </si>
  <si>
    <t xml:space="preserve">MEM-00269</t>
  </si>
  <si>
    <t xml:space="preserve">MEM, eMMC, 8GB, 3.3V, 153 OR 169WFBGA, 12x16MM,  STUFFING OPTIONS REQUIRE MANUAL ATTENTION.</t>
  </si>
  <si>
    <t xml:space="preserve">MICRON TECHNOLOGY INC(MTFC8GAKAJCN-1M WT)| SMART MODULAR TECH(SH9M8GP1ATI01)| TOSHIBA CORPORATION(THGBMFG6C1LBAIL)</t>
  </si>
  <si>
    <t xml:space="preserve">LFARISMEM-00270</t>
  </si>
  <si>
    <t xml:space="preserve">MEM-00270</t>
  </si>
  <si>
    <t xml:space="preserve">MEM, EMMC, 16G MLC Used as 8G pSLC, 153 OR 169WFBGA, 12x16MM</t>
  </si>
  <si>
    <t xml:space="preserve">SMART MODULAR TECHNOLOGIES(SH9MAGP1ATI11)| TOSHIBA CORPORATION(THGBMHG7C1LBAIL)</t>
  </si>
  <si>
    <t xml:space="preserve">LFARISMEM-00282</t>
  </si>
  <si>
    <t xml:space="preserve">MEM-00282</t>
  </si>
  <si>
    <t xml:space="preserve">IC, EEPROM, I2C/SMB, 512KBIT, 1.8V, SOIC8</t>
  </si>
  <si>
    <t xml:space="preserve">MICROCHIP TECHNOLOGY INC.(24FC512T-I/SN)| MICROCHIP TECHNOLOGY INC.(AT24C512C-SSHM-T)</t>
  </si>
  <si>
    <t xml:space="preserve">LFARISMEM-00284</t>
  </si>
  <si>
    <t xml:space="preserve">MEM-00284</t>
  </si>
  <si>
    <t xml:space="preserve">IC, FLASH, SERIAL-SPI, 16MBIT, WIDE SOIC8, MULTI SOURCE MEM_TYPE 20H, 40H, 60H, baH</t>
  </si>
  <si>
    <t xml:space="preserve">GIGADEVICE(MECH-01725-01)| MACRONIX AMERICA INC(MX25L1606EM2I-12G)</t>
  </si>
  <si>
    <t xml:space="preserve">LFARISMEM-00284-Q</t>
  </si>
  <si>
    <t xml:space="preserve">GIGADEVICE(GD25Q16CSIGR)| ISSI(IS25LQ016B-JBLE)| MACRONIX AMERICA INC(MX25L1606EM2I-12G)</t>
  </si>
  <si>
    <t xml:space="preserve">LFARISMEM-00292</t>
  </si>
  <si>
    <t xml:space="preserve">MEM-00292</t>
  </si>
  <si>
    <t xml:space="preserve">IC, SPI, FLASH, 256MBIT, 104MHz, WSON, 8X6MM, W/Hold</t>
  </si>
  <si>
    <t xml:space="preserve">MICRON TECHNOLOGY(MT25QL256ABA1EW9-0SIT TR)</t>
  </si>
  <si>
    <t xml:space="preserve">LFARISMTL-01309-01</t>
  </si>
  <si>
    <t xml:space="preserve">MTL-01309-01</t>
  </si>
  <si>
    <t xml:space="preserve">MTL,SEQUOIA,SUPPORT,SHORT PIN CONNECTOR</t>
  </si>
  <si>
    <t xml:space="preserve">FOXCONN NWE(MTL-01309-01)| HON HAI PRECISION(MTL-01309-01)| SANMINA SCI(MTL-01309-01)</t>
  </si>
  <si>
    <t xml:space="preserve">LFARISOSC-00001</t>
  </si>
  <si>
    <t xml:space="preserve">OSC-00001</t>
  </si>
  <si>
    <t xml:space="preserve">OSC,25.00125MHZ,25PPM,LVCMOS,5X3.2,SMT</t>
  </si>
  <si>
    <t xml:space="preserve">AVX CORPORATION(KC5032A25.0013CMUE00)| AVX CORPORATION(KC5032C25.0013C3UE00)| FOX ELECTRONICS(492-25.00125-1)</t>
  </si>
  <si>
    <t xml:space="preserve">LFARISOSC-00002</t>
  </si>
  <si>
    <t xml:space="preserve">OSC-00002</t>
  </si>
  <si>
    <t xml:space="preserve">OSC,25MHZ,50PPM,LVCMOS,3.3V,5X3.2,SMT</t>
  </si>
  <si>
    <t xml:space="preserve">AVX CORPORATION(K30-3C0SE25.0000MR)| AVX CORPORATION(KC5032A25.0000CM0E00)| FOX ELECTRONICS(476-25-18)| FOX ELECTRONICS(F535L-25)| FOX ELECTRONICS(FO5HSCBE25.0-T1)| RAKON(512697)</t>
  </si>
  <si>
    <t xml:space="preserve">LFARISOSC-00012</t>
  </si>
  <si>
    <t xml:space="preserve">OSC-00012</t>
  </si>
  <si>
    <t xml:space="preserve">OSC, 87.351542MHZ, LVDS, 2.5V, 15PPM/C, SMD, 5X3.2MM, -5C TO +85C</t>
  </si>
  <si>
    <t xml:space="preserve">TRANSKO ELECTRONICS(TP53A-1317-87.351542M)</t>
  </si>
  <si>
    <t xml:space="preserve">LFARISOSC-00013</t>
  </si>
  <si>
    <t xml:space="preserve">OSC-00013</t>
  </si>
  <si>
    <t xml:space="preserve">OSC, 15.625MHZ, CMOS, 1.8V, 15PPM/C, SMD, 3.2X2.5MM, -5C TO +85CC</t>
  </si>
  <si>
    <t xml:space="preserve">TRANSKO ELECTRONICS(TSM32-1318-15.625M)</t>
  </si>
  <si>
    <t xml:space="preserve">LFARISOSC-00014</t>
  </si>
  <si>
    <t xml:space="preserve">OSC-00014</t>
  </si>
  <si>
    <t xml:space="preserve">OSC, 93.75MHZ, CMOS, 3.3V, 25PPM/C, SMD, 3.2X2.5MM, -5C TO +85C</t>
  </si>
  <si>
    <t xml:space="preserve">TRANSKO ELECTRONICS(TSM32-1352-93.750M)| VECTRON INTERNATIONA INC(VC-820-EAE-FAAN-93M7500000)</t>
  </si>
  <si>
    <t xml:space="preserve">LFARISOSC-00117</t>
  </si>
  <si>
    <t xml:space="preserve">OSC-00117</t>
  </si>
  <si>
    <t xml:space="preserve">OSC,100MHZ,50PPM,HCSL,3.3V,5X7,SMT</t>
  </si>
  <si>
    <t xml:space="preserve">DIODES INC(SHPCIE100)| PERICOM SEMICONDUCTOR(SHPCIE100)| SITIME(SIT9102AN-483N33E100.00000Y)</t>
  </si>
  <si>
    <t xml:space="preserve">LFARISOSC-00121</t>
  </si>
  <si>
    <t xml:space="preserve">OSC-00121</t>
  </si>
  <si>
    <t xml:space="preserve">OSC,156.2539MHZ,3.3V,LVPECL,0.25PS</t>
  </si>
  <si>
    <t xml:space="preserve">EPSON TOYOCOM CORPORATION(SG7050EBN 156.250000M-CJGA0)| EPSON TOYOCOM CORPORATION(SG7050EBN 156.250000M-CJGA3)| VECTRON INTERNATIONAL INC(VC-708-ECW-KNXN-156M250000)</t>
  </si>
  <si>
    <t xml:space="preserve">LFARISOSC-00124</t>
  </si>
  <si>
    <t xml:space="preserve">OSC-00124</t>
  </si>
  <si>
    <t xml:space="preserve">OSC,10MHZ,10PPM,HIGH-STABILITY SINGLE OVEN,HCMOS,3.3V</t>
  </si>
  <si>
    <t xml:space="preserve">RAKON(STP3221LF)| VALPEY FISHER CORP(VFOV650-VA-10.000MHZ)| VECTRON INTERNATIONAL INC(OX-4022-EAE-1080-10M000)</t>
  </si>
  <si>
    <t xml:space="preserve">LFARISOSC-00125</t>
  </si>
  <si>
    <t xml:space="preserve">OSC-00125</t>
  </si>
  <si>
    <t xml:space="preserve">OSC,25MHZ,50 PPM,LVPECL,3.3V,7X5,SMT</t>
  </si>
  <si>
    <t xml:space="preserve">CTS CORP(VFXO401-BBGBLT-25)| SILICON LABORATORIES(511ABA25M0000AAGR)| VECTRON INTERNATIONAL INC(VC-709-ECW-KAAN-25M000000)</t>
  </si>
  <si>
    <t xml:space="preserve">LFARISOSC-00126</t>
  </si>
  <si>
    <t xml:space="preserve">OSC-00126</t>
  </si>
  <si>
    <t xml:space="preserve">OSC,100MHZ,50 PPM,LVPECL,3.3V,7X5,SMT</t>
  </si>
  <si>
    <t xml:space="preserve">CTS CORP(VFXO401-BBGBLT-100)| DIODES INC(PBA000027)| EPSON TOYOCOM CORPORATION(SG7050EBN 100.000000M-CJGA3)| SITIME CORPORATION(SIT9365AI-1E3-33E100.000000V)| VECTRON INTERNATIONAL INC(VC-709-ECW-KAAN-100M00000)</t>
  </si>
  <si>
    <t xml:space="preserve">LFARISOSC-00131</t>
  </si>
  <si>
    <t xml:space="preserve">OSC-00131</t>
  </si>
  <si>
    <t xml:space="preserve">OSC,125MHZ,3V3,LVPECL,RMS1.8PS,50PPM,7X5,SMT</t>
  </si>
  <si>
    <t xml:space="preserve">ABRACON CORPORATION(AX7PAE1-125.0000T)| EPSON TOYOCOM CORPORATION(SG7050EEN 125.0000M CDGA)| KDS(1XSP125000AKD)| SITIME CORPORATION(SIT9365AC-1E3-33E125.000000V)| SITIME CORPORATION(SiT9365AC-1E3-33E125.000000Z)| VECTRON INTERNATIONAL INC(VC-709-ECW-KAAN-125M000000)</t>
  </si>
  <si>
    <t xml:space="preserve">LFARISOSC-00136</t>
  </si>
  <si>
    <t xml:space="preserve">OSC-00136</t>
  </si>
  <si>
    <t xml:space="preserve">OSC, 156.2539MHZ, 50PPM, 2.5V, LVDS, LOW JITTER</t>
  </si>
  <si>
    <t xml:space="preserve">CTS CORP(VF901404-156.2539)| PERICOM SEMICONDUCTOR(UX73F62002)| VECTRON INTERNATIONAL INC(VC-708-HDW-KNXN-156M253900)| VECTRON INTERNATIONAL INC(VC-711-HDW-KAAN-156M253900)</t>
  </si>
  <si>
    <t xml:space="preserve">LFARISOSC-00148</t>
  </si>
  <si>
    <t xml:space="preserve">OSC-00148</t>
  </si>
  <si>
    <t xml:space="preserve">OSC,156.2578125MHZ,3V3,LVPECL,25PPM,7X5,SMT</t>
  </si>
  <si>
    <t xml:space="preserve">CTS(VF901408-156.2578125MHz)| RAKON LTD(515684)| RAKON(509675)</t>
  </si>
  <si>
    <t xml:space="preserve">LFARISOSC-00150</t>
  </si>
  <si>
    <t xml:space="preserve">OSC-00150</t>
  </si>
  <si>
    <t xml:space="preserve">OSC,12.8MHZ,3V3,HCMOS,TXCO,1PPM,3X5,SMT</t>
  </si>
  <si>
    <t xml:space="preserve">AVX CORPORATION(KT5032F12800KAW33TAA)| KDS(1XTR12800EDA)| RAKON(509237)| VECTRON(TX-8010-EAE-2870-12M800)</t>
  </si>
  <si>
    <t xml:space="preserve">LFARISOSC-00152</t>
  </si>
  <si>
    <t xml:space="preserve">OSC-00152</t>
  </si>
  <si>
    <t xml:space="preserve">OSC,156.26953MHZ,3V3,LVPECL,25PPM,7X5,SMT</t>
  </si>
  <si>
    <t xml:space="preserve">RAKON LTD(515685)| RAKON(512484)| SILICON LABORATORIES(530AC000338DG)| VALPEY FISHER CORP(VF901468-156.26953MHZ)</t>
  </si>
  <si>
    <t xml:space="preserve">LFARISOSC-00156</t>
  </si>
  <si>
    <t xml:space="preserve">OSC-00156</t>
  </si>
  <si>
    <t xml:space="preserve">OSC, 25.00125MHZ, 50PPM, 3.3V, LVDS, LOW JITTER, 3.2X5MM</t>
  </si>
  <si>
    <t xml:space="preserve">KDS(1XSW025001AJ)| SILICON LABORATORIES(511BBA000306BAGR)| VECTRON INTERNATIONAL INC(VC-806-EDW-KAAN-25M0012500)</t>
  </si>
  <si>
    <t xml:space="preserve">LFARISOSC-00162</t>
  </si>
  <si>
    <t xml:space="preserve">OSC-00162</t>
  </si>
  <si>
    <t xml:space="preserve">OSC,50MHZ,3V3,LVPECL,50PPM,7X5,SMT</t>
  </si>
  <si>
    <t xml:space="preserve">KDS(1XSP050000AK1)| TXC(BA50077002)| VECTRON INTERNATIONAL INC(VC-709-ECE-KAAN-50M000000)| VECTRON INTERNATIONAL INC(VC-709-ECW-KAAN-50M000000)</t>
  </si>
  <si>
    <t xml:space="preserve">LFARISOSC-00164</t>
  </si>
  <si>
    <t xml:space="preserve">OSC-00164</t>
  </si>
  <si>
    <t xml:space="preserve">OSC, 25MHZ, 25 PPM, LVPECL, 3.3V, 7X5, SMT</t>
  </si>
  <si>
    <t xml:space="preserve">CTS CORP(637P2505C3T)| VECTRON INTERNATIONAL INC(VC-709-ECW-FAAN-25M000000)</t>
  </si>
  <si>
    <t xml:space="preserve">LFARISOSC-00165</t>
  </si>
  <si>
    <t xml:space="preserve">OSC-00165</t>
  </si>
  <si>
    <t xml:space="preserve">OSC, 156.25MHZ, 25PPM, 3.3V, LVPECL, 0.1PS</t>
  </si>
  <si>
    <t xml:space="preserve">CTS(638P15625C3T)| DIODES INC(UX72F62020)| EPSON TOYOCOM(SG7050EEN 156.2500M CDGA)| PERICOM SEMICONDUCTOR(UX72F62020)| RAKON LTD(X6202)| TXC(BAA5677001)| VECTRON INTERNATION(VC-711-ECW-FAAN-156M250000)| VECTRON INTERNATIONAL INC(VC-708-ECW-FNXN156M250000)</t>
  </si>
  <si>
    <t xml:space="preserve">LFARISOSC-00170</t>
  </si>
  <si>
    <t xml:space="preserve">OSC-00170</t>
  </si>
  <si>
    <t xml:space="preserve">OSC,25MHZ,25 PPM,LVPECL,3.3V,0.5PS MAX,7X5,SMT</t>
  </si>
  <si>
    <t xml:space="preserve">DIODES INC(PB2500013)| PERICOM SEMICONDUCTOR(PB2500013)| TXC(BA25077003)</t>
  </si>
  <si>
    <t xml:space="preserve">LFARISOSC-00173</t>
  </si>
  <si>
    <t xml:space="preserve">OSC-00173</t>
  </si>
  <si>
    <t xml:space="preserve">OSC, SAW VCO, 3.3V LVPECL , 805.664062MHz, 250fs (12KHz-20MHz) jit, 5x7.5x2.0 mm</t>
  </si>
  <si>
    <t xml:space="preserve">VECTRON INTERNATIONA INC(VS-702-1005-805M664062)</t>
  </si>
  <si>
    <t xml:space="preserve">LFARISOSC-00174</t>
  </si>
  <si>
    <t xml:space="preserve">OSC-00174</t>
  </si>
  <si>
    <t xml:space="preserve">OSC,156.2578125MHZ,25PPM,0.1PS,3.3V,LVPECL,7X5</t>
  </si>
  <si>
    <t xml:space="preserve">CONNOR WINFIELD CORP(PB213-156.257812M)| CONNOR-WINFIELD(PB213-156.257812M)| DIODES INC(UX72F62035)| PERICOM SEMICONDUCTOR(UX72F62035)| TXC(BAA5677002)| VECTRON INTERNATIONA INC(VC-711-0003-156M257812)</t>
  </si>
  <si>
    <t xml:space="preserve">LFARISOSC-00176</t>
  </si>
  <si>
    <t xml:space="preserve">OSC-00176</t>
  </si>
  <si>
    <t xml:space="preserve">OSC,50.0000MHZ,3V3,LVPECL,25PPM,7X5,SMT</t>
  </si>
  <si>
    <t xml:space="preserve">DIODES INC(PB5000018)| MICROCHIP TECHNOLOGY INC(DSC1122NI2-050.0000)| PERICOM SEMI CORP(PB5000018)| SITIME CORPORATION(SIT9120AI-1D2-33E50.000000W)| TEXAS INSTRUMENTS INC(LMK61E0-050M00SIAT)</t>
  </si>
  <si>
    <t xml:space="preserve">LFARISOSC-00180</t>
  </si>
  <si>
    <t xml:space="preserve">OSC-00180</t>
  </si>
  <si>
    <t xml:space="preserve">OSC, 312.5MHZ, 50PPM, LVPECL, 3.3V, 0.13PS, 7X5</t>
  </si>
  <si>
    <t xml:space="preserve">ABRACON CORPORATION(AX7-101-312.5000MHz-T)| EPSON TOYOCOM CORPORATION(SG7050EEN 312.5000M-CJGA3)</t>
  </si>
  <si>
    <t xml:space="preserve">LFARISOSC-00181</t>
  </si>
  <si>
    <t xml:space="preserve">OSC-00181</t>
  </si>
  <si>
    <t xml:space="preserve">OSC, 48.0048MHZ, 25PPM, LVCMOS, 3.3V, 2.5x2</t>
  </si>
  <si>
    <t xml:space="preserve">SITIME CORPORATION(SIT8208AI-G2-33E-48.004800T)| TXC(8W48070002)</t>
  </si>
  <si>
    <t xml:space="preserve">LFARISOSC-00186</t>
  </si>
  <si>
    <t xml:space="preserve">OSC-00186</t>
  </si>
  <si>
    <t xml:space="preserve">OSC, 24MHZ, 50 PPM, 5PS, CMOS, 3.3V, 3.2X2.5MM, SMT</t>
  </si>
  <si>
    <t xml:space="preserve">ABRACON CORP(ASE-24.000MHZ-LC-T)| AVX CORP(KC3225K24.0000C1GE00)| RAKON LTD(X6147)</t>
  </si>
  <si>
    <t xml:space="preserve">LFARISOSC-00189</t>
  </si>
  <si>
    <t xml:space="preserve">OSC-00189</t>
  </si>
  <si>
    <t xml:space="preserve">OSC, 156.25MHZ, 25PPM, 3.3V ,LVPECL, 0.2PS, -40C TO 85C</t>
  </si>
  <si>
    <t xml:space="preserve">RAKON(X6171)| TXC(BAA5677001)</t>
  </si>
  <si>
    <t xml:space="preserve">LFARISOSC-00194</t>
  </si>
  <si>
    <t xml:space="preserve">OSC-00194</t>
  </si>
  <si>
    <t xml:space="preserve">OSC,12.800MHZ,HIGH-STABILITY,8PPB,-40+85,DUALMEMS,LVCMOS,3.3V</t>
  </si>
  <si>
    <t xml:space="preserve">SITIME CORPORATION(SiT5711AI-KX-33N-12.800000F)| SITIME CORPORATION(SiT5711AI-KX-33N-12.800000F)</t>
  </si>
  <si>
    <t xml:space="preserve">LFARISOSC-00198</t>
  </si>
  <si>
    <t xml:space="preserve">OSC-00198</t>
  </si>
  <si>
    <t xml:space="preserve">OSC, 156.25MHZ, 20PPM, 3.3V, 0.1PS, LVPECL, -10~70C, 7.0X5.0MM</t>
  </si>
  <si>
    <t xml:space="preserve">DIODES  INC(UX72F62047)</t>
  </si>
  <si>
    <t xml:space="preserve">LFARISOSC-00202</t>
  </si>
  <si>
    <t xml:space="preserve">OSC-00202</t>
  </si>
  <si>
    <t xml:space="preserve">OSC, 48.0048MHZ, 10PPM, LVCMOS, 3.3V, 2.5x2</t>
  </si>
  <si>
    <t xml:space="preserve">SITIME CORPORATION(SiT8208AI-GF-33E-48.004800T)</t>
  </si>
  <si>
    <t xml:space="preserve">LFARISOSC-00202-Q</t>
  </si>
  <si>
    <t xml:space="preserve">LFARISPRG-00025-04</t>
  </si>
  <si>
    <t xml:space="preserve">PRG-00025-04</t>
  </si>
  <si>
    <t xml:space="preserve">PRG, 1RU, BODEGA, SPI, FLASH, ABOOT 2.0.3 (3F76542B)</t>
  </si>
  <si>
    <t xml:space="preserve">A &amp; J PROGRAMMING(PRG-00025-04)| AVNET(PRG-00025-04)| AVNET(PRG-00025-04_Macronix)| AVNET(PRG-00025-04_Microchip)| FUTURE ELECTRONICS(PRG-00025-04)| NP PROGRAMMING SERVICES(PRG-00025-04)</t>
  </si>
  <si>
    <t xml:space="preserve">LFARISPRG-00028-01</t>
  </si>
  <si>
    <t xml:space="preserve">PRG-00028-01</t>
  </si>
  <si>
    <t xml:space="preserve">PRG,1RU,BODEGA,SANTA ROSA CLOCK GENERATOR</t>
  </si>
  <si>
    <t xml:space="preserve">SILICON LABORATORIES(SI5338P-A01574-GMR)| SILICON LABORATORIES(SI5338P-B01574-GMR)</t>
  </si>
  <si>
    <t xml:space="preserve">LFARISPRG-00034-01</t>
  </si>
  <si>
    <t xml:space="preserve">PRG-00034-01</t>
  </si>
  <si>
    <t xml:space="preserve">PRG,1RU,BODEGA,CLOCK GENERATOR USING IN3</t>
  </si>
  <si>
    <t xml:space="preserve">SILICON LABORATORIES(SI5338P-B01804-GM)</t>
  </si>
  <si>
    <t xml:space="preserve">LFARISPRG-00038-04</t>
  </si>
  <si>
    <t xml:space="preserve">PRG-00038-04</t>
  </si>
  <si>
    <t xml:space="preserve">PRG,ABOOT,GLADDEN BASED v3.0.7, TAPE/REEL</t>
  </si>
  <si>
    <t xml:space="preserve">A &amp; J PROGRAMMING(PRG-00038-04)| AVNET(PRG-00038-04)| FUTURE ELECTRONICS(PRG-00038-04)| NP PROGRAMMING SERVICES(PRG-00038-04)</t>
  </si>
  <si>
    <t xml:space="preserve">LFARISPRG-00039-01</t>
  </si>
  <si>
    <t xml:space="preserve">PRG-00039-01</t>
  </si>
  <si>
    <t xml:space="preserve">PRG, GBE, GLADDEN BASED v1.0.0</t>
  </si>
  <si>
    <t xml:space="preserve">A &amp; J PROGRAMMING(PRG-00039-01)| AVNET(PRG-00039-01)</t>
  </si>
  <si>
    <t xml:space="preserve">LFARISPRG-00049-01</t>
  </si>
  <si>
    <t xml:space="preserve">PRG-00049-01</t>
  </si>
  <si>
    <t xml:space="preserve">CROW, PROG, ABOOT, COREBOOT-4.0-ENG</t>
  </si>
  <si>
    <t xml:space="preserve">A &amp; J PROGRAMMING(PRG-00049-01)| ARROW(PRG-00049-01)| AVNET(PRG-00049-01)| AVNET(PRG-00049-01_Macronix)| FUTURE ELECTRONICS(PRG-00049-01)| JABIL(PRG-00049-01)| NP PROGRAMMING SERVICES(PRG-00049-01)</t>
  </si>
  <si>
    <t xml:space="preserve">LFARISPRG-00054-02</t>
  </si>
  <si>
    <t xml:space="preserve">PRG-00054-02</t>
  </si>
  <si>
    <t xml:space="preserve">PRG, ABOOT FOR CROW WITH STEPPE EAGLE, ABOOT 6.0.3</t>
  </si>
  <si>
    <t xml:space="preserve">A &amp; J PROGRAMMING(PRG-00054-02)| ARROW(PRG-00054-02)| AVNET(PRG-00054-02)| FUTURE ELECTRONICS(PRG-00054-02)| NP PROGRAMMING SERVICES(PRG-00054-02)</t>
  </si>
  <si>
    <t xml:space="preserve">LFARISPRG-00054-03</t>
  </si>
  <si>
    <t xml:space="preserve">PRG-00054-03</t>
  </si>
  <si>
    <t xml:space="preserve">PRG, ABOOT FOR CROW WITH STEPPE EAGLE, ABOOT 6.1.3 (Support 16GB eMMC)</t>
  </si>
  <si>
    <t xml:space="preserve">A &amp; J PROGRAMMING(PRG-00054-03)| AVNET(PRG-00054-03)| AVNET(PRG-00054-03_Macronix)| AVNET(PRG-00054-03_Micron)</t>
  </si>
  <si>
    <t xml:space="preserve">LFARISPRG-00055-01</t>
  </si>
  <si>
    <t xml:space="preserve">PRG-00055-01</t>
  </si>
  <si>
    <t xml:space="preserve">PRG, ABOOT FOR OLD FAITHFUL</t>
  </si>
  <si>
    <t xml:space="preserve">A &amp; J PROGRAMMING(PRG-00055-01)| ARROW(PRG-00055-01)| AVNET(PRG-00055-01)| FUTURE ELECTRONICS(PRG-00055-01)| NP PROGRAMMING SERVICES(PRG-00055-01)</t>
  </si>
  <si>
    <t xml:space="preserve">LFARISPRG-00057-03</t>
  </si>
  <si>
    <t xml:space="preserve">PRG-00057-03</t>
  </si>
  <si>
    <t xml:space="preserve">MENDOCINO SPI FLASH PROGRAMMED, FPGA, 0x1xx</t>
  </si>
  <si>
    <t xml:space="preserve">A &amp; J PROGRAMMING(PRG-00057-03)| ARROW(PRG-00057-03)| AVNET(PRG-00057-03)| AVNET(PRG-00057-03_MACRONIX)| FUTURE ELECTRONICS(PRG-00057-03)| NP PROGRAMMING SERVICES(PRG-00057-03)</t>
  </si>
  <si>
    <t xml:space="preserve">LFARISPRG-00063-01</t>
  </si>
  <si>
    <t xml:space="preserve">PRG-00063-01</t>
  </si>
  <si>
    <t xml:space="preserve">PRG, ROOK, ABOOT, PCH2x4</t>
  </si>
  <si>
    <t xml:space="preserve">A &amp; J PROGRAMMING(PRG-00063-01)| ARROW(PRG-00063-01)| AVNET(PRG-00063-01)| FUTURE ELECTRONICS(PRG-00063-01)| NP PROGRAMMING SERVICES(PRG-00063-01)</t>
  </si>
  <si>
    <t xml:space="preserve">LFARISPRG-00065-01</t>
  </si>
  <si>
    <t xml:space="preserve">PRG-00065-01</t>
  </si>
  <si>
    <t xml:space="preserve">PRG, ROOK, ABOOT, PCH8x1</t>
  </si>
  <si>
    <t xml:space="preserve">AVNET(PRG-00065-01)| FUTURE ELECTRONICS(PRG-00065-01)| NP PROGRAMMING SERVICES(PRG-00065-01)</t>
  </si>
  <si>
    <t xml:space="preserve">LFARISPRG-00073-01</t>
  </si>
  <si>
    <t xml:space="preserve">PRG-00073-01</t>
  </si>
  <si>
    <t xml:space="preserve">PRG, MP2958A, BROADWELL VCCIN, 2-PHASE</t>
  </si>
  <si>
    <t xml:space="preserve">MONOLITHIC POWER SYSTEMS(MP2958AGU-0069-Z)</t>
  </si>
  <si>
    <t xml:space="preserve">LFARISPRG-00074-01</t>
  </si>
  <si>
    <t xml:space="preserve">PRG-00074-01</t>
  </si>
  <si>
    <t xml:space="preserve">PRG, MP2958A, BROADWELL VDDQ, 1-PHASE</t>
  </si>
  <si>
    <t xml:space="preserve">MONOLITHIC POWER SYSTEMS(MP2958AGU-0169-Z)</t>
  </si>
  <si>
    <t xml:space="preserve">LFARISPRG-00082-01</t>
  </si>
  <si>
    <t xml:space="preserve">PRG-00082-01</t>
  </si>
  <si>
    <t xml:space="preserve">BCM5720,DAWSON-ETHNET-CTRL, VER.01</t>
  </si>
  <si>
    <t xml:space="preserve">AVNET(PRG-00082-01)| NP PROGRAMMING SERVICES(PRG-00082-01)</t>
  </si>
  <si>
    <t xml:space="preserve">LFARISPRG-00083-01</t>
  </si>
  <si>
    <t xml:space="preserve">PRG-00083-01</t>
  </si>
  <si>
    <t xml:space="preserve">PRG, OTTER LAKE SHIMM PCI CONFIG PROM</t>
  </si>
  <si>
    <t xml:space="preserve">AVNET(PRG-00083-01)| NP PROGRAMMING SERVICES(PRG-00083-01)</t>
  </si>
  <si>
    <t xml:space="preserve">LFARISPRG-00085-03</t>
  </si>
  <si>
    <t xml:space="preserve">PRG-00085-03</t>
  </si>
  <si>
    <t xml:space="preserve">PRG, ABOOT 9-9.0.1-11845100, Woodpecker</t>
  </si>
  <si>
    <t xml:space="preserve">AVNET(PRG-00085-03X)| FUTURE ELECTRONICS(PRG-00085-03F)| NP PROGRAMMING SERVICES(PRG-00085-03M)</t>
  </si>
  <si>
    <t xml:space="preserve">LFARISPRG-00086-02</t>
  </si>
  <si>
    <t xml:space="preserve">PRG-00086-02</t>
  </si>
  <si>
    <t xml:space="preserve">BMC, SPI Flash</t>
  </si>
  <si>
    <t xml:space="preserve">AVNET(PRG-00086-02)| NP PROGRAMMING SERVICES(PRG-00086-02)</t>
  </si>
  <si>
    <t xml:space="preserve">LFARISPRG-00087-02</t>
  </si>
  <si>
    <t xml:space="preserve">PRG-00087-02</t>
  </si>
  <si>
    <t xml:space="preserve">PRG, DAWSON, ABOOT, PCH2x4</t>
  </si>
  <si>
    <t xml:space="preserve">AVNET(PRG-00087-02)| FUTURE ELECTRONICS(PRG-00087-02)| NP PROGRAMMING SERVICES(PRG-00087-02)</t>
  </si>
  <si>
    <t xml:space="preserve">LFARISPRG-00088-02</t>
  </si>
  <si>
    <t xml:space="preserve">PRG-00088-02</t>
  </si>
  <si>
    <t xml:space="preserve">PRG, OTTER LAKE ABOOT</t>
  </si>
  <si>
    <t xml:space="preserve">AVNET(PRG-00088-02)</t>
  </si>
  <si>
    <t xml:space="preserve">LFARISPRG-00092-01-Q</t>
  </si>
  <si>
    <t xml:space="preserve">PRG-00092-01</t>
  </si>
  <si>
    <t xml:space="preserve">PRG, HORSESHOE LAKE SHIMM PCI CONFIG PROM</t>
  </si>
  <si>
    <t xml:space="preserve">NP PROGRAMMING SERVICES(PRG-00092-01)</t>
  </si>
  <si>
    <t xml:space="preserve">LFARISPRG-00095-01</t>
  </si>
  <si>
    <t xml:space="preserve">PRG-00095-01</t>
  </si>
  <si>
    <t xml:space="preserve">PRG, SAVANNA, ISLANDS, FIRMWARE, POE MICRO CONTROLLER</t>
  </si>
  <si>
    <t xml:space="preserve">AVNET(PRG-00095-01)</t>
  </si>
  <si>
    <t xml:space="preserve">LFARISPRG-00099-01</t>
  </si>
  <si>
    <t xml:space="preserve">PRG-00099-01</t>
  </si>
  <si>
    <t xml:space="preserve">PRG, SAVANNA, ISLANDS, FIRMWARE, FPGA SCD</t>
  </si>
  <si>
    <t xml:space="preserve">AVNET(PRG-00099-01)| NP PROGRAMMING SERVICES(PRG-00099-01)</t>
  </si>
  <si>
    <t xml:space="preserve">LFARISPRG-00099-01-Q</t>
  </si>
  <si>
    <t xml:space="preserve">A &amp; J PRODUCT SOLUTIONS(PRG-00099-01)| ARROW(PRG-00099-01)| AVNET(PRG-00099-01)| FUTURE ELECTRONICS(PRG-00099-01)| NP PROGRAMMING SERVICES(PRG-00099-01)</t>
  </si>
  <si>
    <t xml:space="preserve">LFARISPRG-00102-01</t>
  </si>
  <si>
    <t xml:space="preserve">PRG-00102-01</t>
  </si>
  <si>
    <t xml:space="preserve">PRG, SAVANNA, BIRD ISLAND, FIRMWARE, FPGA SCD</t>
  </si>
  <si>
    <t xml:space="preserve">AVNET(PRG-00102-01)| NP PROGRAMMING SERVICES(PRG-00102-01)</t>
  </si>
  <si>
    <t xml:space="preserve">LFARISPWR-00005</t>
  </si>
  <si>
    <t xml:space="preserve">PWR-00005</t>
  </si>
  <si>
    <t xml:space="preserve">PWR,REGULATOR,ADJ,LM317M,DPAK</t>
  </si>
  <si>
    <t xml:space="preserve">ON SEMICONDUCTOR(LM317MADTRKG)| ON SEMICONDUCTOR(LM317MDTX)</t>
  </si>
  <si>
    <t xml:space="preserve">LFARISPWR-00006</t>
  </si>
  <si>
    <t xml:space="preserve">PWR-00006</t>
  </si>
  <si>
    <t xml:space="preserve">PWR,REGULATOR,LINEAR,DDR2,RT9173A,TO252-5</t>
  </si>
  <si>
    <t xml:space="preserve">RICHTEK TECHNOLOGY(RT9173AGL5)| RICHTEK TECHNOLOGY(RT9173APL5)</t>
  </si>
  <si>
    <t xml:space="preserve">LFARISPWR-00015</t>
  </si>
  <si>
    <t xml:space="preserve">PWR-00015</t>
  </si>
  <si>
    <t xml:space="preserve">PWR,REGULATOR,ADJ,800MA,LP3878,PSOP8</t>
  </si>
  <si>
    <t xml:space="preserve">TEXAS  INSTRUMENTS INC(LP3878MRX-ADJ/NOPB)| TEXAS INSTRUMENTS INC(LP3878MR-ADJ/NOPB)</t>
  </si>
  <si>
    <t xml:space="preserve">LFARISPWR-00017</t>
  </si>
  <si>
    <t xml:space="preserve">PWR-00017</t>
  </si>
  <si>
    <t xml:space="preserve">PWR,REGULATOR,LINEAR,ADJ,SOIC8</t>
  </si>
  <si>
    <t xml:space="preserve">RICHTEK TECHNOLOGY(RT9183HGS)| RICHTEK TECHNOLOGY(RT9183H-PS)</t>
  </si>
  <si>
    <t xml:space="preserve">LFARISPWR-00110</t>
  </si>
  <si>
    <t xml:space="preserve">PWR-00110</t>
  </si>
  <si>
    <t xml:space="preserve">PWR,REGULATOR, ADJ, LM317M, SOT-223</t>
  </si>
  <si>
    <t xml:space="preserve">TEXAS INSTRUMENTS INC(LM317DCYR)</t>
  </si>
  <si>
    <t xml:space="preserve">LFARISPWR-00121</t>
  </si>
  <si>
    <t xml:space="preserve">PWR-00121</t>
  </si>
  <si>
    <t xml:space="preserve">PWR,REGULATOR,LDO,0.5A,MAX8902B</t>
  </si>
  <si>
    <t xml:space="preserve">MAXIM INTEGRATED PRODUCTS(MAX8902BATA+)| MAXIM INTEGRATED PRODUCTS(MAX8902BATA+T)</t>
  </si>
  <si>
    <t xml:space="preserve">LFARISPWR-00123</t>
  </si>
  <si>
    <t xml:space="preserve">PWR-00123</t>
  </si>
  <si>
    <t xml:space="preserve">PWR,VOLTAGE REGULATOR MODULE, 30A</t>
  </si>
  <si>
    <t xml:space="preserve">GE POWER ELECTRONICS INC(APTS030A0X3-SRPHZ (DC&gt;13P110))| GE POWER ELECTRONICS INC(APTS030A0X3-SRPHZ)| LINEAGE POWER(APTS030A0X3-SRPHZ)</t>
  </si>
  <si>
    <t xml:space="preserve">LFARISPWR-00138</t>
  </si>
  <si>
    <t xml:space="preserve">PWR-00138</t>
  </si>
  <si>
    <t xml:space="preserve">PWR,VOLTAGE REGULATOR MODULE, 6A, LINEAGE POWER</t>
  </si>
  <si>
    <t xml:space="preserve">GE POWER ELECTRONICS INC(APXS006A0X-SRZ)| LINEAGE POWER(APXS006A0X-SRZ)</t>
  </si>
  <si>
    <t xml:space="preserve">LFARISPWR-00142</t>
  </si>
  <si>
    <t xml:space="preserve">PWR-00142</t>
  </si>
  <si>
    <t xml:space="preserve">PWR, POWER STAGE, 60A</t>
  </si>
  <si>
    <t xml:space="preserve">INFINEON TECHNOLOGIES AG(IR3550MTRPBF)| INTERNATIONAL RECTIFIER(IR3550MPBF)</t>
  </si>
  <si>
    <t xml:space="preserve">LFARISPWR-00144</t>
  </si>
  <si>
    <t xml:space="preserve">PWR-00144</t>
  </si>
  <si>
    <t xml:space="preserve">PWR, DUAL, DIGITAL MULTI-PHASE CNTRL</t>
  </si>
  <si>
    <t xml:space="preserve">INFINEON(CHL8225G-00CRT)</t>
  </si>
  <si>
    <t xml:space="preserve">LFARISPWR-00148</t>
  </si>
  <si>
    <t xml:space="preserve">PWR-00148</t>
  </si>
  <si>
    <t xml:space="preserve">PWR, DUAL, DIGITAL MULTI-PHASE CNTRL, IR3570A</t>
  </si>
  <si>
    <t xml:space="preserve">INFINEON TECHNOLOGIES AG(IR3570AMTRPBF)| INTERNATIONAL RECTIFIER(IR3570AMPBF)</t>
  </si>
  <si>
    <t xml:space="preserve">LFARISPWR-00149</t>
  </si>
  <si>
    <t xml:space="preserve">PWR-00149</t>
  </si>
  <si>
    <t xml:space="preserve">PWR, PWR STAGE, 40A</t>
  </si>
  <si>
    <t xml:space="preserve">INTERNATIONAL RECTIFIER(IR3553MPBF)</t>
  </si>
  <si>
    <t xml:space="preserve">LFARISPWR-00150</t>
  </si>
  <si>
    <t xml:space="preserve">PWR-00150</t>
  </si>
  <si>
    <t xml:space="preserve">PWR, SYNC BUCK REGULATOR, 12A</t>
  </si>
  <si>
    <t xml:space="preserve">INFINEON TECHNOLOGIES AG(IR3894MTRPBF)| INTERNATIONAL RECTIFIER(IR3894MTRPBF)</t>
  </si>
  <si>
    <t xml:space="preserve">LFARISPWR-00172</t>
  </si>
  <si>
    <t xml:space="preserve">PWR-00172</t>
  </si>
  <si>
    <t xml:space="preserve">PWR, LDO, FIXED 1.5V, 150MA, 1.5UA QUIESCENT CURRENT, UDFN4</t>
  </si>
  <si>
    <t xml:space="preserve">ON SEMICONDUCTOR(NCP4682DMU15TCG)</t>
  </si>
  <si>
    <t xml:space="preserve">LFARISPWR-00175</t>
  </si>
  <si>
    <t xml:space="preserve">PWR-00175</t>
  </si>
  <si>
    <t xml:space="preserve">PWR, REGULATOR DC_DC,3A,1.3%,RT2853B,WQFN-16</t>
  </si>
  <si>
    <t xml:space="preserve">RICHTEK TECHNOLOGY(RT2853BHGQW)</t>
  </si>
  <si>
    <t xml:space="preserve">LFARISPWR-00176</t>
  </si>
  <si>
    <t xml:space="preserve">PWR-00176</t>
  </si>
  <si>
    <t xml:space="preserve">PWR, DCDC, ISL95870, UTQFN</t>
  </si>
  <si>
    <t xml:space="preserve">INTERSIL CORP(ISL95870HRUZ-T)| RENESAS ELECTRONICS(ISL95870HRUZ-T)</t>
  </si>
  <si>
    <t xml:space="preserve">LFARISPWR-00177</t>
  </si>
  <si>
    <t xml:space="preserve">PWR-00177</t>
  </si>
  <si>
    <t xml:space="preserve">PWR, DCDC WITH INTEGRATED FETS, 10A, CSP-30</t>
  </si>
  <si>
    <t xml:space="preserve">RENESAS ELECTRONICS(RAA207704GBM#HC0)| RENESAS ELECTRONICS(RAA207704GBM#YK0)</t>
  </si>
  <si>
    <t xml:space="preserve">LFARISPWR-00178</t>
  </si>
  <si>
    <t xml:space="preserve">PWR-00178</t>
  </si>
  <si>
    <t xml:space="preserve">PWR, LDO, 1A, 6V, LOW DROPOUT, VDFN-8</t>
  </si>
  <si>
    <t xml:space="preserve">RICHTEK TECHNOLOGY(RT2517AGQV)| RICHTEK TECHNOLOGY(RT2517CGQV)</t>
  </si>
  <si>
    <t xml:space="preserve">LFARISPWR-00179</t>
  </si>
  <si>
    <t xml:space="preserve">PWR-00179</t>
  </si>
  <si>
    <t xml:space="preserve">PWR, DC/DC CONTROLLER, DUAL</t>
  </si>
  <si>
    <t xml:space="preserve">INTERSIL CORP(ISL62771HRTZ)| INTERSIL CORP(ISL62771HRTZ-T)| RENESAS ELECTRONICS(ISL62771HRTZ)| RENESAS ELECTRONICS(ISL62771HRTZ-T)</t>
  </si>
  <si>
    <t xml:space="preserve">LFARISPWR-00180</t>
  </si>
  <si>
    <t xml:space="preserve">PWR-00180</t>
  </si>
  <si>
    <t xml:space="preserve">PWR, DDR3 DCDC WITH VTT,WQFN-20L</t>
  </si>
  <si>
    <t xml:space="preserve">RICHTEK TECHNOLOGY(RT8207MGQW)| RICHTEK TECHNOLOGY(RT8207MZQW)</t>
  </si>
  <si>
    <t xml:space="preserve">LFARISPWR-00184</t>
  </si>
  <si>
    <t xml:space="preserve">PWR-00184</t>
  </si>
  <si>
    <t xml:space="preserve">PWR, REGULATOR, INTEGRATED FET, 12A, VQFN28</t>
  </si>
  <si>
    <t xml:space="preserve">TEXAS INSTRUMENTS INC(TPS53515RVER)</t>
  </si>
  <si>
    <t xml:space="preserve">LFARISPWR-00188</t>
  </si>
  <si>
    <t xml:space="preserve">PWR-00188</t>
  </si>
  <si>
    <t xml:space="preserve">PWR, LDO, 350MA, 1.5V</t>
  </si>
  <si>
    <t xml:space="preserve">TEXAS INSTRUMENTS INC(TPS72015DRVR)</t>
  </si>
  <si>
    <t xml:space="preserve">LFARISPWR-00199</t>
  </si>
  <si>
    <t xml:space="preserve">PWR-00199</t>
  </si>
  <si>
    <t xml:space="preserve">PWR, LDO, FIXED 1.5V, 150MA, 1.5UA QUIESCENT CURRENT, SC-70</t>
  </si>
  <si>
    <t xml:space="preserve">ON SEMICONDUCTOR(NCP4681DSQ15T1G)</t>
  </si>
  <si>
    <t xml:space="preserve">LFARISPWR-00200</t>
  </si>
  <si>
    <t xml:space="preserve">PWR-00200</t>
  </si>
  <si>
    <t xml:space="preserve">INFINEON TECHNOLOGIES AG(IR3555MTRPBF)| INTERNATIONAL RECTIFIER(IR3555MTRPBF)</t>
  </si>
  <si>
    <t xml:space="preserve">LFARISPWR-00201</t>
  </si>
  <si>
    <t xml:space="preserve">PWR-00201</t>
  </si>
  <si>
    <t xml:space="preserve">PWR, SINGLE OUTPUT, 8 PHASE, DIGITAL MULTI-PHASE CNTRL, IR3580</t>
  </si>
  <si>
    <t xml:space="preserve">INFINEON TECHNOLOGIES AG(IR3580MTRPBF)| INTERNATIONAL RECTIFIER(IR3580MTRPBF)</t>
  </si>
  <si>
    <t xml:space="preserve">LFARISPWR-00202</t>
  </si>
  <si>
    <t xml:space="preserve">PWR-00202</t>
  </si>
  <si>
    <t xml:space="preserve">PWR, SYNC BUCK REGULATOR, 3A, IR3823</t>
  </si>
  <si>
    <t xml:space="preserve">INFINEON TECHNOLOGIES AG(IR3823MTRPBF)| INTERNATIONAL RECTIFIER(IR3823MTRPBF)</t>
  </si>
  <si>
    <t xml:space="preserve">LFARISPWR-00203</t>
  </si>
  <si>
    <t xml:space="preserve">PWR-00203</t>
  </si>
  <si>
    <t xml:space="preserve">PWR, SYNC BUCK REGULATOR, IR3448, 16A</t>
  </si>
  <si>
    <t xml:space="preserve">INFINEON TECHNOLOGIES AG(IR3448MTRPBF)| INTERNATIONAL RECTIFIER(IR3448MTRPBF)</t>
  </si>
  <si>
    <t xml:space="preserve">LFARISPWR-00204</t>
  </si>
  <si>
    <t xml:space="preserve">PWR-00204</t>
  </si>
  <si>
    <t xml:space="preserve">PWR, DUAL OUTPUT, 4+1 PHASE, DIGITAL MULTI-PHASE CNTRL, IR3584</t>
  </si>
  <si>
    <t xml:space="preserve">INFINEON TECHNOLOGIES AG(IR3584MTRPBF)| INTERNATIONAL RECTIFIER(IR3584MTRPBF)</t>
  </si>
  <si>
    <t xml:space="preserve">LFARISPWR-00205</t>
  </si>
  <si>
    <t xml:space="preserve">PWR-00205</t>
  </si>
  <si>
    <t xml:space="preserve">PWR, DUAL OUTPUT, 6+1 PHASE, DIGITAL MULTI-PHASE CNTRL, IR3581</t>
  </si>
  <si>
    <t xml:space="preserve">INFINEON TECHNOLOGIES AG(IR3581MTRPBF)| INTERNATIONAL RECTIFIER(IR3581MTRPBF)</t>
  </si>
  <si>
    <t xml:space="preserve">LFARISPWR-00206</t>
  </si>
  <si>
    <t xml:space="preserve">PWR-00206</t>
  </si>
  <si>
    <t xml:space="preserve">PWR,DC-DC,8A,1%,TPS54821,QFN14</t>
  </si>
  <si>
    <t xml:space="preserve">RICHTEK TECHNOLOGY(RT7299BHGQW)| TEXAS INSTRUMENTS INC(TPS54821RHLR)| TEXAS INSTRUMENTS INC.(TPS54821RHLT)</t>
  </si>
  <si>
    <t xml:space="preserve">LFARISPWR-00210</t>
  </si>
  <si>
    <t xml:space="preserve">PWR-00210</t>
  </si>
  <si>
    <t xml:space="preserve">PWR, SYNC BUCK REGULATOR, IR3847, 25A</t>
  </si>
  <si>
    <t xml:space="preserve">INFINEON TECHNOLOGIES AG(IR3847MTRPBF)</t>
  </si>
  <si>
    <t xml:space="preserve">LFARISPWR-00212</t>
  </si>
  <si>
    <t xml:space="preserve">PWR-00212</t>
  </si>
  <si>
    <t xml:space="preserve">PWR,DC-DC,20A,1%,TPS53353,QFN22</t>
  </si>
  <si>
    <t xml:space="preserve">TEXAS INSTRUMENTS INC(TPS53353DQPR)</t>
  </si>
  <si>
    <t xml:space="preserve">LFARISPWR-00215</t>
  </si>
  <si>
    <t xml:space="preserve">PWR-00215</t>
  </si>
  <si>
    <t xml:space="preserve">PWR, SYNC BUCK REGULATOR, 6A, IR3898</t>
  </si>
  <si>
    <t xml:space="preserve">INFINEON TECHNOLOGIES AG(IR3898MTRPBF)</t>
  </si>
  <si>
    <t xml:space="preserve">LFARISPWR-00219</t>
  </si>
  <si>
    <t xml:space="preserve">PWR-00219</t>
  </si>
  <si>
    <t xml:space="preserve">PWR, LDO, FIXED 1.5V, 150MA, 1.8UA QUIESCENT CURRENT</t>
  </si>
  <si>
    <t xml:space="preserve">ANALOG DEVICES INC(ADP162AUJZ-1.5-R7)| DIODES INC(AP2139AK-1.5TRG1)| TEXAS INSTRUMENT INC(TPS7A0515PDBVR)</t>
  </si>
  <si>
    <t xml:space="preserve">LFARISPWR-00232</t>
  </si>
  <si>
    <t xml:space="preserve">PWR-00232</t>
  </si>
  <si>
    <t xml:space="preserve">PWR, SINGLE PHASE REGULATOR W/ SVID INTERFACE, 14A, NCP81109F</t>
  </si>
  <si>
    <t xml:space="preserve">ON SEMICONDUCTOR(NCP81109FMNTXG)</t>
  </si>
  <si>
    <t xml:space="preserve">LFARISPWR-00233</t>
  </si>
  <si>
    <t xml:space="preserve">PWR-00233</t>
  </si>
  <si>
    <t xml:space="preserve">PWR, SOURCE / SINK VTT TERMINATION REGULATOR FOR DDR2/3/4, 3A</t>
  </si>
  <si>
    <t xml:space="preserve">TEXAS INSTRUMENTS INC(TPS51200DRCR)</t>
  </si>
  <si>
    <t xml:space="preserve">LFARISPWR-00234</t>
  </si>
  <si>
    <t xml:space="preserve">PWR-00234</t>
  </si>
  <si>
    <t xml:space="preserve">PWR,REGULATOR,LDO,1.5A,TPS74801</t>
  </si>
  <si>
    <t xml:space="preserve">ON SEMI(NCP59748MN2ADJTBG)| TEXAS INSTRUMENTS INC(TPS74801RGWR)</t>
  </si>
  <si>
    <t xml:space="preserve">LFARISPWR-00235</t>
  </si>
  <si>
    <t xml:space="preserve">PWR-00235</t>
  </si>
  <si>
    <t xml:space="preserve">PWR, REGULATOR, INTEGRATED FET, 8A</t>
  </si>
  <si>
    <t xml:space="preserve">TEXAS INSTRUMENTS INC(TPS53513RVER)</t>
  </si>
  <si>
    <t xml:space="preserve">LFARISPWR-00243</t>
  </si>
  <si>
    <t xml:space="preserve">PWR-00243</t>
  </si>
  <si>
    <t xml:space="preserve">PWR, REGULATOR, LDO, 2A, TPS7A8300, VQFN20</t>
  </si>
  <si>
    <t xml:space="preserve">RICHTEK TECHNOLOGY(RTQ2502AGQV)| TEXAS INSTRUMENTS INC(TPS7A8300RGWR)</t>
  </si>
  <si>
    <t xml:space="preserve">LFARISPWR-00246</t>
  </si>
  <si>
    <t xml:space="preserve">PWR-00246</t>
  </si>
  <si>
    <t xml:space="preserve">PWR, POWER STAGE, 50A</t>
  </si>
  <si>
    <t xml:space="preserve">MONOLITHIC POWER SYSTEMS(MP86905GR-Z)</t>
  </si>
  <si>
    <t xml:space="preserve">LFARISPWR-00255</t>
  </si>
  <si>
    <t xml:space="preserve">PWR-00255</t>
  </si>
  <si>
    <t xml:space="preserve">PWR, DIGITAL MULTI_PHASE CNTRL, MP2953BGU-0021-Z, PRE-PROG FOR BROADWELL-DE VCCIN</t>
  </si>
  <si>
    <t xml:space="preserve">MONOLITHIC POWER SYSTEMS(MP2953BGU-0021-Z)</t>
  </si>
  <si>
    <t xml:space="preserve">LFARISPWR-00256</t>
  </si>
  <si>
    <t xml:space="preserve">PWR-00256</t>
  </si>
  <si>
    <t xml:space="preserve">PWR, DIGITAL MULTI_PHASE CNTRL, MP2953BGU-0026-Z, PRE-PROG FOR BROADWELL-DE VCCD</t>
  </si>
  <si>
    <t xml:space="preserve">MONOLITHIC POWER SYSTEMS(MP2953BGU-0026-Z)</t>
  </si>
  <si>
    <t xml:space="preserve">LFARISPWR-00262</t>
  </si>
  <si>
    <t xml:space="preserve">PWR-00262</t>
  </si>
  <si>
    <t xml:space="preserve">PWR, DDR3 DCDC WITH VTT TPS51716, WQFN-20L 3x3MM</t>
  </si>
  <si>
    <t xml:space="preserve">TEXAS INSTRUMENTS INC(TPS51716RUKR)| TEXAS INSTRUMENTS INC(TPS51716RUKT)</t>
  </si>
  <si>
    <t xml:space="preserve">LFARISPWR-00268</t>
  </si>
  <si>
    <t xml:space="preserve">PWR-00268</t>
  </si>
  <si>
    <t xml:space="preserve">PWR, REGULATOR, LDO, 3A, TPS7A8400, VQFN20</t>
  </si>
  <si>
    <t xml:space="preserve">TEXAS  INSTRUMENTS(TPS7A8400RGRR)</t>
  </si>
  <si>
    <t xml:space="preserve">LFARISPWR-00272</t>
  </si>
  <si>
    <t xml:space="preserve">PWR-00272</t>
  </si>
  <si>
    <t xml:space="preserve">PWR, POWER STAGE, 70A</t>
  </si>
  <si>
    <t xml:space="preserve">INFINEON TECHNOLOGIES AG(TDA21470AUMA1)</t>
  </si>
  <si>
    <t xml:space="preserve">LFARISPWR-00274</t>
  </si>
  <si>
    <t xml:space="preserve">PWR-00274</t>
  </si>
  <si>
    <t xml:space="preserve">PWR, SINGLE PHASE REGULATOR W/ SVID INTERFACE, 14A, NCP81109H</t>
  </si>
  <si>
    <t xml:space="preserve">ON SEMICONDUCTOR(NCP81109HMNTXG)</t>
  </si>
  <si>
    <t xml:space="preserve">LFARISPWR-00276</t>
  </si>
  <si>
    <t xml:space="preserve">PWR-00276</t>
  </si>
  <si>
    <t xml:space="preserve">PWR, DUAL OUTPUT, 7 PHASE (m+n), DIGITAL MULTI-PHASE CNTRL, ISL68127</t>
  </si>
  <si>
    <t xml:space="preserve">INTERSIL CORP(ISL68127IRAZ-T)| RENESAS ELECTRONICS(ISL68127IRAZ-T)</t>
  </si>
  <si>
    <t xml:space="preserve">LFARISPWR-00277</t>
  </si>
  <si>
    <t xml:space="preserve">PWR-00277</t>
  </si>
  <si>
    <t xml:space="preserve">PWR, SMART POWER STAGE, 60A, ISL99227 (VISHAY FET)</t>
  </si>
  <si>
    <t xml:space="preserve">RENESAS ELECTRONICS(ISL99227FRZ-TR5784 (NEW DRIVER)</t>
  </si>
  <si>
    <t xml:space="preserve">LFARISPWR-00279</t>
  </si>
  <si>
    <t xml:space="preserve">PWR-00279</t>
  </si>
  <si>
    <t xml:space="preserve">PWR, DUAL OUTPUT, 4 PHASE (m+n), DIGITAL MULTI-PHASE CNTRL, ISL68124</t>
  </si>
  <si>
    <t xml:space="preserve">INTERSIL CORP(ISL68124IRAZ-T)| INTERSIL(ISL68124IRAZ-T7A)| RENESAS ELECTRONICS(ISL68124IRAZ-T)</t>
  </si>
  <si>
    <t xml:space="preserve">LFARISPWR-00280</t>
  </si>
  <si>
    <t xml:space="preserve">PWR-00280</t>
  </si>
  <si>
    <t xml:space="preserve">PWR,DC-DC,1A,LMZ21701,uSiP8</t>
  </si>
  <si>
    <t xml:space="preserve">TEXAS INSTRUMENTS INC(LMZ21701SILR)</t>
  </si>
  <si>
    <t xml:space="preserve">LFARISPWR-00282</t>
  </si>
  <si>
    <t xml:space="preserve">PWR-00282</t>
  </si>
  <si>
    <t xml:space="preserve">PWR, PHASE DOUBLER, 3.3V IN 5.0V OUT, ISL6617A,DFN</t>
  </si>
  <si>
    <t xml:space="preserve">INTERSIL(ISL6617AFRZ-T)| RENESAS ELECTRONICS(ISL6617AFRZ-T)</t>
  </si>
  <si>
    <t xml:space="preserve">LFARISPWR-00289</t>
  </si>
  <si>
    <t xml:space="preserve">PWR-00289</t>
  </si>
  <si>
    <t xml:space="preserve">PWR, SMART POWER STAGE, 60A, ISL99227B (5V PWM INPUT)</t>
  </si>
  <si>
    <t xml:space="preserve">RENESAS ELECTRONICS(ISL99227BFRZ-TR5784)</t>
  </si>
  <si>
    <t xml:space="preserve">LFARISPWR-00295</t>
  </si>
  <si>
    <t xml:space="preserve">PWR-00295</t>
  </si>
  <si>
    <t xml:space="preserve">PWR, DC-DC, 9A, ISL85009, TQFN</t>
  </si>
  <si>
    <t xml:space="preserve">RENESAS ELECTRONICS(ISL85009FRZ-T)</t>
  </si>
  <si>
    <t xml:space="preserve">LFARISPWR-00302</t>
  </si>
  <si>
    <t xml:space="preserve">PWR-00302</t>
  </si>
  <si>
    <t xml:space="preserve">PWR, DC-DC, 2A, TPS82140, uSiP8</t>
  </si>
  <si>
    <t xml:space="preserve">TEXAS  INSTRUMENTS(TPS82140SILR)| TEXAS  INSTRUMENTS(TPS82140SILT)</t>
  </si>
  <si>
    <t xml:space="preserve">LFARISPWR-00302-Q</t>
  </si>
  <si>
    <t xml:space="preserve">LFARISPWR-00304</t>
  </si>
  <si>
    <t xml:space="preserve">PWR-00304</t>
  </si>
  <si>
    <t xml:space="preserve">PWR,DC-DC,3A,TPS82130,uSiP8</t>
  </si>
  <si>
    <t xml:space="preserve">TEXAS INSTRUMENTS INC(TPS82130SILR)| TEXAS INSTRUMENTS INC(TPS82130SILT)</t>
  </si>
  <si>
    <t xml:space="preserve">LFARISPWR-00310</t>
  </si>
  <si>
    <t xml:space="preserve">PWR-00310</t>
  </si>
  <si>
    <t xml:space="preserve">PWR,DC-DC,8A,TPS54824,QFN18</t>
  </si>
  <si>
    <t xml:space="preserve">TEXAS INSTRUMENT INC(TPS54824RNVT)| TEXAS INSTRUMENTS INC(TPS54824RNVR)</t>
  </si>
  <si>
    <t xml:space="preserve">LFARISPWR-00311</t>
  </si>
  <si>
    <t xml:space="preserve">PWR-00311</t>
  </si>
  <si>
    <t xml:space="preserve">PWR, SMART POWER STAGE, 60A, ISL99227 (VISHAY FET), -40C~125C</t>
  </si>
  <si>
    <t xml:space="preserve">INTERSIL INC.(ISL99227FRZ-TR5784)| RENESAS ELECTRONICS(ISL99227FRZ-TR5784 (NEW DRIVER)</t>
  </si>
  <si>
    <t xml:space="preserve">LFARISPWR-00312</t>
  </si>
  <si>
    <t xml:space="preserve">PWR-00312</t>
  </si>
  <si>
    <t xml:space="preserve">PWR, 10 PHASE, DIGITAL MULTI-PHASE CNTRL, QFN 6X6 48 PIN, IR35223</t>
  </si>
  <si>
    <t xml:space="preserve">INFINEON TECHNOLOGIES AG(IR35223MTRPBF)</t>
  </si>
  <si>
    <t xml:space="preserve">LFARISPWR-00313</t>
  </si>
  <si>
    <t xml:space="preserve">PWR-00313</t>
  </si>
  <si>
    <t xml:space="preserve">PWR, IPOL SYNC BUCK REGULATOR, 3A, IR3883</t>
  </si>
  <si>
    <t xml:space="preserve">INFINEON TECHNOLOGIES AG(IR3883MTRPBF)</t>
  </si>
  <si>
    <t xml:space="preserve">LFARISPWR-00318</t>
  </si>
  <si>
    <t xml:space="preserve">PWR-00318</t>
  </si>
  <si>
    <t xml:space="preserve">PWR, DC-DC, 4A, TPS54424, QFN18</t>
  </si>
  <si>
    <t xml:space="preserve">TEXAS INSTRUMENTS INC(TPS54424RNVR)</t>
  </si>
  <si>
    <t xml:space="preserve">LFARISPWR-00319</t>
  </si>
  <si>
    <t xml:space="preserve">PWR-00319</t>
  </si>
  <si>
    <t xml:space="preserve">PWR, DC-DC CONV, 25A IOUT, LQFN-CLIP 40</t>
  </si>
  <si>
    <t xml:space="preserve">TEXAS  INSTRUMENTS INC(TPS543B20RVFR)</t>
  </si>
  <si>
    <t xml:space="preserve">LFARISPWR-00320</t>
  </si>
  <si>
    <t xml:space="preserve">PWR-00320</t>
  </si>
  <si>
    <t xml:space="preserve">PWR, SMART POWER STAGE, 60A, 3MHZ, STANDARD PKG, 5X6MM, LGA-41</t>
  </si>
  <si>
    <t xml:space="preserve">MONOLITHIC POWER SYSTEMS(MP86956GMJ-Z)</t>
  </si>
  <si>
    <t xml:space="preserve">LFARISPWR-00322</t>
  </si>
  <si>
    <t xml:space="preserve">PWR-00322</t>
  </si>
  <si>
    <t xml:space="preserve">PWR, LDO, 3A, 5.5V, ULTRA-LOW DROPOUT, WDFN-10L</t>
  </si>
  <si>
    <t xml:space="preserve">RICHTEK TECHNOLOGY(RT9059GQW)</t>
  </si>
  <si>
    <t xml:space="preserve">LFARISPWR-00323</t>
  </si>
  <si>
    <t xml:space="preserve">PWR-00323</t>
  </si>
  <si>
    <t xml:space="preserve">PWR, LDO, 1.2A, 6V, ULTRA-LOW DROPOUT, WDFN-8L</t>
  </si>
  <si>
    <t xml:space="preserve">RICHTEK TECHNOLOGY(RT2518GQW)</t>
  </si>
  <si>
    <t xml:space="preserve">LFARISPWR-00341</t>
  </si>
  <si>
    <t xml:space="preserve">PWR-00341</t>
  </si>
  <si>
    <t xml:space="preserve">PWR, POWER_STAGE, 70A, THERM ENHANCED PKG</t>
  </si>
  <si>
    <t xml:space="preserve">INFINEON TECHNOLOGIES AG(TDA21475AUMA1)</t>
  </si>
  <si>
    <t xml:space="preserve">LFARISPWR-00341-Q</t>
  </si>
  <si>
    <t xml:space="preserve">LFARISPWR-00342-Q</t>
  </si>
  <si>
    <t xml:space="preserve">PWR-00342</t>
  </si>
  <si>
    <t xml:space="preserve">PWR, SMART POWER STAGE, 60A, 3MHZ, THERMAL ENHANCED PKG, 5X6MM, TLGA-41</t>
  </si>
  <si>
    <t xml:space="preserve">MONOLITHIC POWER SYSTEMS(MP86956GMJT-Z)</t>
  </si>
  <si>
    <t xml:space="preserve">LFARISPWR-00345-Q</t>
  </si>
  <si>
    <t xml:space="preserve">PWR-00345</t>
  </si>
  <si>
    <t xml:space="preserve">PWR MODULE, DC-DC CONVERTER, 1/8 BRICK, 1.5KV ISOLATION, 12V OUTPUT</t>
  </si>
  <si>
    <t xml:space="preserve">ARTESYN EMBEDDED TECHNOLOGIES(AVO200-48S12B-6L)| MURATA MANUFACTURING CO(RBE-12/20-D48NB-C)</t>
  </si>
  <si>
    <t xml:space="preserve">LFARISPWR-00346</t>
  </si>
  <si>
    <t xml:space="preserve">PWR-00346</t>
  </si>
  <si>
    <t xml:space="preserve">PWR, DIGITAL MULTI PHASE CNTRL, MERLIN FALCON VDDCR, CPU/VDDCR, NB</t>
  </si>
  <si>
    <t xml:space="preserve">MPS - MONOLITHIC POWER SYSTEMS(MP2853GU-0060-Z)</t>
  </si>
  <si>
    <t xml:space="preserve">LFARISPWR-00347</t>
  </si>
  <si>
    <t xml:space="preserve">PWR-00347</t>
  </si>
  <si>
    <t xml:space="preserve">PWR, DIGITAL MULTI PHASE CNTRL, MERLIN FALCON VDDCR, GFX</t>
  </si>
  <si>
    <t xml:space="preserve">MPS - MONOLITHIC POWER SYSTEMS(MP2853GU-0061-Z)</t>
  </si>
  <si>
    <t xml:space="preserve">LFARISPWR-00353-Q</t>
  </si>
  <si>
    <t xml:space="preserve">PWR-00353</t>
  </si>
  <si>
    <t xml:space="preserve">PWR, DC-DC CONV, 40A IOUT, LQFN-CLIP 40</t>
  </si>
  <si>
    <t xml:space="preserve">TEXAS INSTRUMENTS INC(TPS543C20RVFR)</t>
  </si>
  <si>
    <t xml:space="preserve">LFARISPWR-00368</t>
  </si>
  <si>
    <t xml:space="preserve">PWR-00368</t>
  </si>
  <si>
    <t xml:space="preserve">230W ISOLATED DC-DC MODULE, 1/8 BRICK, 2.25KV ISOLATION, 12V OUT, THRU-HOLE, H/S BASEPLATE</t>
  </si>
  <si>
    <t xml:space="preserve">ARTESYN EMBEDDED TECH(AVO200-48S12B-6L/AR)| MURATA(RBE-12/20-D48NBL2-C)| POWER SYSTEMS TECHNOLOGIE(PKB4213DPIHSLA)</t>
  </si>
  <si>
    <t xml:space="preserve">LFARISPWR-00368-Q</t>
  </si>
  <si>
    <t xml:space="preserve">ARTESYN EMBEDDED TECHNOLOGIES(AVO200-48S12B-6L)| MURATA MANUFACTURING CO. LTD.(RBE-12/20-D48NBL2-C)| POWER SYSTEMS TECHNOLOGIES LTD(PKB4213DPIHSLA)</t>
  </si>
  <si>
    <t xml:space="preserve">LFARISPWR-00373-Q</t>
  </si>
  <si>
    <t xml:space="preserve">PWR-00373</t>
  </si>
  <si>
    <t xml:space="preserve">PWR,DC-DC,3A,SMD,UPOL MODULE</t>
  </si>
  <si>
    <t xml:space="preserve">CYNTEC(MUN12AD03-SE-83)</t>
  </si>
  <si>
    <t xml:space="preserve">LFARISPWR-00374</t>
  </si>
  <si>
    <t xml:space="preserve">PWR-00374</t>
  </si>
  <si>
    <t xml:space="preserve">PWR, DC-DC, 4A, TPS62135, 3x2 VQFN</t>
  </si>
  <si>
    <t xml:space="preserve">TEXAS INSTRUMENTS INC(TPS62135RGXR)</t>
  </si>
  <si>
    <t xml:space="preserve">LFARISPWR-00377-Q</t>
  </si>
  <si>
    <t xml:space="preserve">PWR-00377</t>
  </si>
  <si>
    <t xml:space="preserve">PWR,DC-DC,5A,SMD,UPOL MODULE, 4.5-20Vin, 0.6-1.8Vout</t>
  </si>
  <si>
    <t xml:space="preserve">CYNTEC(MUN12AD05-SMFL-83)</t>
  </si>
  <si>
    <t xml:space="preserve">LFARISPWR-00385-Q</t>
  </si>
  <si>
    <t xml:space="preserve">PWR-00385</t>
  </si>
  <si>
    <t xml:space="preserve">PWR, TRIPLE OUTPUT, 8 PHASE (M+N+P), DIGITAL MULTI-PHASE CNTRL, ISL68226</t>
  </si>
  <si>
    <t xml:space="preserve">RENESAS ELECTRONICS(ISL68226IRAZ-T)</t>
  </si>
  <si>
    <t xml:space="preserve">LFARISPWR-00390-Q</t>
  </si>
  <si>
    <t xml:space="preserve">PWR-00390</t>
  </si>
  <si>
    <t xml:space="preserve">PWR, SMART POWER STAGE, 60A, ISL99360, -40C~125C</t>
  </si>
  <si>
    <t xml:space="preserve">RENESAS ELECTRONICS(ISL99360FRZ-T)</t>
  </si>
  <si>
    <t xml:space="preserve">LFARISPWR-00406-Q</t>
  </si>
  <si>
    <t xml:space="preserve">PWR-00406</t>
  </si>
  <si>
    <t xml:space="preserve">PWR, SMART POWER STAGE, 90A, ISL99390, -40C~125C</t>
  </si>
  <si>
    <t xml:space="preserve">RENESAS ELECTRONICS(ISL99390FRZ-T)</t>
  </si>
  <si>
    <t xml:space="preserve">LFARISRES-00001</t>
  </si>
  <si>
    <t xml:space="preserve">RES-00001</t>
  </si>
  <si>
    <t xml:space="preserve">RES, 49.9 OHM, 1%, 0402</t>
  </si>
  <si>
    <t xml:space="preserve">KOA CORP(RK73H1ETTP49R9F)| PANASONIC(ERJ-2RKF49R9X)| STACKPOLE ELECTRONICS INC(RMCF0402FT49R9)| STACKPOLE ELECTRONICS(RMCF 1/16S 49.9 1% R)| VISHAY(CRCW040249R9FKED)| YAGEO CORP(RC0402FR-0749R9L)</t>
  </si>
  <si>
    <t xml:space="preserve">LFARISRES-00002</t>
  </si>
  <si>
    <t xml:space="preserve">RES-00002</t>
  </si>
  <si>
    <t xml:space="preserve">RES, 1K OHM, 1%, 0402</t>
  </si>
  <si>
    <t xml:space="preserve">KOA CORP(RK73H1ETTP1001F)| PANASONIC(ERJ-2RKF1001X)| STACKPOLE ELECTRONICS INC(RMCF0402FT1K00)| STACKPOLE ELECTRONICS(RMCF 1/16S 1K 1% R)| VISHAY(CRCW04021K00FKED)| YAGEO CORP(RC0402FR-071KL)</t>
  </si>
  <si>
    <t xml:space="preserve">LFARISRES-00003</t>
  </si>
  <si>
    <t xml:space="preserve">RES-00003</t>
  </si>
  <si>
    <t xml:space="preserve">RES, 0 OHM, 1%, 0402</t>
  </si>
  <si>
    <t xml:space="preserve">KOA CORP(RK73Z1ETTP)| PANASONIC(ERJ-2GE0R00X)| STACKPOLE ELECTRONICS INC(RMCF0402ZT0R00)| STACKPOLE ELECTRONICS(RMCF 1/16S 0 R)| VISHAY(CRCW04020000Z0ED)| YAGEO CORP(RC0402JR-070RL)| YAGEO CORPORATION(RC0402FR-070RL)</t>
  </si>
  <si>
    <t xml:space="preserve">LFARISRES-00004</t>
  </si>
  <si>
    <t xml:space="preserve">RES-00004</t>
  </si>
  <si>
    <t xml:space="preserve">RES, 10K OHM, 1%, 0402</t>
  </si>
  <si>
    <t xml:space="preserve">KOA CORP(RK73H1ETTP1002F)| PANASONIC(ERJ-2RKF1002X)| STACKPOLE ELECTRONICS INC(RMCF0402FT10K0)| STACKPOLE ELECTRONICS(RMCF 1/16S 10K 1% R)| VISHAY(CRCW040210K0FKED)| YAGEO CORP(RC0402FR-0710KL)</t>
  </si>
  <si>
    <t xml:space="preserve">LFARISRES-00005</t>
  </si>
  <si>
    <t xml:space="preserve">RES-00005</t>
  </si>
  <si>
    <t xml:space="preserve">RES, 11K OHM, 1%, 0402</t>
  </si>
  <si>
    <t xml:space="preserve">KOA CORP(RK73H1ETTP1102F)| PANASONIC(ERJ-2RKF1102X)| ROHM CO LTD(MCR01MRTF1102)| VISHAY(CRCW040211K0FKED)| YAGEO CORP(RC0402FR-0711KL)</t>
  </si>
  <si>
    <t xml:space="preserve">LFARISRES-00007</t>
  </si>
  <si>
    <t xml:space="preserve">RES-00007</t>
  </si>
  <si>
    <t xml:space="preserve">RES, 169 OHM, 1%, 0402</t>
  </si>
  <si>
    <t xml:space="preserve">KOA CORP(RK73H1ETTP1690F)| PANASONIC(ERJ-2RKF1690X)| STACKPOLE ELECTRONICS INC(RMCF0402FT169R)| STACKPOLE ELECTRONICS(RMCF 1/16S 169 1% R)| VISHAY(CRCW0402169RFKED)| YAGEO CORP(RC0402FR-07169RL)</t>
  </si>
  <si>
    <t xml:space="preserve">LFARISRES-00008</t>
  </si>
  <si>
    <t xml:space="preserve">RES-00008</t>
  </si>
  <si>
    <t xml:space="preserve">RES, 301 OHM, 1%, 0402</t>
  </si>
  <si>
    <t xml:space="preserve">KOA CORP(RK73H1ETTP3010F)| PANASONIC(ERJ-2RKF3010X)| STACKPOLE ELECTRONICS INC(RMCF0402FT301R)| STACKPOLE ELECTRONICS(RMCF 1/16S 301 1% R)| VISHAY(CRCW0402301RFKED)| YAGEO CORP(RC0402FR-07301RL)</t>
  </si>
  <si>
    <t xml:space="preserve">LFARISRES-00009</t>
  </si>
  <si>
    <t xml:space="preserve">RES-00009</t>
  </si>
  <si>
    <t xml:space="preserve">RES, 39.2 OHM, 1%, 0402</t>
  </si>
  <si>
    <t xml:space="preserve">KOA CORP(RK73H1ETTP39R2F)| PANASONIC(ERJ-2RKF39R2X)| STACKPOLE ELECTRONICS(RMCF 1/16S 39.2 1% R)| STACKPOLE ELECTRONICS(RMCF0402FT39R2)| VISHAY(CRCW040239R2FKED)| YAGEO CORP(RC0402FR-0739R2L)</t>
  </si>
  <si>
    <t xml:space="preserve">LFARISRES-00010</t>
  </si>
  <si>
    <t xml:space="preserve">RES-00010</t>
  </si>
  <si>
    <t xml:space="preserve">RES, 4.75K OHM, 1%, 0402</t>
  </si>
  <si>
    <t xml:space="preserve">KOA CORP(RK73H1ETTP4751F)| PANASONIC(ERJ-2RKF4751X)| STACKPOLE ELECTRONICS INC(RMCF0402FT4K75)| STACKPOLE ELECTRONICS(RMCF 1/16S 4.75K 1% R)| VISHAY(CRCW04024K75FKED)| YAGEO CORP(RC0402FR-074K75L)</t>
  </si>
  <si>
    <t xml:space="preserve">LFARISRES-00011</t>
  </si>
  <si>
    <t xml:space="preserve">RES-00011</t>
  </si>
  <si>
    <t xml:space="preserve">RES, 44.2 OHM, 1%, 0402</t>
  </si>
  <si>
    <t xml:space="preserve">KOA CORP(RK73H1ETTP44R2F)| PANASONIC(ERJ-2RKF44R2X)| STACKPLOE ELECTRONICS INC(RMCF0402FT44R2)| STACKPOLE ELECTRONICS(RMCF 1/16S 44.2 1% R)| VISHAY(CRCW040244R2FKED)| YAGEO CORP(RC0402FR-0744R2L)</t>
  </si>
  <si>
    <t xml:space="preserve">LFARISRES-00012</t>
  </si>
  <si>
    <t xml:space="preserve">RES-00012</t>
  </si>
  <si>
    <t xml:space="preserve">RES, 47.5K OHM, 1%, 0402</t>
  </si>
  <si>
    <t xml:space="preserve">KOA CORP(RK73H1ETTP4752F)| PANASONIC(ERJ-2RKF4752X)| ROHM CO LTD(MCR01MRTF4752)| VISHAY(CRCW040247K5FKED)| YAGEO CORP(RC0402FR-0747K5L)</t>
  </si>
  <si>
    <t xml:space="preserve">LFARISRES-00013</t>
  </si>
  <si>
    <t xml:space="preserve">RES-00013</t>
  </si>
  <si>
    <t xml:space="preserve">RES, 511 OHM, 1%, 0402</t>
  </si>
  <si>
    <t xml:space="preserve">KOA CORP(RK73H1ETTP5110F)| PANASONIC(ERJ-2RKF5110X)| STACKPOLE ELECTRONICS(RMCF 1/16S 511 1% R)| STACKPOLE ELECTRONICS(RMCF0402FT511R)| VISHAY(CRCW0402511RFKED)| YAGEO CORP(RC0402FR-07511RL)</t>
  </si>
  <si>
    <t xml:space="preserve">LFARISRES-00014</t>
  </si>
  <si>
    <t xml:space="preserve">RES-00014</t>
  </si>
  <si>
    <t xml:space="preserve">RES, 59 OHM, 1%, 0402</t>
  </si>
  <si>
    <t xml:space="preserve">KOA CORP(RK73H1ETTP59R0F)| PANASONIC(ERJ-2RKF59R0X)| VISHAY(CRCW040259R0FKED)| YAGEO CORP(RC0402FR-0759RL)</t>
  </si>
  <si>
    <t xml:space="preserve">LFARISRES-00015</t>
  </si>
  <si>
    <t xml:space="preserve">RES-00015</t>
  </si>
  <si>
    <t xml:space="preserve">RES, 80.6 OHM, 1%, 0402</t>
  </si>
  <si>
    <t xml:space="preserve">KOA CORP(RK73H1ETTP80R6F)| PANASONIC(ERJ-2RKF80R6X)| SEI STACKPOLE ELECTRONICS INC(RMCF0402FT80R6)| STACKPOLE ELECTRONICS(RMCF 1/16S 80.6 1% R)| VISHAY(CRCW040280R6FKED)| YAGEO CORP(RC0402FR-0780R6L)</t>
  </si>
  <si>
    <t xml:space="preserve">LFARISRES-00017</t>
  </si>
  <si>
    <t xml:space="preserve">RES-00017</t>
  </si>
  <si>
    <t xml:space="preserve">RES, 150 OHM, 1%, 0402</t>
  </si>
  <si>
    <t xml:space="preserve">KOA CORP(RK73H1ETTP1500F)| PANASONIC(ERJ-2RKF1500X)| STACKPOLE ELECTRONICS INC(RMCF0402FT150R)| STACKPOLE ELECTRONICS(RMCF 1/16S 150 1% R)| VISHAY(CRCW0402150RFKED)| YAGEO CORP(RC0402FR-07150RL)</t>
  </si>
  <si>
    <t xml:space="preserve">LFARISRES-00018</t>
  </si>
  <si>
    <t xml:space="preserve">RES-00018</t>
  </si>
  <si>
    <t xml:space="preserve">RES, 562 OHM, 1%, 0402</t>
  </si>
  <si>
    <t xml:space="preserve">KOA CORP(RK73H1ETTP5620F)| PANASONIC(ERJ-2RKF5620X)| STACKPOLE ELECTRONICS INC(RMCF0402FT562R)| STACKPOLE ELECTRONICS(RMCF 1/16S 562 1% R)| VISHAY(CRCW0402562RFKED)| YAGEO CORP(RC0402FR-07562RL)</t>
  </si>
  <si>
    <t xml:space="preserve">LFARISRES-00019</t>
  </si>
  <si>
    <t xml:space="preserve">RES-00019</t>
  </si>
  <si>
    <t xml:space="preserve">RES, 33.2 OHM, 1%, 0402</t>
  </si>
  <si>
    <t xml:space="preserve">KOA CORP(RK73H1ETTP33R2F)| PANASONIC(ERJ-2RKF33R2X)| STACKPOLE ELECTRONICS(RMCF0402FT33R2)| VISHAY(CRCW040233R2FKED)| YAGEO CORP(RC0402FR-0733R2L)</t>
  </si>
  <si>
    <t xml:space="preserve">LFARISRES-00020</t>
  </si>
  <si>
    <t xml:space="preserve">RES-00020</t>
  </si>
  <si>
    <t xml:space="preserve">RES, 22.1 OHM, 1%, 0402</t>
  </si>
  <si>
    <t xml:space="preserve">KOA CORP(RK73H1ETTP22R1F)| PANASONIC(ERJ-2RKF22R1X)| STACKPOLE ELECTRONICS INC(RMCF0402FT22R1)| STACKPOLE ELECTRONICS(RMCF 1/16S 22.1 1% R)| VISHAY(CRCW040222R1FKED)| YAGEO CORP(RC0402FR-0722R1L)</t>
  </si>
  <si>
    <t xml:space="preserve">LFARISRES-00021</t>
  </si>
  <si>
    <t xml:space="preserve">RES-00021</t>
  </si>
  <si>
    <t xml:space="preserve">RES, 15K OHM, 1%, 0402</t>
  </si>
  <si>
    <t xml:space="preserve">KOA CORP(RK73H1ETTP1502F)| PANASONIC(ERJ-2RKF1502X)| ROHM CO LTD(MCR01MRTF1502)| STACKPOLE ELECTRONICS INC(RMCF0402FT15K0)| STACKPOLE ELECTRONICS(RMCF 1/16S 15K 1% R)| VISHAY(CRCW040215K0FKED)| YAGEO CORP(RC0402FR-0715KL)</t>
  </si>
  <si>
    <t xml:space="preserve">LFARISRES-00022</t>
  </si>
  <si>
    <t xml:space="preserve">RES-00022</t>
  </si>
  <si>
    <t xml:space="preserve">RES, 732 OHM, 1%, 0402</t>
  </si>
  <si>
    <t xml:space="preserve">KOA CORP(RK73H1ETTP7320F)| PANASONIC(ERJ-2RKF7320X)| ROHM CO LTD(MCR01MRTF7320)| VISHAY(CRCW0402732RFKED)| YAGEO CORP(RC0402FR-07732RL)</t>
  </si>
  <si>
    <t xml:space="preserve">LFARISRES-00023</t>
  </si>
  <si>
    <t xml:space="preserve">RES-00023</t>
  </si>
  <si>
    <t xml:space="preserve">RES, 1.47K OHM, 1%, 0402</t>
  </si>
  <si>
    <t xml:space="preserve">KOA CORP(RK73H1ETTP1471F)| PANASONIC(ERJ-2RKF1471X)| ROHM CO LTD(MCR01MRTF1471)| STACKPOLE ELECTRONICS INC(RMCF0402FT1K47)| STACKPOLE ELECTRONICS(RMCF 1/16S 1.47K 1% R)| VISHAY(CRCW04021K47FKED)| YAGEO CORP(RC0402FR-071K47L)</t>
  </si>
  <si>
    <t xml:space="preserve">LFARISRES-00024</t>
  </si>
  <si>
    <t xml:space="preserve">RES-00024</t>
  </si>
  <si>
    <t xml:space="preserve">RES, 130 OHM, 1%, 0402</t>
  </si>
  <si>
    <t xml:space="preserve">KOA CORP(RK73H1ETTP1300F)| PANASONIC(ERJ-2RKF1300X)| ROHM CO LTD(MCR01MRTF1300)| VISHAY(CRCW0402130RFKED)| YAGEO CORP(RC0402FR-07130RL)</t>
  </si>
  <si>
    <t xml:space="preserve">LFARISRES-00025</t>
  </si>
  <si>
    <t xml:space="preserve">RES-00025</t>
  </si>
  <si>
    <t xml:space="preserve">RES, 2.74K OHM, 1%, 0402</t>
  </si>
  <si>
    <t xml:space="preserve">KOA CORP(RK73H1ETTP2741F)| PANASONIC(ERJ-2RKF2741X)| ROHM CO LTD(MCR01MRTF2741)| STACKPOLE ELECTRONICS INC(RMCF0402FT2K74)| STACKPOLE ELECTRONICS(RMCF 1/16S 2.74K 1% R)| VISHAY(CRCW04022K74FKED)| YAGEO CORP(RC0402FR-072K74L)</t>
  </si>
  <si>
    <t xml:space="preserve">LFARISRES-00026</t>
  </si>
  <si>
    <t xml:space="preserve">RES-00026</t>
  </si>
  <si>
    <t xml:space="preserve">RES, 100 OHM, 1%, 0402</t>
  </si>
  <si>
    <t xml:space="preserve">KOA CORP(RK73H1ETTP1000F)| PANASONIC(ERJ-2RKF1000X)| ROHM CO LTD(MCR01MRTF1000)| STACKPOLE ELECTRONICS INC(RMCF0402FT100R)| STACKPOLE ELECTRONICS(RMCF 1/16S 100 1% R)| VISHAY(CRCW0402100RFKED)| YAGEO CORP(RC0402FR-07100RL)</t>
  </si>
  <si>
    <t xml:space="preserve">LFARISRES-00028</t>
  </si>
  <si>
    <t xml:space="preserve">RES-00028</t>
  </si>
  <si>
    <t xml:space="preserve">RES, 8.25K OHM, 1%, 0402</t>
  </si>
  <si>
    <t xml:space="preserve">KOA CORP(RK73H1ETTP8251F)| PANASONIC(ERJ-2RKF8251X)| ROHM CO LTD(MCR01MRTF8251)| STACKPOLE ELECTRONICS INC(RMCF0402FT8K25)| STACKPOLE ELECTRONICS(RMCF 1/16S 8.25K 1% R)| VISHAY(CRCW04028K25FKED)| YAGEO CORP(RC0402FR-078K25L)</t>
  </si>
  <si>
    <t xml:space="preserve">LFARISRES-00030</t>
  </si>
  <si>
    <t xml:space="preserve">RES-00030</t>
  </si>
  <si>
    <t xml:space="preserve">RES, 221 OHM, 1%, 0402</t>
  </si>
  <si>
    <t xml:space="preserve">KOA CORP(RK73H1ETTP2210F)| PANASONIC(ERJ-2RKF2210X)| ROHM CO LTD(MCR01MRTF2210)| STACKPOLE ELECTRONICS INC(RMCF0402FT221R)| STACKPOLE ELECTRONICS(RMCF 1/16S 221 1% R)| VISHAY(CRCW0402221RFKED)| WALSIN TECHNOLOGY CORP(WR04X2210FTL)| YAGEO CORP(RC0402FR-07221RL)</t>
  </si>
  <si>
    <t xml:space="preserve">LFARISRES-00031</t>
  </si>
  <si>
    <t xml:space="preserve">RES-00031</t>
  </si>
  <si>
    <t xml:space="preserve">RES, 4.75 OHM, 1%, 0402</t>
  </si>
  <si>
    <t xml:space="preserve">KOA CORP(RK73H1ETTP4R75F)| VISHAY(CRCW04024R75FKED)| YAGEO CORP(RC0402FR-074R75L)</t>
  </si>
  <si>
    <t xml:space="preserve">LFARISRES-00032</t>
  </si>
  <si>
    <t xml:space="preserve">RES-00032</t>
  </si>
  <si>
    <t xml:space="preserve">RES, 10 OHM, 1%, 0402</t>
  </si>
  <si>
    <t xml:space="preserve">KOA CORP(RK73H1ETTP10R0F)| PANASONIC(ERJ-2RKF10R0C)| ROHM CO LTD(MCR01MZPF10R0)| STACKPOLE ELECTRONICS(RMCF 1/16S 10 1% R)| STACKPOLE ELECTRONICS(RMCF0402FT10R0)| VISHAY(CRCW040210R0FKED)| YAGEO CORP(RC0402FR-0710RL)</t>
  </si>
  <si>
    <t xml:space="preserve">LFARISRES-00033</t>
  </si>
  <si>
    <t xml:space="preserve">RES-00033</t>
  </si>
  <si>
    <t xml:space="preserve">RES, 121 OHM, 1%, 0402</t>
  </si>
  <si>
    <t xml:space="preserve">KOA CORP(RK73H1ETTP1210F)| PANASONIC(ERJ-2RKF1210X)| ROHM CO LTD(MCR01MRTF1210)| STACKPOLE ELECTRONICS INC(RMCF0402FT121R)| STACKPOLE ELECTRONICS(RMCF 1/16S 121 1% R)| VISHAY(CRCW0402121RFKED)| YAGEO CORP(RC0402FR-07121RL)</t>
  </si>
  <si>
    <t xml:space="preserve">LFARISRES-00034</t>
  </si>
  <si>
    <t xml:space="preserve">RES-00034</t>
  </si>
  <si>
    <t xml:space="preserve">RES, 2.49K OHM, 1%, 0402</t>
  </si>
  <si>
    <t xml:space="preserve">KOA CORP(RK73H1ETTP2491F)| PANASONIC(ERJ-2RKF2491X)| ROHM CO LTD(MCR01MRTF2491)| STACKPOLE ELECTRONICS INC(RMCF0402FT2K49)| STACKPOLE ELECTRONICS(RMCF 1/16S 2.49K 1% R)| VISHAY(CRCW04022K49FKED)| YAGEO CORP(RC0402FR-072K49L)</t>
  </si>
  <si>
    <t xml:space="preserve">LFARISRES-00035</t>
  </si>
  <si>
    <t xml:space="preserve">RES-00035</t>
  </si>
  <si>
    <t xml:space="preserve">RES, 20K OHM, 1%, 0402</t>
  </si>
  <si>
    <t xml:space="preserve">KOA CORP(RK73H1ETTP2002F)| PANASONIC(ERJ-2RKF2002X)| ROHM CO LTD(MCR01MRTF2002)| VISHAY(CRCW040220K0FKED)| YAGEO CORP(RC0402FR-0720KL)</t>
  </si>
  <si>
    <t xml:space="preserve">LFARISRES-00036</t>
  </si>
  <si>
    <t xml:space="preserve">RES-00036</t>
  </si>
  <si>
    <t xml:space="preserve">RES, 34K OHM, 1%, 0402</t>
  </si>
  <si>
    <t xml:space="preserve">KOA CORP(RK73H1ETTP3402F)| PANASONIC(ERJ-2RKF3402X)| ROHM CO LTD(MCR01MRTF3402)| VISHAY(CRCW040234K0FKED)| YAGEO CORP(RC0402FR-0734KL)</t>
  </si>
  <si>
    <t xml:space="preserve">LFARISRES-00037</t>
  </si>
  <si>
    <t xml:space="preserve">RES-00037</t>
  </si>
  <si>
    <t xml:space="preserve">RES, 1.74K OHM, 1%, 0402</t>
  </si>
  <si>
    <t xml:space="preserve">KOA CORP(RK73H1ETTP1741F)| PANASONIC(ERJ-2RKF1741X)| ROHM CO LTD(MCR01MRTF1741)| VISHAY(CRCW04021K74FKED)| YAGEO CORP(RC0402FR-071K74L)</t>
  </si>
  <si>
    <t xml:space="preserve">LFARISRES-00039</t>
  </si>
  <si>
    <t xml:space="preserve">RES-00039</t>
  </si>
  <si>
    <t xml:space="preserve">RES, 30.1K OHM, 1%, 0402</t>
  </si>
  <si>
    <t xml:space="preserve">KOA CORP(RK73H1ETTP3012F)| PANASONIC(ERJ-2RKF3012X)| ROHM CO LTD(MCR01MRTF3012)| VISHAY(CRCW040230K1FKED)| YAGEO CORP(RC0402FR-0730K1L)</t>
  </si>
  <si>
    <t xml:space="preserve">LFARISRES-00040</t>
  </si>
  <si>
    <t xml:space="preserve">RES-00040</t>
  </si>
  <si>
    <t xml:space="preserve">RES, 3.57K OHM, 1%, 0402</t>
  </si>
  <si>
    <t xml:space="preserve">KOA CORP(RK73H1ETTP3571F)| PANASONIC(ERJ-2RKF3571X)| ROHM CO LTD(MCR01MRTF3571)| VISHAY(CRCW04023K57FKED)| YAGEO CORP(RC0402FR-073K57L)</t>
  </si>
  <si>
    <t xml:space="preserve">LFARISRES-00041</t>
  </si>
  <si>
    <t xml:space="preserve">RES-00041</t>
  </si>
  <si>
    <t xml:space="preserve">RES, 24.3K OHM, 1%, 0402</t>
  </si>
  <si>
    <t xml:space="preserve">KOA CORP(RK73H1ETTP2432F)| PANASONIC(ERJ-2RKF2432X)| ROHM CO LTD(MCR01MRTF2432)| VISHAY(CRCW040224K3FKED)| YAGEO CORP(RC0402FR-0724K3L)</t>
  </si>
  <si>
    <t xml:space="preserve">LFARISRES-00042</t>
  </si>
  <si>
    <t xml:space="preserve">RES-00042</t>
  </si>
  <si>
    <t xml:space="preserve">RES, 2.67K OHM, 1%, 0402</t>
  </si>
  <si>
    <t xml:space="preserve">KOA CORP(RK73H1ETTP2671F)| PANASONIC(ERJ-2RKF2671X)| ROHM CO LTD(MCR01MRTF2671)| VISHAY(CRCW04022K67FKED)| YAGEO CORP(RC0402FR-072K67L)</t>
  </si>
  <si>
    <t xml:space="preserve">LFARISRES-00045</t>
  </si>
  <si>
    <t xml:space="preserve">RES-00045</t>
  </si>
  <si>
    <t xml:space="preserve">RES, 29.4K OHM, 1%, 0402</t>
  </si>
  <si>
    <t xml:space="preserve">KOA CORP(RK73H1ETTP2942F)| PANASONIC(ERJ-2RKF2942X)| ROHM CO LTD(MCR01MRTF2942)| STACKPOLE ELECTRONICS INC(RMCF0402FT29K4)| STACKPOLE ELECTRONICS(RMCF 1/16S 29.4K 1% R)| VISHAY(CRCW040229K4FKED)| YAGEO CORP(RC0402FR-0729K4L)</t>
  </si>
  <si>
    <t xml:space="preserve">LFARISRES-00046</t>
  </si>
  <si>
    <t xml:space="preserve">RES-00046</t>
  </si>
  <si>
    <t xml:space="preserve">RES, 249 OHM, 1%, 0402</t>
  </si>
  <si>
    <t xml:space="preserve">KOA CORP(RK73H1ETTP2490F)| PANASONIC(ERJ-2RKF2490X)| ROHM CO LTD(MCR01MRTF2490)| VISHAY(CRCW0402249RFKED)| YAGEO CORP(RC0402FR-07249RL)</t>
  </si>
  <si>
    <t xml:space="preserve">LFARISRES-00047</t>
  </si>
  <si>
    <t xml:space="preserve">RES-00047</t>
  </si>
  <si>
    <t xml:space="preserve">RES, 200 OHM, 1%, 0402</t>
  </si>
  <si>
    <t xml:space="preserve">KOA CORP(RK73H1ETTP2000F)| PANASONIC(ERJ-2RKF2000X)| ROHM CO LTD(MCR01MRTF2000)| VISHAY(CRCW0402200RFKED)| YAGEO CORP(RC0402FR-07200RL)</t>
  </si>
  <si>
    <t xml:space="preserve">LFARISRES-00048</t>
  </si>
  <si>
    <t xml:space="preserve">RES-00048</t>
  </si>
  <si>
    <t xml:space="preserve">RES, 75 OHM, 1%, 0402</t>
  </si>
  <si>
    <t xml:space="preserve">KOA CORP(RK73H1ETTP75R0F)| PANASONIC(ERJ-2RKF75R0X)| ROHM CO LTD(MCR01MRTF75R0)| VISHAY(CRCW040275R0FKED)| YAGEO CORP(RC0402FR-0775RL)</t>
  </si>
  <si>
    <t xml:space="preserve">LFARISRES-00049</t>
  </si>
  <si>
    <t xml:space="preserve">RES-00049</t>
  </si>
  <si>
    <t xml:space="preserve">RES, 56.2 OHM, 1%, 0402</t>
  </si>
  <si>
    <t xml:space="preserve">KOA CORP(RK73H1ETTP56R2F)| PANASONIC(ERJ-2RKF56R2X)| ROHM CO LTD(MCR01MRTF56R2)| VISHAY(CRCW040256R2FKED)| YAGEO CORP(RC0402FR-0756R2L)</t>
  </si>
  <si>
    <t xml:space="preserve">LFARISRES-00050</t>
  </si>
  <si>
    <t xml:space="preserve">RES-00050</t>
  </si>
  <si>
    <t xml:space="preserve">RES, 499 OHM, 1%, 0402</t>
  </si>
  <si>
    <t xml:space="preserve">KOA CORP(RK73H1ETTP4990F)| PANASONIC(ERJ-2RKF4990X)| ROHM CO LTD(MCR01MRTF4990)| VISHAY(CRCW0402499RFKED)| YAGEO CORP(RC0402FR-07499RL)</t>
  </si>
  <si>
    <t xml:space="preserve">LFARISRES-00051</t>
  </si>
  <si>
    <t xml:space="preserve">RES-00051</t>
  </si>
  <si>
    <t xml:space="preserve">RES, 1.24K OHM, 1%, 0402</t>
  </si>
  <si>
    <t xml:space="preserve">KOA CORP(RK73H1ETTP1241F)| PANASONIC(ERJ-2RKF1241X)| ROHM CO LTD(MCR01MRTF1241)| STACKPOLE ELECTRONICS INC(RMCF0402FT1K24)| STACKPOLE ELECTRONICS(RMCF 1/16S 1.24K 1% R)| VISHAY(CRCW04021K24FKED)| YAGEO CORP(RC0402FR-071K24L)</t>
  </si>
  <si>
    <t xml:space="preserve">LFARISRES-00052</t>
  </si>
  <si>
    <t xml:space="preserve">RES-00052</t>
  </si>
  <si>
    <t xml:space="preserve">RES, 432 OHM, 1%, 1206</t>
  </si>
  <si>
    <t xml:space="preserve">PANASONIC(ERJ-8ENF4320V)| ROHM CO LTD(MCR18ERTF4320)| STACKPOLE ELECTRONICS(RMCF1206FT432R)| VISHAY(CRCW1206432RFKEA)| VISHAY(CRCW1206432RFKEB)| YAGEO CORP(RC1206FR-07432RL)</t>
  </si>
  <si>
    <t xml:space="preserve">LFARISRES-00053</t>
  </si>
  <si>
    <t xml:space="preserve">RES-00053</t>
  </si>
  <si>
    <t xml:space="preserve">RES, 1.82K OHM, 1%, 0402</t>
  </si>
  <si>
    <t xml:space="preserve">KOA CORP(RK73H1ETTP1821F)| PANASONIC(ERJ-2RKF1821X)| ROHM CO LTD(MCR01MRTF1821)| VISHAY(CRCW04021K82FKED)| YAGEO CORP(RC0402FR-071K82L)</t>
  </si>
  <si>
    <t xml:space="preserve">LFARISRES-00054</t>
  </si>
  <si>
    <t xml:space="preserve">RES-00054</t>
  </si>
  <si>
    <t xml:space="preserve">RES, 13K OHM, 1%, 0402</t>
  </si>
  <si>
    <t xml:space="preserve">KOA CORP(RK73H1ETTP1302F)| PANASONIC(ERJ-2RKF1302X)| ROHM CO LTD(MCR01MRTF1302)| STACKPOLE ELECTRONICS INC(RMCF0402FT13K0)| STACKPOLE ELECTRONICS(RMCF 1/16S 13K 1% R)| VISHAY(CRCW040213K0FKED)| YAGEO CORP(RC0402FR-0713KL)</t>
  </si>
  <si>
    <t xml:space="preserve">LFARISRES-00055</t>
  </si>
  <si>
    <t xml:space="preserve">RES-00055</t>
  </si>
  <si>
    <t xml:space="preserve">RES, 1.21K OHM,1%,0402</t>
  </si>
  <si>
    <t xml:space="preserve">KOA CORP(RK73H1ETTP1211F)| PANASONIC(ERJ-2RKF1211X)| ROHM CO LTD(MCR01MRTF1211)| VISHAY(CRCW04021K21FKED)| YAGEO CORP(RC0402FR-071K21L)</t>
  </si>
  <si>
    <t xml:space="preserve">LFARISRES-00056</t>
  </si>
  <si>
    <t xml:space="preserve">RES-00056</t>
  </si>
  <si>
    <t xml:space="preserve">RES, 84.5 OHM,1%,0402</t>
  </si>
  <si>
    <t xml:space="preserve">KOA CORP(RK73H1ETTP84R5F)| PANASONIC(ERJ-2RKF84R5X)| ROHM CO LTD(MCR01MRTF84R5)| VISHAY(CRCW040284R5FKED)| YAGEO CORP(RC0402FR-0784R5L)</t>
  </si>
  <si>
    <t xml:space="preserve">LFARISRES-00057</t>
  </si>
  <si>
    <t xml:space="preserve">RES-00057</t>
  </si>
  <si>
    <t xml:space="preserve">RES, 124 OHM,1%,0402</t>
  </si>
  <si>
    <t xml:space="preserve">KOA CORP(RK73H1ETTP1240F)| PANASONIC(ERJ-2RKF1240X)| ROHM CO LTD(MCR01MRTF1240)| VISHAY(CRCW0402124RFKED)| YAGEO CORP(RC0402FR-07124RL)</t>
  </si>
  <si>
    <t xml:space="preserve">LFARISRES-00059</t>
  </si>
  <si>
    <t xml:space="preserve">RES-00059</t>
  </si>
  <si>
    <t xml:space="preserve">RES, 0 OHM, 1%, 0603</t>
  </si>
  <si>
    <t xml:space="preserve">KOA CORP(RK73Z1JTTD)| PANASONIC(ERJ-3GE0R00V)| ROHM CO LTD(MCR03ERTJ000)| STACKPOLE ELECTRONICS INC(RMCF0603ZT0R00)| STACKPOLE ELECTRONICS(RMCF 1/16 0 R)| VISHAY(CRCW06030000Z0EA)| VISHAY(CRCW06030000Z0EB)| YAGEO CORP(RC0603JR-070RL)| YAGEO CORPORATION(RC0603FR-070RL)</t>
  </si>
  <si>
    <t xml:space="preserve">LFARISRES-00061</t>
  </si>
  <si>
    <t xml:space="preserve">RES-00061</t>
  </si>
  <si>
    <t xml:space="preserve">RES, 6.19K OHM, 1%, 0402</t>
  </si>
  <si>
    <t xml:space="preserve">KOA CORP(RK73H1ETTP6191F)| PANASONIC(ERJ-2RKF6191X)| ROHM CO LTD(MCR01MRTF6191)| VISHAY(CRCW04026K19FKED)| YAGEO CORP(RC0402FR-076K19L)</t>
  </si>
  <si>
    <t xml:space="preserve">LFARISRES-00062</t>
  </si>
  <si>
    <t xml:space="preserve">RES-00062</t>
  </si>
  <si>
    <t xml:space="preserve">RES, 2K OHM, 1%, 0402</t>
  </si>
  <si>
    <t xml:space="preserve">KOA CORP(RK73H1ETTP2001F)| PANASONIC(ERJ-2RKF2001X)| ROHM CO LTD(MCR01MRTF2001)| STACKPOLE ELECTRONICS INC(RMCF0402FT2K00)| STACKPOLE ELECTRONICS(RMCF 1/16S 2K 1% R)| VISHAY(CRCW04022K00FKED)| YAGEO CORP(RC0402FR-072KL)</t>
  </si>
  <si>
    <t xml:space="preserve">LFARISRES-00063</t>
  </si>
  <si>
    <t xml:space="preserve">RES-00063</t>
  </si>
  <si>
    <t xml:space="preserve">RES, 4.12K OHM, 1%, 0402</t>
  </si>
  <si>
    <t xml:space="preserve">KOA CORP(RK73H1ETTP4121F)| PANASONIC(ERJ-2RKF4121X)| ROHM CO LTD(MCR01MRTF4121)| VISHAY(CRCW04024K12FKED)| YAGEO CORP(RC0402FR-074K12L)</t>
  </si>
  <si>
    <t xml:space="preserve">LFARISRES-00064</t>
  </si>
  <si>
    <t xml:space="preserve">RES-00064</t>
  </si>
  <si>
    <t xml:space="preserve">RES, 82.5 OHM, 1%, 0402</t>
  </si>
  <si>
    <t xml:space="preserve">KOA CORP(RK73H1ETTP82R5F)| PANASONIC(ERJ-2RKF82R5X)| ROHM CO LTD(MCR01MRTF82R5)| STACKPOLE ELECTRONICS INC(RMCF0402FT82R5)| STACKPOLE ELECTRONICS(RMCF 1/16S 82.5 1% R)| VISHAY(CRCW040282R5FKED)| YAGEO CORP(RC0402FR-0782R5L)</t>
  </si>
  <si>
    <t xml:space="preserve">LFARISRES-00065</t>
  </si>
  <si>
    <t xml:space="preserve">RES-00065</t>
  </si>
  <si>
    <t xml:space="preserve">RES, 127 OHM, 1%, 0402</t>
  </si>
  <si>
    <t xml:space="preserve">KOA CORP(RK73H1ETTP1270F)| PANASONIC(ERJ-2RKF1270X)| ROHM CO LTD(MCR01MRTF1270)| STACKPOLE ELECTRONICS INC(RMCF0402FT127R)| STACKPOLE ELECTRONICS(RMCF 1/16S 127 1% R)| VISHAY(CRCW0402127RFKED)| YAGEO CORP(RC0402FR-07127RL)</t>
  </si>
  <si>
    <t xml:space="preserve">LFARISRES-00067</t>
  </si>
  <si>
    <t xml:space="preserve">RES-00067</t>
  </si>
  <si>
    <t xml:space="preserve">RES, 931 OHM,1%,0402</t>
  </si>
  <si>
    <t xml:space="preserve">KOA CORP(RK73H1ETTP9310F)| PANASONIC(ERJ-2RKF9310X)| ROHM CO LTD(MCR01MRTF9310)| STACKPOLE ELECTRONICS INC(RMCF0402FT931R)| STACKPOLE ELECTRONICS(RMCF 1/16S 931 1% R)| VISHAY(CRCW0402931RFKED)| YAGEO CORP(RC0402FR-07931RL)</t>
  </si>
  <si>
    <t xml:space="preserve">LFARISRES-00068</t>
  </si>
  <si>
    <t xml:space="preserve">RES-00068</t>
  </si>
  <si>
    <t xml:space="preserve">RES, 100 OHM,5%,1210</t>
  </si>
  <si>
    <t xml:space="preserve">KOA CORP(RK73B2ETTD101J)| ROHM CO LTD(MCR25JZHF1000)| STACKPOLE ELECTRONICS(RMCF 1/4 100 5% R)| STACKPOLE ELECTRONICS(RMCF1210JT100R)| VISHAY(CRCW1210100RFKEA)| VISHAY(CRCW1210100RFKEB)| YAGEO CORP(RC1210FR-07100RL)| YAGEO CORP(RC1210JR-07100RL)</t>
  </si>
  <si>
    <t xml:space="preserve">LFARISRES-00070</t>
  </si>
  <si>
    <t xml:space="preserve">RES-00070</t>
  </si>
  <si>
    <t xml:space="preserve">RES, 3.16K OHM,1%,0402</t>
  </si>
  <si>
    <t xml:space="preserve">KOA CORP(RK73H1ETTP3161F)| PANASONIC(ERJ-2RKF3161X)| ROHM CO LTD(MCR01MRTF3161)| VISHAY(CRCW04023K16FKED)| YAGEO CORP(RC0402FR-073K16L)</t>
  </si>
  <si>
    <t xml:space="preserve">LFARISRES-00072</t>
  </si>
  <si>
    <t xml:space="preserve">RES-00072</t>
  </si>
  <si>
    <t xml:space="preserve">RES, 750 OHM,1%,0402</t>
  </si>
  <si>
    <t xml:space="preserve">KOA CORP(RK73H1ETTP7500F)| PANASONIC(ERJ-2RKF7500X)| ROHM CO LTD(MCR01MRTF7500)| VISHAY(CRCW0402750RFKED)| YAGEO CORP(RC0402FR-07750RL)</t>
  </si>
  <si>
    <t xml:space="preserve">LFARISRES-00073</t>
  </si>
  <si>
    <t xml:space="preserve">RES-00073</t>
  </si>
  <si>
    <t xml:space="preserve">RES, 7.87K OHM,1%,0402</t>
  </si>
  <si>
    <t xml:space="preserve">KOA CORP(RK73H1ETTP7871F)| PANASONIC(ERJ-2RKF7871X)| ROHM CO LTD(MCR01MRTF7871)| STACKPOLE ELECTRONICS INC(RMCF0402FT7K87)| STACKPOLE ELECTRONICS(RMCF 1/16S 7.87K 1% R)| VISHAY(CRCW04027K87FKED)| YAGEO CORP(RC0402FR-077K87L)</t>
  </si>
  <si>
    <t xml:space="preserve">LFARISRES-00074</t>
  </si>
  <si>
    <t xml:space="preserve">RES-00074</t>
  </si>
  <si>
    <t xml:space="preserve">RES, 5.36K OHM,1%,0402</t>
  </si>
  <si>
    <t xml:space="preserve">KOA CORP(RK73H1ETTP5361F)| PANASONIC(ERJ-2RKF5361X)| ROHM CO LTD(MCR01MRTF5361)| STACKPOLE ELECTRONICS INC(RMCF0402FT5K36)| STACKPOLE ELECTRONICS(RMCF 1/16S 5.36K 1% R)| VISHAY(CRCW04025K36FKED)| YAGEO CORP(RC0402FR-075K36L)</t>
  </si>
  <si>
    <t xml:space="preserve">LFARISRES-00075</t>
  </si>
  <si>
    <t xml:space="preserve">RES-00075</t>
  </si>
  <si>
    <t xml:space="preserve">RES, 23.7K OHM, 1%, 0402</t>
  </si>
  <si>
    <t xml:space="preserve">KOA CORP(RK73H1ETTP2372F)| PANASONIC(ERJ-2RKF2372X)| ROHM CO LTD(MCR01MRTF2372)| VISHAY(CRCW040223K7FKED)| YAGEO CORP(RC0402FR-0723K7L)</t>
  </si>
  <si>
    <t xml:space="preserve">LFARISRES-00077</t>
  </si>
  <si>
    <t xml:space="preserve">RES-00077</t>
  </si>
  <si>
    <t xml:space="preserve">RES, 1.54K OHM,1%,0402</t>
  </si>
  <si>
    <t xml:space="preserve">KOA CORP(RK73H1ETTP1541F)| PANASONIC(ERJ-2RKF1541X)| ROHM CO LTD(MCR01MRTF1541)| VISHAY(CRCW04021K54FKED)| YAGEO CORP(RC0402FR-071K54L)</t>
  </si>
  <si>
    <t xml:space="preserve">LFARISRES-00078</t>
  </si>
  <si>
    <t xml:space="preserve">RES-00078</t>
  </si>
  <si>
    <t xml:space="preserve">RES, 1M OHM,1%,0402</t>
  </si>
  <si>
    <t xml:space="preserve">KOA CORP(RK73H1ETTP1004F)| PANASONIC(ERJ-2RKF1004X)| ROHM CO LTD(MCR01MRTF1004)| STACKPOLE ELECTRONICS INC(RMCF0402FT1M00)| STACKPOLE ELECTRONICS(RMCF 1/16S 1M 1% R)| VISHAY(CRCW04021M00FKED)| YAGEO CORP(RC0402FR-071ML)</t>
  </si>
  <si>
    <t xml:space="preserve">LFARISRES-00079</t>
  </si>
  <si>
    <t xml:space="preserve">RES-00079</t>
  </si>
  <si>
    <t xml:space="preserve">RES, 0 OHM,1%,1206</t>
  </si>
  <si>
    <t xml:space="preserve">KOA CORP(RK73Z2BTTD)| PANASONIC(ERJ-8GE0R00V)| ROHM CO LTD(MCR18ERTJ000)| STACKPOLE ELECTRONICS INC(RMCF1206ZT0R00)| STACKPOLE ELECTRONICS(RMCF 1/8 0 R)| VISHAY(CRCW12060000Z0EA)| YAGEO CORP(RC1206JR-070RL)</t>
  </si>
  <si>
    <t xml:space="preserve">LFARISRES-00080</t>
  </si>
  <si>
    <t xml:space="preserve">RES-00080</t>
  </si>
  <si>
    <t xml:space="preserve">RES, 187 OHM,1%,0402</t>
  </si>
  <si>
    <t xml:space="preserve">KOA CORP(RK73H1ETTP1870F)| PANASONIC(ERJ-2RKF1870X)| ROHM CO LTD(MCR01MRTF1870)| VISHAY(CRCW0402187RFKED)| YAGEO CORP(RC0402FR-07187RL)</t>
  </si>
  <si>
    <t xml:space="preserve">LFARISRES-00081</t>
  </si>
  <si>
    <t xml:space="preserve">RES-00081</t>
  </si>
  <si>
    <t xml:space="preserve">RES, 10 OHM, 1%, 0805</t>
  </si>
  <si>
    <t xml:space="preserve">KOA SPEER ELECTRONICS(RK73H2ATTD10R0F)| PANASONIC CORPORATION(ERJ-6ENF10R0V)| ROHM(MCR10ERTF10R0)| VISHAY INTERTECHNOLOGY INC.(CRCW080510R0FKEA)| YAGEO CORPORATION(RC0805FR-0710RL)</t>
  </si>
  <si>
    <t xml:space="preserve">LFARISRES-00082</t>
  </si>
  <si>
    <t xml:space="preserve">RES-00082</t>
  </si>
  <si>
    <t xml:space="preserve">RES, 40.2 OHM,1%,0402</t>
  </si>
  <si>
    <t xml:space="preserve">KOA CORP(RK73H1ETTP40R2F)| PANASONIC(ERJ-2RKF40R2X)| ROHM CO LTD(MCR01MRTF40R2)| VISHAY(CRCW040240R2FKED)| YAGEO CORP(RC0402FR-0740R2L)</t>
  </si>
  <si>
    <t xml:space="preserve">LFARISRES-00083</t>
  </si>
  <si>
    <t xml:space="preserve">RES-00083</t>
  </si>
  <si>
    <t xml:space="preserve">RES, 95.3K OHM,1%,0402</t>
  </si>
  <si>
    <t xml:space="preserve">KOA SPEER ELECTRONICS INC.(RK73H1ETTP9532F)| PANASONIC CORPORATION(ERJ-2RKF9532X)| VISHAY(CRCW040295K3FKED)| YAGEO CORPORATION(RC0402FR-0795K3L)</t>
  </si>
  <si>
    <t xml:space="preserve">LFARISRES-00084</t>
  </si>
  <si>
    <t xml:space="preserve">RES-00084</t>
  </si>
  <si>
    <t xml:space="preserve">RES, 162K OHM,1%,0402</t>
  </si>
  <si>
    <t xml:space="preserve">KOA CORP(RK73H1ETTP1623F)| PANASONIC(ERJ-2RKF1623X)| ROHM CO LTD(MCR01MRTF1623)| VISHAY(CRCW0402162KFKED)| YAGEO CORP(RC0402FR-07162KL)</t>
  </si>
  <si>
    <t xml:space="preserve">LFARISRES-00085</t>
  </si>
  <si>
    <t xml:space="preserve">RES-00085</t>
  </si>
  <si>
    <t xml:space="preserve">RES, 113K OHM, 1%, 0402</t>
  </si>
  <si>
    <t xml:space="preserve">KOA CORP(RK73H1ETTP1133F)| PANASONIC(ERJ-2RKF1133X)| ROHM CO LTD(MCR01MRTF1133)| VISHAY(CRCW0402113KFKED)| YAGEO CORP(RC0402FR-07113KL)</t>
  </si>
  <si>
    <t xml:space="preserve">LFARISRES-00086</t>
  </si>
  <si>
    <t xml:space="preserve">RES-00086</t>
  </si>
  <si>
    <t xml:space="preserve">RES, 11.8K OHM, 1%, 0402</t>
  </si>
  <si>
    <t xml:space="preserve">KOA CORP(RK73H1ETTP1182F)| PANASONIC(ERJ-2RKF1182X)| ROHM CO LTD(MCR01MRTF1182)| STACKPOLE ELECTRONICS INC(RMCF0402FT11K8)| STACKPOLE ELECTRONICS(RMCF 1/16S 11.8K 1% R)| VISHAY(CRCW040211K8FKED)| YAGEO CORP(RC0402FR-0711K8L)</t>
  </si>
  <si>
    <t xml:space="preserve">LFARISRES-00088</t>
  </si>
  <si>
    <t xml:space="preserve">RES-00088</t>
  </si>
  <si>
    <t xml:space="preserve">RES, 0.002 OHM, 5%</t>
  </si>
  <si>
    <t xml:space="preserve">KOA CORP(TLR3AWDTE2L00F)| STACKPOLE ELECTRONICS(CSNL2512FT2L00)</t>
  </si>
  <si>
    <t xml:space="preserve">LFARISRES-00091</t>
  </si>
  <si>
    <t xml:space="preserve">RES-00091</t>
  </si>
  <si>
    <t xml:space="preserve">RES, 7.5K OHM,1%,0402</t>
  </si>
  <si>
    <t xml:space="preserve">KOA CORP(RK73H1ETTP7501F)| PANASONIC(ERJ-2RKF7501X)| ROHM CO LTD(MCR01MRTF7501)| VISHAY(CRCW04027K50FKED)| YAGEO CORP(RC0402FR-077K5L)</t>
  </si>
  <si>
    <t xml:space="preserve">LFARISRES-00093</t>
  </si>
  <si>
    <t xml:space="preserve">RES-00093</t>
  </si>
  <si>
    <t xml:space="preserve">RES, 499K OHM,1%,0402</t>
  </si>
  <si>
    <t xml:space="preserve">KOA CORP(RK73H1ETTP4993F)| PANASONIC(ERJ-2RKF4993X)| ROHM CO LTD(MCR01MRTF4993)| VISHAY(CRCW0402499KFKED)| YAGEO CORP(RC0402FR-07499KL)</t>
  </si>
  <si>
    <t xml:space="preserve">LFARISRES-00094</t>
  </si>
  <si>
    <t xml:space="preserve">RES-00094</t>
  </si>
  <si>
    <t xml:space="preserve">RES, 19.1K OHM, 1%, 0402</t>
  </si>
  <si>
    <t xml:space="preserve">KOA SPEER ELECTRONICS INC(RK73H1ETTP1912F)| PANASONIC(ERJ-2RKF1912X)| VISHAY(CRCW040219K1FKED)| YAGEO CORPORATION(RC0402FR-0719K1L)</t>
  </si>
  <si>
    <t xml:space="preserve">LFARISRES-00095</t>
  </si>
  <si>
    <t xml:space="preserve">RES-00095</t>
  </si>
  <si>
    <t xml:space="preserve">RES, 75 OHM, 1/4W, 1%, 1206</t>
  </si>
  <si>
    <t xml:space="preserve">KOA CORP(RK73H2BTTD75R0F)| PANASONIC(ERJ-8ENF75R0V)| ROHM CO LTD(MCR18ERTF75R0)| VISHAY(CRCW120675R0FKEA)| YAGEO CORP(RC1206FR-0775RL)</t>
  </si>
  <si>
    <t xml:space="preserve">LFARISRES-00098</t>
  </si>
  <si>
    <t xml:space="preserve">RES-00098</t>
  </si>
  <si>
    <t xml:space="preserve">RES, 1K OHM, 0.1%, 1/16W, 25PPM/C, 0402</t>
  </si>
  <si>
    <t xml:space="preserve">KOA CORP(RN731ETTP1001B25)| PANASONIC(ERA2-AEB102X)| PRECISION RESISTIVE(PRC0402T TC25 1K 0.1%)| VISHAY(TNPW04021K00BEED)| YAGEO CORP(RT0402BRD071KL)</t>
  </si>
  <si>
    <t xml:space="preserve">LFARISRES-00100</t>
  </si>
  <si>
    <t xml:space="preserve">RES-00100</t>
  </si>
  <si>
    <t xml:space="preserve">RES, 4.75 OHM, 1%, 0603,1/10W</t>
  </si>
  <si>
    <t xml:space="preserve">KOA CORP(RK73H1JTTD4R75F)| VISHAY(CRCW06034R75FKEA)| YAGEO CORP(RT0603FRE074R75L)</t>
  </si>
  <si>
    <t xml:space="preserve">LFARISRES-00101</t>
  </si>
  <si>
    <t xml:space="preserve">RES-00101</t>
  </si>
  <si>
    <t xml:space="preserve">RES, 10 OHM, 1%, 0603</t>
  </si>
  <si>
    <t xml:space="preserve">KOA  SPEER(RK73H1JTTP10R0F)| PANASONIC CORPORATION(ERJ-3EKF10R0V)| ROHM CO LTD(MCR03ERTF10R0)| VISHAY(CRCW060310R0FKEA)| YAGEO CORP(RT0603FRE0710RL)</t>
  </si>
  <si>
    <t xml:space="preserve">LFARISRES-00102</t>
  </si>
  <si>
    <t xml:space="preserve">RES-00102</t>
  </si>
  <si>
    <t xml:space="preserve">RES, 825 OHM,1%,0402</t>
  </si>
  <si>
    <t xml:space="preserve">KOA CORP(RK73H1ETTP8250F)| PANASONIC(ERJ-2RKF8250X)| ROHM CO LTD(MCR01MRTF8250)| STACKPOLE ELECTRONICS INC(RMCF0402FT825R)| STACKPOLE ELECTRONICS(RMCF 1/16S 825 1% R)| VISHAY(CRCW0402825RFKED)| YAGEO CORP(RC0402FR-07825RL)</t>
  </si>
  <si>
    <t xml:space="preserve">LFARISRES-00103</t>
  </si>
  <si>
    <t xml:space="preserve">RES-00103</t>
  </si>
  <si>
    <t xml:space="preserve">RES, 475 OHM,1%,0402</t>
  </si>
  <si>
    <t xml:space="preserve">KOA CORP(RK73H1ETTP4750F)| PANASONIC(ERJ-2RKF4750X)| ROHM CO LTD(MCR01MRTF4750)| STACKPOLE ELECTRONICS INC(RMCF0402FT475R)| STACKPOLE ELECTRONICS(RMCF 1/16S 475 1% R)| VISHAY(CRCW0402475RFKED)| YAGEO CORP(RC0402FR-07475RL)</t>
  </si>
  <si>
    <t xml:space="preserve">LFARISRES-00104</t>
  </si>
  <si>
    <t xml:space="preserve">RES-00104</t>
  </si>
  <si>
    <t xml:space="preserve">RES, 249K OHM,1%,0402</t>
  </si>
  <si>
    <t xml:space="preserve">KOA CORP(RK73H1ETTP2493F)| PANASONIC(ERJ-2RKF2493X)| ROHM CO LTD(MCR01MRTF2493)| STACKPOLE ELECTRONICS INC(RMCF0402FT249K)| STACKPOLE ELECTRONICS(RMCF 1/16S 249K 1% R)| VISHAY(CRCW0402249KFKED)| YAGEO CORP(RC0402FR-07249KL)</t>
  </si>
  <si>
    <t xml:space="preserve">LFARISRES-00105</t>
  </si>
  <si>
    <t xml:space="preserve">RES-00105</t>
  </si>
  <si>
    <t xml:space="preserve">RES, 88.7K OHM,1%,0402</t>
  </si>
  <si>
    <t xml:space="preserve">KOA CORP(RK73H1ETTP8872F)| PANASONIC(ERJ-2RKF8872X)| ROHM CO LTD(MCR01MRTF8872)| STACKPOLE ELECTRONICS INC(RMCF0402FT88K7)| STACKPOLE ELECTRONICS(RMCF 1/16S 88.7K 1% R)| VISHAY(CRCW040288K7FKED)| YAGEO CORP(RC0402FR-0788K7L)</t>
  </si>
  <si>
    <t xml:space="preserve">LFARISRES-00106</t>
  </si>
  <si>
    <t xml:space="preserve">RES-00106</t>
  </si>
  <si>
    <t xml:space="preserve">RES, 10M OHM,1%,0402</t>
  </si>
  <si>
    <t xml:space="preserve">KOA CORP(RK73H1ETTP1005F)| ROHM CO LTD(MCR01MRTF1005)| STACKPOLE ELECTRONICS INC(RMCF0402FT10M0)| STACKPOLE ELECTRONICS(RMCF 1/16S 10M 1% R)| VISHAY(CRCW040210M0FKED)| YAGEO CORP(RC0402FR-0710ML)</t>
  </si>
  <si>
    <t xml:space="preserve">LFARISRES-00107</t>
  </si>
  <si>
    <t xml:space="preserve">RES-00107</t>
  </si>
  <si>
    <t xml:space="preserve">RES, 22.6 OHM,1%,0402</t>
  </si>
  <si>
    <t xml:space="preserve">KOA CORP(RK73H1ETTP22R6F)| PANASONIC(ERJ-2RKF22R6X)| ROHM CO LTD(MCR01MRTF22R6)| STACKPOLE ELECTRONICS INC(RMCF0402FT22R6)| STACKPOLE ELECTRONICS(RMCF 1/16S 22.6 1% R)| VISHAY(CRCW040222R6FKED)| YAGEO CORP(RC0402FR-0722R6L)</t>
  </si>
  <si>
    <t xml:space="preserve">LFARISRES-00108</t>
  </si>
  <si>
    <t xml:space="preserve">RES-00108</t>
  </si>
  <si>
    <t xml:space="preserve">RES, 22.6K,1%,0402</t>
  </si>
  <si>
    <t xml:space="preserve">KOA CORP(RK73H1ETTP2262F)| PANASONIC(ERJ-2RKF2262X)| ROHM CO LTD(MCR01MRTF2262)| STACKPOLE ELECTRONICS(RMCF 1/16S 22.6K 1% R)| STACKPOLE ELECTRONICS(RMCF0402FT22K6)| VISHAY(CRCW040222K6FKED)| YAGEO CORP(RC0402FR-0722K6L)</t>
  </si>
  <si>
    <t xml:space="preserve">LFARISRES-00109</t>
  </si>
  <si>
    <t xml:space="preserve">RES-00109</t>
  </si>
  <si>
    <t xml:space="preserve">RES, 330 OHM,1%,0402</t>
  </si>
  <si>
    <t xml:space="preserve">KOA CORP(RK73H1ETTP3300F)| PANASONIC(ERJ-2RKF3300X)| ROHM CO LTD(MCR01MRTF3300)| STACKPOLE ELECTRONICS INC(RMCF0402FT330R)| STACKPOLE ELECTRONICS(RMCF 1/16S 330 1% R)| VISHAY(CRCW0402330RFKED)| YAGEO CORP(RC0402FR-07330RL)</t>
  </si>
  <si>
    <t xml:space="preserve">LFARISRES-00110</t>
  </si>
  <si>
    <t xml:space="preserve">RES-00110</t>
  </si>
  <si>
    <t xml:space="preserve">RES, 1 OHM, 1%, 0402</t>
  </si>
  <si>
    <t xml:space="preserve">KOA CORP(RK73H1ETTP1R00F)| STACKPOLE ELECTRONICS INC(RMCF0402FT1R00)| STACKPOLE ELECTRONICS(RMCF 1/16S 1.0 1% R)| VISHAY(CRCW04021R00FKED)| YAGEO CORP(RC0402FR-071RL)</t>
  </si>
  <si>
    <t xml:space="preserve">LFARISRES-00111</t>
  </si>
  <si>
    <t xml:space="preserve">RES-00111</t>
  </si>
  <si>
    <t xml:space="preserve">RES, 24.9 OHM, 1%, 0402</t>
  </si>
  <si>
    <t xml:space="preserve">KOA CORP(RK73H1ETTP24R9F)| PANASONIC(ERJ-2RKF24R9X)| ROHM CO LTD(MCR01MRTF24R9)| VISHAY(CRCW040224R9FKED)| YAGEO CORP(RC0402FR-0724R9L)</t>
  </si>
  <si>
    <t xml:space="preserve">LFARISRES-00112</t>
  </si>
  <si>
    <t xml:space="preserve">RES-00112</t>
  </si>
  <si>
    <t xml:space="preserve">RES, 49.9 OHM, 0.1%, 0402</t>
  </si>
  <si>
    <t xml:space="preserve">PANASONIC(ERA-2AEB49R9X)| VISHAY(TNPW040249R9BEED)| YAGEO CORP(RT0402BRD0749R9L)</t>
  </si>
  <si>
    <t xml:space="preserve">LFARISRES-00113</t>
  </si>
  <si>
    <t xml:space="preserve">RES-00113</t>
  </si>
  <si>
    <t xml:space="preserve">RES, 0.5 or 0.51OHM, 5%, 0402</t>
  </si>
  <si>
    <t xml:space="preserve">PANASONIC(ERJ2BQFR51X)| PANASONIC(ERJ2BQJR51X)| VENKEL CORP(LCR0402-R500JT)| VISHAY(RCWE0402R510JKEA)| VISHAY(RCWE0402R510JQEA)| VISHAY(RCWL0402R510JQEA)| WELWYN COMPONENTS(LRCS0402-0R5FT5)| WELWYN COMPONENTS(LRCS0402-0R5JT5)| YAGEO CORP(RL0402FR-070R5L)</t>
  </si>
  <si>
    <t xml:space="preserve">LFARISRES-00114</t>
  </si>
  <si>
    <t xml:space="preserve">RES-00114</t>
  </si>
  <si>
    <t xml:space="preserve">RES, 3K OHM, 1%, 0402</t>
  </si>
  <si>
    <t xml:space="preserve">KOA CORP(RK73H1ETTP3001F)| PANASONIC(ERJ-2RKF3001X)| ROHM CO LTD(MCR01MRTF3001)| STACKPOLE ELECTRONICS INC(RMCF0402FT3K00)| STACKPOLE ELECTRONICS(RMCF 1/16S 3K 1% R)| VISHAY(CRCW04023K00FKED)| YAGEO CORP(RC0402FR-073KL)</t>
  </si>
  <si>
    <t xml:space="preserve">LFARISRES-00115</t>
  </si>
  <si>
    <t xml:space="preserve">RES-00115</t>
  </si>
  <si>
    <t xml:space="preserve">RES, 240 OHM, 1%, 0402</t>
  </si>
  <si>
    <t xml:space="preserve">KOA CORP(RK73H1ETTP2400F)| PANASONIC(ERJ-2RKF2400X)| ROHM CO LTD(MCR01MRTF2400)| VISHAY(CRCW0402240RFKED)| YAGEO CORP(RC0402FR-07240RL)</t>
  </si>
  <si>
    <t xml:space="preserve">LFARISRES-00116</t>
  </si>
  <si>
    <t xml:space="preserve">RES-00116</t>
  </si>
  <si>
    <t xml:space="preserve">RES, 0.5 OHM, 1%, 0805</t>
  </si>
  <si>
    <t xml:space="preserve">STACKPOLE ELECTRONICS(CSR0805FKR500)| YAGEO CORP(RL0805FR-070R5L)</t>
  </si>
  <si>
    <t xml:space="preserve">LFARISRES-00118</t>
  </si>
  <si>
    <t xml:space="preserve">RES-00118</t>
  </si>
  <si>
    <t xml:space="preserve">RES, 3.09K OHM, 1%, 0402</t>
  </si>
  <si>
    <t xml:space="preserve">KOA CORP(RK73H1ETTP3091F)| PANASONIC(ERJ-2RKF3091X)| ROHM CO LTD(MCR01MRTF3091)| STACKPOLE ELECTRONICS(RMCF 1/16S 3.09K 1% R)| STACKPOLE ELECTRONICS(RMCF0402FT3K09)| VISHAY(CRCW04023K09FKED)| YAGEO CORP(RC0402FR-073K09L)</t>
  </si>
  <si>
    <t xml:space="preserve">LFARISRES-00120</t>
  </si>
  <si>
    <t xml:space="preserve">RES-00120</t>
  </si>
  <si>
    <t xml:space="preserve">RES, 1.43K OHM, 1%, 0402</t>
  </si>
  <si>
    <t xml:space="preserve">KOA CORP(RK73H1ETTP1431F)| PANASONIC(ERJ-2RKF1431X)| ROHM CO LTD(MCR01MRTF1431)| STACKPOLE ELECTRONICS(RMCF 1/16S 1.43K 1% R)| STACKPOLE ELECTRONICS(RMCF0402FT1K43)| VISHAY(CRCW04021K43FKED)| YAGEO CORP(RC0402FR-071K43L)</t>
  </si>
  <si>
    <t xml:space="preserve">LFARISRES-00122</t>
  </si>
  <si>
    <t xml:space="preserve">RES-00122</t>
  </si>
  <si>
    <t xml:space="preserve">RES, 3.32 OHM, 1%, 0402</t>
  </si>
  <si>
    <t xml:space="preserve">KOA(RK73H1ETTP3R32F)| VISHAY(CRCW04023R32FKED)| YAGEO(RC0402FR-073R32L)</t>
  </si>
  <si>
    <t xml:space="preserve">LFARISRES-00123</t>
  </si>
  <si>
    <t xml:space="preserve">RES-00123</t>
  </si>
  <si>
    <t xml:space="preserve">RES, 3.32 OHM, 1%, 0805</t>
  </si>
  <si>
    <t xml:space="preserve">KOA CORP(RK73H2ATTD3R32F)| VISHAY(CRCW08053R32FKEA)| YAGEO CORP(RC0805FR-073R32L)</t>
  </si>
  <si>
    <t xml:space="preserve">LFARISRES-00124</t>
  </si>
  <si>
    <t xml:space="preserve">RES-00124</t>
  </si>
  <si>
    <t xml:space="preserve">RES, 59K OHM, 1%, 0402</t>
  </si>
  <si>
    <t xml:space="preserve">KOA CORP(RK73H1ETTP5902F)| PANASONIC(ERJ-2RKF5902X)| ROHM CO LTD(MCR01MRTF5902)| VISHAY(CRCW040259K0FKED)| YAGEO CORP(RC0402FR-0759KL)</t>
  </si>
  <si>
    <t xml:space="preserve">LFARISRES-00125</t>
  </si>
  <si>
    <t xml:space="preserve">RES-00125</t>
  </si>
  <si>
    <t xml:space="preserve">RES, 20 OHM, 1%, 0402</t>
  </si>
  <si>
    <t xml:space="preserve">KOA CORP(RK73H1ETTP20R0F)| PANASONIC(ERJ-2RKF20R0X)| ROHM CO LTD(MCR01MRTF20R0)| VISHAY(CRCW040220R0FKED)| YAGEO CORP(RC0402FR-0720RL)</t>
  </si>
  <si>
    <t xml:space="preserve">LFARISRES-00128</t>
  </si>
  <si>
    <t xml:space="preserve">RES-00128</t>
  </si>
  <si>
    <t xml:space="preserve">RES, 12.1K OHM, 1%, 0402</t>
  </si>
  <si>
    <t xml:space="preserve">KOA CORP(RK73H1ETTP1212F)| PANASONIC(ERJ-2RKF1212X)| ROHM CO LTD(MCR01MRTF1212)| VISHAY(CRCW040212K1FKED)| YAGEO CORP(RC0402FR-0712K1L)</t>
  </si>
  <si>
    <t xml:space="preserve">LFARISRES-00129</t>
  </si>
  <si>
    <t xml:space="preserve">RES-00129</t>
  </si>
  <si>
    <t xml:space="preserve">RES, 64.9K OHM, 1%, 0402</t>
  </si>
  <si>
    <t xml:space="preserve">KOA CORP(RK73H1ETTP6492F)| PANASONIC(ERJ-2RKF6492X)| ROHM CO LTD(MCR01MRTF6492)| VISHAY(CRCW040264K9FKED)| YAGEO CORP(RC0402FR-0764K9L)</t>
  </si>
  <si>
    <t xml:space="preserve">LFARISRES-00130</t>
  </si>
  <si>
    <t xml:space="preserve">RES-00130</t>
  </si>
  <si>
    <t xml:space="preserve">RES, 200K OHM, 1%, 0402</t>
  </si>
  <si>
    <t xml:space="preserve">KOA CORP(RK73H1ETTP2003F)| PANASONIC(ERJ-2RKF2003X)| ROHM CO LTD(MCR01MRTF2003)| VISHAY(CRCW0402200KFKED)| YAGEO CORP(RC0402FR-07200KL)</t>
  </si>
  <si>
    <t xml:space="preserve">LFARISRES-00131</t>
  </si>
  <si>
    <t xml:space="preserve">RES-00131</t>
  </si>
  <si>
    <t xml:space="preserve">RES, 6.34K OHM, 1%, 0402</t>
  </si>
  <si>
    <t xml:space="preserve">KOA CORP(RK73H1ETTP6341F)| PANASONIC(ERJ-2RKF6341X)| ROHM CO LTD(MCR01MRTF6341)| VISHAY(CRCW04026K34FKED)| YAGEO CORP(RC0402FR-076K34L)</t>
  </si>
  <si>
    <t xml:space="preserve">LFARISRES-00132</t>
  </si>
  <si>
    <t xml:space="preserve">RES-00132</t>
  </si>
  <si>
    <t xml:space="preserve">RES, 4.99K OHM, 1%, 0402</t>
  </si>
  <si>
    <t xml:space="preserve">KOA CORP(RK73H1ETTP4991F)| PANASONIC(ERJ-2RKF4991X)| ROHM CO LTD(MCR01MRTF4991)| VISHAY(CRCW04024K99FKED)| YAGEO CORP(RC0402FR-074K99L)</t>
  </si>
  <si>
    <t xml:space="preserve">LFARISRES-00133</t>
  </si>
  <si>
    <t xml:space="preserve">RES-00133</t>
  </si>
  <si>
    <t xml:space="preserve">RES, 1.5K OHM, 1%, 0402</t>
  </si>
  <si>
    <t xml:space="preserve">KOA CORP(RK73H1ETTP1501F)| PANASONIC(ERJ-2RKF1501X)| ROHM CO LTD(MCR01MRTF1501)| VISHAY(CRCW04021K50FKED)| YAGEO CORP(RC0402FR-071K5L)</t>
  </si>
  <si>
    <t xml:space="preserve">LFARISRES-00134</t>
  </si>
  <si>
    <t xml:space="preserve">RES-00134</t>
  </si>
  <si>
    <t xml:space="preserve">RES, THERMISTOR, 10K, B=3380K, 1%, 0603</t>
  </si>
  <si>
    <t xml:space="preserve">MURATA(NCP18XH103F03RB)</t>
  </si>
  <si>
    <t xml:space="preserve">LFARISRES-00135</t>
  </si>
  <si>
    <t xml:space="preserve">RES-00135</t>
  </si>
  <si>
    <t xml:space="preserve">RES, 6.65K OHM, 1%, 0402</t>
  </si>
  <si>
    <t xml:space="preserve">KOA CORP(RK73H1ETTP6651F)| PANASONIC(ERJ-2RKF6651X)| ROHM CO LTD(MCR01MRTF6651)| VISHAY(CRCW04026K65FKED)| YAGEO CORP(RC0402FR-076K65L)</t>
  </si>
  <si>
    <t xml:space="preserve">LFARISRES-00136</t>
  </si>
  <si>
    <t xml:space="preserve">RES-00136</t>
  </si>
  <si>
    <t xml:space="preserve">RES, 7.68K OHM, 1%, 0402</t>
  </si>
  <si>
    <t xml:space="preserve">KOA CORP(RK73H1ETTP7681F)| PANASONIC(ERJ-2RKF7681X)| ROHM CO LTD(MCR01MRTF7681)| VISHAY(CRCW04027K68FKED)| YAGEO CORP(RC0402FR-077K68L)</t>
  </si>
  <si>
    <t xml:space="preserve">LFARISRES-00137</t>
  </si>
  <si>
    <t xml:space="preserve">RES-00137</t>
  </si>
  <si>
    <t xml:space="preserve">RES, 4.02K OHM, 1%, 0402</t>
  </si>
  <si>
    <t xml:space="preserve">KOA CORP(RK73H1ETTP4021F)| PANASONIC(ERJ-2RKF4021X)| ROHM CO LTD(MCR01MRTF4021)| VISHAY(CRCW04024K02FKED)| YAGEO CORP(RC0402FR-074K02L)</t>
  </si>
  <si>
    <t xml:space="preserve">LFARISRES-00138</t>
  </si>
  <si>
    <t xml:space="preserve">RES-00138</t>
  </si>
  <si>
    <t xml:space="preserve">RES, 330K OHM, 1%, 0402</t>
  </si>
  <si>
    <t xml:space="preserve">KOA CORP(RK73H1ETTP3303F)| PANASONIC(ERJ-2RKF3303X)| ROHM CO LTD(MCR01MRTF3303)| VISHAY(CRCW0402330KFKED)| YAGEO CORP(RC0402FR-07330KL)</t>
  </si>
  <si>
    <t xml:space="preserve">LFARISRES-00141</t>
  </si>
  <si>
    <t xml:space="preserve">RES-00141</t>
  </si>
  <si>
    <t xml:space="preserve">RES, 2.37K OHM, 1%, 0402</t>
  </si>
  <si>
    <t xml:space="preserve">KOA CORP(RK73H1ETTP2371F)| PANASONIC(ERJ-2RKF2371X)| ROHM CO LTD(MCR01MRTF2371)| VISHAY(CRCW04022K37FKED)| YAGEO CORP(RC0402FR-072K37L)</t>
  </si>
  <si>
    <t xml:space="preserve">LFARISRES-00142</t>
  </si>
  <si>
    <t xml:space="preserve">RES-00142</t>
  </si>
  <si>
    <t xml:space="preserve">RES, 68.1K OHM, 1%, 0402</t>
  </si>
  <si>
    <t xml:space="preserve">KOA CORP(RK73H1ETTP6812F)| PANASONIC(ERJ-2RKF6812X)| ROHM CO LTD(MCR01MRTF6812)| VISHAY(CRCW040268K1FKED)| YAGEO CORP(RC0402FR-0768K1L)</t>
  </si>
  <si>
    <t xml:space="preserve">LFARISRES-00143</t>
  </si>
  <si>
    <t xml:space="preserve">RES-00143</t>
  </si>
  <si>
    <t xml:space="preserve">RES, 51.1K OHM, 1%, 0402</t>
  </si>
  <si>
    <t xml:space="preserve">KOA SPEER ELECTRONICS(RK73H1ETTP5112F)| PANASONIC CORPORATION(ERJ-2RKF5112X)| ROHM(MCR01MRTF5112)| VISHAY INTERTECHNOLOGY INC.(CRCW040251K1FKED)| YAGEO CORPORATION(RC0402FR-0751K1L)</t>
  </si>
  <si>
    <t xml:space="preserve">LFARISRES-00144</t>
  </si>
  <si>
    <t xml:space="preserve">RES-00144</t>
  </si>
  <si>
    <t xml:space="preserve">RES, 0.001 OHM, 1%, 3W, LR72A</t>
  </si>
  <si>
    <t xml:space="preserve">ISOTEK CORP(BVS-A-R001-1.0)| ISOTEK CORP(BVS-M-R001-1.0)</t>
  </si>
  <si>
    <t xml:space="preserve">LFARISRES-00145</t>
  </si>
  <si>
    <t xml:space="preserve">RES-00145</t>
  </si>
  <si>
    <t xml:space="preserve">RES, 0.002 OHM,1%,3W,LR72A</t>
  </si>
  <si>
    <t xml:space="preserve">ISOTEK CORP(BVS-A-R002-1.0)| ROHM(PSR400ITQFJ2L00)| VISHAY INTERTECHNOLOGY INC.(WSL39212L000FEA)</t>
  </si>
  <si>
    <t xml:space="preserve">LFARISRES-00147</t>
  </si>
  <si>
    <t xml:space="preserve">RES-00147</t>
  </si>
  <si>
    <t xml:space="preserve">RES, 3K OHM, 1%, 0201</t>
  </si>
  <si>
    <t xml:space="preserve">PANASONIC(ERJ-1GEF3001C)| PANASONIC(ERJ-1GNF3001C)| ROHM CO LTD(MCR006YRTF3001)| VISHAY(CRCW02013K00FKED)| VISHAY(CRCW02013K00FNED)| YAGEO CORP(RC0201FR-073KL)</t>
  </si>
  <si>
    <t xml:space="preserve">LFARISRES-00150</t>
  </si>
  <si>
    <t xml:space="preserve">RES-00150</t>
  </si>
  <si>
    <t xml:space="preserve">RES, 0.002 OHM,1%,3W,3920 OR 2512 OR LR72A SIZE</t>
  </si>
  <si>
    <t xml:space="preserve">ISOTEK CORP(BVS-A-R002-1.0)| VISHAY(WSL39212L000FEA)</t>
  </si>
  <si>
    <t xml:space="preserve">LFARISRES-00151</t>
  </si>
  <si>
    <t xml:space="preserve">RES-00151</t>
  </si>
  <si>
    <t xml:space="preserve">RES, 5.11K OHM, 1%, 0402</t>
  </si>
  <si>
    <t xml:space="preserve">KOA CORP(RK73H1ETTP5111F)| PANASONIC(ERJ-2RKF5111X)| ROHM CO LTD(MCR01MRTF5111)| VISHAY(CRCW04025K11FKED)| YAGEO CORP(RC0402FR-075K11L)</t>
  </si>
  <si>
    <t xml:space="preserve">LFARISRES-00152</t>
  </si>
  <si>
    <t xml:space="preserve">RES-00152</t>
  </si>
  <si>
    <t xml:space="preserve">RES, 100K OHM,1%,0402</t>
  </si>
  <si>
    <t xml:space="preserve">KOA CORP(RK73H1ETTP1003F)| PANASONIC(ERJ-2RKF1003X)| ROHM CO LTD(MCR01MRTF1003)| VISHAY(CRCW0402100KFKED)| YAGEO CORP(RC0402FR-07100KL)</t>
  </si>
  <si>
    <t xml:space="preserve">LFARISRES-00153</t>
  </si>
  <si>
    <t xml:space="preserve">RES-00153</t>
  </si>
  <si>
    <t xml:space="preserve">RES, 2.21 OHM, 1%, 0402</t>
  </si>
  <si>
    <t xml:space="preserve">KOA CORP(RK73H1ETTP2R21F)| VISHAY(CRCW04022R21FKED)| YAGEO CORP(RC0402FR-072R21L)</t>
  </si>
  <si>
    <t xml:space="preserve">LFARISRES-00154</t>
  </si>
  <si>
    <t xml:space="preserve">RES-00154</t>
  </si>
  <si>
    <t xml:space="preserve">RES, 13.3K OHM, 1%, 0402</t>
  </si>
  <si>
    <t xml:space="preserve">KOA CORP(RK73H1ETTP1332F)| PANASONIC(ERJ-2RKF1332X)| ROHM CO LTD(MCR01MRTF1332)| VISHAY(CRCW040213K3FKED)| YAGEO CORP(RC0402FR-0713K3L)</t>
  </si>
  <si>
    <t xml:space="preserve">LFARISRES-00155</t>
  </si>
  <si>
    <t xml:space="preserve">RES-00155</t>
  </si>
  <si>
    <t xml:space="preserve">RES, 45.3K OHMS, 1%, 0402</t>
  </si>
  <si>
    <t xml:space="preserve">KOA CORP(RK73H1ETTP4532F)| PANASONIC(ERJ-2RKF4532X)| ROHM CO LTD(MCR01MRTF4532)| ROHM CO LTD(MCR01MZPF4532)| VISHAY(CRCW040245K3FKED)| YAGEO CORP(RC0402FR-0745K3L)</t>
  </si>
  <si>
    <t xml:space="preserve">LFARISRES-00160</t>
  </si>
  <si>
    <t xml:space="preserve">RES-00160</t>
  </si>
  <si>
    <t xml:space="preserve">RES, 19.6K, 1%, 0402</t>
  </si>
  <si>
    <t xml:space="preserve">KOA CORP(RK73H1ETTP1962F)| PANASONIC(ERJ-2RKF1962X)| ROHM CO LTD(MCR01MRTF1962)| ROHM CO LTD(MCR01MZPF1962)| VISHAY(CRCW040219K6FKED)| YAGEO CORP(RC0402FR-0719K6L)</t>
  </si>
  <si>
    <t xml:space="preserve">LFARISRES-00165</t>
  </si>
  <si>
    <t xml:space="preserve">RES-00165</t>
  </si>
  <si>
    <t xml:space="preserve">RES, 590 OHM, 1%, 0402</t>
  </si>
  <si>
    <t xml:space="preserve">INTERNATIONAL RESISTIVE(WCR-WCR0402LF-5900-F-P-LT)| KOA CORP(RK73H1ETTP5900F)| PANASONIC(ERJ-2RKF5900X)| ROHM CO LTD(MCR01MRTF5900)| VISHAY(CRCW0402590RFKED)</t>
  </si>
  <si>
    <t xml:space="preserve">LFARISRES-00166</t>
  </si>
  <si>
    <t xml:space="preserve">RES-00166</t>
  </si>
  <si>
    <t xml:space="preserve">RES, 300K OHM, 1%, 0402</t>
  </si>
  <si>
    <t xml:space="preserve">KOA CORP(RK73H1ETTP3003F)| PANASONIC(ERJ-2RKF3003X)| ROHM CO LTD(MCR01MRTF3003)| VISHAY(CRCW0402300KFKED)| YAGEO CORP(RC0402FR-07300KL)</t>
  </si>
  <si>
    <t xml:space="preserve">LFARISRES-00167</t>
  </si>
  <si>
    <t xml:space="preserve">RES-00167</t>
  </si>
  <si>
    <t xml:space="preserve">RES, 30.9K OHM, 1%, 0402</t>
  </si>
  <si>
    <t xml:space="preserve">KOA CORP(RK73H1ETTP3092F)| PANASONIC(ERJ-2RKF3092X)| ROHM CO LTD(MCR01MRTF3092)| VISHAY(CRCW040230K9FKED)| YAGEO CORP(RC0402FR-0730K9L)</t>
  </si>
  <si>
    <t xml:space="preserve">LFARISRES-00168</t>
  </si>
  <si>
    <t xml:space="preserve">RES-00168</t>
  </si>
  <si>
    <t xml:space="preserve">RES, 340 OHM, 1%, 0402</t>
  </si>
  <si>
    <t xml:space="preserve">KOA  SPEER(RK73H1ETTP3400F)| PANASONIC CORPORATION(ERJ-2RKF3400X)| ROHM CO LTD(MCR01MZPF3400)| VISHAY(CRCW0402340RFKED)| YAGEO CORP(RC0402FR-07340RL)</t>
  </si>
  <si>
    <t xml:space="preserve">LFARISRES-00169</t>
  </si>
  <si>
    <t xml:space="preserve">RES-00169</t>
  </si>
  <si>
    <t xml:space="preserve">RES, 54.9K OHMS, 1%, 0402</t>
  </si>
  <si>
    <t xml:space="preserve">KOA CORP(RK73H1ETTP5492F)| PANASONIC(ERJ-2RKF5492X)| ROHM CO LTD(MCR01MRTF5492)| VISHAY(CRCW040254K9FKED)| YAGEO CORP(RC0402FR-0754K9L)</t>
  </si>
  <si>
    <t xml:space="preserve">LFARISRES-00170</t>
  </si>
  <si>
    <t xml:space="preserve">RES-00170</t>
  </si>
  <si>
    <t xml:space="preserve">RES, 221K OHM, 1%, 0402</t>
  </si>
  <si>
    <t xml:space="preserve">KOA CORP(RK73H1ETTP2213F)| PANASONIC(ERJ-2RKF2213X)| ROHM CO LTD(MCR01MRTF2213)| VISHAY(CRCW0402221KFKED)| YAGEO CORP(RC0402FR-07221KL)</t>
  </si>
  <si>
    <t xml:space="preserve">LFARISRES-00172</t>
  </si>
  <si>
    <t xml:space="preserve">RES-00172</t>
  </si>
  <si>
    <t xml:space="preserve">RES, 169K OHM,1%,0402</t>
  </si>
  <si>
    <t xml:space="preserve">KOA CORP(RK73H1ETTP1693F)| PANASONIC(ERJ-2RKF1693X)| ROHM CO LTD(MCR01MRTF1693)| VISHAY(CRCW0402169KFKED)| YAGEO CORP(RC0402FR-07169KL)</t>
  </si>
  <si>
    <t xml:space="preserve">LFARISRES-00173</t>
  </si>
  <si>
    <t xml:space="preserve">RES-00173</t>
  </si>
  <si>
    <t xml:space="preserve">RES, 10.2K OHM, 0.1%, 1/16W, 25PPM/C, 0402</t>
  </si>
  <si>
    <t xml:space="preserve">KOA CORP(RN731ETTP1022B25)| PANASONIC(ERA-2AEB1022X)| VISHAY(TNPW040210K2BEED)| YAGEO CORP(RT0402BRD0710K2L)</t>
  </si>
  <si>
    <t xml:space="preserve">LFARISRES-00174</t>
  </si>
  <si>
    <t xml:space="preserve">RES-00174</t>
  </si>
  <si>
    <t xml:space="preserve">RES, 255K OHM,1%,0402</t>
  </si>
  <si>
    <t xml:space="preserve">KOA CORP(RK73H1ETTP2553F)| PANASONIC(ERJ-2RKF2553X)| ROHM CO LTD(MCR01MRTF2553)| VISHAY(CRCW0402255KFKED)| YAGEO CORP(RC0402FR-07255KL)</t>
  </si>
  <si>
    <t xml:space="preserve">LFARISRES-00175</t>
  </si>
  <si>
    <t xml:space="preserve">RES-00175</t>
  </si>
  <si>
    <t xml:space="preserve">RES, 73.2K OHMS, 1%, 0402</t>
  </si>
  <si>
    <t xml:space="preserve">KOA CORP(RK73H1ETTP7322F)| PANASONIC(ERJ-2RKF7322X)| ROHM CO LTD(MCR01MRTF7322)| VISHAY(CRCW040273K2FKED)| YAGEO CORP(RC0402FR-0773K2L)</t>
  </si>
  <si>
    <t xml:space="preserve">LFARISRES-00176</t>
  </si>
  <si>
    <t xml:space="preserve">RES-00176</t>
  </si>
  <si>
    <t xml:space="preserve">RES, 12.7K OHM, 1%, 0402</t>
  </si>
  <si>
    <t xml:space="preserve">KOA CORP(RK73H1ETTP1272F)| PANASONIC(ERJ-2RKF1272X)| ROHM CO LTD(MCR01MRTF1272)| VISHAY(CRCW040212K7FKED)| YAGEO CORP(RC0402FR-0712K7L)</t>
  </si>
  <si>
    <t xml:space="preserve">LFARISRES-00178</t>
  </si>
  <si>
    <t xml:space="preserve">RES-00178</t>
  </si>
  <si>
    <t xml:space="preserve">RES, 1.27K OHM, 1%, 0402</t>
  </si>
  <si>
    <t xml:space="preserve">KOA CORP(RK73H1ETTP1271F)| PANASONIC(ERJ-2RKF1271X)| ROHM CO LTD(MCR01MRTF1271)| VISHAY(CRCW04021K27FKEA)| YAGEO CORP(RC0402FR-071K27L)</t>
  </si>
  <si>
    <t xml:space="preserve">LFARISRES-00179</t>
  </si>
  <si>
    <t xml:space="preserve">RES-00179</t>
  </si>
  <si>
    <t xml:space="preserve">RES, 2.21K OHM, 1%, 0402</t>
  </si>
  <si>
    <t xml:space="preserve">KOA CORP(RK73H1ETTP2211F)| PANASONIC(ERJ-2RKF2211X)| ROHM CO LTD(MCR01MZPF2211)| VISHAY(CRCW04022K21FKED)| YAGEO CORP(RC0402FR-072K21L)</t>
  </si>
  <si>
    <t xml:space="preserve">LFARISRES-00180</t>
  </si>
  <si>
    <t xml:space="preserve">RES-00180</t>
  </si>
  <si>
    <t xml:space="preserve">RES, 49.9K OHM, 1%, 0402</t>
  </si>
  <si>
    <t xml:space="preserve">KOA CORP(RK73H1ETTP4992F)| PANASONIC(ERJ-2RKF4992X)| ROHM CO LTD(MCR01MRTF4992)| ROHM CO LTD(MCR01MZPF4992)| VISHAY(CRCW040249K9FKED)| YAGEO CORP(RC0402FR-0749K9L)</t>
  </si>
  <si>
    <t xml:space="preserve">LFARISRES-00181</t>
  </si>
  <si>
    <t xml:space="preserve">RES-00181</t>
  </si>
  <si>
    <t xml:space="preserve">RES, 110K OHM,1%,0402</t>
  </si>
  <si>
    <t xml:space="preserve">KOA CORP(RK73H1ETTP1103F)| PANASONIC(ERJ-2RKF1103X)| ROHM CO LTD(MCR01MRTF1103)| VISHAY(CRCW0402110KFKED)| YAGEO CORP(RC0402FR-07110KL)</t>
  </si>
  <si>
    <t xml:space="preserve">LFARISRES-00182</t>
  </si>
  <si>
    <t xml:space="preserve">RES-00182</t>
  </si>
  <si>
    <t xml:space="preserve">RES, 365K OHM,1%,0402</t>
  </si>
  <si>
    <t xml:space="preserve">KOA CORP(RK73H1ETTP3653F)| PANASONIC(ERJ-2RKF3653X)| ROHM CO LTD(MCR01MRTF3653)| VISHAY(CRCW0402365KFKED)| YAGEO CORP(RC0402FR-07365KL)</t>
  </si>
  <si>
    <t xml:space="preserve">LFARISRES-00183</t>
  </si>
  <si>
    <t xml:space="preserve">RES-00183</t>
  </si>
  <si>
    <t xml:space="preserve">RES, 154K OHM,1%,0402</t>
  </si>
  <si>
    <t xml:space="preserve">KOA CORP(RK73H1ETTP1543F)| PANASONIC(ERJ-2RKF1543X)| ROHM CO LTD(MCR01MRTF1543)| VISHAY(CRCW0402154KFKED)| YAGEO CORP(RC0402FR-07154KL)</t>
  </si>
  <si>
    <t xml:space="preserve">LFARISRES-00185</t>
  </si>
  <si>
    <t xml:space="preserve">RES-00185</t>
  </si>
  <si>
    <t xml:space="preserve">RES, 36.5K OHM, 1%, 0402</t>
  </si>
  <si>
    <t xml:space="preserve">KOA CORP(RK73H1ETTP3652F)| PANASONIC(ERJ-2RKF3652X)| ROHM CO LTD(MCR01MRTF3652)| VISHAY(CRCW040236K5FKED)| YAGEO CORP(RC0402FR-0736K5L)</t>
  </si>
  <si>
    <t xml:space="preserve">LFARISRES-00186</t>
  </si>
  <si>
    <t xml:space="preserve">RES-00186</t>
  </si>
  <si>
    <t xml:space="preserve">RES, 25.5K OHM, 1%, 0402</t>
  </si>
  <si>
    <t xml:space="preserve">KOA CORP(RK73H1ETTP2552F)| PANASONIC(ERJ-2RKF2552X)| ROHM CO LTD(MCR01MRTF2552)| VISHAY(CRCW040225K5FKED)| YAGEO CORP(RC0402FR-0725K5L)</t>
  </si>
  <si>
    <t xml:space="preserve">LFARISRES-00187</t>
  </si>
  <si>
    <t xml:space="preserve">RES-00187</t>
  </si>
  <si>
    <t xml:space="preserve">RES, 232 OHM, 1%, 0402</t>
  </si>
  <si>
    <t xml:space="preserve">KOA  SPEER(RK73H1ETTP2320F)| PANASONIC CORPORATION(ERJ-2RKF2320X)| ROHM CO LTD(MCR01MRTF2320)| VISHAY(CRCW0402232RFKED)| YAGEO CORP(RC0402FR-07232RL)</t>
  </si>
  <si>
    <t xml:space="preserve">LFARISRES-00188</t>
  </si>
  <si>
    <t xml:space="preserve">RES-00188</t>
  </si>
  <si>
    <t xml:space="preserve">RES, 365 OHM, 1%, 0402</t>
  </si>
  <si>
    <t xml:space="preserve">KOA CORP(RK73H1ETTP3650F)| PANASONIC(ERJ-2RKF3650X)| ROHM CO LTD(MCR01MRTF3650)| VISHAY(CRCW0402365RFKED)| YAGEO CORP(RC0402FR-07365RL)</t>
  </si>
  <si>
    <t xml:space="preserve">LFARISRES-00189</t>
  </si>
  <si>
    <t xml:space="preserve">RES-00189</t>
  </si>
  <si>
    <t xml:space="preserve">RES, 294 OHM, 1%, 0402</t>
  </si>
  <si>
    <t xml:space="preserve">KOA CORP(RK73H1ETTP2940F)| PANASONIC(ERJ-2RKF2940X)| ROHM CO LTD(MCR01MRTF2940)| VISHAY(CRCW0402294RFKED)| YAGEO CORP(RC0402FR-07294RL)</t>
  </si>
  <si>
    <t xml:space="preserve">LFARISRES-00190</t>
  </si>
  <si>
    <t xml:space="preserve">RES-00190</t>
  </si>
  <si>
    <t xml:space="preserve">RES, 287 OHM, 1%, 0402</t>
  </si>
  <si>
    <t xml:space="preserve">KOA CORP(RK73H1ETTP2870F)| PANASONIC(ERJ-2RKF2870X)| ROHM CO LTD(MCR01MRTF2870)| VISHAY(CRCW0402287RFKED)| YAGEO CORP(RC0402FR-07287RL)</t>
  </si>
  <si>
    <t xml:space="preserve">LFARISRES-00191</t>
  </si>
  <si>
    <t xml:space="preserve">RES-00191</t>
  </si>
  <si>
    <t xml:space="preserve">RES, 174K OHM,1%,0402</t>
  </si>
  <si>
    <t xml:space="preserve">KOA CORP(RK73H1ETTP1743F)| PANASONIC(ERJ-2RKF1743X)| ROHM CO LTD(MCR01MRTF1743)| VISHAY(CRCW0402174KFKED)| YAGEO CORP(RC0402FR-07174KL)</t>
  </si>
  <si>
    <t xml:space="preserve">LFARISRES-00192</t>
  </si>
  <si>
    <t xml:space="preserve">RES-00192</t>
  </si>
  <si>
    <t xml:space="preserve">RES, 143K OHM, 1%, 0402</t>
  </si>
  <si>
    <t xml:space="preserve">KOA CORP(RK73H1ETTP1433F)| PANASONIC(ERJ-2RKF1433X)| ROHM CO LTD(MCR01MRTF1433)| ROHM CO LTD(MCR01MZPF1433)| VISHAY(CRCW0402143KFKED)| YAGEO CORP(RC0402FR-07143KL)</t>
  </si>
  <si>
    <t xml:space="preserve">LFARISRES-00193</t>
  </si>
  <si>
    <t xml:space="preserve">RES-00193</t>
  </si>
  <si>
    <t xml:space="preserve">RES, 17.8K, 1%, 0402</t>
  </si>
  <si>
    <t xml:space="preserve">KOA CORP(RK73H1ETTP1782F)| PANASONIC(ERJ-2RKF1782X)| ROHM CO LTD(MCR01MRTF1782)| VISHAY(CRCW040217K8FKED)| YAGEO CORP(RC0402FR-0717K8L)</t>
  </si>
  <si>
    <t xml:space="preserve">LFARISRES-00194</t>
  </si>
  <si>
    <t xml:space="preserve">RES-00194</t>
  </si>
  <si>
    <t xml:space="preserve">RES, 324 OHM, 1%, 0402</t>
  </si>
  <si>
    <t xml:space="preserve">KOA CORP(RK73H1ETTP3240F)| PANASONIC(ERJ-2RKF3240X)| ROHM CO LTD(MCR01MRTF3240)| VISHAY(CRCW0402324RFKED)| YAGEO CORP(RC0402FR-07324RL)</t>
  </si>
  <si>
    <t xml:space="preserve">LFARISRES-00195</t>
  </si>
  <si>
    <t xml:space="preserve">RES-00195</t>
  </si>
  <si>
    <t xml:space="preserve">RES, 130K OHM, 1%, 0402</t>
  </si>
  <si>
    <t xml:space="preserve">KOA CORP(RK73H1ETTP1303F)| PANASONIC(ERJ-2RKF1303X)| ROHM CO LTD(MCR01MRTF1303)| VISHAY(CRCW0402130KFKED)| YAGEO CORP(RC0402FR-07130KL)</t>
  </si>
  <si>
    <t xml:space="preserve">LFARISRES-00196</t>
  </si>
  <si>
    <t xml:space="preserve">RES-00196</t>
  </si>
  <si>
    <t xml:space="preserve">RES, 150K OHM,1%,0402</t>
  </si>
  <si>
    <t xml:space="preserve">KOA CORP(RK73H1ETTP1503F)| PANASONIC(ERJ-2RKF1503X)| ROHM CO LTD(MCR01MRTF1503)| VISHAY(CRCW0402150KFKED)| YAGEO CORP(RC0402FR-07150KL)</t>
  </si>
  <si>
    <t xml:space="preserve">LFARISRES-00197</t>
  </si>
  <si>
    <t xml:space="preserve">RES-00197</t>
  </si>
  <si>
    <t xml:space="preserve">RES, 576 OHM, 1%, 0402</t>
  </si>
  <si>
    <t xml:space="preserve">KOA SPEER ELECTRONICS(RK73H1ETTP5760F)| PANASONIC(ERJ-2RKF5760X)| VISHAY(CRCW0402576RFKED)| YAGEO(RC0402FR-07576RL)</t>
  </si>
  <si>
    <t xml:space="preserve">LFARISRES-00199</t>
  </si>
  <si>
    <t xml:space="preserve">RES-00199</t>
  </si>
  <si>
    <t xml:space="preserve">RES, 287K OHM,1%,0402</t>
  </si>
  <si>
    <t xml:space="preserve">KOA SPEER ELECTRONICS INC.(RK73H1ETTP2873F)| PANASONIC(ERJ-2RKF2873X)| ROHM CO. LTD.(MCR01MRTF2873)| VISHAY INTERTECHNOLOGY INC.(CRCW0402287KFKED)| YAGEO CORP(RC0402FR-07287KL)</t>
  </si>
  <si>
    <t xml:space="preserve">LFARISRES-00200</t>
  </si>
  <si>
    <t xml:space="preserve">RES-00200</t>
  </si>
  <si>
    <t xml:space="preserve">RES, 226K OHM,1%,0402</t>
  </si>
  <si>
    <t xml:space="preserve">KOA CORP(RK73H1ETTP2263F)| PANASONIC(ERJ-2RKF2263X)| ROHM CO LTD(MCR01MRTF2263)| VISHAY(CRCW0402226KFKED)| YAGEO CORP(RC0402FR-07226KL)</t>
  </si>
  <si>
    <t xml:space="preserve">LFARISRES-00201</t>
  </si>
  <si>
    <t xml:space="preserve">RES-00201</t>
  </si>
  <si>
    <t xml:space="preserve">RES, 1K OHM, 1%, 1/4W,1206</t>
  </si>
  <si>
    <t xml:space="preserve">KOA CORP(RK73H2BTTD1001F)| PANASONIC(ERJ-8ENF1001V)| ROHM CO LTD(MCR18ERTF1001)| VISHAY(CRCW12061K00FKEA)</t>
  </si>
  <si>
    <t xml:space="preserve">LFARISRES-00203</t>
  </si>
  <si>
    <t xml:space="preserve">RES-00203</t>
  </si>
  <si>
    <t xml:space="preserve">RES, 31.6K OHM, 1%, 0402</t>
  </si>
  <si>
    <t xml:space="preserve">KOA CORP(RK73H1ETTP3162F)| PANASONIC(ERJ-2RKF3162X)| ROHM CO LTD(MCR01MRTF3162)| VISHAY(CRCW040231K6FKED)| YAGEO CORP(RC0402FR-0731K6L)</t>
  </si>
  <si>
    <t xml:space="preserve">LFARISRES-00204</t>
  </si>
  <si>
    <t xml:space="preserve">RES-00204</t>
  </si>
  <si>
    <t xml:space="preserve">RES, 1.49K OHM, 1%, 0402</t>
  </si>
  <si>
    <t xml:space="preserve">KOA SPEER ELECTRONICS INC.(RK73H1ETTP1491F)| PANASONIC(ERJ-2RKF1491X)| ROHM CO. LTD.(MCR01MRTF1491)| VISHAY INTERTECHNOLOGY INC.(CRCW04021K49FKED)| YAGEO CORP(RC0402FR-071K49L)</t>
  </si>
  <si>
    <t xml:space="preserve">LFARISRES-00206</t>
  </si>
  <si>
    <t xml:space="preserve">RES-00206</t>
  </si>
  <si>
    <t xml:space="preserve">RES, 26.1K OHM, 1%, 0402</t>
  </si>
  <si>
    <t xml:space="preserve">KOA CORP(RK73H1ETTP2612F)| PANASONIC(ERJ-2RKF2612X)| ROHM CO LTD(MCR01MRTF2612)| VISHAY(CRCW040226K1FKED)| YAGEO CORP(RC0402FR-0726K1L)</t>
  </si>
  <si>
    <t xml:space="preserve">LFARISRES-00210</t>
  </si>
  <si>
    <t xml:space="preserve">RES-00210</t>
  </si>
  <si>
    <t xml:space="preserve">RES, 12.4K OHM, 1%, 0402</t>
  </si>
  <si>
    <t xml:space="preserve">KOA CORP(RK73H1ETTP1242F)| PANASONIC(ERJ-2RKF1242X)| ROHM CO LTD(MCR01MZPF1242)| VISHAY(CRCW040212K4FKED)| YAGEO CORP(RC0402FR-0712K4L)</t>
  </si>
  <si>
    <t xml:space="preserve">LFARISRES-00211</t>
  </si>
  <si>
    <t xml:space="preserve">RES-00211</t>
  </si>
  <si>
    <t xml:space="preserve">RES, 316K OHM, 1%, 0402</t>
  </si>
  <si>
    <t xml:space="preserve">KOA  SPEER(RK73H1ETTP3163F)| PANASONIC CORPORATION(ERJ-2RKF3163X)| ROHM CO LTD(MCR01MZPF3163)| VISHAY(CRCW0402316KFKED)| YAGEO CORP(RC0402FR-07316KL)</t>
  </si>
  <si>
    <t xml:space="preserve">LFARISRES-00212</t>
  </si>
  <si>
    <t xml:space="preserve">RES-00212</t>
  </si>
  <si>
    <t xml:space="preserve">RES, 3.01M OHM,1%,0402</t>
  </si>
  <si>
    <t xml:space="preserve">KOA CORP(RK73H1ETTP3014F)| ROHM CO LTD(MCR01MRTF3014)| STACKPOLE ELECTRONICS INC(RMCF0402FT3M01)| STACKPOLE ELECTRONICS(RMCF 1/16S 3.01M 1% R)| VISHAY(CRCW04023M01FKED)| YAGEO CORP(RC0402FR-073M01L)</t>
  </si>
  <si>
    <t xml:space="preserve">LFARISRES-00213</t>
  </si>
  <si>
    <t xml:space="preserve">RES-00213</t>
  </si>
  <si>
    <t xml:space="preserve">RES, 162 OHM, 1%, 0402</t>
  </si>
  <si>
    <t xml:space="preserve">KOA CORP(RK73H1ETTP1620F)| PANASONIC(ERJ-2RKF1620X)| ROHM CO LTD(MCR01MRTF1620)| VISHAY(CRCW0402162RFKED)| YAGEO CORP(RC0402FR-07162RL)</t>
  </si>
  <si>
    <t xml:space="preserve">LFARISRES-00214</t>
  </si>
  <si>
    <t xml:space="preserve">RES-00214</t>
  </si>
  <si>
    <t xml:space="preserve">RES, 11.3K OHM, 1%, 0402</t>
  </si>
  <si>
    <t xml:space="preserve">KOA CORP(RK73H1ETTP1132F)| PANASONIC(ERJ-2RKF1132X)| ROHM CO LTD(MCR01MRTF1132)| VISHAY(CRCW040211K3FKED)| YAGEO CORP(RC0402FR-0711K3L)</t>
  </si>
  <si>
    <t xml:space="preserve">LFARISRES-00215</t>
  </si>
  <si>
    <t xml:space="preserve">RES-00215</t>
  </si>
  <si>
    <t xml:space="preserve">RES, 9.76K OHM,1%,0402</t>
  </si>
  <si>
    <t xml:space="preserve">KOA CORP(RK73H1ETTP9761F)| PANASONIC(ERJ-2RKF9761X)| ROHM CO LTD(MCR01MRTF9761)| VISHAY(CRCW04029K76FKED)| YAGEO CORP(RC0402FR-079K76L)</t>
  </si>
  <si>
    <t xml:space="preserve">LFARISRES-00219</t>
  </si>
  <si>
    <t xml:space="preserve">RES-00219</t>
  </si>
  <si>
    <t xml:space="preserve">RES, 133K OHM, 1%, 0402</t>
  </si>
  <si>
    <t xml:space="preserve">KOA CORP(RK73H1ETTP1333F)| PANASONIC(ERJ-2RKF1333X)| ROHM CO LTD(MCR01MRTF1333)| VISHAY(CRCW0402133KFKED)| YAGEO CORP(RC0402FR-07133KL)</t>
  </si>
  <si>
    <t xml:space="preserve">LFARISRES-00223</t>
  </si>
  <si>
    <t xml:space="preserve">RES-00223</t>
  </si>
  <si>
    <t xml:space="preserve">RES, 22.1K OHM, 1%, 0402</t>
  </si>
  <si>
    <t xml:space="preserve">KOA CORP(RK73H1ETTP2212F)| PANASONIC(ERJ-2RKF2212X)| ROHM CO LTD(MCR01MRTF2212)| VISHAY(CRCW040222K1FKED)| YAGEO CORP(RC0402FR-0722K1L)</t>
  </si>
  <si>
    <t xml:space="preserve">LFARISRES-00225</t>
  </si>
  <si>
    <t xml:space="preserve">RES-00225</t>
  </si>
  <si>
    <t xml:space="preserve">RES, 10 OHMS, 1206, 1%</t>
  </si>
  <si>
    <t xml:space="preserve">PANASONIC CORPORATION(ERJ-8ENF10R0V)| ROHM CO LTD(MCR18ERTF10R0)| VISHAY(CRCW120610R0FKEA)| YAGEO CORP(RC1206FR-0710RL)</t>
  </si>
  <si>
    <t xml:space="preserve">LFARISRES-00227</t>
  </si>
  <si>
    <t xml:space="preserve">RES-00227</t>
  </si>
  <si>
    <t xml:space="preserve">RES, 402 OHM,1%,0402</t>
  </si>
  <si>
    <t xml:space="preserve">KOA CORP(RK73H1ETTP4020F)| PANASONIC(ERJ-2RKF4020X)| ROHM CO LTD(MCR01MRTF4020)| VISHAY(CRCW0402402RFKED)| YAGEO CORP(RC0402FR-07402RL)</t>
  </si>
  <si>
    <t xml:space="preserve">LFARISRES-00228</t>
  </si>
  <si>
    <t xml:space="preserve">RES-00228</t>
  </si>
  <si>
    <t xml:space="preserve">RES, 41.2K OHMS, 1%, 0402</t>
  </si>
  <si>
    <t xml:space="preserve">KOA CORP(RK73H1ETTP4122F)| PANASONIC(ERJ-2RKF4122X)| ROHM CO LTD(MCR01MRTF4122)| VISHAY(CRCW040241K2FKED)| YAGEO CORP(RC0402FR-0741K2L)</t>
  </si>
  <si>
    <t xml:space="preserve">LFARISRES-00229</t>
  </si>
  <si>
    <t xml:space="preserve">RES-00229</t>
  </si>
  <si>
    <t xml:space="preserve">RES, 21.5K OHM, 1%, 0402</t>
  </si>
  <si>
    <t xml:space="preserve">KOA SPEER ELECTRONICS INC.(RK73H1ETTP2152F)| PANASONIC CORPORATION(ERJ-2RKF2152X)| ROHM CO. LTD.(MCR01MRTF2152)| VISHAY INTERTECHNOLOGY INC(CRCW040221K5FKED)| YAGEO CORPORATION(RC0402FR-0721K5L)</t>
  </si>
  <si>
    <t xml:space="preserve">LFARISRES-00230</t>
  </si>
  <si>
    <t xml:space="preserve">RES-00230</t>
  </si>
  <si>
    <t xml:space="preserve">RES, 432 OHM, 1%, 0402</t>
  </si>
  <si>
    <t xml:space="preserve">KOA SPEER ELECTRONICS INC(RK73H1ETTP4320F)| PANASONIC(ERJ-2RKF4320X)| ROHM CO LTD(MCR01MRTF4320)| VISHAY INTERTECHNOLOGY INC.(CRCW0402432RFKED)| YAGEO CORPORATION(RC0402FR-07432RL)</t>
  </si>
  <si>
    <t xml:space="preserve">LFARISRES-00231</t>
  </si>
  <si>
    <t xml:space="preserve">RES-00231</t>
  </si>
  <si>
    <t xml:space="preserve">RES, 332 OHM, 1%, 0402</t>
  </si>
  <si>
    <t xml:space="preserve">KOA CORP(RK73H1ETTP3320F)| PANASONIC(ERJ-2RKF3320X)| ROHM CO LTD(MCR01MRTF3320)| VISHAY(CRCW0402332RFKED)| YAGEO CORP(RC0402FR-07332RL)</t>
  </si>
  <si>
    <t xml:space="preserve">LFARISRES-00232</t>
  </si>
  <si>
    <t xml:space="preserve">RES-00232</t>
  </si>
  <si>
    <t xml:space="preserve">RES, 7.15K OHM, 1%, 0402</t>
  </si>
  <si>
    <t xml:space="preserve">NIC COMPONENTS(NRC04F7151TRF)| ROHM CO LTD(MCR01MRTF7151)| ROHM CO LTD(MCR01MZPF7151)| VISHAY(CRCW04027K15FKED)| WALSIN TECHNOLOGY CORP(WR04X7151FTL)| YAGEO CORP(RC0402FR-077K15L)</t>
  </si>
  <si>
    <t xml:space="preserve">LFARISRES-00233</t>
  </si>
  <si>
    <t xml:space="preserve">RES-00233</t>
  </si>
  <si>
    <t xml:space="preserve">RES, 820 OHM, 1%, 0402</t>
  </si>
  <si>
    <t xml:space="preserve">NIC COMPONENTS(NRC04F8200TRF)| PANASONIC(ERJ-2RKF8200X)| ROHM CO LTD(MCR01MRTF8200)| VISHAY(CRCW0402820RFKED)| YAGEO CORP(RC0402FR-07820RL)</t>
  </si>
  <si>
    <t xml:space="preserve">LFARISRES-00234</t>
  </si>
  <si>
    <t xml:space="preserve">RES-00234</t>
  </si>
  <si>
    <t xml:space="preserve">RES, 16.2K OHM, 1%, 0402</t>
  </si>
  <si>
    <t xml:space="preserve">KOA CORP(RK73H1ETTP1622F)| PANASONIC(ERJ-2RKF1622X)| ROHM CO LTD(MCR01MRTF1622)| STACKPOLE ELECTRONICS INC(RMCF0402FT16K2)| STACKPOLE ELECTRONICS(RMCF 1/16S 16.2K 1% R)| VISHAY(CRCW040216K2FKED)| YAGEO CORP(RC0402FR-0716K2L)</t>
  </si>
  <si>
    <t xml:space="preserve">LFARISRES-00235</t>
  </si>
  <si>
    <t xml:space="preserve">RES-00235</t>
  </si>
  <si>
    <t xml:space="preserve">RES, 2.2K OHM, 1%, 0402</t>
  </si>
  <si>
    <t xml:space="preserve">KOA CORP(RK73H1ETTP2201F)| PANASONIC(ERJ-2RKF2201X)| ROHM CO LTD(MCR01MRTF2201)| VISHAY(CRCW04022K20FKED)| YAGEO CORP(RC0402FR-072K2L)</t>
  </si>
  <si>
    <t xml:space="preserve">LFARISRES-00236</t>
  </si>
  <si>
    <t xml:space="preserve">RES-00236</t>
  </si>
  <si>
    <t xml:space="preserve">RES, 20.5K OHM, 1%, 0402</t>
  </si>
  <si>
    <t xml:space="preserve">BOURNS INC(CR0402-FX-2052GLF)| KOA CORP(RK73H1ETTP2052F)| NIC COMPONENTS(NRC04F2052TRF)| PANASONIC(ERJ-2RKF2052X)| ROHM CO LTD(MCR01MRTF2052)| VISHAY(CRCW040220K5FKED)| YAGEO CORP(RC0402FR-0720K5L)</t>
  </si>
  <si>
    <t xml:space="preserve">LFARISRES-00237</t>
  </si>
  <si>
    <t xml:space="preserve">RES-00237</t>
  </si>
  <si>
    <t xml:space="preserve">RES, 27K OHM, 1%, 0402</t>
  </si>
  <si>
    <t xml:space="preserve">KOA CORP(RK73H1ETTP2702F)| NIC COMPONENTS(NRC04F2702TRF)| PANASONIC(ERJ-2RKF2702X)| ROHM CO LTD(MCR01MRTF2702)| VISHAY(CRCW040227K0FKED)| YAGEO CORP(RC0402FR-0727KL)</t>
  </si>
  <si>
    <t xml:space="preserve">LFARISRES-00238</t>
  </si>
  <si>
    <t xml:space="preserve">RES-00238</t>
  </si>
  <si>
    <t xml:space="preserve">RES, 3.01K OHM, 1%, 0402</t>
  </si>
  <si>
    <t xml:space="preserve">KOA CORP(RK73H1ETTP3011F)| PANASONIC(ERJ-2RKF3011X)| ROHM CO LTD(MCR01MRTF3011)| VISHAY(CRCW04023K01FKED)| YAGEO CORP(RC0402FR-073K01L)</t>
  </si>
  <si>
    <t xml:space="preserve">LFARISRES-00239</t>
  </si>
  <si>
    <t xml:space="preserve">RES-00239</t>
  </si>
  <si>
    <t xml:space="preserve">RES, 3.92K OHM, 1%, 0402</t>
  </si>
  <si>
    <t xml:space="preserve">KOA CORP(RK73H1ETTP3921F)| NIC COMPONENTS(NRC04F3921TRF)| PANASONIC(ERJ-2RKF3921X)| ROHM CO LTD(MCR01MRTF3921)| VISHAY(CRCW04023K92FKED)| YAGEO CORP(RC0402FR-073K92L)</t>
  </si>
  <si>
    <t xml:space="preserve">LFARISRES-00240</t>
  </si>
  <si>
    <t xml:space="preserve">RES-00240</t>
  </si>
  <si>
    <t xml:space="preserve">RES, 32.4K OHM, 1%, 0402</t>
  </si>
  <si>
    <t xml:space="preserve">KOA CORP(RK73H1ETTP3242F)| PANASONIC(ERJ-2RKF3242X)| ROHM CO LTD(MCR01MRTF3242)| ROHM CO LTD(MCR01MZPF3242)| VISHAY(CRCW040232K4FKED)| WALSIN TECHNOLOGY CORP(WR04X3242FTL)| YAGEO CORP(RC0402FR-0732K4L)</t>
  </si>
  <si>
    <t xml:space="preserve">LFARISRES-00241</t>
  </si>
  <si>
    <t xml:space="preserve">RES-00241</t>
  </si>
  <si>
    <t xml:space="preserve">RES, 39.2K OHM, 1%, 0402</t>
  </si>
  <si>
    <t xml:space="preserve">KOA CORP(RK73H1ETTP3922F)| NIC COMPONENTS(NRC04F3922TRF)| PANASONIC(ERJ-2RKF3922X)| ROHM CO LTD(MCR01MRTF3922)| VISHAY(CRCW040239K2FKED)| YAGEO CORP(RC0402FR-0739K2L)</t>
  </si>
  <si>
    <t xml:space="preserve">LFARISRES-00242</t>
  </si>
  <si>
    <t xml:space="preserve">RES-00242</t>
  </si>
  <si>
    <t xml:space="preserve">RES, 4.22K OHM, 1%, 0402</t>
  </si>
  <si>
    <t xml:space="preserve">KOA CORP(RK73H1ETTP4221F)| PANASONIC(ERJ-2RKF4221X)| ROHM CO LTD(MCR01MRTF4221)| VISHAY(CRCW04024K22FKED)| YAGEO CORP(RC0402FR-074K22L)</t>
  </si>
  <si>
    <t xml:space="preserve">LFARISRES-00243</t>
  </si>
  <si>
    <t xml:space="preserve">RES-00243</t>
  </si>
  <si>
    <t xml:space="preserve">RES, 6.2K OHM, 1%, 0402</t>
  </si>
  <si>
    <t xml:space="preserve">KOA CORP(RK73H1ETTP6201F)| PANASONIC(ERJ-2RKF6201X)| ROHM CO LTD(MCR01MRTF6201)| VISHAY(CRCW04026K20FKED)| VISHAY(CRCW04026K20FNED)| YAGEO CORP(RC0402FR-076K2L)</t>
  </si>
  <si>
    <t xml:space="preserve">LFARISRES-00244</t>
  </si>
  <si>
    <t xml:space="preserve">RES-00244</t>
  </si>
  <si>
    <t xml:space="preserve">RES, 8.45K OHM, 1%, 0402</t>
  </si>
  <si>
    <t xml:space="preserve">KOA CORP(RK73H1ETTP8451F)| NIC COMPONENTS(NRC04F8451TRF)| PANASONIC(ERJ-2RKF8451X)| ROHM CO LTD(MCR01MRTF8451)| ROHM CO LTD(MCR01MZPF8451)| VISHAY(CRCW04028K45FKED)| YAGEO CORP(RC0402FR-078K45L)</t>
  </si>
  <si>
    <t xml:space="preserve">LFARISRES-00245</t>
  </si>
  <si>
    <t xml:space="preserve">RES-00245</t>
  </si>
  <si>
    <t xml:space="preserve">RES, 118K OHM, 1%, 0402</t>
  </si>
  <si>
    <t xml:space="preserve">KOA CORP(RK73H1ETTP1183F)| PANASONIC(ERJ-2RKF1183X)| ROHM CO LTD(MCR01MRTF1183)| VISHAY(CRCW0402118KFKED)| YAGEO CORP(RC0402FR-07118KL)</t>
  </si>
  <si>
    <t xml:space="preserve">LFARISRES-00246</t>
  </si>
  <si>
    <t xml:space="preserve">RES-00246</t>
  </si>
  <si>
    <t xml:space="preserve">RES, 56.2K OHM, 1%, 0402</t>
  </si>
  <si>
    <t xml:space="preserve">BOURNS INC(CR0402-FX-5622GLF)| KOA CORP(RK73H1ETTP5622F)| PANASONIC(ERJ-2RKF5622X)| ROHM CO LTD(MCR01MRTF5622)| VISHAY(CRCW040256K2FKED)| YAGEO CORP(RC0402FR-0756K2L)</t>
  </si>
  <si>
    <t xml:space="preserve">LFARISRES-00248</t>
  </si>
  <si>
    <t xml:space="preserve">RES-00248</t>
  </si>
  <si>
    <t xml:space="preserve">BOURNS INC(CR0402-FX-8451GLF)| KOA CORP(RK73H1ETTP8451F)| PANASONIC(ERJ-2RKF8451X)| ROHM CO LTD(MCR01MRTF8451)| VISHAY(CRCW04028K45FKED)| YAGEO CORP(RC0402FR-078K45L)</t>
  </si>
  <si>
    <t xml:space="preserve">LFARISRES-00249</t>
  </si>
  <si>
    <t xml:space="preserve">RES-00249</t>
  </si>
  <si>
    <t xml:space="preserve">RES, 140K OHM, 1%, 0402</t>
  </si>
  <si>
    <t xml:space="preserve">KOA CORP(RK73H1ETTP1403F)| PANASONIC(ERJ-2RKF1403X)| ROHM CO LTD(MCR01MRTF1403)| VISHAY(CRCW0402140KFKED)| YAGEO CORP(RC0402FR-07140KL)</t>
  </si>
  <si>
    <t xml:space="preserve">LFARISRES-00250</t>
  </si>
  <si>
    <t xml:space="preserve">RES-00250</t>
  </si>
  <si>
    <t xml:space="preserve">RES, 71.5K OHM, 1%, 0402</t>
  </si>
  <si>
    <t xml:space="preserve">KOA CORP(RK73H1ETTP7152F)| PANASONIC(ERJ-2RKF7152X)| ROHM CO LTD(MCR01MRTF7152)| VISHAY(CRCW040271K5FKED)| YAGEO CORP(RC0402FR-0771K5L)</t>
  </si>
  <si>
    <t xml:space="preserve">LFARISRES-00252</t>
  </si>
  <si>
    <t xml:space="preserve">RES-00252</t>
  </si>
  <si>
    <t xml:space="preserve">RES, 24.9K OHM, 1%, 0402</t>
  </si>
  <si>
    <t xml:space="preserve">KOA CORP(RK73H1ETTP2492F)| PANASONIC(ERJ-2RKF2492X)| ROHM CO LTD(MCR01MRTF2492)| VISHAY(CRCW040224K9FKED)| YAGEO CORP(RC0402FR-0724K9L)</t>
  </si>
  <si>
    <t xml:space="preserve">LFARISRES-00253</t>
  </si>
  <si>
    <t xml:space="preserve">RES-00253</t>
  </si>
  <si>
    <t xml:space="preserve">RES, 12K OHM, 1%, 0402</t>
  </si>
  <si>
    <t xml:space="preserve">BOURNS INC(CR0402-FX-1202GLF)| PANASONIC(ERJ-2RKF1202X)| ROHM CO LTD(MCR01MRTF1202)| VISHAY(CRCW040212K0FKED)| YAGEO CORP(RC0402FR-0712KL)</t>
  </si>
  <si>
    <t xml:space="preserve">LFARISRES-00254</t>
  </si>
  <si>
    <t xml:space="preserve">RES-00254</t>
  </si>
  <si>
    <t xml:space="preserve">RES, 536K OHM,1%,0402</t>
  </si>
  <si>
    <t xml:space="preserve">KOA CORP(RK73H1ETTP5363F)| PANASONIC(ERJ-2RKF5363X)| ROHM CO LTD(MCR01MRTF5363)| VISHAY(CRCW0402536KFKED)| YAGEO CORP(RC0402FR-07536KL)</t>
  </si>
  <si>
    <t xml:space="preserve">LFARISRES-00255</t>
  </si>
  <si>
    <t xml:space="preserve">RES-00255</t>
  </si>
  <si>
    <t xml:space="preserve">RES, 267K OHM,1%,0402</t>
  </si>
  <si>
    <t xml:space="preserve">KOA CORP(RK73H1ETTP2673F)| PANASONIC(ERJ-2RKF2673X)| ROHM CO LTD(MCR01MRTF2673)| STACKPOLE ELECTRONICS(RMCF 1/16S 267K 1% R)| STACKPOLE ELECTRONICS(RMCF0402FT267K)| VISHAY(CRCW0402267KFKED)| YAGEO CORP(RC0402FR-07267KL)</t>
  </si>
  <si>
    <t xml:space="preserve">LFARISRES-00256</t>
  </si>
  <si>
    <t xml:space="preserve">RES-00256</t>
  </si>
  <si>
    <t xml:space="preserve">RES, 1.2 OHM, 5%, 0.5W, 1210</t>
  </si>
  <si>
    <t xml:space="preserve">KOA SPEER ELECTRONIC INC.(RK73B2ETTD1R2J)| KOA SPEER ELECTRONIC INC.(SG73S2ETTD1R2J)| VISHAY INTERTECHNOLOGY INC(CRCW12101R20JNEA)| YAGEO CORPORATION(RC1210JR-071R2L)</t>
  </si>
  <si>
    <t xml:space="preserve">LFARISRES-00261</t>
  </si>
  <si>
    <t xml:space="preserve">RES-00261</t>
  </si>
  <si>
    <t xml:space="preserve">RES, 27.4K OHM, 1%, 0402</t>
  </si>
  <si>
    <t xml:space="preserve">KOA CORP(RK73H1ETTP2742F)| PANASONIC(ERJ-2RKF2742X)| ROHM CO LTD(MCR01MRTF2742)| VISHAY(CRCW040227K4FKED)| YAGEO CORP(RC0402FR-0727K4L)</t>
  </si>
  <si>
    <t xml:space="preserve">LFARISRES-00262</t>
  </si>
  <si>
    <t xml:space="preserve">RES-00262</t>
  </si>
  <si>
    <t xml:space="preserve">RES, 84.5K OHM 1/10W 1% 0402</t>
  </si>
  <si>
    <t xml:space="preserve">KOA CORP(RK73H1ETTP8452F)| NIC COMPONENTS(NRC04F8452TRF)| PANASONIC(ERJ-2RKF8452X)| ROHM CO LTD(MCR01MRTF8452)| VISHAY(CRCW040284K5FKED)| YAGEO CORP(RC0402FR-0784K5L)</t>
  </si>
  <si>
    <t xml:space="preserve">LFARISRES-00265</t>
  </si>
  <si>
    <t xml:space="preserve">RES-00265</t>
  </si>
  <si>
    <t xml:space="preserve">RES, 16.5K OHM, 1%, 0402</t>
  </si>
  <si>
    <t xml:space="preserve">KOA CORP(RK73H1ETTP1652F)| PANASONIC(ERJ-2RKF1652X)| ROHM CO LTD(MCR01MRTF1652)| STACKPOLE ELECTRONICS INC(RMCF0402FT16K5)| STACKPOLE ELECTRONICS(RMCF 1/16S 16.5K 1%)| VISHAY(CRCW040216K5FKED)| YAGEO CORP(RC0402FR-0716K5L)</t>
  </si>
  <si>
    <t xml:space="preserve">LFARISRES-00266</t>
  </si>
  <si>
    <t xml:space="preserve">RES-00266</t>
  </si>
  <si>
    <t xml:space="preserve">RES, 22.6 OHM, 0.1W,1%, 0603</t>
  </si>
  <si>
    <t xml:space="preserve">KOA SPEER ELECTRONICS INC.(RK73H1JTTP22R6F)| PANASONIC CORPORATION(ERJ-3EKF22R6V)| ROHM CO. LTD.(MCR03ERTF22R6)| VISHAY INTERTECHNOLOGY INC.(CRCW060322R6FKEA)| YAGEO CORPORATION(RC0603FR-0722R6L)</t>
  </si>
  <si>
    <t xml:space="preserve">LFARISRES-00267</t>
  </si>
  <si>
    <t xml:space="preserve">RES-00267</t>
  </si>
  <si>
    <t xml:space="preserve">RES, 53.6K OHM, 1%, 0402</t>
  </si>
  <si>
    <t xml:space="preserve">KOA CORP(RK73H1ETTP5362F)| PANASONIC(ERJ-2RKF5362X)| ROHM CO LTD(MCR01MRTF5362)| STACKPOLE ELECTRONICS(RMCF 1/16S 53.6K 1% R)| STACKPOLE ELECTRONICS(RMCF0402FT53K6)| VISHAY(CRCW040253K6FKED)| YAGEO CORP(RC0402FR-0753K6L)</t>
  </si>
  <si>
    <t xml:space="preserve">LFARISRES-00268</t>
  </si>
  <si>
    <t xml:space="preserve">RES-00268</t>
  </si>
  <si>
    <t xml:space="preserve">RES, 91K OHMS, 1%, 0402</t>
  </si>
  <si>
    <t xml:space="preserve">BOURNS INC(CR0402-FX-9102GLF)| PANASONIC(ERJ-2RKF9102X)| ROHM CO LTD(MCR01MRTF9102)| VISHAY(CRCW040291K0FKED)| YAGEO CORP(RC0402FR-0791KL)</t>
  </si>
  <si>
    <t xml:space="preserve">LFARISRES-00269</t>
  </si>
  <si>
    <t xml:space="preserve">RES-00269</t>
  </si>
  <si>
    <t xml:space="preserve">RES, 100 OHM, 1%, 0201</t>
  </si>
  <si>
    <t xml:space="preserve">KOA CORP(RK73H1HTTC1000F)| NIC COMPONENTS(NRC02F1000TRF)| PANASONIC(ERJ-1GEF1000C)| PANASONIC(ERJ-1GNF1000C)| ROHM CO LTD(MCR006YRTF1000)| VISHAY(CRCW0201100RFKED)| YAGEO CORP(RC0201FR-07100RL)</t>
  </si>
  <si>
    <t xml:space="preserve">LFARISRES-00270</t>
  </si>
  <si>
    <t xml:space="preserve">RES-00270</t>
  </si>
  <si>
    <t xml:space="preserve">RES, 2 OHM,1%,1206</t>
  </si>
  <si>
    <t xml:space="preserve">KOA CORP(RK73H2BTTD2R00F)| ROHM CO LTD(ESR18EZPF2R00)| STACKPOLE ELECTRONICS INC(RMCF1206FT2R00)| STACKPOLE ELECTRONICS(RMCF 1/8 2 R)| VISHAY(CRCW12062R00FKEA)| YAGEO CORP(RC1206FR-072RL)</t>
  </si>
  <si>
    <t xml:space="preserve">LFARISRES-00271</t>
  </si>
  <si>
    <t xml:space="preserve">RES-00271</t>
  </si>
  <si>
    <t xml:space="preserve">RES, 3.01 OHM, 1%, 0603</t>
  </si>
  <si>
    <t xml:space="preserve">VISHAY(CRCW06033R01FKEA)| YAGEO CORP(RC0603FR-073R01L)</t>
  </si>
  <si>
    <t xml:space="preserve">LFARISRES-00273</t>
  </si>
  <si>
    <t xml:space="preserve">RES-00273</t>
  </si>
  <si>
    <t xml:space="preserve">RES, 1.33K OHM, 1%, 0402</t>
  </si>
  <si>
    <t xml:space="preserve">KOA CORP(RK73H1ETTP1331F)| PANASONIC(ERJ-2RKF1331X)| ROHM CO LTD(MCR01MRTF1331)| VISHAY(CRCW04021K33FKED)| YAGEO CORP(RC0402FR-071K33L)</t>
  </si>
  <si>
    <t xml:space="preserve">LFARISRES-00274</t>
  </si>
  <si>
    <t xml:space="preserve">RES-00274</t>
  </si>
  <si>
    <t xml:space="preserve">RES, 14.3K OHM, 1%, 0402</t>
  </si>
  <si>
    <t xml:space="preserve">KOA CORP(RK73H1ETTP1432F)| PANASONIC(ERJ-2RKF1432X)| ROHM CO LTD(MCR01MRTF1432)| VISHAY(CRCW040214K3FKED)| YAGEO CORP(RC0402FR-0714K3L)</t>
  </si>
  <si>
    <t xml:space="preserve">LFARISRES-00275</t>
  </si>
  <si>
    <t xml:space="preserve">RES-00275</t>
  </si>
  <si>
    <t xml:space="preserve">RES, THERMISTOR, 47K, B=4050K,</t>
  </si>
  <si>
    <t xml:space="preserve">MURATA(NCP15WB473F03RC)| PANASONIC(ERT-J0EP473J)</t>
  </si>
  <si>
    <t xml:space="preserve">LFARISRES-00276</t>
  </si>
  <si>
    <t xml:space="preserve">RES-00276</t>
  </si>
  <si>
    <t xml:space="preserve">RES, 4.87K OHM, 1%, 0402</t>
  </si>
  <si>
    <t xml:space="preserve">KOA CORP(RK73H1ETTP4871F)| PANASONIC(ERJ-2RKF4871X)| ROHM CO LTD(MCR01MRTF4871)| STACKPOLE ELECTRONICS INC(RMCF0402FT4K87)| STACKPOLE ELECTRONICS(RMCF 1/16S 4.87K 1% R)| VISHAY(CRCW04024K87FKED)| YAGEO CORP(RC0402FR-074K87L)</t>
  </si>
  <si>
    <t xml:space="preserve">LFARISRES-00277</t>
  </si>
  <si>
    <t xml:space="preserve">RES-00277</t>
  </si>
  <si>
    <t xml:space="preserve">RES, 1.37K OHM, 1%, 0402</t>
  </si>
  <si>
    <t xml:space="preserve">KOA CORP(RK73H1ETTP1371F)| PANASONIC(ERJ-2RKF1371X)| ROHM CO LTD(MCR01MRTF1371)| VISHAY(CRCW04021K37FKED)| YAGEO CORP(RC0402FR-071K37L)</t>
  </si>
  <si>
    <t xml:space="preserve">LFARISRES-00278</t>
  </si>
  <si>
    <t xml:space="preserve">RES-00278</t>
  </si>
  <si>
    <t xml:space="preserve">RES, 11.5K OHM, 1%, 0402</t>
  </si>
  <si>
    <t xml:space="preserve">KOA CORP(RK73H1ETTP1152F)| PANASONIC(ERJ-2RKF1152X)| ROHM CO LTD(MCR01MRTF1152)| STACKPOLE ELECTRONICS INC(RMCF0402FT11K5)| STACKPOLE ELECTRONICS(RMCF 1/16S 11.5K 1% R)| VISHAY(CRCW040211K5FKED)| YAGEO CORP(RC0402FR-0711K5L)</t>
  </si>
  <si>
    <t xml:space="preserve">LFARISRES-00279</t>
  </si>
  <si>
    <t xml:space="preserve">RES-00279</t>
  </si>
  <si>
    <t xml:space="preserve">RES, 46.4K OHM, 1%, 0402</t>
  </si>
  <si>
    <t xml:space="preserve">KOA CORP(RK73H1ETTP4642F)| PANASONIC(ERJ-2RKF4642X)| ROHM CO LTD(MCR01MRTF4642)| VISHAY(CRCW040246K4FKED)| YAGEO CORP(RC0402FR-0746K4L)</t>
  </si>
  <si>
    <t xml:space="preserve">LFARISRES-00280</t>
  </si>
  <si>
    <t xml:space="preserve">RES-00280</t>
  </si>
  <si>
    <t xml:space="preserve">RES, 180 OHM, 0.1%, 0402</t>
  </si>
  <si>
    <t xml:space="preserve">KOA CORP(RN73H1ETTP1800B25)| PANASONIC(ERA-2AEB181X)| VISHAY(TNPW0402180RBEED)| YAGEO CORP(RT0402BRD07180RL)</t>
  </si>
  <si>
    <t xml:space="preserve">LFARISRES-00281</t>
  </si>
  <si>
    <t xml:space="preserve">RES-00281</t>
  </si>
  <si>
    <t xml:space="preserve">RES, 18.7K, 1%, 0402</t>
  </si>
  <si>
    <t xml:space="preserve">KOA CORP(RK73H1ETTP1872F)| PANASONIC(ERJ-2RKF1872X)| ROHM CO LTD(MCR01MRTF1872)| ROHM CO LTD(MCR01MZPF1872)| VISHAY(CRCW040218K7FKED)| YAGEO CORP(RC0402FR-0718K7L)</t>
  </si>
  <si>
    <t xml:space="preserve">LFARISRES-00282</t>
  </si>
  <si>
    <t xml:space="preserve">RES-00282</t>
  </si>
  <si>
    <t xml:space="preserve">RES, 2.15K OHM, 1%, 0402</t>
  </si>
  <si>
    <t xml:space="preserve">KOA CORP(RK73H1ETTP2151F)| NIC COMPONENTS(NRC04F2151TRF)| PANASONIC(ERJ-2RKF2151X)| ROHM CO LTD(MCR01MRTF2151)| VISHAY(CRCW04022K15FKED)| YAGEO CORP(RC0402FR-072K15L)</t>
  </si>
  <si>
    <t xml:space="preserve">LFARISRES-00283</t>
  </si>
  <si>
    <t xml:space="preserve">RES-00283</t>
  </si>
  <si>
    <t xml:space="preserve">RES, 10.7K OHM, 1%, 0402</t>
  </si>
  <si>
    <t xml:space="preserve">KOA CORP(RK73H1ETTP1072F)| PANASONIC(ERJ-2RKF1072X)| ROHM CO LTD(MCR01MRTF1072)| VISHAY(CRCW040210K7FKED)| YAGEO CORP(RC0402FR-0710K7L)</t>
  </si>
  <si>
    <t xml:space="preserve">LFARISRES-00286</t>
  </si>
  <si>
    <t xml:space="preserve">RES-00286</t>
  </si>
  <si>
    <t xml:space="preserve">RES, TKF, 1.65K OHM, 1%, 1/16W, 100PPM/C, 0402</t>
  </si>
  <si>
    <t xml:space="preserve">KOA CORP(RK73H1ETTP1651F)| PANASONIC(ERJ-2RKF1651X)| ROHM CO LTD(MCR01MRTF1651)| VISHAY(CRCW04021K65FKED)| YAGEO CORP(RC0402FR-071K65L)</t>
  </si>
  <si>
    <t xml:space="preserve">LFARISRES-00287</t>
  </si>
  <si>
    <t xml:space="preserve">RES-00287</t>
  </si>
  <si>
    <t xml:space="preserve">RES, 6.81K OHM, 1%, 0402</t>
  </si>
  <si>
    <t xml:space="preserve">NIC COMPONENTS(NRC04F6811TRF)| ROHM CO LTD(MCR01MRTF6811)| VISHAY(CRCW04026K81FKED)| YAGEO CORP(RC0402FR-076K81L)</t>
  </si>
  <si>
    <t xml:space="preserve">LFARISRES-00288</t>
  </si>
  <si>
    <t xml:space="preserve">RES-00288</t>
  </si>
  <si>
    <t xml:space="preserve">RES, 82.5K OHMS, 1%, 0402</t>
  </si>
  <si>
    <t xml:space="preserve">KOA CORP(RK73H1ETTP8252F)| PANASONIC(ERJ-2RKF8252X)| ROHM CO LTD(MCR01MRTF8252)| VISHAY(CRCW040282K5FKED)| YAGEO CORP(RC0402FR-0782K5L)</t>
  </si>
  <si>
    <t xml:space="preserve">LFARISRES-00289</t>
  </si>
  <si>
    <t xml:space="preserve">RES-00289</t>
  </si>
  <si>
    <t xml:space="preserve">RES, 1.69K OHM, 1%, 0402</t>
  </si>
  <si>
    <t xml:space="preserve">KOA CORP(RK73H1ETTP1691F)| PANASONIC(ERJ-2RKF1691X)| ROHM CO LTD(MCR01MRTF1691)| VISHAY(CRCW04021K69FKED)| YAGEO CORP(RC0402FR-071K69L)</t>
  </si>
  <si>
    <t xml:space="preserve">LFARISRES-00290</t>
  </si>
  <si>
    <t xml:space="preserve">RES-00290</t>
  </si>
  <si>
    <t xml:space="preserve">RES, 0 OHM, 1%, 0805</t>
  </si>
  <si>
    <t xml:space="preserve">KOA CORP(RK73Z2ATTD)| ROHM CO LTD(MCR10ERTJ000)| VISHAY(D120805800000FP5)| YAGEO CORP(RC0805JR-070RL)</t>
  </si>
  <si>
    <t xml:space="preserve">LFARISRES-00291</t>
  </si>
  <si>
    <t xml:space="preserve">RES-00291</t>
  </si>
  <si>
    <t xml:space="preserve">RES, 80.6K OHM, 1%, 0402</t>
  </si>
  <si>
    <t xml:space="preserve">KOA  SPEER(RK73H1ETTP8062F)| PANASONIC CORPORATION(ERJ-2RKF8062X)| ROHM CO LTD(MCR01MRTF8062)| VISHAY(CRCW040280K6FKED)| YAGEO CORP(RC0402FR-0780K6L)</t>
  </si>
  <si>
    <t xml:space="preserve">LFARISRES-00292</t>
  </si>
  <si>
    <t xml:space="preserve">RES-00292</t>
  </si>
  <si>
    <t xml:space="preserve">RES, 61.9K OHM, 1%, 0402</t>
  </si>
  <si>
    <t xml:space="preserve">BOURNS INC(CR0402-FX-6192GLF)| KOA CORP(RK73H1ETTP6192F)| PANASONIC(ERJ-2RKF6192X)| ROHM CO LTD(MCR01MRTF6192)| VISHAY(CRCW040261K9FKED)| YAGEO CORP(RC0402FR-0761K9L)</t>
  </si>
  <si>
    <t xml:space="preserve">LFARISRES-00294</t>
  </si>
  <si>
    <t xml:space="preserve">RES-00294</t>
  </si>
  <si>
    <t xml:space="preserve">RES, 8.87K OHM, 1%, 0402</t>
  </si>
  <si>
    <t xml:space="preserve">BOURNS INC(CR0402-FX-8871GLF)| PANASONIC(ERJ-2RKF8871X)| ROHM CO LTD(MCR01MRTF8871)| VISHAY(CRCW04028K87FKED)| YAGEO CORP(RC0402FR-078K87L)</t>
  </si>
  <si>
    <t xml:space="preserve">LFARISRES-00295</t>
  </si>
  <si>
    <t xml:space="preserve">RES-00295</t>
  </si>
  <si>
    <t xml:space="preserve">RES, 121K OHM, 1%, 0402</t>
  </si>
  <si>
    <t xml:space="preserve">BOURNS INC(CR0402-FX-1213GLF)| KOA CORP(RK73H1ETTP1213F)| PANASONIC(ERJ-2RKF1213X)| ROHM CO LTD(MCR01MRTF1213)| VISHAY(CRCW0402121KFKED)| YAGEO CORP(RC0402FR-07121KL)</t>
  </si>
  <si>
    <t xml:space="preserve">LFARISRES-00296</t>
  </si>
  <si>
    <t xml:space="preserve">RES-00296</t>
  </si>
  <si>
    <t xml:space="preserve">RES, 0.2 OHM, 1%, 0402</t>
  </si>
  <si>
    <t xml:space="preserve">KOA CORP(SR731ETTPR200F)| PANASONIC(ERJ-2BSFR20X)</t>
  </si>
  <si>
    <t xml:space="preserve">LFARISRES-00297</t>
  </si>
  <si>
    <t xml:space="preserve">RES-00297</t>
  </si>
  <si>
    <t xml:space="preserve">RES, 665 OHM, 1%, 0402</t>
  </si>
  <si>
    <t xml:space="preserve">KOA CORP(RK73H1ETTP6650F)| PANASONIC(ERJ-2RKF6650X)| ROHM CO LTD(MCR01MRTF6650)| VISHAY(CRCW0402665RFKED)| YAGEO CORP(RC0402FR-07665RL)</t>
  </si>
  <si>
    <t xml:space="preserve">LFARISRES-00298</t>
  </si>
  <si>
    <t xml:space="preserve">RES-00298</t>
  </si>
  <si>
    <t xml:space="preserve">RES, 6.04K OHM, 1%, 0402</t>
  </si>
  <si>
    <t xml:space="preserve">BOURNS INC(CR0402-FX-6041GLF)| KOA CORP(RK73H1ETTP6041F)| NIC COMPONENTS(NRC04F6041TRF)| PANASONIC(ERJ-2RKF6041X)| ROHM CO LTD(MCR01MRTF6041)| VISHAY(CRCW04026K04FKED)| YAGEO CORP(RC0402FR-076K04L)</t>
  </si>
  <si>
    <t xml:space="preserve">LFARISRES-00299</t>
  </si>
  <si>
    <t xml:space="preserve">RES-00299</t>
  </si>
  <si>
    <t xml:space="preserve">RES, 18.2K OHM, 1%, 0402</t>
  </si>
  <si>
    <t xml:space="preserve">KOA CORP(RK73H1ETTP1822F)| NIC COMPONENTS(NRC04F1822TRF)| PANASONIC(ERJ-2RKF1822X)| ROHM CO LTD(MCR01MRTF1822)| VISHAY(CRCW040218K2FKED)| YAGEO CORP(RC0402FR-0718K2L)</t>
  </si>
  <si>
    <t xml:space="preserve">LFARISRES-00303</t>
  </si>
  <si>
    <t xml:space="preserve">RES-00303</t>
  </si>
  <si>
    <t xml:space="preserve">RES, 49.9 OHM, 1%, 1206</t>
  </si>
  <si>
    <t xml:space="preserve">PANASONIC(ERJ-8ENF49R9V)| ROHM CO LTD(MCR18ERTF49R9)| STACKPOLE ELECTRONICS(RMCF1206FT49R9)| VISHAY(CRCW120649R9FKEA)| YAGEO CORP(RC1206FR-0749R9L)</t>
  </si>
  <si>
    <t xml:space="preserve">LFARISRES-00304</t>
  </si>
  <si>
    <t xml:space="preserve">RES-00304</t>
  </si>
  <si>
    <t xml:space="preserve">RES, 10.5K OHM, 1%, 0402</t>
  </si>
  <si>
    <t xml:space="preserve">KOA CORP(RK73H1ETTP1052F)| PANASONIC(ERJ-2RKF1052X)| ROHM CO LTD(MCR01MRTF1052)| STACKPOLE ELECTRONICS(RMCF0402FT10K5)| VISHAY(CRCW040210K5FKED)| YAGEO CORP(RC0402FR-0710K5L)</t>
  </si>
  <si>
    <t xml:space="preserve">LFARISRES-00306</t>
  </si>
  <si>
    <t xml:space="preserve">RES-00306</t>
  </si>
  <si>
    <t xml:space="preserve">RES, 1K OHM, 1%, 0201</t>
  </si>
  <si>
    <t xml:space="preserve">BOURNS(CR0201-FW-1001GLF)| KOA CORP(RK73H1HTTC1001F)| NIC COMPONENTS(NRC02F1001TRF)| PANASONIC(ERJ-1GEF1001C)| PANASONIC(ERJ-1GNF1001C)| ROHM CO LTD(MCR006YRTF1001)| SEI ELECTRONICS INC.(RMCF0201FT1K00)| VISHAY(CRCW02011K00FKED)| WALSIN TECHNOLOGY CORPORATION(WR02X1001FAL)| YAGEO CORPORATION(RC0201FR-071KL)</t>
  </si>
  <si>
    <t xml:space="preserve">LFARISRES-00308</t>
  </si>
  <si>
    <t xml:space="preserve">RES-00308</t>
  </si>
  <si>
    <t xml:space="preserve">RES, 33.2 OHM, 1%, 0201</t>
  </si>
  <si>
    <t xml:space="preserve">KOA CORP(RK73H1HTTC33R2F)| PANASONIC(ERJ-1GEF33R2C)| PANASONIC(ERJ-1GNF33R2C)| ROHM CO LTD(MCR006YRTF33R2)| STACKPOLE ELECTRONICS(RMCF0201FT33R2)| VISHAY(CRCW020133R2FNED)</t>
  </si>
  <si>
    <t xml:space="preserve">LFARISRES-00310</t>
  </si>
  <si>
    <t xml:space="preserve">RES-00310</t>
  </si>
  <si>
    <t xml:space="preserve">RES, 4.75K OHM, 1%, 0201</t>
  </si>
  <si>
    <t xml:space="preserve">KOA CORP(RK73H1HTTC4751F)| PANASONIC(ERJ-1GEF4751C)| PANASONIC(ERJ-1GNF4751C)| ROHM CO LTD(MCR006YRTF4751)| VISHAY(CRCW02014K75FNED)| YAGEO CORP(RC0201FR-074K75L)</t>
  </si>
  <si>
    <t xml:space="preserve">LFARISRES-00312</t>
  </si>
  <si>
    <t xml:space="preserve">RES-00312</t>
  </si>
  <si>
    <t xml:space="preserve">RES, TKF, 2.94K OHM, 1%, 1/16W, 100PPM/C, 0402</t>
  </si>
  <si>
    <t xml:space="preserve">KOA CORP(RK73H1ETTP2941F)| PANASONIC(ERJ-2RKF2941X)| ROHM CO LTD(MCR01MZPF2941)| VISHAY(CRCW04022K94FKED)| YAGEO CORP(RC0402FR-072K94L)</t>
  </si>
  <si>
    <t xml:space="preserve">LFARISRES-00313</t>
  </si>
  <si>
    <t xml:space="preserve">RES-00313</t>
  </si>
  <si>
    <t xml:space="preserve">RES, 0 OHM, 1%, 0201</t>
  </si>
  <si>
    <t xml:space="preserve">KOA CORP(RK73Z1HTTC)| PANASONIC(ERJ-1GE0R00C)| PANASONIC(ERJ-1GN0R00C)| VISHAY(CRCW02010000Z0ED)| YAGEO CORP(RC0201JR-070RL)</t>
  </si>
  <si>
    <t xml:space="preserve">LFARISRES-00314</t>
  </si>
  <si>
    <t xml:space="preserve">RES-00314</t>
  </si>
  <si>
    <t xml:space="preserve">RES, 49.9 OHM, 1%, 0201</t>
  </si>
  <si>
    <t xml:space="preserve">KOA CORP(RK73H1HTTC49R9F)| PANASONIC(ERJ-1GEF49R9C)| PANASONIC(ERJ-1GNF49R9C)| ROHM CO LTD(MCR006YRTF49R9)| VISHAY(CRCW020149R9FKED)| YAGEO CORP(RC0201FR-0749R9L)</t>
  </si>
  <si>
    <t xml:space="preserve">LFARISRES-00315</t>
  </si>
  <si>
    <t xml:space="preserve">RES-00315</t>
  </si>
  <si>
    <t xml:space="preserve">RES, 240 OHM, 1%, 0201</t>
  </si>
  <si>
    <t xml:space="preserve">KOA CORP(RK73H1HTTC2400F)| PANASONIC(ERJ-1GEF2400C)| PANASONIC(ERJ-1GNF2400C)| ROHM CO LTD(MCR006YRTF2400)| VISHAY(CRCW0201240RFNED)| YAGEO CORP(RC0201FR-07240RL)</t>
  </si>
  <si>
    <t xml:space="preserve">LFARISRES-00317</t>
  </si>
  <si>
    <t xml:space="preserve">RES-00317</t>
  </si>
  <si>
    <t xml:space="preserve">RES, 150 OHM, 1%, 0201</t>
  </si>
  <si>
    <t xml:space="preserve">KOA CORP(RK73H1HTTC1500F)| NIC COMPONENTS(NRC02F1500TRF)| PANASONIC(ERJ-1GEF1500C)| PANASONIC(ERJ-1GNF1500C)| YAGEO CORP(RC0201FR-07150RL)</t>
  </si>
  <si>
    <t xml:space="preserve">LFARISRES-00318</t>
  </si>
  <si>
    <t xml:space="preserve">RES-00318</t>
  </si>
  <si>
    <t xml:space="preserve">RES, 69.8K OHM, 1%, 0402</t>
  </si>
  <si>
    <t xml:space="preserve">KOA CORP(RK73H1ETTP6982F)| NIC COMPONENTS(NRC04F6982TRF)| PANASONIC(ERJ-2RKF6982X)| ROHM CO LTD(MCR01MRTF6982)| VISHAY(CRCW040269K8FKED)| YAGEO CORP(RC0402FR-0769K8L)</t>
  </si>
  <si>
    <t xml:space="preserve">LFARISRES-00319</t>
  </si>
  <si>
    <t xml:space="preserve">RES-00319</t>
  </si>
  <si>
    <t xml:space="preserve">RES, 267 OHM, 1%, 0402</t>
  </si>
  <si>
    <t xml:space="preserve">KOA CORP(RK73H1ETTP2670F)| PANASONIC(ERJ-2RKF2670X)| ROHM CO LTD(MCR01MRTF2670)| STACKPOLE ELECTRONICS INC(RMCF0402FT267R)| STACKPOLE ELECTRONICS(RMCF 1/16S 267 1% R)| VISHAY(CRCW0402267RFKED)| YAGEO CORP(RC0402FR-07267RL)</t>
  </si>
  <si>
    <t xml:space="preserve">LFARISRES-00322</t>
  </si>
  <si>
    <t xml:space="preserve">RES-00322</t>
  </si>
  <si>
    <t xml:space="preserve">RES, 48.7K OHM, 1%, 0402</t>
  </si>
  <si>
    <t xml:space="preserve">KOA CORP(RK73H1ETTP4872F)| ROHM CO LTD(MCR01MZPF4872)| YAGEO CORP(RC0402FR-0748K7L)</t>
  </si>
  <si>
    <t xml:space="preserve">LFARISRES-00323</t>
  </si>
  <si>
    <t xml:space="preserve">RES-00323</t>
  </si>
  <si>
    <t xml:space="preserve">RES, 392 OHM, 1%, 0402</t>
  </si>
  <si>
    <t xml:space="preserve">KOA CORP(RK73H1ETTP3920F)| PANASONIC(ERJ-2RKF3920X)| ROHM CO LTD(MCR01MRTF3920)| VISHAY(CRCW0402392RFKED)| YAGEO CORP(RC0402FR-07392RL)</t>
  </si>
  <si>
    <t xml:space="preserve">LFARISRES-00324</t>
  </si>
  <si>
    <t xml:space="preserve">RES-00324</t>
  </si>
  <si>
    <t xml:space="preserve">RES, 26.7K OHM, 1%, 0402</t>
  </si>
  <si>
    <t xml:space="preserve">KOA SPEER ELECTRONICS INC.(RK73H1ETTP2672F)| PANASONIC CORPORATION(ERJ-2RKF2672X)| ROHM CO. LTD.(MCR01MRTF2672)| VISHAY INTERTECHNOLOGY INC.(CRCW040226K7FKED)| YAGEO CORPORATION(RC0402FR-0726K7L)</t>
  </si>
  <si>
    <t xml:space="preserve">LFARISRES-00325</t>
  </si>
  <si>
    <t xml:space="preserve">RES-00325</t>
  </si>
  <si>
    <t xml:space="preserve">RES, 43.2 OHM, 1%, 0402</t>
  </si>
  <si>
    <t xml:space="preserve">KOA CORP(RK73H1ETTP43R2F)| PANASONIC(ERJ-2RKF43R2X)| ROHM CO LTD(MCR01MRTF43R2)| STACKPOLE ELECTRONICS(RMCF0402FT43R2)| VISHAY(CRCW040243R2FKED)| YAGEO CORP(RC0402FR-0743R2L)</t>
  </si>
  <si>
    <t xml:space="preserve">LFARISRES-00326</t>
  </si>
  <si>
    <t xml:space="preserve">RES-00326</t>
  </si>
  <si>
    <t xml:space="preserve">RES, 51.1 OHM, 1%, 0402</t>
  </si>
  <si>
    <t xml:space="preserve">KOA CORP(RK73H1ETTP51R1F)| PANASONIC(ERJ-2RKF51R1X)| ROHM CO LTD(MCR01MRTF51R1)| STACKPOLE ELECTRONICS(RMCF0402FT51R1)| VISHAY(CRCW040251R1FKED)| YAGEO CORP(RC0402FR-0751R1L)</t>
  </si>
  <si>
    <t xml:space="preserve">LFARISRES-00327</t>
  </si>
  <si>
    <t xml:space="preserve">RES-00327</t>
  </si>
  <si>
    <t xml:space="preserve">RES, 412 OHM, 1%, 0402</t>
  </si>
  <si>
    <t xml:space="preserve">KOA CORP(RK73H1ETTP4120F)| PANASONIC(ERJ-2RKF4120X)| ROHM CO LTD(MCR01MRTF4120)| VISHAY(CRCW0402412RFKED)| YAGEO CORP(RC0402FR-07412RL)</t>
  </si>
  <si>
    <t xml:space="preserve">LFARISRES-00328</t>
  </si>
  <si>
    <t xml:space="preserve">RES-00328</t>
  </si>
  <si>
    <t xml:space="preserve">RES, 8.06K OHM, 1%, 0402</t>
  </si>
  <si>
    <t xml:space="preserve">KOA CORP(RK73H1ETTP8061F)| PANASONIC(ERJ-2RKF8061X)| ROHM CO LTD(MCR01MRTF8061)| STACKPOLE ELECTRONICS(RMCF0402FT8K06)| VISHAY(CRCW04028K06FKED)| YAGEO CORP(RC0402FR-078K06L)</t>
  </si>
  <si>
    <t xml:space="preserve">LFARISRES-00329</t>
  </si>
  <si>
    <t xml:space="preserve">RES-00329</t>
  </si>
  <si>
    <t xml:space="preserve">RES, 115K OHM, 1%, 0.06W, 0402</t>
  </si>
  <si>
    <t xml:space="preserve">KOA SPEER ELECTRONICS INC.(RK73H1ETTP1153F)| PANASONIC CORPORATION(ERJ-2RKF1153X)| ROHM CO. LTD.(MCR01MRTF1153)| VISHAY INTERTECHNOLOGY INC(CRCW0402115KFKED)| YAGEO CORPORATION(RC0402FR-07115KL)</t>
  </si>
  <si>
    <t xml:space="preserve">LFARISRES-00330</t>
  </si>
  <si>
    <t xml:space="preserve">RES-00330</t>
  </si>
  <si>
    <t xml:space="preserve">RES, 324K OHM, 1%, 0.06W, 0402</t>
  </si>
  <si>
    <t xml:space="preserve">BOURNS INC(CR0402-FX-3243GLF)| KOA CORP(RK73H1ETTP3243F)| NIC COMPONENTS(NRC04F3243TRF)| PANASONIC(ERJ-2RKF3243X)| ROHM CO LTD(MCR01MRTF3243)| VISHAY(CRCW0402324KFKED)</t>
  </si>
  <si>
    <t xml:space="preserve">LFARISRES-00332</t>
  </si>
  <si>
    <t xml:space="preserve">RES-00332</t>
  </si>
  <si>
    <t xml:space="preserve">RES, 1.00 OHM, 1%, 0603, 1/10W</t>
  </si>
  <si>
    <t xml:space="preserve">VISHAY(CRCW06031R00FKEA)| VISHAY(CRCW06031R00FKED)| YAGEO CORP(RC0603FR-071RL)</t>
  </si>
  <si>
    <t xml:space="preserve">LFARISRES-00333</t>
  </si>
  <si>
    <t xml:space="preserve">RES-00333</t>
  </si>
  <si>
    <t xml:space="preserve">RES, 2.21 OHM, 1%, 0603, 1/10W</t>
  </si>
  <si>
    <t xml:space="preserve">SEI ELECTRONICS(RMCF0603FT2R21)| VISHAY(CRCW06032R21FKEA)</t>
  </si>
  <si>
    <t xml:space="preserve">LFARISRES-00334</t>
  </si>
  <si>
    <t xml:space="preserve">RES-00334</t>
  </si>
  <si>
    <t xml:space="preserve">RES, 2.61K OHM, 1%, 0402</t>
  </si>
  <si>
    <t xml:space="preserve">KOA CORP(RK73H1ETTP2611F)| PANASONIC(ERJ-2RKF2611X)| ROHM CO LTD(MCR01MRTF2611)| STACKPOLE ELECTRONICS INC(RMCF0402FT2K61)| STACKPOLE ELECTRONICS(RMCF 1/16S 2.61K 1% R)| VISHAY(CRCW04022K61FKED)| YAGEO CORP(RC0402FR-072K61L)</t>
  </si>
  <si>
    <t xml:space="preserve">LFARISRES-00335</t>
  </si>
  <si>
    <t xml:space="preserve">RES-00335</t>
  </si>
  <si>
    <t xml:space="preserve">RES, 3.74k OHM, 1%, 0402, 1/16W</t>
  </si>
  <si>
    <t xml:space="preserve">KOA CORP(RK73H1ETTP3741F)| PANASONIC(ERJ-2RKF3741X)| ROHM CO LTD(MCR01MRTF3741)| VISHAY(CRCW04023K74FKED)| YAGEO CORP(RC0402FR-073K74L)</t>
  </si>
  <si>
    <t xml:space="preserve">LFARISRES-00336</t>
  </si>
  <si>
    <t xml:space="preserve">RES-00336</t>
  </si>
  <si>
    <t xml:space="preserve">RES, 1.10K OHM, 1%, 0402</t>
  </si>
  <si>
    <t xml:space="preserve">KOA CORP(RK73H1ETTP1101F)| PANASONIC(ERJ-2RKF1101X)| ROHM CO LTD(MCR01MRTF1101)| STACKPOLE ELECTRONICS(RMCF0402FT1K10)| VISHAY(CRCW04021K10FKED)| YAGEO CORP(RC0402FR-071K1L)</t>
  </si>
  <si>
    <t xml:space="preserve">LFARISRES-00338</t>
  </si>
  <si>
    <t xml:space="preserve">RES-00338</t>
  </si>
  <si>
    <t xml:space="preserve">RES, 140 OHM, 1%, 0402</t>
  </si>
  <si>
    <t xml:space="preserve">KOA CORP(RK73H1ETTP1400F)| PANASONIC(ERJ-2RKF1400X)| ROHM CO LTD(MCR01MRTF1400)| VISHAY(CRCW0402140RFKED)| YAGEO CORP(RC0402FR-07140RL)</t>
  </si>
  <si>
    <t xml:space="preserve">LFARISRES-00339</t>
  </si>
  <si>
    <t xml:space="preserve">RES-00339</t>
  </si>
  <si>
    <t xml:space="preserve">RES, 107K OHMS, 1%, 0402, 1/16W</t>
  </si>
  <si>
    <t xml:space="preserve">KOA CORP(RK73H1ETTP1073F)| PANASONIC(ERJ-2RKF1073X)| ROHM CO LTD(MCR01MRTF1073)| VISHAY(CRCW0402107KFKED)| YAGEO CORP(RC0402FR-07107KL)</t>
  </si>
  <si>
    <t xml:space="preserve">LFARISRES-00340</t>
  </si>
  <si>
    <t xml:space="preserve">RES-00340</t>
  </si>
  <si>
    <t xml:space="preserve">RES, 25.5 OHM,1%,0402</t>
  </si>
  <si>
    <t xml:space="preserve">VISHAY(CRCW040225R5FKED)| YAGEO CORP(RC0402FR-0725R5L)</t>
  </si>
  <si>
    <t xml:space="preserve">LFARISRES-00341</t>
  </si>
  <si>
    <t xml:space="preserve">RES-00341</t>
  </si>
  <si>
    <t xml:space="preserve">RES, 27.4 OHM,1%,0402</t>
  </si>
  <si>
    <t xml:space="preserve">KOA CORP(RK73H1ETTP27R4F)| PANASONIC(ERJ-2RKF27R4X)| ROHM CO LTD(MCR01MRTF27R4)| STACKPOLE ELECTRONICS(RMCF0402FT27R4)| VISHAY(CRCW040227R4FKED)| YAGEO CORP(RC0402FR-0727R4L)</t>
  </si>
  <si>
    <t xml:space="preserve">LFARISRES-00342</t>
  </si>
  <si>
    <t xml:space="preserve">RES-00342</t>
  </si>
  <si>
    <t xml:space="preserve">RES, 63.4k OHM, 1%, 0402</t>
  </si>
  <si>
    <t xml:space="preserve">KOA CORP(RK73H1ETTP6342F)| PANASONIC(ERJ-2RKF6342X)| ROHM CO LTD(MCR01MRTF6342)| VISHAY(CRCW040263K4FKED)| YAGEO CORP(RC0402FR-0763K4L)</t>
  </si>
  <si>
    <t xml:space="preserve">LFARISRES-00343</t>
  </si>
  <si>
    <t xml:space="preserve">RES-00343</t>
  </si>
  <si>
    <t xml:space="preserve">RES, 16k OHM, 1%, 0402</t>
  </si>
  <si>
    <t xml:space="preserve">KOA(RK73H1ETTP1602F)| PANASONIC(ERJ-2RKF1602X)| ROHM(MCR01MRTF1602)| VISHAY(CRCW040216K0FKED)| YAGEO CORP(RC0402FR-0716KL)</t>
  </si>
  <si>
    <t xml:space="preserve">LFARISRES-00344</t>
  </si>
  <si>
    <t xml:space="preserve">RES-00344</t>
  </si>
  <si>
    <t xml:space="preserve">RES, 5.62K OHM, 1%, 0402</t>
  </si>
  <si>
    <t xml:space="preserve">KOA CORP(RK73H1ETTP5621F)| PANASONIC(ERJ-2RKF5621X)| ROHM CO LTD(MCR01MRTF5621)| VISHAY(CRCW04025K62FKED)| YAGEO CORP(RC0402FR-075K62L)</t>
  </si>
  <si>
    <t xml:space="preserve">LFARISRES-00345</t>
  </si>
  <si>
    <t xml:space="preserve">RES-00345</t>
  </si>
  <si>
    <t xml:space="preserve">RES, 845 OHM, 1%, 0402</t>
  </si>
  <si>
    <t xml:space="preserve">BOURNS INC(CR0402-FX-8450GLF)| KOA CORP(RK73H1ETTP8450F)| PANASONIC(ERJ-2RKF8450X)| ROHM CO LTD(MCR01MRTF8450)| VISHAY(CRCW0402845RFKED)| YAGEO CORP(RC0402FR-07845RL)</t>
  </si>
  <si>
    <t xml:space="preserve">LFARISRES-00346</t>
  </si>
  <si>
    <t xml:space="preserve">RES-00346</t>
  </si>
  <si>
    <t xml:space="preserve">RES, 3.32K OHM, 0.1%, 1/16W, 25PPM/C, 0402</t>
  </si>
  <si>
    <t xml:space="preserve">KOA SPEER ELECTRONICS(RN731ETTP3321B25)| SUSUMU CO LTD(RG1005N-3321-B-T5)| VISHAY(TNPW04023K32BYED)| YAGEO  CORP(RT0402BRB073K32L)</t>
  </si>
  <si>
    <t xml:space="preserve">LFARISRES-00350</t>
  </si>
  <si>
    <t xml:space="preserve">RES-00350</t>
  </si>
  <si>
    <t xml:space="preserve">RES, 60.4k OHM, 1%, 0402</t>
  </si>
  <si>
    <t xml:space="preserve">KOA CORP(RK73H1ETTP6042F)| PANASONIC(ERJ-2RKF6042X)| ROHM CO LTD(MCR01MRTF6042)| VISHAY(CRCW040260K4FKED)| YAGEO CORP(RC0402FR-0760K4L)</t>
  </si>
  <si>
    <t xml:space="preserve">LFARISRES-00351</t>
  </si>
  <si>
    <t xml:space="preserve">RES-00351</t>
  </si>
  <si>
    <t xml:space="preserve">RES, 2.2 OHM, 1%, 0402</t>
  </si>
  <si>
    <t xml:space="preserve">KOA CORP(RK73H1ETTP2R20F)| VISHAY(CRCW04022R20FKED)| YAGEO CORP(RC0402FR-072R2L)</t>
  </si>
  <si>
    <t xml:space="preserve">LFARISRES-00352</t>
  </si>
  <si>
    <t xml:space="preserve">RES-00352</t>
  </si>
  <si>
    <t xml:space="preserve">RES, 3.32k OHM, 1%, 0402</t>
  </si>
  <si>
    <t xml:space="preserve">BOURNS INC(CR0402-FX-3321GLF)| KOA CORP(RK73H1ETTP3321F)| PANASONIC(ERJ-2RKF3321X)| ROHM CO LTD(MCR01MRTF3321)| VISHAY(CRCW04023K32FKED)| YAGEO CORP(RC0402FR-073K32L)</t>
  </si>
  <si>
    <t xml:space="preserve">LFARISRES-00354</t>
  </si>
  <si>
    <t xml:space="preserve">RES-00354</t>
  </si>
  <si>
    <t xml:space="preserve">RES, 160k OHM, 1%, 0402</t>
  </si>
  <si>
    <t xml:space="preserve">BOURNS INC(CR0402-FX-1603GLF)| KOA CORP(RK73H1ETTP1603F)| PANASONIC(ERJ-2RKF1603X)| ROHM CO LTD(MCR01MRTF1603)| VISHAY(CRCW0402160KFKED)| YAGEO CORP(RC0402FR-07160KL)</t>
  </si>
  <si>
    <t xml:space="preserve">LFARISRES-00355</t>
  </si>
  <si>
    <t xml:space="preserve">RES-00355</t>
  </si>
  <si>
    <t xml:space="preserve">RES, 3.65K OHM, 1%, 0402</t>
  </si>
  <si>
    <t xml:space="preserve">BOURNS INC(CR0402-FX-3651GLF)| KOA CORP(RK73H1ETTP3651F)| PANASONIC(ERJ-2RKF3651X)| ROHM CO LTD(MCR01MRTF3651)| VISHAY(CRCW04023K65FKED)| YAGEO CORP(RC0402FR-073K65L)</t>
  </si>
  <si>
    <t xml:space="preserve">LFARISRES-00356</t>
  </si>
  <si>
    <t xml:space="preserve">RES-00356</t>
  </si>
  <si>
    <t xml:space="preserve">RES, 887 OHM,1%,0402</t>
  </si>
  <si>
    <t xml:space="preserve">KOA CORP(RK73H1ETTP8870F)| PANASONIC(ERJ-2RKF8870X)| ROHM CO LTD(MCR01MRTF8870)| STACKPOLE ELECTRONICS INC(RMCF0402FT887R)| STACKPOLE ELECTRONICS(RMCF 1/16S 887 1% R)| VISHAY(CRCW0402887RFKED)| YAGEO CORP(RC0402FR-07887RL)</t>
  </si>
  <si>
    <t xml:space="preserve">LFARISRES-00357</t>
  </si>
  <si>
    <t xml:space="preserve">RES-00357</t>
  </si>
  <si>
    <t xml:space="preserve">RES, 0.47 OHM, 1%, 0603, 1/10W</t>
  </si>
  <si>
    <t xml:space="preserve">KOA CORP(SR731JTTDR470F)| STACKPOLE ELECTRONICS(RMCF0603FTR475)| YAGEO CORP(RL0603FR-070R47L)</t>
  </si>
  <si>
    <t xml:space="preserve">LFARISRES-00358</t>
  </si>
  <si>
    <t xml:space="preserve">RES-00358</t>
  </si>
  <si>
    <t xml:space="preserve">RES, 3.48K OHM, 1%, 0402</t>
  </si>
  <si>
    <t xml:space="preserve">KOA CORP(RK73H1ETTP3481F)| PANASONIC(ERJ-2RKF3481X)| ROHM CO LTD(MCR01MRTF3481)| VISHAY(CRCW04023K48FKED)| YAGEO CORP(RC0402FR-073K48L)</t>
  </si>
  <si>
    <t xml:space="preserve">LFARISRES-00359</t>
  </si>
  <si>
    <t xml:space="preserve">RES-00359</t>
  </si>
  <si>
    <t xml:space="preserve">RES, 0.003 OHM, 1%, 3W, LR72A</t>
  </si>
  <si>
    <t xml:space="preserve">ISOTEK(BVS-A-R003-1.0)| ISOTEK(BVS-A-R003-5.0)</t>
  </si>
  <si>
    <t xml:space="preserve">LFARISRES-00360</t>
  </si>
  <si>
    <t xml:space="preserve">RES-00360</t>
  </si>
  <si>
    <t xml:space="preserve">RES, 25.5 OHM, 1%, 0201</t>
  </si>
  <si>
    <t xml:space="preserve">KOA CORP(RK73H1HTTC25R5F)| PANASONIC(ERJ-1GEF25R5C)| PANASONIC(ERJ-1GNF25R5C)| ROHM CO LTD(MCR006YRTF25R5)| VISHAY(CRCW020125R5FNED)| YAGEO CORP(RC0201FR-0725R5L)</t>
  </si>
  <si>
    <t xml:space="preserve">LFARISRES-00362</t>
  </si>
  <si>
    <t xml:space="preserve">RES-00362</t>
  </si>
  <si>
    <t xml:space="preserve">RES, 1.8K OHM, 1%, 0402</t>
  </si>
  <si>
    <t xml:space="preserve">KOA CORP(RK73H1ETTP1801F)| PANASONIC(ERJ-2RKF1801X)| ROHM CO LTD(MCR01MRTF1801)| VISHAY(CRCW04021K80FKED)| YAGEO CORP(RC0402FR-071K8L)</t>
  </si>
  <si>
    <t xml:space="preserve">LFARISRES-00363</t>
  </si>
  <si>
    <t xml:space="preserve">RES-00363</t>
  </si>
  <si>
    <t xml:space="preserve">RES, 2.55K OHM, 1%, 0402</t>
  </si>
  <si>
    <t xml:space="preserve">KOA CORP(RK73H1ETTP2551F)| PANASONIC(ERJ-2RKF2551X)| ROHM CO LTD(MCR01MRTF2551)| VISHAY(CRCW04022K55FKED)| YAGEO CORP(RC0402FR-072K55L)</t>
  </si>
  <si>
    <t xml:space="preserve">LFARISRES-00364</t>
  </si>
  <si>
    <t xml:space="preserve">RES-00364</t>
  </si>
  <si>
    <t xml:space="preserve">RES, 75K OHM,1%, 0402</t>
  </si>
  <si>
    <t xml:space="preserve">BOURNS INC(CR0402-FX-7502GLF)| KOA CORP(RK73H1ETTP7502F)| PANASONIC(ERJ-2RKF7502X)| ROHM CO LTD(MCR01MRTF7502)| VISHAY(CRCW040275K0FKED)| YAGEO CORP(RC0402FR-0775KL)</t>
  </si>
  <si>
    <t xml:space="preserve">LFARISRES-00365</t>
  </si>
  <si>
    <t xml:space="preserve">RES-00365</t>
  </si>
  <si>
    <t xml:space="preserve">RES, 4.64K OHM, 1%, 0402</t>
  </si>
  <si>
    <t xml:space="preserve">KOA CORP(RK73H1ETTP4641F)| PANASONIC(ERJ2RKF4641X)| ROHM CO LTD(MCR01MRTF4641)| VISHAY(CRCW04024K64FKED)| YAGEO CORP(RC0402FR-074K64L)</t>
  </si>
  <si>
    <t xml:space="preserve">LFARISRES-00366</t>
  </si>
  <si>
    <t xml:space="preserve">RES-00366</t>
  </si>
  <si>
    <t xml:space="preserve">RES, 2.32K OHM, 1%, 0402</t>
  </si>
  <si>
    <t xml:space="preserve">KOA CORP(RK73H1ETTP2321F)| PANASONIC(ERJ-2RKF2321X)| ROHM CO LTD(MCR01MRTF2321)| VISHAY(CRCW04022K32FKED)| YAGEO CORP(RC0402FR-072K32L)</t>
  </si>
  <si>
    <t xml:space="preserve">LFARISRES-00367</t>
  </si>
  <si>
    <t xml:space="preserve">RES-00367</t>
  </si>
  <si>
    <t xml:space="preserve">RES, 232K OHM, 1%, 0402</t>
  </si>
  <si>
    <t xml:space="preserve">KOA SPEER ELECTRONICS(RK73H1ETTP2323F)| PANASONIC CORPORATION(ERJ-2RKF2323X)| ROHM CO. LTD.(MCR01MRTF2323)| VISHAY INTERTECHNOLOGY INC(CRCW0402232KFKED)| YAGEO CORPORATION(RC0402FR-07232KL)</t>
  </si>
  <si>
    <t xml:space="preserve">LFARISRES-00368</t>
  </si>
  <si>
    <t xml:space="preserve">RES-00368</t>
  </si>
  <si>
    <t xml:space="preserve">RES,10KOHM,1%,1/20W,0201</t>
  </si>
  <si>
    <t xml:space="preserve">KOA CORP(RK73H1HTTC1002F)| PANASONIC(ERJ-1GEF1002C)| PANASONIC(ERJ-1GNF1002C)| SAMSUNG ELECTRONICS INC(RC0603F103CS)| VISHAY(CRCW020110K0FNED)| YAGEO CORP(RC0201FR-0710KL)</t>
  </si>
  <si>
    <t xml:space="preserve">LFARISRES-00369</t>
  </si>
  <si>
    <t xml:space="preserve">RES-00369</t>
  </si>
  <si>
    <t xml:space="preserve">RES, TKF, 634 OHM, 1%, 1/16W, 100PPM/C, 0402, 0.4MM</t>
  </si>
  <si>
    <t xml:space="preserve">KOA SPEER ELECTRONICS(RK73H1ETTP6340F)| PANASONIC(ERJ-2RKF6340X)| ROHM CO LTD(MCR01MZPF6340)| VISHAY(CRCW0402634RFKED)| YAGEO CORPORATION(RC0402FR-07634RL)</t>
  </si>
  <si>
    <t xml:space="preserve">LFARISRES-00370</t>
  </si>
  <si>
    <t xml:space="preserve">RES-00370</t>
  </si>
  <si>
    <t xml:space="preserve">RES, 187K OHM,1%,0402</t>
  </si>
  <si>
    <t xml:space="preserve">KOA SPEER ELECTRONICS(RK73H1ETTP1873F)| PANASONIC CORPORATION(ERJ-2RKF1873X)| ROHM(MCR01MRTF1873)| VISHAY INTERTECHNOLOGY INC.(CRCW0402187KFKED)| YAGEO CORPORATION(RC0402FR-07187KL)</t>
  </si>
  <si>
    <t xml:space="preserve">LFARISRES-00372</t>
  </si>
  <si>
    <t xml:space="preserve">RES-00372</t>
  </si>
  <si>
    <t xml:space="preserve">RES, 51K OHM, 1%, 1/16W, 100PPM/C, 0402</t>
  </si>
  <si>
    <t xml:space="preserve">KOA CORP(RK73H1ETTP5102F)| PANASONIC(ERJ-2RKF5102X)| ROHM CO LTD(MCR01MRTF5102)| VISHAY(CRCW040251K0FKED)| YAGEO CORP(RC0402FR-0751KL)</t>
  </si>
  <si>
    <t xml:space="preserve">LFARISRES-00373</t>
  </si>
  <si>
    <t xml:space="preserve">RES-00373</t>
  </si>
  <si>
    <t xml:space="preserve">RES, 40.2K OHMS, 1%, 0402</t>
  </si>
  <si>
    <t xml:space="preserve">PANASONIC(ERJ-2RKF4022X)| ROHM CO LTD(MCR01MRTF4022)| VISHAY(CRCW040240K2FKED)| YAGEO CORP(RC0402FR-0740K2L)</t>
  </si>
  <si>
    <t xml:space="preserve">LFARISRES-00375</t>
  </si>
  <si>
    <t xml:space="preserve">RES-00375</t>
  </si>
  <si>
    <t xml:space="preserve">RES, 24.9 OHM, 1%, 0201</t>
  </si>
  <si>
    <t xml:space="preserve">KOA  SPEER(RK73H1HTTC24R9F)| NIC COMPONENTS CORP(NRC02F24R9TRF)| PANASONIC CORPORATION(ERJ-1GNF24R9C)| ROHM CO LTD(MCR006YRTF24R9)| VISHAY(CRCW020124R9FNED)| YAGEO CORP(RC0201FR-0724R9L)</t>
  </si>
  <si>
    <t xml:space="preserve">LFARISRES-00377</t>
  </si>
  <si>
    <t xml:space="preserve">RES-00377</t>
  </si>
  <si>
    <t xml:space="preserve">RES, 887K OHM,1%,0402</t>
  </si>
  <si>
    <t xml:space="preserve">KOA CORP(RK73H1ETTP8873F)| PANASONIC(ERJ-2RKF8873X)| ROHM CO LTD(MCR01MRTF8873)| VISHAY(CRCW0402887KFKED)| YAGEO CORP(RC0402FR-07887KL)</t>
  </si>
  <si>
    <t xml:space="preserve">LFARISRES-00379</t>
  </si>
  <si>
    <t xml:space="preserve">RES-00379</t>
  </si>
  <si>
    <t xml:space="preserve">RES, 21.0K OHM, 1%, 0402</t>
  </si>
  <si>
    <t xml:space="preserve">KOA CORP(RK73H1ETTP2102F)| PANASONIC(ERJ-2RKF2102X)| ROHM CO LTD(MCR01MRTF2102)| VISHAY(CRCW040221K0FKED)| YAGEO CORP(RC0402FR-0721KL)</t>
  </si>
  <si>
    <t xml:space="preserve">LFARISRES-00380</t>
  </si>
  <si>
    <t xml:space="preserve">RES-00380</t>
  </si>
  <si>
    <t xml:space="preserve">RES, 16.9K OHM, 1%, 0402</t>
  </si>
  <si>
    <t xml:space="preserve">KOA CORP(RK73H1ETTP1692F)| PANASONIC(ERJ-2RKF1692X)| ROHM CO LTD(MCR01MRTF1692)| VISHAY(CRCW040216K9FKED)| YAGEO CORP(RC0402FR-0716K9L)</t>
  </si>
  <si>
    <t xml:space="preserve">LFARISRES-00381</t>
  </si>
  <si>
    <t xml:space="preserve">RES-00381</t>
  </si>
  <si>
    <t xml:space="preserve">RES, 17.4K, 1%, 0402</t>
  </si>
  <si>
    <t xml:space="preserve">KOA CORP(RK73H1ETTP1742F)| PANASONIC(ERJ-2RKF1742X)| ROHM CO LTD(MCR01MRTF1742)| VISHAY(CRCW040217K4FKED)| YAGEO CORP(RC0402FR-0717K4L)</t>
  </si>
  <si>
    <t xml:space="preserve">LFARISRES-00382</t>
  </si>
  <si>
    <t xml:space="preserve">RES-00382</t>
  </si>
  <si>
    <t xml:space="preserve">RES, 10.2K OHM, 1%, 0402</t>
  </si>
  <si>
    <t xml:space="preserve">KOA CORP(RN731ETTP1022F25)| PANASONIC(ERJ-2RKF1022X)| ROHM CO LTD(MCR01MRTF1022)| VISHAY(TNPW040210K2BEED)| YAGEO CORP(RT0402FRE0710K2L)</t>
  </si>
  <si>
    <t xml:space="preserve">LFARISRES-00383</t>
  </si>
  <si>
    <t xml:space="preserve">RES-00383</t>
  </si>
  <si>
    <t xml:space="preserve">RES, 14.0K OHM, 1%, 0402</t>
  </si>
  <si>
    <t xml:space="preserve">ROHM CO LTD(MCR01MRTF1402)| VISHAY(CRCW040214K0FKED)| YAGEO CORP(RC0402FR-0714KL)</t>
  </si>
  <si>
    <t xml:space="preserve">LFARISRES-00385</t>
  </si>
  <si>
    <t xml:space="preserve">RES-00385</t>
  </si>
  <si>
    <t xml:space="preserve">RES, 38.3K OHM, 1%, 0402</t>
  </si>
  <si>
    <t xml:space="preserve">KOA CORP(RK73H1ETTP3832F)| PANASONIC(ERJ-2RKF3832X)| ROHM CO LTD(MCR01MZPF3832)| VISHAY(CRCW040238K3FKED)| YAGEO CORP(RC0402FR-0738K3L)</t>
  </si>
  <si>
    <t xml:space="preserve">LFARISRES-00386</t>
  </si>
  <si>
    <t xml:space="preserve">RES-00386</t>
  </si>
  <si>
    <t xml:space="preserve">RES, 78.7K OHM,1%,0402</t>
  </si>
  <si>
    <t xml:space="preserve">KOA CORP(RK73H1ETTP7872F)| PANASONIC(ERJ-2RKF7872X)| ROHM CO LTD(MCR01MRTF7872)| VISHAY(CRCW040278K7FKED)| YAGEO CORP(RC0402FR-0778K7L)</t>
  </si>
  <si>
    <t xml:space="preserve">LFARISRES-00387</t>
  </si>
  <si>
    <t xml:space="preserve">RES-00387</t>
  </si>
  <si>
    <t xml:space="preserve">RES, 5.49K, 1%, 1/16W, 0402</t>
  </si>
  <si>
    <t xml:space="preserve">KOA CORP(RK73H1ETTP5491F)| PANASONIC(ERJ-2RKF5491X)| ROHM CO LTD(MCR01MRTF5491)| SAMSUNG ELECTRONICS INC(RC1005F5491CS)| VISHAY(CRCW04025K49FKED)| YAGEO CORP(RC0402FR-075K49L)</t>
  </si>
  <si>
    <t xml:space="preserve">LFARISRES-00389</t>
  </si>
  <si>
    <t xml:space="preserve">RES-00389</t>
  </si>
  <si>
    <t xml:space="preserve">Res, 2K, 1%, 1/20W, 0201</t>
  </si>
  <si>
    <t xml:space="preserve">KOA CORP(RK73H1HTTC2001F)| PANASONIC(ERJ-1GNF2001C)| ROHM CO LTD(MCR006YRTF2001)| SAMSUNG ELECTRONICS INC(RC0603F202CS)| VISHAY(CRCW02012K00FKED)| YAGEO CORP(RC0201FR-072KL)</t>
  </si>
  <si>
    <t xml:space="preserve">LFARISRES-00391</t>
  </si>
  <si>
    <t xml:space="preserve">RES-00391</t>
  </si>
  <si>
    <t xml:space="preserve">RES, 28.7K OHM, 1%, 0201</t>
  </si>
  <si>
    <t xml:space="preserve">KOA CORP(RK73H1HTTC2872F)| PANASONIC(ERJ-1GEF2872C)| PANASONIC(ERJ-1GNF2872C)| ROHM CO LTD(MCR006YRTF2872)| VISHAY(CRCW020128K7FNED)| YAGEO CORP(RC0201FR-0728K7L)</t>
  </si>
  <si>
    <t xml:space="preserve">LFARISRES-00392</t>
  </si>
  <si>
    <t xml:space="preserve">RES-00392</t>
  </si>
  <si>
    <t xml:space="preserve">RES, 39.2K OHM, 1%, 0201</t>
  </si>
  <si>
    <t xml:space="preserve">KOA CORP(RK73H1HTTC3922F)| PANASONIC(ERJ-1GEF3922C)| PANASONIC(ERJ-1GNF3922C)| ROHM CO LTD(MCR006YRTF3922)| VISHAY(CRCW020139K2FNED)| YAGEO CORP(RC0201FR-0739K2L)</t>
  </si>
  <si>
    <t xml:space="preserve">LFARISRES-00396</t>
  </si>
  <si>
    <t xml:space="preserve">RES-00396</t>
  </si>
  <si>
    <t xml:space="preserve">RES, 9.09K OHM, 1%, 0402</t>
  </si>
  <si>
    <t xml:space="preserve">KOA CORP(RK73H1ETTP9091F)| PANASONIC(ERJ-2RKF9091X)| ROHM CO LTD(MCR01MRTF9091)| VISHAY(CRCW04029K09FKED)| YAGEO CORP(RC0402FR-079K09L)</t>
  </si>
  <si>
    <t xml:space="preserve">LFARISRES-00399</t>
  </si>
  <si>
    <t xml:space="preserve">RES-00399</t>
  </si>
  <si>
    <t xml:space="preserve">RES, 3.4K OHM, 1%, 0402</t>
  </si>
  <si>
    <t xml:space="preserve">KOA CORP(RK73H1ETTP3401F)| PANASONIC(ERJ-2RKF3401X)| ROHM CO LTD(MCR01MRTF3401)| VISHAY(CRCW04023K40FKED)| YAGEO CORP(RC0402FR-073K4L)</t>
  </si>
  <si>
    <t xml:space="preserve">LFARISRES-00400</t>
  </si>
  <si>
    <t xml:space="preserve">RES-00400</t>
  </si>
  <si>
    <t xml:space="preserve">RES, 681 OHM, 1%, 0402</t>
  </si>
  <si>
    <t xml:space="preserve">KOA CORP(RK73H1ETTP6810F)| PANASONIC(ERJ-2RKF6810X)| ROHM CO LTD(MCR01MRTF6810)| VISHAY INTERTECHNOLOGY INC.(CRCW0402681RFKED)| YAGEO CORP(RC0402FR-07681RL)</t>
  </si>
  <si>
    <t xml:space="preserve">LFARISRES-00402</t>
  </si>
  <si>
    <t xml:space="preserve">RES-00402</t>
  </si>
  <si>
    <t xml:space="preserve">RES, 178K OHM,1%,0402</t>
  </si>
  <si>
    <t xml:space="preserve">KOA CORP(RK73H1ETTP1783F)| PANASONIC(ERJ-2RKF1783X)| ROHM CO LTD(MCR01MRTF1783)| VISHAY(CRCW0402178KFKED)| YAGEO CORP(RC0402FR-07178KL)</t>
  </si>
  <si>
    <t xml:space="preserve">LFARISRES-00405</t>
  </si>
  <si>
    <t xml:space="preserve">RES-00405</t>
  </si>
  <si>
    <t xml:space="preserve">RES, 35.7K OHM, 1%, 0402</t>
  </si>
  <si>
    <t xml:space="preserve">KOA CORP(RK73H1ETTP3572F)| PANASONIC(ERJ-2RKF3572X)| ROHM CO LTD(MCR01MRTF3572)| STACKPOLE ELECTRONICS(RMCF0402FT35K7)| VISHAY(CRCW040235K7FKED)| YAGEO CORP(RC0402FR-0735K7L)</t>
  </si>
  <si>
    <t xml:space="preserve">LFARISRES-00406</t>
  </si>
  <si>
    <t xml:space="preserve">RES-00406</t>
  </si>
  <si>
    <t xml:space="preserve">RES, 137K OHM, 1%, 0402</t>
  </si>
  <si>
    <t xml:space="preserve">KOA SPEER ELECTRONICS INC.(RK73H1ETTP1373F)| NIC COMPONENTS(NRC04F1373TRF)| PANASONIC(ERJ-2RKF1373X)| ROHM CO. LTD.(MCR01MRTF1373)| VISHAY INTERTECHNOLOGY INC.(CRCW0402137KFKED)| YAGEO CORP(RC0402FR-07137KL)</t>
  </si>
  <si>
    <t xml:space="preserve">LFARISRES-00407</t>
  </si>
  <si>
    <t xml:space="preserve">RES-00407</t>
  </si>
  <si>
    <t xml:space="preserve">RES, 383K OHM, 1%, 0402</t>
  </si>
  <si>
    <t xml:space="preserve">KOA CORP(RK73H1ETTP3833F)| PANASONIC(ERJ-2RKF3833X)| ROHM CO LTD(MCR01MRTF3833)| VISHAY(CRCW0402383KFKED)| YAGEO CORP(RC0402FR-07383KL)</t>
  </si>
  <si>
    <t xml:space="preserve">LFARISRES-00409</t>
  </si>
  <si>
    <t xml:space="preserve">RES-00409</t>
  </si>
  <si>
    <t xml:space="preserve">RES, 402K OHM, 1%, 0402</t>
  </si>
  <si>
    <t xml:space="preserve">KOA SPEER ELECTRONICS INC(RK73H1ETTP4023F)| NIC COMPONENTS(NRC04F4023TRF)| PANASONIC(ERJ-2RKF4023X)| VISHAY(CRCW0402402KFKED)| YAGEO CORPORATION(RC0402FR-07402KL)</t>
  </si>
  <si>
    <t xml:space="preserve">LFARISRES-00410</t>
  </si>
  <si>
    <t xml:space="preserve">RES-00410</t>
  </si>
  <si>
    <t xml:space="preserve">RES, 15.4K OHM,1%,0402</t>
  </si>
  <si>
    <t xml:space="preserve">KOA CORP(RK73H1ETTP1542F)| PANASONIC(ERJ-2RKF1542X)| ROHM CO LTD(MCR01MRTF1542)| VISHAY(CRCW040215K4FKED)| YAGEO CORP(RC0402FR-0715K4L)</t>
  </si>
  <si>
    <t xml:space="preserve">LFARISRES-00414</t>
  </si>
  <si>
    <t xml:space="preserve">RES-00414</t>
  </si>
  <si>
    <t xml:space="preserve">KOA CORP(RK73H1ETTP6982F)| PANASONIC(ERJ-2RKF6982X)| ROHM CO LTD(MCR01MRTF6982)| VISHAY(CRCW040269K8FKED)| YAGEO CORP(RC0402FR-0769K8L)</t>
  </si>
  <si>
    <t xml:space="preserve">LFARISRES-00416</t>
  </si>
  <si>
    <t xml:space="preserve">RES-00416</t>
  </si>
  <si>
    <t xml:space="preserve">RES, 7.32K OHM, 1%, 0402</t>
  </si>
  <si>
    <t xml:space="preserve">KOA CORP(RK73H1ETTP7321F)| PANASONIC(ERJ-2RKF7321X)| ROHM CO LTD(MCR01MRTF7321)| ROHM CO LTD(MCR01MZPF7321)| VISHAY(CRCW04027K32FKED)| YAGEO CORP(RC0402FR-077K32L)</t>
  </si>
  <si>
    <t xml:space="preserve">LFARISRES-00417</t>
  </si>
  <si>
    <t xml:space="preserve">RES-00417</t>
  </si>
  <si>
    <t xml:space="preserve">RES, 2.87K OHM, 1%, 0402</t>
  </si>
  <si>
    <t xml:space="preserve">KOA CORP(RK73H1ETTP2871F)| NIC COMPONENTS(NRC04F2871TRF)| PANASONIC(ERJ-2RKF2871X)| ROHM CO LTD(MCR01MRTF2871)| VISHAY(CRCW04022K87FKED)| YAGEO CORP(RC0402FR-072K87L)</t>
  </si>
  <si>
    <t xml:space="preserve">LFARISRES-00418</t>
  </si>
  <si>
    <t xml:space="preserve">RES-00418</t>
  </si>
  <si>
    <t xml:space="preserve">RES, 37.4K OHM, 1%, 0402</t>
  </si>
  <si>
    <t xml:space="preserve">KOA SPEER ELECTRONICS(RK73H1ETTP3742F)| PANASONIC CORPORATION(ERJ-2RKF3742X)| ROHM(MCR01MRTF3742)| ROHM(MCR01MZPF3742)| VISHAY INTERTECHNOLOGY INC.(CRCW040237K4FKED)| YAGEO CORPORATION(RC0402FR-0737K4L)</t>
  </si>
  <si>
    <t xml:space="preserve">LFARISRES-00421</t>
  </si>
  <si>
    <t xml:space="preserve">RES-00421</t>
  </si>
  <si>
    <t xml:space="preserve">RES, 3.83K OHM, 1%, 0402</t>
  </si>
  <si>
    <t xml:space="preserve">KOA CORP(RK73H1ETTP3831F)| PANASONIC(ERJ-2RKF3831X)| ROHM CO LTD(MCR01MRTF3831)| VISHAY(CRCW04023K83FKED)| YAGEO CORP(RC0402FR-073K83L)</t>
  </si>
  <si>
    <t xml:space="preserve">LFARISRES-00422</t>
  </si>
  <si>
    <t xml:space="preserve">RES-00422</t>
  </si>
  <si>
    <t xml:space="preserve">RES, 3.24k OHM, 1%, 0402, 1/16W</t>
  </si>
  <si>
    <t xml:space="preserve">KOA CORP(RK73H1ETTP3241F)| PANASONIC(ERJ-2RKF3241X)| ROHM CO LTD(MCR01MRTF3241)| VISHAY(CRCW04023K24FKED)| YAGEO CORP(RC0402FR-073K24L)</t>
  </si>
  <si>
    <t xml:space="preserve">LFARISRES-00423</t>
  </si>
  <si>
    <t xml:space="preserve">RES-00423</t>
  </si>
  <si>
    <t xml:space="preserve">RES, 0.012 OHM, 1%, 0805, 1/4W</t>
  </si>
  <si>
    <t xml:space="preserve">KOA CORP(UR73D2ATTD12L0F)| PANASONIC(ERJ-6BWFR012V)| SUSUMU CO LTD(RL1220T-R012-F)</t>
  </si>
  <si>
    <t xml:space="preserve">LFARISRES-00424</t>
  </si>
  <si>
    <t xml:space="preserve">RES-00424</t>
  </si>
  <si>
    <t xml:space="preserve">RES, 7.32K OHM, 0.1%, 1/16W, 25PPM/C, 0402</t>
  </si>
  <si>
    <t xml:space="preserve">KOA  SPEER(RN731ETTP7321B25)| PANASONIC CORPORATION(ERA-2AEB7321X)| PRECISION RESISTIVE PRODUCTS(PRC0402T TC25 7.32K 0.1%)| VISHAY(TNPW04027K32BEED)| YAGEO CORP(RT0402BRD077K32L)</t>
  </si>
  <si>
    <t xml:space="preserve">LFARISRES-00425</t>
  </si>
  <si>
    <t xml:space="preserve">RES-00425</t>
  </si>
  <si>
    <t xml:space="preserve">RES, 8.66K OHM, 1%, 0402</t>
  </si>
  <si>
    <t xml:space="preserve">KOA  SPEER(RK73H1ETTP8661F)| PANASONIC CORPORATION(ERJ-2RKF8661X)| ROHM CO LTD(MCR01MRTF8661)| SAMSUNG ELECTRO-MECHANICS(RC1005F8661CS)| SEI - STACKPOLE ELECTRONICS(RMCF0402FT8K66)| VISHAY(CRCW04028K66FKED)| YAGEO CORP(RC0402FR-078K66L)</t>
  </si>
  <si>
    <t xml:space="preserve">LFARISRES-00426</t>
  </si>
  <si>
    <t xml:space="preserve">RES-00426</t>
  </si>
  <si>
    <t xml:space="preserve">RES, 0.012 OHM, 1%, 1206, 1/2W</t>
  </si>
  <si>
    <t xml:space="preserve">PANASONIC(ERJ-8BWFR012V)| SAMSUNG ELECTRONICS INC(RUK3216FR012CS)| YAGEO CORP(RL1206FR-7W0R012L)</t>
  </si>
  <si>
    <t xml:space="preserve">LFARISRES-00427</t>
  </si>
  <si>
    <t xml:space="preserve">RES-00427</t>
  </si>
  <si>
    <t xml:space="preserve">RES, 33.2K OHM, 1%, 0402</t>
  </si>
  <si>
    <t xml:space="preserve">KOA CORP(RK73H1ETTP3322F)| PANASONIC(ERJ-2RKF3322X)| ROHM CO LTD(MCR01MRTF3322)| STACKPOLE ELECTRONICS(RMCF0402FT33K2)| VISHAY(CRCW040233K2FKED)| YAGEO CORP(RC0402FR-0733K2L)</t>
  </si>
  <si>
    <t xml:space="preserve">LFARISRES-00429</t>
  </si>
  <si>
    <t xml:space="preserve">RES-00429</t>
  </si>
  <si>
    <t xml:space="preserve">RES, THERMISTOR NTC, 330KOHM, B=4601-4750, 5%, 0402</t>
  </si>
  <si>
    <t xml:space="preserve">PANASONIC(ERT-J0EV334J)| TDK CORP(NTCG104QH334JT1)</t>
  </si>
  <si>
    <t xml:space="preserve">LFARISRES-00430</t>
  </si>
  <si>
    <t xml:space="preserve">RES-00430</t>
  </si>
  <si>
    <t xml:space="preserve">RES, THERMISTOR, 10K, B=3960-4455K, 5%, 0603</t>
  </si>
  <si>
    <t xml:space="preserve">PANASONIC(ERT-J1VR103J)| TDK-EPC CORPORATION(B57371V2103J060)| TDK-EPC CORPORATION(B57371V2103J060V09)| VISHAY(NTCS0603E3103JHT)</t>
  </si>
  <si>
    <t xml:space="preserve">LFARISRES-00432</t>
  </si>
  <si>
    <t xml:space="preserve">RES-00432</t>
  </si>
  <si>
    <t xml:space="preserve">RES, 182K OHM, 1%, 0402</t>
  </si>
  <si>
    <t xml:space="preserve">BOURNS INC(CR0402-FX-1823GLF)| KOA CORP(RK73H1ETTP1823F)| PANASONIC(ERJ-2RKF1823X)| ROHM CO LTD(MCR01MRTF1823)| VISHAY(CRCW0402182KFKED)| YAGEO CORP(RC0402FR-07182KL)</t>
  </si>
  <si>
    <t xml:space="preserve">LFARISRES-00437</t>
  </si>
  <si>
    <t xml:space="preserve">RES-00437</t>
  </si>
  <si>
    <t xml:space="preserve">RES, 14.7 OHM, 1%, 0402</t>
  </si>
  <si>
    <t xml:space="preserve">KOA CORP(RK73H1ETTP14R7F)| PANASONIC(ERJ-2RKF14R7X)| ROHM CO LTD(MCR01MRTF14R7)| STACKPOLE ELECTRONICS(RMCF0402FT14R7)| VISHAY(CRCW040214R7FKED)| YAGEO CORP(RC0402FR-0714R7L)</t>
  </si>
  <si>
    <t xml:space="preserve">LFARISRES-00439</t>
  </si>
  <si>
    <t xml:space="preserve">RES-00439</t>
  </si>
  <si>
    <t xml:space="preserve">RES, 35.7 OHM, 1%, 0402</t>
  </si>
  <si>
    <t xml:space="preserve">KOA CORP(RK73H1ETTP35R7F)| PANASONIC(ERJ-2RKF35R7X)| ROHM CO LTD(MCR01MRTF35R7)| STACKPOLE ELECTRONICS(RMCF0402FT35R7)| VISHAY(CRCW040235R7FKED)| YAGEO CORP(RC0402FR-0735R7L)</t>
  </si>
  <si>
    <t xml:space="preserve">LFARISRES-00440</t>
  </si>
  <si>
    <t xml:space="preserve">RES-00440</t>
  </si>
  <si>
    <t xml:space="preserve">RES, 309 OHM, 1%, 0402</t>
  </si>
  <si>
    <t xml:space="preserve">KOA CORP(RK73H1ETTP3090F)| PANASONIC(ERJ-2RKF3090X)| ROHM CO LTD(MCR01MRTF3090)| STACKPOLE ELECTRONICS(RMCF0402FT309R)| VISHAY(CRCW0402309RFKED)| YAGEO CORP(RC0402FR-07309RL)</t>
  </si>
  <si>
    <t xml:space="preserve">LFARISRES-00441</t>
  </si>
  <si>
    <t xml:space="preserve">RES-00441</t>
  </si>
  <si>
    <t xml:space="preserve">RES, 430 OHM,5%,1210</t>
  </si>
  <si>
    <t xml:space="preserve">KOA CORP(RK73H2ETTD4300F)| PANASONIC(ERJ-P14J431U)| ROHM CO LTD(ESR25JZPJ431)| VISHAY(CRCW1210430RFKEA)| VISHAY(CRCW1210430RFKEB)| YAGEO CORP(RC1210FR-07430RL)</t>
  </si>
  <si>
    <t xml:space="preserve">LFARISRES-00443</t>
  </si>
  <si>
    <t xml:space="preserve">RES-00443</t>
  </si>
  <si>
    <t xml:space="preserve">RES, 6.98K OHM, 1%, 0402</t>
  </si>
  <si>
    <t xml:space="preserve">KOA CORP(RK73H1ETTP6981F)| PANASONIC(ERJ-2RKF6981X)| ROHM CO LTD(MCR01MRTF6981)| VISHAY(CRCW04026K98FKED)| YAGEO CORP(RC0402FR-076K98L)</t>
  </si>
  <si>
    <t xml:space="preserve">LFARISRES-00445</t>
  </si>
  <si>
    <t xml:space="preserve">RES-00445</t>
  </si>
  <si>
    <t xml:space="preserve">RES, 51 OHM,5%,1210</t>
  </si>
  <si>
    <t xml:space="preserve">KOA SPEER ELECTRONICS INC(RK73H2ETTD51R1F)| KOA SPEER(RK73B2ETTD510J)| PANASONIC(ERJ-14NF51R1U)| ROHM CO LTD(ESR25JZPJ510)| VISHAY(CRCW121051R0JNEA)| VISHAY(CRCW121051R1FKEA)| YAGEO CORP(RC1210FR-0751RL)</t>
  </si>
  <si>
    <t xml:space="preserve">LFARISRES-00446</t>
  </si>
  <si>
    <t xml:space="preserve">RES-00446</t>
  </si>
  <si>
    <t xml:space="preserve">RES, 4.53K OHM, 1%, 1/16W, 100PPM/C, 0402</t>
  </si>
  <si>
    <t xml:space="preserve">KOA CORP(RK73H1ETTP4531F)| PANASONIC(ERJ-2RKF4531X)| ROHM CO LTD(MCR01MRTF4531)| VISHAY(CRCW04024K53FKED)| YAGEO CORP(RC0402FR-074K53L)</t>
  </si>
  <si>
    <t xml:space="preserve">LFARISRES-00448</t>
  </si>
  <si>
    <t xml:space="preserve">RES-00448</t>
  </si>
  <si>
    <t xml:space="preserve">RES, 9.53K OHM,1%,0402</t>
  </si>
  <si>
    <t xml:space="preserve">KOA CORP(RK73H1ETTP9531F)| PANASONIC(ERJ-2RKF9531X)| ROHM CO LTD(MCR01MRTF9531)| VISHAY(CRCW04029K53FKED)| YAGEO CORP(RC0402FR-079K53L)</t>
  </si>
  <si>
    <t xml:space="preserve">LFARISRES-00449</t>
  </si>
  <si>
    <t xml:space="preserve">RES-00449</t>
  </si>
  <si>
    <t xml:space="preserve">RES, 6.04K OHM, 1%, 0201</t>
  </si>
  <si>
    <t xml:space="preserve">KOA SPEER ELECTRONICS(RK73H1HTTC6041F)| NIC COMPONENTS(NRC02F6041TRF)| PANASONIC CORPORATION(ERJ-1GEF6041C)| PANASONIC CORPORATION(ERJ-1GNF6041C)| ROHM CO. LTD.(MCR006YRTF6041)| VISHAY INTERTECHNOLOGY(CRCW02016K04FKED)| YAGEO CORPORATION(RC0201FR-076K04L)</t>
  </si>
  <si>
    <t xml:space="preserve">LFARISRES-00450</t>
  </si>
  <si>
    <t xml:space="preserve">RES-00450</t>
  </si>
  <si>
    <t xml:space="preserve">RES, 4.53K OHM, 1%, 0201</t>
  </si>
  <si>
    <t xml:space="preserve">KOA CORP(RK73H1HTTC4531F)| PANASONIC(ERJ-1GEF4531C)| PANASONIC(ERJ-1GNF4531C)| ROHM CO LTD(MCR006YRTF4531)| VISHAY(CRCW02014K53FNED)| YAGEO CORP(RC0201FR-074K53L)</t>
  </si>
  <si>
    <t xml:space="preserve">LFARISRES-00451</t>
  </si>
  <si>
    <t xml:space="preserve">RES-00451</t>
  </si>
  <si>
    <t xml:space="preserve">RES, 5.9K OHM, 1%, 0402</t>
  </si>
  <si>
    <t xml:space="preserve">KOA CORP(RK73H1ETTP5901F)| PANASONIC(ERJ-2RKF5901X)| ROHM CO LTD(MCR01MRTF5901)| VISHAY(CRCW04025K90FKED)| YAGEO CORP(RC0402FR-075K9L)</t>
  </si>
  <si>
    <t xml:space="preserve">LFARISRES-00457</t>
  </si>
  <si>
    <t xml:space="preserve">RES-00457</t>
  </si>
  <si>
    <t xml:space="preserve">RES, 3.9K OHM, 0.1%, 1/16W, 25PPM/C, 0402</t>
  </si>
  <si>
    <t xml:space="preserve">KOA  SPEER(RN731ETTP3901B25)| PANASONIC CORPORATION(ERA-2AEB392X)| PRECISION RESISTIVE PRODUCTS(PRC0402T TC25 3.9K 0.1%)| VISHAY(TNPW04023K90BEED)| YAGEO CORP(RT0402BRD073K9L)</t>
  </si>
  <si>
    <t xml:space="preserve">LFARISRES-00460</t>
  </si>
  <si>
    <t xml:space="preserve">RES-00460</t>
  </si>
  <si>
    <t xml:space="preserve">RES, 10 OHM, 1%, 0201</t>
  </si>
  <si>
    <t xml:space="preserve">KOA  SPEER(RK73H1HTTC10R0F)| PANASONIC CORPORATION(ERJ-1GNF10R0C)| ROHM CO LTD(MCR006YRTF10R0)| SAMSUNG ELECTRO-MECHANICS(RC0603F100CS)| SEI - STACKPOLE ELECTRONICS(RMCF0201FT10R0)</t>
  </si>
  <si>
    <t xml:space="preserve">LFARISRES-00463</t>
  </si>
  <si>
    <t xml:space="preserve">RES-00463</t>
  </si>
  <si>
    <t xml:space="preserve">RES, 23.2K OHM, 1%, 0402</t>
  </si>
  <si>
    <t xml:space="preserve">KOA CORP(RK73H1ETTP2322F)| PANASONIC(ERJ-2RKF2322X)| ROHM CO LTD(MCR01MRTF2322)| VISHAY(CRCW040223K2FKED)| YAGEO CORP(RC0402FR-0723K2L)</t>
  </si>
  <si>
    <t xml:space="preserve">LFARISRES-00464</t>
  </si>
  <si>
    <t xml:space="preserve">RES-00464</t>
  </si>
  <si>
    <t xml:space="preserve">RES, 0.051 OHM, 1%, 0402</t>
  </si>
  <si>
    <t xml:space="preserve">KOA CORP(UR73D1ETTP51L0F)| PANASONIC(ERJ-2BWFR051X)| STACKPOLE ELECTRONICS(CSR0402FK51L0)| TE CONNECTIVITY(RLP73M1ER051FTD)</t>
  </si>
  <si>
    <t xml:space="preserve">LFARISRES-00465</t>
  </si>
  <si>
    <t xml:space="preserve">RES-00465</t>
  </si>
  <si>
    <t xml:space="preserve">RES, 4.32K OHM, 1%, 0402</t>
  </si>
  <si>
    <t xml:space="preserve">KOA CORP(RK73H1ETTP4321F)| PANASONIC(ERJ2RKF4321X)| ROHM CO LTD(MCR01MRTF4321)| VISHAY(CRCW04024K32FKED)| YAGEO CORP(RC0402FR-074K32L)</t>
  </si>
  <si>
    <t xml:space="preserve">LFARISRES-00466</t>
  </si>
  <si>
    <t xml:space="preserve">RES-00466</t>
  </si>
  <si>
    <t xml:space="preserve">RES, 13.7K OHM, 1%, 0402</t>
  </si>
  <si>
    <t xml:space="preserve">KOA CORP(RK73H1ETTP1372F)| PANASONIC(ERJ2RKF1372X)| ROHM CO LTD(MCR01MRTF1372)| VISHAY(CRCW040213K7FKED)| YAGEO CORP(RC0402FR-0713K7L)</t>
  </si>
  <si>
    <t xml:space="preserve">LFARISRES-00468</t>
  </si>
  <si>
    <t xml:space="preserve">RES-00468</t>
  </si>
  <si>
    <t xml:space="preserve">RES, 374 OHM, 1%, 0402</t>
  </si>
  <si>
    <t xml:space="preserve">KOA SPEER(RK73H1ETTP3740F)| PANASONIC CORPORATION(ERJ-2RKF3740X)| SAMSUNG ELECTRO-MECHANICS(RC1005F3740CS)| VISHAY(CRCW0402374RFKED)</t>
  </si>
  <si>
    <t xml:space="preserve">LFARISRES-00470</t>
  </si>
  <si>
    <t xml:space="preserve">RES-00470</t>
  </si>
  <si>
    <t xml:space="preserve">RES, 1.30K OHM, 1%, 0402</t>
  </si>
  <si>
    <t xml:space="preserve">KOA CORP(RK73H1ETTP1301F)| VISHAY(CRCW04021K30FKED)| YAGEO  CORP(RC0402FR-071K3L)</t>
  </si>
  <si>
    <t xml:space="preserve">LFARISRES-00471</t>
  </si>
  <si>
    <t xml:space="preserve">RES-00471</t>
  </si>
  <si>
    <t xml:space="preserve">RES, 1.78K OHM, 1%, 0402</t>
  </si>
  <si>
    <t xml:space="preserve">KOA CORP(RK73H1ETTP1781F)| PANASONIC(ERJ-2RKF1781X)| ROHM CO LTD(MCR01MRTF1781)| VISHAY(CRCW04021K78FKED)</t>
  </si>
  <si>
    <t xml:space="preserve">LFARISRES-00474</t>
  </si>
  <si>
    <t xml:space="preserve">RES-00474</t>
  </si>
  <si>
    <t xml:space="preserve">RES, 60.4 OHM,1%,0402</t>
  </si>
  <si>
    <t xml:space="preserve">KOA CORP(RK73H1ETTP60R4F)| VISHAY(CRCW040260R4FKED)| YAGEO CORPORATION(RC0402FR-0760R4L)</t>
  </si>
  <si>
    <t xml:space="preserve">LFARISRES-00475</t>
  </si>
  <si>
    <t xml:space="preserve">RES-00475</t>
  </si>
  <si>
    <t xml:space="preserve">RES, 60.4 OHM, 1%, 0201</t>
  </si>
  <si>
    <t xml:space="preserve">KOA CORP(RK73H1HTTC60R4F)| PANASONIC(ERJ-1GNF60R4C)| ROHM CO LTD(MCR006YRTF60R4)| VISHAY(CRCW020160R4FKED)</t>
  </si>
  <si>
    <t xml:space="preserve">LFARISRES-00476</t>
  </si>
  <si>
    <t xml:space="preserve">RES-00476</t>
  </si>
  <si>
    <t xml:space="preserve">RES, 40.2 OHM, 1%, 0201</t>
  </si>
  <si>
    <t xml:space="preserve">KOA CORP(RK73H1HTTC40R2F)| PANASONIC(ERJ-1GNF40R2C)| ROHM CO LTD(MCR006YRTF40R2)| VISHAY(CRCW020140R2FKED)</t>
  </si>
  <si>
    <t xml:space="preserve">LFARISRES-00477</t>
  </si>
  <si>
    <t xml:space="preserve">RES-00477</t>
  </si>
  <si>
    <t xml:space="preserve">RES, 121 OHM, 1%, 0201</t>
  </si>
  <si>
    <t xml:space="preserve">KOA CORP(RK73H1HTTC1210F)| PANASONIC(ERJ-1GNF1210C)| ROHM CO LTD(MCR006YRTF1210)| VISHAY(CRCW0201121RFKED)</t>
  </si>
  <si>
    <t xml:space="preserve">LFARISRES-00479</t>
  </si>
  <si>
    <t xml:space="preserve">RES-00479</t>
  </si>
  <si>
    <t xml:space="preserve">RES, 0.003 OHM, 1%, 1/2W, 2010</t>
  </si>
  <si>
    <t xml:space="preserve">KOA CORP(TLR2HDTE3L00F75)| PRECISION RESISTIVE PRODUCTS(PR9478 2010T TC50 0.003R 1% 1W)| VISHAY(WSL20103L000FEA)</t>
  </si>
  <si>
    <t xml:space="preserve">LFARISRES-00482</t>
  </si>
  <si>
    <t xml:space="preserve">RES-00482</t>
  </si>
  <si>
    <t xml:space="preserve">RES, 1.15K OHM,1%,0402</t>
  </si>
  <si>
    <t xml:space="preserve">BOURNS INC(CR0402-FX-1151GLF)| KOA CORP(RK73H1ETTP1151F)| PANASONIC(ERJ-2RKF1151X)| ROHM CO LTD(MCR01MRTF1151)| VISHAY(CRCW04021K15FKED)| YAGEO CORP(RC0402FR-071K15L)</t>
  </si>
  <si>
    <t xml:space="preserve">LFARISRES-00483</t>
  </si>
  <si>
    <t xml:space="preserve">RES-00483</t>
  </si>
  <si>
    <t xml:space="preserve">RES, 178 OHM, 1%, 0402</t>
  </si>
  <si>
    <t xml:space="preserve">BOURNS INC(CR0402-FX-1780GLF)| KOA CORP(RK73H1ETTP1780F)| PANASONIC(ERJ-2RKF1780X)| ROHM CO LTD(MCR01MRTF1780)| VISHAY(CRCW0402178RFKED)| YAGEO CORP(RC0402FR-07178RL)</t>
  </si>
  <si>
    <t xml:space="preserve">LFARISRES-00484</t>
  </si>
  <si>
    <t xml:space="preserve">RES-00484</t>
  </si>
  <si>
    <t xml:space="preserve">RES, 316 OHM, 1%, 0402</t>
  </si>
  <si>
    <t xml:space="preserve">BOURNS INC(CR0402-FX-3160GLF)| KOA CORP(RK73H1ETTP3160F)| PANASONIC(ERJ-2RKF3160X)| ROHM CO LTD(MCR01MRTF3160)| VISHAY(CRCW0402316RFKED)| YAGEO CORP(RC0402FR-07316RL)</t>
  </si>
  <si>
    <t xml:space="preserve">LFARISRES-00485</t>
  </si>
  <si>
    <t xml:space="preserve">RES-00485</t>
  </si>
  <si>
    <t xml:space="preserve">RES, 976 OHM, 1%, 0402</t>
  </si>
  <si>
    <t xml:space="preserve">BOURNS INC(CR0402-FX-9760GLF)| KOA CORP(RK73H1ETTP9760F)| PANASONIC(ERJ-2RKF9760X)| ROHM CO LTD(MCR01MRTF9760)| VISHAY(CRCW0402976RFKED)| YAGEO CORP(RC0402FR-07976RL)</t>
  </si>
  <si>
    <t xml:space="preserve">LFARISRES-00486</t>
  </si>
  <si>
    <t xml:space="preserve">RES-00486</t>
  </si>
  <si>
    <t xml:space="preserve">RES, THERMISTOR, 100K, B=4200K, 3%,0603</t>
  </si>
  <si>
    <t xml:space="preserve">MURATA(NCP18WF104E03RB)| PANASONIC CORPORATION(ERTJ1VR104HM)| TDK(B57371V2104H60)| TDK(NTCG164LH104HT1)</t>
  </si>
  <si>
    <t xml:space="preserve">LFARISRES-00487</t>
  </si>
  <si>
    <t xml:space="preserve">RES-00487</t>
  </si>
  <si>
    <t xml:space="preserve">RES, THERMISTOR, 220K, B=4500K, 3%,0603</t>
  </si>
  <si>
    <t xml:space="preserve">MURATA(NCP18WM224E03RB)| PANASONIC CORPORATION(ERTJ1VT224H)| TDK(NTCG164QH224HT1)</t>
  </si>
  <si>
    <t xml:space="preserve">LFARISRES-00490</t>
  </si>
  <si>
    <t xml:space="preserve">RES-00490</t>
  </si>
  <si>
    <t xml:space="preserve">RES, 5.6K OHM, 1%, 0402</t>
  </si>
  <si>
    <t xml:space="preserve">BOURNS  INC(CR0402-FX-5601GLF)| YAGEO CORP(RC0402FR-075K6L)</t>
  </si>
  <si>
    <t xml:space="preserve">LFARISRES-00491</t>
  </si>
  <si>
    <t xml:space="preserve">RES-00491</t>
  </si>
  <si>
    <t xml:space="preserve">RES, 6.49K OHM, 1%, 0402</t>
  </si>
  <si>
    <t xml:space="preserve">KOA CORP(RK73H1ETTP6491F)| PANASONIC(ERJ-2RKF6491X)| ROHM CO LTD(MCR01MRTF6491)| VISHAY(CRCW04026K49FKED)| YAGEO CORP(RC0402FR-076K49L)</t>
  </si>
  <si>
    <t xml:space="preserve">LFARISRES-00492</t>
  </si>
  <si>
    <t xml:space="preserve">RES-00492</t>
  </si>
  <si>
    <t xml:space="preserve">RES, 124K OHM, 1%, 0402</t>
  </si>
  <si>
    <t xml:space="preserve">BOURNS INC(CR0402-FX-1243GLF)| KOA CORP(RK73H1ETTP1243F)| PANASONIC(ERJ-2RKF1243X)| ROHM CO LTD(MCR01MRTF1243)| VISHAY(CRCW0402124KFKED)| YAGEO CORP(RC0402FR-07124KL)</t>
  </si>
  <si>
    <t xml:space="preserve">LFARISRES-00494</t>
  </si>
  <si>
    <t xml:space="preserve">RES-00494</t>
  </si>
  <si>
    <t xml:space="preserve">RES, 57.6K OHM, 1%, 0402</t>
  </si>
  <si>
    <t xml:space="preserve">BOURNS(CR0402-FX-5762GLF)| KOA SPEER(RK73H1ETTP5762F)| PANASONIC(ERJ-2RKF5762X)| ROHM(MCR01MRTF5762)| VISHAY(CRCW040257K6FKED)| YAGEO CORP(RC0402FR-0757K6L)</t>
  </si>
  <si>
    <t xml:space="preserve">LFARISRES-00495</t>
  </si>
  <si>
    <t xml:space="preserve">RES-00495</t>
  </si>
  <si>
    <t xml:space="preserve">RES, 127K OHM, 1%, 0402</t>
  </si>
  <si>
    <t xml:space="preserve">BOURNS INC(CR0402-FX-1273GLF)| KOA CORP(RK73H1ETTP1273F)| PANASONIC(ERJ-2RKF1273X)| ROHM CO LTD(MCR01MRTF1273)| VISHAY(CRCW0402127KFKED)| YAGEO CORP(RC0402FR-07127KL)</t>
  </si>
  <si>
    <t xml:space="preserve">LFARISRES-00496</t>
  </si>
  <si>
    <t xml:space="preserve">RES-00496</t>
  </si>
  <si>
    <t xml:space="preserve">RES, 196K OHM, 1%, 0402</t>
  </si>
  <si>
    <t xml:space="preserve">BOURNS INC(CR0402-FX-1963GLF)| KOA CORP(RK73H1ETTP1963F)| PANASONIC(ERJ-2RKF1963X)| ROHM CO LTD(MCR01MRTF1963)| VISHAY(CRCW0402196KFKED)| YAGEO CORP(RC0402FR-07196KL)</t>
  </si>
  <si>
    <t xml:space="preserve">LFARISRES-00498</t>
  </si>
  <si>
    <t xml:space="preserve">RES-00498</t>
  </si>
  <si>
    <t xml:space="preserve">RES, 6.8 OHM, 1%, 0603,1/10W</t>
  </si>
  <si>
    <t xml:space="preserve">KOA CORP(RK73H1JTTD6R80F)| PANASONIC(ERJ-3RQF6R8V)| STACKPOLE ELECTRONICS(RMCF0603FT6R80)| VISHAY(CRCW06036R80FKEA)| YAGEO CORP(RC0603FR-106R8L)</t>
  </si>
  <si>
    <t xml:space="preserve">LFARISRES-00500</t>
  </si>
  <si>
    <t xml:space="preserve">RES-00500</t>
  </si>
  <si>
    <t xml:space="preserve">RES, 0.1 OHM, 1%, 0402</t>
  </si>
  <si>
    <t xml:space="preserve">KOA CORP(SR731ETTPR100F)| KOA CORP(UR73D1ETTPR100F)| PANASONIC(ERJ-2BSFR10X)| ROHM CO LTD(UCR01MVPFLR100)| SAMSUNG ELECTRONICS INC(RUT1005FR100CS)</t>
  </si>
  <si>
    <t xml:space="preserve">LFARISRES-00502</t>
  </si>
  <si>
    <t xml:space="preserve">RES-00502</t>
  </si>
  <si>
    <t xml:space="preserve">RES, 0.820 OHM, 1%, 0402</t>
  </si>
  <si>
    <t xml:space="preserve">KOA CORP(SR731ETTPR820F)| PANASONIC(ERJ-2BQFR82X)| PRECISION RESISTIVE(PR9476 0402T T200 0.82R 1% 1/1)| YAGEO CORP(RL0402FR-070R82L)</t>
  </si>
  <si>
    <t xml:space="preserve">LFARISRES-00505</t>
  </si>
  <si>
    <t xml:space="preserve">RES-00505</t>
  </si>
  <si>
    <t xml:space="preserve">RES, 84.5 OHM, 1%, 0603</t>
  </si>
  <si>
    <t xml:space="preserve">KOA CORP(RK73H1JTTD84R5F)| PANASONIC(ERJ-3EKF84R5V)| VISHAY(CRCW060384R5FKEA)</t>
  </si>
  <si>
    <t xml:space="preserve">LFARISRES-00506</t>
  </si>
  <si>
    <t xml:space="preserve">RES-00506</t>
  </si>
  <si>
    <t xml:space="preserve">RES, 124 OHM, 1%, 0603</t>
  </si>
  <si>
    <t xml:space="preserve">KOA CORP(RK73H1JTTD1240F)| PANASONIC(ERJ-3EKF1240V)| VISHAY(CRCW0603124RFKEA)</t>
  </si>
  <si>
    <t xml:space="preserve">LFARISRES-00507</t>
  </si>
  <si>
    <t xml:space="preserve">RES-00507</t>
  </si>
  <si>
    <t xml:space="preserve">RES, 9.31K OHM, 1%, 0402</t>
  </si>
  <si>
    <t xml:space="preserve">BOURNS INC(CR0402-FX-9311GLF)| KOA SPEER ELECTRONICS INC(RK73H1ETTP9311F)| PANASONIC(ERJ-2RKF9311X)| ROHM CO LTD(MCR01MRTF9311)| VISHAY(CRCW04029K31FKED)| YAGEO CORP.(RC0402FR-079K31L)</t>
  </si>
  <si>
    <t xml:space="preserve">LFARISRES-00508</t>
  </si>
  <si>
    <t xml:space="preserve">RES-00508</t>
  </si>
  <si>
    <t xml:space="preserve">RES, 5.23K OHM, 1%, 0402</t>
  </si>
  <si>
    <t xml:space="preserve">KOA CORP(RK73H1ETTP5231F)| PANASONIC(ERJ-2RKF5231X)| ROHM CO LTD(MCR01MRTF5231)| SAMSUNG ELECTRONICS INC(RC1005F5231CS)| VISHAY(CRCW04025K23FKED)| YAGEO CORP(RC0402FR-075K23L)</t>
  </si>
  <si>
    <t xml:space="preserve">LFARISRES-00509</t>
  </si>
  <si>
    <t xml:space="preserve">RES-00509</t>
  </si>
  <si>
    <t xml:space="preserve">RES, 681K OHM, 1%, 0402</t>
  </si>
  <si>
    <t xml:space="preserve">KOA CORP(RK73H1ETTP6813F)| PANASONIC(ERJ-2RKF6813X)| ROHM CO LTD(MCR01MRTF6813)| VISHAY(CRCW0402681KFKED)| YAGEO CORP(RC0402FR-07681KL)</t>
  </si>
  <si>
    <t xml:space="preserve">LFARISRES-00510</t>
  </si>
  <si>
    <t xml:space="preserve">RES-00510</t>
  </si>
  <si>
    <t xml:space="preserve">RES, THERMISTOR, 6.8K, B25/75=3477K, 5%, 0805</t>
  </si>
  <si>
    <t xml:space="preserve">VISHAY(NTHS0805N02N6801JE)</t>
  </si>
  <si>
    <t xml:space="preserve">LFARISRES-00512</t>
  </si>
  <si>
    <t xml:space="preserve">RES-00512</t>
  </si>
  <si>
    <t xml:space="preserve">RES, 1.2K OHM, 1%, 0402</t>
  </si>
  <si>
    <t xml:space="preserve">KOA SPEER ELECTRONICS INC(RK73H1ETTP1201F)| PANASONIC(ERJ-2RKF1201X)| ROHM CO. LTD.(MCR01MZPF1201)| VISHAY INTERTECHNOLOGY INC.(CRCW04021K20FKED)| YAGEO CORP(RC0402FR-071K2L)</t>
  </si>
  <si>
    <t xml:space="preserve">LFARISRES-00514</t>
  </si>
  <si>
    <t xml:space="preserve">RES-00514</t>
  </si>
  <si>
    <t xml:space="preserve">RES, 14.7K OHM, 1%, 0402</t>
  </si>
  <si>
    <t xml:space="preserve">KOA SPEER ELECTRONICS(RK73H1ETTP1472F)| PANASONIC CORPORATION(ERJ-2RKF1472X)| ROHM(MCR01MZPF1472)| VISHAY INTERTECHNOLOGY INC.(CRCW040214K7FKED)| YAGEO CORPORATION(RC0402FR-0714K7L)</t>
  </si>
  <si>
    <t xml:space="preserve">LFARISRES-00515</t>
  </si>
  <si>
    <t xml:space="preserve">RES-00515</t>
  </si>
  <si>
    <t xml:space="preserve">RES, 42.2K OHM, 1%, 0402</t>
  </si>
  <si>
    <t xml:space="preserve">KOA CORP(RK73H1ETTP4222F)| PANASONIC(ERJ-2RKF4222X)| ROHM CO LTD(MCR01MZPF4222)| VISHAY(CRCW040242K2FKED)| YAGEO CORP(RC0402FR-0742K2L)</t>
  </si>
  <si>
    <t xml:space="preserve">LFARISRES-00517</t>
  </si>
  <si>
    <t xml:space="preserve">RES-00517</t>
  </si>
  <si>
    <t xml:space="preserve">RES, 34.8K OHM, 1%, 0402</t>
  </si>
  <si>
    <t xml:space="preserve">KOA CORP(RK73H1ETTP3482F)| PANASONIC(ERJ-2RKF3482X)| ROHM CO LTD(MCR01MZPF3482)| VISHAY(CRCW040234K8FKED)| YAGEO CORP(RC0402FR-0734K8L)</t>
  </si>
  <si>
    <t xml:space="preserve">LFARISRES-00518</t>
  </si>
  <si>
    <t xml:space="preserve">RES-00518</t>
  </si>
  <si>
    <t xml:space="preserve">RES, 20.5K OHM, 0.1%, 1/16W, 25PPM/C, 0402</t>
  </si>
  <si>
    <t xml:space="preserve">KOA CORP(RN731ETTP2052B25)| PANASONIC(ERA-2AEB2052X)| PRECISION RESISTIVE(PRC0402T TC25 20.5K 0.1%)| VISHAY(TNPW040220K5BEED)| YAGEO CORP(RT0402BRD0720K5L)</t>
  </si>
  <si>
    <t xml:space="preserve">LFARISRES-00519</t>
  </si>
  <si>
    <t xml:space="preserve">RES-00519</t>
  </si>
  <si>
    <t xml:space="preserve">RES, 16.4K OHM, 0.1%, 1/16W, 25PPM/C, 0402</t>
  </si>
  <si>
    <t xml:space="preserve">KOA CORP(RN731ETTP1642B25)| PANASONIC(ERA-2AEB1642X)| PRECISION RESISTIVE(PRC0402T TC25 16.4K 0.1%)| VISHAY(TNPW040216K4BEED)| YAGEO CORP(RT0402BRD0716K4L)</t>
  </si>
  <si>
    <t xml:space="preserve">LFARISRES-00520</t>
  </si>
  <si>
    <t xml:space="preserve">RES-00520</t>
  </si>
  <si>
    <t xml:space="preserve">RES, 825K OHM, 1%, 0402</t>
  </si>
  <si>
    <t xml:space="preserve">BOURNS INC(CR0402-FX-8253GLF)| KOA CORP(RK73H1ETTP8253F)| PANASONIC(ERJ-2RKF8253X)| ROHM CO LTD(MCR01MZPF8253)| VISHAY(CRCW0402825KFKED)| YAGEO CORP(RC0402FR-07825KL)</t>
  </si>
  <si>
    <t xml:space="preserve">LFARISRES-00522</t>
  </si>
  <si>
    <t xml:space="preserve">RES-00522</t>
  </si>
  <si>
    <t xml:space="preserve">RES, 4.99 OHM, 1%, 0402</t>
  </si>
  <si>
    <t xml:space="preserve">KOA CORP(RK73H1ETTP4R99F)| VISHAY(CRCW04024R99FKED)| YAGEO CORP(RC0402FR-074R99L)</t>
  </si>
  <si>
    <t xml:space="preserve">LFARISRES-00523</t>
  </si>
  <si>
    <t xml:space="preserve">RES-00523</t>
  </si>
  <si>
    <t xml:space="preserve">RES, 715 OHM, 0.25%, 1/16W, 25PPM/C, 0402</t>
  </si>
  <si>
    <t xml:space="preserve">PANASONIC CORPORATION(ERA-2AEB7150X)| PRECISION RESISTIVE PRODUCTS(PRC0402T TC25 715R 0.1%)| SUSUMU(RG1005P-7150-B-T10)| WALSIN(WF04U7150BTL)| YAGEO CORP(RT0402BRD07715RL)</t>
  </si>
  <si>
    <t xml:space="preserve">LFARISRES-00527</t>
  </si>
  <si>
    <t xml:space="preserve">RES-00527</t>
  </si>
  <si>
    <t xml:space="preserve">RES, 2 OHM, 1%, 0402</t>
  </si>
  <si>
    <t xml:space="preserve">KOA CORP(RK73H1ETTP2R00F)| ROHM CO LTD(MCR01MZPFL2R00)| VISHAY(CRCW04022R00FKED)</t>
  </si>
  <si>
    <t xml:space="preserve">LFARISRES-00530</t>
  </si>
  <si>
    <t xml:space="preserve">RES-00530</t>
  </si>
  <si>
    <t xml:space="preserve">RES, 44.2K OHMS, 1%, 0402</t>
  </si>
  <si>
    <t xml:space="preserve">KOA SPEER(RK73H1ETTP4422F)| PANASONIC CORPORATION(ERJ-2RKF4422X)| ROHM CO LTD(MCR01MRTF4422)| VISHAY(CRCW040244K2FKED)| YAGEO CORP(RC0402FR-0744K2L)</t>
  </si>
  <si>
    <t xml:space="preserve">LFARISRES-00544</t>
  </si>
  <si>
    <t xml:space="preserve">RES-00544</t>
  </si>
  <si>
    <t xml:space="preserve">RES, 2.43K OHM, 1%, 0402</t>
  </si>
  <si>
    <t xml:space="preserve">KOA SPEER(RK73H1ETTP2431F)| PANASONIC CORPORATION(ERJ-2RKF2431X)| ROHM CO LTD(MCR01MRTF2431)| VISHAY(CRCW04022K43FKED)| YAGEO CORP(RC0402FR-072K43L)</t>
  </si>
  <si>
    <t xml:space="preserve">LFARISRES-00545</t>
  </si>
  <si>
    <t xml:space="preserve">RES-00545</t>
  </si>
  <si>
    <t xml:space="preserve">RES, 5.76K OHM, 1%, 0402</t>
  </si>
  <si>
    <t xml:space="preserve">KOA(RK73H1ETTP5761F)| PANASONIC(ERJ-2RKF5761X)| ROHM(MCR01MRTF5761)| VISHAY(CRCW04025K76FKED)| YAGEO(RC0402FR-075K76L)</t>
  </si>
  <si>
    <t xml:space="preserve">LFARISRES-00549</t>
  </si>
  <si>
    <t xml:space="preserve">RES-00549</t>
  </si>
  <si>
    <t xml:space="preserve">RES, 22.1 OHM, 1%, 0201</t>
  </si>
  <si>
    <t xml:space="preserve">KOA SPEER(RK73H1HTTC22R1F)| PANASONIC CORPORATION(ERJ-1GNF22R1C)| ROHM CO LTD(MCR006YRTF22R1)| STACKPOLE ELECTRONICS INC(RMCF0201FT22R1)| VISHAY(CRCW020122R1FNED)</t>
  </si>
  <si>
    <t xml:space="preserve">LFARISRES-00550</t>
  </si>
  <si>
    <t xml:space="preserve">RES-00550</t>
  </si>
  <si>
    <t xml:space="preserve">RES, 680 OHM,1%,0402</t>
  </si>
  <si>
    <t xml:space="preserve">KOA CORP(RK73H1ETTP6800F)| KOA(RK73H1ETTP6800F)| PANASONIC(ERJ-2RKF6800X)| ROHM(MCR01MRTF6800)| VISHAY(CRCW0402680RFKED)| YAGEO(RC0402FR-07680RL)</t>
  </si>
  <si>
    <t xml:space="preserve">LFARISRES-00560</t>
  </si>
  <si>
    <t xml:space="preserve">RES-00560</t>
  </si>
  <si>
    <t xml:space="preserve">RES, TNF, 8.2K OHM, 0.1%, 1/16W, 25PPM/C, 0402</t>
  </si>
  <si>
    <t xml:space="preserve">PANASONIC(ERA-2AEB822X)| PRECISION RESISTIVE PRODUCTS(PRC0402 TC25 8.2K 0.1%)| SUSUMU CO LTD(RG1005P-822-B-T5)| VISHAY INTERTECHNOLOGY INC(TNPW04028K20BEED)| YAGEO CORP(RT0402BRD078K2L)</t>
  </si>
  <si>
    <t xml:space="preserve">LFARISRES-00564</t>
  </si>
  <si>
    <t xml:space="preserve">RES-00564</t>
  </si>
  <si>
    <t xml:space="preserve">RES, TKF, 15.8K OHM, 1%, 1/16W, 100PPM/C, 0402</t>
  </si>
  <si>
    <t xml:space="preserve">KOA(RK73H1ETTP1582F)| ROHM CO LTD(MCR01MZPF1582)| VISHAY(CRCW040215K8FKED)| YAGEO(RC0402FR-0715K8L)</t>
  </si>
  <si>
    <t xml:space="preserve">LFARISRES-00567</t>
  </si>
  <si>
    <t xml:space="preserve">RES-00567</t>
  </si>
  <si>
    <t xml:space="preserve">RES, 196 OHM, 1%, 0402</t>
  </si>
  <si>
    <t xml:space="preserve">KOA SPEER ELECTRONICS(RK73H1ETTP1960F)| PANASONIC CORPORATION(ERJ-2RKF1960X)| ROHM(MCR01MZPF1960)| VISHAY INTERTECHNOLOGY INC.(CRCW0402196RFKED)| YAGEO CORPORATION(RC0402FR-07196RL)</t>
  </si>
  <si>
    <t xml:space="preserve">LFARISRES-00570</t>
  </si>
  <si>
    <t xml:space="preserve">RES-00570</t>
  </si>
  <si>
    <t xml:space="preserve">RES, TKF, 750K OHM, 1%, 1/16W, 100PPM/C, 0402</t>
  </si>
  <si>
    <t xml:space="preserve">BOURNS(CR0402-FX-7503GLF)| KOA(RK73H1ETTP7503F)| PANASONIC(ERJ-2RKF7503X)| ROHM(MCR01MZPF7503)</t>
  </si>
  <si>
    <t xml:space="preserve">LFARISRES-00571</t>
  </si>
  <si>
    <t xml:space="preserve">RES-00571</t>
  </si>
  <si>
    <t xml:space="preserve">RES, 0.002 OHM, 1%, 1W, RC2010</t>
  </si>
  <si>
    <t xml:space="preserve">ROHM CO LTD(PMR50HZPFV2L00)| STACKPOLE ELECTRONICS INC(CSNL2010FT2L00)</t>
  </si>
  <si>
    <t xml:space="preserve">LFARISRES-00581</t>
  </si>
  <si>
    <t xml:space="preserve">RES-00581</t>
  </si>
  <si>
    <t xml:space="preserve">RES, 0.47 OHM, 1%, 1/6W, 0402</t>
  </si>
  <si>
    <t xml:space="preserve">PANASONIC(ERJ-2BQFR47X)| ROHM CO. LTD.(UCR01MVPFLR470)| VISHAY INTERTECHNOLOGY INC.(RCWE0402R470FKEA)</t>
  </si>
  <si>
    <t xml:space="preserve">LFARISRES-00587</t>
  </si>
  <si>
    <t xml:space="preserve">RES-00587</t>
  </si>
  <si>
    <t xml:space="preserve">RES, 66.5K OHM, 1%, 0402</t>
  </si>
  <si>
    <t xml:space="preserve">KOA SPEER ELECTRONICS INC(RK73H1ETTP6652F)| PANASONIC(ERJ-2RKF6652X)| VISHAY(CRCW040266K5FKED)| YAGEO CORPORATION(RC0402FR-0766K5L)</t>
  </si>
  <si>
    <t xml:space="preserve">LFARISRES-00602</t>
  </si>
  <si>
    <t xml:space="preserve">RES-00602</t>
  </si>
  <si>
    <t xml:space="preserve">RES, 127K OHM, 1%, 0603</t>
  </si>
  <si>
    <t xml:space="preserve">KOA SPEER ELECTRONICS(RK73H1JTTD1273F)| PANASONIC CORPORATION(ERJ3EKF1273V)| STACKPOLE(RMCF0603FT127K)| VISHAY(CRCW0603127KFKEA)| YAGEO(RC0603FR-07127KL)</t>
  </si>
  <si>
    <t xml:space="preserve">LFARISRES-00603</t>
  </si>
  <si>
    <t xml:space="preserve">RES-00603</t>
  </si>
  <si>
    <t xml:space="preserve">RES, 14.3K OHM, 1%, 0603</t>
  </si>
  <si>
    <t xml:space="preserve">KOA SPEER ELECTRONICS INC(RK73H1JTTD1432F)| PANASONIC(ERJ3EKF1432V)| STACKPOLE ELECTRONICS INC(RMCF0603FT14K3)| VISHAY INTERTECHNOLOGY(CRCW060314K3FKEA)| YAGEO CORPORATION(RC0603FR-0714K3L)</t>
  </si>
  <si>
    <t xml:space="preserve">LFARISRES-00612</t>
  </si>
  <si>
    <t xml:space="preserve">RES-00612</t>
  </si>
  <si>
    <t xml:space="preserve">RES, 2.8K OHM, 0.1%, 1/16W, 25PPM/C, 0402</t>
  </si>
  <si>
    <t xml:space="preserve">PANASONIC CORPORATION(ERA-2AEB2801X)| STACKPOLE ELECTRONICS INC(RNCF0402BTE2K80)| SUSUMU CO LTD.(RG1005P-2801-B-T5)| VISHAY INTERTECHNOLOGY INC(TNPW04022K80BEED)| YAGEO CORPORATION(RT0402BRD072K8L)</t>
  </si>
  <si>
    <t xml:space="preserve">LFARISRES-00613</t>
  </si>
  <si>
    <t xml:space="preserve">RES-00613</t>
  </si>
  <si>
    <t xml:space="preserve">RES, TNF, 2.87K OHM, 0.1%, 1/16W, 25PPM/C, 0402</t>
  </si>
  <si>
    <t xml:space="preserve">PANASONIC CORPORATION(ERA-2AEB2871X)| STACKPOLE ELECTRONICS INC(RNCF0402BTE2K87)| SUSUMU CO LTD.(RG1005P-2871-B-T5)| VISHAY INTERTECHNOLOGY INC(TNPW04022K87BEED)| YAGEO CORPORATION(RT0402BRD072K87L)</t>
  </si>
  <si>
    <t xml:space="preserve">LFARISSWT-00001</t>
  </si>
  <si>
    <t xml:space="preserve">SWT-00001</t>
  </si>
  <si>
    <t xml:space="preserve">SWTCH, PUSHBUTTON, 4PIN, NO, SMD</t>
  </si>
  <si>
    <t xml:space="preserve">C&amp;K COMPONENTS(KMR421NGLFS)| PANASONIC COMP(EVQP2H02B)</t>
  </si>
  <si>
    <t xml:space="preserve">LFARISSWT-00118</t>
  </si>
  <si>
    <t xml:space="preserve">SWT-00118</t>
  </si>
  <si>
    <t xml:space="preserve">SWITCH, DIP, 4 POS, SPST, SMD, 300 MIL GULL WING</t>
  </si>
  <si>
    <t xml:space="preserve">C&amp;K COMPONENTS INC(TDA04H0SB1R)| CTS(218-4LPSTRF)</t>
  </si>
  <si>
    <t xml:space="preserve">LFARISTRN-00008</t>
  </si>
  <si>
    <t xml:space="preserve">TRN-00008</t>
  </si>
  <si>
    <t xml:space="preserve">XTR,NPN,MMBT3904,SOT23</t>
  </si>
  <si>
    <t xml:space="preserve">CENTRAL SEMICONDUCTOR(CMPT3904E TR)| DIODES INC(MMBT3904-7-F)| FAIRCHILD SEMICONDUCTOR(MMBT3904)| ON SEMICONDUCTOR(MMBT3904LT1G)</t>
  </si>
  <si>
    <t xml:space="preserve">LFARISTRN-00101</t>
  </si>
  <si>
    <t xml:space="preserve">TRN-00101</t>
  </si>
  <si>
    <t xml:space="preserve">FET,NCH,BSS138,SOT23</t>
  </si>
  <si>
    <t xml:space="preserve">DIODES INC(DMN5L06K)| INFINEON TECHNOLOGIES AG(BSS138N)| NEXPERIA(BSS138BK)| NXP SEMICONDUCTORS(BSS138BK)| ON SEMICONDUCTOR(BSS138LT1G)</t>
  </si>
  <si>
    <t xml:space="preserve">LFARISTRN-00102</t>
  </si>
  <si>
    <t xml:space="preserve">TRN-00102</t>
  </si>
  <si>
    <t xml:space="preserve">XTR,PNP,MMBT3906,SOT23</t>
  </si>
  <si>
    <t xml:space="preserve">FAIRCHILD SEMICONDUCTOR(MMBT3906)| NEXPERIA(MMBT3906)| NXP SEMI(MMBT3906)| ON SEMCONDUCTOR(MMBT3906LT1G)</t>
  </si>
  <si>
    <t xml:space="preserve">LFARISTRN-00105</t>
  </si>
  <si>
    <t xml:space="preserve">TRN-00105</t>
  </si>
  <si>
    <t xml:space="preserve">NFET,PWR,60A,0.0022OHMS,SO8</t>
  </si>
  <si>
    <t xml:space="preserve">INFINEON TECHNOLOGIES AG(BSC010NE2LS)| INFINEON TECHNOLOGIES AG(BSC010NE2LSATMA1)| INFINEON TECHNOLOGIES AG(BSC011N03LS)| INFINEON TECHNOLOGIES AG(BSC011N03LSATMA1)| RENESAS ELECTRONICS(RJK0346DPA-00#J0)| RENESAS ELECTRONICS(RJK0346DPA-01#J0B)</t>
  </si>
  <si>
    <t xml:space="preserve">LFARISTRN-00109</t>
  </si>
  <si>
    <t xml:space="preserve">TRN-00109</t>
  </si>
  <si>
    <t xml:space="preserve">FET,POWER,NCH,1MILLIOHM,D2PAK</t>
  </si>
  <si>
    <t xml:space="preserve">INTERNATIONAL RECTIFIER(IRF1324S-7PPBF)| INTERNATIONAL RECTIFIER(IRF1324STRL-7PP)| ON SEMICONDUCTOR(FDB0105N407L)</t>
  </si>
  <si>
    <t xml:space="preserve">LFARISTRN-00111</t>
  </si>
  <si>
    <t xml:space="preserve">TRN-00111</t>
  </si>
  <si>
    <t xml:space="preserve">NFET,PWR,30V,30A,0.008OHMS,SO8</t>
  </si>
  <si>
    <t xml:space="preserve">INFINEON TECHNOLOGIES AG(BSC050NE2LS)| INFINEON TECHNOLOGIES AG(BSC050NE2LSATMA1)| RENESAS ELECTRONICS(RJK0305DPB-00-J0)| RENESAS ELECTRONICS(RJK0305DPB-02#J0)| VISHAY(SIR850DP-T1-GE3)</t>
  </si>
  <si>
    <t xml:space="preserve">LFARISTRN-00115</t>
  </si>
  <si>
    <t xml:space="preserve">TRN-00115</t>
  </si>
  <si>
    <t xml:space="preserve">FET, NCH, FDV301N, 0.22A, SOT23</t>
  </si>
  <si>
    <t xml:space="preserve">ON SEMICONDUCTOR(FDV301N)</t>
  </si>
  <si>
    <t xml:space="preserve">LFARISTRN-00118</t>
  </si>
  <si>
    <t xml:space="preserve">TRN-00118</t>
  </si>
  <si>
    <t xml:space="preserve">TRANSISTOR,NPN,2N3904,TO-92 (THRU-HOLE)</t>
  </si>
  <si>
    <t xml:space="preserve">ON SEMICONDUCTOR(2N3904BU)</t>
  </si>
  <si>
    <t xml:space="preserve">LFARISTRN-00127</t>
  </si>
  <si>
    <t xml:space="preserve">TRN-00127</t>
  </si>
  <si>
    <t xml:space="preserve">NFET,PWR,25V,100A,0.0013OHMS,SO8/SOT669</t>
  </si>
  <si>
    <t xml:space="preserve">INFINEON TECHNOLOGIES AG(BSC010NE2LS)| INFINEON TECHNOLOGIES AG(BSC010NE2LSATMA1)| INFINEON TECHNOLOGIES AG(BSC010NE2LSI)| INFINEON TECHNOLOGIES AG(BSC010NE2LSIATMA1)</t>
  </si>
  <si>
    <t xml:space="preserve">LFARISTRN-00128</t>
  </si>
  <si>
    <t xml:space="preserve">TRN-00128</t>
  </si>
  <si>
    <t xml:space="preserve">NFET,PWR,25V,30A,0.005OHMS,SO8</t>
  </si>
  <si>
    <t xml:space="preserve">INFINEON TECHNOLOGIES AG(BSC050NE2LS)| INFINEON TECHNOLOGIES AG(BSC050NE2LSATMA1)</t>
  </si>
  <si>
    <t xml:space="preserve">LFARISTRN-00129</t>
  </si>
  <si>
    <t xml:space="preserve">TRN-00129</t>
  </si>
  <si>
    <t xml:space="preserve">JFET,PCHANNEL,30V,225MW,SOT-23</t>
  </si>
  <si>
    <t xml:space="preserve">FAIRCHILD SEMICONDUCTOR(MMBFJ177)| ON SEMICONDUCTOR(MMBFJ177LT1G)</t>
  </si>
  <si>
    <t xml:space="preserve">LFARISTRN-00130</t>
  </si>
  <si>
    <t xml:space="preserve">TRN-00130</t>
  </si>
  <si>
    <t xml:space="preserve">TRANSISTOR,NPN,2N3904,TO-92 (CONVERT TO SMT VERSION)</t>
  </si>
  <si>
    <t xml:space="preserve">FAIRCHILD SEMICONDUCTOR(2N3904BU)| JABIL(TRN-00130)| ON SEMICONDUCTOR(2N3904BU)| ON SEMICONDUCTOR(2N3904G)| ON SEMICONDUCTOR(2N4401G)| SANMINA-SCI(TRN-00130)</t>
  </si>
  <si>
    <t xml:space="preserve">LFARISTRN-00139</t>
  </si>
  <si>
    <t xml:space="preserve">TRN-00139</t>
  </si>
  <si>
    <t xml:space="preserve">NFET,PWR,25V,60A,0.0025-0.0027OHMS,SO8/SOT669</t>
  </si>
  <si>
    <t xml:space="preserve">ON SEMICONDUCTER(FDMS8820)| RENESAS ELECTRONICS(RJK0346DPA-00#J0)| RENESAS ELECTRONICS(RJK0346DPA-01#J0B)| VISHAY(SI7194DP-T1-GE3)| VISHAY(SIJ458DP-T1-GE3)</t>
  </si>
  <si>
    <t xml:space="preserve">LFARISTRN-00145</t>
  </si>
  <si>
    <t xml:space="preserve">TRN-00145</t>
  </si>
  <si>
    <t xml:space="preserve">NFET,PWR,30V,120A,D2PAK-7</t>
  </si>
  <si>
    <t xml:space="preserve">INFINEON TECHNOLOGIES AG(AUIRF3805S-7P)| INFINEON TECHNOLOGIES AG(AUIRF3805S-7TRL)| NEXPERIA(BUK6C2R1-55C,118)| NXP SEMICONDUCTORS(BUK6C2R1-55C,118)| ON SEMICONDUCTOR(FDB0170N607L)</t>
  </si>
  <si>
    <t xml:space="preserve">LFARISTRN-00156</t>
  </si>
  <si>
    <t xml:space="preserve">TRN-00156</t>
  </si>
  <si>
    <t xml:space="preserve">FET, N-CH, DUAL, 60V, 0.115A, SOT363</t>
  </si>
  <si>
    <t xml:space="preserve">DIODES  INC(2N7002DW-7-F)| ON SEMICONDUCTOR(2N7002DW)</t>
  </si>
  <si>
    <t xml:space="preserve">LFARISTRN-00158</t>
  </si>
  <si>
    <t xml:space="preserve">TRN-00158</t>
  </si>
  <si>
    <t xml:space="preserve">FET,PCH,8V,20A,LOW VTH,SOT-23</t>
  </si>
  <si>
    <t xml:space="preserve">VISHAY(SI2329DS-T1-GE3)</t>
  </si>
  <si>
    <t xml:space="preserve">LFARISXFR-00001</t>
  </si>
  <si>
    <t xml:space="preserve">XFR-00001</t>
  </si>
  <si>
    <t xml:space="preserve">MAGNETIC, 1000BASE-T, 1:1, SINGLE PORT</t>
  </si>
  <si>
    <t xml:space="preserve">BEL FUSE INC(S558-5999-P3-F)| PULSE ELECTRONICS(H5007NLT)</t>
  </si>
  <si>
    <t xml:space="preserve">LFARISXTAL-00001</t>
  </si>
  <si>
    <t xml:space="preserve">XTAL-00001</t>
  </si>
  <si>
    <t xml:space="preserve">XTAL,32.768KHZ,20PPM,12.5PF,SMD</t>
  </si>
  <si>
    <t xml:space="preserve">FOX ELECTRONICS(FKFSREIHM0.032768-T3)| FOX ELECTRONICS(FSRLF327)| RAKON(LFA103J)</t>
  </si>
  <si>
    <t xml:space="preserve">LFARISXTAL-00004</t>
  </si>
  <si>
    <t xml:space="preserve">XTAL-00004</t>
  </si>
  <si>
    <t xml:space="preserve">XTAL,25MHZ,18PF,30PPM,5X3MM,SMD</t>
  </si>
  <si>
    <t xml:space="preserve">ABRACON CORP(ABM3-25.000MHZ-B2-T)| FOX ELECTRONICS(738A-25-19)</t>
  </si>
  <si>
    <t xml:space="preserve">LFARISXTAL-00108</t>
  </si>
  <si>
    <t xml:space="preserve">XTAL-00108</t>
  </si>
  <si>
    <t xml:space="preserve">XTAL,40MHZ,18PF,20PPM,3.2x2.5MM,0.7MM HT,-20TO70C,SMD</t>
  </si>
  <si>
    <t xml:space="preserve">ABRACON CORP(ABM8-40.000MHZ-B2-T)| VECTRON INTERNATIONAL INC(VXM7-1186-40M000000)</t>
  </si>
  <si>
    <t xml:space="preserve">LFARISXTAL-00115</t>
  </si>
  <si>
    <t xml:space="preserve">XTAL-00115</t>
  </si>
  <si>
    <t xml:space="preserve">XTAL, 32.768KHZ, 20PPM, 12.5PF, 3.2 x 1.5MM, CERAMIC SMT</t>
  </si>
  <si>
    <t xml:space="preserve">EPSON ELECTRONICS AMERICA(FC-135R 32.7680KA-A0)| KDS(1TJF125DM1AI00C)| TXC(9H03277003)</t>
  </si>
  <si>
    <t xml:space="preserve">LFARISXTAL-00120</t>
  </si>
  <si>
    <t xml:space="preserve">XTAL-00120</t>
  </si>
  <si>
    <t xml:space="preserve">XTAL,25MHZ,30PPM,20PF,11.6x4.8MM,SMT</t>
  </si>
  <si>
    <t xml:space="preserve">DIODES INC(GC2500118)| PERICOM SEMICONDUCTOR(GC2500118)| TXC(9C25000355)</t>
  </si>
  <si>
    <t xml:space="preserve">LFARISXTAL-00122</t>
  </si>
  <si>
    <t xml:space="preserve">XTAL-00122</t>
  </si>
  <si>
    <t xml:space="preserve">XTAL,48.0000MHZ,18PF,20PPM,3.2x2.5MM,0.80MM HT,-40TO85C,SMD</t>
  </si>
  <si>
    <t xml:space="preserve">ABRACON CORP(ABM8-48.000MHZ-D-2-Y-T)| KDS(1C248000BC0X)| KDS(1N248000BC0X)| TXC(7M48077002)</t>
  </si>
  <si>
    <t xml:space="preserve">LFARISXTAL-00126</t>
  </si>
  <si>
    <t xml:space="preserve">XTAL-00126</t>
  </si>
  <si>
    <t xml:space="preserve">XTAL,25MHZ,20PPM,20PF,3.2x2.5MM,SMT,-20C~100C</t>
  </si>
  <si>
    <t xml:space="preserve">DIODES INC(FL2500316Z)| PERICOM SEMICONDUCTOR(FL2500316Z)| TXC(7M25020015)</t>
  </si>
  <si>
    <t xml:space="preserve">LFARISXTAL-00127</t>
  </si>
  <si>
    <t xml:space="preserve">XTAL-00127</t>
  </si>
  <si>
    <t xml:space="preserve">XTAL, 48MHZ, FUNDAMENTAL, 20PPM@25C, 30PPM STABILITY, 18PF, SMD</t>
  </si>
  <si>
    <t xml:space="preserve">ABRACON CORP(ABM7-48.000MHZ-D2YF-T)</t>
  </si>
  <si>
    <t xml:space="preserve">LFARISXTAL-00128</t>
  </si>
  <si>
    <t xml:space="preserve">XTAL-00128</t>
  </si>
  <si>
    <t xml:space="preserve">XTAL, 54.0000MHZ, 3PF, 25PPM, 3.2MM X 2.5MM X 0.8MM</t>
  </si>
  <si>
    <t xml:space="preserve">TXC(7M54072002)</t>
  </si>
  <si>
    <t xml:space="preserve">LFARISXTAL-00129</t>
  </si>
  <si>
    <t xml:space="preserve">XTAL-00129</t>
  </si>
  <si>
    <t xml:space="preserve">XTAL,25MHZ,10PPM,10PF,5.0x3.2MM,SMT</t>
  </si>
  <si>
    <t xml:space="preserve">DIODES INC(FY2500068)| PERICOM SEMI(FY2500068)| TXC(7B-25.000MEEQ-T)| TXC(7B25070006)</t>
  </si>
  <si>
    <t xml:space="preserve">LFARISXTAL-00132</t>
  </si>
  <si>
    <t xml:space="preserve">XTAL-00132</t>
  </si>
  <si>
    <t xml:space="preserve">XTAL, 25MHZ, 18PF, Tol=20PPM, Stab=30PPM, 5.0X3.2MM, SMD, -40C~85C</t>
  </si>
  <si>
    <t xml:space="preserve">ABRACON CORPORATION(ABM3-25.000MHZ-D2Y-T)| FOX ELECTRONICS(FC5AQECLM25.0)</t>
  </si>
  <si>
    <t xml:space="preserve">LFARISXTAL-00135</t>
  </si>
  <si>
    <t xml:space="preserve">XTAL-00135</t>
  </si>
  <si>
    <t xml:space="preserve">XTAL, 12MHZ, FUNDAMENTAL, 20PPM@25C, 30PPM STABILITY, 18PF, SMD</t>
  </si>
  <si>
    <t xml:space="preserve">ABRACON CORP(ABM7-12.000MHZ-D2Y-T)</t>
  </si>
  <si>
    <t xml:space="preserve">LFARISXTAL-00135-Q</t>
  </si>
  <si>
    <t xml:space="preserve">ABRACON CORP(ABM7-12.000MHZ-D2Y-T)| DIODES  INC(F61200046)| ECS(ECS-120-18-23G-JGN-TR)</t>
  </si>
  <si>
    <t xml:space="preserve">LFARIASY-02018-02</t>
  </si>
  <si>
    <t xml:space="preserve">ASY-02018-02</t>
  </si>
  <si>
    <t xml:space="preserve">HEATSINK BACKING PLATE,QUMRAN,W/INSULATOR&amp;STUD</t>
  </si>
  <si>
    <t xml:space="preserve">THERMO COOL CORP(ASY-02018-02)</t>
  </si>
  <si>
    <t xml:space="preserve">LFARIASY-03214-06</t>
  </si>
  <si>
    <t xml:space="preserve">ASY-03214-06</t>
  </si>
  <si>
    <t xml:space="preserve">AEL ENGINEERING SDN BHD(ASY-03214-06)| HON HAI PRECISION INDUSTRY(ASY-03214-06)</t>
  </si>
  <si>
    <t xml:space="preserve">LFARIASY-03569-03-Q</t>
  </si>
  <si>
    <t xml:space="preserve">ASY-03569-03-Q</t>
  </si>
  <si>
    <t xml:space="preserve">SUNONWEALTH ELECTRIC MACHINE(4035HQ/VG60561BX-Q11U-S9H)</t>
  </si>
  <si>
    <t xml:space="preserve">LFARICON-00707</t>
  </si>
  <si>
    <t xml:space="preserve">CON-00707</t>
  </si>
  <si>
    <t xml:space="preserve">CON, HDR 2X4,THRU HOLE,0.1 IN, KEYED</t>
  </si>
  <si>
    <t xml:space="preserve">MILL-MAX MFG. CORP.(S192-10-007-00-440000)</t>
  </si>
  <si>
    <t xml:space="preserve">LFARIIC-00830-02CS-Q</t>
  </si>
  <si>
    <t xml:space="preserve">IC-00830-02CS-Q</t>
  </si>
  <si>
    <t xml:space="preserve">BROADCOM(BCM88797CB0KFSBG)</t>
  </si>
  <si>
    <t xml:space="preserve">LFARIIC-00904-02CS-Q</t>
  </si>
  <si>
    <t xml:space="preserve">IC-00904-02CS-Q</t>
  </si>
  <si>
    <t xml:space="preserve">BROADCOM(BCM56578A2KFSBG)</t>
  </si>
  <si>
    <t xml:space="preserve">LFARIIC-00951-02CS-Q</t>
  </si>
  <si>
    <t xml:space="preserve">IC-00951-02CS-Q</t>
  </si>
  <si>
    <t xml:space="preserve">IC, SWITCH, TRIDENT3.X3, 350GB/S,  BCM56579, VERSION A1</t>
  </si>
  <si>
    <t xml:space="preserve">BROADCOM(BCM56579A2KFSBG)</t>
  </si>
  <si>
    <t xml:space="preserve">LFARILBL-00922-02-Q</t>
  </si>
  <si>
    <t xml:space="preserve">LBL-00922-02-Q</t>
  </si>
  <si>
    <t xml:space="preserve">LFARIMECH-01637-02-Q</t>
  </si>
  <si>
    <t xml:space="preserve">MECH-01637-02-Q</t>
  </si>
  <si>
    <t xml:space="preserve">MECH,THERMAL PAD,43.5X22.9MM,HONEYWELL PTM5000</t>
  </si>
  <si>
    <t xml:space="preserve">AAVID THERMALLOY - CHINA(MECH-01637-02)| LEMTECH TECHNOLOGY(MECH-01637-02)| THERMO COOL CORP(MECH-01637-02)</t>
  </si>
  <si>
    <t xml:space="preserve">LFARIPKG-00601-01</t>
  </si>
  <si>
    <t xml:space="preserve">PKG-00601-01</t>
  </si>
  <si>
    <t xml:space="preserve">PKG, PALLET, 32 IN x48 IN</t>
  </si>
  <si>
    <t xml:space="preserve">REFLEX PACKAGING CHINA(PKG-00601-01)| STEPHEN GOULD CORP(PKG-00601-01)| STEPHEN GOULD CORPERATION(PKG-00601-01)</t>
  </si>
  <si>
    <t xml:space="preserve">LFARIPKG-00711-01</t>
  </si>
  <si>
    <t xml:space="preserve">PKG-00711-01</t>
  </si>
  <si>
    <t xml:space="preserve">CAP, INNER, REAR W/  PULL TAB, 1RU</t>
  </si>
  <si>
    <t xml:space="preserve">REFLEX PACKAGING INC(PKG-00711-01)</t>
  </si>
  <si>
    <t xml:space="preserve">LFARIPKG-00785-01-Q</t>
  </si>
  <si>
    <t xml:space="preserve">PKG-00785-01-Q</t>
  </si>
  <si>
    <t xml:space="preserve">LFARIPKG-00794-01-Q</t>
  </si>
  <si>
    <t xml:space="preserve">PKG-00794-01-Q</t>
  </si>
  <si>
    <t xml:space="preserve">LFARIPKG-00797-01-Q</t>
  </si>
  <si>
    <t xml:space="preserve">PKG-00797-01-Q</t>
  </si>
  <si>
    <t xml:space="preserve">LFARIPKG-00798-01-Q</t>
  </si>
  <si>
    <t xml:space="preserve">PKG-00798-01-Q</t>
  </si>
  <si>
    <t xml:space="preserve">Cushion, End Cap, Foam,  Single Pack, FM,  Denali (2 required)</t>
  </si>
  <si>
    <t xml:space="preserve">REFLEX PACKAGING EUROPE(PKG-00798-01)| REFLEX PACKAGING INC(PKG-00798-01)| REFLEX PACKAGING SINGAPORE(PKG-00798-01)</t>
  </si>
  <si>
    <t xml:space="preserve">LFARIPKG-00799-01-Q</t>
  </si>
  <si>
    <t xml:space="preserve">PKG-00799-01-Q</t>
  </si>
  <si>
    <t xml:space="preserve">Box, RSC, Corrugated,Single Pack,  Supervisor, Denali</t>
  </si>
  <si>
    <t xml:space="preserve">REFLEX PACKAGING EUROPE(PKG-00799-01)| REFLEX PACKAGING INC(PKG-00799-01)| REFLEX PACKAGING SINGAPORE(PKG-00799-01)</t>
  </si>
  <si>
    <t xml:space="preserve">LFARIPKG-00837-01-Q</t>
  </si>
  <si>
    <t xml:space="preserve">PKG-00837-01-Q</t>
  </si>
  <si>
    <t xml:space="preserve">LFARIPKG-00838-01-Q</t>
  </si>
  <si>
    <t xml:space="preserve">PKG-00838-01-Q</t>
  </si>
  <si>
    <t xml:space="preserve">LFARIPKG-00888-01-Q</t>
  </si>
  <si>
    <t xml:space="preserve">PKG-00888-01-Q</t>
  </si>
  <si>
    <t xml:space="preserve">LFARIPKG-00889-01-Q</t>
  </si>
  <si>
    <t xml:space="preserve">PKG-00889-01-Q</t>
  </si>
  <si>
    <t xml:space="preserve">LFARISCON-00718-Q</t>
  </si>
  <si>
    <t xml:space="preserve">CON-00718-Q</t>
  </si>
  <si>
    <t xml:space="preserve">LFARISCON-00799-Q</t>
  </si>
  <si>
    <t xml:space="preserve">CON-00799-Q</t>
  </si>
  <si>
    <t xml:space="preserve">LFARISCON-00902-Q</t>
  </si>
  <si>
    <t xml:space="preserve">CON-00902-Q</t>
  </si>
  <si>
    <t xml:space="preserve">AMPHENOL FCI(RJMG201K21120FR)| BEL FUSE INC(0875-1G1T-EBA)| UDE CORP(RT9-AA-0001)</t>
  </si>
  <si>
    <t xml:space="preserve">LFARISFAB-00305-02</t>
  </si>
  <si>
    <t xml:space="preserve">FAB-00305-02</t>
  </si>
  <si>
    <t xml:space="preserve">FAB, YELLOSTONE, FDL BOARD</t>
  </si>
  <si>
    <t xml:space="preserve">VIASYSTEMS TECHNOLOGIES CORP(FAB-00305-02)</t>
  </si>
  <si>
    <t xml:space="preserve">LFARISFAB-00305-03</t>
  </si>
  <si>
    <t xml:space="preserve">FAB-00305-03</t>
  </si>
  <si>
    <t xml:space="preserve">TTM - LOGAN (USA)(FAB-00305-03-CA)| VIASYSTEMS(FAB-00305-03-CA)</t>
  </si>
  <si>
    <t xml:space="preserve">LFARISFAB-00305-03CS</t>
  </si>
  <si>
    <t xml:space="preserve">FAB-00305-03CS</t>
  </si>
  <si>
    <t xml:space="preserve">LFARISFAB-00523-04-Q</t>
  </si>
  <si>
    <t xml:space="preserve">FAB-00523-04-Q</t>
  </si>
  <si>
    <t xml:space="preserve">FAB, OTTER LAKE SHIM</t>
  </si>
  <si>
    <t xml:space="preserve">GCE-SUZHOU(FAB-00523-04-CA)| STREAMLINE CIRCUITS(FAB-00523-04-CA)| TTM - DONGGUAN OPC-DMC(FAB-00523-04-CA)| WUS - HUBEI(FAB-00523-04-CA)</t>
  </si>
  <si>
    <t xml:space="preserve">LFARISFAB-00551-03-Q</t>
  </si>
  <si>
    <t xml:space="preserve">FAB-00551-03-Q</t>
  </si>
  <si>
    <t xml:space="preserve">GCE-TAIWAN(FAB-00551-03-AC)| ISU DAEGU(FAB-00551-03-AC)| WUS (KUNSHAN)(FAB-00551-03-AC)</t>
  </si>
  <si>
    <t xml:space="preserve">LFARISFAB-00562-03-Q</t>
  </si>
  <si>
    <t xml:space="preserve">FAB-00562-03-Q</t>
  </si>
  <si>
    <t xml:space="preserve">GCE-TAIWAN(FAB-00562-03-DB)| WUS (KUNSHAN)(FAB-00562-03-DB)</t>
  </si>
  <si>
    <t xml:space="preserve">LFARISFAB-00621-01</t>
  </si>
  <si>
    <t xml:space="preserve">FAB-00621-01</t>
  </si>
  <si>
    <t xml:space="preserve">FAB, RILEY CREEK</t>
  </si>
  <si>
    <t xml:space="preserve">STREAMLINE CIRCUITS(FAB-00621-01-CA)| TTM - FOREST GROVE USA(FAB-00621-01-CA)| TTM - LOGAN (USA)(FAB-00621-01-CA)</t>
  </si>
  <si>
    <t xml:space="preserve">LFARISFAB-00646-03-Q</t>
  </si>
  <si>
    <t xml:space="preserve">FAB-00646-03-Q</t>
  </si>
  <si>
    <t xml:space="preserve">GCE-TAIWAN(FAB-00646-03-AC)| ISU SYLMAR(FAB-00646-03-AC)| TTM - CHIPPEWA FALLS(FAB-00646-03-AC)| WUS (KUNSHAN)(FAB-00646-03-AC)</t>
  </si>
  <si>
    <t xml:space="preserve">LFARISFAS-05000</t>
  </si>
  <si>
    <t xml:space="preserve">LFARISGP-007-601-71304</t>
  </si>
  <si>
    <t xml:space="preserve">GP-007-601-71304</t>
  </si>
  <si>
    <t xml:space="preserve">ESD Bag 50.8 X 76.2 PCA-00713-04</t>
  </si>
  <si>
    <t xml:space="preserve">GRANPACK(GP-007-601-71304)</t>
  </si>
  <si>
    <t xml:space="preserve">LFARISGP-007-801-71304</t>
  </si>
  <si>
    <t xml:space="preserve">GP-007-801-71304</t>
  </si>
  <si>
    <t xml:space="preserve">Packaging Kit</t>
  </si>
  <si>
    <t xml:space="preserve">GRANPACK(GP-007-801-71304)</t>
  </si>
  <si>
    <t xml:space="preserve">LFARISIC-00086-Q</t>
  </si>
  <si>
    <t xml:space="preserve">IC-00086-Q</t>
  </si>
  <si>
    <t xml:space="preserve">NEXPERIA(74LVC2G07GV,125)| ON SEMICONDUCTOR(NL27WZ07DTT1G)| TEXAS  INSTRUMENTS(SN74LVC2G07DBVR)</t>
  </si>
  <si>
    <t xml:space="preserve">LFARISIC-00869-Q</t>
  </si>
  <si>
    <t xml:space="preserve">IC-00869-Q</t>
  </si>
  <si>
    <t xml:space="preserve">MICROSEMI CORPORATION(PM8533B-F3EI)</t>
  </si>
  <si>
    <t xml:space="preserve">LFARISIC-01084-01-Q</t>
  </si>
  <si>
    <t xml:space="preserve">IC-01084-01-Q</t>
  </si>
  <si>
    <t xml:space="preserve">BROADCOM(BCM88694CB1KFSB)</t>
  </si>
  <si>
    <t xml:space="preserve">LFARISIC-01105-01-Q</t>
  </si>
  <si>
    <t xml:space="preserve">IC-01105-01-Q</t>
  </si>
  <si>
    <t xml:space="preserve">LFARISIND-00219</t>
  </si>
  <si>
    <t xml:space="preserve">IND-00219</t>
  </si>
  <si>
    <t xml:space="preserve">IND, 1.5uH, 20%, 10A ISAT MAX, 9A IRMS MAX, 0.015 OHMS MAX, 7.3X6.8X3MM</t>
  </si>
  <si>
    <t xml:space="preserve">ABRACON CORPORATION(ASPI-0630LR-1R5M-T15)| VISHAY INTERTECHNOLOGY INC(IHLP2525CZER1R5M01)</t>
  </si>
  <si>
    <t xml:space="preserve">LFARISLBL-00435-01</t>
  </si>
  <si>
    <t xml:space="preserve">LBL,COMPLIANCE,BLANK,SILVER,3.75 IN  x 5.0625 IN</t>
  </si>
  <si>
    <t xml:space="preserve">LFARISMECH-00557-01</t>
  </si>
  <si>
    <t xml:space="preserve">LFARISMEM-00184-D</t>
  </si>
  <si>
    <t xml:space="preserve">MEM-00184-D</t>
  </si>
  <si>
    <t xml:space="preserve">TOSHIBA CORPORATION(THGBMJG6C1LBAIL)</t>
  </si>
  <si>
    <t xml:space="preserve">LFARISPRG-00088-01</t>
  </si>
  <si>
    <t xml:space="preserve">PRG-00088-01</t>
  </si>
  <si>
    <t xml:space="preserve">AVNET(PRG-00088-01)| NP PROGRAMMING SERVICES(PRG-00088-01)</t>
  </si>
  <si>
    <t xml:space="preserve">LFARISPWR-00226</t>
  </si>
  <si>
    <t xml:space="preserve">PWR-00226</t>
  </si>
  <si>
    <t xml:space="preserve">PWR, LDO, FIXED, 3.3V, 150mA, SOT23</t>
  </si>
  <si>
    <t xml:space="preserve">ST MICROELECTRONICS(LD2985BM33R)| TEXAS INSTRUMENTS INCORPORATED(LP2985-33DBVR)</t>
  </si>
  <si>
    <t xml:space="preserve">LFARISPWR-00374-Q</t>
  </si>
  <si>
    <t xml:space="preserve">PWR-00374-Q</t>
  </si>
  <si>
    <t xml:space="preserve">TEXAS  INSTRUMENTS(TPS62135RGXR)| TEXAS-INSTRUMENTS(TPS62135RGXT)</t>
  </si>
  <si>
    <t xml:space="preserve">LFARISTRN-00158-Q</t>
  </si>
  <si>
    <t xml:space="preserve">TRN-00158-Q</t>
  </si>
  <si>
    <t xml:space="preserve">X</t>
  </si>
  <si>
    <t xml:space="preserve">Sanmina Quantity Buffer On Hand based on 10/28/19</t>
  </si>
  <si>
    <t xml:space="preserve">Sanmina Quantity On Hand + CS Inv. based on 10/28/19</t>
  </si>
  <si>
    <r>
      <rPr>
        <sz val="10"/>
        <rFont val="Arial"/>
        <family val="2"/>
        <charset val="1"/>
      </rPr>
      <t xml:space="preserve">Open PO due in </t>
    </r>
    <r>
      <rPr>
        <sz val="10"/>
        <color rgb="FFFF0000"/>
        <rFont val="Arial"/>
        <family val="2"/>
        <charset val="1"/>
      </rPr>
      <t xml:space="preserve">CQ4'19</t>
    </r>
    <r>
      <rPr>
        <sz val="10"/>
        <rFont val="Arial"/>
        <family val="2"/>
        <charset val="1"/>
      </rPr>
      <t xml:space="preserve"> as of 10/28/19</t>
    </r>
  </si>
  <si>
    <r>
      <rPr>
        <sz val="10"/>
        <rFont val="Arial"/>
        <family val="2"/>
        <charset val="1"/>
      </rPr>
      <t xml:space="preserve">Open PO due in </t>
    </r>
    <r>
      <rPr>
        <sz val="10"/>
        <color rgb="FFFF0000"/>
        <rFont val="Arial"/>
        <family val="2"/>
        <charset val="1"/>
      </rPr>
      <t xml:space="preserve">CQ1'20</t>
    </r>
    <r>
      <rPr>
        <sz val="10"/>
        <rFont val="Arial"/>
        <family val="2"/>
        <charset val="1"/>
      </rPr>
      <t xml:space="preserve"> as of 10/28/20</t>
    </r>
  </si>
  <si>
    <r>
      <rPr>
        <sz val="10"/>
        <color rgb="FF000000"/>
        <rFont val="Arial"/>
        <family val="2"/>
        <charset val="1"/>
      </rPr>
      <t xml:space="preserve">CQ4'19 (ARIS) / FQ1'20 (SANM) Demand as of </t>
    </r>
    <r>
      <rPr>
        <sz val="10"/>
        <color rgb="FFFF6D01"/>
        <rFont val="Arial"/>
        <family val="2"/>
        <charset val="1"/>
      </rPr>
      <t xml:space="preserve">10/28/19</t>
    </r>
  </si>
  <si>
    <r>
      <rPr>
        <sz val="10"/>
        <color rgb="FF000000"/>
        <rFont val="Arial"/>
        <family val="2"/>
        <charset val="1"/>
      </rPr>
      <t xml:space="preserve">CQ1'20 (ARIS) / FQ2'20 (SANM) Demand as of </t>
    </r>
    <r>
      <rPr>
        <sz val="10"/>
        <color rgb="FFFF6D01"/>
        <rFont val="Arial"/>
        <family val="2"/>
        <charset val="1"/>
      </rPr>
      <t xml:space="preserve">10/28/19</t>
    </r>
  </si>
  <si>
    <r>
      <rPr>
        <sz val="10"/>
        <color rgb="FF000000"/>
        <rFont val="Arial"/>
        <family val="2"/>
        <charset val="1"/>
      </rPr>
      <t xml:space="preserve">CQ2'20 (ARIS) / FQ3'20 (SANM) Demand as of </t>
    </r>
    <r>
      <rPr>
        <sz val="10"/>
        <color rgb="FFFF6D01"/>
        <rFont val="Arial"/>
        <family val="2"/>
        <charset val="1"/>
      </rPr>
      <t xml:space="preserve">10/28/19</t>
    </r>
  </si>
  <si>
    <r>
      <rPr>
        <sz val="10"/>
        <color rgb="FF000000"/>
        <rFont val="Arial"/>
        <family val="2"/>
        <charset val="1"/>
      </rPr>
      <t xml:space="preserve">CQ3'20 (ARIS) / FQ4'20 (SANM) Demand as of</t>
    </r>
    <r>
      <rPr>
        <sz val="10"/>
        <color rgb="FFFF6D01"/>
        <rFont val="Arial"/>
        <family val="2"/>
        <charset val="1"/>
      </rPr>
      <t xml:space="preserve"> 10/28/19</t>
    </r>
  </si>
  <si>
    <t xml:space="preserve">Theresa Q1'20 Override Placeholder</t>
  </si>
  <si>
    <t xml:space="preserve">Theresa Comments Placeholder</t>
  </si>
  <si>
    <t xml:space="preserve">(CQ1'20)
  Ownership</t>
  </si>
  <si>
    <t xml:space="preserve">(CQ1'20)
  Arista PIC</t>
  </si>
  <si>
    <t xml:space="preserve">Notes</t>
  </si>
  <si>
    <t xml:space="preserve">Approved</t>
  </si>
  <si>
    <t xml:space="preserve">Asia</t>
  </si>
  <si>
    <t xml:space="preserve">Interplex Plastic Industries PTE LTD $0.24740 (100%)</t>
  </si>
  <si>
    <t xml:space="preserve">10/14 CJW: Round to 4 digits from Q4.</t>
  </si>
  <si>
    <t xml:space="preserve">HT</t>
  </si>
  <si>
    <t xml:space="preserve">Crossed these out because the product Tambo which this is used on got pushed out. Cost not needed yet.</t>
  </si>
  <si>
    <t xml:space="preserve">Delta $112.00000 (100%)</t>
  </si>
  <si>
    <t xml:space="preserve">DPS-1500AB-7 A</t>
  </si>
  <si>
    <t xml:space="preserve">Avnet $0.60700 (100%)</t>
  </si>
  <si>
    <t xml:space="preserve">TI</t>
  </si>
  <si>
    <t xml:space="preserve">SM 10/25: Still need to review demand, receipts, &amp; open orders</t>
  </si>
  <si>
    <t xml:space="preserve">CQ1'20 Distribution Price</t>
  </si>
  <si>
    <t xml:space="preserve">YAGEO CORP</t>
  </si>
  <si>
    <t xml:space="preserve">RC0402FR-07137KL</t>
  </si>
  <si>
    <t xml:space="preserve">FUTURE ELECTRONICS</t>
  </si>
  <si>
    <t xml:space="preserve">SSJ-Q2'19 comp Raw Part list</t>
  </si>
  <si>
    <t xml:space="preserve">SGD CQ4'19 Comp Raw Part list</t>
  </si>
  <si>
    <t xml:space="preserve">LFARIASY-04315-03</t>
  </si>
  <si>
    <t xml:space="preserve">ASY,YUBA, SMARTSVILLE,COMMON BACK CHASSI</t>
  </si>
  <si>
    <t xml:space="preserve">AEL ENGINEERING SDN BHD(ASY-04315-03)| TREND TECHNOLOGIES - MALAYSIA(ASY-04315-03)| VIASYSTEM(ASY-04315-03)</t>
  </si>
  <si>
    <t xml:space="preserve">asia</t>
  </si>
  <si>
    <t xml:space="preserve">Interplex AEL $28.95000 (100%) / Viasystem $24.07000 (0%)</t>
  </si>
  <si>
    <t xml:space="preserve">500/ 480</t>
  </si>
  <si>
    <t xml:space="preserve">8/ 7</t>
  </si>
  <si>
    <t xml:space="preserve">ST / ST</t>
  </si>
  <si>
    <t xml:space="preserve">ECO Q4</t>
  </si>
  <si>
    <t xml:space="preserve">LFARILBL-01216-01-Q</t>
  </si>
  <si>
    <t xml:space="preserve">LBL-01216-01</t>
  </si>
  <si>
    <t xml:space="preserve">LBL,TAMBO M,FRONT,MODEL NUMBERS</t>
  </si>
  <si>
    <t xml:space="preserve">CYMMETRIK ENTERPRISE(LBL-01216-01)</t>
  </si>
  <si>
    <t xml:space="preserve">11/12 Could we apply the cost for CQ4´19 11/13: Updated STD cost is System</t>
  </si>
  <si>
    <t xml:space="preserve">Yes</t>
  </si>
  <si>
    <t xml:space="preserve">Cymmetrick $0.55000 (100%)</t>
  </si>
  <si>
    <t xml:space="preserve">Q1´20 cost applied to Q4´19</t>
  </si>
  <si>
    <t xml:space="preserve">LFARILBL-01240-01-Q</t>
  </si>
  <si>
    <t xml:space="preserve">LBL-01240-01</t>
  </si>
  <si>
    <t xml:space="preserve">LBL,TAMBO M,FRONT,PORT NUMBERS</t>
  </si>
  <si>
    <t xml:space="preserve">CYMMETRIK ENTERPRISE(LBL-01240-01)</t>
  </si>
  <si>
    <t xml:space="preserve">Cymmetrick $2.80000 (100%)</t>
  </si>
  <si>
    <t xml:space="preserve">LFARISFAB-00739-01</t>
  </si>
  <si>
    <t xml:space="preserve">FAB-00739-01</t>
  </si>
  <si>
    <t xml:space="preserve">FAB, YUBA, TAMBO</t>
  </si>
  <si>
    <t xml:space="preserve">ARISTA NETWORKS(FAB-00739-01)</t>
  </si>
  <si>
    <t xml:space="preserve">Pending</t>
  </si>
  <si>
    <t xml:space="preserve">We can cross out it is not in BOMs pulled</t>
  </si>
  <si>
    <t xml:space="preserve">11/19: Joana I don't think Tambo is needed until Q219. Waiting for response from Juan then we can cross this out as not needed.</t>
  </si>
  <si>
    <t xml:space="preserve">LFARISIC-01036-02-Q</t>
  </si>
  <si>
    <t xml:space="preserve">IC-01036-02</t>
  </si>
  <si>
    <t xml:space="preserve">IC, B52, CMS42550, REVB0, GBOX &amp; RETIMER PHY, SINGLE CORE WITH 2X 400G MACSEC</t>
  </si>
  <si>
    <t xml:space="preserve">CREDO SEMICONDUCTOR(CMS42550-B0-AALN-10)</t>
  </si>
  <si>
    <t xml:space="preserve">11/11: Based on PO placement</t>
  </si>
  <si>
    <t xml:space="preserve">Based on PO placement</t>
  </si>
  <si>
    <t xml:space="preserve">KOA SPEER ELECTRONICS INCORPORATED</t>
  </si>
  <si>
    <t xml:space="preserve">RK73H1ETTP1201F</t>
  </si>
  <si>
    <t xml:space="preserve">Updated 11/11</t>
  </si>
  <si>
    <t xml:space="preserve">CUSDOC-03284-01</t>
  </si>
  <si>
    <t xml:space="preserve">DOC-03284-01</t>
  </si>
  <si>
    <t xml:space="preserve">DOC, PKG INSTR, DENALI FM</t>
  </si>
  <si>
    <t xml:space="preserve">Cost default</t>
  </si>
  <si>
    <t xml:space="preserve">LFARIASY-03675-08</t>
  </si>
  <si>
    <t xml:space="preserve">SANYO DENKI PHILIPPINES(109-U0043-02)</t>
  </si>
  <si>
    <t xml:space="preserve">Could we apply CQ4 to CQ1 STD cost</t>
  </si>
  <si>
    <t xml:space="preserve">11/19 Yes</t>
  </si>
  <si>
    <t xml:space="preserve">Sanyo Denki $56.25000 (100%)</t>
  </si>
  <si>
    <t xml:space="preserve">Reflex $29.76000 (100%)</t>
  </si>
  <si>
    <t xml:space="preserve">Foxconn China $0.61500 (100%)</t>
  </si>
  <si>
    <t xml:space="preserve">Sanyo Denki $12.05000 (100%)</t>
  </si>
  <si>
    <t xml:space="preserve">TTM $5.10000 (100%)</t>
  </si>
  <si>
    <t xml:space="preserve">ST</t>
  </si>
  <si>
    <t xml:space="preserve">TTM $8.19000 (100%)</t>
  </si>
  <si>
    <t xml:space="preserve">Aavid China $2.48000 (20%) / Thermocool $2.10000 (80%)</t>
  </si>
  <si>
    <t xml:space="preserve">1000/ 1000</t>
  </si>
  <si>
    <t xml:space="preserve">12/ 2</t>
  </si>
  <si>
    <t xml:space="preserve">TTM $23.64000 (100%)</t>
  </si>
  <si>
    <t xml:space="preserve">TTM $34.66000 (100%)</t>
  </si>
  <si>
    <t xml:space="preserve">TTM $35.49000 (100%)</t>
  </si>
  <si>
    <t xml:space="preserve">TTM $23.24000 (100%)</t>
  </si>
  <si>
    <t xml:space="preserve">TTM $5.07000 (100%)</t>
  </si>
  <si>
    <t xml:space="preserve">TTM $34.08000 (100%)</t>
  </si>
  <si>
    <t xml:space="preserve">TTM $23.40000 (100%)</t>
  </si>
  <si>
    <t xml:space="preserve">Foxconn China $7.9246 (100%) </t>
  </si>
  <si>
    <t xml:space="preserve">Foxconn China $31.16370 (100%) / Foxconn US $98.71000 (0%)</t>
  </si>
  <si>
    <t xml:space="preserve">200/ 200</t>
  </si>
  <si>
    <t xml:space="preserve">Foxconn $2.56970 (100%)</t>
  </si>
  <si>
    <t xml:space="preserve">Foxconn $1.15640 (100%)</t>
  </si>
  <si>
    <t xml:space="preserve">Foxconn China $168.13360 (100%)</t>
  </si>
  <si>
    <t xml:space="preserve">USA</t>
  </si>
  <si>
    <t xml:space="preserve">Sanmina Turtle Lake $2.59400 (100%)</t>
  </si>
  <si>
    <t xml:space="preserve">LF8899000</t>
  </si>
  <si>
    <t xml:space="preserve">Q4 Carry Over.</t>
  </si>
  <si>
    <t xml:space="preserve">Foxconn China $113.66580 (100%)</t>
  </si>
  <si>
    <t xml:space="preserve">Foxconn china $4.64810 (100%)</t>
  </si>
  <si>
    <t xml:space="preserve">Foxconn China $3.91460 (100%)</t>
  </si>
  <si>
    <t xml:space="preserve">11/12 Very few material to purchase for next Q. 11/14: OK, update price, we have shortage Qty</t>
  </si>
  <si>
    <t xml:space="preserve">11/13. HN. Reject. New price based on MOQ 100 and Net DMD of 135.</t>
  </si>
  <si>
    <t xml:space="preserve">Thermocool $48.1000 (100%)</t>
  </si>
  <si>
    <t xml:space="preserve">FOXCONN CHINA $11.76570 (100%) / Trend Chicago $8.39000 (0%)</t>
  </si>
  <si>
    <t xml:space="preserve">1000/ 2500</t>
  </si>
  <si>
    <t xml:space="preserve">8 / 8</t>
  </si>
  <si>
    <t xml:space="preserve">HT / HT</t>
  </si>
  <si>
    <t xml:space="preserve">FOXCONN CHINA $2.15460 (100%) / Trend Chicago $2.15460 (0%)</t>
  </si>
  <si>
    <t xml:space="preserve">5000/ 2500</t>
  </si>
  <si>
    <t xml:space="preserve">8 /8</t>
  </si>
  <si>
    <t xml:space="preserve">HT /HT</t>
  </si>
  <si>
    <t xml:space="preserve">Mix</t>
  </si>
  <si>
    <t xml:space="preserve">Sanmina Turtle Lake $0.30600 (50%) / Interplex Plastic Industries PTE LTD $0.13620 (50%)</t>
  </si>
  <si>
    <t xml:space="preserve">75000 / 75000</t>
  </si>
  <si>
    <t xml:space="preserve">6 / 6</t>
  </si>
  <si>
    <t xml:space="preserve">LF8890200 / ASY-00965-02</t>
  </si>
  <si>
    <t xml:space="preserve">10/14-CJW: Split added.</t>
  </si>
  <si>
    <t xml:space="preserve">Sanmina Turtle Lake $0.58500 (100%)</t>
  </si>
  <si>
    <t xml:space="preserve">LF8898400</t>
  </si>
  <si>
    <t xml:space="preserve">Sanmina Turtle Lake $0.37100 (100%)</t>
  </si>
  <si>
    <t xml:space="preserve">LF8896000</t>
  </si>
  <si>
    <t xml:space="preserve">Foxconn China $13.48044 (100%)</t>
  </si>
  <si>
    <t xml:space="preserve">Foxconn China $12.74360 (100%)</t>
  </si>
  <si>
    <t xml:space="preserve">Std no same as JPE</t>
  </si>
  <si>
    <t xml:space="preserve">Sanmina Turtle Lake $1.25300 (100%)</t>
  </si>
  <si>
    <t xml:space="preserve">LF8896200</t>
  </si>
  <si>
    <t xml:space="preserve">Sanyo Denki $23.31000 (100%)</t>
  </si>
  <si>
    <t xml:space="preserve">Sanyo Denki $23.96000 (100%)</t>
  </si>
  <si>
    <t xml:space="preserve">Sanmina Turtle Lake $1.88400 (100%)</t>
  </si>
  <si>
    <t xml:space="preserve">LF8913400</t>
  </si>
  <si>
    <t xml:space="preserve">Sanmina Turtle Lake $1.23800 (100%)</t>
  </si>
  <si>
    <t xml:space="preserve">LF8910900</t>
  </si>
  <si>
    <t xml:space="preserve">Foxconn China $3.62580 (100%)</t>
  </si>
  <si>
    <t xml:space="preserve">Aavid China $2.3000 (40%) / Thermocool $1.78000 (60%)</t>
  </si>
  <si>
    <t xml:space="preserve">1000 / 1000</t>
  </si>
  <si>
    <t xml:space="preserve">12/ 12</t>
  </si>
  <si>
    <t xml:space="preserve">VIASYSTEMS ASIA PACIFIC COMPANY $35.28000 (0%) / Trend Johor $20.89000 (100%)</t>
  </si>
  <si>
    <t xml:space="preserve">80/ 1000</t>
  </si>
  <si>
    <t xml:space="preserve">7 / 8</t>
  </si>
  <si>
    <t xml:space="preserve">ST / HT</t>
  </si>
  <si>
    <t xml:space="preserve">VIASYSTEMS ASIA PACIFIC COMPANY $24.31170 (0%) / Trend Johor $13.59000 (100%)</t>
  </si>
  <si>
    <t xml:space="preserve">7/8</t>
  </si>
  <si>
    <t xml:space="preserve">VIASYSTEMS ASIA PACIFIC COMPANY $4.57000 (0%) / Trend Johor $1.43000 (100%)</t>
  </si>
  <si>
    <t xml:space="preserve">100/ 1000</t>
  </si>
  <si>
    <t xml:space="preserve">VIASYSTEMS ASIA PACIFIC COMPANY $24.71000 (0%) / Trend Johor $13.59000 (100%)</t>
  </si>
  <si>
    <t xml:space="preserve">Aavid China $2.42000 (40%) / Thermocool $1.78000 (60%)</t>
  </si>
  <si>
    <t xml:space="preserve">2500 / 2500</t>
  </si>
  <si>
    <t xml:space="preserve">12/ 11</t>
  </si>
  <si>
    <t xml:space="preserve">Foxconn honhai  $14.74670 (100%)</t>
  </si>
  <si>
    <t xml:space="preserve">Sanyo Denki $23.20000 (100%)</t>
  </si>
  <si>
    <t xml:space="preserve">TTM  $21.95000 (30%) / Trend Johor  $15.22000 (70%)</t>
  </si>
  <si>
    <t xml:space="preserve">480 / 1000</t>
  </si>
  <si>
    <t xml:space="preserve">SANMINA-SCI FREMONT(ASY-01560-04)| TTM - VIASYSTEMS(ASY-01560-04)| TREND TECHNOLOGIES - MALAYSIA(ASY-01560-04)</t>
  </si>
  <si>
    <t xml:space="preserve">TTM  $32.51000 (30%) / Trend Johor  $19.79000 (70%)</t>
  </si>
  <si>
    <t xml:space="preserve">ST /HT</t>
  </si>
  <si>
    <t xml:space="preserve">11/12 OPOR at higher price, which has more material that will be used for the selling price</t>
  </si>
  <si>
    <t xml:space="preserve">foxconn  $2.8874 (100%) / Trend Chino $3.95000 (0%)</t>
  </si>
  <si>
    <t xml:space="preserve">1000/ 250</t>
  </si>
  <si>
    <t xml:space="preserve">Long go back to question why cost increase from Patrick</t>
  </si>
  <si>
    <t xml:space="preserve">Aavid China $2.48000 (0%) / Thermocool $1.85000 (100%)</t>
  </si>
  <si>
    <t xml:space="preserve">12 / 12</t>
  </si>
  <si>
    <t xml:space="preserve">Foxconn China $106.2649 (100%)</t>
  </si>
  <si>
    <t xml:space="preserve">TTM $36.49000 (100%)</t>
  </si>
  <si>
    <t xml:space="preserve">TTM $24.29000 (100%)</t>
  </si>
  <si>
    <t xml:space="preserve">Sanyo Denki $27.59000 (100%)</t>
  </si>
  <si>
    <t xml:space="preserve">Sanyo Denki $30.62000 (100%)</t>
  </si>
  <si>
    <t xml:space="preserve">Foxconn China $49.19160 (100%)</t>
  </si>
  <si>
    <t xml:space="preserve">Hybrid</t>
  </si>
  <si>
    <t xml:space="preserve">11/12 update to split in Q4´19, opor completes the Demand for next Qtr at 78.091113. 11/14: OK, adjust price, shortage Qty</t>
  </si>
  <si>
    <t xml:space="preserve">11/13. HN. If order competed next Q1. Net demand should be 0 / excess. STD cost can be flat. U price $80.71 set at MOQ 500 matching  Net DMD</t>
  </si>
  <si>
    <t xml:space="preserve">Foxconn China $80.71000 (100%)</t>
  </si>
  <si>
    <t xml:space="preserve">Aavid China $2.1000 (50%) / Thermocool $2.10000 (50%)</t>
  </si>
  <si>
    <t xml:space="preserve">2500 / 1000</t>
  </si>
  <si>
    <t xml:space="preserve">Sanyo Denki $20.39000 (100%)</t>
  </si>
  <si>
    <t xml:space="preserve">11/12: Keep flat. AEL not in AVL</t>
  </si>
  <si>
    <t xml:space="preserve">New PO purchase only if AEL is added to AVL</t>
  </si>
  <si>
    <t xml:space="preserve">TTM $8.75000 (0%) / AEL  $4.19000 (100%)</t>
  </si>
  <si>
    <t xml:space="preserve">80/ 2000</t>
  </si>
  <si>
    <t xml:space="preserve">in process HT QUAL with AEL. New PO purchase only if AEL is added to AVL</t>
  </si>
  <si>
    <t xml:space="preserve">ST  / HT</t>
  </si>
  <si>
    <t xml:space="preserve">Foxconn China $11.96850 (100%)</t>
  </si>
  <si>
    <t xml:space="preserve">Foxconn China $18.23550 (100%)</t>
  </si>
  <si>
    <t xml:space="preserve">Foxconn China $96.28932 (100%)</t>
  </si>
  <si>
    <t xml:space="preserve">Foxconn China $150.10814 (100%)</t>
  </si>
  <si>
    <t xml:space="preserve">Sanmina Turtle Lake $1.23300 (100%)</t>
  </si>
  <si>
    <t xml:space="preserve">LF8896700</t>
  </si>
  <si>
    <t xml:space="preserve">Foxconn China $28.59099 (100%)</t>
  </si>
  <si>
    <t xml:space="preserve">Foxconn China $4.83 (100%)</t>
  </si>
  <si>
    <t xml:space="preserve">TTM $42.22000 (100%)</t>
  </si>
  <si>
    <t xml:space="preserve">TTM $24.79000 (100%)</t>
  </si>
  <si>
    <t xml:space="preserve">TTM $29.28000 (100%)</t>
  </si>
  <si>
    <t xml:space="preserve">TTM $47.33000 (100%)</t>
  </si>
  <si>
    <t xml:space="preserve">TTM $60.60000 (100%)</t>
  </si>
  <si>
    <t xml:space="preserve">TTM $41.94000 (100%)</t>
  </si>
  <si>
    <t xml:space="preserve">11/12: OH covers demand. Reval would be $5K</t>
  </si>
  <si>
    <t xml:space="preserve">global</t>
  </si>
  <si>
    <t xml:space="preserve">TTM $35.97000 (100%)</t>
  </si>
  <si>
    <t xml:space="preserve">TTM $24.89000 (100%)</t>
  </si>
  <si>
    <t xml:space="preserve">TTM  $37.92000 (100%)</t>
  </si>
  <si>
    <t xml:space="preserve">TTM  $37.17000 (100%)</t>
  </si>
  <si>
    <t xml:space="preserve">Aavid China $2.49000 (0%) / Thermocool $1.05000 (100%)</t>
  </si>
  <si>
    <t xml:space="preserve">TTM  $26.76000 (100%)</t>
  </si>
  <si>
    <t xml:space="preserve">TTM  $28.54000 (100%)</t>
  </si>
  <si>
    <t xml:space="preserve">TTM  $4.47000 (100%)</t>
  </si>
  <si>
    <t xml:space="preserve">Lemtech $2.65000 (50%) / Thermocool $2.70000 (50%)</t>
  </si>
  <si>
    <t xml:space="preserve">6 / 12</t>
  </si>
  <si>
    <t xml:space="preserve">Foxconn China $2.40500 (100%)</t>
  </si>
  <si>
    <t xml:space="preserve">Foxconn China $1.32630 (100%)</t>
  </si>
  <si>
    <t xml:space="preserve">Sanyo Denki $18.16000 (100%)</t>
  </si>
  <si>
    <t xml:space="preserve">Aavid China $2.81000 (100%)</t>
  </si>
  <si>
    <t xml:space="preserve">Sanmina Turtle Lake $1.58700 (100%)</t>
  </si>
  <si>
    <t xml:space="preserve">LF8913500</t>
  </si>
  <si>
    <t xml:space="preserve">foxconn china  $9.64840 (100%) </t>
  </si>
  <si>
    <t xml:space="preserve">8/8</t>
  </si>
  <si>
    <t xml:space="preserve">11/12 have excess with material reval is high</t>
  </si>
  <si>
    <t xml:space="preserve">TTM $4.65000 (100%)</t>
  </si>
  <si>
    <t xml:space="preserve">Aavid China $2.56000 (0%) / Thermocool $2.75000 (100%)</t>
  </si>
  <si>
    <t xml:space="preserve">250/ 250</t>
  </si>
  <si>
    <t xml:space="preserve">FOXCONN CHINA $12.61740 (100%)</t>
  </si>
  <si>
    <t xml:space="preserve">Sanyo Denki $48.63000 (100%)</t>
  </si>
  <si>
    <t xml:space="preserve">Aavid China $2.60000 (30%) / Thermocool $2.05000 (70%)</t>
  </si>
  <si>
    <t xml:space="preserve">Foxconn China $128.38500 (100%)</t>
  </si>
  <si>
    <t xml:space="preserve">Foxconn China $16.42036 (100%)</t>
  </si>
  <si>
    <t xml:space="preserve">Foxconn China $249.35830 (100%)</t>
  </si>
  <si>
    <t xml:space="preserve">TTM $39.37000 (100%)</t>
  </si>
  <si>
    <t xml:space="preserve">TTM $24.30000 (100%)</t>
  </si>
  <si>
    <t xml:space="preserve">Foxconn China $53.14090 (100%)</t>
  </si>
  <si>
    <t xml:space="preserve">Tenere $14.42000 (30%) / Foxconn China $14.22700 (70%)</t>
  </si>
  <si>
    <t xml:space="preserve">500/ 500</t>
  </si>
  <si>
    <t xml:space="preserve">Aavid China $2.27000 (50%) / Thermocool $2.30000 (50%)</t>
  </si>
  <si>
    <t xml:space="preserve">2500/ 2500</t>
  </si>
  <si>
    <t xml:space="preserve">TTM $12.83000 (100%)</t>
  </si>
  <si>
    <t xml:space="preserve">TTM $41.57000 (100%)</t>
  </si>
  <si>
    <t xml:space="preserve">Aavid China $3.11000 (0%) / Thermocool $2.20000 (100%)</t>
  </si>
  <si>
    <t xml:space="preserve">TTM  $24.29000 (100%)</t>
  </si>
  <si>
    <t xml:space="preserve">Aavid China $2.69000 (20%) / Thermocool $2.18000 (80%)</t>
  </si>
  <si>
    <t xml:space="preserve">Aavid China $2.91000 (40%) / Thermocool $2.15000 (60%)</t>
  </si>
  <si>
    <t xml:space="preserve">Foxconn China $13.99706 (100%)</t>
  </si>
  <si>
    <t xml:space="preserve">Foxconn China $53.41330 (100%)</t>
  </si>
  <si>
    <t xml:space="preserve">VIASYSTEMS ASIA PACIFIC COMPANY $57.57000 (0%) / Trend Johor $19.91000 (100%)</t>
  </si>
  <si>
    <t xml:space="preserve">240/ 1000</t>
  </si>
  <si>
    <t xml:space="preserve">11/12: OH covers demand. Reval would be $10K</t>
  </si>
  <si>
    <t xml:space="preserve">Purchase from Jabil until we use up</t>
  </si>
  <si>
    <t xml:space="preserve">VIASYSTEMS ASIA PACIFIC COMPANY $78.92000 (0%) / Trend Johor $32.51000 (100%)</t>
  </si>
  <si>
    <t xml:space="preserve">Foxconn China $360.31530 (100%)</t>
  </si>
  <si>
    <t xml:space="preserve">TTM $43.15000 (100%) / Trend Chino $168.14000 (0%)</t>
  </si>
  <si>
    <t xml:space="preserve">80/ 100</t>
  </si>
  <si>
    <t xml:space="preserve">TTM $25.96000 (100%)</t>
  </si>
  <si>
    <t xml:space="preserve">Aavid China $2.78000 (0%) / Thermocool $2.75000 (100%)</t>
  </si>
  <si>
    <t xml:space="preserve">VIASYSTEMS ASIA PACIFIC COMPANY $4.04000 (0%) / Trend Johor $2.10000 (100%)</t>
  </si>
  <si>
    <t xml:space="preserve">VIASYSTEMS ASIA PACIFIC COMPANY $4.36000 (0%) / Trend Johor $1.51000 (100%)</t>
  </si>
  <si>
    <t xml:space="preserve">VIASYSTEMS ASIA PACIFIC COMPANY $25.96000 (0%) / Trend Johor $22.34000 (100%)</t>
  </si>
  <si>
    <t xml:space="preserve">11/12: OH covers demand</t>
  </si>
  <si>
    <t xml:space="preserve">VIASYSTEMS ASIA PACIFIC COMPANY $17.81000 (0%) / Trend Johor $6.45000 (100%)</t>
  </si>
  <si>
    <t xml:space="preserve">100 / 1000</t>
  </si>
  <si>
    <t xml:space="preserve">TTM $45.68000 (100%) / TREND CHINO $182.94000 (0%)</t>
  </si>
  <si>
    <t xml:space="preserve">TTM $26.07000 (100%) / TREND CHINO $73.73000 (0%)</t>
  </si>
  <si>
    <t xml:space="preserve">ST /ST</t>
  </si>
  <si>
    <t xml:space="preserve">Sanmina Turtle Lake $2.17800 (100%)</t>
  </si>
  <si>
    <t xml:space="preserve">LF8931800</t>
  </si>
  <si>
    <t xml:space="preserve">LF8931900</t>
  </si>
  <si>
    <t xml:space="preserve">Sanmina Turtle Lake $1.10700 (100%)</t>
  </si>
  <si>
    <t xml:space="preserve">LF8947100</t>
  </si>
  <si>
    <t xml:space="preserve">12/4: Asked Erick to email vendor to cancel $44.00 PO so we can cut in new cost. Erick confirmed supplier agreed with Huan on copy.</t>
  </si>
  <si>
    <t xml:space="preserve">12/4: Agreed to help cancel PO at $44.00 with vendor if needed. That way we can cut in new cost.</t>
  </si>
  <si>
    <t xml:space="preserve">Foxconn China $11.03082 (100%)</t>
  </si>
  <si>
    <t xml:space="preserve">Foxconn US $216.00000 (100%)</t>
  </si>
  <si>
    <t xml:space="preserve">TTM $45.95000 (100%) / TREND CHINO $181.86000 (0%)</t>
  </si>
  <si>
    <t xml:space="preserve">TTM $26.76000 (100%)</t>
  </si>
  <si>
    <t xml:space="preserve">TTM $7.27000 (100%) / Trend Chino $13.26000 (0%)</t>
  </si>
  <si>
    <t xml:space="preserve">TTM $6.42000 (100%) / Trend chino $11.21000 (0%)</t>
  </si>
  <si>
    <t xml:space="preserve">FOXCONN SHANGHAI $7.44420 (50%) / AEL Engineering-Interplex $5.32000 (50%)</t>
  </si>
  <si>
    <t xml:space="preserve">AEL $15.02000 (50%) / FOXCONN  $15.34680 (50%)</t>
  </si>
  <si>
    <t xml:space="preserve">Lemtech $2.99 (100%) / Thermocool $3.550 (0%)</t>
  </si>
  <si>
    <t xml:space="preserve">Mexico</t>
  </si>
  <si>
    <t xml:space="preserve">Tenere MX $79.17000 (100%)</t>
  </si>
  <si>
    <t xml:space="preserve">CJW-10/29:  ECO-12412 updated -07 to ASY-03268-08.  CJW 10/15: Updated MOQ 100 to 250.</t>
  </si>
  <si>
    <t xml:space="preserve">Tenere MX $6.78000 (100%)</t>
  </si>
  <si>
    <t xml:space="preserve">CJW 10/15: Updated MOQ 100 to 250.</t>
  </si>
  <si>
    <t xml:space="preserve">Tenere MX $3.92000 (100%)</t>
  </si>
  <si>
    <t xml:space="preserve">Sanyo Denki $47.60000 (100%)</t>
  </si>
  <si>
    <t xml:space="preserve">Lemtech $14.88000 (100%)</t>
  </si>
  <si>
    <t xml:space="preserve">Tenere MX $102.46000 (100%)</t>
  </si>
  <si>
    <t xml:space="preserve">CJW 10/16: EOL, is now ASY-03296-10.Pricing is per -08.</t>
  </si>
  <si>
    <t xml:space="preserve">Tenere MX $9.15000 (100%)</t>
  </si>
  <si>
    <t xml:space="preserve">CJW 10/16: EOL, is now ASY-03297-04.</t>
  </si>
  <si>
    <t xml:space="preserve">Tenere MX $15.88000 (100%)</t>
  </si>
  <si>
    <t xml:space="preserve">CJW 10/16: EOL, is now ASY-03298-06.</t>
  </si>
  <si>
    <t xml:space="preserve">Tenere MX $10.56000 (100%)</t>
  </si>
  <si>
    <t xml:space="preserve">Q4 Carry Over.  CJW-10/23:  Is now ASY-03299-05.</t>
  </si>
  <si>
    <t xml:space="preserve">Methode $14.85000 (100%) / Amphenol $12.64000 (0%)</t>
  </si>
  <si>
    <t xml:space="preserve">8/ 8</t>
  </si>
  <si>
    <t xml:space="preserve">Tenere MX $3.29000 (100%)</t>
  </si>
  <si>
    <t xml:space="preserve">CJW 10/16: Updated MOQ 500 to 1000.</t>
  </si>
  <si>
    <t xml:space="preserve">Lemtech $3.54000 (100%)</t>
  </si>
  <si>
    <t xml:space="preserve">Lemtech $3.79000 (100%)</t>
  </si>
  <si>
    <t xml:space="preserve">FOXCONN LONGXI $21.75300 (50%) / AEL Engineering-Interplex $21.44000 (50%)</t>
  </si>
  <si>
    <t xml:space="preserve">Foxconn China $103.4945 (100%)</t>
  </si>
  <si>
    <t xml:space="preserve">Tenere MX $15.70000 (100%)</t>
  </si>
  <si>
    <t xml:space="preserve">CJW 10/14: Updated MOQ 500 to 1000.</t>
  </si>
  <si>
    <t xml:space="preserve">Tenere MX $10.38000 (100%)</t>
  </si>
  <si>
    <t xml:space="preserve">Tenere MX $7.51000 (100%)</t>
  </si>
  <si>
    <t xml:space="preserve">Sanmina Turtle Lake $1.21200 (100%)</t>
  </si>
  <si>
    <t xml:space="preserve">LF8957700</t>
  </si>
  <si>
    <t xml:space="preserve">Sanmina Turtle Lake $2.07100 (100%)</t>
  </si>
  <si>
    <t xml:space="preserve">LF8968000</t>
  </si>
  <si>
    <t xml:space="preserve">FOXCONN LONGXI $70.80520 (50%) / interplex AEL $62.00000 (50%)</t>
  </si>
  <si>
    <t xml:space="preserve">FOXCONN LONGXI $2.65480 (50%) / interplex AEL $3.43000 (50%)</t>
  </si>
  <si>
    <t xml:space="preserve">FOXCONN LONGXI $2.94850 (50%) / AEL Engineering-Interplex $2.90000 (50%)</t>
  </si>
  <si>
    <t xml:space="preserve">FOXCONN LONGXI $5.09720 (50%) / AEL Engineering-Interplex $5.00000 (50%)</t>
  </si>
  <si>
    <t xml:space="preserve">FOXCONN LONGXI $305.21220 (50%) / AEL Engineering-Interplex $391.58000 (50%)</t>
  </si>
  <si>
    <t xml:space="preserve">FOXCONN LONGXI $3.15430 (50%) / AEL Engineering-Interplex $3.14000 (50%)</t>
  </si>
  <si>
    <t xml:space="preserve">Lemtech $3.26000 (100%)</t>
  </si>
  <si>
    <t xml:space="preserve">Sanmina Turtle Lake $1.23400 (100%)</t>
  </si>
  <si>
    <t xml:space="preserve">LF8961800</t>
  </si>
  <si>
    <t xml:space="preserve">FOXCONN LONGXI $1.80050 (50%) / AEL Engineering-Interplex $1.57000 (50%)</t>
  </si>
  <si>
    <t xml:space="preserve">Mehotd Quaified</t>
  </si>
  <si>
    <t xml:space="preserve">Methode $6.38000 (100%) / Amphenol $6.46000 (0%)</t>
  </si>
  <si>
    <t xml:space="preserve">250 / 250</t>
  </si>
  <si>
    <t xml:space="preserve">Foxconn China $53.22102 (100%) </t>
  </si>
  <si>
    <t xml:space="preserve">Tenere MX $8.79000 (100%)</t>
  </si>
  <si>
    <t xml:space="preserve">Lemtech $3.99000 (100%) </t>
  </si>
  <si>
    <t xml:space="preserve">11/12: OP PO at a higher price, that cover demand. PO based / 11:19 We have demand covered, keep flat</t>
  </si>
  <si>
    <t xml:space="preserve">11/21. Long agreed to leave flat. 11/20: Long says that the this part -07 needs to be purchased as set with the ASY-03630-03 so he needs to update the cost here. Please approve. 11/14: Long action item ask Interplex: What is 1200 price Long and is it ST or HT? Then, make decision what price to use.</t>
  </si>
  <si>
    <t xml:space="preserve">AEL  $26.54000 (100%) / VIASYSTEM $48.96000 (0%)</t>
  </si>
  <si>
    <t xml:space="preserve">1000/ 480</t>
  </si>
  <si>
    <t xml:space="preserve">8 / 7</t>
  </si>
  <si>
    <t xml:space="preserve">(LD 11/21/19) please use up ST part , Keep Flat .  Use new HT price for new PO:</t>
  </si>
  <si>
    <t xml:space="preserve">HT /ST</t>
  </si>
  <si>
    <t xml:space="preserve">Long updated this needs to be updated together with -07</t>
  </si>
  <si>
    <t xml:space="preserve">INTERPLEX AEL  $12.37000 (100%) / VIASYSTEM $18.45000 (0%)</t>
  </si>
  <si>
    <t xml:space="preserve">1000 / 480</t>
  </si>
  <si>
    <t xml:space="preserve">Lemtech $5.95000 (100%)</t>
  </si>
  <si>
    <t xml:space="preserve">11/21: Long agreed to leave flat.</t>
  </si>
  <si>
    <t xml:space="preserve">AEL  $29.96000 (100%) / VIASYSTEM $49.12000 (0%)</t>
  </si>
  <si>
    <t xml:space="preserve">HT / ST</t>
  </si>
  <si>
    <t xml:space="preserve">AEL  $12.37000 (100%) / VIASYSTEM $18.05000 (0%)</t>
  </si>
  <si>
    <t xml:space="preserve">Sanyo Denki $34.69000 (100%)</t>
  </si>
  <si>
    <t xml:space="preserve">11/12 Could we apply the cost for CQ4´19</t>
  </si>
  <si>
    <t xml:space="preserve">11/13: Yes</t>
  </si>
  <si>
    <t xml:space="preserve">11/12: Demand covered with PO from Jabil / Price from Jabil is same</t>
  </si>
  <si>
    <t xml:space="preserve">Lemtech $2.3 (100%) </t>
  </si>
  <si>
    <t xml:space="preserve">PO already placed, keep flat 12/19</t>
  </si>
  <si>
    <t xml:space="preserve">12/18: Per managment meeting, cut in HT now 100%</t>
  </si>
  <si>
    <t xml:space="preserve">AEL $25.10000 (100%) / VIASYSTEM $49.90000 (0%)</t>
  </si>
  <si>
    <t xml:space="preserve">2000 / 480</t>
  </si>
  <si>
    <t xml:space="preserve">8/7</t>
  </si>
  <si>
    <t xml:space="preserve">AEL $12.11000 (100%) / VIASYSTEM $23.68000 (0%)</t>
  </si>
  <si>
    <t xml:space="preserve">LEMTECH $5.80000 (100%) / SOUTHCO $5.98000 (0%)</t>
  </si>
  <si>
    <t xml:space="preserve">5000/ 5000</t>
  </si>
  <si>
    <t xml:space="preserve">AEL $26.96000 (100%) / VIASYSTEM $52.06000 (0%)</t>
  </si>
  <si>
    <t xml:space="preserve">1000 / 240</t>
  </si>
  <si>
    <t xml:space="preserve">Could we apply the price from my OPOR which is 19.74 usd, cover most demand 12/29</t>
  </si>
  <si>
    <t xml:space="preserve">AEL $12.37000 (100%) / VIASYSTEM $24.17000 (0%)</t>
  </si>
  <si>
    <t xml:space="preserve">AEL $26.32000 (70%) / VIASYSTEM  $39.03000 (30%)</t>
  </si>
  <si>
    <t xml:space="preserve">100/50</t>
  </si>
  <si>
    <t xml:space="preserve">Tenere MX $9.95000 (100%)</t>
  </si>
  <si>
    <t xml:space="preserve">Long updated 11/18 to Viasystems since TTM not on AVL. It was under TTM prior</t>
  </si>
  <si>
    <t xml:space="preserve">AEL ENGINEERING $17.64000 (50%) / Viasystems  $20.09000 (50%)</t>
  </si>
  <si>
    <t xml:space="preserve">100/ 80</t>
  </si>
  <si>
    <t xml:space="preserve">INTERPLEX AEL $118.43000 (50%) / Viasystems  $103.47000 (50%)</t>
  </si>
  <si>
    <t xml:space="preserve">AEL  $49.20000 (50%) / Viasystem $39.49000 (50%)</t>
  </si>
  <si>
    <t xml:space="preserve">AEL  $20.80000 (50%) / Viasystem $22.64000 (50%)</t>
  </si>
  <si>
    <t xml:space="preserve">AEL  $21.15000 (50%) / Viasystem $18.27000 (50%)</t>
  </si>
  <si>
    <t xml:space="preserve">AEL ENGINEERING $52.90000 (50%) / VIASYSTEMS $63.78000 (50%)</t>
  </si>
  <si>
    <t xml:space="preserve">Lemtech $18.40000 (100%)</t>
  </si>
  <si>
    <t xml:space="preserve">INTERPLEX AEL $5.39000 (50%) / TTM $6.98000 (50%)</t>
  </si>
  <si>
    <t xml:space="preserve">Tenere MX $318.46000 (100%)</t>
  </si>
  <si>
    <t xml:space="preserve">Tenere MX $8.61000 (100%)</t>
  </si>
  <si>
    <t xml:space="preserve">CJW 10/16: Updated MOQ 300 to 500.</t>
  </si>
  <si>
    <t xml:space="preserve">Tenere MX $8.14000 (100%)</t>
  </si>
  <si>
    <t xml:space="preserve">CJW 10/16: Updated MOQ 300 to 1000.</t>
  </si>
  <si>
    <t xml:space="preserve">Tenere MX $79.35000 (100%)</t>
  </si>
  <si>
    <t xml:space="preserve">CJW 10/16: Updated MOQ 500 to 1000.Correct p/n is now ASY-03836-06, -05 is EOL.</t>
  </si>
  <si>
    <t xml:space="preserve">Tenere MX $22.43000 (100%)</t>
  </si>
  <si>
    <t xml:space="preserve">Interplex Plastic Industries PTE LTD $0.52930 (100%)</t>
  </si>
  <si>
    <t xml:space="preserve">Tenere MX $3.95000 (100%)</t>
  </si>
  <si>
    <t xml:space="preserve">Tenere MX $8.11000 (100%)</t>
  </si>
  <si>
    <t xml:space="preserve">Tenere MX $333.35000 (100%)</t>
  </si>
  <si>
    <t xml:space="preserve">10/16 CJW: EOL, is now ASY-03913-07.</t>
  </si>
  <si>
    <t xml:space="preserve">Tenere MX $8.67000 (100%)</t>
  </si>
  <si>
    <t xml:space="preserve">Tenere MX $7.55000 (100%)</t>
  </si>
  <si>
    <t xml:space="preserve">Sanyo Denki $51.80000 (100%)</t>
  </si>
  <si>
    <t xml:space="preserve">Lemtech $4.24000 (100%) / Aavid China $4.53000 (0%)</t>
  </si>
  <si>
    <t xml:space="preserve">Lemtech $3.64000 (100%)</t>
  </si>
  <si>
    <t xml:space="preserve">Tenere MX $2.86000 (100%)</t>
  </si>
  <si>
    <t xml:space="preserve">AEL  $78.95000 (50%) / VIASYSTEM   $49.50000 (50%)</t>
  </si>
  <si>
    <t xml:space="preserve">50/ 50</t>
  </si>
  <si>
    <t xml:space="preserve">AEL  $46.06000 (50%) / VIASYSTEM   $39.03000 (50%)</t>
  </si>
  <si>
    <t xml:space="preserve">LiteOn $260.00000 (100%)</t>
  </si>
  <si>
    <t xml:space="preserve">PS-2242-3A</t>
  </si>
  <si>
    <t xml:space="preserve">PVT $375, production $260</t>
  </si>
  <si>
    <t xml:space="preserve">Tenere MX $3.63000 (100%)</t>
  </si>
  <si>
    <t xml:space="preserve">CJW 10/16: Updated MOQ 100 to 250.</t>
  </si>
  <si>
    <t xml:space="preserve">Tenere MX $9.97000 (100%)</t>
  </si>
  <si>
    <t xml:space="preserve">Tenere MX $22.03000 (100%)</t>
  </si>
  <si>
    <t xml:space="preserve">WUS-KS $39.50 (70%) / TTM-DMC $45.00 (30%)</t>
  </si>
  <si>
    <t xml:space="preserve">250 / 400</t>
  </si>
  <si>
    <t xml:space="preserve">8 / 6</t>
  </si>
  <si>
    <t xml:space="preserve">AEL  $22.49000 (50%) / VIASYSTEM   $25.62000 (50%)</t>
  </si>
  <si>
    <t xml:space="preserve">LFARIASY-03034-04</t>
  </si>
  <si>
    <t xml:space="preserve">ASY-03034-04</t>
  </si>
  <si>
    <t xml:space="preserve">ASY, REDWOOD, CHASSIS, BASE SHEET METAL  </t>
  </si>
  <si>
    <t xml:space="preserve">HON HAI PRECISION INDUSTRY CO.(ASY-03034-04)</t>
  </si>
  <si>
    <t xml:space="preserve">Foxconn China $66.3087 </t>
  </si>
  <si>
    <t xml:space="preserve">Micron Delivery</t>
  </si>
  <si>
    <t xml:space="preserve">Micron $95.72000 (70%) / Smart $110.00000 (0%) / Virtium $165.85000 (30%)</t>
  </si>
  <si>
    <t xml:space="preserve">100 / 50 / 50</t>
  </si>
  <si>
    <t xml:space="preserve">7 / 12 / 8</t>
  </si>
  <si>
    <t xml:space="preserve">MTA18ADF2G72AZ-2G6E1 / SH2047UD410872SC / VL31A2G63F-N7SC</t>
  </si>
  <si>
    <t xml:space="preserve">Sanyo Denki $44.45000 (100%)</t>
  </si>
  <si>
    <t xml:space="preserve">AEL $55.53000 (70%) / TTM $69.18000 (30%)</t>
  </si>
  <si>
    <t xml:space="preserve">100 / 50</t>
  </si>
  <si>
    <t xml:space="preserve">AEL $25.39000 (70%) / TTM $46.72000 (30%)</t>
  </si>
  <si>
    <t xml:space="preserve">Lemtech $21.35 (100%) </t>
  </si>
  <si>
    <t xml:space="preserve">AEL  $28.08000 (100%)</t>
  </si>
  <si>
    <t xml:space="preserve">W&amp;B Technology Ltd $0.48000 (100%)</t>
  </si>
  <si>
    <t xml:space="preserve">Pactech $0.88000 (100%)</t>
  </si>
  <si>
    <t xml:space="preserve">Pactech $0.89000 (100%)</t>
  </si>
  <si>
    <t xml:space="preserve">Wave-2-Wave $12.82000 (100%)</t>
  </si>
  <si>
    <t xml:space="preserve">Electricord $1.91000 (40%) / Volex $1.79000 (60%)</t>
  </si>
  <si>
    <t xml:space="preserve">1050/ 1040</t>
  </si>
  <si>
    <t xml:space="preserve">Electricord $4.02000 (100%)</t>
  </si>
  <si>
    <t xml:space="preserve">Foxconn Interconnect $1.33000 (100%)</t>
  </si>
  <si>
    <t xml:space="preserve">FIT-Asia $4.98000 (100%)</t>
  </si>
  <si>
    <t xml:space="preserve">Golden State $3.78000 (100%)</t>
  </si>
  <si>
    <t xml:space="preserve">Wave2Wave $2.50000 (100%)</t>
  </si>
  <si>
    <t xml:space="preserve">TE $4.75000 (100%)</t>
  </si>
  <si>
    <t xml:space="preserve">Wave 2 Wave $4.50000 (100%)</t>
  </si>
  <si>
    <t xml:space="preserve">JPC $2.98000 (40%) / Amphenol MX $2.41000 (60%)</t>
  </si>
  <si>
    <t xml:space="preserve">500 / 500</t>
  </si>
  <si>
    <t xml:space="preserve">Wave 2 Wave $7.78(100%)</t>
  </si>
  <si>
    <t xml:space="preserve">FIT-Asia $7.70000 (100%) / Streamline $20.00000 (0%)</t>
  </si>
  <si>
    <t xml:space="preserve">1000/ 500</t>
  </si>
  <si>
    <t xml:space="preserve">6/ 4</t>
  </si>
  <si>
    <t xml:space="preserve">Golden State $7.78000 (100%)</t>
  </si>
  <si>
    <t xml:space="preserve">Wave-2-Wave $3.87000 (100%)</t>
  </si>
  <si>
    <t xml:space="preserve">FIT-Asia $2.10000 (100%) / Streamline $10.92000 (0%)</t>
  </si>
  <si>
    <t xml:space="preserve">6/ 6</t>
  </si>
  <si>
    <t xml:space="preserve">Golden State $7.80000 (100%)</t>
  </si>
  <si>
    <t xml:space="preserve">Molex $2.99000 (100%)</t>
  </si>
  <si>
    <t xml:space="preserve">ELECTRI-CORD(CBL-00438-01)| VOLEX GROUP PLC (CAB-C19-C20 REV.A2)</t>
  </si>
  <si>
    <t xml:space="preserve">Electricord $4.02000 (50%) / Volex $4.33000 (50%)</t>
  </si>
  <si>
    <t xml:space="preserve">12/ 10</t>
  </si>
  <si>
    <t xml:space="preserve">AMPHENOL $1.25000 (100%)</t>
  </si>
  <si>
    <t xml:space="preserve">U98-2100-8001-BP</t>
  </si>
  <si>
    <t xml:space="preserve">Hirose $21.60000 (100%)</t>
  </si>
  <si>
    <t xml:space="preserve">IT8-120S-28H</t>
  </si>
  <si>
    <t xml:space="preserve">TTM-HY $2.33000 (100%)</t>
  </si>
  <si>
    <t xml:space="preserve">TTM-HY $1.71000 (100%) / TTM-FG $3.82000 (0%)</t>
  </si>
  <si>
    <t xml:space="preserve">1464/ 797</t>
  </si>
  <si>
    <t xml:space="preserve">WUS-HB $0.64000 (100%) / TTM-HY $1.78000 (0%)</t>
  </si>
  <si>
    <t xml:space="preserve">2000/ 1405</t>
  </si>
  <si>
    <t xml:space="preserve">WUS-HB $2.29000 (100%) / TTM-DMC $4.2000 (0%)</t>
  </si>
  <si>
    <t xml:space="preserve">600 / 595</t>
  </si>
  <si>
    <t xml:space="preserve">WUS-HB $2.76000 (100%)</t>
  </si>
  <si>
    <t xml:space="preserve">SCC-SZ $0.45000 (100%)</t>
  </si>
  <si>
    <t xml:space="preserve"> </t>
  </si>
  <si>
    <t xml:space="preserve">Keep flat</t>
  </si>
  <si>
    <t xml:space="preserve">CQ1'20 GSM price</t>
  </si>
  <si>
    <t xml:space="preserve">HARDWARE SPECIALTY</t>
  </si>
  <si>
    <t xml:space="preserve">Hardware Specialty</t>
  </si>
  <si>
    <t xml:space="preserve">HARDWARE SPECIALITY COMP</t>
  </si>
  <si>
    <t xml:space="preserve">PENCOM</t>
  </si>
  <si>
    <t xml:space="preserve">WA1366</t>
  </si>
  <si>
    <t xml:space="preserve">Pencom</t>
  </si>
  <si>
    <t xml:space="preserve">SC5762</t>
  </si>
  <si>
    <t xml:space="preserve">CQ4'19 GSM Price</t>
  </si>
  <si>
    <t xml:space="preserve">CQ1'20 GSM Price</t>
  </si>
  <si>
    <t xml:space="preserve">SC7113</t>
  </si>
  <si>
    <t xml:space="preserve">HARDWARE SPECIALTY COMPA</t>
  </si>
  <si>
    <t xml:space="preserve">SR1616</t>
  </si>
  <si>
    <t xml:space="preserve">OK to use SANM GSM cost</t>
  </si>
  <si>
    <t xml:space="preserve">ST6425</t>
  </si>
  <si>
    <t xml:space="preserve">SR7377</t>
  </si>
  <si>
    <t xml:space="preserve">Eaton</t>
  </si>
  <si>
    <t xml:space="preserve">OK to use SANM's cost</t>
  </si>
  <si>
    <t xml:space="preserve">CQ4'19 GSMprice</t>
  </si>
  <si>
    <t xml:space="preserve">EATON</t>
  </si>
  <si>
    <t xml:space="preserve">H541-J</t>
  </si>
  <si>
    <t xml:space="preserve">updated on 10/24</t>
  </si>
  <si>
    <t xml:space="preserve">11/12: Plenty OH. $21K pcs arriving in Q4 at $0.3275. Going forward we can purchase with Hardware Specialty. 11/14: OK, Arista price</t>
  </si>
  <si>
    <t xml:space="preserve">Hardware Specialty quoted $ .08 to Arista</t>
  </si>
  <si>
    <t xml:space="preserve">SE4774</t>
  </si>
  <si>
    <t xml:space="preserve">CQ4'19 GSM price</t>
  </si>
  <si>
    <t xml:space="preserve">ST7062</t>
  </si>
  <si>
    <t xml:space="preserve">11/12: OK, Arista price</t>
  </si>
  <si>
    <t xml:space="preserve">Hardware Specialty quoted $ .04 to Arista</t>
  </si>
  <si>
    <t xml:space="preserve">11/12: OH is already at this price, and this is the Q1'20 price. Price needs to be adjusted</t>
  </si>
  <si>
    <t xml:space="preserve">SC7074</t>
  </si>
  <si>
    <t xml:space="preserve">SC7361</t>
  </si>
  <si>
    <t xml:space="preserve">Hardware Specialty quoted $ .02 to Arista</t>
  </si>
  <si>
    <t xml:space="preserve">SC7136</t>
  </si>
  <si>
    <t xml:space="preserve">SANMINA-SCI EDI</t>
  </si>
  <si>
    <t xml:space="preserve">SW1288</t>
  </si>
  <si>
    <t xml:space="preserve">SC9464</t>
  </si>
  <si>
    <t xml:space="preserve">SC7102</t>
  </si>
  <si>
    <t xml:space="preserve">FIVETECH</t>
  </si>
  <si>
    <t xml:space="preserve">Fivetech Technology</t>
  </si>
  <si>
    <t xml:space="preserve">520-011-250-10-02-5</t>
  </si>
  <si>
    <t xml:space="preserve">Fiventech</t>
  </si>
  <si>
    <t xml:space="preserve">SW1460</t>
  </si>
  <si>
    <t xml:space="preserve">11/12: We can decrease it at $.0076 since we have plenty OH at this price. 11/14: OK, Arista price</t>
  </si>
  <si>
    <t xml:space="preserve">Pencom quoted $ .006 to Arista</t>
  </si>
  <si>
    <t xml:space="preserve">SC7134</t>
  </si>
  <si>
    <t xml:space="preserve">SC6999</t>
  </si>
  <si>
    <t xml:space="preserve">SC4548</t>
  </si>
  <si>
    <t xml:space="preserve">BOYD CORPORATION</t>
  </si>
  <si>
    <t xml:space="preserve">ARI996-GSKT-00222</t>
  </si>
  <si>
    <t xml:space="preserve">Schlegel $2.28000 (100%)</t>
  </si>
  <si>
    <t xml:space="preserve">ARI996-GSKT-00271</t>
  </si>
  <si>
    <t xml:space="preserve">ARI-GSKT-00272</t>
  </si>
  <si>
    <t xml:space="preserve">ARI996-GSKT-00273</t>
  </si>
  <si>
    <t xml:space="preserve">ARI996-GSKT-00274</t>
  </si>
  <si>
    <t xml:space="preserve">Schlegel $1.02000 (100%)</t>
  </si>
  <si>
    <t xml:space="preserve">Schlegel $0.53000 (100%)</t>
  </si>
  <si>
    <t xml:space="preserve">BOYD CORPORATION(ARI996-GSKT-00324)| BOYD CORPORATION(ARI-GSKT-00324)| SCHLEGEL ELECTRONIC MATERIALS(GSKT-00324_USA)| SCHLEGEL ELECTRONIC MATERIALS8(TD3E00228)</t>
  </si>
  <si>
    <t xml:space="preserve">SCHLEGEL usa $1.10000 (100%)</t>
  </si>
  <si>
    <t xml:space="preserve">usa</t>
  </si>
  <si>
    <t xml:space="preserve">BOYD $1.090 (100%)</t>
  </si>
  <si>
    <t xml:space="preserve">HENKEL ADHESIVES</t>
  </si>
  <si>
    <t xml:space="preserve">HENKEL</t>
  </si>
  <si>
    <t xml:space="preserve">Alpha Company $0.68000 (100%)</t>
  </si>
  <si>
    <t xml:space="preserve">Thermocool $1.6000 (100%)</t>
  </si>
  <si>
    <t xml:space="preserve">Aavid China $1.06000 (0%) / Thermocool $1.31000 (100%)</t>
  </si>
  <si>
    <t xml:space="preserve">Aavid China $0.43000 (0%) / Thermocool $0.95000 (100%)</t>
  </si>
  <si>
    <t xml:space="preserve">Aavid $18.24000 (100%)</t>
  </si>
  <si>
    <t xml:space="preserve">Yamaichi $8.64000 (100%)</t>
  </si>
  <si>
    <t xml:space="preserve">Yamaichi $6.60000 (100%)</t>
  </si>
  <si>
    <t xml:space="preserve">Aavid China $2.59(100%)</t>
  </si>
  <si>
    <t xml:space="preserve">Thermocool $0.60000 (100%)</t>
  </si>
  <si>
    <t xml:space="preserve">11/12: Keep flat. 5K pcs MOQ is too large</t>
  </si>
  <si>
    <t xml:space="preserve">11/13. HN. U Price changed to $23.83 @ MOQ 2500</t>
  </si>
  <si>
    <t xml:space="preserve">Aavid China $23.83 (100%) </t>
  </si>
  <si>
    <t xml:space="preserve">Aavid China $7.17000 (0%) / Thermocool $5.75000 (100%)</t>
  </si>
  <si>
    <t xml:space="preserve">2500/ 5000</t>
  </si>
  <si>
    <t xml:space="preserve">Aavid China $18.49000 (0%) / Thermocool $19.65000 (100%)</t>
  </si>
  <si>
    <t xml:space="preserve">Aavid China $21.25000 (50%) / Thermocool $19.77000 (50%)</t>
  </si>
  <si>
    <t xml:space="preserve">Aavid China $22.65000 (70%) / Thermocool $24.90000 (30%)</t>
  </si>
  <si>
    <t xml:space="preserve">Aavid China $7.85000 (100%) / Thermocool $10.08000 (0%)</t>
  </si>
  <si>
    <t xml:space="preserve">Aavid China $13.53000 (0%) / Thermocool $11.35000 (100%)</t>
  </si>
  <si>
    <t xml:space="preserve">Aavid China $12.04000 (100%) / Thermocool $13.95000 (0%)</t>
  </si>
  <si>
    <t xml:space="preserve">1000/ 5000</t>
  </si>
  <si>
    <t xml:space="preserve">Aavid China $1.80000 (100%) / Thermocool $2.90000 (0%)</t>
  </si>
  <si>
    <t xml:space="preserve">500 / 1000</t>
  </si>
  <si>
    <t xml:space="preserve">Alpha Company $2.60000 (100%)</t>
  </si>
  <si>
    <t xml:space="preserve">Alpha $2.500 (100%) </t>
  </si>
  <si>
    <t xml:space="preserve">Thermocool $11.50000 (100%)</t>
  </si>
  <si>
    <t xml:space="preserve">11/12Keep flat, po already placed and covers the demand</t>
  </si>
  <si>
    <t xml:space="preserve">11/13. HN. OK to keep flat if PO covers the NET demand</t>
  </si>
  <si>
    <t xml:space="preserve">Malico $5.14000 (100%)</t>
  </si>
  <si>
    <t xml:space="preserve">Thermocool $22.86000 (100%)</t>
  </si>
  <si>
    <t xml:space="preserve">Aavid China $4.90000 (70%) / Thermocool $5.30000 (30%)</t>
  </si>
  <si>
    <t xml:space="preserve">Thermocool $14.55000 (100%)</t>
  </si>
  <si>
    <t xml:space="preserve">Aavid China $1.37000 (100%) / Thermocool $3.25000 (0%)</t>
  </si>
  <si>
    <t xml:space="preserve">5000/ 1000</t>
  </si>
  <si>
    <t xml:space="preserve">Aavid China $12.59000 (70%) / Thermocool $19.75000 (30%)</t>
  </si>
  <si>
    <t xml:space="preserve">Aavid China $12.24000 (100%) / Thermocool $17.61000 (0%)</t>
  </si>
  <si>
    <t xml:space="preserve">Aavid China $2.32000 (100%) </t>
  </si>
  <si>
    <t xml:space="preserve">Thermocool $32.50000 (100%)</t>
  </si>
  <si>
    <t xml:space="preserve">Advanced Thermal Sol $12.75000 (100%)</t>
  </si>
  <si>
    <t xml:space="preserve">Lemtech $12.19000 (100%)</t>
  </si>
  <si>
    <t xml:space="preserve">Lemtech $1.45 (100%)</t>
  </si>
  <si>
    <t xml:space="preserve">Lemtech $11.76 (100%) </t>
  </si>
  <si>
    <t xml:space="preserve">Lemtech $26.10000 (80%) / Aavid China $28.93000 (20%)</t>
  </si>
  <si>
    <t xml:space="preserve">5/ 10</t>
  </si>
  <si>
    <t xml:space="preserve">Lemtech $25.38000 (100%) </t>
  </si>
  <si>
    <t xml:space="preserve">Lemtech $14.35000 (100%) / Aavid China $17.05000 (0%)</t>
  </si>
  <si>
    <t xml:space="preserve">6/ 8</t>
  </si>
  <si>
    <t xml:space="preserve">Lemtech $122.10000 (60%) / Aavid China $124.24000 (40%)</t>
  </si>
  <si>
    <t xml:space="preserve">AEL  $129.25000 (50%) / VIASYSTEM   $115.74000 (50%)</t>
  </si>
  <si>
    <t xml:space="preserve">Lemtech $14.95 (100%)</t>
  </si>
  <si>
    <t xml:space="preserve">Lemtech $1.75000 (100%)</t>
  </si>
  <si>
    <t xml:space="preserve">Lemtech $6.50000 (100%)</t>
  </si>
  <si>
    <t xml:space="preserve">Lemtech $58.00000 (100%) </t>
  </si>
  <si>
    <t xml:space="preserve">Lemtech $42.30000 (100%) / Aavid China $47.54000 (0%)</t>
  </si>
  <si>
    <t xml:space="preserve">100/ 250</t>
  </si>
  <si>
    <t xml:space="preserve">5/ 8</t>
  </si>
  <si>
    <t xml:space="preserve">Lemtech $122.90000 (100%)</t>
  </si>
  <si>
    <t xml:space="preserve">Lemtech $28.98 (100%) </t>
  </si>
  <si>
    <t xml:space="preserve">Lemtech $41.85000 (100%) / Aavid China $48.13000 (0%)</t>
  </si>
  <si>
    <t xml:space="preserve">Lemtech $33.90 (50%) / Thermocool $35.71 (50%)</t>
  </si>
  <si>
    <t xml:space="preserve">100 / 100</t>
  </si>
  <si>
    <t xml:space="preserve">Lemtech $56.20 (50%) / Aavid China $57.56 (50%)</t>
  </si>
  <si>
    <t xml:space="preserve">250 / 250 </t>
  </si>
  <si>
    <t xml:space="preserve">6 / 12 </t>
  </si>
  <si>
    <t xml:space="preserve">Yamaichi $6.39000 (100%)</t>
  </si>
  <si>
    <t xml:space="preserve">Lemtech $1.74000 (60%) / Aavid China $1.75000 (40%)</t>
  </si>
  <si>
    <t xml:space="preserve">4/ 8</t>
  </si>
  <si>
    <t xml:space="preserve">Lemtech $2.89000 (60%) / Aavid China $2.91000 (40%)</t>
  </si>
  <si>
    <t xml:space="preserve">Lemtech $36.02000 (100%)</t>
  </si>
  <si>
    <t xml:space="preserve">Lemtech $2.79000 (100%) / Thermocool $2.93 (0%) </t>
  </si>
  <si>
    <t xml:space="preserve">Lemtech $3.51000 (100%)</t>
  </si>
  <si>
    <t xml:space="preserve">Lemtech $2.08000 (100%) / Aavid China $2.18000 (50%)</t>
  </si>
  <si>
    <t xml:space="preserve">5000 / 5000</t>
  </si>
  <si>
    <t xml:space="preserve">Lemtech $2.45000 (50%) / Aavid China $2.8000 (50%)</t>
  </si>
  <si>
    <t xml:space="preserve">2500 / 2500 </t>
  </si>
  <si>
    <t xml:space="preserve">Lemtech $65.10000 (100%)</t>
  </si>
  <si>
    <t xml:space="preserve">Lemtech $3.17000 (50%) / Thermocool $3.29000 (50%)</t>
  </si>
  <si>
    <t xml:space="preserve">Sanyo Denki $51.64000 (100%)</t>
  </si>
  <si>
    <t xml:space="preserve">Lemtech $20.09 (100%) </t>
  </si>
  <si>
    <t xml:space="preserve">Risk Buy</t>
  </si>
  <si>
    <t xml:space="preserve">Lemetch $18.70 (100%) </t>
  </si>
  <si>
    <t xml:space="preserve">Lemtech $19.40 (100%) </t>
  </si>
  <si>
    <t xml:space="preserve">AEL  $64.78000 (50%) / VIASYSTEM   $45.34000 (50%)</t>
  </si>
  <si>
    <t xml:space="preserve">11/13, HN. OK to apply for Q4'19</t>
  </si>
  <si>
    <t xml:space="preserve">Lemtech $245.00 (50%) / Thermocool $249.12 (50%) </t>
  </si>
  <si>
    <t xml:space="preserve">25 / 25 </t>
  </si>
  <si>
    <t xml:space="preserve">4 / 6 </t>
  </si>
  <si>
    <t xml:space="preserve">4 / 6</t>
  </si>
  <si>
    <t xml:space="preserve">IC-00503</t>
  </si>
  <si>
    <t xml:space="preserve">Cymmetrik</t>
  </si>
  <si>
    <t xml:space="preserve">CYMMETRIK ENTERPRISE</t>
  </si>
  <si>
    <t xml:space="preserve">CYMMETRIK PRINTING</t>
  </si>
  <si>
    <t xml:space="preserve">SANMINA</t>
  </si>
  <si>
    <t xml:space="preserve">SUNRISE PAPER</t>
  </si>
  <si>
    <t xml:space="preserve">LUSTRE CAL CORP</t>
  </si>
  <si>
    <t xml:space="preserve">Cymmetrik Shenzhen</t>
  </si>
  <si>
    <t xml:space="preserve">Approve</t>
  </si>
  <si>
    <t xml:space="preserve">11/12 we have only 54 pcs demand. Our proposed price is based on a lower MOQ. 11/27: Ok, Arista price, 11/28, change to keep the STD flat</t>
  </si>
  <si>
    <t xml:space="preserve">11/26: Cymmetrik quoted $1.862 to Arista - MOQ 500. Use Arista's cost as final std. Cymmetrik quoted $ 1.127 to Arista -MOQ 1000</t>
  </si>
  <si>
    <t xml:space="preserve">11/12 we have only 54 pcs demand. Our proposed price is based on a lower MOQ</t>
  </si>
  <si>
    <t xml:space="preserve">Cymmetrik quoted $ .8722 to Arista -MOQ 500</t>
  </si>
  <si>
    <t xml:space="preserve">  </t>
  </si>
  <si>
    <t xml:space="preserve">Cymmetrik quoted $ 1.292 to Arista</t>
  </si>
  <si>
    <t xml:space="preserve">Updated 10/24</t>
  </si>
  <si>
    <t xml:space="preserve">Sunrise Paper</t>
  </si>
  <si>
    <t xml:space="preserve">11/12 we have only 2 pcs demand. Is better to purchase 2 x $2.88 than $.735 x 500 pcs. 11/27: Ok, Arista price 11/28 change to keep cost flat</t>
  </si>
  <si>
    <t xml:space="preserve">11/26: Keep flat</t>
  </si>
  <si>
    <t xml:space="preserve">11/12: Demand is very low, OH is already at our suggested price. 11727: Ok, Arista Price 11/28 change to keep std cost flat</t>
  </si>
  <si>
    <t xml:space="preserve">ARI-LBL-00649-02</t>
  </si>
  <si>
    <t xml:space="preserve">SANMINA-SCI</t>
  </si>
  <si>
    <t xml:space="preserve">Bradley Nameplate</t>
  </si>
  <si>
    <t xml:space="preserve">Boyd $0.26000 (100%)</t>
  </si>
  <si>
    <t xml:space="preserve">Boyd $0.36400 (100%)</t>
  </si>
  <si>
    <t xml:space="preserve">BRADLEY NAMEPLATE</t>
  </si>
  <si>
    <t xml:space="preserve">Boyd $0.50000 (100%)</t>
  </si>
  <si>
    <t xml:space="preserve">Lustre-Cal $0.76000 (0%) / Cymmetrik $0.60000 (100%)</t>
  </si>
  <si>
    <t xml:space="preserve">2/ 2</t>
  </si>
  <si>
    <t xml:space="preserve">Lustre-Cal $0.93000 (0%) / Cymmetrik $0.60000 (100%)</t>
  </si>
  <si>
    <t xml:space="preserve">Lustre Cal is only Qual vendo so they will need to be awarded splits. Please update</t>
  </si>
  <si>
    <t xml:space="preserve">Lustre-Cal $0.38000 (50%) / Cymmetrik $0.33840 (50%)</t>
  </si>
  <si>
    <t xml:space="preserve">Lustre-Cal $0.33000 (0%) / Cymmetrik $0.23500 (100%)</t>
  </si>
  <si>
    <t xml:space="preserve">2/ 12</t>
  </si>
  <si>
    <t xml:space="preserve">Lustre-Cal $0.42000 (0%) / Cymmetrik $0.40000 (100%)</t>
  </si>
  <si>
    <t xml:space="preserve">Cymmetrik $0.31020 (50%) / luster cal $0.35000 (50%)</t>
  </si>
  <si>
    <t xml:space="preserve">11/12 keep flat, where did this price come from</t>
  </si>
  <si>
    <t xml:space="preserve">11/13 Updated, please approve</t>
  </si>
  <si>
    <t xml:space="preserve">Cymmetrik $0.41000 (100%)</t>
  </si>
  <si>
    <t xml:space="preserve">Lustre-Cal $2.01000 (0%) / Cymmetrik $1.15000 (100%)</t>
  </si>
  <si>
    <t xml:space="preserve">Lustre-Cal $0.33000 (0%) / Bradley $0.24500 (100%) / Cymmetrik $0.40000 (0%)</t>
  </si>
  <si>
    <t xml:space="preserve">5000/ 5000/ 5000</t>
  </si>
  <si>
    <t xml:space="preserve">2/ 2/ 2</t>
  </si>
  <si>
    <t xml:space="preserve">Bradley not on AVL</t>
  </si>
  <si>
    <t xml:space="preserve">Lustre-Cal $0.61000 (0%) / Cymmetrik $0.55000 (100%)</t>
  </si>
  <si>
    <t xml:space="preserve">Cymmetrick $0.60000 (100%)</t>
  </si>
  <si>
    <t xml:space="preserve">Cemmetrik $0.45 (50%) / Lustre-Cal $0.51 (50%)</t>
  </si>
  <si>
    <t xml:space="preserve">4/4</t>
  </si>
  <si>
    <t xml:space="preserve">BOYD $0.50000 (100%)</t>
  </si>
  <si>
    <t xml:space="preserve">BOYD USA $2.50000 (100%)</t>
  </si>
  <si>
    <t xml:space="preserve">Cymmetrik $0.35000 (100%)</t>
  </si>
  <si>
    <t xml:space="preserve">Cymmetrik $0.32900 (100%)</t>
  </si>
  <si>
    <t xml:space="preserve">Cymmetrik $0.54520 (100%)</t>
  </si>
  <si>
    <t xml:space="preserve">Updated cost</t>
  </si>
  <si>
    <t xml:space="preserve">Cymmetrik $0.55000 (100%)</t>
  </si>
  <si>
    <t xml:space="preserve">Cymmetrik $0.20000 (50%) / Bradley $0.45000 (0%) / Lustre-Cal $0.24000 (50%)</t>
  </si>
  <si>
    <t xml:space="preserve">1000/ 1000/ 1000</t>
  </si>
  <si>
    <t xml:space="preserve">Cymmetrik $0.14100 (50%) / Bradley $0.45000 (0%) / Lustre-Cal $0.14000 (50%)</t>
  </si>
  <si>
    <t xml:space="preserve">5000/ 1000/ 5000</t>
  </si>
  <si>
    <t xml:space="preserve">Cymmetrik $0.20000 (100%) / Bradley $0.45000 (0%) / Lustre-Cal $0.24000 (0%)</t>
  </si>
  <si>
    <t xml:space="preserve">Cymmetrik $0.5800 (100%)</t>
  </si>
  <si>
    <t xml:space="preserve">Cymmetrik $1.20000 (100%)</t>
  </si>
  <si>
    <t xml:space="preserve">Cymmetrik quoted $ .294 to Arista</t>
  </si>
  <si>
    <t xml:space="preserve">Cymmetrick $0.70000 (100%)</t>
  </si>
  <si>
    <t xml:space="preserve">Cymmetrick $0.33000 (100%)</t>
  </si>
  <si>
    <t xml:space="preserve">Cymmetrick $0.36000 (100%)</t>
  </si>
  <si>
    <t xml:space="preserve">Cymmetrick $0.35000 (100%)</t>
  </si>
  <si>
    <t xml:space="preserve">Cymmetrick $0.37000 (100%)</t>
  </si>
  <si>
    <t xml:space="preserve">Cymmetrick $0.45000 (100%)</t>
  </si>
  <si>
    <t xml:space="preserve">CYMMETRIK $0.20000 (100%)</t>
  </si>
  <si>
    <t xml:space="preserve">Cymmetrick $0.30000 (100%) / Luster cal $0.81000 (0%)</t>
  </si>
  <si>
    <t xml:space="preserve">Cymmetrick $2.30000 (100%)</t>
  </si>
  <si>
    <t xml:space="preserve">Cymmetrick $1.85000 (100%) / Luster cal $0.87000 (0%)</t>
  </si>
  <si>
    <t xml:space="preserve">Cymmetrick $0.36000 (100%) / Luster cal $0.74000 (0%)</t>
  </si>
  <si>
    <t xml:space="preserve">Cymmetrick $0.36000 (100%) / Luster cal $0.79000 (0%)</t>
  </si>
  <si>
    <t xml:space="preserve">Cymmetrik $1.80000 (100%)</t>
  </si>
  <si>
    <t xml:space="preserve">Cymmetrik $1.75000 (100%)</t>
  </si>
  <si>
    <t xml:space="preserve">LBL-01100-01 A5</t>
  </si>
  <si>
    <t xml:space="preserve">Cymmetrik $0.65000 (100%)</t>
  </si>
  <si>
    <t xml:space="preserve">Cymmetrik $0.60000 (100%)</t>
  </si>
  <si>
    <t xml:space="preserve">LBL-01102-01 A1</t>
  </si>
  <si>
    <t xml:space="preserve">Cymmetrik $0.26000 (100%)</t>
  </si>
  <si>
    <t xml:space="preserve">Cymmetrik $0.73000 (100%)</t>
  </si>
  <si>
    <t xml:space="preserve">Cymmetrick $0.90000 (100%)</t>
  </si>
  <si>
    <t xml:space="preserve">Cymmetrick $0.65000 (100%)</t>
  </si>
  <si>
    <t xml:space="preserve">11/12: OK, keep flat Demand covered</t>
  </si>
  <si>
    <t xml:space="preserve">ST4886</t>
  </si>
  <si>
    <t xml:space="preserve">Sanmina Turtle Lake $0.89300 (100%)</t>
  </si>
  <si>
    <t xml:space="preserve">LF8932300</t>
  </si>
  <si>
    <t xml:space="preserve">Sanmina Turtle Lake $0.41300 (100%)</t>
  </si>
  <si>
    <t xml:space="preserve">LF8892000</t>
  </si>
  <si>
    <t xml:space="preserve">Sanmina Turtle Lake $0.64800 (100%)</t>
  </si>
  <si>
    <t xml:space="preserve">LF8932500</t>
  </si>
  <si>
    <t xml:space="preserve">Sanmina Turtle Lake $0.74500 (100%)</t>
  </si>
  <si>
    <t xml:space="preserve">LF8926200</t>
  </si>
  <si>
    <t xml:space="preserve">ST4965</t>
  </si>
  <si>
    <t xml:space="preserve">Sanmina Turtle Lake $0.65000 (100%)</t>
  </si>
  <si>
    <t xml:space="preserve">LF8927700</t>
  </si>
  <si>
    <t xml:space="preserve">11/12: OK, GSM price</t>
  </si>
  <si>
    <t xml:space="preserve">Your GSM quote show $ .1474</t>
  </si>
  <si>
    <t xml:space="preserve">OK to use SANM GSM's cost</t>
  </si>
  <si>
    <t xml:space="preserve">Sanmina Turtle Lake $0.99200 (100%)</t>
  </si>
  <si>
    <t xml:space="preserve">LF8897800</t>
  </si>
  <si>
    <t xml:space="preserve">Sanmina Turtle Lake $0.86400 (100%)</t>
  </si>
  <si>
    <t xml:space="preserve">LF8932700</t>
  </si>
  <si>
    <t xml:space="preserve">Sanmina Turtle Lake $0.84700 (100%)</t>
  </si>
  <si>
    <t xml:space="preserve">LF8897700</t>
  </si>
  <si>
    <t xml:space="preserve">Sanmina Turtle Lake $0.28100 (100%)</t>
  </si>
  <si>
    <t xml:space="preserve">LF8897100</t>
  </si>
  <si>
    <t xml:space="preserve">PL2900</t>
  </si>
  <si>
    <t xml:space="preserve">Heild Electronics</t>
  </si>
  <si>
    <t xml:space="preserve">CCS25-S8-M</t>
  </si>
  <si>
    <t xml:space="preserve">SP6480</t>
  </si>
  <si>
    <t xml:space="preserve">Sanmina Turtle Lake $0.96200 (100%)</t>
  </si>
  <si>
    <t xml:space="preserve">LF8897400</t>
  </si>
  <si>
    <t xml:space="preserve">Sanmina Turtle Lake $1.09100 (100%)</t>
  </si>
  <si>
    <t xml:space="preserve">LF8933400</t>
  </si>
  <si>
    <t xml:space="preserve">Sanmina Turtle Lake $0.27400 (100%)</t>
  </si>
  <si>
    <t xml:space="preserve">LF8898200</t>
  </si>
  <si>
    <t xml:space="preserve">Sanmina Turtle Lake $1.21800 (100%)</t>
  </si>
  <si>
    <t xml:space="preserve">LF8897000</t>
  </si>
  <si>
    <t xml:space="preserve">AE Rubber SDN. BHD. $0.05000 (100%)</t>
  </si>
  <si>
    <t xml:space="preserve">Sanmina Turtle Lake $1.48300 (100%)</t>
  </si>
  <si>
    <t xml:space="preserve">LF8897500</t>
  </si>
  <si>
    <t xml:space="preserve">Amphenol $8.48000 (100%)</t>
  </si>
  <si>
    <t xml:space="preserve">Hardware Specialty $0.19200 (100%) / pencom $1.60000 (0%)</t>
  </si>
  <si>
    <t xml:space="preserve">6/6</t>
  </si>
  <si>
    <t xml:space="preserve">Sanmina Turtle Lake $0.98800 (100%)</t>
  </si>
  <si>
    <t xml:space="preserve">LF8926100</t>
  </si>
  <si>
    <t xml:space="preserve">Schlegel $1.56000 (100%)</t>
  </si>
  <si>
    <t xml:space="preserve">Sanmina Turtle Lake $2.17100 (100%)</t>
  </si>
  <si>
    <t xml:space="preserve">LF8934000</t>
  </si>
  <si>
    <t xml:space="preserve">Sanmina Turtle Lake $2.12400 (100%)</t>
  </si>
  <si>
    <t xml:space="preserve">LF8934100</t>
  </si>
  <si>
    <t xml:space="preserve">Sanmina Turtle Lake $1.38600 (100%)</t>
  </si>
  <si>
    <t xml:space="preserve">LF8878900</t>
  </si>
  <si>
    <t xml:space="preserve">Sanmina Turtle Lake $0.41200 (100%)</t>
  </si>
  <si>
    <t xml:space="preserve">LF8933800</t>
  </si>
  <si>
    <t xml:space="preserve">Sanmina Turtle Lake $1.45400 (100%)</t>
  </si>
  <si>
    <t xml:space="preserve">LF8907100</t>
  </si>
  <si>
    <t xml:space="preserve">Sanmina Turtle Lake $1.30900 (100%)</t>
  </si>
  <si>
    <t xml:space="preserve">LF8906800</t>
  </si>
  <si>
    <t xml:space="preserve">Sanmina Turtle Lake $3.20200 (100%)</t>
  </si>
  <si>
    <t xml:space="preserve">LF8921300</t>
  </si>
  <si>
    <t xml:space="preserve">Sanmina Turtle Lake $0.37500 (100%)</t>
  </si>
  <si>
    <t xml:space="preserve">LF8932100</t>
  </si>
  <si>
    <t xml:space="preserve">LF8932200</t>
  </si>
  <si>
    <t xml:space="preserve">Sanmina Turtle Lake $0.36500 (100%)</t>
  </si>
  <si>
    <t xml:space="preserve">LF8931400</t>
  </si>
  <si>
    <t xml:space="preserve">AE Rubber SDN. BHD. $0.19000 (100%)</t>
  </si>
  <si>
    <t xml:space="preserve">Sanmina Turtle Lake $1.08500 (100%)</t>
  </si>
  <si>
    <t xml:space="preserve">LF8943800</t>
  </si>
  <si>
    <t xml:space="preserve">Sanmina Turtle Lake $2.59000 (100%)</t>
  </si>
  <si>
    <t xml:space="preserve">LF8938100</t>
  </si>
  <si>
    <t xml:space="preserve">Sanmina Turtle Lake $0.90600 (100%)</t>
  </si>
  <si>
    <t xml:space="preserve">LF8958400</t>
  </si>
  <si>
    <t xml:space="preserve">Sanmina Turtle Lake $0.91600 (100%)</t>
  </si>
  <si>
    <t xml:space="preserve">LF8958500</t>
  </si>
  <si>
    <t xml:space="preserve">Interplex Plastic Industries PTE LTD $1.35000 (100%)</t>
  </si>
  <si>
    <t xml:space="preserve">Sanmina Turtle Lake $0.47500 (100%)</t>
  </si>
  <si>
    <t xml:space="preserve">LF8958600</t>
  </si>
  <si>
    <t xml:space="preserve">Interplex Plastic Industries PTE LTD $1.39000 (100%)</t>
  </si>
  <si>
    <t xml:space="preserve">Sanmina Turtle Lake $0.53500 (100%)</t>
  </si>
  <si>
    <t xml:space="preserve">LF8963800</t>
  </si>
  <si>
    <t xml:space="preserve">Interplex Plastic Industries PTE LTD $0.22990 (100%)</t>
  </si>
  <si>
    <t xml:space="preserve">Sanmina Turtle Lake $0.48900 (100%)</t>
  </si>
  <si>
    <t xml:space="preserve">LF8968100</t>
  </si>
  <si>
    <t xml:space="preserve">Returned from Q3.</t>
  </si>
  <si>
    <t xml:space="preserve">Methode China $6.32000 (100%) / Amphenol $5.74000 (0%)</t>
  </si>
  <si>
    <t xml:space="preserve">Sanmina Turtle Lake $1.35200 (100%)</t>
  </si>
  <si>
    <t xml:space="preserve">LF8968200</t>
  </si>
  <si>
    <t xml:space="preserve">Methode China $1.25000 (100%)</t>
  </si>
  <si>
    <t xml:space="preserve">Pencom $0.10600 (100%)</t>
  </si>
  <si>
    <t xml:space="preserve">SI5559</t>
  </si>
  <si>
    <t xml:space="preserve">Interplex Plastic Industries PTE LTD $0.31560 (100%)</t>
  </si>
  <si>
    <t xml:space="preserve">Sanmina Turtle Lake $1.35800 (100%)</t>
  </si>
  <si>
    <t xml:space="preserve">LF8971500</t>
  </si>
  <si>
    <t xml:space="preserve">Interplex Plastic Industries PTE LTD $0.33210 (100%)</t>
  </si>
  <si>
    <t xml:space="preserve">Interplex Plastic Industries PTE LTD $0.33440 (100%)</t>
  </si>
  <si>
    <t xml:space="preserve">SCHLEGEL $.40000 (100%)</t>
  </si>
  <si>
    <t xml:space="preserve">PENCOM $0.22800 (100%)</t>
  </si>
  <si>
    <t xml:space="preserve">Interplex Plastic Industries PTE LTD $0.20510 (100%)</t>
  </si>
  <si>
    <t xml:space="preserve">Interplex Plastic Industries PTE LTD $0.21460 (100%)</t>
  </si>
  <si>
    <t xml:space="preserve">Pencom $0.23000 (100%)</t>
  </si>
  <si>
    <t xml:space="preserve">Sanmina Turtle Lake $0.41700 (100%)</t>
  </si>
  <si>
    <t xml:space="preserve">LF8974100</t>
  </si>
  <si>
    <t xml:space="preserve">Interplex Plastic Industries PTE LTD $0.30400 (100%)</t>
  </si>
  <si>
    <t xml:space="preserve">Interplex Plastic Industries PTE LTD $0.32250 (100%)</t>
  </si>
  <si>
    <t xml:space="preserve">Buy from Heiland</t>
  </si>
  <si>
    <t xml:space="preserve">Heiland</t>
  </si>
  <si>
    <t xml:space="preserve">BIVAR</t>
  </si>
  <si>
    <t xml:space="preserve">BFL-8011</t>
  </si>
  <si>
    <t xml:space="preserve">Updated on 10/24</t>
  </si>
  <si>
    <t xml:space="preserve">BOYD ASIA $0.50000 (100%)</t>
  </si>
  <si>
    <t xml:space="preserve">BOYD $11.21790 (100%)</t>
  </si>
  <si>
    <t xml:space="preserve">Henke: 7387 (1= 13 ML)</t>
  </si>
  <si>
    <t xml:space="preserve">OK to use SANM GSM's cost  (SGD need to divide pricing by 13, 1= 13ML)</t>
  </si>
  <si>
    <t xml:space="preserve">SF 7387</t>
  </si>
  <si>
    <t xml:space="preserve">1 (13 ml)</t>
  </si>
  <si>
    <t xml:space="preserve">ECO Sanmina</t>
  </si>
  <si>
    <t xml:space="preserve">Henkel: 315/384 (1= 25 ML)</t>
  </si>
  <si>
    <t xml:space="preserve">384 / 315</t>
  </si>
  <si>
    <t xml:space="preserve">1 (25 ml)</t>
  </si>
  <si>
    <t xml:space="preserve">Bivar</t>
  </si>
  <si>
    <t xml:space="preserve">LC-3.0</t>
  </si>
  <si>
    <t xml:space="preserve">Digi Key</t>
  </si>
  <si>
    <t xml:space="preserve">LC-3.5</t>
  </si>
  <si>
    <t xml:space="preserve">DIGIKEY</t>
  </si>
  <si>
    <t xml:space="preserve">PL2141</t>
  </si>
  <si>
    <t xml:space="preserve">Smart $23.50000 (20%) / Wintec $22.25000 (30%) / Viking $23.50000 (50%)</t>
  </si>
  <si>
    <t xml:space="preserve">200 / 100 / 100</t>
  </si>
  <si>
    <t xml:space="preserve">14 / 5 / 10</t>
  </si>
  <si>
    <t xml:space="preserve">SPEU52U004GQAUC2RS / W7EU004G1XD-S20TF-2D2.A6T / VRFDUC34096YCHA3</t>
  </si>
  <si>
    <t xml:space="preserve">11/7 JM: Changing Split. Viking was moved to obsolete and the part is no longer obsolete.</t>
  </si>
  <si>
    <t xml:space="preserve">Split against 3 vendors to minimize risk vs 2 (Viking added wasn't given split prior)</t>
  </si>
  <si>
    <t xml:space="preserve">All Delivery</t>
  </si>
  <si>
    <t xml:space="preserve">Unigen $44.00000 (40%) / Viking $55.00000 (60%)</t>
  </si>
  <si>
    <t xml:space="preserve">200 / 100</t>
  </si>
  <si>
    <t xml:space="preserve">10 / 10</t>
  </si>
  <si>
    <t xml:space="preserve">U10U7200P8DD-BET-ARSE /VR7EU1G7298HBFSE</t>
  </si>
  <si>
    <t xml:space="preserve">Tricor Delivery</t>
  </si>
  <si>
    <t xml:space="preserve">11/12: OH covers demand. Reval would be $13K</t>
  </si>
  <si>
    <t xml:space="preserve">JM 11/12: Final and new PO Price updated</t>
  </si>
  <si>
    <t xml:space="preserve">Tricor $27.00000 (100%) / Smart $39.00000 (0%)</t>
  </si>
  <si>
    <t xml:space="preserve">100 / 150</t>
  </si>
  <si>
    <t xml:space="preserve">4 / 14</t>
  </si>
  <si>
    <t xml:space="preserve">TRF7251U67G1600G8-NYEBP /SH5127UV351816SE</t>
  </si>
  <si>
    <t xml:space="preserve">11/12: Keep flat. SMART is not in AVL</t>
  </si>
  <si>
    <t xml:space="preserve">JM 11/12: 
Reval potential should be $489 (OH+OO due in Q4-Q4 demand). Cost savings is $673.44. Cost savings outweighs reval but its close.
Doesnt matter that Smart is not on the AVL, I have 0% share to Smart
11/14 JM: will keep flat and all new POs should go to the new price.</t>
  </si>
  <si>
    <t xml:space="preserve">Virtium $68.64000 (100%) / Smart $81.50000 (0%)</t>
  </si>
  <si>
    <t xml:space="preserve">50 / 50</t>
  </si>
  <si>
    <t xml:space="preserve">12 / 20</t>
  </si>
  <si>
    <t xml:space="preserve">VSFBM8CC120G-ARI /SV9M2S86D120GLM22</t>
  </si>
  <si>
    <t xml:space="preserve">Virtium $83.00000 (30%) / Viking $92.00000 (70%)</t>
  </si>
  <si>
    <t xml:space="preserve">50 / 100</t>
  </si>
  <si>
    <t xml:space="preserve">VSFB25CC120G-150 /VPFS22120GTCBMTL</t>
  </si>
  <si>
    <t xml:space="preserve">Smart $85.00000 (100%) / Viking $72.30000 (0%)</t>
  </si>
  <si>
    <t xml:space="preserve">12 / 10</t>
  </si>
  <si>
    <t xml:space="preserve">SH1027UD451851SE / VR9MU1G7228HBJN1</t>
  </si>
  <si>
    <t xml:space="preserve">Missing Vendor 1 Info</t>
  </si>
  <si>
    <t xml:space="preserve">11/7 JM: Updated splits to include part slated for qualification which is SMART</t>
  </si>
  <si>
    <t xml:space="preserve">10/28 Virtium not on AVL currently. Please check on this.</t>
  </si>
  <si>
    <t xml:space="preserve">IM PO / Tricor Delivery /Smart Delivery</t>
  </si>
  <si>
    <t xml:space="preserve">IM $48.00000 (35%) / Tricor $64.50000 (25%) / Smart $52.00000 (40%)</t>
  </si>
  <si>
    <t xml:space="preserve">100 / 100 / 100</t>
  </si>
  <si>
    <t xml:space="preserve">10 / 4 / 12</t>
  </si>
  <si>
    <t xml:space="preserve">IMM1G72D3DUD8AG-A107 /TRF721GU67G3186G9-HYBBP /SH1027UD351838SE</t>
  </si>
  <si>
    <t xml:space="preserve">IM PO / Virtium Delivery</t>
  </si>
  <si>
    <t xml:space="preserve">IM $215.00000 (85%) / Virtium $258.00000 (15%)</t>
  </si>
  <si>
    <t xml:space="preserve">10 / 8</t>
  </si>
  <si>
    <t xml:space="preserve">IMM2G72D3LDUD8AG-C125 /VL31D2G63L-K0MA</t>
  </si>
  <si>
    <t xml:space="preserve">Smart $66.00000 (75%) / Virtium $68.79000 (25%)</t>
  </si>
  <si>
    <t xml:space="preserve">10 / 12</t>
  </si>
  <si>
    <t xml:space="preserve">SV9M2S46D128GJM21 / VSFBM4CC120G-150</t>
  </si>
  <si>
    <t xml:space="preserve">Viking: Delivery Based / ATP: PO Based</t>
  </si>
  <si>
    <t xml:space="preserve">ATP $70.00000 (45%) / Virtium $85.00000 (0%) / Viking $73.20000 (55%)</t>
  </si>
  <si>
    <t xml:space="preserve">500 / 50 / 100</t>
  </si>
  <si>
    <t xml:space="preserve">4 / 8 / 10</t>
  </si>
  <si>
    <t xml:space="preserve">X4B16QC4BNRCSO-7-AS1 / VL33A2G60B-N7SC /VP9MR2G7224JBJSB</t>
  </si>
  <si>
    <t xml:space="preserve">Micron $63.94000 (10%) / Virtium $105.00000 (40%) / Smart $100.00000 (50%)</t>
  </si>
  <si>
    <t xml:space="preserve">7 / 10 / 14</t>
  </si>
  <si>
    <t xml:space="preserve">MTA9ASF1G72PZ-2G3B1 /VL33A1H63A-N7SB /SH1027RD410872-SB</t>
  </si>
  <si>
    <t xml:space="preserve">Virtium $108.46000 (100%) / Tricor $65.50000 (0%)</t>
  </si>
  <si>
    <t xml:space="preserve">12 / 4</t>
  </si>
  <si>
    <t xml:space="preserve">VSFBM8CC256G-ARI /TRSC81BM240M4-58</t>
  </si>
  <si>
    <t xml:space="preserve">Virtium $180.00000 (40%) / Viking $97.00000 (45%) / Tricor $92.50000 (15%)</t>
  </si>
  <si>
    <t xml:space="preserve">50 / 100 / 100</t>
  </si>
  <si>
    <t xml:space="preserve">8 / 12 / 4</t>
  </si>
  <si>
    <t xml:space="preserve">VL41A2G63A-N7SB /VR9FU2G7228JBJSC /TRJ722GU42J5213NS-SABB</t>
  </si>
  <si>
    <t xml:space="preserve">Avnet - Macronix</t>
  </si>
  <si>
    <t xml:space="preserve">MX25L1606EM2I-12G</t>
  </si>
  <si>
    <t xml:space="preserve">CQ4'19 Distribution price</t>
  </si>
  <si>
    <t xml:space="preserve">MACRONIX</t>
  </si>
  <si>
    <t xml:space="preserve">ARROW</t>
  </si>
  <si>
    <t xml:space="preserve">TTM $2.74000 (100%)</t>
  </si>
  <si>
    <t xml:space="preserve">Foxconn China $3.60530 (100%)</t>
  </si>
  <si>
    <t xml:space="preserve">foxconn china $0.44700 (100%)</t>
  </si>
  <si>
    <t xml:space="preserve">FOXCONN CHINA $5.94150 (100%)</t>
  </si>
  <si>
    <t xml:space="preserve">FOXCONN CHINA $6.82030 (100%)</t>
  </si>
  <si>
    <t xml:space="preserve">Tenere $20.13000 (0%) / Foxconn China $5.81480 (100%)</t>
  </si>
  <si>
    <t xml:space="preserve">8/ 10</t>
  </si>
  <si>
    <t xml:space="preserve">C0200123</t>
  </si>
  <si>
    <t xml:space="preserve">SM 10/25: May leave flat but still need to review demand, open orders, and receipts.</t>
  </si>
  <si>
    <t xml:space="preserve">TEGRAFIK</t>
  </si>
  <si>
    <t xml:space="preserve">LIBROS EN DEMANDA</t>
  </si>
  <si>
    <t xml:space="preserve">REFLEX Mex $0.05000 (0%) / ULINE $0.01400 (100%)</t>
  </si>
  <si>
    <t xml:space="preserve">REFLEX PACKAGING INC $2.59000 (100%)</t>
  </si>
  <si>
    <t xml:space="preserve">Stephen Gould $0.38000 (100%) / REFLEX MEX $0.57000 (0%)</t>
  </si>
  <si>
    <t xml:space="preserve">10000/ 10000</t>
  </si>
  <si>
    <t xml:space="preserve">REFLEX USA $2.91000 (0%) / Stephen Gould $1.18000 (100%)</t>
  </si>
  <si>
    <t xml:space="preserve">11/12: OP PO at a higher price, that cover demand. PO based</t>
  </si>
  <si>
    <t xml:space="preserve">Verify this is delivery base with vendor. Sanmina to cancel open PO at 250</t>
  </si>
  <si>
    <t xml:space="preserve">REFLEX PACKAGING INC $5.48000 (0%) / REFLEX MEX $4.80000 (100%)</t>
  </si>
  <si>
    <t xml:space="preserve">REFLEX PACKAGING INC $11.94000 (0%) / REFLEX MEX $13.60000 (100%)</t>
  </si>
  <si>
    <t xml:space="preserve">REFLEX PACKAGING INC $25.84000 (0%) / REFLEX MEX $19.71000 (100%)</t>
  </si>
  <si>
    <t xml:space="preserve">100/ 100</t>
  </si>
  <si>
    <t xml:space="preserve">Stephen Gould $16.18000 (0%) / REFLEX USA $24.16000 (0%) / REFLEX Mex $16.73000 (100%)</t>
  </si>
  <si>
    <t xml:space="preserve">225/ 100/ 100</t>
  </si>
  <si>
    <t xml:space="preserve">6 / 4 /5</t>
  </si>
  <si>
    <t xml:space="preserve">REFLEX PACKAGING INC $16.77000 (0%) / REFLEX MEX $14.04000 (100%)</t>
  </si>
  <si>
    <t xml:space="preserve">6/4</t>
  </si>
  <si>
    <t xml:space="preserve">REFLEX PACKAGING INC $3.13000 (100%)</t>
  </si>
  <si>
    <t xml:space="preserve">1K</t>
  </si>
  <si>
    <t xml:space="preserve">Stephen Gould usa $2.58000 (100%) / REFLEX MEX $3.14000 (0%)</t>
  </si>
  <si>
    <t xml:space="preserve">15k/ 5000</t>
  </si>
  <si>
    <t xml:space="preserve">REFLEX PACKAGING INC $25.47000 (0%) / Stephen Gould $19.75000 (100%)</t>
  </si>
  <si>
    <t xml:space="preserve">100/ 184</t>
  </si>
  <si>
    <t xml:space="preserve">REFLEX MEX $3.14000 (100%) / SG usa $6.71000 (0%)</t>
  </si>
  <si>
    <t xml:space="preserve">4/6</t>
  </si>
  <si>
    <t xml:space="preserve">Stephen Gould $0.41000 (0%) / reflex mex $0.34000 (100%)</t>
  </si>
  <si>
    <t xml:space="preserve">2000/ 5000</t>
  </si>
  <si>
    <t xml:space="preserve">REFLEX PACKAGING INC $1.41000 (0%) / REFLEX MEX $1.59000 (100%)</t>
  </si>
  <si>
    <t xml:space="preserve">10000/ 5000</t>
  </si>
  <si>
    <t xml:space="preserve">REFLEX PACKAGING INC $2.95000 (0%) / REFLEX MEX $2.42000 (100%)</t>
  </si>
  <si>
    <t xml:space="preserve">REFLEX PACKAGING INC $0.24600 (100%)</t>
  </si>
  <si>
    <t xml:space="preserve">REFLEX PACKAGING INC $0.24700 (0%) / REFLEX MEX $0.25000 (100%)</t>
  </si>
  <si>
    <t xml:space="preserve">6420/ 5000</t>
  </si>
  <si>
    <t xml:space="preserve">REFLEX MEX $3.26000 (100%)</t>
  </si>
  <si>
    <t xml:space="preserve">REFLEX PACKAGING INC $5.21000 (0%) / REFLEX MEX $5.58000 (100%)</t>
  </si>
  <si>
    <t xml:space="preserve">REFLEX Mex  $0.23700 (100%) / EFLEX MEX $0.24000 (0%)</t>
  </si>
  <si>
    <t xml:space="preserve">REFLEX PACKAGING INC $1.40000 (0%) / REFLEX MEX $1.26000 (100%)</t>
  </si>
  <si>
    <t xml:space="preserve">15000/ 10000</t>
  </si>
  <si>
    <t xml:space="preserve">REFLEX USA $5.21000 (0%) / REFLEX MEX $1.51000 (100%)</t>
  </si>
  <si>
    <t xml:space="preserve">REFLEX USA $3.76000 (100%) / REFLEX MEX $4.11000 (0%)</t>
  </si>
  <si>
    <t xml:space="preserve">REFLEX PACKAGING INC $5.14000 (0%) / REFLEX MEX $4.05000 (100%)</t>
  </si>
  <si>
    <t xml:space="preserve">2000/ 2500</t>
  </si>
  <si>
    <t xml:space="preserve">REFLEX PACKAGING INC $2.18000 (100%) / REFLEX MEX $6.76000 (0%)</t>
  </si>
  <si>
    <t xml:space="preserve">REFLEX USA $2.27000 (100%)</t>
  </si>
  <si>
    <t xml:space="preserve">REFLEX Mexico $0.44800 (100%)</t>
  </si>
  <si>
    <t xml:space="preserve">REFLEX PACKAGING INC $2.95000 (100%) / REFLEX MEX $3.05000 (0%)</t>
  </si>
  <si>
    <t xml:space="preserve">15000/ 5000</t>
  </si>
  <si>
    <t xml:space="preserve">REFLEX MEXCO $4.25000 (100%)</t>
  </si>
  <si>
    <t xml:space="preserve">REFLEX USA $1.70000 (100%)</t>
  </si>
  <si>
    <t xml:space="preserve">Reflex $4.25000 (0%) / REFLEX MEX $2.93000 (100%)</t>
  </si>
  <si>
    <t xml:space="preserve">Reflex $17.26000 (0%) / REFLEX MEX $12.69000 (100%)</t>
  </si>
  <si>
    <t xml:space="preserve">200/ 500</t>
  </si>
  <si>
    <t xml:space="preserve">Reflex $17.24000 (0%) / REFLEX MEX $16.46000 (100%)</t>
  </si>
  <si>
    <t xml:space="preserve">REFLEX MEXICO $5.57000 (100%)</t>
  </si>
  <si>
    <t xml:space="preserve">REFLEX MEXICO $20.07000 (100%)</t>
  </si>
  <si>
    <t xml:space="preserve">REFLEX PACKAGING INC $0.28000 (100%)</t>
  </si>
  <si>
    <t xml:space="preserve">REFLEX PACKAGING $0.81400 (100%)</t>
  </si>
  <si>
    <t xml:space="preserve">REFLEX PACKAGING INC $6.88000 (0%) / SG $5.84000 (0%) / REFLEX MEX $4.31000 (100%)</t>
  </si>
  <si>
    <t xml:space="preserve">200/ 200/ 100</t>
  </si>
  <si>
    <t xml:space="preserve">4 /4 / 4</t>
  </si>
  <si>
    <t xml:space="preserve">REFLEX PACKAGING INC $5.16000 (100%) / SG $5.49000 (0%)</t>
  </si>
  <si>
    <t xml:space="preserve">REFLEX PACKAGING INC $3.44000 (100%)</t>
  </si>
  <si>
    <t xml:space="preserve">REFLEX MEX $5.64000 (100%)</t>
  </si>
  <si>
    <t xml:space="preserve">REFLEX PACKAGING INC $3.73000 (0%) / SG $3.40000 (100%)</t>
  </si>
  <si>
    <t xml:space="preserve">REFLEX PACKAGING INC $5.78000 (0%) / REFLEX MEX $3.97000 (100%)</t>
  </si>
  <si>
    <t xml:space="preserve">stephen Gould $2.92000 (100%) / REFLEX usa $3.43000 (0%) / REFLEX MEX $4.14000 (0%)</t>
  </si>
  <si>
    <t xml:space="preserve">2000/ 500/ 500</t>
  </si>
  <si>
    <t xml:space="preserve">4/ 4/ 4</t>
  </si>
  <si>
    <t xml:space="preserve">REFLEX PACKAGING INC $3.95000 (100%)</t>
  </si>
  <si>
    <t xml:space="preserve">REFLEX PACKAGING INC $0.04900 (100%) / REFLEX MEX $0.09000 (0%)</t>
  </si>
  <si>
    <t xml:space="preserve">5000/ 000</t>
  </si>
  <si>
    <t xml:space="preserve">REFLEX USA $4.27000 (100%)</t>
  </si>
  <si>
    <t xml:space="preserve">REFLEX PACKAGING INC $2.68000 (100%)</t>
  </si>
  <si>
    <t xml:space="preserve">REFLEX PACKAGING INC $0.28400 (100%)</t>
  </si>
  <si>
    <t xml:space="preserve">REFLEX PACKAGING INC $2.30000 (100%)</t>
  </si>
  <si>
    <t xml:space="preserve">REFLEX PACKAGING INC $4.64000 (100%)</t>
  </si>
  <si>
    <t xml:space="preserve">REFLEX PACKAGING INC $1.99000 (100%)</t>
  </si>
  <si>
    <t xml:space="preserve">REFLEX PACKAGING INC $0.41000 (100%)</t>
  </si>
  <si>
    <t xml:space="preserve">REFLEX PACKAGING INC $2.81000 (100%)</t>
  </si>
  <si>
    <t xml:space="preserve">REFLEX PACKAGING INC $0.70000 (100%)</t>
  </si>
  <si>
    <t xml:space="preserve">REFLEX PACKAGING INC $1.57000 (100%)</t>
  </si>
  <si>
    <t xml:space="preserve">REFLEX PACKAGING INC $1.23000 (100%)</t>
  </si>
  <si>
    <t xml:space="preserve">REFLEX PACKAGING INC $4.96000 (100%)</t>
  </si>
  <si>
    <t xml:space="preserve">REFLEX PACKAGING INC $4.06000 (100%)</t>
  </si>
  <si>
    <t xml:space="preserve">REFLEX PACKAGING INC $3.80000 (100%)</t>
  </si>
  <si>
    <t xml:space="preserve">REFLEX PACKAGING INC $6.68000 (100%)</t>
  </si>
  <si>
    <t xml:space="preserve">REFLEX PACKAGING INC $2.87000 (100%)</t>
  </si>
  <si>
    <t xml:space="preserve">REFLEX MEXICO $17.19000 (100%)</t>
  </si>
  <si>
    <t xml:space="preserve">REFLEX PACKAGING INC $2.35000 (100%)</t>
  </si>
  <si>
    <t xml:space="preserve">REFLEX MEXICO $6.39000 (100%)</t>
  </si>
  <si>
    <t xml:space="preserve">REFLEX MEXICO $1.14000 (100%)</t>
  </si>
  <si>
    <t xml:space="preserve">REFLEX PACKAGING INC $5.42000 (100%)</t>
  </si>
  <si>
    <t xml:space="preserve">REFLEX PACKAGING INC $7.03000 (100%)</t>
  </si>
  <si>
    <t xml:space="preserve">REFLEX PACKAGING INC $4.39000 (100%)</t>
  </si>
  <si>
    <t xml:space="preserve">REFLEX PACKAGING INC $0.41300 (100%)</t>
  </si>
  <si>
    <t xml:space="preserve">REFLEX MEXICO $4.90000 (100%)</t>
  </si>
  <si>
    <t xml:space="preserve">REFLEX MEX $0.360 (100%) / ULINE $0.500 (0%)</t>
  </si>
  <si>
    <t xml:space="preserve">will add Reflex in QUAL</t>
  </si>
  <si>
    <t xml:space="preserve">REFLEX PACKAGING INC $11.00 (100%) / Stephen Gould $7.49000 (0%)</t>
  </si>
  <si>
    <t xml:space="preserve">100/ 2000</t>
  </si>
  <si>
    <t xml:space="preserve">REFLEX PACKAGING INC $3.75000 (100%) / Stephen Gould $7.38000 (0%)</t>
  </si>
  <si>
    <t xml:space="preserve">2500/ 2000</t>
  </si>
  <si>
    <t xml:space="preserve">REFLEX PACKAGING INC $11.730 (100%) / Stephen Gould $7.73000 (0%)</t>
  </si>
  <si>
    <t xml:space="preserve">REFLEX MEXICO $17.93000 (100%)</t>
  </si>
  <si>
    <t xml:space="preserve">REFLEX PACKAGING INC $3.17000 (100%) / EFLEX MEX $3.37000 (0%)</t>
  </si>
  <si>
    <t xml:space="preserve">500/500</t>
  </si>
  <si>
    <t xml:space="preserve">REFLEX PACKAGING INC $27.74000 (0%) / REFLEX MEX 500 $21.20000 (100%)</t>
  </si>
  <si>
    <t xml:space="preserve">250/ 500</t>
  </si>
  <si>
    <t xml:space="preserve">REFLEX MEX $14.060 (100%)</t>
  </si>
  <si>
    <t xml:space="preserve">REFLEX PACKAGING INC $2.43000 (0%) / REFLEX MEX $1.58000 (100%)</t>
  </si>
  <si>
    <t xml:space="preserve">5000/ 10,000</t>
  </si>
  <si>
    <t xml:space="preserve">REFLEX PACKAGING INC $2.87000 (0%) / REFLEX MEX $1.46000 (100%)</t>
  </si>
  <si>
    <t xml:space="preserve">Reflex $3.38000 (100%)</t>
  </si>
  <si>
    <t xml:space="preserve">Reflex $0.37300 (100%)</t>
  </si>
  <si>
    <t xml:space="preserve">REFLEX PACKAGING INC $0.53800 (100%)</t>
  </si>
  <si>
    <t xml:space="preserve">REFLEX USA $3.49000 (100%)</t>
  </si>
  <si>
    <t xml:space="preserve">REFLEX USA $4.80000 (100%)</t>
  </si>
  <si>
    <t xml:space="preserve">REFLEX USA $6.14000 (100%)</t>
  </si>
  <si>
    <t xml:space="preserve">REFLEX USA $4.81000 (100%)</t>
  </si>
  <si>
    <t xml:space="preserve">REFLEX USA $1.14000 (100%)</t>
  </si>
  <si>
    <t xml:space="preserve">REFLEX USA $1.87000 (100%)</t>
  </si>
  <si>
    <t xml:space="preserve">REFLEX USA $3.77000 (100%)</t>
  </si>
  <si>
    <t xml:space="preserve">REFLEX Mexico $5.53000 (100%)</t>
  </si>
  <si>
    <t xml:space="preserve">REFLEX USA $2.69000 (100%)</t>
  </si>
  <si>
    <t xml:space="preserve">REFLEX USA $3.11000 (100%)</t>
  </si>
  <si>
    <t xml:space="preserve">REFLEX USA $3.57000 (100%)</t>
  </si>
  <si>
    <t xml:space="preserve">REFLEX USA $15.75000 (100%)</t>
  </si>
  <si>
    <t xml:space="preserve">REFLEX USA $4.60000 (100%)</t>
  </si>
  <si>
    <t xml:space="preserve">REFLEX USA $5.57000 (100%)</t>
  </si>
  <si>
    <t xml:space="preserve">REFLEX USA $4.86000 (100%)</t>
  </si>
  <si>
    <t xml:space="preserve">REFLEX USA $1.54000 (100%)</t>
  </si>
  <si>
    <t xml:space="preserve">REFLEX USA $3.00000 (100%)</t>
  </si>
  <si>
    <t xml:space="preserve">REFLEX USA $10.40000 (100%)</t>
  </si>
  <si>
    <t xml:space="preserve">REFLEX USA $4.11000 (0%) / reflex mex $4.55000 (100%)</t>
  </si>
  <si>
    <t xml:space="preserve">4 / 4</t>
  </si>
  <si>
    <t xml:space="preserve">REFLEX USA $4.24000 (0%) / reflex mex $1.28000 (100%)</t>
  </si>
  <si>
    <t xml:space="preserve">250/ 50</t>
  </si>
  <si>
    <t xml:space="preserve">REFLEX MEXICO $7.25000 (100%)</t>
  </si>
  <si>
    <t xml:space="preserve">REFLEX PACKAGING INC $5.54000 (0%) / REFLEX MEX $5.23000 (100%)</t>
  </si>
  <si>
    <t xml:space="preserve">REFLEX MEXICO $2.65000 (100%)</t>
  </si>
  <si>
    <t xml:space="preserve">REFLEX MEXICO $0.90000 (100%)</t>
  </si>
  <si>
    <t xml:space="preserve">REFLEX MEXICO $3.34000 (100%)</t>
  </si>
  <si>
    <t xml:space="preserve">REFLEX MEXICO $4.93000 (100%)</t>
  </si>
  <si>
    <t xml:space="preserve">REFLEX MEXICO $0.59000 (100%)</t>
  </si>
  <si>
    <t xml:space="preserve">REFLEX MEXICO $7.19000 (100%)</t>
  </si>
  <si>
    <t xml:space="preserve">REFLEX MEXICO $4.95000 (100%)</t>
  </si>
  <si>
    <t xml:space="preserve">REFLEX PACKAGING INC $1.67000 (0%) / REFLEX MEX $1.26000 (100%)</t>
  </si>
  <si>
    <t xml:space="preserve">4/ 4</t>
  </si>
  <si>
    <t xml:space="preserve">REFLEX MEXICO $4.41000 (100%)</t>
  </si>
  <si>
    <t xml:space="preserve">REFLEX MEXICO $14.51000 (100%)</t>
  </si>
  <si>
    <t xml:space="preserve">REFLEX MEXICO $15.00000 (100%)</t>
  </si>
  <si>
    <t xml:space="preserve">REFLEX MEXICO $5.70000 (100%)</t>
  </si>
  <si>
    <t xml:space="preserve">REFLEX MEXICO $12.36000 (100%)</t>
  </si>
  <si>
    <t xml:space="preserve">REFLEX MEXICO $3.80000 (100%)</t>
  </si>
  <si>
    <t xml:space="preserve">Artesyn $71.41000 (100%)</t>
  </si>
  <si>
    <t xml:space="preserve">DS460S-3-401</t>
  </si>
  <si>
    <t xml:space="preserve">DS460S-3-402</t>
  </si>
  <si>
    <t xml:space="preserve">Delta $63.20000 (50%) / Artesyn $60.000 (50%)</t>
  </si>
  <si>
    <t xml:space="preserve">1134/ 1000</t>
  </si>
  <si>
    <t xml:space="preserve">12/ 6</t>
  </si>
  <si>
    <t xml:space="preserve">DPS-495CB A / DS495SPE-3-401</t>
  </si>
  <si>
    <t xml:space="preserve">EOS Power $9.75000 (100%)</t>
  </si>
  <si>
    <t xml:space="preserve">LFWLT60-1001/Artesyn NPS63-M</t>
  </si>
  <si>
    <t xml:space="preserve">XP Power $36.23000 (100%)</t>
  </si>
  <si>
    <t xml:space="preserve">DCM6048S12-XB0604</t>
  </si>
  <si>
    <t xml:space="preserve">Binh increase is valid. </t>
  </si>
  <si>
    <t xml:space="preserve">Delta $89.78000 (100%)</t>
  </si>
  <si>
    <t xml:space="preserve">DPS-750AB-25 B</t>
  </si>
  <si>
    <t xml:space="preserve">Delta $95.78000 (100%)</t>
  </si>
  <si>
    <t xml:space="preserve">DPS-750AB-24 A S2</t>
  </si>
  <si>
    <t xml:space="preserve">DPS-750AB-25 A S2</t>
  </si>
  <si>
    <t xml:space="preserve">Delta $187.30000 (100%)</t>
  </si>
  <si>
    <t xml:space="preserve">DPS-1900AB A</t>
  </si>
  <si>
    <t xml:space="preserve">DPS-1900AB-1 A</t>
  </si>
  <si>
    <t xml:space="preserve">DPS-750AB-24 B</t>
  </si>
  <si>
    <t xml:space="preserve">Delta $66.00000 (100%)</t>
  </si>
  <si>
    <t xml:space="preserve">DPS-500AB-40 A</t>
  </si>
  <si>
    <t xml:space="preserve">DPS-500AB-43 A</t>
  </si>
  <si>
    <t xml:space="preserve">Lite On $93.73000 (100%)</t>
  </si>
  <si>
    <t xml:space="preserve">PS-2102-1A</t>
  </si>
  <si>
    <t xml:space="preserve">Lite-On $93.73000 (100%)</t>
  </si>
  <si>
    <t xml:space="preserve">PS-2102-1AR</t>
  </si>
  <si>
    <t xml:space="preserve">Delta $320.00000 (100%)</t>
  </si>
  <si>
    <t xml:space="preserve">ECD16020102</t>
  </si>
  <si>
    <t xml:space="preserve">Delta $74.25000 (100%)</t>
  </si>
  <si>
    <t xml:space="preserve">DPS-650AB-5 B</t>
  </si>
  <si>
    <t xml:space="preserve">SAMSUNG ELECTRO-MECHANICS</t>
  </si>
  <si>
    <t xml:space="preserve">CL10B105KO8NNNC</t>
  </si>
  <si>
    <t xml:space="preserve">Delta $108.90000 (100%)</t>
  </si>
  <si>
    <t xml:space="preserve">DPS-1050FB D</t>
  </si>
  <si>
    <t xml:space="preserve">Foxconn China $1.46160 (100%)</t>
  </si>
  <si>
    <t xml:space="preserve">Aavid China $2.37000 (40%) / Thermocool $1.85000 (60%)</t>
  </si>
  <si>
    <t xml:space="preserve">Sanmina Turtle Lake $1.89800 (100%)</t>
  </si>
  <si>
    <t xml:space="preserve">LF8945300</t>
  </si>
  <si>
    <t xml:space="preserve">LF8945400</t>
  </si>
  <si>
    <t xml:space="preserve">W&amp;B Technology Ltd $0.45020 (100%)</t>
  </si>
  <si>
    <t xml:space="preserve">11/7-CJW:  Current p/n is ASY-04590-02.</t>
  </si>
  <si>
    <t xml:space="preserve">11/7-CJW:  Current p/n is ASY-04610-02.</t>
  </si>
  <si>
    <t xml:space="preserve">W&amp;B Technology Ltd $0.45870 (100%)</t>
  </si>
  <si>
    <t xml:space="preserve">11/7-CJW:  Current p/n is ASY-04611-02.</t>
  </si>
  <si>
    <t xml:space="preserve">W&amp;B Technology Ltd $0.46620 (100%)</t>
  </si>
  <si>
    <t xml:space="preserve">11/7-CJW:  Current p/n is ASY-04618-02.</t>
  </si>
  <si>
    <t xml:space="preserve">11/7-CJW:  Current p/n is ASY-04620-02.</t>
  </si>
  <si>
    <t xml:space="preserve">11/7-CJW:  Current p/n is ASY-04621-02.</t>
  </si>
  <si>
    <t xml:space="preserve">PANASONIC</t>
  </si>
  <si>
    <t xml:space="preserve">CR-2032L/BN</t>
  </si>
  <si>
    <t xml:space="preserve">ENERGIZER / PANASONIC</t>
  </si>
  <si>
    <t xml:space="preserve">CR2450 / CR2450</t>
  </si>
  <si>
    <t xml:space="preserve">40 / 40</t>
  </si>
  <si>
    <t xml:space="preserve">2 / 5</t>
  </si>
  <si>
    <t xml:space="preserve">FUTURE ELECTRONICS / FUTURE ELECTRONICS</t>
  </si>
  <si>
    <t xml:space="preserve">0.445 / 0.445</t>
  </si>
  <si>
    <t xml:space="preserve">SAMSUNG ELECTRONICS INC:LA</t>
  </si>
  <si>
    <t xml:space="preserve">CL05A104KP5NNNC</t>
  </si>
  <si>
    <t xml:space="preserve">ARROW ELECTRONICS</t>
  </si>
  <si>
    <t xml:space="preserve">CC0402KRX5R5BB224</t>
  </si>
  <si>
    <t xml:space="preserve">SAMSUNG ELECTRONICS INC</t>
  </si>
  <si>
    <t xml:space="preserve">CL05A105KQ5NNNC</t>
  </si>
  <si>
    <t xml:space="preserve">AVNET</t>
  </si>
  <si>
    <t xml:space="preserve">11/11: Items is delivery based. Q4 PO's will most likely increase to $.0025</t>
  </si>
  <si>
    <t xml:space="preserve">All open orders due in Q4 and Q1 are at .001.
 SM 11/11: Then if the price changes, it should go to my pricing of .00183 which would be the new price. Use my price not the .0025.
SM 11/12: Approved, all new buys use my price going forward.</t>
  </si>
  <si>
    <t xml:space="preserve">Future</t>
  </si>
  <si>
    <t xml:space="preserve">GRM155R71H102MA01D</t>
  </si>
  <si>
    <t xml:space="preserve">ALL PRICING QUOTED IS SUBJECT TO CHANGE. PRICING MAY BE SUBJECT TO ADDITIONAL DUTIES, TARIFFS OR SURCHARGES, WHICH MAY BE INVOICED SEPARATELY AND MAY DIFFER FROM THOSE USED ON THE QUOTE DATE.</t>
  </si>
  <si>
    <t xml:space="preserve">TAIYO YUDEN INC</t>
  </si>
  <si>
    <t xml:space="preserve">UMK105B7102MV-F</t>
  </si>
  <si>
    <t xml:space="preserve">Approved, see Arista comments</t>
  </si>
  <si>
    <t xml:space="preserve">Keep flat due to current open orders, any new buys use my price.</t>
  </si>
  <si>
    <t xml:space="preserve">Avnet</t>
  </si>
  <si>
    <t xml:space="preserve">CL05C181JB5NNNC</t>
  </si>
  <si>
    <t xml:space="preserve">Pricing subject to change at New QuarterNo Tariff</t>
  </si>
  <si>
    <t xml:space="preserve">KEMET</t>
  </si>
  <si>
    <t xml:space="preserve">C0402C181K4GACTU</t>
  </si>
  <si>
    <t xml:space="preserve">MURATA</t>
  </si>
  <si>
    <t xml:space="preserve">GRM1555C1H220JA01D</t>
  </si>
  <si>
    <t xml:space="preserve">CL21A226MQQNNNE</t>
  </si>
  <si>
    <t xml:space="preserve">ARROW ELECTRONICS, INC</t>
  </si>
  <si>
    <t xml:space="preserve">CC0402KRX7R8BB332</t>
  </si>
  <si>
    <t xml:space="preserve">ALL PRICING QUOTED IS SUBJECT TO CHANGE. PRICING MAY BE SUBJECT TO ADDITIONAL DUTIES, TARIFFS OR SURCHARGES, WHICH MAY BE INVOICED SEPARATELY AND MAY DIFFER FROM THOSE USED ON THE QUOTE DATE.
 SM 10/25: Use my Q4 quote, it is lower than your Q4 quote</t>
  </si>
  <si>
    <t xml:space="preserve">YAGEO CORP / VISHAY</t>
  </si>
  <si>
    <t xml:space="preserve">CC0402KRX7R9BB332 / VJ0402Y332MXXCW1BC</t>
  </si>
  <si>
    <t xml:space="preserve">10000 / 10000</t>
  </si>
  <si>
    <t xml:space="preserve">22 / 14</t>
  </si>
  <si>
    <t xml:space="preserve">FUTURE ELECTRONICS / AVNET</t>
  </si>
  <si>
    <t xml:space="preserve">0.00058 / 0.0061</t>
  </si>
  <si>
    <t xml:space="preserve">CL10A475MQ8NNNC</t>
  </si>
  <si>
    <t xml:space="preserve">No Tariff
 SM 10/25 My Q4 quote matches Guad's Q4 quote.</t>
  </si>
  <si>
    <t xml:space="preserve">SAMSUNG</t>
  </si>
  <si>
    <t xml:space="preserve">SM 10/25: There was a slight increase last qtr. Guads Q4 quote was lower than mine.Need to review OH, receipts, &amp; open order.</t>
  </si>
  <si>
    <t xml:space="preserve">VISHAY</t>
  </si>
  <si>
    <t xml:space="preserve">VJ0402Y103KXJAC</t>
  </si>
  <si>
    <t xml:space="preserve">TTI INCORPORATED</t>
  </si>
  <si>
    <t xml:space="preserve">SM 10/25: Need to review on hand, on order, demand, &amp; receipts.</t>
  </si>
  <si>
    <t xml:space="preserve">CL05C100JB5NNNC</t>
  </si>
  <si>
    <t xml:space="preserve">CC0402JRNPO7BN471</t>
  </si>
  <si>
    <t xml:space="preserve">GRM188R71A225ME15D</t>
  </si>
  <si>
    <t xml:space="preserve">GRM32ER60J107ME20L</t>
  </si>
  <si>
    <t xml:space="preserve">SM 10/25: Need to review on hand, on order, demand.</t>
  </si>
  <si>
    <t xml:space="preserve">CL31A476MQHNNNE</t>
  </si>
  <si>
    <t xml:space="preserve">GRM188R61E106MA73D</t>
  </si>
  <si>
    <t xml:space="preserve">My Q1'20 quote is lower</t>
  </si>
  <si>
    <t xml:space="preserve">Arrow</t>
  </si>
  <si>
    <t xml:space="preserve">CL05C180JB5NNNC</t>
  </si>
  <si>
    <t xml:space="preserve">CC0402KRX5R6BB683</t>
  </si>
  <si>
    <t xml:space="preserve">KEMET ELECTRONICS CORP</t>
  </si>
  <si>
    <t xml:space="preserve">C0805C104M5RACTU</t>
  </si>
  <si>
    <t xml:space="preserve">SM 10/25: Need to check demand, PO receipts, OH, &amp; On Order</t>
  </si>
  <si>
    <t xml:space="preserve">CL32A226MAJNNNE</t>
  </si>
  <si>
    <t xml:space="preserve">UMK105B7472KV-F</t>
  </si>
  <si>
    <t xml:space="preserve">CL21B684KOFNNNE</t>
  </si>
  <si>
    <t xml:space="preserve">PANASONIC:LA</t>
  </si>
  <si>
    <t xml:space="preserve">16SVPC270M</t>
  </si>
  <si>
    <t xml:space="preserve">CC0402KRX5R5BB333</t>
  </si>
  <si>
    <t xml:space="preserve">NIC COMPONENTS</t>
  </si>
  <si>
    <t xml:space="preserve">NAZT102M16V12.5X14KLBF</t>
  </si>
  <si>
    <t xml:space="preserve">T520D477M004ATE012</t>
  </si>
  <si>
    <t xml:space="preserve">CC0402KRX5R5BB474</t>
  </si>
  <si>
    <t xml:space="preserve">GRM033R71C102KA01D</t>
  </si>
  <si>
    <t xml:space="preserve">Keep flat due to current OH covers the qtr, any new buys use my price.</t>
  </si>
  <si>
    <t xml:space="preserve">GRM155R72A472KA01D</t>
  </si>
  <si>
    <t xml:space="preserve">VJ0402Y472KXBAC</t>
  </si>
  <si>
    <t xml:space="preserve">1000
 1000</t>
  </si>
  <si>
    <t xml:space="preserve">16
 20</t>
  </si>
  <si>
    <t xml:space="preserve">JMK325B7476MM-PR.20
 CL32B476MQJNNNE.23438</t>
  </si>
  <si>
    <t xml:space="preserve">N
 N</t>
  </si>
  <si>
    <t xml:space="preserve">Average price of both AML's .21719
 Pricing subject to change at new quarter; Potential Recovery Fee
 Tariff Fee in Resale</t>
  </si>
  <si>
    <t xml:space="preserve">CC1210MKX7R5BB476</t>
  </si>
  <si>
    <t xml:space="preserve">CL21B106KPQNNNE</t>
  </si>
  <si>
    <t xml:space="preserve">TI Direct  $.176 (100%)</t>
  </si>
  <si>
    <t xml:space="preserve">AVX CORPORATION</t>
  </si>
  <si>
    <t xml:space="preserve">04025A470GAT2A</t>
  </si>
  <si>
    <t xml:space="preserve">TAIYO YUDEN (USA) INCORPORATED</t>
  </si>
  <si>
    <t xml:space="preserve">UMK105CG101JVHF</t>
  </si>
  <si>
    <t xml:space="preserve">KEMET ELECTRONICS CORPORATION</t>
  </si>
  <si>
    <t xml:space="preserve">C0402C223K5RACTU</t>
  </si>
  <si>
    <t xml:space="preserve">CL05B104KO5NNNC</t>
  </si>
  <si>
    <t xml:space="preserve">SGD's pricing is better than my quote.</t>
  </si>
  <si>
    <t xml:space="preserve">T529P476M006AAE150</t>
  </si>
  <si>
    <t xml:space="preserve">CC0402KRX7R9BB104</t>
  </si>
  <si>
    <t xml:space="preserve">UMK316B7225KL-T</t>
  </si>
  <si>
    <t xml:space="preserve">CC0402KRX7R7BB682</t>
  </si>
  <si>
    <t xml:space="preserve">11/11: OK, keep flat. Arista price</t>
  </si>
  <si>
    <t xml:space="preserve">CL05B153KO5NNNC</t>
  </si>
  <si>
    <t xml:space="preserve">Tariff Fee in Resale</t>
  </si>
  <si>
    <t xml:space="preserve">CC0402KRX7R7BB222</t>
  </si>
  <si>
    <t xml:space="preserve">C0402C221J3GACTU</t>
  </si>
  <si>
    <t xml:space="preserve">CC0402KRX7R8BB152</t>
  </si>
  <si>
    <t xml:space="preserve">GRM21BR70J106KE76L</t>
  </si>
  <si>
    <t xml:space="preserve">CC0402KRX7R6BB103</t>
  </si>
  <si>
    <t xml:space="preserve">SM 10/25: My pricing is lower</t>
  </si>
  <si>
    <t xml:space="preserve">CC0402KRX7R8BB102</t>
  </si>
  <si>
    <t xml:space="preserve">NIC Components Corp. (NIC)</t>
  </si>
  <si>
    <t xml:space="preserve">PCJ1C331MCL1GS</t>
  </si>
  <si>
    <t xml:space="preserve">AVX CORPORATION.</t>
  </si>
  <si>
    <t xml:space="preserve">0402YA330KAT2A</t>
  </si>
  <si>
    <t xml:space="preserve">CC0402JRNPO7BN101</t>
  </si>
  <si>
    <t xml:space="preserve">CL21A106MQFNNNE</t>
  </si>
  <si>
    <t xml:space="preserve">CC0805MKX5R5BB106</t>
  </si>
  <si>
    <t xml:space="preserve">3000
 200000
 3000
 4000</t>
  </si>
  <si>
    <t xml:space="preserve">19
 20
 8
 19</t>
  </si>
  <si>
    <t xml:space="preserve">LMK212ABJ106MG-T .01075
 CL21A106MPFNNNE .0125
 C0805C106K8PACTU .01312
 LMK212ABJ106MD-T .01585</t>
  </si>
  <si>
    <t xml:space="preserve">SM 10/25: No Tariff, used average price of .013055 for all 4 AML's /Use my pricing. My Q4 quote is lower than your Q4 quote.</t>
  </si>
  <si>
    <t xml:space="preserve">CC0805MKX5R6BB106</t>
  </si>
  <si>
    <t xml:space="preserve">GRM033R71C332KA88D ,00262</t>
  </si>
  <si>
    <t xml:space="preserve">ALL PRICING QUOTED IS SUBJECT TO CHANGE. PRICING MAY BE SUBJECT TO ADDITIONAL DUTIES, TARIFFS OR SURCHARGES, WHICH MAY BE INVOICED SEPARATELY AND MAY DIFFER FROM THOSE USED ON THE QUOTE DATE.
 SM 10/25:Both of our Q4 pricing matches</t>
  </si>
  <si>
    <t xml:space="preserve">GRM033R71C332KA88D</t>
  </si>
  <si>
    <t xml:space="preserve">Keep flat due to current Open Order covers the qtr, any new buys use my price.</t>
  </si>
  <si>
    <t xml:space="preserve">CC0201KRX7R6BB103</t>
  </si>
  <si>
    <t xml:space="preserve">CC0201KRX7R6BB103 / VJ0201Y103KXQCW1BC</t>
  </si>
  <si>
    <t xml:space="preserve">15000 / 15000</t>
  </si>
  <si>
    <t xml:space="preserve">0.00055 / 0.0032</t>
  </si>
  <si>
    <t xml:space="preserve">EMK212B7225KG-T</t>
  </si>
  <si>
    <t xml:space="preserve">New buys use my price.</t>
  </si>
  <si>
    <t xml:space="preserve">10000
 10000</t>
  </si>
  <si>
    <t xml:space="preserve">16
 8</t>
  </si>
  <si>
    <t xml:space="preserve">Samsung (CL05B103KB5NNNC) .0015
 Kemet (CL05B103KB5NNNC) .00187</t>
  </si>
  <si>
    <t xml:space="preserve">AC0402KPX7R9BB103</t>
  </si>
  <si>
    <t xml:space="preserve">CL31B105KBHNNNE</t>
  </si>
  <si>
    <t xml:space="preserve">UMK105B7222KVHF</t>
  </si>
  <si>
    <t xml:space="preserve">CC0402JRNPO9BN270 .00154</t>
  </si>
  <si>
    <t xml:space="preserve">CC0402JRNPO9BN270 / VJ0402A270KXJPW1BC</t>
  </si>
  <si>
    <t xml:space="preserve">10000 / 50000</t>
  </si>
  <si>
    <t xml:space="preserve">0.0007 / 0.0061</t>
  </si>
  <si>
    <t xml:space="preserve">CC0201KRX5R5BB104</t>
  </si>
  <si>
    <t xml:space="preserve">CC0201KRX5R5BB333</t>
  </si>
  <si>
    <t xml:space="preserve">EEFSX0D331XE</t>
  </si>
  <si>
    <t xml:space="preserve">CC0402KRNPO9BN470</t>
  </si>
  <si>
    <t xml:space="preserve">CL05C2R2BB5NNNC .00398</t>
  </si>
  <si>
    <t xml:space="preserve">Pricing subject to change at Next Quarter, Tariff Fee in Resale (My pricing is lower)</t>
  </si>
  <si>
    <t xml:space="preserve">C0402C229B3GACTU</t>
  </si>
  <si>
    <t xml:space="preserve">CC0402KRX7R8BB562</t>
  </si>
  <si>
    <t xml:space="preserve">GRM033R71C101KA01D</t>
  </si>
  <si>
    <t xml:space="preserve">T520V337M2R5ATE009</t>
  </si>
  <si>
    <t xml:space="preserve">1808WC102MAT1A</t>
  </si>
  <si>
    <t xml:space="preserve">CL21B224KAFNNNG</t>
  </si>
  <si>
    <t xml:space="preserve">CL05B473KO5NNNC</t>
  </si>
  <si>
    <t xml:space="preserve">AC0402KRX7R7BB473</t>
  </si>
  <si>
    <t xml:space="preserve">CL05C151JB5NNNC</t>
  </si>
  <si>
    <t xml:space="preserve">C0402C560K4GACTU</t>
  </si>
  <si>
    <t xml:space="preserve">11/11: I see in my system 3 Open POs, 10K pcs arriving Q4, 10K pcs in Q1, and another 10K pcs arriving Q3, all of them with Kemet</t>
  </si>
  <si>
    <t xml:space="preserve">Leave flat, nothing oH or received shows at .0028. Any new buys, use my price
 SM 11/11: Can you cancel and book at the lower price with Future?
SM 11/12: Open PO's shipping at .0028. New buys to go through Future. Try to cancel Q3 PO with Kemet and rebook through Future at the lower price</t>
  </si>
  <si>
    <t xml:space="preserve">C1005C0G1H680J050BA .00235</t>
  </si>
  <si>
    <t xml:space="preserve">0402YA680KAT2A</t>
  </si>
  <si>
    <t xml:space="preserve">CC0402KRX7R8BB103</t>
  </si>
  <si>
    <t xml:space="preserve">CC0402JRNPO9BN121</t>
  </si>
  <si>
    <t xml:space="preserve">CC0402KRX7R8BB392</t>
  </si>
  <si>
    <t xml:space="preserve">CC0402KRX7R8BB333</t>
  </si>
  <si>
    <t xml:space="preserve">CL10A475KP8NNNC</t>
  </si>
  <si>
    <t xml:space="preserve">11/11: OK, $.00132 due to Open POs.</t>
  </si>
  <si>
    <t xml:space="preserve">Use .00132 due to all open PO's due in Q1 are at this price</t>
  </si>
  <si>
    <t xml:space="preserve">CL05A105KQ5NNNC.00175
 C0402C105K9PACTU.0025</t>
  </si>
  <si>
    <t xml:space="preserve">Used average price of .002125
 Tariff Fee in Resale
 Pricing subject to change at new quarterRecovery Fee</t>
  </si>
  <si>
    <t xml:space="preserve">KEMET ELECTRONICS CORP:LA</t>
  </si>
  <si>
    <t xml:space="preserve">C0402C105K9PACTU</t>
  </si>
  <si>
    <t xml:space="preserve">GRM155R71A104KA01D</t>
  </si>
  <si>
    <t xml:space="preserve">It looks like this was a PO takeover from SSJ. Any future buys, please use .0012 which we were both quoted.</t>
  </si>
  <si>
    <t xml:space="preserve">CC0402KRX7R7BB123</t>
  </si>
  <si>
    <t xml:space="preserve">04025C472KAT2A</t>
  </si>
  <si>
    <t xml:space="preserve">AVX</t>
  </si>
  <si>
    <t xml:space="preserve">04023C472KAT2A</t>
  </si>
  <si>
    <t xml:space="preserve">WALSIN TECHNOLOGY CORP</t>
  </si>
  <si>
    <t xml:space="preserve">0402B223K160CT</t>
  </si>
  <si>
    <t xml:space="preserve">CC0402JRX7R9BB392</t>
  </si>
  <si>
    <t xml:space="preserve">CC0402KRX7R7BB563</t>
  </si>
  <si>
    <t xml:space="preserve">GRM155R60J124KE01D</t>
  </si>
  <si>
    <t xml:space="preserve">CC0402KRX7R9BB391</t>
  </si>
  <si>
    <t xml:space="preserve">EMK325BJ476MM-T</t>
  </si>
  <si>
    <t xml:space="preserve">GRM155R71H821KA01D</t>
  </si>
  <si>
    <t xml:space="preserve">CL10A105KO8NNNC</t>
  </si>
  <si>
    <t xml:space="preserve">CL31A107MQHNNNE .07301</t>
  </si>
  <si>
    <t xml:space="preserve">Pricing subject to change at Next Quarter, No Tariff (My pricing is lower)</t>
  </si>
  <si>
    <t xml:space="preserve">SAMSUNG ELECTRONICS INC:LA / TAIYO YUDEN INC:LA</t>
  </si>
  <si>
    <t xml:space="preserve">CL31A107MQHNNNE / JMK316ABJ107ML-T</t>
  </si>
  <si>
    <t xml:space="preserve">2000 / 2000</t>
  </si>
  <si>
    <t xml:space="preserve">20 / 19</t>
  </si>
  <si>
    <t xml:space="preserve">AVNET / AVNET</t>
  </si>
  <si>
    <t xml:space="preserve">0.07133 / 0.08353</t>
  </si>
  <si>
    <t xml:space="preserve">EMK107BJ224KA-T</t>
  </si>
  <si>
    <t xml:space="preserve">CC0402KRX5R8BB104</t>
  </si>
  <si>
    <t xml:space="preserve">CC0603KRX7R9BB332</t>
  </si>
  <si>
    <t xml:space="preserve">CC0402KRX7R9BB472 .0015</t>
  </si>
  <si>
    <t xml:space="preserve">CC0402KRX7R8BB472 / VJ0402Y472MXXAP</t>
  </si>
  <si>
    <t xml:space="preserve">10000 / 90000</t>
  </si>
  <si>
    <t xml:space="preserve">22 / 21</t>
  </si>
  <si>
    <t xml:space="preserve">0.00058 / 0.0154</t>
  </si>
  <si>
    <t xml:space="preserve">TDK CORP</t>
  </si>
  <si>
    <t xml:space="preserve">C2012C0G1H222J060AA</t>
  </si>
  <si>
    <t xml:space="preserve">CC0402KRX5R7BB104</t>
  </si>
  <si>
    <t xml:space="preserve">CC0603JRNPO9BN222</t>
  </si>
  <si>
    <t xml:space="preserve">CC0402JRNPO9BN221</t>
  </si>
  <si>
    <t xml:space="preserve">C0402C561J5GACTU</t>
  </si>
  <si>
    <t xml:space="preserve">TR3B476K6R3C0250</t>
  </si>
  <si>
    <t xml:space="preserve">CL05C681JB5NNNC</t>
  </si>
  <si>
    <t xml:space="preserve">CC0402JRNPO9BN681</t>
  </si>
  <si>
    <t xml:space="preserve">GRM1555C1H331JA01D</t>
  </si>
  <si>
    <t xml:space="preserve">CL01Y105MR5NLNC</t>
  </si>
  <si>
    <t xml:space="preserve">LLL31MR71E474MA01L</t>
  </si>
  <si>
    <t xml:space="preserve">JMK107BBJ226MA-T</t>
  </si>
  <si>
    <t xml:space="preserve">CC0603MRX5R4BB226</t>
  </si>
  <si>
    <t xml:space="preserve">11/11: OK, using Open Avg price per Arista suggestion</t>
  </si>
  <si>
    <t xml:space="preserve">Use .0029 that is the average price of the open PO's due in Q1. Also, no receipt price shows in Jul-Sep, use my price for new orders</t>
  </si>
  <si>
    <t xml:space="preserve">04025A151JAT2A</t>
  </si>
  <si>
    <t xml:space="preserve">VJ0402Y681KXACW1BC</t>
  </si>
  <si>
    <t xml:space="preserve">MURATA ELECTRONICS NORTH AMERICA INC..</t>
  </si>
  <si>
    <t xml:space="preserve">GCM188R71H224KA64D</t>
  </si>
  <si>
    <t xml:space="preserve">11/11: OK, Keep flat. Since PPVs were not approved</t>
  </si>
  <si>
    <t xml:space="preserve">Why are the open orders so much higher than standard? I didn't approve PPV's for this. Arista should not be liable for this. In the future, use my pricing as it is lower. Keep flat.New buys to use MY price going forward.</t>
  </si>
  <si>
    <t xml:space="preserve">CC0201MRX5R5BB105</t>
  </si>
  <si>
    <t xml:space="preserve">NMC0201X5R105K6.3TRPF</t>
  </si>
  <si>
    <t xml:space="preserve">YAGEO CORP:LA / AVX CORPORATION:LA</t>
  </si>
  <si>
    <t xml:space="preserve">CC0201MRX5R5BB474 / 02016D474MAT2A</t>
  </si>
  <si>
    <t xml:space="preserve">2 / 16</t>
  </si>
  <si>
    <t xml:space="preserve">0.0022 / 0.00882</t>
  </si>
  <si>
    <t xml:space="preserve">11/11: OK, we have adjusted the Agility price</t>
  </si>
  <si>
    <t xml:space="preserve">Keep flat, plenty on hand to cover the qtr. Use newly quoted pricingof .0006 for new buys</t>
  </si>
  <si>
    <t xml:space="preserve">CC0201KRX7R7BB472</t>
  </si>
  <si>
    <t xml:space="preserve">10TPE220MIL</t>
  </si>
  <si>
    <t xml:space="preserve">TTI</t>
  </si>
  <si>
    <t xml:space="preserve">4TPF330ML</t>
  </si>
  <si>
    <t xml:space="preserve">CC0402KRX7R9BB332</t>
  </si>
  <si>
    <t xml:space="preserve">TPSE108M006R0100</t>
  </si>
  <si>
    <t xml:space="preserve">CC0402KRX7R7BB273</t>
  </si>
  <si>
    <t xml:space="preserve">CC0603KRX7R9BB104</t>
  </si>
  <si>
    <t xml:space="preserve">CC0402JRNPO8BN100</t>
  </si>
  <si>
    <t xml:space="preserve">CL31B106KAHNNNE</t>
  </si>
  <si>
    <t xml:space="preserve">CC0603JRNPO9BN102</t>
  </si>
  <si>
    <t xml:space="preserve">EEVFK1E102Q</t>
  </si>
  <si>
    <t xml:space="preserve">GRM31CR61A107ME05L</t>
  </si>
  <si>
    <t xml:space="preserve">MURATA:LA</t>
  </si>
  <si>
    <t xml:space="preserve">GRM31CR61A107ME05L / C3216X5R1A107M160AC</t>
  </si>
  <si>
    <t xml:space="preserve">Due to PO's New buys to be at the new quote of .00191</t>
  </si>
  <si>
    <t xml:space="preserve">CL05C390JB5NNNC</t>
  </si>
  <si>
    <t xml:space="preserve">GRM155R60G225ME15D</t>
  </si>
  <si>
    <t xml:space="preserve">JMK212BJ476MG-T</t>
  </si>
  <si>
    <t xml:space="preserve">NFM31PC276B0J3L</t>
  </si>
  <si>
    <t xml:space="preserve">YAGEO (YAG)</t>
  </si>
  <si>
    <t xml:space="preserve">CC0603JRNPO9BN152</t>
  </si>
  <si>
    <t xml:space="preserve">MURATA MANUFACTURING CO. LTD.</t>
  </si>
  <si>
    <t xml:space="preserve">GRM155R61C474KE01D</t>
  </si>
  <si>
    <t xml:space="preserve">GRM188R60G106ME47D</t>
  </si>
  <si>
    <t xml:space="preserve">CC0201KRX7R8BB221</t>
  </si>
  <si>
    <t xml:space="preserve">Leave flat, nothing oH or received shows at .0028. Any new buys, use my price</t>
  </si>
  <si>
    <t xml:space="preserve">CC0201JRNPO8BN100</t>
  </si>
  <si>
    <t xml:space="preserve">02013A100JAT2A</t>
  </si>
  <si>
    <t xml:space="preserve">CC0402KRX7R8BB822</t>
  </si>
  <si>
    <t xml:space="preserve">EEFSX0E331XE</t>
  </si>
  <si>
    <t xml:space="preserve">GRM033R70J822KA01D</t>
  </si>
  <si>
    <t xml:space="preserve">CC0402KRX7R9BB152</t>
  </si>
  <si>
    <t xml:space="preserve">CC0603KRX5R7BB225</t>
  </si>
  <si>
    <t xml:space="preserve">CL05B224KO5NNNC</t>
  </si>
  <si>
    <t xml:space="preserve">CC0402JRNPO9BN271</t>
  </si>
  <si>
    <t xml:space="preserve">GRM1885C1H472JA01D</t>
  </si>
  <si>
    <t xml:space="preserve">Old PO taken over from SSJ, due in Q1 any new orders needed must be at the current price of .006</t>
  </si>
  <si>
    <t xml:space="preserve">CL10B334KO8NNNC</t>
  </si>
  <si>
    <t xml:space="preserve">CC0402KRX5R8BB224</t>
  </si>
  <si>
    <t xml:space="preserve">CC0402KRX7R9BB122</t>
  </si>
  <si>
    <t xml:space="preserve">CC0402MRX5R4BB106</t>
  </si>
  <si>
    <t xml:space="preserve">11/11: Open PO arrives in Dec'19. However we can not purchase a the current price because the MOQ for this price is 100K, and demand is very low</t>
  </si>
  <si>
    <t xml:space="preserve">Leave flat, no receipt price or open PO showing .00210 so PPV already was paid
 SM 11/11: Why is your PO price higher than your Q4 quote?
SM 11/12: Leave flat. Quote for Q2'20</t>
  </si>
  <si>
    <t xml:space="preserve">CL05B182KB5NNNC</t>
  </si>
  <si>
    <t xml:space="preserve">GRM033R60J224ME15D</t>
  </si>
  <si>
    <t xml:space="preserve">LELON ELECTRONICS</t>
  </si>
  <si>
    <t xml:space="preserve">VZH102M1CTR-1313</t>
  </si>
  <si>
    <t xml:space="preserve">CC0603KRX7R8BB474</t>
  </si>
  <si>
    <t xml:space="preserve">0402ZC333KAT2A</t>
  </si>
  <si>
    <t xml:space="preserve">YAGEO CORPORATION</t>
  </si>
  <si>
    <t xml:space="preserve">CC0603JRNPO9BN470</t>
  </si>
  <si>
    <t xml:space="preserve">T520D337M006ATE009</t>
  </si>
  <si>
    <t xml:space="preserve">GRM2165C1H392JA01D</t>
  </si>
  <si>
    <t xml:space="preserve">T520D477M006ATE025</t>
  </si>
  <si>
    <t xml:space="preserve">CC0805KKX7R8BB105</t>
  </si>
  <si>
    <t xml:space="preserve">Due to open PO due in Q1, any new buys use my price.</t>
  </si>
  <si>
    <t xml:space="preserve">CL10B105KA8NNNC</t>
  </si>
  <si>
    <t xml:space="preserve">Tariff Fee in Resale
 SM 10/25: Use my Q4'19 quote. It is lower.</t>
  </si>
  <si>
    <t xml:space="preserve">CC0603KRX7R8BB105</t>
  </si>
  <si>
    <t xml:space="preserve">CC0603MRX5R5BB106</t>
  </si>
  <si>
    <t xml:space="preserve">TCJY107M016R0050</t>
  </si>
  <si>
    <t xml:space="preserve">EMK105BJ105KV-F</t>
  </si>
  <si>
    <t xml:space="preserve">EMK212ABJ106KG-T</t>
  </si>
  <si>
    <t xml:space="preserve">CL05A154KP5NNNC</t>
  </si>
  <si>
    <t xml:space="preserve">CC0402KRX7R8BB682</t>
  </si>
  <si>
    <t xml:space="preserve">CC0402JRNPO9BN181</t>
  </si>
  <si>
    <t xml:space="preserve">RUTRONIK</t>
  </si>
  <si>
    <t xml:space="preserve">T520D477M004ATE010</t>
  </si>
  <si>
    <t xml:space="preserve">EEFGX0D471R</t>
  </si>
  <si>
    <t xml:space="preserve">2R5TPE470MI</t>
  </si>
  <si>
    <t xml:space="preserve">NIPPON CHEMI-CON</t>
  </si>
  <si>
    <t xml:space="preserve">EMZA160ADA681MJA0G</t>
  </si>
  <si>
    <t xml:space="preserve">GRM155R60G475ME47D</t>
  </si>
  <si>
    <t xml:space="preserve">LMK105BBJ475MVLF</t>
  </si>
  <si>
    <t xml:space="preserve">Keep flat, enough OH to cover the qtr, use my price for new buys</t>
  </si>
  <si>
    <t xml:space="preserve">EEEFT1E471AP</t>
  </si>
  <si>
    <t xml:space="preserve">PANASONIC:LA / NIPPON CHEMI-CON:LA</t>
  </si>
  <si>
    <t xml:space="preserve">EEEFT1E471AP / EMZR250ADA471MHA0G</t>
  </si>
  <si>
    <t xml:space="preserve">2000 / 1000</t>
  </si>
  <si>
    <t xml:space="preserve">18 / 16</t>
  </si>
  <si>
    <t xml:space="preserve">AVNET / ARROW ELECTRONICS</t>
  </si>
  <si>
    <t xml:space="preserve">0.2455 / 0.296</t>
  </si>
  <si>
    <t xml:space="preserve">GRM155B31E105KA12D</t>
  </si>
  <si>
    <t xml:space="preserve">CC0402KRX5R5BB225</t>
  </si>
  <si>
    <t xml:space="preserve">CL31B226KPHNNNE</t>
  </si>
  <si>
    <t xml:space="preserve">FUTURE ELECTRONICS CORPORATION</t>
  </si>
  <si>
    <t xml:space="preserve">GRM1885C1H132JA01D</t>
  </si>
  <si>
    <t xml:space="preserve">GRM21BR60G107ME15L</t>
  </si>
  <si>
    <t xml:space="preserve">TR8M476M004C1500</t>
  </si>
  <si>
    <t xml:space="preserve">11/11: OK, Keep flat. We still have OH from transfer. Demand covered</t>
  </si>
  <si>
    <t xml:space="preserve">Keep flat, enough OH to cover the qtr no receipt price showing .0138 and PPV would have already been approved, use my price for new buys</t>
  </si>
  <si>
    <t xml:space="preserve">GRM155R72A222KA01D</t>
  </si>
  <si>
    <t xml:space="preserve">GA0402Y222KXBAC31G</t>
  </si>
  <si>
    <t xml:space="preserve">EEFGX0E471R</t>
  </si>
  <si>
    <t xml:space="preserve">EEFGX0E471L</t>
  </si>
  <si>
    <t xml:space="preserve">CL32A227MQVNNNE</t>
  </si>
  <si>
    <t xml:space="preserve">C0402C331J5GACTU</t>
  </si>
  <si>
    <t xml:space="preserve">CL05C471JB5NNNC</t>
  </si>
  <si>
    <t xml:space="preserve">LLL185C70J105ME14L</t>
  </si>
  <si>
    <t xml:space="preserve">TCJB226M025R0100</t>
  </si>
  <si>
    <t xml:space="preserve">C0402C102J3GACTU</t>
  </si>
  <si>
    <t xml:space="preserve">TAJD477M004RNJ</t>
  </si>
  <si>
    <t xml:space="preserve">CL21A476MQCLRNC</t>
  </si>
  <si>
    <t xml:space="preserve">GRM1555C1H330FA01D</t>
  </si>
  <si>
    <t xml:space="preserve">GRM1555C1H270FA01D</t>
  </si>
  <si>
    <t xml:space="preserve">GRM1555C1H180FA01D</t>
  </si>
  <si>
    <t xml:space="preserve">CC0402JRNPO9BN820</t>
  </si>
  <si>
    <t xml:space="preserve">T530X158M2R5ATE005</t>
  </si>
  <si>
    <t xml:space="preserve">CL10A226MP8NUNE</t>
  </si>
  <si>
    <t xml:space="preserve">CC0603MRX5R6BB226</t>
  </si>
  <si>
    <t xml:space="preserve">NICHICON</t>
  </si>
  <si>
    <t xml:space="preserve">UUX2A470MNL1GS</t>
  </si>
  <si>
    <t xml:space="preserve">12101C225KAT2A</t>
  </si>
  <si>
    <t xml:space="preserve">04025A100FAT2A</t>
  </si>
  <si>
    <t xml:space="preserve">CL21A106KAYNNNE</t>
  </si>
  <si>
    <t xml:space="preserve">CL10A226MQ8NRNE</t>
  </si>
  <si>
    <t xml:space="preserve">CC0603MRX5R5BB226</t>
  </si>
  <si>
    <t xml:space="preserve">Keep flat, open orders cover all Q1 at .229. Stop placing new orders at this price and use my pricing going forward</t>
  </si>
  <si>
    <t xml:space="preserve">GRM21BR61A476ME15L</t>
  </si>
  <si>
    <t xml:space="preserve">Keep flat, enough OH to cover the qtr, use the new price going forward. Both of our quotes match for Q1</t>
  </si>
  <si>
    <t xml:space="preserve">EEEFK1C221AP</t>
  </si>
  <si>
    <t xml:space="preserve">UCD1C221MCL6GS</t>
  </si>
  <si>
    <t xml:space="preserve">GRM188R60G476ME15D</t>
  </si>
  <si>
    <t xml:space="preserve">T527I107M006ATE070</t>
  </si>
  <si>
    <t xml:space="preserve">CL10A475MA8NQNC</t>
  </si>
  <si>
    <t xml:space="preserve">SAMSUNG SEMICONDUCTOR</t>
  </si>
  <si>
    <t xml:space="preserve">CL05A475MO5NUNC</t>
  </si>
  <si>
    <t xml:space="preserve">GRM155R61C225ME44D</t>
  </si>
  <si>
    <t xml:space="preserve">T58M0476M6R3C0300</t>
  </si>
  <si>
    <t xml:space="preserve">CC0402KRX7R9BB472</t>
  </si>
  <si>
    <t xml:space="preserve">TMK325ABJ476MM-P</t>
  </si>
  <si>
    <t xml:space="preserve">CL31A226MOCLNNC</t>
  </si>
  <si>
    <t xml:space="preserve">GRM21BR61E475MA12L</t>
  </si>
  <si>
    <t xml:space="preserve">04026D226MAT2A</t>
  </si>
  <si>
    <t xml:space="preserve">GRM188R60J476ME15D</t>
  </si>
  <si>
    <t xml:space="preserve">CL10A476MQ8QRNC</t>
  </si>
  <si>
    <t xml:space="preserve">11/11: Pending</t>
  </si>
  <si>
    <t xml:space="preserve">All Open PO's are at .06301. Any new buys must use my price through Avnet</t>
  </si>
  <si>
    <t xml:space="preserve">CL21A226MAQNNNE</t>
  </si>
  <si>
    <t xml:space="preserve">CC0805MKX5R8BB226</t>
  </si>
  <si>
    <t xml:space="preserve">CC0201KRX7R6BB822</t>
  </si>
  <si>
    <t xml:space="preserve">CC0402KRX5R7BB225</t>
  </si>
  <si>
    <t xml:space="preserve">CC0402MRX5R5BB106 / VJ0402G106MXYCW1BC</t>
  </si>
  <si>
    <t xml:space="preserve">21 / 23</t>
  </si>
  <si>
    <t xml:space="preserve">0.015 / 0.0293</t>
  </si>
  <si>
    <t xml:space="preserve">Average price of open PO's due in Q$, please use the .175 for any new buys</t>
  </si>
  <si>
    <t xml:space="preserve">TCJB226M020R0090</t>
  </si>
  <si>
    <t xml:space="preserve">AC0805KKX7R0BB104</t>
  </si>
  <si>
    <t xml:space="preserve">FUTURE-YAGEO PGRM</t>
  </si>
  <si>
    <t xml:space="preserve">BFC233860104</t>
  </si>
  <si>
    <t xml:space="preserve">GA355DR7GF472KW01L</t>
  </si>
  <si>
    <t xml:space="preserve">Q to Qualified File, Sanmina ECO</t>
  </si>
  <si>
    <t xml:space="preserve">TMK105B7224KV-FR</t>
  </si>
  <si>
    <t xml:space="preserve">Molex $0.22000 (100%) / TE $0.45000 (0%)</t>
  </si>
  <si>
    <t xml:space="preserve">3000/ 2500</t>
  </si>
  <si>
    <t xml:space="preserve">15-91-6102 /5-147279-2</t>
  </si>
  <si>
    <t xml:space="preserve">Molex</t>
  </si>
  <si>
    <t xml:space="preserve">MOLEX INC</t>
  </si>
  <si>
    <t xml:space="preserve">74441-0001</t>
  </si>
  <si>
    <t xml:space="preserve">TE CONNECTIVITY</t>
  </si>
  <si>
    <t xml:space="preserve">174520-1</t>
  </si>
  <si>
    <t xml:space="preserve">TE</t>
  </si>
  <si>
    <t xml:space="preserve">9-1437514-4</t>
  </si>
  <si>
    <t xml:space="preserve">Amphenol</t>
  </si>
  <si>
    <t xml:space="preserve">AMPHENOL FCI</t>
  </si>
  <si>
    <t xml:space="preserve">77311-118-02LF</t>
  </si>
  <si>
    <t xml:space="preserve">71308-9311</t>
  </si>
  <si>
    <t xml:space="preserve">TE CONNECTIVITY $0.59000 (0%) / Molex $0.48000 (20%) / Amphenol $0.28000 (80%)</t>
  </si>
  <si>
    <t xml:space="preserve">550/ 960/ 500</t>
  </si>
  <si>
    <t xml:space="preserve">8/ 8/ 6</t>
  </si>
  <si>
    <t xml:space="preserve">UE76-3GA20-2600T /170382-0003 /UE76-3GA20-2600T</t>
  </si>
  <si>
    <t xml:space="preserve">SAMTEC INC</t>
  </si>
  <si>
    <t xml:space="preserve">BSH-030-01-L-D-A-TR</t>
  </si>
  <si>
    <t xml:space="preserve">87832-5622</t>
  </si>
  <si>
    <t xml:space="preserve">Amphenol $18.84000 (50%) / Molex $17.67000 (50%)</t>
  </si>
  <si>
    <t xml:space="preserve">50/ 56</t>
  </si>
  <si>
    <t xml:space="preserve">8/ 5</t>
  </si>
  <si>
    <t xml:space="preserve">JG822-00071 /75650-0104</t>
  </si>
  <si>
    <t xml:space="preserve">MEMORY PROTECTION DEVICES $0.84000 (100%)</t>
  </si>
  <si>
    <t xml:space="preserve">BK-5058</t>
  </si>
  <si>
    <t xml:space="preserve">Amphenol $9.48000 (100%)</t>
  </si>
  <si>
    <t xml:space="preserve">JG825-00030</t>
  </si>
  <si>
    <t xml:space="preserve">Amphenol $6.05000 (100%)</t>
  </si>
  <si>
    <t xml:space="preserve">JX400-00253</t>
  </si>
  <si>
    <t xml:space="preserve">5148020-5</t>
  </si>
  <si>
    <t xml:space="preserve">Molex $1.70000 (100%)</t>
  </si>
  <si>
    <t xml:space="preserve">85052-0830</t>
  </si>
  <si>
    <t xml:space="preserve">43045-0418</t>
  </si>
  <si>
    <t xml:space="preserve">Molex $12.99000 (40%) / Amphenol $11.55000 (60%)</t>
  </si>
  <si>
    <t xml:space="preserve">24/ 24</t>
  </si>
  <si>
    <t xml:space="preserve">9/ 9</t>
  </si>
  <si>
    <t xml:space="preserve">76094-5002 /UE86-K6427-20321</t>
  </si>
  <si>
    <t xml:space="preserve">45984-0007</t>
  </si>
  <si>
    <t xml:space="preserve">Molex $14.75000 (50%) / Amphenol $13.55000 (50%)</t>
  </si>
  <si>
    <t xml:space="preserve">48/ 48</t>
  </si>
  <si>
    <t xml:space="preserve">170017-7002 /UE86-K85AA-20321</t>
  </si>
  <si>
    <t xml:space="preserve">76291-0068</t>
  </si>
  <si>
    <t xml:space="preserve">87715-9008</t>
  </si>
  <si>
    <t xml:space="preserve">JABIL</t>
  </si>
  <si>
    <t xml:space="preserve">87779-1001</t>
  </si>
  <si>
    <t xml:space="preserve">Amphemol</t>
  </si>
  <si>
    <t xml:space="preserve">77311-118-04LF</t>
  </si>
  <si>
    <t xml:space="preserve">015-91-6082</t>
  </si>
  <si>
    <t xml:space="preserve">015-91-6042</t>
  </si>
  <si>
    <t xml:space="preserve">87703-0068</t>
  </si>
  <si>
    <t xml:space="preserve">87713-1006</t>
  </si>
  <si>
    <t xml:space="preserve">11/12: OH and OO at this price. We have just placed a PO at this price. This covers demand</t>
  </si>
  <si>
    <t xml:space="preserve">Use new price of $ 1.60 from UDE for Q2'20</t>
  </si>
  <si>
    <t xml:space="preserve">UDE CORP</t>
  </si>
  <si>
    <t xml:space="preserve">C12-AS010004</t>
  </si>
  <si>
    <t xml:space="preserve">73725-1191BLF</t>
  </si>
  <si>
    <t xml:space="preserve">1746311-1</t>
  </si>
  <si>
    <t xml:space="preserve">Amphenol $11.29000 (100%)</t>
  </si>
  <si>
    <t xml:space="preserve">U90-B205-4071-100</t>
  </si>
  <si>
    <t xml:space="preserve">AMPHENOL $57.70000 (100%)</t>
  </si>
  <si>
    <t xml:space="preserve">JX400-50095</t>
  </si>
  <si>
    <t xml:space="preserve">Amphenol $1.55000 (60%) / Molex $1.90000 (40%)</t>
  </si>
  <si>
    <t xml:space="preserve">3000/ 186</t>
  </si>
  <si>
    <t xml:space="preserve">10/ 11</t>
  </si>
  <si>
    <t xml:space="preserve">GPWF12000EU /75542-5000</t>
  </si>
  <si>
    <t xml:space="preserve">AMPHENOL $13.97000 (100%)</t>
  </si>
  <si>
    <t xml:space="preserve">JX600-50059</t>
  </si>
  <si>
    <t xml:space="preserve">AMPHENOL $2.07000 (100%)</t>
  </si>
  <si>
    <t xml:space="preserve">JX200-50047</t>
  </si>
  <si>
    <t xml:space="preserve">1-406541-1</t>
  </si>
  <si>
    <t xml:space="preserve">MEMORY PROTECTION DEVICES $0.85000 (100%)</t>
  </si>
  <si>
    <t xml:space="preserve">BU2450SM-JJ-GTR</t>
  </si>
  <si>
    <t xml:space="preserve">11/8 CL: Updated price from vendor, wrong quote</t>
  </si>
  <si>
    <t xml:space="preserve">Samtec</t>
  </si>
  <si>
    <t xml:space="preserve">FTSH-105-01-L-DV-K-P-TR</t>
  </si>
  <si>
    <t xml:space="preserve">MOLEX INC $13.48000 (100%)</t>
  </si>
  <si>
    <t xml:space="preserve">170305-0118</t>
  </si>
  <si>
    <t xml:space="preserve">MOLEX INC $17.47000 (100%)</t>
  </si>
  <si>
    <t xml:space="preserve">170082-0216</t>
  </si>
  <si>
    <t xml:space="preserve">Amphenol $3.25000 (100%)</t>
  </si>
  <si>
    <t xml:space="preserve">10115859-011LF</t>
  </si>
  <si>
    <t xml:space="preserve">10039755-10100TLF</t>
  </si>
  <si>
    <t xml:space="preserve">Erni $1.74000 (0%) / Amphenol $1.80000 (100%)</t>
  </si>
  <si>
    <t xml:space="preserve">3900/ 384</t>
  </si>
  <si>
    <t xml:space="preserve">10/ 8</t>
  </si>
  <si>
    <t xml:space="preserve">100102850001 /86093488694755E3LF</t>
  </si>
  <si>
    <t xml:space="preserve">1-406541-6</t>
  </si>
  <si>
    <t xml:space="preserve">Belfuse $3.84000 (100%) / Pulse $5.88000 (0%)</t>
  </si>
  <si>
    <t xml:space="preserve">1568/ 24</t>
  </si>
  <si>
    <t xml:space="preserve">10/ 9</t>
  </si>
  <si>
    <t xml:space="preserve">08AR-1G2T-EM /JG0-0282NL</t>
  </si>
  <si>
    <t xml:space="preserve">1-338088-6</t>
  </si>
  <si>
    <t xml:space="preserve">Hirose $0.60000 (100%)</t>
  </si>
  <si>
    <t xml:space="preserve">U.FL-R-SMT-1(10)</t>
  </si>
  <si>
    <t xml:space="preserve">Molex $8.25000 (50%) / TE $9.20000 (50%)</t>
  </si>
  <si>
    <t xml:space="preserve">32/ 32</t>
  </si>
  <si>
    <t xml:space="preserve">10/ 10</t>
  </si>
  <si>
    <t xml:space="preserve">171722-2001 /2227670-1</t>
  </si>
  <si>
    <t xml:space="preserve">Molex $4.75000 (70%) / TE $6.50000 (30%)</t>
  </si>
  <si>
    <t xml:space="preserve">72/ 1</t>
  </si>
  <si>
    <t xml:space="preserve">76045-5002 /2007637-6</t>
  </si>
  <si>
    <t xml:space="preserve">11/12: OP PO at a higher price, that cover demand. Last PO was placed in Jun'19</t>
  </si>
  <si>
    <t xml:space="preserve">Erni $3.35000 (0%) / Amphenol $1.40000 (100%)</t>
  </si>
  <si>
    <t xml:space="preserve">3744/ 384</t>
  </si>
  <si>
    <t xml:space="preserve">76/ 8</t>
  </si>
  <si>
    <t xml:space="preserve">Do not buy from Erni</t>
  </si>
  <si>
    <t xml:space="preserve">Fujitsu $4.00000 (100%)</t>
  </si>
  <si>
    <t xml:space="preserve">FCN-074J240-G</t>
  </si>
  <si>
    <t xml:space="preserve">FUJITSU $5.84000 (100%)</t>
  </si>
  <si>
    <t xml:space="preserve">FCN-074J240-G/1D</t>
  </si>
  <si>
    <t xml:space="preserve">Belfuse $41.37000 (50%) / Foxconn $37.79000 (50%) / Molex $48.45000 (0%)</t>
  </si>
  <si>
    <t xml:space="preserve">1008/ 480/ 24</t>
  </si>
  <si>
    <t xml:space="preserve">10/ 10/ 6</t>
  </si>
  <si>
    <t xml:space="preserve">G18-D8NV-051 /JFM58E3Y-B65G-4F /170722-0008</t>
  </si>
  <si>
    <t xml:space="preserve">YAMAICHI $8.09000 (100%) / AMPHENOL CANADA CORP $8.00000 (0%)</t>
  </si>
  <si>
    <t xml:space="preserve">480/ 480</t>
  </si>
  <si>
    <t xml:space="preserve">CN121G-104-0002 /U98-2101-1000-BP</t>
  </si>
  <si>
    <t xml:space="preserve">AMPHENOL $14.00000 (70%) / YAMAICHI $20.19000 (30%)</t>
  </si>
  <si>
    <t xml:space="preserve">300/ 80</t>
  </si>
  <si>
    <t xml:space="preserve">7/ 8</t>
  </si>
  <si>
    <t xml:space="preserve">U98-B111-10A1 /CN121C-104-0002</t>
  </si>
  <si>
    <t xml:space="preserve">Foxconn $10.59000 (100%) / Pulse $17.45000 (0%)</t>
  </si>
  <si>
    <t xml:space="preserve">500/ 64</t>
  </si>
  <si>
    <t xml:space="preserve">JFM38E1D-H336-4F /JC0-0185NL</t>
  </si>
  <si>
    <t xml:space="preserve">11/12: Demand is covered with a PO arriving in Q4. Going forward we can purcharse with Amphenol</t>
  </si>
  <si>
    <t xml:space="preserve">Use new price of $ .40  from Amphenol for Q2'20</t>
  </si>
  <si>
    <t xml:space="preserve">1-2199230-6</t>
  </si>
  <si>
    <t xml:space="preserve">Yamaichi $33.80000 (100%)</t>
  </si>
  <si>
    <t xml:space="preserve">CN121S-104-0001</t>
  </si>
  <si>
    <t xml:space="preserve">Amphenol $12.33000 (100%)</t>
  </si>
  <si>
    <t xml:space="preserve">JX648-50024</t>
  </si>
  <si>
    <t xml:space="preserve">Amphenol $18.65000 (100%)</t>
  </si>
  <si>
    <t xml:space="preserve">JX648-50025</t>
  </si>
  <si>
    <t xml:space="preserve">Amphenol $36.18000 (100%)</t>
  </si>
  <si>
    <t xml:space="preserve">JX648-50036</t>
  </si>
  <si>
    <t xml:space="preserve">11/12: OH covers demand. Reval would be $36K. Demand covered with SSJ transfer</t>
  </si>
  <si>
    <t xml:space="preserve">AMPHENOL $24.94000 (100%)</t>
  </si>
  <si>
    <t xml:space="preserve">JX648-50027</t>
  </si>
  <si>
    <t xml:space="preserve">Samtec $0.89000 (100%)</t>
  </si>
  <si>
    <t xml:space="preserve">PHT-112-01-L-S</t>
  </si>
  <si>
    <t xml:space="preserve">Samtec $0.59000 (100%)</t>
  </si>
  <si>
    <t xml:space="preserve">PHT-108-01-L-S</t>
  </si>
  <si>
    <t xml:space="preserve">$ .55 with TE</t>
  </si>
  <si>
    <t xml:space="preserve">43045-0615</t>
  </si>
  <si>
    <t xml:space="preserve">Amphenol $2.70000 (100%)</t>
  </si>
  <si>
    <t xml:space="preserve">GPCEH33624108HR</t>
  </si>
  <si>
    <t xml:space="preserve">Memory Protection $0.56000 (100%)</t>
  </si>
  <si>
    <t xml:space="preserve">BU2032SM-BT-GTR</t>
  </si>
  <si>
    <t xml:space="preserve">43045-1217</t>
  </si>
  <si>
    <t xml:space="preserve">Ok to use SANM's cost</t>
  </si>
  <si>
    <t xml:space="preserve">TSM-103-01-T-SV-P-TR</t>
  </si>
  <si>
    <t xml:space="preserve">ASP-192748-01</t>
  </si>
  <si>
    <t xml:space="preserve">Molex $3.50000 (100%)</t>
  </si>
  <si>
    <t xml:space="preserve">76044-5002</t>
  </si>
  <si>
    <t xml:space="preserve">Amphenol $6.11000 (50%) / Molex $6.30000 (50%)</t>
  </si>
  <si>
    <t xml:space="preserve">486/ 72</t>
  </si>
  <si>
    <t xml:space="preserve">10/ 6</t>
  </si>
  <si>
    <t xml:space="preserve">UE86-3G2620-20361 /171224-2012</t>
  </si>
  <si>
    <t xml:space="preserve">TE $0.89000 (100%) / Molex $0.97000 (0%)</t>
  </si>
  <si>
    <t xml:space="preserve">525/ 525</t>
  </si>
  <si>
    <t xml:space="preserve">12/ 7</t>
  </si>
  <si>
    <t xml:space="preserve">3-794637-8 /43045-0818</t>
  </si>
  <si>
    <t xml:space="preserve">Molex $5.20000 (30%) / Amphenol $3.98000 (70%) / TE $5.25000 (0%)</t>
  </si>
  <si>
    <t xml:space="preserve">480/ 480/ 54</t>
  </si>
  <si>
    <t xml:space="preserve">10/ 10/ 10</t>
  </si>
  <si>
    <t xml:space="preserve">171722-1001 /U95-Z105-4071-L41 /2227669-1</t>
  </si>
  <si>
    <t xml:space="preserve">Amphenol $17.36000 (100%)</t>
  </si>
  <si>
    <t xml:space="preserve">JM958-50015</t>
  </si>
  <si>
    <t xml:space="preserve">Amphenol $25.98000 (100%)</t>
  </si>
  <si>
    <t xml:space="preserve">JM958-50014</t>
  </si>
  <si>
    <t xml:space="preserve">Amphenol $19.81000 (100%)</t>
  </si>
  <si>
    <t xml:space="preserve">JM958-50016</t>
  </si>
  <si>
    <t xml:space="preserve">Amphenol $21.80000 (100%)</t>
  </si>
  <si>
    <t xml:space="preserve">JM958-50017</t>
  </si>
  <si>
    <t xml:space="preserve">JM958-50018</t>
  </si>
  <si>
    <t xml:space="preserve">11/12: OH covers demand. Reval would be $21K</t>
  </si>
  <si>
    <t xml:space="preserve">Molex $8.25000 (34%) / Amphenol $8.92000 (33%) / TE $9.20000 (33%)</t>
  </si>
  <si>
    <t xml:space="preserve">270/ 270/ 36</t>
  </si>
  <si>
    <t xml:space="preserve">171722-2001 /U95-Z205-4071-L41 /2149377-5</t>
  </si>
  <si>
    <t xml:space="preserve">Samtec $5.20000 (100%)</t>
  </si>
  <si>
    <t xml:space="preserve">ERM8-060-01-L-D-RA-K-TR</t>
  </si>
  <si>
    <t xml:space="preserve">FIT</t>
  </si>
  <si>
    <t xml:space="preserve">FOXCONN</t>
  </si>
  <si>
    <t xml:space="preserve">UEA3119C-4FB1-4F</t>
  </si>
  <si>
    <t xml:space="preserve">Samtec $5.00000 (100%)</t>
  </si>
  <si>
    <t xml:space="preserve">ERF8-060-03-L-D-RA-TR</t>
  </si>
  <si>
    <t xml:space="preserve">Purchase at CM quote</t>
  </si>
  <si>
    <t xml:space="preserve">11/21: Hang approved since went with Yonn's lower price. Thanks!</t>
  </si>
  <si>
    <t xml:space="preserve">52435-2671</t>
  </si>
  <si>
    <t xml:space="preserve">Molex $35.99000 (50%) / TE $38.00000 (50%)</t>
  </si>
  <si>
    <t xml:space="preserve">171224-1231 /2227838-7</t>
  </si>
  <si>
    <t xml:space="preserve">Belfuse $36.49000 (30%) / UDE $28.33000 (70%) / Delta $41.50000 (0%)</t>
  </si>
  <si>
    <t xml:space="preserve">48/ 576/ 432</t>
  </si>
  <si>
    <t xml:space="preserve">10/ 8/ 50</t>
  </si>
  <si>
    <t xml:space="preserve">G18-B8NS-112 /GMD-AA-0002 /RCTG-12P263T-R</t>
  </si>
  <si>
    <t xml:space="preserve">10061913-100PLF</t>
  </si>
  <si>
    <t xml:space="preserve">Amphenol $3.14000 (100%)</t>
  </si>
  <si>
    <t xml:space="preserve">Amphenol $5.28000 (100%)</t>
  </si>
  <si>
    <t xml:space="preserve">951-4L0E-30H</t>
  </si>
  <si>
    <t xml:space="preserve">951-400E-30H</t>
  </si>
  <si>
    <t xml:space="preserve">Amphenol $3.96000 (100%)</t>
  </si>
  <si>
    <t xml:space="preserve">951-4M0C-30H</t>
  </si>
  <si>
    <t xml:space="preserve">Amphenol $57.08000 (100%)</t>
  </si>
  <si>
    <t xml:space="preserve">JX404-50237</t>
  </si>
  <si>
    <t xml:space="preserve">AMPHENOL FCI $1.56000 (50%) / FOXCONN INTERCONNECT TECH LTD $1.49000 (50%)</t>
  </si>
  <si>
    <t xml:space="preserve">1/ 1080</t>
  </si>
  <si>
    <t xml:space="preserve">1/ 4</t>
  </si>
  <si>
    <t xml:space="preserve">10124806-04003LF /(AH98843-A1B1-4M)</t>
  </si>
  <si>
    <t xml:space="preserve">11/12: OH covers demand. Reval would be $14K</t>
  </si>
  <si>
    <t xml:space="preserve">Molex  $29.60000 (70%) / TE  $38.00000 (30%)</t>
  </si>
  <si>
    <t xml:space="preserve">156/ 156</t>
  </si>
  <si>
    <t xml:space="preserve">172501-1201 /2301210-1</t>
  </si>
  <si>
    <t xml:space="preserve">10/31: CL Got cost down implemented new share</t>
  </si>
  <si>
    <t xml:space="preserve">Amphenol $5.09000 (100%)</t>
  </si>
  <si>
    <t xml:space="preserve">RJMG251034430ES</t>
  </si>
  <si>
    <t xml:space="preserve">Fujitsu $3.92000 (0%) / FIT $3.00000 (100%)</t>
  </si>
  <si>
    <t xml:space="preserve">5000/ 1260</t>
  </si>
  <si>
    <t xml:space="preserve">24/ 10</t>
  </si>
  <si>
    <t xml:space="preserve">Samtec $0.80000 (100%)</t>
  </si>
  <si>
    <t xml:space="preserve">TSM-115-01-L-DV</t>
  </si>
  <si>
    <t xml:space="preserve">Amphenol $6.46000 (60%) / TE $7.75000 (40%)</t>
  </si>
  <si>
    <t xml:space="preserve">432/ 45</t>
  </si>
  <si>
    <t xml:space="preserve">U95-Z175-407L-3C1 /2321666-1</t>
  </si>
  <si>
    <t xml:space="preserve">Amphenol  $12.27000 (33%) / Molex  $11.07000 (34%) / TE  $12.25000 (33%)</t>
  </si>
  <si>
    <t xml:space="preserve">270  / 270  / 45</t>
  </si>
  <si>
    <t xml:space="preserve">10  / 10  / 6</t>
  </si>
  <si>
    <t xml:space="preserve">U95-Z275-407L-3C1 /  171722-2362 /  /</t>
  </si>
  <si>
    <t xml:space="preserve">10/29: CL Updated Share</t>
  </si>
  <si>
    <t xml:space="preserve">Samtec $4.95000 (100%)</t>
  </si>
  <si>
    <t xml:space="preserve">ERF8-060-03-L-D-RA-L-TR</t>
  </si>
  <si>
    <t xml:space="preserve">Samtec $1.85000 (100%)</t>
  </si>
  <si>
    <t xml:space="preserve">PHF-115-02-L-D</t>
  </si>
  <si>
    <t xml:space="preserve">TE $5.41000 (50%) / Molex $5.30000 (50%)</t>
  </si>
  <si>
    <t xml:space="preserve">68/ 252</t>
  </si>
  <si>
    <t xml:space="preserve">2143151-1 /76055-1726</t>
  </si>
  <si>
    <t xml:space="preserve">Molex $10.29000 (50%) / TE $10.30000 (50%)</t>
  </si>
  <si>
    <t xml:space="preserve">180/ 180</t>
  </si>
  <si>
    <t xml:space="preserve">76530-1027 /2149377-5</t>
  </si>
  <si>
    <t xml:space="preserve">Delta $37.50000 (100%)</t>
  </si>
  <si>
    <t xml:space="preserve">RCTG-12P263T-R</t>
  </si>
  <si>
    <t xml:space="preserve">TE $4.00000 (100%)</t>
  </si>
  <si>
    <t xml:space="preserve">2204426-2</t>
  </si>
  <si>
    <t xml:space="preserve">TE $4.90000 (100%)</t>
  </si>
  <si>
    <t xml:space="preserve">2204446-3</t>
  </si>
  <si>
    <t xml:space="preserve">Samtec $1.44000 (100%)</t>
  </si>
  <si>
    <t xml:space="preserve">PHT-115-01-L-D</t>
  </si>
  <si>
    <t xml:space="preserve">Molex $0.76000 (0%) / Amphenol $0.49000 (100%)</t>
  </si>
  <si>
    <t xml:space="preserve">1728/ 5720</t>
  </si>
  <si>
    <t xml:space="preserve">44914-5603 /G881MA06131S1EU</t>
  </si>
  <si>
    <t xml:space="preserve">Molex $0.35000 (100%)</t>
  </si>
  <si>
    <t xml:space="preserve">54104-3231</t>
  </si>
  <si>
    <t xml:space="preserve">Amphenol $2.46000 (100%)</t>
  </si>
  <si>
    <t xml:space="preserve">GPCE3436241HR</t>
  </si>
  <si>
    <t xml:space="preserve">Amphenol $0.39000 (100%)</t>
  </si>
  <si>
    <t xml:space="preserve">FS1-R38-2000</t>
  </si>
  <si>
    <t xml:space="preserve">Molex $0.09000 (100%)</t>
  </si>
  <si>
    <t xml:space="preserve">505110-0892</t>
  </si>
  <si>
    <t xml:space="preserve">Molex $1.38000 (100%)</t>
  </si>
  <si>
    <t xml:space="preserve">44914-6203</t>
  </si>
  <si>
    <t xml:space="preserve">Molex $1.04000 (100%)</t>
  </si>
  <si>
    <t xml:space="preserve">43045-0617</t>
  </si>
  <si>
    <t xml:space="preserve">Molex $17.97000 (100%)</t>
  </si>
  <si>
    <t xml:space="preserve">171224-4031</t>
  </si>
  <si>
    <t xml:space="preserve">Molex $27.97000 (100%)</t>
  </si>
  <si>
    <t xml:space="preserve">171224-8031</t>
  </si>
  <si>
    <t xml:space="preserve">Molex $0.58390 (70%) / TE $0.65632 (30%)</t>
  </si>
  <si>
    <t xml:space="preserve">6600/ 2500</t>
  </si>
  <si>
    <t xml:space="preserve">14/ 18</t>
  </si>
  <si>
    <t xml:space="preserve">015-91-6062 /5-147279-1</t>
  </si>
  <si>
    <t xml:space="preserve">Samtec $12.75000 (100%)</t>
  </si>
  <si>
    <t xml:space="preserve">SEAF-50-01-L-06-2-RA-GP-TR</t>
  </si>
  <si>
    <t xml:space="preserve">Samtec $14.00000 (100%)</t>
  </si>
  <si>
    <t xml:space="preserve">SEAM-50-01-L-06-2-RA-GP-TR</t>
  </si>
  <si>
    <t xml:space="preserve">Amphenol TCS $27.68000 (100%)</t>
  </si>
  <si>
    <t xml:space="preserve">JP800-50010</t>
  </si>
  <si>
    <t xml:space="preserve">Amphenol TCS $49.76000 (100%)</t>
  </si>
  <si>
    <t xml:space="preserve">JP801-50009</t>
  </si>
  <si>
    <t xml:space="preserve">Amphenol $69.36000 (100%)</t>
  </si>
  <si>
    <t xml:space="preserve">UE62-M6620-B3211</t>
  </si>
  <si>
    <t xml:space="preserve">Keystone Electronics $1.07000 (100%)</t>
  </si>
  <si>
    <t xml:space="preserve">TE $9.60000 (50%) / Amphenol Canada $9.60000 (50%)</t>
  </si>
  <si>
    <t xml:space="preserve">80/ 500</t>
  </si>
  <si>
    <t xml:space="preserve">7/ 4</t>
  </si>
  <si>
    <t xml:space="preserve">2338495-1 /UE62-B4620-02111</t>
  </si>
  <si>
    <t xml:space="preserve">Amphenol TCS $5.61000 (100%)</t>
  </si>
  <si>
    <t xml:space="preserve">JX600-50228</t>
  </si>
  <si>
    <t xml:space="preserve">AMPHENOL FCI $17.91000 (100%)</t>
  </si>
  <si>
    <t xml:space="preserve">AMPHENOL FCI $10.30000 (100%)</t>
  </si>
  <si>
    <t xml:space="preserve">AMPHENOL FCI $6.02000 (100%)</t>
  </si>
  <si>
    <t xml:space="preserve">AMPHENOL FCI $10.78000 (100%)</t>
  </si>
  <si>
    <t xml:space="preserve">Molex $8.80000 (100%)</t>
  </si>
  <si>
    <t xml:space="preserve">MOLEX  INC(43045-0607)| AMPHENOL TAIWAN CORPORATION(G881MA06021SEU)</t>
  </si>
  <si>
    <t xml:space="preserve">Molex $0.99000 (50%) / Amphenol $0.94000 (50%)</t>
  </si>
  <si>
    <t xml:space="preserve">1800/ 1200</t>
  </si>
  <si>
    <t xml:space="preserve">43045-0607 /G881MA06021SEU</t>
  </si>
  <si>
    <t xml:space="preserve">YAMAICHI $21.35000 (100%)</t>
  </si>
  <si>
    <t xml:space="preserve">CN121C-104-0019</t>
  </si>
  <si>
    <t xml:space="preserve">MOLEX INC $2.50000 (100%)</t>
  </si>
  <si>
    <t xml:space="preserve">46114-1241</t>
  </si>
  <si>
    <t xml:space="preserve">MOLEX INC $2.00000 (100%)</t>
  </si>
  <si>
    <t xml:space="preserve">45984-4111</t>
  </si>
  <si>
    <t xml:space="preserve">AMPHENOL FCI $4.97000 (100%)</t>
  </si>
  <si>
    <t xml:space="preserve">10133495-501LF</t>
  </si>
  <si>
    <t xml:space="preserve">Molex $0.31000 (100%)</t>
  </si>
  <si>
    <t xml:space="preserve">52271-1269</t>
  </si>
  <si>
    <t xml:space="preserve">AMPHENOL CANADA CORP $8.90000 (50%) / Molex $9.48000 (50%)</t>
  </si>
  <si>
    <t xml:space="preserve">480/ 2400</t>
  </si>
  <si>
    <t xml:space="preserve">U95-T4A1-104A /1000171547</t>
  </si>
  <si>
    <t xml:space="preserve">AMPHENOL TCS - MALAYSIA $48.89000 (100%)</t>
  </si>
  <si>
    <t xml:space="preserve">JX400-50785</t>
  </si>
  <si>
    <t xml:space="preserve">AMPHENOL FCI $24.38000 (100%)</t>
  </si>
  <si>
    <t xml:space="preserve">10128494-119500ULF</t>
  </si>
  <si>
    <t xml:space="preserve">MOLEX INC. $0.33110 (100%)</t>
  </si>
  <si>
    <t xml:space="preserve">78171-5007</t>
  </si>
  <si>
    <t xml:space="preserve">AMPHENOL CANADA CORP $5.92000 (0%) / Molex $3.47000 (100%)</t>
  </si>
  <si>
    <t xml:space="preserve">480/ 576</t>
  </si>
  <si>
    <t xml:space="preserve">U77-3GA661M-2071 /1001150620</t>
  </si>
  <si>
    <t xml:space="preserve">TE CONNECTIVITY LTD. $1.70000 (0%) / Amphenol $1.05000 (50%) / FIT $1.08000 (50%)</t>
  </si>
  <si>
    <t xml:space="preserve">9000/ 4000/ 5520</t>
  </si>
  <si>
    <t xml:space="preserve">13/ 8/ 7</t>
  </si>
  <si>
    <t xml:space="preserve">2309413-5 /10141732-005RLF /ASAA823-EASB0-7H</t>
  </si>
  <si>
    <t xml:space="preserve">TE CONNECTIVITY LTD. $1.53000 (0%) / Amphenol $0.88000 (50%) / FIT $0.96500 (50%)</t>
  </si>
  <si>
    <t xml:space="preserve">9000/ 4500/ 5100</t>
  </si>
  <si>
    <t xml:space="preserve">2309407-5 /10141997-005RLF /ASAA823-H4SB5-7H</t>
  </si>
  <si>
    <t xml:space="preserve">AMPHENOL FCI $1.45000 (50%) / FOXCONN INTERCONNECT TECHNOLOGY $1.50000 (50%)</t>
  </si>
  <si>
    <t xml:space="preserve">1680/ 2100</t>
  </si>
  <si>
    <t xml:space="preserve">10087607-10003LF /ATP4033HJB-4F</t>
  </si>
  <si>
    <t xml:space="preserve">Molex $1.50000 (100%)</t>
  </si>
  <si>
    <t xml:space="preserve">75586-0104</t>
  </si>
  <si>
    <t xml:space="preserve">Molex $2.95000 (30%) / Amphenol $2.68000 (70%)</t>
  </si>
  <si>
    <t xml:space="preserve">144/ 432</t>
  </si>
  <si>
    <t xml:space="preserve">1000151242 /U95-T201-1001</t>
  </si>
  <si>
    <t xml:space="preserve">MOLEX INC. $1.50000 (100%)</t>
  </si>
  <si>
    <t xml:space="preserve">74754-0011</t>
  </si>
  <si>
    <t xml:space="preserve">1702045-1001</t>
  </si>
  <si>
    <t xml:space="preserve">TE CONNECTIVITY LTD. $2.85000 (100%) / AMPHENOL CANADA CORP $2.56000 (0%)</t>
  </si>
  <si>
    <t xml:space="preserve">1750/ 500</t>
  </si>
  <si>
    <t xml:space="preserve">7/ 6</t>
  </si>
  <si>
    <t xml:space="preserve">2324869-2 /UE62-A1011-3100T</t>
  </si>
  <si>
    <t xml:space="preserve">Amphenol is no new buy. Can you still award splits? Or, change to TE 100%</t>
  </si>
  <si>
    <t xml:space="preserve">Wurth Electronics</t>
  </si>
  <si>
    <t xml:space="preserve">WURTH ELECTRONICS</t>
  </si>
  <si>
    <t xml:space="preserve">MOLEX INC $0.85000 (100%) / TE $0.84560 (0%)</t>
  </si>
  <si>
    <t xml:space="preserve">2592/ 384</t>
  </si>
  <si>
    <t xml:space="preserve">11/ 16</t>
  </si>
  <si>
    <t xml:space="preserve">0 /2227302-1</t>
  </si>
  <si>
    <t xml:space="preserve">TE is still IPQ. Award only to Molex</t>
  </si>
  <si>
    <t xml:space="preserve">SAMTEC INC $1.78000 (100%)</t>
  </si>
  <si>
    <t xml:space="preserve">AMPHENOL EAST ASIA ELECT. TECH. SHENZHEN CO., LTD. $5.70000 (100%)</t>
  </si>
  <si>
    <t xml:space="preserve">CEA212010326161</t>
  </si>
  <si>
    <t xml:space="preserve">AMPHENOL FCI $3.04000 (100%)</t>
  </si>
  <si>
    <t xml:space="preserve">HPG12P14SRP073T</t>
  </si>
  <si>
    <t xml:space="preserve">AMPHENOL CANADA CORP $6.00000 (0%) / TE $7.90000 (0%) / Molex $6.50000 (100%)</t>
  </si>
  <si>
    <t xml:space="preserve">420/ 27/ 50</t>
  </si>
  <si>
    <t xml:space="preserve">6/ 8/ 8</t>
  </si>
  <si>
    <t xml:space="preserve">U95-T4W1-101A /2-2170747-7 /1000171925</t>
  </si>
  <si>
    <t xml:space="preserve">Samtec $2.60000 (100%)</t>
  </si>
  <si>
    <t xml:space="preserve">PHT-115-03-S-D</t>
  </si>
  <si>
    <t xml:space="preserve">SAMTEC INC. $5.90000 (100%)</t>
  </si>
  <si>
    <t xml:space="preserve">ASP-204266-01</t>
  </si>
  <si>
    <t xml:space="preserve">Samtec $2.00000 (100%)</t>
  </si>
  <si>
    <t xml:space="preserve">PHF-115-02-S-D</t>
  </si>
  <si>
    <t xml:space="preserve">Amphenol $6.09000 (100%)</t>
  </si>
  <si>
    <t xml:space="preserve">CEA21201032619</t>
  </si>
  <si>
    <t xml:space="preserve">AMPHENOL FCI $3.11000 (100%)</t>
  </si>
  <si>
    <t xml:space="preserve">HPG12P14SRP083T</t>
  </si>
  <si>
    <t xml:space="preserve">Pulse PO</t>
  </si>
  <si>
    <t xml:space="preserve">Pulse $25.75000 (100%) / FIT $28.60000 (0%) / UDE CORP $18.49000 (0%)</t>
  </si>
  <si>
    <t xml:space="preserve">1200/ 400/ 500</t>
  </si>
  <si>
    <t xml:space="preserve">10/ 12/ 10</t>
  </si>
  <si>
    <t xml:space="preserve">JT5-8200NL /JFM48E3Y-AP11-4F /S3Y-AA-0004</t>
  </si>
  <si>
    <t xml:space="preserve">Pulse$14.97000 (0%) / UDE Corp$12.32000 (0%) / FIT$14.60000 (100%)</t>
  </si>
  <si>
    <t xml:space="preserve">10/29: CL Updated, shift share 100% to FIT</t>
  </si>
  <si>
    <t xml:space="preserve">PULSE ELECTRONICS $5.87000 (30%) / Amphenol $4.51000 (70%)</t>
  </si>
  <si>
    <t xml:space="preserve">200/ 3500</t>
  </si>
  <si>
    <t xml:space="preserve">9/ 12</t>
  </si>
  <si>
    <t xml:space="preserve">JG0-0203ANL /RJMG212024430ER</t>
  </si>
  <si>
    <t xml:space="preserve">AMPHENOL FCI $1.43000 (100%) / FOXCONN INTERCONNECT TECHNOLOGY $1.60000 (0%)</t>
  </si>
  <si>
    <t xml:space="preserve">2400/ 1800</t>
  </si>
  <si>
    <t xml:space="preserve">10061913-101PLF /2EG53293-D2DS-8F</t>
  </si>
  <si>
    <t xml:space="preserve">Foxconn is IPQ. Change to Amphenol</t>
  </si>
  <si>
    <t xml:space="preserve">11/12: OH covers demand. Reval would be $14K. Demand covered with SSJ transfer</t>
  </si>
  <si>
    <t xml:space="preserve">MOLEX INC $6.00000 (100%) / TE $6.50000 (0%)</t>
  </si>
  <si>
    <t xml:space="preserve">280/ 36</t>
  </si>
  <si>
    <t xml:space="preserve">100017-1723 /2334879-1</t>
  </si>
  <si>
    <t xml:space="preserve">11/12: OP PO at a higher price, that cover demand. PO based. Last PO with Jabil</t>
  </si>
  <si>
    <t xml:space="preserve">TE CONNECTIVITY LTD. $0.88000 (30%) / Molex $0.70000 (0%) / Amphenol $0.55000 (70%)</t>
  </si>
  <si>
    <t xml:space="preserve">6400/ 680/ 400</t>
  </si>
  <si>
    <t xml:space="preserve">4/ 8/ 6</t>
  </si>
  <si>
    <t xml:space="preserve">1551920-4 /1700000000 /FS1-Z38-20Z6-40</t>
  </si>
  <si>
    <t xml:space="preserve">Molex NNB and IPQ.  Give splits to TE instead</t>
  </si>
  <si>
    <t xml:space="preserve">MOLEX INC. $2.89000 (100%)</t>
  </si>
  <si>
    <t xml:space="preserve">AMPHENOL FCI $7.84000 (100%)</t>
  </si>
  <si>
    <t xml:space="preserve">U77-3GC661M-2071</t>
  </si>
  <si>
    <t xml:space="preserve">AMPHENOL CANADA CORP $0.65990 (50%) / FIT $0.62500 (50%)</t>
  </si>
  <si>
    <t xml:space="preserve">3000/ 7500</t>
  </si>
  <si>
    <t xml:space="preserve">10/ 5</t>
  </si>
  <si>
    <t xml:space="preserve">0 /2E0BC23-S58BM-7H</t>
  </si>
  <si>
    <t xml:space="preserve">TE CONNECTIVITY LTD. $41.50000 (100%)</t>
  </si>
  <si>
    <t xml:space="preserve">2336990-1</t>
  </si>
  <si>
    <t xml:space="preserve">Amphenol $1.12000 (100%)</t>
  </si>
  <si>
    <t xml:space="preserve">RJMG201K21120FR</t>
  </si>
  <si>
    <t xml:space="preserve">JX648-50053</t>
  </si>
  <si>
    <t xml:space="preserve">Amphenol $19.21000 (100%)</t>
  </si>
  <si>
    <t xml:space="preserve">JX648-50054</t>
  </si>
  <si>
    <t xml:space="preserve">JX648-50058</t>
  </si>
  <si>
    <t xml:space="preserve">Amphenol $24.94000 (100%)</t>
  </si>
  <si>
    <t xml:space="preserve">JX648-50056</t>
  </si>
  <si>
    <t xml:space="preserve">UDE CORP $18.49000 (0%) / PULSE ELECTRONICS $22.67000 (100%) / FOXCONN INTERCONNECT TECHNOLOGY $24.60000 (0%)</t>
  </si>
  <si>
    <t xml:space="preserve">500/ 1200/ 500</t>
  </si>
  <si>
    <t xml:space="preserve">10/ 10 / 12</t>
  </si>
  <si>
    <t xml:space="preserve">S3Y-AA-0003 /JT5-1081NL /JFM38E3Y-AP10-4F</t>
  </si>
  <si>
    <t xml:space="preserve">Pulse is only Qual so splits need to go to them</t>
  </si>
  <si>
    <t xml:space="preserve">PULSE ELECTRONICS $13.26000 (100%) / FOXCONN INTERCONNECT TECHNOLOGY $12.60000 (0%) / UDE CORP $9.36000 (0%)</t>
  </si>
  <si>
    <t xml:space="preserve">1650/ 500/ 750</t>
  </si>
  <si>
    <t xml:space="preserve">10 / 12 / 10</t>
  </si>
  <si>
    <t xml:space="preserve">JT5-1041NL /JFM38C3Y-AP01-4F /S3Z-AA-0001</t>
  </si>
  <si>
    <t xml:space="preserve">MOLEX INC. $4.15000 (100%)</t>
  </si>
  <si>
    <t xml:space="preserve">171224-1012</t>
  </si>
  <si>
    <t xml:space="preserve">Belfuse $2.77000 (100%)</t>
  </si>
  <si>
    <t xml:space="preserve">0875-1G1T-EB</t>
  </si>
  <si>
    <t xml:space="preserve">PULSE ELECTRONICS$19.96000 (0%) / FOXCONN INTERCONNECT TECHNOLOGY$11.90000 (100%) / UDE CORP$12.83000 (0%)</t>
  </si>
  <si>
    <t xml:space="preserve">10 /12 / 10 </t>
  </si>
  <si>
    <t xml:space="preserve">JT5-4502NL /JFM78C3Y-0P01-4F /S3Z-AA-0002</t>
  </si>
  <si>
    <t xml:space="preserve">TE CONNECTIVITY LTD. $7.50000 (100%)</t>
  </si>
  <si>
    <t xml:space="preserve">2341077-1</t>
  </si>
  <si>
    <t xml:space="preserve">Hirose $14.40000 (100%)</t>
  </si>
  <si>
    <t xml:space="preserve">IT8D-120P-BGA-0H</t>
  </si>
  <si>
    <t xml:space="preserve">IT8M-120P-BGA-1H</t>
  </si>
  <si>
    <t xml:space="preserve">Amphenol $0.71000 (0%) / MOLEX INC. $0.70000 (100%)</t>
  </si>
  <si>
    <t xml:space="preserve">400 / 680</t>
  </si>
  <si>
    <t xml:space="preserve">FS1-K38-20ZA-A0 /170432-0001</t>
  </si>
  <si>
    <t xml:space="preserve">10/30: CL Changed share due to vendor IPQ</t>
  </si>
  <si>
    <t xml:space="preserve">AMPHENOL CANADA CORP $13.30000 (50%) / Molex $13.58000 (50%)</t>
  </si>
  <si>
    <t xml:space="preserve">270/ 24</t>
  </si>
  <si>
    <t xml:space="preserve">10/ 8 </t>
  </si>
  <si>
    <t xml:space="preserve">U95-R2A5-4071-DH1 /1720000000</t>
  </si>
  <si>
    <t xml:space="preserve">SAMTEC INC. $3.00000 (100%)</t>
  </si>
  <si>
    <t xml:space="preserve">MEC8-120-02-S-D-RA1-TR</t>
  </si>
  <si>
    <t xml:space="preserve">AMPHENOL ICC $0.49000 (50%) / TE CONNECTIVITY LTD. $0.50000 (50%)</t>
  </si>
  <si>
    <t xml:space="preserve">750/ 2400</t>
  </si>
  <si>
    <t xml:space="preserve">RJCSE-5380-01 /6339160-1</t>
  </si>
  <si>
    <t xml:space="preserve">SMBJ14A</t>
  </si>
  <si>
    <t xml:space="preserve">LITTELFUSE / TAIWAN SEMICONDUCTOR</t>
  </si>
  <si>
    <t xml:space="preserve">SMBJ14A / SMBJ14A</t>
  </si>
  <si>
    <t xml:space="preserve">3000 / 3000</t>
  </si>
  <si>
    <t xml:space="preserve">16 / 4</t>
  </si>
  <si>
    <t xml:space="preserve">ARROW ELECTRONICS / WPG AMERICAS</t>
  </si>
  <si>
    <t xml:space="preserve">0.046 / 0.079</t>
  </si>
  <si>
    <t xml:space="preserve">KINGBRIGHT</t>
  </si>
  <si>
    <t xml:space="preserve">AP1608-CAT22</t>
  </si>
  <si>
    <t xml:space="preserve">WPG AMERICAS INC.</t>
  </si>
  <si>
    <t xml:space="preserve">AP1608SRCPRV</t>
  </si>
  <si>
    <t xml:space="preserve">APHBM2012CGKSYKC</t>
  </si>
  <si>
    <t xml:space="preserve">DIODES INC</t>
  </si>
  <si>
    <t xml:space="preserve">BAT54C-7-F</t>
  </si>
  <si>
    <t xml:space="preserve">CMOSH-3 TR</t>
  </si>
  <si>
    <t xml:space="preserve">CENTRAL SEMICONDUCTOR</t>
  </si>
  <si>
    <t xml:space="preserve">CMOSH-3 LEAD FREE</t>
  </si>
  <si>
    <t xml:space="preserve">B0540W-7-F</t>
  </si>
  <si>
    <t xml:space="preserve">MICRO COMMERCIAL</t>
  </si>
  <si>
    <t xml:space="preserve">BAT54AT-TP</t>
  </si>
  <si>
    <t xml:space="preserve">DFLS220L-7</t>
  </si>
  <si>
    <t xml:space="preserve">ON SEMICONDUCTOR</t>
  </si>
  <si>
    <t xml:space="preserve">MBR120ESFT1G</t>
  </si>
  <si>
    <t xml:space="preserve">APHBM2012SURKCGKC</t>
  </si>
  <si>
    <t xml:space="preserve">MBR0530T1G</t>
  </si>
  <si>
    <t xml:space="preserve">BAT54A-7-F</t>
  </si>
  <si>
    <t xml:space="preserve">BAT54WS-7-F</t>
  </si>
  <si>
    <t xml:space="preserve">APG1608QBC/D</t>
  </si>
  <si>
    <t xml:space="preserve">B340LA-13-F</t>
  </si>
  <si>
    <t xml:space="preserve">NEXPERIA</t>
  </si>
  <si>
    <t xml:space="preserve">PMEG3002EJ,115</t>
  </si>
  <si>
    <t xml:space="preserve">MMBZ5227BW-TP</t>
  </si>
  <si>
    <t xml:space="preserve">MBR120VLSFT1G</t>
  </si>
  <si>
    <t xml:space="preserve">11/11: Ok, Keep flat. Open PO Qty does not cover the demand, New POs will be place with On Semi going forward</t>
  </si>
  <si>
    <t xml:space="preserve">Why were PO's entered at .0913? That was old pricing for 1 PO you took over from SSJ to Arrow, but these are newer orders with Fairchild direct. No PPV was approved by me either. Can these be cancelled and booked through On Semi? Otherwise, leave flat. Your quote is at current standard price. I don't understand why new orders were placed at a higher price.</t>
  </si>
  <si>
    <t xml:space="preserve">ON SEMICONDUCTOR / BOURNS INC</t>
  </si>
  <si>
    <t xml:space="preserve">SMBJ18CA / SMBJ18CA</t>
  </si>
  <si>
    <t xml:space="preserve">6000 / 6000</t>
  </si>
  <si>
    <t xml:space="preserve">12 / 14</t>
  </si>
  <si>
    <t xml:space="preserve">ARROW ELECTRONICS / ARROW ELECTRONICS</t>
  </si>
  <si>
    <t xml:space="preserve">0.0528 / 0.054</t>
  </si>
  <si>
    <t xml:space="preserve">MMSZ4687T1G</t>
  </si>
  <si>
    <t xml:space="preserve">B3100-13-F</t>
  </si>
  <si>
    <t xml:space="preserve">ONSEMI</t>
  </si>
  <si>
    <t xml:space="preserve">MBRS3100T3G</t>
  </si>
  <si>
    <t xml:space="preserve">APHB1608CGKSYKC</t>
  </si>
  <si>
    <t xml:space="preserve">SMAJ15A-13-F</t>
  </si>
  <si>
    <t xml:space="preserve">ROHM CO LTD</t>
  </si>
  <si>
    <t xml:space="preserve">RB161QS-40T18R</t>
  </si>
  <si>
    <t xml:space="preserve">APHB1608CGKSURKC</t>
  </si>
  <si>
    <t xml:space="preserve">STPS1H100A</t>
  </si>
  <si>
    <t xml:space="preserve">SS1H10-E3/61T</t>
  </si>
  <si>
    <t xml:space="preserve">11/11: Item is switching to the Non-Q.All POs already cancelled, except by one aleady received with 25K pcs.</t>
  </si>
  <si>
    <t xml:space="preserve">Pricing should match NON -Q part
"Pricing should match NON -Q part
SM 11/12: As of 11/12, Vishay part is still IPQ keep flat for now</t>
  </si>
  <si>
    <t xml:space="preserve">S1G-13-F</t>
  </si>
  <si>
    <t xml:space="preserve">RB551V-30-TP</t>
  </si>
  <si>
    <t xml:space="preserve">MMSZ5223BS-7-F</t>
  </si>
  <si>
    <t xml:space="preserve">TTM-HY $1.25000 (100%)</t>
  </si>
  <si>
    <t xml:space="preserve">TTM-HY $84.00000 (100%)</t>
  </si>
  <si>
    <t xml:space="preserve">TTM-DMC $105.54000 (100%) / TTM-HY $105.54000 (0%)</t>
  </si>
  <si>
    <t xml:space="preserve">55/ 55</t>
  </si>
  <si>
    <t xml:space="preserve">5/ 5</t>
  </si>
  <si>
    <t xml:space="preserve">TTM-DMC $12.56000 (50%) / TTM-HY $12.56000 (50%)</t>
  </si>
  <si>
    <t xml:space="preserve">221/ 221</t>
  </si>
  <si>
    <t xml:space="preserve">TTM-HY $1.45000 (100%)</t>
  </si>
  <si>
    <t xml:space="preserve">TTM-HY $1.39000 (100%)</t>
  </si>
  <si>
    <t xml:space="preserve">TTM-HY $94.55000 (50%) / TTM-DMC $94.55000 (50%)</t>
  </si>
  <si>
    <t xml:space="preserve">58/ 75</t>
  </si>
  <si>
    <t xml:space="preserve">7/ 7</t>
  </si>
  <si>
    <t xml:space="preserve">TTM-DMC $36.23000 (30%) / WUS-HB $29.59000 (70%)</t>
  </si>
  <si>
    <t xml:space="preserve">110/ 800</t>
  </si>
  <si>
    <t xml:space="preserve">Founder $2.74000 (100%)</t>
  </si>
  <si>
    <t xml:space="preserve">GCE $38.58000 (80%) / ISU-KR $49.00000 (20%)</t>
  </si>
  <si>
    <t xml:space="preserve">180/ 90</t>
  </si>
  <si>
    <t xml:space="preserve">TTM-DMC $148.29000 (50%) / TTM-HY $148.29000 (50%)</t>
  </si>
  <si>
    <t xml:space="preserve">50/ 44</t>
  </si>
  <si>
    <t xml:space="preserve">TTM-HY $60.36000 (50%) / TTM-DMC $60.36000 (50%)</t>
  </si>
  <si>
    <t xml:space="preserve">113/ 150</t>
  </si>
  <si>
    <t xml:space="preserve">TTM-DMC $10.30000 (50%) / TTM-HY $10.30000 (50%)</t>
  </si>
  <si>
    <t xml:space="preserve">300/ 300</t>
  </si>
  <si>
    <t xml:space="preserve">TTM-DMC $27.10000 (30%) / GCE-SZ $26.07000 (70%)</t>
  </si>
  <si>
    <t xml:space="preserve">96/ 120</t>
  </si>
  <si>
    <t xml:space="preserve">TTM-DMC $65.15000 (30%) / GCE $65.00000 (70%)</t>
  </si>
  <si>
    <t xml:space="preserve">62/ 90</t>
  </si>
  <si>
    <t xml:space="preserve">5/ 7</t>
  </si>
  <si>
    <t xml:space="preserve">ISU-KR $273.00000 (50%) / GCE-TW $265.20000 (50%)</t>
  </si>
  <si>
    <t xml:space="preserve">90/ 150</t>
  </si>
  <si>
    <t xml:space="preserve">GCE-TW $240.58000 (50%) / ISU-KR $242.00000 (50%)</t>
  </si>
  <si>
    <t xml:space="preserve">30/ 35</t>
  </si>
  <si>
    <t xml:space="preserve">ISU-KR $95.00000 (70%) / GCE-TW $109.32000 (30%)</t>
  </si>
  <si>
    <t xml:space="preserve">180/ 200</t>
  </si>
  <si>
    <t xml:space="preserve">ISU-KR$212.00000 (30%) / GCE-TW$160.00000 (70%) / TTM-CF$244.00000 (0%)</t>
  </si>
  <si>
    <t xml:space="preserve">50/ 50/ 50</t>
  </si>
  <si>
    <t xml:space="preserve">9/ 8/ 8</t>
  </si>
  <si>
    <t xml:space="preserve">11/11 JE:  SOW expired for both suppliers, GCE kept price at SOW.
10/21 JE: SOW on GCE, ISU</t>
  </si>
  <si>
    <t xml:space="preserve">11/11 JE:  SOW expired for all suppliers, GCE kept price at SOW.
10/21 JE: SOW on GCE, ISU</t>
  </si>
  <si>
    <t xml:space="preserve">TTM-HY $10.35000 (100%) / WUS-HB $13.06000 (0%)</t>
  </si>
  <si>
    <t xml:space="preserve">235/ 500</t>
  </si>
  <si>
    <t xml:space="preserve">ISU-KR $230.00000 (0%) / GCE-TW $245.00000 (100%)</t>
  </si>
  <si>
    <t xml:space="preserve">90/ 35</t>
  </si>
  <si>
    <t xml:space="preserve">8/ 6</t>
  </si>
  <si>
    <t xml:space="preserve">All GCE due to low MOQ</t>
  </si>
  <si>
    <t xml:space="preserve">MOQ is too low to split</t>
  </si>
  <si>
    <t xml:space="preserve">ISU-KR $38.00000 (50%) / GCE $38.00000 (50%)</t>
  </si>
  <si>
    <t xml:space="preserve">75/ 180</t>
  </si>
  <si>
    <t xml:space="preserve">TTM-HY $51.16000 (100%) / TTM-DMC $51.16000 (0%)</t>
  </si>
  <si>
    <t xml:space="preserve">96/ 70</t>
  </si>
  <si>
    <t xml:space="preserve">GCE-TW $342.25000 (100%) / TTM-CF $439.00000 (0%)</t>
  </si>
  <si>
    <t xml:space="preserve">60/ 25</t>
  </si>
  <si>
    <t xml:space="preserve">GCE-TW $604.98000 (100%) / TTM-CF $785.00000 (0%)</t>
  </si>
  <si>
    <t xml:space="preserve">30/ 25</t>
  </si>
  <si>
    <t xml:space="preserve">TTM-HY $1.97000 (50%) / TTM-LO $1.64000 (50%)</t>
  </si>
  <si>
    <t xml:space="preserve">1260/ 1260</t>
  </si>
  <si>
    <t xml:space="preserve">6/ 10</t>
  </si>
  <si>
    <t xml:space="preserve">ISU $138.00000 (50%) / TTM-HY $136.00000 (50%)</t>
  </si>
  <si>
    <t xml:space="preserve">90/ 46</t>
  </si>
  <si>
    <t xml:space="preserve">GCE $151.47000 (40%) / TTM-HY $145.80000 (60%)</t>
  </si>
  <si>
    <t xml:space="preserve">90/ 20</t>
  </si>
  <si>
    <t xml:space="preserve">GCE $333.46000 (80%) / TTM-CF $415.00000 (20%)</t>
  </si>
  <si>
    <t xml:space="preserve">TTM-HY $2.40000 (100%)</t>
  </si>
  <si>
    <t xml:space="preserve">GCE $517.11000 (50%) / ISU $510.00000 (50%)</t>
  </si>
  <si>
    <t xml:space="preserve">25/ 60</t>
  </si>
  <si>
    <t xml:space="preserve">ISU-KR $955.00000 (100%) / GCE $1,050.00000 (0%)</t>
  </si>
  <si>
    <t xml:space="preserve">30/ 30</t>
  </si>
  <si>
    <t xml:space="preserve">TTM-FG $33.07000 (0%) / TTM-HY $7.34000 (100%)</t>
  </si>
  <si>
    <t xml:space="preserve">1500/ 342</t>
  </si>
  <si>
    <t xml:space="preserve">WUS $15.00000 (70%) / TTM-DMC $16.93000 (30%)</t>
  </si>
  <si>
    <t xml:space="preserve">500/ 300</t>
  </si>
  <si>
    <t xml:space="preserve">TTM-HY $18.95000 (100%) / TTM-FG $39.78000 (0%)</t>
  </si>
  <si>
    <t xml:space="preserve">189/ 500</t>
  </si>
  <si>
    <t xml:space="preserve">ISU-KR $140.00000 (50%) / TTM-HY $140.83000 (50%)</t>
  </si>
  <si>
    <t xml:space="preserve">90/ 90</t>
  </si>
  <si>
    <t xml:space="preserve">WUS-KS $578.57000 (70%) / GCE $633.86000 (30%) / TTM-CF $825.00 (0%)</t>
  </si>
  <si>
    <t xml:space="preserve">30/ 30/ 25</t>
  </si>
  <si>
    <t xml:space="preserve">8/ 8/ 8</t>
  </si>
  <si>
    <t xml:space="preserve">ISU-KR $148.00000 (70%) / TTM-CF $252.00000 (0%) / GCE $221.29000 (30%)</t>
  </si>
  <si>
    <t xml:space="preserve">90/ 90/ 90</t>
  </si>
  <si>
    <t xml:space="preserve">5/ 6/ 6</t>
  </si>
  <si>
    <t xml:space="preserve">11/22: SOW Expired with TTM (cost went up) so Jason changed splits.</t>
  </si>
  <si>
    <t xml:space="preserve">Expired SOW price of $148, updated price.</t>
  </si>
  <si>
    <t xml:space="preserve">TTM-CF $68.75000 (0%) / WUS-KS $63.00000 (100%)</t>
  </si>
  <si>
    <t xml:space="preserve">50/ 250</t>
  </si>
  <si>
    <t xml:space="preserve">WUS-HB $4.14000 (100%)</t>
  </si>
  <si>
    <t xml:space="preserve">ISU-KR $280.00000 (50%) / GCE $280.00000 (50%)</t>
  </si>
  <si>
    <t xml:space="preserve">ISU-KR $347.00000 (100%) / TTM-CF $530.00000 (0%)</t>
  </si>
  <si>
    <t xml:space="preserve">25/ 25</t>
  </si>
  <si>
    <t xml:space="preserve">WUS-KS $994.12000 (50%) / SNM-SJ $1,338.38000 (0%) / SCC $682.75000 (50%)</t>
  </si>
  <si>
    <t xml:space="preserve">30/ 50/ 25</t>
  </si>
  <si>
    <t xml:space="preserve">8/ 5/ 7</t>
  </si>
  <si>
    <t xml:space="preserve">WUS-HB $0.98000 (100%) / TTM-DMC $2.94000 (0%)</t>
  </si>
  <si>
    <t xml:space="preserve">1800/ 1025</t>
  </si>
  <si>
    <t xml:space="preserve">WUS-HB $4.26000 (100%) / TTM-HY $5.85000 (0%)</t>
  </si>
  <si>
    <t xml:space="preserve">850/ 482</t>
  </si>
  <si>
    <t xml:space="preserve">TTM-HY $8.49000 (30%) / WUS-HB $8.20000 (70%)</t>
  </si>
  <si>
    <t xml:space="preserve">1025/ 300</t>
  </si>
  <si>
    <t xml:space="preserve">WUS-HB $24.34000 (100%) / TTM-LO $63.21000 (0%)</t>
  </si>
  <si>
    <t xml:space="preserve">400/ 200</t>
  </si>
  <si>
    <t xml:space="preserve">ISU-KR $627.00000 (50%) / WUS-KS $562.68000 (50%) / GCE-TW $452.00000 (0%)</t>
  </si>
  <si>
    <t xml:space="preserve">30/ 30/ 30</t>
  </si>
  <si>
    <t xml:space="preserve">6/ 9/ 9</t>
  </si>
  <si>
    <t xml:space="preserve">GCE-TW $196.95000 (50%) / ISU-KR $198.00000 (50%) / TTM-CF $313.45000 (0%)</t>
  </si>
  <si>
    <t xml:space="preserve">90/ 90/ 250</t>
  </si>
  <si>
    <t xml:space="preserve">8/ 6/ 9</t>
  </si>
  <si>
    <t xml:space="preserve">ISU-SY $372.50000 (70%) / TTM-CF $475.00000 (30%)</t>
  </si>
  <si>
    <t xml:space="preserve">70/ 60</t>
  </si>
  <si>
    <t xml:space="preserve">TTM-DMC $22.00000 (70%) / WUS-HB $25.51000 (30%)</t>
  </si>
  <si>
    <t xml:space="preserve">150/ 300</t>
  </si>
  <si>
    <t xml:space="preserve">5/ 6</t>
  </si>
  <si>
    <t xml:space="preserve">TTM-DMC $16.25000 (70%) / WUS-HB $24.03000 (30%)</t>
  </si>
  <si>
    <t xml:space="preserve">237/ 600</t>
  </si>
  <si>
    <t xml:space="preserve">SCC-LG2 $13.58 (70%) / WUS-KS $19.18 (30%)</t>
  </si>
  <si>
    <t xml:space="preserve">135 / 450</t>
  </si>
  <si>
    <t xml:space="preserve">6 / 7</t>
  </si>
  <si>
    <t xml:space="preserve">TTM-DMC $135.50000 (50%) / GCE-TW $137.00000 (50%)</t>
  </si>
  <si>
    <t xml:space="preserve">76/ 90</t>
  </si>
  <si>
    <t xml:space="preserve">11/14 JE: DMC and GCE parts sitting at JPE for qual.  TQA/B never done due to zero demand.</t>
  </si>
  <si>
    <t xml:space="preserve">ISU-KR $595.00000 (70%) / GCE-TW $828.00000 (30%)</t>
  </si>
  <si>
    <t xml:space="preserve">60/ 60</t>
  </si>
  <si>
    <t xml:space="preserve">11/12: WUS-KS not in AVL</t>
  </si>
  <si>
    <t xml:space="preserve">WUS-KS  $435.00000 (50%) / GCE-TW $435.00000 (50%) / ISU-KR  $435.00000 (0%)</t>
  </si>
  <si>
    <t xml:space="preserve">100/ 30 / 30</t>
  </si>
  <si>
    <t xml:space="preserve">7/ 8 / 8</t>
  </si>
  <si>
    <t xml:space="preserve">11/</t>
  </si>
  <si>
    <t xml:space="preserve">LSF0102DCTR</t>
  </si>
  <si>
    <t xml:space="preserve">TEXAS INSTRUMENTS INC</t>
  </si>
  <si>
    <t xml:space="preserve">ISU-KR $548.50000 (50%) / GCE-TW $540.00000 (50%)</t>
  </si>
  <si>
    <t xml:space="preserve">60/ 30</t>
  </si>
  <si>
    <t xml:space="preserve">WUS-KS $195.90000 (70%) / GCE-TW $285.20000 (30%)</t>
  </si>
  <si>
    <t xml:space="preserve">100/ 90</t>
  </si>
  <si>
    <t xml:space="preserve">WUS-KS $23.00000 (70%) / GCE-TW $26.20000 (30%)</t>
  </si>
  <si>
    <t xml:space="preserve">1000/ 800</t>
  </si>
  <si>
    <t xml:space="preserve">WUS-HB $2.40000 (0%) / TTM-HY $2.91000 (100%)</t>
  </si>
  <si>
    <t xml:space="preserve">500/ 860</t>
  </si>
  <si>
    <t xml:space="preserve">TTM-DMC $12.00000 (70%) / SCC-LG2 $15.68000 (30%)</t>
  </si>
  <si>
    <t xml:space="preserve">195/ 22</t>
  </si>
  <si>
    <t xml:space="preserve">4-6/ 5</t>
  </si>
  <si>
    <t xml:space="preserve">GCE-SZ $67.24000 (70%) / TTM-DMC $70.50000 (30%)</t>
  </si>
  <si>
    <t xml:space="preserve">200/ 97</t>
  </si>
  <si>
    <t xml:space="preserve">TTM-DMC $5.50000 (70%) / WUS-HB $7.17000 (30%)</t>
  </si>
  <si>
    <t xml:space="preserve">480/ 1000</t>
  </si>
  <si>
    <t xml:space="preserve">4/ 7</t>
  </si>
  <si>
    <t xml:space="preserve">GCE-SZ $18.67000 (30%) / WUS-KS $17.98000 (70%)</t>
  </si>
  <si>
    <t xml:space="preserve">WUS-HB $18.33000 (50%) / SCC-LG2 $18.14000 (50%)</t>
  </si>
  <si>
    <t xml:space="preserve">200/ 256</t>
  </si>
  <si>
    <t xml:space="preserve">6/ 5</t>
  </si>
  <si>
    <t xml:space="preserve">TTM-DMC $2.04000 (80%) / WUS-HB $3.58000 (20%)</t>
  </si>
  <si>
    <t xml:space="preserve">1310/ 500</t>
  </si>
  <si>
    <t xml:space="preserve">WUS-HB $19.06000 (50%) / TTM-DMC $19.00000 (50%)</t>
  </si>
  <si>
    <t xml:space="preserve">200/ 147</t>
  </si>
  <si>
    <t xml:space="preserve">GCE-TW $545.00000 (70%) / ISU-KR $600.00000 (30%)</t>
  </si>
  <si>
    <t xml:space="preserve">GCE-TW $893.00000 (30%) / WUS-KS $832.89000 (70%)</t>
  </si>
  <si>
    <t xml:space="preserve">30/ 20</t>
  </si>
  <si>
    <t xml:space="preserve">WUS-HB $5.68000 (100%)</t>
  </si>
  <si>
    <t xml:space="preserve">SCC-LG2 $21.86000 (50%) / TTM-DMC $23.60000 (50%)</t>
  </si>
  <si>
    <t xml:space="preserve">79/ 325</t>
  </si>
  <si>
    <t xml:space="preserve">WUS-HB $3.54000 (70%) / TTM-DMC $4.19000 (30%)</t>
  </si>
  <si>
    <t xml:space="preserve">2000/ 597</t>
  </si>
  <si>
    <t xml:space="preserve">TTM-DMC $0.58000 (70%) / WUS-HB $0.90000 (30%)</t>
  </si>
  <si>
    <t xml:space="preserve">4166/ 3000</t>
  </si>
  <si>
    <t xml:space="preserve">GCE-TW $90.00000 (50%) / ISU-KR $90.00000 (50%)</t>
  </si>
  <si>
    <t xml:space="preserve">SOW on GCE, ISU</t>
  </si>
  <si>
    <t xml:space="preserve">WUS-HB $1.33000 (30%) / TTM-DMC $0.85000 (70%) / GCE-TW $1.27000 (0%) / ISU-SY $3.80000 (0%)</t>
  </si>
  <si>
    <t xml:space="preserve">1000/ 1034/ 2700/ 1200</t>
  </si>
  <si>
    <t xml:space="preserve">6/ 6/ 6/ 6</t>
  </si>
  <si>
    <t xml:space="preserve">GCE-TW $815.00000 (70%) / WUS-KS $827.61000 (30%)</t>
  </si>
  <si>
    <t xml:space="preserve">WUS-KS $318.42000 (70%) / GCE-TW $437.00000 (30%)</t>
  </si>
  <si>
    <t xml:space="preserve">50/ 90</t>
  </si>
  <si>
    <t xml:space="preserve">WUS-KS $70.00000 (50%) / GCE-TW $70.00000 (50%)</t>
  </si>
  <si>
    <t xml:space="preserve">200/ 30</t>
  </si>
  <si>
    <t xml:space="preserve">SOW on GCE, WUS</t>
  </si>
  <si>
    <t xml:space="preserve">TTM-DMC $4.90000 (50%) / WUS-HB $4.85000 (50%)</t>
  </si>
  <si>
    <t xml:space="preserve">495/ 800</t>
  </si>
  <si>
    <t xml:space="preserve">WUS-HB $1.06000 (100%)</t>
  </si>
  <si>
    <t xml:space="preserve">TTM-DMC $292.47000 (70%) / GCE-TW $315.00000 (30%)</t>
  </si>
  <si>
    <t xml:space="preserve">22/ 30</t>
  </si>
  <si>
    <t xml:space="preserve">GCE-SZ $60.00000 (50%) / WUS-KS $60.00000 (50%)</t>
  </si>
  <si>
    <t xml:space="preserve">GCE-TW $727.00000 (50%) / ISU-KR $727.00000 (50%)</t>
  </si>
  <si>
    <t xml:space="preserve">WUS-HB $2.33000 (100%)</t>
  </si>
  <si>
    <t xml:space="preserve">SCC-SZ $1.26000 (70%) / WUS-HB $1.63000 (30%)</t>
  </si>
  <si>
    <t xml:space="preserve">341/ 1800</t>
  </si>
  <si>
    <t xml:space="preserve">SHENNAN CIRCUITS(FAB-00734-02-DB)| TTM - CHIPPEWA FALLS(FAB-00734-02-DB)| WUS (KUNSHAN)(FAB-00734-02-DB)</t>
  </si>
  <si>
    <t xml:space="preserve">SCC-SZ $59.59000 (70%) / WUS-KS $81.09000 (30%)</t>
  </si>
  <si>
    <t xml:space="preserve">23/ 200</t>
  </si>
  <si>
    <t xml:space="preserve">LFARISCAP-00115</t>
  </si>
  <si>
    <t xml:space="preserve">CAP-00115</t>
  </si>
  <si>
    <t xml:space="preserve">CAP, CER-TNF, 5.6pF, 25V, 2%, 0402, 125C, 0.5mm</t>
  </si>
  <si>
    <t xml:space="preserve">AVX CORPORATION(04023J5R6BBSTR)</t>
  </si>
  <si>
    <t xml:space="preserve">11/11: Based on Avx/Future Price</t>
  </si>
  <si>
    <t xml:space="preserve">Use my pricing with Future. It is lower. Nothing OH or on order so use my price. 
 SM 11/11: IF PO is delivery based you should use my pricing. My pricing is with Future.</t>
  </si>
  <si>
    <t xml:space="preserve">04023J5R6BBSTR</t>
  </si>
  <si>
    <t xml:space="preserve">Q4'19 Distribution price</t>
  </si>
  <si>
    <t xml:space="preserve">Updated on 11/11</t>
  </si>
  <si>
    <t xml:space="preserve">PR3551</t>
  </si>
  <si>
    <t xml:space="preserve">PR4578</t>
  </si>
  <si>
    <t xml:space="preserve">SR7240</t>
  </si>
  <si>
    <t xml:space="preserve">SC3809</t>
  </si>
  <si>
    <t xml:space="preserve">ST6122</t>
  </si>
  <si>
    <t xml:space="preserve">LITTELFUSE</t>
  </si>
  <si>
    <t xml:space="preserve">NANOSMDC150F-2</t>
  </si>
  <si>
    <t xml:space="preserve">0451015.MRL</t>
  </si>
  <si>
    <t xml:space="preserve">TTI INC</t>
  </si>
  <si>
    <t xml:space="preserve">0448007.MR</t>
  </si>
  <si>
    <t xml:space="preserve">LITTELFUSE / LITTELFUSE</t>
  </si>
  <si>
    <t xml:space="preserve">1206L110THYR / 1206L110THYR</t>
  </si>
  <si>
    <t xml:space="preserve">4000 / 4000</t>
  </si>
  <si>
    <t xml:space="preserve">7 / 14</t>
  </si>
  <si>
    <t xml:space="preserve">TTI INC / ARROW ELECTRONICS</t>
  </si>
  <si>
    <t xml:space="preserve">0.051 / 0.06</t>
  </si>
  <si>
    <t xml:space="preserve">COOPER ELECTRONIC</t>
  </si>
  <si>
    <t xml:space="preserve">1025HC30-RTR</t>
  </si>
  <si>
    <t xml:space="preserve">2920L300/15</t>
  </si>
  <si>
    <t xml:space="preserve">BEL FUSE INC</t>
  </si>
  <si>
    <t xml:space="preserve">0678L9200-02</t>
  </si>
  <si>
    <t xml:space="preserve">1025HC40-RTR</t>
  </si>
  <si>
    <t xml:space="preserve">1812L150/24MR</t>
  </si>
  <si>
    <t xml:space="preserve">0686-3000-01</t>
  </si>
  <si>
    <t xml:space="preserve">F0402E0R25FSTR</t>
  </si>
  <si>
    <t xml:space="preserve">1812L260/16MR</t>
  </si>
  <si>
    <t xml:space="preserve">1025HC50-RTR</t>
  </si>
  <si>
    <t xml:space="preserve">0476015.MRSN</t>
  </si>
  <si>
    <t xml:space="preserve">ARI-GSKT-00239</t>
  </si>
  <si>
    <t xml:space="preserve">Vette $0.92000 (100%)</t>
  </si>
  <si>
    <t xml:space="preserve">Aavid China $18.11000 (50%) / Thermocool $17.99000 (50%)</t>
  </si>
  <si>
    <t xml:space="preserve">Thermocool $4.450000 (100%)</t>
  </si>
  <si>
    <t xml:space="preserve">Thermocool $2.80000 (100%)</t>
  </si>
  <si>
    <t xml:space="preserve">Thermocool $22.97000 (100%)</t>
  </si>
  <si>
    <t xml:space="preserve">Aavid China $22.57000 (0%) / Thermocool $23.87000 (100%)</t>
  </si>
  <si>
    <t xml:space="preserve">1000/ 100</t>
  </si>
  <si>
    <t xml:space="preserve">Aavid China $21.64000 (0%) / Thermocool $30.06000 (100%)</t>
  </si>
  <si>
    <t xml:space="preserve">Thermocool $4.99000 (100%)</t>
  </si>
  <si>
    <t xml:space="preserve">Malico $2.50000 (100%)</t>
  </si>
  <si>
    <t xml:space="preserve">Aavid China $26.30000 (0%) / Thermocool $26.62000 (100%)</t>
  </si>
  <si>
    <t xml:space="preserve">Aavid China $52.93000 (0%) / Thermocool $30.97000 (100%)</t>
  </si>
  <si>
    <t xml:space="preserve">Lemtech $2.49000 (100%) / Thermocool $3.35000 (0%)</t>
  </si>
  <si>
    <t xml:space="preserve">Lemtech $2.63000 (100%) / Thermocool $2.80 (0%) </t>
  </si>
  <si>
    <t xml:space="preserve">1000 / 1000 </t>
  </si>
  <si>
    <t xml:space="preserve">NXP SEMICONDUCTORS</t>
  </si>
  <si>
    <t xml:space="preserve">PCA9515AD,118</t>
  </si>
  <si>
    <t xml:space="preserve">TCA9555PWR</t>
  </si>
  <si>
    <t xml:space="preserve">PCA9555PW,118</t>
  </si>
  <si>
    <t xml:space="preserve">PCA9541APW/03,118</t>
  </si>
  <si>
    <t xml:space="preserve">No Tariff
 SM 10/25: Use my Q4'19 quote. It is lower.</t>
  </si>
  <si>
    <t xml:space="preserve">ANALOG DEVICES INC:LA</t>
  </si>
  <si>
    <t xml:space="preserve">ADT7462ACPZ-REEL</t>
  </si>
  <si>
    <t xml:space="preserve">SN74LVTH125PWR</t>
  </si>
  <si>
    <t xml:space="preserve">SN74LVTH244APWR</t>
  </si>
  <si>
    <t xml:space="preserve">LM73CIMK-0 /NOPB</t>
  </si>
  <si>
    <t xml:space="preserve">TVS4201MR6T1G</t>
  </si>
  <si>
    <t xml:space="preserve">SN74AVC20T245DGVR</t>
  </si>
  <si>
    <t xml:space="preserve">ST MICROELECTRONICS</t>
  </si>
  <si>
    <t xml:space="preserve">ST3232ECTR</t>
  </si>
  <si>
    <t xml:space="preserve">TLC555CD</t>
  </si>
  <si>
    <t xml:space="preserve">RENESAS ELECTRONICS</t>
  </si>
  <si>
    <t xml:space="preserve">ICM7555CBAZ-T</t>
  </si>
  <si>
    <t xml:space="preserve">11/11: Ok, Keep flat</t>
  </si>
  <si>
    <t xml:space="preserve">11/8: Update STD to 0.0575.  Transfer 3K pcs from Q to non Q.  Will cover Q1'20</t>
  </si>
  <si>
    <t xml:space="preserve">Arrow - TI</t>
  </si>
  <si>
    <t xml:space="preserve">SN74LVC2G07DBVR</t>
  </si>
  <si>
    <t xml:space="preserve">NL27WZ07DTT1G</t>
  </si>
  <si>
    <t xml:space="preserve">Avnet $4.55000 (100%)</t>
  </si>
  <si>
    <t xml:space="preserve">Renesas</t>
  </si>
  <si>
    <t xml:space="preserve">11/11: OK, Arista price</t>
  </si>
  <si>
    <t xml:space="preserve">11/8:  Use Arista's recommendation</t>
  </si>
  <si>
    <t xml:space="preserve">Arrow - Nexperia</t>
  </si>
  <si>
    <t xml:space="preserve">74LVC1G04GV,125</t>
  </si>
  <si>
    <t xml:space="preserve">SN74LVC1G04DBVR</t>
  </si>
  <si>
    <t xml:space="preserve">11/8: Leave flat.  stock onhand + OOR, which will dock in Q4'19 will cover demand.  </t>
  </si>
  <si>
    <t xml:space="preserve">74LVC257AD,118</t>
  </si>
  <si>
    <t xml:space="preserve">SN74LVC257ADR</t>
  </si>
  <si>
    <t xml:space="preserve">Avnet - TI</t>
  </si>
  <si>
    <t xml:space="preserve">TL431ACDR</t>
  </si>
  <si>
    <t xml:space="preserve">TEXAS INSTRUMENT</t>
  </si>
  <si>
    <t xml:space="preserve">TL431ACDRG4</t>
  </si>
  <si>
    <t xml:space="preserve">MAXIM INTEGRATED PRODUCTS</t>
  </si>
  <si>
    <t xml:space="preserve">MAX8586ETA+T</t>
  </si>
  <si>
    <t xml:space="preserve">SN74AVC4T245RGYR</t>
  </si>
  <si>
    <t xml:space="preserve">Arrow $2.04000 (100%)</t>
  </si>
  <si>
    <t xml:space="preserve">Intel</t>
  </si>
  <si>
    <t xml:space="preserve">Price increase due to legacy products.</t>
  </si>
  <si>
    <t xml:space="preserve">MAX6697UP34+T</t>
  </si>
  <si>
    <t xml:space="preserve">Avnet $14.86000 (100%)</t>
  </si>
  <si>
    <t xml:space="preserve">Avago</t>
  </si>
  <si>
    <t xml:space="preserve">Price Difference between JPE/SGD</t>
  </si>
  <si>
    <t xml:space="preserve">Avnet - On Semi</t>
  </si>
  <si>
    <t xml:space="preserve">NCP303LSN27T1G</t>
  </si>
  <si>
    <t xml:space="preserve">ON SEMI</t>
  </si>
  <si>
    <t xml:space="preserve">NCV303LSN27T1G</t>
  </si>
  <si>
    <t xml:space="preserve">Arrow $11.06000 (100%)</t>
  </si>
  <si>
    <t xml:space="preserve">Avnet $9.62000 (100%)</t>
  </si>
  <si>
    <t xml:space="preserve">TPS2480PWR</t>
  </si>
  <si>
    <t xml:space="preserve">Arrow $1.10000 (100%)</t>
  </si>
  <si>
    <t xml:space="preserve">Microchip</t>
  </si>
  <si>
    <t xml:space="preserve">MICROCHIP</t>
  </si>
  <si>
    <t xml:space="preserve">LPC47N217N-ABZJ</t>
  </si>
  <si>
    <t xml:space="preserve">MAX15041ETE+T</t>
  </si>
  <si>
    <t xml:space="preserve">Avnet $1.47000 (100%)</t>
  </si>
  <si>
    <t xml:space="preserve">LTB</t>
  </si>
  <si>
    <t xml:space="preserve">MAX17000AETG+T</t>
  </si>
  <si>
    <t xml:space="preserve">Avnet $2.10000 (100%)</t>
  </si>
  <si>
    <t xml:space="preserve">Broadcom</t>
  </si>
  <si>
    <t xml:space="preserve">UCD90120ARGCT</t>
  </si>
  <si>
    <t xml:space="preserve">Arista $17.00000 (100%)</t>
  </si>
  <si>
    <t xml:space="preserve">EOL</t>
  </si>
  <si>
    <t xml:space="preserve">Open PO is at $3.178 due in Q4 and will cover all of Q1. No receipts show at $3.50.Going forward use my pricing of $3.20. It is much much lower than your quote.</t>
  </si>
  <si>
    <t xml:space="preserve">MAX17480GTL+T</t>
  </si>
  <si>
    <t xml:space="preserve">Customer Specific, ALL PRICING QUOTED IS SUBJECT TO CHANGE. PRICING MAY BE SUBJECT TO ADDITIONAL DUTIES, TARIFFS OR SURCHARGES, WHICH MAY BE INVOICED SEPARATELY AND MAY DIFFER FROM THOSE USED ON THE QUOTE DATE.</t>
  </si>
  <si>
    <t xml:space="preserve">INTEGRATED DEVICE TECH:LA</t>
  </si>
  <si>
    <t xml:space="preserve">8535AG-31LFT</t>
  </si>
  <si>
    <t xml:space="preserve">MAX8686ETL+T</t>
  </si>
  <si>
    <t xml:space="preserve">Arrow $1.79000 (100%)</t>
  </si>
  <si>
    <t xml:space="preserve">Analog</t>
  </si>
  <si>
    <t xml:space="preserve">Avnet $28.56000 (100%)</t>
  </si>
  <si>
    <t xml:space="preserve">Arista $63.76000 (100%)</t>
  </si>
  <si>
    <t xml:space="preserve">Arrow $2.68000 (100%)</t>
  </si>
  <si>
    <t xml:space="preserve">Lattice</t>
  </si>
  <si>
    <t xml:space="preserve">CDCLVD1212RHAR</t>
  </si>
  <si>
    <t xml:space="preserve">Arista $11.60000 (100%)</t>
  </si>
  <si>
    <t xml:space="preserve">11/8:  Roll pricing to $0.471</t>
  </si>
  <si>
    <t xml:space="preserve">LM86CIMX/NOPB</t>
  </si>
  <si>
    <t xml:space="preserve">Texas Instruments (TIS)</t>
  </si>
  <si>
    <t xml:space="preserve">Avnet $10.56000 (100%)</t>
  </si>
  <si>
    <t xml:space="preserve">Xilinx XC6SLX45T-2FGG484C7005</t>
  </si>
  <si>
    <t xml:space="preserve">11/11: Arista approved increase on 10/22 under this email subjet "Avnet Price Increase Ics"</t>
  </si>
  <si>
    <t xml:space="preserve">11/11:  If Avnet increased pricing, why does your quote still reflect the lower price?  Is the quote  you provided wrong?  11/8:  You're quote is at 4.5329, why roll to a higher price?</t>
  </si>
  <si>
    <t xml:space="preserve">UCD90160RGCR</t>
  </si>
  <si>
    <t xml:space="preserve">INTEGRATED DEVICE TECH</t>
  </si>
  <si>
    <t xml:space="preserve">853S111BYILFT</t>
  </si>
  <si>
    <t xml:space="preserve">Arrow $2.00000 (100%)</t>
  </si>
  <si>
    <t xml:space="preserve">Avnet $0.68000 (80%) / Arrow $4.20000 (20%)</t>
  </si>
  <si>
    <t xml:space="preserve">2500/ 1000</t>
  </si>
  <si>
    <t xml:space="preserve">12/ 6 </t>
  </si>
  <si>
    <t xml:space="preserve">IDT /Microchip</t>
  </si>
  <si>
    <t xml:space="preserve">Microchip has misquoted last quarter.  Hence correcting to $4.2</t>
  </si>
  <si>
    <t xml:space="preserve">Arrow $1.10000 (40%) / Avnet $1.06000 (60%)</t>
  </si>
  <si>
    <t xml:space="preserve">7/ 12</t>
  </si>
  <si>
    <t xml:space="preserve">Microchip /IDT</t>
  </si>
  <si>
    <t xml:space="preserve">Arrow $2.08000 (100%)</t>
  </si>
  <si>
    <t xml:space="preserve">74LVC1G17GV,125</t>
  </si>
  <si>
    <t xml:space="preserve">SN74LVC1G17DBVR</t>
  </si>
  <si>
    <t xml:space="preserve">NB7L1008MNTXG</t>
  </si>
  <si>
    <t xml:space="preserve">Arrow - ST Micro</t>
  </si>
  <si>
    <t xml:space="preserve">TS3431AILT</t>
  </si>
  <si>
    <t xml:space="preserve">LMV431AIMF/NOPB</t>
  </si>
  <si>
    <t xml:space="preserve">Arrow $4.02000 (100%)</t>
  </si>
  <si>
    <t xml:space="preserve">TXS0108EPWR</t>
  </si>
  <si>
    <t xml:space="preserve">ADT7483AARQZ-RL</t>
  </si>
  <si>
    <t xml:space="preserve">NB3L553MNR4G</t>
  </si>
  <si>
    <t xml:space="preserve">Avnet $27.00000 (100%)</t>
  </si>
  <si>
    <t xml:space="preserve">Avnet $66.81000 (100%)</t>
  </si>
  <si>
    <t xml:space="preserve">Avnet $30.07000 (100%)</t>
  </si>
  <si>
    <t xml:space="preserve">11/8:  Roll to .109 and purchase form Arrow</t>
  </si>
  <si>
    <t xml:space="preserve">CBT3125PW,118</t>
  </si>
  <si>
    <t xml:space="preserve">SN74CBT3125CPWR</t>
  </si>
  <si>
    <t xml:space="preserve">Arrow $11.75000 (100%)</t>
  </si>
  <si>
    <t xml:space="preserve">Avnet $3.60000 (100%)</t>
  </si>
  <si>
    <t xml:space="preserve">12/16: GSM came back and advised quote price increase from IDT</t>
  </si>
  <si>
    <t xml:space="preserve">QS3VH16861PAG8</t>
  </si>
  <si>
    <t xml:space="preserve">MICROCHIP TECHNOLOGY INC</t>
  </si>
  <si>
    <t xml:space="preserve">SY89467UHY-TR</t>
  </si>
  <si>
    <t xml:space="preserve">932SQ420DGLFT</t>
  </si>
  <si>
    <t xml:space="preserve">Arrow $1.92000 (100%)</t>
  </si>
  <si>
    <t xml:space="preserve">Arrow $3.93000 (100%)</t>
  </si>
  <si>
    <t xml:space="preserve">PCA9306DCU</t>
  </si>
  <si>
    <t xml:space="preserve">SN74AVC20T245DGGR</t>
  </si>
  <si>
    <t xml:space="preserve">Arrow $3.87000 (100%)</t>
  </si>
  <si>
    <t xml:space="preserve">Arrow $2.64000 (100%)</t>
  </si>
  <si>
    <t xml:space="preserve">DS100KR800SQ/NOPB</t>
  </si>
  <si>
    <t xml:space="preserve">TEXAS</t>
  </si>
  <si>
    <t xml:space="preserve">DS100KR800SQE/NOPB</t>
  </si>
  <si>
    <t xml:space="preserve">SILICON LABORATORIES</t>
  </si>
  <si>
    <t xml:space="preserve">SI5327D-C-GM</t>
  </si>
  <si>
    <t xml:space="preserve">11/8: Roll to 0.0165 and place new PO's with Arrow.  OK to pay $44.0856 on reval</t>
  </si>
  <si>
    <t xml:space="preserve">74LVC1G07GW,125</t>
  </si>
  <si>
    <t xml:space="preserve">SN74LVC1G07DCKRG4</t>
  </si>
  <si>
    <t xml:space="preserve">11/11: The OO placed is already at $0.0375</t>
  </si>
  <si>
    <t xml:space="preserve">11/11: Per this file, 6K pcs will dock in Q4'19, which will be covered through PPV.   11/8:  On+ OOR will cover Q1;19</t>
  </si>
  <si>
    <t xml:space="preserve">Future - Nexperia</t>
  </si>
  <si>
    <t xml:space="preserve">74LVC2G34GV,125</t>
  </si>
  <si>
    <t xml:space="preserve">SN74LVC2G34DBVR</t>
  </si>
  <si>
    <t xml:space="preserve">TPL0401A-10DCKR</t>
  </si>
  <si>
    <t xml:space="preserve">ISL90727WIE627Z-TK</t>
  </si>
  <si>
    <t xml:space="preserve">TPL0401B-10DCKR</t>
  </si>
  <si>
    <t xml:space="preserve">LM321MF/NOPB</t>
  </si>
  <si>
    <t xml:space="preserve">Arrow $1.95000 (100%)</t>
  </si>
  <si>
    <t xml:space="preserve">Arrow $17.11000 (100%)</t>
  </si>
  <si>
    <t xml:space="preserve">Microsemi</t>
  </si>
  <si>
    <t xml:space="preserve">SN74LV595APWR</t>
  </si>
  <si>
    <t xml:space="preserve">74LV123PW,118</t>
  </si>
  <si>
    <t xml:space="preserve">SN74LV123APWR</t>
  </si>
  <si>
    <t xml:space="preserve">Avnet - NXP</t>
  </si>
  <si>
    <t xml:space="preserve">PCA9548ABS,118</t>
  </si>
  <si>
    <t xml:space="preserve">MAX7356ETG+T</t>
  </si>
  <si>
    <t xml:space="preserve">11/11: The OO placed is already at $0.04847. 11/13 PPV already covered. Price will increase in Q2</t>
  </si>
  <si>
    <t xml:space="preserve">11/11:  10K pcs will dock in Q4'19.  This will cover Q1'19 demand11/8: Keep flat. OH+OOR (dock in Q4'19) will cover Q1'19 </t>
  </si>
  <si>
    <t xml:space="preserve">Avnet - Nexperia</t>
  </si>
  <si>
    <t xml:space="preserve">74LVC1G11GM,115</t>
  </si>
  <si>
    <t xml:space="preserve">SN74LVC1G11DRYR</t>
  </si>
  <si>
    <t xml:space="preserve">11/11: OK to adjust the price</t>
  </si>
  <si>
    <t xml:space="preserve">11/8: Roll to .072. PO is for .072 and will dock in in Q1'19</t>
  </si>
  <si>
    <t xml:space="preserve">SN74LV165APWR</t>
  </si>
  <si>
    <t xml:space="preserve">TI Direct  $0.248 (100%)</t>
  </si>
  <si>
    <t xml:space="preserve">11/12: Demand covered, Open PO with Avnet. Not possible to change to Arista price since is direct</t>
  </si>
  <si>
    <t xml:space="preserve">Arrow $9.38000 (100%)</t>
  </si>
  <si>
    <t xml:space="preserve">Altera</t>
  </si>
  <si>
    <t xml:space="preserve">Arrow $3.28000 (100%)</t>
  </si>
  <si>
    <t xml:space="preserve">Arrow $1.40000 (100%)</t>
  </si>
  <si>
    <t xml:space="preserve">Analog : LTC6993IS6-4#TRMPBF</t>
  </si>
  <si>
    <t xml:space="preserve">TLC59281RGER</t>
  </si>
  <si>
    <t xml:space="preserve">Avnet $20.30000 (100%)</t>
  </si>
  <si>
    <t xml:space="preserve">Arrow $3.51000 (100%)</t>
  </si>
  <si>
    <t xml:space="preserve">SN74CBTLV3257PW</t>
  </si>
  <si>
    <t xml:space="preserve">831724AKILFT</t>
  </si>
  <si>
    <t xml:space="preserve">11/11: We have Qty to Buy, price needs to be adjusted</t>
  </si>
  <si>
    <t xml:space="preserve">11/8: Keep flat.  Place new PO's with Arrow.  OK to pay PPV $462.75</t>
  </si>
  <si>
    <t xml:space="preserve">74LVC244APW,118</t>
  </si>
  <si>
    <t xml:space="preserve">SN74LVC244APWR</t>
  </si>
  <si>
    <t xml:space="preserve">74LVC373APW,118</t>
  </si>
  <si>
    <t xml:space="preserve">SN74LV595ARGYR</t>
  </si>
  <si>
    <t xml:space="preserve">SN74LV165ARGYR</t>
  </si>
  <si>
    <t xml:space="preserve">Arrow $5.70000 (100%)</t>
  </si>
  <si>
    <t xml:space="preserve">SN65LVELT23DGKR</t>
  </si>
  <si>
    <t xml:space="preserve">82V3396NLG</t>
  </si>
  <si>
    <t xml:space="preserve">11/8: OH will cover demand</t>
  </si>
  <si>
    <t xml:space="preserve">MAX3222CPWRE4</t>
  </si>
  <si>
    <t xml:space="preserve">SN74CBT3305CPWRG4</t>
  </si>
  <si>
    <t xml:space="preserve">11/11: We will keep it flat. PO at $.24 just arrived, PPV will be recovered. That Qty cover the Q1 demand. Next POs will be placed with the MFG price</t>
  </si>
  <si>
    <t xml:space="preserve">Leave flat. New PO's to be placed at the new quoted price of .185 No receipts at .24 and don’t average in a DigiKey price as that is a one time thing.</t>
  </si>
  <si>
    <t xml:space="preserve">KTIR0711S</t>
  </si>
  <si>
    <t xml:space="preserve">TI Direct $1.09900 (100%)</t>
  </si>
  <si>
    <t xml:space="preserve">TI- CDCLVP1208RHDR</t>
  </si>
  <si>
    <t xml:space="preserve">SN74GTL2014PWR</t>
  </si>
  <si>
    <t xml:space="preserve">Avnet - IDT</t>
  </si>
  <si>
    <t xml:space="preserve">8SLVP1204ANLGI</t>
  </si>
  <si>
    <t xml:space="preserve">CDCLVP1204RGTR</t>
  </si>
  <si>
    <t xml:space="preserve">Arrow $4.25000 (100%)</t>
  </si>
  <si>
    <t xml:space="preserve">Cyrpess</t>
  </si>
  <si>
    <t xml:space="preserve">TI Direct $0.44400 (100%)</t>
  </si>
  <si>
    <t xml:space="preserve">Avnet $1.56000 (100%)</t>
  </si>
  <si>
    <t xml:space="preserve">SI5327B-C-GM</t>
  </si>
  <si>
    <t xml:space="preserve">Avnet $42.67000 (100%)</t>
  </si>
  <si>
    <t xml:space="preserve">AMD</t>
  </si>
  <si>
    <t xml:space="preserve">SN74CBTLV3125PWR</t>
  </si>
  <si>
    <t xml:space="preserve">SN74CBTLV3126PWR</t>
  </si>
  <si>
    <t xml:space="preserve">8L3010ANLGI8</t>
  </si>
  <si>
    <t xml:space="preserve">LMK00101SQ/NOPB</t>
  </si>
  <si>
    <t xml:space="preserve">Arrow $3.95000 (100%)</t>
  </si>
  <si>
    <t xml:space="preserve">BOURNS INC</t>
  </si>
  <si>
    <t xml:space="preserve">TBU-CA065-200-WH</t>
  </si>
  <si>
    <t xml:space="preserve">2031-23T-SM-RPLF</t>
  </si>
  <si>
    <t xml:space="preserve">74LVC1G07GV,125</t>
  </si>
  <si>
    <t xml:space="preserve">Arrow $4.26000 (100%)</t>
  </si>
  <si>
    <t xml:space="preserve">MicroSemi, AGL125V5-VQG100</t>
  </si>
  <si>
    <t xml:space="preserve">Arrow $2.94000 (100%)</t>
  </si>
  <si>
    <t xml:space="preserve">LM393DMR2G</t>
  </si>
  <si>
    <t xml:space="preserve">11/11: Ok, roll up to $0.237</t>
  </si>
  <si>
    <t xml:space="preserve">11/8: Roll to 0.237.  6K pcs will dock in Q1'19 @ .237</t>
  </si>
  <si>
    <t xml:space="preserve">SN74AVC4T245RSVR</t>
  </si>
  <si>
    <t xml:space="preserve">Purchase from avnet not TI</t>
  </si>
  <si>
    <t xml:space="preserve">8SLVP1212ANLGI/W</t>
  </si>
  <si>
    <t xml:space="preserve">11/8: Must purchase from Avnet or SGD will pay for expedite fee if needed</t>
  </si>
  <si>
    <t xml:space="preserve">mem-00281</t>
  </si>
  <si>
    <t xml:space="preserve">TPS2051CDBVR</t>
  </si>
  <si>
    <t xml:space="preserve">Arrow $10.00000 (100%)</t>
  </si>
  <si>
    <t xml:space="preserve">Altera EP4CGX30CF19C8N</t>
  </si>
  <si>
    <t xml:space="preserve">Avnet $39.47000 (100%)</t>
  </si>
  <si>
    <t xml:space="preserve">11/11: We suggested to keep the price in VCI program, the price difference is not that much</t>
  </si>
  <si>
    <t xml:space="preserve">11/8:  Roll price .69. Place new PO's with TI</t>
  </si>
  <si>
    <t xml:space="preserve">HD3SS3412RUAR</t>
  </si>
  <si>
    <t xml:space="preserve">Avnet $54.65000 (100%)</t>
  </si>
  <si>
    <t xml:space="preserve">Avnet $20.84000 (100%)</t>
  </si>
  <si>
    <t xml:space="preserve">MAX6581TG9A+T</t>
  </si>
  <si>
    <t xml:space="preserve">AP2171WG-7</t>
  </si>
  <si>
    <t xml:space="preserve">Arrow $3.31000 (100%)</t>
  </si>
  <si>
    <t xml:space="preserve">TPS22969DNYR</t>
  </si>
  <si>
    <t xml:space="preserve">TCA9617ADGKR</t>
  </si>
  <si>
    <t xml:space="preserve">TEXAS INSTRUMENTS INC:LA / NEXPERIA:LA</t>
  </si>
  <si>
    <t xml:space="preserve">TCA9617ADGKR / PCA9617ADPJ</t>
  </si>
  <si>
    <t xml:space="preserve">12 / 7</t>
  </si>
  <si>
    <t xml:space="preserve">0.32253 / 0.3287</t>
  </si>
  <si>
    <t xml:space="preserve">TPS24750RUVR</t>
  </si>
  <si>
    <t xml:space="preserve">PERICOM SEMICONDUCTOR</t>
  </si>
  <si>
    <t xml:space="preserve">PI6C4911506LIEX</t>
  </si>
  <si>
    <t xml:space="preserve">TPS24751RUVR</t>
  </si>
  <si>
    <t xml:space="preserve">Purchase from Avnet, not TI</t>
  </si>
  <si>
    <t xml:space="preserve">Avnet $30.12000 (100%)</t>
  </si>
  <si>
    <t xml:space="preserve">11/8:  Place new PO's with TI.  OK to pay reval $1.1929</t>
  </si>
  <si>
    <t xml:space="preserve">SN65HVD75DR</t>
  </si>
  <si>
    <t xml:space="preserve">TEXAS INSTRUMENTS INC:LA</t>
  </si>
  <si>
    <t xml:space="preserve">SN74AUP1G06DCKR</t>
  </si>
  <si>
    <t xml:space="preserve">ESD8106MUTAG</t>
  </si>
  <si>
    <t xml:space="preserve">74LVC2G34GW,125</t>
  </si>
  <si>
    <t xml:space="preserve">SN74LVC2G34DCKR</t>
  </si>
  <si>
    <t xml:space="preserve">CDCLVD1208RHDR</t>
  </si>
  <si>
    <t xml:space="preserve">74LVC244AQ20-13 / 74LVC244ABQ,115</t>
  </si>
  <si>
    <t xml:space="preserve">TI Direct $9.38400 (100%)</t>
  </si>
  <si>
    <t xml:space="preserve">TI: DS280BR810ZBFR</t>
  </si>
  <si>
    <t xml:space="preserve">Arrow $4.10000 (100%)</t>
  </si>
  <si>
    <t xml:space="preserve">RICHTEK TECHNOLOGY</t>
  </si>
  <si>
    <t xml:space="preserve">RT2852BHGQW</t>
  </si>
  <si>
    <t xml:space="preserve">ZL6105ALAF</t>
  </si>
  <si>
    <t xml:space="preserve">ISL6398HRTZ-T</t>
  </si>
  <si>
    <t xml:space="preserve">Arrow $20.00000 (100%)</t>
  </si>
  <si>
    <t xml:space="preserve">Silcon Labs</t>
  </si>
  <si>
    <t xml:space="preserve">Arrow $2.85000 (100%)</t>
  </si>
  <si>
    <t xml:space="preserve">Avnet $5.47000 (100%)</t>
  </si>
  <si>
    <t xml:space="preserve">On Semi NB6L239MNR2G</t>
  </si>
  <si>
    <t xml:space="preserve">Avnet $0.91000 (100%)</t>
  </si>
  <si>
    <t xml:space="preserve">Intersil</t>
  </si>
  <si>
    <t xml:space="preserve">Arrow $14.03000 (100%)</t>
  </si>
  <si>
    <t xml:space="preserve">LT</t>
  </si>
  <si>
    <t xml:space="preserve">INFINEON TECHNOLOGIES AG</t>
  </si>
  <si>
    <t xml:space="preserve">BSG0811ND</t>
  </si>
  <si>
    <t xml:space="preserve">NCP451FCT2G</t>
  </si>
  <si>
    <t xml:space="preserve">NCP45560IMNTWG-H</t>
  </si>
  <si>
    <t xml:space="preserve">NB6L72MMNG</t>
  </si>
  <si>
    <t xml:space="preserve">Avnet $2.26000 (100%)</t>
  </si>
  <si>
    <t xml:space="preserve">TPS62140RGTR</t>
  </si>
  <si>
    <t xml:space="preserve">TEXAS INSTRUMENTS</t>
  </si>
  <si>
    <t xml:space="preserve">SN74AVC1T45YZPR</t>
  </si>
  <si>
    <t xml:space="preserve">SN74AVC2T45YZPR</t>
  </si>
  <si>
    <t xml:space="preserve">SA56004ED,118</t>
  </si>
  <si>
    <t xml:space="preserve">NEXPERIA:LA</t>
  </si>
  <si>
    <t xml:space="preserve">Marvell $18.54000 (100%)</t>
  </si>
  <si>
    <t xml:space="preserve">Marvell</t>
  </si>
  <si>
    <t xml:space="preserve">FSA2267AMUX</t>
  </si>
  <si>
    <t xml:space="preserve">Avnet $2.08000 (100%)</t>
  </si>
  <si>
    <t xml:space="preserve">Infineon</t>
  </si>
  <si>
    <t xml:space="preserve">Approved </t>
  </si>
  <si>
    <t xml:space="preserve">11/12: Demand covered with PO from Jabil</t>
  </si>
  <si>
    <t xml:space="preserve">TI Direct  $0.23200 (100%)</t>
  </si>
  <si>
    <t xml:space="preserve">Arrow $6.27000 (100%)</t>
  </si>
  <si>
    <t xml:space="preserve">Ti Direct  $1.1340 (100%)</t>
  </si>
  <si>
    <t xml:space="preserve">TPS22968DPUR</t>
  </si>
  <si>
    <t xml:space="preserve">Arrow - On Semi</t>
  </si>
  <si>
    <t xml:space="preserve">MC74HC112ADTR2G</t>
  </si>
  <si>
    <t xml:space="preserve">Avnet $1.38000 (100%)</t>
  </si>
  <si>
    <t xml:space="preserve">SLB9670VQ12FW640XUMA1</t>
  </si>
  <si>
    <t xml:space="preserve">PI6C557-03BLEX</t>
  </si>
  <si>
    <t xml:space="preserve">Avnet $0.94000 (100%)</t>
  </si>
  <si>
    <t xml:space="preserve">IDT</t>
  </si>
  <si>
    <t xml:space="preserve">PCA9555AHF,128</t>
  </si>
  <si>
    <t xml:space="preserve">Avnet $1.45000 (100%)</t>
  </si>
  <si>
    <t xml:space="preserve">MPS</t>
  </si>
  <si>
    <t xml:space="preserve">Avnet $1.84000 (100%)</t>
  </si>
  <si>
    <t xml:space="preserve">Monolithic Power MP5023GV-0000-Z</t>
  </si>
  <si>
    <t xml:space="preserve">MAX31790ATI+T</t>
  </si>
  <si>
    <t xml:space="preserve">Arrow $3.20000 (100%)</t>
  </si>
  <si>
    <t xml:space="preserve">TI Direct  $5.58 (100%)</t>
  </si>
  <si>
    <t xml:space="preserve">TI: UCD90320ZWSR</t>
  </si>
  <si>
    <t xml:space="preserve">TI Direct $.306 (100%)</t>
  </si>
  <si>
    <t xml:space="preserve">Avnet $19.88000 (100%)</t>
  </si>
  <si>
    <t xml:space="preserve">Avnet $22.83000 (100%)</t>
  </si>
  <si>
    <t xml:space="preserve">Xilinx</t>
  </si>
  <si>
    <t xml:space="preserve">11/11: Ok, Keep flat. PO at .325 already arrived</t>
  </si>
  <si>
    <t xml:space="preserve">Keep flat, Q4 and Q1 price are both at .31. Why did you buy at .325? I never approved a PPV for this. Also, use .31 for any future PO's. My pricing is better.</t>
  </si>
  <si>
    <t xml:space="preserve">ST3232EBTR</t>
  </si>
  <si>
    <t xml:space="preserve">STMicroelectronics (STM)</t>
  </si>
  <si>
    <t xml:space="preserve">Avnet $1.51600 (100%)</t>
  </si>
  <si>
    <t xml:space="preserve">Ti Direct  $2.0500 (100%)</t>
  </si>
  <si>
    <t xml:space="preserve">11/11: Need to keep it at $.0007, since this was the VCI price. 11/13: OK, Yage/Future</t>
  </si>
  <si>
    <t xml:space="preserve">Nothing on hand, nothing on order and your quote is for .095. It makes no sense to quote .00033, Keep flat
 SM 11/11: Not going to keep at a higher price just because it's in a VCI price. Then remove it.
SM 11/12: Sanmina will use .00033 and needs to check to add this lower cost part to the VCI program</t>
  </si>
  <si>
    <t xml:space="preserve">RC0402FR-071K49L</t>
  </si>
  <si>
    <t xml:space="preserve">11/12: Demand covered, Open PO with Avnet. Not possible to change to Arista price since is direct / very rew material to purchase with a high TI MOQ, could you revise</t>
  </si>
  <si>
    <t xml:space="preserve">TI Direct  $6.6500 (100%)</t>
  </si>
  <si>
    <t xml:space="preserve">TI Direct $11.08600 (100%)</t>
  </si>
  <si>
    <t xml:space="preserve">TI: DS280BR820ZBLR</t>
  </si>
  <si>
    <t xml:space="preserve">Arrow $84.00000 (100%)</t>
  </si>
  <si>
    <t xml:space="preserve">Aspeed $8.85000 (100%)</t>
  </si>
  <si>
    <t xml:space="preserve">Avnet $3.51000 (100%)</t>
  </si>
  <si>
    <t xml:space="preserve">Xlinix</t>
  </si>
  <si>
    <t xml:space="preserve">Ti Direct  $0.59700 (100%)</t>
  </si>
  <si>
    <t xml:space="preserve">TI Direct  $0.26200 (100%)</t>
  </si>
  <si>
    <t xml:space="preserve">TI : TMUX136RSER</t>
  </si>
  <si>
    <t xml:space="preserve">Avnet $3.08100 (100%)</t>
  </si>
  <si>
    <t xml:space="preserve">Avnet $55.65000 (100%)</t>
  </si>
  <si>
    <t xml:space="preserve">Avnet $0.06100 (100%)</t>
  </si>
  <si>
    <t xml:space="preserve">Diodes Inc</t>
  </si>
  <si>
    <t xml:space="preserve">LFARIIC-01019CS-Q</t>
  </si>
  <si>
    <t xml:space="preserve">Arrow $12.00000 (100%)</t>
  </si>
  <si>
    <t xml:space="preserve">MIcrosemi</t>
  </si>
  <si>
    <t xml:space="preserve">Avnet $1.44000 (100%)</t>
  </si>
  <si>
    <t xml:space="preserve">Avnet $1.36000 (100%)</t>
  </si>
  <si>
    <t xml:space="preserve">Monolothic Power Systems</t>
  </si>
  <si>
    <t xml:space="preserve">Avnet $8.89000 (100%)</t>
  </si>
  <si>
    <t xml:space="preserve">TI Direct $0.56100 (100%)</t>
  </si>
  <si>
    <t xml:space="preserve">Avnet $24.00000 (100%)</t>
  </si>
  <si>
    <t xml:space="preserve">Avnet $1.78000 (100%)</t>
  </si>
  <si>
    <t xml:space="preserve">Arrow $2.26000 (100%)</t>
  </si>
  <si>
    <t xml:space="preserve">Micro Semi</t>
  </si>
  <si>
    <t xml:space="preserve">Avnet $28.52000 (100%)</t>
  </si>
  <si>
    <t xml:space="preserve">Avnet $3.33000 (100%)</t>
  </si>
  <si>
    <t xml:space="preserve">Arrow $15.60000 (100%)</t>
  </si>
  <si>
    <t xml:space="preserve">TI Direct $0.05500 (100%)</t>
  </si>
  <si>
    <t xml:space="preserve">Avnet $0.20000 (100%)</t>
  </si>
  <si>
    <t xml:space="preserve">Dialog Semiconductor</t>
  </si>
  <si>
    <t xml:space="preserve">TI Direct $1.06900 (100%)</t>
  </si>
  <si>
    <t xml:space="preserve">TI: LM5017MRE/NOPB</t>
  </si>
  <si>
    <t xml:space="preserve">Avnet $9.02000 (100%)</t>
  </si>
  <si>
    <t xml:space="preserve">TI Direct $0.13500 (100%)</t>
  </si>
  <si>
    <t xml:space="preserve">TI Direct $0.42700(100%)</t>
  </si>
  <si>
    <t xml:space="preserve">Avnet $0.13000 (100%)</t>
  </si>
  <si>
    <t xml:space="preserve">Avnet $5.10000 (100%)</t>
  </si>
  <si>
    <t xml:space="preserve">Avnet $0.19000 (100%)</t>
  </si>
  <si>
    <t xml:space="preserve">ST Micro</t>
  </si>
  <si>
    <t xml:space="preserve">Avnet $13.50000 (100%)</t>
  </si>
  <si>
    <t xml:space="preserve">Avnet $40.09000 (100%)</t>
  </si>
  <si>
    <t xml:space="preserve">Avnet $39.72000 (100%)</t>
  </si>
  <si>
    <t xml:space="preserve">C temp part</t>
  </si>
  <si>
    <t xml:space="preserve">Avnet $.1579 (100%)</t>
  </si>
  <si>
    <t xml:space="preserve">Nexperia</t>
  </si>
  <si>
    <t xml:space="preserve">TI Direct  $0.06000 (100%)</t>
  </si>
  <si>
    <t xml:space="preserve">Arrow $3.55000 (100%)</t>
  </si>
  <si>
    <t xml:space="preserve">Silabs</t>
  </si>
  <si>
    <t xml:space="preserve">Avnet $1.10770 (100%)</t>
  </si>
  <si>
    <t xml:space="preserve">TI: TPS56C215RNNR</t>
  </si>
  <si>
    <t xml:space="preserve">Avnet $0.38160 (100%)</t>
  </si>
  <si>
    <t xml:space="preserve">TI: ISO7720DR</t>
  </si>
  <si>
    <t xml:space="preserve">Avnet $0.03690 (100%)</t>
  </si>
  <si>
    <t xml:space="preserve">Avnet $0.17490 (100%)</t>
  </si>
  <si>
    <t xml:space="preserve">Avnet $0.64000 (100%)</t>
  </si>
  <si>
    <t xml:space="preserve">TI Direct $0.45000 (100%)</t>
  </si>
  <si>
    <t xml:space="preserve">Avnet $0.45200 (100%)</t>
  </si>
  <si>
    <t xml:space="preserve">Dialog Semi Greenpak $0.18000 (100%)</t>
  </si>
  <si>
    <t xml:space="preserve">Avnet $0.05000 (100%)</t>
  </si>
  <si>
    <t xml:space="preserve">On Semi: NC7WZ17P6X</t>
  </si>
  <si>
    <t xml:space="preserve">Avnet $0.12826 (100%)</t>
  </si>
  <si>
    <t xml:space="preserve">TI: SN74LVC2G07DCKR</t>
  </si>
  <si>
    <t xml:space="preserve">Avnet $0.62964 (100%)</t>
  </si>
  <si>
    <t xml:space="preserve">ISO7721FDR</t>
  </si>
  <si>
    <t xml:space="preserve">Arrow $4.54000 (100%)</t>
  </si>
  <si>
    <t xml:space="preserve">TI Direct $0.4510 (100%)</t>
  </si>
  <si>
    <t xml:space="preserve">Avnet $0.25300 (100%)</t>
  </si>
  <si>
    <t xml:space="preserve">PCA9555APW,118</t>
  </si>
  <si>
    <t xml:space="preserve">Arrow  $0.48000 (100%)</t>
  </si>
  <si>
    <t xml:space="preserve">74LV1T34GWH</t>
  </si>
  <si>
    <t xml:space="preserve">DLW21SN900SQ2L</t>
  </si>
  <si>
    <t xml:space="preserve">BLM18PG300SN1D</t>
  </si>
  <si>
    <t xml:space="preserve">NCB-H0805A101TR400F</t>
  </si>
  <si>
    <t xml:space="preserve">LQH32CN4R7M33L</t>
  </si>
  <si>
    <t xml:space="preserve">LQM18FN100M00D</t>
  </si>
  <si>
    <t xml:space="preserve">IHLP5050FDERR68M01</t>
  </si>
  <si>
    <t xml:space="preserve">LQW15AN22NG00D</t>
  </si>
  <si>
    <t xml:space="preserve">BLM18EG221SN1D</t>
  </si>
  <si>
    <t xml:space="preserve">BLM18AG601SN1D</t>
  </si>
  <si>
    <t xml:space="preserve">IHLP4040DZERR56M01</t>
  </si>
  <si>
    <t xml:space="preserve">COILCRAFT</t>
  </si>
  <si>
    <t xml:space="preserve">MSS1038-103NLC</t>
  </si>
  <si>
    <t xml:space="preserve">IHLP4040DZER1R0M01</t>
  </si>
  <si>
    <t xml:space="preserve">IHLP4040DZER1R5M01</t>
  </si>
  <si>
    <t xml:space="preserve">SM 10/25: Need to reivew on hand, on order, receipts, demand</t>
  </si>
  <si>
    <t xml:space="preserve">IHLP5050EZER1R0M01</t>
  </si>
  <si>
    <t xml:space="preserve">BLM15BB221SN1D</t>
  </si>
  <si>
    <t xml:space="preserve">4000
 4000
 4000</t>
  </si>
  <si>
    <t xml:space="preserve">8
 6
 7</t>
  </si>
  <si>
    <t xml:space="preserve">MI0805M221R-10 .0112
 BKP2125HS221-T .01512
 BLM21PG221SN1D .01883</t>
  </si>
  <si>
    <t xml:space="preserve">Multi Column Pricing ; Price dictated by the QTY at time of Purchase - subject to change at the new quarter-, Potential Recovery Fee
 Multi Column Pricing ; Price dictated by the QTY at time of Purchase - subject to change at the new quarter-, No Tariff
 No Tariff , used average price .01505 for all 3 AML's
 SM 10/25: Use my Q4'19 quote. It is lower.</t>
  </si>
  <si>
    <t xml:space="preserve">LAIRD TECHNOLOGIES</t>
  </si>
  <si>
    <t xml:space="preserve">MI0805M221R-10</t>
  </si>
  <si>
    <t xml:space="preserve">FBMJ2125HS420-T</t>
  </si>
  <si>
    <t xml:space="preserve">CHILISIN ELECTRONICS</t>
  </si>
  <si>
    <t xml:space="preserve">MMD-12FD-R47M-V1-RU</t>
  </si>
  <si>
    <t xml:space="preserve">NCB-H0805A331TR250F</t>
  </si>
  <si>
    <t xml:space="preserve">ABRACON CORP</t>
  </si>
  <si>
    <t xml:space="preserve">ASPI-0630LR-3R3M-T15</t>
  </si>
  <si>
    <t xml:space="preserve">28F0181-1SR-10</t>
  </si>
  <si>
    <t xml:space="preserve">HEILIND ELECTRONICS</t>
  </si>
  <si>
    <t xml:space="preserve">MPZ2012S331AT000</t>
  </si>
  <si>
    <t xml:space="preserve">IHLP4040DZERR36M01</t>
  </si>
  <si>
    <t xml:space="preserve">PULSE ELECTRONICS</t>
  </si>
  <si>
    <t xml:space="preserve">PA2607.151NLT</t>
  </si>
  <si>
    <t xml:space="preserve">NPIM42B1R0MTRF</t>
  </si>
  <si>
    <t xml:space="preserve">IHLP2020BZER1R0M01</t>
  </si>
  <si>
    <t xml:space="preserve">BLM18PG181SN1D</t>
  </si>
  <si>
    <t xml:space="preserve">MLZ1608DR22DT000</t>
  </si>
  <si>
    <t xml:space="preserve">FP0404R1-R065-R</t>
  </si>
  <si>
    <t xml:space="preserve">FP1007R3-R17-R</t>
  </si>
  <si>
    <t xml:space="preserve">744373680047B</t>
  </si>
  <si>
    <t xml:space="preserve">TDK CORP:LA / MURATA:LA</t>
  </si>
  <si>
    <t xml:space="preserve">MPZ1608S331ATA00 / BLM18SG331TN1D</t>
  </si>
  <si>
    <t xml:space="preserve">4000 / 10000</t>
  </si>
  <si>
    <t xml:space="preserve">4 / 9</t>
  </si>
  <si>
    <t xml:space="preserve">0.01605 / 0.02938</t>
  </si>
  <si>
    <t xml:space="preserve">BLM18PG471SN1</t>
  </si>
  <si>
    <t xml:space="preserve">MPZ1608S221ATA00</t>
  </si>
  <si>
    <t xml:space="preserve">NRS4018T4R7MDGJ</t>
  </si>
  <si>
    <t xml:space="preserve">MMD-06CZ-R47M-V1-RU</t>
  </si>
  <si>
    <t xml:space="preserve">FP0807R1-R22-R</t>
  </si>
  <si>
    <t xml:space="preserve">FP1007R3-R15-R</t>
  </si>
  <si>
    <t xml:space="preserve">LQW15AN2N7D00D</t>
  </si>
  <si>
    <t xml:space="preserve">BLM18KG601SN1D</t>
  </si>
  <si>
    <t xml:space="preserve">ILHB0805ER601V</t>
  </si>
  <si>
    <t xml:space="preserve">IHLP2020BZERR47M01</t>
  </si>
  <si>
    <t xml:space="preserve">BLM18BB221SN1D</t>
  </si>
  <si>
    <t xml:space="preserve">PA2607.181NL</t>
  </si>
  <si>
    <t xml:space="preserve">VLS6045EX-2R2N</t>
  </si>
  <si>
    <t xml:space="preserve">HR2220V801R-10</t>
  </si>
  <si>
    <t xml:space="preserve">Your average receipt is .176 &amp; my price is .176 sinceQ4 and still holds in Q1. Please roll to .176 this quarter and buy from ITG if needed.</t>
  </si>
  <si>
    <t xml:space="preserve">ITG</t>
  </si>
  <si>
    <t xml:space="preserve">SL1616A-R06LHF</t>
  </si>
  <si>
    <t xml:space="preserve">SM 10/25: ITG Q4'19 Arista Price /Use my price it is lower</t>
  </si>
  <si>
    <t xml:space="preserve">THE INTER-TECHNICAL GROUP</t>
  </si>
  <si>
    <t xml:space="preserve">NCB-H0805A221TR300F</t>
  </si>
  <si>
    <t xml:space="preserve">LQW15AN22NG80B</t>
  </si>
  <si>
    <t xml:space="preserve">BLM21PG220SN1D</t>
  </si>
  <si>
    <t xml:space="preserve">SM4015A-R47MHF</t>
  </si>
  <si>
    <t xml:space="preserve">MMD-06CZ-4R7M-V1-RU</t>
  </si>
  <si>
    <t xml:space="preserve">FP3-R10-R</t>
  </si>
  <si>
    <t xml:space="preserve">MMD-06CZ-R68M-V1-RU</t>
  </si>
  <si>
    <t xml:space="preserve">DLP11TB800UL2L</t>
  </si>
  <si>
    <t xml:space="preserve">IHLP2020CZER3R3M11</t>
  </si>
  <si>
    <t xml:space="preserve">FP1008-150-R</t>
  </si>
  <si>
    <t xml:space="preserve">SRP1038A-3R3M</t>
  </si>
  <si>
    <t xml:space="preserve">IHLP4040DZER4R7M01</t>
  </si>
  <si>
    <t xml:space="preserve">ITG ELECTRONICS</t>
  </si>
  <si>
    <t xml:space="preserve">L30921-5</t>
  </si>
  <si>
    <t xml:space="preserve">IHLP3232DZER2R2M11</t>
  </si>
  <si>
    <t xml:space="preserve">MMD-10DZ-5R6M-V1-RU</t>
  </si>
  <si>
    <t xml:space="preserve">NRS4018T100MDGJ</t>
  </si>
  <si>
    <t xml:space="preserve">FBMJ3216HS800-T</t>
  </si>
  <si>
    <t xml:space="preserve">CIS10P700AC</t>
  </si>
  <si>
    <t xml:space="preserve">HI3312X101R-10</t>
  </si>
  <si>
    <t xml:space="preserve">ASPI-0630LR-1R0M-T15</t>
  </si>
  <si>
    <t xml:space="preserve">HI0805R800R-10</t>
  </si>
  <si>
    <t xml:space="preserve">SM 11/12: Need to quote Direct for Q2'20</t>
  </si>
  <si>
    <t xml:space="preserve">ANAREN</t>
  </si>
  <si>
    <t xml:space="preserve">BD1631J50100AHF</t>
  </si>
  <si>
    <t xml:space="preserve">SER1052-222MLC</t>
  </si>
  <si>
    <t xml:space="preserve">BLM15PD121SN1D</t>
  </si>
  <si>
    <t xml:space="preserve">FP1007R6-R47-R</t>
  </si>
  <si>
    <t xml:space="preserve">EPL7040-781MEC</t>
  </si>
  <si>
    <t xml:space="preserve">BLM18KG260TN1D</t>
  </si>
  <si>
    <t xml:space="preserve">EPL7040-102MEC</t>
  </si>
  <si>
    <t xml:space="preserve">XAL7030-601MEC</t>
  </si>
  <si>
    <t xml:space="preserve">BLM15PD600SN1D</t>
  </si>
  <si>
    <t xml:space="preserve">SLC1175-301MEC</t>
  </si>
  <si>
    <t xml:space="preserve">MMZ1005S102CT</t>
  </si>
  <si>
    <t xml:space="preserve">BLM15AG221SH1D</t>
  </si>
  <si>
    <t xml:space="preserve">BLM18KG300TN1D</t>
  </si>
  <si>
    <t xml:space="preserve">ASPI-0630LR-100M-T15</t>
  </si>
  <si>
    <t xml:space="preserve">LQW15AN8N2G8ZD</t>
  </si>
  <si>
    <t xml:space="preserve">MBKK1608T1R0M</t>
  </si>
  <si>
    <t xml:space="preserve">PA3784.181HLT</t>
  </si>
  <si>
    <t xml:space="preserve">FP1008-120-R</t>
  </si>
  <si>
    <t xml:space="preserve">SM 11/13: Part is still IPQ, but SGD's quote was lower than mine</t>
  </si>
  <si>
    <t xml:space="preserve">MMD-10DZ-R68M-S1</t>
  </si>
  <si>
    <t xml:space="preserve">FP1008R7-R100-R</t>
  </si>
  <si>
    <t xml:space="preserve">FP1008R1-R220-R</t>
  </si>
  <si>
    <t xml:space="preserve">MSS1038-224KLC</t>
  </si>
  <si>
    <t xml:space="preserve">FP1308R3-R32-R</t>
  </si>
  <si>
    <t xml:space="preserve">FP1007R6-R33-R</t>
  </si>
  <si>
    <t xml:space="preserve">PG0871.102NLT</t>
  </si>
  <si>
    <t xml:space="preserve">PA3288.221HLT</t>
  </si>
  <si>
    <t xml:space="preserve">FP1308R3-R44-R</t>
  </si>
  <si>
    <t xml:space="preserve">P0422NL</t>
  </si>
  <si>
    <t xml:space="preserve">11/11: OK, Keep flat. Need to purchase with BOURNS INC</t>
  </si>
  <si>
    <t xml:space="preserve">Nothing on hand, nothing on order and your quote is for .095. It makes no sense to quote .127, Keep flat</t>
  </si>
  <si>
    <t xml:space="preserve">SRN6045-680M</t>
  </si>
  <si>
    <t xml:space="preserve">IHLP5050FDERR15M01</t>
  </si>
  <si>
    <t xml:space="preserve">IHLP2020CZER1R5M01</t>
  </si>
  <si>
    <t xml:space="preserve">FP0805R1-R07-R</t>
  </si>
  <si>
    <t xml:space="preserve">Cymmetrik quoted $ .2969 to Arista -MOQ 10000</t>
  </si>
  <si>
    <t xml:space="preserve">W H BRADY COMPANY</t>
  </si>
  <si>
    <t xml:space="preserve">LUSTRE-CAL</t>
  </si>
  <si>
    <t xml:space="preserve">LC10025</t>
  </si>
  <si>
    <t xml:space="preserve">Brady</t>
  </si>
  <si>
    <t xml:space="preserve">TIL-1-71C/160F-DIA</t>
  </si>
  <si>
    <t xml:space="preserve">Heilind</t>
  </si>
  <si>
    <t xml:space="preserve">Y4301618</t>
  </si>
  <si>
    <t xml:space="preserve">Identco de Mexico S de RL de CV</t>
  </si>
  <si>
    <t xml:space="preserve">TTL145-403-25</t>
  </si>
  <si>
    <t xml:space="preserve">IDENTCO</t>
  </si>
  <si>
    <t xml:space="preserve">Aavid</t>
  </si>
  <si>
    <t xml:space="preserve">125800D00000G</t>
  </si>
  <si>
    <t xml:space="preserve">Sanmina Turtle Lake $0.62500 (100%)</t>
  </si>
  <si>
    <t xml:space="preserve">LF8949200</t>
  </si>
  <si>
    <t xml:space="preserve">Sanmina Turtle Lake $1.04700 (100%)</t>
  </si>
  <si>
    <t xml:space="preserve">LF8949300</t>
  </si>
  <si>
    <t xml:space="preserve">Cut in new cost per Theresa. We will pay for reval</t>
  </si>
  <si>
    <t xml:space="preserve">pencom $0.24500 (100%)</t>
  </si>
  <si>
    <t xml:space="preserve">pencom $0.02500 (100%)</t>
  </si>
  <si>
    <t xml:space="preserve">pencom $0.00800 (100%)</t>
  </si>
  <si>
    <t xml:space="preserve">11/12 Could we apply the cost for CQ4´19 11/13: Update STD in System</t>
  </si>
  <si>
    <t xml:space="preserve">Yes, can apply to Q4.</t>
  </si>
  <si>
    <t xml:space="preserve">Interplex Plastic Industries PTE LTD $0.33950 (100%)</t>
  </si>
  <si>
    <t xml:space="preserve">New for Q1.</t>
  </si>
  <si>
    <t xml:space="preserve">11/11: OH is already at this price. Price needs to be adjusted.</t>
  </si>
  <si>
    <t xml:space="preserve">M24C16-WMN6TP</t>
  </si>
  <si>
    <t xml:space="preserve">Avnet - ST Micro</t>
  </si>
  <si>
    <t xml:space="preserve">M24512-WMN6TP</t>
  </si>
  <si>
    <t xml:space="preserve">AT24C512C-SSHD-T</t>
  </si>
  <si>
    <t xml:space="preserve">Macronix - Arrow $0.25380 (80%) / Macronix - Future $0.30500 (20%)</t>
  </si>
  <si>
    <t xml:space="preserve">100 / 250</t>
  </si>
  <si>
    <t xml:space="preserve">MX25L4006EM1I-12G /MX25L4006EM1I-12G</t>
  </si>
  <si>
    <t xml:space="preserve">Smart $16.50000 (100%)</t>
  </si>
  <si>
    <t xml:space="preserve">SSEU52U002GQ9BCRS</t>
  </si>
  <si>
    <t xml:space="preserve">Tricor $29.00000 (100%)</t>
  </si>
  <si>
    <t xml:space="preserve">TRF7256U64F9333G8-NYIP</t>
  </si>
  <si>
    <t xml:space="preserve">Lower MOQ vs last qtr so price up</t>
  </si>
  <si>
    <t xml:space="preserve">MICRON TECHNOLOGY INC</t>
  </si>
  <si>
    <t xml:space="preserve">M25P16-VMW6TG</t>
  </si>
  <si>
    <t xml:space="preserve">11/8: Roll to .21.  Place new PO's with Arrow</t>
  </si>
  <si>
    <t xml:space="preserve">Arrow - Microchip</t>
  </si>
  <si>
    <t xml:space="preserve">AT25640B-SSHL-B</t>
  </si>
  <si>
    <t xml:space="preserve">AT25640B-SSHL-T</t>
  </si>
  <si>
    <t xml:space="preserve">Macronix - Avnet $0.67470 (100%) / Macronix - Arrow $0.65000 (0%)</t>
  </si>
  <si>
    <t xml:space="preserve">440 / 1</t>
  </si>
  <si>
    <t xml:space="preserve">14 / 10</t>
  </si>
  <si>
    <t xml:space="preserve">MX25L6433FMI-08G /MX25L6433FMI-08G</t>
  </si>
  <si>
    <t xml:space="preserve">Unigen $33.00000 (100%)</t>
  </si>
  <si>
    <t xml:space="preserve">U51U7200N8DD-BDH-ARS​F</t>
  </si>
  <si>
    <t xml:space="preserve">Nanya $2.00000 (70%) / Micron $2.51000 (30%)</t>
  </si>
  <si>
    <t xml:space="preserve">10 / 7</t>
  </si>
  <si>
    <t xml:space="preserve">NT5CC512M8EQ-EK /MT41K512M8DA-107:P TR</t>
  </si>
  <si>
    <t xml:space="preserve">MX25L6406EZNI-12G</t>
  </si>
  <si>
    <t xml:space="preserve">Micron $4.73000 (80%) / Kioxia  $3.60000 (0%) / Smart $6.00000 (20%) / Tricor $6.00000 (0%)</t>
  </si>
  <si>
    <t xml:space="preserve">1520 / 760 / 200 / 760</t>
  </si>
  <si>
    <t xml:space="preserve">7 / 12 / 20 / 6</t>
  </si>
  <si>
    <t xml:space="preserve">MTFC8GAKAJCN-1M WT / THGBMJG6C1LBAIL /SH9M8GP1ATI01 /SM662PX8-AC</t>
  </si>
  <si>
    <t xml:space="preserve">Split and MOQ change</t>
  </si>
  <si>
    <t xml:space="preserve">Samsung $7.00000 (100%)</t>
  </si>
  <si>
    <t xml:space="preserve">K4G41325FE-HC28</t>
  </si>
  <si>
    <t xml:space="preserve">ATMEL CORP</t>
  </si>
  <si>
    <t xml:space="preserve">AT24C64D-MAHM-T</t>
  </si>
  <si>
    <t xml:space="preserve">Avnet - Micron</t>
  </si>
  <si>
    <t xml:space="preserve">MT25QL128ABA1EW9-0SIT</t>
  </si>
  <si>
    <t xml:space="preserve">MX25L12835FZ2I-10G</t>
  </si>
  <si>
    <t xml:space="preserve">Fujitsu - Digikey $4.00988 (100%)</t>
  </si>
  <si>
    <t xml:space="preserve">MB85RS512TPNF-G-JNERE1</t>
  </si>
  <si>
    <t xml:space="preserve">12/3: It is higher, Ok, lets keep it flat per Omar</t>
  </si>
  <si>
    <t xml:space="preserve">12/3: If you the onhand qty &gt; than the demand, please keep flat</t>
  </si>
  <si>
    <t xml:space="preserve">MX25U12835FZNI-10G</t>
  </si>
  <si>
    <t xml:space="preserve">WINBOND</t>
  </si>
  <si>
    <t xml:space="preserve">W25Q128FWPIG TR</t>
  </si>
  <si>
    <t xml:space="preserve">Future - Onsemi</t>
  </si>
  <si>
    <t xml:space="preserve">CAT24C512WI-GT3</t>
  </si>
  <si>
    <t xml:space="preserve">MX25L3233FZNI-08G</t>
  </si>
  <si>
    <t xml:space="preserve">MACRONIX:LA</t>
  </si>
  <si>
    <t xml:space="preserve">MX25L3233FZNI-08Q</t>
  </si>
  <si>
    <t xml:space="preserve">Microchip - Future $0.92000 (100%)</t>
  </si>
  <si>
    <t xml:space="preserve">AT25512N-SH-B</t>
  </si>
  <si>
    <t xml:space="preserve">MX25L3233FM2I-08G</t>
  </si>
  <si>
    <t xml:space="preserve">Arrow - Macronix</t>
  </si>
  <si>
    <t xml:space="preserve">Virtium $33.91000 (75%) / Tricor $27.50000 (25%) / Smart $29.00000 (0%) / Unigen $38.00000 (0%)</t>
  </si>
  <si>
    <t xml:space="preserve">100 / 100 / 50 / 200</t>
  </si>
  <si>
    <t xml:space="preserve">12 / 4 / 10 / 10</t>
  </si>
  <si>
    <t xml:space="preserve">VSFBM4CC030G-ARI /TRSC41BM030M4-46EN /SV9M2S46D032GJM21 /UBM3SMO32H0CM1-ETG-ARI</t>
  </si>
  <si>
    <t xml:space="preserve">Micron $1.40000 (100%)</t>
  </si>
  <si>
    <t xml:space="preserve">MT25QL256ABA1EW9-0SIT</t>
  </si>
  <si>
    <t xml:space="preserve">11/11: Ok, roll up to new price</t>
  </si>
  <si>
    <t xml:space="preserve">11/8: Why roll to .19 if your recommendation is .1872</t>
  </si>
  <si>
    <t xml:space="preserve">ST MICRO</t>
  </si>
  <si>
    <t xml:space="preserve">M95256-RMN6TP</t>
  </si>
  <si>
    <t xml:space="preserve">Virtium $55.28000 (45%) / Smart $62.00000 (55%)</t>
  </si>
  <si>
    <t xml:space="preserve">8 / 12</t>
  </si>
  <si>
    <t xml:space="preserve">VL31A1H63F-N7SC /ST1027UD410872SC</t>
  </si>
  <si>
    <t xml:space="preserve">SK Hynix PO / Samsung Delivery</t>
  </si>
  <si>
    <t xml:space="preserve">SK Hynix $4.50000 (50%) / Samsung $4.50000 (50%)</t>
  </si>
  <si>
    <t xml:space="preserve">2000 / 1280</t>
  </si>
  <si>
    <t xml:space="preserve">10 / 14</t>
  </si>
  <si>
    <t xml:space="preserve">H5AN8G6NCJR-VK / K4A8G165WC-BCTD</t>
  </si>
  <si>
    <t xml:space="preserve">11/7 JM: Updated split to share and SK Hynix recently qualified</t>
  </si>
  <si>
    <t xml:space="preserve">Micron $4.73000 (20%) / Kioxia $3.60000 (80%)</t>
  </si>
  <si>
    <t xml:space="preserve">1520 / 760</t>
  </si>
  <si>
    <t xml:space="preserve">7 / 12</t>
  </si>
  <si>
    <t xml:space="preserve">MTFC8GAKAJCN-1M WT / THGBMJG6C1LBAIL</t>
  </si>
  <si>
    <t xml:space="preserve">11/7 JM: Removing Smart from split as they are disqualified for this APN</t>
  </si>
  <si>
    <t xml:space="preserve">10/28 Smart is disqualified. Kioxia John expect to Qual by Q120 so leave splits for that.</t>
  </si>
  <si>
    <t xml:space="preserve">Kioxia  $5.40000 (80%) / Smart $9.50000 (20%)</t>
  </si>
  <si>
    <t xml:space="preserve">760 / 250</t>
  </si>
  <si>
    <t xml:space="preserve">THGBMJG7C1LBAIL /SH9MAGP1ATI11</t>
  </si>
  <si>
    <t xml:space="preserve">MACRONIX AMERICA INC</t>
  </si>
  <si>
    <t xml:space="preserve">LFARIASY-03211-05</t>
  </si>
  <si>
    <t xml:space="preserve">ASY-03211-05</t>
  </si>
  <si>
    <t xml:space="preserve">AEL ENGINEERING SDN BHD(ASY-03211-05)| HON HAI PRECISION(ASY-03211-05)</t>
  </si>
  <si>
    <t xml:space="preserve">11/21: keep flat due to demand covered and PO the current std price</t>
  </si>
  <si>
    <t xml:space="preserve">11/21: Kept flat per Long. Agreed</t>
  </si>
  <si>
    <t xml:space="preserve">Foxconn China $0.81750 (100%)</t>
  </si>
  <si>
    <t xml:space="preserve">Avnet $0.85000 (30%) / Fox $0.46000 (70%)</t>
  </si>
  <si>
    <t xml:space="preserve">14 / 6 </t>
  </si>
  <si>
    <t xml:space="preserve">Avnet (AVX) /Fox</t>
  </si>
  <si>
    <t xml:space="preserve">Fox $0.43900 (50%) / Rakon $0.44000 (50%)</t>
  </si>
  <si>
    <t xml:space="preserve">9 / 8 </t>
  </si>
  <si>
    <t xml:space="preserve">Transko $3.50000 (100%)</t>
  </si>
  <si>
    <t xml:space="preserve">Transko $1.10000 (100%)</t>
  </si>
  <si>
    <t xml:space="preserve">Transko $1.85000 (100%)</t>
  </si>
  <si>
    <t xml:space="preserve">Avnet $2.04000 (50%) / Avnet $2.02000 (50%)</t>
  </si>
  <si>
    <t xml:space="preserve">500/ 1000</t>
  </si>
  <si>
    <t xml:space="preserve">12 / 6 </t>
  </si>
  <si>
    <t xml:space="preserve">Diodes Inc /Sitime</t>
  </si>
  <si>
    <t xml:space="preserve">Arrow $2.88000 (100%)</t>
  </si>
  <si>
    <t xml:space="preserve">Arrow (Epson)</t>
  </si>
  <si>
    <t xml:space="preserve">Rakon $26.00000 (40%) / Vectron $25.95000 (60%)</t>
  </si>
  <si>
    <t xml:space="preserve">128 min/ 160</t>
  </si>
  <si>
    <t xml:space="preserve">12  / 14 </t>
  </si>
  <si>
    <t xml:space="preserve">Arrow $0.95000 (70%) / CTS $1.10000 (30%)</t>
  </si>
  <si>
    <t xml:space="preserve">7  / 8 </t>
  </si>
  <si>
    <t xml:space="preserve">Arrow ( Silicon labs) /CTS</t>
  </si>
  <si>
    <t xml:space="preserve">Avnet  $1.39000 (60%) / Avnet  $1.42000 (40%)</t>
  </si>
  <si>
    <t xml:space="preserve">Avnet(Diodes)/Avnet(Sitime)</t>
  </si>
  <si>
    <t xml:space="preserve">Avnet $1.42000 (70%) / Arrow $1.80000 (30%)</t>
  </si>
  <si>
    <t xml:space="preserve">8 / 12 </t>
  </si>
  <si>
    <t xml:space="preserve">Avnet ( Sitime) /Arrow (Epson)</t>
  </si>
  <si>
    <t xml:space="preserve">Vectron$2.17000 (60%) / Avnet $2.98000 (40%)</t>
  </si>
  <si>
    <t xml:space="preserve">3000 / 500</t>
  </si>
  <si>
    <t xml:space="preserve">12 / 17 </t>
  </si>
  <si>
    <t xml:space="preserve">Vectron/Diodes Inc</t>
  </si>
  <si>
    <t xml:space="preserve">Rakon $3.02000 (60%) / Valpy -CTS $3.05000 (40%)</t>
  </si>
  <si>
    <t xml:space="preserve">10/28 Rima Updated splits</t>
  </si>
  <si>
    <t xml:space="preserve">TXC not Qual</t>
  </si>
  <si>
    <t xml:space="preserve">Avnet $12.50000 (30%) / Rakon $7.75000 (70%)</t>
  </si>
  <si>
    <t xml:space="preserve">1000/ 200</t>
  </si>
  <si>
    <t xml:space="preserve">14 / 12 </t>
  </si>
  <si>
    <t xml:space="preserve">Avnet (AVX) /Rakon</t>
  </si>
  <si>
    <t xml:space="preserve">Rakon $2.00000 (40%) / Arrow $1.95000 (60%)</t>
  </si>
  <si>
    <t xml:space="preserve">8  / 7 </t>
  </si>
  <si>
    <t xml:space="preserve">Arrow(Silicon Labs) /Rakon</t>
  </si>
  <si>
    <t xml:space="preserve">Arrow $1.42000 (60%) / KDS $1.50000 (40%)</t>
  </si>
  <si>
    <t xml:space="preserve">1000/ 2000</t>
  </si>
  <si>
    <t xml:space="preserve">Avnet (Silicon Labs) /KDS</t>
  </si>
  <si>
    <t xml:space="preserve">KDS $2.00000 (40%) / Vectron $1.65000 (60%)</t>
  </si>
  <si>
    <t xml:space="preserve">2000/ 1000</t>
  </si>
  <si>
    <t xml:space="preserve">12 / 12 </t>
  </si>
  <si>
    <t xml:space="preserve">CTS $1.71000 (30%) / Avnet  $1.35000 (70%)</t>
  </si>
  <si>
    <t xml:space="preserve">8 / 8 </t>
  </si>
  <si>
    <t xml:space="preserve">Avnet $1.78000 (70%) / Arrow$1.80000 (30%)</t>
  </si>
  <si>
    <t xml:space="preserve">500 / 250</t>
  </si>
  <si>
    <t xml:space="preserve">15 wks / 12 wks</t>
  </si>
  <si>
    <t xml:space="preserve">Avnet(Diodes ) /Arrow( Epson)</t>
  </si>
  <si>
    <t xml:space="preserve">Avnet $1.59000 (70%) / TXC $2.30000 (30%)</t>
  </si>
  <si>
    <t xml:space="preserve">8 / 16</t>
  </si>
  <si>
    <t xml:space="preserve">Avnet(Diodes) /TXC</t>
  </si>
  <si>
    <t xml:space="preserve">Vectron $17.26000 (100%)</t>
  </si>
  <si>
    <t xml:space="preserve">Avnet  $1.80000 (60%) / Vectron $1.97000 (40%)</t>
  </si>
  <si>
    <t xml:space="preserve">15 / 9</t>
  </si>
  <si>
    <t xml:space="preserve">Avnet -Sitime $1.15000 (60%) / TI Direct $1.24900 (40%)</t>
  </si>
  <si>
    <t xml:space="preserve">5/ 12 </t>
  </si>
  <si>
    <t xml:space="preserve">Avnet $0.45000 (40%) / TXC $0.38000 (60%)</t>
  </si>
  <si>
    <t xml:space="preserve">Avnet(Sitime) /TXC</t>
  </si>
  <si>
    <t xml:space="preserve">Avnet $0.62500 (40%) / Rakon $0.49000 (60%)</t>
  </si>
  <si>
    <t xml:space="preserve">Avnet(AVX) /Rakon</t>
  </si>
  <si>
    <t xml:space="preserve">TXC$2.60000 (60%) / Rakon$2.98000 (40%)</t>
  </si>
  <si>
    <t xml:space="preserve">16 / 8</t>
  </si>
  <si>
    <t xml:space="preserve">Avnet $32.75000 (100%)</t>
  </si>
  <si>
    <t xml:space="preserve">Sitime</t>
  </si>
  <si>
    <t xml:space="preserve">Avnet $2.98 (100%)</t>
  </si>
  <si>
    <t xml:space="preserve">Avnet $0.95000 (100%)</t>
  </si>
  <si>
    <t xml:space="preserve">Future $1.20000 (50%) / Avnet $1.26000 (50%) / Avnet $2.97000 (0%)</t>
  </si>
  <si>
    <t xml:space="preserve">960/ 750/ 750</t>
  </si>
  <si>
    <t xml:space="preserve">10/ 13 / 15</t>
  </si>
  <si>
    <t xml:space="preserve">MX25L6406EZNI-12G/ Macronix /MX25L6406EZNI-12G/ Macronix /SST26VF064B-104I/MN</t>
  </si>
  <si>
    <t xml:space="preserve">Si Labs $7.60000 (100%)</t>
  </si>
  <si>
    <t xml:space="preserve">SI5338P-B01574-GMR/Si Labs</t>
  </si>
  <si>
    <t xml:space="preserve">Future $0.97000 (100%) / Avnet $1.12000 (0%) / Avnet $2.90000 (0%)</t>
  </si>
  <si>
    <t xml:space="preserve">44/ 750/ 750</t>
  </si>
  <si>
    <t xml:space="preserve">10/ 13 / 18</t>
  </si>
  <si>
    <t xml:space="preserve">MX25L6433FMI-08G/ Macronix /MX25L6433FMI-08G/Macronix /SST26VF064B-104I/SO/ Microchip</t>
  </si>
  <si>
    <t xml:space="preserve">Future $1.34000 (0%) / Avnet $0.87000 (100%) / Future $1.25000 (0%)</t>
  </si>
  <si>
    <t xml:space="preserve">750/ 750/ 480</t>
  </si>
  <si>
    <t xml:space="preserve">16/ 16 / 16</t>
  </si>
  <si>
    <t xml:space="preserve">25aa256T-I/SN/Micro-Chip /25AA256T-I/SN/Micro-Chip /MX25L6406EZNI-12G</t>
  </si>
  <si>
    <t xml:space="preserve">Future $1.20000 (80%) / Avnet $1.32000 (20%)</t>
  </si>
  <si>
    <t xml:space="preserve">960/ 750</t>
  </si>
  <si>
    <t xml:space="preserve">10/ 13</t>
  </si>
  <si>
    <t xml:space="preserve">MX25L6406EZNI-12G/ Macronix /MX25L6406EZNI-12G/Macronix</t>
  </si>
  <si>
    <t xml:space="preserve">Future $1.55000 (50%) / Avnet $1.58000 (50%)</t>
  </si>
  <si>
    <t xml:space="preserve">480/ 750</t>
  </si>
  <si>
    <t xml:space="preserve">10/ 7</t>
  </si>
  <si>
    <t xml:space="preserve">MX25L12835FZ2I-10G/ Macronix /MT25QL128ABA1EW9-0SIT</t>
  </si>
  <si>
    <t xml:space="preserve">Future-IPQ $1.55000 (0%) / Arrow-IPQ $1.80000 (0%) / Avnet $1.66000 (0%) / Avnet $1.44000 (100%)</t>
  </si>
  <si>
    <t xml:space="preserve">480/ 750/ 750/ 750</t>
  </si>
  <si>
    <t xml:space="preserve">10/ 18/ 13 / 7</t>
  </si>
  <si>
    <t xml:space="preserve">MX25L12835FZ2I-10G/ Macronix, MX25L12835FZ2I-10G/Macronix, MX25L12835FZ2I-10G/Macronix, MT25QL128ABA1EW9-0SIT/Micron.</t>
  </si>
  <si>
    <t xml:space="preserve">Future is IPQ Lisa. Do we need to use Avnet</t>
  </si>
  <si>
    <t xml:space="preserve">Future $1.20000 (70%) / Avnet $1.32000 (30%)</t>
  </si>
  <si>
    <t xml:space="preserve">MX25L6406EZNI-12G/ Macronix /MX25L6406EZNI-12G//Macronix</t>
  </si>
  <si>
    <t xml:space="preserve">Future $1.55000 (50%) / Avnet $1.58000 (50%) / Avnet $1.56000 (0%)</t>
  </si>
  <si>
    <t xml:space="preserve">480/ 750/ 750</t>
  </si>
  <si>
    <t xml:space="preserve">10/ 7/ 13</t>
  </si>
  <si>
    <t xml:space="preserve">MX25L12835FZ2I-10G/ Macronix /MT25QL128ABA1EW9-OSIT/Micron /MX25L12835FZ21-10G</t>
  </si>
  <si>
    <t xml:space="preserve">Future $1.55000 (50%) / Arrow $1.87000 (0%) / Avnet $1.58000 (50%) / Avnet $1.70000 (0%)</t>
  </si>
  <si>
    <t xml:space="preserve">10/ 18/ 7/ 13</t>
  </si>
  <si>
    <t xml:space="preserve">MX25L12835FZ2I-10G/ Macronix /MX25L12835FZ2I-10G/Macronix /MT25QL128ABA1EW9-0SIT /MX25L12835FZ2I-10G/Macronix</t>
  </si>
  <si>
    <t xml:space="preserve">Avnet $1.50000 (100%)</t>
  </si>
  <si>
    <t xml:space="preserve">MP2958AGU-0069-Z/Monothilic Power</t>
  </si>
  <si>
    <t xml:space="preserve">Can you still use Avnet even if it says IPQ for this.</t>
  </si>
  <si>
    <t xml:space="preserve">Future $0.89000 (20%) / Avnet $0.81000 (80%)</t>
  </si>
  <si>
    <t xml:space="preserve">4000/ 4000</t>
  </si>
  <si>
    <t xml:space="preserve">10/ 16</t>
  </si>
  <si>
    <t xml:space="preserve">AT45DB041E-SSHN2B-T /Adesto /AT45DB041E-SSHN2B-T/Adesto</t>
  </si>
  <si>
    <t xml:space="preserve">Avnet $2.25000 (100%)</t>
  </si>
  <si>
    <t xml:space="preserve">MT25QU256ABA8ESF-0SIT</t>
  </si>
  <si>
    <t xml:space="preserve">Future $1.69000 (50%) / Avnet $1.79000 (50%)</t>
  </si>
  <si>
    <t xml:space="preserve">570 / 750</t>
  </si>
  <si>
    <t xml:space="preserve">MX25U12835FZNI-10G / MX25U12835FZNI-10G</t>
  </si>
  <si>
    <t xml:space="preserve">Avnet $1.94000 (100%) / Future IPQ $2.45000 (0%)</t>
  </si>
  <si>
    <t xml:space="preserve">750/ 480</t>
  </si>
  <si>
    <t xml:space="preserve">11 / 10</t>
  </si>
  <si>
    <t xml:space="preserve">MT25QL256ABA1EW9-0SIT/Micron /MX25L25645GZ2I-08G</t>
  </si>
  <si>
    <t xml:space="preserve">12/9: Corrrected the split to 100% towards the $1.50 part.</t>
  </si>
  <si>
    <t xml:space="preserve">Future $1.55000 (0%) / Avnet $1.52000 (0%) / Avnet $1.50000 (100%)</t>
  </si>
  <si>
    <t xml:space="preserve">MX25L12835FZ2I-10G/ Macronix, MT25QL128ABA1EW9-0SIT/Micron, MX25L12835FZ2I-10G/Macronix.</t>
  </si>
  <si>
    <t xml:space="preserve">Avnet $1.44000 (70%) / Avnet $1.56000 (30%)</t>
  </si>
  <si>
    <t xml:space="preserve">750/ 750</t>
  </si>
  <si>
    <t xml:space="preserve">7 / 13</t>
  </si>
  <si>
    <t xml:space="preserve">MT25QL128ABA1EW9-0SIT /MX25L12835Fz2I-10G07/18/2019</t>
  </si>
  <si>
    <t xml:space="preserve">Avnet $1.85000 (100%)</t>
  </si>
  <si>
    <t xml:space="preserve">STM32F100C8T6B</t>
  </si>
  <si>
    <t xml:space="preserve">11/11: Prior item EOL. Replacement (LM317MADTRKG) at $.2448</t>
  </si>
  <si>
    <t xml:space="preserve">11/8: Why roll to .2448 if your recommendation is .2262</t>
  </si>
  <si>
    <t xml:space="preserve">LM317MADTRKG</t>
  </si>
  <si>
    <t xml:space="preserve">RT9173AGL5</t>
  </si>
  <si>
    <t xml:space="preserve">LP3878MR-ADJ/NOPB</t>
  </si>
  <si>
    <t xml:space="preserve">RT9183H-PS</t>
  </si>
  <si>
    <t xml:space="preserve">LM317MBSTT3G</t>
  </si>
  <si>
    <t xml:space="preserve">LM317DCYR</t>
  </si>
  <si>
    <t xml:space="preserve">MAX8902BATA+</t>
  </si>
  <si>
    <t xml:space="preserve">G E</t>
  </si>
  <si>
    <t xml:space="preserve">APTS030A0X3-SRPHZ</t>
  </si>
  <si>
    <t xml:space="preserve">APXS006A0X-SRZ</t>
  </si>
  <si>
    <t xml:space="preserve">ABB</t>
  </si>
  <si>
    <t xml:space="preserve">Avnet $1.80000 (100%)</t>
  </si>
  <si>
    <t xml:space="preserve">CHL8225G-00CRT</t>
  </si>
  <si>
    <t xml:space="preserve">IR3570AMTRPBF</t>
  </si>
  <si>
    <t xml:space="preserve">Avnet $1.57000 (100%)</t>
  </si>
  <si>
    <t xml:space="preserve">Avnet $1.18000 (100%)</t>
  </si>
  <si>
    <t xml:space="preserve">NCP4682DMU15TCG</t>
  </si>
  <si>
    <t xml:space="preserve">RT2853BHGQW</t>
  </si>
  <si>
    <t xml:space="preserve">ISL95870HRUZ-T</t>
  </si>
  <si>
    <t xml:space="preserve">Avnet $0.89000 (100%)</t>
  </si>
  <si>
    <t xml:space="preserve">RAA207704GBM#HC0</t>
  </si>
  <si>
    <t xml:space="preserve">RT2517CGQV</t>
  </si>
  <si>
    <t xml:space="preserve">ISL62771HRTZ-T</t>
  </si>
  <si>
    <t xml:space="preserve">SM 10/25: Pricing matches</t>
  </si>
  <si>
    <t xml:space="preserve">RT8207MZQW</t>
  </si>
  <si>
    <t xml:space="preserve">11/8: Must buy from Avnet or SGD will pay for any expedite fees</t>
  </si>
  <si>
    <t xml:space="preserve">TPS53515RVER</t>
  </si>
  <si>
    <t xml:space="preserve">TPS72015DRVR</t>
  </si>
  <si>
    <t xml:space="preserve">NCP4681DSQ15T1G</t>
  </si>
  <si>
    <t xml:space="preserve">IR3555MTRPBF</t>
  </si>
  <si>
    <t xml:space="preserve">IR3580MTRPBF</t>
  </si>
  <si>
    <t xml:space="preserve">Avnet $0.46000 (100%)</t>
  </si>
  <si>
    <t xml:space="preserve">Avnet $1.37500 (100%)</t>
  </si>
  <si>
    <t xml:space="preserve">IR3584MTRPBF</t>
  </si>
  <si>
    <t xml:space="preserve">IR3581MTRPBF</t>
  </si>
  <si>
    <t xml:space="preserve">TPS54821RHLR</t>
  </si>
  <si>
    <t xml:space="preserve">Avnet $1.51100 (100%)</t>
  </si>
  <si>
    <t xml:space="preserve">TPS53353DQPR</t>
  </si>
  <si>
    <t xml:space="preserve">Avnet $0.11981 (100%)</t>
  </si>
  <si>
    <t xml:space="preserve">NCP81109FMNTXG</t>
  </si>
  <si>
    <t xml:space="preserve">Avnet - Onsemi</t>
  </si>
  <si>
    <t xml:space="preserve">NCP51200MNTXG</t>
  </si>
  <si>
    <t xml:space="preserve">TPS51200DRCR</t>
  </si>
  <si>
    <t xml:space="preserve">NCP59748MN2ADJTBG</t>
  </si>
  <si>
    <t xml:space="preserve">TPS53513RVER</t>
  </si>
  <si>
    <t xml:space="preserve">TPS7A8300RGWR</t>
  </si>
  <si>
    <t xml:space="preserve">TPS51716RUKR</t>
  </si>
  <si>
    <t xml:space="preserve">TPS7A8400RGRR</t>
  </si>
  <si>
    <t xml:space="preserve">Avnet $1.31000 (100%)</t>
  </si>
  <si>
    <t xml:space="preserve">NCP81109HMNTXG</t>
  </si>
  <si>
    <t xml:space="preserve">Avnet $2.34000 (100%)</t>
  </si>
  <si>
    <t xml:space="preserve">Avnet $1.14100 (100%)</t>
  </si>
  <si>
    <t xml:space="preserve">ISL99227FRZ-TR5784 (NEW DRIVER SPS)</t>
  </si>
  <si>
    <t xml:space="preserve">Avnet $1.58000 (100%)</t>
  </si>
  <si>
    <t xml:space="preserve">LMZ21701SILR</t>
  </si>
  <si>
    <t xml:space="preserve">Avnet $0.41100 (100%)</t>
  </si>
  <si>
    <t xml:space="preserve">Avnet $1.20500 (100%)</t>
  </si>
  <si>
    <t xml:space="preserve">TI Direct $1.37000 (100%)</t>
  </si>
  <si>
    <t xml:space="preserve">TI Direct $1.01200 (100%)</t>
  </si>
  <si>
    <t xml:space="preserve">TI TPS82130SILR</t>
  </si>
  <si>
    <t xml:space="preserve">Avnet $0.87768 (100%)</t>
  </si>
  <si>
    <t xml:space="preserve">Avnet $1.92000 (100%)</t>
  </si>
  <si>
    <t xml:space="preserve">Avnet $0.42000 (100%)</t>
  </si>
  <si>
    <t xml:space="preserve">Avnet $0.50880 (100%)</t>
  </si>
  <si>
    <t xml:space="preserve">TPS54424RNVR</t>
  </si>
  <si>
    <t xml:space="preserve">Avnet $1.80412 (100%)</t>
  </si>
  <si>
    <t xml:space="preserve">Avnet $1.26000 (100%)</t>
  </si>
  <si>
    <t xml:space="preserve">Richtek $0.13000 (100%)</t>
  </si>
  <si>
    <t xml:space="preserve">Richtek $0.20000 (100%)</t>
  </si>
  <si>
    <t xml:space="preserve">Richtek</t>
  </si>
  <si>
    <t xml:space="preserve">Avnet $1.62000 (100%)</t>
  </si>
  <si>
    <t xml:space="preserve">Avnet $3.12064 (100%)</t>
  </si>
  <si>
    <t xml:space="preserve">PSTL USA $21.95000 (40%) / Murata $20.52000 (60%)</t>
  </si>
  <si>
    <t xml:space="preserve">10/ 294</t>
  </si>
  <si>
    <t xml:space="preserve">24 / 16 </t>
  </si>
  <si>
    <t xml:space="preserve">Avnet $0.37100 (100%)</t>
  </si>
  <si>
    <t xml:space="preserve">Cyntec $1.78000 (100%)</t>
  </si>
  <si>
    <t xml:space="preserve">Avnet $2.80000 (100%)</t>
  </si>
  <si>
    <t xml:space="preserve">Avnet $1.05800 (100%)</t>
  </si>
  <si>
    <t xml:space="preserve">Avnet $1.49000 (100%)</t>
  </si>
  <si>
    <t xml:space="preserve">RC0402FR-0749R9L</t>
  </si>
  <si>
    <t xml:space="preserve">RC0402FR-071KL</t>
  </si>
  <si>
    <t xml:space="preserve">RC0402FR-070RL</t>
  </si>
  <si>
    <t xml:space="preserve">RC0402FR-0710KL</t>
  </si>
  <si>
    <t xml:space="preserve">RC0402FR-0711KL</t>
  </si>
  <si>
    <t xml:space="preserve">RC0402FR-07169RL</t>
  </si>
  <si>
    <t xml:space="preserve">RC0402FR-07301RL</t>
  </si>
  <si>
    <t xml:space="preserve">RC0402FR-0739R2L</t>
  </si>
  <si>
    <t xml:space="preserve">RC0402FR-074K75L</t>
  </si>
  <si>
    <t xml:space="preserve">RC0402FR-0744R2L</t>
  </si>
  <si>
    <t xml:space="preserve">CRCW040247K5FKED</t>
  </si>
  <si>
    <t xml:space="preserve">CRCW0402511RFKED</t>
  </si>
  <si>
    <t xml:space="preserve">RC0402FR-0759RL</t>
  </si>
  <si>
    <t xml:space="preserve">KOA CORP</t>
  </si>
  <si>
    <t xml:space="preserve">RK73H1ETTP59R0F</t>
  </si>
  <si>
    <t xml:space="preserve">RC0402FR-0780R6L</t>
  </si>
  <si>
    <t xml:space="preserve">RC0402FR-07150RL</t>
  </si>
  <si>
    <t xml:space="preserve">RC0402FR-07562RL</t>
  </si>
  <si>
    <t xml:space="preserve">RC0402FR-0733R2L</t>
  </si>
  <si>
    <t xml:space="preserve">RC0402FR-0722R1L</t>
  </si>
  <si>
    <t xml:space="preserve">FUTURE</t>
  </si>
  <si>
    <t xml:space="preserve">RC0402FR-0715KL</t>
  </si>
  <si>
    <t xml:space="preserve">RC0402FR-0715KL / CRCW040215K0FKED</t>
  </si>
  <si>
    <t xml:space="preserve">10000 / 20000</t>
  </si>
  <si>
    <t xml:space="preserve">0.00036 / 0.0014</t>
  </si>
  <si>
    <t xml:space="preserve">RC0402FR-07732RL</t>
  </si>
  <si>
    <t xml:space="preserve">RC0402FR-071K47L</t>
  </si>
  <si>
    <t xml:space="preserve">RC0402FR-07130RL</t>
  </si>
  <si>
    <t xml:space="preserve">RC0402FR-072K74L</t>
  </si>
  <si>
    <t xml:space="preserve">RC0402FR-07100RL</t>
  </si>
  <si>
    <t xml:space="preserve">RC0402FR-078K25L</t>
  </si>
  <si>
    <t xml:space="preserve">RC0402FR-07221RL</t>
  </si>
  <si>
    <t xml:space="preserve">RC0402FR-074R75L</t>
  </si>
  <si>
    <t xml:space="preserve">RC0402FR-0710RL</t>
  </si>
  <si>
    <t xml:space="preserve">CRCW040210R0FKED</t>
  </si>
  <si>
    <t xml:space="preserve">Keep flat, enough OH to cover Q1 demand. New buys to be at .0043. We have matching pricing and can update next quarter pricing if nececssary.</t>
  </si>
  <si>
    <t xml:space="preserve">RC0402FR-07121RL</t>
  </si>
  <si>
    <t xml:space="preserve">RC0402FR-072K49L</t>
  </si>
  <si>
    <t xml:space="preserve">RC0402FR-0720KL</t>
  </si>
  <si>
    <t xml:space="preserve">RC0402FR-0734KL</t>
  </si>
  <si>
    <t xml:space="preserve">Open PO at .0007 and new quoteis about .0007</t>
  </si>
  <si>
    <t xml:space="preserve">RC0402FR-071K74L</t>
  </si>
  <si>
    <t xml:space="preserve">RK73H1ETTP1741F</t>
  </si>
  <si>
    <t xml:space="preserve">RC0402FR-0730K1L</t>
  </si>
  <si>
    <t xml:space="preserve">RC0402FR-073K57L</t>
  </si>
  <si>
    <t xml:space="preserve">RC0402FR-0724K3L</t>
  </si>
  <si>
    <t xml:space="preserve">RC0402FR-072K67L</t>
  </si>
  <si>
    <t xml:space="preserve">RC0402FR-0729K4L</t>
  </si>
  <si>
    <t xml:space="preserve">RK73H1ETTP2490F</t>
  </si>
  <si>
    <t xml:space="preserve">RC0402FR-07200RL</t>
  </si>
  <si>
    <t xml:space="preserve">RC0402FR-07200RL / CRCW0402200RFKED</t>
  </si>
  <si>
    <t xml:space="preserve">RC0402FR-0775RL</t>
  </si>
  <si>
    <t xml:space="preserve">RC0402FR-0775RL / CRCW040275R0FKED</t>
  </si>
  <si>
    <t xml:space="preserve">RC0402FR-0756R2L</t>
  </si>
  <si>
    <t xml:space="preserve">RC0402FR-07499RL</t>
  </si>
  <si>
    <t xml:space="preserve">RC0402FR-07499RL / CRCW0402499RFKED</t>
  </si>
  <si>
    <t xml:space="preserve">RC0402FR-071K24L</t>
  </si>
  <si>
    <t xml:space="preserve">RC1206FR-07432RL</t>
  </si>
  <si>
    <t xml:space="preserve">RC0402FR-071K82L</t>
  </si>
  <si>
    <t xml:space="preserve">CRCW040213K0FKED</t>
  </si>
  <si>
    <t xml:space="preserve">RC0402FR-071K21L</t>
  </si>
  <si>
    <t xml:space="preserve">RC0402FR-0784R5L</t>
  </si>
  <si>
    <t xml:space="preserve">RC0402FR-0784R5L / CRCW040284R5FKED</t>
  </si>
  <si>
    <t xml:space="preserve">RC0402FR-07124RL</t>
  </si>
  <si>
    <t xml:space="preserve">RC0603JR-070RL</t>
  </si>
  <si>
    <t xml:space="preserve">RC0603FR-070RL / CRCW06030000Z0EB</t>
  </si>
  <si>
    <t xml:space="preserve">5000 / 20000</t>
  </si>
  <si>
    <t xml:space="preserve">0.00057 / 0.00159</t>
  </si>
  <si>
    <t xml:space="preserve">RC0402FR-076K19L</t>
  </si>
  <si>
    <t xml:space="preserve">RC0402FR-072KL</t>
  </si>
  <si>
    <t xml:space="preserve">RC0402FR-074K12L</t>
  </si>
  <si>
    <t xml:space="preserve">RC0402FR-0782R5L</t>
  </si>
  <si>
    <t xml:space="preserve">RC0402FR-07127RL</t>
  </si>
  <si>
    <t xml:space="preserve">RC0402FR-07931RL</t>
  </si>
  <si>
    <t xml:space="preserve">RC1210JR-07100RL</t>
  </si>
  <si>
    <t xml:space="preserve">RC0402FR-073K16L</t>
  </si>
  <si>
    <t xml:space="preserve">RC0402FR-07750RL</t>
  </si>
  <si>
    <t xml:space="preserve">RC0402FR-077K87L</t>
  </si>
  <si>
    <t xml:space="preserve">RC0402FR-075K36L</t>
  </si>
  <si>
    <t xml:space="preserve">RC0402FR-0723K7L</t>
  </si>
  <si>
    <t xml:space="preserve">RC0402FR-071K54L</t>
  </si>
  <si>
    <t xml:space="preserve">RC0402FR-071ML / CRCW04021M00FKED</t>
  </si>
  <si>
    <t xml:space="preserve">RK73Z2BTTD</t>
  </si>
  <si>
    <t xml:space="preserve">RC0402FR-07187RL</t>
  </si>
  <si>
    <t xml:space="preserve">RC0805FR-0710RL</t>
  </si>
  <si>
    <t xml:space="preserve">RC0402FR-0740R2L</t>
  </si>
  <si>
    <t xml:space="preserve">RC0402FR-0795K3L</t>
  </si>
  <si>
    <t xml:space="preserve">RC0402FR-07162KL</t>
  </si>
  <si>
    <t xml:space="preserve">RC0402FR-07113KL</t>
  </si>
  <si>
    <t xml:space="preserve">RC0402FR-0711K8L</t>
  </si>
  <si>
    <t xml:space="preserve">TLR3AWDTE2L00F</t>
  </si>
  <si>
    <t xml:space="preserve">RC0402FR-077K5L</t>
  </si>
  <si>
    <t xml:space="preserve">RC0402FR-07499KL</t>
  </si>
  <si>
    <t xml:space="preserve">RC0402FR-0719K1L</t>
  </si>
  <si>
    <t xml:space="preserve">RK73H2BTTD75R0F</t>
  </si>
  <si>
    <t xml:space="preserve">RT0402BRD071KL</t>
  </si>
  <si>
    <t xml:space="preserve">RK73H1JTTD4R75F</t>
  </si>
  <si>
    <t xml:space="preserve">RK73H1JTTP10R0F</t>
  </si>
  <si>
    <t xml:space="preserve">RC0402FR-07825RL</t>
  </si>
  <si>
    <t xml:space="preserve">RC0402FR-07475RL</t>
  </si>
  <si>
    <t xml:space="preserve">RC0402FR-07249KL</t>
  </si>
  <si>
    <t xml:space="preserve">RC0402FR-0788K7L</t>
  </si>
  <si>
    <t xml:space="preserve">RC0402FR-0710ML</t>
  </si>
  <si>
    <t xml:space="preserve">RC0402FR-0722R6L</t>
  </si>
  <si>
    <t xml:space="preserve">RC0402FR-0722K6L</t>
  </si>
  <si>
    <t xml:space="preserve">RC0402FR-07330RL</t>
  </si>
  <si>
    <t xml:space="preserve">RC0402FR-071RL</t>
  </si>
  <si>
    <t xml:space="preserve">CRCW04021R00FKED</t>
  </si>
  <si>
    <t xml:space="preserve">RC0402FR-0724R9L</t>
  </si>
  <si>
    <t xml:space="preserve">RT0402BRD0749R9L</t>
  </si>
  <si>
    <t xml:space="preserve">VENKEL CORP</t>
  </si>
  <si>
    <t xml:space="preserve">LCR0402-R500JT</t>
  </si>
  <si>
    <t xml:space="preserve">RC0402FR-073KL</t>
  </si>
  <si>
    <t xml:space="preserve">CRCW04023K00FKED</t>
  </si>
  <si>
    <t xml:space="preserve">RC0402FR-07240RL</t>
  </si>
  <si>
    <t xml:space="preserve">RL0805FR-070R5L</t>
  </si>
  <si>
    <t xml:space="preserve">RC0402FR-073K09L</t>
  </si>
  <si>
    <t xml:space="preserve">RC0402FR-071K43L</t>
  </si>
  <si>
    <t xml:space="preserve">KOA</t>
  </si>
  <si>
    <t xml:space="preserve">RK73H1ETTP3R32F</t>
  </si>
  <si>
    <t xml:space="preserve">RK73H2ATTD3R32F</t>
  </si>
  <si>
    <t xml:space="preserve">RC0402FR-0759KL</t>
  </si>
  <si>
    <t xml:space="preserve">RC0402FR-0720RL</t>
  </si>
  <si>
    <t xml:space="preserve">RC0402FR-0720RL / CRCW040220R0FKED</t>
  </si>
  <si>
    <t xml:space="preserve">RC0402FR-0712K1L</t>
  </si>
  <si>
    <t xml:space="preserve">RC0402FR-0764K9L</t>
  </si>
  <si>
    <t xml:space="preserve">YAGEO CORP:LA / KOA CORP:LA</t>
  </si>
  <si>
    <t xml:space="preserve">RC0402FR-0764K9L / RK73H1ETTP6492F</t>
  </si>
  <si>
    <t xml:space="preserve">30000 / 140000</t>
  </si>
  <si>
    <t xml:space="preserve">FUTURE ELECTRONICS / ARROW ELECTRONICS</t>
  </si>
  <si>
    <t xml:space="preserve">0.00043 / 0.0015</t>
  </si>
  <si>
    <t xml:space="preserve">RC0402FR-07200KL</t>
  </si>
  <si>
    <t xml:space="preserve">RC0402FR-076K34L</t>
  </si>
  <si>
    <t xml:space="preserve">RC0402FR-074K99L</t>
  </si>
  <si>
    <t xml:space="preserve">RC0402FR-071K5L</t>
  </si>
  <si>
    <t xml:space="preserve">NCP18XH103F03RB</t>
  </si>
  <si>
    <t xml:space="preserve">RC0402FR-076K65L</t>
  </si>
  <si>
    <t xml:space="preserve">RC0402FR-077K68L</t>
  </si>
  <si>
    <t xml:space="preserve">RC0402FR-074K02L</t>
  </si>
  <si>
    <t xml:space="preserve">RC0402FR-074K02L / CRCW04024K02FKED</t>
  </si>
  <si>
    <t xml:space="preserve">RC0402FR-07330KL</t>
  </si>
  <si>
    <t xml:space="preserve">RC0402FR-072K37L</t>
  </si>
  <si>
    <t xml:space="preserve">RC0402FR-0768K1L</t>
  </si>
  <si>
    <t xml:space="preserve">RK73H1ETTP6812F</t>
  </si>
  <si>
    <t xml:space="preserve">RC0402FR-0751K1L</t>
  </si>
  <si>
    <t xml:space="preserve">RC0402FR-0751K1L / CRCW040251K1FKED</t>
  </si>
  <si>
    <t xml:space="preserve">ISOTEK CORP</t>
  </si>
  <si>
    <t xml:space="preserve">BVS-M-R001-1.0</t>
  </si>
  <si>
    <t xml:space="preserve">ISABELLENHUTTE</t>
  </si>
  <si>
    <t xml:space="preserve">VISHAY:LA</t>
  </si>
  <si>
    <t xml:space="preserve">WSL39212L000FEA</t>
  </si>
  <si>
    <t xml:space="preserve">CRCW02013K00FKED</t>
  </si>
  <si>
    <t xml:space="preserve">BVS-A-R002-1.0</t>
  </si>
  <si>
    <t xml:space="preserve">RC0402FR-075K11L</t>
  </si>
  <si>
    <t xml:space="preserve">RC0402FR-07100KL</t>
  </si>
  <si>
    <t xml:space="preserve">RC0402FR-072R21L / CRCW04022R21FKED</t>
  </si>
  <si>
    <t xml:space="preserve">0.00051 / 0.00178</t>
  </si>
  <si>
    <t xml:space="preserve">RC0402FR-0713K3L</t>
  </si>
  <si>
    <t xml:space="preserve">RC0402FR-0745K3L</t>
  </si>
  <si>
    <t xml:space="preserve">RC0402FR-0719K6L</t>
  </si>
  <si>
    <t xml:space="preserve">RK73H1ETTP5900F</t>
  </si>
  <si>
    <t xml:space="preserve">RC0402FR-07300KL</t>
  </si>
  <si>
    <t xml:space="preserve">RC0402FR-0730K9L</t>
  </si>
  <si>
    <t xml:space="preserve">RC0402FR-07340RL</t>
  </si>
  <si>
    <t xml:space="preserve">RC0402FR-0754K9L</t>
  </si>
  <si>
    <t xml:space="preserve">RC0402FR-07221KL</t>
  </si>
  <si>
    <t xml:space="preserve">RC0402FR-07169KL</t>
  </si>
  <si>
    <t xml:space="preserve">RT0402BRD0710K2L</t>
  </si>
  <si>
    <t xml:space="preserve">RK73H1ETTP2553F</t>
  </si>
  <si>
    <t xml:space="preserve">RC0402FR-0773K2L</t>
  </si>
  <si>
    <t xml:space="preserve">RC0402FR-0712K7L</t>
  </si>
  <si>
    <t xml:space="preserve">RC0402FR-071K27L</t>
  </si>
  <si>
    <t xml:space="preserve">RC0402FR-072K21L</t>
  </si>
  <si>
    <t xml:space="preserve">CRCW040249K9FKED</t>
  </si>
  <si>
    <t xml:space="preserve">RC0402FR-07110KL</t>
  </si>
  <si>
    <t xml:space="preserve">RC0402FR-07365KL</t>
  </si>
  <si>
    <t xml:space="preserve">RC0402FR-07154KL</t>
  </si>
  <si>
    <t xml:space="preserve">RC0402FR-0736K5L</t>
  </si>
  <si>
    <t xml:space="preserve">RC0402FR-0725K5L</t>
  </si>
  <si>
    <t xml:space="preserve">RC0402FR-07232RL</t>
  </si>
  <si>
    <t xml:space="preserve">RC0402FR-07365RL</t>
  </si>
  <si>
    <t xml:space="preserve">RC0402FR-07294RL</t>
  </si>
  <si>
    <t xml:space="preserve">YAGEO / YAGEO</t>
  </si>
  <si>
    <t xml:space="preserve">RC0402FR-07287RL / RC0402FR-07287RL</t>
  </si>
  <si>
    <t xml:space="preserve">40000 / 220000</t>
  </si>
  <si>
    <t xml:space="preserve">FUTURE ELECTRONICS / ARROW</t>
  </si>
  <si>
    <t xml:space="preserve">0.00036 / 0.00092</t>
  </si>
  <si>
    <t xml:space="preserve">RC0402FR-07174KL</t>
  </si>
  <si>
    <t xml:space="preserve">RC0402FR-07143KL</t>
  </si>
  <si>
    <t xml:space="preserve">RC0402FR-0717K8L</t>
  </si>
  <si>
    <t xml:space="preserve">RC0402FR-07324RL</t>
  </si>
  <si>
    <t xml:space="preserve">Keep flat, enough OH to cover Q1 demand. New buys to be at my price since it's lower</t>
  </si>
  <si>
    <t xml:space="preserve">RC0402FR-07130KL</t>
  </si>
  <si>
    <t xml:space="preserve">RC0402FR-07130KL / RK73H1ETTP1303F</t>
  </si>
  <si>
    <t xml:space="preserve">4 / 5</t>
  </si>
  <si>
    <t xml:space="preserve">RC0402FR-07150KL</t>
  </si>
  <si>
    <t xml:space="preserve">RC0402FR-07576RL</t>
  </si>
  <si>
    <t xml:space="preserve">RC0402FR-07287KL</t>
  </si>
  <si>
    <t xml:space="preserve">RC0402FR-07226KL</t>
  </si>
  <si>
    <t xml:space="preserve">RK73H2BTTD1001F</t>
  </si>
  <si>
    <t xml:space="preserve">RC0402FR-0731K6L</t>
  </si>
  <si>
    <t xml:space="preserve">Lemtech $5.2000 (70%) / Aavid China $6.07 (30%)</t>
  </si>
  <si>
    <t xml:space="preserve">6  / 12</t>
  </si>
  <si>
    <t xml:space="preserve">RC0402FR-0726K1L</t>
  </si>
  <si>
    <t xml:space="preserve">RC0402FR-0712K4L</t>
  </si>
  <si>
    <t xml:space="preserve">RK73H1ETTP1242F</t>
  </si>
  <si>
    <t xml:space="preserve">RC0402FR-07316KL</t>
  </si>
  <si>
    <t xml:space="preserve">RC0402FR-073M01L</t>
  </si>
  <si>
    <t xml:space="preserve">RC0402FR-07162RL</t>
  </si>
  <si>
    <t xml:space="preserve">RC0402FR-0711K3L</t>
  </si>
  <si>
    <t xml:space="preserve">RC0402FR-079K76L</t>
  </si>
  <si>
    <t xml:space="preserve">RC0402FR-07133KL</t>
  </si>
  <si>
    <t xml:space="preserve">RC0402FR-0722K1L</t>
  </si>
  <si>
    <t xml:space="preserve">RC1206FR-0710RL</t>
  </si>
  <si>
    <t xml:space="preserve">RC0402FR-07402RL</t>
  </si>
  <si>
    <t xml:space="preserve">RC0402FR-07402RL / CRCW0402402RFKED</t>
  </si>
  <si>
    <t xml:space="preserve">RC0402FR-0741K2L</t>
  </si>
  <si>
    <t xml:space="preserve">RC0402FR-0721K5L</t>
  </si>
  <si>
    <t xml:space="preserve">RC0402FR-07432RL</t>
  </si>
  <si>
    <t xml:space="preserve">RC0402FR-07332RL</t>
  </si>
  <si>
    <t xml:space="preserve">YAGEO</t>
  </si>
  <si>
    <t xml:space="preserve">RC0402FR-077K15L</t>
  </si>
  <si>
    <t xml:space="preserve">11/11: OK, Open PO Price</t>
  </si>
  <si>
    <t xml:space="preserve">Your open PO price is .00036.Any new buys will be at .00061 which is still lower than your newly proposed price. We can roll to .00061 next quarter if necessary.</t>
  </si>
  <si>
    <t xml:space="preserve">RC0402FR-07820RL</t>
  </si>
  <si>
    <t xml:space="preserve">CRCW0402820RFKED</t>
  </si>
  <si>
    <t xml:space="preserve">RK73H1ETTP1622F</t>
  </si>
  <si>
    <t xml:space="preserve">RC0402FR-072K2L</t>
  </si>
  <si>
    <t xml:space="preserve">RC0402FR-0720K5L</t>
  </si>
  <si>
    <t xml:space="preserve">RC0402FR-0727KL</t>
  </si>
  <si>
    <t xml:space="preserve">RC0402FR-073K01L</t>
  </si>
  <si>
    <t xml:space="preserve">RK73H1ETTP3921F</t>
  </si>
  <si>
    <t xml:space="preserve">RC0402FR-0732K4L</t>
  </si>
  <si>
    <t xml:space="preserve">11/11: OK, PO at $.0007 arrived this Qtr.</t>
  </si>
  <si>
    <t xml:space="preserve">Why is the open PO at a higher price? I did not approve a PPV for this. Leave flat at .00036 new buy should be at your new price of .00028</t>
  </si>
  <si>
    <t xml:space="preserve">RC0402FR-0739K2L</t>
  </si>
  <si>
    <t xml:space="preserve">RC0402FR-074K22L</t>
  </si>
  <si>
    <t xml:space="preserve">RC0402FR-074K22L / CRCW04024K22FKED</t>
  </si>
  <si>
    <t xml:space="preserve">RC0402FR-076K2L</t>
  </si>
  <si>
    <t xml:space="preserve">RC0402FR-078K45L</t>
  </si>
  <si>
    <t xml:space="preserve">RC0402FR-07118KL</t>
  </si>
  <si>
    <t xml:space="preserve">RC0402FR-0756K2L</t>
  </si>
  <si>
    <t xml:space="preserve">11/11: PO at $.0007 will arrive this Qtr. Adjusting price to Arista price</t>
  </si>
  <si>
    <t xml:space="preserve">Keep flat. I don't see any receipt or open PO's at .0007. My new price is lower so use my price for any new orders.</t>
  </si>
  <si>
    <t xml:space="preserve">RC0402FR-07140KL</t>
  </si>
  <si>
    <t xml:space="preserve">RK73H1ETTP1403F</t>
  </si>
  <si>
    <t xml:space="preserve">RK73H1ETTP7152F</t>
  </si>
  <si>
    <t xml:space="preserve">RC0402FR-0724K9L</t>
  </si>
  <si>
    <t xml:space="preserve">RC0402FR-0712KL</t>
  </si>
  <si>
    <t xml:space="preserve">RC0402FR-07536KL</t>
  </si>
  <si>
    <t xml:space="preserve">RC0402FR-07267KL</t>
  </si>
  <si>
    <t xml:space="preserve">RC1210JR-071R2L</t>
  </si>
  <si>
    <t xml:space="preserve">AVNET ELECTRONICS MARKETING..</t>
  </si>
  <si>
    <t xml:space="preserve">RC0402FR-0727K4L</t>
  </si>
  <si>
    <t xml:space="preserve">RC0402FR-0784K5L</t>
  </si>
  <si>
    <t xml:space="preserve">RC0402FR-0716K5L</t>
  </si>
  <si>
    <t xml:space="preserve">RC0603FR-0722R6L</t>
  </si>
  <si>
    <t xml:space="preserve">CRCW040253K6FKED</t>
  </si>
  <si>
    <t xml:space="preserve">RC0402FR-0791KL</t>
  </si>
  <si>
    <t xml:space="preserve">RC0201FR-07100RL</t>
  </si>
  <si>
    <t xml:space="preserve">RC0201FR-07100RL / CRCW0201100RFKED</t>
  </si>
  <si>
    <t xml:space="preserve">22 / 17</t>
  </si>
  <si>
    <t xml:space="preserve">0.00042 / 0.0019</t>
  </si>
  <si>
    <t xml:space="preserve">RC1206FR-072RL</t>
  </si>
  <si>
    <t xml:space="preserve">RC0603FR-073R01L</t>
  </si>
  <si>
    <t xml:space="preserve">RC0402FR-071K33L</t>
  </si>
  <si>
    <t xml:space="preserve">RC0402FR-0714K3L</t>
  </si>
  <si>
    <t xml:space="preserve">NCP15WB473F03RC</t>
  </si>
  <si>
    <t xml:space="preserve">RC0402FR-071K37L / CRCW04021K37FKED</t>
  </si>
  <si>
    <t xml:space="preserve">RC0402FR-0711K5L</t>
  </si>
  <si>
    <t xml:space="preserve">RC0402FR-0746K4L</t>
  </si>
  <si>
    <t xml:space="preserve">RT0402BRD07180RL</t>
  </si>
  <si>
    <t xml:space="preserve">11/11: OK, PO at $.0007 will arrive this Qtr.</t>
  </si>
  <si>
    <t xml:space="preserve">Why is the open PO at a higher price? I did not approve a PPV for this. Leave flat at .00036 new buy should be at your new price of .00036</t>
  </si>
  <si>
    <t xml:space="preserve">RC0402FR-0718K7L</t>
  </si>
  <si>
    <t xml:space="preserve">RC0402FR-072K15L</t>
  </si>
  <si>
    <t xml:space="preserve">RC0402FR-0710K7L</t>
  </si>
  <si>
    <t xml:space="preserve">RC0402FR-071K65L</t>
  </si>
  <si>
    <t xml:space="preserve">RC0402FR-076K81L</t>
  </si>
  <si>
    <t xml:space="preserve">RC0402FR-0782K5L</t>
  </si>
  <si>
    <t xml:space="preserve">RC0402FR-071K69L</t>
  </si>
  <si>
    <t xml:space="preserve">RC0805JR-070RL</t>
  </si>
  <si>
    <t xml:space="preserve">RC0402FR-0780K6L</t>
  </si>
  <si>
    <t xml:space="preserve">RC0402FR-0761K9L</t>
  </si>
  <si>
    <t xml:space="preserve">RC0402FR-078K87L</t>
  </si>
  <si>
    <t xml:space="preserve">RC0402FR-07121KL</t>
  </si>
  <si>
    <t xml:space="preserve">SR731ETTPR200F</t>
  </si>
  <si>
    <t xml:space="preserve">RC0402FR-07665RL</t>
  </si>
  <si>
    <t xml:space="preserve">RC0402FR-076K04L / CRCW04026K04FKED</t>
  </si>
  <si>
    <t xml:space="preserve">RC0402FR-0718K2L</t>
  </si>
  <si>
    <t xml:space="preserve">RC1206FR-0749R9L</t>
  </si>
  <si>
    <t xml:space="preserve">RC0402FR-0710K5L</t>
  </si>
  <si>
    <t xml:space="preserve">RC0201FR-071KL</t>
  </si>
  <si>
    <t xml:space="preserve">RK73H1HTTC33R2F</t>
  </si>
  <si>
    <t xml:space="preserve">RC0201FR-074K75L</t>
  </si>
  <si>
    <t xml:space="preserve">RK73H1ETTP2941F</t>
  </si>
  <si>
    <t xml:space="preserve">RC0201JR-070RL</t>
  </si>
  <si>
    <t xml:space="preserve">RC0201FR-0749R9L</t>
  </si>
  <si>
    <t xml:space="preserve">RC0201FR-07240RL</t>
  </si>
  <si>
    <t xml:space="preserve">RC0201FR-07150RL</t>
  </si>
  <si>
    <t xml:space="preserve">RC0402FR-0769K8L</t>
  </si>
  <si>
    <t xml:space="preserve">RC0402FR-07267RL</t>
  </si>
  <si>
    <t xml:space="preserve">RC0402FR-0748K7L</t>
  </si>
  <si>
    <t xml:space="preserve">RC0402FR-07392RL</t>
  </si>
  <si>
    <t xml:space="preserve">RK73H1ETTP3920F</t>
  </si>
  <si>
    <t xml:space="preserve">RC0402FR-0726K7L</t>
  </si>
  <si>
    <t xml:space="preserve">RC0402FR-0743R2L</t>
  </si>
  <si>
    <t xml:space="preserve">RC0402FR-0751R1L</t>
  </si>
  <si>
    <t xml:space="preserve">ERJ-2RKF4120X</t>
  </si>
  <si>
    <t xml:space="preserve">RC0402FR-078K06L</t>
  </si>
  <si>
    <t xml:space="preserve">CRCW0402115KFKED</t>
  </si>
  <si>
    <t xml:space="preserve">NRC04F3243TRF</t>
  </si>
  <si>
    <t xml:space="preserve">RC0603FR-071RL</t>
  </si>
  <si>
    <t xml:space="preserve">CRCW06032R21FKEA</t>
  </si>
  <si>
    <t xml:space="preserve">RC0402FR-072K61L</t>
  </si>
  <si>
    <t xml:space="preserve">RC0402FR-073K74L / RK73H1ETTP3741F</t>
  </si>
  <si>
    <t xml:space="preserve">RC0402FR-071K1L</t>
  </si>
  <si>
    <t xml:space="preserve">RC0402FR-07140RL</t>
  </si>
  <si>
    <t xml:space="preserve">RC0402FR-07107KL</t>
  </si>
  <si>
    <t xml:space="preserve">CRCW040225R5FKED</t>
  </si>
  <si>
    <t xml:space="preserve">RC0402FR-0727R4L</t>
  </si>
  <si>
    <t xml:space="preserve">RC0402FR-0763K4L</t>
  </si>
  <si>
    <t xml:space="preserve">RC0402FR-0716KL</t>
  </si>
  <si>
    <t xml:space="preserve">RC0402FR-075K62L</t>
  </si>
  <si>
    <t xml:space="preserve">RC0402FR-07845RL</t>
  </si>
  <si>
    <t xml:space="preserve">RC0402FR-0760K4L</t>
  </si>
  <si>
    <t xml:space="preserve">RC0402FR-072R2L</t>
  </si>
  <si>
    <t xml:space="preserve">CRCW04022R20FKED</t>
  </si>
  <si>
    <t xml:space="preserve">RC0402FR-073K32L</t>
  </si>
  <si>
    <t xml:space="preserve">RC0402FR-073K32L / CRCW04023K32FKED</t>
  </si>
  <si>
    <t xml:space="preserve">RC0402FR-07160KL</t>
  </si>
  <si>
    <t xml:space="preserve">RC0402FR-073K65L</t>
  </si>
  <si>
    <t xml:space="preserve">RC0402FR-07887RL</t>
  </si>
  <si>
    <t xml:space="preserve">RL0603FR-070R47L</t>
  </si>
  <si>
    <t xml:space="preserve">RC0402FR-073K48L</t>
  </si>
  <si>
    <t xml:space="preserve">BVS-A-R003-5.0</t>
  </si>
  <si>
    <t xml:space="preserve">RC0201FR-0725R5L</t>
  </si>
  <si>
    <t xml:space="preserve">RC0402FR-071K8L</t>
  </si>
  <si>
    <t xml:space="preserve">RC0402FR-072K55L</t>
  </si>
  <si>
    <t xml:space="preserve">RC0402FR-0775KL</t>
  </si>
  <si>
    <t xml:space="preserve">RC0402FR-074K64L</t>
  </si>
  <si>
    <t xml:space="preserve">RC0402FR-072K32L</t>
  </si>
  <si>
    <t xml:space="preserve">RC0201FR-0710KL</t>
  </si>
  <si>
    <t xml:space="preserve">RC0402FR-07634RL</t>
  </si>
  <si>
    <t xml:space="preserve">CRCW0402187KFKED</t>
  </si>
  <si>
    <t xml:space="preserve">CRCW040251K0FKED</t>
  </si>
  <si>
    <t xml:space="preserve">RC0402FR-0740K2L</t>
  </si>
  <si>
    <t xml:space="preserve">RC0201FR-0724R9L</t>
  </si>
  <si>
    <t xml:space="preserve">RC0402FR-07887KL</t>
  </si>
  <si>
    <t xml:space="preserve">RC0402FR-0721KL</t>
  </si>
  <si>
    <t xml:space="preserve">RC0402FR-0716K9L</t>
  </si>
  <si>
    <t xml:space="preserve">RC0402FR-0717K4L</t>
  </si>
  <si>
    <t xml:space="preserve">RT0402FRE0710K2L</t>
  </si>
  <si>
    <t xml:space="preserve">Pricing subject to change at new quarter, No Tariff</t>
  </si>
  <si>
    <t xml:space="preserve">TNPW040210K2BEED</t>
  </si>
  <si>
    <t xml:space="preserve">RC0402FR-0714KL</t>
  </si>
  <si>
    <t xml:space="preserve">RC0402FR-0738K3L</t>
  </si>
  <si>
    <t xml:space="preserve">RC0402FR-0778K7L</t>
  </si>
  <si>
    <t xml:space="preserve">RC0402FR-075K49L</t>
  </si>
  <si>
    <t xml:space="preserve">RC0201FR-072KL</t>
  </si>
  <si>
    <t xml:space="preserve">RC0201FR-0728K7L</t>
  </si>
  <si>
    <t xml:space="preserve">RC0201FR-0739K2L</t>
  </si>
  <si>
    <t xml:space="preserve">RC0402FR-079K09L</t>
  </si>
  <si>
    <t xml:space="preserve">RC0402FR-073K4L</t>
  </si>
  <si>
    <t xml:space="preserve">RC0402FR-07681RL</t>
  </si>
  <si>
    <t xml:space="preserve">RC0402FR-07178KL</t>
  </si>
  <si>
    <t xml:space="preserve">RC0402FR-0735K7L</t>
  </si>
  <si>
    <t xml:space="preserve">RC0402FR-07383KL</t>
  </si>
  <si>
    <t xml:space="preserve">RC0402FR-07402KL</t>
  </si>
  <si>
    <t xml:space="preserve">RC0402FR-0715K4L</t>
  </si>
  <si>
    <t xml:space="preserve">RK73H1ETTP6982F</t>
  </si>
  <si>
    <t xml:space="preserve">RC0402FR-077K32L</t>
  </si>
  <si>
    <t xml:space="preserve">RC0402FR-072K87L</t>
  </si>
  <si>
    <t xml:space="preserve">RC0402FR-0737K4L</t>
  </si>
  <si>
    <t xml:space="preserve">RC0402FR-073K83L</t>
  </si>
  <si>
    <t xml:space="preserve">RC0402FR-073K24L</t>
  </si>
  <si>
    <t xml:space="preserve">SUSUMU CO LTD</t>
  </si>
  <si>
    <t xml:space="preserve">RL1220T-R012-F</t>
  </si>
  <si>
    <t xml:space="preserve">RT0402BRD077K32L</t>
  </si>
  <si>
    <t xml:space="preserve">RC0402FR-078K66L</t>
  </si>
  <si>
    <t xml:space="preserve">RC0402FR-078K66L / RK73H1ETTP8661F</t>
  </si>
  <si>
    <t xml:space="preserve">RL1206FR-7W0R012L</t>
  </si>
  <si>
    <t xml:space="preserve">RC0402FR-0733K2L</t>
  </si>
  <si>
    <t xml:space="preserve">ERT-J0EV334J</t>
  </si>
  <si>
    <t xml:space="preserve">ERT-J1VR103J</t>
  </si>
  <si>
    <t xml:space="preserve">RC0402FR-07182KL</t>
  </si>
  <si>
    <t xml:space="preserve">RC0402FR-0714R7L</t>
  </si>
  <si>
    <t xml:space="preserve">RC0402FR-0735R7L</t>
  </si>
  <si>
    <t xml:space="preserve">CRCW040235R7FKED</t>
  </si>
  <si>
    <t xml:space="preserve">RC0402FR-07309RL</t>
  </si>
  <si>
    <t xml:space="preserve">RC1210FR-07430RL</t>
  </si>
  <si>
    <t xml:space="preserve">RC0402FR-076K98L</t>
  </si>
  <si>
    <t xml:space="preserve">RC1210FR-0751RL</t>
  </si>
  <si>
    <t xml:space="preserve">RC0402FR-074K53L</t>
  </si>
  <si>
    <t xml:space="preserve">RC0402FR-074K53L / CRCW04024K53FKED</t>
  </si>
  <si>
    <t xml:space="preserve">RC0402FR-079K53L</t>
  </si>
  <si>
    <t xml:space="preserve">RC0201FR-074K53L</t>
  </si>
  <si>
    <t xml:space="preserve">RC0402FR-075K9L</t>
  </si>
  <si>
    <t xml:space="preserve">RT0402BRD073K9L</t>
  </si>
  <si>
    <t xml:space="preserve">RK73H1HTTC10R0F</t>
  </si>
  <si>
    <t xml:space="preserve">RC0402FR-0723K2L</t>
  </si>
  <si>
    <t xml:space="preserve">UR73D1ETTP51L0F</t>
  </si>
  <si>
    <t xml:space="preserve">RC0402FR-074K32L</t>
  </si>
  <si>
    <t xml:space="preserve">RC0402FR-0713K7L</t>
  </si>
  <si>
    <t xml:space="preserve">RK73H1ETTP3740F</t>
  </si>
  <si>
    <t xml:space="preserve">RC0402FR-071K3L</t>
  </si>
  <si>
    <t xml:space="preserve">RK73H1ETTP1781F</t>
  </si>
  <si>
    <t xml:space="preserve">RC0402FR-0760R4L</t>
  </si>
  <si>
    <t xml:space="preserve">RK73H1HTTC60R4F</t>
  </si>
  <si>
    <t xml:space="preserve">RK73H1HTTC40R2F</t>
  </si>
  <si>
    <t xml:space="preserve">CRCW0201121RFKED</t>
  </si>
  <si>
    <t xml:space="preserve">TLR2HDTE3L00F75</t>
  </si>
  <si>
    <t xml:space="preserve">RC0402FR-071K15L</t>
  </si>
  <si>
    <t xml:space="preserve">RC0402FR-07178RL</t>
  </si>
  <si>
    <t xml:space="preserve">RC0402FR-07316RL</t>
  </si>
  <si>
    <t xml:space="preserve">RC0402FR-07976RL</t>
  </si>
  <si>
    <t xml:space="preserve">NCP18WF104E03RB</t>
  </si>
  <si>
    <t xml:space="preserve">ERTJ1VT224H</t>
  </si>
  <si>
    <t xml:space="preserve">RC0402FR-075K6L</t>
  </si>
  <si>
    <t xml:space="preserve">RC0402FR-076K49L</t>
  </si>
  <si>
    <t xml:space="preserve">RC0402FR-07124KL</t>
  </si>
  <si>
    <t xml:space="preserve">RC0402FR-0757K6L</t>
  </si>
  <si>
    <t xml:space="preserve">RC0402FR-07127KL</t>
  </si>
  <si>
    <t xml:space="preserve">RC0402FR-07196KL</t>
  </si>
  <si>
    <t xml:space="preserve">RC0603FR-106R8L</t>
  </si>
  <si>
    <t xml:space="preserve">SR731ETTPR100F</t>
  </si>
  <si>
    <t xml:space="preserve">RL0402FR-070R82L</t>
  </si>
  <si>
    <t xml:space="preserve">RK73H1JTTD84R5F</t>
  </si>
  <si>
    <t xml:space="preserve">RK73H1JTTD1240F</t>
  </si>
  <si>
    <t xml:space="preserve">RC0402FR-079K31L</t>
  </si>
  <si>
    <t xml:space="preserve">RC0402FR-075K23L</t>
  </si>
  <si>
    <t xml:space="preserve">RC0402FR-07681KL</t>
  </si>
  <si>
    <t xml:space="preserve">NTHS0805N02N6801JE</t>
  </si>
  <si>
    <t xml:space="preserve">RC0402FR-0714K7L</t>
  </si>
  <si>
    <t xml:space="preserve">RC0402FR-0742K2L</t>
  </si>
  <si>
    <t xml:space="preserve">RC0402FR-0734K8L</t>
  </si>
  <si>
    <t xml:space="preserve">RC0402FR-0734K8L / CRCW040234K8FKED</t>
  </si>
  <si>
    <t xml:space="preserve">RT0402BRD0720K5L</t>
  </si>
  <si>
    <t xml:space="preserve">RT0402BRD0716K4L</t>
  </si>
  <si>
    <t xml:space="preserve">RC0402FR-07825KL</t>
  </si>
  <si>
    <t xml:space="preserve">RC0402FR-074R99L</t>
  </si>
  <si>
    <t xml:space="preserve">RT0402BRD07715RL</t>
  </si>
  <si>
    <t xml:space="preserve">RK73H1ETTP2R00F</t>
  </si>
  <si>
    <t xml:space="preserve">RC0402FR-0744K2L</t>
  </si>
  <si>
    <t xml:space="preserve">RC0402FR-072K43L</t>
  </si>
  <si>
    <t xml:space="preserve">RC0402FR-075K76L</t>
  </si>
  <si>
    <t xml:space="preserve">RK73H1HTTC22R1F</t>
  </si>
  <si>
    <t xml:space="preserve">RC0402FR-07680RL</t>
  </si>
  <si>
    <t xml:space="preserve">RT0402BRD078K2L</t>
  </si>
  <si>
    <t xml:space="preserve">RC0402FR-0715K8L</t>
  </si>
  <si>
    <t xml:space="preserve">RC0402FR-07196RL</t>
  </si>
  <si>
    <t xml:space="preserve">RK73H1ETTP7503F</t>
  </si>
  <si>
    <t xml:space="preserve">PMR50HZPFV2L00</t>
  </si>
  <si>
    <t xml:space="preserve">UCR01MVPFLR470</t>
  </si>
  <si>
    <t xml:space="preserve">RC0402FR-0766K5L</t>
  </si>
  <si>
    <t xml:space="preserve">RC0603FR-07127KL</t>
  </si>
  <si>
    <t xml:space="preserve">RC0603FR-0714K3L</t>
  </si>
  <si>
    <t xml:space="preserve">RT0402BRD072K8L</t>
  </si>
  <si>
    <t xml:space="preserve">RT0402BRD072K87L</t>
  </si>
  <si>
    <t xml:space="preserve">11/12: Keeping it flat. 4K pcs arriving in Q4'19 at $.14, that covers demand</t>
  </si>
  <si>
    <t xml:space="preserve">PANASONIC COMP(EVQP2H02B)</t>
  </si>
  <si>
    <t xml:space="preserve">C&amp;K COMPONENTS / PANASONIC</t>
  </si>
  <si>
    <t xml:space="preserve">KMR421NGLFS / EVQP2H02B</t>
  </si>
  <si>
    <t xml:space="preserve">36000 / 4000</t>
  </si>
  <si>
    <t xml:space="preserve">5 / 6</t>
  </si>
  <si>
    <t xml:space="preserve">0.14 / 0.2989</t>
  </si>
  <si>
    <t xml:space="preserve">CTS CORP</t>
  </si>
  <si>
    <t xml:space="preserve">218-4LPSTRF</t>
  </si>
  <si>
    <t xml:space="preserve">MMBT3904LT1G</t>
  </si>
  <si>
    <t xml:space="preserve">BSS138LT1G</t>
  </si>
  <si>
    <t xml:space="preserve">BSC011N03LS</t>
  </si>
  <si>
    <t xml:space="preserve">FDB0105N407L</t>
  </si>
  <si>
    <t xml:space="preserve">BSC050NE2LSATMA1</t>
  </si>
  <si>
    <t xml:space="preserve">Potential Recovery Fee</t>
  </si>
  <si>
    <t xml:space="preserve">BSC050NE2LS</t>
  </si>
  <si>
    <t xml:space="preserve">FDV301N</t>
  </si>
  <si>
    <t xml:space="preserve">2N3904BU</t>
  </si>
  <si>
    <t xml:space="preserve">BSC010NE2LSI</t>
  </si>
  <si>
    <t xml:space="preserve">MMBFJ177</t>
  </si>
  <si>
    <t xml:space="preserve">FDMS8820</t>
  </si>
  <si>
    <t xml:space="preserve">AUIRF3805S-7TRL</t>
  </si>
  <si>
    <t xml:space="preserve">2N7002DW-7-F</t>
  </si>
  <si>
    <t xml:space="preserve">SI2329DS-T1-GE3</t>
  </si>
  <si>
    <t xml:space="preserve">H5007NLT</t>
  </si>
  <si>
    <t xml:space="preserve">Fox $0.12900 (100%)</t>
  </si>
  <si>
    <t xml:space="preserve">Abracon $0.19000 (50%) / Fox $0.19000 (50%)</t>
  </si>
  <si>
    <t xml:space="preserve">14  / 9 </t>
  </si>
  <si>
    <t xml:space="preserve">Abracon $0.20000 (70%) / Vectron $0.32000 (30%)</t>
  </si>
  <si>
    <t xml:space="preserve">1000/ 3000</t>
  </si>
  <si>
    <t xml:space="preserve">10 / 12 </t>
  </si>
  <si>
    <t xml:space="preserve">TXC$0.11200 (40%) / Arrow$0.11000 (60%)</t>
  </si>
  <si>
    <t xml:space="preserve">3000/ 1000</t>
  </si>
  <si>
    <t xml:space="preserve">TXC /Arrow ( Epson)</t>
  </si>
  <si>
    <t xml:space="preserve">Avnet $0.08000 (40%) / TXC $0.07300 (60%)</t>
  </si>
  <si>
    <t xml:space="preserve">Avnet (Diodes) /TXC</t>
  </si>
  <si>
    <t xml:space="preserve">Abracon $0.20000 (30%) / KDS $0.09000 (70%)</t>
  </si>
  <si>
    <t xml:space="preserve">1000 / 3000</t>
  </si>
  <si>
    <t xml:space="preserve">Avnet $0.10000 (50%) / TXC $0.10000 (50%)</t>
  </si>
  <si>
    <t xml:space="preserve">3000/ 3000</t>
  </si>
  <si>
    <t xml:space="preserve">Abracon $0.27000 (100%)</t>
  </si>
  <si>
    <t xml:space="preserve">TXC $0.23000 (100%)</t>
  </si>
  <si>
    <t xml:space="preserve">Avnet$0.19600 (40%) / TXC$0.11000 (60%)</t>
  </si>
  <si>
    <t xml:space="preserve">6/ 8 </t>
  </si>
  <si>
    <t xml:space="preserve">Abracon $0.20000 (40%) / Fox $0.19700 (60%)</t>
  </si>
  <si>
    <t xml:space="preserve">10 / 9</t>
  </si>
  <si>
    <t xml:space="preserve">Abracon $0.25000 (100%)</t>
  </si>
  <si>
    <t xml:space="preserve">Aavid China $2.50000 (0%) / Thermocool $2.60000 (100%)</t>
  </si>
  <si>
    <t xml:space="preserve">FOXCONN SHANGHAI $15.34680 (50%) / AEL Engineering-Interplex $15.02000 (50%)</t>
  </si>
  <si>
    <t xml:space="preserve">Sunon $16.25000 (100%)</t>
  </si>
  <si>
    <t xml:space="preserve">ASY-03569-01</t>
  </si>
  <si>
    <t xml:space="preserve">Mill Max PO</t>
  </si>
  <si>
    <t xml:space="preserve">Mill Max Arrow $1.05000 (100%)</t>
  </si>
  <si>
    <t xml:space="preserve">S192-10-007-00-440000</t>
  </si>
  <si>
    <t xml:space="preserve">Cemmetrik $0.45 (50%) / Lustre-Cal $0.51 (50%) / BOYD $0.50 (0%)</t>
  </si>
  <si>
    <t xml:space="preserve">1000 / 1000/ 1000</t>
  </si>
  <si>
    <t xml:space="preserve">MECH-01637-02</t>
  </si>
  <si>
    <t xml:space="preserve">Lemtech $2.50000 (100%)</t>
  </si>
  <si>
    <t xml:space="preserve">REFLEX usa $17.74000 (0%) / REFLEX MEX $16.63000 (100%)</t>
  </si>
  <si>
    <t xml:space="preserve">REFLEX MEXICO $2.80000 (100%)</t>
  </si>
  <si>
    <t xml:space="preserve">PKG-00798-01</t>
  </si>
  <si>
    <t xml:space="preserve">MEX</t>
  </si>
  <si>
    <t xml:space="preserve">REFLEX MEX  $2.50000 (100%)</t>
  </si>
  <si>
    <t xml:space="preserve">PKG-00799-01</t>
  </si>
  <si>
    <t xml:space="preserve">REFLEX MEX  $3.60000 (100%)</t>
  </si>
  <si>
    <t xml:space="preserve">Amphenol PO / Belfuse Delivery / UDE PO</t>
  </si>
  <si>
    <t xml:space="preserve">TTM-GZ $0.43000 (100%)</t>
  </si>
  <si>
    <t xml:space="preserve">SOW on GCE, ISU, WUS.ISU still IPQ</t>
  </si>
  <si>
    <t xml:space="preserve">WUS-HB $0.80000 (50%) / TTM-HY $0.88000 (50%)</t>
  </si>
  <si>
    <t xml:space="preserve">2500/ 2848</t>
  </si>
  <si>
    <t xml:space="preserve">GRANPACK</t>
  </si>
  <si>
    <t xml:space="preserve">74LVC2G07GV,125</t>
  </si>
  <si>
    <t xml:space="preserve">Arrow  $84.00000 (100%)</t>
  </si>
  <si>
    <t xml:space="preserve">ASPI-0630LR-1R5M-T15</t>
  </si>
  <si>
    <t xml:space="preserve">CYMMETRIK (KUNSHAN) PRINTING</t>
  </si>
  <si>
    <t xml:space="preserve">Avnet $1.44000 (100%) / Avnet $1.56000 (0%)</t>
  </si>
  <si>
    <t xml:space="preserve">LP2985-33DBVR</t>
  </si>
  <si>
    <t xml:space="preserve">Avnet  $0.37100 (100%)</t>
  </si>
  <si>
    <t xml:space="preserve">LFARICONSUM6</t>
  </si>
  <si>
    <t xml:space="preserve">CONSUM6</t>
  </si>
  <si>
    <t xml:space="preserve">CONSUMIBLES EMPAQUES</t>
  </si>
  <si>
    <t xml:space="preserve">Hang approved</t>
  </si>
  <si>
    <t xml:space="preserve">N/A</t>
  </si>
  <si>
    <t xml:space="preserve">LFARIASY-03768-04</t>
  </si>
  <si>
    <t xml:space="preserve">ASY-03768-04</t>
  </si>
  <si>
    <t xml:space="preserve">LEMTECH TECHNOLOGY(ASY-03768-04)</t>
  </si>
  <si>
    <t xml:space="preserve">Tenere MX $81.77000 (100%)</t>
  </si>
  <si>
    <t xml:space="preserve">11/7-CJW:  -04 is EOL - See ASY-03836-06.</t>
  </si>
  <si>
    <t xml:space="preserve">LFARIASY-03836-06-Q</t>
  </si>
  <si>
    <t xml:space="preserve">ASY-03836-06</t>
  </si>
  <si>
    <t xml:space="preserve">HON HAI PRECISION INDUSTRY CO.(ASY-03836-06)| TENERE, INC.(ASY-03836-06)</t>
  </si>
  <si>
    <t xml:space="preserve">11/7-CJW:  Confirmed pricing.</t>
  </si>
  <si>
    <t xml:space="preserve">LFARIASY-04155-02-Q</t>
  </si>
  <si>
    <t xml:space="preserve">ASY-04155-02</t>
  </si>
  <si>
    <t xml:space="preserve">AAVID THERMALLOY - CHINA(ASY-04155-02)| DU ALL THERMO PRODUCTS(ASY-04155-02)| LEMTECH TECHNOLOGY(ASY-04155-02)</t>
  </si>
  <si>
    <t xml:space="preserve">Lemtech $3.64 (100%) </t>
  </si>
  <si>
    <t xml:space="preserve">LFARIASY-04165-04-Q</t>
  </si>
  <si>
    <t xml:space="preserve">ASY-04165-04</t>
  </si>
  <si>
    <t xml:space="preserve">AEL ENGINEERING SDN BHD(ASY-04165-04)| VIASYSTEMS(ASY-04165-04)</t>
  </si>
  <si>
    <t xml:space="preserve">11/13 Yes</t>
  </si>
  <si>
    <t xml:space="preserve">AEL $44.74000 (70%) / VIASYSTEM  $49.50000 (30%)</t>
  </si>
  <si>
    <t xml:space="preserve">LFARIASY-04167-05-Q</t>
  </si>
  <si>
    <t xml:space="preserve">ASY-04167-05</t>
  </si>
  <si>
    <t xml:space="preserve">AEL ENGINEERING SDN BHD(ASY-04167-05)| VIASYSTEMS(ASY-04167-05)</t>
  </si>
  <si>
    <t xml:space="preserve">AEL $100.01000 (70%) / VIASYSTEM  $131.59000 (30%)</t>
  </si>
  <si>
    <t xml:space="preserve">LFARIASY-04398-02-Q</t>
  </si>
  <si>
    <t xml:space="preserve">ASY-04398-02</t>
  </si>
  <si>
    <t xml:space="preserve">AEL ENGINEERING SDN BHD(ASY-04398-02)| VIASYSTEMS(ASY-04398-02)</t>
  </si>
  <si>
    <t xml:space="preserve">LFARIASY-04399-02-Q</t>
  </si>
  <si>
    <t xml:space="preserve">ASY-04399-02</t>
  </si>
  <si>
    <t xml:space="preserve">AEL ENGINEERING SDN BHD(ASY-04399-02)| VIASYSTEMS(ASY-04399-02)</t>
  </si>
  <si>
    <t xml:space="preserve">ASIA</t>
  </si>
  <si>
    <t xml:space="preserve">LFARIASY-04593-01-Q</t>
  </si>
  <si>
    <t xml:space="preserve">ASY-04593-01</t>
  </si>
  <si>
    <t xml:space="preserve">ASY,BELVEDERE ISLAND,MANUFACTURING TEST COVER</t>
  </si>
  <si>
    <t xml:space="preserve">2268 VIASYSTEMS KALEX(ASY-04593-01)| AMTEK-AEL ENGINEERING(ASY-04593-01)</t>
  </si>
  <si>
    <t xml:space="preserve">AEL $28.08000 (100%)</t>
  </si>
  <si>
    <t xml:space="preserve">LFARIASY-04872-02-Q</t>
  </si>
  <si>
    <t xml:space="preserve">ASY-04872-02</t>
  </si>
  <si>
    <t xml:space="preserve">ASY, TUBA, FANM, FAN-00115 GEN2, 80MM, SINGLE ROTOR, FORWARD, RED</t>
  </si>
  <si>
    <t xml:space="preserve">SANYO DENKI AMERICA , INC.(ASY-04872-02)| SANYO DENKI PHILIPPINES(ASY-04872-02)</t>
  </si>
  <si>
    <t xml:space="preserve">Sanyo Denki $43.95 (100%)</t>
  </si>
  <si>
    <t xml:space="preserve">LFARIASY-04875-02-Q</t>
  </si>
  <si>
    <t xml:space="preserve">ASY-04875-02</t>
  </si>
  <si>
    <t xml:space="preserve">ASY, TUBA, FANM, FAN-00132 GEN2, 80MM, DUAL ROTORS, REVERSE, BLUE</t>
  </si>
  <si>
    <t xml:space="preserve">SANYO DENKI AMERICA , INC.(ASY-04875-02)| SANYO DENKI PHILIPPINES(ASY-04875-02)</t>
  </si>
  <si>
    <t xml:space="preserve">Sanyo Denni $49.69 (100%)</t>
  </si>
  <si>
    <t xml:space="preserve">LFARICON-00994-Q</t>
  </si>
  <si>
    <t xml:space="preserve">CON-00994</t>
  </si>
  <si>
    <t xml:space="preserve">CON,IT8,120 SIGNAL,14MM INTERPOSER</t>
  </si>
  <si>
    <t xml:space="preserve">HIROSE(IT8-120S-14H)</t>
  </si>
  <si>
    <t xml:space="preserve">Hirose $12.00000 (100%)</t>
  </si>
  <si>
    <t xml:space="preserve">IT8-120S-14H</t>
  </si>
  <si>
    <t xml:space="preserve">LFARIFAS-00613-Q</t>
  </si>
  <si>
    <t xml:space="preserve">FAS-00613</t>
  </si>
  <si>
    <t xml:space="preserve">LATCH, M.2 BOARD, 2.5MM ABOVE PCB</t>
  </si>
  <si>
    <t xml:space="preserve">FIVETECH TECHNOLOGY(520-011-250-10-03-6)</t>
  </si>
  <si>
    <t xml:space="preserve">Quote from purchasing</t>
  </si>
  <si>
    <t xml:space="preserve">FIVETECH TECHNOLOGY</t>
  </si>
  <si>
    <t xml:space="preserve">520-011-250-10-03-6</t>
  </si>
  <si>
    <t xml:space="preserve">US$1.50 at moq 100pcs</t>
  </si>
  <si>
    <t xml:space="preserve">LFARIGSKT-00432-Q</t>
  </si>
  <si>
    <t xml:space="preserve">GSKT-00432</t>
  </si>
  <si>
    <t xml:space="preserve">GASKET,FOAM,BAFFLE,CPU,UL HF-1</t>
  </si>
  <si>
    <t xml:space="preserve">BOYD CORP.(GSKT-00432)</t>
  </si>
  <si>
    <t xml:space="preserve">BOYD $1.0000 (100%)</t>
  </si>
  <si>
    <t xml:space="preserve">LFARIHSK-00346-05-Q</t>
  </si>
  <si>
    <t xml:space="preserve">HSK-00346-05</t>
  </si>
  <si>
    <t xml:space="preserve">LEMTECH TECHNOLOGY(HSK-00346-05)</t>
  </si>
  <si>
    <t xml:space="preserve">Lemtech $39.46 (100%) </t>
  </si>
  <si>
    <t xml:space="preserve">LFARILBL-01214-01-Q</t>
  </si>
  <si>
    <t xml:space="preserve">LBL-01214-01</t>
  </si>
  <si>
    <t xml:space="preserve">LBL,TAMBO OP,FRONT,MODEL NUMBERS</t>
  </si>
  <si>
    <t xml:space="preserve">CYMMETRIK ENTERPRISE(LBL-01214-01)</t>
  </si>
  <si>
    <t xml:space="preserve">LFARILBL-01215-01-Q</t>
  </si>
  <si>
    <t xml:space="preserve">LBL-01215-01</t>
  </si>
  <si>
    <t xml:space="preserve">LBL,TAMBO OP,FRONT,PORT NUMBERS</t>
  </si>
  <si>
    <t xml:space="preserve">CYMMETRIK ENTERPRISE(LBL-01215-01)</t>
  </si>
  <si>
    <t xml:space="preserve">LFARILBL-01237-01-Q</t>
  </si>
  <si>
    <t xml:space="preserve">LBL-01237-01</t>
  </si>
  <si>
    <t xml:space="preserve">LBL,MODEL NUMBER, CLEARWATER-BK</t>
  </si>
  <si>
    <t xml:space="preserve">CYMMETRIK ENTERPRISE(LBL-01237-01)</t>
  </si>
  <si>
    <t xml:space="preserve">LFARILBL-01282-01-Q</t>
  </si>
  <si>
    <t xml:space="preserve">LBL-01282-01</t>
  </si>
  <si>
    <t xml:space="preserve">LBL, DN, KOREA COMPLIANCE, 7800LC</t>
  </si>
  <si>
    <t xml:space="preserve">CYMMETRIK ENTERPRISE(LBL-01282-01)</t>
  </si>
  <si>
    <t xml:space="preserve">Cymmetrick $0.2000 (100%)</t>
  </si>
  <si>
    <t xml:space="preserve">LFARILBL-01283-01-Q</t>
  </si>
  <si>
    <t xml:space="preserve">LBL-01283-01</t>
  </si>
  <si>
    <t xml:space="preserve">LBL, DN, KOREA COMPLIANCE, 7800-SUP</t>
  </si>
  <si>
    <t xml:space="preserve">CYMMETRIK ENTERPRISE(LBL-01283-01)</t>
  </si>
  <si>
    <t xml:space="preserve">LFARIMECH-01238-03-Q</t>
  </si>
  <si>
    <t xml:space="preserve">MECH-01238-03</t>
  </si>
  <si>
    <t xml:space="preserve">INTERPLEX INDUSTRIES(MECH-01238-03)</t>
  </si>
  <si>
    <t xml:space="preserve">10/29-CJW: Confirmed Price/Vendor data.</t>
  </si>
  <si>
    <t xml:space="preserve">LFARIMECH-01290-03-Q</t>
  </si>
  <si>
    <t xml:space="preserve">MECH-01290-03</t>
  </si>
  <si>
    <t xml:space="preserve">SANMINA-SCI TURTLE LAKE(MECH-01290-03)</t>
  </si>
  <si>
    <t xml:space="preserve">LFARIMECH-01660-03-Q</t>
  </si>
  <si>
    <t xml:space="preserve">MECH-01660-03</t>
  </si>
  <si>
    <t xml:space="preserve">INTERPLEX PLASTICS INC(MECH-01660-03)</t>
  </si>
  <si>
    <t xml:space="preserve">LFARIMECH-02116-02-Q</t>
  </si>
  <si>
    <t xml:space="preserve">MECH-02116-02</t>
  </si>
  <si>
    <t xml:space="preserve">MECH, YUBA, WOODPECKER, BAFFLE</t>
  </si>
  <si>
    <t xml:space="preserve">SANMINA TURTLE LAKE(MECH-02116-02)</t>
  </si>
  <si>
    <t xml:space="preserve">Sanmina Turtle Lake $0.57500 (100%)</t>
  </si>
  <si>
    <t xml:space="preserve">LF8992600</t>
  </si>
  <si>
    <t xml:space="preserve">LFARIMECH-02212-02-Q</t>
  </si>
  <si>
    <t xml:space="preserve">MECH-02212-02</t>
  </si>
  <si>
    <t xml:space="preserve">MECH,YUBA, ANCHOR,ID TAG</t>
  </si>
  <si>
    <t xml:space="preserve">INTERPLEX INDUSTRIES(MECH-02212-02)| W&amp;B TECHNOLOGY(MECH-02212-02)</t>
  </si>
  <si>
    <t xml:space="preserve">W&amp;B Technology Ltd $0.35000 (100%)</t>
  </si>
  <si>
    <t xml:space="preserve">LFARIMECH-02419-01-Q</t>
  </si>
  <si>
    <t xml:space="preserve">MECH-02419-01</t>
  </si>
  <si>
    <t xml:space="preserve">MECH, DN, LC, GUIDE PIN,OOB SIDE</t>
  </si>
  <si>
    <t xml:space="preserve">INTERPLEX PLASTICS INC(MECH-02419-01)</t>
  </si>
  <si>
    <t xml:space="preserve">Interplex Plastic Industries PTE LTD $1.71050 (100%)</t>
  </si>
  <si>
    <t xml:space="preserve">LFARIMEM-00306-Q</t>
  </si>
  <si>
    <t xml:space="preserve">MEM-00306</t>
  </si>
  <si>
    <t xml:space="preserve">MEM, ULP/VLP/STANDARD UDIMM,DDR4-2400,DUAL RANK,1.20V,32GB,ECC,NON-REG,DIMM288</t>
  </si>
  <si>
    <t xml:space="preserve">MICRON TECHNOLOGY  INC.(MTA18ASF4G72AZ-3G2B1)| SMART MODULAR TECHNOLOGIES INC(ST4097UD420893-SM)| UNIGEN CORPORATION(U40V700S8DD-BB82-ARHM)| VIKING TECH(VP9MU4G7228KBKSA)| VIRTIUM(VL31A4G63F-N7SA)</t>
  </si>
  <si>
    <t xml:space="preserve">Smart $139.50000 (30%) / Unigen $158.59000 (30%) / Viking $124.00000 (40%)</t>
  </si>
  <si>
    <t xml:space="preserve">10 / 8 / 6</t>
  </si>
  <si>
    <t xml:space="preserve">ST4097UD420893-SM / U40V700S8DD-BB82-ARHM / VP9MU4G7228KBKSA</t>
  </si>
  <si>
    <t xml:space="preserve">10/30 JM: Updated Unigen price to quoted price.
11/4 JM: Viking has passed EDVT. Providing a split as well.</t>
  </si>
  <si>
    <t xml:space="preserve">LFARIPKG-00259-03-Q</t>
  </si>
  <si>
    <t xml:space="preserve">PKG-00259-03</t>
  </si>
  <si>
    <t xml:space="preserve">Cap, Inner, Front, Reflex, 2ru</t>
  </si>
  <si>
    <t xml:space="preserve">REFLEX PACKAGING INC(PKG-00259-03)</t>
  </si>
  <si>
    <t xml:space="preserve">LFARIPKG-00842-01</t>
  </si>
  <si>
    <t xml:space="preserve">PKG-00842-01</t>
  </si>
  <si>
    <t xml:space="preserve">Box, RELF, Die-Cut, Corrugated, Rack Rail, 2RU</t>
  </si>
  <si>
    <t xml:space="preserve">REFLEX PACKAGING INC(PKG-00842-01)</t>
  </si>
  <si>
    <t xml:space="preserve">REFLEX MEX $3.41 (100%)</t>
  </si>
  <si>
    <t xml:space="preserve">LFARIPKG-00977-01-Q</t>
  </si>
  <si>
    <t xml:space="preserve">PKG-00977-01</t>
  </si>
  <si>
    <t xml:space="preserve">Cap, Inner, Rear, Reflex, 2RU, Savannah1592</t>
  </si>
  <si>
    <t xml:space="preserve">REFLEX PACKAGING INC(PKG-00977-01)</t>
  </si>
  <si>
    <t xml:space="preserve">REFLEX MEX $4.22 (100%)</t>
  </si>
  <si>
    <t xml:space="preserve">LFARIPKG-00990-01-Q</t>
  </si>
  <si>
    <t xml:space="preserve">PKG-00990-01</t>
  </si>
  <si>
    <t xml:space="preserve">Box, Outer, RSC, Tuba1980</t>
  </si>
  <si>
    <t xml:space="preserve">REFLEX PACKAGING INC(PKG-00990-01)</t>
  </si>
  <si>
    <t xml:space="preserve">REFLEX MEX $16.65 (100%)</t>
  </si>
  <si>
    <t xml:space="preserve">LFARIPKG-00991-01-Q</t>
  </si>
  <si>
    <t xml:space="preserve">PKG-00991-01</t>
  </si>
  <si>
    <t xml:space="preserve">Rollup, D/C, Corrugated, Tuba1980</t>
  </si>
  <si>
    <t xml:space="preserve">REFLEX PACKAGING INC(PKG-00991-01)</t>
  </si>
  <si>
    <t xml:space="preserve">REFLEX MEX $4.45 (100%)</t>
  </si>
  <si>
    <t xml:space="preserve">LFARIPWR-00327-05</t>
  </si>
  <si>
    <t xml:space="preserve">PWR-00327-05</t>
  </si>
  <si>
    <t xml:space="preserve">LITEON(PS-2102-1A)</t>
  </si>
  <si>
    <t xml:space="preserve">LiteOn $93.73000 (100%)</t>
  </si>
  <si>
    <t xml:space="preserve">Interplex Plastic Industries PTE LTD $0.55310 (100%)</t>
  </si>
  <si>
    <t xml:space="preserve">LFARISBAT-00118</t>
  </si>
  <si>
    <t xml:space="preserve">BAT-00118</t>
  </si>
  <si>
    <t xml:space="preserve">BATTERY,CR2032,3V,225mAh,NO TABS, MULTI SOURCED (Replaces BAT-00100)</t>
  </si>
  <si>
    <t xml:space="preserve">PANASONIC CORPORATION(CR-2032L/BE)| PANASONIC CORPORATION(CR-2032L/BN)</t>
  </si>
  <si>
    <t xml:space="preserve">11/11: Waiting for GSM quote. 11/14: Price received from FUTURE ELEC.</t>
  </si>
  <si>
    <t xml:space="preserve">I have the quote and will enter once Sanmina enters theirs.</t>
  </si>
  <si>
    <t xml:space="preserve">Lemtech $29.00 (50%) / Thermocool $38.46 (50%) </t>
  </si>
  <si>
    <t xml:space="preserve">LFARISCON-00720</t>
  </si>
  <si>
    <t xml:space="preserve">Amphenol PO / Foxconn Delivery / Molex Delivery / TE Delivery</t>
  </si>
  <si>
    <t xml:space="preserve">Molex  $2.65000 (33%) / TE  $2.75000 (33%) / FIT  $3.30000 (0%) / Amphenol  $2.60000 (34%)</t>
  </si>
  <si>
    <t xml:space="preserve">540  / 4950  / 10000  / 540</t>
  </si>
  <si>
    <t xml:space="preserve">8  / 14  / 10  / 6</t>
  </si>
  <si>
    <t xml:space="preserve">2027180100(DC&gt;=4018) /  2318579-1 /  3S6A013-00500-7F /  UE36-A1070-2000T</t>
  </si>
  <si>
    <t xml:space="preserve">LFARISCON-01010-Q</t>
  </si>
  <si>
    <t xml:space="preserve">CON-01010</t>
  </si>
  <si>
    <t xml:space="preserve">CON, 1X4 CAGE, ZQSFP+, HSK, DUAL LP</t>
  </si>
  <si>
    <t xml:space="preserve">AMPHENOL(U95-T4Y1-101A)</t>
  </si>
  <si>
    <t xml:space="preserve">Amphenol  $9.52000 (100%)</t>
  </si>
  <si>
    <t xml:space="preserve">U95-T4Y1-101A</t>
  </si>
  <si>
    <t xml:space="preserve">LFARISCON-01040-Q</t>
  </si>
  <si>
    <t xml:space="preserve">CON-01040</t>
  </si>
  <si>
    <t xml:space="preserve">AMPHENOL CANADA(U95-T4Y1-100A)</t>
  </si>
  <si>
    <t xml:space="preserve">Amphenol $9.30000 (100%)</t>
  </si>
  <si>
    <t xml:space="preserve">U95-T4Y1-100A</t>
  </si>
  <si>
    <t xml:space="preserve">LFARISCON-01041-Q</t>
  </si>
  <si>
    <t xml:space="preserve">CON-01041</t>
  </si>
  <si>
    <t xml:space="preserve">CON, 1X1 QSFP-DD CAGE, HSK, PF, REAR PIN</t>
  </si>
  <si>
    <t xml:space="preserve">MOLEX INC(2031431925)| TE CONNECTIVITY(1-2327362-2)</t>
  </si>
  <si>
    <t xml:space="preserve">MOLEX INC.  $6.64000 (100%)</t>
  </si>
  <si>
    <t xml:space="preserve">LFARISCON-01048-Q</t>
  </si>
  <si>
    <t xml:space="preserve">CON-01048</t>
  </si>
  <si>
    <t xml:space="preserve">CON, SOCKET, 2X4,RIGHT ANGLE,SMT</t>
  </si>
  <si>
    <t xml:space="preserve">MOLEX INC(43045-0807)</t>
  </si>
  <si>
    <t xml:space="preserve">MOLEX INC.  $1.53400 (100%)</t>
  </si>
  <si>
    <t xml:space="preserve">43045-0807</t>
  </si>
  <si>
    <t xml:space="preserve">LFARISFAB-00551-04-Q</t>
  </si>
  <si>
    <t xml:space="preserve">FAB-00551-04</t>
  </si>
  <si>
    <t xml:space="preserve">FAB, CLEARWATER VER 04</t>
  </si>
  <si>
    <t xml:space="preserve">GCE-TAIWAN(FAB-00551-04-AC)| WUS PRINTED CIRCUIT KUNSHAN(FAB-00551-04-AC)</t>
  </si>
  <si>
    <t xml:space="preserve">GCE-TW $535.00 (50%) / WUS-KS $510.46 (50%)</t>
  </si>
  <si>
    <t xml:space="preserve">30 / 100</t>
  </si>
  <si>
    <t xml:space="preserve">eMail confirmation from Jenny Quiro</t>
  </si>
  <si>
    <t xml:space="preserve">LFARISFAB-00554-04-Q</t>
  </si>
  <si>
    <t xml:space="preserve">FAB-00554-04</t>
  </si>
  <si>
    <t xml:space="preserve">ISU DAEGU(FAB-00554-04-AA/AD)| WUS (KUNSHAN)(FAB-00554-04-AA/AD)</t>
  </si>
  <si>
    <t xml:space="preserve">ISU-KR $275 (50%) / WUS-KS $269.49 (50%)</t>
  </si>
  <si>
    <t xml:space="preserve">120 / 60</t>
  </si>
  <si>
    <t xml:space="preserve">LFARISFAB-00629-01</t>
  </si>
  <si>
    <t xml:space="preserve">ISU SYLMAR(FAB-00629-01-CA)| TTM - DONGGUAN OPC-DMC(FAB-00629-01-CA)| WUS - HUBEI(FAB-00629-01-CA)</t>
  </si>
  <si>
    <t xml:space="preserve">LFARISFAB-00681-01</t>
  </si>
  <si>
    <t xml:space="preserve">SANMINA SAN JOSE(FAB-00681-01-AD)| TTM - CHIPPEWA FALLS(FAB-00681-01-AD)</t>
  </si>
  <si>
    <t xml:space="preserve">LFARISFAB-00844-01CS-Q</t>
  </si>
  <si>
    <t xml:space="preserve">FAB-00844-01</t>
  </si>
  <si>
    <t xml:space="preserve">FAB,WOODPECKER FAN ADAPTER BRIDGE,VER02  </t>
  </si>
  <si>
    <t xml:space="preserve">SHENNAN CIRCUITS-LG2 CHINA(FAB-00844-01-CA)</t>
  </si>
  <si>
    <t xml:space="preserve">SCC-LG2 $0.97 (100%)</t>
  </si>
  <si>
    <t xml:space="preserve">11/18 JE: Added std cost but left unit price at zero due to CS</t>
  </si>
  <si>
    <t xml:space="preserve">LFARISFAB-00845-01CS-Q</t>
  </si>
  <si>
    <t xml:space="preserve">FAB-00845-01</t>
  </si>
  <si>
    <t xml:space="preserve">FAB,WOODPECKER FAN ADAPTER,VER03</t>
  </si>
  <si>
    <t xml:space="preserve">SHENNAN CIRCUITS-LG2 CHINA(FAB-00845-01-CA)| WUS - HUBEI(FAB-00845-01-CA)</t>
  </si>
  <si>
    <t xml:space="preserve">SCC-LG2 $1.26 (100%) / WUS-HB $1.65 (0%)</t>
  </si>
  <si>
    <t xml:space="preserve">350 / 1800</t>
  </si>
  <si>
    <t xml:space="preserve">LFARISFAS-00761-Q</t>
  </si>
  <si>
    <t xml:space="preserve">FAS-00761</t>
  </si>
  <si>
    <t xml:space="preserve">FAS,SPACER,SOLDER,PEM,3.6MM ID, 7.14MM OD,3.00MM TALL</t>
  </si>
  <si>
    <t xml:space="preserve">PENN ENGINEERING(SMTSO-3.6-3ET)</t>
  </si>
  <si>
    <t xml:space="preserve">11/21 Pending Daniel. 11/12: Pending, waiting for GSM price</t>
  </si>
  <si>
    <t xml:space="preserve">DB Roberts</t>
  </si>
  <si>
    <t xml:space="preserve">PEM: SMTSO-3.6-3ET</t>
  </si>
  <si>
    <t xml:space="preserve">Purchasing quote</t>
  </si>
  <si>
    <t xml:space="preserve">PENN ENGINEERING</t>
  </si>
  <si>
    <t xml:space="preserve">SMTSO-3.6-3ET</t>
  </si>
  <si>
    <t xml:space="preserve">LFARIIC-01036-02CS-Q</t>
  </si>
  <si>
    <t xml:space="preserve">CREDO SEMICONDUCTOR ( CMS42550-B0-AALN-10)</t>
  </si>
  <si>
    <t xml:space="preserve">LFARISIC-01111-Q</t>
  </si>
  <si>
    <t xml:space="preserve">IC-01111</t>
  </si>
  <si>
    <t xml:space="preserve">IC, DUAL OUTPUT, 12 PHASE (x+y+z), DIGITAL MULTI-PHASE CNTRL</t>
  </si>
  <si>
    <t xml:space="preserve">RENESAS ELECTRONICS(ISL68239IRAZ-T)</t>
  </si>
  <si>
    <t xml:space="preserve">Avnet $3.45 (100%)</t>
  </si>
  <si>
    <t xml:space="preserve">Cymmetrik </t>
  </si>
  <si>
    <t xml:space="preserve">Micron $1.40000 (100%) / ISSI $2.89000 (0%)</t>
  </si>
  <si>
    <t xml:space="preserve">1 / 480</t>
  </si>
  <si>
    <t xml:space="preserve">8 / 10</t>
  </si>
  <si>
    <t xml:space="preserve">MT25QL256ABA1EW9-0SIT /IS25LP256DJLLE</t>
  </si>
  <si>
    <t xml:space="preserve">LFARISPRG-00083-02</t>
  </si>
  <si>
    <t xml:space="preserve">PRG-00083-02</t>
  </si>
  <si>
    <t xml:space="preserve">AVNET(PRG-00083-02)</t>
  </si>
  <si>
    <t xml:space="preserve">Tenere MX $88.64000 (100%)</t>
  </si>
  <si>
    <t xml:space="preserve">CJW-10/29: EOL, see ASY-03268-08.</t>
  </si>
  <si>
    <t xml:space="preserve">Methode $14.85000 (50%) / Amphenol $12.64000 (50%)</t>
  </si>
  <si>
    <t xml:space="preserve">250/250</t>
  </si>
  <si>
    <t xml:space="preserve">12/12</t>
  </si>
  <si>
    <t xml:space="preserve">LFARIFAB-00667-01-Q</t>
  </si>
  <si>
    <t xml:space="preserve">STREAMLINE CIRCUITS(FAB-00667-01-CA)| TTM - DONGGUAN OPC-DMC(FAB-00667-01-CA)| TTM - LOGAN (USA)(FAB-00667-01-CA)| WUS - HUBEI(FAB-00667-01-CA)</t>
  </si>
  <si>
    <t xml:space="preserve">25K</t>
  </si>
  <si>
    <t xml:space="preserve">PENCOM PENINSULA COMPONENTS</t>
  </si>
  <si>
    <t xml:space="preserve">Lemtech $24.000 (70%) / Aavid China $30.56 (30%) </t>
  </si>
  <si>
    <t xml:space="preserve">11/12 keep flat, have excess</t>
  </si>
  <si>
    <t xml:space="preserve">11/13. HN. OK to keep flat due to excess</t>
  </si>
  <si>
    <t xml:space="preserve">Lemtech $28.80 (70%) / Aavid China $35.66 (30%) </t>
  </si>
  <si>
    <t xml:space="preserve">Lemtech $56.20 (50%) / Aavid China $57.56 (50%) </t>
  </si>
  <si>
    <t xml:space="preserve">Lemtech $25 (50%) / Thermocool $25 (50%) </t>
  </si>
  <si>
    <t xml:space="preserve">Lemtech $23 (50%) / Thermocool $24 (50%) </t>
  </si>
  <si>
    <t xml:space="preserve">100 / 100 </t>
  </si>
  <si>
    <t xml:space="preserve">Cymmetrik $0.90000 (100%)</t>
  </si>
  <si>
    <t xml:space="preserve">LFARIMECH-00513-01</t>
  </si>
  <si>
    <t xml:space="preserve">MECH-00513-01</t>
  </si>
  <si>
    <t xml:space="preserve">MECH,THERMAL PAD,CROW,HEATSINK  (T725)</t>
  </si>
  <si>
    <t xml:space="preserve">THERMO COOL CORP(MECH-00513-01)</t>
  </si>
  <si>
    <t xml:space="preserve">Thermocool $0.40 (100%) </t>
  </si>
  <si>
    <t xml:space="preserve">LFARIMECH-00685-01</t>
  </si>
  <si>
    <t xml:space="preserve">MECH-00685-01</t>
  </si>
  <si>
    <t xml:space="preserve">MECH,THERMAL PAD,28X28MM,HONEYWELL PTM-5200</t>
  </si>
  <si>
    <t xml:space="preserve">LEMTECH TECHNOLOGY(MECH-00685-01)| THERMO COOL CORP(MECH-00685-01)</t>
  </si>
  <si>
    <t xml:space="preserve">Lemtech $1.35 (100%) </t>
  </si>
  <si>
    <t xml:space="preserve">Sanmina Turtle Lake $2.62700 (100%)</t>
  </si>
  <si>
    <t xml:space="preserve">LF8911100</t>
  </si>
  <si>
    <t xml:space="preserve">Interplex Plastic Industries PTE LTD $0.21461 (100%)</t>
  </si>
  <si>
    <t xml:space="preserve">10/29-CJW: - EOL, see MECH-01660-03.</t>
  </si>
  <si>
    <t xml:space="preserve">Thermocool $1.75 (100%) </t>
  </si>
  <si>
    <t xml:space="preserve">11/11: Keep flat. No demand and we have OH from SSJ transfer. 11/12: OK, adjusting price to $0.14775 as the receipt. Going forward will purchase at Arista proposed price, new purchases from arrow</t>
  </si>
  <si>
    <t xml:space="preserve">SM 11/11: Your receipt price was .15.Use that price. If you need to purchase in the future, use my pricing. It's lower.</t>
  </si>
  <si>
    <t xml:space="preserve">GRM31C5C2A104JA01L</t>
  </si>
  <si>
    <t xml:space="preserve">Based on ECO google doc quote</t>
  </si>
  <si>
    <t xml:space="preserve">AMPHENOL CANADA CORP.</t>
  </si>
  <si>
    <t xml:space="preserve">Amphenol $20.35000 (100%)</t>
  </si>
  <si>
    <t xml:space="preserve">JM968-50002</t>
  </si>
  <si>
    <t xml:space="preserve">Amphenol   $23.21000 (100%)</t>
  </si>
  <si>
    <t xml:space="preserve">JM968-50010</t>
  </si>
  <si>
    <t xml:space="preserve">SCC-LG2 $14.45000 (70%) / WUS-KS $19.18000 (30%)</t>
  </si>
  <si>
    <t xml:space="preserve">119 / 450</t>
  </si>
  <si>
    <t xml:space="preserve">LFARISFAB-00666-01-Q</t>
  </si>
  <si>
    <t xml:space="preserve">STREAMLINE CIRCUITS(FAB-00666-01-CA)| TTM - DONGGUAN OPC-DMC(FAB-00666-01-CA)| TTM - LOGAN (USA)(FAB-00666-01-CA)| WUS - HUBEI(FAB-00666-01-CA)</t>
  </si>
  <si>
    <t xml:space="preserve">Thermcool $12.50 (100%) </t>
  </si>
  <si>
    <t xml:space="preserve">EOL part</t>
  </si>
  <si>
    <t xml:space="preserve">TI Direct $.409 (100%)</t>
  </si>
  <si>
    <t xml:space="preserve">Arrow $2.2 (100%)</t>
  </si>
  <si>
    <t xml:space="preserve">22 wks</t>
  </si>
  <si>
    <t xml:space="preserve">Epson</t>
  </si>
  <si>
    <t xml:space="preserve">11/11: Keep flat. No demand and we have OH from SSJ transfer</t>
  </si>
  <si>
    <t xml:space="preserve">Use my pricing for any new buys. It's lower.</t>
  </si>
  <si>
    <t xml:space="preserve">MMBT3906</t>
  </si>
  <si>
    <t xml:space="preserve">No</t>
  </si>
  <si>
    <t xml:space="preserve">ON SEMCONDUCTOR</t>
  </si>
  <si>
    <t xml:space="preserve">MMBT3906LT1G</t>
  </si>
  <si>
    <t xml:space="preserve">LFARIMECH-02371-01CS-Q</t>
  </si>
  <si>
    <t xml:space="preserve">MECH-02371-01</t>
  </si>
  <si>
    <t xml:space="preserve">MECH,DN,LC OOB ALIGNMENT SPACER (TEST JIG)</t>
  </si>
  <si>
    <t xml:space="preserve">PROTO LABS(MECH-02371-01)| SANMINA SCI(MECH-02371-01)</t>
  </si>
  <si>
    <t xml:space="preserve">Consigned</t>
  </si>
  <si>
    <t xml:space="preserve">10/29-CJW: - Interim NPI part only - not a production part - does not report to any BOM.</t>
  </si>
  <si>
    <t xml:space="preserve">LFARIASY-04188-05-Q</t>
  </si>
  <si>
    <t xml:space="preserve">ASY-04188-05</t>
  </si>
  <si>
    <t xml:space="preserve">AEL ENGINEERING SDN BHD(ASY-04188-05)| TTM - VIASYSTEMS(ASY-04188-05)</t>
  </si>
  <si>
    <t xml:space="preserve">LFARIASY-04190-09-Q</t>
  </si>
  <si>
    <t xml:space="preserve">ASY-04190-09</t>
  </si>
  <si>
    <t xml:space="preserve">AEL ENGINEERING SDN BHD(ASY-04190-09)| VIASYSTEMS(ASY-04190-09)</t>
  </si>
  <si>
    <t xml:space="preserve">LFARISASY-04590-02-Q</t>
  </si>
  <si>
    <t xml:space="preserve">ASY-04590-02</t>
  </si>
  <si>
    <t xml:space="preserve">ASY, LIGHTPIPE WITH SHROUD,TORRANCE,2X2,</t>
  </si>
  <si>
    <t xml:space="preserve">W&amp;B TECHNOLOGY(ASY-04590-02)</t>
  </si>
  <si>
    <t xml:space="preserve">11/13: Could we apply the cost for CQ4´19</t>
  </si>
  <si>
    <t xml:space="preserve">11/13-CJW:  Yes, can use for Q4'19.</t>
  </si>
  <si>
    <t xml:space="preserve">W&amp;B Technology Ltd $0.40240 (100%)</t>
  </si>
  <si>
    <t xml:space="preserve">11/12-CJW: Pricing added.</t>
  </si>
  <si>
    <t xml:space="preserve">LFARISASY-04610-02-Q</t>
  </si>
  <si>
    <t xml:space="preserve">ASY-04610-02</t>
  </si>
  <si>
    <t xml:space="preserve">W&amp;B TECHNOLOGY(ASY-04610-02)</t>
  </si>
  <si>
    <t xml:space="preserve">LFARISASY-04611-02-Q</t>
  </si>
  <si>
    <t xml:space="preserve">ASY-04611-02</t>
  </si>
  <si>
    <t xml:space="preserve">W&amp;B TECHNOLOGY(ASY-04611-02)</t>
  </si>
  <si>
    <t xml:space="preserve">LFARISASY-04618-02-Q</t>
  </si>
  <si>
    <t xml:space="preserve">ASY-04618-02</t>
  </si>
  <si>
    <t xml:space="preserve">ASY,TORRANCE,MEZZ,LIGHTPIPE WITH SHROUD,</t>
  </si>
  <si>
    <t xml:space="preserve">W&amp;B TECHNOLOGY(ASY-04618-02)</t>
  </si>
  <si>
    <t xml:space="preserve">W&amp;B Technology Ltd $0.44000 (100%)</t>
  </si>
  <si>
    <t xml:space="preserve">LFARISASY-04620-02-Q</t>
  </si>
  <si>
    <t xml:space="preserve">ASY-04620-02</t>
  </si>
  <si>
    <t xml:space="preserve">W&amp;B TECHNOLOGY(ASY-04620-02)</t>
  </si>
  <si>
    <t xml:space="preserve">LFARISASY-04621-02-Q</t>
  </si>
  <si>
    <t xml:space="preserve">ASY-04621-02</t>
  </si>
  <si>
    <t xml:space="preserve">W&amp;B TECHNOLOGY(ASY-04621-02)</t>
  </si>
  <si>
    <t xml:space="preserve">LFARISASY-04821-01-Q</t>
  </si>
  <si>
    <t xml:space="preserve">ASY-04821-01</t>
  </si>
  <si>
    <t xml:space="preserve">W&amp;B TECHNOLOGY(ASY-04821-01)</t>
  </si>
  <si>
    <t xml:space="preserve">LFARIASY-04874-02-Q</t>
  </si>
  <si>
    <t xml:space="preserve">ASY-04874-02</t>
  </si>
  <si>
    <t xml:space="preserve">ASY, TUBA, FANM, FAN-00132 GEN2, 80MM, E</t>
  </si>
  <si>
    <t xml:space="preserve">SANYO DENKI AMERICA , INC.(ASY-04874-02)| SANYO DENKI PHILIPPINES(ASY-04874-02)</t>
  </si>
  <si>
    <t xml:space="preserve">Sanyo Denki $49.69 (100%)</t>
  </si>
  <si>
    <t xml:space="preserve">LFARIFAB-00694-03-Q</t>
  </si>
  <si>
    <t xml:space="preserve">FAB-00694-03</t>
  </si>
  <si>
    <t xml:space="preserve">FAB, TORRANCE, VER03</t>
  </si>
  <si>
    <t xml:space="preserve">GCE-TAIWAN(FAB-00694-03-AC)| ISU DAEGU(FAB-00694-03-AC)</t>
  </si>
  <si>
    <t xml:space="preserve">30 / 30</t>
  </si>
  <si>
    <t xml:space="preserve">LFARILBL-01285-01-Q</t>
  </si>
  <si>
    <t xml:space="preserve">LBL-01285-01</t>
  </si>
  <si>
    <t xml:space="preserve">LBL, TUBA, TORRANCE, STATUS, MANAGEMENT</t>
  </si>
  <si>
    <t xml:space="preserve">CYMMETRIK ENTERPRISE(LBL-01285-01)</t>
  </si>
  <si>
    <t xml:space="preserve">There is already cost in system. Use .70 for Q419 per conversation with Joana.</t>
  </si>
  <si>
    <t xml:space="preserve">Cymmetrick $0.7000 (100%)</t>
  </si>
  <si>
    <t xml:space="preserve">LFARIMTL-02773-02-Q</t>
  </si>
  <si>
    <t xml:space="preserve">MTL-02773-02</t>
  </si>
  <si>
    <t xml:space="preserve">MTL,SIERRA,MFG TEST COVER,PINECREST</t>
  </si>
  <si>
    <t xml:space="preserve">AEL ENGINEERING SDN BHD(MTL-02773-02)| VIASYSTEMS(MTL-02773-02)</t>
  </si>
  <si>
    <t xml:space="preserve">11/14: Could we apply the cost for CQ4´19</t>
  </si>
  <si>
    <t xml:space="preserve">TTM $34.30 (100%) </t>
  </si>
  <si>
    <t xml:space="preserve">LFARIPKG-00628-01</t>
  </si>
  <si>
    <t xml:space="preserve">PKG-00628-01</t>
  </si>
  <si>
    <t xml:space="preserve">Cap, Belt Line, Reflex, Woodacre Stat, 2</t>
  </si>
  <si>
    <t xml:space="preserve">REFLEX PACKAGING INC(PKG-00628-01)</t>
  </si>
  <si>
    <t xml:space="preserve">REFLEX MEX $6.38 (100%)</t>
  </si>
  <si>
    <t xml:space="preserve">LFARIPKG-00644-01</t>
  </si>
  <si>
    <t xml:space="preserve">PKG-00644-01</t>
  </si>
  <si>
    <t xml:space="preserve">Pad, Corrugated, Top, Pallet, Woodacre S</t>
  </si>
  <si>
    <t xml:space="preserve">REFLEX PACKAGING INC(PKG-00644-01)</t>
  </si>
  <si>
    <t xml:space="preserve">REFLEX MEX $6.50 (100%) </t>
  </si>
  <si>
    <t xml:space="preserve">LFARIPKG-00840-01-Q</t>
  </si>
  <si>
    <t xml:space="preserve">PKG-00840-01</t>
  </si>
  <si>
    <t xml:space="preserve">Bag, Inner, A/S VCI, 22.5" x 40"</t>
  </si>
  <si>
    <t xml:space="preserve">REFLEX PACKAGING INC(PKG-00840-01)</t>
  </si>
  <si>
    <t xml:space="preserve">11/12 keep flat, no purchase will be required</t>
  </si>
  <si>
    <t xml:space="preserve">Cut in new price since you have nothing onhand. Long says we have to order at min this MOQ level so need to leave price as is.</t>
  </si>
  <si>
    <t xml:space="preserve">REFLEX MEX $0.490 (100%)</t>
  </si>
  <si>
    <t xml:space="preserve">LFARIPKG-00841-01-Q</t>
  </si>
  <si>
    <t xml:space="preserve">PKG-00841-01</t>
  </si>
  <si>
    <t xml:space="preserve">Bag, Inner, MBB, 23" x 40"</t>
  </si>
  <si>
    <t xml:space="preserve">REFLEX PACKAGING INC(PKG-00841-01)</t>
  </si>
  <si>
    <t xml:space="preserve">REFLEX MEX $6.62 (100%)</t>
  </si>
  <si>
    <t xml:space="preserve">LFARIPKG-00978-01-Q</t>
  </si>
  <si>
    <t xml:space="preserve">PKG-00978-01</t>
  </si>
  <si>
    <t xml:space="preserve">Box, FOL, Corrugated, Overpack, Accy Kit</t>
  </si>
  <si>
    <t xml:space="preserve">REFLEX PACKAGING INC(PKG-00978-01)</t>
  </si>
  <si>
    <t xml:space="preserve">REFLEX MEX $2.13 (100%)</t>
  </si>
  <si>
    <t xml:space="preserve">LFARIPKG-00979-01-Q</t>
  </si>
  <si>
    <t xml:space="preserve">PKG-00979-01</t>
  </si>
  <si>
    <t xml:space="preserve">Box, RSC, Outer, Corrugated, 2RU, Sierra</t>
  </si>
  <si>
    <t xml:space="preserve">REFLEX PACKAGING INC(PKG-00979-01)</t>
  </si>
  <si>
    <t xml:space="preserve">REFLEX MEX $8.50 (100%)</t>
  </si>
  <si>
    <t xml:space="preserve">LFARIPKG-00980-01-Q</t>
  </si>
  <si>
    <t xml:space="preserve">PKG-00980-01</t>
  </si>
  <si>
    <t xml:space="preserve">Tube, Inner, Corrugated, 2RU, Sierra</t>
  </si>
  <si>
    <t xml:space="preserve">REFLEX PACKAGING INC(PKG-00980-01)</t>
  </si>
  <si>
    <t xml:space="preserve">REFLEX MEX $2.64 (100%)</t>
  </si>
  <si>
    <t xml:space="preserve">LFARIPKG-00981-01-Q</t>
  </si>
  <si>
    <t xml:space="preserve">PKG-00981-01</t>
  </si>
  <si>
    <t xml:space="preserve">Rollup, End, Corrugated, Accy Kit, 2RU,</t>
  </si>
  <si>
    <t xml:space="preserve">REFLEX PACKAGING INC(PKG-00981-01)</t>
  </si>
  <si>
    <t xml:space="preserve">REFLEX MEX $1.45 (100%)</t>
  </si>
  <si>
    <t xml:space="preserve">LFARIPKG-00982-01-Q</t>
  </si>
  <si>
    <t xml:space="preserve">PKG-00982-01</t>
  </si>
  <si>
    <t xml:space="preserve">Sleeve, Pallet, Corrugated, 2RU, Sierra</t>
  </si>
  <si>
    <t xml:space="preserve">REFLEX PACKAGING INC(PKG-00982-01)</t>
  </si>
  <si>
    <t xml:space="preserve">REFLEX MEX $20.33 (100%)</t>
  </si>
  <si>
    <t xml:space="preserve">LFARIPWR-00375-02-Q</t>
  </si>
  <si>
    <t xml:space="preserve">PWR-00375-02</t>
  </si>
  <si>
    <t xml:space="preserve">LFARIASY-03268-08-Q</t>
  </si>
  <si>
    <t xml:space="preserve">ASY-03268-08</t>
  </si>
  <si>
    <t xml:space="preserve">HON HAI PRECISION INDUSTRY CO(ASY-03268-08)| TENERE INC. (E/R) (ASY-03268-08)</t>
  </si>
  <si>
    <t xml:space="preserve">11:21 Could we apply the cost for CQ4´19
</t>
  </si>
  <si>
    <t xml:space="preserve">11/21: Yes</t>
  </si>
  <si>
    <t xml:space="preserve">Tenere MX $82.28000 (100%)</t>
  </si>
  <si>
    <t xml:space="preserve">CJW-11/20: Addied pricing.</t>
  </si>
  <si>
    <t xml:space="preserve">LFARICBL-00693-01-Q</t>
  </si>
  <si>
    <t xml:space="preserve">CBL-00693-01</t>
  </si>
  <si>
    <t xml:space="preserve">CABLE,POWER,2X4,TAMBO,TCAM</t>
  </si>
  <si>
    <t xml:space="preserve">GOLDEN STATE ASSEMBLY(CBL-00693-01)| JPC CO.LTD.(CBL-00693-01)</t>
  </si>
  <si>
    <t xml:space="preserve">11/21 Could we apply the cost for CQ4´19</t>
  </si>
  <si>
    <t xml:space="preserve">11/21 Yes</t>
  </si>
  <si>
    <t xml:space="preserve">JPC $6.50 (100%) </t>
  </si>
  <si>
    <t xml:space="preserve">LFARIASY-03296-10-Q</t>
  </si>
  <si>
    <t xml:space="preserve">ASY-03296-10</t>
  </si>
  <si>
    <t xml:space="preserve">HONHAI PRECISION(ASY-03296-10)| TENERE INCORPORATED(ASY-03296-10)</t>
  </si>
  <si>
    <t xml:space="preserve">Tenere MX $102.50000 (100%)</t>
  </si>
  <si>
    <t xml:space="preserve">LFARIASY-03297-04-Q</t>
  </si>
  <si>
    <t xml:space="preserve">ASY-03297-04</t>
  </si>
  <si>
    <t xml:space="preserve">ASY, LC, TOP COVER, McKINLEY</t>
  </si>
  <si>
    <t xml:space="preserve">HONHAI PRECISION(ASY-03297-04)| TENERE(ASY-03297-04)</t>
  </si>
  <si>
    <t xml:space="preserve">LFARIASY-03298-06-Q</t>
  </si>
  <si>
    <t xml:space="preserve">ASY-03298-06</t>
  </si>
  <si>
    <t xml:space="preserve">ASY, LC, BOTTOM COVER, McKINLEY</t>
  </si>
  <si>
    <t xml:space="preserve">HONHAI PRECISION(ASY-03298-06)| TENERE(ASY-03298-06)</t>
  </si>
  <si>
    <t xml:space="preserve">LFARIASY-03757-05-Q</t>
  </si>
  <si>
    <t xml:space="preserve">ASY-03757-05</t>
  </si>
  <si>
    <t xml:space="preserve">AEL ENGINEERING SDN BHD(ASY-03757-05)| VIASYSTEMS(ASY-03757-05)</t>
  </si>
  <si>
    <t xml:space="preserve">no impact</t>
  </si>
  <si>
    <t xml:space="preserve">LFARIASY-03761-03-Q</t>
  </si>
  <si>
    <t xml:space="preserve">ASY-03761-03</t>
  </si>
  <si>
    <t xml:space="preserve">AEL ENGINEERING SDN BHD(ASY-03761-03)| VIASYSTEMS(ASY-03761-03)</t>
  </si>
  <si>
    <t xml:space="preserve">Lemtech $59.00 (100%) </t>
  </si>
  <si>
    <t xml:space="preserve">LFARIASY-04348-02-Q</t>
  </si>
  <si>
    <t xml:space="preserve">ASY-04348-02</t>
  </si>
  <si>
    <t xml:space="preserve">HEATSINK,BACKING PLATE,LYONSVILLE,W/INSU</t>
  </si>
  <si>
    <t xml:space="preserve">AAVID THERMALLOY - CHINA(ASY-04348-02)| LEMTECH TECHNOLOGY(ASY-04348-02)| THERMO COOL CORP(ASY-04348-02)</t>
  </si>
  <si>
    <t xml:space="preserve">11/21. Yes. 11/15 HN. ASY-04348-02 is EOL. Should add Rev -03</t>
  </si>
  <si>
    <t xml:space="preserve">Lemtech $13.61 (50%) / Aavid China $13.55 (50%)</t>
  </si>
  <si>
    <t xml:space="preserve">LFARIASY-04836-02-Q</t>
  </si>
  <si>
    <t xml:space="preserve">ASY-04836-02</t>
  </si>
  <si>
    <t xml:space="preserve">ASY,SIE,PINECREST,FP, 3.5mm PERF,SM,ASM</t>
  </si>
  <si>
    <t xml:space="preserve">AEL ENGINEERING SDN BHD(ASY-04836-02)| VIASYSTEMS(ASY-04836-02)</t>
  </si>
  <si>
    <t xml:space="preserve">AEL $22.11 (100%)</t>
  </si>
  <si>
    <t xml:space="preserve">LFARIASY-04850-01-Q</t>
  </si>
  <si>
    <t xml:space="preserve">ASY-04850-01</t>
  </si>
  <si>
    <t xml:space="preserve">ASY, LC, STIFFENER, LARGE, McKINLEY</t>
  </si>
  <si>
    <t xml:space="preserve">HONHAI PRECISION(ASY-04850-01)| TENERE, INC.(ASY-04850-01)</t>
  </si>
  <si>
    <t xml:space="preserve">Tenere MX $17.24000 (100%)</t>
  </si>
  <si>
    <t xml:space="preserve">11/20-CJW: Pricing added.</t>
  </si>
  <si>
    <t xml:space="preserve">LFARIHSK-00322-01</t>
  </si>
  <si>
    <t xml:space="preserve">TL was ASY-53924-106, and is now updated to ASY-53924-107/03</t>
  </si>
  <si>
    <t xml:space="preserve">WUS-KS $200.00000 (50%) / ISU-KR  $200.00000 (50%)</t>
  </si>
  <si>
    <t xml:space="preserve">60 / 120</t>
  </si>
  <si>
    <t xml:space="preserve">SOW on ISU, WUS.For all suppliers put Brooks Island price by mistake in Q4 "Q" part.</t>
  </si>
  <si>
    <t xml:space="preserve">10/18: When we closed on the pricing file Q419, final price used to show: $90.944 --&gt;WUS-KS $90.14000 (70%) / GCE-TW $92.82000 (30%), MOQ 200/30, LT 6/8. However, this cost was incorrect and for Brooks Island not Brooks . Mistake by Jason. New PO should be using $272.245 cost for Q419</t>
  </si>
  <si>
    <t xml:space="preserve">LFARILBL-01095-03-Q</t>
  </si>
  <si>
    <t xml:space="preserve">LBL-01095-03</t>
  </si>
  <si>
    <t xml:space="preserve">CYMMETRIK ENTERPRISE(LBL-01095-03)</t>
  </si>
  <si>
    <t xml:space="preserve">11/19: Yes</t>
  </si>
  <si>
    <t xml:space="preserve">LFARIMECH-01925-05-Q</t>
  </si>
  <si>
    <t xml:space="preserve">MECH-01925-05</t>
  </si>
  <si>
    <t xml:space="preserve">BOYD CORP(MECH-01925-05)| CYMMETRIK ENTERPRISE(MECH-01925-05)</t>
  </si>
  <si>
    <t xml:space="preserve">LFARISCON-00896</t>
  </si>
  <si>
    <t xml:space="preserve">CON, SFP28, 2X12, NO LIGHTPIPE, SPRING F</t>
  </si>
  <si>
    <t xml:space="preserve">LFARISFAB-00605-03-Q</t>
  </si>
  <si>
    <t xml:space="preserve">FAB-00605-03</t>
  </si>
  <si>
    <t xml:space="preserve">FAB, CLEARWATER MS MOTHERBAORD VER 03</t>
  </si>
  <si>
    <t xml:space="preserve">GCE-TAIWAN(FAB-00605-03-AC)| ISU DAEGU(FAB-00605-03-AC)</t>
  </si>
  <si>
    <t xml:space="preserve">LFARIIC-01105-01CS</t>
  </si>
  <si>
    <t xml:space="preserve">BROADCOM (BCM88696CB1KFSBG)</t>
  </si>
  <si>
    <t xml:space="preserve">LFARIPKG-00849-02</t>
  </si>
  <si>
    <t xml:space="preserve">PKG-00849-02</t>
  </si>
  <si>
    <t xml:space="preserve">Box, RSC, Outer, Corrugated, Savanna</t>
  </si>
  <si>
    <t xml:space="preserve">REFLEX PACKAGING EUROPE(PKG-00849-02)| REFLEX PACKAGING INC(PKG-00849-02)| REFLEX PACKAGING SINGAPORE(PKG-00849-02)</t>
  </si>
  <si>
    <t xml:space="preserve">Cost from SSJ transfer</t>
  </si>
  <si>
    <t xml:space="preserve">LFARISIND-00312</t>
  </si>
  <si>
    <t xml:space="preserve">COILCRAFT(MSS1038-224KLC)</t>
  </si>
  <si>
    <t xml:space="preserve">LFARISFAB-00694-03CS-Q</t>
  </si>
  <si>
    <t xml:space="preserve">Consign</t>
  </si>
  <si>
    <t xml:space="preserve">LFARISOSC-00194-Q</t>
  </si>
  <si>
    <t xml:space="preserve">SITIME CORPORATION(SiT5711AI-KX-33N-12.800000F)</t>
  </si>
  <si>
    <t xml:space="preserve">LFARISCAP-00250</t>
  </si>
  <si>
    <t xml:space="preserve">LELON ELECTRONICS(VZH102M1CTR-1313)| LELON ELECTRONICS(VZH102M1CTR-1313S)| NIC COMPONENTS CORPORATION(NAZT102M16V12.5X14KLBF)| SANYO ELECTRIC CO. LTD.(16CE1000LX)| SUNCON(16CE1000LX)</t>
  </si>
  <si>
    <t xml:space="preserve">LFARISCON-00722</t>
  </si>
  <si>
    <t xml:space="preserve">AMPHENOL CANADA CORP(UE62-M6620-B3211)</t>
  </si>
  <si>
    <t xml:space="preserve">LFARISCON-00829</t>
  </si>
  <si>
    <t xml:space="preserve">LFARISIC-01135</t>
  </si>
  <si>
    <t xml:space="preserve">NEXPERIA(74LV1T34GWH)</t>
  </si>
  <si>
    <t xml:space="preserve">LFARISIND-00323</t>
  </si>
  <si>
    <t xml:space="preserve">DELTA ELECTRONICS - SINGAPORE(HCB106480N-221AR)| EATON(FP0906R1-R22-R)</t>
  </si>
  <si>
    <t xml:space="preserve">LFARISIND-00324</t>
  </si>
  <si>
    <t xml:space="preserve">DELTA PRODUCT CORP.(HCB1380-441LAR)| EATON(FP1308R3-R44-R)</t>
  </si>
  <si>
    <t xml:space="preserve">LFARISIND-00345</t>
  </si>
  <si>
    <t xml:space="preserve">LFARISPWR-00342</t>
  </si>
  <si>
    <t xml:space="preserve">LFARISPWR-00353</t>
  </si>
  <si>
    <t xml:space="preserve">LFARISPWR-00377</t>
  </si>
  <si>
    <t xml:space="preserve">LFARISPWR-00390</t>
  </si>
  <si>
    <t xml:space="preserve">LFARIPKG-00972-01-Q</t>
  </si>
  <si>
    <t xml:space="preserve">PKG-00972-01</t>
  </si>
  <si>
    <t xml:space="preserve">Insert, Foam, D/C, Denali, FM, Brook</t>
  </si>
  <si>
    <t xml:space="preserve">REFLEX PACKAGING INC(PKG-00972-01)</t>
  </si>
  <si>
    <t xml:space="preserve">REFLEX MEXICO $0.86 (100%)</t>
  </si>
  <si>
    <t xml:space="preserve">LFARIPKG-00974-01-Q</t>
  </si>
  <si>
    <t xml:space="preserve">PKG-00974-01</t>
  </si>
  <si>
    <t xml:space="preserve">Folder, D/C, Corrugated, Denali, FM, Brook</t>
  </si>
  <si>
    <t xml:space="preserve">REFLEX PACKAGING INC(PKG-00974-01)</t>
  </si>
  <si>
    <t xml:space="preserve">REFLEX MEXICO $5.34 (100%)</t>
  </si>
  <si>
    <t xml:space="preserve">LFARIPKG-01011-01-Q</t>
  </si>
  <si>
    <t xml:space="preserve">PKG-01011-01</t>
  </si>
  <si>
    <t xml:space="preserve">Box, RSC, Corrugated, Bulk Pack, Denali, FM, Brook</t>
  </si>
  <si>
    <t xml:space="preserve">REFLEX PACKAGING INC(PKG-01011-01)</t>
  </si>
  <si>
    <t xml:space="preserve">REFLEX MEX $8.20 (100%)</t>
  </si>
  <si>
    <t xml:space="preserve">Target Start Date Q2'20</t>
  </si>
  <si>
    <t xml:space="preserve">Target Complete Date Q2'20</t>
  </si>
  <si>
    <t xml:space="preserve">Juan to provide Top Bom List by 12/19 and Hang to review then Joana/Omar can use once confirmed. Sanmina needs to validate data before they explode component level.</t>
  </si>
  <si>
    <t xml:space="preserve">Provide component list to Arista (Arista Q2'20, Sanmina Q3'20)</t>
  </si>
  <si>
    <t xml:space="preserve">Sanmina to provide pricing for Sanmina controlled parts to purple section on Googledocs 1/17/20.</t>
  </si>
  <si>
    <t xml:space="preserve">Obtain pricing information to have ready for Q220 timeframe. Please don’t post your pricing information until you see that Sanmina has posted their data.</t>
  </si>
  <si>
    <t xml:space="preserve">Validation &amp; Data Entry from Priscilla's team on Priscillamina owned parts for green section of Googledocs. Note: If Sanmina has posted their pricing sooner than 1/17 for certain parts please start validating your data and enter in the green section. Don’t wait till last minute until she loads all your data otherwise you may run out of time. Sanmina will email each person once they post any data.</t>
  </si>
  <si>
    <t xml:space="preserve">Sanmina to send PRE- FINAL file to Arista by 1/27/2020 SGD to refresh OH/OPO/Demand columns for Arista Cmgr'sreview to determine if Q+1 costs should remain flat or be revised.</t>
  </si>
  <si>
    <t xml:space="preserve">Commodity Manager to review OH and demand and make decision to leave flat or update in Googledocs by 02/6/20 3PM</t>
  </si>
  <si>
    <t xml:space="preserve">Constitution Day</t>
  </si>
  <si>
    <t xml:space="preserve">Sanmina to review OH and demand and make decision to leave flat or update in Googledocs to Priscilla's team by 2/4/20 3PM</t>
  </si>
  <si>
    <t xml:space="preserve">President's Day</t>
  </si>
  <si>
    <t xml:space="preserve">Sanmina to start pulling cbom related information in prep to send Hang file by 2/20</t>
  </si>
  <si>
    <t xml:space="preserve">Send final CBOM file to Arista on 2/20/2019 ; This should reflect the most updated boms</t>
  </si>
  <si>
    <t xml:space="preserve">Benito Juarez's Day</t>
  </si>
  <si>
    <t xml:space="preserve">Reval should reflect MRP of 4/1/2020</t>
  </si>
  <si>
    <t xml:space="preserve">Holy</t>
  </si>
  <si>
    <t xml:space="preserve">Sanmina Quantity Buffer On Hand based on Jan 02 2020</t>
  </si>
  <si>
    <t xml:space="preserve">Sanmina Quantity On Hand + CS Inv. based on Jan 02 2020</t>
  </si>
  <si>
    <r>
      <rPr>
        <sz val="10"/>
        <rFont val="Arial"/>
        <family val="2"/>
        <charset val="1"/>
      </rPr>
      <t xml:space="preserve">Open PO due in </t>
    </r>
    <r>
      <rPr>
        <sz val="10"/>
        <color rgb="FFFF0000"/>
        <rFont val="Arial"/>
        <family val="2"/>
        <charset val="1"/>
      </rPr>
      <t xml:space="preserve">CQ4'19</t>
    </r>
    <r>
      <rPr>
        <sz val="10"/>
        <rFont val="Arial"/>
        <family val="2"/>
        <charset val="1"/>
      </rPr>
      <t xml:space="preserve"> as of Jan 02 2020</t>
    </r>
  </si>
  <si>
    <r>
      <rPr>
        <sz val="10"/>
        <rFont val="Arial"/>
        <family val="2"/>
        <charset val="1"/>
      </rPr>
      <t xml:space="preserve">Open PO due in </t>
    </r>
    <r>
      <rPr>
        <sz val="10"/>
        <color rgb="FFFF0000"/>
        <rFont val="Arial"/>
        <family val="2"/>
        <charset val="1"/>
      </rPr>
      <t xml:space="preserve">CQ1'20</t>
    </r>
    <r>
      <rPr>
        <sz val="10"/>
        <rFont val="Arial"/>
        <family val="2"/>
        <charset val="1"/>
      </rPr>
      <t xml:space="preserve"> as of Jan 02 2020</t>
    </r>
  </si>
  <si>
    <r>
      <rPr>
        <sz val="10"/>
        <color rgb="FF000000"/>
        <rFont val="Arial"/>
        <family val="2"/>
        <charset val="1"/>
      </rPr>
      <t xml:space="preserve">PO Based Total OH + OPO
</t>
    </r>
    <r>
      <rPr>
        <sz val="10"/>
        <color rgb="FFFF0000"/>
        <rFont val="Arial"/>
        <family val="2"/>
        <charset val="1"/>
      </rPr>
      <t xml:space="preserve">  (CQ1 &amp; CQ1'20)</t>
    </r>
  </si>
  <si>
    <r>
      <rPr>
        <sz val="10"/>
        <color rgb="FF000000"/>
        <rFont val="Arial"/>
        <family val="2"/>
        <charset val="1"/>
      </rPr>
      <t xml:space="preserve">CQ1´20 (ARIS) / FQ2'20 (SANM) Demand as of </t>
    </r>
    <r>
      <rPr>
        <sz val="10"/>
        <color rgb="FFFF6D01"/>
        <rFont val="Arial"/>
        <family val="2"/>
        <charset val="1"/>
      </rPr>
      <t xml:space="preserve">Jan 02 2020</t>
    </r>
  </si>
  <si>
    <r>
      <rPr>
        <sz val="10"/>
        <color rgb="FF000000"/>
        <rFont val="Arial"/>
        <family val="2"/>
        <charset val="1"/>
      </rPr>
      <t xml:space="preserve">CQ2'20 (ARIS) / FQ3'20 (SANM) Demand as of </t>
    </r>
    <r>
      <rPr>
        <sz val="10"/>
        <color rgb="FFFF6D01"/>
        <rFont val="Arial"/>
        <family val="2"/>
        <charset val="1"/>
      </rPr>
      <t xml:space="preserve">Jan 02 2020</t>
    </r>
  </si>
  <si>
    <r>
      <rPr>
        <sz val="10"/>
        <color rgb="FF000000"/>
        <rFont val="Arial"/>
        <family val="2"/>
        <charset val="1"/>
      </rPr>
      <t xml:space="preserve">CQ3'20 (ARIS) / FQ4'20 (SANM) Demand as of </t>
    </r>
    <r>
      <rPr>
        <sz val="10"/>
        <color rgb="FFFF6D01"/>
        <rFont val="Arial"/>
        <family val="2"/>
        <charset val="1"/>
      </rPr>
      <t xml:space="preserve">Jan 02 2020</t>
    </r>
  </si>
  <si>
    <r>
      <rPr>
        <sz val="10"/>
        <color rgb="FF000000"/>
        <rFont val="Arial"/>
        <family val="2"/>
        <charset val="1"/>
      </rPr>
      <t xml:space="preserve">CQ4'20 (ARIS) / FQ1'21 (SANM) Demand as of</t>
    </r>
    <r>
      <rPr>
        <sz val="10"/>
        <color rgb="FFFF6D01"/>
        <rFont val="Arial"/>
        <family val="2"/>
        <charset val="1"/>
      </rPr>
      <t xml:space="preserve"> Jan 02 2020</t>
    </r>
  </si>
  <si>
    <t xml:space="preserve">Delta = OH &amp; Open PO - DD (CQ1'20 + CQ2'20-Arista)</t>
  </si>
  <si>
    <t xml:space="preserve">ARIS - CQ1'20/ SANM - FQ2'20 unit price (USD) / Current std.</t>
  </si>
  <si>
    <t xml:space="preserve">CQ2'20 (ARIS) / FQ3'20 (SANM) unit price (USD)</t>
  </si>
  <si>
    <t xml:space="preserve">Delta 
 ARIS CQ2'20 SANM FQ3'20 
vs ARIS - CQ1'20 SANM FQ2'20</t>
  </si>
  <si>
    <t xml:space="preserve">Theresa Q2'20 Override Placeholder</t>
  </si>
  <si>
    <t xml:space="preserve">Blended AVG. PO Receipt Price (Oct - Nov 2019)</t>
  </si>
  <si>
    <t xml:space="preserve">Arista CQ2'20
Sanmina FQ3'20 New PO price.</t>
  </si>
  <si>
    <t xml:space="preserve">Arista Std price (CQ2'20)</t>
  </si>
  <si>
    <t xml:space="preserve">Arista Supplier name, Cost, Splits (CQ2'20)
  Sample Format: Micron $42 (80%) / Apple $42.00 (20%)</t>
  </si>
  <si>
    <t xml:space="preserve">Arista MOQ (CQ2'20)</t>
  </si>
  <si>
    <t xml:space="preserve">Arista Lead Time (CQ2'20) in Weeks, NOT days</t>
  </si>
  <si>
    <t xml:space="preserve">Arista Supplier MPN (CQ2'20)</t>
  </si>
  <si>
    <t xml:space="preserve">Arista Comment (CQ2'20)</t>
  </si>
  <si>
    <t xml:space="preserve">Arista(CQ2'20)  ST or HT or Hybrid?
  If applies</t>
  </si>
  <si>
    <t xml:space="preserve">Delta Between New Sanmina Recommended (FQ3'20) vs CQ2'20 (ARIS) ( POS- Price Increase/NEG- Price Decrease</t>
  </si>
  <si>
    <t xml:space="preserve">(Neg) Where Arista Rec Price CQ2´20 Lower than Sanmina</t>
  </si>
  <si>
    <t xml:space="preserve">Sanmina recommended price (CQ2´20 ) BASED ON Logic</t>
  </si>
  <si>
    <t xml:space="preserve">Sanmina Supplier Quoted price via GSM (CQ2´20 ) </t>
  </si>
  <si>
    <t xml:space="preserve">Sanmina Mfg. (CQ2´20 ) </t>
  </si>
  <si>
    <t xml:space="preserve">Sanmina MPN (CQ2´20 ) </t>
  </si>
  <si>
    <t xml:space="preserve">Sanmina advise MOQ (CQ2´20 ) </t>
  </si>
  <si>
    <t xml:space="preserve">Sanmina advise Lead Time (CQ2´20 )  (in weeks)</t>
  </si>
  <si>
    <t xml:space="preserve">Sanmina supplier name (CQ2´20 ) </t>
  </si>
  <si>
    <t xml:space="preserve">Sanmina Splits (CQ2´20 ) </t>
  </si>
  <si>
    <t xml:space="preserve">Sanmina comment (CQ2´20 ) </t>
  </si>
  <si>
    <t xml:space="preserve">CQ1´20 (ARIS) FQ2´20 (SANM) cost based on</t>
  </si>
  <si>
    <t xml:space="preserve">ASY, FAN MODULE, 1RU, EXIT/FORWARD, RED,</t>
  </si>
  <si>
    <t xml:space="preserve">SGD CQ1'20 Comp Raw Part list</t>
  </si>
  <si>
    <t xml:space="preserve">ASY, FAN MODULE, 1RU, INLET/REVERSE, BLU</t>
  </si>
  <si>
    <t xml:space="preserve">ASY,SEQUOIA,4.57MM PERF,FAN AIR EXIT</t>
  </si>
  <si>
    <t xml:space="preserve">ASY,SEQUOIA,4.57MM PERF,FAN AIR INLET</t>
  </si>
  <si>
    <t xml:space="preserve">ASY, FINAL ASSEMBLY, FAN MODULE, MENDOCI</t>
  </si>
  <si>
    <t xml:space="preserve">ASY,SEQUOIA,4.57MM PERF,FAN AIR EXIT,130</t>
  </si>
  <si>
    <t xml:space="preserve">ASY,SEQUOIA,4.57MM PERF,FAN AIR INLET,13</t>
  </si>
  <si>
    <t xml:space="preserve">ASY,FAN MODULE,1RU,32CFM,EXIT,RED</t>
  </si>
  <si>
    <t xml:space="preserve">LFARIASY-03275-04</t>
  </si>
  <si>
    <t xml:space="preserve">SANYO DENKI PHILIPPINES(109-U0040-02)</t>
  </si>
  <si>
    <t xml:space="preserve">SANYO DENKI PHILIPPINES(109-U0041-02)</t>
  </si>
  <si>
    <t xml:space="preserve">ASY, SIE, PINECREST, FANM, 80MM, EXIT, F</t>
  </si>
  <si>
    <t xml:space="preserve">ASY, TUBA, FANM, FAN-00132, 80MM, DUAL R</t>
  </si>
  <si>
    <t xml:space="preserve">ASY, TUBA, FANM, FAN-00115, 80MM, SINGLE</t>
  </si>
  <si>
    <t xml:space="preserve">ASY, TUBA, FANM, FAN-00115 GEN2, 80MM, S</t>
  </si>
  <si>
    <t xml:space="preserve">ASY, TUBA, FANM, FAN-00132 GEN2, 80MM, D</t>
  </si>
  <si>
    <t xml:space="preserve">PSU, 1RU, BODEGA, ACDC WITH RED HANDLE +</t>
  </si>
  <si>
    <t xml:space="preserve">PSU, 1RU, BODEGA, ACDC WITH BLUE HANDLE</t>
  </si>
  <si>
    <t xml:space="preserve">PSU, AC/DC, 12V OUT, 60W</t>
  </si>
  <si>
    <t xml:space="preserve">PSU, DC/DC, 12V OUT, 60W</t>
  </si>
  <si>
    <t xml:space="preserve">PSU,FIXED PRODUCT,ACDC,745W,FORWARD</t>
  </si>
  <si>
    <t xml:space="preserve">PSU,FIXED PRODUCT,ACDC,745W,REVERSE</t>
  </si>
  <si>
    <t xml:space="preserve">PSU, 1RU, PT REYES, AC TO DC, 1900W, FOR</t>
  </si>
  <si>
    <t xml:space="preserve">PSU, 1RU, PT REYES, AC TO DC, 1900W, REV</t>
  </si>
  <si>
    <t xml:space="preserve">DELTA ELECTRONICS - THAILAND(DPS-500AB-40 A)| DELTA PRODUCTS(DPS-500AB-40 A)</t>
  </si>
  <si>
    <t xml:space="preserve">DELTA ELECTRONICS - THAILAND(DPS-500AB-43 A)| DELTA PRODUCTS(DPS-500AB-43 A)</t>
  </si>
  <si>
    <t xml:space="preserve">LFARIPWR-00328-01</t>
  </si>
  <si>
    <t xml:space="preserve">DELTA ELECTRONICS THAILAND(DPS-650AB-5 B)</t>
  </si>
  <si>
    <t xml:space="preserve">DELTA ELECTRONICS THAILAND(DPS-1050FB D)</t>
  </si>
  <si>
    <t xml:space="preserve">CON,20 PIN,ZSFP+,RT ANG,MNT POSTS,30U" A</t>
  </si>
  <si>
    <t xml:space="preserve">CON,GBX,2X5,DAUGHTER CARD</t>
  </si>
  <si>
    <t xml:space="preserve">AMPHENOL TCS - MALAYSIA(JX400-00253)| AMPHENOL TCS - NASHUA USA(AX400-00253)| AMPHENOL TCS - NASHUA USA(JX400-00253)</t>
  </si>
  <si>
    <t xml:space="preserve">CON,SFP+,2X6,INNER LIGHTPIPES, ELASTOMER</t>
  </si>
  <si>
    <t xml:space="preserve">CON,SFP+,2X8,INNER LIGHTPIPES, ELASTOMER</t>
  </si>
  <si>
    <t xml:space="preserve">CON, CAGE, 2X2, QSFP+, EMI GSKT, W/O LIT</t>
  </si>
  <si>
    <t xml:space="preserve">AMPHENOL CANADA(U90-B205-4071-100)| AMPHENOL TCS - NASHUA USA(U90-B205-4071-100)| TE CONNECTIVITY(2214574-9)</t>
  </si>
  <si>
    <t xml:space="preserve">CON, XCEDE 4PAIR, OAK</t>
  </si>
  <si>
    <t xml:space="preserve">CON,POWERMASS,150A MODULE RECEPTACLE</t>
  </si>
  <si>
    <t xml:space="preserve">CON,XCEDE,2X6 PAIR POWER, NANO NI, STD G</t>
  </si>
  <si>
    <t xml:space="preserve">AMPHENOL TCS - MALAYSIA(JX600-50059)</t>
  </si>
  <si>
    <t xml:space="preserve">CON, XCEDE 2PAIR LC MOD, 4POS, 100OHMS,</t>
  </si>
  <si>
    <t xml:space="preserve">AMPHENOL TCS - MALAYSIA(JX200-50047)</t>
  </si>
  <si>
    <t xml:space="preserve">CON,EDGELINE COPLANAR,118CKT+PWR BAY,0.8</t>
  </si>
  <si>
    <t xml:space="preserve">CON,EDGELINE COPLANAR,216CKT,0.8mm,P-FIT</t>
  </si>
  <si>
    <t xml:space="preserve">CON,EDGE RCPT,HPCE,36P24S,RA,TH</t>
  </si>
  <si>
    <t xml:space="preserve">CON,RJ45,MAGJACK,1x2,10/100/1000,8-CORE,</t>
  </si>
  <si>
    <t xml:space="preserve">CON, QSFP+, 2X2, EMI SPRING FINGERS, 4x1</t>
  </si>
  <si>
    <t xml:space="preserve">CON, SFP+ CAGE, 2x2, PRESS-FIT</t>
  </si>
  <si>
    <t xml:space="preserve">CON,DDR3,DIMM240,PRESSFIT, HIGH REL, VER</t>
  </si>
  <si>
    <t xml:space="preserve">CON,DDR3,DIMM240,THROUGH HOLE, HIGH REL</t>
  </si>
  <si>
    <t xml:space="preserve">CON, MAGJACK, 10GBASE-T, 2X8, LIGHTPIPES</t>
  </si>
  <si>
    <t xml:space="preserve">CON, CFP2, 1 PORT CONNECTOR COVER, W/SCR</t>
  </si>
  <si>
    <t xml:space="preserve">YAMAICHI(CN121G-104-0002)</t>
  </si>
  <si>
    <t xml:space="preserve">CON, CFP2, 1-PORT CAGE, PRESS-FIT</t>
  </si>
  <si>
    <t xml:space="preserve">CON, CFP2, 104 POSITION, SMT, HOST RECEP</t>
  </si>
  <si>
    <t xml:space="preserve">CON, XCEDE ORTHO, 100 OHM, 6x12</t>
  </si>
  <si>
    <t xml:space="preserve">CON, XCEDE 100 OHM ORTH0, 6x12, 1 power</t>
  </si>
  <si>
    <t xml:space="preserve">CON, XCEDE ORTHO, 100 OHM, 6x12, 2 power</t>
  </si>
  <si>
    <t xml:space="preserve">CON,DUST COVER, CFP2</t>
  </si>
  <si>
    <t xml:space="preserve">CON, SFP+ CAGE, 2x1, PRESS-FIT, SPRING F</t>
  </si>
  <si>
    <t xml:space="preserve">MOLEX INC(76044-5002)</t>
  </si>
  <si>
    <t xml:space="preserve">CON, zSFP+, 2X2, LIGHTPIPES, PRESS-FIT,</t>
  </si>
  <si>
    <t xml:space="preserve">CON,MICROFIT3,8,FAN TRAY,SM</t>
  </si>
  <si>
    <t xml:space="preserve">CON,QSFP+,2X1,EMI FINGERS,4X25G,NO DUST</t>
  </si>
  <si>
    <t xml:space="preserve">CON,CROSSBOW PLUS V3,DAUGHTERCARD,8X9</t>
  </si>
  <si>
    <t xml:space="preserve">CON,CROSSBOW PLUS V3,DAUGHTERCARD,8X8,LE</t>
  </si>
  <si>
    <t xml:space="preserve">CON,CROSSBOW PLUS V3,DAUGHTERCARD,8X9,LE</t>
  </si>
  <si>
    <t xml:space="preserve">CON,CROSSBOW PLUS V3,DAUGHTERCARD,8X8 RI</t>
  </si>
  <si>
    <t xml:space="preserve">CON, QSFP+, 2X2, EMI SPRING FINGERS, 4X2</t>
  </si>
  <si>
    <t xml:space="preserve">CON, MALE, COPLANAR, ERM8, RA, 120-PIN,</t>
  </si>
  <si>
    <t xml:space="preserve">CON, RECP, COPLANAR, ERF8, RA, 120-PIN,</t>
  </si>
  <si>
    <t xml:space="preserve">CON,ZSFP+,2X12,INNER LIGHTPIPES, SPRING</t>
  </si>
  <si>
    <t xml:space="preserve">CON, RJ45, 2X6 PRESSFIT, FLANGELESS</t>
  </si>
  <si>
    <t xml:space="preserve">CON,MCX R/A RECEPTACLE,PCB MOUNT,.115 LE</t>
  </si>
  <si>
    <t xml:space="preserve">AMPHENOL(252141)| BEL FUSE INC(133-3701-311)</t>
  </si>
  <si>
    <t xml:space="preserve">CONN, XCEDE, 4X8, L-WALL, BP, 2MM, NANO</t>
  </si>
  <si>
    <t xml:space="preserve">CONN, XCEDE, 4X8, OPEN_WALL, BP, 2MM, NA</t>
  </si>
  <si>
    <t xml:space="preserve">CONN, XCEDE, 4X6, R-WALL, BP, 2MM, NANO</t>
  </si>
  <si>
    <t xml:space="preserve">CONN, XCEDE, 4X38, STACKER, NANO, 40MM,</t>
  </si>
  <si>
    <t xml:space="preserve">CON,DDR4,DIMM288,PRESS_FIT,SINGLE CONTAC</t>
  </si>
  <si>
    <t xml:space="preserve">CON,ZSFP+,2X12,NO LIGHTPIPE, SPRING FING</t>
  </si>
  <si>
    <t xml:space="preserve">CON, COMBO, 3X1, RJ45-USB-RJ45, RJ45 CON</t>
  </si>
  <si>
    <t xml:space="preserve">CON,DDR4,DIMM288,PRESS_FIT,DOUBLE CONTAC</t>
  </si>
  <si>
    <t xml:space="preserve">SAMTEC INC(TSM-115-01-L-DV-P-TR)</t>
  </si>
  <si>
    <t xml:space="preserve">CON, QSFP+, 2X1, EMI SPRING FINGERS, HEA</t>
  </si>
  <si>
    <t xml:space="preserve">CON, QSFP+, 2X2, EMI SPRING FINGERS, HEA</t>
  </si>
  <si>
    <t xml:space="preserve">CON, RECP, COPLANAR, ERF8, RA, LATCH, 12</t>
  </si>
  <si>
    <t xml:space="preserve">CON, SKT, 2X15, PRESSFIT</t>
  </si>
  <si>
    <t xml:space="preserve">CON, MEZZANINE, IMPACT, 5 PAIR, 14 COLUM</t>
  </si>
  <si>
    <t xml:space="preserve">CON, IMPACT, 5 PAIR 14 COLUMN, 28MM STAC</t>
  </si>
  <si>
    <t xml:space="preserve">CON, RJ45, 2X6 PRESSFIT, FLANGELESS (MAR</t>
  </si>
  <si>
    <t xml:space="preserve">BEL FUSE INC(G18-B8NS-010)| DELTA ELECTRONICS - SINGAPORE(RCTG-12P263T-R)| DELTA ELECTRONICS(RCTG-12P263T-R)</t>
  </si>
  <si>
    <t xml:space="preserve">CON,MULTI-BEAM HD,M,RA,2P+15S,P-FIT</t>
  </si>
  <si>
    <t xml:space="preserve">CON, 2X3P, RECPT, VERT, 30U AU, PF, MICR</t>
  </si>
  <si>
    <t xml:space="preserve">CON, FPC, 54104, RA, TOP, 32 POS, 0.5MM,</t>
  </si>
  <si>
    <t xml:space="preserve">CON, FPC, 505110, RA, BOT, 8 POS, 0.5MM,</t>
  </si>
  <si>
    <t xml:space="preserve">CON, 2X6P, RECPT, VERT, 30U AU, PF, MICR</t>
  </si>
  <si>
    <t xml:space="preserve">AMPHENOL TCS - NASHUA USA(G881MA12131S1EU)| MOLEX INC(44914-6203)</t>
  </si>
  <si>
    <t xml:space="preserve">CON, MICROFIT 3MM, 2X3P, SM, GOLD</t>
  </si>
  <si>
    <t xml:space="preserve">CON, ZSFP+, 2X4, VENTED, INNER LIGHT PIP</t>
  </si>
  <si>
    <t xml:space="preserve">CON, ZSFP+, 2X8, VENTED, INNER LIGHT PIP</t>
  </si>
  <si>
    <t xml:space="preserve">CON,CROSSBOW TWO,DAUGHTERCARD,8X9,W/LATC</t>
  </si>
  <si>
    <t xml:space="preserve">CON,CROSSBOW TWO,DAUGHTERCARD,8X8,W/LATC</t>
  </si>
  <si>
    <t xml:space="preserve">CON,FEMALE,COPLANAR,SEAF,RA,300-PIN,GP,S</t>
  </si>
  <si>
    <t xml:space="preserve">LFARISCON-00721</t>
  </si>
  <si>
    <t xml:space="preserve">AMPHENOL CANADA CORP(UE62-M6620-B32A1)</t>
  </si>
  <si>
    <t xml:space="preserve">AMPHENOL CANADA CORP(UE62-M6620-B3211)| AMPHENOL CANADA CORP(UE62-M6620-B32A1)</t>
  </si>
  <si>
    <t xml:space="preserve">LFARISCON-00736</t>
  </si>
  <si>
    <t xml:space="preserve">FOXCONN INTERCONNECT TECH LTD(3S6A013-00504-7F)| MOLEX INC(2027180100(DC&gt;=4018))| TE CONNECTIVITY(2318579-2)</t>
  </si>
  <si>
    <t xml:space="preserve">Foxconn Delivery / Molex Delivery / TE Delivery</t>
  </si>
  <si>
    <t xml:space="preserve">LFARISCON-00738</t>
  </si>
  <si>
    <t xml:space="preserve">CON, 4 POS, 6 PR, RT ANG, FEM, OOB, EXCE</t>
  </si>
  <si>
    <t xml:space="preserve">CON, EXAMAX-PLUS, 64-PAIRS, 8X8, RIGHT A</t>
  </si>
  <si>
    <t xml:space="preserve">CON, EXAMAX, 36-PAIRS, 6X6, RIGHT ANGLE</t>
  </si>
  <si>
    <t xml:space="preserve">CON, 72 PINS, 6X6, 36-PAIRS, RT ANG ORTH</t>
  </si>
  <si>
    <t xml:space="preserve">CON, 54 PINS, RT ANG, 30U" AU, BLK, PF,</t>
  </si>
  <si>
    <t xml:space="preserve">AMPHENOL TAIWAN CORPORATION(G881MA06021SEU)| MOLEX  INC(43045-0607)</t>
  </si>
  <si>
    <t xml:space="preserve">CON, CFP2, 1-PORT CAGE, PRESS-FIT, POLYM</t>
  </si>
  <si>
    <t xml:space="preserve">CON, PWR, LPH, RCPT, VERTICAL, 12P40S, P</t>
  </si>
  <si>
    <t xml:space="preserve">CON,EXAMAX,24-PAIR,6X4,RA,RECEPT,2SHORT</t>
  </si>
  <si>
    <t xml:space="preserve">LFARISCON-00800</t>
  </si>
  <si>
    <t xml:space="preserve">CON, CAGE, zSFP+ 1x6, PRESS-FIT, THROUGH</t>
  </si>
  <si>
    <t xml:space="preserve">AMPHENOL FCI(10141732-005RLF)| FOXCONN INTERCONNECT TECH LTD(ASAA823-EASB0-7H)| LOTES COMPANY LTD(ADDR0108-P008A)| TE CONNECTIVITY(2309413-5)</t>
  </si>
  <si>
    <t xml:space="preserve">CON, DDR3, DIMM240, PRESSFIT, SINGLE CON</t>
  </si>
  <si>
    <t xml:space="preserve">LFARISCON-00824</t>
  </si>
  <si>
    <t xml:space="preserve">CON, QSFP28, 1X2, 2-PORT CAGE, PRESS-FIT</t>
  </si>
  <si>
    <t xml:space="preserve">CON,LIGHT PIPE ASSEMBLY FOR SFP+ MOLEX 1</t>
  </si>
  <si>
    <t xml:space="preserve">CON, 60 PINS, 0.6MM CTR, RT ANG, SMT, OS</t>
  </si>
  <si>
    <t xml:space="preserve">TE CONNECTIVITY(2324869-2)</t>
  </si>
  <si>
    <t xml:space="preserve">CON, SFP+ CAGE, 1x1, PRESS-FIT, SPRING F</t>
  </si>
  <si>
    <t xml:space="preserve">CON, 36 PINS, PCIE EDGE, 1 LANE, SMT, LO</t>
  </si>
  <si>
    <t xml:space="preserve">SAMTEC INC(PCIE-LP-01-01-S-DV-A-WT-K-TR)</t>
  </si>
  <si>
    <t xml:space="preserve">CON, CARD EDGE, 2P + 120S, RT ANG, PF, B</t>
  </si>
  <si>
    <t xml:space="preserve">AMPHENOL RF(CEA212010326161)</t>
  </si>
  <si>
    <t xml:space="preserve">CON, CARD EDGE, 12P + 14S, RT ANG, PF, B</t>
  </si>
  <si>
    <t xml:space="preserve">CON, QSFP CAGE 1X4, HTSK, DUAL LIGHT PIP</t>
  </si>
  <si>
    <t xml:space="preserve">CON, 2X15 PINS, 0.1 IN CTR, VERT, 16.56M</t>
  </si>
  <si>
    <t xml:space="preserve">CON, MALE, COPLANAR, ERM8, RA, LATCH, 12</t>
  </si>
  <si>
    <t xml:space="preserve">CON, SKT, 2X15 PINS, 0.1 IN CTR, VERT, 0</t>
  </si>
  <si>
    <t xml:space="preserve">CON, 120S + 2P PINS, RT ANG, 30U" AU, PF</t>
  </si>
  <si>
    <t xml:space="preserve">AMPHENOL FCI(HPG12P14SRP223T)| AMPHENOL TCS - CHINA(HPG12P14SRP223T)</t>
  </si>
  <si>
    <t xml:space="preserve">FOXCONN INTERCONNECT TECH LTD(JFM48C3Y-AP02-4F)| PULSE ELECTRONICS(JT5-4200NL)</t>
  </si>
  <si>
    <t xml:space="preserve">CON,RJ45,1X2,XFMR, GREEN LED, MULTI SOUR</t>
  </si>
  <si>
    <t xml:space="preserve">CON, 64 PINS, FEM, VERT, 30U" AU, BLK, S</t>
  </si>
  <si>
    <t xml:space="preserve">CON, 38 PINS, RT ANG, 30U IN AU, SMT, QS</t>
  </si>
  <si>
    <t xml:space="preserve">CON,28P + 20S PINS,RT ANG,PF,CARD EDGE,P</t>
  </si>
  <si>
    <t xml:space="preserve">SOCKET, M.2 FOR SSD,M-KEY,5.8MM HIGH, SM</t>
  </si>
  <si>
    <t xml:space="preserve">CON,RJ45,MAGJACK,1x1,10/100/1000,8-CORE,</t>
  </si>
  <si>
    <t xml:space="preserve">Amphenol PO / Belfuse Delivery/ UDE PO</t>
  </si>
  <si>
    <t xml:space="preserve">CON, XCEDE ORTHO, 100 OHM, 6x12, 10uin p</t>
  </si>
  <si>
    <t xml:space="preserve">CON, XCEDE ORTHO, 100 OHM, 6x12, OOB, 10</t>
  </si>
  <si>
    <t xml:space="preserve">CON, XCEDE ORTHO, 100 OHM, 6x12, 1 power</t>
  </si>
  <si>
    <t xml:space="preserve">CON, ZSFP+, 2X1 INNER LIGHTPIPES, SPRING</t>
  </si>
  <si>
    <t xml:space="preserve">AMPHENOL TCS - NASHUA USA(JX600-50237)</t>
  </si>
  <si>
    <t xml:space="preserve">FOXCONN INTERCONNECT TECH LTD(JFM78C3Y-0P01-4F)| PULSE ELECTRONICS(JT5-4502NL)</t>
  </si>
  <si>
    <t xml:space="preserve">LFARISCON-00957</t>
  </si>
  <si>
    <t xml:space="preserve">CON,IT8D,120 SIGNAL,PLUG DETACHABLE SIDE</t>
  </si>
  <si>
    <t xml:space="preserve">CON,IT8M,120 SIGNAL,PLUG MOUNTING SIDE,1</t>
  </si>
  <si>
    <t xml:space="preserve">LFARISCON-00976</t>
  </si>
  <si>
    <t xml:space="preserve">MOLEX INC(170432-0001)</t>
  </si>
  <si>
    <t xml:space="preserve">CON, QSFP56, 2X2, CUST HEATSINK, NO LP,</t>
  </si>
  <si>
    <t xml:space="preserve">RJ45 2x6 Module Jack Pressfit;Light Pipe</t>
  </si>
  <si>
    <t xml:space="preserve">LFARISCON-00985</t>
  </si>
  <si>
    <t xml:space="preserve">CON, EDGE, 40 PINS, 0.8MM CTR, DUAL ROW,</t>
  </si>
  <si>
    <t xml:space="preserve">LFARISCON-00997</t>
  </si>
  <si>
    <t xml:space="preserve">CON,1X1 QSFP-DD CAGE,CUSTOM HSK,HEIGHT 1</t>
  </si>
  <si>
    <t xml:space="preserve">TE CONNECTIVITY(1-2327362-0(DC&gt;1933))</t>
  </si>
  <si>
    <t xml:space="preserve">CON, RECEP, VERT, CARD EDGE, 140-PIN, 0.</t>
  </si>
  <si>
    <t xml:space="preserve">AMPHENOL CANADA CORP(U95-T4Y1-101A)</t>
  </si>
  <si>
    <t xml:space="preserve">CON, SFP56, 2x4, EMI Spring Fingers, Air</t>
  </si>
  <si>
    <t xml:space="preserve">CON,Bergstck,200 pins,0.8mm pitch,5-9mm</t>
  </si>
  <si>
    <t xml:space="preserve">CON, SFP56, 1x4, EMI Spring Fingers, Air</t>
  </si>
  <si>
    <t xml:space="preserve">CON-01058</t>
  </si>
  <si>
    <t xml:space="preserve">CON, 1X1 QSFP-DD CAGE, SILVERTHRONE HSK,</t>
  </si>
  <si>
    <t xml:space="preserve">CON,Bergstak,200 pins,0.8mm pitch,6mm st</t>
  </si>
  <si>
    <t xml:space="preserve">ASY,PT REYES,QSFP,LIGHTPIPE,SHROUD</t>
  </si>
  <si>
    <t xml:space="preserve">ASY,PT REYES,SFP,LIGHTPIPE,SHROUD</t>
  </si>
  <si>
    <t xml:space="preserve">SANMINA-SCI(ASY-00966-02)</t>
  </si>
  <si>
    <t xml:space="preserve">ASY,PT REYES,QSFP,2OF8,LIGHTPIPE,SHROUD</t>
  </si>
  <si>
    <t xml:space="preserve">SANMINA-SCI(ASY-00971-02)</t>
  </si>
  <si>
    <t xml:space="preserve">SANMINA-SCI(ASY-01113-01)</t>
  </si>
  <si>
    <t xml:space="preserve">SANMINA-SCI(ASY-01240-01)</t>
  </si>
  <si>
    <t xml:space="preserve">SANMINA-SCI TURTLE LAKE(ASY-01254-01)</t>
  </si>
  <si>
    <t xml:space="preserve">ASY,ALAMEDA,FRONT PCA,LIGHTPIPE,SHROUD</t>
  </si>
  <si>
    <t xml:space="preserve">SANMINA-SCI(ASY-01891-01)</t>
  </si>
  <si>
    <t xml:space="preserve">SANMINA-SCI(ASY-02144-01)</t>
  </si>
  <si>
    <t xml:space="preserve">SANMINA-SCI TURTLE LAKE(ASY-02909-01)</t>
  </si>
  <si>
    <t xml:space="preserve">ASY,LOS ANGELES,QSFP,2X2,LIGHTPIPE,SHROU</t>
  </si>
  <si>
    <t xml:space="preserve">LFARIASY-03268-07</t>
  </si>
  <si>
    <t xml:space="preserve">TENERE, INC.(ASY-03268-07)</t>
  </si>
  <si>
    <t xml:space="preserve">LFARIASY-03297-04</t>
  </si>
  <si>
    <t xml:space="preserve">TENERE INCORPORATED(ASY-03297-04)</t>
  </si>
  <si>
    <t xml:space="preserve">LFARIASY-03298-06</t>
  </si>
  <si>
    <t xml:space="preserve">TENERE INCORPORATED(ASY-03298-06)</t>
  </si>
  <si>
    <t xml:space="preserve">LFARIASY-03299-05-Q</t>
  </si>
  <si>
    <t xml:space="preserve">ASY-03299-05</t>
  </si>
  <si>
    <t xml:space="preserve">ASY, LC, STIFFENER, FRONT, BEARPAW</t>
  </si>
  <si>
    <t xml:space="preserve">HON HAI PRECISION IND CO LTD(ASY-03299-05)| TENERE INC. (E/R)(ASY-03299-05)| TENERE, INC.(ASY-03299-05)</t>
  </si>
  <si>
    <t xml:space="preserve">LFARIASY-03305-05</t>
  </si>
  <si>
    <t xml:space="preserve">TENERE INCORPORATED(ASY-03305-05)</t>
  </si>
  <si>
    <t xml:space="preserve">HON HAI PRECISION IND CO LTD(ASY-03305-05)| TENERE INCORPORATED(ASY-03305-05)</t>
  </si>
  <si>
    <t xml:space="preserve">LFARIASY-03410-04</t>
  </si>
  <si>
    <t xml:space="preserve">TENERE(ASY-03410-04)</t>
  </si>
  <si>
    <t xml:space="preserve">FOXCONN NWE(ASY-03410-04)| HON HAI PRECISION INDUSTRY(ASY-03410-04)| TENERE(ASY-03410-04)</t>
  </si>
  <si>
    <t xml:space="preserve">LFARIASY-03413-07</t>
  </si>
  <si>
    <t xml:space="preserve">TENERE INCORPORATED(ASY-03413-07)</t>
  </si>
  <si>
    <t xml:space="preserve">HON HAI PRECISION IND CO LTD(ASY-03413-07)| TENERE INCORPORATED(ASY-03413-07)</t>
  </si>
  <si>
    <t xml:space="preserve">LFARIASY-03420-05</t>
  </si>
  <si>
    <t xml:space="preserve">TENERE INCORPORATED(ASY-03420-05)</t>
  </si>
  <si>
    <t xml:space="preserve">HON HAI PRECISION IND CO LTD(ASY-03420-05)| TENERE INCORPORATED(ASY-03420-05)</t>
  </si>
  <si>
    <t xml:space="preserve">LFARIASY-03750-04</t>
  </si>
  <si>
    <t xml:space="preserve">ASY,DN,FC,STIFFENER,ELDRIDGE</t>
  </si>
  <si>
    <t xml:space="preserve">TENERE INCORPORATED(ASY-03750-04)</t>
  </si>
  <si>
    <t xml:space="preserve">HON HAI PRECISION IND CO LTD(ASY-03750-04)| TENERE INCORPORATED(ASY-03750-04)</t>
  </si>
  <si>
    <t xml:space="preserve">ASY,DN,FC,TRAY,ELDRIDGE</t>
  </si>
  <si>
    <t xml:space="preserve">HON HAI PRECISION IND CO LTD(ASY-03834-03)| TENERE INCORPORATED(ASY-03834-03)</t>
  </si>
  <si>
    <t xml:space="preserve">LFARIASY-03835-03</t>
  </si>
  <si>
    <t xml:space="preserve">TENERE INCORPORATED(ASY-03835-03)</t>
  </si>
  <si>
    <t xml:space="preserve">HON HAI PRECISION INDUSTRY(ASY-03835-03)| TENERE(ASY-03835-03)| TENERE, INC.(ASY-03835-03)</t>
  </si>
  <si>
    <t xml:space="preserve">LFARIASY-03836-06</t>
  </si>
  <si>
    <t xml:space="preserve">TENERE INCORPORATED(ASY-03836-06)</t>
  </si>
  <si>
    <t xml:space="preserve">HON HAI PRECISION IND CO LTD(ASY-03837-02)| TENERE INCORPORATED(ASY-03837-02)</t>
  </si>
  <si>
    <t xml:space="preserve">ASY,DN,FC,TRAY,BROOKS</t>
  </si>
  <si>
    <t xml:space="preserve">LFARIASY-03913-08-Q</t>
  </si>
  <si>
    <t xml:space="preserve">ASY-03913-08</t>
  </si>
  <si>
    <t xml:space="preserve">HONHAI PRECISION(ASY-03913-08)| TENERE INCORPORATED(ASY-03913-08)</t>
  </si>
  <si>
    <t xml:space="preserve">ASY,DN,FC,STIFFENER,TP,BROOKS</t>
  </si>
  <si>
    <t xml:space="preserve">LFARIASY-03995-07</t>
  </si>
  <si>
    <t xml:space="preserve">ASY-03995-07</t>
  </si>
  <si>
    <t xml:space="preserve">ASY,DENALI,LINE CARD, EJECTOR</t>
  </si>
  <si>
    <t xml:space="preserve">SOUTHCO INC.(ASY-03995-07)</t>
  </si>
  <si>
    <t xml:space="preserve">LFARISASY-04123-01</t>
  </si>
  <si>
    <t xml:space="preserve">LFARIASY-04140-03-Q</t>
  </si>
  <si>
    <t xml:space="preserve">ASY-04140-03</t>
  </si>
  <si>
    <t xml:space="preserve">ASY,HORSEHOE LAKE,CHASSIS,BASE SHEET MET</t>
  </si>
  <si>
    <t xml:space="preserve">HONHAI PRECISION IND(ASY-04140-03)| TENERE INCORPORATED(ASY-04140-03)</t>
  </si>
  <si>
    <t xml:space="preserve">FOXCONN NWE - SANTA CLARA(ASY-04142-02)| TENERE INCORPORATED(ASY-04142-02)</t>
  </si>
  <si>
    <t xml:space="preserve">ASY,DENALI,HORSESHOE LAKE,CONNECTOR BRAC</t>
  </si>
  <si>
    <t xml:space="preserve">FOXCONN NWE - SANTA CLARA(ASY-04143-01)| TENERE INCORPORATED(ASY-04143-01)</t>
  </si>
  <si>
    <t xml:space="preserve">HON HAI PRECISION IND CO LTD(ASY-04161-01)| TENERE INCORPORATED(ASY-04161-01)</t>
  </si>
  <si>
    <t xml:space="preserve">LFARIASY-04171-01</t>
  </si>
  <si>
    <t xml:space="preserve">TENERE INCORPORATED(ASY-04171-01)</t>
  </si>
  <si>
    <t xml:space="preserve">HON HAI PRECISION IND CO LTD(ASY-04171-01)| TENERE INCORPORATED(ASY-04171-01)</t>
  </si>
  <si>
    <t xml:space="preserve">LFARIASY-04172-01</t>
  </si>
  <si>
    <t xml:space="preserve">TENERE INCORPORATED(ASY-04172-01)</t>
  </si>
  <si>
    <t xml:space="preserve">HON HAI PRECISION IND. CO. LTD(ASY-04172-01)| TENERE INCORPORATED(ASY-04172-01)</t>
  </si>
  <si>
    <t xml:space="preserve">LFARIASY-04174-01</t>
  </si>
  <si>
    <t xml:space="preserve">TENERE INCORPORATED(ASY-04174-01)</t>
  </si>
  <si>
    <t xml:space="preserve">HON HAI PRECISION IND. CO. LTD(ASY-04174-01)| TENERE INCORPORATED(ASY-04174-01)</t>
  </si>
  <si>
    <t xml:space="preserve">LFARIASY-04331-04-Q</t>
  </si>
  <si>
    <t xml:space="preserve">ASY-04331-04</t>
  </si>
  <si>
    <t xml:space="preserve">ASY, DN, LC, STIFFENER, RIGHT, SILVERTHR</t>
  </si>
  <si>
    <t xml:space="preserve">FOXCONN NWE - SANTA CLARA(ASY-04331-04)| TENERE INCORPORATED(ASY-04331-04)</t>
  </si>
  <si>
    <t xml:space="preserve">LFARIASY-04332-04-Q</t>
  </si>
  <si>
    <t xml:space="preserve">ASY-04332-04</t>
  </si>
  <si>
    <t xml:space="preserve">ASY, DN, LC, STIFFENER, LEFT, SILVERTHRO</t>
  </si>
  <si>
    <t xml:space="preserve">FOXCONN NWE - SANTA CLARA(ASY-04332-04)| TENERE INCORPORATED(ASY-04332-04)</t>
  </si>
  <si>
    <t xml:space="preserve">FOXCONN NWE - SANTA CLARA(ASY-04338-02)| TENERE INCORPORATED(ASY-04338-02)</t>
  </si>
  <si>
    <t xml:space="preserve">LFARIASY-04339-03-Q</t>
  </si>
  <si>
    <t xml:space="preserve">ASY-04339-03</t>
  </si>
  <si>
    <t xml:space="preserve">FOXCONN NWE - SANTA CLARA(ASY-04339-03)| TENERE INCORPORATED(ASY-04339-03)</t>
  </si>
  <si>
    <t xml:space="preserve">TENERE, INC.(ASY-04483-02)</t>
  </si>
  <si>
    <t xml:space="preserve">TENERE INCORPORATED(ASY-04595-01)</t>
  </si>
  <si>
    <t xml:space="preserve">TENERE INCORPORATED(ASY-04606-02)</t>
  </si>
  <si>
    <t xml:space="preserve">LFARISASY-04682-01-Q</t>
  </si>
  <si>
    <t xml:space="preserve">ASY-04682-01</t>
  </si>
  <si>
    <t xml:space="preserve">ASY,DN,LC,QSFP-DD,LP+SHROUD</t>
  </si>
  <si>
    <t xml:space="preserve">INTERPLEX PLASTICS INC(ASY-04682-01)</t>
  </si>
  <si>
    <t xml:space="preserve">LFARIASY-04719-01-Q</t>
  </si>
  <si>
    <t xml:space="preserve">ASY-04719-01</t>
  </si>
  <si>
    <t xml:space="preserve">ASY,DN,LC,STIFFENER,MID,LEFT,ST</t>
  </si>
  <si>
    <t xml:space="preserve">FOXCONN NWE - SANTA CLARA(ASY-04719-01)| TENERE INCORPORATED(ASY-04719-01)</t>
  </si>
  <si>
    <t xml:space="preserve">LFARIASY-04720-01-Q</t>
  </si>
  <si>
    <t xml:space="preserve">ASY-04720-01</t>
  </si>
  <si>
    <t xml:space="preserve">ASY,DN,LC,STIFFENER,MID,RIGHT,ST</t>
  </si>
  <si>
    <t xml:space="preserve">FOXCONN NWE - SANTA CLARA(ASY-04720-01)| TENERE INCORPORATED(ASY-04720-01)</t>
  </si>
  <si>
    <t xml:space="preserve">LFARIASY-04850-01</t>
  </si>
  <si>
    <t xml:space="preserve">TENERE INCORPORATED(ASY-04850-01)</t>
  </si>
  <si>
    <t xml:space="preserve">ARRK PRODUCT DEVELOP(SK-0794A)| SANMINA TURTLE LAKE(MECH-00197-02)</t>
  </si>
  <si>
    <t xml:space="preserve">ARRK PRODUCT DEVELOP(SK-0796A)| SANMINA-SCI TURTLE LAKE(MECH-00198-02)</t>
  </si>
  <si>
    <t xml:space="preserve">SANMINA-SCI TURTLE LAKE(MECH-00217-03)</t>
  </si>
  <si>
    <t xml:space="preserve">MECH,SILVERADO,QSFP,LIGHTPIPE,SHROUD,STA</t>
  </si>
  <si>
    <t xml:space="preserve">INTERPLEX PLASTICS(MECH-00229-02)| SANMINA TURTLE LAKE(MECH-00229-02)</t>
  </si>
  <si>
    <t xml:space="preserve">SANMINA-SCI TURTLE LAKE(MECH-00328-02)</t>
  </si>
  <si>
    <t xml:space="preserve">MECH,POINT REYES,CHASSIS,BASE,PULLOUT TA</t>
  </si>
  <si>
    <t xml:space="preserve">MECH,PT REYES,BASE,CONNECTOR,STOP,PLASTI</t>
  </si>
  <si>
    <t xml:space="preserve">MECH,SEQUOIA,LINE CARD,STATUS,SHROUD</t>
  </si>
  <si>
    <t xml:space="preserve">MECH,LIGHTPIPE, 3 IN 1</t>
  </si>
  <si>
    <t xml:space="preserve">ARRK PRODUCT DEVELOP(MECH-00555-01)| SANMINA-SCI TURTLE LAKE(MECH-00555-01)</t>
  </si>
  <si>
    <t xml:space="preserve">MENDOCINO,PLASTIC COVER,DC POWER STRIP</t>
  </si>
  <si>
    <t xml:space="preserve">MECH,SHROUD,LIGHTPIPE,3 IN 1</t>
  </si>
  <si>
    <t xml:space="preserve">SANMINA-SCI TURTLE LAKE(MECH-00557-01)</t>
  </si>
  <si>
    <t xml:space="preserve">MECH,EMI ABSORBER,MOLDED,TH,XP,QR</t>
  </si>
  <si>
    <t xml:space="preserve">SANMINA TURTLE LAKE(MECH-00598-02)| SANMINA-SCI TURTLE LAKE(MECH-00598-02)</t>
  </si>
  <si>
    <t xml:space="preserve">MECH,EMI ABSOBER,MOLDED,FE3200</t>
  </si>
  <si>
    <t xml:space="preserve">SANMINA TURTLE LAKE(MECH-00644-03)</t>
  </si>
  <si>
    <t xml:space="preserve">MECH,PT REYES, SNORKEL OVERMOLD, LOWER</t>
  </si>
  <si>
    <t xml:space="preserve">SANMINA TURTLE LAKE(MECH-00699-01)</t>
  </si>
  <si>
    <t xml:space="preserve">MECH,PT REYES, SNORKEL OVERMOLD, UPPER</t>
  </si>
  <si>
    <t xml:space="preserve">SANMINA TURTLE LAKE(MECH-00700-01)</t>
  </si>
  <si>
    <t xml:space="preserve">SANMINA-SCI TURTLE LAKE(MECH-00835-01)</t>
  </si>
  <si>
    <t xml:space="preserve">SANMINA-SCI TURTLE LAKE(MECH-00949-01)</t>
  </si>
  <si>
    <t xml:space="preserve">SANMINA-SCI TURTLE LAKE(MECH-01024-01)</t>
  </si>
  <si>
    <t xml:space="preserve">LFARIMECH-01130-01</t>
  </si>
  <si>
    <t xml:space="preserve">SANMINA-SCI TURTLE LAKE(MECH-01130-01)</t>
  </si>
  <si>
    <t xml:space="preserve">LFARIMECH-01131-01</t>
  </si>
  <si>
    <t xml:space="preserve">SANMINA-SCI TURTLE LAKE(MECH-01131-01)</t>
  </si>
  <si>
    <t xml:space="preserve">LFARIMECH-01238-03</t>
  </si>
  <si>
    <t xml:space="preserve">INTERPLEX PLASTICS(MECH-01238-03)</t>
  </si>
  <si>
    <t xml:space="preserve">LFARIMECH-01289-04</t>
  </si>
  <si>
    <t xml:space="preserve">LFARIMECH-01290-03</t>
  </si>
  <si>
    <t xml:space="preserve">FABPLSTC,BUSHING,SHOULDER,INSULATING,OSP</t>
  </si>
  <si>
    <t xml:space="preserve">MECH,DN,RISER,STIFFENER,BOTTOM,SILVERTHR</t>
  </si>
  <si>
    <t xml:space="preserve">LFARIMECH-02223-03</t>
  </si>
  <si>
    <t xml:space="preserve">MECH-02223-03</t>
  </si>
  <si>
    <t xml:space="preserve">MECH,MARYSVILLE,STATUS,LIGHT PIPE,2P CHA</t>
  </si>
  <si>
    <t xml:space="preserve">INTERPLEX PLASTICS INC(MECH-02223-03)</t>
  </si>
  <si>
    <t xml:space="preserve">LFARIMECH-02223-03-Q</t>
  </si>
  <si>
    <t xml:space="preserve">INTERPLEX PLASTICS INC(MECH-02223-03)| W&amp;B TECHNOLOGY(MECH-02223-03)</t>
  </si>
  <si>
    <t xml:space="preserve">eMailed approved - Fwd: Please provide Risk Buy approval New parts - BOM Marysvile</t>
  </si>
  <si>
    <t xml:space="preserve">MECH,EMI ABSORBER,INJECTION MOLDED,CON-0</t>
  </si>
  <si>
    <t xml:space="preserve">Consigned Item</t>
  </si>
  <si>
    <t xml:space="preserve">LFARIMECH-02419-01</t>
  </si>
  <si>
    <t xml:space="preserve">INTERPLEX PLASTICS(MECH-02419-01)</t>
  </si>
  <si>
    <t xml:space="preserve">BROADCOM(BCM56850A2KFSBLG)</t>
  </si>
  <si>
    <t xml:space="preserve">IC, XP80, SWITCH, REV B1</t>
  </si>
  <si>
    <t xml:space="preserve">INTEL CORP(GG8067402569500S R2DL)</t>
  </si>
  <si>
    <t xml:space="preserve">LFARIIC-00828-02CS</t>
  </si>
  <si>
    <t xml:space="preserve">CREDO SEMICONDUCTOR(CRT50216-B0-AALN-40-C2)| CREDO SEMICONDUCTOR(CRT50216-B0-AALN-C2)</t>
  </si>
  <si>
    <t xml:space="preserve">CREDO SEMICONDUCTOR(CRT50216P-A0G-C2)</t>
  </si>
  <si>
    <t xml:space="preserve">LFARIIC-00941-01CS-Q</t>
  </si>
  <si>
    <t xml:space="preserve">IC-00941-01</t>
  </si>
  <si>
    <t xml:space="preserve">IC, PHY, BCM81337, 56G PAM4 and 28G NRZ, REV B0</t>
  </si>
  <si>
    <t xml:space="preserve">BROADCOM CORP(BCM81337B0KFSBG)</t>
  </si>
  <si>
    <t xml:space="preserve">LFARISIC-01039CS-Q</t>
  </si>
  <si>
    <t xml:space="preserve">IC-01039</t>
  </si>
  <si>
    <t xml:space="preserve">IC, F104, CMS50216, REVA0, GBOX &amp; RETIMER PHY, DUAL CORE</t>
  </si>
  <si>
    <t xml:space="preserve">CREDO SEMICONDUCTOR(CMS50216-A0-ABWN-10)</t>
  </si>
  <si>
    <t xml:space="preserve">IC, JERICHO2, HALF MDB, NO ILKN, BCM8869</t>
  </si>
  <si>
    <t xml:space="preserve">IC, JERICHO2, FULL MDB, NO ILKN, BCM8869</t>
  </si>
  <si>
    <t xml:space="preserve">IC,SMBUS LEVEL TRANSLATOR</t>
  </si>
  <si>
    <t xml:space="preserve">IC,SMBUS 16 GPIO, TSSOP24</t>
  </si>
  <si>
    <t xml:space="preserve">IC,LOGIC,QUAD BUFFER,HOT SWAP SAFE,TSSOP</t>
  </si>
  <si>
    <t xml:space="preserve">IC,OCTAL BUFFER WITH BUS HOLD, TSSOP20</t>
  </si>
  <si>
    <t xml:space="preserve">IC,TEMP SENSOR,LM73-0,SOT23-6</t>
  </si>
  <si>
    <t xml:space="preserve">IC,MUX,1:2,4-OUT LVC,SOIC16</t>
  </si>
  <si>
    <t xml:space="preserve">IC,VOLTAGE DETECTOR WITH DELAY,2.6-2.7V,</t>
  </si>
  <si>
    <t xml:space="preserve">IC,HOTSWAP,TPS2480,EXTERNAL NFET,TSSOP20</t>
  </si>
  <si>
    <t xml:space="preserve">IC,PWR CONTROLLER,TI,12 RAIL,UCD90120A</t>
  </si>
  <si>
    <t xml:space="preserve">IC,CLKBUF,CDCLVD1212,LVDS,1:12,2.5V,QFN4</t>
  </si>
  <si>
    <t xml:space="preserve">IC,TEMP SENSOR,SMBUS,MAX6658,SO8</t>
  </si>
  <si>
    <t xml:space="preserve">IC, PWR CONTROLLER, TI, 16 RAIL, UCD9016</t>
  </si>
  <si>
    <t xml:space="preserve">IC, LOGIC, SCHMITT TRIGGER, BUFFER, SOT2</t>
  </si>
  <si>
    <t xml:space="preserve">IC,8-BIT BI-DI LEVEL TRANSLATOR,TSSOP20</t>
  </si>
  <si>
    <t xml:space="preserve">IC,SMBUS LEVEL TRANSLATOR, LV, VSSOP8</t>
  </si>
  <si>
    <t xml:space="preserve">NXP SEMICONDUCTORS(PCA9306DC1)| TEXAS INSTRUMENTS  - TI(PCA9306DCUR)</t>
  </si>
  <si>
    <t xml:space="preserve">IC,BUS TRANSCEIVER,20 BIT,VOLTAGE TRANSL</t>
  </si>
  <si>
    <t xml:space="preserve">IC,10G-KR REPEATER,5.5x10MM,8CH,2.5/3.3V</t>
  </si>
  <si>
    <t xml:space="preserve">IC,BUFFER,OPEN DRAIN,5V, SOT353</t>
  </si>
  <si>
    <t xml:space="preserve">NEXPERIA(74LVC1G07GW,125)| NXP SEMICONDUCTORS(74LVC1G07GW,125)| TEXAS  INSTRUMENTS INC(SN74LVC1G07DCKR)| TEXAS INSTRUMENTS INC(SN74LVC1G07DCKRG4)</t>
  </si>
  <si>
    <t xml:space="preserve">IC,LOGIC,DUAL BUFFER,5V TOLERANT INPUTS,</t>
  </si>
  <si>
    <t xml:space="preserve">IC,ISL90727,DIGIPOT,ADDR 0x5C,SC-70</t>
  </si>
  <si>
    <t xml:space="preserve">IC,ISL90727,DIGIPOT,ADDR 0x7C,SC-70</t>
  </si>
  <si>
    <t xml:space="preserve">IC, 8-BIT SERIAL-IN/SERIAL-OUT OR PARALL</t>
  </si>
  <si>
    <t xml:space="preserve">IC,74LV123A,DUAL MONOSTABLE MULTIVIBRATO</t>
  </si>
  <si>
    <t xml:space="preserve">IC,SMBUS MUX 1:8, TQFN24</t>
  </si>
  <si>
    <t xml:space="preserve">IC, 8-BIT PARALLEL IN SERIAL OUT SHIFT R</t>
  </si>
  <si>
    <t xml:space="preserve">IC, 16 CHANNEL LED DRIVER, CONSTANT CURR</t>
  </si>
  <si>
    <t xml:space="preserve">IC,74CBTLV3257,QUAD MUX,2:1,TSSOP16</t>
  </si>
  <si>
    <t xml:space="preserve">IC,74LVC244A,OCTAL BUFFER,TSSOP20</t>
  </si>
  <si>
    <t xml:space="preserve">IC,74LVC373A, OCTAL TRANSPARENT D-TYPE L</t>
  </si>
  <si>
    <t xml:space="preserve">IC,8-BIT SERIAL-IN/SERIAL-OUT OR PARALLE</t>
  </si>
  <si>
    <t xml:space="preserve">IC,3.3V DUAL DIFF LVPECL/LVDS TO LVTTL T</t>
  </si>
  <si>
    <t xml:space="preserve">IC,BUS SWITCH,2 BIt,8 pin</t>
  </si>
  <si>
    <t xml:space="preserve">TEXAS  INSTRUMENTS INC(SN74CBT3305CPWR)| TEXAS INSTRUMENTS INC(SN74CBT3305CPWRG4)</t>
  </si>
  <si>
    <t xml:space="preserve">IC,TRANSLATOR, GTL, 4-BIT,TSSOP14</t>
  </si>
  <si>
    <t xml:space="preserve">IC,CLKBUF,LVPECL,2:1 MUX IN,1:4 OUT,2GHZ</t>
  </si>
  <si>
    <t xml:space="preserve">IC, BUS SWITCH, 4 BIT,3.3V, ACTIVE LOW,</t>
  </si>
  <si>
    <t xml:space="preserve">IC,BUS SWITCH, 4 BIT ,3.3V , ACTIVE HIGH</t>
  </si>
  <si>
    <t xml:space="preserve">IC, CLKBUF, LVCMOS, 2.5V/3.3V, 1:10 OUT,</t>
  </si>
  <si>
    <t xml:space="preserve">IC, LOGIC,  SCHMITT TRIGGER, BUFFER, OPE</t>
  </si>
  <si>
    <t xml:space="preserve">IC,74AVC4T245,4-BIT DUAL-SUPPLY TRANSCEI</t>
  </si>
  <si>
    <t xml:space="preserve">IC,USB POWER SWITCH,0.5A,TPS2051,SOT23-5</t>
  </si>
  <si>
    <t xml:space="preserve">IC, PCIE MUX, 1:2, 4 CHANNEL, TQFN-42</t>
  </si>
  <si>
    <t xml:space="preserve">DIODES INC.(PI3PCIE3412ZHE)| PERICOM SEMICONDUCTOR CORPORAT(PI3PCIE3412ZHE)| TEXAS INSTRUMENTS INC(HD3SS3412RUAR)</t>
  </si>
  <si>
    <t xml:space="preserve">IC, LOAD SWITCH, 5.5V, 6A</t>
  </si>
  <si>
    <t xml:space="preserve">IC,SMBUS LEVEL TRANSLATOR,0.8V to 5.5V,T</t>
  </si>
  <si>
    <t xml:space="preserve">IC, HOT SWAP, 12A, 2.5V TO 18V, INTEGRAT</t>
  </si>
  <si>
    <t xml:space="preserve">IC,HALF-DUPLEX RS-485 TRANSCEIVER,20MBPS</t>
  </si>
  <si>
    <t xml:space="preserve">IC,SINGLE INVERTER WITH OD OUTPUT,TSSOP5</t>
  </si>
  <si>
    <t xml:space="preserve">IC,USB 3.0 ESD PROTECTION</t>
  </si>
  <si>
    <t xml:space="preserve">IC,LOGIC,DUAL BUFFER,5V TOLERANT INPUT,S</t>
  </si>
  <si>
    <t xml:space="preserve">IC, CLKBUF, LVDS, 2:1 MUX IN, 1:8 OUT, 8</t>
  </si>
  <si>
    <t xml:space="preserve">IC, DC/DC STEP-DOWN CONVERTER, 3V TO 17V</t>
  </si>
  <si>
    <t xml:space="preserve">IC, XCVR, 1-BIT DUAL-SUPPLY, DSBGA</t>
  </si>
  <si>
    <t xml:space="preserve">IC, BUS XCVR, CONFIG LVL SHFT, DUAL SUPP</t>
  </si>
  <si>
    <t xml:space="preserve">IC, LOAD SWITCH, DUAL, 5.5V, 4A, W/ OUTP</t>
  </si>
  <si>
    <t xml:space="preserve">IC, J-K FLIP FLOP, DUAL, 74HC112, TSSOP1</t>
  </si>
  <si>
    <t xml:space="preserve">IC, SMBUS GPIO, 16-BIT, WQFN24</t>
  </si>
  <si>
    <t xml:space="preserve">IC, BUS LEVEL TRANSLATOR,40 MHz, DUAL CH</t>
  </si>
  <si>
    <t xml:space="preserve">IC,FLASH,SERIAL-SPI,16MBIT,WIDE SOIC8</t>
  </si>
  <si>
    <t xml:space="preserve">IC, SPI, FLASH, 64MBIT, WSON</t>
  </si>
  <si>
    <t xml:space="preserve">IC, SPI, FLASH, 128MBIT, 104MHz, WSON, 8</t>
  </si>
  <si>
    <t xml:space="preserve">IC, SPI, FLASH, 1.8V,128MBIT, 104MHZ, WS</t>
  </si>
  <si>
    <t xml:space="preserve">IC, EEPROM, I2C/SMB, 512KBIT, 1.8V, SOIC</t>
  </si>
  <si>
    <t xml:space="preserve">IC, SPI, FLASH, 32MBIT, 104MHz, WSON, 6X</t>
  </si>
  <si>
    <t xml:space="preserve">IC,FLASH,SERIAL-SPI,32MBIT,WIDE SOIC8,ME</t>
  </si>
  <si>
    <t xml:space="preserve">MACRONIX AMERICA INC(MX25L3233FM2I-08G TR)| MACRONIX AMERICA INC(MX25L3233FM2I-08Q TR)</t>
  </si>
  <si>
    <t xml:space="preserve">IC,FLASH,SERIAL-SPI,16MBIT,WIDE SOIC8,MU</t>
  </si>
  <si>
    <t xml:space="preserve">ON SEMICONDUCTOR(CAT25256VI-GT3)</t>
  </si>
  <si>
    <t xml:space="preserve">IC, FLASH, SERIAL-SPI, 16MBIT, WIDE SOIC</t>
  </si>
  <si>
    <t xml:space="preserve">PWR,REGULATOR, ADJ, LM317M, SOT-223</t>
  </si>
  <si>
    <t xml:space="preserve">PWR, REGULATOR, INTEGRATED FET, 12A, VQF</t>
  </si>
  <si>
    <t xml:space="preserve">PWR, LDO, 350MA, 1.5V</t>
  </si>
  <si>
    <t xml:space="preserve">PWR, SOURCE / SINK VTT TERMINATION REGUL</t>
  </si>
  <si>
    <t xml:space="preserve">PWR, REGULATOR, INTEGRATED FET, 8A</t>
  </si>
  <si>
    <t xml:space="preserve">PWR, REGULATOR, LDO, 2A, TPS7A8300, VQFN</t>
  </si>
  <si>
    <t xml:space="preserve">PWR, DDR3 DCDC WITH VTT TPS51716, WQFN-2</t>
  </si>
  <si>
    <t xml:space="preserve">PWR, REGULATOR, LDO, 3A, TPS7A8400, VQFN</t>
  </si>
  <si>
    <t xml:space="preserve">ASY,RIBBON HSK,BACKING PLATE,W/INSULATOR</t>
  </si>
  <si>
    <t xml:space="preserve">ASY,SEQUOIA,LC,STIFFENER,GUIDE w/ BLOCKS</t>
  </si>
  <si>
    <t xml:space="preserve">ASY,SEQUOIA,SUPPORT,SHORT PIN CONNECTOR</t>
  </si>
  <si>
    <t xml:space="preserve">ASY,OAK,CHASSIS,BASE SHEET METAL</t>
  </si>
  <si>
    <t xml:space="preserve">ASY,SEQUOIA,SUP,SSD,SUPPORT BRACKET,W/IN</t>
  </si>
  <si>
    <t xml:space="preserve">ASY,SEQUOIA,PONDEROSA,CHASSIS,BASE,SHEET</t>
  </si>
  <si>
    <t xml:space="preserve">ASY,HEATSINK,OLEMA,BACKING PLATE,W/ INSU</t>
  </si>
  <si>
    <t xml:space="preserve">AAVID THERMALLOY - CHINA(ASY-00715-01)| THERMO COOL CORP(ASY-00715-01)</t>
  </si>
  <si>
    <t xml:space="preserve">ASY,HEATSINK,ALTA B0,W/BACKING PLATE</t>
  </si>
  <si>
    <t xml:space="preserve">ASY,SEQUOIA,PONDEROSA,STIFFENER,CONNECTO</t>
  </si>
  <si>
    <t xml:space="preserve">ASY,SEQUOIA,SUPERVISOR,TOP COVER</t>
  </si>
  <si>
    <t xml:space="preserve">ASY,DORAN,HEATSINK,BACKING PLATE,INSULAT</t>
  </si>
  <si>
    <t xml:space="preserve">ASY,MO,HSNK,BACKING PLATE W/ INSULATOR</t>
  </si>
  <si>
    <t xml:space="preserve">ASY,FORTUNA HEATSINK,BACKING PLATE W/ IN</t>
  </si>
  <si>
    <t xml:space="preserve">ASY,SEQUOIA,FIREWHEEL,CHASSIS,BASE SHEET</t>
  </si>
  <si>
    <t xml:space="preserve">ASY,OSPREY HSK,BACKING PLATE,W/INSULATOR</t>
  </si>
  <si>
    <t xml:space="preserve">ASY,SEQUOIA,CYPRESS4,TOP COVER</t>
  </si>
  <si>
    <t xml:space="preserve">ASY,SEQUOIA,CYPRESS8,TOP COVER</t>
  </si>
  <si>
    <t xml:space="preserve">ASY,SEQUOIA,CYPRESS4,CHASSIS,BASE,SHEET</t>
  </si>
  <si>
    <t xml:space="preserve">HON HAI PRECISION (ASY-01843-01) | TREND TECHNOLOGIES - CHINO USA ( ASY-01843-01)</t>
  </si>
  <si>
    <t xml:space="preserve">ASY,SEQUOIA,CYPRESS8,CHASSIS,BASE,SHEETM</t>
  </si>
  <si>
    <t xml:space="preserve">ASY,SUP,OLD FAITHFUL,CHASSIS</t>
  </si>
  <si>
    <t xml:space="preserve">ASY,SUP,OLD FAITHFUL,COVER,BOTTOM</t>
  </si>
  <si>
    <t xml:space="preserve">HEATSINK BACKING PLATE,MOUNT LANGFORD,MO</t>
  </si>
  <si>
    <t xml:space="preserve">LFARIASY-01991-06</t>
  </si>
  <si>
    <t xml:space="preserve">ASY-01991-06</t>
  </si>
  <si>
    <t xml:space="preserve">ASY,GARNET HILL,TEST BOARD,CHASSIS</t>
  </si>
  <si>
    <t xml:space="preserve">HON HAI PRECISION INDUSTRY CO.(ASY-01991-06)</t>
  </si>
  <si>
    <t xml:space="preserve">HEATSINK BACKING PLATE,QUMRAN,W/INSULATO</t>
  </si>
  <si>
    <t xml:space="preserve">LEMTECH TECHNOLOGY(ASY-02018-03)| THERMO COOL CORP(ASY-02018-03)</t>
  </si>
  <si>
    <t xml:space="preserve">ASY,LC,EL CAPITAN,CONNECTOR BRACKET</t>
  </si>
  <si>
    <t xml:space="preserve">HEATSINK BACKING PLATE,WOODACRE FABRIC,W</t>
  </si>
  <si>
    <t xml:space="preserve">ASY,GRATON,HEATSINK,BACKING PLATE,INSULA</t>
  </si>
  <si>
    <t xml:space="preserve">FOXCONN NWE - SANTA CLARA(ASY-02286-06)| HON HAI PRECISION CO LTD(ASY-02286-06)</t>
  </si>
  <si>
    <t xml:space="preserve">FOXCONN NWE - SANTA CLARA(ASY-02294-01)| HON HAI PRECISION CO LTD(ASY-02294-01)</t>
  </si>
  <si>
    <t xml:space="preserve">ASY,KEPLER,CHASSIS SHEET METAL</t>
  </si>
  <si>
    <t xml:space="preserve">FOXCONN NWE - SANTA CLARA(ASY-02310-08)| HON HAI PRECISION INDUSTRY(ASY-02310-08)</t>
  </si>
  <si>
    <t xml:space="preserve">FOXCONN NWE - SANTA CLARA(ASY-02461-05)| HON HAI PRECISION IND CO LTD(ASY-02461-05)| TENERE(ASY-02461-05)</t>
  </si>
  <si>
    <t xml:space="preserve">FOXCONN NWE - SANTA CLARA(ASY-02466-04)| HON HAI PRECISION IND CO.LTD(ASY-02466-04)| TENERE, INC.(ASY-02466-04)</t>
  </si>
  <si>
    <t xml:space="preserve">ASY,MT HAYNES,FPGA,HEATSINK,BACKING PLAT</t>
  </si>
  <si>
    <t xml:space="preserve">LFARIASY-02567-01</t>
  </si>
  <si>
    <t xml:space="preserve">ASY-02567-01</t>
  </si>
  <si>
    <t xml:space="preserve">ASY,BLACK DIAMOND12,BOTTOM COVER</t>
  </si>
  <si>
    <t xml:space="preserve">FOXCONN NWE(ASY-02567-01)| HON HAI PRECISION INDUSTRY CO.(ASY-02567-01)</t>
  </si>
  <si>
    <t xml:space="preserve">ASY,GARDENA HEATSINK,BACKING PLATE W/ IN</t>
  </si>
  <si>
    <t xml:space="preserve">HEATSINK,BACKING PLATE,ROOK VER 02,W/INS</t>
  </si>
  <si>
    <t xml:space="preserve">HEATSINK BACKING PLATE,FE3600,W/INSULATO</t>
  </si>
  <si>
    <t xml:space="preserve">FOXCONN NWE - SANTA CLARA(ASY-03033-02)| HON HAI PRECISION CO LTD(ASY-03033-02)</t>
  </si>
  <si>
    <t xml:space="preserve">LFARIASY-03245-01</t>
  </si>
  <si>
    <t xml:space="preserve">ASY, DENALI, CANTWELL HSNK, BACKING PLAT</t>
  </si>
  <si>
    <t xml:space="preserve">LEMTECH TECHNOLOGY(ASY-03245-01)</t>
  </si>
  <si>
    <t xml:space="preserve">AAVID THERMALLOY - CHINA(ASY-03245-01)| LEMTECH TECHNOLOGY(ASY-03245-01)| THERMO COOL CORP(ASY-03245-01)</t>
  </si>
  <si>
    <t xml:space="preserve">AMPHENOL CORP(ASY-03300-04)| METHODE POWER SOLUTIONS GROUP(ASY-03300-04)</t>
  </si>
  <si>
    <t xml:space="preserve">LFARIASY-03300-05</t>
  </si>
  <si>
    <t xml:space="preserve">METHODE ELECTRONICS INC.(ASY-03300-05)</t>
  </si>
  <si>
    <t xml:space="preserve">ASY,DN,ELDRIDGE,HEATSINK BACKING PLATE W</t>
  </si>
  <si>
    <t xml:space="preserve">AAVID THERMALLOY - CHINA(ASY-03316-01)| LEMTECH TECHNOLOGY(ASY-03316-01)| THERMO COOL CORP(ASY-03316-01)</t>
  </si>
  <si>
    <t xml:space="preserve">ASY,GL,LIVINGSTON,HEATSINK,BACKING PLATE</t>
  </si>
  <si>
    <t xml:space="preserve">ASY,BACKING PLATE,WOODPECKER,W/INSULATIO</t>
  </si>
  <si>
    <t xml:space="preserve">AMPHENOL CORP(ASY-03503-04)| METHODE POWER SOLUTIONS GROUP(ASY-03503-04)</t>
  </si>
  <si>
    <t xml:space="preserve">LFARIASY-03503-05</t>
  </si>
  <si>
    <t xml:space="preserve">METHODE ELECTRONICS INC.(ASY-03503-05)</t>
  </si>
  <si>
    <t xml:space="preserve">ASY,SEQUOIA,MAPLE,CHASSIS,BASE SHEET MET</t>
  </si>
  <si>
    <t xml:space="preserve">HEATSINK,BACKING PLATE,AMETHYST,W/INSULA</t>
  </si>
  <si>
    <t xml:space="preserve">THERMO COOL CORP(ASY-03605-01)</t>
  </si>
  <si>
    <t xml:space="preserve">ASY,SIE,PINECREST,HEATSINK BACKING PLATE</t>
  </si>
  <si>
    <t xml:space="preserve">AAVID THERMALLOY - CHINA(ASY-03634-01)| LEMTECH TECHNOLOGY(ASY-03634-01)| THERMO COOL CORP(ASY-03634-01)</t>
  </si>
  <si>
    <t xml:space="preserve">HEATSINK,BACKING PLATE,YB,MARYSVILLE,W/I</t>
  </si>
  <si>
    <t xml:space="preserve">ASY,BACKING PLATE,HEATSINK,YUBA,SMARTSVI</t>
  </si>
  <si>
    <t xml:space="preserve">THERMO COOL CORP(ASY-03721-01)</t>
  </si>
  <si>
    <t xml:space="preserve">LFARIASY-04083-01</t>
  </si>
  <si>
    <t xml:space="preserve">ASY,DN,ELDRIDGE P2,HEATSINK BACKING PLAT</t>
  </si>
  <si>
    <t xml:space="preserve">LEMTECH TECHNOLOGY(ASY-04083-01)</t>
  </si>
  <si>
    <t xml:space="preserve">HON HAI PRECISION IND CO LTD(ASY-04133-04)| TENERE, INC.(ASY-04133-04)</t>
  </si>
  <si>
    <t xml:space="preserve">ASY,BACKING PLATE,MONTEBELLO HEATSINK,W/</t>
  </si>
  <si>
    <t xml:space="preserve">AAVID THERMALLOY - CHINA(ASY-04155-02)| LEMTECH TECHNOLOGY(ASY-04155-02)| THERMO COOL CORP(ASY-04155-02)</t>
  </si>
  <si>
    <t xml:space="preserve">LFARIASY-04388-02-Q</t>
  </si>
  <si>
    <t xml:space="preserve">ASY-04388-02</t>
  </si>
  <si>
    <t xml:space="preserve">AMPHENOL INTERCONNECT CHINA(ASY-04388-02)| METHODE ELECTRONICS INC.(ASY-04388-02)| METHODE POWER SOLUTIONS GROUP(ASY-04388-02)</t>
  </si>
  <si>
    <t xml:space="preserve">LFARIASY-04388-03-Q</t>
  </si>
  <si>
    <t xml:space="preserve">ASY-04388-03</t>
  </si>
  <si>
    <t xml:space="preserve">METHODE ELECTRONICS, INC.(ASY-04388-03)</t>
  </si>
  <si>
    <t xml:space="preserve">LFARIASY-04389-02-Q</t>
  </si>
  <si>
    <t xml:space="preserve">ASY-04389-02</t>
  </si>
  <si>
    <t xml:space="preserve">METHODE POWER SOLUTIONS GROUP(ASY-04389-02)</t>
  </si>
  <si>
    <t xml:space="preserve">LFARIASY-04390-03-Q</t>
  </si>
  <si>
    <t xml:space="preserve">ASY-04390-03</t>
  </si>
  <si>
    <t xml:space="preserve">METHODE ELECTRONICS, INC.(ASY-04390-03)</t>
  </si>
  <si>
    <t xml:space="preserve">RJ45 TO DB9 ADAPTER WITH A 6' ROLLED CAB</t>
  </si>
  <si>
    <t xml:space="preserve">RJ45 PATCH PANEL CABLE 7FT</t>
  </si>
  <si>
    <t xml:space="preserve">CBL,COAX,MCX CONNECTORS,GUALALA</t>
  </si>
  <si>
    <t xml:space="preserve">POWER CORD, INTERNATIONAL, UL/EURO/CCC,</t>
  </si>
  <si>
    <t xml:space="preserve">POWER CORD, C19-C20, EU, NA, UK, CHINA,</t>
  </si>
  <si>
    <t xml:space="preserve">CBL,RUSSIAN GULCH,DC INLET</t>
  </si>
  <si>
    <t xml:space="preserve">CBL,RUSSIAN GULCH,FILTER</t>
  </si>
  <si>
    <t xml:space="preserve">GOLDEN STATE ASSEMBLY(CBL-00310-01)| PEC MANUFACTURING(CBL-00310-01)| TE CONNECTIVITY(7-1609128-4)</t>
  </si>
  <si>
    <t xml:space="preserve">CABLE,POWER,MIDPLANE TO ROOK</t>
  </si>
  <si>
    <t xml:space="preserve">CABLE, 2X6, POWER, MIDPLANE TO FANS</t>
  </si>
  <si>
    <t xml:space="preserve">PASTERNACK ENTERPRISES(PE3W01300LF-10.5)| WAVE2WAVE(74-0005-265MM)</t>
  </si>
  <si>
    <t xml:space="preserve">LFARICBL-00433-01</t>
  </si>
  <si>
    <t xml:space="preserve">CBL ASSY,7 PINS,OSFP LED BOARD,SIDE,U SH</t>
  </si>
  <si>
    <t xml:space="preserve">MOLEX INC.(688017896)</t>
  </si>
  <si>
    <t xml:space="preserve">ELECTRI-CORD(CBL-00438-01)| VOLEX GROUP PLC(CAB-C19-C20 REV.A2)</t>
  </si>
  <si>
    <t xml:space="preserve">HEATSINK,25X25X25 MM, NO ATTACHMENT</t>
  </si>
  <si>
    <t xml:space="preserve">HEATSINK,18.06X18.06X9.02MM,7X7 PIN FINS</t>
  </si>
  <si>
    <t xml:space="preserve">HEATSINK,31X37.5 MM,PUSH-PIN</t>
  </si>
  <si>
    <t xml:space="preserve">HEATSINK,CLOVERDALE,TRIDENT2,CUSTOM GAP,</t>
  </si>
  <si>
    <t xml:space="preserve">HSK, CFP2, FRONT TO BACK</t>
  </si>
  <si>
    <t xml:space="preserve">HSK, CLIP, CFP2</t>
  </si>
  <si>
    <t xml:space="preserve">HEATSINK,40X40MM,30MM HIGH,PUSH-PIN</t>
  </si>
  <si>
    <t xml:space="preserve">HEATSINK,17X17MM,30MM HIGH</t>
  </si>
  <si>
    <t xml:space="preserve">HEATSINK,LAKEPORT,STACK,W/FEMALE SCREWS</t>
  </si>
  <si>
    <t xml:space="preserve">HEATSINK,NOVATO,STACK,W/FEMALE SCREWS</t>
  </si>
  <si>
    <t xml:space="preserve">HEATSINK,OLD FAITHFUL,CPU,W/PIPE,W/M3 SC</t>
  </si>
  <si>
    <t xml:space="preserve">HEATSINK,80X49X30MM,SNAP,40 FINS,W/SCREW</t>
  </si>
  <si>
    <t xml:space="preserve">HEATSINK,MT HOLMES,JERICHO2,W/SCREWS</t>
  </si>
  <si>
    <t xml:space="preserve">HEATSINK,MOUNT LANGFORD,MOSYS MEMORY,W/S</t>
  </si>
  <si>
    <t xml:space="preserve">THERMO COOL CORP(HSK-00214-01)</t>
  </si>
  <si>
    <t xml:space="preserve">HSK,19X19X20 MM, NO ATTACHMENT</t>
  </si>
  <si>
    <t xml:space="preserve">HEATSINK, KEPLER, MID, SCREWS, TIM</t>
  </si>
  <si>
    <t xml:space="preserve">AAVID THERMALLOY - CHINA(HSK-00224-01)| THERMO COOL CORP(HSK-00224-01)</t>
  </si>
  <si>
    <t xml:space="preserve">HEATSINK,61X45MM,30MM HIGH,SCREW MOUNT,E</t>
  </si>
  <si>
    <t xml:space="preserve">THERMO COOL CORP(HSK-00231-02)</t>
  </si>
  <si>
    <t xml:space="preserve">HEATSINK,WHEATLAND,STAT-SCD FPGA,W/SCREW</t>
  </si>
  <si>
    <t xml:space="preserve">HEATSINK,GRATON-STAT,FPGA,SNAP FINS,W/SC</t>
  </si>
  <si>
    <t xml:space="preserve">HEATSINK,ALLBRIGHT FALLS,INNER,CUSTOM,W/</t>
  </si>
  <si>
    <t xml:space="preserve">HEATSINK,ALLBRIGHT FALLS,CUSTOM,W/SCREWS</t>
  </si>
  <si>
    <t xml:space="preserve">AAVID THERMALLOY - CHINA(HSK-00295-02)| LEMTECH TECHNOLOGY(HSK-00295-02)</t>
  </si>
  <si>
    <t xml:space="preserve">AAVID THERMALLOY - CHINA(HSK-00296-01)| THERMO COOL CORP(HSK-00296-01)</t>
  </si>
  <si>
    <t xml:space="preserve">HEATSINK,SPRUCEFISH,CPU,W/PIPE,W/M3 F SC</t>
  </si>
  <si>
    <t xml:space="preserve">HEATSINK,MINERAL,W/ 8MM PIPE,W/M3 M SCRE</t>
  </si>
  <si>
    <t xml:space="preserve">AAVID THERMALLOY - CHINA(HSK-00312-02)| LEMTECH TECHNOLOGY(HSK-00312-02)| THERMO COOL CORP(HSK-00312-02)</t>
  </si>
  <si>
    <t xml:space="preserve">AAVID THERMALLOY - CHINA(HSK-00314-08)| LEMTECH TECHNOLOGY(HSK-00314-08)</t>
  </si>
  <si>
    <t xml:space="preserve">AAVID THERMALLOY - CHINA(HSK-00317-03)| LEMTECH TECHNOLOGY(HSK-00317-03)| THERMO COOL CORP(HSK-00317-03)</t>
  </si>
  <si>
    <t xml:space="preserve">LFARISHSK-00324-01</t>
  </si>
  <si>
    <t xml:space="preserve">HEATSINK, BABBAGE, DAUGHTERCARD, LOW PRO</t>
  </si>
  <si>
    <t xml:space="preserve">LEMTECH TECHNOLOGY(HSK-00324-01)</t>
  </si>
  <si>
    <t xml:space="preserve">AAVID THERMALLOY - CHINA(HSK-00332-02)| LEMTECH TECHNOLOGY(HSK-00332-02)| THERMO COOL CORP(HSK-00332-02)</t>
  </si>
  <si>
    <t xml:space="preserve">AAVID THERMALLOY - CHINA(HSK-00333-02)| LEMTECH TECHNOLOGY(HSK-00333-02)| THERMO COOL CORP(HSK-00333-02)</t>
  </si>
  <si>
    <t xml:space="preserve">LFARIHSK-00335-04</t>
  </si>
  <si>
    <t xml:space="preserve">LFARIHSK-00336-05</t>
  </si>
  <si>
    <t xml:space="preserve">LFARIHSK-00337-04</t>
  </si>
  <si>
    <t xml:space="preserve">LFARIHSK-00346-05</t>
  </si>
  <si>
    <t xml:space="preserve">HEATSINK,EIGHTH-BRICK,22.9X57.9X11.4MM,W</t>
  </si>
  <si>
    <t xml:space="preserve">LFARIHSK-00359-01-Q</t>
  </si>
  <si>
    <t xml:space="preserve">HEATSINK,DENALI, HORSESHOE LAKE,PCIe SWI</t>
  </si>
  <si>
    <t xml:space="preserve">LFARISHSK-00362-01</t>
  </si>
  <si>
    <t xml:space="preserve">LEMTECH TECHNOLOGY(HSK-00362-01)</t>
  </si>
  <si>
    <t xml:space="preserve">LFARIHSK-00363-01</t>
  </si>
  <si>
    <t xml:space="preserve">LEMTECH TECHNOLOGY(HSK-00363-01)</t>
  </si>
  <si>
    <t xml:space="preserve">AAVID THERMALLOY - CHINA(HSK-00363-01)| LEMTECH TECHNOLOGY(HSK-00363-01)| THERMO COOL CORP(HSK-00363-01)</t>
  </si>
  <si>
    <t xml:space="preserve">AAVID THERMALLOY - CHINA(HSK-00364-02)| LEMTECH TECHNOLOGY(HSK-00364-02)| THERMO COOL CORP(HSK-00364-02)</t>
  </si>
  <si>
    <t xml:space="preserve">LFARISHSK-00364-02-Q</t>
  </si>
  <si>
    <t xml:space="preserve">AAVID THERMALLOY LLC(HSK-00364-02)| LEMTECH TECHNOLOGY(HSK-00364-02)| THERMO COOL CORP(HSK-00364-02)</t>
  </si>
  <si>
    <t xml:space="preserve">LFARIHSK-00365-01</t>
  </si>
  <si>
    <t xml:space="preserve">LEMTECH TECHNOLOGY(HSK-00365-01)</t>
  </si>
  <si>
    <t xml:space="preserve">AAVID THERMALLOY - CHINA(HSK-00365-01)| LEMTECH TECHNOLOGY(HSK-00365-01)| THERMO COOL CORP(HSK-00365-01)</t>
  </si>
  <si>
    <t xml:space="preserve">AAVID THERMALLOY - CHINA(HSK-00367-01)| LEMTECH TECHNOLOGY(HSK-00367-01)| THERMO COOL CORP(HSK-00367-01)</t>
  </si>
  <si>
    <t xml:space="preserve">LFARIHSK-00368-04-Q</t>
  </si>
  <si>
    <t xml:space="preserve">HSK-00368-04</t>
  </si>
  <si>
    <t xml:space="preserve">AAVID THERMALLOY - CHINA(HSK-00368-04)| LEMTECH TECHNOLOGY(HSK-00368-04)| THERMO COOL CORP(HSK-00368-04)</t>
  </si>
  <si>
    <t xml:space="preserve">LA, TORRANCE, HEAT SINK, BABBAGE, TOP BO</t>
  </si>
  <si>
    <t xml:space="preserve">AAVID THERMALLOY - CHINA(HSK-00369-01)| LEMTECH TECHNOLOGY(HSK-00369-01)| THERMO COOL CORP(HSK-00369-01)</t>
  </si>
  <si>
    <t xml:space="preserve">HEATSINK, DN, ELDRIDGE, RAMON, BOTTOM, A</t>
  </si>
  <si>
    <t xml:space="preserve">HEATSINK, DN, ELDRIDGE, RAMON, BOTTOM,</t>
  </si>
  <si>
    <t xml:space="preserve">LFARISHSK-00416-02-Q</t>
  </si>
  <si>
    <t xml:space="preserve">HSK-00416-02</t>
  </si>
  <si>
    <t xml:space="preserve">HSK, DN, ST, MACSEC, ASM</t>
  </si>
  <si>
    <t xml:space="preserve">AAVID THERMALLOY - CHINA(HSK-00416-02)| LEMTECH TECHNOLOGY(HSK-00416-02)| THERMO COOL(HSK-00416-02)</t>
  </si>
  <si>
    <t xml:space="preserve">SIERRA, PINECREST, VAPOR CHAMBER HEATSIN</t>
  </si>
  <si>
    <t xml:space="preserve">LFARIHSK-00427-02-Q</t>
  </si>
  <si>
    <t xml:space="preserve">HSK-00427-02</t>
  </si>
  <si>
    <t xml:space="preserve">HEATSINK,NORWALK,CUSTOM,W/SCREWS</t>
  </si>
  <si>
    <t xml:space="preserve">AAVID THERMALLOY - CHINA(HSK-00427-02)| LEMTECH TECHNOLOGY(HSK-00427-02)| THERMO COOL CORP(HSK-00427-02)</t>
  </si>
  <si>
    <t xml:space="preserve">AMPHENOL INTERCONNECT CHINA(MECH-00673-01)| METHODE POWER SOLUTIONS GROUP(MECH-00673-01)</t>
  </si>
  <si>
    <t xml:space="preserve">LFARIMECH-00676-01</t>
  </si>
  <si>
    <t xml:space="preserve">MECH-00676-01</t>
  </si>
  <si>
    <t xml:space="preserve">MECH,GARNET HILL,LC_PLTC_BRD_BLANK_MOD</t>
  </si>
  <si>
    <t xml:space="preserve">HON HAI PRECISION INDUSTRY CO.(MECH-00676-01)</t>
  </si>
  <si>
    <t xml:space="preserve">MECH,THERMAL PAD,28X28MM,HONEYWELL PTM-5</t>
  </si>
  <si>
    <t xml:space="preserve">LFARIMECH-01367-05</t>
  </si>
  <si>
    <t xml:space="preserve">METHODE ELECTRONICS INC.(MECH-01367-05)</t>
  </si>
  <si>
    <t xml:space="preserve">AMPHENOL INTERCONNECT CHINA(MECH-01528-01)| METHODE ELECTRONICS INC.(MECH-01528-01)</t>
  </si>
  <si>
    <t xml:space="preserve">MECH,THERMAL PAD,43.5X22.9MM,HONEYWELL P</t>
  </si>
  <si>
    <t xml:space="preserve">LFARIMECH-02028-02-Q</t>
  </si>
  <si>
    <t xml:space="preserve">MECH-02028-02</t>
  </si>
  <si>
    <t xml:space="preserve">METHODE POWER SOLUTIONS GROUP(MECH-02028-02)</t>
  </si>
  <si>
    <t xml:space="preserve">LFARIMECH-02031-02-Q</t>
  </si>
  <si>
    <t xml:space="preserve">MECH-02031-02</t>
  </si>
  <si>
    <t xml:space="preserve">METHODE POWER SOLUTIONS GROUP(MECH-02031-02)</t>
  </si>
  <si>
    <t xml:space="preserve">LFARIMECH-02032-02-Q</t>
  </si>
  <si>
    <t xml:space="preserve">MECH-02032-02</t>
  </si>
  <si>
    <t xml:space="preserve">METHODE POWER SOLUTIONS GROUP(MECH-02032-02)</t>
  </si>
  <si>
    <t xml:space="preserve">MTL,SEQUOIA,LINE CARD,TOP COVER</t>
  </si>
  <si>
    <t xml:space="preserve">MTL,SEQUOIA,SUPPORT,SHORT PIN CONNECTOR</t>
  </si>
  <si>
    <t xml:space="preserve">HON HAI PRECISION CO LTD(MTL-02564-01)</t>
  </si>
  <si>
    <t xml:space="preserve">CABLE,ROOK,MGMT FLEX,9 INCH,VER02</t>
  </si>
  <si>
    <t xml:space="preserve">CABLE,ROOK,8-PIN FLEX,6 INCH,VER01</t>
  </si>
  <si>
    <t xml:space="preserve">FAB,SANTA ROSA,VER4</t>
  </si>
  <si>
    <t xml:space="preserve">FAB,SANTA ROSA,VER5</t>
  </si>
  <si>
    <t xml:space="preserve">FAB,RAVEN, VER. 04</t>
  </si>
  <si>
    <t xml:space="preserve">TTM - DONGGUAN OPC-DMC(FAB-00141-04-CA)| TTM - HUIYANG(FAB-00141-04-CA)| TTM - LOGAN (USA)(FAB-00141-04-CA)</t>
  </si>
  <si>
    <t xml:space="preserve">PCBFAB, SEAGULL RISER CARD, REV1</t>
  </si>
  <si>
    <t xml:space="preserve">TTM - CHIPPEWA FALLS(FAB-00163-10-CA)| TTM - HUIYANG(FAB-00163-10-CA)| TTM - LOGAN (USA)(FAB-00163-10-CA)</t>
  </si>
  <si>
    <t xml:space="preserve">FAB, COTATI VERSION 3</t>
  </si>
  <si>
    <t xml:space="preserve">FAB,SEQUOIA, OAK</t>
  </si>
  <si>
    <t xml:space="preserve">FAB, PT REYES, A-STREET, PSU INTERFACE,</t>
  </si>
  <si>
    <t xml:space="preserve">FOUNDER(FAB-00191-02_A0)</t>
  </si>
  <si>
    <t xml:space="preserve">FAB,PT REYES,BLACKBIRD VER.10</t>
  </si>
  <si>
    <t xml:space="preserve">GCE-TAIWAN(FAB-00194-10-CA)| ISU DAEGU(FAB-00194-10-CA)</t>
  </si>
  <si>
    <t xml:space="preserve">FAB, PONDEROSA FABRIC CARD, SEQUOIA</t>
  </si>
  <si>
    <t xml:space="preserve">I3 ELECTRONICS(FAB-00213-03-DB)| TTM - DONGGUAN OPC-DMC(FAB-00213-03-DB)| TTM - FOREST GROVE USA(FAB-00213-03-DB)| VIASYSTEMS(FAB-00213-03-DB)</t>
  </si>
  <si>
    <t xml:space="preserve">FAB, SEQUOIA, FIR, 4 SLOT FABRIC CARD</t>
  </si>
  <si>
    <t xml:space="preserve">FAB, MENDOCINO REV 08</t>
  </si>
  <si>
    <t xml:space="preserve">FAB, YREKA</t>
  </si>
  <si>
    <t xml:space="preserve">GCE-TAIWAN(FAB-00261-03-BB)| I3 ELECTRONICS - ENDICOTT(FAB-00261-03-DB)| TTM - DONGGUAN OPC-DMC(FAB-00261-03-DB)| TTM - FOREST GROVE USA(FAB-00261-03-DB)</t>
  </si>
  <si>
    <t xml:space="preserve">FAB, FORTUNA, VER 04</t>
  </si>
  <si>
    <t xml:space="preserve">GCE-TAIWAN(FAB-00280-05-AD)| I3 ELECTRONICS - ENDICOTT(FAB-00280-05-AD)| ISU DAEGU(FAB-00280-05-AD)| TTM - CHIPPEWA FALLS(FAB-00280-05-AD)</t>
  </si>
  <si>
    <t xml:space="preserve">FAB, MAGPIE, VER3</t>
  </si>
  <si>
    <t xml:space="preserve">FAB, ALAMEDA REAR JUMPER, VER01</t>
  </si>
  <si>
    <t xml:space="preserve">FAB, OLD FAITHFUL</t>
  </si>
  <si>
    <t xml:space="preserve">TTM - FOREST GROVE USA(FAB-00312-03-CA)| TTM - HUIYANG(FAB-00312-03-CA)</t>
  </si>
  <si>
    <t xml:space="preserve">FAB, PT REYES, E-STREET PSU CONTROL INTE</t>
  </si>
  <si>
    <t xml:space="preserve">TTM - HUIYANG(FAB-00313-01-3HR)</t>
  </si>
  <si>
    <t xml:space="preserve">FAB, LOWER NOVATO</t>
  </si>
  <si>
    <t xml:space="preserve">GCE-TAIWAN(FAB-00315-05-AC)| TTM - CHIPPEWA FALLS(FAB-00315-05-AC)</t>
  </si>
  <si>
    <t xml:space="preserve">FAB, UPPER NOVATO</t>
  </si>
  <si>
    <t xml:space="preserve">GCE-TAIWAN(FAB-00316-05-AC)| TTM - CHIPPEWA FALLS(FAB-00316-05-AC)</t>
  </si>
  <si>
    <t xml:space="preserve">FAB, ALAMEDA REAR PORTS, VER02</t>
  </si>
  <si>
    <t xml:space="preserve">FAB, HOPLAND-S, VER-04</t>
  </si>
  <si>
    <t xml:space="preserve">FAB, ALAMEDA HOPLAND-T, VER04</t>
  </si>
  <si>
    <t xml:space="preserve">GCE-TAIWAN(FAB-00328-04-DB)| TTM - HUIYANG(FAB-00328-04-DB)</t>
  </si>
  <si>
    <t xml:space="preserve">GCE-TAIWAN(FAB-00335-05-AC)| GCE-TAIWAN(FAB-00335-05-DF)| I3 ELECTRONICS - ENDICOTT(FAB-00335-05-DF)| SANMINA OWEGO(FAB-00335-05-AC)| TTM - CHIPPEWA FALLS(FAB-00335-05-AC)| TTM - CHIPPEWA FALLS(FAB-00335-05-DF)</t>
  </si>
  <si>
    <t xml:space="preserve">FAB, ALAMEDA DEEP FRONT USB, VER01</t>
  </si>
  <si>
    <t xml:space="preserve">FAB, KEPLER, FABRIC CARD</t>
  </si>
  <si>
    <t xml:space="preserve">FAB, CLOUDSREST2, YELLOWSTONE, GEN3, LC</t>
  </si>
  <si>
    <t xml:space="preserve">FAB, FANCREEK, KEPLER FAN INTERFACE</t>
  </si>
  <si>
    <t xml:space="preserve">FAB, HOPLAND-S-STAT, VER-01</t>
  </si>
  <si>
    <t xml:space="preserve">GCE(FAB-00408-05-AC)| ISU DAEGU(FAB-00408-05-AC)| TTM - CHIPPEWA FALLS(FAB-00408-05-AC)| WUS (KUNSHAN)(FAB-00408-05-AC)</t>
  </si>
  <si>
    <t xml:space="preserve">GCE-TAIWAN(FAB-00409-03-AC/AD)| ISU DAEGU(FAB-00409-03-AC/AD)| SANMINA OWEGO(FAB-00409-03-AC/AD)| TTM - CHIPPEWA FALLS(FAB-00409-03-AC/AD)</t>
  </si>
  <si>
    <t xml:space="preserve">SANMINA OWEGO(FAB-00411-04-DB)| SANMINA OWEGO(FAB-00411-04-EC)| TTM - CHIPPEWA FALLS(FAB-00411-04-DB)| TTM - CHIPPEWA FALLS(FAB-00411-04-EC)| TTM - FOREST GROVE USA(FAB-00411-04-EC)| WUS (KUNSHAN)(FAB-00411-04-EC)</t>
  </si>
  <si>
    <t xml:space="preserve">FAB,P2  GARDENA, LOS ANGELES, 2RU</t>
  </si>
  <si>
    <t xml:space="preserve">ISU DAEGU(FAB-00431-02-AA/AD)| ISU SYLMAR(FAB-00431-02-DA/DJ)| SANMINA-SCI -SAN JOSE(FAB-00431-02-AD)| TTM - CHIPPEWA FALLS(FAB-00431-02-AD)| TTM - CHIPPEWA FALLS(FAB-00431-02-DJ)| WUS (KUNSHAN)(FAB-00431-02-AD)| WUS (KUNSHAN)(FAB-00431-02-DA/DJ)</t>
  </si>
  <si>
    <t xml:space="preserve">FAB,MGMT PORTS,VER02</t>
  </si>
  <si>
    <t xml:space="preserve">FAB, P3,Los Angeles Platform Power Backp</t>
  </si>
  <si>
    <t xml:space="preserve">FAB, FOREST CREEK, ALBRIGHT FAN INTERFAC</t>
  </si>
  <si>
    <t xml:space="preserve">SANMINA  (OWEGO)(FAB-00451-02-CA)| TTM - LOGAN (USA)(FAB-00451-02-CA)| WUS (KUNSHAN)(FAB-00451-02-CA)</t>
  </si>
  <si>
    <t xml:space="preserve">FAB, SPRUCEFISH</t>
  </si>
  <si>
    <t xml:space="preserve">STREAMLINE CIRCUITS(FAB-00522-03-CA)| TTM - DONGGUAN OPC-DMC(FAB-00522-03-CA)| WUS - HUBEI(FAB-00522-03-CA)</t>
  </si>
  <si>
    <t xml:space="preserve">STREAMLINE CIRCUITS(FAB-00523-04-CA)| TTM - DONGGUAN OPC-DMC(FAB-00523-04-CA)| WUS - HUBEI(FAB-00523-04-CA)</t>
  </si>
  <si>
    <t xml:space="preserve">LFARISFAB-00548-03</t>
  </si>
  <si>
    <t xml:space="preserve">ISU DAEGU(FAB-00548-03-AD/HA)| TTM - CHIPPEWA FALLS(FAB-00548-03-AD/HA)</t>
  </si>
  <si>
    <t xml:space="preserve">GCE-TAIWAN(FAB-00548-03-AD/HA)| ISU DAEGU(FAB-00548-03-AD/HA)| TTM - CHIPPEWA FALLS(FAB-00548-03-AD/HA)</t>
  </si>
  <si>
    <t xml:space="preserve">GCE-TAIWAN(FAB-00551-03-AC)| ISU DAEGU(FAB-00551-03-AC)</t>
  </si>
  <si>
    <t xml:space="preserve">LFARISFAB-00554-05-Q</t>
  </si>
  <si>
    <t xml:space="preserve">FAB-00554-05</t>
  </si>
  <si>
    <t xml:space="preserve">ISU DAEGU(FAB-00554-05-AA/AD)| WUS (KUNSHAN)(FAB-00554-05-AA/AD)</t>
  </si>
  <si>
    <t xml:space="preserve">LFARISFAB-00555-04</t>
  </si>
  <si>
    <t xml:space="preserve">GCE-TAIWAN(FAB-00555-04-AA/AD)| ISU DAEGU(FAB-00555-04-AA/AD)</t>
  </si>
  <si>
    <t xml:space="preserve">GCE-TAIWAN(FAB-00555-04-AA/AD)| ISU DAEGU(FAB-00555-04-AA/AD)| TTM - CHIPPEWA FALLS(FAB-00555-04-AA/AD)</t>
  </si>
  <si>
    <t xml:space="preserve">GCE-TAIWAN(FAB-00559-02-AA/AD)| ISU SYLMAR(FAB-00559-02-AA/AD)| TTM - CHIPPEWA FALLS(FAB-00559-02-AA/AD)| TTM - CHIPPEWA FALLS(FAB-00559-02-DJ/DA)| WUS (KUNSHAN)(FAB-00559-02-AC/AD)</t>
  </si>
  <si>
    <t xml:space="preserve">GCE-TAIWAN(FAB-00597-04-BA)| TTM - CHIPPEWA FALLS(FAB-00597-04-BA)| TTM - DONGGUAN OPC-DMC(FAB-00597-04-BA)| WUS (KUNSHAN)(FAB-00597-04-BA)</t>
  </si>
  <si>
    <t xml:space="preserve">ISU SYLMAR(FAB-00598-02-CA)| SHENNAN CIRCUITS(FAB-00598-02-CA)| TTM - DONGGUAN OPC-DMC(FAB-00598-02-CA)| TTM - LOGAN (USA)(FAB-00598-02-CA)| WUS - HUBEI(FAB-00598-02-CA)</t>
  </si>
  <si>
    <t xml:space="preserve">GCE-SUZHOU(FAB-00599-03-BA)| STREAMLINE CIRCUITS(FAB-00599-03-BA)| TTM - CHIPPEWA FALLS(FAB-00599-03-BA)| WUS (KUNSHAN)(FAB-00599-03-BA)</t>
  </si>
  <si>
    <t xml:space="preserve">LFARISFAB-00612-02</t>
  </si>
  <si>
    <t xml:space="preserve">LFARISFAB-00613-01</t>
  </si>
  <si>
    <t xml:space="preserve">TTM - LOGAN (USA)(FAB-00613-01-CA)| WUS (KUNSHAN)(FAB-00613-01-CA)</t>
  </si>
  <si>
    <t xml:space="preserve">ISU SYLMAR(FAB-00614-02-CA)| STREAMLINE CIRCUITS SANTA CLAR(FAB-00614-02-CA)</t>
  </si>
  <si>
    <t xml:space="preserve">LFARISFAB-00618-02</t>
  </si>
  <si>
    <t xml:space="preserve">STREAMLINE CIRCUITS(FAB-00621-01-CA)| TTM - FOREST GROVE USA(FAB-00621-01-CA)| TTM - HUIYANG(FAB-00621-01-CA)| TTM - LOGAN (USA)(FAB-00621-01-CA)| WUS - HUBEI(FAB-00621-01-CA)</t>
  </si>
  <si>
    <t xml:space="preserve">LFARISFAB-00644-02</t>
  </si>
  <si>
    <t xml:space="preserve">TTM - DONGGUAN OPC-DMC(FAB-00667-01-CA)| TTM - LOGAN (USA)(FAB-00667-01-CA)| WUS - HUBEI(FAB-00667-01-CA)</t>
  </si>
  <si>
    <t xml:space="preserve">FAB, P1 Montebello, 96 SFP28, 8 QSFP, 2</t>
  </si>
  <si>
    <t xml:space="preserve">GCE-TAIWAN(FAB-00681-01-AD)| SANMINA SAN JOSE(FAB-00681-01-AD)| TTM - CHIPPEWA FALLS(FAB-00681-01-AD)| TTM - DONGGUAN OPC-DMC(FAB-00681-01-AD)</t>
  </si>
  <si>
    <t xml:space="preserve">LFARISFAB-00694-03</t>
  </si>
  <si>
    <t xml:space="preserve">SANMINA-SCI SAN JOSE(FAB-00716-01 EH)| TTM - CHIPPEWA FALLS(FAB-00716-01 EH)</t>
  </si>
  <si>
    <t xml:space="preserve">LFARISFAB-00727-01</t>
  </si>
  <si>
    <t xml:space="preserve">Los Angeles- FAB Montebello Management P</t>
  </si>
  <si>
    <t xml:space="preserve">SHENNAN CIRCUITS(FAB-00734-02-DB)| TTM - DONGGUAN OPC-DMC(FAB-00734-02-DB)| WUS (KUNSHAN)(FAB-00734-02-DB)</t>
  </si>
  <si>
    <t xml:space="preserve">LFARISFAB-00768-02-Q</t>
  </si>
  <si>
    <t xml:space="preserve">FAB-00768-02</t>
  </si>
  <si>
    <t xml:space="preserve">ARISTA NETWORKS(FAB-00768-02-AC)</t>
  </si>
  <si>
    <t xml:space="preserve">LFARISFAB-00802-01</t>
  </si>
  <si>
    <t xml:space="preserve">FAB-00802-01</t>
  </si>
  <si>
    <t xml:space="preserve">FAB, DN12, DALL FABRIC CARD</t>
  </si>
  <si>
    <t xml:space="preserve">ARISTA NETWORKS(FAB-00802-01)</t>
  </si>
  <si>
    <t xml:space="preserve">LFARIFAB-00803-01CS-Q</t>
  </si>
  <si>
    <t xml:space="preserve">ISU SYLMAR(FAB-00803-01-ED)| TTM - DONGGUAN OPC-DMC(FAB-00803-01-ED)</t>
  </si>
  <si>
    <t xml:space="preserve">LFARIFAB-00804-01CS-Q</t>
  </si>
  <si>
    <t xml:space="preserve">ISU SYLMAR(FAB-00804-01-ED)| TTM - DONGGUAN OPC-DMC(FAB-00804-01-ED)</t>
  </si>
  <si>
    <t xml:space="preserve">LFARISFAB-00844-01-Q</t>
  </si>
  <si>
    <t xml:space="preserve">FAB,WOODPECKER FAN ADAPTER BRIDGE,VER02</t>
  </si>
  <si>
    <t xml:space="preserve">LFARISFAB-00845-01-Q</t>
  </si>
  <si>
    <t xml:space="preserve">IC,FLASH,ALTERA FPGA,EPCS4</t>
  </si>
  <si>
    <t xml:space="preserve">IC,FLASH,USB,MODULE,2GB,STANDARD PROFILE</t>
  </si>
  <si>
    <t xml:space="preserve">SMART MODULAR TECHNOLOGIE(SG9ED52U2GP9ARI)| SMART MODULAR TECHNOLOGIE(SG9ED52U2GP9T)| SMART MODULAR TECHNOLOGIE(SSEU52U002GQ9BC)| SMART MODULAR TECHNOLOGIE(SSEU52U002GQ9BCRS)</t>
  </si>
  <si>
    <t xml:space="preserve">MEM,MODULE,SDRAM,DDR3,1333M,2GB,ECC,NON-</t>
  </si>
  <si>
    <t xml:space="preserve">IC,FLASH,ALTERA FPGA,EPCS64, SOIC16</t>
  </si>
  <si>
    <t xml:space="preserve">MEM,MODULE,SDRAM,DDR3-1600,4GB,ECC,NON-R</t>
  </si>
  <si>
    <t xml:space="preserve">USB SLC NAND FLASH MODULE, 4GB, 5V, STAN</t>
  </si>
  <si>
    <t xml:space="preserve">SMART MODULAR TECHNOLOGIE(SG9ED52U4GPA)| SMART MODULAR TECHNOLOGIE(SPEU52U004GQAUC2RS)| VIKING TECH(VRFDUC34096YIHA3)| VIKING TECHNOLOGY(VRFDUC34096YCHA3)| WINTEC CORPORATION(W7EU004G1XD-S20TF-2D2.A6T)| WINTEC CORPORATION(W7EU004G1XD-S20TF-2D2.B6)</t>
  </si>
  <si>
    <t xml:space="preserve">MEM,MODULE,SDRAM,DDR3-1600,8GB,ECC,NON-R</t>
  </si>
  <si>
    <t xml:space="preserve">IC,DDR3 SDRAM,4GBIT,512MX8,800MHz,78FBGA</t>
  </si>
  <si>
    <t xml:space="preserve">MEM,UDIMM,DDR3-1600 SINGLE RANK1.35V,4GB</t>
  </si>
  <si>
    <t xml:space="preserve">MICRON TECHNOLOGY INC(MT9KSF51272AZ-1G6E1)| MICRON TECHNOLOGY INC(MT9KSF51272AZ-1G6P1)| SMART MODULAR TECHNOLOGIE(SH5127UV351816SE)| SMART MODULAR TECHNOLOGIES(SG5127UV351816-SQ)| SMART MODULAR TECHNOLOGIES(SH5127UV351816SD)| TRICOR TECHNOLOGIES(TRF7251U67G1600G8-MTEBP)| TRICOR TECHNOLOGIES(TRF7251U67G1600G8-NYCBP)| TRICOR TECHNOLOGIES(TRF7251U67G1600G8-NYDBP)| TRICOR TECHNOLOGIES(TRF7251U67G1600G8-NYEBP)</t>
  </si>
  <si>
    <t xml:space="preserve">MEM, SSD, 120G, MLC, CLIENT CLASS, 2.5 I</t>
  </si>
  <si>
    <t xml:space="preserve">MEM, eMMC, 8GB, 153 OR 169WFBGA, 12x16MM</t>
  </si>
  <si>
    <t xml:space="preserve">MICRON TECHNOLOGY INC(MTFC8GAKAJCN-1M WT)| SMART MODULAR TECHNOLOGIE(SH9M8GP1ATI01)| TOSHIBA CORPORATION(THGBMBG6D1KBAIL)| TOSHIBA CORPORATION(THGBMFG6C1LBAIL)| TRICOR TECHNOLOGIES(SM662PX8-AC)</t>
  </si>
  <si>
    <t xml:space="preserve">IC, GDDR5, SDRAM, 4GBIT, 128MX32, 5Gbs,</t>
  </si>
  <si>
    <t xml:space="preserve">MEM,UDIMM,DDR4-2133,DUAL RANK,1.20V,8GB,</t>
  </si>
  <si>
    <t xml:space="preserve">MEMPHIS(D4DI1G724G--A18NA)| SMART MODULAR TECHNOLOGIES(SH1027UD451851SE)| TRICOR TECHNOLOGIES(TRW721GU67J5213N0-HYA)</t>
  </si>
  <si>
    <t xml:space="preserve">MEM,UDIMM,DDR3-1866 DUAL RANK,1.35V or 1</t>
  </si>
  <si>
    <t xml:space="preserve">INTELLIGENT MEMORY(IMM1G72D3DUD8AG-A107)| MICRON TECHNOLOGY INC(MT18JSF1G72AZ-1G9E3)| MICRON TECHNOLOGY INC(MT18JSF1G72AZ-1G9P1)| SMART MODULAR TECHNOLOGIE(SH1027UD351838SE)| SMART MODULAR TECHNOLOGIE(SH1027UD351838SQ)| TRICOR TECHNOLOGIES(TRF721GU67G3186G9-HYBBP)</t>
  </si>
  <si>
    <t xml:space="preserve">MEM,F-RAM,SPI,64KX8 MIN, 30MHz, 2-3.6V,S</t>
  </si>
  <si>
    <t xml:space="preserve">MEM,UDIMM,DDR3-1600 DUAL RANK,1.35V,16GB</t>
  </si>
  <si>
    <t xml:space="preserve">MEM, SSD, 120GB, MLC, M.2, 2242</t>
  </si>
  <si>
    <t xml:space="preserve">MEM,RDIMM,DDR4-2400,SINGLE RANK,X4,1.20V</t>
  </si>
  <si>
    <t xml:space="preserve">ATP ELECTRONICS(X4B16QC4BNRCSO-7-AS1)| MICRON(MTA18ASF2G72PZ-2G3B1)| SMART MODULAR TECHNOLOGIE(SH2047RD420472-SB)| VIKING TECHNOLOGY(VP9MR2G7224JBJSB)| VIKING TECHNOLOGY(VP9MR2G7224JBKSC)| VIRTIUM(VL33A2G60A-N7SB)</t>
  </si>
  <si>
    <t xml:space="preserve">MEM,RDIMM,DDR4-2400,SINGLE RANK,X8,1.20V</t>
  </si>
  <si>
    <t xml:space="preserve">IC, SPI, FLASH, 256MBIT, 104MHz, WSON, 8</t>
  </si>
  <si>
    <t xml:space="preserve">MEM, 16GB, DDR4, 1.2V, SODIMM260, 2133MT</t>
  </si>
  <si>
    <t xml:space="preserve">TRICOR TECHNOLOGIES(TRJ722GU42J5213N5-SABB)| UNIGEN CORPORATION(U20V700Q8FD-ADG1-ARHC)| VIKING TECHNOLOGY(VR9FU2G7228JBJSC)| VIRTIUM(VL41A2G63A-N7SB)| VIRTIUM(VL41A2G63A-N7SC)</t>
  </si>
  <si>
    <t xml:space="preserve">MEM, ULP/VLP/STANDARD UDIMM,DDR4-2400,SI</t>
  </si>
  <si>
    <t xml:space="preserve">MEM, DDR4, 8Gb, 512MX16, 1600, TFPGA-96,</t>
  </si>
  <si>
    <t xml:space="preserve">MICRON TECHNOLOGY INC(MT40A512M16JY-075E:B)| SAMSUNG(K4A8G165WC-BCTD)| SK HYNIX(H5AN8G6NCJR-VKC)</t>
  </si>
  <si>
    <t xml:space="preserve">MEM, eMMC, 8GB, 3.3V, 153 OR 169WFBGA, 1</t>
  </si>
  <si>
    <t xml:space="preserve">KIOXIA CORPORATION(THGBMJG6C1LBAIL)| MICRON TECHNOLOGY INC(MTFC8GAKAJCN-1M WT)| TOSHIBA CORPORATION(THGBMFG6C1LBAIL)| TOSHIBA(THGBMJG6C1LBAIL)</t>
  </si>
  <si>
    <t xml:space="preserve">MEM, EMMC, 16G MLC Used as 8G pSLC, 153</t>
  </si>
  <si>
    <t xml:space="preserve">KIOXIA CORPORATION(THGBMHG7C1LBAIL)| SMART MODULAR TECHNOLOGIES(SH9MAGP1ATI11)| TOSHIBA CORPORATION(THGBMHG7C1LBAIL)</t>
  </si>
  <si>
    <t xml:space="preserve">MICRON TECHNOLOGY(MT25QL256ABA1EW9-0SIT)</t>
  </si>
  <si>
    <t xml:space="preserve">MEM, ULP/VLP/STANDARD UDIMM,DDR4-2400,DU</t>
  </si>
  <si>
    <t xml:space="preserve">PRG, 1RU, BODEGA, SPI, FLASH, ABOOT 2.0.</t>
  </si>
  <si>
    <t xml:space="preserve">PRG,1RU,BODEGA,SANTA ROSA CLOCK GENERATO</t>
  </si>
  <si>
    <t xml:space="preserve">PRG,1RU,BODEGA,CLOCK GENERATOR USING IN3</t>
  </si>
  <si>
    <t xml:space="preserve">PRG,ABOOT,GLADDEN BASED v3.0.7, TAPE/REE</t>
  </si>
  <si>
    <t xml:space="preserve">CROW, PROG, ABOOT, COREBOOT-4.0-ENG</t>
  </si>
  <si>
    <t xml:space="preserve">PRG, ABOOT FOR CROW WITH STEPPE EAGLE, A</t>
  </si>
  <si>
    <t xml:space="preserve">PRG, ABOOT FOR OLD FAITHFUL</t>
  </si>
  <si>
    <t xml:space="preserve">MENDOCINO SPI FLASH PROGRAMMED, FPGA, 0x</t>
  </si>
  <si>
    <t xml:space="preserve">AVNET(PRG-00082-01)| FUTURE ELECTRONICS(PRG-00082-01)| NP PROGRAMMING SERVICES(PRG-00082-01)</t>
  </si>
  <si>
    <t xml:space="preserve">AVNET(PRG-00085-03X)| FUTURE ELECTRONICS(PRG-00085-03F)| NP PROGRAMMING SERVICES(PRG-00085-03M)| NP PROGRAMMING SERVICES(PRG-00085-03W)</t>
  </si>
  <si>
    <t xml:space="preserve">AVNET(PRG-00087-02)| FUTURE ELECTRONICS(PRG-00087-02)| NP PROGRAMMING SERVICES(PRG-00087-02)| NP PROGRAMMING SERVICES(PRG-00087-02M)</t>
  </si>
  <si>
    <t xml:space="preserve">AVNET(PRG-00088-02)| NP PROGRAMMING SERVICES(PRG-00088-02)</t>
  </si>
  <si>
    <t xml:space="preserve">PRG, HORSESHOE LAKE SHIMM PCI CONFIG PRO</t>
  </si>
  <si>
    <t xml:space="preserve">PRG, SAVANNA, ISLANDS, FIRMWARE, POE MIC</t>
  </si>
  <si>
    <t xml:space="preserve">PRG, SAVANNA, ISLANDS, FIRMWARE, FPGA SC</t>
  </si>
  <si>
    <t xml:space="preserve">PRG, SAVANNA, BIRD ISLAND, FIRMWARE, FPG</t>
  </si>
  <si>
    <t xml:space="preserve">ASY,BODEGA,RACK,REINFORCED EAR</t>
  </si>
  <si>
    <t xml:space="preserve">ASY,RUBY,SSD,COMBO BRACKET</t>
  </si>
  <si>
    <t xml:space="preserve">ASY,ROSA,24P,CHASSIS,COVER SHEET METAL</t>
  </si>
  <si>
    <t xml:space="preserve">ASY,ROSA,24P,CHASSIS,BASE SHEET METAL</t>
  </si>
  <si>
    <t xml:space="preserve">ASY,SANTA ROSA,52P,CHASSIS,BASE SHEET ME</t>
  </si>
  <si>
    <t xml:space="preserve">ASY,SANTA ROSA,52P,CHASSIS,COVER SHEET M</t>
  </si>
  <si>
    <t xml:space="preserve">ASY,SANTA ROSA,52P,CHASSIS,FRONT BAFFLE</t>
  </si>
  <si>
    <t xml:space="preserve">ASY,COTATI,CHASSIS,BASE SHEET METAL</t>
  </si>
  <si>
    <t xml:space="preserve">ASY,COTATI,CHASSIS,COVER SHEET METAL</t>
  </si>
  <si>
    <t xml:space="preserve">ASY,TOOLLESS,RACK EAR,KEYHOLE,2 POST,2U</t>
  </si>
  <si>
    <t xml:space="preserve">ASY,MARIN,YREKA64,CHASSIS,BASE SHEET MET</t>
  </si>
  <si>
    <t xml:space="preserve">SANMINA-SCI(ASY-01368-04)| TREND TECHNOLOGIES - MALAYSIA(ASY-01368-04)| VIASYSTEMS(ASY-01368-04)</t>
  </si>
  <si>
    <t xml:space="preserve">SANMINA-SCI(ASY-01370-02)| TREND TECHNOLOGIES - MALAYSIA(ASY-01370-02)| VIASYSTEMS(ASY-01370-02)</t>
  </si>
  <si>
    <t xml:space="preserve">ASY,MARIN,YREKA64,CHASSIS,FRONT BAFFLE</t>
  </si>
  <si>
    <t xml:space="preserve">ASY,MARIN,YREKA48,CHASSIS,BASE,SHEET MET</t>
  </si>
  <si>
    <t xml:space="preserve">ASY,MARIN,YREKA48,CHASSIS,TOP COVER SM</t>
  </si>
  <si>
    <t xml:space="preserve">ASY,1RU/ 2 RU,TOOLLESS RACK RAIL KIT, UN</t>
  </si>
  <si>
    <t xml:space="preserve">ASY,MARIN,UPPERLAKE,CHASSIS,TOP COVER SM</t>
  </si>
  <si>
    <t xml:space="preserve">ASY,MARIN,UPPERLAKE,CHASSIS,BASE SHEET M</t>
  </si>
  <si>
    <t xml:space="preserve">SANMINA-SCI FREMONT(ASY-01560-04)| TREND TECHNOLOGIES - MALAYSIA(ASY-01560-04)| VIASYSTEMS(ASY-01560-04)</t>
  </si>
  <si>
    <t xml:space="preserve">ASY,MENDOCINO,AIRFLOW GUIDE</t>
  </si>
  <si>
    <t xml:space="preserve">ASY,MARIN,FORTUNA,CHASSIS,BASE SHEET MET</t>
  </si>
  <si>
    <t xml:space="preserve">ASY,MARIN,FORTUNA,CHASSIS,TOP COVER SM</t>
  </si>
  <si>
    <t xml:space="preserve">ASY,FORTUNA,HEATSINK SUPPORT BRACKET</t>
  </si>
  <si>
    <t xml:space="preserve">ASY,ALAMEDA,HOPLAND-S,CHASSIS,BASE SHEET</t>
  </si>
  <si>
    <t xml:space="preserve">SANMINA SCI FREMONT(ASY-01895-06)| TTM TECHNOLOGIES(ASY-01895-06)| VIASYSTEMS(ASY-01895-06)</t>
  </si>
  <si>
    <t xml:space="preserve">ASY,ALAMEDA,HOPLAND-S,CHASSIS,COVER SHEE</t>
  </si>
  <si>
    <t xml:space="preserve">ASY,PT REYES,NOVATO,CHASSIS,COVER SHEET</t>
  </si>
  <si>
    <t xml:space="preserve">ASY,PT REYES,NOVATO,CHASSIS,UPPER SHEET</t>
  </si>
  <si>
    <t xml:space="preserve">ASY,PT REYES,NOVATO,CHASSIS,LOWER METAL</t>
  </si>
  <si>
    <t xml:space="preserve">ASY,ALAMEDA,HOPLAND-T,CHASSIS.BASE SHEET</t>
  </si>
  <si>
    <t xml:space="preserve">ASY,ALAMEDA,HOPLAND-T,CHASSIS.COVER SHEE</t>
  </si>
  <si>
    <t xml:space="preserve">ASY,JENNER,LAKEPORT,CHASSIS,BASE SHEET M</t>
  </si>
  <si>
    <t xml:space="preserve">ASY,JENNER,LAKEPORT,CHASSIS,COVER SHEET</t>
  </si>
  <si>
    <t xml:space="preserve">ASY,BODEGA,COTATI,W/CROW,CHASSIS,TOP COV</t>
  </si>
  <si>
    <t xml:space="preserve">ASY,BODEGA,ROSA,W/CROW,CHASSIS,TOP COVER</t>
  </si>
  <si>
    <t xml:space="preserve">ASY,ALAMEDA,HOPLAND-T,CHASSIS,FRONT STIF</t>
  </si>
  <si>
    <t xml:space="preserve">SANMINA-SCI FREMONT(ASY-02016-01)| TTM - VIASYSTEMS(ASY-02016-01)</t>
  </si>
  <si>
    <t xml:space="preserve">ASY,MENDOCINO,CHASSIS,BASE LOWER METAL</t>
  </si>
  <si>
    <t xml:space="preserve">ASY,RUSSIAN GULCH,CHASSIS,BASE LOWER MET</t>
  </si>
  <si>
    <t xml:space="preserve">ASY,ALAMEDA,HOPLAND-S,STAT,CHASSIS,BASE</t>
  </si>
  <si>
    <t xml:space="preserve">SANMINA-SCI FREMONT  (ASY-02390-01) |  TTM - VIASYSTEMS (ASY-02390-01)</t>
  </si>
  <si>
    <t xml:space="preserve">ASY,ALAMEDA,HOPLAND-S,STAT,CHASSIS,COVER</t>
  </si>
  <si>
    <t xml:space="preserve">SANMINA-SCI FREMONT  (ASY-02391-02) |  TTM - VIASYSTEMS (ASY-02391-02)</t>
  </si>
  <si>
    <t xml:space="preserve">ASY,ALAMEDA.ARCATA-S,CHASSIS,BASE SM</t>
  </si>
  <si>
    <t xml:space="preserve">ASY,ALAMEDA,ARCATA-S,CHASSIS,TOP COVER S</t>
  </si>
  <si>
    <t xml:space="preserve">ASY,ALAMEDA,HOPLAND-T,STAT,CHASSIS,COVER</t>
  </si>
  <si>
    <t xml:space="preserve">SANMINA SCI FREMONT(ASY-02446-02)| TTM TECHNOLOGIES(ASY-02446-02)</t>
  </si>
  <si>
    <t xml:space="preserve">ASY,ALAMEDA,ARCATA-T,CHASSIS,TOP COVER S</t>
  </si>
  <si>
    <t xml:space="preserve">ASY,ALAMEDA,ARCATA-T,CHASSIS,BASE SHEET</t>
  </si>
  <si>
    <t xml:space="preserve">ASY,MARIN,UPPERLAKE,PLUS,CHASSIS,TOP COV</t>
  </si>
  <si>
    <t xml:space="preserve">SANMINA-SCI(ASY-02512-01)| VIASYSTEMS(ASY-02512-01)</t>
  </si>
  <si>
    <t xml:space="preserve">SANMINA SCI (ASY-02780-03) | TREND TECHNOLOGIES - CHINO USA (ASY-02780-03)  | VIASYSTEMS (ASY-02780-03)</t>
  </si>
  <si>
    <t xml:space="preserve">SANMINA SCI (ASY-02781-03) | TREND TECHNOLOGIES - CHINO USA (ASY-02781-03)  | VIASYSTEMS (ASY-02781-03)</t>
  </si>
  <si>
    <t xml:space="preserve">ASY,LOS ANGELES,PWR BACKPLANE,PLATE,BACK</t>
  </si>
  <si>
    <t xml:space="preserve">ASY,LOS ANGELES,PWR BACKPLANE,PLATE,FRON</t>
  </si>
  <si>
    <t xml:space="preserve">ASY,LOS ANGELES,GARDENA,CHASSIS,TOP COVE</t>
  </si>
  <si>
    <t xml:space="preserve">ASY,ALAMEDA,MINERAL,CHASSIS,STIFFENER,FR</t>
  </si>
  <si>
    <t xml:space="preserve">ASY,ALAMEDA,MINERAL,CHASSIS,STIFFENER,RE</t>
  </si>
  <si>
    <t xml:space="preserve">AEL ENGINEERING SDN BHD(ASY-03342-05)| HON HAI PRECISION IND CO LTD(ASY-03342-05)</t>
  </si>
  <si>
    <t xml:space="preserve">AEL ENGINEERING SDN BHD(ASY-03455-07)| HON HAI PRECISION(ASY-03455-07)</t>
  </si>
  <si>
    <t xml:space="preserve">AEL ENGINEERING SDN BHD(ASY-03457-02)| HON HAI PRECISION IND CO LTD(ASY-03457-02)</t>
  </si>
  <si>
    <t xml:space="preserve">AEL ENGINEERING SDN BHD(ASY-03458-02)| HON HAI PRECISION IND CO LTD(ASY-03458-02)</t>
  </si>
  <si>
    <t xml:space="preserve">AEL ENGINEERING SDN BHD(ASY-03484-04)| HON HAI PRECISION IND CO LTD(ASY-03484-04)</t>
  </si>
  <si>
    <t xml:space="preserve">AEL ENGINEERING SDN BHD(ASY-03496-03)| HON HAI PRECISION IND CO LTD(ASY-03496-03)</t>
  </si>
  <si>
    <t xml:space="preserve">ASY,BROOKS ISLAND,CHASSIS,BASE SHEET MET</t>
  </si>
  <si>
    <t xml:space="preserve">AEL ENGINEERING SDN BHD(ASY-03630-03)| INTERPLEX INDUSTRIES(ASY-03630-03)| TTM TECHNOLOGIES(ASY-03630-03)| VIASYSTEMS(ASY-03630-03)</t>
  </si>
  <si>
    <t xml:space="preserve">AEL ENGINEERING SDN BHD(ASY-03691-07)| TTM TECHNOLOGIES(ASY-03691-07)</t>
  </si>
  <si>
    <t xml:space="preserve">AEL ENGINEERING SDN BHD(ASY-03692-03)| TTM TECHNOLOGIES(ASY-03692-03)</t>
  </si>
  <si>
    <t xml:space="preserve">AEL ENGINEERING SDN BHD(ASY-03712-06)| TTM TECHNOLOGIES(ASY-03712-06)</t>
  </si>
  <si>
    <t xml:space="preserve">ASY,YUBA,MARYSVILLE,CHASSIS,BASE SHEET M</t>
  </si>
  <si>
    <t xml:space="preserve">ASY,YUBA,MARYSVILLE,CHASSIS,FACE PLATE,S</t>
  </si>
  <si>
    <t xml:space="preserve">ASY,YUBA,MARYSVILLE,CHASSIS,TOP COVER SM</t>
  </si>
  <si>
    <t xml:space="preserve">LFARIASY-04307-03</t>
  </si>
  <si>
    <t xml:space="preserve">ASY-04307-03</t>
  </si>
  <si>
    <t xml:space="preserve">ASY,YUBA,MARYSVILLE,2 PIECE CHASSIS,BASE</t>
  </si>
  <si>
    <t xml:space="preserve">AEL ENGINEERING SDN BHD(ASY-04307-03)| TREND TECHNOLOGIES - MALAYSIA(ASY-04307-03)</t>
  </si>
  <si>
    <t xml:space="preserve">LFARIASY-04311-04</t>
  </si>
  <si>
    <t xml:space="preserve">ASY-04311-04</t>
  </si>
  <si>
    <t xml:space="preserve">ASY,YUBA,MARYSVILLE,2 PIECE,TOP COVER</t>
  </si>
  <si>
    <t xml:space="preserve">AEL ENGINEERING SDN BHD(ASY-04311-04)| TREND TECHNOLOGIES - MALAYSIA(ASY-04311-04)</t>
  </si>
  <si>
    <t xml:space="preserve">ECO Q120</t>
  </si>
  <si>
    <t xml:space="preserve">INTERPLEX INDUSTRIES (ASY-04402-01)</t>
  </si>
  <si>
    <t xml:space="preserve">ASY,BELVEDERE ISLAND,MANUFACTURING TEST</t>
  </si>
  <si>
    <t xml:space="preserve">LFARIASY-04712-02-Q</t>
  </si>
  <si>
    <t xml:space="preserve">ASY-04712-02</t>
  </si>
  <si>
    <t xml:space="preserve">ASY, DN, LC, FACEPLATE, EXTRUDED, SILVER</t>
  </si>
  <si>
    <t xml:space="preserve">ATRENNE INTEGRATED SOLUTIONS(ASY-04712-02)| LEMTECH TECHNOLOGY(ASY-04712-02)</t>
  </si>
  <si>
    <t xml:space="preserve">LFARISASY-04784-01</t>
  </si>
  <si>
    <t xml:space="preserve">ASY-04784-01</t>
  </si>
  <si>
    <t xml:space="preserve">ASY,CON-00736 EMI ABSORBER WITH ADHESIVE</t>
  </si>
  <si>
    <t xml:space="preserve">INTERPLEX PLASTICS INC(ASY-04784-01)</t>
  </si>
  <si>
    <t xml:space="preserve">LFARISASY-04784-01-Q</t>
  </si>
  <si>
    <t xml:space="preserve">LFARIASY-04788-02-Q</t>
  </si>
  <si>
    <t xml:space="preserve">ASY-04788-02</t>
  </si>
  <si>
    <t xml:space="preserve">ASY,TUBA,NORWALK,CHASSIS,BASE</t>
  </si>
  <si>
    <t xml:space="preserve">AEL ENGINEERING SDN BHD(ASY-04788-02)</t>
  </si>
  <si>
    <t xml:space="preserve">LFARIASY-04790-02-Q</t>
  </si>
  <si>
    <t xml:space="preserve">ASY-04790-02</t>
  </si>
  <si>
    <t xml:space="preserve">ASY,TUBA,NORWALK,CHASSIS,TOP COVER</t>
  </si>
  <si>
    <t xml:space="preserve">AEL ENGINEERING SDN BHD(ASY-04790-02)| VIASYSTEMS(ASY-04788-02)| VIASYSTEMS(ASY-04790-02)</t>
  </si>
  <si>
    <t xml:space="preserve">LFARIASY-04834-02-Q</t>
  </si>
  <si>
    <t xml:space="preserve">ASY-04834-02</t>
  </si>
  <si>
    <t xml:space="preserve">ASY,SIE,PINECREST-DD,FP, 3.5PERF,SM,ASM</t>
  </si>
  <si>
    <t xml:space="preserve">AEL ENGINEERING SDN BHD(ASY-04834-02)| VIASYSTEMS(ASY-04834-02)</t>
  </si>
  <si>
    <t xml:space="preserve">GASKET, EMI, FOF, D-SHAPE, 3.8MM W X1.5M</t>
  </si>
  <si>
    <t xml:space="preserve">GASKET, FOAM, THIN, LOS ANGELES SNORKEL</t>
  </si>
  <si>
    <t xml:space="preserve">BOYD CORPORATION(ARI996-GSKT-00324)| BOYD CORPORATION(ARI-GSKT-00324)| SCHLEGEL ELECTRONIC MATERIALS(GSKT-00324_USA)| SCHLEGEL ELECTRONIC MATERIALS(TD3E00228)</t>
  </si>
  <si>
    <t xml:space="preserve">LFARIGSKT-00347</t>
  </si>
  <si>
    <t xml:space="preserve">GSKT-00347</t>
  </si>
  <si>
    <t xml:space="preserve">GASKET, EMI, FOF, D-SHAPE, 12MM W X 4MM</t>
  </si>
  <si>
    <t xml:space="preserve">SCHLEGEL ELECTRONIC MATERIALS(EH7732Z1685HF)</t>
  </si>
  <si>
    <t xml:space="preserve">LFARIGSKT-00348</t>
  </si>
  <si>
    <t xml:space="preserve">GASKET, EMI, FOF, D-SHAPE, 10MM W X 3.3M</t>
  </si>
  <si>
    <t xml:space="preserve">LFARIGSKT-00383</t>
  </si>
  <si>
    <t xml:space="preserve">GSKT, FOAM, AIR BLOCK,18mm W X 12.7mm H</t>
  </si>
  <si>
    <t xml:space="preserve">BOYD CORP(ARI-GSKT-00383)</t>
  </si>
  <si>
    <t xml:space="preserve">INSULATOR,LOS ANGELES,PWR BACKPLANE,FRON</t>
  </si>
  <si>
    <t xml:space="preserve">STANDOFF,6.00HEX,MF,M3 THREADS,28.00MM L</t>
  </si>
  <si>
    <t xml:space="preserve">HARDWARE SPECIALTY COMPANY(942179)| HARDWARE SPECIALTY COMPANY(944459)| PENCOM(ST6817)</t>
  </si>
  <si>
    <t xml:space="preserve">FRAME,EMI GASKET,2X1 QSFP,SINGLE</t>
  </si>
  <si>
    <t xml:space="preserve">NUT,SOLDER-IN,M2,4MM OD,2.54MM LG</t>
  </si>
  <si>
    <t xml:space="preserve">LFARIMECH-01666-02</t>
  </si>
  <si>
    <t xml:space="preserve">LFARIMECH-02532-01-Q</t>
  </si>
  <si>
    <t xml:space="preserve">MECH-02532-01</t>
  </si>
  <si>
    <t xml:space="preserve">MECH, EMI ABSORBER, MCKINLEY, TOP, FRT,</t>
  </si>
  <si>
    <t xml:space="preserve">SCHLEGEL ELECTRONIC MATERIALS(MECH-02532-01)</t>
  </si>
  <si>
    <t xml:space="preserve">Loraine Lucia - Fwd: FW: Need 300 sets of the following ASAP</t>
  </si>
  <si>
    <t xml:space="preserve">LFARIMECH-02533-01-Q</t>
  </si>
  <si>
    <t xml:space="preserve">MECH-02533-01</t>
  </si>
  <si>
    <t xml:space="preserve">MECH, EMI ABSORBER, MCKINLEY, TOP, REAR,</t>
  </si>
  <si>
    <t xml:space="preserve">SCHLEGEL ELECTRONIC MATERIALS(MECH-02533-01)</t>
  </si>
  <si>
    <t xml:space="preserve">LFARIMECH-02534-01-Q</t>
  </si>
  <si>
    <t xml:space="preserve">MECH-02534-01</t>
  </si>
  <si>
    <t xml:space="preserve">MECH, EMI ABSORBER, MCKINLEY, BOTTOM, PS</t>
  </si>
  <si>
    <t xml:space="preserve">SCHLEGEL ELECTRONIC MATERIALS(MECH-02534-01)</t>
  </si>
  <si>
    <t xml:space="preserve">MTL,MENDOCINO,RACK EAR FOR 19 IN RACK</t>
  </si>
  <si>
    <t xml:space="preserve">FOXCONN NWE - SANTA CLARA(MTL-01066-02)| HON HAI PRECISION IND CO LTD(MTL-01066-02)| TREND TECHNOLOGIES - CHINO USA(MTL-01066-02)</t>
  </si>
  <si>
    <t xml:space="preserve">MTL, TOP COVER, MENDOCINO</t>
  </si>
  <si>
    <t xml:space="preserve">HON HAI PRECISION IND CO LTD(MTL-01541-01)</t>
  </si>
  <si>
    <t xml:space="preserve">MTL, TOP COVER, RUSSIAN GULCH</t>
  </si>
  <si>
    <t xml:space="preserve">ZIP BAG, 2X2IN</t>
  </si>
  <si>
    <t xml:space="preserve">Cushion, End Cap, Outer, Reflex, Single</t>
  </si>
  <si>
    <t xml:space="preserve">Desiccant Pack, 4 unit</t>
  </si>
  <si>
    <t xml:space="preserve">Bag, ESD, Moisture Barrier,530x608mm, 1R</t>
  </si>
  <si>
    <t xml:space="preserve">FAGERDALA(PKG-00147-02)| REFLEX PACKAGING INC(PKG-00147-02)</t>
  </si>
  <si>
    <t xml:space="preserve">Packaging Pallet, Shipping, 45.5 x 25.5</t>
  </si>
  <si>
    <t xml:space="preserve">Scored Pad, Sleeve, Corrugated, Single P</t>
  </si>
  <si>
    <t xml:space="preserve">Cover/Tray, DST,  Corrugated, Pallet, Si</t>
  </si>
  <si>
    <t xml:space="preserve">Box, RSC, Corrugated, Single Pack, 1RU</t>
  </si>
  <si>
    <t xml:space="preserve">FAGERDALA(PKG-00171-01)| REFLEX PACKAGING INC(PKG-00171-01)| STEPHEN GOULD CORPORATION(PKG-00171-01)</t>
  </si>
  <si>
    <t xml:space="preserve">PKG Folder, Supervisor, Modular</t>
  </si>
  <si>
    <t xml:space="preserve">Modular Linecard Flat A/S Bag, 20.25 IN</t>
  </si>
  <si>
    <t xml:space="preserve">Modular Line Card 5 Pack Center Cushion</t>
  </si>
  <si>
    <t xml:space="preserve">Modular Line Card 5 Pack Corner Cushion</t>
  </si>
  <si>
    <t xml:space="preserve">Modular Ahwahnee/Eagle Peak A/S Flat Bag</t>
  </si>
  <si>
    <t xml:space="preserve">Bag, Flat, A/S, 4 mil, 13.75 IN x 21.25</t>
  </si>
  <si>
    <t xml:space="preserve">Folder, Corruaged, Line Card, Modular</t>
  </si>
  <si>
    <t xml:space="preserve">Modular Linecard 5 Pack Box</t>
  </si>
  <si>
    <t xml:space="preserve">BAG, 20 X 20", 2 MIL, ESD, OPEN END, FLA</t>
  </si>
  <si>
    <t xml:space="preserve">Pkg Folder, Corrugated, Line Card, Sequo</t>
  </si>
  <si>
    <t xml:space="preserve">Box, Corrugated, Line Card 5 Pack, Sequo</t>
  </si>
  <si>
    <t xml:space="preserve">Box, RSC, Corrugated, Schooner</t>
  </si>
  <si>
    <t xml:space="preserve">Bag, Flat, Moisture Barrier w/ESD, 4 mil</t>
  </si>
  <si>
    <t xml:space="preserve">BAG, 23.5 X 35 IN, 4 MIL, ESD, OPEN END,</t>
  </si>
  <si>
    <t xml:space="preserve">Bag, Flat, Inner, A/S, 1-2 Mil, 22 x 35</t>
  </si>
  <si>
    <t xml:space="preserve">Cushion, Edge Rail , Reflex, Single Pack</t>
  </si>
  <si>
    <t xml:space="preserve">Cap, Inner, Front, Reflex, 2RU</t>
  </si>
  <si>
    <t xml:space="preserve">BAG, GUSSET, 25.75"L, 20"W, 25"D, ANTI-C</t>
  </si>
  <si>
    <t xml:space="preserve">Pallet Corrugated Tray for Schooner/Drak</t>
  </si>
  <si>
    <t xml:space="preserve">REFLEX PACKAGING INC(PKG-00285-01)| REFLEX PACKAGING SINGAPORE(PKG-00285-01)</t>
  </si>
  <si>
    <t xml:space="preserve">REFLEX PACKAGING INC(PKG-00287-02)| REFLEX PACKAGING SINGAPORE(PKG-00287-02)</t>
  </si>
  <si>
    <t xml:space="preserve">REFLEX PACKAGING INC(PKG-00288-02)| REFLEX PACKAGING SINGAPORE(PKG-00288-02)</t>
  </si>
  <si>
    <t xml:space="preserve">LFARIPKG-00288-03-Q</t>
  </si>
  <si>
    <t xml:space="preserve">PKG-00288-03</t>
  </si>
  <si>
    <t xml:space="preserve">Pallet Corrugated Sleeve Olema/Novato</t>
  </si>
  <si>
    <t xml:space="preserve">REFLEX PACKAGING INC(PKG-00288-03)</t>
  </si>
  <si>
    <t xml:space="preserve">Bag, Flat, A/S, 4 Mil, 18 x 24 IN, Modul</t>
  </si>
  <si>
    <t xml:space="preserve">BAG, 24 X 30", 4 MIL, ESD, OPEN END, FLA</t>
  </si>
  <si>
    <t xml:space="preserve">REFLEX PACKAGING INC(PKG-00292-01)</t>
  </si>
  <si>
    <t xml:space="preserve">Box, 4 Pack, Corrugated, Oak</t>
  </si>
  <si>
    <t xml:space="preserve">Box, RSC, Corrugated, 6 Pk, FM, 8 Slot,</t>
  </si>
  <si>
    <t xml:space="preserve">LFARIPKG-00338-01</t>
  </si>
  <si>
    <t xml:space="preserve">PKG-00338-01</t>
  </si>
  <si>
    <t xml:space="preserve">Pallet, Wood, 42 x 48</t>
  </si>
  <si>
    <t xml:space="preserve">FAGERDALA(PKG-00338)| REFLEX PACKAGING INC(PKG-00338)</t>
  </si>
  <si>
    <t xml:space="preserve">Cushion, Corner Cap, Front, Reflex, 4 Pk</t>
  </si>
  <si>
    <t xml:space="preserve">Box, RSC, Corrugated, 4 Pack, FM, 8 Slot</t>
  </si>
  <si>
    <t xml:space="preserve">Box, RSC, Corrugated, 4 Pack, FM, 4 Slot</t>
  </si>
  <si>
    <t xml:space="preserve">Box, RSC, 6 Pk, FM, 4 Slot, Modular</t>
  </si>
  <si>
    <t xml:space="preserve">Bag, MBB, Jenner/Napa</t>
  </si>
  <si>
    <t xml:space="preserve">Cushion, Corner Cap, Rear, Reflex, 4 Pk,</t>
  </si>
  <si>
    <t xml:space="preserve">Bag, Zip Lock, 9 x 12 IN, Clear, 1 mil</t>
  </si>
  <si>
    <t xml:space="preserve">REFLEX PACKAGING INC(PKG-00395)</t>
  </si>
  <si>
    <t xml:space="preserve">Box, Outer, Jenner</t>
  </si>
  <si>
    <t xml:space="preserve">Bodega Inner Reflex Cushion Front,  On B</t>
  </si>
  <si>
    <t xml:space="preserve">BAG, 20 X 24 IN, 2 MIL, ESD, OPEN END, F</t>
  </si>
  <si>
    <t xml:space="preserve">Bag, 13.5 IN x 24 IN,MBB, Mendocino</t>
  </si>
  <si>
    <t xml:space="preserve">Pad, Plain, Top Pallet Cover, Int'l 4 Pk</t>
  </si>
  <si>
    <t xml:space="preserve">Cap, Front/Rear, Reflex cushion, Single</t>
  </si>
  <si>
    <t xml:space="preserve">TRAY, CC, ACCY KIT, SINGLE PACK, MENDOCI</t>
  </si>
  <si>
    <t xml:space="preserve">Box, Single Pack, Front/Rear Cap Design,</t>
  </si>
  <si>
    <t xml:space="preserve">Box, OverPack, Accy Kit, Jenner</t>
  </si>
  <si>
    <t xml:space="preserve">Box, Corrugated, Accy Kit, Pt Reyes</t>
  </si>
  <si>
    <t xml:space="preserve">Cushion, Corner Cap, Front, Reflex, 6 Pk</t>
  </si>
  <si>
    <t xml:space="preserve">Cushion, Corner Cap, Rear, Reflex, 6 Pk,</t>
  </si>
  <si>
    <t xml:space="preserve">Box, RSC, Corrugated, Accy Kit, Overpack</t>
  </si>
  <si>
    <t xml:space="preserve">Box, Corrugated, RSC, 4 Pk, Sup, Modular</t>
  </si>
  <si>
    <t xml:space="preserve">Cushion, Reflex, 4 Pk, Univ Sup, (4 Req'</t>
  </si>
  <si>
    <t xml:space="preserve">Pad, Scored, Void Fill, Corrugated, DC 1</t>
  </si>
  <si>
    <t xml:space="preserve">BOX, CORRUGATED, RSC, SINGLE PACK, KEPLE</t>
  </si>
  <si>
    <t xml:space="preserve">CAP, SIDE, FOAM, SINGLE PACK, KEPLER (2</t>
  </si>
  <si>
    <t xml:space="preserve">SLEEVE, CORRUGATED, SINGLE PACK, KEPLER</t>
  </si>
  <si>
    <t xml:space="preserve">REFLEX PACKAGING INC(PKG-00624-01)| VERITIV(PKG-00624-01)</t>
  </si>
  <si>
    <t xml:space="preserve">BAG, FLAT, A/S, PINK, 4MIL,  20 IN x 30</t>
  </si>
  <si>
    <t xml:space="preserve">Cushion, Edge, Rail, Outer, Reflex, Sing</t>
  </si>
  <si>
    <t xml:space="preserve">REFLEX PACKAGING INC(PKG-00626-01)| REFLEX PACKAGING SINGAPORE(PKG-00626-01)</t>
  </si>
  <si>
    <t xml:space="preserve">BAG, 12 x 15 INCH, 3 MIL, RECLOSABLE STA</t>
  </si>
  <si>
    <t xml:space="preserve">Box, Outer, Top, DST Special, Corrugated</t>
  </si>
  <si>
    <t xml:space="preserve">Rail, Foam, 2.2 lb, 6 Pack, FM, Albright</t>
  </si>
  <si>
    <t xml:space="preserve">Box, Outer, Bottom, DST Special, Corruga</t>
  </si>
  <si>
    <t xml:space="preserve">Cap, Inner, Front, Reflex, 2RU, Los Ange</t>
  </si>
  <si>
    <t xml:space="preserve">Sleeve, Corrugated, 44.5 x 48 IN Pallet</t>
  </si>
  <si>
    <t xml:space="preserve">TRAP, ACCY KIT, 1RU, CORRUGATED, ALAMEDA</t>
  </si>
  <si>
    <t xml:space="preserve">BAG, 23 X 28 IN, 4 MIL, ESD, OPEN END, F</t>
  </si>
  <si>
    <t xml:space="preserve">BAG, 22 X 28 IN, 1-2 MIL, ESD, OPEN END,</t>
  </si>
  <si>
    <t xml:space="preserve">CUSHION, EDGE RAIL, FRONT, REFLEX, PINNA</t>
  </si>
  <si>
    <t xml:space="preserve">CUSHION, EDGE RAIL, REAR, REFLEX, PINNAC</t>
  </si>
  <si>
    <t xml:space="preserve">SPACER, FOL, CORRUGATED, PINNACLE (2 REQ</t>
  </si>
  <si>
    <t xml:space="preserve">ROLLUP, END, CORRUGATED, PINNACLE (2 REQ</t>
  </si>
  <si>
    <t xml:space="preserve">Folder, DC, Top, Corrugated, Pinnacle</t>
  </si>
  <si>
    <t xml:space="preserve">Folder, Scored Pad, Corrugated, Glacier,</t>
  </si>
  <si>
    <t xml:space="preserve">REFLEX PACKAGING INC(PKG-00764-01)</t>
  </si>
  <si>
    <t xml:space="preserve">REFLEX PACKAGING INC(PKG-00765-01)</t>
  </si>
  <si>
    <t xml:space="preserve">REFLEX PACKAGING INC(PKG-00766-01)</t>
  </si>
  <si>
    <t xml:space="preserve">FOLDER, DIE-CUT, CORRUGATED, GLACIER, LI</t>
  </si>
  <si>
    <t xml:space="preserve">REFLEX PACKAGING INC(PKG-00767-01)</t>
  </si>
  <si>
    <t xml:space="preserve">Box, RSC, Corrugated, Glacier, Livingsto</t>
  </si>
  <si>
    <t xml:space="preserve">REFLEX PACKAGING INC(PKG-00770-01)</t>
  </si>
  <si>
    <t xml:space="preserve">REFLEX PACKAGING INC(PKG-00771-01)</t>
  </si>
  <si>
    <t xml:space="preserve">PAD, DIE CUT, TRAP, CORRUGATED, ACCY KIT</t>
  </si>
  <si>
    <t xml:space="preserve">REFLEX PACKAGING INC(PKG-00776-01)</t>
  </si>
  <si>
    <t xml:space="preserve">CUSHION, REFLEX, BULK PACK, LINE CARD, G</t>
  </si>
  <si>
    <t xml:space="preserve">REFLEX PACKAGING INC(PKG-00777-01)</t>
  </si>
  <si>
    <t xml:space="preserve">BOX, OUTER, RSC, CORRUGATED, BULK PACK,</t>
  </si>
  <si>
    <t xml:space="preserve">REFLEX PACKAGING INC(PKG-00778-01)</t>
  </si>
  <si>
    <t xml:space="preserve">Cap, Corrugated, Rear, Glacier, Livingst</t>
  </si>
  <si>
    <t xml:space="preserve">REFLEX PACKAGING INC(PKG-00781-01)</t>
  </si>
  <si>
    <t xml:space="preserve">Folder, Die Cut, Corrugated, Line Card,</t>
  </si>
  <si>
    <t xml:space="preserve">REFLEX PACKAGING INC(PKG-00785-01)</t>
  </si>
  <si>
    <t xml:space="preserve">REFLEX PACKAGING INC(PKG-00789-02)</t>
  </si>
  <si>
    <t xml:space="preserve">REFLEX PACKAGING INC(PKG-00792-01)</t>
  </si>
  <si>
    <t xml:space="preserve">Trap, 5 Panel Folder, Corrugated, Accy k</t>
  </si>
  <si>
    <t xml:space="preserve">REFLEX PACKAGING INC(PKG-00794-01)</t>
  </si>
  <si>
    <t xml:space="preserve">Folder, D/C, Corrugated, Supervisor, Den</t>
  </si>
  <si>
    <t xml:space="preserve">REFLEX PACKAGING INC(PKG-00797-01)</t>
  </si>
  <si>
    <t xml:space="preserve">Cushion, End Cap, Foam,  Single Pack, FM</t>
  </si>
  <si>
    <t xml:space="preserve">Box, RSC, Corrugated,Single Pack,  Super</t>
  </si>
  <si>
    <t xml:space="preserve">REFLEX PACKAGING INC(PKG-00800-01)</t>
  </si>
  <si>
    <t xml:space="preserve">REFLEX PACKAGING INC(PKG-00837-01)</t>
  </si>
  <si>
    <t xml:space="preserve">Corner, Reflex, Bulk Pack Line Card, Den</t>
  </si>
  <si>
    <t xml:space="preserve">REFLEX PACKAGING INC(PKG-00838-01)</t>
  </si>
  <si>
    <t xml:space="preserve">Box, RELF, Die-Cut, Corrugated, Rack Rai</t>
  </si>
  <si>
    <t xml:space="preserve">Rollup, End, Corrugated, Accy Kit, Yuba1</t>
  </si>
  <si>
    <t xml:space="preserve">REFLEX PACKAGING INC(PKG-00846-01)</t>
  </si>
  <si>
    <t xml:space="preserve">REFLEX PACKAGING INC(PKG-00849-01)</t>
  </si>
  <si>
    <t xml:space="preserve">Box, Outer, Btm, DST, Corrugated, Bulk P</t>
  </si>
  <si>
    <t xml:space="preserve">REFLEX PACKAGING INC(PKG-00879-01)</t>
  </si>
  <si>
    <t xml:space="preserve">Tray, DST, Lid, Corrugated, Bulk Pack, F</t>
  </si>
  <si>
    <t xml:space="preserve">REFLEX PACKAGING INC(PKG-00880-01)</t>
  </si>
  <si>
    <t xml:space="preserve">Cushion, Corner, Reflex, Bulk Pack, FM,</t>
  </si>
  <si>
    <t xml:space="preserve">REFLEX PACKAGING INC(PKG-00881-01)</t>
  </si>
  <si>
    <t xml:space="preserve">Box, Outer, Corrugated, Bulk Pack, Otter</t>
  </si>
  <si>
    <t xml:space="preserve">REFLEX PACKAGING INC(PKG-00888-01)</t>
  </si>
  <si>
    <t xml:space="preserve">Cushion, Corner,  Bulk Pack, Otter Lake,</t>
  </si>
  <si>
    <t xml:space="preserve">REFLEX PACKAGING INC(PKG-00889-01)</t>
  </si>
  <si>
    <t xml:space="preserve">Folder, D/C, Corrugated, Denali, FM, Bro</t>
  </si>
  <si>
    <t xml:space="preserve">Cap, Inner, Rear, Reflex, 2RU, Savannah1</t>
  </si>
  <si>
    <t xml:space="preserve">LFARIPKG-00990-02-Q</t>
  </si>
  <si>
    <t xml:space="preserve">PKG-00990-02</t>
  </si>
  <si>
    <t xml:space="preserve">Box, Outer, RSC, 2RU, Tuba 1980</t>
  </si>
  <si>
    <t xml:space="preserve">REFLEX PACKAGING INC(PKG-00990-02)</t>
  </si>
  <si>
    <t xml:space="preserve">Box, RSC, Corrugated, Bulk Pack, Denali,</t>
  </si>
  <si>
    <t xml:space="preserve">IC, SECURITY MICRO,ARISTA BOOT LOADER, 1</t>
  </si>
  <si>
    <t xml:space="preserve">IC,CPLD MAXII EPM240 FBGA100</t>
  </si>
  <si>
    <t xml:space="preserve">IC,PCIE SWITCH, 8-PORTS,PBGA196, LEAD FR</t>
  </si>
  <si>
    <t xml:space="preserve">IC,FPGA,EP2C20F484C8N,BGA484, ROHS</t>
  </si>
  <si>
    <t xml:space="preserve">IC,PCIE SWITCH, 4-PORTS, REV AB,PBGA196</t>
  </si>
  <si>
    <t xml:space="preserve">IC,CLKBUF,LVDS,1:2,2.5V,3.2GBPS, MLF16</t>
  </si>
  <si>
    <t xml:space="preserve">IC,DC-DC 8-PHASE BUCK CONTROLLER,QFN-56</t>
  </si>
  <si>
    <t xml:space="preserve">IC, PHY, SINGLE, 1000BASE-T, BCM50610</t>
  </si>
  <si>
    <t xml:space="preserve">IC,DC/DC CONTROLLER,LTC3855</t>
  </si>
  <si>
    <t xml:space="preserve">IC,PCIE SWITCH, 12-PORTS,PBGA324, LEAD F</t>
  </si>
  <si>
    <t xml:space="preserve">IC, CPU, AMD Turion X2 Neo, 1.5GHz, 15W,</t>
  </si>
  <si>
    <t xml:space="preserve">IC,PLD,MACH XO2-1200,TQ100</t>
  </si>
  <si>
    <t xml:space="preserve">IC,DC/DC CONTROLLER,LTC3833</t>
  </si>
  <si>
    <t xml:space="preserve">IC,CLKBUF/TRANS,LVPECL,1:4,4GHZ,QFN-16,P</t>
  </si>
  <si>
    <t xml:space="preserve">IC,CLKBUF/MUX,LVPECL,2:1,4.5GHZ,MLF-32,P</t>
  </si>
  <si>
    <t xml:space="preserve">IC,DC-DC,CONTROLLER,INTEGRATED FETS,5A,L</t>
  </si>
  <si>
    <t xml:space="preserve">IC,CPLD, Mach-XO2-1200,BGA256</t>
  </si>
  <si>
    <t xml:space="preserve">IC,INTEL,PCH,CAVE CREEK, 3.5Gbps Crypto</t>
  </si>
  <si>
    <t xml:space="preserve">IC,PCIE SWITCH,PEX8749,48L,18P,GEN3,HFC-</t>
  </si>
  <si>
    <t xml:space="preserve">IC,PCIE SWITCH,PEX8725,24L,10P,GEN3,HFC-</t>
  </si>
  <si>
    <t xml:space="preserve">IC,FPGA,CYCLONE4 GX,EP4CGX30BF23C8N,FBGA</t>
  </si>
  <si>
    <t xml:space="preserve">IC, PHY, SINGLE, 1000BASE-T,BCM54616S</t>
  </si>
  <si>
    <t xml:space="preserve">DC/DC Controller, LTC3601EUD</t>
  </si>
  <si>
    <t xml:space="preserve">IC, DC/DC Converter, LTC3633EUFD</t>
  </si>
  <si>
    <t xml:space="preserve">IC, DC/DC, LTC3634</t>
  </si>
  <si>
    <t xml:space="preserve">IC,HOT SWAP,5A, 2V, LTC4219-12, 16 DFN</t>
  </si>
  <si>
    <t xml:space="preserve">IC,DC-DC,CONTROLLER,SINGLE PHASE, DIFF S</t>
  </si>
  <si>
    <t xml:space="preserve">IC,CPLD MAXII EPM570 FBGA100</t>
  </si>
  <si>
    <t xml:space="preserve">IC,HOT SWAP,5A, 2V, LTC4232, 16 DFN</t>
  </si>
  <si>
    <t xml:space="preserve">IC,ONE-SHOT, PULSE GENERATOR, NEG EDGE,T</t>
  </si>
  <si>
    <t xml:space="preserve">IC,BRIDGE,PEX8717,10-PORT,16-LANE,GEN 3</t>
  </si>
  <si>
    <t xml:space="preserve">IC, CLKBUF, LVPECL, 2:1 MUX IN, 1:8 OUT,</t>
  </si>
  <si>
    <t xml:space="preserve">IC, PSoC-5, 100-TQFP, 256K FLASH</t>
  </si>
  <si>
    <t xml:space="preserve">IC, GIGABIT ETHERNET MAC PHY, QFN-48</t>
  </si>
  <si>
    <t xml:space="preserve">AMD FT3 APU EKABINI 2GHZ 4C</t>
  </si>
  <si>
    <t xml:space="preserve">IC, LTC4370, ORING FET CONTROLLER</t>
  </si>
  <si>
    <t xml:space="preserve">IC,FPGA,CYCLONE4 GX,EP4CGX30CF19C8N,FBGA</t>
  </si>
  <si>
    <t xml:space="preserve">IC, RETIMER, CROSSPOINT, 28 GBIT, 8X8, 8</t>
  </si>
  <si>
    <t xml:space="preserve">IC,PCIE SWITCH,PEX8609,8-PORT,8-LANE,GEN</t>
  </si>
  <si>
    <t xml:space="preserve">IC, CPLD, MACH XO2-2000, TQ100</t>
  </si>
  <si>
    <t xml:space="preserve">LATTICE SEMICONDUCTOR(LCMXO2-2000HC-4TG100C)</t>
  </si>
  <si>
    <t xml:space="preserve">AMD FT3 STEPPE EAGLE GX-412TC APU</t>
  </si>
  <si>
    <t xml:space="preserve">LINEAR REPEATER, 28GPS, 8 CHANNEL</t>
  </si>
  <si>
    <t xml:space="preserve">IC, FPGA, CYCLONE4E, EP4CE6F17C8N, FBGA2</t>
  </si>
  <si>
    <t xml:space="preserve">IC, ULTRA-LOW JITT CLOCK, 2 OUTPUTS, 2.7</t>
  </si>
  <si>
    <t xml:space="preserve">IC, 16-Bit Rail-to-Rail DAC, 2.5-5.5V, D</t>
  </si>
  <si>
    <t xml:space="preserve">IC, CLK_BUF, 2 OUT, 3GHz, any CLK_IN to</t>
  </si>
  <si>
    <t xml:space="preserve">IC, 40A DrMOS, 2MHz, 6x6 QFN</t>
  </si>
  <si>
    <t xml:space="preserve">PWR,10A, 4.5-16V in, 0.6-3.3VOUT, UMODUL</t>
  </si>
  <si>
    <t xml:space="preserve">IC, VREF, 1.25V, 10 PPM/DEG C DRIFT, +/-</t>
  </si>
  <si>
    <t xml:space="preserve">IC, SECURITY MICRO,ARISTA BOOT LOADER, 3</t>
  </si>
  <si>
    <t xml:space="preserve">IC, PHY, QUAD 10GBASE-T/10GBASE-R MV 88X</t>
  </si>
  <si>
    <t xml:space="preserve">IC,74AVCH4T245,4-BIT DUAL-SUPPLY TRANSCE</t>
  </si>
  <si>
    <t xml:space="preserve">INFINEON TECHNOLOGIES AG(SLB9670VQ12FW640XUMA1)</t>
  </si>
  <si>
    <t xml:space="preserve">IC, BUFFER, 1:4 FANOUT, MUXED, LVCMOS, T</t>
  </si>
  <si>
    <t xml:space="preserve">IC,MP5022A, HOT SWAP, 15A, 12V, 3mOhm IN</t>
  </si>
  <si>
    <t xml:space="preserve">IC, HOTSWAP, MP5023, 1mOhm INT FET, INT</t>
  </si>
  <si>
    <t xml:space="preserve">LTC4419, Dual Input Power Path Prioritiz</t>
  </si>
  <si>
    <t xml:space="preserve">IC, POWER CONTROLLER, TI, 24 RAIL, UCD90</t>
  </si>
  <si>
    <t xml:space="preserve">LFARISIC-00831</t>
  </si>
  <si>
    <t xml:space="preserve">IC, ADC, 16-CH, 12-BIT, SPI, 2.7-5V, VQF</t>
  </si>
  <si>
    <t xml:space="preserve">IC, 8-BIT DUAL SUPPLY TRANSCEIVER, 1.2V</t>
  </si>
  <si>
    <t xml:space="preserve">IC,LMV339,QUAD VOLTAGE COMPARATOR,TSSOP1</t>
  </si>
  <si>
    <t xml:space="preserve">LINEAR REPEATER, 28GPS, 8 CHANNEL, DS280</t>
  </si>
  <si>
    <t xml:space="preserve">IC,PCIE-SWITCH,PM8533,48L,24P,GEN3,FCBGA</t>
  </si>
  <si>
    <t xml:space="preserve">IC, REMOTE MANAGEMENT PROCESSOR, BMC, AS</t>
  </si>
  <si>
    <t xml:space="preserve">IC, SWITCH, 2-CH, 2:1, 2.3-3.6V, 1GHZ, U</t>
  </si>
  <si>
    <t xml:space="preserve">IC, CK420BQ DERIVATIVE, SRNS PCIE CLOCKI</t>
  </si>
  <si>
    <t xml:space="preserve">IC, AMD, MERLIN FALCON, RX-421ND, 4 CORE</t>
  </si>
  <si>
    <t xml:space="preserve">IC, XCVR, 1 BIT, DUAL V TRANSLATION, 3-S</t>
  </si>
  <si>
    <t xml:space="preserve">IC, PWM CNTRL, DUAL OUTPUT, 7 PHASE (m+n</t>
  </si>
  <si>
    <t xml:space="preserve">IC, CNTRL, MULTI-PHASE, THREE OUTPUT, 6</t>
  </si>
  <si>
    <t xml:space="preserve">x2 PCIe Dual Port Dual Mdia GbE Controll</t>
  </si>
  <si>
    <t xml:space="preserve">IC, 16-BIT TO 8-BIT MUX/DEMUX GIGABIT ET</t>
  </si>
  <si>
    <t xml:space="preserve">IC, PHY, OCTAL 2.5GBASE-T, BCM54998ES RE</t>
  </si>
  <si>
    <t xml:space="preserve">IC, 555 TIMER, 15V input MAX, DSBGA 1.43</t>
  </si>
  <si>
    <t xml:space="preserve">IC, MP2972, PWM CNTRL, DUAL OUTPUT, 12 P</t>
  </si>
  <si>
    <t xml:space="preserve">LFARISIC-00919</t>
  </si>
  <si>
    <t xml:space="preserve">IC,CLKBUF,LVPECL,1:2, 2.5/3.3V,3.2GHZ, F</t>
  </si>
  <si>
    <t xml:space="preserve">IC,OCTAL,POE 802.3AT PSE CONTROLLER,BCM5</t>
  </si>
  <si>
    <t xml:space="preserve">IC, LOAD SWITCH, ADJ, 0.65V~3.6V, 3A, 0.</t>
  </si>
  <si>
    <t xml:space="preserve">LFARISIC-00926</t>
  </si>
  <si>
    <t xml:space="preserve">IC,LINEAR,VREG,3.3V OUTPUT 0.08A MAX,QFN</t>
  </si>
  <si>
    <t xml:space="preserve">LFARISIC-00959</t>
  </si>
  <si>
    <t xml:space="preserve">IC,PCIE-SWITCH,PM8534,64L,32P,GEN3,FCBGA</t>
  </si>
  <si>
    <t xml:space="preserve">LFARISIC-00987</t>
  </si>
  <si>
    <t xml:space="preserve">TEXAS INSTRUMENTS INC.(SN74LVC1G373DCKR)</t>
  </si>
  <si>
    <t xml:space="preserve">IC, LOGIC, NON-INVERTING TRI-STATE BUFFE</t>
  </si>
  <si>
    <t xml:space="preserve">IC, LOAD SWITCH, 18V, 3A, TPS22810, WSON</t>
  </si>
  <si>
    <t xml:space="preserve">IC,FANOUT BUFFER,1:4,CMOS,2.5V-3.3V,SOIC</t>
  </si>
  <si>
    <t xml:space="preserve">TEXAS INSTRUMENTS INC(REF3325AIDBZR)</t>
  </si>
  <si>
    <t xml:space="preserve">LFARISIC-01009</t>
  </si>
  <si>
    <t xml:space="preserve">IC, SINGLE 555 CMOS TIMER, 15V input MAX</t>
  </si>
  <si>
    <t xml:space="preserve">ST MICROELECTRONICS(TS555IDTTR)</t>
  </si>
  <si>
    <t xml:space="preserve">IC, Dialog Semi Greenpak,  SLG4R43474</t>
  </si>
  <si>
    <t xml:space="preserve">IC, BUFFER, NON-INV, DUAL, SCHMITT TRIG,</t>
  </si>
  <si>
    <t xml:space="preserve">IC, B52, CMS42550, REVB0, GBOX &amp; RETIMER</t>
  </si>
  <si>
    <t xml:space="preserve">IC, 2x QSFP-DD/QSFP SLOW SIGNAL INTERFAC</t>
  </si>
  <si>
    <t xml:space="preserve">IC, CLOCK GENERATOR, BIRD ISLAND, 8 OUTP</t>
  </si>
  <si>
    <t xml:space="preserve">LFARISIC-01087</t>
  </si>
  <si>
    <t xml:space="preserve">IC,SMBUS 16 GPIO, TSSOP24 WITH EXTERNAL</t>
  </si>
  <si>
    <t xml:space="preserve">LFARISIC-01094</t>
  </si>
  <si>
    <t xml:space="preserve">IC, DIGITAL TEMP SENSOR, 2.7V ~ 5.5V, MS</t>
  </si>
  <si>
    <t xml:space="preserve">LFARISIC-01109-01CS-Q</t>
  </si>
  <si>
    <t xml:space="preserve">IC-01109-01</t>
  </si>
  <si>
    <t xml:space="preserve">IC, J2C 1/2 MDB 4GB, BCM88805, REV A1</t>
  </si>
  <si>
    <t xml:space="preserve">BROADCOM(BCM88805CA1KFSBG)</t>
  </si>
  <si>
    <t xml:space="preserve">IC, DUAL OUTPUT, 12 PHASE (x+y+z), DIGIT</t>
  </si>
  <si>
    <t xml:space="preserve">C, BUCK REG, SYNC ADJ, SVID, 40A, 5x7mm,</t>
  </si>
  <si>
    <t xml:space="preserve">ANALOG DEVICES(ADCMP393ARUZ-RL7)| TEXAS INSTRUMENT INC(TLV1704AIPWR)</t>
  </si>
  <si>
    <t xml:space="preserve">SPDT analog switch 1.65V to 5.5V Vcc - S</t>
  </si>
  <si>
    <t xml:space="preserve">OSC, 87.351542MHZ, LVDS, 2.5V, 15PPM/C,</t>
  </si>
  <si>
    <t xml:space="preserve">OSC, 15.625MHZ, CMOS, 1.8V, 15PPM/C, SMD</t>
  </si>
  <si>
    <t xml:space="preserve">OSC, 93.75MHZ, CMOS, 3.3V, 25PPM/C, SMD,</t>
  </si>
  <si>
    <t xml:space="preserve">OSC,10MHZ,10PPM,HIGH-STABILITY SINGLE OV</t>
  </si>
  <si>
    <t xml:space="preserve">OSC,25MHZ,50 PPM,LVPECL,3.3V,7X5,SMT</t>
  </si>
  <si>
    <t xml:space="preserve">OSC,100MHZ,50 PPM,LVPECL,3.3V,7X5,SMT</t>
  </si>
  <si>
    <t xml:space="preserve">OSC,125MHZ,3V3,LVPECL,RMS1.8PS,50PPM,7X5</t>
  </si>
  <si>
    <t xml:space="preserve">ABRACON CORPORATION(AX7PAE1-125.0000T)| EPSON TOYOCOM CORPORATION(SG7050EEN 125.0000M-CDGA5)| KDS(1XSP125000AKD)| SITIME CORPORATION(SIT9365AC-1E3-33E125.000000V)| SITIME CORPORATION(SiT9365AC-1E3-33E125.000000Z)| VECTRON INTERNATIONAL INC(VC-709-ECW-KAAN-125M000000)</t>
  </si>
  <si>
    <t xml:space="preserve">OSC, 156.2539MHZ, 50PPM, 2.5V, LVDS, LOW</t>
  </si>
  <si>
    <t xml:space="preserve">CTS CORP(VF901404-156.2539)| DIODES  INC(UX73F62002)| PERICOM SEMICONDUCTOR(UX73F62002)| VECTRON INTERNATIONAL INC(VC-711-HDW-KAAN-156M253900)</t>
  </si>
  <si>
    <t xml:space="preserve">OSC,156.2578125MHZ,3V3,LVPECL,25PPM,7X5,</t>
  </si>
  <si>
    <t xml:space="preserve">CTS(VF901408-156.2578125MHz)| RAKON LTD(509675)| RAKON LTD(515684)| VALPEY FISHER CORP(VF901408-156.2578125MHZ)</t>
  </si>
  <si>
    <t xml:space="preserve">OSC,156.26953MHZ,3V3,LVPECL,25PPM,7X5,SM</t>
  </si>
  <si>
    <t xml:space="preserve">OSC, 25.00125MHZ, 50PPM, 3.3V, LVDS, LOW</t>
  </si>
  <si>
    <t xml:space="preserve">KDS(1XSP050000AK1)| TXC(BA50077002)| VECTRON INTERNATIONAL INC(VC-709-ECE-KAAN-50M000000)| VECTRON INTERNATIONAL INC(VC-709-ECW-KAAN-50M000000)| VECTRON INTERNATIONAL, INC(VC-709-ECE-KAAN-50M0000000)</t>
  </si>
  <si>
    <t xml:space="preserve">OSC, 25MHZ, 25 PPM, LVPECL, 3.3V, 7X5, S</t>
  </si>
  <si>
    <t xml:space="preserve">OSC, 156.25MHZ, 25PPM, 3.3V, LVPECL, 0.1</t>
  </si>
  <si>
    <t xml:space="preserve">DIODES INC(UX72F62020)| EPSON TOYOCOM(SG7050EEN 156.2500M-CDGA0)| PERICOM SEMICONDUCTOR(UX72F62020)| RAKON LTD(X6202)| TXC(BAA5677001)| VECTRON INTERNATIONAL(VC-711-ECE-FAAN-156M250000)</t>
  </si>
  <si>
    <t xml:space="preserve">OSC,25MHZ,25 PPM,LVPECL,3.3V,0.5PS MAX,7</t>
  </si>
  <si>
    <t xml:space="preserve">OSC, SAW VCO, 3.3V LVPECL , 805.664062MH</t>
  </si>
  <si>
    <t xml:space="preserve">OSC,156.2578125MHZ,25PPM,0.1PS,3.3V,LVPE</t>
  </si>
  <si>
    <t xml:space="preserve">OSC, 312.5MHZ, 50PPM, LVPECL, 3.3V, 0.13</t>
  </si>
  <si>
    <t xml:space="preserve">OSC, 48.0048MHZ, 25PPM, LVCMOS, 3.3V, 2.</t>
  </si>
  <si>
    <t xml:space="preserve">OSC, 24MHZ, 50 PPM, 5PS, CMOS, 3.3V, 3.2</t>
  </si>
  <si>
    <t xml:space="preserve">OSC, 156.25MHZ, 25PPM, 3.3V ,LVPECL, 0.2</t>
  </si>
  <si>
    <t xml:space="preserve">OSC,12.800MHZ,HIGH-STABILITY,8PPB,-40+85</t>
  </si>
  <si>
    <t xml:space="preserve">OSC, 156.25MHZ, 20PPM, 3.3V, 0.1PS, LVPE</t>
  </si>
  <si>
    <t xml:space="preserve">OSC, 48.0048MHZ, 10PPM, LVCMOS, 3.3V, 2.</t>
  </si>
  <si>
    <t xml:space="preserve">SITIME CORPORATION(SiT8208AI-GF-33E-48.004800T)| SITIME CORPORATION(SiT8208AI-GF-33E-48.004800Y)</t>
  </si>
  <si>
    <t xml:space="preserve">PWR, POWER STAGE, 60A</t>
  </si>
  <si>
    <t xml:space="preserve">PWR, PWR STAGE, 40A</t>
  </si>
  <si>
    <t xml:space="preserve">PWR, SYNC BUCK REGULATOR, 12A</t>
  </si>
  <si>
    <t xml:space="preserve">PWR, DCDC WITH INTEGRATED FETS, 10A, CSP</t>
  </si>
  <si>
    <t xml:space="preserve">PWR, SYNC BUCK REGULATOR, 3A, IR3823</t>
  </si>
  <si>
    <t xml:space="preserve">PWR, SYNC BUCK REGULATOR, IR3448, 16A</t>
  </si>
  <si>
    <t xml:space="preserve">PWR, SYNC BUCK REGULATOR, IR3847, 25A</t>
  </si>
  <si>
    <t xml:space="preserve">PWR, SYNC BUCK REGULATOR, 6A, IR3898</t>
  </si>
  <si>
    <t xml:space="preserve">PWR, LDO, FIXED 1.5V, 150MA, 1.8UA QUIES</t>
  </si>
  <si>
    <t xml:space="preserve">PWR, POWER STAGE, 50A</t>
  </si>
  <si>
    <t xml:space="preserve">PWR, DIGITAL MULTI_PHASE CNTRL, MP2953BG</t>
  </si>
  <si>
    <t xml:space="preserve">PWR, DUAL OUTPUT, 7 PHASE (m+n), DIGITAL</t>
  </si>
  <si>
    <t xml:space="preserve">PWR, SMART POWER STAGE, 60A, ISL99227 (V</t>
  </si>
  <si>
    <t xml:space="preserve">PWR, DUAL OUTPUT, 4 PHASE (m+n), DIGITAL</t>
  </si>
  <si>
    <t xml:space="preserve">PWR, PHASE DOUBLER, 3.3V IN 5.0V OUT, IS</t>
  </si>
  <si>
    <t xml:space="preserve">PWR, SMART POWER STAGE, 60A, ISL99227B (</t>
  </si>
  <si>
    <t xml:space="preserve">PWR, 10 PHASE, DIGITAL MULTI-PHASE CNTRL</t>
  </si>
  <si>
    <t xml:space="preserve">INFINEON TECHNOLOGIES AG(IR35223MTRPBF)| INFINEON TECHNOLOGIES AG(IR35223MTRPBFXUMA1)</t>
  </si>
  <si>
    <t xml:space="preserve">PWR, IPOL SYNC BUCK REGULATOR, 3A, IR388</t>
  </si>
  <si>
    <t xml:space="preserve">PWR, SMART POWER STAGE, 60A, 3MHZ, STAND</t>
  </si>
  <si>
    <t xml:space="preserve">PWR, LDO, 3A, 5.5V, ULTRA-LOW DROPOUT, W</t>
  </si>
  <si>
    <t xml:space="preserve">ANPEC ELECTRONICS CORP(APL5934DQBI-TRG)| RICHTEK TECHNOLOGY(RT9059GQW)</t>
  </si>
  <si>
    <t xml:space="preserve">PWR, LDO, 1.2A, 6V, ULTRA-LOW DROPOUT, W</t>
  </si>
  <si>
    <t xml:space="preserve">PWR, POWER_STAGE, 70A, THERM ENHANCED PK</t>
  </si>
  <si>
    <t xml:space="preserve">PWR, SMART POWER STAGE, 60A, 3MHZ, THERM</t>
  </si>
  <si>
    <t xml:space="preserve">PWR, DIGITAL MULTI PHASE CNTRL, MERLIN F</t>
  </si>
  <si>
    <t xml:space="preserve">230W ISOLATED DC-DC MODULE, 1/8 BRICK, 2</t>
  </si>
  <si>
    <t xml:space="preserve">PWR,DC-DC,5A,SMD,UPOL MODULE, 4.5-20Vin,</t>
  </si>
  <si>
    <t xml:space="preserve">PWR, TRIPLE OUTPUT, 8 PHASE (M+N+P), DIG</t>
  </si>
  <si>
    <t xml:space="preserve">PWR, SMART POWER STAGE, 60A, ISL99360, -</t>
  </si>
  <si>
    <t xml:space="preserve">PWR, SMART POWER STAGE, 90A, ISL99390, -</t>
  </si>
  <si>
    <t xml:space="preserve">LFARISPWR-00412-Q</t>
  </si>
  <si>
    <t xml:space="preserve">PWR-00412</t>
  </si>
  <si>
    <t xml:space="preserve">PWR, 3 PHASE(1+1+1), DIGITAL MULTI-PHASE</t>
  </si>
  <si>
    <t xml:space="preserve">RENESAS ELECTRONICS CORPORATIO(ISL68221IRAZ-T)</t>
  </si>
  <si>
    <t xml:space="preserve">XTAL,40MHZ,18PF,20PPM,3.2x2.5MM,0.7MM HT</t>
  </si>
  <si>
    <t xml:space="preserve">XTAL, 32.768KHZ, 20PPM, 12.5PF, 3.2 x 1.</t>
  </si>
  <si>
    <t xml:space="preserve">XTAL,48.0000MHZ,18PF,20PPM,3.2x2.5MM,0.8</t>
  </si>
  <si>
    <t xml:space="preserve">XTAL,25MHZ,20PPM,20PF,3.2x2.5MM,SMT,-20C</t>
  </si>
  <si>
    <t xml:space="preserve">XTAL, 48MHZ, FUNDAMENTAL, 20PPM@25C, 30P</t>
  </si>
  <si>
    <t xml:space="preserve">XTAL, 54.0000MHZ, 3PF, 25PPM, 3.2MM X 2.</t>
  </si>
  <si>
    <t xml:space="preserve">XTAL, 25MHZ, 18PF, Tol=20PPM, Stab=30PPM</t>
  </si>
  <si>
    <t xml:space="preserve">BATTERY,CR2032,3V,225mAh,NO TABS</t>
  </si>
  <si>
    <t xml:space="preserve">PANASONIC(CR-2032L/BD)| PANASONIC(CR-2032L/BE)| PANASONIC(CR-2032L/BN)</t>
  </si>
  <si>
    <t xml:space="preserve">BAT,LI,620MAH,3V,CR2450,COIN, NO TABS</t>
  </si>
  <si>
    <t xml:space="preserve">BATTERY,CR2032,3V,225mAh,NO TABS, MULTI</t>
  </si>
  <si>
    <t xml:space="preserve">CAP, CER-X5R, 0.1uF, 10V, 10%, 0402, 85C</t>
  </si>
  <si>
    <t xml:space="preserve">AVX CORPORATION(0402ZD104KAT2A)| HOLY STONE ENTERPRISE CO.(C0402B104K010T)| KEMET ELECTRONICS CORP(C0402C104K8PACTU)| MURATA MANUFACTURING CO. LTD.(GRM155R61A104KA01D)| MURATA(GRM152R61A104KE19D)| NIC  COMPONENTS(NMC0402X5R104K10TRPF)| SAMSUNG(CL05A104KP5NNNC)| TAIYO YUDEN CO. LTD.(LMK105BJ104KC-F)| TAIYO YUDEN CO. LTD.(LMK105BJ104KE-R)| TDK CORP(C1005X5R1A104K050BA)| VENKEL CORP(C0402X5R100-104KNP)| VISHAY INTERTECHNOLOGY(VJ0402G104KXQCW1BC)| YAGEO CORPORATION(CC0402KRX5R6BB104)</t>
  </si>
  <si>
    <t xml:space="preserve">CAP, CER-X5R, 0.22uF, 6.3V, 20%, 0402, 8</t>
  </si>
  <si>
    <t xml:space="preserve">AVX CORPORATION(04026D224KAT2A)| KEMET ELECTRONICS CORP(C0402C224K9PACTU)| MURATA(GRM155R60J224KE01D)| SAMSUNG ELECTRO-MECHANICS(CL05A224KQ5NNNC)| SAMSUNG(CL05A224MQ5NNNC)| TDK CORP(C1005X5R0J224K050BB)| TDK CORP(C1005X5R0J224M050BB)| YAGEO CORP(CC0402KRX5R5BB224)</t>
  </si>
  <si>
    <t xml:space="preserve">CAP, CER-X5R, 1uF, 6.3V, 10%, 0402, 85C,</t>
  </si>
  <si>
    <t xml:space="preserve">AVX CORPORATION(04026D105KAT2A)| KEMET ELECTRONICS CORP(C0402C105K9PACTU)| MURATA(GRM155R60J105KE19D)| SAMSUNG ELECTRO-MECHANICS CO(CL05A105KP5NNNC)| SAMSUNG(CL05A105KQ5NNNC)| TDK CORPORATION(C1005X5R0J105K050BB)| WALSIN TECHNOLOGY CORPORATION(0402X105K100CT)| WALSIN TECHNOLOGY CORPORATION(0402X105K6R3CT)| YAGEO CORPORATION(CC0402KRX5R5BB105)</t>
  </si>
  <si>
    <t xml:space="preserve">CAP, CER-X7R, 1000pF, 50V, 20%, 0402, 12</t>
  </si>
  <si>
    <t xml:space="preserve">AVX CORPORATION(04025C102MAT2A)| KEMET ELECTRONICS CORP(C0402C102M5RACTU)| MURATA(GRM155R71H102MA01D)| NIC COMPOENENTS CORP(NMC0402X7R102M50TRPF)| SAMSUNG ELECTRONICS INC(CL05B102KB5NNNC)| TAIYO YUDEN(UMK105B7102MV-F)| TDK CORP(C1005X7R1H102K050BA)| TDK CORP(C1005X7R1H102M050BA)| VENKEL CORP(C0402X7R500-102KNE)| VISHAY(VJ0402Y102KXAAC)| VISHAY(VJ0402Y102MXAAC)| YAGEO  CORPORATION(CC0402MRX7R9BB102)</t>
  </si>
  <si>
    <t xml:space="preserve">CAP, CER-C0G, 180pF, 16V, 10%, 0402, 125</t>
  </si>
  <si>
    <t xml:space="preserve">CAP, CER-C0G, 22pF, 16V, 10%, 0402, 125C</t>
  </si>
  <si>
    <t xml:space="preserve">CAP, CER-X5R, 22uF, 6.3V, 20%, 0805, 85C</t>
  </si>
  <si>
    <t xml:space="preserve">AVX CORPORATION(08056D226MAT2A)| KEMET ELECTRONICS CORP(C0805C226M9PACTU)| MURATA(GRM21BR60J226ME39L)| SAMSUNG(CL21A226MQQNNNE)| TDK CORP(C2012X5R0J226M085AB)| TDK CORP(C2012X5R0J226M125AC)| YAGEO CORP(CC0805MKX5R5BB226)</t>
  </si>
  <si>
    <t xml:space="preserve">CAP, CER-X7R, 3300pF, 25V, 20%, 0402, 12</t>
  </si>
  <si>
    <t xml:space="preserve">CAP, CER-X5R, 4.7uF, 6.3V, 20%, 0603, 85</t>
  </si>
  <si>
    <t xml:space="preserve">CAP, CER-X7R, 0.01uF, 16V, 10%, 0402, 12</t>
  </si>
  <si>
    <t xml:space="preserve">CAP, CER-C0G, 10pF, 16V, 10%, 0402, 125C</t>
  </si>
  <si>
    <t xml:space="preserve">AVX CORPORATION(0402YA100KAT2A)| KEMET ELECTRONICS CORP(C0402C100K4GACTU)| MURATA(GRM1555C1H100JA01D)| SAMSUNG ELECTRONICS INC(CL05C100JB5NNNC)| TDK CORP(C1005C0G1H100C050BA)| TDK CORP(C1005C0G1H100D050BA)| VISHAY INTERTECHNOLOGY(VJ0402A100JXAAC)</t>
  </si>
  <si>
    <t xml:space="preserve">CAP, CER-C0G, 470pF, 16V, 20%, 0402, 125</t>
  </si>
  <si>
    <t xml:space="preserve">CAP, CER-X5R, 2.2uF, 6.3V, 20%, 0603, 85</t>
  </si>
  <si>
    <t xml:space="preserve">AVX CORPORATION(06036C225MAT2A)| MURATA(GRM188R71A225ME15D)| SAMSUNG ELECTRONICS INC(CL10B225KQ8NNNC)| TDK CORP(C1608X5R0J225M080AB)| TDK CORP(C1608X5R0J225MT000N)| TDK CORP(C1608X7R0J225M080AB)| TDK CORP(C1608X7R0J225MT000N)</t>
  </si>
  <si>
    <t xml:space="preserve">CAP, CER-X5R, 100uF, 6.3V, 20%, 1210, 85</t>
  </si>
  <si>
    <t xml:space="preserve">CAP, CER-X5R, 47uF, 6.3V, 20%, 1206, 85C</t>
  </si>
  <si>
    <t xml:space="preserve">CAP, CER-X5R, 10uF, 25V, 20%, 0603, 85C,</t>
  </si>
  <si>
    <t xml:space="preserve">MURATA(GRM188R61E106MA73D)| MURATA(GRT188R61E106ME13D)| MURATA(ZRB18AR61E106ME01L)| SAMSUNG ELECTRONICS INC(CL10A106MA8NRNC)| TAIYO YUDEN CO LTD(TMK107BBJ106MA-T)| TDK CORP(C1608X5R1E106M080AC)| YAGEO CORP(CC0603MRX5R8BB106)</t>
  </si>
  <si>
    <t xml:space="preserve">CAP, CER-C0G, 18pF, 16V, 10%, 0402, 125C</t>
  </si>
  <si>
    <t xml:space="preserve">AVX CORPORATION(0402YA180KAT2A)| KEMET ELECTRONICS CORP(C0402C180K4GACTU)| MURATA(GRM1555C1H180JA01D)| SAMSUNG ELECTRONICS INC(CL05C180JB5NNNC)| TDK CORP(C1005C0G1H180J050BA)</t>
  </si>
  <si>
    <t xml:space="preserve">CAP, CER-X5R, 0.068uF, 10V, 10%, 0402, 8</t>
  </si>
  <si>
    <t xml:space="preserve">CAP, CER-X5R, 0.1uF, 25V, 20%, 0805, 85C</t>
  </si>
  <si>
    <t xml:space="preserve">CAP, CER-X5R, 22uF, 25V, 20%, 1210, 85C,</t>
  </si>
  <si>
    <t xml:space="preserve">CAP, CER-X5R, 4700pF, 25V, 10%, 0402, 85</t>
  </si>
  <si>
    <t xml:space="preserve">CAP, CER-X7R, 0.68uF, 16V, 10%, 0805, 12</t>
  </si>
  <si>
    <t xml:space="preserve">AVX CORPORATION(0805YC684JAT2A)| AVX CORPORATION(0805YC684KAT2A)| KEMET ELECTRONICS CORP(C0805C684K5RACTU)| MURATA(GRM219R71C684KA01D)| SAMSUNG(CL21B684KOFNNNE)| TDK CORP(C2012X7R1C684K125AA)| TDK CORP(C2012X7R1E684K125AB)| TDK CORP(C2012X7R1H684K125AB)| YAGEO CORP(CC0805KKX7R7BB684)</t>
  </si>
  <si>
    <t xml:space="preserve">CAP, ALUM POLY, 270uF, 16V, 20%, RND 8 X</t>
  </si>
  <si>
    <t xml:space="preserve">CAP, CER-X5R, 0.033uF, 6.3V, 20%, 0402,</t>
  </si>
  <si>
    <t xml:space="preserve">CAP, ALUM, 1000uF, 16V, 20%, RND 12.5 X</t>
  </si>
  <si>
    <t xml:space="preserve">NIC COMPONENTS(NAZT102M16V12.5X14KLBF)| SANYO(16CE1000LX)| SUN ELECTRONIC INDUSTRIES(16CE1000LX)| SUN ELECTRONIC INDUSTRIES(16CE1000LX+D)</t>
  </si>
  <si>
    <t xml:space="preserve">CAP, TANT-POLY, 470uF, 4V, 20%, 7343, 0.</t>
  </si>
  <si>
    <t xml:space="preserve">CAP, CER-X5R, 0.47uF, 6.3V, 20%, 0402, 8</t>
  </si>
  <si>
    <t xml:space="preserve">AVX CORPORATION(04026D474MAT2A)| KEMET ELECTRONICS CORP(C0402C474M9PACTU)| MURATA(GRM155R60J474KE19D)| SAMSUNG ELECTRONICS INC(CL05A474KQ5NNNC)| TDK CORP(C1005X5R0J474M050BB)| YAGEO CORP(CC0402KRX5R5BB474)</t>
  </si>
  <si>
    <t xml:space="preserve">CAP, CER-X7R, 1000pF, 16V, 10%, 0201, 12</t>
  </si>
  <si>
    <t xml:space="preserve">CAP, CER-X7R, 4700pF, 100V, 10%, 0402, 1</t>
  </si>
  <si>
    <t xml:space="preserve">CAP, CER-X7R, 47uF, 6.3V, 20%, 1210, 125</t>
  </si>
  <si>
    <t xml:space="preserve">CAP, CER-X7R, 10uF, 10V, 10%, 0805, 125C</t>
  </si>
  <si>
    <t xml:space="preserve">KEMET(C0805C106K8RACTU)| MURATA(GRM21BR71A106KA73L)| MURATA(GRM21BR71A106KE51L)| SAMSUNG(CL21B106KPQNNNE)| TAIYO YUDEN(LMK212AB7106KG-T)| TAIYO YUDEN(LMK212B7106KG-TD)| TDK CORPORATION(C2012X7R1A106K125AC)| WURTH ELECTRONICS(885012207026)| YAGEO CORP(CC0805KKX7R6BB106)</t>
  </si>
  <si>
    <t xml:space="preserve">CAP, CER-X7R, 1uF, 16V, 10%, 0603, 125C,</t>
  </si>
  <si>
    <t xml:space="preserve">CAP, CER-C0G, 47pF, 50V, 2%, 0402, 125C,</t>
  </si>
  <si>
    <t xml:space="preserve">AVX CORPORATION(04025A470GAT2A)| KEMET CORPORATION(C0402C470G5GACTU)| MURATA(GRM1555C1H470GA01D)| TDK CORPORATION(C1005C0G1H470G050BA)</t>
  </si>
  <si>
    <t xml:space="preserve">CAP, CER-C0G, 100pF, 25V, 5%, 0402, 125C</t>
  </si>
  <si>
    <t xml:space="preserve">CAP, CER-X7R, 0.022uF, 50V, 10%, 0402, 1</t>
  </si>
  <si>
    <t xml:space="preserve">AVX CORPORATION(04025C223KAT2A)| KEMET ELECTRONICS CORP(C0402C223K5RACTU)| MURATA MANUFACTURING CO. LTD.(GRM155R71H223KA12D)| SAMSUNG(CL05B223KB5NNNC)| TAIYO  YUDEN(UMK105B7223KV-FR)| TDK CORPORATION(C1005X7R1H223K050BB)</t>
  </si>
  <si>
    <t xml:space="preserve">CAP, CER-X7R, 0.1uF, 16V, 10%, 0402, 125</t>
  </si>
  <si>
    <t xml:space="preserve">CAP, TANT-POLY, 47uF, 6.3V, 20%, 0805, 0</t>
  </si>
  <si>
    <t xml:space="preserve">PANASONIC CORPORATION(6TPU47MSI)</t>
  </si>
  <si>
    <t xml:space="preserve">CAP, CER-X7R, 0.1uF, 50V, 10%, 0402, 125</t>
  </si>
  <si>
    <t xml:space="preserve">CAP, CER-X7R, 2.2uF, 50V, 10%, 1206, 125</t>
  </si>
  <si>
    <t xml:space="preserve">CAP, CER-X7R, 6800pF, 16V, 10%, 0402, 12</t>
  </si>
  <si>
    <t xml:space="preserve">CAP, CER-X7R, 0.015uF, 10V, 10%, 0402, 1</t>
  </si>
  <si>
    <t xml:space="preserve">CAP, CER-X7R, 2200pF, 10V, 10%, 0402, 12</t>
  </si>
  <si>
    <t xml:space="preserve">AVX CORPORATION(0402ZC222KAT2A)| KEMET ELECTRONICS CORP(C0402C222K4RACTU)| KEMET ELECTRONICS CORP(C0402C222K8RACTU)| SAMSUNG ELECTRONICS INC(CL05B222MP5NNNC)| VISHAY INTERTECHNOLOGY  INC(VJ0402Y222KXJPW1BC)| VISHAY(VJ0402Y222KXQCW1BC)| WALSIN TECHNOLOGY CORP(0402B222K160CT)| WURTH ELEKTRONIK GMBH &amp; CO(885012205008)| WURTH ELEKTRONIK GMBH &amp; CO(885012205027)| YAGEO CORP(CC0402KRX7R6BB222)| YAGEO CORP(CC0402KRX7R7BB222)</t>
  </si>
  <si>
    <t xml:space="preserve">CAP, CER-C0G, 220pF, 25V, 5%, 0402, 125C</t>
  </si>
  <si>
    <t xml:space="preserve">AVX  CORPORATION(04023A221JAT2A)| KEMET CORP(C0402C221J3GACTU)| MURATA(GRM1555C1E221JA01D)| SAMSUNG ELECTRO-MECHANICS(CL05C221JA5NNNC)</t>
  </si>
  <si>
    <t xml:space="preserve">CAP, CER-X7R, 1500pF, 25V, 10%, 0402, 12</t>
  </si>
  <si>
    <t xml:space="preserve">CAP, CER-X7R, 10uF, 6.3V, 10%, 0805, 125</t>
  </si>
  <si>
    <t xml:space="preserve">CAP, CER-X7R, 0.01uF, 10V, 10%, 0402, 12</t>
  </si>
  <si>
    <t xml:space="preserve">CAP, CER-X7R, 1000pF, 25V, 10%, 0402, 12</t>
  </si>
  <si>
    <t xml:space="preserve">CAP, ALUM POLY, 330uF, 16V, 20%, RND 10</t>
  </si>
  <si>
    <t xml:space="preserve">CAP, CER-C0G, 33pF, 16V, 10%, 0402, 125C</t>
  </si>
  <si>
    <t xml:space="preserve">CAP, CER-C0G, 100pF, 16V, 10%, 0402, 125</t>
  </si>
  <si>
    <t xml:space="preserve">CAP, CER-X5R, 10uF, 6.3V, 20%, 0805, 85C</t>
  </si>
  <si>
    <t xml:space="preserve">CAP, CER-X5R, 10uF, 10V, 20%, 0805, 85C,</t>
  </si>
  <si>
    <t xml:space="preserve">CAP, CER-X7R, 3300pF, 10V, 10%, 0201, 12</t>
  </si>
  <si>
    <t xml:space="preserve">CAP, CER-X7R, 0.01uF, 10V, 10%, 0201, 12</t>
  </si>
  <si>
    <t xml:space="preserve">CAP, CER-X7R, 2.2uF, 16V, 10%, 0805, 125</t>
  </si>
  <si>
    <t xml:space="preserve">AVX CORPORATION(0805YC225KAT2A)| HOLY STONE ENTERPRISE CO.(C0805X225K016T)| KEMET ELECTRONICS CORP(C0805C225K4RACTU)| MURATA(GRM21BR71C225KA12L)| SAMSUNG(CL21B225KOFNNNE)| TAIYO YUDEN CO. LTD.(EMK212B7225KG-T)| TAIYO YUDEN(EMK212AB7225KD-T)| TDK CORP(C2012X7R1C225K125AB)| TDK CORP(C2012X7R1C225KT000N)| TDK CORP(C2012X7R1E225K125AB)| TDK CORP(C2012X7R1H225K125AC)| YAGEO CORPORATION(CC0805KKX7R7BB225)</t>
  </si>
  <si>
    <t xml:space="preserve">CAP, CER-X7R, 0.01uF, 50V, 10%, 0402, 12</t>
  </si>
  <si>
    <t xml:space="preserve">AVX CORPORATION(04025C103KAT2A)| HOLY STONE ENTERPRISE CO.(C0402X103K050T)| KEMET ELECTRONICS CORP(C0402C103K5RACTU)| MURATA(GCM155R71H103KA55D)| MURATA(GRM155R71H103KA88D)| SAMSUNG(CL05B103KB5NNNC)| TDK CORP(C1005X7R1H103K050BB)| VISHAY INTERTECHNOLOGY INC(VJ0402Y103KXAAC)| YAGEO COPRORATION(AC0402KPX7R9BB103)</t>
  </si>
  <si>
    <t xml:space="preserve">CAP, CER-X7R, 1uF, 50V, 10%, 1206, 125C,</t>
  </si>
  <si>
    <t xml:space="preserve">AVX CORPORATION(12065C105KAT2A)| KEMET ELECTRONICS CORP(C1206C105K5RACTU)| MURATA MANUFACTURING CO. LTD.(GRM31MR71H105KA88L)| SAMSUNG(CL31B105KBHNNNE)| TDK CORP(C3216X7R1H105K160AB)</t>
  </si>
  <si>
    <t xml:space="preserve">CAP, CER-TNF, 5.6pF, 25V, 2%, 0402, 125C</t>
  </si>
  <si>
    <t xml:space="preserve">CAP, CER-X7R, 2200pF, 25V, 20%, 0402, 12</t>
  </si>
  <si>
    <t xml:space="preserve">AVX CORPORATION(04023C222MAT2A)| AVX CORPORATION(04025C222KAT2A)| AVX CORPORATION(04025C222MAT2A)| KEMET ELECTRONICS CORP(C0402C222M3RACTU)| MURATA(GRM15XR71E222MA86D)| SAMSUNG(CL05B222KB5NNNC)| TAIYO YUDEN(UMK105B7222KVHF)| TDK CORP(C1005X7R1H222K050BA)| TDK CORP(C1005X7R1H222M050BA)| WURTH ELECKTRONIK GMBH(885012205046)| YAGEO CORP(AC0402KRX7R8BB222)</t>
  </si>
  <si>
    <t xml:space="preserve">CAP, CER-C0G, 27pF, 16V, 10%, 0402, 125C</t>
  </si>
  <si>
    <t xml:space="preserve">CAP, CER-X5R, 0.1uF, 6.3V, 10%, 0201, 85</t>
  </si>
  <si>
    <t xml:space="preserve">AVX  CORPORATION(02016D104KAT4A)| AVX CORPORATION(02016D104KAT2A)| KEMET ELECTRONICS CORP(C0201C104K9PACTU)| MURATA MANUFACTURING CO(GRM033R60J104KE19J)| MURATA(GRM033R60J104KE19D)| SAMSUNG(CL03A104KQ3NNNC)| TAIYO YUDEN CO. LTD.(JMK063BJ104KP-F)| TDK CORP(C0603X5R0J104K030BC)| TDK CORP(C0603X5R0J104KT)| VENKEL(C0201X5R6R3-104KNP)| YAGEO  CORPORATION(CC0201KRX5R5BB104)</t>
  </si>
  <si>
    <t xml:space="preserve">CAP, CER-X5R, 0.033uF, 6.3V, 10%, 0201,</t>
  </si>
  <si>
    <t xml:space="preserve">CAP, ALUM POLY, 330uF, 2V, 20%, 7343, 0.</t>
  </si>
  <si>
    <t xml:space="preserve">CAP, CER-C0G, 47pF, 16V, 10%, 0402, 125C</t>
  </si>
  <si>
    <t xml:space="preserve">CAP, CER-C0G, 2.2pF, 25V, 4.5%, 0402, 12</t>
  </si>
  <si>
    <t xml:space="preserve">CAP, CER-X7R, 5600pF, 25V, 10%, 0402, 12</t>
  </si>
  <si>
    <t xml:space="preserve">CAP, CER-X7R, 100pF, 16V, 10%, 0201, 125</t>
  </si>
  <si>
    <t xml:space="preserve">AVX CORPORATION(02013A101JAT2A)| KEMET CORPORATION(C0201C101K3GACTU)| MURATA MANUFACTURING CO. LTD.(GRM033R71C101KA01D)| MURATA(GRM033R71C101KD01D)| NIC COMPONENTS CORPORATION(NMC0201X7R101K25TRPF)| TDK CORP(C0603C0G1E101J030BA)| TDK CORP(C0603C0G1E101K030BA)| TDK CORP(C0603C0G1H101J030BA)| TDK CORP(C0603C0G1H101K030BA)| TDK CORP(C0603X7R1E101K030BA)</t>
  </si>
  <si>
    <t xml:space="preserve">CAP, TANT-POLY, 330uF, 2.5V, 20%, 7343,</t>
  </si>
  <si>
    <t xml:space="preserve">CAP, CER-X7R, 1000pF, 2000V, 20%, 1808,</t>
  </si>
  <si>
    <t xml:space="preserve">CAP, CER-X7R, 0.22uF, 25V, 20%, 0805, 12</t>
  </si>
  <si>
    <t xml:space="preserve">CAP, CER-X7R, 0.015uF, 16V, 10%, 0402, 1</t>
  </si>
  <si>
    <t xml:space="preserve">AVX CORPORATION(0402YC153KAT2A)| KEMET ELECTRONICS CORP(C0402C153K4RACTU)| MURATA(GCM155R71H153KA55D)| MURATA(GRM155R71C153KA01D)| SAMSUNG(CL05B153KO5NNNC)| TDK CORP(C1005X7R1H153K050BB)| YAGEO CORPORATION(CC0402KRX7R7BB153)</t>
  </si>
  <si>
    <t xml:space="preserve">CAP, CER-X7R, 0.047uF, 16V, 10%, 0402, 1</t>
  </si>
  <si>
    <t xml:space="preserve">CAP, CER-C0G, 150pF, 16V, 10%, 0402, 125</t>
  </si>
  <si>
    <t xml:space="preserve">CAP, CER-C0G, 56pF, 16V, 10%, 0402, 125C</t>
  </si>
  <si>
    <t xml:space="preserve">CAP, CER-C0G, 68pF, 16V, 10%, 0402, 125C</t>
  </si>
  <si>
    <t xml:space="preserve">CAP, CER-X7R, 0.01uF, 25V, 10%, 0402, 12</t>
  </si>
  <si>
    <t xml:space="preserve">AVX CORPORATION(04023C103KAT2A)| AVX CORPORATION(04025C103KAT2A)| KEMET ELECTRONICS CORP(C0402C103K3RACTU)| MURATA(GRM155R71E103KA01D)| SAMSUNG(CL05B103KA5NNNC)| TDK CORP(C1005X7R1E103K050BB)| VISHAY INTERTECHNOLOGY INC.(VJ0402Y103KXXAC)| YAGEO CORP(CC0402KRX7R8BB103)</t>
  </si>
  <si>
    <t xml:space="preserve">CAP, CER-C0G, 120pF, 16V, 10%, 0402, 125</t>
  </si>
  <si>
    <t xml:space="preserve">CAP, CER-X7R, 3900pF, 25V, 20%, 0402, 12</t>
  </si>
  <si>
    <t xml:space="preserve">CAP, 0.033 UF,10%,25V,X7R,0402</t>
  </si>
  <si>
    <t xml:space="preserve">CAP, CER-X5R, 4.7uF, 10V, 20%, 0603, 85C</t>
  </si>
  <si>
    <t xml:space="preserve">CAP, CER-X7R, 0.1uF, 10V, 10%, 0402, 125</t>
  </si>
  <si>
    <t xml:space="preserve">AVX CORPORATION(0402ZC104KAT2A)| KEMET ELECTRONICS CORP(C0402C104K8RACTU)| MURATA(GRM155R71A104KA01D)| NIC COMPONENTS(NMC0402X7R104K10TRPF)| SAMSUNG(CL05B104KP5NNNC)| TDK CORP(C1005X7R1A104K050BB)| TDK CORP(C1005X7R1C104K050BC)| TDK CORP(C1005X7R1E104K050BB)| TDK CORP(C1005X7R1H104K050BB)| VISHAY(VJ0402Y104KXQCW1BC)| YAGEO CORPORATION(CC0402KRX7R6BB104)</t>
  </si>
  <si>
    <t xml:space="preserve">CAP, CER-X7R, 0.012uF, 16V, 10%, 0402, 1</t>
  </si>
  <si>
    <t xml:space="preserve">CAP, CER-X7R, 4700pF, 6.3V, 10%, 0402, 1</t>
  </si>
  <si>
    <t xml:space="preserve">CAP, CER-X7R, 0.022uF, 16V, 10%, 0402, 1</t>
  </si>
  <si>
    <t xml:space="preserve">AVX CORPORATION(0402YC223KAT2A)| KEMET ELECTRONICS CORP(C0402C223K4RACTU)| MURATA(GCM155R71H223KA55D)| MURATA(GRM155R71C223KA01D)| NIC  COMPONENTS(NMC0402X7R223K16TRPF)| SAMSUNG(CL05B223KO5NNNC)| TDK CORP(C1005X7R1H223K050BB)| VENKEL LTD(C0402X7R160-223KNP)| VENKEL LTD(C0402X7R160-223KNR)| VISHAY(VJ0402Y223KXJAC)| WALSIN TECHNOLOGY(0402B223K160CT)| YAGEO CORPORATION(CC0402KRX7R7BB223)</t>
  </si>
  <si>
    <t xml:space="preserve">CAP, CER-X7R, 3900pF, 50V, 5%, 0402, 125</t>
  </si>
  <si>
    <t xml:space="preserve">CAP, CER-X7R, 0.056uF , 16V, 10%, 0402,</t>
  </si>
  <si>
    <t xml:space="preserve">CAP, CER-X5R, 0.12uF , 6.3V, 10%, 0402,</t>
  </si>
  <si>
    <t xml:space="preserve">CAP, CER-X7R, 390pF, 50V, 10%, 0402, 125</t>
  </si>
  <si>
    <t xml:space="preserve">CAP, CER-X5R, 47uF, 16V, 20%, 1210, 85C,</t>
  </si>
  <si>
    <t xml:space="preserve">CAP, CER-X7R, 820pF, 25V, 20%, 0402, 125</t>
  </si>
  <si>
    <t xml:space="preserve">CAP, CER-X5R, 1uF, 16V, 10%, 0603, 85C,</t>
  </si>
  <si>
    <t xml:space="preserve">CAP, CER-X5R, 100uF, 6.3V, 20%, 1206, 85</t>
  </si>
  <si>
    <t xml:space="preserve">CAP, CER-X5R, 0.22uF, 16V, 10%, 0603, 85</t>
  </si>
  <si>
    <t xml:space="preserve">CAP, CER-X5R, 0.1uF, 25V, 10%, 0402, 85C</t>
  </si>
  <si>
    <t xml:space="preserve">CAP, CER-X7R, 3300pF, 50V, 20%, 0603, 12</t>
  </si>
  <si>
    <t xml:space="preserve">AVX(06035C332MAT2A)| KEMET ELECTRONICS CORP(C0603T332M5RACTU)| SAMSUNG(CL10B332MB8NNNC)| TDK CORP(C1608C0G1H332J080AA)| TDK CORPORATION(C1608C0G1H332K080AA)| YAGEO  CORPORATION(CC0603KRX7R9BB332)</t>
  </si>
  <si>
    <t xml:space="preserve">CAP, CER-X7R, 4700pF, 25V, 20%, 0402, 12</t>
  </si>
  <si>
    <t xml:space="preserve">CAP, CER-C0G, 2200pF, 50V, 10%, 0805, 12</t>
  </si>
  <si>
    <t xml:space="preserve">CAP, CER-X5R, 0.1uF, 16V, 20%, 0402, 85C</t>
  </si>
  <si>
    <t xml:space="preserve">CAP, CER-C0G, 2200pF, 50V, 5%, 0603, 125</t>
  </si>
  <si>
    <t xml:space="preserve">CAP, CER-C0G, 220pF, 50V, 5%, 0402, 125C</t>
  </si>
  <si>
    <t xml:space="preserve">CAP, CER-C0G, 560pF, 25V, 5%, 0402, 125C</t>
  </si>
  <si>
    <t xml:space="preserve">CAP, TANT-SOLID, 47uF, 6.3V, 10%, 3528,</t>
  </si>
  <si>
    <t xml:space="preserve">CAP, CER-C0G, 680pF, 25V, 5%, 0402, 125C</t>
  </si>
  <si>
    <t xml:space="preserve">CAP, CER-C0G, 330pF, 16V, 20%, 0402, 125</t>
  </si>
  <si>
    <t xml:space="preserve">CAP, CER-X7S, 1uF, 4V, 20%, 0306, 125C,</t>
  </si>
  <si>
    <t xml:space="preserve">CAP, CER-X7R, 0.47uF, 25V, 20%, 0612, 12</t>
  </si>
  <si>
    <t xml:space="preserve">CAP, CER-X5R, 22uF, 4V, 20%, 0603, 85C,</t>
  </si>
  <si>
    <t xml:space="preserve">CAP, CER-C0G, 150pF, 50V, 10%, 0402, 125</t>
  </si>
  <si>
    <t xml:space="preserve">CAP, CER-X7R, 680pF, 50V, 10%, 0402, 125</t>
  </si>
  <si>
    <t xml:space="preserve">AVX CORPORATION(04025C681KAT2A)| KEMET ELECTRONICS CORP(C0402C681K5RACTU)| MURATA(GRM155R71H681KA01D)| SAMSUNG(CL05B681KB5NNNC)| TDK CORP(C1005X7R1H681K050BA)| VISHAY(VJ0402Y681KXACW1BC)| YAGEO CORPORATION(CC0402KRX7R9BB681)</t>
  </si>
  <si>
    <t xml:space="preserve">CAP, CER-X7R, 0.22uF, 50V, 20%, 0603, 12</t>
  </si>
  <si>
    <t xml:space="preserve">CAP, CER-X5R, 1uF, 6.3V, 20%, 0201, 85C,</t>
  </si>
  <si>
    <t xml:space="preserve">CAP, CER-X5R, 0.47uF, 6.3V, 20%, 0201, 8</t>
  </si>
  <si>
    <t xml:space="preserve">CAP, CER-X5R, 4700pF, 16V, 10%, 0201, 85</t>
  </si>
  <si>
    <t xml:space="preserve">LFARISCAP-00194</t>
  </si>
  <si>
    <t xml:space="preserve">CAP, TANT-POLY, 220uF, 10V, 20%, 7343, 0</t>
  </si>
  <si>
    <t xml:space="preserve">CAP, TANT-POLY, 330uF, 4V, 20%, 7343, 0.</t>
  </si>
  <si>
    <t xml:space="preserve">CAP, CER-X7R, 3300pF, 50V, 20%, 0402, 12</t>
  </si>
  <si>
    <t xml:space="preserve">CAP, TANT-SOLID, 1000uF, 6.3V, 20%, 7343</t>
  </si>
  <si>
    <t xml:space="preserve">CAP, CER-X7R, 0.027uF , 16V, 10%, 0402,</t>
  </si>
  <si>
    <t xml:space="preserve">CAP, CER-X7R, 0.1uF, 50V, 10%, 0603, 125</t>
  </si>
  <si>
    <t xml:space="preserve">CAP, CER-C0G, 10pF, 25V, 5%, 0402, 125C,</t>
  </si>
  <si>
    <t xml:space="preserve">CAP, CER-X7R, 10uF, 25V, 10%, 1206, 125C</t>
  </si>
  <si>
    <t xml:space="preserve">CAP, CER-C0G, 1000pF, 50V, 5%, 0603, 125</t>
  </si>
  <si>
    <t xml:space="preserve">CAP, ALUM, 1000uF, 25V, 20%, RND 12.5 X</t>
  </si>
  <si>
    <t xml:space="preserve">CAP, CER-X5R, 100uF, 10V, 20%, 1206, 85C</t>
  </si>
  <si>
    <t xml:space="preserve">CAP, CER-C0G, 39pF, 16V, 10%, 0402, 125C</t>
  </si>
  <si>
    <t xml:space="preserve">CAP, CER-X5R, 2.2uF, 4V, 20%, 0402, 85C,</t>
  </si>
  <si>
    <t xml:space="preserve">CAP, CER-X5R, 47uF, 6.3V, 20%, 0805, 85C</t>
  </si>
  <si>
    <t xml:space="preserve">CAP, CER FEED-THRU, 27uF, 6.3V, 20%, 120</t>
  </si>
  <si>
    <t xml:space="preserve">CAP, CER-C0G, 1500pF, 50V, 5%, 0603, 125</t>
  </si>
  <si>
    <t xml:space="preserve">CAP, CER-X5R, 0.47uF, 16V, 10%, 0402, 85</t>
  </si>
  <si>
    <t xml:space="preserve">CAP, CER-X5R, 10uF, 4V, 20%, 0603, 85C,</t>
  </si>
  <si>
    <t xml:space="preserve">CAP, CER-X7R, 220pF, 25V, 10%, 0201, 125</t>
  </si>
  <si>
    <t xml:space="preserve">CAP, CER-C0G, 10pF, 25V, 5%, 0201, 125C,</t>
  </si>
  <si>
    <t xml:space="preserve">CAP, CER-X7R, 8200pF, 25V, 10%, 0402, 12</t>
  </si>
  <si>
    <t xml:space="preserve">CAP, ALUM POLY, 330uF, 2.5V, 20%, 7343,</t>
  </si>
  <si>
    <t xml:space="preserve">CAP, CER-X7R, 8200pF, 6.3V, 10%, 0201, 1</t>
  </si>
  <si>
    <t xml:space="preserve">MURATA(GRM033R70J822KA01D)| THIN FILM TECHNOLOGY CORP.(CGLC0201B6R3A822K-T70)</t>
  </si>
  <si>
    <t xml:space="preserve">CAP, CER-X7R, 1500pF, 50V, 10%, 0402, 12</t>
  </si>
  <si>
    <t xml:space="preserve">CAP, CER-X5R, 2.2uF, 16V, 10%, 0603, 85C</t>
  </si>
  <si>
    <t xml:space="preserve">CAP, CER-X7R, 0.22uF, 16V, 10%, 0402, 12</t>
  </si>
  <si>
    <t xml:space="preserve">CAP, CER-C0G, 270pF, 50V, 5%, 0402, 125C</t>
  </si>
  <si>
    <t xml:space="preserve">CAP, CER-C0G, 4700pF, 50V, 5%, 0603, 125</t>
  </si>
  <si>
    <t xml:space="preserve">CAP, CER-X5R, 0.33uF, 16V, 10%, 0603, 85</t>
  </si>
  <si>
    <t xml:space="preserve">CAP, CER-X5R, 0.22uF, 25V, 10%, 0402, 85</t>
  </si>
  <si>
    <t xml:space="preserve">CAP, CER-X7R, 1200pF, 50V, 20%, 0402, 12</t>
  </si>
  <si>
    <t xml:space="preserve">AVX CORPORATION(04025C122KAT2A)| KEMET CORPORATION(C0402C122K5RACTU)| SAMSUNG ELECTRO-MECHANICS(CL05B122KB5NNNC)| TDK CORPORATION(C1005X7R1H102M050BA)| YAGEO CORPORATION(CC0402KRX7R9BB122)</t>
  </si>
  <si>
    <t xml:space="preserve">CAP, CER-X5R, 10uF, 4V, 20%, 0402, 85C,</t>
  </si>
  <si>
    <t xml:space="preserve">CAP, CER-X7R, 1800pF, 50V, 10%, 0402, 12</t>
  </si>
  <si>
    <t xml:space="preserve">CAP, CER-X5R, 0.22uF, 6.3V, 20%, 0201, 8</t>
  </si>
  <si>
    <t xml:space="preserve">CAP, CER-X7R, 0.47uF, 25V, 10%, 0603, 12</t>
  </si>
  <si>
    <t xml:space="preserve">AVX CORPORATION(06033C474KAT2A)| KEMET CORPORATION(C0603C474K3RACTU)| MURATA MANUFACTURING CO. LTD.(GRM188R71E474KA12D)| SAMSUNG ELECTRO-MECHANICS(CL10B474KA8NNNC)| TAIYO YUDEN(TMK107B7474KA-TR)| TDK CORPORATION(C1608X7R1E474K080AB)| YAGEO CORPORATION(CC0603KRX7R8BB474)</t>
  </si>
  <si>
    <t xml:space="preserve">CAP, CER-X7R, 0.033uF, 10V, 10%, 0402, 1</t>
  </si>
  <si>
    <t xml:space="preserve">AVX CORPORATION(0402ZC333KAT2A)| KEMET ELECTRONICS CORP(C0402C333K8RACTU)| MURATA(GRM155R71A333KA01D)| SAMSUNG ELECTRONICS INC(CL05B333KP5NNNC)| TDK CORP(C1005X7R1H333K050BB)| YAGEO CORPORATION(CC0402KRX7R6BB333)</t>
  </si>
  <si>
    <t xml:space="preserve">CAP, CER-C0G, 47pF, 50V, 5%, 0603, 125C,</t>
  </si>
  <si>
    <t xml:space="preserve">CAP, TANT-POLY, 330uF, 6.3V, 20%, 7343,</t>
  </si>
  <si>
    <t xml:space="preserve">CAP, CER-C0G, 3900pF, 50V, 10%, 0805, 12</t>
  </si>
  <si>
    <t xml:space="preserve">CAP, TANT-POLY, 470uF, 6.3V, 20%, 7343,</t>
  </si>
  <si>
    <t xml:space="preserve">KEMET ELECTRONICS CORP(T520D477M006ATE025)| PANASONIC CORPORATION(6TPE470M)</t>
  </si>
  <si>
    <t xml:space="preserve">CAP, CER-X7R, 1uF, 25V, 10%, 0805, 125C,</t>
  </si>
  <si>
    <t xml:space="preserve">CAP, CER-X7R, 1uF, 25V, 10%, 0603, 125C,</t>
  </si>
  <si>
    <t xml:space="preserve">HOLY STONE ENTERPRISE CO.(C0603X105K025T)| KEMET ELECTRONICS CORP(C0603C105K3RACTU)| MURATA(GRM188R71E105KA12D)| SAMSUNG ELECTRONICS INC(CL10B105KA8NNNC)| TDK CORP(C1608X7R1E105K080AB)| YAGEO CORP(CC0603KRX7R8BB105)</t>
  </si>
  <si>
    <t xml:space="preserve">CAP, CER-X5R, 10uF, 6.3V, 20%, 0603, 85C</t>
  </si>
  <si>
    <t xml:space="preserve">AVX CORPORATION(06036D106MAT2A)| HOLY STONE ENTERPRISE CO.(C0603B106M007T)| KEMET ELECTRONICS CORP(C0603C106M9PACTU)| MURATA(GRM188R60J106ME84D)| SAMSUNG ELECTRONICS INC(CL10A106MQ8NNNC)| TAIYO YUDEN(JMK107ABJ106MAHT)| TDK CORP(C1608X5R0J106M080AB)| WURTH ELECKTRONIK GMBH(885012106006)| YAGEO CORP(CC0603MRX5R5BB106)</t>
  </si>
  <si>
    <t xml:space="preserve">CAP, TANT-POLY, 100uF, 16V, 20%, 7343, 0</t>
  </si>
  <si>
    <t xml:space="preserve">CAP, CER-X5R, 1uF, 16V, 10%, 0402, 85C,</t>
  </si>
  <si>
    <t xml:space="preserve">AVX CORPORATION(0402YD105KAT2A)| HOLY STONE ENTERPRISE CO.(C0402B105K016T)| KEMET CORPORATION(C0402C105K4PACTU)| MURATA(GRM155R61C105KA12D)| SAMSUNG ELECTRONICS INC(CL05A105KO5NNNC)| TAIYO YUDEN INC(EMK105BJ105KV-F)| TAIYO YUDEN(EMK105BJ105KVHF)| TDK(CGB2A1X5R1C105K033BC)| VENKEL(C0402X5R160-105KNP)| YAGEO CORPORATION(CC0402KRX5R7BB105)</t>
  </si>
  <si>
    <t xml:space="preserve">CAP, CER-X5R, 10uF, 16V, 10%, 0805, 85C,</t>
  </si>
  <si>
    <t xml:space="preserve">CAP, CER-X5R, 0.15uF, 10V, 10%, 0402, 85</t>
  </si>
  <si>
    <t xml:space="preserve">CAP, CER-X7R, 6800pF, 25V, 10%, 0402, 12</t>
  </si>
  <si>
    <t xml:space="preserve">CAP, CER-C0G, 180pF, 50V, 5%, 0402, 125C</t>
  </si>
  <si>
    <t xml:space="preserve">CAP, ALUM POLY, 470uF, 2V, 20%, 7343, 0.</t>
  </si>
  <si>
    <t xml:space="preserve">LFARISCAP-00274</t>
  </si>
  <si>
    <t xml:space="preserve">CAP-00274</t>
  </si>
  <si>
    <t xml:space="preserve">CAP, TANT-POLY, 100uF, 6.3V, 20%, 1206,</t>
  </si>
  <si>
    <t xml:space="preserve">KEMET CORPORATION(T520A107M006ATE070)| KEMET ELECTRONICS CORP(T527I107M006ATE070)| PANASONIC CORPORATION(6TPH100MABC)| ROHM CO LTD(TCTOA0J107M8R-ZW1)| VISHAY INTERTECHNOLOGY  INC(T55A107M007C0070)| VISHAY INTERTECHNOLOGY  INC(T55A107M6R3C0070)</t>
  </si>
  <si>
    <t xml:space="preserve">CAP, TANT-POLY, 470uF, 2.5V, 20%, 7343,</t>
  </si>
  <si>
    <t xml:space="preserve">CAP, ALUM, 680uF, 16V, 20%, RND 10 X 10M</t>
  </si>
  <si>
    <t xml:space="preserve">CAP, CER-X5R, 4.7uF, 4V, 20%, 0402, 85C,</t>
  </si>
  <si>
    <t xml:space="preserve">CAP, CER-X5R, 4.7uF, 10V, 20%, 0402, 85C</t>
  </si>
  <si>
    <t xml:space="preserve">CAP, ALUM, 470uF, 25V, 20%, RND 8 X 10MM</t>
  </si>
  <si>
    <t xml:space="preserve">CAP, CER-X5R, 1uF, 25V, 10%, 0402, 85C,</t>
  </si>
  <si>
    <t xml:space="preserve">CAP, CER-X5R, 2.2uF, 6.3V, 10%, 0402, 85</t>
  </si>
  <si>
    <t xml:space="preserve">CAP, CER-X7R, 22uF, 10V, 10%, 1206, 125C</t>
  </si>
  <si>
    <t xml:space="preserve">CAP, CER-C0G, 1300pF, 50V, 5%, 0603, 125</t>
  </si>
  <si>
    <t xml:space="preserve">CAP, CER-X5R, 100uF, 2.5V, 20%, 0805, 85</t>
  </si>
  <si>
    <t xml:space="preserve">CAP, TANT-SOLID, 47uF, 4V, 20%, 0603, 10</t>
  </si>
  <si>
    <t xml:space="preserve">CAP, CER-X7R, 2200pF, 100V, 10%, 0402, 1</t>
  </si>
  <si>
    <t xml:space="preserve">CAP, ALUM POLY, 470uF, 2.5V, 20%, 7343,</t>
  </si>
  <si>
    <t xml:space="preserve">CAP, CER-X5R, 220uF, 4V, 20%, 1210, 85C,</t>
  </si>
  <si>
    <t xml:space="preserve">CAP, CER-C0G, 330pF, 50V, 5%, 0402, 125C</t>
  </si>
  <si>
    <t xml:space="preserve">AVX CORPORATION(04025A331JAT2A)| KEMET ELECTRONICS CORP(C0402C331J5GAC7867)| KEMET ELECTRONICS CORP(C0402C331J5GACTU)| MURATA(GRM1555C1H331JA01D)| TDK CORP(C1005C0G1H331J050BA)</t>
  </si>
  <si>
    <t xml:space="preserve">CAP, CER-C0G, 470pF, 50V, 5%, 0402, 125C</t>
  </si>
  <si>
    <t xml:space="preserve">CAP, CER-X5R, 1uF, 6.3V, 20%, 0306, 85C,</t>
  </si>
  <si>
    <t xml:space="preserve">CAP, TANT-POLY, 22uF, 25V, 20%, 3528, 0.</t>
  </si>
  <si>
    <t xml:space="preserve">CAP, TANT-POLY, 220uF, 6.3V, 20%, 3528,</t>
  </si>
  <si>
    <t xml:space="preserve">CAP, CER-C0G, 1000pF, 25V, 5%, 0402, 125</t>
  </si>
  <si>
    <t xml:space="preserve">AVX CORPORATION(04025A102JAT2A)| KEMET CORPORATION(C0402C102J1GACTU)| KEMET CORPORATION(C0402C102J5GACTU)| KEMET ELECTRONICS CORP(C0402C102J3GACTU)| MURATA(GRM1555C1E102JA01D)| MURATA(GRM1555C1H102JA01W)| SAMSUNG(CL05C102JA5NNNC)| TDK CORP(C1005C0G1E102J050BA)</t>
  </si>
  <si>
    <t xml:space="preserve">CAP, CER-X5R, 220uF, 6.3V, 20%, 1210, 85</t>
  </si>
  <si>
    <t xml:space="preserve">CAP, TANT-SOLID, 470uF, 4V, 20%, 7343, 0</t>
  </si>
  <si>
    <t xml:space="preserve">CAP, CER-X5R, 47uF, 4V, 20%, 0805, 85C,</t>
  </si>
  <si>
    <t xml:space="preserve">CAP, CER-C0G, 33pF, 50V, 1%, 0402, 125C,</t>
  </si>
  <si>
    <t xml:space="preserve">CAP, CER-C0G, 27pF, 50V, 1%, 0402, 125C,</t>
  </si>
  <si>
    <t xml:space="preserve">CAP, CER-C0G, 18pF, 50V, 1%, 0402, 125C,</t>
  </si>
  <si>
    <t xml:space="preserve">CAP, CER-C0G, 82pF, 50V, 5%, 0402, 125C,</t>
  </si>
  <si>
    <t xml:space="preserve">CAP, TANT-POLY, 1500uF, 2.5V, 20%, 7343,</t>
  </si>
  <si>
    <t xml:space="preserve">CAP, CER-C0G, 0.1uF, 100V, 5%, 1206, 125</t>
  </si>
  <si>
    <t xml:space="preserve">CAP, CER-X5R, 22uF, 10V, 20%, 0603, 85C,</t>
  </si>
  <si>
    <t xml:space="preserve">CAP, ALUM, 47uF, 100V, 20%, RND 10 X 10M</t>
  </si>
  <si>
    <t xml:space="preserve">CAP, CER-X7R, 2.2uF, 100V, 10%, 1210, 12</t>
  </si>
  <si>
    <t xml:space="preserve">CAP, CER-C0G, 10pF, 50V, 1%, 0402, 125C,</t>
  </si>
  <si>
    <t xml:space="preserve">CAP, CER-X5R, 10uF, 25V, 10%, 0805, 85C,</t>
  </si>
  <si>
    <t xml:space="preserve">AVX CORPORATION(08053D106KAT2A)| KEMET ELECTRONICS CORP(C0805C106K3PACTU)| MURATA(GRM21BR61E106KA73L)| SAMSUNG ELECTRONICS INC(CL21A106KAYNNNE)| TAIYO YUDEN INC(TMK212BBJ106KD-T)| TDK CORP(C2012X5R1E106K125AB)| YAGEO CORPORATION(CC0805KKX5R8BB106)</t>
  </si>
  <si>
    <t xml:space="preserve">CAP, CER-X5R, 22uF, 6.3V, 20%, 0603, 85C</t>
  </si>
  <si>
    <t xml:space="preserve">MURATA MANUFACTURING CO(GRM187R60J226ME15D)| MURATA MANUFACTURING CO. LTD.(GRM186R60J226ME15D)| MURATA MANUFACTURING CO. LTD.(ZRB186R60J226ME11L)| MURATA(GRM188R60J226MEA0J)| SAMSUNG ELECTRO-MECHANICS(CL10A226MQ8ZUNE)| SAMSUNG ELECTRONICS INC(CL10A226MQ8NRNC)| SAMSUNG ELECTRONICS INC(CL10A226MQ8NRNE)| TAIYO YUDEN CO. LTD.(JMK107BBJ226MA-T)| TDK CORP(C1608X5R0J226M080AC)| VISHAY(VJ0603G226MXYCW1BC)| YAGEO CORP(CC0603MRX5R5BB226)</t>
  </si>
  <si>
    <t xml:space="preserve">CAP, CER-X5R, 47uF, 10V, 20%, 0805, 85C,</t>
  </si>
  <si>
    <t xml:space="preserve">CAP, ALUM, 220uF, 16V, 20%, RND 8 X 6MM,</t>
  </si>
  <si>
    <t xml:space="preserve">CAP, CER-X5R, 47uF, 4V, 20%, 0603, 85C,</t>
  </si>
  <si>
    <t xml:space="preserve">CAP, CER-X5R, 4.7uF, 25V, 20%, 0603, 85C</t>
  </si>
  <si>
    <t xml:space="preserve">CAP, CER-X5R, 4.7uF, 16V, 20%, 0402, 85C</t>
  </si>
  <si>
    <t xml:space="preserve">CAP, CER-X5R, 2.2uF, 16V, 20%, 0402, 85C</t>
  </si>
  <si>
    <t xml:space="preserve">CAP, TANT-POLY, 47uF, 6.3V, 20%, 0603, 0</t>
  </si>
  <si>
    <t xml:space="preserve">CAP, CER-X7R, 4700pF, 50V, 10%, 0402, 12</t>
  </si>
  <si>
    <t xml:space="preserve">CAP, CER-X5R, 47uF, 25V, 20%, 1210, 85C,</t>
  </si>
  <si>
    <t xml:space="preserve">CAP, CER-X5R, 22uF, 6.3V, 20%, 1206, 85C</t>
  </si>
  <si>
    <t xml:space="preserve">CAP, CER-X5R, 4.7uF, 25V, 20%, 0805, 85C</t>
  </si>
  <si>
    <t xml:space="preserve">CAP, CER-X5R, 22uF, 6.3V, 20%, 0402, 85C</t>
  </si>
  <si>
    <t xml:space="preserve">CAP, CER-X5R, 47uF, 6.3V, 20%, 0603, 85C</t>
  </si>
  <si>
    <t xml:space="preserve">CAP, CER-X5R, 22uF, 25V, 20%, 0805, 85C,</t>
  </si>
  <si>
    <t xml:space="preserve">AVX CORPORATION(08053D226MAT2A)| MURATA MANUFACTURING(GRT21BR61E226ME13L)| MURATA(GRM21BR61E226ME44L)| SAMSUNG ELECTRO MECHANICS(CL21A226MAQNNNE)| SAMSUNG ELECTRO-MECHANICS(CL21A226MAYNNNE)| TAIYO YUDEN CO LTD(TMK212BBJ226MG-TT)| TDK CORPORATION(C2012X5R1E226M125AC)| YAGEO CORP(CC0805MKX5R8BB226)</t>
  </si>
  <si>
    <t xml:space="preserve">CAP, CER-X7R, 8200pF, 10V, 10%, 0201, 12</t>
  </si>
  <si>
    <t xml:space="preserve">CAP, CER-X5R, 2.2uF, 16V, 10%, 0402, 85C</t>
  </si>
  <si>
    <t xml:space="preserve">CAP, CER-X5R, 10uF, 6.3V, 20%, 0402, 85C</t>
  </si>
  <si>
    <t xml:space="preserve">CAP, TANT-POLY, 22uF, 20V, 20%, 3528, 0.</t>
  </si>
  <si>
    <t xml:space="preserve">CAP, CER-X7R, 0.1uF, 100V, 10%, 0805, 12</t>
  </si>
  <si>
    <t xml:space="preserve">LFARISCAP-00377</t>
  </si>
  <si>
    <t xml:space="preserve">CAP-00377</t>
  </si>
  <si>
    <t xml:space="preserve">CAP, CER-X5R, 0.022uF, 6.3V, 10%, 0201,</t>
  </si>
  <si>
    <t xml:space="preserve">AVX CORPORATION(02016D223KAT2A)| MURATA MANUFACTURING CO. LTD.(GRM033R60J223KE01D)| SAMSUNG ELECTRO-MECHANICS(CL03A223KQ3NNNC)| TAIYO YUDEN CO. LTD.(JMK063BJ223KP-F)| TAIYO YUDEN CO. LTD.(LMK063BJ223KP-F)| WALSIN TECHNOLOGY CORPORATION(0201X223K6R3CT)| YAGEO CORPORATION(CC0201KRX5R5BB223)</t>
  </si>
  <si>
    <t xml:space="preserve">LFARISCAP-00386</t>
  </si>
  <si>
    <t xml:space="preserve">CAP, FILM-PP, 0.1uF, 300VAC, 20%, TH, 22</t>
  </si>
  <si>
    <t xml:space="preserve">KEMET ELECTRONICS CORP(PHE850ED6100MD18R06L2)</t>
  </si>
  <si>
    <t xml:space="preserve">CAP, CER-X7R, 4700pF, 250VAC, 10%, 2220,</t>
  </si>
  <si>
    <t xml:space="preserve">CAP, CER-X7R, 0.22uF, 25V, 10%, 0402, 12</t>
  </si>
  <si>
    <t xml:space="preserve">CAP, CER-X5R, 4.7uF, 2.5V, 20%, 0201, 85</t>
  </si>
  <si>
    <t xml:space="preserve">LFARISCAP-00426</t>
  </si>
  <si>
    <t xml:space="preserve">CAP-00426</t>
  </si>
  <si>
    <t xml:space="preserve">CAP, CER-X5R, 2.2uF, 10V, 20%, 0201, 85C</t>
  </si>
  <si>
    <t xml:space="preserve">AVX CORPORATION(0201ZD225MAT2A)| MURATA MANUFACTURING CO. LTD.(GRM033R61A225ME47D)| SAMSUNG ELECTRO-MECHANICS(CL03A225MP3CRNC)| YAGEO CORPORATION(CC0201MRX5R6BB225)</t>
  </si>
  <si>
    <t xml:space="preserve">BOURNS INC(SMBJ14A-H)| DIODES INC.(SMBJ14A-13-F)| LITTLE FUSE(SMBJ14A)| TAIWAN SEMICONDUCTOR(SMBJ14A)| VISHAY INTERTECHNOLOGY INC(SMBJ14A-E3/52)| WURTH ELEKTRONIK GMBH &amp; CO. KG(824520141)</t>
  </si>
  <si>
    <t xml:space="preserve">DIO, LED, YEL/GRN, SMD0805</t>
  </si>
  <si>
    <t xml:space="preserve">DIO, SCHOTTKY, 30V, 0.1A, 250MW, SOD-523</t>
  </si>
  <si>
    <t xml:space="preserve">DIO, SCHOTTKY, 40V, 0.5A, 0.4W, SOD-123</t>
  </si>
  <si>
    <t xml:space="preserve">ON  SEMICONDUCTOR(MBR0540T1G)</t>
  </si>
  <si>
    <t xml:space="preserve">DIO, SCHOTTKY, 30V, 0.2A, SOT-523</t>
  </si>
  <si>
    <t xml:space="preserve">DIO, SCHOTTKY, 20V, 2A, POWERDI 123</t>
  </si>
  <si>
    <t xml:space="preserve">DIO,SCHOT RECT,1A,20V,SMD</t>
  </si>
  <si>
    <t xml:space="preserve">DIO, LED, GRN/RED, SMD0805</t>
  </si>
  <si>
    <t xml:space="preserve">DIODE,SCHOTTKY POWER</t>
  </si>
  <si>
    <t xml:space="preserve">ON SEMICONDUCTOR(MBR0530T1G)</t>
  </si>
  <si>
    <t xml:space="preserve">DIO,SCHOTTKY, POWER, 0.75A, SOD323</t>
  </si>
  <si>
    <t xml:space="preserve">DIO,SCHOTTKY POWER, 3A, 30V</t>
  </si>
  <si>
    <t xml:space="preserve">DIO, SCHOTTKY, CMDSH2-3, VRRM 30V, 200MA</t>
  </si>
  <si>
    <t xml:space="preserve">DIO, ZENER, 3.6V ,SOT-323</t>
  </si>
  <si>
    <t xml:space="preserve">DIODE,TVS, SMBJ18CA, 18V, 600W, SURGE PR</t>
  </si>
  <si>
    <t xml:space="preserve">DIO, ZENER, 4.3V, 500MW, SOD123</t>
  </si>
  <si>
    <t xml:space="preserve">ROHM CO LTD(RB161QS-40T18R)</t>
  </si>
  <si>
    <t xml:space="preserve">LFARISDIO-00149-Q</t>
  </si>
  <si>
    <t xml:space="preserve">PANASONIC CORPORATION(DB2G42600L1)</t>
  </si>
  <si>
    <t xml:space="preserve">KINGBRIGHT ELECTRONIC CO LTD(APHB1608CGKSURKC)| SUNLED CO(XZVGMDK53W-9)</t>
  </si>
  <si>
    <t xml:space="preserve">VISHAY INTERTECHNOLOGY  INC(SS1H10-E3/61T)</t>
  </si>
  <si>
    <t xml:space="preserve">DIODE, SCHOTTKY, 20VRM, 300MA, 470MVF, S</t>
  </si>
  <si>
    <t xml:space="preserve">FUSE, RESETABLE, 1.5A, 6V MAX, SMD</t>
  </si>
  <si>
    <t xml:space="preserve">FUSE, 15A, SMD</t>
  </si>
  <si>
    <t xml:space="preserve">FUSE, RESETABLE, IHOLD = 1.1A, 6V MAX, S</t>
  </si>
  <si>
    <t xml:space="preserve">FUSE, RESETTABLE PTC, IHOLD=3A, 15V,SMT2</t>
  </si>
  <si>
    <t xml:space="preserve">LITTEFUSE(2920L300/15DR)| TE CONNECTIVITY(SMD300F/15-2)</t>
  </si>
  <si>
    <t xml:space="preserve">FUSE, 1.5A HOLD, 24V PTC RESETTABLE,70MO</t>
  </si>
  <si>
    <t xml:space="preserve">FUSE, 32V, 250mA, 0402, SMD</t>
  </si>
  <si>
    <t xml:space="preserve">FUSE, 2.5A HOLD, 16V PTC RESETTABLE,100M</t>
  </si>
  <si>
    <t xml:space="preserve">FUSE, 15A, 125V, FAST, 2410, 10kA@86VDC</t>
  </si>
  <si>
    <t xml:space="preserve">IC,FAN CTRLR, AD7462, CSP32</t>
  </si>
  <si>
    <t xml:space="preserve">IC,VOLTAGE SUPPRESSOR,NUP4201MR6T1</t>
  </si>
  <si>
    <t xml:space="preserve">IC,USB POWER SWITCH,MAX8586,TDFN (NOT FO</t>
  </si>
  <si>
    <t xml:space="preserve">IC,TEMP SENSOR,7-CHANNEL,TSSOP20 (POSITI</t>
  </si>
  <si>
    <t xml:space="preserve">IC, SUPERIO, LPC</t>
  </si>
  <si>
    <t xml:space="preserve">IC, DC-DC, CONTROLLER, SINGLE, INTEGRATE</t>
  </si>
  <si>
    <t xml:space="preserve">IC, DC-DC CONTROLLER, DDR3, MAX17000A</t>
  </si>
  <si>
    <t xml:space="preserve">IC, VRM CONTROLLER, AMD, MAX17480</t>
  </si>
  <si>
    <t xml:space="preserve">IC,CLKBUF,LVCMOS INPUT, LVPECL OUTPUT,1:</t>
  </si>
  <si>
    <t xml:space="preserve">IC, CONTROLLER, DC-DC, INTEGRATED FETS,2</t>
  </si>
  <si>
    <t xml:space="preserve">IC, CLOCK BUFFER, LVPECL, 1:10,2.5-3.3V,</t>
  </si>
  <si>
    <t xml:space="preserve">IC,TRANSLATOR, GTL, 8-BIT,TSSOP20</t>
  </si>
  <si>
    <t xml:space="preserve">IC,BUS SWITCH,20 BIT,HOT SWAP SAFE,TSSOP</t>
  </si>
  <si>
    <t xml:space="preserve">IC,CLKBUF,LVPECL,1:20,1.5GHz,2.5 or 3.3V</t>
  </si>
  <si>
    <t xml:space="preserve">IC, CK420BQ, INTEL PLATFORM CLOCK SYNTHE</t>
  </si>
  <si>
    <t xml:space="preserve">IC, CLOCK MULTIPLIER, 2KHZ-243MHZ, 1.8-3</t>
  </si>
  <si>
    <t xml:space="preserve">IC, CLOCK BUFFER,HSCL, 1:4,3.3V,DUAL INP</t>
  </si>
  <si>
    <t xml:space="preserve">IC,DUAL SYNCHRONOUS ETHERNET WAN PLL</t>
  </si>
  <si>
    <t xml:space="preserve">proximity sensor, built in IR LED</t>
  </si>
  <si>
    <t xml:space="preserve">IC, CLOCK MULTIPLIER, 2KHZ-808MHZ, 1.8-3</t>
  </si>
  <si>
    <t xml:space="preserve">IC,TRANSIENT BLOCKING UNIT,TBU-CA065-200</t>
  </si>
  <si>
    <t xml:space="preserve">IC,2-POLE GAS DISCHARGE TUBE,2031-23T-SM</t>
  </si>
  <si>
    <t xml:space="preserve">IC,TEMP SENSOR,8-CHANNEL,TQFN24</t>
  </si>
  <si>
    <t xml:space="preserve">IC, USB POWER SWITCH UL RATED, 1.0-1.9A,</t>
  </si>
  <si>
    <t xml:space="preserve">IC, CLOCK BUFFER, LVPECL, 1:6,2.5-3.3V,</t>
  </si>
  <si>
    <t xml:space="preserve">IC,74LVC244A,OCTAL BUFFER,QFN20</t>
  </si>
  <si>
    <t xml:space="preserve">IC,DC-DC BUCK CONTROLLER, w/ INTEGRATED</t>
  </si>
  <si>
    <t xml:space="preserve">IC, DC-DC, 6-PHASE 1-LOOP, BUCK CONTROLL</t>
  </si>
  <si>
    <t xml:space="preserve">FET, POWER, DUAL UPPER/LOWER NCH, 0.004</t>
  </si>
  <si>
    <t xml:space="preserve">IC, LOAD SWITCH, 0.03 OHM, 2.5AMP, SS, A</t>
  </si>
  <si>
    <t xml:space="preserve">IC,LOAD SWITCH,0.0025OHM, 23AMP, SS, ACT</t>
  </si>
  <si>
    <t xml:space="preserve">IC, SWITCH, 2X2 CROSSPOINT, 3GHZ, CML, Q</t>
  </si>
  <si>
    <t xml:space="preserve">IC, TEMP SENSOR, SMBUS, MAX6658, -40C/12</t>
  </si>
  <si>
    <t xml:space="preserve">MAXIM INTEGRATED PRODUCTS(MAX6658MSA+T)</t>
  </si>
  <si>
    <t xml:space="preserve">IC, SWITCH, ANALOG, DUAL-SPDT, 2.3-4.3V,</t>
  </si>
  <si>
    <t xml:space="preserve">IC,CLOCK GENERATOR,2 OUTPUTS,TSSOP16</t>
  </si>
  <si>
    <t xml:space="preserve">DIODES  INC(PI6C557-03BLEX)| PERICOM SEMICONDUCTOR(PI6C557-03BLEX)</t>
  </si>
  <si>
    <t xml:space="preserve">IC,TRANSCEIVER,RS-232,TSSOP16,IND TEMP -</t>
  </si>
  <si>
    <t xml:space="preserve">LFARISIC-01095</t>
  </si>
  <si>
    <t xml:space="preserve">TEXAS INSTRUMENTS - TI(TCA9555PWR)</t>
  </si>
  <si>
    <t xml:space="preserve">IC, GPIO EXPANDER, 16-BIT, I2C-BUS I/O P</t>
  </si>
  <si>
    <t xml:space="preserve">IC, SINGLE POWER SUPPLY, LEVEL TRANSLATI</t>
  </si>
  <si>
    <t xml:space="preserve">IND, CHOKE, USB, 4PIN</t>
  </si>
  <si>
    <t xml:space="preserve">IND, FERRITE, 30 OHM 100MHZ, 1A, 0603</t>
  </si>
  <si>
    <t xml:space="preserve">IND, FERRITE,  100 OHM, 0.02 OHMS, 4A, 0</t>
  </si>
  <si>
    <t xml:space="preserve">IND,10 UH,20%,0603</t>
  </si>
  <si>
    <t xml:space="preserve">IND,22 NH,2%,310mA,DCR 0.300 Ohms,0402</t>
  </si>
  <si>
    <t xml:space="preserve">IND,FERRITE,260 OHMS 1GHZ,2A,0603</t>
  </si>
  <si>
    <t xml:space="preserve">IND, FERRITE, 600 OHM, 25%, 0.4 DCR, .5A</t>
  </si>
  <si>
    <t xml:space="preserve">IND, 10UH, 3A, 4040</t>
  </si>
  <si>
    <t xml:space="preserve">IND, 1UH, 17A, 4040</t>
  </si>
  <si>
    <t xml:space="preserve">IND, 1.5UH, 15A, 4040</t>
  </si>
  <si>
    <t xml:space="preserve">IND, 1UH, 29A, 5050</t>
  </si>
  <si>
    <t xml:space="preserve">IND,FERRITE,220 OHMS 100MHZ,0.8 0HMS DCR</t>
  </si>
  <si>
    <t xml:space="preserve">IND, FERRITE, 220 OHMS 100MHZ, 0.05 OHMS</t>
  </si>
  <si>
    <t xml:space="preserve">IND, FERRITE, 42 OHMS 100MHZ, 0.008 OHMS</t>
  </si>
  <si>
    <t xml:space="preserve">IND, 3.3UH, 20%, 6A, 30MOHM, 3MHz, 2525</t>
  </si>
  <si>
    <t xml:space="preserve">IND, FERRITE, 115 OHMS @ 100MHZ, 10A, 0.</t>
  </si>
  <si>
    <t xml:space="preserve">FB, 330Ohm at 100MHz, 50mOhm 2.5A, 0805</t>
  </si>
  <si>
    <t xml:space="preserve">IND, 1UH, 20%, 7A, 2020</t>
  </si>
  <si>
    <t xml:space="preserve">IND,0.22UH, 20%,0.6A,0603</t>
  </si>
  <si>
    <t xml:space="preserve">IND, FERRITE, 65 NH,.032mOHM, 24A</t>
  </si>
  <si>
    <t xml:space="preserve">IND, 170 NH, 10%, 61A</t>
  </si>
  <si>
    <t xml:space="preserve">IND, 0.47UH, 20%, 30A, 1.53 mOHM, 4040 (</t>
  </si>
  <si>
    <t xml:space="preserve">IND, FERRITE, 330 OHM 100 MHZ, 1.5A, 060</t>
  </si>
  <si>
    <t xml:space="preserve">IND,FERRITE,470 OHM,1A,0603</t>
  </si>
  <si>
    <t xml:space="preserve">IND, FERRITE, 220 OHM 100MHZ, 2.2A, 0603</t>
  </si>
  <si>
    <t xml:space="preserve">IND, 4.7UH, 20%, 70mOHM, 1.7A, SMD</t>
  </si>
  <si>
    <t xml:space="preserve">IND, 0.47UH, 20%, 17.5A, 4 MOHM, 2525</t>
  </si>
  <si>
    <t xml:space="preserve">IND, 0.22UH, 10%, 35A, 0.5MOHM</t>
  </si>
  <si>
    <t xml:space="preserve">IND,150NH,15%,61A,0.29MOHM 5%,70A SATURA</t>
  </si>
  <si>
    <t xml:space="preserve">IND, 2.7 NH, 20%, 800mA, 0402</t>
  </si>
  <si>
    <t xml:space="preserve">IND, FERRITE, 600 OHM 100MHZ, 1A, 0.150</t>
  </si>
  <si>
    <t xml:space="preserve">IND, FERRITE, 600 OHM 100MHZ, 2A, 0805</t>
  </si>
  <si>
    <t xml:space="preserve">IND, 0.47UH, 20%, 11.5A, 2020</t>
  </si>
  <si>
    <t xml:space="preserve">IND, FERRITE, 220 OHMS 100MHZ, 0.45 OHMS</t>
  </si>
  <si>
    <t xml:space="preserve">IND, 175 NH, 15%, 41A</t>
  </si>
  <si>
    <t xml:space="preserve">IND, 0.22UH, 20%, 29A, 0.29MOHM</t>
  </si>
  <si>
    <t xml:space="preserve">IND, 4.7uH, 20%, 1.26A, 132MOHMS,4X4MM</t>
  </si>
  <si>
    <t xml:space="preserve">IND, 2.2UH, 30%, 5.1A, 6.4A ISAT, 50MOHM</t>
  </si>
  <si>
    <t xml:space="preserve">IND, 3.3UH, 20%, 6A, 21-28MOHM, 1MHZ, 7.</t>
  </si>
  <si>
    <t xml:space="preserve">IND, 800 OHM @ 100MHZ, 10 MOHM DC, 8A, 2</t>
  </si>
  <si>
    <t xml:space="preserve">IND, FERRITE, 220 OHMS 100MHZ, 0.04 OHMS</t>
  </si>
  <si>
    <t xml:space="preserve">IND, 1.5uH, 20%, 10A ISAT MAX, 9A IRMS M</t>
  </si>
  <si>
    <t xml:space="preserve">FERRITE, 22 OHM AT 100MHZ,6A,0.009OHM,08</t>
  </si>
  <si>
    <t xml:space="preserve">IND, 0.47UH, 20%, 30A, 1.53 MOHM, 4040</t>
  </si>
  <si>
    <t xml:space="preserve">IND, 4.7UH, 20%, 4A SAT, 0.03 - 0.035 OH</t>
  </si>
  <si>
    <t xml:space="preserve">IND, 0.1UH, 15%, 19A, 1.21MOHM</t>
  </si>
  <si>
    <t xml:space="preserve">IND, 0.68UH, 20%, 5.5mOHM, 15.5A, 3MHZ,</t>
  </si>
  <si>
    <t xml:space="preserve">IND, CHOKE, USB3.0, 4PIN</t>
  </si>
  <si>
    <t xml:space="preserve">IND 3.3UH 20% 7A SAT 0.0404 OHM RDC MAX</t>
  </si>
  <si>
    <t xml:space="preserve">IND 150nH 63A SAT 0.00017 OHM RDC, 10.8x</t>
  </si>
  <si>
    <t xml:space="preserve">IND, 3.3uH, 10A, 4040</t>
  </si>
  <si>
    <t xml:space="preserve">IND, 0.23UH, 15%, 40A SAT, 0.00029 OHM 5</t>
  </si>
  <si>
    <t xml:space="preserve">LFARISIND-00248</t>
  </si>
  <si>
    <t xml:space="preserve">IND, 2.2UH, 20%, 12A, 25.6A ISAT,8.2MOHM</t>
  </si>
  <si>
    <t xml:space="preserve">IND, 2.2UH, 20%, 14.5A, 10.2A ISAT, 0.00</t>
  </si>
  <si>
    <t xml:space="preserve">IND, 5.6UH, 8.5A, 4040DZ</t>
  </si>
  <si>
    <t xml:space="preserve">IND 10UH 20% 1.1A 0.160 OHM RDC MAX FERR</t>
  </si>
  <si>
    <t xml:space="preserve">IND, FERRITE BEAD, 80 OHMS, 100 MHZ,  0.</t>
  </si>
  <si>
    <t xml:space="preserve">IND, FERRITE BEAD, 70 OHMS, 100 MHZ, 0.0</t>
  </si>
  <si>
    <t xml:space="preserve">IND, FERRITE, 100 OHM @ 100MHZ, 10A, 0.0</t>
  </si>
  <si>
    <t xml:space="preserve">IND, 1.0UH, 20%, 9.5A, 8 MOHM, 1MHZ, 7.3</t>
  </si>
  <si>
    <t xml:space="preserve">IND, FERRITE, 80 OHM@100MHZ, 25%, 0.01 O</t>
  </si>
  <si>
    <t xml:space="preserve">XFMR, BALUN,  1.6-3.1 GHz, 50 TO 2 x 50</t>
  </si>
  <si>
    <t xml:space="preserve">IND, 2.2UH, 20%, 8.9A ISAT, 12A MAX,  0.</t>
  </si>
  <si>
    <t xml:space="preserve">IND, FERRITE, 120 OHM@100MHZ, 25%, 0.1 O</t>
  </si>
  <si>
    <t xml:space="preserve">IND, FERRITE, 33 OHM@100MHZ, 25%, 0.008</t>
  </si>
  <si>
    <t xml:space="preserve">IND, 470nH, 10%, 19A ISAT, 61A RMS, 0.00</t>
  </si>
  <si>
    <t xml:space="preserve">IND, 780NH, 20%, 4.9A ISAT, 0.0032 OHM D</t>
  </si>
  <si>
    <t xml:space="preserve">IND, FERRITE, 26 OHM@100 MHZ, 25%, 0.007</t>
  </si>
  <si>
    <t xml:space="preserve">IND, 1UH, 20%, 4.2A ISAT, 0.0047 OHM DCR</t>
  </si>
  <si>
    <t xml:space="preserve">IND, 600NH, 20%, 36A ISAT, 18A RMS,  0.0</t>
  </si>
  <si>
    <t xml:space="preserve">IND, FERRITE,  56 OHM@100MHZ, 25%, 0.004</t>
  </si>
  <si>
    <t xml:space="preserve">IND, FERRITE, 60 OHM@100MHZ, 20%, 0.06 O</t>
  </si>
  <si>
    <t xml:space="preserve">IND, 300NH, 20%, 27A ISAT, 0.000252 OHM</t>
  </si>
  <si>
    <t xml:space="preserve">IND, FERRITE, 1K OHM@100MHZ, 25%, 1 OHM</t>
  </si>
  <si>
    <t xml:space="preserve">IND, FERRITE, 240 OHM@100MHZ, 25%, 0.4 O</t>
  </si>
  <si>
    <t xml:space="preserve">IND, FERRITE, 220 OHMS@100MHZ, 25%, 0.35</t>
  </si>
  <si>
    <t xml:space="preserve">IND, FERRITE, 30 OHMS@100MHZ, 25%, 0.01</t>
  </si>
  <si>
    <t xml:space="preserve">IND, 10UH, 20%, 3.5A, 70 MOHM, 1MHZ, 7.3</t>
  </si>
  <si>
    <t xml:space="preserve">IND,8.2 NH,2%,1.5A IRMS,0.069 OHM DCR,04</t>
  </si>
  <si>
    <t xml:space="preserve">IND 180nH 64A SAT 0.00017 OHM RDC, 10.8x</t>
  </si>
  <si>
    <t xml:space="preserve">IND, 120nH, 73A, 0.00018 OHM RDC, 10.8x8</t>
  </si>
  <si>
    <t xml:space="preserve">LFARISIND-00306</t>
  </si>
  <si>
    <t xml:space="preserve">IND-00306</t>
  </si>
  <si>
    <t xml:space="preserve">IND, FERRITE, 50 OHM@100MHZ, +/-12.5 OHM</t>
  </si>
  <si>
    <t xml:space="preserve">MURATA(BLM31SN500SZ1L)</t>
  </si>
  <si>
    <t xml:space="preserve">IND, 0.68UH, 20%, 30A ISAT, 2.7 MOHM, 40</t>
  </si>
  <si>
    <t xml:space="preserve">IND 100nH, 100A SAT, 70A RMS, 0.00012 OH</t>
  </si>
  <si>
    <t xml:space="preserve">IND, 220nH, 44A ISAT, 60A IRMS, 0.00018</t>
  </si>
  <si>
    <t xml:space="preserve">IND, 220UH, 10%, 0.72A ISAT, 756 mOHM DC</t>
  </si>
  <si>
    <t xml:space="preserve">LFARISIND-00314</t>
  </si>
  <si>
    <t xml:space="preserve">IND 330nH 20% 40A ISAT 47A IRMS 0.00018</t>
  </si>
  <si>
    <t xml:space="preserve">IND, 330nH, 10%, 33A ISAT, 61A RMS, 0.00</t>
  </si>
  <si>
    <t xml:space="preserve">IND, 1UH, 20%, 17.5A ISAT, 20MHZ, 3-LD S</t>
  </si>
  <si>
    <t xml:space="preserve">IND, 220nH, 15%, 44A ISAT, 51A IRMS, 0.0</t>
  </si>
  <si>
    <t xml:space="preserve">DELTA ELECTRONICS - SINGAPORE(HCB106480N-221AR)| EATON(FP0906R1-R22-R)| PULSE ELECTRONICS(PA3288.221HLT)</t>
  </si>
  <si>
    <t xml:space="preserve">IND 470nH +/-20% 37A ISAT 47A IRMS 0.000</t>
  </si>
  <si>
    <t xml:space="preserve">LFARISIND-00325</t>
  </si>
  <si>
    <t xml:space="preserve">IND, COMMON MODE CHOKE, 770uH, 4.70A, SM</t>
  </si>
  <si>
    <t xml:space="preserve">IND, 68uH, 20%, 0.9A IMAX, 1A ISAT, 0.35</t>
  </si>
  <si>
    <t xml:space="preserve">IND, 1.5UH, 20%, 7.2A IRMS, 11A ISAT, 21</t>
  </si>
  <si>
    <t xml:space="preserve">ND, 70NH-72NH, 20%, 48A, 0.00019 OHM, 7.</t>
  </si>
  <si>
    <t xml:space="preserve">DOCUMENT,  GETTING STARTED, 2-PAGE INSER</t>
  </si>
  <si>
    <t xml:space="preserve">ARTISAN PRINTING(PDOC-00036-07)| HON HAI PRECISION CO LTD(PDOC-00036-07)| OFFICE DEPOT(PDOC-00036-07)| SANMINA-SCI(PDOC-00036-07)| SUNRISE PAPER(DOC-00036-07)| TEGRAFIK(PDOC-00036-07)</t>
  </si>
  <si>
    <t xml:space="preserve">IP SOFTCOM (MALAYSIA) SDN BHD(PDOC-00127-03)| SANMINA-SCI -SAN JOSE(PDOC-00127-03)| SUNRISE PAPER(PDOC-00127-03)| TEGRAFIK(PDOC-00127-03)</t>
  </si>
  <si>
    <t xml:space="preserve">DOCUMENT, GLACIER BUNDLE, ACCESSORY LOCA</t>
  </si>
  <si>
    <t xml:space="preserve">PWR,REGULATOR,LINEAR,DDR2,RT9173A,TO252-</t>
  </si>
  <si>
    <t xml:space="preserve">PWR,VOLTAGE REGULATOR MODULE, 30A</t>
  </si>
  <si>
    <t xml:space="preserve">PWR,VOLTAGE REGULATOR MODULE, 6A, LINEAG</t>
  </si>
  <si>
    <t xml:space="preserve">PWR, DUAL, DIGITAL MULTI-PHASE CNTRL</t>
  </si>
  <si>
    <t xml:space="preserve">PWR, DUAL, DIGITAL MULTI-PHASE CNTRL, IR</t>
  </si>
  <si>
    <t xml:space="preserve">PWR, LDO, FIXED 1.5V, 150MA, 1.5UA QUIES</t>
  </si>
  <si>
    <t xml:space="preserve">LFARISPWR-00172-Q</t>
  </si>
  <si>
    <t xml:space="preserve">DIODES  INC(AP7354D-15FS4-7)| TEXAS INSTRUMENT(TPS7A0515PDQNR)</t>
  </si>
  <si>
    <t xml:space="preserve">PWR, REGULATOR DC_DC,3A,1.3%,RT2853B,WQF</t>
  </si>
  <si>
    <t xml:space="preserve">PWR, LDO, 1A, 6V, LOW DROPOUT, VDFN-8</t>
  </si>
  <si>
    <t xml:space="preserve">PWR, DC/DC CONTROLLER, DUAL</t>
  </si>
  <si>
    <t xml:space="preserve">PWR, DDR3 DCDC WITH VTT,WQFN-20L</t>
  </si>
  <si>
    <t xml:space="preserve">PWR, SINGLE OUTPUT, 8 PHASE, DIGITAL MUL</t>
  </si>
  <si>
    <t xml:space="preserve">PWR, DUAL OUTPUT, 4+1 PHASE, DIGITAL MUL</t>
  </si>
  <si>
    <t xml:space="preserve">PWR, DUAL OUTPUT, 6+1 PHASE, DIGITAL MUL</t>
  </si>
  <si>
    <t xml:space="preserve">PWR, SINGLE PHASE REGULATOR W/ SVID INTE</t>
  </si>
  <si>
    <t xml:space="preserve">RES, 49.9 OHM, 1%, 0402</t>
  </si>
  <si>
    <t xml:space="preserve">RES, 1K OHM, 1%, 0402</t>
  </si>
  <si>
    <t xml:space="preserve">RES, 0 OHM, 1%, 0402</t>
  </si>
  <si>
    <t xml:space="preserve">RES, 10K OHM, 1%, 0402</t>
  </si>
  <si>
    <t xml:space="preserve">RES, 11K OHM, 1%, 0402</t>
  </si>
  <si>
    <t xml:space="preserve">RES, 169 OHM, 1%, 0402</t>
  </si>
  <si>
    <t xml:space="preserve">RES, 301 OHM, 1%, 0402</t>
  </si>
  <si>
    <t xml:space="preserve">RES, 39.2 OHM, 1%, 0402</t>
  </si>
  <si>
    <t xml:space="preserve">RES, 4.75K OHM, 1%, 0402</t>
  </si>
  <si>
    <t xml:space="preserve">RES, 44.2 OHM, 1%, 0402</t>
  </si>
  <si>
    <t xml:space="preserve">RES, 47.5K OHM, 1%, 0402</t>
  </si>
  <si>
    <t xml:space="preserve">RES, 511 OHM, 1%, 0402</t>
  </si>
  <si>
    <t xml:space="preserve">RES, 59 OHM, 1%, 0402</t>
  </si>
  <si>
    <t xml:space="preserve">RES, 80.6 OHM, 1%, 0402</t>
  </si>
  <si>
    <t xml:space="preserve">RES, 150 OHM, 1%, 0402</t>
  </si>
  <si>
    <t xml:space="preserve">RES, 562 OHM, 1%, 0402</t>
  </si>
  <si>
    <t xml:space="preserve">RES, 33.2 OHM, 1%, 0402</t>
  </si>
  <si>
    <t xml:space="preserve">RES, 22.1 OHM, 1%, 0402</t>
  </si>
  <si>
    <t xml:space="preserve">RES, 15K OHM, 1%, 0402</t>
  </si>
  <si>
    <t xml:space="preserve">RES, 732 OHM, 1%, 0402</t>
  </si>
  <si>
    <t xml:space="preserve">RES, 1.47K OHM, 1%, 0402</t>
  </si>
  <si>
    <t xml:space="preserve">RES, 130 OHM, 1%, 0402</t>
  </si>
  <si>
    <t xml:space="preserve">RES, 2.74K OHM, 1%, 0402</t>
  </si>
  <si>
    <t xml:space="preserve">RES, 100 OHM, 1%, 0402</t>
  </si>
  <si>
    <t xml:space="preserve">RES, 8.25K OHM, 1%, 0402</t>
  </si>
  <si>
    <t xml:space="preserve">RES, 221 OHM, 1%, 0402</t>
  </si>
  <si>
    <t xml:space="preserve">RES, 4.75 OHM, 1%, 0402</t>
  </si>
  <si>
    <t xml:space="preserve">RES, 10 OHM, 1%, 0402</t>
  </si>
  <si>
    <t xml:space="preserve">RES, 121 OHM, 1%, 0402</t>
  </si>
  <si>
    <t xml:space="preserve">RES, 2.49K OHM, 1%, 0402</t>
  </si>
  <si>
    <t xml:space="preserve">RES, 20K OHM, 1%, 0402</t>
  </si>
  <si>
    <t xml:space="preserve">RES, 34K OHM, 1%, 0402</t>
  </si>
  <si>
    <t xml:space="preserve">RES, 1.74K OHM, 1%, 0402</t>
  </si>
  <si>
    <t xml:space="preserve">RES, 30.1K OHM, 1%, 0402</t>
  </si>
  <si>
    <t xml:space="preserve">RES, 3.57K OHM, 1%, 0402</t>
  </si>
  <si>
    <t xml:space="preserve">RES, 24.3K OHM, 1%, 0402</t>
  </si>
  <si>
    <t xml:space="preserve">RES, 2.67K OHM, 1%, 0402</t>
  </si>
  <si>
    <t xml:space="preserve">RES, 29.4K OHM, 1%, 0402</t>
  </si>
  <si>
    <t xml:space="preserve">RES, 249 OHM, 1%, 0402</t>
  </si>
  <si>
    <t xml:space="preserve">RES, 200 OHM, 1%, 0402</t>
  </si>
  <si>
    <t xml:space="preserve">RES, 75 OHM, 1%, 0402</t>
  </si>
  <si>
    <t xml:space="preserve">RES, 56.2 OHM, 1%, 0402</t>
  </si>
  <si>
    <t xml:space="preserve">RES, 499 OHM, 1%, 0402</t>
  </si>
  <si>
    <t xml:space="preserve">RES, 1.24K OHM, 1%, 0402</t>
  </si>
  <si>
    <t xml:space="preserve">RES, 432 OHM, 1%, 1206</t>
  </si>
  <si>
    <t xml:space="preserve">RES, 1.82K OHM, 1%, 0402</t>
  </si>
  <si>
    <t xml:space="preserve">RES, 13K OHM, 1%, 0402</t>
  </si>
  <si>
    <t xml:space="preserve">RES, 1.21K OHM,1%,0402</t>
  </si>
  <si>
    <t xml:space="preserve">RES, 84.5 OHM,1%,0402</t>
  </si>
  <si>
    <t xml:space="preserve">RES, 124 OHM,1%,0402</t>
  </si>
  <si>
    <t xml:space="preserve">RES, 0 OHM, 1%, 0603</t>
  </si>
  <si>
    <t xml:space="preserve">RES, 6.19K OHM, 1%, 0402</t>
  </si>
  <si>
    <t xml:space="preserve">RES, 2K OHM, 1%, 0402</t>
  </si>
  <si>
    <t xml:space="preserve">RES, 4.12K OHM, 1%, 0402</t>
  </si>
  <si>
    <t xml:space="preserve">RES, 82.5 OHM, 1%, 0402</t>
  </si>
  <si>
    <t xml:space="preserve">RES, 127 OHM, 1%, 0402</t>
  </si>
  <si>
    <t xml:space="preserve">RES, 931 OHM,1%,0402</t>
  </si>
  <si>
    <t xml:space="preserve">RES, 100 OHM,5%,1210</t>
  </si>
  <si>
    <t xml:space="preserve">RES, 3.16K OHM,1%,0402</t>
  </si>
  <si>
    <t xml:space="preserve">RES, 750 OHM,1%,0402</t>
  </si>
  <si>
    <t xml:space="preserve">RES, 7.87K OHM,1%,0402</t>
  </si>
  <si>
    <t xml:space="preserve">RES, 5.36K OHM,1%,0402</t>
  </si>
  <si>
    <t xml:space="preserve">RES, 23.7K OHM, 1%, 0402</t>
  </si>
  <si>
    <t xml:space="preserve">RES, 1.54K OHM,1%,0402</t>
  </si>
  <si>
    <t xml:space="preserve">RES, 1M OHM,1%,0402</t>
  </si>
  <si>
    <t xml:space="preserve">RES, 0 OHM,1%,1206</t>
  </si>
  <si>
    <t xml:space="preserve">RES, 187 OHM,1%,0402</t>
  </si>
  <si>
    <t xml:space="preserve">RES, 10 OHM, 1%, 0805</t>
  </si>
  <si>
    <t xml:space="preserve">RES, 40.2 OHM,1%,0402</t>
  </si>
  <si>
    <t xml:space="preserve">RES, 162K OHM,1%,0402</t>
  </si>
  <si>
    <t xml:space="preserve">RES, 113K OHM, 1%, 0402</t>
  </si>
  <si>
    <t xml:space="preserve">RES, 11.8K OHM, 1%, 0402</t>
  </si>
  <si>
    <t xml:space="preserve">RES, 0.002 OHM, 5%</t>
  </si>
  <si>
    <t xml:space="preserve">RES, 7.5K OHM,1%,0402</t>
  </si>
  <si>
    <t xml:space="preserve">RES, 499K OHM,1%,0402</t>
  </si>
  <si>
    <t xml:space="preserve">RES, 19.1K OHM, 1%, 0402</t>
  </si>
  <si>
    <t xml:space="preserve">RES, 75 OHM, 1/4W, 1%, 1206</t>
  </si>
  <si>
    <t xml:space="preserve">RES, 1K OHM, 0.1%, 1/16W, 25PPM/C, 0402</t>
  </si>
  <si>
    <t xml:space="preserve">RES, 4.75 OHM, 1%, 0603,1/10W</t>
  </si>
  <si>
    <t xml:space="preserve">RES, 10 OHM, 1%, 0603</t>
  </si>
  <si>
    <t xml:space="preserve">RES, 825 OHM,1%,0402</t>
  </si>
  <si>
    <t xml:space="preserve">RES, 475 OHM,1%,0402</t>
  </si>
  <si>
    <t xml:space="preserve">RES, 249K OHM,1%,0402</t>
  </si>
  <si>
    <t xml:space="preserve">RES, 88.7K OHM,1%,0402</t>
  </si>
  <si>
    <t xml:space="preserve">RES, 10M OHM,1%,0402</t>
  </si>
  <si>
    <t xml:space="preserve">RES, 22.6 OHM,1%,0402</t>
  </si>
  <si>
    <t xml:space="preserve">RES, 22.6K,1%,0402</t>
  </si>
  <si>
    <t xml:space="preserve">RES, 330 OHM,1%,0402</t>
  </si>
  <si>
    <t xml:space="preserve">RES, 1 OHM, 1%, 0402</t>
  </si>
  <si>
    <t xml:space="preserve">RES, 24.9 OHM, 1%, 0402</t>
  </si>
  <si>
    <t xml:space="preserve">RES, 49.9 OHM, 0.1%, 0402</t>
  </si>
  <si>
    <t xml:space="preserve">RES, 0.5 or 0.51OHM, 5%, 0402</t>
  </si>
  <si>
    <t xml:space="preserve">RES, 3K OHM, 1%, 0402</t>
  </si>
  <si>
    <t xml:space="preserve">RES, 240 OHM, 1%, 0402</t>
  </si>
  <si>
    <t xml:space="preserve">RES, 0.5 OHM, 1%, 0805</t>
  </si>
  <si>
    <t xml:space="preserve">RES, 3.09K OHM, 1%, 0402</t>
  </si>
  <si>
    <t xml:space="preserve">RES, 1.43K OHM, 1%, 0402</t>
  </si>
  <si>
    <t xml:space="preserve">RES, 3.32 OHM, 1%, 0805</t>
  </si>
  <si>
    <t xml:space="preserve">RES, 59K OHM, 1%, 0402</t>
  </si>
  <si>
    <t xml:space="preserve">RES, 20 OHM, 1%, 0402</t>
  </si>
  <si>
    <t xml:space="preserve">RES, 12.1K OHM, 1%, 0402</t>
  </si>
  <si>
    <t xml:space="preserve">RES, 64.9K OHM, 1%, 0402</t>
  </si>
  <si>
    <t xml:space="preserve">RES, 200K OHM, 1%, 0402</t>
  </si>
  <si>
    <t xml:space="preserve">RES, 6.34K OHM, 1%, 0402</t>
  </si>
  <si>
    <t xml:space="preserve">RES, 4.99K OHM, 1%, 0402</t>
  </si>
  <si>
    <t xml:space="preserve">RES, 1.5K OHM, 1%, 0402</t>
  </si>
  <si>
    <t xml:space="preserve">RES, THERMISTOR, 10K, B=3380K, 1%, 0603</t>
  </si>
  <si>
    <t xml:space="preserve">RES, 6.65K OHM, 1%, 0402</t>
  </si>
  <si>
    <t xml:space="preserve">RES, 7.68K OHM, 1%, 0402</t>
  </si>
  <si>
    <t xml:space="preserve">RES, 4.02K OHM, 1%, 0402</t>
  </si>
  <si>
    <t xml:space="preserve">RES, 330K OHM, 1%, 0402</t>
  </si>
  <si>
    <t xml:space="preserve">RES, 2.37K OHM, 1%, 0402</t>
  </si>
  <si>
    <t xml:space="preserve">RES, 68.1K OHM, 1%, 0402</t>
  </si>
  <si>
    <t xml:space="preserve">RES, 51.1K OHM, 1%, 0402</t>
  </si>
  <si>
    <t xml:space="preserve">RES, 0.001 OHM, 1%, 3W, LR72A</t>
  </si>
  <si>
    <t xml:space="preserve">RES, 0.002 OHM,1%,3W,LR72A</t>
  </si>
  <si>
    <t xml:space="preserve">RES, 3K OHM, 1%, 0201</t>
  </si>
  <si>
    <t xml:space="preserve">RES, 0.002 OHM,1%,3W,3920 OR 2512 OR LR7</t>
  </si>
  <si>
    <t xml:space="preserve">RES, 5.11K OHM, 1%, 0402</t>
  </si>
  <si>
    <t xml:space="preserve">RES, 100K OHM,1%,0402</t>
  </si>
  <si>
    <t xml:space="preserve">RES, 13.3K OHM, 1%, 0402</t>
  </si>
  <si>
    <t xml:space="preserve">RES, 45.3K OHMS, 1%, 0402</t>
  </si>
  <si>
    <t xml:space="preserve">RES, 590 OHM, 1%, 0402</t>
  </si>
  <si>
    <t xml:space="preserve">RES, 300K OHM, 1%, 0402</t>
  </si>
  <si>
    <t xml:space="preserve">RES, 30.9K OHM, 1%, 0402</t>
  </si>
  <si>
    <t xml:space="preserve">RES, 340 OHM, 1%, 0402</t>
  </si>
  <si>
    <t xml:space="preserve">RES, 54.9K OHMS, 1%, 0402</t>
  </si>
  <si>
    <t xml:space="preserve">RES, 221K OHM, 1%, 0402</t>
  </si>
  <si>
    <t xml:space="preserve">RES, 169K OHM,1%,0402</t>
  </si>
  <si>
    <t xml:space="preserve">RES, 10.2K OHM, 0.1%, 1/16W, 25PPM/C, 04</t>
  </si>
  <si>
    <t xml:space="preserve">RES, 255K OHM,1%,0402</t>
  </si>
  <si>
    <t xml:space="preserve">RES, 73.2K OHMS, 1%, 0402</t>
  </si>
  <si>
    <t xml:space="preserve">RES, 12.7K OHM, 1%, 0402</t>
  </si>
  <si>
    <t xml:space="preserve">RES, 1.27K OHM, 1%, 0402</t>
  </si>
  <si>
    <t xml:space="preserve">RES, 2.21K OHM, 1%, 0402</t>
  </si>
  <si>
    <t xml:space="preserve">RES, 49.9K OHM, 1%, 0402</t>
  </si>
  <si>
    <t xml:space="preserve">RES, 110K OHM,1%,0402</t>
  </si>
  <si>
    <t xml:space="preserve">RES, 365K OHM,1%,0402</t>
  </si>
  <si>
    <t xml:space="preserve">RES, 154K OHM,1%,0402</t>
  </si>
  <si>
    <t xml:space="preserve">RES, 36.5K OHM, 1%, 0402</t>
  </si>
  <si>
    <t xml:space="preserve">RES, 25.5K OHM, 1%, 0402</t>
  </si>
  <si>
    <t xml:space="preserve">RES, 232 OHM, 1%, 0402</t>
  </si>
  <si>
    <t xml:space="preserve">RES, 365 OHM, 1%, 0402</t>
  </si>
  <si>
    <t xml:space="preserve">RES, 294 OHM, 1%, 0402</t>
  </si>
  <si>
    <t xml:space="preserve">RES, 287 OHM, 1%, 0402</t>
  </si>
  <si>
    <t xml:space="preserve">RES, 174K OHM,1%,0402</t>
  </si>
  <si>
    <t xml:space="preserve">RES, 143K OHM, 1%, 0402</t>
  </si>
  <si>
    <t xml:space="preserve">RES, 17.8K, 1%, 0402</t>
  </si>
  <si>
    <t xml:space="preserve">RES, 324 OHM, 1%, 0402</t>
  </si>
  <si>
    <t xml:space="preserve">RES, 130K OHM, 1%, 0402</t>
  </si>
  <si>
    <t xml:space="preserve">RES, 226K OHM,1%,0402</t>
  </si>
  <si>
    <t xml:space="preserve">RES, 1K OHM, 1%, 1/4W,1206</t>
  </si>
  <si>
    <t xml:space="preserve">RES, 31.6K OHM, 1%, 0402</t>
  </si>
  <si>
    <t xml:space="preserve">RES, 26.1K OHM, 1%, 0402</t>
  </si>
  <si>
    <t xml:space="preserve">RES, 316K OHM, 1%, 0402</t>
  </si>
  <si>
    <t xml:space="preserve">RES, 3.01M OHM,1%,0402</t>
  </si>
  <si>
    <t xml:space="preserve">RES, 162 OHM, 1%, 0402</t>
  </si>
  <si>
    <t xml:space="preserve">RES, 11.3K OHM, 1%, 0402</t>
  </si>
  <si>
    <t xml:space="preserve">RES, 9.76K OHM,1%,0402</t>
  </si>
  <si>
    <t xml:space="preserve">RES, 133K OHM, 1%, 0402</t>
  </si>
  <si>
    <t xml:space="preserve">RES, 22.1K OHM, 1%, 0402</t>
  </si>
  <si>
    <t xml:space="preserve">RES, 10 OHMS, 1206, 1%</t>
  </si>
  <si>
    <t xml:space="preserve">RES, 402 OHM,1%,0402</t>
  </si>
  <si>
    <t xml:space="preserve">RES, 41.2K OHMS, 1%, 0402</t>
  </si>
  <si>
    <t xml:space="preserve">RES, 332 OHM, 1%, 0402</t>
  </si>
  <si>
    <t xml:space="preserve">RES, 820 OHM, 1%, 0402</t>
  </si>
  <si>
    <t xml:space="preserve">RES, 16.2K OHM, 1%, 0402</t>
  </si>
  <si>
    <t xml:space="preserve">RES, 2.2K OHM, 1%, 0402</t>
  </si>
  <si>
    <t xml:space="preserve">RES, 20.5K OHM, 1%, 0402</t>
  </si>
  <si>
    <t xml:space="preserve">RES, 27K OHM, 1%, 0402</t>
  </si>
  <si>
    <t xml:space="preserve">RES, 3.01K OHM, 1%, 0402</t>
  </si>
  <si>
    <t xml:space="preserve">RES, 3.92K OHM, 1%, 0402</t>
  </si>
  <si>
    <t xml:space="preserve">RES, 32.4K OHM, 1%, 0402</t>
  </si>
  <si>
    <t xml:space="preserve">RES, 39.2K OHM, 1%, 0402</t>
  </si>
  <si>
    <t xml:space="preserve">RES, 4.22K OHM, 1%, 0402</t>
  </si>
  <si>
    <t xml:space="preserve">RES, 6.2K OHM, 1%, 0402</t>
  </si>
  <si>
    <t xml:space="preserve">RES, 8.45K OHM, 1%, 0402</t>
  </si>
  <si>
    <t xml:space="preserve">RES, 118K OHM, 1%, 0402</t>
  </si>
  <si>
    <t xml:space="preserve">RES, 56.2K OHM, 1%, 0402</t>
  </si>
  <si>
    <t xml:space="preserve">RES, 140K OHM, 1%, 0402</t>
  </si>
  <si>
    <t xml:space="preserve">RES, 71.5K OHM, 1%, 0402</t>
  </si>
  <si>
    <t xml:space="preserve">RES, 24.9K OHM, 1%, 0402</t>
  </si>
  <si>
    <t xml:space="preserve">RES, 12K OHM, 1%, 0402</t>
  </si>
  <si>
    <t xml:space="preserve">RES, 536K OHM,1%,0402</t>
  </si>
  <si>
    <t xml:space="preserve">RES, 267K OHM,1%,0402</t>
  </si>
  <si>
    <t xml:space="preserve">RES, 27.4K OHM, 1%, 0402</t>
  </si>
  <si>
    <t xml:space="preserve">RES, 84.5K OHM 1/10W 1% 0402</t>
  </si>
  <si>
    <t xml:space="preserve">RES, 16.5K OHM, 1%, 0402</t>
  </si>
  <si>
    <t xml:space="preserve">RES, 53.6K OHM, 1%, 0402</t>
  </si>
  <si>
    <t xml:space="preserve">RES, 91K OHMS, 1%, 0402</t>
  </si>
  <si>
    <t xml:space="preserve">RES, 100 OHM, 1%, 0201</t>
  </si>
  <si>
    <t xml:space="preserve">RES, 2 OHM,1%,1206</t>
  </si>
  <si>
    <t xml:space="preserve">RES, 3.01 OHM, 1%, 0603</t>
  </si>
  <si>
    <t xml:space="preserve">RES, 1.33K OHM, 1%, 0402</t>
  </si>
  <si>
    <t xml:space="preserve">RES, 14.3K OHM, 1%, 0402</t>
  </si>
  <si>
    <t xml:space="preserve">RES, THERMISTOR, 47K, B=4050K,</t>
  </si>
  <si>
    <t xml:space="preserve">RES, 4.87K OHM, 1%, 0402</t>
  </si>
  <si>
    <t xml:space="preserve">RES, 1.37K OHM, 1%, 0402</t>
  </si>
  <si>
    <t xml:space="preserve">RES, 11.5K OHM, 1%, 0402</t>
  </si>
  <si>
    <t xml:space="preserve">RES, 46.4K OHM, 1%, 0402</t>
  </si>
  <si>
    <t xml:space="preserve">RES, 180 OHM, 0.1%, 0402</t>
  </si>
  <si>
    <t xml:space="preserve">RES, 18.7K, 1%, 0402</t>
  </si>
  <si>
    <t xml:space="preserve">RES, 2.15K OHM, 1%, 0402</t>
  </si>
  <si>
    <t xml:space="preserve">RES, 10.7K OHM, 1%, 0402</t>
  </si>
  <si>
    <t xml:space="preserve">RES, TKF, 1.65K OHM, 1%, 1/16W, 100PPM/C</t>
  </si>
  <si>
    <t xml:space="preserve">RES, 6.81K OHM, 1%, 0402</t>
  </si>
  <si>
    <t xml:space="preserve">RES, 82.5K OHMS, 1%, 0402</t>
  </si>
  <si>
    <t xml:space="preserve">RES, 1.69K OHM, 1%, 0402</t>
  </si>
  <si>
    <t xml:space="preserve">RES, 0 OHM, 1%, 0805</t>
  </si>
  <si>
    <t xml:space="preserve">RES, 80.6K OHM, 1%, 0402</t>
  </si>
  <si>
    <t xml:space="preserve">RES, 61.9K OHM, 1%, 0402</t>
  </si>
  <si>
    <t xml:space="preserve">RES, 8.87K OHM, 1%, 0402</t>
  </si>
  <si>
    <t xml:space="preserve">RES, 121K OHM, 1%, 0402</t>
  </si>
  <si>
    <t xml:space="preserve">RES, 0.2 OHM, 1%, 0402</t>
  </si>
  <si>
    <t xml:space="preserve">RES, 6.04K OHM, 1%, 0402</t>
  </si>
  <si>
    <t xml:space="preserve">RES, 18.2K OHM, 1%, 0402</t>
  </si>
  <si>
    <t xml:space="preserve">RES, 49.9 OHM, 1%, 1206</t>
  </si>
  <si>
    <t xml:space="preserve">RES, 10.5K OHM, 1%, 0402</t>
  </si>
  <si>
    <t xml:space="preserve">RES, 1K OHM, 1%, 0201</t>
  </si>
  <si>
    <t xml:space="preserve">RES, 33.2 OHM, 1%, 0201</t>
  </si>
  <si>
    <t xml:space="preserve">RES, 4.75K OHM, 1%, 0201</t>
  </si>
  <si>
    <t xml:space="preserve">RES, TKF, 2.94K OHM, 1%, 1/16W, 100PPM/C</t>
  </si>
  <si>
    <t xml:space="preserve">RES, 0 OHM, 1%, 0201</t>
  </si>
  <si>
    <t xml:space="preserve">RES, 49.9 OHM, 1%, 0201</t>
  </si>
  <si>
    <t xml:space="preserve">RES, 240 OHM, 1%, 0201</t>
  </si>
  <si>
    <t xml:space="preserve">RES, 150 OHM, 1%, 0201</t>
  </si>
  <si>
    <t xml:space="preserve">RES, 69.8K OHM, 1%, 0402</t>
  </si>
  <si>
    <t xml:space="preserve">RES, 267 OHM, 1%, 0402</t>
  </si>
  <si>
    <t xml:space="preserve">RES, 392 OHM, 1%, 0402</t>
  </si>
  <si>
    <t xml:space="preserve">RES, 43.2 OHM, 1%, 0402</t>
  </si>
  <si>
    <t xml:space="preserve">RES, 51.1 OHM, 1%, 0402</t>
  </si>
  <si>
    <t xml:space="preserve">RES, 412 OHM, 1%, 0402</t>
  </si>
  <si>
    <t xml:space="preserve">RES, 8.06K OHM, 1%, 0402</t>
  </si>
  <si>
    <t xml:space="preserve">RES, 324K OHM, 1%, 0.06W, 0402</t>
  </si>
  <si>
    <t xml:space="preserve">RES, 1.00 OHM, 1%, 0603, 1/10W</t>
  </si>
  <si>
    <t xml:space="preserve">RES, 2.21 OHM, 1%, 0603, 1/10W</t>
  </si>
  <si>
    <t xml:space="preserve">RES, 3.74k OHM, 1%, 0402, 1/16W</t>
  </si>
  <si>
    <t xml:space="preserve">RES, 1.10K OHM, 1%, 0402</t>
  </si>
  <si>
    <t xml:space="preserve">RES, 140 OHM, 1%, 0402</t>
  </si>
  <si>
    <t xml:space="preserve">RES, 107K OHMS, 1%, 0402, 1/16W</t>
  </si>
  <si>
    <t xml:space="preserve">RES, 25.5 OHM,1%,0402</t>
  </si>
  <si>
    <t xml:space="preserve">RES, 27.4 OHM,1%,0402</t>
  </si>
  <si>
    <t xml:space="preserve">RES, 63.4k OHM, 1%, 0402</t>
  </si>
  <si>
    <t xml:space="preserve">RES, 5.62K OHM, 1%, 0402</t>
  </si>
  <si>
    <t xml:space="preserve">RES, 845 OHM, 1%, 0402</t>
  </si>
  <si>
    <t xml:space="preserve">RES, 3.32K OHM, 0.1%, 1/16W, 25PPM/C, 04</t>
  </si>
  <si>
    <t xml:space="preserve">RES, 60.4k OHM, 1%, 0402</t>
  </si>
  <si>
    <t xml:space="preserve">RES, 2.2 OHM, 1%, 0402</t>
  </si>
  <si>
    <t xml:space="preserve">RES, 3.32k OHM, 1%, 0402</t>
  </si>
  <si>
    <t xml:space="preserve">RES, 160k OHM, 1%, 0402</t>
  </si>
  <si>
    <t xml:space="preserve">RES, 3.65K OHM, 1%, 0402</t>
  </si>
  <si>
    <t xml:space="preserve">RES, 887 OHM,1%,0402</t>
  </si>
  <si>
    <t xml:space="preserve">RES, 0.47 OHM, 1%, 0603, 1/10W</t>
  </si>
  <si>
    <t xml:space="preserve">KOA CORP(SR731JTTDR470F)| PANASONIC CORPORATION(ERJ-3RQFR47V)| YAGEO CORP(RL0603FR-070R47L)</t>
  </si>
  <si>
    <t xml:space="preserve">RES, 3.48K OHM, 1%, 0402</t>
  </si>
  <si>
    <t xml:space="preserve">RES, 0.003 OHM, 1%, 3W, LR72A</t>
  </si>
  <si>
    <t xml:space="preserve">RES, 25.5 OHM, 1%, 0201</t>
  </si>
  <si>
    <t xml:space="preserve">RES, 1.8K OHM, 1%, 0402</t>
  </si>
  <si>
    <t xml:space="preserve">RES, 2.55K OHM, 1%, 0402</t>
  </si>
  <si>
    <t xml:space="preserve">RES, 75K OHM,1%, 0402</t>
  </si>
  <si>
    <t xml:space="preserve">RES, 4.64K OHM, 1%, 0402</t>
  </si>
  <si>
    <t xml:space="preserve">RES, 2.32K OHM, 1%, 0402</t>
  </si>
  <si>
    <t xml:space="preserve">RES, TKF, 634 OHM, 1%, 1/16W, 100PPM/C,</t>
  </si>
  <si>
    <t xml:space="preserve">RES, 187K OHM,1%,0402</t>
  </si>
  <si>
    <t xml:space="preserve">RES, 51K OHM, 1%, 1/16W, 100PPM/C, 0402</t>
  </si>
  <si>
    <t xml:space="preserve">RES, 24.9 OHM, 1%, 0201</t>
  </si>
  <si>
    <t xml:space="preserve">RES, 887K OHM,1%,0402</t>
  </si>
  <si>
    <t xml:space="preserve">RES, 21.0K OHM, 1%, 0402</t>
  </si>
  <si>
    <t xml:space="preserve">RES, 16.9K OHM, 1%, 0402</t>
  </si>
  <si>
    <t xml:space="preserve">RES, 17.4K, 1%, 0402</t>
  </si>
  <si>
    <t xml:space="preserve">RES, 10.2K OHM, 1%, 0402</t>
  </si>
  <si>
    <t xml:space="preserve">RES, 14.0K OHM, 1%, 0402</t>
  </si>
  <si>
    <t xml:space="preserve">RES, 38.3K OHM, 1%, 0402</t>
  </si>
  <si>
    <t xml:space="preserve">RES, 78.7K OHM,1%,0402</t>
  </si>
  <si>
    <t xml:space="preserve">RES, 5.49K, 1%, 1/16W, 0402</t>
  </si>
  <si>
    <t xml:space="preserve">Res, 2K, 1%, 1/20W, 0201</t>
  </si>
  <si>
    <t xml:space="preserve">RES, 28.7K OHM, 1%, 0201</t>
  </si>
  <si>
    <t xml:space="preserve">RES, 39.2K OHM, 1%, 0201</t>
  </si>
  <si>
    <t xml:space="preserve">RES, 9.09K OHM, 1%, 0402</t>
  </si>
  <si>
    <t xml:space="preserve">RES, 3.4K OHM, 1%, 0402</t>
  </si>
  <si>
    <t xml:space="preserve">RES, 178K OHM,1%,0402</t>
  </si>
  <si>
    <t xml:space="preserve">RES, 35.7K OHM, 1%, 0402</t>
  </si>
  <si>
    <t xml:space="preserve">RES, 383K OHM, 1%, 0402</t>
  </si>
  <si>
    <t xml:space="preserve">RES, 402K OHM, 1%, 0402</t>
  </si>
  <si>
    <t xml:space="preserve">RES, 15.4K OHM,1%,0402</t>
  </si>
  <si>
    <t xml:space="preserve">RES, 7.32K OHM, 1%, 0402</t>
  </si>
  <si>
    <t xml:space="preserve">RES, 2.87K OHM, 1%, 0402</t>
  </si>
  <si>
    <t xml:space="preserve">RES, 37.4K OHM, 1%, 0402</t>
  </si>
  <si>
    <t xml:space="preserve">RES, 3.83K OHM, 1%, 0402</t>
  </si>
  <si>
    <t xml:space="preserve">RES, 3.24k OHM, 1%, 0402, 1/16W</t>
  </si>
  <si>
    <t xml:space="preserve">RES, 0.012 OHM, 1%, 0805, 1/4W</t>
  </si>
  <si>
    <t xml:space="preserve">RES, 7.32K OHM, 0.1%, 1/16W, 25PPM/C, 04</t>
  </si>
  <si>
    <t xml:space="preserve">RES, 8.66K OHM, 1%, 0402</t>
  </si>
  <si>
    <t xml:space="preserve">RES, 0.012 OHM, 1%, 1206, 1/2W</t>
  </si>
  <si>
    <t xml:space="preserve">RES, 33.2K OHM, 1%, 0402</t>
  </si>
  <si>
    <t xml:space="preserve">RES, THERMISTOR NTC, 330KOHM, B=4601-475</t>
  </si>
  <si>
    <t xml:space="preserve">RES, THERMISTOR, 10K, B=3960-4455K, 5%,</t>
  </si>
  <si>
    <t xml:space="preserve">RES, 182K OHM, 1%, 0402</t>
  </si>
  <si>
    <t xml:space="preserve">RES, 14.7 OHM, 1%, 0402</t>
  </si>
  <si>
    <t xml:space="preserve">RES, 35.7 OHM, 1%, 0402</t>
  </si>
  <si>
    <t xml:space="preserve">RES, 309 OHM, 1%, 0402</t>
  </si>
  <si>
    <t xml:space="preserve">RES, 430 OHM,5%,1210</t>
  </si>
  <si>
    <t xml:space="preserve">RES, 6.98K OHM, 1%, 0402</t>
  </si>
  <si>
    <t xml:space="preserve">RES, 51 OHM,5%,1210</t>
  </si>
  <si>
    <t xml:space="preserve">RES, 4.53K OHM, 1%, 1/16W, 100PPM/C, 040</t>
  </si>
  <si>
    <t xml:space="preserve">RES, 9.53K OHM,1%,0402</t>
  </si>
  <si>
    <t xml:space="preserve">RES, 4.53K OHM, 1%, 0201</t>
  </si>
  <si>
    <t xml:space="preserve">RES, 5.9K OHM, 1%, 0402</t>
  </si>
  <si>
    <t xml:space="preserve">RES, 3.9K OHM, 0.1%, 1/16W, 25PPM/C, 040</t>
  </si>
  <si>
    <t xml:space="preserve">RES, 10 OHM, 1%, 0201</t>
  </si>
  <si>
    <t xml:space="preserve">RES, 23.2K OHM, 1%, 0402</t>
  </si>
  <si>
    <t xml:space="preserve">RES, 0.051 OHM, 1%, 0402</t>
  </si>
  <si>
    <t xml:space="preserve">RES, 4.32K OHM, 1%, 0402</t>
  </si>
  <si>
    <t xml:space="preserve">RES, 13.7K OHM, 1%, 0402</t>
  </si>
  <si>
    <t xml:space="preserve">RES, 374 OHM, 1%, 0402</t>
  </si>
  <si>
    <t xml:space="preserve">RES, 1.30K OHM, 1%, 0402</t>
  </si>
  <si>
    <t xml:space="preserve">RES, 1.78K OHM, 1%, 0402</t>
  </si>
  <si>
    <t xml:space="preserve">RES, 60.4 OHM,1%,0402</t>
  </si>
  <si>
    <t xml:space="preserve">RES, 60.4 OHM, 1%, 0201</t>
  </si>
  <si>
    <t xml:space="preserve">RES, 40.2 OHM, 1%, 0201</t>
  </si>
  <si>
    <t xml:space="preserve">RES, 121 OHM, 1%, 0201</t>
  </si>
  <si>
    <t xml:space="preserve">RES, 0.003 OHM, 1%, 1/2W, 2010</t>
  </si>
  <si>
    <t xml:space="preserve">RES, 1.15K OHM,1%,0402</t>
  </si>
  <si>
    <t xml:space="preserve">RES, 178 OHM, 1%, 0402</t>
  </si>
  <si>
    <t xml:space="preserve">RES, 316 OHM, 1%, 0402</t>
  </si>
  <si>
    <t xml:space="preserve">RES, 976 OHM, 1%, 0402</t>
  </si>
  <si>
    <t xml:space="preserve">RES, THERMISTOR, 100K, B=4200K, 3%,0603</t>
  </si>
  <si>
    <t xml:space="preserve">RES, THERMISTOR, 220K, B=4500K, 3%,0603</t>
  </si>
  <si>
    <t xml:space="preserve">RES, 5.6K OHM, 1%, 0402</t>
  </si>
  <si>
    <t xml:space="preserve">RES, 6.49K OHM, 1%, 0402</t>
  </si>
  <si>
    <t xml:space="preserve">RES, 124K OHM, 1%, 0402</t>
  </si>
  <si>
    <t xml:space="preserve">RES, 127K OHM, 1%, 0402</t>
  </si>
  <si>
    <t xml:space="preserve">RES, 196K OHM, 1%, 0402</t>
  </si>
  <si>
    <t xml:space="preserve">RES, 6.8 OHM, 1%, 0603,1/10W</t>
  </si>
  <si>
    <t xml:space="preserve">RES, 0.1 OHM, 1%, 0402</t>
  </si>
  <si>
    <t xml:space="preserve">RES, 0.820 OHM, 1%, 0402</t>
  </si>
  <si>
    <t xml:space="preserve">RES, 124 OHM, 1%, 0603</t>
  </si>
  <si>
    <t xml:space="preserve">RES, 5.23K OHM, 1%, 0402</t>
  </si>
  <si>
    <t xml:space="preserve">RES, 681K OHM, 1%, 0402</t>
  </si>
  <si>
    <t xml:space="preserve">RES, THERMISTOR, 6.8K, B25/75=3477K, 5%,</t>
  </si>
  <si>
    <t xml:space="preserve">RES, 14.7K OHM, 1%, 0402</t>
  </si>
  <si>
    <t xml:space="preserve">RES, 42.2K OHM, 1%, 0402</t>
  </si>
  <si>
    <t xml:space="preserve">RES, 20.5K OHM, 0.1%, 1/16W, 25PPM/C, 04</t>
  </si>
  <si>
    <t xml:space="preserve">RES, 16.4K OHM, 0.1%, 1/16W, 25PPM/C, 04</t>
  </si>
  <si>
    <t xml:space="preserve">RES, 825K OHM, 1%, 0402</t>
  </si>
  <si>
    <t xml:space="preserve">RES, 4.99 OHM, 1%, 0402</t>
  </si>
  <si>
    <t xml:space="preserve">RES, 715 OHM, 0.25%, 1/16W, 25PPM/C, 040</t>
  </si>
  <si>
    <t xml:space="preserve">RES, 2 OHM, 1%, 0402</t>
  </si>
  <si>
    <t xml:space="preserve">RES, 44.2K OHMS, 1%, 0402</t>
  </si>
  <si>
    <t xml:space="preserve">RES, 2.43K OHM, 1%, 0402</t>
  </si>
  <si>
    <t xml:space="preserve">RES, 22.1 OHM, 1%, 0201</t>
  </si>
  <si>
    <t xml:space="preserve">RES, TNF, 8.2K OHM, 0.1%, 1/16W, 25PPM/C</t>
  </si>
  <si>
    <t xml:space="preserve">RES, TKF, 15.8K OHM, 1%, 1/16W, 100PPM/C</t>
  </si>
  <si>
    <t xml:space="preserve">RES, TKF, 750K OHM, 1%, 1/16W, 100PPM/C,</t>
  </si>
  <si>
    <t xml:space="preserve">RES, 2.8K OHM, 0.1%, 1/16W, 25PPM/C, 040</t>
  </si>
  <si>
    <t xml:space="preserve">RES, TNF, 2.87K OHM, 0.1%, 1/16W, 25PPM/</t>
  </si>
  <si>
    <t xml:space="preserve">LFARISRES-00642</t>
  </si>
  <si>
    <t xml:space="preserve">RES-00642</t>
  </si>
  <si>
    <t xml:space="preserve">RES, 1.4M OHM, 1%, 0.0625W, 200PPM/C, 04</t>
  </si>
  <si>
    <t xml:space="preserve">KOA CORPORATION(RK73H1ETTP1404F)| SAMSUNG ELECTRO-MECHANICS(RC1005F1404CS)| SAMSUNG ELECTRO-MECHANICS(RCS1005F1404CS)| SEI(RMCF0402FT1M40)| VISHAY(CRCW04021M40FKED)| YAGEO CORPORATION(RC0402FR-071M4L)</t>
  </si>
  <si>
    <t xml:space="preserve">FET, NCH, FDV301N, 0.22A, SOT23</t>
  </si>
  <si>
    <t xml:space="preserve">TRANSISTOR,NPN,2N3904,TO-92 (THRU-HOLE)</t>
  </si>
  <si>
    <t xml:space="preserve">TRANSISTOR,NPN,2N3904,TO-92 (CONVERT TO</t>
  </si>
  <si>
    <t xml:space="preserve">NFET,PWR,25V,60A,0.0025-0.0027OHMS,SO8/S</t>
  </si>
  <si>
    <t xml:space="preserve">MAGNETIC, 1000BASE-T, 1:1, SINGLE PORT</t>
  </si>
  <si>
    <t xml:space="preserve">CON,SKT,DIP,1P,PRESS FIT</t>
  </si>
  <si>
    <t xml:space="preserve">CON,HDR,2X1,THRU HOLE</t>
  </si>
  <si>
    <t xml:space="preserve">CON, SSD USB, HDR, 2X5, VOID AT ROW B /</t>
  </si>
  <si>
    <t xml:space="preserve">MOLEX INC(71308-9310)| MOLEX INC(71308-9311)</t>
  </si>
  <si>
    <t xml:space="preserve">CON,2X7,XILINX PROGRAMMING HEADER</t>
  </si>
  <si>
    <t xml:space="preserve">CON,MICROFIT3,4,FAN TRAY,SM</t>
  </si>
  <si>
    <t xml:space="preserve">AMPHENOL TAIWAN CORPORATION(G881MA04102S1EU)| MOLEX INC(43045-0418)</t>
  </si>
  <si>
    <t xml:space="preserve">CON, LPH, POWER, RECEPTICAL, 10-PWR, 16-</t>
  </si>
  <si>
    <t xml:space="preserve">CON,EDGELINE,MOLEX,68 PINS</t>
  </si>
  <si>
    <t xml:space="preserve">CON, PCIE X1, 36 PIN, 30 MICROINCH, ROHS</t>
  </si>
  <si>
    <t xml:space="preserve">CON, SATA  RECEPTACLE, TH</t>
  </si>
  <si>
    <t xml:space="preserve">CON,HDR4x1,THRU HOLE,0.1 IN</t>
  </si>
  <si>
    <t xml:space="preserve">AMPHENOL FCI(77311-118-04LF)| AMPHENOL FCI-VALLEY GREEN USA(77311-118-04LF)| FCI INC(77311-118-04LF)| MOLEX INC(90120-0924)| TE CONNECTIVITY(5-146274-4)</t>
  </si>
  <si>
    <t xml:space="preserve">CON, HDR, 2X4, SMD</t>
  </si>
  <si>
    <t xml:space="preserve">CON, HDR, 2X2, SMD</t>
  </si>
  <si>
    <t xml:space="preserve">CON, SATA EDGE, SMD</t>
  </si>
  <si>
    <t xml:space="preserve">CON, SATA RECEPTACLE, SMD</t>
  </si>
  <si>
    <t xml:space="preserve">CON,RJ45,2X1,GRN/ORG LEDS,NO MAGNETICS</t>
  </si>
  <si>
    <t xml:space="preserve">CON,USB,TYPE A,SINGLE, VERTICAL, ROHS</t>
  </si>
  <si>
    <t xml:space="preserve">CON, MCX, JACK, FEMALE, PCB MOUNT, STRAI</t>
  </si>
  <si>
    <t xml:space="preserve">CON,RJ45,SINGLE,NO XFMER, NO LED</t>
  </si>
  <si>
    <t xml:space="preserve">HDR, 2X5, 0.05 IN PITCH, SMT</t>
  </si>
  <si>
    <t xml:space="preserve">CON, PCIE X1, 36 PIN, PRESS FIT</t>
  </si>
  <si>
    <t xml:space="preserve">CON,RJ45,SINGLE,NO XFMER, NO LED,140MIL</t>
  </si>
  <si>
    <t xml:space="preserve">SOCKET, M.2 FOR SSD,M-KEY,4.2MM HIGH, SM</t>
  </si>
  <si>
    <t xml:space="preserve">CON,SMT,QSFP+ 28Gbps,38 POS.</t>
  </si>
  <si>
    <t xml:space="preserve">CON, MICROFIT 3MM, 2X3P, SM</t>
  </si>
  <si>
    <t xml:space="preserve">CON, USB3.0, TYPE-A</t>
  </si>
  <si>
    <t xml:space="preserve">CON, RA, FFC, ZIF, 26 POS, 0.5mm, GOLD,</t>
  </si>
  <si>
    <t xml:space="preserve">CON, PCIE X1, 36 PIN, 30 MICROINCH, SMT</t>
  </si>
  <si>
    <t xml:space="preserve">CON,PWR TERMINAL,6 PIN,PRESS-FIT,M3 THRE</t>
  </si>
  <si>
    <t xml:space="preserve">SCREW,M3X5,PAN HEAD PHILLIPS,NYLON</t>
  </si>
  <si>
    <t xml:space="preserve">SCREW,FLAT HEAD,PH,M3X4MM,UNDERCUT,STAIN</t>
  </si>
  <si>
    <t xml:space="preserve">HARDWARE SPECIALITY COMP.(914675)| HARDWARE SPECIALITY COMP.(944748)| PENCOM - USA(SR5402)| PENCOM(SR5402)</t>
  </si>
  <si>
    <t xml:space="preserve">FAS,NUT,SOLDER,PEM,M3 THREAD,2.00MM THIC</t>
  </si>
  <si>
    <t xml:space="preserve">WASHER,LOCK,EXT TOOTH,NO. 8,STAINLESS</t>
  </si>
  <si>
    <t xml:space="preserve">SCREW,FLAT HEAD,PHILLIPS,M4X5.00 LONG,ST</t>
  </si>
  <si>
    <t xml:space="preserve">NUT,SOLDER,PEM,M2 THREAD,2.00MM THICK</t>
  </si>
  <si>
    <t xml:space="preserve">SCREW,PAN HEAD #1 PHILLIPS,M3X14,SEMS WA</t>
  </si>
  <si>
    <t xml:space="preserve">SCREW,PAN HEAD,PHILLIPS,M3X10MM,THREADFO</t>
  </si>
  <si>
    <t xml:space="preserve">SCREW,FLAT HEAD,PHILLIPS,M3X10,THREAD FO</t>
  </si>
  <si>
    <t xml:space="preserve">SCREW,CAP,SOCKET HEAD,HEX,M3X10MM,BLACK</t>
  </si>
  <si>
    <t xml:space="preserve">SCREW,PAN HEAD,#1 PHILLIPS,M2X10,SEMS,DU</t>
  </si>
  <si>
    <t xml:space="preserve">SPACER,.25 IN OD,.12 IN ID,.10 IN LONG,P</t>
  </si>
  <si>
    <t xml:space="preserve">SCREW,CAP,M3X6MM,SOC HD,HEX,STAINLESS,PA</t>
  </si>
  <si>
    <t xml:space="preserve">SCREW,PAN HEAD,#1 PHILLIPS,M2X12,SEMS,DU</t>
  </si>
  <si>
    <t xml:space="preserve">RETAINING CLIP,COOPER BUSSMANN/HEILIND H</t>
  </si>
  <si>
    <t xml:space="preserve">SCREW,PAN HEAD #1 PHILLIPS,M3X16,SEMS WA</t>
  </si>
  <si>
    <t xml:space="preserve">HARDWARE SPECIALITY COMP.(943764)| PENCOM - USA(SE4774)| PENCOM(SE4774)</t>
  </si>
  <si>
    <t xml:space="preserve">STANDOFF, HEX, M3FX35.37L, M3MX6.5L, STL</t>
  </si>
  <si>
    <t xml:space="preserve">HARDWARE SPECIALTY COMPANY(941794)| HARDWARE SPECIALTY COMPANY(944463)| PENCOM - USA(ST7062)| PENCOM(ST7062)</t>
  </si>
  <si>
    <t xml:space="preserve">SCREW,PAN HEAD #1 PHILLIPS,M3X25,SEMS WA</t>
  </si>
  <si>
    <t xml:space="preserve">SCREW,PAN HEAD #1 PHILLIPS,M3X20,SEMS WA</t>
  </si>
  <si>
    <t xml:space="preserve">SCREW, M3x6MM, PAN HEAD,PHILLIPS,STAINLE</t>
  </si>
  <si>
    <t xml:space="preserve">SCREW,FLAT HEAD,PH,M4X6MM,STAINLESS,PATC</t>
  </si>
  <si>
    <t xml:space="preserve">SCREW,PAN HEAD,#1 PHILLIPS,M2X4,SEMS,DUA</t>
  </si>
  <si>
    <t xml:space="preserve">SCREW, MACH, M3X8MML, HEX SKT, FL HD, SS</t>
  </si>
  <si>
    <t xml:space="preserve">SCREW, THRD FRMG, K30X8MML, PH, PN HD, S</t>
  </si>
  <si>
    <t xml:space="preserve">SCREW, TAP, #2X3/8 IN L, PH, PN HD, STL,</t>
  </si>
  <si>
    <t xml:space="preserve">LFARIFAS-00576</t>
  </si>
  <si>
    <t xml:space="preserve">SCREW, MACH, M3X8MML, PH, UFL HD, STL, Z</t>
  </si>
  <si>
    <t xml:space="preserve">HARDWARE SPECIALTY COMPANY(905451)| PENCOM(SC7361)</t>
  </si>
  <si>
    <t xml:space="preserve">SCREW, MACH, M3X6MML, PH, PN HD, SQ CN S</t>
  </si>
  <si>
    <t xml:space="preserve">HARDWARE SPECIALTY(900133)| PENCOM(SC7136)</t>
  </si>
  <si>
    <t xml:space="preserve">LFARIFAS-00609</t>
  </si>
  <si>
    <t xml:space="preserve">SCREW, MACH, M3X6MML, PH, UFL HD, STL, Z</t>
  </si>
  <si>
    <t xml:space="preserve">PENCOM(SW1288)</t>
  </si>
  <si>
    <t xml:space="preserve">LFARIFAS-00617</t>
  </si>
  <si>
    <t xml:space="preserve">SCREW, MACH, M3X4MML, PH, UFL HD, STL, Z</t>
  </si>
  <si>
    <t xml:space="preserve">PENCOM(SC9464)</t>
  </si>
  <si>
    <t xml:space="preserve">SCREW,PAN HEAD,#1 PHILLIPS,M3X5MM,EXT TO</t>
  </si>
  <si>
    <t xml:space="preserve">LFARIFAS-00622</t>
  </si>
  <si>
    <t xml:space="preserve">LATCH, SSD, M.2 BOARD, 2.5MM ABOVE PCB,</t>
  </si>
  <si>
    <t xml:space="preserve">LFARIFAS-00627</t>
  </si>
  <si>
    <t xml:space="preserve">SCREW, FLAT HEAD, TORX, #6-19, PLAST 48-</t>
  </si>
  <si>
    <t xml:space="preserve">PENCOM(SW1460)</t>
  </si>
  <si>
    <t xml:space="preserve">HARDWARE SPECIALTY COMPANY(950622)| PENCOM(SW1460)</t>
  </si>
  <si>
    <t xml:space="preserve">SCREW, SHLDR, M3X4MML, PH, CAP HD, STL,</t>
  </si>
  <si>
    <t xml:space="preserve">FAS,SPACER,SOLDER,PEM,3.6MM ID, 7.14MM O</t>
  </si>
  <si>
    <t xml:space="preserve">LFARIFAS-00789-Q</t>
  </si>
  <si>
    <t xml:space="preserve">FAS-00789</t>
  </si>
  <si>
    <t xml:space="preserve">FAS, STANDOFF, M3X6MML, RND, STEEL, SMT</t>
  </si>
  <si>
    <t xml:space="preserve">PENCOM(ST6645)| PENN ENGINEERING(SMTSO-M3-6ET)</t>
  </si>
  <si>
    <t xml:space="preserve">LFARIFAS-00790-Q</t>
  </si>
  <si>
    <t xml:space="preserve">FAS-00790</t>
  </si>
  <si>
    <t xml:space="preserve">PENN ENGINEERING(SMTSO-3.6-6ET)</t>
  </si>
  <si>
    <t xml:space="preserve">FAS,SCREW,PAN HEAD PHILLIPS,M4X8 SEMS</t>
  </si>
  <si>
    <t xml:space="preserve">STANDOFF,HEX,FEMALE,NYLON 6/6,NAT,M3.0X1</t>
  </si>
  <si>
    <t xml:space="preserve">GASKET,FOAM,SILICONE,12.7MM OD,6.35MM ID</t>
  </si>
  <si>
    <t xml:space="preserve">GASKET, HT840,FOAM,SILICONE,6.5MM OD,3.5</t>
  </si>
  <si>
    <t xml:space="preserve">GASKETS,FOAM,UPPER POINT REYES SNORKEL</t>
  </si>
  <si>
    <t xml:space="preserve">GASKETS,FOAM,LOWER POINT REYES SNORKEL</t>
  </si>
  <si>
    <t xml:space="preserve">GASKETS,FOAM,UPPER,THIN,POINT REYES SNOR</t>
  </si>
  <si>
    <t xml:space="preserve">GASKETS,FOAM,LOWER,THIN,POINT REYES SNOR</t>
  </si>
  <si>
    <t xml:space="preserve">HEATSINK,ACTIVATOR FOR ADHESIVE</t>
  </si>
  <si>
    <t xml:space="preserve">LBL,MAC ADDRESS, 1.00 IN  x 0.25 IN</t>
  </si>
  <si>
    <t xml:space="preserve">LBL,PART NUMBER, PCA, 1.00 IN  x 0.25 IN</t>
  </si>
  <si>
    <t xml:space="preserve">LBL,BLANK,1.00X.25 INCH,FOR PRINTING ASS</t>
  </si>
  <si>
    <t xml:space="preserve">LBL,SERIAL NUMBER, 1.00 IN  x 0.25 IN</t>
  </si>
  <si>
    <t xml:space="preserve">LBL,FRONT PORTS, TOMALES / MENDOCINO</t>
  </si>
  <si>
    <t xml:space="preserve">LBL,SFP,PORT NUMBERS,2X8 CONNECTOR</t>
  </si>
  <si>
    <t xml:space="preserve">CYMMETRIK ENTERPRISE(LBL-00209-02)</t>
  </si>
  <si>
    <t xml:space="preserve">LBL, PART NUMBER, Non PCA, 1.00 IN x 0.2</t>
  </si>
  <si>
    <t xml:space="preserve">LBL,SFP,PORT NUMBERS,2X6 CONNECTOR,1-24</t>
  </si>
  <si>
    <t xml:space="preserve">CYMMETRIK ENTERPRISE(LBL-00227-01)</t>
  </si>
  <si>
    <t xml:space="preserve">LBL,SFP,PORT NUMBERS,25-52</t>
  </si>
  <si>
    <t xml:space="preserve">CYMMETRIK ENTERPRISE(LBL-00228-01)</t>
  </si>
  <si>
    <t xml:space="preserve">CYMMETRIK ENTERPRISE(LBL-00292-01)</t>
  </si>
  <si>
    <t xml:space="preserve">Thermal sensor label for Alta HSK bake p</t>
  </si>
  <si>
    <t xml:space="preserve">COMPLIANCE LABEL, BLANK, SILVER   3.75 i</t>
  </si>
  <si>
    <t xml:space="preserve">LABEL,PT REYES,DUAL CORD WARNING</t>
  </si>
  <si>
    <t xml:space="preserve">Label, A/S Bag, ESD/#4 Chinese Recycling</t>
  </si>
  <si>
    <t xml:space="preserve">LBL,OAK,MODEL NUMBER</t>
  </si>
  <si>
    <t xml:space="preserve">LBL,OAK-SSD,MODEL NUMBER</t>
  </si>
  <si>
    <t xml:space="preserve">LBL,COMPLIANCE,BLANK,SILVER,3.75 IN x 5.</t>
  </si>
  <si>
    <t xml:space="preserve">LBL,COMPLIANCE,BLANK,SILVER,3.75 IN  x 5</t>
  </si>
  <si>
    <t xml:space="preserve">LBL,MENDOCINO,BACK LEFT</t>
  </si>
  <si>
    <t xml:space="preserve">LBL,MENDOCINO,BACK RIGHT</t>
  </si>
  <si>
    <t xml:space="preserve">LBL,RUSSIAN GULCH,BACK LEFT</t>
  </si>
  <si>
    <t xml:space="preserve">LBL,RUSSIAN GULCH,BACK RIGHT</t>
  </si>
  <si>
    <t xml:space="preserve">CYMMETRIK ENTERPRISE(LBL-00520-02)</t>
  </si>
  <si>
    <t xml:space="preserve">LBL,M4,RB,FM HANDLE</t>
  </si>
  <si>
    <t xml:space="preserve">LBL,OLD FAITHFUL,MODEL NUMBER</t>
  </si>
  <si>
    <t xml:space="preserve">CYMMETRIK ENTERPRISE(LBL-00538-02)| SUNRISE PAPER(LBL-00538-02)</t>
  </si>
  <si>
    <t xml:space="preserve">TAPE,DOUBLE COATED,3M 9495LE,12.7MM SQUA</t>
  </si>
  <si>
    <t xml:space="preserve">LBL,PART NUMBER, BLANK, WHITE, 0.75 IN</t>
  </si>
  <si>
    <t xml:space="preserve">LBL, XBOW CONNECTOR, SPRING INSULATOR</t>
  </si>
  <si>
    <t xml:space="preserve">BRADY TECHNOLOGY SDN BHD(LBL-00625-02)| CYMMETRIK ENTERPRISE(LBL-00625-02)| LUSTRE-CAL(LBL-00625-02)</t>
  </si>
  <si>
    <t xml:space="preserve">LBL,OLD FAITHFUL WITH SSD,MODEL NUMBER</t>
  </si>
  <si>
    <t xml:space="preserve">LBL,CLOUDSREST2,MODEL NUMBER</t>
  </si>
  <si>
    <t xml:space="preserve">CYMMETRIK(LBL-00632-01)| LUSTRE CAL(LBL-00632-01)</t>
  </si>
  <si>
    <t xml:space="preserve">LBL, ASY PART NUMBER, 1.00 IN x 0.25 IN,</t>
  </si>
  <si>
    <t xml:space="preserve">BRADLEY NAMEPLATE CORP(LBL-00681-02)| CYMMETRIK ENTERPRISE(LBL-00681-02)| LUSTRE-CAL(LBL-00681-02)</t>
  </si>
  <si>
    <t xml:space="preserve">LBL,KOREA COMPLIANCE LABEL, KCC, YL, GEN</t>
  </si>
  <si>
    <t xml:space="preserve">CYMMETRIK ENTERPRISE(LBL-00693-01)| LUSTRE CAL(LBL-00693-01)</t>
  </si>
  <si>
    <t xml:space="preserve">LBL,YL,MT QUADRANT PLUS STAT,MODEL NUMBE</t>
  </si>
  <si>
    <t xml:space="preserve">BRADLEY NAMEPLATE CORP (LBL-00760-01) | CYMMETRIK ENTERPRISE (LBL-00760-01)</t>
  </si>
  <si>
    <t xml:space="preserve">LBL,SEQUOIA,CYPRESS 4 TTH, HINGE, COVER,</t>
  </si>
  <si>
    <t xml:space="preserve">LBL,SEQUOIA,CYPRESS 8 TTH, HINGE, COVER,</t>
  </si>
  <si>
    <t xml:space="preserve">KOREA COMPLIANCE LABEL,KCC,Y4 FABRIC MOD</t>
  </si>
  <si>
    <t xml:space="preserve">KOREA COMPLIANCE LABEL,KCC,Y8 FABRIC MOD</t>
  </si>
  <si>
    <t xml:space="preserve">KOREA COMPLIANCE LABEL,KCC,Y12 FABRIC MO</t>
  </si>
  <si>
    <t xml:space="preserve">KOREA COMPLIANCE LABEL,KCC,Y16 FABRIC MO</t>
  </si>
  <si>
    <t xml:space="preserve">LBL, BLANK, WHITE, 0.50 IN  x 0.25 IN ,</t>
  </si>
  <si>
    <t xml:space="preserve">LFARILBL-00885-03</t>
  </si>
  <si>
    <t xml:space="preserve">LBL-00885-03</t>
  </si>
  <si>
    <t xml:space="preserve">CYMMETRIK ENTERPRISE(LBL-00885-03)| LUSTRE-CAL(LBL-00885-03)</t>
  </si>
  <si>
    <t xml:space="preserve">LFARILBL-00901-03</t>
  </si>
  <si>
    <t xml:space="preserve">CYMMETRIK ENTERPRISE(LBL-00901-03)</t>
  </si>
  <si>
    <t xml:space="preserve">LFARILBL-00919-01</t>
  </si>
  <si>
    <t xml:space="preserve">TAPE,DOUBLE COATED,3M 4936, 131.8MM x 7.</t>
  </si>
  <si>
    <t xml:space="preserve">LFARILBL-00998-01</t>
  </si>
  <si>
    <t xml:space="preserve">LFARILBL-01000-01</t>
  </si>
  <si>
    <t xml:space="preserve">LFARILBL-01001-01</t>
  </si>
  <si>
    <t xml:space="preserve">LFARILBL-01012-01</t>
  </si>
  <si>
    <t xml:space="preserve">LBL,DENALI,EJECT,LEFT</t>
  </si>
  <si>
    <t xml:space="preserve">LFARILBL-01027-01</t>
  </si>
  <si>
    <t xml:space="preserve">LBL,DENALI,EJECT,RIGHT</t>
  </si>
  <si>
    <t xml:space="preserve">LFARILBL-01031-02-Q</t>
  </si>
  <si>
    <t xml:space="preserve">LBL-01031-02</t>
  </si>
  <si>
    <t xml:space="preserve">CYMMETRIK ENTERPRISE(LBL-01031-02)</t>
  </si>
  <si>
    <t xml:space="preserve">LBL, SEQUOIA, 7304X3 FC, KOREA COMPLIANC</t>
  </si>
  <si>
    <t xml:space="preserve">LBL, SEQUOIA, KOREA COMPLIANCE, 7300X3 L</t>
  </si>
  <si>
    <t xml:space="preserve">LBL, TUBA, TORRANCE, LOWER PORTS, MODEL</t>
  </si>
  <si>
    <t xml:space="preserve">LBL, TUBA, MONTEBELLO, STATUS, MANAGEMEN</t>
  </si>
  <si>
    <t xml:space="preserve">LFARILBL-01136-01</t>
  </si>
  <si>
    <t xml:space="preserve">LBL,DENALI,LC,CLEARWATER,MODEL NUMBER</t>
  </si>
  <si>
    <t xml:space="preserve">LFARILBL-01165-01</t>
  </si>
  <si>
    <t xml:space="preserve">ECO Sanmina, cost tranfer from SSJ</t>
  </si>
  <si>
    <t xml:space="preserve">LFARILBL-01234-01-Q</t>
  </si>
  <si>
    <t xml:space="preserve">LBL-01234-01</t>
  </si>
  <si>
    <t xml:space="preserve">LBL,DENALI,LC,SILVERTHRONE-MQ,MODEL NUMB</t>
  </si>
  <si>
    <t xml:space="preserve">CYMMETRIK ENTERPRISE(LBL-01234-01)</t>
  </si>
  <si>
    <t xml:space="preserve">LFARILBL-01325-01-Q</t>
  </si>
  <si>
    <t xml:space="preserve">LBL-01325-01</t>
  </si>
  <si>
    <t xml:space="preserve">LABEL,DN,FC,BLANK,OVERYLAY,5MILS</t>
  </si>
  <si>
    <t xml:space="preserve">CYMMETRIK ENTERPRISE(LBL-01325-01)| LUSTRE-CAL(LBL-01325-01)</t>
  </si>
  <si>
    <t xml:space="preserve">STANDOFF,6.00HEX,MF,M3 THREADS,33.84MM L</t>
  </si>
  <si>
    <t xml:space="preserve">HARDWARE SPECIALTY COMPANY(914972)| PENCOM(ST4886)| TTM TECHNOLOGIES(MECH-00196-01)</t>
  </si>
  <si>
    <t xml:space="preserve">STANDOFF,6.00MM HEX,MF,M3 THREADS,15.00M</t>
  </si>
  <si>
    <t xml:space="preserve">STANDOFF,6.00HEX,MF,M3 THREADS,10.00MM L</t>
  </si>
  <si>
    <t xml:space="preserve">HARDWARE SPECIALTY COMPANY(944967)| PENCOM(ST4553)| RAF ELECTRONIC HARDWARE(M2145-3005-SS)</t>
  </si>
  <si>
    <t xml:space="preserve">CLAMP,CABLE.PLASTIC,.25 DIA,.38 WIDE</t>
  </si>
  <si>
    <t xml:space="preserve">PANDUIT CORP (CCS25-S8-C) (CCS25-S8-M)</t>
  </si>
  <si>
    <t xml:space="preserve">MECH,MO,CABLE,GROMMET, .5 IN OD and .25</t>
  </si>
  <si>
    <t xml:space="preserve">LFARIMECH-01852-01</t>
  </si>
  <si>
    <t xml:space="preserve">BIVAR INC.(BFL-8011)</t>
  </si>
  <si>
    <t xml:space="preserve">LFARIMECH-02238-01</t>
  </si>
  <si>
    <t xml:space="preserve">LFARIMECH-02239-01</t>
  </si>
  <si>
    <t xml:space="preserve">MECH,LIGHTPIPE,FLEXIBLE,3.0 INCH</t>
  </si>
  <si>
    <t xml:space="preserve">MECH,LIGHTPIPE,FLEXIBLE,3.5 INCH</t>
  </si>
  <si>
    <t xml:space="preserve">3M INTERCONNECT SOLUTIONS(CT4BK18-C)| HELLERMANN TYTON(T18R0UVM4)| PANDUIT CORP(PLT1M-C0)| PANDUIT CORP(PLT1M-M30)| PENCOM(PL2141)</t>
  </si>
  <si>
    <t xml:space="preserve">SWTCH, PUSHBUTTON, 4PIN, NO, SMD</t>
  </si>
  <si>
    <t xml:space="preserve">SWITCH, DIP, 4 POS, SPST, SMD, 300 MIL G</t>
  </si>
</sst>
</file>

<file path=xl/styles.xml><?xml version="1.0" encoding="utf-8"?>
<styleSheet xmlns="http://schemas.openxmlformats.org/spreadsheetml/2006/main">
  <numFmts count="11">
    <numFmt numFmtId="164" formatCode="General"/>
    <numFmt numFmtId="165" formatCode="_(\$* #,##0.00_);_(\$* \(#,##0.00\);_(\$* \-??_);_(@_)"/>
    <numFmt numFmtId="166" formatCode="mm/dd/yyyy"/>
    <numFmt numFmtId="167" formatCode="0"/>
    <numFmt numFmtId="168" formatCode="_(\$* #,##0.00000_);_(\$* \(#,##0.00000\);_(\$* \-??_);_(@_)"/>
    <numFmt numFmtId="169" formatCode="\$#,##0.00000"/>
    <numFmt numFmtId="170" formatCode="General"/>
    <numFmt numFmtId="171" formatCode="0.00000"/>
    <numFmt numFmtId="172" formatCode="@"/>
    <numFmt numFmtId="173" formatCode="_(* #,##0.00_);_(* \(#,##0.00\);_(* \-??_);_(@_)"/>
    <numFmt numFmtId="174" formatCode="_(* #,##0_);_(* \(#,##0\);_(* \-??_);_(@_)"/>
  </numFmts>
  <fonts count="21">
    <font>
      <sz val="10"/>
      <color rgb="FF000000"/>
      <name val="Arial"/>
      <family val="0"/>
      <charset val="1"/>
    </font>
    <font>
      <sz val="10"/>
      <name val="Arial"/>
      <family val="0"/>
    </font>
    <font>
      <sz val="10"/>
      <name val="Arial"/>
      <family val="0"/>
    </font>
    <font>
      <sz val="10"/>
      <name val="Arial"/>
      <family val="0"/>
    </font>
    <font>
      <sz val="11"/>
      <color rgb="FF000000"/>
      <name val="Arial"/>
      <family val="2"/>
      <charset val="1"/>
    </font>
    <font>
      <sz val="10"/>
      <color rgb="FF000000"/>
      <name val="Arial"/>
      <family val="2"/>
      <charset val="1"/>
    </font>
    <font>
      <b val="true"/>
      <sz val="10"/>
      <color rgb="FF000000"/>
      <name val="Arial"/>
      <family val="2"/>
      <charset val="1"/>
    </font>
    <font>
      <sz val="11"/>
      <color rgb="FF000000"/>
      <name val="Calibri"/>
      <family val="2"/>
      <charset val="1"/>
    </font>
    <font>
      <sz val="10"/>
      <name val="Arial"/>
      <family val="2"/>
      <charset val="1"/>
    </font>
    <font>
      <sz val="11"/>
      <name val="Calibri"/>
      <family val="2"/>
      <charset val="1"/>
    </font>
    <font>
      <sz val="10"/>
      <color rgb="FFFF0000"/>
      <name val="Arial"/>
      <family val="2"/>
      <charset val="1"/>
    </font>
    <font>
      <sz val="10"/>
      <color rgb="FFFF6D01"/>
      <name val="Arial"/>
      <family val="2"/>
      <charset val="1"/>
    </font>
    <font>
      <strike val="true"/>
      <sz val="10"/>
      <color rgb="FF000000"/>
      <name val="Arial"/>
      <family val="2"/>
      <charset val="1"/>
    </font>
    <font>
      <strike val="true"/>
      <sz val="10"/>
      <color rgb="FFFF0000"/>
      <name val="Arial"/>
      <family val="2"/>
      <charset val="1"/>
    </font>
    <font>
      <sz val="9"/>
      <color rgb="FF000000"/>
      <name val="Tahoma"/>
      <family val="2"/>
      <charset val="1"/>
    </font>
    <font>
      <b val="true"/>
      <sz val="12"/>
      <color rgb="FF000000"/>
      <name val="Arial"/>
      <family val="2"/>
      <charset val="1"/>
    </font>
    <font>
      <sz val="12"/>
      <color rgb="FF000000"/>
      <name val="Arial"/>
      <family val="2"/>
      <charset val="1"/>
    </font>
    <font>
      <sz val="12"/>
      <color rgb="FF000000"/>
      <name val="Calibri"/>
      <family val="2"/>
      <charset val="1"/>
    </font>
    <font>
      <sz val="12"/>
      <name val="Arial"/>
      <family val="2"/>
      <charset val="1"/>
    </font>
    <font>
      <sz val="11"/>
      <color rgb="FFFF0000"/>
      <name val="Arial"/>
      <family val="2"/>
      <charset val="1"/>
    </font>
    <font>
      <b val="true"/>
      <sz val="10"/>
      <color rgb="FFFF0000"/>
      <name val="Arial"/>
      <family val="2"/>
      <charset val="1"/>
    </font>
  </fonts>
  <fills count="28">
    <fill>
      <patternFill patternType="none"/>
    </fill>
    <fill>
      <patternFill patternType="gray125"/>
    </fill>
    <fill>
      <patternFill patternType="solid">
        <fgColor rgb="FFFCE5CD"/>
        <bgColor rgb="FFFFE2CC"/>
      </patternFill>
    </fill>
    <fill>
      <patternFill patternType="solid">
        <fgColor rgb="FFFFFF00"/>
        <bgColor rgb="FFFDD768"/>
      </patternFill>
    </fill>
    <fill>
      <patternFill patternType="solid">
        <fgColor rgb="FFD9E1F2"/>
        <bgColor rgb="FFD9E7FD"/>
      </patternFill>
    </fill>
    <fill>
      <patternFill patternType="solid">
        <fgColor rgb="FFFFF2CC"/>
        <bgColor rgb="FFFEF2CD"/>
      </patternFill>
    </fill>
    <fill>
      <patternFill patternType="solid">
        <fgColor rgb="FFF8CBAD"/>
        <bgColor rgb="FFFFC7CE"/>
      </patternFill>
    </fill>
    <fill>
      <patternFill patternType="solid">
        <fgColor rgb="FFE06666"/>
        <bgColor rgb="FFF28E86"/>
      </patternFill>
    </fill>
    <fill>
      <patternFill patternType="solid">
        <fgColor rgb="FFFFFFFF"/>
        <bgColor rgb="FFF9FCDE"/>
      </patternFill>
    </fill>
    <fill>
      <patternFill patternType="solid">
        <fgColor rgb="FFD9E7FD"/>
        <bgColor rgb="FFD9E1F2"/>
      </patternFill>
    </fill>
    <fill>
      <patternFill patternType="solid">
        <fgColor rgb="FF99CCFF"/>
        <bgColor rgb="FF90D7DD"/>
      </patternFill>
    </fill>
    <fill>
      <patternFill patternType="solid">
        <fgColor rgb="FFF9FCDE"/>
        <bgColor rgb="FFFEF2CD"/>
      </patternFill>
    </fill>
    <fill>
      <patternFill patternType="solid">
        <fgColor rgb="FFDAF2F4"/>
        <bgColor rgb="FFD9E7FD"/>
      </patternFill>
    </fill>
    <fill>
      <patternFill patternType="solid">
        <fgColor rgb="FFE4DFEC"/>
        <bgColor rgb="FFE6E6E6"/>
      </patternFill>
    </fill>
    <fill>
      <patternFill patternType="solid">
        <fgColor rgb="FFF28E86"/>
        <bgColor rgb="FFF7B4AE"/>
      </patternFill>
    </fill>
    <fill>
      <patternFill patternType="solid">
        <fgColor rgb="FF92D050"/>
        <bgColor rgb="FF66FF66"/>
      </patternFill>
    </fill>
    <fill>
      <patternFill patternType="solid">
        <fgColor rgb="FFB1A0C7"/>
        <bgColor rgb="FFCCCCCC"/>
      </patternFill>
    </fill>
    <fill>
      <patternFill patternType="solid">
        <fgColor rgb="FFF2F2F2"/>
        <bgColor rgb="FFF9FCDE"/>
      </patternFill>
    </fill>
    <fill>
      <patternFill patternType="solid">
        <fgColor rgb="FF00FF00"/>
        <bgColor rgb="FF66FF66"/>
      </patternFill>
    </fill>
    <fill>
      <patternFill patternType="solid">
        <fgColor rgb="FF00B0F0"/>
        <bgColor rgb="FF008080"/>
      </patternFill>
    </fill>
    <fill>
      <patternFill patternType="solid">
        <fgColor rgb="FFFEF2CD"/>
        <bgColor rgb="FFFFF2CC"/>
      </patternFill>
    </fill>
    <fill>
      <patternFill patternType="solid">
        <fgColor rgb="FFFBD9D7"/>
        <bgColor rgb="FFFFE2CC"/>
      </patternFill>
    </fill>
    <fill>
      <patternFill patternType="solid">
        <fgColor rgb="FFFFE2CC"/>
        <bgColor rgb="FFFCE5CD"/>
      </patternFill>
    </fill>
    <fill>
      <patternFill patternType="solid">
        <fgColor rgb="FF66FF66"/>
        <bgColor rgb="FF92D050"/>
      </patternFill>
    </fill>
    <fill>
      <patternFill patternType="solid">
        <fgColor rgb="FFD3F1DB"/>
        <bgColor rgb="FFDAF2F4"/>
      </patternFill>
    </fill>
    <fill>
      <patternFill patternType="solid">
        <fgColor rgb="FF66FFFF"/>
        <bgColor rgb="FF90D7DD"/>
      </patternFill>
    </fill>
    <fill>
      <patternFill patternType="solid">
        <fgColor rgb="FFFDD768"/>
        <bgColor rgb="FFF8CBAD"/>
      </patternFill>
    </fill>
    <fill>
      <patternFill patternType="solid">
        <fgColor rgb="FFE6E6E6"/>
        <bgColor rgb="FFE4DFEC"/>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style="thin"/>
      <bottom style="thin"/>
      <diagonal/>
    </border>
    <border diagonalUp="false" diagonalDown="false">
      <left/>
      <right style="thin">
        <color rgb="FFCCCCCC"/>
      </right>
      <top style="thin"/>
      <bottom style="thin"/>
      <diagonal/>
    </border>
    <border diagonalUp="false" diagonalDown="false">
      <left/>
      <right/>
      <top/>
      <bottom style="thin"/>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cellStyleXfs>
  <cellXfs count="115">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6" fontId="7" fillId="0" borderId="0" xfId="0" applyFont="true" applyBorder="false" applyAlignment="true" applyProtection="false">
      <alignment horizontal="center" vertical="bottom" textRotation="0" wrapText="true" indent="0" shrinkToFit="false"/>
      <protection locked="true" hidden="false"/>
    </xf>
    <xf numFmtId="164" fontId="7" fillId="3" borderId="0" xfId="0" applyFont="true" applyBorder="false" applyAlignment="true" applyProtection="false">
      <alignment horizontal="general" vertical="bottom" textRotation="0" wrapText="true" indent="0" shrinkToFit="false"/>
      <protection locked="true" hidden="false"/>
    </xf>
    <xf numFmtId="164" fontId="7" fillId="4" borderId="0" xfId="0" applyFont="true" applyBorder="false" applyAlignment="true" applyProtection="false">
      <alignment horizontal="general" vertical="bottom" textRotation="0" wrapText="true" indent="0" shrinkToFit="false"/>
      <protection locked="true" hidden="false"/>
    </xf>
    <xf numFmtId="164" fontId="7" fillId="5" borderId="0" xfId="0" applyFont="true" applyBorder="false" applyAlignment="true" applyProtection="false">
      <alignment horizontal="general" vertical="bottom" textRotation="0" wrapText="true" indent="0" shrinkToFit="false"/>
      <protection locked="true" hidden="false"/>
    </xf>
    <xf numFmtId="164" fontId="7" fillId="6" borderId="0" xfId="0" applyFont="true" applyBorder="false" applyAlignment="true" applyProtection="false">
      <alignment horizontal="general" vertical="bottom" textRotation="0" wrapText="true" indent="0" shrinkToFit="false"/>
      <protection locked="true" hidden="false"/>
    </xf>
    <xf numFmtId="166" fontId="7" fillId="6" borderId="0" xfId="0" applyFont="true" applyBorder="false" applyAlignment="true" applyProtection="false">
      <alignment horizontal="center" vertical="bottom" textRotation="0" wrapText="true" indent="0" shrinkToFit="false"/>
      <protection locked="true" hidden="false"/>
    </xf>
    <xf numFmtId="166" fontId="7" fillId="3" borderId="0" xfId="0" applyFont="true" applyBorder="false" applyAlignment="true" applyProtection="false">
      <alignment horizontal="center" vertical="bottom" textRotation="0" wrapText="true" indent="0" shrinkToFit="false"/>
      <protection locked="true" hidden="false"/>
    </xf>
    <xf numFmtId="164" fontId="7" fillId="7" borderId="0" xfId="0" applyFont="true" applyBorder="false" applyAlignment="true" applyProtection="false">
      <alignment horizontal="general" vertical="bottom" textRotation="0" wrapText="true" indent="0" shrinkToFit="false"/>
      <protection locked="true" hidden="false"/>
    </xf>
    <xf numFmtId="166" fontId="7" fillId="7" borderId="0" xfId="0" applyFont="true" applyBorder="false" applyAlignment="true" applyProtection="false">
      <alignment horizontal="center" vertical="bottom" textRotation="0" wrapText="true" indent="0" shrinkToFit="false"/>
      <protection locked="true" hidden="false"/>
    </xf>
    <xf numFmtId="164" fontId="5" fillId="7"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true" applyProtection="false">
      <alignment horizontal="general" vertical="bottom" textRotation="0" wrapText="true" indent="0" shrinkToFit="false"/>
      <protection locked="true" hidden="false"/>
    </xf>
    <xf numFmtId="164" fontId="5" fillId="8"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6" fillId="9" borderId="1"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10" borderId="1" xfId="22" applyFont="true" applyBorder="true" applyAlignment="true" applyProtection="false">
      <alignment horizontal="center" vertical="center" textRotation="0" wrapText="true" indent="0" shrinkToFit="false"/>
      <protection locked="true" hidden="false"/>
    </xf>
    <xf numFmtId="164" fontId="5" fillId="10" borderId="2" xfId="22" applyFont="true" applyBorder="true" applyAlignment="true" applyProtection="false">
      <alignment horizontal="center" vertical="center" textRotation="0" wrapText="true" indent="0" shrinkToFit="false"/>
      <protection locked="true" hidden="false"/>
    </xf>
    <xf numFmtId="167" fontId="5" fillId="11" borderId="1" xfId="22" applyFont="true" applyBorder="true" applyAlignment="true" applyProtection="false">
      <alignment horizontal="center" vertical="center" textRotation="0" wrapText="true" indent="0" shrinkToFit="false"/>
      <protection locked="true" hidden="false"/>
    </xf>
    <xf numFmtId="167" fontId="5" fillId="11" borderId="2" xfId="22" applyFont="true" applyBorder="true" applyAlignment="true" applyProtection="false">
      <alignment horizontal="center" vertical="center" textRotation="0" wrapText="true" indent="0" shrinkToFit="false"/>
      <protection locked="true" hidden="false"/>
    </xf>
    <xf numFmtId="167" fontId="8" fillId="11" borderId="2" xfId="22" applyFont="true" applyBorder="true" applyAlignment="true" applyProtection="false">
      <alignment horizontal="center" vertical="center" textRotation="0" wrapText="true" indent="0" shrinkToFit="false"/>
      <protection locked="true" hidden="false"/>
    </xf>
    <xf numFmtId="168" fontId="5" fillId="12" borderId="3" xfId="20" applyFont="true" applyBorder="true" applyAlignment="true" applyProtection="true">
      <alignment horizontal="center" vertical="center" textRotation="0" wrapText="true" indent="0" shrinkToFit="false"/>
      <protection locked="true" hidden="false"/>
    </xf>
    <xf numFmtId="168" fontId="5" fillId="9" borderId="1" xfId="20" applyFont="true" applyBorder="true" applyAlignment="true" applyProtection="true">
      <alignment horizontal="center" vertical="center" textRotation="0" wrapText="true" indent="0" shrinkToFit="false"/>
      <protection locked="true" hidden="false"/>
    </xf>
    <xf numFmtId="164" fontId="5" fillId="3" borderId="3" xfId="22" applyFont="true" applyBorder="true" applyAlignment="true" applyProtection="false">
      <alignment horizontal="center" vertical="center" textRotation="0" wrapText="true" indent="0" shrinkToFit="false"/>
      <protection locked="true" hidden="false"/>
    </xf>
    <xf numFmtId="168" fontId="5" fillId="13" borderId="4" xfId="20" applyFont="true" applyBorder="true" applyAlignment="true" applyProtection="true">
      <alignment horizontal="center" vertical="center" textRotation="0" wrapText="true" indent="0" shrinkToFit="false"/>
      <protection locked="true" hidden="false"/>
    </xf>
    <xf numFmtId="168" fontId="5" fillId="14" borderId="3" xfId="20" applyFont="true" applyBorder="true" applyAlignment="true" applyProtection="true">
      <alignment horizontal="center" vertical="center" textRotation="0" wrapText="true" indent="0" shrinkToFit="false"/>
      <protection locked="true" hidden="false"/>
    </xf>
    <xf numFmtId="164" fontId="5" fillId="15" borderId="2" xfId="22" applyFont="true" applyBorder="true" applyAlignment="true" applyProtection="false">
      <alignment horizontal="center" vertical="center" textRotation="0" wrapText="true" indent="0" shrinkToFit="false"/>
      <protection locked="true" hidden="false"/>
    </xf>
    <xf numFmtId="164" fontId="5" fillId="3" borderId="2" xfId="0" applyFont="true" applyBorder="true" applyAlignment="true" applyProtection="false">
      <alignment horizontal="center" vertical="center" textRotation="0" wrapText="true" indent="0" shrinkToFit="false"/>
      <protection locked="true" hidden="false"/>
    </xf>
    <xf numFmtId="164" fontId="5" fillId="15" borderId="2" xfId="0" applyFont="true" applyBorder="true" applyAlignment="true" applyProtection="false">
      <alignment horizontal="center" vertical="center" textRotation="0" wrapText="true" indent="0" shrinkToFit="false"/>
      <protection locked="true" hidden="false"/>
    </xf>
    <xf numFmtId="169" fontId="5" fillId="15" borderId="2" xfId="0" applyFont="true" applyBorder="true" applyAlignment="true" applyProtection="false">
      <alignment horizontal="center" vertical="center" textRotation="0" wrapText="true" indent="0" shrinkToFit="false"/>
      <protection locked="true" hidden="false"/>
    </xf>
    <xf numFmtId="164" fontId="5" fillId="16" borderId="2" xfId="0" applyFont="true" applyBorder="true" applyAlignment="true" applyProtection="false">
      <alignment horizontal="center" vertical="center" textRotation="0" wrapText="true" indent="0" shrinkToFit="false"/>
      <protection locked="true" hidden="false"/>
    </xf>
    <xf numFmtId="168" fontId="5" fillId="16" borderId="2" xfId="20" applyFont="true" applyBorder="true" applyAlignment="true" applyProtection="tru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1" fontId="5" fillId="0" borderId="0" xfId="0" applyFont="true" applyBorder="false" applyAlignment="false" applyProtection="false">
      <alignment horizontal="general" vertical="bottom" textRotation="0" wrapText="false" indent="0" shrinkToFit="false"/>
      <protection locked="true" hidden="false"/>
    </xf>
    <xf numFmtId="168" fontId="5" fillId="0" borderId="0" xfId="20" applyFont="true" applyBorder="true" applyAlignment="true" applyProtection="true">
      <alignment horizontal="general" vertical="bottom" textRotation="0" wrapText="false" indent="0" shrinkToFit="false"/>
      <protection locked="true" hidden="false"/>
    </xf>
    <xf numFmtId="171" fontId="5" fillId="0" borderId="0" xfId="0" applyFont="true" applyBorder="false" applyAlignment="false" applyProtection="false">
      <alignment horizontal="general" vertical="bottom" textRotation="0" wrapText="false" indent="0" shrinkToFit="false"/>
      <protection locked="true" hidden="false"/>
    </xf>
    <xf numFmtId="164" fontId="5" fillId="17"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bottom" textRotation="0" wrapText="true" indent="0" shrinkToFit="false"/>
      <protection locked="true" hidden="false"/>
    </xf>
    <xf numFmtId="168" fontId="6" fillId="9" borderId="1" xfId="20" applyFont="true" applyBorder="true" applyAlignment="true" applyProtection="true">
      <alignment horizontal="center" vertical="center" textRotation="0" wrapText="true" indent="0" shrinkToFit="false"/>
      <protection locked="true" hidden="false"/>
    </xf>
    <xf numFmtId="164" fontId="5" fillId="18" borderId="3" xfId="21" applyFont="true" applyBorder="true" applyAlignment="true" applyProtection="false">
      <alignment horizontal="center" vertical="center" textRotation="0" wrapText="true" indent="0" shrinkToFit="false"/>
      <protection locked="true" hidden="false"/>
    </xf>
    <xf numFmtId="167" fontId="5" fillId="15" borderId="2" xfId="0" applyFont="true" applyBorder="true" applyAlignment="true" applyProtection="false">
      <alignment horizontal="center" vertical="center" textRotation="0" wrapText="true" indent="0" shrinkToFit="false"/>
      <protection locked="true" hidden="false"/>
    </xf>
    <xf numFmtId="164" fontId="5" fillId="15" borderId="2" xfId="0" applyFont="true" applyBorder="true" applyAlignment="true" applyProtection="false">
      <alignment horizontal="general" vertical="center" textRotation="0" wrapText="true" indent="0" shrinkToFit="false"/>
      <protection locked="true" hidden="false"/>
    </xf>
    <xf numFmtId="164" fontId="12" fillId="19" borderId="0" xfId="0" applyFont="true" applyBorder="false" applyAlignment="false" applyProtection="false">
      <alignment horizontal="general" vertical="bottom" textRotation="0" wrapText="false" indent="0" shrinkToFit="false"/>
      <protection locked="true" hidden="false"/>
    </xf>
    <xf numFmtId="164" fontId="12" fillId="19" borderId="0" xfId="0" applyFont="true" applyBorder="false" applyAlignment="true" applyProtection="false">
      <alignment horizontal="center" vertical="bottom" textRotation="0" wrapText="false" indent="0" shrinkToFit="false"/>
      <protection locked="true" hidden="false"/>
    </xf>
    <xf numFmtId="171" fontId="12" fillId="19" borderId="0" xfId="0" applyFont="true" applyBorder="false" applyAlignment="false" applyProtection="false">
      <alignment horizontal="general" vertical="bottom" textRotation="0" wrapText="false" indent="0" shrinkToFit="false"/>
      <protection locked="true" hidden="false"/>
    </xf>
    <xf numFmtId="167" fontId="12" fillId="19" borderId="0" xfId="0" applyFont="true" applyBorder="false" applyAlignment="false" applyProtection="false">
      <alignment horizontal="general" vertical="bottom" textRotation="0" wrapText="false" indent="0" shrinkToFit="false"/>
      <protection locked="true" hidden="false"/>
    </xf>
    <xf numFmtId="164" fontId="12" fillId="19" borderId="0" xfId="0" applyFont="true" applyBorder="false" applyAlignment="true" applyProtection="false">
      <alignment horizontal="general" vertical="bottom" textRotation="0" wrapText="false" indent="0" shrinkToFit="false"/>
      <protection locked="true" hidden="false"/>
    </xf>
    <xf numFmtId="164" fontId="12" fillId="19" borderId="0" xfId="0" applyFont="true" applyBorder="false" applyAlignment="true" applyProtection="false">
      <alignment horizontal="general" vertical="bottom" textRotation="0" wrapText="true" indent="0" shrinkToFit="false"/>
      <protection locked="true" hidden="false"/>
    </xf>
    <xf numFmtId="164" fontId="5" fillId="19" borderId="0" xfId="0" applyFont="true" applyBorder="false" applyAlignment="true" applyProtection="false">
      <alignment horizontal="center" vertical="bottom" textRotation="0" wrapText="false" indent="0" shrinkToFit="false"/>
      <protection locked="true" hidden="false"/>
    </xf>
    <xf numFmtId="164" fontId="5" fillId="19" borderId="0" xfId="0" applyFont="true" applyBorder="false" applyAlignment="false" applyProtection="false">
      <alignment horizontal="general" vertical="bottom" textRotation="0" wrapText="false" indent="0" shrinkToFit="false"/>
      <protection locked="true" hidden="false"/>
    </xf>
    <xf numFmtId="171" fontId="5" fillId="19" borderId="0" xfId="0" applyFont="true" applyBorder="false" applyAlignment="false" applyProtection="false">
      <alignment horizontal="general" vertical="bottom" textRotation="0" wrapText="false" indent="0" shrinkToFit="false"/>
      <protection locked="true" hidden="false"/>
    </xf>
    <xf numFmtId="167" fontId="5" fillId="19" borderId="0" xfId="0" applyFont="true" applyBorder="false" applyAlignment="false" applyProtection="false">
      <alignment horizontal="general" vertical="bottom" textRotation="0" wrapText="false" indent="0" shrinkToFit="false"/>
      <protection locked="true" hidden="false"/>
    </xf>
    <xf numFmtId="164" fontId="13" fillId="19"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72" fontId="5" fillId="0" borderId="0" xfId="0" applyFont="true" applyBorder="false" applyAlignment="false" applyProtection="false">
      <alignment horizontal="general" vertical="bottom" textRotation="0" wrapText="false" indent="0" shrinkToFit="false"/>
      <protection locked="true" hidden="false"/>
    </xf>
    <xf numFmtId="164" fontId="5" fillId="20" borderId="0" xfId="0" applyFont="true" applyBorder="false" applyAlignment="false" applyProtection="false">
      <alignment horizontal="general" vertical="bottom" textRotation="0" wrapText="false" indent="0" shrinkToFit="false"/>
      <protection locked="true" hidden="false"/>
    </xf>
    <xf numFmtId="164" fontId="5" fillId="21" borderId="0" xfId="0" applyFont="true" applyBorder="false" applyAlignment="false" applyProtection="false">
      <alignment horizontal="general" vertical="bottom" textRotation="0" wrapText="false" indent="0" shrinkToFit="false"/>
      <protection locked="true" hidden="false"/>
    </xf>
    <xf numFmtId="164" fontId="10" fillId="20" borderId="0" xfId="0" applyFont="true" applyBorder="false" applyAlignment="false" applyProtection="false">
      <alignment horizontal="general" vertical="bottom" textRotation="0" wrapText="false" indent="0" shrinkToFit="false"/>
      <protection locked="true" hidden="false"/>
    </xf>
    <xf numFmtId="164" fontId="5" fillId="9" borderId="0" xfId="0" applyFont="true" applyBorder="false" applyAlignment="false" applyProtection="false">
      <alignment horizontal="general" vertical="bottom" textRotation="0" wrapText="false" indent="0" shrinkToFit="false"/>
      <protection locked="true" hidden="false"/>
    </xf>
    <xf numFmtId="171" fontId="5" fillId="22" borderId="0" xfId="0" applyFont="true" applyBorder="false" applyAlignment="false" applyProtection="false">
      <alignment horizontal="general" vertical="bottom" textRotation="0" wrapText="false" indent="0" shrinkToFit="false"/>
      <protection locked="true" hidden="false"/>
    </xf>
    <xf numFmtId="171" fontId="5" fillId="21" borderId="0" xfId="0" applyFont="true" applyBorder="false" applyAlignment="false" applyProtection="false">
      <alignment horizontal="general" vertical="bottom" textRotation="0" wrapText="false" indent="0" shrinkToFit="false"/>
      <protection locked="true" hidden="false"/>
    </xf>
    <xf numFmtId="171" fontId="5" fillId="0" borderId="0" xfId="0" applyFont="true" applyBorder="false" applyAlignment="true" applyProtection="false">
      <alignment horizontal="general" vertical="bottom" textRotation="0" wrapText="true" indent="0" shrinkToFit="false"/>
      <protection locked="true" hidden="false"/>
    </xf>
    <xf numFmtId="164" fontId="5" fillId="22" borderId="0" xfId="0" applyFont="true" applyBorder="false" applyAlignment="false" applyProtection="false">
      <alignment horizontal="general" vertical="bottom" textRotation="0" wrapText="false" indent="0" shrinkToFit="false"/>
      <protection locked="true" hidden="false"/>
    </xf>
    <xf numFmtId="164" fontId="5" fillId="17" borderId="0" xfId="0" applyFont="true" applyBorder="false" applyAlignment="true" applyProtection="false">
      <alignment horizontal="general" vertical="bottom" textRotation="0" wrapText="true" indent="0" shrinkToFit="false"/>
      <protection locked="true" hidden="false"/>
    </xf>
    <xf numFmtId="164" fontId="5" fillId="23" borderId="0" xfId="0" applyFont="true" applyBorder="false" applyAlignment="false" applyProtection="false">
      <alignment horizontal="general" vertical="bottom" textRotation="0" wrapText="false" indent="0" shrinkToFit="false"/>
      <protection locked="true" hidden="false"/>
    </xf>
    <xf numFmtId="171" fontId="5" fillId="9" borderId="0" xfId="0" applyFont="true" applyBorder="false" applyAlignment="false" applyProtection="false">
      <alignment horizontal="general" vertical="bottom" textRotation="0" wrapText="false" indent="0" shrinkToFit="false"/>
      <protection locked="true" hidden="false"/>
    </xf>
    <xf numFmtId="164" fontId="5" fillId="24" borderId="0" xfId="0" applyFont="true" applyBorder="false" applyAlignment="false" applyProtection="false">
      <alignment horizontal="general" vertical="bottom" textRotation="0" wrapText="false" indent="0" shrinkToFit="false"/>
      <protection locked="true" hidden="false"/>
    </xf>
    <xf numFmtId="164" fontId="5" fillId="25" borderId="0" xfId="0" applyFont="true" applyBorder="false" applyAlignment="false" applyProtection="false">
      <alignment horizontal="general" vertical="bottom" textRotation="0" wrapText="false" indent="0" shrinkToFit="false"/>
      <protection locked="true" hidden="false"/>
    </xf>
    <xf numFmtId="164" fontId="5" fillId="8" borderId="0" xfId="0" applyFont="true" applyBorder="false" applyAlignment="false" applyProtection="false">
      <alignment horizontal="general" vertical="bottom" textRotation="0" wrapText="false" indent="0" shrinkToFit="false"/>
      <protection locked="true" hidden="false"/>
    </xf>
    <xf numFmtId="164" fontId="5" fillId="26" borderId="0" xfId="0" applyFont="true" applyBorder="false" applyAlignment="false" applyProtection="false">
      <alignment horizontal="general" vertical="bottom" textRotation="0" wrapText="false" indent="0" shrinkToFit="false"/>
      <protection locked="true" hidden="false"/>
    </xf>
    <xf numFmtId="164" fontId="5" fillId="22" borderId="0" xfId="0" applyFont="true" applyBorder="false" applyAlignment="true" applyProtection="false">
      <alignment horizontal="general" vertical="bottom" textRotation="0" wrapText="false" indent="0" shrinkToFit="false"/>
      <protection locked="true" hidden="false"/>
    </xf>
    <xf numFmtId="171" fontId="5" fillId="0" borderId="0" xfId="0" applyFont="true" applyBorder="false" applyAlignment="tru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bottom" textRotation="0" wrapText="false" indent="0" shrinkToFit="false"/>
      <protection locked="true" hidden="false"/>
    </xf>
    <xf numFmtId="164" fontId="5" fillId="20" borderId="0" xfId="0" applyFont="true" applyBorder="false" applyAlignment="true" applyProtection="false">
      <alignment horizontal="general" vertical="bottom" textRotation="0" wrapText="false" indent="0" shrinkToFit="false"/>
      <protection locked="true" hidden="false"/>
    </xf>
    <xf numFmtId="171" fontId="5" fillId="12" borderId="0" xfId="0" applyFont="true" applyBorder="false" applyAlignment="false" applyProtection="false">
      <alignment horizontal="general" vertical="bottom" textRotation="0" wrapText="false" indent="0" shrinkToFit="false"/>
      <protection locked="true" hidden="false"/>
    </xf>
    <xf numFmtId="164" fontId="15" fillId="2" borderId="0" xfId="0" applyFont="true" applyBorder="false" applyAlignment="true" applyProtection="false">
      <alignment horizontal="general" vertical="bottom" textRotation="0" wrapText="tru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true" indent="0" shrinkToFit="false"/>
      <protection locked="true" hidden="false"/>
    </xf>
    <xf numFmtId="166" fontId="17" fillId="0" borderId="0" xfId="0" applyFont="true" applyBorder="false" applyAlignment="true" applyProtection="false">
      <alignment horizontal="center" vertical="bottom" textRotation="0" wrapText="true" indent="0" shrinkToFit="false"/>
      <protection locked="true" hidden="false"/>
    </xf>
    <xf numFmtId="164" fontId="17" fillId="3" borderId="0" xfId="0" applyFont="true" applyBorder="false" applyAlignment="true" applyProtection="false">
      <alignment horizontal="general" vertical="bottom" textRotation="0" wrapText="true" indent="0" shrinkToFit="false"/>
      <protection locked="true" hidden="false"/>
    </xf>
    <xf numFmtId="164" fontId="17" fillId="4" borderId="0" xfId="0" applyFont="true" applyBorder="false" applyAlignment="true" applyProtection="false">
      <alignment horizontal="general" vertical="bottom" textRotation="0" wrapText="true" indent="0" shrinkToFit="false"/>
      <protection locked="true" hidden="false"/>
    </xf>
    <xf numFmtId="164" fontId="17" fillId="5" borderId="0" xfId="0" applyFont="true" applyBorder="false" applyAlignment="true" applyProtection="false">
      <alignment horizontal="general" vertical="bottom" textRotation="0" wrapText="true" indent="0" shrinkToFit="false"/>
      <protection locked="true" hidden="false"/>
    </xf>
    <xf numFmtId="164" fontId="17" fillId="6" borderId="0" xfId="0" applyFont="true" applyBorder="false" applyAlignment="true" applyProtection="false">
      <alignment horizontal="general" vertical="bottom" textRotation="0" wrapText="true" indent="0" shrinkToFit="false"/>
      <protection locked="true" hidden="false"/>
    </xf>
    <xf numFmtId="166" fontId="17" fillId="6" borderId="0" xfId="0" applyFont="true" applyBorder="false" applyAlignment="true" applyProtection="false">
      <alignment horizontal="center" vertical="bottom" textRotation="0" wrapText="true" indent="0" shrinkToFit="false"/>
      <protection locked="true" hidden="false"/>
    </xf>
    <xf numFmtId="164" fontId="16" fillId="6" borderId="0" xfId="0" applyFont="true" applyBorder="false" applyAlignment="true" applyProtection="false">
      <alignment horizontal="general" vertical="bottom" textRotation="0" wrapText="false" indent="0" shrinkToFit="false"/>
      <protection locked="true" hidden="false"/>
    </xf>
    <xf numFmtId="164" fontId="16" fillId="7" borderId="0" xfId="0" applyFont="true" applyBorder="false" applyAlignment="true" applyProtection="false">
      <alignment horizontal="general" vertical="bottom" textRotation="0" wrapText="true" indent="0" shrinkToFit="false"/>
      <protection locked="true" hidden="false"/>
    </xf>
    <xf numFmtId="164" fontId="16" fillId="8" borderId="0" xfId="0" applyFont="true" applyBorder="false" applyAlignment="true" applyProtection="false">
      <alignment horizontal="general" vertical="bottom" textRotation="0" wrapText="false" indent="0" shrinkToFit="false"/>
      <protection locked="true" hidden="false"/>
    </xf>
    <xf numFmtId="164" fontId="16" fillId="8" borderId="0" xfId="0" applyFont="true" applyBorder="false" applyAlignment="true" applyProtection="false">
      <alignment horizontal="general" vertical="bottom" textRotation="0" wrapText="true" indent="0" shrinkToFit="false"/>
      <protection locked="true" hidden="false"/>
    </xf>
    <xf numFmtId="164" fontId="18"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27" borderId="0" xfId="0" applyFont="true" applyBorder="false" applyAlignment="true" applyProtection="false">
      <alignment horizontal="general" vertical="bottom" textRotation="0" wrapText="false" indent="0" shrinkToFit="false"/>
      <protection locked="true" hidden="false"/>
    </xf>
    <xf numFmtId="164" fontId="0" fillId="27"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71" fontId="5" fillId="0" borderId="5" xfId="0" applyFont="true" applyBorder="true" applyAlignment="true" applyProtection="false">
      <alignment horizontal="general" vertical="bottom" textRotation="0" wrapText="false" indent="0" shrinkToFit="false"/>
      <protection locked="true" hidden="false"/>
    </xf>
    <xf numFmtId="164" fontId="0" fillId="27" borderId="0" xfId="0" applyFont="true" applyBorder="false" applyAlignment="true" applyProtection="false">
      <alignment horizontal="general" vertical="bottom" textRotation="0" wrapText="false" indent="0" shrinkToFit="false"/>
      <protection locked="true" hidden="false"/>
    </xf>
    <xf numFmtId="169" fontId="19" fillId="0" borderId="0" xfId="0" applyFont="true" applyBorder="true" applyAlignment="true" applyProtection="false">
      <alignment horizontal="general" vertical="bottom" textRotation="0" wrapText="false" indent="0" shrinkToFit="false"/>
      <protection locked="true" hidden="false"/>
    </xf>
    <xf numFmtId="171" fontId="10" fillId="0" borderId="0" xfId="0" applyFont="true" applyBorder="false" applyAlignment="tru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general" vertical="bottom" textRotation="0" wrapText="false" indent="0" shrinkToFit="false"/>
      <protection locked="true" hidden="false"/>
    </xf>
    <xf numFmtId="171" fontId="10" fillId="15" borderId="0" xfId="0" applyFont="true" applyBorder="false" applyAlignment="true" applyProtection="false">
      <alignment horizontal="general" vertical="bottom" textRotation="0" wrapText="false" indent="0" shrinkToFit="false"/>
      <protection locked="true" hidden="false"/>
    </xf>
    <xf numFmtId="164" fontId="20" fillId="27" borderId="0" xfId="0" applyFont="true" applyBorder="false" applyAlignment="true" applyProtection="false">
      <alignment horizontal="general" vertical="bottom" textRotation="0" wrapText="false" indent="0" shrinkToFit="false"/>
      <protection locked="true" hidden="false"/>
    </xf>
    <xf numFmtId="174" fontId="10" fillId="0" borderId="0" xfId="15" applyFont="true" applyBorder="true" applyAlignment="true" applyProtection="true">
      <alignment horizontal="general" vertical="bottom"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Currency 2" xfId="20"/>
    <cellStyle name="Normal 2 10 10 2" xfId="21"/>
    <cellStyle name="Normal 2 102" xfId="22"/>
  </cellStyles>
  <dxfs count="45">
    <dxf>
      <fill>
        <patternFill>
          <bgColor rgb="FFF7B4AE"/>
        </patternFill>
      </fill>
    </dxf>
    <dxf>
      <fill>
        <patternFill>
          <bgColor rgb="FFFFC7CE"/>
        </patternFill>
      </fill>
    </dxf>
    <dxf>
      <fill>
        <patternFill>
          <bgColor rgb="FFFF99FF"/>
        </patternFill>
      </fill>
    </dxf>
    <dxf>
      <fill>
        <patternFill>
          <bgColor rgb="FFFFCCFF"/>
        </patternFill>
      </fill>
    </dxf>
    <dxf>
      <fill>
        <patternFill>
          <bgColor rgb="FFF7B4AE"/>
        </patternFill>
      </fill>
    </dxf>
    <dxf>
      <fill>
        <patternFill>
          <bgColor rgb="FF90D7DD"/>
        </patternFill>
      </fill>
    </dxf>
    <dxf>
      <fill>
        <patternFill>
          <bgColor rgb="FF92D050"/>
        </patternFill>
      </fill>
    </dxf>
    <dxf>
      <fill>
        <patternFill>
          <bgColor rgb="FF92D050"/>
        </patternFill>
      </fill>
    </dxf>
    <dxf>
      <fill>
        <patternFill>
          <bgColor rgb="FF90D7DD"/>
        </patternFill>
      </fill>
    </dxf>
    <dxf>
      <fill>
        <patternFill>
          <bgColor rgb="FF92D050"/>
        </patternFill>
      </fill>
    </dxf>
    <dxf>
      <fill>
        <patternFill>
          <bgColor rgb="FF92D050"/>
        </patternFill>
      </fill>
    </dxf>
    <dxf>
      <fill>
        <patternFill>
          <bgColor rgb="FF90D7DD"/>
        </patternFill>
      </fill>
    </dxf>
    <dxf>
      <fill>
        <patternFill>
          <bgColor rgb="FFFF99FF"/>
        </patternFill>
      </fill>
    </dxf>
    <dxf>
      <fill>
        <patternFill>
          <bgColor rgb="FFFFCCFF"/>
        </patternFill>
      </fill>
    </dxf>
    <dxf>
      <fill>
        <patternFill>
          <bgColor rgb="FFF7B4AE"/>
        </patternFill>
      </fill>
    </dxf>
    <dxf>
      <fill>
        <patternFill>
          <bgColor rgb="FF90D7DD"/>
        </patternFill>
      </fill>
    </dxf>
    <dxf>
      <fill>
        <patternFill>
          <bgColor rgb="FF92D050"/>
        </patternFill>
      </fill>
    </dxf>
    <dxf>
      <font>
        <color rgb="FF9C0006"/>
      </font>
      <fill>
        <patternFill>
          <bgColor rgb="FFFFC7CE"/>
        </patternFill>
      </fill>
    </dxf>
    <dxf>
      <fill>
        <patternFill>
          <bgColor rgb="FF90D7DD"/>
        </patternFill>
      </fill>
    </dxf>
    <dxf>
      <fill>
        <patternFill>
          <bgColor rgb="FF90D7DD"/>
        </patternFill>
      </fill>
    </dxf>
    <dxf>
      <fill>
        <patternFill>
          <bgColor rgb="FF90D7DD"/>
        </patternFill>
      </fill>
    </dxf>
    <dxf>
      <fill>
        <patternFill>
          <bgColor rgb="FFF7B4AE"/>
        </patternFill>
      </fill>
    </dxf>
    <dxf>
      <fill>
        <patternFill>
          <bgColor rgb="FFFFC7CE"/>
        </patternFill>
      </fill>
    </dxf>
    <dxf>
      <fill>
        <patternFill>
          <bgColor rgb="FF92D050"/>
        </patternFill>
      </fill>
    </dxf>
    <dxf>
      <fill>
        <patternFill>
          <bgColor rgb="FF90D7DD"/>
        </patternFill>
      </fill>
    </dxf>
    <dxf>
      <fill>
        <patternFill>
          <bgColor rgb="FF92D050"/>
        </patternFill>
      </fill>
    </dxf>
    <dxf>
      <fill>
        <patternFill>
          <bgColor rgb="FF92D050"/>
        </patternFill>
      </fill>
    </dxf>
    <dxf>
      <fill>
        <patternFill>
          <bgColor rgb="FF90D7DD"/>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0D7DD"/>
        </patternFill>
      </fill>
    </dxf>
    <dxf>
      <fill>
        <patternFill>
          <bgColor rgb="FF92D050"/>
        </patternFill>
      </fill>
    </dxf>
    <dxf>
      <fill>
        <patternFill>
          <bgColor rgb="FFF7B4AE"/>
        </patternFill>
      </fill>
    </dxf>
    <dxf>
      <fill>
        <patternFill>
          <bgColor rgb="FFFFC7CE"/>
        </patternFill>
      </fill>
    </dxf>
    <dxf>
      <fill>
        <patternFill>
          <bgColor rgb="FFFF99FF"/>
        </patternFill>
      </fill>
    </dxf>
    <dxf>
      <fill>
        <patternFill>
          <bgColor rgb="FFFFCCFF"/>
        </patternFill>
      </fill>
    </dxf>
    <dxf>
      <fill>
        <patternFill>
          <bgColor rgb="FFF7B4AE"/>
        </patternFill>
      </fill>
    </dxf>
    <dxf>
      <fill>
        <patternFill>
          <bgColor rgb="FF90D7DD"/>
        </patternFill>
      </fill>
    </dxf>
    <dxf>
      <fill>
        <patternFill>
          <bgColor rgb="FF92D050"/>
        </patternFill>
      </fill>
    </dxf>
    <dxf>
      <fill>
        <patternFill>
          <bgColor rgb="FF90D7DD"/>
        </patternFill>
      </fill>
    </dxf>
    <dxf>
      <fill>
        <patternFill>
          <bgColor rgb="FF90D7DD"/>
        </patternFill>
      </fill>
    </dxf>
    <dxf>
      <fill>
        <patternFill>
          <bgColor rgb="FF92D050"/>
        </patternFill>
      </fill>
    </dxf>
    <dxf>
      <fill>
        <patternFill>
          <bgColor rgb="FF92D050"/>
        </patternFill>
      </fill>
    </dxf>
  </dxfs>
  <colors>
    <indexedColors>
      <rgbColor rgb="FF000000"/>
      <rgbColor rgb="FFFFFFFF"/>
      <rgbColor rgb="FFFF0000"/>
      <rgbColor rgb="FF00FF00"/>
      <rgbColor rgb="FF0000FF"/>
      <rgbColor rgb="FFFFFF00"/>
      <rgbColor rgb="FFFF00FF"/>
      <rgbColor rgb="FF66FF66"/>
      <rgbColor rgb="FF9C0006"/>
      <rgbColor rgb="FF008000"/>
      <rgbColor rgb="FF000080"/>
      <rgbColor rgb="FFFBD9D7"/>
      <rgbColor rgb="FF800080"/>
      <rgbColor rgb="FF008080"/>
      <rgbColor rgb="FFCCCCCC"/>
      <rgbColor rgb="FFFFC7CE"/>
      <rgbColor rgb="FF90D7DD"/>
      <rgbColor rgb="FFFFE2CC"/>
      <rgbColor rgb="FFF9FCDE"/>
      <rgbColor rgb="FFDAF2F4"/>
      <rgbColor rgb="FF660066"/>
      <rgbColor rgb="FFF28E86"/>
      <rgbColor rgb="FF0066CC"/>
      <rgbColor rgb="FFD9E1F2"/>
      <rgbColor rgb="FF000080"/>
      <rgbColor rgb="FFFF00FF"/>
      <rgbColor rgb="FFFEF2CD"/>
      <rgbColor rgb="FFF2F2F2"/>
      <rgbColor rgb="FF800080"/>
      <rgbColor rgb="FF800000"/>
      <rgbColor rgb="FF008080"/>
      <rgbColor rgb="FF0000FF"/>
      <rgbColor rgb="FF00B0F0"/>
      <rgbColor rgb="FFD9E7FD"/>
      <rgbColor rgb="FFD3F1DB"/>
      <rgbColor rgb="FFFFF2CC"/>
      <rgbColor rgb="FF99CCFF"/>
      <rgbColor rgb="FFFF99FF"/>
      <rgbColor rgb="FFF7B4AE"/>
      <rgbColor rgb="FFF8CBAD"/>
      <rgbColor rgb="FFFFCCFF"/>
      <rgbColor rgb="FF66FFFF"/>
      <rgbColor rgb="FF92D050"/>
      <rgbColor rgb="FFFDD768"/>
      <rgbColor rgb="FFE06666"/>
      <rgbColor rgb="FFFF6D01"/>
      <rgbColor rgb="FFE4DFEC"/>
      <rgbColor rgb="FFB1A0C7"/>
      <rgbColor rgb="FF003366"/>
      <rgbColor rgb="FFE6E6E6"/>
      <rgbColor rgb="FF003300"/>
      <rgbColor rgb="FF333300"/>
      <rgbColor rgb="FF993300"/>
      <rgbColor rgb="FFFCE5CD"/>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externalLink" Target="externalLinks/externalLink1.xml"/><Relationship Id="rId10" Type="http://schemas.openxmlformats.org/officeDocument/2006/relationships/externalLink" Target="externalLinks/externalLink2.xml"/><Relationship Id="rId1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C:/Users/joana_salas/Downloads/Q1&apos;20%20Arista_Sanmina%20Mexico%20Component%20Pricing%20(1).xlsx"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C:/Users/hnguyen/Desktop/SGD%20CQ2&apos;20%20Comp%20Raw%20Part%20list.xlsb"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Q1'20 Arista Calendar"/>
      <sheetName val="Mexico Holiday 2019-2020"/>
      <sheetName val="SGD Receipt Data Jul-Sep"/>
      <sheetName val="SGD Open PO - CQ4'19"/>
      <sheetName val="SGD Open PO - CQ1'20"/>
      <sheetName val="John Complete "/>
      <sheetName val="Chris Completed"/>
      <sheetName val="Rima Completed"/>
      <sheetName val="Erlyn Completed"/>
      <sheetName val="Lisa Completed"/>
      <sheetName val="Binh Complete"/>
      <sheetName val="Long Complete"/>
      <sheetName val="Susan Completed"/>
      <sheetName val="Huan Complete"/>
      <sheetName val="Carmen Complete"/>
      <sheetName val="Yonn Completed"/>
      <sheetName val="Jason Completed"/>
    </sheetNames>
    <sheetDataSet>
      <sheetData sheetId="0">
        <row r="1">
          <cell r="A1" t="str">
            <v>Sanmina Part Number</v>
          </cell>
          <cell r="B1" t="str">
            <v>Arista Part Number</v>
          </cell>
          <cell r="C1" t="str">
            <v>Cust. consign (Y/N)</v>
          </cell>
          <cell r="D1" t="str">
            <v>Parts controlled by</v>
          </cell>
        </row>
        <row r="2">
          <cell r="A2" t="str">
            <v>LFARISMEM-00016</v>
          </cell>
          <cell r="B2" t="str">
            <v>MEM-00016</v>
          </cell>
          <cell r="C2" t="str">
            <v>N</v>
          </cell>
          <cell r="D2" t="str">
            <v>Arista</v>
          </cell>
        </row>
        <row r="3">
          <cell r="A3" t="str">
            <v>LFARISMEM-00116</v>
          </cell>
          <cell r="B3" t="str">
            <v>MEM-00116</v>
          </cell>
          <cell r="C3" t="str">
            <v>N</v>
          </cell>
          <cell r="D3" t="str">
            <v>Arista</v>
          </cell>
        </row>
        <row r="4">
          <cell r="A4" t="str">
            <v>LFARISMEM-00136</v>
          </cell>
          <cell r="B4" t="str">
            <v>MEM-00136</v>
          </cell>
          <cell r="C4" t="str">
            <v>N</v>
          </cell>
          <cell r="D4" t="str">
            <v>Arista</v>
          </cell>
        </row>
        <row r="5">
          <cell r="A5" t="str">
            <v>LFARISMEM-00147</v>
          </cell>
          <cell r="B5" t="str">
            <v>MEM-00147</v>
          </cell>
          <cell r="C5" t="str">
            <v>N</v>
          </cell>
          <cell r="D5" t="str">
            <v>Arista</v>
          </cell>
        </row>
        <row r="6">
          <cell r="A6" t="str">
            <v>LFARISMEM-00150</v>
          </cell>
          <cell r="B6" t="str">
            <v>MEM-00150</v>
          </cell>
          <cell r="C6" t="str">
            <v>N</v>
          </cell>
          <cell r="D6" t="str">
            <v>Arista</v>
          </cell>
        </row>
        <row r="7">
          <cell r="A7" t="str">
            <v>LFARIMEM-00159</v>
          </cell>
          <cell r="B7" t="str">
            <v>MEM-00159</v>
          </cell>
          <cell r="C7" t="str">
            <v>N</v>
          </cell>
          <cell r="D7" t="str">
            <v>Arista</v>
          </cell>
        </row>
        <row r="8">
          <cell r="A8" t="str">
            <v>LFARIMEM-00160</v>
          </cell>
          <cell r="B8" t="str">
            <v>MEM-00160</v>
          </cell>
          <cell r="C8" t="str">
            <v>N</v>
          </cell>
          <cell r="D8" t="str">
            <v>Arista</v>
          </cell>
        </row>
        <row r="9">
          <cell r="A9" t="str">
            <v>LFARISMEM-00166</v>
          </cell>
          <cell r="B9" t="str">
            <v>MEM-00166</v>
          </cell>
          <cell r="C9" t="str">
            <v>N</v>
          </cell>
          <cell r="D9" t="str">
            <v>Arista</v>
          </cell>
        </row>
        <row r="10">
          <cell r="A10" t="str">
            <v>LFARIMEM-00171</v>
          </cell>
          <cell r="B10" t="str">
            <v>MEM-00171</v>
          </cell>
          <cell r="C10" t="str">
            <v>N</v>
          </cell>
          <cell r="D10" t="str">
            <v>Arista</v>
          </cell>
        </row>
        <row r="11">
          <cell r="A11" t="str">
            <v>LFARIMEM-00176</v>
          </cell>
          <cell r="B11" t="str">
            <v>MEM-00176</v>
          </cell>
          <cell r="C11" t="str">
            <v>N</v>
          </cell>
          <cell r="D11" t="str">
            <v>Arista</v>
          </cell>
        </row>
        <row r="12">
          <cell r="A12" t="str">
            <v>LFARIMEM-00178</v>
          </cell>
          <cell r="B12" t="str">
            <v>MEM-00178</v>
          </cell>
          <cell r="C12" t="str">
            <v>N</v>
          </cell>
          <cell r="D12" t="str">
            <v>Arista</v>
          </cell>
        </row>
        <row r="13">
          <cell r="A13" t="str">
            <v>LFARISMEM-00184</v>
          </cell>
          <cell r="B13" t="str">
            <v>MEM-00184</v>
          </cell>
          <cell r="C13" t="str">
            <v>N</v>
          </cell>
          <cell r="D13" t="str">
            <v>Arista</v>
          </cell>
        </row>
        <row r="14">
          <cell r="A14" t="str">
            <v>LFARISMEM-00184-D</v>
          </cell>
          <cell r="B14" t="str">
            <v>MEM-00184</v>
          </cell>
          <cell r="C14" t="str">
            <v>N</v>
          </cell>
          <cell r="D14" t="str">
            <v>Arista</v>
          </cell>
        </row>
        <row r="15">
          <cell r="A15" t="str">
            <v>LFARISMEM-00186</v>
          </cell>
          <cell r="B15" t="str">
            <v>MEM-00186</v>
          </cell>
          <cell r="C15" t="str">
            <v>N</v>
          </cell>
          <cell r="D15" t="str">
            <v>Arista</v>
          </cell>
        </row>
        <row r="16">
          <cell r="A16" t="str">
            <v>LFARIMEM-00188-Q</v>
          </cell>
          <cell r="B16" t="str">
            <v>MEM-00188</v>
          </cell>
          <cell r="C16" t="str">
            <v>N</v>
          </cell>
          <cell r="D16" t="str">
            <v>Arista</v>
          </cell>
        </row>
        <row r="17">
          <cell r="A17" t="str">
            <v>LFARIMEM-00199</v>
          </cell>
          <cell r="B17" t="str">
            <v>MEM-00199</v>
          </cell>
          <cell r="C17" t="str">
            <v>N</v>
          </cell>
          <cell r="D17" t="str">
            <v>Arista</v>
          </cell>
        </row>
        <row r="18">
          <cell r="A18" t="str">
            <v>LFARISMEM-00200</v>
          </cell>
          <cell r="B18" t="str">
            <v>MEM-00200</v>
          </cell>
          <cell r="C18" t="str">
            <v>N</v>
          </cell>
          <cell r="D18" t="str">
            <v>Arista</v>
          </cell>
        </row>
        <row r="19">
          <cell r="A19" t="str">
            <v>LFARIMEM-00206</v>
          </cell>
          <cell r="B19" t="str">
            <v>MEM-00206</v>
          </cell>
          <cell r="C19" t="str">
            <v>N</v>
          </cell>
          <cell r="D19" t="str">
            <v>Arista</v>
          </cell>
        </row>
        <row r="20">
          <cell r="A20" t="str">
            <v>LFARIMEM-00217</v>
          </cell>
          <cell r="B20" t="str">
            <v>MEM-00217</v>
          </cell>
          <cell r="C20" t="str">
            <v>N</v>
          </cell>
          <cell r="D20" t="str">
            <v>Arista</v>
          </cell>
        </row>
        <row r="21">
          <cell r="A21" t="str">
            <v>LFARIMEM-00221</v>
          </cell>
          <cell r="B21" t="str">
            <v>MEM-00221</v>
          </cell>
          <cell r="C21" t="str">
            <v>N</v>
          </cell>
          <cell r="D21" t="str">
            <v>Arista</v>
          </cell>
        </row>
        <row r="22">
          <cell r="A22" t="str">
            <v>LFARIMEM-00222</v>
          </cell>
          <cell r="B22" t="str">
            <v>MEM-00222</v>
          </cell>
          <cell r="C22" t="str">
            <v>N</v>
          </cell>
          <cell r="D22" t="str">
            <v>Arista</v>
          </cell>
        </row>
        <row r="23">
          <cell r="A23" t="str">
            <v>LFARISMEM-00227</v>
          </cell>
          <cell r="B23" t="str">
            <v>MEM-00227</v>
          </cell>
          <cell r="C23" t="str">
            <v>N</v>
          </cell>
          <cell r="D23" t="str">
            <v>Arista</v>
          </cell>
        </row>
        <row r="24">
          <cell r="A24" t="str">
            <v>LFARISMEM-00236</v>
          </cell>
          <cell r="B24" t="str">
            <v>MEM-00236</v>
          </cell>
          <cell r="C24" t="str">
            <v>N</v>
          </cell>
          <cell r="D24" t="str">
            <v>Arista</v>
          </cell>
        </row>
        <row r="25">
          <cell r="A25" t="str">
            <v>LFARISMEM-00238</v>
          </cell>
          <cell r="B25" t="str">
            <v>MEM-00238</v>
          </cell>
          <cell r="C25" t="str">
            <v>N</v>
          </cell>
          <cell r="D25" t="str">
            <v>Arista</v>
          </cell>
        </row>
        <row r="26">
          <cell r="A26" t="str">
            <v>LFARIMEM-00250</v>
          </cell>
          <cell r="B26" t="str">
            <v>MEM-00250</v>
          </cell>
          <cell r="C26" t="str">
            <v>N</v>
          </cell>
          <cell r="D26" t="str">
            <v>Arista</v>
          </cell>
        </row>
        <row r="27">
          <cell r="A27" t="str">
            <v>LFARIMEM-00253</v>
          </cell>
          <cell r="B27" t="str">
            <v>MEM-00253</v>
          </cell>
          <cell r="C27" t="str">
            <v>N</v>
          </cell>
          <cell r="D27" t="str">
            <v>Arista</v>
          </cell>
        </row>
        <row r="28">
          <cell r="A28" t="str">
            <v>LFARISMEM-00256</v>
          </cell>
          <cell r="B28" t="str">
            <v>MEM-00256</v>
          </cell>
          <cell r="C28" t="str">
            <v>N</v>
          </cell>
          <cell r="D28" t="str">
            <v>Arista</v>
          </cell>
        </row>
        <row r="29">
          <cell r="A29" t="str">
            <v>LFARISMEM-00268</v>
          </cell>
          <cell r="B29" t="str">
            <v>MEM-00268</v>
          </cell>
          <cell r="C29" t="str">
            <v>N</v>
          </cell>
          <cell r="D29" t="str">
            <v>Arista</v>
          </cell>
        </row>
        <row r="30">
          <cell r="A30" t="str">
            <v>LFARISMEM-00269</v>
          </cell>
          <cell r="B30" t="str">
            <v>MEM-00269</v>
          </cell>
          <cell r="C30" t="str">
            <v>N</v>
          </cell>
          <cell r="D30" t="str">
            <v>Arista</v>
          </cell>
        </row>
        <row r="31">
          <cell r="A31" t="str">
            <v>LFARISMEM-00270</v>
          </cell>
          <cell r="B31" t="str">
            <v>MEM-00270</v>
          </cell>
          <cell r="C31" t="str">
            <v>N</v>
          </cell>
          <cell r="D31" t="str">
            <v>Arista</v>
          </cell>
        </row>
        <row r="32">
          <cell r="A32" t="str">
            <v>LFARIMEM-00271-Q</v>
          </cell>
          <cell r="B32" t="str">
            <v>MEM-00271</v>
          </cell>
          <cell r="C32" t="str">
            <v>N</v>
          </cell>
          <cell r="D32" t="str">
            <v>Arista</v>
          </cell>
        </row>
        <row r="33">
          <cell r="A33" t="str">
            <v>LFARISMEM-00292</v>
          </cell>
          <cell r="B33" t="str">
            <v>MEM-00292</v>
          </cell>
          <cell r="C33" t="str">
            <v>N</v>
          </cell>
          <cell r="D33" t="str">
            <v>Arista</v>
          </cell>
        </row>
        <row r="34">
          <cell r="A34" t="str">
            <v>LFARIMEM-00306-Q</v>
          </cell>
          <cell r="B34" t="str">
            <v>MEM-00306</v>
          </cell>
          <cell r="C34" t="str">
            <v>N</v>
          </cell>
          <cell r="D34" t="str">
            <v>Arista</v>
          </cell>
        </row>
        <row r="35">
          <cell r="A35" t="str">
            <v>Sanmina Part Number</v>
          </cell>
          <cell r="B35" t="str">
            <v>Arista Part Number</v>
          </cell>
          <cell r="C35" t="str">
            <v>Cust. consign (Y/N)</v>
          </cell>
          <cell r="D35" t="str">
            <v>Parts controlled by</v>
          </cell>
        </row>
        <row r="36">
          <cell r="A36" t="str">
            <v>LFARIASY-00712-05</v>
          </cell>
          <cell r="B36" t="str">
            <v>ASY-00712-05</v>
          </cell>
          <cell r="C36" t="str">
            <v>N</v>
          </cell>
          <cell r="D36" t="str">
            <v>Arista</v>
          </cell>
        </row>
        <row r="37">
          <cell r="A37" t="str">
            <v>LFARIASY-00965-02</v>
          </cell>
          <cell r="B37" t="str">
            <v>ASY-00965-02</v>
          </cell>
          <cell r="C37" t="str">
            <v>N</v>
          </cell>
          <cell r="D37" t="str">
            <v>Arista</v>
          </cell>
        </row>
        <row r="38">
          <cell r="A38" t="str">
            <v>LFARIASY-00966-02</v>
          </cell>
          <cell r="B38" t="str">
            <v>ASY-00966-02</v>
          </cell>
          <cell r="C38" t="str">
            <v>N</v>
          </cell>
          <cell r="D38" t="str">
            <v>Arista</v>
          </cell>
        </row>
        <row r="39">
          <cell r="A39" t="str">
            <v>LFARIASY-00971-02</v>
          </cell>
          <cell r="B39" t="str">
            <v>ASY-00971-02</v>
          </cell>
          <cell r="C39" t="str">
            <v>N</v>
          </cell>
          <cell r="D39" t="str">
            <v>Arista</v>
          </cell>
        </row>
        <row r="40">
          <cell r="A40" t="str">
            <v>LFARIASY-01113-01</v>
          </cell>
          <cell r="B40" t="str">
            <v>ASY-01113-01</v>
          </cell>
          <cell r="C40" t="str">
            <v>N</v>
          </cell>
          <cell r="D40" t="str">
            <v>Arista</v>
          </cell>
        </row>
        <row r="41">
          <cell r="A41" t="str">
            <v>LFARIASY-01240-01</v>
          </cell>
          <cell r="B41" t="str">
            <v>ASY-01240-01</v>
          </cell>
          <cell r="C41" t="str">
            <v>N</v>
          </cell>
          <cell r="D41" t="str">
            <v>Arista</v>
          </cell>
        </row>
        <row r="42">
          <cell r="A42" t="str">
            <v>LFARIASY-01254-01</v>
          </cell>
          <cell r="B42" t="str">
            <v>ASY-01254-01</v>
          </cell>
          <cell r="C42" t="str">
            <v>N</v>
          </cell>
          <cell r="D42" t="str">
            <v>Arista</v>
          </cell>
        </row>
        <row r="43">
          <cell r="A43" t="str">
            <v>LFARIASY-01891-01</v>
          </cell>
          <cell r="B43" t="str">
            <v>ASY-01891-01</v>
          </cell>
          <cell r="C43" t="str">
            <v>N</v>
          </cell>
          <cell r="D43" t="str">
            <v>Arista</v>
          </cell>
        </row>
        <row r="44">
          <cell r="A44" t="str">
            <v>LFARIASY-02144-01</v>
          </cell>
          <cell r="B44" t="str">
            <v>ASY-02144-01</v>
          </cell>
          <cell r="C44" t="str">
            <v>N</v>
          </cell>
          <cell r="D44" t="str">
            <v>Arista</v>
          </cell>
        </row>
        <row r="45">
          <cell r="A45" t="str">
            <v>LFARIASY-02909-01</v>
          </cell>
          <cell r="B45" t="str">
            <v>ASY-02909-01</v>
          </cell>
          <cell r="C45" t="str">
            <v>N</v>
          </cell>
          <cell r="D45" t="str">
            <v>Arista</v>
          </cell>
        </row>
        <row r="46">
          <cell r="A46" t="str">
            <v>LFARIASY-02914-01</v>
          </cell>
          <cell r="B46" t="str">
            <v>ASY-02914-01</v>
          </cell>
          <cell r="C46" t="str">
            <v>N</v>
          </cell>
          <cell r="D46" t="str">
            <v>Arista</v>
          </cell>
        </row>
        <row r="47">
          <cell r="A47" t="str">
            <v>LFARISASY-02984-01</v>
          </cell>
          <cell r="B47" t="str">
            <v>ASY-02984-01</v>
          </cell>
          <cell r="C47" t="str">
            <v>N</v>
          </cell>
          <cell r="D47" t="str">
            <v>Arista</v>
          </cell>
        </row>
        <row r="48">
          <cell r="A48" t="str">
            <v>LFARISASY-02985-01</v>
          </cell>
          <cell r="B48" t="str">
            <v>ASY-02985-01</v>
          </cell>
          <cell r="C48" t="str">
            <v>N</v>
          </cell>
          <cell r="D48" t="str">
            <v>Arista</v>
          </cell>
        </row>
        <row r="49">
          <cell r="A49" t="str">
            <v>LFARIASY-03023-02</v>
          </cell>
          <cell r="B49" t="str">
            <v>ASY-03023-02</v>
          </cell>
          <cell r="C49" t="str">
            <v>N</v>
          </cell>
          <cell r="D49" t="str">
            <v>Arista</v>
          </cell>
        </row>
        <row r="50">
          <cell r="A50" t="str">
            <v>LFARIASY-03268-05-Q</v>
          </cell>
          <cell r="B50" t="str">
            <v>ASY-03268-05</v>
          </cell>
          <cell r="C50" t="str">
            <v>N</v>
          </cell>
          <cell r="D50" t="str">
            <v>Arista</v>
          </cell>
        </row>
        <row r="51">
          <cell r="A51" t="str">
            <v>LFARIASY-03268-07-Q</v>
          </cell>
          <cell r="B51" t="str">
            <v>ASY-03268-07</v>
          </cell>
          <cell r="C51" t="str">
            <v>N</v>
          </cell>
          <cell r="D51" t="str">
            <v>Arista</v>
          </cell>
        </row>
        <row r="52">
          <cell r="A52" t="str">
            <v>LFARIASY-03268-08-Q</v>
          </cell>
          <cell r="B52" t="str">
            <v>ASY-03268-08</v>
          </cell>
          <cell r="C52" t="str">
            <v>N</v>
          </cell>
          <cell r="D52" t="str">
            <v>Arista</v>
          </cell>
        </row>
        <row r="53">
          <cell r="A53" t="str">
            <v>LFARIASY-03271-01-Q</v>
          </cell>
          <cell r="B53" t="str">
            <v>ASY-03271-01</v>
          </cell>
          <cell r="C53" t="str">
            <v>N</v>
          </cell>
          <cell r="D53" t="str">
            <v>Arista</v>
          </cell>
        </row>
        <row r="54">
          <cell r="A54" t="str">
            <v>LFARIASY-03272-01-Q</v>
          </cell>
          <cell r="B54" t="str">
            <v>ASY-03272-01</v>
          </cell>
          <cell r="C54" t="str">
            <v>N</v>
          </cell>
          <cell r="D54" t="str">
            <v>Arista</v>
          </cell>
        </row>
        <row r="55">
          <cell r="A55" t="str">
            <v>LFARIASY-03296-08-Q</v>
          </cell>
          <cell r="B55" t="str">
            <v>ASY-03296-08</v>
          </cell>
          <cell r="C55" t="str">
            <v>N</v>
          </cell>
          <cell r="D55" t="str">
            <v>Arista</v>
          </cell>
        </row>
        <row r="56">
          <cell r="A56" t="str">
            <v>LFARIASY-03296-10-Q</v>
          </cell>
          <cell r="B56" t="str">
            <v>ASY-03296-10</v>
          </cell>
          <cell r="C56" t="str">
            <v>N</v>
          </cell>
          <cell r="D56" t="str">
            <v>Arista</v>
          </cell>
        </row>
        <row r="57">
          <cell r="A57" t="str">
            <v>LFARIASY-03297-03-Q</v>
          </cell>
          <cell r="B57" t="str">
            <v>ASY-03297-03</v>
          </cell>
          <cell r="C57" t="str">
            <v>N</v>
          </cell>
          <cell r="D57" t="str">
            <v>Arista</v>
          </cell>
        </row>
        <row r="58">
          <cell r="A58" t="str">
            <v>LFARIASY-03297-04-Q</v>
          </cell>
          <cell r="B58" t="str">
            <v>ASY-03297-04</v>
          </cell>
          <cell r="C58" t="str">
            <v>N</v>
          </cell>
          <cell r="D58" t="str">
            <v>Arista</v>
          </cell>
        </row>
        <row r="59">
          <cell r="A59" t="str">
            <v>LFARIASY-03298-05-Q</v>
          </cell>
          <cell r="B59" t="str">
            <v>ASY-03298-05</v>
          </cell>
          <cell r="C59" t="str">
            <v>N</v>
          </cell>
          <cell r="D59" t="str">
            <v>Arista</v>
          </cell>
        </row>
        <row r="60">
          <cell r="A60" t="str">
            <v>LFARIASY-03298-06-Q</v>
          </cell>
          <cell r="B60" t="str">
            <v>ASY-03298-06</v>
          </cell>
          <cell r="C60" t="str">
            <v>N</v>
          </cell>
          <cell r="D60" t="str">
            <v>Arista</v>
          </cell>
        </row>
        <row r="61">
          <cell r="A61" t="str">
            <v>LFARIASY-03299-04-Q</v>
          </cell>
          <cell r="B61" t="str">
            <v>ASY-03299-04</v>
          </cell>
          <cell r="C61" t="str">
            <v>N</v>
          </cell>
          <cell r="D61" t="str">
            <v>Arista</v>
          </cell>
        </row>
        <row r="62">
          <cell r="A62" t="str">
            <v>LFARIASY-03305-05-Q</v>
          </cell>
          <cell r="B62" t="str">
            <v>ASY-03305-05</v>
          </cell>
          <cell r="C62" t="str">
            <v>N</v>
          </cell>
          <cell r="D62" t="str">
            <v>Arista</v>
          </cell>
        </row>
        <row r="63">
          <cell r="A63" t="str">
            <v>LFARIASY-03410-04-Q</v>
          </cell>
          <cell r="B63" t="str">
            <v>ASY-03410-04</v>
          </cell>
          <cell r="C63" t="str">
            <v>N</v>
          </cell>
          <cell r="D63" t="str">
            <v>Arista</v>
          </cell>
        </row>
        <row r="64">
          <cell r="A64" t="str">
            <v>LFARIASY-03413-07-Q</v>
          </cell>
          <cell r="B64" t="str">
            <v>ASY-03413-07</v>
          </cell>
          <cell r="C64" t="str">
            <v>N</v>
          </cell>
          <cell r="D64" t="str">
            <v>Arista</v>
          </cell>
        </row>
        <row r="65">
          <cell r="A65" t="str">
            <v>LFARIASY-03420-05-Q</v>
          </cell>
          <cell r="B65" t="str">
            <v>ASY-03420-05</v>
          </cell>
          <cell r="C65" t="str">
            <v>N</v>
          </cell>
          <cell r="D65" t="str">
            <v>Arista</v>
          </cell>
        </row>
        <row r="66">
          <cell r="A66" t="str">
            <v>LFARIASY-03426-01</v>
          </cell>
          <cell r="B66" t="str">
            <v>ASY-03426-01</v>
          </cell>
          <cell r="C66" t="str">
            <v>N</v>
          </cell>
          <cell r="D66" t="str">
            <v>Arista</v>
          </cell>
        </row>
        <row r="67">
          <cell r="A67" t="str">
            <v>LFARIASY-03446-01</v>
          </cell>
          <cell r="B67" t="str">
            <v>ASY-03446-01</v>
          </cell>
          <cell r="C67" t="str">
            <v>N</v>
          </cell>
          <cell r="D67" t="str">
            <v>Arista</v>
          </cell>
        </row>
        <row r="68">
          <cell r="A68" t="str">
            <v>LFARIASY-03493-01</v>
          </cell>
          <cell r="B68" t="str">
            <v>ASY-03493-01</v>
          </cell>
          <cell r="C68" t="str">
            <v>N</v>
          </cell>
          <cell r="D68" t="str">
            <v>Arista</v>
          </cell>
        </row>
        <row r="69">
          <cell r="A69" t="str">
            <v>LFARIASY-03579-03-Q</v>
          </cell>
          <cell r="B69" t="str">
            <v>ASY-03579-03</v>
          </cell>
          <cell r="C69" t="str">
            <v>N</v>
          </cell>
          <cell r="D69" t="str">
            <v>Arista</v>
          </cell>
        </row>
        <row r="70">
          <cell r="A70" t="str">
            <v>LFARIASY-03750-04-Q</v>
          </cell>
          <cell r="B70" t="str">
            <v>ASY-03750-04</v>
          </cell>
          <cell r="C70" t="str">
            <v>N</v>
          </cell>
          <cell r="D70" t="str">
            <v>Arista</v>
          </cell>
        </row>
        <row r="71">
          <cell r="A71" t="str">
            <v>LFARIASY-03792-06-Q</v>
          </cell>
          <cell r="B71" t="str">
            <v>ASY-03792-06</v>
          </cell>
          <cell r="C71" t="str">
            <v>N</v>
          </cell>
          <cell r="D71" t="str">
            <v>Arista</v>
          </cell>
        </row>
        <row r="72">
          <cell r="A72" t="str">
            <v>LFARIASY-03834-03-Q</v>
          </cell>
          <cell r="B72" t="str">
            <v>ASY-03834-03</v>
          </cell>
          <cell r="C72" t="str">
            <v>N</v>
          </cell>
          <cell r="D72" t="str">
            <v>Arista</v>
          </cell>
        </row>
        <row r="73">
          <cell r="A73" t="str">
            <v>LFARIASY-03835-03-Q</v>
          </cell>
          <cell r="B73" t="str">
            <v>ASY-03835-03</v>
          </cell>
          <cell r="C73" t="str">
            <v>N</v>
          </cell>
          <cell r="D73" t="str">
            <v>Arista</v>
          </cell>
        </row>
        <row r="74">
          <cell r="A74" t="str">
            <v>LFARIASY-03836-04-Q</v>
          </cell>
          <cell r="B74" t="str">
            <v>ASY-03836-04</v>
          </cell>
          <cell r="C74" t="str">
            <v>N</v>
          </cell>
          <cell r="D74" t="str">
            <v>Arista</v>
          </cell>
        </row>
        <row r="75">
          <cell r="A75" t="str">
            <v>LFARIASY-03836-05-Q</v>
          </cell>
          <cell r="B75" t="str">
            <v>ASY-03836-05</v>
          </cell>
          <cell r="C75" t="str">
            <v>N</v>
          </cell>
          <cell r="D75" t="str">
            <v>Arista</v>
          </cell>
        </row>
        <row r="76">
          <cell r="A76" t="str">
            <v>LFARIASY-03836-06-Q</v>
          </cell>
          <cell r="B76" t="str">
            <v>ASY-03836-06</v>
          </cell>
          <cell r="C76" t="str">
            <v>N</v>
          </cell>
          <cell r="D76" t="str">
            <v>Arista</v>
          </cell>
        </row>
        <row r="77">
          <cell r="A77" t="str">
            <v>LFARIASY-03837-02-Q</v>
          </cell>
          <cell r="B77" t="str">
            <v>ASY-03837-02</v>
          </cell>
          <cell r="C77" t="str">
            <v>N</v>
          </cell>
          <cell r="D77" t="str">
            <v>Arista</v>
          </cell>
        </row>
        <row r="78">
          <cell r="A78" t="str">
            <v>LFARIASY-03906-01-Q</v>
          </cell>
          <cell r="B78" t="str">
            <v>ASY-03906-01</v>
          </cell>
          <cell r="C78" t="str">
            <v>N</v>
          </cell>
          <cell r="D78" t="str">
            <v>Arista</v>
          </cell>
        </row>
        <row r="79">
          <cell r="A79" t="str">
            <v>LFARIASY-03907-01-Q</v>
          </cell>
          <cell r="B79" t="str">
            <v>ASY-03907-01</v>
          </cell>
          <cell r="C79" t="str">
            <v>N</v>
          </cell>
          <cell r="D79" t="str">
            <v>Arista</v>
          </cell>
        </row>
        <row r="80">
          <cell r="A80" t="str">
            <v>LFARIASY-03911-03-Q</v>
          </cell>
          <cell r="B80" t="str">
            <v>ASY-03911-03</v>
          </cell>
          <cell r="C80" t="str">
            <v>N</v>
          </cell>
          <cell r="D80" t="str">
            <v>Arista</v>
          </cell>
        </row>
        <row r="81">
          <cell r="A81" t="str">
            <v>LFARIASY-03912-03-Q</v>
          </cell>
          <cell r="B81" t="str">
            <v>ASY-03912-03</v>
          </cell>
          <cell r="C81" t="str">
            <v>N</v>
          </cell>
          <cell r="D81" t="str">
            <v>Arista</v>
          </cell>
        </row>
        <row r="82">
          <cell r="A82" t="str">
            <v>LFARIASY-03913-06-Q</v>
          </cell>
          <cell r="B82" t="str">
            <v>ASY-03913-06</v>
          </cell>
          <cell r="C82" t="str">
            <v>N</v>
          </cell>
          <cell r="D82" t="str">
            <v>Arista</v>
          </cell>
        </row>
        <row r="83">
          <cell r="A83" t="str">
            <v>LFARIASY-03916-02-Q</v>
          </cell>
          <cell r="B83" t="str">
            <v>ASY-03916-02</v>
          </cell>
          <cell r="C83" t="str">
            <v>N</v>
          </cell>
          <cell r="D83" t="str">
            <v>Arista</v>
          </cell>
        </row>
        <row r="84">
          <cell r="A84" t="str">
            <v>LFARIASY-03918-03-Q</v>
          </cell>
          <cell r="B84" t="str">
            <v>ASY-03918-03</v>
          </cell>
          <cell r="C84" t="str">
            <v>N</v>
          </cell>
          <cell r="D84" t="str">
            <v>Arista</v>
          </cell>
        </row>
        <row r="85">
          <cell r="A85" t="str">
            <v>LFARISASY-04123-01-Q</v>
          </cell>
          <cell r="B85" t="str">
            <v>ASY-04123-01</v>
          </cell>
          <cell r="C85" t="str">
            <v>N</v>
          </cell>
          <cell r="D85" t="str">
            <v>Arista</v>
          </cell>
        </row>
        <row r="86">
          <cell r="A86" t="str">
            <v>LFARIASY-04161-01-Q</v>
          </cell>
          <cell r="B86" t="str">
            <v>ASY-04161-01</v>
          </cell>
          <cell r="C86" t="str">
            <v>N</v>
          </cell>
          <cell r="D86" t="str">
            <v>Arista</v>
          </cell>
        </row>
        <row r="87">
          <cell r="A87" t="str">
            <v>LFARIASY-04171-01-Q</v>
          </cell>
          <cell r="B87" t="str">
            <v>ASY-04171-01</v>
          </cell>
          <cell r="C87" t="str">
            <v>N</v>
          </cell>
          <cell r="D87" t="str">
            <v>Arista</v>
          </cell>
        </row>
        <row r="88">
          <cell r="A88" t="str">
            <v>LFARIASY-04172-01-Q</v>
          </cell>
          <cell r="B88" t="str">
            <v>ASY-04172-01</v>
          </cell>
          <cell r="C88" t="str">
            <v>N</v>
          </cell>
          <cell r="D88" t="str">
            <v>Arista</v>
          </cell>
        </row>
        <row r="89">
          <cell r="A89" t="str">
            <v>LFARIASY-04174-01-Q</v>
          </cell>
          <cell r="B89" t="str">
            <v>ASY-04174-01</v>
          </cell>
          <cell r="C89" t="str">
            <v>N</v>
          </cell>
          <cell r="D89" t="str">
            <v>Arista</v>
          </cell>
        </row>
        <row r="90">
          <cell r="A90" t="str">
            <v>LFARIASY-04444-01-Q</v>
          </cell>
          <cell r="B90" t="str">
            <v>ASY-04444-01</v>
          </cell>
          <cell r="C90" t="str">
            <v>N</v>
          </cell>
          <cell r="D90" t="str">
            <v>Arista</v>
          </cell>
        </row>
        <row r="91">
          <cell r="A91" t="str">
            <v>LFARISASY-04590-01-Q</v>
          </cell>
          <cell r="B91" t="str">
            <v>ASY-04590-01</v>
          </cell>
          <cell r="C91" t="str">
            <v>N</v>
          </cell>
          <cell r="D91" t="str">
            <v>Arista</v>
          </cell>
        </row>
        <row r="92">
          <cell r="A92" t="str">
            <v>LFARISASY-04590-02-Q</v>
          </cell>
          <cell r="B92" t="str">
            <v>ASY-04590-02</v>
          </cell>
          <cell r="C92" t="str">
            <v>N</v>
          </cell>
          <cell r="D92" t="str">
            <v>Arista</v>
          </cell>
        </row>
        <row r="93">
          <cell r="A93" t="str">
            <v>LFARISASY-04610-01-Q</v>
          </cell>
          <cell r="B93" t="str">
            <v>ASY-04610-01</v>
          </cell>
          <cell r="C93" t="str">
            <v>N</v>
          </cell>
          <cell r="D93" t="str">
            <v>Arista</v>
          </cell>
        </row>
        <row r="94">
          <cell r="A94" t="str">
            <v>LFARISASY-04610-02-Q</v>
          </cell>
          <cell r="B94" t="str">
            <v>ASY-04610-02</v>
          </cell>
          <cell r="C94" t="str">
            <v>N</v>
          </cell>
          <cell r="D94" t="str">
            <v>Arista</v>
          </cell>
        </row>
        <row r="95">
          <cell r="A95" t="str">
            <v>LFARISASY-04611-01-Q</v>
          </cell>
          <cell r="B95" t="str">
            <v>ASY-04611-01</v>
          </cell>
          <cell r="C95" t="str">
            <v>N</v>
          </cell>
          <cell r="D95" t="str">
            <v>Arista</v>
          </cell>
        </row>
        <row r="96">
          <cell r="A96" t="str">
            <v>LFARISASY-04611-02-Q</v>
          </cell>
          <cell r="B96" t="str">
            <v>ASY-04611-02</v>
          </cell>
          <cell r="C96" t="str">
            <v>N</v>
          </cell>
          <cell r="D96" t="str">
            <v>Arista</v>
          </cell>
        </row>
        <row r="97">
          <cell r="A97" t="str">
            <v>LFARISASY-04618-01-Q</v>
          </cell>
          <cell r="B97" t="str">
            <v>ASY-04618-01</v>
          </cell>
          <cell r="C97" t="str">
            <v>N</v>
          </cell>
          <cell r="D97" t="str">
            <v>Arista</v>
          </cell>
        </row>
        <row r="98">
          <cell r="A98" t="str">
            <v>LFARISASY-04618-02-Q</v>
          </cell>
          <cell r="B98" t="str">
            <v>ASY-04618-02</v>
          </cell>
          <cell r="C98" t="str">
            <v>N</v>
          </cell>
          <cell r="D98" t="str">
            <v>Arista</v>
          </cell>
        </row>
        <row r="99">
          <cell r="A99" t="str">
            <v>LFARISASY-04620-01-Q</v>
          </cell>
          <cell r="B99" t="str">
            <v>ASY-04620-01</v>
          </cell>
          <cell r="C99" t="str">
            <v>N</v>
          </cell>
          <cell r="D99" t="str">
            <v>Arista</v>
          </cell>
        </row>
        <row r="100">
          <cell r="A100" t="str">
            <v>LFARISASY-04620-02-Q</v>
          </cell>
          <cell r="B100" t="str">
            <v>ASY-04620-02</v>
          </cell>
          <cell r="C100" t="str">
            <v>N</v>
          </cell>
          <cell r="D100" t="str">
            <v>Arista</v>
          </cell>
        </row>
        <row r="101">
          <cell r="A101" t="str">
            <v>LFARISASY-04621-01-Q</v>
          </cell>
          <cell r="B101" t="str">
            <v>ASY-04621-01</v>
          </cell>
          <cell r="C101" t="str">
            <v>N</v>
          </cell>
          <cell r="D101" t="str">
            <v>Arista</v>
          </cell>
        </row>
        <row r="102">
          <cell r="A102" t="str">
            <v>LFARISASY-04621-02-Q</v>
          </cell>
          <cell r="B102" t="str">
            <v>ASY-04621-02</v>
          </cell>
          <cell r="C102" t="str">
            <v>N</v>
          </cell>
          <cell r="D102" t="str">
            <v>Arista</v>
          </cell>
        </row>
        <row r="103">
          <cell r="A103" t="str">
            <v>LFARISASY-04821-01-Q</v>
          </cell>
          <cell r="B103" t="str">
            <v>ASY-04821-01</v>
          </cell>
          <cell r="C103" t="str">
            <v>N</v>
          </cell>
          <cell r="D103" t="str">
            <v>Arista</v>
          </cell>
        </row>
        <row r="104">
          <cell r="A104" t="str">
            <v>LFARIASY-04850-01-Q</v>
          </cell>
          <cell r="B104" t="str">
            <v>ASY-04850-01</v>
          </cell>
          <cell r="C104" t="str">
            <v>N</v>
          </cell>
          <cell r="D104" t="str">
            <v>Arista</v>
          </cell>
        </row>
        <row r="105">
          <cell r="A105" t="str">
            <v>LFARIMECH-00197-02</v>
          </cell>
          <cell r="B105" t="str">
            <v>MECH-00197-02</v>
          </cell>
          <cell r="C105" t="str">
            <v>N</v>
          </cell>
          <cell r="D105" t="str">
            <v>Arista</v>
          </cell>
        </row>
        <row r="106">
          <cell r="A106" t="str">
            <v>LFARIMECH-00198-02</v>
          </cell>
          <cell r="B106" t="str">
            <v>MECH-00198-02</v>
          </cell>
          <cell r="C106" t="str">
            <v>N</v>
          </cell>
          <cell r="D106" t="str">
            <v>Arista</v>
          </cell>
        </row>
        <row r="107">
          <cell r="A107" t="str">
            <v>LFARIMECH-00216-03</v>
          </cell>
          <cell r="B107" t="str">
            <v>MECH-00216-03</v>
          </cell>
          <cell r="C107" t="str">
            <v>N</v>
          </cell>
          <cell r="D107" t="str">
            <v>Arista</v>
          </cell>
        </row>
        <row r="108">
          <cell r="A108" t="str">
            <v>LFARIMECH-00217-03</v>
          </cell>
          <cell r="B108" t="str">
            <v>MECH-00217-03</v>
          </cell>
          <cell r="C108" t="str">
            <v>N</v>
          </cell>
          <cell r="D108" t="str">
            <v>Arista</v>
          </cell>
        </row>
        <row r="109">
          <cell r="A109" t="str">
            <v>LFARIMECH-00229-02</v>
          </cell>
          <cell r="B109" t="str">
            <v>MECH-00229-02</v>
          </cell>
          <cell r="C109" t="str">
            <v>N</v>
          </cell>
          <cell r="D109" t="str">
            <v>Arista</v>
          </cell>
        </row>
        <row r="110">
          <cell r="A110" t="str">
            <v>LFARIMECH-00328-02</v>
          </cell>
          <cell r="B110" t="str">
            <v>MECH-00328-02</v>
          </cell>
          <cell r="C110" t="str">
            <v>N</v>
          </cell>
          <cell r="D110" t="str">
            <v>Arista</v>
          </cell>
        </row>
        <row r="111">
          <cell r="A111" t="str">
            <v>LFARIMECH-00354-02</v>
          </cell>
          <cell r="B111" t="str">
            <v>MECH-00354-02</v>
          </cell>
          <cell r="C111" t="str">
            <v>N</v>
          </cell>
          <cell r="D111" t="str">
            <v>Arista</v>
          </cell>
        </row>
        <row r="112">
          <cell r="A112" t="str">
            <v>LFARISMECH-00416-02</v>
          </cell>
          <cell r="B112" t="str">
            <v>MECH-00416-02</v>
          </cell>
          <cell r="C112" t="str">
            <v>N</v>
          </cell>
          <cell r="D112" t="str">
            <v>Arista</v>
          </cell>
        </row>
        <row r="113">
          <cell r="A113" t="str">
            <v>LFARISMECH-00417-01</v>
          </cell>
          <cell r="B113" t="str">
            <v>MECH-00417-01</v>
          </cell>
          <cell r="C113" t="str">
            <v>N</v>
          </cell>
          <cell r="D113" t="str">
            <v>Arista</v>
          </cell>
        </row>
        <row r="114">
          <cell r="A114" t="str">
            <v>LFARIMECH-00418-01</v>
          </cell>
          <cell r="B114" t="str">
            <v>MECH-00418-01</v>
          </cell>
          <cell r="C114" t="str">
            <v>N</v>
          </cell>
          <cell r="D114" t="str">
            <v>Arista</v>
          </cell>
        </row>
        <row r="115">
          <cell r="A115" t="str">
            <v>LFARIMECH-00421-01</v>
          </cell>
          <cell r="B115" t="str">
            <v>MECH-00421-01</v>
          </cell>
          <cell r="C115" t="str">
            <v>N</v>
          </cell>
          <cell r="D115" t="str">
            <v>Arista</v>
          </cell>
        </row>
        <row r="116">
          <cell r="A116" t="str">
            <v>LFARIMECH-00555-01</v>
          </cell>
          <cell r="B116" t="str">
            <v>MECH-00555-01</v>
          </cell>
          <cell r="C116" t="str">
            <v>N</v>
          </cell>
          <cell r="D116" t="str">
            <v>Arista</v>
          </cell>
        </row>
        <row r="117">
          <cell r="A117" t="str">
            <v>LFARIMECH-00556-06</v>
          </cell>
          <cell r="B117" t="str">
            <v>MECH-00556-06</v>
          </cell>
          <cell r="C117" t="str">
            <v>N</v>
          </cell>
          <cell r="D117" t="str">
            <v>Arista</v>
          </cell>
        </row>
        <row r="118">
          <cell r="A118" t="str">
            <v>LFARIMECH-00557-01</v>
          </cell>
          <cell r="B118" t="str">
            <v>MECH-00557-01</v>
          </cell>
          <cell r="C118" t="str">
            <v>N</v>
          </cell>
          <cell r="D118" t="str">
            <v>Arista</v>
          </cell>
        </row>
        <row r="119">
          <cell r="A119" t="str">
            <v>LFARISMECH-00557-01</v>
          </cell>
          <cell r="B119" t="str">
            <v>MECH-00557-01</v>
          </cell>
          <cell r="C119" t="str">
            <v>N</v>
          </cell>
          <cell r="D119" t="str">
            <v>Arista</v>
          </cell>
        </row>
        <row r="120">
          <cell r="A120" t="str">
            <v>LFARIMECH-00598-02</v>
          </cell>
          <cell r="B120" t="str">
            <v>MECH-00598-02</v>
          </cell>
          <cell r="C120" t="str">
            <v>N</v>
          </cell>
          <cell r="D120" t="str">
            <v>Arista</v>
          </cell>
        </row>
        <row r="121">
          <cell r="A121" t="str">
            <v>LFARIMECH-00633-01</v>
          </cell>
          <cell r="B121" t="str">
            <v>MECH-00633-01</v>
          </cell>
          <cell r="C121" t="str">
            <v>N</v>
          </cell>
          <cell r="D121" t="str">
            <v>Arista</v>
          </cell>
        </row>
        <row r="122">
          <cell r="A122" t="str">
            <v>LFARIMECH-00644-03</v>
          </cell>
          <cell r="B122" t="str">
            <v>MECH-00644-03</v>
          </cell>
          <cell r="C122" t="str">
            <v>N</v>
          </cell>
          <cell r="D122" t="str">
            <v>Arista</v>
          </cell>
        </row>
        <row r="123">
          <cell r="A123" t="str">
            <v>LFARIMECH-00678-02</v>
          </cell>
          <cell r="B123" t="str">
            <v>MECH-00678-02</v>
          </cell>
          <cell r="C123" t="str">
            <v>N</v>
          </cell>
          <cell r="D123" t="str">
            <v>Arista</v>
          </cell>
        </row>
        <row r="124">
          <cell r="A124" t="str">
            <v>LFARIMECH-00699-01</v>
          </cell>
          <cell r="B124" t="str">
            <v>MECH-00699-01</v>
          </cell>
          <cell r="C124" t="str">
            <v>N</v>
          </cell>
          <cell r="D124" t="str">
            <v>Arista</v>
          </cell>
        </row>
        <row r="125">
          <cell r="A125" t="str">
            <v>LFARIMECH-00700-01</v>
          </cell>
          <cell r="B125" t="str">
            <v>MECH-00700-01</v>
          </cell>
          <cell r="C125" t="str">
            <v>N</v>
          </cell>
          <cell r="D125" t="str">
            <v>Arista</v>
          </cell>
        </row>
        <row r="126">
          <cell r="A126" t="str">
            <v>LFARIMECH-00835-01</v>
          </cell>
          <cell r="B126" t="str">
            <v>MECH-00835-01</v>
          </cell>
          <cell r="C126" t="str">
            <v>N</v>
          </cell>
          <cell r="D126" t="str">
            <v>Arista</v>
          </cell>
        </row>
        <row r="127">
          <cell r="A127" t="str">
            <v>LFARIMECH-00869-02</v>
          </cell>
          <cell r="B127" t="str">
            <v>MECH-00869-02</v>
          </cell>
          <cell r="C127" t="str">
            <v>N</v>
          </cell>
          <cell r="D127" t="str">
            <v>Arista</v>
          </cell>
        </row>
        <row r="128">
          <cell r="A128" t="str">
            <v>LFARIMECH-00947-01</v>
          </cell>
          <cell r="B128" t="str">
            <v>MECH-00947-01</v>
          </cell>
          <cell r="C128" t="str">
            <v>N</v>
          </cell>
          <cell r="D128" t="str">
            <v>Arista</v>
          </cell>
        </row>
        <row r="129">
          <cell r="A129" t="str">
            <v>LFARIMECH-00949-01</v>
          </cell>
          <cell r="B129" t="str">
            <v>MECH-00949-01</v>
          </cell>
          <cell r="C129" t="str">
            <v>N</v>
          </cell>
          <cell r="D129" t="str">
            <v>Arista</v>
          </cell>
        </row>
        <row r="130">
          <cell r="A130" t="str">
            <v>LFARIMECH-00955-01</v>
          </cell>
          <cell r="B130" t="str">
            <v>MECH-00955-01</v>
          </cell>
          <cell r="C130" t="str">
            <v>N</v>
          </cell>
          <cell r="D130" t="str">
            <v>Arista</v>
          </cell>
        </row>
        <row r="131">
          <cell r="A131" t="str">
            <v>LFARIMECH-00977-01</v>
          </cell>
          <cell r="B131" t="str">
            <v>MECH-00977-01</v>
          </cell>
          <cell r="C131" t="str">
            <v>N</v>
          </cell>
          <cell r="D131" t="str">
            <v>Arista</v>
          </cell>
        </row>
        <row r="132">
          <cell r="A132" t="str">
            <v>LFARIMECH-01009-01</v>
          </cell>
          <cell r="B132" t="str">
            <v>MECH-01009-01</v>
          </cell>
          <cell r="C132" t="str">
            <v>N</v>
          </cell>
          <cell r="D132" t="str">
            <v>Arista</v>
          </cell>
        </row>
        <row r="133">
          <cell r="A133" t="str">
            <v>LFARIMECH-01010-01</v>
          </cell>
          <cell r="B133" t="str">
            <v>MECH-01010-01</v>
          </cell>
          <cell r="C133" t="str">
            <v>N</v>
          </cell>
          <cell r="D133" t="str">
            <v>Arista</v>
          </cell>
        </row>
        <row r="134">
          <cell r="A134" t="str">
            <v>LFARIMECH-01024-01</v>
          </cell>
          <cell r="B134" t="str">
            <v>MECH-01024-01</v>
          </cell>
          <cell r="C134" t="str">
            <v>N</v>
          </cell>
          <cell r="D134" t="str">
            <v>Arista</v>
          </cell>
        </row>
        <row r="135">
          <cell r="A135" t="str">
            <v>LFARIMECH-01078-01</v>
          </cell>
          <cell r="B135" t="str">
            <v>MECH-01078-01</v>
          </cell>
          <cell r="C135" t="str">
            <v>N</v>
          </cell>
          <cell r="D135" t="str">
            <v>Arista</v>
          </cell>
        </row>
        <row r="136">
          <cell r="A136" t="str">
            <v>LFARIMECH-01081-02</v>
          </cell>
          <cell r="B136" t="str">
            <v>MECH-01081-02</v>
          </cell>
          <cell r="C136" t="str">
            <v>N</v>
          </cell>
          <cell r="D136" t="str">
            <v>Arista</v>
          </cell>
        </row>
        <row r="137">
          <cell r="A137" t="str">
            <v>LFARIMECH-01100-01</v>
          </cell>
          <cell r="B137" t="str">
            <v>MECH-01100-01</v>
          </cell>
          <cell r="C137" t="str">
            <v>N</v>
          </cell>
          <cell r="D137" t="str">
            <v>Arista</v>
          </cell>
        </row>
        <row r="138">
          <cell r="A138" t="str">
            <v>LFARIMECH-01130-01-Q</v>
          </cell>
          <cell r="B138" t="str">
            <v>MECH-01130-01</v>
          </cell>
          <cell r="C138" t="str">
            <v>N</v>
          </cell>
          <cell r="D138" t="str">
            <v>Arista</v>
          </cell>
        </row>
        <row r="139">
          <cell r="A139" t="str">
            <v>LFARIMECH-01131-01-Q</v>
          </cell>
          <cell r="B139" t="str">
            <v>MECH-01131-01</v>
          </cell>
          <cell r="C139" t="str">
            <v>N</v>
          </cell>
          <cell r="D139" t="str">
            <v>Arista</v>
          </cell>
        </row>
        <row r="140">
          <cell r="A140" t="str">
            <v>LFARIMECH-01238-02-Q</v>
          </cell>
          <cell r="B140" t="str">
            <v>MECH-01238-02</v>
          </cell>
          <cell r="C140" t="str">
            <v>N</v>
          </cell>
          <cell r="D140" t="str">
            <v>Arista</v>
          </cell>
        </row>
        <row r="141">
          <cell r="A141" t="str">
            <v>LFARIMECH-01238-03-Q</v>
          </cell>
          <cell r="B141" t="str">
            <v>MECH-01238-03</v>
          </cell>
          <cell r="C141" t="str">
            <v>N</v>
          </cell>
          <cell r="D141" t="str">
            <v>Arista</v>
          </cell>
        </row>
        <row r="142">
          <cell r="A142" t="str">
            <v>LFARIMECH-01239-02</v>
          </cell>
          <cell r="B142" t="str">
            <v>MECH-01239-02</v>
          </cell>
          <cell r="C142" t="str">
            <v>N</v>
          </cell>
          <cell r="D142" t="str">
            <v>Arista</v>
          </cell>
        </row>
        <row r="143">
          <cell r="A143" t="str">
            <v>LFARIMECH-01289-04-Q</v>
          </cell>
          <cell r="B143" t="str">
            <v>MECH-01289-04</v>
          </cell>
          <cell r="C143" t="str">
            <v>N</v>
          </cell>
          <cell r="D143" t="str">
            <v>Arista</v>
          </cell>
        </row>
        <row r="144">
          <cell r="A144" t="str">
            <v>LFARIMECH-01290-02-Q</v>
          </cell>
          <cell r="B144" t="str">
            <v>MECH-01290-02</v>
          </cell>
          <cell r="C144" t="str">
            <v>N</v>
          </cell>
          <cell r="D144" t="str">
            <v>Arista</v>
          </cell>
        </row>
        <row r="145">
          <cell r="A145" t="str">
            <v>LFARIMECH-01290-03-Q</v>
          </cell>
          <cell r="B145" t="str">
            <v>MECH-01290-03</v>
          </cell>
          <cell r="C145" t="str">
            <v>N</v>
          </cell>
          <cell r="D145" t="str">
            <v>Arista</v>
          </cell>
        </row>
        <row r="146">
          <cell r="A146" t="str">
            <v>LFARIMECH-01339-02</v>
          </cell>
          <cell r="B146" t="str">
            <v>MECH-01339-02</v>
          </cell>
          <cell r="C146" t="str">
            <v>N</v>
          </cell>
          <cell r="D146" t="str">
            <v>Arista</v>
          </cell>
        </row>
        <row r="147">
          <cell r="A147" t="str">
            <v>LFARIMECH-01341-02</v>
          </cell>
          <cell r="B147" t="str">
            <v>MECH-01341-02</v>
          </cell>
          <cell r="C147" t="str">
            <v>N</v>
          </cell>
          <cell r="D147" t="str">
            <v>Arista</v>
          </cell>
        </row>
        <row r="148">
          <cell r="A148" t="str">
            <v>LFARIMECH-01426-01</v>
          </cell>
          <cell r="B148" t="str">
            <v>MECH-01426-01</v>
          </cell>
          <cell r="C148" t="str">
            <v>N</v>
          </cell>
          <cell r="D148" t="str">
            <v>Arista</v>
          </cell>
        </row>
        <row r="149">
          <cell r="A149" t="str">
            <v>LFARIMECH-01572-01</v>
          </cell>
          <cell r="B149" t="str">
            <v>MECH-01572-01</v>
          </cell>
          <cell r="C149" t="str">
            <v>N</v>
          </cell>
          <cell r="D149" t="str">
            <v>Arista</v>
          </cell>
        </row>
        <row r="150">
          <cell r="A150" t="str">
            <v>LFARIMECH-01574-03</v>
          </cell>
          <cell r="B150" t="str">
            <v>MECH-01574-03</v>
          </cell>
          <cell r="C150" t="str">
            <v>N</v>
          </cell>
          <cell r="D150" t="str">
            <v>Arista</v>
          </cell>
        </row>
        <row r="151">
          <cell r="A151" t="str">
            <v>LFARIMECH-01621-01-Q</v>
          </cell>
          <cell r="B151" t="str">
            <v>MECH-01621-01</v>
          </cell>
          <cell r="C151" t="str">
            <v>N</v>
          </cell>
          <cell r="D151" t="str">
            <v>Arista</v>
          </cell>
        </row>
        <row r="152">
          <cell r="A152" t="str">
            <v>LFARIMECH-01638-02</v>
          </cell>
          <cell r="B152" t="str">
            <v>MECH-01638-02</v>
          </cell>
          <cell r="C152" t="str">
            <v>N</v>
          </cell>
          <cell r="D152" t="str">
            <v>Arista</v>
          </cell>
        </row>
        <row r="153">
          <cell r="A153" t="str">
            <v>LFARIMECH-01639-01</v>
          </cell>
          <cell r="B153" t="str">
            <v>MECH-01639-01</v>
          </cell>
          <cell r="C153" t="str">
            <v>N</v>
          </cell>
          <cell r="D153" t="str">
            <v>Arista</v>
          </cell>
        </row>
        <row r="154">
          <cell r="A154" t="str">
            <v>LFARIMECH-01659-01-Q</v>
          </cell>
          <cell r="B154" t="str">
            <v>MECH-01659-01</v>
          </cell>
          <cell r="C154" t="str">
            <v>N</v>
          </cell>
          <cell r="D154" t="str">
            <v>Arista</v>
          </cell>
        </row>
        <row r="155">
          <cell r="A155" t="str">
            <v>LFARIMECH-01660-01-Q</v>
          </cell>
          <cell r="B155" t="str">
            <v>MECH-01660-01</v>
          </cell>
          <cell r="C155" t="str">
            <v>N</v>
          </cell>
          <cell r="D155" t="str">
            <v>Arista</v>
          </cell>
        </row>
        <row r="156">
          <cell r="A156" t="str">
            <v>LFARIMECH-01660-02-Q</v>
          </cell>
          <cell r="B156" t="str">
            <v>MECH-01660-02</v>
          </cell>
          <cell r="C156" t="str">
            <v>N</v>
          </cell>
          <cell r="D156" t="str">
            <v>Arista</v>
          </cell>
        </row>
        <row r="157">
          <cell r="A157" t="str">
            <v>LFARIMECH-01660-03-Q</v>
          </cell>
          <cell r="B157" t="str">
            <v>MECH-01660-03</v>
          </cell>
          <cell r="C157" t="str">
            <v>N</v>
          </cell>
          <cell r="D157" t="str">
            <v>Arista</v>
          </cell>
        </row>
        <row r="158">
          <cell r="A158" t="str">
            <v>LFARIMECH-01690-02</v>
          </cell>
          <cell r="B158" t="str">
            <v>MECH-01690-02</v>
          </cell>
          <cell r="C158" t="str">
            <v>N</v>
          </cell>
          <cell r="D158" t="str">
            <v>Arista</v>
          </cell>
        </row>
        <row r="159">
          <cell r="A159" t="str">
            <v>LFARIMECH-01725-01</v>
          </cell>
          <cell r="B159" t="str">
            <v>MECH-01725-01</v>
          </cell>
          <cell r="C159" t="str">
            <v>N</v>
          </cell>
          <cell r="D159" t="str">
            <v>Arista</v>
          </cell>
        </row>
        <row r="160">
          <cell r="A160" t="str">
            <v>LFARIMECH-01733-01</v>
          </cell>
          <cell r="B160" t="str">
            <v>MECH-01733-01</v>
          </cell>
          <cell r="C160" t="str">
            <v>N</v>
          </cell>
          <cell r="D160" t="str">
            <v>Arista</v>
          </cell>
        </row>
        <row r="161">
          <cell r="A161" t="str">
            <v>LFARIMECH-01837-02</v>
          </cell>
          <cell r="B161" t="str">
            <v>MECH-01837-02</v>
          </cell>
          <cell r="C161" t="str">
            <v>N</v>
          </cell>
          <cell r="D161" t="str">
            <v>Arista</v>
          </cell>
        </row>
        <row r="162">
          <cell r="A162" t="str">
            <v>LFARIMECH-02116-02-Q</v>
          </cell>
          <cell r="B162" t="str">
            <v>MECH-02116-02</v>
          </cell>
          <cell r="C162" t="str">
            <v>N</v>
          </cell>
          <cell r="D162" t="str">
            <v>Arista</v>
          </cell>
        </row>
        <row r="163">
          <cell r="A163" t="str">
            <v>LFARIMECH-02212-02-Q</v>
          </cell>
          <cell r="B163" t="str">
            <v>MECH-02212-02</v>
          </cell>
          <cell r="C163" t="str">
            <v>N</v>
          </cell>
          <cell r="D163" t="str">
            <v>Arista</v>
          </cell>
        </row>
        <row r="164">
          <cell r="A164" t="str">
            <v>LFARISMECH-02294-02-Q</v>
          </cell>
          <cell r="B164" t="str">
            <v>MECH-02294-02</v>
          </cell>
          <cell r="C164" t="str">
            <v>N</v>
          </cell>
          <cell r="D164" t="str">
            <v>Arista</v>
          </cell>
        </row>
        <row r="165">
          <cell r="A165" t="str">
            <v>LFARIMECH-02371-01CS-Q</v>
          </cell>
          <cell r="B165" t="str">
            <v>MECH-02371-01</v>
          </cell>
          <cell r="C165" t="str">
            <v>Y</v>
          </cell>
          <cell r="D165" t="str">
            <v>Arista</v>
          </cell>
        </row>
        <row r="166">
          <cell r="A166" t="str">
            <v>LFARIMECH-02419-01-Q</v>
          </cell>
          <cell r="B166" t="str">
            <v>MECH-02419-01</v>
          </cell>
          <cell r="C166" t="str">
            <v>N</v>
          </cell>
          <cell r="D166" t="str">
            <v>Arista</v>
          </cell>
        </row>
        <row r="167">
          <cell r="A167" t="str">
            <v>Sanmina Part Number</v>
          </cell>
          <cell r="B167" t="str">
            <v>Arista Part Number</v>
          </cell>
          <cell r="C167" t="str">
            <v>Cust. consign (Y/N)</v>
          </cell>
          <cell r="D167" t="str">
            <v>Parts controlled by</v>
          </cell>
        </row>
        <row r="168">
          <cell r="A168" t="str">
            <v>LFARISIC-00120-02</v>
          </cell>
          <cell r="B168" t="str">
            <v>IC-00120-02</v>
          </cell>
          <cell r="C168" t="str">
            <v>N</v>
          </cell>
          <cell r="D168" t="str">
            <v>Arista</v>
          </cell>
        </row>
        <row r="169">
          <cell r="A169" t="str">
            <v>LFARISIC-00147</v>
          </cell>
          <cell r="B169" t="str">
            <v>IC-00147</v>
          </cell>
          <cell r="C169" t="str">
            <v>N</v>
          </cell>
          <cell r="D169" t="str">
            <v>Arista</v>
          </cell>
        </row>
        <row r="170">
          <cell r="A170" t="str">
            <v>LFARISIC-00168</v>
          </cell>
          <cell r="B170" t="str">
            <v>IC-00168</v>
          </cell>
          <cell r="C170" t="str">
            <v>N</v>
          </cell>
          <cell r="D170" t="str">
            <v>Arista</v>
          </cell>
        </row>
        <row r="171">
          <cell r="A171" t="str">
            <v>LFARISIC-00184</v>
          </cell>
          <cell r="B171" t="str">
            <v>IC-00184</v>
          </cell>
          <cell r="C171" t="str">
            <v>N</v>
          </cell>
          <cell r="D171" t="str">
            <v>Arista</v>
          </cell>
        </row>
        <row r="172">
          <cell r="A172" t="str">
            <v>LFARISIC-00190</v>
          </cell>
          <cell r="B172" t="str">
            <v>IC-00190</v>
          </cell>
          <cell r="C172" t="str">
            <v>N</v>
          </cell>
          <cell r="D172" t="str">
            <v>Arista</v>
          </cell>
        </row>
        <row r="173">
          <cell r="A173" t="str">
            <v>LFARISIC-00199</v>
          </cell>
          <cell r="B173" t="str">
            <v>IC-00199</v>
          </cell>
          <cell r="C173" t="str">
            <v>N</v>
          </cell>
          <cell r="D173" t="str">
            <v>Arista</v>
          </cell>
        </row>
        <row r="174">
          <cell r="A174" t="str">
            <v>LFARISIC-00220</v>
          </cell>
          <cell r="B174" t="str">
            <v>IC-00220</v>
          </cell>
          <cell r="C174" t="str">
            <v>N</v>
          </cell>
          <cell r="D174" t="str">
            <v>Arista</v>
          </cell>
        </row>
        <row r="175">
          <cell r="A175" t="str">
            <v>LFARISIC-00222</v>
          </cell>
          <cell r="B175" t="str">
            <v>IC-00222</v>
          </cell>
          <cell r="C175" t="str">
            <v>N</v>
          </cell>
          <cell r="D175" t="str">
            <v>Arista</v>
          </cell>
        </row>
        <row r="176">
          <cell r="A176" t="str">
            <v>LFARISIC-00225</v>
          </cell>
          <cell r="B176" t="str">
            <v>IC-00225</v>
          </cell>
          <cell r="C176" t="str">
            <v>N</v>
          </cell>
          <cell r="D176" t="str">
            <v>Arista</v>
          </cell>
        </row>
        <row r="177">
          <cell r="A177" t="str">
            <v>LFARISIC-00231</v>
          </cell>
          <cell r="B177" t="str">
            <v>IC-00231</v>
          </cell>
          <cell r="C177" t="str">
            <v>N</v>
          </cell>
          <cell r="D177" t="str">
            <v>Arista</v>
          </cell>
        </row>
        <row r="178">
          <cell r="A178" t="str">
            <v>LFARISIC-00269</v>
          </cell>
          <cell r="B178" t="str">
            <v>IC-00269</v>
          </cell>
          <cell r="C178" t="str">
            <v>N</v>
          </cell>
          <cell r="D178" t="str">
            <v>Arista</v>
          </cell>
        </row>
        <row r="179">
          <cell r="A179" t="str">
            <v>LFARISIC-00290</v>
          </cell>
          <cell r="B179" t="str">
            <v>IC-00290</v>
          </cell>
          <cell r="C179" t="str">
            <v>N</v>
          </cell>
          <cell r="D179" t="str">
            <v>Arista</v>
          </cell>
        </row>
        <row r="180">
          <cell r="A180" t="str">
            <v>LFARISIC-00292</v>
          </cell>
          <cell r="B180" t="str">
            <v>IC-00292</v>
          </cell>
          <cell r="C180" t="str">
            <v>N</v>
          </cell>
          <cell r="D180" t="str">
            <v>Arista</v>
          </cell>
        </row>
        <row r="181">
          <cell r="A181" t="str">
            <v>LFARISIC-00300</v>
          </cell>
          <cell r="B181" t="str">
            <v>IC-00300</v>
          </cell>
          <cell r="C181" t="str">
            <v>N</v>
          </cell>
          <cell r="D181" t="str">
            <v>Arista</v>
          </cell>
        </row>
        <row r="182">
          <cell r="A182" t="str">
            <v>LFARISIC-00304</v>
          </cell>
          <cell r="B182" t="str">
            <v>IC-00304</v>
          </cell>
          <cell r="C182" t="str">
            <v>N</v>
          </cell>
          <cell r="D182" t="str">
            <v>Arista</v>
          </cell>
        </row>
        <row r="183">
          <cell r="A183" t="str">
            <v>LFARISIC-00320</v>
          </cell>
          <cell r="B183" t="str">
            <v>IC-00320</v>
          </cell>
          <cell r="C183" t="str">
            <v>N</v>
          </cell>
          <cell r="D183" t="str">
            <v>Arista</v>
          </cell>
        </row>
        <row r="184">
          <cell r="A184" t="str">
            <v>LFARISIC-00321</v>
          </cell>
          <cell r="B184" t="str">
            <v>IC-00321</v>
          </cell>
          <cell r="C184" t="str">
            <v>N</v>
          </cell>
          <cell r="D184" t="str">
            <v>Arista</v>
          </cell>
        </row>
        <row r="185">
          <cell r="A185" t="str">
            <v>LFARISIC-00322</v>
          </cell>
          <cell r="B185" t="str">
            <v>IC-00322</v>
          </cell>
          <cell r="C185" t="str">
            <v>N</v>
          </cell>
          <cell r="D185" t="str">
            <v>Arista</v>
          </cell>
        </row>
        <row r="186">
          <cell r="A186" t="str">
            <v>LFARISIC-00332</v>
          </cell>
          <cell r="B186" t="str">
            <v>IC-00332</v>
          </cell>
          <cell r="C186" t="str">
            <v>N</v>
          </cell>
          <cell r="D186" t="str">
            <v>Arista</v>
          </cell>
        </row>
        <row r="187">
          <cell r="A187" t="str">
            <v>LFARISIC-00343</v>
          </cell>
          <cell r="B187" t="str">
            <v>IC-00343</v>
          </cell>
          <cell r="C187" t="str">
            <v>N</v>
          </cell>
          <cell r="D187" t="str">
            <v>Arista</v>
          </cell>
        </row>
        <row r="188">
          <cell r="A188" t="str">
            <v>LFARISIC-00360</v>
          </cell>
          <cell r="B188" t="str">
            <v>IC-00360</v>
          </cell>
          <cell r="C188" t="str">
            <v>N</v>
          </cell>
          <cell r="D188" t="str">
            <v>Arista</v>
          </cell>
        </row>
        <row r="189">
          <cell r="A189" t="str">
            <v>LFARISIC-00361</v>
          </cell>
          <cell r="B189" t="str">
            <v>IC-00361</v>
          </cell>
          <cell r="C189" t="str">
            <v>N</v>
          </cell>
          <cell r="D189" t="str">
            <v>Arista</v>
          </cell>
        </row>
        <row r="190">
          <cell r="A190" t="str">
            <v>LFARISIC-00362</v>
          </cell>
          <cell r="B190" t="str">
            <v>IC-00362</v>
          </cell>
          <cell r="C190" t="str">
            <v>N</v>
          </cell>
          <cell r="D190" t="str">
            <v>Arista</v>
          </cell>
        </row>
        <row r="191">
          <cell r="A191" t="str">
            <v>LFARISIC-00368</v>
          </cell>
          <cell r="B191" t="str">
            <v>IC-00368</v>
          </cell>
          <cell r="C191" t="str">
            <v>N</v>
          </cell>
          <cell r="D191" t="str">
            <v>Arista</v>
          </cell>
        </row>
        <row r="192">
          <cell r="A192" t="str">
            <v>LFARISIC-00370</v>
          </cell>
          <cell r="B192" t="str">
            <v>IC-00370</v>
          </cell>
          <cell r="C192" t="str">
            <v>N</v>
          </cell>
          <cell r="D192" t="str">
            <v>Arista</v>
          </cell>
        </row>
        <row r="193">
          <cell r="A193" t="str">
            <v>LFARISIC-00376</v>
          </cell>
          <cell r="B193" t="str">
            <v>IC-00376</v>
          </cell>
          <cell r="C193" t="str">
            <v>N</v>
          </cell>
          <cell r="D193" t="str">
            <v>Arista</v>
          </cell>
        </row>
        <row r="194">
          <cell r="A194" t="str">
            <v>LFARISIC-00377</v>
          </cell>
          <cell r="B194" t="str">
            <v>IC-00377</v>
          </cell>
          <cell r="C194" t="str">
            <v>N</v>
          </cell>
          <cell r="D194" t="str">
            <v>Arista</v>
          </cell>
        </row>
        <row r="195">
          <cell r="A195" t="str">
            <v>LFARISIC-00380</v>
          </cell>
          <cell r="B195" t="str">
            <v>IC-00380</v>
          </cell>
          <cell r="C195" t="str">
            <v>N</v>
          </cell>
          <cell r="D195" t="str">
            <v>Arista</v>
          </cell>
        </row>
        <row r="196">
          <cell r="A196" t="str">
            <v>LFARISIC-00381</v>
          </cell>
          <cell r="B196" t="str">
            <v>IC-00381</v>
          </cell>
          <cell r="C196" t="str">
            <v>N</v>
          </cell>
          <cell r="D196" t="str">
            <v>Arista</v>
          </cell>
        </row>
        <row r="197">
          <cell r="A197" t="str">
            <v>LFARISIC-00403</v>
          </cell>
          <cell r="B197" t="str">
            <v>IC-00403</v>
          </cell>
          <cell r="C197" t="str">
            <v>N</v>
          </cell>
          <cell r="D197" t="str">
            <v>Arista</v>
          </cell>
        </row>
        <row r="198">
          <cell r="A198" t="str">
            <v>LFARISIC-00404</v>
          </cell>
          <cell r="B198" t="str">
            <v>IC-00404</v>
          </cell>
          <cell r="C198" t="str">
            <v>N</v>
          </cell>
          <cell r="D198" t="str">
            <v>Arista</v>
          </cell>
        </row>
        <row r="199">
          <cell r="A199" t="str">
            <v>LFARISIC-00428</v>
          </cell>
          <cell r="B199" t="str">
            <v>IC-00428</v>
          </cell>
          <cell r="C199" t="str">
            <v>N</v>
          </cell>
          <cell r="D199" t="str">
            <v>Arista</v>
          </cell>
        </row>
        <row r="200">
          <cell r="A200" t="str">
            <v>LFARISIC-00428-Q</v>
          </cell>
          <cell r="B200" t="str">
            <v>IC-00428</v>
          </cell>
          <cell r="C200" t="str">
            <v>N</v>
          </cell>
          <cell r="D200" t="str">
            <v>Arista</v>
          </cell>
        </row>
        <row r="201">
          <cell r="A201" t="str">
            <v>LFARISIC-00430</v>
          </cell>
          <cell r="B201" t="str">
            <v>IC-00430</v>
          </cell>
          <cell r="C201" t="str">
            <v>N</v>
          </cell>
          <cell r="D201" t="str">
            <v>Arista</v>
          </cell>
        </row>
        <row r="202">
          <cell r="A202" t="str">
            <v>LFARISIC-00431</v>
          </cell>
          <cell r="B202" t="str">
            <v>IC-00431</v>
          </cell>
          <cell r="C202" t="str">
            <v>N</v>
          </cell>
          <cell r="D202" t="str">
            <v>Arista</v>
          </cell>
        </row>
        <row r="203">
          <cell r="A203" t="str">
            <v>LFARISIC-00432</v>
          </cell>
          <cell r="B203" t="str">
            <v>IC-00432</v>
          </cell>
          <cell r="C203" t="str">
            <v>N</v>
          </cell>
          <cell r="D203" t="str">
            <v>Arista</v>
          </cell>
        </row>
        <row r="204">
          <cell r="A204" t="str">
            <v>LFARISIC-00444</v>
          </cell>
          <cell r="B204" t="str">
            <v>IC-00444</v>
          </cell>
          <cell r="C204" t="str">
            <v>N</v>
          </cell>
          <cell r="D204" t="str">
            <v>Arista</v>
          </cell>
        </row>
        <row r="205">
          <cell r="A205" t="str">
            <v>LFARISIC-00447</v>
          </cell>
          <cell r="B205" t="str">
            <v>IC-00447</v>
          </cell>
          <cell r="C205" t="str">
            <v>N</v>
          </cell>
          <cell r="D205" t="str">
            <v>Arista</v>
          </cell>
        </row>
        <row r="206">
          <cell r="A206" t="str">
            <v>LFARISIC-00467</v>
          </cell>
          <cell r="B206" t="str">
            <v>IC-00467</v>
          </cell>
          <cell r="C206" t="str">
            <v>N</v>
          </cell>
          <cell r="D206" t="str">
            <v>Arista</v>
          </cell>
        </row>
        <row r="207">
          <cell r="A207" t="str">
            <v>LFARISIC-00483</v>
          </cell>
          <cell r="B207" t="str">
            <v>IC-00483</v>
          </cell>
          <cell r="C207" t="str">
            <v>N</v>
          </cell>
          <cell r="D207" t="str">
            <v>Arista</v>
          </cell>
        </row>
        <row r="208">
          <cell r="A208" t="str">
            <v>LFARISIC-00509</v>
          </cell>
          <cell r="B208" t="str">
            <v>IC-00509</v>
          </cell>
          <cell r="C208" t="str">
            <v>N</v>
          </cell>
          <cell r="D208" t="str">
            <v>Arista</v>
          </cell>
        </row>
        <row r="209">
          <cell r="A209" t="str">
            <v>LFARISIC-00516</v>
          </cell>
          <cell r="B209" t="str">
            <v>IC-00516</v>
          </cell>
          <cell r="C209" t="str">
            <v>N</v>
          </cell>
          <cell r="D209" t="str">
            <v>Arista</v>
          </cell>
        </row>
        <row r="210">
          <cell r="A210" t="str">
            <v>LFARISIC-00521</v>
          </cell>
          <cell r="B210" t="str">
            <v>IC-00521</v>
          </cell>
          <cell r="C210" t="str">
            <v>N</v>
          </cell>
          <cell r="D210" t="str">
            <v>Arista</v>
          </cell>
        </row>
        <row r="211">
          <cell r="A211" t="str">
            <v>LFARISIC-00530</v>
          </cell>
          <cell r="B211" t="str">
            <v>IC-00530</v>
          </cell>
          <cell r="C211" t="str">
            <v>N</v>
          </cell>
          <cell r="D211" t="str">
            <v>Arista</v>
          </cell>
        </row>
        <row r="212">
          <cell r="A212" t="str">
            <v>LFARISIC-00543</v>
          </cell>
          <cell r="B212" t="str">
            <v>IC-00543</v>
          </cell>
          <cell r="C212" t="str">
            <v>N</v>
          </cell>
          <cell r="D212" t="str">
            <v>Arista</v>
          </cell>
        </row>
        <row r="213">
          <cell r="A213" t="str">
            <v>LFARISIC-00563</v>
          </cell>
          <cell r="B213" t="str">
            <v>IC-00563</v>
          </cell>
          <cell r="C213" t="str">
            <v>N</v>
          </cell>
          <cell r="D213" t="str">
            <v>Arista</v>
          </cell>
        </row>
        <row r="214">
          <cell r="A214" t="str">
            <v>LFARISIC-00564</v>
          </cell>
          <cell r="B214" t="str">
            <v>IC-00564</v>
          </cell>
          <cell r="C214" t="str">
            <v>N</v>
          </cell>
          <cell r="D214" t="str">
            <v>Arista</v>
          </cell>
        </row>
        <row r="215">
          <cell r="A215" t="str">
            <v>LFARISIC-00578</v>
          </cell>
          <cell r="B215" t="str">
            <v>IC-00578</v>
          </cell>
          <cell r="C215" t="str">
            <v>N</v>
          </cell>
          <cell r="D215" t="str">
            <v>Arista</v>
          </cell>
        </row>
        <row r="216">
          <cell r="A216" t="str">
            <v>LFARISIC-00579</v>
          </cell>
          <cell r="B216" t="str">
            <v>IC-00579</v>
          </cell>
          <cell r="C216" t="str">
            <v>N</v>
          </cell>
          <cell r="D216" t="str">
            <v>Arista</v>
          </cell>
        </row>
        <row r="217">
          <cell r="A217" t="str">
            <v>LFARISIC-00586</v>
          </cell>
          <cell r="B217" t="str">
            <v>IC-00586</v>
          </cell>
          <cell r="C217" t="str">
            <v>N</v>
          </cell>
          <cell r="D217" t="str">
            <v>Arista</v>
          </cell>
        </row>
        <row r="218">
          <cell r="A218" t="str">
            <v>LFARISIC-00587</v>
          </cell>
          <cell r="B218" t="str">
            <v>IC-00587</v>
          </cell>
          <cell r="C218" t="str">
            <v>N</v>
          </cell>
          <cell r="D218" t="str">
            <v>Arista</v>
          </cell>
        </row>
        <row r="219">
          <cell r="A219" t="str">
            <v>LFARISIC-00615</v>
          </cell>
          <cell r="B219" t="str">
            <v>IC-00615</v>
          </cell>
          <cell r="C219" t="str">
            <v>N</v>
          </cell>
          <cell r="D219" t="str">
            <v>Arista</v>
          </cell>
        </row>
        <row r="220">
          <cell r="A220" t="str">
            <v>LFARISIC-00646</v>
          </cell>
          <cell r="B220" t="str">
            <v>IC-00646</v>
          </cell>
          <cell r="C220" t="str">
            <v>N</v>
          </cell>
          <cell r="D220" t="str">
            <v>Arista</v>
          </cell>
        </row>
        <row r="221">
          <cell r="A221" t="str">
            <v>LFARISIC-00667</v>
          </cell>
          <cell r="B221" t="str">
            <v>IC-00667</v>
          </cell>
          <cell r="C221" t="str">
            <v>N</v>
          </cell>
          <cell r="D221" t="str">
            <v>Arista</v>
          </cell>
        </row>
        <row r="222">
          <cell r="A222" t="str">
            <v>LFARISIC-00668</v>
          </cell>
          <cell r="B222" t="str">
            <v>IC-00668</v>
          </cell>
          <cell r="C222" t="str">
            <v>N</v>
          </cell>
          <cell r="D222" t="str">
            <v>Arista</v>
          </cell>
        </row>
        <row r="223">
          <cell r="A223" t="str">
            <v>LFARISIC-00705</v>
          </cell>
          <cell r="B223" t="str">
            <v>IC-00705</v>
          </cell>
          <cell r="C223" t="str">
            <v>N</v>
          </cell>
          <cell r="D223" t="str">
            <v>Arista</v>
          </cell>
        </row>
        <row r="224">
          <cell r="A224" t="str">
            <v>LFARISIC-00706</v>
          </cell>
          <cell r="B224" t="str">
            <v>IC-00706</v>
          </cell>
          <cell r="C224" t="str">
            <v>N</v>
          </cell>
          <cell r="D224" t="str">
            <v>Arista</v>
          </cell>
        </row>
        <row r="225">
          <cell r="A225" t="str">
            <v>LFARISIC-00708</v>
          </cell>
          <cell r="B225" t="str">
            <v>IC-00708</v>
          </cell>
          <cell r="C225" t="str">
            <v>N</v>
          </cell>
          <cell r="D225" t="str">
            <v>Arista</v>
          </cell>
        </row>
        <row r="226">
          <cell r="A226" t="str">
            <v>LFARISIC-00709</v>
          </cell>
          <cell r="B226" t="str">
            <v>IC-00709</v>
          </cell>
          <cell r="C226" t="str">
            <v>N</v>
          </cell>
          <cell r="D226" t="str">
            <v>Arista</v>
          </cell>
        </row>
        <row r="227">
          <cell r="A227" t="str">
            <v>LFARISIC-00711</v>
          </cell>
          <cell r="B227" t="str">
            <v>IC-00711</v>
          </cell>
          <cell r="C227" t="str">
            <v>N</v>
          </cell>
          <cell r="D227" t="str">
            <v>Arista</v>
          </cell>
        </row>
        <row r="228">
          <cell r="A228" t="str">
            <v>LFARISIC-00719</v>
          </cell>
          <cell r="B228" t="str">
            <v>IC-00719</v>
          </cell>
          <cell r="C228" t="str">
            <v>N</v>
          </cell>
          <cell r="D228" t="str">
            <v>Arista</v>
          </cell>
        </row>
        <row r="229">
          <cell r="A229" t="str">
            <v>LFARISIC-00728</v>
          </cell>
          <cell r="B229" t="str">
            <v>IC-00728</v>
          </cell>
          <cell r="C229" t="str">
            <v>N</v>
          </cell>
          <cell r="D229" t="str">
            <v>Arista</v>
          </cell>
        </row>
        <row r="230">
          <cell r="A230" t="str">
            <v>LFARISIC-00739</v>
          </cell>
          <cell r="B230" t="str">
            <v>IC-00739</v>
          </cell>
          <cell r="C230" t="str">
            <v>N</v>
          </cell>
          <cell r="D230" t="str">
            <v>Arista</v>
          </cell>
        </row>
        <row r="231">
          <cell r="A231" t="str">
            <v>LFARISIC-00748</v>
          </cell>
          <cell r="B231" t="str">
            <v>IC-00748</v>
          </cell>
          <cell r="C231" t="str">
            <v>N</v>
          </cell>
          <cell r="D231" t="str">
            <v>Arista</v>
          </cell>
        </row>
        <row r="232">
          <cell r="A232" t="str">
            <v>LFARISIC-00757</v>
          </cell>
          <cell r="B232" t="str">
            <v>IC-00757</v>
          </cell>
          <cell r="C232" t="str">
            <v>N</v>
          </cell>
          <cell r="D232" t="str">
            <v>Arista</v>
          </cell>
        </row>
        <row r="233">
          <cell r="A233" t="str">
            <v>LFARISIC-00758</v>
          </cell>
          <cell r="B233" t="str">
            <v>IC-00758</v>
          </cell>
          <cell r="C233" t="str">
            <v>N</v>
          </cell>
          <cell r="D233" t="str">
            <v>Arista</v>
          </cell>
        </row>
        <row r="234">
          <cell r="A234" t="str">
            <v>LFARISIC-00768</v>
          </cell>
          <cell r="B234" t="str">
            <v>IC-00768</v>
          </cell>
          <cell r="C234" t="str">
            <v>N</v>
          </cell>
          <cell r="D234" t="str">
            <v>Arista</v>
          </cell>
        </row>
        <row r="235">
          <cell r="A235" t="str">
            <v>LFARISIC-00773</v>
          </cell>
          <cell r="B235" t="str">
            <v>IC-00773</v>
          </cell>
          <cell r="C235" t="str">
            <v>N</v>
          </cell>
          <cell r="D235" t="str">
            <v>Arista</v>
          </cell>
        </row>
        <row r="236">
          <cell r="A236" t="str">
            <v>LFARISIC-00778</v>
          </cell>
          <cell r="B236" t="str">
            <v>IC-00778</v>
          </cell>
          <cell r="C236" t="str">
            <v>N</v>
          </cell>
          <cell r="D236" t="str">
            <v>Arista</v>
          </cell>
        </row>
        <row r="237">
          <cell r="A237" t="str">
            <v>LFARISIC-00781</v>
          </cell>
          <cell r="B237" t="str">
            <v>IC-00781</v>
          </cell>
          <cell r="C237" t="str">
            <v>N</v>
          </cell>
          <cell r="D237" t="str">
            <v>Arista</v>
          </cell>
        </row>
        <row r="238">
          <cell r="A238" t="str">
            <v>LFARISIC-00782</v>
          </cell>
          <cell r="B238" t="str">
            <v>IC-00782</v>
          </cell>
          <cell r="C238" t="str">
            <v>N</v>
          </cell>
          <cell r="D238" t="str">
            <v>Arista</v>
          </cell>
        </row>
        <row r="239">
          <cell r="A239" t="str">
            <v>LFARISIC-00804</v>
          </cell>
          <cell r="B239" t="str">
            <v>IC-00804</v>
          </cell>
          <cell r="C239" t="str">
            <v>N</v>
          </cell>
          <cell r="D239" t="str">
            <v>Arista</v>
          </cell>
        </row>
        <row r="240">
          <cell r="A240" t="str">
            <v>LFARISIC-00805</v>
          </cell>
          <cell r="B240" t="str">
            <v>IC-00805</v>
          </cell>
          <cell r="C240" t="str">
            <v>N</v>
          </cell>
          <cell r="D240" t="str">
            <v>Arista</v>
          </cell>
        </row>
        <row r="241">
          <cell r="A241" t="str">
            <v>LFARISIC-00808</v>
          </cell>
          <cell r="B241" t="str">
            <v>IC-00808</v>
          </cell>
          <cell r="C241" t="str">
            <v>N</v>
          </cell>
          <cell r="D241" t="str">
            <v>Arista</v>
          </cell>
        </row>
        <row r="242">
          <cell r="A242" t="str">
            <v>LFARISIC-00809</v>
          </cell>
          <cell r="B242" t="str">
            <v>IC-00809</v>
          </cell>
          <cell r="C242" t="str">
            <v>N</v>
          </cell>
          <cell r="D242" t="str">
            <v>Arista</v>
          </cell>
        </row>
        <row r="243">
          <cell r="A243" t="str">
            <v>LFARISIC-00811</v>
          </cell>
          <cell r="B243" t="str">
            <v>IC-00811</v>
          </cell>
          <cell r="C243" t="str">
            <v>N</v>
          </cell>
          <cell r="D243" t="str">
            <v>Arista</v>
          </cell>
        </row>
        <row r="244">
          <cell r="A244" t="str">
            <v>LFARISIC-00814</v>
          </cell>
          <cell r="B244" t="str">
            <v>IC-00814</v>
          </cell>
          <cell r="C244" t="str">
            <v>N</v>
          </cell>
          <cell r="D244" t="str">
            <v>Arista</v>
          </cell>
        </row>
        <row r="245">
          <cell r="A245" t="str">
            <v>LFARISIC-00823</v>
          </cell>
          <cell r="B245" t="str">
            <v>IC-00823</v>
          </cell>
          <cell r="C245" t="str">
            <v>N</v>
          </cell>
          <cell r="D245" t="str">
            <v>Arista</v>
          </cell>
        </row>
        <row r="246">
          <cell r="A246" t="str">
            <v>LFARISIC-00831-Q</v>
          </cell>
          <cell r="B246" t="str">
            <v>IC-00831</v>
          </cell>
          <cell r="C246" t="str">
            <v>N</v>
          </cell>
          <cell r="D246" t="str">
            <v>Arista</v>
          </cell>
        </row>
        <row r="247">
          <cell r="A247" t="str">
            <v>LFARISIC-00846-Q</v>
          </cell>
          <cell r="B247" t="str">
            <v>IC-00846</v>
          </cell>
          <cell r="C247" t="str">
            <v>N</v>
          </cell>
          <cell r="D247" t="str">
            <v>Arista</v>
          </cell>
        </row>
        <row r="248">
          <cell r="A248" t="str">
            <v>LFARISIC-00847-02</v>
          </cell>
          <cell r="B248" t="str">
            <v>IC-00847-02</v>
          </cell>
          <cell r="C248" t="str">
            <v>N</v>
          </cell>
          <cell r="D248" t="str">
            <v>Arista</v>
          </cell>
        </row>
        <row r="249">
          <cell r="A249" t="str">
            <v>LFARISIC-00847-02-Q</v>
          </cell>
          <cell r="B249" t="str">
            <v>IC-00847-02</v>
          </cell>
          <cell r="C249" t="str">
            <v>N</v>
          </cell>
          <cell r="D249" t="str">
            <v>Arista</v>
          </cell>
        </row>
        <row r="250">
          <cell r="A250" t="str">
            <v>LFARISIC-00865</v>
          </cell>
          <cell r="B250" t="str">
            <v>IC-00865</v>
          </cell>
          <cell r="C250" t="str">
            <v>N</v>
          </cell>
          <cell r="D250" t="str">
            <v>Arista</v>
          </cell>
        </row>
        <row r="251">
          <cell r="A251" t="str">
            <v>LFARISIC-00869</v>
          </cell>
          <cell r="B251" t="str">
            <v>IC-00869</v>
          </cell>
          <cell r="C251" t="str">
            <v>N</v>
          </cell>
          <cell r="D251" t="str">
            <v>Arista</v>
          </cell>
        </row>
        <row r="252">
          <cell r="A252" t="str">
            <v>LFARISIC-00869-Q</v>
          </cell>
          <cell r="B252" t="str">
            <v>IC-00869</v>
          </cell>
          <cell r="C252" t="str">
            <v>N</v>
          </cell>
          <cell r="D252" t="str">
            <v>Arista</v>
          </cell>
        </row>
        <row r="253">
          <cell r="A253" t="str">
            <v>LFARISIC-00874-01</v>
          </cell>
          <cell r="B253" t="str">
            <v>IC-00874-01</v>
          </cell>
          <cell r="C253" t="str">
            <v>N</v>
          </cell>
          <cell r="D253" t="str">
            <v>Arista</v>
          </cell>
        </row>
        <row r="254">
          <cell r="A254" t="str">
            <v>LFARISIC-00880</v>
          </cell>
          <cell r="B254" t="str">
            <v>IC-00880</v>
          </cell>
          <cell r="C254" t="str">
            <v>N</v>
          </cell>
          <cell r="D254" t="str">
            <v>Arista</v>
          </cell>
        </row>
        <row r="255">
          <cell r="A255" t="str">
            <v>LFARISIC-00882</v>
          </cell>
          <cell r="B255" t="str">
            <v>IC-00882</v>
          </cell>
          <cell r="C255" t="str">
            <v>N</v>
          </cell>
          <cell r="D255" t="str">
            <v>Arista</v>
          </cell>
        </row>
        <row r="256">
          <cell r="A256" t="str">
            <v>LFARISIC-00883</v>
          </cell>
          <cell r="B256" t="str">
            <v>IC-00883</v>
          </cell>
          <cell r="C256" t="str">
            <v>N</v>
          </cell>
          <cell r="D256" t="str">
            <v>Arista</v>
          </cell>
        </row>
        <row r="257">
          <cell r="A257" t="str">
            <v>LFARISIC-00887</v>
          </cell>
          <cell r="B257" t="str">
            <v>IC-00887</v>
          </cell>
          <cell r="C257" t="str">
            <v>N</v>
          </cell>
          <cell r="D257" t="str">
            <v>Arista</v>
          </cell>
        </row>
        <row r="258">
          <cell r="A258" t="str">
            <v>LFARISIC-00889</v>
          </cell>
          <cell r="B258" t="str">
            <v>IC-00889</v>
          </cell>
          <cell r="C258" t="str">
            <v>N</v>
          </cell>
          <cell r="D258" t="str">
            <v>Arista</v>
          </cell>
        </row>
        <row r="259">
          <cell r="A259" t="str">
            <v>LFARISIC-00893</v>
          </cell>
          <cell r="B259" t="str">
            <v>IC-00893</v>
          </cell>
          <cell r="C259" t="str">
            <v>N</v>
          </cell>
          <cell r="D259" t="str">
            <v>Arista</v>
          </cell>
        </row>
        <row r="260">
          <cell r="A260" t="str">
            <v>LFARISIC-00893-Q</v>
          </cell>
          <cell r="B260" t="str">
            <v>IC-00893</v>
          </cell>
          <cell r="C260" t="str">
            <v>N</v>
          </cell>
          <cell r="D260" t="str">
            <v>Arista</v>
          </cell>
        </row>
        <row r="261">
          <cell r="A261" t="str">
            <v>LFARISIC-00899</v>
          </cell>
          <cell r="B261" t="str">
            <v>IC-00899</v>
          </cell>
          <cell r="C261" t="str">
            <v>N</v>
          </cell>
          <cell r="D261" t="str">
            <v>Arista</v>
          </cell>
        </row>
        <row r="262">
          <cell r="A262" t="str">
            <v>LFARISIC-00905</v>
          </cell>
          <cell r="B262" t="str">
            <v>IC-00905</v>
          </cell>
          <cell r="C262" t="str">
            <v>N</v>
          </cell>
          <cell r="D262" t="str">
            <v>Arista</v>
          </cell>
        </row>
        <row r="263">
          <cell r="A263" t="str">
            <v>LFARISIC-00906</v>
          </cell>
          <cell r="B263" t="str">
            <v>IC-00906</v>
          </cell>
          <cell r="C263" t="str">
            <v>N</v>
          </cell>
          <cell r="D263" t="str">
            <v>Arista</v>
          </cell>
        </row>
        <row r="264">
          <cell r="A264" t="str">
            <v>LFARISIC-00909</v>
          </cell>
          <cell r="B264" t="str">
            <v>IC-00909</v>
          </cell>
          <cell r="C264" t="str">
            <v>N</v>
          </cell>
          <cell r="D264" t="str">
            <v>Arista</v>
          </cell>
        </row>
        <row r="265">
          <cell r="A265" t="str">
            <v>LFARISIC-00910</v>
          </cell>
          <cell r="B265" t="str">
            <v>IC-00910</v>
          </cell>
          <cell r="C265" t="str">
            <v>N</v>
          </cell>
          <cell r="D265" t="str">
            <v>Arista</v>
          </cell>
        </row>
        <row r="266">
          <cell r="A266" t="str">
            <v>LFARISIC-00911-01</v>
          </cell>
          <cell r="B266" t="str">
            <v>IC-00911-01</v>
          </cell>
          <cell r="C266" t="str">
            <v>N</v>
          </cell>
          <cell r="D266" t="str">
            <v>Arista</v>
          </cell>
        </row>
        <row r="267">
          <cell r="A267" t="str">
            <v>LFARISIC-00913</v>
          </cell>
          <cell r="B267" t="str">
            <v>IC-00913</v>
          </cell>
          <cell r="C267" t="str">
            <v>N</v>
          </cell>
          <cell r="D267" t="str">
            <v>Arista</v>
          </cell>
        </row>
        <row r="268">
          <cell r="A268" t="str">
            <v>LFARISIC-00918-Q</v>
          </cell>
          <cell r="B268" t="str">
            <v>IC-00918</v>
          </cell>
          <cell r="C268" t="str">
            <v>N</v>
          </cell>
          <cell r="D268" t="str">
            <v>Arista</v>
          </cell>
        </row>
        <row r="269">
          <cell r="A269" t="str">
            <v>LFARISIC-00919-Q</v>
          </cell>
          <cell r="B269" t="str">
            <v>IC-00919</v>
          </cell>
          <cell r="C269" t="str">
            <v>N</v>
          </cell>
          <cell r="D269" t="str">
            <v>Arista</v>
          </cell>
        </row>
        <row r="270">
          <cell r="A270" t="str">
            <v>LFARISIC-00920-01</v>
          </cell>
          <cell r="B270" t="str">
            <v>IC-00920-01</v>
          </cell>
          <cell r="C270" t="str">
            <v>N</v>
          </cell>
          <cell r="D270" t="str">
            <v>Arista</v>
          </cell>
        </row>
        <row r="271">
          <cell r="A271" t="str">
            <v>LFARISIC-00922</v>
          </cell>
          <cell r="B271" t="str">
            <v>IC-00922</v>
          </cell>
          <cell r="C271" t="str">
            <v>N</v>
          </cell>
          <cell r="D271" t="str">
            <v>Arista</v>
          </cell>
        </row>
        <row r="272">
          <cell r="A272" t="str">
            <v>LFARISIC-00924</v>
          </cell>
          <cell r="B272" t="str">
            <v>IC-00924</v>
          </cell>
          <cell r="C272" t="str">
            <v>N</v>
          </cell>
          <cell r="D272" t="str">
            <v>Arista</v>
          </cell>
        </row>
        <row r="273">
          <cell r="A273" t="str">
            <v>LFARISIC-00926-Q</v>
          </cell>
          <cell r="B273" t="str">
            <v>IC-00926</v>
          </cell>
          <cell r="C273" t="str">
            <v>N</v>
          </cell>
          <cell r="D273" t="str">
            <v>Arista</v>
          </cell>
        </row>
        <row r="274">
          <cell r="A274" t="str">
            <v>LFARISIC-00930</v>
          </cell>
          <cell r="B274" t="str">
            <v>IC-00930</v>
          </cell>
          <cell r="C274" t="str">
            <v>N</v>
          </cell>
          <cell r="D274" t="str">
            <v>Arista</v>
          </cell>
        </row>
        <row r="275">
          <cell r="A275" t="str">
            <v>LFARISIC-00932</v>
          </cell>
          <cell r="B275" t="str">
            <v>IC-00932</v>
          </cell>
          <cell r="C275" t="str">
            <v>N</v>
          </cell>
          <cell r="D275" t="str">
            <v>Arista</v>
          </cell>
        </row>
        <row r="276">
          <cell r="A276" t="str">
            <v>LFARISIC-00934</v>
          </cell>
          <cell r="B276" t="str">
            <v>IC-00934</v>
          </cell>
          <cell r="C276" t="str">
            <v>N</v>
          </cell>
          <cell r="D276" t="str">
            <v>Arista</v>
          </cell>
        </row>
        <row r="277">
          <cell r="A277" t="str">
            <v>LFARISIC-00937</v>
          </cell>
          <cell r="B277" t="str">
            <v>IC-00937</v>
          </cell>
          <cell r="C277" t="str">
            <v>N</v>
          </cell>
          <cell r="D277" t="str">
            <v>Arista</v>
          </cell>
        </row>
        <row r="278">
          <cell r="A278" t="str">
            <v>LFARISIC-00938</v>
          </cell>
          <cell r="B278" t="str">
            <v>IC-00938</v>
          </cell>
          <cell r="C278" t="str">
            <v>N</v>
          </cell>
          <cell r="D278" t="str">
            <v>Arista</v>
          </cell>
        </row>
        <row r="279">
          <cell r="A279" t="str">
            <v>LFARISIC-00943</v>
          </cell>
          <cell r="B279" t="str">
            <v>IC-00943</v>
          </cell>
          <cell r="C279" t="str">
            <v>N</v>
          </cell>
          <cell r="D279" t="str">
            <v>Arista</v>
          </cell>
        </row>
        <row r="280">
          <cell r="A280" t="str">
            <v>LFARISIC-00945</v>
          </cell>
          <cell r="B280" t="str">
            <v>IC-00945</v>
          </cell>
          <cell r="C280" t="str">
            <v>N</v>
          </cell>
          <cell r="D280" t="str">
            <v>Arista</v>
          </cell>
        </row>
        <row r="281">
          <cell r="A281" t="str">
            <v>LFARISIC-00946</v>
          </cell>
          <cell r="B281" t="str">
            <v>IC-00946</v>
          </cell>
          <cell r="C281" t="str">
            <v>N</v>
          </cell>
          <cell r="D281" t="str">
            <v>Arista</v>
          </cell>
        </row>
        <row r="282">
          <cell r="A282" t="str">
            <v>LFARISIC-00955</v>
          </cell>
          <cell r="B282" t="str">
            <v>IC-00955</v>
          </cell>
          <cell r="C282" t="str">
            <v>N</v>
          </cell>
          <cell r="D282" t="str">
            <v>Arista</v>
          </cell>
        </row>
        <row r="283">
          <cell r="A283" t="str">
            <v>LFARISIC-00957</v>
          </cell>
          <cell r="B283" t="str">
            <v>IC-00957</v>
          </cell>
          <cell r="C283" t="str">
            <v>N</v>
          </cell>
          <cell r="D283" t="str">
            <v>Arista</v>
          </cell>
        </row>
        <row r="284">
          <cell r="A284" t="str">
            <v>LFARISIC-00958</v>
          </cell>
          <cell r="B284" t="str">
            <v>IC-00958</v>
          </cell>
          <cell r="C284" t="str">
            <v>N</v>
          </cell>
          <cell r="D284" t="str">
            <v>Arista</v>
          </cell>
        </row>
        <row r="285">
          <cell r="A285" t="str">
            <v>LFARISIC-00959-Q</v>
          </cell>
          <cell r="B285" t="str">
            <v>IC-00959</v>
          </cell>
          <cell r="C285" t="str">
            <v>N</v>
          </cell>
          <cell r="D285" t="str">
            <v>Arista</v>
          </cell>
        </row>
        <row r="286">
          <cell r="A286" t="str">
            <v>LFARISIC-00981</v>
          </cell>
          <cell r="B286" t="str">
            <v>IC-00981</v>
          </cell>
          <cell r="C286" t="str">
            <v>N</v>
          </cell>
          <cell r="D286" t="str">
            <v>Arista</v>
          </cell>
        </row>
        <row r="287">
          <cell r="A287" t="str">
            <v>LFARISIC-00987-Q</v>
          </cell>
          <cell r="B287" t="str">
            <v>IC-00987</v>
          </cell>
          <cell r="C287" t="str">
            <v>N</v>
          </cell>
          <cell r="D287" t="str">
            <v>Arista</v>
          </cell>
        </row>
        <row r="288">
          <cell r="A288" t="str">
            <v>LFARISIC-00991</v>
          </cell>
          <cell r="B288" t="str">
            <v>IC-00991</v>
          </cell>
          <cell r="C288" t="str">
            <v>N</v>
          </cell>
          <cell r="D288" t="str">
            <v>Arista</v>
          </cell>
        </row>
        <row r="289">
          <cell r="A289" t="str">
            <v>LFARISIC-00992</v>
          </cell>
          <cell r="B289" t="str">
            <v>IC-00992</v>
          </cell>
          <cell r="C289" t="str">
            <v>N</v>
          </cell>
          <cell r="D289" t="str">
            <v>Arista</v>
          </cell>
        </row>
        <row r="290">
          <cell r="A290" t="str">
            <v>LFARISIC-00993</v>
          </cell>
          <cell r="B290" t="str">
            <v>IC-00993</v>
          </cell>
          <cell r="C290" t="str">
            <v>N</v>
          </cell>
          <cell r="D290" t="str">
            <v>Arista</v>
          </cell>
        </row>
        <row r="291">
          <cell r="A291" t="str">
            <v>LFARISIC-00995</v>
          </cell>
          <cell r="B291" t="str">
            <v>IC-00995</v>
          </cell>
          <cell r="C291" t="str">
            <v>N</v>
          </cell>
          <cell r="D291" t="str">
            <v>Arista</v>
          </cell>
        </row>
        <row r="292">
          <cell r="A292" t="str">
            <v>LFARISIC-00995-Q</v>
          </cell>
          <cell r="B292" t="str">
            <v>IC-00995</v>
          </cell>
          <cell r="C292" t="str">
            <v>N</v>
          </cell>
          <cell r="D292" t="str">
            <v>Arista</v>
          </cell>
        </row>
        <row r="293">
          <cell r="A293" t="str">
            <v>LFARISIC-01000-Q</v>
          </cell>
          <cell r="B293" t="str">
            <v>IC-01000</v>
          </cell>
          <cell r="C293" t="str">
            <v>N</v>
          </cell>
          <cell r="D293" t="str">
            <v>Arista</v>
          </cell>
        </row>
        <row r="294">
          <cell r="A294" t="str">
            <v>LFARISIC-01005</v>
          </cell>
          <cell r="B294" t="str">
            <v>IC-01005</v>
          </cell>
          <cell r="C294" t="str">
            <v>N</v>
          </cell>
          <cell r="D294" t="str">
            <v>Arista</v>
          </cell>
        </row>
        <row r="295">
          <cell r="A295" t="str">
            <v>LFARISIC-01007</v>
          </cell>
          <cell r="B295" t="str">
            <v>IC-01007</v>
          </cell>
          <cell r="C295" t="str">
            <v>N</v>
          </cell>
          <cell r="D295" t="str">
            <v>Arista</v>
          </cell>
        </row>
        <row r="296">
          <cell r="A296" t="str">
            <v>LFARISIC-01007-Q</v>
          </cell>
          <cell r="B296" t="str">
            <v>IC-01007</v>
          </cell>
          <cell r="C296" t="str">
            <v>N</v>
          </cell>
          <cell r="D296" t="str">
            <v>Arista</v>
          </cell>
        </row>
        <row r="297">
          <cell r="A297" t="str">
            <v>LFARISIC-01009-Q</v>
          </cell>
          <cell r="B297" t="str">
            <v>IC-01009</v>
          </cell>
          <cell r="C297" t="str">
            <v>N</v>
          </cell>
          <cell r="D297" t="str">
            <v>Arista</v>
          </cell>
        </row>
        <row r="298">
          <cell r="A298" t="str">
            <v>LFARISIC-01010-Q</v>
          </cell>
          <cell r="B298" t="str">
            <v>IC-01010</v>
          </cell>
          <cell r="C298" t="str">
            <v>N</v>
          </cell>
          <cell r="D298" t="str">
            <v>Arista</v>
          </cell>
        </row>
        <row r="299">
          <cell r="A299" t="str">
            <v>LFARISIC-01010-01-Q</v>
          </cell>
          <cell r="B299" t="str">
            <v>IC-01010-01</v>
          </cell>
          <cell r="C299" t="str">
            <v>N</v>
          </cell>
          <cell r="D299" t="str">
            <v>Arista</v>
          </cell>
        </row>
        <row r="300">
          <cell r="A300" t="str">
            <v>LFARISIC-01026</v>
          </cell>
          <cell r="B300" t="str">
            <v>IC-01026</v>
          </cell>
          <cell r="C300" t="str">
            <v>N</v>
          </cell>
          <cell r="D300" t="str">
            <v>Arista</v>
          </cell>
        </row>
        <row r="301">
          <cell r="A301" t="str">
            <v>LFARISIC-01028</v>
          </cell>
          <cell r="B301" t="str">
            <v>IC-01028</v>
          </cell>
          <cell r="C301" t="str">
            <v>N</v>
          </cell>
          <cell r="D301" t="str">
            <v>Arista</v>
          </cell>
        </row>
        <row r="302">
          <cell r="A302" t="str">
            <v>LFARISIC-01037</v>
          </cell>
          <cell r="B302" t="str">
            <v>IC-01037</v>
          </cell>
          <cell r="C302" t="str">
            <v>N</v>
          </cell>
          <cell r="D302" t="str">
            <v>Arista</v>
          </cell>
        </row>
        <row r="303">
          <cell r="A303" t="str">
            <v>LFARISIC-01060</v>
          </cell>
          <cell r="B303" t="str">
            <v>IC-01060</v>
          </cell>
          <cell r="C303" t="str">
            <v>N</v>
          </cell>
          <cell r="D303" t="str">
            <v>Arista</v>
          </cell>
        </row>
        <row r="304">
          <cell r="A304" t="str">
            <v>LFARISIC-01087-Q</v>
          </cell>
          <cell r="B304" t="str">
            <v>IC-01087</v>
          </cell>
          <cell r="C304" t="str">
            <v>N</v>
          </cell>
          <cell r="D304" t="str">
            <v>Arista</v>
          </cell>
        </row>
        <row r="305">
          <cell r="A305" t="str">
            <v>LFARISIC-01094-Q</v>
          </cell>
          <cell r="B305" t="str">
            <v>IC-01094</v>
          </cell>
          <cell r="C305" t="str">
            <v>N</v>
          </cell>
          <cell r="D305" t="str">
            <v>Arista</v>
          </cell>
        </row>
        <row r="306">
          <cell r="A306" t="str">
            <v>LFARISIC-01111-Q</v>
          </cell>
          <cell r="B306" t="str">
            <v>IC-01111</v>
          </cell>
          <cell r="C306" t="str">
            <v>N</v>
          </cell>
          <cell r="D306" t="str">
            <v>Arista</v>
          </cell>
        </row>
        <row r="307">
          <cell r="A307" t="str">
            <v>LFARISIC-01114</v>
          </cell>
          <cell r="B307" t="str">
            <v>IC-01114</v>
          </cell>
          <cell r="C307" t="str">
            <v>N</v>
          </cell>
          <cell r="D307" t="str">
            <v>Arista</v>
          </cell>
        </row>
        <row r="308">
          <cell r="A308" t="str">
            <v>LFARISOSC-00001</v>
          </cell>
          <cell r="B308" t="str">
            <v>OSC-00001</v>
          </cell>
          <cell r="C308" t="str">
            <v>N</v>
          </cell>
          <cell r="D308" t="str">
            <v>Arista</v>
          </cell>
        </row>
        <row r="309">
          <cell r="A309" t="str">
            <v>LFARISOSC-00002</v>
          </cell>
          <cell r="B309" t="str">
            <v>OSC-00002</v>
          </cell>
          <cell r="C309" t="str">
            <v>N</v>
          </cell>
          <cell r="D309" t="str">
            <v>Arista</v>
          </cell>
        </row>
        <row r="310">
          <cell r="A310" t="str">
            <v>LFARISOSC-00012</v>
          </cell>
          <cell r="B310" t="str">
            <v>OSC-00012</v>
          </cell>
          <cell r="C310" t="str">
            <v>N</v>
          </cell>
          <cell r="D310" t="str">
            <v>Arista</v>
          </cell>
        </row>
        <row r="311">
          <cell r="A311" t="str">
            <v>LFARISOSC-00013</v>
          </cell>
          <cell r="B311" t="str">
            <v>OSC-00013</v>
          </cell>
          <cell r="C311" t="str">
            <v>N</v>
          </cell>
          <cell r="D311" t="str">
            <v>Arista</v>
          </cell>
        </row>
        <row r="312">
          <cell r="A312" t="str">
            <v>LFARISOSC-00014</v>
          </cell>
          <cell r="B312" t="str">
            <v>OSC-00014</v>
          </cell>
          <cell r="C312" t="str">
            <v>N</v>
          </cell>
          <cell r="D312" t="str">
            <v>Arista</v>
          </cell>
        </row>
        <row r="313">
          <cell r="A313" t="str">
            <v>LFARISOSC-00117</v>
          </cell>
          <cell r="B313" t="str">
            <v>OSC-00117</v>
          </cell>
          <cell r="C313" t="str">
            <v>N</v>
          </cell>
          <cell r="D313" t="str">
            <v>Arista</v>
          </cell>
        </row>
        <row r="314">
          <cell r="A314" t="str">
            <v>LFARISOSC-00121</v>
          </cell>
          <cell r="B314" t="str">
            <v>OSC-00121</v>
          </cell>
          <cell r="C314" t="str">
            <v>N</v>
          </cell>
          <cell r="D314" t="str">
            <v>Arista</v>
          </cell>
        </row>
        <row r="315">
          <cell r="A315" t="str">
            <v>LFARISOSC-00124</v>
          </cell>
          <cell r="B315" t="str">
            <v>OSC-00124</v>
          </cell>
          <cell r="C315" t="str">
            <v>N</v>
          </cell>
          <cell r="D315" t="str">
            <v>Arista</v>
          </cell>
        </row>
        <row r="316">
          <cell r="A316" t="str">
            <v>LFARISOSC-00125</v>
          </cell>
          <cell r="B316" t="str">
            <v>OSC-00125</v>
          </cell>
          <cell r="C316" t="str">
            <v>N</v>
          </cell>
          <cell r="D316" t="str">
            <v>Arista</v>
          </cell>
        </row>
        <row r="317">
          <cell r="A317" t="str">
            <v>LFARISOSC-00126</v>
          </cell>
          <cell r="B317" t="str">
            <v>OSC-00126</v>
          </cell>
          <cell r="C317" t="str">
            <v>N</v>
          </cell>
          <cell r="D317" t="str">
            <v>Arista</v>
          </cell>
        </row>
        <row r="318">
          <cell r="A318" t="str">
            <v>LFARISOSC-00131</v>
          </cell>
          <cell r="B318" t="str">
            <v>OSC-00131</v>
          </cell>
          <cell r="C318" t="str">
            <v>N</v>
          </cell>
          <cell r="D318" t="str">
            <v>Arista</v>
          </cell>
        </row>
        <row r="319">
          <cell r="A319" t="str">
            <v>LFARISOSC-00136</v>
          </cell>
          <cell r="B319" t="str">
            <v>OSC-00136</v>
          </cell>
          <cell r="C319" t="str">
            <v>N</v>
          </cell>
          <cell r="D319" t="str">
            <v>Arista</v>
          </cell>
        </row>
        <row r="320">
          <cell r="A320" t="str">
            <v>LFARISOSC-00148</v>
          </cell>
          <cell r="B320" t="str">
            <v>OSC-00148</v>
          </cell>
          <cell r="C320" t="str">
            <v>N</v>
          </cell>
          <cell r="D320" t="str">
            <v>Arista</v>
          </cell>
        </row>
        <row r="321">
          <cell r="A321" t="str">
            <v>LFARISOSC-00150</v>
          </cell>
          <cell r="B321" t="str">
            <v>OSC-00150</v>
          </cell>
          <cell r="C321" t="str">
            <v>N</v>
          </cell>
          <cell r="D321" t="str">
            <v>Arista</v>
          </cell>
        </row>
        <row r="322">
          <cell r="A322" t="str">
            <v>LFARISOSC-00152</v>
          </cell>
          <cell r="B322" t="str">
            <v>OSC-00152</v>
          </cell>
          <cell r="C322" t="str">
            <v>N</v>
          </cell>
          <cell r="D322" t="str">
            <v>Arista</v>
          </cell>
        </row>
        <row r="323">
          <cell r="A323" t="str">
            <v>LFARISOSC-00156</v>
          </cell>
          <cell r="B323" t="str">
            <v>OSC-00156</v>
          </cell>
          <cell r="C323" t="str">
            <v>N</v>
          </cell>
          <cell r="D323" t="str">
            <v>Arista</v>
          </cell>
        </row>
        <row r="324">
          <cell r="A324" t="str">
            <v>LFARISOSC-00162</v>
          </cell>
          <cell r="B324" t="str">
            <v>OSC-00162</v>
          </cell>
          <cell r="C324" t="str">
            <v>N</v>
          </cell>
          <cell r="D324" t="str">
            <v>Arista</v>
          </cell>
        </row>
        <row r="325">
          <cell r="A325" t="str">
            <v>LFARISOSC-00164</v>
          </cell>
          <cell r="B325" t="str">
            <v>OSC-00164</v>
          </cell>
          <cell r="C325" t="str">
            <v>N</v>
          </cell>
          <cell r="D325" t="str">
            <v>Arista</v>
          </cell>
        </row>
        <row r="326">
          <cell r="A326" t="str">
            <v>LFARISOSC-00165</v>
          </cell>
          <cell r="B326" t="str">
            <v>OSC-00165</v>
          </cell>
          <cell r="C326" t="str">
            <v>N</v>
          </cell>
          <cell r="D326" t="str">
            <v>Arista</v>
          </cell>
        </row>
        <row r="327">
          <cell r="A327" t="str">
            <v>LFARISOSC-00170</v>
          </cell>
          <cell r="B327" t="str">
            <v>OSC-00170</v>
          </cell>
          <cell r="C327" t="str">
            <v>N</v>
          </cell>
          <cell r="D327" t="str">
            <v>Arista</v>
          </cell>
        </row>
        <row r="328">
          <cell r="A328" t="str">
            <v>LFARISOSC-00173</v>
          </cell>
          <cell r="B328" t="str">
            <v>OSC-00173</v>
          </cell>
          <cell r="C328" t="str">
            <v>N</v>
          </cell>
          <cell r="D328" t="str">
            <v>Arista</v>
          </cell>
        </row>
        <row r="329">
          <cell r="A329" t="str">
            <v>LFARISOSC-00174</v>
          </cell>
          <cell r="B329" t="str">
            <v>OSC-00174</v>
          </cell>
          <cell r="C329" t="str">
            <v>N</v>
          </cell>
          <cell r="D329" t="str">
            <v>Arista</v>
          </cell>
        </row>
        <row r="330">
          <cell r="A330" t="str">
            <v>LFARISOSC-00176</v>
          </cell>
          <cell r="B330" t="str">
            <v>OSC-00176</v>
          </cell>
          <cell r="C330" t="str">
            <v>N</v>
          </cell>
          <cell r="D330" t="str">
            <v>Arista</v>
          </cell>
        </row>
        <row r="331">
          <cell r="A331" t="str">
            <v>LFARISOSC-00180</v>
          </cell>
          <cell r="B331" t="str">
            <v>OSC-00180</v>
          </cell>
          <cell r="C331" t="str">
            <v>N</v>
          </cell>
          <cell r="D331" t="str">
            <v>Arista</v>
          </cell>
        </row>
        <row r="332">
          <cell r="A332" t="str">
            <v>LFARISOSC-00181</v>
          </cell>
          <cell r="B332" t="str">
            <v>OSC-00181</v>
          </cell>
          <cell r="C332" t="str">
            <v>N</v>
          </cell>
          <cell r="D332" t="str">
            <v>Arista</v>
          </cell>
        </row>
        <row r="333">
          <cell r="A333" t="str">
            <v>LFARISOSC-00186</v>
          </cell>
          <cell r="B333" t="str">
            <v>OSC-00186</v>
          </cell>
          <cell r="C333" t="str">
            <v>N</v>
          </cell>
          <cell r="D333" t="str">
            <v>Arista</v>
          </cell>
        </row>
        <row r="334">
          <cell r="A334" t="str">
            <v>LFARISOSC-00189</v>
          </cell>
          <cell r="B334" t="str">
            <v>OSC-00189</v>
          </cell>
          <cell r="C334" t="str">
            <v>N</v>
          </cell>
          <cell r="D334" t="str">
            <v>Arista</v>
          </cell>
        </row>
        <row r="335">
          <cell r="A335" t="str">
            <v>LFARISOSC-00194-Q</v>
          </cell>
          <cell r="B335" t="str">
            <v>OSC-00194</v>
          </cell>
        </row>
        <row r="336">
          <cell r="A336" t="str">
            <v>LFARISOSC-00194</v>
          </cell>
          <cell r="B336" t="str">
            <v>OSC-00194</v>
          </cell>
          <cell r="C336" t="str">
            <v>N</v>
          </cell>
          <cell r="D336" t="str">
            <v>Arista</v>
          </cell>
        </row>
        <row r="337">
          <cell r="A337" t="str">
            <v>LFARISOSC-00198</v>
          </cell>
          <cell r="B337" t="str">
            <v>OSC-00198</v>
          </cell>
          <cell r="C337" t="str">
            <v>N</v>
          </cell>
          <cell r="D337" t="str">
            <v>Arista</v>
          </cell>
        </row>
        <row r="338">
          <cell r="A338" t="str">
            <v>LFARISOSC-00202</v>
          </cell>
          <cell r="B338" t="str">
            <v>OSC-00202</v>
          </cell>
          <cell r="C338" t="str">
            <v>N</v>
          </cell>
          <cell r="D338" t="str">
            <v>Arista</v>
          </cell>
        </row>
        <row r="339">
          <cell r="A339" t="str">
            <v>LFARISPWR-00142</v>
          </cell>
          <cell r="B339" t="str">
            <v>PWR-00142</v>
          </cell>
          <cell r="C339" t="str">
            <v>N</v>
          </cell>
          <cell r="D339" t="str">
            <v>Arista</v>
          </cell>
        </row>
        <row r="340">
          <cell r="A340" t="str">
            <v>LFARISPWR-00149</v>
          </cell>
          <cell r="B340" t="str">
            <v>PWR-00149</v>
          </cell>
          <cell r="C340" t="str">
            <v>N</v>
          </cell>
          <cell r="D340" t="str">
            <v>Arista</v>
          </cell>
        </row>
        <row r="341">
          <cell r="A341" t="str">
            <v>LFARISPWR-00150</v>
          </cell>
          <cell r="B341" t="str">
            <v>PWR-00150</v>
          </cell>
          <cell r="C341" t="str">
            <v>N</v>
          </cell>
          <cell r="D341" t="str">
            <v>Arista</v>
          </cell>
        </row>
        <row r="342">
          <cell r="A342" t="str">
            <v>LFARISPWR-00177</v>
          </cell>
          <cell r="B342" t="str">
            <v>PWR-00177</v>
          </cell>
          <cell r="C342" t="str">
            <v>N</v>
          </cell>
          <cell r="D342" t="str">
            <v>Arista</v>
          </cell>
        </row>
        <row r="343">
          <cell r="A343" t="str">
            <v>LFARISPWR-00202</v>
          </cell>
          <cell r="B343" t="str">
            <v>PWR-00202</v>
          </cell>
          <cell r="C343" t="str">
            <v>N</v>
          </cell>
          <cell r="D343" t="str">
            <v>Arista</v>
          </cell>
        </row>
        <row r="344">
          <cell r="A344" t="str">
            <v>LFARISPWR-00203</v>
          </cell>
          <cell r="B344" t="str">
            <v>PWR-00203</v>
          </cell>
          <cell r="C344" t="str">
            <v>N</v>
          </cell>
          <cell r="D344" t="str">
            <v>Arista</v>
          </cell>
        </row>
        <row r="345">
          <cell r="A345" t="str">
            <v>LFARISPWR-00210</v>
          </cell>
          <cell r="B345" t="str">
            <v>PWR-00210</v>
          </cell>
          <cell r="C345" t="str">
            <v>N</v>
          </cell>
          <cell r="D345" t="str">
            <v>Arista</v>
          </cell>
        </row>
        <row r="346">
          <cell r="A346" t="str">
            <v>LFARISPWR-00215</v>
          </cell>
          <cell r="B346" t="str">
            <v>PWR-00215</v>
          </cell>
          <cell r="C346" t="str">
            <v>N</v>
          </cell>
          <cell r="D346" t="str">
            <v>Arista</v>
          </cell>
        </row>
        <row r="347">
          <cell r="A347" t="str">
            <v>LFARISPWR-00219</v>
          </cell>
          <cell r="B347" t="str">
            <v>PWR-00219</v>
          </cell>
          <cell r="C347" t="str">
            <v>N</v>
          </cell>
          <cell r="D347" t="str">
            <v>Arista</v>
          </cell>
        </row>
        <row r="348">
          <cell r="A348" t="str">
            <v>LFARISPWR-00246</v>
          </cell>
          <cell r="B348" t="str">
            <v>PWR-00246</v>
          </cell>
          <cell r="C348" t="str">
            <v>N</v>
          </cell>
          <cell r="D348" t="str">
            <v>Arista</v>
          </cell>
        </row>
        <row r="349">
          <cell r="A349" t="str">
            <v>LFARISPWR-00255</v>
          </cell>
          <cell r="B349" t="str">
            <v>PWR-00255</v>
          </cell>
          <cell r="C349" t="str">
            <v>N</v>
          </cell>
          <cell r="D349" t="str">
            <v>Arista</v>
          </cell>
        </row>
        <row r="350">
          <cell r="A350" t="str">
            <v>LFARISPWR-00256</v>
          </cell>
          <cell r="B350" t="str">
            <v>PWR-00256</v>
          </cell>
          <cell r="C350" t="str">
            <v>N</v>
          </cell>
          <cell r="D350" t="str">
            <v>Arista</v>
          </cell>
        </row>
        <row r="351">
          <cell r="A351" t="str">
            <v>LFARISPWR-00272</v>
          </cell>
          <cell r="B351" t="str">
            <v>PWR-00272</v>
          </cell>
          <cell r="C351" t="str">
            <v>N</v>
          </cell>
          <cell r="D351" t="str">
            <v>Arista</v>
          </cell>
        </row>
        <row r="352">
          <cell r="A352" t="str">
            <v>LFARISPWR-00276</v>
          </cell>
          <cell r="B352" t="str">
            <v>PWR-00276</v>
          </cell>
          <cell r="C352" t="str">
            <v>N</v>
          </cell>
          <cell r="D352" t="str">
            <v>Arista</v>
          </cell>
        </row>
        <row r="353">
          <cell r="A353" t="str">
            <v>LFARISPWR-00277</v>
          </cell>
          <cell r="B353" t="str">
            <v>PWR-00277</v>
          </cell>
          <cell r="C353" t="str">
            <v>N</v>
          </cell>
          <cell r="D353" t="str">
            <v>Arista</v>
          </cell>
        </row>
        <row r="354">
          <cell r="A354" t="str">
            <v>LFARISPWR-00279</v>
          </cell>
          <cell r="B354" t="str">
            <v>PWR-00279</v>
          </cell>
          <cell r="C354" t="str">
            <v>N</v>
          </cell>
          <cell r="D354" t="str">
            <v>Arista</v>
          </cell>
        </row>
        <row r="355">
          <cell r="A355" t="str">
            <v>LFARISPWR-00282</v>
          </cell>
          <cell r="B355" t="str">
            <v>PWR-00282</v>
          </cell>
          <cell r="C355" t="str">
            <v>N</v>
          </cell>
          <cell r="D355" t="str">
            <v>Arista</v>
          </cell>
        </row>
        <row r="356">
          <cell r="A356" t="str">
            <v>LFARISPWR-00289</v>
          </cell>
          <cell r="B356" t="str">
            <v>PWR-00289</v>
          </cell>
          <cell r="C356" t="str">
            <v>N</v>
          </cell>
          <cell r="D356" t="str">
            <v>Arista</v>
          </cell>
        </row>
        <row r="357">
          <cell r="A357" t="str">
            <v>LFARISPWR-00302</v>
          </cell>
          <cell r="B357" t="str">
            <v>PWR-00302</v>
          </cell>
          <cell r="C357" t="str">
            <v>N</v>
          </cell>
          <cell r="D357" t="str">
            <v>Arista</v>
          </cell>
        </row>
        <row r="358">
          <cell r="A358" t="str">
            <v>LFARISPWR-00304</v>
          </cell>
          <cell r="B358" t="str">
            <v>PWR-00304</v>
          </cell>
          <cell r="C358" t="str">
            <v>N</v>
          </cell>
          <cell r="D358" t="str">
            <v>Arista</v>
          </cell>
        </row>
        <row r="359">
          <cell r="A359" t="str">
            <v>LFARISPWR-00310</v>
          </cell>
          <cell r="B359" t="str">
            <v>PWR-00310</v>
          </cell>
          <cell r="C359" t="str">
            <v>N</v>
          </cell>
          <cell r="D359" t="str">
            <v>Arista</v>
          </cell>
        </row>
        <row r="360">
          <cell r="A360" t="str">
            <v>LFARISPWR-00312</v>
          </cell>
          <cell r="B360" t="str">
            <v>PWR-00312</v>
          </cell>
          <cell r="C360" t="str">
            <v>N</v>
          </cell>
          <cell r="D360" t="str">
            <v>Arista</v>
          </cell>
        </row>
        <row r="361">
          <cell r="A361" t="str">
            <v>LFARISPWR-00313</v>
          </cell>
          <cell r="B361" t="str">
            <v>PWR-00313</v>
          </cell>
          <cell r="C361" t="str">
            <v>N</v>
          </cell>
          <cell r="D361" t="str">
            <v>Arista</v>
          </cell>
        </row>
        <row r="362">
          <cell r="A362" t="str">
            <v>LFARISPWR-00318</v>
          </cell>
          <cell r="B362" t="str">
            <v>PWR-00318</v>
          </cell>
          <cell r="C362" t="str">
            <v>N</v>
          </cell>
          <cell r="D362" t="str">
            <v>Arista</v>
          </cell>
        </row>
        <row r="363">
          <cell r="A363" t="str">
            <v>LFARISPWR-00319</v>
          </cell>
          <cell r="B363" t="str">
            <v>PWR-00319</v>
          </cell>
          <cell r="C363" t="str">
            <v>N</v>
          </cell>
          <cell r="D363" t="str">
            <v>Arista</v>
          </cell>
        </row>
        <row r="364">
          <cell r="A364" t="str">
            <v>LFARISPWR-00320</v>
          </cell>
          <cell r="B364" t="str">
            <v>PWR-00320</v>
          </cell>
          <cell r="C364" t="str">
            <v>N</v>
          </cell>
          <cell r="D364" t="str">
            <v>Arista</v>
          </cell>
        </row>
        <row r="365">
          <cell r="A365" t="str">
            <v>LFARISPWR-00322</v>
          </cell>
          <cell r="B365" t="str">
            <v>PWR-00322</v>
          </cell>
          <cell r="C365" t="str">
            <v>N</v>
          </cell>
          <cell r="D365" t="str">
            <v>Arista</v>
          </cell>
        </row>
        <row r="366">
          <cell r="A366" t="str">
            <v>LFARISPWR-00323</v>
          </cell>
          <cell r="B366" t="str">
            <v>PWR-00323</v>
          </cell>
          <cell r="C366" t="str">
            <v>N</v>
          </cell>
          <cell r="D366" t="str">
            <v>Arista</v>
          </cell>
        </row>
        <row r="367">
          <cell r="A367" t="str">
            <v>LFARISPWR-00341</v>
          </cell>
          <cell r="B367" t="str">
            <v>PWR-00341</v>
          </cell>
          <cell r="C367" t="str">
            <v>N</v>
          </cell>
          <cell r="D367" t="str">
            <v>Arista</v>
          </cell>
        </row>
        <row r="368">
          <cell r="A368" t="str">
            <v>LFARISPWR-00341-Q</v>
          </cell>
          <cell r="B368" t="str">
            <v>PWR-00341</v>
          </cell>
          <cell r="C368" t="str">
            <v>N</v>
          </cell>
          <cell r="D368" t="str">
            <v>Arista</v>
          </cell>
        </row>
        <row r="369">
          <cell r="A369" t="str">
            <v>LFARISPWR-00342-Q</v>
          </cell>
          <cell r="B369" t="str">
            <v>PWR-00342</v>
          </cell>
          <cell r="C369" t="str">
            <v>N</v>
          </cell>
          <cell r="D369" t="str">
            <v>Arista</v>
          </cell>
        </row>
        <row r="370">
          <cell r="A370" t="str">
            <v>LFARISPWR-00342</v>
          </cell>
          <cell r="B370" t="str">
            <v>PWR-00342</v>
          </cell>
        </row>
        <row r="371">
          <cell r="A371" t="str">
            <v>LFARISPWR-00346</v>
          </cell>
          <cell r="B371" t="str">
            <v>PWR-00346</v>
          </cell>
          <cell r="C371" t="str">
            <v>N</v>
          </cell>
          <cell r="D371" t="str">
            <v>Arista</v>
          </cell>
        </row>
        <row r="372">
          <cell r="A372" t="str">
            <v>LFARISPWR-00347</v>
          </cell>
          <cell r="B372" t="str">
            <v>PWR-00347</v>
          </cell>
          <cell r="C372" t="str">
            <v>N</v>
          </cell>
          <cell r="D372" t="str">
            <v>Arista</v>
          </cell>
        </row>
        <row r="373">
          <cell r="A373" t="str">
            <v>LFARISPWR-00353-Q</v>
          </cell>
          <cell r="B373" t="str">
            <v>PWR-00353</v>
          </cell>
          <cell r="C373" t="str">
            <v>N</v>
          </cell>
          <cell r="D373" t="str">
            <v>Arista</v>
          </cell>
        </row>
        <row r="374">
          <cell r="A374" t="str">
            <v>LFARISPWR-00353</v>
          </cell>
          <cell r="B374" t="str">
            <v>PWR-00353</v>
          </cell>
        </row>
        <row r="375">
          <cell r="A375" t="str">
            <v>LFARISPWR-00368</v>
          </cell>
          <cell r="B375" t="str">
            <v>PWR-00368</v>
          </cell>
          <cell r="C375" t="str">
            <v>N</v>
          </cell>
          <cell r="D375" t="str">
            <v>Arista</v>
          </cell>
        </row>
        <row r="376">
          <cell r="A376" t="str">
            <v>LFARISPWR-00374</v>
          </cell>
          <cell r="B376" t="str">
            <v>PWR-00374</v>
          </cell>
          <cell r="C376" t="str">
            <v>N</v>
          </cell>
          <cell r="D376" t="str">
            <v>Arista</v>
          </cell>
        </row>
        <row r="377">
          <cell r="A377" t="str">
            <v>LFARISPWR-00374-Q</v>
          </cell>
          <cell r="B377" t="str">
            <v>PWR-00374</v>
          </cell>
          <cell r="C377" t="str">
            <v>N</v>
          </cell>
          <cell r="D377" t="str">
            <v>Arista</v>
          </cell>
        </row>
        <row r="378">
          <cell r="A378" t="str">
            <v>LFARISPWR-00377-Q</v>
          </cell>
          <cell r="B378" t="str">
            <v>PWR-00377</v>
          </cell>
          <cell r="C378" t="str">
            <v>N</v>
          </cell>
          <cell r="D378" t="str">
            <v>Arista</v>
          </cell>
        </row>
        <row r="379">
          <cell r="A379" t="str">
            <v>LFARISPWR-00377</v>
          </cell>
          <cell r="B379" t="str">
            <v>PWR-00377</v>
          </cell>
        </row>
        <row r="380">
          <cell r="A380" t="str">
            <v>LFARISPWR-00385-Q</v>
          </cell>
          <cell r="B380" t="str">
            <v>PWR-00385</v>
          </cell>
          <cell r="C380" t="str">
            <v>N</v>
          </cell>
          <cell r="D380" t="str">
            <v>Arista</v>
          </cell>
        </row>
        <row r="381">
          <cell r="A381" t="str">
            <v>LFARISPWR-00390-Q</v>
          </cell>
          <cell r="B381" t="str">
            <v>PWR-00390</v>
          </cell>
          <cell r="C381" t="str">
            <v>N</v>
          </cell>
          <cell r="D381" t="str">
            <v>Arista</v>
          </cell>
        </row>
        <row r="382">
          <cell r="A382" t="str">
            <v>LFARISPWR-00390</v>
          </cell>
          <cell r="B382" t="str">
            <v>PWR-00390</v>
          </cell>
        </row>
        <row r="383">
          <cell r="A383" t="str">
            <v>LFARISPWR-00406-Q</v>
          </cell>
          <cell r="B383" t="str">
            <v>PWR-00406</v>
          </cell>
          <cell r="C383" t="str">
            <v>N</v>
          </cell>
          <cell r="D383" t="str">
            <v>Arista</v>
          </cell>
        </row>
        <row r="384">
          <cell r="A384" t="str">
            <v>LFARISXTAL-00001</v>
          </cell>
          <cell r="B384" t="str">
            <v>XTAL-00001</v>
          </cell>
          <cell r="C384" t="str">
            <v>N</v>
          </cell>
          <cell r="D384" t="str">
            <v>Arista</v>
          </cell>
        </row>
        <row r="385">
          <cell r="A385" t="str">
            <v>LFARISXTAL-00004</v>
          </cell>
          <cell r="B385" t="str">
            <v>XTAL-00004</v>
          </cell>
          <cell r="C385" t="str">
            <v>N</v>
          </cell>
          <cell r="D385" t="str">
            <v>Arista</v>
          </cell>
        </row>
        <row r="386">
          <cell r="A386" t="str">
            <v>LFARISXTAL-00108</v>
          </cell>
          <cell r="B386" t="str">
            <v>XTAL-00108</v>
          </cell>
          <cell r="C386" t="str">
            <v>N</v>
          </cell>
          <cell r="D386" t="str">
            <v>Arista</v>
          </cell>
        </row>
        <row r="387">
          <cell r="A387" t="str">
            <v>LFARISXTAL-00115</v>
          </cell>
          <cell r="B387" t="str">
            <v>XTAL-00115</v>
          </cell>
          <cell r="C387" t="str">
            <v>N</v>
          </cell>
          <cell r="D387" t="str">
            <v>Arista</v>
          </cell>
        </row>
        <row r="388">
          <cell r="A388" t="str">
            <v>LFARISXTAL-00120</v>
          </cell>
          <cell r="B388" t="str">
            <v>XTAL-00120</v>
          </cell>
          <cell r="C388" t="str">
            <v>N</v>
          </cell>
          <cell r="D388" t="str">
            <v>Arista</v>
          </cell>
        </row>
        <row r="389">
          <cell r="A389" t="str">
            <v>LFARISXTAL-00122</v>
          </cell>
          <cell r="B389" t="str">
            <v>XTAL-00122</v>
          </cell>
          <cell r="C389" t="str">
            <v>N</v>
          </cell>
          <cell r="D389" t="str">
            <v>Arista</v>
          </cell>
        </row>
        <row r="390">
          <cell r="A390" t="str">
            <v>LFARISXTAL-00126</v>
          </cell>
          <cell r="B390" t="str">
            <v>XTAL-00126</v>
          </cell>
          <cell r="C390" t="str">
            <v>N</v>
          </cell>
          <cell r="D390" t="str">
            <v>Arista</v>
          </cell>
        </row>
        <row r="391">
          <cell r="A391" t="str">
            <v>LFARISXTAL-00127</v>
          </cell>
          <cell r="B391" t="str">
            <v>XTAL-00127</v>
          </cell>
          <cell r="C391" t="str">
            <v>N</v>
          </cell>
          <cell r="D391" t="str">
            <v>Arista</v>
          </cell>
        </row>
        <row r="392">
          <cell r="A392" t="str">
            <v>LFARISXTAL-00128</v>
          </cell>
          <cell r="B392" t="str">
            <v>XTAL-00128</v>
          </cell>
          <cell r="C392" t="str">
            <v>N</v>
          </cell>
          <cell r="D392" t="str">
            <v>Arista</v>
          </cell>
        </row>
        <row r="393">
          <cell r="A393" t="str">
            <v>LFARISXTAL-00129</v>
          </cell>
          <cell r="B393" t="str">
            <v>XTAL-00129</v>
          </cell>
          <cell r="C393" t="str">
            <v>N</v>
          </cell>
          <cell r="D393" t="str">
            <v>Arista</v>
          </cell>
        </row>
        <row r="394">
          <cell r="A394" t="str">
            <v>LFARISXTAL-00132</v>
          </cell>
          <cell r="B394" t="str">
            <v>XTAL-00132</v>
          </cell>
          <cell r="C394" t="str">
            <v>N</v>
          </cell>
          <cell r="D394" t="str">
            <v>Arista</v>
          </cell>
        </row>
        <row r="395">
          <cell r="A395" t="str">
            <v>LFARISXTAL-00135</v>
          </cell>
          <cell r="B395" t="str">
            <v>XTAL-00135</v>
          </cell>
          <cell r="C395" t="str">
            <v>N</v>
          </cell>
          <cell r="D395" t="str">
            <v>Arista</v>
          </cell>
        </row>
        <row r="396">
          <cell r="A396" t="str">
            <v>LFARISXTAL-00135-Q</v>
          </cell>
          <cell r="B396" t="str">
            <v>XTAL-00135</v>
          </cell>
          <cell r="C396" t="str">
            <v>N</v>
          </cell>
          <cell r="D396" t="str">
            <v>Arista</v>
          </cell>
        </row>
        <row r="397">
          <cell r="A397" t="str">
            <v>Sanmina Part Number</v>
          </cell>
          <cell r="B397" t="str">
            <v>Arista Part Number</v>
          </cell>
          <cell r="C397" t="str">
            <v>Cust. consign (Y/N)</v>
          </cell>
          <cell r="D397" t="str">
            <v>Parts controlled by</v>
          </cell>
        </row>
        <row r="398">
          <cell r="A398" t="str">
            <v>LFARISIC-00026</v>
          </cell>
          <cell r="B398" t="str">
            <v>IC-00026</v>
          </cell>
          <cell r="C398" t="str">
            <v>N</v>
          </cell>
          <cell r="D398" t="str">
            <v>Sanmina</v>
          </cell>
        </row>
        <row r="399">
          <cell r="A399" t="str">
            <v>LFARISIC-00030</v>
          </cell>
          <cell r="B399" t="str">
            <v>IC-00030</v>
          </cell>
          <cell r="C399" t="str">
            <v>N</v>
          </cell>
          <cell r="D399" t="str">
            <v>Sanmina</v>
          </cell>
        </row>
        <row r="400">
          <cell r="A400" t="str">
            <v>LFARISIC-00043</v>
          </cell>
          <cell r="B400" t="str">
            <v>IC-00043</v>
          </cell>
          <cell r="C400" t="str">
            <v>N</v>
          </cell>
          <cell r="D400" t="str">
            <v>Sanmina</v>
          </cell>
        </row>
        <row r="401">
          <cell r="A401" t="str">
            <v>LFARISIC-00046</v>
          </cell>
          <cell r="B401" t="str">
            <v>IC-00046</v>
          </cell>
          <cell r="C401" t="str">
            <v>N</v>
          </cell>
          <cell r="D401" t="str">
            <v>Sanmina</v>
          </cell>
        </row>
        <row r="402">
          <cell r="A402" t="str">
            <v>LFARISIC-00052</v>
          </cell>
          <cell r="B402" t="str">
            <v>IC-00052</v>
          </cell>
          <cell r="C402" t="str">
            <v>N</v>
          </cell>
          <cell r="D402" t="str">
            <v>Sanmina</v>
          </cell>
        </row>
        <row r="403">
          <cell r="A403" t="str">
            <v>LFARISIC-00064</v>
          </cell>
          <cell r="B403" t="str">
            <v>IC-00064</v>
          </cell>
          <cell r="C403" t="str">
            <v>N</v>
          </cell>
          <cell r="D403" t="str">
            <v>Sanmina</v>
          </cell>
        </row>
        <row r="404">
          <cell r="A404" t="str">
            <v>LFARISIC-00080</v>
          </cell>
          <cell r="B404" t="str">
            <v>IC-00080</v>
          </cell>
          <cell r="C404" t="str">
            <v>N</v>
          </cell>
          <cell r="D404" t="str">
            <v>Sanmina</v>
          </cell>
        </row>
        <row r="405">
          <cell r="A405" t="str">
            <v>LFARISIC-00086</v>
          </cell>
          <cell r="B405" t="str">
            <v>IC-00086</v>
          </cell>
          <cell r="C405" t="str">
            <v>N</v>
          </cell>
          <cell r="D405" t="str">
            <v>Sanmina</v>
          </cell>
        </row>
        <row r="406">
          <cell r="A406" t="str">
            <v>LFARISIC-00086-Q</v>
          </cell>
          <cell r="B406" t="str">
            <v>IC-00086</v>
          </cell>
          <cell r="C406" t="str">
            <v>N</v>
          </cell>
          <cell r="D406" t="str">
            <v>Sanmina</v>
          </cell>
        </row>
        <row r="407">
          <cell r="A407" t="str">
            <v>LFARISIC-00122</v>
          </cell>
          <cell r="B407" t="str">
            <v>IC-00122</v>
          </cell>
          <cell r="C407" t="str">
            <v>N</v>
          </cell>
          <cell r="D407" t="str">
            <v>Sanmina</v>
          </cell>
        </row>
        <row r="408">
          <cell r="A408" t="str">
            <v>LFARISIC-00124</v>
          </cell>
          <cell r="B408" t="str">
            <v>IC-00124</v>
          </cell>
          <cell r="C408" t="str">
            <v>N</v>
          </cell>
          <cell r="D408" t="str">
            <v>Sanmina</v>
          </cell>
        </row>
        <row r="409">
          <cell r="A409" t="str">
            <v>LFARISIC-00136</v>
          </cell>
          <cell r="B409" t="str">
            <v>IC-00136</v>
          </cell>
          <cell r="C409" t="str">
            <v>N</v>
          </cell>
          <cell r="D409" t="str">
            <v>Sanmina</v>
          </cell>
        </row>
        <row r="410">
          <cell r="A410" t="str">
            <v>LFARISIC-00144</v>
          </cell>
          <cell r="B410" t="str">
            <v>IC-00144</v>
          </cell>
          <cell r="C410" t="str">
            <v>N</v>
          </cell>
          <cell r="D410" t="str">
            <v>Sanmina</v>
          </cell>
        </row>
        <row r="411">
          <cell r="A411" t="str">
            <v>LFARISIC-00176</v>
          </cell>
          <cell r="B411" t="str">
            <v>IC-00176</v>
          </cell>
          <cell r="C411" t="str">
            <v>N</v>
          </cell>
          <cell r="D411" t="str">
            <v>Sanmina</v>
          </cell>
        </row>
        <row r="412">
          <cell r="A412" t="str">
            <v>LFARISIC-00196</v>
          </cell>
          <cell r="B412" t="str">
            <v>IC-00196</v>
          </cell>
          <cell r="C412" t="str">
            <v>N</v>
          </cell>
          <cell r="D412" t="str">
            <v>Sanmina</v>
          </cell>
        </row>
        <row r="413">
          <cell r="A413" t="str">
            <v>LFARISIC-00224</v>
          </cell>
          <cell r="B413" t="str">
            <v>IC-00224</v>
          </cell>
          <cell r="C413" t="str">
            <v>N</v>
          </cell>
          <cell r="D413" t="str">
            <v>Sanmina</v>
          </cell>
        </row>
        <row r="414">
          <cell r="A414" t="str">
            <v>LFARISIC-00296</v>
          </cell>
          <cell r="B414" t="str">
            <v>IC-00296</v>
          </cell>
          <cell r="C414" t="str">
            <v>N</v>
          </cell>
          <cell r="D414" t="str">
            <v>Sanmina</v>
          </cell>
        </row>
        <row r="415">
          <cell r="A415" t="str">
            <v>LFARISIC-00301</v>
          </cell>
          <cell r="B415" t="str">
            <v>IC-00301</v>
          </cell>
          <cell r="C415" t="str">
            <v>N</v>
          </cell>
          <cell r="D415" t="str">
            <v>Sanmina</v>
          </cell>
        </row>
        <row r="416">
          <cell r="A416" t="str">
            <v>LFARISIC-00316</v>
          </cell>
          <cell r="B416" t="str">
            <v>IC-00316</v>
          </cell>
          <cell r="C416" t="str">
            <v>N</v>
          </cell>
          <cell r="D416" t="str">
            <v>Sanmina</v>
          </cell>
        </row>
        <row r="417">
          <cell r="A417" t="str">
            <v>LFARISIC-00335</v>
          </cell>
          <cell r="B417" t="str">
            <v>IC-00335</v>
          </cell>
          <cell r="C417" t="str">
            <v>N</v>
          </cell>
          <cell r="D417" t="str">
            <v>Sanmina</v>
          </cell>
        </row>
        <row r="418">
          <cell r="A418" t="str">
            <v>LFARISIC-00338</v>
          </cell>
          <cell r="B418" t="str">
            <v>IC-00338</v>
          </cell>
          <cell r="C418" t="str">
            <v>N</v>
          </cell>
          <cell r="D418" t="str">
            <v>Sanmina</v>
          </cell>
        </row>
        <row r="419">
          <cell r="A419" t="str">
            <v>LFARISIC-00346</v>
          </cell>
          <cell r="B419" t="str">
            <v>IC-00346</v>
          </cell>
          <cell r="C419" t="str">
            <v>N</v>
          </cell>
          <cell r="D419" t="str">
            <v>Sanmina</v>
          </cell>
        </row>
        <row r="420">
          <cell r="A420" t="str">
            <v>LFARISIC-00364</v>
          </cell>
          <cell r="B420" t="str">
            <v>IC-00364</v>
          </cell>
          <cell r="C420" t="str">
            <v>N</v>
          </cell>
          <cell r="D420" t="str">
            <v>Sanmina</v>
          </cell>
        </row>
        <row r="421">
          <cell r="A421" t="str">
            <v>LFARISIC-00378</v>
          </cell>
          <cell r="B421" t="str">
            <v>IC-00378</v>
          </cell>
          <cell r="C421" t="str">
            <v>N</v>
          </cell>
          <cell r="D421" t="str">
            <v>Sanmina</v>
          </cell>
        </row>
        <row r="422">
          <cell r="A422" t="str">
            <v>LFARISIC-00379</v>
          </cell>
          <cell r="B422" t="str">
            <v>IC-00379</v>
          </cell>
          <cell r="C422" t="str">
            <v>N</v>
          </cell>
          <cell r="D422" t="str">
            <v>Sanmina</v>
          </cell>
        </row>
        <row r="423">
          <cell r="A423" t="str">
            <v>LFARISIC-00386</v>
          </cell>
          <cell r="B423" t="str">
            <v>IC-00386</v>
          </cell>
          <cell r="C423" t="str">
            <v>N</v>
          </cell>
          <cell r="D423" t="str">
            <v>Sanmina</v>
          </cell>
        </row>
        <row r="424">
          <cell r="A424" t="str">
            <v>LFARISIC-00388</v>
          </cell>
          <cell r="B424" t="str">
            <v>IC-00388</v>
          </cell>
          <cell r="C424" t="str">
            <v>N</v>
          </cell>
          <cell r="D424" t="str">
            <v>Sanmina</v>
          </cell>
        </row>
        <row r="425">
          <cell r="A425" t="str">
            <v>LFARISIC-00391</v>
          </cell>
          <cell r="B425" t="str">
            <v>IC-00391</v>
          </cell>
          <cell r="C425" t="str">
            <v>N</v>
          </cell>
          <cell r="D425" t="str">
            <v>Sanmina</v>
          </cell>
        </row>
        <row r="426">
          <cell r="A426" t="str">
            <v>LFARISIC-00393</v>
          </cell>
          <cell r="B426" t="str">
            <v>IC-00393</v>
          </cell>
          <cell r="C426" t="str">
            <v>N</v>
          </cell>
          <cell r="D426" t="str">
            <v>Sanmina</v>
          </cell>
        </row>
        <row r="427">
          <cell r="A427" t="str">
            <v>LFARISIC-00394</v>
          </cell>
          <cell r="B427" t="str">
            <v>IC-00394</v>
          </cell>
          <cell r="C427" t="str">
            <v>N</v>
          </cell>
          <cell r="D427" t="str">
            <v>Sanmina</v>
          </cell>
        </row>
        <row r="428">
          <cell r="A428" t="str">
            <v>LFARISIC-00395</v>
          </cell>
          <cell r="B428" t="str">
            <v>IC-00395</v>
          </cell>
          <cell r="C428" t="str">
            <v>N</v>
          </cell>
          <cell r="D428" t="str">
            <v>Sanmina</v>
          </cell>
        </row>
        <row r="429">
          <cell r="A429" t="str">
            <v>LFARISIC-00416</v>
          </cell>
          <cell r="B429" t="str">
            <v>IC-00416</v>
          </cell>
          <cell r="C429" t="str">
            <v>N</v>
          </cell>
          <cell r="D429" t="str">
            <v>Sanmina</v>
          </cell>
        </row>
        <row r="430">
          <cell r="A430" t="str">
            <v>LFARISIC-00417</v>
          </cell>
          <cell r="B430" t="str">
            <v>IC-00417</v>
          </cell>
          <cell r="C430" t="str">
            <v>N</v>
          </cell>
          <cell r="D430" t="str">
            <v>Sanmina</v>
          </cell>
        </row>
        <row r="431">
          <cell r="A431" t="str">
            <v>LFARISIC-00418</v>
          </cell>
          <cell r="B431" t="str">
            <v>IC-00418</v>
          </cell>
          <cell r="C431" t="str">
            <v>N</v>
          </cell>
          <cell r="D431" t="str">
            <v>Sanmina</v>
          </cell>
        </row>
        <row r="432">
          <cell r="A432" t="str">
            <v>LFARISIC-00424</v>
          </cell>
          <cell r="B432" t="str">
            <v>IC-00424</v>
          </cell>
          <cell r="C432" t="str">
            <v>N</v>
          </cell>
          <cell r="D432" t="str">
            <v>Sanmina</v>
          </cell>
        </row>
        <row r="433">
          <cell r="A433" t="str">
            <v>LFARISIC-00425</v>
          </cell>
          <cell r="B433" t="str">
            <v>IC-00425</v>
          </cell>
          <cell r="C433" t="str">
            <v>N</v>
          </cell>
          <cell r="D433" t="str">
            <v>Sanmina</v>
          </cell>
        </row>
        <row r="434">
          <cell r="A434" t="str">
            <v>LFARISIC-00438</v>
          </cell>
          <cell r="B434" t="str">
            <v>IC-00438</v>
          </cell>
          <cell r="C434" t="str">
            <v>N</v>
          </cell>
          <cell r="D434" t="str">
            <v>Sanmina</v>
          </cell>
        </row>
        <row r="435">
          <cell r="A435" t="str">
            <v>LFARISIC-00448</v>
          </cell>
          <cell r="B435" t="str">
            <v>IC-00448</v>
          </cell>
          <cell r="C435" t="str">
            <v>N</v>
          </cell>
          <cell r="D435" t="str">
            <v>Sanmina</v>
          </cell>
        </row>
        <row r="436">
          <cell r="A436" t="str">
            <v>LFARISIC-00457</v>
          </cell>
          <cell r="B436" t="str">
            <v>IC-00457</v>
          </cell>
          <cell r="C436" t="str">
            <v>N</v>
          </cell>
          <cell r="D436" t="str">
            <v>Sanmina</v>
          </cell>
        </row>
        <row r="437">
          <cell r="A437" t="str">
            <v>LFARISIC-00458</v>
          </cell>
          <cell r="B437" t="str">
            <v>IC-00458</v>
          </cell>
          <cell r="C437" t="str">
            <v>N</v>
          </cell>
          <cell r="D437" t="str">
            <v>Sanmina</v>
          </cell>
        </row>
        <row r="438">
          <cell r="A438" t="str">
            <v>LFARISIC-00461</v>
          </cell>
          <cell r="B438" t="str">
            <v>IC-00461</v>
          </cell>
          <cell r="C438" t="str">
            <v>N</v>
          </cell>
          <cell r="D438" t="str">
            <v>Sanmina</v>
          </cell>
        </row>
        <row r="439">
          <cell r="A439" t="str">
            <v>LFARISIC-00462</v>
          </cell>
          <cell r="B439" t="str">
            <v>IC-00462</v>
          </cell>
          <cell r="C439" t="str">
            <v>N</v>
          </cell>
          <cell r="D439" t="str">
            <v>Sanmina</v>
          </cell>
        </row>
        <row r="440">
          <cell r="A440" t="str">
            <v>LFARISIC-00470</v>
          </cell>
          <cell r="B440" t="str">
            <v>IC-00470</v>
          </cell>
          <cell r="C440" t="str">
            <v>N</v>
          </cell>
          <cell r="D440" t="str">
            <v>Sanmina</v>
          </cell>
        </row>
        <row r="441">
          <cell r="A441" t="str">
            <v>LFARISIC-00478</v>
          </cell>
          <cell r="B441" t="str">
            <v>IC-00478</v>
          </cell>
          <cell r="C441" t="str">
            <v>N</v>
          </cell>
          <cell r="D441" t="str">
            <v>Sanmina</v>
          </cell>
        </row>
        <row r="442">
          <cell r="A442" t="str">
            <v>LFARISIC-00480</v>
          </cell>
          <cell r="B442" t="str">
            <v>IC-00480</v>
          </cell>
          <cell r="C442" t="str">
            <v>N</v>
          </cell>
          <cell r="D442" t="str">
            <v>Sanmina</v>
          </cell>
        </row>
        <row r="443">
          <cell r="A443" t="str">
            <v>LFARISIC-00485</v>
          </cell>
          <cell r="B443" t="str">
            <v>IC-00485</v>
          </cell>
          <cell r="C443" t="str">
            <v>N</v>
          </cell>
          <cell r="D443" t="str">
            <v>Sanmina</v>
          </cell>
        </row>
        <row r="444">
          <cell r="A444" t="str">
            <v>LFARISIC-00492</v>
          </cell>
          <cell r="B444" t="str">
            <v>IC-00492</v>
          </cell>
          <cell r="C444" t="str">
            <v>N</v>
          </cell>
          <cell r="D444" t="str">
            <v>Sanmina</v>
          </cell>
        </row>
        <row r="445">
          <cell r="A445" t="str">
            <v>LFARISIC-00534</v>
          </cell>
          <cell r="B445" t="str">
            <v>IC-00534</v>
          </cell>
          <cell r="C445" t="str">
            <v>N</v>
          </cell>
          <cell r="D445" t="str">
            <v>Sanmina</v>
          </cell>
        </row>
        <row r="446">
          <cell r="A446" t="str">
            <v>LFARISIC-00535</v>
          </cell>
          <cell r="B446" t="str">
            <v>IC-00535</v>
          </cell>
          <cell r="C446" t="str">
            <v>N</v>
          </cell>
          <cell r="D446" t="str">
            <v>Sanmina</v>
          </cell>
        </row>
        <row r="447">
          <cell r="A447" t="str">
            <v>LFARISIC-00541</v>
          </cell>
          <cell r="B447" t="str">
            <v>IC-00541</v>
          </cell>
          <cell r="C447" t="str">
            <v>N</v>
          </cell>
          <cell r="D447" t="str">
            <v>Sanmina</v>
          </cell>
        </row>
        <row r="448">
          <cell r="A448" t="str">
            <v>LFARISIC-00561</v>
          </cell>
          <cell r="B448" t="str">
            <v>IC-00561</v>
          </cell>
          <cell r="C448" t="str">
            <v>N</v>
          </cell>
          <cell r="D448" t="str">
            <v>Sanmina</v>
          </cell>
        </row>
        <row r="449">
          <cell r="A449" t="str">
            <v>LFARISIC-00567</v>
          </cell>
          <cell r="B449" t="str">
            <v>IC-00567</v>
          </cell>
          <cell r="C449" t="str">
            <v>N</v>
          </cell>
          <cell r="D449" t="str">
            <v>Sanmina</v>
          </cell>
        </row>
        <row r="450">
          <cell r="A450" t="str">
            <v>LFARISIC-00569</v>
          </cell>
          <cell r="B450" t="str">
            <v>IC-00569</v>
          </cell>
          <cell r="C450" t="str">
            <v>N</v>
          </cell>
          <cell r="D450" t="str">
            <v>Sanmina</v>
          </cell>
        </row>
        <row r="451">
          <cell r="A451" t="str">
            <v>LFARISIC-00574</v>
          </cell>
          <cell r="B451" t="str">
            <v>IC-00574</v>
          </cell>
          <cell r="C451" t="str">
            <v>N</v>
          </cell>
          <cell r="D451" t="str">
            <v>Sanmina</v>
          </cell>
        </row>
        <row r="452">
          <cell r="A452" t="str">
            <v>LFARISIC-00575</v>
          </cell>
          <cell r="B452" t="str">
            <v>IC-00575</v>
          </cell>
          <cell r="C452" t="str">
            <v>N</v>
          </cell>
          <cell r="D452" t="str">
            <v>Sanmina</v>
          </cell>
        </row>
        <row r="453">
          <cell r="A453" t="str">
            <v>LFARISIC-00585</v>
          </cell>
          <cell r="B453" t="str">
            <v>IC-00585</v>
          </cell>
          <cell r="C453" t="str">
            <v>N</v>
          </cell>
          <cell r="D453" t="str">
            <v>Sanmina</v>
          </cell>
        </row>
        <row r="454">
          <cell r="A454" t="str">
            <v>LFARISIC-00624</v>
          </cell>
          <cell r="B454" t="str">
            <v>IC-00624</v>
          </cell>
          <cell r="C454" t="str">
            <v>N</v>
          </cell>
          <cell r="D454" t="str">
            <v>Sanmina</v>
          </cell>
        </row>
        <row r="455">
          <cell r="A455" t="str">
            <v>LFARISIC-00632</v>
          </cell>
          <cell r="B455" t="str">
            <v>IC-00632</v>
          </cell>
          <cell r="C455" t="str">
            <v>N</v>
          </cell>
          <cell r="D455" t="str">
            <v>Sanmina</v>
          </cell>
        </row>
        <row r="456">
          <cell r="A456" t="str">
            <v>LFARISIC-00634</v>
          </cell>
          <cell r="B456" t="str">
            <v>IC-00634</v>
          </cell>
          <cell r="C456" t="str">
            <v>N</v>
          </cell>
          <cell r="D456" t="str">
            <v>Sanmina</v>
          </cell>
        </row>
        <row r="457">
          <cell r="A457" t="str">
            <v>LFARISIC-00642</v>
          </cell>
          <cell r="B457" t="str">
            <v>IC-00642</v>
          </cell>
          <cell r="C457" t="str">
            <v>N</v>
          </cell>
          <cell r="D457" t="str">
            <v>Sanmina</v>
          </cell>
        </row>
        <row r="458">
          <cell r="A458" t="str">
            <v>LFARISIC-00652</v>
          </cell>
          <cell r="B458" t="str">
            <v>IC-00652</v>
          </cell>
          <cell r="C458" t="str">
            <v>N</v>
          </cell>
          <cell r="D458" t="str">
            <v>Sanmina</v>
          </cell>
        </row>
        <row r="459">
          <cell r="A459" t="str">
            <v>LFARISIC-00657</v>
          </cell>
          <cell r="B459" t="str">
            <v>IC-00657</v>
          </cell>
          <cell r="C459" t="str">
            <v>N</v>
          </cell>
          <cell r="D459" t="str">
            <v>Sanmina</v>
          </cell>
        </row>
        <row r="460">
          <cell r="A460" t="str">
            <v>LFARISIC-00658</v>
          </cell>
          <cell r="B460" t="str">
            <v>IC-00658</v>
          </cell>
          <cell r="C460" t="str">
            <v>N</v>
          </cell>
          <cell r="D460" t="str">
            <v>Sanmina</v>
          </cell>
        </row>
        <row r="461">
          <cell r="A461" t="str">
            <v>LFARISIC-00663</v>
          </cell>
          <cell r="B461" t="str">
            <v>IC-00663</v>
          </cell>
          <cell r="C461" t="str">
            <v>N</v>
          </cell>
          <cell r="D461" t="str">
            <v>Sanmina</v>
          </cell>
        </row>
        <row r="462">
          <cell r="A462" t="str">
            <v>LFARISIC-00664</v>
          </cell>
          <cell r="B462" t="str">
            <v>IC-00664</v>
          </cell>
          <cell r="C462" t="str">
            <v>N</v>
          </cell>
          <cell r="D462" t="str">
            <v>Sanmina</v>
          </cell>
        </row>
        <row r="463">
          <cell r="A463" t="str">
            <v>LFARISIC-00683</v>
          </cell>
          <cell r="B463" t="str">
            <v>IC-00683</v>
          </cell>
          <cell r="C463" t="str">
            <v>N</v>
          </cell>
          <cell r="D463" t="str">
            <v>Sanmina</v>
          </cell>
        </row>
        <row r="464">
          <cell r="A464" t="str">
            <v>LFARISIC-00730</v>
          </cell>
          <cell r="B464" t="str">
            <v>IC-00730</v>
          </cell>
          <cell r="C464" t="str">
            <v>N</v>
          </cell>
          <cell r="D464" t="str">
            <v>Sanmina</v>
          </cell>
        </row>
        <row r="465">
          <cell r="A465" t="str">
            <v>LFARISIC-00731</v>
          </cell>
          <cell r="B465" t="str">
            <v>IC-00731</v>
          </cell>
          <cell r="C465" t="str">
            <v>N</v>
          </cell>
          <cell r="D465" t="str">
            <v>Sanmina</v>
          </cell>
        </row>
        <row r="466">
          <cell r="A466" t="str">
            <v>LFARISIC-00736</v>
          </cell>
          <cell r="B466" t="str">
            <v>IC-00736</v>
          </cell>
          <cell r="C466" t="str">
            <v>N</v>
          </cell>
          <cell r="D466" t="str">
            <v>Sanmina</v>
          </cell>
        </row>
        <row r="467">
          <cell r="A467" t="str">
            <v>LFARISIC-00771</v>
          </cell>
          <cell r="B467" t="str">
            <v>IC-00771</v>
          </cell>
          <cell r="C467" t="str">
            <v>N</v>
          </cell>
          <cell r="D467" t="str">
            <v>Sanmina</v>
          </cell>
        </row>
        <row r="468">
          <cell r="A468" t="str">
            <v>LFARISIC-00772</v>
          </cell>
          <cell r="B468" t="str">
            <v>IC-00772</v>
          </cell>
          <cell r="C468" t="str">
            <v>N</v>
          </cell>
          <cell r="D468" t="str">
            <v>Sanmina</v>
          </cell>
        </row>
        <row r="469">
          <cell r="A469" t="str">
            <v>LFARISIC-00779</v>
          </cell>
          <cell r="B469" t="str">
            <v>IC-00779</v>
          </cell>
          <cell r="C469" t="str">
            <v>N</v>
          </cell>
          <cell r="D469" t="str">
            <v>Sanmina</v>
          </cell>
        </row>
        <row r="470">
          <cell r="A470" t="str">
            <v>LFARISIC-00832</v>
          </cell>
          <cell r="B470" t="str">
            <v>IC-00832</v>
          </cell>
          <cell r="C470" t="str">
            <v>N</v>
          </cell>
          <cell r="D470" t="str">
            <v>Sanmina</v>
          </cell>
        </row>
        <row r="471">
          <cell r="A471" t="str">
            <v>LFARISMEM-00010</v>
          </cell>
          <cell r="B471" t="str">
            <v>MEM-00010</v>
          </cell>
          <cell r="C471" t="str">
            <v>N</v>
          </cell>
          <cell r="D471" t="str">
            <v>Sanmina</v>
          </cell>
        </row>
        <row r="472">
          <cell r="A472" t="str">
            <v>LFARISMEM-00011</v>
          </cell>
          <cell r="B472" t="str">
            <v>MEM-00011</v>
          </cell>
          <cell r="C472" t="str">
            <v>N</v>
          </cell>
          <cell r="D472" t="str">
            <v>Sanmina</v>
          </cell>
        </row>
        <row r="473">
          <cell r="A473" t="str">
            <v>LFARISMEM-00138</v>
          </cell>
          <cell r="B473" t="str">
            <v>MEM-00138</v>
          </cell>
          <cell r="C473" t="str">
            <v>N</v>
          </cell>
          <cell r="D473" t="str">
            <v>Sanmina</v>
          </cell>
        </row>
        <row r="474">
          <cell r="A474" t="str">
            <v>LFARISMEM-00146</v>
          </cell>
          <cell r="B474" t="str">
            <v>MEM-00146</v>
          </cell>
          <cell r="C474" t="str">
            <v>N</v>
          </cell>
          <cell r="D474" t="str">
            <v>Sanmina</v>
          </cell>
        </row>
        <row r="475">
          <cell r="A475" t="str">
            <v>LFARISMEM-00174</v>
          </cell>
          <cell r="B475" t="str">
            <v>MEM-00174</v>
          </cell>
          <cell r="C475" t="str">
            <v>N</v>
          </cell>
          <cell r="D475" t="str">
            <v>Sanmina</v>
          </cell>
        </row>
        <row r="476">
          <cell r="A476" t="str">
            <v>LFARISMEM-00187</v>
          </cell>
          <cell r="B476" t="str">
            <v>MEM-00187</v>
          </cell>
          <cell r="C476" t="str">
            <v>N</v>
          </cell>
          <cell r="D476" t="str">
            <v>Sanmina</v>
          </cell>
        </row>
        <row r="477">
          <cell r="A477" t="str">
            <v>LFARISMEM-00191</v>
          </cell>
          <cell r="B477" t="str">
            <v>MEM-00191</v>
          </cell>
          <cell r="C477" t="str">
            <v>N</v>
          </cell>
          <cell r="D477" t="str">
            <v>Sanmina</v>
          </cell>
        </row>
        <row r="478">
          <cell r="A478" t="str">
            <v>LFARISMEM-00207</v>
          </cell>
          <cell r="B478" t="str">
            <v>MEM-00207</v>
          </cell>
          <cell r="C478" t="str">
            <v>N</v>
          </cell>
          <cell r="D478" t="str">
            <v>Sanmina</v>
          </cell>
        </row>
        <row r="479">
          <cell r="A479" t="str">
            <v>LFARISMEM-00211</v>
          </cell>
          <cell r="B479" t="str">
            <v>MEM-00211</v>
          </cell>
          <cell r="C479" t="str">
            <v>N</v>
          </cell>
          <cell r="D479" t="str">
            <v>Sanmina</v>
          </cell>
        </row>
        <row r="480">
          <cell r="A480" t="str">
            <v>LFARISMEM-00213</v>
          </cell>
          <cell r="B480" t="str">
            <v>MEM-00213</v>
          </cell>
          <cell r="C480" t="str">
            <v>N</v>
          </cell>
          <cell r="D480" t="str">
            <v>Sanmina</v>
          </cell>
        </row>
        <row r="481">
          <cell r="A481" t="str">
            <v>LFARISMEM-00232</v>
          </cell>
          <cell r="B481" t="str">
            <v>MEM-00232</v>
          </cell>
          <cell r="C481" t="str">
            <v>N</v>
          </cell>
          <cell r="D481" t="str">
            <v>Sanmina</v>
          </cell>
        </row>
        <row r="482">
          <cell r="A482" t="str">
            <v>LFARISMEM-00234</v>
          </cell>
          <cell r="B482" t="str">
            <v>MEM-00234</v>
          </cell>
          <cell r="C482" t="str">
            <v>N</v>
          </cell>
          <cell r="D482" t="str">
            <v>Sanmina</v>
          </cell>
        </row>
        <row r="483">
          <cell r="A483" t="str">
            <v>LFARISMEM-00248-Q</v>
          </cell>
          <cell r="B483" t="str">
            <v>MEM-00248</v>
          </cell>
          <cell r="C483" t="str">
            <v>N</v>
          </cell>
          <cell r="D483" t="str">
            <v>Sanmina</v>
          </cell>
        </row>
        <row r="484">
          <cell r="A484" t="str">
            <v>LFARISMEM-00284</v>
          </cell>
          <cell r="B484" t="str">
            <v>MEM-00284</v>
          </cell>
          <cell r="C484" t="str">
            <v>N</v>
          </cell>
          <cell r="D484" t="str">
            <v>Sanmina</v>
          </cell>
        </row>
        <row r="485">
          <cell r="A485" t="str">
            <v>LFARISMEM-00284-Q</v>
          </cell>
          <cell r="B485" t="str">
            <v>MEM-00284</v>
          </cell>
          <cell r="C485" t="str">
            <v>N</v>
          </cell>
          <cell r="D485" t="str">
            <v>Sanmina</v>
          </cell>
        </row>
        <row r="486">
          <cell r="A486" t="str">
            <v>LFARISPWR-00005</v>
          </cell>
          <cell r="B486" t="str">
            <v>PWR-00005</v>
          </cell>
          <cell r="C486" t="str">
            <v>N</v>
          </cell>
          <cell r="D486" t="str">
            <v>Sanmina</v>
          </cell>
        </row>
        <row r="487">
          <cell r="A487" t="str">
            <v>LFARISPWR-00015</v>
          </cell>
          <cell r="B487" t="str">
            <v>PWR-00015</v>
          </cell>
          <cell r="C487" t="str">
            <v>N</v>
          </cell>
          <cell r="D487" t="str">
            <v>Sanmina</v>
          </cell>
        </row>
        <row r="488">
          <cell r="A488" t="str">
            <v>LFARISPWR-00110</v>
          </cell>
          <cell r="B488" t="str">
            <v>PWR-00110</v>
          </cell>
          <cell r="C488" t="str">
            <v>N</v>
          </cell>
          <cell r="D488" t="str">
            <v>Sanmina</v>
          </cell>
        </row>
        <row r="489">
          <cell r="A489" t="str">
            <v>LFARISPWR-00184</v>
          </cell>
          <cell r="B489" t="str">
            <v>PWR-00184</v>
          </cell>
          <cell r="C489" t="str">
            <v>N</v>
          </cell>
          <cell r="D489" t="str">
            <v>Sanmina</v>
          </cell>
        </row>
        <row r="490">
          <cell r="A490" t="str">
            <v>LFARISPWR-00188</v>
          </cell>
          <cell r="B490" t="str">
            <v>PWR-00188</v>
          </cell>
          <cell r="C490" t="str">
            <v>N</v>
          </cell>
          <cell r="D490" t="str">
            <v>Sanmina</v>
          </cell>
        </row>
        <row r="491">
          <cell r="A491" t="str">
            <v>LFARISPWR-00206</v>
          </cell>
          <cell r="B491" t="str">
            <v>PWR-00206</v>
          </cell>
          <cell r="C491" t="str">
            <v>N</v>
          </cell>
          <cell r="D491" t="str">
            <v>Sanmina</v>
          </cell>
        </row>
        <row r="492">
          <cell r="A492" t="str">
            <v>LFARISPWR-00212</v>
          </cell>
          <cell r="B492" t="str">
            <v>PWR-00212</v>
          </cell>
          <cell r="C492" t="str">
            <v>N</v>
          </cell>
          <cell r="D492" t="str">
            <v>Sanmina</v>
          </cell>
        </row>
        <row r="493">
          <cell r="A493" t="str">
            <v>LFARISPWR-00233</v>
          </cell>
          <cell r="B493" t="str">
            <v>PWR-00233</v>
          </cell>
          <cell r="C493" t="str">
            <v>N</v>
          </cell>
          <cell r="D493" t="str">
            <v>Sanmina</v>
          </cell>
        </row>
        <row r="494">
          <cell r="A494" t="str">
            <v>LFARISPWR-00235</v>
          </cell>
          <cell r="B494" t="str">
            <v>PWR-00235</v>
          </cell>
          <cell r="C494" t="str">
            <v>N</v>
          </cell>
          <cell r="D494" t="str">
            <v>Sanmina</v>
          </cell>
        </row>
        <row r="495">
          <cell r="A495" t="str">
            <v>LFARISPWR-00243</v>
          </cell>
          <cell r="B495" t="str">
            <v>PWR-00243</v>
          </cell>
          <cell r="C495" t="str">
            <v>N</v>
          </cell>
          <cell r="D495" t="str">
            <v>Sanmina</v>
          </cell>
        </row>
        <row r="496">
          <cell r="A496" t="str">
            <v>LFARISPWR-00262</v>
          </cell>
          <cell r="B496" t="str">
            <v>PWR-00262</v>
          </cell>
          <cell r="C496" t="str">
            <v>N</v>
          </cell>
          <cell r="D496" t="str">
            <v>Sanmina</v>
          </cell>
        </row>
        <row r="497">
          <cell r="A497" t="str">
            <v>LFARISPWR-00268</v>
          </cell>
          <cell r="B497" t="str">
            <v>PWR-00268</v>
          </cell>
          <cell r="C497" t="str">
            <v>N</v>
          </cell>
          <cell r="D497" t="str">
            <v>Sanmina</v>
          </cell>
        </row>
        <row r="498">
          <cell r="A498" t="str">
            <v>LFARISPWR-00280</v>
          </cell>
          <cell r="B498" t="str">
            <v>PWR-00280</v>
          </cell>
          <cell r="C498" t="str">
            <v>N</v>
          </cell>
          <cell r="D498" t="str">
            <v>Sanmina</v>
          </cell>
        </row>
        <row r="499">
          <cell r="A499" t="str">
            <v>Sanmina Part Number</v>
          </cell>
          <cell r="B499" t="str">
            <v>Arista Part Number</v>
          </cell>
          <cell r="C499" t="str">
            <v>Cust. consign (Y/N)</v>
          </cell>
          <cell r="D499" t="str">
            <v>Parts controlled by</v>
          </cell>
        </row>
        <row r="500">
          <cell r="A500" t="str">
            <v>LFARILBL-00818-01</v>
          </cell>
          <cell r="B500" t="str">
            <v>LBL-00818-01</v>
          </cell>
          <cell r="C500" t="str">
            <v>N</v>
          </cell>
          <cell r="D500" t="str">
            <v>Arista</v>
          </cell>
        </row>
        <row r="501">
          <cell r="A501" t="str">
            <v>LFARILBL-00819-01</v>
          </cell>
          <cell r="B501" t="str">
            <v>LBL-00819-01</v>
          </cell>
          <cell r="C501" t="str">
            <v>N</v>
          </cell>
          <cell r="D501" t="str">
            <v>Arista</v>
          </cell>
        </row>
        <row r="502">
          <cell r="A502" t="str">
            <v>LFARILBL-00871-01</v>
          </cell>
          <cell r="B502" t="str">
            <v>LBL-00871-01</v>
          </cell>
          <cell r="C502" t="str">
            <v>N</v>
          </cell>
          <cell r="D502" t="str">
            <v>Arista</v>
          </cell>
        </row>
        <row r="503">
          <cell r="A503" t="str">
            <v>LFARILBL-00879-01</v>
          </cell>
          <cell r="B503" t="str">
            <v>LBL-00879-01</v>
          </cell>
          <cell r="C503" t="str">
            <v>N</v>
          </cell>
          <cell r="D503" t="str">
            <v>Arista</v>
          </cell>
        </row>
        <row r="504">
          <cell r="A504" t="str">
            <v>LFARILBL-00884-01</v>
          </cell>
          <cell r="B504" t="str">
            <v>LBL-00884-01</v>
          </cell>
          <cell r="C504" t="str">
            <v>N</v>
          </cell>
          <cell r="D504" t="str">
            <v>Arista</v>
          </cell>
        </row>
        <row r="505">
          <cell r="A505" t="str">
            <v>LFARILBL-00885-02</v>
          </cell>
          <cell r="B505" t="str">
            <v>LBL-00885-02</v>
          </cell>
          <cell r="C505" t="str">
            <v>N</v>
          </cell>
          <cell r="D505" t="str">
            <v>Arista</v>
          </cell>
        </row>
        <row r="506">
          <cell r="A506" t="str">
            <v>LFARILBL-00886-01</v>
          </cell>
          <cell r="B506" t="str">
            <v>LBL-00886-01</v>
          </cell>
          <cell r="C506" t="str">
            <v>N</v>
          </cell>
          <cell r="D506" t="str">
            <v>Arista</v>
          </cell>
        </row>
        <row r="507">
          <cell r="A507" t="str">
            <v>LFARILBL-00901-03-Q</v>
          </cell>
          <cell r="B507" t="str">
            <v>LBL-00901-03</v>
          </cell>
          <cell r="C507" t="str">
            <v>N</v>
          </cell>
          <cell r="D507" t="str">
            <v>Arista</v>
          </cell>
        </row>
        <row r="508">
          <cell r="A508" t="str">
            <v>LFARILBL-00902-01</v>
          </cell>
          <cell r="B508" t="str">
            <v>LBL-00902-01</v>
          </cell>
          <cell r="C508" t="str">
            <v>N</v>
          </cell>
          <cell r="D508" t="str">
            <v>Arista</v>
          </cell>
        </row>
        <row r="509">
          <cell r="A509" t="str">
            <v>LFARILBL-00914-01</v>
          </cell>
          <cell r="B509" t="str">
            <v>LBL-00914-01</v>
          </cell>
          <cell r="C509" t="str">
            <v>N</v>
          </cell>
          <cell r="D509" t="str">
            <v>Arista</v>
          </cell>
        </row>
        <row r="510">
          <cell r="A510" t="str">
            <v>LFARILBL-00915-01</v>
          </cell>
          <cell r="B510" t="str">
            <v>LBL-00915-01</v>
          </cell>
          <cell r="C510" t="str">
            <v>N</v>
          </cell>
          <cell r="D510" t="str">
            <v>Arista</v>
          </cell>
        </row>
        <row r="511">
          <cell r="A511" t="str">
            <v>LFARILBL-00919-01-Q</v>
          </cell>
          <cell r="B511" t="str">
            <v>LBL-00919-01</v>
          </cell>
          <cell r="C511" t="str">
            <v>N</v>
          </cell>
          <cell r="D511" t="str">
            <v>Arista</v>
          </cell>
        </row>
        <row r="512">
          <cell r="A512" t="str">
            <v>LFARILBL-00996-01-Q</v>
          </cell>
          <cell r="B512" t="str">
            <v>LBL-00996-01</v>
          </cell>
          <cell r="C512" t="str">
            <v>N</v>
          </cell>
          <cell r="D512" t="str">
            <v>Arista</v>
          </cell>
        </row>
        <row r="513">
          <cell r="A513" t="str">
            <v>LFARILBL-00997-01-Q</v>
          </cell>
          <cell r="B513" t="str">
            <v>LBL-00997-01</v>
          </cell>
          <cell r="C513" t="str">
            <v>N</v>
          </cell>
          <cell r="D513" t="str">
            <v>Arista</v>
          </cell>
        </row>
        <row r="514">
          <cell r="A514" t="str">
            <v>LFARILBL-00998-01-Q</v>
          </cell>
          <cell r="B514" t="str">
            <v>LBL-00998-01</v>
          </cell>
          <cell r="C514" t="str">
            <v>N</v>
          </cell>
          <cell r="D514" t="str">
            <v>Arista</v>
          </cell>
        </row>
        <row r="515">
          <cell r="A515" t="str">
            <v>LFARILBL-01000-01-Q</v>
          </cell>
          <cell r="B515" t="str">
            <v>LBL-01000-01</v>
          </cell>
          <cell r="C515" t="str">
            <v>N</v>
          </cell>
          <cell r="D515" t="str">
            <v>Arista</v>
          </cell>
        </row>
        <row r="516">
          <cell r="A516" t="str">
            <v>LFARILBL-01001-01-Q</v>
          </cell>
          <cell r="B516" t="str">
            <v>LBL-01001-01</v>
          </cell>
          <cell r="C516" t="str">
            <v>N</v>
          </cell>
          <cell r="D516" t="str">
            <v>Arista</v>
          </cell>
        </row>
        <row r="517">
          <cell r="A517" t="str">
            <v>LFARILBL-01012-01-Q</v>
          </cell>
          <cell r="B517" t="str">
            <v>LBL-01012-01</v>
          </cell>
          <cell r="C517" t="str">
            <v>N</v>
          </cell>
          <cell r="D517" t="str">
            <v>Arista</v>
          </cell>
        </row>
        <row r="518">
          <cell r="A518" t="str">
            <v>LFARILBL-01027-01-Q</v>
          </cell>
          <cell r="B518" t="str">
            <v>LBL-01027-01</v>
          </cell>
          <cell r="C518" t="str">
            <v>N</v>
          </cell>
          <cell r="D518" t="str">
            <v>Arista</v>
          </cell>
        </row>
        <row r="519">
          <cell r="A519" t="str">
            <v>LFARILBL-01037-01</v>
          </cell>
          <cell r="B519" t="str">
            <v>LBL-01037-01</v>
          </cell>
          <cell r="C519" t="str">
            <v>N</v>
          </cell>
          <cell r="D519" t="str">
            <v>Arista</v>
          </cell>
        </row>
        <row r="520">
          <cell r="A520" t="str">
            <v>LFARILBL-01039-01</v>
          </cell>
          <cell r="B520" t="str">
            <v>LBL-01039-01</v>
          </cell>
          <cell r="C520" t="str">
            <v>N</v>
          </cell>
          <cell r="D520" t="str">
            <v>Arista</v>
          </cell>
        </row>
        <row r="521">
          <cell r="A521" t="str">
            <v>LFARILBL-01040-01</v>
          </cell>
          <cell r="B521" t="str">
            <v>LBL-01040-01</v>
          </cell>
          <cell r="C521" t="str">
            <v>N</v>
          </cell>
          <cell r="D521" t="str">
            <v>Arista</v>
          </cell>
        </row>
        <row r="522">
          <cell r="A522" t="str">
            <v>LFARILBL-01042-01</v>
          </cell>
          <cell r="B522" t="str">
            <v>LBL-01042-01</v>
          </cell>
          <cell r="C522" t="str">
            <v>N</v>
          </cell>
          <cell r="D522" t="str">
            <v>Arista</v>
          </cell>
        </row>
        <row r="523">
          <cell r="A523" t="str">
            <v>LFARILBL-01045-01-Q</v>
          </cell>
          <cell r="B523" t="str">
            <v>LBL-01045-01</v>
          </cell>
          <cell r="C523" t="str">
            <v>N</v>
          </cell>
          <cell r="D523" t="str">
            <v>Arista</v>
          </cell>
        </row>
        <row r="524">
          <cell r="A524" t="str">
            <v>LFARILBL-01046-01</v>
          </cell>
          <cell r="B524" t="str">
            <v>LBL-01046-01</v>
          </cell>
          <cell r="C524" t="str">
            <v>N</v>
          </cell>
          <cell r="D524" t="str">
            <v>Arista</v>
          </cell>
        </row>
        <row r="525">
          <cell r="A525" t="str">
            <v>LFARILBL-01047-01</v>
          </cell>
          <cell r="B525" t="str">
            <v>LBL-01047-01</v>
          </cell>
          <cell r="C525" t="str">
            <v>N</v>
          </cell>
          <cell r="D525" t="str">
            <v>Arista</v>
          </cell>
        </row>
        <row r="526">
          <cell r="A526" t="str">
            <v>LFARILBL-01048-01</v>
          </cell>
          <cell r="B526" t="str">
            <v>LBL-01048-01</v>
          </cell>
          <cell r="C526" t="str">
            <v>N</v>
          </cell>
          <cell r="D526" t="str">
            <v>Arista</v>
          </cell>
        </row>
        <row r="527">
          <cell r="A527" t="str">
            <v>LFARILBL-01050-01-Q</v>
          </cell>
          <cell r="B527" t="str">
            <v>LBL-01050-01</v>
          </cell>
          <cell r="C527" t="str">
            <v>N</v>
          </cell>
          <cell r="D527" t="str">
            <v>Arista</v>
          </cell>
        </row>
        <row r="528">
          <cell r="A528" t="str">
            <v>LFARILBL-01051-01-Q</v>
          </cell>
          <cell r="B528" t="str">
            <v>LBL-01051-01</v>
          </cell>
          <cell r="C528" t="str">
            <v>N</v>
          </cell>
          <cell r="D528" t="str">
            <v>Arista</v>
          </cell>
        </row>
        <row r="529">
          <cell r="A529" t="str">
            <v>LFARILBL-01065-01</v>
          </cell>
          <cell r="B529" t="str">
            <v>LBL-01065-01</v>
          </cell>
          <cell r="C529" t="str">
            <v>N</v>
          </cell>
          <cell r="D529" t="str">
            <v>Arista</v>
          </cell>
        </row>
        <row r="530">
          <cell r="A530" t="str">
            <v>LFARILBL-01066-01</v>
          </cell>
          <cell r="B530" t="str">
            <v>LBL-01066-01</v>
          </cell>
          <cell r="C530" t="str">
            <v>N</v>
          </cell>
          <cell r="D530" t="str">
            <v>Arista</v>
          </cell>
        </row>
        <row r="531">
          <cell r="A531" t="str">
            <v>LFARILBL-01067-01</v>
          </cell>
          <cell r="B531" t="str">
            <v>LBL-01067-01</v>
          </cell>
          <cell r="C531" t="str">
            <v>N</v>
          </cell>
          <cell r="D531" t="str">
            <v>Arista</v>
          </cell>
        </row>
        <row r="532">
          <cell r="A532" t="str">
            <v>LFARILBL-01068-01</v>
          </cell>
          <cell r="B532" t="str">
            <v>LBL-01068-01</v>
          </cell>
          <cell r="C532" t="str">
            <v>N</v>
          </cell>
          <cell r="D532" t="str">
            <v>Arista</v>
          </cell>
        </row>
        <row r="533">
          <cell r="A533" t="str">
            <v>LFARILBL-01069-02</v>
          </cell>
          <cell r="B533" t="str">
            <v>LBL-01069-02</v>
          </cell>
          <cell r="C533" t="str">
            <v>N</v>
          </cell>
          <cell r="D533" t="str">
            <v>Arista</v>
          </cell>
        </row>
        <row r="534">
          <cell r="A534" t="str">
            <v>LFARILBL-01070-01</v>
          </cell>
          <cell r="B534" t="str">
            <v>LBL-01070-01</v>
          </cell>
          <cell r="C534" t="str">
            <v>N</v>
          </cell>
          <cell r="D534" t="str">
            <v>Arista</v>
          </cell>
        </row>
        <row r="535">
          <cell r="A535" t="str">
            <v>LFARILBL-01071-01</v>
          </cell>
          <cell r="B535" t="str">
            <v>LBL-01071-01</v>
          </cell>
          <cell r="C535" t="str">
            <v>N</v>
          </cell>
          <cell r="D535" t="str">
            <v>Arista</v>
          </cell>
        </row>
        <row r="536">
          <cell r="A536" t="str">
            <v>LFARILBL-01072-01</v>
          </cell>
          <cell r="B536" t="str">
            <v>LBL-01072-01</v>
          </cell>
          <cell r="C536" t="str">
            <v>N</v>
          </cell>
          <cell r="D536" t="str">
            <v>Arista</v>
          </cell>
        </row>
        <row r="537">
          <cell r="A537" t="str">
            <v>LFARILBL-01090-01</v>
          </cell>
          <cell r="B537" t="str">
            <v>LBL-01090-01</v>
          </cell>
          <cell r="C537" t="str">
            <v>N</v>
          </cell>
          <cell r="D537" t="str">
            <v>Arista</v>
          </cell>
        </row>
        <row r="538">
          <cell r="A538" t="str">
            <v>LFARILBL-01094-02-Q</v>
          </cell>
          <cell r="B538" t="str">
            <v>LBL-01094-02</v>
          </cell>
          <cell r="C538" t="str">
            <v>N</v>
          </cell>
          <cell r="D538" t="str">
            <v>Arista</v>
          </cell>
        </row>
        <row r="539">
          <cell r="A539" t="str">
            <v>LFARILBL-01095-02-Q</v>
          </cell>
          <cell r="B539" t="str">
            <v>LBL-01095-02</v>
          </cell>
          <cell r="C539" t="str">
            <v>N</v>
          </cell>
          <cell r="D539" t="str">
            <v>Arista</v>
          </cell>
        </row>
        <row r="540">
          <cell r="A540" t="str">
            <v>LFARILBL-01095-03-Q</v>
          </cell>
          <cell r="B540" t="str">
            <v>LBL-01095-03</v>
          </cell>
          <cell r="C540" t="str">
            <v>N</v>
          </cell>
          <cell r="D540" t="str">
            <v>Arista</v>
          </cell>
        </row>
        <row r="541">
          <cell r="A541" t="str">
            <v>LFARILBL-01096-01-Q</v>
          </cell>
          <cell r="B541" t="str">
            <v>LBL-01096-01</v>
          </cell>
          <cell r="C541" t="str">
            <v>N</v>
          </cell>
          <cell r="D541" t="str">
            <v>Arista</v>
          </cell>
        </row>
        <row r="542">
          <cell r="A542" t="str">
            <v>LFARILBL-01097-01-Q</v>
          </cell>
          <cell r="B542" t="str">
            <v>LBL-01097-01</v>
          </cell>
          <cell r="C542" t="str">
            <v>N</v>
          </cell>
          <cell r="D542" t="str">
            <v>Arista</v>
          </cell>
        </row>
        <row r="543">
          <cell r="A543" t="str">
            <v>LFARILBL-01098-01-Q</v>
          </cell>
          <cell r="B543" t="str">
            <v>LBL-01098-01</v>
          </cell>
          <cell r="C543" t="str">
            <v>N</v>
          </cell>
          <cell r="D543" t="str">
            <v>Arista</v>
          </cell>
        </row>
        <row r="544">
          <cell r="A544" t="str">
            <v>LFARILBL-01099-01-Q</v>
          </cell>
          <cell r="B544" t="str">
            <v>LBL-01099-01</v>
          </cell>
          <cell r="C544" t="str">
            <v>N</v>
          </cell>
          <cell r="D544" t="str">
            <v>Arista</v>
          </cell>
        </row>
        <row r="545">
          <cell r="A545" t="str">
            <v>LFARILBL-01100-01-Q</v>
          </cell>
          <cell r="B545" t="str">
            <v>LBL-01100-01</v>
          </cell>
          <cell r="C545" t="str">
            <v>N</v>
          </cell>
          <cell r="D545" t="str">
            <v>Arista</v>
          </cell>
        </row>
        <row r="546">
          <cell r="A546" t="str">
            <v>LFARILBL-01101-01-Q</v>
          </cell>
          <cell r="B546" t="str">
            <v>LBL-01101-01</v>
          </cell>
          <cell r="C546" t="str">
            <v>N</v>
          </cell>
          <cell r="D546" t="str">
            <v>Arista</v>
          </cell>
        </row>
        <row r="547">
          <cell r="A547" t="str">
            <v>LFARILBL-01102-01-Q</v>
          </cell>
          <cell r="B547" t="str">
            <v>LBL-01102-01</v>
          </cell>
          <cell r="C547" t="str">
            <v>N</v>
          </cell>
          <cell r="D547" t="str">
            <v>Arista</v>
          </cell>
        </row>
        <row r="548">
          <cell r="A548" t="str">
            <v>LFARILBL-01114-01-Q</v>
          </cell>
          <cell r="B548" t="str">
            <v>LBL-01114-01</v>
          </cell>
          <cell r="C548" t="str">
            <v>N</v>
          </cell>
          <cell r="D548" t="str">
            <v>Arista</v>
          </cell>
        </row>
        <row r="549">
          <cell r="A549" t="str">
            <v>LFARISLBL-01130-02-Q</v>
          </cell>
          <cell r="B549" t="str">
            <v>LBL-01130-02</v>
          </cell>
          <cell r="C549" t="str">
            <v>N</v>
          </cell>
          <cell r="D549" t="str">
            <v>Arista</v>
          </cell>
        </row>
        <row r="550">
          <cell r="A550" t="str">
            <v>LFARILBL-01131-02-Q</v>
          </cell>
          <cell r="B550" t="str">
            <v>LBL-01131-02</v>
          </cell>
          <cell r="C550" t="str">
            <v>N</v>
          </cell>
          <cell r="D550" t="str">
            <v>Arista</v>
          </cell>
        </row>
        <row r="551">
          <cell r="A551" t="str">
            <v>LFARILBL-01132-02</v>
          </cell>
          <cell r="B551" t="str">
            <v>LBL-01132-02</v>
          </cell>
          <cell r="C551" t="str">
            <v>N</v>
          </cell>
          <cell r="D551" t="str">
            <v>Arista</v>
          </cell>
        </row>
        <row r="552">
          <cell r="A552" t="str">
            <v>LFARILBL-01136-01-Q</v>
          </cell>
          <cell r="B552" t="str">
            <v>LBL-01136-01</v>
          </cell>
          <cell r="C552" t="str">
            <v>N</v>
          </cell>
          <cell r="D552" t="str">
            <v>Arista</v>
          </cell>
        </row>
        <row r="553">
          <cell r="A553" t="str">
            <v>LFARILBL-01163-01-Q</v>
          </cell>
          <cell r="B553" t="str">
            <v>LBL-01163-01</v>
          </cell>
          <cell r="C553" t="str">
            <v>N</v>
          </cell>
          <cell r="D553" t="str">
            <v>Arista</v>
          </cell>
        </row>
        <row r="554">
          <cell r="A554" t="str">
            <v>LFARILBL-01164-01-Q</v>
          </cell>
          <cell r="B554" t="str">
            <v>LBL-01164-01</v>
          </cell>
          <cell r="C554" t="str">
            <v>N</v>
          </cell>
          <cell r="D554" t="str">
            <v>Arista</v>
          </cell>
        </row>
        <row r="555">
          <cell r="A555" t="str">
            <v>LFARILBL-01165-01-Q</v>
          </cell>
          <cell r="B555" t="str">
            <v>LBL-01165-01</v>
          </cell>
          <cell r="C555" t="str">
            <v>N</v>
          </cell>
          <cell r="D555" t="str">
            <v>Arista</v>
          </cell>
        </row>
        <row r="556">
          <cell r="A556" t="str">
            <v>LFARILBL-01214-01-Q</v>
          </cell>
          <cell r="B556" t="str">
            <v>LBL-01214-01</v>
          </cell>
          <cell r="C556" t="str">
            <v>N</v>
          </cell>
          <cell r="D556" t="str">
            <v>Arista</v>
          </cell>
        </row>
        <row r="557">
          <cell r="A557" t="str">
            <v>LFARILBL-01215-01-Q</v>
          </cell>
          <cell r="B557" t="str">
            <v>LBL-01215-01</v>
          </cell>
          <cell r="C557" t="str">
            <v>N</v>
          </cell>
          <cell r="D557" t="str">
            <v>Arista</v>
          </cell>
        </row>
        <row r="558">
          <cell r="A558" t="str">
            <v>LFARILBL-01216-01-Q</v>
          </cell>
          <cell r="B558" t="str">
            <v>LBL-01216-01</v>
          </cell>
          <cell r="C558" t="str">
            <v>N</v>
          </cell>
          <cell r="D558" t="str">
            <v>Arista</v>
          </cell>
        </row>
        <row r="559">
          <cell r="A559" t="str">
            <v>LFARILBL-01237-01-Q</v>
          </cell>
          <cell r="B559" t="str">
            <v>LBL-01237-01</v>
          </cell>
          <cell r="C559" t="str">
            <v>N</v>
          </cell>
          <cell r="D559" t="str">
            <v>Arista</v>
          </cell>
        </row>
        <row r="560">
          <cell r="A560" t="str">
            <v>LFARILBL-01240-01-Q</v>
          </cell>
          <cell r="B560" t="str">
            <v>LBL-01240-01</v>
          </cell>
          <cell r="C560" t="str">
            <v>N</v>
          </cell>
          <cell r="D560" t="str">
            <v>Arista</v>
          </cell>
        </row>
        <row r="561">
          <cell r="A561" t="str">
            <v>LFARILBL-01282-01-Q</v>
          </cell>
          <cell r="B561" t="str">
            <v>LBL-01282-01</v>
          </cell>
          <cell r="C561" t="str">
            <v>N</v>
          </cell>
          <cell r="D561" t="str">
            <v>Arista</v>
          </cell>
        </row>
        <row r="562">
          <cell r="A562" t="str">
            <v>LFARILBL-01283-01-Q</v>
          </cell>
          <cell r="B562" t="str">
            <v>LBL-01283-01</v>
          </cell>
          <cell r="C562" t="str">
            <v>N</v>
          </cell>
          <cell r="D562" t="str">
            <v>Arista</v>
          </cell>
        </row>
        <row r="563">
          <cell r="A563" t="str">
            <v>LFARILBL-01285-01-Q</v>
          </cell>
          <cell r="B563" t="str">
            <v>LBL-01285-01</v>
          </cell>
          <cell r="C563" t="str">
            <v>N</v>
          </cell>
          <cell r="D563" t="str">
            <v>Arista</v>
          </cell>
        </row>
        <row r="564">
          <cell r="A564" t="str">
            <v>LFARISPRG-00025-04</v>
          </cell>
          <cell r="B564" t="str">
            <v>PRG-00025-04</v>
          </cell>
          <cell r="C564" t="str">
            <v>N</v>
          </cell>
          <cell r="D564" t="str">
            <v>Arista</v>
          </cell>
        </row>
        <row r="565">
          <cell r="A565" t="str">
            <v>LFARISPRG-00028-01</v>
          </cell>
          <cell r="B565" t="str">
            <v>PRG-00028-01</v>
          </cell>
          <cell r="C565" t="str">
            <v>N</v>
          </cell>
          <cell r="D565" t="str">
            <v>Arista</v>
          </cell>
        </row>
        <row r="566">
          <cell r="A566" t="str">
            <v>LFARISPRG-00034-01</v>
          </cell>
          <cell r="B566" t="str">
            <v>PRG-00034-01</v>
          </cell>
          <cell r="C566" t="str">
            <v>N</v>
          </cell>
          <cell r="D566" t="str">
            <v>Arista</v>
          </cell>
        </row>
        <row r="567">
          <cell r="A567" t="str">
            <v>LFARISPRG-00038-04</v>
          </cell>
          <cell r="B567" t="str">
            <v>PRG-00038-04</v>
          </cell>
          <cell r="C567" t="str">
            <v>N</v>
          </cell>
          <cell r="D567" t="str">
            <v>Arista</v>
          </cell>
        </row>
        <row r="568">
          <cell r="A568" t="str">
            <v>LFARISPRG-00039-01</v>
          </cell>
          <cell r="B568" t="str">
            <v>PRG-00039-01</v>
          </cell>
          <cell r="C568" t="str">
            <v>N</v>
          </cell>
          <cell r="D568" t="str">
            <v>Arista</v>
          </cell>
        </row>
        <row r="569">
          <cell r="A569" t="str">
            <v>LFARISPRG-00049-01</v>
          </cell>
          <cell r="B569" t="str">
            <v>PRG-00049-01</v>
          </cell>
          <cell r="C569" t="str">
            <v>N</v>
          </cell>
          <cell r="D569" t="str">
            <v>Arista</v>
          </cell>
        </row>
        <row r="570">
          <cell r="A570" t="str">
            <v>LFARISPRG-00054-02</v>
          </cell>
          <cell r="B570" t="str">
            <v>PRG-00054-02</v>
          </cell>
          <cell r="C570" t="str">
            <v>N</v>
          </cell>
          <cell r="D570" t="str">
            <v>Arista</v>
          </cell>
        </row>
        <row r="571">
          <cell r="A571" t="str">
            <v>LFARISPRG-00054-03</v>
          </cell>
          <cell r="B571" t="str">
            <v>PRG-00054-03</v>
          </cell>
          <cell r="C571" t="str">
            <v>N</v>
          </cell>
          <cell r="D571" t="str">
            <v>Arista</v>
          </cell>
        </row>
        <row r="572">
          <cell r="A572" t="str">
            <v>LFARISPRG-00055-01</v>
          </cell>
          <cell r="B572" t="str">
            <v>PRG-00055-01</v>
          </cell>
          <cell r="C572" t="str">
            <v>N</v>
          </cell>
          <cell r="D572" t="str">
            <v>Arista</v>
          </cell>
        </row>
        <row r="573">
          <cell r="A573" t="str">
            <v>LFARISPRG-00057-03</v>
          </cell>
          <cell r="B573" t="str">
            <v>PRG-00057-03</v>
          </cell>
          <cell r="C573" t="str">
            <v>N</v>
          </cell>
          <cell r="D573" t="str">
            <v>Arista</v>
          </cell>
        </row>
        <row r="574">
          <cell r="A574" t="str">
            <v>LFARISPRG-00063-01</v>
          </cell>
          <cell r="B574" t="str">
            <v>PRG-00063-01</v>
          </cell>
          <cell r="C574" t="str">
            <v>N</v>
          </cell>
          <cell r="D574" t="str">
            <v>Arista</v>
          </cell>
        </row>
        <row r="575">
          <cell r="A575" t="str">
            <v>LFARISPRG-00065-01</v>
          </cell>
          <cell r="B575" t="str">
            <v>PRG-00065-01</v>
          </cell>
          <cell r="C575" t="str">
            <v>N</v>
          </cell>
          <cell r="D575" t="str">
            <v>Arista</v>
          </cell>
        </row>
        <row r="576">
          <cell r="A576" t="str">
            <v>LFARISPRG-00073-01</v>
          </cell>
          <cell r="B576" t="str">
            <v>PRG-00073-01</v>
          </cell>
          <cell r="C576" t="str">
            <v>N</v>
          </cell>
          <cell r="D576" t="str">
            <v>Arista</v>
          </cell>
        </row>
        <row r="577">
          <cell r="A577" t="str">
            <v>LFARISPRG-00074-01</v>
          </cell>
          <cell r="B577" t="str">
            <v>PRG-00074-01</v>
          </cell>
          <cell r="C577" t="str">
            <v>N</v>
          </cell>
          <cell r="D577" t="str">
            <v>Arista</v>
          </cell>
        </row>
        <row r="578">
          <cell r="A578" t="str">
            <v>LFARISPRG-00082-01</v>
          </cell>
          <cell r="B578" t="str">
            <v>PRG-00082-01</v>
          </cell>
          <cell r="C578" t="str">
            <v>N</v>
          </cell>
          <cell r="D578" t="str">
            <v>Arista</v>
          </cell>
        </row>
        <row r="579">
          <cell r="A579" t="str">
            <v>LFARISPRG-00083-01</v>
          </cell>
          <cell r="B579" t="str">
            <v>PRG-00083-01</v>
          </cell>
          <cell r="C579" t="str">
            <v>N</v>
          </cell>
          <cell r="D579" t="str">
            <v>Arista</v>
          </cell>
        </row>
        <row r="580">
          <cell r="A580" t="str">
            <v>LFARISPRG-00083-02</v>
          </cell>
          <cell r="B580" t="str">
            <v>PRG-00083-02</v>
          </cell>
          <cell r="C580" t="str">
            <v>N</v>
          </cell>
          <cell r="D580" t="str">
            <v>Arista</v>
          </cell>
        </row>
        <row r="581">
          <cell r="A581" t="str">
            <v>LFARISPRG-00085-03</v>
          </cell>
          <cell r="B581" t="str">
            <v>PRG-00085-03</v>
          </cell>
          <cell r="C581" t="str">
            <v>N</v>
          </cell>
          <cell r="D581" t="str">
            <v>Arista</v>
          </cell>
        </row>
        <row r="582">
          <cell r="A582" t="str">
            <v>LFARISPRG-00086-02</v>
          </cell>
          <cell r="B582" t="str">
            <v>PRG-00086-02</v>
          </cell>
          <cell r="C582" t="str">
            <v>N</v>
          </cell>
          <cell r="D582" t="str">
            <v>Arista</v>
          </cell>
        </row>
        <row r="583">
          <cell r="A583" t="str">
            <v>LFARISPRG-00087-02</v>
          </cell>
          <cell r="B583" t="str">
            <v>PRG-00087-02</v>
          </cell>
          <cell r="C583" t="str">
            <v>N</v>
          </cell>
          <cell r="D583" t="str">
            <v>Arista</v>
          </cell>
        </row>
        <row r="584">
          <cell r="A584" t="str">
            <v>LFARISPRG-00088-01</v>
          </cell>
          <cell r="B584" t="str">
            <v>PRG-00088-01</v>
          </cell>
          <cell r="C584" t="str">
            <v>N</v>
          </cell>
          <cell r="D584" t="str">
            <v>Arista</v>
          </cell>
        </row>
        <row r="585">
          <cell r="A585" t="str">
            <v>LFARISPRG-00088-02</v>
          </cell>
          <cell r="B585" t="str">
            <v>PRG-00088-02</v>
          </cell>
          <cell r="C585" t="str">
            <v>N</v>
          </cell>
          <cell r="D585" t="str">
            <v>Arista</v>
          </cell>
        </row>
        <row r="586">
          <cell r="A586" t="str">
            <v>LFARISPRG-00095-01</v>
          </cell>
          <cell r="B586" t="str">
            <v>PRG-00095-01</v>
          </cell>
          <cell r="C586" t="str">
            <v>N</v>
          </cell>
          <cell r="D586" t="str">
            <v>Arista</v>
          </cell>
        </row>
        <row r="587">
          <cell r="A587" t="str">
            <v>LFARISPRG-00099-01</v>
          </cell>
          <cell r="B587" t="str">
            <v>PRG-00099-01</v>
          </cell>
          <cell r="C587" t="str">
            <v>N</v>
          </cell>
          <cell r="D587" t="str">
            <v>Arista</v>
          </cell>
        </row>
        <row r="588">
          <cell r="A588" t="str">
            <v>LFARISPRG-00102-01</v>
          </cell>
          <cell r="B588" t="str">
            <v>PRG-00102-01</v>
          </cell>
          <cell r="C588" t="str">
            <v>N</v>
          </cell>
          <cell r="D588" t="str">
            <v>Arista</v>
          </cell>
        </row>
        <row r="589">
          <cell r="A589" t="str">
            <v>Sanmina Part Number</v>
          </cell>
          <cell r="B589" t="str">
            <v>Arista Part Number</v>
          </cell>
          <cell r="C589" t="str">
            <v>Cust. consign (Y/N)</v>
          </cell>
          <cell r="D589" t="str">
            <v>Parts controlled by</v>
          </cell>
        </row>
        <row r="590">
          <cell r="A590" t="str">
            <v>LFARIASY-00232-10</v>
          </cell>
          <cell r="B590" t="str">
            <v>ASY-00232-10</v>
          </cell>
          <cell r="C590" t="str">
            <v>N</v>
          </cell>
          <cell r="D590" t="str">
            <v>Arista</v>
          </cell>
        </row>
        <row r="591">
          <cell r="A591" t="str">
            <v>LFARIASY-00246-10</v>
          </cell>
          <cell r="B591" t="str">
            <v>ASY-00246-10</v>
          </cell>
          <cell r="C591" t="str">
            <v>N</v>
          </cell>
          <cell r="D591" t="str">
            <v>Arista</v>
          </cell>
        </row>
        <row r="592">
          <cell r="A592" t="str">
            <v>LFARIASY-01153-03</v>
          </cell>
          <cell r="B592" t="str">
            <v>ASY-01153-03</v>
          </cell>
          <cell r="C592" t="str">
            <v>N</v>
          </cell>
          <cell r="D592" t="str">
            <v>Arista</v>
          </cell>
        </row>
        <row r="593">
          <cell r="A593" t="str">
            <v>LFARIASY-01154-03</v>
          </cell>
          <cell r="B593" t="str">
            <v>ASY-01154-03</v>
          </cell>
          <cell r="C593" t="str">
            <v>N</v>
          </cell>
          <cell r="D593" t="str">
            <v>Arista</v>
          </cell>
        </row>
        <row r="594">
          <cell r="A594" t="str">
            <v>LFARIASY-01542-08</v>
          </cell>
          <cell r="B594" t="str">
            <v>ASY-01542-08</v>
          </cell>
          <cell r="C594" t="str">
            <v>N</v>
          </cell>
          <cell r="D594" t="str">
            <v>Arista</v>
          </cell>
        </row>
        <row r="595">
          <cell r="A595" t="str">
            <v>LFARIASY-01695-03</v>
          </cell>
          <cell r="B595" t="str">
            <v>ASY-01695-03</v>
          </cell>
          <cell r="C595" t="str">
            <v>N</v>
          </cell>
          <cell r="D595" t="str">
            <v>Arista</v>
          </cell>
        </row>
        <row r="596">
          <cell r="A596" t="str">
            <v>LFARIASY-01697-03</v>
          </cell>
          <cell r="B596" t="str">
            <v>ASY-01697-03</v>
          </cell>
          <cell r="C596" t="str">
            <v>N</v>
          </cell>
          <cell r="D596" t="str">
            <v>Arista</v>
          </cell>
        </row>
        <row r="597">
          <cell r="A597" t="str">
            <v>LFARIASY-01742-03</v>
          </cell>
          <cell r="B597" t="str">
            <v>ASY-01742-03</v>
          </cell>
          <cell r="C597" t="str">
            <v>N</v>
          </cell>
          <cell r="D597" t="str">
            <v>Arista</v>
          </cell>
        </row>
        <row r="598">
          <cell r="A598" t="str">
            <v>LFARIASY-02048-04</v>
          </cell>
          <cell r="B598" t="str">
            <v>ASY-02048-04</v>
          </cell>
          <cell r="C598" t="str">
            <v>N</v>
          </cell>
          <cell r="D598" t="str">
            <v>Arista</v>
          </cell>
        </row>
        <row r="599">
          <cell r="A599" t="str">
            <v>LFARIASY-02049-04</v>
          </cell>
          <cell r="B599" t="str">
            <v>ASY-02049-04</v>
          </cell>
          <cell r="C599" t="str">
            <v>N</v>
          </cell>
          <cell r="D599" t="str">
            <v>Arista</v>
          </cell>
        </row>
        <row r="600">
          <cell r="A600" t="str">
            <v>LFARIASY-02267-07</v>
          </cell>
          <cell r="B600" t="str">
            <v>ASY-02267-07</v>
          </cell>
          <cell r="C600" t="str">
            <v>N</v>
          </cell>
          <cell r="D600" t="str">
            <v>Arista</v>
          </cell>
        </row>
        <row r="601">
          <cell r="A601" t="str">
            <v>LFARIASY-03275-04-Q</v>
          </cell>
          <cell r="B601" t="str">
            <v>ASY-03275-04</v>
          </cell>
          <cell r="C601" t="str">
            <v>N</v>
          </cell>
          <cell r="D601" t="str">
            <v>Arista</v>
          </cell>
        </row>
        <row r="602">
          <cell r="A602" t="str">
            <v>LFARIASY-03569-03-Q</v>
          </cell>
          <cell r="B602" t="str">
            <v>ASY-03569-03</v>
          </cell>
          <cell r="C602" t="str">
            <v>N</v>
          </cell>
          <cell r="D602" t="str">
            <v>Arista</v>
          </cell>
        </row>
        <row r="603">
          <cell r="A603" t="str">
            <v>LFARIASY-03674-09</v>
          </cell>
          <cell r="B603" t="str">
            <v>ASY-03674-09</v>
          </cell>
          <cell r="C603" t="str">
            <v>N</v>
          </cell>
          <cell r="D603" t="str">
            <v>Arista</v>
          </cell>
        </row>
        <row r="604">
          <cell r="A604" t="str">
            <v>LFARIASY-03675-08-Q</v>
          </cell>
          <cell r="B604" t="str">
            <v>ASY-03675-08</v>
          </cell>
          <cell r="C604" t="str">
            <v>N</v>
          </cell>
          <cell r="D604" t="str">
            <v>Arista</v>
          </cell>
        </row>
        <row r="605">
          <cell r="A605" t="str">
            <v>LFARIASY-03675-08</v>
          </cell>
          <cell r="B605" t="str">
            <v>ASY-03675-08</v>
          </cell>
          <cell r="C605" t="str">
            <v>N</v>
          </cell>
          <cell r="D605" t="str">
            <v>Arista</v>
          </cell>
        </row>
        <row r="606">
          <cell r="A606" t="str">
            <v>LFARIASY-03677-08</v>
          </cell>
          <cell r="B606" t="str">
            <v>ASY-03677-08</v>
          </cell>
          <cell r="C606" t="str">
            <v>N</v>
          </cell>
          <cell r="D606" t="str">
            <v>Arista</v>
          </cell>
        </row>
        <row r="607">
          <cell r="A607" t="str">
            <v>LFARIASY-03965-08-Q</v>
          </cell>
          <cell r="B607" t="str">
            <v>ASY-03965-08</v>
          </cell>
          <cell r="C607" t="str">
            <v>N</v>
          </cell>
          <cell r="D607" t="str">
            <v>Arista</v>
          </cell>
        </row>
        <row r="608">
          <cell r="A608" t="str">
            <v>LFARIASY-04276-01-Q</v>
          </cell>
          <cell r="B608" t="str">
            <v>ASY-04276-01</v>
          </cell>
          <cell r="C608" t="str">
            <v>N</v>
          </cell>
          <cell r="D608" t="str">
            <v>Arista</v>
          </cell>
        </row>
        <row r="609">
          <cell r="A609" t="str">
            <v>LFARIASY-04280-01-Q</v>
          </cell>
          <cell r="B609" t="str">
            <v>ASY-04280-01</v>
          </cell>
          <cell r="C609" t="str">
            <v>N</v>
          </cell>
          <cell r="D609" t="str">
            <v>Arista</v>
          </cell>
        </row>
        <row r="610">
          <cell r="A610" t="str">
            <v>LFARIASY-04872-02-Q</v>
          </cell>
          <cell r="B610" t="str">
            <v>ASY-04872-02</v>
          </cell>
          <cell r="C610" t="str">
            <v>N</v>
          </cell>
          <cell r="D610" t="str">
            <v>Arista</v>
          </cell>
        </row>
        <row r="611">
          <cell r="A611" t="str">
            <v>LFARIASY-04874-02-Q</v>
          </cell>
          <cell r="B611" t="str">
            <v>ASY-04874-02</v>
          </cell>
          <cell r="C611" t="str">
            <v>N</v>
          </cell>
          <cell r="D611" t="str">
            <v>Arista</v>
          </cell>
        </row>
        <row r="612">
          <cell r="A612" t="str">
            <v>LFARIASY-04875-02-Q</v>
          </cell>
          <cell r="B612" t="str">
            <v>ASY-04875-02</v>
          </cell>
          <cell r="C612" t="str">
            <v>N</v>
          </cell>
          <cell r="D612" t="str">
            <v>Arista</v>
          </cell>
        </row>
        <row r="613">
          <cell r="A613" t="str">
            <v>LFARIPWR-00152-02</v>
          </cell>
          <cell r="B613" t="str">
            <v>PWR-00152-02</v>
          </cell>
          <cell r="C613" t="str">
            <v>N</v>
          </cell>
          <cell r="D613" t="str">
            <v>Arista</v>
          </cell>
        </row>
        <row r="614">
          <cell r="A614" t="str">
            <v>LFARIPWR-00153-02</v>
          </cell>
          <cell r="B614" t="str">
            <v>PWR-00153-02</v>
          </cell>
          <cell r="C614" t="str">
            <v>N</v>
          </cell>
          <cell r="D614" t="str">
            <v>Arista</v>
          </cell>
        </row>
        <row r="615">
          <cell r="A615" t="str">
            <v>LFARIPWR-00159-04</v>
          </cell>
          <cell r="B615" t="str">
            <v>PWR-00159-04</v>
          </cell>
          <cell r="C615" t="str">
            <v>N</v>
          </cell>
          <cell r="D615" t="str">
            <v>Arista</v>
          </cell>
        </row>
        <row r="616">
          <cell r="A616" t="str">
            <v>LFARIPWR-00160-04</v>
          </cell>
          <cell r="B616" t="str">
            <v>PWR-00160-04</v>
          </cell>
          <cell r="C616" t="str">
            <v>N</v>
          </cell>
          <cell r="D616" t="str">
            <v>Arista</v>
          </cell>
        </row>
        <row r="617">
          <cell r="A617" t="str">
            <v>LFARIPWR-00194-01</v>
          </cell>
          <cell r="B617" t="str">
            <v>PWR-00194-01</v>
          </cell>
          <cell r="C617" t="str">
            <v>N</v>
          </cell>
          <cell r="D617" t="str">
            <v>Arista</v>
          </cell>
        </row>
        <row r="618">
          <cell r="A618" t="str">
            <v>LFARIPWR-00209-01</v>
          </cell>
          <cell r="B618" t="str">
            <v>PWR-00209-01</v>
          </cell>
          <cell r="C618" t="str">
            <v>N</v>
          </cell>
          <cell r="D618" t="str">
            <v>Arista</v>
          </cell>
        </row>
        <row r="619">
          <cell r="A619" t="str">
            <v>LFARIPWR-00223-01</v>
          </cell>
          <cell r="B619" t="str">
            <v>PWR-00223-01</v>
          </cell>
          <cell r="C619" t="str">
            <v>N</v>
          </cell>
          <cell r="D619" t="str">
            <v>Arista</v>
          </cell>
        </row>
        <row r="620">
          <cell r="A620" t="str">
            <v>LFARIPWR-00224-02</v>
          </cell>
          <cell r="B620" t="str">
            <v>PWR-00224-02</v>
          </cell>
          <cell r="C620" t="str">
            <v>N</v>
          </cell>
          <cell r="D620" t="str">
            <v>Arista</v>
          </cell>
        </row>
        <row r="621">
          <cell r="A621" t="str">
            <v>LFARIPWR-00225-02</v>
          </cell>
          <cell r="B621" t="str">
            <v>PWR-00225-02</v>
          </cell>
          <cell r="C621" t="str">
            <v>N</v>
          </cell>
          <cell r="D621" t="str">
            <v>Arista</v>
          </cell>
        </row>
        <row r="622">
          <cell r="A622" t="str">
            <v>LFARIPWR-00237-01</v>
          </cell>
          <cell r="B622" t="str">
            <v>PWR-00237-01</v>
          </cell>
          <cell r="C622" t="str">
            <v>N</v>
          </cell>
          <cell r="D622" t="str">
            <v>Arista</v>
          </cell>
        </row>
        <row r="623">
          <cell r="A623" t="str">
            <v>LFARIPWR-00238-01</v>
          </cell>
          <cell r="B623" t="str">
            <v>PWR-00238-01</v>
          </cell>
          <cell r="C623" t="str">
            <v>N</v>
          </cell>
          <cell r="D623" t="str">
            <v>Arista</v>
          </cell>
        </row>
        <row r="624">
          <cell r="A624" t="str">
            <v>LFARIPWR-00254-01</v>
          </cell>
          <cell r="B624" t="str">
            <v>PWR-00254-01</v>
          </cell>
          <cell r="C624" t="str">
            <v>N</v>
          </cell>
          <cell r="D624" t="str">
            <v>Arista</v>
          </cell>
        </row>
        <row r="625">
          <cell r="A625" t="str">
            <v>LFARIPWR-00325-01</v>
          </cell>
          <cell r="B625" t="str">
            <v>PWR-00325-01</v>
          </cell>
          <cell r="C625" t="str">
            <v>N</v>
          </cell>
          <cell r="D625" t="str">
            <v>Arista</v>
          </cell>
        </row>
        <row r="626">
          <cell r="A626" t="str">
            <v>LFARIPWR-00326-01</v>
          </cell>
          <cell r="B626" t="str">
            <v>PWR-00326-01</v>
          </cell>
          <cell r="C626" t="str">
            <v>N</v>
          </cell>
          <cell r="D626" t="str">
            <v>Arista</v>
          </cell>
        </row>
        <row r="627">
          <cell r="A627" t="str">
            <v>LFARIPWR-00327-01</v>
          </cell>
          <cell r="B627" t="str">
            <v>PWR-00327-01</v>
          </cell>
          <cell r="C627" t="str">
            <v>N</v>
          </cell>
          <cell r="D627" t="str">
            <v>Arista</v>
          </cell>
        </row>
        <row r="628">
          <cell r="A628" t="str">
            <v>LFARIPWR-00327-05</v>
          </cell>
          <cell r="B628" t="str">
            <v>PWR-00327-05</v>
          </cell>
          <cell r="C628" t="str">
            <v>N</v>
          </cell>
          <cell r="D628" t="str">
            <v>Arista</v>
          </cell>
        </row>
        <row r="629">
          <cell r="A629" t="str">
            <v>LFARIPWR-00328-01-Q</v>
          </cell>
          <cell r="B629" t="str">
            <v>PWR-00328-01</v>
          </cell>
          <cell r="C629" t="str">
            <v>N</v>
          </cell>
          <cell r="D629" t="str">
            <v>Arista</v>
          </cell>
        </row>
        <row r="630">
          <cell r="A630" t="str">
            <v>LFARIPWR-00329-01</v>
          </cell>
          <cell r="B630" t="str">
            <v>PWR-00329-01</v>
          </cell>
          <cell r="C630" t="str">
            <v>N</v>
          </cell>
          <cell r="D630" t="str">
            <v>Arista</v>
          </cell>
        </row>
        <row r="631">
          <cell r="A631" t="str">
            <v>LFARIPWR-00337-01-Q</v>
          </cell>
          <cell r="B631" t="str">
            <v>PWR-00337-01</v>
          </cell>
          <cell r="C631" t="str">
            <v>N</v>
          </cell>
          <cell r="D631" t="str">
            <v>Arista</v>
          </cell>
        </row>
        <row r="632">
          <cell r="A632" t="str">
            <v>LFARIPWR-00370-01</v>
          </cell>
          <cell r="B632" t="str">
            <v>PWR-00370-01</v>
          </cell>
          <cell r="C632" t="str">
            <v>N</v>
          </cell>
          <cell r="D632" t="str">
            <v>Arista</v>
          </cell>
        </row>
        <row r="633">
          <cell r="A633" t="str">
            <v>LFARIPWR-00375-01-Q</v>
          </cell>
          <cell r="B633" t="str">
            <v>PWR-00375-01</v>
          </cell>
          <cell r="C633" t="str">
            <v>N</v>
          </cell>
          <cell r="D633" t="str">
            <v>Arista</v>
          </cell>
        </row>
        <row r="634">
          <cell r="A634" t="str">
            <v>LFARIPWR-00375-02-Q</v>
          </cell>
          <cell r="B634" t="str">
            <v>PWR-00375-02</v>
          </cell>
          <cell r="C634" t="str">
            <v>N</v>
          </cell>
          <cell r="D634" t="str">
            <v>Arista</v>
          </cell>
        </row>
        <row r="635">
          <cell r="A635" t="str">
            <v>LFARIPWR-00391-01</v>
          </cell>
          <cell r="B635" t="str">
            <v>PWR-00391-01</v>
          </cell>
          <cell r="C635" t="str">
            <v>N</v>
          </cell>
          <cell r="D635" t="str">
            <v>Arista</v>
          </cell>
        </row>
        <row r="636">
          <cell r="A636" t="str">
            <v>Sanmina Part Number</v>
          </cell>
          <cell r="B636" t="str">
            <v>Arista Part Number</v>
          </cell>
          <cell r="C636" t="str">
            <v>Cust. consign (Y/N)</v>
          </cell>
          <cell r="D636" t="str">
            <v>Parts controlled by</v>
          </cell>
        </row>
        <row r="637">
          <cell r="A637" t="str">
            <v>LFARIAPKG-00116-01</v>
          </cell>
          <cell r="B637" t="str">
            <v>APKG-00116-01</v>
          </cell>
          <cell r="C637" t="str">
            <v>N</v>
          </cell>
          <cell r="D637" t="str">
            <v>Arista</v>
          </cell>
        </row>
        <row r="638">
          <cell r="A638" t="str">
            <v>LFARIASY-00247-04</v>
          </cell>
          <cell r="B638" t="str">
            <v>ASY-00247-04</v>
          </cell>
          <cell r="C638" t="str">
            <v>N</v>
          </cell>
          <cell r="D638" t="str">
            <v>Arista</v>
          </cell>
        </row>
        <row r="639">
          <cell r="A639" t="str">
            <v>LFARIASY-00414-01</v>
          </cell>
          <cell r="B639" t="str">
            <v>ASY-00414-01</v>
          </cell>
          <cell r="C639" t="str">
            <v>N</v>
          </cell>
          <cell r="D639" t="str">
            <v>Arista</v>
          </cell>
        </row>
        <row r="640">
          <cell r="A640" t="str">
            <v>LFARIASY-00477-02</v>
          </cell>
          <cell r="B640" t="str">
            <v>ASY-00477-02</v>
          </cell>
          <cell r="C640" t="str">
            <v>N</v>
          </cell>
          <cell r="D640" t="str">
            <v>Arista</v>
          </cell>
        </row>
        <row r="641">
          <cell r="A641" t="str">
            <v>LFARIASY-00479-02</v>
          </cell>
          <cell r="B641" t="str">
            <v>ASY-00479-02</v>
          </cell>
          <cell r="C641" t="str">
            <v>N</v>
          </cell>
          <cell r="D641" t="str">
            <v>Arista</v>
          </cell>
        </row>
        <row r="642">
          <cell r="A642" t="str">
            <v>LFARIASY-00486-03</v>
          </cell>
          <cell r="B642" t="str">
            <v>ASY-00486-03</v>
          </cell>
          <cell r="C642" t="str">
            <v>N</v>
          </cell>
          <cell r="D642" t="str">
            <v>Arista</v>
          </cell>
        </row>
        <row r="643">
          <cell r="A643" t="str">
            <v>LFARIASY-00488-03</v>
          </cell>
          <cell r="B643" t="str">
            <v>ASY-00488-03</v>
          </cell>
          <cell r="C643" t="str">
            <v>N</v>
          </cell>
          <cell r="D643" t="str">
            <v>Arista</v>
          </cell>
        </row>
        <row r="644">
          <cell r="A644" t="str">
            <v>LFARIASY-00490-01</v>
          </cell>
          <cell r="B644" t="str">
            <v>ASY-00490-01</v>
          </cell>
          <cell r="C644" t="str">
            <v>N</v>
          </cell>
          <cell r="D644" t="str">
            <v>Arista</v>
          </cell>
        </row>
        <row r="645">
          <cell r="A645" t="str">
            <v>LFARIASY-00569-02</v>
          </cell>
          <cell r="B645" t="str">
            <v>ASY-00569-02</v>
          </cell>
          <cell r="C645" t="str">
            <v>N</v>
          </cell>
          <cell r="D645" t="str">
            <v>Arista</v>
          </cell>
        </row>
        <row r="646">
          <cell r="A646" t="str">
            <v>LFARIASY-00570-03</v>
          </cell>
          <cell r="B646" t="str">
            <v>ASY-00570-03</v>
          </cell>
          <cell r="C646" t="str">
            <v>N</v>
          </cell>
          <cell r="D646" t="str">
            <v>Arista</v>
          </cell>
        </row>
        <row r="647">
          <cell r="A647" t="str">
            <v>LFARIASY-00920-04</v>
          </cell>
          <cell r="B647" t="str">
            <v>ASY-00920-04</v>
          </cell>
          <cell r="C647" t="str">
            <v>N</v>
          </cell>
          <cell r="D647" t="str">
            <v>Arista</v>
          </cell>
        </row>
        <row r="648">
          <cell r="A648" t="str">
            <v>LFARIASY-00921-03</v>
          </cell>
          <cell r="B648" t="str">
            <v>ASY-00921-03</v>
          </cell>
          <cell r="C648" t="str">
            <v>N</v>
          </cell>
          <cell r="D648" t="str">
            <v>Arista</v>
          </cell>
        </row>
        <row r="649">
          <cell r="A649" t="str">
            <v>LFARIASY-01368-04</v>
          </cell>
          <cell r="B649" t="str">
            <v>ASY-01368-04</v>
          </cell>
          <cell r="C649" t="str">
            <v>N</v>
          </cell>
          <cell r="D649" t="str">
            <v>Arista</v>
          </cell>
        </row>
        <row r="650">
          <cell r="A650" t="str">
            <v>LFARIASY-01370-02</v>
          </cell>
          <cell r="B650" t="str">
            <v>ASY-01370-02</v>
          </cell>
          <cell r="C650" t="str">
            <v>N</v>
          </cell>
          <cell r="D650" t="str">
            <v>Arista</v>
          </cell>
        </row>
        <row r="651">
          <cell r="A651" t="str">
            <v>LFARIASY-01371-02</v>
          </cell>
          <cell r="B651" t="str">
            <v>ASY-01371-02</v>
          </cell>
          <cell r="C651" t="str">
            <v>N</v>
          </cell>
          <cell r="D651" t="str">
            <v>Arista</v>
          </cell>
        </row>
        <row r="652">
          <cell r="A652" t="str">
            <v>LFARIASY-01453-03</v>
          </cell>
          <cell r="B652" t="str">
            <v>ASY-01453-03</v>
          </cell>
          <cell r="C652" t="str">
            <v>N</v>
          </cell>
          <cell r="D652" t="str">
            <v>Arista</v>
          </cell>
        </row>
        <row r="653">
          <cell r="A653" t="str">
            <v>LFARIASY-01455-02</v>
          </cell>
          <cell r="B653" t="str">
            <v>ASY-01455-02</v>
          </cell>
          <cell r="C653" t="str">
            <v>N</v>
          </cell>
          <cell r="D653" t="str">
            <v>Arista</v>
          </cell>
        </row>
        <row r="654">
          <cell r="A654" t="str">
            <v>LFARIASY-01536-02</v>
          </cell>
          <cell r="B654" t="str">
            <v>ASY-01536-02</v>
          </cell>
          <cell r="C654" t="str">
            <v>N</v>
          </cell>
          <cell r="D654" t="str">
            <v>Arista</v>
          </cell>
        </row>
        <row r="655">
          <cell r="A655" t="str">
            <v>LFARIASY-01558-04</v>
          </cell>
          <cell r="B655" t="str">
            <v>ASY-01558-04</v>
          </cell>
          <cell r="C655" t="str">
            <v>N</v>
          </cell>
          <cell r="D655" t="str">
            <v>Arista</v>
          </cell>
        </row>
        <row r="656">
          <cell r="A656" t="str">
            <v>LFARIASY-01560-04</v>
          </cell>
          <cell r="B656" t="str">
            <v>ASY-01560-04</v>
          </cell>
          <cell r="C656" t="str">
            <v>N</v>
          </cell>
          <cell r="D656" t="str">
            <v>Arista</v>
          </cell>
        </row>
        <row r="657">
          <cell r="A657" t="str">
            <v>LFARIASY-01576-04</v>
          </cell>
          <cell r="B657" t="str">
            <v>ASY-01576-04</v>
          </cell>
          <cell r="C657" t="str">
            <v>N</v>
          </cell>
          <cell r="D657" t="str">
            <v>Arista</v>
          </cell>
        </row>
        <row r="658">
          <cell r="A658" t="str">
            <v>LFARIASY-01677-05</v>
          </cell>
          <cell r="B658" t="str">
            <v>ASY-01677-05</v>
          </cell>
          <cell r="C658" t="str">
            <v>N</v>
          </cell>
          <cell r="D658" t="str">
            <v>Arista</v>
          </cell>
        </row>
        <row r="659">
          <cell r="A659" t="str">
            <v>LFARIASY-01679-07</v>
          </cell>
          <cell r="B659" t="str">
            <v>ASY-01679-07</v>
          </cell>
          <cell r="C659" t="str">
            <v>N</v>
          </cell>
          <cell r="D659" t="str">
            <v>Arista</v>
          </cell>
        </row>
        <row r="660">
          <cell r="A660" t="str">
            <v>LFARIASY-01743-04</v>
          </cell>
          <cell r="B660" t="str">
            <v>ASY-01743-04</v>
          </cell>
          <cell r="C660" t="str">
            <v>N</v>
          </cell>
          <cell r="D660" t="str">
            <v>Arista</v>
          </cell>
        </row>
        <row r="661">
          <cell r="A661" t="str">
            <v>LFARIASY-01895-06</v>
          </cell>
          <cell r="B661" t="str">
            <v>ASY-01895-06</v>
          </cell>
          <cell r="C661" t="str">
            <v>N</v>
          </cell>
          <cell r="D661" t="str">
            <v>Arista</v>
          </cell>
        </row>
        <row r="662">
          <cell r="A662" t="str">
            <v>LFARIASY-01896-03</v>
          </cell>
          <cell r="B662" t="str">
            <v>ASY-01896-03</v>
          </cell>
          <cell r="C662" t="str">
            <v>N</v>
          </cell>
          <cell r="D662" t="str">
            <v>Arista</v>
          </cell>
        </row>
        <row r="663">
          <cell r="A663" t="str">
            <v>LFARIASY-01927-04</v>
          </cell>
          <cell r="B663" t="str">
            <v>ASY-01927-04</v>
          </cell>
          <cell r="C663" t="str">
            <v>N</v>
          </cell>
          <cell r="D663" t="str">
            <v>Arista</v>
          </cell>
        </row>
        <row r="664">
          <cell r="A664" t="str">
            <v>LFARIASY-01928-07</v>
          </cell>
          <cell r="B664" t="str">
            <v>ASY-01928-07</v>
          </cell>
          <cell r="C664" t="str">
            <v>N</v>
          </cell>
          <cell r="D664" t="str">
            <v>Arista</v>
          </cell>
        </row>
        <row r="665">
          <cell r="A665" t="str">
            <v>LFARIASY-01930-04</v>
          </cell>
          <cell r="B665" t="str">
            <v>ASY-01930-04</v>
          </cell>
          <cell r="C665" t="str">
            <v>N</v>
          </cell>
          <cell r="D665" t="str">
            <v>Arista</v>
          </cell>
        </row>
        <row r="666">
          <cell r="A666" t="str">
            <v>LFARIASY-01955-04</v>
          </cell>
          <cell r="B666" t="str">
            <v>ASY-01955-04</v>
          </cell>
          <cell r="C666" t="str">
            <v>N</v>
          </cell>
          <cell r="D666" t="str">
            <v>Arista</v>
          </cell>
        </row>
        <row r="667">
          <cell r="A667" t="str">
            <v>LFARIASY-01956-04</v>
          </cell>
          <cell r="B667" t="str">
            <v>ASY-01956-04</v>
          </cell>
          <cell r="C667" t="str">
            <v>N</v>
          </cell>
          <cell r="D667" t="str">
            <v>Arista</v>
          </cell>
        </row>
        <row r="668">
          <cell r="A668" t="str">
            <v>LFARIASY-01958-04</v>
          </cell>
          <cell r="B668" t="str">
            <v>ASY-01958-04</v>
          </cell>
          <cell r="C668" t="str">
            <v>N</v>
          </cell>
          <cell r="D668" t="str">
            <v>Arista</v>
          </cell>
        </row>
        <row r="669">
          <cell r="A669" t="str">
            <v>LFARIASY-01959-04</v>
          </cell>
          <cell r="B669" t="str">
            <v>ASY-01959-04</v>
          </cell>
          <cell r="C669" t="str">
            <v>N</v>
          </cell>
          <cell r="D669" t="str">
            <v>Arista</v>
          </cell>
        </row>
        <row r="670">
          <cell r="A670" t="str">
            <v>LFARIASY-01980-02</v>
          </cell>
          <cell r="B670" t="str">
            <v>ASY-01980-02</v>
          </cell>
          <cell r="C670" t="str">
            <v>N</v>
          </cell>
          <cell r="D670" t="str">
            <v>Arista</v>
          </cell>
        </row>
        <row r="671">
          <cell r="A671" t="str">
            <v>LFARIASY-01984-02</v>
          </cell>
          <cell r="B671" t="str">
            <v>ASY-01984-02</v>
          </cell>
          <cell r="C671" t="str">
            <v>N</v>
          </cell>
          <cell r="D671" t="str">
            <v>Arista</v>
          </cell>
        </row>
        <row r="672">
          <cell r="A672" t="str">
            <v>LFARIASY-01998-02</v>
          </cell>
          <cell r="B672" t="str">
            <v>ASY-01998-02</v>
          </cell>
          <cell r="C672" t="str">
            <v>N</v>
          </cell>
          <cell r="D672" t="str">
            <v>Arista</v>
          </cell>
        </row>
        <row r="673">
          <cell r="A673" t="str">
            <v>LFARIASY-02000-02</v>
          </cell>
          <cell r="B673" t="str">
            <v>ASY-02000-02</v>
          </cell>
          <cell r="C673" t="str">
            <v>N</v>
          </cell>
          <cell r="D673" t="str">
            <v>Arista</v>
          </cell>
        </row>
        <row r="674">
          <cell r="A674" t="str">
            <v>LFARIASY-02016-01</v>
          </cell>
          <cell r="B674" t="str">
            <v>ASY-02016-01</v>
          </cell>
          <cell r="C674" t="str">
            <v>N</v>
          </cell>
          <cell r="D674" t="str">
            <v>Arista</v>
          </cell>
        </row>
        <row r="675">
          <cell r="A675" t="str">
            <v>LFARIASY-02153-01</v>
          </cell>
          <cell r="B675" t="str">
            <v>ASY-02153-01</v>
          </cell>
          <cell r="C675" t="str">
            <v>N</v>
          </cell>
          <cell r="D675" t="str">
            <v>Arista</v>
          </cell>
        </row>
        <row r="676">
          <cell r="A676" t="str">
            <v>LFARIASY-02176-01</v>
          </cell>
          <cell r="B676" t="str">
            <v>ASY-02176-01</v>
          </cell>
          <cell r="C676" t="str">
            <v>N</v>
          </cell>
          <cell r="D676" t="str">
            <v>Arista</v>
          </cell>
        </row>
        <row r="677">
          <cell r="A677" t="str">
            <v>LFARIASY-02230-01</v>
          </cell>
          <cell r="B677" t="str">
            <v>ASY-02230-01</v>
          </cell>
          <cell r="C677" t="str">
            <v>N</v>
          </cell>
          <cell r="D677" t="str">
            <v>Arista</v>
          </cell>
        </row>
        <row r="678">
          <cell r="A678" t="str">
            <v>LFARIASY-02390-01</v>
          </cell>
          <cell r="B678" t="str">
            <v>ASY-02390-01</v>
          </cell>
          <cell r="C678" t="str">
            <v>N</v>
          </cell>
          <cell r="D678" t="str">
            <v>Arista</v>
          </cell>
        </row>
        <row r="679">
          <cell r="A679" t="str">
            <v>LFARIASY-02391-02</v>
          </cell>
          <cell r="B679" t="str">
            <v>ASY-02391-02</v>
          </cell>
          <cell r="C679" t="str">
            <v>N</v>
          </cell>
          <cell r="D679" t="str">
            <v>Arista</v>
          </cell>
        </row>
        <row r="680">
          <cell r="A680" t="str">
            <v>LFARIASY-02421-02</v>
          </cell>
          <cell r="B680" t="str">
            <v>ASY-02421-02</v>
          </cell>
          <cell r="C680" t="str">
            <v>N</v>
          </cell>
          <cell r="D680" t="str">
            <v>Arista</v>
          </cell>
        </row>
        <row r="681">
          <cell r="A681" t="str">
            <v>LFARIASY-02423-02</v>
          </cell>
          <cell r="B681" t="str">
            <v>ASY-02423-02</v>
          </cell>
          <cell r="C681" t="str">
            <v>N</v>
          </cell>
          <cell r="D681" t="str">
            <v>Arista</v>
          </cell>
        </row>
        <row r="682">
          <cell r="A682" t="str">
            <v>LFARIASY-02446-02</v>
          </cell>
          <cell r="B682" t="str">
            <v>ASY-02446-02</v>
          </cell>
          <cell r="C682" t="str">
            <v>N</v>
          </cell>
          <cell r="D682" t="str">
            <v>Arista</v>
          </cell>
        </row>
        <row r="683">
          <cell r="A683" t="str">
            <v>LFARIASY-02492-03</v>
          </cell>
          <cell r="B683" t="str">
            <v>ASY-02492-03</v>
          </cell>
          <cell r="C683" t="str">
            <v>N</v>
          </cell>
          <cell r="D683" t="str">
            <v>Arista</v>
          </cell>
        </row>
        <row r="684">
          <cell r="A684" t="str">
            <v>LFARIASY-02499-02</v>
          </cell>
          <cell r="B684" t="str">
            <v>ASY-02499-02</v>
          </cell>
          <cell r="C684" t="str">
            <v>N</v>
          </cell>
          <cell r="D684" t="str">
            <v>Arista</v>
          </cell>
        </row>
        <row r="685">
          <cell r="A685" t="str">
            <v>LFARIASY-02501-01</v>
          </cell>
          <cell r="B685" t="str">
            <v>ASY-02501-01</v>
          </cell>
          <cell r="C685" t="str">
            <v>N</v>
          </cell>
          <cell r="D685" t="str">
            <v>Arista</v>
          </cell>
        </row>
        <row r="686">
          <cell r="A686" t="str">
            <v>LFARIASY-02512-01</v>
          </cell>
          <cell r="B686" t="str">
            <v>ASY-02512-01</v>
          </cell>
          <cell r="C686" t="str">
            <v>N</v>
          </cell>
          <cell r="D686" t="str">
            <v>Arista</v>
          </cell>
        </row>
        <row r="687">
          <cell r="A687" t="str">
            <v>LFARIASY-02636-05</v>
          </cell>
          <cell r="B687" t="str">
            <v>ASY-02636-05</v>
          </cell>
          <cell r="C687" t="str">
            <v>N</v>
          </cell>
          <cell r="D687" t="str">
            <v>Arista</v>
          </cell>
        </row>
        <row r="688">
          <cell r="A688" t="str">
            <v>LFARIASY-02638-05</v>
          </cell>
          <cell r="B688" t="str">
            <v>ASY-02638-05</v>
          </cell>
          <cell r="C688" t="str">
            <v>N</v>
          </cell>
          <cell r="D688" t="str">
            <v>Arista</v>
          </cell>
        </row>
        <row r="689">
          <cell r="A689" t="str">
            <v>LFARIASY-02780-03</v>
          </cell>
          <cell r="B689" t="str">
            <v>ASY-02780-03</v>
          </cell>
          <cell r="C689" t="str">
            <v>N</v>
          </cell>
          <cell r="D689" t="str">
            <v>Arista</v>
          </cell>
        </row>
        <row r="690">
          <cell r="A690" t="str">
            <v>LFARIASY-02781-03</v>
          </cell>
          <cell r="B690" t="str">
            <v>ASY-02781-03</v>
          </cell>
          <cell r="C690" t="str">
            <v>N</v>
          </cell>
          <cell r="D690" t="str">
            <v>Arista</v>
          </cell>
        </row>
        <row r="691">
          <cell r="A691" t="str">
            <v>LFARIASY-02799-02</v>
          </cell>
          <cell r="B691" t="str">
            <v>ASY-02799-02</v>
          </cell>
          <cell r="C691" t="str">
            <v>N</v>
          </cell>
          <cell r="D691" t="str">
            <v>Arista</v>
          </cell>
        </row>
        <row r="692">
          <cell r="A692" t="str">
            <v>LFARIASY-02800-01</v>
          </cell>
          <cell r="B692" t="str">
            <v>ASY-02800-01</v>
          </cell>
          <cell r="C692" t="str">
            <v>N</v>
          </cell>
          <cell r="D692" t="str">
            <v>Arista</v>
          </cell>
        </row>
        <row r="693">
          <cell r="A693" t="str">
            <v>LFARIASY-02807-03</v>
          </cell>
          <cell r="B693" t="str">
            <v>ASY-02807-03</v>
          </cell>
          <cell r="C693" t="str">
            <v>N</v>
          </cell>
          <cell r="D693" t="str">
            <v>Arista</v>
          </cell>
        </row>
        <row r="694">
          <cell r="A694" t="str">
            <v>LFARIASY-02809-03</v>
          </cell>
          <cell r="B694" t="str">
            <v>ASY-02809-03</v>
          </cell>
          <cell r="C694" t="str">
            <v>N</v>
          </cell>
          <cell r="D694" t="str">
            <v>Arista</v>
          </cell>
        </row>
        <row r="695">
          <cell r="A695" t="str">
            <v>LFARIASY-02833-02</v>
          </cell>
          <cell r="B695" t="str">
            <v>ASY-02833-02</v>
          </cell>
          <cell r="C695" t="str">
            <v>N</v>
          </cell>
          <cell r="D695" t="str">
            <v>Arista</v>
          </cell>
        </row>
        <row r="696">
          <cell r="A696" t="str">
            <v>LFARIASY-02834-03</v>
          </cell>
          <cell r="B696" t="str">
            <v>ASY-02834-03</v>
          </cell>
          <cell r="C696" t="str">
            <v>N</v>
          </cell>
          <cell r="D696" t="str">
            <v>Arista</v>
          </cell>
        </row>
        <row r="697">
          <cell r="A697" t="str">
            <v>LFARIASY-03123-02</v>
          </cell>
          <cell r="B697" t="str">
            <v>ASY-03123-02</v>
          </cell>
          <cell r="C697" t="str">
            <v>N</v>
          </cell>
          <cell r="D697" t="str">
            <v>Arista</v>
          </cell>
        </row>
        <row r="698">
          <cell r="A698" t="str">
            <v>LFARIASY-03124-03</v>
          </cell>
          <cell r="B698" t="str">
            <v>ASY-03124-03</v>
          </cell>
          <cell r="C698" t="str">
            <v>N</v>
          </cell>
          <cell r="D698" t="str">
            <v>Arista</v>
          </cell>
        </row>
        <row r="699">
          <cell r="A699" t="str">
            <v>LFARIASY-03125-01</v>
          </cell>
          <cell r="B699" t="str">
            <v>ASY-03125-01</v>
          </cell>
          <cell r="C699" t="str">
            <v>N</v>
          </cell>
          <cell r="D699" t="str">
            <v>Arista</v>
          </cell>
        </row>
        <row r="700">
          <cell r="A700" t="str">
            <v>LFARIASY-03126-01</v>
          </cell>
          <cell r="B700" t="str">
            <v>ASY-03126-01</v>
          </cell>
          <cell r="C700" t="str">
            <v>N</v>
          </cell>
          <cell r="D700" t="str">
            <v>Arista</v>
          </cell>
        </row>
        <row r="701">
          <cell r="A701" t="str">
            <v>LFARIASY-03211-04</v>
          </cell>
          <cell r="B701" t="str">
            <v>ASY-03211-04</v>
          </cell>
          <cell r="C701" t="str">
            <v>N</v>
          </cell>
          <cell r="D701" t="str">
            <v>Arista</v>
          </cell>
        </row>
        <row r="702">
          <cell r="A702" t="str">
            <v>LFARIASY-03211-05</v>
          </cell>
          <cell r="B702" t="str">
            <v>ASY-03211-05</v>
          </cell>
          <cell r="C702" t="str">
            <v>N</v>
          </cell>
          <cell r="D702" t="str">
            <v>Arista</v>
          </cell>
        </row>
        <row r="703">
          <cell r="A703" t="str">
            <v>LFARIASY-03214-05</v>
          </cell>
          <cell r="B703" t="str">
            <v>ASY-03214-05</v>
          </cell>
          <cell r="C703" t="str">
            <v>N</v>
          </cell>
          <cell r="D703" t="str">
            <v>Arista</v>
          </cell>
        </row>
        <row r="704">
          <cell r="A704" t="str">
            <v>LFARIASY-03214-06</v>
          </cell>
          <cell r="B704" t="str">
            <v>ASY-03214-06</v>
          </cell>
          <cell r="C704" t="str">
            <v>N</v>
          </cell>
          <cell r="D704" t="str">
            <v>Arista</v>
          </cell>
        </row>
        <row r="705">
          <cell r="A705" t="str">
            <v>LFARIASY-03342-05</v>
          </cell>
          <cell r="B705" t="str">
            <v>ASY-03342-05</v>
          </cell>
          <cell r="C705" t="str">
            <v>N</v>
          </cell>
          <cell r="D705" t="str">
            <v>Arista</v>
          </cell>
        </row>
        <row r="706">
          <cell r="A706" t="str">
            <v>LFARIASY-03455-07</v>
          </cell>
          <cell r="B706" t="str">
            <v>ASY-03455-07</v>
          </cell>
          <cell r="C706" t="str">
            <v>N</v>
          </cell>
          <cell r="D706" t="str">
            <v>Arista</v>
          </cell>
        </row>
        <row r="707">
          <cell r="A707" t="str">
            <v>LFARIASY-03457-02</v>
          </cell>
          <cell r="B707" t="str">
            <v>ASY-03457-02</v>
          </cell>
          <cell r="C707" t="str">
            <v>N</v>
          </cell>
          <cell r="D707" t="str">
            <v>Arista</v>
          </cell>
        </row>
        <row r="708">
          <cell r="A708" t="str">
            <v>LFARIASY-03458-02</v>
          </cell>
          <cell r="B708" t="str">
            <v>ASY-03458-02</v>
          </cell>
          <cell r="C708" t="str">
            <v>N</v>
          </cell>
          <cell r="D708" t="str">
            <v>Arista</v>
          </cell>
        </row>
        <row r="709">
          <cell r="A709" t="str">
            <v>LFARIASY-03459-02</v>
          </cell>
          <cell r="B709" t="str">
            <v>ASY-03459-02</v>
          </cell>
          <cell r="C709" t="str">
            <v>N</v>
          </cell>
          <cell r="D709" t="str">
            <v>Arista</v>
          </cell>
        </row>
        <row r="710">
          <cell r="A710" t="str">
            <v>LFARIASY-03478-07</v>
          </cell>
          <cell r="B710" t="str">
            <v>ASY-03478-07</v>
          </cell>
          <cell r="C710" t="str">
            <v>N</v>
          </cell>
          <cell r="D710" t="str">
            <v>Arista</v>
          </cell>
        </row>
        <row r="711">
          <cell r="A711" t="str">
            <v>LFARIASY-03484-04</v>
          </cell>
          <cell r="B711" t="str">
            <v>ASY-03484-04</v>
          </cell>
          <cell r="C711" t="str">
            <v>N</v>
          </cell>
          <cell r="D711" t="str">
            <v>Arista</v>
          </cell>
        </row>
        <row r="712">
          <cell r="A712" t="str">
            <v>LFARIASY-03496-03</v>
          </cell>
          <cell r="B712" t="str">
            <v>ASY-03496-03</v>
          </cell>
          <cell r="C712" t="str">
            <v>N</v>
          </cell>
          <cell r="D712" t="str">
            <v>Arista</v>
          </cell>
        </row>
        <row r="713">
          <cell r="A713" t="str">
            <v>LFARIASY-03629-07</v>
          </cell>
          <cell r="B713" t="str">
            <v>ASY-03629-07</v>
          </cell>
          <cell r="C713" t="str">
            <v>N</v>
          </cell>
          <cell r="D713" t="str">
            <v>Arista</v>
          </cell>
        </row>
        <row r="714">
          <cell r="A714" t="str">
            <v>LFARIASY-03630-03</v>
          </cell>
          <cell r="B714" t="str">
            <v>ASY-03630-03</v>
          </cell>
          <cell r="C714" t="str">
            <v>N</v>
          </cell>
          <cell r="D714" t="str">
            <v>Arista</v>
          </cell>
        </row>
        <row r="715">
          <cell r="A715" t="str">
            <v>LFARIASY-03647-08</v>
          </cell>
          <cell r="B715" t="str">
            <v>ASY-03647-08</v>
          </cell>
          <cell r="C715" t="str">
            <v>N</v>
          </cell>
          <cell r="D715" t="str">
            <v>Arista</v>
          </cell>
        </row>
        <row r="716">
          <cell r="A716" t="str">
            <v>LFARIASY-03648-03</v>
          </cell>
          <cell r="B716" t="str">
            <v>ASY-03648-03</v>
          </cell>
          <cell r="C716" t="str">
            <v>N</v>
          </cell>
          <cell r="D716" t="str">
            <v>Arista</v>
          </cell>
        </row>
        <row r="717">
          <cell r="A717" t="str">
            <v>LFARIASY-03691-07</v>
          </cell>
          <cell r="B717" t="str">
            <v>ASY-03691-07</v>
          </cell>
          <cell r="C717" t="str">
            <v>N</v>
          </cell>
          <cell r="D717" t="str">
            <v>Arista</v>
          </cell>
        </row>
        <row r="718">
          <cell r="A718" t="str">
            <v>LFARIASY-03692-03</v>
          </cell>
          <cell r="B718" t="str">
            <v>ASY-03692-03</v>
          </cell>
          <cell r="C718" t="str">
            <v>N</v>
          </cell>
          <cell r="D718" t="str">
            <v>Arista</v>
          </cell>
        </row>
        <row r="719">
          <cell r="A719" t="str">
            <v>LFARIASY-03699-05</v>
          </cell>
          <cell r="B719" t="str">
            <v>ASY-03699-05</v>
          </cell>
          <cell r="C719" t="str">
            <v>N</v>
          </cell>
          <cell r="D719" t="str">
            <v>Arista</v>
          </cell>
        </row>
        <row r="720">
          <cell r="A720" t="str">
            <v>LFARIASY-03712-06</v>
          </cell>
          <cell r="B720" t="str">
            <v>ASY-03712-06</v>
          </cell>
          <cell r="C720" t="str">
            <v>N</v>
          </cell>
          <cell r="D720" t="str">
            <v>Arista</v>
          </cell>
        </row>
        <row r="721">
          <cell r="A721" t="str">
            <v>LFARIASY-03714-03</v>
          </cell>
          <cell r="B721" t="str">
            <v>ASY-03714-03</v>
          </cell>
          <cell r="C721" t="str">
            <v>N</v>
          </cell>
          <cell r="D721" t="str">
            <v>Arista</v>
          </cell>
        </row>
        <row r="722">
          <cell r="A722" t="str">
            <v>LFARIASY-03753-03-Q</v>
          </cell>
          <cell r="B722" t="str">
            <v>ASY-03753-03</v>
          </cell>
          <cell r="C722" t="str">
            <v>N</v>
          </cell>
          <cell r="D722" t="str">
            <v>Arista</v>
          </cell>
        </row>
        <row r="723">
          <cell r="A723" t="str">
            <v>LFARIASY-03757-03-Q</v>
          </cell>
          <cell r="B723" t="str">
            <v>ASY-03757-03</v>
          </cell>
          <cell r="C723" t="str">
            <v>N</v>
          </cell>
          <cell r="D723" t="str">
            <v>Arista</v>
          </cell>
        </row>
        <row r="724">
          <cell r="A724" t="str">
            <v>LFARIASY-03757-05-Q</v>
          </cell>
          <cell r="B724" t="str">
            <v>ASY-03757-05</v>
          </cell>
          <cell r="C724" t="str">
            <v>N</v>
          </cell>
          <cell r="D724" t="str">
            <v>Arista</v>
          </cell>
        </row>
        <row r="725">
          <cell r="A725" t="str">
            <v>LFARIASY-03758-08</v>
          </cell>
          <cell r="B725" t="str">
            <v>ASY-03758-08</v>
          </cell>
          <cell r="C725" t="str">
            <v>N</v>
          </cell>
          <cell r="D725" t="str">
            <v>Arista</v>
          </cell>
        </row>
        <row r="726">
          <cell r="A726" t="str">
            <v>LFARIASY-03759-05</v>
          </cell>
          <cell r="B726" t="str">
            <v>ASY-03759-05</v>
          </cell>
          <cell r="C726" t="str">
            <v>N</v>
          </cell>
          <cell r="D726" t="str">
            <v>Arista</v>
          </cell>
        </row>
        <row r="727">
          <cell r="A727" t="str">
            <v>LFARIASY-03760-06</v>
          </cell>
          <cell r="B727" t="str">
            <v>ASY-03760-06</v>
          </cell>
          <cell r="C727" t="str">
            <v>N</v>
          </cell>
          <cell r="D727" t="str">
            <v>Arista</v>
          </cell>
        </row>
        <row r="728">
          <cell r="A728" t="str">
            <v>LFARIASY-03761-02-Q</v>
          </cell>
          <cell r="B728" t="str">
            <v>ASY-03761-02</v>
          </cell>
          <cell r="C728" t="str">
            <v>N</v>
          </cell>
          <cell r="D728" t="str">
            <v>Arista</v>
          </cell>
        </row>
        <row r="729">
          <cell r="A729" t="str">
            <v>LFARIASY-03761-03-Q</v>
          </cell>
          <cell r="B729" t="str">
            <v>ASY-03761-03</v>
          </cell>
          <cell r="C729" t="str">
            <v>N</v>
          </cell>
          <cell r="D729" t="str">
            <v>Arista</v>
          </cell>
        </row>
        <row r="730">
          <cell r="A730" t="str">
            <v>LFARIASY-03768-03</v>
          </cell>
          <cell r="B730" t="str">
            <v>ASY-03768-03</v>
          </cell>
          <cell r="C730" t="str">
            <v>N</v>
          </cell>
          <cell r="D730" t="str">
            <v>Arista</v>
          </cell>
        </row>
        <row r="731">
          <cell r="A731" t="str">
            <v>LFARIASY-03768-04</v>
          </cell>
          <cell r="B731" t="str">
            <v>ASY-03768-04</v>
          </cell>
          <cell r="C731" t="str">
            <v>N</v>
          </cell>
          <cell r="D731" t="str">
            <v>Arista</v>
          </cell>
        </row>
        <row r="732">
          <cell r="A732" t="str">
            <v>LFARIASY-03787-03-Q</v>
          </cell>
          <cell r="B732" t="str">
            <v>ASY-03787-03</v>
          </cell>
          <cell r="C732" t="str">
            <v>N</v>
          </cell>
          <cell r="D732" t="str">
            <v>Arista</v>
          </cell>
        </row>
        <row r="733">
          <cell r="A733" t="str">
            <v>LFARIASY-04165-03-Q</v>
          </cell>
          <cell r="B733" t="str">
            <v>ASY-04165-03</v>
          </cell>
          <cell r="C733" t="str">
            <v>N</v>
          </cell>
          <cell r="D733" t="str">
            <v>Arista</v>
          </cell>
        </row>
        <row r="734">
          <cell r="A734" t="str">
            <v>LFARIASY-04165-04-Q</v>
          </cell>
          <cell r="B734" t="str">
            <v>ASY-04165-04</v>
          </cell>
          <cell r="C734" t="str">
            <v>N</v>
          </cell>
          <cell r="D734" t="str">
            <v>Arista</v>
          </cell>
        </row>
        <row r="735">
          <cell r="A735" t="str">
            <v>LFARIASY-04166-04-Q</v>
          </cell>
          <cell r="B735" t="str">
            <v>ASY-04166-04</v>
          </cell>
          <cell r="C735" t="str">
            <v>N</v>
          </cell>
          <cell r="D735" t="str">
            <v>Arista</v>
          </cell>
        </row>
        <row r="736">
          <cell r="A736" t="str">
            <v>LFARIASY-04167-04-Q</v>
          </cell>
          <cell r="B736" t="str">
            <v>ASY-04167-04</v>
          </cell>
          <cell r="C736" t="str">
            <v>N</v>
          </cell>
          <cell r="D736" t="str">
            <v>Arista</v>
          </cell>
        </row>
        <row r="737">
          <cell r="A737" t="str">
            <v>LFARIASY-04167-05-Q</v>
          </cell>
          <cell r="B737" t="str">
            <v>ASY-04167-05</v>
          </cell>
          <cell r="C737" t="str">
            <v>N</v>
          </cell>
          <cell r="D737" t="str">
            <v>Arista</v>
          </cell>
        </row>
        <row r="738">
          <cell r="A738" t="str">
            <v>LFARIASY-04188-04-Q</v>
          </cell>
          <cell r="B738" t="str">
            <v>ASY-04188-04</v>
          </cell>
          <cell r="C738" t="str">
            <v>N</v>
          </cell>
          <cell r="D738" t="str">
            <v>Arista</v>
          </cell>
        </row>
        <row r="739">
          <cell r="A739" t="str">
            <v>LFARIASY-04188-05-Q</v>
          </cell>
          <cell r="B739" t="str">
            <v>ASY-04188-05</v>
          </cell>
          <cell r="C739" t="str">
            <v>N</v>
          </cell>
          <cell r="D739" t="str">
            <v>Arista</v>
          </cell>
        </row>
        <row r="740">
          <cell r="A740" t="str">
            <v>LFARIASY-04189-04-Q</v>
          </cell>
          <cell r="B740" t="str">
            <v>ASY-04189-04</v>
          </cell>
          <cell r="C740" t="str">
            <v>N</v>
          </cell>
          <cell r="D740" t="str">
            <v>Arista</v>
          </cell>
        </row>
        <row r="741">
          <cell r="A741" t="str">
            <v>LFARIASY-04190-08-Q</v>
          </cell>
          <cell r="B741" t="str">
            <v>ASY-04190-08</v>
          </cell>
          <cell r="C741" t="str">
            <v>N</v>
          </cell>
          <cell r="D741" t="str">
            <v>Arista</v>
          </cell>
        </row>
        <row r="742">
          <cell r="A742" t="str">
            <v>LFARIASY-04190-09-Q</v>
          </cell>
          <cell r="B742" t="str">
            <v>ASY-04190-09</v>
          </cell>
          <cell r="C742" t="str">
            <v>N</v>
          </cell>
          <cell r="D742" t="str">
            <v>Arista</v>
          </cell>
        </row>
        <row r="743">
          <cell r="A743" t="str">
            <v>LFARIASY-04315-03-Q</v>
          </cell>
          <cell r="B743" t="str">
            <v>ASY-04315-03</v>
          </cell>
          <cell r="C743" t="str">
            <v>N</v>
          </cell>
          <cell r="D743" t="str">
            <v>Arista</v>
          </cell>
        </row>
        <row r="744">
          <cell r="A744" t="str">
            <v>LFARIASY-04315-03</v>
          </cell>
          <cell r="B744" t="str">
            <v>ASY-04315-03</v>
          </cell>
          <cell r="C744" t="str">
            <v>N</v>
          </cell>
          <cell r="D744" t="str">
            <v>Arista</v>
          </cell>
        </row>
        <row r="745">
          <cell r="A745" t="str">
            <v>LFARIASY-04398-01-Q</v>
          </cell>
          <cell r="B745" t="str">
            <v>ASY-04398-01</v>
          </cell>
          <cell r="C745" t="str">
            <v>N</v>
          </cell>
          <cell r="D745" t="str">
            <v>Arista</v>
          </cell>
        </row>
        <row r="746">
          <cell r="A746" t="str">
            <v>LFARIASY-04398-02-Q</v>
          </cell>
          <cell r="B746" t="str">
            <v>ASY-04398-02</v>
          </cell>
          <cell r="C746" t="str">
            <v>N</v>
          </cell>
          <cell r="D746" t="str">
            <v>Arista</v>
          </cell>
        </row>
        <row r="747">
          <cell r="A747" t="str">
            <v>LFARIASY-04399-01-Q</v>
          </cell>
          <cell r="B747" t="str">
            <v>ASY-04399-01</v>
          </cell>
          <cell r="C747" t="str">
            <v>N</v>
          </cell>
          <cell r="D747" t="str">
            <v>Arista</v>
          </cell>
        </row>
        <row r="748">
          <cell r="A748" t="str">
            <v>LFARIASY-04399-02-Q</v>
          </cell>
          <cell r="B748" t="str">
            <v>ASY-04399-02</v>
          </cell>
          <cell r="C748" t="str">
            <v>N</v>
          </cell>
          <cell r="D748" t="str">
            <v>Arista</v>
          </cell>
        </row>
        <row r="749">
          <cell r="A749" t="str">
            <v>LFARIASY-04402-01</v>
          </cell>
          <cell r="B749" t="str">
            <v>ASY-04402-01</v>
          </cell>
          <cell r="C749" t="str">
            <v>N</v>
          </cell>
          <cell r="D749" t="str">
            <v>Arista</v>
          </cell>
        </row>
        <row r="750">
          <cell r="A750" t="str">
            <v>LFARIASY-04593-01-Q</v>
          </cell>
          <cell r="B750" t="str">
            <v>ASY-04593-01</v>
          </cell>
          <cell r="C750" t="str">
            <v>N</v>
          </cell>
          <cell r="D750" t="str">
            <v>Arista</v>
          </cell>
        </row>
        <row r="751">
          <cell r="A751" t="str">
            <v>LFARIASY-04836-02-Q</v>
          </cell>
          <cell r="B751" t="str">
            <v>ASY-04836-02</v>
          </cell>
          <cell r="C751" t="str">
            <v>N</v>
          </cell>
          <cell r="D751" t="str">
            <v>Arista</v>
          </cell>
        </row>
        <row r="752">
          <cell r="A752" t="str">
            <v>LFARIGSKT-00269</v>
          </cell>
          <cell r="B752" t="str">
            <v>GSKT-00269</v>
          </cell>
          <cell r="C752" t="str">
            <v>N</v>
          </cell>
          <cell r="D752" t="str">
            <v>Arista</v>
          </cell>
        </row>
        <row r="753">
          <cell r="A753" t="str">
            <v>LFARIGSKT-00292</v>
          </cell>
          <cell r="B753" t="str">
            <v>GSKT-00292</v>
          </cell>
          <cell r="C753" t="str">
            <v>N</v>
          </cell>
          <cell r="D753" t="str">
            <v>Arista</v>
          </cell>
        </row>
        <row r="754">
          <cell r="A754" t="str">
            <v>LFARIGSKT-00296-01</v>
          </cell>
          <cell r="B754" t="str">
            <v>GSKT-00296-01</v>
          </cell>
          <cell r="C754" t="str">
            <v>N</v>
          </cell>
          <cell r="D754" t="str">
            <v>Arista</v>
          </cell>
        </row>
        <row r="755">
          <cell r="A755" t="str">
            <v>LFARIGSKT-00324</v>
          </cell>
          <cell r="B755" t="str">
            <v>GSKT-00324</v>
          </cell>
          <cell r="C755" t="str">
            <v>N</v>
          </cell>
          <cell r="D755" t="str">
            <v>Arista</v>
          </cell>
        </row>
        <row r="756">
          <cell r="A756" t="str">
            <v>LFARIGSKT-00383-Q</v>
          </cell>
          <cell r="B756" t="str">
            <v>GSKT-00383</v>
          </cell>
          <cell r="C756" t="str">
            <v>N</v>
          </cell>
          <cell r="D756" t="str">
            <v>Arista</v>
          </cell>
        </row>
        <row r="757">
          <cell r="A757" t="str">
            <v>LFARIGSKT-00432-Q</v>
          </cell>
          <cell r="B757" t="str">
            <v>GSKT-00432</v>
          </cell>
          <cell r="C757" t="str">
            <v>N</v>
          </cell>
          <cell r="D757" t="str">
            <v>Arista</v>
          </cell>
        </row>
        <row r="758">
          <cell r="A758" t="str">
            <v>LFARILBL-00753-02</v>
          </cell>
          <cell r="B758" t="str">
            <v>LBL-00753-02</v>
          </cell>
          <cell r="C758" t="str">
            <v>N</v>
          </cell>
          <cell r="D758" t="str">
            <v>Arista</v>
          </cell>
        </row>
        <row r="759">
          <cell r="A759" t="str">
            <v>LFARILBL-00754-02</v>
          </cell>
          <cell r="B759" t="str">
            <v>LBL-00754-02</v>
          </cell>
          <cell r="C759" t="str">
            <v>N</v>
          </cell>
          <cell r="D759" t="str">
            <v>Arista</v>
          </cell>
        </row>
        <row r="760">
          <cell r="A760" t="str">
            <v>LFARILBL-00795-01</v>
          </cell>
          <cell r="B760" t="str">
            <v>LBL-00795-01</v>
          </cell>
          <cell r="C760" t="str">
            <v>N</v>
          </cell>
          <cell r="D760" t="str">
            <v>Arista</v>
          </cell>
        </row>
        <row r="761">
          <cell r="A761" t="str">
            <v>LFARILBL-00934-01-Q</v>
          </cell>
          <cell r="B761" t="str">
            <v>LBL-00934-01</v>
          </cell>
          <cell r="C761" t="str">
            <v>N</v>
          </cell>
          <cell r="D761" t="str">
            <v>Arista</v>
          </cell>
        </row>
        <row r="762">
          <cell r="A762" t="str">
            <v>LFARILBL-00968-01-Q</v>
          </cell>
          <cell r="B762" t="str">
            <v>LBL-00968-01</v>
          </cell>
          <cell r="C762" t="str">
            <v>N</v>
          </cell>
          <cell r="D762" t="str">
            <v>Arista</v>
          </cell>
        </row>
        <row r="763">
          <cell r="A763" t="str">
            <v>LFARILBL-01233-01-Q</v>
          </cell>
          <cell r="B763" t="str">
            <v>LBL-01233-01</v>
          </cell>
          <cell r="C763" t="str">
            <v>N</v>
          </cell>
          <cell r="D763" t="str">
            <v>Arista</v>
          </cell>
        </row>
        <row r="764">
          <cell r="A764" t="str">
            <v>LFARILBL-00922-01</v>
          </cell>
          <cell r="B764" t="str">
            <v>LBL-00922-01</v>
          </cell>
          <cell r="C764" t="str">
            <v>N</v>
          </cell>
          <cell r="D764" t="str">
            <v>Arista</v>
          </cell>
        </row>
        <row r="765">
          <cell r="A765" t="str">
            <v>LFARILBL-00922-02-Q</v>
          </cell>
          <cell r="B765" t="str">
            <v>LBL-00922-02</v>
          </cell>
          <cell r="C765" t="str">
            <v>N</v>
          </cell>
          <cell r="D765" t="str">
            <v>Arista</v>
          </cell>
        </row>
        <row r="766">
          <cell r="A766" t="str">
            <v>LFARIMECH-00675-01</v>
          </cell>
          <cell r="B766" t="str">
            <v>MECH-00675-01</v>
          </cell>
          <cell r="C766" t="str">
            <v>N</v>
          </cell>
          <cell r="D766" t="str">
            <v>Arista</v>
          </cell>
        </row>
        <row r="767">
          <cell r="A767" t="str">
            <v>LFARIMECH-00687-01</v>
          </cell>
          <cell r="B767" t="str">
            <v>MECH-00687-01</v>
          </cell>
          <cell r="C767" t="str">
            <v>N</v>
          </cell>
          <cell r="D767" t="str">
            <v>Arista</v>
          </cell>
        </row>
        <row r="768">
          <cell r="A768" t="str">
            <v>LFARISMECH-00848-01</v>
          </cell>
          <cell r="B768" t="str">
            <v>MECH-00848-01</v>
          </cell>
          <cell r="C768" t="str">
            <v>N</v>
          </cell>
          <cell r="D768" t="str">
            <v>Arista</v>
          </cell>
        </row>
        <row r="769">
          <cell r="A769" t="str">
            <v>LFARIMECH-01643-02</v>
          </cell>
          <cell r="B769" t="str">
            <v>MECH-01643-02</v>
          </cell>
          <cell r="C769" t="str">
            <v>N</v>
          </cell>
          <cell r="D769" t="str">
            <v>Arista</v>
          </cell>
        </row>
        <row r="770">
          <cell r="A770" t="str">
            <v>LFARIMECH-01653-01-Q</v>
          </cell>
          <cell r="B770" t="str">
            <v>MECH-01653-01</v>
          </cell>
          <cell r="C770" t="str">
            <v>N</v>
          </cell>
          <cell r="D770" t="str">
            <v>Arista</v>
          </cell>
        </row>
        <row r="771">
          <cell r="A771" t="str">
            <v>LFARIMECH-01666-02-Q</v>
          </cell>
          <cell r="B771" t="str">
            <v>MECH-01666-02</v>
          </cell>
          <cell r="C771" t="str">
            <v>N</v>
          </cell>
          <cell r="D771" t="str">
            <v>Arista</v>
          </cell>
        </row>
        <row r="772">
          <cell r="A772" t="str">
            <v>LFARISMECH-01671-01</v>
          </cell>
          <cell r="B772" t="str">
            <v>MECH-01671-01</v>
          </cell>
          <cell r="C772" t="str">
            <v>N</v>
          </cell>
          <cell r="D772" t="str">
            <v>Arista</v>
          </cell>
        </row>
        <row r="773">
          <cell r="A773" t="str">
            <v>LFARISMECH-01672-01</v>
          </cell>
          <cell r="B773" t="str">
            <v>MECH-01672-01</v>
          </cell>
          <cell r="C773" t="str">
            <v>N</v>
          </cell>
          <cell r="D773" t="str">
            <v>Arista</v>
          </cell>
        </row>
        <row r="774">
          <cell r="A774" t="str">
            <v>LFARIMECH-01853-01-Q</v>
          </cell>
          <cell r="B774" t="str">
            <v>MECH-01853-01</v>
          </cell>
          <cell r="C774" t="str">
            <v>N</v>
          </cell>
          <cell r="D774" t="str">
            <v>Arista</v>
          </cell>
        </row>
        <row r="775">
          <cell r="A775" t="str">
            <v>LFARIMECH-01853-02-Q</v>
          </cell>
          <cell r="B775" t="str">
            <v>MECH-01853-02</v>
          </cell>
          <cell r="C775" t="str">
            <v>N</v>
          </cell>
          <cell r="D775" t="str">
            <v>Arista</v>
          </cell>
        </row>
        <row r="776">
          <cell r="A776" t="str">
            <v>LFARIMECH-01853-03-Q</v>
          </cell>
          <cell r="B776" t="str">
            <v>MECH-01853-03</v>
          </cell>
          <cell r="C776" t="str">
            <v>N</v>
          </cell>
          <cell r="D776" t="str">
            <v>Arista</v>
          </cell>
        </row>
        <row r="777">
          <cell r="A777" t="str">
            <v>LFARIMECH-01925-03-Q</v>
          </cell>
          <cell r="B777" t="str">
            <v>MECH-01925-03</v>
          </cell>
          <cell r="C777" t="str">
            <v>N</v>
          </cell>
          <cell r="D777" t="str">
            <v>Arista</v>
          </cell>
        </row>
        <row r="778">
          <cell r="A778" t="str">
            <v>LFARIMECH-01925-05-Q</v>
          </cell>
          <cell r="B778" t="str">
            <v>MECH-01925-05</v>
          </cell>
          <cell r="C778" t="str">
            <v>N</v>
          </cell>
          <cell r="D778" t="str">
            <v>Arista</v>
          </cell>
        </row>
        <row r="779">
          <cell r="A779" t="str">
            <v>LFARIMTL-00254-03</v>
          </cell>
          <cell r="B779" t="str">
            <v>MTL-00254-03</v>
          </cell>
          <cell r="C779" t="str">
            <v>N</v>
          </cell>
          <cell r="D779" t="str">
            <v>Arista</v>
          </cell>
        </row>
        <row r="780">
          <cell r="A780" t="str">
            <v>LFARIMTL-01066-02</v>
          </cell>
          <cell r="B780" t="str">
            <v>MTL-01066-02</v>
          </cell>
          <cell r="C780" t="str">
            <v>N</v>
          </cell>
          <cell r="D780" t="str">
            <v>Arista</v>
          </cell>
        </row>
        <row r="781">
          <cell r="A781" t="str">
            <v>LFARIMTL-01541-01</v>
          </cell>
          <cell r="B781" t="str">
            <v>MTL-01541-01</v>
          </cell>
          <cell r="C781" t="str">
            <v>N</v>
          </cell>
          <cell r="D781" t="str">
            <v>Arista</v>
          </cell>
        </row>
        <row r="782">
          <cell r="A782" t="str">
            <v>LFARIMTL-01593-01</v>
          </cell>
          <cell r="B782" t="str">
            <v>MTL-01593-01</v>
          </cell>
          <cell r="C782" t="str">
            <v>N</v>
          </cell>
          <cell r="D782" t="str">
            <v>Arista</v>
          </cell>
        </row>
        <row r="783">
          <cell r="A783" t="str">
            <v>LFARIMTL-02773-02-Q</v>
          </cell>
          <cell r="B783" t="str">
            <v>MTL-02773-02</v>
          </cell>
          <cell r="C783" t="str">
            <v>N</v>
          </cell>
          <cell r="D783" t="str">
            <v>Arista</v>
          </cell>
        </row>
        <row r="784">
          <cell r="A784" t="str">
            <v>LFARIPKG-00110</v>
          </cell>
          <cell r="B784" t="str">
            <v>PKG-00110</v>
          </cell>
          <cell r="C784" t="str">
            <v>N</v>
          </cell>
          <cell r="D784" t="str">
            <v>Arista</v>
          </cell>
        </row>
        <row r="785">
          <cell r="A785" t="str">
            <v>LFARIPKG-00120-02</v>
          </cell>
          <cell r="B785" t="str">
            <v>PKG-00120-02</v>
          </cell>
          <cell r="C785" t="str">
            <v>N</v>
          </cell>
          <cell r="D785" t="str">
            <v>Arista</v>
          </cell>
        </row>
        <row r="786">
          <cell r="A786" t="str">
            <v>LFARIPKG-00130-01</v>
          </cell>
          <cell r="B786" t="str">
            <v>PKG-00130-01</v>
          </cell>
          <cell r="C786" t="str">
            <v>N</v>
          </cell>
          <cell r="D786" t="str">
            <v>Arista</v>
          </cell>
        </row>
        <row r="787">
          <cell r="A787" t="str">
            <v>LFARIPKG-00138-01</v>
          </cell>
          <cell r="B787" t="str">
            <v>PKG-00138-01</v>
          </cell>
          <cell r="C787" t="str">
            <v>N</v>
          </cell>
          <cell r="D787" t="str">
            <v>Arista</v>
          </cell>
        </row>
        <row r="788">
          <cell r="A788" t="str">
            <v>LFARIPKG-00145-01</v>
          </cell>
          <cell r="B788" t="str">
            <v>PKG-00145-01</v>
          </cell>
          <cell r="C788" t="str">
            <v>N</v>
          </cell>
          <cell r="D788" t="str">
            <v>Arista</v>
          </cell>
        </row>
        <row r="789">
          <cell r="A789" t="str">
            <v>LFARIPKG-00146-01</v>
          </cell>
          <cell r="B789" t="str">
            <v>PKG-00146-01</v>
          </cell>
          <cell r="C789" t="str">
            <v>N</v>
          </cell>
          <cell r="D789" t="str">
            <v>Arista</v>
          </cell>
        </row>
        <row r="790">
          <cell r="A790" t="str">
            <v>LFARIPKG-00147-02</v>
          </cell>
          <cell r="B790" t="str">
            <v>PKG-00147-02</v>
          </cell>
          <cell r="C790" t="str">
            <v>N</v>
          </cell>
          <cell r="D790" t="str">
            <v>Arista</v>
          </cell>
        </row>
        <row r="791">
          <cell r="A791" t="str">
            <v>LFARIPKG-00148-01</v>
          </cell>
          <cell r="B791" t="str">
            <v>PKG-00148-01</v>
          </cell>
          <cell r="C791" t="str">
            <v>N</v>
          </cell>
          <cell r="D791" t="str">
            <v>Arista</v>
          </cell>
        </row>
        <row r="792">
          <cell r="A792" t="str">
            <v>LFARIPKG-00149-01</v>
          </cell>
          <cell r="B792" t="str">
            <v>PKG-00149-01</v>
          </cell>
          <cell r="C792" t="str">
            <v>N</v>
          </cell>
          <cell r="D792" t="str">
            <v>Arista</v>
          </cell>
        </row>
        <row r="793">
          <cell r="A793" t="str">
            <v>LFARIPKG-00150-01</v>
          </cell>
          <cell r="B793" t="str">
            <v>PKG-00150-01</v>
          </cell>
          <cell r="C793" t="str">
            <v>N</v>
          </cell>
          <cell r="D793" t="str">
            <v>Arista</v>
          </cell>
        </row>
        <row r="794">
          <cell r="A794" t="str">
            <v>LFARIPKG-00152-02</v>
          </cell>
          <cell r="B794" t="str">
            <v>PKG-00152-02</v>
          </cell>
          <cell r="C794" t="str">
            <v>N</v>
          </cell>
          <cell r="D794" t="str">
            <v>Arista</v>
          </cell>
        </row>
        <row r="795">
          <cell r="A795" t="str">
            <v>LFARIPKG-00171-01</v>
          </cell>
          <cell r="B795" t="str">
            <v>PKG-00171-01</v>
          </cell>
          <cell r="C795" t="str">
            <v>N</v>
          </cell>
          <cell r="D795" t="str">
            <v>Arista</v>
          </cell>
        </row>
        <row r="796">
          <cell r="A796" t="str">
            <v>LFARIPKG-00198-02</v>
          </cell>
          <cell r="B796" t="str">
            <v>PKG-00198-02</v>
          </cell>
          <cell r="C796" t="str">
            <v>N</v>
          </cell>
          <cell r="D796" t="str">
            <v>Arista</v>
          </cell>
        </row>
        <row r="797">
          <cell r="A797" t="str">
            <v>LFARIPKG-00209-01</v>
          </cell>
          <cell r="B797" t="str">
            <v>PKG-00209-01</v>
          </cell>
          <cell r="C797" t="str">
            <v>N</v>
          </cell>
          <cell r="D797" t="str">
            <v>Arista</v>
          </cell>
        </row>
        <row r="798">
          <cell r="A798" t="str">
            <v>LFARIPKG-00211-01</v>
          </cell>
          <cell r="B798" t="str">
            <v>PKG-00211-01</v>
          </cell>
          <cell r="C798" t="str">
            <v>N</v>
          </cell>
          <cell r="D798" t="str">
            <v>Arista</v>
          </cell>
        </row>
        <row r="799">
          <cell r="A799" t="str">
            <v>LFARIPKG-00212-01</v>
          </cell>
          <cell r="B799" t="str">
            <v>PKG-00212-01</v>
          </cell>
          <cell r="C799" t="str">
            <v>N</v>
          </cell>
          <cell r="D799" t="str">
            <v>Arista</v>
          </cell>
        </row>
        <row r="800">
          <cell r="A800" t="str">
            <v>LFARIPKG-00215-01</v>
          </cell>
          <cell r="B800" t="str">
            <v>PKG-00215-01</v>
          </cell>
          <cell r="C800" t="str">
            <v>N</v>
          </cell>
          <cell r="D800" t="str">
            <v>Arista</v>
          </cell>
        </row>
        <row r="801">
          <cell r="A801" t="str">
            <v>LFARIPKG-00217-01</v>
          </cell>
          <cell r="B801" t="str">
            <v>PKG-00217-01</v>
          </cell>
          <cell r="C801" t="str">
            <v>N</v>
          </cell>
          <cell r="D801" t="str">
            <v>Arista</v>
          </cell>
        </row>
        <row r="802">
          <cell r="A802" t="str">
            <v>LFARIPKG-00232-02</v>
          </cell>
          <cell r="B802" t="str">
            <v>PKG-00232-02</v>
          </cell>
          <cell r="C802" t="str">
            <v>N</v>
          </cell>
          <cell r="D802" t="str">
            <v>Arista</v>
          </cell>
        </row>
        <row r="803">
          <cell r="A803" t="str">
            <v>LFARIPKG-00234-01</v>
          </cell>
          <cell r="B803" t="str">
            <v>PKG-00234-01</v>
          </cell>
          <cell r="C803" t="str">
            <v>N</v>
          </cell>
          <cell r="D803" t="str">
            <v>Arista</v>
          </cell>
        </row>
        <row r="804">
          <cell r="A804" t="str">
            <v>LFARIPKG-00235-01</v>
          </cell>
          <cell r="B804" t="str">
            <v>PKG-00235-01</v>
          </cell>
          <cell r="C804" t="str">
            <v>N</v>
          </cell>
          <cell r="D804" t="str">
            <v>Arista</v>
          </cell>
        </row>
        <row r="805">
          <cell r="A805" t="str">
            <v>LFARIPKG-00236-02</v>
          </cell>
          <cell r="B805" t="str">
            <v>PKG-00236-02</v>
          </cell>
          <cell r="C805" t="str">
            <v>N</v>
          </cell>
          <cell r="D805" t="str">
            <v>Arista</v>
          </cell>
        </row>
        <row r="806">
          <cell r="A806" t="str">
            <v>LFARIPKG-00236-04</v>
          </cell>
          <cell r="B806" t="str">
            <v>PKG-00236-04</v>
          </cell>
          <cell r="C806" t="str">
            <v>N</v>
          </cell>
          <cell r="D806" t="str">
            <v>Arista</v>
          </cell>
        </row>
        <row r="807">
          <cell r="A807" t="str">
            <v>LFARIPKG-00246-03</v>
          </cell>
          <cell r="B807" t="str">
            <v>PKG-00246-03</v>
          </cell>
          <cell r="C807" t="str">
            <v>N</v>
          </cell>
          <cell r="D807" t="str">
            <v>Arista</v>
          </cell>
        </row>
        <row r="808">
          <cell r="A808" t="str">
            <v>LFARIPKG-00247-02</v>
          </cell>
          <cell r="B808" t="str">
            <v>PKG-00247-02</v>
          </cell>
          <cell r="C808" t="str">
            <v>N</v>
          </cell>
          <cell r="D808" t="str">
            <v>Arista</v>
          </cell>
        </row>
        <row r="809">
          <cell r="A809" t="str">
            <v>LFARIPKG-00252-01</v>
          </cell>
          <cell r="B809" t="str">
            <v>PKG-00252-01</v>
          </cell>
          <cell r="C809" t="str">
            <v>N</v>
          </cell>
          <cell r="D809" t="str">
            <v>Arista</v>
          </cell>
        </row>
        <row r="810">
          <cell r="A810" t="str">
            <v>LFARIPKG-00254-02</v>
          </cell>
          <cell r="B810" t="str">
            <v>PKG-00254-02</v>
          </cell>
          <cell r="C810" t="str">
            <v>N</v>
          </cell>
          <cell r="D810" t="str">
            <v>Arista</v>
          </cell>
        </row>
        <row r="811">
          <cell r="A811" t="str">
            <v>LFARIPKG-00254-03</v>
          </cell>
          <cell r="B811" t="str">
            <v>PKG-00254-03</v>
          </cell>
          <cell r="C811" t="str">
            <v>N</v>
          </cell>
          <cell r="D811" t="str">
            <v>Arista</v>
          </cell>
        </row>
        <row r="812">
          <cell r="A812" t="str">
            <v>LFARIPKG-00256-03</v>
          </cell>
          <cell r="B812" t="str">
            <v>PKG-00256-03</v>
          </cell>
          <cell r="C812" t="str">
            <v>N</v>
          </cell>
          <cell r="D812" t="str">
            <v>Arista</v>
          </cell>
        </row>
        <row r="813">
          <cell r="A813" t="str">
            <v>LFARIPKG-00257-01</v>
          </cell>
          <cell r="B813" t="str">
            <v>PKG-00257-01</v>
          </cell>
          <cell r="C813" t="str">
            <v>N</v>
          </cell>
          <cell r="D813" t="str">
            <v>Arista</v>
          </cell>
        </row>
        <row r="814">
          <cell r="A814" t="str">
            <v>LFARIPKG-00259-02</v>
          </cell>
          <cell r="B814" t="str">
            <v>PKG-00259-02</v>
          </cell>
          <cell r="C814" t="str">
            <v>N</v>
          </cell>
          <cell r="D814" t="str">
            <v>Arista</v>
          </cell>
        </row>
        <row r="815">
          <cell r="A815" t="str">
            <v>LFARIPKG-00259-03-Q</v>
          </cell>
          <cell r="B815" t="str">
            <v>PKG-00259-03</v>
          </cell>
          <cell r="C815" t="str">
            <v>N</v>
          </cell>
          <cell r="D815" t="str">
            <v>Arista</v>
          </cell>
        </row>
        <row r="816">
          <cell r="A816" t="str">
            <v>LFARIPKG-00276-02</v>
          </cell>
          <cell r="B816" t="str">
            <v>PKG-00276-02</v>
          </cell>
          <cell r="C816" t="str">
            <v>N</v>
          </cell>
          <cell r="D816" t="str">
            <v>Arista</v>
          </cell>
        </row>
        <row r="817">
          <cell r="A817" t="str">
            <v>LFARIPKG-00284-01</v>
          </cell>
          <cell r="B817" t="str">
            <v>PKG-00284-01</v>
          </cell>
          <cell r="C817" t="str">
            <v>N</v>
          </cell>
          <cell r="D817" t="str">
            <v>Arista</v>
          </cell>
        </row>
        <row r="818">
          <cell r="A818" t="str">
            <v>LFARIPKG-00285-01</v>
          </cell>
          <cell r="B818" t="str">
            <v>PKG-00285-01</v>
          </cell>
          <cell r="C818" t="str">
            <v>N</v>
          </cell>
          <cell r="D818" t="str">
            <v>Arista</v>
          </cell>
        </row>
        <row r="819">
          <cell r="A819" t="str">
            <v>LFARIPKG-00286-01</v>
          </cell>
          <cell r="B819" t="str">
            <v>PKG-00286-01</v>
          </cell>
          <cell r="C819" t="str">
            <v>N</v>
          </cell>
          <cell r="D819" t="str">
            <v>Arista</v>
          </cell>
        </row>
        <row r="820">
          <cell r="A820" t="str">
            <v>LFARIPKG-00287-02</v>
          </cell>
          <cell r="B820" t="str">
            <v>PKG-00287-02</v>
          </cell>
          <cell r="C820" t="str">
            <v>N</v>
          </cell>
          <cell r="D820" t="str">
            <v>Arista</v>
          </cell>
        </row>
        <row r="821">
          <cell r="A821" t="str">
            <v>LFARIPKG-00288-02</v>
          </cell>
          <cell r="B821" t="str">
            <v>PKG-00288-02</v>
          </cell>
          <cell r="C821" t="str">
            <v>N</v>
          </cell>
          <cell r="D821" t="str">
            <v>Arista</v>
          </cell>
        </row>
        <row r="822">
          <cell r="A822" t="str">
            <v>LFARIPKG-00290-01</v>
          </cell>
          <cell r="B822" t="str">
            <v>PKG-00290-01</v>
          </cell>
          <cell r="C822" t="str">
            <v>N</v>
          </cell>
          <cell r="D822" t="str">
            <v>Arista</v>
          </cell>
        </row>
        <row r="823">
          <cell r="A823" t="str">
            <v>LFARIPKG-00292-01</v>
          </cell>
          <cell r="B823" t="str">
            <v>PKG-00292-01</v>
          </cell>
          <cell r="C823" t="str">
            <v>N</v>
          </cell>
          <cell r="D823" t="str">
            <v>Arista</v>
          </cell>
        </row>
        <row r="824">
          <cell r="A824" t="str">
            <v>LFARIPKG-00297-01</v>
          </cell>
          <cell r="B824" t="str">
            <v>PKG-00297-01</v>
          </cell>
          <cell r="C824" t="str">
            <v>N</v>
          </cell>
          <cell r="D824" t="str">
            <v>Arista</v>
          </cell>
        </row>
        <row r="825">
          <cell r="A825" t="str">
            <v>LFARIPKG-00299-01</v>
          </cell>
          <cell r="B825" t="str">
            <v>PKG-00299-01</v>
          </cell>
          <cell r="C825" t="str">
            <v>N</v>
          </cell>
          <cell r="D825" t="str">
            <v>Arista</v>
          </cell>
        </row>
        <row r="826">
          <cell r="A826" t="str">
            <v>LFARIPKG-00351-01</v>
          </cell>
          <cell r="B826" t="str">
            <v>PKG-00351-01</v>
          </cell>
          <cell r="C826" t="str">
            <v>N</v>
          </cell>
          <cell r="D826" t="str">
            <v>Arista</v>
          </cell>
        </row>
        <row r="827">
          <cell r="A827" t="str">
            <v>LFARIPKG-00352-01</v>
          </cell>
          <cell r="B827" t="str">
            <v>PKG-00352-01</v>
          </cell>
          <cell r="C827" t="str">
            <v>N</v>
          </cell>
          <cell r="D827" t="str">
            <v>Arista</v>
          </cell>
        </row>
        <row r="828">
          <cell r="A828" t="str">
            <v>LFARIPKG-00353-01</v>
          </cell>
          <cell r="B828" t="str">
            <v>PKG-00353-01</v>
          </cell>
          <cell r="C828" t="str">
            <v>N</v>
          </cell>
          <cell r="D828" t="str">
            <v>Arista</v>
          </cell>
        </row>
        <row r="829">
          <cell r="A829" t="str">
            <v>LFARIPKG-00389-01</v>
          </cell>
          <cell r="B829" t="str">
            <v>PKG-00389-01</v>
          </cell>
          <cell r="C829" t="str">
            <v>N</v>
          </cell>
          <cell r="D829" t="str">
            <v>Arista</v>
          </cell>
        </row>
        <row r="830">
          <cell r="A830" t="str">
            <v>LFARIPKG-00391-01</v>
          </cell>
          <cell r="B830" t="str">
            <v>PKG-00391-01</v>
          </cell>
          <cell r="C830" t="str">
            <v>N</v>
          </cell>
          <cell r="D830" t="str">
            <v>Arista</v>
          </cell>
        </row>
        <row r="831">
          <cell r="A831" t="str">
            <v>LFARIPKG-00393-01</v>
          </cell>
          <cell r="B831" t="str">
            <v>PKG-00393-01</v>
          </cell>
          <cell r="C831" t="str">
            <v>N</v>
          </cell>
          <cell r="D831" t="str">
            <v>Arista</v>
          </cell>
        </row>
        <row r="832">
          <cell r="A832" t="str">
            <v>LFARIPKG-00395</v>
          </cell>
          <cell r="B832" t="str">
            <v>PKG-00395</v>
          </cell>
          <cell r="C832" t="str">
            <v>N</v>
          </cell>
          <cell r="D832" t="str">
            <v>Arista</v>
          </cell>
        </row>
        <row r="833">
          <cell r="A833" t="str">
            <v>LFARIPKG-00403-01</v>
          </cell>
          <cell r="B833" t="str">
            <v>PKG-00403-01</v>
          </cell>
          <cell r="C833" t="str">
            <v>N</v>
          </cell>
          <cell r="D833" t="str">
            <v>Arista</v>
          </cell>
        </row>
        <row r="834">
          <cell r="A834" t="str">
            <v>LFARIPKG-00407-01</v>
          </cell>
          <cell r="B834" t="str">
            <v>PKG-00407-01</v>
          </cell>
          <cell r="C834" t="str">
            <v>N</v>
          </cell>
          <cell r="D834" t="str">
            <v>Arista</v>
          </cell>
        </row>
        <row r="835">
          <cell r="A835" t="str">
            <v>LFARIPKG-00415-01</v>
          </cell>
          <cell r="B835" t="str">
            <v>PKG-00415-01</v>
          </cell>
          <cell r="C835" t="str">
            <v>N</v>
          </cell>
          <cell r="D835" t="str">
            <v>Arista</v>
          </cell>
        </row>
        <row r="836">
          <cell r="A836" t="str">
            <v>LFARIPKG-00420-01</v>
          </cell>
          <cell r="B836" t="str">
            <v>PKG-00420-01</v>
          </cell>
          <cell r="C836" t="str">
            <v>N</v>
          </cell>
          <cell r="D836" t="str">
            <v>Arista</v>
          </cell>
        </row>
        <row r="837">
          <cell r="A837" t="str">
            <v>LFARIPKG-00425-01</v>
          </cell>
          <cell r="B837" t="str">
            <v>PKG-00425-01</v>
          </cell>
          <cell r="C837" t="str">
            <v>N</v>
          </cell>
          <cell r="D837" t="str">
            <v>Arista</v>
          </cell>
        </row>
        <row r="838">
          <cell r="A838" t="str">
            <v>LFARIPKG-00451-01</v>
          </cell>
          <cell r="B838" t="str">
            <v>PKG-00451-01</v>
          </cell>
          <cell r="C838" t="str">
            <v>N</v>
          </cell>
          <cell r="D838" t="str">
            <v>Arista</v>
          </cell>
        </row>
        <row r="839">
          <cell r="A839" t="str">
            <v>LFARIPKG-00452-01</v>
          </cell>
          <cell r="B839" t="str">
            <v>PKG-00452-01</v>
          </cell>
          <cell r="C839" t="str">
            <v>N</v>
          </cell>
          <cell r="D839" t="str">
            <v>Arista</v>
          </cell>
        </row>
        <row r="840">
          <cell r="A840" t="str">
            <v>LFARIPKG-00454-01</v>
          </cell>
          <cell r="B840" t="str">
            <v>PKG-00454-01</v>
          </cell>
          <cell r="C840" t="str">
            <v>N</v>
          </cell>
          <cell r="D840" t="str">
            <v>Arista</v>
          </cell>
        </row>
        <row r="841">
          <cell r="A841" t="str">
            <v>LFARIPKG-00459-01</v>
          </cell>
          <cell r="B841" t="str">
            <v>PKG-00459-01</v>
          </cell>
          <cell r="C841" t="str">
            <v>N</v>
          </cell>
          <cell r="D841" t="str">
            <v>Arista</v>
          </cell>
        </row>
        <row r="842">
          <cell r="A842" t="str">
            <v>LFARIPKG-00460-01</v>
          </cell>
          <cell r="B842" t="str">
            <v>PKG-00460-01</v>
          </cell>
          <cell r="C842" t="str">
            <v>N</v>
          </cell>
          <cell r="D842" t="str">
            <v>Arista</v>
          </cell>
        </row>
        <row r="843">
          <cell r="A843" t="str">
            <v>LFARIPKG-00467-01</v>
          </cell>
          <cell r="B843" t="str">
            <v>PKG-00467-01</v>
          </cell>
          <cell r="C843" t="str">
            <v>N</v>
          </cell>
          <cell r="D843" t="str">
            <v>Arista</v>
          </cell>
        </row>
        <row r="844">
          <cell r="A844" t="str">
            <v>LFARIPKG-00549-01</v>
          </cell>
          <cell r="B844" t="str">
            <v>PKG-00549-01</v>
          </cell>
          <cell r="C844" t="str">
            <v>N</v>
          </cell>
          <cell r="D844" t="str">
            <v>Arista</v>
          </cell>
        </row>
        <row r="845">
          <cell r="A845" t="str">
            <v>LFARIPKG-00550-01</v>
          </cell>
          <cell r="B845" t="str">
            <v>PKG-00550-01</v>
          </cell>
          <cell r="C845" t="str">
            <v>N</v>
          </cell>
          <cell r="D845" t="str">
            <v>Arista</v>
          </cell>
        </row>
        <row r="846">
          <cell r="A846" t="str">
            <v>LFARIPKG-00571-01</v>
          </cell>
          <cell r="B846" t="str">
            <v>PKG-00571-01</v>
          </cell>
          <cell r="C846" t="str">
            <v>N</v>
          </cell>
          <cell r="D846" t="str">
            <v>Arista</v>
          </cell>
        </row>
        <row r="847">
          <cell r="A847" t="str">
            <v>LFARIPKG-00582-01</v>
          </cell>
          <cell r="B847" t="str">
            <v>PKG-00582-01</v>
          </cell>
          <cell r="C847" t="str">
            <v>N</v>
          </cell>
          <cell r="D847" t="str">
            <v>Arista</v>
          </cell>
        </row>
        <row r="848">
          <cell r="A848" t="str">
            <v>LFARIPKG-00583-01</v>
          </cell>
          <cell r="B848" t="str">
            <v>PKG-00583-01</v>
          </cell>
          <cell r="C848" t="str">
            <v>N</v>
          </cell>
          <cell r="D848" t="str">
            <v>Arista</v>
          </cell>
        </row>
        <row r="849">
          <cell r="A849" t="str">
            <v>LFARIPKG-00601-01</v>
          </cell>
          <cell r="B849" t="str">
            <v>PKG-00601-01</v>
          </cell>
          <cell r="C849" t="str">
            <v>N</v>
          </cell>
          <cell r="D849" t="str">
            <v>Arista</v>
          </cell>
        </row>
        <row r="850">
          <cell r="A850" t="str">
            <v>LFARIPKG-00601-02</v>
          </cell>
          <cell r="B850" t="str">
            <v>PKG-00601-02</v>
          </cell>
          <cell r="C850" t="str">
            <v>N</v>
          </cell>
          <cell r="D850" t="str">
            <v>Arista</v>
          </cell>
        </row>
        <row r="851">
          <cell r="A851" t="str">
            <v>LFARIPKG-00613-01</v>
          </cell>
          <cell r="B851" t="str">
            <v>PKG-00613-01</v>
          </cell>
          <cell r="C851" t="str">
            <v>N</v>
          </cell>
          <cell r="D851" t="str">
            <v>Arista</v>
          </cell>
        </row>
        <row r="852">
          <cell r="A852" t="str">
            <v>LFARIPKG-00614-01</v>
          </cell>
          <cell r="B852" t="str">
            <v>PKG-00614-01</v>
          </cell>
          <cell r="C852" t="str">
            <v>N</v>
          </cell>
          <cell r="D852" t="str">
            <v>Arista</v>
          </cell>
        </row>
        <row r="853">
          <cell r="A853" t="str">
            <v>LFARIPKG-00615-01</v>
          </cell>
          <cell r="B853" t="str">
            <v>PKG-00615-01</v>
          </cell>
          <cell r="C853" t="str">
            <v>N</v>
          </cell>
          <cell r="D853" t="str">
            <v>Arista</v>
          </cell>
        </row>
        <row r="854">
          <cell r="A854" t="str">
            <v>LFARIPKG-00622-01</v>
          </cell>
          <cell r="B854" t="str">
            <v>PKG-00622-01</v>
          </cell>
          <cell r="C854" t="str">
            <v>N</v>
          </cell>
          <cell r="D854" t="str">
            <v>Arista</v>
          </cell>
        </row>
        <row r="855">
          <cell r="A855" t="str">
            <v>LFARIPKG-00623-01</v>
          </cell>
          <cell r="B855" t="str">
            <v>PKG-00623-01</v>
          </cell>
          <cell r="C855" t="str">
            <v>N</v>
          </cell>
          <cell r="D855" t="str">
            <v>Arista</v>
          </cell>
        </row>
        <row r="856">
          <cell r="A856" t="str">
            <v>LFARIPKG-00624-01</v>
          </cell>
          <cell r="B856" t="str">
            <v>PKG-00624-01</v>
          </cell>
          <cell r="C856" t="str">
            <v>N</v>
          </cell>
          <cell r="D856" t="str">
            <v>Arista</v>
          </cell>
        </row>
        <row r="857">
          <cell r="A857" t="str">
            <v>LFARIPKG-00625-01</v>
          </cell>
          <cell r="B857" t="str">
            <v>PKG-00625-01</v>
          </cell>
          <cell r="C857" t="str">
            <v>N</v>
          </cell>
          <cell r="D857" t="str">
            <v>Arista</v>
          </cell>
        </row>
        <row r="858">
          <cell r="A858" t="str">
            <v>LFARIPKG-00626-01</v>
          </cell>
          <cell r="B858" t="str">
            <v>PKG-00626-01</v>
          </cell>
          <cell r="C858" t="str">
            <v>N</v>
          </cell>
          <cell r="D858" t="str">
            <v>Arista</v>
          </cell>
        </row>
        <row r="859">
          <cell r="A859" t="str">
            <v>LFARIPKG-00628-01</v>
          </cell>
          <cell r="B859" t="str">
            <v>PKG-00628-01</v>
          </cell>
          <cell r="C859" t="str">
            <v>N</v>
          </cell>
          <cell r="D859" t="str">
            <v>Arista</v>
          </cell>
        </row>
        <row r="860">
          <cell r="A860" t="str">
            <v>LFARIPKG-00644-01</v>
          </cell>
          <cell r="B860" t="str">
            <v>PKG-00644-01</v>
          </cell>
          <cell r="C860" t="str">
            <v>N</v>
          </cell>
          <cell r="D860" t="str">
            <v>Arista</v>
          </cell>
        </row>
        <row r="861">
          <cell r="A861" t="str">
            <v>LFARIPKG-00651-01</v>
          </cell>
          <cell r="B861" t="str">
            <v>PKG-00651-01</v>
          </cell>
          <cell r="C861" t="str">
            <v>N</v>
          </cell>
          <cell r="D861" t="str">
            <v>Arista</v>
          </cell>
        </row>
        <row r="862">
          <cell r="A862" t="str">
            <v>LFARIPKG-00670-01</v>
          </cell>
          <cell r="B862" t="str">
            <v>PKG-00670-01</v>
          </cell>
          <cell r="C862" t="str">
            <v>N</v>
          </cell>
          <cell r="D862" t="str">
            <v>Arista</v>
          </cell>
        </row>
        <row r="863">
          <cell r="A863" t="str">
            <v>LFARIPKG-00671-01</v>
          </cell>
          <cell r="B863" t="str">
            <v>PKG-00671-01</v>
          </cell>
          <cell r="C863" t="str">
            <v>N</v>
          </cell>
          <cell r="D863" t="str">
            <v>Arista</v>
          </cell>
        </row>
        <row r="864">
          <cell r="A864" t="str">
            <v>LFARIPKG-00675-01</v>
          </cell>
          <cell r="B864" t="str">
            <v>PKG-00675-01</v>
          </cell>
          <cell r="C864" t="str">
            <v>N</v>
          </cell>
          <cell r="D864" t="str">
            <v>Arista</v>
          </cell>
        </row>
        <row r="865">
          <cell r="A865" t="str">
            <v>LFARIPKG-00678-01</v>
          </cell>
          <cell r="B865" t="str">
            <v>PKG-00678-01</v>
          </cell>
          <cell r="C865" t="str">
            <v>N</v>
          </cell>
          <cell r="D865" t="str">
            <v>Arista</v>
          </cell>
        </row>
        <row r="866">
          <cell r="A866" t="str">
            <v>LFARIPKG-00685-01</v>
          </cell>
          <cell r="B866" t="str">
            <v>PKG-00685-01</v>
          </cell>
          <cell r="C866" t="str">
            <v>N</v>
          </cell>
          <cell r="D866" t="str">
            <v>Arista</v>
          </cell>
        </row>
        <row r="867">
          <cell r="A867" t="str">
            <v>LFARIPKG-00689-01</v>
          </cell>
          <cell r="B867" t="str">
            <v>PKG-00689-01</v>
          </cell>
          <cell r="C867" t="str">
            <v>N</v>
          </cell>
          <cell r="D867" t="str">
            <v>Arista</v>
          </cell>
        </row>
        <row r="868">
          <cell r="A868" t="str">
            <v>LFARIPKG-00709-01</v>
          </cell>
          <cell r="B868" t="str">
            <v>PKG-00709-01</v>
          </cell>
          <cell r="C868" t="str">
            <v>N</v>
          </cell>
          <cell r="D868" t="str">
            <v>Arista</v>
          </cell>
        </row>
        <row r="869">
          <cell r="A869" t="str">
            <v>LFARIPKG-00710-01</v>
          </cell>
          <cell r="B869" t="str">
            <v>PKG-00710-01</v>
          </cell>
          <cell r="C869" t="str">
            <v>N</v>
          </cell>
          <cell r="D869" t="str">
            <v>Arista</v>
          </cell>
        </row>
        <row r="870">
          <cell r="A870" t="str">
            <v>LFARIPKG-00711-01</v>
          </cell>
          <cell r="B870" t="str">
            <v>PKG-00711-01</v>
          </cell>
          <cell r="C870" t="str">
            <v>N</v>
          </cell>
          <cell r="D870" t="str">
            <v>Arista</v>
          </cell>
        </row>
        <row r="871">
          <cell r="A871" t="str">
            <v>LFARIPKG-00711-02</v>
          </cell>
          <cell r="B871" t="str">
            <v>PKG-00711-02</v>
          </cell>
          <cell r="C871" t="str">
            <v>N</v>
          </cell>
          <cell r="D871" t="str">
            <v>Arista</v>
          </cell>
        </row>
        <row r="872">
          <cell r="A872" t="str">
            <v>LFARIPKG-00726-02</v>
          </cell>
          <cell r="B872" t="str">
            <v>PKG-00726-02</v>
          </cell>
          <cell r="C872" t="str">
            <v>N</v>
          </cell>
          <cell r="D872" t="str">
            <v>Arista</v>
          </cell>
        </row>
        <row r="873">
          <cell r="A873" t="str">
            <v>LFARIPKG-00729-01</v>
          </cell>
          <cell r="B873" t="str">
            <v>PKG-00729-01</v>
          </cell>
          <cell r="C873" t="str">
            <v>N</v>
          </cell>
          <cell r="D873" t="str">
            <v>Arista</v>
          </cell>
        </row>
        <row r="874">
          <cell r="A874" t="str">
            <v>LFARIPKG-00730-01</v>
          </cell>
          <cell r="B874" t="str">
            <v>PKG-00730-01</v>
          </cell>
          <cell r="C874" t="str">
            <v>N</v>
          </cell>
          <cell r="D874" t="str">
            <v>Arista</v>
          </cell>
        </row>
        <row r="875">
          <cell r="A875" t="str">
            <v>LFARIPKG-00731-01</v>
          </cell>
          <cell r="B875" t="str">
            <v>PKG-00731-01</v>
          </cell>
          <cell r="C875" t="str">
            <v>N</v>
          </cell>
          <cell r="D875" t="str">
            <v>Arista</v>
          </cell>
        </row>
        <row r="876">
          <cell r="A876" t="str">
            <v>LFARIPKG-00749-01</v>
          </cell>
          <cell r="B876" t="str">
            <v>PKG-00749-01</v>
          </cell>
          <cell r="C876" t="str">
            <v>N</v>
          </cell>
          <cell r="D876" t="str">
            <v>Arista</v>
          </cell>
        </row>
        <row r="877">
          <cell r="A877" t="str">
            <v>LFARIPKG-00750-01</v>
          </cell>
          <cell r="B877" t="str">
            <v>PKG-00750-01</v>
          </cell>
          <cell r="C877" t="str">
            <v>N</v>
          </cell>
          <cell r="D877" t="str">
            <v>Arista</v>
          </cell>
        </row>
        <row r="878">
          <cell r="A878" t="str">
            <v>LFARIPKG-00751-01</v>
          </cell>
          <cell r="B878" t="str">
            <v>PKG-00751-01</v>
          </cell>
          <cell r="C878" t="str">
            <v>N</v>
          </cell>
          <cell r="D878" t="str">
            <v>Arista</v>
          </cell>
        </row>
        <row r="879">
          <cell r="A879" t="str">
            <v>LFARIPKG-00752-02</v>
          </cell>
          <cell r="B879" t="str">
            <v>PKG-00752-02</v>
          </cell>
          <cell r="C879" t="str">
            <v>N</v>
          </cell>
          <cell r="D879" t="str">
            <v>Arista</v>
          </cell>
        </row>
        <row r="880">
          <cell r="A880" t="str">
            <v>LFARIPKG-00753-02</v>
          </cell>
          <cell r="B880" t="str">
            <v>PKG-00753-02</v>
          </cell>
          <cell r="C880" t="str">
            <v>N</v>
          </cell>
          <cell r="D880" t="str">
            <v>Arista</v>
          </cell>
        </row>
        <row r="881">
          <cell r="A881" t="str">
            <v>LFARIPKG-00754-01</v>
          </cell>
          <cell r="B881" t="str">
            <v>PKG-00754-01</v>
          </cell>
          <cell r="C881" t="str">
            <v>N</v>
          </cell>
          <cell r="D881" t="str">
            <v>Arista</v>
          </cell>
        </row>
        <row r="882">
          <cell r="A882" t="str">
            <v>LFARIPKG-00755-01</v>
          </cell>
          <cell r="B882" t="str">
            <v>PKG-00755-01</v>
          </cell>
          <cell r="C882" t="str">
            <v>N</v>
          </cell>
          <cell r="D882" t="str">
            <v>Arista</v>
          </cell>
        </row>
        <row r="883">
          <cell r="A883" t="str">
            <v>LFARIPKG-00756-03</v>
          </cell>
          <cell r="B883" t="str">
            <v>PKG-00756-03</v>
          </cell>
          <cell r="C883" t="str">
            <v>N</v>
          </cell>
          <cell r="D883" t="str">
            <v>Arista</v>
          </cell>
        </row>
        <row r="884">
          <cell r="A884" t="str">
            <v>LFARIPKG-00764-01</v>
          </cell>
          <cell r="B884" t="str">
            <v>PKG-00764-01</v>
          </cell>
          <cell r="C884" t="str">
            <v>N</v>
          </cell>
          <cell r="D884" t="str">
            <v>Arista</v>
          </cell>
        </row>
        <row r="885">
          <cell r="A885" t="str">
            <v>LFARIPKG-00765-01</v>
          </cell>
          <cell r="B885" t="str">
            <v>PKG-00765-01</v>
          </cell>
          <cell r="C885" t="str">
            <v>N</v>
          </cell>
          <cell r="D885" t="str">
            <v>Arista</v>
          </cell>
        </row>
        <row r="886">
          <cell r="A886" t="str">
            <v>LFARIPKG-00766-01</v>
          </cell>
          <cell r="B886" t="str">
            <v>PKG-00766-01</v>
          </cell>
          <cell r="C886" t="str">
            <v>N</v>
          </cell>
          <cell r="D886" t="str">
            <v>Arista</v>
          </cell>
        </row>
        <row r="887">
          <cell r="A887" t="str">
            <v>LFARIPKG-00767-01</v>
          </cell>
          <cell r="B887" t="str">
            <v>PKG-00767-01</v>
          </cell>
          <cell r="C887" t="str">
            <v>N</v>
          </cell>
          <cell r="D887" t="str">
            <v>Arista</v>
          </cell>
        </row>
        <row r="888">
          <cell r="A888" t="str">
            <v>LFARIPKG-00770-01</v>
          </cell>
          <cell r="B888" t="str">
            <v>PKG-00770-01</v>
          </cell>
          <cell r="C888" t="str">
            <v>N</v>
          </cell>
          <cell r="D888" t="str">
            <v>Arista</v>
          </cell>
        </row>
        <row r="889">
          <cell r="A889" t="str">
            <v>LFARIPKG-00771-01</v>
          </cell>
          <cell r="B889" t="str">
            <v>PKG-00771-01</v>
          </cell>
          <cell r="C889" t="str">
            <v>N</v>
          </cell>
          <cell r="D889" t="str">
            <v>Arista</v>
          </cell>
        </row>
        <row r="890">
          <cell r="A890" t="str">
            <v>LFARIPKG-00772-01</v>
          </cell>
          <cell r="B890" t="str">
            <v>PKG-00772-01</v>
          </cell>
          <cell r="C890" t="str">
            <v>N</v>
          </cell>
          <cell r="D890" t="str">
            <v>Arista</v>
          </cell>
        </row>
        <row r="891">
          <cell r="A891" t="str">
            <v>LFARIPKG-00774-01</v>
          </cell>
          <cell r="B891" t="str">
            <v>PKG-00774-01</v>
          </cell>
          <cell r="C891" t="str">
            <v>N</v>
          </cell>
          <cell r="D891" t="str">
            <v>Arista</v>
          </cell>
        </row>
        <row r="892">
          <cell r="A892" t="str">
            <v>LFARIPKG-00776-01</v>
          </cell>
          <cell r="B892" t="str">
            <v>PKG-00776-01</v>
          </cell>
          <cell r="C892" t="str">
            <v>N</v>
          </cell>
          <cell r="D892" t="str">
            <v>Arista</v>
          </cell>
        </row>
        <row r="893">
          <cell r="A893" t="str">
            <v>LFARIPKG-00777-01</v>
          </cell>
          <cell r="B893" t="str">
            <v>PKG-00777-01</v>
          </cell>
          <cell r="C893" t="str">
            <v>N</v>
          </cell>
          <cell r="D893" t="str">
            <v>Arista</v>
          </cell>
        </row>
        <row r="894">
          <cell r="A894" t="str">
            <v>LFARIPKG-00778-01</v>
          </cell>
          <cell r="B894" t="str">
            <v>PKG-00778-01</v>
          </cell>
          <cell r="C894" t="str">
            <v>N</v>
          </cell>
          <cell r="D894" t="str">
            <v>Arista</v>
          </cell>
        </row>
        <row r="895">
          <cell r="A895" t="str">
            <v>LFARIPKG-00781-01</v>
          </cell>
          <cell r="B895" t="str">
            <v>PKG-00781-01</v>
          </cell>
          <cell r="C895" t="str">
            <v>N</v>
          </cell>
          <cell r="D895" t="str">
            <v>Arista</v>
          </cell>
        </row>
        <row r="896">
          <cell r="A896" t="str">
            <v>LFARIPKG-00785-01</v>
          </cell>
          <cell r="B896" t="str">
            <v>PKG-00785-01</v>
          </cell>
          <cell r="C896" t="str">
            <v>N</v>
          </cell>
          <cell r="D896" t="str">
            <v>Arista</v>
          </cell>
        </row>
        <row r="897">
          <cell r="A897" t="str">
            <v>LFARIPKG-00785-01-Q</v>
          </cell>
          <cell r="B897" t="str">
            <v>PKG-00785-01</v>
          </cell>
          <cell r="C897" t="str">
            <v>N</v>
          </cell>
          <cell r="D897" t="str">
            <v>Arista</v>
          </cell>
        </row>
        <row r="898">
          <cell r="A898" t="str">
            <v>LFARIPKG-00789-02</v>
          </cell>
          <cell r="B898" t="str">
            <v>PKG-00789-02</v>
          </cell>
          <cell r="C898" t="str">
            <v>N</v>
          </cell>
          <cell r="D898" t="str">
            <v>Arista</v>
          </cell>
        </row>
        <row r="899">
          <cell r="A899" t="str">
            <v>LFARIPKG-00792-01</v>
          </cell>
          <cell r="B899" t="str">
            <v>PKG-00792-01</v>
          </cell>
          <cell r="C899" t="str">
            <v>N</v>
          </cell>
          <cell r="D899" t="str">
            <v>Arista</v>
          </cell>
        </row>
        <row r="900">
          <cell r="A900" t="str">
            <v>LFARIPKG-00793-01</v>
          </cell>
          <cell r="B900" t="str">
            <v>PKG-00793-01</v>
          </cell>
          <cell r="C900" t="str">
            <v>N</v>
          </cell>
          <cell r="D900" t="str">
            <v>Arista</v>
          </cell>
        </row>
        <row r="901">
          <cell r="A901" t="str">
            <v>LFARIPKG-00794-01</v>
          </cell>
          <cell r="B901" t="str">
            <v>PKG-00794-01</v>
          </cell>
          <cell r="C901" t="str">
            <v>N</v>
          </cell>
          <cell r="D901" t="str">
            <v>Arista</v>
          </cell>
        </row>
        <row r="902">
          <cell r="A902" t="str">
            <v>LFARIPKG-00794-01-Q</v>
          </cell>
          <cell r="B902" t="str">
            <v>PKG-00794-01</v>
          </cell>
          <cell r="C902" t="str">
            <v>N</v>
          </cell>
          <cell r="D902" t="str">
            <v>Arista</v>
          </cell>
        </row>
        <row r="903">
          <cell r="A903" t="str">
            <v>LFARIPKG-00797-01</v>
          </cell>
          <cell r="B903" t="str">
            <v>PKG-00797-01</v>
          </cell>
          <cell r="C903" t="str">
            <v>N</v>
          </cell>
          <cell r="D903" t="str">
            <v>Arista</v>
          </cell>
        </row>
        <row r="904">
          <cell r="A904" t="str">
            <v>LFARIPKG-00797-01-Q</v>
          </cell>
          <cell r="B904" t="str">
            <v>PKG-00797-01</v>
          </cell>
          <cell r="C904" t="str">
            <v>N</v>
          </cell>
          <cell r="D904" t="str">
            <v>Arista</v>
          </cell>
        </row>
        <row r="905">
          <cell r="A905" t="str">
            <v>LFARIPKG-00798-01-Q</v>
          </cell>
          <cell r="B905" t="str">
            <v>PKG-00798-01</v>
          </cell>
          <cell r="C905" t="str">
            <v>N</v>
          </cell>
          <cell r="D905" t="str">
            <v>Arista</v>
          </cell>
        </row>
        <row r="906">
          <cell r="A906" t="str">
            <v>LFARIPKG-00799-01-Q</v>
          </cell>
          <cell r="B906" t="str">
            <v>PKG-00799-01</v>
          </cell>
          <cell r="C906" t="str">
            <v>N</v>
          </cell>
          <cell r="D906" t="str">
            <v>Arista</v>
          </cell>
        </row>
        <row r="907">
          <cell r="A907" t="str">
            <v>LFARIPKG-00800-01</v>
          </cell>
          <cell r="B907" t="str">
            <v>PKG-00800-01</v>
          </cell>
          <cell r="C907" t="str">
            <v>N</v>
          </cell>
          <cell r="D907" t="str">
            <v>Arista</v>
          </cell>
        </row>
        <row r="908">
          <cell r="A908" t="str">
            <v>LFARIPKG-00837-01</v>
          </cell>
          <cell r="B908" t="str">
            <v>PKG-00837-01</v>
          </cell>
          <cell r="C908" t="str">
            <v>N</v>
          </cell>
          <cell r="D908" t="str">
            <v>Arista</v>
          </cell>
        </row>
        <row r="909">
          <cell r="A909" t="str">
            <v>LFARIPKG-00837-01-Q</v>
          </cell>
          <cell r="B909" t="str">
            <v>PKG-00837-01</v>
          </cell>
          <cell r="C909" t="str">
            <v>N</v>
          </cell>
          <cell r="D909" t="str">
            <v>Arista</v>
          </cell>
        </row>
        <row r="910">
          <cell r="A910" t="str">
            <v>LFARIPKG-00838-01</v>
          </cell>
          <cell r="B910" t="str">
            <v>PKG-00838-01</v>
          </cell>
          <cell r="C910" t="str">
            <v>N</v>
          </cell>
          <cell r="D910" t="str">
            <v>Arista</v>
          </cell>
        </row>
        <row r="911">
          <cell r="A911" t="str">
            <v>LFARIPKG-00838-01-Q</v>
          </cell>
          <cell r="B911" t="str">
            <v>PKG-00838-01</v>
          </cell>
          <cell r="C911" t="str">
            <v>N</v>
          </cell>
          <cell r="D911" t="str">
            <v>Arista</v>
          </cell>
        </row>
        <row r="912">
          <cell r="A912" t="str">
            <v>LFARIPKG-00840-01-Q</v>
          </cell>
          <cell r="B912" t="str">
            <v>PKG-00840-01</v>
          </cell>
          <cell r="C912" t="str">
            <v>N</v>
          </cell>
          <cell r="D912" t="str">
            <v>Arista</v>
          </cell>
        </row>
        <row r="913">
          <cell r="A913" t="str">
            <v>LFARIPKG-00841-01-Q</v>
          </cell>
          <cell r="B913" t="str">
            <v>PKG-00841-01</v>
          </cell>
          <cell r="C913" t="str">
            <v>N</v>
          </cell>
          <cell r="D913" t="str">
            <v>Arista</v>
          </cell>
        </row>
        <row r="914">
          <cell r="A914" t="str">
            <v>LFARIPKG-00842-01</v>
          </cell>
          <cell r="B914" t="str">
            <v>PKG-00842-01</v>
          </cell>
          <cell r="C914" t="str">
            <v>N</v>
          </cell>
          <cell r="D914" t="str">
            <v>Arista</v>
          </cell>
        </row>
        <row r="915">
          <cell r="A915" t="str">
            <v>LFARIPKG-00846-01</v>
          </cell>
          <cell r="B915" t="str">
            <v>PKG-00846-01</v>
          </cell>
          <cell r="C915" t="str">
            <v>N</v>
          </cell>
          <cell r="D915" t="str">
            <v>Arista</v>
          </cell>
        </row>
        <row r="916">
          <cell r="A916" t="str">
            <v>LFARIPKG-00849-01</v>
          </cell>
          <cell r="B916" t="str">
            <v>PKG-00849-01</v>
          </cell>
          <cell r="C916" t="str">
            <v>N</v>
          </cell>
          <cell r="D916" t="str">
            <v>Arista</v>
          </cell>
        </row>
        <row r="917">
          <cell r="A917" t="str">
            <v>LFARIPKG-00849-02</v>
          </cell>
          <cell r="B917" t="str">
            <v>PKG-00849-02</v>
          </cell>
          <cell r="C917" t="str">
            <v>N</v>
          </cell>
          <cell r="D917" t="str">
            <v>Arista</v>
          </cell>
        </row>
        <row r="918">
          <cell r="A918" t="str">
            <v>LFARIPKG-00879-01</v>
          </cell>
          <cell r="B918" t="str">
            <v>PKG-00879-01</v>
          </cell>
          <cell r="C918" t="str">
            <v>N</v>
          </cell>
          <cell r="D918" t="str">
            <v>Arista</v>
          </cell>
        </row>
        <row r="919">
          <cell r="A919" t="str">
            <v>LFARIPKG-00880-01</v>
          </cell>
          <cell r="B919" t="str">
            <v>PKG-00880-01</v>
          </cell>
          <cell r="C919" t="str">
            <v>N</v>
          </cell>
          <cell r="D919" t="str">
            <v>Arista</v>
          </cell>
        </row>
        <row r="920">
          <cell r="A920" t="str">
            <v>LFARIPKG-00881-01</v>
          </cell>
          <cell r="B920" t="str">
            <v>PKG-00881-01</v>
          </cell>
          <cell r="C920" t="str">
            <v>N</v>
          </cell>
          <cell r="D920" t="str">
            <v>Arista</v>
          </cell>
        </row>
        <row r="921">
          <cell r="A921" t="str">
            <v>LFARIPKG-00888-01</v>
          </cell>
          <cell r="B921" t="str">
            <v>PKG-00888-01</v>
          </cell>
          <cell r="C921" t="str">
            <v>N</v>
          </cell>
          <cell r="D921" t="str">
            <v>Arista</v>
          </cell>
        </row>
        <row r="922">
          <cell r="A922" t="str">
            <v>LFARIPKG-00888-01-Q</v>
          </cell>
          <cell r="B922" t="str">
            <v>PKG-00888-01</v>
          </cell>
          <cell r="C922" t="str">
            <v>N</v>
          </cell>
          <cell r="D922" t="str">
            <v>Arista</v>
          </cell>
        </row>
        <row r="923">
          <cell r="A923" t="str">
            <v>LFARIPKG-00889-01</v>
          </cell>
          <cell r="B923" t="str">
            <v>PKG-00889-01</v>
          </cell>
          <cell r="C923" t="str">
            <v>N</v>
          </cell>
          <cell r="D923" t="str">
            <v>Arista</v>
          </cell>
        </row>
        <row r="924">
          <cell r="A924" t="str">
            <v>LFARIPKG-00889-01-Q</v>
          </cell>
          <cell r="B924" t="str">
            <v>PKG-00889-01</v>
          </cell>
          <cell r="C924" t="str">
            <v>N</v>
          </cell>
          <cell r="D924" t="str">
            <v>Arista</v>
          </cell>
        </row>
        <row r="925">
          <cell r="A925" t="str">
            <v>LFARIPKG-00972-01-Q</v>
          </cell>
          <cell r="B925" t="str">
            <v>PKG-00972-01</v>
          </cell>
          <cell r="C925" t="str">
            <v>N</v>
          </cell>
          <cell r="D925" t="str">
            <v>Arista</v>
          </cell>
        </row>
        <row r="926">
          <cell r="A926" t="str">
            <v>LFARIPKG-00974-01-Q</v>
          </cell>
          <cell r="B926" t="str">
            <v>PKG-00974-01</v>
          </cell>
          <cell r="C926" t="str">
            <v>N</v>
          </cell>
          <cell r="D926" t="str">
            <v>Arista</v>
          </cell>
        </row>
        <row r="927">
          <cell r="A927" t="str">
            <v>LFARIPKG-00977-01-Q</v>
          </cell>
          <cell r="B927" t="str">
            <v>PKG-00977-01</v>
          </cell>
          <cell r="C927" t="str">
            <v>N</v>
          </cell>
          <cell r="D927" t="str">
            <v>Arista</v>
          </cell>
        </row>
        <row r="928">
          <cell r="A928" t="str">
            <v>LFARIPKG-00978-01-Q</v>
          </cell>
          <cell r="B928" t="str">
            <v>PKG-00978-01</v>
          </cell>
          <cell r="C928" t="str">
            <v>N</v>
          </cell>
          <cell r="D928" t="str">
            <v>Arista</v>
          </cell>
        </row>
        <row r="929">
          <cell r="A929" t="str">
            <v>LFARIPKG-00979-01-Q</v>
          </cell>
          <cell r="B929" t="str">
            <v>PKG-00979-01</v>
          </cell>
          <cell r="C929" t="str">
            <v>N</v>
          </cell>
          <cell r="D929" t="str">
            <v>Arista</v>
          </cell>
        </row>
        <row r="930">
          <cell r="A930" t="str">
            <v>LFARIPKG-00980-01-Q</v>
          </cell>
          <cell r="B930" t="str">
            <v>PKG-00980-01</v>
          </cell>
          <cell r="C930" t="str">
            <v>N</v>
          </cell>
          <cell r="D930" t="str">
            <v>Arista</v>
          </cell>
        </row>
        <row r="931">
          <cell r="A931" t="str">
            <v>LFARIPKG-00981-01-Q</v>
          </cell>
          <cell r="B931" t="str">
            <v>PKG-00981-01</v>
          </cell>
          <cell r="C931" t="str">
            <v>N</v>
          </cell>
          <cell r="D931" t="str">
            <v>Arista</v>
          </cell>
        </row>
        <row r="932">
          <cell r="A932" t="str">
            <v>LFARIPKG-00982-01-Q</v>
          </cell>
          <cell r="B932" t="str">
            <v>PKG-00982-01</v>
          </cell>
          <cell r="C932" t="str">
            <v>N</v>
          </cell>
          <cell r="D932" t="str">
            <v>Arista</v>
          </cell>
        </row>
        <row r="933">
          <cell r="A933" t="str">
            <v>LFARIPKG-00990-01-Q</v>
          </cell>
          <cell r="B933" t="str">
            <v>PKG-00990-01</v>
          </cell>
          <cell r="C933" t="str">
            <v>N</v>
          </cell>
          <cell r="D933" t="str">
            <v>Arista</v>
          </cell>
        </row>
        <row r="934">
          <cell r="A934" t="str">
            <v>LFARIPKG-00991-01-Q</v>
          </cell>
          <cell r="B934" t="str">
            <v>PKG-00991-01</v>
          </cell>
          <cell r="C934" t="str">
            <v>N</v>
          </cell>
          <cell r="D934" t="str">
            <v>Arista</v>
          </cell>
        </row>
        <row r="935">
          <cell r="A935" t="str">
            <v>LFARIPKG-01011-01-Q</v>
          </cell>
          <cell r="B935" t="str">
            <v>PKG-01011-01</v>
          </cell>
          <cell r="C935" t="str">
            <v>N</v>
          </cell>
          <cell r="D935" t="str">
            <v>Arista</v>
          </cell>
        </row>
        <row r="936">
          <cell r="A936" t="str">
            <v>Sanmina Part Number</v>
          </cell>
          <cell r="B936" t="str">
            <v>Arista Part Number</v>
          </cell>
          <cell r="C936" t="str">
            <v>Cust. consign (Y/N)</v>
          </cell>
          <cell r="D936" t="str">
            <v>Parts controlled by</v>
          </cell>
        </row>
        <row r="937">
          <cell r="A937" t="str">
            <v>LFARISBAT-00100</v>
          </cell>
          <cell r="B937" t="str">
            <v>BAT-00100</v>
          </cell>
          <cell r="C937" t="str">
            <v>N</v>
          </cell>
          <cell r="D937" t="str">
            <v>Sanmina</v>
          </cell>
        </row>
        <row r="938">
          <cell r="A938" t="str">
            <v>LFARISBAT-00104</v>
          </cell>
          <cell r="B938" t="str">
            <v>BAT-00104</v>
          </cell>
          <cell r="C938" t="str">
            <v>N</v>
          </cell>
          <cell r="D938" t="str">
            <v>Sanmina</v>
          </cell>
        </row>
        <row r="939">
          <cell r="A939" t="str">
            <v>LFARISBAT-00118</v>
          </cell>
          <cell r="B939" t="str">
            <v>BAT-00118</v>
          </cell>
          <cell r="C939" t="str">
            <v>N</v>
          </cell>
          <cell r="D939" t="str">
            <v>Sanmina</v>
          </cell>
        </row>
        <row r="940">
          <cell r="A940" t="str">
            <v>LFARISCAP-00001</v>
          </cell>
          <cell r="B940" t="str">
            <v>CAP-00001</v>
          </cell>
          <cell r="C940" t="str">
            <v>N</v>
          </cell>
          <cell r="D940" t="str">
            <v>Sanmina</v>
          </cell>
        </row>
        <row r="941">
          <cell r="A941" t="str">
            <v>LFARISCAP-00002</v>
          </cell>
          <cell r="B941" t="str">
            <v>CAP-00002</v>
          </cell>
          <cell r="C941" t="str">
            <v>N</v>
          </cell>
          <cell r="D941" t="str">
            <v>Sanmina</v>
          </cell>
        </row>
        <row r="942">
          <cell r="A942" t="str">
            <v>LFARISCAP-00003</v>
          </cell>
          <cell r="B942" t="str">
            <v>CAP-00003</v>
          </cell>
          <cell r="C942" t="str">
            <v>N</v>
          </cell>
          <cell r="D942" t="str">
            <v>Sanmina</v>
          </cell>
        </row>
        <row r="943">
          <cell r="A943" t="str">
            <v>LFARISCAP-00005</v>
          </cell>
          <cell r="B943" t="str">
            <v>CAP-00005</v>
          </cell>
          <cell r="C943" t="str">
            <v>N</v>
          </cell>
          <cell r="D943" t="str">
            <v>Sanmina</v>
          </cell>
        </row>
        <row r="944">
          <cell r="A944" t="str">
            <v>LFARISCAP-00006</v>
          </cell>
          <cell r="B944" t="str">
            <v>CAP-00006</v>
          </cell>
          <cell r="C944" t="str">
            <v>N</v>
          </cell>
          <cell r="D944" t="str">
            <v>Sanmina</v>
          </cell>
        </row>
        <row r="945">
          <cell r="A945" t="str">
            <v>LFARISCAP-00007</v>
          </cell>
          <cell r="B945" t="str">
            <v>CAP-00007</v>
          </cell>
          <cell r="C945" t="str">
            <v>N</v>
          </cell>
          <cell r="D945" t="str">
            <v>Sanmina</v>
          </cell>
        </row>
        <row r="946">
          <cell r="A946" t="str">
            <v>LFARISCAP-00008</v>
          </cell>
          <cell r="B946" t="str">
            <v>CAP-00008</v>
          </cell>
          <cell r="C946" t="str">
            <v>N</v>
          </cell>
          <cell r="D946" t="str">
            <v>Sanmina</v>
          </cell>
        </row>
        <row r="947">
          <cell r="A947" t="str">
            <v>LFARISCAP-00009</v>
          </cell>
          <cell r="B947" t="str">
            <v>CAP-00009</v>
          </cell>
          <cell r="C947" t="str">
            <v>N</v>
          </cell>
          <cell r="D947" t="str">
            <v>Sanmina</v>
          </cell>
        </row>
        <row r="948">
          <cell r="A948" t="str">
            <v>LFARISCAP-00010</v>
          </cell>
          <cell r="B948" t="str">
            <v>CAP-00010</v>
          </cell>
          <cell r="C948" t="str">
            <v>N</v>
          </cell>
          <cell r="D948" t="str">
            <v>Sanmina</v>
          </cell>
        </row>
        <row r="949">
          <cell r="A949" t="str">
            <v>LFARISCAP-00012</v>
          </cell>
          <cell r="B949" t="str">
            <v>CAP-00012</v>
          </cell>
          <cell r="C949" t="str">
            <v>N</v>
          </cell>
          <cell r="D949" t="str">
            <v>Sanmina</v>
          </cell>
        </row>
        <row r="950">
          <cell r="A950" t="str">
            <v>LFARISCAP-00013</v>
          </cell>
          <cell r="B950" t="str">
            <v>CAP-00013</v>
          </cell>
          <cell r="C950" t="str">
            <v>N</v>
          </cell>
          <cell r="D950" t="str">
            <v>Sanmina</v>
          </cell>
        </row>
        <row r="951">
          <cell r="A951" t="str">
            <v>LFARISCAP-00014</v>
          </cell>
          <cell r="B951" t="str">
            <v>CAP-00014</v>
          </cell>
          <cell r="C951" t="str">
            <v>N</v>
          </cell>
          <cell r="D951" t="str">
            <v>Sanmina</v>
          </cell>
        </row>
        <row r="952">
          <cell r="A952" t="str">
            <v>LFARISCAP-00015</v>
          </cell>
          <cell r="B952" t="str">
            <v>CAP-00015</v>
          </cell>
          <cell r="C952" t="str">
            <v>N</v>
          </cell>
          <cell r="D952" t="str">
            <v>Sanmina</v>
          </cell>
        </row>
        <row r="953">
          <cell r="A953" t="str">
            <v>LFARISCAP-00016</v>
          </cell>
          <cell r="B953" t="str">
            <v>CAP-00016</v>
          </cell>
          <cell r="C953" t="str">
            <v>N</v>
          </cell>
          <cell r="D953" t="str">
            <v>Sanmina</v>
          </cell>
        </row>
        <row r="954">
          <cell r="A954" t="str">
            <v>LFARISCAP-00017</v>
          </cell>
          <cell r="B954" t="str">
            <v>CAP-00017</v>
          </cell>
          <cell r="C954" t="str">
            <v>N</v>
          </cell>
          <cell r="D954" t="str">
            <v>Sanmina</v>
          </cell>
        </row>
        <row r="955">
          <cell r="A955" t="str">
            <v>LFARISCAP-00018</v>
          </cell>
          <cell r="B955" t="str">
            <v>CAP-00018</v>
          </cell>
          <cell r="C955" t="str">
            <v>N</v>
          </cell>
          <cell r="D955" t="str">
            <v>Sanmina</v>
          </cell>
        </row>
        <row r="956">
          <cell r="A956" t="str">
            <v>LFARISCAP-00019</v>
          </cell>
          <cell r="B956" t="str">
            <v>CAP-00019</v>
          </cell>
          <cell r="C956" t="str">
            <v>N</v>
          </cell>
          <cell r="D956" t="str">
            <v>Sanmina</v>
          </cell>
        </row>
        <row r="957">
          <cell r="A957" t="str">
            <v>LFARISCAP-00020</v>
          </cell>
          <cell r="B957" t="str">
            <v>CAP-00020</v>
          </cell>
          <cell r="C957" t="str">
            <v>N</v>
          </cell>
          <cell r="D957" t="str">
            <v>Sanmina</v>
          </cell>
        </row>
        <row r="958">
          <cell r="A958" t="str">
            <v>LFARISCAP-00024</v>
          </cell>
          <cell r="B958" t="str">
            <v>CAP-00024</v>
          </cell>
          <cell r="C958" t="str">
            <v>N</v>
          </cell>
          <cell r="D958" t="str">
            <v>Sanmina</v>
          </cell>
        </row>
        <row r="959">
          <cell r="A959" t="str">
            <v>LFARISCAP-00025</v>
          </cell>
          <cell r="B959" t="str">
            <v>CAP-00025</v>
          </cell>
          <cell r="C959" t="str">
            <v>N</v>
          </cell>
          <cell r="D959" t="str">
            <v>Sanmina</v>
          </cell>
        </row>
        <row r="960">
          <cell r="A960" t="str">
            <v>LFARISCAP-00026</v>
          </cell>
          <cell r="B960" t="str">
            <v>CAP-00026</v>
          </cell>
          <cell r="C960" t="str">
            <v>N</v>
          </cell>
          <cell r="D960" t="str">
            <v>Sanmina</v>
          </cell>
        </row>
        <row r="961">
          <cell r="A961" t="str">
            <v>LFARISCAP-00027</v>
          </cell>
          <cell r="B961" t="str">
            <v>CAP-00027</v>
          </cell>
          <cell r="C961" t="str">
            <v>N</v>
          </cell>
          <cell r="D961" t="str">
            <v>Sanmina</v>
          </cell>
        </row>
        <row r="962">
          <cell r="A962" t="str">
            <v>LFARISCAP-00029</v>
          </cell>
          <cell r="B962" t="str">
            <v>CAP-00029</v>
          </cell>
          <cell r="C962" t="str">
            <v>N</v>
          </cell>
          <cell r="D962" t="str">
            <v>Sanmina</v>
          </cell>
        </row>
        <row r="963">
          <cell r="A963" t="str">
            <v>LFARISCAP-00030</v>
          </cell>
          <cell r="B963" t="str">
            <v>CAP-00030</v>
          </cell>
          <cell r="C963" t="str">
            <v>N</v>
          </cell>
          <cell r="D963" t="str">
            <v>Sanmina</v>
          </cell>
        </row>
        <row r="964">
          <cell r="A964" t="str">
            <v>LFARISCAP-00031</v>
          </cell>
          <cell r="B964" t="str">
            <v>CAP-00031</v>
          </cell>
          <cell r="C964" t="str">
            <v>N</v>
          </cell>
          <cell r="D964" t="str">
            <v>Sanmina</v>
          </cell>
        </row>
        <row r="965">
          <cell r="A965" t="str">
            <v>LFARISCAP-00033</v>
          </cell>
          <cell r="B965" t="str">
            <v>CAP-00033</v>
          </cell>
          <cell r="C965" t="str">
            <v>N</v>
          </cell>
          <cell r="D965" t="str">
            <v>Sanmina</v>
          </cell>
        </row>
        <row r="966">
          <cell r="A966" t="str">
            <v>LFARISCAP-00034</v>
          </cell>
          <cell r="B966" t="str">
            <v>CAP-00034</v>
          </cell>
          <cell r="C966" t="str">
            <v>N</v>
          </cell>
          <cell r="D966" t="str">
            <v>Sanmina</v>
          </cell>
        </row>
        <row r="967">
          <cell r="A967" t="str">
            <v>LFARISCAP-00036</v>
          </cell>
          <cell r="B967" t="str">
            <v>CAP-00036</v>
          </cell>
          <cell r="C967" t="str">
            <v>N</v>
          </cell>
          <cell r="D967" t="str">
            <v>Sanmina</v>
          </cell>
        </row>
        <row r="968">
          <cell r="A968" t="str">
            <v>LFARISCAP-00039</v>
          </cell>
          <cell r="B968" t="str">
            <v>CAP-00039</v>
          </cell>
          <cell r="C968" t="str">
            <v>N</v>
          </cell>
          <cell r="D968" t="str">
            <v>Sanmina</v>
          </cell>
        </row>
        <row r="969">
          <cell r="A969" t="str">
            <v>LFARISCAP-00040</v>
          </cell>
          <cell r="B969" t="str">
            <v>CAP-00040</v>
          </cell>
          <cell r="C969" t="str">
            <v>N</v>
          </cell>
          <cell r="D969" t="str">
            <v>Sanmina</v>
          </cell>
        </row>
        <row r="970">
          <cell r="A970" t="str">
            <v>LFARISCAP-00041</v>
          </cell>
          <cell r="B970" t="str">
            <v>CAP-00041</v>
          </cell>
          <cell r="C970" t="str">
            <v>N</v>
          </cell>
          <cell r="D970" t="str">
            <v>Sanmina</v>
          </cell>
        </row>
        <row r="971">
          <cell r="A971" t="str">
            <v>LFARISCAP-00043</v>
          </cell>
          <cell r="B971" t="str">
            <v>CAP-00043</v>
          </cell>
          <cell r="C971" t="str">
            <v>N</v>
          </cell>
          <cell r="D971" t="str">
            <v>Sanmina</v>
          </cell>
        </row>
        <row r="972">
          <cell r="A972" t="str">
            <v>LFARISCAP-00045</v>
          </cell>
          <cell r="B972" t="str">
            <v>CAP-00045</v>
          </cell>
          <cell r="C972" t="str">
            <v>N</v>
          </cell>
          <cell r="D972" t="str">
            <v>Sanmina</v>
          </cell>
        </row>
        <row r="973">
          <cell r="A973" t="str">
            <v>LFARISCAP-00046</v>
          </cell>
          <cell r="B973" t="str">
            <v>CAP-00046</v>
          </cell>
          <cell r="C973" t="str">
            <v>N</v>
          </cell>
          <cell r="D973" t="str">
            <v>Sanmina</v>
          </cell>
        </row>
        <row r="974">
          <cell r="A974" t="str">
            <v>LFARISCAP-00049</v>
          </cell>
          <cell r="B974" t="str">
            <v>CAP-00049</v>
          </cell>
          <cell r="C974" t="str">
            <v>N</v>
          </cell>
          <cell r="D974" t="str">
            <v>Sanmina</v>
          </cell>
        </row>
        <row r="975">
          <cell r="A975" t="str">
            <v>LFARISCAP-00050</v>
          </cell>
          <cell r="B975" t="str">
            <v>CAP-00050</v>
          </cell>
          <cell r="C975" t="str">
            <v>N</v>
          </cell>
          <cell r="D975" t="str">
            <v>Sanmina</v>
          </cell>
        </row>
        <row r="976">
          <cell r="A976" t="str">
            <v>LFARISCAP-00051</v>
          </cell>
          <cell r="B976" t="str">
            <v>CAP-00051</v>
          </cell>
          <cell r="C976" t="str">
            <v>N</v>
          </cell>
          <cell r="D976" t="str">
            <v>Sanmina</v>
          </cell>
        </row>
        <row r="977">
          <cell r="A977" t="str">
            <v>LFARISCAP-00052</v>
          </cell>
          <cell r="B977" t="str">
            <v>CAP-00052</v>
          </cell>
          <cell r="C977" t="str">
            <v>N</v>
          </cell>
          <cell r="D977" t="str">
            <v>Sanmina</v>
          </cell>
        </row>
        <row r="978">
          <cell r="A978" t="str">
            <v>LFARISCAP-00054</v>
          </cell>
          <cell r="B978" t="str">
            <v>CAP-00054</v>
          </cell>
          <cell r="C978" t="str">
            <v>N</v>
          </cell>
          <cell r="D978" t="str">
            <v>Sanmina</v>
          </cell>
        </row>
        <row r="979">
          <cell r="A979" t="str">
            <v>LFARISCAP-00055</v>
          </cell>
          <cell r="B979" t="str">
            <v>CAP-00055</v>
          </cell>
          <cell r="C979" t="str">
            <v>N</v>
          </cell>
          <cell r="D979" t="str">
            <v>Sanmina</v>
          </cell>
        </row>
        <row r="980">
          <cell r="A980" t="str">
            <v>LFARISCAP-00057</v>
          </cell>
          <cell r="B980" t="str">
            <v>CAP-00057</v>
          </cell>
          <cell r="C980" t="str">
            <v>N</v>
          </cell>
          <cell r="D980" t="str">
            <v>Sanmina</v>
          </cell>
        </row>
        <row r="981">
          <cell r="A981" t="str">
            <v>LFARISCAP-00062</v>
          </cell>
          <cell r="B981" t="str">
            <v>CAP-00062</v>
          </cell>
          <cell r="C981" t="str">
            <v>N</v>
          </cell>
          <cell r="D981" t="str">
            <v>Sanmina</v>
          </cell>
        </row>
        <row r="982">
          <cell r="A982" t="str">
            <v>LFARISCAP-00065</v>
          </cell>
          <cell r="B982" t="str">
            <v>CAP-00065</v>
          </cell>
          <cell r="C982" t="str">
            <v>N</v>
          </cell>
          <cell r="D982" t="str">
            <v>Sanmina</v>
          </cell>
        </row>
        <row r="983">
          <cell r="A983" t="str">
            <v>LFARISCAP-00069</v>
          </cell>
          <cell r="B983" t="str">
            <v>CAP-00069</v>
          </cell>
          <cell r="C983" t="str">
            <v>N</v>
          </cell>
          <cell r="D983" t="str">
            <v>Sanmina</v>
          </cell>
        </row>
        <row r="984">
          <cell r="A984" t="str">
            <v>LFARISCAP-00070</v>
          </cell>
          <cell r="B984" t="str">
            <v>CAP-00070</v>
          </cell>
          <cell r="C984" t="str">
            <v>N</v>
          </cell>
          <cell r="D984" t="str">
            <v>Sanmina</v>
          </cell>
        </row>
        <row r="985">
          <cell r="A985" t="str">
            <v>LFARISCAP-00072</v>
          </cell>
          <cell r="B985" t="str">
            <v>CAP-00072</v>
          </cell>
          <cell r="C985" t="str">
            <v>N</v>
          </cell>
          <cell r="D985" t="str">
            <v>Sanmina</v>
          </cell>
        </row>
        <row r="986">
          <cell r="A986" t="str">
            <v>LFARISCAP-00073</v>
          </cell>
          <cell r="B986" t="str">
            <v>CAP-00073</v>
          </cell>
          <cell r="C986" t="str">
            <v>N</v>
          </cell>
          <cell r="D986" t="str">
            <v>Sanmina</v>
          </cell>
        </row>
        <row r="987">
          <cell r="A987" t="str">
            <v>LFARISCAP-00103</v>
          </cell>
          <cell r="B987" t="str">
            <v>CAP-00103</v>
          </cell>
          <cell r="C987" t="str">
            <v>N</v>
          </cell>
          <cell r="D987" t="str">
            <v>Sanmina</v>
          </cell>
        </row>
        <row r="988">
          <cell r="A988" t="str">
            <v>LFARISCAP-00104</v>
          </cell>
          <cell r="B988" t="str">
            <v>CAP-00104</v>
          </cell>
          <cell r="C988" t="str">
            <v>N</v>
          </cell>
          <cell r="D988" t="str">
            <v>Sanmina</v>
          </cell>
        </row>
        <row r="989">
          <cell r="A989" t="str">
            <v>LFARISCAP-00105</v>
          </cell>
          <cell r="B989" t="str">
            <v>CAP-00105</v>
          </cell>
          <cell r="C989" t="str">
            <v>N</v>
          </cell>
          <cell r="D989" t="str">
            <v>Sanmina</v>
          </cell>
        </row>
        <row r="990">
          <cell r="A990" t="str">
            <v>LFARISCAP-00106</v>
          </cell>
          <cell r="B990" t="str">
            <v>CAP-00106</v>
          </cell>
          <cell r="C990" t="str">
            <v>N</v>
          </cell>
          <cell r="D990" t="str">
            <v>Sanmina</v>
          </cell>
        </row>
        <row r="991">
          <cell r="A991" t="str">
            <v>LFARISCAP-00107</v>
          </cell>
          <cell r="B991" t="str">
            <v>CAP-00107</v>
          </cell>
          <cell r="C991" t="str">
            <v>N</v>
          </cell>
          <cell r="D991" t="str">
            <v>Sanmina</v>
          </cell>
        </row>
        <row r="992">
          <cell r="A992" t="str">
            <v>LFARISCAP-00108</v>
          </cell>
          <cell r="B992" t="str">
            <v>CAP-00108</v>
          </cell>
          <cell r="C992" t="str">
            <v>N</v>
          </cell>
          <cell r="D992" t="str">
            <v>Sanmina</v>
          </cell>
        </row>
        <row r="993">
          <cell r="A993" t="str">
            <v>LFARISCAP-00109</v>
          </cell>
          <cell r="B993" t="str">
            <v>CAP-00109</v>
          </cell>
          <cell r="C993" t="str">
            <v>N</v>
          </cell>
          <cell r="D993" t="str">
            <v>Sanmina</v>
          </cell>
        </row>
        <row r="994">
          <cell r="A994" t="str">
            <v>LFARISCAP-00111</v>
          </cell>
          <cell r="B994" t="str">
            <v>CAP-00111</v>
          </cell>
          <cell r="C994" t="str">
            <v>N</v>
          </cell>
          <cell r="D994" t="str">
            <v>Sanmina</v>
          </cell>
        </row>
        <row r="995">
          <cell r="A995" t="str">
            <v>LFARISCAP-00112</v>
          </cell>
          <cell r="B995" t="str">
            <v>CAP-00112</v>
          </cell>
          <cell r="C995" t="str">
            <v>N</v>
          </cell>
          <cell r="D995" t="str">
            <v>Sanmina</v>
          </cell>
        </row>
        <row r="996">
          <cell r="A996" t="str">
            <v>LFARISCAP-00113</v>
          </cell>
          <cell r="B996" t="str">
            <v>CAP-00113</v>
          </cell>
          <cell r="C996" t="str">
            <v>N</v>
          </cell>
          <cell r="D996" t="str">
            <v>Sanmina</v>
          </cell>
        </row>
        <row r="997">
          <cell r="A997" t="str">
            <v>LFARISCAP-00115</v>
          </cell>
          <cell r="B997" t="str">
            <v>CAP-00115</v>
          </cell>
          <cell r="C997" t="str">
            <v>N</v>
          </cell>
          <cell r="D997" t="str">
            <v>Sanmina</v>
          </cell>
        </row>
        <row r="998">
          <cell r="A998" t="str">
            <v>LFARISCAP-00118</v>
          </cell>
          <cell r="B998" t="str">
            <v>CAP-00118</v>
          </cell>
          <cell r="C998" t="str">
            <v>N</v>
          </cell>
          <cell r="D998" t="str">
            <v>Sanmina</v>
          </cell>
        </row>
        <row r="999">
          <cell r="A999" t="str">
            <v>LFARISCAP-00119</v>
          </cell>
          <cell r="B999" t="str">
            <v>CAP-00119</v>
          </cell>
          <cell r="C999" t="str">
            <v>N</v>
          </cell>
          <cell r="D999" t="str">
            <v>Sanmina</v>
          </cell>
        </row>
        <row r="1000">
          <cell r="A1000" t="str">
            <v>LFARISCAP-00120</v>
          </cell>
          <cell r="B1000" t="str">
            <v>CAP-00120</v>
          </cell>
          <cell r="C1000" t="str">
            <v>N</v>
          </cell>
          <cell r="D1000" t="str">
            <v>Sanmina</v>
          </cell>
        </row>
        <row r="1001">
          <cell r="A1001" t="str">
            <v>LFARISCAP-00121</v>
          </cell>
          <cell r="B1001" t="str">
            <v>CAP-00121</v>
          </cell>
          <cell r="C1001" t="str">
            <v>N</v>
          </cell>
          <cell r="D1001" t="str">
            <v>Sanmina</v>
          </cell>
        </row>
        <row r="1002">
          <cell r="A1002" t="str">
            <v>LFARISCAP-00124</v>
          </cell>
          <cell r="B1002" t="str">
            <v>CAP-00124</v>
          </cell>
          <cell r="C1002" t="str">
            <v>N</v>
          </cell>
          <cell r="D1002" t="str">
            <v>Sanmina</v>
          </cell>
        </row>
        <row r="1003">
          <cell r="A1003" t="str">
            <v>LFARISCAP-00125</v>
          </cell>
          <cell r="B1003" t="str">
            <v>CAP-00125</v>
          </cell>
          <cell r="C1003" t="str">
            <v>N</v>
          </cell>
          <cell r="D1003" t="str">
            <v>Sanmina</v>
          </cell>
        </row>
        <row r="1004">
          <cell r="A1004" t="str">
            <v>LFARISCAP-00127</v>
          </cell>
          <cell r="B1004" t="str">
            <v>CAP-00127</v>
          </cell>
          <cell r="C1004" t="str">
            <v>N</v>
          </cell>
          <cell r="D1004" t="str">
            <v>Sanmina</v>
          </cell>
        </row>
        <row r="1005">
          <cell r="A1005" t="str">
            <v>LFARISCAP-00130</v>
          </cell>
          <cell r="B1005" t="str">
            <v>CAP-00130</v>
          </cell>
          <cell r="C1005" t="str">
            <v>N</v>
          </cell>
          <cell r="D1005" t="str">
            <v>Sanmina</v>
          </cell>
        </row>
        <row r="1006">
          <cell r="A1006" t="str">
            <v>LFARISCAP-00131</v>
          </cell>
          <cell r="B1006" t="str">
            <v>CAP-00131</v>
          </cell>
          <cell r="C1006" t="str">
            <v>N</v>
          </cell>
          <cell r="D1006" t="str">
            <v>Sanmina</v>
          </cell>
        </row>
        <row r="1007">
          <cell r="A1007" t="str">
            <v>LFARISCAP-00133</v>
          </cell>
          <cell r="B1007" t="str">
            <v>CAP-00133</v>
          </cell>
          <cell r="C1007" t="str">
            <v>N</v>
          </cell>
          <cell r="D1007" t="str">
            <v>Sanmina</v>
          </cell>
        </row>
        <row r="1008">
          <cell r="A1008" t="str">
            <v>LFARISCAP-00134</v>
          </cell>
          <cell r="B1008" t="str">
            <v>CAP-00134</v>
          </cell>
          <cell r="C1008" t="str">
            <v>N</v>
          </cell>
          <cell r="D1008" t="str">
            <v>Sanmina</v>
          </cell>
        </row>
        <row r="1009">
          <cell r="A1009" t="str">
            <v>LFARISCAP-00136</v>
          </cell>
          <cell r="B1009" t="str">
            <v>CAP-00136</v>
          </cell>
          <cell r="C1009" t="str">
            <v>N</v>
          </cell>
          <cell r="D1009" t="str">
            <v>Sanmina</v>
          </cell>
        </row>
        <row r="1010">
          <cell r="A1010" t="str">
            <v>LFARISCAP-00137</v>
          </cell>
          <cell r="B1010" t="str">
            <v>CAP-00137</v>
          </cell>
          <cell r="C1010" t="str">
            <v>N</v>
          </cell>
          <cell r="D1010" t="str">
            <v>Sanmina</v>
          </cell>
        </row>
        <row r="1011">
          <cell r="A1011" t="str">
            <v>LFARISCAP-00138</v>
          </cell>
          <cell r="B1011" t="str">
            <v>CAP-00138</v>
          </cell>
          <cell r="C1011" t="str">
            <v>N</v>
          </cell>
          <cell r="D1011" t="str">
            <v>Sanmina</v>
          </cell>
        </row>
        <row r="1012">
          <cell r="A1012" t="str">
            <v>LFARISCAP-00139</v>
          </cell>
          <cell r="B1012" t="str">
            <v>CAP-00139</v>
          </cell>
          <cell r="C1012" t="str">
            <v>N</v>
          </cell>
          <cell r="D1012" t="str">
            <v>Sanmina</v>
          </cell>
        </row>
        <row r="1013">
          <cell r="A1013" t="str">
            <v>LFARISCAP-00141</v>
          </cell>
          <cell r="B1013" t="str">
            <v>CAP-00141</v>
          </cell>
          <cell r="C1013" t="str">
            <v>N</v>
          </cell>
          <cell r="D1013" t="str">
            <v>Sanmina</v>
          </cell>
        </row>
        <row r="1014">
          <cell r="A1014" t="str">
            <v>LFARISCAP-00142</v>
          </cell>
          <cell r="B1014" t="str">
            <v>CAP-00142</v>
          </cell>
          <cell r="C1014" t="str">
            <v>N</v>
          </cell>
          <cell r="D1014" t="str">
            <v>Sanmina</v>
          </cell>
        </row>
        <row r="1015">
          <cell r="A1015" t="str">
            <v>LFARISCAP-00143</v>
          </cell>
          <cell r="B1015" t="str">
            <v>CAP-00143</v>
          </cell>
          <cell r="C1015" t="str">
            <v>N</v>
          </cell>
          <cell r="D1015" t="str">
            <v>Sanmina</v>
          </cell>
        </row>
        <row r="1016">
          <cell r="A1016" t="str">
            <v>LFARISCAP-00144</v>
          </cell>
          <cell r="B1016" t="str">
            <v>CAP-00144</v>
          </cell>
          <cell r="C1016" t="str">
            <v>N</v>
          </cell>
          <cell r="D1016" t="str">
            <v>Sanmina</v>
          </cell>
        </row>
        <row r="1017">
          <cell r="A1017" t="str">
            <v>LFARISCAP-00146</v>
          </cell>
          <cell r="B1017" t="str">
            <v>CAP-00146</v>
          </cell>
          <cell r="C1017" t="str">
            <v>N</v>
          </cell>
          <cell r="D1017" t="str">
            <v>Sanmina</v>
          </cell>
        </row>
        <row r="1018">
          <cell r="A1018" t="str">
            <v>LFARISCAP-00150</v>
          </cell>
          <cell r="B1018" t="str">
            <v>CAP-00150</v>
          </cell>
          <cell r="C1018" t="str">
            <v>N</v>
          </cell>
          <cell r="D1018" t="str">
            <v>Sanmina</v>
          </cell>
        </row>
        <row r="1019">
          <cell r="A1019" t="str">
            <v>LFARISCAP-00151</v>
          </cell>
          <cell r="B1019" t="str">
            <v>CAP-00151</v>
          </cell>
          <cell r="C1019" t="str">
            <v>N</v>
          </cell>
          <cell r="D1019" t="str">
            <v>Sanmina</v>
          </cell>
        </row>
        <row r="1020">
          <cell r="A1020" t="str">
            <v>LFARISCAP-00152</v>
          </cell>
          <cell r="B1020" t="str">
            <v>CAP-00152</v>
          </cell>
          <cell r="C1020" t="str">
            <v>N</v>
          </cell>
          <cell r="D1020" t="str">
            <v>Sanmina</v>
          </cell>
        </row>
        <row r="1021">
          <cell r="A1021" t="str">
            <v>LFARISCAP-00153</v>
          </cell>
          <cell r="B1021" t="str">
            <v>CAP-00153</v>
          </cell>
          <cell r="C1021" t="str">
            <v>N</v>
          </cell>
          <cell r="D1021" t="str">
            <v>Sanmina</v>
          </cell>
        </row>
        <row r="1022">
          <cell r="A1022" t="str">
            <v>LFARISCAP-00154</v>
          </cell>
          <cell r="B1022" t="str">
            <v>CAP-00154</v>
          </cell>
          <cell r="C1022" t="str">
            <v>N</v>
          </cell>
          <cell r="D1022" t="str">
            <v>Sanmina</v>
          </cell>
        </row>
        <row r="1023">
          <cell r="A1023" t="str">
            <v>LFARISCAP-00155</v>
          </cell>
          <cell r="B1023" t="str">
            <v>CAP-00155</v>
          </cell>
          <cell r="C1023" t="str">
            <v>N</v>
          </cell>
          <cell r="D1023" t="str">
            <v>Sanmina</v>
          </cell>
        </row>
        <row r="1024">
          <cell r="A1024" t="str">
            <v>LFARISCAP-00156</v>
          </cell>
          <cell r="B1024" t="str">
            <v>CAP-00156</v>
          </cell>
          <cell r="C1024" t="str">
            <v>N</v>
          </cell>
          <cell r="D1024" t="str">
            <v>Sanmina</v>
          </cell>
        </row>
        <row r="1025">
          <cell r="A1025" t="str">
            <v>LFARISCAP-00157</v>
          </cell>
          <cell r="B1025" t="str">
            <v>CAP-00157</v>
          </cell>
          <cell r="C1025" t="str">
            <v>N</v>
          </cell>
          <cell r="D1025" t="str">
            <v>Sanmina</v>
          </cell>
        </row>
        <row r="1026">
          <cell r="A1026" t="str">
            <v>LFARISCAP-00158</v>
          </cell>
          <cell r="B1026" t="str">
            <v>CAP-00158</v>
          </cell>
          <cell r="C1026" t="str">
            <v>N</v>
          </cell>
          <cell r="D1026" t="str">
            <v>Sanmina</v>
          </cell>
        </row>
        <row r="1027">
          <cell r="A1027" t="str">
            <v>LFARISCAP-00159</v>
          </cell>
          <cell r="B1027" t="str">
            <v>CAP-00159</v>
          </cell>
          <cell r="C1027" t="str">
            <v>N</v>
          </cell>
          <cell r="D1027" t="str">
            <v>Sanmina</v>
          </cell>
        </row>
        <row r="1028">
          <cell r="A1028" t="str">
            <v>LFARISCAP-00160</v>
          </cell>
          <cell r="B1028" t="str">
            <v>CAP-00160</v>
          </cell>
          <cell r="C1028" t="str">
            <v>N</v>
          </cell>
          <cell r="D1028" t="str">
            <v>Sanmina</v>
          </cell>
        </row>
        <row r="1029">
          <cell r="A1029" t="str">
            <v>LFARISCAP-00161</v>
          </cell>
          <cell r="B1029" t="str">
            <v>CAP-00161</v>
          </cell>
          <cell r="C1029" t="str">
            <v>N</v>
          </cell>
          <cell r="D1029" t="str">
            <v>Sanmina</v>
          </cell>
        </row>
        <row r="1030">
          <cell r="A1030" t="str">
            <v>LFARISCAP-00162</v>
          </cell>
          <cell r="B1030" t="str">
            <v>CAP-00162</v>
          </cell>
          <cell r="C1030" t="str">
            <v>N</v>
          </cell>
          <cell r="D1030" t="str">
            <v>Sanmina</v>
          </cell>
        </row>
        <row r="1031">
          <cell r="A1031" t="str">
            <v>LFARISCAP-00164</v>
          </cell>
          <cell r="B1031" t="str">
            <v>CAP-00164</v>
          </cell>
          <cell r="C1031" t="str">
            <v>N</v>
          </cell>
          <cell r="D1031" t="str">
            <v>Sanmina</v>
          </cell>
        </row>
        <row r="1032">
          <cell r="A1032" t="str">
            <v>LFARISCAP-00165</v>
          </cell>
          <cell r="B1032" t="str">
            <v>CAP-00165</v>
          </cell>
          <cell r="C1032" t="str">
            <v>N</v>
          </cell>
          <cell r="D1032" t="str">
            <v>Sanmina</v>
          </cell>
        </row>
        <row r="1033">
          <cell r="A1033" t="str">
            <v>LFARISCAP-00166</v>
          </cell>
          <cell r="B1033" t="str">
            <v>CAP-00166</v>
          </cell>
          <cell r="C1033" t="str">
            <v>N</v>
          </cell>
          <cell r="D1033" t="str">
            <v>Sanmina</v>
          </cell>
        </row>
        <row r="1034">
          <cell r="A1034" t="str">
            <v>LFARISCAP-00168</v>
          </cell>
          <cell r="B1034" t="str">
            <v>CAP-00168</v>
          </cell>
          <cell r="C1034" t="str">
            <v>N</v>
          </cell>
          <cell r="D1034" t="str">
            <v>Sanmina</v>
          </cell>
        </row>
        <row r="1035">
          <cell r="A1035" t="str">
            <v>LFARISCAP-00169</v>
          </cell>
          <cell r="B1035" t="str">
            <v>CAP-00169</v>
          </cell>
          <cell r="C1035" t="str">
            <v>N</v>
          </cell>
          <cell r="D1035" t="str">
            <v>Sanmina</v>
          </cell>
        </row>
        <row r="1036">
          <cell r="A1036" t="str">
            <v>LFARISCAP-00170</v>
          </cell>
          <cell r="B1036" t="str">
            <v>CAP-00170</v>
          </cell>
          <cell r="C1036" t="str">
            <v>N</v>
          </cell>
          <cell r="D1036" t="str">
            <v>Sanmina</v>
          </cell>
        </row>
        <row r="1037">
          <cell r="A1037" t="str">
            <v>LFARISCAP-00171</v>
          </cell>
          <cell r="B1037" t="str">
            <v>CAP-00171</v>
          </cell>
          <cell r="C1037" t="str">
            <v>N</v>
          </cell>
          <cell r="D1037" t="str">
            <v>Sanmina</v>
          </cell>
        </row>
        <row r="1038">
          <cell r="A1038" t="str">
            <v>LFARISCAP-00173</v>
          </cell>
          <cell r="B1038" t="str">
            <v>CAP-00173</v>
          </cell>
          <cell r="C1038" t="str">
            <v>N</v>
          </cell>
          <cell r="D1038" t="str">
            <v>Sanmina</v>
          </cell>
        </row>
        <row r="1039">
          <cell r="A1039" t="str">
            <v>LFARISCAP-00174</v>
          </cell>
          <cell r="B1039" t="str">
            <v>CAP-00174</v>
          </cell>
          <cell r="C1039" t="str">
            <v>N</v>
          </cell>
          <cell r="D1039" t="str">
            <v>Sanmina</v>
          </cell>
        </row>
        <row r="1040">
          <cell r="A1040" t="str">
            <v>LFARISCAP-00175</v>
          </cell>
          <cell r="B1040" t="str">
            <v>CAP-00175</v>
          </cell>
          <cell r="C1040" t="str">
            <v>N</v>
          </cell>
          <cell r="D1040" t="str">
            <v>Sanmina</v>
          </cell>
        </row>
        <row r="1041">
          <cell r="A1041" t="str">
            <v>LFARISCAP-00177</v>
          </cell>
          <cell r="B1041" t="str">
            <v>CAP-00177</v>
          </cell>
          <cell r="C1041" t="str">
            <v>N</v>
          </cell>
          <cell r="D1041" t="str">
            <v>Sanmina</v>
          </cell>
        </row>
        <row r="1042">
          <cell r="A1042" t="str">
            <v>LFARISCAP-00178</v>
          </cell>
          <cell r="B1042" t="str">
            <v>CAP-00178</v>
          </cell>
          <cell r="C1042" t="str">
            <v>N</v>
          </cell>
          <cell r="D1042" t="str">
            <v>Sanmina</v>
          </cell>
        </row>
        <row r="1043">
          <cell r="A1043" t="str">
            <v>LFARISCAP-00183</v>
          </cell>
          <cell r="B1043" t="str">
            <v>CAP-00183</v>
          </cell>
          <cell r="C1043" t="str">
            <v>N</v>
          </cell>
          <cell r="D1043" t="str">
            <v>Sanmina</v>
          </cell>
        </row>
        <row r="1044">
          <cell r="A1044" t="str">
            <v>LFARISCAP-00184</v>
          </cell>
          <cell r="B1044" t="str">
            <v>CAP-00184</v>
          </cell>
          <cell r="C1044" t="str">
            <v>N</v>
          </cell>
          <cell r="D1044" t="str">
            <v>Sanmina</v>
          </cell>
        </row>
        <row r="1045">
          <cell r="A1045" t="str">
            <v>LFARISCAP-00185</v>
          </cell>
          <cell r="B1045" t="str">
            <v>CAP-00185</v>
          </cell>
          <cell r="C1045" t="str">
            <v>N</v>
          </cell>
          <cell r="D1045" t="str">
            <v>Sanmina</v>
          </cell>
        </row>
        <row r="1046">
          <cell r="A1046" t="str">
            <v>LFARISCAP-00186</v>
          </cell>
          <cell r="B1046" t="str">
            <v>CAP-00186</v>
          </cell>
          <cell r="C1046" t="str">
            <v>N</v>
          </cell>
          <cell r="D1046" t="str">
            <v>Sanmina</v>
          </cell>
        </row>
        <row r="1047">
          <cell r="A1047" t="str">
            <v>LFARISCAP-00187</v>
          </cell>
          <cell r="B1047" t="str">
            <v>CAP-00187</v>
          </cell>
          <cell r="C1047" t="str">
            <v>N</v>
          </cell>
          <cell r="D1047" t="str">
            <v>Sanmina</v>
          </cell>
        </row>
        <row r="1048">
          <cell r="A1048" t="str">
            <v>LFARISCAP-00188</v>
          </cell>
          <cell r="B1048" t="str">
            <v>CAP-00188</v>
          </cell>
          <cell r="C1048" t="str">
            <v>N</v>
          </cell>
          <cell r="D1048" t="str">
            <v>Sanmina</v>
          </cell>
        </row>
        <row r="1049">
          <cell r="A1049" t="str">
            <v>LFARISCAP-00189</v>
          </cell>
          <cell r="B1049" t="str">
            <v>CAP-00189</v>
          </cell>
          <cell r="C1049" t="str">
            <v>N</v>
          </cell>
          <cell r="D1049" t="str">
            <v>Sanmina</v>
          </cell>
        </row>
        <row r="1050">
          <cell r="A1050" t="str">
            <v>LFARISCAP-00190</v>
          </cell>
          <cell r="B1050" t="str">
            <v>CAP-00190</v>
          </cell>
          <cell r="C1050" t="str">
            <v>N</v>
          </cell>
          <cell r="D1050" t="str">
            <v>Sanmina</v>
          </cell>
        </row>
        <row r="1051">
          <cell r="A1051" t="str">
            <v>LFARISCAP-00191</v>
          </cell>
          <cell r="B1051" t="str">
            <v>CAP-00191</v>
          </cell>
          <cell r="C1051" t="str">
            <v>N</v>
          </cell>
          <cell r="D1051" t="str">
            <v>Sanmina</v>
          </cell>
        </row>
        <row r="1052">
          <cell r="A1052" t="str">
            <v>LFARISCAP-00192</v>
          </cell>
          <cell r="B1052" t="str">
            <v>CAP-00192</v>
          </cell>
          <cell r="C1052" t="str">
            <v>N</v>
          </cell>
          <cell r="D1052" t="str">
            <v>Sanmina</v>
          </cell>
        </row>
        <row r="1053">
          <cell r="A1053" t="str">
            <v>LFARISCAP-00193</v>
          </cell>
          <cell r="B1053" t="str">
            <v>CAP-00193</v>
          </cell>
          <cell r="C1053" t="str">
            <v>N</v>
          </cell>
          <cell r="D1053" t="str">
            <v>Sanmina</v>
          </cell>
        </row>
        <row r="1054">
          <cell r="A1054" t="str">
            <v>LFARISCAP-00194-Q</v>
          </cell>
          <cell r="B1054" t="str">
            <v>CAP-00194</v>
          </cell>
          <cell r="C1054" t="str">
            <v>N</v>
          </cell>
          <cell r="D1054" t="str">
            <v>Sanmina</v>
          </cell>
        </row>
        <row r="1055">
          <cell r="A1055" t="str">
            <v>LFARISCAP-00195</v>
          </cell>
          <cell r="B1055" t="str">
            <v>CAP-00195</v>
          </cell>
          <cell r="C1055" t="str">
            <v>N</v>
          </cell>
          <cell r="D1055" t="str">
            <v>Sanmina</v>
          </cell>
        </row>
        <row r="1056">
          <cell r="A1056" t="str">
            <v>LFARISCAP-00196</v>
          </cell>
          <cell r="B1056" t="str">
            <v>CAP-00196</v>
          </cell>
          <cell r="C1056" t="str">
            <v>N</v>
          </cell>
          <cell r="D1056" t="str">
            <v>Sanmina</v>
          </cell>
        </row>
        <row r="1057">
          <cell r="A1057" t="str">
            <v>LFARISCAP-00197</v>
          </cell>
          <cell r="B1057" t="str">
            <v>CAP-00197</v>
          </cell>
          <cell r="C1057" t="str">
            <v>N</v>
          </cell>
          <cell r="D1057" t="str">
            <v>Sanmina</v>
          </cell>
        </row>
        <row r="1058">
          <cell r="A1058" t="str">
            <v>LFARISCAP-00198</v>
          </cell>
          <cell r="B1058" t="str">
            <v>CAP-00198</v>
          </cell>
          <cell r="C1058" t="str">
            <v>N</v>
          </cell>
          <cell r="D1058" t="str">
            <v>Sanmina</v>
          </cell>
        </row>
        <row r="1059">
          <cell r="A1059" t="str">
            <v>LFARISCAP-00200</v>
          </cell>
          <cell r="B1059" t="str">
            <v>CAP-00200</v>
          </cell>
          <cell r="C1059" t="str">
            <v>N</v>
          </cell>
          <cell r="D1059" t="str">
            <v>Sanmina</v>
          </cell>
        </row>
        <row r="1060">
          <cell r="A1060" t="str">
            <v>LFARISCAP-00201</v>
          </cell>
          <cell r="B1060" t="str">
            <v>CAP-00201</v>
          </cell>
          <cell r="C1060" t="str">
            <v>N</v>
          </cell>
          <cell r="D1060" t="str">
            <v>Sanmina</v>
          </cell>
        </row>
        <row r="1061">
          <cell r="A1061" t="str">
            <v>LFARISCAP-00202</v>
          </cell>
          <cell r="B1061" t="str">
            <v>CAP-00202</v>
          </cell>
          <cell r="C1061" t="str">
            <v>N</v>
          </cell>
          <cell r="D1061" t="str">
            <v>Sanmina</v>
          </cell>
        </row>
        <row r="1062">
          <cell r="A1062" t="str">
            <v>LFARISCAP-00204</v>
          </cell>
          <cell r="B1062" t="str">
            <v>CAP-00204</v>
          </cell>
          <cell r="C1062" t="str">
            <v>N</v>
          </cell>
          <cell r="D1062" t="str">
            <v>Sanmina</v>
          </cell>
        </row>
        <row r="1063">
          <cell r="A1063" t="str">
            <v>LFARISCAP-00205</v>
          </cell>
          <cell r="B1063" t="str">
            <v>CAP-00205</v>
          </cell>
          <cell r="C1063" t="str">
            <v>N</v>
          </cell>
          <cell r="D1063" t="str">
            <v>Sanmina</v>
          </cell>
        </row>
        <row r="1064">
          <cell r="A1064" t="str">
            <v>LFARISCAP-00206</v>
          </cell>
          <cell r="B1064" t="str">
            <v>CAP-00206</v>
          </cell>
          <cell r="C1064" t="str">
            <v>N</v>
          </cell>
          <cell r="D1064" t="str">
            <v>Sanmina</v>
          </cell>
        </row>
        <row r="1065">
          <cell r="A1065" t="str">
            <v>LFARISCAP-00207</v>
          </cell>
          <cell r="B1065" t="str">
            <v>CAP-00207</v>
          </cell>
          <cell r="C1065" t="str">
            <v>N</v>
          </cell>
          <cell r="D1065" t="str">
            <v>Sanmina</v>
          </cell>
        </row>
        <row r="1066">
          <cell r="A1066" t="str">
            <v>LFARISCAP-00208</v>
          </cell>
          <cell r="B1066" t="str">
            <v>CAP-00208</v>
          </cell>
          <cell r="C1066" t="str">
            <v>N</v>
          </cell>
          <cell r="D1066" t="str">
            <v>Sanmina</v>
          </cell>
        </row>
        <row r="1067">
          <cell r="A1067" t="str">
            <v>LFARISCAP-00209</v>
          </cell>
          <cell r="B1067" t="str">
            <v>CAP-00209</v>
          </cell>
          <cell r="C1067" t="str">
            <v>N</v>
          </cell>
          <cell r="D1067" t="str">
            <v>Sanmina</v>
          </cell>
        </row>
        <row r="1068">
          <cell r="A1068" t="str">
            <v>LFARISCAP-00210</v>
          </cell>
          <cell r="B1068" t="str">
            <v>CAP-00210</v>
          </cell>
          <cell r="C1068" t="str">
            <v>N</v>
          </cell>
          <cell r="D1068" t="str">
            <v>Sanmina</v>
          </cell>
        </row>
        <row r="1069">
          <cell r="A1069" t="str">
            <v>LFARISCAP-00211</v>
          </cell>
          <cell r="B1069" t="str">
            <v>CAP-00211</v>
          </cell>
          <cell r="C1069" t="str">
            <v>N</v>
          </cell>
          <cell r="D1069" t="str">
            <v>Sanmina</v>
          </cell>
        </row>
        <row r="1070">
          <cell r="A1070" t="str">
            <v>LFARISCAP-00212</v>
          </cell>
          <cell r="B1070" t="str">
            <v>CAP-00212</v>
          </cell>
          <cell r="C1070" t="str">
            <v>N</v>
          </cell>
          <cell r="D1070" t="str">
            <v>Sanmina</v>
          </cell>
        </row>
        <row r="1071">
          <cell r="A1071" t="str">
            <v>LFARISCAP-00213</v>
          </cell>
          <cell r="B1071" t="str">
            <v>CAP-00213</v>
          </cell>
          <cell r="C1071" t="str">
            <v>N</v>
          </cell>
          <cell r="D1071" t="str">
            <v>Sanmina</v>
          </cell>
        </row>
        <row r="1072">
          <cell r="A1072" t="str">
            <v>LFARISCAP-00215</v>
          </cell>
          <cell r="B1072" t="str">
            <v>CAP-00215</v>
          </cell>
          <cell r="C1072" t="str">
            <v>N</v>
          </cell>
          <cell r="D1072" t="str">
            <v>Sanmina</v>
          </cell>
        </row>
        <row r="1073">
          <cell r="A1073" t="str">
            <v>LFARISCAP-00216</v>
          </cell>
          <cell r="B1073" t="str">
            <v>CAP-00216</v>
          </cell>
          <cell r="C1073" t="str">
            <v>N</v>
          </cell>
          <cell r="D1073" t="str">
            <v>Sanmina</v>
          </cell>
        </row>
        <row r="1074">
          <cell r="A1074" t="str">
            <v>LFARISCAP-00219</v>
          </cell>
          <cell r="B1074" t="str">
            <v>CAP-00219</v>
          </cell>
          <cell r="C1074" t="str">
            <v>N</v>
          </cell>
          <cell r="D1074" t="str">
            <v>Sanmina</v>
          </cell>
        </row>
        <row r="1075">
          <cell r="A1075" t="str">
            <v>LFARISCAP-00220</v>
          </cell>
          <cell r="B1075" t="str">
            <v>CAP-00220</v>
          </cell>
          <cell r="C1075" t="str">
            <v>N</v>
          </cell>
          <cell r="D1075" t="str">
            <v>Sanmina</v>
          </cell>
        </row>
        <row r="1076">
          <cell r="A1076" t="str">
            <v>LFARISCAP-00222</v>
          </cell>
          <cell r="B1076" t="str">
            <v>CAP-00222</v>
          </cell>
          <cell r="C1076" t="str">
            <v>N</v>
          </cell>
          <cell r="D1076" t="str">
            <v>Sanmina</v>
          </cell>
        </row>
        <row r="1077">
          <cell r="A1077" t="str">
            <v>LFARISCAP-00223</v>
          </cell>
          <cell r="B1077" t="str">
            <v>CAP-00223</v>
          </cell>
          <cell r="C1077" t="str">
            <v>N</v>
          </cell>
          <cell r="D1077" t="str">
            <v>Sanmina</v>
          </cell>
        </row>
        <row r="1078">
          <cell r="A1078" t="str">
            <v>LFARISCAP-00225</v>
          </cell>
          <cell r="B1078" t="str">
            <v>CAP-00225</v>
          </cell>
          <cell r="C1078" t="str">
            <v>N</v>
          </cell>
          <cell r="D1078" t="str">
            <v>Sanmina</v>
          </cell>
        </row>
        <row r="1079">
          <cell r="A1079" t="str">
            <v>LFARISCAP-00226</v>
          </cell>
          <cell r="B1079" t="str">
            <v>CAP-00226</v>
          </cell>
          <cell r="C1079" t="str">
            <v>N</v>
          </cell>
          <cell r="D1079" t="str">
            <v>Sanmina</v>
          </cell>
        </row>
        <row r="1080">
          <cell r="A1080" t="str">
            <v>LFARISCAP-00228</v>
          </cell>
          <cell r="B1080" t="str">
            <v>CAP-00228</v>
          </cell>
          <cell r="C1080" t="str">
            <v>N</v>
          </cell>
          <cell r="D1080" t="str">
            <v>Sanmina</v>
          </cell>
        </row>
        <row r="1081">
          <cell r="A1081" t="str">
            <v>LFARISCAP-00229</v>
          </cell>
          <cell r="B1081" t="str">
            <v>CAP-00229</v>
          </cell>
          <cell r="C1081" t="str">
            <v>N</v>
          </cell>
          <cell r="D1081" t="str">
            <v>Sanmina</v>
          </cell>
        </row>
        <row r="1082">
          <cell r="A1082" t="str">
            <v>LFARISCAP-00232</v>
          </cell>
          <cell r="B1082" t="str">
            <v>CAP-00232</v>
          </cell>
          <cell r="C1082" t="str">
            <v>N</v>
          </cell>
          <cell r="D1082" t="str">
            <v>Sanmina</v>
          </cell>
        </row>
        <row r="1083">
          <cell r="A1083" t="str">
            <v>LFARISCAP-00235</v>
          </cell>
          <cell r="B1083" t="str">
            <v>CAP-00235</v>
          </cell>
          <cell r="C1083" t="str">
            <v>N</v>
          </cell>
          <cell r="D1083" t="str">
            <v>Sanmina</v>
          </cell>
        </row>
        <row r="1084">
          <cell r="A1084" t="str">
            <v>LFARISCAP-00238</v>
          </cell>
          <cell r="B1084" t="str">
            <v>CAP-00238</v>
          </cell>
          <cell r="C1084" t="str">
            <v>N</v>
          </cell>
          <cell r="D1084" t="str">
            <v>Sanmina</v>
          </cell>
        </row>
        <row r="1085">
          <cell r="A1085" t="str">
            <v>LFARISCAP-00241</v>
          </cell>
          <cell r="B1085" t="str">
            <v>CAP-00241</v>
          </cell>
          <cell r="C1085" t="str">
            <v>N</v>
          </cell>
          <cell r="D1085" t="str">
            <v>Sanmina</v>
          </cell>
        </row>
        <row r="1086">
          <cell r="A1086" t="str">
            <v>LFARISCAP-00243</v>
          </cell>
          <cell r="B1086" t="str">
            <v>CAP-00243</v>
          </cell>
          <cell r="C1086" t="str">
            <v>N</v>
          </cell>
          <cell r="D1086" t="str">
            <v>Sanmina</v>
          </cell>
        </row>
        <row r="1087">
          <cell r="A1087" t="str">
            <v>LFARISCAP-00245</v>
          </cell>
          <cell r="B1087" t="str">
            <v>CAP-00245</v>
          </cell>
          <cell r="C1087" t="str">
            <v>N</v>
          </cell>
          <cell r="D1087" t="str">
            <v>Sanmina</v>
          </cell>
        </row>
        <row r="1088">
          <cell r="A1088" t="str">
            <v>LFARISCAP-00250-Q</v>
          </cell>
          <cell r="B1088" t="str">
            <v>CAP-00250</v>
          </cell>
          <cell r="C1088" t="str">
            <v>N</v>
          </cell>
          <cell r="D1088" t="str">
            <v>Sanmina</v>
          </cell>
        </row>
        <row r="1089">
          <cell r="A1089" t="str">
            <v>LFARISCAP-00250</v>
          </cell>
          <cell r="B1089" t="str">
            <v>CAP-00250</v>
          </cell>
          <cell r="C1089" t="str">
            <v>N</v>
          </cell>
          <cell r="D1089" t="str">
            <v>Sanmina</v>
          </cell>
        </row>
        <row r="1090">
          <cell r="A1090" t="str">
            <v>LFARISCAP-00252</v>
          </cell>
          <cell r="B1090" t="str">
            <v>CAP-00252</v>
          </cell>
          <cell r="C1090" t="str">
            <v>N</v>
          </cell>
          <cell r="D1090" t="str">
            <v>Sanmina</v>
          </cell>
        </row>
        <row r="1091">
          <cell r="A1091" t="str">
            <v>LFARISCAP-00253</v>
          </cell>
          <cell r="B1091" t="str">
            <v>CAP-00253</v>
          </cell>
          <cell r="C1091" t="str">
            <v>N</v>
          </cell>
          <cell r="D1091" t="str">
            <v>Sanmina</v>
          </cell>
        </row>
        <row r="1092">
          <cell r="A1092" t="str">
            <v>LFARISCAP-00254</v>
          </cell>
          <cell r="B1092" t="str">
            <v>CAP-00254</v>
          </cell>
          <cell r="C1092" t="str">
            <v>N</v>
          </cell>
          <cell r="D1092" t="str">
            <v>Sanmina</v>
          </cell>
        </row>
        <row r="1093">
          <cell r="A1093" t="str">
            <v>LFARISCAP-00255</v>
          </cell>
          <cell r="B1093" t="str">
            <v>CAP-00255</v>
          </cell>
          <cell r="C1093" t="str">
            <v>N</v>
          </cell>
          <cell r="D1093" t="str">
            <v>Sanmina</v>
          </cell>
        </row>
        <row r="1094">
          <cell r="A1094" t="str">
            <v>LFARISCAP-00256</v>
          </cell>
          <cell r="B1094" t="str">
            <v>CAP-00256</v>
          </cell>
          <cell r="C1094" t="str">
            <v>N</v>
          </cell>
          <cell r="D1094" t="str">
            <v>Sanmina</v>
          </cell>
        </row>
        <row r="1095">
          <cell r="A1095" t="str">
            <v>LFARISCAP-00257</v>
          </cell>
          <cell r="B1095" t="str">
            <v>CAP-00257</v>
          </cell>
          <cell r="C1095" t="str">
            <v>N</v>
          </cell>
          <cell r="D1095" t="str">
            <v>Sanmina</v>
          </cell>
        </row>
        <row r="1096">
          <cell r="A1096" t="str">
            <v>LFARISCAP-00258</v>
          </cell>
          <cell r="B1096" t="str">
            <v>CAP-00258</v>
          </cell>
          <cell r="C1096" t="str">
            <v>N</v>
          </cell>
          <cell r="D1096" t="str">
            <v>Sanmina</v>
          </cell>
        </row>
        <row r="1097">
          <cell r="A1097" t="str">
            <v>LFARISCAP-00259</v>
          </cell>
          <cell r="B1097" t="str">
            <v>CAP-00259</v>
          </cell>
          <cell r="C1097" t="str">
            <v>N</v>
          </cell>
          <cell r="D1097" t="str">
            <v>Sanmina</v>
          </cell>
        </row>
        <row r="1098">
          <cell r="A1098" t="str">
            <v>LFARISCAP-00260</v>
          </cell>
          <cell r="B1098" t="str">
            <v>CAP-00260</v>
          </cell>
          <cell r="C1098" t="str">
            <v>N</v>
          </cell>
          <cell r="D1098" t="str">
            <v>Sanmina</v>
          </cell>
        </row>
        <row r="1099">
          <cell r="A1099" t="str">
            <v>LFARISCAP-00261</v>
          </cell>
          <cell r="B1099" t="str">
            <v>CAP-00261</v>
          </cell>
          <cell r="C1099" t="str">
            <v>N</v>
          </cell>
          <cell r="D1099" t="str">
            <v>Sanmina</v>
          </cell>
        </row>
        <row r="1100">
          <cell r="A1100" t="str">
            <v>LFARISCAP-00262</v>
          </cell>
          <cell r="B1100" t="str">
            <v>CAP-00262</v>
          </cell>
          <cell r="C1100" t="str">
            <v>N</v>
          </cell>
          <cell r="D1100" t="str">
            <v>Sanmina</v>
          </cell>
        </row>
        <row r="1101">
          <cell r="A1101" t="str">
            <v>LFARISCAP-00263</v>
          </cell>
          <cell r="B1101" t="str">
            <v>CAP-00263</v>
          </cell>
          <cell r="C1101" t="str">
            <v>N</v>
          </cell>
          <cell r="D1101" t="str">
            <v>Sanmina</v>
          </cell>
        </row>
        <row r="1102">
          <cell r="A1102" t="str">
            <v>LFARISCAP-00264</v>
          </cell>
          <cell r="B1102" t="str">
            <v>CAP-00264</v>
          </cell>
          <cell r="C1102" t="str">
            <v>N</v>
          </cell>
          <cell r="D1102" t="str">
            <v>Sanmina</v>
          </cell>
        </row>
        <row r="1103">
          <cell r="A1103" t="str">
            <v>LFARISCAP-00265</v>
          </cell>
          <cell r="B1103" t="str">
            <v>CAP-00265</v>
          </cell>
          <cell r="C1103" t="str">
            <v>N</v>
          </cell>
          <cell r="D1103" t="str">
            <v>Sanmina</v>
          </cell>
        </row>
        <row r="1104">
          <cell r="A1104" t="str">
            <v>LFARISCAP-00267</v>
          </cell>
          <cell r="B1104" t="str">
            <v>CAP-00267</v>
          </cell>
          <cell r="C1104" t="str">
            <v>N</v>
          </cell>
          <cell r="D1104" t="str">
            <v>Sanmina</v>
          </cell>
        </row>
        <row r="1105">
          <cell r="A1105" t="str">
            <v>LFARISCAP-00272</v>
          </cell>
          <cell r="B1105" t="str">
            <v>CAP-00272</v>
          </cell>
          <cell r="C1105" t="str">
            <v>N</v>
          </cell>
          <cell r="D1105" t="str">
            <v>Sanmina</v>
          </cell>
        </row>
        <row r="1106">
          <cell r="A1106" t="str">
            <v>LFARISCAP-00273</v>
          </cell>
          <cell r="B1106" t="str">
            <v>CAP-00273</v>
          </cell>
          <cell r="C1106" t="str">
            <v>N</v>
          </cell>
          <cell r="D1106" t="str">
            <v>Sanmina</v>
          </cell>
        </row>
        <row r="1107">
          <cell r="A1107" t="str">
            <v>LFARISCAP-00275</v>
          </cell>
          <cell r="B1107" t="str">
            <v>CAP-00275</v>
          </cell>
          <cell r="C1107" t="str">
            <v>N</v>
          </cell>
          <cell r="D1107" t="str">
            <v>Sanmina</v>
          </cell>
        </row>
        <row r="1108">
          <cell r="A1108" t="str">
            <v>LFARISCAP-00276</v>
          </cell>
          <cell r="B1108" t="str">
            <v>CAP-00276</v>
          </cell>
          <cell r="C1108" t="str">
            <v>N</v>
          </cell>
          <cell r="D1108" t="str">
            <v>Sanmina</v>
          </cell>
        </row>
        <row r="1109">
          <cell r="A1109" t="str">
            <v>LFARISCAP-00279</v>
          </cell>
          <cell r="B1109" t="str">
            <v>CAP-00279</v>
          </cell>
          <cell r="C1109" t="str">
            <v>N</v>
          </cell>
          <cell r="D1109" t="str">
            <v>Sanmina</v>
          </cell>
        </row>
        <row r="1110">
          <cell r="A1110" t="str">
            <v>LFARISCAP-00280</v>
          </cell>
          <cell r="B1110" t="str">
            <v>CAP-00280</v>
          </cell>
          <cell r="C1110" t="str">
            <v>N</v>
          </cell>
          <cell r="D1110" t="str">
            <v>Sanmina</v>
          </cell>
        </row>
        <row r="1111">
          <cell r="A1111" t="str">
            <v>LFARISCAP-00281</v>
          </cell>
          <cell r="B1111" t="str">
            <v>CAP-00281</v>
          </cell>
          <cell r="C1111" t="str">
            <v>N</v>
          </cell>
          <cell r="D1111" t="str">
            <v>Sanmina</v>
          </cell>
        </row>
        <row r="1112">
          <cell r="A1112" t="str">
            <v>LFARISCAP-00282</v>
          </cell>
          <cell r="B1112" t="str">
            <v>CAP-00282</v>
          </cell>
          <cell r="C1112" t="str">
            <v>N</v>
          </cell>
          <cell r="D1112" t="str">
            <v>Sanmina</v>
          </cell>
        </row>
        <row r="1113">
          <cell r="A1113" t="str">
            <v>LFARISCAP-00283</v>
          </cell>
          <cell r="B1113" t="str">
            <v>CAP-00283</v>
          </cell>
          <cell r="C1113" t="str">
            <v>N</v>
          </cell>
          <cell r="D1113" t="str">
            <v>Sanmina</v>
          </cell>
        </row>
        <row r="1114">
          <cell r="A1114" t="str">
            <v>LFARISCAP-00284</v>
          </cell>
          <cell r="B1114" t="str">
            <v>CAP-00284</v>
          </cell>
          <cell r="C1114" t="str">
            <v>N</v>
          </cell>
          <cell r="D1114" t="str">
            <v>Sanmina</v>
          </cell>
        </row>
        <row r="1115">
          <cell r="A1115" t="str">
            <v>LFARISCAP-00285</v>
          </cell>
          <cell r="B1115" t="str">
            <v>CAP-00285</v>
          </cell>
          <cell r="C1115" t="str">
            <v>N</v>
          </cell>
          <cell r="D1115" t="str">
            <v>Sanmina</v>
          </cell>
        </row>
        <row r="1116">
          <cell r="A1116" t="str">
            <v>LFARISCAP-00286</v>
          </cell>
          <cell r="B1116" t="str">
            <v>CAP-00286</v>
          </cell>
          <cell r="C1116" t="str">
            <v>N</v>
          </cell>
          <cell r="D1116" t="str">
            <v>Sanmina</v>
          </cell>
        </row>
        <row r="1117">
          <cell r="A1117" t="str">
            <v>LFARISCAP-00288</v>
          </cell>
          <cell r="B1117" t="str">
            <v>CAP-00288</v>
          </cell>
          <cell r="C1117" t="str">
            <v>N</v>
          </cell>
          <cell r="D1117" t="str">
            <v>Sanmina</v>
          </cell>
        </row>
        <row r="1118">
          <cell r="A1118" t="str">
            <v>LFARISCAP-00289</v>
          </cell>
          <cell r="B1118" t="str">
            <v>CAP-00289</v>
          </cell>
          <cell r="C1118" t="str">
            <v>N</v>
          </cell>
          <cell r="D1118" t="str">
            <v>Sanmina</v>
          </cell>
        </row>
        <row r="1119">
          <cell r="A1119" t="str">
            <v>LFARISCAP-00290</v>
          </cell>
          <cell r="B1119" t="str">
            <v>CAP-00290</v>
          </cell>
          <cell r="C1119" t="str">
            <v>N</v>
          </cell>
          <cell r="D1119" t="str">
            <v>Sanmina</v>
          </cell>
        </row>
        <row r="1120">
          <cell r="A1120" t="str">
            <v>LFARISCAP-00291</v>
          </cell>
          <cell r="B1120" t="str">
            <v>CAP-00291</v>
          </cell>
          <cell r="C1120" t="str">
            <v>N</v>
          </cell>
          <cell r="D1120" t="str">
            <v>Sanmina</v>
          </cell>
        </row>
        <row r="1121">
          <cell r="A1121" t="str">
            <v>LFARISCAP-00293</v>
          </cell>
          <cell r="B1121" t="str">
            <v>CAP-00293</v>
          </cell>
          <cell r="C1121" t="str">
            <v>N</v>
          </cell>
          <cell r="D1121" t="str">
            <v>Sanmina</v>
          </cell>
        </row>
        <row r="1122">
          <cell r="A1122" t="str">
            <v>LFARISCAP-00294</v>
          </cell>
          <cell r="B1122" t="str">
            <v>CAP-00294</v>
          </cell>
          <cell r="C1122" t="str">
            <v>N</v>
          </cell>
          <cell r="D1122" t="str">
            <v>Sanmina</v>
          </cell>
        </row>
        <row r="1123">
          <cell r="A1123" t="str">
            <v>LFARISCAP-00295</v>
          </cell>
          <cell r="B1123" t="str">
            <v>CAP-00295</v>
          </cell>
          <cell r="C1123" t="str">
            <v>N</v>
          </cell>
          <cell r="D1123" t="str">
            <v>Sanmina</v>
          </cell>
        </row>
        <row r="1124">
          <cell r="A1124" t="str">
            <v>LFARISCAP-00296</v>
          </cell>
          <cell r="B1124" t="str">
            <v>CAP-00296</v>
          </cell>
          <cell r="C1124" t="str">
            <v>N</v>
          </cell>
          <cell r="D1124" t="str">
            <v>Sanmina</v>
          </cell>
        </row>
        <row r="1125">
          <cell r="A1125" t="str">
            <v>LFARISCAP-00297</v>
          </cell>
          <cell r="B1125" t="str">
            <v>CAP-00297</v>
          </cell>
          <cell r="C1125" t="str">
            <v>N</v>
          </cell>
          <cell r="D1125" t="str">
            <v>Sanmina</v>
          </cell>
        </row>
        <row r="1126">
          <cell r="A1126" t="str">
            <v>LFARISCAP-00299</v>
          </cell>
          <cell r="B1126" t="str">
            <v>CAP-00299</v>
          </cell>
          <cell r="C1126" t="str">
            <v>N</v>
          </cell>
          <cell r="D1126" t="str">
            <v>Sanmina</v>
          </cell>
        </row>
        <row r="1127">
          <cell r="A1127" t="str">
            <v>LFARISCAP-00300</v>
          </cell>
          <cell r="B1127" t="str">
            <v>CAP-00300</v>
          </cell>
          <cell r="C1127" t="str">
            <v>N</v>
          </cell>
          <cell r="D1127" t="str">
            <v>Sanmina</v>
          </cell>
        </row>
        <row r="1128">
          <cell r="A1128" t="str">
            <v>LFARISCAP-00301</v>
          </cell>
          <cell r="B1128" t="str">
            <v>CAP-00301</v>
          </cell>
          <cell r="C1128" t="str">
            <v>N</v>
          </cell>
          <cell r="D1128" t="str">
            <v>Sanmina</v>
          </cell>
        </row>
        <row r="1129">
          <cell r="A1129" t="str">
            <v>LFARISCAP-00304</v>
          </cell>
          <cell r="B1129" t="str">
            <v>CAP-00304</v>
          </cell>
          <cell r="C1129" t="str">
            <v>N</v>
          </cell>
          <cell r="D1129" t="str">
            <v>Sanmina</v>
          </cell>
        </row>
        <row r="1130">
          <cell r="A1130" t="str">
            <v>LFARISCAP-00306</v>
          </cell>
          <cell r="B1130" t="str">
            <v>CAP-00306</v>
          </cell>
          <cell r="C1130" t="str">
            <v>N</v>
          </cell>
          <cell r="D1130" t="str">
            <v>Sanmina</v>
          </cell>
        </row>
        <row r="1131">
          <cell r="A1131" t="str">
            <v>LFARISCAP-00307</v>
          </cell>
          <cell r="B1131" t="str">
            <v>CAP-00307</v>
          </cell>
          <cell r="C1131" t="str">
            <v>N</v>
          </cell>
          <cell r="D1131" t="str">
            <v>Sanmina</v>
          </cell>
        </row>
        <row r="1132">
          <cell r="A1132" t="str">
            <v>LFARISCAP-00308</v>
          </cell>
          <cell r="B1132" t="str">
            <v>CAP-00308</v>
          </cell>
          <cell r="C1132" t="str">
            <v>N</v>
          </cell>
          <cell r="D1132" t="str">
            <v>Sanmina</v>
          </cell>
        </row>
        <row r="1133">
          <cell r="A1133" t="str">
            <v>LFARISCAP-00309</v>
          </cell>
          <cell r="B1133" t="str">
            <v>CAP-00309</v>
          </cell>
          <cell r="C1133" t="str">
            <v>N</v>
          </cell>
          <cell r="D1133" t="str">
            <v>Sanmina</v>
          </cell>
        </row>
        <row r="1134">
          <cell r="A1134" t="str">
            <v>LFARISCAP-00313</v>
          </cell>
          <cell r="B1134" t="str">
            <v>CAP-00313</v>
          </cell>
          <cell r="C1134" t="str">
            <v>N</v>
          </cell>
          <cell r="D1134" t="str">
            <v>Sanmina</v>
          </cell>
        </row>
        <row r="1135">
          <cell r="A1135" t="str">
            <v>LFARISCAP-00314</v>
          </cell>
          <cell r="B1135" t="str">
            <v>CAP-00314</v>
          </cell>
          <cell r="C1135" t="str">
            <v>N</v>
          </cell>
          <cell r="D1135" t="str">
            <v>Sanmina</v>
          </cell>
        </row>
        <row r="1136">
          <cell r="A1136" t="str">
            <v>LFARISCAP-00316</v>
          </cell>
          <cell r="B1136" t="str">
            <v>CAP-00316</v>
          </cell>
          <cell r="C1136" t="str">
            <v>N</v>
          </cell>
          <cell r="D1136" t="str">
            <v>Sanmina</v>
          </cell>
        </row>
        <row r="1137">
          <cell r="A1137" t="str">
            <v>LFARISCAP-00318</v>
          </cell>
          <cell r="B1137" t="str">
            <v>CAP-00318</v>
          </cell>
          <cell r="C1137" t="str">
            <v>N</v>
          </cell>
          <cell r="D1137" t="str">
            <v>Sanmina</v>
          </cell>
        </row>
        <row r="1138">
          <cell r="A1138" t="str">
            <v>LFARISCAP-00318-Q</v>
          </cell>
          <cell r="B1138" t="str">
            <v>CAP-00318</v>
          </cell>
          <cell r="C1138" t="str">
            <v>N</v>
          </cell>
          <cell r="D1138" t="str">
            <v>Sanmina</v>
          </cell>
        </row>
        <row r="1139">
          <cell r="A1139" t="str">
            <v>LFARISCAP-00319</v>
          </cell>
          <cell r="B1139" t="str">
            <v>CAP-00319</v>
          </cell>
          <cell r="C1139" t="str">
            <v>N</v>
          </cell>
          <cell r="D1139" t="str">
            <v>Sanmina</v>
          </cell>
        </row>
        <row r="1140">
          <cell r="A1140" t="str">
            <v>LFARISCAP-00321</v>
          </cell>
          <cell r="B1140" t="str">
            <v>CAP-00321</v>
          </cell>
          <cell r="C1140" t="str">
            <v>N</v>
          </cell>
          <cell r="D1140" t="str">
            <v>Sanmina</v>
          </cell>
        </row>
        <row r="1141">
          <cell r="A1141" t="str">
            <v>LFARISCAP-00324</v>
          </cell>
          <cell r="B1141" t="str">
            <v>CAP-00324</v>
          </cell>
          <cell r="C1141" t="str">
            <v>N</v>
          </cell>
          <cell r="D1141" t="str">
            <v>Sanmina</v>
          </cell>
        </row>
        <row r="1142">
          <cell r="A1142" t="str">
            <v>LFARISCAP-00326</v>
          </cell>
          <cell r="B1142" t="str">
            <v>CAP-00326</v>
          </cell>
          <cell r="C1142" t="str">
            <v>N</v>
          </cell>
          <cell r="D1142" t="str">
            <v>Sanmina</v>
          </cell>
        </row>
        <row r="1143">
          <cell r="A1143" t="str">
            <v>LFARISCAP-00329</v>
          </cell>
          <cell r="B1143" t="str">
            <v>CAP-00329</v>
          </cell>
          <cell r="C1143" t="str">
            <v>N</v>
          </cell>
          <cell r="D1143" t="str">
            <v>Sanmina</v>
          </cell>
        </row>
        <row r="1144">
          <cell r="A1144" t="str">
            <v>LFARISCAP-00330</v>
          </cell>
          <cell r="B1144" t="str">
            <v>CAP-00330</v>
          </cell>
          <cell r="C1144" t="str">
            <v>N</v>
          </cell>
          <cell r="D1144" t="str">
            <v>Sanmina</v>
          </cell>
        </row>
        <row r="1145">
          <cell r="A1145" t="str">
            <v>LFARISCAP-00331</v>
          </cell>
          <cell r="B1145" t="str">
            <v>CAP-00331</v>
          </cell>
          <cell r="C1145" t="str">
            <v>N</v>
          </cell>
          <cell r="D1145" t="str">
            <v>Sanmina</v>
          </cell>
        </row>
        <row r="1146">
          <cell r="A1146" t="str">
            <v>LFARISCAP-00345</v>
          </cell>
          <cell r="B1146" t="str">
            <v>CAP-00345</v>
          </cell>
          <cell r="C1146" t="str">
            <v>N</v>
          </cell>
          <cell r="D1146" t="str">
            <v>Sanmina</v>
          </cell>
        </row>
        <row r="1147">
          <cell r="A1147" t="str">
            <v>LFARISCAP-00346</v>
          </cell>
          <cell r="B1147" t="str">
            <v>CAP-00346</v>
          </cell>
          <cell r="C1147" t="str">
            <v>N</v>
          </cell>
          <cell r="D1147" t="str">
            <v>Sanmina</v>
          </cell>
        </row>
        <row r="1148">
          <cell r="A1148" t="str">
            <v>LFARISCAP-00347</v>
          </cell>
          <cell r="B1148" t="str">
            <v>CAP-00347</v>
          </cell>
          <cell r="C1148" t="str">
            <v>N</v>
          </cell>
          <cell r="D1148" t="str">
            <v>Sanmina</v>
          </cell>
        </row>
        <row r="1149">
          <cell r="A1149" t="str">
            <v>LFARISCAP-00348</v>
          </cell>
          <cell r="B1149" t="str">
            <v>CAP-00348</v>
          </cell>
          <cell r="C1149" t="str">
            <v>N</v>
          </cell>
          <cell r="D1149" t="str">
            <v>Sanmina</v>
          </cell>
        </row>
        <row r="1150">
          <cell r="A1150" t="str">
            <v>LFARISCAP-00350-Q</v>
          </cell>
          <cell r="B1150" t="str">
            <v>CAP-00350</v>
          </cell>
          <cell r="C1150" t="str">
            <v>N</v>
          </cell>
          <cell r="D1150" t="str">
            <v>Sanmina</v>
          </cell>
        </row>
        <row r="1151">
          <cell r="A1151" t="str">
            <v>LFARISCAP-00351</v>
          </cell>
          <cell r="B1151" t="str">
            <v>CAP-00351</v>
          </cell>
          <cell r="C1151" t="str">
            <v>N</v>
          </cell>
          <cell r="D1151" t="str">
            <v>Sanmina</v>
          </cell>
        </row>
        <row r="1152">
          <cell r="A1152" t="str">
            <v>LFARISCAP-00352</v>
          </cell>
          <cell r="B1152" t="str">
            <v>CAP-00352</v>
          </cell>
          <cell r="C1152" t="str">
            <v>N</v>
          </cell>
          <cell r="D1152" t="str">
            <v>Sanmina</v>
          </cell>
        </row>
        <row r="1153">
          <cell r="A1153" t="str">
            <v>LFARISCAP-00355</v>
          </cell>
          <cell r="B1153" t="str">
            <v>CAP-00355</v>
          </cell>
          <cell r="C1153" t="str">
            <v>N</v>
          </cell>
          <cell r="D1153" t="str">
            <v>Sanmina</v>
          </cell>
        </row>
        <row r="1154">
          <cell r="A1154" t="str">
            <v>LFARISCAP-00356</v>
          </cell>
          <cell r="B1154" t="str">
            <v>CAP-00356</v>
          </cell>
          <cell r="C1154" t="str">
            <v>N</v>
          </cell>
          <cell r="D1154" t="str">
            <v>Sanmina</v>
          </cell>
        </row>
        <row r="1155">
          <cell r="A1155" t="str">
            <v>LFARISCAP-00358</v>
          </cell>
          <cell r="B1155" t="str">
            <v>CAP-00358</v>
          </cell>
          <cell r="C1155" t="str">
            <v>N</v>
          </cell>
          <cell r="D1155" t="str">
            <v>Sanmina</v>
          </cell>
        </row>
        <row r="1156">
          <cell r="A1156" t="str">
            <v>LFARISCAP-00360</v>
          </cell>
          <cell r="B1156" t="str">
            <v>CAP-00360</v>
          </cell>
          <cell r="C1156" t="str">
            <v>N</v>
          </cell>
          <cell r="D1156" t="str">
            <v>Sanmina</v>
          </cell>
        </row>
        <row r="1157">
          <cell r="A1157" t="str">
            <v>LFARISCAP-00361</v>
          </cell>
          <cell r="B1157" t="str">
            <v>CAP-00361</v>
          </cell>
          <cell r="C1157" t="str">
            <v>N</v>
          </cell>
          <cell r="D1157" t="str">
            <v>Sanmina</v>
          </cell>
        </row>
        <row r="1158">
          <cell r="A1158" t="str">
            <v>LFARISCAP-00362</v>
          </cell>
          <cell r="B1158" t="str">
            <v>CAP-00362</v>
          </cell>
          <cell r="C1158" t="str">
            <v>N</v>
          </cell>
          <cell r="D1158" t="str">
            <v>Sanmina</v>
          </cell>
        </row>
        <row r="1159">
          <cell r="A1159" t="str">
            <v>LFARISCAP-00365</v>
          </cell>
          <cell r="B1159" t="str">
            <v>CAP-00365</v>
          </cell>
          <cell r="C1159" t="str">
            <v>N</v>
          </cell>
          <cell r="D1159" t="str">
            <v>Sanmina</v>
          </cell>
        </row>
        <row r="1160">
          <cell r="A1160" t="str">
            <v>LFARISCAP-00370</v>
          </cell>
          <cell r="B1160" t="str">
            <v>CAP-00370</v>
          </cell>
          <cell r="C1160" t="str">
            <v>N</v>
          </cell>
          <cell r="D1160" t="str">
            <v>Sanmina</v>
          </cell>
        </row>
        <row r="1161">
          <cell r="A1161" t="str">
            <v>LFARISCAP-00371</v>
          </cell>
          <cell r="B1161" t="str">
            <v>CAP-00371</v>
          </cell>
          <cell r="C1161" t="str">
            <v>N</v>
          </cell>
          <cell r="D1161" t="str">
            <v>Sanmina</v>
          </cell>
        </row>
        <row r="1162">
          <cell r="A1162" t="str">
            <v>LFARISCAP-00372</v>
          </cell>
          <cell r="B1162" t="str">
            <v>CAP-00372</v>
          </cell>
          <cell r="C1162" t="str">
            <v>N</v>
          </cell>
          <cell r="D1162" t="str">
            <v>Sanmina</v>
          </cell>
        </row>
        <row r="1163">
          <cell r="A1163" t="str">
            <v>LFARISCAP-00386-Q</v>
          </cell>
          <cell r="B1163" t="str">
            <v>CAP-00386</v>
          </cell>
          <cell r="C1163" t="str">
            <v>N</v>
          </cell>
          <cell r="D1163" t="str">
            <v>Sanmina</v>
          </cell>
        </row>
        <row r="1164">
          <cell r="A1164" t="str">
            <v>LFARISCAP-00390</v>
          </cell>
          <cell r="B1164" t="str">
            <v>CAP-00390</v>
          </cell>
          <cell r="C1164" t="str">
            <v>N</v>
          </cell>
          <cell r="D1164" t="str">
            <v>Sanmina</v>
          </cell>
        </row>
        <row r="1165">
          <cell r="A1165" t="str">
            <v>LFARISCAP-00410</v>
          </cell>
          <cell r="B1165" t="str">
            <v>CAP-00410</v>
          </cell>
          <cell r="C1165" t="str">
            <v>N</v>
          </cell>
          <cell r="D1165" t="str">
            <v>Sanmina</v>
          </cell>
        </row>
        <row r="1166">
          <cell r="A1166" t="str">
            <v>LFARICONSUM6</v>
          </cell>
          <cell r="B1166" t="str">
            <v>CONSUM6</v>
          </cell>
        </row>
        <row r="1167">
          <cell r="A1167" t="str">
            <v>LFARISDIO-00004</v>
          </cell>
          <cell r="B1167" t="str">
            <v>DIO-00004</v>
          </cell>
          <cell r="C1167" t="str">
            <v>N</v>
          </cell>
          <cell r="D1167" t="str">
            <v>Sanmina</v>
          </cell>
        </row>
        <row r="1168">
          <cell r="A1168" t="str">
            <v>LFARISDIO-00006</v>
          </cell>
          <cell r="B1168" t="str">
            <v>DIO-00006</v>
          </cell>
          <cell r="C1168" t="str">
            <v>N</v>
          </cell>
          <cell r="D1168" t="str">
            <v>Sanmina</v>
          </cell>
        </row>
        <row r="1169">
          <cell r="A1169" t="str">
            <v>LFARISDIO-00007</v>
          </cell>
          <cell r="B1169" t="str">
            <v>DIO-00007</v>
          </cell>
          <cell r="C1169" t="str">
            <v>N</v>
          </cell>
          <cell r="D1169" t="str">
            <v>Sanmina</v>
          </cell>
        </row>
        <row r="1170">
          <cell r="A1170" t="str">
            <v>LFARISDIO-00015</v>
          </cell>
          <cell r="B1170" t="str">
            <v>DIO-00015</v>
          </cell>
          <cell r="C1170" t="str">
            <v>N</v>
          </cell>
          <cell r="D1170" t="str">
            <v>Sanmina</v>
          </cell>
        </row>
        <row r="1171">
          <cell r="A1171" t="str">
            <v>LFARISDIO-00017</v>
          </cell>
          <cell r="B1171" t="str">
            <v>DIO-00017</v>
          </cell>
          <cell r="C1171" t="str">
            <v>N</v>
          </cell>
          <cell r="D1171" t="str">
            <v>Sanmina</v>
          </cell>
        </row>
        <row r="1172">
          <cell r="A1172" t="str">
            <v>LFARISDIO-00023</v>
          </cell>
          <cell r="B1172" t="str">
            <v>DIO-00023</v>
          </cell>
          <cell r="C1172" t="str">
            <v>N</v>
          </cell>
          <cell r="D1172" t="str">
            <v>Sanmina</v>
          </cell>
        </row>
        <row r="1173">
          <cell r="A1173" t="str">
            <v>LFARISDIO-00024</v>
          </cell>
          <cell r="B1173" t="str">
            <v>DIO-00024</v>
          </cell>
          <cell r="C1173" t="str">
            <v>N</v>
          </cell>
          <cell r="D1173" t="str">
            <v>Sanmina</v>
          </cell>
        </row>
        <row r="1174">
          <cell r="A1174" t="str">
            <v>LFARISDIO-00027</v>
          </cell>
          <cell r="B1174" t="str">
            <v>DIO-00027</v>
          </cell>
          <cell r="C1174" t="str">
            <v>N</v>
          </cell>
          <cell r="D1174" t="str">
            <v>Sanmina</v>
          </cell>
        </row>
        <row r="1175">
          <cell r="A1175" t="str">
            <v>LFARISDIO-00029</v>
          </cell>
          <cell r="B1175" t="str">
            <v>DIO-00029</v>
          </cell>
          <cell r="C1175" t="str">
            <v>N</v>
          </cell>
          <cell r="D1175" t="str">
            <v>Sanmina</v>
          </cell>
        </row>
        <row r="1176">
          <cell r="A1176" t="str">
            <v>LFARISDIO-00100</v>
          </cell>
          <cell r="B1176" t="str">
            <v>DIO-00100</v>
          </cell>
          <cell r="C1176" t="str">
            <v>N</v>
          </cell>
          <cell r="D1176" t="str">
            <v>Sanmina</v>
          </cell>
        </row>
        <row r="1177">
          <cell r="A1177" t="str">
            <v>LFARISDIO-00101</v>
          </cell>
          <cell r="B1177" t="str">
            <v>DIO-00101</v>
          </cell>
          <cell r="C1177" t="str">
            <v>N</v>
          </cell>
          <cell r="D1177" t="str">
            <v>Sanmina</v>
          </cell>
        </row>
        <row r="1178">
          <cell r="A1178" t="str">
            <v>LFARISDIO-00103</v>
          </cell>
          <cell r="B1178" t="str">
            <v>DIO-00103</v>
          </cell>
          <cell r="C1178" t="str">
            <v>N</v>
          </cell>
          <cell r="D1178" t="str">
            <v>Sanmina</v>
          </cell>
        </row>
        <row r="1179">
          <cell r="A1179" t="str">
            <v>LFARISDIO-00105</v>
          </cell>
          <cell r="B1179" t="str">
            <v>DIO-00105</v>
          </cell>
          <cell r="C1179" t="str">
            <v>N</v>
          </cell>
          <cell r="D1179" t="str">
            <v>Sanmina</v>
          </cell>
        </row>
        <row r="1180">
          <cell r="A1180" t="str">
            <v>LFARISDIO-00107</v>
          </cell>
          <cell r="B1180" t="str">
            <v>DIO-00107</v>
          </cell>
          <cell r="C1180" t="str">
            <v>N</v>
          </cell>
          <cell r="D1180" t="str">
            <v>Sanmina</v>
          </cell>
        </row>
        <row r="1181">
          <cell r="A1181" t="str">
            <v>LFARISDIO-00108</v>
          </cell>
          <cell r="B1181" t="str">
            <v>DIO-00108</v>
          </cell>
          <cell r="C1181" t="str">
            <v>N</v>
          </cell>
          <cell r="D1181" t="str">
            <v>Sanmina</v>
          </cell>
        </row>
        <row r="1182">
          <cell r="A1182" t="str">
            <v>LFARISDIO-00113</v>
          </cell>
          <cell r="B1182" t="str">
            <v>DIO-00113</v>
          </cell>
          <cell r="C1182" t="str">
            <v>N</v>
          </cell>
          <cell r="D1182" t="str">
            <v>Sanmina</v>
          </cell>
        </row>
        <row r="1183">
          <cell r="A1183" t="str">
            <v>LFARISDIO-00114</v>
          </cell>
          <cell r="B1183" t="str">
            <v>DIO-00114</v>
          </cell>
          <cell r="C1183" t="str">
            <v>N</v>
          </cell>
          <cell r="D1183" t="str">
            <v>Sanmina</v>
          </cell>
        </row>
        <row r="1184">
          <cell r="A1184" t="str">
            <v>LFARISDIO-00115</v>
          </cell>
          <cell r="B1184" t="str">
            <v>DIO-00115</v>
          </cell>
          <cell r="C1184" t="str">
            <v>N</v>
          </cell>
          <cell r="D1184" t="str">
            <v>Sanmina</v>
          </cell>
        </row>
        <row r="1185">
          <cell r="A1185" t="str">
            <v>LFARISDIO-00116</v>
          </cell>
          <cell r="B1185" t="str">
            <v>DIO-00116</v>
          </cell>
          <cell r="C1185" t="str">
            <v>N</v>
          </cell>
          <cell r="D1185" t="str">
            <v>Sanmina</v>
          </cell>
        </row>
        <row r="1186">
          <cell r="A1186" t="str">
            <v>LFARISDIO-00125</v>
          </cell>
          <cell r="B1186" t="str">
            <v>DIO-00125</v>
          </cell>
          <cell r="C1186" t="str">
            <v>N</v>
          </cell>
          <cell r="D1186" t="str">
            <v>Sanmina</v>
          </cell>
        </row>
        <row r="1187">
          <cell r="A1187" t="str">
            <v>LFARISDIO-00132</v>
          </cell>
          <cell r="B1187" t="str">
            <v>DIO-00132</v>
          </cell>
          <cell r="C1187" t="str">
            <v>N</v>
          </cell>
          <cell r="D1187" t="str">
            <v>Sanmina</v>
          </cell>
        </row>
        <row r="1188">
          <cell r="A1188" t="str">
            <v>LFARISDIO-00137-Q</v>
          </cell>
          <cell r="B1188" t="str">
            <v>DIO-00137</v>
          </cell>
          <cell r="C1188" t="str">
            <v>N</v>
          </cell>
          <cell r="D1188" t="str">
            <v>Sanmina</v>
          </cell>
        </row>
        <row r="1189">
          <cell r="A1189" t="str">
            <v>LFARISDIO-00144</v>
          </cell>
          <cell r="B1189" t="str">
            <v>DIO-00144</v>
          </cell>
          <cell r="C1189" t="str">
            <v>N</v>
          </cell>
          <cell r="D1189" t="str">
            <v>Sanmina</v>
          </cell>
        </row>
        <row r="1190">
          <cell r="A1190" t="str">
            <v>LFARISDIO-00145</v>
          </cell>
          <cell r="B1190" t="str">
            <v>DIO-00145</v>
          </cell>
          <cell r="C1190" t="str">
            <v>N</v>
          </cell>
          <cell r="D1190" t="str">
            <v>Sanmina</v>
          </cell>
        </row>
        <row r="1191">
          <cell r="A1191" t="str">
            <v>LFARISDIO-00149</v>
          </cell>
          <cell r="B1191" t="str">
            <v>DIO-00149</v>
          </cell>
          <cell r="C1191" t="str">
            <v>N</v>
          </cell>
          <cell r="D1191" t="str">
            <v>Sanmina</v>
          </cell>
        </row>
        <row r="1192">
          <cell r="A1192" t="str">
            <v>LFARISDIO-00151</v>
          </cell>
          <cell r="B1192" t="str">
            <v>DIO-00151</v>
          </cell>
          <cell r="C1192" t="str">
            <v>N</v>
          </cell>
          <cell r="D1192" t="str">
            <v>Sanmina</v>
          </cell>
        </row>
        <row r="1193">
          <cell r="A1193" t="str">
            <v>LFARISDIO-00158</v>
          </cell>
          <cell r="B1193" t="str">
            <v>DIO-00158</v>
          </cell>
          <cell r="C1193" t="str">
            <v>N</v>
          </cell>
          <cell r="D1193" t="str">
            <v>Sanmina</v>
          </cell>
        </row>
        <row r="1194">
          <cell r="A1194" t="str">
            <v>LFARISDIO-00158-Q</v>
          </cell>
          <cell r="B1194" t="str">
            <v>DIO-00158</v>
          </cell>
          <cell r="C1194" t="str">
            <v>N</v>
          </cell>
          <cell r="D1194" t="str">
            <v>Sanmina</v>
          </cell>
        </row>
        <row r="1195">
          <cell r="A1195" t="str">
            <v>LFARISDIO-00159</v>
          </cell>
          <cell r="B1195" t="str">
            <v>DIO-00159</v>
          </cell>
          <cell r="C1195" t="str">
            <v>N</v>
          </cell>
          <cell r="D1195" t="str">
            <v>Sanmina</v>
          </cell>
        </row>
        <row r="1196">
          <cell r="A1196" t="str">
            <v>LFARISDIO-00159-Q</v>
          </cell>
          <cell r="B1196" t="str">
            <v>DIO-00159</v>
          </cell>
          <cell r="C1196" t="str">
            <v>N</v>
          </cell>
          <cell r="D1196" t="str">
            <v>Sanmina</v>
          </cell>
        </row>
        <row r="1197">
          <cell r="A1197" t="str">
            <v>LFARISDIO-00163</v>
          </cell>
          <cell r="B1197" t="str">
            <v>DIO-00163</v>
          </cell>
          <cell r="C1197" t="str">
            <v>N</v>
          </cell>
          <cell r="D1197" t="str">
            <v>Sanmina</v>
          </cell>
        </row>
        <row r="1198">
          <cell r="A1198" t="str">
            <v>LFARISDIO-00174</v>
          </cell>
          <cell r="B1198" t="str">
            <v>DIO-00174</v>
          </cell>
          <cell r="C1198" t="str">
            <v>N</v>
          </cell>
          <cell r="D1198" t="str">
            <v>Sanmina</v>
          </cell>
        </row>
        <row r="1199">
          <cell r="A1199" t="str">
            <v>LFARISFUSE-00001</v>
          </cell>
          <cell r="B1199" t="str">
            <v>FUSE-00001</v>
          </cell>
          <cell r="C1199" t="str">
            <v>N</v>
          </cell>
          <cell r="D1199" t="str">
            <v>Sanmina</v>
          </cell>
        </row>
        <row r="1200">
          <cell r="A1200" t="str">
            <v>LFARISFUSE-00002</v>
          </cell>
          <cell r="B1200" t="str">
            <v>FUSE-00002</v>
          </cell>
          <cell r="C1200" t="str">
            <v>N</v>
          </cell>
          <cell r="D1200" t="str">
            <v>Sanmina</v>
          </cell>
        </row>
        <row r="1201">
          <cell r="A1201" t="str">
            <v>LFARISFUSE-00005</v>
          </cell>
          <cell r="B1201" t="str">
            <v>FUSE-00005</v>
          </cell>
          <cell r="C1201" t="str">
            <v>N</v>
          </cell>
          <cell r="D1201" t="str">
            <v>Sanmina</v>
          </cell>
        </row>
        <row r="1202">
          <cell r="A1202" t="str">
            <v>LFARISFUSE-00100</v>
          </cell>
          <cell r="B1202" t="str">
            <v>FUSE-00100</v>
          </cell>
          <cell r="C1202" t="str">
            <v>N</v>
          </cell>
          <cell r="D1202" t="str">
            <v>Sanmina</v>
          </cell>
        </row>
        <row r="1203">
          <cell r="A1203" t="str">
            <v>LFARISFUSE-00106</v>
          </cell>
          <cell r="B1203" t="str">
            <v>FUSE-00106</v>
          </cell>
          <cell r="C1203" t="str">
            <v>N</v>
          </cell>
          <cell r="D1203" t="str">
            <v>Sanmina</v>
          </cell>
        </row>
        <row r="1204">
          <cell r="A1204" t="str">
            <v>LFARISFUSE-00109</v>
          </cell>
          <cell r="B1204" t="str">
            <v>FUSE-00109</v>
          </cell>
          <cell r="C1204" t="str">
            <v>N</v>
          </cell>
          <cell r="D1204" t="str">
            <v>Sanmina</v>
          </cell>
        </row>
        <row r="1205">
          <cell r="A1205" t="str">
            <v>LFARISFUSE-00110</v>
          </cell>
          <cell r="B1205" t="str">
            <v>FUSE-00110</v>
          </cell>
          <cell r="C1205" t="str">
            <v>N</v>
          </cell>
          <cell r="D1205" t="str">
            <v>Sanmina</v>
          </cell>
        </row>
        <row r="1206">
          <cell r="A1206" t="str">
            <v>LFARISFUSE-00112</v>
          </cell>
          <cell r="B1206" t="str">
            <v>FUSE-00112</v>
          </cell>
          <cell r="C1206" t="str">
            <v>N</v>
          </cell>
          <cell r="D1206" t="str">
            <v>Sanmina</v>
          </cell>
        </row>
        <row r="1207">
          <cell r="A1207" t="str">
            <v>LFARISFUSE-00117</v>
          </cell>
          <cell r="B1207" t="str">
            <v>FUSE-00117</v>
          </cell>
          <cell r="C1207" t="str">
            <v>N</v>
          </cell>
          <cell r="D1207" t="str">
            <v>Sanmina</v>
          </cell>
        </row>
        <row r="1208">
          <cell r="A1208" t="str">
            <v>LFARISFUSE-00119</v>
          </cell>
          <cell r="B1208" t="str">
            <v>FUSE-00119</v>
          </cell>
          <cell r="C1208" t="str">
            <v>N</v>
          </cell>
          <cell r="D1208" t="str">
            <v>Sanmina</v>
          </cell>
        </row>
        <row r="1209">
          <cell r="A1209" t="str">
            <v>LFARISFUSE-00120</v>
          </cell>
          <cell r="B1209" t="str">
            <v>FUSE-00120</v>
          </cell>
          <cell r="C1209" t="str">
            <v>N</v>
          </cell>
          <cell r="D1209" t="str">
            <v>Sanmina</v>
          </cell>
        </row>
        <row r="1210">
          <cell r="A1210" t="str">
            <v>LFARISFUSE-00122</v>
          </cell>
          <cell r="B1210" t="str">
            <v>FUSE-00122</v>
          </cell>
          <cell r="C1210" t="str">
            <v>N</v>
          </cell>
          <cell r="D1210" t="str">
            <v>Sanmina</v>
          </cell>
        </row>
        <row r="1211">
          <cell r="A1211" t="str">
            <v>LFARISFUSE-00129</v>
          </cell>
          <cell r="B1211" t="str">
            <v>FUSE-00129</v>
          </cell>
          <cell r="C1211" t="str">
            <v>N</v>
          </cell>
          <cell r="D1211" t="str">
            <v>Sanmina</v>
          </cell>
        </row>
        <row r="1212">
          <cell r="A1212" t="str">
            <v>LFARISFUSE-00131</v>
          </cell>
          <cell r="B1212" t="str">
            <v>FUSE-00131</v>
          </cell>
          <cell r="C1212" t="str">
            <v>N</v>
          </cell>
          <cell r="D1212" t="str">
            <v>Sanmina</v>
          </cell>
        </row>
        <row r="1213">
          <cell r="A1213" t="str">
            <v>LFARISGP-007-601-71304</v>
          </cell>
          <cell r="B1213" t="str">
            <v>GP-007-601-71304</v>
          </cell>
          <cell r="C1213" t="str">
            <v>N</v>
          </cell>
          <cell r="D1213" t="str">
            <v>Sanmina</v>
          </cell>
        </row>
        <row r="1214">
          <cell r="A1214" t="str">
            <v>LFARISGP-007-801-71304</v>
          </cell>
          <cell r="B1214" t="str">
            <v>GP-007-801-71304</v>
          </cell>
          <cell r="C1214" t="str">
            <v>N</v>
          </cell>
          <cell r="D1214" t="str">
            <v>Sanmina</v>
          </cell>
        </row>
        <row r="1215">
          <cell r="A1215" t="str">
            <v>LFARISIC-00031</v>
          </cell>
          <cell r="B1215" t="str">
            <v>IC-00031</v>
          </cell>
          <cell r="C1215" t="str">
            <v>N</v>
          </cell>
          <cell r="D1215" t="str">
            <v>Sanmina</v>
          </cell>
        </row>
        <row r="1216">
          <cell r="A1216" t="str">
            <v>LFARISIC-00034</v>
          </cell>
          <cell r="B1216" t="str">
            <v>IC-00034</v>
          </cell>
          <cell r="C1216" t="str">
            <v>N</v>
          </cell>
          <cell r="D1216" t="str">
            <v>Sanmina</v>
          </cell>
        </row>
        <row r="1217">
          <cell r="A1217" t="str">
            <v>LFARISIC-00060</v>
          </cell>
          <cell r="B1217" t="str">
            <v>IC-00060</v>
          </cell>
          <cell r="C1217" t="str">
            <v>N</v>
          </cell>
          <cell r="D1217" t="str">
            <v>Sanmina</v>
          </cell>
        </row>
        <row r="1218">
          <cell r="A1218" t="str">
            <v>LFARISIC-00070</v>
          </cell>
          <cell r="B1218" t="str">
            <v>IC-00070</v>
          </cell>
          <cell r="C1218" t="str">
            <v>N</v>
          </cell>
          <cell r="D1218" t="str">
            <v>Sanmina</v>
          </cell>
        </row>
        <row r="1219">
          <cell r="A1219" t="str">
            <v>LFARISIC-00141</v>
          </cell>
          <cell r="B1219" t="str">
            <v>IC-00141</v>
          </cell>
          <cell r="C1219" t="str">
            <v>N</v>
          </cell>
          <cell r="D1219" t="str">
            <v>Sanmina</v>
          </cell>
        </row>
        <row r="1220">
          <cell r="A1220" t="str">
            <v>LFARISIC-00148</v>
          </cell>
          <cell r="B1220" t="str">
            <v>IC-00148</v>
          </cell>
          <cell r="C1220" t="str">
            <v>N</v>
          </cell>
          <cell r="D1220" t="str">
            <v>Sanmina</v>
          </cell>
        </row>
        <row r="1221">
          <cell r="A1221" t="str">
            <v>LFARISIC-00218</v>
          </cell>
          <cell r="B1221" t="str">
            <v>IC-00218</v>
          </cell>
          <cell r="C1221" t="str">
            <v>N</v>
          </cell>
          <cell r="D1221" t="str">
            <v>Sanmina</v>
          </cell>
        </row>
        <row r="1222">
          <cell r="A1222" t="str">
            <v>LFARISIC-00219</v>
          </cell>
          <cell r="B1222" t="str">
            <v>IC-00219</v>
          </cell>
          <cell r="C1222" t="str">
            <v>N</v>
          </cell>
          <cell r="D1222" t="str">
            <v>Sanmina</v>
          </cell>
        </row>
        <row r="1223">
          <cell r="A1223" t="str">
            <v>LFARISIC-00221</v>
          </cell>
          <cell r="B1223" t="str">
            <v>IC-00221</v>
          </cell>
          <cell r="C1223" t="str">
            <v>N</v>
          </cell>
          <cell r="D1223" t="str">
            <v>Sanmina</v>
          </cell>
        </row>
        <row r="1224">
          <cell r="A1224" t="str">
            <v>LFARISIC-00228</v>
          </cell>
          <cell r="B1224" t="str">
            <v>IC-00228</v>
          </cell>
          <cell r="C1224" t="str">
            <v>N</v>
          </cell>
          <cell r="D1224" t="str">
            <v>Sanmina</v>
          </cell>
        </row>
        <row r="1225">
          <cell r="A1225" t="str">
            <v>LFARISIC-00229</v>
          </cell>
          <cell r="B1225" t="str">
            <v>IC-00229</v>
          </cell>
          <cell r="C1225" t="str">
            <v>N</v>
          </cell>
          <cell r="D1225" t="str">
            <v>Sanmina</v>
          </cell>
        </row>
        <row r="1226">
          <cell r="A1226" t="str">
            <v>LFARISIC-00230</v>
          </cell>
          <cell r="B1226" t="str">
            <v>IC-00230</v>
          </cell>
          <cell r="C1226" t="str">
            <v>N</v>
          </cell>
          <cell r="D1226" t="str">
            <v>Sanmina</v>
          </cell>
        </row>
        <row r="1227">
          <cell r="A1227" t="str">
            <v>LFARISIC-00318</v>
          </cell>
          <cell r="B1227" t="str">
            <v>IC-00318</v>
          </cell>
          <cell r="C1227" t="str">
            <v>N</v>
          </cell>
          <cell r="D1227" t="str">
            <v>Sanmina</v>
          </cell>
        </row>
        <row r="1228">
          <cell r="A1228" t="str">
            <v>LFARISIC-00336</v>
          </cell>
          <cell r="B1228" t="str">
            <v>IC-00336</v>
          </cell>
          <cell r="C1228" t="str">
            <v>N</v>
          </cell>
          <cell r="D1228" t="str">
            <v>Sanmina</v>
          </cell>
        </row>
        <row r="1229">
          <cell r="A1229" t="str">
            <v>LFARISIC-00352</v>
          </cell>
          <cell r="B1229" t="str">
            <v>IC-00352</v>
          </cell>
          <cell r="C1229" t="str">
            <v>N</v>
          </cell>
          <cell r="D1229" t="str">
            <v>Sanmina</v>
          </cell>
        </row>
        <row r="1230">
          <cell r="A1230" t="str">
            <v>LFARISIC-00355</v>
          </cell>
          <cell r="B1230" t="str">
            <v>IC-00355</v>
          </cell>
          <cell r="C1230" t="str">
            <v>N</v>
          </cell>
          <cell r="D1230" t="str">
            <v>Sanmina</v>
          </cell>
        </row>
        <row r="1231">
          <cell r="A1231" t="str">
            <v>LFARISIC-00369</v>
          </cell>
          <cell r="B1231" t="str">
            <v>IC-00369</v>
          </cell>
          <cell r="C1231" t="str">
            <v>N</v>
          </cell>
          <cell r="D1231" t="str">
            <v>Sanmina</v>
          </cell>
        </row>
        <row r="1232">
          <cell r="A1232" t="str">
            <v>LFARISIC-00371</v>
          </cell>
          <cell r="B1232" t="str">
            <v>IC-00371</v>
          </cell>
          <cell r="C1232" t="str">
            <v>N</v>
          </cell>
          <cell r="D1232" t="str">
            <v>Sanmina</v>
          </cell>
        </row>
        <row r="1233">
          <cell r="A1233" t="str">
            <v>LFARISIC-00372</v>
          </cell>
          <cell r="B1233" t="str">
            <v>IC-00372</v>
          </cell>
          <cell r="C1233" t="str">
            <v>N</v>
          </cell>
          <cell r="D1233" t="str">
            <v>Sanmina</v>
          </cell>
        </row>
        <row r="1234">
          <cell r="A1234" t="str">
            <v>LFARISIC-00373</v>
          </cell>
          <cell r="B1234" t="str">
            <v>IC-00373</v>
          </cell>
          <cell r="C1234" t="str">
            <v>N</v>
          </cell>
          <cell r="D1234" t="str">
            <v>Sanmina</v>
          </cell>
        </row>
        <row r="1235">
          <cell r="A1235" t="str">
            <v>LFARISIC-00387</v>
          </cell>
          <cell r="B1235" t="str">
            <v>IC-00387</v>
          </cell>
          <cell r="C1235" t="str">
            <v>N</v>
          </cell>
          <cell r="D1235" t="str">
            <v>Sanmina</v>
          </cell>
        </row>
        <row r="1236">
          <cell r="A1236" t="str">
            <v>LFARISIC-00455</v>
          </cell>
          <cell r="B1236" t="str">
            <v>IC-00455</v>
          </cell>
          <cell r="C1236" t="str">
            <v>N</v>
          </cell>
          <cell r="D1236" t="str">
            <v>Sanmina</v>
          </cell>
        </row>
        <row r="1237">
          <cell r="A1237" t="str">
            <v>LFARISIC-00472</v>
          </cell>
          <cell r="B1237" t="str">
            <v>IC-00472</v>
          </cell>
          <cell r="C1237" t="str">
            <v>N</v>
          </cell>
          <cell r="D1237" t="str">
            <v>Sanmina</v>
          </cell>
        </row>
        <row r="1238">
          <cell r="A1238" t="str">
            <v>LFARISIC-00482</v>
          </cell>
          <cell r="B1238" t="str">
            <v>IC-00482</v>
          </cell>
          <cell r="C1238" t="str">
            <v>N</v>
          </cell>
          <cell r="D1238" t="str">
            <v>Sanmina</v>
          </cell>
        </row>
        <row r="1239">
          <cell r="A1239" t="str">
            <v>LFARISIC-00522</v>
          </cell>
          <cell r="B1239" t="str">
            <v>IC-00522</v>
          </cell>
          <cell r="C1239" t="str">
            <v>N</v>
          </cell>
          <cell r="D1239" t="str">
            <v>Sanmina</v>
          </cell>
        </row>
        <row r="1240">
          <cell r="A1240" t="str">
            <v>LFARISIC-00553</v>
          </cell>
          <cell r="B1240" t="str">
            <v>IC-00553</v>
          </cell>
          <cell r="C1240" t="str">
            <v>N</v>
          </cell>
          <cell r="D1240" t="str">
            <v>Sanmina</v>
          </cell>
        </row>
        <row r="1241">
          <cell r="A1241" t="str">
            <v>LFARISIC-00554</v>
          </cell>
          <cell r="B1241" t="str">
            <v>IC-00554</v>
          </cell>
          <cell r="C1241" t="str">
            <v>N</v>
          </cell>
          <cell r="D1241" t="str">
            <v>Sanmina</v>
          </cell>
        </row>
        <row r="1242">
          <cell r="A1242" t="str">
            <v>LFARISIC-00611</v>
          </cell>
          <cell r="B1242" t="str">
            <v>IC-00611</v>
          </cell>
          <cell r="C1242" t="str">
            <v>N</v>
          </cell>
          <cell r="D1242" t="str">
            <v>Sanmina</v>
          </cell>
        </row>
        <row r="1243">
          <cell r="A1243" t="str">
            <v>LFARISIC-00614</v>
          </cell>
          <cell r="B1243" t="str">
            <v>IC-00614</v>
          </cell>
          <cell r="C1243" t="str">
            <v>N</v>
          </cell>
          <cell r="D1243" t="str">
            <v>Sanmina</v>
          </cell>
        </row>
        <row r="1244">
          <cell r="A1244" t="str">
            <v>LFARISIC-00639</v>
          </cell>
          <cell r="B1244" t="str">
            <v>IC-00639</v>
          </cell>
          <cell r="C1244" t="str">
            <v>N</v>
          </cell>
          <cell r="D1244" t="str">
            <v>Sanmina</v>
          </cell>
        </row>
        <row r="1245">
          <cell r="A1245" t="str">
            <v>LFARISIC-00665</v>
          </cell>
          <cell r="B1245" t="str">
            <v>IC-00665</v>
          </cell>
          <cell r="C1245" t="str">
            <v>N</v>
          </cell>
          <cell r="D1245" t="str">
            <v>Sanmina</v>
          </cell>
        </row>
        <row r="1246">
          <cell r="A1246" t="str">
            <v>LFARISIC-00703</v>
          </cell>
          <cell r="B1246" t="str">
            <v>IC-00703</v>
          </cell>
          <cell r="C1246" t="str">
            <v>N</v>
          </cell>
          <cell r="D1246" t="str">
            <v>Sanmina</v>
          </cell>
        </row>
        <row r="1247">
          <cell r="A1247" t="str">
            <v>LFARISIC-00704</v>
          </cell>
          <cell r="B1247" t="str">
            <v>IC-00704</v>
          </cell>
          <cell r="C1247" t="str">
            <v>N</v>
          </cell>
          <cell r="D1247" t="str">
            <v>Sanmina</v>
          </cell>
        </row>
        <row r="1248">
          <cell r="A1248" t="str">
            <v>LFARISIC-00712</v>
          </cell>
          <cell r="B1248" t="str">
            <v>IC-00712</v>
          </cell>
          <cell r="C1248" t="str">
            <v>N</v>
          </cell>
          <cell r="D1248" t="str">
            <v>Sanmina</v>
          </cell>
        </row>
        <row r="1249">
          <cell r="A1249" t="str">
            <v>LFARISIC-00717</v>
          </cell>
          <cell r="B1249" t="str">
            <v>IC-00717</v>
          </cell>
          <cell r="C1249" t="str">
            <v>N</v>
          </cell>
          <cell r="D1249" t="str">
            <v>Sanmina</v>
          </cell>
        </row>
        <row r="1250">
          <cell r="A1250" t="str">
            <v>LFARISIC-00722</v>
          </cell>
          <cell r="B1250" t="str">
            <v>IC-00722</v>
          </cell>
          <cell r="C1250" t="str">
            <v>N</v>
          </cell>
          <cell r="D1250" t="str">
            <v>Sanmina</v>
          </cell>
        </row>
        <row r="1251">
          <cell r="A1251" t="str">
            <v>LFARISIC-00723</v>
          </cell>
          <cell r="B1251" t="str">
            <v>IC-00723</v>
          </cell>
          <cell r="C1251" t="str">
            <v>N</v>
          </cell>
          <cell r="D1251" t="str">
            <v>Sanmina</v>
          </cell>
        </row>
        <row r="1252">
          <cell r="A1252" t="str">
            <v>LFARISIC-00725</v>
          </cell>
          <cell r="B1252" t="str">
            <v>IC-00725</v>
          </cell>
          <cell r="C1252" t="str">
            <v>N</v>
          </cell>
          <cell r="D1252" t="str">
            <v>Sanmina</v>
          </cell>
        </row>
        <row r="1253">
          <cell r="A1253" t="str">
            <v>LFARISIC-00737</v>
          </cell>
          <cell r="B1253" t="str">
            <v>IC-00737</v>
          </cell>
          <cell r="C1253" t="str">
            <v>N</v>
          </cell>
          <cell r="D1253" t="str">
            <v>Sanmina</v>
          </cell>
        </row>
        <row r="1254">
          <cell r="A1254" t="str">
            <v>LFARISIC-00744</v>
          </cell>
          <cell r="B1254" t="str">
            <v>IC-00744</v>
          </cell>
          <cell r="C1254" t="str">
            <v>N</v>
          </cell>
          <cell r="D1254" t="str">
            <v>Sanmina</v>
          </cell>
        </row>
        <row r="1255">
          <cell r="A1255" t="str">
            <v>LFARISIC-00777</v>
          </cell>
          <cell r="B1255" t="str">
            <v>IC-00777</v>
          </cell>
          <cell r="C1255" t="str">
            <v>N</v>
          </cell>
          <cell r="D1255" t="str">
            <v>Sanmina</v>
          </cell>
        </row>
        <row r="1256">
          <cell r="A1256" t="str">
            <v>LFARISIC-00795</v>
          </cell>
          <cell r="B1256" t="str">
            <v>IC-00795</v>
          </cell>
          <cell r="C1256" t="str">
            <v>N</v>
          </cell>
          <cell r="D1256" t="str">
            <v>Sanmina</v>
          </cell>
        </row>
        <row r="1257">
          <cell r="A1257" t="str">
            <v>LFARISIC-00821</v>
          </cell>
          <cell r="B1257" t="str">
            <v>IC-00821</v>
          </cell>
          <cell r="C1257" t="str">
            <v>N</v>
          </cell>
          <cell r="D1257" t="str">
            <v>Sanmina</v>
          </cell>
        </row>
        <row r="1258">
          <cell r="A1258" t="str">
            <v>LFARISIC-01095-Q</v>
          </cell>
          <cell r="B1258" t="str">
            <v>IC-01095</v>
          </cell>
          <cell r="C1258" t="str">
            <v>N</v>
          </cell>
          <cell r="D1258" t="str">
            <v>Sanmina</v>
          </cell>
        </row>
        <row r="1259">
          <cell r="A1259" t="str">
            <v>LFARISIC-01135-Q</v>
          </cell>
          <cell r="B1259" t="str">
            <v>IC-01135</v>
          </cell>
          <cell r="C1259" t="str">
            <v>N</v>
          </cell>
          <cell r="D1259" t="str">
            <v>Sanmina</v>
          </cell>
        </row>
        <row r="1260">
          <cell r="A1260" t="str">
            <v>LFARISIC-01135</v>
          </cell>
          <cell r="B1260" t="str">
            <v>IC-01135</v>
          </cell>
          <cell r="C1260" t="str">
            <v>N</v>
          </cell>
          <cell r="D1260" t="str">
            <v>Sanmina</v>
          </cell>
        </row>
        <row r="1261">
          <cell r="A1261" t="str">
            <v>LFARISIND-00003</v>
          </cell>
          <cell r="B1261" t="str">
            <v>IND-00003</v>
          </cell>
          <cell r="C1261" t="str">
            <v>N</v>
          </cell>
          <cell r="D1261" t="str">
            <v>Sanmina</v>
          </cell>
        </row>
        <row r="1262">
          <cell r="A1262" t="str">
            <v>LFARISIND-00004</v>
          </cell>
          <cell r="B1262" t="str">
            <v>IND-00004</v>
          </cell>
          <cell r="C1262" t="str">
            <v>N</v>
          </cell>
          <cell r="D1262" t="str">
            <v>Sanmina</v>
          </cell>
        </row>
        <row r="1263">
          <cell r="A1263" t="str">
            <v>LFARISIND-00100</v>
          </cell>
          <cell r="B1263" t="str">
            <v>IND-00100</v>
          </cell>
          <cell r="C1263" t="str">
            <v>N</v>
          </cell>
          <cell r="D1263" t="str">
            <v>Sanmina</v>
          </cell>
        </row>
        <row r="1264">
          <cell r="A1264" t="str">
            <v>LFARISIND-00104</v>
          </cell>
          <cell r="B1264" t="str">
            <v>IND-00104</v>
          </cell>
          <cell r="C1264" t="str">
            <v>N</v>
          </cell>
          <cell r="D1264" t="str">
            <v>Sanmina</v>
          </cell>
        </row>
        <row r="1265">
          <cell r="A1265" t="str">
            <v>LFARISIND-00107</v>
          </cell>
          <cell r="B1265" t="str">
            <v>IND-00107</v>
          </cell>
          <cell r="C1265" t="str">
            <v>N</v>
          </cell>
          <cell r="D1265" t="str">
            <v>Sanmina</v>
          </cell>
        </row>
        <row r="1266">
          <cell r="A1266" t="str">
            <v>LFARISIND-00110</v>
          </cell>
          <cell r="B1266" t="str">
            <v>IND-00110</v>
          </cell>
          <cell r="C1266" t="str">
            <v>N</v>
          </cell>
          <cell r="D1266" t="str">
            <v>Sanmina</v>
          </cell>
        </row>
        <row r="1267">
          <cell r="A1267" t="str">
            <v>LFARISIND-00113</v>
          </cell>
          <cell r="B1267" t="str">
            <v>IND-00113</v>
          </cell>
          <cell r="C1267" t="str">
            <v>N</v>
          </cell>
          <cell r="D1267" t="str">
            <v>Sanmina</v>
          </cell>
        </row>
        <row r="1268">
          <cell r="A1268" t="str">
            <v>LFARISIND-00121</v>
          </cell>
          <cell r="B1268" t="str">
            <v>IND-00121</v>
          </cell>
          <cell r="C1268" t="str">
            <v>N</v>
          </cell>
          <cell r="D1268" t="str">
            <v>Sanmina</v>
          </cell>
        </row>
        <row r="1269">
          <cell r="A1269" t="str">
            <v>LFARISIND-00123</v>
          </cell>
          <cell r="B1269" t="str">
            <v>IND-00123</v>
          </cell>
          <cell r="C1269" t="str">
            <v>N</v>
          </cell>
          <cell r="D1269" t="str">
            <v>Sanmina</v>
          </cell>
        </row>
        <row r="1270">
          <cell r="A1270" t="str">
            <v>LFARISIND-00126</v>
          </cell>
          <cell r="B1270" t="str">
            <v>IND-00126</v>
          </cell>
          <cell r="C1270" t="str">
            <v>N</v>
          </cell>
          <cell r="D1270" t="str">
            <v>Sanmina</v>
          </cell>
        </row>
        <row r="1271">
          <cell r="A1271" t="str">
            <v>LFARISIND-00127</v>
          </cell>
          <cell r="B1271" t="str">
            <v>IND-00127</v>
          </cell>
          <cell r="C1271" t="str">
            <v>N</v>
          </cell>
          <cell r="D1271" t="str">
            <v>Sanmina</v>
          </cell>
        </row>
        <row r="1272">
          <cell r="A1272" t="str">
            <v>LFARISIND-00129</v>
          </cell>
          <cell r="B1272" t="str">
            <v>IND-00129</v>
          </cell>
          <cell r="C1272" t="str">
            <v>N</v>
          </cell>
          <cell r="D1272" t="str">
            <v>Sanmina</v>
          </cell>
        </row>
        <row r="1273">
          <cell r="A1273" t="str">
            <v>LFARISIND-00130</v>
          </cell>
          <cell r="B1273" t="str">
            <v>IND-00130</v>
          </cell>
          <cell r="C1273" t="str">
            <v>N</v>
          </cell>
          <cell r="D1273" t="str">
            <v>Sanmina</v>
          </cell>
        </row>
        <row r="1274">
          <cell r="A1274" t="str">
            <v>LFARISIND-00131</v>
          </cell>
          <cell r="B1274" t="str">
            <v>IND-00131</v>
          </cell>
          <cell r="C1274" t="str">
            <v>N</v>
          </cell>
          <cell r="D1274" t="str">
            <v>Sanmina</v>
          </cell>
        </row>
        <row r="1275">
          <cell r="A1275" t="str">
            <v>LFARISIND-00132</v>
          </cell>
          <cell r="B1275" t="str">
            <v>IND-00132</v>
          </cell>
          <cell r="C1275" t="str">
            <v>N</v>
          </cell>
          <cell r="D1275" t="str">
            <v>Sanmina</v>
          </cell>
        </row>
        <row r="1276">
          <cell r="A1276" t="str">
            <v>LFARISIND-00133</v>
          </cell>
          <cell r="B1276" t="str">
            <v>IND-00133</v>
          </cell>
          <cell r="C1276" t="str">
            <v>N</v>
          </cell>
          <cell r="D1276" t="str">
            <v>Sanmina</v>
          </cell>
        </row>
        <row r="1277">
          <cell r="A1277" t="str">
            <v>LFARISIND-00135</v>
          </cell>
          <cell r="B1277" t="str">
            <v>IND-00135</v>
          </cell>
          <cell r="C1277" t="str">
            <v>N</v>
          </cell>
          <cell r="D1277" t="str">
            <v>Sanmina</v>
          </cell>
        </row>
        <row r="1278">
          <cell r="A1278" t="str">
            <v>LFARISIND-00142</v>
          </cell>
          <cell r="B1278" t="str">
            <v>IND-00142</v>
          </cell>
          <cell r="C1278" t="str">
            <v>N</v>
          </cell>
          <cell r="D1278" t="str">
            <v>Sanmina</v>
          </cell>
        </row>
        <row r="1279">
          <cell r="A1279" t="str">
            <v>LFARISIND-00144</v>
          </cell>
          <cell r="B1279" t="str">
            <v>IND-00144</v>
          </cell>
          <cell r="C1279" t="str">
            <v>N</v>
          </cell>
          <cell r="D1279" t="str">
            <v>Sanmina</v>
          </cell>
        </row>
        <row r="1280">
          <cell r="A1280" t="str">
            <v>LFARISIND-00147</v>
          </cell>
          <cell r="B1280" t="str">
            <v>IND-00147</v>
          </cell>
          <cell r="C1280" t="str">
            <v>N</v>
          </cell>
          <cell r="D1280" t="str">
            <v>Sanmina</v>
          </cell>
        </row>
        <row r="1281">
          <cell r="A1281" t="str">
            <v>LFARISIND-00148</v>
          </cell>
          <cell r="B1281" t="str">
            <v>IND-00148</v>
          </cell>
          <cell r="C1281" t="str">
            <v>N</v>
          </cell>
          <cell r="D1281" t="str">
            <v>Sanmina</v>
          </cell>
        </row>
        <row r="1282">
          <cell r="A1282" t="str">
            <v>LFARISIND-00152</v>
          </cell>
          <cell r="B1282" t="str">
            <v>IND-00152</v>
          </cell>
          <cell r="C1282" t="str">
            <v>N</v>
          </cell>
          <cell r="D1282" t="str">
            <v>Sanmina</v>
          </cell>
        </row>
        <row r="1283">
          <cell r="A1283" t="str">
            <v>LFARISIND-00154</v>
          </cell>
          <cell r="B1283" t="str">
            <v>IND-00154</v>
          </cell>
          <cell r="C1283" t="str">
            <v>N</v>
          </cell>
          <cell r="D1283" t="str">
            <v>Sanmina</v>
          </cell>
        </row>
        <row r="1284">
          <cell r="A1284" t="str">
            <v>LFARISIND-00156</v>
          </cell>
          <cell r="B1284" t="str">
            <v>IND-00156</v>
          </cell>
          <cell r="C1284" t="str">
            <v>N</v>
          </cell>
          <cell r="D1284" t="str">
            <v>Sanmina</v>
          </cell>
        </row>
        <row r="1285">
          <cell r="A1285" t="str">
            <v>LFARISIND-00160</v>
          </cell>
          <cell r="B1285" t="str">
            <v>IND-00160</v>
          </cell>
          <cell r="C1285" t="str">
            <v>N</v>
          </cell>
          <cell r="D1285" t="str">
            <v>Sanmina</v>
          </cell>
        </row>
        <row r="1286">
          <cell r="A1286" t="str">
            <v>LFARISIND-00161</v>
          </cell>
          <cell r="B1286" t="str">
            <v>IND-00161</v>
          </cell>
          <cell r="C1286" t="str">
            <v>N</v>
          </cell>
          <cell r="D1286" t="str">
            <v>Sanmina</v>
          </cell>
        </row>
        <row r="1287">
          <cell r="A1287" t="str">
            <v>LFARISIND-00162</v>
          </cell>
          <cell r="B1287" t="str">
            <v>IND-00162</v>
          </cell>
          <cell r="C1287" t="str">
            <v>N</v>
          </cell>
          <cell r="D1287" t="str">
            <v>Sanmina</v>
          </cell>
        </row>
        <row r="1288">
          <cell r="A1288" t="str">
            <v>LFARISIND-00164</v>
          </cell>
          <cell r="B1288" t="str">
            <v>IND-00164</v>
          </cell>
          <cell r="C1288" t="str">
            <v>N</v>
          </cell>
          <cell r="D1288" t="str">
            <v>Sanmina</v>
          </cell>
        </row>
        <row r="1289">
          <cell r="A1289" t="str">
            <v>LFARISIND-00168</v>
          </cell>
          <cell r="B1289" t="str">
            <v>IND-00168</v>
          </cell>
          <cell r="C1289" t="str">
            <v>N</v>
          </cell>
          <cell r="D1289" t="str">
            <v>Sanmina</v>
          </cell>
        </row>
        <row r="1290">
          <cell r="A1290" t="str">
            <v>LFARISIND-00172</v>
          </cell>
          <cell r="B1290" t="str">
            <v>IND-00172</v>
          </cell>
          <cell r="C1290" t="str">
            <v>N</v>
          </cell>
          <cell r="D1290" t="str">
            <v>Sanmina</v>
          </cell>
        </row>
        <row r="1291">
          <cell r="A1291" t="str">
            <v>LFARISIND-00173</v>
          </cell>
          <cell r="B1291" t="str">
            <v>IND-00173</v>
          </cell>
          <cell r="C1291" t="str">
            <v>N</v>
          </cell>
          <cell r="D1291" t="str">
            <v>Sanmina</v>
          </cell>
        </row>
        <row r="1292">
          <cell r="A1292" t="str">
            <v>LFARISIND-00176</v>
          </cell>
          <cell r="B1292" t="str">
            <v>IND-00176</v>
          </cell>
          <cell r="C1292" t="str">
            <v>N</v>
          </cell>
          <cell r="D1292" t="str">
            <v>Sanmina</v>
          </cell>
        </row>
        <row r="1293">
          <cell r="A1293" t="str">
            <v>LFARISIND-00177</v>
          </cell>
          <cell r="B1293" t="str">
            <v>IND-00177</v>
          </cell>
          <cell r="C1293" t="str">
            <v>N</v>
          </cell>
          <cell r="D1293" t="str">
            <v>Sanmina</v>
          </cell>
        </row>
        <row r="1294">
          <cell r="A1294" t="str">
            <v>LFARISIND-00178</v>
          </cell>
          <cell r="B1294" t="str">
            <v>IND-00178</v>
          </cell>
          <cell r="C1294" t="str">
            <v>N</v>
          </cell>
          <cell r="D1294" t="str">
            <v>Sanmina</v>
          </cell>
        </row>
        <row r="1295">
          <cell r="A1295" t="str">
            <v>LFARISIND-00179</v>
          </cell>
          <cell r="B1295" t="str">
            <v>IND-00179</v>
          </cell>
          <cell r="C1295" t="str">
            <v>N</v>
          </cell>
          <cell r="D1295" t="str">
            <v>Sanmina</v>
          </cell>
        </row>
        <row r="1296">
          <cell r="A1296" t="str">
            <v>LFARISIND-00180</v>
          </cell>
          <cell r="B1296" t="str">
            <v>IND-00180</v>
          </cell>
          <cell r="C1296" t="str">
            <v>N</v>
          </cell>
          <cell r="D1296" t="str">
            <v>Sanmina</v>
          </cell>
        </row>
        <row r="1297">
          <cell r="A1297" t="str">
            <v>LFARISIND-00184</v>
          </cell>
          <cell r="B1297" t="str">
            <v>IND-00184</v>
          </cell>
          <cell r="C1297" t="str">
            <v>N</v>
          </cell>
          <cell r="D1297" t="str">
            <v>Sanmina</v>
          </cell>
        </row>
        <row r="1298">
          <cell r="A1298" t="str">
            <v>LFARISIND-00185</v>
          </cell>
          <cell r="B1298" t="str">
            <v>IND-00185</v>
          </cell>
          <cell r="C1298" t="str">
            <v>N</v>
          </cell>
          <cell r="D1298" t="str">
            <v>Sanmina</v>
          </cell>
        </row>
        <row r="1299">
          <cell r="A1299" t="str">
            <v>LFARISIND-00186</v>
          </cell>
          <cell r="B1299" t="str">
            <v>IND-00186</v>
          </cell>
          <cell r="C1299" t="str">
            <v>N</v>
          </cell>
          <cell r="D1299" t="str">
            <v>Sanmina</v>
          </cell>
        </row>
        <row r="1300">
          <cell r="A1300" t="str">
            <v>LFARISIND-00187</v>
          </cell>
          <cell r="B1300" t="str">
            <v>IND-00187</v>
          </cell>
          <cell r="C1300" t="str">
            <v>N</v>
          </cell>
          <cell r="D1300" t="str">
            <v>Sanmina</v>
          </cell>
        </row>
        <row r="1301">
          <cell r="A1301" t="str">
            <v>LFARISIND-00188</v>
          </cell>
          <cell r="B1301" t="str">
            <v>IND-00188</v>
          </cell>
          <cell r="C1301" t="str">
            <v>N</v>
          </cell>
          <cell r="D1301" t="str">
            <v>Sanmina</v>
          </cell>
        </row>
        <row r="1302">
          <cell r="A1302" t="str">
            <v>LFARISIND-00189</v>
          </cell>
          <cell r="B1302" t="str">
            <v>IND-00189</v>
          </cell>
          <cell r="C1302" t="str">
            <v>N</v>
          </cell>
          <cell r="D1302" t="str">
            <v>Sanmina</v>
          </cell>
        </row>
        <row r="1303">
          <cell r="A1303" t="str">
            <v>LFARISIND-00190</v>
          </cell>
          <cell r="B1303" t="str">
            <v>IND-00190</v>
          </cell>
          <cell r="C1303" t="str">
            <v>N</v>
          </cell>
          <cell r="D1303" t="str">
            <v>Sanmina</v>
          </cell>
        </row>
        <row r="1304">
          <cell r="A1304" t="str">
            <v>LFARISIND-00201</v>
          </cell>
          <cell r="B1304" t="str">
            <v>IND-00201</v>
          </cell>
          <cell r="C1304" t="str">
            <v>N</v>
          </cell>
          <cell r="D1304" t="str">
            <v>Sanmina</v>
          </cell>
        </row>
        <row r="1305">
          <cell r="A1305" t="str">
            <v>LFARISIND-00202</v>
          </cell>
          <cell r="B1305" t="str">
            <v>IND-00202</v>
          </cell>
          <cell r="C1305" t="str">
            <v>N</v>
          </cell>
          <cell r="D1305" t="str">
            <v>Sanmina</v>
          </cell>
        </row>
        <row r="1306">
          <cell r="A1306" t="str">
            <v>LFARISIND-00205</v>
          </cell>
          <cell r="B1306" t="str">
            <v>IND-00205</v>
          </cell>
          <cell r="C1306" t="str">
            <v>N</v>
          </cell>
          <cell r="D1306" t="str">
            <v>Sanmina</v>
          </cell>
        </row>
        <row r="1307">
          <cell r="A1307" t="str">
            <v>LFARISIND-00207</v>
          </cell>
          <cell r="B1307" t="str">
            <v>IND-00207</v>
          </cell>
          <cell r="C1307" t="str">
            <v>N</v>
          </cell>
          <cell r="D1307" t="str">
            <v>Sanmina</v>
          </cell>
        </row>
        <row r="1308">
          <cell r="A1308" t="str">
            <v>LFARISIND-00208</v>
          </cell>
          <cell r="B1308" t="str">
            <v>IND-00208</v>
          </cell>
          <cell r="C1308" t="str">
            <v>N</v>
          </cell>
          <cell r="D1308" t="str">
            <v>Sanmina</v>
          </cell>
        </row>
        <row r="1309">
          <cell r="A1309" t="str">
            <v>LFARISIND-00210</v>
          </cell>
          <cell r="B1309" t="str">
            <v>IND-00210</v>
          </cell>
          <cell r="C1309" t="str">
            <v>N</v>
          </cell>
          <cell r="D1309" t="str">
            <v>Sanmina</v>
          </cell>
        </row>
        <row r="1310">
          <cell r="A1310" t="str">
            <v>LFARISIND-00211</v>
          </cell>
          <cell r="B1310" t="str">
            <v>IND-00211</v>
          </cell>
          <cell r="C1310" t="str">
            <v>N</v>
          </cell>
          <cell r="D1310" t="str">
            <v>Sanmina</v>
          </cell>
        </row>
        <row r="1311">
          <cell r="A1311" t="str">
            <v>LFARISIND-00214</v>
          </cell>
          <cell r="B1311" t="str">
            <v>IND-00214</v>
          </cell>
          <cell r="C1311" t="str">
            <v>N</v>
          </cell>
          <cell r="D1311" t="str">
            <v>Sanmina</v>
          </cell>
        </row>
        <row r="1312">
          <cell r="A1312" t="str">
            <v>LFARISIND-00219</v>
          </cell>
          <cell r="B1312" t="str">
            <v>IND-00219</v>
          </cell>
          <cell r="C1312" t="str">
            <v>N</v>
          </cell>
          <cell r="D1312" t="str">
            <v>Sanmina</v>
          </cell>
        </row>
        <row r="1313">
          <cell r="A1313" t="str">
            <v>LFARISIND-00224</v>
          </cell>
          <cell r="B1313" t="str">
            <v>IND-00224</v>
          </cell>
          <cell r="C1313" t="str">
            <v>N</v>
          </cell>
          <cell r="D1313" t="str">
            <v>Sanmina</v>
          </cell>
        </row>
        <row r="1314">
          <cell r="A1314" t="str">
            <v>LFARISIND-00231</v>
          </cell>
          <cell r="B1314" t="str">
            <v>IND-00231</v>
          </cell>
          <cell r="C1314" t="str">
            <v>N</v>
          </cell>
          <cell r="D1314" t="str">
            <v>Sanmina</v>
          </cell>
        </row>
        <row r="1315">
          <cell r="A1315" t="str">
            <v>LFARISIND-00232</v>
          </cell>
          <cell r="B1315" t="str">
            <v>IND-00232</v>
          </cell>
          <cell r="C1315" t="str">
            <v>N</v>
          </cell>
          <cell r="D1315" t="str">
            <v>Sanmina</v>
          </cell>
        </row>
        <row r="1316">
          <cell r="A1316" t="str">
            <v>LFARISIND-00234</v>
          </cell>
          <cell r="B1316" t="str">
            <v>IND-00234</v>
          </cell>
          <cell r="C1316" t="str">
            <v>N</v>
          </cell>
          <cell r="D1316" t="str">
            <v>Sanmina</v>
          </cell>
        </row>
        <row r="1317">
          <cell r="A1317" t="str">
            <v>LFARISIND-00235</v>
          </cell>
          <cell r="B1317" t="str">
            <v>IND-00235</v>
          </cell>
          <cell r="C1317" t="str">
            <v>N</v>
          </cell>
          <cell r="D1317" t="str">
            <v>Sanmina</v>
          </cell>
        </row>
        <row r="1318">
          <cell r="A1318" t="str">
            <v>LFARISIND-00237</v>
          </cell>
          <cell r="B1318" t="str">
            <v>IND-00237</v>
          </cell>
          <cell r="C1318" t="str">
            <v>N</v>
          </cell>
          <cell r="D1318" t="str">
            <v>Sanmina</v>
          </cell>
        </row>
        <row r="1319">
          <cell r="A1319" t="str">
            <v>LFARISIND-00241</v>
          </cell>
          <cell r="B1319" t="str">
            <v>IND-00241</v>
          </cell>
          <cell r="C1319" t="str">
            <v>N</v>
          </cell>
          <cell r="D1319" t="str">
            <v>Sanmina</v>
          </cell>
        </row>
        <row r="1320">
          <cell r="A1320" t="str">
            <v>LFARISIND-00243</v>
          </cell>
          <cell r="B1320" t="str">
            <v>IND-00243</v>
          </cell>
          <cell r="C1320" t="str">
            <v>N</v>
          </cell>
          <cell r="D1320" t="str">
            <v>Sanmina</v>
          </cell>
        </row>
        <row r="1321">
          <cell r="A1321" t="str">
            <v>LFARISIND-00244</v>
          </cell>
          <cell r="B1321" t="str">
            <v>IND-00244</v>
          </cell>
          <cell r="C1321" t="str">
            <v>N</v>
          </cell>
          <cell r="D1321" t="str">
            <v>Sanmina</v>
          </cell>
        </row>
        <row r="1322">
          <cell r="A1322" t="str">
            <v>LFARISIND-00245</v>
          </cell>
          <cell r="B1322" t="str">
            <v>IND-00245</v>
          </cell>
          <cell r="C1322" t="str">
            <v>N</v>
          </cell>
          <cell r="D1322" t="str">
            <v>Sanmina</v>
          </cell>
        </row>
        <row r="1323">
          <cell r="A1323" t="str">
            <v>LFARISIND-00246</v>
          </cell>
          <cell r="B1323" t="str">
            <v>IND-00246</v>
          </cell>
          <cell r="C1323" t="str">
            <v>N</v>
          </cell>
          <cell r="D1323" t="str">
            <v>Sanmina</v>
          </cell>
        </row>
        <row r="1324">
          <cell r="A1324" t="str">
            <v>LFARISIND-00247</v>
          </cell>
          <cell r="B1324" t="str">
            <v>IND-00247</v>
          </cell>
          <cell r="C1324" t="str">
            <v>N</v>
          </cell>
          <cell r="D1324" t="str">
            <v>Sanmina</v>
          </cell>
        </row>
        <row r="1325">
          <cell r="A1325" t="str">
            <v>LFARISIND-00248-Q</v>
          </cell>
          <cell r="B1325" t="str">
            <v>IND-00248</v>
          </cell>
          <cell r="C1325" t="str">
            <v>N</v>
          </cell>
          <cell r="D1325" t="str">
            <v>Sanmina</v>
          </cell>
        </row>
        <row r="1326">
          <cell r="A1326" t="str">
            <v>LFARISIND-00249</v>
          </cell>
          <cell r="B1326" t="str">
            <v>IND-00249</v>
          </cell>
          <cell r="C1326" t="str">
            <v>N</v>
          </cell>
          <cell r="D1326" t="str">
            <v>Sanmina</v>
          </cell>
        </row>
        <row r="1327">
          <cell r="A1327" t="str">
            <v>LFARISIND-00251</v>
          </cell>
          <cell r="B1327" t="str">
            <v>IND-00251</v>
          </cell>
          <cell r="C1327" t="str">
            <v>N</v>
          </cell>
          <cell r="D1327" t="str">
            <v>Sanmina</v>
          </cell>
        </row>
        <row r="1328">
          <cell r="A1328" t="str">
            <v>LFARISIND-00252</v>
          </cell>
          <cell r="B1328" t="str">
            <v>IND-00252</v>
          </cell>
          <cell r="C1328" t="str">
            <v>N</v>
          </cell>
          <cell r="D1328" t="str">
            <v>Sanmina</v>
          </cell>
        </row>
        <row r="1329">
          <cell r="A1329" t="str">
            <v>LFARISIND-00254</v>
          </cell>
          <cell r="B1329" t="str">
            <v>IND-00254</v>
          </cell>
          <cell r="C1329" t="str">
            <v>N</v>
          </cell>
          <cell r="D1329" t="str">
            <v>Sanmina</v>
          </cell>
        </row>
        <row r="1330">
          <cell r="A1330" t="str">
            <v>LFARISIND-00255</v>
          </cell>
          <cell r="B1330" t="str">
            <v>IND-00255</v>
          </cell>
          <cell r="C1330" t="str">
            <v>N</v>
          </cell>
          <cell r="D1330" t="str">
            <v>Sanmina</v>
          </cell>
        </row>
        <row r="1331">
          <cell r="A1331" t="str">
            <v>LFARISIND-00256</v>
          </cell>
          <cell r="B1331" t="str">
            <v>IND-00256</v>
          </cell>
          <cell r="C1331" t="str">
            <v>N</v>
          </cell>
          <cell r="D1331" t="str">
            <v>Sanmina</v>
          </cell>
        </row>
        <row r="1332">
          <cell r="A1332" t="str">
            <v>LFARISIND-00262</v>
          </cell>
          <cell r="B1332" t="str">
            <v>IND-00262</v>
          </cell>
          <cell r="C1332" t="str">
            <v>N</v>
          </cell>
          <cell r="D1332" t="str">
            <v>Sanmina</v>
          </cell>
        </row>
        <row r="1333">
          <cell r="A1333" t="str">
            <v>LFARISIND-00264</v>
          </cell>
          <cell r="B1333" t="str">
            <v>IND-00264</v>
          </cell>
          <cell r="C1333" t="str">
            <v>N</v>
          </cell>
          <cell r="D1333" t="str">
            <v>Sanmina</v>
          </cell>
        </row>
        <row r="1334">
          <cell r="A1334" t="str">
            <v>LFARISIND-00265</v>
          </cell>
          <cell r="B1334" t="str">
            <v>IND-00265</v>
          </cell>
          <cell r="C1334" t="str">
            <v>N</v>
          </cell>
          <cell r="D1334" t="str">
            <v>Sanmina</v>
          </cell>
        </row>
        <row r="1335">
          <cell r="A1335" t="str">
            <v>LFARISIND-00267</v>
          </cell>
          <cell r="B1335" t="str">
            <v>IND-00267</v>
          </cell>
          <cell r="C1335" t="str">
            <v>N</v>
          </cell>
          <cell r="D1335" t="str">
            <v>Sanmina</v>
          </cell>
        </row>
        <row r="1336">
          <cell r="A1336" t="str">
            <v>LFARISIND-00269</v>
          </cell>
          <cell r="B1336" t="str">
            <v>IND-00269</v>
          </cell>
          <cell r="C1336" t="str">
            <v>N</v>
          </cell>
          <cell r="D1336" t="str">
            <v>Sanmina</v>
          </cell>
        </row>
        <row r="1337">
          <cell r="A1337" t="str">
            <v>LFARISIND-00270</v>
          </cell>
          <cell r="B1337" t="str">
            <v>IND-00270</v>
          </cell>
          <cell r="C1337" t="str">
            <v>N</v>
          </cell>
          <cell r="D1337" t="str">
            <v>Sanmina</v>
          </cell>
        </row>
        <row r="1338">
          <cell r="A1338" t="str">
            <v>LFARISIND-00271</v>
          </cell>
          <cell r="B1338" t="str">
            <v>IND-00271</v>
          </cell>
          <cell r="C1338" t="str">
            <v>N</v>
          </cell>
          <cell r="D1338" t="str">
            <v>Sanmina</v>
          </cell>
        </row>
        <row r="1339">
          <cell r="A1339" t="str">
            <v>LFARISIND-00272</v>
          </cell>
          <cell r="B1339" t="str">
            <v>IND-00272</v>
          </cell>
          <cell r="C1339" t="str">
            <v>N</v>
          </cell>
          <cell r="D1339" t="str">
            <v>Sanmina</v>
          </cell>
        </row>
        <row r="1340">
          <cell r="A1340" t="str">
            <v>LFARISIND-00277</v>
          </cell>
          <cell r="B1340" t="str">
            <v>IND-00277</v>
          </cell>
          <cell r="C1340" t="str">
            <v>N</v>
          </cell>
          <cell r="D1340" t="str">
            <v>Sanmina</v>
          </cell>
        </row>
        <row r="1341">
          <cell r="A1341" t="str">
            <v>LFARISIND-00278</v>
          </cell>
          <cell r="B1341" t="str">
            <v>IND-00278</v>
          </cell>
          <cell r="C1341" t="str">
            <v>N</v>
          </cell>
          <cell r="D1341" t="str">
            <v>Sanmina</v>
          </cell>
        </row>
        <row r="1342">
          <cell r="A1342" t="str">
            <v>LFARISIND-00279</v>
          </cell>
          <cell r="B1342" t="str">
            <v>IND-00279</v>
          </cell>
          <cell r="C1342" t="str">
            <v>N</v>
          </cell>
          <cell r="D1342" t="str">
            <v>Sanmina</v>
          </cell>
        </row>
        <row r="1343">
          <cell r="A1343" t="str">
            <v>LFARISIND-00280</v>
          </cell>
          <cell r="B1343" t="str">
            <v>IND-00280</v>
          </cell>
          <cell r="C1343" t="str">
            <v>N</v>
          </cell>
          <cell r="D1343" t="str">
            <v>Sanmina</v>
          </cell>
        </row>
        <row r="1344">
          <cell r="A1344" t="str">
            <v>LFARISIND-00283</v>
          </cell>
          <cell r="B1344" t="str">
            <v>IND-00283</v>
          </cell>
          <cell r="C1344" t="str">
            <v>N</v>
          </cell>
          <cell r="D1344" t="str">
            <v>Sanmina</v>
          </cell>
        </row>
        <row r="1345">
          <cell r="A1345" t="str">
            <v>LFARISIND-00285</v>
          </cell>
          <cell r="B1345" t="str">
            <v>IND-00285</v>
          </cell>
          <cell r="C1345" t="str">
            <v>N</v>
          </cell>
          <cell r="D1345" t="str">
            <v>Sanmina</v>
          </cell>
        </row>
        <row r="1346">
          <cell r="A1346" t="str">
            <v>LFARISIND-00287</v>
          </cell>
          <cell r="B1346" t="str">
            <v>IND-00287</v>
          </cell>
          <cell r="C1346" t="str">
            <v>N</v>
          </cell>
          <cell r="D1346" t="str">
            <v>Sanmina</v>
          </cell>
        </row>
        <row r="1347">
          <cell r="A1347" t="str">
            <v>LFARISIND-00290</v>
          </cell>
          <cell r="B1347" t="str">
            <v>IND-00290</v>
          </cell>
          <cell r="C1347" t="str">
            <v>N</v>
          </cell>
          <cell r="D1347" t="str">
            <v>Sanmina</v>
          </cell>
        </row>
        <row r="1348">
          <cell r="A1348" t="str">
            <v>LFARISIND-00292</v>
          </cell>
          <cell r="B1348" t="str">
            <v>IND-00292</v>
          </cell>
          <cell r="C1348" t="str">
            <v>N</v>
          </cell>
          <cell r="D1348" t="str">
            <v>Sanmina</v>
          </cell>
        </row>
        <row r="1349">
          <cell r="A1349" t="str">
            <v>LFARISIND-00293</v>
          </cell>
          <cell r="B1349" t="str">
            <v>IND-00293</v>
          </cell>
          <cell r="C1349" t="str">
            <v>N</v>
          </cell>
          <cell r="D1349" t="str">
            <v>Sanmina</v>
          </cell>
        </row>
        <row r="1350">
          <cell r="A1350" t="str">
            <v>LFARISIND-00296</v>
          </cell>
          <cell r="B1350" t="str">
            <v>IND-00296</v>
          </cell>
          <cell r="C1350" t="str">
            <v>N</v>
          </cell>
          <cell r="D1350" t="str">
            <v>Sanmina</v>
          </cell>
        </row>
        <row r="1351">
          <cell r="A1351" t="str">
            <v>LFARISIND-00297</v>
          </cell>
          <cell r="B1351" t="str">
            <v>IND-00297</v>
          </cell>
          <cell r="C1351" t="str">
            <v>N</v>
          </cell>
          <cell r="D1351" t="str">
            <v>Sanmina</v>
          </cell>
        </row>
        <row r="1352">
          <cell r="A1352" t="str">
            <v>LFARISIND-00301</v>
          </cell>
          <cell r="B1352" t="str">
            <v>IND-00301</v>
          </cell>
          <cell r="C1352" t="str">
            <v>N</v>
          </cell>
          <cell r="D1352" t="str">
            <v>Sanmina</v>
          </cell>
        </row>
        <row r="1353">
          <cell r="A1353" t="str">
            <v>LFARISIND-00301-Q</v>
          </cell>
          <cell r="B1353" t="str">
            <v>IND-00301</v>
          </cell>
          <cell r="C1353" t="str">
            <v>N</v>
          </cell>
          <cell r="D1353" t="str">
            <v>Sanmina</v>
          </cell>
        </row>
        <row r="1354">
          <cell r="A1354" t="str">
            <v>LFARISIND-00303</v>
          </cell>
          <cell r="B1354" t="str">
            <v>IND-00303</v>
          </cell>
          <cell r="C1354" t="str">
            <v>N</v>
          </cell>
          <cell r="D1354" t="str">
            <v>Sanmina</v>
          </cell>
        </row>
        <row r="1355">
          <cell r="A1355" t="str">
            <v>LFARISIND-00305</v>
          </cell>
          <cell r="B1355" t="str">
            <v>IND-00305</v>
          </cell>
          <cell r="C1355" t="str">
            <v>N</v>
          </cell>
          <cell r="D1355" t="str">
            <v>Sanmina</v>
          </cell>
        </row>
        <row r="1356">
          <cell r="A1356" t="str">
            <v>LFARISIND-00307-Q</v>
          </cell>
          <cell r="B1356" t="str">
            <v>IND-00307</v>
          </cell>
          <cell r="C1356" t="str">
            <v>N</v>
          </cell>
          <cell r="D1356" t="str">
            <v>Sanmina</v>
          </cell>
        </row>
        <row r="1357">
          <cell r="A1357" t="str">
            <v>LFARISIND-00309</v>
          </cell>
          <cell r="B1357" t="str">
            <v>IND-00309</v>
          </cell>
          <cell r="C1357" t="str">
            <v>N</v>
          </cell>
          <cell r="D1357" t="str">
            <v>Sanmina</v>
          </cell>
        </row>
        <row r="1358">
          <cell r="A1358" t="str">
            <v>LFARISIND-00311</v>
          </cell>
          <cell r="B1358" t="str">
            <v>IND-00311</v>
          </cell>
          <cell r="C1358" t="str">
            <v>N</v>
          </cell>
          <cell r="D1358" t="str">
            <v>Sanmina</v>
          </cell>
        </row>
        <row r="1359">
          <cell r="A1359" t="str">
            <v>LFARISIND-00312-Q</v>
          </cell>
          <cell r="B1359" t="str">
            <v>IND-00312</v>
          </cell>
          <cell r="C1359" t="str">
            <v>N</v>
          </cell>
          <cell r="D1359" t="str">
            <v>Sanmina</v>
          </cell>
        </row>
        <row r="1360">
          <cell r="A1360" t="str">
            <v>LFARISIND-00312</v>
          </cell>
          <cell r="B1360" t="str">
            <v>IND-00312</v>
          </cell>
          <cell r="C1360" t="str">
            <v>N</v>
          </cell>
          <cell r="D1360" t="str">
            <v>Sanmina</v>
          </cell>
        </row>
        <row r="1361">
          <cell r="A1361" t="str">
            <v>LFARISIND-00314-Q</v>
          </cell>
          <cell r="B1361" t="str">
            <v>IND-00314</v>
          </cell>
          <cell r="C1361" t="str">
            <v>N</v>
          </cell>
          <cell r="D1361" t="str">
            <v>Sanmina</v>
          </cell>
        </row>
        <row r="1362">
          <cell r="A1362" t="str">
            <v>LFARISIND-00317</v>
          </cell>
          <cell r="B1362" t="str">
            <v>IND-00317</v>
          </cell>
          <cell r="C1362" t="str">
            <v>N</v>
          </cell>
          <cell r="D1362" t="str">
            <v>Sanmina</v>
          </cell>
        </row>
        <row r="1363">
          <cell r="A1363" t="str">
            <v>LFARISIND-00319</v>
          </cell>
          <cell r="B1363" t="str">
            <v>IND-00319</v>
          </cell>
          <cell r="C1363" t="str">
            <v>N</v>
          </cell>
          <cell r="D1363" t="str">
            <v>Sanmina</v>
          </cell>
        </row>
        <row r="1364">
          <cell r="A1364" t="str">
            <v>LFARISIND-00323-Q</v>
          </cell>
          <cell r="B1364" t="str">
            <v>IND-00323</v>
          </cell>
          <cell r="C1364" t="str">
            <v>N</v>
          </cell>
          <cell r="D1364" t="str">
            <v>Sanmina</v>
          </cell>
        </row>
        <row r="1365">
          <cell r="A1365" t="str">
            <v>LFARISIND-00323</v>
          </cell>
          <cell r="B1365" t="str">
            <v>IND-00323</v>
          </cell>
          <cell r="C1365" t="str">
            <v>N</v>
          </cell>
          <cell r="D1365" t="str">
            <v>Sanmina</v>
          </cell>
        </row>
        <row r="1366">
          <cell r="A1366" t="str">
            <v>LFARISIND-00324-Q</v>
          </cell>
          <cell r="B1366" t="str">
            <v>IND-00324</v>
          </cell>
          <cell r="C1366" t="str">
            <v>N</v>
          </cell>
          <cell r="D1366" t="str">
            <v>Sanmina</v>
          </cell>
        </row>
        <row r="1367">
          <cell r="A1367" t="str">
            <v>LFARISIND-00324</v>
          </cell>
          <cell r="B1367" t="str">
            <v>IND-00324</v>
          </cell>
          <cell r="C1367" t="str">
            <v>N</v>
          </cell>
          <cell r="D1367" t="str">
            <v>Sanmina</v>
          </cell>
        </row>
        <row r="1368">
          <cell r="A1368" t="str">
            <v>LFARISIND-00325-Q</v>
          </cell>
          <cell r="B1368" t="str">
            <v>IND-00325</v>
          </cell>
          <cell r="C1368" t="str">
            <v>N</v>
          </cell>
          <cell r="D1368" t="str">
            <v>Sanmina</v>
          </cell>
        </row>
        <row r="1369">
          <cell r="A1369" t="str">
            <v>LFARISIND-00331</v>
          </cell>
          <cell r="B1369" t="str">
            <v>IND-00331</v>
          </cell>
          <cell r="C1369" t="str">
            <v>N</v>
          </cell>
          <cell r="D1369" t="str">
            <v>Sanmina</v>
          </cell>
        </row>
        <row r="1370">
          <cell r="A1370" t="str">
            <v>LFARISIND-00340-Q</v>
          </cell>
          <cell r="B1370" t="str">
            <v>IND-00340</v>
          </cell>
          <cell r="C1370" t="str">
            <v>N</v>
          </cell>
          <cell r="D1370" t="str">
            <v>Sanmina</v>
          </cell>
        </row>
        <row r="1371">
          <cell r="A1371" t="str">
            <v>LFARISIND-00343-Q</v>
          </cell>
          <cell r="B1371" t="str">
            <v>IND-00343</v>
          </cell>
          <cell r="C1371" t="str">
            <v>N</v>
          </cell>
          <cell r="D1371" t="str">
            <v>Sanmina</v>
          </cell>
        </row>
        <row r="1372">
          <cell r="A1372" t="str">
            <v>LFARISIND-00345-Q</v>
          </cell>
          <cell r="B1372" t="str">
            <v>IND-00345</v>
          </cell>
          <cell r="C1372" t="str">
            <v>N</v>
          </cell>
          <cell r="D1372" t="str">
            <v>Sanmina</v>
          </cell>
        </row>
        <row r="1373">
          <cell r="A1373" t="str">
            <v>LFARISIND-00345</v>
          </cell>
          <cell r="B1373" t="str">
            <v>IND-00345</v>
          </cell>
          <cell r="C1373" t="str">
            <v>N</v>
          </cell>
          <cell r="D1373" t="str">
            <v>Sanmina</v>
          </cell>
        </row>
        <row r="1374">
          <cell r="A1374" t="str">
            <v>LFARIPDOC-00036-07</v>
          </cell>
          <cell r="B1374" t="str">
            <v>PDOC-00036-07</v>
          </cell>
          <cell r="C1374" t="str">
            <v>N</v>
          </cell>
          <cell r="D1374" t="str">
            <v>Sanmina</v>
          </cell>
        </row>
        <row r="1375">
          <cell r="A1375" t="str">
            <v>LFARIPDOC-00127-03</v>
          </cell>
          <cell r="B1375" t="str">
            <v>PDOC-00127-03</v>
          </cell>
          <cell r="C1375" t="str">
            <v>N</v>
          </cell>
          <cell r="D1375" t="str">
            <v>Sanmina</v>
          </cell>
        </row>
        <row r="1376">
          <cell r="A1376" t="str">
            <v>LFARIPDOC-00168-02</v>
          </cell>
          <cell r="B1376" t="str">
            <v>PDOC-00168-02</v>
          </cell>
          <cell r="C1376" t="str">
            <v>N</v>
          </cell>
          <cell r="D1376" t="str">
            <v>Sanmina</v>
          </cell>
        </row>
        <row r="1377">
          <cell r="A1377" t="str">
            <v>LFARISPWR-00006</v>
          </cell>
          <cell r="B1377" t="str">
            <v>PWR-00006</v>
          </cell>
          <cell r="C1377" t="str">
            <v>N</v>
          </cell>
          <cell r="D1377" t="str">
            <v>Sanmina</v>
          </cell>
        </row>
        <row r="1378">
          <cell r="A1378" t="str">
            <v>LFARISPWR-00017</v>
          </cell>
          <cell r="B1378" t="str">
            <v>PWR-00017</v>
          </cell>
          <cell r="C1378" t="str">
            <v>N</v>
          </cell>
          <cell r="D1378" t="str">
            <v>Sanmina</v>
          </cell>
        </row>
        <row r="1379">
          <cell r="A1379" t="str">
            <v>LFARISPWR-00121</v>
          </cell>
          <cell r="B1379" t="str">
            <v>PWR-00121</v>
          </cell>
          <cell r="C1379" t="str">
            <v>N</v>
          </cell>
          <cell r="D1379" t="str">
            <v>Sanmina</v>
          </cell>
        </row>
        <row r="1380">
          <cell r="A1380" t="str">
            <v>LFARISPWR-00123</v>
          </cell>
          <cell r="B1380" t="str">
            <v>PWR-00123</v>
          </cell>
          <cell r="C1380" t="str">
            <v>N</v>
          </cell>
          <cell r="D1380" t="str">
            <v>Sanmina</v>
          </cell>
        </row>
        <row r="1381">
          <cell r="A1381" t="str">
            <v>LFARISPWR-00138</v>
          </cell>
          <cell r="B1381" t="str">
            <v>PWR-00138</v>
          </cell>
          <cell r="C1381" t="str">
            <v>N</v>
          </cell>
          <cell r="D1381" t="str">
            <v>Sanmina</v>
          </cell>
        </row>
        <row r="1382">
          <cell r="A1382" t="str">
            <v>LFARISPWR-00144</v>
          </cell>
          <cell r="B1382" t="str">
            <v>PWR-00144</v>
          </cell>
          <cell r="C1382" t="str">
            <v>N</v>
          </cell>
          <cell r="D1382" t="str">
            <v>Sanmina</v>
          </cell>
        </row>
        <row r="1383">
          <cell r="A1383" t="str">
            <v>LFARISPWR-00148</v>
          </cell>
          <cell r="B1383" t="str">
            <v>PWR-00148</v>
          </cell>
          <cell r="C1383" t="str">
            <v>N</v>
          </cell>
          <cell r="D1383" t="str">
            <v>Sanmina</v>
          </cell>
        </row>
        <row r="1384">
          <cell r="A1384" t="str">
            <v>LFARISPWR-00172</v>
          </cell>
          <cell r="B1384" t="str">
            <v>PWR-00172</v>
          </cell>
          <cell r="C1384" t="str">
            <v>N</v>
          </cell>
          <cell r="D1384" t="str">
            <v>Sanmina</v>
          </cell>
        </row>
        <row r="1385">
          <cell r="A1385" t="str">
            <v>LFARISPWR-00175</v>
          </cell>
          <cell r="B1385" t="str">
            <v>PWR-00175</v>
          </cell>
          <cell r="C1385" t="str">
            <v>N</v>
          </cell>
          <cell r="D1385" t="str">
            <v>Sanmina</v>
          </cell>
        </row>
        <row r="1386">
          <cell r="A1386" t="str">
            <v>LFARISPWR-00176</v>
          </cell>
          <cell r="B1386" t="str">
            <v>PWR-00176</v>
          </cell>
          <cell r="C1386" t="str">
            <v>N</v>
          </cell>
          <cell r="D1386" t="str">
            <v>Sanmina</v>
          </cell>
        </row>
        <row r="1387">
          <cell r="A1387" t="str">
            <v>LFARISPWR-00178</v>
          </cell>
          <cell r="B1387" t="str">
            <v>PWR-00178</v>
          </cell>
          <cell r="C1387" t="str">
            <v>N</v>
          </cell>
          <cell r="D1387" t="str">
            <v>Sanmina</v>
          </cell>
        </row>
        <row r="1388">
          <cell r="A1388" t="str">
            <v>LFARISPWR-00179</v>
          </cell>
          <cell r="B1388" t="str">
            <v>PWR-00179</v>
          </cell>
          <cell r="C1388" t="str">
            <v>N</v>
          </cell>
          <cell r="D1388" t="str">
            <v>Sanmina</v>
          </cell>
        </row>
        <row r="1389">
          <cell r="A1389" t="str">
            <v>LFARISPWR-00180</v>
          </cell>
          <cell r="B1389" t="str">
            <v>PWR-00180</v>
          </cell>
          <cell r="C1389" t="str">
            <v>N</v>
          </cell>
          <cell r="D1389" t="str">
            <v>Sanmina</v>
          </cell>
        </row>
        <row r="1390">
          <cell r="A1390" t="str">
            <v>LFARISPWR-00199</v>
          </cell>
          <cell r="B1390" t="str">
            <v>PWR-00199</v>
          </cell>
          <cell r="C1390" t="str">
            <v>N</v>
          </cell>
          <cell r="D1390" t="str">
            <v>Sanmina</v>
          </cell>
        </row>
        <row r="1391">
          <cell r="A1391" t="str">
            <v>LFARISPWR-00200</v>
          </cell>
          <cell r="B1391" t="str">
            <v>PWR-00200</v>
          </cell>
          <cell r="C1391" t="str">
            <v>N</v>
          </cell>
          <cell r="D1391" t="str">
            <v>Sanmina</v>
          </cell>
        </row>
        <row r="1392">
          <cell r="A1392" t="str">
            <v>LFARISPWR-00201</v>
          </cell>
          <cell r="B1392" t="str">
            <v>PWR-00201</v>
          </cell>
          <cell r="C1392" t="str">
            <v>N</v>
          </cell>
          <cell r="D1392" t="str">
            <v>Sanmina</v>
          </cell>
        </row>
        <row r="1393">
          <cell r="A1393" t="str">
            <v>LFARISPWR-00204</v>
          </cell>
          <cell r="B1393" t="str">
            <v>PWR-00204</v>
          </cell>
          <cell r="C1393" t="str">
            <v>N</v>
          </cell>
          <cell r="D1393" t="str">
            <v>Sanmina</v>
          </cell>
        </row>
        <row r="1394">
          <cell r="A1394" t="str">
            <v>LFARISPWR-00205</v>
          </cell>
          <cell r="B1394" t="str">
            <v>PWR-00205</v>
          </cell>
          <cell r="C1394" t="str">
            <v>N</v>
          </cell>
          <cell r="D1394" t="str">
            <v>Sanmina</v>
          </cell>
        </row>
        <row r="1395">
          <cell r="A1395" t="str">
            <v>LFARISPWR-00226</v>
          </cell>
          <cell r="B1395" t="str">
            <v>PWR-00226</v>
          </cell>
          <cell r="C1395" t="str">
            <v>N</v>
          </cell>
          <cell r="D1395" t="str">
            <v>Sanmina</v>
          </cell>
        </row>
        <row r="1396">
          <cell r="A1396" t="str">
            <v>LFARISPWR-00232</v>
          </cell>
          <cell r="B1396" t="str">
            <v>PWR-00232</v>
          </cell>
          <cell r="C1396" t="str">
            <v>N</v>
          </cell>
          <cell r="D1396" t="str">
            <v>Sanmina</v>
          </cell>
        </row>
        <row r="1397">
          <cell r="A1397" t="str">
            <v>LFARISPWR-00234</v>
          </cell>
          <cell r="B1397" t="str">
            <v>PWR-00234</v>
          </cell>
          <cell r="C1397" t="str">
            <v>N</v>
          </cell>
          <cell r="D1397" t="str">
            <v>Sanmina</v>
          </cell>
        </row>
        <row r="1398">
          <cell r="A1398" t="str">
            <v>LFARISPWR-00274</v>
          </cell>
          <cell r="B1398" t="str">
            <v>PWR-00274</v>
          </cell>
          <cell r="C1398" t="str">
            <v>N</v>
          </cell>
          <cell r="D1398" t="str">
            <v>Sanmina</v>
          </cell>
        </row>
        <row r="1399">
          <cell r="A1399" t="str">
            <v>LFARISRES-00001</v>
          </cell>
          <cell r="B1399" t="str">
            <v>RES-00001</v>
          </cell>
          <cell r="C1399" t="str">
            <v>N</v>
          </cell>
          <cell r="D1399" t="str">
            <v>Sanmina</v>
          </cell>
        </row>
        <row r="1400">
          <cell r="A1400" t="str">
            <v>LFARISRES-00002</v>
          </cell>
          <cell r="B1400" t="str">
            <v>RES-00002</v>
          </cell>
          <cell r="C1400" t="str">
            <v>N</v>
          </cell>
          <cell r="D1400" t="str">
            <v>Sanmina</v>
          </cell>
        </row>
        <row r="1401">
          <cell r="A1401" t="str">
            <v>LFARISRES-00003</v>
          </cell>
          <cell r="B1401" t="str">
            <v>RES-00003</v>
          </cell>
          <cell r="C1401" t="str">
            <v>N</v>
          </cell>
          <cell r="D1401" t="str">
            <v>Sanmina</v>
          </cell>
        </row>
        <row r="1402">
          <cell r="A1402" t="str">
            <v>LFARISRES-00004</v>
          </cell>
          <cell r="B1402" t="str">
            <v>RES-00004</v>
          </cell>
          <cell r="C1402" t="str">
            <v>N</v>
          </cell>
          <cell r="D1402" t="str">
            <v>Sanmina</v>
          </cell>
        </row>
        <row r="1403">
          <cell r="A1403" t="str">
            <v>LFARISRES-00005</v>
          </cell>
          <cell r="B1403" t="str">
            <v>RES-00005</v>
          </cell>
          <cell r="C1403" t="str">
            <v>N</v>
          </cell>
          <cell r="D1403" t="str">
            <v>Sanmina</v>
          </cell>
        </row>
        <row r="1404">
          <cell r="A1404" t="str">
            <v>LFARISRES-00007</v>
          </cell>
          <cell r="B1404" t="str">
            <v>RES-00007</v>
          </cell>
          <cell r="C1404" t="str">
            <v>N</v>
          </cell>
          <cell r="D1404" t="str">
            <v>Sanmina</v>
          </cell>
        </row>
        <row r="1405">
          <cell r="A1405" t="str">
            <v>LFARISRES-00008</v>
          </cell>
          <cell r="B1405" t="str">
            <v>RES-00008</v>
          </cell>
          <cell r="C1405" t="str">
            <v>N</v>
          </cell>
          <cell r="D1405" t="str">
            <v>Sanmina</v>
          </cell>
        </row>
        <row r="1406">
          <cell r="A1406" t="str">
            <v>LFARISRES-00009</v>
          </cell>
          <cell r="B1406" t="str">
            <v>RES-00009</v>
          </cell>
          <cell r="C1406" t="str">
            <v>N</v>
          </cell>
          <cell r="D1406" t="str">
            <v>Sanmina</v>
          </cell>
        </row>
        <row r="1407">
          <cell r="A1407" t="str">
            <v>LFARISRES-00010</v>
          </cell>
          <cell r="B1407" t="str">
            <v>RES-00010</v>
          </cell>
          <cell r="C1407" t="str">
            <v>N</v>
          </cell>
          <cell r="D1407" t="str">
            <v>Sanmina</v>
          </cell>
        </row>
        <row r="1408">
          <cell r="A1408" t="str">
            <v>LFARISRES-00011</v>
          </cell>
          <cell r="B1408" t="str">
            <v>RES-00011</v>
          </cell>
          <cell r="C1408" t="str">
            <v>N</v>
          </cell>
          <cell r="D1408" t="str">
            <v>Sanmina</v>
          </cell>
        </row>
        <row r="1409">
          <cell r="A1409" t="str">
            <v>LFARISRES-00012</v>
          </cell>
          <cell r="B1409" t="str">
            <v>RES-00012</v>
          </cell>
          <cell r="C1409" t="str">
            <v>N</v>
          </cell>
          <cell r="D1409" t="str">
            <v>Sanmina</v>
          </cell>
        </row>
        <row r="1410">
          <cell r="A1410" t="str">
            <v>LFARISRES-00013</v>
          </cell>
          <cell r="B1410" t="str">
            <v>RES-00013</v>
          </cell>
          <cell r="C1410" t="str">
            <v>N</v>
          </cell>
          <cell r="D1410" t="str">
            <v>Sanmina</v>
          </cell>
        </row>
        <row r="1411">
          <cell r="A1411" t="str">
            <v>LFARISRES-00014</v>
          </cell>
          <cell r="B1411" t="str">
            <v>RES-00014</v>
          </cell>
          <cell r="C1411" t="str">
            <v>N</v>
          </cell>
          <cell r="D1411" t="str">
            <v>Sanmina</v>
          </cell>
        </row>
        <row r="1412">
          <cell r="A1412" t="str">
            <v>LFARISRES-00015</v>
          </cell>
          <cell r="B1412" t="str">
            <v>RES-00015</v>
          </cell>
          <cell r="C1412" t="str">
            <v>N</v>
          </cell>
          <cell r="D1412" t="str">
            <v>Sanmina</v>
          </cell>
        </row>
        <row r="1413">
          <cell r="A1413" t="str">
            <v>LFARISRES-00017</v>
          </cell>
          <cell r="B1413" t="str">
            <v>RES-00017</v>
          </cell>
          <cell r="C1413" t="str">
            <v>N</v>
          </cell>
          <cell r="D1413" t="str">
            <v>Sanmina</v>
          </cell>
        </row>
        <row r="1414">
          <cell r="A1414" t="str">
            <v>LFARISRES-00018</v>
          </cell>
          <cell r="B1414" t="str">
            <v>RES-00018</v>
          </cell>
          <cell r="C1414" t="str">
            <v>N</v>
          </cell>
          <cell r="D1414" t="str">
            <v>Sanmina</v>
          </cell>
        </row>
        <row r="1415">
          <cell r="A1415" t="str">
            <v>LFARISRES-00019</v>
          </cell>
          <cell r="B1415" t="str">
            <v>RES-00019</v>
          </cell>
          <cell r="C1415" t="str">
            <v>N</v>
          </cell>
          <cell r="D1415" t="str">
            <v>Sanmina</v>
          </cell>
        </row>
        <row r="1416">
          <cell r="A1416" t="str">
            <v>LFARISRES-00020</v>
          </cell>
          <cell r="B1416" t="str">
            <v>RES-00020</v>
          </cell>
          <cell r="C1416" t="str">
            <v>N</v>
          </cell>
          <cell r="D1416" t="str">
            <v>Sanmina</v>
          </cell>
        </row>
        <row r="1417">
          <cell r="A1417" t="str">
            <v>LFARISRES-00021</v>
          </cell>
          <cell r="B1417" t="str">
            <v>RES-00021</v>
          </cell>
          <cell r="C1417" t="str">
            <v>N</v>
          </cell>
          <cell r="D1417" t="str">
            <v>Sanmina</v>
          </cell>
        </row>
        <row r="1418">
          <cell r="A1418" t="str">
            <v>LFARISRES-00022</v>
          </cell>
          <cell r="B1418" t="str">
            <v>RES-00022</v>
          </cell>
          <cell r="C1418" t="str">
            <v>N</v>
          </cell>
          <cell r="D1418" t="str">
            <v>Sanmina</v>
          </cell>
        </row>
        <row r="1419">
          <cell r="A1419" t="str">
            <v>LFARISRES-00023</v>
          </cell>
          <cell r="B1419" t="str">
            <v>RES-00023</v>
          </cell>
          <cell r="C1419" t="str">
            <v>N</v>
          </cell>
          <cell r="D1419" t="str">
            <v>Sanmina</v>
          </cell>
        </row>
        <row r="1420">
          <cell r="A1420" t="str">
            <v>LFARISRES-00024</v>
          </cell>
          <cell r="B1420" t="str">
            <v>RES-00024</v>
          </cell>
          <cell r="C1420" t="str">
            <v>N</v>
          </cell>
          <cell r="D1420" t="str">
            <v>Sanmina</v>
          </cell>
        </row>
        <row r="1421">
          <cell r="A1421" t="str">
            <v>LFARISRES-00025</v>
          </cell>
          <cell r="B1421" t="str">
            <v>RES-00025</v>
          </cell>
          <cell r="C1421" t="str">
            <v>N</v>
          </cell>
          <cell r="D1421" t="str">
            <v>Sanmina</v>
          </cell>
        </row>
        <row r="1422">
          <cell r="A1422" t="str">
            <v>LFARISRES-00026</v>
          </cell>
          <cell r="B1422" t="str">
            <v>RES-00026</v>
          </cell>
          <cell r="C1422" t="str">
            <v>N</v>
          </cell>
          <cell r="D1422" t="str">
            <v>Sanmina</v>
          </cell>
        </row>
        <row r="1423">
          <cell r="A1423" t="str">
            <v>LFARISRES-00028</v>
          </cell>
          <cell r="B1423" t="str">
            <v>RES-00028</v>
          </cell>
          <cell r="C1423" t="str">
            <v>N</v>
          </cell>
          <cell r="D1423" t="str">
            <v>Sanmina</v>
          </cell>
        </row>
        <row r="1424">
          <cell r="A1424" t="str">
            <v>LFARISRES-00030</v>
          </cell>
          <cell r="B1424" t="str">
            <v>RES-00030</v>
          </cell>
          <cell r="C1424" t="str">
            <v>N</v>
          </cell>
          <cell r="D1424" t="str">
            <v>Sanmina</v>
          </cell>
        </row>
        <row r="1425">
          <cell r="A1425" t="str">
            <v>LFARISRES-00031</v>
          </cell>
          <cell r="B1425" t="str">
            <v>RES-00031</v>
          </cell>
          <cell r="C1425" t="str">
            <v>N</v>
          </cell>
          <cell r="D1425" t="str">
            <v>Sanmina</v>
          </cell>
        </row>
        <row r="1426">
          <cell r="A1426" t="str">
            <v>LFARISRES-00032</v>
          </cell>
          <cell r="B1426" t="str">
            <v>RES-00032</v>
          </cell>
          <cell r="C1426" t="str">
            <v>N</v>
          </cell>
          <cell r="D1426" t="str">
            <v>Sanmina</v>
          </cell>
        </row>
        <row r="1427">
          <cell r="A1427" t="str">
            <v>LFARISRES-00033</v>
          </cell>
          <cell r="B1427" t="str">
            <v>RES-00033</v>
          </cell>
          <cell r="C1427" t="str">
            <v>N</v>
          </cell>
          <cell r="D1427" t="str">
            <v>Sanmina</v>
          </cell>
        </row>
        <row r="1428">
          <cell r="A1428" t="str">
            <v>LFARISRES-00034</v>
          </cell>
          <cell r="B1428" t="str">
            <v>RES-00034</v>
          </cell>
          <cell r="C1428" t="str">
            <v>N</v>
          </cell>
          <cell r="D1428" t="str">
            <v>Sanmina</v>
          </cell>
        </row>
        <row r="1429">
          <cell r="A1429" t="str">
            <v>LFARISRES-00035</v>
          </cell>
          <cell r="B1429" t="str">
            <v>RES-00035</v>
          </cell>
          <cell r="C1429" t="str">
            <v>N</v>
          </cell>
          <cell r="D1429" t="str">
            <v>Sanmina</v>
          </cell>
        </row>
        <row r="1430">
          <cell r="A1430" t="str">
            <v>LFARISRES-00036</v>
          </cell>
          <cell r="B1430" t="str">
            <v>RES-00036</v>
          </cell>
          <cell r="C1430" t="str">
            <v>N</v>
          </cell>
          <cell r="D1430" t="str">
            <v>Sanmina</v>
          </cell>
        </row>
        <row r="1431">
          <cell r="A1431" t="str">
            <v>LFARISRES-00037</v>
          </cell>
          <cell r="B1431" t="str">
            <v>RES-00037</v>
          </cell>
          <cell r="C1431" t="str">
            <v>N</v>
          </cell>
          <cell r="D1431" t="str">
            <v>Sanmina</v>
          </cell>
        </row>
        <row r="1432">
          <cell r="A1432" t="str">
            <v>LFARISRES-00039</v>
          </cell>
          <cell r="B1432" t="str">
            <v>RES-00039</v>
          </cell>
          <cell r="C1432" t="str">
            <v>N</v>
          </cell>
          <cell r="D1432" t="str">
            <v>Sanmina</v>
          </cell>
        </row>
        <row r="1433">
          <cell r="A1433" t="str">
            <v>LFARISRES-00040</v>
          </cell>
          <cell r="B1433" t="str">
            <v>RES-00040</v>
          </cell>
          <cell r="C1433" t="str">
            <v>N</v>
          </cell>
          <cell r="D1433" t="str">
            <v>Sanmina</v>
          </cell>
        </row>
        <row r="1434">
          <cell r="A1434" t="str">
            <v>LFARISRES-00041</v>
          </cell>
          <cell r="B1434" t="str">
            <v>RES-00041</v>
          </cell>
          <cell r="C1434" t="str">
            <v>N</v>
          </cell>
          <cell r="D1434" t="str">
            <v>Sanmina</v>
          </cell>
        </row>
        <row r="1435">
          <cell r="A1435" t="str">
            <v>LFARISRES-00042</v>
          </cell>
          <cell r="B1435" t="str">
            <v>RES-00042</v>
          </cell>
          <cell r="C1435" t="str">
            <v>N</v>
          </cell>
          <cell r="D1435" t="str">
            <v>Sanmina</v>
          </cell>
        </row>
        <row r="1436">
          <cell r="A1436" t="str">
            <v>LFARISRES-00045</v>
          </cell>
          <cell r="B1436" t="str">
            <v>RES-00045</v>
          </cell>
          <cell r="C1436" t="str">
            <v>N</v>
          </cell>
          <cell r="D1436" t="str">
            <v>Sanmina</v>
          </cell>
        </row>
        <row r="1437">
          <cell r="A1437" t="str">
            <v>LFARISRES-00046</v>
          </cell>
          <cell r="B1437" t="str">
            <v>RES-00046</v>
          </cell>
          <cell r="C1437" t="str">
            <v>N</v>
          </cell>
          <cell r="D1437" t="str">
            <v>Sanmina</v>
          </cell>
        </row>
        <row r="1438">
          <cell r="A1438" t="str">
            <v>LFARISRES-00047</v>
          </cell>
          <cell r="B1438" t="str">
            <v>RES-00047</v>
          </cell>
          <cell r="C1438" t="str">
            <v>N</v>
          </cell>
          <cell r="D1438" t="str">
            <v>Sanmina</v>
          </cell>
        </row>
        <row r="1439">
          <cell r="A1439" t="str">
            <v>LFARISRES-00048</v>
          </cell>
          <cell r="B1439" t="str">
            <v>RES-00048</v>
          </cell>
          <cell r="C1439" t="str">
            <v>N</v>
          </cell>
          <cell r="D1439" t="str">
            <v>Sanmina</v>
          </cell>
        </row>
        <row r="1440">
          <cell r="A1440" t="str">
            <v>LFARISRES-00049</v>
          </cell>
          <cell r="B1440" t="str">
            <v>RES-00049</v>
          </cell>
          <cell r="C1440" t="str">
            <v>N</v>
          </cell>
          <cell r="D1440" t="str">
            <v>Sanmina</v>
          </cell>
        </row>
        <row r="1441">
          <cell r="A1441" t="str">
            <v>LFARISRES-00050</v>
          </cell>
          <cell r="B1441" t="str">
            <v>RES-00050</v>
          </cell>
          <cell r="C1441" t="str">
            <v>N</v>
          </cell>
          <cell r="D1441" t="str">
            <v>Sanmina</v>
          </cell>
        </row>
        <row r="1442">
          <cell r="A1442" t="str">
            <v>LFARISRES-00051</v>
          </cell>
          <cell r="B1442" t="str">
            <v>RES-00051</v>
          </cell>
          <cell r="C1442" t="str">
            <v>N</v>
          </cell>
          <cell r="D1442" t="str">
            <v>Sanmina</v>
          </cell>
        </row>
        <row r="1443">
          <cell r="A1443" t="str">
            <v>LFARISRES-00052</v>
          </cell>
          <cell r="B1443" t="str">
            <v>RES-00052</v>
          </cell>
          <cell r="C1443" t="str">
            <v>N</v>
          </cell>
          <cell r="D1443" t="str">
            <v>Sanmina</v>
          </cell>
        </row>
        <row r="1444">
          <cell r="A1444" t="str">
            <v>LFARISRES-00053</v>
          </cell>
          <cell r="B1444" t="str">
            <v>RES-00053</v>
          </cell>
          <cell r="C1444" t="str">
            <v>N</v>
          </cell>
          <cell r="D1444" t="str">
            <v>Sanmina</v>
          </cell>
        </row>
        <row r="1445">
          <cell r="A1445" t="str">
            <v>LFARISRES-00054</v>
          </cell>
          <cell r="B1445" t="str">
            <v>RES-00054</v>
          </cell>
          <cell r="C1445" t="str">
            <v>N</v>
          </cell>
          <cell r="D1445" t="str">
            <v>Sanmina</v>
          </cell>
        </row>
        <row r="1446">
          <cell r="A1446" t="str">
            <v>LFARISRES-00055</v>
          </cell>
          <cell r="B1446" t="str">
            <v>RES-00055</v>
          </cell>
          <cell r="C1446" t="str">
            <v>N</v>
          </cell>
          <cell r="D1446" t="str">
            <v>Sanmina</v>
          </cell>
        </row>
        <row r="1447">
          <cell r="A1447" t="str">
            <v>LFARISRES-00056</v>
          </cell>
          <cell r="B1447" t="str">
            <v>RES-00056</v>
          </cell>
          <cell r="C1447" t="str">
            <v>N</v>
          </cell>
          <cell r="D1447" t="str">
            <v>Sanmina</v>
          </cell>
        </row>
        <row r="1448">
          <cell r="A1448" t="str">
            <v>LFARISRES-00057</v>
          </cell>
          <cell r="B1448" t="str">
            <v>RES-00057</v>
          </cell>
          <cell r="C1448" t="str">
            <v>N</v>
          </cell>
          <cell r="D1448" t="str">
            <v>Sanmina</v>
          </cell>
        </row>
        <row r="1449">
          <cell r="A1449" t="str">
            <v>LFARISRES-00059</v>
          </cell>
          <cell r="B1449" t="str">
            <v>RES-00059</v>
          </cell>
          <cell r="C1449" t="str">
            <v>N</v>
          </cell>
          <cell r="D1449" t="str">
            <v>Sanmina</v>
          </cell>
        </row>
        <row r="1450">
          <cell r="A1450" t="str">
            <v>LFARISRES-00061</v>
          </cell>
          <cell r="B1450" t="str">
            <v>RES-00061</v>
          </cell>
          <cell r="C1450" t="str">
            <v>N</v>
          </cell>
          <cell r="D1450" t="str">
            <v>Sanmina</v>
          </cell>
        </row>
        <row r="1451">
          <cell r="A1451" t="str">
            <v>LFARISRES-00062</v>
          </cell>
          <cell r="B1451" t="str">
            <v>RES-00062</v>
          </cell>
          <cell r="C1451" t="str">
            <v>N</v>
          </cell>
          <cell r="D1451" t="str">
            <v>Sanmina</v>
          </cell>
        </row>
        <row r="1452">
          <cell r="A1452" t="str">
            <v>LFARISRES-00063</v>
          </cell>
          <cell r="B1452" t="str">
            <v>RES-00063</v>
          </cell>
          <cell r="C1452" t="str">
            <v>N</v>
          </cell>
          <cell r="D1452" t="str">
            <v>Sanmina</v>
          </cell>
        </row>
        <row r="1453">
          <cell r="A1453" t="str">
            <v>LFARISRES-00064</v>
          </cell>
          <cell r="B1453" t="str">
            <v>RES-00064</v>
          </cell>
          <cell r="C1453" t="str">
            <v>N</v>
          </cell>
          <cell r="D1453" t="str">
            <v>Sanmina</v>
          </cell>
        </row>
        <row r="1454">
          <cell r="A1454" t="str">
            <v>LFARISRES-00065</v>
          </cell>
          <cell r="B1454" t="str">
            <v>RES-00065</v>
          </cell>
          <cell r="C1454" t="str">
            <v>N</v>
          </cell>
          <cell r="D1454" t="str">
            <v>Sanmina</v>
          </cell>
        </row>
        <row r="1455">
          <cell r="A1455" t="str">
            <v>LFARISRES-00067</v>
          </cell>
          <cell r="B1455" t="str">
            <v>RES-00067</v>
          </cell>
          <cell r="C1455" t="str">
            <v>N</v>
          </cell>
          <cell r="D1455" t="str">
            <v>Sanmina</v>
          </cell>
        </row>
        <row r="1456">
          <cell r="A1456" t="str">
            <v>LFARISRES-00068</v>
          </cell>
          <cell r="B1456" t="str">
            <v>RES-00068</v>
          </cell>
          <cell r="C1456" t="str">
            <v>N</v>
          </cell>
          <cell r="D1456" t="str">
            <v>Sanmina</v>
          </cell>
        </row>
        <row r="1457">
          <cell r="A1457" t="str">
            <v>LFARISRES-00070</v>
          </cell>
          <cell r="B1457" t="str">
            <v>RES-00070</v>
          </cell>
          <cell r="C1457" t="str">
            <v>N</v>
          </cell>
          <cell r="D1457" t="str">
            <v>Sanmina</v>
          </cell>
        </row>
        <row r="1458">
          <cell r="A1458" t="str">
            <v>LFARISRES-00072</v>
          </cell>
          <cell r="B1458" t="str">
            <v>RES-00072</v>
          </cell>
          <cell r="C1458" t="str">
            <v>N</v>
          </cell>
          <cell r="D1458" t="str">
            <v>Sanmina</v>
          </cell>
        </row>
        <row r="1459">
          <cell r="A1459" t="str">
            <v>LFARISRES-00073</v>
          </cell>
          <cell r="B1459" t="str">
            <v>RES-00073</v>
          </cell>
          <cell r="C1459" t="str">
            <v>N</v>
          </cell>
          <cell r="D1459" t="str">
            <v>Sanmina</v>
          </cell>
        </row>
        <row r="1460">
          <cell r="A1460" t="str">
            <v>LFARISRES-00074</v>
          </cell>
          <cell r="B1460" t="str">
            <v>RES-00074</v>
          </cell>
          <cell r="C1460" t="str">
            <v>N</v>
          </cell>
          <cell r="D1460" t="str">
            <v>Sanmina</v>
          </cell>
        </row>
        <row r="1461">
          <cell r="A1461" t="str">
            <v>LFARISRES-00075</v>
          </cell>
          <cell r="B1461" t="str">
            <v>RES-00075</v>
          </cell>
          <cell r="C1461" t="str">
            <v>N</v>
          </cell>
          <cell r="D1461" t="str">
            <v>Sanmina</v>
          </cell>
        </row>
        <row r="1462">
          <cell r="A1462" t="str">
            <v>LFARISRES-00077</v>
          </cell>
          <cell r="B1462" t="str">
            <v>RES-00077</v>
          </cell>
          <cell r="C1462" t="str">
            <v>N</v>
          </cell>
          <cell r="D1462" t="str">
            <v>Sanmina</v>
          </cell>
        </row>
        <row r="1463">
          <cell r="A1463" t="str">
            <v>LFARISRES-00078</v>
          </cell>
          <cell r="B1463" t="str">
            <v>RES-00078</v>
          </cell>
          <cell r="C1463" t="str">
            <v>N</v>
          </cell>
          <cell r="D1463" t="str">
            <v>Sanmina</v>
          </cell>
        </row>
        <row r="1464">
          <cell r="A1464" t="str">
            <v>LFARISRES-00079</v>
          </cell>
          <cell r="B1464" t="str">
            <v>RES-00079</v>
          </cell>
          <cell r="C1464" t="str">
            <v>N</v>
          </cell>
          <cell r="D1464" t="str">
            <v>Sanmina</v>
          </cell>
        </row>
        <row r="1465">
          <cell r="A1465" t="str">
            <v>LFARISRES-00080</v>
          </cell>
          <cell r="B1465" t="str">
            <v>RES-00080</v>
          </cell>
          <cell r="C1465" t="str">
            <v>N</v>
          </cell>
          <cell r="D1465" t="str">
            <v>Sanmina</v>
          </cell>
        </row>
        <row r="1466">
          <cell r="A1466" t="str">
            <v>LFARISRES-00081</v>
          </cell>
          <cell r="B1466" t="str">
            <v>RES-00081</v>
          </cell>
          <cell r="C1466" t="str">
            <v>N</v>
          </cell>
          <cell r="D1466" t="str">
            <v>Sanmina</v>
          </cell>
        </row>
        <row r="1467">
          <cell r="A1467" t="str">
            <v>LFARISRES-00082</v>
          </cell>
          <cell r="B1467" t="str">
            <v>RES-00082</v>
          </cell>
          <cell r="C1467" t="str">
            <v>N</v>
          </cell>
          <cell r="D1467" t="str">
            <v>Sanmina</v>
          </cell>
        </row>
        <row r="1468">
          <cell r="A1468" t="str">
            <v>LFARISRES-00083</v>
          </cell>
          <cell r="B1468" t="str">
            <v>RES-00083</v>
          </cell>
          <cell r="C1468" t="str">
            <v>N</v>
          </cell>
          <cell r="D1468" t="str">
            <v>Sanmina</v>
          </cell>
        </row>
        <row r="1469">
          <cell r="A1469" t="str">
            <v>LFARISRES-00084</v>
          </cell>
          <cell r="B1469" t="str">
            <v>RES-00084</v>
          </cell>
          <cell r="C1469" t="str">
            <v>N</v>
          </cell>
          <cell r="D1469" t="str">
            <v>Sanmina</v>
          </cell>
        </row>
        <row r="1470">
          <cell r="A1470" t="str">
            <v>LFARISRES-00085</v>
          </cell>
          <cell r="B1470" t="str">
            <v>RES-00085</v>
          </cell>
          <cell r="C1470" t="str">
            <v>N</v>
          </cell>
          <cell r="D1470" t="str">
            <v>Sanmina</v>
          </cell>
        </row>
        <row r="1471">
          <cell r="A1471" t="str">
            <v>LFARISRES-00086</v>
          </cell>
          <cell r="B1471" t="str">
            <v>RES-00086</v>
          </cell>
          <cell r="C1471" t="str">
            <v>N</v>
          </cell>
          <cell r="D1471" t="str">
            <v>Sanmina</v>
          </cell>
        </row>
        <row r="1472">
          <cell r="A1472" t="str">
            <v>LFARISRES-00088</v>
          </cell>
          <cell r="B1472" t="str">
            <v>RES-00088</v>
          </cell>
          <cell r="C1472" t="str">
            <v>N</v>
          </cell>
          <cell r="D1472" t="str">
            <v>Sanmina</v>
          </cell>
        </row>
        <row r="1473">
          <cell r="A1473" t="str">
            <v>LFARISRES-00091</v>
          </cell>
          <cell r="B1473" t="str">
            <v>RES-00091</v>
          </cell>
          <cell r="C1473" t="str">
            <v>N</v>
          </cell>
          <cell r="D1473" t="str">
            <v>Sanmina</v>
          </cell>
        </row>
        <row r="1474">
          <cell r="A1474" t="str">
            <v>LFARISRES-00093</v>
          </cell>
          <cell r="B1474" t="str">
            <v>RES-00093</v>
          </cell>
          <cell r="C1474" t="str">
            <v>N</v>
          </cell>
          <cell r="D1474" t="str">
            <v>Sanmina</v>
          </cell>
        </row>
        <row r="1475">
          <cell r="A1475" t="str">
            <v>LFARISRES-00094</v>
          </cell>
          <cell r="B1475" t="str">
            <v>RES-00094</v>
          </cell>
          <cell r="C1475" t="str">
            <v>N</v>
          </cell>
          <cell r="D1475" t="str">
            <v>Sanmina</v>
          </cell>
        </row>
        <row r="1476">
          <cell r="A1476" t="str">
            <v>LFARISRES-00095</v>
          </cell>
          <cell r="B1476" t="str">
            <v>RES-00095</v>
          </cell>
          <cell r="C1476" t="str">
            <v>N</v>
          </cell>
          <cell r="D1476" t="str">
            <v>Sanmina</v>
          </cell>
        </row>
        <row r="1477">
          <cell r="A1477" t="str">
            <v>LFARISRES-00098</v>
          </cell>
          <cell r="B1477" t="str">
            <v>RES-00098</v>
          </cell>
          <cell r="C1477" t="str">
            <v>N</v>
          </cell>
          <cell r="D1477" t="str">
            <v>Sanmina</v>
          </cell>
        </row>
        <row r="1478">
          <cell r="A1478" t="str">
            <v>LFARISRES-00100</v>
          </cell>
          <cell r="B1478" t="str">
            <v>RES-00100</v>
          </cell>
          <cell r="C1478" t="str">
            <v>N</v>
          </cell>
          <cell r="D1478" t="str">
            <v>Sanmina</v>
          </cell>
        </row>
        <row r="1479">
          <cell r="A1479" t="str">
            <v>LFARISRES-00101</v>
          </cell>
          <cell r="B1479" t="str">
            <v>RES-00101</v>
          </cell>
          <cell r="C1479" t="str">
            <v>N</v>
          </cell>
          <cell r="D1479" t="str">
            <v>Sanmina</v>
          </cell>
        </row>
        <row r="1480">
          <cell r="A1480" t="str">
            <v>LFARISRES-00102</v>
          </cell>
          <cell r="B1480" t="str">
            <v>RES-00102</v>
          </cell>
          <cell r="C1480" t="str">
            <v>N</v>
          </cell>
          <cell r="D1480" t="str">
            <v>Sanmina</v>
          </cell>
        </row>
        <row r="1481">
          <cell r="A1481" t="str">
            <v>LFARISRES-00103</v>
          </cell>
          <cell r="B1481" t="str">
            <v>RES-00103</v>
          </cell>
          <cell r="C1481" t="str">
            <v>N</v>
          </cell>
          <cell r="D1481" t="str">
            <v>Sanmina</v>
          </cell>
        </row>
        <row r="1482">
          <cell r="A1482" t="str">
            <v>LFARISRES-00104</v>
          </cell>
          <cell r="B1482" t="str">
            <v>RES-00104</v>
          </cell>
          <cell r="C1482" t="str">
            <v>N</v>
          </cell>
          <cell r="D1482" t="str">
            <v>Sanmina</v>
          </cell>
        </row>
        <row r="1483">
          <cell r="A1483" t="str">
            <v>LFARISRES-00105</v>
          </cell>
          <cell r="B1483" t="str">
            <v>RES-00105</v>
          </cell>
          <cell r="C1483" t="str">
            <v>N</v>
          </cell>
          <cell r="D1483" t="str">
            <v>Sanmina</v>
          </cell>
        </row>
        <row r="1484">
          <cell r="A1484" t="str">
            <v>LFARISRES-00106</v>
          </cell>
          <cell r="B1484" t="str">
            <v>RES-00106</v>
          </cell>
          <cell r="C1484" t="str">
            <v>N</v>
          </cell>
          <cell r="D1484" t="str">
            <v>Sanmina</v>
          </cell>
        </row>
        <row r="1485">
          <cell r="A1485" t="str">
            <v>LFARISRES-00107</v>
          </cell>
          <cell r="B1485" t="str">
            <v>RES-00107</v>
          </cell>
          <cell r="C1485" t="str">
            <v>N</v>
          </cell>
          <cell r="D1485" t="str">
            <v>Sanmina</v>
          </cell>
        </row>
        <row r="1486">
          <cell r="A1486" t="str">
            <v>LFARISRES-00108</v>
          </cell>
          <cell r="B1486" t="str">
            <v>RES-00108</v>
          </cell>
          <cell r="C1486" t="str">
            <v>N</v>
          </cell>
          <cell r="D1486" t="str">
            <v>Sanmina</v>
          </cell>
        </row>
        <row r="1487">
          <cell r="A1487" t="str">
            <v>LFARISRES-00109</v>
          </cell>
          <cell r="B1487" t="str">
            <v>RES-00109</v>
          </cell>
          <cell r="C1487" t="str">
            <v>N</v>
          </cell>
          <cell r="D1487" t="str">
            <v>Sanmina</v>
          </cell>
        </row>
        <row r="1488">
          <cell r="A1488" t="str">
            <v>LFARISRES-00110</v>
          </cell>
          <cell r="B1488" t="str">
            <v>RES-00110</v>
          </cell>
          <cell r="C1488" t="str">
            <v>N</v>
          </cell>
          <cell r="D1488" t="str">
            <v>Sanmina</v>
          </cell>
        </row>
        <row r="1489">
          <cell r="A1489" t="str">
            <v>LFARISRES-00111</v>
          </cell>
          <cell r="B1489" t="str">
            <v>RES-00111</v>
          </cell>
          <cell r="C1489" t="str">
            <v>N</v>
          </cell>
          <cell r="D1489" t="str">
            <v>Sanmina</v>
          </cell>
        </row>
        <row r="1490">
          <cell r="A1490" t="str">
            <v>LFARISRES-00112</v>
          </cell>
          <cell r="B1490" t="str">
            <v>RES-00112</v>
          </cell>
          <cell r="C1490" t="str">
            <v>N</v>
          </cell>
          <cell r="D1490" t="str">
            <v>Sanmina</v>
          </cell>
        </row>
        <row r="1491">
          <cell r="A1491" t="str">
            <v>LFARISRES-00113</v>
          </cell>
          <cell r="B1491" t="str">
            <v>RES-00113</v>
          </cell>
          <cell r="C1491" t="str">
            <v>N</v>
          </cell>
          <cell r="D1491" t="str">
            <v>Sanmina</v>
          </cell>
        </row>
        <row r="1492">
          <cell r="A1492" t="str">
            <v>LFARISRES-00114</v>
          </cell>
          <cell r="B1492" t="str">
            <v>RES-00114</v>
          </cell>
          <cell r="C1492" t="str">
            <v>N</v>
          </cell>
          <cell r="D1492" t="str">
            <v>Sanmina</v>
          </cell>
        </row>
        <row r="1493">
          <cell r="A1493" t="str">
            <v>LFARISRES-00115</v>
          </cell>
          <cell r="B1493" t="str">
            <v>RES-00115</v>
          </cell>
          <cell r="C1493" t="str">
            <v>N</v>
          </cell>
          <cell r="D1493" t="str">
            <v>Sanmina</v>
          </cell>
        </row>
        <row r="1494">
          <cell r="A1494" t="str">
            <v>LFARISRES-00116</v>
          </cell>
          <cell r="B1494" t="str">
            <v>RES-00116</v>
          </cell>
          <cell r="C1494" t="str">
            <v>N</v>
          </cell>
          <cell r="D1494" t="str">
            <v>Sanmina</v>
          </cell>
        </row>
        <row r="1495">
          <cell r="A1495" t="str">
            <v>LFARISRES-00118</v>
          </cell>
          <cell r="B1495" t="str">
            <v>RES-00118</v>
          </cell>
          <cell r="C1495" t="str">
            <v>N</v>
          </cell>
          <cell r="D1495" t="str">
            <v>Sanmina</v>
          </cell>
        </row>
        <row r="1496">
          <cell r="A1496" t="str">
            <v>LFARISRES-00120</v>
          </cell>
          <cell r="B1496" t="str">
            <v>RES-00120</v>
          </cell>
          <cell r="C1496" t="str">
            <v>N</v>
          </cell>
          <cell r="D1496" t="str">
            <v>Sanmina</v>
          </cell>
        </row>
        <row r="1497">
          <cell r="A1497" t="str">
            <v>LFARISRES-00122</v>
          </cell>
          <cell r="B1497" t="str">
            <v>RES-00122</v>
          </cell>
          <cell r="C1497" t="str">
            <v>N</v>
          </cell>
          <cell r="D1497" t="str">
            <v>Sanmina</v>
          </cell>
        </row>
        <row r="1498">
          <cell r="A1498" t="str">
            <v>LFARISRES-00123</v>
          </cell>
          <cell r="B1498" t="str">
            <v>RES-00123</v>
          </cell>
          <cell r="C1498" t="str">
            <v>N</v>
          </cell>
          <cell r="D1498" t="str">
            <v>Sanmina</v>
          </cell>
        </row>
        <row r="1499">
          <cell r="A1499" t="str">
            <v>LFARISRES-00124</v>
          </cell>
          <cell r="B1499" t="str">
            <v>RES-00124</v>
          </cell>
          <cell r="C1499" t="str">
            <v>N</v>
          </cell>
          <cell r="D1499" t="str">
            <v>Sanmina</v>
          </cell>
        </row>
        <row r="1500">
          <cell r="A1500" t="str">
            <v>LFARISRES-00125</v>
          </cell>
          <cell r="B1500" t="str">
            <v>RES-00125</v>
          </cell>
          <cell r="C1500" t="str">
            <v>N</v>
          </cell>
          <cell r="D1500" t="str">
            <v>Sanmina</v>
          </cell>
        </row>
        <row r="1501">
          <cell r="A1501" t="str">
            <v>LFARISRES-00128</v>
          </cell>
          <cell r="B1501" t="str">
            <v>RES-00128</v>
          </cell>
          <cell r="C1501" t="str">
            <v>N</v>
          </cell>
          <cell r="D1501" t="str">
            <v>Sanmina</v>
          </cell>
        </row>
        <row r="1502">
          <cell r="A1502" t="str">
            <v>LFARISRES-00129</v>
          </cell>
          <cell r="B1502" t="str">
            <v>RES-00129</v>
          </cell>
          <cell r="C1502" t="str">
            <v>N</v>
          </cell>
          <cell r="D1502" t="str">
            <v>Sanmina</v>
          </cell>
        </row>
        <row r="1503">
          <cell r="A1503" t="str">
            <v>LFARISRES-00130</v>
          </cell>
          <cell r="B1503" t="str">
            <v>RES-00130</v>
          </cell>
          <cell r="C1503" t="str">
            <v>N</v>
          </cell>
          <cell r="D1503" t="str">
            <v>Sanmina</v>
          </cell>
        </row>
        <row r="1504">
          <cell r="A1504" t="str">
            <v>LFARISRES-00131</v>
          </cell>
          <cell r="B1504" t="str">
            <v>RES-00131</v>
          </cell>
          <cell r="C1504" t="str">
            <v>N</v>
          </cell>
          <cell r="D1504" t="str">
            <v>Sanmina</v>
          </cell>
        </row>
        <row r="1505">
          <cell r="A1505" t="str">
            <v>LFARISRES-00132</v>
          </cell>
          <cell r="B1505" t="str">
            <v>RES-00132</v>
          </cell>
          <cell r="C1505" t="str">
            <v>N</v>
          </cell>
          <cell r="D1505" t="str">
            <v>Sanmina</v>
          </cell>
        </row>
        <row r="1506">
          <cell r="A1506" t="str">
            <v>LFARISRES-00133</v>
          </cell>
          <cell r="B1506" t="str">
            <v>RES-00133</v>
          </cell>
          <cell r="C1506" t="str">
            <v>N</v>
          </cell>
          <cell r="D1506" t="str">
            <v>Sanmina</v>
          </cell>
        </row>
        <row r="1507">
          <cell r="A1507" t="str">
            <v>LFARISRES-00134</v>
          </cell>
          <cell r="B1507" t="str">
            <v>RES-00134</v>
          </cell>
          <cell r="C1507" t="str">
            <v>N</v>
          </cell>
          <cell r="D1507" t="str">
            <v>Sanmina</v>
          </cell>
        </row>
        <row r="1508">
          <cell r="A1508" t="str">
            <v>LFARISRES-00135</v>
          </cell>
          <cell r="B1508" t="str">
            <v>RES-00135</v>
          </cell>
          <cell r="C1508" t="str">
            <v>N</v>
          </cell>
          <cell r="D1508" t="str">
            <v>Sanmina</v>
          </cell>
        </row>
        <row r="1509">
          <cell r="A1509" t="str">
            <v>LFARISRES-00136</v>
          </cell>
          <cell r="B1509" t="str">
            <v>RES-00136</v>
          </cell>
          <cell r="C1509" t="str">
            <v>N</v>
          </cell>
          <cell r="D1509" t="str">
            <v>Sanmina</v>
          </cell>
        </row>
        <row r="1510">
          <cell r="A1510" t="str">
            <v>LFARISRES-00137</v>
          </cell>
          <cell r="B1510" t="str">
            <v>RES-00137</v>
          </cell>
          <cell r="C1510" t="str">
            <v>N</v>
          </cell>
          <cell r="D1510" t="str">
            <v>Sanmina</v>
          </cell>
        </row>
        <row r="1511">
          <cell r="A1511" t="str">
            <v>LFARISRES-00138</v>
          </cell>
          <cell r="B1511" t="str">
            <v>RES-00138</v>
          </cell>
          <cell r="C1511" t="str">
            <v>N</v>
          </cell>
          <cell r="D1511" t="str">
            <v>Sanmina</v>
          </cell>
        </row>
        <row r="1512">
          <cell r="A1512" t="str">
            <v>LFARISRES-00141</v>
          </cell>
          <cell r="B1512" t="str">
            <v>RES-00141</v>
          </cell>
          <cell r="C1512" t="str">
            <v>N</v>
          </cell>
          <cell r="D1512" t="str">
            <v>Sanmina</v>
          </cell>
        </row>
        <row r="1513">
          <cell r="A1513" t="str">
            <v>LFARISRES-00142</v>
          </cell>
          <cell r="B1513" t="str">
            <v>RES-00142</v>
          </cell>
          <cell r="C1513" t="str">
            <v>N</v>
          </cell>
          <cell r="D1513" t="str">
            <v>Sanmina</v>
          </cell>
        </row>
        <row r="1514">
          <cell r="A1514" t="str">
            <v>LFARISRES-00143</v>
          </cell>
          <cell r="B1514" t="str">
            <v>RES-00143</v>
          </cell>
          <cell r="C1514" t="str">
            <v>N</v>
          </cell>
          <cell r="D1514" t="str">
            <v>Sanmina</v>
          </cell>
        </row>
        <row r="1515">
          <cell r="A1515" t="str">
            <v>LFARISRES-00144</v>
          </cell>
          <cell r="B1515" t="str">
            <v>RES-00144</v>
          </cell>
          <cell r="C1515" t="str">
            <v>N</v>
          </cell>
          <cell r="D1515" t="str">
            <v>Sanmina</v>
          </cell>
        </row>
        <row r="1516">
          <cell r="A1516" t="str">
            <v>LFARISRES-00145</v>
          </cell>
          <cell r="B1516" t="str">
            <v>RES-00145</v>
          </cell>
          <cell r="C1516" t="str">
            <v>N</v>
          </cell>
          <cell r="D1516" t="str">
            <v>Sanmina</v>
          </cell>
        </row>
        <row r="1517">
          <cell r="A1517" t="str">
            <v>LFARISRES-00147</v>
          </cell>
          <cell r="B1517" t="str">
            <v>RES-00147</v>
          </cell>
          <cell r="C1517" t="str">
            <v>N</v>
          </cell>
          <cell r="D1517" t="str">
            <v>Sanmina</v>
          </cell>
        </row>
        <row r="1518">
          <cell r="A1518" t="str">
            <v>LFARISRES-00150</v>
          </cell>
          <cell r="B1518" t="str">
            <v>RES-00150</v>
          </cell>
          <cell r="C1518" t="str">
            <v>N</v>
          </cell>
          <cell r="D1518" t="str">
            <v>Sanmina</v>
          </cell>
        </row>
        <row r="1519">
          <cell r="A1519" t="str">
            <v>LFARISRES-00151</v>
          </cell>
          <cell r="B1519" t="str">
            <v>RES-00151</v>
          </cell>
          <cell r="C1519" t="str">
            <v>N</v>
          </cell>
          <cell r="D1519" t="str">
            <v>Sanmina</v>
          </cell>
        </row>
        <row r="1520">
          <cell r="A1520" t="str">
            <v>LFARISRES-00152</v>
          </cell>
          <cell r="B1520" t="str">
            <v>RES-00152</v>
          </cell>
          <cell r="C1520" t="str">
            <v>N</v>
          </cell>
          <cell r="D1520" t="str">
            <v>Sanmina</v>
          </cell>
        </row>
        <row r="1521">
          <cell r="A1521" t="str">
            <v>LFARISRES-00153</v>
          </cell>
          <cell r="B1521" t="str">
            <v>RES-00153</v>
          </cell>
          <cell r="C1521" t="str">
            <v>N</v>
          </cell>
          <cell r="D1521" t="str">
            <v>Sanmina</v>
          </cell>
        </row>
        <row r="1522">
          <cell r="A1522" t="str">
            <v>LFARISRES-00154</v>
          </cell>
          <cell r="B1522" t="str">
            <v>RES-00154</v>
          </cell>
          <cell r="C1522" t="str">
            <v>N</v>
          </cell>
          <cell r="D1522" t="str">
            <v>Sanmina</v>
          </cell>
        </row>
        <row r="1523">
          <cell r="A1523" t="str">
            <v>LFARISRES-00155</v>
          </cell>
          <cell r="B1523" t="str">
            <v>RES-00155</v>
          </cell>
          <cell r="C1523" t="str">
            <v>N</v>
          </cell>
          <cell r="D1523" t="str">
            <v>Sanmina</v>
          </cell>
        </row>
        <row r="1524">
          <cell r="A1524" t="str">
            <v>LFARISRES-00160</v>
          </cell>
          <cell r="B1524" t="str">
            <v>RES-00160</v>
          </cell>
          <cell r="C1524" t="str">
            <v>N</v>
          </cell>
          <cell r="D1524" t="str">
            <v>Sanmina</v>
          </cell>
        </row>
        <row r="1525">
          <cell r="A1525" t="str">
            <v>LFARISRES-00165</v>
          </cell>
          <cell r="B1525" t="str">
            <v>RES-00165</v>
          </cell>
          <cell r="C1525" t="str">
            <v>N</v>
          </cell>
          <cell r="D1525" t="str">
            <v>Sanmina</v>
          </cell>
        </row>
        <row r="1526">
          <cell r="A1526" t="str">
            <v>LFARISRES-00166</v>
          </cell>
          <cell r="B1526" t="str">
            <v>RES-00166</v>
          </cell>
          <cell r="C1526" t="str">
            <v>N</v>
          </cell>
          <cell r="D1526" t="str">
            <v>Sanmina</v>
          </cell>
        </row>
        <row r="1527">
          <cell r="A1527" t="str">
            <v>LFARISRES-00167</v>
          </cell>
          <cell r="B1527" t="str">
            <v>RES-00167</v>
          </cell>
          <cell r="C1527" t="str">
            <v>N</v>
          </cell>
          <cell r="D1527" t="str">
            <v>Sanmina</v>
          </cell>
        </row>
        <row r="1528">
          <cell r="A1528" t="str">
            <v>LFARISRES-00168</v>
          </cell>
          <cell r="B1528" t="str">
            <v>RES-00168</v>
          </cell>
          <cell r="C1528" t="str">
            <v>N</v>
          </cell>
          <cell r="D1528" t="str">
            <v>Sanmina</v>
          </cell>
        </row>
        <row r="1529">
          <cell r="A1529" t="str">
            <v>LFARISRES-00169</v>
          </cell>
          <cell r="B1529" t="str">
            <v>RES-00169</v>
          </cell>
          <cell r="C1529" t="str">
            <v>N</v>
          </cell>
          <cell r="D1529" t="str">
            <v>Sanmina</v>
          </cell>
        </row>
        <row r="1530">
          <cell r="A1530" t="str">
            <v>LFARISRES-00170</v>
          </cell>
          <cell r="B1530" t="str">
            <v>RES-00170</v>
          </cell>
          <cell r="C1530" t="str">
            <v>N</v>
          </cell>
          <cell r="D1530" t="str">
            <v>Sanmina</v>
          </cell>
        </row>
        <row r="1531">
          <cell r="A1531" t="str">
            <v>LFARISRES-00172</v>
          </cell>
          <cell r="B1531" t="str">
            <v>RES-00172</v>
          </cell>
          <cell r="C1531" t="str">
            <v>N</v>
          </cell>
          <cell r="D1531" t="str">
            <v>Sanmina</v>
          </cell>
        </row>
        <row r="1532">
          <cell r="A1532" t="str">
            <v>LFARISRES-00173</v>
          </cell>
          <cell r="B1532" t="str">
            <v>RES-00173</v>
          </cell>
          <cell r="C1532" t="str">
            <v>N</v>
          </cell>
          <cell r="D1532" t="str">
            <v>Sanmina</v>
          </cell>
        </row>
        <row r="1533">
          <cell r="A1533" t="str">
            <v>LFARISRES-00174</v>
          </cell>
          <cell r="B1533" t="str">
            <v>RES-00174</v>
          </cell>
          <cell r="C1533" t="str">
            <v>N</v>
          </cell>
          <cell r="D1533" t="str">
            <v>Sanmina</v>
          </cell>
        </row>
        <row r="1534">
          <cell r="A1534" t="str">
            <v>LFARISRES-00175</v>
          </cell>
          <cell r="B1534" t="str">
            <v>RES-00175</v>
          </cell>
          <cell r="C1534" t="str">
            <v>N</v>
          </cell>
          <cell r="D1534" t="str">
            <v>Sanmina</v>
          </cell>
        </row>
        <row r="1535">
          <cell r="A1535" t="str">
            <v>LFARISRES-00176</v>
          </cell>
          <cell r="B1535" t="str">
            <v>RES-00176</v>
          </cell>
          <cell r="C1535" t="str">
            <v>N</v>
          </cell>
          <cell r="D1535" t="str">
            <v>Sanmina</v>
          </cell>
        </row>
        <row r="1536">
          <cell r="A1536" t="str">
            <v>LFARISRES-00178</v>
          </cell>
          <cell r="B1536" t="str">
            <v>RES-00178</v>
          </cell>
          <cell r="C1536" t="str">
            <v>N</v>
          </cell>
          <cell r="D1536" t="str">
            <v>Sanmina</v>
          </cell>
        </row>
        <row r="1537">
          <cell r="A1537" t="str">
            <v>LFARISRES-00179</v>
          </cell>
          <cell r="B1537" t="str">
            <v>RES-00179</v>
          </cell>
          <cell r="C1537" t="str">
            <v>N</v>
          </cell>
          <cell r="D1537" t="str">
            <v>Sanmina</v>
          </cell>
        </row>
        <row r="1538">
          <cell r="A1538" t="str">
            <v>LFARISRES-00180</v>
          </cell>
          <cell r="B1538" t="str">
            <v>RES-00180</v>
          </cell>
          <cell r="C1538" t="str">
            <v>N</v>
          </cell>
          <cell r="D1538" t="str">
            <v>Sanmina</v>
          </cell>
        </row>
        <row r="1539">
          <cell r="A1539" t="str">
            <v>LFARISRES-00181</v>
          </cell>
          <cell r="B1539" t="str">
            <v>RES-00181</v>
          </cell>
          <cell r="C1539" t="str">
            <v>N</v>
          </cell>
          <cell r="D1539" t="str">
            <v>Sanmina</v>
          </cell>
        </row>
        <row r="1540">
          <cell r="A1540" t="str">
            <v>LFARISRES-00182</v>
          </cell>
          <cell r="B1540" t="str">
            <v>RES-00182</v>
          </cell>
          <cell r="C1540" t="str">
            <v>N</v>
          </cell>
          <cell r="D1540" t="str">
            <v>Sanmina</v>
          </cell>
        </row>
        <row r="1541">
          <cell r="A1541" t="str">
            <v>LFARISRES-00183</v>
          </cell>
          <cell r="B1541" t="str">
            <v>RES-00183</v>
          </cell>
          <cell r="C1541" t="str">
            <v>N</v>
          </cell>
          <cell r="D1541" t="str">
            <v>Sanmina</v>
          </cell>
        </row>
        <row r="1542">
          <cell r="A1542" t="str">
            <v>LFARISRES-00185</v>
          </cell>
          <cell r="B1542" t="str">
            <v>RES-00185</v>
          </cell>
          <cell r="C1542" t="str">
            <v>N</v>
          </cell>
          <cell r="D1542" t="str">
            <v>Sanmina</v>
          </cell>
        </row>
        <row r="1543">
          <cell r="A1543" t="str">
            <v>LFARISRES-00186</v>
          </cell>
          <cell r="B1543" t="str">
            <v>RES-00186</v>
          </cell>
          <cell r="C1543" t="str">
            <v>N</v>
          </cell>
          <cell r="D1543" t="str">
            <v>Sanmina</v>
          </cell>
        </row>
        <row r="1544">
          <cell r="A1544" t="str">
            <v>LFARISRES-00187</v>
          </cell>
          <cell r="B1544" t="str">
            <v>RES-00187</v>
          </cell>
          <cell r="C1544" t="str">
            <v>N</v>
          </cell>
          <cell r="D1544" t="str">
            <v>Sanmina</v>
          </cell>
        </row>
        <row r="1545">
          <cell r="A1545" t="str">
            <v>LFARISRES-00188</v>
          </cell>
          <cell r="B1545" t="str">
            <v>RES-00188</v>
          </cell>
          <cell r="C1545" t="str">
            <v>N</v>
          </cell>
          <cell r="D1545" t="str">
            <v>Sanmina</v>
          </cell>
        </row>
        <row r="1546">
          <cell r="A1546" t="str">
            <v>LFARISRES-00189</v>
          </cell>
          <cell r="B1546" t="str">
            <v>RES-00189</v>
          </cell>
          <cell r="C1546" t="str">
            <v>N</v>
          </cell>
          <cell r="D1546" t="str">
            <v>Sanmina</v>
          </cell>
        </row>
        <row r="1547">
          <cell r="A1547" t="str">
            <v>LFARISRES-00190</v>
          </cell>
          <cell r="B1547" t="str">
            <v>RES-00190</v>
          </cell>
          <cell r="C1547" t="str">
            <v>N</v>
          </cell>
          <cell r="D1547" t="str">
            <v>Sanmina</v>
          </cell>
        </row>
        <row r="1548">
          <cell r="A1548" t="str">
            <v>LFARISRES-00191</v>
          </cell>
          <cell r="B1548" t="str">
            <v>RES-00191</v>
          </cell>
          <cell r="C1548" t="str">
            <v>N</v>
          </cell>
          <cell r="D1548" t="str">
            <v>Sanmina</v>
          </cell>
        </row>
        <row r="1549">
          <cell r="A1549" t="str">
            <v>LFARISRES-00192</v>
          </cell>
          <cell r="B1549" t="str">
            <v>RES-00192</v>
          </cell>
          <cell r="C1549" t="str">
            <v>N</v>
          </cell>
          <cell r="D1549" t="str">
            <v>Sanmina</v>
          </cell>
        </row>
        <row r="1550">
          <cell r="A1550" t="str">
            <v>LFARISRES-00193</v>
          </cell>
          <cell r="B1550" t="str">
            <v>RES-00193</v>
          </cell>
          <cell r="C1550" t="str">
            <v>N</v>
          </cell>
          <cell r="D1550" t="str">
            <v>Sanmina</v>
          </cell>
        </row>
        <row r="1551">
          <cell r="A1551" t="str">
            <v>LFARISRES-00194</v>
          </cell>
          <cell r="B1551" t="str">
            <v>RES-00194</v>
          </cell>
          <cell r="C1551" t="str">
            <v>N</v>
          </cell>
          <cell r="D1551" t="str">
            <v>Sanmina</v>
          </cell>
        </row>
        <row r="1552">
          <cell r="A1552" t="str">
            <v>LFARISRES-00195</v>
          </cell>
          <cell r="B1552" t="str">
            <v>RES-00195</v>
          </cell>
          <cell r="C1552" t="str">
            <v>N</v>
          </cell>
          <cell r="D1552" t="str">
            <v>Sanmina</v>
          </cell>
        </row>
        <row r="1553">
          <cell r="A1553" t="str">
            <v>LFARISRES-00196</v>
          </cell>
          <cell r="B1553" t="str">
            <v>RES-00196</v>
          </cell>
          <cell r="C1553" t="str">
            <v>N</v>
          </cell>
          <cell r="D1553" t="str">
            <v>Sanmina</v>
          </cell>
        </row>
        <row r="1554">
          <cell r="A1554" t="str">
            <v>LFARISRES-00197</v>
          </cell>
          <cell r="B1554" t="str">
            <v>RES-00197</v>
          </cell>
          <cell r="C1554" t="str">
            <v>N</v>
          </cell>
          <cell r="D1554" t="str">
            <v>Sanmina</v>
          </cell>
        </row>
        <row r="1555">
          <cell r="A1555" t="str">
            <v>LFARISRES-00199</v>
          </cell>
          <cell r="B1555" t="str">
            <v>RES-00199</v>
          </cell>
          <cell r="C1555" t="str">
            <v>N</v>
          </cell>
          <cell r="D1555" t="str">
            <v>Sanmina</v>
          </cell>
        </row>
        <row r="1556">
          <cell r="A1556" t="str">
            <v>LFARISRES-00200</v>
          </cell>
          <cell r="B1556" t="str">
            <v>RES-00200</v>
          </cell>
          <cell r="C1556" t="str">
            <v>N</v>
          </cell>
          <cell r="D1556" t="str">
            <v>Sanmina</v>
          </cell>
        </row>
        <row r="1557">
          <cell r="A1557" t="str">
            <v>LFARISRES-00201</v>
          </cell>
          <cell r="B1557" t="str">
            <v>RES-00201</v>
          </cell>
          <cell r="C1557" t="str">
            <v>N</v>
          </cell>
          <cell r="D1557" t="str">
            <v>Sanmina</v>
          </cell>
        </row>
        <row r="1558">
          <cell r="A1558" t="str">
            <v>LFARISRES-00203</v>
          </cell>
          <cell r="B1558" t="str">
            <v>RES-00203</v>
          </cell>
          <cell r="C1558" t="str">
            <v>N</v>
          </cell>
          <cell r="D1558" t="str">
            <v>Sanmina</v>
          </cell>
        </row>
        <row r="1559">
          <cell r="A1559" t="str">
            <v>LFARISRES-00204</v>
          </cell>
          <cell r="B1559" t="str">
            <v>RES-00204</v>
          </cell>
          <cell r="C1559" t="str">
            <v>N</v>
          </cell>
          <cell r="D1559" t="str">
            <v>Sanmina</v>
          </cell>
        </row>
        <row r="1560">
          <cell r="A1560" t="str">
            <v>LFARISRES-00206</v>
          </cell>
          <cell r="B1560" t="str">
            <v>RES-00206</v>
          </cell>
          <cell r="C1560" t="str">
            <v>N</v>
          </cell>
          <cell r="D1560" t="str">
            <v>Sanmina</v>
          </cell>
        </row>
        <row r="1561">
          <cell r="A1561" t="str">
            <v>LFARISRES-00210</v>
          </cell>
          <cell r="B1561" t="str">
            <v>RES-00210</v>
          </cell>
          <cell r="C1561" t="str">
            <v>N</v>
          </cell>
          <cell r="D1561" t="str">
            <v>Sanmina</v>
          </cell>
        </row>
        <row r="1562">
          <cell r="A1562" t="str">
            <v>LFARISRES-00211</v>
          </cell>
          <cell r="B1562" t="str">
            <v>RES-00211</v>
          </cell>
          <cell r="C1562" t="str">
            <v>N</v>
          </cell>
          <cell r="D1562" t="str">
            <v>Sanmina</v>
          </cell>
        </row>
        <row r="1563">
          <cell r="A1563" t="str">
            <v>LFARISRES-00212</v>
          </cell>
          <cell r="B1563" t="str">
            <v>RES-00212</v>
          </cell>
          <cell r="C1563" t="str">
            <v>N</v>
          </cell>
          <cell r="D1563" t="str">
            <v>Sanmina</v>
          </cell>
        </row>
        <row r="1564">
          <cell r="A1564" t="str">
            <v>LFARISRES-00213</v>
          </cell>
          <cell r="B1564" t="str">
            <v>RES-00213</v>
          </cell>
          <cell r="C1564" t="str">
            <v>N</v>
          </cell>
          <cell r="D1564" t="str">
            <v>Sanmina</v>
          </cell>
        </row>
        <row r="1565">
          <cell r="A1565" t="str">
            <v>LFARISRES-00214</v>
          </cell>
          <cell r="B1565" t="str">
            <v>RES-00214</v>
          </cell>
          <cell r="C1565" t="str">
            <v>N</v>
          </cell>
          <cell r="D1565" t="str">
            <v>Sanmina</v>
          </cell>
        </row>
        <row r="1566">
          <cell r="A1566" t="str">
            <v>LFARISRES-00215</v>
          </cell>
          <cell r="B1566" t="str">
            <v>RES-00215</v>
          </cell>
          <cell r="C1566" t="str">
            <v>N</v>
          </cell>
          <cell r="D1566" t="str">
            <v>Sanmina</v>
          </cell>
        </row>
        <row r="1567">
          <cell r="A1567" t="str">
            <v>LFARISRES-00219</v>
          </cell>
          <cell r="B1567" t="str">
            <v>RES-00219</v>
          </cell>
          <cell r="C1567" t="str">
            <v>N</v>
          </cell>
          <cell r="D1567" t="str">
            <v>Sanmina</v>
          </cell>
        </row>
        <row r="1568">
          <cell r="A1568" t="str">
            <v>LFARISRES-00223</v>
          </cell>
          <cell r="B1568" t="str">
            <v>RES-00223</v>
          </cell>
          <cell r="C1568" t="str">
            <v>N</v>
          </cell>
          <cell r="D1568" t="str">
            <v>Sanmina</v>
          </cell>
        </row>
        <row r="1569">
          <cell r="A1569" t="str">
            <v>LFARISRES-00225</v>
          </cell>
          <cell r="B1569" t="str">
            <v>RES-00225</v>
          </cell>
          <cell r="C1569" t="str">
            <v>N</v>
          </cell>
          <cell r="D1569" t="str">
            <v>Sanmina</v>
          </cell>
        </row>
        <row r="1570">
          <cell r="A1570" t="str">
            <v>LFARISRES-00227</v>
          </cell>
          <cell r="B1570" t="str">
            <v>RES-00227</v>
          </cell>
          <cell r="C1570" t="str">
            <v>N</v>
          </cell>
          <cell r="D1570" t="str">
            <v>Sanmina</v>
          </cell>
        </row>
        <row r="1571">
          <cell r="A1571" t="str">
            <v>LFARISRES-00228</v>
          </cell>
          <cell r="B1571" t="str">
            <v>RES-00228</v>
          </cell>
          <cell r="C1571" t="str">
            <v>N</v>
          </cell>
          <cell r="D1571" t="str">
            <v>Sanmina</v>
          </cell>
        </row>
        <row r="1572">
          <cell r="A1572" t="str">
            <v>LFARISRES-00229</v>
          </cell>
          <cell r="B1572" t="str">
            <v>RES-00229</v>
          </cell>
          <cell r="C1572" t="str">
            <v>N</v>
          </cell>
          <cell r="D1572" t="str">
            <v>Sanmina</v>
          </cell>
        </row>
        <row r="1573">
          <cell r="A1573" t="str">
            <v>LFARISRES-00230</v>
          </cell>
          <cell r="B1573" t="str">
            <v>RES-00230</v>
          </cell>
          <cell r="C1573" t="str">
            <v>N</v>
          </cell>
          <cell r="D1573" t="str">
            <v>Sanmina</v>
          </cell>
        </row>
        <row r="1574">
          <cell r="A1574" t="str">
            <v>LFARISRES-00231</v>
          </cell>
          <cell r="B1574" t="str">
            <v>RES-00231</v>
          </cell>
          <cell r="C1574" t="str">
            <v>N</v>
          </cell>
          <cell r="D1574" t="str">
            <v>Sanmina</v>
          </cell>
        </row>
        <row r="1575">
          <cell r="A1575" t="str">
            <v>LFARISRES-00232</v>
          </cell>
          <cell r="B1575" t="str">
            <v>RES-00232</v>
          </cell>
          <cell r="C1575" t="str">
            <v>N</v>
          </cell>
          <cell r="D1575" t="str">
            <v>Sanmina</v>
          </cell>
        </row>
        <row r="1576">
          <cell r="A1576" t="str">
            <v>LFARISRES-00233</v>
          </cell>
          <cell r="B1576" t="str">
            <v>RES-00233</v>
          </cell>
          <cell r="C1576" t="str">
            <v>N</v>
          </cell>
          <cell r="D1576" t="str">
            <v>Sanmina</v>
          </cell>
        </row>
        <row r="1577">
          <cell r="A1577" t="str">
            <v>LFARISRES-00234</v>
          </cell>
          <cell r="B1577" t="str">
            <v>RES-00234</v>
          </cell>
          <cell r="C1577" t="str">
            <v>N</v>
          </cell>
          <cell r="D1577" t="str">
            <v>Sanmina</v>
          </cell>
        </row>
        <row r="1578">
          <cell r="A1578" t="str">
            <v>LFARISRES-00235</v>
          </cell>
          <cell r="B1578" t="str">
            <v>RES-00235</v>
          </cell>
          <cell r="C1578" t="str">
            <v>N</v>
          </cell>
          <cell r="D1578" t="str">
            <v>Sanmina</v>
          </cell>
        </row>
        <row r="1579">
          <cell r="A1579" t="str">
            <v>LFARISRES-00236</v>
          </cell>
          <cell r="B1579" t="str">
            <v>RES-00236</v>
          </cell>
          <cell r="C1579" t="str">
            <v>N</v>
          </cell>
          <cell r="D1579" t="str">
            <v>Sanmina</v>
          </cell>
        </row>
        <row r="1580">
          <cell r="A1580" t="str">
            <v>LFARISRES-00237</v>
          </cell>
          <cell r="B1580" t="str">
            <v>RES-00237</v>
          </cell>
          <cell r="C1580" t="str">
            <v>N</v>
          </cell>
          <cell r="D1580" t="str">
            <v>Sanmina</v>
          </cell>
        </row>
        <row r="1581">
          <cell r="A1581" t="str">
            <v>LFARISRES-00238</v>
          </cell>
          <cell r="B1581" t="str">
            <v>RES-00238</v>
          </cell>
          <cell r="C1581" t="str">
            <v>N</v>
          </cell>
          <cell r="D1581" t="str">
            <v>Sanmina</v>
          </cell>
        </row>
        <row r="1582">
          <cell r="A1582" t="str">
            <v>LFARISRES-00239</v>
          </cell>
          <cell r="B1582" t="str">
            <v>RES-00239</v>
          </cell>
          <cell r="C1582" t="str">
            <v>N</v>
          </cell>
          <cell r="D1582" t="str">
            <v>Sanmina</v>
          </cell>
        </row>
        <row r="1583">
          <cell r="A1583" t="str">
            <v>LFARISRES-00240</v>
          </cell>
          <cell r="B1583" t="str">
            <v>RES-00240</v>
          </cell>
          <cell r="C1583" t="str">
            <v>N</v>
          </cell>
          <cell r="D1583" t="str">
            <v>Sanmina</v>
          </cell>
        </row>
        <row r="1584">
          <cell r="A1584" t="str">
            <v>LFARISRES-00241</v>
          </cell>
          <cell r="B1584" t="str">
            <v>RES-00241</v>
          </cell>
          <cell r="C1584" t="str">
            <v>N</v>
          </cell>
          <cell r="D1584" t="str">
            <v>Sanmina</v>
          </cell>
        </row>
        <row r="1585">
          <cell r="A1585" t="str">
            <v>LFARISRES-00242</v>
          </cell>
          <cell r="B1585" t="str">
            <v>RES-00242</v>
          </cell>
          <cell r="C1585" t="str">
            <v>N</v>
          </cell>
          <cell r="D1585" t="str">
            <v>Sanmina</v>
          </cell>
        </row>
        <row r="1586">
          <cell r="A1586" t="str">
            <v>LFARISRES-00243</v>
          </cell>
          <cell r="B1586" t="str">
            <v>RES-00243</v>
          </cell>
          <cell r="C1586" t="str">
            <v>N</v>
          </cell>
          <cell r="D1586" t="str">
            <v>Sanmina</v>
          </cell>
        </row>
        <row r="1587">
          <cell r="A1587" t="str">
            <v>LFARISRES-00244</v>
          </cell>
          <cell r="B1587" t="str">
            <v>RES-00244</v>
          </cell>
          <cell r="C1587" t="str">
            <v>N</v>
          </cell>
          <cell r="D1587" t="str">
            <v>Sanmina</v>
          </cell>
        </row>
        <row r="1588">
          <cell r="A1588" t="str">
            <v>LFARISRES-00245</v>
          </cell>
          <cell r="B1588" t="str">
            <v>RES-00245</v>
          </cell>
          <cell r="C1588" t="str">
            <v>N</v>
          </cell>
          <cell r="D1588" t="str">
            <v>Sanmina</v>
          </cell>
        </row>
        <row r="1589">
          <cell r="A1589" t="str">
            <v>LFARISRES-00246</v>
          </cell>
          <cell r="B1589" t="str">
            <v>RES-00246</v>
          </cell>
          <cell r="C1589" t="str">
            <v>N</v>
          </cell>
          <cell r="D1589" t="str">
            <v>Sanmina</v>
          </cell>
        </row>
        <row r="1590">
          <cell r="A1590" t="str">
            <v>LFARISRES-00248</v>
          </cell>
          <cell r="B1590" t="str">
            <v>RES-00248</v>
          </cell>
          <cell r="C1590" t="str">
            <v>N</v>
          </cell>
          <cell r="D1590" t="str">
            <v>Sanmina</v>
          </cell>
        </row>
        <row r="1591">
          <cell r="A1591" t="str">
            <v>LFARISRES-00249</v>
          </cell>
          <cell r="B1591" t="str">
            <v>RES-00249</v>
          </cell>
          <cell r="C1591" t="str">
            <v>N</v>
          </cell>
          <cell r="D1591" t="str">
            <v>Sanmina</v>
          </cell>
        </row>
        <row r="1592">
          <cell r="A1592" t="str">
            <v>LFARISRES-00250</v>
          </cell>
          <cell r="B1592" t="str">
            <v>RES-00250</v>
          </cell>
          <cell r="C1592" t="str">
            <v>N</v>
          </cell>
          <cell r="D1592" t="str">
            <v>Sanmina</v>
          </cell>
        </row>
        <row r="1593">
          <cell r="A1593" t="str">
            <v>LFARISRES-00252</v>
          </cell>
          <cell r="B1593" t="str">
            <v>RES-00252</v>
          </cell>
          <cell r="C1593" t="str">
            <v>N</v>
          </cell>
          <cell r="D1593" t="str">
            <v>Sanmina</v>
          </cell>
        </row>
        <row r="1594">
          <cell r="A1594" t="str">
            <v>LFARISRES-00253</v>
          </cell>
          <cell r="B1594" t="str">
            <v>RES-00253</v>
          </cell>
          <cell r="C1594" t="str">
            <v>N</v>
          </cell>
          <cell r="D1594" t="str">
            <v>Sanmina</v>
          </cell>
        </row>
        <row r="1595">
          <cell r="A1595" t="str">
            <v>LFARISRES-00254</v>
          </cell>
          <cell r="B1595" t="str">
            <v>RES-00254</v>
          </cell>
          <cell r="C1595" t="str">
            <v>N</v>
          </cell>
          <cell r="D1595" t="str">
            <v>Sanmina</v>
          </cell>
        </row>
        <row r="1596">
          <cell r="A1596" t="str">
            <v>LFARISRES-00255</v>
          </cell>
          <cell r="B1596" t="str">
            <v>RES-00255</v>
          </cell>
          <cell r="C1596" t="str">
            <v>N</v>
          </cell>
          <cell r="D1596" t="str">
            <v>Sanmina</v>
          </cell>
        </row>
        <row r="1597">
          <cell r="A1597" t="str">
            <v>LFARISRES-00256</v>
          </cell>
          <cell r="B1597" t="str">
            <v>RES-00256</v>
          </cell>
          <cell r="C1597" t="str">
            <v>N</v>
          </cell>
          <cell r="D1597" t="str">
            <v>Sanmina</v>
          </cell>
        </row>
        <row r="1598">
          <cell r="A1598" t="str">
            <v>LFARISRES-00261</v>
          </cell>
          <cell r="B1598" t="str">
            <v>RES-00261</v>
          </cell>
          <cell r="C1598" t="str">
            <v>N</v>
          </cell>
          <cell r="D1598" t="str">
            <v>Sanmina</v>
          </cell>
        </row>
        <row r="1599">
          <cell r="A1599" t="str">
            <v>LFARISRES-00262</v>
          </cell>
          <cell r="B1599" t="str">
            <v>RES-00262</v>
          </cell>
          <cell r="C1599" t="str">
            <v>N</v>
          </cell>
          <cell r="D1599" t="str">
            <v>Sanmina</v>
          </cell>
        </row>
        <row r="1600">
          <cell r="A1600" t="str">
            <v>LFARISRES-00265</v>
          </cell>
          <cell r="B1600" t="str">
            <v>RES-00265</v>
          </cell>
          <cell r="C1600" t="str">
            <v>N</v>
          </cell>
          <cell r="D1600" t="str">
            <v>Sanmina</v>
          </cell>
        </row>
        <row r="1601">
          <cell r="A1601" t="str">
            <v>LFARISRES-00266</v>
          </cell>
          <cell r="B1601" t="str">
            <v>RES-00266</v>
          </cell>
          <cell r="C1601" t="str">
            <v>N</v>
          </cell>
          <cell r="D1601" t="str">
            <v>Sanmina</v>
          </cell>
        </row>
        <row r="1602">
          <cell r="A1602" t="str">
            <v>LFARISRES-00267</v>
          </cell>
          <cell r="B1602" t="str">
            <v>RES-00267</v>
          </cell>
          <cell r="C1602" t="str">
            <v>N</v>
          </cell>
          <cell r="D1602" t="str">
            <v>Sanmina</v>
          </cell>
        </row>
        <row r="1603">
          <cell r="A1603" t="str">
            <v>LFARISRES-00268</v>
          </cell>
          <cell r="B1603" t="str">
            <v>RES-00268</v>
          </cell>
          <cell r="C1603" t="str">
            <v>N</v>
          </cell>
          <cell r="D1603" t="str">
            <v>Sanmina</v>
          </cell>
        </row>
        <row r="1604">
          <cell r="A1604" t="str">
            <v>LFARISRES-00269</v>
          </cell>
          <cell r="B1604" t="str">
            <v>RES-00269</v>
          </cell>
          <cell r="C1604" t="str">
            <v>N</v>
          </cell>
          <cell r="D1604" t="str">
            <v>Sanmina</v>
          </cell>
        </row>
        <row r="1605">
          <cell r="A1605" t="str">
            <v>LFARISRES-00270</v>
          </cell>
          <cell r="B1605" t="str">
            <v>RES-00270</v>
          </cell>
          <cell r="C1605" t="str">
            <v>N</v>
          </cell>
          <cell r="D1605" t="str">
            <v>Sanmina</v>
          </cell>
        </row>
        <row r="1606">
          <cell r="A1606" t="str">
            <v>LFARISRES-00271</v>
          </cell>
          <cell r="B1606" t="str">
            <v>RES-00271</v>
          </cell>
          <cell r="C1606" t="str">
            <v>N</v>
          </cell>
          <cell r="D1606" t="str">
            <v>Sanmina</v>
          </cell>
        </row>
        <row r="1607">
          <cell r="A1607" t="str">
            <v>LFARISRES-00273</v>
          </cell>
          <cell r="B1607" t="str">
            <v>RES-00273</v>
          </cell>
          <cell r="C1607" t="str">
            <v>N</v>
          </cell>
          <cell r="D1607" t="str">
            <v>Sanmina</v>
          </cell>
        </row>
        <row r="1608">
          <cell r="A1608" t="str">
            <v>LFARISRES-00274</v>
          </cell>
          <cell r="B1608" t="str">
            <v>RES-00274</v>
          </cell>
          <cell r="C1608" t="str">
            <v>N</v>
          </cell>
          <cell r="D1608" t="str">
            <v>Sanmina</v>
          </cell>
        </row>
        <row r="1609">
          <cell r="A1609" t="str">
            <v>LFARISRES-00275</v>
          </cell>
          <cell r="B1609" t="str">
            <v>RES-00275</v>
          </cell>
          <cell r="C1609" t="str">
            <v>N</v>
          </cell>
          <cell r="D1609" t="str">
            <v>Sanmina</v>
          </cell>
        </row>
        <row r="1610">
          <cell r="A1610" t="str">
            <v>LFARISRES-00276</v>
          </cell>
          <cell r="B1610" t="str">
            <v>RES-00276</v>
          </cell>
          <cell r="C1610" t="str">
            <v>N</v>
          </cell>
          <cell r="D1610" t="str">
            <v>Sanmina</v>
          </cell>
        </row>
        <row r="1611">
          <cell r="A1611" t="str">
            <v>LFARISRES-00277</v>
          </cell>
          <cell r="B1611" t="str">
            <v>RES-00277</v>
          </cell>
          <cell r="C1611" t="str">
            <v>N</v>
          </cell>
          <cell r="D1611" t="str">
            <v>Sanmina</v>
          </cell>
        </row>
        <row r="1612">
          <cell r="A1612" t="str">
            <v>LFARISRES-00278</v>
          </cell>
          <cell r="B1612" t="str">
            <v>RES-00278</v>
          </cell>
          <cell r="C1612" t="str">
            <v>N</v>
          </cell>
          <cell r="D1612" t="str">
            <v>Sanmina</v>
          </cell>
        </row>
        <row r="1613">
          <cell r="A1613" t="str">
            <v>LFARISRES-00279</v>
          </cell>
          <cell r="B1613" t="str">
            <v>RES-00279</v>
          </cell>
          <cell r="C1613" t="str">
            <v>N</v>
          </cell>
          <cell r="D1613" t="str">
            <v>Sanmina</v>
          </cell>
        </row>
        <row r="1614">
          <cell r="A1614" t="str">
            <v>LFARISRES-00280</v>
          </cell>
          <cell r="B1614" t="str">
            <v>RES-00280</v>
          </cell>
          <cell r="C1614" t="str">
            <v>N</v>
          </cell>
          <cell r="D1614" t="str">
            <v>Sanmina</v>
          </cell>
        </row>
        <row r="1615">
          <cell r="A1615" t="str">
            <v>LFARISRES-00281</v>
          </cell>
          <cell r="B1615" t="str">
            <v>RES-00281</v>
          </cell>
          <cell r="C1615" t="str">
            <v>N</v>
          </cell>
          <cell r="D1615" t="str">
            <v>Sanmina</v>
          </cell>
        </row>
        <row r="1616">
          <cell r="A1616" t="str">
            <v>LFARISRES-00282</v>
          </cell>
          <cell r="B1616" t="str">
            <v>RES-00282</v>
          </cell>
          <cell r="C1616" t="str">
            <v>N</v>
          </cell>
          <cell r="D1616" t="str">
            <v>Sanmina</v>
          </cell>
        </row>
        <row r="1617">
          <cell r="A1617" t="str">
            <v>LFARISRES-00283</v>
          </cell>
          <cell r="B1617" t="str">
            <v>RES-00283</v>
          </cell>
          <cell r="C1617" t="str">
            <v>N</v>
          </cell>
          <cell r="D1617" t="str">
            <v>Sanmina</v>
          </cell>
        </row>
        <row r="1618">
          <cell r="A1618" t="str">
            <v>LFARISRES-00286</v>
          </cell>
          <cell r="B1618" t="str">
            <v>RES-00286</v>
          </cell>
          <cell r="C1618" t="str">
            <v>N</v>
          </cell>
          <cell r="D1618" t="str">
            <v>Sanmina</v>
          </cell>
        </row>
        <row r="1619">
          <cell r="A1619" t="str">
            <v>LFARISRES-00287</v>
          </cell>
          <cell r="B1619" t="str">
            <v>RES-00287</v>
          </cell>
          <cell r="C1619" t="str">
            <v>N</v>
          </cell>
          <cell r="D1619" t="str">
            <v>Sanmina</v>
          </cell>
        </row>
        <row r="1620">
          <cell r="A1620" t="str">
            <v>LFARISRES-00288</v>
          </cell>
          <cell r="B1620" t="str">
            <v>RES-00288</v>
          </cell>
          <cell r="C1620" t="str">
            <v>N</v>
          </cell>
          <cell r="D1620" t="str">
            <v>Sanmina</v>
          </cell>
        </row>
        <row r="1621">
          <cell r="A1621" t="str">
            <v>LFARISRES-00289</v>
          </cell>
          <cell r="B1621" t="str">
            <v>RES-00289</v>
          </cell>
          <cell r="C1621" t="str">
            <v>N</v>
          </cell>
          <cell r="D1621" t="str">
            <v>Sanmina</v>
          </cell>
        </row>
        <row r="1622">
          <cell r="A1622" t="str">
            <v>LFARISRES-00290</v>
          </cell>
          <cell r="B1622" t="str">
            <v>RES-00290</v>
          </cell>
          <cell r="C1622" t="str">
            <v>N</v>
          </cell>
          <cell r="D1622" t="str">
            <v>Sanmina</v>
          </cell>
        </row>
        <row r="1623">
          <cell r="A1623" t="str">
            <v>LFARISRES-00291</v>
          </cell>
          <cell r="B1623" t="str">
            <v>RES-00291</v>
          </cell>
          <cell r="C1623" t="str">
            <v>N</v>
          </cell>
          <cell r="D1623" t="str">
            <v>Sanmina</v>
          </cell>
        </row>
        <row r="1624">
          <cell r="A1624" t="str">
            <v>LFARISRES-00292</v>
          </cell>
          <cell r="B1624" t="str">
            <v>RES-00292</v>
          </cell>
          <cell r="C1624" t="str">
            <v>N</v>
          </cell>
          <cell r="D1624" t="str">
            <v>Sanmina</v>
          </cell>
        </row>
        <row r="1625">
          <cell r="A1625" t="str">
            <v>LFARISRES-00294</v>
          </cell>
          <cell r="B1625" t="str">
            <v>RES-00294</v>
          </cell>
          <cell r="C1625" t="str">
            <v>N</v>
          </cell>
          <cell r="D1625" t="str">
            <v>Sanmina</v>
          </cell>
        </row>
        <row r="1626">
          <cell r="A1626" t="str">
            <v>LFARISRES-00295</v>
          </cell>
          <cell r="B1626" t="str">
            <v>RES-00295</v>
          </cell>
          <cell r="C1626" t="str">
            <v>N</v>
          </cell>
          <cell r="D1626" t="str">
            <v>Sanmina</v>
          </cell>
        </row>
        <row r="1627">
          <cell r="A1627" t="str">
            <v>LFARISRES-00296</v>
          </cell>
          <cell r="B1627" t="str">
            <v>RES-00296</v>
          </cell>
          <cell r="C1627" t="str">
            <v>N</v>
          </cell>
          <cell r="D1627" t="str">
            <v>Sanmina</v>
          </cell>
        </row>
        <row r="1628">
          <cell r="A1628" t="str">
            <v>LFARISRES-00297</v>
          </cell>
          <cell r="B1628" t="str">
            <v>RES-00297</v>
          </cell>
          <cell r="C1628" t="str">
            <v>N</v>
          </cell>
          <cell r="D1628" t="str">
            <v>Sanmina</v>
          </cell>
        </row>
        <row r="1629">
          <cell r="A1629" t="str">
            <v>LFARISRES-00298</v>
          </cell>
          <cell r="B1629" t="str">
            <v>RES-00298</v>
          </cell>
          <cell r="C1629" t="str">
            <v>N</v>
          </cell>
          <cell r="D1629" t="str">
            <v>Sanmina</v>
          </cell>
        </row>
        <row r="1630">
          <cell r="A1630" t="str">
            <v>LFARISRES-00299</v>
          </cell>
          <cell r="B1630" t="str">
            <v>RES-00299</v>
          </cell>
          <cell r="C1630" t="str">
            <v>N</v>
          </cell>
          <cell r="D1630" t="str">
            <v>Sanmina</v>
          </cell>
        </row>
        <row r="1631">
          <cell r="A1631" t="str">
            <v>LFARISRES-00303</v>
          </cell>
          <cell r="B1631" t="str">
            <v>RES-00303</v>
          </cell>
          <cell r="C1631" t="str">
            <v>N</v>
          </cell>
          <cell r="D1631" t="str">
            <v>Sanmina</v>
          </cell>
        </row>
        <row r="1632">
          <cell r="A1632" t="str">
            <v>LFARISRES-00304</v>
          </cell>
          <cell r="B1632" t="str">
            <v>RES-00304</v>
          </cell>
          <cell r="C1632" t="str">
            <v>N</v>
          </cell>
          <cell r="D1632" t="str">
            <v>Sanmina</v>
          </cell>
        </row>
        <row r="1633">
          <cell r="A1633" t="str">
            <v>LFARISRES-00306</v>
          </cell>
          <cell r="B1633" t="str">
            <v>RES-00306</v>
          </cell>
          <cell r="C1633" t="str">
            <v>N</v>
          </cell>
          <cell r="D1633" t="str">
            <v>Sanmina</v>
          </cell>
        </row>
        <row r="1634">
          <cell r="A1634" t="str">
            <v>LFARISRES-00308</v>
          </cell>
          <cell r="B1634" t="str">
            <v>RES-00308</v>
          </cell>
          <cell r="C1634" t="str">
            <v>N</v>
          </cell>
          <cell r="D1634" t="str">
            <v>Sanmina</v>
          </cell>
        </row>
        <row r="1635">
          <cell r="A1635" t="str">
            <v>LFARISRES-00310</v>
          </cell>
          <cell r="B1635" t="str">
            <v>RES-00310</v>
          </cell>
          <cell r="C1635" t="str">
            <v>N</v>
          </cell>
          <cell r="D1635" t="str">
            <v>Sanmina</v>
          </cell>
        </row>
        <row r="1636">
          <cell r="A1636" t="str">
            <v>LFARISRES-00312</v>
          </cell>
          <cell r="B1636" t="str">
            <v>RES-00312</v>
          </cell>
          <cell r="C1636" t="str">
            <v>N</v>
          </cell>
          <cell r="D1636" t="str">
            <v>Sanmina</v>
          </cell>
        </row>
        <row r="1637">
          <cell r="A1637" t="str">
            <v>LFARISRES-00313</v>
          </cell>
          <cell r="B1637" t="str">
            <v>RES-00313</v>
          </cell>
          <cell r="C1637" t="str">
            <v>N</v>
          </cell>
          <cell r="D1637" t="str">
            <v>Sanmina</v>
          </cell>
        </row>
        <row r="1638">
          <cell r="A1638" t="str">
            <v>LFARISRES-00314</v>
          </cell>
          <cell r="B1638" t="str">
            <v>RES-00314</v>
          </cell>
          <cell r="C1638" t="str">
            <v>N</v>
          </cell>
          <cell r="D1638" t="str">
            <v>Sanmina</v>
          </cell>
        </row>
        <row r="1639">
          <cell r="A1639" t="str">
            <v>LFARISRES-00315</v>
          </cell>
          <cell r="B1639" t="str">
            <v>RES-00315</v>
          </cell>
          <cell r="C1639" t="str">
            <v>N</v>
          </cell>
          <cell r="D1639" t="str">
            <v>Sanmina</v>
          </cell>
        </row>
        <row r="1640">
          <cell r="A1640" t="str">
            <v>LFARISRES-00317</v>
          </cell>
          <cell r="B1640" t="str">
            <v>RES-00317</v>
          </cell>
          <cell r="C1640" t="str">
            <v>N</v>
          </cell>
          <cell r="D1640" t="str">
            <v>Sanmina</v>
          </cell>
        </row>
        <row r="1641">
          <cell r="A1641" t="str">
            <v>LFARISRES-00318</v>
          </cell>
          <cell r="B1641" t="str">
            <v>RES-00318</v>
          </cell>
          <cell r="C1641" t="str">
            <v>N</v>
          </cell>
          <cell r="D1641" t="str">
            <v>Sanmina</v>
          </cell>
        </row>
        <row r="1642">
          <cell r="A1642" t="str">
            <v>LFARISRES-00319</v>
          </cell>
          <cell r="B1642" t="str">
            <v>RES-00319</v>
          </cell>
          <cell r="C1642" t="str">
            <v>N</v>
          </cell>
          <cell r="D1642" t="str">
            <v>Sanmina</v>
          </cell>
        </row>
        <row r="1643">
          <cell r="A1643" t="str">
            <v>LFARISRES-00322</v>
          </cell>
          <cell r="B1643" t="str">
            <v>RES-00322</v>
          </cell>
          <cell r="C1643" t="str">
            <v>N</v>
          </cell>
          <cell r="D1643" t="str">
            <v>Sanmina</v>
          </cell>
        </row>
        <row r="1644">
          <cell r="A1644" t="str">
            <v>LFARISRES-00323</v>
          </cell>
          <cell r="B1644" t="str">
            <v>RES-00323</v>
          </cell>
          <cell r="C1644" t="str">
            <v>N</v>
          </cell>
          <cell r="D1644" t="str">
            <v>Sanmina</v>
          </cell>
        </row>
        <row r="1645">
          <cell r="A1645" t="str">
            <v>LFARISRES-00324</v>
          </cell>
          <cell r="B1645" t="str">
            <v>RES-00324</v>
          </cell>
          <cell r="C1645" t="str">
            <v>N</v>
          </cell>
          <cell r="D1645" t="str">
            <v>Sanmina</v>
          </cell>
        </row>
        <row r="1646">
          <cell r="A1646" t="str">
            <v>LFARISRES-00325</v>
          </cell>
          <cell r="B1646" t="str">
            <v>RES-00325</v>
          </cell>
          <cell r="C1646" t="str">
            <v>N</v>
          </cell>
          <cell r="D1646" t="str">
            <v>Sanmina</v>
          </cell>
        </row>
        <row r="1647">
          <cell r="A1647" t="str">
            <v>LFARISRES-00326</v>
          </cell>
          <cell r="B1647" t="str">
            <v>RES-00326</v>
          </cell>
          <cell r="C1647" t="str">
            <v>N</v>
          </cell>
          <cell r="D1647" t="str">
            <v>Sanmina</v>
          </cell>
        </row>
        <row r="1648">
          <cell r="A1648" t="str">
            <v>LFARISRES-00327</v>
          </cell>
          <cell r="B1648" t="str">
            <v>RES-00327</v>
          </cell>
          <cell r="C1648" t="str">
            <v>N</v>
          </cell>
          <cell r="D1648" t="str">
            <v>Sanmina</v>
          </cell>
        </row>
        <row r="1649">
          <cell r="A1649" t="str">
            <v>LFARISRES-00328</v>
          </cell>
          <cell r="B1649" t="str">
            <v>RES-00328</v>
          </cell>
          <cell r="C1649" t="str">
            <v>N</v>
          </cell>
          <cell r="D1649" t="str">
            <v>Sanmina</v>
          </cell>
        </row>
        <row r="1650">
          <cell r="A1650" t="str">
            <v>LFARISRES-00329</v>
          </cell>
          <cell r="B1650" t="str">
            <v>RES-00329</v>
          </cell>
          <cell r="C1650" t="str">
            <v>N</v>
          </cell>
          <cell r="D1650" t="str">
            <v>Sanmina</v>
          </cell>
        </row>
        <row r="1651">
          <cell r="A1651" t="str">
            <v>LFARISRES-00330</v>
          </cell>
          <cell r="B1651" t="str">
            <v>RES-00330</v>
          </cell>
          <cell r="C1651" t="str">
            <v>N</v>
          </cell>
          <cell r="D1651" t="str">
            <v>Sanmina</v>
          </cell>
        </row>
        <row r="1652">
          <cell r="A1652" t="str">
            <v>LFARISRES-00332</v>
          </cell>
          <cell r="B1652" t="str">
            <v>RES-00332</v>
          </cell>
          <cell r="C1652" t="str">
            <v>N</v>
          </cell>
          <cell r="D1652" t="str">
            <v>Sanmina</v>
          </cell>
        </row>
        <row r="1653">
          <cell r="A1653" t="str">
            <v>LFARISRES-00333</v>
          </cell>
          <cell r="B1653" t="str">
            <v>RES-00333</v>
          </cell>
          <cell r="C1653" t="str">
            <v>N</v>
          </cell>
          <cell r="D1653" t="str">
            <v>Sanmina</v>
          </cell>
        </row>
        <row r="1654">
          <cell r="A1654" t="str">
            <v>LFARISRES-00334</v>
          </cell>
          <cell r="B1654" t="str">
            <v>RES-00334</v>
          </cell>
          <cell r="C1654" t="str">
            <v>N</v>
          </cell>
          <cell r="D1654" t="str">
            <v>Sanmina</v>
          </cell>
        </row>
        <row r="1655">
          <cell r="A1655" t="str">
            <v>LFARISRES-00335</v>
          </cell>
          <cell r="B1655" t="str">
            <v>RES-00335</v>
          </cell>
          <cell r="C1655" t="str">
            <v>N</v>
          </cell>
          <cell r="D1655" t="str">
            <v>Sanmina</v>
          </cell>
        </row>
        <row r="1656">
          <cell r="A1656" t="str">
            <v>LFARISRES-00336</v>
          </cell>
          <cell r="B1656" t="str">
            <v>RES-00336</v>
          </cell>
          <cell r="C1656" t="str">
            <v>N</v>
          </cell>
          <cell r="D1656" t="str">
            <v>Sanmina</v>
          </cell>
        </row>
        <row r="1657">
          <cell r="A1657" t="str">
            <v>LFARISRES-00338</v>
          </cell>
          <cell r="B1657" t="str">
            <v>RES-00338</v>
          </cell>
          <cell r="C1657" t="str">
            <v>N</v>
          </cell>
          <cell r="D1657" t="str">
            <v>Sanmina</v>
          </cell>
        </row>
        <row r="1658">
          <cell r="A1658" t="str">
            <v>LFARISRES-00339</v>
          </cell>
          <cell r="B1658" t="str">
            <v>RES-00339</v>
          </cell>
          <cell r="C1658" t="str">
            <v>N</v>
          </cell>
          <cell r="D1658" t="str">
            <v>Sanmina</v>
          </cell>
        </row>
        <row r="1659">
          <cell r="A1659" t="str">
            <v>LFARISRES-00340</v>
          </cell>
          <cell r="B1659" t="str">
            <v>RES-00340</v>
          </cell>
          <cell r="C1659" t="str">
            <v>N</v>
          </cell>
          <cell r="D1659" t="str">
            <v>Sanmina</v>
          </cell>
        </row>
        <row r="1660">
          <cell r="A1660" t="str">
            <v>LFARISRES-00341</v>
          </cell>
          <cell r="B1660" t="str">
            <v>RES-00341</v>
          </cell>
          <cell r="C1660" t="str">
            <v>N</v>
          </cell>
          <cell r="D1660" t="str">
            <v>Sanmina</v>
          </cell>
        </row>
        <row r="1661">
          <cell r="A1661" t="str">
            <v>LFARISRES-00342</v>
          </cell>
          <cell r="B1661" t="str">
            <v>RES-00342</v>
          </cell>
          <cell r="C1661" t="str">
            <v>N</v>
          </cell>
          <cell r="D1661" t="str">
            <v>Sanmina</v>
          </cell>
        </row>
        <row r="1662">
          <cell r="A1662" t="str">
            <v>LFARISRES-00343</v>
          </cell>
          <cell r="B1662" t="str">
            <v>RES-00343</v>
          </cell>
          <cell r="C1662" t="str">
            <v>N</v>
          </cell>
          <cell r="D1662" t="str">
            <v>Sanmina</v>
          </cell>
        </row>
        <row r="1663">
          <cell r="A1663" t="str">
            <v>LFARISRES-00344</v>
          </cell>
          <cell r="B1663" t="str">
            <v>RES-00344</v>
          </cell>
          <cell r="C1663" t="str">
            <v>N</v>
          </cell>
          <cell r="D1663" t="str">
            <v>Sanmina</v>
          </cell>
        </row>
        <row r="1664">
          <cell r="A1664" t="str">
            <v>LFARISRES-00345</v>
          </cell>
          <cell r="B1664" t="str">
            <v>RES-00345</v>
          </cell>
          <cell r="C1664" t="str">
            <v>N</v>
          </cell>
          <cell r="D1664" t="str">
            <v>Sanmina</v>
          </cell>
        </row>
        <row r="1665">
          <cell r="A1665" t="str">
            <v>LFARISRES-00350</v>
          </cell>
          <cell r="B1665" t="str">
            <v>RES-00350</v>
          </cell>
          <cell r="C1665" t="str">
            <v>N</v>
          </cell>
          <cell r="D1665" t="str">
            <v>Sanmina</v>
          </cell>
        </row>
        <row r="1666">
          <cell r="A1666" t="str">
            <v>LFARISRES-00351</v>
          </cell>
          <cell r="B1666" t="str">
            <v>RES-00351</v>
          </cell>
          <cell r="C1666" t="str">
            <v>N</v>
          </cell>
          <cell r="D1666" t="str">
            <v>Sanmina</v>
          </cell>
        </row>
        <row r="1667">
          <cell r="A1667" t="str">
            <v>LFARISRES-00352</v>
          </cell>
          <cell r="B1667" t="str">
            <v>RES-00352</v>
          </cell>
          <cell r="C1667" t="str">
            <v>N</v>
          </cell>
          <cell r="D1667" t="str">
            <v>Sanmina</v>
          </cell>
        </row>
        <row r="1668">
          <cell r="A1668" t="str">
            <v>LFARISRES-00354</v>
          </cell>
          <cell r="B1668" t="str">
            <v>RES-00354</v>
          </cell>
          <cell r="C1668" t="str">
            <v>N</v>
          </cell>
          <cell r="D1668" t="str">
            <v>Sanmina</v>
          </cell>
        </row>
        <row r="1669">
          <cell r="A1669" t="str">
            <v>LFARISRES-00355</v>
          </cell>
          <cell r="B1669" t="str">
            <v>RES-00355</v>
          </cell>
          <cell r="C1669" t="str">
            <v>N</v>
          </cell>
          <cell r="D1669" t="str">
            <v>Sanmina</v>
          </cell>
        </row>
        <row r="1670">
          <cell r="A1670" t="str">
            <v>LFARISRES-00356</v>
          </cell>
          <cell r="B1670" t="str">
            <v>RES-00356</v>
          </cell>
          <cell r="C1670" t="str">
            <v>N</v>
          </cell>
          <cell r="D1670" t="str">
            <v>Sanmina</v>
          </cell>
        </row>
        <row r="1671">
          <cell r="A1671" t="str">
            <v>LFARISRES-00357</v>
          </cell>
          <cell r="B1671" t="str">
            <v>RES-00357</v>
          </cell>
          <cell r="C1671" t="str">
            <v>N</v>
          </cell>
          <cell r="D1671" t="str">
            <v>Sanmina</v>
          </cell>
        </row>
        <row r="1672">
          <cell r="A1672" t="str">
            <v>LFARISRES-00358</v>
          </cell>
          <cell r="B1672" t="str">
            <v>RES-00358</v>
          </cell>
          <cell r="C1672" t="str">
            <v>N</v>
          </cell>
          <cell r="D1672" t="str">
            <v>Sanmina</v>
          </cell>
        </row>
        <row r="1673">
          <cell r="A1673" t="str">
            <v>LFARISRES-00359</v>
          </cell>
          <cell r="B1673" t="str">
            <v>RES-00359</v>
          </cell>
          <cell r="C1673" t="str">
            <v>N</v>
          </cell>
          <cell r="D1673" t="str">
            <v>Sanmina</v>
          </cell>
        </row>
        <row r="1674">
          <cell r="A1674" t="str">
            <v>LFARISRES-00360</v>
          </cell>
          <cell r="B1674" t="str">
            <v>RES-00360</v>
          </cell>
          <cell r="C1674" t="str">
            <v>N</v>
          </cell>
          <cell r="D1674" t="str">
            <v>Sanmina</v>
          </cell>
        </row>
        <row r="1675">
          <cell r="A1675" t="str">
            <v>LFARISRES-00362</v>
          </cell>
          <cell r="B1675" t="str">
            <v>RES-00362</v>
          </cell>
          <cell r="C1675" t="str">
            <v>N</v>
          </cell>
          <cell r="D1675" t="str">
            <v>Sanmina</v>
          </cell>
        </row>
        <row r="1676">
          <cell r="A1676" t="str">
            <v>LFARISRES-00363</v>
          </cell>
          <cell r="B1676" t="str">
            <v>RES-00363</v>
          </cell>
          <cell r="C1676" t="str">
            <v>N</v>
          </cell>
          <cell r="D1676" t="str">
            <v>Sanmina</v>
          </cell>
        </row>
        <row r="1677">
          <cell r="A1677" t="str">
            <v>LFARISRES-00364</v>
          </cell>
          <cell r="B1677" t="str">
            <v>RES-00364</v>
          </cell>
          <cell r="C1677" t="str">
            <v>N</v>
          </cell>
          <cell r="D1677" t="str">
            <v>Sanmina</v>
          </cell>
        </row>
        <row r="1678">
          <cell r="A1678" t="str">
            <v>LFARISRES-00365</v>
          </cell>
          <cell r="B1678" t="str">
            <v>RES-00365</v>
          </cell>
          <cell r="C1678" t="str">
            <v>N</v>
          </cell>
          <cell r="D1678" t="str">
            <v>Sanmina</v>
          </cell>
        </row>
        <row r="1679">
          <cell r="A1679" t="str">
            <v>LFARISRES-00366</v>
          </cell>
          <cell r="B1679" t="str">
            <v>RES-00366</v>
          </cell>
          <cell r="C1679" t="str">
            <v>N</v>
          </cell>
          <cell r="D1679" t="str">
            <v>Sanmina</v>
          </cell>
        </row>
        <row r="1680">
          <cell r="A1680" t="str">
            <v>LFARISRES-00367</v>
          </cell>
          <cell r="B1680" t="str">
            <v>RES-00367</v>
          </cell>
          <cell r="C1680" t="str">
            <v>N</v>
          </cell>
          <cell r="D1680" t="str">
            <v>Sanmina</v>
          </cell>
        </row>
        <row r="1681">
          <cell r="A1681" t="str">
            <v>LFARISRES-00368</v>
          </cell>
          <cell r="B1681" t="str">
            <v>RES-00368</v>
          </cell>
          <cell r="C1681" t="str">
            <v>N</v>
          </cell>
          <cell r="D1681" t="str">
            <v>Sanmina</v>
          </cell>
        </row>
        <row r="1682">
          <cell r="A1682" t="str">
            <v>LFARISRES-00369</v>
          </cell>
          <cell r="B1682" t="str">
            <v>RES-00369</v>
          </cell>
          <cell r="C1682" t="str">
            <v>N</v>
          </cell>
          <cell r="D1682" t="str">
            <v>Sanmina</v>
          </cell>
        </row>
        <row r="1683">
          <cell r="A1683" t="str">
            <v>LFARISRES-00370</v>
          </cell>
          <cell r="B1683" t="str">
            <v>RES-00370</v>
          </cell>
          <cell r="C1683" t="str">
            <v>N</v>
          </cell>
          <cell r="D1683" t="str">
            <v>Sanmina</v>
          </cell>
        </row>
        <row r="1684">
          <cell r="A1684" t="str">
            <v>LFARISRES-00372</v>
          </cell>
          <cell r="B1684" t="str">
            <v>RES-00372</v>
          </cell>
          <cell r="C1684" t="str">
            <v>N</v>
          </cell>
          <cell r="D1684" t="str">
            <v>Sanmina</v>
          </cell>
        </row>
        <row r="1685">
          <cell r="A1685" t="str">
            <v>LFARISRES-00373</v>
          </cell>
          <cell r="B1685" t="str">
            <v>RES-00373</v>
          </cell>
          <cell r="C1685" t="str">
            <v>N</v>
          </cell>
          <cell r="D1685" t="str">
            <v>Sanmina</v>
          </cell>
        </row>
        <row r="1686">
          <cell r="A1686" t="str">
            <v>LFARISRES-00375</v>
          </cell>
          <cell r="B1686" t="str">
            <v>RES-00375</v>
          </cell>
          <cell r="C1686" t="str">
            <v>N</v>
          </cell>
          <cell r="D1686" t="str">
            <v>Sanmina</v>
          </cell>
        </row>
        <row r="1687">
          <cell r="A1687" t="str">
            <v>LFARISRES-00377</v>
          </cell>
          <cell r="B1687" t="str">
            <v>RES-00377</v>
          </cell>
          <cell r="C1687" t="str">
            <v>N</v>
          </cell>
          <cell r="D1687" t="str">
            <v>Sanmina</v>
          </cell>
        </row>
        <row r="1688">
          <cell r="A1688" t="str">
            <v>LFARISRES-00379</v>
          </cell>
          <cell r="B1688" t="str">
            <v>RES-00379</v>
          </cell>
          <cell r="C1688" t="str">
            <v>N</v>
          </cell>
          <cell r="D1688" t="str">
            <v>Sanmina</v>
          </cell>
        </row>
        <row r="1689">
          <cell r="A1689" t="str">
            <v>LFARISRES-00380</v>
          </cell>
          <cell r="B1689" t="str">
            <v>RES-00380</v>
          </cell>
          <cell r="C1689" t="str">
            <v>N</v>
          </cell>
          <cell r="D1689" t="str">
            <v>Sanmina</v>
          </cell>
        </row>
        <row r="1690">
          <cell r="A1690" t="str">
            <v>LFARISRES-00381</v>
          </cell>
          <cell r="B1690" t="str">
            <v>RES-00381</v>
          </cell>
          <cell r="C1690" t="str">
            <v>N</v>
          </cell>
          <cell r="D1690" t="str">
            <v>Sanmina</v>
          </cell>
        </row>
        <row r="1691">
          <cell r="A1691" t="str">
            <v>LFARISRES-00382</v>
          </cell>
          <cell r="B1691" t="str">
            <v>RES-00382</v>
          </cell>
          <cell r="C1691" t="str">
            <v>N</v>
          </cell>
          <cell r="D1691" t="str">
            <v>Sanmina</v>
          </cell>
        </row>
        <row r="1692">
          <cell r="A1692" t="str">
            <v>LFARISRES-00383</v>
          </cell>
          <cell r="B1692" t="str">
            <v>RES-00383</v>
          </cell>
          <cell r="C1692" t="str">
            <v>N</v>
          </cell>
          <cell r="D1692" t="str">
            <v>Sanmina</v>
          </cell>
        </row>
        <row r="1693">
          <cell r="A1693" t="str">
            <v>LFARISRES-00385</v>
          </cell>
          <cell r="B1693" t="str">
            <v>RES-00385</v>
          </cell>
          <cell r="C1693" t="str">
            <v>N</v>
          </cell>
          <cell r="D1693" t="str">
            <v>Sanmina</v>
          </cell>
        </row>
        <row r="1694">
          <cell r="A1694" t="str">
            <v>LFARISRES-00386</v>
          </cell>
          <cell r="B1694" t="str">
            <v>RES-00386</v>
          </cell>
          <cell r="C1694" t="str">
            <v>N</v>
          </cell>
          <cell r="D1694" t="str">
            <v>Sanmina</v>
          </cell>
        </row>
        <row r="1695">
          <cell r="A1695" t="str">
            <v>LFARISRES-00387</v>
          </cell>
          <cell r="B1695" t="str">
            <v>RES-00387</v>
          </cell>
          <cell r="C1695" t="str">
            <v>N</v>
          </cell>
          <cell r="D1695" t="str">
            <v>Sanmina</v>
          </cell>
        </row>
        <row r="1696">
          <cell r="A1696" t="str">
            <v>LFARISRES-00389</v>
          </cell>
          <cell r="B1696" t="str">
            <v>RES-00389</v>
          </cell>
          <cell r="C1696" t="str">
            <v>N</v>
          </cell>
          <cell r="D1696" t="str">
            <v>Sanmina</v>
          </cell>
        </row>
        <row r="1697">
          <cell r="A1697" t="str">
            <v>LFARISRES-00391</v>
          </cell>
          <cell r="B1697" t="str">
            <v>RES-00391</v>
          </cell>
          <cell r="C1697" t="str">
            <v>N</v>
          </cell>
          <cell r="D1697" t="str">
            <v>Sanmina</v>
          </cell>
        </row>
        <row r="1698">
          <cell r="A1698" t="str">
            <v>LFARISRES-00392</v>
          </cell>
          <cell r="B1698" t="str">
            <v>RES-00392</v>
          </cell>
          <cell r="C1698" t="str">
            <v>N</v>
          </cell>
          <cell r="D1698" t="str">
            <v>Sanmina</v>
          </cell>
        </row>
        <row r="1699">
          <cell r="A1699" t="str">
            <v>LFARISRES-00396</v>
          </cell>
          <cell r="B1699" t="str">
            <v>RES-00396</v>
          </cell>
          <cell r="C1699" t="str">
            <v>N</v>
          </cell>
          <cell r="D1699" t="str">
            <v>Sanmina</v>
          </cell>
        </row>
        <row r="1700">
          <cell r="A1700" t="str">
            <v>LFARISRES-00399</v>
          </cell>
          <cell r="B1700" t="str">
            <v>RES-00399</v>
          </cell>
          <cell r="C1700" t="str">
            <v>N</v>
          </cell>
          <cell r="D1700" t="str">
            <v>Sanmina</v>
          </cell>
        </row>
        <row r="1701">
          <cell r="A1701" t="str">
            <v>LFARISRES-00400</v>
          </cell>
          <cell r="B1701" t="str">
            <v>RES-00400</v>
          </cell>
          <cell r="C1701" t="str">
            <v>N</v>
          </cell>
          <cell r="D1701" t="str">
            <v>Sanmina</v>
          </cell>
        </row>
        <row r="1702">
          <cell r="A1702" t="str">
            <v>LFARISRES-00402</v>
          </cell>
          <cell r="B1702" t="str">
            <v>RES-00402</v>
          </cell>
          <cell r="C1702" t="str">
            <v>N</v>
          </cell>
          <cell r="D1702" t="str">
            <v>Sanmina</v>
          </cell>
        </row>
        <row r="1703">
          <cell r="A1703" t="str">
            <v>LFARISRES-00405</v>
          </cell>
          <cell r="B1703" t="str">
            <v>RES-00405</v>
          </cell>
          <cell r="C1703" t="str">
            <v>N</v>
          </cell>
          <cell r="D1703" t="str">
            <v>Sanmina</v>
          </cell>
        </row>
        <row r="1704">
          <cell r="A1704" t="str">
            <v>LFARISRES-00406</v>
          </cell>
          <cell r="B1704" t="str">
            <v>RES-00406</v>
          </cell>
          <cell r="C1704" t="str">
            <v>N</v>
          </cell>
          <cell r="D1704" t="str">
            <v>Sanmina</v>
          </cell>
        </row>
        <row r="1705">
          <cell r="A1705" t="str">
            <v>LFARISRES-00407</v>
          </cell>
          <cell r="B1705" t="str">
            <v>RES-00407</v>
          </cell>
          <cell r="C1705" t="str">
            <v>N</v>
          </cell>
          <cell r="D1705" t="str">
            <v>Sanmina</v>
          </cell>
        </row>
        <row r="1706">
          <cell r="A1706" t="str">
            <v>LFARISRES-00409</v>
          </cell>
          <cell r="B1706" t="str">
            <v>RES-00409</v>
          </cell>
          <cell r="C1706" t="str">
            <v>N</v>
          </cell>
          <cell r="D1706" t="str">
            <v>Sanmina</v>
          </cell>
        </row>
        <row r="1707">
          <cell r="A1707" t="str">
            <v>LFARISRES-00410</v>
          </cell>
          <cell r="B1707" t="str">
            <v>RES-00410</v>
          </cell>
          <cell r="C1707" t="str">
            <v>N</v>
          </cell>
          <cell r="D1707" t="str">
            <v>Sanmina</v>
          </cell>
        </row>
        <row r="1708">
          <cell r="A1708" t="str">
            <v>LFARISRES-00414</v>
          </cell>
          <cell r="B1708" t="str">
            <v>RES-00414</v>
          </cell>
          <cell r="C1708" t="str">
            <v>N</v>
          </cell>
          <cell r="D1708" t="str">
            <v>Sanmina</v>
          </cell>
        </row>
        <row r="1709">
          <cell r="A1709" t="str">
            <v>LFARISRES-00416</v>
          </cell>
          <cell r="B1709" t="str">
            <v>RES-00416</v>
          </cell>
          <cell r="C1709" t="str">
            <v>N</v>
          </cell>
          <cell r="D1709" t="str">
            <v>Sanmina</v>
          </cell>
        </row>
        <row r="1710">
          <cell r="A1710" t="str">
            <v>LFARISRES-00417</v>
          </cell>
          <cell r="B1710" t="str">
            <v>RES-00417</v>
          </cell>
          <cell r="C1710" t="str">
            <v>N</v>
          </cell>
          <cell r="D1710" t="str">
            <v>Sanmina</v>
          </cell>
        </row>
        <row r="1711">
          <cell r="A1711" t="str">
            <v>LFARISRES-00418</v>
          </cell>
          <cell r="B1711" t="str">
            <v>RES-00418</v>
          </cell>
          <cell r="C1711" t="str">
            <v>N</v>
          </cell>
          <cell r="D1711" t="str">
            <v>Sanmina</v>
          </cell>
        </row>
        <row r="1712">
          <cell r="A1712" t="str">
            <v>LFARISRES-00421</v>
          </cell>
          <cell r="B1712" t="str">
            <v>RES-00421</v>
          </cell>
          <cell r="C1712" t="str">
            <v>N</v>
          </cell>
          <cell r="D1712" t="str">
            <v>Sanmina</v>
          </cell>
        </row>
        <row r="1713">
          <cell r="A1713" t="str">
            <v>LFARISRES-00422</v>
          </cell>
          <cell r="B1713" t="str">
            <v>RES-00422</v>
          </cell>
          <cell r="C1713" t="str">
            <v>N</v>
          </cell>
          <cell r="D1713" t="str">
            <v>Sanmina</v>
          </cell>
        </row>
        <row r="1714">
          <cell r="A1714" t="str">
            <v>LFARISRES-00423</v>
          </cell>
          <cell r="B1714" t="str">
            <v>RES-00423</v>
          </cell>
          <cell r="C1714" t="str">
            <v>N</v>
          </cell>
          <cell r="D1714" t="str">
            <v>Sanmina</v>
          </cell>
        </row>
        <row r="1715">
          <cell r="A1715" t="str">
            <v>LFARISRES-00424</v>
          </cell>
          <cell r="B1715" t="str">
            <v>RES-00424</v>
          </cell>
          <cell r="C1715" t="str">
            <v>N</v>
          </cell>
          <cell r="D1715" t="str">
            <v>Sanmina</v>
          </cell>
        </row>
        <row r="1716">
          <cell r="A1716" t="str">
            <v>LFARISRES-00425</v>
          </cell>
          <cell r="B1716" t="str">
            <v>RES-00425</v>
          </cell>
          <cell r="C1716" t="str">
            <v>N</v>
          </cell>
          <cell r="D1716" t="str">
            <v>Sanmina</v>
          </cell>
        </row>
        <row r="1717">
          <cell r="A1717" t="str">
            <v>LFARISRES-00426</v>
          </cell>
          <cell r="B1717" t="str">
            <v>RES-00426</v>
          </cell>
          <cell r="C1717" t="str">
            <v>N</v>
          </cell>
          <cell r="D1717" t="str">
            <v>Sanmina</v>
          </cell>
        </row>
        <row r="1718">
          <cell r="A1718" t="str">
            <v>LFARISRES-00427</v>
          </cell>
          <cell r="B1718" t="str">
            <v>RES-00427</v>
          </cell>
          <cell r="C1718" t="str">
            <v>N</v>
          </cell>
          <cell r="D1718" t="str">
            <v>Sanmina</v>
          </cell>
        </row>
        <row r="1719">
          <cell r="A1719" t="str">
            <v>LFARISRES-00429</v>
          </cell>
          <cell r="B1719" t="str">
            <v>RES-00429</v>
          </cell>
          <cell r="C1719" t="str">
            <v>N</v>
          </cell>
          <cell r="D1719" t="str">
            <v>Sanmina</v>
          </cell>
        </row>
        <row r="1720">
          <cell r="A1720" t="str">
            <v>LFARISRES-00430</v>
          </cell>
          <cell r="B1720" t="str">
            <v>RES-00430</v>
          </cell>
          <cell r="C1720" t="str">
            <v>N</v>
          </cell>
          <cell r="D1720" t="str">
            <v>Sanmina</v>
          </cell>
        </row>
        <row r="1721">
          <cell r="A1721" t="str">
            <v>LFARISRES-00432</v>
          </cell>
          <cell r="B1721" t="str">
            <v>RES-00432</v>
          </cell>
          <cell r="C1721" t="str">
            <v>N</v>
          </cell>
          <cell r="D1721" t="str">
            <v>Sanmina</v>
          </cell>
        </row>
        <row r="1722">
          <cell r="A1722" t="str">
            <v>LFARISRES-00437</v>
          </cell>
          <cell r="B1722" t="str">
            <v>RES-00437</v>
          </cell>
          <cell r="C1722" t="str">
            <v>N</v>
          </cell>
          <cell r="D1722" t="str">
            <v>Sanmina</v>
          </cell>
        </row>
        <row r="1723">
          <cell r="A1723" t="str">
            <v>LFARISRES-00439</v>
          </cell>
          <cell r="B1723" t="str">
            <v>RES-00439</v>
          </cell>
          <cell r="C1723" t="str">
            <v>N</v>
          </cell>
          <cell r="D1723" t="str">
            <v>Sanmina</v>
          </cell>
        </row>
        <row r="1724">
          <cell r="A1724" t="str">
            <v>LFARISRES-00440</v>
          </cell>
          <cell r="B1724" t="str">
            <v>RES-00440</v>
          </cell>
          <cell r="C1724" t="str">
            <v>N</v>
          </cell>
          <cell r="D1724" t="str">
            <v>Sanmina</v>
          </cell>
        </row>
        <row r="1725">
          <cell r="A1725" t="str">
            <v>LFARISRES-00441</v>
          </cell>
          <cell r="B1725" t="str">
            <v>RES-00441</v>
          </cell>
          <cell r="C1725" t="str">
            <v>N</v>
          </cell>
          <cell r="D1725" t="str">
            <v>Sanmina</v>
          </cell>
        </row>
        <row r="1726">
          <cell r="A1726" t="str">
            <v>LFARISRES-00443</v>
          </cell>
          <cell r="B1726" t="str">
            <v>RES-00443</v>
          </cell>
          <cell r="C1726" t="str">
            <v>N</v>
          </cell>
          <cell r="D1726" t="str">
            <v>Sanmina</v>
          </cell>
        </row>
        <row r="1727">
          <cell r="A1727" t="str">
            <v>LFARISRES-00445</v>
          </cell>
          <cell r="B1727" t="str">
            <v>RES-00445</v>
          </cell>
          <cell r="C1727" t="str">
            <v>N</v>
          </cell>
          <cell r="D1727" t="str">
            <v>Sanmina</v>
          </cell>
        </row>
        <row r="1728">
          <cell r="A1728" t="str">
            <v>LFARISRES-00446</v>
          </cell>
          <cell r="B1728" t="str">
            <v>RES-00446</v>
          </cell>
          <cell r="C1728" t="str">
            <v>N</v>
          </cell>
          <cell r="D1728" t="str">
            <v>Sanmina</v>
          </cell>
        </row>
        <row r="1729">
          <cell r="A1729" t="str">
            <v>LFARISRES-00448</v>
          </cell>
          <cell r="B1729" t="str">
            <v>RES-00448</v>
          </cell>
          <cell r="C1729" t="str">
            <v>N</v>
          </cell>
          <cell r="D1729" t="str">
            <v>Sanmina</v>
          </cell>
        </row>
        <row r="1730">
          <cell r="A1730" t="str">
            <v>LFARISRES-00450</v>
          </cell>
          <cell r="B1730" t="str">
            <v>RES-00450</v>
          </cell>
          <cell r="C1730" t="str">
            <v>N</v>
          </cell>
          <cell r="D1730" t="str">
            <v>Sanmina</v>
          </cell>
        </row>
        <row r="1731">
          <cell r="A1731" t="str">
            <v>LFARISRES-00451</v>
          </cell>
          <cell r="B1731" t="str">
            <v>RES-00451</v>
          </cell>
          <cell r="C1731" t="str">
            <v>N</v>
          </cell>
          <cell r="D1731" t="str">
            <v>Sanmina</v>
          </cell>
        </row>
        <row r="1732">
          <cell r="A1732" t="str">
            <v>LFARISRES-00457</v>
          </cell>
          <cell r="B1732" t="str">
            <v>RES-00457</v>
          </cell>
          <cell r="C1732" t="str">
            <v>N</v>
          </cell>
          <cell r="D1732" t="str">
            <v>Sanmina</v>
          </cell>
        </row>
        <row r="1733">
          <cell r="A1733" t="str">
            <v>LFARISRES-00460</v>
          </cell>
          <cell r="B1733" t="str">
            <v>RES-00460</v>
          </cell>
          <cell r="C1733" t="str">
            <v>N</v>
          </cell>
          <cell r="D1733" t="str">
            <v>Sanmina</v>
          </cell>
        </row>
        <row r="1734">
          <cell r="A1734" t="str">
            <v>LFARISRES-00463</v>
          </cell>
          <cell r="B1734" t="str">
            <v>RES-00463</v>
          </cell>
          <cell r="C1734" t="str">
            <v>N</v>
          </cell>
          <cell r="D1734" t="str">
            <v>Sanmina</v>
          </cell>
        </row>
        <row r="1735">
          <cell r="A1735" t="str">
            <v>LFARISRES-00464</v>
          </cell>
          <cell r="B1735" t="str">
            <v>RES-00464</v>
          </cell>
          <cell r="C1735" t="str">
            <v>N</v>
          </cell>
          <cell r="D1735" t="str">
            <v>Sanmina</v>
          </cell>
        </row>
        <row r="1736">
          <cell r="A1736" t="str">
            <v>LFARISRES-00465</v>
          </cell>
          <cell r="B1736" t="str">
            <v>RES-00465</v>
          </cell>
          <cell r="C1736" t="str">
            <v>N</v>
          </cell>
          <cell r="D1736" t="str">
            <v>Sanmina</v>
          </cell>
        </row>
        <row r="1737">
          <cell r="A1737" t="str">
            <v>LFARISRES-00466</v>
          </cell>
          <cell r="B1737" t="str">
            <v>RES-00466</v>
          </cell>
          <cell r="C1737" t="str">
            <v>N</v>
          </cell>
          <cell r="D1737" t="str">
            <v>Sanmina</v>
          </cell>
        </row>
        <row r="1738">
          <cell r="A1738" t="str">
            <v>LFARISRES-00468</v>
          </cell>
          <cell r="B1738" t="str">
            <v>RES-00468</v>
          </cell>
          <cell r="C1738" t="str">
            <v>N</v>
          </cell>
          <cell r="D1738" t="str">
            <v>Sanmina</v>
          </cell>
        </row>
        <row r="1739">
          <cell r="A1739" t="str">
            <v>LFARISRES-00470</v>
          </cell>
          <cell r="B1739" t="str">
            <v>RES-00470</v>
          </cell>
          <cell r="C1739" t="str">
            <v>N</v>
          </cell>
          <cell r="D1739" t="str">
            <v>Sanmina</v>
          </cell>
        </row>
        <row r="1740">
          <cell r="A1740" t="str">
            <v>LFARISRES-00471</v>
          </cell>
          <cell r="B1740" t="str">
            <v>RES-00471</v>
          </cell>
          <cell r="C1740" t="str">
            <v>N</v>
          </cell>
          <cell r="D1740" t="str">
            <v>Sanmina</v>
          </cell>
        </row>
        <row r="1741">
          <cell r="A1741" t="str">
            <v>LFARISRES-00474</v>
          </cell>
          <cell r="B1741" t="str">
            <v>RES-00474</v>
          </cell>
          <cell r="C1741" t="str">
            <v>N</v>
          </cell>
          <cell r="D1741" t="str">
            <v>Sanmina</v>
          </cell>
        </row>
        <row r="1742">
          <cell r="A1742" t="str">
            <v>LFARISRES-00475</v>
          </cell>
          <cell r="B1742" t="str">
            <v>RES-00475</v>
          </cell>
          <cell r="C1742" t="str">
            <v>N</v>
          </cell>
          <cell r="D1742" t="str">
            <v>Sanmina</v>
          </cell>
        </row>
        <row r="1743">
          <cell r="A1743" t="str">
            <v>LFARISRES-00476</v>
          </cell>
          <cell r="B1743" t="str">
            <v>RES-00476</v>
          </cell>
          <cell r="C1743" t="str">
            <v>N</v>
          </cell>
          <cell r="D1743" t="str">
            <v>Sanmina</v>
          </cell>
        </row>
        <row r="1744">
          <cell r="A1744" t="str">
            <v>LFARISRES-00477</v>
          </cell>
          <cell r="B1744" t="str">
            <v>RES-00477</v>
          </cell>
          <cell r="C1744" t="str">
            <v>N</v>
          </cell>
          <cell r="D1744" t="str">
            <v>Sanmina</v>
          </cell>
        </row>
        <row r="1745">
          <cell r="A1745" t="str">
            <v>LFARISRES-00479</v>
          </cell>
          <cell r="B1745" t="str">
            <v>RES-00479</v>
          </cell>
          <cell r="C1745" t="str">
            <v>N</v>
          </cell>
          <cell r="D1745" t="str">
            <v>Sanmina</v>
          </cell>
        </row>
        <row r="1746">
          <cell r="A1746" t="str">
            <v>LFARISRES-00482</v>
          </cell>
          <cell r="B1746" t="str">
            <v>RES-00482</v>
          </cell>
          <cell r="C1746" t="str">
            <v>N</v>
          </cell>
          <cell r="D1746" t="str">
            <v>Sanmina</v>
          </cell>
        </row>
        <row r="1747">
          <cell r="A1747" t="str">
            <v>LFARISRES-00483</v>
          </cell>
          <cell r="B1747" t="str">
            <v>RES-00483</v>
          </cell>
          <cell r="C1747" t="str">
            <v>N</v>
          </cell>
          <cell r="D1747" t="str">
            <v>Sanmina</v>
          </cell>
        </row>
        <row r="1748">
          <cell r="A1748" t="str">
            <v>LFARISRES-00484</v>
          </cell>
          <cell r="B1748" t="str">
            <v>RES-00484</v>
          </cell>
          <cell r="C1748" t="str">
            <v>N</v>
          </cell>
          <cell r="D1748" t="str">
            <v>Sanmina</v>
          </cell>
        </row>
        <row r="1749">
          <cell r="A1749" t="str">
            <v>LFARISRES-00485</v>
          </cell>
          <cell r="B1749" t="str">
            <v>RES-00485</v>
          </cell>
          <cell r="C1749" t="str">
            <v>N</v>
          </cell>
          <cell r="D1749" t="str">
            <v>Sanmina</v>
          </cell>
        </row>
        <row r="1750">
          <cell r="A1750" t="str">
            <v>LFARISRES-00486</v>
          </cell>
          <cell r="B1750" t="str">
            <v>RES-00486</v>
          </cell>
          <cell r="C1750" t="str">
            <v>N</v>
          </cell>
          <cell r="D1750" t="str">
            <v>Sanmina</v>
          </cell>
        </row>
        <row r="1751">
          <cell r="A1751" t="str">
            <v>LFARISRES-00487</v>
          </cell>
          <cell r="B1751" t="str">
            <v>RES-00487</v>
          </cell>
          <cell r="C1751" t="str">
            <v>N</v>
          </cell>
          <cell r="D1751" t="str">
            <v>Sanmina</v>
          </cell>
        </row>
        <row r="1752">
          <cell r="A1752" t="str">
            <v>LFARISRES-00490</v>
          </cell>
          <cell r="B1752" t="str">
            <v>RES-00490</v>
          </cell>
          <cell r="C1752" t="str">
            <v>N</v>
          </cell>
          <cell r="D1752" t="str">
            <v>Sanmina</v>
          </cell>
        </row>
        <row r="1753">
          <cell r="A1753" t="str">
            <v>LFARISRES-00491</v>
          </cell>
          <cell r="B1753" t="str">
            <v>RES-00491</v>
          </cell>
          <cell r="C1753" t="str">
            <v>N</v>
          </cell>
          <cell r="D1753" t="str">
            <v>Sanmina</v>
          </cell>
        </row>
        <row r="1754">
          <cell r="A1754" t="str">
            <v>LFARISRES-00492</v>
          </cell>
          <cell r="B1754" t="str">
            <v>RES-00492</v>
          </cell>
          <cell r="C1754" t="str">
            <v>N</v>
          </cell>
          <cell r="D1754" t="str">
            <v>Sanmina</v>
          </cell>
        </row>
        <row r="1755">
          <cell r="A1755" t="str">
            <v>LFARISRES-00494</v>
          </cell>
          <cell r="B1755" t="str">
            <v>RES-00494</v>
          </cell>
          <cell r="C1755" t="str">
            <v>N</v>
          </cell>
          <cell r="D1755" t="str">
            <v>Sanmina</v>
          </cell>
        </row>
        <row r="1756">
          <cell r="A1756" t="str">
            <v>LFARISRES-00495</v>
          </cell>
          <cell r="B1756" t="str">
            <v>RES-00495</v>
          </cell>
          <cell r="C1756" t="str">
            <v>N</v>
          </cell>
          <cell r="D1756" t="str">
            <v>Sanmina</v>
          </cell>
        </row>
        <row r="1757">
          <cell r="A1757" t="str">
            <v>LFARISRES-00496</v>
          </cell>
          <cell r="B1757" t="str">
            <v>RES-00496</v>
          </cell>
          <cell r="C1757" t="str">
            <v>N</v>
          </cell>
          <cell r="D1757" t="str">
            <v>Sanmina</v>
          </cell>
        </row>
        <row r="1758">
          <cell r="A1758" t="str">
            <v>LFARISRES-00498</v>
          </cell>
          <cell r="B1758" t="str">
            <v>RES-00498</v>
          </cell>
          <cell r="C1758" t="str">
            <v>N</v>
          </cell>
          <cell r="D1758" t="str">
            <v>Sanmina</v>
          </cell>
        </row>
        <row r="1759">
          <cell r="A1759" t="str">
            <v>LFARISRES-00500</v>
          </cell>
          <cell r="B1759" t="str">
            <v>RES-00500</v>
          </cell>
          <cell r="C1759" t="str">
            <v>N</v>
          </cell>
          <cell r="D1759" t="str">
            <v>Sanmina</v>
          </cell>
        </row>
        <row r="1760">
          <cell r="A1760" t="str">
            <v>LFARISRES-00502</v>
          </cell>
          <cell r="B1760" t="str">
            <v>RES-00502</v>
          </cell>
          <cell r="C1760" t="str">
            <v>N</v>
          </cell>
          <cell r="D1760" t="str">
            <v>Sanmina</v>
          </cell>
        </row>
        <row r="1761">
          <cell r="A1761" t="str">
            <v>LFARISRES-00505</v>
          </cell>
          <cell r="B1761" t="str">
            <v>RES-00505</v>
          </cell>
          <cell r="C1761" t="str">
            <v>N</v>
          </cell>
          <cell r="D1761" t="str">
            <v>Sanmina</v>
          </cell>
        </row>
        <row r="1762">
          <cell r="A1762" t="str">
            <v>LFARISRES-00506</v>
          </cell>
          <cell r="B1762" t="str">
            <v>RES-00506</v>
          </cell>
          <cell r="C1762" t="str">
            <v>N</v>
          </cell>
          <cell r="D1762" t="str">
            <v>Sanmina</v>
          </cell>
        </row>
        <row r="1763">
          <cell r="A1763" t="str">
            <v>LFARISRES-00507</v>
          </cell>
          <cell r="B1763" t="str">
            <v>RES-00507</v>
          </cell>
          <cell r="C1763" t="str">
            <v>N</v>
          </cell>
          <cell r="D1763" t="str">
            <v>Sanmina</v>
          </cell>
        </row>
        <row r="1764">
          <cell r="A1764" t="str">
            <v>LFARISRES-00508</v>
          </cell>
          <cell r="B1764" t="str">
            <v>RES-00508</v>
          </cell>
          <cell r="C1764" t="str">
            <v>N</v>
          </cell>
          <cell r="D1764" t="str">
            <v>Sanmina</v>
          </cell>
        </row>
        <row r="1765">
          <cell r="A1765" t="str">
            <v>LFARISRES-00509</v>
          </cell>
          <cell r="B1765" t="str">
            <v>RES-00509</v>
          </cell>
          <cell r="C1765" t="str">
            <v>N</v>
          </cell>
          <cell r="D1765" t="str">
            <v>Sanmina</v>
          </cell>
        </row>
        <row r="1766">
          <cell r="A1766" t="str">
            <v>LFARISRES-00510</v>
          </cell>
          <cell r="B1766" t="str">
            <v>RES-00510</v>
          </cell>
          <cell r="C1766" t="str">
            <v>N</v>
          </cell>
          <cell r="D1766" t="str">
            <v>Sanmina</v>
          </cell>
        </row>
        <row r="1767">
          <cell r="A1767" t="str">
            <v>LFARISRES-00512</v>
          </cell>
          <cell r="B1767" t="str">
            <v>RES-00512</v>
          </cell>
          <cell r="C1767" t="str">
            <v>N</v>
          </cell>
          <cell r="D1767" t="str">
            <v>Sanmina</v>
          </cell>
        </row>
        <row r="1768">
          <cell r="A1768" t="str">
            <v>LFARISRES-00514</v>
          </cell>
          <cell r="B1768" t="str">
            <v>RES-00514</v>
          </cell>
          <cell r="C1768" t="str">
            <v>N</v>
          </cell>
          <cell r="D1768" t="str">
            <v>Sanmina</v>
          </cell>
        </row>
        <row r="1769">
          <cell r="A1769" t="str">
            <v>LFARISRES-00515</v>
          </cell>
          <cell r="B1769" t="str">
            <v>RES-00515</v>
          </cell>
          <cell r="C1769" t="str">
            <v>N</v>
          </cell>
          <cell r="D1769" t="str">
            <v>Sanmina</v>
          </cell>
        </row>
        <row r="1770">
          <cell r="A1770" t="str">
            <v>LFARISRES-00517</v>
          </cell>
          <cell r="B1770" t="str">
            <v>RES-00517</v>
          </cell>
          <cell r="C1770" t="str">
            <v>N</v>
          </cell>
          <cell r="D1770" t="str">
            <v>Sanmina</v>
          </cell>
        </row>
        <row r="1771">
          <cell r="A1771" t="str">
            <v>LFARISRES-00518</v>
          </cell>
          <cell r="B1771" t="str">
            <v>RES-00518</v>
          </cell>
          <cell r="C1771" t="str">
            <v>N</v>
          </cell>
          <cell r="D1771" t="str">
            <v>Sanmina</v>
          </cell>
        </row>
        <row r="1772">
          <cell r="A1772" t="str">
            <v>LFARISRES-00519</v>
          </cell>
          <cell r="B1772" t="str">
            <v>RES-00519</v>
          </cell>
          <cell r="C1772" t="str">
            <v>N</v>
          </cell>
          <cell r="D1772" t="str">
            <v>Sanmina</v>
          </cell>
        </row>
        <row r="1773">
          <cell r="A1773" t="str">
            <v>LFARISRES-00520</v>
          </cell>
          <cell r="B1773" t="str">
            <v>RES-00520</v>
          </cell>
          <cell r="C1773" t="str">
            <v>N</v>
          </cell>
          <cell r="D1773" t="str">
            <v>Sanmina</v>
          </cell>
        </row>
        <row r="1774">
          <cell r="A1774" t="str">
            <v>LFARISRES-00522</v>
          </cell>
          <cell r="B1774" t="str">
            <v>RES-00522</v>
          </cell>
          <cell r="C1774" t="str">
            <v>N</v>
          </cell>
          <cell r="D1774" t="str">
            <v>Sanmina</v>
          </cell>
        </row>
        <row r="1775">
          <cell r="A1775" t="str">
            <v>LFARISRES-00523</v>
          </cell>
          <cell r="B1775" t="str">
            <v>RES-00523</v>
          </cell>
          <cell r="C1775" t="str">
            <v>N</v>
          </cell>
          <cell r="D1775" t="str">
            <v>Sanmina</v>
          </cell>
        </row>
        <row r="1776">
          <cell r="A1776" t="str">
            <v>LFARISRES-00527</v>
          </cell>
          <cell r="B1776" t="str">
            <v>RES-00527</v>
          </cell>
          <cell r="C1776" t="str">
            <v>N</v>
          </cell>
          <cell r="D1776" t="str">
            <v>Sanmina</v>
          </cell>
        </row>
        <row r="1777">
          <cell r="A1777" t="str">
            <v>LFARISRES-00530</v>
          </cell>
          <cell r="B1777" t="str">
            <v>RES-00530</v>
          </cell>
          <cell r="C1777" t="str">
            <v>N</v>
          </cell>
          <cell r="D1777" t="str">
            <v>Sanmina</v>
          </cell>
        </row>
        <row r="1778">
          <cell r="A1778" t="str">
            <v>LFARISRES-00544</v>
          </cell>
          <cell r="B1778" t="str">
            <v>RES-00544</v>
          </cell>
          <cell r="C1778" t="str">
            <v>N</v>
          </cell>
          <cell r="D1778" t="str">
            <v>Sanmina</v>
          </cell>
        </row>
        <row r="1779">
          <cell r="A1779" t="str">
            <v>LFARISRES-00545</v>
          </cell>
          <cell r="B1779" t="str">
            <v>RES-00545</v>
          </cell>
          <cell r="C1779" t="str">
            <v>N</v>
          </cell>
          <cell r="D1779" t="str">
            <v>Sanmina</v>
          </cell>
        </row>
        <row r="1780">
          <cell r="A1780" t="str">
            <v>LFARISRES-00549</v>
          </cell>
          <cell r="B1780" t="str">
            <v>RES-00549</v>
          </cell>
          <cell r="C1780" t="str">
            <v>N</v>
          </cell>
          <cell r="D1780" t="str">
            <v>Sanmina</v>
          </cell>
        </row>
        <row r="1781">
          <cell r="A1781" t="str">
            <v>LFARISRES-00550</v>
          </cell>
          <cell r="B1781" t="str">
            <v>RES-00550</v>
          </cell>
          <cell r="C1781" t="str">
            <v>N</v>
          </cell>
          <cell r="D1781" t="str">
            <v>Sanmina</v>
          </cell>
        </row>
        <row r="1782">
          <cell r="A1782" t="str">
            <v>LFARISRES-00560</v>
          </cell>
          <cell r="B1782" t="str">
            <v>RES-00560</v>
          </cell>
          <cell r="C1782" t="str">
            <v>N</v>
          </cell>
          <cell r="D1782" t="str">
            <v>Sanmina</v>
          </cell>
        </row>
        <row r="1783">
          <cell r="A1783" t="str">
            <v>LFARISRES-00564</v>
          </cell>
          <cell r="B1783" t="str">
            <v>RES-00564</v>
          </cell>
          <cell r="C1783" t="str">
            <v>N</v>
          </cell>
          <cell r="D1783" t="str">
            <v>Sanmina</v>
          </cell>
        </row>
        <row r="1784">
          <cell r="A1784" t="str">
            <v>LFARISRES-00567</v>
          </cell>
          <cell r="B1784" t="str">
            <v>RES-00567</v>
          </cell>
          <cell r="C1784" t="str">
            <v>N</v>
          </cell>
          <cell r="D1784" t="str">
            <v>Sanmina</v>
          </cell>
        </row>
        <row r="1785">
          <cell r="A1785" t="str">
            <v>LFARISRES-00570</v>
          </cell>
          <cell r="B1785" t="str">
            <v>RES-00570</v>
          </cell>
          <cell r="C1785" t="str">
            <v>N</v>
          </cell>
          <cell r="D1785" t="str">
            <v>Sanmina</v>
          </cell>
        </row>
        <row r="1786">
          <cell r="A1786" t="str">
            <v>LFARISRES-00571</v>
          </cell>
          <cell r="B1786" t="str">
            <v>RES-00571</v>
          </cell>
          <cell r="C1786" t="str">
            <v>N</v>
          </cell>
          <cell r="D1786" t="str">
            <v>Sanmina</v>
          </cell>
        </row>
        <row r="1787">
          <cell r="A1787" t="str">
            <v>LFARISRES-00581</v>
          </cell>
          <cell r="B1787" t="str">
            <v>RES-00581</v>
          </cell>
          <cell r="C1787" t="str">
            <v>N</v>
          </cell>
          <cell r="D1787" t="str">
            <v>Sanmina</v>
          </cell>
        </row>
        <row r="1788">
          <cell r="A1788" t="str">
            <v>LFARISRES-00587</v>
          </cell>
          <cell r="B1788" t="str">
            <v>RES-00587</v>
          </cell>
          <cell r="C1788" t="str">
            <v>N</v>
          </cell>
          <cell r="D1788" t="str">
            <v>Sanmina</v>
          </cell>
        </row>
        <row r="1789">
          <cell r="A1789" t="str">
            <v>LFARISRES-00602</v>
          </cell>
          <cell r="B1789" t="str">
            <v>RES-00602</v>
          </cell>
          <cell r="C1789" t="str">
            <v>N</v>
          </cell>
          <cell r="D1789" t="str">
            <v>Sanmina</v>
          </cell>
        </row>
        <row r="1790">
          <cell r="A1790" t="str">
            <v>LFARISRES-00603</v>
          </cell>
          <cell r="B1790" t="str">
            <v>RES-00603</v>
          </cell>
          <cell r="C1790" t="str">
            <v>N</v>
          </cell>
          <cell r="D1790" t="str">
            <v>Sanmina</v>
          </cell>
        </row>
        <row r="1791">
          <cell r="A1791" t="str">
            <v>LFARISRES-00612</v>
          </cell>
          <cell r="B1791" t="str">
            <v>RES-00612</v>
          </cell>
          <cell r="C1791" t="str">
            <v>N</v>
          </cell>
          <cell r="D1791" t="str">
            <v>Sanmina</v>
          </cell>
        </row>
        <row r="1792">
          <cell r="A1792" t="str">
            <v>LFARISRES-00613</v>
          </cell>
          <cell r="B1792" t="str">
            <v>RES-00613</v>
          </cell>
          <cell r="C1792" t="str">
            <v>N</v>
          </cell>
          <cell r="D1792" t="str">
            <v>Sanmina</v>
          </cell>
        </row>
        <row r="1793">
          <cell r="A1793" t="str">
            <v>LFARISTRN-00008</v>
          </cell>
          <cell r="B1793" t="str">
            <v>TRN-00008</v>
          </cell>
          <cell r="C1793" t="str">
            <v>N</v>
          </cell>
          <cell r="D1793" t="str">
            <v>Sanmina</v>
          </cell>
        </row>
        <row r="1794">
          <cell r="A1794" t="str">
            <v>LFARISTRN-00101</v>
          </cell>
          <cell r="B1794" t="str">
            <v>TRN-00101</v>
          </cell>
          <cell r="C1794" t="str">
            <v>N</v>
          </cell>
          <cell r="D1794" t="str">
            <v>Sanmina</v>
          </cell>
        </row>
        <row r="1795">
          <cell r="A1795" t="str">
            <v>LFARISTRN-00102</v>
          </cell>
          <cell r="B1795" t="str">
            <v>TRN-00102</v>
          </cell>
          <cell r="C1795" t="str">
            <v>N</v>
          </cell>
          <cell r="D1795" t="str">
            <v>Sanmina</v>
          </cell>
        </row>
        <row r="1796">
          <cell r="A1796" t="str">
            <v>LFARISTRN-00105</v>
          </cell>
          <cell r="B1796" t="str">
            <v>TRN-00105</v>
          </cell>
          <cell r="C1796" t="str">
            <v>N</v>
          </cell>
          <cell r="D1796" t="str">
            <v>Sanmina</v>
          </cell>
        </row>
        <row r="1797">
          <cell r="A1797" t="str">
            <v>LFARISTRN-00109</v>
          </cell>
          <cell r="B1797" t="str">
            <v>TRN-00109</v>
          </cell>
          <cell r="C1797" t="str">
            <v>N</v>
          </cell>
          <cell r="D1797" t="str">
            <v>Sanmina</v>
          </cell>
        </row>
        <row r="1798">
          <cell r="A1798" t="str">
            <v>LFARISTRN-00111</v>
          </cell>
          <cell r="B1798" t="str">
            <v>TRN-00111</v>
          </cell>
          <cell r="C1798" t="str">
            <v>N</v>
          </cell>
          <cell r="D1798" t="str">
            <v>Sanmina</v>
          </cell>
        </row>
        <row r="1799">
          <cell r="A1799" t="str">
            <v>LFARISTRN-00115</v>
          </cell>
          <cell r="B1799" t="str">
            <v>TRN-00115</v>
          </cell>
          <cell r="C1799" t="str">
            <v>N</v>
          </cell>
          <cell r="D1799" t="str">
            <v>Sanmina</v>
          </cell>
        </row>
        <row r="1800">
          <cell r="A1800" t="str">
            <v>LFARISTRN-00118</v>
          </cell>
          <cell r="B1800" t="str">
            <v>TRN-00118</v>
          </cell>
          <cell r="C1800" t="str">
            <v>N</v>
          </cell>
          <cell r="D1800" t="str">
            <v>Sanmina</v>
          </cell>
        </row>
        <row r="1801">
          <cell r="A1801" t="str">
            <v>LFARISTRN-00127</v>
          </cell>
          <cell r="B1801" t="str">
            <v>TRN-00127</v>
          </cell>
          <cell r="C1801" t="str">
            <v>N</v>
          </cell>
          <cell r="D1801" t="str">
            <v>Sanmina</v>
          </cell>
        </row>
        <row r="1802">
          <cell r="A1802" t="str">
            <v>LFARISTRN-00128</v>
          </cell>
          <cell r="B1802" t="str">
            <v>TRN-00128</v>
          </cell>
          <cell r="C1802" t="str">
            <v>N</v>
          </cell>
          <cell r="D1802" t="str">
            <v>Sanmina</v>
          </cell>
        </row>
        <row r="1803">
          <cell r="A1803" t="str">
            <v>LFARISTRN-00129</v>
          </cell>
          <cell r="B1803" t="str">
            <v>TRN-00129</v>
          </cell>
          <cell r="C1803" t="str">
            <v>N</v>
          </cell>
          <cell r="D1803" t="str">
            <v>Sanmina</v>
          </cell>
        </row>
        <row r="1804">
          <cell r="A1804" t="str">
            <v>LFARISTRN-00130</v>
          </cell>
          <cell r="B1804" t="str">
            <v>TRN-00130</v>
          </cell>
          <cell r="C1804" t="str">
            <v>N</v>
          </cell>
          <cell r="D1804" t="str">
            <v>Sanmina</v>
          </cell>
        </row>
        <row r="1805">
          <cell r="A1805" t="str">
            <v>LFARISTRN-00139</v>
          </cell>
          <cell r="B1805" t="str">
            <v>TRN-00139</v>
          </cell>
          <cell r="C1805" t="str">
            <v>N</v>
          </cell>
          <cell r="D1805" t="str">
            <v>Sanmina</v>
          </cell>
        </row>
        <row r="1806">
          <cell r="A1806" t="str">
            <v>LFARISTRN-00145</v>
          </cell>
          <cell r="B1806" t="str">
            <v>TRN-00145</v>
          </cell>
          <cell r="C1806" t="str">
            <v>N</v>
          </cell>
          <cell r="D1806" t="str">
            <v>Sanmina</v>
          </cell>
        </row>
        <row r="1807">
          <cell r="A1807" t="str">
            <v>LFARISTRN-00156</v>
          </cell>
          <cell r="B1807" t="str">
            <v>TRN-00156</v>
          </cell>
          <cell r="C1807" t="str">
            <v>N</v>
          </cell>
          <cell r="D1807" t="str">
            <v>Sanmina</v>
          </cell>
        </row>
        <row r="1808">
          <cell r="A1808" t="str">
            <v>LFARISTRN-00158</v>
          </cell>
          <cell r="B1808" t="str">
            <v>TRN-00158</v>
          </cell>
          <cell r="C1808" t="str">
            <v>N</v>
          </cell>
          <cell r="D1808" t="str">
            <v>Sanmina</v>
          </cell>
        </row>
        <row r="1809">
          <cell r="A1809" t="str">
            <v>LFARISTRN-00158-Q</v>
          </cell>
          <cell r="B1809" t="str">
            <v>TRN-00158</v>
          </cell>
          <cell r="C1809" t="str">
            <v>N</v>
          </cell>
          <cell r="D1809" t="str">
            <v>Sanmina</v>
          </cell>
        </row>
        <row r="1810">
          <cell r="A1810" t="str">
            <v>LFARISXFR-00001</v>
          </cell>
          <cell r="B1810" t="str">
            <v>XFR-00001</v>
          </cell>
          <cell r="C1810" t="str">
            <v>N</v>
          </cell>
          <cell r="D1810" t="str">
            <v>Sanmina</v>
          </cell>
        </row>
        <row r="1811">
          <cell r="A1811" t="str">
            <v>Sanmina Part Number</v>
          </cell>
          <cell r="B1811" t="str">
            <v>Arista Part Number</v>
          </cell>
          <cell r="C1811" t="str">
            <v>Cust. consign (Y/N)</v>
          </cell>
          <cell r="D1811" t="str">
            <v>Parts controlled by</v>
          </cell>
        </row>
        <row r="1812">
          <cell r="A1812" t="str">
            <v>LFARIASY-00092-03</v>
          </cell>
          <cell r="B1812" t="str">
            <v>ASY-00092-03</v>
          </cell>
          <cell r="C1812" t="str">
            <v>N</v>
          </cell>
          <cell r="D1812" t="str">
            <v>Arista</v>
          </cell>
        </row>
        <row r="1813">
          <cell r="A1813" t="str">
            <v>LFARIASY-00436-03</v>
          </cell>
          <cell r="B1813" t="str">
            <v>ASY-00436-03</v>
          </cell>
          <cell r="C1813" t="str">
            <v>N</v>
          </cell>
          <cell r="D1813" t="str">
            <v>Arista</v>
          </cell>
        </row>
        <row r="1814">
          <cell r="A1814" t="str">
            <v>LFARIASY-00657-04</v>
          </cell>
          <cell r="B1814" t="str">
            <v>ASY-00657-04</v>
          </cell>
          <cell r="C1814" t="str">
            <v>N</v>
          </cell>
          <cell r="D1814" t="str">
            <v>Arista</v>
          </cell>
        </row>
        <row r="1815">
          <cell r="A1815" t="str">
            <v>LFARISASY-00658-03</v>
          </cell>
          <cell r="B1815" t="str">
            <v>ASY-00658-03</v>
          </cell>
          <cell r="C1815" t="str">
            <v>N</v>
          </cell>
          <cell r="D1815" t="str">
            <v>Arista</v>
          </cell>
        </row>
        <row r="1816">
          <cell r="A1816" t="str">
            <v>LFARIASY-00680-08</v>
          </cell>
          <cell r="B1816" t="str">
            <v>ASY-00680-08</v>
          </cell>
          <cell r="C1816" t="str">
            <v>N</v>
          </cell>
          <cell r="D1816" t="str">
            <v>Arista</v>
          </cell>
        </row>
        <row r="1817">
          <cell r="A1817" t="str">
            <v>LFARIASY-00685-04</v>
          </cell>
          <cell r="B1817" t="str">
            <v>ASY-00685-04</v>
          </cell>
          <cell r="C1817" t="str">
            <v>N</v>
          </cell>
          <cell r="D1817" t="str">
            <v>Arista</v>
          </cell>
        </row>
        <row r="1818">
          <cell r="A1818" t="str">
            <v>LFARIASY-00686-06</v>
          </cell>
          <cell r="B1818" t="str">
            <v>ASY-00686-06</v>
          </cell>
          <cell r="C1818" t="str">
            <v>N</v>
          </cell>
          <cell r="D1818" t="str">
            <v>Arista</v>
          </cell>
        </row>
        <row r="1819">
          <cell r="A1819" t="str">
            <v>LFARIASY-00690-11</v>
          </cell>
          <cell r="B1819" t="str">
            <v>ASY-00690-11</v>
          </cell>
          <cell r="C1819" t="str">
            <v>N</v>
          </cell>
          <cell r="D1819" t="str">
            <v>Arista</v>
          </cell>
        </row>
        <row r="1820">
          <cell r="A1820" t="str">
            <v>LFARISASY-00715-01</v>
          </cell>
          <cell r="B1820" t="str">
            <v>ASY-00715-01</v>
          </cell>
          <cell r="C1820" t="str">
            <v>N</v>
          </cell>
          <cell r="D1820" t="str">
            <v>Arista</v>
          </cell>
        </row>
        <row r="1821">
          <cell r="A1821" t="str">
            <v>LFARIASY-00741-09</v>
          </cell>
          <cell r="B1821" t="str">
            <v>ASY-00741-09</v>
          </cell>
          <cell r="C1821" t="str">
            <v>N</v>
          </cell>
          <cell r="D1821" t="str">
            <v>Arista</v>
          </cell>
        </row>
        <row r="1822">
          <cell r="A1822" t="str">
            <v>LFARIASY-00839-06</v>
          </cell>
          <cell r="B1822" t="str">
            <v>ASY-00839-06</v>
          </cell>
          <cell r="C1822" t="str">
            <v>N</v>
          </cell>
          <cell r="D1822" t="str">
            <v>Arista</v>
          </cell>
        </row>
        <row r="1823">
          <cell r="A1823" t="str">
            <v>LFARIASY-00841-06</v>
          </cell>
          <cell r="B1823" t="str">
            <v>ASY-00841-06</v>
          </cell>
          <cell r="C1823" t="str">
            <v>N</v>
          </cell>
          <cell r="D1823" t="str">
            <v>Arista</v>
          </cell>
        </row>
        <row r="1824">
          <cell r="A1824" t="str">
            <v>LFARIASY-00846-01</v>
          </cell>
          <cell r="B1824" t="str">
            <v>ASY-00846-01</v>
          </cell>
          <cell r="C1824" t="str">
            <v>N</v>
          </cell>
          <cell r="D1824" t="str">
            <v>Arista</v>
          </cell>
        </row>
        <row r="1825">
          <cell r="A1825" t="str">
            <v>LFARIASY-01039-05</v>
          </cell>
          <cell r="B1825" t="str">
            <v>ASY-01039-05</v>
          </cell>
          <cell r="C1825" t="str">
            <v>N</v>
          </cell>
          <cell r="D1825" t="str">
            <v>Arista</v>
          </cell>
        </row>
        <row r="1826">
          <cell r="A1826" t="str">
            <v>LFARIASY-01040-03</v>
          </cell>
          <cell r="B1826" t="str">
            <v>ASY-01040-03</v>
          </cell>
          <cell r="C1826" t="str">
            <v>N</v>
          </cell>
          <cell r="D1826" t="str">
            <v>Arista</v>
          </cell>
        </row>
        <row r="1827">
          <cell r="A1827" t="str">
            <v>LFARIASY-01256-01</v>
          </cell>
          <cell r="B1827" t="str">
            <v>ASY-01256-01</v>
          </cell>
          <cell r="C1827" t="str">
            <v>N</v>
          </cell>
          <cell r="D1827" t="str">
            <v>Arista</v>
          </cell>
        </row>
        <row r="1828">
          <cell r="A1828" t="str">
            <v>LFARIASY-01307-01</v>
          </cell>
          <cell r="B1828" t="str">
            <v>ASY-01307-01</v>
          </cell>
          <cell r="C1828" t="str">
            <v>N</v>
          </cell>
          <cell r="D1828" t="str">
            <v>Arista</v>
          </cell>
        </row>
        <row r="1829">
          <cell r="A1829" t="str">
            <v>LFARIASY-01530-01</v>
          </cell>
          <cell r="B1829" t="str">
            <v>ASY-01530-01</v>
          </cell>
          <cell r="C1829" t="str">
            <v>N</v>
          </cell>
          <cell r="D1829" t="str">
            <v>Arista</v>
          </cell>
        </row>
        <row r="1830">
          <cell r="A1830" t="str">
            <v>LFARIASY-01602-04</v>
          </cell>
          <cell r="B1830" t="str">
            <v>ASY-01602-04</v>
          </cell>
          <cell r="C1830" t="str">
            <v>N</v>
          </cell>
          <cell r="D1830" t="str">
            <v>Arista</v>
          </cell>
        </row>
        <row r="1831">
          <cell r="A1831" t="str">
            <v>LFARIASY-01638-10</v>
          </cell>
          <cell r="B1831" t="str">
            <v>ASY-01638-10</v>
          </cell>
          <cell r="C1831" t="str">
            <v>N</v>
          </cell>
          <cell r="D1831" t="str">
            <v>Arista</v>
          </cell>
        </row>
        <row r="1832">
          <cell r="A1832" t="str">
            <v>LFARIASY-01705-02</v>
          </cell>
          <cell r="B1832" t="str">
            <v>ASY-01705-02</v>
          </cell>
          <cell r="C1832" t="str">
            <v>N</v>
          </cell>
          <cell r="D1832" t="str">
            <v>Arista</v>
          </cell>
        </row>
        <row r="1833">
          <cell r="A1833" t="str">
            <v>LFARIASY-01726-14</v>
          </cell>
          <cell r="B1833" t="str">
            <v>ASY-01726-14</v>
          </cell>
          <cell r="C1833" t="str">
            <v>N</v>
          </cell>
          <cell r="D1833" t="str">
            <v>Arista</v>
          </cell>
        </row>
        <row r="1834">
          <cell r="A1834" t="str">
            <v>LFARIASY-01739-01</v>
          </cell>
          <cell r="B1834" t="str">
            <v>ASY-01739-01</v>
          </cell>
          <cell r="C1834" t="str">
            <v>N</v>
          </cell>
          <cell r="D1834" t="str">
            <v>Arista</v>
          </cell>
        </row>
        <row r="1835">
          <cell r="A1835" t="str">
            <v>LFARIASY-01832-02</v>
          </cell>
          <cell r="B1835" t="str">
            <v>ASY-01832-02</v>
          </cell>
          <cell r="C1835" t="str">
            <v>N</v>
          </cell>
          <cell r="D1835" t="str">
            <v>Arista</v>
          </cell>
        </row>
        <row r="1836">
          <cell r="A1836" t="str">
            <v>LFARIASY-01839-02</v>
          </cell>
          <cell r="B1836" t="str">
            <v>ASY-01839-02</v>
          </cell>
          <cell r="C1836" t="str">
            <v>N</v>
          </cell>
          <cell r="D1836" t="str">
            <v>Arista</v>
          </cell>
        </row>
        <row r="1837">
          <cell r="A1837" t="str">
            <v>LFARIASY-01843-01</v>
          </cell>
          <cell r="B1837" t="str">
            <v>ASY-01843-01</v>
          </cell>
          <cell r="C1837" t="str">
            <v>N</v>
          </cell>
          <cell r="D1837" t="str">
            <v>Arista</v>
          </cell>
        </row>
        <row r="1838">
          <cell r="A1838" t="str">
            <v>LFARIASY-01845-01</v>
          </cell>
          <cell r="B1838" t="str">
            <v>ASY-01845-01</v>
          </cell>
          <cell r="C1838" t="str">
            <v>N</v>
          </cell>
          <cell r="D1838" t="str">
            <v>Arista</v>
          </cell>
        </row>
        <row r="1839">
          <cell r="A1839" t="str">
            <v>LFARIASY-01892-01</v>
          </cell>
          <cell r="B1839" t="str">
            <v>ASY-01892-01</v>
          </cell>
          <cell r="C1839" t="str">
            <v>N</v>
          </cell>
          <cell r="D1839" t="str">
            <v>Arista</v>
          </cell>
        </row>
        <row r="1840">
          <cell r="A1840" t="str">
            <v>LFARIASY-01893-06</v>
          </cell>
          <cell r="B1840" t="str">
            <v>ASY-01893-06</v>
          </cell>
          <cell r="C1840" t="str">
            <v>N</v>
          </cell>
          <cell r="D1840" t="str">
            <v>Arista</v>
          </cell>
        </row>
        <row r="1841">
          <cell r="A1841" t="str">
            <v>LFARIASY-01986-01</v>
          </cell>
          <cell r="B1841" t="str">
            <v>ASY-01986-01</v>
          </cell>
          <cell r="C1841" t="str">
            <v>N</v>
          </cell>
          <cell r="D1841" t="str">
            <v>Arista</v>
          </cell>
        </row>
        <row r="1842">
          <cell r="A1842" t="str">
            <v>LFARIASY-02018-02</v>
          </cell>
          <cell r="B1842" t="str">
            <v>ASY-02018-02</v>
          </cell>
          <cell r="C1842" t="str">
            <v>N</v>
          </cell>
          <cell r="D1842" t="str">
            <v>Arista</v>
          </cell>
        </row>
        <row r="1843">
          <cell r="A1843" t="str">
            <v>LFARIASY-02018-03</v>
          </cell>
          <cell r="B1843" t="str">
            <v>ASY-02018-03</v>
          </cell>
          <cell r="C1843" t="str">
            <v>N</v>
          </cell>
          <cell r="D1843" t="str">
            <v>Arista</v>
          </cell>
        </row>
        <row r="1844">
          <cell r="A1844" t="str">
            <v>LFARIASY-02030-01</v>
          </cell>
          <cell r="B1844" t="str">
            <v>ASY-02030-01</v>
          </cell>
          <cell r="C1844" t="str">
            <v>N</v>
          </cell>
          <cell r="D1844" t="str">
            <v>Arista</v>
          </cell>
        </row>
        <row r="1845">
          <cell r="A1845" t="str">
            <v>LFARIASY-02036-02</v>
          </cell>
          <cell r="B1845" t="str">
            <v>ASY-02036-02</v>
          </cell>
          <cell r="C1845" t="str">
            <v>N</v>
          </cell>
          <cell r="D1845" t="str">
            <v>Arista</v>
          </cell>
        </row>
        <row r="1846">
          <cell r="A1846" t="str">
            <v>LFARIASY-02056-01</v>
          </cell>
          <cell r="B1846" t="str">
            <v>ASY-02056-01</v>
          </cell>
          <cell r="C1846" t="str">
            <v>N</v>
          </cell>
          <cell r="D1846" t="str">
            <v>Arista</v>
          </cell>
        </row>
        <row r="1847">
          <cell r="A1847" t="str">
            <v>LFARIASY-02188-01</v>
          </cell>
          <cell r="B1847" t="str">
            <v>ASY-02188-01</v>
          </cell>
          <cell r="C1847" t="str">
            <v>N</v>
          </cell>
          <cell r="D1847" t="str">
            <v>Arista</v>
          </cell>
        </row>
        <row r="1848">
          <cell r="A1848" t="str">
            <v>LFARISASY-02274-01</v>
          </cell>
          <cell r="B1848" t="str">
            <v>ASY-02274-01</v>
          </cell>
          <cell r="C1848" t="str">
            <v>N</v>
          </cell>
          <cell r="D1848" t="str">
            <v>Arista</v>
          </cell>
        </row>
        <row r="1849">
          <cell r="A1849" t="str">
            <v>LFARIASY-02285-01</v>
          </cell>
          <cell r="B1849" t="str">
            <v>ASY-02285-01</v>
          </cell>
          <cell r="C1849" t="str">
            <v>N</v>
          </cell>
          <cell r="D1849" t="str">
            <v>Arista</v>
          </cell>
        </row>
        <row r="1850">
          <cell r="A1850" t="str">
            <v>LFARIASY-02286-06</v>
          </cell>
          <cell r="B1850" t="str">
            <v>ASY-02286-06</v>
          </cell>
          <cell r="C1850" t="str">
            <v>N</v>
          </cell>
          <cell r="D1850" t="str">
            <v>Arista</v>
          </cell>
        </row>
        <row r="1851">
          <cell r="A1851" t="str">
            <v>LFARIASY-02294-01</v>
          </cell>
          <cell r="B1851" t="str">
            <v>ASY-02294-01</v>
          </cell>
          <cell r="C1851" t="str">
            <v>N</v>
          </cell>
          <cell r="D1851" t="str">
            <v>Arista</v>
          </cell>
        </row>
        <row r="1852">
          <cell r="A1852" t="str">
            <v>LFARIASY-02310-08</v>
          </cell>
          <cell r="B1852" t="str">
            <v>ASY-02310-08</v>
          </cell>
          <cell r="C1852" t="str">
            <v>N</v>
          </cell>
          <cell r="D1852" t="str">
            <v>Arista</v>
          </cell>
        </row>
        <row r="1853">
          <cell r="A1853" t="str">
            <v>LFARIASY-02461-05</v>
          </cell>
          <cell r="B1853" t="str">
            <v>ASY-02461-05</v>
          </cell>
          <cell r="C1853" t="str">
            <v>N</v>
          </cell>
          <cell r="D1853" t="str">
            <v>Arista</v>
          </cell>
        </row>
        <row r="1854">
          <cell r="A1854" t="str">
            <v>LFARIASY-02466-04</v>
          </cell>
          <cell r="B1854" t="str">
            <v>ASY-02466-04</v>
          </cell>
          <cell r="C1854" t="str">
            <v>N</v>
          </cell>
          <cell r="D1854" t="str">
            <v>Arista</v>
          </cell>
        </row>
        <row r="1855">
          <cell r="A1855" t="str">
            <v>LFARIASY-02481-03</v>
          </cell>
          <cell r="B1855" t="str">
            <v>ASY-02481-03</v>
          </cell>
          <cell r="C1855" t="str">
            <v>N</v>
          </cell>
          <cell r="D1855" t="str">
            <v>Arista</v>
          </cell>
        </row>
        <row r="1856">
          <cell r="A1856" t="str">
            <v>LFARIASY-02506-01</v>
          </cell>
          <cell r="B1856" t="str">
            <v>ASY-02506-01</v>
          </cell>
          <cell r="C1856" t="str">
            <v>N</v>
          </cell>
          <cell r="D1856" t="str">
            <v>Arista</v>
          </cell>
        </row>
        <row r="1857">
          <cell r="A1857" t="str">
            <v>LFARIASY-02568-03</v>
          </cell>
          <cell r="B1857" t="str">
            <v>ASY-02568-03</v>
          </cell>
          <cell r="C1857" t="str">
            <v>N</v>
          </cell>
          <cell r="D1857" t="str">
            <v>Arista</v>
          </cell>
        </row>
        <row r="1858">
          <cell r="A1858" t="str">
            <v>LFARIASY-02587-02</v>
          </cell>
          <cell r="B1858" t="str">
            <v>ASY-02587-02</v>
          </cell>
          <cell r="C1858" t="str">
            <v>N</v>
          </cell>
          <cell r="D1858" t="str">
            <v>Arista</v>
          </cell>
        </row>
        <row r="1859">
          <cell r="A1859" t="str">
            <v>LFARIASY-02596-01</v>
          </cell>
          <cell r="B1859" t="str">
            <v>ASY-02596-01</v>
          </cell>
          <cell r="C1859" t="str">
            <v>N</v>
          </cell>
          <cell r="D1859" t="str">
            <v>Arista</v>
          </cell>
        </row>
        <row r="1860">
          <cell r="A1860" t="str">
            <v>LFARIASY-02598-02</v>
          </cell>
          <cell r="B1860" t="str">
            <v>ASY-02598-02</v>
          </cell>
          <cell r="C1860" t="str">
            <v>N</v>
          </cell>
          <cell r="D1860" t="str">
            <v>Arista</v>
          </cell>
        </row>
        <row r="1861">
          <cell r="A1861" t="str">
            <v>LFARIASY-02646-07</v>
          </cell>
          <cell r="B1861" t="str">
            <v>ASY-02646-07</v>
          </cell>
          <cell r="C1861" t="str">
            <v>N</v>
          </cell>
          <cell r="D1861" t="str">
            <v>Arista</v>
          </cell>
        </row>
        <row r="1862">
          <cell r="A1862" t="str">
            <v>LFARIASY-02784-02</v>
          </cell>
          <cell r="B1862" t="str">
            <v>ASY-02784-02</v>
          </cell>
          <cell r="C1862" t="str">
            <v>N</v>
          </cell>
          <cell r="D1862" t="str">
            <v>Arista</v>
          </cell>
        </row>
        <row r="1863">
          <cell r="A1863" t="str">
            <v>LFARIASY-03033-02</v>
          </cell>
          <cell r="B1863" t="str">
            <v>ASY-03033-02</v>
          </cell>
          <cell r="C1863" t="str">
            <v>N</v>
          </cell>
          <cell r="D1863" t="str">
            <v>Arista</v>
          </cell>
        </row>
        <row r="1864">
          <cell r="A1864" t="str">
            <v>LFARIASY-03034-02</v>
          </cell>
          <cell r="B1864" t="str">
            <v>ASY-03034-02</v>
          </cell>
          <cell r="C1864" t="str">
            <v>N</v>
          </cell>
          <cell r="D1864" t="str">
            <v>Arista</v>
          </cell>
        </row>
        <row r="1865">
          <cell r="A1865" t="str">
            <v>LFARIASY-03034-04</v>
          </cell>
          <cell r="B1865" t="str">
            <v>ASY-03034-04</v>
          </cell>
          <cell r="C1865" t="str">
            <v>N</v>
          </cell>
          <cell r="D1865" t="str">
            <v>Arista</v>
          </cell>
        </row>
        <row r="1866">
          <cell r="A1866" t="str">
            <v>LFARIASY-03245-01-Q</v>
          </cell>
          <cell r="B1866" t="str">
            <v>ASY-03245-01</v>
          </cell>
          <cell r="C1866" t="str">
            <v>N</v>
          </cell>
          <cell r="D1866" t="str">
            <v>Arista</v>
          </cell>
        </row>
        <row r="1867">
          <cell r="A1867" t="str">
            <v>LFARIASY-03294-03-Q</v>
          </cell>
          <cell r="B1867" t="str">
            <v>ASY-03294-03</v>
          </cell>
          <cell r="C1867" t="str">
            <v>N</v>
          </cell>
          <cell r="D1867" t="str">
            <v>Arista</v>
          </cell>
        </row>
        <row r="1868">
          <cell r="A1868" t="str">
            <v>LFARIASY-03300-04-Q</v>
          </cell>
          <cell r="B1868" t="str">
            <v>ASY-03300-04</v>
          </cell>
          <cell r="C1868" t="str">
            <v>N</v>
          </cell>
          <cell r="D1868" t="str">
            <v>Arista</v>
          </cell>
        </row>
        <row r="1869">
          <cell r="A1869" t="str">
            <v>LFARIASY-03300-05-Q</v>
          </cell>
          <cell r="B1869" t="str">
            <v>ASY-03300-05</v>
          </cell>
          <cell r="C1869" t="str">
            <v>N</v>
          </cell>
          <cell r="D1869" t="str">
            <v>Arista</v>
          </cell>
        </row>
        <row r="1870">
          <cell r="A1870" t="str">
            <v>LFARIASY-03316-01-Q</v>
          </cell>
          <cell r="B1870" t="str">
            <v>ASY-03316-01</v>
          </cell>
          <cell r="C1870" t="str">
            <v>N</v>
          </cell>
          <cell r="D1870" t="str">
            <v>Arista</v>
          </cell>
        </row>
        <row r="1871">
          <cell r="A1871" t="str">
            <v>LFARIASY-03328-02</v>
          </cell>
          <cell r="B1871" t="str">
            <v>ASY-03328-02</v>
          </cell>
          <cell r="C1871" t="str">
            <v>N</v>
          </cell>
          <cell r="D1871" t="str">
            <v>Arista</v>
          </cell>
        </row>
        <row r="1872">
          <cell r="A1872" t="str">
            <v>LFARIASY-03362-01</v>
          </cell>
          <cell r="B1872" t="str">
            <v>ASY-03362-01</v>
          </cell>
          <cell r="C1872" t="str">
            <v>N</v>
          </cell>
          <cell r="D1872" t="str">
            <v>Arista</v>
          </cell>
        </row>
        <row r="1873">
          <cell r="A1873" t="str">
            <v>LFARIASY-03491-02</v>
          </cell>
          <cell r="B1873" t="str">
            <v>ASY-03491-02</v>
          </cell>
          <cell r="C1873" t="str">
            <v>N</v>
          </cell>
          <cell r="D1873" t="str">
            <v>Arista</v>
          </cell>
        </row>
        <row r="1874">
          <cell r="A1874" t="str">
            <v>LFARIASY-03503-04-Q</v>
          </cell>
          <cell r="B1874" t="str">
            <v>ASY-03503-04</v>
          </cell>
          <cell r="C1874" t="str">
            <v>N</v>
          </cell>
          <cell r="D1874" t="str">
            <v>Arista</v>
          </cell>
        </row>
        <row r="1875">
          <cell r="A1875" t="str">
            <v>LFARIASY-03503-05-Q</v>
          </cell>
          <cell r="B1875" t="str">
            <v>ASY-03503-05</v>
          </cell>
          <cell r="C1875" t="str">
            <v>N</v>
          </cell>
          <cell r="D1875" t="str">
            <v>Arista</v>
          </cell>
        </row>
        <row r="1876">
          <cell r="A1876" t="str">
            <v>LFARIASY-03515-01</v>
          </cell>
          <cell r="B1876" t="str">
            <v>ASY-03515-01</v>
          </cell>
          <cell r="C1876" t="str">
            <v>N</v>
          </cell>
          <cell r="D1876" t="str">
            <v>Arista</v>
          </cell>
        </row>
        <row r="1877">
          <cell r="A1877" t="str">
            <v>LFARIASY-03605-01-Q</v>
          </cell>
          <cell r="B1877" t="str">
            <v>ASY-03605-01</v>
          </cell>
          <cell r="C1877" t="str">
            <v>N</v>
          </cell>
          <cell r="D1877" t="str">
            <v>Arista</v>
          </cell>
        </row>
        <row r="1878">
          <cell r="A1878" t="str">
            <v>LFARIASY-03634-01-Q</v>
          </cell>
          <cell r="B1878" t="str">
            <v>ASY-03634-01</v>
          </cell>
          <cell r="C1878" t="str">
            <v>N</v>
          </cell>
          <cell r="D1878" t="str">
            <v>Arista</v>
          </cell>
        </row>
        <row r="1879">
          <cell r="A1879" t="str">
            <v>LFARIASY-03682-01</v>
          </cell>
          <cell r="B1879" t="str">
            <v>ASY-03682-01</v>
          </cell>
          <cell r="C1879" t="str">
            <v>N</v>
          </cell>
          <cell r="D1879" t="str">
            <v>Arista</v>
          </cell>
        </row>
        <row r="1880">
          <cell r="A1880" t="str">
            <v>LFARIASY-03721-01-Q</v>
          </cell>
          <cell r="B1880" t="str">
            <v>ASY-03721-01</v>
          </cell>
          <cell r="C1880" t="str">
            <v>N</v>
          </cell>
          <cell r="D1880" t="str">
            <v>Arista</v>
          </cell>
        </row>
        <row r="1881">
          <cell r="A1881" t="str">
            <v>LFARIASY-04083-01-Q</v>
          </cell>
          <cell r="B1881" t="str">
            <v>ASY-04083-01</v>
          </cell>
          <cell r="C1881" t="str">
            <v>N</v>
          </cell>
          <cell r="D1881" t="str">
            <v>Arista</v>
          </cell>
        </row>
        <row r="1882">
          <cell r="A1882" t="str">
            <v>LFARIASY-04155-01-Q</v>
          </cell>
          <cell r="B1882" t="str">
            <v>ASY-04155-01</v>
          </cell>
          <cell r="C1882" t="str">
            <v>N</v>
          </cell>
          <cell r="D1882" t="str">
            <v>Arista</v>
          </cell>
        </row>
        <row r="1883">
          <cell r="A1883" t="str">
            <v>LFARIASY-04155-02-Q</v>
          </cell>
          <cell r="B1883" t="str">
            <v>ASY-04155-02</v>
          </cell>
          <cell r="C1883" t="str">
            <v>N</v>
          </cell>
          <cell r="D1883" t="str">
            <v>Arista</v>
          </cell>
        </row>
        <row r="1884">
          <cell r="A1884" t="str">
            <v>LFARIASY-04348-02-Q</v>
          </cell>
          <cell r="B1884" t="str">
            <v>ASY-04348-02</v>
          </cell>
          <cell r="C1884" t="str">
            <v>N</v>
          </cell>
          <cell r="D1884" t="str">
            <v>Arista</v>
          </cell>
        </row>
        <row r="1885">
          <cell r="A1885" t="str">
            <v>LFARICBL-00002</v>
          </cell>
          <cell r="B1885" t="str">
            <v>CBL-00002</v>
          </cell>
          <cell r="C1885" t="str">
            <v>N</v>
          </cell>
          <cell r="D1885" t="str">
            <v>Arista</v>
          </cell>
        </row>
        <row r="1886">
          <cell r="A1886" t="str">
            <v>LFARICBL-00100</v>
          </cell>
          <cell r="B1886" t="str">
            <v>CBL-00100</v>
          </cell>
          <cell r="C1886" t="str">
            <v>N</v>
          </cell>
          <cell r="D1886" t="str">
            <v>Arista</v>
          </cell>
        </row>
        <row r="1887">
          <cell r="A1887" t="str">
            <v>LFARICBL-00170-03</v>
          </cell>
          <cell r="B1887" t="str">
            <v>CBL-00170-03</v>
          </cell>
          <cell r="C1887" t="str">
            <v>N</v>
          </cell>
          <cell r="D1887" t="str">
            <v>Arista</v>
          </cell>
        </row>
        <row r="1888">
          <cell r="A1888" t="str">
            <v>LFARICBL-00188-01</v>
          </cell>
          <cell r="B1888" t="str">
            <v>CBL-00188-01</v>
          </cell>
          <cell r="C1888" t="str">
            <v>N</v>
          </cell>
          <cell r="D1888" t="str">
            <v>Arista</v>
          </cell>
        </row>
        <row r="1889">
          <cell r="A1889" t="str">
            <v>LFARICBL-00190-01</v>
          </cell>
          <cell r="B1889" t="str">
            <v>CBL-00190-01</v>
          </cell>
          <cell r="C1889" t="str">
            <v>N</v>
          </cell>
          <cell r="D1889" t="str">
            <v>Arista</v>
          </cell>
        </row>
        <row r="1890">
          <cell r="A1890" t="str">
            <v>LFARICBL-00288-04</v>
          </cell>
          <cell r="B1890" t="str">
            <v>CBL-00288-04</v>
          </cell>
          <cell r="C1890" t="str">
            <v>N</v>
          </cell>
          <cell r="D1890" t="str">
            <v>Arista</v>
          </cell>
        </row>
        <row r="1891">
          <cell r="A1891" t="str">
            <v>LFARICBL-00290-04</v>
          </cell>
          <cell r="B1891" t="str">
            <v>CBL-00290-04</v>
          </cell>
          <cell r="C1891" t="str">
            <v>N</v>
          </cell>
          <cell r="D1891" t="str">
            <v>Arista</v>
          </cell>
        </row>
        <row r="1892">
          <cell r="A1892" t="str">
            <v>LFARICBL-00296-04</v>
          </cell>
          <cell r="B1892" t="str">
            <v>CBL-00296-04</v>
          </cell>
          <cell r="C1892" t="str">
            <v>N</v>
          </cell>
          <cell r="D1892" t="str">
            <v>Arista</v>
          </cell>
        </row>
        <row r="1893">
          <cell r="A1893" t="str">
            <v>LFARICBL-00310-01</v>
          </cell>
          <cell r="B1893" t="str">
            <v>CBL-00310-01</v>
          </cell>
          <cell r="C1893" t="str">
            <v>N</v>
          </cell>
          <cell r="D1893" t="str">
            <v>Arista</v>
          </cell>
        </row>
        <row r="1894">
          <cell r="A1894" t="str">
            <v>LFARICBL-00336-02-Q</v>
          </cell>
          <cell r="B1894" t="str">
            <v>CBL-00336-02</v>
          </cell>
          <cell r="C1894" t="str">
            <v>N</v>
          </cell>
          <cell r="D1894" t="str">
            <v>Arista</v>
          </cell>
        </row>
        <row r="1895">
          <cell r="A1895" t="str">
            <v>LFARICBL-00369-01</v>
          </cell>
          <cell r="B1895" t="str">
            <v>CBL-00369-01</v>
          </cell>
          <cell r="C1895" t="str">
            <v>N</v>
          </cell>
          <cell r="D1895" t="str">
            <v>Arista</v>
          </cell>
        </row>
        <row r="1896">
          <cell r="A1896" t="str">
            <v>LFARICBL-00370-02</v>
          </cell>
          <cell r="B1896" t="str">
            <v>CBL-00370-02</v>
          </cell>
          <cell r="C1896" t="str">
            <v>N</v>
          </cell>
          <cell r="D1896" t="str">
            <v>Arista</v>
          </cell>
        </row>
        <row r="1897">
          <cell r="A1897" t="str">
            <v>LFARICBL-00373-01</v>
          </cell>
          <cell r="B1897" t="str">
            <v>CBL-00373-01</v>
          </cell>
          <cell r="C1897" t="str">
            <v>N</v>
          </cell>
          <cell r="D1897" t="str">
            <v>Arista</v>
          </cell>
        </row>
        <row r="1898">
          <cell r="A1898" t="str">
            <v>LFARICBL-00376-01</v>
          </cell>
          <cell r="B1898" t="str">
            <v>CBL-00376-01</v>
          </cell>
          <cell r="C1898" t="str">
            <v>N</v>
          </cell>
          <cell r="D1898" t="str">
            <v>Arista</v>
          </cell>
        </row>
        <row r="1899">
          <cell r="A1899" t="str">
            <v>LFARICBL-00398-01-Q</v>
          </cell>
          <cell r="B1899" t="str">
            <v>CBL-00398-01</v>
          </cell>
          <cell r="C1899" t="str">
            <v>N</v>
          </cell>
          <cell r="D1899" t="str">
            <v>Arista</v>
          </cell>
        </row>
        <row r="1900">
          <cell r="A1900" t="str">
            <v>LFARICBL-00433-01-Q</v>
          </cell>
          <cell r="B1900" t="str">
            <v>CBL-00433-01</v>
          </cell>
          <cell r="C1900" t="str">
            <v>N</v>
          </cell>
          <cell r="D1900" t="str">
            <v>Arista</v>
          </cell>
        </row>
        <row r="1901">
          <cell r="A1901" t="str">
            <v>LFARICBL-00438-01</v>
          </cell>
          <cell r="B1901" t="str">
            <v>CBL-00438-01</v>
          </cell>
          <cell r="C1901" t="str">
            <v>N</v>
          </cell>
          <cell r="D1901" t="str">
            <v>Arista</v>
          </cell>
        </row>
        <row r="1902">
          <cell r="A1902" t="str">
            <v>LFARICBL-00693-01-Q</v>
          </cell>
          <cell r="B1902" t="str">
            <v>CBL-00693-01</v>
          </cell>
          <cell r="C1902" t="str">
            <v>N</v>
          </cell>
          <cell r="D1902" t="str">
            <v>Arista</v>
          </cell>
        </row>
        <row r="1903">
          <cell r="A1903" t="str">
            <v>LFARISHSK-00105</v>
          </cell>
          <cell r="B1903" t="str">
            <v>HSK-00105</v>
          </cell>
          <cell r="C1903" t="str">
            <v>N</v>
          </cell>
          <cell r="D1903" t="str">
            <v>Arista</v>
          </cell>
        </row>
        <row r="1904">
          <cell r="A1904" t="str">
            <v>LFARIHSK-00113</v>
          </cell>
          <cell r="B1904" t="str">
            <v>HSK-00113</v>
          </cell>
          <cell r="C1904" t="str">
            <v>N</v>
          </cell>
          <cell r="D1904" t="str">
            <v>Arista</v>
          </cell>
        </row>
        <row r="1905">
          <cell r="A1905" t="str">
            <v>LFARIHSK-00122</v>
          </cell>
          <cell r="B1905" t="str">
            <v>HSK-00122</v>
          </cell>
          <cell r="C1905" t="str">
            <v>N</v>
          </cell>
          <cell r="D1905" t="str">
            <v>Arista</v>
          </cell>
        </row>
        <row r="1906">
          <cell r="A1906" t="str">
            <v>LFARIHSK-00123</v>
          </cell>
          <cell r="B1906" t="str">
            <v>HSK-00123</v>
          </cell>
          <cell r="C1906" t="str">
            <v>N</v>
          </cell>
          <cell r="D1906" t="str">
            <v>Arista</v>
          </cell>
        </row>
        <row r="1907">
          <cell r="A1907" t="str">
            <v>LFARIHSK-00125</v>
          </cell>
          <cell r="B1907" t="str">
            <v>HSK-00125</v>
          </cell>
          <cell r="C1907" t="str">
            <v>N</v>
          </cell>
          <cell r="D1907" t="str">
            <v>Arista</v>
          </cell>
        </row>
        <row r="1908">
          <cell r="A1908" t="str">
            <v>LFARISHSK-00139-02</v>
          </cell>
          <cell r="B1908" t="str">
            <v>HSK-00139-02</v>
          </cell>
          <cell r="C1908" t="str">
            <v>N</v>
          </cell>
          <cell r="D1908" t="str">
            <v>Arista</v>
          </cell>
        </row>
        <row r="1909">
          <cell r="A1909" t="str">
            <v>LFARISHSK-00146-01</v>
          </cell>
          <cell r="B1909" t="str">
            <v>HSK-00146-01</v>
          </cell>
          <cell r="C1909" t="str">
            <v>N</v>
          </cell>
          <cell r="D1909" t="str">
            <v>Arista</v>
          </cell>
        </row>
        <row r="1910">
          <cell r="A1910" t="str">
            <v>LFARISHSK-00147-01</v>
          </cell>
          <cell r="B1910" t="str">
            <v>HSK-00147-01</v>
          </cell>
          <cell r="C1910" t="str">
            <v>N</v>
          </cell>
          <cell r="D1910" t="str">
            <v>Arista</v>
          </cell>
        </row>
        <row r="1911">
          <cell r="A1911" t="str">
            <v>LFARIHSK-00148-01</v>
          </cell>
          <cell r="B1911" t="str">
            <v>HSK-00148-01</v>
          </cell>
          <cell r="C1911" t="str">
            <v>N</v>
          </cell>
          <cell r="D1911" t="str">
            <v>Arista</v>
          </cell>
        </row>
        <row r="1912">
          <cell r="A1912" t="str">
            <v>LFARISHSK-00150-02</v>
          </cell>
          <cell r="B1912" t="str">
            <v>HSK-00150-02</v>
          </cell>
          <cell r="C1912" t="str">
            <v>N</v>
          </cell>
          <cell r="D1912" t="str">
            <v>Arista</v>
          </cell>
        </row>
        <row r="1913">
          <cell r="A1913" t="str">
            <v>LFARIHSK-00155</v>
          </cell>
          <cell r="B1913" t="str">
            <v>HSK-00155</v>
          </cell>
          <cell r="C1913" t="str">
            <v>N</v>
          </cell>
          <cell r="D1913" t="str">
            <v>Arista</v>
          </cell>
        </row>
        <row r="1914">
          <cell r="A1914" t="str">
            <v>LFARIHSK-00156</v>
          </cell>
          <cell r="B1914" t="str">
            <v>HSK-00156</v>
          </cell>
          <cell r="C1914" t="str">
            <v>N</v>
          </cell>
          <cell r="D1914" t="str">
            <v>Arista</v>
          </cell>
        </row>
        <row r="1915">
          <cell r="A1915" t="str">
            <v>LFARIHSK-00177-02</v>
          </cell>
          <cell r="B1915" t="str">
            <v>HSK-00177-02</v>
          </cell>
          <cell r="C1915" t="str">
            <v>N</v>
          </cell>
          <cell r="D1915" t="str">
            <v>Arista</v>
          </cell>
        </row>
        <row r="1916">
          <cell r="A1916" t="str">
            <v>LFARIHSK-00178</v>
          </cell>
          <cell r="B1916" t="str">
            <v>HSK-00178</v>
          </cell>
          <cell r="C1916" t="str">
            <v>N</v>
          </cell>
          <cell r="D1916" t="str">
            <v>Arista</v>
          </cell>
        </row>
        <row r="1917">
          <cell r="A1917" t="str">
            <v>LFARIHSK-00180-08</v>
          </cell>
          <cell r="B1917" t="str">
            <v>HSK-00180-08</v>
          </cell>
          <cell r="C1917" t="str">
            <v>N</v>
          </cell>
          <cell r="D1917" t="str">
            <v>Arista</v>
          </cell>
        </row>
        <row r="1918">
          <cell r="A1918" t="str">
            <v>LFARIHSK-00184-03</v>
          </cell>
          <cell r="B1918" t="str">
            <v>HSK-00184-03</v>
          </cell>
          <cell r="C1918" t="str">
            <v>N</v>
          </cell>
          <cell r="D1918" t="str">
            <v>Arista</v>
          </cell>
        </row>
        <row r="1919">
          <cell r="A1919" t="str">
            <v>LFARIHSK-00185-04</v>
          </cell>
          <cell r="B1919" t="str">
            <v>HSK-00185-04</v>
          </cell>
          <cell r="C1919" t="str">
            <v>N</v>
          </cell>
          <cell r="D1919" t="str">
            <v>Arista</v>
          </cell>
        </row>
        <row r="1920">
          <cell r="A1920" t="str">
            <v>LFARIHSK-00186-06</v>
          </cell>
          <cell r="B1920" t="str">
            <v>HSK-00186-06</v>
          </cell>
          <cell r="C1920" t="str">
            <v>N</v>
          </cell>
          <cell r="D1920" t="str">
            <v>Arista</v>
          </cell>
        </row>
        <row r="1921">
          <cell r="A1921" t="str">
            <v>LFARIHSK-00195-06</v>
          </cell>
          <cell r="B1921" t="str">
            <v>HSK-00195-06</v>
          </cell>
          <cell r="C1921" t="str">
            <v>N</v>
          </cell>
          <cell r="D1921" t="str">
            <v>Arista</v>
          </cell>
        </row>
        <row r="1922">
          <cell r="A1922" t="str">
            <v>LFARISHSK-00203-04</v>
          </cell>
          <cell r="B1922" t="str">
            <v>HSK-00203-04</v>
          </cell>
          <cell r="C1922" t="str">
            <v>N</v>
          </cell>
          <cell r="D1922" t="str">
            <v>Arista</v>
          </cell>
        </row>
        <row r="1923">
          <cell r="A1923" t="str">
            <v>LFARISHSK-00205-03</v>
          </cell>
          <cell r="B1923" t="str">
            <v>HSK-00205-03</v>
          </cell>
          <cell r="C1923" t="str">
            <v>N</v>
          </cell>
          <cell r="D1923" t="str">
            <v>Arista</v>
          </cell>
        </row>
        <row r="1924">
          <cell r="A1924" t="str">
            <v>LFARIHSK-00207-05</v>
          </cell>
          <cell r="B1924" t="str">
            <v>HSK-00207-05</v>
          </cell>
          <cell r="C1924" t="str">
            <v>N</v>
          </cell>
          <cell r="D1924" t="str">
            <v>Arista</v>
          </cell>
        </row>
        <row r="1925">
          <cell r="A1925" t="str">
            <v>LFARIHSK-00208-04</v>
          </cell>
          <cell r="B1925" t="str">
            <v>HSK-00208-04</v>
          </cell>
          <cell r="C1925" t="str">
            <v>N</v>
          </cell>
          <cell r="D1925" t="str">
            <v>Arista</v>
          </cell>
        </row>
        <row r="1926">
          <cell r="A1926" t="str">
            <v>LFARIHSK-00212-04</v>
          </cell>
          <cell r="B1926" t="str">
            <v>HSK-00212-04</v>
          </cell>
          <cell r="C1926" t="str">
            <v>N</v>
          </cell>
          <cell r="D1926" t="str">
            <v>Arista</v>
          </cell>
        </row>
        <row r="1927">
          <cell r="A1927" t="str">
            <v>LFARIHSK-00214-01</v>
          </cell>
          <cell r="B1927" t="str">
            <v>HSK-00214-01</v>
          </cell>
          <cell r="C1927" t="str">
            <v>N</v>
          </cell>
          <cell r="D1927" t="str">
            <v>Arista</v>
          </cell>
        </row>
        <row r="1928">
          <cell r="A1928" t="str">
            <v>LFARISHSK-00217-02</v>
          </cell>
          <cell r="B1928" t="str">
            <v>HSK-00217-02</v>
          </cell>
          <cell r="C1928" t="str">
            <v>N</v>
          </cell>
          <cell r="D1928" t="str">
            <v>Arista</v>
          </cell>
        </row>
        <row r="1929">
          <cell r="A1929" t="str">
            <v>LFARIHSK-00220-01</v>
          </cell>
          <cell r="B1929" t="str">
            <v>HSK-00220-01</v>
          </cell>
          <cell r="C1929" t="str">
            <v>N</v>
          </cell>
          <cell r="D1929" t="str">
            <v>Arista</v>
          </cell>
        </row>
        <row r="1930">
          <cell r="A1930" t="str">
            <v>LFARIHSK-00222-01</v>
          </cell>
          <cell r="B1930" t="str">
            <v>HSK-00222-01</v>
          </cell>
          <cell r="C1930" t="str">
            <v>N</v>
          </cell>
          <cell r="D1930" t="str">
            <v>Arista</v>
          </cell>
        </row>
        <row r="1931">
          <cell r="A1931" t="str">
            <v>LFARIHSK-00224-01</v>
          </cell>
          <cell r="B1931" t="str">
            <v>HSK-00224-01</v>
          </cell>
          <cell r="C1931" t="str">
            <v>N</v>
          </cell>
          <cell r="D1931" t="str">
            <v>Arista</v>
          </cell>
        </row>
        <row r="1932">
          <cell r="A1932" t="str">
            <v>LFARIHSK-00226-01</v>
          </cell>
          <cell r="B1932" t="str">
            <v>HSK-00226-01</v>
          </cell>
          <cell r="C1932" t="str">
            <v>N</v>
          </cell>
          <cell r="D1932" t="str">
            <v>Arista</v>
          </cell>
        </row>
        <row r="1933">
          <cell r="A1933" t="str">
            <v>LFARIHSK-00228-01</v>
          </cell>
          <cell r="B1933" t="str">
            <v>HSK-00228-01</v>
          </cell>
          <cell r="C1933" t="str">
            <v>N</v>
          </cell>
          <cell r="D1933" t="str">
            <v>Arista</v>
          </cell>
        </row>
        <row r="1934">
          <cell r="A1934" t="str">
            <v>LFARIHSK-00229-01</v>
          </cell>
          <cell r="B1934" t="str">
            <v>HSK-00229-01</v>
          </cell>
          <cell r="C1934" t="str">
            <v>N</v>
          </cell>
          <cell r="D1934" t="str">
            <v>Arista</v>
          </cell>
        </row>
        <row r="1935">
          <cell r="A1935" t="str">
            <v>LFARIHSK-00231-02</v>
          </cell>
          <cell r="B1935" t="str">
            <v>HSK-00231-02</v>
          </cell>
          <cell r="C1935" t="str">
            <v>N</v>
          </cell>
          <cell r="D1935" t="str">
            <v>Arista</v>
          </cell>
        </row>
        <row r="1936">
          <cell r="A1936" t="str">
            <v>LFARISHSK-00233-02</v>
          </cell>
          <cell r="B1936" t="str">
            <v>HSK-00233-02</v>
          </cell>
          <cell r="C1936" t="str">
            <v>N</v>
          </cell>
          <cell r="D1936" t="str">
            <v>Arista</v>
          </cell>
        </row>
        <row r="1937">
          <cell r="A1937" t="str">
            <v>LFARIHSK-00243-01</v>
          </cell>
          <cell r="B1937" t="str">
            <v>HSK-00243-01</v>
          </cell>
          <cell r="C1937" t="str">
            <v>N</v>
          </cell>
          <cell r="D1937" t="str">
            <v>Arista</v>
          </cell>
        </row>
        <row r="1938">
          <cell r="A1938" t="str">
            <v>LFARIHSK-00245-01</v>
          </cell>
          <cell r="B1938" t="str">
            <v>HSK-00245-01</v>
          </cell>
          <cell r="C1938" t="str">
            <v>N</v>
          </cell>
          <cell r="D1938" t="str">
            <v>Arista</v>
          </cell>
        </row>
        <row r="1939">
          <cell r="A1939" t="str">
            <v>LFARISHSK-00249-01</v>
          </cell>
          <cell r="B1939" t="str">
            <v>HSK-00249-01</v>
          </cell>
          <cell r="C1939" t="str">
            <v>N</v>
          </cell>
          <cell r="D1939" t="str">
            <v>Arista</v>
          </cell>
        </row>
        <row r="1940">
          <cell r="A1940" t="str">
            <v>LFARIHSK-00250-01</v>
          </cell>
          <cell r="B1940" t="str">
            <v>HSK-00250-01</v>
          </cell>
          <cell r="C1940" t="str">
            <v>N</v>
          </cell>
          <cell r="D1940" t="str">
            <v>Arista</v>
          </cell>
        </row>
        <row r="1941">
          <cell r="A1941" t="str">
            <v>LFARIHSK-00254-03</v>
          </cell>
          <cell r="B1941" t="str">
            <v>HSK-00254-03</v>
          </cell>
          <cell r="C1941" t="str">
            <v>N</v>
          </cell>
          <cell r="D1941" t="str">
            <v>Arista</v>
          </cell>
        </row>
        <row r="1942">
          <cell r="A1942" t="str">
            <v>LFARIHSK-00258-03</v>
          </cell>
          <cell r="B1942" t="str">
            <v>HSK-00258-03</v>
          </cell>
          <cell r="C1942" t="str">
            <v>N</v>
          </cell>
          <cell r="D1942" t="str">
            <v>Arista</v>
          </cell>
        </row>
        <row r="1943">
          <cell r="A1943" t="str">
            <v>LFARISHSK-00264-01</v>
          </cell>
          <cell r="B1943" t="str">
            <v>HSK-00264-01</v>
          </cell>
          <cell r="C1943" t="str">
            <v>N</v>
          </cell>
          <cell r="D1943" t="str">
            <v>Arista</v>
          </cell>
        </row>
        <row r="1944">
          <cell r="A1944" t="str">
            <v>LFARISHSK-00266-01</v>
          </cell>
          <cell r="B1944" t="str">
            <v>HSK-00266-01</v>
          </cell>
          <cell r="C1944" t="str">
            <v>N</v>
          </cell>
          <cell r="D1944" t="str">
            <v>Arista</v>
          </cell>
        </row>
        <row r="1945">
          <cell r="A1945" t="str">
            <v>LFARIHSK-00269-01</v>
          </cell>
          <cell r="B1945" t="str">
            <v>HSK-00269-01</v>
          </cell>
          <cell r="C1945" t="str">
            <v>N</v>
          </cell>
          <cell r="D1945" t="str">
            <v>Arista</v>
          </cell>
        </row>
        <row r="1946">
          <cell r="A1946" t="str">
            <v>LFARIHSK-00285-02</v>
          </cell>
          <cell r="B1946" t="str">
            <v>HSK-00285-02</v>
          </cell>
          <cell r="C1946" t="str">
            <v>N</v>
          </cell>
          <cell r="D1946" t="str">
            <v>Arista</v>
          </cell>
        </row>
        <row r="1947">
          <cell r="A1947" t="str">
            <v>LFARIHSK-00295-02</v>
          </cell>
          <cell r="B1947" t="str">
            <v>HSK-00295-02</v>
          </cell>
          <cell r="C1947" t="str">
            <v>N</v>
          </cell>
          <cell r="D1947" t="str">
            <v>Arista</v>
          </cell>
        </row>
        <row r="1948">
          <cell r="A1948" t="str">
            <v>LFARIHSK-00296-01</v>
          </cell>
          <cell r="B1948" t="str">
            <v>HSK-00296-01</v>
          </cell>
          <cell r="C1948" t="str">
            <v>N</v>
          </cell>
          <cell r="D1948" t="str">
            <v>Arista</v>
          </cell>
        </row>
        <row r="1949">
          <cell r="A1949" t="str">
            <v>LFARIHSK-00297-01-Q</v>
          </cell>
          <cell r="B1949" t="str">
            <v>HSK-00297-01</v>
          </cell>
          <cell r="C1949" t="str">
            <v>N</v>
          </cell>
          <cell r="D1949" t="str">
            <v>Arista</v>
          </cell>
        </row>
        <row r="1950">
          <cell r="A1950" t="str">
            <v>LFARIHSK-00299-02</v>
          </cell>
          <cell r="B1950" t="str">
            <v>HSK-00299-02</v>
          </cell>
          <cell r="C1950" t="str">
            <v>N</v>
          </cell>
          <cell r="D1950" t="str">
            <v>Arista</v>
          </cell>
        </row>
        <row r="1951">
          <cell r="A1951" t="str">
            <v>LFARIHSK-00305-02-Q</v>
          </cell>
          <cell r="B1951" t="str">
            <v>HSK-00305-02</v>
          </cell>
          <cell r="C1951" t="str">
            <v>N</v>
          </cell>
          <cell r="D1951" t="str">
            <v>Arista</v>
          </cell>
        </row>
        <row r="1952">
          <cell r="A1952" t="str">
            <v>LFARIHSK-00306-03-Q</v>
          </cell>
          <cell r="B1952" t="str">
            <v>HSK-00306-03</v>
          </cell>
          <cell r="C1952" t="str">
            <v>N</v>
          </cell>
          <cell r="D1952" t="str">
            <v>Arista</v>
          </cell>
        </row>
        <row r="1953">
          <cell r="A1953" t="str">
            <v>LFARIHSK-00312-02-Q</v>
          </cell>
          <cell r="B1953" t="str">
            <v>HSK-00312-02</v>
          </cell>
          <cell r="C1953" t="str">
            <v>N</v>
          </cell>
          <cell r="D1953" t="str">
            <v>Arista</v>
          </cell>
        </row>
        <row r="1954">
          <cell r="A1954" t="str">
            <v>LFARIHSK-00313-02</v>
          </cell>
          <cell r="B1954" t="str">
            <v>HSK-00313-02</v>
          </cell>
          <cell r="C1954" t="str">
            <v>N</v>
          </cell>
          <cell r="D1954" t="str">
            <v>Arista</v>
          </cell>
        </row>
        <row r="1955">
          <cell r="A1955" t="str">
            <v>LFARIHSK-00314-08</v>
          </cell>
          <cell r="B1955" t="str">
            <v>HSK-00314-08</v>
          </cell>
          <cell r="C1955" t="str">
            <v>N</v>
          </cell>
          <cell r="D1955" t="str">
            <v>Arista</v>
          </cell>
        </row>
        <row r="1956">
          <cell r="A1956" t="str">
            <v>LFARIHSK-00317-03-Q</v>
          </cell>
          <cell r="B1956" t="str">
            <v>HSK-00317-03</v>
          </cell>
          <cell r="C1956" t="str">
            <v>N</v>
          </cell>
          <cell r="D1956" t="str">
            <v>Arista</v>
          </cell>
        </row>
        <row r="1957">
          <cell r="A1957" t="str">
            <v>LFARIHSK-00318-02</v>
          </cell>
          <cell r="B1957" t="str">
            <v>HSK-00318-02</v>
          </cell>
          <cell r="C1957" t="str">
            <v>N</v>
          </cell>
          <cell r="D1957" t="str">
            <v>Arista</v>
          </cell>
        </row>
        <row r="1958">
          <cell r="A1958" t="str">
            <v>LFARIHSK-00322-01-Q</v>
          </cell>
          <cell r="B1958" t="str">
            <v>HSK-00322-01</v>
          </cell>
          <cell r="C1958" t="str">
            <v>N</v>
          </cell>
          <cell r="D1958" t="str">
            <v>Arista</v>
          </cell>
        </row>
        <row r="1959">
          <cell r="A1959" t="str">
            <v>LFARIHSK-00322-01</v>
          </cell>
          <cell r="B1959" t="str">
            <v>HSK-00322-01</v>
          </cell>
          <cell r="C1959" t="str">
            <v>N</v>
          </cell>
          <cell r="D1959" t="str">
            <v>Arista</v>
          </cell>
        </row>
        <row r="1960">
          <cell r="A1960" t="str">
            <v>LFARISHSK-00324-01-Q</v>
          </cell>
          <cell r="B1960" t="str">
            <v>HSK-00324-01</v>
          </cell>
          <cell r="C1960" t="str">
            <v>N</v>
          </cell>
          <cell r="D1960" t="str">
            <v>Arista</v>
          </cell>
        </row>
        <row r="1961">
          <cell r="A1961" t="str">
            <v>LFARIHSK-00327-01</v>
          </cell>
          <cell r="B1961" t="str">
            <v>HSK-00327-01</v>
          </cell>
          <cell r="C1961" t="str">
            <v>N</v>
          </cell>
          <cell r="D1961" t="str">
            <v>Arista</v>
          </cell>
        </row>
        <row r="1962">
          <cell r="A1962" t="str">
            <v>LFARIHSK-00332-02-Q</v>
          </cell>
          <cell r="B1962" t="str">
            <v>HSK-00332-02</v>
          </cell>
          <cell r="C1962" t="str">
            <v>N</v>
          </cell>
          <cell r="D1962" t="str">
            <v>Arista</v>
          </cell>
        </row>
        <row r="1963">
          <cell r="A1963" t="str">
            <v>LFARIHSK-00333-02-Q</v>
          </cell>
          <cell r="B1963" t="str">
            <v>HSK-00333-02</v>
          </cell>
          <cell r="C1963" t="str">
            <v>N</v>
          </cell>
          <cell r="D1963" t="str">
            <v>Arista</v>
          </cell>
        </row>
        <row r="1964">
          <cell r="A1964" t="str">
            <v>LFARIHSK-00335-04-Q</v>
          </cell>
          <cell r="B1964" t="str">
            <v>HSK-00335-04</v>
          </cell>
          <cell r="C1964" t="str">
            <v>N</v>
          </cell>
          <cell r="D1964" t="str">
            <v>Arista</v>
          </cell>
        </row>
        <row r="1965">
          <cell r="A1965" t="str">
            <v>LFARIHSK-00336-05-Q</v>
          </cell>
          <cell r="B1965" t="str">
            <v>HSK-00336-05</v>
          </cell>
          <cell r="C1965" t="str">
            <v>N</v>
          </cell>
          <cell r="D1965" t="str">
            <v>Arista</v>
          </cell>
        </row>
        <row r="1966">
          <cell r="A1966" t="str">
            <v>LFARIHSK-00337-04-Q</v>
          </cell>
          <cell r="B1966" t="str">
            <v>HSK-00337-04</v>
          </cell>
          <cell r="C1966" t="str">
            <v>N</v>
          </cell>
          <cell r="D1966" t="str">
            <v>Arista</v>
          </cell>
        </row>
        <row r="1967">
          <cell r="A1967" t="str">
            <v>LFARIHSK-00338-03</v>
          </cell>
          <cell r="B1967" t="str">
            <v>HSK-00338-03</v>
          </cell>
          <cell r="C1967" t="str">
            <v>N</v>
          </cell>
          <cell r="D1967" t="str">
            <v>Arista</v>
          </cell>
        </row>
        <row r="1968">
          <cell r="A1968" t="str">
            <v>LFARIHSK-00342-01</v>
          </cell>
          <cell r="B1968" t="str">
            <v>HSK-00342-01</v>
          </cell>
          <cell r="C1968" t="str">
            <v>N</v>
          </cell>
          <cell r="D1968" t="str">
            <v>Arista</v>
          </cell>
        </row>
        <row r="1969">
          <cell r="A1969" t="str">
            <v>LFARIHSK-00344-03-Q</v>
          </cell>
          <cell r="B1969" t="str">
            <v>HSK-00344-03</v>
          </cell>
          <cell r="C1969" t="str">
            <v>N</v>
          </cell>
          <cell r="D1969" t="str">
            <v>Arista</v>
          </cell>
        </row>
        <row r="1970">
          <cell r="A1970" t="str">
            <v>LFARIHSK-00346-02-Q</v>
          </cell>
          <cell r="B1970" t="str">
            <v>HSK-00346-02</v>
          </cell>
          <cell r="C1970" t="str">
            <v>N</v>
          </cell>
          <cell r="D1970" t="str">
            <v>Arista</v>
          </cell>
        </row>
        <row r="1971">
          <cell r="A1971" t="str">
            <v>LFARIHSK-00346-04-Q</v>
          </cell>
          <cell r="B1971" t="str">
            <v>HSK-00346-04</v>
          </cell>
          <cell r="C1971" t="str">
            <v>N</v>
          </cell>
          <cell r="D1971" t="str">
            <v>Arista</v>
          </cell>
        </row>
        <row r="1972">
          <cell r="A1972" t="str">
            <v>LFARIHSK-00346-05-Q</v>
          </cell>
          <cell r="B1972" t="str">
            <v>HSK-00346-05</v>
          </cell>
          <cell r="C1972" t="str">
            <v>N</v>
          </cell>
          <cell r="D1972" t="str">
            <v>Arista</v>
          </cell>
        </row>
        <row r="1973">
          <cell r="A1973" t="str">
            <v>LFARIHSK-00347-01</v>
          </cell>
          <cell r="B1973" t="str">
            <v>HSK-00347-01</v>
          </cell>
          <cell r="C1973" t="str">
            <v>N</v>
          </cell>
          <cell r="D1973" t="str">
            <v>Arista</v>
          </cell>
        </row>
        <row r="1974">
          <cell r="A1974" t="str">
            <v>LFARIHSK-00350-02</v>
          </cell>
          <cell r="B1974" t="str">
            <v>HSK-00350-02</v>
          </cell>
          <cell r="C1974" t="str">
            <v>N</v>
          </cell>
          <cell r="D1974" t="str">
            <v>Arista</v>
          </cell>
        </row>
        <row r="1975">
          <cell r="A1975" t="str">
            <v>LFARIHSK-00351-01</v>
          </cell>
          <cell r="B1975" t="str">
            <v>HSK-00351-01</v>
          </cell>
          <cell r="C1975" t="str">
            <v>N</v>
          </cell>
          <cell r="D1975" t="str">
            <v>Arista</v>
          </cell>
        </row>
        <row r="1976">
          <cell r="A1976" t="str">
            <v>LFARIHSK-00354-03-Q</v>
          </cell>
          <cell r="B1976" t="str">
            <v>HSK-00354-03</v>
          </cell>
          <cell r="C1976" t="str">
            <v>N</v>
          </cell>
          <cell r="D1976" t="str">
            <v>Arista</v>
          </cell>
        </row>
        <row r="1977">
          <cell r="A1977" t="str">
            <v>LFARISHSK-00362-01-Q</v>
          </cell>
          <cell r="B1977" t="str">
            <v>HSK-00362-01</v>
          </cell>
          <cell r="C1977" t="str">
            <v>N</v>
          </cell>
          <cell r="D1977" t="str">
            <v>Arista</v>
          </cell>
        </row>
        <row r="1978">
          <cell r="A1978" t="str">
            <v>LFARIHSK-00363-01-Q</v>
          </cell>
          <cell r="B1978" t="str">
            <v>HSK-00363-01</v>
          </cell>
          <cell r="C1978" t="str">
            <v>N</v>
          </cell>
          <cell r="D1978" t="str">
            <v>Arista</v>
          </cell>
        </row>
        <row r="1979">
          <cell r="A1979" t="str">
            <v>LFARIHSK-00364-02-Q</v>
          </cell>
          <cell r="B1979" t="str">
            <v>HSK-00364-02</v>
          </cell>
          <cell r="C1979" t="str">
            <v>N</v>
          </cell>
          <cell r="D1979" t="str">
            <v>Arista</v>
          </cell>
        </row>
        <row r="1980">
          <cell r="A1980" t="str">
            <v>LFARIHSK-00365-01-Q</v>
          </cell>
          <cell r="B1980" t="str">
            <v>HSK-00365-01</v>
          </cell>
          <cell r="C1980" t="str">
            <v>N</v>
          </cell>
          <cell r="D1980" t="str">
            <v>Arista</v>
          </cell>
        </row>
        <row r="1981">
          <cell r="A1981" t="str">
            <v>LFARIHSK-00366-02-Q</v>
          </cell>
          <cell r="B1981" t="str">
            <v>HSK-00366-02</v>
          </cell>
          <cell r="C1981" t="str">
            <v>N</v>
          </cell>
          <cell r="D1981" t="str">
            <v>Arista</v>
          </cell>
        </row>
        <row r="1982">
          <cell r="A1982" t="str">
            <v>LFARIHSK-00367-01-Q</v>
          </cell>
          <cell r="B1982" t="str">
            <v>HSK-00367-01</v>
          </cell>
          <cell r="C1982" t="str">
            <v>N</v>
          </cell>
          <cell r="D1982" t="str">
            <v>Arista</v>
          </cell>
        </row>
        <row r="1983">
          <cell r="A1983" t="str">
            <v>LFARIHSK-00369-01-Q</v>
          </cell>
          <cell r="B1983" t="str">
            <v>HSK-00369-01</v>
          </cell>
          <cell r="C1983" t="str">
            <v>N</v>
          </cell>
          <cell r="D1983" t="str">
            <v>Arista</v>
          </cell>
        </row>
        <row r="1984">
          <cell r="A1984" t="str">
            <v>LFARIHSK-00384-02-Q</v>
          </cell>
          <cell r="B1984" t="str">
            <v>HSK-00384-02</v>
          </cell>
          <cell r="C1984" t="str">
            <v>N</v>
          </cell>
          <cell r="D1984" t="str">
            <v>Arista</v>
          </cell>
        </row>
        <row r="1985">
          <cell r="A1985" t="str">
            <v>LFARIHSK-00407-01-Q</v>
          </cell>
          <cell r="B1985" t="str">
            <v>HSK-00407-01</v>
          </cell>
          <cell r="C1985" t="str">
            <v>N</v>
          </cell>
          <cell r="D1985" t="str">
            <v>Arista</v>
          </cell>
        </row>
        <row r="1986">
          <cell r="A1986" t="str">
            <v>LFARIHSK-00407-02-Q</v>
          </cell>
          <cell r="B1986" t="str">
            <v>HSK-00407-02</v>
          </cell>
          <cell r="C1986" t="str">
            <v>N</v>
          </cell>
          <cell r="D1986" t="str">
            <v>Arista</v>
          </cell>
        </row>
        <row r="1987">
          <cell r="A1987" t="str">
            <v>LFARIHSK-00408-01-Q</v>
          </cell>
          <cell r="B1987" t="str">
            <v>HSK-00408-01</v>
          </cell>
          <cell r="C1987" t="str">
            <v>N</v>
          </cell>
          <cell r="D1987" t="str">
            <v>Arista</v>
          </cell>
        </row>
        <row r="1988">
          <cell r="A1988" t="str">
            <v>LFARIHSK-00408-02-Q</v>
          </cell>
          <cell r="B1988" t="str">
            <v>HSK-00408-02</v>
          </cell>
          <cell r="C1988" t="str">
            <v>N</v>
          </cell>
          <cell r="D1988" t="str">
            <v>Arista</v>
          </cell>
        </row>
        <row r="1989">
          <cell r="A1989" t="str">
            <v>LFARIHSK-00409-01-Q</v>
          </cell>
          <cell r="B1989" t="str">
            <v>HSK-00409-01</v>
          </cell>
          <cell r="C1989" t="str">
            <v>N</v>
          </cell>
          <cell r="D1989" t="str">
            <v>Arista</v>
          </cell>
        </row>
        <row r="1990">
          <cell r="A1990" t="str">
            <v>LFARIHSK-00409-02-Q</v>
          </cell>
          <cell r="B1990" t="str">
            <v>HSK-00409-02</v>
          </cell>
          <cell r="C1990" t="str">
            <v>N</v>
          </cell>
          <cell r="D1990" t="str">
            <v>Arista</v>
          </cell>
        </row>
        <row r="1991">
          <cell r="A1991" t="str">
            <v>LFARIHSK-00410-01-Q</v>
          </cell>
          <cell r="B1991" t="str">
            <v>HSK-00410-01</v>
          </cell>
          <cell r="C1991" t="str">
            <v>N</v>
          </cell>
          <cell r="D1991" t="str">
            <v>Arista</v>
          </cell>
        </row>
        <row r="1992">
          <cell r="A1992" t="str">
            <v>LFARIHSK-00421-03-Q</v>
          </cell>
          <cell r="B1992" t="str">
            <v>HSK-00421-03</v>
          </cell>
          <cell r="C1992" t="str">
            <v>N</v>
          </cell>
          <cell r="D1992" t="str">
            <v>Arista</v>
          </cell>
        </row>
        <row r="1993">
          <cell r="A1993" t="str">
            <v>LFARIHSK-00422-03-Q</v>
          </cell>
          <cell r="B1993" t="str">
            <v>HSK-00422-03</v>
          </cell>
          <cell r="C1993" t="str">
            <v>N</v>
          </cell>
          <cell r="D1993" t="str">
            <v>Arista</v>
          </cell>
        </row>
        <row r="1994">
          <cell r="A1994" t="str">
            <v>LFARIMECH-00513-01</v>
          </cell>
          <cell r="B1994" t="str">
            <v>MECH-00513-01</v>
          </cell>
          <cell r="C1994" t="str">
            <v>N</v>
          </cell>
          <cell r="D1994" t="str">
            <v>Arista</v>
          </cell>
        </row>
        <row r="1995">
          <cell r="A1995" t="str">
            <v>LFARIMECH-00673-01</v>
          </cell>
          <cell r="B1995" t="str">
            <v>MECH-00673-01</v>
          </cell>
          <cell r="C1995" t="str">
            <v>N</v>
          </cell>
          <cell r="D1995" t="str">
            <v>Arista</v>
          </cell>
        </row>
        <row r="1996">
          <cell r="A1996" t="str">
            <v>LFARIMECH-00685-01</v>
          </cell>
          <cell r="B1996" t="str">
            <v>MECH-00685-01</v>
          </cell>
          <cell r="C1996" t="str">
            <v>N</v>
          </cell>
          <cell r="D1996" t="str">
            <v>Arista</v>
          </cell>
        </row>
        <row r="1997">
          <cell r="A1997" t="str">
            <v>LFARIMECH-01367-05-Q</v>
          </cell>
          <cell r="B1997" t="str">
            <v>MECH-01367-05</v>
          </cell>
          <cell r="C1997" t="str">
            <v>N</v>
          </cell>
          <cell r="D1997" t="str">
            <v>Arista</v>
          </cell>
        </row>
        <row r="1998">
          <cell r="A1998" t="str">
            <v>LFARIMECH-01528-01-Q</v>
          </cell>
          <cell r="B1998" t="str">
            <v>MECH-01528-01</v>
          </cell>
          <cell r="C1998" t="str">
            <v>N</v>
          </cell>
          <cell r="D1998" t="str">
            <v>Arista</v>
          </cell>
        </row>
        <row r="1999">
          <cell r="A1999" t="str">
            <v>LFARIMECH-01637-02-Q</v>
          </cell>
          <cell r="B1999" t="str">
            <v>MECH-01637-02</v>
          </cell>
          <cell r="C1999" t="str">
            <v>N</v>
          </cell>
          <cell r="D1999" t="str">
            <v>Arista</v>
          </cell>
        </row>
        <row r="2000">
          <cell r="A2000" t="str">
            <v>LFARIMTL-01023-02</v>
          </cell>
          <cell r="B2000" t="str">
            <v>MTL-01023-02</v>
          </cell>
          <cell r="C2000" t="str">
            <v>N</v>
          </cell>
          <cell r="D2000" t="str">
            <v>Arista</v>
          </cell>
        </row>
        <row r="2001">
          <cell r="A2001" t="str">
            <v>LFARISMTL-01309-01</v>
          </cell>
          <cell r="B2001" t="str">
            <v>MTL-01309-01</v>
          </cell>
          <cell r="C2001" t="str">
            <v>N</v>
          </cell>
          <cell r="D2001" t="str">
            <v>Arista</v>
          </cell>
        </row>
        <row r="2002">
          <cell r="A2002" t="str">
            <v>LFARIMTL-02564-01</v>
          </cell>
          <cell r="B2002" t="str">
            <v>MTL-02564-01</v>
          </cell>
          <cell r="C2002" t="str">
            <v>N</v>
          </cell>
          <cell r="D2002" t="str">
            <v>Arista</v>
          </cell>
        </row>
        <row r="2003">
          <cell r="A2003" t="str">
            <v>Sanmina Part Number</v>
          </cell>
          <cell r="B2003" t="str">
            <v>Arista Part Number</v>
          </cell>
          <cell r="C2003" t="str">
            <v>Cust. consign (Y/N)</v>
          </cell>
          <cell r="D2003" t="str">
            <v>Parts controlled by</v>
          </cell>
        </row>
        <row r="2004">
          <cell r="A2004" t="str">
            <v>LFARISCON-00017</v>
          </cell>
          <cell r="B2004" t="str">
            <v>CON-00017</v>
          </cell>
          <cell r="C2004" t="str">
            <v>N</v>
          </cell>
          <cell r="D2004" t="str">
            <v>Arista</v>
          </cell>
        </row>
        <row r="2005">
          <cell r="A2005" t="str">
            <v>LFARISCON-00100</v>
          </cell>
          <cell r="B2005" t="str">
            <v>CON-00100</v>
          </cell>
          <cell r="C2005" t="str">
            <v>N</v>
          </cell>
          <cell r="D2005" t="str">
            <v>Arista</v>
          </cell>
        </row>
        <row r="2006">
          <cell r="A2006" t="str">
            <v>LFARISCON-00165</v>
          </cell>
          <cell r="B2006" t="str">
            <v>CON-00165</v>
          </cell>
          <cell r="C2006" t="str">
            <v>N</v>
          </cell>
          <cell r="D2006" t="str">
            <v>Arista</v>
          </cell>
        </row>
        <row r="2007">
          <cell r="A2007" t="str">
            <v>LFARISCON-00168</v>
          </cell>
          <cell r="B2007" t="str">
            <v>CON-00168</v>
          </cell>
          <cell r="C2007" t="str">
            <v>N</v>
          </cell>
          <cell r="D2007" t="str">
            <v>Arista</v>
          </cell>
        </row>
        <row r="2008">
          <cell r="A2008" t="str">
            <v>LFARISCON-00169</v>
          </cell>
          <cell r="B2008" t="str">
            <v>CON-00169</v>
          </cell>
          <cell r="C2008" t="str">
            <v>N</v>
          </cell>
          <cell r="D2008" t="str">
            <v>Arista</v>
          </cell>
        </row>
        <row r="2009">
          <cell r="A2009" t="str">
            <v>LFARISCON-00182</v>
          </cell>
          <cell r="B2009" t="str">
            <v>CON-00182</v>
          </cell>
          <cell r="C2009" t="str">
            <v>N</v>
          </cell>
          <cell r="D2009" t="str">
            <v>Arista</v>
          </cell>
        </row>
        <row r="2010">
          <cell r="A2010" t="str">
            <v>LFARISCON-00184</v>
          </cell>
          <cell r="B2010" t="str">
            <v>CON-00184</v>
          </cell>
          <cell r="C2010" t="str">
            <v>N</v>
          </cell>
          <cell r="D2010" t="str">
            <v>Arista</v>
          </cell>
        </row>
        <row r="2011">
          <cell r="A2011" t="str">
            <v>LFARISCON-00205</v>
          </cell>
          <cell r="B2011" t="str">
            <v>CON-00205</v>
          </cell>
          <cell r="C2011" t="str">
            <v>N</v>
          </cell>
          <cell r="D2011" t="str">
            <v>Arista</v>
          </cell>
        </row>
        <row r="2012">
          <cell r="A2012" t="str">
            <v>LFARISCON-00209</v>
          </cell>
          <cell r="B2012" t="str">
            <v>CON-00209</v>
          </cell>
          <cell r="C2012" t="str">
            <v>N</v>
          </cell>
          <cell r="D2012" t="str">
            <v>Arista</v>
          </cell>
        </row>
        <row r="2013">
          <cell r="A2013" t="str">
            <v>LFARISCON-00273</v>
          </cell>
          <cell r="B2013" t="str">
            <v>CON-00273</v>
          </cell>
          <cell r="C2013" t="str">
            <v>N</v>
          </cell>
          <cell r="D2013" t="str">
            <v>Arista</v>
          </cell>
        </row>
        <row r="2014">
          <cell r="A2014" t="str">
            <v>LFARISCON-00285</v>
          </cell>
          <cell r="B2014" t="str">
            <v>CON-00285</v>
          </cell>
          <cell r="C2014" t="str">
            <v>N</v>
          </cell>
          <cell r="D2014" t="str">
            <v>Arista</v>
          </cell>
        </row>
        <row r="2015">
          <cell r="A2015" t="str">
            <v>LFARISCON-00290</v>
          </cell>
          <cell r="B2015" t="str">
            <v>CON-00290</v>
          </cell>
          <cell r="C2015" t="str">
            <v>N</v>
          </cell>
          <cell r="D2015" t="str">
            <v>Arista</v>
          </cell>
        </row>
        <row r="2016">
          <cell r="A2016" t="str">
            <v>LFARISCON-00298</v>
          </cell>
          <cell r="B2016" t="str">
            <v>CON-00298</v>
          </cell>
          <cell r="C2016" t="str">
            <v>N</v>
          </cell>
          <cell r="D2016" t="str">
            <v>Arista</v>
          </cell>
        </row>
        <row r="2017">
          <cell r="A2017" t="str">
            <v>LFARISCON-00303</v>
          </cell>
          <cell r="B2017" t="str">
            <v>CON-00303</v>
          </cell>
          <cell r="C2017" t="str">
            <v>N</v>
          </cell>
          <cell r="D2017" t="str">
            <v>Arista</v>
          </cell>
        </row>
        <row r="2018">
          <cell r="A2018" t="str">
            <v>LFARISCON-00316</v>
          </cell>
          <cell r="B2018" t="str">
            <v>CON-00316</v>
          </cell>
          <cell r="C2018" t="str">
            <v>N</v>
          </cell>
          <cell r="D2018" t="str">
            <v>Arista</v>
          </cell>
        </row>
        <row r="2019">
          <cell r="A2019" t="str">
            <v>LFARISCON-00338</v>
          </cell>
          <cell r="B2019" t="str">
            <v>CON-00338</v>
          </cell>
          <cell r="C2019" t="str">
            <v>N</v>
          </cell>
          <cell r="D2019" t="str">
            <v>Arista</v>
          </cell>
        </row>
        <row r="2020">
          <cell r="A2020" t="str">
            <v>LFARISCON-00341</v>
          </cell>
          <cell r="B2020" t="str">
            <v>CON-00341</v>
          </cell>
          <cell r="C2020" t="str">
            <v>N</v>
          </cell>
          <cell r="D2020" t="str">
            <v>Arista</v>
          </cell>
        </row>
        <row r="2021">
          <cell r="A2021" t="str">
            <v>LFARISCON-00346</v>
          </cell>
          <cell r="B2021" t="str">
            <v>CON-00346</v>
          </cell>
          <cell r="C2021" t="str">
            <v>N</v>
          </cell>
          <cell r="D2021" t="str">
            <v>Arista</v>
          </cell>
        </row>
        <row r="2022">
          <cell r="A2022" t="str">
            <v>LFARISCON-00364</v>
          </cell>
          <cell r="B2022" t="str">
            <v>CON-00364</v>
          </cell>
          <cell r="C2022" t="str">
            <v>N</v>
          </cell>
          <cell r="D2022" t="str">
            <v>Arista</v>
          </cell>
        </row>
        <row r="2023">
          <cell r="A2023" t="str">
            <v>LFARISCON-00385</v>
          </cell>
          <cell r="B2023" t="str">
            <v>CON-00385</v>
          </cell>
          <cell r="C2023" t="str">
            <v>N</v>
          </cell>
          <cell r="D2023" t="str">
            <v>Arista</v>
          </cell>
        </row>
        <row r="2024">
          <cell r="A2024" t="str">
            <v>LFARISCON-00387</v>
          </cell>
          <cell r="B2024" t="str">
            <v>CON-00387</v>
          </cell>
          <cell r="C2024" t="str">
            <v>N</v>
          </cell>
          <cell r="D2024" t="str">
            <v>Arista</v>
          </cell>
        </row>
        <row r="2025">
          <cell r="A2025" t="str">
            <v>LFARISCON-00389</v>
          </cell>
          <cell r="B2025" t="str">
            <v>CON-00389</v>
          </cell>
          <cell r="C2025" t="str">
            <v>N</v>
          </cell>
          <cell r="D2025" t="str">
            <v>Arista</v>
          </cell>
        </row>
        <row r="2026">
          <cell r="A2026" t="str">
            <v>LFARISCON-00391</v>
          </cell>
          <cell r="B2026" t="str">
            <v>CON-00391</v>
          </cell>
          <cell r="C2026" t="str">
            <v>N</v>
          </cell>
          <cell r="D2026" t="str">
            <v>Arista</v>
          </cell>
        </row>
        <row r="2027">
          <cell r="A2027" t="str">
            <v>LFARISCON-00399</v>
          </cell>
          <cell r="B2027" t="str">
            <v>CON-00399</v>
          </cell>
          <cell r="C2027" t="str">
            <v>N</v>
          </cell>
          <cell r="D2027" t="str">
            <v>Arista</v>
          </cell>
        </row>
        <row r="2028">
          <cell r="A2028" t="str">
            <v>LFARISCON-00401</v>
          </cell>
          <cell r="B2028" t="str">
            <v>CON-00401</v>
          </cell>
          <cell r="C2028" t="str">
            <v>N</v>
          </cell>
          <cell r="D2028" t="str">
            <v>Arista</v>
          </cell>
        </row>
        <row r="2029">
          <cell r="A2029" t="str">
            <v>LFARISCON-00406</v>
          </cell>
          <cell r="B2029" t="str">
            <v>CON-00406</v>
          </cell>
          <cell r="C2029" t="str">
            <v>N</v>
          </cell>
          <cell r="D2029" t="str">
            <v>Arista</v>
          </cell>
        </row>
        <row r="2030">
          <cell r="A2030" t="str">
            <v>LFARISCON-00414</v>
          </cell>
          <cell r="B2030" t="str">
            <v>CON-00414</v>
          </cell>
          <cell r="C2030" t="str">
            <v>N</v>
          </cell>
          <cell r="D2030" t="str">
            <v>Arista</v>
          </cell>
        </row>
        <row r="2031">
          <cell r="A2031" t="str">
            <v>LFARISCON-00420</v>
          </cell>
          <cell r="B2031" t="str">
            <v>CON-00420</v>
          </cell>
          <cell r="C2031" t="str">
            <v>N</v>
          </cell>
          <cell r="D2031" t="str">
            <v>Arista</v>
          </cell>
        </row>
        <row r="2032">
          <cell r="A2032" t="str">
            <v>LFARISCON-00421</v>
          </cell>
          <cell r="B2032" t="str">
            <v>CON-00421</v>
          </cell>
          <cell r="C2032" t="str">
            <v>N</v>
          </cell>
          <cell r="D2032" t="str">
            <v>Arista</v>
          </cell>
        </row>
        <row r="2033">
          <cell r="A2033" t="str">
            <v>LFARISCON-00424</v>
          </cell>
          <cell r="B2033" t="str">
            <v>CON-00424</v>
          </cell>
          <cell r="C2033" t="str">
            <v>N</v>
          </cell>
          <cell r="D2033" t="str">
            <v>Arista</v>
          </cell>
        </row>
        <row r="2034">
          <cell r="A2034" t="str">
            <v>LFARISCON-00429</v>
          </cell>
          <cell r="B2034" t="str">
            <v>CON-00429</v>
          </cell>
          <cell r="C2034" t="str">
            <v>N</v>
          </cell>
          <cell r="D2034" t="str">
            <v>Arista</v>
          </cell>
        </row>
        <row r="2035">
          <cell r="A2035" t="str">
            <v>LFARISCON-00432</v>
          </cell>
          <cell r="B2035" t="str">
            <v>CON-00432</v>
          </cell>
          <cell r="C2035" t="str">
            <v>N</v>
          </cell>
          <cell r="D2035" t="str">
            <v>Arista</v>
          </cell>
        </row>
        <row r="2036">
          <cell r="A2036" t="str">
            <v>LFARISCON-00433</v>
          </cell>
          <cell r="B2036" t="str">
            <v>CON-00433</v>
          </cell>
          <cell r="C2036" t="str">
            <v>N</v>
          </cell>
          <cell r="D2036" t="str">
            <v>Arista</v>
          </cell>
        </row>
        <row r="2037">
          <cell r="A2037" t="str">
            <v>LFARISCON-00434</v>
          </cell>
          <cell r="B2037" t="str">
            <v>CON-00434</v>
          </cell>
          <cell r="C2037" t="str">
            <v>N</v>
          </cell>
          <cell r="D2037" t="str">
            <v>Arista</v>
          </cell>
        </row>
        <row r="2038">
          <cell r="A2038" t="str">
            <v>LFARISCON-00435</v>
          </cell>
          <cell r="B2038" t="str">
            <v>CON-00435</v>
          </cell>
          <cell r="C2038" t="str">
            <v>N</v>
          </cell>
          <cell r="D2038" t="str">
            <v>Arista</v>
          </cell>
        </row>
        <row r="2039">
          <cell r="A2039" t="str">
            <v>LFARISCON-00442</v>
          </cell>
          <cell r="B2039" t="str">
            <v>CON-00442</v>
          </cell>
          <cell r="C2039" t="str">
            <v>N</v>
          </cell>
          <cell r="D2039" t="str">
            <v>Arista</v>
          </cell>
        </row>
        <row r="2040">
          <cell r="A2040" t="str">
            <v>LFARISCON-00443</v>
          </cell>
          <cell r="B2040" t="str">
            <v>CON-00443</v>
          </cell>
          <cell r="C2040" t="str">
            <v>N</v>
          </cell>
          <cell r="D2040" t="str">
            <v>Arista</v>
          </cell>
        </row>
        <row r="2041">
          <cell r="A2041" t="str">
            <v>LFARISCON-00452</v>
          </cell>
          <cell r="B2041" t="str">
            <v>CON-00452</v>
          </cell>
          <cell r="C2041" t="str">
            <v>N</v>
          </cell>
          <cell r="D2041" t="str">
            <v>Arista</v>
          </cell>
        </row>
        <row r="2042">
          <cell r="A2042" t="str">
            <v>LFARISCON-00460</v>
          </cell>
          <cell r="B2042" t="str">
            <v>CON-00460</v>
          </cell>
          <cell r="C2042" t="str">
            <v>N</v>
          </cell>
          <cell r="D2042" t="str">
            <v>Arista</v>
          </cell>
        </row>
        <row r="2043">
          <cell r="A2043" t="str">
            <v>LFARICON-00475</v>
          </cell>
          <cell r="B2043" t="str">
            <v>CON-00475</v>
          </cell>
          <cell r="C2043" t="str">
            <v>N</v>
          </cell>
          <cell r="D2043" t="str">
            <v>Arista</v>
          </cell>
        </row>
        <row r="2044">
          <cell r="A2044" t="str">
            <v>LFARISCON-00489</v>
          </cell>
          <cell r="B2044" t="str">
            <v>CON-00489</v>
          </cell>
          <cell r="C2044" t="str">
            <v>N</v>
          </cell>
          <cell r="D2044" t="str">
            <v>Arista</v>
          </cell>
        </row>
        <row r="2045">
          <cell r="A2045" t="str">
            <v>LFARISCON-00490</v>
          </cell>
          <cell r="B2045" t="str">
            <v>CON-00490</v>
          </cell>
          <cell r="C2045" t="str">
            <v>N</v>
          </cell>
          <cell r="D2045" t="str">
            <v>Arista</v>
          </cell>
        </row>
        <row r="2046">
          <cell r="A2046" t="str">
            <v>LFARISCON-00494</v>
          </cell>
          <cell r="B2046" t="str">
            <v>CON-00494</v>
          </cell>
          <cell r="C2046" t="str">
            <v>N</v>
          </cell>
          <cell r="D2046" t="str">
            <v>Arista</v>
          </cell>
        </row>
        <row r="2047">
          <cell r="A2047" t="str">
            <v>LFARISCON-00505</v>
          </cell>
          <cell r="B2047" t="str">
            <v>CON-00505</v>
          </cell>
          <cell r="C2047" t="str">
            <v>N</v>
          </cell>
          <cell r="D2047" t="str">
            <v>Arista</v>
          </cell>
        </row>
        <row r="2048">
          <cell r="A2048" t="str">
            <v>LFARISCON-00507-01</v>
          </cell>
          <cell r="B2048" t="str">
            <v>CON-00507-01</v>
          </cell>
          <cell r="C2048" t="str">
            <v>N</v>
          </cell>
          <cell r="D2048" t="str">
            <v>Arista</v>
          </cell>
        </row>
        <row r="2049">
          <cell r="A2049" t="str">
            <v>LFARISCON-00508-01</v>
          </cell>
          <cell r="B2049" t="str">
            <v>CON-00508-01</v>
          </cell>
          <cell r="C2049" t="str">
            <v>N</v>
          </cell>
          <cell r="D2049" t="str">
            <v>Arista</v>
          </cell>
        </row>
        <row r="2050">
          <cell r="A2050" t="str">
            <v>LFARISCON-00512-01</v>
          </cell>
          <cell r="B2050" t="str">
            <v>CON-00512-01</v>
          </cell>
          <cell r="C2050" t="str">
            <v>N</v>
          </cell>
          <cell r="D2050" t="str">
            <v>Arista</v>
          </cell>
        </row>
        <row r="2051">
          <cell r="A2051" t="str">
            <v>LFARISCON-00513-01</v>
          </cell>
          <cell r="B2051" t="str">
            <v>CON-00513-01</v>
          </cell>
          <cell r="C2051" t="str">
            <v>N</v>
          </cell>
          <cell r="D2051" t="str">
            <v>Arista</v>
          </cell>
        </row>
        <row r="2052">
          <cell r="A2052" t="str">
            <v>LFARISCON-00514-01</v>
          </cell>
          <cell r="B2052" t="str">
            <v>CON-00514-01</v>
          </cell>
          <cell r="C2052" t="str">
            <v>N</v>
          </cell>
          <cell r="D2052" t="str">
            <v>Arista</v>
          </cell>
        </row>
        <row r="2053">
          <cell r="A2053" t="str">
            <v>LFARISCON-00518</v>
          </cell>
          <cell r="B2053" t="str">
            <v>CON-00518</v>
          </cell>
          <cell r="C2053" t="str">
            <v>N</v>
          </cell>
          <cell r="D2053" t="str">
            <v>Arista</v>
          </cell>
        </row>
        <row r="2054">
          <cell r="A2054" t="str">
            <v>LFARISCON-00526</v>
          </cell>
          <cell r="B2054" t="str">
            <v>CON-00526</v>
          </cell>
          <cell r="C2054" t="str">
            <v>N</v>
          </cell>
          <cell r="D2054" t="str">
            <v>Arista</v>
          </cell>
        </row>
        <row r="2055">
          <cell r="A2055" t="str">
            <v>LFARISCON-00533</v>
          </cell>
          <cell r="B2055" t="str">
            <v>CON-00533</v>
          </cell>
          <cell r="C2055" t="str">
            <v>N</v>
          </cell>
          <cell r="D2055" t="str">
            <v>Arista</v>
          </cell>
        </row>
        <row r="2056">
          <cell r="A2056" t="str">
            <v>LFARISCON-00535</v>
          </cell>
          <cell r="B2056" t="str">
            <v>CON-00535</v>
          </cell>
          <cell r="C2056" t="str">
            <v>N</v>
          </cell>
          <cell r="D2056" t="str">
            <v>Arista</v>
          </cell>
        </row>
        <row r="2057">
          <cell r="A2057" t="str">
            <v>LFARISCON-00536</v>
          </cell>
          <cell r="B2057" t="str">
            <v>CON-00536</v>
          </cell>
          <cell r="C2057" t="str">
            <v>N</v>
          </cell>
          <cell r="D2057" t="str">
            <v>Arista</v>
          </cell>
        </row>
        <row r="2058">
          <cell r="A2058" t="str">
            <v>LFARISCON-00541</v>
          </cell>
          <cell r="B2058" t="str">
            <v>CON-00541</v>
          </cell>
          <cell r="C2058" t="str">
            <v>N</v>
          </cell>
          <cell r="D2058" t="str">
            <v>Arista</v>
          </cell>
        </row>
        <row r="2059">
          <cell r="A2059" t="str">
            <v>LFARISCON-00545</v>
          </cell>
          <cell r="B2059" t="str">
            <v>CON-00545</v>
          </cell>
          <cell r="C2059" t="str">
            <v>N</v>
          </cell>
          <cell r="D2059" t="str">
            <v>Arista</v>
          </cell>
        </row>
        <row r="2060">
          <cell r="A2060" t="str">
            <v>LFARISCON-00546</v>
          </cell>
          <cell r="B2060" t="str">
            <v>CON-00546</v>
          </cell>
          <cell r="C2060" t="str">
            <v>N</v>
          </cell>
          <cell r="D2060" t="str">
            <v>Arista</v>
          </cell>
        </row>
        <row r="2061">
          <cell r="A2061" t="str">
            <v>LFARISCON-00547</v>
          </cell>
          <cell r="B2061" t="str">
            <v>CON-00547</v>
          </cell>
          <cell r="C2061" t="str">
            <v>N</v>
          </cell>
          <cell r="D2061" t="str">
            <v>Arista</v>
          </cell>
        </row>
        <row r="2062">
          <cell r="A2062" t="str">
            <v>LFARISCON-00561</v>
          </cell>
          <cell r="B2062" t="str">
            <v>CON-00561</v>
          </cell>
          <cell r="C2062" t="str">
            <v>N</v>
          </cell>
          <cell r="D2062" t="str">
            <v>Arista</v>
          </cell>
        </row>
        <row r="2063">
          <cell r="A2063" t="str">
            <v>LFARISCON-00564</v>
          </cell>
          <cell r="B2063" t="str">
            <v>CON-00564</v>
          </cell>
          <cell r="C2063" t="str">
            <v>N</v>
          </cell>
          <cell r="D2063" t="str">
            <v>Arista</v>
          </cell>
        </row>
        <row r="2064">
          <cell r="A2064" t="str">
            <v>LFARISCON-00565</v>
          </cell>
          <cell r="B2064" t="str">
            <v>CON-00565</v>
          </cell>
          <cell r="C2064" t="str">
            <v>N</v>
          </cell>
          <cell r="D2064" t="str">
            <v>Arista</v>
          </cell>
        </row>
        <row r="2065">
          <cell r="A2065" t="str">
            <v>LFARISCON-00567</v>
          </cell>
          <cell r="B2065" t="str">
            <v>CON-00567</v>
          </cell>
          <cell r="C2065" t="str">
            <v>N</v>
          </cell>
          <cell r="D2065" t="str">
            <v>Arista</v>
          </cell>
        </row>
        <row r="2066">
          <cell r="A2066" t="str">
            <v>LFARISCON-00580</v>
          </cell>
          <cell r="B2066" t="str">
            <v>CON-00580</v>
          </cell>
          <cell r="C2066" t="str">
            <v>N</v>
          </cell>
          <cell r="D2066" t="str">
            <v>Arista</v>
          </cell>
        </row>
        <row r="2067">
          <cell r="A2067" t="str">
            <v>LFARISCON-00585</v>
          </cell>
          <cell r="B2067" t="str">
            <v>CON-00585</v>
          </cell>
          <cell r="C2067" t="str">
            <v>N</v>
          </cell>
          <cell r="D2067" t="str">
            <v>Arista</v>
          </cell>
        </row>
        <row r="2068">
          <cell r="A2068" t="str">
            <v>LFARISCON-00587</v>
          </cell>
          <cell r="B2068" t="str">
            <v>CON-00587</v>
          </cell>
          <cell r="C2068" t="str">
            <v>N</v>
          </cell>
          <cell r="D2068" t="str">
            <v>Arista</v>
          </cell>
        </row>
        <row r="2069">
          <cell r="A2069" t="str">
            <v>LFARISCON-00588</v>
          </cell>
          <cell r="B2069" t="str">
            <v>CON-00588</v>
          </cell>
          <cell r="C2069" t="str">
            <v>N</v>
          </cell>
          <cell r="D2069" t="str">
            <v>Arista</v>
          </cell>
        </row>
        <row r="2070">
          <cell r="A2070" t="str">
            <v>LFARISCON-00595</v>
          </cell>
          <cell r="B2070" t="str">
            <v>CON-00595</v>
          </cell>
          <cell r="C2070" t="str">
            <v>N</v>
          </cell>
          <cell r="D2070" t="str">
            <v>Arista</v>
          </cell>
        </row>
        <row r="2071">
          <cell r="A2071" t="str">
            <v>LFARISCON-00598</v>
          </cell>
          <cell r="B2071" t="str">
            <v>CON-00598</v>
          </cell>
          <cell r="C2071" t="str">
            <v>N</v>
          </cell>
          <cell r="D2071" t="str">
            <v>Arista</v>
          </cell>
        </row>
        <row r="2072">
          <cell r="A2072" t="str">
            <v>LFARISCON-00600</v>
          </cell>
          <cell r="B2072" t="str">
            <v>CON-00600</v>
          </cell>
          <cell r="C2072" t="str">
            <v>N</v>
          </cell>
          <cell r="D2072" t="str">
            <v>Arista</v>
          </cell>
        </row>
        <row r="2073">
          <cell r="A2073" t="str">
            <v>LFARISCON-00601</v>
          </cell>
          <cell r="B2073" t="str">
            <v>CON-00601</v>
          </cell>
          <cell r="C2073" t="str">
            <v>N</v>
          </cell>
          <cell r="D2073" t="str">
            <v>Arista</v>
          </cell>
        </row>
        <row r="2074">
          <cell r="A2074" t="str">
            <v>LFARISCON-00605</v>
          </cell>
          <cell r="B2074" t="str">
            <v>CON-00605</v>
          </cell>
          <cell r="C2074" t="str">
            <v>N</v>
          </cell>
          <cell r="D2074" t="str">
            <v>Arista</v>
          </cell>
        </row>
        <row r="2075">
          <cell r="A2075" t="str">
            <v>LFARISCON-00624</v>
          </cell>
          <cell r="B2075" t="str">
            <v>CON-00624</v>
          </cell>
          <cell r="C2075" t="str">
            <v>N</v>
          </cell>
          <cell r="D2075" t="str">
            <v>Arista</v>
          </cell>
        </row>
        <row r="2076">
          <cell r="A2076" t="str">
            <v>LFARISCON-00625</v>
          </cell>
          <cell r="B2076" t="str">
            <v>CON-00625</v>
          </cell>
          <cell r="C2076" t="str">
            <v>N</v>
          </cell>
          <cell r="D2076" t="str">
            <v>Arista</v>
          </cell>
        </row>
        <row r="2077">
          <cell r="A2077" t="str">
            <v>LFARISCON-00630</v>
          </cell>
          <cell r="B2077" t="str">
            <v>CON-00630</v>
          </cell>
          <cell r="C2077" t="str">
            <v>N</v>
          </cell>
          <cell r="D2077" t="str">
            <v>Arista</v>
          </cell>
        </row>
        <row r="2078">
          <cell r="A2078" t="str">
            <v>LFARISCON-00661</v>
          </cell>
          <cell r="B2078" t="str">
            <v>CON-00661</v>
          </cell>
          <cell r="C2078" t="str">
            <v>N</v>
          </cell>
          <cell r="D2078" t="str">
            <v>Arista</v>
          </cell>
        </row>
        <row r="2079">
          <cell r="A2079" t="str">
            <v>LFARISCON-00663</v>
          </cell>
          <cell r="B2079" t="str">
            <v>CON-00663</v>
          </cell>
          <cell r="C2079" t="str">
            <v>N</v>
          </cell>
          <cell r="D2079" t="str">
            <v>Arista</v>
          </cell>
        </row>
        <row r="2080">
          <cell r="A2080" t="str">
            <v>LFARISCON-00665</v>
          </cell>
          <cell r="B2080" t="str">
            <v>CON-00665</v>
          </cell>
          <cell r="C2080" t="str">
            <v>N</v>
          </cell>
          <cell r="D2080" t="str">
            <v>Arista</v>
          </cell>
        </row>
        <row r="2081">
          <cell r="A2081" t="str">
            <v>LFARISCON-00666</v>
          </cell>
          <cell r="B2081" t="str">
            <v>CON-00666</v>
          </cell>
          <cell r="C2081" t="str">
            <v>N</v>
          </cell>
          <cell r="D2081" t="str">
            <v>Arista</v>
          </cell>
        </row>
        <row r="2082">
          <cell r="A2082" t="str">
            <v>LFARISCON-00667</v>
          </cell>
          <cell r="B2082" t="str">
            <v>CON-00667</v>
          </cell>
          <cell r="C2082" t="str">
            <v>N</v>
          </cell>
          <cell r="D2082" t="str">
            <v>Arista</v>
          </cell>
        </row>
        <row r="2083">
          <cell r="A2083" t="str">
            <v>LFARISCON-00674</v>
          </cell>
          <cell r="B2083" t="str">
            <v>CON-00674</v>
          </cell>
          <cell r="C2083" t="str">
            <v>N</v>
          </cell>
          <cell r="D2083" t="str">
            <v>Arista</v>
          </cell>
        </row>
        <row r="2084">
          <cell r="A2084" t="str">
            <v>LFARISCON-00683</v>
          </cell>
          <cell r="B2084" t="str">
            <v>CON-00683</v>
          </cell>
          <cell r="C2084" t="str">
            <v>N</v>
          </cell>
          <cell r="D2084" t="str">
            <v>Arista</v>
          </cell>
        </row>
        <row r="2085">
          <cell r="A2085" t="str">
            <v>LFARISCON-00694</v>
          </cell>
          <cell r="B2085" t="str">
            <v>CON-00694</v>
          </cell>
          <cell r="C2085" t="str">
            <v>N</v>
          </cell>
          <cell r="D2085" t="str">
            <v>Arista</v>
          </cell>
        </row>
        <row r="2086">
          <cell r="A2086" t="str">
            <v>LFARISCON-00695</v>
          </cell>
          <cell r="B2086" t="str">
            <v>CON-00695</v>
          </cell>
          <cell r="C2086" t="str">
            <v>N</v>
          </cell>
          <cell r="D2086" t="str">
            <v>Arista</v>
          </cell>
        </row>
        <row r="2087">
          <cell r="A2087" t="str">
            <v>LFARICON-00707</v>
          </cell>
          <cell r="B2087" t="str">
            <v>CON-00707</v>
          </cell>
          <cell r="C2087" t="str">
            <v>N</v>
          </cell>
          <cell r="D2087" t="str">
            <v>Arista</v>
          </cell>
        </row>
        <row r="2088">
          <cell r="A2088" t="str">
            <v>LFARISCON-00713-01</v>
          </cell>
          <cell r="B2088" t="str">
            <v>CON-00713-01</v>
          </cell>
          <cell r="C2088" t="str">
            <v>N</v>
          </cell>
          <cell r="D2088" t="str">
            <v>Arista</v>
          </cell>
        </row>
        <row r="2089">
          <cell r="A2089" t="str">
            <v>LFARISCON-00716-01</v>
          </cell>
          <cell r="B2089" t="str">
            <v>CON-00716-01</v>
          </cell>
          <cell r="C2089" t="str">
            <v>N</v>
          </cell>
          <cell r="D2089" t="str">
            <v>Arista</v>
          </cell>
        </row>
        <row r="2090">
          <cell r="A2090" t="str">
            <v>LFARISCON-00717</v>
          </cell>
          <cell r="B2090" t="str">
            <v>CON-00717</v>
          </cell>
          <cell r="C2090" t="str">
            <v>N</v>
          </cell>
          <cell r="D2090" t="str">
            <v>Arista</v>
          </cell>
        </row>
        <row r="2091">
          <cell r="A2091" t="str">
            <v>LFARISCON-00718</v>
          </cell>
          <cell r="B2091" t="str">
            <v>CON-00718</v>
          </cell>
          <cell r="C2091" t="str">
            <v>N</v>
          </cell>
          <cell r="D2091" t="str">
            <v>Arista</v>
          </cell>
        </row>
        <row r="2092">
          <cell r="A2092" t="str">
            <v>LFARISCON-00718-Q</v>
          </cell>
          <cell r="B2092" t="str">
            <v>CON-00718</v>
          </cell>
          <cell r="C2092" t="str">
            <v>N</v>
          </cell>
          <cell r="D2092" t="str">
            <v>Arista</v>
          </cell>
        </row>
        <row r="2093">
          <cell r="A2093" t="str">
            <v>LFARISCON-00719</v>
          </cell>
          <cell r="B2093" t="str">
            <v>CON-00719</v>
          </cell>
          <cell r="C2093" t="str">
            <v>N</v>
          </cell>
          <cell r="D2093" t="str">
            <v>Arista</v>
          </cell>
        </row>
        <row r="2094">
          <cell r="A2094" t="str">
            <v>LFARISCON-00720-Q</v>
          </cell>
          <cell r="B2094" t="str">
            <v>CON-00720</v>
          </cell>
          <cell r="C2094" t="str">
            <v>N</v>
          </cell>
          <cell r="D2094" t="str">
            <v>Arista</v>
          </cell>
        </row>
        <row r="2095">
          <cell r="A2095" t="str">
            <v>LFARISCON-00720</v>
          </cell>
          <cell r="B2095" t="str">
            <v>CON-00720</v>
          </cell>
          <cell r="C2095" t="str">
            <v>N</v>
          </cell>
          <cell r="D2095" t="str">
            <v>Arista</v>
          </cell>
        </row>
        <row r="2096">
          <cell r="A2096" t="str">
            <v>LFARISCON-00721-Q</v>
          </cell>
          <cell r="B2096" t="str">
            <v>CON-00721</v>
          </cell>
          <cell r="C2096" t="str">
            <v>N</v>
          </cell>
          <cell r="D2096" t="str">
            <v>Arista</v>
          </cell>
        </row>
        <row r="2097">
          <cell r="A2097" t="str">
            <v>LFARISCON-00722-Q</v>
          </cell>
          <cell r="B2097" t="str">
            <v>CON-00722</v>
          </cell>
          <cell r="C2097" t="str">
            <v>N</v>
          </cell>
          <cell r="D2097" t="str">
            <v>Arista</v>
          </cell>
        </row>
        <row r="2098">
          <cell r="A2098" t="str">
            <v>LFARISCON-00722</v>
          </cell>
          <cell r="B2098" t="str">
            <v>CON-00722</v>
          </cell>
          <cell r="C2098" t="str">
            <v>N</v>
          </cell>
          <cell r="D2098" t="str">
            <v>Arista</v>
          </cell>
        </row>
        <row r="2099">
          <cell r="A2099" t="str">
            <v>LFARISCON-00731</v>
          </cell>
          <cell r="B2099" t="str">
            <v>CON-00731</v>
          </cell>
          <cell r="C2099" t="str">
            <v>N</v>
          </cell>
          <cell r="D2099" t="str">
            <v>Arista</v>
          </cell>
        </row>
        <row r="2100">
          <cell r="A2100" t="str">
            <v>LFARISCON-00734</v>
          </cell>
          <cell r="B2100" t="str">
            <v>CON-00734</v>
          </cell>
          <cell r="C2100" t="str">
            <v>N</v>
          </cell>
          <cell r="D2100" t="str">
            <v>Arista</v>
          </cell>
        </row>
        <row r="2101">
          <cell r="A2101" t="str">
            <v>LFARISCON-00736-Q</v>
          </cell>
          <cell r="B2101" t="str">
            <v>CON-00736</v>
          </cell>
          <cell r="C2101" t="str">
            <v>N</v>
          </cell>
          <cell r="D2101" t="str">
            <v>Arista</v>
          </cell>
        </row>
        <row r="2102">
          <cell r="A2102" t="str">
            <v>LFARISCON-00738-Q</v>
          </cell>
          <cell r="B2102" t="str">
            <v>CON-00738</v>
          </cell>
          <cell r="C2102" t="str">
            <v>N</v>
          </cell>
          <cell r="D2102" t="str">
            <v>Arista</v>
          </cell>
        </row>
        <row r="2103">
          <cell r="A2103" t="str">
            <v>LFARISCON-00749</v>
          </cell>
          <cell r="B2103" t="str">
            <v>CON-00749</v>
          </cell>
          <cell r="C2103" t="str">
            <v>N</v>
          </cell>
          <cell r="D2103" t="str">
            <v>Arista</v>
          </cell>
        </row>
        <row r="2104">
          <cell r="A2104" t="str">
            <v>LFARISCON-00750</v>
          </cell>
          <cell r="B2104" t="str">
            <v>CON-00750</v>
          </cell>
          <cell r="C2104" t="str">
            <v>N</v>
          </cell>
          <cell r="D2104" t="str">
            <v>Arista</v>
          </cell>
        </row>
        <row r="2105">
          <cell r="A2105" t="str">
            <v>LFARISCON-00758</v>
          </cell>
          <cell r="B2105" t="str">
            <v>CON-00758</v>
          </cell>
          <cell r="C2105" t="str">
            <v>N</v>
          </cell>
          <cell r="D2105" t="str">
            <v>Arista</v>
          </cell>
        </row>
        <row r="2106">
          <cell r="A2106" t="str">
            <v>LFARISCON-00759</v>
          </cell>
          <cell r="B2106" t="str">
            <v>CON-00759</v>
          </cell>
          <cell r="C2106" t="str">
            <v>N</v>
          </cell>
          <cell r="D2106" t="str">
            <v>Arista</v>
          </cell>
        </row>
        <row r="2107">
          <cell r="A2107" t="str">
            <v>LFARISCON-00760</v>
          </cell>
          <cell r="B2107" t="str">
            <v>CON-00760</v>
          </cell>
          <cell r="C2107" t="str">
            <v>N</v>
          </cell>
          <cell r="D2107" t="str">
            <v>Arista</v>
          </cell>
        </row>
        <row r="2108">
          <cell r="A2108" t="str">
            <v>LFARISCON-00763</v>
          </cell>
          <cell r="B2108" t="str">
            <v>CON-00763</v>
          </cell>
          <cell r="C2108" t="str">
            <v>N</v>
          </cell>
          <cell r="D2108" t="str">
            <v>Arista</v>
          </cell>
        </row>
        <row r="2109">
          <cell r="A2109" t="str">
            <v>LFARISCON-00773</v>
          </cell>
          <cell r="B2109" t="str">
            <v>CON-00773</v>
          </cell>
          <cell r="C2109" t="str">
            <v>N</v>
          </cell>
          <cell r="D2109" t="str">
            <v>Arista</v>
          </cell>
        </row>
        <row r="2110">
          <cell r="A2110" t="str">
            <v>LFARISCON-00776</v>
          </cell>
          <cell r="B2110" t="str">
            <v>CON-00776</v>
          </cell>
          <cell r="C2110" t="str">
            <v>N</v>
          </cell>
          <cell r="D2110" t="str">
            <v>Arista</v>
          </cell>
        </row>
        <row r="2111">
          <cell r="A2111" t="str">
            <v>LFARISCON-00780</v>
          </cell>
          <cell r="B2111" t="str">
            <v>CON-00780</v>
          </cell>
          <cell r="C2111" t="str">
            <v>N</v>
          </cell>
          <cell r="D2111" t="str">
            <v>Arista</v>
          </cell>
        </row>
        <row r="2112">
          <cell r="A2112" t="str">
            <v>LFARISCON-00784</v>
          </cell>
          <cell r="B2112" t="str">
            <v>CON-00784</v>
          </cell>
          <cell r="C2112" t="str">
            <v>N</v>
          </cell>
          <cell r="D2112" t="str">
            <v>Arista</v>
          </cell>
        </row>
        <row r="2113">
          <cell r="A2113" t="str">
            <v>LFARISCON-00790</v>
          </cell>
          <cell r="B2113" t="str">
            <v>CON-00790</v>
          </cell>
          <cell r="C2113" t="str">
            <v>N</v>
          </cell>
          <cell r="D2113" t="str">
            <v>Arista</v>
          </cell>
        </row>
        <row r="2114">
          <cell r="A2114" t="str">
            <v>LFARISCON-00796</v>
          </cell>
          <cell r="B2114" t="str">
            <v>CON-00796</v>
          </cell>
          <cell r="C2114" t="str">
            <v>N</v>
          </cell>
          <cell r="D2114" t="str">
            <v>Arista</v>
          </cell>
        </row>
        <row r="2115">
          <cell r="A2115" t="str">
            <v>LFARISCON-00799</v>
          </cell>
          <cell r="B2115" t="str">
            <v>CON-00799</v>
          </cell>
          <cell r="C2115" t="str">
            <v>N</v>
          </cell>
          <cell r="D2115" t="str">
            <v>Arista</v>
          </cell>
        </row>
        <row r="2116">
          <cell r="A2116" t="str">
            <v>LFARISCON-00799-Q</v>
          </cell>
          <cell r="B2116" t="str">
            <v>CON-00799</v>
          </cell>
          <cell r="C2116" t="str">
            <v>N</v>
          </cell>
          <cell r="D2116" t="str">
            <v>Arista</v>
          </cell>
        </row>
        <row r="2117">
          <cell r="A2117" t="str">
            <v>LFARISCON-00800-Q</v>
          </cell>
          <cell r="B2117" t="str">
            <v>CON-00800</v>
          </cell>
          <cell r="C2117" t="str">
            <v>N</v>
          </cell>
          <cell r="D2117" t="str">
            <v>Arista</v>
          </cell>
        </row>
        <row r="2118">
          <cell r="A2118" t="str">
            <v>LFARISCON-00806</v>
          </cell>
          <cell r="B2118" t="str">
            <v>CON-00806</v>
          </cell>
          <cell r="C2118" t="str">
            <v>N</v>
          </cell>
          <cell r="D2118" t="str">
            <v>Arista</v>
          </cell>
        </row>
        <row r="2119">
          <cell r="A2119" t="str">
            <v>LFARISCON-00808</v>
          </cell>
          <cell r="B2119" t="str">
            <v>CON-00808</v>
          </cell>
          <cell r="C2119" t="str">
            <v>N</v>
          </cell>
          <cell r="D2119" t="str">
            <v>Arista</v>
          </cell>
        </row>
        <row r="2120">
          <cell r="A2120" t="str">
            <v>LFARISCON-00812</v>
          </cell>
          <cell r="B2120" t="str">
            <v>CON-00812</v>
          </cell>
          <cell r="C2120" t="str">
            <v>N</v>
          </cell>
          <cell r="D2120" t="str">
            <v>Arista</v>
          </cell>
        </row>
        <row r="2121">
          <cell r="A2121" t="str">
            <v>LFARISCON-00813</v>
          </cell>
          <cell r="B2121" t="str">
            <v>CON-00813</v>
          </cell>
          <cell r="C2121" t="str">
            <v>N</v>
          </cell>
          <cell r="D2121" t="str">
            <v>Arista</v>
          </cell>
        </row>
        <row r="2122">
          <cell r="A2122" t="str">
            <v>LFARISCON-00816</v>
          </cell>
          <cell r="B2122" t="str">
            <v>CON-00816</v>
          </cell>
          <cell r="C2122" t="str">
            <v>N</v>
          </cell>
          <cell r="D2122" t="str">
            <v>Arista</v>
          </cell>
        </row>
        <row r="2123">
          <cell r="A2123" t="str">
            <v>LFARISCON-00818</v>
          </cell>
          <cell r="B2123" t="str">
            <v>CON-00818</v>
          </cell>
          <cell r="C2123" t="str">
            <v>N</v>
          </cell>
          <cell r="D2123" t="str">
            <v>Arista</v>
          </cell>
        </row>
        <row r="2124">
          <cell r="A2124" t="str">
            <v>LFARISCON-00824-Q</v>
          </cell>
          <cell r="B2124" t="str">
            <v>CON-00824</v>
          </cell>
          <cell r="C2124" t="str">
            <v>N</v>
          </cell>
          <cell r="D2124" t="str">
            <v>Arista</v>
          </cell>
        </row>
        <row r="2125">
          <cell r="A2125" t="str">
            <v>LFARISCON-00825</v>
          </cell>
          <cell r="B2125" t="str">
            <v>CON-00825</v>
          </cell>
          <cell r="C2125" t="str">
            <v>N</v>
          </cell>
          <cell r="D2125" t="str">
            <v>Arista</v>
          </cell>
        </row>
        <row r="2126">
          <cell r="A2126" t="str">
            <v>LFARISCON-00825-Q</v>
          </cell>
          <cell r="B2126" t="str">
            <v>CON-00825</v>
          </cell>
          <cell r="C2126" t="str">
            <v>N</v>
          </cell>
          <cell r="D2126" t="str">
            <v>Arista</v>
          </cell>
        </row>
        <row r="2127">
          <cell r="A2127" t="str">
            <v>LFARISCON-00826</v>
          </cell>
          <cell r="B2127" t="str">
            <v>CON-00826</v>
          </cell>
          <cell r="C2127" t="str">
            <v>N</v>
          </cell>
          <cell r="D2127" t="str">
            <v>Arista</v>
          </cell>
        </row>
        <row r="2128">
          <cell r="A2128" t="str">
            <v>LFARISCON-00828</v>
          </cell>
          <cell r="B2128" t="str">
            <v>CON-00828</v>
          </cell>
          <cell r="C2128" t="str">
            <v>N</v>
          </cell>
          <cell r="D2128" t="str">
            <v>Arista</v>
          </cell>
        </row>
        <row r="2129">
          <cell r="A2129" t="str">
            <v>LFARISCON-00830</v>
          </cell>
          <cell r="B2129" t="str">
            <v>CON-00830</v>
          </cell>
          <cell r="C2129" t="str">
            <v>N</v>
          </cell>
          <cell r="D2129" t="str">
            <v>Arista</v>
          </cell>
        </row>
        <row r="2130">
          <cell r="A2130" t="str">
            <v>LFARISCON-00831</v>
          </cell>
          <cell r="B2130" t="str">
            <v>CON-00831</v>
          </cell>
          <cell r="C2130" t="str">
            <v>N</v>
          </cell>
          <cell r="D2130" t="str">
            <v>Arista</v>
          </cell>
        </row>
        <row r="2131">
          <cell r="A2131" t="str">
            <v>LFARISCON-00834</v>
          </cell>
          <cell r="B2131" t="str">
            <v>CON-00834</v>
          </cell>
          <cell r="C2131" t="str">
            <v>N</v>
          </cell>
          <cell r="D2131" t="str">
            <v>Arista</v>
          </cell>
        </row>
        <row r="2132">
          <cell r="A2132" t="str">
            <v>LFARISCON-00837</v>
          </cell>
          <cell r="B2132" t="str">
            <v>CON-00837</v>
          </cell>
          <cell r="C2132" t="str">
            <v>N</v>
          </cell>
          <cell r="D2132" t="str">
            <v>Arista</v>
          </cell>
        </row>
        <row r="2133">
          <cell r="A2133" t="str">
            <v>LFARISCON-00841</v>
          </cell>
          <cell r="B2133" t="str">
            <v>CON-00841</v>
          </cell>
          <cell r="C2133" t="str">
            <v>N</v>
          </cell>
          <cell r="D2133" t="str">
            <v>Arista</v>
          </cell>
        </row>
        <row r="2134">
          <cell r="A2134" t="str">
            <v>LFARISCON-00844</v>
          </cell>
          <cell r="B2134" t="str">
            <v>CON-00844</v>
          </cell>
          <cell r="C2134" t="str">
            <v>N</v>
          </cell>
          <cell r="D2134" t="str">
            <v>Arista</v>
          </cell>
        </row>
        <row r="2135">
          <cell r="A2135" t="str">
            <v>LFARISCON-00853</v>
          </cell>
          <cell r="B2135" t="str">
            <v>CON-00853</v>
          </cell>
          <cell r="C2135" t="str">
            <v>N</v>
          </cell>
          <cell r="D2135" t="str">
            <v>Arista</v>
          </cell>
        </row>
        <row r="2136">
          <cell r="A2136" t="str">
            <v>LFARISCON-00859</v>
          </cell>
          <cell r="B2136" t="str">
            <v>CON-00859</v>
          </cell>
          <cell r="C2136" t="str">
            <v>N</v>
          </cell>
          <cell r="D2136" t="str">
            <v>Arista</v>
          </cell>
        </row>
        <row r="2137">
          <cell r="A2137" t="str">
            <v>LFARISCON-00861</v>
          </cell>
          <cell r="B2137" t="str">
            <v>CON-00861</v>
          </cell>
          <cell r="C2137" t="str">
            <v>N</v>
          </cell>
          <cell r="D2137" t="str">
            <v>Arista</v>
          </cell>
        </row>
        <row r="2138">
          <cell r="A2138" t="str">
            <v>LFARISCON-00862-Q</v>
          </cell>
          <cell r="B2138" t="str">
            <v>CON-00862</v>
          </cell>
          <cell r="C2138" t="str">
            <v>N</v>
          </cell>
          <cell r="D2138" t="str">
            <v>Arista</v>
          </cell>
        </row>
        <row r="2139">
          <cell r="A2139" t="str">
            <v>LFARISCON-00870</v>
          </cell>
          <cell r="B2139" t="str">
            <v>CON-00870</v>
          </cell>
          <cell r="C2139" t="str">
            <v>N</v>
          </cell>
          <cell r="D2139" t="str">
            <v>Arista</v>
          </cell>
        </row>
        <row r="2140">
          <cell r="A2140" t="str">
            <v>LFARISCON-00871</v>
          </cell>
          <cell r="B2140" t="str">
            <v>CON-00871</v>
          </cell>
          <cell r="C2140" t="str">
            <v>N</v>
          </cell>
          <cell r="D2140" t="str">
            <v>Arista</v>
          </cell>
        </row>
        <row r="2141">
          <cell r="A2141" t="str">
            <v>LFARISCON-00874</v>
          </cell>
          <cell r="B2141" t="str">
            <v>CON-00874</v>
          </cell>
          <cell r="C2141" t="str">
            <v>N</v>
          </cell>
          <cell r="D2141" t="str">
            <v>Arista</v>
          </cell>
        </row>
        <row r="2142">
          <cell r="A2142" t="str">
            <v>LFARISCON-00875</v>
          </cell>
          <cell r="B2142" t="str">
            <v>CON-00875</v>
          </cell>
          <cell r="C2142" t="str">
            <v>N</v>
          </cell>
          <cell r="D2142" t="str">
            <v>Arista</v>
          </cell>
        </row>
        <row r="2143">
          <cell r="A2143" t="str">
            <v>LFARISCON-00884</v>
          </cell>
          <cell r="B2143" t="str">
            <v>CON-00884</v>
          </cell>
          <cell r="C2143" t="str">
            <v>N</v>
          </cell>
          <cell r="D2143" t="str">
            <v>Arista</v>
          </cell>
        </row>
        <row r="2144">
          <cell r="A2144" t="str">
            <v>LFARISCON-00885</v>
          </cell>
          <cell r="B2144" t="str">
            <v>CON-00885</v>
          </cell>
          <cell r="C2144" t="str">
            <v>N</v>
          </cell>
          <cell r="D2144" t="str">
            <v>Arista</v>
          </cell>
        </row>
        <row r="2145">
          <cell r="A2145" t="str">
            <v>LFARISCON-00889</v>
          </cell>
          <cell r="B2145" t="str">
            <v>CON-00889</v>
          </cell>
          <cell r="C2145" t="str">
            <v>N</v>
          </cell>
          <cell r="D2145" t="str">
            <v>Arista</v>
          </cell>
        </row>
        <row r="2146">
          <cell r="A2146" t="str">
            <v>LFARISCON-00892</v>
          </cell>
          <cell r="B2146" t="str">
            <v>CON-00892</v>
          </cell>
          <cell r="C2146" t="str">
            <v>N</v>
          </cell>
          <cell r="D2146" t="str">
            <v>Arista</v>
          </cell>
        </row>
        <row r="2147">
          <cell r="A2147" t="str">
            <v>LFARISCON-00893</v>
          </cell>
          <cell r="B2147" t="str">
            <v>CON-00893</v>
          </cell>
          <cell r="C2147" t="str">
            <v>N</v>
          </cell>
          <cell r="D2147" t="str">
            <v>Arista</v>
          </cell>
        </row>
        <row r="2148">
          <cell r="A2148" t="str">
            <v>LFARISCON-00896-Q</v>
          </cell>
          <cell r="B2148" t="str">
            <v>CON-00896</v>
          </cell>
          <cell r="C2148" t="str">
            <v>N</v>
          </cell>
          <cell r="D2148" t="str">
            <v>Arista</v>
          </cell>
        </row>
        <row r="2149">
          <cell r="A2149" t="str">
            <v>LFARISCON-00896</v>
          </cell>
          <cell r="B2149" t="str">
            <v>CON-00896</v>
          </cell>
          <cell r="C2149" t="str">
            <v>N</v>
          </cell>
          <cell r="D2149" t="str">
            <v>Arista</v>
          </cell>
        </row>
        <row r="2150">
          <cell r="A2150" t="str">
            <v>LFARISCON-00902</v>
          </cell>
          <cell r="B2150" t="str">
            <v>CON-00902</v>
          </cell>
          <cell r="C2150" t="str">
            <v>N</v>
          </cell>
          <cell r="D2150" t="str">
            <v>Arista</v>
          </cell>
        </row>
        <row r="2151">
          <cell r="A2151" t="str">
            <v>LFARISCON-00902-Q</v>
          </cell>
          <cell r="B2151" t="str">
            <v>CON-00902</v>
          </cell>
          <cell r="C2151" t="str">
            <v>N</v>
          </cell>
          <cell r="D2151" t="str">
            <v>Arista</v>
          </cell>
        </row>
        <row r="2152">
          <cell r="A2152" t="str">
            <v>LFARISCON-00903</v>
          </cell>
          <cell r="B2152" t="str">
            <v>CON-00903</v>
          </cell>
          <cell r="C2152" t="str">
            <v>N</v>
          </cell>
          <cell r="D2152" t="str">
            <v>Arista</v>
          </cell>
        </row>
        <row r="2153">
          <cell r="A2153" t="str">
            <v>LFARISCON-00904</v>
          </cell>
          <cell r="B2153" t="str">
            <v>CON-00904</v>
          </cell>
          <cell r="C2153" t="str">
            <v>N</v>
          </cell>
          <cell r="D2153" t="str">
            <v>Arista</v>
          </cell>
        </row>
        <row r="2154">
          <cell r="A2154" t="str">
            <v>LFARISCON-00905</v>
          </cell>
          <cell r="B2154" t="str">
            <v>CON-00905</v>
          </cell>
          <cell r="C2154" t="str">
            <v>N</v>
          </cell>
          <cell r="D2154" t="str">
            <v>Arista</v>
          </cell>
        </row>
        <row r="2155">
          <cell r="A2155" t="str">
            <v>LFARISCON-00906</v>
          </cell>
          <cell r="B2155" t="str">
            <v>CON-00906</v>
          </cell>
          <cell r="C2155" t="str">
            <v>N</v>
          </cell>
          <cell r="D2155" t="str">
            <v>Arista</v>
          </cell>
        </row>
        <row r="2156">
          <cell r="A2156" t="str">
            <v>LFARISCON-00908</v>
          </cell>
          <cell r="B2156" t="str">
            <v>CON-00908</v>
          </cell>
          <cell r="C2156" t="str">
            <v>N</v>
          </cell>
          <cell r="D2156" t="str">
            <v>Arista</v>
          </cell>
        </row>
        <row r="2157">
          <cell r="A2157" t="str">
            <v>LFARISCON-00909</v>
          </cell>
          <cell r="B2157" t="str">
            <v>CON-00909</v>
          </cell>
          <cell r="C2157" t="str">
            <v>N</v>
          </cell>
          <cell r="D2157" t="str">
            <v>Arista</v>
          </cell>
        </row>
        <row r="2158">
          <cell r="A2158" t="str">
            <v>LFARISCON-00910</v>
          </cell>
          <cell r="B2158" t="str">
            <v>CON-00910</v>
          </cell>
          <cell r="C2158" t="str">
            <v>N</v>
          </cell>
          <cell r="D2158" t="str">
            <v>Arista</v>
          </cell>
        </row>
        <row r="2159">
          <cell r="A2159" t="str">
            <v>LFARISCON-00912</v>
          </cell>
          <cell r="B2159" t="str">
            <v>CON-00912</v>
          </cell>
          <cell r="C2159" t="str">
            <v>N</v>
          </cell>
          <cell r="D2159" t="str">
            <v>Arista</v>
          </cell>
        </row>
        <row r="2160">
          <cell r="A2160" t="str">
            <v>LFARISCON-00912-Q</v>
          </cell>
          <cell r="B2160" t="str">
            <v>CON-00912</v>
          </cell>
          <cell r="C2160" t="str">
            <v>N</v>
          </cell>
          <cell r="D2160" t="str">
            <v>Arista</v>
          </cell>
        </row>
        <row r="2161">
          <cell r="A2161" t="str">
            <v>LFARISCON-00939</v>
          </cell>
          <cell r="B2161" t="str">
            <v>CON-00939</v>
          </cell>
          <cell r="C2161" t="str">
            <v>N</v>
          </cell>
          <cell r="D2161" t="str">
            <v>Arista</v>
          </cell>
        </row>
        <row r="2162">
          <cell r="A2162" t="str">
            <v>LFARISCON-00954</v>
          </cell>
          <cell r="B2162" t="str">
            <v>CON-00954</v>
          </cell>
          <cell r="C2162" t="str">
            <v>N</v>
          </cell>
          <cell r="D2162" t="str">
            <v>Arista</v>
          </cell>
        </row>
        <row r="2163">
          <cell r="A2163" t="str">
            <v>LFARISCON-00954-Q</v>
          </cell>
          <cell r="B2163" t="str">
            <v>CON-00954</v>
          </cell>
          <cell r="C2163" t="str">
            <v>N</v>
          </cell>
          <cell r="D2163" t="str">
            <v>Arista</v>
          </cell>
        </row>
        <row r="2164">
          <cell r="A2164" t="str">
            <v>LFARISCON-00955</v>
          </cell>
          <cell r="B2164" t="str">
            <v>CON-00955</v>
          </cell>
          <cell r="C2164" t="str">
            <v>N</v>
          </cell>
          <cell r="D2164" t="str">
            <v>Arista</v>
          </cell>
        </row>
        <row r="2165">
          <cell r="A2165" t="str">
            <v>LFARISCON-00955-Q</v>
          </cell>
          <cell r="B2165" t="str">
            <v>CON-00955</v>
          </cell>
          <cell r="C2165" t="str">
            <v>N</v>
          </cell>
          <cell r="D2165" t="str">
            <v>Arista</v>
          </cell>
        </row>
        <row r="2166">
          <cell r="A2166" t="str">
            <v>LFARICON-00956-Q</v>
          </cell>
          <cell r="B2166" t="str">
            <v>CON-00956</v>
          </cell>
          <cell r="C2166" t="str">
            <v>N</v>
          </cell>
          <cell r="D2166" t="str">
            <v>Arista</v>
          </cell>
        </row>
        <row r="2167">
          <cell r="A2167" t="str">
            <v>LFARISCON-00957-Q</v>
          </cell>
          <cell r="B2167" t="str">
            <v>CON-00957</v>
          </cell>
          <cell r="C2167" t="str">
            <v>N</v>
          </cell>
          <cell r="D2167" t="str">
            <v>Arista</v>
          </cell>
        </row>
        <row r="2168">
          <cell r="A2168" t="str">
            <v>LFARISCON-00958</v>
          </cell>
          <cell r="B2168" t="str">
            <v>CON-00958</v>
          </cell>
          <cell r="C2168" t="str">
            <v>N</v>
          </cell>
          <cell r="D2168" t="str">
            <v>Arista</v>
          </cell>
        </row>
        <row r="2169">
          <cell r="A2169" t="str">
            <v>LFARISCON-00958-Q</v>
          </cell>
          <cell r="B2169" t="str">
            <v>CON-00958</v>
          </cell>
          <cell r="C2169" t="str">
            <v>N</v>
          </cell>
          <cell r="D2169" t="str">
            <v>Arista</v>
          </cell>
        </row>
        <row r="2170">
          <cell r="A2170" t="str">
            <v>LFARISCON-00976-Q</v>
          </cell>
          <cell r="B2170" t="str">
            <v>CON-00976</v>
          </cell>
          <cell r="C2170" t="str">
            <v>N</v>
          </cell>
          <cell r="D2170" t="str">
            <v>Arista</v>
          </cell>
        </row>
        <row r="2171">
          <cell r="A2171" t="str">
            <v>LFARISCON-00977</v>
          </cell>
          <cell r="B2171" t="str">
            <v>CON-00977</v>
          </cell>
          <cell r="C2171" t="str">
            <v>N</v>
          </cell>
          <cell r="D2171" t="str">
            <v>Arista</v>
          </cell>
        </row>
        <row r="2172">
          <cell r="A2172" t="str">
            <v>LFARISCON-00977-Q</v>
          </cell>
          <cell r="B2172" t="str">
            <v>CON-00977</v>
          </cell>
          <cell r="C2172" t="str">
            <v>N</v>
          </cell>
          <cell r="D2172" t="str">
            <v>Arista</v>
          </cell>
        </row>
        <row r="2173">
          <cell r="A2173" t="str">
            <v>LFARISCON-00985-Q</v>
          </cell>
          <cell r="B2173" t="str">
            <v>CON-00985</v>
          </cell>
          <cell r="C2173" t="str">
            <v>N</v>
          </cell>
          <cell r="D2173" t="str">
            <v>Arista</v>
          </cell>
        </row>
        <row r="2174">
          <cell r="A2174" t="str">
            <v>LFARICON-00994-Q</v>
          </cell>
          <cell r="B2174" t="str">
            <v>CON-00994</v>
          </cell>
          <cell r="C2174" t="str">
            <v>N</v>
          </cell>
          <cell r="D2174" t="str">
            <v>Arista</v>
          </cell>
        </row>
        <row r="2175">
          <cell r="A2175" t="str">
            <v>LFARISCON-01010-Q</v>
          </cell>
          <cell r="B2175" t="str">
            <v>CON-01010</v>
          </cell>
          <cell r="C2175" t="str">
            <v>N</v>
          </cell>
          <cell r="D2175" t="str">
            <v>Arista</v>
          </cell>
        </row>
        <row r="2176">
          <cell r="A2176" t="str">
            <v>LFARISCON-01037-Q</v>
          </cell>
          <cell r="B2176" t="str">
            <v>CON-01037</v>
          </cell>
          <cell r="C2176" t="str">
            <v>N</v>
          </cell>
          <cell r="D2176" t="str">
            <v>Arista</v>
          </cell>
        </row>
        <row r="2177">
          <cell r="A2177" t="str">
            <v>LFARISCON-01040-Q</v>
          </cell>
          <cell r="B2177" t="str">
            <v>CON-01040</v>
          </cell>
          <cell r="C2177" t="str">
            <v>N</v>
          </cell>
          <cell r="D2177" t="str">
            <v>Arista</v>
          </cell>
        </row>
        <row r="2178">
          <cell r="A2178" t="str">
            <v>LFARISCON-01041-Q</v>
          </cell>
          <cell r="B2178" t="str">
            <v>CON-01041</v>
          </cell>
          <cell r="C2178" t="str">
            <v>N</v>
          </cell>
          <cell r="D2178" t="str">
            <v>Arista</v>
          </cell>
        </row>
        <row r="2179">
          <cell r="A2179" t="str">
            <v>LFARISCON-01048-Q</v>
          </cell>
          <cell r="B2179" t="str">
            <v>CON-01048</v>
          </cell>
          <cell r="C2179" t="str">
            <v>N</v>
          </cell>
          <cell r="D2179" t="str">
            <v>Arista</v>
          </cell>
        </row>
        <row r="2180">
          <cell r="A2180" t="str">
            <v>Sanmina Part Number</v>
          </cell>
          <cell r="B2180" t="str">
            <v>Arista Part Number</v>
          </cell>
          <cell r="C2180" t="str">
            <v>Cust. consign (Y/N)</v>
          </cell>
          <cell r="D2180" t="str">
            <v>Parts controlled by</v>
          </cell>
        </row>
        <row r="2181">
          <cell r="A2181" t="str">
            <v>LFARISCON-00032</v>
          </cell>
          <cell r="B2181" t="str">
            <v>CON-00032</v>
          </cell>
          <cell r="C2181" t="str">
            <v>N</v>
          </cell>
          <cell r="D2181" t="str">
            <v>Sanmina</v>
          </cell>
        </row>
        <row r="2182">
          <cell r="A2182" t="str">
            <v>LFARISCON-00068</v>
          </cell>
          <cell r="B2182" t="str">
            <v>CON-00068</v>
          </cell>
          <cell r="C2182" t="str">
            <v>N</v>
          </cell>
          <cell r="D2182" t="str">
            <v>Sanmina</v>
          </cell>
        </row>
        <row r="2183">
          <cell r="A2183" t="str">
            <v>LFARISCON-00069</v>
          </cell>
          <cell r="B2183" t="str">
            <v>CON-00069</v>
          </cell>
          <cell r="C2183" t="str">
            <v>N</v>
          </cell>
          <cell r="D2183" t="str">
            <v>Sanmina</v>
          </cell>
        </row>
        <row r="2184">
          <cell r="A2184" t="str">
            <v>LFARISCON-00074</v>
          </cell>
          <cell r="B2184" t="str">
            <v>CON-00074</v>
          </cell>
          <cell r="C2184" t="str">
            <v>N</v>
          </cell>
          <cell r="D2184" t="str">
            <v>Sanmina</v>
          </cell>
        </row>
        <row r="2185">
          <cell r="A2185" t="str">
            <v>LFARISCON-00077</v>
          </cell>
          <cell r="B2185" t="str">
            <v>CON-00077</v>
          </cell>
          <cell r="C2185" t="str">
            <v>N</v>
          </cell>
          <cell r="D2185" t="str">
            <v>Sanmina</v>
          </cell>
        </row>
        <row r="2186">
          <cell r="A2186" t="str">
            <v>LFARISCON-00108</v>
          </cell>
          <cell r="B2186" t="str">
            <v>CON-00108</v>
          </cell>
          <cell r="C2186" t="str">
            <v>N</v>
          </cell>
          <cell r="D2186" t="str">
            <v>Sanmina</v>
          </cell>
        </row>
        <row r="2187">
          <cell r="A2187" t="str">
            <v>LFARISCON-00139</v>
          </cell>
          <cell r="B2187" t="str">
            <v>CON-00139</v>
          </cell>
          <cell r="C2187" t="str">
            <v>N</v>
          </cell>
          <cell r="D2187" t="str">
            <v>Sanmina</v>
          </cell>
        </row>
        <row r="2188">
          <cell r="A2188" t="str">
            <v>LFARISCON-00183</v>
          </cell>
          <cell r="B2188" t="str">
            <v>CON-00183</v>
          </cell>
          <cell r="C2188" t="str">
            <v>N</v>
          </cell>
          <cell r="D2188" t="str">
            <v>Sanmina</v>
          </cell>
        </row>
        <row r="2189">
          <cell r="A2189" t="str">
            <v>LFARISCON-00198</v>
          </cell>
          <cell r="B2189" t="str">
            <v>CON-00198</v>
          </cell>
          <cell r="C2189" t="str">
            <v>N</v>
          </cell>
          <cell r="D2189" t="str">
            <v>Sanmina</v>
          </cell>
        </row>
        <row r="2190">
          <cell r="A2190" t="str">
            <v>LFARISCON-00206</v>
          </cell>
          <cell r="B2190" t="str">
            <v>CON-00206</v>
          </cell>
          <cell r="C2190" t="str">
            <v>N</v>
          </cell>
          <cell r="D2190" t="str">
            <v>Sanmina</v>
          </cell>
        </row>
        <row r="2191">
          <cell r="A2191" t="str">
            <v>LFARISCON-00212</v>
          </cell>
          <cell r="B2191" t="str">
            <v>CON-00212</v>
          </cell>
          <cell r="C2191" t="str">
            <v>N</v>
          </cell>
          <cell r="D2191" t="str">
            <v>Sanmina</v>
          </cell>
        </row>
        <row r="2192">
          <cell r="A2192" t="str">
            <v>LFARISCON-00213</v>
          </cell>
          <cell r="B2192" t="str">
            <v>CON-00213</v>
          </cell>
          <cell r="C2192" t="str">
            <v>N</v>
          </cell>
          <cell r="D2192" t="str">
            <v>Sanmina</v>
          </cell>
        </row>
        <row r="2193">
          <cell r="A2193" t="str">
            <v>LFARISCON-00214</v>
          </cell>
          <cell r="B2193" t="str">
            <v>CON-00214</v>
          </cell>
          <cell r="C2193" t="str">
            <v>N</v>
          </cell>
          <cell r="D2193" t="str">
            <v>Sanmina</v>
          </cell>
        </row>
        <row r="2194">
          <cell r="A2194" t="str">
            <v>LFARISCON-00217</v>
          </cell>
          <cell r="B2194" t="str">
            <v>CON-00217</v>
          </cell>
          <cell r="C2194" t="str">
            <v>N</v>
          </cell>
          <cell r="D2194" t="str">
            <v>Sanmina</v>
          </cell>
        </row>
        <row r="2195">
          <cell r="A2195" t="str">
            <v>LFARISCON-00220</v>
          </cell>
          <cell r="B2195" t="str">
            <v>CON-00220</v>
          </cell>
          <cell r="C2195" t="str">
            <v>N</v>
          </cell>
          <cell r="D2195" t="str">
            <v>Sanmina</v>
          </cell>
        </row>
        <row r="2196">
          <cell r="A2196" t="str">
            <v>LFARISCON-00221</v>
          </cell>
          <cell r="B2196" t="str">
            <v>CON-00221</v>
          </cell>
          <cell r="C2196" t="str">
            <v>N</v>
          </cell>
          <cell r="D2196" t="str">
            <v>Sanmina</v>
          </cell>
        </row>
        <row r="2197">
          <cell r="A2197" t="str">
            <v>LFARISCON-00223</v>
          </cell>
          <cell r="B2197" t="str">
            <v>CON-00223</v>
          </cell>
          <cell r="C2197" t="str">
            <v>N</v>
          </cell>
          <cell r="D2197" t="str">
            <v>Sanmina</v>
          </cell>
        </row>
        <row r="2198">
          <cell r="A2198" t="str">
            <v>LFARISCON-00224</v>
          </cell>
          <cell r="B2198" t="str">
            <v>CON-00224</v>
          </cell>
          <cell r="C2198" t="str">
            <v>N</v>
          </cell>
          <cell r="D2198" t="str">
            <v>Sanmina</v>
          </cell>
        </row>
        <row r="2199">
          <cell r="A2199" t="str">
            <v>LFARISCON-00225</v>
          </cell>
          <cell r="B2199" t="str">
            <v>CON-00225</v>
          </cell>
          <cell r="C2199" t="str">
            <v>N</v>
          </cell>
          <cell r="D2199" t="str">
            <v>Sanmina</v>
          </cell>
        </row>
        <row r="2200">
          <cell r="A2200" t="str">
            <v>LFARISCON-00231</v>
          </cell>
          <cell r="B2200" t="str">
            <v>CON-00231</v>
          </cell>
          <cell r="C2200" t="str">
            <v>N</v>
          </cell>
          <cell r="D2200" t="str">
            <v>Sanmina</v>
          </cell>
        </row>
        <row r="2201">
          <cell r="A2201" t="str">
            <v>LFARISCON-00245</v>
          </cell>
          <cell r="B2201" t="str">
            <v>CON-00245</v>
          </cell>
          <cell r="C2201" t="str">
            <v>N</v>
          </cell>
          <cell r="D2201" t="str">
            <v>Sanmina</v>
          </cell>
        </row>
        <row r="2202">
          <cell r="A2202" t="str">
            <v>LFARISCON-00274</v>
          </cell>
          <cell r="B2202" t="str">
            <v>CON-00274</v>
          </cell>
          <cell r="C2202" t="str">
            <v>N</v>
          </cell>
          <cell r="D2202" t="str">
            <v>Sanmina</v>
          </cell>
        </row>
        <row r="2203">
          <cell r="A2203" t="str">
            <v>LFARISCON-00305</v>
          </cell>
          <cell r="B2203" t="str">
            <v>CON-00305</v>
          </cell>
          <cell r="C2203" t="str">
            <v>N</v>
          </cell>
          <cell r="D2203" t="str">
            <v>Sanmina</v>
          </cell>
        </row>
        <row r="2204">
          <cell r="A2204" t="str">
            <v>LFARISCON-00327</v>
          </cell>
          <cell r="B2204" t="str">
            <v>CON-00327</v>
          </cell>
          <cell r="C2204" t="str">
            <v>N</v>
          </cell>
          <cell r="D2204" t="str">
            <v>Sanmina</v>
          </cell>
        </row>
        <row r="2205">
          <cell r="A2205" t="str">
            <v>LFARISCON-00360</v>
          </cell>
          <cell r="B2205" t="str">
            <v>CON-00360</v>
          </cell>
          <cell r="C2205" t="str">
            <v>N</v>
          </cell>
          <cell r="D2205" t="str">
            <v>Sanmina</v>
          </cell>
        </row>
        <row r="2206">
          <cell r="A2206" t="str">
            <v>LFARISCON-00365</v>
          </cell>
          <cell r="B2206" t="str">
            <v>CON-00365</v>
          </cell>
          <cell r="C2206" t="str">
            <v>N</v>
          </cell>
          <cell r="D2206" t="str">
            <v>Sanmina</v>
          </cell>
        </row>
        <row r="2207">
          <cell r="A2207" t="str">
            <v>LFARISCON-00386</v>
          </cell>
          <cell r="B2207" t="str">
            <v>CON-00386</v>
          </cell>
          <cell r="C2207" t="str">
            <v>N</v>
          </cell>
          <cell r="D2207" t="str">
            <v>Sanmina</v>
          </cell>
        </row>
        <row r="2208">
          <cell r="A2208" t="str">
            <v>LFARISCON-00427</v>
          </cell>
          <cell r="B2208" t="str">
            <v>CON-00427</v>
          </cell>
          <cell r="C2208" t="str">
            <v>N</v>
          </cell>
          <cell r="D2208" t="str">
            <v>Sanmina</v>
          </cell>
        </row>
        <row r="2209">
          <cell r="A2209" t="str">
            <v>LFARISCON-00441</v>
          </cell>
          <cell r="B2209" t="str">
            <v>CON-00441</v>
          </cell>
          <cell r="C2209" t="str">
            <v>N</v>
          </cell>
          <cell r="D2209" t="str">
            <v>Sanmina</v>
          </cell>
        </row>
        <row r="2210">
          <cell r="A2210" t="str">
            <v>LFARISCON-00448</v>
          </cell>
          <cell r="B2210" t="str">
            <v>CON-00448</v>
          </cell>
          <cell r="C2210" t="str">
            <v>N</v>
          </cell>
          <cell r="D2210" t="str">
            <v>Sanmina</v>
          </cell>
        </row>
        <row r="2211">
          <cell r="A2211" t="str">
            <v>LFARISCON-00482</v>
          </cell>
          <cell r="B2211" t="str">
            <v>CON-00482</v>
          </cell>
          <cell r="C2211" t="str">
            <v>N</v>
          </cell>
          <cell r="D2211" t="str">
            <v>Sanmina</v>
          </cell>
        </row>
        <row r="2212">
          <cell r="A2212" t="str">
            <v>LFARISCON-00483</v>
          </cell>
          <cell r="B2212" t="str">
            <v>CON-00483</v>
          </cell>
          <cell r="C2212" t="str">
            <v>N</v>
          </cell>
          <cell r="D2212" t="str">
            <v>Sanmina</v>
          </cell>
        </row>
        <row r="2213">
          <cell r="A2213" t="str">
            <v>LFARISCON-00484</v>
          </cell>
          <cell r="B2213" t="str">
            <v>CON-00484</v>
          </cell>
          <cell r="C2213" t="str">
            <v>N</v>
          </cell>
          <cell r="D2213" t="str">
            <v>Sanmina</v>
          </cell>
        </row>
        <row r="2214">
          <cell r="A2214" t="str">
            <v>LFARISCON-00529</v>
          </cell>
          <cell r="B2214" t="str">
            <v>CON-00529</v>
          </cell>
          <cell r="C2214" t="str">
            <v>N</v>
          </cell>
          <cell r="D2214" t="str">
            <v>Sanmina</v>
          </cell>
        </row>
        <row r="2215">
          <cell r="A2215" t="str">
            <v>LFARISCON-00534</v>
          </cell>
          <cell r="B2215" t="str">
            <v>CON-00534</v>
          </cell>
          <cell r="C2215" t="str">
            <v>N</v>
          </cell>
          <cell r="D2215" t="str">
            <v>Sanmina</v>
          </cell>
        </row>
        <row r="2216">
          <cell r="A2216" t="str">
            <v>LFARISCON-00537</v>
          </cell>
          <cell r="B2216" t="str">
            <v>CON-00537</v>
          </cell>
          <cell r="C2216" t="str">
            <v>N</v>
          </cell>
          <cell r="D2216" t="str">
            <v>Sanmina</v>
          </cell>
        </row>
        <row r="2217">
          <cell r="A2217" t="str">
            <v>LFARISCON-00829-Q</v>
          </cell>
          <cell r="B2217" t="str">
            <v>CON-00829</v>
          </cell>
          <cell r="C2217" t="str">
            <v>N</v>
          </cell>
          <cell r="D2217" t="str">
            <v>Sanmina</v>
          </cell>
        </row>
        <row r="2218">
          <cell r="A2218" t="str">
            <v>LFARISCON-00829</v>
          </cell>
          <cell r="B2218" t="str">
            <v>CON-00829</v>
          </cell>
          <cell r="C2218" t="str">
            <v>N</v>
          </cell>
          <cell r="D2218" t="str">
            <v>Sanmina</v>
          </cell>
        </row>
        <row r="2219">
          <cell r="A2219" t="str">
            <v>LFARIFAS-00136</v>
          </cell>
          <cell r="B2219" t="str">
            <v>FAS-00136</v>
          </cell>
          <cell r="C2219" t="str">
            <v>N</v>
          </cell>
          <cell r="D2219" t="str">
            <v>Sanmina</v>
          </cell>
        </row>
        <row r="2220">
          <cell r="A2220" t="str">
            <v>LFARIFAS-00185</v>
          </cell>
          <cell r="B2220" t="str">
            <v>FAS-00185</v>
          </cell>
          <cell r="C2220" t="str">
            <v>N</v>
          </cell>
          <cell r="D2220" t="str">
            <v>Sanmina</v>
          </cell>
        </row>
        <row r="2221">
          <cell r="A2221" t="str">
            <v>LFARISFAS-00189</v>
          </cell>
          <cell r="B2221" t="str">
            <v>FAS-00189</v>
          </cell>
          <cell r="C2221" t="str">
            <v>N</v>
          </cell>
          <cell r="D2221" t="str">
            <v>Sanmina</v>
          </cell>
        </row>
        <row r="2222">
          <cell r="A2222" t="str">
            <v>LFARIFAS-00197</v>
          </cell>
          <cell r="B2222" t="str">
            <v>FAS-00197</v>
          </cell>
          <cell r="C2222" t="str">
            <v>N</v>
          </cell>
          <cell r="D2222" t="str">
            <v>Sanmina</v>
          </cell>
        </row>
        <row r="2223">
          <cell r="A2223" t="str">
            <v>LFARIFAS-00199</v>
          </cell>
          <cell r="B2223" t="str">
            <v>FAS-00199</v>
          </cell>
          <cell r="C2223" t="str">
            <v>N</v>
          </cell>
          <cell r="D2223" t="str">
            <v>Sanmina</v>
          </cell>
        </row>
        <row r="2224">
          <cell r="A2224" t="str">
            <v>LFARISFAS-00214</v>
          </cell>
          <cell r="B2224" t="str">
            <v>FAS-00214</v>
          </cell>
          <cell r="C2224" t="str">
            <v>N</v>
          </cell>
          <cell r="D2224" t="str">
            <v>Sanmina</v>
          </cell>
        </row>
        <row r="2225">
          <cell r="A2225" t="str">
            <v>LFARIFAS-00239</v>
          </cell>
          <cell r="B2225" t="str">
            <v>FAS-00239</v>
          </cell>
          <cell r="C2225" t="str">
            <v>N</v>
          </cell>
          <cell r="D2225" t="str">
            <v>Sanmina</v>
          </cell>
        </row>
        <row r="2226">
          <cell r="A2226" t="str">
            <v>LFARIFAS-00257</v>
          </cell>
          <cell r="B2226" t="str">
            <v>FAS-00257</v>
          </cell>
          <cell r="C2226" t="str">
            <v>N</v>
          </cell>
          <cell r="D2226" t="str">
            <v>Sanmina</v>
          </cell>
        </row>
        <row r="2227">
          <cell r="A2227" t="str">
            <v>LFARIFAS-00261</v>
          </cell>
          <cell r="B2227" t="str">
            <v>FAS-00261</v>
          </cell>
          <cell r="C2227" t="str">
            <v>N</v>
          </cell>
          <cell r="D2227" t="str">
            <v>Sanmina</v>
          </cell>
        </row>
        <row r="2228">
          <cell r="A2228" t="str">
            <v>LFARIFAS-00262</v>
          </cell>
          <cell r="B2228" t="str">
            <v>FAS-00262</v>
          </cell>
          <cell r="C2228" t="str">
            <v>N</v>
          </cell>
          <cell r="D2228" t="str">
            <v>Sanmina</v>
          </cell>
        </row>
        <row r="2229">
          <cell r="A2229" t="str">
            <v>LFARISFAS-00318</v>
          </cell>
          <cell r="B2229" t="str">
            <v>FAS-00318</v>
          </cell>
          <cell r="C2229" t="str">
            <v>N</v>
          </cell>
          <cell r="D2229" t="str">
            <v>Sanmina</v>
          </cell>
        </row>
        <row r="2230">
          <cell r="A2230" t="str">
            <v>LFARIFAS-00327</v>
          </cell>
          <cell r="B2230" t="str">
            <v>FAS-00327</v>
          </cell>
          <cell r="C2230" t="str">
            <v>N</v>
          </cell>
          <cell r="D2230" t="str">
            <v>Sanmina</v>
          </cell>
        </row>
        <row r="2231">
          <cell r="A2231" t="str">
            <v>LFARIFAS-00328</v>
          </cell>
          <cell r="B2231" t="str">
            <v>FAS-00328</v>
          </cell>
          <cell r="C2231" t="str">
            <v>N</v>
          </cell>
          <cell r="D2231" t="str">
            <v>Sanmina</v>
          </cell>
        </row>
        <row r="2232">
          <cell r="A2232" t="str">
            <v>LFARISFAS-00338</v>
          </cell>
          <cell r="B2232" t="str">
            <v>FAS-00338</v>
          </cell>
          <cell r="C2232" t="str">
            <v>N</v>
          </cell>
          <cell r="D2232" t="str">
            <v>Sanmina</v>
          </cell>
        </row>
        <row r="2233">
          <cell r="A2233" t="str">
            <v>LFARISFAS-00345</v>
          </cell>
          <cell r="B2233" t="str">
            <v>FAS-00345</v>
          </cell>
          <cell r="C2233" t="str">
            <v>N</v>
          </cell>
          <cell r="D2233" t="str">
            <v>Sanmina</v>
          </cell>
        </row>
        <row r="2234">
          <cell r="A2234" t="str">
            <v>LFARIFAS-00360</v>
          </cell>
          <cell r="B2234" t="str">
            <v>FAS-00360</v>
          </cell>
          <cell r="C2234" t="str">
            <v>N</v>
          </cell>
          <cell r="D2234" t="str">
            <v>Sanmina</v>
          </cell>
        </row>
        <row r="2235">
          <cell r="A2235" t="str">
            <v>LFARISFAS-00378</v>
          </cell>
          <cell r="B2235" t="str">
            <v>FAS-00378</v>
          </cell>
          <cell r="C2235" t="str">
            <v>N</v>
          </cell>
          <cell r="D2235" t="str">
            <v>Sanmina</v>
          </cell>
        </row>
        <row r="2236">
          <cell r="A2236" t="str">
            <v>LFARIFAS-00395</v>
          </cell>
          <cell r="B2236" t="str">
            <v>FAS-00395</v>
          </cell>
          <cell r="C2236" t="str">
            <v>N</v>
          </cell>
          <cell r="D2236" t="str">
            <v>Sanmina</v>
          </cell>
        </row>
        <row r="2237">
          <cell r="A2237" t="str">
            <v>LFARIFAS-00417</v>
          </cell>
          <cell r="B2237" t="str">
            <v>FAS-00417</v>
          </cell>
          <cell r="C2237" t="str">
            <v>N</v>
          </cell>
          <cell r="D2237" t="str">
            <v>Sanmina</v>
          </cell>
        </row>
        <row r="2238">
          <cell r="A2238" t="str">
            <v>LFARIFAS-00443</v>
          </cell>
          <cell r="B2238" t="str">
            <v>FAS-00443</v>
          </cell>
          <cell r="C2238" t="str">
            <v>N</v>
          </cell>
          <cell r="D2238" t="str">
            <v>Sanmina</v>
          </cell>
        </row>
        <row r="2239">
          <cell r="A2239" t="str">
            <v>LFARIFAS-00446</v>
          </cell>
          <cell r="B2239" t="str">
            <v>FAS-00446</v>
          </cell>
          <cell r="C2239" t="str">
            <v>N</v>
          </cell>
          <cell r="D2239" t="str">
            <v>Sanmina</v>
          </cell>
        </row>
        <row r="2240">
          <cell r="A2240" t="str">
            <v>LFARIFAS-00458</v>
          </cell>
          <cell r="B2240" t="str">
            <v>FAS-00458</v>
          </cell>
          <cell r="C2240" t="str">
            <v>N</v>
          </cell>
          <cell r="D2240" t="str">
            <v>Sanmina</v>
          </cell>
        </row>
        <row r="2241">
          <cell r="A2241" t="str">
            <v>LFARIFAS-00459</v>
          </cell>
          <cell r="B2241" t="str">
            <v>FAS-00459</v>
          </cell>
          <cell r="C2241" t="str">
            <v>N</v>
          </cell>
          <cell r="D2241" t="str">
            <v>Sanmina</v>
          </cell>
        </row>
        <row r="2242">
          <cell r="A2242" t="str">
            <v>LFARISFAS-00488</v>
          </cell>
          <cell r="B2242" t="str">
            <v>FAS-00488</v>
          </cell>
          <cell r="C2242" t="str">
            <v>N</v>
          </cell>
          <cell r="D2242" t="str">
            <v>Sanmina</v>
          </cell>
        </row>
        <row r="2243">
          <cell r="A2243" t="str">
            <v>LFARISFAS-00550</v>
          </cell>
          <cell r="B2243" t="str">
            <v>FAS-00550</v>
          </cell>
          <cell r="C2243" t="str">
            <v>N</v>
          </cell>
          <cell r="D2243" t="str">
            <v>Sanmina</v>
          </cell>
        </row>
        <row r="2244">
          <cell r="A2244" t="str">
            <v>LFARIFAS-00561</v>
          </cell>
          <cell r="B2244" t="str">
            <v>FAS-00561</v>
          </cell>
          <cell r="C2244" t="str">
            <v>N</v>
          </cell>
          <cell r="D2244" t="str">
            <v>Sanmina</v>
          </cell>
        </row>
        <row r="2245">
          <cell r="A2245" t="str">
            <v>LFARISFAS-00566</v>
          </cell>
          <cell r="B2245" t="str">
            <v>FAS-00566</v>
          </cell>
          <cell r="C2245" t="str">
            <v>N</v>
          </cell>
          <cell r="D2245" t="str">
            <v>Sanmina</v>
          </cell>
        </row>
        <row r="2246">
          <cell r="A2246" t="str">
            <v>LFARIFAS-00576-Q</v>
          </cell>
          <cell r="B2246" t="str">
            <v>FAS-00576</v>
          </cell>
          <cell r="C2246" t="str">
            <v>N</v>
          </cell>
          <cell r="D2246" t="str">
            <v>Sanmina</v>
          </cell>
        </row>
        <row r="2247">
          <cell r="A2247" t="str">
            <v>LFARIFAS-00604</v>
          </cell>
          <cell r="B2247" t="str">
            <v>FAS-00604</v>
          </cell>
          <cell r="C2247" t="str">
            <v>N</v>
          </cell>
          <cell r="D2247" t="str">
            <v>Sanmina</v>
          </cell>
        </row>
        <row r="2248">
          <cell r="A2248" t="str">
            <v>LFARIFAS-00605</v>
          </cell>
          <cell r="B2248" t="str">
            <v>FAS-00605</v>
          </cell>
          <cell r="C2248" t="str">
            <v>N</v>
          </cell>
          <cell r="D2248" t="str">
            <v>Sanmina</v>
          </cell>
        </row>
        <row r="2249">
          <cell r="A2249" t="str">
            <v>LFARIFAS-00609-Q</v>
          </cell>
          <cell r="B2249" t="str">
            <v>FAS-00609</v>
          </cell>
          <cell r="C2249" t="str">
            <v>N</v>
          </cell>
          <cell r="D2249" t="str">
            <v>Sanmina</v>
          </cell>
        </row>
        <row r="2250">
          <cell r="A2250" t="str">
            <v>LFARIFAS-00613-Q</v>
          </cell>
          <cell r="B2250" t="str">
            <v>FAS-00613</v>
          </cell>
          <cell r="C2250" t="str">
            <v>N</v>
          </cell>
          <cell r="D2250" t="str">
            <v>Sanmina</v>
          </cell>
        </row>
        <row r="2251">
          <cell r="A2251" t="str">
            <v>LFARIFAS-00617-Q</v>
          </cell>
          <cell r="B2251" t="str">
            <v>FAS-00617</v>
          </cell>
          <cell r="C2251" t="str">
            <v>N</v>
          </cell>
          <cell r="D2251" t="str">
            <v>Sanmina</v>
          </cell>
        </row>
        <row r="2252">
          <cell r="A2252" t="str">
            <v>LFARIFAS-00619</v>
          </cell>
          <cell r="B2252" t="str">
            <v>FAS-00619</v>
          </cell>
          <cell r="C2252" t="str">
            <v>N</v>
          </cell>
          <cell r="D2252" t="str">
            <v>Sanmina</v>
          </cell>
        </row>
        <row r="2253">
          <cell r="A2253" t="str">
            <v>LFARIFAS-00619-Q</v>
          </cell>
          <cell r="B2253" t="str">
            <v>FAS-00619</v>
          </cell>
          <cell r="C2253" t="str">
            <v>N</v>
          </cell>
          <cell r="D2253" t="str">
            <v>Sanmina</v>
          </cell>
        </row>
        <row r="2254">
          <cell r="A2254" t="str">
            <v>LFARIFAS-00622-Q</v>
          </cell>
          <cell r="B2254" t="str">
            <v>FAS-00622</v>
          </cell>
          <cell r="C2254" t="str">
            <v>N</v>
          </cell>
          <cell r="D2254" t="str">
            <v>Sanmina</v>
          </cell>
        </row>
        <row r="2255">
          <cell r="A2255" t="str">
            <v>LFARIFAS-00627-Q</v>
          </cell>
          <cell r="B2255" t="str">
            <v>FAS-00627</v>
          </cell>
          <cell r="C2255" t="str">
            <v>N</v>
          </cell>
          <cell r="D2255" t="str">
            <v>Sanmina</v>
          </cell>
        </row>
        <row r="2256">
          <cell r="A2256" t="str">
            <v>LFARISFAS-00761-Q</v>
          </cell>
          <cell r="B2256" t="str">
            <v>FAS-00761</v>
          </cell>
          <cell r="C2256" t="str">
            <v>N</v>
          </cell>
          <cell r="D2256" t="str">
            <v>Sanmina</v>
          </cell>
        </row>
        <row r="2257">
          <cell r="A2257" t="str">
            <v>LFARIFAS-05000</v>
          </cell>
          <cell r="B2257" t="str">
            <v>FAS-05000</v>
          </cell>
          <cell r="C2257" t="str">
            <v>N</v>
          </cell>
          <cell r="D2257" t="str">
            <v>Sanmina</v>
          </cell>
        </row>
        <row r="2258">
          <cell r="A2258" t="str">
            <v>LFARISFAS-05000</v>
          </cell>
          <cell r="B2258" t="str">
            <v>FAS-05000</v>
          </cell>
          <cell r="C2258" t="str">
            <v>N</v>
          </cell>
          <cell r="D2258" t="str">
            <v>Sanmina</v>
          </cell>
        </row>
        <row r="2259">
          <cell r="A2259" t="str">
            <v>LFARIFAS-05001</v>
          </cell>
          <cell r="B2259" t="str">
            <v>FAS-05001</v>
          </cell>
          <cell r="C2259" t="str">
            <v>N</v>
          </cell>
          <cell r="D2259" t="str">
            <v>Sanmina</v>
          </cell>
        </row>
        <row r="2260">
          <cell r="A2260" t="str">
            <v>LFARIFAS-05002</v>
          </cell>
          <cell r="B2260" t="str">
            <v>FAS-05002</v>
          </cell>
          <cell r="C2260" t="str">
            <v>N</v>
          </cell>
          <cell r="D2260" t="str">
            <v>Sanmina</v>
          </cell>
        </row>
        <row r="2261">
          <cell r="A2261" t="str">
            <v>LFARIFAS-05051</v>
          </cell>
          <cell r="B2261" t="str">
            <v>FAS-05051</v>
          </cell>
          <cell r="C2261" t="str">
            <v>N</v>
          </cell>
          <cell r="D2261" t="str">
            <v>Sanmina</v>
          </cell>
        </row>
        <row r="2262">
          <cell r="A2262" t="str">
            <v>LFARIFAS-05101</v>
          </cell>
          <cell r="B2262" t="str">
            <v>FAS-05101</v>
          </cell>
          <cell r="C2262" t="str">
            <v>N</v>
          </cell>
          <cell r="D2262" t="str">
            <v>Sanmina</v>
          </cell>
        </row>
        <row r="2263">
          <cell r="A2263" t="str">
            <v>LFARIGSKT-00222</v>
          </cell>
          <cell r="B2263" t="str">
            <v>GSKT-00222</v>
          </cell>
          <cell r="C2263" t="str">
            <v>N</v>
          </cell>
          <cell r="D2263" t="str">
            <v>Sanmina</v>
          </cell>
        </row>
        <row r="2264">
          <cell r="A2264" t="str">
            <v>LFARISGSKT-00239</v>
          </cell>
          <cell r="B2264" t="str">
            <v>GSKT-00239</v>
          </cell>
          <cell r="C2264" t="str">
            <v>N</v>
          </cell>
          <cell r="D2264" t="str">
            <v>Sanmina</v>
          </cell>
        </row>
        <row r="2265">
          <cell r="A2265" t="str">
            <v>LFARIGSKT-00271</v>
          </cell>
          <cell r="B2265" t="str">
            <v>GSKT-00271</v>
          </cell>
          <cell r="C2265" t="str">
            <v>N</v>
          </cell>
          <cell r="D2265" t="str">
            <v>Sanmina</v>
          </cell>
        </row>
        <row r="2266">
          <cell r="A2266" t="str">
            <v>LFARIGSKT-00272</v>
          </cell>
          <cell r="B2266" t="str">
            <v>GSKT-00272</v>
          </cell>
          <cell r="C2266" t="str">
            <v>N</v>
          </cell>
          <cell r="D2266" t="str">
            <v>Sanmina</v>
          </cell>
        </row>
        <row r="2267">
          <cell r="A2267" t="str">
            <v>LFARIGSKT-00273</v>
          </cell>
          <cell r="B2267" t="str">
            <v>GSKT-00273</v>
          </cell>
          <cell r="C2267" t="str">
            <v>N</v>
          </cell>
          <cell r="D2267" t="str">
            <v>Sanmina</v>
          </cell>
        </row>
        <row r="2268">
          <cell r="A2268" t="str">
            <v>LFARIGSKT-00274</v>
          </cell>
          <cell r="B2268" t="str">
            <v>GSKT-00274</v>
          </cell>
          <cell r="C2268" t="str">
            <v>N</v>
          </cell>
          <cell r="D2268" t="str">
            <v>Sanmina</v>
          </cell>
        </row>
        <row r="2269">
          <cell r="A2269" t="str">
            <v>LFARIHSK-00107</v>
          </cell>
          <cell r="B2269" t="str">
            <v>HSK-00107</v>
          </cell>
          <cell r="C2269" t="str">
            <v>N</v>
          </cell>
          <cell r="D2269" t="str">
            <v>Sanmina</v>
          </cell>
        </row>
        <row r="2270">
          <cell r="A2270" t="str">
            <v>LFARIHSK-00108</v>
          </cell>
          <cell r="B2270" t="str">
            <v>HSK-00108</v>
          </cell>
          <cell r="C2270" t="str">
            <v>N</v>
          </cell>
          <cell r="D2270" t="str">
            <v>Sanmina</v>
          </cell>
        </row>
        <row r="2271">
          <cell r="A2271" t="str">
            <v>LFARISLBL-00111</v>
          </cell>
          <cell r="B2271" t="str">
            <v>LBL-00111</v>
          </cell>
          <cell r="C2271" t="str">
            <v>N</v>
          </cell>
          <cell r="D2271" t="str">
            <v>Sanmina</v>
          </cell>
        </row>
        <row r="2272">
          <cell r="A2272" t="str">
            <v>LFARISLBL-00112</v>
          </cell>
          <cell r="B2272" t="str">
            <v>LBL-00112</v>
          </cell>
          <cell r="C2272" t="str">
            <v>N</v>
          </cell>
          <cell r="D2272" t="str">
            <v>Sanmina</v>
          </cell>
        </row>
        <row r="2273">
          <cell r="A2273" t="str">
            <v>LFARISLBL-00205-01</v>
          </cell>
          <cell r="B2273" t="str">
            <v>LBL-00205-01</v>
          </cell>
          <cell r="C2273" t="str">
            <v>N</v>
          </cell>
          <cell r="D2273" t="str">
            <v>Sanmina</v>
          </cell>
        </row>
        <row r="2274">
          <cell r="A2274" t="str">
            <v>LFARISLBL-00206-01</v>
          </cell>
          <cell r="B2274" t="str">
            <v>LBL-00206-01</v>
          </cell>
          <cell r="C2274" t="str">
            <v>N</v>
          </cell>
          <cell r="D2274" t="str">
            <v>Sanmina</v>
          </cell>
        </row>
        <row r="2275">
          <cell r="A2275" t="str">
            <v>LFARILBL-00207-01</v>
          </cell>
          <cell r="B2275" t="str">
            <v>LBL-00207-01</v>
          </cell>
          <cell r="C2275" t="str">
            <v>N</v>
          </cell>
          <cell r="D2275" t="str">
            <v>Sanmina</v>
          </cell>
        </row>
        <row r="2276">
          <cell r="A2276" t="str">
            <v>LFARILBL-00209-02</v>
          </cell>
          <cell r="B2276" t="str">
            <v>LBL-00209-02</v>
          </cell>
          <cell r="C2276" t="str">
            <v>N</v>
          </cell>
          <cell r="D2276" t="str">
            <v>Sanmina</v>
          </cell>
        </row>
        <row r="2277">
          <cell r="A2277" t="str">
            <v>LFARISLBL-00212-01</v>
          </cell>
          <cell r="B2277" t="str">
            <v>LBL-00212-01</v>
          </cell>
          <cell r="C2277" t="str">
            <v>N</v>
          </cell>
          <cell r="D2277" t="str">
            <v>Sanmina</v>
          </cell>
        </row>
        <row r="2278">
          <cell r="A2278" t="str">
            <v>LFARILBL-00222-01</v>
          </cell>
          <cell r="B2278" t="str">
            <v>LBL-00222-01</v>
          </cell>
          <cell r="C2278" t="str">
            <v>N</v>
          </cell>
          <cell r="D2278" t="str">
            <v>Sanmina</v>
          </cell>
        </row>
        <row r="2279">
          <cell r="A2279" t="str">
            <v>LFARILBL-00227-01</v>
          </cell>
          <cell r="B2279" t="str">
            <v>LBL-00227-01</v>
          </cell>
          <cell r="C2279" t="str">
            <v>N</v>
          </cell>
          <cell r="D2279" t="str">
            <v>Sanmina</v>
          </cell>
        </row>
        <row r="2280">
          <cell r="A2280" t="str">
            <v>LFARILBL-00228-01</v>
          </cell>
          <cell r="B2280" t="str">
            <v>LBL-00228-01</v>
          </cell>
          <cell r="C2280" t="str">
            <v>N</v>
          </cell>
          <cell r="D2280" t="str">
            <v>Sanmina</v>
          </cell>
        </row>
        <row r="2281">
          <cell r="A2281" t="str">
            <v>LFARILBL-00292-01</v>
          </cell>
          <cell r="B2281" t="str">
            <v>LBL-00292-01</v>
          </cell>
          <cell r="C2281" t="str">
            <v>N</v>
          </cell>
          <cell r="D2281" t="str">
            <v>Sanmina</v>
          </cell>
        </row>
        <row r="2282">
          <cell r="A2282" t="str">
            <v>LFARISLBL-00303-01</v>
          </cell>
          <cell r="B2282" t="str">
            <v>LBL-00303-01</v>
          </cell>
          <cell r="C2282" t="str">
            <v>N</v>
          </cell>
          <cell r="D2282" t="str">
            <v>Sanmina</v>
          </cell>
        </row>
        <row r="2283">
          <cell r="A2283" t="str">
            <v>LFARILBL-00323-01</v>
          </cell>
          <cell r="B2283" t="str">
            <v>LBL-00323-01</v>
          </cell>
          <cell r="C2283" t="str">
            <v>N</v>
          </cell>
          <cell r="D2283" t="str">
            <v>Sanmina</v>
          </cell>
        </row>
        <row r="2284">
          <cell r="A2284" t="str">
            <v>LFARILBL-00354-01</v>
          </cell>
          <cell r="B2284" t="str">
            <v>LBL-00354-01</v>
          </cell>
          <cell r="C2284" t="str">
            <v>N</v>
          </cell>
          <cell r="D2284" t="str">
            <v>Sanmina</v>
          </cell>
        </row>
        <row r="2285">
          <cell r="A2285" t="str">
            <v>LFARILBL-00366-01</v>
          </cell>
          <cell r="B2285" t="str">
            <v>LBL-00366-01</v>
          </cell>
          <cell r="C2285" t="str">
            <v>N</v>
          </cell>
          <cell r="D2285" t="str">
            <v>Sanmina</v>
          </cell>
        </row>
        <row r="2286">
          <cell r="A2286" t="str">
            <v>LFARILBL-00396-01</v>
          </cell>
          <cell r="B2286" t="str">
            <v>LBL-00396-01</v>
          </cell>
          <cell r="C2286" t="str">
            <v>N</v>
          </cell>
          <cell r="D2286" t="str">
            <v>Sanmina</v>
          </cell>
        </row>
        <row r="2287">
          <cell r="A2287" t="str">
            <v>LFARILBL-00397-01</v>
          </cell>
          <cell r="B2287" t="str">
            <v>LBL-00397-01</v>
          </cell>
          <cell r="C2287" t="str">
            <v>N</v>
          </cell>
          <cell r="D2287" t="str">
            <v>Sanmina</v>
          </cell>
        </row>
        <row r="2288">
          <cell r="A2288" t="str">
            <v>LFARILBL-00435-01</v>
          </cell>
          <cell r="B2288" t="str">
            <v>LBL-00435-01</v>
          </cell>
          <cell r="C2288" t="str">
            <v>N</v>
          </cell>
          <cell r="D2288" t="str">
            <v>Sanmina</v>
          </cell>
        </row>
        <row r="2289">
          <cell r="A2289" t="str">
            <v>LFARISLBL-00435-01</v>
          </cell>
          <cell r="B2289" t="str">
            <v>LBL-00435-01</v>
          </cell>
          <cell r="C2289" t="str">
            <v>N</v>
          </cell>
          <cell r="D2289" t="str">
            <v>Sanmina</v>
          </cell>
        </row>
        <row r="2290">
          <cell r="A2290" t="str">
            <v>LFARILBL-00456-02</v>
          </cell>
          <cell r="B2290" t="str">
            <v>LBL-00456-02</v>
          </cell>
          <cell r="C2290" t="str">
            <v>N</v>
          </cell>
          <cell r="D2290" t="str">
            <v>Sanmina</v>
          </cell>
        </row>
        <row r="2291">
          <cell r="A2291" t="str">
            <v>LFARILBL-00457-02</v>
          </cell>
          <cell r="B2291" t="str">
            <v>LBL-00457-02</v>
          </cell>
          <cell r="C2291" t="str">
            <v>N</v>
          </cell>
          <cell r="D2291" t="str">
            <v>Sanmina</v>
          </cell>
        </row>
        <row r="2292">
          <cell r="A2292" t="str">
            <v>LFARILBL-00507-01</v>
          </cell>
          <cell r="B2292" t="str">
            <v>LBL-00507-01</v>
          </cell>
          <cell r="C2292" t="str">
            <v>N</v>
          </cell>
          <cell r="D2292" t="str">
            <v>Sanmina</v>
          </cell>
        </row>
        <row r="2293">
          <cell r="A2293" t="str">
            <v>LFARILBL-00508-02</v>
          </cell>
          <cell r="B2293" t="str">
            <v>LBL-00508-02</v>
          </cell>
          <cell r="C2293" t="str">
            <v>N</v>
          </cell>
          <cell r="D2293" t="str">
            <v>Sanmina</v>
          </cell>
        </row>
        <row r="2294">
          <cell r="A2294" t="str">
            <v>LFARILBL-00520-02</v>
          </cell>
          <cell r="B2294" t="str">
            <v>LBL-00520-02</v>
          </cell>
          <cell r="C2294" t="str">
            <v>N</v>
          </cell>
          <cell r="D2294" t="str">
            <v>Sanmina</v>
          </cell>
        </row>
        <row r="2295">
          <cell r="A2295" t="str">
            <v>LFARILBL-00524-03</v>
          </cell>
          <cell r="B2295" t="str">
            <v>LBL-00524-03</v>
          </cell>
          <cell r="C2295" t="str">
            <v>N</v>
          </cell>
          <cell r="D2295" t="str">
            <v>Sanmina</v>
          </cell>
        </row>
        <row r="2296">
          <cell r="A2296" t="str">
            <v>LFARILBL-00538-02</v>
          </cell>
          <cell r="B2296" t="str">
            <v>LBL-00538-02</v>
          </cell>
          <cell r="C2296" t="str">
            <v>N</v>
          </cell>
          <cell r="D2296" t="str">
            <v>Sanmina</v>
          </cell>
        </row>
        <row r="2297">
          <cell r="A2297" t="str">
            <v>LFARILBL-00570-01</v>
          </cell>
          <cell r="B2297" t="str">
            <v>LBL-00570-01</v>
          </cell>
          <cell r="C2297" t="str">
            <v>N</v>
          </cell>
          <cell r="D2297" t="str">
            <v>Sanmina</v>
          </cell>
        </row>
        <row r="2298">
          <cell r="A2298" t="str">
            <v>LFARILBL-00579-01</v>
          </cell>
          <cell r="B2298" t="str">
            <v>LBL-00579-01</v>
          </cell>
          <cell r="C2298" t="str">
            <v>N</v>
          </cell>
          <cell r="D2298" t="str">
            <v>Sanmina</v>
          </cell>
        </row>
        <row r="2299">
          <cell r="A2299" t="str">
            <v>LFARISLBL-00595-01</v>
          </cell>
          <cell r="B2299" t="str">
            <v>LBL-00595-01</v>
          </cell>
          <cell r="C2299" t="str">
            <v>N</v>
          </cell>
          <cell r="D2299" t="str">
            <v>Sanmina</v>
          </cell>
        </row>
        <row r="2300">
          <cell r="A2300" t="str">
            <v>LFARILBL-00625-02</v>
          </cell>
          <cell r="B2300" t="str">
            <v>LBL-00625-02</v>
          </cell>
          <cell r="C2300" t="str">
            <v>N</v>
          </cell>
          <cell r="D2300" t="str">
            <v>Sanmina</v>
          </cell>
        </row>
        <row r="2301">
          <cell r="A2301" t="str">
            <v>LFARILBL-00629-01</v>
          </cell>
          <cell r="B2301" t="str">
            <v>LBL-00629-01</v>
          </cell>
          <cell r="C2301" t="str">
            <v>N</v>
          </cell>
          <cell r="D2301" t="str">
            <v>Sanmina</v>
          </cell>
        </row>
        <row r="2302">
          <cell r="A2302" t="str">
            <v>LFARILBL-00632-01</v>
          </cell>
          <cell r="B2302" t="str">
            <v>LBL-00632-01</v>
          </cell>
          <cell r="C2302" t="str">
            <v>N</v>
          </cell>
          <cell r="D2302" t="str">
            <v>Sanmina</v>
          </cell>
        </row>
        <row r="2303">
          <cell r="A2303" t="str">
            <v>LFARILBL-00649-02</v>
          </cell>
          <cell r="B2303" t="str">
            <v>LBL-00649-02</v>
          </cell>
          <cell r="C2303" t="str">
            <v>N</v>
          </cell>
          <cell r="D2303" t="str">
            <v>Sanmina</v>
          </cell>
        </row>
        <row r="2304">
          <cell r="A2304" t="str">
            <v>LFARILBL-00677-01</v>
          </cell>
          <cell r="B2304" t="str">
            <v>LBL-00677-01</v>
          </cell>
          <cell r="C2304" t="str">
            <v>N</v>
          </cell>
          <cell r="D2304" t="str">
            <v>Sanmina</v>
          </cell>
        </row>
        <row r="2305">
          <cell r="A2305" t="str">
            <v>LFARILBL-00681-02</v>
          </cell>
          <cell r="B2305" t="str">
            <v>LBL-00681-02</v>
          </cell>
          <cell r="C2305" t="str">
            <v>N</v>
          </cell>
          <cell r="D2305" t="str">
            <v>Sanmina</v>
          </cell>
        </row>
        <row r="2306">
          <cell r="A2306" t="str">
            <v>LFARILBL-00693-01</v>
          </cell>
          <cell r="B2306" t="str">
            <v>LBL-00693-01</v>
          </cell>
          <cell r="C2306" t="str">
            <v>N</v>
          </cell>
          <cell r="D2306" t="str">
            <v>Sanmina</v>
          </cell>
        </row>
        <row r="2307">
          <cell r="A2307" t="str">
            <v>LFARILBL-00702-01</v>
          </cell>
          <cell r="B2307" t="str">
            <v>LBL-00702-01</v>
          </cell>
          <cell r="C2307" t="str">
            <v>N</v>
          </cell>
          <cell r="D2307" t="str">
            <v>Sanmina</v>
          </cell>
        </row>
        <row r="2308">
          <cell r="A2308" t="str">
            <v>LFARILBL-00736-01</v>
          </cell>
          <cell r="B2308" t="str">
            <v>LBL-00736-01</v>
          </cell>
          <cell r="C2308" t="str">
            <v>N</v>
          </cell>
          <cell r="D2308" t="str">
            <v>Sanmina</v>
          </cell>
        </row>
        <row r="2309">
          <cell r="A2309" t="str">
            <v>LFARILBL-00760-01</v>
          </cell>
          <cell r="B2309" t="str">
            <v>LBL-00760-01</v>
          </cell>
          <cell r="C2309" t="str">
            <v>N</v>
          </cell>
          <cell r="D2309" t="str">
            <v>Sanmina</v>
          </cell>
        </row>
        <row r="2310">
          <cell r="A2310" t="str">
            <v>LFARILBL-00778-01</v>
          </cell>
          <cell r="B2310" t="str">
            <v>LBL-00778-01</v>
          </cell>
          <cell r="C2310" t="str">
            <v>N</v>
          </cell>
          <cell r="D2310" t="str">
            <v>Sanmina</v>
          </cell>
        </row>
        <row r="2311">
          <cell r="A2311" t="str">
            <v>LFARILBL-00784-01</v>
          </cell>
          <cell r="B2311" t="str">
            <v>LBL-00784-01</v>
          </cell>
          <cell r="C2311" t="str">
            <v>N</v>
          </cell>
          <cell r="D2311" t="str">
            <v>Sanmina</v>
          </cell>
        </row>
        <row r="2312">
          <cell r="A2312" t="str">
            <v>LFARILBL-00786-01</v>
          </cell>
          <cell r="B2312" t="str">
            <v>LBL-00786-01</v>
          </cell>
          <cell r="C2312" t="str">
            <v>N</v>
          </cell>
          <cell r="D2312" t="str">
            <v>Sanmina</v>
          </cell>
        </row>
        <row r="2313">
          <cell r="A2313" t="str">
            <v>LFARILBL-00787-01</v>
          </cell>
          <cell r="B2313" t="str">
            <v>LBL-00787-01</v>
          </cell>
          <cell r="C2313" t="str">
            <v>N</v>
          </cell>
          <cell r="D2313" t="str">
            <v>Sanmina</v>
          </cell>
        </row>
        <row r="2314">
          <cell r="A2314" t="str">
            <v>LFARILBL-00824-01</v>
          </cell>
          <cell r="B2314" t="str">
            <v>LBL-00824-01</v>
          </cell>
          <cell r="C2314" t="str">
            <v>N</v>
          </cell>
          <cell r="D2314" t="str">
            <v>Sanmina</v>
          </cell>
        </row>
        <row r="2315">
          <cell r="A2315" t="str">
            <v>LFARILBL-00825-01</v>
          </cell>
          <cell r="B2315" t="str">
            <v>LBL-00825-01</v>
          </cell>
          <cell r="C2315" t="str">
            <v>N</v>
          </cell>
          <cell r="D2315" t="str">
            <v>Sanmina</v>
          </cell>
        </row>
        <row r="2316">
          <cell r="A2316" t="str">
            <v>LFARILBL-00826-01</v>
          </cell>
          <cell r="B2316" t="str">
            <v>LBL-00826-01</v>
          </cell>
          <cell r="C2316" t="str">
            <v>N</v>
          </cell>
          <cell r="D2316" t="str">
            <v>Sanmina</v>
          </cell>
        </row>
        <row r="2317">
          <cell r="A2317" t="str">
            <v>LFARILBL-00827-01</v>
          </cell>
          <cell r="B2317" t="str">
            <v>LBL-00827-01</v>
          </cell>
          <cell r="C2317" t="str">
            <v>N</v>
          </cell>
          <cell r="D2317" t="str">
            <v>Sanmina</v>
          </cell>
        </row>
        <row r="2318">
          <cell r="A2318" t="str">
            <v>LFARILBL-00828-01</v>
          </cell>
          <cell r="B2318" t="str">
            <v>LBL-00828-01</v>
          </cell>
          <cell r="C2318" t="str">
            <v>N</v>
          </cell>
          <cell r="D2318" t="str">
            <v>Sanmina</v>
          </cell>
        </row>
        <row r="2319">
          <cell r="A2319" t="str">
            <v>LFARISLBL-00854-01</v>
          </cell>
          <cell r="B2319" t="str">
            <v>LBL-00854-01</v>
          </cell>
          <cell r="C2319" t="str">
            <v>N</v>
          </cell>
          <cell r="D2319" t="str">
            <v>Sanmina</v>
          </cell>
        </row>
        <row r="2320">
          <cell r="A2320" t="str">
            <v>LFARISLBL-00981-01</v>
          </cell>
          <cell r="B2320" t="str">
            <v>LBL-00981-01</v>
          </cell>
          <cell r="C2320" t="str">
            <v>N</v>
          </cell>
          <cell r="D2320" t="str">
            <v>Sanmina</v>
          </cell>
        </row>
        <row r="2321">
          <cell r="A2321" t="str">
            <v>LFARILBL-01055-01</v>
          </cell>
          <cell r="B2321" t="str">
            <v>LBL-01055-01</v>
          </cell>
          <cell r="C2321" t="str">
            <v>N</v>
          </cell>
          <cell r="D2321" t="str">
            <v>Sanmina</v>
          </cell>
        </row>
        <row r="2322">
          <cell r="A2322" t="str">
            <v>LFARILBL-01157-01</v>
          </cell>
          <cell r="B2322" t="str">
            <v>LBL-01157-01</v>
          </cell>
          <cell r="C2322" t="str">
            <v>N</v>
          </cell>
          <cell r="D2322" t="str">
            <v>Sanmina</v>
          </cell>
        </row>
        <row r="2323">
          <cell r="A2323" t="str">
            <v>LFARISLBL-SMTLBL</v>
          </cell>
          <cell r="B2323" t="str">
            <v>LBL-SMTLBL</v>
          </cell>
          <cell r="C2323" t="str">
            <v>N</v>
          </cell>
          <cell r="D2323" t="str">
            <v>Sanmina</v>
          </cell>
        </row>
        <row r="2324">
          <cell r="A2324" t="str">
            <v>LFARISMECH-00001</v>
          </cell>
          <cell r="B2324" t="str">
            <v>MECH-00001</v>
          </cell>
          <cell r="C2324" t="str">
            <v>N</v>
          </cell>
          <cell r="D2324" t="str">
            <v>Sanmina</v>
          </cell>
        </row>
        <row r="2325">
          <cell r="A2325" t="str">
            <v>LFARIMECH-00196-01</v>
          </cell>
          <cell r="B2325" t="str">
            <v>MECH-00196-01</v>
          </cell>
          <cell r="C2325" t="str">
            <v>N</v>
          </cell>
          <cell r="D2325" t="str">
            <v>Sanmina</v>
          </cell>
        </row>
        <row r="2326">
          <cell r="A2326" t="str">
            <v>LFARIMECH-00227-01</v>
          </cell>
          <cell r="B2326" t="str">
            <v>MECH-00227-01</v>
          </cell>
          <cell r="C2326" t="str">
            <v>N</v>
          </cell>
          <cell r="D2326" t="str">
            <v>Sanmina</v>
          </cell>
        </row>
        <row r="2327">
          <cell r="A2327" t="str">
            <v>LFARIMECH-00273-01</v>
          </cell>
          <cell r="B2327" t="str">
            <v>MECH-00273-01</v>
          </cell>
          <cell r="C2327" t="str">
            <v>N</v>
          </cell>
          <cell r="D2327" t="str">
            <v>Sanmina</v>
          </cell>
        </row>
        <row r="2328">
          <cell r="A2328" t="str">
            <v>LFARIMECH-00467-01</v>
          </cell>
          <cell r="B2328" t="str">
            <v>MECH-00467-01</v>
          </cell>
          <cell r="C2328" t="str">
            <v>N</v>
          </cell>
          <cell r="D2328" t="str">
            <v>Sanmina</v>
          </cell>
        </row>
        <row r="2329">
          <cell r="A2329" t="str">
            <v>LFARIMECH-00538-01</v>
          </cell>
          <cell r="B2329" t="str">
            <v>MECH-00538-01</v>
          </cell>
          <cell r="C2329" t="str">
            <v>N</v>
          </cell>
          <cell r="D2329" t="str">
            <v>Sanmina</v>
          </cell>
        </row>
        <row r="2330">
          <cell r="A2330" t="str">
            <v>LFARIMECH-00540-01</v>
          </cell>
          <cell r="B2330" t="str">
            <v>MECH-00540-01</v>
          </cell>
          <cell r="C2330" t="str">
            <v>N</v>
          </cell>
          <cell r="D2330" t="str">
            <v>Sanmina</v>
          </cell>
        </row>
        <row r="2331">
          <cell r="A2331" t="str">
            <v>LFARIMECH-01852-01-Q</v>
          </cell>
          <cell r="B2331" t="str">
            <v>MECH-01852-01</v>
          </cell>
          <cell r="C2331" t="str">
            <v>N</v>
          </cell>
          <cell r="D2331" t="str">
            <v>Sanmina</v>
          </cell>
        </row>
        <row r="2332">
          <cell r="A2332" t="str">
            <v>LFARIMECH-02238-01-ML</v>
          </cell>
          <cell r="B2332" t="str">
            <v>MECH-02238-01</v>
          </cell>
          <cell r="C2332" t="str">
            <v>N</v>
          </cell>
          <cell r="D2332" t="str">
            <v>Sanmina</v>
          </cell>
        </row>
        <row r="2333">
          <cell r="A2333" t="str">
            <v>LFARIMECH-02239-01-ML</v>
          </cell>
          <cell r="B2333" t="str">
            <v>MECH-02239-01</v>
          </cell>
          <cell r="C2333" t="str">
            <v>N</v>
          </cell>
          <cell r="D2333" t="str">
            <v>Sanmina</v>
          </cell>
        </row>
        <row r="2334">
          <cell r="A2334" t="str">
            <v>LFARIMECH-05030</v>
          </cell>
          <cell r="B2334" t="str">
            <v>MECH-05030</v>
          </cell>
          <cell r="C2334" t="str">
            <v>N</v>
          </cell>
          <cell r="D2334" t="str">
            <v>Sanmina</v>
          </cell>
        </row>
        <row r="2335">
          <cell r="A2335" t="str">
            <v>LFARIMECH-05031</v>
          </cell>
          <cell r="B2335" t="str">
            <v>MECH-05031</v>
          </cell>
          <cell r="C2335" t="str">
            <v>N</v>
          </cell>
          <cell r="D2335" t="str">
            <v>Sanmina</v>
          </cell>
        </row>
        <row r="2336">
          <cell r="A2336" t="str">
            <v>LFARIMECH-05919</v>
          </cell>
          <cell r="B2336" t="str">
            <v>MECH-05919</v>
          </cell>
          <cell r="C2336" t="str">
            <v>N</v>
          </cell>
          <cell r="D2336" t="str">
            <v>Sanmina</v>
          </cell>
        </row>
        <row r="2337">
          <cell r="A2337" t="str">
            <v>LFARISSWT-00001</v>
          </cell>
          <cell r="B2337" t="str">
            <v>SWT-00001</v>
          </cell>
          <cell r="C2337" t="str">
            <v>N</v>
          </cell>
          <cell r="D2337" t="str">
            <v>Sanmina</v>
          </cell>
        </row>
        <row r="2338">
          <cell r="A2338" t="str">
            <v>LFARISSWT-00118</v>
          </cell>
          <cell r="B2338" t="str">
            <v>SWT-00118</v>
          </cell>
          <cell r="C2338" t="str">
            <v>N</v>
          </cell>
          <cell r="D2338" t="str">
            <v>Sanmina</v>
          </cell>
        </row>
        <row r="2339">
          <cell r="A2339" t="str">
            <v>Sanmina Part Number</v>
          </cell>
          <cell r="B2339" t="str">
            <v>Arista Part Number</v>
          </cell>
          <cell r="C2339" t="str">
            <v>Cust. consign (Y/N)</v>
          </cell>
          <cell r="D2339" t="str">
            <v>Parts controlled by</v>
          </cell>
        </row>
        <row r="2340">
          <cell r="A2340" t="str">
            <v>LFARICBL-00309-01</v>
          </cell>
          <cell r="B2340" t="str">
            <v>CBL-00309-01</v>
          </cell>
          <cell r="C2340" t="str">
            <v>N</v>
          </cell>
          <cell r="D2340" t="str">
            <v>Arista</v>
          </cell>
        </row>
        <row r="2341">
          <cell r="A2341" t="str">
            <v>LFARICBL-00371-02</v>
          </cell>
          <cell r="B2341" t="str">
            <v>CBL-00371-02</v>
          </cell>
          <cell r="C2341" t="str">
            <v>N</v>
          </cell>
          <cell r="D2341" t="str">
            <v>Arista</v>
          </cell>
        </row>
        <row r="2342">
          <cell r="A2342" t="str">
            <v>LFARICBL-00377-01</v>
          </cell>
          <cell r="B2342" t="str">
            <v>CBL-00377-01</v>
          </cell>
          <cell r="C2342" t="str">
            <v>N</v>
          </cell>
          <cell r="D2342" t="str">
            <v>Arista</v>
          </cell>
        </row>
        <row r="2343">
          <cell r="A2343" t="str">
            <v>LFARISFAB-00137-01</v>
          </cell>
          <cell r="B2343" t="str">
            <v>FAB-00137-01</v>
          </cell>
          <cell r="C2343" t="str">
            <v>N</v>
          </cell>
          <cell r="D2343" t="str">
            <v>Arista</v>
          </cell>
        </row>
        <row r="2344">
          <cell r="A2344" t="str">
            <v>LFARISFAB-00138-04</v>
          </cell>
          <cell r="B2344" t="str">
            <v>FAB-00138-04</v>
          </cell>
          <cell r="C2344" t="str">
            <v>N</v>
          </cell>
          <cell r="D2344" t="str">
            <v>Arista</v>
          </cell>
        </row>
        <row r="2345">
          <cell r="A2345" t="str">
            <v>LFARISFAB-00138-05</v>
          </cell>
          <cell r="B2345" t="str">
            <v>FAB-00138-05</v>
          </cell>
          <cell r="C2345" t="str">
            <v>N</v>
          </cell>
          <cell r="D2345" t="str">
            <v>Arista</v>
          </cell>
        </row>
        <row r="2346">
          <cell r="A2346" t="str">
            <v>LFARISFAB-00141-04</v>
          </cell>
          <cell r="B2346" t="str">
            <v>FAB-00141-04</v>
          </cell>
          <cell r="C2346" t="str">
            <v>N</v>
          </cell>
          <cell r="D2346" t="str">
            <v>Arista</v>
          </cell>
        </row>
        <row r="2347">
          <cell r="A2347" t="str">
            <v>LFARISFAB-00162-01</v>
          </cell>
          <cell r="B2347" t="str">
            <v>FAB-00162-01</v>
          </cell>
          <cell r="C2347" t="str">
            <v>N</v>
          </cell>
          <cell r="D2347" t="str">
            <v>Arista</v>
          </cell>
        </row>
        <row r="2348">
          <cell r="A2348" t="str">
            <v>LFARISFAB-00163-10</v>
          </cell>
          <cell r="B2348" t="str">
            <v>FAB-00163-10</v>
          </cell>
          <cell r="C2348" t="str">
            <v>N</v>
          </cell>
          <cell r="D2348" t="str">
            <v>Arista</v>
          </cell>
        </row>
        <row r="2349">
          <cell r="A2349" t="str">
            <v>LFARISFAB-00173-03</v>
          </cell>
          <cell r="B2349" t="str">
            <v>FAB-00173-03</v>
          </cell>
          <cell r="C2349" t="str">
            <v>N</v>
          </cell>
          <cell r="D2349" t="str">
            <v>Arista</v>
          </cell>
        </row>
        <row r="2350">
          <cell r="A2350" t="str">
            <v>LFARISFAB-00180-07</v>
          </cell>
          <cell r="B2350" t="str">
            <v>FAB-00180-07</v>
          </cell>
          <cell r="C2350" t="str">
            <v>N</v>
          </cell>
          <cell r="D2350" t="str">
            <v>Arista</v>
          </cell>
        </row>
        <row r="2351">
          <cell r="A2351" t="str">
            <v>LFARISFAB-00191-02</v>
          </cell>
          <cell r="B2351" t="str">
            <v>FAB-00191-02</v>
          </cell>
          <cell r="C2351" t="str">
            <v>N</v>
          </cell>
          <cell r="D2351" t="str">
            <v>Arista</v>
          </cell>
        </row>
        <row r="2352">
          <cell r="A2352" t="str">
            <v>LFARISFAB-00194-10</v>
          </cell>
          <cell r="B2352" t="str">
            <v>FAB-00194-10</v>
          </cell>
          <cell r="C2352" t="str">
            <v>N</v>
          </cell>
          <cell r="D2352" t="str">
            <v>Arista</v>
          </cell>
        </row>
        <row r="2353">
          <cell r="A2353" t="str">
            <v>LFARISFAB-00194-11</v>
          </cell>
          <cell r="B2353" t="str">
            <v>FAB-00194-11</v>
          </cell>
          <cell r="C2353" t="str">
            <v>N</v>
          </cell>
          <cell r="D2353" t="str">
            <v>Arista</v>
          </cell>
        </row>
        <row r="2354">
          <cell r="A2354" t="str">
            <v>LFARISFAB-00213-03</v>
          </cell>
          <cell r="B2354" t="str">
            <v>FAB-00213-03</v>
          </cell>
          <cell r="C2354" t="str">
            <v>N</v>
          </cell>
          <cell r="D2354" t="str">
            <v>Arista</v>
          </cell>
        </row>
        <row r="2355">
          <cell r="A2355" t="str">
            <v>LFARISFAB-00217-02</v>
          </cell>
          <cell r="B2355" t="str">
            <v>FAB-00217-02</v>
          </cell>
          <cell r="C2355" t="str">
            <v>N</v>
          </cell>
          <cell r="D2355" t="str">
            <v>Arista</v>
          </cell>
        </row>
        <row r="2356">
          <cell r="A2356" t="str">
            <v>LFARISFAB-00237-06</v>
          </cell>
          <cell r="B2356" t="str">
            <v>FAB-00237-06</v>
          </cell>
          <cell r="C2356" t="str">
            <v>N</v>
          </cell>
          <cell r="D2356" t="str">
            <v>Arista</v>
          </cell>
        </row>
        <row r="2357">
          <cell r="A2357" t="str">
            <v>LFARISFAB-00245-08</v>
          </cell>
          <cell r="B2357" t="str">
            <v>FAB-00245-08</v>
          </cell>
          <cell r="C2357" t="str">
            <v>N</v>
          </cell>
          <cell r="D2357" t="str">
            <v>Arista</v>
          </cell>
        </row>
        <row r="2358">
          <cell r="A2358" t="str">
            <v>LFARISFAB-00261-03</v>
          </cell>
          <cell r="B2358" t="str">
            <v>FAB-00261-03</v>
          </cell>
          <cell r="C2358" t="str">
            <v>N</v>
          </cell>
          <cell r="D2358" t="str">
            <v>Arista</v>
          </cell>
        </row>
        <row r="2359">
          <cell r="A2359" t="str">
            <v>LFARISFAB-00273-05</v>
          </cell>
          <cell r="B2359" t="str">
            <v>FAB-00273-05</v>
          </cell>
          <cell r="C2359" t="str">
            <v>N</v>
          </cell>
          <cell r="D2359" t="str">
            <v>Arista</v>
          </cell>
        </row>
        <row r="2360">
          <cell r="A2360" t="str">
            <v>LFARISFAB-00274-04</v>
          </cell>
          <cell r="B2360" t="str">
            <v>FAB-00274-04</v>
          </cell>
          <cell r="C2360" t="str">
            <v>N</v>
          </cell>
          <cell r="D2360" t="str">
            <v>Arista</v>
          </cell>
        </row>
        <row r="2361">
          <cell r="A2361" t="str">
            <v>LFARISFAB-00279-04</v>
          </cell>
          <cell r="B2361" t="str">
            <v>FAB-00279-04</v>
          </cell>
          <cell r="C2361" t="str">
            <v>N</v>
          </cell>
          <cell r="D2361" t="str">
            <v>Arista</v>
          </cell>
        </row>
        <row r="2362">
          <cell r="A2362" t="str">
            <v>LFARISFAB-00280-05</v>
          </cell>
          <cell r="B2362" t="str">
            <v>FAB-00280-05</v>
          </cell>
          <cell r="C2362" t="str">
            <v>N</v>
          </cell>
          <cell r="D2362" t="str">
            <v>Arista</v>
          </cell>
        </row>
        <row r="2363">
          <cell r="A2363" t="str">
            <v>LFARISFAB-00301-03</v>
          </cell>
          <cell r="B2363" t="str">
            <v>FAB-00301-03</v>
          </cell>
          <cell r="C2363" t="str">
            <v>N</v>
          </cell>
          <cell r="D2363" t="str">
            <v>Arista</v>
          </cell>
        </row>
        <row r="2364">
          <cell r="A2364" t="str">
            <v>LFARIFAB-00304-01</v>
          </cell>
          <cell r="B2364" t="str">
            <v>FAB-00304-01</v>
          </cell>
          <cell r="C2364" t="str">
            <v>N</v>
          </cell>
          <cell r="D2364" t="str">
            <v>Arista</v>
          </cell>
        </row>
        <row r="2365">
          <cell r="A2365" t="str">
            <v>LFARISFAB-00305-02</v>
          </cell>
          <cell r="B2365" t="str">
            <v>FAB-00305-02</v>
          </cell>
          <cell r="C2365" t="str">
            <v>N</v>
          </cell>
          <cell r="D2365" t="str">
            <v>Arista</v>
          </cell>
        </row>
        <row r="2366">
          <cell r="A2366" t="str">
            <v>LFARISFAB-00305-03</v>
          </cell>
          <cell r="B2366" t="str">
            <v>FAB-00305-03</v>
          </cell>
          <cell r="C2366" t="str">
            <v>N</v>
          </cell>
          <cell r="D2366" t="str">
            <v>Arista</v>
          </cell>
        </row>
        <row r="2367">
          <cell r="A2367" t="str">
            <v>LFARISFAB-00305-03CS</v>
          </cell>
          <cell r="B2367" t="str">
            <v>FAB-00305-03</v>
          </cell>
          <cell r="C2367" t="str">
            <v>Y</v>
          </cell>
          <cell r="D2367" t="str">
            <v>Arista</v>
          </cell>
        </row>
        <row r="2368">
          <cell r="A2368" t="str">
            <v>LFARISFAB-00306-03</v>
          </cell>
          <cell r="B2368" t="str">
            <v>FAB-00306-03</v>
          </cell>
          <cell r="C2368" t="str">
            <v>N</v>
          </cell>
          <cell r="D2368" t="str">
            <v>Arista</v>
          </cell>
        </row>
        <row r="2369">
          <cell r="A2369" t="str">
            <v>LFARISFAB-00310-05</v>
          </cell>
          <cell r="B2369" t="str">
            <v>FAB-00310-05</v>
          </cell>
          <cell r="C2369" t="str">
            <v>N</v>
          </cell>
          <cell r="D2369" t="str">
            <v>Arista</v>
          </cell>
        </row>
        <row r="2370">
          <cell r="A2370" t="str">
            <v>LFARISFAB-00312-03</v>
          </cell>
          <cell r="B2370" t="str">
            <v>FAB-00312-03</v>
          </cell>
          <cell r="C2370" t="str">
            <v>N</v>
          </cell>
          <cell r="D2370" t="str">
            <v>Arista</v>
          </cell>
        </row>
        <row r="2371">
          <cell r="A2371" t="str">
            <v>LFARIFAB-00313-01</v>
          </cell>
          <cell r="B2371" t="str">
            <v>FAB-00313-01</v>
          </cell>
          <cell r="C2371" t="str">
            <v>N</v>
          </cell>
          <cell r="D2371" t="str">
            <v>Arista</v>
          </cell>
        </row>
        <row r="2372">
          <cell r="A2372" t="str">
            <v>LFARISFAB-00315-05</v>
          </cell>
          <cell r="B2372" t="str">
            <v>FAB-00315-05</v>
          </cell>
          <cell r="C2372" t="str">
            <v>N</v>
          </cell>
          <cell r="D2372" t="str">
            <v>Arista</v>
          </cell>
        </row>
        <row r="2373">
          <cell r="A2373" t="str">
            <v>LFARISFAB-00316-05</v>
          </cell>
          <cell r="B2373" t="str">
            <v>FAB-00316-05</v>
          </cell>
          <cell r="C2373" t="str">
            <v>N</v>
          </cell>
          <cell r="D2373" t="str">
            <v>Arista</v>
          </cell>
        </row>
        <row r="2374">
          <cell r="A2374" t="str">
            <v>LFARISFAB-00317-02</v>
          </cell>
          <cell r="B2374" t="str">
            <v>FAB-00317-02</v>
          </cell>
          <cell r="C2374" t="str">
            <v>N</v>
          </cell>
          <cell r="D2374" t="str">
            <v>Arista</v>
          </cell>
        </row>
        <row r="2375">
          <cell r="A2375" t="str">
            <v>LFARISFAB-00326-04</v>
          </cell>
          <cell r="B2375" t="str">
            <v>FAB-00326-04</v>
          </cell>
          <cell r="C2375" t="str">
            <v>N</v>
          </cell>
          <cell r="D2375" t="str">
            <v>Arista</v>
          </cell>
        </row>
        <row r="2376">
          <cell r="A2376" t="str">
            <v>LFARISFAB-00328-04</v>
          </cell>
          <cell r="B2376" t="str">
            <v>FAB-00328-04</v>
          </cell>
          <cell r="C2376" t="str">
            <v>N</v>
          </cell>
          <cell r="D2376" t="str">
            <v>Arista</v>
          </cell>
        </row>
        <row r="2377">
          <cell r="A2377" t="str">
            <v>LFARISFAB-00335-05</v>
          </cell>
          <cell r="B2377" t="str">
            <v>FAB-00335-05</v>
          </cell>
          <cell r="C2377" t="str">
            <v>N</v>
          </cell>
          <cell r="D2377" t="str">
            <v>Arista</v>
          </cell>
        </row>
        <row r="2378">
          <cell r="A2378" t="str">
            <v>LFARISFAB-00352-01</v>
          </cell>
          <cell r="B2378" t="str">
            <v>FAB-00352-01</v>
          </cell>
          <cell r="C2378" t="str">
            <v>N</v>
          </cell>
          <cell r="D2378" t="str">
            <v>Arista</v>
          </cell>
        </row>
        <row r="2379">
          <cell r="A2379" t="str">
            <v>LFARISFAB-00355-01</v>
          </cell>
          <cell r="B2379" t="str">
            <v>FAB-00355-01</v>
          </cell>
          <cell r="C2379" t="str">
            <v>N</v>
          </cell>
          <cell r="D2379" t="str">
            <v>Arista</v>
          </cell>
        </row>
        <row r="2380">
          <cell r="A2380" t="str">
            <v>LFARISFAB-00372-02</v>
          </cell>
          <cell r="B2380" t="str">
            <v>FAB-00372-02</v>
          </cell>
          <cell r="C2380" t="str">
            <v>N</v>
          </cell>
          <cell r="D2380" t="str">
            <v>Arista</v>
          </cell>
        </row>
        <row r="2381">
          <cell r="A2381" t="str">
            <v>LFARISFAB-00382-02</v>
          </cell>
          <cell r="B2381" t="str">
            <v>FAB-00382-02</v>
          </cell>
          <cell r="C2381" t="str">
            <v>N</v>
          </cell>
          <cell r="D2381" t="str">
            <v>Arista</v>
          </cell>
        </row>
        <row r="2382">
          <cell r="A2382" t="str">
            <v>LFARISFAB-00392-05</v>
          </cell>
          <cell r="B2382" t="str">
            <v>FAB-00392-05</v>
          </cell>
          <cell r="C2382" t="str">
            <v>N</v>
          </cell>
          <cell r="D2382" t="str">
            <v>Arista</v>
          </cell>
        </row>
        <row r="2383">
          <cell r="A2383" t="str">
            <v>LFARISFAB-00396-03</v>
          </cell>
          <cell r="B2383" t="str">
            <v>FAB-00396-03</v>
          </cell>
          <cell r="C2383" t="str">
            <v>N</v>
          </cell>
          <cell r="D2383" t="str">
            <v>Arista</v>
          </cell>
        </row>
        <row r="2384">
          <cell r="A2384" t="str">
            <v>LFARISFAB-00406-01</v>
          </cell>
          <cell r="B2384" t="str">
            <v>FAB-00406-01</v>
          </cell>
          <cell r="C2384" t="str">
            <v>N</v>
          </cell>
          <cell r="D2384" t="str">
            <v>Arista</v>
          </cell>
        </row>
        <row r="2385">
          <cell r="A2385" t="str">
            <v>LFARISFAB-00408-05</v>
          </cell>
          <cell r="B2385" t="str">
            <v>FAB-00408-05</v>
          </cell>
          <cell r="C2385" t="str">
            <v>N</v>
          </cell>
          <cell r="D2385" t="str">
            <v>Arista</v>
          </cell>
        </row>
        <row r="2386">
          <cell r="A2386" t="str">
            <v>LFARISFAB-00409-03</v>
          </cell>
          <cell r="B2386" t="str">
            <v>FAB-00409-03</v>
          </cell>
          <cell r="C2386" t="str">
            <v>N</v>
          </cell>
          <cell r="D2386" t="str">
            <v>Arista</v>
          </cell>
        </row>
        <row r="2387">
          <cell r="A2387" t="str">
            <v>LFARISFAB-00411-04</v>
          </cell>
          <cell r="B2387" t="str">
            <v>FAB-00411-04</v>
          </cell>
          <cell r="C2387" t="str">
            <v>N</v>
          </cell>
          <cell r="D2387" t="str">
            <v>Arista</v>
          </cell>
        </row>
        <row r="2388">
          <cell r="A2388" t="str">
            <v>LFARISFAB-00421-03</v>
          </cell>
          <cell r="B2388" t="str">
            <v>FAB-00421-03</v>
          </cell>
          <cell r="C2388" t="str">
            <v>N</v>
          </cell>
          <cell r="D2388" t="str">
            <v>Arista</v>
          </cell>
        </row>
        <row r="2389">
          <cell r="A2389" t="str">
            <v>LFARISFAB-00426-03</v>
          </cell>
          <cell r="B2389" t="str">
            <v>FAB-00426-03</v>
          </cell>
          <cell r="C2389" t="str">
            <v>N</v>
          </cell>
          <cell r="D2389" t="str">
            <v>Arista</v>
          </cell>
        </row>
        <row r="2390">
          <cell r="A2390" t="str">
            <v>LFARISFAB-00431-02</v>
          </cell>
          <cell r="B2390" t="str">
            <v>FAB-00431-02</v>
          </cell>
          <cell r="C2390" t="str">
            <v>N</v>
          </cell>
          <cell r="D2390" t="str">
            <v>Arista</v>
          </cell>
        </row>
        <row r="2391">
          <cell r="A2391" t="str">
            <v>LFARISFAB-00436-03</v>
          </cell>
          <cell r="B2391" t="str">
            <v>FAB-00436-03</v>
          </cell>
          <cell r="C2391" t="str">
            <v>N</v>
          </cell>
          <cell r="D2391" t="str">
            <v>Arista</v>
          </cell>
        </row>
        <row r="2392">
          <cell r="A2392" t="str">
            <v>LFARISFAB-00441-02</v>
          </cell>
          <cell r="B2392" t="str">
            <v>FAB-00441-02</v>
          </cell>
          <cell r="C2392" t="str">
            <v>N</v>
          </cell>
          <cell r="D2392" t="str">
            <v>Arista</v>
          </cell>
        </row>
        <row r="2393">
          <cell r="A2393" t="str">
            <v>LFARISFAB-00448-03</v>
          </cell>
          <cell r="B2393" t="str">
            <v>FAB-00448-03</v>
          </cell>
          <cell r="C2393" t="str">
            <v>N</v>
          </cell>
          <cell r="D2393" t="str">
            <v>Arista</v>
          </cell>
        </row>
        <row r="2394">
          <cell r="A2394" t="str">
            <v>LFARISFAB-00449-03</v>
          </cell>
          <cell r="B2394" t="str">
            <v>FAB-00449-03</v>
          </cell>
          <cell r="C2394" t="str">
            <v>N</v>
          </cell>
          <cell r="D2394" t="str">
            <v>Arista</v>
          </cell>
        </row>
        <row r="2395">
          <cell r="A2395" t="str">
            <v>LFARISFAB-00451-02</v>
          </cell>
          <cell r="B2395" t="str">
            <v>FAB-00451-02</v>
          </cell>
          <cell r="C2395" t="str">
            <v>N</v>
          </cell>
          <cell r="D2395" t="str">
            <v>Arista</v>
          </cell>
        </row>
        <row r="2396">
          <cell r="A2396" t="str">
            <v>LFARISFAB-00452-03</v>
          </cell>
          <cell r="B2396" t="str">
            <v>FAB-00452-03</v>
          </cell>
          <cell r="C2396" t="str">
            <v>N</v>
          </cell>
          <cell r="D2396" t="str">
            <v>Arista</v>
          </cell>
        </row>
        <row r="2397">
          <cell r="A2397" t="str">
            <v>LFARISFAB-00473-04</v>
          </cell>
          <cell r="B2397" t="str">
            <v>FAB-00473-04</v>
          </cell>
          <cell r="C2397" t="str">
            <v>N</v>
          </cell>
          <cell r="D2397" t="str">
            <v>Arista</v>
          </cell>
        </row>
        <row r="2398">
          <cell r="A2398" t="str">
            <v>LFARISFAB-00516-03</v>
          </cell>
          <cell r="B2398" t="str">
            <v>FAB-00516-03</v>
          </cell>
          <cell r="C2398" t="str">
            <v>N</v>
          </cell>
          <cell r="D2398" t="str">
            <v>Arista</v>
          </cell>
        </row>
        <row r="2399">
          <cell r="A2399" t="str">
            <v>LFARISFAB-00522-03</v>
          </cell>
          <cell r="B2399" t="str">
            <v>FAB-00522-03</v>
          </cell>
          <cell r="C2399" t="str">
            <v>N</v>
          </cell>
          <cell r="D2399" t="str">
            <v>Arista</v>
          </cell>
        </row>
        <row r="2400">
          <cell r="A2400" t="str">
            <v>LFARISFAB-00523-04</v>
          </cell>
          <cell r="B2400" t="str">
            <v>FAB-00523-04</v>
          </cell>
          <cell r="C2400" t="str">
            <v>N</v>
          </cell>
          <cell r="D2400" t="str">
            <v>Arista</v>
          </cell>
        </row>
        <row r="2401">
          <cell r="A2401" t="str">
            <v>LFARISFAB-00523-04-Q</v>
          </cell>
          <cell r="B2401" t="str">
            <v>FAB-00523-04</v>
          </cell>
          <cell r="C2401" t="str">
            <v>N</v>
          </cell>
          <cell r="D2401" t="str">
            <v>Arista</v>
          </cell>
        </row>
        <row r="2402">
          <cell r="A2402" t="str">
            <v>LFARISFAB-00524-02-Q</v>
          </cell>
          <cell r="B2402" t="str">
            <v>FAB-00524-02</v>
          </cell>
          <cell r="C2402" t="str">
            <v>N</v>
          </cell>
          <cell r="D2402" t="str">
            <v>Arista</v>
          </cell>
        </row>
        <row r="2403">
          <cell r="A2403" t="str">
            <v>LFARISFAB-00524-03-Q</v>
          </cell>
          <cell r="B2403" t="str">
            <v>FAB-00524-03</v>
          </cell>
          <cell r="C2403" t="str">
            <v>N</v>
          </cell>
          <cell r="D2403" t="str">
            <v>Arista</v>
          </cell>
        </row>
        <row r="2404">
          <cell r="A2404" t="str">
            <v>LFARISFAB-00525-03</v>
          </cell>
          <cell r="B2404" t="str">
            <v>FAB-00525-03</v>
          </cell>
          <cell r="C2404" t="str">
            <v>N</v>
          </cell>
          <cell r="D2404" t="str">
            <v>Arista</v>
          </cell>
        </row>
        <row r="2405">
          <cell r="A2405" t="str">
            <v>LFARISFAB-00548-03-Q</v>
          </cell>
          <cell r="B2405" t="str">
            <v>FAB-00548-03</v>
          </cell>
          <cell r="C2405" t="str">
            <v>N</v>
          </cell>
          <cell r="D2405" t="str">
            <v>Arista</v>
          </cell>
        </row>
        <row r="2406">
          <cell r="A2406" t="str">
            <v>LFARISFAB-00551-03</v>
          </cell>
          <cell r="B2406" t="str">
            <v>FAB-00551-03</v>
          </cell>
          <cell r="C2406" t="str">
            <v>N</v>
          </cell>
          <cell r="D2406" t="str">
            <v>Arista</v>
          </cell>
        </row>
        <row r="2407">
          <cell r="A2407" t="str">
            <v>LFARISFAB-00551-03-Q</v>
          </cell>
          <cell r="B2407" t="str">
            <v>FAB-00551-03</v>
          </cell>
          <cell r="C2407" t="str">
            <v>N</v>
          </cell>
          <cell r="D2407" t="str">
            <v>Arista</v>
          </cell>
        </row>
        <row r="2408">
          <cell r="A2408" t="str">
            <v>LFARISFAB-00551-04-Q</v>
          </cell>
          <cell r="B2408" t="str">
            <v>FAB-00551-04</v>
          </cell>
          <cell r="C2408" t="str">
            <v>N</v>
          </cell>
          <cell r="D2408" t="str">
            <v>Arista</v>
          </cell>
        </row>
        <row r="2409">
          <cell r="A2409" t="str">
            <v>LFARISFAB-00554-03-Q</v>
          </cell>
          <cell r="B2409" t="str">
            <v>FAB-00554-03</v>
          </cell>
          <cell r="C2409" t="str">
            <v>N</v>
          </cell>
          <cell r="D2409" t="str">
            <v>Arista</v>
          </cell>
        </row>
        <row r="2410">
          <cell r="A2410" t="str">
            <v>LFARISFAB-00554-04-Q</v>
          </cell>
          <cell r="B2410" t="str">
            <v>FAB-00554-04</v>
          </cell>
          <cell r="C2410" t="str">
            <v>N</v>
          </cell>
          <cell r="D2410" t="str">
            <v>Arista</v>
          </cell>
        </row>
        <row r="2411">
          <cell r="A2411" t="str">
            <v>LFARISFAB-00555-04-Q</v>
          </cell>
          <cell r="B2411" t="str">
            <v>FAB-00555-04</v>
          </cell>
          <cell r="C2411" t="str">
            <v>N</v>
          </cell>
          <cell r="D2411" t="str">
            <v>Arista</v>
          </cell>
        </row>
        <row r="2412">
          <cell r="A2412" t="str">
            <v>LFARISFAB-00559-02</v>
          </cell>
          <cell r="B2412" t="str">
            <v>FAB-00559-02</v>
          </cell>
          <cell r="C2412" t="str">
            <v>N</v>
          </cell>
          <cell r="D2412" t="str">
            <v>Arista</v>
          </cell>
        </row>
        <row r="2413">
          <cell r="A2413" t="str">
            <v>LFARISFAB-00562-03</v>
          </cell>
          <cell r="B2413" t="str">
            <v>FAB-00562-03</v>
          </cell>
          <cell r="C2413" t="str">
            <v>N</v>
          </cell>
          <cell r="D2413" t="str">
            <v>Arista</v>
          </cell>
        </row>
        <row r="2414">
          <cell r="A2414" t="str">
            <v>LFARISFAB-00562-03-Q</v>
          </cell>
          <cell r="B2414" t="str">
            <v>FAB-00562-03</v>
          </cell>
          <cell r="C2414" t="str">
            <v>N</v>
          </cell>
          <cell r="D2414" t="str">
            <v>Arista</v>
          </cell>
        </row>
        <row r="2415">
          <cell r="A2415" t="str">
            <v>LFARISFAB-00564-02</v>
          </cell>
          <cell r="B2415" t="str">
            <v>FAB-00564-02</v>
          </cell>
          <cell r="C2415" t="str">
            <v>N</v>
          </cell>
          <cell r="D2415" t="str">
            <v>Arista</v>
          </cell>
        </row>
        <row r="2416">
          <cell r="A2416" t="str">
            <v>LFARISFAB-00582-03</v>
          </cell>
          <cell r="B2416" t="str">
            <v>FAB-00582-03</v>
          </cell>
          <cell r="C2416" t="str">
            <v>N</v>
          </cell>
          <cell r="D2416" t="str">
            <v>Arista</v>
          </cell>
        </row>
        <row r="2417">
          <cell r="A2417" t="str">
            <v>LFARISFAB-00582-04-Q</v>
          </cell>
          <cell r="B2417" t="str">
            <v>FAB-00582-04</v>
          </cell>
          <cell r="C2417" t="str">
            <v>N</v>
          </cell>
          <cell r="D2417" t="str">
            <v>Arista</v>
          </cell>
        </row>
        <row r="2418">
          <cell r="A2418" t="str">
            <v>LFARISFAB-00597-04</v>
          </cell>
          <cell r="B2418" t="str">
            <v>FAB-00597-04</v>
          </cell>
          <cell r="C2418" t="str">
            <v>N</v>
          </cell>
          <cell r="D2418" t="str">
            <v>Arista</v>
          </cell>
        </row>
        <row r="2419">
          <cell r="A2419" t="str">
            <v>LFARISFAB-00598-02</v>
          </cell>
          <cell r="B2419" t="str">
            <v>FAB-00598-02</v>
          </cell>
          <cell r="C2419" t="str">
            <v>N</v>
          </cell>
          <cell r="D2419" t="str">
            <v>Arista</v>
          </cell>
        </row>
        <row r="2420">
          <cell r="A2420" t="str">
            <v>LFARISFAB-00599-03</v>
          </cell>
          <cell r="B2420" t="str">
            <v>FAB-00599-03</v>
          </cell>
          <cell r="C2420" t="str">
            <v>N</v>
          </cell>
          <cell r="D2420" t="str">
            <v>Arista</v>
          </cell>
        </row>
        <row r="2421">
          <cell r="A2421" t="str">
            <v>LFARISFAB-00600-04</v>
          </cell>
          <cell r="B2421" t="str">
            <v>FAB-00600-04</v>
          </cell>
          <cell r="C2421" t="str">
            <v>N</v>
          </cell>
          <cell r="D2421" t="str">
            <v>Arista</v>
          </cell>
        </row>
        <row r="2422">
          <cell r="A2422" t="str">
            <v>LFARISFAB-00603-02</v>
          </cell>
          <cell r="B2422" t="str">
            <v>FAB-00603-02</v>
          </cell>
          <cell r="C2422" t="str">
            <v>N</v>
          </cell>
          <cell r="D2422" t="str">
            <v>Arista</v>
          </cell>
        </row>
        <row r="2423">
          <cell r="A2423" t="str">
            <v>LFARISFAB-00604-02</v>
          </cell>
          <cell r="B2423" t="str">
            <v>FAB-00604-02</v>
          </cell>
          <cell r="C2423" t="str">
            <v>N</v>
          </cell>
          <cell r="D2423" t="str">
            <v>Arista</v>
          </cell>
        </row>
        <row r="2424">
          <cell r="A2424" t="str">
            <v>LFARISFAB-00605-02-Q</v>
          </cell>
          <cell r="B2424" t="str">
            <v>FAB-00605-02</v>
          </cell>
          <cell r="C2424" t="str">
            <v>N</v>
          </cell>
          <cell r="D2424" t="str">
            <v>Arista</v>
          </cell>
        </row>
        <row r="2425">
          <cell r="A2425" t="str">
            <v>LFARISFAB-00605-03-Q</v>
          </cell>
          <cell r="B2425" t="str">
            <v>FAB-00605-03</v>
          </cell>
          <cell r="C2425" t="str">
            <v>N</v>
          </cell>
          <cell r="D2425" t="str">
            <v>Arista</v>
          </cell>
        </row>
        <row r="2426">
          <cell r="A2426" t="str">
            <v>LFARISFAB-00612-02-Q</v>
          </cell>
          <cell r="B2426" t="str">
            <v>FAB-00612-02</v>
          </cell>
          <cell r="C2426" t="str">
            <v>N</v>
          </cell>
          <cell r="D2426" t="str">
            <v>Arista</v>
          </cell>
        </row>
        <row r="2427">
          <cell r="A2427" t="str">
            <v>LFARISFAB-00613-01-Q</v>
          </cell>
          <cell r="B2427" t="str">
            <v>FAB-00613-01</v>
          </cell>
          <cell r="C2427" t="str">
            <v>N</v>
          </cell>
          <cell r="D2427" t="str">
            <v>Arista</v>
          </cell>
        </row>
        <row r="2428">
          <cell r="A2428" t="str">
            <v>LFARIFAB-00614-02</v>
          </cell>
          <cell r="B2428" t="str">
            <v>FAB-00614-02</v>
          </cell>
          <cell r="C2428" t="str">
            <v>N</v>
          </cell>
          <cell r="D2428" t="str">
            <v>Arista</v>
          </cell>
        </row>
        <row r="2429">
          <cell r="A2429" t="str">
            <v>LFARISFAB-00618-02-Q</v>
          </cell>
          <cell r="B2429" t="str">
            <v>FAB-00618-02</v>
          </cell>
          <cell r="C2429" t="str">
            <v>N</v>
          </cell>
          <cell r="D2429" t="str">
            <v>Arista</v>
          </cell>
        </row>
        <row r="2430">
          <cell r="A2430" t="str">
            <v>LFARISFAB-00621-01</v>
          </cell>
          <cell r="B2430" t="str">
            <v>FAB-00621-01</v>
          </cell>
          <cell r="C2430" t="str">
            <v>N</v>
          </cell>
          <cell r="D2430" t="str">
            <v>Arista</v>
          </cell>
        </row>
        <row r="2431">
          <cell r="A2431" t="str">
            <v>LFARISFAB-00622-02</v>
          </cell>
          <cell r="B2431" t="str">
            <v>FAB-00622-02</v>
          </cell>
          <cell r="C2431" t="str">
            <v>N</v>
          </cell>
          <cell r="D2431" t="str">
            <v>Arista</v>
          </cell>
        </row>
        <row r="2432">
          <cell r="A2432" t="str">
            <v>LFARISFAB-00629-01-Q</v>
          </cell>
          <cell r="B2432" t="str">
            <v>FAB-00629-01</v>
          </cell>
          <cell r="C2432" t="str">
            <v>N</v>
          </cell>
          <cell r="D2432" t="str">
            <v>Arista</v>
          </cell>
        </row>
        <row r="2433">
          <cell r="A2433" t="str">
            <v>LFARISFAB-00629-01</v>
          </cell>
          <cell r="B2433" t="str">
            <v>FAB-00629-01</v>
          </cell>
          <cell r="C2433" t="str">
            <v>N</v>
          </cell>
          <cell r="D2433" t="str">
            <v>Arista</v>
          </cell>
        </row>
        <row r="2434">
          <cell r="A2434" t="str">
            <v>LFARISFAB-00630-02</v>
          </cell>
          <cell r="B2434" t="str">
            <v>FAB-00630-02</v>
          </cell>
          <cell r="C2434" t="str">
            <v>N</v>
          </cell>
          <cell r="D2434" t="str">
            <v>Arista</v>
          </cell>
        </row>
        <row r="2435">
          <cell r="A2435" t="str">
            <v>LFARISFAB-00635-02</v>
          </cell>
          <cell r="B2435" t="str">
            <v>FAB-00635-02</v>
          </cell>
          <cell r="C2435" t="str">
            <v>N</v>
          </cell>
          <cell r="D2435" t="str">
            <v>Arista</v>
          </cell>
        </row>
        <row r="2436">
          <cell r="A2436" t="str">
            <v>LFARISFAB-00644-02-Q</v>
          </cell>
          <cell r="B2436" t="str">
            <v>FAB-00644-02</v>
          </cell>
          <cell r="C2436" t="str">
            <v>N</v>
          </cell>
          <cell r="D2436" t="str">
            <v>Arista</v>
          </cell>
        </row>
        <row r="2437">
          <cell r="A2437" t="str">
            <v>LFARISFAB-00646-03</v>
          </cell>
          <cell r="B2437" t="str">
            <v>FAB-00646-03</v>
          </cell>
          <cell r="C2437" t="str">
            <v>N</v>
          </cell>
          <cell r="D2437" t="str">
            <v>Arista</v>
          </cell>
        </row>
        <row r="2438">
          <cell r="A2438" t="str">
            <v>LFARISFAB-00646-03-Q</v>
          </cell>
          <cell r="B2438" t="str">
            <v>FAB-00646-03</v>
          </cell>
          <cell r="C2438" t="str">
            <v>N</v>
          </cell>
          <cell r="D2438" t="str">
            <v>Arista</v>
          </cell>
        </row>
        <row r="2439">
          <cell r="A2439" t="str">
            <v>LFARISFAB-00649-04</v>
          </cell>
          <cell r="B2439" t="str">
            <v>FAB-00649-04</v>
          </cell>
          <cell r="C2439" t="str">
            <v>N</v>
          </cell>
          <cell r="D2439" t="str">
            <v>Arista</v>
          </cell>
        </row>
        <row r="2440">
          <cell r="A2440" t="str">
            <v>LFARISFAB-00666-01</v>
          </cell>
          <cell r="B2440" t="str">
            <v>FAB-00666-01</v>
          </cell>
          <cell r="C2440" t="str">
            <v>N</v>
          </cell>
          <cell r="D2440" t="str">
            <v>Arista</v>
          </cell>
        </row>
        <row r="2441">
          <cell r="A2441" t="str">
            <v>LFARISFAB-00666-01-Q</v>
          </cell>
          <cell r="B2441" t="str">
            <v>FAB-00666-01</v>
          </cell>
          <cell r="C2441" t="str">
            <v>N</v>
          </cell>
          <cell r="D2441" t="str">
            <v>Arista</v>
          </cell>
        </row>
        <row r="2442">
          <cell r="A2442" t="str">
            <v>LFARIFAB-00667-01</v>
          </cell>
          <cell r="B2442" t="str">
            <v>FAB-00667-01</v>
          </cell>
          <cell r="C2442" t="str">
            <v>N</v>
          </cell>
          <cell r="D2442" t="str">
            <v>Arista</v>
          </cell>
        </row>
        <row r="2443">
          <cell r="A2443" t="str">
            <v>LFARIFAB-00667-01-Q</v>
          </cell>
          <cell r="B2443" t="str">
            <v>FAB-00667-01</v>
          </cell>
          <cell r="C2443" t="str">
            <v>N</v>
          </cell>
          <cell r="D2443" t="str">
            <v>Arista</v>
          </cell>
        </row>
        <row r="2444">
          <cell r="A2444" t="str">
            <v>LFARISFAB-00670-01</v>
          </cell>
          <cell r="B2444" t="str">
            <v>FAB-00670-01</v>
          </cell>
          <cell r="C2444" t="str">
            <v>N</v>
          </cell>
          <cell r="D2444" t="str">
            <v>Arista</v>
          </cell>
        </row>
        <row r="2445">
          <cell r="A2445" t="str">
            <v>LFARIFAB-00671-01</v>
          </cell>
          <cell r="B2445" t="str">
            <v>FAB-00671-01</v>
          </cell>
          <cell r="C2445" t="str">
            <v>N</v>
          </cell>
          <cell r="D2445" t="str">
            <v>Arista</v>
          </cell>
        </row>
        <row r="2446">
          <cell r="A2446" t="str">
            <v>LFARISFAB-00681-01CS</v>
          </cell>
          <cell r="B2446" t="str">
            <v>FAB-00681-01</v>
          </cell>
          <cell r="C2446" t="str">
            <v>Y</v>
          </cell>
          <cell r="D2446" t="str">
            <v>Arista</v>
          </cell>
        </row>
        <row r="2447">
          <cell r="A2447" t="str">
            <v>LFARISFAB-00681-01</v>
          </cell>
          <cell r="B2447" t="str">
            <v>FAB-00681-01</v>
          </cell>
          <cell r="C2447" t="str">
            <v>N</v>
          </cell>
          <cell r="D2447" t="str">
            <v>Arista</v>
          </cell>
        </row>
        <row r="2448">
          <cell r="A2448" t="str">
            <v>LFARISFAB-00682-03</v>
          </cell>
          <cell r="B2448" t="str">
            <v>FAB-00682-03</v>
          </cell>
          <cell r="C2448" t="str">
            <v>N</v>
          </cell>
          <cell r="D2448" t="str">
            <v>Arista</v>
          </cell>
        </row>
        <row r="2449">
          <cell r="A2449" t="str">
            <v>LFARISFAB-00694-02-Q</v>
          </cell>
          <cell r="B2449" t="str">
            <v>FAB-00694-02</v>
          </cell>
          <cell r="C2449" t="str">
            <v>N</v>
          </cell>
          <cell r="D2449" t="str">
            <v>Arista</v>
          </cell>
        </row>
        <row r="2450">
          <cell r="A2450" t="str">
            <v>LFARISFAB-00694-03CS-Q</v>
          </cell>
          <cell r="B2450" t="str">
            <v>FAB-00694-03</v>
          </cell>
          <cell r="C2450" t="str">
            <v>Y</v>
          </cell>
          <cell r="D2450" t="str">
            <v>Arista</v>
          </cell>
        </row>
        <row r="2451">
          <cell r="A2451" t="str">
            <v>LFARIFAB-00694-03-Q</v>
          </cell>
          <cell r="B2451" t="str">
            <v>FAB-00694-03</v>
          </cell>
          <cell r="C2451" t="str">
            <v>N</v>
          </cell>
          <cell r="D2451" t="str">
            <v>Arista</v>
          </cell>
        </row>
        <row r="2452">
          <cell r="A2452" t="str">
            <v>LFARISFAB-00727-01CS-Q</v>
          </cell>
          <cell r="B2452" t="str">
            <v>FAB-00727-01</v>
          </cell>
          <cell r="C2452" t="str">
            <v>Y</v>
          </cell>
          <cell r="D2452" t="str">
            <v>Arista</v>
          </cell>
        </row>
        <row r="2453">
          <cell r="A2453" t="str">
            <v>LFARISFAB-00730-02CS-Q</v>
          </cell>
          <cell r="B2453" t="str">
            <v>FAB-00730-02</v>
          </cell>
          <cell r="C2453" t="str">
            <v>Y</v>
          </cell>
          <cell r="D2453" t="str">
            <v>Arista</v>
          </cell>
        </row>
        <row r="2454">
          <cell r="A2454" t="str">
            <v>LFARIFAB-00731-01CS-Q</v>
          </cell>
          <cell r="B2454" t="str">
            <v>FAB-00731-01</v>
          </cell>
          <cell r="C2454" t="str">
            <v>Y</v>
          </cell>
          <cell r="D2454" t="str">
            <v>Arista</v>
          </cell>
        </row>
        <row r="2455">
          <cell r="A2455" t="str">
            <v>LFARISFAB-00734-02-Q</v>
          </cell>
          <cell r="B2455" t="str">
            <v>FAB-00734-02</v>
          </cell>
          <cell r="C2455" t="str">
            <v>N</v>
          </cell>
          <cell r="D2455" t="str">
            <v>Arista</v>
          </cell>
        </row>
        <row r="2456">
          <cell r="A2456" t="str">
            <v>LFARISFAB-00739-01</v>
          </cell>
          <cell r="B2456" t="str">
            <v>FAB-00739-01</v>
          </cell>
          <cell r="C2456" t="str">
            <v>N</v>
          </cell>
          <cell r="D2456" t="str">
            <v>Arista</v>
          </cell>
        </row>
        <row r="2457">
          <cell r="A2457" t="str">
            <v>LFARISFAB-00752-01</v>
          </cell>
          <cell r="B2457" t="str">
            <v>FAB-00752-01</v>
          </cell>
          <cell r="C2457" t="str">
            <v>N</v>
          </cell>
          <cell r="D2457" t="str">
            <v>Arista</v>
          </cell>
        </row>
        <row r="2458">
          <cell r="A2458" t="str">
            <v>LFARISFAB-00844-01CS-Q</v>
          </cell>
          <cell r="B2458" t="str">
            <v>FAB-00844-01</v>
          </cell>
          <cell r="C2458" t="str">
            <v>Y</v>
          </cell>
          <cell r="D2458" t="str">
            <v>Arista</v>
          </cell>
        </row>
        <row r="2459">
          <cell r="A2459" t="str">
            <v>LFARISFAB-00845-01CS-Q</v>
          </cell>
          <cell r="B2459" t="str">
            <v>FAB-00845-01</v>
          </cell>
          <cell r="C2459" t="str">
            <v>Y</v>
          </cell>
          <cell r="D2459" t="str">
            <v>Arista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GD CQ2'20 Comp Raw Part list"/>
      <sheetName val="Joana newly revised file"/>
      <sheetName val="Q319 Validate"/>
      <sheetName val="Q419 927 Validate"/>
      <sheetName val="Q120 Final Validate"/>
      <sheetName val="Masterlocked"/>
      <sheetName val="Sanmina Validate"/>
      <sheetName val="Pivot HorizontalMRP"/>
      <sheetName val="HorizontalMRP Jan 02"/>
      <sheetName val="Pivot avg. receipt"/>
      <sheetName val="SGD Receipts Oct - Dec 15 2019"/>
      <sheetName val="SGD Open PO - Dec - CQ1'20"/>
      <sheetName val="SGD Open PO - CQ2'20"/>
      <sheetName val="SGD Open PO - CQ3'20"/>
      <sheetName val="TOP BOM list 121819 for Q220"/>
    </sheetNames>
    <sheetDataSet>
      <sheetData sheetId="0"/>
      <sheetData sheetId="1"/>
      <sheetData sheetId="2"/>
      <sheetData sheetId="3"/>
      <sheetData sheetId="4"/>
      <sheetData sheetId="5"/>
      <sheetData sheetId="6"/>
      <sheetData sheetId="7">
        <row r="4">
          <cell r="A4" t="str">
            <v>Row Labels</v>
          </cell>
          <cell r="B4" t="str">
            <v>Sum of Buffer Stock</v>
          </cell>
          <cell r="C4" t="str">
            <v>Sum of Real OH (OH+CS)</v>
          </cell>
          <cell r="D4" t="str">
            <v>Sum of Open PO Open Qty CQ4_19
</v>
          </cell>
          <cell r="E4" t="str">
            <v>Sum of Open PO Open Qty CQ1_20
</v>
          </cell>
          <cell r="F4" t="str">
            <v>Sum of CQ1´20</v>
          </cell>
          <cell r="G4" t="str">
            <v>Sum of CQ2´20</v>
          </cell>
          <cell r="H4" t="str">
            <v>Sum of CQ3´20</v>
          </cell>
          <cell r="I4" t="str">
            <v>Sum of CQ4´20</v>
          </cell>
        </row>
        <row r="5">
          <cell r="A5" t="str">
            <v>GU-0022</v>
          </cell>
          <cell r="B5">
            <v>0</v>
          </cell>
          <cell r="C5">
            <v>10.94798</v>
          </cell>
          <cell r="D5">
            <v>0</v>
          </cell>
          <cell r="E5">
            <v>0</v>
          </cell>
          <cell r="F5">
            <v>5.2836853</v>
          </cell>
          <cell r="G5">
            <v>3.3535853</v>
          </cell>
          <cell r="H5">
            <v>3.3361107</v>
          </cell>
          <cell r="I5">
            <v>2.3065458</v>
          </cell>
        </row>
        <row r="6">
          <cell r="A6" t="str">
            <v>GU-0023</v>
          </cell>
          <cell r="B6">
            <v>0</v>
          </cell>
          <cell r="C6">
            <v>9.671</v>
          </cell>
          <cell r="D6">
            <v>0</v>
          </cell>
          <cell r="E6">
            <v>0</v>
          </cell>
          <cell r="F6">
            <v>7.2127917</v>
          </cell>
          <cell r="G6">
            <v>3.4563788</v>
          </cell>
          <cell r="H6">
            <v>2.7589564</v>
          </cell>
          <cell r="I6">
            <v>2.9116782</v>
          </cell>
        </row>
        <row r="7">
          <cell r="A7" t="str">
            <v>GU-0024</v>
          </cell>
          <cell r="B7">
            <v>0</v>
          </cell>
          <cell r="C7">
            <v>17.13403</v>
          </cell>
          <cell r="D7">
            <v>0</v>
          </cell>
          <cell r="E7">
            <v>30</v>
          </cell>
          <cell r="F7">
            <v>44.14553</v>
          </cell>
          <cell r="G7">
            <v>22.67694</v>
          </cell>
          <cell r="H7">
            <v>19.06619</v>
          </cell>
          <cell r="I7">
            <v>18.49276</v>
          </cell>
        </row>
        <row r="8">
          <cell r="A8" t="str">
            <v>GU-0025</v>
          </cell>
          <cell r="B8">
            <v>0</v>
          </cell>
          <cell r="C8">
            <v>2535.23508</v>
          </cell>
          <cell r="D8">
            <v>0</v>
          </cell>
          <cell r="E8">
            <v>0</v>
          </cell>
          <cell r="F8">
            <v>403.61099</v>
          </cell>
          <cell r="G8">
            <v>165.5233</v>
          </cell>
          <cell r="H8">
            <v>139.27975</v>
          </cell>
          <cell r="I8">
            <v>135.7576</v>
          </cell>
        </row>
        <row r="9">
          <cell r="A9" t="str">
            <v>GU-0026</v>
          </cell>
          <cell r="B9">
            <v>0</v>
          </cell>
          <cell r="C9">
            <v>15107</v>
          </cell>
          <cell r="D9">
            <v>0</v>
          </cell>
          <cell r="E9">
            <v>0</v>
          </cell>
          <cell r="F9">
            <v>17353</v>
          </cell>
          <cell r="G9">
            <v>8368</v>
          </cell>
          <cell r="H9">
            <v>7089</v>
          </cell>
          <cell r="I9">
            <v>7767</v>
          </cell>
        </row>
        <row r="10">
          <cell r="A10" t="str">
            <v>GU-0027</v>
          </cell>
          <cell r="B10">
            <v>0</v>
          </cell>
          <cell r="C10">
            <v>4974.6359</v>
          </cell>
          <cell r="D10">
            <v>0</v>
          </cell>
          <cell r="E10">
            <v>0</v>
          </cell>
          <cell r="F10">
            <v>1746.7126</v>
          </cell>
          <cell r="G10">
            <v>748.8</v>
          </cell>
          <cell r="H10">
            <v>676.2</v>
          </cell>
          <cell r="I10">
            <v>754.05</v>
          </cell>
        </row>
        <row r="11">
          <cell r="A11" t="str">
            <v>GU-0028</v>
          </cell>
          <cell r="B11">
            <v>0</v>
          </cell>
          <cell r="C11">
            <v>7499.839</v>
          </cell>
          <cell r="D11">
            <v>0</v>
          </cell>
          <cell r="E11">
            <v>0</v>
          </cell>
          <cell r="F11">
            <v>1.442</v>
          </cell>
          <cell r="G11">
            <v>0.238</v>
          </cell>
          <cell r="H11">
            <v>0.14</v>
          </cell>
          <cell r="I11">
            <v>0.21</v>
          </cell>
        </row>
        <row r="12">
          <cell r="A12" t="str">
            <v>GU-CH001</v>
          </cell>
          <cell r="B12">
            <v>0</v>
          </cell>
          <cell r="C12">
            <v>55.0002</v>
          </cell>
          <cell r="D12">
            <v>0</v>
          </cell>
          <cell r="E12">
            <v>0</v>
          </cell>
          <cell r="F12">
            <v>6.4315</v>
          </cell>
          <cell r="G12">
            <v>5.3659</v>
          </cell>
          <cell r="H12">
            <v>5.2452</v>
          </cell>
          <cell r="I12">
            <v>3.0756</v>
          </cell>
        </row>
        <row r="13">
          <cell r="A13" t="str">
            <v>GU-CH003</v>
          </cell>
          <cell r="B13">
            <v>0</v>
          </cell>
          <cell r="C13">
            <v>30592.2136</v>
          </cell>
          <cell r="D13">
            <v>0</v>
          </cell>
          <cell r="E13">
            <v>88200</v>
          </cell>
          <cell r="F13">
            <v>205855.9536</v>
          </cell>
          <cell r="G13">
            <v>111182</v>
          </cell>
          <cell r="H13">
            <v>110506.4</v>
          </cell>
          <cell r="I13">
            <v>59339.6</v>
          </cell>
        </row>
        <row r="14">
          <cell r="A14" t="str">
            <v>GU-CH004</v>
          </cell>
          <cell r="B14">
            <v>0</v>
          </cell>
          <cell r="C14">
            <v>10.0034</v>
          </cell>
          <cell r="D14">
            <v>0</v>
          </cell>
          <cell r="E14">
            <v>0</v>
          </cell>
          <cell r="F14">
            <v>12.8012</v>
          </cell>
          <cell r="G14">
            <v>10.7318</v>
          </cell>
          <cell r="H14">
            <v>10.4904</v>
          </cell>
          <cell r="I14">
            <v>6.1512</v>
          </cell>
        </row>
        <row r="15">
          <cell r="A15" t="str">
            <v>GU-CH005</v>
          </cell>
          <cell r="B15">
            <v>0</v>
          </cell>
          <cell r="C15">
            <v>25.7578</v>
          </cell>
          <cell r="D15">
            <v>0</v>
          </cell>
          <cell r="E15">
            <v>53</v>
          </cell>
          <cell r="F15">
            <v>48.3292</v>
          </cell>
          <cell r="G15">
            <v>46.374</v>
          </cell>
          <cell r="H15">
            <v>44.916</v>
          </cell>
          <cell r="I15">
            <v>28.436</v>
          </cell>
        </row>
        <row r="16">
          <cell r="A16" t="str">
            <v>GU-CH008</v>
          </cell>
          <cell r="B16">
            <v>0</v>
          </cell>
          <cell r="C16">
            <v>1127.48401</v>
          </cell>
          <cell r="D16">
            <v>0</v>
          </cell>
          <cell r="E16">
            <v>0</v>
          </cell>
          <cell r="F16">
            <v>1228.362548788</v>
          </cell>
          <cell r="G16">
            <v>801.88344912</v>
          </cell>
          <cell r="H16">
            <v>650.07482202</v>
          </cell>
          <cell r="I16">
            <v>665.95506081</v>
          </cell>
        </row>
        <row r="17">
          <cell r="A17" t="str">
            <v>GU-CH009</v>
          </cell>
          <cell r="B17">
            <v>0</v>
          </cell>
          <cell r="C17">
            <v>18.00022</v>
          </cell>
          <cell r="D17">
            <v>0</v>
          </cell>
          <cell r="E17">
            <v>28</v>
          </cell>
          <cell r="F17">
            <v>50.7799007276</v>
          </cell>
          <cell r="G17">
            <v>29.892696624</v>
          </cell>
          <cell r="H17">
            <v>24.233558454</v>
          </cell>
          <cell r="I17">
            <v>24.825543687</v>
          </cell>
        </row>
        <row r="18">
          <cell r="A18" t="str">
            <v>GU-CH010</v>
          </cell>
          <cell r="B18">
            <v>0</v>
          </cell>
          <cell r="C18">
            <v>28641.36598</v>
          </cell>
          <cell r="D18">
            <v>0</v>
          </cell>
          <cell r="E18">
            <v>0</v>
          </cell>
          <cell r="F18">
            <v>48661.54386</v>
          </cell>
          <cell r="G18">
            <v>31632.4832</v>
          </cell>
          <cell r="H18">
            <v>25643.9772</v>
          </cell>
          <cell r="I18">
            <v>26270.4166</v>
          </cell>
        </row>
        <row r="19">
          <cell r="A19" t="str">
            <v>GU-CH011</v>
          </cell>
          <cell r="B19">
            <v>0</v>
          </cell>
          <cell r="C19">
            <v>70</v>
          </cell>
          <cell r="D19">
            <v>0</v>
          </cell>
          <cell r="E19">
            <v>52</v>
          </cell>
          <cell r="F19">
            <v>129.94346736204</v>
          </cell>
          <cell r="G19">
            <v>51.8930886896</v>
          </cell>
          <cell r="H19">
            <v>42.0689445966</v>
          </cell>
          <cell r="I19">
            <v>43.0966184323</v>
          </cell>
        </row>
        <row r="20">
          <cell r="A20" t="str">
            <v>GU-CH012</v>
          </cell>
          <cell r="B20">
            <v>0</v>
          </cell>
          <cell r="C20">
            <v>7680.13696</v>
          </cell>
          <cell r="D20">
            <v>0</v>
          </cell>
          <cell r="E20">
            <v>0</v>
          </cell>
          <cell r="F20">
            <v>13808.3260924</v>
          </cell>
          <cell r="G20">
            <v>8857.095296</v>
          </cell>
          <cell r="H20">
            <v>7180.31361599999</v>
          </cell>
          <cell r="I20">
            <v>7355.71664799999</v>
          </cell>
        </row>
        <row r="21">
          <cell r="A21" t="str">
            <v>GU-CH013</v>
          </cell>
          <cell r="B21">
            <v>0</v>
          </cell>
          <cell r="C21">
            <v>1000.60974</v>
          </cell>
          <cell r="D21">
            <v>0</v>
          </cell>
          <cell r="E21">
            <v>0</v>
          </cell>
          <cell r="F21">
            <v>16.63301529228</v>
          </cell>
          <cell r="G21">
            <v>6.59537274719999</v>
          </cell>
          <cell r="H21">
            <v>5.34676924619999</v>
          </cell>
          <cell r="I21">
            <v>5.47738186109999</v>
          </cell>
        </row>
        <row r="22">
          <cell r="A22" t="str">
            <v>GU-CH014</v>
          </cell>
          <cell r="B22">
            <v>0</v>
          </cell>
          <cell r="C22">
            <v>13.23828</v>
          </cell>
          <cell r="D22">
            <v>0</v>
          </cell>
          <cell r="E22">
            <v>0</v>
          </cell>
          <cell r="F22">
            <v>22.63895975124</v>
          </cell>
          <cell r="G22">
            <v>14.4085960976</v>
          </cell>
          <cell r="H22">
            <v>11.6808316146</v>
          </cell>
          <cell r="I22">
            <v>11.9661747613</v>
          </cell>
        </row>
        <row r="23">
          <cell r="A23" t="str">
            <v>GU-CH015</v>
          </cell>
          <cell r="B23">
            <v>0</v>
          </cell>
          <cell r="C23">
            <v>500.37192</v>
          </cell>
          <cell r="D23">
            <v>0</v>
          </cell>
          <cell r="E23">
            <v>0</v>
          </cell>
          <cell r="F23">
            <v>26.1813850022799</v>
          </cell>
          <cell r="G23">
            <v>10.5494331472</v>
          </cell>
          <cell r="H23">
            <v>8.5522663962</v>
          </cell>
          <cell r="I23">
            <v>8.7611839361</v>
          </cell>
        </row>
        <row r="24">
          <cell r="A24" t="str">
            <v>GU-CH016</v>
          </cell>
          <cell r="B24">
            <v>0</v>
          </cell>
          <cell r="C24">
            <v>2214</v>
          </cell>
          <cell r="D24">
            <v>0</v>
          </cell>
          <cell r="E24">
            <v>792</v>
          </cell>
          <cell r="F24">
            <v>4258.05771264001</v>
          </cell>
          <cell r="G24">
            <v>1518.3591936</v>
          </cell>
          <cell r="H24">
            <v>1230.9109056</v>
          </cell>
          <cell r="I24">
            <v>1260.9799968</v>
          </cell>
        </row>
        <row r="25">
          <cell r="A25" t="str">
            <v>GU-CH017</v>
          </cell>
          <cell r="B25">
            <v>0</v>
          </cell>
          <cell r="C25">
            <v>660.9852</v>
          </cell>
          <cell r="D25">
            <v>0</v>
          </cell>
          <cell r="E25">
            <v>1100</v>
          </cell>
          <cell r="F25">
            <v>1703.4902</v>
          </cell>
          <cell r="G25">
            <v>1341.475</v>
          </cell>
          <cell r="H25">
            <v>1311.3</v>
          </cell>
          <cell r="I25">
            <v>768.9</v>
          </cell>
        </row>
        <row r="26">
          <cell r="A26" t="str">
            <v>GU-CH018</v>
          </cell>
          <cell r="B26">
            <v>0</v>
          </cell>
          <cell r="C26">
            <v>56.7473</v>
          </cell>
          <cell r="D26">
            <v>0</v>
          </cell>
          <cell r="E26">
            <v>0</v>
          </cell>
          <cell r="F26">
            <v>18.2257</v>
          </cell>
          <cell r="G26">
            <v>16.0257</v>
          </cell>
          <cell r="H26">
            <v>15.6636</v>
          </cell>
          <cell r="I26">
            <v>9.2268</v>
          </cell>
        </row>
        <row r="27">
          <cell r="A27" t="str">
            <v>GU-CH019</v>
          </cell>
          <cell r="B27">
            <v>0</v>
          </cell>
          <cell r="C27">
            <v>284</v>
          </cell>
          <cell r="D27">
            <v>0</v>
          </cell>
          <cell r="E27">
            <v>0</v>
          </cell>
          <cell r="F27">
            <v>365.566</v>
          </cell>
          <cell r="G27">
            <v>258.2328</v>
          </cell>
          <cell r="H27">
            <v>251.844</v>
          </cell>
          <cell r="I27">
            <v>147.6288</v>
          </cell>
        </row>
        <row r="28">
          <cell r="A28" t="str">
            <v>GU-CH020</v>
          </cell>
          <cell r="B28">
            <v>0</v>
          </cell>
          <cell r="C28">
            <v>277.0832</v>
          </cell>
          <cell r="D28">
            <v>0</v>
          </cell>
          <cell r="E28">
            <v>0</v>
          </cell>
          <cell r="F28">
            <v>228.0651</v>
          </cell>
          <cell r="G28">
            <v>125.0363</v>
          </cell>
          <cell r="H28">
            <v>124.8931</v>
          </cell>
          <cell r="I28">
            <v>2.8582</v>
          </cell>
        </row>
        <row r="29">
          <cell r="A29" t="str">
            <v>GU-CH021</v>
          </cell>
          <cell r="B29">
            <v>0</v>
          </cell>
          <cell r="C29">
            <v>27.7696</v>
          </cell>
          <cell r="D29">
            <v>0</v>
          </cell>
          <cell r="E29">
            <v>5</v>
          </cell>
          <cell r="F29">
            <v>5.6492</v>
          </cell>
          <cell r="G29">
            <v>4.9541</v>
          </cell>
          <cell r="H29">
            <v>4.8503</v>
          </cell>
          <cell r="I29">
            <v>3.0017</v>
          </cell>
        </row>
        <row r="30">
          <cell r="A30" t="str">
            <v>GU-CH029</v>
          </cell>
          <cell r="B30">
            <v>0</v>
          </cell>
          <cell r="C30">
            <v>1.82956</v>
          </cell>
          <cell r="D30">
            <v>0</v>
          </cell>
          <cell r="E30">
            <v>0</v>
          </cell>
          <cell r="F30">
            <v>0.323408</v>
          </cell>
          <cell r="G30">
            <v>0.192052</v>
          </cell>
          <cell r="H30">
            <v>0.18772</v>
          </cell>
          <cell r="I30">
            <v>0.118408</v>
          </cell>
        </row>
        <row r="31">
          <cell r="A31" t="str">
            <v>GU-CH030</v>
          </cell>
          <cell r="B31">
            <v>0</v>
          </cell>
          <cell r="C31">
            <v>1000</v>
          </cell>
          <cell r="D31">
            <v>0</v>
          </cell>
          <cell r="E31">
            <v>0</v>
          </cell>
          <cell r="F31">
            <v>0.05</v>
          </cell>
          <cell r="G31">
            <v>0.85</v>
          </cell>
          <cell r="H31">
            <v>0.9</v>
          </cell>
          <cell r="I31">
            <v>0.3</v>
          </cell>
        </row>
        <row r="32">
          <cell r="A32" t="str">
            <v>LFARIASY-00092-03</v>
          </cell>
          <cell r="B32">
            <v>67</v>
          </cell>
          <cell r="C32">
            <v>1178</v>
          </cell>
          <cell r="D32">
            <v>0</v>
          </cell>
          <cell r="E32">
            <v>2600</v>
          </cell>
          <cell r="F32">
            <v>2121</v>
          </cell>
          <cell r="G32">
            <v>1011</v>
          </cell>
          <cell r="H32">
            <v>997</v>
          </cell>
          <cell r="I32">
            <v>1007</v>
          </cell>
        </row>
        <row r="33">
          <cell r="A33" t="str">
            <v>LFARIASY-00232-10</v>
          </cell>
          <cell r="B33">
            <v>0</v>
          </cell>
          <cell r="C33">
            <v>18300</v>
          </cell>
          <cell r="D33">
            <v>0</v>
          </cell>
          <cell r="E33">
            <v>10000</v>
          </cell>
          <cell r="F33">
            <v>39012</v>
          </cell>
          <cell r="G33">
            <v>25036</v>
          </cell>
          <cell r="H33">
            <v>18925</v>
          </cell>
          <cell r="I33">
            <v>20825</v>
          </cell>
        </row>
        <row r="34">
          <cell r="A34" t="str">
            <v>LFARIASY-00246-10</v>
          </cell>
          <cell r="B34">
            <v>0</v>
          </cell>
          <cell r="C34">
            <v>4893</v>
          </cell>
          <cell r="D34">
            <v>0</v>
          </cell>
          <cell r="E34">
            <v>5000</v>
          </cell>
          <cell r="F34">
            <v>11652</v>
          </cell>
          <cell r="G34">
            <v>6840</v>
          </cell>
          <cell r="H34">
            <v>5812</v>
          </cell>
          <cell r="I34">
            <v>7132</v>
          </cell>
        </row>
        <row r="35">
          <cell r="A35" t="str">
            <v>LFARIASY-00247-04</v>
          </cell>
          <cell r="B35">
            <v>0</v>
          </cell>
          <cell r="C35">
            <v>1704</v>
          </cell>
          <cell r="D35">
            <v>0</v>
          </cell>
          <cell r="E35">
            <v>0</v>
          </cell>
          <cell r="F35">
            <v>1422</v>
          </cell>
          <cell r="G35">
            <v>664</v>
          </cell>
          <cell r="H35">
            <v>480</v>
          </cell>
          <cell r="I35">
            <v>726</v>
          </cell>
        </row>
        <row r="36">
          <cell r="A36" t="str">
            <v>LFARIASY-00414-01</v>
          </cell>
          <cell r="B36">
            <v>0</v>
          </cell>
          <cell r="C36">
            <v>129</v>
          </cell>
          <cell r="D36">
            <v>0</v>
          </cell>
          <cell r="E36">
            <v>0</v>
          </cell>
          <cell r="F36">
            <v>75</v>
          </cell>
          <cell r="G36">
            <v>28</v>
          </cell>
          <cell r="H36">
            <v>20</v>
          </cell>
          <cell r="I36">
            <v>30</v>
          </cell>
        </row>
        <row r="37">
          <cell r="A37" t="str">
            <v>LFARIASY-00436-03</v>
          </cell>
          <cell r="B37">
            <v>0</v>
          </cell>
          <cell r="C37">
            <v>672</v>
          </cell>
          <cell r="D37">
            <v>0</v>
          </cell>
          <cell r="E37">
            <v>0</v>
          </cell>
          <cell r="F37">
            <v>702</v>
          </cell>
          <cell r="G37">
            <v>286</v>
          </cell>
          <cell r="H37">
            <v>162</v>
          </cell>
          <cell r="I37">
            <v>189</v>
          </cell>
        </row>
        <row r="38">
          <cell r="A38" t="str">
            <v>LFARIASY-00477-02</v>
          </cell>
          <cell r="B38">
            <v>0</v>
          </cell>
          <cell r="C38">
            <v>468</v>
          </cell>
          <cell r="D38">
            <v>0</v>
          </cell>
          <cell r="E38">
            <v>80</v>
          </cell>
          <cell r="F38">
            <v>443</v>
          </cell>
          <cell r="G38">
            <v>138</v>
          </cell>
          <cell r="H38">
            <v>100</v>
          </cell>
          <cell r="I38">
            <v>150</v>
          </cell>
        </row>
        <row r="39">
          <cell r="A39" t="str">
            <v>LFARIASY-00479-02</v>
          </cell>
          <cell r="B39">
            <v>0</v>
          </cell>
          <cell r="C39">
            <v>276</v>
          </cell>
          <cell r="D39">
            <v>0</v>
          </cell>
          <cell r="E39">
            <v>80</v>
          </cell>
          <cell r="F39">
            <v>254</v>
          </cell>
          <cell r="G39">
            <v>138</v>
          </cell>
          <cell r="H39">
            <v>100</v>
          </cell>
          <cell r="I39">
            <v>150</v>
          </cell>
        </row>
        <row r="40">
          <cell r="A40" t="str">
            <v>LFARIASY-00486-03</v>
          </cell>
          <cell r="B40">
            <v>0</v>
          </cell>
          <cell r="C40">
            <v>217</v>
          </cell>
          <cell r="D40">
            <v>0</v>
          </cell>
          <cell r="E40">
            <v>0</v>
          </cell>
          <cell r="F40">
            <v>128</v>
          </cell>
          <cell r="G40">
            <v>56</v>
          </cell>
          <cell r="H40">
            <v>40</v>
          </cell>
          <cell r="I40">
            <v>60</v>
          </cell>
        </row>
        <row r="41">
          <cell r="A41" t="str">
            <v>LFARIASY-00488-03</v>
          </cell>
          <cell r="B41">
            <v>0</v>
          </cell>
          <cell r="C41">
            <v>215</v>
          </cell>
          <cell r="D41">
            <v>0</v>
          </cell>
          <cell r="E41">
            <v>0</v>
          </cell>
          <cell r="F41">
            <v>165</v>
          </cell>
          <cell r="G41">
            <v>56</v>
          </cell>
          <cell r="H41">
            <v>40</v>
          </cell>
          <cell r="I41">
            <v>60</v>
          </cell>
        </row>
        <row r="42">
          <cell r="A42" t="str">
            <v>LFARIASY-00490-01</v>
          </cell>
          <cell r="B42">
            <v>0</v>
          </cell>
          <cell r="C42">
            <v>639</v>
          </cell>
          <cell r="D42">
            <v>0</v>
          </cell>
          <cell r="E42">
            <v>0</v>
          </cell>
          <cell r="F42">
            <v>430</v>
          </cell>
          <cell r="G42">
            <v>250</v>
          </cell>
          <cell r="H42">
            <v>180</v>
          </cell>
          <cell r="I42">
            <v>273</v>
          </cell>
        </row>
        <row r="43">
          <cell r="A43" t="str">
            <v>LFARIASY-00569-02</v>
          </cell>
          <cell r="B43">
            <v>0</v>
          </cell>
          <cell r="C43">
            <v>384</v>
          </cell>
          <cell r="D43">
            <v>0</v>
          </cell>
          <cell r="E43">
            <v>0</v>
          </cell>
          <cell r="F43">
            <v>240</v>
          </cell>
          <cell r="G43">
            <v>138</v>
          </cell>
          <cell r="H43">
            <v>100</v>
          </cell>
          <cell r="I43">
            <v>153</v>
          </cell>
        </row>
        <row r="44">
          <cell r="A44" t="str">
            <v>LFARIASY-00570-03</v>
          </cell>
          <cell r="B44">
            <v>0</v>
          </cell>
          <cell r="C44">
            <v>501</v>
          </cell>
          <cell r="D44">
            <v>0</v>
          </cell>
          <cell r="E44">
            <v>0</v>
          </cell>
          <cell r="F44">
            <v>364</v>
          </cell>
          <cell r="G44">
            <v>138</v>
          </cell>
          <cell r="H44">
            <v>100</v>
          </cell>
          <cell r="I44">
            <v>153</v>
          </cell>
        </row>
        <row r="45">
          <cell r="A45" t="str">
            <v>LFARIASY-00657-04</v>
          </cell>
          <cell r="B45">
            <v>2451</v>
          </cell>
          <cell r="C45">
            <v>418</v>
          </cell>
          <cell r="D45">
            <v>0</v>
          </cell>
          <cell r="E45">
            <v>0</v>
          </cell>
          <cell r="F45">
            <v>242</v>
          </cell>
          <cell r="G45">
            <v>20</v>
          </cell>
          <cell r="H45">
            <v>14</v>
          </cell>
          <cell r="I45">
            <v>77</v>
          </cell>
        </row>
        <row r="46">
          <cell r="A46" t="str">
            <v>LFARIASY-00680-08</v>
          </cell>
          <cell r="B46">
            <v>150</v>
          </cell>
          <cell r="C46">
            <v>81</v>
          </cell>
          <cell r="D46">
            <v>0</v>
          </cell>
          <cell r="E46">
            <v>0</v>
          </cell>
          <cell r="F46">
            <v>2</v>
          </cell>
          <cell r="G46">
            <v>11</v>
          </cell>
          <cell r="H46">
            <v>12</v>
          </cell>
          <cell r="I46">
            <v>18</v>
          </cell>
        </row>
        <row r="47">
          <cell r="A47" t="str">
            <v>LFARIASY-00685-04</v>
          </cell>
          <cell r="B47">
            <v>572</v>
          </cell>
          <cell r="C47">
            <v>10</v>
          </cell>
          <cell r="D47">
            <v>0</v>
          </cell>
          <cell r="E47">
            <v>0</v>
          </cell>
          <cell r="F47">
            <v>2</v>
          </cell>
          <cell r="G47">
            <v>0</v>
          </cell>
          <cell r="H47">
            <v>0</v>
          </cell>
          <cell r="I47">
            <v>0</v>
          </cell>
        </row>
        <row r="48">
          <cell r="A48" t="str">
            <v>LFARIASY-00686-06</v>
          </cell>
          <cell r="B48">
            <v>192</v>
          </cell>
          <cell r="C48">
            <v>216</v>
          </cell>
          <cell r="D48">
            <v>0</v>
          </cell>
          <cell r="E48">
            <v>0</v>
          </cell>
          <cell r="F48">
            <v>127</v>
          </cell>
          <cell r="G48">
            <v>31</v>
          </cell>
          <cell r="H48">
            <v>32</v>
          </cell>
          <cell r="I48">
            <v>48</v>
          </cell>
        </row>
        <row r="49">
          <cell r="A49" t="str">
            <v>LFARIASY-00690-11</v>
          </cell>
          <cell r="B49">
            <v>72</v>
          </cell>
          <cell r="C49">
            <v>123</v>
          </cell>
          <cell r="D49">
            <v>0</v>
          </cell>
          <cell r="E49">
            <v>0</v>
          </cell>
          <cell r="F49">
            <v>112</v>
          </cell>
          <cell r="G49">
            <v>77</v>
          </cell>
          <cell r="H49">
            <v>56</v>
          </cell>
          <cell r="I49">
            <v>84</v>
          </cell>
        </row>
        <row r="50">
          <cell r="A50" t="str">
            <v>LFARIASY-00712-05</v>
          </cell>
          <cell r="B50">
            <v>10604</v>
          </cell>
          <cell r="C50">
            <v>1187</v>
          </cell>
          <cell r="D50">
            <v>0</v>
          </cell>
          <cell r="E50">
            <v>0</v>
          </cell>
          <cell r="F50">
            <v>4824</v>
          </cell>
          <cell r="G50">
            <v>3019</v>
          </cell>
          <cell r="H50">
            <v>2380</v>
          </cell>
          <cell r="I50">
            <v>2064</v>
          </cell>
        </row>
        <row r="51">
          <cell r="A51" t="str">
            <v>LFARIASY-00741-09</v>
          </cell>
          <cell r="B51">
            <v>88</v>
          </cell>
          <cell r="C51">
            <v>43</v>
          </cell>
          <cell r="D51">
            <v>0</v>
          </cell>
          <cell r="E51">
            <v>0</v>
          </cell>
          <cell r="F51">
            <v>58</v>
          </cell>
          <cell r="G51">
            <v>0</v>
          </cell>
          <cell r="H51">
            <v>0</v>
          </cell>
          <cell r="I51">
            <v>0</v>
          </cell>
        </row>
        <row r="52">
          <cell r="A52" t="str">
            <v>LFARIASY-00839-06</v>
          </cell>
          <cell r="B52">
            <v>2985</v>
          </cell>
          <cell r="C52">
            <v>332</v>
          </cell>
          <cell r="D52">
            <v>0</v>
          </cell>
          <cell r="E52">
            <v>0</v>
          </cell>
          <cell r="F52">
            <v>257</v>
          </cell>
          <cell r="G52">
            <v>66</v>
          </cell>
          <cell r="H52">
            <v>48</v>
          </cell>
          <cell r="I52">
            <v>72</v>
          </cell>
        </row>
        <row r="53">
          <cell r="A53" t="str">
            <v>LFARIASY-00841-06</v>
          </cell>
          <cell r="B53">
            <v>0</v>
          </cell>
          <cell r="C53">
            <v>171</v>
          </cell>
          <cell r="D53">
            <v>0</v>
          </cell>
          <cell r="E53">
            <v>0</v>
          </cell>
          <cell r="F53">
            <v>58</v>
          </cell>
          <cell r="G53">
            <v>0</v>
          </cell>
          <cell r="H53">
            <v>0</v>
          </cell>
          <cell r="I53">
            <v>0</v>
          </cell>
        </row>
        <row r="54">
          <cell r="A54" t="str">
            <v>LFARIASY-00846-01</v>
          </cell>
          <cell r="B54">
            <v>0</v>
          </cell>
          <cell r="C54">
            <v>989</v>
          </cell>
          <cell r="D54">
            <v>0</v>
          </cell>
          <cell r="E54">
            <v>0</v>
          </cell>
          <cell r="F54">
            <v>719</v>
          </cell>
          <cell r="G54">
            <v>482</v>
          </cell>
          <cell r="H54">
            <v>348</v>
          </cell>
          <cell r="I54">
            <v>525</v>
          </cell>
        </row>
        <row r="55">
          <cell r="A55" t="str">
            <v>LFARIASY-00920-04</v>
          </cell>
          <cell r="B55">
            <v>1388</v>
          </cell>
          <cell r="C55">
            <v>986</v>
          </cell>
          <cell r="D55">
            <v>0</v>
          </cell>
          <cell r="E55">
            <v>0</v>
          </cell>
          <cell r="F55">
            <v>1534</v>
          </cell>
          <cell r="G55">
            <v>498</v>
          </cell>
          <cell r="H55">
            <v>276</v>
          </cell>
          <cell r="I55">
            <v>276</v>
          </cell>
        </row>
        <row r="56">
          <cell r="A56" t="str">
            <v>LFARIASY-00921-03</v>
          </cell>
          <cell r="B56">
            <v>0</v>
          </cell>
          <cell r="C56">
            <v>19255</v>
          </cell>
          <cell r="D56">
            <v>0</v>
          </cell>
          <cell r="E56">
            <v>12696</v>
          </cell>
          <cell r="F56">
            <v>33262</v>
          </cell>
          <cell r="G56">
            <v>14312</v>
          </cell>
          <cell r="H56">
            <v>12752</v>
          </cell>
          <cell r="I56">
            <v>13794</v>
          </cell>
        </row>
        <row r="57">
          <cell r="A57" t="str">
            <v>LFARIASY-00965-02</v>
          </cell>
          <cell r="B57">
            <v>0</v>
          </cell>
          <cell r="C57">
            <v>74831</v>
          </cell>
          <cell r="D57">
            <v>0</v>
          </cell>
          <cell r="E57">
            <v>150000</v>
          </cell>
          <cell r="F57">
            <v>218823</v>
          </cell>
          <cell r="G57">
            <v>92458</v>
          </cell>
          <cell r="H57">
            <v>83597</v>
          </cell>
          <cell r="I57">
            <v>87484</v>
          </cell>
        </row>
        <row r="58">
          <cell r="A58" t="str">
            <v>LFARIASY-00966-02</v>
          </cell>
          <cell r="B58">
            <v>0</v>
          </cell>
          <cell r="C58">
            <v>84</v>
          </cell>
          <cell r="D58">
            <v>0</v>
          </cell>
          <cell r="E58">
            <v>41</v>
          </cell>
          <cell r="F58">
            <v>125</v>
          </cell>
          <cell r="G58">
            <v>0</v>
          </cell>
          <cell r="H58">
            <v>0</v>
          </cell>
          <cell r="I58">
            <v>0</v>
          </cell>
        </row>
        <row r="59">
          <cell r="A59" t="str">
            <v>LFARIASY-00971-02</v>
          </cell>
          <cell r="B59">
            <v>0</v>
          </cell>
          <cell r="C59">
            <v>3763</v>
          </cell>
          <cell r="D59">
            <v>0</v>
          </cell>
          <cell r="E59">
            <v>10000</v>
          </cell>
          <cell r="F59">
            <v>8457</v>
          </cell>
          <cell r="G59">
            <v>5312</v>
          </cell>
          <cell r="H59">
            <v>5282</v>
          </cell>
          <cell r="I59">
            <v>5322</v>
          </cell>
        </row>
        <row r="60">
          <cell r="A60" t="str">
            <v>LFARIASY-01039-05</v>
          </cell>
          <cell r="B60">
            <v>52</v>
          </cell>
          <cell r="C60">
            <v>480</v>
          </cell>
          <cell r="D60">
            <v>0</v>
          </cell>
          <cell r="E60">
            <v>0</v>
          </cell>
          <cell r="F60">
            <v>233</v>
          </cell>
          <cell r="G60">
            <v>94</v>
          </cell>
          <cell r="H60">
            <v>68</v>
          </cell>
          <cell r="I60">
            <v>132</v>
          </cell>
        </row>
        <row r="61">
          <cell r="A61" t="str">
            <v>LFARIASY-01040-03</v>
          </cell>
          <cell r="B61">
            <v>0</v>
          </cell>
          <cell r="C61">
            <v>296</v>
          </cell>
          <cell r="D61">
            <v>0</v>
          </cell>
          <cell r="E61">
            <v>150</v>
          </cell>
          <cell r="F61">
            <v>112</v>
          </cell>
          <cell r="G61">
            <v>77</v>
          </cell>
          <cell r="H61">
            <v>56</v>
          </cell>
          <cell r="I61">
            <v>84</v>
          </cell>
        </row>
        <row r="62">
          <cell r="A62" t="str">
            <v>LFARIASY-01113-01</v>
          </cell>
          <cell r="B62">
            <v>5659</v>
          </cell>
          <cell r="C62">
            <v>1016</v>
          </cell>
          <cell r="D62">
            <v>0</v>
          </cell>
          <cell r="E62">
            <v>0</v>
          </cell>
          <cell r="F62">
            <v>532</v>
          </cell>
          <cell r="G62">
            <v>388</v>
          </cell>
          <cell r="H62">
            <v>384</v>
          </cell>
          <cell r="I62">
            <v>222</v>
          </cell>
        </row>
        <row r="63">
          <cell r="A63" t="str">
            <v>LFARIASY-01153-03</v>
          </cell>
          <cell r="B63">
            <v>419</v>
          </cell>
          <cell r="C63">
            <v>360</v>
          </cell>
          <cell r="D63">
            <v>0</v>
          </cell>
          <cell r="E63">
            <v>0</v>
          </cell>
          <cell r="F63">
            <v>1195</v>
          </cell>
          <cell r="G63">
            <v>996</v>
          </cell>
          <cell r="H63">
            <v>552</v>
          </cell>
          <cell r="I63">
            <v>552</v>
          </cell>
        </row>
        <row r="64">
          <cell r="A64" t="str">
            <v>LFARIASY-01154-03</v>
          </cell>
          <cell r="B64">
            <v>4049</v>
          </cell>
          <cell r="C64">
            <v>276</v>
          </cell>
          <cell r="D64">
            <v>0</v>
          </cell>
          <cell r="E64">
            <v>0</v>
          </cell>
          <cell r="F64">
            <v>388</v>
          </cell>
          <cell r="G64">
            <v>308</v>
          </cell>
          <cell r="H64">
            <v>224</v>
          </cell>
          <cell r="I64">
            <v>336</v>
          </cell>
        </row>
        <row r="65">
          <cell r="A65" t="str">
            <v>LFARIASY-01240-01</v>
          </cell>
          <cell r="B65">
            <v>0</v>
          </cell>
          <cell r="C65">
            <v>1945</v>
          </cell>
          <cell r="D65">
            <v>0</v>
          </cell>
          <cell r="E65">
            <v>0</v>
          </cell>
          <cell r="F65">
            <v>791</v>
          </cell>
          <cell r="G65">
            <v>988</v>
          </cell>
          <cell r="H65">
            <v>857</v>
          </cell>
          <cell r="I65">
            <v>634</v>
          </cell>
        </row>
        <row r="66">
          <cell r="A66" t="str">
            <v>LFARIASY-01254-01</v>
          </cell>
          <cell r="B66">
            <v>0</v>
          </cell>
          <cell r="C66">
            <v>19003</v>
          </cell>
          <cell r="D66">
            <v>0</v>
          </cell>
          <cell r="E66">
            <v>7000</v>
          </cell>
          <cell r="F66">
            <v>9060</v>
          </cell>
          <cell r="G66">
            <v>7840</v>
          </cell>
          <cell r="H66">
            <v>7670</v>
          </cell>
          <cell r="I66">
            <v>8150</v>
          </cell>
        </row>
        <row r="67">
          <cell r="A67" t="str">
            <v>LFARIASY-01256-01</v>
          </cell>
          <cell r="B67">
            <v>487</v>
          </cell>
          <cell r="C67">
            <v>84</v>
          </cell>
          <cell r="D67">
            <v>0</v>
          </cell>
          <cell r="E67">
            <v>0</v>
          </cell>
          <cell r="F67">
            <v>2</v>
          </cell>
          <cell r="G67">
            <v>11</v>
          </cell>
          <cell r="H67">
            <v>12</v>
          </cell>
          <cell r="I67">
            <v>18</v>
          </cell>
        </row>
        <row r="68">
          <cell r="A68" t="str">
            <v>LFARIASY-01307-01</v>
          </cell>
          <cell r="B68">
            <v>0</v>
          </cell>
          <cell r="C68">
            <v>2695</v>
          </cell>
          <cell r="D68">
            <v>0</v>
          </cell>
          <cell r="E68">
            <v>0</v>
          </cell>
          <cell r="F68">
            <v>577</v>
          </cell>
          <cell r="G68">
            <v>307</v>
          </cell>
          <cell r="H68">
            <v>222</v>
          </cell>
          <cell r="I68">
            <v>333</v>
          </cell>
        </row>
        <row r="69">
          <cell r="A69" t="str">
            <v>LFARIASY-01368-04</v>
          </cell>
          <cell r="B69">
            <v>0</v>
          </cell>
          <cell r="C69">
            <v>364</v>
          </cell>
          <cell r="D69">
            <v>0</v>
          </cell>
          <cell r="E69">
            <v>291</v>
          </cell>
          <cell r="F69">
            <v>468</v>
          </cell>
          <cell r="G69">
            <v>232</v>
          </cell>
          <cell r="H69">
            <v>168</v>
          </cell>
          <cell r="I69">
            <v>252</v>
          </cell>
        </row>
        <row r="70">
          <cell r="A70" t="str">
            <v>LFARIASY-01370-02</v>
          </cell>
          <cell r="B70">
            <v>0</v>
          </cell>
          <cell r="C70">
            <v>462</v>
          </cell>
          <cell r="D70">
            <v>0</v>
          </cell>
          <cell r="E70">
            <v>340</v>
          </cell>
          <cell r="F70">
            <v>522</v>
          </cell>
          <cell r="G70">
            <v>232</v>
          </cell>
          <cell r="H70">
            <v>168</v>
          </cell>
          <cell r="I70">
            <v>252</v>
          </cell>
        </row>
        <row r="71">
          <cell r="A71" t="str">
            <v>LFARIASY-01371-02</v>
          </cell>
          <cell r="B71">
            <v>0</v>
          </cell>
          <cell r="C71">
            <v>678</v>
          </cell>
          <cell r="D71">
            <v>0</v>
          </cell>
          <cell r="E71">
            <v>480</v>
          </cell>
          <cell r="F71">
            <v>576</v>
          </cell>
          <cell r="G71">
            <v>307</v>
          </cell>
          <cell r="H71">
            <v>222</v>
          </cell>
          <cell r="I71">
            <v>333</v>
          </cell>
        </row>
        <row r="72">
          <cell r="A72" t="str">
            <v>LFARIASY-01453-03</v>
          </cell>
          <cell r="B72">
            <v>0</v>
          </cell>
          <cell r="C72">
            <v>36</v>
          </cell>
          <cell r="D72">
            <v>0</v>
          </cell>
          <cell r="E72">
            <v>127</v>
          </cell>
          <cell r="F72">
            <v>118</v>
          </cell>
          <cell r="G72">
            <v>75</v>
          </cell>
          <cell r="H72">
            <v>54</v>
          </cell>
          <cell r="I72">
            <v>81</v>
          </cell>
        </row>
        <row r="73">
          <cell r="A73" t="str">
            <v>LFARIASY-01455-02</v>
          </cell>
          <cell r="B73">
            <v>0</v>
          </cell>
          <cell r="C73">
            <v>99</v>
          </cell>
          <cell r="D73">
            <v>0</v>
          </cell>
          <cell r="E73">
            <v>240</v>
          </cell>
          <cell r="F73">
            <v>122</v>
          </cell>
          <cell r="G73">
            <v>75</v>
          </cell>
          <cell r="H73">
            <v>54</v>
          </cell>
          <cell r="I73">
            <v>81</v>
          </cell>
        </row>
        <row r="74">
          <cell r="A74" t="str">
            <v>LFARIASY-01530-01</v>
          </cell>
          <cell r="B74">
            <v>273</v>
          </cell>
          <cell r="C74">
            <v>3706</v>
          </cell>
          <cell r="D74">
            <v>0</v>
          </cell>
          <cell r="E74">
            <v>0</v>
          </cell>
          <cell r="F74">
            <v>4142</v>
          </cell>
          <cell r="G74">
            <v>2108</v>
          </cell>
          <cell r="H74">
            <v>1409</v>
          </cell>
          <cell r="I74">
            <v>1160</v>
          </cell>
        </row>
        <row r="75">
          <cell r="A75" t="str">
            <v>LFARIASY-01536-02</v>
          </cell>
          <cell r="B75">
            <v>0</v>
          </cell>
          <cell r="C75">
            <v>20587</v>
          </cell>
          <cell r="D75">
            <v>0</v>
          </cell>
          <cell r="E75">
            <v>1640</v>
          </cell>
          <cell r="F75">
            <v>34276</v>
          </cell>
          <cell r="G75">
            <v>14810</v>
          </cell>
          <cell r="H75">
            <v>13028</v>
          </cell>
          <cell r="I75">
            <v>14070</v>
          </cell>
        </row>
        <row r="76">
          <cell r="A76" t="str">
            <v>LFARIASY-01542-08</v>
          </cell>
          <cell r="B76">
            <v>0</v>
          </cell>
          <cell r="C76">
            <v>3320</v>
          </cell>
          <cell r="D76">
            <v>0</v>
          </cell>
          <cell r="E76">
            <v>0</v>
          </cell>
          <cell r="F76">
            <v>4142</v>
          </cell>
          <cell r="G76">
            <v>2108</v>
          </cell>
          <cell r="H76">
            <v>1409</v>
          </cell>
          <cell r="I76">
            <v>1160</v>
          </cell>
        </row>
        <row r="77">
          <cell r="A77" t="str">
            <v>LFARIASY-01558-04</v>
          </cell>
          <cell r="B77">
            <v>0</v>
          </cell>
          <cell r="C77">
            <v>2710</v>
          </cell>
          <cell r="D77">
            <v>0</v>
          </cell>
          <cell r="E77">
            <v>6520</v>
          </cell>
          <cell r="F77">
            <v>10146</v>
          </cell>
          <cell r="G77">
            <v>4368</v>
          </cell>
          <cell r="H77">
            <v>4007</v>
          </cell>
          <cell r="I77">
            <v>4008</v>
          </cell>
        </row>
        <row r="78">
          <cell r="A78" t="str">
            <v>LFARIASY-01560-04</v>
          </cell>
          <cell r="B78">
            <v>0</v>
          </cell>
          <cell r="C78">
            <v>2336</v>
          </cell>
          <cell r="D78">
            <v>0</v>
          </cell>
          <cell r="E78">
            <v>2042</v>
          </cell>
          <cell r="F78">
            <v>10597</v>
          </cell>
          <cell r="G78">
            <v>4564</v>
          </cell>
          <cell r="H78">
            <v>4149</v>
          </cell>
          <cell r="I78">
            <v>4221</v>
          </cell>
        </row>
        <row r="79">
          <cell r="A79" t="str">
            <v>LFARIASY-01576-04</v>
          </cell>
          <cell r="B79">
            <v>0</v>
          </cell>
          <cell r="C79">
            <v>1408</v>
          </cell>
          <cell r="D79">
            <v>0</v>
          </cell>
          <cell r="E79">
            <v>2100</v>
          </cell>
          <cell r="F79">
            <v>3588</v>
          </cell>
          <cell r="G79">
            <v>2108</v>
          </cell>
          <cell r="H79">
            <v>1409</v>
          </cell>
          <cell r="I79">
            <v>1160</v>
          </cell>
        </row>
        <row r="80">
          <cell r="A80" t="str">
            <v>LFARIASY-01602-04</v>
          </cell>
          <cell r="B80">
            <v>0</v>
          </cell>
          <cell r="C80">
            <v>9060</v>
          </cell>
          <cell r="D80">
            <v>0</v>
          </cell>
          <cell r="E80">
            <v>0</v>
          </cell>
          <cell r="F80">
            <v>11384</v>
          </cell>
          <cell r="G80">
            <v>4733</v>
          </cell>
          <cell r="H80">
            <v>4271</v>
          </cell>
          <cell r="I80">
            <v>4404</v>
          </cell>
        </row>
        <row r="81">
          <cell r="A81" t="str">
            <v>LFARIASY-01638-10</v>
          </cell>
          <cell r="B81">
            <v>0</v>
          </cell>
          <cell r="C81">
            <v>138</v>
          </cell>
          <cell r="D81">
            <v>100</v>
          </cell>
          <cell r="E81">
            <v>200</v>
          </cell>
          <cell r="F81">
            <v>476</v>
          </cell>
          <cell r="G81">
            <v>220</v>
          </cell>
          <cell r="H81">
            <v>114</v>
          </cell>
          <cell r="I81">
            <v>117</v>
          </cell>
        </row>
        <row r="82">
          <cell r="A82" t="str">
            <v>LFARIASY-01677-05</v>
          </cell>
          <cell r="B82">
            <v>0</v>
          </cell>
          <cell r="C82">
            <v>123</v>
          </cell>
          <cell r="D82">
            <v>0</v>
          </cell>
          <cell r="E82">
            <v>0</v>
          </cell>
          <cell r="F82">
            <v>92</v>
          </cell>
          <cell r="G82">
            <v>0</v>
          </cell>
          <cell r="H82">
            <v>0</v>
          </cell>
          <cell r="I82">
            <v>0</v>
          </cell>
        </row>
        <row r="83">
          <cell r="A83" t="str">
            <v>LFARIASY-01679-07</v>
          </cell>
          <cell r="B83">
            <v>0</v>
          </cell>
          <cell r="C83">
            <v>150</v>
          </cell>
          <cell r="D83">
            <v>0</v>
          </cell>
          <cell r="E83">
            <v>0</v>
          </cell>
          <cell r="F83">
            <v>118</v>
          </cell>
          <cell r="G83">
            <v>0</v>
          </cell>
          <cell r="H83">
            <v>0</v>
          </cell>
          <cell r="I83">
            <v>0</v>
          </cell>
        </row>
        <row r="84">
          <cell r="A84" t="str">
            <v>LFARIASY-01695-03</v>
          </cell>
          <cell r="B84">
            <v>0</v>
          </cell>
          <cell r="C84">
            <v>5705</v>
          </cell>
          <cell r="D84">
            <v>0</v>
          </cell>
          <cell r="E84">
            <v>0</v>
          </cell>
          <cell r="F84">
            <v>2516</v>
          </cell>
          <cell r="G84">
            <v>1715</v>
          </cell>
          <cell r="H84">
            <v>1599</v>
          </cell>
          <cell r="I84">
            <v>1161</v>
          </cell>
        </row>
        <row r="85">
          <cell r="A85" t="str">
            <v>LFARIASY-01697-03</v>
          </cell>
          <cell r="B85">
            <v>2875</v>
          </cell>
          <cell r="C85">
            <v>285</v>
          </cell>
          <cell r="D85">
            <v>0</v>
          </cell>
          <cell r="E85">
            <v>0</v>
          </cell>
          <cell r="F85">
            <v>304</v>
          </cell>
          <cell r="G85">
            <v>0</v>
          </cell>
          <cell r="H85">
            <v>5</v>
          </cell>
          <cell r="I85">
            <v>15</v>
          </cell>
        </row>
        <row r="86">
          <cell r="A86" t="str">
            <v>LFARIASY-01705-02</v>
          </cell>
          <cell r="B86">
            <v>338</v>
          </cell>
          <cell r="C86">
            <v>306</v>
          </cell>
          <cell r="D86">
            <v>0</v>
          </cell>
          <cell r="E86">
            <v>0</v>
          </cell>
          <cell r="F86">
            <v>141</v>
          </cell>
          <cell r="G86">
            <v>11</v>
          </cell>
          <cell r="H86">
            <v>8</v>
          </cell>
          <cell r="I86">
            <v>68</v>
          </cell>
        </row>
        <row r="87">
          <cell r="A87" t="str">
            <v>LFARIASY-01726-14</v>
          </cell>
          <cell r="B87">
            <v>0</v>
          </cell>
          <cell r="C87">
            <v>1287</v>
          </cell>
          <cell r="D87">
            <v>0</v>
          </cell>
          <cell r="E87">
            <v>2001</v>
          </cell>
          <cell r="F87">
            <v>3226</v>
          </cell>
          <cell r="G87">
            <v>2000</v>
          </cell>
          <cell r="H87">
            <v>2000</v>
          </cell>
          <cell r="I87">
            <v>2000</v>
          </cell>
        </row>
        <row r="88">
          <cell r="A88" t="str">
            <v>LFARIASY-01739-01</v>
          </cell>
          <cell r="B88">
            <v>0</v>
          </cell>
          <cell r="C88">
            <v>4107</v>
          </cell>
          <cell r="D88">
            <v>0</v>
          </cell>
          <cell r="E88">
            <v>4000</v>
          </cell>
          <cell r="F88">
            <v>6842</v>
          </cell>
          <cell r="G88">
            <v>4064</v>
          </cell>
          <cell r="H88">
            <v>4064</v>
          </cell>
          <cell r="I88">
            <v>4156</v>
          </cell>
        </row>
        <row r="89">
          <cell r="A89" t="str">
            <v>LFARIASY-01742-03</v>
          </cell>
          <cell r="B89">
            <v>0</v>
          </cell>
          <cell r="C89">
            <v>6865</v>
          </cell>
          <cell r="D89">
            <v>0</v>
          </cell>
          <cell r="E89">
            <v>13800</v>
          </cell>
          <cell r="F89">
            <v>18308</v>
          </cell>
          <cell r="G89">
            <v>10660</v>
          </cell>
          <cell r="H89">
            <v>10342</v>
          </cell>
          <cell r="I89">
            <v>10351</v>
          </cell>
        </row>
        <row r="90">
          <cell r="A90" t="str">
            <v>LFARIASY-01743-04</v>
          </cell>
          <cell r="B90">
            <v>0</v>
          </cell>
          <cell r="C90">
            <v>4347</v>
          </cell>
          <cell r="D90">
            <v>0</v>
          </cell>
          <cell r="E90">
            <v>5700</v>
          </cell>
          <cell r="F90">
            <v>11044</v>
          </cell>
          <cell r="G90">
            <v>4564</v>
          </cell>
          <cell r="H90">
            <v>4149</v>
          </cell>
          <cell r="I90">
            <v>4221</v>
          </cell>
        </row>
        <row r="91">
          <cell r="A91" t="str">
            <v>LFARIASY-01832-02</v>
          </cell>
          <cell r="B91">
            <v>3196</v>
          </cell>
          <cell r="C91">
            <v>241</v>
          </cell>
          <cell r="D91">
            <v>0</v>
          </cell>
          <cell r="E91">
            <v>0</v>
          </cell>
          <cell r="F91">
            <v>199</v>
          </cell>
          <cell r="G91">
            <v>66</v>
          </cell>
          <cell r="H91">
            <v>48</v>
          </cell>
          <cell r="I91">
            <v>72</v>
          </cell>
        </row>
        <row r="92">
          <cell r="A92" t="str">
            <v>LFARIASY-01839-02</v>
          </cell>
          <cell r="B92">
            <v>104</v>
          </cell>
          <cell r="C92">
            <v>220</v>
          </cell>
          <cell r="D92">
            <v>0</v>
          </cell>
          <cell r="E92">
            <v>0</v>
          </cell>
          <cell r="F92">
            <v>121</v>
          </cell>
          <cell r="G92">
            <v>17</v>
          </cell>
          <cell r="H92">
            <v>12</v>
          </cell>
          <cell r="I92">
            <v>48</v>
          </cell>
        </row>
        <row r="93">
          <cell r="A93" t="str">
            <v>LFARIASY-01845-01</v>
          </cell>
          <cell r="B93">
            <v>75</v>
          </cell>
          <cell r="C93">
            <v>219</v>
          </cell>
          <cell r="D93">
            <v>0</v>
          </cell>
          <cell r="E93">
            <v>100</v>
          </cell>
          <cell r="F93">
            <v>121</v>
          </cell>
          <cell r="G93">
            <v>17</v>
          </cell>
          <cell r="H93">
            <v>12</v>
          </cell>
          <cell r="I93">
            <v>48</v>
          </cell>
        </row>
        <row r="94">
          <cell r="A94" t="str">
            <v>LFARIASY-01891-01</v>
          </cell>
          <cell r="B94">
            <v>0</v>
          </cell>
          <cell r="C94">
            <v>1893</v>
          </cell>
          <cell r="D94">
            <v>0</v>
          </cell>
          <cell r="E94">
            <v>0</v>
          </cell>
          <cell r="F94">
            <v>1186</v>
          </cell>
          <cell r="G94">
            <v>682</v>
          </cell>
          <cell r="H94">
            <v>494</v>
          </cell>
          <cell r="I94">
            <v>736</v>
          </cell>
        </row>
        <row r="95">
          <cell r="A95" t="str">
            <v>LFARIASY-01892-01</v>
          </cell>
          <cell r="B95">
            <v>0</v>
          </cell>
          <cell r="C95">
            <v>490</v>
          </cell>
          <cell r="D95">
            <v>0</v>
          </cell>
          <cell r="E95">
            <v>500</v>
          </cell>
          <cell r="F95">
            <v>528</v>
          </cell>
          <cell r="G95">
            <v>359</v>
          </cell>
          <cell r="H95">
            <v>252</v>
          </cell>
          <cell r="I95">
            <v>363</v>
          </cell>
        </row>
        <row r="96">
          <cell r="A96" t="str">
            <v>LFARIASY-01893-06</v>
          </cell>
          <cell r="B96">
            <v>0</v>
          </cell>
          <cell r="C96">
            <v>395</v>
          </cell>
          <cell r="D96">
            <v>0</v>
          </cell>
          <cell r="E96">
            <v>500</v>
          </cell>
          <cell r="F96">
            <v>490</v>
          </cell>
          <cell r="G96">
            <v>359</v>
          </cell>
          <cell r="H96">
            <v>252</v>
          </cell>
          <cell r="I96">
            <v>363</v>
          </cell>
        </row>
        <row r="97">
          <cell r="A97" t="str">
            <v>LFARIASY-01895-06</v>
          </cell>
          <cell r="B97">
            <v>0</v>
          </cell>
          <cell r="C97">
            <v>342</v>
          </cell>
          <cell r="D97">
            <v>0</v>
          </cell>
          <cell r="E97">
            <v>320</v>
          </cell>
          <cell r="F97">
            <v>604</v>
          </cell>
          <cell r="G97">
            <v>299</v>
          </cell>
          <cell r="H97">
            <v>218</v>
          </cell>
          <cell r="I97">
            <v>322</v>
          </cell>
        </row>
        <row r="98">
          <cell r="A98" t="str">
            <v>LFARIASY-01896-03</v>
          </cell>
          <cell r="B98">
            <v>0</v>
          </cell>
          <cell r="C98">
            <v>525</v>
          </cell>
          <cell r="D98">
            <v>0</v>
          </cell>
          <cell r="E98">
            <v>320</v>
          </cell>
          <cell r="F98">
            <v>737</v>
          </cell>
          <cell r="G98">
            <v>299</v>
          </cell>
          <cell r="H98">
            <v>218</v>
          </cell>
          <cell r="I98">
            <v>322</v>
          </cell>
        </row>
        <row r="99">
          <cell r="A99" t="str">
            <v>LFARIASY-01927-04</v>
          </cell>
          <cell r="B99">
            <v>24</v>
          </cell>
          <cell r="C99">
            <v>108</v>
          </cell>
          <cell r="D99">
            <v>0</v>
          </cell>
          <cell r="E99">
            <v>0</v>
          </cell>
          <cell r="F99">
            <v>92</v>
          </cell>
          <cell r="G99">
            <v>0</v>
          </cell>
          <cell r="H99">
            <v>0</v>
          </cell>
          <cell r="I99">
            <v>0</v>
          </cell>
        </row>
        <row r="100">
          <cell r="A100" t="str">
            <v>LFARIASY-01928-07</v>
          </cell>
          <cell r="B100">
            <v>0</v>
          </cell>
          <cell r="C100">
            <v>124</v>
          </cell>
          <cell r="D100">
            <v>0</v>
          </cell>
          <cell r="E100">
            <v>0</v>
          </cell>
          <cell r="F100">
            <v>92</v>
          </cell>
          <cell r="G100">
            <v>0</v>
          </cell>
          <cell r="H100">
            <v>0</v>
          </cell>
          <cell r="I100">
            <v>0</v>
          </cell>
        </row>
        <row r="101">
          <cell r="A101" t="str">
            <v>LFARIASY-01930-04</v>
          </cell>
          <cell r="B101">
            <v>100</v>
          </cell>
          <cell r="C101">
            <v>78</v>
          </cell>
          <cell r="D101">
            <v>0</v>
          </cell>
          <cell r="E101">
            <v>0</v>
          </cell>
          <cell r="F101">
            <v>92</v>
          </cell>
          <cell r="G101">
            <v>0</v>
          </cell>
          <cell r="H101">
            <v>0</v>
          </cell>
          <cell r="I101">
            <v>0</v>
          </cell>
        </row>
        <row r="102">
          <cell r="A102" t="str">
            <v>LFARIASY-01955-04</v>
          </cell>
          <cell r="B102">
            <v>1920</v>
          </cell>
          <cell r="C102">
            <v>732</v>
          </cell>
          <cell r="D102">
            <v>0</v>
          </cell>
          <cell r="E102">
            <v>0</v>
          </cell>
          <cell r="F102">
            <v>428</v>
          </cell>
          <cell r="G102">
            <v>214</v>
          </cell>
          <cell r="H102">
            <v>154</v>
          </cell>
          <cell r="I102">
            <v>231</v>
          </cell>
        </row>
        <row r="103">
          <cell r="A103" t="str">
            <v>LFARIASY-01956-04</v>
          </cell>
          <cell r="B103">
            <v>2862</v>
          </cell>
          <cell r="C103">
            <v>917</v>
          </cell>
          <cell r="D103">
            <v>0</v>
          </cell>
          <cell r="E103">
            <v>0</v>
          </cell>
          <cell r="F103">
            <v>605</v>
          </cell>
          <cell r="G103">
            <v>214</v>
          </cell>
          <cell r="H103">
            <v>154</v>
          </cell>
          <cell r="I103">
            <v>231</v>
          </cell>
        </row>
        <row r="104">
          <cell r="A104" t="str">
            <v>LFARIASY-01958-04</v>
          </cell>
          <cell r="B104">
            <v>14</v>
          </cell>
          <cell r="C104">
            <v>208</v>
          </cell>
          <cell r="D104">
            <v>0</v>
          </cell>
          <cell r="E104">
            <v>80</v>
          </cell>
          <cell r="F104">
            <v>257</v>
          </cell>
          <cell r="G104">
            <v>133</v>
          </cell>
          <cell r="H104">
            <v>89</v>
          </cell>
          <cell r="I104">
            <v>123</v>
          </cell>
        </row>
        <row r="105">
          <cell r="A105" t="str">
            <v>LFARIASY-01959-04</v>
          </cell>
          <cell r="B105">
            <v>0</v>
          </cell>
          <cell r="C105">
            <v>430</v>
          </cell>
          <cell r="D105">
            <v>80</v>
          </cell>
          <cell r="E105">
            <v>0</v>
          </cell>
          <cell r="F105">
            <v>280</v>
          </cell>
          <cell r="G105">
            <v>133</v>
          </cell>
          <cell r="H105">
            <v>89</v>
          </cell>
          <cell r="I105">
            <v>123</v>
          </cell>
        </row>
        <row r="106">
          <cell r="A106" t="str">
            <v>LFARIASY-01980-02</v>
          </cell>
          <cell r="B106">
            <v>0</v>
          </cell>
          <cell r="C106">
            <v>213</v>
          </cell>
          <cell r="D106">
            <v>0</v>
          </cell>
          <cell r="E106">
            <v>0</v>
          </cell>
          <cell r="F106">
            <v>164</v>
          </cell>
          <cell r="G106">
            <v>56</v>
          </cell>
          <cell r="H106">
            <v>40</v>
          </cell>
          <cell r="I106">
            <v>60</v>
          </cell>
        </row>
        <row r="107">
          <cell r="A107" t="str">
            <v>LFARIASY-01984-02</v>
          </cell>
          <cell r="B107">
            <v>0</v>
          </cell>
          <cell r="C107">
            <v>259</v>
          </cell>
          <cell r="D107">
            <v>0</v>
          </cell>
          <cell r="E107">
            <v>0</v>
          </cell>
          <cell r="F107">
            <v>194</v>
          </cell>
          <cell r="G107">
            <v>94</v>
          </cell>
          <cell r="H107">
            <v>68</v>
          </cell>
          <cell r="I107">
            <v>102</v>
          </cell>
        </row>
        <row r="108">
          <cell r="A108" t="str">
            <v>LFARIASY-01986-01</v>
          </cell>
          <cell r="B108">
            <v>1203</v>
          </cell>
          <cell r="C108">
            <v>80</v>
          </cell>
          <cell r="D108">
            <v>0</v>
          </cell>
          <cell r="E108">
            <v>0</v>
          </cell>
          <cell r="F108">
            <v>208</v>
          </cell>
          <cell r="G108">
            <v>0</v>
          </cell>
          <cell r="H108">
            <v>0</v>
          </cell>
          <cell r="I108">
            <v>0</v>
          </cell>
        </row>
        <row r="109">
          <cell r="A109" t="str">
            <v>LFARIASY-01991-06</v>
          </cell>
          <cell r="B109">
            <v>0</v>
          </cell>
          <cell r="C109">
            <v>20</v>
          </cell>
          <cell r="D109">
            <v>0</v>
          </cell>
          <cell r="E109">
            <v>0</v>
          </cell>
          <cell r="F109">
            <v>0</v>
          </cell>
          <cell r="G109">
            <v>0</v>
          </cell>
          <cell r="H109">
            <v>0</v>
          </cell>
          <cell r="I109">
            <v>0</v>
          </cell>
        </row>
        <row r="110">
          <cell r="A110" t="str">
            <v>LFARIASY-01998-02</v>
          </cell>
          <cell r="B110">
            <v>0</v>
          </cell>
          <cell r="C110">
            <v>202</v>
          </cell>
          <cell r="D110">
            <v>0</v>
          </cell>
          <cell r="E110">
            <v>0</v>
          </cell>
          <cell r="F110">
            <v>155</v>
          </cell>
          <cell r="G110">
            <v>56</v>
          </cell>
          <cell r="H110">
            <v>40</v>
          </cell>
          <cell r="I110">
            <v>60</v>
          </cell>
        </row>
        <row r="111">
          <cell r="A111" t="str">
            <v>LFARIASY-02000-02</v>
          </cell>
          <cell r="B111">
            <v>0</v>
          </cell>
          <cell r="C111">
            <v>248</v>
          </cell>
          <cell r="D111">
            <v>0</v>
          </cell>
          <cell r="E111">
            <v>0</v>
          </cell>
          <cell r="F111">
            <v>194</v>
          </cell>
          <cell r="G111">
            <v>94</v>
          </cell>
          <cell r="H111">
            <v>68</v>
          </cell>
          <cell r="I111">
            <v>102</v>
          </cell>
        </row>
        <row r="112">
          <cell r="A112" t="str">
            <v>LFARIASY-02016-01</v>
          </cell>
          <cell r="B112">
            <v>0</v>
          </cell>
          <cell r="C112">
            <v>457</v>
          </cell>
          <cell r="D112">
            <v>400</v>
          </cell>
          <cell r="E112">
            <v>0</v>
          </cell>
          <cell r="F112">
            <v>563</v>
          </cell>
          <cell r="G112">
            <v>333</v>
          </cell>
          <cell r="H112">
            <v>240</v>
          </cell>
          <cell r="I112">
            <v>360</v>
          </cell>
        </row>
        <row r="113">
          <cell r="A113" t="str">
            <v>LFARIASY-02018-02</v>
          </cell>
          <cell r="B113">
            <v>0</v>
          </cell>
          <cell r="C113">
            <v>2</v>
          </cell>
          <cell r="D113">
            <v>0</v>
          </cell>
          <cell r="E113">
            <v>0</v>
          </cell>
          <cell r="F113">
            <v>0</v>
          </cell>
          <cell r="G113">
            <v>0</v>
          </cell>
          <cell r="H113">
            <v>0</v>
          </cell>
          <cell r="I113">
            <v>0</v>
          </cell>
        </row>
        <row r="114">
          <cell r="A114" t="str">
            <v>LFARIASY-02018-03</v>
          </cell>
          <cell r="B114">
            <v>0</v>
          </cell>
          <cell r="C114">
            <v>1794</v>
          </cell>
          <cell r="D114">
            <v>0</v>
          </cell>
          <cell r="E114">
            <v>0</v>
          </cell>
          <cell r="F114">
            <v>1423</v>
          </cell>
          <cell r="G114">
            <v>779</v>
          </cell>
          <cell r="H114">
            <v>550</v>
          </cell>
          <cell r="I114">
            <v>799</v>
          </cell>
        </row>
        <row r="115">
          <cell r="A115" t="str">
            <v>LFARIASY-02030-01</v>
          </cell>
          <cell r="B115">
            <v>37</v>
          </cell>
          <cell r="C115">
            <v>81</v>
          </cell>
          <cell r="D115">
            <v>0</v>
          </cell>
          <cell r="E115">
            <v>0</v>
          </cell>
          <cell r="F115">
            <v>2</v>
          </cell>
          <cell r="G115">
            <v>11</v>
          </cell>
          <cell r="H115">
            <v>12</v>
          </cell>
          <cell r="I115">
            <v>18</v>
          </cell>
        </row>
        <row r="116">
          <cell r="A116" t="str">
            <v>LFARIASY-02036-02</v>
          </cell>
          <cell r="B116">
            <v>0</v>
          </cell>
          <cell r="C116">
            <v>2363</v>
          </cell>
          <cell r="D116">
            <v>0</v>
          </cell>
          <cell r="E116">
            <v>0</v>
          </cell>
          <cell r="F116">
            <v>2121</v>
          </cell>
          <cell r="G116">
            <v>1011</v>
          </cell>
          <cell r="H116">
            <v>997</v>
          </cell>
          <cell r="I116">
            <v>1007</v>
          </cell>
        </row>
        <row r="117">
          <cell r="A117" t="str">
            <v>LFARIASY-02048-04</v>
          </cell>
          <cell r="B117">
            <v>894</v>
          </cell>
          <cell r="C117">
            <v>1577</v>
          </cell>
          <cell r="D117">
            <v>0</v>
          </cell>
          <cell r="E117">
            <v>0</v>
          </cell>
          <cell r="F117">
            <v>300</v>
          </cell>
          <cell r="G117">
            <v>220</v>
          </cell>
          <cell r="H117">
            <v>160</v>
          </cell>
          <cell r="I117">
            <v>240</v>
          </cell>
        </row>
        <row r="118">
          <cell r="A118" t="str">
            <v>LFARIASY-02049-04</v>
          </cell>
          <cell r="B118">
            <v>764</v>
          </cell>
          <cell r="C118">
            <v>218</v>
          </cell>
          <cell r="D118">
            <v>0</v>
          </cell>
          <cell r="E118">
            <v>0</v>
          </cell>
          <cell r="F118">
            <v>308</v>
          </cell>
          <cell r="G118">
            <v>220</v>
          </cell>
          <cell r="H118">
            <v>160</v>
          </cell>
          <cell r="I118">
            <v>240</v>
          </cell>
        </row>
        <row r="119">
          <cell r="A119" t="str">
            <v>LFARIASY-02056-01</v>
          </cell>
          <cell r="B119">
            <v>1997</v>
          </cell>
          <cell r="C119">
            <v>768</v>
          </cell>
          <cell r="D119">
            <v>0</v>
          </cell>
          <cell r="E119">
            <v>0</v>
          </cell>
          <cell r="F119">
            <v>708</v>
          </cell>
          <cell r="G119">
            <v>22</v>
          </cell>
          <cell r="H119">
            <v>16</v>
          </cell>
          <cell r="I119">
            <v>136</v>
          </cell>
        </row>
        <row r="120">
          <cell r="A120" t="str">
            <v>LFARIASY-02144-01</v>
          </cell>
          <cell r="B120">
            <v>6376</v>
          </cell>
          <cell r="C120">
            <v>4198</v>
          </cell>
          <cell r="D120">
            <v>0</v>
          </cell>
          <cell r="E120">
            <v>0</v>
          </cell>
          <cell r="F120">
            <v>3264</v>
          </cell>
          <cell r="G120">
            <v>708</v>
          </cell>
          <cell r="H120">
            <v>504</v>
          </cell>
          <cell r="I120">
            <v>756</v>
          </cell>
        </row>
        <row r="121">
          <cell r="A121" t="str">
            <v>LFARIASY-02153-01</v>
          </cell>
          <cell r="B121">
            <v>0</v>
          </cell>
          <cell r="C121">
            <v>3634</v>
          </cell>
          <cell r="D121">
            <v>0</v>
          </cell>
          <cell r="E121">
            <v>0</v>
          </cell>
          <cell r="F121">
            <v>3523</v>
          </cell>
          <cell r="G121">
            <v>2056</v>
          </cell>
          <cell r="H121">
            <v>1401</v>
          </cell>
          <cell r="I121">
            <v>1148</v>
          </cell>
        </row>
        <row r="122">
          <cell r="A122" t="str">
            <v>LFARIASY-02176-01</v>
          </cell>
          <cell r="B122">
            <v>335</v>
          </cell>
          <cell r="C122">
            <v>212</v>
          </cell>
          <cell r="D122">
            <v>0</v>
          </cell>
          <cell r="E122">
            <v>0</v>
          </cell>
          <cell r="F122">
            <v>253</v>
          </cell>
          <cell r="G122">
            <v>133</v>
          </cell>
          <cell r="H122">
            <v>89</v>
          </cell>
          <cell r="I122">
            <v>123</v>
          </cell>
        </row>
        <row r="123">
          <cell r="A123" t="str">
            <v>LFARIASY-02188-01</v>
          </cell>
          <cell r="B123">
            <v>317</v>
          </cell>
          <cell r="C123">
            <v>681</v>
          </cell>
          <cell r="D123">
            <v>0</v>
          </cell>
          <cell r="E123">
            <v>0</v>
          </cell>
          <cell r="F123">
            <v>409</v>
          </cell>
          <cell r="G123">
            <v>15</v>
          </cell>
          <cell r="H123">
            <v>20</v>
          </cell>
          <cell r="I123">
            <v>30</v>
          </cell>
        </row>
        <row r="124">
          <cell r="A124" t="str">
            <v>LFARIASY-02230-01</v>
          </cell>
          <cell r="B124">
            <v>0</v>
          </cell>
          <cell r="C124">
            <v>61</v>
          </cell>
          <cell r="D124">
            <v>0</v>
          </cell>
          <cell r="E124">
            <v>150</v>
          </cell>
          <cell r="F124">
            <v>230</v>
          </cell>
          <cell r="G124">
            <v>52</v>
          </cell>
          <cell r="H124">
            <v>8</v>
          </cell>
          <cell r="I124">
            <v>12</v>
          </cell>
        </row>
        <row r="125">
          <cell r="A125" t="str">
            <v>LFARIASY-02267-07</v>
          </cell>
          <cell r="B125">
            <v>48</v>
          </cell>
          <cell r="C125">
            <v>4890</v>
          </cell>
          <cell r="D125">
            <v>0</v>
          </cell>
          <cell r="E125">
            <v>2566</v>
          </cell>
          <cell r="F125">
            <v>2730</v>
          </cell>
          <cell r="G125">
            <v>120</v>
          </cell>
          <cell r="H125">
            <v>160</v>
          </cell>
          <cell r="I125">
            <v>240</v>
          </cell>
        </row>
        <row r="126">
          <cell r="A126" t="str">
            <v>LFARIASY-02285-01</v>
          </cell>
          <cell r="B126">
            <v>0</v>
          </cell>
          <cell r="C126">
            <v>6077</v>
          </cell>
          <cell r="D126">
            <v>0</v>
          </cell>
          <cell r="E126">
            <v>3461</v>
          </cell>
          <cell r="F126">
            <v>8862</v>
          </cell>
          <cell r="G126">
            <v>4044</v>
          </cell>
          <cell r="H126">
            <v>3988</v>
          </cell>
          <cell r="I126">
            <v>4028</v>
          </cell>
        </row>
        <row r="127">
          <cell r="A127" t="str">
            <v>LFARIASY-02286-06</v>
          </cell>
          <cell r="B127">
            <v>127</v>
          </cell>
          <cell r="C127">
            <v>10</v>
          </cell>
          <cell r="D127">
            <v>0</v>
          </cell>
          <cell r="E127">
            <v>50</v>
          </cell>
          <cell r="F127">
            <v>26</v>
          </cell>
          <cell r="G127">
            <v>0</v>
          </cell>
          <cell r="H127">
            <v>0</v>
          </cell>
          <cell r="I127">
            <v>0</v>
          </cell>
        </row>
        <row r="128">
          <cell r="A128" t="str">
            <v>LFARIASY-02294-01</v>
          </cell>
          <cell r="B128">
            <v>110</v>
          </cell>
          <cell r="C128">
            <v>60</v>
          </cell>
          <cell r="D128">
            <v>0</v>
          </cell>
          <cell r="E128">
            <v>0</v>
          </cell>
          <cell r="F128">
            <v>26</v>
          </cell>
          <cell r="G128">
            <v>0</v>
          </cell>
          <cell r="H128">
            <v>0</v>
          </cell>
          <cell r="I128">
            <v>0</v>
          </cell>
        </row>
        <row r="129">
          <cell r="A129" t="str">
            <v>LFARIASY-02310-08</v>
          </cell>
          <cell r="B129">
            <v>0</v>
          </cell>
          <cell r="C129">
            <v>363</v>
          </cell>
          <cell r="D129">
            <v>100</v>
          </cell>
          <cell r="E129">
            <v>201</v>
          </cell>
          <cell r="F129">
            <v>107</v>
          </cell>
          <cell r="G129">
            <v>15</v>
          </cell>
          <cell r="H129">
            <v>20</v>
          </cell>
          <cell r="I129">
            <v>30</v>
          </cell>
        </row>
        <row r="130">
          <cell r="A130" t="str">
            <v>LFARIASY-02421-02</v>
          </cell>
          <cell r="B130">
            <v>123</v>
          </cell>
          <cell r="C130">
            <v>715</v>
          </cell>
          <cell r="D130">
            <v>0</v>
          </cell>
          <cell r="E130">
            <v>0</v>
          </cell>
          <cell r="F130">
            <v>330</v>
          </cell>
          <cell r="G130">
            <v>50</v>
          </cell>
          <cell r="H130">
            <v>36</v>
          </cell>
          <cell r="I130">
            <v>54</v>
          </cell>
        </row>
        <row r="131">
          <cell r="A131" t="str">
            <v>LFARIASY-02423-02</v>
          </cell>
          <cell r="B131">
            <v>0</v>
          </cell>
          <cell r="C131">
            <v>406</v>
          </cell>
          <cell r="D131">
            <v>0</v>
          </cell>
          <cell r="E131">
            <v>0</v>
          </cell>
          <cell r="F131">
            <v>164</v>
          </cell>
          <cell r="G131">
            <v>50</v>
          </cell>
          <cell r="H131">
            <v>36</v>
          </cell>
          <cell r="I131">
            <v>54</v>
          </cell>
        </row>
        <row r="132">
          <cell r="A132" t="str">
            <v>LFARIASY-02446-02</v>
          </cell>
          <cell r="B132">
            <v>0</v>
          </cell>
          <cell r="C132">
            <v>148</v>
          </cell>
          <cell r="D132">
            <v>0</v>
          </cell>
          <cell r="E132">
            <v>0</v>
          </cell>
          <cell r="F132">
            <v>35</v>
          </cell>
          <cell r="G132">
            <v>0</v>
          </cell>
          <cell r="H132">
            <v>0</v>
          </cell>
          <cell r="I132">
            <v>0</v>
          </cell>
        </row>
        <row r="133">
          <cell r="A133" t="str">
            <v>LFARIASY-02461-05</v>
          </cell>
          <cell r="B133">
            <v>0</v>
          </cell>
          <cell r="C133">
            <v>1076</v>
          </cell>
          <cell r="D133">
            <v>0</v>
          </cell>
          <cell r="E133">
            <v>0</v>
          </cell>
          <cell r="F133">
            <v>1414</v>
          </cell>
          <cell r="G133">
            <v>722</v>
          </cell>
          <cell r="H133">
            <v>708</v>
          </cell>
          <cell r="I133">
            <v>718</v>
          </cell>
        </row>
        <row r="134">
          <cell r="A134" t="str">
            <v>LFARIASY-02466-04</v>
          </cell>
          <cell r="B134">
            <v>0</v>
          </cell>
          <cell r="C134">
            <v>690</v>
          </cell>
          <cell r="D134">
            <v>0</v>
          </cell>
          <cell r="E134">
            <v>0</v>
          </cell>
          <cell r="F134">
            <v>1419</v>
          </cell>
          <cell r="G134">
            <v>722</v>
          </cell>
          <cell r="H134">
            <v>708</v>
          </cell>
          <cell r="I134">
            <v>718</v>
          </cell>
        </row>
        <row r="135">
          <cell r="A135" t="str">
            <v>LFARIASY-02481-03</v>
          </cell>
          <cell r="B135">
            <v>0</v>
          </cell>
          <cell r="C135">
            <v>3943</v>
          </cell>
          <cell r="D135">
            <v>0</v>
          </cell>
          <cell r="E135">
            <v>0</v>
          </cell>
          <cell r="F135">
            <v>170</v>
          </cell>
          <cell r="G135">
            <v>3072</v>
          </cell>
          <cell r="H135">
            <v>1571</v>
          </cell>
          <cell r="I135">
            <v>1967</v>
          </cell>
        </row>
        <row r="136">
          <cell r="A136" t="str">
            <v>LFARIASY-02492-03</v>
          </cell>
          <cell r="B136">
            <v>343</v>
          </cell>
          <cell r="C136">
            <v>909</v>
          </cell>
          <cell r="D136">
            <v>0</v>
          </cell>
          <cell r="E136">
            <v>0</v>
          </cell>
          <cell r="F136">
            <v>332</v>
          </cell>
          <cell r="G136">
            <v>169</v>
          </cell>
          <cell r="H136">
            <v>122</v>
          </cell>
          <cell r="I136">
            <v>183</v>
          </cell>
        </row>
        <row r="137">
          <cell r="A137" t="str">
            <v>LFARIASY-02499-02</v>
          </cell>
          <cell r="B137">
            <v>0</v>
          </cell>
          <cell r="C137">
            <v>461</v>
          </cell>
          <cell r="D137">
            <v>0</v>
          </cell>
          <cell r="E137">
            <v>0</v>
          </cell>
          <cell r="F137">
            <v>235</v>
          </cell>
          <cell r="G137">
            <v>119</v>
          </cell>
          <cell r="H137">
            <v>86</v>
          </cell>
          <cell r="I137">
            <v>129</v>
          </cell>
        </row>
        <row r="138">
          <cell r="A138" t="str">
            <v>LFARIASY-02501-01</v>
          </cell>
          <cell r="B138">
            <v>0</v>
          </cell>
          <cell r="C138">
            <v>291</v>
          </cell>
          <cell r="D138">
            <v>0</v>
          </cell>
          <cell r="E138">
            <v>0</v>
          </cell>
          <cell r="F138">
            <v>146</v>
          </cell>
          <cell r="G138">
            <v>119</v>
          </cell>
          <cell r="H138">
            <v>86</v>
          </cell>
          <cell r="I138">
            <v>129</v>
          </cell>
        </row>
        <row r="139">
          <cell r="A139" t="str">
            <v>LFARIASY-02506-01</v>
          </cell>
          <cell r="B139">
            <v>1259</v>
          </cell>
          <cell r="C139">
            <v>40</v>
          </cell>
          <cell r="D139">
            <v>0</v>
          </cell>
          <cell r="E139">
            <v>0</v>
          </cell>
          <cell r="F139">
            <v>104</v>
          </cell>
          <cell r="G139">
            <v>0</v>
          </cell>
          <cell r="H139">
            <v>0</v>
          </cell>
          <cell r="I139">
            <v>0</v>
          </cell>
        </row>
        <row r="140">
          <cell r="A140" t="str">
            <v>LFARIASY-02512-01</v>
          </cell>
          <cell r="B140">
            <v>0</v>
          </cell>
          <cell r="C140">
            <v>328</v>
          </cell>
          <cell r="D140">
            <v>80</v>
          </cell>
          <cell r="E140">
            <v>160</v>
          </cell>
          <cell r="F140">
            <v>503</v>
          </cell>
          <cell r="G140">
            <v>196</v>
          </cell>
          <cell r="H140">
            <v>142</v>
          </cell>
          <cell r="I140">
            <v>213</v>
          </cell>
        </row>
        <row r="141">
          <cell r="A141" t="str">
            <v>LFARIASY-02567-01</v>
          </cell>
          <cell r="B141">
            <v>0</v>
          </cell>
          <cell r="C141">
            <v>50</v>
          </cell>
          <cell r="D141">
            <v>0</v>
          </cell>
          <cell r="E141">
            <v>0</v>
          </cell>
          <cell r="F141">
            <v>0</v>
          </cell>
          <cell r="G141">
            <v>0</v>
          </cell>
          <cell r="H141">
            <v>0</v>
          </cell>
          <cell r="I141">
            <v>0</v>
          </cell>
        </row>
        <row r="142">
          <cell r="A142" t="str">
            <v>LFARIASY-02568-03</v>
          </cell>
          <cell r="B142">
            <v>692</v>
          </cell>
          <cell r="C142">
            <v>199</v>
          </cell>
          <cell r="D142">
            <v>0</v>
          </cell>
          <cell r="E142">
            <v>0</v>
          </cell>
          <cell r="F142">
            <v>367</v>
          </cell>
          <cell r="G142">
            <v>249</v>
          </cell>
          <cell r="H142">
            <v>138</v>
          </cell>
          <cell r="I142">
            <v>138</v>
          </cell>
        </row>
        <row r="143">
          <cell r="A143" t="str">
            <v>LFARIASY-02587-02</v>
          </cell>
          <cell r="B143">
            <v>0</v>
          </cell>
          <cell r="C143">
            <v>1943</v>
          </cell>
          <cell r="D143">
            <v>0</v>
          </cell>
          <cell r="E143">
            <v>0</v>
          </cell>
          <cell r="F143">
            <v>900</v>
          </cell>
          <cell r="G143">
            <v>1227</v>
          </cell>
          <cell r="H143">
            <v>1273</v>
          </cell>
          <cell r="I143">
            <v>984</v>
          </cell>
        </row>
        <row r="144">
          <cell r="A144" t="str">
            <v>LFARIASY-02596-01</v>
          </cell>
          <cell r="B144">
            <v>0</v>
          </cell>
          <cell r="C144">
            <v>141</v>
          </cell>
          <cell r="D144">
            <v>0</v>
          </cell>
          <cell r="E144">
            <v>0</v>
          </cell>
          <cell r="F144">
            <v>466</v>
          </cell>
          <cell r="G144">
            <v>289</v>
          </cell>
          <cell r="H144">
            <v>289</v>
          </cell>
          <cell r="I144">
            <v>289</v>
          </cell>
        </row>
        <row r="145">
          <cell r="A145" t="str">
            <v>LFARIASY-02598-02</v>
          </cell>
          <cell r="B145">
            <v>0</v>
          </cell>
          <cell r="C145">
            <v>389</v>
          </cell>
          <cell r="D145">
            <v>0</v>
          </cell>
          <cell r="E145">
            <v>0</v>
          </cell>
          <cell r="F145">
            <v>441</v>
          </cell>
          <cell r="G145">
            <v>289</v>
          </cell>
          <cell r="H145">
            <v>289</v>
          </cell>
          <cell r="I145">
            <v>289</v>
          </cell>
        </row>
        <row r="146">
          <cell r="A146" t="str">
            <v>LFARIASY-02636-05</v>
          </cell>
          <cell r="B146">
            <v>0</v>
          </cell>
          <cell r="C146">
            <v>387</v>
          </cell>
          <cell r="D146">
            <v>0</v>
          </cell>
          <cell r="E146">
            <v>465</v>
          </cell>
          <cell r="F146">
            <v>394</v>
          </cell>
          <cell r="G146">
            <v>249</v>
          </cell>
          <cell r="H146">
            <v>138</v>
          </cell>
          <cell r="I146">
            <v>138</v>
          </cell>
        </row>
        <row r="147">
          <cell r="A147" t="str">
            <v>LFARIASY-02638-05</v>
          </cell>
          <cell r="B147">
            <v>57</v>
          </cell>
          <cell r="C147">
            <v>158</v>
          </cell>
          <cell r="D147">
            <v>66</v>
          </cell>
          <cell r="E147">
            <v>173</v>
          </cell>
          <cell r="F147">
            <v>361</v>
          </cell>
          <cell r="G147">
            <v>249</v>
          </cell>
          <cell r="H147">
            <v>138</v>
          </cell>
          <cell r="I147">
            <v>138</v>
          </cell>
        </row>
        <row r="148">
          <cell r="A148" t="str">
            <v>LFARIASY-02646-07</v>
          </cell>
          <cell r="B148">
            <v>444</v>
          </cell>
          <cell r="C148">
            <v>167</v>
          </cell>
          <cell r="D148">
            <v>0</v>
          </cell>
          <cell r="E148">
            <v>0</v>
          </cell>
          <cell r="F148">
            <v>142</v>
          </cell>
          <cell r="G148">
            <v>0</v>
          </cell>
          <cell r="H148">
            <v>0</v>
          </cell>
          <cell r="I148">
            <v>0</v>
          </cell>
        </row>
        <row r="149">
          <cell r="A149" t="str">
            <v>LFARIASY-02784-02</v>
          </cell>
          <cell r="B149">
            <v>0</v>
          </cell>
          <cell r="C149">
            <v>159</v>
          </cell>
          <cell r="D149">
            <v>0</v>
          </cell>
          <cell r="E149">
            <v>0</v>
          </cell>
          <cell r="F149">
            <v>86</v>
          </cell>
          <cell r="G149">
            <v>9</v>
          </cell>
          <cell r="H149">
            <v>6</v>
          </cell>
          <cell r="I149">
            <v>9</v>
          </cell>
        </row>
        <row r="150">
          <cell r="A150" t="str">
            <v>LFARIASY-02799-02</v>
          </cell>
          <cell r="B150">
            <v>102</v>
          </cell>
          <cell r="C150">
            <v>72</v>
          </cell>
          <cell r="D150">
            <v>0</v>
          </cell>
          <cell r="E150">
            <v>267</v>
          </cell>
          <cell r="F150">
            <v>293</v>
          </cell>
          <cell r="G150">
            <v>249</v>
          </cell>
          <cell r="H150">
            <v>138</v>
          </cell>
          <cell r="I150">
            <v>138</v>
          </cell>
        </row>
        <row r="151">
          <cell r="A151" t="str">
            <v>LFARIASY-02800-01</v>
          </cell>
          <cell r="B151">
            <v>0</v>
          </cell>
          <cell r="C151">
            <v>525</v>
          </cell>
          <cell r="D151">
            <v>0</v>
          </cell>
          <cell r="E151">
            <v>127</v>
          </cell>
          <cell r="F151">
            <v>369</v>
          </cell>
          <cell r="G151">
            <v>249</v>
          </cell>
          <cell r="H151">
            <v>138</v>
          </cell>
          <cell r="I151">
            <v>138</v>
          </cell>
        </row>
        <row r="152">
          <cell r="A152" t="str">
            <v>LFARIASY-02807-03</v>
          </cell>
          <cell r="B152">
            <v>80</v>
          </cell>
          <cell r="C152">
            <v>410</v>
          </cell>
          <cell r="D152">
            <v>0</v>
          </cell>
          <cell r="E152">
            <v>217</v>
          </cell>
          <cell r="F152">
            <v>589</v>
          </cell>
          <cell r="G152">
            <v>249</v>
          </cell>
          <cell r="H152">
            <v>138</v>
          </cell>
          <cell r="I152">
            <v>138</v>
          </cell>
        </row>
        <row r="153">
          <cell r="A153" t="str">
            <v>LFARIASY-02809-03</v>
          </cell>
          <cell r="B153">
            <v>17</v>
          </cell>
          <cell r="C153">
            <v>299</v>
          </cell>
          <cell r="D153">
            <v>0</v>
          </cell>
          <cell r="E153">
            <v>338</v>
          </cell>
          <cell r="F153">
            <v>369</v>
          </cell>
          <cell r="G153">
            <v>249</v>
          </cell>
          <cell r="H153">
            <v>138</v>
          </cell>
          <cell r="I153">
            <v>138</v>
          </cell>
        </row>
        <row r="154">
          <cell r="A154" t="str">
            <v>LFARIASY-02833-02</v>
          </cell>
          <cell r="B154">
            <v>51</v>
          </cell>
          <cell r="C154">
            <v>0</v>
          </cell>
          <cell r="D154">
            <v>0</v>
          </cell>
          <cell r="E154">
            <v>0</v>
          </cell>
          <cell r="F154">
            <v>0</v>
          </cell>
          <cell r="G154">
            <v>0</v>
          </cell>
          <cell r="H154">
            <v>0</v>
          </cell>
          <cell r="I154">
            <v>0</v>
          </cell>
        </row>
        <row r="155">
          <cell r="A155" t="str">
            <v>LFARIASY-02834-03</v>
          </cell>
          <cell r="B155">
            <v>56</v>
          </cell>
          <cell r="C155">
            <v>0</v>
          </cell>
          <cell r="D155">
            <v>0</v>
          </cell>
          <cell r="E155">
            <v>0</v>
          </cell>
          <cell r="F155">
            <v>0</v>
          </cell>
          <cell r="G155">
            <v>0</v>
          </cell>
          <cell r="H155">
            <v>0</v>
          </cell>
          <cell r="I155">
            <v>0</v>
          </cell>
        </row>
        <row r="156">
          <cell r="A156" t="str">
            <v>LFARIASY-02909-01</v>
          </cell>
          <cell r="B156">
            <v>560</v>
          </cell>
          <cell r="C156">
            <v>96</v>
          </cell>
          <cell r="D156">
            <v>0</v>
          </cell>
          <cell r="E156">
            <v>0</v>
          </cell>
          <cell r="F156">
            <v>8</v>
          </cell>
          <cell r="G156">
            <v>0</v>
          </cell>
          <cell r="H156">
            <v>0</v>
          </cell>
          <cell r="I156">
            <v>0</v>
          </cell>
        </row>
        <row r="157">
          <cell r="A157" t="str">
            <v>LFARIASY-02914-01</v>
          </cell>
          <cell r="B157">
            <v>0</v>
          </cell>
          <cell r="C157">
            <v>3059</v>
          </cell>
          <cell r="D157">
            <v>0</v>
          </cell>
          <cell r="E157">
            <v>0</v>
          </cell>
          <cell r="F157">
            <v>0</v>
          </cell>
          <cell r="G157">
            <v>2766</v>
          </cell>
          <cell r="H157">
            <v>1459</v>
          </cell>
          <cell r="I157">
            <v>1817</v>
          </cell>
        </row>
        <row r="158">
          <cell r="A158" t="str">
            <v>LFARIASY-03023-02</v>
          </cell>
          <cell r="B158">
            <v>40</v>
          </cell>
          <cell r="C158">
            <v>1650</v>
          </cell>
          <cell r="D158">
            <v>0</v>
          </cell>
          <cell r="E158">
            <v>0</v>
          </cell>
          <cell r="F158">
            <v>370</v>
          </cell>
          <cell r="G158">
            <v>432</v>
          </cell>
          <cell r="H158">
            <v>510</v>
          </cell>
          <cell r="I158">
            <v>459</v>
          </cell>
        </row>
        <row r="159">
          <cell r="A159" t="str">
            <v>LFARIASY-03033-02</v>
          </cell>
          <cell r="B159">
            <v>0</v>
          </cell>
          <cell r="C159">
            <v>130</v>
          </cell>
          <cell r="D159">
            <v>0</v>
          </cell>
          <cell r="E159">
            <v>55</v>
          </cell>
          <cell r="F159">
            <v>125</v>
          </cell>
          <cell r="G159">
            <v>20</v>
          </cell>
          <cell r="H159">
            <v>20</v>
          </cell>
          <cell r="I159">
            <v>30</v>
          </cell>
        </row>
        <row r="160">
          <cell r="A160" t="str">
            <v>LFARIASY-03034-02</v>
          </cell>
          <cell r="B160">
            <v>0</v>
          </cell>
          <cell r="C160">
            <v>106</v>
          </cell>
          <cell r="D160">
            <v>0</v>
          </cell>
          <cell r="E160">
            <v>0</v>
          </cell>
          <cell r="F160">
            <v>101</v>
          </cell>
          <cell r="G160">
            <v>0</v>
          </cell>
          <cell r="H160">
            <v>0</v>
          </cell>
          <cell r="I160">
            <v>0</v>
          </cell>
        </row>
        <row r="161">
          <cell r="A161" t="str">
            <v>LFARIASY-03034-04</v>
          </cell>
          <cell r="B161">
            <v>0</v>
          </cell>
          <cell r="C161">
            <v>0</v>
          </cell>
          <cell r="D161">
            <v>0</v>
          </cell>
          <cell r="E161">
            <v>0</v>
          </cell>
          <cell r="F161">
            <v>0</v>
          </cell>
          <cell r="G161">
            <v>20</v>
          </cell>
          <cell r="H161">
            <v>20</v>
          </cell>
          <cell r="I161">
            <v>30</v>
          </cell>
        </row>
        <row r="162">
          <cell r="A162" t="str">
            <v>LFARIASY-03123-02</v>
          </cell>
          <cell r="B162">
            <v>549</v>
          </cell>
          <cell r="C162">
            <v>7</v>
          </cell>
          <cell r="D162">
            <v>0</v>
          </cell>
          <cell r="E162">
            <v>0</v>
          </cell>
          <cell r="F162">
            <v>8</v>
          </cell>
          <cell r="G162">
            <v>0</v>
          </cell>
          <cell r="H162">
            <v>0</v>
          </cell>
          <cell r="I162">
            <v>0</v>
          </cell>
        </row>
        <row r="163">
          <cell r="A163" t="str">
            <v>LFARIASY-03124-03</v>
          </cell>
          <cell r="B163">
            <v>436</v>
          </cell>
          <cell r="C163">
            <v>22</v>
          </cell>
          <cell r="D163">
            <v>0</v>
          </cell>
          <cell r="E163">
            <v>0</v>
          </cell>
          <cell r="F163">
            <v>22</v>
          </cell>
          <cell r="G163">
            <v>0</v>
          </cell>
          <cell r="H163">
            <v>0</v>
          </cell>
          <cell r="I163">
            <v>0</v>
          </cell>
        </row>
        <row r="164">
          <cell r="A164" t="str">
            <v>LFARIASY-03125-01</v>
          </cell>
          <cell r="B164">
            <v>534</v>
          </cell>
          <cell r="C164">
            <v>62</v>
          </cell>
          <cell r="D164">
            <v>0</v>
          </cell>
          <cell r="E164">
            <v>0</v>
          </cell>
          <cell r="F164">
            <v>3</v>
          </cell>
          <cell r="G164">
            <v>0</v>
          </cell>
          <cell r="H164">
            <v>0</v>
          </cell>
          <cell r="I164">
            <v>0</v>
          </cell>
        </row>
        <row r="165">
          <cell r="A165" t="str">
            <v>LFARIASY-03126-01</v>
          </cell>
          <cell r="B165">
            <v>495</v>
          </cell>
          <cell r="C165">
            <v>52</v>
          </cell>
          <cell r="D165">
            <v>0</v>
          </cell>
          <cell r="E165">
            <v>0</v>
          </cell>
          <cell r="F165">
            <v>8</v>
          </cell>
          <cell r="G165">
            <v>0</v>
          </cell>
          <cell r="H165">
            <v>0</v>
          </cell>
          <cell r="I165">
            <v>0</v>
          </cell>
        </row>
        <row r="166">
          <cell r="A166" t="str">
            <v>LFARIASY-03211-04</v>
          </cell>
          <cell r="B166">
            <v>0</v>
          </cell>
          <cell r="C166">
            <v>270</v>
          </cell>
          <cell r="D166">
            <v>0</v>
          </cell>
          <cell r="E166">
            <v>1</v>
          </cell>
          <cell r="F166">
            <v>20</v>
          </cell>
          <cell r="G166">
            <v>0</v>
          </cell>
          <cell r="H166">
            <v>0</v>
          </cell>
          <cell r="I166">
            <v>0</v>
          </cell>
        </row>
        <row r="167">
          <cell r="A167" t="str">
            <v>LFARIASY-03211-05</v>
          </cell>
          <cell r="B167">
            <v>0</v>
          </cell>
          <cell r="C167">
            <v>583.65941</v>
          </cell>
          <cell r="D167">
            <v>0</v>
          </cell>
          <cell r="E167">
            <v>1778</v>
          </cell>
          <cell r="F167">
            <v>3484.659394</v>
          </cell>
          <cell r="G167">
            <v>2420</v>
          </cell>
          <cell r="H167">
            <v>2320</v>
          </cell>
          <cell r="I167">
            <v>1320</v>
          </cell>
        </row>
        <row r="168">
          <cell r="A168" t="str">
            <v>LFARIASY-03214-05</v>
          </cell>
          <cell r="B168">
            <v>0</v>
          </cell>
          <cell r="C168">
            <v>436</v>
          </cell>
          <cell r="D168">
            <v>0</v>
          </cell>
          <cell r="E168">
            <v>0</v>
          </cell>
          <cell r="F168">
            <v>3657</v>
          </cell>
          <cell r="G168">
            <v>2420</v>
          </cell>
          <cell r="H168">
            <v>2320</v>
          </cell>
          <cell r="I168">
            <v>1320</v>
          </cell>
        </row>
        <row r="169">
          <cell r="A169" t="str">
            <v>LFARIASY-03214-06</v>
          </cell>
          <cell r="B169">
            <v>0</v>
          </cell>
          <cell r="C169">
            <v>305</v>
          </cell>
          <cell r="D169">
            <v>0</v>
          </cell>
          <cell r="E169">
            <v>0</v>
          </cell>
          <cell r="F169">
            <v>6</v>
          </cell>
          <cell r="G169">
            <v>0</v>
          </cell>
          <cell r="H169">
            <v>0</v>
          </cell>
          <cell r="I169">
            <v>0</v>
          </cell>
        </row>
        <row r="170">
          <cell r="A170" t="str">
            <v>LFARIASY-03214-07</v>
          </cell>
          <cell r="B170">
            <v>0</v>
          </cell>
          <cell r="C170">
            <v>0</v>
          </cell>
          <cell r="D170">
            <v>0</v>
          </cell>
          <cell r="E170">
            <v>2000</v>
          </cell>
          <cell r="F170">
            <v>2667</v>
          </cell>
          <cell r="G170">
            <v>2420</v>
          </cell>
          <cell r="H170">
            <v>2320</v>
          </cell>
          <cell r="I170">
            <v>1320</v>
          </cell>
        </row>
        <row r="171">
          <cell r="A171" t="str">
            <v>LFARIASY-03245-01</v>
          </cell>
          <cell r="B171">
            <v>0</v>
          </cell>
          <cell r="C171">
            <v>500</v>
          </cell>
          <cell r="D171">
            <v>0</v>
          </cell>
          <cell r="E171">
            <v>0</v>
          </cell>
          <cell r="F171">
            <v>1791</v>
          </cell>
          <cell r="G171">
            <v>1770</v>
          </cell>
          <cell r="H171">
            <v>1481</v>
          </cell>
          <cell r="I171">
            <v>1343</v>
          </cell>
        </row>
        <row r="172">
          <cell r="A172" t="str">
            <v>LFARIASY-03245-01-Q</v>
          </cell>
          <cell r="B172">
            <v>0</v>
          </cell>
          <cell r="C172">
            <v>1111</v>
          </cell>
          <cell r="D172">
            <v>0</v>
          </cell>
          <cell r="E172">
            <v>0</v>
          </cell>
          <cell r="F172">
            <v>15</v>
          </cell>
          <cell r="G172">
            <v>0</v>
          </cell>
          <cell r="H172">
            <v>0</v>
          </cell>
          <cell r="I172">
            <v>0</v>
          </cell>
        </row>
        <row r="173">
          <cell r="A173" t="str">
            <v>LFARIASY-03268-05-Q</v>
          </cell>
          <cell r="B173">
            <v>0</v>
          </cell>
          <cell r="C173">
            <v>7</v>
          </cell>
          <cell r="D173">
            <v>0</v>
          </cell>
          <cell r="E173">
            <v>0</v>
          </cell>
          <cell r="F173">
            <v>1</v>
          </cell>
          <cell r="G173">
            <v>0</v>
          </cell>
          <cell r="H173">
            <v>0</v>
          </cell>
          <cell r="I173">
            <v>0</v>
          </cell>
        </row>
        <row r="174">
          <cell r="A174" t="str">
            <v>LFARIASY-03268-07</v>
          </cell>
          <cell r="B174">
            <v>0</v>
          </cell>
          <cell r="C174">
            <v>95</v>
          </cell>
          <cell r="D174">
            <v>0</v>
          </cell>
          <cell r="E174">
            <v>0</v>
          </cell>
          <cell r="F174">
            <v>63</v>
          </cell>
          <cell r="G174">
            <v>0</v>
          </cell>
          <cell r="H174">
            <v>0</v>
          </cell>
          <cell r="I174">
            <v>0</v>
          </cell>
        </row>
        <row r="175">
          <cell r="A175" t="str">
            <v>LFARIASY-03268-07-Q</v>
          </cell>
          <cell r="B175">
            <v>0</v>
          </cell>
          <cell r="C175">
            <v>10</v>
          </cell>
          <cell r="D175">
            <v>0</v>
          </cell>
          <cell r="E175">
            <v>0</v>
          </cell>
          <cell r="F175">
            <v>49</v>
          </cell>
          <cell r="G175">
            <v>0</v>
          </cell>
          <cell r="H175">
            <v>0</v>
          </cell>
          <cell r="I175">
            <v>0</v>
          </cell>
        </row>
        <row r="176">
          <cell r="A176" t="str">
            <v>LFARIASY-03268-08-Q</v>
          </cell>
          <cell r="B176">
            <v>0</v>
          </cell>
          <cell r="C176">
            <v>0</v>
          </cell>
          <cell r="D176">
            <v>0</v>
          </cell>
          <cell r="E176">
            <v>250</v>
          </cell>
          <cell r="F176">
            <v>162</v>
          </cell>
          <cell r="G176">
            <v>392</v>
          </cell>
          <cell r="H176">
            <v>403</v>
          </cell>
          <cell r="I176">
            <v>405</v>
          </cell>
        </row>
        <row r="177">
          <cell r="A177" t="str">
            <v>LFARIASY-03271-01-Q</v>
          </cell>
          <cell r="B177">
            <v>0</v>
          </cell>
          <cell r="C177">
            <v>257</v>
          </cell>
          <cell r="D177">
            <v>0</v>
          </cell>
          <cell r="E177">
            <v>0</v>
          </cell>
          <cell r="F177">
            <v>269</v>
          </cell>
          <cell r="G177">
            <v>392</v>
          </cell>
          <cell r="H177">
            <v>403</v>
          </cell>
          <cell r="I177">
            <v>405</v>
          </cell>
        </row>
        <row r="178">
          <cell r="A178" t="str">
            <v>LFARIASY-03272-01-Q</v>
          </cell>
          <cell r="B178">
            <v>0</v>
          </cell>
          <cell r="C178">
            <v>260</v>
          </cell>
          <cell r="D178">
            <v>0</v>
          </cell>
          <cell r="E178">
            <v>0</v>
          </cell>
          <cell r="F178">
            <v>269</v>
          </cell>
          <cell r="G178">
            <v>392</v>
          </cell>
          <cell r="H178">
            <v>403</v>
          </cell>
          <cell r="I178">
            <v>405</v>
          </cell>
        </row>
        <row r="179">
          <cell r="A179" t="str">
            <v>LFARIASY-03275-04</v>
          </cell>
          <cell r="B179">
            <v>0</v>
          </cell>
          <cell r="C179">
            <v>0</v>
          </cell>
          <cell r="D179">
            <v>0</v>
          </cell>
          <cell r="E179">
            <v>0</v>
          </cell>
          <cell r="F179">
            <v>10396</v>
          </cell>
          <cell r="G179">
            <v>18096</v>
          </cell>
          <cell r="H179">
            <v>27304</v>
          </cell>
          <cell r="I179">
            <v>20472</v>
          </cell>
        </row>
        <row r="180">
          <cell r="A180" t="str">
            <v>LFARIASY-03275-04-Q</v>
          </cell>
          <cell r="B180">
            <v>0</v>
          </cell>
          <cell r="C180">
            <v>18139</v>
          </cell>
          <cell r="D180">
            <v>0</v>
          </cell>
          <cell r="E180">
            <v>0</v>
          </cell>
          <cell r="F180">
            <v>527</v>
          </cell>
          <cell r="G180">
            <v>0</v>
          </cell>
          <cell r="H180">
            <v>0</v>
          </cell>
          <cell r="I180">
            <v>0</v>
          </cell>
        </row>
        <row r="181">
          <cell r="A181" t="str">
            <v>LFARIASY-03296-08-Q</v>
          </cell>
          <cell r="B181">
            <v>0</v>
          </cell>
          <cell r="C181">
            <v>0</v>
          </cell>
          <cell r="D181">
            <v>0</v>
          </cell>
          <cell r="E181">
            <v>136</v>
          </cell>
          <cell r="F181">
            <v>0</v>
          </cell>
          <cell r="G181">
            <v>0</v>
          </cell>
          <cell r="H181">
            <v>0</v>
          </cell>
          <cell r="I181">
            <v>0</v>
          </cell>
        </row>
        <row r="182">
          <cell r="A182" t="str">
            <v>LFARIASY-03296-10-Q</v>
          </cell>
          <cell r="B182">
            <v>0</v>
          </cell>
          <cell r="C182">
            <v>45</v>
          </cell>
          <cell r="D182">
            <v>0</v>
          </cell>
          <cell r="E182">
            <v>0</v>
          </cell>
          <cell r="F182">
            <v>99</v>
          </cell>
          <cell r="G182">
            <v>0</v>
          </cell>
          <cell r="H182">
            <v>0</v>
          </cell>
          <cell r="I182">
            <v>0</v>
          </cell>
        </row>
        <row r="183">
          <cell r="A183" t="str">
            <v>LFARIASY-03296-11-Q</v>
          </cell>
          <cell r="B183">
            <v>0</v>
          </cell>
          <cell r="C183">
            <v>0</v>
          </cell>
          <cell r="D183">
            <v>0</v>
          </cell>
          <cell r="E183">
            <v>0</v>
          </cell>
          <cell r="F183">
            <v>191</v>
          </cell>
          <cell r="G183">
            <v>176</v>
          </cell>
          <cell r="H183">
            <v>176</v>
          </cell>
          <cell r="I183">
            <v>176</v>
          </cell>
        </row>
        <row r="184">
          <cell r="A184" t="str">
            <v>LFARIASY-03297-04</v>
          </cell>
          <cell r="B184">
            <v>0</v>
          </cell>
          <cell r="C184">
            <v>0</v>
          </cell>
          <cell r="D184">
            <v>0</v>
          </cell>
          <cell r="E184">
            <v>45</v>
          </cell>
          <cell r="F184">
            <v>320</v>
          </cell>
          <cell r="G184">
            <v>226</v>
          </cell>
          <cell r="H184">
            <v>176</v>
          </cell>
          <cell r="I184">
            <v>176</v>
          </cell>
        </row>
        <row r="185">
          <cell r="A185" t="str">
            <v>LFARIASY-03297-04-Q</v>
          </cell>
          <cell r="B185">
            <v>0</v>
          </cell>
          <cell r="C185">
            <v>0</v>
          </cell>
          <cell r="D185">
            <v>0</v>
          </cell>
          <cell r="E185">
            <v>100</v>
          </cell>
          <cell r="F185">
            <v>0</v>
          </cell>
          <cell r="G185">
            <v>0</v>
          </cell>
          <cell r="H185">
            <v>0</v>
          </cell>
          <cell r="I185">
            <v>0</v>
          </cell>
        </row>
        <row r="186">
          <cell r="A186" t="str">
            <v>LFARIASY-03298-05-Q</v>
          </cell>
          <cell r="B186">
            <v>0</v>
          </cell>
          <cell r="C186">
            <v>2</v>
          </cell>
          <cell r="D186">
            <v>0</v>
          </cell>
          <cell r="E186">
            <v>0</v>
          </cell>
          <cell r="F186">
            <v>0</v>
          </cell>
          <cell r="G186">
            <v>0</v>
          </cell>
          <cell r="H186">
            <v>0</v>
          </cell>
          <cell r="I186">
            <v>0</v>
          </cell>
        </row>
        <row r="187">
          <cell r="A187" t="str">
            <v>LFARIASY-03298-06</v>
          </cell>
          <cell r="B187">
            <v>0</v>
          </cell>
          <cell r="C187">
            <v>10</v>
          </cell>
          <cell r="D187">
            <v>0</v>
          </cell>
          <cell r="E187">
            <v>0</v>
          </cell>
          <cell r="F187">
            <v>290</v>
          </cell>
          <cell r="G187">
            <v>176</v>
          </cell>
          <cell r="H187">
            <v>176</v>
          </cell>
          <cell r="I187">
            <v>176</v>
          </cell>
        </row>
        <row r="188">
          <cell r="A188" t="str">
            <v>LFARIASY-03298-06-Q</v>
          </cell>
          <cell r="B188">
            <v>0</v>
          </cell>
          <cell r="C188">
            <v>35</v>
          </cell>
          <cell r="D188">
            <v>0</v>
          </cell>
          <cell r="E188">
            <v>100</v>
          </cell>
          <cell r="F188">
            <v>0</v>
          </cell>
          <cell r="G188">
            <v>0</v>
          </cell>
          <cell r="H188">
            <v>0</v>
          </cell>
          <cell r="I188">
            <v>0</v>
          </cell>
        </row>
        <row r="189">
          <cell r="A189" t="str">
            <v>LFARIASY-03299-05-Q</v>
          </cell>
          <cell r="B189">
            <v>0</v>
          </cell>
          <cell r="C189">
            <v>0</v>
          </cell>
          <cell r="D189">
            <v>0</v>
          </cell>
          <cell r="E189">
            <v>0</v>
          </cell>
          <cell r="F189">
            <v>30</v>
          </cell>
          <cell r="G189">
            <v>50</v>
          </cell>
          <cell r="H189">
            <v>0</v>
          </cell>
          <cell r="I189">
            <v>0</v>
          </cell>
        </row>
        <row r="190">
          <cell r="A190" t="str">
            <v>LFARIASY-03300-04-Q</v>
          </cell>
          <cell r="B190">
            <v>0</v>
          </cell>
          <cell r="C190">
            <v>90</v>
          </cell>
          <cell r="D190">
            <v>0</v>
          </cell>
          <cell r="E190">
            <v>0</v>
          </cell>
          <cell r="F190">
            <v>0</v>
          </cell>
          <cell r="G190">
            <v>0</v>
          </cell>
          <cell r="H190">
            <v>0</v>
          </cell>
          <cell r="I190">
            <v>0</v>
          </cell>
        </row>
        <row r="191">
          <cell r="A191" t="str">
            <v>LFARIASY-03300-05</v>
          </cell>
          <cell r="B191">
            <v>0</v>
          </cell>
          <cell r="C191">
            <v>100</v>
          </cell>
          <cell r="D191">
            <v>0</v>
          </cell>
          <cell r="E191">
            <v>0</v>
          </cell>
          <cell r="F191">
            <v>290</v>
          </cell>
          <cell r="G191">
            <v>176</v>
          </cell>
          <cell r="H191">
            <v>176</v>
          </cell>
          <cell r="I191">
            <v>176</v>
          </cell>
        </row>
        <row r="192">
          <cell r="A192" t="str">
            <v>LFARIASY-03300-05-Q</v>
          </cell>
          <cell r="B192">
            <v>0</v>
          </cell>
          <cell r="C192">
            <v>400</v>
          </cell>
          <cell r="D192">
            <v>0</v>
          </cell>
          <cell r="E192">
            <v>0</v>
          </cell>
          <cell r="F192">
            <v>0</v>
          </cell>
          <cell r="G192">
            <v>0</v>
          </cell>
          <cell r="H192">
            <v>0</v>
          </cell>
          <cell r="I192">
            <v>0</v>
          </cell>
        </row>
        <row r="193">
          <cell r="A193" t="str">
            <v>LFARIASY-03305-05</v>
          </cell>
          <cell r="B193">
            <v>0</v>
          </cell>
          <cell r="C193">
            <v>0</v>
          </cell>
          <cell r="D193">
            <v>0</v>
          </cell>
          <cell r="E193">
            <v>0</v>
          </cell>
          <cell r="F193">
            <v>1211</v>
          </cell>
          <cell r="G193">
            <v>1146</v>
          </cell>
          <cell r="H193">
            <v>1005</v>
          </cell>
          <cell r="I193">
            <v>991</v>
          </cell>
        </row>
        <row r="194">
          <cell r="A194" t="str">
            <v>LFARIASY-03305-05-Q</v>
          </cell>
          <cell r="B194">
            <v>0</v>
          </cell>
          <cell r="C194">
            <v>1677</v>
          </cell>
          <cell r="D194">
            <v>0</v>
          </cell>
          <cell r="E194">
            <v>79</v>
          </cell>
          <cell r="F194">
            <v>15</v>
          </cell>
          <cell r="G194">
            <v>0</v>
          </cell>
          <cell r="H194">
            <v>0</v>
          </cell>
          <cell r="I194">
            <v>0</v>
          </cell>
        </row>
        <row r="195">
          <cell r="A195" t="str">
            <v>LFARIASY-03316-01-Q</v>
          </cell>
          <cell r="B195">
            <v>0</v>
          </cell>
          <cell r="C195">
            <v>1562</v>
          </cell>
          <cell r="D195">
            <v>0</v>
          </cell>
          <cell r="E195">
            <v>0</v>
          </cell>
          <cell r="F195">
            <v>698</v>
          </cell>
          <cell r="G195">
            <v>720</v>
          </cell>
          <cell r="H195">
            <v>504</v>
          </cell>
          <cell r="I195">
            <v>668</v>
          </cell>
        </row>
        <row r="196">
          <cell r="A196" t="str">
            <v>LFARIASY-03328-02</v>
          </cell>
          <cell r="B196">
            <v>76</v>
          </cell>
          <cell r="C196">
            <v>953</v>
          </cell>
          <cell r="D196">
            <v>0</v>
          </cell>
          <cell r="E196">
            <v>0</v>
          </cell>
          <cell r="F196">
            <v>472</v>
          </cell>
          <cell r="G196">
            <v>303</v>
          </cell>
          <cell r="H196">
            <v>292</v>
          </cell>
          <cell r="I196">
            <v>168</v>
          </cell>
        </row>
        <row r="197">
          <cell r="A197" t="str">
            <v>LFARIASY-03342-05</v>
          </cell>
          <cell r="B197">
            <v>0</v>
          </cell>
          <cell r="C197">
            <v>758</v>
          </cell>
          <cell r="D197">
            <v>0</v>
          </cell>
          <cell r="E197">
            <v>237</v>
          </cell>
          <cell r="F197">
            <v>206</v>
          </cell>
          <cell r="G197">
            <v>110</v>
          </cell>
          <cell r="H197">
            <v>80</v>
          </cell>
          <cell r="I197">
            <v>120</v>
          </cell>
        </row>
        <row r="198">
          <cell r="A198" t="str">
            <v>LFARIASY-03362-01</v>
          </cell>
          <cell r="B198">
            <v>0</v>
          </cell>
          <cell r="C198">
            <v>159</v>
          </cell>
          <cell r="D198">
            <v>0</v>
          </cell>
          <cell r="E198">
            <v>0</v>
          </cell>
          <cell r="F198">
            <v>199</v>
          </cell>
          <cell r="G198">
            <v>66</v>
          </cell>
          <cell r="H198">
            <v>48</v>
          </cell>
          <cell r="I198">
            <v>72</v>
          </cell>
        </row>
        <row r="199">
          <cell r="A199" t="str">
            <v>LFARIASY-03410-04</v>
          </cell>
          <cell r="B199">
            <v>0</v>
          </cell>
          <cell r="C199">
            <v>0</v>
          </cell>
          <cell r="D199">
            <v>0</v>
          </cell>
          <cell r="E199">
            <v>0</v>
          </cell>
          <cell r="F199">
            <v>1125</v>
          </cell>
          <cell r="G199">
            <v>2082</v>
          </cell>
          <cell r="H199">
            <v>3302</v>
          </cell>
          <cell r="I199">
            <v>2442</v>
          </cell>
        </row>
        <row r="200">
          <cell r="A200" t="str">
            <v>LFARIASY-03410-04-Q</v>
          </cell>
          <cell r="B200">
            <v>0</v>
          </cell>
          <cell r="C200">
            <v>1498</v>
          </cell>
          <cell r="D200">
            <v>0</v>
          </cell>
          <cell r="E200">
            <v>500</v>
          </cell>
          <cell r="F200">
            <v>71</v>
          </cell>
          <cell r="G200">
            <v>0</v>
          </cell>
          <cell r="H200">
            <v>0</v>
          </cell>
          <cell r="I200">
            <v>0</v>
          </cell>
        </row>
        <row r="201">
          <cell r="A201" t="str">
            <v>LFARIASY-03413-07</v>
          </cell>
          <cell r="B201">
            <v>0</v>
          </cell>
          <cell r="C201">
            <v>0</v>
          </cell>
          <cell r="D201">
            <v>0</v>
          </cell>
          <cell r="E201">
            <v>0</v>
          </cell>
          <cell r="F201">
            <v>1125</v>
          </cell>
          <cell r="G201">
            <v>2082</v>
          </cell>
          <cell r="H201">
            <v>3302</v>
          </cell>
          <cell r="I201">
            <v>2442</v>
          </cell>
        </row>
        <row r="202">
          <cell r="A202" t="str">
            <v>LFARIASY-03413-07-Q</v>
          </cell>
          <cell r="B202">
            <v>0</v>
          </cell>
          <cell r="C202">
            <v>1518</v>
          </cell>
          <cell r="D202">
            <v>0</v>
          </cell>
          <cell r="E202">
            <v>500</v>
          </cell>
          <cell r="F202">
            <v>66</v>
          </cell>
          <cell r="G202">
            <v>0</v>
          </cell>
          <cell r="H202">
            <v>0</v>
          </cell>
          <cell r="I202">
            <v>0</v>
          </cell>
        </row>
        <row r="203">
          <cell r="A203" t="str">
            <v>LFARIASY-03420-05</v>
          </cell>
          <cell r="B203">
            <v>0</v>
          </cell>
          <cell r="C203">
            <v>0</v>
          </cell>
          <cell r="D203">
            <v>0</v>
          </cell>
          <cell r="E203">
            <v>0</v>
          </cell>
          <cell r="F203">
            <v>1125</v>
          </cell>
          <cell r="G203">
            <v>2082</v>
          </cell>
          <cell r="H203">
            <v>3302</v>
          </cell>
          <cell r="I203">
            <v>2442</v>
          </cell>
        </row>
        <row r="204">
          <cell r="A204" t="str">
            <v>LFARIASY-03420-05-Q</v>
          </cell>
          <cell r="B204">
            <v>0</v>
          </cell>
          <cell r="C204">
            <v>2018</v>
          </cell>
          <cell r="D204">
            <v>0</v>
          </cell>
          <cell r="E204">
            <v>0</v>
          </cell>
          <cell r="F204">
            <v>66</v>
          </cell>
          <cell r="G204">
            <v>0</v>
          </cell>
          <cell r="H204">
            <v>0</v>
          </cell>
          <cell r="I204">
            <v>0</v>
          </cell>
        </row>
        <row r="205">
          <cell r="A205" t="str">
            <v>LFARIASY-03426-01</v>
          </cell>
          <cell r="B205">
            <v>0</v>
          </cell>
          <cell r="C205">
            <v>3500</v>
          </cell>
          <cell r="D205">
            <v>0</v>
          </cell>
          <cell r="E205">
            <v>2500</v>
          </cell>
          <cell r="F205">
            <v>5220</v>
          </cell>
          <cell r="G205">
            <v>3168</v>
          </cell>
          <cell r="H205">
            <v>3168</v>
          </cell>
          <cell r="I205">
            <v>3168</v>
          </cell>
        </row>
        <row r="206">
          <cell r="A206" t="str">
            <v>LFARIASY-03446-01</v>
          </cell>
          <cell r="B206">
            <v>0</v>
          </cell>
          <cell r="C206">
            <v>303</v>
          </cell>
          <cell r="D206">
            <v>0</v>
          </cell>
          <cell r="E206">
            <v>0</v>
          </cell>
          <cell r="F206">
            <v>131</v>
          </cell>
          <cell r="G206">
            <v>110</v>
          </cell>
          <cell r="H206">
            <v>80</v>
          </cell>
          <cell r="I206">
            <v>120</v>
          </cell>
        </row>
        <row r="207">
          <cell r="A207" t="str">
            <v>LFARIASY-03455-07</v>
          </cell>
          <cell r="B207">
            <v>0</v>
          </cell>
          <cell r="C207">
            <v>46</v>
          </cell>
          <cell r="D207">
            <v>0</v>
          </cell>
          <cell r="E207">
            <v>500</v>
          </cell>
          <cell r="F207">
            <v>349</v>
          </cell>
          <cell r="G207">
            <v>303</v>
          </cell>
          <cell r="H207">
            <v>292</v>
          </cell>
          <cell r="I207">
            <v>168</v>
          </cell>
        </row>
        <row r="208">
          <cell r="A208" t="str">
            <v>LFARIASY-03457-02</v>
          </cell>
          <cell r="B208">
            <v>113</v>
          </cell>
          <cell r="C208">
            <v>780</v>
          </cell>
          <cell r="D208">
            <v>0</v>
          </cell>
          <cell r="E208">
            <v>0</v>
          </cell>
          <cell r="F208">
            <v>356</v>
          </cell>
          <cell r="G208">
            <v>303</v>
          </cell>
          <cell r="H208">
            <v>292</v>
          </cell>
          <cell r="I208">
            <v>168</v>
          </cell>
        </row>
        <row r="209">
          <cell r="A209" t="str">
            <v>LFARIASY-03458-02</v>
          </cell>
          <cell r="B209">
            <v>0</v>
          </cell>
          <cell r="C209">
            <v>0</v>
          </cell>
          <cell r="D209">
            <v>0</v>
          </cell>
          <cell r="E209">
            <v>500</v>
          </cell>
          <cell r="F209">
            <v>328</v>
          </cell>
          <cell r="G209">
            <v>303</v>
          </cell>
          <cell r="H209">
            <v>292</v>
          </cell>
          <cell r="I209">
            <v>168</v>
          </cell>
        </row>
        <row r="210">
          <cell r="A210" t="str">
            <v>LFARIASY-03459-02</v>
          </cell>
          <cell r="B210">
            <v>0</v>
          </cell>
          <cell r="C210">
            <v>307</v>
          </cell>
          <cell r="D210">
            <v>0</v>
          </cell>
          <cell r="E210">
            <v>500</v>
          </cell>
          <cell r="F210">
            <v>517</v>
          </cell>
          <cell r="G210">
            <v>303</v>
          </cell>
          <cell r="H210">
            <v>292</v>
          </cell>
          <cell r="I210">
            <v>168</v>
          </cell>
        </row>
        <row r="211">
          <cell r="A211" t="str">
            <v>LFARIASY-03478-07</v>
          </cell>
          <cell r="B211">
            <v>0</v>
          </cell>
          <cell r="C211">
            <v>48</v>
          </cell>
          <cell r="D211">
            <v>0</v>
          </cell>
          <cell r="E211">
            <v>0</v>
          </cell>
          <cell r="F211">
            <v>0</v>
          </cell>
          <cell r="G211">
            <v>0</v>
          </cell>
          <cell r="H211">
            <v>0</v>
          </cell>
          <cell r="I211">
            <v>0</v>
          </cell>
        </row>
        <row r="212">
          <cell r="A212" t="str">
            <v>LFARIASY-03484-04</v>
          </cell>
          <cell r="B212">
            <v>0</v>
          </cell>
          <cell r="C212">
            <v>52</v>
          </cell>
          <cell r="D212">
            <v>0</v>
          </cell>
          <cell r="E212">
            <v>255</v>
          </cell>
          <cell r="F212">
            <v>131</v>
          </cell>
          <cell r="G212">
            <v>110</v>
          </cell>
          <cell r="H212">
            <v>80</v>
          </cell>
          <cell r="I212">
            <v>120</v>
          </cell>
        </row>
        <row r="213">
          <cell r="A213" t="str">
            <v>LFARIASY-03491-02</v>
          </cell>
          <cell r="B213">
            <v>0</v>
          </cell>
          <cell r="C213">
            <v>4157</v>
          </cell>
          <cell r="D213">
            <v>0</v>
          </cell>
          <cell r="E213">
            <v>2000</v>
          </cell>
          <cell r="F213">
            <v>2086</v>
          </cell>
          <cell r="G213">
            <v>3045</v>
          </cell>
          <cell r="H213">
            <v>2301</v>
          </cell>
          <cell r="I213">
            <v>2470</v>
          </cell>
        </row>
        <row r="214">
          <cell r="A214" t="str">
            <v>LFARIASY-03493-01</v>
          </cell>
          <cell r="B214">
            <v>680</v>
          </cell>
          <cell r="C214">
            <v>305</v>
          </cell>
          <cell r="D214">
            <v>0</v>
          </cell>
          <cell r="E214">
            <v>0</v>
          </cell>
          <cell r="F214">
            <v>0</v>
          </cell>
          <cell r="G214">
            <v>0</v>
          </cell>
          <cell r="H214">
            <v>0</v>
          </cell>
          <cell r="I214">
            <v>0</v>
          </cell>
        </row>
        <row r="215">
          <cell r="A215" t="str">
            <v>LFARIASY-03503-04-Q</v>
          </cell>
          <cell r="B215">
            <v>0</v>
          </cell>
          <cell r="C215">
            <v>84</v>
          </cell>
          <cell r="D215">
            <v>0</v>
          </cell>
          <cell r="E215">
            <v>0</v>
          </cell>
          <cell r="F215">
            <v>0</v>
          </cell>
          <cell r="G215">
            <v>0</v>
          </cell>
          <cell r="H215">
            <v>0</v>
          </cell>
          <cell r="I215">
            <v>0</v>
          </cell>
        </row>
        <row r="216">
          <cell r="A216" t="str">
            <v>LFARIASY-03503-05</v>
          </cell>
          <cell r="B216">
            <v>0</v>
          </cell>
          <cell r="C216">
            <v>500</v>
          </cell>
          <cell r="D216">
            <v>0</v>
          </cell>
          <cell r="E216">
            <v>0</v>
          </cell>
          <cell r="F216">
            <v>290</v>
          </cell>
          <cell r="G216">
            <v>176</v>
          </cell>
          <cell r="H216">
            <v>176</v>
          </cell>
          <cell r="I216">
            <v>176</v>
          </cell>
        </row>
        <row r="217">
          <cell r="A217" t="str">
            <v>LFARIASY-03515-01</v>
          </cell>
          <cell r="B217">
            <v>37</v>
          </cell>
          <cell r="C217">
            <v>238</v>
          </cell>
          <cell r="D217">
            <v>0</v>
          </cell>
          <cell r="E217">
            <v>0</v>
          </cell>
          <cell r="F217">
            <v>140</v>
          </cell>
          <cell r="G217">
            <v>9</v>
          </cell>
          <cell r="H217">
            <v>6</v>
          </cell>
          <cell r="I217">
            <v>9</v>
          </cell>
        </row>
        <row r="218">
          <cell r="A218" t="str">
            <v>LFARIASY-03569-03-Q</v>
          </cell>
          <cell r="B218">
            <v>1000</v>
          </cell>
          <cell r="C218">
            <v>0</v>
          </cell>
          <cell r="D218">
            <v>0</v>
          </cell>
          <cell r="E218">
            <v>0</v>
          </cell>
          <cell r="F218">
            <v>0</v>
          </cell>
          <cell r="G218">
            <v>0</v>
          </cell>
          <cell r="H218">
            <v>0</v>
          </cell>
          <cell r="I218">
            <v>0</v>
          </cell>
        </row>
        <row r="219">
          <cell r="A219" t="str">
            <v>LFARIASY-03579-03-Q</v>
          </cell>
          <cell r="B219">
            <v>0</v>
          </cell>
          <cell r="C219">
            <v>265</v>
          </cell>
          <cell r="D219">
            <v>0</v>
          </cell>
          <cell r="E219">
            <v>100</v>
          </cell>
          <cell r="F219">
            <v>370</v>
          </cell>
          <cell r="G219">
            <v>432</v>
          </cell>
          <cell r="H219">
            <v>510</v>
          </cell>
          <cell r="I219">
            <v>459</v>
          </cell>
        </row>
        <row r="220">
          <cell r="A220" t="str">
            <v>LFARIASY-03586-01-Q</v>
          </cell>
          <cell r="B220">
            <v>0</v>
          </cell>
          <cell r="C220">
            <v>0</v>
          </cell>
          <cell r="D220">
            <v>0</v>
          </cell>
          <cell r="E220">
            <v>0</v>
          </cell>
          <cell r="F220">
            <v>0</v>
          </cell>
          <cell r="G220">
            <v>0</v>
          </cell>
          <cell r="H220">
            <v>240</v>
          </cell>
          <cell r="I220">
            <v>800</v>
          </cell>
        </row>
        <row r="221">
          <cell r="A221" t="str">
            <v>LFARIASY-03605-01-Q</v>
          </cell>
          <cell r="B221">
            <v>0</v>
          </cell>
          <cell r="C221">
            <v>0</v>
          </cell>
          <cell r="D221">
            <v>0</v>
          </cell>
          <cell r="E221">
            <v>0</v>
          </cell>
          <cell r="F221">
            <v>358</v>
          </cell>
          <cell r="G221">
            <v>2554</v>
          </cell>
          <cell r="H221">
            <v>1246</v>
          </cell>
          <cell r="I221">
            <v>1354</v>
          </cell>
        </row>
        <row r="222">
          <cell r="A222" t="str">
            <v>LFARIASY-03629-07</v>
          </cell>
          <cell r="B222">
            <v>0</v>
          </cell>
          <cell r="C222">
            <v>0</v>
          </cell>
          <cell r="D222">
            <v>0</v>
          </cell>
          <cell r="E222">
            <v>179</v>
          </cell>
          <cell r="F222">
            <v>0</v>
          </cell>
          <cell r="G222">
            <v>1190</v>
          </cell>
          <cell r="H222">
            <v>801</v>
          </cell>
          <cell r="I222">
            <v>830</v>
          </cell>
        </row>
        <row r="223">
          <cell r="A223" t="str">
            <v>LFARIASY-03630-03</v>
          </cell>
          <cell r="B223">
            <v>0</v>
          </cell>
          <cell r="C223">
            <v>0</v>
          </cell>
          <cell r="D223">
            <v>0</v>
          </cell>
          <cell r="E223">
            <v>995</v>
          </cell>
          <cell r="F223">
            <v>0</v>
          </cell>
          <cell r="G223">
            <v>1190</v>
          </cell>
          <cell r="H223">
            <v>801</v>
          </cell>
          <cell r="I223">
            <v>830</v>
          </cell>
        </row>
        <row r="224">
          <cell r="A224" t="str">
            <v>LFARIASY-03634-01-Q</v>
          </cell>
          <cell r="B224">
            <v>0</v>
          </cell>
          <cell r="C224">
            <v>0</v>
          </cell>
          <cell r="D224">
            <v>0</v>
          </cell>
          <cell r="E224">
            <v>0</v>
          </cell>
          <cell r="F224">
            <v>44</v>
          </cell>
          <cell r="G224">
            <v>160</v>
          </cell>
          <cell r="H224">
            <v>940</v>
          </cell>
          <cell r="I224">
            <v>384</v>
          </cell>
        </row>
        <row r="225">
          <cell r="A225" t="str">
            <v>LFARIASY-03647-08</v>
          </cell>
          <cell r="B225">
            <v>0</v>
          </cell>
          <cell r="C225">
            <v>0</v>
          </cell>
          <cell r="D225">
            <v>0</v>
          </cell>
          <cell r="E225">
            <v>648</v>
          </cell>
          <cell r="F225">
            <v>0</v>
          </cell>
          <cell r="G225">
            <v>238</v>
          </cell>
          <cell r="H225">
            <v>72</v>
          </cell>
          <cell r="I225">
            <v>90</v>
          </cell>
        </row>
        <row r="226">
          <cell r="A226" t="str">
            <v>LFARIASY-03648-03</v>
          </cell>
          <cell r="B226">
            <v>0</v>
          </cell>
          <cell r="C226">
            <v>720</v>
          </cell>
          <cell r="D226">
            <v>0</v>
          </cell>
          <cell r="E226">
            <v>0</v>
          </cell>
          <cell r="F226">
            <v>0</v>
          </cell>
          <cell r="G226">
            <v>238</v>
          </cell>
          <cell r="H226">
            <v>72</v>
          </cell>
          <cell r="I226">
            <v>90</v>
          </cell>
        </row>
        <row r="227">
          <cell r="A227" t="str">
            <v>LFARIASY-03674-09</v>
          </cell>
          <cell r="B227">
            <v>0</v>
          </cell>
          <cell r="C227">
            <v>970</v>
          </cell>
          <cell r="D227">
            <v>0</v>
          </cell>
          <cell r="E227">
            <v>0</v>
          </cell>
          <cell r="F227">
            <v>1790</v>
          </cell>
          <cell r="G227">
            <v>1298</v>
          </cell>
          <cell r="H227">
            <v>1298</v>
          </cell>
          <cell r="I227">
            <v>1298</v>
          </cell>
        </row>
        <row r="228">
          <cell r="A228" t="str">
            <v>LFARIASY-03675-08</v>
          </cell>
          <cell r="B228">
            <v>0</v>
          </cell>
          <cell r="C228">
            <v>0</v>
          </cell>
          <cell r="D228">
            <v>0</v>
          </cell>
          <cell r="E228">
            <v>0</v>
          </cell>
          <cell r="F228">
            <v>93</v>
          </cell>
          <cell r="G228">
            <v>780</v>
          </cell>
          <cell r="H228">
            <v>390</v>
          </cell>
          <cell r="I228">
            <v>585</v>
          </cell>
        </row>
        <row r="229">
          <cell r="A229" t="str">
            <v>LFARIASY-03677-08</v>
          </cell>
          <cell r="B229">
            <v>0</v>
          </cell>
          <cell r="C229">
            <v>978</v>
          </cell>
          <cell r="D229">
            <v>0</v>
          </cell>
          <cell r="E229">
            <v>0</v>
          </cell>
          <cell r="F229">
            <v>1698</v>
          </cell>
          <cell r="G229">
            <v>1298</v>
          </cell>
          <cell r="H229">
            <v>1298</v>
          </cell>
          <cell r="I229">
            <v>1298</v>
          </cell>
        </row>
        <row r="230">
          <cell r="A230" t="str">
            <v>LFARIASY-03682-01</v>
          </cell>
          <cell r="B230">
            <v>0</v>
          </cell>
          <cell r="C230">
            <v>1977</v>
          </cell>
          <cell r="D230">
            <v>0</v>
          </cell>
          <cell r="E230">
            <v>500</v>
          </cell>
          <cell r="F230">
            <v>1788</v>
          </cell>
          <cell r="G230">
            <v>1320</v>
          </cell>
          <cell r="H230">
            <v>1314</v>
          </cell>
          <cell r="I230">
            <v>1322</v>
          </cell>
        </row>
        <row r="231">
          <cell r="A231" t="str">
            <v>LFARIASY-03691-07</v>
          </cell>
          <cell r="B231">
            <v>0</v>
          </cell>
          <cell r="C231">
            <v>0</v>
          </cell>
          <cell r="D231">
            <v>0</v>
          </cell>
          <cell r="E231">
            <v>515</v>
          </cell>
          <cell r="F231">
            <v>0</v>
          </cell>
          <cell r="G231">
            <v>1326</v>
          </cell>
          <cell r="H231">
            <v>598</v>
          </cell>
          <cell r="I231">
            <v>897</v>
          </cell>
        </row>
        <row r="232">
          <cell r="A232" t="str">
            <v>LFARIASY-03692-03</v>
          </cell>
          <cell r="B232">
            <v>0</v>
          </cell>
          <cell r="C232">
            <v>0</v>
          </cell>
          <cell r="D232">
            <v>0</v>
          </cell>
          <cell r="E232">
            <v>515</v>
          </cell>
          <cell r="F232">
            <v>0</v>
          </cell>
          <cell r="G232">
            <v>1326</v>
          </cell>
          <cell r="H232">
            <v>598</v>
          </cell>
          <cell r="I232">
            <v>897</v>
          </cell>
        </row>
        <row r="233">
          <cell r="A233" t="str">
            <v>LFARIASY-03699-05</v>
          </cell>
          <cell r="B233">
            <v>0</v>
          </cell>
          <cell r="C233">
            <v>5439</v>
          </cell>
          <cell r="D233">
            <v>0</v>
          </cell>
          <cell r="E233">
            <v>0</v>
          </cell>
          <cell r="F233">
            <v>3774</v>
          </cell>
          <cell r="G233">
            <v>2420</v>
          </cell>
          <cell r="H233">
            <v>2320</v>
          </cell>
          <cell r="I233">
            <v>1320</v>
          </cell>
        </row>
        <row r="234">
          <cell r="A234" t="str">
            <v>LFARIASY-03712-06</v>
          </cell>
          <cell r="B234">
            <v>0</v>
          </cell>
          <cell r="C234">
            <v>0</v>
          </cell>
          <cell r="D234">
            <v>0</v>
          </cell>
          <cell r="E234">
            <v>235</v>
          </cell>
          <cell r="F234">
            <v>0</v>
          </cell>
          <cell r="G234">
            <v>250</v>
          </cell>
          <cell r="H234">
            <v>60</v>
          </cell>
          <cell r="I234">
            <v>90</v>
          </cell>
        </row>
        <row r="235">
          <cell r="A235" t="str">
            <v>LFARIASY-03714-03</v>
          </cell>
          <cell r="B235">
            <v>0</v>
          </cell>
          <cell r="C235">
            <v>0</v>
          </cell>
          <cell r="D235">
            <v>0</v>
          </cell>
          <cell r="E235">
            <v>200</v>
          </cell>
          <cell r="F235">
            <v>0</v>
          </cell>
          <cell r="G235">
            <v>250</v>
          </cell>
          <cell r="H235">
            <v>60</v>
          </cell>
          <cell r="I235">
            <v>90</v>
          </cell>
        </row>
        <row r="236">
          <cell r="A236" t="str">
            <v>LFARIASY-03721-01-Q</v>
          </cell>
          <cell r="B236">
            <v>0</v>
          </cell>
          <cell r="C236">
            <v>0</v>
          </cell>
          <cell r="D236">
            <v>0</v>
          </cell>
          <cell r="E236">
            <v>0</v>
          </cell>
          <cell r="F236">
            <v>62</v>
          </cell>
          <cell r="G236">
            <v>366</v>
          </cell>
          <cell r="H236">
            <v>230</v>
          </cell>
          <cell r="I236">
            <v>345</v>
          </cell>
        </row>
        <row r="237">
          <cell r="A237" t="str">
            <v>LFARIASY-03750-04</v>
          </cell>
          <cell r="B237">
            <v>0</v>
          </cell>
          <cell r="C237">
            <v>0</v>
          </cell>
          <cell r="D237">
            <v>0</v>
          </cell>
          <cell r="E237">
            <v>0</v>
          </cell>
          <cell r="F237">
            <v>1125</v>
          </cell>
          <cell r="G237">
            <v>2082</v>
          </cell>
          <cell r="H237">
            <v>3302</v>
          </cell>
          <cell r="I237">
            <v>2442</v>
          </cell>
        </row>
        <row r="238">
          <cell r="A238" t="str">
            <v>LFARIASY-03750-04-Q</v>
          </cell>
          <cell r="B238">
            <v>0</v>
          </cell>
          <cell r="C238">
            <v>1483</v>
          </cell>
          <cell r="D238">
            <v>0</v>
          </cell>
          <cell r="E238">
            <v>0</v>
          </cell>
          <cell r="F238">
            <v>39</v>
          </cell>
          <cell r="G238">
            <v>0</v>
          </cell>
          <cell r="H238">
            <v>0</v>
          </cell>
          <cell r="I238">
            <v>0</v>
          </cell>
        </row>
        <row r="239">
          <cell r="A239" t="str">
            <v>LFARIASY-03757-05-Q</v>
          </cell>
          <cell r="B239">
            <v>0</v>
          </cell>
          <cell r="C239">
            <v>0</v>
          </cell>
          <cell r="D239">
            <v>0</v>
          </cell>
          <cell r="E239">
            <v>0</v>
          </cell>
          <cell r="F239">
            <v>22</v>
          </cell>
          <cell r="G239">
            <v>80</v>
          </cell>
          <cell r="H239">
            <v>470</v>
          </cell>
          <cell r="I239">
            <v>192</v>
          </cell>
        </row>
        <row r="240">
          <cell r="A240" t="str">
            <v>LFARIASY-03758-08</v>
          </cell>
          <cell r="B240">
            <v>0</v>
          </cell>
          <cell r="C240">
            <v>54</v>
          </cell>
          <cell r="D240">
            <v>0</v>
          </cell>
          <cell r="E240">
            <v>0</v>
          </cell>
          <cell r="F240">
            <v>31</v>
          </cell>
          <cell r="G240">
            <v>22</v>
          </cell>
          <cell r="H240">
            <v>16</v>
          </cell>
          <cell r="I240">
            <v>24</v>
          </cell>
        </row>
        <row r="241">
          <cell r="A241" t="str">
            <v>LFARIASY-03759-05</v>
          </cell>
          <cell r="B241">
            <v>0</v>
          </cell>
          <cell r="C241">
            <v>304</v>
          </cell>
          <cell r="D241">
            <v>0</v>
          </cell>
          <cell r="E241">
            <v>480</v>
          </cell>
          <cell r="F241">
            <v>31</v>
          </cell>
          <cell r="G241">
            <v>22</v>
          </cell>
          <cell r="H241">
            <v>16</v>
          </cell>
          <cell r="I241">
            <v>24</v>
          </cell>
        </row>
        <row r="242">
          <cell r="A242" t="str">
            <v>LFARIASY-03760-06</v>
          </cell>
          <cell r="B242">
            <v>0</v>
          </cell>
          <cell r="C242">
            <v>304</v>
          </cell>
          <cell r="D242">
            <v>0</v>
          </cell>
          <cell r="E242">
            <v>480</v>
          </cell>
          <cell r="F242">
            <v>31</v>
          </cell>
          <cell r="G242">
            <v>22</v>
          </cell>
          <cell r="H242">
            <v>16</v>
          </cell>
          <cell r="I242">
            <v>24</v>
          </cell>
        </row>
        <row r="243">
          <cell r="A243" t="str">
            <v>LFARIASY-03761-03-Q</v>
          </cell>
          <cell r="B243">
            <v>0</v>
          </cell>
          <cell r="C243">
            <v>0</v>
          </cell>
          <cell r="D243">
            <v>0</v>
          </cell>
          <cell r="E243">
            <v>0</v>
          </cell>
          <cell r="F243">
            <v>22</v>
          </cell>
          <cell r="G243">
            <v>80</v>
          </cell>
          <cell r="H243">
            <v>470</v>
          </cell>
          <cell r="I243">
            <v>192</v>
          </cell>
        </row>
        <row r="244">
          <cell r="A244" t="str">
            <v>LFARIASY-03768-03</v>
          </cell>
          <cell r="B244">
            <v>760</v>
          </cell>
          <cell r="C244">
            <v>224</v>
          </cell>
          <cell r="D244">
            <v>0</v>
          </cell>
          <cell r="E244">
            <v>0</v>
          </cell>
          <cell r="F244">
            <v>0</v>
          </cell>
          <cell r="G244">
            <v>0</v>
          </cell>
          <cell r="H244">
            <v>0</v>
          </cell>
          <cell r="I244">
            <v>0</v>
          </cell>
        </row>
        <row r="245">
          <cell r="A245" t="str">
            <v>LFARIASY-03768-04</v>
          </cell>
          <cell r="B245">
            <v>0</v>
          </cell>
          <cell r="C245">
            <v>0</v>
          </cell>
          <cell r="D245">
            <v>0</v>
          </cell>
          <cell r="E245">
            <v>0</v>
          </cell>
          <cell r="F245">
            <v>438</v>
          </cell>
          <cell r="G245">
            <v>1426</v>
          </cell>
          <cell r="H245">
            <v>938</v>
          </cell>
          <cell r="I245">
            <v>990</v>
          </cell>
        </row>
        <row r="246">
          <cell r="A246" t="str">
            <v>LFARIASY-03792-05-Q</v>
          </cell>
          <cell r="B246">
            <v>0</v>
          </cell>
          <cell r="C246">
            <v>0</v>
          </cell>
          <cell r="D246">
            <v>0</v>
          </cell>
          <cell r="E246">
            <v>0</v>
          </cell>
          <cell r="F246">
            <v>0</v>
          </cell>
          <cell r="G246">
            <v>0</v>
          </cell>
          <cell r="H246">
            <v>0</v>
          </cell>
          <cell r="I246">
            <v>0</v>
          </cell>
        </row>
        <row r="247">
          <cell r="A247" t="str">
            <v>LFARIASY-03792-06-Q</v>
          </cell>
          <cell r="B247">
            <v>0</v>
          </cell>
          <cell r="C247">
            <v>1318</v>
          </cell>
          <cell r="D247">
            <v>0</v>
          </cell>
          <cell r="E247">
            <v>0</v>
          </cell>
          <cell r="F247">
            <v>424</v>
          </cell>
          <cell r="G247">
            <v>0</v>
          </cell>
          <cell r="H247">
            <v>0</v>
          </cell>
          <cell r="I247">
            <v>0</v>
          </cell>
        </row>
        <row r="248">
          <cell r="A248" t="str">
            <v>LFARIASY-03792-07-Q</v>
          </cell>
          <cell r="B248">
            <v>0</v>
          </cell>
          <cell r="C248">
            <v>0</v>
          </cell>
          <cell r="D248">
            <v>0</v>
          </cell>
          <cell r="E248">
            <v>0</v>
          </cell>
          <cell r="F248">
            <v>766</v>
          </cell>
          <cell r="G248">
            <v>2082</v>
          </cell>
          <cell r="H248">
            <v>3066</v>
          </cell>
          <cell r="I248">
            <v>2442</v>
          </cell>
        </row>
        <row r="249">
          <cell r="A249" t="str">
            <v>LFARIASY-03834-03-Q</v>
          </cell>
          <cell r="B249">
            <v>0</v>
          </cell>
          <cell r="C249">
            <v>715</v>
          </cell>
          <cell r="D249">
            <v>0</v>
          </cell>
          <cell r="E249">
            <v>0</v>
          </cell>
          <cell r="F249">
            <v>584</v>
          </cell>
          <cell r="G249">
            <v>652</v>
          </cell>
          <cell r="H249">
            <v>635</v>
          </cell>
          <cell r="I249">
            <v>683</v>
          </cell>
        </row>
        <row r="250">
          <cell r="A250" t="str">
            <v>LFARIASY-03835-03</v>
          </cell>
          <cell r="B250">
            <v>0</v>
          </cell>
          <cell r="C250">
            <v>149</v>
          </cell>
          <cell r="D250">
            <v>0</v>
          </cell>
          <cell r="E250">
            <v>0</v>
          </cell>
          <cell r="F250">
            <v>891</v>
          </cell>
          <cell r="G250">
            <v>784</v>
          </cell>
          <cell r="H250">
            <v>767</v>
          </cell>
          <cell r="I250">
            <v>815</v>
          </cell>
        </row>
        <row r="251">
          <cell r="A251" t="str">
            <v>LFARIASY-03835-03-Q</v>
          </cell>
          <cell r="B251">
            <v>0</v>
          </cell>
          <cell r="C251">
            <v>1144</v>
          </cell>
          <cell r="D251">
            <v>0</v>
          </cell>
          <cell r="E251">
            <v>0</v>
          </cell>
          <cell r="F251">
            <v>54</v>
          </cell>
          <cell r="G251">
            <v>0</v>
          </cell>
          <cell r="H251">
            <v>0</v>
          </cell>
          <cell r="I251">
            <v>0</v>
          </cell>
        </row>
        <row r="252">
          <cell r="A252" t="str">
            <v>LFARIASY-03836-04-Q</v>
          </cell>
          <cell r="B252">
            <v>0</v>
          </cell>
          <cell r="C252">
            <v>28</v>
          </cell>
          <cell r="D252">
            <v>0</v>
          </cell>
          <cell r="E252">
            <v>0</v>
          </cell>
          <cell r="F252">
            <v>18</v>
          </cell>
          <cell r="G252">
            <v>0</v>
          </cell>
          <cell r="H252">
            <v>0</v>
          </cell>
          <cell r="I252">
            <v>0</v>
          </cell>
        </row>
        <row r="253">
          <cell r="A253" t="str">
            <v>LFARIASY-03836-05-Q</v>
          </cell>
          <cell r="B253">
            <v>0</v>
          </cell>
          <cell r="C253">
            <v>0</v>
          </cell>
          <cell r="D253">
            <v>0</v>
          </cell>
          <cell r="E253">
            <v>0</v>
          </cell>
          <cell r="F253">
            <v>4</v>
          </cell>
          <cell r="G253">
            <v>0</v>
          </cell>
          <cell r="H253">
            <v>0</v>
          </cell>
          <cell r="I253">
            <v>0</v>
          </cell>
        </row>
        <row r="254">
          <cell r="A254" t="str">
            <v>LFARIASY-03836-06</v>
          </cell>
          <cell r="B254">
            <v>0</v>
          </cell>
          <cell r="C254">
            <v>315</v>
          </cell>
          <cell r="D254">
            <v>0</v>
          </cell>
          <cell r="E254">
            <v>0</v>
          </cell>
          <cell r="F254">
            <v>873</v>
          </cell>
          <cell r="G254">
            <v>784</v>
          </cell>
          <cell r="H254">
            <v>767</v>
          </cell>
          <cell r="I254">
            <v>815</v>
          </cell>
        </row>
        <row r="255">
          <cell r="A255" t="str">
            <v>LFARIASY-03836-06-Q</v>
          </cell>
          <cell r="B255">
            <v>0</v>
          </cell>
          <cell r="C255">
            <v>764</v>
          </cell>
          <cell r="D255">
            <v>0</v>
          </cell>
          <cell r="E255">
            <v>0</v>
          </cell>
          <cell r="F255">
            <v>16</v>
          </cell>
          <cell r="G255">
            <v>0</v>
          </cell>
          <cell r="H255">
            <v>0</v>
          </cell>
          <cell r="I255">
            <v>0</v>
          </cell>
        </row>
        <row r="256">
          <cell r="A256" t="str">
            <v>LFARIASY-03837-02-Q</v>
          </cell>
          <cell r="B256">
            <v>0</v>
          </cell>
          <cell r="C256">
            <v>727</v>
          </cell>
          <cell r="D256">
            <v>0</v>
          </cell>
          <cell r="E256">
            <v>0</v>
          </cell>
          <cell r="F256">
            <v>584</v>
          </cell>
          <cell r="G256">
            <v>652</v>
          </cell>
          <cell r="H256">
            <v>635</v>
          </cell>
          <cell r="I256">
            <v>683</v>
          </cell>
        </row>
        <row r="257">
          <cell r="A257" t="str">
            <v>LFARIASY-03906-01-Q</v>
          </cell>
          <cell r="B257">
            <v>0</v>
          </cell>
          <cell r="C257">
            <v>0</v>
          </cell>
          <cell r="D257">
            <v>0</v>
          </cell>
          <cell r="E257">
            <v>0</v>
          </cell>
          <cell r="F257">
            <v>264</v>
          </cell>
          <cell r="G257">
            <v>600</v>
          </cell>
          <cell r="H257">
            <v>0</v>
          </cell>
          <cell r="I257">
            <v>0</v>
          </cell>
        </row>
        <row r="258">
          <cell r="A258" t="str">
            <v>LFARIASY-03907-01-Q</v>
          </cell>
          <cell r="B258">
            <v>0</v>
          </cell>
          <cell r="C258">
            <v>0</v>
          </cell>
          <cell r="D258">
            <v>0</v>
          </cell>
          <cell r="E258">
            <v>0</v>
          </cell>
          <cell r="F258">
            <v>264</v>
          </cell>
          <cell r="G258">
            <v>600</v>
          </cell>
          <cell r="H258">
            <v>0</v>
          </cell>
          <cell r="I258">
            <v>0</v>
          </cell>
        </row>
        <row r="259">
          <cell r="A259" t="str">
            <v>LFARIASY-03911-03-Q</v>
          </cell>
          <cell r="B259">
            <v>0</v>
          </cell>
          <cell r="C259">
            <v>700</v>
          </cell>
          <cell r="D259">
            <v>0</v>
          </cell>
          <cell r="E259">
            <v>0</v>
          </cell>
          <cell r="F259">
            <v>349</v>
          </cell>
          <cell r="G259">
            <v>360</v>
          </cell>
          <cell r="H259">
            <v>222</v>
          </cell>
          <cell r="I259">
            <v>234</v>
          </cell>
        </row>
        <row r="260">
          <cell r="A260" t="str">
            <v>LFARIASY-03912-03-Q</v>
          </cell>
          <cell r="B260">
            <v>0</v>
          </cell>
          <cell r="C260">
            <v>715</v>
          </cell>
          <cell r="D260">
            <v>0</v>
          </cell>
          <cell r="E260">
            <v>0</v>
          </cell>
          <cell r="F260">
            <v>349</v>
          </cell>
          <cell r="G260">
            <v>360</v>
          </cell>
          <cell r="H260">
            <v>222</v>
          </cell>
          <cell r="I260">
            <v>234</v>
          </cell>
        </row>
        <row r="261">
          <cell r="A261" t="str">
            <v>LFARIASY-03913-06-Q</v>
          </cell>
          <cell r="B261">
            <v>0</v>
          </cell>
          <cell r="C261">
            <v>507</v>
          </cell>
          <cell r="D261">
            <v>0</v>
          </cell>
          <cell r="E261">
            <v>61</v>
          </cell>
          <cell r="F261">
            <v>0</v>
          </cell>
          <cell r="G261">
            <v>0</v>
          </cell>
          <cell r="H261">
            <v>0</v>
          </cell>
          <cell r="I261">
            <v>0</v>
          </cell>
        </row>
        <row r="262">
          <cell r="A262" t="str">
            <v>LFARIASY-03913-08-Q</v>
          </cell>
          <cell r="B262">
            <v>0</v>
          </cell>
          <cell r="C262">
            <v>0</v>
          </cell>
          <cell r="D262">
            <v>0</v>
          </cell>
          <cell r="E262">
            <v>0</v>
          </cell>
          <cell r="F262">
            <v>349</v>
          </cell>
          <cell r="G262">
            <v>360</v>
          </cell>
          <cell r="H262">
            <v>222</v>
          </cell>
          <cell r="I262">
            <v>234</v>
          </cell>
        </row>
        <row r="263">
          <cell r="A263" t="str">
            <v>LFARIASY-03916-02-Q</v>
          </cell>
          <cell r="B263">
            <v>0</v>
          </cell>
          <cell r="C263">
            <v>713</v>
          </cell>
          <cell r="D263">
            <v>0</v>
          </cell>
          <cell r="E263">
            <v>0</v>
          </cell>
          <cell r="F263">
            <v>349</v>
          </cell>
          <cell r="G263">
            <v>360</v>
          </cell>
          <cell r="H263">
            <v>222</v>
          </cell>
          <cell r="I263">
            <v>234</v>
          </cell>
        </row>
        <row r="264">
          <cell r="A264" t="str">
            <v>LFARIASY-03918-03-Q</v>
          </cell>
          <cell r="B264">
            <v>0</v>
          </cell>
          <cell r="C264">
            <v>697</v>
          </cell>
          <cell r="D264">
            <v>0</v>
          </cell>
          <cell r="E264">
            <v>0</v>
          </cell>
          <cell r="F264">
            <v>349</v>
          </cell>
          <cell r="G264">
            <v>360</v>
          </cell>
          <cell r="H264">
            <v>222</v>
          </cell>
          <cell r="I264">
            <v>234</v>
          </cell>
        </row>
        <row r="265">
          <cell r="A265" t="str">
            <v>LFARIASY-03965-08-Q</v>
          </cell>
          <cell r="B265">
            <v>0</v>
          </cell>
          <cell r="C265">
            <v>0</v>
          </cell>
          <cell r="D265">
            <v>0</v>
          </cell>
          <cell r="E265">
            <v>0</v>
          </cell>
          <cell r="F265">
            <v>144</v>
          </cell>
          <cell r="G265">
            <v>2264</v>
          </cell>
          <cell r="H265">
            <v>2448</v>
          </cell>
          <cell r="I265">
            <v>1376</v>
          </cell>
        </row>
        <row r="266">
          <cell r="A266" t="str">
            <v>LFARIASY-03995-07</v>
          </cell>
          <cell r="B266">
            <v>0</v>
          </cell>
          <cell r="C266">
            <v>0</v>
          </cell>
          <cell r="D266">
            <v>0</v>
          </cell>
          <cell r="E266">
            <v>0</v>
          </cell>
          <cell r="F266">
            <v>0</v>
          </cell>
          <cell r="G266">
            <v>272</v>
          </cell>
          <cell r="H266">
            <v>124</v>
          </cell>
          <cell r="I266">
            <v>0</v>
          </cell>
        </row>
        <row r="267">
          <cell r="A267" t="str">
            <v>LFARIASY-04083-01</v>
          </cell>
          <cell r="B267">
            <v>0</v>
          </cell>
          <cell r="C267">
            <v>0</v>
          </cell>
          <cell r="D267">
            <v>0</v>
          </cell>
          <cell r="E267">
            <v>0</v>
          </cell>
          <cell r="F267">
            <v>3375</v>
          </cell>
          <cell r="G267">
            <v>6246</v>
          </cell>
          <cell r="H267">
            <v>9906</v>
          </cell>
          <cell r="I267">
            <v>7326</v>
          </cell>
        </row>
        <row r="268">
          <cell r="A268" t="str">
            <v>LFARIASY-04083-01-Q</v>
          </cell>
          <cell r="B268">
            <v>0</v>
          </cell>
          <cell r="C268">
            <v>6076</v>
          </cell>
          <cell r="D268">
            <v>0</v>
          </cell>
          <cell r="E268">
            <v>0</v>
          </cell>
          <cell r="F268">
            <v>117</v>
          </cell>
          <cell r="G268">
            <v>0</v>
          </cell>
          <cell r="H268">
            <v>0</v>
          </cell>
          <cell r="I268">
            <v>0</v>
          </cell>
        </row>
        <row r="269">
          <cell r="A269" t="str">
            <v>LFARIASY-04133-04-Q</v>
          </cell>
          <cell r="B269">
            <v>0</v>
          </cell>
          <cell r="C269">
            <v>0</v>
          </cell>
          <cell r="D269">
            <v>0</v>
          </cell>
          <cell r="E269">
            <v>0</v>
          </cell>
          <cell r="F269">
            <v>0</v>
          </cell>
          <cell r="G269">
            <v>0</v>
          </cell>
          <cell r="H269">
            <v>30</v>
          </cell>
          <cell r="I269">
            <v>100</v>
          </cell>
        </row>
        <row r="270">
          <cell r="A270" t="str">
            <v>LFARIASY-04140-02-Q</v>
          </cell>
          <cell r="B270">
            <v>0</v>
          </cell>
          <cell r="C270">
            <v>0</v>
          </cell>
          <cell r="D270">
            <v>0</v>
          </cell>
          <cell r="E270">
            <v>0</v>
          </cell>
          <cell r="F270">
            <v>0</v>
          </cell>
          <cell r="G270">
            <v>20</v>
          </cell>
          <cell r="H270">
            <v>87</v>
          </cell>
          <cell r="I270">
            <v>24</v>
          </cell>
        </row>
        <row r="271">
          <cell r="A271" t="str">
            <v>LFARIASY-04142-02-Q</v>
          </cell>
          <cell r="B271">
            <v>0</v>
          </cell>
          <cell r="C271">
            <v>0</v>
          </cell>
          <cell r="D271">
            <v>0</v>
          </cell>
          <cell r="E271">
            <v>0</v>
          </cell>
          <cell r="F271">
            <v>0</v>
          </cell>
          <cell r="G271">
            <v>20</v>
          </cell>
          <cell r="H271">
            <v>87</v>
          </cell>
          <cell r="I271">
            <v>24</v>
          </cell>
        </row>
        <row r="272">
          <cell r="A272" t="str">
            <v>LFARIASY-04143-01-Q</v>
          </cell>
          <cell r="B272">
            <v>0</v>
          </cell>
          <cell r="C272">
            <v>0</v>
          </cell>
          <cell r="D272">
            <v>0</v>
          </cell>
          <cell r="E272">
            <v>0</v>
          </cell>
          <cell r="F272">
            <v>0</v>
          </cell>
          <cell r="G272">
            <v>20</v>
          </cell>
          <cell r="H272">
            <v>87</v>
          </cell>
          <cell r="I272">
            <v>24</v>
          </cell>
        </row>
        <row r="273">
          <cell r="A273" t="str">
            <v>LFARIASY-04155-02-Q</v>
          </cell>
          <cell r="B273">
            <v>0</v>
          </cell>
          <cell r="C273">
            <v>0</v>
          </cell>
          <cell r="D273">
            <v>0</v>
          </cell>
          <cell r="E273">
            <v>100</v>
          </cell>
          <cell r="F273">
            <v>60</v>
          </cell>
          <cell r="G273">
            <v>82</v>
          </cell>
          <cell r="H273">
            <v>134</v>
          </cell>
          <cell r="I273">
            <v>126</v>
          </cell>
        </row>
        <row r="274">
          <cell r="A274" t="str">
            <v>LFARIASY-04161-01-Q</v>
          </cell>
          <cell r="B274">
            <v>0</v>
          </cell>
          <cell r="C274">
            <v>724</v>
          </cell>
          <cell r="D274">
            <v>0</v>
          </cell>
          <cell r="E274">
            <v>0</v>
          </cell>
          <cell r="F274">
            <v>584</v>
          </cell>
          <cell r="G274">
            <v>652</v>
          </cell>
          <cell r="H274">
            <v>635</v>
          </cell>
          <cell r="I274">
            <v>683</v>
          </cell>
        </row>
        <row r="275">
          <cell r="A275" t="str">
            <v>LFARIASY-04165-04-Q</v>
          </cell>
          <cell r="B275">
            <v>0</v>
          </cell>
          <cell r="C275">
            <v>0</v>
          </cell>
          <cell r="D275">
            <v>0</v>
          </cell>
          <cell r="E275">
            <v>0</v>
          </cell>
          <cell r="F275">
            <v>60</v>
          </cell>
          <cell r="G275">
            <v>72</v>
          </cell>
          <cell r="H275">
            <v>44</v>
          </cell>
          <cell r="I275">
            <v>66</v>
          </cell>
        </row>
        <row r="276">
          <cell r="A276" t="str">
            <v>LFARIASY-04166-04-Q</v>
          </cell>
          <cell r="B276">
            <v>0</v>
          </cell>
          <cell r="C276">
            <v>0</v>
          </cell>
          <cell r="D276">
            <v>0</v>
          </cell>
          <cell r="E276">
            <v>0</v>
          </cell>
          <cell r="F276">
            <v>60</v>
          </cell>
          <cell r="G276">
            <v>72</v>
          </cell>
          <cell r="H276">
            <v>44</v>
          </cell>
          <cell r="I276">
            <v>66</v>
          </cell>
        </row>
        <row r="277">
          <cell r="A277" t="str">
            <v>LFARIASY-04167-05-Q</v>
          </cell>
          <cell r="B277">
            <v>0</v>
          </cell>
          <cell r="C277">
            <v>0</v>
          </cell>
          <cell r="D277">
            <v>0</v>
          </cell>
          <cell r="E277">
            <v>0</v>
          </cell>
          <cell r="F277">
            <v>60</v>
          </cell>
          <cell r="G277">
            <v>72</v>
          </cell>
          <cell r="H277">
            <v>44</v>
          </cell>
          <cell r="I277">
            <v>66</v>
          </cell>
        </row>
        <row r="278">
          <cell r="A278" t="str">
            <v>LFARIASY-04171-01</v>
          </cell>
          <cell r="B278">
            <v>0</v>
          </cell>
          <cell r="C278">
            <v>474</v>
          </cell>
          <cell r="D278">
            <v>0</v>
          </cell>
          <cell r="E278">
            <v>0</v>
          </cell>
          <cell r="F278">
            <v>319</v>
          </cell>
          <cell r="G278">
            <v>132</v>
          </cell>
          <cell r="H278">
            <v>132</v>
          </cell>
          <cell r="I278">
            <v>132</v>
          </cell>
        </row>
        <row r="279">
          <cell r="A279" t="str">
            <v>LFARIASY-04171-01-Q</v>
          </cell>
          <cell r="B279">
            <v>0</v>
          </cell>
          <cell r="C279">
            <v>72</v>
          </cell>
          <cell r="D279">
            <v>0</v>
          </cell>
          <cell r="E279">
            <v>0</v>
          </cell>
          <cell r="F279">
            <v>13</v>
          </cell>
          <cell r="G279">
            <v>0</v>
          </cell>
          <cell r="H279">
            <v>0</v>
          </cell>
          <cell r="I279">
            <v>0</v>
          </cell>
        </row>
        <row r="280">
          <cell r="A280" t="str">
            <v>LFARIASY-04172-01</v>
          </cell>
          <cell r="B280">
            <v>0</v>
          </cell>
          <cell r="C280">
            <v>454</v>
          </cell>
          <cell r="D280">
            <v>0</v>
          </cell>
          <cell r="E280">
            <v>0</v>
          </cell>
          <cell r="F280">
            <v>319</v>
          </cell>
          <cell r="G280">
            <v>132</v>
          </cell>
          <cell r="H280">
            <v>132</v>
          </cell>
          <cell r="I280">
            <v>132</v>
          </cell>
        </row>
        <row r="281">
          <cell r="A281" t="str">
            <v>LFARIASY-04172-01-Q</v>
          </cell>
          <cell r="B281">
            <v>0</v>
          </cell>
          <cell r="C281">
            <v>95</v>
          </cell>
          <cell r="D281">
            <v>0</v>
          </cell>
          <cell r="E281">
            <v>0</v>
          </cell>
          <cell r="F281">
            <v>52</v>
          </cell>
          <cell r="G281">
            <v>0</v>
          </cell>
          <cell r="H281">
            <v>0</v>
          </cell>
          <cell r="I281">
            <v>0</v>
          </cell>
        </row>
        <row r="282">
          <cell r="A282" t="str">
            <v>LFARIASY-04174-01</v>
          </cell>
          <cell r="B282">
            <v>0</v>
          </cell>
          <cell r="C282">
            <v>136</v>
          </cell>
          <cell r="D282">
            <v>0</v>
          </cell>
          <cell r="E282">
            <v>0</v>
          </cell>
          <cell r="F282">
            <v>319</v>
          </cell>
          <cell r="G282">
            <v>132</v>
          </cell>
          <cell r="H282">
            <v>132</v>
          </cell>
          <cell r="I282">
            <v>132</v>
          </cell>
        </row>
        <row r="283">
          <cell r="A283" t="str">
            <v>LFARIASY-04174-01-Q</v>
          </cell>
          <cell r="B283">
            <v>0</v>
          </cell>
          <cell r="C283">
            <v>449</v>
          </cell>
          <cell r="D283">
            <v>0</v>
          </cell>
          <cell r="E283">
            <v>0</v>
          </cell>
          <cell r="F283">
            <v>52</v>
          </cell>
          <cell r="G283">
            <v>0</v>
          </cell>
          <cell r="H283">
            <v>0</v>
          </cell>
          <cell r="I283">
            <v>0</v>
          </cell>
        </row>
        <row r="284">
          <cell r="A284" t="str">
            <v>LFARIASY-04188-04-Q</v>
          </cell>
          <cell r="B284">
            <v>0</v>
          </cell>
          <cell r="C284">
            <v>0</v>
          </cell>
          <cell r="D284">
            <v>0</v>
          </cell>
          <cell r="E284">
            <v>0</v>
          </cell>
          <cell r="F284">
            <v>20</v>
          </cell>
          <cell r="G284">
            <v>646</v>
          </cell>
          <cell r="H284">
            <v>288</v>
          </cell>
          <cell r="I284">
            <v>308</v>
          </cell>
        </row>
        <row r="285">
          <cell r="A285" t="str">
            <v>LFARIASY-04188-05-Q</v>
          </cell>
          <cell r="B285">
            <v>0</v>
          </cell>
          <cell r="C285">
            <v>0</v>
          </cell>
          <cell r="D285">
            <v>0</v>
          </cell>
          <cell r="E285">
            <v>100</v>
          </cell>
          <cell r="F285">
            <v>159</v>
          </cell>
          <cell r="G285">
            <v>631</v>
          </cell>
          <cell r="H285">
            <v>335</v>
          </cell>
          <cell r="I285">
            <v>369</v>
          </cell>
        </row>
        <row r="286">
          <cell r="A286" t="str">
            <v>LFARIASY-04189-04-Q</v>
          </cell>
          <cell r="B286">
            <v>0</v>
          </cell>
          <cell r="C286">
            <v>0</v>
          </cell>
          <cell r="D286">
            <v>0</v>
          </cell>
          <cell r="E286">
            <v>100</v>
          </cell>
          <cell r="F286">
            <v>179</v>
          </cell>
          <cell r="G286">
            <v>1277</v>
          </cell>
          <cell r="H286">
            <v>623</v>
          </cell>
          <cell r="I286">
            <v>677</v>
          </cell>
        </row>
        <row r="287">
          <cell r="A287" t="str">
            <v>LFARIASY-04190-08-Q</v>
          </cell>
          <cell r="B287">
            <v>0</v>
          </cell>
          <cell r="C287">
            <v>0</v>
          </cell>
          <cell r="D287">
            <v>0</v>
          </cell>
          <cell r="E287">
            <v>0</v>
          </cell>
          <cell r="F287">
            <v>20</v>
          </cell>
          <cell r="G287">
            <v>646</v>
          </cell>
          <cell r="H287">
            <v>288</v>
          </cell>
          <cell r="I287">
            <v>308</v>
          </cell>
        </row>
        <row r="288">
          <cell r="A288" t="str">
            <v>LFARIASY-04190-09-Q</v>
          </cell>
          <cell r="B288">
            <v>0</v>
          </cell>
          <cell r="C288">
            <v>0</v>
          </cell>
          <cell r="D288">
            <v>0</v>
          </cell>
          <cell r="E288">
            <v>100</v>
          </cell>
          <cell r="F288">
            <v>159</v>
          </cell>
          <cell r="G288">
            <v>631</v>
          </cell>
          <cell r="H288">
            <v>335</v>
          </cell>
          <cell r="I288">
            <v>369</v>
          </cell>
        </row>
        <row r="289">
          <cell r="A289" t="str">
            <v>LFARIASY-04276-01-Q</v>
          </cell>
          <cell r="B289">
            <v>0</v>
          </cell>
          <cell r="C289">
            <v>0</v>
          </cell>
          <cell r="D289">
            <v>0</v>
          </cell>
          <cell r="E289">
            <v>0</v>
          </cell>
          <cell r="F289">
            <v>0</v>
          </cell>
          <cell r="G289">
            <v>0</v>
          </cell>
          <cell r="H289">
            <v>8</v>
          </cell>
          <cell r="I289">
            <v>24</v>
          </cell>
        </row>
        <row r="290">
          <cell r="A290" t="str">
            <v>LFARIASY-04280-01-Q</v>
          </cell>
          <cell r="B290">
            <v>0</v>
          </cell>
          <cell r="C290">
            <v>0</v>
          </cell>
          <cell r="D290">
            <v>0</v>
          </cell>
          <cell r="E290">
            <v>0</v>
          </cell>
          <cell r="F290">
            <v>0</v>
          </cell>
          <cell r="G290">
            <v>0</v>
          </cell>
          <cell r="H290">
            <v>64</v>
          </cell>
          <cell r="I290">
            <v>160</v>
          </cell>
        </row>
        <row r="291">
          <cell r="A291" t="str">
            <v>LFARIASY-04307-03</v>
          </cell>
          <cell r="B291">
            <v>0</v>
          </cell>
          <cell r="C291">
            <v>6</v>
          </cell>
          <cell r="D291">
            <v>0</v>
          </cell>
          <cell r="E291">
            <v>1200</v>
          </cell>
          <cell r="F291">
            <v>1754</v>
          </cell>
          <cell r="G291">
            <v>1298</v>
          </cell>
          <cell r="H291">
            <v>1298</v>
          </cell>
          <cell r="I291">
            <v>1298</v>
          </cell>
        </row>
        <row r="292">
          <cell r="A292" t="str">
            <v>LFARIASY-04311-04</v>
          </cell>
          <cell r="B292">
            <v>0</v>
          </cell>
          <cell r="C292">
            <v>12</v>
          </cell>
          <cell r="D292">
            <v>0</v>
          </cell>
          <cell r="E292">
            <v>0</v>
          </cell>
          <cell r="F292">
            <v>1750</v>
          </cell>
          <cell r="G292">
            <v>1298</v>
          </cell>
          <cell r="H292">
            <v>1298</v>
          </cell>
          <cell r="I292">
            <v>1298</v>
          </cell>
        </row>
        <row r="293">
          <cell r="A293" t="str">
            <v>LFARIASY-04311-04-Q</v>
          </cell>
          <cell r="B293">
            <v>0</v>
          </cell>
          <cell r="C293">
            <v>0</v>
          </cell>
          <cell r="D293">
            <v>0</v>
          </cell>
          <cell r="E293">
            <v>0</v>
          </cell>
          <cell r="F293">
            <v>10</v>
          </cell>
          <cell r="G293">
            <v>0</v>
          </cell>
          <cell r="H293">
            <v>0</v>
          </cell>
          <cell r="I293">
            <v>0</v>
          </cell>
        </row>
        <row r="294">
          <cell r="A294" t="str">
            <v>LFARIASY-04315-03</v>
          </cell>
          <cell r="B294">
            <v>0</v>
          </cell>
          <cell r="C294">
            <v>0</v>
          </cell>
          <cell r="D294">
            <v>0</v>
          </cell>
          <cell r="E294">
            <v>0</v>
          </cell>
          <cell r="F294">
            <v>62</v>
          </cell>
          <cell r="G294">
            <v>366</v>
          </cell>
          <cell r="H294">
            <v>230</v>
          </cell>
          <cell r="I294">
            <v>345</v>
          </cell>
        </row>
        <row r="295">
          <cell r="A295" t="str">
            <v>LFARIASY-04330-02-Q</v>
          </cell>
          <cell r="B295">
            <v>0</v>
          </cell>
          <cell r="C295">
            <v>0</v>
          </cell>
          <cell r="D295">
            <v>0</v>
          </cell>
          <cell r="E295">
            <v>0</v>
          </cell>
          <cell r="F295">
            <v>0</v>
          </cell>
          <cell r="G295">
            <v>74</v>
          </cell>
          <cell r="H295">
            <v>0</v>
          </cell>
          <cell r="I295">
            <v>0</v>
          </cell>
        </row>
        <row r="296">
          <cell r="A296" t="str">
            <v>LFARIASY-04331-04-Q</v>
          </cell>
          <cell r="B296">
            <v>0</v>
          </cell>
          <cell r="C296">
            <v>0</v>
          </cell>
          <cell r="D296">
            <v>0</v>
          </cell>
          <cell r="E296">
            <v>0</v>
          </cell>
          <cell r="F296">
            <v>0</v>
          </cell>
          <cell r="G296">
            <v>136</v>
          </cell>
          <cell r="H296">
            <v>62</v>
          </cell>
          <cell r="I296">
            <v>0</v>
          </cell>
        </row>
        <row r="297">
          <cell r="A297" t="str">
            <v>LFARIASY-04332-04-Q</v>
          </cell>
          <cell r="B297">
            <v>0</v>
          </cell>
          <cell r="C297">
            <v>0</v>
          </cell>
          <cell r="D297">
            <v>0</v>
          </cell>
          <cell r="E297">
            <v>0</v>
          </cell>
          <cell r="F297">
            <v>0</v>
          </cell>
          <cell r="G297">
            <v>136</v>
          </cell>
          <cell r="H297">
            <v>62</v>
          </cell>
          <cell r="I297">
            <v>0</v>
          </cell>
        </row>
        <row r="298">
          <cell r="A298" t="str">
            <v>LFARIASY-04338-02-Q</v>
          </cell>
          <cell r="B298">
            <v>0</v>
          </cell>
          <cell r="C298">
            <v>0</v>
          </cell>
          <cell r="D298">
            <v>0</v>
          </cell>
          <cell r="E298">
            <v>0</v>
          </cell>
          <cell r="F298">
            <v>0</v>
          </cell>
          <cell r="G298">
            <v>136</v>
          </cell>
          <cell r="H298">
            <v>62</v>
          </cell>
          <cell r="I298">
            <v>0</v>
          </cell>
        </row>
        <row r="299">
          <cell r="A299" t="str">
            <v>LFARIASY-04339-03-Q</v>
          </cell>
          <cell r="B299">
            <v>0</v>
          </cell>
          <cell r="C299">
            <v>0</v>
          </cell>
          <cell r="D299">
            <v>0</v>
          </cell>
          <cell r="E299">
            <v>0</v>
          </cell>
          <cell r="F299">
            <v>0</v>
          </cell>
          <cell r="G299">
            <v>136</v>
          </cell>
          <cell r="H299">
            <v>0</v>
          </cell>
          <cell r="I299">
            <v>0</v>
          </cell>
        </row>
        <row r="300">
          <cell r="A300" t="str">
            <v>LFARIASY-04340-02-Q</v>
          </cell>
          <cell r="B300">
            <v>0</v>
          </cell>
          <cell r="C300">
            <v>0</v>
          </cell>
          <cell r="D300">
            <v>0</v>
          </cell>
          <cell r="E300">
            <v>0</v>
          </cell>
          <cell r="F300">
            <v>0</v>
          </cell>
          <cell r="G300">
            <v>74</v>
          </cell>
          <cell r="H300">
            <v>0</v>
          </cell>
          <cell r="I300">
            <v>0</v>
          </cell>
        </row>
        <row r="301">
          <cell r="A301" t="str">
            <v>LFARIASY-04348-02-Q</v>
          </cell>
          <cell r="B301">
            <v>0</v>
          </cell>
          <cell r="C301">
            <v>0</v>
          </cell>
          <cell r="D301">
            <v>0</v>
          </cell>
          <cell r="E301">
            <v>0</v>
          </cell>
          <cell r="F301">
            <v>88</v>
          </cell>
          <cell r="G301">
            <v>320</v>
          </cell>
          <cell r="H301">
            <v>1880</v>
          </cell>
          <cell r="I301">
            <v>768</v>
          </cell>
        </row>
        <row r="302">
          <cell r="A302" t="str">
            <v>LFARIASY-04388-02-Q</v>
          </cell>
          <cell r="B302">
            <v>0</v>
          </cell>
          <cell r="C302">
            <v>0</v>
          </cell>
          <cell r="D302">
            <v>0</v>
          </cell>
          <cell r="E302">
            <v>0</v>
          </cell>
          <cell r="F302">
            <v>0</v>
          </cell>
          <cell r="G302">
            <v>136</v>
          </cell>
          <cell r="H302">
            <v>0</v>
          </cell>
          <cell r="I302">
            <v>0</v>
          </cell>
        </row>
        <row r="303">
          <cell r="A303" t="str">
            <v>LFARIASY-04388-03-Q</v>
          </cell>
          <cell r="B303">
            <v>0</v>
          </cell>
          <cell r="C303">
            <v>0</v>
          </cell>
          <cell r="D303">
            <v>0</v>
          </cell>
          <cell r="E303">
            <v>0</v>
          </cell>
          <cell r="F303">
            <v>0</v>
          </cell>
          <cell r="G303">
            <v>0</v>
          </cell>
          <cell r="H303">
            <v>62</v>
          </cell>
          <cell r="I303">
            <v>0</v>
          </cell>
        </row>
        <row r="304">
          <cell r="A304" t="str">
            <v>LFARIASY-04389-01-Q</v>
          </cell>
          <cell r="B304">
            <v>0</v>
          </cell>
          <cell r="C304">
            <v>0</v>
          </cell>
          <cell r="D304">
            <v>0</v>
          </cell>
          <cell r="E304">
            <v>0</v>
          </cell>
          <cell r="F304">
            <v>0</v>
          </cell>
          <cell r="G304">
            <v>136</v>
          </cell>
          <cell r="H304">
            <v>0</v>
          </cell>
          <cell r="I304">
            <v>0</v>
          </cell>
        </row>
        <row r="305">
          <cell r="A305" t="str">
            <v>LFARIASY-04389-02-Q</v>
          </cell>
          <cell r="B305">
            <v>0</v>
          </cell>
          <cell r="C305">
            <v>0</v>
          </cell>
          <cell r="D305">
            <v>0</v>
          </cell>
          <cell r="E305">
            <v>0</v>
          </cell>
          <cell r="F305">
            <v>0</v>
          </cell>
          <cell r="G305">
            <v>0</v>
          </cell>
          <cell r="H305">
            <v>62</v>
          </cell>
          <cell r="I305">
            <v>0</v>
          </cell>
        </row>
        <row r="306">
          <cell r="A306" t="str">
            <v>LFARIASY-04390-02-Q</v>
          </cell>
          <cell r="B306">
            <v>0</v>
          </cell>
          <cell r="C306">
            <v>0</v>
          </cell>
          <cell r="D306">
            <v>0</v>
          </cell>
          <cell r="E306">
            <v>0</v>
          </cell>
          <cell r="F306">
            <v>0</v>
          </cell>
          <cell r="G306">
            <v>136</v>
          </cell>
          <cell r="H306">
            <v>0</v>
          </cell>
          <cell r="I306">
            <v>0</v>
          </cell>
        </row>
        <row r="307">
          <cell r="A307" t="str">
            <v>LFARIASY-04390-03-Q</v>
          </cell>
          <cell r="B307">
            <v>0</v>
          </cell>
          <cell r="C307">
            <v>0</v>
          </cell>
          <cell r="D307">
            <v>0</v>
          </cell>
          <cell r="E307">
            <v>0</v>
          </cell>
          <cell r="F307">
            <v>0</v>
          </cell>
          <cell r="G307">
            <v>0</v>
          </cell>
          <cell r="H307">
            <v>62</v>
          </cell>
          <cell r="I307">
            <v>0</v>
          </cell>
        </row>
        <row r="308">
          <cell r="A308" t="str">
            <v>LFARIASY-04398-02-Q</v>
          </cell>
          <cell r="B308">
            <v>0</v>
          </cell>
          <cell r="C308">
            <v>0</v>
          </cell>
          <cell r="D308">
            <v>0</v>
          </cell>
          <cell r="E308">
            <v>0</v>
          </cell>
          <cell r="F308">
            <v>62</v>
          </cell>
          <cell r="G308">
            <v>366</v>
          </cell>
          <cell r="H308">
            <v>230</v>
          </cell>
          <cell r="I308">
            <v>345</v>
          </cell>
        </row>
        <row r="309">
          <cell r="A309" t="str">
            <v>LFARIASY-04399-02-Q</v>
          </cell>
          <cell r="B309">
            <v>0</v>
          </cell>
          <cell r="C309">
            <v>0</v>
          </cell>
          <cell r="D309">
            <v>0</v>
          </cell>
          <cell r="E309">
            <v>0</v>
          </cell>
          <cell r="F309">
            <v>62</v>
          </cell>
          <cell r="G309">
            <v>366</v>
          </cell>
          <cell r="H309">
            <v>230</v>
          </cell>
          <cell r="I309">
            <v>345</v>
          </cell>
        </row>
        <row r="310">
          <cell r="A310" t="str">
            <v>LFARIASY-04444-01-Q</v>
          </cell>
          <cell r="B310">
            <v>0</v>
          </cell>
          <cell r="C310">
            <v>0</v>
          </cell>
          <cell r="D310">
            <v>0</v>
          </cell>
          <cell r="E310">
            <v>930</v>
          </cell>
          <cell r="F310">
            <v>199</v>
          </cell>
          <cell r="G310">
            <v>1389</v>
          </cell>
          <cell r="H310">
            <v>658</v>
          </cell>
          <cell r="I310">
            <v>634</v>
          </cell>
        </row>
        <row r="311">
          <cell r="A311" t="str">
            <v>LFARIASY-04483-02-Q</v>
          </cell>
          <cell r="B311">
            <v>0</v>
          </cell>
          <cell r="C311">
            <v>0</v>
          </cell>
          <cell r="D311">
            <v>0</v>
          </cell>
          <cell r="E311">
            <v>0</v>
          </cell>
          <cell r="F311">
            <v>0</v>
          </cell>
          <cell r="G311">
            <v>0</v>
          </cell>
          <cell r="H311">
            <v>236</v>
          </cell>
          <cell r="I311">
            <v>0</v>
          </cell>
        </row>
        <row r="312">
          <cell r="A312" t="str">
            <v>LFARIASY-04594-01-Q</v>
          </cell>
          <cell r="B312">
            <v>0</v>
          </cell>
          <cell r="C312">
            <v>0</v>
          </cell>
          <cell r="D312">
            <v>0</v>
          </cell>
          <cell r="E312">
            <v>0</v>
          </cell>
          <cell r="F312">
            <v>720</v>
          </cell>
          <cell r="G312">
            <v>1200</v>
          </cell>
          <cell r="H312">
            <v>0</v>
          </cell>
          <cell r="I312">
            <v>0</v>
          </cell>
        </row>
        <row r="313">
          <cell r="A313" t="str">
            <v>LFARIASY-04595-01-Q</v>
          </cell>
          <cell r="B313">
            <v>0</v>
          </cell>
          <cell r="C313">
            <v>0</v>
          </cell>
          <cell r="D313">
            <v>0</v>
          </cell>
          <cell r="E313">
            <v>0</v>
          </cell>
          <cell r="F313">
            <v>30</v>
          </cell>
          <cell r="G313">
            <v>50</v>
          </cell>
          <cell r="H313">
            <v>0</v>
          </cell>
          <cell r="I313">
            <v>0</v>
          </cell>
        </row>
        <row r="314">
          <cell r="A314" t="str">
            <v>LFARIASY-04606-02-Q</v>
          </cell>
          <cell r="B314">
            <v>0</v>
          </cell>
          <cell r="C314">
            <v>0</v>
          </cell>
          <cell r="D314">
            <v>0</v>
          </cell>
          <cell r="E314">
            <v>0</v>
          </cell>
          <cell r="F314">
            <v>30</v>
          </cell>
          <cell r="G314">
            <v>50</v>
          </cell>
          <cell r="H314">
            <v>0</v>
          </cell>
          <cell r="I314">
            <v>0</v>
          </cell>
        </row>
        <row r="315">
          <cell r="A315" t="str">
            <v>LFARIASY-04712-02-Q</v>
          </cell>
          <cell r="B315">
            <v>0</v>
          </cell>
          <cell r="C315">
            <v>0</v>
          </cell>
          <cell r="D315">
            <v>0</v>
          </cell>
          <cell r="E315">
            <v>0</v>
          </cell>
          <cell r="F315">
            <v>0</v>
          </cell>
          <cell r="G315">
            <v>62</v>
          </cell>
          <cell r="H315">
            <v>0</v>
          </cell>
          <cell r="I315">
            <v>0</v>
          </cell>
        </row>
        <row r="316">
          <cell r="A316" t="str">
            <v>LFARIASY-04715-01-Q</v>
          </cell>
          <cell r="B316">
            <v>0</v>
          </cell>
          <cell r="C316">
            <v>0</v>
          </cell>
          <cell r="D316">
            <v>0</v>
          </cell>
          <cell r="E316">
            <v>0</v>
          </cell>
          <cell r="F316">
            <v>0</v>
          </cell>
          <cell r="G316">
            <v>0</v>
          </cell>
          <cell r="H316">
            <v>62</v>
          </cell>
          <cell r="I316">
            <v>0</v>
          </cell>
        </row>
        <row r="317">
          <cell r="A317" t="str">
            <v>LFARIASY-04719-01-Q</v>
          </cell>
          <cell r="B317">
            <v>0</v>
          </cell>
          <cell r="C317">
            <v>0</v>
          </cell>
          <cell r="D317">
            <v>0</v>
          </cell>
          <cell r="E317">
            <v>0</v>
          </cell>
          <cell r="F317">
            <v>0</v>
          </cell>
          <cell r="G317">
            <v>62</v>
          </cell>
          <cell r="H317">
            <v>62</v>
          </cell>
          <cell r="I317">
            <v>0</v>
          </cell>
        </row>
        <row r="318">
          <cell r="A318" t="str">
            <v>LFARIASY-04720-01-Q</v>
          </cell>
          <cell r="B318">
            <v>0</v>
          </cell>
          <cell r="C318">
            <v>0</v>
          </cell>
          <cell r="D318">
            <v>0</v>
          </cell>
          <cell r="E318">
            <v>0</v>
          </cell>
          <cell r="F318">
            <v>0</v>
          </cell>
          <cell r="G318">
            <v>62</v>
          </cell>
          <cell r="H318">
            <v>62</v>
          </cell>
          <cell r="I318">
            <v>0</v>
          </cell>
        </row>
        <row r="319">
          <cell r="A319" t="str">
            <v>LFARIASY-04788-02-Q</v>
          </cell>
          <cell r="B319">
            <v>0</v>
          </cell>
          <cell r="C319">
            <v>0</v>
          </cell>
          <cell r="D319">
            <v>0</v>
          </cell>
          <cell r="E319">
            <v>0</v>
          </cell>
          <cell r="F319">
            <v>0</v>
          </cell>
          <cell r="G319">
            <v>10</v>
          </cell>
          <cell r="H319">
            <v>90</v>
          </cell>
          <cell r="I319">
            <v>60</v>
          </cell>
        </row>
        <row r="320">
          <cell r="A320" t="str">
            <v>LFARIASY-04790-02-Q</v>
          </cell>
          <cell r="B320">
            <v>0</v>
          </cell>
          <cell r="C320">
            <v>0</v>
          </cell>
          <cell r="D320">
            <v>0</v>
          </cell>
          <cell r="E320">
            <v>0</v>
          </cell>
          <cell r="F320">
            <v>0</v>
          </cell>
          <cell r="G320">
            <v>10</v>
          </cell>
          <cell r="H320">
            <v>90</v>
          </cell>
          <cell r="I320">
            <v>60</v>
          </cell>
        </row>
        <row r="321">
          <cell r="A321" t="str">
            <v>LFARIASY-04834-02-Q</v>
          </cell>
          <cell r="B321">
            <v>0</v>
          </cell>
          <cell r="C321">
            <v>0</v>
          </cell>
          <cell r="D321">
            <v>0</v>
          </cell>
          <cell r="E321">
            <v>0</v>
          </cell>
          <cell r="F321">
            <v>0</v>
          </cell>
          <cell r="G321">
            <v>30</v>
          </cell>
          <cell r="H321">
            <v>470</v>
          </cell>
          <cell r="I321">
            <v>192</v>
          </cell>
        </row>
        <row r="322">
          <cell r="A322" t="str">
            <v>LFARIASY-04836-02-Q</v>
          </cell>
          <cell r="B322">
            <v>0</v>
          </cell>
          <cell r="C322">
            <v>0</v>
          </cell>
          <cell r="D322">
            <v>0</v>
          </cell>
          <cell r="E322">
            <v>0</v>
          </cell>
          <cell r="F322">
            <v>22</v>
          </cell>
          <cell r="G322">
            <v>50</v>
          </cell>
          <cell r="H322">
            <v>0</v>
          </cell>
          <cell r="I322">
            <v>0</v>
          </cell>
        </row>
        <row r="323">
          <cell r="A323" t="str">
            <v>LFARIASY-04850-01</v>
          </cell>
          <cell r="B323">
            <v>0</v>
          </cell>
          <cell r="C323">
            <v>44</v>
          </cell>
          <cell r="D323">
            <v>0</v>
          </cell>
          <cell r="E323">
            <v>0</v>
          </cell>
          <cell r="F323">
            <v>290</v>
          </cell>
          <cell r="G323">
            <v>176</v>
          </cell>
          <cell r="H323">
            <v>176</v>
          </cell>
          <cell r="I323">
            <v>176</v>
          </cell>
        </row>
        <row r="324">
          <cell r="A324" t="str">
            <v>LFARIASY-04850-01-Q</v>
          </cell>
          <cell r="B324">
            <v>0</v>
          </cell>
          <cell r="C324">
            <v>0</v>
          </cell>
          <cell r="D324">
            <v>0</v>
          </cell>
          <cell r="E324">
            <v>355</v>
          </cell>
          <cell r="F324">
            <v>0</v>
          </cell>
          <cell r="G324">
            <v>0</v>
          </cell>
          <cell r="H324">
            <v>0</v>
          </cell>
          <cell r="I324">
            <v>0</v>
          </cell>
        </row>
        <row r="325">
          <cell r="A325" t="str">
            <v>LFARIASY-04872-02-Q</v>
          </cell>
          <cell r="B325">
            <v>0</v>
          </cell>
          <cell r="C325">
            <v>0</v>
          </cell>
          <cell r="D325">
            <v>0</v>
          </cell>
          <cell r="E325">
            <v>0</v>
          </cell>
          <cell r="F325">
            <v>184</v>
          </cell>
          <cell r="G325">
            <v>152</v>
          </cell>
          <cell r="H325">
            <v>320</v>
          </cell>
          <cell r="I325">
            <v>240</v>
          </cell>
        </row>
        <row r="326">
          <cell r="A326" t="str">
            <v>LFARIASY-04874-02-Q</v>
          </cell>
          <cell r="B326">
            <v>0</v>
          </cell>
          <cell r="C326">
            <v>0</v>
          </cell>
          <cell r="D326">
            <v>0</v>
          </cell>
          <cell r="E326">
            <v>1000</v>
          </cell>
          <cell r="F326">
            <v>456</v>
          </cell>
          <cell r="G326">
            <v>2484</v>
          </cell>
          <cell r="H326">
            <v>1300</v>
          </cell>
          <cell r="I326">
            <v>1416</v>
          </cell>
        </row>
        <row r="327">
          <cell r="A327" t="str">
            <v>LFARIASY-04875-02-Q</v>
          </cell>
          <cell r="B327">
            <v>0</v>
          </cell>
          <cell r="C327">
            <v>0</v>
          </cell>
          <cell r="D327">
            <v>0</v>
          </cell>
          <cell r="E327">
            <v>0</v>
          </cell>
          <cell r="F327">
            <v>32</v>
          </cell>
          <cell r="G327">
            <v>136</v>
          </cell>
          <cell r="H327">
            <v>184</v>
          </cell>
          <cell r="I327">
            <v>240</v>
          </cell>
        </row>
        <row r="328">
          <cell r="A328" t="str">
            <v>LFARICBL-00002</v>
          </cell>
          <cell r="B328">
            <v>0</v>
          </cell>
          <cell r="C328">
            <v>5276</v>
          </cell>
          <cell r="D328">
            <v>0</v>
          </cell>
          <cell r="E328">
            <v>15000</v>
          </cell>
          <cell r="F328">
            <v>17280</v>
          </cell>
          <cell r="G328">
            <v>11454</v>
          </cell>
          <cell r="H328">
            <v>8754</v>
          </cell>
          <cell r="I328">
            <v>9800</v>
          </cell>
        </row>
        <row r="329">
          <cell r="A329" t="str">
            <v>LFARICBL-00100</v>
          </cell>
          <cell r="B329">
            <v>0</v>
          </cell>
          <cell r="C329">
            <v>10270</v>
          </cell>
          <cell r="D329">
            <v>0</v>
          </cell>
          <cell r="E329">
            <v>12500</v>
          </cell>
          <cell r="F329">
            <v>17740</v>
          </cell>
          <cell r="G329">
            <v>11454</v>
          </cell>
          <cell r="H329">
            <v>8754</v>
          </cell>
          <cell r="I329">
            <v>9800</v>
          </cell>
        </row>
        <row r="330">
          <cell r="A330" t="str">
            <v>LFARICBL-00170-03</v>
          </cell>
          <cell r="B330">
            <v>1738</v>
          </cell>
          <cell r="C330">
            <v>81</v>
          </cell>
          <cell r="D330">
            <v>0</v>
          </cell>
          <cell r="E330">
            <v>0</v>
          </cell>
          <cell r="F330">
            <v>2</v>
          </cell>
          <cell r="G330">
            <v>11</v>
          </cell>
          <cell r="H330">
            <v>12</v>
          </cell>
          <cell r="I330">
            <v>18</v>
          </cell>
        </row>
        <row r="331">
          <cell r="A331" t="str">
            <v>LFARICBL-00188-01</v>
          </cell>
          <cell r="B331">
            <v>0</v>
          </cell>
          <cell r="C331">
            <v>15949</v>
          </cell>
          <cell r="D331">
            <v>0</v>
          </cell>
          <cell r="E331">
            <v>22250</v>
          </cell>
          <cell r="F331">
            <v>41692</v>
          </cell>
          <cell r="G331">
            <v>19750</v>
          </cell>
          <cell r="H331">
            <v>16578</v>
          </cell>
          <cell r="I331">
            <v>17344</v>
          </cell>
        </row>
        <row r="332">
          <cell r="A332" t="str">
            <v>LFARICBL-00190-01</v>
          </cell>
          <cell r="B332">
            <v>4844</v>
          </cell>
          <cell r="C332">
            <v>164</v>
          </cell>
          <cell r="D332">
            <v>0</v>
          </cell>
          <cell r="E332">
            <v>0</v>
          </cell>
          <cell r="F332">
            <v>480</v>
          </cell>
          <cell r="G332">
            <v>1262</v>
          </cell>
          <cell r="H332">
            <v>670</v>
          </cell>
          <cell r="I332">
            <v>738</v>
          </cell>
        </row>
        <row r="333">
          <cell r="A333" t="str">
            <v>LFARICBL-00288-04</v>
          </cell>
          <cell r="B333">
            <v>3654</v>
          </cell>
          <cell r="C333">
            <v>4003</v>
          </cell>
          <cell r="D333">
            <v>0</v>
          </cell>
          <cell r="E333">
            <v>0</v>
          </cell>
          <cell r="F333">
            <v>8282</v>
          </cell>
          <cell r="G333">
            <v>4216</v>
          </cell>
          <cell r="H333">
            <v>2818</v>
          </cell>
          <cell r="I333">
            <v>2320</v>
          </cell>
        </row>
        <row r="334">
          <cell r="A334" t="str">
            <v>LFARICBL-00290-04</v>
          </cell>
          <cell r="B334">
            <v>0</v>
          </cell>
          <cell r="C334">
            <v>6019</v>
          </cell>
          <cell r="D334">
            <v>0</v>
          </cell>
          <cell r="E334">
            <v>2700</v>
          </cell>
          <cell r="F334">
            <v>7550</v>
          </cell>
          <cell r="G334">
            <v>4112</v>
          </cell>
          <cell r="H334">
            <v>2802</v>
          </cell>
          <cell r="I334">
            <v>2296</v>
          </cell>
        </row>
        <row r="335">
          <cell r="A335" t="str">
            <v>LFARICBL-00296-04</v>
          </cell>
          <cell r="B335">
            <v>0</v>
          </cell>
          <cell r="C335">
            <v>116</v>
          </cell>
          <cell r="D335">
            <v>0</v>
          </cell>
          <cell r="E335">
            <v>341</v>
          </cell>
          <cell r="F335">
            <v>439</v>
          </cell>
          <cell r="G335">
            <v>104</v>
          </cell>
          <cell r="H335">
            <v>16</v>
          </cell>
          <cell r="I335">
            <v>24</v>
          </cell>
        </row>
        <row r="336">
          <cell r="A336" t="str">
            <v>LFARICBL-00309-01</v>
          </cell>
          <cell r="B336">
            <v>0</v>
          </cell>
          <cell r="C336">
            <v>1116</v>
          </cell>
          <cell r="D336">
            <v>0</v>
          </cell>
          <cell r="E336">
            <v>1000</v>
          </cell>
          <cell r="F336">
            <v>1187</v>
          </cell>
          <cell r="G336">
            <v>682</v>
          </cell>
          <cell r="H336">
            <v>494</v>
          </cell>
          <cell r="I336">
            <v>736</v>
          </cell>
        </row>
        <row r="337">
          <cell r="A337" t="str">
            <v>LFARICBL-00310-01</v>
          </cell>
          <cell r="B337">
            <v>0</v>
          </cell>
          <cell r="C337">
            <v>35</v>
          </cell>
          <cell r="D337">
            <v>0</v>
          </cell>
          <cell r="E337">
            <v>432</v>
          </cell>
          <cell r="F337">
            <v>438</v>
          </cell>
          <cell r="G337">
            <v>104</v>
          </cell>
          <cell r="H337">
            <v>16</v>
          </cell>
          <cell r="I337">
            <v>24</v>
          </cell>
        </row>
        <row r="338">
          <cell r="A338" t="str">
            <v>LFARICBL-00336-02-Q</v>
          </cell>
          <cell r="B338">
            <v>0</v>
          </cell>
          <cell r="C338">
            <v>0</v>
          </cell>
          <cell r="D338">
            <v>0</v>
          </cell>
          <cell r="E338">
            <v>0</v>
          </cell>
          <cell r="F338">
            <v>22</v>
          </cell>
          <cell r="G338">
            <v>80</v>
          </cell>
          <cell r="H338">
            <v>470</v>
          </cell>
          <cell r="I338">
            <v>192</v>
          </cell>
        </row>
        <row r="339">
          <cell r="A339" t="str">
            <v>LFARICBL-00369-01</v>
          </cell>
          <cell r="B339">
            <v>1171</v>
          </cell>
          <cell r="C339">
            <v>155</v>
          </cell>
          <cell r="D339">
            <v>0</v>
          </cell>
          <cell r="E339">
            <v>0</v>
          </cell>
          <cell r="F339">
            <v>195</v>
          </cell>
          <cell r="G339">
            <v>1277</v>
          </cell>
          <cell r="H339">
            <v>623</v>
          </cell>
          <cell r="I339">
            <v>677</v>
          </cell>
        </row>
        <row r="340">
          <cell r="A340" t="str">
            <v>LFARICBL-00370-02</v>
          </cell>
          <cell r="B340">
            <v>0</v>
          </cell>
          <cell r="C340">
            <v>620</v>
          </cell>
          <cell r="D340">
            <v>0</v>
          </cell>
          <cell r="E340">
            <v>0</v>
          </cell>
          <cell r="F340">
            <v>869</v>
          </cell>
          <cell r="G340">
            <v>3047</v>
          </cell>
          <cell r="H340">
            <v>2122</v>
          </cell>
          <cell r="I340">
            <v>1936</v>
          </cell>
        </row>
        <row r="341">
          <cell r="A341" t="str">
            <v>LFARICBL-00371-02</v>
          </cell>
          <cell r="B341">
            <v>577</v>
          </cell>
          <cell r="C341">
            <v>161</v>
          </cell>
          <cell r="D341">
            <v>0</v>
          </cell>
          <cell r="E341">
            <v>0</v>
          </cell>
          <cell r="F341">
            <v>352</v>
          </cell>
          <cell r="G341">
            <v>249</v>
          </cell>
          <cell r="H341">
            <v>138</v>
          </cell>
          <cell r="I341">
            <v>138</v>
          </cell>
        </row>
        <row r="342">
          <cell r="A342" t="str">
            <v>LFARICBL-00373-01</v>
          </cell>
          <cell r="B342">
            <v>2591</v>
          </cell>
          <cell r="C342">
            <v>299</v>
          </cell>
          <cell r="D342">
            <v>0</v>
          </cell>
          <cell r="E342">
            <v>0</v>
          </cell>
          <cell r="F342">
            <v>344</v>
          </cell>
          <cell r="G342">
            <v>249</v>
          </cell>
          <cell r="H342">
            <v>138</v>
          </cell>
          <cell r="I342">
            <v>138</v>
          </cell>
        </row>
        <row r="343">
          <cell r="A343" t="str">
            <v>LFARICBL-00377-01</v>
          </cell>
          <cell r="B343">
            <v>0</v>
          </cell>
          <cell r="C343">
            <v>371</v>
          </cell>
          <cell r="D343">
            <v>0</v>
          </cell>
          <cell r="E343">
            <v>0</v>
          </cell>
          <cell r="F343">
            <v>399</v>
          </cell>
          <cell r="G343">
            <v>329</v>
          </cell>
          <cell r="H343">
            <v>608</v>
          </cell>
          <cell r="I343">
            <v>330</v>
          </cell>
        </row>
        <row r="344">
          <cell r="A344" t="str">
            <v>LFARICBL-00398-01-Q</v>
          </cell>
          <cell r="B344">
            <v>0</v>
          </cell>
          <cell r="C344">
            <v>0</v>
          </cell>
          <cell r="D344">
            <v>0</v>
          </cell>
          <cell r="E344">
            <v>0</v>
          </cell>
          <cell r="F344">
            <v>44</v>
          </cell>
          <cell r="G344">
            <v>160</v>
          </cell>
          <cell r="H344">
            <v>940</v>
          </cell>
          <cell r="I344">
            <v>384</v>
          </cell>
        </row>
        <row r="345">
          <cell r="A345" t="str">
            <v>LFARICBL-00433-01</v>
          </cell>
          <cell r="B345">
            <v>0</v>
          </cell>
          <cell r="C345">
            <v>702</v>
          </cell>
          <cell r="D345">
            <v>0</v>
          </cell>
          <cell r="E345">
            <v>0</v>
          </cell>
          <cell r="F345">
            <v>870</v>
          </cell>
          <cell r="G345">
            <v>528</v>
          </cell>
          <cell r="H345">
            <v>528</v>
          </cell>
          <cell r="I345">
            <v>528</v>
          </cell>
        </row>
        <row r="346">
          <cell r="A346" t="str">
            <v>LFARICBL-00438-01</v>
          </cell>
          <cell r="B346">
            <v>0</v>
          </cell>
          <cell r="C346">
            <v>2972</v>
          </cell>
          <cell r="D346">
            <v>0</v>
          </cell>
          <cell r="E346">
            <v>0</v>
          </cell>
          <cell r="F346">
            <v>0</v>
          </cell>
          <cell r="G346">
            <v>0</v>
          </cell>
          <cell r="H346">
            <v>0</v>
          </cell>
          <cell r="I346">
            <v>0</v>
          </cell>
        </row>
        <row r="347">
          <cell r="A347" t="str">
            <v>LFARICBL-00693-01-Q</v>
          </cell>
          <cell r="B347">
            <v>0</v>
          </cell>
          <cell r="C347">
            <v>0</v>
          </cell>
          <cell r="D347">
            <v>0</v>
          </cell>
          <cell r="E347">
            <v>0</v>
          </cell>
          <cell r="F347">
            <v>0</v>
          </cell>
          <cell r="G347">
            <v>178</v>
          </cell>
          <cell r="H347">
            <v>30</v>
          </cell>
          <cell r="I347">
            <v>45</v>
          </cell>
        </row>
        <row r="348">
          <cell r="A348" t="str">
            <v>LFARICON-00475</v>
          </cell>
          <cell r="B348">
            <v>0</v>
          </cell>
          <cell r="C348">
            <v>802</v>
          </cell>
          <cell r="D348">
            <v>0</v>
          </cell>
          <cell r="E348">
            <v>0</v>
          </cell>
          <cell r="F348">
            <v>288</v>
          </cell>
          <cell r="G348">
            <v>0</v>
          </cell>
          <cell r="H348">
            <v>0</v>
          </cell>
          <cell r="I348">
            <v>0</v>
          </cell>
        </row>
        <row r="349">
          <cell r="A349" t="str">
            <v>LFARICON-00707</v>
          </cell>
          <cell r="B349">
            <v>0</v>
          </cell>
          <cell r="C349">
            <v>7513</v>
          </cell>
          <cell r="D349">
            <v>0</v>
          </cell>
          <cell r="E349">
            <v>0</v>
          </cell>
          <cell r="F349">
            <v>256</v>
          </cell>
          <cell r="G349">
            <v>0</v>
          </cell>
          <cell r="H349">
            <v>0</v>
          </cell>
          <cell r="I349">
            <v>0</v>
          </cell>
        </row>
        <row r="350">
          <cell r="A350" t="str">
            <v>LFARICON-00956</v>
          </cell>
          <cell r="B350">
            <v>0</v>
          </cell>
          <cell r="C350">
            <v>0</v>
          </cell>
          <cell r="D350">
            <v>0</v>
          </cell>
          <cell r="E350">
            <v>0</v>
          </cell>
          <cell r="F350">
            <v>260</v>
          </cell>
          <cell r="G350">
            <v>0</v>
          </cell>
          <cell r="H350">
            <v>0</v>
          </cell>
          <cell r="I350">
            <v>0</v>
          </cell>
        </row>
        <row r="351">
          <cell r="A351" t="str">
            <v>LFARICON-00956-Q</v>
          </cell>
          <cell r="B351">
            <v>0</v>
          </cell>
          <cell r="C351">
            <v>2088</v>
          </cell>
          <cell r="D351">
            <v>0</v>
          </cell>
          <cell r="E351">
            <v>180</v>
          </cell>
          <cell r="F351">
            <v>1970</v>
          </cell>
          <cell r="G351">
            <v>4222</v>
          </cell>
          <cell r="H351">
            <v>2780</v>
          </cell>
          <cell r="I351">
            <v>2984</v>
          </cell>
        </row>
        <row r="352">
          <cell r="A352" t="str">
            <v>LFARICON-00994-Q</v>
          </cell>
          <cell r="B352">
            <v>0</v>
          </cell>
          <cell r="C352">
            <v>0</v>
          </cell>
          <cell r="D352">
            <v>0</v>
          </cell>
          <cell r="E352">
            <v>0</v>
          </cell>
          <cell r="F352">
            <v>62</v>
          </cell>
          <cell r="G352">
            <v>366</v>
          </cell>
          <cell r="H352">
            <v>230</v>
          </cell>
          <cell r="I352">
            <v>345</v>
          </cell>
        </row>
        <row r="353">
          <cell r="A353" t="str">
            <v>LFARIFAB-00304-01</v>
          </cell>
          <cell r="B353">
            <v>0</v>
          </cell>
          <cell r="C353">
            <v>570</v>
          </cell>
          <cell r="D353">
            <v>0</v>
          </cell>
          <cell r="E353">
            <v>1043</v>
          </cell>
          <cell r="F353">
            <v>1319</v>
          </cell>
          <cell r="G353">
            <v>682</v>
          </cell>
          <cell r="H353">
            <v>494</v>
          </cell>
          <cell r="I353">
            <v>736</v>
          </cell>
        </row>
        <row r="354">
          <cell r="A354" t="str">
            <v>LFARIFAB-00313-01</v>
          </cell>
          <cell r="B354">
            <v>0</v>
          </cell>
          <cell r="C354">
            <v>1420</v>
          </cell>
          <cell r="D354">
            <v>0</v>
          </cell>
          <cell r="E354">
            <v>0</v>
          </cell>
          <cell r="F354">
            <v>70</v>
          </cell>
          <cell r="G354">
            <v>0</v>
          </cell>
          <cell r="H354">
            <v>0</v>
          </cell>
          <cell r="I354">
            <v>0</v>
          </cell>
        </row>
        <row r="355">
          <cell r="A355" t="str">
            <v>LFARIFAB-00614-02</v>
          </cell>
          <cell r="B355">
            <v>0</v>
          </cell>
          <cell r="C355">
            <v>482</v>
          </cell>
          <cell r="D355">
            <v>0</v>
          </cell>
          <cell r="E355">
            <v>0</v>
          </cell>
          <cell r="F355">
            <v>22</v>
          </cell>
          <cell r="G355">
            <v>80</v>
          </cell>
          <cell r="H355">
            <v>470</v>
          </cell>
          <cell r="I355">
            <v>192</v>
          </cell>
        </row>
        <row r="356">
          <cell r="A356" t="str">
            <v>LFARIFAB-00667-01</v>
          </cell>
          <cell r="B356">
            <v>0</v>
          </cell>
          <cell r="C356">
            <v>900</v>
          </cell>
          <cell r="D356">
            <v>0</v>
          </cell>
          <cell r="E356">
            <v>0</v>
          </cell>
          <cell r="F356">
            <v>0</v>
          </cell>
          <cell r="G356">
            <v>3004</v>
          </cell>
          <cell r="H356">
            <v>1531</v>
          </cell>
          <cell r="I356">
            <v>1907</v>
          </cell>
        </row>
        <row r="357">
          <cell r="A357" t="str">
            <v>LFARIFAB-00671-01</v>
          </cell>
          <cell r="B357">
            <v>0</v>
          </cell>
          <cell r="C357">
            <v>1922</v>
          </cell>
          <cell r="D357">
            <v>0</v>
          </cell>
          <cell r="E357">
            <v>0</v>
          </cell>
          <cell r="F357">
            <v>1847</v>
          </cell>
          <cell r="G357">
            <v>1686</v>
          </cell>
          <cell r="H357">
            <v>1544</v>
          </cell>
          <cell r="I357">
            <v>1667</v>
          </cell>
        </row>
        <row r="358">
          <cell r="A358" t="str">
            <v>LFARIFAB-00731-01CS-Q</v>
          </cell>
          <cell r="B358">
            <v>0</v>
          </cell>
          <cell r="C358">
            <v>0</v>
          </cell>
          <cell r="D358">
            <v>0</v>
          </cell>
          <cell r="E358">
            <v>0</v>
          </cell>
          <cell r="F358">
            <v>20</v>
          </cell>
          <cell r="G358">
            <v>646</v>
          </cell>
          <cell r="H358">
            <v>288</v>
          </cell>
          <cell r="I358">
            <v>308</v>
          </cell>
        </row>
        <row r="359">
          <cell r="A359" t="str">
            <v>LFARIFAB-00803-01CS-Q</v>
          </cell>
          <cell r="B359">
            <v>0</v>
          </cell>
          <cell r="C359">
            <v>0</v>
          </cell>
          <cell r="D359">
            <v>0</v>
          </cell>
          <cell r="E359">
            <v>0</v>
          </cell>
          <cell r="F359">
            <v>0</v>
          </cell>
          <cell r="G359">
            <v>10</v>
          </cell>
          <cell r="H359">
            <v>110</v>
          </cell>
          <cell r="I359">
            <v>40</v>
          </cell>
        </row>
        <row r="360">
          <cell r="A360" t="str">
            <v>LFARIFAB-00804-01CS-Q</v>
          </cell>
          <cell r="B360">
            <v>0</v>
          </cell>
          <cell r="C360">
            <v>0</v>
          </cell>
          <cell r="D360">
            <v>0</v>
          </cell>
          <cell r="E360">
            <v>0</v>
          </cell>
          <cell r="F360">
            <v>0</v>
          </cell>
          <cell r="G360">
            <v>20</v>
          </cell>
          <cell r="H360">
            <v>220</v>
          </cell>
          <cell r="I360">
            <v>80</v>
          </cell>
        </row>
        <row r="361">
          <cell r="A361" t="str">
            <v>LFARIFAS-00136</v>
          </cell>
          <cell r="B361">
            <v>0</v>
          </cell>
          <cell r="C361">
            <v>10796</v>
          </cell>
          <cell r="D361">
            <v>0</v>
          </cell>
          <cell r="E361">
            <v>0</v>
          </cell>
          <cell r="F361">
            <v>2690</v>
          </cell>
          <cell r="G361">
            <v>2104</v>
          </cell>
          <cell r="H361">
            <v>1954</v>
          </cell>
          <cell r="I361">
            <v>1016</v>
          </cell>
        </row>
        <row r="362">
          <cell r="A362" t="str">
            <v>LFARIFAS-00185</v>
          </cell>
          <cell r="B362">
            <v>0</v>
          </cell>
          <cell r="C362">
            <v>152419</v>
          </cell>
          <cell r="D362">
            <v>0</v>
          </cell>
          <cell r="E362">
            <v>50000</v>
          </cell>
          <cell r="F362">
            <v>254656</v>
          </cell>
          <cell r="G362">
            <v>202847</v>
          </cell>
          <cell r="H362">
            <v>160058</v>
          </cell>
          <cell r="I362">
            <v>157420</v>
          </cell>
        </row>
        <row r="363">
          <cell r="A363" t="str">
            <v>LFARIFAS-00197</v>
          </cell>
          <cell r="B363">
            <v>0</v>
          </cell>
          <cell r="C363">
            <v>10758</v>
          </cell>
          <cell r="D363">
            <v>0</v>
          </cell>
          <cell r="E363">
            <v>0</v>
          </cell>
          <cell r="F363">
            <v>9018</v>
          </cell>
          <cell r="G363">
            <v>4320</v>
          </cell>
          <cell r="H363">
            <v>2834</v>
          </cell>
          <cell r="I363">
            <v>2344</v>
          </cell>
        </row>
        <row r="364">
          <cell r="A364" t="str">
            <v>LFARIFAS-00199</v>
          </cell>
          <cell r="B364">
            <v>0</v>
          </cell>
          <cell r="C364">
            <v>9413</v>
          </cell>
          <cell r="D364">
            <v>20000</v>
          </cell>
          <cell r="E364">
            <v>5000</v>
          </cell>
          <cell r="F364">
            <v>30816</v>
          </cell>
          <cell r="G364">
            <v>34656</v>
          </cell>
          <cell r="H364">
            <v>20520</v>
          </cell>
          <cell r="I364">
            <v>22758</v>
          </cell>
        </row>
        <row r="365">
          <cell r="A365" t="str">
            <v>LFARIFAS-00239</v>
          </cell>
          <cell r="B365">
            <v>0</v>
          </cell>
          <cell r="C365">
            <v>1702</v>
          </cell>
          <cell r="D365">
            <v>0</v>
          </cell>
          <cell r="E365">
            <v>0</v>
          </cell>
          <cell r="F365">
            <v>838</v>
          </cell>
          <cell r="G365">
            <v>399</v>
          </cell>
          <cell r="H365">
            <v>267</v>
          </cell>
          <cell r="I365">
            <v>369</v>
          </cell>
        </row>
        <row r="366">
          <cell r="A366" t="str">
            <v>LFARIFAS-00257</v>
          </cell>
          <cell r="B366">
            <v>0</v>
          </cell>
          <cell r="C366">
            <v>1276</v>
          </cell>
          <cell r="D366">
            <v>0</v>
          </cell>
          <cell r="E366">
            <v>0</v>
          </cell>
          <cell r="F366">
            <v>424</v>
          </cell>
          <cell r="G366">
            <v>40</v>
          </cell>
          <cell r="H366">
            <v>28</v>
          </cell>
          <cell r="I366">
            <v>154</v>
          </cell>
        </row>
        <row r="367">
          <cell r="A367" t="str">
            <v>LFARIFAS-00261</v>
          </cell>
          <cell r="B367">
            <v>0</v>
          </cell>
          <cell r="C367">
            <v>445</v>
          </cell>
          <cell r="D367">
            <v>0</v>
          </cell>
          <cell r="E367">
            <v>2000</v>
          </cell>
          <cell r="F367">
            <v>580</v>
          </cell>
          <cell r="G367">
            <v>352</v>
          </cell>
          <cell r="H367">
            <v>352</v>
          </cell>
          <cell r="I367">
            <v>352</v>
          </cell>
        </row>
        <row r="368">
          <cell r="A368" t="str">
            <v>LFARIFAS-00262</v>
          </cell>
          <cell r="B368">
            <v>0</v>
          </cell>
          <cell r="C368">
            <v>31106</v>
          </cell>
          <cell r="D368">
            <v>0</v>
          </cell>
          <cell r="E368">
            <v>0</v>
          </cell>
          <cell r="F368">
            <v>7754</v>
          </cell>
          <cell r="G368">
            <v>1346</v>
          </cell>
          <cell r="H368">
            <v>1362</v>
          </cell>
          <cell r="I368">
            <v>3337</v>
          </cell>
        </row>
        <row r="369">
          <cell r="A369" t="str">
            <v>LFARIFAS-00327</v>
          </cell>
          <cell r="B369">
            <v>0</v>
          </cell>
          <cell r="C369">
            <v>791</v>
          </cell>
          <cell r="D369">
            <v>0</v>
          </cell>
          <cell r="E369">
            <v>1000</v>
          </cell>
          <cell r="F369">
            <v>854</v>
          </cell>
          <cell r="G369">
            <v>563</v>
          </cell>
          <cell r="H369">
            <v>397</v>
          </cell>
          <cell r="I369">
            <v>579</v>
          </cell>
        </row>
        <row r="370">
          <cell r="A370" t="str">
            <v>LFARIFAS-00328</v>
          </cell>
          <cell r="B370">
            <v>0</v>
          </cell>
          <cell r="C370">
            <v>8674</v>
          </cell>
          <cell r="D370">
            <v>0</v>
          </cell>
          <cell r="E370">
            <v>0</v>
          </cell>
          <cell r="F370">
            <v>834</v>
          </cell>
          <cell r="G370">
            <v>563</v>
          </cell>
          <cell r="H370">
            <v>397</v>
          </cell>
          <cell r="I370">
            <v>579</v>
          </cell>
        </row>
        <row r="371">
          <cell r="A371" t="str">
            <v>LFARIFAS-00360</v>
          </cell>
          <cell r="B371">
            <v>0</v>
          </cell>
          <cell r="C371">
            <v>1935</v>
          </cell>
          <cell r="D371">
            <v>0</v>
          </cell>
          <cell r="E371">
            <v>0</v>
          </cell>
          <cell r="F371">
            <v>1475</v>
          </cell>
          <cell r="G371">
            <v>208</v>
          </cell>
          <cell r="H371">
            <v>32</v>
          </cell>
          <cell r="I371">
            <v>48</v>
          </cell>
        </row>
        <row r="372">
          <cell r="A372" t="str">
            <v>LFARIFAS-00395</v>
          </cell>
          <cell r="B372">
            <v>0</v>
          </cell>
          <cell r="C372">
            <v>21368</v>
          </cell>
          <cell r="D372">
            <v>0</v>
          </cell>
          <cell r="E372">
            <v>0</v>
          </cell>
          <cell r="F372">
            <v>17884</v>
          </cell>
          <cell r="G372">
            <v>28622</v>
          </cell>
          <cell r="H372">
            <v>18054</v>
          </cell>
          <cell r="I372">
            <v>21694</v>
          </cell>
        </row>
        <row r="373">
          <cell r="A373" t="str">
            <v>LFARIFAS-00417</v>
          </cell>
          <cell r="B373">
            <v>0</v>
          </cell>
          <cell r="C373">
            <v>736</v>
          </cell>
          <cell r="D373">
            <v>0</v>
          </cell>
          <cell r="E373">
            <v>0</v>
          </cell>
          <cell r="F373">
            <v>648</v>
          </cell>
          <cell r="G373">
            <v>0</v>
          </cell>
          <cell r="H373">
            <v>0</v>
          </cell>
          <cell r="I373">
            <v>0</v>
          </cell>
        </row>
        <row r="374">
          <cell r="A374" t="str">
            <v>LFARIFAS-00443</v>
          </cell>
          <cell r="B374">
            <v>0</v>
          </cell>
          <cell r="C374">
            <v>4759</v>
          </cell>
          <cell r="D374">
            <v>0</v>
          </cell>
          <cell r="E374">
            <v>0</v>
          </cell>
          <cell r="F374">
            <v>2308</v>
          </cell>
          <cell r="G374">
            <v>1035</v>
          </cell>
          <cell r="H374">
            <v>894</v>
          </cell>
          <cell r="I374">
            <v>1077</v>
          </cell>
        </row>
        <row r="375">
          <cell r="A375" t="str">
            <v>LFARIFAS-00446</v>
          </cell>
          <cell r="B375">
            <v>0</v>
          </cell>
          <cell r="C375">
            <v>17620</v>
          </cell>
          <cell r="D375">
            <v>0</v>
          </cell>
          <cell r="E375">
            <v>0</v>
          </cell>
          <cell r="F375">
            <v>12753</v>
          </cell>
          <cell r="G375">
            <v>13612</v>
          </cell>
          <cell r="H375">
            <v>16942</v>
          </cell>
          <cell r="I375">
            <v>14670</v>
          </cell>
        </row>
        <row r="376">
          <cell r="A376" t="str">
            <v>LFARIFAS-00458</v>
          </cell>
          <cell r="B376">
            <v>0</v>
          </cell>
          <cell r="C376">
            <v>916</v>
          </cell>
          <cell r="D376">
            <v>0</v>
          </cell>
          <cell r="E376">
            <v>0</v>
          </cell>
          <cell r="F376">
            <v>84</v>
          </cell>
          <cell r="G376">
            <v>0</v>
          </cell>
          <cell r="H376">
            <v>0</v>
          </cell>
          <cell r="I376">
            <v>0</v>
          </cell>
        </row>
        <row r="377">
          <cell r="A377" t="str">
            <v>LFARIFAS-00459</v>
          </cell>
          <cell r="B377">
            <v>0</v>
          </cell>
          <cell r="C377">
            <v>2000</v>
          </cell>
          <cell r="D377">
            <v>0</v>
          </cell>
          <cell r="E377">
            <v>0</v>
          </cell>
          <cell r="F377">
            <v>0</v>
          </cell>
          <cell r="G377">
            <v>0</v>
          </cell>
          <cell r="H377">
            <v>0</v>
          </cell>
          <cell r="I377">
            <v>0</v>
          </cell>
        </row>
        <row r="378">
          <cell r="A378" t="str">
            <v>LFARIFAS-00533-Q</v>
          </cell>
          <cell r="B378">
            <v>0</v>
          </cell>
          <cell r="C378">
            <v>0</v>
          </cell>
          <cell r="D378">
            <v>0</v>
          </cell>
          <cell r="E378">
            <v>0</v>
          </cell>
          <cell r="F378">
            <v>0</v>
          </cell>
          <cell r="G378">
            <v>1088</v>
          </cell>
          <cell r="H378">
            <v>496</v>
          </cell>
          <cell r="I378">
            <v>0</v>
          </cell>
        </row>
        <row r="379">
          <cell r="A379" t="str">
            <v>LFARIFAS-00561</v>
          </cell>
          <cell r="B379">
            <v>0</v>
          </cell>
          <cell r="C379">
            <v>48664</v>
          </cell>
          <cell r="D379">
            <v>0</v>
          </cell>
          <cell r="E379">
            <v>0</v>
          </cell>
          <cell r="F379">
            <v>20824</v>
          </cell>
          <cell r="G379">
            <v>36192</v>
          </cell>
          <cell r="H379">
            <v>54608</v>
          </cell>
          <cell r="I379">
            <v>40944</v>
          </cell>
        </row>
        <row r="380">
          <cell r="A380" t="str">
            <v>LFARIFAS-00576</v>
          </cell>
          <cell r="B380">
            <v>0</v>
          </cell>
          <cell r="C380">
            <v>100</v>
          </cell>
          <cell r="D380">
            <v>0</v>
          </cell>
          <cell r="E380">
            <v>0</v>
          </cell>
          <cell r="F380">
            <v>18774</v>
          </cell>
          <cell r="G380">
            <v>25184</v>
          </cell>
          <cell r="H380">
            <v>32159</v>
          </cell>
          <cell r="I380">
            <v>26013</v>
          </cell>
        </row>
        <row r="381">
          <cell r="A381" t="str">
            <v>LFARIFAS-00576-Q</v>
          </cell>
          <cell r="B381">
            <v>0</v>
          </cell>
          <cell r="C381">
            <v>25964</v>
          </cell>
          <cell r="D381">
            <v>0</v>
          </cell>
          <cell r="E381">
            <v>0</v>
          </cell>
          <cell r="F381">
            <v>1894</v>
          </cell>
          <cell r="G381">
            <v>1800</v>
          </cell>
          <cell r="H381">
            <v>1110</v>
          </cell>
          <cell r="I381">
            <v>1170</v>
          </cell>
        </row>
        <row r="382">
          <cell r="A382" t="str">
            <v>LFARIFAS-00604</v>
          </cell>
          <cell r="B382">
            <v>0</v>
          </cell>
          <cell r="C382">
            <v>988</v>
          </cell>
          <cell r="D382">
            <v>0</v>
          </cell>
          <cell r="E382">
            <v>0</v>
          </cell>
          <cell r="F382">
            <v>655</v>
          </cell>
          <cell r="G382">
            <v>1692</v>
          </cell>
          <cell r="H382">
            <v>1566</v>
          </cell>
          <cell r="I382">
            <v>840</v>
          </cell>
        </row>
        <row r="383">
          <cell r="A383" t="str">
            <v>LFARIFAS-00605</v>
          </cell>
          <cell r="B383">
            <v>0</v>
          </cell>
          <cell r="C383">
            <v>430</v>
          </cell>
          <cell r="D383">
            <v>0</v>
          </cell>
          <cell r="E383">
            <v>0</v>
          </cell>
          <cell r="F383">
            <v>131</v>
          </cell>
          <cell r="G383">
            <v>70</v>
          </cell>
          <cell r="H383">
            <v>0</v>
          </cell>
          <cell r="I383">
            <v>0</v>
          </cell>
        </row>
        <row r="384">
          <cell r="A384" t="str">
            <v>LFARIFAS-00609</v>
          </cell>
          <cell r="B384">
            <v>0</v>
          </cell>
          <cell r="C384">
            <v>0</v>
          </cell>
          <cell r="D384">
            <v>0</v>
          </cell>
          <cell r="E384">
            <v>0</v>
          </cell>
          <cell r="F384">
            <v>36230</v>
          </cell>
          <cell r="G384">
            <v>62072</v>
          </cell>
          <cell r="H384">
            <v>90472</v>
          </cell>
          <cell r="I384">
            <v>68772</v>
          </cell>
        </row>
        <row r="385">
          <cell r="A385" t="str">
            <v>LFARIFAS-00609-Q</v>
          </cell>
          <cell r="B385">
            <v>0</v>
          </cell>
          <cell r="C385">
            <v>27921</v>
          </cell>
          <cell r="D385">
            <v>0</v>
          </cell>
          <cell r="E385">
            <v>0</v>
          </cell>
          <cell r="F385">
            <v>52</v>
          </cell>
          <cell r="G385">
            <v>0</v>
          </cell>
          <cell r="H385">
            <v>0</v>
          </cell>
          <cell r="I385">
            <v>0</v>
          </cell>
        </row>
        <row r="386">
          <cell r="A386" t="str">
            <v>LFARIFAS-00613-Q</v>
          </cell>
          <cell r="B386">
            <v>0</v>
          </cell>
          <cell r="C386">
            <v>0</v>
          </cell>
          <cell r="D386">
            <v>0</v>
          </cell>
          <cell r="E386">
            <v>0</v>
          </cell>
          <cell r="F386">
            <v>62</v>
          </cell>
          <cell r="G386">
            <v>366</v>
          </cell>
          <cell r="H386">
            <v>230</v>
          </cell>
          <cell r="I386">
            <v>345</v>
          </cell>
        </row>
        <row r="387">
          <cell r="A387" t="str">
            <v>LFARIFAS-00617</v>
          </cell>
          <cell r="B387">
            <v>0</v>
          </cell>
          <cell r="C387">
            <v>200</v>
          </cell>
          <cell r="D387">
            <v>0</v>
          </cell>
          <cell r="E387">
            <v>0</v>
          </cell>
          <cell r="F387">
            <v>19205</v>
          </cell>
          <cell r="G387">
            <v>17266</v>
          </cell>
          <cell r="H387">
            <v>16213</v>
          </cell>
          <cell r="I387">
            <v>15569</v>
          </cell>
        </row>
        <row r="388">
          <cell r="A388" t="str">
            <v>LFARIFAS-00617-Q</v>
          </cell>
          <cell r="B388">
            <v>0</v>
          </cell>
          <cell r="C388">
            <v>14297</v>
          </cell>
          <cell r="D388">
            <v>0</v>
          </cell>
          <cell r="E388">
            <v>4000</v>
          </cell>
          <cell r="F388">
            <v>225</v>
          </cell>
          <cell r="G388">
            <v>0</v>
          </cell>
          <cell r="H388">
            <v>0</v>
          </cell>
          <cell r="I388">
            <v>0</v>
          </cell>
        </row>
        <row r="389">
          <cell r="A389" t="str">
            <v>LFARIFAS-00619</v>
          </cell>
          <cell r="B389">
            <v>0</v>
          </cell>
          <cell r="C389">
            <v>1000</v>
          </cell>
          <cell r="D389">
            <v>0</v>
          </cell>
          <cell r="E389">
            <v>0</v>
          </cell>
          <cell r="F389">
            <v>0</v>
          </cell>
          <cell r="G389">
            <v>6008</v>
          </cell>
          <cell r="H389">
            <v>3062</v>
          </cell>
          <cell r="I389">
            <v>3814</v>
          </cell>
        </row>
        <row r="390">
          <cell r="A390" t="str">
            <v>LFARIFAS-00622</v>
          </cell>
          <cell r="B390">
            <v>0</v>
          </cell>
          <cell r="C390">
            <v>20</v>
          </cell>
          <cell r="D390">
            <v>0</v>
          </cell>
          <cell r="E390">
            <v>0</v>
          </cell>
          <cell r="F390">
            <v>561</v>
          </cell>
          <cell r="G390">
            <v>1709</v>
          </cell>
          <cell r="H390">
            <v>1133</v>
          </cell>
          <cell r="I390">
            <v>1136</v>
          </cell>
        </row>
        <row r="391">
          <cell r="A391" t="str">
            <v>LFARIFAS-00622-Q</v>
          </cell>
          <cell r="B391">
            <v>0</v>
          </cell>
          <cell r="C391">
            <v>737</v>
          </cell>
          <cell r="D391">
            <v>0</v>
          </cell>
          <cell r="E391">
            <v>0</v>
          </cell>
          <cell r="F391">
            <v>0</v>
          </cell>
          <cell r="G391">
            <v>0</v>
          </cell>
          <cell r="H391">
            <v>0</v>
          </cell>
          <cell r="I391">
            <v>0</v>
          </cell>
        </row>
        <row r="392">
          <cell r="A392" t="str">
            <v>LFARIFAS-00627</v>
          </cell>
          <cell r="B392">
            <v>0</v>
          </cell>
          <cell r="C392">
            <v>150</v>
          </cell>
          <cell r="D392">
            <v>0</v>
          </cell>
          <cell r="E392">
            <v>0</v>
          </cell>
          <cell r="F392">
            <v>32532</v>
          </cell>
          <cell r="G392">
            <v>47064</v>
          </cell>
          <cell r="H392">
            <v>64892</v>
          </cell>
          <cell r="I392">
            <v>50964</v>
          </cell>
        </row>
        <row r="393">
          <cell r="A393" t="str">
            <v>LFARIFAS-00627-Q</v>
          </cell>
          <cell r="B393">
            <v>0</v>
          </cell>
          <cell r="C393">
            <v>37347</v>
          </cell>
          <cell r="D393">
            <v>0</v>
          </cell>
          <cell r="E393">
            <v>4000</v>
          </cell>
          <cell r="F393">
            <v>3004</v>
          </cell>
          <cell r="G393">
            <v>2880</v>
          </cell>
          <cell r="H393">
            <v>1776</v>
          </cell>
          <cell r="I393">
            <v>1872</v>
          </cell>
        </row>
        <row r="394">
          <cell r="A394" t="str">
            <v>LFARIFAS-00722-Q</v>
          </cell>
          <cell r="B394">
            <v>0</v>
          </cell>
          <cell r="C394">
            <v>0</v>
          </cell>
          <cell r="D394">
            <v>0</v>
          </cell>
          <cell r="E394">
            <v>0</v>
          </cell>
          <cell r="F394">
            <v>0</v>
          </cell>
          <cell r="G394">
            <v>5328</v>
          </cell>
          <cell r="H394">
            <v>0</v>
          </cell>
          <cell r="I394">
            <v>0</v>
          </cell>
        </row>
        <row r="395">
          <cell r="A395" t="str">
            <v>LFARIFAS-00789-Q</v>
          </cell>
          <cell r="B395">
            <v>0</v>
          </cell>
          <cell r="C395">
            <v>0</v>
          </cell>
          <cell r="D395">
            <v>0</v>
          </cell>
          <cell r="E395">
            <v>0</v>
          </cell>
          <cell r="F395">
            <v>0</v>
          </cell>
          <cell r="G395">
            <v>40</v>
          </cell>
          <cell r="H395">
            <v>440</v>
          </cell>
          <cell r="I395">
            <v>160</v>
          </cell>
        </row>
        <row r="396">
          <cell r="A396" t="str">
            <v>LFARIFAS-00790-Q</v>
          </cell>
          <cell r="B396">
            <v>0</v>
          </cell>
          <cell r="C396">
            <v>0</v>
          </cell>
          <cell r="D396">
            <v>0</v>
          </cell>
          <cell r="E396">
            <v>0</v>
          </cell>
          <cell r="F396">
            <v>0</v>
          </cell>
          <cell r="G396">
            <v>60</v>
          </cell>
          <cell r="H396">
            <v>660</v>
          </cell>
          <cell r="I396">
            <v>240</v>
          </cell>
        </row>
        <row r="397">
          <cell r="A397" t="str">
            <v>LFARIFAS-05000</v>
          </cell>
          <cell r="B397">
            <v>0</v>
          </cell>
          <cell r="C397">
            <v>218815</v>
          </cell>
          <cell r="D397">
            <v>0</v>
          </cell>
          <cell r="E397">
            <v>230000</v>
          </cell>
          <cell r="F397">
            <v>370365</v>
          </cell>
          <cell r="G397">
            <v>340892</v>
          </cell>
          <cell r="H397">
            <v>325129</v>
          </cell>
          <cell r="I397">
            <v>294934</v>
          </cell>
        </row>
        <row r="398">
          <cell r="A398" t="str">
            <v>LFARIFAS-05001</v>
          </cell>
          <cell r="B398">
            <v>0</v>
          </cell>
          <cell r="C398">
            <v>10009</v>
          </cell>
          <cell r="D398">
            <v>0</v>
          </cell>
          <cell r="E398">
            <v>0</v>
          </cell>
          <cell r="F398">
            <v>10486</v>
          </cell>
          <cell r="G398">
            <v>4528</v>
          </cell>
          <cell r="H398">
            <v>2866</v>
          </cell>
          <cell r="I398">
            <v>2392</v>
          </cell>
        </row>
        <row r="399">
          <cell r="A399" t="str">
            <v>LFARIFAS-05002</v>
          </cell>
          <cell r="B399">
            <v>0</v>
          </cell>
          <cell r="C399">
            <v>73475</v>
          </cell>
          <cell r="D399">
            <v>0</v>
          </cell>
          <cell r="E399">
            <v>0</v>
          </cell>
          <cell r="F399">
            <v>56302</v>
          </cell>
          <cell r="G399">
            <v>49494</v>
          </cell>
          <cell r="H399">
            <v>53914</v>
          </cell>
          <cell r="I399">
            <v>47839</v>
          </cell>
        </row>
        <row r="400">
          <cell r="A400" t="str">
            <v>LFARIFAS-05051</v>
          </cell>
          <cell r="B400">
            <v>0</v>
          </cell>
          <cell r="C400">
            <v>2200</v>
          </cell>
          <cell r="D400">
            <v>0</v>
          </cell>
          <cell r="E400">
            <v>0</v>
          </cell>
          <cell r="F400">
            <v>1351</v>
          </cell>
          <cell r="G400">
            <v>1052</v>
          </cell>
          <cell r="H400">
            <v>977</v>
          </cell>
          <cell r="I400">
            <v>508</v>
          </cell>
        </row>
        <row r="401">
          <cell r="A401" t="str">
            <v>LFARIFAS-05101</v>
          </cell>
          <cell r="B401">
            <v>0</v>
          </cell>
          <cell r="C401">
            <v>4652</v>
          </cell>
          <cell r="D401">
            <v>0</v>
          </cell>
          <cell r="E401">
            <v>0</v>
          </cell>
          <cell r="F401">
            <v>365</v>
          </cell>
          <cell r="G401">
            <v>140</v>
          </cell>
          <cell r="H401">
            <v>100</v>
          </cell>
          <cell r="I401">
            <v>150</v>
          </cell>
        </row>
        <row r="402">
          <cell r="A402" t="str">
            <v>LFARIGSKT-00222</v>
          </cell>
          <cell r="B402">
            <v>215</v>
          </cell>
          <cell r="C402">
            <v>374</v>
          </cell>
          <cell r="D402">
            <v>0</v>
          </cell>
          <cell r="E402">
            <v>0</v>
          </cell>
          <cell r="F402">
            <v>242</v>
          </cell>
          <cell r="G402">
            <v>20</v>
          </cell>
          <cell r="H402">
            <v>14</v>
          </cell>
          <cell r="I402">
            <v>77</v>
          </cell>
        </row>
        <row r="403">
          <cell r="A403" t="str">
            <v>LFARIGSKT-00269</v>
          </cell>
          <cell r="B403">
            <v>0</v>
          </cell>
          <cell r="C403">
            <v>1197</v>
          </cell>
          <cell r="D403">
            <v>0</v>
          </cell>
          <cell r="E403">
            <v>0</v>
          </cell>
          <cell r="F403">
            <v>992</v>
          </cell>
          <cell r="G403">
            <v>666</v>
          </cell>
          <cell r="H403">
            <v>480</v>
          </cell>
          <cell r="I403">
            <v>720</v>
          </cell>
        </row>
        <row r="404">
          <cell r="A404" t="str">
            <v>LFARIGSKT-00271</v>
          </cell>
          <cell r="B404">
            <v>0</v>
          </cell>
          <cell r="C404">
            <v>120</v>
          </cell>
          <cell r="D404">
            <v>0</v>
          </cell>
          <cell r="E404">
            <v>0</v>
          </cell>
          <cell r="F404">
            <v>70</v>
          </cell>
          <cell r="G404">
            <v>0</v>
          </cell>
          <cell r="H404">
            <v>0</v>
          </cell>
          <cell r="I404">
            <v>0</v>
          </cell>
        </row>
        <row r="405">
          <cell r="A405" t="str">
            <v>LFARIGSKT-00272</v>
          </cell>
          <cell r="B405">
            <v>0</v>
          </cell>
          <cell r="C405">
            <v>847</v>
          </cell>
          <cell r="D405">
            <v>0</v>
          </cell>
          <cell r="E405">
            <v>0</v>
          </cell>
          <cell r="F405">
            <v>70</v>
          </cell>
          <cell r="G405">
            <v>0</v>
          </cell>
          <cell r="H405">
            <v>0</v>
          </cell>
          <cell r="I405">
            <v>0</v>
          </cell>
        </row>
        <row r="406">
          <cell r="A406" t="str">
            <v>LFARIGSKT-00273</v>
          </cell>
          <cell r="B406">
            <v>0</v>
          </cell>
          <cell r="C406">
            <v>1162</v>
          </cell>
          <cell r="D406">
            <v>0</v>
          </cell>
          <cell r="E406">
            <v>0</v>
          </cell>
          <cell r="F406">
            <v>70</v>
          </cell>
          <cell r="G406">
            <v>0</v>
          </cell>
          <cell r="H406">
            <v>0</v>
          </cell>
          <cell r="I406">
            <v>0</v>
          </cell>
        </row>
        <row r="407">
          <cell r="A407" t="str">
            <v>LFARIGSKT-00274</v>
          </cell>
          <cell r="B407">
            <v>0</v>
          </cell>
          <cell r="C407">
            <v>90</v>
          </cell>
          <cell r="D407">
            <v>0</v>
          </cell>
          <cell r="E407">
            <v>0</v>
          </cell>
          <cell r="F407">
            <v>81</v>
          </cell>
          <cell r="G407">
            <v>0</v>
          </cell>
          <cell r="H407">
            <v>0</v>
          </cell>
          <cell r="I407">
            <v>0</v>
          </cell>
        </row>
        <row r="408">
          <cell r="A408" t="str">
            <v>LFARIGSKT-00292</v>
          </cell>
          <cell r="B408">
            <v>40</v>
          </cell>
          <cell r="C408">
            <v>870</v>
          </cell>
          <cell r="D408">
            <v>0</v>
          </cell>
          <cell r="E408">
            <v>0</v>
          </cell>
          <cell r="F408">
            <v>125</v>
          </cell>
          <cell r="G408">
            <v>15</v>
          </cell>
          <cell r="H408">
            <v>20</v>
          </cell>
          <cell r="I408">
            <v>30</v>
          </cell>
        </row>
        <row r="409">
          <cell r="A409" t="str">
            <v>LFARIGSKT-00296-01</v>
          </cell>
          <cell r="B409">
            <v>0</v>
          </cell>
          <cell r="C409">
            <v>4083</v>
          </cell>
          <cell r="D409">
            <v>0</v>
          </cell>
          <cell r="E409">
            <v>0</v>
          </cell>
          <cell r="F409">
            <v>1102</v>
          </cell>
          <cell r="G409">
            <v>30</v>
          </cell>
          <cell r="H409">
            <v>40</v>
          </cell>
          <cell r="I409">
            <v>60</v>
          </cell>
        </row>
        <row r="410">
          <cell r="A410" t="str">
            <v>LFARIGSKT-00324</v>
          </cell>
          <cell r="B410">
            <v>1143</v>
          </cell>
          <cell r="C410">
            <v>195</v>
          </cell>
          <cell r="D410">
            <v>0</v>
          </cell>
          <cell r="E410">
            <v>0</v>
          </cell>
          <cell r="F410">
            <v>369</v>
          </cell>
          <cell r="G410">
            <v>249</v>
          </cell>
          <cell r="H410">
            <v>138</v>
          </cell>
          <cell r="I410">
            <v>138</v>
          </cell>
        </row>
        <row r="411">
          <cell r="A411" t="str">
            <v>LFARIGSKT-00347</v>
          </cell>
          <cell r="B411">
            <v>0</v>
          </cell>
          <cell r="C411">
            <v>0</v>
          </cell>
          <cell r="D411">
            <v>0</v>
          </cell>
          <cell r="E411">
            <v>0</v>
          </cell>
          <cell r="F411">
            <v>0</v>
          </cell>
          <cell r="G411">
            <v>62</v>
          </cell>
          <cell r="H411">
            <v>62</v>
          </cell>
          <cell r="I411">
            <v>0</v>
          </cell>
        </row>
        <row r="412">
          <cell r="A412" t="str">
            <v>LFARIGSKT-00348</v>
          </cell>
          <cell r="B412">
            <v>0</v>
          </cell>
          <cell r="C412">
            <v>0</v>
          </cell>
          <cell r="D412">
            <v>0</v>
          </cell>
          <cell r="E412">
            <v>0</v>
          </cell>
          <cell r="F412">
            <v>0</v>
          </cell>
          <cell r="G412">
            <v>272</v>
          </cell>
          <cell r="H412">
            <v>124</v>
          </cell>
          <cell r="I412">
            <v>0</v>
          </cell>
        </row>
        <row r="413">
          <cell r="A413" t="str">
            <v>LFARIGSKT-00383</v>
          </cell>
          <cell r="B413">
            <v>0</v>
          </cell>
          <cell r="C413">
            <v>0</v>
          </cell>
          <cell r="D413">
            <v>0</v>
          </cell>
          <cell r="E413">
            <v>0</v>
          </cell>
          <cell r="F413">
            <v>1125</v>
          </cell>
          <cell r="G413">
            <v>2082</v>
          </cell>
          <cell r="H413">
            <v>3302</v>
          </cell>
          <cell r="I413">
            <v>2442</v>
          </cell>
        </row>
        <row r="414">
          <cell r="A414" t="str">
            <v>LFARIGSKT-00383-Q</v>
          </cell>
          <cell r="B414">
            <v>0</v>
          </cell>
          <cell r="C414">
            <v>2071</v>
          </cell>
          <cell r="D414">
            <v>0</v>
          </cell>
          <cell r="E414">
            <v>0</v>
          </cell>
          <cell r="F414">
            <v>0</v>
          </cell>
          <cell r="G414">
            <v>0</v>
          </cell>
          <cell r="H414">
            <v>0</v>
          </cell>
          <cell r="I414">
            <v>0</v>
          </cell>
        </row>
        <row r="415">
          <cell r="A415" t="str">
            <v>LFARIGSKT-00425-Q</v>
          </cell>
          <cell r="B415">
            <v>0</v>
          </cell>
          <cell r="C415">
            <v>0</v>
          </cell>
          <cell r="D415">
            <v>0</v>
          </cell>
          <cell r="E415">
            <v>0</v>
          </cell>
          <cell r="F415">
            <v>0</v>
          </cell>
          <cell r="G415">
            <v>74</v>
          </cell>
          <cell r="H415">
            <v>0</v>
          </cell>
          <cell r="I415">
            <v>0</v>
          </cell>
        </row>
        <row r="416">
          <cell r="A416" t="str">
            <v>LFARIGSKT-00432-Q</v>
          </cell>
          <cell r="B416">
            <v>0</v>
          </cell>
          <cell r="C416">
            <v>0</v>
          </cell>
          <cell r="D416">
            <v>0</v>
          </cell>
          <cell r="E416">
            <v>0</v>
          </cell>
          <cell r="F416">
            <v>0</v>
          </cell>
          <cell r="G416">
            <v>178</v>
          </cell>
          <cell r="H416">
            <v>30</v>
          </cell>
          <cell r="I416">
            <v>45</v>
          </cell>
        </row>
        <row r="417">
          <cell r="A417" t="str">
            <v>LFARIHSK-00107</v>
          </cell>
          <cell r="B417">
            <v>0</v>
          </cell>
          <cell r="C417">
            <v>90.0786</v>
          </cell>
          <cell r="D417">
            <v>0</v>
          </cell>
          <cell r="E417">
            <v>0</v>
          </cell>
          <cell r="F417">
            <v>54.9001</v>
          </cell>
          <cell r="G417">
            <v>48.8184</v>
          </cell>
          <cell r="H417">
            <v>37.9172</v>
          </cell>
          <cell r="I417">
            <v>45.9236</v>
          </cell>
        </row>
        <row r="418">
          <cell r="A418" t="str">
            <v>LFARIHSK-00108</v>
          </cell>
          <cell r="B418">
            <v>0</v>
          </cell>
          <cell r="C418">
            <v>662.24</v>
          </cell>
          <cell r="D418">
            <v>0</v>
          </cell>
          <cell r="E418">
            <v>0</v>
          </cell>
          <cell r="F418">
            <v>679.964</v>
          </cell>
          <cell r="G418">
            <v>216.47</v>
          </cell>
          <cell r="H418">
            <v>147.16</v>
          </cell>
          <cell r="I418">
            <v>144.01</v>
          </cell>
        </row>
        <row r="419">
          <cell r="A419" t="str">
            <v>LFARIHSK-00113</v>
          </cell>
          <cell r="B419">
            <v>0</v>
          </cell>
          <cell r="C419">
            <v>9086</v>
          </cell>
          <cell r="D419">
            <v>0</v>
          </cell>
          <cell r="E419">
            <v>0</v>
          </cell>
          <cell r="F419">
            <v>6911</v>
          </cell>
          <cell r="G419">
            <v>3763</v>
          </cell>
          <cell r="H419">
            <v>2787</v>
          </cell>
          <cell r="I419">
            <v>4059</v>
          </cell>
        </row>
        <row r="420">
          <cell r="A420" t="str">
            <v>LFARIHSK-00122</v>
          </cell>
          <cell r="B420">
            <v>395</v>
          </cell>
          <cell r="C420">
            <v>79</v>
          </cell>
          <cell r="D420">
            <v>0</v>
          </cell>
          <cell r="E420">
            <v>0</v>
          </cell>
          <cell r="F420">
            <v>362</v>
          </cell>
          <cell r="G420">
            <v>332</v>
          </cell>
          <cell r="H420">
            <v>362</v>
          </cell>
          <cell r="I420">
            <v>121</v>
          </cell>
        </row>
        <row r="421">
          <cell r="A421" t="str">
            <v>LFARIHSK-00123</v>
          </cell>
          <cell r="B421">
            <v>0</v>
          </cell>
          <cell r="C421">
            <v>385</v>
          </cell>
          <cell r="D421">
            <v>0</v>
          </cell>
          <cell r="E421">
            <v>560</v>
          </cell>
          <cell r="F421">
            <v>362</v>
          </cell>
          <cell r="G421">
            <v>332</v>
          </cell>
          <cell r="H421">
            <v>362</v>
          </cell>
          <cell r="I421">
            <v>121</v>
          </cell>
        </row>
        <row r="422">
          <cell r="A422" t="str">
            <v>LFARIHSK-00125</v>
          </cell>
          <cell r="B422">
            <v>999</v>
          </cell>
          <cell r="C422">
            <v>2645</v>
          </cell>
          <cell r="D422">
            <v>0</v>
          </cell>
          <cell r="E422">
            <v>0</v>
          </cell>
          <cell r="F422">
            <v>50</v>
          </cell>
          <cell r="G422">
            <v>22</v>
          </cell>
          <cell r="H422">
            <v>24</v>
          </cell>
          <cell r="I422">
            <v>36</v>
          </cell>
        </row>
        <row r="423">
          <cell r="A423" t="str">
            <v>LFARIHSK-00148-01</v>
          </cell>
          <cell r="B423">
            <v>0</v>
          </cell>
          <cell r="C423">
            <v>1295</v>
          </cell>
          <cell r="D423">
            <v>0</v>
          </cell>
          <cell r="E423">
            <v>0</v>
          </cell>
          <cell r="F423">
            <v>591</v>
          </cell>
          <cell r="G423">
            <v>307</v>
          </cell>
          <cell r="H423">
            <v>222</v>
          </cell>
          <cell r="I423">
            <v>333</v>
          </cell>
        </row>
        <row r="424">
          <cell r="A424" t="str">
            <v>LFARIHSK-00155</v>
          </cell>
          <cell r="B424">
            <v>0</v>
          </cell>
          <cell r="C424">
            <v>743</v>
          </cell>
          <cell r="D424">
            <v>0</v>
          </cell>
          <cell r="E424">
            <v>0</v>
          </cell>
          <cell r="F424">
            <v>208</v>
          </cell>
          <cell r="G424">
            <v>0</v>
          </cell>
          <cell r="H424">
            <v>0</v>
          </cell>
          <cell r="I424">
            <v>0</v>
          </cell>
        </row>
        <row r="425">
          <cell r="A425" t="str">
            <v>LFARIHSK-00156</v>
          </cell>
          <cell r="B425">
            <v>0</v>
          </cell>
          <cell r="C425">
            <v>524</v>
          </cell>
          <cell r="D425">
            <v>0</v>
          </cell>
          <cell r="E425">
            <v>0</v>
          </cell>
          <cell r="F425">
            <v>208</v>
          </cell>
          <cell r="G425">
            <v>0</v>
          </cell>
          <cell r="H425">
            <v>0</v>
          </cell>
          <cell r="I425">
            <v>0</v>
          </cell>
        </row>
        <row r="426">
          <cell r="A426" t="str">
            <v>LFARIHSK-00177-02</v>
          </cell>
          <cell r="B426">
            <v>0</v>
          </cell>
          <cell r="C426">
            <v>2560</v>
          </cell>
          <cell r="D426">
            <v>0</v>
          </cell>
          <cell r="E426">
            <v>0</v>
          </cell>
          <cell r="F426">
            <v>4142</v>
          </cell>
          <cell r="G426">
            <v>2108</v>
          </cell>
          <cell r="H426">
            <v>1409</v>
          </cell>
          <cell r="I426">
            <v>1160</v>
          </cell>
        </row>
        <row r="427">
          <cell r="A427" t="str">
            <v>LFARIHSK-00178</v>
          </cell>
          <cell r="B427">
            <v>0</v>
          </cell>
          <cell r="C427">
            <v>12575</v>
          </cell>
          <cell r="D427">
            <v>0</v>
          </cell>
          <cell r="E427">
            <v>0</v>
          </cell>
          <cell r="F427">
            <v>20592</v>
          </cell>
          <cell r="G427">
            <v>12648</v>
          </cell>
          <cell r="H427">
            <v>8454</v>
          </cell>
          <cell r="I427">
            <v>6960</v>
          </cell>
        </row>
        <row r="428">
          <cell r="A428" t="str">
            <v>LFARIHSK-00180-08</v>
          </cell>
          <cell r="B428">
            <v>0</v>
          </cell>
          <cell r="C428">
            <v>2068</v>
          </cell>
          <cell r="D428">
            <v>0</v>
          </cell>
          <cell r="E428">
            <v>5000</v>
          </cell>
          <cell r="F428">
            <v>10984</v>
          </cell>
          <cell r="G428">
            <v>4733</v>
          </cell>
          <cell r="H428">
            <v>4271</v>
          </cell>
          <cell r="I428">
            <v>4404</v>
          </cell>
        </row>
        <row r="429">
          <cell r="A429" t="str">
            <v>LFARIHSK-00184-03</v>
          </cell>
          <cell r="B429">
            <v>0</v>
          </cell>
          <cell r="C429">
            <v>6711</v>
          </cell>
          <cell r="D429">
            <v>0</v>
          </cell>
          <cell r="E429">
            <v>5000</v>
          </cell>
          <cell r="F429">
            <v>12487</v>
          </cell>
          <cell r="G429">
            <v>5782</v>
          </cell>
          <cell r="H429">
            <v>5947</v>
          </cell>
          <cell r="I429">
            <v>3738</v>
          </cell>
        </row>
        <row r="430">
          <cell r="A430" t="str">
            <v>LFARIHSK-00185-04</v>
          </cell>
          <cell r="B430">
            <v>531</v>
          </cell>
          <cell r="C430">
            <v>344</v>
          </cell>
          <cell r="D430">
            <v>0</v>
          </cell>
          <cell r="E430">
            <v>0</v>
          </cell>
          <cell r="F430">
            <v>526</v>
          </cell>
          <cell r="G430">
            <v>220</v>
          </cell>
          <cell r="H430">
            <v>114</v>
          </cell>
          <cell r="I430">
            <v>117</v>
          </cell>
        </row>
        <row r="431">
          <cell r="A431" t="str">
            <v>LFARIHSK-00186-06</v>
          </cell>
          <cell r="B431">
            <v>0</v>
          </cell>
          <cell r="C431">
            <v>3118</v>
          </cell>
          <cell r="D431">
            <v>0</v>
          </cell>
          <cell r="E431">
            <v>2000</v>
          </cell>
          <cell r="F431">
            <v>6402</v>
          </cell>
          <cell r="G431">
            <v>4034</v>
          </cell>
          <cell r="H431">
            <v>4024</v>
          </cell>
          <cell r="I431">
            <v>4096</v>
          </cell>
        </row>
        <row r="432">
          <cell r="A432" t="str">
            <v>LFARIHSK-00195-06</v>
          </cell>
          <cell r="B432">
            <v>1354</v>
          </cell>
          <cell r="C432">
            <v>1998</v>
          </cell>
          <cell r="D432">
            <v>0</v>
          </cell>
          <cell r="E432">
            <v>0</v>
          </cell>
          <cell r="F432">
            <v>1683</v>
          </cell>
          <cell r="G432">
            <v>779</v>
          </cell>
          <cell r="H432">
            <v>550</v>
          </cell>
          <cell r="I432">
            <v>799</v>
          </cell>
        </row>
        <row r="433">
          <cell r="A433" t="str">
            <v>LFARIHSK-00207-05</v>
          </cell>
          <cell r="B433">
            <v>340</v>
          </cell>
          <cell r="C433">
            <v>172</v>
          </cell>
          <cell r="D433">
            <v>0</v>
          </cell>
          <cell r="E433">
            <v>0</v>
          </cell>
          <cell r="F433">
            <v>419</v>
          </cell>
          <cell r="G433">
            <v>359</v>
          </cell>
          <cell r="H433">
            <v>252</v>
          </cell>
          <cell r="I433">
            <v>363</v>
          </cell>
        </row>
        <row r="434">
          <cell r="A434" t="str">
            <v>LFARIHSK-00208-04</v>
          </cell>
          <cell r="B434">
            <v>1022</v>
          </cell>
          <cell r="C434">
            <v>140</v>
          </cell>
          <cell r="D434">
            <v>0</v>
          </cell>
          <cell r="E434">
            <v>0</v>
          </cell>
          <cell r="F434">
            <v>170</v>
          </cell>
          <cell r="G434">
            <v>68</v>
          </cell>
          <cell r="H434">
            <v>40</v>
          </cell>
          <cell r="I434">
            <v>60</v>
          </cell>
        </row>
        <row r="435">
          <cell r="A435" t="str">
            <v>LFARIHSK-00212-04</v>
          </cell>
          <cell r="B435">
            <v>3319</v>
          </cell>
          <cell r="C435">
            <v>30</v>
          </cell>
          <cell r="D435">
            <v>0</v>
          </cell>
          <cell r="E435">
            <v>0</v>
          </cell>
          <cell r="F435">
            <v>78</v>
          </cell>
          <cell r="G435">
            <v>0</v>
          </cell>
          <cell r="H435">
            <v>0</v>
          </cell>
          <cell r="I435">
            <v>0</v>
          </cell>
        </row>
        <row r="436">
          <cell r="A436" t="str">
            <v>LFARIHSK-00214-01</v>
          </cell>
          <cell r="B436">
            <v>371</v>
          </cell>
          <cell r="C436">
            <v>80</v>
          </cell>
          <cell r="D436">
            <v>0</v>
          </cell>
          <cell r="E436">
            <v>1000</v>
          </cell>
          <cell r="F436">
            <v>208</v>
          </cell>
          <cell r="G436">
            <v>0</v>
          </cell>
          <cell r="H436">
            <v>0</v>
          </cell>
          <cell r="I436">
            <v>0</v>
          </cell>
        </row>
        <row r="437">
          <cell r="A437" t="str">
            <v>LFARIHSK-00220-01</v>
          </cell>
          <cell r="B437">
            <v>0</v>
          </cell>
          <cell r="C437">
            <v>11439</v>
          </cell>
          <cell r="D437">
            <v>0</v>
          </cell>
          <cell r="E437">
            <v>0</v>
          </cell>
          <cell r="F437">
            <v>370</v>
          </cell>
          <cell r="G437">
            <v>412</v>
          </cell>
          <cell r="H437">
            <v>423</v>
          </cell>
          <cell r="I437">
            <v>435</v>
          </cell>
        </row>
        <row r="438">
          <cell r="A438" t="str">
            <v>LFARIHSK-00222-01</v>
          </cell>
          <cell r="B438">
            <v>0</v>
          </cell>
          <cell r="C438">
            <v>827</v>
          </cell>
          <cell r="D438">
            <v>0</v>
          </cell>
          <cell r="E438">
            <v>0</v>
          </cell>
          <cell r="F438">
            <v>419</v>
          </cell>
          <cell r="G438">
            <v>359</v>
          </cell>
          <cell r="H438">
            <v>252</v>
          </cell>
          <cell r="I438">
            <v>363</v>
          </cell>
        </row>
        <row r="439">
          <cell r="A439" t="str">
            <v>LFARIHSK-00224-01</v>
          </cell>
          <cell r="B439">
            <v>1661</v>
          </cell>
          <cell r="C439">
            <v>388</v>
          </cell>
          <cell r="D439">
            <v>0</v>
          </cell>
          <cell r="E439">
            <v>0</v>
          </cell>
          <cell r="F439">
            <v>120</v>
          </cell>
          <cell r="G439">
            <v>15</v>
          </cell>
          <cell r="H439">
            <v>20</v>
          </cell>
          <cell r="I439">
            <v>30</v>
          </cell>
        </row>
        <row r="440">
          <cell r="A440" t="str">
            <v>LFARIHSK-00226-01</v>
          </cell>
          <cell r="B440">
            <v>0</v>
          </cell>
          <cell r="C440">
            <v>4408</v>
          </cell>
          <cell r="D440">
            <v>0</v>
          </cell>
          <cell r="E440">
            <v>0</v>
          </cell>
          <cell r="F440">
            <v>4200</v>
          </cell>
          <cell r="G440">
            <v>2568</v>
          </cell>
          <cell r="H440">
            <v>1848</v>
          </cell>
          <cell r="I440">
            <v>2772</v>
          </cell>
        </row>
        <row r="441">
          <cell r="A441" t="str">
            <v>LFARIHSK-00228-01</v>
          </cell>
          <cell r="B441">
            <v>0</v>
          </cell>
          <cell r="C441">
            <v>627</v>
          </cell>
          <cell r="D441">
            <v>0</v>
          </cell>
          <cell r="E441">
            <v>500</v>
          </cell>
          <cell r="F441">
            <v>290</v>
          </cell>
          <cell r="G441">
            <v>30</v>
          </cell>
          <cell r="H441">
            <v>40</v>
          </cell>
          <cell r="I441">
            <v>60</v>
          </cell>
        </row>
        <row r="442">
          <cell r="A442" t="str">
            <v>LFARIHSK-00229-01</v>
          </cell>
          <cell r="B442">
            <v>3434</v>
          </cell>
          <cell r="C442">
            <v>974</v>
          </cell>
          <cell r="D442">
            <v>0</v>
          </cell>
          <cell r="E442">
            <v>0</v>
          </cell>
          <cell r="F442">
            <v>3272</v>
          </cell>
          <cell r="G442">
            <v>2108</v>
          </cell>
          <cell r="H442">
            <v>1409</v>
          </cell>
          <cell r="I442">
            <v>1160</v>
          </cell>
        </row>
        <row r="443">
          <cell r="A443" t="str">
            <v>LFARIHSK-00231-02</v>
          </cell>
          <cell r="B443">
            <v>719</v>
          </cell>
          <cell r="C443">
            <v>290</v>
          </cell>
          <cell r="D443">
            <v>0</v>
          </cell>
          <cell r="E443">
            <v>0</v>
          </cell>
          <cell r="F443">
            <v>104</v>
          </cell>
          <cell r="G443">
            <v>0</v>
          </cell>
          <cell r="H443">
            <v>0</v>
          </cell>
          <cell r="I443">
            <v>0</v>
          </cell>
        </row>
        <row r="444">
          <cell r="A444" t="str">
            <v>LFARIHSK-00243-01</v>
          </cell>
          <cell r="B444">
            <v>16397</v>
          </cell>
          <cell r="C444">
            <v>1308</v>
          </cell>
          <cell r="D444">
            <v>0</v>
          </cell>
          <cell r="E444">
            <v>0</v>
          </cell>
          <cell r="F444">
            <v>370</v>
          </cell>
          <cell r="G444">
            <v>412</v>
          </cell>
          <cell r="H444">
            <v>423</v>
          </cell>
          <cell r="I444">
            <v>435</v>
          </cell>
        </row>
        <row r="445">
          <cell r="A445" t="str">
            <v>LFARIHSK-00245-01</v>
          </cell>
          <cell r="B445">
            <v>0</v>
          </cell>
          <cell r="C445">
            <v>4266</v>
          </cell>
          <cell r="D445">
            <v>0</v>
          </cell>
          <cell r="E445">
            <v>3480</v>
          </cell>
          <cell r="F445">
            <v>7521</v>
          </cell>
          <cell r="G445">
            <v>4044</v>
          </cell>
          <cell r="H445">
            <v>3988</v>
          </cell>
          <cell r="I445">
            <v>4028</v>
          </cell>
        </row>
        <row r="446">
          <cell r="A446" t="str">
            <v>LFARIHSK-00250-01</v>
          </cell>
          <cell r="B446">
            <v>645</v>
          </cell>
          <cell r="C446">
            <v>0</v>
          </cell>
          <cell r="D446">
            <v>0</v>
          </cell>
          <cell r="E446">
            <v>0</v>
          </cell>
          <cell r="F446">
            <v>0</v>
          </cell>
          <cell r="G446">
            <v>0</v>
          </cell>
          <cell r="H446">
            <v>0</v>
          </cell>
          <cell r="I446">
            <v>0</v>
          </cell>
        </row>
        <row r="447">
          <cell r="A447" t="str">
            <v>LFARIHSK-00254-03</v>
          </cell>
          <cell r="B447">
            <v>0</v>
          </cell>
          <cell r="C447">
            <v>4254</v>
          </cell>
          <cell r="D447">
            <v>0</v>
          </cell>
          <cell r="E447">
            <v>7500</v>
          </cell>
          <cell r="F447">
            <v>9504</v>
          </cell>
          <cell r="G447">
            <v>5202</v>
          </cell>
          <cell r="H447">
            <v>5202</v>
          </cell>
          <cell r="I447">
            <v>5202</v>
          </cell>
        </row>
        <row r="448">
          <cell r="A448" t="str">
            <v>LFARIHSK-00258-03</v>
          </cell>
          <cell r="B448">
            <v>435</v>
          </cell>
          <cell r="C448">
            <v>461</v>
          </cell>
          <cell r="D448">
            <v>0</v>
          </cell>
          <cell r="E448">
            <v>0</v>
          </cell>
          <cell r="F448">
            <v>333</v>
          </cell>
          <cell r="G448">
            <v>249</v>
          </cell>
          <cell r="H448">
            <v>138</v>
          </cell>
          <cell r="I448">
            <v>138</v>
          </cell>
        </row>
        <row r="449">
          <cell r="A449" t="str">
            <v>LFARIHSK-00269-01</v>
          </cell>
          <cell r="B449">
            <v>0</v>
          </cell>
          <cell r="C449">
            <v>65</v>
          </cell>
          <cell r="D449">
            <v>0</v>
          </cell>
          <cell r="E449">
            <v>0</v>
          </cell>
          <cell r="F449">
            <v>0</v>
          </cell>
          <cell r="G449">
            <v>0</v>
          </cell>
          <cell r="H449">
            <v>0</v>
          </cell>
          <cell r="I449">
            <v>0</v>
          </cell>
        </row>
        <row r="450">
          <cell r="A450" t="str">
            <v>LFARIHSK-00285-02</v>
          </cell>
          <cell r="B450">
            <v>0</v>
          </cell>
          <cell r="C450">
            <v>0</v>
          </cell>
          <cell r="D450">
            <v>0</v>
          </cell>
          <cell r="E450">
            <v>2650</v>
          </cell>
          <cell r="F450">
            <v>0</v>
          </cell>
          <cell r="G450">
            <v>3004</v>
          </cell>
          <cell r="H450">
            <v>1531</v>
          </cell>
          <cell r="I450">
            <v>1907</v>
          </cell>
        </row>
        <row r="451">
          <cell r="A451" t="str">
            <v>LFARIHSK-00295-02</v>
          </cell>
          <cell r="B451">
            <v>0</v>
          </cell>
          <cell r="C451">
            <v>11402</v>
          </cell>
          <cell r="D451">
            <v>0</v>
          </cell>
          <cell r="E451">
            <v>15000</v>
          </cell>
          <cell r="F451">
            <v>14596</v>
          </cell>
          <cell r="G451">
            <v>17534</v>
          </cell>
          <cell r="H451">
            <v>14302</v>
          </cell>
          <cell r="I451">
            <v>10530</v>
          </cell>
        </row>
        <row r="452">
          <cell r="A452" t="str">
            <v>LFARIHSK-00296-01</v>
          </cell>
          <cell r="B452">
            <v>1973</v>
          </cell>
          <cell r="C452">
            <v>160</v>
          </cell>
          <cell r="D452">
            <v>0</v>
          </cell>
          <cell r="E452">
            <v>0</v>
          </cell>
          <cell r="F452">
            <v>454</v>
          </cell>
          <cell r="G452">
            <v>150</v>
          </cell>
          <cell r="H452">
            <v>150</v>
          </cell>
          <cell r="I452">
            <v>0</v>
          </cell>
        </row>
        <row r="453">
          <cell r="A453" t="str">
            <v>LFARIHSK-00297-01-Q</v>
          </cell>
          <cell r="B453">
            <v>0</v>
          </cell>
          <cell r="C453">
            <v>618</v>
          </cell>
          <cell r="D453">
            <v>0</v>
          </cell>
          <cell r="E453">
            <v>0</v>
          </cell>
          <cell r="F453">
            <v>369</v>
          </cell>
          <cell r="G453">
            <v>432</v>
          </cell>
          <cell r="H453">
            <v>510</v>
          </cell>
          <cell r="I453">
            <v>459</v>
          </cell>
        </row>
        <row r="454">
          <cell r="A454" t="str">
            <v>LFARIHSK-00299-02</v>
          </cell>
          <cell r="B454">
            <v>656</v>
          </cell>
          <cell r="C454">
            <v>114</v>
          </cell>
          <cell r="D454">
            <v>0</v>
          </cell>
          <cell r="E454">
            <v>0</v>
          </cell>
          <cell r="F454">
            <v>94</v>
          </cell>
          <cell r="G454">
            <v>9</v>
          </cell>
          <cell r="H454">
            <v>6</v>
          </cell>
          <cell r="I454">
            <v>9</v>
          </cell>
        </row>
        <row r="455">
          <cell r="A455" t="str">
            <v>LFARIHSK-00305-02-Q</v>
          </cell>
          <cell r="B455">
            <v>0</v>
          </cell>
          <cell r="C455">
            <v>621</v>
          </cell>
          <cell r="D455">
            <v>0</v>
          </cell>
          <cell r="E455">
            <v>0</v>
          </cell>
          <cell r="F455">
            <v>0</v>
          </cell>
          <cell r="G455">
            <v>0</v>
          </cell>
          <cell r="H455">
            <v>0</v>
          </cell>
          <cell r="I455">
            <v>0</v>
          </cell>
        </row>
        <row r="456">
          <cell r="A456" t="str">
            <v>LFARIHSK-00306-03-Q</v>
          </cell>
          <cell r="B456">
            <v>0</v>
          </cell>
          <cell r="C456">
            <v>1001</v>
          </cell>
          <cell r="D456">
            <v>0</v>
          </cell>
          <cell r="E456">
            <v>0</v>
          </cell>
          <cell r="F456">
            <v>0</v>
          </cell>
          <cell r="G456">
            <v>0</v>
          </cell>
          <cell r="H456">
            <v>0</v>
          </cell>
          <cell r="I456">
            <v>0</v>
          </cell>
        </row>
        <row r="457">
          <cell r="A457" t="str">
            <v>LFARIHSK-00312-02-Q</v>
          </cell>
          <cell r="B457">
            <v>0</v>
          </cell>
          <cell r="C457">
            <v>0</v>
          </cell>
          <cell r="D457">
            <v>0</v>
          </cell>
          <cell r="E457">
            <v>0</v>
          </cell>
          <cell r="F457">
            <v>22</v>
          </cell>
          <cell r="G457">
            <v>80</v>
          </cell>
          <cell r="H457">
            <v>470</v>
          </cell>
          <cell r="I457">
            <v>192</v>
          </cell>
        </row>
        <row r="458">
          <cell r="A458" t="str">
            <v>LFARIHSK-00313-02</v>
          </cell>
          <cell r="B458">
            <v>225</v>
          </cell>
          <cell r="C458">
            <v>75</v>
          </cell>
          <cell r="D458">
            <v>0</v>
          </cell>
          <cell r="E458">
            <v>0</v>
          </cell>
          <cell r="F458">
            <v>145</v>
          </cell>
          <cell r="G458">
            <v>110</v>
          </cell>
          <cell r="H458">
            <v>80</v>
          </cell>
          <cell r="I458">
            <v>120</v>
          </cell>
        </row>
        <row r="459">
          <cell r="A459" t="str">
            <v>LFARIHSK-00314-08</v>
          </cell>
          <cell r="B459">
            <v>0</v>
          </cell>
          <cell r="C459">
            <v>735</v>
          </cell>
          <cell r="D459">
            <v>0</v>
          </cell>
          <cell r="E459">
            <v>0</v>
          </cell>
          <cell r="F459">
            <v>492</v>
          </cell>
          <cell r="G459">
            <v>249</v>
          </cell>
          <cell r="H459">
            <v>0</v>
          </cell>
          <cell r="I459">
            <v>0</v>
          </cell>
        </row>
        <row r="460">
          <cell r="A460" t="str">
            <v>LFARIHSK-00314-09</v>
          </cell>
          <cell r="B460">
            <v>0</v>
          </cell>
          <cell r="C460">
            <v>0</v>
          </cell>
          <cell r="D460">
            <v>0</v>
          </cell>
          <cell r="E460">
            <v>0</v>
          </cell>
          <cell r="F460">
            <v>0</v>
          </cell>
          <cell r="G460">
            <v>54</v>
          </cell>
          <cell r="H460">
            <v>292</v>
          </cell>
          <cell r="I460">
            <v>168</v>
          </cell>
        </row>
        <row r="461">
          <cell r="A461" t="str">
            <v>LFARIHSK-00317-03-Q</v>
          </cell>
          <cell r="B461">
            <v>0</v>
          </cell>
          <cell r="C461">
            <v>0</v>
          </cell>
          <cell r="D461">
            <v>0</v>
          </cell>
          <cell r="E461">
            <v>0</v>
          </cell>
          <cell r="F461">
            <v>682</v>
          </cell>
          <cell r="G461">
            <v>4026</v>
          </cell>
          <cell r="H461">
            <v>2530</v>
          </cell>
          <cell r="I461">
            <v>3795</v>
          </cell>
        </row>
        <row r="462">
          <cell r="A462" t="str">
            <v>LFARIHSK-00318-02</v>
          </cell>
          <cell r="B462">
            <v>0</v>
          </cell>
          <cell r="C462">
            <v>2131</v>
          </cell>
          <cell r="D462">
            <v>0</v>
          </cell>
          <cell r="E462">
            <v>4000</v>
          </cell>
          <cell r="F462">
            <v>2709</v>
          </cell>
          <cell r="G462">
            <v>4925</v>
          </cell>
          <cell r="H462">
            <v>4301</v>
          </cell>
          <cell r="I462">
            <v>5470</v>
          </cell>
        </row>
        <row r="463">
          <cell r="A463" t="str">
            <v>LFARIHSK-00322-01</v>
          </cell>
          <cell r="B463">
            <v>0</v>
          </cell>
          <cell r="C463">
            <v>7168</v>
          </cell>
          <cell r="D463">
            <v>0</v>
          </cell>
          <cell r="E463">
            <v>10000</v>
          </cell>
          <cell r="F463">
            <v>5830</v>
          </cell>
          <cell r="G463">
            <v>6520</v>
          </cell>
          <cell r="H463">
            <v>6350</v>
          </cell>
          <cell r="I463">
            <v>6830</v>
          </cell>
        </row>
        <row r="464">
          <cell r="A464" t="str">
            <v>LFARIHSK-00322-01-Q</v>
          </cell>
          <cell r="B464">
            <v>0</v>
          </cell>
          <cell r="C464">
            <v>0</v>
          </cell>
          <cell r="D464">
            <v>0</v>
          </cell>
          <cell r="E464">
            <v>0</v>
          </cell>
          <cell r="F464">
            <v>500</v>
          </cell>
          <cell r="G464">
            <v>0</v>
          </cell>
          <cell r="H464">
            <v>0</v>
          </cell>
          <cell r="I464">
            <v>0</v>
          </cell>
        </row>
        <row r="465">
          <cell r="A465" t="str">
            <v>LFARIHSK-00327-01</v>
          </cell>
          <cell r="B465">
            <v>100</v>
          </cell>
          <cell r="C465">
            <v>0</v>
          </cell>
          <cell r="D465">
            <v>0</v>
          </cell>
          <cell r="E465">
            <v>0</v>
          </cell>
          <cell r="F465">
            <v>0</v>
          </cell>
          <cell r="G465">
            <v>0</v>
          </cell>
          <cell r="H465">
            <v>0</v>
          </cell>
          <cell r="I465">
            <v>0</v>
          </cell>
        </row>
        <row r="466">
          <cell r="A466" t="str">
            <v>LFARIHSK-00332-02-Q</v>
          </cell>
          <cell r="B466">
            <v>0</v>
          </cell>
          <cell r="C466">
            <v>0</v>
          </cell>
          <cell r="D466">
            <v>0</v>
          </cell>
          <cell r="E466">
            <v>0</v>
          </cell>
          <cell r="F466">
            <v>22</v>
          </cell>
          <cell r="G466">
            <v>80</v>
          </cell>
          <cell r="H466">
            <v>470</v>
          </cell>
          <cell r="I466">
            <v>192</v>
          </cell>
        </row>
        <row r="467">
          <cell r="A467" t="str">
            <v>LFARIHSK-00333-02-Q</v>
          </cell>
          <cell r="B467">
            <v>0</v>
          </cell>
          <cell r="C467">
            <v>40</v>
          </cell>
          <cell r="D467">
            <v>0</v>
          </cell>
          <cell r="E467">
            <v>0</v>
          </cell>
          <cell r="F467">
            <v>22</v>
          </cell>
          <cell r="G467">
            <v>80</v>
          </cell>
          <cell r="H467">
            <v>470</v>
          </cell>
          <cell r="I467">
            <v>192</v>
          </cell>
        </row>
        <row r="468">
          <cell r="A468" t="str">
            <v>LFARIHSK-00335-04</v>
          </cell>
          <cell r="B468">
            <v>0</v>
          </cell>
          <cell r="C468">
            <v>100</v>
          </cell>
          <cell r="D468">
            <v>0</v>
          </cell>
          <cell r="E468">
            <v>0</v>
          </cell>
          <cell r="F468">
            <v>290</v>
          </cell>
          <cell r="G468">
            <v>312</v>
          </cell>
          <cell r="H468">
            <v>238</v>
          </cell>
          <cell r="I468">
            <v>176</v>
          </cell>
        </row>
        <row r="469">
          <cell r="A469" t="str">
            <v>LFARIHSK-00335-04-Q</v>
          </cell>
          <cell r="B469">
            <v>0</v>
          </cell>
          <cell r="C469">
            <v>0</v>
          </cell>
          <cell r="D469">
            <v>0</v>
          </cell>
          <cell r="E469">
            <v>100</v>
          </cell>
          <cell r="F469">
            <v>0</v>
          </cell>
          <cell r="G469">
            <v>0</v>
          </cell>
          <cell r="H469">
            <v>0</v>
          </cell>
          <cell r="I469">
            <v>0</v>
          </cell>
        </row>
        <row r="470">
          <cell r="A470" t="str">
            <v>LFARIHSK-00336-05</v>
          </cell>
          <cell r="B470">
            <v>0</v>
          </cell>
          <cell r="C470">
            <v>100</v>
          </cell>
          <cell r="D470">
            <v>0</v>
          </cell>
          <cell r="E470">
            <v>0</v>
          </cell>
          <cell r="F470">
            <v>290</v>
          </cell>
          <cell r="G470">
            <v>312</v>
          </cell>
          <cell r="H470">
            <v>238</v>
          </cell>
          <cell r="I470">
            <v>176</v>
          </cell>
        </row>
        <row r="471">
          <cell r="A471" t="str">
            <v>LFARIHSK-00336-05-Q</v>
          </cell>
          <cell r="B471">
            <v>0</v>
          </cell>
          <cell r="C471">
            <v>0</v>
          </cell>
          <cell r="D471">
            <v>0</v>
          </cell>
          <cell r="E471">
            <v>100</v>
          </cell>
          <cell r="F471">
            <v>0</v>
          </cell>
          <cell r="G471">
            <v>0</v>
          </cell>
          <cell r="H471">
            <v>0</v>
          </cell>
          <cell r="I471">
            <v>0</v>
          </cell>
        </row>
        <row r="472">
          <cell r="A472" t="str">
            <v>LFARIHSK-00337-04</v>
          </cell>
          <cell r="B472">
            <v>0</v>
          </cell>
          <cell r="C472">
            <v>100</v>
          </cell>
          <cell r="D472">
            <v>0</v>
          </cell>
          <cell r="E472">
            <v>0</v>
          </cell>
          <cell r="F472">
            <v>290</v>
          </cell>
          <cell r="G472">
            <v>312</v>
          </cell>
          <cell r="H472">
            <v>238</v>
          </cell>
          <cell r="I472">
            <v>176</v>
          </cell>
        </row>
        <row r="473">
          <cell r="A473" t="str">
            <v>LFARIHSK-00337-04-Q</v>
          </cell>
          <cell r="B473">
            <v>0</v>
          </cell>
          <cell r="C473">
            <v>0</v>
          </cell>
          <cell r="D473">
            <v>0</v>
          </cell>
          <cell r="E473">
            <v>100</v>
          </cell>
          <cell r="F473">
            <v>0</v>
          </cell>
          <cell r="G473">
            <v>0</v>
          </cell>
          <cell r="H473">
            <v>0</v>
          </cell>
          <cell r="I473">
            <v>0</v>
          </cell>
        </row>
        <row r="474">
          <cell r="A474" t="str">
            <v>LFARIHSK-00338-03</v>
          </cell>
          <cell r="B474">
            <v>0</v>
          </cell>
          <cell r="C474">
            <v>952</v>
          </cell>
          <cell r="D474">
            <v>0</v>
          </cell>
          <cell r="E474">
            <v>2000</v>
          </cell>
          <cell r="F474">
            <v>1788</v>
          </cell>
          <cell r="G474">
            <v>1320</v>
          </cell>
          <cell r="H474">
            <v>1314</v>
          </cell>
          <cell r="I474">
            <v>1322</v>
          </cell>
        </row>
        <row r="475">
          <cell r="A475" t="str">
            <v>LFARIHSK-00342-01</v>
          </cell>
          <cell r="B475">
            <v>0</v>
          </cell>
          <cell r="C475">
            <v>377</v>
          </cell>
          <cell r="D475">
            <v>0</v>
          </cell>
          <cell r="E475">
            <v>0</v>
          </cell>
          <cell r="F475">
            <v>282</v>
          </cell>
          <cell r="G475">
            <v>22</v>
          </cell>
          <cell r="H475">
            <v>16</v>
          </cell>
          <cell r="I475">
            <v>136</v>
          </cell>
        </row>
        <row r="476">
          <cell r="A476" t="str">
            <v>LFARIHSK-00344-03-Q</v>
          </cell>
          <cell r="B476">
            <v>0</v>
          </cell>
          <cell r="C476">
            <v>1600</v>
          </cell>
          <cell r="D476">
            <v>0</v>
          </cell>
          <cell r="E476">
            <v>0</v>
          </cell>
          <cell r="F476">
            <v>698</v>
          </cell>
          <cell r="G476">
            <v>720</v>
          </cell>
          <cell r="H476">
            <v>444</v>
          </cell>
          <cell r="I476">
            <v>468</v>
          </cell>
        </row>
        <row r="477">
          <cell r="A477" t="str">
            <v>LFARIHSK-00346-02-Q</v>
          </cell>
          <cell r="B477">
            <v>0</v>
          </cell>
          <cell r="C477">
            <v>1265</v>
          </cell>
          <cell r="D477">
            <v>0</v>
          </cell>
          <cell r="E477">
            <v>0</v>
          </cell>
          <cell r="F477">
            <v>0</v>
          </cell>
          <cell r="G477">
            <v>0</v>
          </cell>
          <cell r="H477">
            <v>0</v>
          </cell>
          <cell r="I477">
            <v>0</v>
          </cell>
        </row>
        <row r="478">
          <cell r="A478" t="str">
            <v>LFARIHSK-00346-04-Q</v>
          </cell>
          <cell r="B478">
            <v>0</v>
          </cell>
          <cell r="C478">
            <v>309</v>
          </cell>
          <cell r="D478">
            <v>0</v>
          </cell>
          <cell r="E478">
            <v>3</v>
          </cell>
          <cell r="F478">
            <v>21</v>
          </cell>
          <cell r="G478">
            <v>0</v>
          </cell>
          <cell r="H478">
            <v>0</v>
          </cell>
          <cell r="I478">
            <v>0</v>
          </cell>
        </row>
        <row r="479">
          <cell r="A479" t="str">
            <v>LFARIHSK-00346-05</v>
          </cell>
          <cell r="B479">
            <v>0</v>
          </cell>
          <cell r="C479">
            <v>150</v>
          </cell>
          <cell r="D479">
            <v>0</v>
          </cell>
          <cell r="E479">
            <v>0</v>
          </cell>
          <cell r="F479">
            <v>903</v>
          </cell>
          <cell r="G479">
            <v>834</v>
          </cell>
          <cell r="H479">
            <v>767</v>
          </cell>
          <cell r="I479">
            <v>815</v>
          </cell>
        </row>
        <row r="480">
          <cell r="A480" t="str">
            <v>LFARIHSK-00346-05-Q</v>
          </cell>
          <cell r="B480">
            <v>0</v>
          </cell>
          <cell r="C480">
            <v>21</v>
          </cell>
          <cell r="D480">
            <v>0</v>
          </cell>
          <cell r="E480">
            <v>340</v>
          </cell>
          <cell r="F480">
            <v>14</v>
          </cell>
          <cell r="G480">
            <v>0</v>
          </cell>
          <cell r="H480">
            <v>0</v>
          </cell>
          <cell r="I480">
            <v>0</v>
          </cell>
        </row>
        <row r="481">
          <cell r="A481" t="str">
            <v>LFARIHSK-00347-01</v>
          </cell>
          <cell r="B481">
            <v>64</v>
          </cell>
          <cell r="C481">
            <v>0</v>
          </cell>
          <cell r="D481">
            <v>0</v>
          </cell>
          <cell r="E481">
            <v>0</v>
          </cell>
          <cell r="F481">
            <v>0</v>
          </cell>
          <cell r="G481">
            <v>0</v>
          </cell>
          <cell r="H481">
            <v>0</v>
          </cell>
          <cell r="I481">
            <v>0</v>
          </cell>
        </row>
        <row r="482">
          <cell r="A482" t="str">
            <v>LFARIHSK-00350-02</v>
          </cell>
          <cell r="B482">
            <v>0</v>
          </cell>
          <cell r="C482">
            <v>0</v>
          </cell>
          <cell r="D482">
            <v>0</v>
          </cell>
          <cell r="E482">
            <v>5300</v>
          </cell>
          <cell r="F482">
            <v>0</v>
          </cell>
          <cell r="G482">
            <v>3004</v>
          </cell>
          <cell r="H482">
            <v>1531</v>
          </cell>
          <cell r="I482">
            <v>1907</v>
          </cell>
        </row>
        <row r="483">
          <cell r="A483" t="str">
            <v>LFARIHSK-00351-01</v>
          </cell>
          <cell r="B483">
            <v>0</v>
          </cell>
          <cell r="C483">
            <v>0</v>
          </cell>
          <cell r="D483">
            <v>0</v>
          </cell>
          <cell r="E483">
            <v>5000</v>
          </cell>
          <cell r="F483">
            <v>0</v>
          </cell>
          <cell r="G483">
            <v>3004</v>
          </cell>
          <cell r="H483">
            <v>1531</v>
          </cell>
          <cell r="I483">
            <v>1907</v>
          </cell>
        </row>
        <row r="484">
          <cell r="A484" t="str">
            <v>LFARIHSK-00354-03-Q</v>
          </cell>
          <cell r="B484">
            <v>0</v>
          </cell>
          <cell r="C484">
            <v>100</v>
          </cell>
          <cell r="D484">
            <v>0</v>
          </cell>
          <cell r="E484">
            <v>0</v>
          </cell>
          <cell r="F484">
            <v>358</v>
          </cell>
          <cell r="G484">
            <v>2554</v>
          </cell>
          <cell r="H484">
            <v>1246</v>
          </cell>
          <cell r="I484">
            <v>1354</v>
          </cell>
        </row>
        <row r="485">
          <cell r="A485" t="str">
            <v>LFARIHSK-00363-01</v>
          </cell>
          <cell r="B485">
            <v>0</v>
          </cell>
          <cell r="C485">
            <v>1354</v>
          </cell>
          <cell r="D485">
            <v>0</v>
          </cell>
          <cell r="E485">
            <v>0</v>
          </cell>
          <cell r="F485">
            <v>3190</v>
          </cell>
          <cell r="G485">
            <v>1320</v>
          </cell>
          <cell r="H485">
            <v>1320</v>
          </cell>
          <cell r="I485">
            <v>1320</v>
          </cell>
        </row>
        <row r="486">
          <cell r="A486" t="str">
            <v>LFARIHSK-00363-01-Q</v>
          </cell>
          <cell r="B486">
            <v>0</v>
          </cell>
          <cell r="C486">
            <v>6346</v>
          </cell>
          <cell r="D486">
            <v>0</v>
          </cell>
          <cell r="E486">
            <v>0</v>
          </cell>
          <cell r="F486">
            <v>30</v>
          </cell>
          <cell r="G486">
            <v>0</v>
          </cell>
          <cell r="H486">
            <v>0</v>
          </cell>
          <cell r="I486">
            <v>0</v>
          </cell>
        </row>
        <row r="487">
          <cell r="A487" t="str">
            <v>LFARIHSK-00364-02-Q</v>
          </cell>
          <cell r="B487">
            <v>0</v>
          </cell>
          <cell r="C487">
            <v>0</v>
          </cell>
          <cell r="D487">
            <v>0</v>
          </cell>
          <cell r="E487">
            <v>0</v>
          </cell>
          <cell r="F487">
            <v>44</v>
          </cell>
          <cell r="G487">
            <v>160</v>
          </cell>
          <cell r="H487">
            <v>940</v>
          </cell>
          <cell r="I487">
            <v>384</v>
          </cell>
        </row>
        <row r="488">
          <cell r="A488" t="str">
            <v>LFARIHSK-00365-01</v>
          </cell>
          <cell r="B488">
            <v>0</v>
          </cell>
          <cell r="C488">
            <v>2679</v>
          </cell>
          <cell r="D488">
            <v>0</v>
          </cell>
          <cell r="E488">
            <v>0</v>
          </cell>
          <cell r="F488">
            <v>6380</v>
          </cell>
          <cell r="G488">
            <v>2640</v>
          </cell>
          <cell r="H488">
            <v>2640</v>
          </cell>
          <cell r="I488">
            <v>2640</v>
          </cell>
        </row>
        <row r="489">
          <cell r="A489" t="str">
            <v>LFARIHSK-00365-01-Q</v>
          </cell>
          <cell r="B489">
            <v>0</v>
          </cell>
          <cell r="C489">
            <v>12571</v>
          </cell>
          <cell r="D489">
            <v>0</v>
          </cell>
          <cell r="E489">
            <v>0</v>
          </cell>
          <cell r="F489">
            <v>60</v>
          </cell>
          <cell r="G489">
            <v>0</v>
          </cell>
          <cell r="H489">
            <v>0</v>
          </cell>
          <cell r="I489">
            <v>0</v>
          </cell>
        </row>
        <row r="490">
          <cell r="A490" t="str">
            <v>LFARIHSK-00366-02-Q</v>
          </cell>
          <cell r="B490">
            <v>0</v>
          </cell>
          <cell r="C490">
            <v>0</v>
          </cell>
          <cell r="D490">
            <v>0</v>
          </cell>
          <cell r="E490">
            <v>1000</v>
          </cell>
          <cell r="F490">
            <v>3580</v>
          </cell>
          <cell r="G490">
            <v>25780</v>
          </cell>
          <cell r="H490">
            <v>14860</v>
          </cell>
          <cell r="I490">
            <v>14740</v>
          </cell>
        </row>
        <row r="491">
          <cell r="A491" t="str">
            <v>LFARIHSK-00367-01-Q</v>
          </cell>
          <cell r="B491">
            <v>0</v>
          </cell>
          <cell r="C491">
            <v>100</v>
          </cell>
          <cell r="D491">
            <v>0</v>
          </cell>
          <cell r="E491">
            <v>0</v>
          </cell>
          <cell r="F491">
            <v>60</v>
          </cell>
          <cell r="G491">
            <v>72</v>
          </cell>
          <cell r="H491">
            <v>44</v>
          </cell>
          <cell r="I491">
            <v>66</v>
          </cell>
        </row>
        <row r="492">
          <cell r="A492" t="str">
            <v>LFARIHSK-00368-04-Q</v>
          </cell>
          <cell r="B492">
            <v>0</v>
          </cell>
          <cell r="C492">
            <v>0</v>
          </cell>
          <cell r="D492">
            <v>0</v>
          </cell>
          <cell r="E492">
            <v>0</v>
          </cell>
          <cell r="F492">
            <v>0</v>
          </cell>
          <cell r="G492">
            <v>0</v>
          </cell>
          <cell r="H492">
            <v>60</v>
          </cell>
          <cell r="I492">
            <v>200</v>
          </cell>
        </row>
        <row r="493">
          <cell r="A493" t="str">
            <v>LFARIHSK-00369-01-Q</v>
          </cell>
          <cell r="B493">
            <v>0</v>
          </cell>
          <cell r="C493">
            <v>0</v>
          </cell>
          <cell r="D493">
            <v>0</v>
          </cell>
          <cell r="E493">
            <v>0</v>
          </cell>
          <cell r="F493">
            <v>716</v>
          </cell>
          <cell r="G493">
            <v>5108</v>
          </cell>
          <cell r="H493">
            <v>2492</v>
          </cell>
          <cell r="I493">
            <v>2708</v>
          </cell>
        </row>
        <row r="494">
          <cell r="A494" t="str">
            <v>LFARIHSK-00384-02-Q</v>
          </cell>
          <cell r="B494">
            <v>0</v>
          </cell>
          <cell r="C494">
            <v>0</v>
          </cell>
          <cell r="D494">
            <v>0</v>
          </cell>
          <cell r="E494">
            <v>0</v>
          </cell>
          <cell r="F494">
            <v>0</v>
          </cell>
          <cell r="G494">
            <v>356</v>
          </cell>
          <cell r="H494">
            <v>75</v>
          </cell>
          <cell r="I494">
            <v>75</v>
          </cell>
        </row>
        <row r="495">
          <cell r="A495" t="str">
            <v>LFARIHSK-00407-01-Q</v>
          </cell>
          <cell r="B495">
            <v>0</v>
          </cell>
          <cell r="C495">
            <v>0</v>
          </cell>
          <cell r="D495">
            <v>0</v>
          </cell>
          <cell r="E495">
            <v>0</v>
          </cell>
          <cell r="F495">
            <v>2</v>
          </cell>
          <cell r="G495">
            <v>0</v>
          </cell>
          <cell r="H495">
            <v>236</v>
          </cell>
          <cell r="I495">
            <v>0</v>
          </cell>
        </row>
        <row r="496">
          <cell r="A496" t="str">
            <v>LFARIHSK-00407-02-Q</v>
          </cell>
          <cell r="B496">
            <v>0</v>
          </cell>
          <cell r="C496">
            <v>959</v>
          </cell>
          <cell r="D496">
            <v>0</v>
          </cell>
          <cell r="E496">
            <v>1000</v>
          </cell>
          <cell r="F496">
            <v>1125</v>
          </cell>
          <cell r="G496">
            <v>2082</v>
          </cell>
          <cell r="H496">
            <v>3066</v>
          </cell>
          <cell r="I496">
            <v>2442</v>
          </cell>
        </row>
        <row r="497">
          <cell r="A497" t="str">
            <v>LFARIHSK-00408-01-Q</v>
          </cell>
          <cell r="B497">
            <v>0</v>
          </cell>
          <cell r="C497">
            <v>0</v>
          </cell>
          <cell r="D497">
            <v>0</v>
          </cell>
          <cell r="E497">
            <v>0</v>
          </cell>
          <cell r="F497">
            <v>0</v>
          </cell>
          <cell r="G497">
            <v>0</v>
          </cell>
          <cell r="H497">
            <v>236</v>
          </cell>
          <cell r="I497">
            <v>0</v>
          </cell>
        </row>
        <row r="498">
          <cell r="A498" t="str">
            <v>LFARIHSK-00408-02-Q</v>
          </cell>
          <cell r="B498">
            <v>0</v>
          </cell>
          <cell r="C498">
            <v>957</v>
          </cell>
          <cell r="D498">
            <v>0</v>
          </cell>
          <cell r="E498">
            <v>1000</v>
          </cell>
          <cell r="F498">
            <v>1125</v>
          </cell>
          <cell r="G498">
            <v>2082</v>
          </cell>
          <cell r="H498">
            <v>3066</v>
          </cell>
          <cell r="I498">
            <v>2442</v>
          </cell>
        </row>
        <row r="499">
          <cell r="A499" t="str">
            <v>LFARIHSK-00409-01-Q</v>
          </cell>
          <cell r="B499">
            <v>0</v>
          </cell>
          <cell r="C499">
            <v>0</v>
          </cell>
          <cell r="D499">
            <v>0</v>
          </cell>
          <cell r="E499">
            <v>0</v>
          </cell>
          <cell r="F499">
            <v>3</v>
          </cell>
          <cell r="G499">
            <v>0</v>
          </cell>
          <cell r="H499">
            <v>236</v>
          </cell>
          <cell r="I499">
            <v>0</v>
          </cell>
        </row>
        <row r="500">
          <cell r="A500" t="str">
            <v>LFARIHSK-00409-02-Q</v>
          </cell>
          <cell r="B500">
            <v>0</v>
          </cell>
          <cell r="C500">
            <v>952</v>
          </cell>
          <cell r="D500">
            <v>0</v>
          </cell>
          <cell r="E500">
            <v>1000</v>
          </cell>
          <cell r="F500">
            <v>1125</v>
          </cell>
          <cell r="G500">
            <v>2082</v>
          </cell>
          <cell r="H500">
            <v>3066</v>
          </cell>
          <cell r="I500">
            <v>2442</v>
          </cell>
        </row>
        <row r="501">
          <cell r="A501" t="str">
            <v>LFARIHSK-00410-01-Q</v>
          </cell>
          <cell r="B501">
            <v>0</v>
          </cell>
          <cell r="C501">
            <v>0</v>
          </cell>
          <cell r="D501">
            <v>0</v>
          </cell>
          <cell r="E501">
            <v>0</v>
          </cell>
          <cell r="F501">
            <v>62</v>
          </cell>
          <cell r="G501">
            <v>366</v>
          </cell>
          <cell r="H501">
            <v>230</v>
          </cell>
          <cell r="I501">
            <v>345</v>
          </cell>
        </row>
        <row r="502">
          <cell r="A502" t="str">
            <v>LFARIHSK-00421-03-Q</v>
          </cell>
          <cell r="B502">
            <v>0</v>
          </cell>
          <cell r="C502">
            <v>0</v>
          </cell>
          <cell r="D502">
            <v>0</v>
          </cell>
          <cell r="E502">
            <v>0</v>
          </cell>
          <cell r="F502">
            <v>44</v>
          </cell>
          <cell r="G502">
            <v>160</v>
          </cell>
          <cell r="H502">
            <v>940</v>
          </cell>
          <cell r="I502">
            <v>384</v>
          </cell>
        </row>
        <row r="503">
          <cell r="A503" t="str">
            <v>LFARIHSK-00422-03-Q</v>
          </cell>
          <cell r="B503">
            <v>0</v>
          </cell>
          <cell r="C503">
            <v>0</v>
          </cell>
          <cell r="D503">
            <v>0</v>
          </cell>
          <cell r="E503">
            <v>0</v>
          </cell>
          <cell r="F503">
            <v>44</v>
          </cell>
          <cell r="G503">
            <v>160</v>
          </cell>
          <cell r="H503">
            <v>940</v>
          </cell>
          <cell r="I503">
            <v>384</v>
          </cell>
        </row>
        <row r="504">
          <cell r="A504" t="str">
            <v>LFARIHSK-00427-02-Q</v>
          </cell>
          <cell r="B504">
            <v>0</v>
          </cell>
          <cell r="C504">
            <v>0</v>
          </cell>
          <cell r="D504">
            <v>0</v>
          </cell>
          <cell r="E504">
            <v>0</v>
          </cell>
          <cell r="F504">
            <v>0</v>
          </cell>
          <cell r="G504">
            <v>10</v>
          </cell>
          <cell r="H504">
            <v>90</v>
          </cell>
          <cell r="I504">
            <v>60</v>
          </cell>
        </row>
        <row r="505">
          <cell r="A505" t="str">
            <v>LFARIIC-00359CS</v>
          </cell>
          <cell r="B505">
            <v>0</v>
          </cell>
          <cell r="C505">
            <v>96</v>
          </cell>
          <cell r="D505">
            <v>0</v>
          </cell>
          <cell r="E505">
            <v>0</v>
          </cell>
          <cell r="F505">
            <v>1</v>
          </cell>
          <cell r="G505">
            <v>17</v>
          </cell>
          <cell r="H505">
            <v>18</v>
          </cell>
          <cell r="I505">
            <v>6</v>
          </cell>
        </row>
        <row r="506">
          <cell r="A506" t="str">
            <v>LFARIIC-00405CS</v>
          </cell>
          <cell r="B506">
            <v>0</v>
          </cell>
          <cell r="C506">
            <v>974</v>
          </cell>
          <cell r="D506">
            <v>0</v>
          </cell>
          <cell r="E506">
            <v>4150</v>
          </cell>
          <cell r="F506">
            <v>3320</v>
          </cell>
          <cell r="G506">
            <v>3384</v>
          </cell>
          <cell r="H506">
            <v>3672</v>
          </cell>
          <cell r="I506">
            <v>1440</v>
          </cell>
        </row>
        <row r="507">
          <cell r="A507" t="str">
            <v>LFARIIC-00414CS</v>
          </cell>
          <cell r="B507">
            <v>0</v>
          </cell>
          <cell r="C507">
            <v>2</v>
          </cell>
          <cell r="D507">
            <v>50</v>
          </cell>
          <cell r="E507">
            <v>0</v>
          </cell>
          <cell r="F507">
            <v>50</v>
          </cell>
          <cell r="G507">
            <v>0</v>
          </cell>
          <cell r="H507">
            <v>0</v>
          </cell>
          <cell r="I507">
            <v>0</v>
          </cell>
        </row>
        <row r="508">
          <cell r="A508" t="str">
            <v>LFARIIC-00474CS</v>
          </cell>
          <cell r="B508">
            <v>0</v>
          </cell>
          <cell r="C508">
            <v>39</v>
          </cell>
          <cell r="D508">
            <v>0</v>
          </cell>
          <cell r="E508">
            <v>0</v>
          </cell>
          <cell r="F508">
            <v>36</v>
          </cell>
          <cell r="G508">
            <v>76</v>
          </cell>
          <cell r="H508">
            <v>60</v>
          </cell>
          <cell r="I508">
            <v>20</v>
          </cell>
        </row>
        <row r="509">
          <cell r="A509" t="str">
            <v>LFARIIC-00489CS</v>
          </cell>
          <cell r="B509">
            <v>0</v>
          </cell>
          <cell r="C509">
            <v>221</v>
          </cell>
          <cell r="D509">
            <v>0</v>
          </cell>
          <cell r="E509">
            <v>100</v>
          </cell>
          <cell r="F509">
            <v>252</v>
          </cell>
          <cell r="G509">
            <v>194</v>
          </cell>
          <cell r="H509">
            <v>212</v>
          </cell>
          <cell r="I509">
            <v>91</v>
          </cell>
        </row>
        <row r="510">
          <cell r="A510" t="str">
            <v>LFARIIC-00498CS</v>
          </cell>
          <cell r="B510">
            <v>0</v>
          </cell>
          <cell r="C510">
            <v>143</v>
          </cell>
          <cell r="D510">
            <v>0</v>
          </cell>
          <cell r="E510">
            <v>210</v>
          </cell>
          <cell r="F510">
            <v>187</v>
          </cell>
          <cell r="G510">
            <v>154</v>
          </cell>
          <cell r="H510">
            <v>168</v>
          </cell>
          <cell r="I510">
            <v>112</v>
          </cell>
        </row>
        <row r="511">
          <cell r="A511" t="str">
            <v>LFARIIC-00503CS</v>
          </cell>
          <cell r="B511">
            <v>0</v>
          </cell>
          <cell r="C511">
            <v>299</v>
          </cell>
          <cell r="D511">
            <v>0</v>
          </cell>
          <cell r="E511">
            <v>1</v>
          </cell>
          <cell r="F511">
            <v>193</v>
          </cell>
          <cell r="G511">
            <v>244</v>
          </cell>
          <cell r="H511">
            <v>252</v>
          </cell>
          <cell r="I511">
            <v>68</v>
          </cell>
        </row>
        <row r="512">
          <cell r="A512" t="str">
            <v>LFARIIC-00517-01CS</v>
          </cell>
          <cell r="B512">
            <v>0</v>
          </cell>
          <cell r="C512">
            <v>147</v>
          </cell>
          <cell r="D512">
            <v>200</v>
          </cell>
          <cell r="E512">
            <v>4805</v>
          </cell>
          <cell r="F512">
            <v>2885</v>
          </cell>
          <cell r="G512">
            <v>2028</v>
          </cell>
          <cell r="H512">
            <v>1548</v>
          </cell>
          <cell r="I512">
            <v>820</v>
          </cell>
        </row>
        <row r="513">
          <cell r="A513" t="str">
            <v>LFARIIC-00518CS</v>
          </cell>
          <cell r="B513">
            <v>0</v>
          </cell>
          <cell r="C513">
            <v>892</v>
          </cell>
          <cell r="D513">
            <v>1200</v>
          </cell>
          <cell r="E513">
            <v>19710</v>
          </cell>
          <cell r="F513">
            <v>17310</v>
          </cell>
          <cell r="G513">
            <v>12168</v>
          </cell>
          <cell r="H513">
            <v>9288</v>
          </cell>
          <cell r="I513">
            <v>4920</v>
          </cell>
        </row>
        <row r="514">
          <cell r="A514" t="str">
            <v>LFARIIC-00538CS</v>
          </cell>
          <cell r="B514">
            <v>0</v>
          </cell>
          <cell r="C514">
            <v>175</v>
          </cell>
          <cell r="D514">
            <v>0</v>
          </cell>
          <cell r="E514">
            <v>320</v>
          </cell>
          <cell r="F514">
            <v>293</v>
          </cell>
          <cell r="G514">
            <v>307</v>
          </cell>
          <cell r="H514">
            <v>333</v>
          </cell>
          <cell r="I514">
            <v>138</v>
          </cell>
        </row>
        <row r="515">
          <cell r="A515" t="str">
            <v>LFARIIC-00559-01CS</v>
          </cell>
          <cell r="B515">
            <v>0</v>
          </cell>
          <cell r="C515">
            <v>2934</v>
          </cell>
          <cell r="D515">
            <v>0</v>
          </cell>
          <cell r="E515">
            <v>4280</v>
          </cell>
          <cell r="F515">
            <v>7846</v>
          </cell>
          <cell r="G515">
            <v>4250</v>
          </cell>
          <cell r="H515">
            <v>4587</v>
          </cell>
          <cell r="I515">
            <v>2977</v>
          </cell>
        </row>
        <row r="516">
          <cell r="A516" t="str">
            <v>LFARIIC-00583-02CS</v>
          </cell>
          <cell r="B516">
            <v>0</v>
          </cell>
          <cell r="C516">
            <v>2136</v>
          </cell>
          <cell r="D516">
            <v>0</v>
          </cell>
          <cell r="E516">
            <v>7140</v>
          </cell>
          <cell r="F516">
            <v>10032</v>
          </cell>
          <cell r="G516">
            <v>4288</v>
          </cell>
          <cell r="H516">
            <v>4371</v>
          </cell>
          <cell r="I516">
            <v>2914</v>
          </cell>
        </row>
        <row r="517">
          <cell r="A517" t="str">
            <v>LFARIIC-00584-02CS</v>
          </cell>
          <cell r="B517">
            <v>0</v>
          </cell>
          <cell r="C517">
            <v>3</v>
          </cell>
          <cell r="D517">
            <v>0</v>
          </cell>
          <cell r="E517">
            <v>0</v>
          </cell>
          <cell r="F517">
            <v>1</v>
          </cell>
          <cell r="G517">
            <v>0</v>
          </cell>
          <cell r="H517">
            <v>0</v>
          </cell>
          <cell r="I517">
            <v>0</v>
          </cell>
        </row>
        <row r="518">
          <cell r="A518" t="str">
            <v>LFARIIC-00584-03CS</v>
          </cell>
          <cell r="B518">
            <v>0</v>
          </cell>
          <cell r="C518">
            <v>0</v>
          </cell>
          <cell r="D518">
            <v>0</v>
          </cell>
          <cell r="E518">
            <v>0</v>
          </cell>
          <cell r="F518">
            <v>42</v>
          </cell>
          <cell r="G518">
            <v>0</v>
          </cell>
          <cell r="H518">
            <v>0</v>
          </cell>
          <cell r="I518">
            <v>0</v>
          </cell>
        </row>
        <row r="519">
          <cell r="A519" t="str">
            <v>LFARIIC-00606-01CS</v>
          </cell>
          <cell r="B519">
            <v>0</v>
          </cell>
          <cell r="C519">
            <v>835</v>
          </cell>
          <cell r="D519">
            <v>0</v>
          </cell>
          <cell r="E519">
            <v>371</v>
          </cell>
          <cell r="F519">
            <v>1168</v>
          </cell>
          <cell r="G519">
            <v>856</v>
          </cell>
          <cell r="H519">
            <v>815</v>
          </cell>
          <cell r="I519">
            <v>349</v>
          </cell>
        </row>
        <row r="520">
          <cell r="A520" t="str">
            <v>LFARIIC-00607-02CS</v>
          </cell>
          <cell r="B520">
            <v>0</v>
          </cell>
          <cell r="C520">
            <v>38</v>
          </cell>
          <cell r="D520">
            <v>0</v>
          </cell>
          <cell r="E520">
            <v>25</v>
          </cell>
          <cell r="F520">
            <v>63</v>
          </cell>
          <cell r="G520">
            <v>0</v>
          </cell>
          <cell r="H520">
            <v>0</v>
          </cell>
          <cell r="I520">
            <v>0</v>
          </cell>
        </row>
        <row r="521">
          <cell r="A521" t="str">
            <v>LFARIIC-00628-01CS</v>
          </cell>
          <cell r="B521">
            <v>0</v>
          </cell>
          <cell r="C521">
            <v>11366</v>
          </cell>
          <cell r="D521">
            <v>0</v>
          </cell>
          <cell r="E521">
            <v>3330</v>
          </cell>
          <cell r="F521">
            <v>14129</v>
          </cell>
          <cell r="G521">
            <v>7902</v>
          </cell>
          <cell r="H521">
            <v>8898</v>
          </cell>
          <cell r="I521">
            <v>5376</v>
          </cell>
        </row>
        <row r="522">
          <cell r="A522" t="str">
            <v>LFARIIC-00685-01CS</v>
          </cell>
          <cell r="B522">
            <v>0</v>
          </cell>
          <cell r="C522">
            <v>466</v>
          </cell>
          <cell r="D522">
            <v>0</v>
          </cell>
          <cell r="E522">
            <v>316</v>
          </cell>
          <cell r="F522">
            <v>704</v>
          </cell>
          <cell r="G522">
            <v>917</v>
          </cell>
          <cell r="H522">
            <v>799</v>
          </cell>
          <cell r="I522">
            <v>474</v>
          </cell>
        </row>
        <row r="523">
          <cell r="A523" t="str">
            <v>LFARIIC-00687CS</v>
          </cell>
          <cell r="B523">
            <v>0</v>
          </cell>
          <cell r="C523">
            <v>14</v>
          </cell>
          <cell r="D523">
            <v>0</v>
          </cell>
          <cell r="E523">
            <v>30</v>
          </cell>
          <cell r="F523">
            <v>128</v>
          </cell>
          <cell r="G523">
            <v>286</v>
          </cell>
          <cell r="H523">
            <v>568</v>
          </cell>
          <cell r="I523">
            <v>128</v>
          </cell>
        </row>
        <row r="524">
          <cell r="A524" t="str">
            <v>LFARIIC-00688CS</v>
          </cell>
          <cell r="B524">
            <v>0</v>
          </cell>
          <cell r="C524">
            <v>314</v>
          </cell>
          <cell r="D524">
            <v>0</v>
          </cell>
          <cell r="E524">
            <v>0</v>
          </cell>
          <cell r="F524">
            <v>301</v>
          </cell>
          <cell r="G524">
            <v>150</v>
          </cell>
          <cell r="H524">
            <v>150</v>
          </cell>
          <cell r="I524">
            <v>0</v>
          </cell>
        </row>
        <row r="525">
          <cell r="A525" t="str">
            <v>LFARIIC-00689CS</v>
          </cell>
          <cell r="B525">
            <v>0</v>
          </cell>
          <cell r="C525">
            <v>1929</v>
          </cell>
          <cell r="D525">
            <v>0</v>
          </cell>
          <cell r="E525">
            <v>2760</v>
          </cell>
          <cell r="F525">
            <v>2256</v>
          </cell>
          <cell r="G525">
            <v>3492</v>
          </cell>
          <cell r="H525">
            <v>2772</v>
          </cell>
          <cell r="I525">
            <v>924</v>
          </cell>
        </row>
        <row r="526">
          <cell r="A526" t="str">
            <v>LFARIIC-00694-02CS</v>
          </cell>
          <cell r="B526">
            <v>0</v>
          </cell>
          <cell r="C526">
            <v>317</v>
          </cell>
          <cell r="D526">
            <v>0</v>
          </cell>
          <cell r="E526">
            <v>14</v>
          </cell>
          <cell r="F526">
            <v>84</v>
          </cell>
          <cell r="G526">
            <v>0</v>
          </cell>
          <cell r="H526">
            <v>0</v>
          </cell>
          <cell r="I526">
            <v>0</v>
          </cell>
        </row>
        <row r="527">
          <cell r="A527" t="str">
            <v>LFARIIC-00698CS</v>
          </cell>
          <cell r="B527">
            <v>0</v>
          </cell>
          <cell r="C527">
            <v>697</v>
          </cell>
          <cell r="D527">
            <v>0</v>
          </cell>
          <cell r="E527">
            <v>30</v>
          </cell>
          <cell r="F527">
            <v>168</v>
          </cell>
          <cell r="G527">
            <v>0</v>
          </cell>
          <cell r="H527">
            <v>0</v>
          </cell>
          <cell r="I527">
            <v>0</v>
          </cell>
        </row>
        <row r="528">
          <cell r="A528" t="str">
            <v>LFARIIC-00740CS</v>
          </cell>
          <cell r="B528">
            <v>0</v>
          </cell>
          <cell r="C528">
            <v>0</v>
          </cell>
          <cell r="D528">
            <v>0</v>
          </cell>
          <cell r="E528">
            <v>0</v>
          </cell>
          <cell r="F528">
            <v>0</v>
          </cell>
          <cell r="G528">
            <v>20</v>
          </cell>
          <cell r="H528">
            <v>95</v>
          </cell>
          <cell r="I528">
            <v>16</v>
          </cell>
        </row>
        <row r="529">
          <cell r="A529" t="str">
            <v>LFARIIC-00741CS</v>
          </cell>
          <cell r="B529">
            <v>0</v>
          </cell>
          <cell r="C529">
            <v>206</v>
          </cell>
          <cell r="D529">
            <v>56</v>
          </cell>
          <cell r="E529">
            <v>70</v>
          </cell>
          <cell r="F529">
            <v>124</v>
          </cell>
          <cell r="G529">
            <v>82</v>
          </cell>
          <cell r="H529">
            <v>60</v>
          </cell>
          <cell r="I529">
            <v>26</v>
          </cell>
        </row>
        <row r="530">
          <cell r="A530" t="str">
            <v>LFARIIC-00742CS</v>
          </cell>
          <cell r="B530">
            <v>0</v>
          </cell>
          <cell r="C530">
            <v>11</v>
          </cell>
          <cell r="D530">
            <v>0</v>
          </cell>
          <cell r="E530">
            <v>10</v>
          </cell>
          <cell r="F530">
            <v>3</v>
          </cell>
          <cell r="G530">
            <v>0</v>
          </cell>
          <cell r="H530">
            <v>0</v>
          </cell>
          <cell r="I530">
            <v>0</v>
          </cell>
        </row>
        <row r="531">
          <cell r="A531" t="str">
            <v>LFARIIC-00774-02CS</v>
          </cell>
          <cell r="B531">
            <v>0</v>
          </cell>
          <cell r="C531">
            <v>275</v>
          </cell>
          <cell r="D531">
            <v>0</v>
          </cell>
          <cell r="E531">
            <v>0</v>
          </cell>
          <cell r="F531">
            <v>120</v>
          </cell>
          <cell r="G531">
            <v>50</v>
          </cell>
          <cell r="H531">
            <v>54</v>
          </cell>
          <cell r="I531">
            <v>18</v>
          </cell>
        </row>
        <row r="532">
          <cell r="A532" t="str">
            <v>LFARIIC-00775-02CS</v>
          </cell>
          <cell r="B532">
            <v>0</v>
          </cell>
          <cell r="C532">
            <v>196</v>
          </cell>
          <cell r="D532">
            <v>65</v>
          </cell>
          <cell r="E532">
            <v>50</v>
          </cell>
          <cell r="F532">
            <v>128</v>
          </cell>
          <cell r="G532">
            <v>119</v>
          </cell>
          <cell r="H532">
            <v>129</v>
          </cell>
          <cell r="I532">
            <v>86</v>
          </cell>
        </row>
        <row r="533">
          <cell r="A533" t="str">
            <v>LFARIIC-00780-02CS</v>
          </cell>
          <cell r="B533">
            <v>0</v>
          </cell>
          <cell r="C533">
            <v>348</v>
          </cell>
          <cell r="D533">
            <v>0</v>
          </cell>
          <cell r="E533">
            <v>192</v>
          </cell>
          <cell r="F533">
            <v>236</v>
          </cell>
          <cell r="G533">
            <v>212</v>
          </cell>
          <cell r="H533">
            <v>138</v>
          </cell>
          <cell r="I533">
            <v>100</v>
          </cell>
        </row>
        <row r="534">
          <cell r="A534" t="str">
            <v>LFARIIC-00783-01CS</v>
          </cell>
          <cell r="B534">
            <v>0</v>
          </cell>
          <cell r="C534">
            <v>270</v>
          </cell>
          <cell r="D534">
            <v>60</v>
          </cell>
          <cell r="E534">
            <v>100</v>
          </cell>
          <cell r="F534">
            <v>550</v>
          </cell>
          <cell r="G534">
            <v>196</v>
          </cell>
          <cell r="H534">
            <v>213</v>
          </cell>
          <cell r="I534">
            <v>71</v>
          </cell>
        </row>
        <row r="535">
          <cell r="A535" t="str">
            <v>LFARIIC-00788-01CS</v>
          </cell>
          <cell r="B535">
            <v>0</v>
          </cell>
          <cell r="C535">
            <v>0</v>
          </cell>
          <cell r="D535">
            <v>0</v>
          </cell>
          <cell r="E535">
            <v>2205</v>
          </cell>
          <cell r="F535">
            <v>6183</v>
          </cell>
          <cell r="G535">
            <v>3860</v>
          </cell>
          <cell r="H535">
            <v>4256</v>
          </cell>
          <cell r="I535">
            <v>2696</v>
          </cell>
        </row>
        <row r="536">
          <cell r="A536" t="str">
            <v>LFARIIC-00813CS</v>
          </cell>
          <cell r="B536">
            <v>0</v>
          </cell>
          <cell r="C536">
            <v>56</v>
          </cell>
          <cell r="D536">
            <v>0</v>
          </cell>
          <cell r="E536">
            <v>50</v>
          </cell>
          <cell r="F536">
            <v>96</v>
          </cell>
          <cell r="G536">
            <v>108</v>
          </cell>
          <cell r="H536">
            <v>84</v>
          </cell>
          <cell r="I536">
            <v>28</v>
          </cell>
        </row>
        <row r="537">
          <cell r="A537" t="str">
            <v>LFARIIC-00819CS</v>
          </cell>
          <cell r="B537">
            <v>0</v>
          </cell>
          <cell r="C537">
            <v>426</v>
          </cell>
          <cell r="D537">
            <v>0</v>
          </cell>
          <cell r="E537">
            <v>0</v>
          </cell>
          <cell r="F537">
            <v>404</v>
          </cell>
          <cell r="G537">
            <v>113</v>
          </cell>
          <cell r="H537">
            <v>259</v>
          </cell>
          <cell r="I537">
            <v>160</v>
          </cell>
        </row>
        <row r="538">
          <cell r="A538" t="str">
            <v>LFARIIC-00828-02CS</v>
          </cell>
          <cell r="B538">
            <v>0</v>
          </cell>
          <cell r="C538">
            <v>0</v>
          </cell>
          <cell r="D538">
            <v>0</v>
          </cell>
          <cell r="E538">
            <v>2240</v>
          </cell>
          <cell r="F538">
            <v>2333</v>
          </cell>
          <cell r="G538">
            <v>2718</v>
          </cell>
          <cell r="H538">
            <v>4616</v>
          </cell>
          <cell r="I538">
            <v>2032</v>
          </cell>
        </row>
        <row r="539">
          <cell r="A539" t="str">
            <v>LFARIIC-00828-02CS-Q</v>
          </cell>
          <cell r="B539">
            <v>0</v>
          </cell>
          <cell r="C539">
            <v>2373</v>
          </cell>
          <cell r="D539">
            <v>0</v>
          </cell>
          <cell r="E539">
            <v>0</v>
          </cell>
          <cell r="F539">
            <v>0</v>
          </cell>
          <cell r="G539">
            <v>0</v>
          </cell>
          <cell r="H539">
            <v>0</v>
          </cell>
          <cell r="I539">
            <v>0</v>
          </cell>
        </row>
        <row r="540">
          <cell r="A540" t="str">
            <v>LFARIIC-00830-02CS</v>
          </cell>
          <cell r="B540">
            <v>0</v>
          </cell>
          <cell r="C540">
            <v>6403</v>
          </cell>
          <cell r="D540">
            <v>0</v>
          </cell>
          <cell r="E540">
            <v>3450</v>
          </cell>
          <cell r="F540">
            <v>3356</v>
          </cell>
          <cell r="G540">
            <v>5636</v>
          </cell>
          <cell r="H540">
            <v>7376</v>
          </cell>
          <cell r="I540">
            <v>3864</v>
          </cell>
        </row>
        <row r="541">
          <cell r="A541" t="str">
            <v>LFARIIC-00841-01CS</v>
          </cell>
          <cell r="B541">
            <v>0</v>
          </cell>
          <cell r="C541">
            <v>22803</v>
          </cell>
          <cell r="D541">
            <v>0</v>
          </cell>
          <cell r="E541">
            <v>0</v>
          </cell>
          <cell r="F541">
            <v>14333</v>
          </cell>
          <cell r="G541">
            <v>29986</v>
          </cell>
          <cell r="H541">
            <v>20065</v>
          </cell>
          <cell r="I541">
            <v>15484</v>
          </cell>
        </row>
        <row r="542">
          <cell r="A542" t="str">
            <v>LFARIIC-00841CS</v>
          </cell>
          <cell r="B542">
            <v>0</v>
          </cell>
          <cell r="C542">
            <v>79</v>
          </cell>
          <cell r="D542">
            <v>1327</v>
          </cell>
          <cell r="E542">
            <v>6540</v>
          </cell>
          <cell r="F542">
            <v>16296</v>
          </cell>
          <cell r="G542">
            <v>8800</v>
          </cell>
          <cell r="H542">
            <v>7968</v>
          </cell>
          <cell r="I542">
            <v>3072</v>
          </cell>
        </row>
        <row r="543">
          <cell r="A543" t="str">
            <v>LFARIIC-00843-01CS</v>
          </cell>
          <cell r="B543">
            <v>0</v>
          </cell>
          <cell r="C543">
            <v>700</v>
          </cell>
          <cell r="D543">
            <v>0</v>
          </cell>
          <cell r="E543">
            <v>0</v>
          </cell>
          <cell r="F543">
            <v>0</v>
          </cell>
          <cell r="G543">
            <v>0</v>
          </cell>
          <cell r="H543">
            <v>0</v>
          </cell>
          <cell r="I543">
            <v>0</v>
          </cell>
        </row>
        <row r="544">
          <cell r="A544" t="str">
            <v>LFARIIC-00853-01CS</v>
          </cell>
          <cell r="B544">
            <v>0</v>
          </cell>
          <cell r="C544">
            <v>86</v>
          </cell>
          <cell r="D544">
            <v>0</v>
          </cell>
          <cell r="E544">
            <v>0</v>
          </cell>
          <cell r="F544">
            <v>0</v>
          </cell>
          <cell r="G544">
            <v>0</v>
          </cell>
          <cell r="H544">
            <v>0</v>
          </cell>
          <cell r="I544">
            <v>0</v>
          </cell>
        </row>
        <row r="545">
          <cell r="A545" t="str">
            <v>LFARIIC-00856-02CS-Q</v>
          </cell>
          <cell r="B545">
            <v>0</v>
          </cell>
          <cell r="C545">
            <v>60</v>
          </cell>
          <cell r="D545">
            <v>0</v>
          </cell>
          <cell r="E545">
            <v>0</v>
          </cell>
          <cell r="F545">
            <v>0</v>
          </cell>
          <cell r="G545">
            <v>0</v>
          </cell>
          <cell r="H545">
            <v>0</v>
          </cell>
          <cell r="I545">
            <v>0</v>
          </cell>
        </row>
        <row r="546">
          <cell r="A546" t="str">
            <v>LFARIIC-00856-04CS</v>
          </cell>
          <cell r="B546">
            <v>0</v>
          </cell>
          <cell r="C546">
            <v>5022</v>
          </cell>
          <cell r="D546">
            <v>0</v>
          </cell>
          <cell r="E546">
            <v>0</v>
          </cell>
          <cell r="F546">
            <v>2073</v>
          </cell>
          <cell r="G546">
            <v>2890</v>
          </cell>
          <cell r="H546">
            <v>3411</v>
          </cell>
          <cell r="I546">
            <v>1718</v>
          </cell>
        </row>
        <row r="547">
          <cell r="A547" t="str">
            <v>LFARIIC-00858-01CS</v>
          </cell>
          <cell r="B547">
            <v>0</v>
          </cell>
          <cell r="C547">
            <v>74</v>
          </cell>
          <cell r="D547">
            <v>150</v>
          </cell>
          <cell r="E547">
            <v>300</v>
          </cell>
          <cell r="F547">
            <v>349</v>
          </cell>
          <cell r="G547">
            <v>303</v>
          </cell>
          <cell r="H547">
            <v>253</v>
          </cell>
          <cell r="I547">
            <v>97</v>
          </cell>
        </row>
        <row r="548">
          <cell r="A548" t="str">
            <v>LFARIIC-00864CS</v>
          </cell>
          <cell r="B548">
            <v>0</v>
          </cell>
          <cell r="C548">
            <v>725</v>
          </cell>
          <cell r="D548">
            <v>0</v>
          </cell>
          <cell r="E548">
            <v>0</v>
          </cell>
          <cell r="F548">
            <v>368</v>
          </cell>
          <cell r="G548">
            <v>100</v>
          </cell>
          <cell r="H548">
            <v>128</v>
          </cell>
          <cell r="I548">
            <v>112</v>
          </cell>
        </row>
        <row r="549">
          <cell r="A549" t="str">
            <v>LFARIIC-00886CS</v>
          </cell>
          <cell r="B549">
            <v>0</v>
          </cell>
          <cell r="C549">
            <v>1170</v>
          </cell>
          <cell r="D549">
            <v>0</v>
          </cell>
          <cell r="E549">
            <v>670</v>
          </cell>
          <cell r="F549">
            <v>1781</v>
          </cell>
          <cell r="G549">
            <v>1320</v>
          </cell>
          <cell r="H549">
            <v>1322</v>
          </cell>
          <cell r="I549">
            <v>1314</v>
          </cell>
        </row>
        <row r="550">
          <cell r="A550" t="str">
            <v>LFARIIC-00904-02CS</v>
          </cell>
          <cell r="B550">
            <v>0</v>
          </cell>
          <cell r="C550">
            <v>1140</v>
          </cell>
          <cell r="D550">
            <v>0</v>
          </cell>
          <cell r="E550">
            <v>370</v>
          </cell>
          <cell r="F550">
            <v>0</v>
          </cell>
          <cell r="G550">
            <v>1326</v>
          </cell>
          <cell r="H550">
            <v>828</v>
          </cell>
          <cell r="I550">
            <v>667</v>
          </cell>
        </row>
        <row r="551">
          <cell r="A551" t="str">
            <v>LFARIIC-00931-01CS</v>
          </cell>
          <cell r="B551">
            <v>0</v>
          </cell>
          <cell r="C551">
            <v>45</v>
          </cell>
          <cell r="D551">
            <v>0</v>
          </cell>
          <cell r="E551">
            <v>0</v>
          </cell>
          <cell r="F551">
            <v>1</v>
          </cell>
          <cell r="G551">
            <v>0</v>
          </cell>
          <cell r="H551">
            <v>0</v>
          </cell>
          <cell r="I551">
            <v>0</v>
          </cell>
        </row>
        <row r="552">
          <cell r="A552" t="str">
            <v>LFARIIC-00941-01CS-Q</v>
          </cell>
          <cell r="B552">
            <v>0</v>
          </cell>
          <cell r="C552">
            <v>0</v>
          </cell>
          <cell r="D552">
            <v>0</v>
          </cell>
          <cell r="E552">
            <v>0</v>
          </cell>
          <cell r="F552">
            <v>960</v>
          </cell>
          <cell r="G552">
            <v>0</v>
          </cell>
          <cell r="H552">
            <v>0</v>
          </cell>
          <cell r="I552">
            <v>0</v>
          </cell>
        </row>
        <row r="553">
          <cell r="A553" t="str">
            <v>LFARIIC-00950-02CS</v>
          </cell>
          <cell r="B553">
            <v>0</v>
          </cell>
          <cell r="C553">
            <v>1260</v>
          </cell>
          <cell r="D553">
            <v>0</v>
          </cell>
          <cell r="E553">
            <v>1</v>
          </cell>
          <cell r="F553">
            <v>0</v>
          </cell>
          <cell r="G553">
            <v>488</v>
          </cell>
          <cell r="H553">
            <v>192</v>
          </cell>
          <cell r="I553">
            <v>120</v>
          </cell>
        </row>
        <row r="554">
          <cell r="A554" t="str">
            <v>LFARIIC-00951-02CS</v>
          </cell>
          <cell r="B554">
            <v>0</v>
          </cell>
          <cell r="C554">
            <v>1000</v>
          </cell>
          <cell r="D554">
            <v>100</v>
          </cell>
          <cell r="E554">
            <v>30</v>
          </cell>
          <cell r="F554">
            <v>0</v>
          </cell>
          <cell r="G554">
            <v>1326</v>
          </cell>
          <cell r="H554">
            <v>897</v>
          </cell>
          <cell r="I554">
            <v>598</v>
          </cell>
        </row>
        <row r="555">
          <cell r="A555" t="str">
            <v>LFARIIC-00985CS-Q</v>
          </cell>
          <cell r="B555">
            <v>0</v>
          </cell>
          <cell r="C555">
            <v>0</v>
          </cell>
          <cell r="D555">
            <v>0</v>
          </cell>
          <cell r="E555">
            <v>0</v>
          </cell>
          <cell r="F555">
            <v>0</v>
          </cell>
          <cell r="G555">
            <v>120</v>
          </cell>
          <cell r="H555">
            <v>1320</v>
          </cell>
          <cell r="I555">
            <v>480</v>
          </cell>
        </row>
        <row r="556">
          <cell r="A556" t="str">
            <v>LFARIIC-01019CS-Q</v>
          </cell>
          <cell r="B556">
            <v>0</v>
          </cell>
          <cell r="C556">
            <v>0</v>
          </cell>
          <cell r="D556">
            <v>0</v>
          </cell>
          <cell r="E556">
            <v>0</v>
          </cell>
          <cell r="F556">
            <v>0</v>
          </cell>
          <cell r="G556">
            <v>178</v>
          </cell>
          <cell r="H556">
            <v>45</v>
          </cell>
          <cell r="I556">
            <v>30</v>
          </cell>
        </row>
        <row r="557">
          <cell r="A557" t="str">
            <v>LFARIIC-01036-02CS-Q</v>
          </cell>
          <cell r="B557">
            <v>0</v>
          </cell>
          <cell r="C557">
            <v>0</v>
          </cell>
          <cell r="D557">
            <v>0</v>
          </cell>
          <cell r="E557">
            <v>0</v>
          </cell>
          <cell r="F557">
            <v>620</v>
          </cell>
          <cell r="G557">
            <v>1880</v>
          </cell>
          <cell r="H557">
            <v>3000</v>
          </cell>
          <cell r="I557">
            <v>2000</v>
          </cell>
        </row>
        <row r="558">
          <cell r="A558" t="str">
            <v>LFARIIC-01084-01CS-Q</v>
          </cell>
          <cell r="B558">
            <v>0</v>
          </cell>
          <cell r="C558">
            <v>0</v>
          </cell>
          <cell r="D558">
            <v>0</v>
          </cell>
          <cell r="E558">
            <v>1474</v>
          </cell>
          <cell r="F558">
            <v>0</v>
          </cell>
          <cell r="G558">
            <v>0</v>
          </cell>
          <cell r="H558">
            <v>0</v>
          </cell>
          <cell r="I558">
            <v>0</v>
          </cell>
        </row>
        <row r="559">
          <cell r="A559" t="str">
            <v>LFARIIC-01105-01CS</v>
          </cell>
          <cell r="B559">
            <v>0</v>
          </cell>
          <cell r="C559">
            <v>0</v>
          </cell>
          <cell r="D559">
            <v>0</v>
          </cell>
          <cell r="E559">
            <v>686</v>
          </cell>
          <cell r="F559">
            <v>242</v>
          </cell>
          <cell r="G559">
            <v>2632</v>
          </cell>
          <cell r="H559">
            <v>1608</v>
          </cell>
          <cell r="I559">
            <v>1140</v>
          </cell>
        </row>
        <row r="560">
          <cell r="A560" t="str">
            <v>LFARILBL-00207-01</v>
          </cell>
          <cell r="B560">
            <v>0</v>
          </cell>
          <cell r="C560">
            <v>2522</v>
          </cell>
          <cell r="D560">
            <v>0</v>
          </cell>
          <cell r="E560">
            <v>0</v>
          </cell>
          <cell r="F560">
            <v>3794</v>
          </cell>
          <cell r="G560">
            <v>2415</v>
          </cell>
          <cell r="H560">
            <v>1631</v>
          </cell>
          <cell r="I560">
            <v>1493</v>
          </cell>
        </row>
        <row r="561">
          <cell r="A561" t="str">
            <v>LFARILBL-00209-02</v>
          </cell>
          <cell r="B561">
            <v>0</v>
          </cell>
          <cell r="C561">
            <v>1217</v>
          </cell>
          <cell r="D561">
            <v>0</v>
          </cell>
          <cell r="E561">
            <v>0</v>
          </cell>
          <cell r="F561">
            <v>177</v>
          </cell>
          <cell r="G561">
            <v>138</v>
          </cell>
          <cell r="H561">
            <v>100</v>
          </cell>
          <cell r="I561">
            <v>153</v>
          </cell>
        </row>
        <row r="562">
          <cell r="A562" t="str">
            <v>LFARILBL-00222-01</v>
          </cell>
          <cell r="B562">
            <v>0</v>
          </cell>
          <cell r="C562">
            <v>3146</v>
          </cell>
          <cell r="D562">
            <v>0</v>
          </cell>
          <cell r="E562">
            <v>0</v>
          </cell>
          <cell r="F562">
            <v>3037</v>
          </cell>
          <cell r="G562">
            <v>2000</v>
          </cell>
          <cell r="H562">
            <v>2000</v>
          </cell>
          <cell r="I562">
            <v>2000</v>
          </cell>
        </row>
        <row r="563">
          <cell r="A563" t="str">
            <v>LFARILBL-00227-01</v>
          </cell>
          <cell r="B563">
            <v>0</v>
          </cell>
          <cell r="C563">
            <v>4292</v>
          </cell>
          <cell r="D563">
            <v>0</v>
          </cell>
          <cell r="E563">
            <v>0</v>
          </cell>
          <cell r="F563">
            <v>231</v>
          </cell>
          <cell r="G563">
            <v>194</v>
          </cell>
          <cell r="H563">
            <v>140</v>
          </cell>
          <cell r="I563">
            <v>210</v>
          </cell>
        </row>
        <row r="564">
          <cell r="A564" t="str">
            <v>LFARILBL-00228-01</v>
          </cell>
          <cell r="B564">
            <v>0</v>
          </cell>
          <cell r="C564">
            <v>3699</v>
          </cell>
          <cell r="D564">
            <v>0</v>
          </cell>
          <cell r="E564">
            <v>0</v>
          </cell>
          <cell r="F564">
            <v>76</v>
          </cell>
          <cell r="G564">
            <v>56</v>
          </cell>
          <cell r="H564">
            <v>40</v>
          </cell>
          <cell r="I564">
            <v>60</v>
          </cell>
        </row>
        <row r="565">
          <cell r="A565" t="str">
            <v>LFARILBL-00292-01</v>
          </cell>
          <cell r="B565">
            <v>0</v>
          </cell>
          <cell r="C565">
            <v>1599</v>
          </cell>
          <cell r="D565">
            <v>3000</v>
          </cell>
          <cell r="E565">
            <v>0</v>
          </cell>
          <cell r="F565">
            <v>3265</v>
          </cell>
          <cell r="G565">
            <v>2015</v>
          </cell>
          <cell r="H565">
            <v>2020</v>
          </cell>
          <cell r="I565">
            <v>2030</v>
          </cell>
        </row>
        <row r="566">
          <cell r="A566" t="str">
            <v>LFARILBL-00323-01</v>
          </cell>
          <cell r="B566">
            <v>0</v>
          </cell>
          <cell r="C566">
            <v>1905</v>
          </cell>
          <cell r="D566">
            <v>0</v>
          </cell>
          <cell r="E566">
            <v>0</v>
          </cell>
          <cell r="F566">
            <v>530</v>
          </cell>
          <cell r="G566">
            <v>332</v>
          </cell>
          <cell r="H566">
            <v>240</v>
          </cell>
          <cell r="I566">
            <v>363</v>
          </cell>
        </row>
        <row r="567">
          <cell r="A567" t="str">
            <v>LFARILBL-00354-01</v>
          </cell>
          <cell r="B567">
            <v>0</v>
          </cell>
          <cell r="C567">
            <v>10543</v>
          </cell>
          <cell r="D567">
            <v>0</v>
          </cell>
          <cell r="E567">
            <v>10000</v>
          </cell>
          <cell r="F567">
            <v>15789</v>
          </cell>
          <cell r="G567">
            <v>12214</v>
          </cell>
          <cell r="H567">
            <v>9502</v>
          </cell>
          <cell r="I567">
            <v>10282</v>
          </cell>
        </row>
        <row r="568">
          <cell r="A568" t="str">
            <v>LFARILBL-00366-01</v>
          </cell>
          <cell r="B568">
            <v>0</v>
          </cell>
          <cell r="C568">
            <v>4237</v>
          </cell>
          <cell r="D568">
            <v>0</v>
          </cell>
          <cell r="E568">
            <v>0</v>
          </cell>
          <cell r="F568">
            <v>70</v>
          </cell>
          <cell r="G568">
            <v>0</v>
          </cell>
          <cell r="H568">
            <v>0</v>
          </cell>
          <cell r="I568">
            <v>0</v>
          </cell>
        </row>
        <row r="569">
          <cell r="A569" t="str">
            <v>LFARILBL-00396-01</v>
          </cell>
          <cell r="B569">
            <v>0</v>
          </cell>
          <cell r="C569">
            <v>127</v>
          </cell>
          <cell r="D569">
            <v>0</v>
          </cell>
          <cell r="E569">
            <v>0</v>
          </cell>
          <cell r="F569">
            <v>0</v>
          </cell>
          <cell r="G569">
            <v>11</v>
          </cell>
          <cell r="H569">
            <v>12</v>
          </cell>
          <cell r="I569">
            <v>18</v>
          </cell>
        </row>
        <row r="570">
          <cell r="A570" t="str">
            <v>LFARILBL-00397-01</v>
          </cell>
          <cell r="B570">
            <v>0</v>
          </cell>
          <cell r="C570">
            <v>488</v>
          </cell>
          <cell r="D570">
            <v>0</v>
          </cell>
          <cell r="E570">
            <v>0</v>
          </cell>
          <cell r="F570">
            <v>2</v>
          </cell>
          <cell r="G570">
            <v>0</v>
          </cell>
          <cell r="H570">
            <v>0</v>
          </cell>
          <cell r="I570">
            <v>0</v>
          </cell>
        </row>
        <row r="571">
          <cell r="A571" t="str">
            <v>LFARILBL-00435-01</v>
          </cell>
          <cell r="B571">
            <v>0</v>
          </cell>
          <cell r="C571">
            <v>8015</v>
          </cell>
          <cell r="D571">
            <v>8540</v>
          </cell>
          <cell r="E571">
            <v>0</v>
          </cell>
          <cell r="F571">
            <v>21875</v>
          </cell>
          <cell r="G571">
            <v>12630</v>
          </cell>
          <cell r="H571">
            <v>10101</v>
          </cell>
          <cell r="I571">
            <v>10246</v>
          </cell>
        </row>
        <row r="572">
          <cell r="A572" t="str">
            <v>LFARILBL-00456-02</v>
          </cell>
          <cell r="B572">
            <v>0</v>
          </cell>
          <cell r="C572">
            <v>3272</v>
          </cell>
          <cell r="D572">
            <v>0</v>
          </cell>
          <cell r="E572">
            <v>0</v>
          </cell>
          <cell r="F572">
            <v>3053</v>
          </cell>
          <cell r="G572">
            <v>2056</v>
          </cell>
          <cell r="H572">
            <v>1401</v>
          </cell>
          <cell r="I572">
            <v>1148</v>
          </cell>
        </row>
        <row r="573">
          <cell r="A573" t="str">
            <v>LFARILBL-00457-02</v>
          </cell>
          <cell r="B573">
            <v>0</v>
          </cell>
          <cell r="C573">
            <v>2235</v>
          </cell>
          <cell r="D573">
            <v>0</v>
          </cell>
          <cell r="E573">
            <v>0</v>
          </cell>
          <cell r="F573">
            <v>3045</v>
          </cell>
          <cell r="G573">
            <v>2056</v>
          </cell>
          <cell r="H573">
            <v>1401</v>
          </cell>
          <cell r="I573">
            <v>1148</v>
          </cell>
        </row>
        <row r="574">
          <cell r="A574" t="str">
            <v>LFARILBL-00507-01</v>
          </cell>
          <cell r="B574">
            <v>0</v>
          </cell>
          <cell r="C574">
            <v>298</v>
          </cell>
          <cell r="D574">
            <v>0</v>
          </cell>
          <cell r="E574">
            <v>0</v>
          </cell>
          <cell r="F574">
            <v>219</v>
          </cell>
          <cell r="G574">
            <v>52</v>
          </cell>
          <cell r="H574">
            <v>8</v>
          </cell>
          <cell r="I574">
            <v>12</v>
          </cell>
        </row>
        <row r="575">
          <cell r="A575" t="str">
            <v>LFARILBL-00508-02</v>
          </cell>
          <cell r="B575">
            <v>0</v>
          </cell>
          <cell r="C575">
            <v>299</v>
          </cell>
          <cell r="D575">
            <v>0</v>
          </cell>
          <cell r="E575">
            <v>0</v>
          </cell>
          <cell r="F575">
            <v>236</v>
          </cell>
          <cell r="G575">
            <v>52</v>
          </cell>
          <cell r="H575">
            <v>8</v>
          </cell>
          <cell r="I575">
            <v>12</v>
          </cell>
        </row>
        <row r="576">
          <cell r="A576" t="str">
            <v>LFARILBL-00520-02</v>
          </cell>
          <cell r="B576">
            <v>0</v>
          </cell>
          <cell r="C576">
            <v>4346</v>
          </cell>
          <cell r="D576">
            <v>0</v>
          </cell>
          <cell r="E576">
            <v>0</v>
          </cell>
          <cell r="F576">
            <v>3057</v>
          </cell>
          <cell r="G576">
            <v>2000</v>
          </cell>
          <cell r="H576">
            <v>2000</v>
          </cell>
          <cell r="I576">
            <v>2000</v>
          </cell>
        </row>
        <row r="577">
          <cell r="A577" t="str">
            <v>LFARILBL-00524-03</v>
          </cell>
          <cell r="B577">
            <v>0</v>
          </cell>
          <cell r="C577">
            <v>73</v>
          </cell>
          <cell r="D577">
            <v>0</v>
          </cell>
          <cell r="E577">
            <v>1000</v>
          </cell>
          <cell r="F577">
            <v>476</v>
          </cell>
          <cell r="G577">
            <v>220</v>
          </cell>
          <cell r="H577">
            <v>114</v>
          </cell>
          <cell r="I577">
            <v>117</v>
          </cell>
        </row>
        <row r="578">
          <cell r="A578" t="str">
            <v>LFARILBL-00538-02</v>
          </cell>
          <cell r="B578">
            <v>0</v>
          </cell>
          <cell r="C578">
            <v>1684</v>
          </cell>
          <cell r="D578">
            <v>0</v>
          </cell>
          <cell r="E578">
            <v>0</v>
          </cell>
          <cell r="F578">
            <v>405</v>
          </cell>
          <cell r="G578">
            <v>356</v>
          </cell>
          <cell r="H578">
            <v>250</v>
          </cell>
          <cell r="I578">
            <v>360</v>
          </cell>
        </row>
        <row r="579">
          <cell r="A579" t="str">
            <v>LFARILBL-00570-01</v>
          </cell>
          <cell r="B579">
            <v>0</v>
          </cell>
          <cell r="C579">
            <v>8127</v>
          </cell>
          <cell r="D579">
            <v>0</v>
          </cell>
          <cell r="E579">
            <v>0</v>
          </cell>
          <cell r="F579">
            <v>5020</v>
          </cell>
          <cell r="G579">
            <v>2728</v>
          </cell>
          <cell r="H579">
            <v>1976</v>
          </cell>
          <cell r="I579">
            <v>2944</v>
          </cell>
        </row>
        <row r="580">
          <cell r="A580" t="str">
            <v>LFARILBL-00579-01</v>
          </cell>
          <cell r="B580">
            <v>0</v>
          </cell>
          <cell r="C580">
            <v>1167</v>
          </cell>
          <cell r="D580">
            <v>0</v>
          </cell>
          <cell r="E580">
            <v>0</v>
          </cell>
          <cell r="F580">
            <v>1431</v>
          </cell>
          <cell r="G580">
            <v>682</v>
          </cell>
          <cell r="H580">
            <v>494</v>
          </cell>
          <cell r="I580">
            <v>736</v>
          </cell>
        </row>
        <row r="581">
          <cell r="A581" t="str">
            <v>LFARILBL-00625-02</v>
          </cell>
          <cell r="B581">
            <v>0</v>
          </cell>
          <cell r="C581">
            <v>38491</v>
          </cell>
          <cell r="D581">
            <v>0</v>
          </cell>
          <cell r="E581">
            <v>0</v>
          </cell>
          <cell r="F581">
            <v>43058</v>
          </cell>
          <cell r="G581">
            <v>23126</v>
          </cell>
          <cell r="H581">
            <v>22678</v>
          </cell>
          <cell r="I581">
            <v>22870</v>
          </cell>
        </row>
        <row r="582">
          <cell r="A582" t="str">
            <v>LFARILBL-00629-01</v>
          </cell>
          <cell r="B582">
            <v>0</v>
          </cell>
          <cell r="C582">
            <v>9</v>
          </cell>
          <cell r="D582">
            <v>0</v>
          </cell>
          <cell r="E582">
            <v>0</v>
          </cell>
          <cell r="F582">
            <v>1</v>
          </cell>
          <cell r="G582">
            <v>3</v>
          </cell>
          <cell r="H582">
            <v>2</v>
          </cell>
          <cell r="I582">
            <v>3</v>
          </cell>
        </row>
        <row r="583">
          <cell r="A583" t="str">
            <v>LFARILBL-00632-01</v>
          </cell>
          <cell r="B583">
            <v>0</v>
          </cell>
          <cell r="C583">
            <v>45</v>
          </cell>
          <cell r="D583">
            <v>0</v>
          </cell>
          <cell r="E583">
            <v>0</v>
          </cell>
          <cell r="F583">
            <v>26</v>
          </cell>
          <cell r="G583">
            <v>0</v>
          </cell>
          <cell r="H583">
            <v>0</v>
          </cell>
          <cell r="I583">
            <v>0</v>
          </cell>
        </row>
        <row r="584">
          <cell r="A584" t="str">
            <v>LFARILBL-00649-02</v>
          </cell>
          <cell r="B584">
            <v>0</v>
          </cell>
          <cell r="C584">
            <v>57</v>
          </cell>
          <cell r="D584">
            <v>0</v>
          </cell>
          <cell r="E584">
            <v>0</v>
          </cell>
          <cell r="F584">
            <v>21</v>
          </cell>
          <cell r="G584">
            <v>0</v>
          </cell>
          <cell r="H584">
            <v>0</v>
          </cell>
          <cell r="I584">
            <v>0</v>
          </cell>
        </row>
        <row r="585">
          <cell r="A585" t="str">
            <v>LFARILBL-00677-01</v>
          </cell>
          <cell r="B585">
            <v>0</v>
          </cell>
          <cell r="C585">
            <v>74046</v>
          </cell>
          <cell r="D585">
            <v>0</v>
          </cell>
          <cell r="E585">
            <v>0</v>
          </cell>
          <cell r="F585">
            <v>34540</v>
          </cell>
          <cell r="G585">
            <v>24903</v>
          </cell>
          <cell r="H585">
            <v>22113</v>
          </cell>
          <cell r="I585">
            <v>21026</v>
          </cell>
        </row>
        <row r="586">
          <cell r="A586" t="str">
            <v>LFARILBL-00681-02</v>
          </cell>
          <cell r="B586">
            <v>0</v>
          </cell>
          <cell r="C586">
            <v>2215</v>
          </cell>
          <cell r="D586">
            <v>0</v>
          </cell>
          <cell r="E586">
            <v>0</v>
          </cell>
          <cell r="F586">
            <v>1482</v>
          </cell>
          <cell r="G586">
            <v>688</v>
          </cell>
          <cell r="H586">
            <v>688</v>
          </cell>
          <cell r="I586">
            <v>688</v>
          </cell>
        </row>
        <row r="587">
          <cell r="A587" t="str">
            <v>LFARILBL-00693-01</v>
          </cell>
          <cell r="B587">
            <v>0</v>
          </cell>
          <cell r="C587">
            <v>1817</v>
          </cell>
          <cell r="D587">
            <v>0</v>
          </cell>
          <cell r="E587">
            <v>0</v>
          </cell>
          <cell r="F587">
            <v>1917</v>
          </cell>
          <cell r="G587">
            <v>1011</v>
          </cell>
          <cell r="H587">
            <v>997</v>
          </cell>
          <cell r="I587">
            <v>1007</v>
          </cell>
        </row>
        <row r="588">
          <cell r="A588" t="str">
            <v>LFARILBL-00702-01</v>
          </cell>
          <cell r="B588">
            <v>0</v>
          </cell>
          <cell r="C588">
            <v>618</v>
          </cell>
          <cell r="D588">
            <v>0</v>
          </cell>
          <cell r="E588">
            <v>0</v>
          </cell>
          <cell r="F588">
            <v>528</v>
          </cell>
          <cell r="G588">
            <v>289</v>
          </cell>
          <cell r="H588">
            <v>289</v>
          </cell>
          <cell r="I588">
            <v>289</v>
          </cell>
        </row>
        <row r="589">
          <cell r="A589" t="str">
            <v>LFARILBL-00736-01</v>
          </cell>
          <cell r="B589">
            <v>0</v>
          </cell>
          <cell r="C589">
            <v>239</v>
          </cell>
          <cell r="D589">
            <v>0</v>
          </cell>
          <cell r="E589">
            <v>0</v>
          </cell>
          <cell r="F589">
            <v>55</v>
          </cell>
          <cell r="G589">
            <v>14</v>
          </cell>
          <cell r="H589">
            <v>6</v>
          </cell>
          <cell r="I589">
            <v>9</v>
          </cell>
        </row>
        <row r="590">
          <cell r="A590" t="str">
            <v>LFARILBL-00753-02</v>
          </cell>
          <cell r="B590">
            <v>0</v>
          </cell>
          <cell r="C590">
            <v>1030</v>
          </cell>
          <cell r="D590">
            <v>0</v>
          </cell>
          <cell r="E590">
            <v>0</v>
          </cell>
          <cell r="F590">
            <v>369</v>
          </cell>
          <cell r="G590">
            <v>249</v>
          </cell>
          <cell r="H590">
            <v>138</v>
          </cell>
          <cell r="I590">
            <v>138</v>
          </cell>
        </row>
        <row r="591">
          <cell r="A591" t="str">
            <v>LFARILBL-00754-02</v>
          </cell>
          <cell r="B591">
            <v>0</v>
          </cell>
          <cell r="C591">
            <v>696</v>
          </cell>
          <cell r="D591">
            <v>0</v>
          </cell>
          <cell r="E591">
            <v>0</v>
          </cell>
          <cell r="F591">
            <v>369</v>
          </cell>
          <cell r="G591">
            <v>249</v>
          </cell>
          <cell r="H591">
            <v>138</v>
          </cell>
          <cell r="I591">
            <v>138</v>
          </cell>
        </row>
        <row r="592">
          <cell r="A592" t="str">
            <v>LFARILBL-00778-01</v>
          </cell>
          <cell r="B592">
            <v>0</v>
          </cell>
          <cell r="C592">
            <v>5179</v>
          </cell>
          <cell r="D592">
            <v>0</v>
          </cell>
          <cell r="E592">
            <v>0</v>
          </cell>
          <cell r="F592">
            <v>102</v>
          </cell>
          <cell r="G592">
            <v>34</v>
          </cell>
          <cell r="H592">
            <v>20</v>
          </cell>
          <cell r="I592">
            <v>30</v>
          </cell>
        </row>
        <row r="593">
          <cell r="A593" t="str">
            <v>LFARILBL-00784-01</v>
          </cell>
          <cell r="B593">
            <v>0</v>
          </cell>
          <cell r="C593">
            <v>79</v>
          </cell>
          <cell r="D593">
            <v>0</v>
          </cell>
          <cell r="E593">
            <v>0</v>
          </cell>
          <cell r="F593">
            <v>30</v>
          </cell>
          <cell r="G593">
            <v>20</v>
          </cell>
          <cell r="H593">
            <v>14</v>
          </cell>
          <cell r="I593">
            <v>21</v>
          </cell>
        </row>
        <row r="594">
          <cell r="A594" t="str">
            <v>LFARILBL-00786-01</v>
          </cell>
          <cell r="B594">
            <v>0</v>
          </cell>
          <cell r="C594">
            <v>2707</v>
          </cell>
          <cell r="D594">
            <v>0</v>
          </cell>
          <cell r="E594">
            <v>0</v>
          </cell>
          <cell r="F594">
            <v>0</v>
          </cell>
          <cell r="G594">
            <v>0</v>
          </cell>
          <cell r="H594">
            <v>0</v>
          </cell>
          <cell r="I594">
            <v>0</v>
          </cell>
        </row>
        <row r="595">
          <cell r="A595" t="str">
            <v>LFARILBL-00787-01</v>
          </cell>
          <cell r="B595">
            <v>0</v>
          </cell>
          <cell r="C595">
            <v>301</v>
          </cell>
          <cell r="D595">
            <v>0</v>
          </cell>
          <cell r="E595">
            <v>100</v>
          </cell>
          <cell r="F595">
            <v>441</v>
          </cell>
          <cell r="G595">
            <v>249</v>
          </cell>
          <cell r="H595">
            <v>138</v>
          </cell>
          <cell r="I595">
            <v>138</v>
          </cell>
        </row>
        <row r="596">
          <cell r="A596" t="str">
            <v>LFARILBL-00795-01</v>
          </cell>
          <cell r="B596">
            <v>0</v>
          </cell>
          <cell r="C596">
            <v>1734</v>
          </cell>
          <cell r="D596">
            <v>0</v>
          </cell>
          <cell r="E596">
            <v>0</v>
          </cell>
          <cell r="F596">
            <v>426</v>
          </cell>
          <cell r="G596">
            <v>0</v>
          </cell>
          <cell r="H596">
            <v>0</v>
          </cell>
          <cell r="I596">
            <v>0</v>
          </cell>
        </row>
        <row r="597">
          <cell r="A597" t="str">
            <v>LFARILBL-00818-01</v>
          </cell>
          <cell r="B597">
            <v>0</v>
          </cell>
          <cell r="C597">
            <v>2508</v>
          </cell>
          <cell r="D597">
            <v>0</v>
          </cell>
          <cell r="E597">
            <v>0</v>
          </cell>
          <cell r="F597">
            <v>199</v>
          </cell>
          <cell r="G597">
            <v>66</v>
          </cell>
          <cell r="H597">
            <v>48</v>
          </cell>
          <cell r="I597">
            <v>72</v>
          </cell>
        </row>
        <row r="598">
          <cell r="A598" t="str">
            <v>LFARILBL-00819-01</v>
          </cell>
          <cell r="B598">
            <v>0</v>
          </cell>
          <cell r="C598">
            <v>1765</v>
          </cell>
          <cell r="D598">
            <v>0</v>
          </cell>
          <cell r="E598">
            <v>0</v>
          </cell>
          <cell r="F598">
            <v>121</v>
          </cell>
          <cell r="G598">
            <v>17</v>
          </cell>
          <cell r="H598">
            <v>12</v>
          </cell>
          <cell r="I598">
            <v>48</v>
          </cell>
        </row>
        <row r="599">
          <cell r="A599" t="str">
            <v>LFARILBL-00824-01</v>
          </cell>
          <cell r="B599">
            <v>0</v>
          </cell>
          <cell r="C599">
            <v>258</v>
          </cell>
          <cell r="D599">
            <v>0</v>
          </cell>
          <cell r="E599">
            <v>1000</v>
          </cell>
          <cell r="F599">
            <v>476</v>
          </cell>
          <cell r="G599">
            <v>220</v>
          </cell>
          <cell r="H599">
            <v>114</v>
          </cell>
          <cell r="I599">
            <v>117</v>
          </cell>
        </row>
        <row r="600">
          <cell r="A600" t="str">
            <v>LFARILBL-00825-01</v>
          </cell>
          <cell r="B600">
            <v>0</v>
          </cell>
          <cell r="C600">
            <v>564</v>
          </cell>
          <cell r="D600">
            <v>0</v>
          </cell>
          <cell r="E600">
            <v>1000</v>
          </cell>
          <cell r="F600">
            <v>406</v>
          </cell>
          <cell r="G600">
            <v>359</v>
          </cell>
          <cell r="H600">
            <v>252</v>
          </cell>
          <cell r="I600">
            <v>363</v>
          </cell>
        </row>
        <row r="601">
          <cell r="A601" t="str">
            <v>LFARILBL-00826-01</v>
          </cell>
          <cell r="B601">
            <v>0</v>
          </cell>
          <cell r="C601">
            <v>3675</v>
          </cell>
          <cell r="D601">
            <v>0</v>
          </cell>
          <cell r="E601">
            <v>0</v>
          </cell>
          <cell r="F601">
            <v>3305</v>
          </cell>
          <cell r="G601">
            <v>2000</v>
          </cell>
          <cell r="H601">
            <v>2000</v>
          </cell>
          <cell r="I601">
            <v>2000</v>
          </cell>
        </row>
        <row r="602">
          <cell r="A602" t="str">
            <v>LFARILBL-00827-01</v>
          </cell>
          <cell r="B602">
            <v>0</v>
          </cell>
          <cell r="C602">
            <v>959</v>
          </cell>
          <cell r="D602">
            <v>0</v>
          </cell>
          <cell r="E602">
            <v>0</v>
          </cell>
          <cell r="F602">
            <v>149</v>
          </cell>
          <cell r="G602">
            <v>15</v>
          </cell>
          <cell r="H602">
            <v>20</v>
          </cell>
          <cell r="I602">
            <v>30</v>
          </cell>
        </row>
        <row r="603">
          <cell r="A603" t="str">
            <v>LFARILBL-00828-01</v>
          </cell>
          <cell r="B603">
            <v>0</v>
          </cell>
          <cell r="C603">
            <v>264</v>
          </cell>
          <cell r="D603">
            <v>0</v>
          </cell>
          <cell r="E603">
            <v>0</v>
          </cell>
          <cell r="F603">
            <v>142</v>
          </cell>
          <cell r="G603">
            <v>0</v>
          </cell>
          <cell r="H603">
            <v>0</v>
          </cell>
          <cell r="I603">
            <v>0</v>
          </cell>
        </row>
        <row r="604">
          <cell r="A604" t="str">
            <v>LFARILBL-00871-01</v>
          </cell>
          <cell r="B604">
            <v>0</v>
          </cell>
          <cell r="C604">
            <v>3986</v>
          </cell>
          <cell r="D604">
            <v>0</v>
          </cell>
          <cell r="E604">
            <v>0</v>
          </cell>
          <cell r="F604">
            <v>4010</v>
          </cell>
          <cell r="G604">
            <v>2420</v>
          </cell>
          <cell r="H604">
            <v>2320</v>
          </cell>
          <cell r="I604">
            <v>1320</v>
          </cell>
        </row>
        <row r="605">
          <cell r="A605" t="str">
            <v>LFARILBL-00879-01</v>
          </cell>
          <cell r="B605">
            <v>0</v>
          </cell>
          <cell r="C605">
            <v>2365</v>
          </cell>
          <cell r="D605">
            <v>0</v>
          </cell>
          <cell r="E605">
            <v>5000</v>
          </cell>
          <cell r="F605">
            <v>3775</v>
          </cell>
          <cell r="G605">
            <v>2420</v>
          </cell>
          <cell r="H605">
            <v>2320</v>
          </cell>
          <cell r="I605">
            <v>1320</v>
          </cell>
        </row>
        <row r="606">
          <cell r="A606" t="str">
            <v>LFARILBL-00884-01</v>
          </cell>
          <cell r="B606">
            <v>0</v>
          </cell>
          <cell r="C606">
            <v>1765</v>
          </cell>
          <cell r="D606">
            <v>0</v>
          </cell>
          <cell r="E606">
            <v>0</v>
          </cell>
          <cell r="F606">
            <v>206</v>
          </cell>
          <cell r="G606">
            <v>110</v>
          </cell>
          <cell r="H606">
            <v>80</v>
          </cell>
          <cell r="I606">
            <v>120</v>
          </cell>
        </row>
        <row r="607">
          <cell r="A607" t="str">
            <v>LFARILBL-00885-02</v>
          </cell>
          <cell r="B607">
            <v>0</v>
          </cell>
          <cell r="C607">
            <v>0</v>
          </cell>
          <cell r="D607">
            <v>0</v>
          </cell>
          <cell r="E607">
            <v>0</v>
          </cell>
          <cell r="F607">
            <v>974</v>
          </cell>
          <cell r="G607">
            <v>0</v>
          </cell>
          <cell r="H607">
            <v>0</v>
          </cell>
          <cell r="I607">
            <v>0</v>
          </cell>
        </row>
        <row r="608">
          <cell r="A608" t="str">
            <v>LFARILBL-00885-03</v>
          </cell>
          <cell r="B608">
            <v>0</v>
          </cell>
          <cell r="C608">
            <v>1750</v>
          </cell>
          <cell r="D608">
            <v>0</v>
          </cell>
          <cell r="E608">
            <v>3000</v>
          </cell>
          <cell r="F608">
            <v>3427</v>
          </cell>
          <cell r="G608">
            <v>2420</v>
          </cell>
          <cell r="H608">
            <v>2320</v>
          </cell>
          <cell r="I608">
            <v>1320</v>
          </cell>
        </row>
        <row r="609">
          <cell r="A609" t="str">
            <v>LFARILBL-00886-01</v>
          </cell>
          <cell r="B609">
            <v>0</v>
          </cell>
          <cell r="C609">
            <v>758</v>
          </cell>
          <cell r="D609">
            <v>0</v>
          </cell>
          <cell r="E609">
            <v>1000</v>
          </cell>
          <cell r="F609">
            <v>96</v>
          </cell>
          <cell r="G609">
            <v>55</v>
          </cell>
          <cell r="H609">
            <v>40</v>
          </cell>
          <cell r="I609">
            <v>60</v>
          </cell>
        </row>
        <row r="610">
          <cell r="A610" t="str">
            <v>LFARILBL-00901-03</v>
          </cell>
          <cell r="B610">
            <v>0</v>
          </cell>
          <cell r="C610">
            <v>0</v>
          </cell>
          <cell r="D610">
            <v>0</v>
          </cell>
          <cell r="E610">
            <v>0</v>
          </cell>
          <cell r="F610">
            <v>71</v>
          </cell>
          <cell r="G610">
            <v>0</v>
          </cell>
          <cell r="H610">
            <v>0</v>
          </cell>
          <cell r="I610">
            <v>0</v>
          </cell>
        </row>
        <row r="611">
          <cell r="A611" t="str">
            <v>LFARILBL-00901-03-Q</v>
          </cell>
          <cell r="B611">
            <v>0</v>
          </cell>
          <cell r="C611">
            <v>248</v>
          </cell>
          <cell r="D611">
            <v>0</v>
          </cell>
          <cell r="E611">
            <v>0</v>
          </cell>
          <cell r="F611">
            <v>48</v>
          </cell>
          <cell r="G611">
            <v>0</v>
          </cell>
          <cell r="H611">
            <v>0</v>
          </cell>
          <cell r="I611">
            <v>0</v>
          </cell>
        </row>
        <row r="612">
          <cell r="A612" t="str">
            <v>LFARILBL-00901-04-Q</v>
          </cell>
          <cell r="B612">
            <v>0</v>
          </cell>
          <cell r="C612">
            <v>0</v>
          </cell>
          <cell r="D612">
            <v>0</v>
          </cell>
          <cell r="E612">
            <v>0</v>
          </cell>
          <cell r="F612">
            <v>162</v>
          </cell>
          <cell r="G612">
            <v>392</v>
          </cell>
          <cell r="H612">
            <v>403</v>
          </cell>
          <cell r="I612">
            <v>405</v>
          </cell>
        </row>
        <row r="613">
          <cell r="A613" t="str">
            <v>LFARILBL-00902-01</v>
          </cell>
          <cell r="B613">
            <v>0</v>
          </cell>
          <cell r="C613">
            <v>2891</v>
          </cell>
          <cell r="D613">
            <v>0</v>
          </cell>
          <cell r="E613">
            <v>0</v>
          </cell>
          <cell r="F613">
            <v>126</v>
          </cell>
          <cell r="G613">
            <v>11</v>
          </cell>
          <cell r="H613">
            <v>8</v>
          </cell>
          <cell r="I613">
            <v>68</v>
          </cell>
        </row>
        <row r="614">
          <cell r="A614" t="str">
            <v>LFARILBL-00914-01</v>
          </cell>
          <cell r="B614">
            <v>0</v>
          </cell>
          <cell r="C614">
            <v>611</v>
          </cell>
          <cell r="D614">
            <v>0</v>
          </cell>
          <cell r="E614">
            <v>0</v>
          </cell>
          <cell r="F614">
            <v>2</v>
          </cell>
          <cell r="G614">
            <v>0</v>
          </cell>
          <cell r="H614">
            <v>0</v>
          </cell>
          <cell r="I614">
            <v>0</v>
          </cell>
        </row>
        <row r="615">
          <cell r="A615" t="str">
            <v>LFARILBL-00915-01</v>
          </cell>
          <cell r="B615">
            <v>0</v>
          </cell>
          <cell r="C615">
            <v>185</v>
          </cell>
          <cell r="D615">
            <v>0</v>
          </cell>
          <cell r="E615">
            <v>0</v>
          </cell>
          <cell r="F615">
            <v>1</v>
          </cell>
          <cell r="G615">
            <v>0</v>
          </cell>
          <cell r="H615">
            <v>0</v>
          </cell>
          <cell r="I615">
            <v>0</v>
          </cell>
        </row>
        <row r="616">
          <cell r="A616" t="str">
            <v>LFARILBL-00919-01</v>
          </cell>
          <cell r="B616">
            <v>0</v>
          </cell>
          <cell r="C616">
            <v>20</v>
          </cell>
          <cell r="D616">
            <v>0</v>
          </cell>
          <cell r="E616">
            <v>0</v>
          </cell>
          <cell r="F616">
            <v>870</v>
          </cell>
          <cell r="G616">
            <v>528</v>
          </cell>
          <cell r="H616">
            <v>528</v>
          </cell>
          <cell r="I616">
            <v>528</v>
          </cell>
        </row>
        <row r="617">
          <cell r="A617" t="str">
            <v>LFARILBL-00919-01-Q</v>
          </cell>
          <cell r="B617">
            <v>0</v>
          </cell>
          <cell r="C617">
            <v>980</v>
          </cell>
          <cell r="D617">
            <v>0</v>
          </cell>
          <cell r="E617">
            <v>0</v>
          </cell>
          <cell r="F617">
            <v>0</v>
          </cell>
          <cell r="G617">
            <v>0</v>
          </cell>
          <cell r="H617">
            <v>0</v>
          </cell>
          <cell r="I617">
            <v>0</v>
          </cell>
        </row>
        <row r="618">
          <cell r="A618" t="str">
            <v>LFARILBL-00922-01</v>
          </cell>
          <cell r="B618">
            <v>0</v>
          </cell>
          <cell r="C618">
            <v>35</v>
          </cell>
          <cell r="D618">
            <v>0</v>
          </cell>
          <cell r="E618">
            <v>0</v>
          </cell>
          <cell r="F618">
            <v>267</v>
          </cell>
          <cell r="G618">
            <v>0</v>
          </cell>
          <cell r="H618">
            <v>0</v>
          </cell>
          <cell r="I618">
            <v>0</v>
          </cell>
        </row>
        <row r="619">
          <cell r="A619" t="str">
            <v>LFARILBL-00922-02</v>
          </cell>
          <cell r="B619">
            <v>0</v>
          </cell>
          <cell r="C619">
            <v>1000</v>
          </cell>
          <cell r="D619">
            <v>0</v>
          </cell>
          <cell r="E619">
            <v>0</v>
          </cell>
          <cell r="F619">
            <v>209</v>
          </cell>
          <cell r="G619">
            <v>220</v>
          </cell>
          <cell r="H619">
            <v>114</v>
          </cell>
          <cell r="I619">
            <v>117</v>
          </cell>
        </row>
        <row r="620">
          <cell r="A620" t="str">
            <v>LFARILBL-00934-01-Q</v>
          </cell>
          <cell r="B620">
            <v>0</v>
          </cell>
          <cell r="C620">
            <v>0</v>
          </cell>
          <cell r="D620">
            <v>0</v>
          </cell>
          <cell r="E620">
            <v>0</v>
          </cell>
          <cell r="F620">
            <v>22</v>
          </cell>
          <cell r="G620">
            <v>80</v>
          </cell>
          <cell r="H620">
            <v>470</v>
          </cell>
          <cell r="I620">
            <v>192</v>
          </cell>
        </row>
        <row r="621">
          <cell r="A621" t="str">
            <v>LFARILBL-00968-01</v>
          </cell>
          <cell r="B621">
            <v>0</v>
          </cell>
          <cell r="C621">
            <v>0</v>
          </cell>
          <cell r="D621">
            <v>0</v>
          </cell>
          <cell r="E621">
            <v>0</v>
          </cell>
          <cell r="F621">
            <v>3544</v>
          </cell>
          <cell r="G621">
            <v>3136</v>
          </cell>
          <cell r="H621">
            <v>3068</v>
          </cell>
          <cell r="I621">
            <v>3260</v>
          </cell>
        </row>
        <row r="622">
          <cell r="A622" t="str">
            <v>LFARILBL-00968-01-Q</v>
          </cell>
          <cell r="B622">
            <v>0</v>
          </cell>
          <cell r="C622">
            <v>3202</v>
          </cell>
          <cell r="D622">
            <v>0</v>
          </cell>
          <cell r="E622">
            <v>0</v>
          </cell>
          <cell r="F622">
            <v>60</v>
          </cell>
          <cell r="G622">
            <v>0</v>
          </cell>
          <cell r="H622">
            <v>0</v>
          </cell>
          <cell r="I622">
            <v>0</v>
          </cell>
        </row>
        <row r="623">
          <cell r="A623" t="str">
            <v>LFARILBL-00996-01-Q</v>
          </cell>
          <cell r="B623">
            <v>0</v>
          </cell>
          <cell r="C623">
            <v>1000</v>
          </cell>
          <cell r="D623">
            <v>0</v>
          </cell>
          <cell r="E623">
            <v>0</v>
          </cell>
          <cell r="F623">
            <v>349</v>
          </cell>
          <cell r="G623">
            <v>360</v>
          </cell>
          <cell r="H623">
            <v>222</v>
          </cell>
          <cell r="I623">
            <v>234</v>
          </cell>
        </row>
        <row r="624">
          <cell r="A624" t="str">
            <v>LFARILBL-00997-01-Q</v>
          </cell>
          <cell r="B624">
            <v>0</v>
          </cell>
          <cell r="C624">
            <v>1000</v>
          </cell>
          <cell r="D624">
            <v>0</v>
          </cell>
          <cell r="E624">
            <v>0</v>
          </cell>
          <cell r="F624">
            <v>349</v>
          </cell>
          <cell r="G624">
            <v>360</v>
          </cell>
          <cell r="H624">
            <v>222</v>
          </cell>
          <cell r="I624">
            <v>234</v>
          </cell>
        </row>
        <row r="625">
          <cell r="A625" t="str">
            <v>LFARILBL-00998-01</v>
          </cell>
          <cell r="B625">
            <v>0</v>
          </cell>
          <cell r="C625">
            <v>0</v>
          </cell>
          <cell r="D625">
            <v>0</v>
          </cell>
          <cell r="E625">
            <v>0</v>
          </cell>
          <cell r="F625">
            <v>1474</v>
          </cell>
          <cell r="G625">
            <v>2442</v>
          </cell>
          <cell r="H625">
            <v>3524</v>
          </cell>
          <cell r="I625">
            <v>2676</v>
          </cell>
        </row>
        <row r="626">
          <cell r="A626" t="str">
            <v>LFARILBL-00998-01-Q</v>
          </cell>
          <cell r="B626">
            <v>0</v>
          </cell>
          <cell r="C626">
            <v>2598</v>
          </cell>
          <cell r="D626">
            <v>0</v>
          </cell>
          <cell r="E626">
            <v>0</v>
          </cell>
          <cell r="F626">
            <v>2</v>
          </cell>
          <cell r="G626">
            <v>0</v>
          </cell>
          <cell r="H626">
            <v>0</v>
          </cell>
          <cell r="I626">
            <v>0</v>
          </cell>
        </row>
        <row r="627">
          <cell r="A627" t="str">
            <v>LFARILBL-01000-01</v>
          </cell>
          <cell r="B627">
            <v>0</v>
          </cell>
          <cell r="C627">
            <v>0</v>
          </cell>
          <cell r="D627">
            <v>0</v>
          </cell>
          <cell r="E627">
            <v>0</v>
          </cell>
          <cell r="F627">
            <v>1125</v>
          </cell>
          <cell r="G627">
            <v>2082</v>
          </cell>
          <cell r="H627">
            <v>3302</v>
          </cell>
          <cell r="I627">
            <v>2442</v>
          </cell>
        </row>
        <row r="628">
          <cell r="A628" t="str">
            <v>LFARILBL-01000-01-Q</v>
          </cell>
          <cell r="B628">
            <v>0</v>
          </cell>
          <cell r="C628">
            <v>2206</v>
          </cell>
          <cell r="D628">
            <v>0</v>
          </cell>
          <cell r="E628">
            <v>0</v>
          </cell>
          <cell r="F628">
            <v>2</v>
          </cell>
          <cell r="G628">
            <v>0</v>
          </cell>
          <cell r="H628">
            <v>0</v>
          </cell>
          <cell r="I628">
            <v>0</v>
          </cell>
        </row>
        <row r="629">
          <cell r="A629" t="str">
            <v>LFARILBL-01001-01</v>
          </cell>
          <cell r="B629">
            <v>0</v>
          </cell>
          <cell r="C629">
            <v>0</v>
          </cell>
          <cell r="D629">
            <v>0</v>
          </cell>
          <cell r="E629">
            <v>0</v>
          </cell>
          <cell r="F629">
            <v>1125</v>
          </cell>
          <cell r="G629">
            <v>2082</v>
          </cell>
          <cell r="H629">
            <v>3066</v>
          </cell>
          <cell r="I629">
            <v>2442</v>
          </cell>
        </row>
        <row r="630">
          <cell r="A630" t="str">
            <v>LFARILBL-01001-01-Q</v>
          </cell>
          <cell r="B630">
            <v>0</v>
          </cell>
          <cell r="C630">
            <v>2231</v>
          </cell>
          <cell r="D630">
            <v>0</v>
          </cell>
          <cell r="E630">
            <v>0</v>
          </cell>
          <cell r="F630">
            <v>2</v>
          </cell>
          <cell r="G630">
            <v>0</v>
          </cell>
          <cell r="H630">
            <v>0</v>
          </cell>
          <cell r="I630">
            <v>0</v>
          </cell>
        </row>
        <row r="631">
          <cell r="A631" t="str">
            <v>LFARILBL-01012-01</v>
          </cell>
          <cell r="B631">
            <v>0</v>
          </cell>
          <cell r="C631">
            <v>0</v>
          </cell>
          <cell r="D631">
            <v>0</v>
          </cell>
          <cell r="E631">
            <v>0</v>
          </cell>
          <cell r="F631">
            <v>1411</v>
          </cell>
          <cell r="G631">
            <v>1538</v>
          </cell>
          <cell r="H631">
            <v>1408</v>
          </cell>
          <cell r="I631">
            <v>1396</v>
          </cell>
        </row>
        <row r="632">
          <cell r="A632" t="str">
            <v>LFARILBL-01012-01-Q</v>
          </cell>
          <cell r="B632">
            <v>0</v>
          </cell>
          <cell r="C632">
            <v>978</v>
          </cell>
          <cell r="D632">
            <v>0</v>
          </cell>
          <cell r="E632">
            <v>0</v>
          </cell>
          <cell r="F632">
            <v>83</v>
          </cell>
          <cell r="G632">
            <v>0</v>
          </cell>
          <cell r="H632">
            <v>0</v>
          </cell>
          <cell r="I632">
            <v>0</v>
          </cell>
        </row>
        <row r="633">
          <cell r="A633" t="str">
            <v>LFARILBL-01027-01</v>
          </cell>
          <cell r="B633">
            <v>0</v>
          </cell>
          <cell r="C633">
            <v>20</v>
          </cell>
          <cell r="D633">
            <v>0</v>
          </cell>
          <cell r="E633">
            <v>0</v>
          </cell>
          <cell r="F633">
            <v>1212</v>
          </cell>
          <cell r="G633">
            <v>1166</v>
          </cell>
          <cell r="H633">
            <v>1092</v>
          </cell>
          <cell r="I633">
            <v>1015</v>
          </cell>
        </row>
        <row r="634">
          <cell r="A634" t="str">
            <v>LFARILBL-01027-01-Q</v>
          </cell>
          <cell r="B634">
            <v>0</v>
          </cell>
          <cell r="C634">
            <v>2010</v>
          </cell>
          <cell r="D634">
            <v>0</v>
          </cell>
          <cell r="E634">
            <v>0</v>
          </cell>
          <cell r="F634">
            <v>15</v>
          </cell>
          <cell r="G634">
            <v>0</v>
          </cell>
          <cell r="H634">
            <v>0</v>
          </cell>
          <cell r="I634">
            <v>0</v>
          </cell>
        </row>
        <row r="635">
          <cell r="A635" t="str">
            <v>LFARILBL-01031-01-Q</v>
          </cell>
          <cell r="B635">
            <v>0</v>
          </cell>
          <cell r="C635">
            <v>0</v>
          </cell>
          <cell r="D635">
            <v>0</v>
          </cell>
          <cell r="E635">
            <v>0</v>
          </cell>
          <cell r="F635">
            <v>0</v>
          </cell>
          <cell r="G635">
            <v>20</v>
          </cell>
          <cell r="H635">
            <v>87</v>
          </cell>
          <cell r="I635">
            <v>24</v>
          </cell>
        </row>
        <row r="636">
          <cell r="A636" t="str">
            <v>LFARILBL-01037-01</v>
          </cell>
          <cell r="B636">
            <v>0</v>
          </cell>
          <cell r="C636">
            <v>1000</v>
          </cell>
          <cell r="D636">
            <v>0</v>
          </cell>
          <cell r="E636">
            <v>0</v>
          </cell>
          <cell r="F636">
            <v>0</v>
          </cell>
          <cell r="G636">
            <v>0</v>
          </cell>
          <cell r="H636">
            <v>0</v>
          </cell>
          <cell r="I636">
            <v>0</v>
          </cell>
        </row>
        <row r="637">
          <cell r="A637" t="str">
            <v>LFARILBL-01039-01</v>
          </cell>
          <cell r="B637">
            <v>0</v>
          </cell>
          <cell r="C637">
            <v>1000</v>
          </cell>
          <cell r="D637">
            <v>0</v>
          </cell>
          <cell r="E637">
            <v>0</v>
          </cell>
          <cell r="F637">
            <v>0</v>
          </cell>
          <cell r="G637">
            <v>0</v>
          </cell>
          <cell r="H637">
            <v>0</v>
          </cell>
          <cell r="I637">
            <v>0</v>
          </cell>
        </row>
        <row r="638">
          <cell r="A638" t="str">
            <v>LFARILBL-01040-01</v>
          </cell>
          <cell r="B638">
            <v>0</v>
          </cell>
          <cell r="C638">
            <v>1000</v>
          </cell>
          <cell r="D638">
            <v>0</v>
          </cell>
          <cell r="E638">
            <v>0</v>
          </cell>
          <cell r="F638">
            <v>0</v>
          </cell>
          <cell r="G638">
            <v>0</v>
          </cell>
          <cell r="H638">
            <v>0</v>
          </cell>
          <cell r="I638">
            <v>0</v>
          </cell>
        </row>
        <row r="639">
          <cell r="A639" t="str">
            <v>LFARILBL-01042-01</v>
          </cell>
          <cell r="B639">
            <v>0</v>
          </cell>
          <cell r="C639">
            <v>1000</v>
          </cell>
          <cell r="D639">
            <v>0</v>
          </cell>
          <cell r="E639">
            <v>0</v>
          </cell>
          <cell r="F639">
            <v>0</v>
          </cell>
          <cell r="G639">
            <v>0</v>
          </cell>
          <cell r="H639">
            <v>0</v>
          </cell>
          <cell r="I639">
            <v>0</v>
          </cell>
        </row>
        <row r="640">
          <cell r="A640" t="str">
            <v>LFARILBL-01045-01-Q</v>
          </cell>
          <cell r="B640">
            <v>0</v>
          </cell>
          <cell r="C640">
            <v>0</v>
          </cell>
          <cell r="D640">
            <v>0</v>
          </cell>
          <cell r="E640">
            <v>0</v>
          </cell>
          <cell r="F640">
            <v>22</v>
          </cell>
          <cell r="G640">
            <v>50</v>
          </cell>
          <cell r="H640">
            <v>0</v>
          </cell>
          <cell r="I640">
            <v>0</v>
          </cell>
        </row>
        <row r="641">
          <cell r="A641" t="str">
            <v>LFARILBL-01046-01</v>
          </cell>
          <cell r="B641">
            <v>0</v>
          </cell>
          <cell r="C641">
            <v>390</v>
          </cell>
          <cell r="D641">
            <v>0</v>
          </cell>
          <cell r="E641">
            <v>1000</v>
          </cell>
          <cell r="F641">
            <v>328</v>
          </cell>
          <cell r="G641">
            <v>303</v>
          </cell>
          <cell r="H641">
            <v>292</v>
          </cell>
          <cell r="I641">
            <v>168</v>
          </cell>
        </row>
        <row r="642">
          <cell r="A642" t="str">
            <v>LFARILBL-01047-01</v>
          </cell>
          <cell r="B642">
            <v>0</v>
          </cell>
          <cell r="C642">
            <v>4913</v>
          </cell>
          <cell r="D642">
            <v>0</v>
          </cell>
          <cell r="E642">
            <v>0</v>
          </cell>
          <cell r="F642">
            <v>3432</v>
          </cell>
          <cell r="G642">
            <v>2420</v>
          </cell>
          <cell r="H642">
            <v>2320</v>
          </cell>
          <cell r="I642">
            <v>1320</v>
          </cell>
        </row>
        <row r="643">
          <cell r="A643" t="str">
            <v>LFARILBL-01048-01</v>
          </cell>
          <cell r="B643">
            <v>0</v>
          </cell>
          <cell r="C643">
            <v>574</v>
          </cell>
          <cell r="D643">
            <v>0</v>
          </cell>
          <cell r="E643">
            <v>0</v>
          </cell>
          <cell r="F643">
            <v>131</v>
          </cell>
          <cell r="G643">
            <v>110</v>
          </cell>
          <cell r="H643">
            <v>80</v>
          </cell>
          <cell r="I643">
            <v>120</v>
          </cell>
        </row>
        <row r="644">
          <cell r="A644" t="str">
            <v>LFARILBL-01050-01-Q</v>
          </cell>
          <cell r="B644">
            <v>0</v>
          </cell>
          <cell r="C644">
            <v>0</v>
          </cell>
          <cell r="D644">
            <v>0</v>
          </cell>
          <cell r="E644">
            <v>0</v>
          </cell>
          <cell r="F644">
            <v>22</v>
          </cell>
          <cell r="G644">
            <v>80</v>
          </cell>
          <cell r="H644">
            <v>470</v>
          </cell>
          <cell r="I644">
            <v>192</v>
          </cell>
        </row>
        <row r="645">
          <cell r="A645" t="str">
            <v>LFARILBL-01051-01-Q</v>
          </cell>
          <cell r="B645">
            <v>0</v>
          </cell>
          <cell r="C645">
            <v>0</v>
          </cell>
          <cell r="D645">
            <v>0</v>
          </cell>
          <cell r="E645">
            <v>0</v>
          </cell>
          <cell r="F645">
            <v>22</v>
          </cell>
          <cell r="G645">
            <v>50</v>
          </cell>
          <cell r="H645">
            <v>0</v>
          </cell>
          <cell r="I645">
            <v>0</v>
          </cell>
        </row>
        <row r="646">
          <cell r="A646" t="str">
            <v>LFARILBL-01052-01-Q</v>
          </cell>
          <cell r="B646">
            <v>0</v>
          </cell>
          <cell r="C646">
            <v>0</v>
          </cell>
          <cell r="D646">
            <v>0</v>
          </cell>
          <cell r="E646">
            <v>0</v>
          </cell>
          <cell r="F646">
            <v>0</v>
          </cell>
          <cell r="G646">
            <v>30</v>
          </cell>
          <cell r="H646">
            <v>470</v>
          </cell>
          <cell r="I646">
            <v>192</v>
          </cell>
        </row>
        <row r="647">
          <cell r="A647" t="str">
            <v>LFARILBL-01053-01-Q</v>
          </cell>
          <cell r="B647">
            <v>0</v>
          </cell>
          <cell r="C647">
            <v>0</v>
          </cell>
          <cell r="D647">
            <v>0</v>
          </cell>
          <cell r="E647">
            <v>0</v>
          </cell>
          <cell r="F647">
            <v>0</v>
          </cell>
          <cell r="G647">
            <v>30</v>
          </cell>
          <cell r="H647">
            <v>470</v>
          </cell>
          <cell r="I647">
            <v>192</v>
          </cell>
        </row>
        <row r="648">
          <cell r="A648" t="str">
            <v>LFARILBL-01055-01</v>
          </cell>
          <cell r="B648">
            <v>0</v>
          </cell>
          <cell r="C648">
            <v>1100</v>
          </cell>
          <cell r="D648">
            <v>0</v>
          </cell>
          <cell r="E648">
            <v>0</v>
          </cell>
          <cell r="F648">
            <v>199</v>
          </cell>
          <cell r="G648">
            <v>66</v>
          </cell>
          <cell r="H648">
            <v>48</v>
          </cell>
          <cell r="I648">
            <v>72</v>
          </cell>
        </row>
        <row r="649">
          <cell r="A649" t="str">
            <v>LFARILBL-01065-01</v>
          </cell>
          <cell r="B649">
            <v>0</v>
          </cell>
          <cell r="C649">
            <v>1000</v>
          </cell>
          <cell r="D649">
            <v>0</v>
          </cell>
          <cell r="E649">
            <v>0</v>
          </cell>
          <cell r="F649">
            <v>0</v>
          </cell>
          <cell r="G649">
            <v>1190</v>
          </cell>
          <cell r="H649">
            <v>801</v>
          </cell>
          <cell r="I649">
            <v>830</v>
          </cell>
        </row>
        <row r="650">
          <cell r="A650" t="str">
            <v>LFARILBL-01066-01</v>
          </cell>
          <cell r="B650">
            <v>0</v>
          </cell>
          <cell r="C650">
            <v>1000</v>
          </cell>
          <cell r="D650">
            <v>0</v>
          </cell>
          <cell r="E650">
            <v>0</v>
          </cell>
          <cell r="F650">
            <v>0</v>
          </cell>
          <cell r="G650">
            <v>1428</v>
          </cell>
          <cell r="H650">
            <v>873</v>
          </cell>
          <cell r="I650">
            <v>920</v>
          </cell>
        </row>
        <row r="651">
          <cell r="A651" t="str">
            <v>LFARILBL-01067-01</v>
          </cell>
          <cell r="B651">
            <v>0</v>
          </cell>
          <cell r="C651">
            <v>1000</v>
          </cell>
          <cell r="D651">
            <v>0</v>
          </cell>
          <cell r="E651">
            <v>0</v>
          </cell>
          <cell r="F651">
            <v>0</v>
          </cell>
          <cell r="G651">
            <v>1576</v>
          </cell>
          <cell r="H651">
            <v>658</v>
          </cell>
          <cell r="I651">
            <v>987</v>
          </cell>
        </row>
        <row r="652">
          <cell r="A652" t="str">
            <v>LFARILBL-01068-01</v>
          </cell>
          <cell r="B652">
            <v>0</v>
          </cell>
          <cell r="C652">
            <v>0</v>
          </cell>
          <cell r="D652">
            <v>0</v>
          </cell>
          <cell r="E652">
            <v>0</v>
          </cell>
          <cell r="F652">
            <v>0</v>
          </cell>
          <cell r="G652">
            <v>1190</v>
          </cell>
          <cell r="H652">
            <v>801</v>
          </cell>
          <cell r="I652">
            <v>830</v>
          </cell>
        </row>
        <row r="653">
          <cell r="A653" t="str">
            <v>LFARILBL-01069-02</v>
          </cell>
          <cell r="B653">
            <v>0</v>
          </cell>
          <cell r="C653">
            <v>1000</v>
          </cell>
          <cell r="D653">
            <v>0</v>
          </cell>
          <cell r="E653">
            <v>0</v>
          </cell>
          <cell r="F653">
            <v>0</v>
          </cell>
          <cell r="G653">
            <v>250</v>
          </cell>
          <cell r="H653">
            <v>60</v>
          </cell>
          <cell r="I653">
            <v>90</v>
          </cell>
        </row>
        <row r="654">
          <cell r="A654" t="str">
            <v>LFARILBL-01070-01</v>
          </cell>
          <cell r="B654">
            <v>0</v>
          </cell>
          <cell r="C654">
            <v>1000</v>
          </cell>
          <cell r="D654">
            <v>0</v>
          </cell>
          <cell r="E654">
            <v>0</v>
          </cell>
          <cell r="F654">
            <v>0</v>
          </cell>
          <cell r="G654">
            <v>1428</v>
          </cell>
          <cell r="H654">
            <v>873</v>
          </cell>
          <cell r="I654">
            <v>920</v>
          </cell>
        </row>
        <row r="655">
          <cell r="A655" t="str">
            <v>LFARILBL-01071-01</v>
          </cell>
          <cell r="B655">
            <v>0</v>
          </cell>
          <cell r="C655">
            <v>1000</v>
          </cell>
          <cell r="D655">
            <v>0</v>
          </cell>
          <cell r="E655">
            <v>0</v>
          </cell>
          <cell r="F655">
            <v>0</v>
          </cell>
          <cell r="G655">
            <v>250</v>
          </cell>
          <cell r="H655">
            <v>60</v>
          </cell>
          <cell r="I655">
            <v>90</v>
          </cell>
        </row>
        <row r="656">
          <cell r="A656" t="str">
            <v>LFARILBL-01072-01</v>
          </cell>
          <cell r="B656">
            <v>0</v>
          </cell>
          <cell r="C656">
            <v>1000</v>
          </cell>
          <cell r="D656">
            <v>0</v>
          </cell>
          <cell r="E656">
            <v>0</v>
          </cell>
          <cell r="F656">
            <v>0</v>
          </cell>
          <cell r="G656">
            <v>238</v>
          </cell>
          <cell r="H656">
            <v>72</v>
          </cell>
          <cell r="I656">
            <v>90</v>
          </cell>
        </row>
        <row r="657">
          <cell r="A657" t="str">
            <v>LFARILBL-01090-01</v>
          </cell>
          <cell r="B657">
            <v>0</v>
          </cell>
          <cell r="C657">
            <v>1000</v>
          </cell>
          <cell r="D657">
            <v>0</v>
          </cell>
          <cell r="E657">
            <v>0</v>
          </cell>
          <cell r="F657">
            <v>116</v>
          </cell>
          <cell r="G657">
            <v>9</v>
          </cell>
          <cell r="H657">
            <v>6</v>
          </cell>
          <cell r="I657">
            <v>9</v>
          </cell>
        </row>
        <row r="658">
          <cell r="A658" t="str">
            <v>LFARILBL-01094-02-Q</v>
          </cell>
          <cell r="B658">
            <v>0</v>
          </cell>
          <cell r="C658">
            <v>0</v>
          </cell>
          <cell r="D658">
            <v>0</v>
          </cell>
          <cell r="E658">
            <v>0</v>
          </cell>
          <cell r="F658">
            <v>179</v>
          </cell>
          <cell r="G658">
            <v>1277</v>
          </cell>
          <cell r="H658">
            <v>623</v>
          </cell>
          <cell r="I658">
            <v>677</v>
          </cell>
        </row>
        <row r="659">
          <cell r="A659" t="str">
            <v>LFARILBL-01095-02-Q</v>
          </cell>
          <cell r="B659">
            <v>0</v>
          </cell>
          <cell r="C659">
            <v>0</v>
          </cell>
          <cell r="D659">
            <v>0</v>
          </cell>
          <cell r="E659">
            <v>0</v>
          </cell>
          <cell r="F659">
            <v>20</v>
          </cell>
          <cell r="G659">
            <v>646</v>
          </cell>
          <cell r="H659">
            <v>288</v>
          </cell>
          <cell r="I659">
            <v>308</v>
          </cell>
        </row>
        <row r="660">
          <cell r="A660" t="str">
            <v>LFARILBL-01095-03-Q</v>
          </cell>
          <cell r="B660">
            <v>0</v>
          </cell>
          <cell r="C660">
            <v>0</v>
          </cell>
          <cell r="D660">
            <v>0</v>
          </cell>
          <cell r="E660">
            <v>0</v>
          </cell>
          <cell r="F660">
            <v>159</v>
          </cell>
          <cell r="G660">
            <v>631</v>
          </cell>
          <cell r="H660">
            <v>335</v>
          </cell>
          <cell r="I660">
            <v>369</v>
          </cell>
        </row>
        <row r="661">
          <cell r="A661" t="str">
            <v>LFARILBL-01096-01-Q</v>
          </cell>
          <cell r="B661">
            <v>0</v>
          </cell>
          <cell r="C661">
            <v>0</v>
          </cell>
          <cell r="D661">
            <v>0</v>
          </cell>
          <cell r="E661">
            <v>0</v>
          </cell>
          <cell r="F661">
            <v>179</v>
          </cell>
          <cell r="G661">
            <v>1277</v>
          </cell>
          <cell r="H661">
            <v>623</v>
          </cell>
          <cell r="I661">
            <v>677</v>
          </cell>
        </row>
        <row r="662">
          <cell r="A662" t="str">
            <v>LFARILBL-01097-01-Q</v>
          </cell>
          <cell r="B662">
            <v>0</v>
          </cell>
          <cell r="C662">
            <v>0</v>
          </cell>
          <cell r="D662">
            <v>0</v>
          </cell>
          <cell r="E662">
            <v>0</v>
          </cell>
          <cell r="F662">
            <v>20</v>
          </cell>
          <cell r="G662">
            <v>646</v>
          </cell>
          <cell r="H662">
            <v>288</v>
          </cell>
          <cell r="I662">
            <v>308</v>
          </cell>
        </row>
        <row r="663">
          <cell r="A663" t="str">
            <v>LFARILBL-01098-01-Q</v>
          </cell>
          <cell r="B663">
            <v>0</v>
          </cell>
          <cell r="C663">
            <v>0</v>
          </cell>
          <cell r="D663">
            <v>0</v>
          </cell>
          <cell r="E663">
            <v>0</v>
          </cell>
          <cell r="F663">
            <v>20</v>
          </cell>
          <cell r="G663">
            <v>646</v>
          </cell>
          <cell r="H663">
            <v>288</v>
          </cell>
          <cell r="I663">
            <v>308</v>
          </cell>
        </row>
        <row r="664">
          <cell r="A664" t="str">
            <v>LFARILBL-01099-01-Q</v>
          </cell>
          <cell r="B664">
            <v>0</v>
          </cell>
          <cell r="C664">
            <v>0</v>
          </cell>
          <cell r="D664">
            <v>0</v>
          </cell>
          <cell r="E664">
            <v>0</v>
          </cell>
          <cell r="F664">
            <v>60</v>
          </cell>
          <cell r="G664">
            <v>72</v>
          </cell>
          <cell r="H664">
            <v>44</v>
          </cell>
          <cell r="I664">
            <v>66</v>
          </cell>
        </row>
        <row r="665">
          <cell r="A665" t="str">
            <v>LFARILBL-01100-01-Q</v>
          </cell>
          <cell r="B665">
            <v>0</v>
          </cell>
          <cell r="C665">
            <v>0</v>
          </cell>
          <cell r="D665">
            <v>0</v>
          </cell>
          <cell r="E665">
            <v>0</v>
          </cell>
          <cell r="F665">
            <v>60</v>
          </cell>
          <cell r="G665">
            <v>72</v>
          </cell>
          <cell r="H665">
            <v>44</v>
          </cell>
          <cell r="I665">
            <v>66</v>
          </cell>
        </row>
        <row r="666">
          <cell r="A666" t="str">
            <v>LFARILBL-01101-01-Q</v>
          </cell>
          <cell r="B666">
            <v>0</v>
          </cell>
          <cell r="C666">
            <v>0</v>
          </cell>
          <cell r="D666">
            <v>0</v>
          </cell>
          <cell r="E666">
            <v>0</v>
          </cell>
          <cell r="F666">
            <v>60</v>
          </cell>
          <cell r="G666">
            <v>72</v>
          </cell>
          <cell r="H666">
            <v>44</v>
          </cell>
          <cell r="I666">
            <v>66</v>
          </cell>
        </row>
        <row r="667">
          <cell r="A667" t="str">
            <v>LFARILBL-01102-01-Q</v>
          </cell>
          <cell r="B667">
            <v>0</v>
          </cell>
          <cell r="C667">
            <v>0</v>
          </cell>
          <cell r="D667">
            <v>0</v>
          </cell>
          <cell r="E667">
            <v>0</v>
          </cell>
          <cell r="F667">
            <v>60</v>
          </cell>
          <cell r="G667">
            <v>72</v>
          </cell>
          <cell r="H667">
            <v>44</v>
          </cell>
          <cell r="I667">
            <v>66</v>
          </cell>
        </row>
        <row r="668">
          <cell r="A668" t="str">
            <v>LFARILBL-01131-02</v>
          </cell>
          <cell r="B668">
            <v>0</v>
          </cell>
          <cell r="C668">
            <v>0</v>
          </cell>
          <cell r="D668">
            <v>0</v>
          </cell>
          <cell r="E668">
            <v>0</v>
          </cell>
          <cell r="F668">
            <v>319</v>
          </cell>
          <cell r="G668">
            <v>132</v>
          </cell>
          <cell r="H668">
            <v>132</v>
          </cell>
          <cell r="I668">
            <v>132</v>
          </cell>
        </row>
        <row r="669">
          <cell r="A669" t="str">
            <v>LFARILBL-01131-02-Q</v>
          </cell>
          <cell r="B669">
            <v>0</v>
          </cell>
          <cell r="C669">
            <v>1874</v>
          </cell>
          <cell r="D669">
            <v>0</v>
          </cell>
          <cell r="E669">
            <v>0</v>
          </cell>
          <cell r="F669">
            <v>13</v>
          </cell>
          <cell r="G669">
            <v>0</v>
          </cell>
          <cell r="H669">
            <v>0</v>
          </cell>
          <cell r="I669">
            <v>0</v>
          </cell>
        </row>
        <row r="670">
          <cell r="A670" t="str">
            <v>LFARILBL-01132-02</v>
          </cell>
          <cell r="B670">
            <v>0</v>
          </cell>
          <cell r="C670">
            <v>940</v>
          </cell>
          <cell r="D670">
            <v>0</v>
          </cell>
          <cell r="E670">
            <v>0</v>
          </cell>
          <cell r="F670">
            <v>0</v>
          </cell>
          <cell r="G670">
            <v>1326</v>
          </cell>
          <cell r="H670">
            <v>598</v>
          </cell>
          <cell r="I670">
            <v>897</v>
          </cell>
        </row>
        <row r="671">
          <cell r="A671" t="str">
            <v>LFARILBL-01136-01</v>
          </cell>
          <cell r="B671">
            <v>0</v>
          </cell>
          <cell r="C671">
            <v>20</v>
          </cell>
          <cell r="D671">
            <v>0</v>
          </cell>
          <cell r="E671">
            <v>0</v>
          </cell>
          <cell r="F671">
            <v>290</v>
          </cell>
          <cell r="G671">
            <v>176</v>
          </cell>
          <cell r="H671">
            <v>176</v>
          </cell>
          <cell r="I671">
            <v>176</v>
          </cell>
        </row>
        <row r="672">
          <cell r="A672" t="str">
            <v>LFARILBL-01136-01-Q</v>
          </cell>
          <cell r="B672">
            <v>0</v>
          </cell>
          <cell r="C672">
            <v>32</v>
          </cell>
          <cell r="D672">
            <v>0</v>
          </cell>
          <cell r="E672">
            <v>0</v>
          </cell>
          <cell r="F672">
            <v>0</v>
          </cell>
          <cell r="G672">
            <v>0</v>
          </cell>
          <cell r="H672">
            <v>0</v>
          </cell>
          <cell r="I672">
            <v>0</v>
          </cell>
        </row>
        <row r="673">
          <cell r="A673" t="str">
            <v>LFARILBL-01157-01</v>
          </cell>
          <cell r="B673">
            <v>0</v>
          </cell>
          <cell r="C673">
            <v>935</v>
          </cell>
          <cell r="D673">
            <v>0</v>
          </cell>
          <cell r="E673">
            <v>1000</v>
          </cell>
          <cell r="F673">
            <v>35</v>
          </cell>
          <cell r="G673">
            <v>55</v>
          </cell>
          <cell r="H673">
            <v>40</v>
          </cell>
          <cell r="I673">
            <v>60</v>
          </cell>
        </row>
        <row r="674">
          <cell r="A674" t="str">
            <v>LFARILBL-01163-01-Q</v>
          </cell>
          <cell r="B674">
            <v>0</v>
          </cell>
          <cell r="C674">
            <v>935</v>
          </cell>
          <cell r="D674">
            <v>0</v>
          </cell>
          <cell r="E674">
            <v>0</v>
          </cell>
          <cell r="F674">
            <v>441</v>
          </cell>
          <cell r="G674">
            <v>514</v>
          </cell>
          <cell r="H674">
            <v>539</v>
          </cell>
          <cell r="I674">
            <v>539</v>
          </cell>
        </row>
        <row r="675">
          <cell r="A675" t="str">
            <v>LFARILBL-01164-01</v>
          </cell>
          <cell r="B675">
            <v>0</v>
          </cell>
          <cell r="C675">
            <v>0</v>
          </cell>
          <cell r="D675">
            <v>0</v>
          </cell>
          <cell r="E675">
            <v>0</v>
          </cell>
          <cell r="F675">
            <v>319</v>
          </cell>
          <cell r="G675">
            <v>132</v>
          </cell>
          <cell r="H675">
            <v>132</v>
          </cell>
          <cell r="I675">
            <v>132</v>
          </cell>
        </row>
        <row r="676">
          <cell r="A676" t="str">
            <v>LFARILBL-01164-01-Q</v>
          </cell>
          <cell r="B676">
            <v>0</v>
          </cell>
          <cell r="C676">
            <v>946</v>
          </cell>
          <cell r="D676">
            <v>0</v>
          </cell>
          <cell r="E676">
            <v>0</v>
          </cell>
          <cell r="F676">
            <v>13</v>
          </cell>
          <cell r="G676">
            <v>0</v>
          </cell>
          <cell r="H676">
            <v>0</v>
          </cell>
          <cell r="I676">
            <v>0</v>
          </cell>
        </row>
        <row r="677">
          <cell r="A677" t="str">
            <v>LFARILBL-01165-01</v>
          </cell>
          <cell r="B677">
            <v>0</v>
          </cell>
          <cell r="C677">
            <v>20</v>
          </cell>
          <cell r="D677">
            <v>0</v>
          </cell>
          <cell r="E677">
            <v>0</v>
          </cell>
          <cell r="F677">
            <v>290</v>
          </cell>
          <cell r="G677">
            <v>176</v>
          </cell>
          <cell r="H677">
            <v>176</v>
          </cell>
          <cell r="I677">
            <v>176</v>
          </cell>
        </row>
        <row r="678">
          <cell r="A678" t="str">
            <v>LFARILBL-01165-01-Q</v>
          </cell>
          <cell r="B678">
            <v>0</v>
          </cell>
          <cell r="C678">
            <v>75</v>
          </cell>
          <cell r="D678">
            <v>0</v>
          </cell>
          <cell r="E678">
            <v>0</v>
          </cell>
          <cell r="F678">
            <v>0</v>
          </cell>
          <cell r="G678">
            <v>0</v>
          </cell>
          <cell r="H678">
            <v>0</v>
          </cell>
          <cell r="I678">
            <v>0</v>
          </cell>
        </row>
        <row r="679">
          <cell r="A679" t="str">
            <v>LFARILBL-01166-01-Q</v>
          </cell>
          <cell r="B679">
            <v>0</v>
          </cell>
          <cell r="C679">
            <v>0</v>
          </cell>
          <cell r="D679">
            <v>0</v>
          </cell>
          <cell r="E679">
            <v>0</v>
          </cell>
          <cell r="F679">
            <v>0</v>
          </cell>
          <cell r="G679">
            <v>74</v>
          </cell>
          <cell r="H679">
            <v>0</v>
          </cell>
          <cell r="I679">
            <v>0</v>
          </cell>
        </row>
        <row r="680">
          <cell r="A680" t="str">
            <v>LFARILBL-01198-01</v>
          </cell>
          <cell r="B680">
            <v>0</v>
          </cell>
          <cell r="C680">
            <v>0</v>
          </cell>
          <cell r="D680">
            <v>0</v>
          </cell>
          <cell r="E680">
            <v>0</v>
          </cell>
          <cell r="F680">
            <v>30</v>
          </cell>
          <cell r="G680">
            <v>50</v>
          </cell>
          <cell r="H680">
            <v>0</v>
          </cell>
          <cell r="I680">
            <v>0</v>
          </cell>
        </row>
        <row r="681">
          <cell r="A681" t="str">
            <v>LFARILBL-01204-01</v>
          </cell>
          <cell r="B681">
            <v>0</v>
          </cell>
          <cell r="C681">
            <v>0</v>
          </cell>
          <cell r="D681">
            <v>0</v>
          </cell>
          <cell r="E681">
            <v>0</v>
          </cell>
          <cell r="F681">
            <v>30</v>
          </cell>
          <cell r="G681">
            <v>50</v>
          </cell>
          <cell r="H681">
            <v>0</v>
          </cell>
          <cell r="I681">
            <v>0</v>
          </cell>
        </row>
        <row r="682">
          <cell r="A682" t="str">
            <v>LFARILBL-01214-01-Q</v>
          </cell>
          <cell r="B682">
            <v>0</v>
          </cell>
          <cell r="C682">
            <v>0</v>
          </cell>
          <cell r="D682">
            <v>0</v>
          </cell>
          <cell r="E682">
            <v>0</v>
          </cell>
          <cell r="F682">
            <v>0</v>
          </cell>
          <cell r="G682">
            <v>178</v>
          </cell>
          <cell r="H682">
            <v>30</v>
          </cell>
          <cell r="I682">
            <v>45</v>
          </cell>
        </row>
        <row r="683">
          <cell r="A683" t="str">
            <v>LFARILBL-01215-01-Q</v>
          </cell>
          <cell r="B683">
            <v>0</v>
          </cell>
          <cell r="C683">
            <v>0</v>
          </cell>
          <cell r="D683">
            <v>0</v>
          </cell>
          <cell r="E683">
            <v>0</v>
          </cell>
          <cell r="F683">
            <v>0</v>
          </cell>
          <cell r="G683">
            <v>178</v>
          </cell>
          <cell r="H683">
            <v>30</v>
          </cell>
          <cell r="I683">
            <v>45</v>
          </cell>
        </row>
        <row r="684">
          <cell r="A684" t="str">
            <v>LFARILBL-01216-01-Q</v>
          </cell>
          <cell r="B684">
            <v>0</v>
          </cell>
          <cell r="C684">
            <v>0</v>
          </cell>
          <cell r="D684">
            <v>0</v>
          </cell>
          <cell r="E684">
            <v>0</v>
          </cell>
          <cell r="F684">
            <v>62</v>
          </cell>
          <cell r="G684">
            <v>188</v>
          </cell>
          <cell r="H684">
            <v>200</v>
          </cell>
          <cell r="I684">
            <v>300</v>
          </cell>
        </row>
        <row r="685">
          <cell r="A685" t="str">
            <v>LFARILBL-01233-01-Q</v>
          </cell>
          <cell r="B685">
            <v>0</v>
          </cell>
          <cell r="C685">
            <v>713</v>
          </cell>
          <cell r="D685">
            <v>0</v>
          </cell>
          <cell r="E685">
            <v>0</v>
          </cell>
          <cell r="F685">
            <v>1476</v>
          </cell>
          <cell r="G685">
            <v>2442</v>
          </cell>
          <cell r="H685">
            <v>3288</v>
          </cell>
          <cell r="I685">
            <v>2676</v>
          </cell>
        </row>
        <row r="686">
          <cell r="A686" t="str">
            <v>LFARILBL-01234-01-Q</v>
          </cell>
          <cell r="B686">
            <v>0</v>
          </cell>
          <cell r="C686">
            <v>0</v>
          </cell>
          <cell r="D686">
            <v>0</v>
          </cell>
          <cell r="E686">
            <v>0</v>
          </cell>
          <cell r="F686">
            <v>0</v>
          </cell>
          <cell r="G686">
            <v>62</v>
          </cell>
          <cell r="H686">
            <v>0</v>
          </cell>
          <cell r="I686">
            <v>0</v>
          </cell>
        </row>
        <row r="687">
          <cell r="A687" t="str">
            <v>LFARILBL-01235-01-Q</v>
          </cell>
          <cell r="B687">
            <v>0</v>
          </cell>
          <cell r="C687">
            <v>0</v>
          </cell>
          <cell r="D687">
            <v>0</v>
          </cell>
          <cell r="E687">
            <v>0</v>
          </cell>
          <cell r="F687">
            <v>0</v>
          </cell>
          <cell r="G687">
            <v>0</v>
          </cell>
          <cell r="H687">
            <v>62</v>
          </cell>
          <cell r="I687">
            <v>0</v>
          </cell>
        </row>
        <row r="688">
          <cell r="A688" t="str">
            <v>LFARILBL-01237-01-Q</v>
          </cell>
          <cell r="B688">
            <v>0</v>
          </cell>
          <cell r="C688">
            <v>1000</v>
          </cell>
          <cell r="D688">
            <v>0</v>
          </cell>
          <cell r="E688">
            <v>0</v>
          </cell>
          <cell r="F688">
            <v>134</v>
          </cell>
          <cell r="G688">
            <v>138</v>
          </cell>
          <cell r="H688">
            <v>96</v>
          </cell>
          <cell r="I688">
            <v>144</v>
          </cell>
        </row>
        <row r="689">
          <cell r="A689" t="str">
            <v>LFARILBL-01240-01-Q</v>
          </cell>
          <cell r="B689">
            <v>0</v>
          </cell>
          <cell r="C689">
            <v>0</v>
          </cell>
          <cell r="D689">
            <v>0</v>
          </cell>
          <cell r="E689">
            <v>0</v>
          </cell>
          <cell r="F689">
            <v>62</v>
          </cell>
          <cell r="G689">
            <v>188</v>
          </cell>
          <cell r="H689">
            <v>200</v>
          </cell>
          <cell r="I689">
            <v>300</v>
          </cell>
        </row>
        <row r="690">
          <cell r="A690" t="str">
            <v>LFARILBL-01282-01</v>
          </cell>
          <cell r="B690">
            <v>0</v>
          </cell>
          <cell r="C690">
            <v>0</v>
          </cell>
          <cell r="D690">
            <v>0</v>
          </cell>
          <cell r="E690">
            <v>0</v>
          </cell>
          <cell r="F690">
            <v>873</v>
          </cell>
          <cell r="G690">
            <v>784</v>
          </cell>
          <cell r="H690">
            <v>767</v>
          </cell>
          <cell r="I690">
            <v>815</v>
          </cell>
        </row>
        <row r="691">
          <cell r="A691" t="str">
            <v>LFARILBL-01282-01-Q</v>
          </cell>
          <cell r="B691">
            <v>0</v>
          </cell>
          <cell r="C691">
            <v>987</v>
          </cell>
          <cell r="D691">
            <v>0</v>
          </cell>
          <cell r="E691">
            <v>0</v>
          </cell>
          <cell r="F691">
            <v>26</v>
          </cell>
          <cell r="G691">
            <v>0</v>
          </cell>
          <cell r="H691">
            <v>0</v>
          </cell>
          <cell r="I691">
            <v>0</v>
          </cell>
        </row>
        <row r="692">
          <cell r="A692" t="str">
            <v>LFARILBL-01283-01-Q</v>
          </cell>
          <cell r="B692">
            <v>0</v>
          </cell>
          <cell r="C692">
            <v>958</v>
          </cell>
          <cell r="D692">
            <v>0</v>
          </cell>
          <cell r="E692">
            <v>0</v>
          </cell>
          <cell r="F692">
            <v>268</v>
          </cell>
          <cell r="G692">
            <v>392</v>
          </cell>
          <cell r="H692">
            <v>403</v>
          </cell>
          <cell r="I692">
            <v>405</v>
          </cell>
        </row>
        <row r="693">
          <cell r="A693" t="str">
            <v>LFARILBL-01285-01-Q</v>
          </cell>
          <cell r="B693">
            <v>0</v>
          </cell>
          <cell r="C693">
            <v>0</v>
          </cell>
          <cell r="D693">
            <v>0</v>
          </cell>
          <cell r="E693">
            <v>0</v>
          </cell>
          <cell r="F693">
            <v>159</v>
          </cell>
          <cell r="G693">
            <v>631</v>
          </cell>
          <cell r="H693">
            <v>335</v>
          </cell>
          <cell r="I693">
            <v>369</v>
          </cell>
        </row>
        <row r="694">
          <cell r="A694" t="str">
            <v>LFARILBL-01325-01-Q</v>
          </cell>
          <cell r="B694">
            <v>0</v>
          </cell>
          <cell r="C694">
            <v>0</v>
          </cell>
          <cell r="D694">
            <v>0</v>
          </cell>
          <cell r="E694">
            <v>0</v>
          </cell>
          <cell r="F694">
            <v>349</v>
          </cell>
          <cell r="G694">
            <v>360</v>
          </cell>
          <cell r="H694">
            <v>222</v>
          </cell>
          <cell r="I694">
            <v>234</v>
          </cell>
        </row>
        <row r="695">
          <cell r="A695" t="str">
            <v>LFARIMECH-00010</v>
          </cell>
          <cell r="B695">
            <v>0</v>
          </cell>
          <cell r="C695">
            <v>0</v>
          </cell>
          <cell r="D695">
            <v>0</v>
          </cell>
          <cell r="E695">
            <v>0</v>
          </cell>
          <cell r="F695">
            <v>0</v>
          </cell>
          <cell r="G695">
            <v>136</v>
          </cell>
          <cell r="H695">
            <v>62</v>
          </cell>
          <cell r="I695">
            <v>0</v>
          </cell>
        </row>
        <row r="696">
          <cell r="A696" t="str">
            <v>LFARIMECH-00196-01</v>
          </cell>
          <cell r="B696">
            <v>0</v>
          </cell>
          <cell r="C696">
            <v>351</v>
          </cell>
          <cell r="D696">
            <v>0</v>
          </cell>
          <cell r="E696">
            <v>0</v>
          </cell>
          <cell r="F696">
            <v>180</v>
          </cell>
          <cell r="G696">
            <v>84</v>
          </cell>
          <cell r="H696">
            <v>60</v>
          </cell>
          <cell r="I696">
            <v>90</v>
          </cell>
        </row>
        <row r="697">
          <cell r="A697" t="str">
            <v>LFARIMECH-00197-02</v>
          </cell>
          <cell r="B697">
            <v>0</v>
          </cell>
          <cell r="C697">
            <v>1089</v>
          </cell>
          <cell r="D697">
            <v>0</v>
          </cell>
          <cell r="E697">
            <v>0</v>
          </cell>
          <cell r="F697">
            <v>419</v>
          </cell>
          <cell r="G697">
            <v>359</v>
          </cell>
          <cell r="H697">
            <v>252</v>
          </cell>
          <cell r="I697">
            <v>363</v>
          </cell>
        </row>
        <row r="698">
          <cell r="A698" t="str">
            <v>LFARIMECH-00198-02</v>
          </cell>
          <cell r="B698">
            <v>1333</v>
          </cell>
          <cell r="C698">
            <v>775</v>
          </cell>
          <cell r="D698">
            <v>0</v>
          </cell>
          <cell r="E698">
            <v>0</v>
          </cell>
          <cell r="F698">
            <v>740</v>
          </cell>
          <cell r="G698">
            <v>359</v>
          </cell>
          <cell r="H698">
            <v>252</v>
          </cell>
          <cell r="I698">
            <v>363</v>
          </cell>
        </row>
        <row r="699">
          <cell r="A699" t="str">
            <v>LFARIMECH-00216-03</v>
          </cell>
          <cell r="B699">
            <v>0</v>
          </cell>
          <cell r="C699">
            <v>1392</v>
          </cell>
          <cell r="D699">
            <v>0</v>
          </cell>
          <cell r="E699">
            <v>2500</v>
          </cell>
          <cell r="F699">
            <v>4366</v>
          </cell>
          <cell r="G699">
            <v>2897</v>
          </cell>
          <cell r="H699">
            <v>1979</v>
          </cell>
          <cell r="I699">
            <v>2018</v>
          </cell>
        </row>
        <row r="700">
          <cell r="A700" t="str">
            <v>LFARIMECH-00217-03</v>
          </cell>
          <cell r="B700">
            <v>0</v>
          </cell>
          <cell r="C700">
            <v>2192</v>
          </cell>
          <cell r="D700">
            <v>600</v>
          </cell>
          <cell r="E700">
            <v>0</v>
          </cell>
          <cell r="F700">
            <v>4394</v>
          </cell>
          <cell r="G700">
            <v>2897</v>
          </cell>
          <cell r="H700">
            <v>1979</v>
          </cell>
          <cell r="I700">
            <v>2018</v>
          </cell>
        </row>
        <row r="701">
          <cell r="A701" t="str">
            <v>LFARIMECH-00227-01</v>
          </cell>
          <cell r="B701">
            <v>0</v>
          </cell>
          <cell r="C701">
            <v>0</v>
          </cell>
          <cell r="D701">
            <v>0</v>
          </cell>
          <cell r="E701">
            <v>0</v>
          </cell>
          <cell r="F701">
            <v>0</v>
          </cell>
          <cell r="G701">
            <v>534</v>
          </cell>
          <cell r="H701">
            <v>90</v>
          </cell>
          <cell r="I701">
            <v>135</v>
          </cell>
        </row>
        <row r="702">
          <cell r="A702" t="str">
            <v>LFARIMECH-00229-02</v>
          </cell>
          <cell r="B702">
            <v>90</v>
          </cell>
          <cell r="C702">
            <v>2117</v>
          </cell>
          <cell r="D702">
            <v>0</v>
          </cell>
          <cell r="E702">
            <v>0</v>
          </cell>
          <cell r="F702">
            <v>1788</v>
          </cell>
          <cell r="G702">
            <v>1320</v>
          </cell>
          <cell r="H702">
            <v>1314</v>
          </cell>
          <cell r="I702">
            <v>1322</v>
          </cell>
        </row>
        <row r="703">
          <cell r="A703" t="str">
            <v>LFARIMECH-00273-01</v>
          </cell>
          <cell r="B703">
            <v>0</v>
          </cell>
          <cell r="C703">
            <v>1804</v>
          </cell>
          <cell r="D703">
            <v>0</v>
          </cell>
          <cell r="E703">
            <v>0</v>
          </cell>
          <cell r="F703">
            <v>1569</v>
          </cell>
          <cell r="G703">
            <v>1074</v>
          </cell>
          <cell r="H703">
            <v>776</v>
          </cell>
          <cell r="I703">
            <v>1170</v>
          </cell>
        </row>
        <row r="704">
          <cell r="A704" t="str">
            <v>LFARIMECH-00328-02</v>
          </cell>
          <cell r="B704">
            <v>0</v>
          </cell>
          <cell r="C704">
            <v>360</v>
          </cell>
          <cell r="D704">
            <v>0</v>
          </cell>
          <cell r="E704">
            <v>0</v>
          </cell>
          <cell r="F704">
            <v>2</v>
          </cell>
          <cell r="G704">
            <v>11</v>
          </cell>
          <cell r="H704">
            <v>12</v>
          </cell>
          <cell r="I704">
            <v>18</v>
          </cell>
        </row>
        <row r="705">
          <cell r="A705" t="str">
            <v>LFARIMECH-00354-02</v>
          </cell>
          <cell r="B705">
            <v>0</v>
          </cell>
          <cell r="C705">
            <v>784</v>
          </cell>
          <cell r="D705">
            <v>0</v>
          </cell>
          <cell r="E705">
            <v>0</v>
          </cell>
          <cell r="F705">
            <v>700</v>
          </cell>
          <cell r="G705">
            <v>1688</v>
          </cell>
          <cell r="H705">
            <v>1365</v>
          </cell>
          <cell r="I705">
            <v>1133</v>
          </cell>
        </row>
        <row r="706">
          <cell r="A706" t="str">
            <v>LFARIMECH-00418-01</v>
          </cell>
          <cell r="B706">
            <v>6164</v>
          </cell>
          <cell r="C706">
            <v>333</v>
          </cell>
          <cell r="D706">
            <v>0</v>
          </cell>
          <cell r="E706">
            <v>0</v>
          </cell>
          <cell r="F706">
            <v>324</v>
          </cell>
          <cell r="G706">
            <v>0</v>
          </cell>
          <cell r="H706">
            <v>0</v>
          </cell>
          <cell r="I706">
            <v>0</v>
          </cell>
        </row>
        <row r="707">
          <cell r="A707" t="str">
            <v>LFARIMECH-00421-01</v>
          </cell>
          <cell r="B707">
            <v>0</v>
          </cell>
          <cell r="C707">
            <v>7078</v>
          </cell>
          <cell r="D707">
            <v>0</v>
          </cell>
          <cell r="E707">
            <v>0</v>
          </cell>
          <cell r="F707">
            <v>6373</v>
          </cell>
          <cell r="G707">
            <v>4322</v>
          </cell>
          <cell r="H707">
            <v>4174</v>
          </cell>
          <cell r="I707">
            <v>4098</v>
          </cell>
        </row>
        <row r="708">
          <cell r="A708" t="str">
            <v>LFARIMECH-00467-01</v>
          </cell>
          <cell r="B708">
            <v>0</v>
          </cell>
          <cell r="C708">
            <v>9516</v>
          </cell>
          <cell r="D708">
            <v>0</v>
          </cell>
          <cell r="E708">
            <v>12000</v>
          </cell>
          <cell r="F708">
            <v>17276</v>
          </cell>
          <cell r="G708">
            <v>8432</v>
          </cell>
          <cell r="H708">
            <v>5636</v>
          </cell>
          <cell r="I708">
            <v>4640</v>
          </cell>
        </row>
        <row r="709">
          <cell r="A709" t="str">
            <v>LFARIMECH-00513-01</v>
          </cell>
          <cell r="B709">
            <v>0</v>
          </cell>
          <cell r="C709">
            <v>2500</v>
          </cell>
          <cell r="D709">
            <v>0</v>
          </cell>
          <cell r="E709">
            <v>0</v>
          </cell>
          <cell r="F709">
            <v>0</v>
          </cell>
          <cell r="G709">
            <v>0</v>
          </cell>
          <cell r="H709">
            <v>0</v>
          </cell>
          <cell r="I709">
            <v>0</v>
          </cell>
        </row>
        <row r="710">
          <cell r="A710" t="str">
            <v>LFARIMECH-00540-01</v>
          </cell>
          <cell r="B710">
            <v>0</v>
          </cell>
          <cell r="C710">
            <v>5441</v>
          </cell>
          <cell r="D710">
            <v>0</v>
          </cell>
          <cell r="E710">
            <v>4000</v>
          </cell>
          <cell r="F710">
            <v>8284</v>
          </cell>
          <cell r="G710">
            <v>4216</v>
          </cell>
          <cell r="H710">
            <v>2818</v>
          </cell>
          <cell r="I710">
            <v>2320</v>
          </cell>
        </row>
        <row r="711">
          <cell r="A711" t="str">
            <v>LFARIMECH-00555-01</v>
          </cell>
          <cell r="B711">
            <v>0</v>
          </cell>
          <cell r="C711">
            <v>3973</v>
          </cell>
          <cell r="D711">
            <v>0</v>
          </cell>
          <cell r="E711">
            <v>7500</v>
          </cell>
          <cell r="F711">
            <v>10673</v>
          </cell>
          <cell r="G711">
            <v>5108</v>
          </cell>
          <cell r="H711">
            <v>4980</v>
          </cell>
          <cell r="I711">
            <v>4800</v>
          </cell>
        </row>
        <row r="712">
          <cell r="A712" t="str">
            <v>LFARIMECH-00556-06</v>
          </cell>
          <cell r="B712">
            <v>0</v>
          </cell>
          <cell r="C712">
            <v>22</v>
          </cell>
          <cell r="D712">
            <v>0</v>
          </cell>
          <cell r="E712">
            <v>1000</v>
          </cell>
          <cell r="F712">
            <v>438</v>
          </cell>
          <cell r="G712">
            <v>104</v>
          </cell>
          <cell r="H712">
            <v>16</v>
          </cell>
          <cell r="I712">
            <v>24</v>
          </cell>
        </row>
        <row r="713">
          <cell r="A713" t="str">
            <v>LFARIMECH-00557-01</v>
          </cell>
          <cell r="B713">
            <v>0</v>
          </cell>
          <cell r="C713">
            <v>3729</v>
          </cell>
          <cell r="D713">
            <v>0</v>
          </cell>
          <cell r="E713">
            <v>11100</v>
          </cell>
          <cell r="F713">
            <v>11529</v>
          </cell>
          <cell r="G713">
            <v>6848</v>
          </cell>
          <cell r="H713">
            <v>5931</v>
          </cell>
          <cell r="I713">
            <v>5680</v>
          </cell>
        </row>
        <row r="714">
          <cell r="A714" t="str">
            <v>LFARIMECH-00598-02</v>
          </cell>
          <cell r="B714">
            <v>0</v>
          </cell>
          <cell r="C714">
            <v>2572</v>
          </cell>
          <cell r="D714">
            <v>5000</v>
          </cell>
          <cell r="E714">
            <v>5000</v>
          </cell>
          <cell r="F714">
            <v>12125</v>
          </cell>
          <cell r="G714">
            <v>5327</v>
          </cell>
          <cell r="H714">
            <v>4701</v>
          </cell>
          <cell r="I714">
            <v>5216</v>
          </cell>
        </row>
        <row r="715">
          <cell r="A715" t="str">
            <v>LFARIMECH-00633-01</v>
          </cell>
          <cell r="B715">
            <v>0</v>
          </cell>
          <cell r="C715">
            <v>168077</v>
          </cell>
          <cell r="D715">
            <v>0</v>
          </cell>
          <cell r="E715">
            <v>401000</v>
          </cell>
          <cell r="F715">
            <v>613697</v>
          </cell>
          <cell r="G715">
            <v>385964</v>
          </cell>
          <cell r="H715">
            <v>318182</v>
          </cell>
          <cell r="I715">
            <v>302300</v>
          </cell>
        </row>
        <row r="716">
          <cell r="A716" t="str">
            <v>LFARIMECH-00644-03</v>
          </cell>
          <cell r="B716">
            <v>0</v>
          </cell>
          <cell r="C716">
            <v>4251</v>
          </cell>
          <cell r="D716">
            <v>0</v>
          </cell>
          <cell r="E716">
            <v>2500</v>
          </cell>
          <cell r="F716">
            <v>7142</v>
          </cell>
          <cell r="G716">
            <v>4265</v>
          </cell>
          <cell r="H716">
            <v>4174</v>
          </cell>
          <cell r="I716">
            <v>4207</v>
          </cell>
        </row>
        <row r="717">
          <cell r="A717" t="str">
            <v>LFARIMECH-00673-01</v>
          </cell>
          <cell r="B717">
            <v>0</v>
          </cell>
          <cell r="C717">
            <v>112</v>
          </cell>
          <cell r="D717">
            <v>0</v>
          </cell>
          <cell r="E717">
            <v>10</v>
          </cell>
          <cell r="F717">
            <v>140</v>
          </cell>
          <cell r="G717">
            <v>0</v>
          </cell>
          <cell r="H717">
            <v>0</v>
          </cell>
          <cell r="I717">
            <v>0</v>
          </cell>
        </row>
        <row r="718">
          <cell r="A718" t="str">
            <v>LFARIMECH-00675-01</v>
          </cell>
          <cell r="B718">
            <v>0</v>
          </cell>
          <cell r="C718">
            <v>2646</v>
          </cell>
          <cell r="D718">
            <v>0</v>
          </cell>
          <cell r="E718">
            <v>0</v>
          </cell>
          <cell r="F718">
            <v>270</v>
          </cell>
          <cell r="G718">
            <v>1098</v>
          </cell>
          <cell r="H718">
            <v>690</v>
          </cell>
          <cell r="I718">
            <v>1035</v>
          </cell>
        </row>
        <row r="719">
          <cell r="A719" t="str">
            <v>LFARIMECH-00676-01</v>
          </cell>
          <cell r="B719">
            <v>0</v>
          </cell>
          <cell r="C719">
            <v>50</v>
          </cell>
          <cell r="D719">
            <v>0</v>
          </cell>
          <cell r="E719">
            <v>0</v>
          </cell>
          <cell r="F719">
            <v>0</v>
          </cell>
          <cell r="G719">
            <v>0</v>
          </cell>
          <cell r="H719">
            <v>0</v>
          </cell>
          <cell r="I719">
            <v>0</v>
          </cell>
        </row>
        <row r="720">
          <cell r="A720" t="str">
            <v>LFARIMECH-00678-02</v>
          </cell>
          <cell r="B720">
            <v>0</v>
          </cell>
          <cell r="C720">
            <v>788</v>
          </cell>
          <cell r="D720">
            <v>0</v>
          </cell>
          <cell r="E720">
            <v>1000</v>
          </cell>
          <cell r="F720">
            <v>1195</v>
          </cell>
          <cell r="G720">
            <v>682</v>
          </cell>
          <cell r="H720">
            <v>494</v>
          </cell>
          <cell r="I720">
            <v>736</v>
          </cell>
        </row>
        <row r="721">
          <cell r="A721" t="str">
            <v>LFARIMECH-00685-01</v>
          </cell>
          <cell r="B721">
            <v>0</v>
          </cell>
          <cell r="C721">
            <v>700</v>
          </cell>
          <cell r="D721">
            <v>0</v>
          </cell>
          <cell r="E721">
            <v>0</v>
          </cell>
          <cell r="F721">
            <v>0</v>
          </cell>
          <cell r="G721">
            <v>0</v>
          </cell>
          <cell r="H721">
            <v>0</v>
          </cell>
          <cell r="I721">
            <v>0</v>
          </cell>
        </row>
        <row r="722">
          <cell r="A722" t="str">
            <v>LFARIMECH-00687-01</v>
          </cell>
          <cell r="B722">
            <v>46</v>
          </cell>
          <cell r="C722">
            <v>2434</v>
          </cell>
          <cell r="D722">
            <v>0</v>
          </cell>
          <cell r="E722">
            <v>0</v>
          </cell>
          <cell r="F722">
            <v>1735</v>
          </cell>
          <cell r="G722">
            <v>948</v>
          </cell>
          <cell r="H722">
            <v>672</v>
          </cell>
          <cell r="I722">
            <v>982</v>
          </cell>
        </row>
        <row r="723">
          <cell r="A723" t="str">
            <v>LFARIMECH-00699-01</v>
          </cell>
          <cell r="B723">
            <v>0</v>
          </cell>
          <cell r="C723">
            <v>601</v>
          </cell>
          <cell r="D723">
            <v>0</v>
          </cell>
          <cell r="E723">
            <v>0</v>
          </cell>
          <cell r="F723">
            <v>70</v>
          </cell>
          <cell r="G723">
            <v>0</v>
          </cell>
          <cell r="H723">
            <v>0</v>
          </cell>
          <cell r="I723">
            <v>0</v>
          </cell>
        </row>
        <row r="724">
          <cell r="A724" t="str">
            <v>LFARIMECH-00700-01</v>
          </cell>
          <cell r="B724">
            <v>0</v>
          </cell>
          <cell r="C724">
            <v>817</v>
          </cell>
          <cell r="D724">
            <v>0</v>
          </cell>
          <cell r="E724">
            <v>0</v>
          </cell>
          <cell r="F724">
            <v>99</v>
          </cell>
          <cell r="G724">
            <v>0</v>
          </cell>
          <cell r="H724">
            <v>0</v>
          </cell>
          <cell r="I724">
            <v>0</v>
          </cell>
        </row>
        <row r="725">
          <cell r="A725" t="str">
            <v>LFARIMECH-00835-01</v>
          </cell>
          <cell r="B725">
            <v>770</v>
          </cell>
          <cell r="C725">
            <v>40</v>
          </cell>
          <cell r="D725">
            <v>0</v>
          </cell>
          <cell r="E725">
            <v>0</v>
          </cell>
          <cell r="F725">
            <v>104</v>
          </cell>
          <cell r="G725">
            <v>0</v>
          </cell>
          <cell r="H725">
            <v>0</v>
          </cell>
          <cell r="I725">
            <v>0</v>
          </cell>
        </row>
        <row r="726">
          <cell r="A726" t="str">
            <v>LFARIMECH-00869-02</v>
          </cell>
          <cell r="B726">
            <v>69000</v>
          </cell>
          <cell r="C726">
            <v>8389</v>
          </cell>
          <cell r="D726">
            <v>0</v>
          </cell>
          <cell r="E726">
            <v>0</v>
          </cell>
          <cell r="F726">
            <v>6016</v>
          </cell>
          <cell r="G726">
            <v>4148</v>
          </cell>
          <cell r="H726">
            <v>2476</v>
          </cell>
          <cell r="I726">
            <v>2460</v>
          </cell>
        </row>
        <row r="727">
          <cell r="A727" t="str">
            <v>LFARIMECH-00947-01</v>
          </cell>
          <cell r="B727">
            <v>0</v>
          </cell>
          <cell r="C727">
            <v>1930</v>
          </cell>
          <cell r="D727">
            <v>0</v>
          </cell>
          <cell r="E727">
            <v>0</v>
          </cell>
          <cell r="F727">
            <v>0</v>
          </cell>
          <cell r="G727">
            <v>3004</v>
          </cell>
          <cell r="H727">
            <v>1531</v>
          </cell>
          <cell r="I727">
            <v>1907</v>
          </cell>
        </row>
        <row r="728">
          <cell r="A728" t="str">
            <v>LFARIMECH-00949-01</v>
          </cell>
          <cell r="B728">
            <v>0</v>
          </cell>
          <cell r="C728">
            <v>14358</v>
          </cell>
          <cell r="D728">
            <v>0</v>
          </cell>
          <cell r="E728">
            <v>5000</v>
          </cell>
          <cell r="F728">
            <v>17232</v>
          </cell>
          <cell r="G728">
            <v>8490</v>
          </cell>
          <cell r="H728">
            <v>9690</v>
          </cell>
          <cell r="I728">
            <v>8850</v>
          </cell>
        </row>
        <row r="729">
          <cell r="A729" t="str">
            <v>LFARIMECH-00955-01</v>
          </cell>
          <cell r="B729">
            <v>0</v>
          </cell>
          <cell r="C729">
            <v>160</v>
          </cell>
          <cell r="D729">
            <v>0</v>
          </cell>
          <cell r="E729">
            <v>0</v>
          </cell>
          <cell r="F729">
            <v>30</v>
          </cell>
          <cell r="G729">
            <v>50</v>
          </cell>
          <cell r="H729">
            <v>0</v>
          </cell>
          <cell r="I729">
            <v>0</v>
          </cell>
        </row>
        <row r="730">
          <cell r="A730" t="str">
            <v>LFARIMECH-00977-01</v>
          </cell>
          <cell r="B730">
            <v>2188</v>
          </cell>
          <cell r="C730">
            <v>251</v>
          </cell>
          <cell r="D730">
            <v>0</v>
          </cell>
          <cell r="E730">
            <v>0</v>
          </cell>
          <cell r="F730">
            <v>369</v>
          </cell>
          <cell r="G730">
            <v>249</v>
          </cell>
          <cell r="H730">
            <v>138</v>
          </cell>
          <cell r="I730">
            <v>138</v>
          </cell>
        </row>
        <row r="731">
          <cell r="A731" t="str">
            <v>LFARIMECH-01009-01</v>
          </cell>
          <cell r="B731">
            <v>0</v>
          </cell>
          <cell r="C731">
            <v>738</v>
          </cell>
          <cell r="D731">
            <v>0</v>
          </cell>
          <cell r="E731">
            <v>0</v>
          </cell>
          <cell r="F731">
            <v>323</v>
          </cell>
          <cell r="G731">
            <v>249</v>
          </cell>
          <cell r="H731">
            <v>138</v>
          </cell>
          <cell r="I731">
            <v>138</v>
          </cell>
        </row>
        <row r="732">
          <cell r="A732" t="str">
            <v>LFARIMECH-01010-01</v>
          </cell>
          <cell r="B732">
            <v>0</v>
          </cell>
          <cell r="C732">
            <v>244</v>
          </cell>
          <cell r="D732">
            <v>0</v>
          </cell>
          <cell r="E732">
            <v>634</v>
          </cell>
          <cell r="F732">
            <v>323</v>
          </cell>
          <cell r="G732">
            <v>249</v>
          </cell>
          <cell r="H732">
            <v>138</v>
          </cell>
          <cell r="I732">
            <v>138</v>
          </cell>
        </row>
        <row r="733">
          <cell r="A733" t="str">
            <v>LFARIMECH-01024-01</v>
          </cell>
          <cell r="B733">
            <v>0</v>
          </cell>
          <cell r="C733">
            <v>1840</v>
          </cell>
          <cell r="D733">
            <v>0</v>
          </cell>
          <cell r="E733">
            <v>0</v>
          </cell>
          <cell r="F733">
            <v>8</v>
          </cell>
          <cell r="G733">
            <v>4330</v>
          </cell>
          <cell r="H733">
            <v>2359</v>
          </cell>
          <cell r="I733">
            <v>2574</v>
          </cell>
        </row>
        <row r="734">
          <cell r="A734" t="str">
            <v>LFARIMECH-01078-01</v>
          </cell>
          <cell r="B734">
            <v>0</v>
          </cell>
          <cell r="C734">
            <v>15633</v>
          </cell>
          <cell r="D734">
            <v>0</v>
          </cell>
          <cell r="E734">
            <v>0</v>
          </cell>
          <cell r="F734">
            <v>11496</v>
          </cell>
          <cell r="G734">
            <v>8736</v>
          </cell>
          <cell r="H734">
            <v>6336</v>
          </cell>
          <cell r="I734">
            <v>6336</v>
          </cell>
        </row>
        <row r="735">
          <cell r="A735" t="str">
            <v>LFARIMECH-01081-02</v>
          </cell>
          <cell r="B735">
            <v>0</v>
          </cell>
          <cell r="C735">
            <v>176</v>
          </cell>
          <cell r="D735">
            <v>0</v>
          </cell>
          <cell r="E735">
            <v>0</v>
          </cell>
          <cell r="F735">
            <v>8</v>
          </cell>
          <cell r="G735">
            <v>0</v>
          </cell>
          <cell r="H735">
            <v>0</v>
          </cell>
          <cell r="I735">
            <v>0</v>
          </cell>
        </row>
        <row r="736">
          <cell r="A736" t="str">
            <v>LFARIMECH-01100-01</v>
          </cell>
          <cell r="B736">
            <v>0</v>
          </cell>
          <cell r="C736">
            <v>3831</v>
          </cell>
          <cell r="D736">
            <v>0</v>
          </cell>
          <cell r="E736">
            <v>0</v>
          </cell>
          <cell r="F736">
            <v>4395</v>
          </cell>
          <cell r="G736">
            <v>7126</v>
          </cell>
          <cell r="H736">
            <v>11350</v>
          </cell>
          <cell r="I736">
            <v>8378</v>
          </cell>
        </row>
        <row r="737">
          <cell r="A737" t="str">
            <v>LFARIMECH-01130-01</v>
          </cell>
          <cell r="B737">
            <v>0</v>
          </cell>
          <cell r="C737">
            <v>1621</v>
          </cell>
          <cell r="D737">
            <v>0</v>
          </cell>
          <cell r="E737">
            <v>0</v>
          </cell>
          <cell r="F737">
            <v>1211</v>
          </cell>
          <cell r="G737">
            <v>1146</v>
          </cell>
          <cell r="H737">
            <v>1005</v>
          </cell>
          <cell r="I737">
            <v>991</v>
          </cell>
        </row>
        <row r="738">
          <cell r="A738" t="str">
            <v>LFARIMECH-01130-01-Q</v>
          </cell>
          <cell r="B738">
            <v>0</v>
          </cell>
          <cell r="C738">
            <v>317</v>
          </cell>
          <cell r="D738">
            <v>0</v>
          </cell>
          <cell r="E738">
            <v>0</v>
          </cell>
          <cell r="F738">
            <v>15</v>
          </cell>
          <cell r="G738">
            <v>0</v>
          </cell>
          <cell r="H738">
            <v>0</v>
          </cell>
          <cell r="I738">
            <v>0</v>
          </cell>
        </row>
        <row r="739">
          <cell r="A739" t="str">
            <v>LFARIMECH-01131-01</v>
          </cell>
          <cell r="B739">
            <v>0</v>
          </cell>
          <cell r="C739">
            <v>20</v>
          </cell>
          <cell r="D739">
            <v>0</v>
          </cell>
          <cell r="E739">
            <v>0</v>
          </cell>
          <cell r="F739">
            <v>1211</v>
          </cell>
          <cell r="G739">
            <v>1146</v>
          </cell>
          <cell r="H739">
            <v>1005</v>
          </cell>
          <cell r="I739">
            <v>991</v>
          </cell>
        </row>
        <row r="740">
          <cell r="A740" t="str">
            <v>LFARIMECH-01131-01-Q</v>
          </cell>
          <cell r="B740">
            <v>0</v>
          </cell>
          <cell r="C740">
            <v>1904</v>
          </cell>
          <cell r="D740">
            <v>0</v>
          </cell>
          <cell r="E740">
            <v>1000</v>
          </cell>
          <cell r="F740">
            <v>15</v>
          </cell>
          <cell r="G740">
            <v>0</v>
          </cell>
          <cell r="H740">
            <v>0</v>
          </cell>
          <cell r="I740">
            <v>0</v>
          </cell>
        </row>
        <row r="741">
          <cell r="A741" t="str">
            <v>LFARIMECH-01238-02-Q</v>
          </cell>
          <cell r="B741">
            <v>0</v>
          </cell>
          <cell r="C741">
            <v>3897</v>
          </cell>
          <cell r="D741">
            <v>0</v>
          </cell>
          <cell r="E741">
            <v>0</v>
          </cell>
          <cell r="F741">
            <v>58</v>
          </cell>
          <cell r="G741">
            <v>272</v>
          </cell>
          <cell r="H741">
            <v>124</v>
          </cell>
          <cell r="I741">
            <v>0</v>
          </cell>
        </row>
        <row r="742">
          <cell r="A742" t="str">
            <v>LFARIMECH-01238-03</v>
          </cell>
          <cell r="B742">
            <v>0</v>
          </cell>
          <cell r="C742">
            <v>20</v>
          </cell>
          <cell r="D742">
            <v>0</v>
          </cell>
          <cell r="E742">
            <v>0</v>
          </cell>
          <cell r="F742">
            <v>1223</v>
          </cell>
          <cell r="G742">
            <v>1332</v>
          </cell>
          <cell r="H742">
            <v>1005</v>
          </cell>
          <cell r="I742">
            <v>991</v>
          </cell>
        </row>
        <row r="743">
          <cell r="A743" t="str">
            <v>LFARIMECH-01238-03-Q</v>
          </cell>
          <cell r="B743">
            <v>0</v>
          </cell>
          <cell r="C743">
            <v>607</v>
          </cell>
          <cell r="D743">
            <v>0</v>
          </cell>
          <cell r="E743">
            <v>2360</v>
          </cell>
          <cell r="F743">
            <v>4</v>
          </cell>
          <cell r="G743">
            <v>0</v>
          </cell>
          <cell r="H743">
            <v>0</v>
          </cell>
          <cell r="I743">
            <v>0</v>
          </cell>
        </row>
        <row r="744">
          <cell r="A744" t="str">
            <v>LFARIMECH-01239-02</v>
          </cell>
          <cell r="B744">
            <v>0</v>
          </cell>
          <cell r="C744">
            <v>1701</v>
          </cell>
          <cell r="D744">
            <v>0</v>
          </cell>
          <cell r="E744">
            <v>0</v>
          </cell>
          <cell r="F744">
            <v>580</v>
          </cell>
          <cell r="G744">
            <v>352</v>
          </cell>
          <cell r="H744">
            <v>352</v>
          </cell>
          <cell r="I744">
            <v>352</v>
          </cell>
        </row>
        <row r="745">
          <cell r="A745" t="str">
            <v>LFARIMECH-01279-01-Q</v>
          </cell>
          <cell r="B745">
            <v>0</v>
          </cell>
          <cell r="C745">
            <v>0</v>
          </cell>
          <cell r="D745">
            <v>0</v>
          </cell>
          <cell r="E745">
            <v>0</v>
          </cell>
          <cell r="F745">
            <v>0</v>
          </cell>
          <cell r="G745">
            <v>136</v>
          </cell>
          <cell r="H745">
            <v>62</v>
          </cell>
          <cell r="I745">
            <v>0</v>
          </cell>
        </row>
        <row r="746">
          <cell r="A746" t="str">
            <v>LFARIMECH-01289-04</v>
          </cell>
          <cell r="B746">
            <v>0</v>
          </cell>
          <cell r="C746">
            <v>0</v>
          </cell>
          <cell r="D746">
            <v>0</v>
          </cell>
          <cell r="E746">
            <v>0</v>
          </cell>
          <cell r="F746">
            <v>4073</v>
          </cell>
          <cell r="G746">
            <v>6966</v>
          </cell>
          <cell r="H746">
            <v>10350</v>
          </cell>
          <cell r="I746">
            <v>7794</v>
          </cell>
        </row>
        <row r="747">
          <cell r="A747" t="str">
            <v>LFARIMECH-01289-04-Q</v>
          </cell>
          <cell r="B747">
            <v>0</v>
          </cell>
          <cell r="C747">
            <v>6696</v>
          </cell>
          <cell r="D747">
            <v>0</v>
          </cell>
          <cell r="E747">
            <v>0</v>
          </cell>
          <cell r="F747">
            <v>0</v>
          </cell>
          <cell r="G747">
            <v>0</v>
          </cell>
          <cell r="H747">
            <v>0</v>
          </cell>
          <cell r="I747">
            <v>0</v>
          </cell>
        </row>
        <row r="748">
          <cell r="A748" t="str">
            <v>LFARIMECH-01290-02-Q</v>
          </cell>
          <cell r="B748">
            <v>0</v>
          </cell>
          <cell r="C748">
            <v>120</v>
          </cell>
          <cell r="D748">
            <v>0</v>
          </cell>
          <cell r="E748">
            <v>0</v>
          </cell>
          <cell r="F748">
            <v>0</v>
          </cell>
          <cell r="G748">
            <v>0</v>
          </cell>
          <cell r="H748">
            <v>0</v>
          </cell>
          <cell r="I748">
            <v>0</v>
          </cell>
        </row>
        <row r="749">
          <cell r="A749" t="str">
            <v>LFARIMECH-01290-03</v>
          </cell>
          <cell r="B749">
            <v>0</v>
          </cell>
          <cell r="C749">
            <v>13000</v>
          </cell>
          <cell r="D749">
            <v>0</v>
          </cell>
          <cell r="E749">
            <v>0</v>
          </cell>
          <cell r="F749">
            <v>11870</v>
          </cell>
          <cell r="G749">
            <v>20538</v>
          </cell>
          <cell r="H749">
            <v>30828</v>
          </cell>
          <cell r="I749">
            <v>23148</v>
          </cell>
        </row>
        <row r="750">
          <cell r="A750" t="str">
            <v>LFARIMECH-01290-03-Q</v>
          </cell>
          <cell r="B750">
            <v>0</v>
          </cell>
          <cell r="C750">
            <v>168</v>
          </cell>
          <cell r="D750">
            <v>0</v>
          </cell>
          <cell r="E750">
            <v>0</v>
          </cell>
          <cell r="F750">
            <v>0</v>
          </cell>
          <cell r="G750">
            <v>0</v>
          </cell>
          <cell r="H750">
            <v>0</v>
          </cell>
          <cell r="I750">
            <v>0</v>
          </cell>
        </row>
        <row r="751">
          <cell r="A751" t="str">
            <v>LFARIMECH-01339-02</v>
          </cell>
          <cell r="B751">
            <v>0</v>
          </cell>
          <cell r="C751">
            <v>0</v>
          </cell>
          <cell r="D751">
            <v>0</v>
          </cell>
          <cell r="E751">
            <v>0</v>
          </cell>
          <cell r="F751">
            <v>62</v>
          </cell>
          <cell r="G751">
            <v>366</v>
          </cell>
          <cell r="H751">
            <v>230</v>
          </cell>
          <cell r="I751">
            <v>345</v>
          </cell>
        </row>
        <row r="752">
          <cell r="A752" t="str">
            <v>LFARIMECH-01341-02</v>
          </cell>
          <cell r="B752">
            <v>0</v>
          </cell>
          <cell r="C752">
            <v>2845</v>
          </cell>
          <cell r="D752">
            <v>0</v>
          </cell>
          <cell r="E752">
            <v>3000</v>
          </cell>
          <cell r="F752">
            <v>5264</v>
          </cell>
          <cell r="G752">
            <v>2420</v>
          </cell>
          <cell r="H752">
            <v>2320</v>
          </cell>
          <cell r="I752">
            <v>1320</v>
          </cell>
        </row>
        <row r="753">
          <cell r="A753" t="str">
            <v>LFARIMECH-01367-05</v>
          </cell>
          <cell r="B753">
            <v>0</v>
          </cell>
          <cell r="C753">
            <v>500</v>
          </cell>
          <cell r="D753">
            <v>0</v>
          </cell>
          <cell r="E753">
            <v>0</v>
          </cell>
          <cell r="F753">
            <v>290</v>
          </cell>
          <cell r="G753">
            <v>176</v>
          </cell>
          <cell r="H753">
            <v>176</v>
          </cell>
          <cell r="I753">
            <v>176</v>
          </cell>
        </row>
        <row r="754">
          <cell r="A754" t="str">
            <v>LFARIMECH-01426-01</v>
          </cell>
          <cell r="B754">
            <v>0</v>
          </cell>
          <cell r="C754">
            <v>2469</v>
          </cell>
          <cell r="D754">
            <v>0</v>
          </cell>
          <cell r="E754">
            <v>0</v>
          </cell>
          <cell r="F754">
            <v>2284</v>
          </cell>
          <cell r="G754">
            <v>4960</v>
          </cell>
          <cell r="H754">
            <v>4837</v>
          </cell>
          <cell r="I754">
            <v>3810</v>
          </cell>
        </row>
        <row r="755">
          <cell r="A755" t="str">
            <v>LFARIMECH-01528-01-Q</v>
          </cell>
          <cell r="B755">
            <v>0</v>
          </cell>
          <cell r="C755">
            <v>0</v>
          </cell>
          <cell r="D755">
            <v>0</v>
          </cell>
          <cell r="E755">
            <v>0</v>
          </cell>
          <cell r="F755">
            <v>44</v>
          </cell>
          <cell r="G755">
            <v>160</v>
          </cell>
          <cell r="H755">
            <v>940</v>
          </cell>
          <cell r="I755">
            <v>384</v>
          </cell>
        </row>
        <row r="756">
          <cell r="A756" t="str">
            <v>LFARIMECH-01572-01</v>
          </cell>
          <cell r="B756">
            <v>0</v>
          </cell>
          <cell r="C756">
            <v>7644</v>
          </cell>
          <cell r="D756">
            <v>0</v>
          </cell>
          <cell r="E756">
            <v>8000</v>
          </cell>
          <cell r="F756">
            <v>12228</v>
          </cell>
          <cell r="G756">
            <v>8000</v>
          </cell>
          <cell r="H756">
            <v>8120</v>
          </cell>
          <cell r="I756">
            <v>8400</v>
          </cell>
        </row>
        <row r="757">
          <cell r="A757" t="str">
            <v>LFARIMECH-01574-03</v>
          </cell>
          <cell r="B757">
            <v>0</v>
          </cell>
          <cell r="C757">
            <v>1000</v>
          </cell>
          <cell r="D757">
            <v>0</v>
          </cell>
          <cell r="E757">
            <v>0</v>
          </cell>
          <cell r="F757">
            <v>31</v>
          </cell>
          <cell r="G757">
            <v>22</v>
          </cell>
          <cell r="H757">
            <v>16</v>
          </cell>
          <cell r="I757">
            <v>24</v>
          </cell>
        </row>
        <row r="758">
          <cell r="A758" t="str">
            <v>LFARIMECH-01621-01-Q</v>
          </cell>
          <cell r="B758">
            <v>0</v>
          </cell>
          <cell r="C758">
            <v>0</v>
          </cell>
          <cell r="D758">
            <v>0</v>
          </cell>
          <cell r="E758">
            <v>0</v>
          </cell>
          <cell r="F758">
            <v>22</v>
          </cell>
          <cell r="G758">
            <v>80</v>
          </cell>
          <cell r="H758">
            <v>470</v>
          </cell>
          <cell r="I758">
            <v>192</v>
          </cell>
        </row>
        <row r="759">
          <cell r="A759" t="str">
            <v>LFARIMECH-01637-02-Q</v>
          </cell>
          <cell r="B759">
            <v>0</v>
          </cell>
          <cell r="C759">
            <v>1</v>
          </cell>
          <cell r="D759">
            <v>0</v>
          </cell>
          <cell r="E759">
            <v>0</v>
          </cell>
          <cell r="F759">
            <v>0</v>
          </cell>
          <cell r="G759">
            <v>0</v>
          </cell>
          <cell r="H759">
            <v>0</v>
          </cell>
          <cell r="I759">
            <v>0</v>
          </cell>
        </row>
        <row r="760">
          <cell r="A760" t="str">
            <v>LFARIMECH-01638-02</v>
          </cell>
          <cell r="B760">
            <v>0</v>
          </cell>
          <cell r="C760">
            <v>974</v>
          </cell>
          <cell r="D760">
            <v>0</v>
          </cell>
          <cell r="E760">
            <v>2000</v>
          </cell>
          <cell r="F760">
            <v>1847</v>
          </cell>
          <cell r="G760">
            <v>1686</v>
          </cell>
          <cell r="H760">
            <v>1544</v>
          </cell>
          <cell r="I760">
            <v>1667</v>
          </cell>
        </row>
        <row r="761">
          <cell r="A761" t="str">
            <v>LFARIMECH-01639-01</v>
          </cell>
          <cell r="B761">
            <v>0</v>
          </cell>
          <cell r="C761">
            <v>2877</v>
          </cell>
          <cell r="D761">
            <v>0</v>
          </cell>
          <cell r="E761">
            <v>0</v>
          </cell>
          <cell r="F761">
            <v>1850</v>
          </cell>
          <cell r="G761">
            <v>1686</v>
          </cell>
          <cell r="H761">
            <v>1544</v>
          </cell>
          <cell r="I761">
            <v>1667</v>
          </cell>
        </row>
        <row r="762">
          <cell r="A762" t="str">
            <v>LFARIMECH-01643-02</v>
          </cell>
          <cell r="B762">
            <v>0</v>
          </cell>
          <cell r="C762">
            <v>215</v>
          </cell>
          <cell r="D762">
            <v>0</v>
          </cell>
          <cell r="E762">
            <v>0</v>
          </cell>
          <cell r="F762">
            <v>0</v>
          </cell>
          <cell r="G762">
            <v>22</v>
          </cell>
          <cell r="H762">
            <v>24</v>
          </cell>
          <cell r="I762">
            <v>36</v>
          </cell>
        </row>
        <row r="763">
          <cell r="A763" t="str">
            <v>LFARIMECH-01653-01-Q</v>
          </cell>
          <cell r="B763">
            <v>0</v>
          </cell>
          <cell r="C763">
            <v>0</v>
          </cell>
          <cell r="D763">
            <v>0</v>
          </cell>
          <cell r="E763">
            <v>0</v>
          </cell>
          <cell r="F763">
            <v>286</v>
          </cell>
          <cell r="G763">
            <v>1040</v>
          </cell>
          <cell r="H763">
            <v>6110</v>
          </cell>
          <cell r="I763">
            <v>2496</v>
          </cell>
        </row>
        <row r="764">
          <cell r="A764" t="str">
            <v>LFARIMECH-01659-01</v>
          </cell>
          <cell r="B764">
            <v>0</v>
          </cell>
          <cell r="C764">
            <v>0</v>
          </cell>
          <cell r="D764">
            <v>0</v>
          </cell>
          <cell r="E764">
            <v>0</v>
          </cell>
          <cell r="F764">
            <v>3564</v>
          </cell>
          <cell r="G764">
            <v>3136</v>
          </cell>
          <cell r="H764">
            <v>3068</v>
          </cell>
          <cell r="I764">
            <v>3260</v>
          </cell>
        </row>
        <row r="765">
          <cell r="A765" t="str">
            <v>LFARIMECH-01659-01-Q</v>
          </cell>
          <cell r="B765">
            <v>0</v>
          </cell>
          <cell r="C765">
            <v>6847</v>
          </cell>
          <cell r="D765">
            <v>0</v>
          </cell>
          <cell r="E765">
            <v>0</v>
          </cell>
          <cell r="F765">
            <v>60</v>
          </cell>
          <cell r="G765">
            <v>0</v>
          </cell>
          <cell r="H765">
            <v>0</v>
          </cell>
          <cell r="I765">
            <v>0</v>
          </cell>
        </row>
        <row r="766">
          <cell r="A766" t="str">
            <v>LFARIMECH-01660-01-Q</v>
          </cell>
          <cell r="B766">
            <v>0</v>
          </cell>
          <cell r="C766">
            <v>4</v>
          </cell>
          <cell r="D766">
            <v>0</v>
          </cell>
          <cell r="E766">
            <v>0</v>
          </cell>
          <cell r="F766">
            <v>0</v>
          </cell>
          <cell r="G766">
            <v>0</v>
          </cell>
          <cell r="H766">
            <v>0</v>
          </cell>
          <cell r="I766">
            <v>0</v>
          </cell>
        </row>
        <row r="767">
          <cell r="A767" t="str">
            <v>LFARIMECH-01660-02-Q</v>
          </cell>
          <cell r="B767">
            <v>0</v>
          </cell>
          <cell r="C767">
            <v>8493</v>
          </cell>
          <cell r="D767">
            <v>0</v>
          </cell>
          <cell r="E767">
            <v>0</v>
          </cell>
          <cell r="F767">
            <v>116</v>
          </cell>
          <cell r="G767">
            <v>0</v>
          </cell>
          <cell r="H767">
            <v>0</v>
          </cell>
          <cell r="I767">
            <v>0</v>
          </cell>
        </row>
        <row r="768">
          <cell r="A768" t="str">
            <v>LFARIMECH-01660-03</v>
          </cell>
          <cell r="B768">
            <v>0</v>
          </cell>
          <cell r="C768">
            <v>0</v>
          </cell>
          <cell r="D768">
            <v>0</v>
          </cell>
          <cell r="E768">
            <v>0</v>
          </cell>
          <cell r="F768">
            <v>3492</v>
          </cell>
          <cell r="G768">
            <v>3136</v>
          </cell>
          <cell r="H768">
            <v>3068</v>
          </cell>
          <cell r="I768">
            <v>3260</v>
          </cell>
        </row>
        <row r="769">
          <cell r="A769" t="str">
            <v>LFARIMECH-01660-03-Q</v>
          </cell>
          <cell r="B769">
            <v>0</v>
          </cell>
          <cell r="C769">
            <v>3948</v>
          </cell>
          <cell r="D769">
            <v>0</v>
          </cell>
          <cell r="E769">
            <v>0</v>
          </cell>
          <cell r="F769">
            <v>16</v>
          </cell>
          <cell r="G769">
            <v>0</v>
          </cell>
          <cell r="H769">
            <v>0</v>
          </cell>
          <cell r="I769">
            <v>0</v>
          </cell>
        </row>
        <row r="770">
          <cell r="A770" t="str">
            <v>LFARIMECH-01666-02</v>
          </cell>
          <cell r="B770">
            <v>0</v>
          </cell>
          <cell r="C770">
            <v>4500</v>
          </cell>
          <cell r="D770">
            <v>0</v>
          </cell>
          <cell r="E770">
            <v>0</v>
          </cell>
          <cell r="F770">
            <v>12235</v>
          </cell>
          <cell r="G770">
            <v>19443</v>
          </cell>
          <cell r="H770">
            <v>13853</v>
          </cell>
          <cell r="I770">
            <v>14827</v>
          </cell>
        </row>
        <row r="771">
          <cell r="A771" t="str">
            <v>LFARIMECH-01666-02-Q</v>
          </cell>
          <cell r="B771">
            <v>0</v>
          </cell>
          <cell r="C771">
            <v>8488</v>
          </cell>
          <cell r="D771">
            <v>0</v>
          </cell>
          <cell r="E771">
            <v>3000</v>
          </cell>
          <cell r="F771">
            <v>180</v>
          </cell>
          <cell r="G771">
            <v>0</v>
          </cell>
          <cell r="H771">
            <v>0</v>
          </cell>
          <cell r="I771">
            <v>0</v>
          </cell>
        </row>
        <row r="772">
          <cell r="A772" t="str">
            <v>LFARIMECH-01690-02</v>
          </cell>
          <cell r="B772">
            <v>0</v>
          </cell>
          <cell r="C772">
            <v>42047</v>
          </cell>
          <cell r="D772">
            <v>0</v>
          </cell>
          <cell r="E772">
            <v>0</v>
          </cell>
          <cell r="F772">
            <v>31656</v>
          </cell>
          <cell r="G772">
            <v>53762</v>
          </cell>
          <cell r="H772">
            <v>35966</v>
          </cell>
          <cell r="I772">
            <v>35103</v>
          </cell>
        </row>
        <row r="773">
          <cell r="A773" t="str">
            <v>LFARIMECH-01725-01</v>
          </cell>
          <cell r="B773">
            <v>0</v>
          </cell>
          <cell r="C773">
            <v>900</v>
          </cell>
          <cell r="D773">
            <v>0</v>
          </cell>
          <cell r="E773">
            <v>0</v>
          </cell>
          <cell r="F773">
            <v>62</v>
          </cell>
          <cell r="G773">
            <v>366</v>
          </cell>
          <cell r="H773">
            <v>230</v>
          </cell>
          <cell r="I773">
            <v>345</v>
          </cell>
        </row>
        <row r="774">
          <cell r="A774" t="str">
            <v>LFARIMECH-01733-01</v>
          </cell>
          <cell r="B774">
            <v>0</v>
          </cell>
          <cell r="C774">
            <v>965</v>
          </cell>
          <cell r="D774">
            <v>0</v>
          </cell>
          <cell r="E774">
            <v>0</v>
          </cell>
          <cell r="F774">
            <v>0</v>
          </cell>
          <cell r="G774">
            <v>238</v>
          </cell>
          <cell r="H774">
            <v>72</v>
          </cell>
          <cell r="I774">
            <v>90</v>
          </cell>
        </row>
        <row r="775">
          <cell r="A775" t="str">
            <v>LFARIMECH-01837-02</v>
          </cell>
          <cell r="B775">
            <v>0</v>
          </cell>
          <cell r="C775">
            <v>2000</v>
          </cell>
          <cell r="D775">
            <v>0</v>
          </cell>
          <cell r="E775">
            <v>0</v>
          </cell>
          <cell r="F775">
            <v>31</v>
          </cell>
          <cell r="G775">
            <v>22</v>
          </cell>
          <cell r="H775">
            <v>24</v>
          </cell>
          <cell r="I775">
            <v>16</v>
          </cell>
        </row>
        <row r="776">
          <cell r="A776" t="str">
            <v>LFARIMECH-01852-01</v>
          </cell>
          <cell r="B776">
            <v>0</v>
          </cell>
          <cell r="C776">
            <v>0</v>
          </cell>
          <cell r="D776">
            <v>0</v>
          </cell>
          <cell r="E776">
            <v>0</v>
          </cell>
          <cell r="F776">
            <v>931</v>
          </cell>
          <cell r="G776">
            <v>834</v>
          </cell>
          <cell r="H776">
            <v>767</v>
          </cell>
          <cell r="I776">
            <v>815</v>
          </cell>
        </row>
        <row r="777">
          <cell r="A777" t="str">
            <v>LFARIMECH-01852-01-Q</v>
          </cell>
          <cell r="B777">
            <v>0</v>
          </cell>
          <cell r="C777">
            <v>1150</v>
          </cell>
          <cell r="D777">
            <v>0</v>
          </cell>
          <cell r="E777">
            <v>0</v>
          </cell>
          <cell r="F777">
            <v>94</v>
          </cell>
          <cell r="G777">
            <v>0</v>
          </cell>
          <cell r="H777">
            <v>0</v>
          </cell>
          <cell r="I777">
            <v>0</v>
          </cell>
        </row>
        <row r="778">
          <cell r="A778" t="str">
            <v>LFARIMECH-01853-01-Q</v>
          </cell>
          <cell r="B778">
            <v>0</v>
          </cell>
          <cell r="C778">
            <v>502</v>
          </cell>
          <cell r="D778">
            <v>0</v>
          </cell>
          <cell r="E778">
            <v>0</v>
          </cell>
          <cell r="F778">
            <v>0</v>
          </cell>
          <cell r="G778">
            <v>0</v>
          </cell>
          <cell r="H778">
            <v>0</v>
          </cell>
          <cell r="I778">
            <v>0</v>
          </cell>
        </row>
        <row r="779">
          <cell r="A779" t="str">
            <v>LFARIMECH-01853-02-Q</v>
          </cell>
          <cell r="B779">
            <v>0</v>
          </cell>
          <cell r="C779">
            <v>1353</v>
          </cell>
          <cell r="D779">
            <v>0</v>
          </cell>
          <cell r="E779">
            <v>0</v>
          </cell>
          <cell r="F779">
            <v>0</v>
          </cell>
          <cell r="G779">
            <v>0</v>
          </cell>
          <cell r="H779">
            <v>0</v>
          </cell>
          <cell r="I779">
            <v>0</v>
          </cell>
        </row>
        <row r="780">
          <cell r="A780" t="str">
            <v>LFARIMECH-01853-03-Q</v>
          </cell>
          <cell r="B780">
            <v>0</v>
          </cell>
          <cell r="C780">
            <v>348</v>
          </cell>
          <cell r="D780">
            <v>0</v>
          </cell>
          <cell r="E780">
            <v>1000</v>
          </cell>
          <cell r="F780">
            <v>1148</v>
          </cell>
          <cell r="G780">
            <v>1304</v>
          </cell>
          <cell r="H780">
            <v>1270</v>
          </cell>
          <cell r="I780">
            <v>1366</v>
          </cell>
        </row>
        <row r="781">
          <cell r="A781" t="str">
            <v>LFARIMECH-01925-05-Q</v>
          </cell>
          <cell r="B781">
            <v>0</v>
          </cell>
          <cell r="C781">
            <v>0</v>
          </cell>
          <cell r="D781">
            <v>0</v>
          </cell>
          <cell r="E781">
            <v>0</v>
          </cell>
          <cell r="F781">
            <v>22</v>
          </cell>
          <cell r="G781">
            <v>80</v>
          </cell>
          <cell r="H781">
            <v>470</v>
          </cell>
          <cell r="I781">
            <v>192</v>
          </cell>
        </row>
        <row r="782">
          <cell r="A782" t="str">
            <v>LFARIMECH-01980-03-Q</v>
          </cell>
          <cell r="B782">
            <v>0</v>
          </cell>
          <cell r="C782">
            <v>0</v>
          </cell>
          <cell r="D782">
            <v>0</v>
          </cell>
          <cell r="E782">
            <v>0</v>
          </cell>
          <cell r="F782">
            <v>0</v>
          </cell>
          <cell r="G782">
            <v>2664</v>
          </cell>
          <cell r="H782">
            <v>0</v>
          </cell>
          <cell r="I782">
            <v>0</v>
          </cell>
        </row>
        <row r="783">
          <cell r="A783" t="str">
            <v>LFARIMECH-01981-03-Q</v>
          </cell>
          <cell r="B783">
            <v>0</v>
          </cell>
          <cell r="C783">
            <v>0</v>
          </cell>
          <cell r="D783">
            <v>0</v>
          </cell>
          <cell r="E783">
            <v>0</v>
          </cell>
          <cell r="F783">
            <v>0</v>
          </cell>
          <cell r="G783">
            <v>2664</v>
          </cell>
          <cell r="H783">
            <v>0</v>
          </cell>
          <cell r="I783">
            <v>0</v>
          </cell>
        </row>
        <row r="784">
          <cell r="A784" t="str">
            <v>LFARIMECH-02028-01-Q</v>
          </cell>
          <cell r="B784">
            <v>0</v>
          </cell>
          <cell r="C784">
            <v>0</v>
          </cell>
          <cell r="D784">
            <v>0</v>
          </cell>
          <cell r="E784">
            <v>0</v>
          </cell>
          <cell r="F784">
            <v>0</v>
          </cell>
          <cell r="G784">
            <v>136</v>
          </cell>
          <cell r="H784">
            <v>0</v>
          </cell>
          <cell r="I784">
            <v>0</v>
          </cell>
        </row>
        <row r="785">
          <cell r="A785" t="str">
            <v>LFARIMECH-02028-02-Q</v>
          </cell>
          <cell r="B785">
            <v>0</v>
          </cell>
          <cell r="C785">
            <v>0</v>
          </cell>
          <cell r="D785">
            <v>0</v>
          </cell>
          <cell r="E785">
            <v>0</v>
          </cell>
          <cell r="F785">
            <v>0</v>
          </cell>
          <cell r="G785">
            <v>0</v>
          </cell>
          <cell r="H785">
            <v>62</v>
          </cell>
          <cell r="I785">
            <v>0</v>
          </cell>
        </row>
        <row r="786">
          <cell r="A786" t="str">
            <v>LFARIMECH-02031-01-Q</v>
          </cell>
          <cell r="B786">
            <v>0</v>
          </cell>
          <cell r="C786">
            <v>0</v>
          </cell>
          <cell r="D786">
            <v>0</v>
          </cell>
          <cell r="E786">
            <v>0</v>
          </cell>
          <cell r="F786">
            <v>0</v>
          </cell>
          <cell r="G786">
            <v>136</v>
          </cell>
          <cell r="H786">
            <v>0</v>
          </cell>
          <cell r="I786">
            <v>0</v>
          </cell>
        </row>
        <row r="787">
          <cell r="A787" t="str">
            <v>LFARIMECH-02031-02-Q</v>
          </cell>
          <cell r="B787">
            <v>0</v>
          </cell>
          <cell r="C787">
            <v>0</v>
          </cell>
          <cell r="D787">
            <v>0</v>
          </cell>
          <cell r="E787">
            <v>0</v>
          </cell>
          <cell r="F787">
            <v>0</v>
          </cell>
          <cell r="G787">
            <v>0</v>
          </cell>
          <cell r="H787">
            <v>62</v>
          </cell>
          <cell r="I787">
            <v>0</v>
          </cell>
        </row>
        <row r="788">
          <cell r="A788" t="str">
            <v>LFARIMECH-02032-01-Q</v>
          </cell>
          <cell r="B788">
            <v>0</v>
          </cell>
          <cell r="C788">
            <v>0</v>
          </cell>
          <cell r="D788">
            <v>0</v>
          </cell>
          <cell r="E788">
            <v>0</v>
          </cell>
          <cell r="F788">
            <v>0</v>
          </cell>
          <cell r="G788">
            <v>136</v>
          </cell>
          <cell r="H788">
            <v>0</v>
          </cell>
          <cell r="I788">
            <v>0</v>
          </cell>
        </row>
        <row r="789">
          <cell r="A789" t="str">
            <v>LFARIMECH-02032-02-Q</v>
          </cell>
          <cell r="B789">
            <v>0</v>
          </cell>
          <cell r="C789">
            <v>0</v>
          </cell>
          <cell r="D789">
            <v>0</v>
          </cell>
          <cell r="E789">
            <v>0</v>
          </cell>
          <cell r="F789">
            <v>0</v>
          </cell>
          <cell r="G789">
            <v>0</v>
          </cell>
          <cell r="H789">
            <v>62</v>
          </cell>
          <cell r="I789">
            <v>0</v>
          </cell>
        </row>
        <row r="790">
          <cell r="A790" t="str">
            <v>LFARIMECH-02116-02-Q</v>
          </cell>
          <cell r="B790">
            <v>0</v>
          </cell>
          <cell r="C790">
            <v>0</v>
          </cell>
          <cell r="D790">
            <v>0</v>
          </cell>
          <cell r="E790">
            <v>0</v>
          </cell>
          <cell r="F790">
            <v>62</v>
          </cell>
          <cell r="G790">
            <v>366</v>
          </cell>
          <cell r="H790">
            <v>230</v>
          </cell>
          <cell r="I790">
            <v>345</v>
          </cell>
        </row>
        <row r="791">
          <cell r="A791" t="str">
            <v>LFARIMECH-02212-02-Q</v>
          </cell>
          <cell r="B791">
            <v>0</v>
          </cell>
          <cell r="C791">
            <v>0</v>
          </cell>
          <cell r="D791">
            <v>0</v>
          </cell>
          <cell r="E791">
            <v>0</v>
          </cell>
          <cell r="F791">
            <v>62</v>
          </cell>
          <cell r="G791">
            <v>366</v>
          </cell>
          <cell r="H791">
            <v>230</v>
          </cell>
          <cell r="I791">
            <v>345</v>
          </cell>
        </row>
        <row r="792">
          <cell r="A792" t="str">
            <v>LFARIMECH-02223-03</v>
          </cell>
          <cell r="B792">
            <v>0</v>
          </cell>
          <cell r="C792">
            <v>151</v>
          </cell>
          <cell r="D792">
            <v>0</v>
          </cell>
          <cell r="E792">
            <v>513</v>
          </cell>
          <cell r="F792">
            <v>1750</v>
          </cell>
          <cell r="G792">
            <v>1298</v>
          </cell>
          <cell r="H792">
            <v>1298</v>
          </cell>
          <cell r="I792">
            <v>1298</v>
          </cell>
        </row>
        <row r="793">
          <cell r="A793" t="str">
            <v>LFARIMECH-02223-03-Q</v>
          </cell>
          <cell r="B793">
            <v>0</v>
          </cell>
          <cell r="C793">
            <v>23</v>
          </cell>
          <cell r="D793">
            <v>0</v>
          </cell>
          <cell r="E793">
            <v>0</v>
          </cell>
          <cell r="F793">
            <v>4</v>
          </cell>
          <cell r="G793">
            <v>0</v>
          </cell>
          <cell r="H793">
            <v>0</v>
          </cell>
          <cell r="I793">
            <v>0</v>
          </cell>
        </row>
        <row r="794">
          <cell r="A794" t="str">
            <v>LFARIMECH-02238-01-ML</v>
          </cell>
          <cell r="B794">
            <v>0</v>
          </cell>
          <cell r="C794">
            <v>0</v>
          </cell>
          <cell r="D794">
            <v>0</v>
          </cell>
          <cell r="E794">
            <v>26</v>
          </cell>
          <cell r="F794">
            <v>16.38</v>
          </cell>
          <cell r="G794">
            <v>14.832</v>
          </cell>
          <cell r="H794">
            <v>15.228</v>
          </cell>
          <cell r="I794">
            <v>15.66</v>
          </cell>
        </row>
        <row r="795">
          <cell r="A795" t="str">
            <v>LFARIMECH-02239-01-ML</v>
          </cell>
          <cell r="B795">
            <v>0</v>
          </cell>
          <cell r="C795">
            <v>150</v>
          </cell>
          <cell r="D795">
            <v>0</v>
          </cell>
          <cell r="E795">
            <v>0</v>
          </cell>
          <cell r="F795">
            <v>81.9</v>
          </cell>
          <cell r="G795">
            <v>74.16</v>
          </cell>
          <cell r="H795">
            <v>76.14</v>
          </cell>
          <cell r="I795">
            <v>78.3</v>
          </cell>
        </row>
        <row r="796">
          <cell r="A796" t="str">
            <v>LFARIMECH-02263-01</v>
          </cell>
          <cell r="B796">
            <v>0</v>
          </cell>
          <cell r="C796">
            <v>0</v>
          </cell>
          <cell r="D796">
            <v>0</v>
          </cell>
          <cell r="E796">
            <v>0</v>
          </cell>
          <cell r="F796">
            <v>0</v>
          </cell>
          <cell r="G796">
            <v>40</v>
          </cell>
          <cell r="H796">
            <v>80</v>
          </cell>
          <cell r="I796">
            <v>120</v>
          </cell>
        </row>
        <row r="797">
          <cell r="A797" t="str">
            <v>LFARIMECH-02371-01CS-Q</v>
          </cell>
          <cell r="B797">
            <v>0</v>
          </cell>
          <cell r="C797">
            <v>200</v>
          </cell>
          <cell r="D797">
            <v>0</v>
          </cell>
          <cell r="E797">
            <v>0</v>
          </cell>
          <cell r="F797">
            <v>0</v>
          </cell>
          <cell r="G797">
            <v>0</v>
          </cell>
          <cell r="H797">
            <v>0</v>
          </cell>
          <cell r="I797">
            <v>0</v>
          </cell>
        </row>
        <row r="798">
          <cell r="A798" t="str">
            <v>LFARIMECH-02419-01</v>
          </cell>
          <cell r="B798">
            <v>0</v>
          </cell>
          <cell r="C798">
            <v>20</v>
          </cell>
          <cell r="D798">
            <v>0</v>
          </cell>
          <cell r="E798">
            <v>0</v>
          </cell>
          <cell r="F798">
            <v>1163</v>
          </cell>
          <cell r="G798">
            <v>960</v>
          </cell>
          <cell r="H798">
            <v>1005</v>
          </cell>
          <cell r="I798">
            <v>991</v>
          </cell>
        </row>
        <row r="799">
          <cell r="A799" t="str">
            <v>LFARIMECH-02419-01-Q</v>
          </cell>
          <cell r="B799">
            <v>0</v>
          </cell>
          <cell r="C799">
            <v>266</v>
          </cell>
          <cell r="D799">
            <v>1170</v>
          </cell>
          <cell r="E799">
            <v>0</v>
          </cell>
          <cell r="F799">
            <v>15</v>
          </cell>
          <cell r="G799">
            <v>0</v>
          </cell>
          <cell r="H799">
            <v>0</v>
          </cell>
          <cell r="I799">
            <v>0</v>
          </cell>
        </row>
        <row r="800">
          <cell r="A800" t="str">
            <v>LFARIMECH-02532-01-Q</v>
          </cell>
          <cell r="B800">
            <v>0</v>
          </cell>
          <cell r="C800">
            <v>115</v>
          </cell>
          <cell r="D800">
            <v>0</v>
          </cell>
          <cell r="E800">
            <v>0</v>
          </cell>
          <cell r="F800">
            <v>840</v>
          </cell>
          <cell r="G800">
            <v>528</v>
          </cell>
          <cell r="H800">
            <v>528</v>
          </cell>
          <cell r="I800">
            <v>528</v>
          </cell>
        </row>
        <row r="801">
          <cell r="A801" t="str">
            <v>LFARIMECH-02533-01-Q</v>
          </cell>
          <cell r="B801">
            <v>0</v>
          </cell>
          <cell r="C801">
            <v>115</v>
          </cell>
          <cell r="D801">
            <v>0</v>
          </cell>
          <cell r="E801">
            <v>0</v>
          </cell>
          <cell r="F801">
            <v>840</v>
          </cell>
          <cell r="G801">
            <v>528</v>
          </cell>
          <cell r="H801">
            <v>528</v>
          </cell>
          <cell r="I801">
            <v>528</v>
          </cell>
        </row>
        <row r="802">
          <cell r="A802" t="str">
            <v>LFARIMECH-02534-01-Q</v>
          </cell>
          <cell r="B802">
            <v>0</v>
          </cell>
          <cell r="C802">
            <v>115</v>
          </cell>
          <cell r="D802">
            <v>0</v>
          </cell>
          <cell r="E802">
            <v>0</v>
          </cell>
          <cell r="F802">
            <v>840</v>
          </cell>
          <cell r="G802">
            <v>528</v>
          </cell>
          <cell r="H802">
            <v>528</v>
          </cell>
          <cell r="I802">
            <v>528</v>
          </cell>
        </row>
        <row r="803">
          <cell r="A803" t="str">
            <v>LFARIMECH-05030</v>
          </cell>
          <cell r="B803">
            <v>0</v>
          </cell>
          <cell r="C803">
            <v>157</v>
          </cell>
          <cell r="D803">
            <v>0</v>
          </cell>
          <cell r="E803">
            <v>300</v>
          </cell>
          <cell r="F803">
            <v>406</v>
          </cell>
          <cell r="G803">
            <v>359</v>
          </cell>
          <cell r="H803">
            <v>252</v>
          </cell>
          <cell r="I803">
            <v>363</v>
          </cell>
        </row>
        <row r="804">
          <cell r="A804" t="str">
            <v>LFARIMECH-05031</v>
          </cell>
          <cell r="B804">
            <v>0</v>
          </cell>
          <cell r="C804">
            <v>1043</v>
          </cell>
          <cell r="D804">
            <v>500</v>
          </cell>
          <cell r="E804">
            <v>1400</v>
          </cell>
          <cell r="F804">
            <v>2540</v>
          </cell>
          <cell r="G804">
            <v>1370</v>
          </cell>
          <cell r="H804">
            <v>1249</v>
          </cell>
          <cell r="I804">
            <v>1370</v>
          </cell>
        </row>
        <row r="805">
          <cell r="A805" t="str">
            <v>LFARIMECH-05919</v>
          </cell>
          <cell r="B805">
            <v>0</v>
          </cell>
          <cell r="C805">
            <v>3530</v>
          </cell>
          <cell r="D805">
            <v>0</v>
          </cell>
          <cell r="E805">
            <v>0</v>
          </cell>
          <cell r="F805">
            <v>2643</v>
          </cell>
          <cell r="G805">
            <v>3489</v>
          </cell>
          <cell r="H805">
            <v>2283</v>
          </cell>
          <cell r="I805">
            <v>2395</v>
          </cell>
        </row>
        <row r="806">
          <cell r="A806" t="str">
            <v>LFARIMEM-00159</v>
          </cell>
          <cell r="B806">
            <v>0</v>
          </cell>
          <cell r="C806">
            <v>131</v>
          </cell>
          <cell r="D806">
            <v>300</v>
          </cell>
          <cell r="E806">
            <v>1200</v>
          </cell>
          <cell r="F806">
            <v>999</v>
          </cell>
          <cell r="G806">
            <v>703</v>
          </cell>
          <cell r="H806">
            <v>597</v>
          </cell>
          <cell r="I806">
            <v>381</v>
          </cell>
        </row>
        <row r="807">
          <cell r="A807" t="str">
            <v>LFARIMEM-00160</v>
          </cell>
          <cell r="B807">
            <v>0</v>
          </cell>
          <cell r="C807">
            <v>299</v>
          </cell>
          <cell r="D807">
            <v>0</v>
          </cell>
          <cell r="E807">
            <v>0</v>
          </cell>
          <cell r="F807">
            <v>53</v>
          </cell>
          <cell r="G807">
            <v>22</v>
          </cell>
          <cell r="H807">
            <v>24</v>
          </cell>
          <cell r="I807">
            <v>36</v>
          </cell>
        </row>
        <row r="808">
          <cell r="A808" t="str">
            <v>LFARIMEM-00171</v>
          </cell>
          <cell r="B808">
            <v>0</v>
          </cell>
          <cell r="C808">
            <v>899</v>
          </cell>
          <cell r="D808">
            <v>0</v>
          </cell>
          <cell r="E808">
            <v>0</v>
          </cell>
          <cell r="F808">
            <v>761</v>
          </cell>
          <cell r="G808">
            <v>457</v>
          </cell>
          <cell r="H808">
            <v>330</v>
          </cell>
          <cell r="I808">
            <v>495</v>
          </cell>
        </row>
        <row r="809">
          <cell r="A809" t="str">
            <v>LFARIMEM-00176</v>
          </cell>
          <cell r="B809">
            <v>0</v>
          </cell>
          <cell r="C809">
            <v>441</v>
          </cell>
          <cell r="D809">
            <v>0</v>
          </cell>
          <cell r="E809">
            <v>420</v>
          </cell>
          <cell r="F809">
            <v>661</v>
          </cell>
          <cell r="G809">
            <v>1850</v>
          </cell>
          <cell r="H809">
            <v>1000</v>
          </cell>
          <cell r="I809">
            <v>1241</v>
          </cell>
        </row>
        <row r="810">
          <cell r="A810" t="str">
            <v>LFARIMEM-00178</v>
          </cell>
          <cell r="B810">
            <v>0</v>
          </cell>
          <cell r="C810">
            <v>268</v>
          </cell>
          <cell r="D810">
            <v>0</v>
          </cell>
          <cell r="E810">
            <v>0</v>
          </cell>
          <cell r="F810">
            <v>3</v>
          </cell>
          <cell r="G810">
            <v>0</v>
          </cell>
          <cell r="H810">
            <v>0</v>
          </cell>
          <cell r="I810">
            <v>0</v>
          </cell>
        </row>
        <row r="811">
          <cell r="A811" t="str">
            <v>LFARIMEM-00188-Q</v>
          </cell>
          <cell r="B811">
            <v>0</v>
          </cell>
          <cell r="C811">
            <v>1080</v>
          </cell>
          <cell r="D811">
            <v>0</v>
          </cell>
          <cell r="E811">
            <v>0</v>
          </cell>
          <cell r="F811">
            <v>412</v>
          </cell>
          <cell r="G811">
            <v>80</v>
          </cell>
          <cell r="H811">
            <v>80</v>
          </cell>
          <cell r="I811">
            <v>120</v>
          </cell>
        </row>
        <row r="812">
          <cell r="A812" t="str">
            <v>LFARIMEM-00199</v>
          </cell>
          <cell r="B812">
            <v>0</v>
          </cell>
          <cell r="C812">
            <v>2523</v>
          </cell>
          <cell r="D812">
            <v>1750</v>
          </cell>
          <cell r="E812">
            <v>7850</v>
          </cell>
          <cell r="F812">
            <v>12150</v>
          </cell>
          <cell r="G812">
            <v>5325</v>
          </cell>
          <cell r="H812">
            <v>4695</v>
          </cell>
          <cell r="I812">
            <v>5026</v>
          </cell>
        </row>
        <row r="813">
          <cell r="A813" t="str">
            <v>LFARIMEM-00206</v>
          </cell>
          <cell r="B813">
            <v>0</v>
          </cell>
          <cell r="C813">
            <v>280</v>
          </cell>
          <cell r="D813">
            <v>0</v>
          </cell>
          <cell r="E813">
            <v>0</v>
          </cell>
          <cell r="F813">
            <v>196</v>
          </cell>
          <cell r="G813">
            <v>108</v>
          </cell>
          <cell r="H813">
            <v>74</v>
          </cell>
          <cell r="I813">
            <v>108</v>
          </cell>
        </row>
        <row r="814">
          <cell r="A814" t="str">
            <v>LFARIMEM-00217</v>
          </cell>
          <cell r="B814">
            <v>0</v>
          </cell>
          <cell r="C814">
            <v>125</v>
          </cell>
          <cell r="D814">
            <v>0</v>
          </cell>
          <cell r="E814">
            <v>0</v>
          </cell>
          <cell r="F814">
            <v>24</v>
          </cell>
          <cell r="G814">
            <v>80</v>
          </cell>
          <cell r="H814">
            <v>470</v>
          </cell>
          <cell r="I814">
            <v>192</v>
          </cell>
        </row>
        <row r="815">
          <cell r="A815" t="str">
            <v>LFARIMEM-00221</v>
          </cell>
          <cell r="B815">
            <v>0</v>
          </cell>
          <cell r="C815">
            <v>932</v>
          </cell>
          <cell r="D815">
            <v>451</v>
          </cell>
          <cell r="E815">
            <v>950</v>
          </cell>
          <cell r="F815">
            <v>2014</v>
          </cell>
          <cell r="G815">
            <v>2686</v>
          </cell>
          <cell r="H815">
            <v>4344</v>
          </cell>
          <cell r="I815">
            <v>3210</v>
          </cell>
        </row>
        <row r="816">
          <cell r="A816" t="str">
            <v>LFARIMEM-00222</v>
          </cell>
          <cell r="B816">
            <v>0</v>
          </cell>
          <cell r="C816">
            <v>956</v>
          </cell>
          <cell r="D816">
            <v>0</v>
          </cell>
          <cell r="E816">
            <v>0</v>
          </cell>
          <cell r="F816">
            <v>584</v>
          </cell>
          <cell r="G816">
            <v>498</v>
          </cell>
          <cell r="H816">
            <v>276</v>
          </cell>
          <cell r="I816">
            <v>276</v>
          </cell>
        </row>
        <row r="817">
          <cell r="A817" t="str">
            <v>LFARIMEM-00250</v>
          </cell>
          <cell r="B817">
            <v>0</v>
          </cell>
          <cell r="C817">
            <v>975</v>
          </cell>
          <cell r="D817">
            <v>0</v>
          </cell>
          <cell r="E817">
            <v>0</v>
          </cell>
          <cell r="F817">
            <v>468</v>
          </cell>
          <cell r="G817">
            <v>487</v>
          </cell>
          <cell r="H817">
            <v>550</v>
          </cell>
          <cell r="I817">
            <v>519</v>
          </cell>
        </row>
        <row r="818">
          <cell r="A818" t="str">
            <v>LFARIMEM-00253</v>
          </cell>
          <cell r="B818">
            <v>0</v>
          </cell>
          <cell r="C818">
            <v>95</v>
          </cell>
          <cell r="D818">
            <v>0</v>
          </cell>
          <cell r="E818">
            <v>100</v>
          </cell>
          <cell r="F818">
            <v>270</v>
          </cell>
          <cell r="G818">
            <v>220</v>
          </cell>
          <cell r="H818">
            <v>160</v>
          </cell>
          <cell r="I818">
            <v>240</v>
          </cell>
        </row>
        <row r="819">
          <cell r="A819" t="str">
            <v>LFARIMEM-00271-Q</v>
          </cell>
          <cell r="B819">
            <v>0</v>
          </cell>
          <cell r="C819">
            <v>0</v>
          </cell>
          <cell r="D819">
            <v>0</v>
          </cell>
          <cell r="E819">
            <v>0</v>
          </cell>
          <cell r="F819">
            <v>40</v>
          </cell>
          <cell r="G819">
            <v>1292</v>
          </cell>
          <cell r="H819">
            <v>576</v>
          </cell>
          <cell r="I819">
            <v>616</v>
          </cell>
        </row>
        <row r="820">
          <cell r="A820" t="str">
            <v>LFARIMEM-00306-Q</v>
          </cell>
          <cell r="B820">
            <v>0</v>
          </cell>
          <cell r="C820">
            <v>0</v>
          </cell>
          <cell r="D820">
            <v>0</v>
          </cell>
          <cell r="E820">
            <v>0</v>
          </cell>
          <cell r="F820">
            <v>442</v>
          </cell>
          <cell r="G820">
            <v>1994</v>
          </cell>
          <cell r="H820">
            <v>1130</v>
          </cell>
          <cell r="I820">
            <v>1428</v>
          </cell>
        </row>
        <row r="821">
          <cell r="A821" t="str">
            <v>LFARIMTL-00254-03</v>
          </cell>
          <cell r="B821">
            <v>0</v>
          </cell>
          <cell r="C821">
            <v>1488</v>
          </cell>
          <cell r="D821">
            <v>0</v>
          </cell>
          <cell r="E821">
            <v>500</v>
          </cell>
          <cell r="F821">
            <v>1268</v>
          </cell>
          <cell r="G821">
            <v>664</v>
          </cell>
          <cell r="H821">
            <v>480</v>
          </cell>
          <cell r="I821">
            <v>726</v>
          </cell>
        </row>
        <row r="822">
          <cell r="A822" t="str">
            <v>LFARIMTL-01023-02</v>
          </cell>
          <cell r="B822">
            <v>224</v>
          </cell>
          <cell r="C822">
            <v>307</v>
          </cell>
          <cell r="D822">
            <v>0</v>
          </cell>
          <cell r="E822">
            <v>0</v>
          </cell>
          <cell r="F822">
            <v>141</v>
          </cell>
          <cell r="G822">
            <v>11</v>
          </cell>
          <cell r="H822">
            <v>8</v>
          </cell>
          <cell r="I822">
            <v>68</v>
          </cell>
        </row>
        <row r="823">
          <cell r="A823" t="str">
            <v>LFARIMTL-01066-02</v>
          </cell>
          <cell r="B823">
            <v>0</v>
          </cell>
          <cell r="C823">
            <v>8494</v>
          </cell>
          <cell r="D823">
            <v>0</v>
          </cell>
          <cell r="E823">
            <v>0</v>
          </cell>
          <cell r="F823">
            <v>8644</v>
          </cell>
          <cell r="G823">
            <v>10224</v>
          </cell>
          <cell r="H823">
            <v>5880</v>
          </cell>
          <cell r="I823">
            <v>6134</v>
          </cell>
        </row>
        <row r="824">
          <cell r="A824" t="str">
            <v>LFARIMTL-01541-01</v>
          </cell>
          <cell r="B824">
            <v>0</v>
          </cell>
          <cell r="C824">
            <v>1762</v>
          </cell>
          <cell r="D824">
            <v>0</v>
          </cell>
          <cell r="E824">
            <v>1000</v>
          </cell>
          <cell r="F824">
            <v>3775</v>
          </cell>
          <cell r="G824">
            <v>2056</v>
          </cell>
          <cell r="H824">
            <v>1401</v>
          </cell>
          <cell r="I824">
            <v>1148</v>
          </cell>
        </row>
        <row r="825">
          <cell r="A825" t="str">
            <v>LFARIMTL-01593-01</v>
          </cell>
          <cell r="B825">
            <v>0</v>
          </cell>
          <cell r="C825">
            <v>31</v>
          </cell>
          <cell r="D825">
            <v>0</v>
          </cell>
          <cell r="E825">
            <v>260</v>
          </cell>
          <cell r="F825">
            <v>252</v>
          </cell>
          <cell r="G825">
            <v>52</v>
          </cell>
          <cell r="H825">
            <v>8</v>
          </cell>
          <cell r="I825">
            <v>12</v>
          </cell>
        </row>
        <row r="826">
          <cell r="A826" t="str">
            <v>LFARIMTL-02564-01</v>
          </cell>
          <cell r="B826">
            <v>73</v>
          </cell>
          <cell r="C826">
            <v>148</v>
          </cell>
          <cell r="D826">
            <v>0</v>
          </cell>
          <cell r="E826">
            <v>0</v>
          </cell>
          <cell r="F826">
            <v>116</v>
          </cell>
          <cell r="G826">
            <v>9</v>
          </cell>
          <cell r="H826">
            <v>6</v>
          </cell>
          <cell r="I826">
            <v>9</v>
          </cell>
        </row>
        <row r="827">
          <cell r="A827" t="str">
            <v>LFARIMTL-03680-02-Q</v>
          </cell>
          <cell r="B827">
            <v>0</v>
          </cell>
          <cell r="C827">
            <v>0</v>
          </cell>
          <cell r="D827">
            <v>0</v>
          </cell>
          <cell r="E827">
            <v>0</v>
          </cell>
          <cell r="F827">
            <v>0</v>
          </cell>
          <cell r="G827">
            <v>0</v>
          </cell>
          <cell r="H827">
            <v>62</v>
          </cell>
          <cell r="I827">
            <v>0</v>
          </cell>
        </row>
        <row r="828">
          <cell r="A828" t="str">
            <v>LFARIPDOC-00036-07</v>
          </cell>
          <cell r="B828">
            <v>0</v>
          </cell>
          <cell r="C828">
            <v>3737</v>
          </cell>
          <cell r="D828">
            <v>10000</v>
          </cell>
          <cell r="E828">
            <v>0</v>
          </cell>
          <cell r="F828">
            <v>21551</v>
          </cell>
          <cell r="G828">
            <v>13562</v>
          </cell>
          <cell r="H828">
            <v>10163</v>
          </cell>
          <cell r="I828">
            <v>10960</v>
          </cell>
        </row>
        <row r="829">
          <cell r="A829" t="str">
            <v>LFARIPDOC-00127-03</v>
          </cell>
          <cell r="B829">
            <v>0</v>
          </cell>
          <cell r="C829">
            <v>7954</v>
          </cell>
          <cell r="D829">
            <v>15000</v>
          </cell>
          <cell r="E829">
            <v>0</v>
          </cell>
          <cell r="F829">
            <v>28028</v>
          </cell>
          <cell r="G829">
            <v>12967</v>
          </cell>
          <cell r="H829">
            <v>10662</v>
          </cell>
          <cell r="I829">
            <v>11360</v>
          </cell>
        </row>
        <row r="830">
          <cell r="A830" t="str">
            <v>LFARIPDOC-00168-02</v>
          </cell>
          <cell r="B830">
            <v>1540</v>
          </cell>
          <cell r="C830">
            <v>460</v>
          </cell>
          <cell r="D830">
            <v>0</v>
          </cell>
          <cell r="E830">
            <v>0</v>
          </cell>
          <cell r="F830">
            <v>0</v>
          </cell>
          <cell r="G830">
            <v>0</v>
          </cell>
          <cell r="H830">
            <v>0</v>
          </cell>
          <cell r="I830">
            <v>0</v>
          </cell>
        </row>
        <row r="831">
          <cell r="A831" t="str">
            <v>LFARIPKG-00110</v>
          </cell>
          <cell r="B831">
            <v>0</v>
          </cell>
          <cell r="C831">
            <v>4175</v>
          </cell>
          <cell r="D831">
            <v>0</v>
          </cell>
          <cell r="E831">
            <v>6000</v>
          </cell>
          <cell r="F831">
            <v>10192</v>
          </cell>
          <cell r="G831">
            <v>8216</v>
          </cell>
          <cell r="H831">
            <v>5069</v>
          </cell>
          <cell r="I831">
            <v>5316</v>
          </cell>
        </row>
        <row r="832">
          <cell r="A832" t="str">
            <v>LFARIPKG-00120-02</v>
          </cell>
          <cell r="B832">
            <v>0</v>
          </cell>
          <cell r="C832">
            <v>4038</v>
          </cell>
          <cell r="D832">
            <v>0</v>
          </cell>
          <cell r="E832">
            <v>26500</v>
          </cell>
          <cell r="F832">
            <v>30905</v>
          </cell>
          <cell r="G832">
            <v>18344</v>
          </cell>
          <cell r="H832">
            <v>13666</v>
          </cell>
          <cell r="I832">
            <v>17014</v>
          </cell>
        </row>
        <row r="833">
          <cell r="A833" t="str">
            <v>LFARIPKG-00130-01</v>
          </cell>
          <cell r="B833">
            <v>0</v>
          </cell>
          <cell r="C833">
            <v>12242</v>
          </cell>
          <cell r="D833">
            <v>0</v>
          </cell>
          <cell r="E833">
            <v>15000</v>
          </cell>
          <cell r="F833">
            <v>26670</v>
          </cell>
          <cell r="G833">
            <v>16489</v>
          </cell>
          <cell r="H833">
            <v>13274</v>
          </cell>
          <cell r="I833">
            <v>14043</v>
          </cell>
        </row>
        <row r="834">
          <cell r="A834" t="str">
            <v>LFARIPKG-00138-01</v>
          </cell>
          <cell r="B834">
            <v>0</v>
          </cell>
          <cell r="C834">
            <v>5849</v>
          </cell>
          <cell r="D834">
            <v>0</v>
          </cell>
          <cell r="E834">
            <v>10000</v>
          </cell>
          <cell r="F834">
            <v>14187</v>
          </cell>
          <cell r="G834">
            <v>9059</v>
          </cell>
          <cell r="H834">
            <v>6758</v>
          </cell>
          <cell r="I834">
            <v>7799</v>
          </cell>
        </row>
        <row r="835">
          <cell r="A835" t="str">
            <v>LFARIPKG-00145-01</v>
          </cell>
          <cell r="B835">
            <v>0</v>
          </cell>
          <cell r="C835">
            <v>660.7</v>
          </cell>
          <cell r="D835">
            <v>0</v>
          </cell>
          <cell r="E835">
            <v>10</v>
          </cell>
          <cell r="F835">
            <v>441.9</v>
          </cell>
          <cell r="G835">
            <v>290.6</v>
          </cell>
          <cell r="H835">
            <v>280.6</v>
          </cell>
          <cell r="I835">
            <v>289</v>
          </cell>
        </row>
        <row r="836">
          <cell r="A836" t="str">
            <v>LFARIPKG-00146-01</v>
          </cell>
          <cell r="B836">
            <v>0</v>
          </cell>
          <cell r="C836">
            <v>449.1</v>
          </cell>
          <cell r="D836">
            <v>0</v>
          </cell>
          <cell r="E836">
            <v>250</v>
          </cell>
          <cell r="F836">
            <v>229.7</v>
          </cell>
          <cell r="G836">
            <v>145.3</v>
          </cell>
          <cell r="H836">
            <v>140.3</v>
          </cell>
          <cell r="I836">
            <v>144.5</v>
          </cell>
        </row>
        <row r="837">
          <cell r="A837" t="str">
            <v>LFARIPKG-00147-02</v>
          </cell>
          <cell r="B837">
            <v>0</v>
          </cell>
          <cell r="C837">
            <v>69</v>
          </cell>
          <cell r="D837">
            <v>0</v>
          </cell>
          <cell r="E837">
            <v>192</v>
          </cell>
          <cell r="F837">
            <v>210.1</v>
          </cell>
          <cell r="G837">
            <v>145.3</v>
          </cell>
          <cell r="H837">
            <v>140.3</v>
          </cell>
          <cell r="I837">
            <v>144.5</v>
          </cell>
        </row>
        <row r="838">
          <cell r="A838" t="str">
            <v>LFARIPKG-00152-02</v>
          </cell>
          <cell r="B838">
            <v>0</v>
          </cell>
          <cell r="C838">
            <v>2628</v>
          </cell>
          <cell r="D838">
            <v>5214</v>
          </cell>
          <cell r="E838">
            <v>2487</v>
          </cell>
          <cell r="F838">
            <v>14459</v>
          </cell>
          <cell r="G838">
            <v>6035</v>
          </cell>
          <cell r="H838">
            <v>5213</v>
          </cell>
          <cell r="I838">
            <v>5815</v>
          </cell>
        </row>
        <row r="839">
          <cell r="A839" t="str">
            <v>LFARIPKG-00171-01</v>
          </cell>
          <cell r="B839">
            <v>0</v>
          </cell>
          <cell r="C839">
            <v>11.00461</v>
          </cell>
          <cell r="D839">
            <v>0</v>
          </cell>
          <cell r="E839">
            <v>200</v>
          </cell>
          <cell r="F839">
            <v>268.90258238</v>
          </cell>
          <cell r="G839">
            <v>297.11071</v>
          </cell>
          <cell r="H839">
            <v>316.19667</v>
          </cell>
          <cell r="I839">
            <v>261.69377</v>
          </cell>
        </row>
        <row r="840">
          <cell r="A840" t="str">
            <v>LFARIPKG-00198-02</v>
          </cell>
          <cell r="B840">
            <v>0</v>
          </cell>
          <cell r="C840">
            <v>367</v>
          </cell>
          <cell r="D840">
            <v>0</v>
          </cell>
          <cell r="E840">
            <v>440</v>
          </cell>
          <cell r="F840">
            <v>656</v>
          </cell>
          <cell r="G840">
            <v>359</v>
          </cell>
          <cell r="H840">
            <v>252</v>
          </cell>
          <cell r="I840">
            <v>363</v>
          </cell>
        </row>
        <row r="841">
          <cell r="A841" t="str">
            <v>LFARIPKG-00209-01</v>
          </cell>
          <cell r="B841">
            <v>0</v>
          </cell>
          <cell r="C841">
            <v>1850</v>
          </cell>
          <cell r="D841">
            <v>0</v>
          </cell>
          <cell r="E841">
            <v>2740</v>
          </cell>
          <cell r="F841">
            <v>3630</v>
          </cell>
          <cell r="G841">
            <v>2045</v>
          </cell>
          <cell r="H841">
            <v>1940</v>
          </cell>
          <cell r="I841">
            <v>1998</v>
          </cell>
        </row>
        <row r="842">
          <cell r="A842" t="str">
            <v>LFARIPKG-00211-01</v>
          </cell>
          <cell r="B842">
            <v>0</v>
          </cell>
          <cell r="C842">
            <v>807</v>
          </cell>
          <cell r="D842">
            <v>0</v>
          </cell>
          <cell r="E842">
            <v>240</v>
          </cell>
          <cell r="F842">
            <v>1094.4</v>
          </cell>
          <cell r="G842">
            <v>404.4</v>
          </cell>
          <cell r="H842">
            <v>398.8</v>
          </cell>
          <cell r="I842">
            <v>402.8</v>
          </cell>
        </row>
        <row r="843">
          <cell r="A843" t="str">
            <v>LFARIPKG-00212-01</v>
          </cell>
          <cell r="B843">
            <v>0</v>
          </cell>
          <cell r="C843">
            <v>1461</v>
          </cell>
          <cell r="D843">
            <v>0</v>
          </cell>
          <cell r="E843">
            <v>0</v>
          </cell>
          <cell r="F843">
            <v>2137</v>
          </cell>
          <cell r="G843">
            <v>824.8</v>
          </cell>
          <cell r="H843">
            <v>808.8</v>
          </cell>
          <cell r="I843">
            <v>867.2</v>
          </cell>
        </row>
        <row r="844">
          <cell r="A844" t="str">
            <v>LFARIPKG-00215-01</v>
          </cell>
          <cell r="B844">
            <v>0</v>
          </cell>
          <cell r="C844">
            <v>853</v>
          </cell>
          <cell r="D844">
            <v>0</v>
          </cell>
          <cell r="E844">
            <v>0</v>
          </cell>
          <cell r="F844">
            <v>559</v>
          </cell>
          <cell r="G844">
            <v>359</v>
          </cell>
          <cell r="H844">
            <v>252</v>
          </cell>
          <cell r="I844">
            <v>363</v>
          </cell>
        </row>
        <row r="845">
          <cell r="A845" t="str">
            <v>LFARIPKG-00217-01</v>
          </cell>
          <cell r="B845">
            <v>0</v>
          </cell>
          <cell r="C845">
            <v>911.2586</v>
          </cell>
          <cell r="D845">
            <v>0</v>
          </cell>
          <cell r="E845">
            <v>9750</v>
          </cell>
          <cell r="F845">
            <v>4345.8076</v>
          </cell>
          <cell r="G845">
            <v>2459.444</v>
          </cell>
          <cell r="H845">
            <v>2327.1728</v>
          </cell>
          <cell r="I845">
            <v>2386.6734</v>
          </cell>
        </row>
        <row r="846">
          <cell r="A846" t="str">
            <v>LFARIPKG-00232-02</v>
          </cell>
          <cell r="B846">
            <v>0</v>
          </cell>
          <cell r="C846">
            <v>1010</v>
          </cell>
          <cell r="D846">
            <v>0</v>
          </cell>
          <cell r="E846">
            <v>1300</v>
          </cell>
          <cell r="F846">
            <v>2410</v>
          </cell>
          <cell r="G846">
            <v>1011</v>
          </cell>
          <cell r="H846">
            <v>997</v>
          </cell>
          <cell r="I846">
            <v>1007</v>
          </cell>
        </row>
        <row r="847">
          <cell r="A847" t="str">
            <v>LFARIPKG-00234-01</v>
          </cell>
          <cell r="B847">
            <v>0</v>
          </cell>
          <cell r="C847">
            <v>2327.4</v>
          </cell>
          <cell r="D847">
            <v>0</v>
          </cell>
          <cell r="E847">
            <v>0</v>
          </cell>
          <cell r="F847">
            <v>489.6</v>
          </cell>
          <cell r="G847">
            <v>202.2</v>
          </cell>
          <cell r="H847">
            <v>199.4</v>
          </cell>
          <cell r="I847">
            <v>201.4</v>
          </cell>
        </row>
        <row r="848">
          <cell r="A848" t="str">
            <v>LFARIPKG-00235-01</v>
          </cell>
          <cell r="B848">
            <v>0</v>
          </cell>
          <cell r="C848">
            <v>1116</v>
          </cell>
          <cell r="D848">
            <v>0</v>
          </cell>
          <cell r="E848">
            <v>10000</v>
          </cell>
          <cell r="F848">
            <v>13576</v>
          </cell>
          <cell r="G848">
            <v>9059</v>
          </cell>
          <cell r="H848">
            <v>6758</v>
          </cell>
          <cell r="I848">
            <v>7799</v>
          </cell>
        </row>
        <row r="849">
          <cell r="A849" t="str">
            <v>LFARIPKG-00236-02</v>
          </cell>
          <cell r="B849">
            <v>0</v>
          </cell>
          <cell r="C849">
            <v>41</v>
          </cell>
          <cell r="D849">
            <v>0</v>
          </cell>
          <cell r="E849">
            <v>0</v>
          </cell>
          <cell r="F849">
            <v>0</v>
          </cell>
          <cell r="G849">
            <v>0</v>
          </cell>
          <cell r="H849">
            <v>0</v>
          </cell>
          <cell r="I849">
            <v>0</v>
          </cell>
        </row>
        <row r="850">
          <cell r="A850" t="str">
            <v>LFARIPKG-00236-04</v>
          </cell>
          <cell r="B850">
            <v>0</v>
          </cell>
          <cell r="C850">
            <v>3322</v>
          </cell>
          <cell r="D850">
            <v>0</v>
          </cell>
          <cell r="E850">
            <v>13380</v>
          </cell>
          <cell r="F850">
            <v>16768</v>
          </cell>
          <cell r="G850">
            <v>10359</v>
          </cell>
          <cell r="H850">
            <v>8058</v>
          </cell>
          <cell r="I850">
            <v>9044</v>
          </cell>
        </row>
        <row r="851">
          <cell r="A851" t="str">
            <v>LFARIPKG-00246-03</v>
          </cell>
          <cell r="B851">
            <v>0</v>
          </cell>
          <cell r="C851">
            <v>2241</v>
          </cell>
          <cell r="D851">
            <v>0</v>
          </cell>
          <cell r="E851">
            <v>0</v>
          </cell>
          <cell r="F851">
            <v>264</v>
          </cell>
          <cell r="G851">
            <v>20</v>
          </cell>
          <cell r="H851">
            <v>14</v>
          </cell>
          <cell r="I851">
            <v>77</v>
          </cell>
        </row>
        <row r="852">
          <cell r="A852" t="str">
            <v>LFARIPKG-00247-02</v>
          </cell>
          <cell r="B852">
            <v>0</v>
          </cell>
          <cell r="C852">
            <v>358</v>
          </cell>
          <cell r="D852">
            <v>0</v>
          </cell>
          <cell r="E852">
            <v>0</v>
          </cell>
          <cell r="F852">
            <v>52.8</v>
          </cell>
          <cell r="G852">
            <v>4</v>
          </cell>
          <cell r="H852">
            <v>2.8</v>
          </cell>
          <cell r="I852">
            <v>15.4</v>
          </cell>
        </row>
        <row r="853">
          <cell r="A853" t="str">
            <v>LFARIPKG-00252-01</v>
          </cell>
          <cell r="B853">
            <v>0</v>
          </cell>
          <cell r="C853">
            <v>225</v>
          </cell>
          <cell r="D853">
            <v>0</v>
          </cell>
          <cell r="E853">
            <v>280</v>
          </cell>
          <cell r="F853">
            <v>630</v>
          </cell>
          <cell r="G853">
            <v>249</v>
          </cell>
          <cell r="H853">
            <v>138</v>
          </cell>
          <cell r="I853">
            <v>138</v>
          </cell>
        </row>
        <row r="854">
          <cell r="A854" t="str">
            <v>LFARIPKG-00254-02</v>
          </cell>
          <cell r="B854">
            <v>0</v>
          </cell>
          <cell r="C854">
            <v>1700</v>
          </cell>
          <cell r="D854">
            <v>0</v>
          </cell>
          <cell r="E854">
            <v>0</v>
          </cell>
          <cell r="F854">
            <v>2628</v>
          </cell>
          <cell r="G854">
            <v>1011</v>
          </cell>
          <cell r="H854">
            <v>997</v>
          </cell>
          <cell r="I854">
            <v>1007</v>
          </cell>
        </row>
        <row r="855">
          <cell r="A855" t="str">
            <v>LFARIPKG-00254-03</v>
          </cell>
          <cell r="B855">
            <v>0</v>
          </cell>
          <cell r="C855">
            <v>1854</v>
          </cell>
          <cell r="D855">
            <v>0</v>
          </cell>
          <cell r="E855">
            <v>0</v>
          </cell>
          <cell r="F855">
            <v>1391</v>
          </cell>
          <cell r="G855">
            <v>1116</v>
          </cell>
          <cell r="H855">
            <v>1077</v>
          </cell>
          <cell r="I855">
            <v>1117</v>
          </cell>
        </row>
        <row r="856">
          <cell r="A856" t="str">
            <v>LFARIPKG-00256-03</v>
          </cell>
          <cell r="B856">
            <v>0</v>
          </cell>
          <cell r="C856">
            <v>1151</v>
          </cell>
          <cell r="D856">
            <v>0</v>
          </cell>
          <cell r="E856">
            <v>0</v>
          </cell>
          <cell r="F856">
            <v>154</v>
          </cell>
          <cell r="G856">
            <v>82</v>
          </cell>
          <cell r="H856">
            <v>134</v>
          </cell>
          <cell r="I856">
            <v>126</v>
          </cell>
        </row>
        <row r="857">
          <cell r="A857" t="str">
            <v>LFARIPKG-00257-01</v>
          </cell>
          <cell r="B857">
            <v>0</v>
          </cell>
          <cell r="C857">
            <v>4689</v>
          </cell>
          <cell r="D857">
            <v>0</v>
          </cell>
          <cell r="E857">
            <v>0</v>
          </cell>
          <cell r="F857">
            <v>3299</v>
          </cell>
          <cell r="G857">
            <v>1324</v>
          </cell>
          <cell r="H857">
            <v>1088</v>
          </cell>
          <cell r="I857">
            <v>1056</v>
          </cell>
        </row>
        <row r="858">
          <cell r="A858" t="str">
            <v>LFARIPKG-00259-02</v>
          </cell>
          <cell r="B858">
            <v>0</v>
          </cell>
          <cell r="C858">
            <v>1552</v>
          </cell>
          <cell r="D858">
            <v>0</v>
          </cell>
          <cell r="E858">
            <v>0</v>
          </cell>
          <cell r="F858">
            <v>91</v>
          </cell>
          <cell r="G858">
            <v>0</v>
          </cell>
          <cell r="H858">
            <v>0</v>
          </cell>
          <cell r="I858">
            <v>0</v>
          </cell>
        </row>
        <row r="859">
          <cell r="A859" t="str">
            <v>LFARIPKG-00259-03-Q</v>
          </cell>
          <cell r="B859">
            <v>0</v>
          </cell>
          <cell r="C859">
            <v>0</v>
          </cell>
          <cell r="D859">
            <v>0</v>
          </cell>
          <cell r="E859">
            <v>0</v>
          </cell>
          <cell r="F859">
            <v>241</v>
          </cell>
          <cell r="G859">
            <v>793</v>
          </cell>
          <cell r="H859">
            <v>939</v>
          </cell>
          <cell r="I859">
            <v>687</v>
          </cell>
        </row>
        <row r="860">
          <cell r="A860" t="str">
            <v>LFARIPKG-00276-02</v>
          </cell>
          <cell r="B860">
            <v>0</v>
          </cell>
          <cell r="C860">
            <v>1998</v>
          </cell>
          <cell r="D860">
            <v>0</v>
          </cell>
          <cell r="E860">
            <v>0</v>
          </cell>
          <cell r="F860">
            <v>0</v>
          </cell>
          <cell r="G860">
            <v>0</v>
          </cell>
          <cell r="H860">
            <v>0</v>
          </cell>
          <cell r="I860">
            <v>0</v>
          </cell>
        </row>
        <row r="861">
          <cell r="A861" t="str">
            <v>LFARIPKG-00284-01</v>
          </cell>
          <cell r="B861">
            <v>0</v>
          </cell>
          <cell r="C861">
            <v>515</v>
          </cell>
          <cell r="D861">
            <v>0</v>
          </cell>
          <cell r="E861">
            <v>0</v>
          </cell>
          <cell r="F861">
            <v>210.2</v>
          </cell>
          <cell r="G861">
            <v>49.8</v>
          </cell>
          <cell r="H861">
            <v>27.6</v>
          </cell>
          <cell r="I861">
            <v>27.6</v>
          </cell>
        </row>
        <row r="862">
          <cell r="A862" t="str">
            <v>LFARIPKG-00285-01</v>
          </cell>
          <cell r="B862">
            <v>0</v>
          </cell>
          <cell r="C862">
            <v>211</v>
          </cell>
          <cell r="D862">
            <v>0</v>
          </cell>
          <cell r="E862">
            <v>3</v>
          </cell>
          <cell r="F862">
            <v>101.1</v>
          </cell>
          <cell r="G862">
            <v>24.9</v>
          </cell>
          <cell r="H862">
            <v>13.8</v>
          </cell>
          <cell r="I862">
            <v>13.8</v>
          </cell>
        </row>
        <row r="863">
          <cell r="A863" t="str">
            <v>LFARIPKG-00286-01</v>
          </cell>
          <cell r="B863">
            <v>0</v>
          </cell>
          <cell r="C863">
            <v>17.8</v>
          </cell>
          <cell r="D863">
            <v>0</v>
          </cell>
          <cell r="E863">
            <v>75</v>
          </cell>
          <cell r="F863">
            <v>42.9</v>
          </cell>
          <cell r="G863">
            <v>24.9</v>
          </cell>
          <cell r="H863">
            <v>13.8</v>
          </cell>
          <cell r="I863">
            <v>13.8</v>
          </cell>
        </row>
        <row r="864">
          <cell r="A864" t="str">
            <v>LFARIPKG-00287-02</v>
          </cell>
          <cell r="B864">
            <v>0</v>
          </cell>
          <cell r="C864">
            <v>49</v>
          </cell>
          <cell r="D864">
            <v>0</v>
          </cell>
          <cell r="E864">
            <v>0</v>
          </cell>
          <cell r="F864">
            <v>27.8</v>
          </cell>
          <cell r="G864">
            <v>8.2</v>
          </cell>
          <cell r="H864">
            <v>13.4</v>
          </cell>
          <cell r="I864">
            <v>12.6</v>
          </cell>
        </row>
        <row r="865">
          <cell r="A865" t="str">
            <v>LFARIPKG-00288-02</v>
          </cell>
          <cell r="B865">
            <v>0</v>
          </cell>
          <cell r="C865">
            <v>45.1</v>
          </cell>
          <cell r="D865">
            <v>0</v>
          </cell>
          <cell r="E865">
            <v>0</v>
          </cell>
          <cell r="F865">
            <v>10.5</v>
          </cell>
          <cell r="G865">
            <v>0</v>
          </cell>
          <cell r="H865">
            <v>0</v>
          </cell>
          <cell r="I865">
            <v>0</v>
          </cell>
        </row>
        <row r="866">
          <cell r="A866" t="str">
            <v>LFARIPKG-00288-03-Q</v>
          </cell>
          <cell r="B866">
            <v>0</v>
          </cell>
          <cell r="C866">
            <v>0</v>
          </cell>
          <cell r="D866">
            <v>0</v>
          </cell>
          <cell r="E866">
            <v>0</v>
          </cell>
          <cell r="F866">
            <v>6</v>
          </cell>
          <cell r="G866">
            <v>8.2</v>
          </cell>
          <cell r="H866">
            <v>13.4</v>
          </cell>
          <cell r="I866">
            <v>12.6</v>
          </cell>
        </row>
        <row r="867">
          <cell r="A867" t="str">
            <v>LFARIPKG-00290-01</v>
          </cell>
          <cell r="B867">
            <v>0</v>
          </cell>
          <cell r="C867">
            <v>2333</v>
          </cell>
          <cell r="D867">
            <v>0</v>
          </cell>
          <cell r="E867">
            <v>0</v>
          </cell>
          <cell r="F867">
            <v>555</v>
          </cell>
          <cell r="G867">
            <v>160</v>
          </cell>
          <cell r="H867">
            <v>116</v>
          </cell>
          <cell r="I867">
            <v>204</v>
          </cell>
        </row>
        <row r="868">
          <cell r="A868" t="str">
            <v>LFARIPKG-00292-01</v>
          </cell>
          <cell r="B868">
            <v>0</v>
          </cell>
          <cell r="C868">
            <v>2659</v>
          </cell>
          <cell r="D868">
            <v>0</v>
          </cell>
          <cell r="E868">
            <v>0</v>
          </cell>
          <cell r="F868">
            <v>1622.3244</v>
          </cell>
          <cell r="G868">
            <v>2442.4884</v>
          </cell>
          <cell r="H868">
            <v>3288.6576</v>
          </cell>
          <cell r="I868">
            <v>2676.5352</v>
          </cell>
        </row>
        <row r="869">
          <cell r="A869" t="str">
            <v>LFARIPKG-00297-01</v>
          </cell>
          <cell r="B869">
            <v>0</v>
          </cell>
          <cell r="C869">
            <v>126</v>
          </cell>
          <cell r="D869">
            <v>0</v>
          </cell>
          <cell r="E869">
            <v>0</v>
          </cell>
          <cell r="F869">
            <v>31.25</v>
          </cell>
          <cell r="G869">
            <v>7.75</v>
          </cell>
          <cell r="H869">
            <v>8</v>
          </cell>
          <cell r="I869">
            <v>12</v>
          </cell>
        </row>
        <row r="870">
          <cell r="A870" t="str">
            <v>LFARIPKG-00299-01</v>
          </cell>
          <cell r="B870">
            <v>0</v>
          </cell>
          <cell r="C870">
            <v>123.8934</v>
          </cell>
          <cell r="D870">
            <v>0</v>
          </cell>
          <cell r="E870">
            <v>270</v>
          </cell>
          <cell r="F870">
            <v>569.1138</v>
          </cell>
          <cell r="G870">
            <v>333.4</v>
          </cell>
          <cell r="H870">
            <v>333.4</v>
          </cell>
          <cell r="I870">
            <v>333.4</v>
          </cell>
        </row>
        <row r="871">
          <cell r="A871" t="str">
            <v>LFARIPKG-00338-01</v>
          </cell>
          <cell r="B871">
            <v>0</v>
          </cell>
          <cell r="C871">
            <v>0</v>
          </cell>
          <cell r="D871">
            <v>0</v>
          </cell>
          <cell r="E871">
            <v>0</v>
          </cell>
          <cell r="F871">
            <v>1.69895</v>
          </cell>
          <cell r="G871">
            <v>0.7165</v>
          </cell>
          <cell r="H871">
            <v>0.5192</v>
          </cell>
          <cell r="I871">
            <v>0.9348</v>
          </cell>
        </row>
        <row r="872">
          <cell r="A872" t="str">
            <v>LFARIPKG-00351-01</v>
          </cell>
          <cell r="B872">
            <v>0</v>
          </cell>
          <cell r="C872">
            <v>3179</v>
          </cell>
          <cell r="D872">
            <v>0</v>
          </cell>
          <cell r="E872">
            <v>0</v>
          </cell>
          <cell r="F872">
            <v>264.5</v>
          </cell>
          <cell r="G872">
            <v>80</v>
          </cell>
          <cell r="H872">
            <v>58</v>
          </cell>
          <cell r="I872">
            <v>102</v>
          </cell>
        </row>
        <row r="873">
          <cell r="A873" t="str">
            <v>LFARIPKG-00352-01</v>
          </cell>
          <cell r="B873">
            <v>0</v>
          </cell>
          <cell r="C873">
            <v>232.75</v>
          </cell>
          <cell r="D873">
            <v>0</v>
          </cell>
          <cell r="E873">
            <v>0</v>
          </cell>
          <cell r="F873">
            <v>72.5</v>
          </cell>
          <cell r="G873">
            <v>23.5</v>
          </cell>
          <cell r="H873">
            <v>17</v>
          </cell>
          <cell r="I873">
            <v>33</v>
          </cell>
        </row>
        <row r="874">
          <cell r="A874" t="str">
            <v>LFARIPKG-00353-01</v>
          </cell>
          <cell r="B874">
            <v>0</v>
          </cell>
          <cell r="C874">
            <v>360</v>
          </cell>
          <cell r="D874">
            <v>0</v>
          </cell>
          <cell r="E874">
            <v>0</v>
          </cell>
          <cell r="F874">
            <v>66</v>
          </cell>
          <cell r="G874">
            <v>16.5</v>
          </cell>
          <cell r="H874">
            <v>12</v>
          </cell>
          <cell r="I874">
            <v>18</v>
          </cell>
        </row>
        <row r="875">
          <cell r="A875" t="str">
            <v>LFARIPKG-00389-01</v>
          </cell>
          <cell r="B875">
            <v>0</v>
          </cell>
          <cell r="C875">
            <v>236.647</v>
          </cell>
          <cell r="D875">
            <v>0</v>
          </cell>
          <cell r="E875">
            <v>0</v>
          </cell>
          <cell r="F875">
            <v>90.5181</v>
          </cell>
          <cell r="G875">
            <v>36.674</v>
          </cell>
          <cell r="H875">
            <v>19.0038</v>
          </cell>
          <cell r="I875">
            <v>19.5039</v>
          </cell>
        </row>
        <row r="876">
          <cell r="A876" t="str">
            <v>LFARIPKG-00391-01</v>
          </cell>
          <cell r="B876">
            <v>0</v>
          </cell>
          <cell r="C876">
            <v>570</v>
          </cell>
          <cell r="D876">
            <v>0</v>
          </cell>
          <cell r="E876">
            <v>2000</v>
          </cell>
          <cell r="F876">
            <v>2077</v>
          </cell>
          <cell r="G876">
            <v>1453</v>
          </cell>
          <cell r="H876">
            <v>1403</v>
          </cell>
          <cell r="I876">
            <v>1445</v>
          </cell>
        </row>
        <row r="877">
          <cell r="A877" t="str">
            <v>LFARIPKG-00393-01</v>
          </cell>
          <cell r="B877">
            <v>0</v>
          </cell>
          <cell r="C877">
            <v>1868</v>
          </cell>
          <cell r="D877">
            <v>0</v>
          </cell>
          <cell r="E877">
            <v>0</v>
          </cell>
          <cell r="F877">
            <v>264.5</v>
          </cell>
          <cell r="G877">
            <v>80</v>
          </cell>
          <cell r="H877">
            <v>58</v>
          </cell>
          <cell r="I877">
            <v>102</v>
          </cell>
        </row>
        <row r="878">
          <cell r="A878" t="str">
            <v>LFARIPKG-00395</v>
          </cell>
          <cell r="B878">
            <v>0</v>
          </cell>
          <cell r="C878">
            <v>2545</v>
          </cell>
          <cell r="D878">
            <v>0</v>
          </cell>
          <cell r="E878">
            <v>0</v>
          </cell>
          <cell r="F878">
            <v>3271</v>
          </cell>
          <cell r="G878">
            <v>5060</v>
          </cell>
          <cell r="H878">
            <v>2932</v>
          </cell>
          <cell r="I878">
            <v>3055</v>
          </cell>
        </row>
        <row r="879">
          <cell r="A879" t="str">
            <v>LFARIPKG-00403-01</v>
          </cell>
          <cell r="B879">
            <v>0</v>
          </cell>
          <cell r="C879">
            <v>394</v>
          </cell>
          <cell r="D879">
            <v>0</v>
          </cell>
          <cell r="E879">
            <v>0</v>
          </cell>
          <cell r="F879">
            <v>411</v>
          </cell>
          <cell r="G879">
            <v>133</v>
          </cell>
          <cell r="H879">
            <v>89</v>
          </cell>
          <cell r="I879">
            <v>123</v>
          </cell>
        </row>
        <row r="880">
          <cell r="A880" t="str">
            <v>LFARIPKG-00407-01</v>
          </cell>
          <cell r="B880">
            <v>0</v>
          </cell>
          <cell r="C880">
            <v>251</v>
          </cell>
          <cell r="D880">
            <v>0</v>
          </cell>
          <cell r="E880">
            <v>0</v>
          </cell>
          <cell r="F880">
            <v>273</v>
          </cell>
          <cell r="G880">
            <v>133</v>
          </cell>
          <cell r="H880">
            <v>89</v>
          </cell>
          <cell r="I880">
            <v>123</v>
          </cell>
        </row>
        <row r="881">
          <cell r="A881" t="str">
            <v>LFARIPKG-00415-01</v>
          </cell>
          <cell r="B881">
            <v>0</v>
          </cell>
          <cell r="C881">
            <v>1164</v>
          </cell>
          <cell r="D881">
            <v>0</v>
          </cell>
          <cell r="E881">
            <v>2500</v>
          </cell>
          <cell r="F881">
            <v>2098</v>
          </cell>
          <cell r="G881">
            <v>1453</v>
          </cell>
          <cell r="H881">
            <v>1403</v>
          </cell>
          <cell r="I881">
            <v>1445</v>
          </cell>
        </row>
        <row r="882">
          <cell r="A882" t="str">
            <v>LFARIPKG-00420-01</v>
          </cell>
          <cell r="B882">
            <v>0</v>
          </cell>
          <cell r="C882">
            <v>1236</v>
          </cell>
          <cell r="D882">
            <v>0</v>
          </cell>
          <cell r="E882">
            <v>2000</v>
          </cell>
          <cell r="F882">
            <v>4322</v>
          </cell>
          <cell r="G882">
            <v>2108</v>
          </cell>
          <cell r="H882">
            <v>1409</v>
          </cell>
          <cell r="I882">
            <v>1160</v>
          </cell>
        </row>
        <row r="883">
          <cell r="A883" t="str">
            <v>LFARIPKG-00425-01</v>
          </cell>
          <cell r="B883">
            <v>0</v>
          </cell>
          <cell r="C883">
            <v>2203.05</v>
          </cell>
          <cell r="D883">
            <v>0</v>
          </cell>
          <cell r="E883">
            <v>0</v>
          </cell>
          <cell r="F883">
            <v>885</v>
          </cell>
          <cell r="G883">
            <v>427.918</v>
          </cell>
          <cell r="H883">
            <v>324.952</v>
          </cell>
          <cell r="I883">
            <v>370.844</v>
          </cell>
        </row>
        <row r="884">
          <cell r="A884" t="str">
            <v>LFARIPKG-00451-01</v>
          </cell>
          <cell r="B884">
            <v>0</v>
          </cell>
          <cell r="C884">
            <v>2463</v>
          </cell>
          <cell r="D884">
            <v>0</v>
          </cell>
          <cell r="E884">
            <v>6160</v>
          </cell>
          <cell r="F884">
            <v>8636</v>
          </cell>
          <cell r="G884">
            <v>4216</v>
          </cell>
          <cell r="H884">
            <v>2818</v>
          </cell>
          <cell r="I884">
            <v>2320</v>
          </cell>
        </row>
        <row r="885">
          <cell r="A885" t="str">
            <v>LFARIPKG-00452-01</v>
          </cell>
          <cell r="B885">
            <v>0</v>
          </cell>
          <cell r="C885">
            <v>694</v>
          </cell>
          <cell r="D885">
            <v>0</v>
          </cell>
          <cell r="E885">
            <v>3500</v>
          </cell>
          <cell r="F885">
            <v>3781</v>
          </cell>
          <cell r="G885">
            <v>2108</v>
          </cell>
          <cell r="H885">
            <v>1409</v>
          </cell>
          <cell r="I885">
            <v>1160</v>
          </cell>
        </row>
        <row r="886">
          <cell r="A886" t="str">
            <v>LFARIPKG-00454-01</v>
          </cell>
          <cell r="B886">
            <v>0</v>
          </cell>
          <cell r="C886">
            <v>754</v>
          </cell>
          <cell r="D886">
            <v>0</v>
          </cell>
          <cell r="E886">
            <v>1940</v>
          </cell>
          <cell r="F886">
            <v>3759</v>
          </cell>
          <cell r="G886">
            <v>2108</v>
          </cell>
          <cell r="H886">
            <v>1409</v>
          </cell>
          <cell r="I886">
            <v>1160</v>
          </cell>
        </row>
        <row r="887">
          <cell r="A887" t="str">
            <v>LFARIPKG-00459-01</v>
          </cell>
          <cell r="B887">
            <v>0</v>
          </cell>
          <cell r="C887">
            <v>4345</v>
          </cell>
          <cell r="D887">
            <v>0</v>
          </cell>
          <cell r="E887">
            <v>6885</v>
          </cell>
          <cell r="F887">
            <v>17003</v>
          </cell>
          <cell r="G887">
            <v>7488</v>
          </cell>
          <cell r="H887">
            <v>6616</v>
          </cell>
          <cell r="I887">
            <v>7260</v>
          </cell>
        </row>
        <row r="888">
          <cell r="A888" t="str">
            <v>LFARIPKG-00460-01</v>
          </cell>
          <cell r="B888">
            <v>0</v>
          </cell>
          <cell r="C888">
            <v>572</v>
          </cell>
          <cell r="D888">
            <v>0</v>
          </cell>
          <cell r="E888">
            <v>0</v>
          </cell>
          <cell r="F888">
            <v>368</v>
          </cell>
          <cell r="G888">
            <v>133</v>
          </cell>
          <cell r="H888">
            <v>89</v>
          </cell>
          <cell r="I888">
            <v>123</v>
          </cell>
        </row>
        <row r="889">
          <cell r="A889" t="str">
            <v>LFARIPKG-00467-01</v>
          </cell>
          <cell r="B889">
            <v>0</v>
          </cell>
          <cell r="C889">
            <v>3896</v>
          </cell>
          <cell r="D889">
            <v>0</v>
          </cell>
          <cell r="E889">
            <v>0</v>
          </cell>
          <cell r="F889">
            <v>689</v>
          </cell>
          <cell r="G889">
            <v>249</v>
          </cell>
          <cell r="H889">
            <v>138</v>
          </cell>
          <cell r="I889">
            <v>138</v>
          </cell>
        </row>
        <row r="890">
          <cell r="A890" t="str">
            <v>LFARIPKG-00549-01</v>
          </cell>
          <cell r="B890">
            <v>0</v>
          </cell>
          <cell r="C890">
            <v>2930.7466</v>
          </cell>
          <cell r="D890">
            <v>0</v>
          </cell>
          <cell r="E890">
            <v>0</v>
          </cell>
          <cell r="F890">
            <v>1440.9548</v>
          </cell>
          <cell r="G890">
            <v>740.148</v>
          </cell>
          <cell r="H890">
            <v>704.8076</v>
          </cell>
          <cell r="I890">
            <v>705.8078</v>
          </cell>
        </row>
        <row r="891">
          <cell r="A891" t="str">
            <v>LFARIPKG-00550-01</v>
          </cell>
          <cell r="B891">
            <v>0</v>
          </cell>
          <cell r="C891">
            <v>2579.0814</v>
          </cell>
          <cell r="D891">
            <v>0</v>
          </cell>
          <cell r="E891">
            <v>0</v>
          </cell>
          <cell r="F891">
            <v>1322.2644</v>
          </cell>
          <cell r="G891">
            <v>740.148</v>
          </cell>
          <cell r="H891">
            <v>704.8076</v>
          </cell>
          <cell r="I891">
            <v>705.8078</v>
          </cell>
        </row>
        <row r="892">
          <cell r="A892" t="str">
            <v>LFARIPKG-00582-01</v>
          </cell>
          <cell r="B892">
            <v>0</v>
          </cell>
          <cell r="C892">
            <v>102</v>
          </cell>
          <cell r="D892">
            <v>0</v>
          </cell>
          <cell r="E892">
            <v>250</v>
          </cell>
          <cell r="F892">
            <v>165</v>
          </cell>
          <cell r="G892">
            <v>89.75</v>
          </cell>
          <cell r="H892">
            <v>63</v>
          </cell>
          <cell r="I892">
            <v>90.75</v>
          </cell>
        </row>
        <row r="893">
          <cell r="A893" t="str">
            <v>LFARIPKG-00583-01</v>
          </cell>
          <cell r="B893">
            <v>0</v>
          </cell>
          <cell r="C893">
            <v>1370</v>
          </cell>
          <cell r="D893">
            <v>0</v>
          </cell>
          <cell r="E893">
            <v>0</v>
          </cell>
          <cell r="F893">
            <v>831</v>
          </cell>
          <cell r="G893">
            <v>390</v>
          </cell>
          <cell r="H893">
            <v>284</v>
          </cell>
          <cell r="I893">
            <v>411</v>
          </cell>
        </row>
        <row r="894">
          <cell r="A894" t="str">
            <v>LFARIPKG-00601-02</v>
          </cell>
          <cell r="B894">
            <v>0</v>
          </cell>
          <cell r="C894">
            <v>7.11703</v>
          </cell>
          <cell r="D894">
            <v>0</v>
          </cell>
          <cell r="E894">
            <v>25</v>
          </cell>
          <cell r="F894">
            <v>61.25005746</v>
          </cell>
          <cell r="G894">
            <v>33.68378</v>
          </cell>
          <cell r="H894">
            <v>37.21459792</v>
          </cell>
          <cell r="I894">
            <v>29.74410396</v>
          </cell>
        </row>
        <row r="895">
          <cell r="A895" t="str">
            <v>LFARIPKG-00613-01</v>
          </cell>
          <cell r="B895">
            <v>0</v>
          </cell>
          <cell r="C895">
            <v>1614</v>
          </cell>
          <cell r="D895">
            <v>0</v>
          </cell>
          <cell r="E895">
            <v>0</v>
          </cell>
          <cell r="F895">
            <v>771</v>
          </cell>
          <cell r="G895">
            <v>249</v>
          </cell>
          <cell r="H895">
            <v>138</v>
          </cell>
          <cell r="I895">
            <v>138</v>
          </cell>
        </row>
        <row r="896">
          <cell r="A896" t="str">
            <v>LFARIPKG-00614-01</v>
          </cell>
          <cell r="B896">
            <v>0</v>
          </cell>
          <cell r="C896">
            <v>64</v>
          </cell>
          <cell r="D896">
            <v>0</v>
          </cell>
          <cell r="E896">
            <v>18</v>
          </cell>
          <cell r="F896">
            <v>91</v>
          </cell>
          <cell r="G896">
            <v>0</v>
          </cell>
          <cell r="H896">
            <v>0</v>
          </cell>
          <cell r="I896">
            <v>0</v>
          </cell>
        </row>
        <row r="897">
          <cell r="A897" t="str">
            <v>LFARIPKG-00615-01</v>
          </cell>
          <cell r="B897">
            <v>0</v>
          </cell>
          <cell r="C897">
            <v>82</v>
          </cell>
          <cell r="D897">
            <v>0</v>
          </cell>
          <cell r="E897">
            <v>0</v>
          </cell>
          <cell r="F897">
            <v>91</v>
          </cell>
          <cell r="G897">
            <v>0</v>
          </cell>
          <cell r="H897">
            <v>0</v>
          </cell>
          <cell r="I897">
            <v>0</v>
          </cell>
        </row>
        <row r="898">
          <cell r="A898" t="str">
            <v>LFARIPKG-00622-01</v>
          </cell>
          <cell r="B898">
            <v>0</v>
          </cell>
          <cell r="C898">
            <v>388</v>
          </cell>
          <cell r="D898">
            <v>0</v>
          </cell>
          <cell r="E898">
            <v>160</v>
          </cell>
          <cell r="F898">
            <v>198</v>
          </cell>
          <cell r="G898">
            <v>15</v>
          </cell>
          <cell r="H898">
            <v>20</v>
          </cell>
          <cell r="I898">
            <v>30</v>
          </cell>
        </row>
        <row r="899">
          <cell r="A899" t="str">
            <v>LFARIPKG-00623-01</v>
          </cell>
          <cell r="B899">
            <v>0</v>
          </cell>
          <cell r="C899">
            <v>589</v>
          </cell>
          <cell r="D899">
            <v>0</v>
          </cell>
          <cell r="E899">
            <v>136</v>
          </cell>
          <cell r="F899">
            <v>396</v>
          </cell>
          <cell r="G899">
            <v>30</v>
          </cell>
          <cell r="H899">
            <v>40</v>
          </cell>
          <cell r="I899">
            <v>60</v>
          </cell>
        </row>
        <row r="900">
          <cell r="A900" t="str">
            <v>LFARIPKG-00624-01</v>
          </cell>
          <cell r="B900">
            <v>0</v>
          </cell>
          <cell r="C900">
            <v>757</v>
          </cell>
          <cell r="D900">
            <v>0</v>
          </cell>
          <cell r="E900">
            <v>0</v>
          </cell>
          <cell r="F900">
            <v>198</v>
          </cell>
          <cell r="G900">
            <v>15</v>
          </cell>
          <cell r="H900">
            <v>20</v>
          </cell>
          <cell r="I900">
            <v>30</v>
          </cell>
        </row>
        <row r="901">
          <cell r="A901" t="str">
            <v>LFARIPKG-00625-01</v>
          </cell>
          <cell r="B901">
            <v>0</v>
          </cell>
          <cell r="C901">
            <v>1869</v>
          </cell>
          <cell r="D901">
            <v>0</v>
          </cell>
          <cell r="E901">
            <v>0</v>
          </cell>
          <cell r="F901">
            <v>198</v>
          </cell>
          <cell r="G901">
            <v>15</v>
          </cell>
          <cell r="H901">
            <v>20</v>
          </cell>
          <cell r="I901">
            <v>30</v>
          </cell>
        </row>
        <row r="902">
          <cell r="A902" t="str">
            <v>LFARIPKG-00626-01</v>
          </cell>
          <cell r="B902">
            <v>0</v>
          </cell>
          <cell r="C902">
            <v>759</v>
          </cell>
          <cell r="D902">
            <v>0</v>
          </cell>
          <cell r="E902">
            <v>0</v>
          </cell>
          <cell r="F902">
            <v>1088</v>
          </cell>
          <cell r="G902">
            <v>2844</v>
          </cell>
          <cell r="H902">
            <v>3220</v>
          </cell>
          <cell r="I902">
            <v>2244</v>
          </cell>
        </row>
        <row r="903">
          <cell r="A903" t="str">
            <v>LFARIPKG-00628-01</v>
          </cell>
          <cell r="B903">
            <v>0</v>
          </cell>
          <cell r="C903">
            <v>0</v>
          </cell>
          <cell r="D903">
            <v>0</v>
          </cell>
          <cell r="E903">
            <v>1200</v>
          </cell>
          <cell r="F903">
            <v>362</v>
          </cell>
          <cell r="G903">
            <v>1422</v>
          </cell>
          <cell r="H903">
            <v>1610</v>
          </cell>
          <cell r="I903">
            <v>1122</v>
          </cell>
        </row>
        <row r="904">
          <cell r="A904" t="str">
            <v>LFARIPKG-00644-01</v>
          </cell>
          <cell r="B904">
            <v>0</v>
          </cell>
          <cell r="C904">
            <v>0</v>
          </cell>
          <cell r="D904">
            <v>0</v>
          </cell>
          <cell r="E904">
            <v>50</v>
          </cell>
          <cell r="F904">
            <v>18.1</v>
          </cell>
          <cell r="G904">
            <v>71.1</v>
          </cell>
          <cell r="H904">
            <v>80.5</v>
          </cell>
          <cell r="I904">
            <v>56.1</v>
          </cell>
        </row>
        <row r="905">
          <cell r="A905" t="str">
            <v>LFARIPKG-00651-01</v>
          </cell>
          <cell r="B905">
            <v>0</v>
          </cell>
          <cell r="C905">
            <v>2091.02673</v>
          </cell>
          <cell r="D905">
            <v>0</v>
          </cell>
          <cell r="E905">
            <v>0</v>
          </cell>
          <cell r="F905">
            <v>4340.95659</v>
          </cell>
          <cell r="G905">
            <v>2419.9758</v>
          </cell>
          <cell r="H905">
            <v>2319.9768</v>
          </cell>
          <cell r="I905">
            <v>1319.9868</v>
          </cell>
        </row>
        <row r="906">
          <cell r="A906" t="str">
            <v>LFARIPKG-00670-01</v>
          </cell>
          <cell r="B906">
            <v>0</v>
          </cell>
          <cell r="C906">
            <v>68.1651</v>
          </cell>
          <cell r="D906">
            <v>0</v>
          </cell>
          <cell r="E906">
            <v>0</v>
          </cell>
          <cell r="F906">
            <v>23.6714</v>
          </cell>
          <cell r="G906">
            <v>0</v>
          </cell>
          <cell r="H906">
            <v>0</v>
          </cell>
          <cell r="I906">
            <v>0</v>
          </cell>
        </row>
        <row r="907">
          <cell r="A907" t="str">
            <v>LFARIPKG-00671-01</v>
          </cell>
          <cell r="B907">
            <v>0</v>
          </cell>
          <cell r="C907">
            <v>296</v>
          </cell>
          <cell r="D907">
            <v>0</v>
          </cell>
          <cell r="E907">
            <v>0</v>
          </cell>
          <cell r="F907">
            <v>171.0378</v>
          </cell>
          <cell r="G907">
            <v>0</v>
          </cell>
          <cell r="H907">
            <v>0</v>
          </cell>
          <cell r="I907">
            <v>0</v>
          </cell>
        </row>
        <row r="908">
          <cell r="A908" t="str">
            <v>LFARIPKG-00675-01</v>
          </cell>
          <cell r="B908">
            <v>0</v>
          </cell>
          <cell r="C908">
            <v>175.1651</v>
          </cell>
          <cell r="D908">
            <v>0</v>
          </cell>
          <cell r="E908">
            <v>0</v>
          </cell>
          <cell r="F908">
            <v>23.6714</v>
          </cell>
          <cell r="G908">
            <v>0</v>
          </cell>
          <cell r="H908">
            <v>0</v>
          </cell>
          <cell r="I908">
            <v>0</v>
          </cell>
        </row>
        <row r="909">
          <cell r="A909" t="str">
            <v>LFARIPKG-00678-01</v>
          </cell>
          <cell r="B909">
            <v>0</v>
          </cell>
          <cell r="C909">
            <v>15</v>
          </cell>
          <cell r="D909">
            <v>0</v>
          </cell>
          <cell r="E909">
            <v>210</v>
          </cell>
          <cell r="F909">
            <v>268.3874</v>
          </cell>
          <cell r="G909">
            <v>407.0814</v>
          </cell>
          <cell r="H909">
            <v>548.1096</v>
          </cell>
          <cell r="I909">
            <v>446.0892</v>
          </cell>
        </row>
        <row r="910">
          <cell r="A910" t="str">
            <v>LFARIPKG-00685-01</v>
          </cell>
          <cell r="B910">
            <v>0</v>
          </cell>
          <cell r="C910">
            <v>2046</v>
          </cell>
          <cell r="D910">
            <v>0</v>
          </cell>
          <cell r="E910">
            <v>5000</v>
          </cell>
          <cell r="F910">
            <v>7244</v>
          </cell>
          <cell r="G910">
            <v>5280</v>
          </cell>
          <cell r="H910">
            <v>5256</v>
          </cell>
          <cell r="I910">
            <v>2640</v>
          </cell>
        </row>
        <row r="911">
          <cell r="A911" t="str">
            <v>LFARIPKG-00689-01</v>
          </cell>
          <cell r="B911">
            <v>0</v>
          </cell>
          <cell r="C911">
            <v>1624</v>
          </cell>
          <cell r="D911">
            <v>0</v>
          </cell>
          <cell r="E911">
            <v>2500</v>
          </cell>
          <cell r="F911">
            <v>713</v>
          </cell>
          <cell r="G911">
            <v>249</v>
          </cell>
          <cell r="H911">
            <v>138</v>
          </cell>
          <cell r="I911">
            <v>138</v>
          </cell>
        </row>
        <row r="912">
          <cell r="A912" t="str">
            <v>LFARIPKG-00709-01</v>
          </cell>
          <cell r="B912">
            <v>0</v>
          </cell>
          <cell r="C912">
            <v>111.4</v>
          </cell>
          <cell r="D912">
            <v>0</v>
          </cell>
          <cell r="E912">
            <v>547</v>
          </cell>
          <cell r="F912">
            <v>757.4</v>
          </cell>
          <cell r="G912">
            <v>427.918</v>
          </cell>
          <cell r="H912">
            <v>324.952</v>
          </cell>
          <cell r="I912">
            <v>370.844</v>
          </cell>
        </row>
        <row r="913">
          <cell r="A913" t="str">
            <v>LFARIPKG-00710-01</v>
          </cell>
          <cell r="B913">
            <v>0</v>
          </cell>
          <cell r="C913">
            <v>883.9</v>
          </cell>
          <cell r="D913">
            <v>0</v>
          </cell>
          <cell r="E913">
            <v>500</v>
          </cell>
          <cell r="F913">
            <v>1371.75</v>
          </cell>
          <cell r="G913">
            <v>427.918</v>
          </cell>
          <cell r="H913">
            <v>324.952</v>
          </cell>
          <cell r="I913">
            <v>370.844</v>
          </cell>
        </row>
        <row r="914">
          <cell r="A914" t="str">
            <v>LFARIPKG-00711-01</v>
          </cell>
          <cell r="B914">
            <v>0</v>
          </cell>
          <cell r="C914">
            <v>81</v>
          </cell>
          <cell r="D914">
            <v>0</v>
          </cell>
          <cell r="E914">
            <v>0</v>
          </cell>
          <cell r="F914">
            <v>1</v>
          </cell>
          <cell r="G914">
            <v>0</v>
          </cell>
          <cell r="H914">
            <v>0</v>
          </cell>
          <cell r="I914">
            <v>0</v>
          </cell>
        </row>
        <row r="915">
          <cell r="A915" t="str">
            <v>LFARIPKG-00711-02</v>
          </cell>
          <cell r="B915">
            <v>0</v>
          </cell>
          <cell r="C915">
            <v>3596</v>
          </cell>
          <cell r="D915">
            <v>0</v>
          </cell>
          <cell r="E915">
            <v>7000</v>
          </cell>
          <cell r="F915">
            <v>16608</v>
          </cell>
          <cell r="G915">
            <v>7488</v>
          </cell>
          <cell r="H915">
            <v>6616</v>
          </cell>
          <cell r="I915">
            <v>7260</v>
          </cell>
        </row>
        <row r="916">
          <cell r="A916" t="str">
            <v>LFARIPKG-00726-02</v>
          </cell>
          <cell r="B916">
            <v>0</v>
          </cell>
          <cell r="C916">
            <v>494</v>
          </cell>
          <cell r="D916">
            <v>0</v>
          </cell>
          <cell r="E916">
            <v>4000</v>
          </cell>
          <cell r="F916">
            <v>24</v>
          </cell>
          <cell r="G916">
            <v>0</v>
          </cell>
          <cell r="H916">
            <v>0</v>
          </cell>
          <cell r="I916">
            <v>0</v>
          </cell>
        </row>
        <row r="917">
          <cell r="A917" t="str">
            <v>LFARIPKG-00729-01</v>
          </cell>
          <cell r="B917">
            <v>0</v>
          </cell>
          <cell r="C917">
            <v>1383</v>
          </cell>
          <cell r="D917">
            <v>0</v>
          </cell>
          <cell r="E917">
            <v>189</v>
          </cell>
          <cell r="F917">
            <v>747</v>
          </cell>
          <cell r="G917">
            <v>249</v>
          </cell>
          <cell r="H917">
            <v>138</v>
          </cell>
          <cell r="I917">
            <v>138</v>
          </cell>
        </row>
        <row r="918">
          <cell r="A918" t="str">
            <v>LFARIPKG-00730-01</v>
          </cell>
          <cell r="B918">
            <v>0</v>
          </cell>
          <cell r="C918">
            <v>969</v>
          </cell>
          <cell r="D918">
            <v>0</v>
          </cell>
          <cell r="E918">
            <v>250</v>
          </cell>
          <cell r="F918">
            <v>1269</v>
          </cell>
          <cell r="G918">
            <v>552</v>
          </cell>
          <cell r="H918">
            <v>430</v>
          </cell>
          <cell r="I918">
            <v>306</v>
          </cell>
        </row>
        <row r="919">
          <cell r="A919" t="str">
            <v>LFARIPKG-00731-01</v>
          </cell>
          <cell r="B919">
            <v>0</v>
          </cell>
          <cell r="C919">
            <v>1032.9906</v>
          </cell>
          <cell r="D919">
            <v>0</v>
          </cell>
          <cell r="E919">
            <v>0</v>
          </cell>
          <cell r="F919">
            <v>142.0284</v>
          </cell>
          <cell r="G919">
            <v>0</v>
          </cell>
          <cell r="H919">
            <v>0</v>
          </cell>
          <cell r="I919">
            <v>0</v>
          </cell>
        </row>
        <row r="920">
          <cell r="A920" t="str">
            <v>LFARIPKG-00749-01</v>
          </cell>
          <cell r="B920">
            <v>0</v>
          </cell>
          <cell r="C920">
            <v>1747</v>
          </cell>
          <cell r="D920">
            <v>0</v>
          </cell>
          <cell r="E920">
            <v>0</v>
          </cell>
          <cell r="F920">
            <v>0</v>
          </cell>
          <cell r="G920">
            <v>0</v>
          </cell>
          <cell r="H920">
            <v>0</v>
          </cell>
          <cell r="I920">
            <v>0</v>
          </cell>
        </row>
        <row r="921">
          <cell r="A921" t="str">
            <v>LFARIPKG-00750-01</v>
          </cell>
          <cell r="B921">
            <v>0</v>
          </cell>
          <cell r="C921">
            <v>1705</v>
          </cell>
          <cell r="D921">
            <v>0</v>
          </cell>
          <cell r="E921">
            <v>0</v>
          </cell>
          <cell r="F921">
            <v>0</v>
          </cell>
          <cell r="G921">
            <v>0</v>
          </cell>
          <cell r="H921">
            <v>0</v>
          </cell>
          <cell r="I921">
            <v>0</v>
          </cell>
        </row>
        <row r="922">
          <cell r="A922" t="str">
            <v>LFARIPKG-00751-01</v>
          </cell>
          <cell r="B922">
            <v>0</v>
          </cell>
          <cell r="C922">
            <v>1733</v>
          </cell>
          <cell r="D922">
            <v>0</v>
          </cell>
          <cell r="E922">
            <v>0</v>
          </cell>
          <cell r="F922">
            <v>0</v>
          </cell>
          <cell r="G922">
            <v>0</v>
          </cell>
          <cell r="H922">
            <v>0</v>
          </cell>
          <cell r="I922">
            <v>0</v>
          </cell>
        </row>
        <row r="923">
          <cell r="A923" t="str">
            <v>LFARIPKG-00752-02</v>
          </cell>
          <cell r="B923">
            <v>0</v>
          </cell>
          <cell r="C923">
            <v>1723</v>
          </cell>
          <cell r="D923">
            <v>0</v>
          </cell>
          <cell r="E923">
            <v>0</v>
          </cell>
          <cell r="F923">
            <v>0</v>
          </cell>
          <cell r="G923">
            <v>0</v>
          </cell>
          <cell r="H923">
            <v>0</v>
          </cell>
          <cell r="I923">
            <v>0</v>
          </cell>
        </row>
        <row r="924">
          <cell r="A924" t="str">
            <v>LFARIPKG-00753-02</v>
          </cell>
          <cell r="B924">
            <v>0</v>
          </cell>
          <cell r="C924">
            <v>2732</v>
          </cell>
          <cell r="D924">
            <v>0</v>
          </cell>
          <cell r="E924">
            <v>0</v>
          </cell>
          <cell r="F924">
            <v>0</v>
          </cell>
          <cell r="G924">
            <v>0</v>
          </cell>
          <cell r="H924">
            <v>0</v>
          </cell>
          <cell r="I924">
            <v>0</v>
          </cell>
        </row>
        <row r="925">
          <cell r="A925" t="str">
            <v>LFARIPKG-00754-01</v>
          </cell>
          <cell r="B925">
            <v>0</v>
          </cell>
          <cell r="C925">
            <v>1772</v>
          </cell>
          <cell r="D925">
            <v>0</v>
          </cell>
          <cell r="E925">
            <v>0</v>
          </cell>
          <cell r="F925">
            <v>0</v>
          </cell>
          <cell r="G925">
            <v>0</v>
          </cell>
          <cell r="H925">
            <v>0</v>
          </cell>
          <cell r="I925">
            <v>0</v>
          </cell>
        </row>
        <row r="926">
          <cell r="A926" t="str">
            <v>LFARIPKG-00755-01</v>
          </cell>
          <cell r="B926">
            <v>0</v>
          </cell>
          <cell r="C926">
            <v>3548</v>
          </cell>
          <cell r="D926">
            <v>0</v>
          </cell>
          <cell r="E926">
            <v>0</v>
          </cell>
          <cell r="F926">
            <v>0</v>
          </cell>
          <cell r="G926">
            <v>0</v>
          </cell>
          <cell r="H926">
            <v>0</v>
          </cell>
          <cell r="I926">
            <v>0</v>
          </cell>
        </row>
        <row r="927">
          <cell r="A927" t="str">
            <v>LFARIPKG-00756-03</v>
          </cell>
          <cell r="B927">
            <v>0</v>
          </cell>
          <cell r="C927">
            <v>239</v>
          </cell>
          <cell r="D927">
            <v>0</v>
          </cell>
          <cell r="E927">
            <v>0</v>
          </cell>
          <cell r="F927">
            <v>0</v>
          </cell>
          <cell r="G927">
            <v>0</v>
          </cell>
          <cell r="H927">
            <v>0</v>
          </cell>
          <cell r="I927">
            <v>0</v>
          </cell>
        </row>
        <row r="928">
          <cell r="A928" t="str">
            <v>LFARIPKG-00764-01</v>
          </cell>
          <cell r="B928">
            <v>0</v>
          </cell>
          <cell r="C928">
            <v>55</v>
          </cell>
          <cell r="D928">
            <v>0</v>
          </cell>
          <cell r="E928">
            <v>200</v>
          </cell>
          <cell r="F928">
            <v>223</v>
          </cell>
          <cell r="G928">
            <v>110</v>
          </cell>
          <cell r="H928">
            <v>80</v>
          </cell>
          <cell r="I928">
            <v>120</v>
          </cell>
        </row>
        <row r="929">
          <cell r="A929" t="str">
            <v>LFARIPKG-00765-01</v>
          </cell>
          <cell r="B929">
            <v>0</v>
          </cell>
          <cell r="C929">
            <v>241</v>
          </cell>
          <cell r="D929">
            <v>0</v>
          </cell>
          <cell r="E929">
            <v>0</v>
          </cell>
          <cell r="F929">
            <v>246</v>
          </cell>
          <cell r="G929">
            <v>110</v>
          </cell>
          <cell r="H929">
            <v>80</v>
          </cell>
          <cell r="I929">
            <v>120</v>
          </cell>
        </row>
        <row r="930">
          <cell r="A930" t="str">
            <v>LFARIPKG-00766-01</v>
          </cell>
          <cell r="B930">
            <v>0</v>
          </cell>
          <cell r="C930">
            <v>151</v>
          </cell>
          <cell r="D930">
            <v>0</v>
          </cell>
          <cell r="E930">
            <v>2</v>
          </cell>
          <cell r="F930">
            <v>251</v>
          </cell>
          <cell r="G930">
            <v>110</v>
          </cell>
          <cell r="H930">
            <v>80</v>
          </cell>
          <cell r="I930">
            <v>120</v>
          </cell>
        </row>
        <row r="931">
          <cell r="A931" t="str">
            <v>LFARIPKG-00767-01</v>
          </cell>
          <cell r="B931">
            <v>0</v>
          </cell>
          <cell r="C931">
            <v>756.02595</v>
          </cell>
          <cell r="D931">
            <v>92</v>
          </cell>
          <cell r="E931">
            <v>3000</v>
          </cell>
          <cell r="F931">
            <v>4068.95581</v>
          </cell>
          <cell r="G931">
            <v>2419.9758</v>
          </cell>
          <cell r="H931">
            <v>2319.9768</v>
          </cell>
          <cell r="I931">
            <v>1319.9868</v>
          </cell>
        </row>
        <row r="932">
          <cell r="A932" t="str">
            <v>LFARIPKG-00770-01</v>
          </cell>
          <cell r="B932">
            <v>0</v>
          </cell>
          <cell r="C932">
            <v>214</v>
          </cell>
          <cell r="D932">
            <v>0</v>
          </cell>
          <cell r="E932">
            <v>500</v>
          </cell>
          <cell r="F932">
            <v>619</v>
          </cell>
          <cell r="G932">
            <v>303</v>
          </cell>
          <cell r="H932">
            <v>292</v>
          </cell>
          <cell r="I932">
            <v>168</v>
          </cell>
        </row>
        <row r="933">
          <cell r="A933" t="str">
            <v>LFARIPKG-00771-01</v>
          </cell>
          <cell r="B933">
            <v>0</v>
          </cell>
          <cell r="C933">
            <v>303</v>
          </cell>
          <cell r="D933">
            <v>0</v>
          </cell>
          <cell r="E933">
            <v>500</v>
          </cell>
          <cell r="F933">
            <v>611</v>
          </cell>
          <cell r="G933">
            <v>303</v>
          </cell>
          <cell r="H933">
            <v>292</v>
          </cell>
          <cell r="I933">
            <v>168</v>
          </cell>
        </row>
        <row r="934">
          <cell r="A934" t="str">
            <v>LFARIPKG-00772-01</v>
          </cell>
          <cell r="B934">
            <v>0</v>
          </cell>
          <cell r="C934">
            <v>217</v>
          </cell>
          <cell r="D934">
            <v>0</v>
          </cell>
          <cell r="E934">
            <v>230</v>
          </cell>
          <cell r="F934">
            <v>619</v>
          </cell>
          <cell r="G934">
            <v>303</v>
          </cell>
          <cell r="H934">
            <v>292</v>
          </cell>
          <cell r="I934">
            <v>168</v>
          </cell>
        </row>
        <row r="935">
          <cell r="A935" t="str">
            <v>LFARIPKG-00774-01</v>
          </cell>
          <cell r="B935">
            <v>0</v>
          </cell>
          <cell r="C935">
            <v>1725</v>
          </cell>
          <cell r="D935">
            <v>0</v>
          </cell>
          <cell r="E935">
            <v>0</v>
          </cell>
          <cell r="F935">
            <v>0</v>
          </cell>
          <cell r="G935">
            <v>0</v>
          </cell>
          <cell r="H935">
            <v>0</v>
          </cell>
          <cell r="I935">
            <v>0</v>
          </cell>
        </row>
        <row r="936">
          <cell r="A936" t="str">
            <v>LFARIPKG-00776-01</v>
          </cell>
          <cell r="B936">
            <v>0</v>
          </cell>
          <cell r="C936">
            <v>169</v>
          </cell>
          <cell r="D936">
            <v>0</v>
          </cell>
          <cell r="E936">
            <v>67</v>
          </cell>
          <cell r="F936">
            <v>226</v>
          </cell>
          <cell r="G936">
            <v>110</v>
          </cell>
          <cell r="H936">
            <v>80</v>
          </cell>
          <cell r="I936">
            <v>120</v>
          </cell>
        </row>
        <row r="937">
          <cell r="A937" t="str">
            <v>LFARIPKG-00777-01</v>
          </cell>
          <cell r="B937">
            <v>0</v>
          </cell>
          <cell r="C937">
            <v>353.00594</v>
          </cell>
          <cell r="D937">
            <v>0</v>
          </cell>
          <cell r="E937">
            <v>730</v>
          </cell>
          <cell r="F937">
            <v>964.65702</v>
          </cell>
          <cell r="G937">
            <v>537.7724</v>
          </cell>
          <cell r="H937">
            <v>515.5504</v>
          </cell>
          <cell r="I937">
            <v>293.3304</v>
          </cell>
        </row>
        <row r="938">
          <cell r="A938" t="str">
            <v>LFARIPKG-00778-01</v>
          </cell>
          <cell r="B938">
            <v>0</v>
          </cell>
          <cell r="C938">
            <v>138.00297</v>
          </cell>
          <cell r="D938">
            <v>0</v>
          </cell>
          <cell r="E938">
            <v>900</v>
          </cell>
          <cell r="F938">
            <v>482.32851</v>
          </cell>
          <cell r="G938">
            <v>268.8862</v>
          </cell>
          <cell r="H938">
            <v>257.7752</v>
          </cell>
          <cell r="I938">
            <v>146.6652</v>
          </cell>
        </row>
        <row r="939">
          <cell r="A939" t="str">
            <v>LFARIPKG-00781-01</v>
          </cell>
          <cell r="B939">
            <v>0</v>
          </cell>
          <cell r="C939">
            <v>379</v>
          </cell>
          <cell r="D939">
            <v>0</v>
          </cell>
          <cell r="E939">
            <v>350</v>
          </cell>
          <cell r="F939">
            <v>574</v>
          </cell>
          <cell r="G939">
            <v>303</v>
          </cell>
          <cell r="H939">
            <v>292</v>
          </cell>
          <cell r="I939">
            <v>168</v>
          </cell>
        </row>
        <row r="940">
          <cell r="A940" t="str">
            <v>LFARIPKG-00785-01</v>
          </cell>
          <cell r="B940">
            <v>0</v>
          </cell>
          <cell r="C940">
            <v>326</v>
          </cell>
          <cell r="D940">
            <v>0</v>
          </cell>
          <cell r="E940">
            <v>1186</v>
          </cell>
          <cell r="F940">
            <v>1250</v>
          </cell>
          <cell r="G940">
            <v>1034</v>
          </cell>
          <cell r="H940">
            <v>943</v>
          </cell>
          <cell r="I940">
            <v>991</v>
          </cell>
        </row>
        <row r="941">
          <cell r="A941" t="str">
            <v>LFARIPKG-00785-01-Q</v>
          </cell>
          <cell r="B941">
            <v>0</v>
          </cell>
          <cell r="C941">
            <v>0</v>
          </cell>
          <cell r="D941">
            <v>0</v>
          </cell>
          <cell r="E941">
            <v>0</v>
          </cell>
          <cell r="F941">
            <v>49</v>
          </cell>
          <cell r="G941">
            <v>0</v>
          </cell>
          <cell r="H941">
            <v>0</v>
          </cell>
          <cell r="I941">
            <v>0</v>
          </cell>
        </row>
        <row r="942">
          <cell r="A942" t="str">
            <v>LFARIPKG-00788-01</v>
          </cell>
          <cell r="B942">
            <v>0</v>
          </cell>
          <cell r="C942">
            <v>0</v>
          </cell>
          <cell r="D942">
            <v>0</v>
          </cell>
          <cell r="E942">
            <v>3000</v>
          </cell>
          <cell r="F942">
            <v>0</v>
          </cell>
          <cell r="G942">
            <v>0</v>
          </cell>
          <cell r="H942">
            <v>0</v>
          </cell>
          <cell r="I942">
            <v>662</v>
          </cell>
        </row>
        <row r="943">
          <cell r="A943" t="str">
            <v>LFARIPKG-00789-02</v>
          </cell>
          <cell r="B943">
            <v>0</v>
          </cell>
          <cell r="C943">
            <v>400</v>
          </cell>
          <cell r="D943">
            <v>0</v>
          </cell>
          <cell r="E943">
            <v>600</v>
          </cell>
          <cell r="F943">
            <v>1811</v>
          </cell>
          <cell r="G943">
            <v>1320</v>
          </cell>
          <cell r="H943">
            <v>1314</v>
          </cell>
          <cell r="I943">
            <v>660</v>
          </cell>
        </row>
        <row r="944">
          <cell r="A944" t="str">
            <v>LFARIPKG-00789-03</v>
          </cell>
          <cell r="B944">
            <v>0</v>
          </cell>
          <cell r="C944">
            <v>0</v>
          </cell>
          <cell r="D944">
            <v>0</v>
          </cell>
          <cell r="E944">
            <v>500</v>
          </cell>
          <cell r="F944">
            <v>30</v>
          </cell>
          <cell r="G944">
            <v>0</v>
          </cell>
          <cell r="H944">
            <v>0</v>
          </cell>
          <cell r="I944">
            <v>662</v>
          </cell>
        </row>
        <row r="945">
          <cell r="A945" t="str">
            <v>LFARIPKG-00792-01</v>
          </cell>
          <cell r="B945">
            <v>0</v>
          </cell>
          <cell r="C945">
            <v>0</v>
          </cell>
          <cell r="D945">
            <v>0</v>
          </cell>
          <cell r="E945">
            <v>700</v>
          </cell>
          <cell r="F945">
            <v>0</v>
          </cell>
          <cell r="G945">
            <v>3004</v>
          </cell>
          <cell r="H945">
            <v>1531</v>
          </cell>
          <cell r="I945">
            <v>1907</v>
          </cell>
        </row>
        <row r="946">
          <cell r="A946" t="str">
            <v>LFARIPKG-00793-01</v>
          </cell>
          <cell r="B946">
            <v>0</v>
          </cell>
          <cell r="C946">
            <v>200</v>
          </cell>
          <cell r="D946">
            <v>0</v>
          </cell>
          <cell r="E946">
            <v>3000</v>
          </cell>
          <cell r="F946">
            <v>0</v>
          </cell>
          <cell r="G946">
            <v>0</v>
          </cell>
          <cell r="H946">
            <v>0</v>
          </cell>
          <cell r="I946">
            <v>0</v>
          </cell>
        </row>
        <row r="947">
          <cell r="A947" t="str">
            <v>LFARIPKG-00793-02</v>
          </cell>
          <cell r="B947">
            <v>0</v>
          </cell>
          <cell r="C947">
            <v>0</v>
          </cell>
          <cell r="D947">
            <v>0</v>
          </cell>
          <cell r="E947">
            <v>1000</v>
          </cell>
          <cell r="F947">
            <v>0</v>
          </cell>
          <cell r="G947">
            <v>3004</v>
          </cell>
          <cell r="H947">
            <v>1531</v>
          </cell>
          <cell r="I947">
            <v>1907</v>
          </cell>
        </row>
        <row r="948">
          <cell r="A948" t="str">
            <v>LFARIPKG-00794-01</v>
          </cell>
          <cell r="B948">
            <v>0</v>
          </cell>
          <cell r="C948">
            <v>457</v>
          </cell>
          <cell r="D948">
            <v>0</v>
          </cell>
          <cell r="E948">
            <v>1043</v>
          </cell>
          <cell r="F948">
            <v>1273.2546</v>
          </cell>
          <cell r="G948">
            <v>2082.4164</v>
          </cell>
          <cell r="H948">
            <v>3066.6132</v>
          </cell>
          <cell r="I948">
            <v>2442.4884</v>
          </cell>
        </row>
        <row r="949">
          <cell r="A949" t="str">
            <v>LFARIPKG-00797-01</v>
          </cell>
          <cell r="B949">
            <v>0</v>
          </cell>
          <cell r="C949">
            <v>298.25</v>
          </cell>
          <cell r="D949">
            <v>0</v>
          </cell>
          <cell r="E949">
            <v>0</v>
          </cell>
          <cell r="F949">
            <v>73</v>
          </cell>
          <cell r="G949">
            <v>98</v>
          </cell>
          <cell r="H949">
            <v>100.75</v>
          </cell>
          <cell r="I949">
            <v>101.25</v>
          </cell>
        </row>
        <row r="950">
          <cell r="A950" t="str">
            <v>LFARIPKG-00797-01CS-Q</v>
          </cell>
          <cell r="B950">
            <v>0</v>
          </cell>
          <cell r="C950">
            <v>0</v>
          </cell>
          <cell r="D950">
            <v>0</v>
          </cell>
          <cell r="E950">
            <v>0</v>
          </cell>
          <cell r="F950">
            <v>0.25</v>
          </cell>
          <cell r="G950">
            <v>0</v>
          </cell>
          <cell r="H950">
            <v>0</v>
          </cell>
          <cell r="I950">
            <v>0</v>
          </cell>
        </row>
        <row r="951">
          <cell r="A951" t="str">
            <v>LFARIPKG-00798-01-Q</v>
          </cell>
          <cell r="B951">
            <v>0</v>
          </cell>
          <cell r="C951">
            <v>160</v>
          </cell>
          <cell r="D951">
            <v>0</v>
          </cell>
          <cell r="E951">
            <v>0</v>
          </cell>
          <cell r="F951">
            <v>0</v>
          </cell>
          <cell r="G951">
            <v>0</v>
          </cell>
          <cell r="H951">
            <v>0</v>
          </cell>
          <cell r="I951">
            <v>0</v>
          </cell>
        </row>
        <row r="952">
          <cell r="A952" t="str">
            <v>LFARIPKG-00799-01-Q</v>
          </cell>
          <cell r="B952">
            <v>0</v>
          </cell>
          <cell r="C952">
            <v>80</v>
          </cell>
          <cell r="D952">
            <v>0</v>
          </cell>
          <cell r="E952">
            <v>0</v>
          </cell>
          <cell r="F952">
            <v>0</v>
          </cell>
          <cell r="G952">
            <v>0</v>
          </cell>
          <cell r="H952">
            <v>0</v>
          </cell>
          <cell r="I952">
            <v>0</v>
          </cell>
        </row>
        <row r="953">
          <cell r="A953" t="str">
            <v>LFARIPKG-00800-01</v>
          </cell>
          <cell r="B953">
            <v>0</v>
          </cell>
          <cell r="C953">
            <v>430</v>
          </cell>
          <cell r="D953">
            <v>0</v>
          </cell>
          <cell r="E953">
            <v>2570</v>
          </cell>
          <cell r="F953">
            <v>1273.2546</v>
          </cell>
          <cell r="G953">
            <v>2082.4164</v>
          </cell>
          <cell r="H953">
            <v>3066.6132</v>
          </cell>
          <cell r="I953">
            <v>2442.4884</v>
          </cell>
        </row>
        <row r="954">
          <cell r="A954" t="str">
            <v>LFARIPKG-00837-01</v>
          </cell>
          <cell r="B954">
            <v>0</v>
          </cell>
          <cell r="C954">
            <v>357.25</v>
          </cell>
          <cell r="D954">
            <v>0</v>
          </cell>
          <cell r="E954">
            <v>135</v>
          </cell>
          <cell r="F954">
            <v>312.5</v>
          </cell>
          <cell r="G954">
            <v>258.5</v>
          </cell>
          <cell r="H954">
            <v>235.75</v>
          </cell>
          <cell r="I954">
            <v>247.75</v>
          </cell>
        </row>
        <row r="955">
          <cell r="A955" t="str">
            <v>LFARIPKG-00837-01-Q</v>
          </cell>
          <cell r="B955">
            <v>0</v>
          </cell>
          <cell r="C955">
            <v>0</v>
          </cell>
          <cell r="D955">
            <v>0</v>
          </cell>
          <cell r="E955">
            <v>0</v>
          </cell>
          <cell r="F955">
            <v>12.5</v>
          </cell>
          <cell r="G955">
            <v>0</v>
          </cell>
          <cell r="H955">
            <v>0</v>
          </cell>
          <cell r="I955">
            <v>0</v>
          </cell>
        </row>
        <row r="956">
          <cell r="A956" t="str">
            <v>LFARIPKG-00838-01</v>
          </cell>
          <cell r="B956">
            <v>0</v>
          </cell>
          <cell r="C956">
            <v>432</v>
          </cell>
          <cell r="D956">
            <v>0</v>
          </cell>
          <cell r="E956">
            <v>1000</v>
          </cell>
          <cell r="F956">
            <v>1223</v>
          </cell>
          <cell r="G956">
            <v>1034</v>
          </cell>
          <cell r="H956">
            <v>943</v>
          </cell>
          <cell r="I956">
            <v>991</v>
          </cell>
        </row>
        <row r="957">
          <cell r="A957" t="str">
            <v>LFARIPKG-00838-01-Q</v>
          </cell>
          <cell r="B957">
            <v>0</v>
          </cell>
          <cell r="C957">
            <v>0</v>
          </cell>
          <cell r="D957">
            <v>0</v>
          </cell>
          <cell r="E957">
            <v>0</v>
          </cell>
          <cell r="F957">
            <v>45</v>
          </cell>
          <cell r="G957">
            <v>0</v>
          </cell>
          <cell r="H957">
            <v>0</v>
          </cell>
          <cell r="I957">
            <v>0</v>
          </cell>
        </row>
        <row r="958">
          <cell r="A958" t="str">
            <v>LFARIPKG-00840-01-Q</v>
          </cell>
          <cell r="B958">
            <v>0</v>
          </cell>
          <cell r="C958">
            <v>0</v>
          </cell>
          <cell r="D958">
            <v>0</v>
          </cell>
          <cell r="E958">
            <v>0</v>
          </cell>
          <cell r="F958">
            <v>181</v>
          </cell>
          <cell r="G958">
            <v>711</v>
          </cell>
          <cell r="H958">
            <v>805</v>
          </cell>
          <cell r="I958">
            <v>561</v>
          </cell>
        </row>
        <row r="959">
          <cell r="A959" t="str">
            <v>LFARIPKG-00841-01-Q</v>
          </cell>
          <cell r="B959">
            <v>0</v>
          </cell>
          <cell r="C959">
            <v>0</v>
          </cell>
          <cell r="D959">
            <v>0</v>
          </cell>
          <cell r="E959">
            <v>0</v>
          </cell>
          <cell r="F959">
            <v>181</v>
          </cell>
          <cell r="G959">
            <v>711</v>
          </cell>
          <cell r="H959">
            <v>805</v>
          </cell>
          <cell r="I959">
            <v>561</v>
          </cell>
        </row>
        <row r="960">
          <cell r="A960" t="str">
            <v>LFARIPKG-00842-01</v>
          </cell>
          <cell r="B960">
            <v>0</v>
          </cell>
          <cell r="C960">
            <v>0</v>
          </cell>
          <cell r="D960">
            <v>0</v>
          </cell>
          <cell r="E960">
            <v>500</v>
          </cell>
          <cell r="F960">
            <v>219</v>
          </cell>
          <cell r="G960">
            <v>713</v>
          </cell>
          <cell r="H960">
            <v>469</v>
          </cell>
          <cell r="I960">
            <v>495</v>
          </cell>
        </row>
        <row r="961">
          <cell r="A961" t="str">
            <v>LFARIPKG-00846-01</v>
          </cell>
          <cell r="B961">
            <v>0</v>
          </cell>
          <cell r="C961">
            <v>100</v>
          </cell>
          <cell r="D961">
            <v>0</v>
          </cell>
          <cell r="E961">
            <v>2900</v>
          </cell>
          <cell r="F961">
            <v>3622</v>
          </cell>
          <cell r="G961">
            <v>2640</v>
          </cell>
          <cell r="H961">
            <v>2628</v>
          </cell>
          <cell r="I961">
            <v>2644</v>
          </cell>
        </row>
        <row r="962">
          <cell r="A962" t="str">
            <v>LFARIPKG-00849-01</v>
          </cell>
          <cell r="B962">
            <v>0</v>
          </cell>
          <cell r="C962">
            <v>150</v>
          </cell>
          <cell r="D962">
            <v>0</v>
          </cell>
          <cell r="E962">
            <v>100</v>
          </cell>
          <cell r="F962">
            <v>0</v>
          </cell>
          <cell r="G962">
            <v>0</v>
          </cell>
          <cell r="H962">
            <v>0</v>
          </cell>
          <cell r="I962">
            <v>0</v>
          </cell>
        </row>
        <row r="963">
          <cell r="A963" t="str">
            <v>LFARIPKG-00849-02</v>
          </cell>
          <cell r="B963">
            <v>0</v>
          </cell>
          <cell r="C963">
            <v>0</v>
          </cell>
          <cell r="D963">
            <v>0</v>
          </cell>
          <cell r="E963">
            <v>1000</v>
          </cell>
          <cell r="F963">
            <v>0</v>
          </cell>
          <cell r="G963">
            <v>3004</v>
          </cell>
          <cell r="H963">
            <v>1531</v>
          </cell>
          <cell r="I963">
            <v>1907</v>
          </cell>
        </row>
        <row r="964">
          <cell r="A964" t="str">
            <v>LFARIPKG-00879-01</v>
          </cell>
          <cell r="B964">
            <v>0</v>
          </cell>
          <cell r="C964">
            <v>53</v>
          </cell>
          <cell r="D964">
            <v>0</v>
          </cell>
          <cell r="E964">
            <v>170</v>
          </cell>
          <cell r="F964">
            <v>212.2091</v>
          </cell>
          <cell r="G964">
            <v>347.0694</v>
          </cell>
          <cell r="H964">
            <v>511.1022</v>
          </cell>
          <cell r="I964">
            <v>407.0814</v>
          </cell>
        </row>
        <row r="965">
          <cell r="A965" t="str">
            <v>LFARIPKG-00880-01</v>
          </cell>
          <cell r="B965">
            <v>0</v>
          </cell>
          <cell r="C965">
            <v>53</v>
          </cell>
          <cell r="D965">
            <v>0</v>
          </cell>
          <cell r="E965">
            <v>200</v>
          </cell>
          <cell r="F965">
            <v>270.3874</v>
          </cell>
          <cell r="G965">
            <v>407.0814</v>
          </cell>
          <cell r="H965">
            <v>548.1096</v>
          </cell>
          <cell r="I965">
            <v>446.0892</v>
          </cell>
        </row>
        <row r="966">
          <cell r="A966" t="str">
            <v>LFARIPKG-00881-01</v>
          </cell>
          <cell r="B966">
            <v>0</v>
          </cell>
          <cell r="C966">
            <v>473</v>
          </cell>
          <cell r="D966">
            <v>0</v>
          </cell>
          <cell r="E966">
            <v>500</v>
          </cell>
          <cell r="F966">
            <v>1081.5496</v>
          </cell>
          <cell r="G966">
            <v>1628.3256</v>
          </cell>
          <cell r="H966">
            <v>2192.4384</v>
          </cell>
          <cell r="I966">
            <v>1784.3568</v>
          </cell>
        </row>
        <row r="967">
          <cell r="A967" t="str">
            <v>LFARIPKG-00888-01</v>
          </cell>
          <cell r="B967">
            <v>0</v>
          </cell>
          <cell r="C967">
            <v>92.25</v>
          </cell>
          <cell r="D967">
            <v>0</v>
          </cell>
          <cell r="E967">
            <v>0</v>
          </cell>
          <cell r="F967">
            <v>73</v>
          </cell>
          <cell r="G967">
            <v>98</v>
          </cell>
          <cell r="H967">
            <v>100.75</v>
          </cell>
          <cell r="I967">
            <v>101.25</v>
          </cell>
        </row>
        <row r="968">
          <cell r="A968" t="str">
            <v>LFARIPKG-00888-01CS-Q</v>
          </cell>
          <cell r="B968">
            <v>0</v>
          </cell>
          <cell r="C968">
            <v>0</v>
          </cell>
          <cell r="D968">
            <v>0</v>
          </cell>
          <cell r="E968">
            <v>0</v>
          </cell>
          <cell r="F968">
            <v>0.25</v>
          </cell>
          <cell r="G968">
            <v>0</v>
          </cell>
          <cell r="H968">
            <v>0</v>
          </cell>
          <cell r="I968">
            <v>0</v>
          </cell>
        </row>
        <row r="969">
          <cell r="A969" t="str">
            <v>LFARIPKG-00888-01-Q</v>
          </cell>
          <cell r="B969">
            <v>0</v>
          </cell>
          <cell r="C969">
            <v>0</v>
          </cell>
          <cell r="D969">
            <v>0</v>
          </cell>
          <cell r="E969">
            <v>0</v>
          </cell>
          <cell r="F969">
            <v>21</v>
          </cell>
          <cell r="G969">
            <v>0</v>
          </cell>
          <cell r="H969">
            <v>0</v>
          </cell>
          <cell r="I969">
            <v>0</v>
          </cell>
        </row>
        <row r="970">
          <cell r="A970" t="str">
            <v>LFARIPKG-00889-01</v>
          </cell>
          <cell r="B970">
            <v>0</v>
          </cell>
          <cell r="C970">
            <v>469</v>
          </cell>
          <cell r="D970">
            <v>0</v>
          </cell>
          <cell r="E970">
            <v>0</v>
          </cell>
          <cell r="F970">
            <v>292</v>
          </cell>
          <cell r="G970">
            <v>392</v>
          </cell>
          <cell r="H970">
            <v>403</v>
          </cell>
          <cell r="I970">
            <v>405</v>
          </cell>
        </row>
        <row r="971">
          <cell r="A971" t="str">
            <v>LFARIPKG-00889-01CS-Q</v>
          </cell>
          <cell r="B971">
            <v>0</v>
          </cell>
          <cell r="C971">
            <v>0</v>
          </cell>
          <cell r="D971">
            <v>0</v>
          </cell>
          <cell r="E971">
            <v>0</v>
          </cell>
          <cell r="F971">
            <v>1</v>
          </cell>
          <cell r="G971">
            <v>0</v>
          </cell>
          <cell r="H971">
            <v>0</v>
          </cell>
          <cell r="I971">
            <v>0</v>
          </cell>
        </row>
        <row r="972">
          <cell r="A972" t="str">
            <v>LFARIPKG-00889-01-Q</v>
          </cell>
          <cell r="B972">
            <v>0</v>
          </cell>
          <cell r="C972">
            <v>0</v>
          </cell>
          <cell r="D972">
            <v>0</v>
          </cell>
          <cell r="E972">
            <v>0</v>
          </cell>
          <cell r="F972">
            <v>84</v>
          </cell>
          <cell r="G972">
            <v>0</v>
          </cell>
          <cell r="H972">
            <v>0</v>
          </cell>
          <cell r="I972">
            <v>0</v>
          </cell>
        </row>
        <row r="973">
          <cell r="A973" t="str">
            <v>LFARIPKG-00972-01-Q</v>
          </cell>
          <cell r="B973">
            <v>0</v>
          </cell>
          <cell r="C973">
            <v>0</v>
          </cell>
          <cell r="D973">
            <v>0</v>
          </cell>
          <cell r="E973">
            <v>1000</v>
          </cell>
          <cell r="F973">
            <v>349.0698</v>
          </cell>
          <cell r="G973">
            <v>360.072</v>
          </cell>
          <cell r="H973">
            <v>222.0444</v>
          </cell>
          <cell r="I973">
            <v>234.0468</v>
          </cell>
        </row>
        <row r="974">
          <cell r="A974" t="str">
            <v>LFARIPKG-00974-01-Q</v>
          </cell>
          <cell r="B974">
            <v>0</v>
          </cell>
          <cell r="C974">
            <v>0</v>
          </cell>
          <cell r="D974">
            <v>0</v>
          </cell>
          <cell r="E974">
            <v>1000</v>
          </cell>
          <cell r="F974">
            <v>349.0698</v>
          </cell>
          <cell r="G974">
            <v>360.072</v>
          </cell>
          <cell r="H974">
            <v>222.0444</v>
          </cell>
          <cell r="I974">
            <v>234.0468</v>
          </cell>
        </row>
        <row r="975">
          <cell r="A975" t="str">
            <v>LFARIPKG-00977-01-Q</v>
          </cell>
          <cell r="B975">
            <v>0</v>
          </cell>
          <cell r="C975">
            <v>0</v>
          </cell>
          <cell r="D975">
            <v>0</v>
          </cell>
          <cell r="E975">
            <v>0</v>
          </cell>
          <cell r="F975">
            <v>241</v>
          </cell>
          <cell r="G975">
            <v>793</v>
          </cell>
          <cell r="H975">
            <v>939</v>
          </cell>
          <cell r="I975">
            <v>687</v>
          </cell>
        </row>
        <row r="976">
          <cell r="A976" t="str">
            <v>LFARIPKG-00978-01-Q</v>
          </cell>
          <cell r="B976">
            <v>0</v>
          </cell>
          <cell r="C976">
            <v>0</v>
          </cell>
          <cell r="D976">
            <v>0</v>
          </cell>
          <cell r="E976">
            <v>0</v>
          </cell>
          <cell r="F976">
            <v>181</v>
          </cell>
          <cell r="G976">
            <v>711</v>
          </cell>
          <cell r="H976">
            <v>805</v>
          </cell>
          <cell r="I976">
            <v>561</v>
          </cell>
        </row>
        <row r="977">
          <cell r="A977" t="str">
            <v>LFARIPKG-00979-01-Q</v>
          </cell>
          <cell r="B977">
            <v>0</v>
          </cell>
          <cell r="C977">
            <v>0</v>
          </cell>
          <cell r="D977">
            <v>0</v>
          </cell>
          <cell r="E977">
            <v>0</v>
          </cell>
          <cell r="F977">
            <v>181</v>
          </cell>
          <cell r="G977">
            <v>711</v>
          </cell>
          <cell r="H977">
            <v>805</v>
          </cell>
          <cell r="I977">
            <v>561</v>
          </cell>
        </row>
        <row r="978">
          <cell r="A978" t="str">
            <v>LFARIPKG-00980-01-Q</v>
          </cell>
          <cell r="B978">
            <v>0</v>
          </cell>
          <cell r="C978">
            <v>0</v>
          </cell>
          <cell r="D978">
            <v>0</v>
          </cell>
          <cell r="E978">
            <v>0</v>
          </cell>
          <cell r="F978">
            <v>181</v>
          </cell>
          <cell r="G978">
            <v>711</v>
          </cell>
          <cell r="H978">
            <v>805</v>
          </cell>
          <cell r="I978">
            <v>561</v>
          </cell>
        </row>
        <row r="979">
          <cell r="A979" t="str">
            <v>LFARIPKG-00981-01-Q</v>
          </cell>
          <cell r="B979">
            <v>0</v>
          </cell>
          <cell r="C979">
            <v>0</v>
          </cell>
          <cell r="D979">
            <v>0</v>
          </cell>
          <cell r="E979">
            <v>0</v>
          </cell>
          <cell r="F979">
            <v>362</v>
          </cell>
          <cell r="G979">
            <v>1422</v>
          </cell>
          <cell r="H979">
            <v>1610</v>
          </cell>
          <cell r="I979">
            <v>1122</v>
          </cell>
        </row>
        <row r="980">
          <cell r="A980" t="str">
            <v>LFARIPKG-00982-01-Q</v>
          </cell>
          <cell r="B980">
            <v>0</v>
          </cell>
          <cell r="C980">
            <v>0</v>
          </cell>
          <cell r="D980">
            <v>0</v>
          </cell>
          <cell r="E980">
            <v>0</v>
          </cell>
          <cell r="F980">
            <v>18.1</v>
          </cell>
          <cell r="G980">
            <v>71.1</v>
          </cell>
          <cell r="H980">
            <v>80.5</v>
          </cell>
          <cell r="I980">
            <v>56.1</v>
          </cell>
        </row>
        <row r="981">
          <cell r="A981" t="str">
            <v>LFARIPKG-00990-02-Q</v>
          </cell>
          <cell r="B981">
            <v>0</v>
          </cell>
          <cell r="C981">
            <v>0</v>
          </cell>
          <cell r="D981">
            <v>0</v>
          </cell>
          <cell r="E981">
            <v>0</v>
          </cell>
          <cell r="F981">
            <v>60</v>
          </cell>
          <cell r="G981">
            <v>82</v>
          </cell>
          <cell r="H981">
            <v>134</v>
          </cell>
          <cell r="I981">
            <v>126</v>
          </cell>
        </row>
        <row r="982">
          <cell r="A982" t="str">
            <v>LFARIPKG-00991-01-Q</v>
          </cell>
          <cell r="B982">
            <v>0</v>
          </cell>
          <cell r="C982">
            <v>0</v>
          </cell>
          <cell r="D982">
            <v>0</v>
          </cell>
          <cell r="E982">
            <v>0</v>
          </cell>
          <cell r="F982">
            <v>60</v>
          </cell>
          <cell r="G982">
            <v>82</v>
          </cell>
          <cell r="H982">
            <v>134</v>
          </cell>
          <cell r="I982">
            <v>126</v>
          </cell>
        </row>
        <row r="983">
          <cell r="A983" t="str">
            <v>LFARIPKG-01011-01-Q</v>
          </cell>
          <cell r="B983">
            <v>0</v>
          </cell>
          <cell r="C983">
            <v>0</v>
          </cell>
          <cell r="D983">
            <v>0</v>
          </cell>
          <cell r="E983">
            <v>0</v>
          </cell>
          <cell r="F983">
            <v>58.1783</v>
          </cell>
          <cell r="G983">
            <v>60.012</v>
          </cell>
          <cell r="H983">
            <v>37.0074</v>
          </cell>
          <cell r="I983">
            <v>39.0078</v>
          </cell>
        </row>
        <row r="984">
          <cell r="A984" t="str">
            <v>LFARIPWR-00152-02</v>
          </cell>
          <cell r="B984">
            <v>0</v>
          </cell>
          <cell r="C984">
            <v>1061</v>
          </cell>
          <cell r="D984">
            <v>0</v>
          </cell>
          <cell r="E984">
            <v>0</v>
          </cell>
          <cell r="F984">
            <v>544</v>
          </cell>
          <cell r="G984">
            <v>426</v>
          </cell>
          <cell r="H984">
            <v>308</v>
          </cell>
          <cell r="I984">
            <v>462</v>
          </cell>
        </row>
        <row r="985">
          <cell r="A985" t="str">
            <v>LFARIPWR-00153-02</v>
          </cell>
          <cell r="B985">
            <v>0</v>
          </cell>
          <cell r="C985">
            <v>993</v>
          </cell>
          <cell r="D985">
            <v>500</v>
          </cell>
          <cell r="E985">
            <v>0</v>
          </cell>
          <cell r="F985">
            <v>674</v>
          </cell>
          <cell r="G985">
            <v>482</v>
          </cell>
          <cell r="H985">
            <v>348</v>
          </cell>
          <cell r="I985">
            <v>528</v>
          </cell>
        </row>
        <row r="986">
          <cell r="A986" t="str">
            <v>LFARIPWR-00159-04</v>
          </cell>
          <cell r="B986">
            <v>0</v>
          </cell>
          <cell r="C986">
            <v>369</v>
          </cell>
          <cell r="D986">
            <v>0</v>
          </cell>
          <cell r="E986">
            <v>8586</v>
          </cell>
          <cell r="F986">
            <v>17538</v>
          </cell>
          <cell r="G986">
            <v>8080</v>
          </cell>
          <cell r="H986">
            <v>7102</v>
          </cell>
          <cell r="I986">
            <v>7438</v>
          </cell>
        </row>
        <row r="987">
          <cell r="A987" t="str">
            <v>LFARIPWR-00160-04</v>
          </cell>
          <cell r="B987">
            <v>0</v>
          </cell>
          <cell r="C987">
            <v>821</v>
          </cell>
          <cell r="D987">
            <v>0</v>
          </cell>
          <cell r="E987">
            <v>3808</v>
          </cell>
          <cell r="F987">
            <v>4982</v>
          </cell>
          <cell r="G987">
            <v>2894</v>
          </cell>
          <cell r="H987">
            <v>2532</v>
          </cell>
          <cell r="I987">
            <v>3008</v>
          </cell>
        </row>
        <row r="988">
          <cell r="A988" t="str">
            <v>LFARIPWR-00194-01</v>
          </cell>
          <cell r="B988">
            <v>0</v>
          </cell>
          <cell r="C988">
            <v>9151</v>
          </cell>
          <cell r="D988">
            <v>0</v>
          </cell>
          <cell r="E988">
            <v>0</v>
          </cell>
          <cell r="F988">
            <v>7550</v>
          </cell>
          <cell r="G988">
            <v>4112</v>
          </cell>
          <cell r="H988">
            <v>2802</v>
          </cell>
          <cell r="I988">
            <v>2296</v>
          </cell>
        </row>
        <row r="989">
          <cell r="A989" t="str">
            <v>LFARIPWR-00209-01</v>
          </cell>
          <cell r="B989">
            <v>0</v>
          </cell>
          <cell r="C989">
            <v>114</v>
          </cell>
          <cell r="D989">
            <v>0</v>
          </cell>
          <cell r="E989">
            <v>0</v>
          </cell>
          <cell r="F989">
            <v>433</v>
          </cell>
          <cell r="G989">
            <v>104</v>
          </cell>
          <cell r="H989">
            <v>16</v>
          </cell>
          <cell r="I989">
            <v>24</v>
          </cell>
        </row>
        <row r="990">
          <cell r="A990" t="str">
            <v>LFARIPWR-00223-01</v>
          </cell>
          <cell r="B990">
            <v>0</v>
          </cell>
          <cell r="C990">
            <v>2</v>
          </cell>
          <cell r="D990">
            <v>0</v>
          </cell>
          <cell r="E990">
            <v>0</v>
          </cell>
          <cell r="F990">
            <v>2</v>
          </cell>
          <cell r="G990">
            <v>0</v>
          </cell>
          <cell r="H990">
            <v>0</v>
          </cell>
          <cell r="I990">
            <v>0</v>
          </cell>
        </row>
        <row r="991">
          <cell r="A991" t="str">
            <v>LFARIPWR-00224-02</v>
          </cell>
          <cell r="B991">
            <v>115</v>
          </cell>
          <cell r="C991">
            <v>404</v>
          </cell>
          <cell r="D991">
            <v>0</v>
          </cell>
          <cell r="E991">
            <v>0</v>
          </cell>
          <cell r="F991">
            <v>702</v>
          </cell>
          <cell r="G991">
            <v>570</v>
          </cell>
          <cell r="H991">
            <v>322</v>
          </cell>
          <cell r="I991">
            <v>336</v>
          </cell>
        </row>
        <row r="992">
          <cell r="A992" t="str">
            <v>LFARIPWR-00225-02</v>
          </cell>
          <cell r="B992">
            <v>851</v>
          </cell>
          <cell r="C992">
            <v>200</v>
          </cell>
          <cell r="D992">
            <v>0</v>
          </cell>
          <cell r="E992">
            <v>0</v>
          </cell>
          <cell r="F992">
            <v>280</v>
          </cell>
          <cell r="G992">
            <v>154</v>
          </cell>
          <cell r="H992">
            <v>106</v>
          </cell>
          <cell r="I992">
            <v>150</v>
          </cell>
        </row>
        <row r="993">
          <cell r="A993" t="str">
            <v>LFARIPWR-00237-01</v>
          </cell>
          <cell r="B993">
            <v>87</v>
          </cell>
          <cell r="C993">
            <v>34</v>
          </cell>
          <cell r="D993">
            <v>0</v>
          </cell>
          <cell r="E993">
            <v>0</v>
          </cell>
          <cell r="F993">
            <v>70</v>
          </cell>
          <cell r="G993">
            <v>0</v>
          </cell>
          <cell r="H993">
            <v>0</v>
          </cell>
          <cell r="I993">
            <v>0</v>
          </cell>
        </row>
        <row r="994">
          <cell r="A994" t="str">
            <v>LFARIPWR-00238-01</v>
          </cell>
          <cell r="B994">
            <v>30</v>
          </cell>
          <cell r="C994">
            <v>59</v>
          </cell>
          <cell r="D994">
            <v>0</v>
          </cell>
          <cell r="E994">
            <v>0</v>
          </cell>
          <cell r="F994">
            <v>72</v>
          </cell>
          <cell r="G994">
            <v>0</v>
          </cell>
          <cell r="H994">
            <v>0</v>
          </cell>
          <cell r="I994">
            <v>0</v>
          </cell>
        </row>
        <row r="995">
          <cell r="A995" t="str">
            <v>LFARIPWR-00254-01</v>
          </cell>
          <cell r="B995">
            <v>0</v>
          </cell>
          <cell r="C995">
            <v>132</v>
          </cell>
          <cell r="D995">
            <v>0</v>
          </cell>
          <cell r="E995">
            <v>0</v>
          </cell>
          <cell r="F995">
            <v>2</v>
          </cell>
          <cell r="G995">
            <v>0</v>
          </cell>
          <cell r="H995">
            <v>0</v>
          </cell>
          <cell r="I995">
            <v>0</v>
          </cell>
        </row>
        <row r="996">
          <cell r="A996" t="str">
            <v>LFARIPWR-00325-01</v>
          </cell>
          <cell r="B996">
            <v>0</v>
          </cell>
          <cell r="C996">
            <v>1104</v>
          </cell>
          <cell r="D996">
            <v>0</v>
          </cell>
          <cell r="E996">
            <v>1134</v>
          </cell>
          <cell r="F996">
            <v>1790</v>
          </cell>
          <cell r="G996">
            <v>1298</v>
          </cell>
          <cell r="H996">
            <v>1298</v>
          </cell>
          <cell r="I996">
            <v>1298</v>
          </cell>
        </row>
        <row r="997">
          <cell r="A997" t="str">
            <v>LFARIPWR-00326-01</v>
          </cell>
          <cell r="B997">
            <v>0</v>
          </cell>
          <cell r="C997">
            <v>1452</v>
          </cell>
          <cell r="D997">
            <v>0</v>
          </cell>
          <cell r="E997">
            <v>0</v>
          </cell>
          <cell r="F997">
            <v>1698</v>
          </cell>
          <cell r="G997">
            <v>1298</v>
          </cell>
          <cell r="H997">
            <v>1298</v>
          </cell>
          <cell r="I997">
            <v>1298</v>
          </cell>
        </row>
        <row r="998">
          <cell r="A998" t="str">
            <v>LFARIPWR-00327-05</v>
          </cell>
          <cell r="B998">
            <v>0</v>
          </cell>
          <cell r="C998">
            <v>12</v>
          </cell>
          <cell r="D998">
            <v>0</v>
          </cell>
          <cell r="E998">
            <v>0</v>
          </cell>
          <cell r="F998">
            <v>92</v>
          </cell>
          <cell r="G998">
            <v>76</v>
          </cell>
          <cell r="H998">
            <v>192</v>
          </cell>
          <cell r="I998">
            <v>200</v>
          </cell>
        </row>
        <row r="999">
          <cell r="A999" t="str">
            <v>LFARIPWR-00328-01</v>
          </cell>
          <cell r="B999">
            <v>0</v>
          </cell>
          <cell r="C999">
            <v>0</v>
          </cell>
          <cell r="D999">
            <v>0</v>
          </cell>
          <cell r="E999">
            <v>0</v>
          </cell>
          <cell r="F999">
            <v>16</v>
          </cell>
          <cell r="G999">
            <v>68</v>
          </cell>
          <cell r="H999">
            <v>96</v>
          </cell>
          <cell r="I999">
            <v>132</v>
          </cell>
        </row>
        <row r="1000">
          <cell r="A1000" t="str">
            <v>LFARIPWR-00329-01</v>
          </cell>
          <cell r="B1000">
            <v>0</v>
          </cell>
          <cell r="C1000">
            <v>90</v>
          </cell>
          <cell r="D1000">
            <v>0</v>
          </cell>
          <cell r="E1000">
            <v>0</v>
          </cell>
          <cell r="F1000">
            <v>62</v>
          </cell>
          <cell r="G1000">
            <v>520</v>
          </cell>
          <cell r="H1000">
            <v>260</v>
          </cell>
          <cell r="I1000">
            <v>390</v>
          </cell>
        </row>
        <row r="1001">
          <cell r="A1001" t="str">
            <v>LFARIPWR-00337-01-Q</v>
          </cell>
          <cell r="B1001">
            <v>0</v>
          </cell>
          <cell r="C1001">
            <v>0</v>
          </cell>
          <cell r="D1001">
            <v>0</v>
          </cell>
          <cell r="E1001">
            <v>0</v>
          </cell>
          <cell r="F1001">
            <v>40</v>
          </cell>
          <cell r="G1001">
            <v>148</v>
          </cell>
          <cell r="H1001">
            <v>728</v>
          </cell>
          <cell r="I1001">
            <v>192</v>
          </cell>
        </row>
        <row r="1002">
          <cell r="A1002" t="str">
            <v>LFARIPWR-00370-01</v>
          </cell>
          <cell r="B1002">
            <v>0</v>
          </cell>
          <cell r="C1002">
            <v>0</v>
          </cell>
          <cell r="D1002">
            <v>0</v>
          </cell>
          <cell r="E1002">
            <v>2205</v>
          </cell>
          <cell r="F1002">
            <v>0</v>
          </cell>
          <cell r="G1002">
            <v>892</v>
          </cell>
          <cell r="H1002">
            <v>216</v>
          </cell>
          <cell r="I1002">
            <v>324</v>
          </cell>
        </row>
        <row r="1003">
          <cell r="A1003" t="str">
            <v>LFARIPWR-00375-01-Q</v>
          </cell>
          <cell r="B1003">
            <v>0</v>
          </cell>
          <cell r="C1003">
            <v>0</v>
          </cell>
          <cell r="D1003">
            <v>0</v>
          </cell>
          <cell r="E1003">
            <v>0</v>
          </cell>
          <cell r="F1003">
            <v>32</v>
          </cell>
          <cell r="G1003">
            <v>984</v>
          </cell>
          <cell r="H1003">
            <v>496</v>
          </cell>
          <cell r="I1003">
            <v>496</v>
          </cell>
        </row>
        <row r="1004">
          <cell r="A1004" t="str">
            <v>LFARIPWR-00375-02-Q</v>
          </cell>
          <cell r="B1004">
            <v>0</v>
          </cell>
          <cell r="C1004">
            <v>70</v>
          </cell>
          <cell r="D1004">
            <v>0</v>
          </cell>
          <cell r="E1004">
            <v>0</v>
          </cell>
          <cell r="F1004">
            <v>228</v>
          </cell>
          <cell r="G1004">
            <v>1242</v>
          </cell>
          <cell r="H1004">
            <v>650</v>
          </cell>
          <cell r="I1004">
            <v>708</v>
          </cell>
        </row>
        <row r="1005">
          <cell r="A1005" t="str">
            <v>LFARIPWR-00391-01</v>
          </cell>
          <cell r="B1005">
            <v>0</v>
          </cell>
          <cell r="C1005">
            <v>0</v>
          </cell>
          <cell r="D1005">
            <v>0</v>
          </cell>
          <cell r="E1005">
            <v>2835</v>
          </cell>
          <cell r="F1005">
            <v>0</v>
          </cell>
          <cell r="G1005">
            <v>4508</v>
          </cell>
          <cell r="H1005">
            <v>2566</v>
          </cell>
          <cell r="I1005">
            <v>3106</v>
          </cell>
        </row>
        <row r="1006">
          <cell r="A1006" t="str">
            <v>LFARISASY-00658-03</v>
          </cell>
          <cell r="B1006">
            <v>0</v>
          </cell>
          <cell r="C1006">
            <v>343</v>
          </cell>
          <cell r="D1006">
            <v>0</v>
          </cell>
          <cell r="E1006">
            <v>0</v>
          </cell>
          <cell r="F1006">
            <v>111</v>
          </cell>
          <cell r="G1006">
            <v>77</v>
          </cell>
          <cell r="H1006">
            <v>84</v>
          </cell>
          <cell r="I1006">
            <v>56</v>
          </cell>
        </row>
        <row r="1007">
          <cell r="A1007" t="str">
            <v>LFARISASY-00715-01</v>
          </cell>
          <cell r="B1007">
            <v>0</v>
          </cell>
          <cell r="C1007">
            <v>579</v>
          </cell>
          <cell r="D1007">
            <v>0</v>
          </cell>
          <cell r="E1007">
            <v>0</v>
          </cell>
          <cell r="F1007">
            <v>298</v>
          </cell>
          <cell r="G1007">
            <v>154</v>
          </cell>
          <cell r="H1007">
            <v>112</v>
          </cell>
          <cell r="I1007">
            <v>168</v>
          </cell>
        </row>
        <row r="1008">
          <cell r="A1008" t="str">
            <v>LFARISASY-02274-01</v>
          </cell>
          <cell r="B1008">
            <v>0</v>
          </cell>
          <cell r="C1008">
            <v>0</v>
          </cell>
          <cell r="D1008">
            <v>0</v>
          </cell>
          <cell r="E1008">
            <v>30</v>
          </cell>
          <cell r="F1008">
            <v>15</v>
          </cell>
          <cell r="G1008">
            <v>0</v>
          </cell>
          <cell r="H1008">
            <v>0</v>
          </cell>
          <cell r="I1008">
            <v>0</v>
          </cell>
        </row>
        <row r="1009">
          <cell r="A1009" t="str">
            <v>LFARISASY-02984-01</v>
          </cell>
          <cell r="B1009">
            <v>1462</v>
          </cell>
          <cell r="C1009">
            <v>1908</v>
          </cell>
          <cell r="D1009">
            <v>0</v>
          </cell>
          <cell r="E1009">
            <v>3245</v>
          </cell>
          <cell r="F1009">
            <v>4147</v>
          </cell>
          <cell r="G1009">
            <v>3720</v>
          </cell>
          <cell r="H1009">
            <v>2784</v>
          </cell>
          <cell r="I1009">
            <v>2064</v>
          </cell>
        </row>
        <row r="1010">
          <cell r="A1010" t="str">
            <v>LFARISASY-02985-01</v>
          </cell>
          <cell r="B1010">
            <v>0</v>
          </cell>
          <cell r="C1010">
            <v>1694</v>
          </cell>
          <cell r="D1010">
            <v>0</v>
          </cell>
          <cell r="E1010">
            <v>9100</v>
          </cell>
          <cell r="F1010">
            <v>4296</v>
          </cell>
          <cell r="G1010">
            <v>3720</v>
          </cell>
          <cell r="H1010">
            <v>2784</v>
          </cell>
          <cell r="I1010">
            <v>2064</v>
          </cell>
        </row>
        <row r="1011">
          <cell r="A1011" t="str">
            <v>LFARISASY-04123-01</v>
          </cell>
          <cell r="B1011">
            <v>0</v>
          </cell>
          <cell r="C1011">
            <v>0</v>
          </cell>
          <cell r="D1011">
            <v>0</v>
          </cell>
          <cell r="E1011">
            <v>152</v>
          </cell>
          <cell r="F1011">
            <v>248</v>
          </cell>
          <cell r="G1011">
            <v>7032</v>
          </cell>
          <cell r="H1011">
            <v>22884</v>
          </cell>
          <cell r="I1011">
            <v>7064</v>
          </cell>
        </row>
        <row r="1012">
          <cell r="A1012" t="str">
            <v>LFARISASY-04590-01-Q</v>
          </cell>
          <cell r="B1012">
            <v>0</v>
          </cell>
          <cell r="C1012">
            <v>0</v>
          </cell>
          <cell r="D1012">
            <v>0</v>
          </cell>
          <cell r="E1012">
            <v>0</v>
          </cell>
          <cell r="F1012">
            <v>360</v>
          </cell>
          <cell r="G1012">
            <v>12456</v>
          </cell>
          <cell r="H1012">
            <v>5508</v>
          </cell>
          <cell r="I1012">
            <v>4392</v>
          </cell>
        </row>
        <row r="1013">
          <cell r="A1013" t="str">
            <v>LFARISASY-04590-02-Q</v>
          </cell>
          <cell r="B1013">
            <v>0</v>
          </cell>
          <cell r="C1013">
            <v>0</v>
          </cell>
          <cell r="D1013">
            <v>0</v>
          </cell>
          <cell r="E1013">
            <v>1000</v>
          </cell>
          <cell r="F1013">
            <v>1611</v>
          </cell>
          <cell r="G1013">
            <v>6021</v>
          </cell>
          <cell r="H1013">
            <v>3060</v>
          </cell>
          <cell r="I1013">
            <v>2754</v>
          </cell>
        </row>
        <row r="1014">
          <cell r="A1014" t="str">
            <v>LFARISASY-04610-01-Q</v>
          </cell>
          <cell r="B1014">
            <v>0</v>
          </cell>
          <cell r="C1014">
            <v>0</v>
          </cell>
          <cell r="D1014">
            <v>0</v>
          </cell>
          <cell r="E1014">
            <v>0</v>
          </cell>
          <cell r="F1014">
            <v>40</v>
          </cell>
          <cell r="G1014">
            <v>1384</v>
          </cell>
          <cell r="H1014">
            <v>612</v>
          </cell>
          <cell r="I1014">
            <v>488</v>
          </cell>
        </row>
        <row r="1015">
          <cell r="A1015" t="str">
            <v>LFARISASY-04610-02-Q</v>
          </cell>
          <cell r="B1015">
            <v>0</v>
          </cell>
          <cell r="C1015">
            <v>0</v>
          </cell>
          <cell r="D1015">
            <v>0</v>
          </cell>
          <cell r="E1015">
            <v>1000</v>
          </cell>
          <cell r="F1015">
            <v>358</v>
          </cell>
          <cell r="G1015">
            <v>1338</v>
          </cell>
          <cell r="H1015">
            <v>680</v>
          </cell>
          <cell r="I1015">
            <v>612</v>
          </cell>
        </row>
        <row r="1016">
          <cell r="A1016" t="str">
            <v>LFARISASY-04611-01-Q</v>
          </cell>
          <cell r="B1016">
            <v>0</v>
          </cell>
          <cell r="C1016">
            <v>0</v>
          </cell>
          <cell r="D1016">
            <v>0</v>
          </cell>
          <cell r="E1016">
            <v>0</v>
          </cell>
          <cell r="F1016">
            <v>40</v>
          </cell>
          <cell r="G1016">
            <v>1384</v>
          </cell>
          <cell r="H1016">
            <v>612</v>
          </cell>
          <cell r="I1016">
            <v>488</v>
          </cell>
        </row>
        <row r="1017">
          <cell r="A1017" t="str">
            <v>LFARISASY-04611-02-Q</v>
          </cell>
          <cell r="B1017">
            <v>0</v>
          </cell>
          <cell r="C1017">
            <v>0</v>
          </cell>
          <cell r="D1017">
            <v>0</v>
          </cell>
          <cell r="E1017">
            <v>1000</v>
          </cell>
          <cell r="F1017">
            <v>358</v>
          </cell>
          <cell r="G1017">
            <v>1338</v>
          </cell>
          <cell r="H1017">
            <v>680</v>
          </cell>
          <cell r="I1017">
            <v>612</v>
          </cell>
        </row>
        <row r="1018">
          <cell r="A1018" t="str">
            <v>LFARISASY-04618-01-Q</v>
          </cell>
          <cell r="B1018">
            <v>0</v>
          </cell>
          <cell r="C1018">
            <v>0</v>
          </cell>
          <cell r="D1018">
            <v>0</v>
          </cell>
          <cell r="E1018">
            <v>0</v>
          </cell>
          <cell r="F1018">
            <v>140</v>
          </cell>
          <cell r="G1018">
            <v>4326</v>
          </cell>
          <cell r="H1018">
            <v>1932</v>
          </cell>
          <cell r="I1018">
            <v>1568</v>
          </cell>
        </row>
        <row r="1019">
          <cell r="A1019" t="str">
            <v>LFARISASY-04618-02-Q</v>
          </cell>
          <cell r="B1019">
            <v>0</v>
          </cell>
          <cell r="C1019">
            <v>0</v>
          </cell>
          <cell r="D1019">
            <v>0</v>
          </cell>
          <cell r="E1019">
            <v>1000</v>
          </cell>
          <cell r="F1019">
            <v>1253</v>
          </cell>
          <cell r="G1019">
            <v>5201</v>
          </cell>
          <cell r="H1019">
            <v>2590</v>
          </cell>
          <cell r="I1019">
            <v>2282</v>
          </cell>
        </row>
        <row r="1020">
          <cell r="A1020" t="str">
            <v>LFARISASY-04620-01-Q</v>
          </cell>
          <cell r="B1020">
            <v>0</v>
          </cell>
          <cell r="C1020">
            <v>0</v>
          </cell>
          <cell r="D1020">
            <v>0</v>
          </cell>
          <cell r="E1020">
            <v>0</v>
          </cell>
          <cell r="F1020">
            <v>20</v>
          </cell>
          <cell r="G1020">
            <v>618</v>
          </cell>
          <cell r="H1020">
            <v>276</v>
          </cell>
          <cell r="I1020">
            <v>224</v>
          </cell>
        </row>
        <row r="1021">
          <cell r="A1021" t="str">
            <v>LFARISASY-04620-02-Q</v>
          </cell>
          <cell r="B1021">
            <v>0</v>
          </cell>
          <cell r="C1021">
            <v>0</v>
          </cell>
          <cell r="D1021">
            <v>0</v>
          </cell>
          <cell r="E1021">
            <v>1000</v>
          </cell>
          <cell r="F1021">
            <v>179</v>
          </cell>
          <cell r="G1021">
            <v>743</v>
          </cell>
          <cell r="H1021">
            <v>370</v>
          </cell>
          <cell r="I1021">
            <v>326</v>
          </cell>
        </row>
        <row r="1022">
          <cell r="A1022" t="str">
            <v>LFARISASY-04621-01-Q</v>
          </cell>
          <cell r="B1022">
            <v>0</v>
          </cell>
          <cell r="C1022">
            <v>0</v>
          </cell>
          <cell r="D1022">
            <v>0</v>
          </cell>
          <cell r="E1022">
            <v>0</v>
          </cell>
          <cell r="F1022">
            <v>20</v>
          </cell>
          <cell r="G1022">
            <v>618</v>
          </cell>
          <cell r="H1022">
            <v>276</v>
          </cell>
          <cell r="I1022">
            <v>224</v>
          </cell>
        </row>
        <row r="1023">
          <cell r="A1023" t="str">
            <v>LFARISASY-04621-02-Q</v>
          </cell>
          <cell r="B1023">
            <v>0</v>
          </cell>
          <cell r="C1023">
            <v>0</v>
          </cell>
          <cell r="D1023">
            <v>0</v>
          </cell>
          <cell r="E1023">
            <v>1000</v>
          </cell>
          <cell r="F1023">
            <v>179</v>
          </cell>
          <cell r="G1023">
            <v>743</v>
          </cell>
          <cell r="H1023">
            <v>370</v>
          </cell>
          <cell r="I1023">
            <v>326</v>
          </cell>
        </row>
        <row r="1024">
          <cell r="A1024" t="str">
            <v>LFARISASY-04682-01-Q</v>
          </cell>
          <cell r="B1024">
            <v>0</v>
          </cell>
          <cell r="C1024">
            <v>0</v>
          </cell>
          <cell r="D1024">
            <v>0</v>
          </cell>
          <cell r="E1024">
            <v>0</v>
          </cell>
          <cell r="F1024">
            <v>0</v>
          </cell>
          <cell r="G1024">
            <v>2448</v>
          </cell>
          <cell r="H1024">
            <v>0</v>
          </cell>
          <cell r="I1024">
            <v>0</v>
          </cell>
        </row>
        <row r="1025">
          <cell r="A1025" t="str">
            <v>LFARISASY-04784-01</v>
          </cell>
          <cell r="B1025">
            <v>0</v>
          </cell>
          <cell r="C1025">
            <v>0</v>
          </cell>
          <cell r="D1025">
            <v>0</v>
          </cell>
          <cell r="E1025">
            <v>0</v>
          </cell>
          <cell r="F1025">
            <v>0</v>
          </cell>
          <cell r="G1025">
            <v>4128</v>
          </cell>
          <cell r="H1025">
            <v>19104</v>
          </cell>
          <cell r="I1025">
            <v>6144</v>
          </cell>
        </row>
        <row r="1026">
          <cell r="A1026" t="str">
            <v>LFARISASY-04784-01-Q</v>
          </cell>
          <cell r="B1026">
            <v>0</v>
          </cell>
          <cell r="C1026">
            <v>0</v>
          </cell>
          <cell r="D1026">
            <v>0</v>
          </cell>
          <cell r="E1026">
            <v>0</v>
          </cell>
          <cell r="F1026">
            <v>0</v>
          </cell>
          <cell r="G1026">
            <v>1440</v>
          </cell>
          <cell r="H1026">
            <v>2400</v>
          </cell>
          <cell r="I1026">
            <v>0</v>
          </cell>
        </row>
        <row r="1027">
          <cell r="A1027" t="str">
            <v>LFARISASY-04821-01-Q</v>
          </cell>
          <cell r="B1027">
            <v>0</v>
          </cell>
          <cell r="C1027">
            <v>0</v>
          </cell>
          <cell r="D1027">
            <v>0</v>
          </cell>
          <cell r="E1027">
            <v>1000</v>
          </cell>
          <cell r="F1027">
            <v>1611</v>
          </cell>
          <cell r="G1027">
            <v>6021</v>
          </cell>
          <cell r="H1027">
            <v>3060</v>
          </cell>
          <cell r="I1027">
            <v>2754</v>
          </cell>
        </row>
        <row r="1028">
          <cell r="A1028" t="str">
            <v>LFARISBAT-00100</v>
          </cell>
          <cell r="B1028">
            <v>0</v>
          </cell>
          <cell r="C1028">
            <v>9174</v>
          </cell>
          <cell r="D1028">
            <v>0</v>
          </cell>
          <cell r="E1028">
            <v>0</v>
          </cell>
          <cell r="F1028">
            <v>19913</v>
          </cell>
          <cell r="G1028">
            <v>13484</v>
          </cell>
          <cell r="H1028">
            <v>12020</v>
          </cell>
          <cell r="I1028">
            <v>7840</v>
          </cell>
        </row>
        <row r="1029">
          <cell r="A1029" t="str">
            <v>LFARISBAT-00104</v>
          </cell>
          <cell r="B1029">
            <v>0</v>
          </cell>
          <cell r="C1029">
            <v>1173</v>
          </cell>
          <cell r="D1029">
            <v>0</v>
          </cell>
          <cell r="E1029">
            <v>0</v>
          </cell>
          <cell r="F1029">
            <v>752</v>
          </cell>
          <cell r="G1029">
            <v>934</v>
          </cell>
          <cell r="H1029">
            <v>896</v>
          </cell>
          <cell r="I1029">
            <v>586</v>
          </cell>
        </row>
        <row r="1030">
          <cell r="A1030" t="str">
            <v>LFARISBAT-00118</v>
          </cell>
          <cell r="B1030">
            <v>0</v>
          </cell>
          <cell r="C1030">
            <v>100</v>
          </cell>
          <cell r="D1030">
            <v>0</v>
          </cell>
          <cell r="E1030">
            <v>280</v>
          </cell>
          <cell r="F1030">
            <v>359</v>
          </cell>
          <cell r="G1030">
            <v>1443</v>
          </cell>
          <cell r="H1030">
            <v>822</v>
          </cell>
          <cell r="I1030">
            <v>634</v>
          </cell>
        </row>
        <row r="1031">
          <cell r="A1031" t="str">
            <v>LFARISCAP-00001</v>
          </cell>
          <cell r="B1031">
            <v>0</v>
          </cell>
          <cell r="C1031">
            <v>4436182</v>
          </cell>
          <cell r="D1031">
            <v>0</v>
          </cell>
          <cell r="E1031">
            <v>1000000</v>
          </cell>
          <cell r="F1031">
            <v>4490859</v>
          </cell>
          <cell r="G1031">
            <v>3631930</v>
          </cell>
          <cell r="H1031">
            <v>3196391</v>
          </cell>
          <cell r="I1031">
            <v>2002498</v>
          </cell>
        </row>
        <row r="1032">
          <cell r="A1032" t="str">
            <v>LFARISCAP-00002</v>
          </cell>
          <cell r="B1032">
            <v>0</v>
          </cell>
          <cell r="C1032">
            <v>556823</v>
          </cell>
          <cell r="D1032">
            <v>0</v>
          </cell>
          <cell r="E1032">
            <v>0</v>
          </cell>
          <cell r="F1032">
            <v>291293</v>
          </cell>
          <cell r="G1032">
            <v>250921</v>
          </cell>
          <cell r="H1032">
            <v>245322</v>
          </cell>
          <cell r="I1032">
            <v>124673</v>
          </cell>
        </row>
        <row r="1033">
          <cell r="A1033" t="str">
            <v>LFARISCAP-00003</v>
          </cell>
          <cell r="B1033">
            <v>0</v>
          </cell>
          <cell r="C1033">
            <v>2030481</v>
          </cell>
          <cell r="D1033">
            <v>0</v>
          </cell>
          <cell r="E1033">
            <v>0</v>
          </cell>
          <cell r="F1033">
            <v>1074890</v>
          </cell>
          <cell r="G1033">
            <v>959599</v>
          </cell>
          <cell r="H1033">
            <v>902341</v>
          </cell>
          <cell r="I1033">
            <v>400917</v>
          </cell>
        </row>
        <row r="1034">
          <cell r="A1034" t="str">
            <v>LFARISCAP-00005</v>
          </cell>
          <cell r="B1034">
            <v>0</v>
          </cell>
          <cell r="C1034">
            <v>1063019</v>
          </cell>
          <cell r="D1034">
            <v>200000</v>
          </cell>
          <cell r="E1034">
            <v>1790000</v>
          </cell>
          <cell r="F1034">
            <v>2086056</v>
          </cell>
          <cell r="G1034">
            <v>1223643</v>
          </cell>
          <cell r="H1034">
            <v>1228007</v>
          </cell>
          <cell r="I1034">
            <v>752737</v>
          </cell>
        </row>
        <row r="1035">
          <cell r="A1035" t="str">
            <v>LFARISCAP-00006</v>
          </cell>
          <cell r="B1035">
            <v>0</v>
          </cell>
          <cell r="C1035">
            <v>355948</v>
          </cell>
          <cell r="D1035">
            <v>0</v>
          </cell>
          <cell r="E1035">
            <v>0</v>
          </cell>
          <cell r="F1035">
            <v>214300</v>
          </cell>
          <cell r="G1035">
            <v>173231</v>
          </cell>
          <cell r="H1035">
            <v>146766</v>
          </cell>
          <cell r="I1035">
            <v>92948</v>
          </cell>
        </row>
        <row r="1036">
          <cell r="A1036" t="str">
            <v>LFARISCAP-00007</v>
          </cell>
          <cell r="B1036">
            <v>0</v>
          </cell>
          <cell r="C1036">
            <v>78276</v>
          </cell>
          <cell r="D1036">
            <v>0</v>
          </cell>
          <cell r="E1036">
            <v>0</v>
          </cell>
          <cell r="F1036">
            <v>26683</v>
          </cell>
          <cell r="G1036">
            <v>21384</v>
          </cell>
          <cell r="H1036">
            <v>18625</v>
          </cell>
          <cell r="I1036">
            <v>10112</v>
          </cell>
        </row>
        <row r="1037">
          <cell r="A1037" t="str">
            <v>LFARISCAP-00008</v>
          </cell>
          <cell r="B1037">
            <v>0</v>
          </cell>
          <cell r="C1037">
            <v>1976067</v>
          </cell>
          <cell r="D1037">
            <v>0</v>
          </cell>
          <cell r="E1037">
            <v>0</v>
          </cell>
          <cell r="F1037">
            <v>2170772</v>
          </cell>
          <cell r="G1037">
            <v>1084297</v>
          </cell>
          <cell r="H1037">
            <v>1096415</v>
          </cell>
          <cell r="I1037">
            <v>638952</v>
          </cell>
        </row>
        <row r="1038">
          <cell r="A1038" t="str">
            <v>LFARISCAP-00009</v>
          </cell>
          <cell r="B1038">
            <v>0</v>
          </cell>
          <cell r="C1038">
            <v>318558</v>
          </cell>
          <cell r="D1038">
            <v>0</v>
          </cell>
          <cell r="E1038">
            <v>210000</v>
          </cell>
          <cell r="F1038">
            <v>263229</v>
          </cell>
          <cell r="G1038">
            <v>266953</v>
          </cell>
          <cell r="H1038">
            <v>261390</v>
          </cell>
          <cell r="I1038">
            <v>118211</v>
          </cell>
        </row>
        <row r="1039">
          <cell r="A1039" t="str">
            <v>LFARISCAP-00010</v>
          </cell>
          <cell r="B1039">
            <v>0</v>
          </cell>
          <cell r="C1039">
            <v>616456</v>
          </cell>
          <cell r="D1039">
            <v>0</v>
          </cell>
          <cell r="E1039">
            <v>509000</v>
          </cell>
          <cell r="F1039">
            <v>606252</v>
          </cell>
          <cell r="G1039">
            <v>438014</v>
          </cell>
          <cell r="H1039">
            <v>399746</v>
          </cell>
          <cell r="I1039">
            <v>260157</v>
          </cell>
        </row>
        <row r="1040">
          <cell r="A1040" t="str">
            <v>LFARISCAP-00012</v>
          </cell>
          <cell r="B1040">
            <v>0</v>
          </cell>
          <cell r="C1040">
            <v>2753336</v>
          </cell>
          <cell r="D1040">
            <v>0</v>
          </cell>
          <cell r="E1040">
            <v>900000</v>
          </cell>
          <cell r="F1040">
            <v>1834458</v>
          </cell>
          <cell r="G1040">
            <v>1328797</v>
          </cell>
          <cell r="H1040">
            <v>1331137</v>
          </cell>
          <cell r="I1040">
            <v>783347</v>
          </cell>
        </row>
        <row r="1041">
          <cell r="A1041" t="str">
            <v>LFARISCAP-00013</v>
          </cell>
          <cell r="B1041">
            <v>0</v>
          </cell>
          <cell r="C1041">
            <v>76602</v>
          </cell>
          <cell r="D1041">
            <v>0</v>
          </cell>
          <cell r="E1041">
            <v>0</v>
          </cell>
          <cell r="F1041">
            <v>3052</v>
          </cell>
          <cell r="G1041">
            <v>4149</v>
          </cell>
          <cell r="H1041">
            <v>4041</v>
          </cell>
          <cell r="I1041">
            <v>1167</v>
          </cell>
        </row>
        <row r="1042">
          <cell r="A1042" t="str">
            <v>LFARISCAP-00014</v>
          </cell>
          <cell r="B1042">
            <v>0</v>
          </cell>
          <cell r="C1042">
            <v>186750</v>
          </cell>
          <cell r="D1042">
            <v>0</v>
          </cell>
          <cell r="E1042">
            <v>170000</v>
          </cell>
          <cell r="F1042">
            <v>230202</v>
          </cell>
          <cell r="G1042">
            <v>154401</v>
          </cell>
          <cell r="H1042">
            <v>158659</v>
          </cell>
          <cell r="I1042">
            <v>96598</v>
          </cell>
        </row>
        <row r="1043">
          <cell r="A1043" t="str">
            <v>LFARISCAP-00015</v>
          </cell>
          <cell r="B1043">
            <v>0</v>
          </cell>
          <cell r="C1043">
            <v>32164</v>
          </cell>
          <cell r="D1043">
            <v>0</v>
          </cell>
          <cell r="E1043">
            <v>0</v>
          </cell>
          <cell r="F1043">
            <v>15759</v>
          </cell>
          <cell r="G1043">
            <v>11396</v>
          </cell>
          <cell r="H1043">
            <v>11956</v>
          </cell>
          <cell r="I1043">
            <v>5447</v>
          </cell>
        </row>
        <row r="1044">
          <cell r="A1044" t="str">
            <v>LFARISCAP-00016</v>
          </cell>
          <cell r="B1044">
            <v>0</v>
          </cell>
          <cell r="C1044">
            <v>69228</v>
          </cell>
          <cell r="D1044">
            <v>0</v>
          </cell>
          <cell r="E1044">
            <v>18000</v>
          </cell>
          <cell r="F1044">
            <v>57931</v>
          </cell>
          <cell r="G1044">
            <v>30731</v>
          </cell>
          <cell r="H1044">
            <v>32162</v>
          </cell>
          <cell r="I1044">
            <v>18320</v>
          </cell>
        </row>
        <row r="1045">
          <cell r="A1045" t="str">
            <v>LFARISCAP-00017</v>
          </cell>
          <cell r="B1045">
            <v>0</v>
          </cell>
          <cell r="C1045">
            <v>91201</v>
          </cell>
          <cell r="D1045">
            <v>0</v>
          </cell>
          <cell r="E1045">
            <v>108000</v>
          </cell>
          <cell r="F1045">
            <v>121099</v>
          </cell>
          <cell r="G1045">
            <v>83993</v>
          </cell>
          <cell r="H1045">
            <v>88745</v>
          </cell>
          <cell r="I1045">
            <v>50147</v>
          </cell>
        </row>
        <row r="1046">
          <cell r="A1046" t="str">
            <v>LFARISCAP-00018</v>
          </cell>
          <cell r="B1046">
            <v>0</v>
          </cell>
          <cell r="C1046">
            <v>1943845</v>
          </cell>
          <cell r="D1046">
            <v>0</v>
          </cell>
          <cell r="E1046">
            <v>0</v>
          </cell>
          <cell r="F1046">
            <v>677190</v>
          </cell>
          <cell r="G1046">
            <v>1213240</v>
          </cell>
          <cell r="H1046">
            <v>979365</v>
          </cell>
          <cell r="I1046">
            <v>697077</v>
          </cell>
        </row>
        <row r="1047">
          <cell r="A1047" t="str">
            <v>LFARISCAP-00019</v>
          </cell>
          <cell r="B1047">
            <v>0</v>
          </cell>
          <cell r="C1047">
            <v>14098</v>
          </cell>
          <cell r="D1047">
            <v>0</v>
          </cell>
          <cell r="E1047">
            <v>0</v>
          </cell>
          <cell r="F1047">
            <v>840</v>
          </cell>
          <cell r="G1047">
            <v>704</v>
          </cell>
          <cell r="H1047">
            <v>838</v>
          </cell>
          <cell r="I1047">
            <v>302</v>
          </cell>
        </row>
        <row r="1048">
          <cell r="A1048" t="str">
            <v>LFARISCAP-00020</v>
          </cell>
          <cell r="B1048">
            <v>0</v>
          </cell>
          <cell r="C1048">
            <v>22941</v>
          </cell>
          <cell r="D1048">
            <v>0</v>
          </cell>
          <cell r="E1048">
            <v>10000</v>
          </cell>
          <cell r="F1048">
            <v>4101</v>
          </cell>
          <cell r="G1048">
            <v>3356</v>
          </cell>
          <cell r="H1048">
            <v>2996</v>
          </cell>
          <cell r="I1048">
            <v>1304</v>
          </cell>
        </row>
        <row r="1049">
          <cell r="A1049" t="str">
            <v>LFARISCAP-00024</v>
          </cell>
          <cell r="B1049">
            <v>0</v>
          </cell>
          <cell r="C1049">
            <v>12684</v>
          </cell>
          <cell r="D1049">
            <v>0</v>
          </cell>
          <cell r="E1049">
            <v>4000</v>
          </cell>
          <cell r="F1049">
            <v>3215</v>
          </cell>
          <cell r="G1049">
            <v>4977</v>
          </cell>
          <cell r="H1049">
            <v>5846</v>
          </cell>
          <cell r="I1049">
            <v>1879</v>
          </cell>
        </row>
        <row r="1050">
          <cell r="A1050" t="str">
            <v>LFARISCAP-00025</v>
          </cell>
          <cell r="B1050">
            <v>0</v>
          </cell>
          <cell r="C1050">
            <v>426665</v>
          </cell>
          <cell r="D1050">
            <v>0</v>
          </cell>
          <cell r="E1050">
            <v>10000</v>
          </cell>
          <cell r="F1050">
            <v>339596</v>
          </cell>
          <cell r="G1050">
            <v>236826</v>
          </cell>
          <cell r="H1050">
            <v>245595</v>
          </cell>
          <cell r="I1050">
            <v>123111</v>
          </cell>
        </row>
        <row r="1051">
          <cell r="A1051" t="str">
            <v>LFARISCAP-00026</v>
          </cell>
          <cell r="B1051">
            <v>0</v>
          </cell>
          <cell r="C1051">
            <v>896824</v>
          </cell>
          <cell r="D1051">
            <v>0</v>
          </cell>
          <cell r="E1051">
            <v>310000</v>
          </cell>
          <cell r="F1051">
            <v>792828</v>
          </cell>
          <cell r="G1051">
            <v>465688</v>
          </cell>
          <cell r="H1051">
            <v>517555</v>
          </cell>
          <cell r="I1051">
            <v>324688</v>
          </cell>
        </row>
        <row r="1052">
          <cell r="A1052" t="str">
            <v>LFARISCAP-00027</v>
          </cell>
          <cell r="B1052">
            <v>0</v>
          </cell>
          <cell r="C1052">
            <v>8454</v>
          </cell>
          <cell r="D1052">
            <v>0</v>
          </cell>
          <cell r="E1052">
            <v>0</v>
          </cell>
          <cell r="F1052">
            <v>235</v>
          </cell>
          <cell r="G1052">
            <v>332</v>
          </cell>
          <cell r="H1052">
            <v>362</v>
          </cell>
          <cell r="I1052">
            <v>121</v>
          </cell>
        </row>
        <row r="1053">
          <cell r="A1053" t="str">
            <v>LFARISCAP-00029</v>
          </cell>
          <cell r="B1053">
            <v>0</v>
          </cell>
          <cell r="C1053">
            <v>68982</v>
          </cell>
          <cell r="D1053">
            <v>2400</v>
          </cell>
          <cell r="E1053">
            <v>0</v>
          </cell>
          <cell r="F1053">
            <v>228108</v>
          </cell>
          <cell r="G1053">
            <v>189315</v>
          </cell>
          <cell r="H1053">
            <v>171928</v>
          </cell>
          <cell r="I1053">
            <v>108709</v>
          </cell>
        </row>
        <row r="1054">
          <cell r="A1054" t="str">
            <v>LFARISCAP-00030</v>
          </cell>
          <cell r="B1054">
            <v>0</v>
          </cell>
          <cell r="C1054">
            <v>128422</v>
          </cell>
          <cell r="D1054">
            <v>0</v>
          </cell>
          <cell r="E1054">
            <v>40000</v>
          </cell>
          <cell r="F1054">
            <v>44897</v>
          </cell>
          <cell r="G1054">
            <v>45298</v>
          </cell>
          <cell r="H1054">
            <v>43894</v>
          </cell>
          <cell r="I1054">
            <v>19997</v>
          </cell>
        </row>
        <row r="1055">
          <cell r="A1055" t="str">
            <v>LFARISCAP-00031</v>
          </cell>
          <cell r="B1055">
            <v>0</v>
          </cell>
          <cell r="C1055">
            <v>30479</v>
          </cell>
          <cell r="D1055">
            <v>0</v>
          </cell>
          <cell r="E1055">
            <v>0</v>
          </cell>
          <cell r="F1055">
            <v>1365</v>
          </cell>
          <cell r="G1055">
            <v>1947</v>
          </cell>
          <cell r="H1055">
            <v>1703</v>
          </cell>
          <cell r="I1055">
            <v>1006</v>
          </cell>
        </row>
        <row r="1056">
          <cell r="A1056" t="str">
            <v>LFARISCAP-00033</v>
          </cell>
          <cell r="B1056">
            <v>0</v>
          </cell>
          <cell r="C1056">
            <v>7689</v>
          </cell>
          <cell r="D1056">
            <v>0</v>
          </cell>
          <cell r="E1056">
            <v>13500</v>
          </cell>
          <cell r="F1056">
            <v>14451</v>
          </cell>
          <cell r="G1056">
            <v>14384</v>
          </cell>
          <cell r="H1056">
            <v>14708</v>
          </cell>
          <cell r="I1056">
            <v>6405</v>
          </cell>
        </row>
        <row r="1057">
          <cell r="A1057" t="str">
            <v>LFARISCAP-00034</v>
          </cell>
          <cell r="B1057">
            <v>0</v>
          </cell>
          <cell r="C1057">
            <v>2323957</v>
          </cell>
          <cell r="D1057">
            <v>0</v>
          </cell>
          <cell r="E1057">
            <v>0</v>
          </cell>
          <cell r="F1057">
            <v>1390183</v>
          </cell>
          <cell r="G1057">
            <v>1110379</v>
          </cell>
          <cell r="H1057">
            <v>1256487</v>
          </cell>
          <cell r="I1057">
            <v>731322</v>
          </cell>
        </row>
        <row r="1058">
          <cell r="A1058" t="str">
            <v>LFARISCAP-00036</v>
          </cell>
          <cell r="B1058">
            <v>0</v>
          </cell>
          <cell r="C1058">
            <v>414111</v>
          </cell>
          <cell r="D1058">
            <v>0</v>
          </cell>
          <cell r="E1058">
            <v>105000</v>
          </cell>
          <cell r="F1058">
            <v>368664</v>
          </cell>
          <cell r="G1058">
            <v>183528</v>
          </cell>
          <cell r="H1058">
            <v>193180</v>
          </cell>
          <cell r="I1058">
            <v>119858</v>
          </cell>
        </row>
        <row r="1059">
          <cell r="A1059" t="str">
            <v>LFARISCAP-00039</v>
          </cell>
          <cell r="B1059">
            <v>0</v>
          </cell>
          <cell r="C1059">
            <v>9760</v>
          </cell>
          <cell r="D1059">
            <v>0</v>
          </cell>
          <cell r="E1059">
            <v>0</v>
          </cell>
          <cell r="F1059">
            <v>252</v>
          </cell>
          <cell r="G1059">
            <v>0</v>
          </cell>
          <cell r="H1059">
            <v>0</v>
          </cell>
          <cell r="I1059">
            <v>0</v>
          </cell>
        </row>
        <row r="1060">
          <cell r="A1060" t="str">
            <v>LFARISCAP-00040</v>
          </cell>
          <cell r="B1060">
            <v>0</v>
          </cell>
          <cell r="C1060">
            <v>11023</v>
          </cell>
          <cell r="D1060">
            <v>0</v>
          </cell>
          <cell r="E1060">
            <v>0</v>
          </cell>
          <cell r="F1060">
            <v>2412</v>
          </cell>
          <cell r="G1060">
            <v>1056</v>
          </cell>
          <cell r="H1060">
            <v>1056</v>
          </cell>
          <cell r="I1060">
            <v>864</v>
          </cell>
        </row>
        <row r="1061">
          <cell r="A1061" t="str">
            <v>LFARISCAP-00041</v>
          </cell>
          <cell r="B1061">
            <v>0</v>
          </cell>
          <cell r="C1061">
            <v>6642</v>
          </cell>
          <cell r="D1061">
            <v>0</v>
          </cell>
          <cell r="E1061">
            <v>0</v>
          </cell>
          <cell r="F1061">
            <v>910</v>
          </cell>
          <cell r="G1061">
            <v>1104</v>
          </cell>
          <cell r="H1061">
            <v>696</v>
          </cell>
          <cell r="I1061">
            <v>312</v>
          </cell>
        </row>
        <row r="1062">
          <cell r="A1062" t="str">
            <v>LFARISCAP-00043</v>
          </cell>
          <cell r="B1062">
            <v>0</v>
          </cell>
          <cell r="C1062">
            <v>0</v>
          </cell>
          <cell r="D1062">
            <v>0</v>
          </cell>
          <cell r="E1062">
            <v>0</v>
          </cell>
          <cell r="F1062">
            <v>0</v>
          </cell>
          <cell r="G1062">
            <v>178</v>
          </cell>
          <cell r="H1062">
            <v>45</v>
          </cell>
          <cell r="I1062">
            <v>30</v>
          </cell>
        </row>
        <row r="1063">
          <cell r="A1063" t="str">
            <v>LFARISCAP-00045</v>
          </cell>
          <cell r="B1063">
            <v>0</v>
          </cell>
          <cell r="C1063">
            <v>8342</v>
          </cell>
          <cell r="D1063">
            <v>0</v>
          </cell>
          <cell r="E1063">
            <v>0</v>
          </cell>
          <cell r="F1063">
            <v>936</v>
          </cell>
          <cell r="G1063">
            <v>936</v>
          </cell>
          <cell r="H1063">
            <v>714</v>
          </cell>
          <cell r="I1063">
            <v>432</v>
          </cell>
        </row>
        <row r="1064">
          <cell r="A1064" t="str">
            <v>LFARISCAP-00046</v>
          </cell>
          <cell r="B1064">
            <v>0</v>
          </cell>
          <cell r="C1064">
            <v>70886</v>
          </cell>
          <cell r="D1064">
            <v>0</v>
          </cell>
          <cell r="E1064">
            <v>80000</v>
          </cell>
          <cell r="F1064">
            <v>33517</v>
          </cell>
          <cell r="G1064">
            <v>42196</v>
          </cell>
          <cell r="H1064">
            <v>36510</v>
          </cell>
          <cell r="I1064">
            <v>23672</v>
          </cell>
        </row>
        <row r="1065">
          <cell r="A1065" t="str">
            <v>LFARISCAP-00049</v>
          </cell>
          <cell r="B1065">
            <v>0</v>
          </cell>
          <cell r="C1065">
            <v>1058792</v>
          </cell>
          <cell r="D1065">
            <v>0</v>
          </cell>
          <cell r="E1065">
            <v>1260000</v>
          </cell>
          <cell r="F1065">
            <v>436251</v>
          </cell>
          <cell r="G1065">
            <v>649772</v>
          </cell>
          <cell r="H1065">
            <v>933960</v>
          </cell>
          <cell r="I1065">
            <v>460704</v>
          </cell>
        </row>
        <row r="1066">
          <cell r="A1066" t="str">
            <v>LFARISCAP-00050</v>
          </cell>
          <cell r="B1066">
            <v>0</v>
          </cell>
          <cell r="C1066">
            <v>369770</v>
          </cell>
          <cell r="D1066">
            <v>0</v>
          </cell>
          <cell r="E1066">
            <v>0</v>
          </cell>
          <cell r="F1066">
            <v>65298</v>
          </cell>
          <cell r="G1066">
            <v>204108</v>
          </cell>
          <cell r="H1066">
            <v>173110</v>
          </cell>
          <cell r="I1066">
            <v>113526</v>
          </cell>
        </row>
        <row r="1067">
          <cell r="A1067" t="str">
            <v>LFARISCAP-00051</v>
          </cell>
          <cell r="B1067">
            <v>0</v>
          </cell>
          <cell r="C1067">
            <v>18456</v>
          </cell>
          <cell r="D1067">
            <v>0</v>
          </cell>
          <cell r="E1067">
            <v>0</v>
          </cell>
          <cell r="F1067">
            <v>3108</v>
          </cell>
          <cell r="G1067">
            <v>0</v>
          </cell>
          <cell r="H1067">
            <v>0</v>
          </cell>
          <cell r="I1067">
            <v>0</v>
          </cell>
        </row>
        <row r="1068">
          <cell r="A1068" t="str">
            <v>LFARISCAP-00052</v>
          </cell>
          <cell r="B1068">
            <v>0</v>
          </cell>
          <cell r="C1068">
            <v>2125850</v>
          </cell>
          <cell r="D1068">
            <v>0</v>
          </cell>
          <cell r="E1068">
            <v>670000</v>
          </cell>
          <cell r="F1068">
            <v>1074649</v>
          </cell>
          <cell r="G1068">
            <v>2083724</v>
          </cell>
          <cell r="H1068">
            <v>2241657</v>
          </cell>
          <cell r="I1068">
            <v>1282346</v>
          </cell>
        </row>
        <row r="1069">
          <cell r="A1069" t="str">
            <v>LFARISCAP-00054</v>
          </cell>
          <cell r="B1069">
            <v>0</v>
          </cell>
          <cell r="C1069">
            <v>380</v>
          </cell>
          <cell r="D1069">
            <v>0</v>
          </cell>
          <cell r="E1069">
            <v>0</v>
          </cell>
          <cell r="F1069">
            <v>282</v>
          </cell>
          <cell r="G1069">
            <v>0</v>
          </cell>
          <cell r="H1069">
            <v>0</v>
          </cell>
          <cell r="I1069">
            <v>0</v>
          </cell>
        </row>
        <row r="1070">
          <cell r="A1070" t="str">
            <v>LFARISCAP-00055</v>
          </cell>
          <cell r="B1070">
            <v>0</v>
          </cell>
          <cell r="C1070">
            <v>23046</v>
          </cell>
          <cell r="D1070">
            <v>0</v>
          </cell>
          <cell r="E1070">
            <v>0</v>
          </cell>
          <cell r="F1070">
            <v>563</v>
          </cell>
          <cell r="G1070">
            <v>435</v>
          </cell>
          <cell r="H1070">
            <v>397</v>
          </cell>
          <cell r="I1070">
            <v>193</v>
          </cell>
        </row>
        <row r="1071">
          <cell r="A1071" t="str">
            <v>LFARISCAP-00057</v>
          </cell>
          <cell r="B1071">
            <v>0</v>
          </cell>
          <cell r="C1071">
            <v>7720</v>
          </cell>
          <cell r="D1071">
            <v>0</v>
          </cell>
          <cell r="E1071">
            <v>0</v>
          </cell>
          <cell r="F1071">
            <v>84</v>
          </cell>
          <cell r="G1071">
            <v>0</v>
          </cell>
          <cell r="H1071">
            <v>0</v>
          </cell>
          <cell r="I1071">
            <v>0</v>
          </cell>
        </row>
        <row r="1072">
          <cell r="A1072" t="str">
            <v>LFARISCAP-00062</v>
          </cell>
          <cell r="B1072">
            <v>0</v>
          </cell>
          <cell r="C1072">
            <v>29870</v>
          </cell>
          <cell r="D1072">
            <v>0</v>
          </cell>
          <cell r="E1072">
            <v>0</v>
          </cell>
          <cell r="F1072">
            <v>2688</v>
          </cell>
          <cell r="G1072">
            <v>17899</v>
          </cell>
          <cell r="H1072">
            <v>9866</v>
          </cell>
          <cell r="I1072">
            <v>7890</v>
          </cell>
        </row>
        <row r="1073">
          <cell r="A1073" t="str">
            <v>LFARISCAP-00065</v>
          </cell>
          <cell r="B1073">
            <v>0</v>
          </cell>
          <cell r="C1073">
            <v>10843</v>
          </cell>
          <cell r="D1073">
            <v>0</v>
          </cell>
          <cell r="E1073">
            <v>0</v>
          </cell>
          <cell r="F1073">
            <v>803</v>
          </cell>
          <cell r="G1073">
            <v>1800</v>
          </cell>
          <cell r="H1073">
            <v>1767</v>
          </cell>
          <cell r="I1073">
            <v>1178</v>
          </cell>
        </row>
        <row r="1074">
          <cell r="A1074" t="str">
            <v>LFARISCAP-00069</v>
          </cell>
          <cell r="B1074">
            <v>0</v>
          </cell>
          <cell r="C1074">
            <v>22514</v>
          </cell>
          <cell r="D1074">
            <v>0</v>
          </cell>
          <cell r="E1074">
            <v>0</v>
          </cell>
          <cell r="F1074">
            <v>1255</v>
          </cell>
          <cell r="G1074">
            <v>2940</v>
          </cell>
          <cell r="H1074">
            <v>2823</v>
          </cell>
          <cell r="I1074">
            <v>1919</v>
          </cell>
        </row>
        <row r="1075">
          <cell r="A1075" t="str">
            <v>LFARISCAP-00070</v>
          </cell>
          <cell r="B1075">
            <v>0</v>
          </cell>
          <cell r="C1075">
            <v>9860</v>
          </cell>
          <cell r="D1075">
            <v>0</v>
          </cell>
          <cell r="E1075">
            <v>0</v>
          </cell>
          <cell r="F1075">
            <v>840</v>
          </cell>
          <cell r="G1075">
            <v>0</v>
          </cell>
          <cell r="H1075">
            <v>0</v>
          </cell>
          <cell r="I1075">
            <v>0</v>
          </cell>
        </row>
        <row r="1076">
          <cell r="A1076" t="str">
            <v>LFARISCAP-00072</v>
          </cell>
          <cell r="B1076">
            <v>0</v>
          </cell>
          <cell r="C1076">
            <v>720</v>
          </cell>
          <cell r="D1076">
            <v>0</v>
          </cell>
          <cell r="E1076">
            <v>0</v>
          </cell>
          <cell r="F1076">
            <v>84</v>
          </cell>
          <cell r="G1076">
            <v>0</v>
          </cell>
          <cell r="H1076">
            <v>0</v>
          </cell>
          <cell r="I1076">
            <v>0</v>
          </cell>
        </row>
        <row r="1077">
          <cell r="A1077" t="str">
            <v>LFARISCAP-00073</v>
          </cell>
          <cell r="B1077">
            <v>0</v>
          </cell>
          <cell r="C1077">
            <v>450404</v>
          </cell>
          <cell r="D1077">
            <v>0</v>
          </cell>
          <cell r="E1077">
            <v>280000</v>
          </cell>
          <cell r="F1077">
            <v>146977</v>
          </cell>
          <cell r="G1077">
            <v>376849</v>
          </cell>
          <cell r="H1077">
            <v>282785</v>
          </cell>
          <cell r="I1077">
            <v>202682</v>
          </cell>
        </row>
        <row r="1078">
          <cell r="A1078" t="str">
            <v>LFARISCAP-00103</v>
          </cell>
          <cell r="B1078">
            <v>0</v>
          </cell>
          <cell r="C1078">
            <v>4283</v>
          </cell>
          <cell r="D1078">
            <v>0</v>
          </cell>
          <cell r="E1078">
            <v>0</v>
          </cell>
          <cell r="F1078">
            <v>728</v>
          </cell>
          <cell r="G1078">
            <v>924</v>
          </cell>
          <cell r="H1078">
            <v>1147</v>
          </cell>
          <cell r="I1078">
            <v>754</v>
          </cell>
        </row>
        <row r="1079">
          <cell r="A1079" t="str">
            <v>LFARISCAP-00104</v>
          </cell>
          <cell r="B1079">
            <v>0</v>
          </cell>
          <cell r="C1079">
            <v>59099</v>
          </cell>
          <cell r="D1079">
            <v>0</v>
          </cell>
          <cell r="E1079">
            <v>30000</v>
          </cell>
          <cell r="F1079">
            <v>58708</v>
          </cell>
          <cell r="G1079">
            <v>32299</v>
          </cell>
          <cell r="H1079">
            <v>31459</v>
          </cell>
          <cell r="I1079">
            <v>19716</v>
          </cell>
        </row>
        <row r="1080">
          <cell r="A1080" t="str">
            <v>LFARISCAP-00105</v>
          </cell>
          <cell r="B1080">
            <v>0</v>
          </cell>
          <cell r="C1080">
            <v>605641</v>
          </cell>
          <cell r="D1080">
            <v>0</v>
          </cell>
          <cell r="E1080">
            <v>150000</v>
          </cell>
          <cell r="F1080">
            <v>549151</v>
          </cell>
          <cell r="G1080">
            <v>298778</v>
          </cell>
          <cell r="H1080">
            <v>305632</v>
          </cell>
          <cell r="I1080">
            <v>184458</v>
          </cell>
        </row>
        <row r="1081">
          <cell r="A1081" t="str">
            <v>LFARISCAP-00106</v>
          </cell>
          <cell r="B1081">
            <v>0</v>
          </cell>
          <cell r="C1081">
            <v>731522</v>
          </cell>
          <cell r="D1081">
            <v>150000</v>
          </cell>
          <cell r="E1081">
            <v>290000</v>
          </cell>
          <cell r="F1081">
            <v>947808</v>
          </cell>
          <cell r="G1081">
            <v>422785</v>
          </cell>
          <cell r="H1081">
            <v>436897</v>
          </cell>
          <cell r="I1081">
            <v>280636</v>
          </cell>
        </row>
        <row r="1082">
          <cell r="A1082" t="str">
            <v>LFARISCAP-00107</v>
          </cell>
          <cell r="B1082">
            <v>0</v>
          </cell>
          <cell r="C1082">
            <v>245635</v>
          </cell>
          <cell r="D1082">
            <v>0</v>
          </cell>
          <cell r="E1082">
            <v>108000</v>
          </cell>
          <cell r="F1082">
            <v>310503</v>
          </cell>
          <cell r="G1082">
            <v>156965</v>
          </cell>
          <cell r="H1082">
            <v>158515</v>
          </cell>
          <cell r="I1082">
            <v>94253</v>
          </cell>
        </row>
        <row r="1083">
          <cell r="A1083" t="str">
            <v>LFARISCAP-00108</v>
          </cell>
          <cell r="B1083">
            <v>0</v>
          </cell>
          <cell r="C1083">
            <v>31530</v>
          </cell>
          <cell r="D1083">
            <v>0</v>
          </cell>
          <cell r="E1083">
            <v>0</v>
          </cell>
          <cell r="F1083">
            <v>22608</v>
          </cell>
          <cell r="G1083">
            <v>27244</v>
          </cell>
          <cell r="H1083">
            <v>22284</v>
          </cell>
          <cell r="I1083">
            <v>8708</v>
          </cell>
        </row>
        <row r="1084">
          <cell r="A1084" t="str">
            <v>LFARISCAP-00109</v>
          </cell>
          <cell r="B1084">
            <v>0</v>
          </cell>
          <cell r="C1084">
            <v>385675</v>
          </cell>
          <cell r="D1084">
            <v>400000</v>
          </cell>
          <cell r="E1084">
            <v>0</v>
          </cell>
          <cell r="F1084">
            <v>799976</v>
          </cell>
          <cell r="G1084">
            <v>605192</v>
          </cell>
          <cell r="H1084">
            <v>596943</v>
          </cell>
          <cell r="I1084">
            <v>359686</v>
          </cell>
        </row>
        <row r="1085">
          <cell r="A1085" t="str">
            <v>LFARISCAP-00111</v>
          </cell>
          <cell r="B1085">
            <v>0</v>
          </cell>
          <cell r="C1085">
            <v>18972</v>
          </cell>
          <cell r="D1085">
            <v>0</v>
          </cell>
          <cell r="E1085">
            <v>12000</v>
          </cell>
          <cell r="F1085">
            <v>13163</v>
          </cell>
          <cell r="G1085">
            <v>8220</v>
          </cell>
          <cell r="H1085">
            <v>8074</v>
          </cell>
          <cell r="I1085">
            <v>4655</v>
          </cell>
        </row>
        <row r="1086">
          <cell r="A1086" t="str">
            <v>LFARISCAP-00112</v>
          </cell>
          <cell r="B1086">
            <v>0</v>
          </cell>
          <cell r="C1086">
            <v>2729893</v>
          </cell>
          <cell r="D1086">
            <v>900000</v>
          </cell>
          <cell r="E1086">
            <v>1820000</v>
          </cell>
          <cell r="F1086">
            <v>2915565</v>
          </cell>
          <cell r="G1086">
            <v>2253672</v>
          </cell>
          <cell r="H1086">
            <v>2727358</v>
          </cell>
          <cell r="I1086">
            <v>1561149</v>
          </cell>
        </row>
        <row r="1087">
          <cell r="A1087" t="str">
            <v>LFARISCAP-00113</v>
          </cell>
          <cell r="B1087">
            <v>0</v>
          </cell>
          <cell r="C1087">
            <v>10317</v>
          </cell>
          <cell r="D1087">
            <v>0</v>
          </cell>
          <cell r="E1087">
            <v>0</v>
          </cell>
          <cell r="F1087">
            <v>737</v>
          </cell>
          <cell r="G1087">
            <v>1052</v>
          </cell>
          <cell r="H1087">
            <v>1146</v>
          </cell>
          <cell r="I1087">
            <v>403</v>
          </cell>
        </row>
        <row r="1088">
          <cell r="A1088" t="str">
            <v>LFARISCAP-00115</v>
          </cell>
          <cell r="B1088">
            <v>0</v>
          </cell>
          <cell r="C1088">
            <v>0</v>
          </cell>
          <cell r="D1088">
            <v>0</v>
          </cell>
          <cell r="E1088">
            <v>0</v>
          </cell>
          <cell r="F1088">
            <v>62</v>
          </cell>
          <cell r="G1088">
            <v>366</v>
          </cell>
          <cell r="H1088">
            <v>345</v>
          </cell>
          <cell r="I1088">
            <v>230</v>
          </cell>
        </row>
        <row r="1089">
          <cell r="A1089" t="str">
            <v>LFARISCAP-00118</v>
          </cell>
          <cell r="B1089">
            <v>0</v>
          </cell>
          <cell r="C1089">
            <v>240736</v>
          </cell>
          <cell r="D1089">
            <v>0</v>
          </cell>
          <cell r="E1089">
            <v>60000</v>
          </cell>
          <cell r="F1089">
            <v>208614</v>
          </cell>
          <cell r="G1089">
            <v>121088</v>
          </cell>
          <cell r="H1089">
            <v>119578</v>
          </cell>
          <cell r="I1089">
            <v>70689</v>
          </cell>
        </row>
        <row r="1090">
          <cell r="A1090" t="str">
            <v>LFARISCAP-00119</v>
          </cell>
          <cell r="B1090">
            <v>0</v>
          </cell>
          <cell r="C1090">
            <v>187094</v>
          </cell>
          <cell r="D1090">
            <v>0</v>
          </cell>
          <cell r="E1090">
            <v>20000</v>
          </cell>
          <cell r="F1090">
            <v>35675</v>
          </cell>
          <cell r="G1090">
            <v>32956</v>
          </cell>
          <cell r="H1090">
            <v>34432</v>
          </cell>
          <cell r="I1090">
            <v>20165</v>
          </cell>
        </row>
        <row r="1091">
          <cell r="A1091" t="str">
            <v>LFARISCAP-00120</v>
          </cell>
          <cell r="B1091">
            <v>0</v>
          </cell>
          <cell r="C1091">
            <v>7340935</v>
          </cell>
          <cell r="D1091">
            <v>0</v>
          </cell>
          <cell r="E1091">
            <v>7560000</v>
          </cell>
          <cell r="F1091">
            <v>11393808</v>
          </cell>
          <cell r="G1091">
            <v>7770475</v>
          </cell>
          <cell r="H1091">
            <v>7051937</v>
          </cell>
          <cell r="I1091">
            <v>4426434</v>
          </cell>
        </row>
        <row r="1092">
          <cell r="A1092" t="str">
            <v>LFARISCAP-00121</v>
          </cell>
          <cell r="B1092">
            <v>0</v>
          </cell>
          <cell r="C1092">
            <v>116552</v>
          </cell>
          <cell r="D1092">
            <v>0</v>
          </cell>
          <cell r="E1092">
            <v>15000</v>
          </cell>
          <cell r="F1092">
            <v>31316</v>
          </cell>
          <cell r="G1092">
            <v>39110</v>
          </cell>
          <cell r="H1092">
            <v>40584</v>
          </cell>
          <cell r="I1092">
            <v>14563</v>
          </cell>
        </row>
        <row r="1093">
          <cell r="A1093" t="str">
            <v>LFARISCAP-00124</v>
          </cell>
          <cell r="B1093">
            <v>0</v>
          </cell>
          <cell r="C1093">
            <v>89104</v>
          </cell>
          <cell r="D1093">
            <v>0</v>
          </cell>
          <cell r="E1093">
            <v>66500</v>
          </cell>
          <cell r="F1093">
            <v>196441</v>
          </cell>
          <cell r="G1093">
            <v>163188</v>
          </cell>
          <cell r="H1093">
            <v>142195</v>
          </cell>
          <cell r="I1093">
            <v>81643</v>
          </cell>
        </row>
        <row r="1094">
          <cell r="A1094" t="str">
            <v>LFARISCAP-00125</v>
          </cell>
          <cell r="B1094">
            <v>0</v>
          </cell>
          <cell r="C1094">
            <v>86975</v>
          </cell>
          <cell r="D1094">
            <v>0</v>
          </cell>
          <cell r="E1094">
            <v>80000</v>
          </cell>
          <cell r="F1094">
            <v>98169</v>
          </cell>
          <cell r="G1094">
            <v>98698</v>
          </cell>
          <cell r="H1094">
            <v>106109</v>
          </cell>
          <cell r="I1094">
            <v>60455</v>
          </cell>
        </row>
        <row r="1095">
          <cell r="A1095" t="str">
            <v>LFARISCAP-00127</v>
          </cell>
          <cell r="B1095">
            <v>0</v>
          </cell>
          <cell r="C1095">
            <v>9372</v>
          </cell>
          <cell r="D1095">
            <v>0</v>
          </cell>
          <cell r="E1095">
            <v>0</v>
          </cell>
          <cell r="F1095">
            <v>235</v>
          </cell>
          <cell r="G1095">
            <v>332</v>
          </cell>
          <cell r="H1095">
            <v>362</v>
          </cell>
          <cell r="I1095">
            <v>121</v>
          </cell>
        </row>
        <row r="1096">
          <cell r="A1096" t="str">
            <v>LFARISCAP-00130</v>
          </cell>
          <cell r="B1096">
            <v>0</v>
          </cell>
          <cell r="C1096">
            <v>112184</v>
          </cell>
          <cell r="D1096">
            <v>0</v>
          </cell>
          <cell r="E1096">
            <v>0</v>
          </cell>
          <cell r="F1096">
            <v>10021</v>
          </cell>
          <cell r="G1096">
            <v>20148</v>
          </cell>
          <cell r="H1096">
            <v>24673</v>
          </cell>
          <cell r="I1096">
            <v>10747</v>
          </cell>
        </row>
        <row r="1097">
          <cell r="A1097" t="str">
            <v>LFARISCAP-00131</v>
          </cell>
          <cell r="B1097">
            <v>0</v>
          </cell>
          <cell r="C1097">
            <v>1261630</v>
          </cell>
          <cell r="D1097">
            <v>0</v>
          </cell>
          <cell r="E1097">
            <v>0</v>
          </cell>
          <cell r="F1097">
            <v>3640</v>
          </cell>
          <cell r="G1097">
            <v>4520</v>
          </cell>
          <cell r="H1097">
            <v>5260</v>
          </cell>
          <cell r="I1097">
            <v>3690</v>
          </cell>
        </row>
        <row r="1098">
          <cell r="A1098" t="str">
            <v>LFARISCAP-00133</v>
          </cell>
          <cell r="B1098">
            <v>0</v>
          </cell>
          <cell r="C1098">
            <v>19051</v>
          </cell>
          <cell r="D1098">
            <v>0</v>
          </cell>
          <cell r="E1098">
            <v>0</v>
          </cell>
          <cell r="F1098">
            <v>9568</v>
          </cell>
          <cell r="G1098">
            <v>4572</v>
          </cell>
          <cell r="H1098">
            <v>5052</v>
          </cell>
          <cell r="I1098">
            <v>3258</v>
          </cell>
        </row>
        <row r="1099">
          <cell r="A1099" t="str">
            <v>LFARISCAP-00134</v>
          </cell>
          <cell r="B1099">
            <v>0</v>
          </cell>
          <cell r="C1099">
            <v>14253</v>
          </cell>
          <cell r="D1099">
            <v>0</v>
          </cell>
          <cell r="E1099">
            <v>0</v>
          </cell>
          <cell r="F1099">
            <v>3859</v>
          </cell>
          <cell r="G1099">
            <v>5977</v>
          </cell>
          <cell r="H1099">
            <v>4265</v>
          </cell>
          <cell r="I1099">
            <v>2591</v>
          </cell>
        </row>
        <row r="1100">
          <cell r="A1100" t="str">
            <v>LFARISCAP-00136</v>
          </cell>
          <cell r="B1100">
            <v>0</v>
          </cell>
          <cell r="C1100">
            <v>4708</v>
          </cell>
          <cell r="D1100">
            <v>0</v>
          </cell>
          <cell r="E1100">
            <v>4000</v>
          </cell>
          <cell r="F1100">
            <v>1892</v>
          </cell>
          <cell r="G1100">
            <v>2773</v>
          </cell>
          <cell r="H1100">
            <v>2948</v>
          </cell>
          <cell r="I1100">
            <v>993</v>
          </cell>
        </row>
        <row r="1101">
          <cell r="A1101" t="str">
            <v>LFARISCAP-00137</v>
          </cell>
          <cell r="B1101">
            <v>0</v>
          </cell>
          <cell r="C1101">
            <v>204136</v>
          </cell>
          <cell r="D1101">
            <v>0</v>
          </cell>
          <cell r="E1101">
            <v>30000</v>
          </cell>
          <cell r="F1101">
            <v>54937</v>
          </cell>
          <cell r="G1101">
            <v>41730</v>
          </cell>
          <cell r="H1101">
            <v>46860</v>
          </cell>
          <cell r="I1101">
            <v>27640</v>
          </cell>
        </row>
        <row r="1102">
          <cell r="A1102" t="str">
            <v>LFARISCAP-00138</v>
          </cell>
          <cell r="B1102">
            <v>0</v>
          </cell>
          <cell r="C1102">
            <v>1214902</v>
          </cell>
          <cell r="D1102">
            <v>0</v>
          </cell>
          <cell r="E1102">
            <v>450000</v>
          </cell>
          <cell r="F1102">
            <v>1439762</v>
          </cell>
          <cell r="G1102">
            <v>1280785</v>
          </cell>
          <cell r="H1102">
            <v>1549646</v>
          </cell>
          <cell r="I1102">
            <v>873564</v>
          </cell>
        </row>
        <row r="1103">
          <cell r="A1103" t="str">
            <v>LFARISCAP-00139</v>
          </cell>
          <cell r="B1103">
            <v>0</v>
          </cell>
          <cell r="C1103">
            <v>185583</v>
          </cell>
          <cell r="D1103">
            <v>0</v>
          </cell>
          <cell r="E1103">
            <v>50000</v>
          </cell>
          <cell r="F1103">
            <v>104864</v>
          </cell>
          <cell r="G1103">
            <v>70452</v>
          </cell>
          <cell r="H1103">
            <v>62204</v>
          </cell>
          <cell r="I1103">
            <v>38937</v>
          </cell>
        </row>
        <row r="1104">
          <cell r="A1104" t="str">
            <v>LFARISCAP-00141</v>
          </cell>
          <cell r="B1104">
            <v>0</v>
          </cell>
          <cell r="C1104">
            <v>58861</v>
          </cell>
          <cell r="D1104">
            <v>0</v>
          </cell>
          <cell r="E1104">
            <v>10000</v>
          </cell>
          <cell r="F1104">
            <v>7771</v>
          </cell>
          <cell r="G1104">
            <v>5401</v>
          </cell>
          <cell r="H1104">
            <v>5441</v>
          </cell>
          <cell r="I1104">
            <v>2980</v>
          </cell>
        </row>
        <row r="1105">
          <cell r="A1105" t="str">
            <v>LFARISCAP-00142</v>
          </cell>
          <cell r="B1105">
            <v>0</v>
          </cell>
          <cell r="C1105">
            <v>27382</v>
          </cell>
          <cell r="D1105">
            <v>0</v>
          </cell>
          <cell r="E1105">
            <v>10000</v>
          </cell>
          <cell r="F1105">
            <v>12145</v>
          </cell>
          <cell r="G1105">
            <v>7136</v>
          </cell>
          <cell r="H1105">
            <v>6685</v>
          </cell>
          <cell r="I1105">
            <v>4173</v>
          </cell>
        </row>
        <row r="1106">
          <cell r="A1106" t="str">
            <v>LFARISCAP-00143</v>
          </cell>
          <cell r="B1106">
            <v>0</v>
          </cell>
          <cell r="C1106">
            <v>63250</v>
          </cell>
          <cell r="D1106">
            <v>0</v>
          </cell>
          <cell r="E1106">
            <v>90000</v>
          </cell>
          <cell r="F1106">
            <v>56989</v>
          </cell>
          <cell r="G1106">
            <v>83757</v>
          </cell>
          <cell r="H1106">
            <v>66561</v>
          </cell>
          <cell r="I1106">
            <v>37670</v>
          </cell>
        </row>
        <row r="1107">
          <cell r="A1107" t="str">
            <v>LFARISCAP-00144</v>
          </cell>
          <cell r="B1107">
            <v>0</v>
          </cell>
          <cell r="C1107">
            <v>33539</v>
          </cell>
          <cell r="D1107">
            <v>0</v>
          </cell>
          <cell r="E1107">
            <v>10000</v>
          </cell>
          <cell r="F1107">
            <v>20794</v>
          </cell>
          <cell r="G1107">
            <v>10394</v>
          </cell>
          <cell r="H1107">
            <v>10069</v>
          </cell>
          <cell r="I1107">
            <v>5374</v>
          </cell>
        </row>
        <row r="1108">
          <cell r="A1108" t="str">
            <v>LFARISCAP-00146</v>
          </cell>
          <cell r="B1108">
            <v>0</v>
          </cell>
          <cell r="C1108">
            <v>50065</v>
          </cell>
          <cell r="D1108">
            <v>0</v>
          </cell>
          <cell r="E1108">
            <v>0</v>
          </cell>
          <cell r="F1108">
            <v>4013</v>
          </cell>
          <cell r="G1108">
            <v>19620</v>
          </cell>
          <cell r="H1108">
            <v>14409</v>
          </cell>
          <cell r="I1108">
            <v>8844</v>
          </cell>
        </row>
        <row r="1109">
          <cell r="A1109" t="str">
            <v>LFARISCAP-00150</v>
          </cell>
          <cell r="B1109">
            <v>0</v>
          </cell>
          <cell r="C1109">
            <v>328</v>
          </cell>
          <cell r="D1109">
            <v>0</v>
          </cell>
          <cell r="E1109">
            <v>0</v>
          </cell>
          <cell r="F1109">
            <v>0</v>
          </cell>
          <cell r="G1109">
            <v>136</v>
          </cell>
          <cell r="H1109">
            <v>192</v>
          </cell>
          <cell r="I1109">
            <v>0</v>
          </cell>
        </row>
        <row r="1110">
          <cell r="A1110" t="str">
            <v>LFARISCAP-00151</v>
          </cell>
          <cell r="B1110">
            <v>0</v>
          </cell>
          <cell r="C1110">
            <v>429063</v>
          </cell>
          <cell r="D1110">
            <v>0</v>
          </cell>
          <cell r="E1110">
            <v>396000</v>
          </cell>
          <cell r="F1110">
            <v>532964</v>
          </cell>
          <cell r="G1110">
            <v>283911</v>
          </cell>
          <cell r="H1110">
            <v>291123</v>
          </cell>
          <cell r="I1110">
            <v>170713</v>
          </cell>
        </row>
        <row r="1111">
          <cell r="A1111" t="str">
            <v>LFARISCAP-00152</v>
          </cell>
          <cell r="B1111">
            <v>0</v>
          </cell>
          <cell r="C1111">
            <v>3588425</v>
          </cell>
          <cell r="D1111">
            <v>0</v>
          </cell>
          <cell r="E1111">
            <v>410000</v>
          </cell>
          <cell r="F1111">
            <v>2544648</v>
          </cell>
          <cell r="G1111">
            <v>1947854</v>
          </cell>
          <cell r="H1111">
            <v>1741018</v>
          </cell>
          <cell r="I1111">
            <v>1081031</v>
          </cell>
        </row>
        <row r="1112">
          <cell r="A1112" t="str">
            <v>LFARISCAP-00153</v>
          </cell>
          <cell r="B1112">
            <v>0</v>
          </cell>
          <cell r="C1112">
            <v>1136064</v>
          </cell>
          <cell r="D1112">
            <v>0</v>
          </cell>
          <cell r="E1112">
            <v>230000</v>
          </cell>
          <cell r="F1112">
            <v>516635</v>
          </cell>
          <cell r="G1112">
            <v>361260</v>
          </cell>
          <cell r="H1112">
            <v>382375</v>
          </cell>
          <cell r="I1112">
            <v>233639</v>
          </cell>
        </row>
        <row r="1113">
          <cell r="A1113" t="str">
            <v>LFARISCAP-00154</v>
          </cell>
          <cell r="B1113">
            <v>0</v>
          </cell>
          <cell r="C1113">
            <v>37229</v>
          </cell>
          <cell r="D1113">
            <v>0</v>
          </cell>
          <cell r="E1113">
            <v>30000</v>
          </cell>
          <cell r="F1113">
            <v>29248</v>
          </cell>
          <cell r="G1113">
            <v>32293</v>
          </cell>
          <cell r="H1113">
            <v>30758</v>
          </cell>
          <cell r="I1113">
            <v>19298</v>
          </cell>
        </row>
        <row r="1114">
          <cell r="A1114" t="str">
            <v>LFARISCAP-00155</v>
          </cell>
          <cell r="B1114">
            <v>0</v>
          </cell>
          <cell r="C1114">
            <v>50305</v>
          </cell>
          <cell r="D1114">
            <v>0</v>
          </cell>
          <cell r="E1114">
            <v>0</v>
          </cell>
          <cell r="F1114">
            <v>1056</v>
          </cell>
          <cell r="G1114">
            <v>396</v>
          </cell>
          <cell r="H1114">
            <v>432</v>
          </cell>
          <cell r="I1114">
            <v>288</v>
          </cell>
        </row>
        <row r="1115">
          <cell r="A1115" t="str">
            <v>LFARISCAP-00156</v>
          </cell>
          <cell r="B1115">
            <v>0</v>
          </cell>
          <cell r="C1115">
            <v>1310604</v>
          </cell>
          <cell r="D1115">
            <v>0</v>
          </cell>
          <cell r="E1115">
            <v>0</v>
          </cell>
          <cell r="F1115">
            <v>657557</v>
          </cell>
          <cell r="G1115">
            <v>470493</v>
          </cell>
          <cell r="H1115">
            <v>489207</v>
          </cell>
          <cell r="I1115">
            <v>353612</v>
          </cell>
        </row>
        <row r="1116">
          <cell r="A1116" t="str">
            <v>LFARISCAP-00157</v>
          </cell>
          <cell r="B1116">
            <v>0</v>
          </cell>
          <cell r="C1116">
            <v>17207</v>
          </cell>
          <cell r="D1116">
            <v>0</v>
          </cell>
          <cell r="E1116">
            <v>0</v>
          </cell>
          <cell r="F1116">
            <v>201</v>
          </cell>
          <cell r="G1116">
            <v>1098</v>
          </cell>
          <cell r="H1116">
            <v>1035</v>
          </cell>
          <cell r="I1116">
            <v>690</v>
          </cell>
        </row>
        <row r="1117">
          <cell r="A1117" t="str">
            <v>LFARISCAP-00158</v>
          </cell>
          <cell r="B1117">
            <v>0</v>
          </cell>
          <cell r="C1117">
            <v>10273</v>
          </cell>
          <cell r="D1117">
            <v>0</v>
          </cell>
          <cell r="E1117">
            <v>10000</v>
          </cell>
          <cell r="F1117">
            <v>11811</v>
          </cell>
          <cell r="G1117">
            <v>5782</v>
          </cell>
          <cell r="H1117">
            <v>5947</v>
          </cell>
          <cell r="I1117">
            <v>3738</v>
          </cell>
        </row>
        <row r="1118">
          <cell r="A1118" t="str">
            <v>LFARISCAP-00159</v>
          </cell>
          <cell r="B1118">
            <v>0</v>
          </cell>
          <cell r="C1118">
            <v>16987</v>
          </cell>
          <cell r="D1118">
            <v>0</v>
          </cell>
          <cell r="E1118">
            <v>0</v>
          </cell>
          <cell r="F1118">
            <v>131</v>
          </cell>
          <cell r="G1118">
            <v>77</v>
          </cell>
          <cell r="H1118">
            <v>84</v>
          </cell>
          <cell r="I1118">
            <v>56</v>
          </cell>
        </row>
        <row r="1119">
          <cell r="A1119" t="str">
            <v>LFARISCAP-00160</v>
          </cell>
          <cell r="B1119">
            <v>0</v>
          </cell>
          <cell r="C1119">
            <v>7286</v>
          </cell>
          <cell r="D1119">
            <v>0</v>
          </cell>
          <cell r="E1119">
            <v>20000</v>
          </cell>
          <cell r="F1119">
            <v>328</v>
          </cell>
          <cell r="G1119">
            <v>1019</v>
          </cell>
          <cell r="H1119">
            <v>503</v>
          </cell>
          <cell r="I1119">
            <v>211</v>
          </cell>
        </row>
        <row r="1120">
          <cell r="A1120" t="str">
            <v>LFARISCAP-00161</v>
          </cell>
          <cell r="B1120">
            <v>0</v>
          </cell>
          <cell r="C1120">
            <v>161381</v>
          </cell>
          <cell r="D1120">
            <v>0</v>
          </cell>
          <cell r="E1120">
            <v>243000</v>
          </cell>
          <cell r="F1120">
            <v>358432</v>
          </cell>
          <cell r="G1120">
            <v>168194</v>
          </cell>
          <cell r="H1120">
            <v>173276</v>
          </cell>
          <cell r="I1120">
            <v>108261</v>
          </cell>
        </row>
        <row r="1121">
          <cell r="A1121" t="str">
            <v>LFARISCAP-00162</v>
          </cell>
          <cell r="B1121">
            <v>0</v>
          </cell>
          <cell r="C1121">
            <v>51550</v>
          </cell>
          <cell r="D1121">
            <v>0</v>
          </cell>
          <cell r="E1121">
            <v>0</v>
          </cell>
          <cell r="F1121">
            <v>6203</v>
          </cell>
          <cell r="G1121">
            <v>9481</v>
          </cell>
          <cell r="H1121">
            <v>7594</v>
          </cell>
          <cell r="I1121">
            <v>4176</v>
          </cell>
        </row>
        <row r="1122">
          <cell r="A1122" t="str">
            <v>LFARISCAP-00164</v>
          </cell>
          <cell r="B1122">
            <v>0</v>
          </cell>
          <cell r="C1122">
            <v>186543</v>
          </cell>
          <cell r="D1122">
            <v>0</v>
          </cell>
          <cell r="E1122">
            <v>60000</v>
          </cell>
          <cell r="F1122">
            <v>205664</v>
          </cell>
          <cell r="G1122">
            <v>125817</v>
          </cell>
          <cell r="H1122">
            <v>116575</v>
          </cell>
          <cell r="I1122">
            <v>72165</v>
          </cell>
        </row>
        <row r="1123">
          <cell r="A1123" t="str">
            <v>LFARISCAP-00165</v>
          </cell>
          <cell r="B1123">
            <v>0</v>
          </cell>
          <cell r="C1123">
            <v>728923</v>
          </cell>
          <cell r="D1123">
            <v>0</v>
          </cell>
          <cell r="E1123">
            <v>506000</v>
          </cell>
          <cell r="F1123">
            <v>1418111</v>
          </cell>
          <cell r="G1123">
            <v>904464</v>
          </cell>
          <cell r="H1123">
            <v>935161</v>
          </cell>
          <cell r="I1123">
            <v>548151</v>
          </cell>
        </row>
        <row r="1124">
          <cell r="A1124" t="str">
            <v>LFARISCAP-00166</v>
          </cell>
          <cell r="B1124">
            <v>0</v>
          </cell>
          <cell r="C1124">
            <v>1640</v>
          </cell>
          <cell r="D1124">
            <v>0</v>
          </cell>
          <cell r="E1124">
            <v>0</v>
          </cell>
          <cell r="F1124">
            <v>368</v>
          </cell>
          <cell r="G1124">
            <v>505</v>
          </cell>
          <cell r="H1124">
            <v>543</v>
          </cell>
          <cell r="I1124">
            <v>218</v>
          </cell>
        </row>
        <row r="1125">
          <cell r="A1125" t="str">
            <v>LFARISCAP-00168</v>
          </cell>
          <cell r="B1125">
            <v>0</v>
          </cell>
          <cell r="C1125">
            <v>2624423</v>
          </cell>
          <cell r="D1125">
            <v>0</v>
          </cell>
          <cell r="E1125">
            <v>3650000</v>
          </cell>
          <cell r="F1125">
            <v>5468780</v>
          </cell>
          <cell r="G1125">
            <v>3807065</v>
          </cell>
          <cell r="H1125">
            <v>3641392</v>
          </cell>
          <cell r="I1125">
            <v>2200655</v>
          </cell>
        </row>
        <row r="1126">
          <cell r="A1126" t="str">
            <v>LFARISCAP-00169</v>
          </cell>
          <cell r="B1126">
            <v>0</v>
          </cell>
          <cell r="C1126">
            <v>7924</v>
          </cell>
          <cell r="D1126">
            <v>0</v>
          </cell>
          <cell r="E1126">
            <v>0</v>
          </cell>
          <cell r="F1126">
            <v>1234</v>
          </cell>
          <cell r="G1126">
            <v>1404</v>
          </cell>
          <cell r="H1126">
            <v>1464</v>
          </cell>
          <cell r="I1126">
            <v>976</v>
          </cell>
        </row>
        <row r="1127">
          <cell r="A1127" t="str">
            <v>LFARISCAP-00170</v>
          </cell>
          <cell r="B1127">
            <v>0</v>
          </cell>
          <cell r="C1127">
            <v>384924</v>
          </cell>
          <cell r="D1127">
            <v>0</v>
          </cell>
          <cell r="E1127">
            <v>160000</v>
          </cell>
          <cell r="F1127">
            <v>524181</v>
          </cell>
          <cell r="G1127">
            <v>342195</v>
          </cell>
          <cell r="H1127">
            <v>365421</v>
          </cell>
          <cell r="I1127">
            <v>224817</v>
          </cell>
        </row>
        <row r="1128">
          <cell r="A1128" t="str">
            <v>LFARISCAP-00171</v>
          </cell>
          <cell r="B1128">
            <v>0</v>
          </cell>
          <cell r="C1128">
            <v>5348</v>
          </cell>
          <cell r="D1128">
            <v>0</v>
          </cell>
          <cell r="E1128">
            <v>0</v>
          </cell>
          <cell r="F1128">
            <v>235</v>
          </cell>
          <cell r="G1128">
            <v>332</v>
          </cell>
          <cell r="H1128">
            <v>362</v>
          </cell>
          <cell r="I1128">
            <v>121</v>
          </cell>
        </row>
        <row r="1129">
          <cell r="A1129" t="str">
            <v>LFARISCAP-00173</v>
          </cell>
          <cell r="B1129">
            <v>0</v>
          </cell>
          <cell r="C1129">
            <v>46899</v>
          </cell>
          <cell r="D1129">
            <v>0</v>
          </cell>
          <cell r="E1129">
            <v>0</v>
          </cell>
          <cell r="F1129">
            <v>20695</v>
          </cell>
          <cell r="G1129">
            <v>10629</v>
          </cell>
          <cell r="H1129">
            <v>10773</v>
          </cell>
          <cell r="I1129">
            <v>6600</v>
          </cell>
        </row>
        <row r="1130">
          <cell r="A1130" t="str">
            <v>LFARISCAP-00174</v>
          </cell>
          <cell r="B1130">
            <v>0</v>
          </cell>
          <cell r="C1130">
            <v>3704</v>
          </cell>
          <cell r="D1130">
            <v>0</v>
          </cell>
          <cell r="E1130">
            <v>0</v>
          </cell>
          <cell r="F1130">
            <v>267</v>
          </cell>
          <cell r="G1130">
            <v>429</v>
          </cell>
          <cell r="H1130">
            <v>419</v>
          </cell>
          <cell r="I1130">
            <v>339</v>
          </cell>
        </row>
        <row r="1131">
          <cell r="A1131" t="str">
            <v>LFARISCAP-00175</v>
          </cell>
          <cell r="B1131">
            <v>0</v>
          </cell>
          <cell r="C1131">
            <v>212812</v>
          </cell>
          <cell r="D1131">
            <v>0</v>
          </cell>
          <cell r="E1131">
            <v>0</v>
          </cell>
          <cell r="F1131">
            <v>111450</v>
          </cell>
          <cell r="G1131">
            <v>69029</v>
          </cell>
          <cell r="H1131">
            <v>64386</v>
          </cell>
          <cell r="I1131">
            <v>37897</v>
          </cell>
        </row>
        <row r="1132">
          <cell r="A1132" t="str">
            <v>LFARISCAP-00177</v>
          </cell>
          <cell r="B1132">
            <v>0</v>
          </cell>
          <cell r="C1132">
            <v>7171</v>
          </cell>
          <cell r="D1132">
            <v>0</v>
          </cell>
          <cell r="E1132">
            <v>10000</v>
          </cell>
          <cell r="F1132">
            <v>11964</v>
          </cell>
          <cell r="G1132">
            <v>9901</v>
          </cell>
          <cell r="H1132">
            <v>11471</v>
          </cell>
          <cell r="I1132">
            <v>6810</v>
          </cell>
        </row>
        <row r="1133">
          <cell r="A1133" t="str">
            <v>LFARISCAP-00178</v>
          </cell>
          <cell r="B1133">
            <v>0</v>
          </cell>
          <cell r="C1133">
            <v>548022</v>
          </cell>
          <cell r="D1133">
            <v>0</v>
          </cell>
          <cell r="E1133">
            <v>0</v>
          </cell>
          <cell r="F1133">
            <v>54619</v>
          </cell>
          <cell r="G1133">
            <v>35496</v>
          </cell>
          <cell r="H1133">
            <v>35223</v>
          </cell>
          <cell r="I1133">
            <v>21412</v>
          </cell>
        </row>
        <row r="1134">
          <cell r="A1134" t="str">
            <v>LFARISCAP-00183</v>
          </cell>
          <cell r="B1134">
            <v>0</v>
          </cell>
          <cell r="C1134">
            <v>178694</v>
          </cell>
          <cell r="D1134">
            <v>0</v>
          </cell>
          <cell r="E1134">
            <v>30000</v>
          </cell>
          <cell r="F1134">
            <v>61851</v>
          </cell>
          <cell r="G1134">
            <v>49538</v>
          </cell>
          <cell r="H1134">
            <v>48689</v>
          </cell>
          <cell r="I1134">
            <v>27954</v>
          </cell>
        </row>
        <row r="1135">
          <cell r="A1135" t="str">
            <v>LFARISCAP-00184</v>
          </cell>
          <cell r="B1135">
            <v>0</v>
          </cell>
          <cell r="C1135">
            <v>12980</v>
          </cell>
          <cell r="D1135">
            <v>0</v>
          </cell>
          <cell r="E1135">
            <v>0</v>
          </cell>
          <cell r="F1135">
            <v>623</v>
          </cell>
          <cell r="G1135">
            <v>2069</v>
          </cell>
          <cell r="H1135">
            <v>598</v>
          </cell>
          <cell r="I1135">
            <v>310</v>
          </cell>
        </row>
        <row r="1136">
          <cell r="A1136" t="str">
            <v>LFARISCAP-00185</v>
          </cell>
          <cell r="B1136">
            <v>0</v>
          </cell>
          <cell r="C1136">
            <v>22536</v>
          </cell>
          <cell r="D1136">
            <v>0</v>
          </cell>
          <cell r="E1136">
            <v>4000</v>
          </cell>
          <cell r="F1136">
            <v>4104</v>
          </cell>
          <cell r="G1136">
            <v>3684</v>
          </cell>
          <cell r="H1136">
            <v>3996</v>
          </cell>
          <cell r="I1136">
            <v>1656</v>
          </cell>
        </row>
        <row r="1137">
          <cell r="A1137" t="str">
            <v>LFARISCAP-00186</v>
          </cell>
          <cell r="B1137">
            <v>0</v>
          </cell>
          <cell r="C1137">
            <v>192102</v>
          </cell>
          <cell r="D1137">
            <v>0</v>
          </cell>
          <cell r="E1137">
            <v>18000</v>
          </cell>
          <cell r="F1137">
            <v>142839</v>
          </cell>
          <cell r="G1137">
            <v>90118</v>
          </cell>
          <cell r="H1137">
            <v>93665</v>
          </cell>
          <cell r="I1137">
            <v>57316</v>
          </cell>
        </row>
        <row r="1138">
          <cell r="A1138" t="str">
            <v>LFARISCAP-00187</v>
          </cell>
          <cell r="B1138">
            <v>0</v>
          </cell>
          <cell r="C1138">
            <v>621801</v>
          </cell>
          <cell r="D1138">
            <v>0</v>
          </cell>
          <cell r="E1138">
            <v>320000</v>
          </cell>
          <cell r="F1138">
            <v>533391</v>
          </cell>
          <cell r="G1138">
            <v>710295</v>
          </cell>
          <cell r="H1138">
            <v>583273</v>
          </cell>
          <cell r="I1138">
            <v>374098</v>
          </cell>
        </row>
        <row r="1139">
          <cell r="A1139" t="str">
            <v>LFARISCAP-00188</v>
          </cell>
          <cell r="B1139">
            <v>0</v>
          </cell>
          <cell r="C1139">
            <v>28512</v>
          </cell>
          <cell r="D1139">
            <v>0</v>
          </cell>
          <cell r="E1139">
            <v>10000</v>
          </cell>
          <cell r="F1139">
            <v>10094</v>
          </cell>
          <cell r="G1139">
            <v>9495</v>
          </cell>
          <cell r="H1139">
            <v>8247</v>
          </cell>
          <cell r="I1139">
            <v>5939</v>
          </cell>
        </row>
        <row r="1140">
          <cell r="A1140" t="str">
            <v>LFARISCAP-00189</v>
          </cell>
          <cell r="B1140">
            <v>0</v>
          </cell>
          <cell r="C1140">
            <v>59524</v>
          </cell>
          <cell r="D1140">
            <v>0</v>
          </cell>
          <cell r="E1140">
            <v>0</v>
          </cell>
          <cell r="F1140">
            <v>15336</v>
          </cell>
          <cell r="G1140">
            <v>11676</v>
          </cell>
          <cell r="H1140">
            <v>11590</v>
          </cell>
          <cell r="I1140">
            <v>6599</v>
          </cell>
        </row>
        <row r="1141">
          <cell r="A1141" t="str">
            <v>LFARISCAP-00190</v>
          </cell>
          <cell r="B1141">
            <v>0</v>
          </cell>
          <cell r="C1141">
            <v>67206</v>
          </cell>
          <cell r="D1141">
            <v>4000</v>
          </cell>
          <cell r="E1141">
            <v>32000</v>
          </cell>
          <cell r="F1141">
            <v>69260</v>
          </cell>
          <cell r="G1141">
            <v>44102</v>
          </cell>
          <cell r="H1141">
            <v>41074</v>
          </cell>
          <cell r="I1141">
            <v>24299</v>
          </cell>
        </row>
        <row r="1142">
          <cell r="A1142" t="str">
            <v>LFARISCAP-00191</v>
          </cell>
          <cell r="B1142">
            <v>0</v>
          </cell>
          <cell r="C1142">
            <v>1537472</v>
          </cell>
          <cell r="D1142">
            <v>0</v>
          </cell>
          <cell r="E1142">
            <v>2130000</v>
          </cell>
          <cell r="F1142">
            <v>3110218</v>
          </cell>
          <cell r="G1142">
            <v>2529774</v>
          </cell>
          <cell r="H1142">
            <v>2395719</v>
          </cell>
          <cell r="I1142">
            <v>1529428</v>
          </cell>
        </row>
        <row r="1143">
          <cell r="A1143" t="str">
            <v>LFARISCAP-00192</v>
          </cell>
          <cell r="B1143">
            <v>0</v>
          </cell>
          <cell r="C1143">
            <v>726838</v>
          </cell>
          <cell r="D1143">
            <v>0</v>
          </cell>
          <cell r="E1143">
            <v>0</v>
          </cell>
          <cell r="F1143">
            <v>375460</v>
          </cell>
          <cell r="G1143">
            <v>249878</v>
          </cell>
          <cell r="H1143">
            <v>268226</v>
          </cell>
          <cell r="I1143">
            <v>156028</v>
          </cell>
        </row>
        <row r="1144">
          <cell r="A1144" t="str">
            <v>LFARISCAP-00193</v>
          </cell>
          <cell r="B1144">
            <v>0</v>
          </cell>
          <cell r="C1144">
            <v>402225</v>
          </cell>
          <cell r="D1144">
            <v>0</v>
          </cell>
          <cell r="E1144">
            <v>0</v>
          </cell>
          <cell r="F1144">
            <v>562444</v>
          </cell>
          <cell r="G1144">
            <v>357936</v>
          </cell>
          <cell r="H1144">
            <v>384160</v>
          </cell>
          <cell r="I1144">
            <v>230080</v>
          </cell>
        </row>
        <row r="1145">
          <cell r="A1145" t="str">
            <v>LFARISCAP-00194</v>
          </cell>
          <cell r="B1145">
            <v>0</v>
          </cell>
          <cell r="C1145">
            <v>0</v>
          </cell>
          <cell r="D1145">
            <v>0</v>
          </cell>
          <cell r="E1145">
            <v>0</v>
          </cell>
          <cell r="F1145">
            <v>1188</v>
          </cell>
          <cell r="G1145">
            <v>8964</v>
          </cell>
          <cell r="H1145">
            <v>24192</v>
          </cell>
          <cell r="I1145">
            <v>6912</v>
          </cell>
        </row>
        <row r="1146">
          <cell r="A1146" t="str">
            <v>LFARISCAP-00195</v>
          </cell>
          <cell r="B1146">
            <v>0</v>
          </cell>
          <cell r="C1146">
            <v>3472</v>
          </cell>
          <cell r="D1146">
            <v>0</v>
          </cell>
          <cell r="E1146">
            <v>0</v>
          </cell>
          <cell r="F1146">
            <v>934</v>
          </cell>
          <cell r="G1146">
            <v>132</v>
          </cell>
          <cell r="H1146">
            <v>180</v>
          </cell>
          <cell r="I1146">
            <v>60</v>
          </cell>
        </row>
        <row r="1147">
          <cell r="A1147" t="str">
            <v>LFARISCAP-00196</v>
          </cell>
          <cell r="B1147">
            <v>0</v>
          </cell>
          <cell r="C1147">
            <v>147363</v>
          </cell>
          <cell r="D1147">
            <v>0</v>
          </cell>
          <cell r="E1147">
            <v>90000</v>
          </cell>
          <cell r="F1147">
            <v>148843</v>
          </cell>
          <cell r="G1147">
            <v>122931</v>
          </cell>
          <cell r="H1147">
            <v>109419</v>
          </cell>
          <cell r="I1147">
            <v>72577</v>
          </cell>
        </row>
        <row r="1148">
          <cell r="A1148" t="str">
            <v>LFARISCAP-00197</v>
          </cell>
          <cell r="B1148">
            <v>0</v>
          </cell>
          <cell r="C1148">
            <v>2051</v>
          </cell>
          <cell r="D1148">
            <v>0</v>
          </cell>
          <cell r="E1148">
            <v>0</v>
          </cell>
          <cell r="F1148">
            <v>368</v>
          </cell>
          <cell r="G1148">
            <v>100</v>
          </cell>
          <cell r="H1148">
            <v>128</v>
          </cell>
          <cell r="I1148">
            <v>112</v>
          </cell>
        </row>
        <row r="1149">
          <cell r="A1149" t="str">
            <v>LFARISCAP-00198</v>
          </cell>
          <cell r="B1149">
            <v>0</v>
          </cell>
          <cell r="C1149">
            <v>18727</v>
          </cell>
          <cell r="D1149">
            <v>0</v>
          </cell>
          <cell r="E1149">
            <v>20000</v>
          </cell>
          <cell r="F1149">
            <v>10595</v>
          </cell>
          <cell r="G1149">
            <v>16278</v>
          </cell>
          <cell r="H1149">
            <v>13530</v>
          </cell>
          <cell r="I1149">
            <v>9648</v>
          </cell>
        </row>
        <row r="1150">
          <cell r="A1150" t="str">
            <v>LFARISCAP-00200</v>
          </cell>
          <cell r="B1150">
            <v>0</v>
          </cell>
          <cell r="C1150">
            <v>73228</v>
          </cell>
          <cell r="D1150">
            <v>0</v>
          </cell>
          <cell r="E1150">
            <v>64000</v>
          </cell>
          <cell r="F1150">
            <v>101141</v>
          </cell>
          <cell r="G1150">
            <v>135796</v>
          </cell>
          <cell r="H1150">
            <v>101113</v>
          </cell>
          <cell r="I1150">
            <v>70625</v>
          </cell>
        </row>
        <row r="1151">
          <cell r="A1151" t="str">
            <v>LFARISCAP-00201</v>
          </cell>
          <cell r="B1151">
            <v>0</v>
          </cell>
          <cell r="C1151">
            <v>59992</v>
          </cell>
          <cell r="D1151">
            <v>0</v>
          </cell>
          <cell r="E1151">
            <v>0</v>
          </cell>
          <cell r="F1151">
            <v>2561</v>
          </cell>
          <cell r="G1151">
            <v>3995</v>
          </cell>
          <cell r="H1151">
            <v>3898</v>
          </cell>
          <cell r="I1151">
            <v>2299</v>
          </cell>
        </row>
        <row r="1152">
          <cell r="A1152" t="str">
            <v>LFARISCAP-00202</v>
          </cell>
          <cell r="B1152">
            <v>0</v>
          </cell>
          <cell r="C1152">
            <v>283601</v>
          </cell>
          <cell r="D1152">
            <v>0</v>
          </cell>
          <cell r="E1152">
            <v>138000</v>
          </cell>
          <cell r="F1152">
            <v>429146</v>
          </cell>
          <cell r="G1152">
            <v>230657</v>
          </cell>
          <cell r="H1152">
            <v>240697</v>
          </cell>
          <cell r="I1152">
            <v>149809</v>
          </cell>
        </row>
        <row r="1153">
          <cell r="A1153" t="str">
            <v>LFARISCAP-00204</v>
          </cell>
          <cell r="B1153">
            <v>0</v>
          </cell>
          <cell r="C1153">
            <v>11825</v>
          </cell>
          <cell r="D1153">
            <v>0</v>
          </cell>
          <cell r="E1153">
            <v>0</v>
          </cell>
          <cell r="F1153">
            <v>374</v>
          </cell>
          <cell r="G1153">
            <v>166</v>
          </cell>
          <cell r="H1153">
            <v>180</v>
          </cell>
          <cell r="I1153">
            <v>108</v>
          </cell>
        </row>
        <row r="1154">
          <cell r="A1154" t="str">
            <v>LFARISCAP-00205</v>
          </cell>
          <cell r="B1154">
            <v>0</v>
          </cell>
          <cell r="C1154">
            <v>4196</v>
          </cell>
          <cell r="D1154">
            <v>0</v>
          </cell>
          <cell r="E1154">
            <v>0</v>
          </cell>
          <cell r="F1154">
            <v>1211</v>
          </cell>
          <cell r="G1154">
            <v>5004</v>
          </cell>
          <cell r="H1154">
            <v>4786</v>
          </cell>
          <cell r="I1154">
            <v>2353</v>
          </cell>
        </row>
        <row r="1155">
          <cell r="A1155" t="str">
            <v>LFARISCAP-00206</v>
          </cell>
          <cell r="B1155">
            <v>0</v>
          </cell>
          <cell r="C1155">
            <v>77129</v>
          </cell>
          <cell r="D1155">
            <v>0</v>
          </cell>
          <cell r="E1155">
            <v>0</v>
          </cell>
          <cell r="F1155">
            <v>37885</v>
          </cell>
          <cell r="G1155">
            <v>11176</v>
          </cell>
          <cell r="H1155">
            <v>23321</v>
          </cell>
          <cell r="I1155">
            <v>8491</v>
          </cell>
        </row>
        <row r="1156">
          <cell r="A1156" t="str">
            <v>LFARISCAP-00207</v>
          </cell>
          <cell r="B1156">
            <v>0</v>
          </cell>
          <cell r="C1156">
            <v>49279</v>
          </cell>
          <cell r="D1156">
            <v>0</v>
          </cell>
          <cell r="E1156">
            <v>10000</v>
          </cell>
          <cell r="F1156">
            <v>4312</v>
          </cell>
          <cell r="G1156">
            <v>5183</v>
          </cell>
          <cell r="H1156">
            <v>3807</v>
          </cell>
          <cell r="I1156">
            <v>2688</v>
          </cell>
        </row>
        <row r="1157">
          <cell r="A1157" t="str">
            <v>LFARISCAP-00208</v>
          </cell>
          <cell r="B1157">
            <v>0</v>
          </cell>
          <cell r="C1157">
            <v>917675</v>
          </cell>
          <cell r="D1157">
            <v>0</v>
          </cell>
          <cell r="E1157">
            <v>0</v>
          </cell>
          <cell r="F1157">
            <v>207087</v>
          </cell>
          <cell r="G1157">
            <v>369733</v>
          </cell>
          <cell r="H1157">
            <v>784412</v>
          </cell>
          <cell r="I1157">
            <v>257283</v>
          </cell>
        </row>
        <row r="1158">
          <cell r="A1158" t="str">
            <v>LFARISCAP-00209</v>
          </cell>
          <cell r="B1158">
            <v>0</v>
          </cell>
          <cell r="C1158">
            <v>949723</v>
          </cell>
          <cell r="D1158">
            <v>0</v>
          </cell>
          <cell r="E1158">
            <v>0</v>
          </cell>
          <cell r="F1158">
            <v>467426</v>
          </cell>
          <cell r="G1158">
            <v>650486</v>
          </cell>
          <cell r="H1158">
            <v>565520</v>
          </cell>
          <cell r="I1158">
            <v>328959</v>
          </cell>
        </row>
        <row r="1159">
          <cell r="A1159" t="str">
            <v>LFARISCAP-00210</v>
          </cell>
          <cell r="B1159">
            <v>0</v>
          </cell>
          <cell r="C1159">
            <v>33479</v>
          </cell>
          <cell r="D1159">
            <v>0</v>
          </cell>
          <cell r="E1159">
            <v>0</v>
          </cell>
          <cell r="F1159">
            <v>18420</v>
          </cell>
          <cell r="G1159">
            <v>34260</v>
          </cell>
          <cell r="H1159">
            <v>28908</v>
          </cell>
          <cell r="I1159">
            <v>15564</v>
          </cell>
        </row>
        <row r="1160">
          <cell r="A1160" t="str">
            <v>LFARISCAP-00211</v>
          </cell>
          <cell r="B1160">
            <v>0</v>
          </cell>
          <cell r="C1160">
            <v>4672</v>
          </cell>
          <cell r="D1160">
            <v>0</v>
          </cell>
          <cell r="E1160">
            <v>0</v>
          </cell>
          <cell r="F1160">
            <v>51</v>
          </cell>
          <cell r="G1160">
            <v>17</v>
          </cell>
          <cell r="H1160">
            <v>18</v>
          </cell>
          <cell r="I1160">
            <v>6</v>
          </cell>
        </row>
        <row r="1161">
          <cell r="A1161" t="str">
            <v>LFARISCAP-00212</v>
          </cell>
          <cell r="B1161">
            <v>0</v>
          </cell>
          <cell r="C1161">
            <v>460</v>
          </cell>
          <cell r="D1161">
            <v>0</v>
          </cell>
          <cell r="E1161">
            <v>10000</v>
          </cell>
          <cell r="F1161">
            <v>1310</v>
          </cell>
          <cell r="G1161">
            <v>1614</v>
          </cell>
          <cell r="H1161">
            <v>1297</v>
          </cell>
          <cell r="I1161">
            <v>806</v>
          </cell>
        </row>
        <row r="1162">
          <cell r="A1162" t="str">
            <v>LFARISCAP-00213</v>
          </cell>
          <cell r="B1162">
            <v>0</v>
          </cell>
          <cell r="C1162">
            <v>330258</v>
          </cell>
          <cell r="D1162">
            <v>0</v>
          </cell>
          <cell r="E1162">
            <v>196000</v>
          </cell>
          <cell r="F1162">
            <v>413193</v>
          </cell>
          <cell r="G1162">
            <v>216259</v>
          </cell>
          <cell r="H1162">
            <v>221661</v>
          </cell>
          <cell r="I1162">
            <v>134928</v>
          </cell>
        </row>
        <row r="1163">
          <cell r="A1163" t="str">
            <v>LFARISCAP-00215</v>
          </cell>
          <cell r="B1163">
            <v>0</v>
          </cell>
          <cell r="C1163">
            <v>13628</v>
          </cell>
          <cell r="D1163">
            <v>0</v>
          </cell>
          <cell r="E1163">
            <v>0</v>
          </cell>
          <cell r="F1163">
            <v>318</v>
          </cell>
          <cell r="G1163">
            <v>0</v>
          </cell>
          <cell r="H1163">
            <v>0</v>
          </cell>
          <cell r="I1163">
            <v>0</v>
          </cell>
        </row>
        <row r="1164">
          <cell r="A1164" t="str">
            <v>LFARISCAP-00216</v>
          </cell>
          <cell r="B1164">
            <v>0</v>
          </cell>
          <cell r="C1164">
            <v>12522</v>
          </cell>
          <cell r="D1164">
            <v>0</v>
          </cell>
          <cell r="E1164">
            <v>0</v>
          </cell>
          <cell r="F1164">
            <v>654</v>
          </cell>
          <cell r="G1164">
            <v>0</v>
          </cell>
          <cell r="H1164">
            <v>0</v>
          </cell>
          <cell r="I1164">
            <v>0</v>
          </cell>
        </row>
        <row r="1165">
          <cell r="A1165" t="str">
            <v>LFARISCAP-00217</v>
          </cell>
          <cell r="B1165">
            <v>0</v>
          </cell>
          <cell r="C1165">
            <v>0</v>
          </cell>
          <cell r="D1165">
            <v>0</v>
          </cell>
          <cell r="E1165">
            <v>0</v>
          </cell>
          <cell r="F1165">
            <v>0</v>
          </cell>
          <cell r="G1165">
            <v>0</v>
          </cell>
          <cell r="H1165">
            <v>0</v>
          </cell>
          <cell r="I1165">
            <v>0</v>
          </cell>
        </row>
        <row r="1166">
          <cell r="A1166" t="str">
            <v>LFARISCAP-00219</v>
          </cell>
          <cell r="B1166">
            <v>0</v>
          </cell>
          <cell r="C1166">
            <v>125101</v>
          </cell>
          <cell r="D1166">
            <v>0</v>
          </cell>
          <cell r="E1166">
            <v>0</v>
          </cell>
          <cell r="F1166">
            <v>4717</v>
          </cell>
          <cell r="G1166">
            <v>3363</v>
          </cell>
          <cell r="H1166">
            <v>3534</v>
          </cell>
          <cell r="I1166">
            <v>2940</v>
          </cell>
        </row>
        <row r="1167">
          <cell r="A1167" t="str">
            <v>LFARISCAP-00220</v>
          </cell>
          <cell r="B1167">
            <v>0</v>
          </cell>
          <cell r="C1167">
            <v>41464</v>
          </cell>
          <cell r="D1167">
            <v>0</v>
          </cell>
          <cell r="E1167">
            <v>0</v>
          </cell>
          <cell r="F1167">
            <v>13308</v>
          </cell>
          <cell r="G1167">
            <v>11666</v>
          </cell>
          <cell r="H1167">
            <v>12654</v>
          </cell>
          <cell r="I1167">
            <v>5244</v>
          </cell>
        </row>
        <row r="1168">
          <cell r="A1168" t="str">
            <v>LFARISCAP-00222</v>
          </cell>
          <cell r="B1168">
            <v>0</v>
          </cell>
          <cell r="C1168">
            <v>203804</v>
          </cell>
          <cell r="D1168">
            <v>0</v>
          </cell>
          <cell r="E1168">
            <v>165000</v>
          </cell>
          <cell r="F1168">
            <v>292320</v>
          </cell>
          <cell r="G1168">
            <v>125552</v>
          </cell>
          <cell r="H1168">
            <v>128352</v>
          </cell>
          <cell r="I1168">
            <v>83580</v>
          </cell>
        </row>
        <row r="1169">
          <cell r="A1169" t="str">
            <v>LFARISCAP-00223</v>
          </cell>
          <cell r="B1169">
            <v>0</v>
          </cell>
          <cell r="C1169">
            <v>105754</v>
          </cell>
          <cell r="D1169">
            <v>0</v>
          </cell>
          <cell r="E1169">
            <v>20000</v>
          </cell>
          <cell r="F1169">
            <v>71104</v>
          </cell>
          <cell r="G1169">
            <v>41471</v>
          </cell>
          <cell r="H1169">
            <v>44926</v>
          </cell>
          <cell r="I1169">
            <v>27485</v>
          </cell>
        </row>
        <row r="1170">
          <cell r="A1170" t="str">
            <v>LFARISCAP-00225</v>
          </cell>
          <cell r="B1170">
            <v>0</v>
          </cell>
          <cell r="C1170">
            <v>66883</v>
          </cell>
          <cell r="D1170">
            <v>0</v>
          </cell>
          <cell r="E1170">
            <v>24000</v>
          </cell>
          <cell r="F1170">
            <v>67815</v>
          </cell>
          <cell r="G1170">
            <v>35603</v>
          </cell>
          <cell r="H1170">
            <v>34408</v>
          </cell>
          <cell r="I1170">
            <v>20488</v>
          </cell>
        </row>
        <row r="1171">
          <cell r="A1171" t="str">
            <v>LFARISCAP-00226</v>
          </cell>
          <cell r="B1171">
            <v>0</v>
          </cell>
          <cell r="C1171">
            <v>1779571</v>
          </cell>
          <cell r="D1171">
            <v>0</v>
          </cell>
          <cell r="E1171">
            <v>1660000</v>
          </cell>
          <cell r="F1171">
            <v>1535931</v>
          </cell>
          <cell r="G1171">
            <v>2622799</v>
          </cell>
          <cell r="H1171">
            <v>2306662</v>
          </cell>
          <cell r="I1171">
            <v>1416889</v>
          </cell>
        </row>
        <row r="1172">
          <cell r="A1172" t="str">
            <v>LFARISCAP-00228</v>
          </cell>
          <cell r="B1172">
            <v>0</v>
          </cell>
          <cell r="C1172">
            <v>75752</v>
          </cell>
          <cell r="D1172">
            <v>0</v>
          </cell>
          <cell r="E1172">
            <v>40000</v>
          </cell>
          <cell r="F1172">
            <v>40500</v>
          </cell>
          <cell r="G1172">
            <v>25063</v>
          </cell>
          <cell r="H1172">
            <v>25706</v>
          </cell>
          <cell r="I1172">
            <v>16293</v>
          </cell>
        </row>
        <row r="1173">
          <cell r="A1173" t="str">
            <v>LFARISCAP-00229</v>
          </cell>
          <cell r="B1173">
            <v>0</v>
          </cell>
          <cell r="C1173">
            <v>13281</v>
          </cell>
          <cell r="D1173">
            <v>0</v>
          </cell>
          <cell r="E1173">
            <v>4000</v>
          </cell>
          <cell r="F1173">
            <v>10441</v>
          </cell>
          <cell r="G1173">
            <v>4501</v>
          </cell>
          <cell r="H1173">
            <v>4602</v>
          </cell>
          <cell r="I1173">
            <v>2991</v>
          </cell>
        </row>
        <row r="1174">
          <cell r="A1174" t="str">
            <v>LFARISCAP-00232</v>
          </cell>
          <cell r="B1174">
            <v>0</v>
          </cell>
          <cell r="C1174">
            <v>7107</v>
          </cell>
          <cell r="D1174">
            <v>0</v>
          </cell>
          <cell r="E1174">
            <v>4000</v>
          </cell>
          <cell r="F1174">
            <v>1020</v>
          </cell>
          <cell r="G1174">
            <v>759</v>
          </cell>
          <cell r="H1174">
            <v>738</v>
          </cell>
          <cell r="I1174">
            <v>289</v>
          </cell>
        </row>
        <row r="1175">
          <cell r="A1175" t="str">
            <v>LFARISCAP-00235</v>
          </cell>
          <cell r="B1175">
            <v>0</v>
          </cell>
          <cell r="C1175">
            <v>2047147</v>
          </cell>
          <cell r="D1175">
            <v>0</v>
          </cell>
          <cell r="E1175">
            <v>540000</v>
          </cell>
          <cell r="F1175">
            <v>1446225</v>
          </cell>
          <cell r="G1175">
            <v>1395608</v>
          </cell>
          <cell r="H1175">
            <v>1771235</v>
          </cell>
          <cell r="I1175">
            <v>961691</v>
          </cell>
        </row>
        <row r="1176">
          <cell r="A1176" t="str">
            <v>LFARISCAP-00238</v>
          </cell>
          <cell r="B1176">
            <v>0</v>
          </cell>
          <cell r="C1176">
            <v>10552</v>
          </cell>
          <cell r="D1176">
            <v>0</v>
          </cell>
          <cell r="E1176">
            <v>0</v>
          </cell>
          <cell r="F1176">
            <v>490</v>
          </cell>
          <cell r="G1176">
            <v>808</v>
          </cell>
          <cell r="H1176">
            <v>678</v>
          </cell>
          <cell r="I1176">
            <v>452</v>
          </cell>
        </row>
        <row r="1177">
          <cell r="A1177" t="str">
            <v>LFARISCAP-00241</v>
          </cell>
          <cell r="B1177">
            <v>0</v>
          </cell>
          <cell r="C1177">
            <v>3293570</v>
          </cell>
          <cell r="D1177">
            <v>0</v>
          </cell>
          <cell r="E1177">
            <v>0</v>
          </cell>
          <cell r="F1177">
            <v>1878966</v>
          </cell>
          <cell r="G1177">
            <v>1694932</v>
          </cell>
          <cell r="H1177">
            <v>1857714</v>
          </cell>
          <cell r="I1177">
            <v>1080738</v>
          </cell>
        </row>
        <row r="1178">
          <cell r="A1178" t="str">
            <v>LFARISCAP-00243</v>
          </cell>
          <cell r="B1178">
            <v>0</v>
          </cell>
          <cell r="C1178">
            <v>27891</v>
          </cell>
          <cell r="D1178">
            <v>0</v>
          </cell>
          <cell r="E1178">
            <v>0</v>
          </cell>
          <cell r="F1178">
            <v>10889</v>
          </cell>
          <cell r="G1178">
            <v>5097</v>
          </cell>
          <cell r="H1178">
            <v>5356</v>
          </cell>
          <cell r="I1178">
            <v>3229</v>
          </cell>
        </row>
        <row r="1179">
          <cell r="A1179" t="str">
            <v>LFARISCAP-00245</v>
          </cell>
          <cell r="B1179">
            <v>0</v>
          </cell>
          <cell r="C1179">
            <v>1847507</v>
          </cell>
          <cell r="D1179">
            <v>0</v>
          </cell>
          <cell r="E1179">
            <v>1425000</v>
          </cell>
          <cell r="F1179">
            <v>1170268</v>
          </cell>
          <cell r="G1179">
            <v>2015448</v>
          </cell>
          <cell r="H1179">
            <v>1466074</v>
          </cell>
          <cell r="I1179">
            <v>912174</v>
          </cell>
        </row>
        <row r="1180">
          <cell r="A1180" t="str">
            <v>LFARISCAP-00250</v>
          </cell>
          <cell r="B1180">
            <v>0</v>
          </cell>
          <cell r="C1180">
            <v>290</v>
          </cell>
          <cell r="D1180">
            <v>0</v>
          </cell>
          <cell r="E1180">
            <v>0</v>
          </cell>
          <cell r="F1180">
            <v>1560</v>
          </cell>
          <cell r="G1180">
            <v>880</v>
          </cell>
          <cell r="H1180">
            <v>880</v>
          </cell>
          <cell r="I1180">
            <v>720</v>
          </cell>
        </row>
        <row r="1181">
          <cell r="A1181" t="str">
            <v>LFARISCAP-00250-Q</v>
          </cell>
          <cell r="B1181">
            <v>0</v>
          </cell>
          <cell r="C1181">
            <v>500</v>
          </cell>
          <cell r="D1181">
            <v>0</v>
          </cell>
          <cell r="E1181">
            <v>0</v>
          </cell>
          <cell r="F1181">
            <v>0</v>
          </cell>
          <cell r="G1181">
            <v>0</v>
          </cell>
          <cell r="H1181">
            <v>0</v>
          </cell>
          <cell r="I1181">
            <v>0</v>
          </cell>
        </row>
        <row r="1182">
          <cell r="A1182" t="str">
            <v>LFARISCAP-00252</v>
          </cell>
          <cell r="B1182">
            <v>0</v>
          </cell>
          <cell r="C1182">
            <v>11302</v>
          </cell>
          <cell r="D1182">
            <v>0</v>
          </cell>
          <cell r="E1182">
            <v>32000</v>
          </cell>
          <cell r="F1182">
            <v>1783</v>
          </cell>
          <cell r="G1182">
            <v>29168</v>
          </cell>
          <cell r="H1182">
            <v>14362</v>
          </cell>
          <cell r="I1182">
            <v>10309</v>
          </cell>
        </row>
        <row r="1183">
          <cell r="A1183" t="str">
            <v>LFARISCAP-00253</v>
          </cell>
          <cell r="B1183">
            <v>0</v>
          </cell>
          <cell r="C1183">
            <v>57000</v>
          </cell>
          <cell r="D1183">
            <v>0</v>
          </cell>
          <cell r="E1183">
            <v>0</v>
          </cell>
          <cell r="F1183">
            <v>17261</v>
          </cell>
          <cell r="G1183">
            <v>18202</v>
          </cell>
          <cell r="H1183">
            <v>16302</v>
          </cell>
          <cell r="I1183">
            <v>6024</v>
          </cell>
        </row>
        <row r="1184">
          <cell r="A1184" t="str">
            <v>LFARISCAP-00254</v>
          </cell>
          <cell r="B1184">
            <v>0</v>
          </cell>
          <cell r="C1184">
            <v>29069</v>
          </cell>
          <cell r="D1184">
            <v>0</v>
          </cell>
          <cell r="E1184">
            <v>0</v>
          </cell>
          <cell r="F1184">
            <v>0</v>
          </cell>
          <cell r="G1184">
            <v>0</v>
          </cell>
          <cell r="H1184">
            <v>0</v>
          </cell>
          <cell r="I1184">
            <v>0</v>
          </cell>
        </row>
        <row r="1185">
          <cell r="A1185" t="str">
            <v>LFARISCAP-00255</v>
          </cell>
          <cell r="B1185">
            <v>0</v>
          </cell>
          <cell r="C1185">
            <v>245252</v>
          </cell>
          <cell r="D1185">
            <v>0</v>
          </cell>
          <cell r="E1185">
            <v>0</v>
          </cell>
          <cell r="F1185">
            <v>116015</v>
          </cell>
          <cell r="G1185">
            <v>102556</v>
          </cell>
          <cell r="H1185">
            <v>90818</v>
          </cell>
          <cell r="I1185">
            <v>58926</v>
          </cell>
        </row>
        <row r="1186">
          <cell r="A1186" t="str">
            <v>LFARISCAP-00256</v>
          </cell>
          <cell r="B1186">
            <v>0</v>
          </cell>
          <cell r="C1186">
            <v>10646</v>
          </cell>
          <cell r="D1186">
            <v>0</v>
          </cell>
          <cell r="E1186">
            <v>0</v>
          </cell>
          <cell r="F1186">
            <v>172</v>
          </cell>
          <cell r="G1186">
            <v>154</v>
          </cell>
          <cell r="H1186">
            <v>168</v>
          </cell>
          <cell r="I1186">
            <v>112</v>
          </cell>
        </row>
        <row r="1187">
          <cell r="A1187" t="str">
            <v>LFARISCAP-00257</v>
          </cell>
          <cell r="B1187">
            <v>0</v>
          </cell>
          <cell r="C1187">
            <v>265584</v>
          </cell>
          <cell r="D1187">
            <v>0</v>
          </cell>
          <cell r="E1187">
            <v>0</v>
          </cell>
          <cell r="F1187">
            <v>104148</v>
          </cell>
          <cell r="G1187">
            <v>58766</v>
          </cell>
          <cell r="H1187">
            <v>54420</v>
          </cell>
          <cell r="I1187">
            <v>23400</v>
          </cell>
        </row>
        <row r="1188">
          <cell r="A1188" t="str">
            <v>LFARISCAP-00258</v>
          </cell>
          <cell r="B1188">
            <v>0</v>
          </cell>
          <cell r="C1188">
            <v>3000</v>
          </cell>
          <cell r="D1188">
            <v>3000</v>
          </cell>
          <cell r="E1188">
            <v>0</v>
          </cell>
          <cell r="F1188">
            <v>0</v>
          </cell>
          <cell r="G1188">
            <v>1576</v>
          </cell>
          <cell r="H1188">
            <v>987</v>
          </cell>
          <cell r="I1188">
            <v>658</v>
          </cell>
        </row>
        <row r="1189">
          <cell r="A1189" t="str">
            <v>LFARISCAP-00259</v>
          </cell>
          <cell r="B1189">
            <v>0</v>
          </cell>
          <cell r="C1189">
            <v>94352</v>
          </cell>
          <cell r="D1189">
            <v>0</v>
          </cell>
          <cell r="E1189">
            <v>44000</v>
          </cell>
          <cell r="F1189">
            <v>33375</v>
          </cell>
          <cell r="G1189">
            <v>29171</v>
          </cell>
          <cell r="H1189">
            <v>28713</v>
          </cell>
          <cell r="I1189">
            <v>20900</v>
          </cell>
        </row>
        <row r="1190">
          <cell r="A1190" t="str">
            <v>LFARISCAP-00260</v>
          </cell>
          <cell r="B1190">
            <v>0</v>
          </cell>
          <cell r="C1190">
            <v>654523</v>
          </cell>
          <cell r="D1190">
            <v>300000</v>
          </cell>
          <cell r="E1190">
            <v>100000</v>
          </cell>
          <cell r="F1190">
            <v>245925</v>
          </cell>
          <cell r="G1190">
            <v>310313</v>
          </cell>
          <cell r="H1190">
            <v>247269</v>
          </cell>
          <cell r="I1190">
            <v>154110</v>
          </cell>
        </row>
        <row r="1191">
          <cell r="A1191" t="str">
            <v>LFARISCAP-00261</v>
          </cell>
          <cell r="B1191">
            <v>0</v>
          </cell>
          <cell r="C1191">
            <v>180164</v>
          </cell>
          <cell r="D1191">
            <v>0</v>
          </cell>
          <cell r="E1191">
            <v>50000</v>
          </cell>
          <cell r="F1191">
            <v>137456</v>
          </cell>
          <cell r="G1191">
            <v>167963</v>
          </cell>
          <cell r="H1191">
            <v>191854</v>
          </cell>
          <cell r="I1191">
            <v>100890</v>
          </cell>
        </row>
        <row r="1192">
          <cell r="A1192" t="str">
            <v>LFARISCAP-00262</v>
          </cell>
          <cell r="B1192">
            <v>0</v>
          </cell>
          <cell r="C1192">
            <v>909578</v>
          </cell>
          <cell r="D1192">
            <v>0</v>
          </cell>
          <cell r="E1192">
            <v>1550000</v>
          </cell>
          <cell r="F1192">
            <v>1846907</v>
          </cell>
          <cell r="G1192">
            <v>2112305</v>
          </cell>
          <cell r="H1192">
            <v>1725182</v>
          </cell>
          <cell r="I1192">
            <v>1157816</v>
          </cell>
        </row>
        <row r="1193">
          <cell r="A1193" t="str">
            <v>LFARISCAP-00263</v>
          </cell>
          <cell r="B1193">
            <v>0</v>
          </cell>
          <cell r="C1193">
            <v>353468</v>
          </cell>
          <cell r="D1193">
            <v>0</v>
          </cell>
          <cell r="E1193">
            <v>240000</v>
          </cell>
          <cell r="F1193">
            <v>622048</v>
          </cell>
          <cell r="G1193">
            <v>273613</v>
          </cell>
          <cell r="H1193">
            <v>280063</v>
          </cell>
          <cell r="I1193">
            <v>174488</v>
          </cell>
        </row>
        <row r="1194">
          <cell r="A1194" t="str">
            <v>LFARISCAP-00264</v>
          </cell>
          <cell r="B1194">
            <v>0</v>
          </cell>
          <cell r="C1194">
            <v>25228</v>
          </cell>
          <cell r="D1194">
            <v>0</v>
          </cell>
          <cell r="E1194">
            <v>30000</v>
          </cell>
          <cell r="F1194">
            <v>9483</v>
          </cell>
          <cell r="G1194">
            <v>12364</v>
          </cell>
          <cell r="H1194">
            <v>8478</v>
          </cell>
          <cell r="I1194">
            <v>5230</v>
          </cell>
        </row>
        <row r="1195">
          <cell r="A1195" t="str">
            <v>LFARISCAP-00265</v>
          </cell>
          <cell r="B1195">
            <v>0</v>
          </cell>
          <cell r="C1195">
            <v>18843</v>
          </cell>
          <cell r="D1195">
            <v>0</v>
          </cell>
          <cell r="E1195">
            <v>20000</v>
          </cell>
          <cell r="F1195">
            <v>3816</v>
          </cell>
          <cell r="G1195">
            <v>5437</v>
          </cell>
          <cell r="H1195">
            <v>3756</v>
          </cell>
          <cell r="I1195">
            <v>2345</v>
          </cell>
        </row>
        <row r="1196">
          <cell r="A1196" t="str">
            <v>LFARISCAP-00267</v>
          </cell>
          <cell r="B1196">
            <v>0</v>
          </cell>
          <cell r="C1196">
            <v>39636</v>
          </cell>
          <cell r="D1196">
            <v>0</v>
          </cell>
          <cell r="E1196">
            <v>0</v>
          </cell>
          <cell r="F1196">
            <v>8365</v>
          </cell>
          <cell r="G1196">
            <v>6972</v>
          </cell>
          <cell r="H1196">
            <v>11827</v>
          </cell>
          <cell r="I1196">
            <v>5073</v>
          </cell>
        </row>
        <row r="1197">
          <cell r="A1197" t="str">
            <v>LFARISCAP-00272</v>
          </cell>
          <cell r="B1197">
            <v>0</v>
          </cell>
          <cell r="C1197">
            <v>10612</v>
          </cell>
          <cell r="D1197">
            <v>0</v>
          </cell>
          <cell r="E1197">
            <v>20500</v>
          </cell>
          <cell r="F1197">
            <v>20330</v>
          </cell>
          <cell r="G1197">
            <v>16764</v>
          </cell>
          <cell r="H1197">
            <v>16686</v>
          </cell>
          <cell r="I1197">
            <v>10936</v>
          </cell>
        </row>
        <row r="1198">
          <cell r="A1198" t="str">
            <v>LFARISCAP-00273</v>
          </cell>
          <cell r="B1198">
            <v>0</v>
          </cell>
          <cell r="C1198">
            <v>416345</v>
          </cell>
          <cell r="D1198">
            <v>0</v>
          </cell>
          <cell r="E1198">
            <v>45500</v>
          </cell>
          <cell r="F1198">
            <v>482655</v>
          </cell>
          <cell r="G1198">
            <v>387098</v>
          </cell>
          <cell r="H1198">
            <v>491324</v>
          </cell>
          <cell r="I1198">
            <v>270377</v>
          </cell>
        </row>
        <row r="1199">
          <cell r="A1199" t="str">
            <v>LFARISCAP-00274</v>
          </cell>
          <cell r="B1199">
            <v>0</v>
          </cell>
          <cell r="C1199">
            <v>0</v>
          </cell>
          <cell r="D1199">
            <v>0</v>
          </cell>
          <cell r="E1199">
            <v>0</v>
          </cell>
          <cell r="F1199">
            <v>0</v>
          </cell>
          <cell r="G1199">
            <v>480</v>
          </cell>
          <cell r="H1199">
            <v>5280</v>
          </cell>
          <cell r="I1199">
            <v>1920</v>
          </cell>
        </row>
        <row r="1200">
          <cell r="A1200" t="str">
            <v>LFARISCAP-00275</v>
          </cell>
          <cell r="B1200">
            <v>0</v>
          </cell>
          <cell r="C1200">
            <v>103552</v>
          </cell>
          <cell r="D1200">
            <v>0</v>
          </cell>
          <cell r="E1200">
            <v>139000</v>
          </cell>
          <cell r="F1200">
            <v>205525</v>
          </cell>
          <cell r="G1200">
            <v>205498</v>
          </cell>
          <cell r="H1200">
            <v>284375</v>
          </cell>
          <cell r="I1200">
            <v>144975</v>
          </cell>
        </row>
        <row r="1201">
          <cell r="A1201" t="str">
            <v>LFARISCAP-00276</v>
          </cell>
          <cell r="B1201">
            <v>0</v>
          </cell>
          <cell r="C1201">
            <v>40408</v>
          </cell>
          <cell r="D1201">
            <v>0</v>
          </cell>
          <cell r="E1201">
            <v>20000</v>
          </cell>
          <cell r="F1201">
            <v>34451</v>
          </cell>
          <cell r="G1201">
            <v>35480</v>
          </cell>
          <cell r="H1201">
            <v>44649</v>
          </cell>
          <cell r="I1201">
            <v>26581</v>
          </cell>
        </row>
        <row r="1202">
          <cell r="A1202" t="str">
            <v>LFARISCAP-00279</v>
          </cell>
          <cell r="B1202">
            <v>0</v>
          </cell>
          <cell r="C1202">
            <v>147775</v>
          </cell>
          <cell r="D1202">
            <v>0</v>
          </cell>
          <cell r="E1202">
            <v>0</v>
          </cell>
          <cell r="F1202">
            <v>99832</v>
          </cell>
          <cell r="G1202">
            <v>56258</v>
          </cell>
          <cell r="H1202">
            <v>54851</v>
          </cell>
          <cell r="I1202">
            <v>34200</v>
          </cell>
        </row>
        <row r="1203">
          <cell r="A1203" t="str">
            <v>LFARISCAP-00280</v>
          </cell>
          <cell r="B1203">
            <v>0</v>
          </cell>
          <cell r="C1203">
            <v>293282</v>
          </cell>
          <cell r="D1203">
            <v>0</v>
          </cell>
          <cell r="E1203">
            <v>300000</v>
          </cell>
          <cell r="F1203">
            <v>482679</v>
          </cell>
          <cell r="G1203">
            <v>324302</v>
          </cell>
          <cell r="H1203">
            <v>331033</v>
          </cell>
          <cell r="I1203">
            <v>219484</v>
          </cell>
        </row>
        <row r="1204">
          <cell r="A1204" t="str">
            <v>LFARISCAP-00281</v>
          </cell>
          <cell r="B1204">
            <v>0</v>
          </cell>
          <cell r="C1204">
            <v>48087</v>
          </cell>
          <cell r="D1204">
            <v>0</v>
          </cell>
          <cell r="E1204">
            <v>0</v>
          </cell>
          <cell r="F1204">
            <v>18574</v>
          </cell>
          <cell r="G1204">
            <v>19313</v>
          </cell>
          <cell r="H1204">
            <v>17123</v>
          </cell>
          <cell r="I1204">
            <v>10115</v>
          </cell>
        </row>
        <row r="1205">
          <cell r="A1205" t="str">
            <v>LFARISCAP-00282</v>
          </cell>
          <cell r="B1205">
            <v>0</v>
          </cell>
          <cell r="C1205">
            <v>3183736</v>
          </cell>
          <cell r="D1205">
            <v>0</v>
          </cell>
          <cell r="E1205">
            <v>1080000</v>
          </cell>
          <cell r="F1205">
            <v>1351518</v>
          </cell>
          <cell r="G1205">
            <v>1540043</v>
          </cell>
          <cell r="H1205">
            <v>1939870</v>
          </cell>
          <cell r="I1205">
            <v>976896</v>
          </cell>
        </row>
        <row r="1206">
          <cell r="A1206" t="str">
            <v>LFARISCAP-00283</v>
          </cell>
          <cell r="B1206">
            <v>0</v>
          </cell>
          <cell r="C1206">
            <v>3488728</v>
          </cell>
          <cell r="D1206">
            <v>0</v>
          </cell>
          <cell r="E1206">
            <v>380000</v>
          </cell>
          <cell r="F1206">
            <v>910540</v>
          </cell>
          <cell r="G1206">
            <v>863599</v>
          </cell>
          <cell r="H1206">
            <v>883033</v>
          </cell>
          <cell r="I1206">
            <v>611642</v>
          </cell>
        </row>
        <row r="1207">
          <cell r="A1207" t="str">
            <v>LFARISCAP-00284</v>
          </cell>
          <cell r="B1207">
            <v>0</v>
          </cell>
          <cell r="C1207">
            <v>29149</v>
          </cell>
          <cell r="D1207">
            <v>0</v>
          </cell>
          <cell r="E1207">
            <v>0</v>
          </cell>
          <cell r="F1207">
            <v>3985</v>
          </cell>
          <cell r="G1207">
            <v>3067</v>
          </cell>
          <cell r="H1207">
            <v>3268</v>
          </cell>
          <cell r="I1207">
            <v>1056</v>
          </cell>
        </row>
        <row r="1208">
          <cell r="A1208" t="str">
            <v>LFARISCAP-00285</v>
          </cell>
          <cell r="B1208">
            <v>0</v>
          </cell>
          <cell r="C1208">
            <v>27364</v>
          </cell>
          <cell r="D1208">
            <v>0</v>
          </cell>
          <cell r="E1208">
            <v>16000</v>
          </cell>
          <cell r="F1208">
            <v>31320</v>
          </cell>
          <cell r="G1208">
            <v>13452</v>
          </cell>
          <cell r="H1208">
            <v>13752</v>
          </cell>
          <cell r="I1208">
            <v>8955</v>
          </cell>
        </row>
        <row r="1209">
          <cell r="A1209" t="str">
            <v>LFARISCAP-00286</v>
          </cell>
          <cell r="B1209">
            <v>0</v>
          </cell>
          <cell r="C1209">
            <v>20185</v>
          </cell>
          <cell r="D1209">
            <v>0</v>
          </cell>
          <cell r="E1209">
            <v>0</v>
          </cell>
          <cell r="F1209">
            <v>7252</v>
          </cell>
          <cell r="G1209">
            <v>5208</v>
          </cell>
          <cell r="H1209">
            <v>3618</v>
          </cell>
          <cell r="I1209">
            <v>2320</v>
          </cell>
        </row>
        <row r="1210">
          <cell r="A1210" t="str">
            <v>LFARISCAP-00288</v>
          </cell>
          <cell r="B1210">
            <v>0</v>
          </cell>
          <cell r="C1210">
            <v>162088</v>
          </cell>
          <cell r="D1210">
            <v>0</v>
          </cell>
          <cell r="E1210">
            <v>40000</v>
          </cell>
          <cell r="F1210">
            <v>143956</v>
          </cell>
          <cell r="G1210">
            <v>78190</v>
          </cell>
          <cell r="H1210">
            <v>84396</v>
          </cell>
          <cell r="I1210">
            <v>54626</v>
          </cell>
        </row>
        <row r="1211">
          <cell r="A1211" t="str">
            <v>LFARISCAP-00289</v>
          </cell>
          <cell r="B1211">
            <v>0</v>
          </cell>
          <cell r="C1211">
            <v>4768</v>
          </cell>
          <cell r="D1211">
            <v>0</v>
          </cell>
          <cell r="E1211">
            <v>0</v>
          </cell>
          <cell r="F1211">
            <v>168</v>
          </cell>
          <cell r="G1211">
            <v>0</v>
          </cell>
          <cell r="H1211">
            <v>0</v>
          </cell>
          <cell r="I1211">
            <v>0</v>
          </cell>
        </row>
        <row r="1212">
          <cell r="A1212" t="str">
            <v>LFARISCAP-00290</v>
          </cell>
          <cell r="B1212">
            <v>0</v>
          </cell>
          <cell r="C1212">
            <v>125604</v>
          </cell>
          <cell r="D1212">
            <v>0</v>
          </cell>
          <cell r="E1212">
            <v>28000</v>
          </cell>
          <cell r="F1212">
            <v>212157</v>
          </cell>
          <cell r="G1212">
            <v>286628</v>
          </cell>
          <cell r="H1212">
            <v>229210</v>
          </cell>
          <cell r="I1212">
            <v>150521</v>
          </cell>
        </row>
        <row r="1213">
          <cell r="A1213" t="str">
            <v>LFARISCAP-00291</v>
          </cell>
          <cell r="B1213">
            <v>0</v>
          </cell>
          <cell r="C1213">
            <v>1103</v>
          </cell>
          <cell r="D1213">
            <v>0</v>
          </cell>
          <cell r="E1213">
            <v>0</v>
          </cell>
          <cell r="F1213">
            <v>84</v>
          </cell>
          <cell r="G1213">
            <v>0</v>
          </cell>
          <cell r="H1213">
            <v>0</v>
          </cell>
          <cell r="I1213">
            <v>0</v>
          </cell>
        </row>
        <row r="1214">
          <cell r="A1214" t="str">
            <v>LFARISCAP-00293</v>
          </cell>
          <cell r="B1214">
            <v>0</v>
          </cell>
          <cell r="C1214">
            <v>40872</v>
          </cell>
          <cell r="D1214">
            <v>0</v>
          </cell>
          <cell r="E1214">
            <v>0</v>
          </cell>
          <cell r="F1214">
            <v>10778</v>
          </cell>
          <cell r="G1214">
            <v>8460</v>
          </cell>
          <cell r="H1214">
            <v>7904</v>
          </cell>
          <cell r="I1214">
            <v>2468</v>
          </cell>
        </row>
        <row r="1215">
          <cell r="A1215" t="str">
            <v>LFARISCAP-00294</v>
          </cell>
          <cell r="B1215">
            <v>0</v>
          </cell>
          <cell r="C1215">
            <v>82532</v>
          </cell>
          <cell r="D1215">
            <v>0</v>
          </cell>
          <cell r="E1215">
            <v>10000</v>
          </cell>
          <cell r="F1215">
            <v>22755</v>
          </cell>
          <cell r="G1215">
            <v>26356</v>
          </cell>
          <cell r="H1215">
            <v>26175</v>
          </cell>
          <cell r="I1215">
            <v>16562</v>
          </cell>
        </row>
        <row r="1216">
          <cell r="A1216" t="str">
            <v>LFARISCAP-00295</v>
          </cell>
          <cell r="B1216">
            <v>0</v>
          </cell>
          <cell r="C1216">
            <v>210733</v>
          </cell>
          <cell r="D1216">
            <v>0</v>
          </cell>
          <cell r="E1216">
            <v>60000</v>
          </cell>
          <cell r="F1216">
            <v>68916</v>
          </cell>
          <cell r="G1216">
            <v>161844</v>
          </cell>
          <cell r="H1216">
            <v>112857</v>
          </cell>
          <cell r="I1216">
            <v>81976</v>
          </cell>
        </row>
        <row r="1217">
          <cell r="A1217" t="str">
            <v>LFARISCAP-00296</v>
          </cell>
          <cell r="B1217">
            <v>0</v>
          </cell>
          <cell r="C1217">
            <v>309772</v>
          </cell>
          <cell r="D1217">
            <v>0</v>
          </cell>
          <cell r="E1217">
            <v>28000</v>
          </cell>
          <cell r="F1217">
            <v>318340</v>
          </cell>
          <cell r="G1217">
            <v>248263</v>
          </cell>
          <cell r="H1217">
            <v>282371</v>
          </cell>
          <cell r="I1217">
            <v>166857</v>
          </cell>
        </row>
        <row r="1218">
          <cell r="A1218" t="str">
            <v>LFARISCAP-00297</v>
          </cell>
          <cell r="B1218">
            <v>0</v>
          </cell>
          <cell r="C1218">
            <v>3940</v>
          </cell>
          <cell r="D1218">
            <v>0</v>
          </cell>
          <cell r="E1218">
            <v>8000</v>
          </cell>
          <cell r="F1218">
            <v>4204</v>
          </cell>
          <cell r="G1218">
            <v>6258</v>
          </cell>
          <cell r="H1218">
            <v>4934</v>
          </cell>
          <cell r="I1218">
            <v>4400</v>
          </cell>
        </row>
        <row r="1219">
          <cell r="A1219" t="str">
            <v>LFARISCAP-00298</v>
          </cell>
          <cell r="B1219">
            <v>0</v>
          </cell>
          <cell r="C1219">
            <v>0</v>
          </cell>
          <cell r="D1219">
            <v>0</v>
          </cell>
          <cell r="E1219">
            <v>0</v>
          </cell>
          <cell r="F1219">
            <v>0</v>
          </cell>
          <cell r="G1219">
            <v>540</v>
          </cell>
          <cell r="H1219">
            <v>5940</v>
          </cell>
          <cell r="I1219">
            <v>2160</v>
          </cell>
        </row>
        <row r="1220">
          <cell r="A1220" t="str">
            <v>LFARISCAP-00299</v>
          </cell>
          <cell r="B1220">
            <v>0</v>
          </cell>
          <cell r="C1220">
            <v>30916</v>
          </cell>
          <cell r="D1220">
            <v>0</v>
          </cell>
          <cell r="E1220">
            <v>0</v>
          </cell>
          <cell r="F1220">
            <v>5310</v>
          </cell>
          <cell r="G1220">
            <v>4611</v>
          </cell>
          <cell r="H1220">
            <v>3752</v>
          </cell>
          <cell r="I1220">
            <v>1851</v>
          </cell>
        </row>
        <row r="1221">
          <cell r="A1221" t="str">
            <v>LFARISCAP-00300</v>
          </cell>
          <cell r="B1221">
            <v>0</v>
          </cell>
          <cell r="C1221">
            <v>135840</v>
          </cell>
          <cell r="D1221">
            <v>0</v>
          </cell>
          <cell r="E1221">
            <v>0</v>
          </cell>
          <cell r="F1221">
            <v>168</v>
          </cell>
          <cell r="G1221">
            <v>0</v>
          </cell>
          <cell r="H1221">
            <v>0</v>
          </cell>
          <cell r="I1221">
            <v>0</v>
          </cell>
        </row>
        <row r="1222">
          <cell r="A1222" t="str">
            <v>LFARISCAP-00301</v>
          </cell>
          <cell r="B1222">
            <v>0</v>
          </cell>
          <cell r="C1222">
            <v>9270</v>
          </cell>
          <cell r="D1222">
            <v>0</v>
          </cell>
          <cell r="E1222">
            <v>9000</v>
          </cell>
          <cell r="F1222">
            <v>11650</v>
          </cell>
          <cell r="G1222">
            <v>8560</v>
          </cell>
          <cell r="H1222">
            <v>8150</v>
          </cell>
          <cell r="I1222">
            <v>3490</v>
          </cell>
        </row>
        <row r="1223">
          <cell r="A1223" t="str">
            <v>LFARISCAP-00304</v>
          </cell>
          <cell r="B1223">
            <v>0</v>
          </cell>
          <cell r="C1223">
            <v>85138</v>
          </cell>
          <cell r="D1223">
            <v>0</v>
          </cell>
          <cell r="E1223">
            <v>0</v>
          </cell>
          <cell r="F1223">
            <v>50535</v>
          </cell>
          <cell r="G1223">
            <v>31744</v>
          </cell>
          <cell r="H1223">
            <v>34720</v>
          </cell>
          <cell r="I1223">
            <v>21792</v>
          </cell>
        </row>
        <row r="1224">
          <cell r="A1224" t="str">
            <v>LFARISCAP-00306</v>
          </cell>
          <cell r="B1224">
            <v>0</v>
          </cell>
          <cell r="C1224">
            <v>67363</v>
          </cell>
          <cell r="D1224">
            <v>0</v>
          </cell>
          <cell r="E1224">
            <v>0</v>
          </cell>
          <cell r="F1224">
            <v>18478</v>
          </cell>
          <cell r="G1224">
            <v>19895</v>
          </cell>
          <cell r="H1224">
            <v>16424</v>
          </cell>
          <cell r="I1224">
            <v>10253</v>
          </cell>
        </row>
        <row r="1225">
          <cell r="A1225" t="str">
            <v>LFARISCAP-00307</v>
          </cell>
          <cell r="B1225">
            <v>0</v>
          </cell>
          <cell r="C1225">
            <v>99749</v>
          </cell>
          <cell r="D1225">
            <v>0</v>
          </cell>
          <cell r="E1225">
            <v>40000</v>
          </cell>
          <cell r="F1225">
            <v>68964</v>
          </cell>
          <cell r="G1225">
            <v>47343</v>
          </cell>
          <cell r="H1225">
            <v>44788</v>
          </cell>
          <cell r="I1225">
            <v>27917</v>
          </cell>
        </row>
        <row r="1226">
          <cell r="A1226" t="str">
            <v>LFARISCAP-00308</v>
          </cell>
          <cell r="B1226">
            <v>0</v>
          </cell>
          <cell r="C1226">
            <v>81073</v>
          </cell>
          <cell r="D1226">
            <v>0</v>
          </cell>
          <cell r="E1226">
            <v>30000</v>
          </cell>
          <cell r="F1226">
            <v>46817</v>
          </cell>
          <cell r="G1226">
            <v>35038</v>
          </cell>
          <cell r="H1226">
            <v>30784</v>
          </cell>
          <cell r="I1226">
            <v>20198</v>
          </cell>
        </row>
        <row r="1227">
          <cell r="A1227" t="str">
            <v>LFARISCAP-00309</v>
          </cell>
          <cell r="B1227">
            <v>0</v>
          </cell>
          <cell r="C1227">
            <v>9956</v>
          </cell>
          <cell r="D1227">
            <v>0</v>
          </cell>
          <cell r="E1227">
            <v>0</v>
          </cell>
          <cell r="F1227">
            <v>129</v>
          </cell>
          <cell r="G1227">
            <v>11</v>
          </cell>
          <cell r="H1227">
            <v>48</v>
          </cell>
          <cell r="I1227">
            <v>24</v>
          </cell>
        </row>
        <row r="1228">
          <cell r="A1228" t="str">
            <v>LFARISCAP-00313</v>
          </cell>
          <cell r="B1228">
            <v>0</v>
          </cell>
          <cell r="C1228">
            <v>112495</v>
          </cell>
          <cell r="D1228">
            <v>0</v>
          </cell>
          <cell r="E1228">
            <v>24000</v>
          </cell>
          <cell r="F1228">
            <v>22292</v>
          </cell>
          <cell r="G1228">
            <v>30904</v>
          </cell>
          <cell r="H1228">
            <v>26192</v>
          </cell>
          <cell r="I1228">
            <v>18416</v>
          </cell>
        </row>
        <row r="1229">
          <cell r="A1229" t="str">
            <v>LFARISCAP-00314</v>
          </cell>
          <cell r="B1229">
            <v>0</v>
          </cell>
          <cell r="C1229">
            <v>4000</v>
          </cell>
          <cell r="D1229">
            <v>0</v>
          </cell>
          <cell r="E1229">
            <v>0</v>
          </cell>
          <cell r="F1229">
            <v>0</v>
          </cell>
          <cell r="G1229">
            <v>0</v>
          </cell>
          <cell r="H1229">
            <v>0</v>
          </cell>
          <cell r="I1229">
            <v>0</v>
          </cell>
        </row>
        <row r="1230">
          <cell r="A1230" t="str">
            <v>LFARISCAP-00316</v>
          </cell>
          <cell r="B1230">
            <v>0</v>
          </cell>
          <cell r="C1230">
            <v>657974</v>
          </cell>
          <cell r="D1230">
            <v>0</v>
          </cell>
          <cell r="E1230">
            <v>216000</v>
          </cell>
          <cell r="F1230">
            <v>172973</v>
          </cell>
          <cell r="G1230">
            <v>168108</v>
          </cell>
          <cell r="H1230">
            <v>169344</v>
          </cell>
          <cell r="I1230">
            <v>93923</v>
          </cell>
        </row>
        <row r="1231">
          <cell r="A1231" t="str">
            <v>LFARISCAP-00318</v>
          </cell>
          <cell r="B1231">
            <v>0</v>
          </cell>
          <cell r="C1231">
            <v>0</v>
          </cell>
          <cell r="D1231">
            <v>0</v>
          </cell>
          <cell r="E1231">
            <v>1000</v>
          </cell>
          <cell r="F1231">
            <v>0</v>
          </cell>
          <cell r="G1231">
            <v>9170</v>
          </cell>
          <cell r="H1231">
            <v>5661</v>
          </cell>
          <cell r="I1231">
            <v>4095</v>
          </cell>
        </row>
        <row r="1232">
          <cell r="A1232" t="str">
            <v>LFARISCAP-00319</v>
          </cell>
          <cell r="B1232">
            <v>0</v>
          </cell>
          <cell r="C1232">
            <v>22990</v>
          </cell>
          <cell r="D1232">
            <v>0</v>
          </cell>
          <cell r="E1232">
            <v>16000</v>
          </cell>
          <cell r="F1232">
            <v>0</v>
          </cell>
          <cell r="G1232">
            <v>27634</v>
          </cell>
          <cell r="H1232">
            <v>17451</v>
          </cell>
          <cell r="I1232">
            <v>12514</v>
          </cell>
        </row>
        <row r="1233">
          <cell r="A1233" t="str">
            <v>LFARISCAP-00321</v>
          </cell>
          <cell r="B1233">
            <v>0</v>
          </cell>
          <cell r="C1233">
            <v>49786</v>
          </cell>
          <cell r="D1233">
            <v>0</v>
          </cell>
          <cell r="E1233">
            <v>0</v>
          </cell>
          <cell r="F1233">
            <v>644</v>
          </cell>
          <cell r="G1233">
            <v>632</v>
          </cell>
          <cell r="H1233">
            <v>1196</v>
          </cell>
          <cell r="I1233">
            <v>256</v>
          </cell>
        </row>
        <row r="1234">
          <cell r="A1234" t="str">
            <v>LFARISCAP-00324</v>
          </cell>
          <cell r="B1234">
            <v>0</v>
          </cell>
          <cell r="C1234">
            <v>107395</v>
          </cell>
          <cell r="D1234">
            <v>0</v>
          </cell>
          <cell r="E1234">
            <v>66000</v>
          </cell>
          <cell r="F1234">
            <v>55627</v>
          </cell>
          <cell r="G1234">
            <v>42339</v>
          </cell>
          <cell r="H1234">
            <v>39111</v>
          </cell>
          <cell r="I1234">
            <v>21691</v>
          </cell>
        </row>
        <row r="1235">
          <cell r="A1235" t="str">
            <v>LFARISCAP-00326</v>
          </cell>
          <cell r="B1235">
            <v>0</v>
          </cell>
          <cell r="C1235">
            <v>8066112</v>
          </cell>
          <cell r="D1235">
            <v>180000</v>
          </cell>
          <cell r="E1235">
            <v>3440000</v>
          </cell>
          <cell r="F1235">
            <v>2601662</v>
          </cell>
          <cell r="G1235">
            <v>3990534</v>
          </cell>
          <cell r="H1235">
            <v>4748225</v>
          </cell>
          <cell r="I1235">
            <v>2810609</v>
          </cell>
        </row>
        <row r="1236">
          <cell r="A1236" t="str">
            <v>LFARISCAP-00329</v>
          </cell>
          <cell r="B1236">
            <v>0</v>
          </cell>
          <cell r="C1236">
            <v>1894146</v>
          </cell>
          <cell r="D1236">
            <v>0</v>
          </cell>
          <cell r="E1236">
            <v>390000</v>
          </cell>
          <cell r="F1236">
            <v>359867</v>
          </cell>
          <cell r="G1236">
            <v>1627356</v>
          </cell>
          <cell r="H1236">
            <v>972530</v>
          </cell>
          <cell r="I1236">
            <v>721699</v>
          </cell>
        </row>
        <row r="1237">
          <cell r="A1237" t="str">
            <v>LFARISCAP-00330</v>
          </cell>
          <cell r="B1237">
            <v>0</v>
          </cell>
          <cell r="C1237">
            <v>38470</v>
          </cell>
          <cell r="D1237">
            <v>0</v>
          </cell>
          <cell r="E1237">
            <v>0</v>
          </cell>
          <cell r="F1237">
            <v>5282</v>
          </cell>
          <cell r="G1237">
            <v>4510</v>
          </cell>
          <cell r="H1237">
            <v>3030</v>
          </cell>
          <cell r="I1237">
            <v>0</v>
          </cell>
        </row>
        <row r="1238">
          <cell r="A1238" t="str">
            <v>LFARISCAP-00331</v>
          </cell>
          <cell r="B1238">
            <v>0</v>
          </cell>
          <cell r="C1238">
            <v>247637</v>
          </cell>
          <cell r="D1238">
            <v>0</v>
          </cell>
          <cell r="E1238">
            <v>0</v>
          </cell>
          <cell r="F1238">
            <v>24249</v>
          </cell>
          <cell r="G1238">
            <v>27269</v>
          </cell>
          <cell r="H1238">
            <v>34182</v>
          </cell>
          <cell r="I1238">
            <v>18646</v>
          </cell>
        </row>
        <row r="1239">
          <cell r="A1239" t="str">
            <v>LFARISCAP-00345</v>
          </cell>
          <cell r="B1239">
            <v>0</v>
          </cell>
          <cell r="C1239">
            <v>209737</v>
          </cell>
          <cell r="D1239">
            <v>0</v>
          </cell>
          <cell r="E1239">
            <v>153000</v>
          </cell>
          <cell r="F1239">
            <v>185114</v>
          </cell>
          <cell r="G1239">
            <v>293327</v>
          </cell>
          <cell r="H1239">
            <v>353222</v>
          </cell>
          <cell r="I1239">
            <v>197617</v>
          </cell>
        </row>
        <row r="1240">
          <cell r="A1240" t="str">
            <v>LFARISCAP-00346</v>
          </cell>
          <cell r="B1240">
            <v>0</v>
          </cell>
          <cell r="C1240">
            <v>8000</v>
          </cell>
          <cell r="D1240">
            <v>0</v>
          </cell>
          <cell r="E1240">
            <v>0</v>
          </cell>
          <cell r="F1240">
            <v>2140</v>
          </cell>
          <cell r="G1240">
            <v>15340</v>
          </cell>
          <cell r="H1240">
            <v>40114</v>
          </cell>
          <cell r="I1240">
            <v>11724</v>
          </cell>
        </row>
        <row r="1241">
          <cell r="A1241" t="str">
            <v>LFARISCAP-00347</v>
          </cell>
          <cell r="B1241">
            <v>0</v>
          </cell>
          <cell r="C1241">
            <v>729735</v>
          </cell>
          <cell r="D1241">
            <v>0</v>
          </cell>
          <cell r="E1241">
            <v>450000</v>
          </cell>
          <cell r="F1241">
            <v>274842</v>
          </cell>
          <cell r="G1241">
            <v>452858</v>
          </cell>
          <cell r="H1241">
            <v>552391</v>
          </cell>
          <cell r="I1241">
            <v>287380</v>
          </cell>
        </row>
        <row r="1242">
          <cell r="A1242" t="str">
            <v>LFARISCAP-00348</v>
          </cell>
          <cell r="B1242">
            <v>0</v>
          </cell>
          <cell r="C1242">
            <v>365362</v>
          </cell>
          <cell r="D1242">
            <v>0</v>
          </cell>
          <cell r="E1242">
            <v>70000</v>
          </cell>
          <cell r="F1242">
            <v>187586</v>
          </cell>
          <cell r="G1242">
            <v>224998</v>
          </cell>
          <cell r="H1242">
            <v>301668</v>
          </cell>
          <cell r="I1242">
            <v>148359</v>
          </cell>
        </row>
        <row r="1243">
          <cell r="A1243" t="str">
            <v>LFARISCAP-00350-Q</v>
          </cell>
          <cell r="B1243">
            <v>0</v>
          </cell>
          <cell r="C1243">
            <v>0</v>
          </cell>
          <cell r="D1243">
            <v>0</v>
          </cell>
          <cell r="E1243">
            <v>0</v>
          </cell>
          <cell r="F1243">
            <v>968</v>
          </cell>
          <cell r="G1243">
            <v>7304</v>
          </cell>
          <cell r="H1243">
            <v>19712</v>
          </cell>
          <cell r="I1243">
            <v>5632</v>
          </cell>
        </row>
        <row r="1244">
          <cell r="A1244" t="str">
            <v>LFARISCAP-00351</v>
          </cell>
          <cell r="B1244">
            <v>0</v>
          </cell>
          <cell r="C1244">
            <v>27517</v>
          </cell>
          <cell r="D1244">
            <v>0</v>
          </cell>
          <cell r="E1244">
            <v>0</v>
          </cell>
          <cell r="F1244">
            <v>4560</v>
          </cell>
          <cell r="G1244">
            <v>14661</v>
          </cell>
          <cell r="H1244">
            <v>8347</v>
          </cell>
          <cell r="I1244">
            <v>6777</v>
          </cell>
        </row>
        <row r="1245">
          <cell r="A1245" t="str">
            <v>LFARISCAP-00352</v>
          </cell>
          <cell r="B1245">
            <v>0</v>
          </cell>
          <cell r="C1245">
            <v>78019</v>
          </cell>
          <cell r="D1245">
            <v>0</v>
          </cell>
          <cell r="E1245">
            <v>0</v>
          </cell>
          <cell r="F1245">
            <v>73314</v>
          </cell>
          <cell r="G1245">
            <v>39600</v>
          </cell>
          <cell r="H1245">
            <v>35856</v>
          </cell>
          <cell r="I1245">
            <v>13824</v>
          </cell>
        </row>
        <row r="1246">
          <cell r="A1246" t="str">
            <v>LFARISCAP-00355</v>
          </cell>
          <cell r="B1246">
            <v>0</v>
          </cell>
          <cell r="C1246">
            <v>12651</v>
          </cell>
          <cell r="D1246">
            <v>0</v>
          </cell>
          <cell r="E1246">
            <v>0</v>
          </cell>
          <cell r="F1246">
            <v>3161</v>
          </cell>
          <cell r="G1246">
            <v>2028</v>
          </cell>
          <cell r="H1246">
            <v>1548</v>
          </cell>
          <cell r="I1246">
            <v>820</v>
          </cell>
        </row>
        <row r="1247">
          <cell r="A1247" t="str">
            <v>LFARISCAP-00356</v>
          </cell>
          <cell r="B1247">
            <v>0</v>
          </cell>
          <cell r="C1247">
            <v>28916</v>
          </cell>
          <cell r="D1247">
            <v>0</v>
          </cell>
          <cell r="E1247">
            <v>0</v>
          </cell>
          <cell r="F1247">
            <v>5010</v>
          </cell>
          <cell r="G1247">
            <v>3700</v>
          </cell>
          <cell r="H1247">
            <v>5104</v>
          </cell>
          <cell r="I1247">
            <v>2720</v>
          </cell>
        </row>
        <row r="1248">
          <cell r="A1248" t="str">
            <v>LFARISCAP-00358</v>
          </cell>
          <cell r="B1248">
            <v>0</v>
          </cell>
          <cell r="C1248">
            <v>162639</v>
          </cell>
          <cell r="D1248">
            <v>0</v>
          </cell>
          <cell r="E1248">
            <v>0</v>
          </cell>
          <cell r="F1248">
            <v>7102</v>
          </cell>
          <cell r="G1248">
            <v>8040</v>
          </cell>
          <cell r="H1248">
            <v>8040</v>
          </cell>
          <cell r="I1248">
            <v>0</v>
          </cell>
        </row>
        <row r="1249">
          <cell r="A1249" t="str">
            <v>LFARISCAP-00360</v>
          </cell>
          <cell r="B1249">
            <v>0</v>
          </cell>
          <cell r="C1249">
            <v>404020</v>
          </cell>
          <cell r="D1249">
            <v>0</v>
          </cell>
          <cell r="E1249">
            <v>280000</v>
          </cell>
          <cell r="F1249">
            <v>269625</v>
          </cell>
          <cell r="G1249">
            <v>441410</v>
          </cell>
          <cell r="H1249">
            <v>640100</v>
          </cell>
          <cell r="I1249">
            <v>328560</v>
          </cell>
        </row>
        <row r="1250">
          <cell r="A1250" t="str">
            <v>LFARISCAP-00361</v>
          </cell>
          <cell r="B1250">
            <v>0</v>
          </cell>
          <cell r="C1250">
            <v>956297</v>
          </cell>
          <cell r="D1250">
            <v>0</v>
          </cell>
          <cell r="E1250">
            <v>378000</v>
          </cell>
          <cell r="F1250">
            <v>557783</v>
          </cell>
          <cell r="G1250">
            <v>1004235</v>
          </cell>
          <cell r="H1250">
            <v>1107966</v>
          </cell>
          <cell r="I1250">
            <v>596703</v>
          </cell>
        </row>
        <row r="1251">
          <cell r="A1251" t="str">
            <v>LFARISCAP-00362</v>
          </cell>
          <cell r="B1251">
            <v>0</v>
          </cell>
          <cell r="C1251">
            <v>545117</v>
          </cell>
          <cell r="D1251">
            <v>0</v>
          </cell>
          <cell r="E1251">
            <v>0</v>
          </cell>
          <cell r="F1251">
            <v>10304</v>
          </cell>
          <cell r="G1251">
            <v>112700</v>
          </cell>
          <cell r="H1251">
            <v>70679</v>
          </cell>
          <cell r="I1251">
            <v>51611</v>
          </cell>
        </row>
        <row r="1252">
          <cell r="A1252" t="str">
            <v>LFARISCAP-00365</v>
          </cell>
          <cell r="B1252">
            <v>0</v>
          </cell>
          <cell r="C1252">
            <v>380000</v>
          </cell>
          <cell r="D1252">
            <v>0</v>
          </cell>
          <cell r="E1252">
            <v>0</v>
          </cell>
          <cell r="F1252">
            <v>166165</v>
          </cell>
          <cell r="G1252">
            <v>1142231</v>
          </cell>
          <cell r="H1252">
            <v>542758</v>
          </cell>
          <cell r="I1252">
            <v>459250</v>
          </cell>
        </row>
        <row r="1253">
          <cell r="A1253" t="str">
            <v>LFARISCAP-00370</v>
          </cell>
          <cell r="B1253">
            <v>0</v>
          </cell>
          <cell r="C1253">
            <v>46016</v>
          </cell>
          <cell r="D1253">
            <v>0</v>
          </cell>
          <cell r="E1253">
            <v>110000</v>
          </cell>
          <cell r="F1253">
            <v>99964</v>
          </cell>
          <cell r="G1253">
            <v>254996</v>
          </cell>
          <cell r="H1253">
            <v>153084</v>
          </cell>
          <cell r="I1253">
            <v>123568</v>
          </cell>
        </row>
        <row r="1254">
          <cell r="A1254" t="str">
            <v>LFARISCAP-00371</v>
          </cell>
          <cell r="B1254">
            <v>0</v>
          </cell>
          <cell r="C1254">
            <v>29000</v>
          </cell>
          <cell r="D1254">
            <v>0</v>
          </cell>
          <cell r="E1254">
            <v>18000</v>
          </cell>
          <cell r="F1254">
            <v>0</v>
          </cell>
          <cell r="G1254">
            <v>84624</v>
          </cell>
          <cell r="H1254">
            <v>51018</v>
          </cell>
          <cell r="I1254">
            <v>38292</v>
          </cell>
        </row>
        <row r="1255">
          <cell r="A1255" t="str">
            <v>LFARISCAP-00372</v>
          </cell>
          <cell r="B1255">
            <v>0</v>
          </cell>
          <cell r="C1255">
            <v>409000</v>
          </cell>
          <cell r="D1255">
            <v>0</v>
          </cell>
          <cell r="E1255">
            <v>64000</v>
          </cell>
          <cell r="F1255">
            <v>0</v>
          </cell>
          <cell r="G1255">
            <v>190864</v>
          </cell>
          <cell r="H1255">
            <v>119136</v>
          </cell>
          <cell r="I1255">
            <v>87130</v>
          </cell>
        </row>
        <row r="1256">
          <cell r="A1256" t="str">
            <v>LFARISCAP-00377</v>
          </cell>
          <cell r="B1256">
            <v>0</v>
          </cell>
          <cell r="C1256">
            <v>14000</v>
          </cell>
          <cell r="D1256">
            <v>0</v>
          </cell>
          <cell r="E1256">
            <v>0</v>
          </cell>
          <cell r="F1256">
            <v>0</v>
          </cell>
          <cell r="G1256">
            <v>12276</v>
          </cell>
          <cell r="H1256">
            <v>12276</v>
          </cell>
          <cell r="I1256">
            <v>0</v>
          </cell>
        </row>
        <row r="1257">
          <cell r="A1257" t="str">
            <v>LFARISCAP-00381</v>
          </cell>
          <cell r="B1257">
            <v>0</v>
          </cell>
          <cell r="C1257">
            <v>0</v>
          </cell>
          <cell r="D1257">
            <v>0</v>
          </cell>
          <cell r="E1257">
            <v>0</v>
          </cell>
          <cell r="F1257">
            <v>0</v>
          </cell>
          <cell r="G1257">
            <v>0</v>
          </cell>
          <cell r="H1257">
            <v>29016</v>
          </cell>
          <cell r="I1257">
            <v>0</v>
          </cell>
        </row>
        <row r="1258">
          <cell r="A1258" t="str">
            <v>LFARISCAP-00386</v>
          </cell>
          <cell r="B1258">
            <v>0</v>
          </cell>
          <cell r="C1258">
            <v>0</v>
          </cell>
          <cell r="D1258">
            <v>0</v>
          </cell>
          <cell r="E1258">
            <v>528</v>
          </cell>
          <cell r="F1258">
            <v>0</v>
          </cell>
          <cell r="G1258">
            <v>5780</v>
          </cell>
          <cell r="H1258">
            <v>3654</v>
          </cell>
          <cell r="I1258">
            <v>2650</v>
          </cell>
        </row>
        <row r="1259">
          <cell r="A1259" t="str">
            <v>LFARISCAP-00390</v>
          </cell>
          <cell r="B1259">
            <v>0</v>
          </cell>
          <cell r="C1259">
            <v>0</v>
          </cell>
          <cell r="D1259">
            <v>0</v>
          </cell>
          <cell r="E1259">
            <v>30000</v>
          </cell>
          <cell r="F1259">
            <v>0</v>
          </cell>
          <cell r="G1259">
            <v>6152</v>
          </cell>
          <cell r="H1259">
            <v>3054</v>
          </cell>
          <cell r="I1259">
            <v>2036</v>
          </cell>
        </row>
        <row r="1260">
          <cell r="A1260" t="str">
            <v>LFARISCAP-00410</v>
          </cell>
          <cell r="B1260">
            <v>0</v>
          </cell>
          <cell r="C1260">
            <v>10990</v>
          </cell>
          <cell r="D1260">
            <v>0</v>
          </cell>
          <cell r="E1260">
            <v>30000</v>
          </cell>
          <cell r="F1260">
            <v>8480</v>
          </cell>
          <cell r="G1260">
            <v>32580</v>
          </cell>
          <cell r="H1260">
            <v>15832</v>
          </cell>
          <cell r="I1260">
            <v>13016</v>
          </cell>
        </row>
        <row r="1261">
          <cell r="A1261" t="str">
            <v>LFARISCAP-00425</v>
          </cell>
          <cell r="B1261">
            <v>0</v>
          </cell>
          <cell r="C1261">
            <v>2000</v>
          </cell>
          <cell r="D1261">
            <v>0</v>
          </cell>
          <cell r="E1261">
            <v>0</v>
          </cell>
          <cell r="F1261">
            <v>0</v>
          </cell>
          <cell r="G1261">
            <v>960</v>
          </cell>
          <cell r="H1261">
            <v>10560</v>
          </cell>
          <cell r="I1261">
            <v>3840</v>
          </cell>
        </row>
        <row r="1262">
          <cell r="A1262" t="str">
            <v>LFARISCAP-00426</v>
          </cell>
          <cell r="B1262">
            <v>0</v>
          </cell>
          <cell r="C1262">
            <v>0</v>
          </cell>
          <cell r="D1262">
            <v>0</v>
          </cell>
          <cell r="E1262">
            <v>0</v>
          </cell>
          <cell r="F1262">
            <v>0</v>
          </cell>
          <cell r="G1262">
            <v>29016</v>
          </cell>
          <cell r="H1262">
            <v>0</v>
          </cell>
          <cell r="I1262">
            <v>0</v>
          </cell>
        </row>
        <row r="1263">
          <cell r="A1263" t="str">
            <v>LFARISCON-00017</v>
          </cell>
          <cell r="B1263">
            <v>0</v>
          </cell>
          <cell r="C1263">
            <v>54529</v>
          </cell>
          <cell r="D1263">
            <v>0</v>
          </cell>
          <cell r="E1263">
            <v>52800</v>
          </cell>
          <cell r="F1263">
            <v>101828</v>
          </cell>
          <cell r="G1263">
            <v>79228</v>
          </cell>
          <cell r="H1263">
            <v>77191</v>
          </cell>
          <cell r="I1263">
            <v>46491</v>
          </cell>
        </row>
        <row r="1264">
          <cell r="A1264" t="str">
            <v>LFARISCON-00032</v>
          </cell>
          <cell r="B1264">
            <v>0</v>
          </cell>
          <cell r="C1264">
            <v>21238</v>
          </cell>
          <cell r="D1264">
            <v>0</v>
          </cell>
          <cell r="E1264">
            <v>38400</v>
          </cell>
          <cell r="F1264">
            <v>58815</v>
          </cell>
          <cell r="G1264">
            <v>43811</v>
          </cell>
          <cell r="H1264">
            <v>38599</v>
          </cell>
          <cell r="I1264">
            <v>23804</v>
          </cell>
        </row>
        <row r="1265">
          <cell r="A1265" t="str">
            <v>LFARISCON-00068</v>
          </cell>
          <cell r="B1265">
            <v>0</v>
          </cell>
          <cell r="C1265">
            <v>1927</v>
          </cell>
          <cell r="D1265">
            <v>0</v>
          </cell>
          <cell r="E1265">
            <v>0</v>
          </cell>
          <cell r="F1265">
            <v>672</v>
          </cell>
          <cell r="G1265">
            <v>817</v>
          </cell>
          <cell r="H1265">
            <v>730</v>
          </cell>
          <cell r="I1265">
            <v>242</v>
          </cell>
        </row>
        <row r="1266">
          <cell r="A1266" t="str">
            <v>LFARISCON-00069</v>
          </cell>
          <cell r="B1266">
            <v>0</v>
          </cell>
          <cell r="C1266">
            <v>28036</v>
          </cell>
          <cell r="D1266">
            <v>0</v>
          </cell>
          <cell r="E1266">
            <v>48000</v>
          </cell>
          <cell r="F1266">
            <v>52456</v>
          </cell>
          <cell r="G1266">
            <v>26784</v>
          </cell>
          <cell r="H1266">
            <v>26936</v>
          </cell>
          <cell r="I1266">
            <v>16792</v>
          </cell>
        </row>
        <row r="1267">
          <cell r="A1267" t="str">
            <v>LFARISCON-00074</v>
          </cell>
          <cell r="B1267">
            <v>0</v>
          </cell>
          <cell r="C1267">
            <v>8263</v>
          </cell>
          <cell r="D1267">
            <v>0</v>
          </cell>
          <cell r="E1267">
            <v>0</v>
          </cell>
          <cell r="F1267">
            <v>4323</v>
          </cell>
          <cell r="G1267">
            <v>5164</v>
          </cell>
          <cell r="H1267">
            <v>5374</v>
          </cell>
          <cell r="I1267">
            <v>2933</v>
          </cell>
        </row>
        <row r="1268">
          <cell r="A1268" t="str">
            <v>LFARISCON-00077</v>
          </cell>
          <cell r="B1268">
            <v>0</v>
          </cell>
          <cell r="C1268">
            <v>1208</v>
          </cell>
          <cell r="D1268">
            <v>0</v>
          </cell>
          <cell r="E1268">
            <v>1320</v>
          </cell>
          <cell r="F1268">
            <v>1520</v>
          </cell>
          <cell r="G1268">
            <v>1619</v>
          </cell>
          <cell r="H1268">
            <v>1607</v>
          </cell>
          <cell r="I1268">
            <v>617</v>
          </cell>
        </row>
        <row r="1269">
          <cell r="A1269" t="str">
            <v>LFARISCON-00100</v>
          </cell>
          <cell r="B1269">
            <v>0</v>
          </cell>
          <cell r="C1269">
            <v>46222</v>
          </cell>
          <cell r="D1269">
            <v>0</v>
          </cell>
          <cell r="E1269">
            <v>28000</v>
          </cell>
          <cell r="F1269">
            <v>85488</v>
          </cell>
          <cell r="G1269">
            <v>63360</v>
          </cell>
          <cell r="H1269">
            <v>63456</v>
          </cell>
          <cell r="I1269">
            <v>63072</v>
          </cell>
        </row>
        <row r="1270">
          <cell r="A1270" t="str">
            <v>LFARISCON-00108</v>
          </cell>
          <cell r="B1270">
            <v>0</v>
          </cell>
          <cell r="C1270">
            <v>1287</v>
          </cell>
          <cell r="D1270">
            <v>0</v>
          </cell>
          <cell r="E1270">
            <v>0</v>
          </cell>
          <cell r="F1270">
            <v>686</v>
          </cell>
          <cell r="G1270">
            <v>768</v>
          </cell>
          <cell r="H1270">
            <v>1124</v>
          </cell>
          <cell r="I1270">
            <v>497</v>
          </cell>
        </row>
        <row r="1271">
          <cell r="A1271" t="str">
            <v>LFARISCON-00139</v>
          </cell>
          <cell r="B1271">
            <v>0</v>
          </cell>
          <cell r="C1271">
            <v>8986</v>
          </cell>
          <cell r="D1271">
            <v>0</v>
          </cell>
          <cell r="E1271">
            <v>0</v>
          </cell>
          <cell r="F1271">
            <v>3987</v>
          </cell>
          <cell r="G1271">
            <v>6238</v>
          </cell>
          <cell r="H1271">
            <v>5712</v>
          </cell>
          <cell r="I1271">
            <v>3916</v>
          </cell>
        </row>
        <row r="1272">
          <cell r="A1272" t="str">
            <v>LFARISCON-00165</v>
          </cell>
          <cell r="B1272">
            <v>0</v>
          </cell>
          <cell r="C1272">
            <v>111</v>
          </cell>
          <cell r="D1272">
            <v>0</v>
          </cell>
          <cell r="E1272">
            <v>772</v>
          </cell>
          <cell r="F1272">
            <v>327</v>
          </cell>
          <cell r="G1272">
            <v>485</v>
          </cell>
          <cell r="H1272">
            <v>368</v>
          </cell>
          <cell r="I1272">
            <v>121</v>
          </cell>
        </row>
        <row r="1273">
          <cell r="A1273" t="str">
            <v>LFARISCON-00168</v>
          </cell>
          <cell r="B1273">
            <v>0</v>
          </cell>
          <cell r="C1273">
            <v>401</v>
          </cell>
          <cell r="D1273">
            <v>0</v>
          </cell>
          <cell r="E1273">
            <v>300</v>
          </cell>
          <cell r="F1273">
            <v>358</v>
          </cell>
          <cell r="G1273">
            <v>332</v>
          </cell>
          <cell r="H1273">
            <v>362</v>
          </cell>
          <cell r="I1273">
            <v>121</v>
          </cell>
        </row>
        <row r="1274">
          <cell r="A1274" t="str">
            <v>LFARISCON-00169</v>
          </cell>
          <cell r="B1274">
            <v>0</v>
          </cell>
          <cell r="C1274">
            <v>682</v>
          </cell>
          <cell r="D1274">
            <v>0</v>
          </cell>
          <cell r="E1274">
            <v>1596</v>
          </cell>
          <cell r="F1274">
            <v>2032</v>
          </cell>
          <cell r="G1274">
            <v>992</v>
          </cell>
          <cell r="H1274">
            <v>1085</v>
          </cell>
          <cell r="I1274">
            <v>681</v>
          </cell>
        </row>
        <row r="1275">
          <cell r="A1275" t="str">
            <v>LFARISCON-00182</v>
          </cell>
          <cell r="B1275">
            <v>0</v>
          </cell>
          <cell r="C1275">
            <v>1426</v>
          </cell>
          <cell r="D1275">
            <v>0</v>
          </cell>
          <cell r="E1275">
            <v>2852</v>
          </cell>
          <cell r="F1275">
            <v>4198</v>
          </cell>
          <cell r="G1275">
            <v>2228</v>
          </cell>
          <cell r="H1275">
            <v>2636</v>
          </cell>
          <cell r="I1275">
            <v>1513</v>
          </cell>
        </row>
        <row r="1276">
          <cell r="A1276" t="str">
            <v>LFARISCON-00183</v>
          </cell>
          <cell r="B1276">
            <v>0</v>
          </cell>
          <cell r="C1276">
            <v>1325</v>
          </cell>
          <cell r="D1276">
            <v>0</v>
          </cell>
          <cell r="E1276">
            <v>0</v>
          </cell>
          <cell r="F1276">
            <v>647</v>
          </cell>
          <cell r="G1276">
            <v>482</v>
          </cell>
          <cell r="H1276">
            <v>524</v>
          </cell>
          <cell r="I1276">
            <v>229</v>
          </cell>
        </row>
        <row r="1277">
          <cell r="A1277" t="str">
            <v>LFARISCON-00184</v>
          </cell>
          <cell r="B1277">
            <v>0</v>
          </cell>
          <cell r="C1277">
            <v>2108</v>
          </cell>
          <cell r="D1277">
            <v>0</v>
          </cell>
          <cell r="E1277">
            <v>0</v>
          </cell>
          <cell r="F1277">
            <v>454</v>
          </cell>
          <cell r="G1277">
            <v>300</v>
          </cell>
          <cell r="H1277">
            <v>312</v>
          </cell>
          <cell r="I1277">
            <v>108</v>
          </cell>
        </row>
        <row r="1278">
          <cell r="A1278" t="str">
            <v>LFARISCON-00198</v>
          </cell>
          <cell r="B1278">
            <v>0</v>
          </cell>
          <cell r="C1278">
            <v>6064</v>
          </cell>
          <cell r="D1278">
            <v>0</v>
          </cell>
          <cell r="E1278">
            <v>0</v>
          </cell>
          <cell r="F1278">
            <v>4109</v>
          </cell>
          <cell r="G1278">
            <v>2206</v>
          </cell>
          <cell r="H1278">
            <v>2476</v>
          </cell>
          <cell r="I1278">
            <v>1503</v>
          </cell>
        </row>
        <row r="1279">
          <cell r="A1279" t="str">
            <v>LFARISCON-00205</v>
          </cell>
          <cell r="B1279">
            <v>0</v>
          </cell>
          <cell r="C1279">
            <v>1198</v>
          </cell>
          <cell r="D1279">
            <v>0</v>
          </cell>
          <cell r="E1279">
            <v>0</v>
          </cell>
          <cell r="F1279">
            <v>793</v>
          </cell>
          <cell r="G1279">
            <v>716</v>
          </cell>
          <cell r="H1279">
            <v>684</v>
          </cell>
          <cell r="I1279">
            <v>196</v>
          </cell>
        </row>
        <row r="1280">
          <cell r="A1280" t="str">
            <v>LFARISCON-00206</v>
          </cell>
          <cell r="B1280">
            <v>0</v>
          </cell>
          <cell r="C1280">
            <v>1095</v>
          </cell>
          <cell r="D1280">
            <v>0</v>
          </cell>
          <cell r="E1280">
            <v>0</v>
          </cell>
          <cell r="F1280">
            <v>1314</v>
          </cell>
          <cell r="G1280">
            <v>1028</v>
          </cell>
          <cell r="H1280">
            <v>1048</v>
          </cell>
          <cell r="I1280">
            <v>358</v>
          </cell>
        </row>
        <row r="1281">
          <cell r="A1281" t="str">
            <v>LFARISCON-00209</v>
          </cell>
          <cell r="B1281">
            <v>0</v>
          </cell>
          <cell r="C1281">
            <v>893</v>
          </cell>
          <cell r="D1281">
            <v>0</v>
          </cell>
          <cell r="E1281">
            <v>0</v>
          </cell>
          <cell r="F1281">
            <v>749</v>
          </cell>
          <cell r="G1281">
            <v>658</v>
          </cell>
          <cell r="H1281">
            <v>696</v>
          </cell>
          <cell r="I1281">
            <v>293</v>
          </cell>
        </row>
        <row r="1282">
          <cell r="A1282" t="str">
            <v>LFARISCON-00212</v>
          </cell>
          <cell r="B1282">
            <v>0</v>
          </cell>
          <cell r="C1282">
            <v>3371</v>
          </cell>
          <cell r="D1282">
            <v>0</v>
          </cell>
          <cell r="E1282">
            <v>6240</v>
          </cell>
          <cell r="F1282">
            <v>11640</v>
          </cell>
          <cell r="G1282">
            <v>5438</v>
          </cell>
          <cell r="H1282">
            <v>5571</v>
          </cell>
          <cell r="I1282">
            <v>3384</v>
          </cell>
        </row>
        <row r="1283">
          <cell r="A1283" t="str">
            <v>LFARISCON-00213</v>
          </cell>
          <cell r="B1283">
            <v>0</v>
          </cell>
          <cell r="C1283">
            <v>2080</v>
          </cell>
          <cell r="D1283">
            <v>0</v>
          </cell>
          <cell r="E1283">
            <v>0</v>
          </cell>
          <cell r="F1283">
            <v>386</v>
          </cell>
          <cell r="G1283">
            <v>360</v>
          </cell>
          <cell r="H1283">
            <v>392</v>
          </cell>
          <cell r="I1283">
            <v>141</v>
          </cell>
        </row>
        <row r="1284">
          <cell r="A1284" t="str">
            <v>LFARISCON-00214</v>
          </cell>
          <cell r="B1284">
            <v>0</v>
          </cell>
          <cell r="C1284">
            <v>2412</v>
          </cell>
          <cell r="D1284">
            <v>0</v>
          </cell>
          <cell r="E1284">
            <v>0</v>
          </cell>
          <cell r="F1284">
            <v>345</v>
          </cell>
          <cell r="G1284">
            <v>332</v>
          </cell>
          <cell r="H1284">
            <v>362</v>
          </cell>
          <cell r="I1284">
            <v>121</v>
          </cell>
        </row>
        <row r="1285">
          <cell r="A1285" t="str">
            <v>LFARISCON-00217</v>
          </cell>
          <cell r="B1285">
            <v>0</v>
          </cell>
          <cell r="C1285">
            <v>546</v>
          </cell>
          <cell r="D1285">
            <v>0</v>
          </cell>
          <cell r="E1285">
            <v>2000</v>
          </cell>
          <cell r="F1285">
            <v>594</v>
          </cell>
          <cell r="G1285">
            <v>514</v>
          </cell>
          <cell r="H1285">
            <v>524</v>
          </cell>
          <cell r="I1285">
            <v>179</v>
          </cell>
        </row>
        <row r="1286">
          <cell r="A1286" t="str">
            <v>LFARISCON-00220</v>
          </cell>
          <cell r="B1286">
            <v>0</v>
          </cell>
          <cell r="C1286">
            <v>14000</v>
          </cell>
          <cell r="D1286">
            <v>0</v>
          </cell>
          <cell r="E1286">
            <v>19800</v>
          </cell>
          <cell r="F1286">
            <v>19053</v>
          </cell>
          <cell r="G1286">
            <v>21301</v>
          </cell>
          <cell r="H1286">
            <v>17254</v>
          </cell>
          <cell r="I1286">
            <v>11091</v>
          </cell>
        </row>
        <row r="1287">
          <cell r="A1287" t="str">
            <v>LFARISCON-00221</v>
          </cell>
          <cell r="B1287">
            <v>0</v>
          </cell>
          <cell r="C1287">
            <v>20870</v>
          </cell>
          <cell r="D1287">
            <v>0</v>
          </cell>
          <cell r="E1287">
            <v>56450</v>
          </cell>
          <cell r="F1287">
            <v>62370</v>
          </cell>
          <cell r="G1287">
            <v>59808</v>
          </cell>
          <cell r="H1287">
            <v>51712</v>
          </cell>
          <cell r="I1287">
            <v>34026</v>
          </cell>
        </row>
        <row r="1288">
          <cell r="A1288" t="str">
            <v>LFARISCON-00223</v>
          </cell>
          <cell r="B1288">
            <v>0</v>
          </cell>
          <cell r="C1288">
            <v>5727</v>
          </cell>
          <cell r="D1288">
            <v>0</v>
          </cell>
          <cell r="E1288">
            <v>0</v>
          </cell>
          <cell r="F1288">
            <v>0</v>
          </cell>
          <cell r="G1288">
            <v>0</v>
          </cell>
          <cell r="H1288">
            <v>0</v>
          </cell>
          <cell r="I1288">
            <v>0</v>
          </cell>
        </row>
        <row r="1289">
          <cell r="A1289" t="str">
            <v>LFARISCON-00224</v>
          </cell>
          <cell r="B1289">
            <v>0</v>
          </cell>
          <cell r="C1289">
            <v>512</v>
          </cell>
          <cell r="D1289">
            <v>0</v>
          </cell>
          <cell r="E1289">
            <v>0</v>
          </cell>
          <cell r="F1289">
            <v>1</v>
          </cell>
          <cell r="G1289">
            <v>17</v>
          </cell>
          <cell r="H1289">
            <v>18</v>
          </cell>
          <cell r="I1289">
            <v>6</v>
          </cell>
        </row>
        <row r="1290">
          <cell r="A1290" t="str">
            <v>LFARISCON-00225</v>
          </cell>
          <cell r="B1290">
            <v>0</v>
          </cell>
          <cell r="C1290">
            <v>2980</v>
          </cell>
          <cell r="D1290">
            <v>0</v>
          </cell>
          <cell r="E1290">
            <v>1920</v>
          </cell>
          <cell r="F1290">
            <v>4381</v>
          </cell>
          <cell r="G1290">
            <v>2849</v>
          </cell>
          <cell r="H1290">
            <v>2405</v>
          </cell>
          <cell r="I1290">
            <v>1137</v>
          </cell>
        </row>
        <row r="1291">
          <cell r="A1291" t="str">
            <v>LFARISCON-00231</v>
          </cell>
          <cell r="B1291">
            <v>0</v>
          </cell>
          <cell r="C1291">
            <v>3479</v>
          </cell>
          <cell r="D1291">
            <v>0</v>
          </cell>
          <cell r="E1291">
            <v>4800</v>
          </cell>
          <cell r="F1291">
            <v>4313</v>
          </cell>
          <cell r="G1291">
            <v>4244</v>
          </cell>
          <cell r="H1291">
            <v>3087</v>
          </cell>
          <cell r="I1291">
            <v>1699</v>
          </cell>
        </row>
        <row r="1292">
          <cell r="A1292" t="str">
            <v>LFARISCON-00245</v>
          </cell>
          <cell r="B1292">
            <v>0</v>
          </cell>
          <cell r="C1292">
            <v>1030</v>
          </cell>
          <cell r="D1292">
            <v>0</v>
          </cell>
          <cell r="E1292">
            <v>819</v>
          </cell>
          <cell r="F1292">
            <v>1276</v>
          </cell>
          <cell r="G1292">
            <v>736</v>
          </cell>
          <cell r="H1292">
            <v>738</v>
          </cell>
          <cell r="I1292">
            <v>0</v>
          </cell>
        </row>
        <row r="1293">
          <cell r="A1293" t="str">
            <v>LFARISCON-00273</v>
          </cell>
          <cell r="B1293">
            <v>0</v>
          </cell>
          <cell r="C1293">
            <v>2821</v>
          </cell>
          <cell r="D1293">
            <v>0</v>
          </cell>
          <cell r="E1293">
            <v>336</v>
          </cell>
          <cell r="F1293">
            <v>981</v>
          </cell>
          <cell r="G1293">
            <v>501</v>
          </cell>
          <cell r="H1293">
            <v>545</v>
          </cell>
          <cell r="I1293">
            <v>229</v>
          </cell>
        </row>
        <row r="1294">
          <cell r="A1294" t="str">
            <v>LFARISCON-00274</v>
          </cell>
          <cell r="B1294">
            <v>0</v>
          </cell>
          <cell r="C1294">
            <v>8006</v>
          </cell>
          <cell r="D1294">
            <v>0</v>
          </cell>
          <cell r="E1294">
            <v>0</v>
          </cell>
          <cell r="F1294">
            <v>1</v>
          </cell>
          <cell r="G1294">
            <v>17</v>
          </cell>
          <cell r="H1294">
            <v>18</v>
          </cell>
          <cell r="I1294">
            <v>6</v>
          </cell>
        </row>
        <row r="1295">
          <cell r="A1295" t="str">
            <v>LFARISCON-00285</v>
          </cell>
          <cell r="B1295">
            <v>42</v>
          </cell>
          <cell r="C1295">
            <v>98</v>
          </cell>
          <cell r="D1295">
            <v>0</v>
          </cell>
          <cell r="E1295">
            <v>16</v>
          </cell>
          <cell r="F1295">
            <v>2</v>
          </cell>
          <cell r="G1295">
            <v>37</v>
          </cell>
          <cell r="H1295">
            <v>48</v>
          </cell>
          <cell r="I1295">
            <v>26</v>
          </cell>
        </row>
        <row r="1296">
          <cell r="A1296" t="str">
            <v>LFARISCON-00290</v>
          </cell>
          <cell r="B1296">
            <v>0</v>
          </cell>
          <cell r="C1296">
            <v>117</v>
          </cell>
          <cell r="D1296">
            <v>0</v>
          </cell>
          <cell r="E1296">
            <v>720</v>
          </cell>
          <cell r="F1296">
            <v>204</v>
          </cell>
          <cell r="G1296">
            <v>664</v>
          </cell>
          <cell r="H1296">
            <v>1792</v>
          </cell>
          <cell r="I1296">
            <v>512</v>
          </cell>
        </row>
        <row r="1297">
          <cell r="A1297" t="str">
            <v>LFARISCON-00298</v>
          </cell>
          <cell r="B1297">
            <v>1706</v>
          </cell>
          <cell r="C1297">
            <v>568</v>
          </cell>
          <cell r="D1297">
            <v>0</v>
          </cell>
          <cell r="E1297">
            <v>0</v>
          </cell>
          <cell r="F1297">
            <v>215</v>
          </cell>
          <cell r="G1297">
            <v>20</v>
          </cell>
          <cell r="H1297">
            <v>57</v>
          </cell>
          <cell r="I1297">
            <v>30</v>
          </cell>
        </row>
        <row r="1298">
          <cell r="A1298" t="str">
            <v>LFARISCON-00303</v>
          </cell>
          <cell r="B1298">
            <v>570</v>
          </cell>
          <cell r="C1298">
            <v>1081</v>
          </cell>
          <cell r="D1298">
            <v>0</v>
          </cell>
          <cell r="E1298">
            <v>0</v>
          </cell>
          <cell r="F1298">
            <v>588</v>
          </cell>
          <cell r="G1298">
            <v>180</v>
          </cell>
          <cell r="H1298">
            <v>241</v>
          </cell>
          <cell r="I1298">
            <v>166</v>
          </cell>
        </row>
        <row r="1299">
          <cell r="A1299" t="str">
            <v>LFARISCON-00305</v>
          </cell>
          <cell r="B1299">
            <v>0</v>
          </cell>
          <cell r="C1299">
            <v>147</v>
          </cell>
          <cell r="D1299">
            <v>0</v>
          </cell>
          <cell r="E1299">
            <v>0</v>
          </cell>
          <cell r="F1299">
            <v>1</v>
          </cell>
          <cell r="G1299">
            <v>17</v>
          </cell>
          <cell r="H1299">
            <v>18</v>
          </cell>
          <cell r="I1299">
            <v>6</v>
          </cell>
        </row>
        <row r="1300">
          <cell r="A1300" t="str">
            <v>LFARISCON-00316</v>
          </cell>
          <cell r="B1300">
            <v>0</v>
          </cell>
          <cell r="C1300">
            <v>610</v>
          </cell>
          <cell r="D1300">
            <v>0</v>
          </cell>
          <cell r="E1300">
            <v>0</v>
          </cell>
          <cell r="F1300">
            <v>380</v>
          </cell>
          <cell r="G1300">
            <v>502</v>
          </cell>
          <cell r="H1300">
            <v>386</v>
          </cell>
          <cell r="I1300">
            <v>127</v>
          </cell>
        </row>
        <row r="1301">
          <cell r="A1301" t="str">
            <v>LFARISCON-00327</v>
          </cell>
          <cell r="B1301">
            <v>0</v>
          </cell>
          <cell r="C1301">
            <v>12945</v>
          </cell>
          <cell r="D1301">
            <v>0</v>
          </cell>
          <cell r="E1301">
            <v>12875</v>
          </cell>
          <cell r="F1301">
            <v>22862</v>
          </cell>
          <cell r="G1301">
            <v>12934</v>
          </cell>
          <cell r="H1301">
            <v>13984</v>
          </cell>
          <cell r="I1301">
            <v>9012</v>
          </cell>
        </row>
        <row r="1302">
          <cell r="A1302" t="str">
            <v>LFARISCON-00338</v>
          </cell>
          <cell r="B1302">
            <v>0</v>
          </cell>
          <cell r="C1302">
            <v>42</v>
          </cell>
          <cell r="D1302">
            <v>0</v>
          </cell>
          <cell r="E1302">
            <v>0</v>
          </cell>
          <cell r="F1302">
            <v>21</v>
          </cell>
          <cell r="G1302">
            <v>0</v>
          </cell>
          <cell r="H1302">
            <v>0</v>
          </cell>
          <cell r="I1302">
            <v>0</v>
          </cell>
        </row>
        <row r="1303">
          <cell r="A1303" t="str">
            <v>LFARISCON-00341</v>
          </cell>
          <cell r="B1303">
            <v>0</v>
          </cell>
          <cell r="C1303">
            <v>102</v>
          </cell>
          <cell r="D1303">
            <v>0</v>
          </cell>
          <cell r="E1303">
            <v>0</v>
          </cell>
          <cell r="F1303">
            <v>21</v>
          </cell>
          <cell r="G1303">
            <v>0</v>
          </cell>
          <cell r="H1303">
            <v>0</v>
          </cell>
          <cell r="I1303">
            <v>0</v>
          </cell>
        </row>
        <row r="1304">
          <cell r="A1304" t="str">
            <v>LFARISCON-00346</v>
          </cell>
          <cell r="B1304">
            <v>0</v>
          </cell>
          <cell r="C1304">
            <v>1079</v>
          </cell>
          <cell r="D1304">
            <v>0</v>
          </cell>
          <cell r="E1304">
            <v>0</v>
          </cell>
          <cell r="F1304">
            <v>14</v>
          </cell>
          <cell r="G1304">
            <v>0</v>
          </cell>
          <cell r="H1304">
            <v>0</v>
          </cell>
          <cell r="I1304">
            <v>0</v>
          </cell>
        </row>
        <row r="1305">
          <cell r="A1305" t="str">
            <v>LFARISCON-00360</v>
          </cell>
          <cell r="B1305">
            <v>0</v>
          </cell>
          <cell r="C1305">
            <v>4818</v>
          </cell>
          <cell r="D1305">
            <v>0</v>
          </cell>
          <cell r="E1305">
            <v>0</v>
          </cell>
          <cell r="F1305">
            <v>2023</v>
          </cell>
          <cell r="G1305">
            <v>332</v>
          </cell>
          <cell r="H1305">
            <v>896</v>
          </cell>
          <cell r="I1305">
            <v>256</v>
          </cell>
        </row>
        <row r="1306">
          <cell r="A1306" t="str">
            <v>LFARISCON-00364</v>
          </cell>
          <cell r="B1306">
            <v>0</v>
          </cell>
          <cell r="C1306">
            <v>428</v>
          </cell>
          <cell r="D1306">
            <v>0</v>
          </cell>
          <cell r="E1306">
            <v>9600</v>
          </cell>
          <cell r="F1306">
            <v>11186</v>
          </cell>
          <cell r="G1306">
            <v>5138</v>
          </cell>
          <cell r="H1306">
            <v>5259</v>
          </cell>
          <cell r="I1306">
            <v>3276</v>
          </cell>
        </row>
        <row r="1307">
          <cell r="A1307" t="str">
            <v>LFARISCON-00365</v>
          </cell>
          <cell r="B1307">
            <v>0</v>
          </cell>
          <cell r="C1307">
            <v>1816</v>
          </cell>
          <cell r="D1307">
            <v>0</v>
          </cell>
          <cell r="E1307">
            <v>0</v>
          </cell>
          <cell r="F1307">
            <v>691</v>
          </cell>
          <cell r="G1307">
            <v>937</v>
          </cell>
          <cell r="H1307">
            <v>894</v>
          </cell>
          <cell r="I1307">
            <v>490</v>
          </cell>
        </row>
        <row r="1308">
          <cell r="A1308" t="str">
            <v>LFARISCON-00385</v>
          </cell>
          <cell r="B1308">
            <v>0</v>
          </cell>
          <cell r="C1308">
            <v>270</v>
          </cell>
          <cell r="D1308">
            <v>0</v>
          </cell>
          <cell r="E1308">
            <v>1568</v>
          </cell>
          <cell r="F1308">
            <v>327</v>
          </cell>
          <cell r="G1308">
            <v>485</v>
          </cell>
          <cell r="H1308">
            <v>368</v>
          </cell>
          <cell r="I1308">
            <v>121</v>
          </cell>
        </row>
        <row r="1309">
          <cell r="A1309" t="str">
            <v>LFARISCON-00386</v>
          </cell>
          <cell r="B1309">
            <v>0</v>
          </cell>
          <cell r="C1309">
            <v>78</v>
          </cell>
          <cell r="D1309">
            <v>0</v>
          </cell>
          <cell r="E1309">
            <v>0</v>
          </cell>
          <cell r="F1309">
            <v>52</v>
          </cell>
          <cell r="G1309">
            <v>0</v>
          </cell>
          <cell r="H1309">
            <v>0</v>
          </cell>
          <cell r="I1309">
            <v>0</v>
          </cell>
        </row>
        <row r="1310">
          <cell r="A1310" t="str">
            <v>LFARISCON-00387</v>
          </cell>
          <cell r="B1310">
            <v>0</v>
          </cell>
          <cell r="C1310">
            <v>37981</v>
          </cell>
          <cell r="D1310">
            <v>0</v>
          </cell>
          <cell r="E1310">
            <v>4000</v>
          </cell>
          <cell r="F1310">
            <v>32902</v>
          </cell>
          <cell r="G1310">
            <v>57706</v>
          </cell>
          <cell r="H1310">
            <v>70093</v>
          </cell>
          <cell r="I1310">
            <v>32725</v>
          </cell>
        </row>
        <row r="1311">
          <cell r="A1311" t="str">
            <v>LFARISCON-00389</v>
          </cell>
          <cell r="B1311">
            <v>0</v>
          </cell>
          <cell r="C1311">
            <v>242</v>
          </cell>
          <cell r="D1311">
            <v>0</v>
          </cell>
          <cell r="E1311">
            <v>0</v>
          </cell>
          <cell r="F1311">
            <v>336</v>
          </cell>
          <cell r="G1311">
            <v>0</v>
          </cell>
          <cell r="H1311">
            <v>0</v>
          </cell>
          <cell r="I1311">
            <v>0</v>
          </cell>
        </row>
        <row r="1312">
          <cell r="A1312" t="str">
            <v>LFARISCON-00391</v>
          </cell>
          <cell r="B1312">
            <v>0</v>
          </cell>
          <cell r="C1312">
            <v>721</v>
          </cell>
          <cell r="D1312">
            <v>0</v>
          </cell>
          <cell r="E1312">
            <v>1856</v>
          </cell>
          <cell r="F1312">
            <v>3405</v>
          </cell>
          <cell r="G1312">
            <v>2028</v>
          </cell>
          <cell r="H1312">
            <v>1548</v>
          </cell>
          <cell r="I1312">
            <v>820</v>
          </cell>
        </row>
        <row r="1313">
          <cell r="A1313" t="str">
            <v>LFARISCON-00399</v>
          </cell>
          <cell r="B1313">
            <v>0</v>
          </cell>
          <cell r="C1313">
            <v>6684</v>
          </cell>
          <cell r="D1313">
            <v>0</v>
          </cell>
          <cell r="E1313">
            <v>2688</v>
          </cell>
          <cell r="F1313">
            <v>11087</v>
          </cell>
          <cell r="G1313">
            <v>4950</v>
          </cell>
          <cell r="H1313">
            <v>5047</v>
          </cell>
          <cell r="I1313">
            <v>3138</v>
          </cell>
        </row>
        <row r="1314">
          <cell r="A1314" t="str">
            <v>LFARISCON-00401</v>
          </cell>
          <cell r="B1314">
            <v>0</v>
          </cell>
          <cell r="C1314">
            <v>1651</v>
          </cell>
          <cell r="D1314">
            <v>0</v>
          </cell>
          <cell r="E1314">
            <v>0</v>
          </cell>
          <cell r="F1314">
            <v>160</v>
          </cell>
          <cell r="G1314">
            <v>0</v>
          </cell>
          <cell r="H1314">
            <v>0</v>
          </cell>
          <cell r="I1314">
            <v>0</v>
          </cell>
        </row>
        <row r="1315">
          <cell r="A1315" t="str">
            <v>LFARISCON-00406</v>
          </cell>
          <cell r="B1315">
            <v>0</v>
          </cell>
          <cell r="C1315">
            <v>417</v>
          </cell>
          <cell r="D1315">
            <v>0</v>
          </cell>
          <cell r="E1315">
            <v>5400</v>
          </cell>
          <cell r="F1315">
            <v>690</v>
          </cell>
          <cell r="G1315">
            <v>664</v>
          </cell>
          <cell r="H1315">
            <v>724</v>
          </cell>
          <cell r="I1315">
            <v>242</v>
          </cell>
        </row>
        <row r="1316">
          <cell r="A1316" t="str">
            <v>LFARISCON-00414</v>
          </cell>
          <cell r="B1316">
            <v>0</v>
          </cell>
          <cell r="C1316">
            <v>1030</v>
          </cell>
          <cell r="D1316">
            <v>0</v>
          </cell>
          <cell r="E1316">
            <v>1008</v>
          </cell>
          <cell r="F1316">
            <v>803</v>
          </cell>
          <cell r="G1316">
            <v>846</v>
          </cell>
          <cell r="H1316">
            <v>918</v>
          </cell>
          <cell r="I1316">
            <v>360</v>
          </cell>
        </row>
        <row r="1317">
          <cell r="A1317" t="str">
            <v>LFARISCON-00420</v>
          </cell>
          <cell r="B1317">
            <v>0</v>
          </cell>
          <cell r="C1317">
            <v>961</v>
          </cell>
          <cell r="D1317">
            <v>0</v>
          </cell>
          <cell r="E1317">
            <v>0</v>
          </cell>
          <cell r="F1317">
            <v>168</v>
          </cell>
          <cell r="G1317">
            <v>0</v>
          </cell>
          <cell r="H1317">
            <v>0</v>
          </cell>
          <cell r="I1317">
            <v>0</v>
          </cell>
        </row>
        <row r="1318">
          <cell r="A1318" t="str">
            <v>LFARISCON-00421</v>
          </cell>
          <cell r="B1318">
            <v>0</v>
          </cell>
          <cell r="C1318">
            <v>509</v>
          </cell>
          <cell r="D1318">
            <v>0</v>
          </cell>
          <cell r="E1318">
            <v>0</v>
          </cell>
          <cell r="F1318">
            <v>168</v>
          </cell>
          <cell r="G1318">
            <v>0</v>
          </cell>
          <cell r="H1318">
            <v>0</v>
          </cell>
          <cell r="I1318">
            <v>0</v>
          </cell>
        </row>
        <row r="1319">
          <cell r="A1319" t="str">
            <v>LFARISCON-00424</v>
          </cell>
          <cell r="B1319">
            <v>0</v>
          </cell>
          <cell r="C1319">
            <v>1874</v>
          </cell>
          <cell r="D1319">
            <v>0</v>
          </cell>
          <cell r="E1319">
            <v>6000</v>
          </cell>
          <cell r="F1319">
            <v>10164</v>
          </cell>
          <cell r="G1319">
            <v>6084</v>
          </cell>
          <cell r="H1319">
            <v>4644</v>
          </cell>
          <cell r="I1319">
            <v>2460</v>
          </cell>
        </row>
        <row r="1320">
          <cell r="A1320" t="str">
            <v>LFARISCON-00427</v>
          </cell>
          <cell r="B1320">
            <v>0</v>
          </cell>
          <cell r="C1320">
            <v>13816</v>
          </cell>
          <cell r="D1320">
            <v>0</v>
          </cell>
          <cell r="E1320">
            <v>0</v>
          </cell>
          <cell r="F1320">
            <v>15636</v>
          </cell>
          <cell r="G1320">
            <v>10480</v>
          </cell>
          <cell r="H1320">
            <v>10526</v>
          </cell>
          <cell r="I1320">
            <v>6426</v>
          </cell>
        </row>
        <row r="1321">
          <cell r="A1321" t="str">
            <v>LFARISCON-00429</v>
          </cell>
          <cell r="B1321">
            <v>0</v>
          </cell>
          <cell r="C1321">
            <v>778</v>
          </cell>
          <cell r="D1321">
            <v>0</v>
          </cell>
          <cell r="E1321">
            <v>0</v>
          </cell>
          <cell r="F1321">
            <v>168</v>
          </cell>
          <cell r="G1321">
            <v>0</v>
          </cell>
          <cell r="H1321">
            <v>0</v>
          </cell>
          <cell r="I1321">
            <v>0</v>
          </cell>
        </row>
        <row r="1322">
          <cell r="A1322" t="str">
            <v>LFARISCON-00432</v>
          </cell>
          <cell r="B1322">
            <v>0</v>
          </cell>
          <cell r="C1322">
            <v>809</v>
          </cell>
          <cell r="D1322">
            <v>54</v>
          </cell>
          <cell r="E1322">
            <v>600</v>
          </cell>
          <cell r="F1322">
            <v>546</v>
          </cell>
          <cell r="G1322">
            <v>462</v>
          </cell>
          <cell r="H1322">
            <v>504</v>
          </cell>
          <cell r="I1322">
            <v>336</v>
          </cell>
        </row>
        <row r="1323">
          <cell r="A1323" t="str">
            <v>LFARISCON-00433</v>
          </cell>
          <cell r="B1323">
            <v>402</v>
          </cell>
          <cell r="C1323">
            <v>470</v>
          </cell>
          <cell r="D1323">
            <v>0</v>
          </cell>
          <cell r="E1323">
            <v>0</v>
          </cell>
          <cell r="F1323">
            <v>101</v>
          </cell>
          <cell r="G1323">
            <v>77</v>
          </cell>
          <cell r="H1323">
            <v>84</v>
          </cell>
          <cell r="I1323">
            <v>56</v>
          </cell>
        </row>
        <row r="1324">
          <cell r="A1324" t="str">
            <v>LFARISCON-00434</v>
          </cell>
          <cell r="B1324">
            <v>1230</v>
          </cell>
          <cell r="C1324">
            <v>14</v>
          </cell>
          <cell r="D1324">
            <v>0</v>
          </cell>
          <cell r="E1324">
            <v>0</v>
          </cell>
          <cell r="F1324">
            <v>15</v>
          </cell>
          <cell r="G1324">
            <v>0</v>
          </cell>
          <cell r="H1324">
            <v>0</v>
          </cell>
          <cell r="I1324">
            <v>0</v>
          </cell>
        </row>
        <row r="1325">
          <cell r="A1325" t="str">
            <v>LFARISCON-00435</v>
          </cell>
          <cell r="B1325">
            <v>4254</v>
          </cell>
          <cell r="C1325">
            <v>57</v>
          </cell>
          <cell r="D1325">
            <v>0</v>
          </cell>
          <cell r="E1325">
            <v>0</v>
          </cell>
          <cell r="F1325">
            <v>86</v>
          </cell>
          <cell r="G1325">
            <v>77</v>
          </cell>
          <cell r="H1325">
            <v>84</v>
          </cell>
          <cell r="I1325">
            <v>56</v>
          </cell>
        </row>
        <row r="1326">
          <cell r="A1326" t="str">
            <v>LFARISCON-00441</v>
          </cell>
          <cell r="B1326">
            <v>0</v>
          </cell>
          <cell r="C1326">
            <v>1640</v>
          </cell>
          <cell r="D1326">
            <v>0</v>
          </cell>
          <cell r="E1326">
            <v>0</v>
          </cell>
          <cell r="F1326">
            <v>0</v>
          </cell>
          <cell r="G1326">
            <v>0</v>
          </cell>
          <cell r="H1326">
            <v>0</v>
          </cell>
          <cell r="I1326">
            <v>0</v>
          </cell>
        </row>
        <row r="1327">
          <cell r="A1327" t="str">
            <v>LFARISCON-00442</v>
          </cell>
          <cell r="B1327">
            <v>0</v>
          </cell>
          <cell r="C1327">
            <v>1763</v>
          </cell>
          <cell r="D1327">
            <v>0</v>
          </cell>
          <cell r="E1327">
            <v>0</v>
          </cell>
          <cell r="F1327">
            <v>0</v>
          </cell>
          <cell r="G1327">
            <v>0</v>
          </cell>
          <cell r="H1327">
            <v>0</v>
          </cell>
          <cell r="I1327">
            <v>0</v>
          </cell>
        </row>
        <row r="1328">
          <cell r="A1328" t="str">
            <v>LFARISCON-00443</v>
          </cell>
          <cell r="B1328">
            <v>0</v>
          </cell>
          <cell r="C1328">
            <v>1768</v>
          </cell>
          <cell r="D1328">
            <v>0</v>
          </cell>
          <cell r="E1328">
            <v>0</v>
          </cell>
          <cell r="F1328">
            <v>0</v>
          </cell>
          <cell r="G1328">
            <v>0</v>
          </cell>
          <cell r="H1328">
            <v>0</v>
          </cell>
          <cell r="I1328">
            <v>0</v>
          </cell>
        </row>
        <row r="1329">
          <cell r="A1329" t="str">
            <v>LFARISCON-00448</v>
          </cell>
          <cell r="B1329">
            <v>0</v>
          </cell>
          <cell r="C1329">
            <v>3599</v>
          </cell>
          <cell r="D1329">
            <v>0</v>
          </cell>
          <cell r="E1329">
            <v>9000</v>
          </cell>
          <cell r="F1329">
            <v>12090</v>
          </cell>
          <cell r="G1329">
            <v>17086</v>
          </cell>
          <cell r="H1329">
            <v>12729</v>
          </cell>
          <cell r="I1329">
            <v>8675</v>
          </cell>
        </row>
        <row r="1330">
          <cell r="A1330" t="str">
            <v>LFARISCON-00452</v>
          </cell>
          <cell r="B1330">
            <v>0</v>
          </cell>
          <cell r="C1330">
            <v>1017</v>
          </cell>
          <cell r="D1330">
            <v>0</v>
          </cell>
          <cell r="E1330">
            <v>21600</v>
          </cell>
          <cell r="F1330">
            <v>24109</v>
          </cell>
          <cell r="G1330">
            <v>11366</v>
          </cell>
          <cell r="H1330">
            <v>11570</v>
          </cell>
          <cell r="I1330">
            <v>6988</v>
          </cell>
        </row>
        <row r="1331">
          <cell r="A1331" t="str">
            <v>LFARISCON-00460</v>
          </cell>
          <cell r="B1331">
            <v>0</v>
          </cell>
          <cell r="C1331">
            <v>11551</v>
          </cell>
          <cell r="D1331">
            <v>0</v>
          </cell>
          <cell r="E1331">
            <v>7900</v>
          </cell>
          <cell r="F1331">
            <v>17538</v>
          </cell>
          <cell r="G1331">
            <v>14515</v>
          </cell>
          <cell r="H1331">
            <v>12619</v>
          </cell>
          <cell r="I1331">
            <v>8013</v>
          </cell>
        </row>
        <row r="1332">
          <cell r="A1332" t="str">
            <v>LFARISCON-00482</v>
          </cell>
          <cell r="B1332">
            <v>0</v>
          </cell>
          <cell r="C1332">
            <v>1102</v>
          </cell>
          <cell r="D1332">
            <v>0</v>
          </cell>
          <cell r="E1332">
            <v>0</v>
          </cell>
          <cell r="F1332">
            <v>396</v>
          </cell>
          <cell r="G1332">
            <v>1146</v>
          </cell>
          <cell r="H1332">
            <v>2838</v>
          </cell>
          <cell r="I1332">
            <v>768</v>
          </cell>
        </row>
        <row r="1333">
          <cell r="A1333" t="str">
            <v>LFARISCON-00483</v>
          </cell>
          <cell r="B1333">
            <v>0</v>
          </cell>
          <cell r="C1333">
            <v>16347</v>
          </cell>
          <cell r="D1333">
            <v>0</v>
          </cell>
          <cell r="E1333">
            <v>16000</v>
          </cell>
          <cell r="F1333">
            <v>42376</v>
          </cell>
          <cell r="G1333">
            <v>24334</v>
          </cell>
          <cell r="H1333">
            <v>25104</v>
          </cell>
          <cell r="I1333">
            <v>15485</v>
          </cell>
        </row>
        <row r="1334">
          <cell r="A1334" t="str">
            <v>LFARISCON-00484</v>
          </cell>
          <cell r="B1334">
            <v>0</v>
          </cell>
          <cell r="C1334">
            <v>414</v>
          </cell>
          <cell r="D1334">
            <v>0</v>
          </cell>
          <cell r="E1334">
            <v>0</v>
          </cell>
          <cell r="F1334">
            <v>42</v>
          </cell>
          <cell r="G1334">
            <v>0</v>
          </cell>
          <cell r="H1334">
            <v>0</v>
          </cell>
          <cell r="I1334">
            <v>0</v>
          </cell>
        </row>
        <row r="1335">
          <cell r="A1335" t="str">
            <v>LFARISCON-00489</v>
          </cell>
          <cell r="B1335">
            <v>0</v>
          </cell>
          <cell r="C1335">
            <v>4256</v>
          </cell>
          <cell r="D1335">
            <v>0</v>
          </cell>
          <cell r="E1335">
            <v>6684</v>
          </cell>
          <cell r="F1335">
            <v>10960</v>
          </cell>
          <cell r="G1335">
            <v>4778</v>
          </cell>
          <cell r="H1335">
            <v>4876</v>
          </cell>
          <cell r="I1335">
            <v>3191</v>
          </cell>
        </row>
        <row r="1336">
          <cell r="A1336" t="str">
            <v>LFARISCON-00490</v>
          </cell>
          <cell r="B1336">
            <v>0</v>
          </cell>
          <cell r="C1336">
            <v>1978</v>
          </cell>
          <cell r="D1336">
            <v>0</v>
          </cell>
          <cell r="E1336">
            <v>486</v>
          </cell>
          <cell r="F1336">
            <v>42</v>
          </cell>
          <cell r="G1336">
            <v>1564</v>
          </cell>
          <cell r="H1336">
            <v>930</v>
          </cell>
          <cell r="I1336">
            <v>727</v>
          </cell>
        </row>
        <row r="1337">
          <cell r="A1337" t="str">
            <v>LFARISCON-00494</v>
          </cell>
          <cell r="B1337">
            <v>0</v>
          </cell>
          <cell r="C1337">
            <v>13039</v>
          </cell>
          <cell r="D1337">
            <v>0</v>
          </cell>
          <cell r="E1337">
            <v>5325</v>
          </cell>
          <cell r="F1337">
            <v>18462</v>
          </cell>
          <cell r="G1337">
            <v>10552</v>
          </cell>
          <cell r="H1337">
            <v>12350</v>
          </cell>
          <cell r="I1337">
            <v>7387</v>
          </cell>
        </row>
        <row r="1338">
          <cell r="A1338" t="str">
            <v>LFARISCON-00505</v>
          </cell>
          <cell r="B1338">
            <v>0</v>
          </cell>
          <cell r="C1338">
            <v>1852</v>
          </cell>
          <cell r="D1338">
            <v>480</v>
          </cell>
          <cell r="E1338">
            <v>960</v>
          </cell>
          <cell r="F1338">
            <v>3951</v>
          </cell>
          <cell r="G1338">
            <v>4044</v>
          </cell>
          <cell r="H1338">
            <v>3435</v>
          </cell>
          <cell r="I1338">
            <v>1768</v>
          </cell>
        </row>
        <row r="1339">
          <cell r="A1339" t="str">
            <v>LFARISCON-00507-01</v>
          </cell>
          <cell r="B1339">
            <v>0</v>
          </cell>
          <cell r="C1339">
            <v>7336</v>
          </cell>
          <cell r="D1339">
            <v>0</v>
          </cell>
          <cell r="E1339">
            <v>18984</v>
          </cell>
          <cell r="F1339">
            <v>25917</v>
          </cell>
          <cell r="G1339">
            <v>14556</v>
          </cell>
          <cell r="H1339">
            <v>15815</v>
          </cell>
          <cell r="I1339">
            <v>10172</v>
          </cell>
        </row>
        <row r="1340">
          <cell r="A1340" t="str">
            <v>LFARISCON-00508-01</v>
          </cell>
          <cell r="B1340">
            <v>0</v>
          </cell>
          <cell r="C1340">
            <v>1492</v>
          </cell>
          <cell r="D1340">
            <v>0</v>
          </cell>
          <cell r="E1340">
            <v>2232</v>
          </cell>
          <cell r="F1340">
            <v>3639</v>
          </cell>
          <cell r="G1340">
            <v>2044</v>
          </cell>
          <cell r="H1340">
            <v>2241</v>
          </cell>
          <cell r="I1340">
            <v>1474</v>
          </cell>
        </row>
        <row r="1341">
          <cell r="A1341" t="str">
            <v>LFARISCON-00512-01</v>
          </cell>
          <cell r="B1341">
            <v>0</v>
          </cell>
          <cell r="C1341">
            <v>1919</v>
          </cell>
          <cell r="D1341">
            <v>0</v>
          </cell>
          <cell r="E1341">
            <v>4500</v>
          </cell>
          <cell r="F1341">
            <v>6734</v>
          </cell>
          <cell r="G1341">
            <v>4000</v>
          </cell>
          <cell r="H1341">
            <v>4362</v>
          </cell>
          <cell r="I1341">
            <v>2908</v>
          </cell>
        </row>
        <row r="1342">
          <cell r="A1342" t="str">
            <v>LFARISCON-00513-01</v>
          </cell>
          <cell r="B1342">
            <v>0</v>
          </cell>
          <cell r="C1342">
            <v>342</v>
          </cell>
          <cell r="D1342">
            <v>0</v>
          </cell>
          <cell r="E1342">
            <v>1716</v>
          </cell>
          <cell r="F1342">
            <v>2024</v>
          </cell>
          <cell r="G1342">
            <v>1176</v>
          </cell>
          <cell r="H1342">
            <v>1220</v>
          </cell>
          <cell r="I1342">
            <v>720</v>
          </cell>
        </row>
        <row r="1343">
          <cell r="A1343" t="str">
            <v>LFARISCON-00514-01</v>
          </cell>
          <cell r="B1343">
            <v>0</v>
          </cell>
          <cell r="C1343">
            <v>173</v>
          </cell>
          <cell r="D1343">
            <v>0</v>
          </cell>
          <cell r="E1343">
            <v>1890</v>
          </cell>
          <cell r="F1343">
            <v>2028</v>
          </cell>
          <cell r="G1343">
            <v>1176</v>
          </cell>
          <cell r="H1343">
            <v>1220</v>
          </cell>
          <cell r="I1343">
            <v>720</v>
          </cell>
        </row>
        <row r="1344">
          <cell r="A1344" t="str">
            <v>LFARISCON-00518</v>
          </cell>
          <cell r="B1344">
            <v>0</v>
          </cell>
          <cell r="C1344">
            <v>46141</v>
          </cell>
          <cell r="D1344">
            <v>0</v>
          </cell>
          <cell r="E1344">
            <v>29256</v>
          </cell>
          <cell r="F1344">
            <v>86228</v>
          </cell>
          <cell r="G1344">
            <v>36758</v>
          </cell>
          <cell r="H1344">
            <v>37836</v>
          </cell>
          <cell r="I1344">
            <v>24564</v>
          </cell>
        </row>
        <row r="1345">
          <cell r="A1345" t="str">
            <v>LFARISCON-00526</v>
          </cell>
          <cell r="B1345">
            <v>0</v>
          </cell>
          <cell r="C1345">
            <v>1314</v>
          </cell>
          <cell r="D1345">
            <v>0</v>
          </cell>
          <cell r="E1345">
            <v>250</v>
          </cell>
          <cell r="F1345">
            <v>1032</v>
          </cell>
          <cell r="G1345">
            <v>682</v>
          </cell>
          <cell r="H1345">
            <v>738</v>
          </cell>
          <cell r="I1345">
            <v>492</v>
          </cell>
        </row>
        <row r="1346">
          <cell r="A1346" t="str">
            <v>LFARISCON-00529</v>
          </cell>
          <cell r="B1346">
            <v>0</v>
          </cell>
          <cell r="C1346">
            <v>2197</v>
          </cell>
          <cell r="D1346">
            <v>0</v>
          </cell>
          <cell r="E1346">
            <v>1260</v>
          </cell>
          <cell r="F1346">
            <v>1382</v>
          </cell>
          <cell r="G1346">
            <v>1874</v>
          </cell>
          <cell r="H1346">
            <v>1788</v>
          </cell>
          <cell r="I1346">
            <v>980</v>
          </cell>
        </row>
        <row r="1347">
          <cell r="A1347" t="str">
            <v>LFARISCON-00533</v>
          </cell>
          <cell r="B1347">
            <v>0</v>
          </cell>
          <cell r="C1347">
            <v>895</v>
          </cell>
          <cell r="D1347">
            <v>0</v>
          </cell>
          <cell r="E1347">
            <v>900</v>
          </cell>
          <cell r="F1347">
            <v>1205</v>
          </cell>
          <cell r="G1347">
            <v>971</v>
          </cell>
          <cell r="H1347">
            <v>876</v>
          </cell>
          <cell r="I1347">
            <v>389</v>
          </cell>
        </row>
        <row r="1348">
          <cell r="A1348" t="str">
            <v>LFARISCON-00534</v>
          </cell>
          <cell r="B1348">
            <v>0</v>
          </cell>
          <cell r="C1348">
            <v>3362</v>
          </cell>
          <cell r="D1348">
            <v>0</v>
          </cell>
          <cell r="E1348">
            <v>0</v>
          </cell>
          <cell r="F1348">
            <v>1606</v>
          </cell>
          <cell r="G1348">
            <v>1418</v>
          </cell>
          <cell r="H1348">
            <v>1476</v>
          </cell>
          <cell r="I1348">
            <v>492</v>
          </cell>
        </row>
        <row r="1349">
          <cell r="A1349" t="str">
            <v>LFARISCON-00535</v>
          </cell>
          <cell r="B1349">
            <v>0</v>
          </cell>
          <cell r="C1349">
            <v>511</v>
          </cell>
          <cell r="D1349">
            <v>0</v>
          </cell>
          <cell r="E1349">
            <v>750</v>
          </cell>
          <cell r="F1349">
            <v>1096</v>
          </cell>
          <cell r="G1349">
            <v>598</v>
          </cell>
          <cell r="H1349">
            <v>648</v>
          </cell>
          <cell r="I1349">
            <v>216</v>
          </cell>
        </row>
        <row r="1350">
          <cell r="A1350" t="str">
            <v>LFARISCON-00536</v>
          </cell>
          <cell r="B1350">
            <v>0</v>
          </cell>
          <cell r="C1350">
            <v>498</v>
          </cell>
          <cell r="D1350">
            <v>0</v>
          </cell>
          <cell r="E1350">
            <v>576</v>
          </cell>
          <cell r="F1350">
            <v>748</v>
          </cell>
          <cell r="G1350">
            <v>1164</v>
          </cell>
          <cell r="H1350">
            <v>924</v>
          </cell>
          <cell r="I1350">
            <v>308</v>
          </cell>
        </row>
        <row r="1351">
          <cell r="A1351" t="str">
            <v>LFARISCON-00537</v>
          </cell>
          <cell r="B1351">
            <v>0</v>
          </cell>
          <cell r="C1351">
            <v>2643</v>
          </cell>
          <cell r="D1351">
            <v>0</v>
          </cell>
          <cell r="E1351">
            <v>3200</v>
          </cell>
          <cell r="F1351">
            <v>6124</v>
          </cell>
          <cell r="G1351">
            <v>6233</v>
          </cell>
          <cell r="H1351">
            <v>5632</v>
          </cell>
          <cell r="I1351">
            <v>3742</v>
          </cell>
        </row>
        <row r="1352">
          <cell r="A1352" t="str">
            <v>LFARISCON-00541</v>
          </cell>
          <cell r="B1352">
            <v>0</v>
          </cell>
          <cell r="C1352">
            <v>3858</v>
          </cell>
          <cell r="D1352">
            <v>0</v>
          </cell>
          <cell r="E1352">
            <v>0</v>
          </cell>
          <cell r="F1352">
            <v>691</v>
          </cell>
          <cell r="G1352">
            <v>937</v>
          </cell>
          <cell r="H1352">
            <v>894</v>
          </cell>
          <cell r="I1352">
            <v>490</v>
          </cell>
        </row>
        <row r="1353">
          <cell r="A1353" t="str">
            <v>LFARISCON-00545</v>
          </cell>
          <cell r="B1353">
            <v>0</v>
          </cell>
          <cell r="C1353">
            <v>125</v>
          </cell>
          <cell r="D1353">
            <v>0</v>
          </cell>
          <cell r="E1353">
            <v>0</v>
          </cell>
          <cell r="F1353">
            <v>46</v>
          </cell>
          <cell r="G1353">
            <v>0</v>
          </cell>
          <cell r="H1353">
            <v>0</v>
          </cell>
          <cell r="I1353">
            <v>0</v>
          </cell>
        </row>
        <row r="1354">
          <cell r="A1354" t="str">
            <v>LFARISCON-00546</v>
          </cell>
          <cell r="B1354">
            <v>0</v>
          </cell>
          <cell r="C1354">
            <v>0</v>
          </cell>
          <cell r="D1354">
            <v>0</v>
          </cell>
          <cell r="E1354">
            <v>150</v>
          </cell>
          <cell r="F1354">
            <v>150</v>
          </cell>
          <cell r="G1354">
            <v>0</v>
          </cell>
          <cell r="H1354">
            <v>0</v>
          </cell>
          <cell r="I1354">
            <v>0</v>
          </cell>
        </row>
        <row r="1355">
          <cell r="A1355" t="str">
            <v>LFARISCON-00547</v>
          </cell>
          <cell r="B1355">
            <v>0</v>
          </cell>
          <cell r="C1355">
            <v>28</v>
          </cell>
          <cell r="D1355">
            <v>0</v>
          </cell>
          <cell r="E1355">
            <v>135</v>
          </cell>
          <cell r="F1355">
            <v>46</v>
          </cell>
          <cell r="G1355">
            <v>0</v>
          </cell>
          <cell r="H1355">
            <v>0</v>
          </cell>
          <cell r="I1355">
            <v>0</v>
          </cell>
        </row>
        <row r="1356">
          <cell r="A1356" t="str">
            <v>LFARISCON-00561</v>
          </cell>
          <cell r="B1356">
            <v>2633</v>
          </cell>
          <cell r="C1356">
            <v>55</v>
          </cell>
          <cell r="D1356">
            <v>0</v>
          </cell>
          <cell r="E1356">
            <v>0</v>
          </cell>
          <cell r="F1356">
            <v>44</v>
          </cell>
          <cell r="G1356">
            <v>0</v>
          </cell>
          <cell r="H1356">
            <v>0</v>
          </cell>
          <cell r="I1356">
            <v>0</v>
          </cell>
        </row>
        <row r="1357">
          <cell r="A1357" t="str">
            <v>LFARISCON-00564</v>
          </cell>
          <cell r="B1357">
            <v>0</v>
          </cell>
          <cell r="C1357">
            <v>1758</v>
          </cell>
          <cell r="D1357">
            <v>0</v>
          </cell>
          <cell r="E1357">
            <v>0</v>
          </cell>
          <cell r="F1357">
            <v>1456</v>
          </cell>
          <cell r="G1357">
            <v>1808</v>
          </cell>
          <cell r="H1357">
            <v>2104</v>
          </cell>
          <cell r="I1357">
            <v>1476</v>
          </cell>
        </row>
        <row r="1358">
          <cell r="A1358" t="str">
            <v>LFARISCON-00565</v>
          </cell>
          <cell r="B1358">
            <v>0</v>
          </cell>
          <cell r="C1358">
            <v>2985</v>
          </cell>
          <cell r="D1358">
            <v>0</v>
          </cell>
          <cell r="E1358">
            <v>0</v>
          </cell>
          <cell r="F1358">
            <v>352</v>
          </cell>
          <cell r="G1358">
            <v>118</v>
          </cell>
          <cell r="H1358">
            <v>126</v>
          </cell>
          <cell r="I1358">
            <v>48</v>
          </cell>
        </row>
        <row r="1359">
          <cell r="A1359" t="str">
            <v>LFARISCON-00567</v>
          </cell>
          <cell r="B1359">
            <v>0</v>
          </cell>
          <cell r="C1359">
            <v>2513</v>
          </cell>
          <cell r="D1359">
            <v>0</v>
          </cell>
          <cell r="E1359">
            <v>9936</v>
          </cell>
          <cell r="F1359">
            <v>13904</v>
          </cell>
          <cell r="G1359">
            <v>10772</v>
          </cell>
          <cell r="H1359">
            <v>9916</v>
          </cell>
          <cell r="I1359">
            <v>6086</v>
          </cell>
        </row>
        <row r="1360">
          <cell r="A1360" t="str">
            <v>LFARISCON-00580</v>
          </cell>
          <cell r="B1360">
            <v>0</v>
          </cell>
          <cell r="C1360">
            <v>3546</v>
          </cell>
          <cell r="D1360">
            <v>0</v>
          </cell>
          <cell r="E1360">
            <v>5040</v>
          </cell>
          <cell r="F1360">
            <v>6496</v>
          </cell>
          <cell r="G1360">
            <v>8192</v>
          </cell>
          <cell r="H1360">
            <v>7806</v>
          </cell>
          <cell r="I1360">
            <v>4638</v>
          </cell>
        </row>
        <row r="1361">
          <cell r="A1361" t="str">
            <v>LFARISCON-00585</v>
          </cell>
          <cell r="B1361">
            <v>0</v>
          </cell>
          <cell r="C1361">
            <v>1028</v>
          </cell>
          <cell r="D1361">
            <v>0</v>
          </cell>
          <cell r="E1361">
            <v>0</v>
          </cell>
          <cell r="F1361">
            <v>0</v>
          </cell>
          <cell r="G1361">
            <v>88</v>
          </cell>
          <cell r="H1361">
            <v>120</v>
          </cell>
          <cell r="I1361">
            <v>40</v>
          </cell>
        </row>
        <row r="1362">
          <cell r="A1362" t="str">
            <v>LFARISCON-00587</v>
          </cell>
          <cell r="B1362">
            <v>0</v>
          </cell>
          <cell r="C1362">
            <v>864</v>
          </cell>
          <cell r="D1362">
            <v>0</v>
          </cell>
          <cell r="E1362">
            <v>0</v>
          </cell>
          <cell r="F1362">
            <v>381</v>
          </cell>
          <cell r="G1362">
            <v>357</v>
          </cell>
          <cell r="H1362">
            <v>387</v>
          </cell>
          <cell r="I1362">
            <v>258</v>
          </cell>
        </row>
        <row r="1363">
          <cell r="A1363" t="str">
            <v>LFARISCON-00588</v>
          </cell>
          <cell r="B1363">
            <v>0</v>
          </cell>
          <cell r="C1363">
            <v>5382</v>
          </cell>
          <cell r="D1363">
            <v>0</v>
          </cell>
          <cell r="E1363">
            <v>18242</v>
          </cell>
          <cell r="F1363">
            <v>19243</v>
          </cell>
          <cell r="G1363">
            <v>12493</v>
          </cell>
          <cell r="H1363">
            <v>12290</v>
          </cell>
          <cell r="I1363">
            <v>7947</v>
          </cell>
        </row>
        <row r="1364">
          <cell r="A1364" t="str">
            <v>LFARISCON-00595</v>
          </cell>
          <cell r="B1364">
            <v>0</v>
          </cell>
          <cell r="C1364">
            <v>1134</v>
          </cell>
          <cell r="D1364">
            <v>0</v>
          </cell>
          <cell r="E1364">
            <v>0</v>
          </cell>
          <cell r="F1364">
            <v>22</v>
          </cell>
          <cell r="G1364">
            <v>166</v>
          </cell>
          <cell r="H1364">
            <v>448</v>
          </cell>
          <cell r="I1364">
            <v>128</v>
          </cell>
        </row>
        <row r="1365">
          <cell r="A1365" t="str">
            <v>LFARISCON-00598</v>
          </cell>
          <cell r="B1365">
            <v>0</v>
          </cell>
          <cell r="C1365">
            <v>2465</v>
          </cell>
          <cell r="D1365">
            <v>0</v>
          </cell>
          <cell r="E1365">
            <v>0</v>
          </cell>
          <cell r="F1365">
            <v>548</v>
          </cell>
          <cell r="G1365">
            <v>0</v>
          </cell>
          <cell r="H1365">
            <v>0</v>
          </cell>
          <cell r="I1365">
            <v>0</v>
          </cell>
        </row>
        <row r="1366">
          <cell r="A1366" t="str">
            <v>LFARISCON-00600</v>
          </cell>
          <cell r="B1366">
            <v>0</v>
          </cell>
          <cell r="C1366">
            <v>389</v>
          </cell>
          <cell r="D1366">
            <v>0</v>
          </cell>
          <cell r="E1366">
            <v>252</v>
          </cell>
          <cell r="F1366">
            <v>187</v>
          </cell>
          <cell r="G1366">
            <v>291</v>
          </cell>
          <cell r="H1366">
            <v>231</v>
          </cell>
          <cell r="I1366">
            <v>77</v>
          </cell>
        </row>
        <row r="1367">
          <cell r="A1367" t="str">
            <v>LFARISCON-00601</v>
          </cell>
          <cell r="B1367">
            <v>0</v>
          </cell>
          <cell r="C1367">
            <v>1129</v>
          </cell>
          <cell r="D1367">
            <v>0</v>
          </cell>
          <cell r="E1367">
            <v>0</v>
          </cell>
          <cell r="F1367">
            <v>3</v>
          </cell>
          <cell r="G1367">
            <v>0</v>
          </cell>
          <cell r="H1367">
            <v>0</v>
          </cell>
          <cell r="I1367">
            <v>0</v>
          </cell>
        </row>
        <row r="1368">
          <cell r="A1368" t="str">
            <v>LFARISCON-00605</v>
          </cell>
          <cell r="B1368">
            <v>0</v>
          </cell>
          <cell r="C1368">
            <v>1007</v>
          </cell>
          <cell r="D1368">
            <v>0</v>
          </cell>
          <cell r="E1368">
            <v>0</v>
          </cell>
          <cell r="F1368">
            <v>508</v>
          </cell>
          <cell r="G1368">
            <v>476</v>
          </cell>
          <cell r="H1368">
            <v>516</v>
          </cell>
          <cell r="I1368">
            <v>344</v>
          </cell>
        </row>
        <row r="1369">
          <cell r="A1369" t="str">
            <v>LFARISCON-00624</v>
          </cell>
          <cell r="B1369">
            <v>0</v>
          </cell>
          <cell r="C1369">
            <v>1410</v>
          </cell>
          <cell r="D1369">
            <v>0</v>
          </cell>
          <cell r="E1369">
            <v>0</v>
          </cell>
          <cell r="F1369">
            <v>424</v>
          </cell>
          <cell r="G1369">
            <v>175</v>
          </cell>
          <cell r="H1369">
            <v>130</v>
          </cell>
          <cell r="I1369">
            <v>70</v>
          </cell>
        </row>
        <row r="1370">
          <cell r="A1370" t="str">
            <v>LFARISCON-00625</v>
          </cell>
          <cell r="B1370">
            <v>825</v>
          </cell>
          <cell r="C1370">
            <v>82</v>
          </cell>
          <cell r="D1370">
            <v>0</v>
          </cell>
          <cell r="E1370">
            <v>0</v>
          </cell>
          <cell r="F1370">
            <v>255</v>
          </cell>
          <cell r="G1370">
            <v>212</v>
          </cell>
          <cell r="H1370">
            <v>138</v>
          </cell>
          <cell r="I1370">
            <v>100</v>
          </cell>
        </row>
        <row r="1371">
          <cell r="A1371" t="str">
            <v>LFARISCON-00630</v>
          </cell>
          <cell r="B1371">
            <v>0</v>
          </cell>
          <cell r="C1371">
            <v>1885</v>
          </cell>
          <cell r="D1371">
            <v>0</v>
          </cell>
          <cell r="E1371">
            <v>0</v>
          </cell>
          <cell r="F1371">
            <v>564</v>
          </cell>
          <cell r="G1371">
            <v>0</v>
          </cell>
          <cell r="H1371">
            <v>0</v>
          </cell>
          <cell r="I1371">
            <v>0</v>
          </cell>
        </row>
        <row r="1372">
          <cell r="A1372" t="str">
            <v>LFARISCON-00661</v>
          </cell>
          <cell r="B1372">
            <v>0</v>
          </cell>
          <cell r="C1372">
            <v>799</v>
          </cell>
          <cell r="D1372">
            <v>0</v>
          </cell>
          <cell r="E1372">
            <v>0</v>
          </cell>
          <cell r="F1372">
            <v>439</v>
          </cell>
          <cell r="G1372">
            <v>175</v>
          </cell>
          <cell r="H1372">
            <v>130</v>
          </cell>
          <cell r="I1372">
            <v>70</v>
          </cell>
        </row>
        <row r="1373">
          <cell r="A1373" t="str">
            <v>LFARISCON-00663</v>
          </cell>
          <cell r="B1373">
            <v>0</v>
          </cell>
          <cell r="C1373">
            <v>4365</v>
          </cell>
          <cell r="D1373">
            <v>0</v>
          </cell>
          <cell r="E1373">
            <v>0</v>
          </cell>
          <cell r="F1373">
            <v>819</v>
          </cell>
          <cell r="G1373">
            <v>1023</v>
          </cell>
          <cell r="H1373">
            <v>1780</v>
          </cell>
          <cell r="I1373">
            <v>498</v>
          </cell>
        </row>
        <row r="1374">
          <cell r="A1374" t="str">
            <v>LFARISCON-00665</v>
          </cell>
          <cell r="B1374">
            <v>0</v>
          </cell>
          <cell r="C1374">
            <v>1829</v>
          </cell>
          <cell r="D1374">
            <v>0</v>
          </cell>
          <cell r="E1374">
            <v>0</v>
          </cell>
          <cell r="F1374">
            <v>874</v>
          </cell>
          <cell r="G1374">
            <v>350</v>
          </cell>
          <cell r="H1374">
            <v>260</v>
          </cell>
          <cell r="I1374">
            <v>140</v>
          </cell>
        </row>
        <row r="1375">
          <cell r="A1375" t="str">
            <v>LFARISCON-00666</v>
          </cell>
          <cell r="B1375">
            <v>0</v>
          </cell>
          <cell r="C1375">
            <v>6649</v>
          </cell>
          <cell r="D1375">
            <v>0</v>
          </cell>
          <cell r="E1375">
            <v>0</v>
          </cell>
          <cell r="F1375">
            <v>7661</v>
          </cell>
          <cell r="G1375">
            <v>11494</v>
          </cell>
          <cell r="H1375">
            <v>10081</v>
          </cell>
          <cell r="I1375">
            <v>6972</v>
          </cell>
        </row>
        <row r="1376">
          <cell r="A1376" t="str">
            <v>LFARISCON-00667</v>
          </cell>
          <cell r="B1376">
            <v>0</v>
          </cell>
          <cell r="C1376">
            <v>4274</v>
          </cell>
          <cell r="D1376">
            <v>0</v>
          </cell>
          <cell r="E1376">
            <v>0</v>
          </cell>
          <cell r="F1376">
            <v>931</v>
          </cell>
          <cell r="G1376">
            <v>948</v>
          </cell>
          <cell r="H1376">
            <v>1794</v>
          </cell>
          <cell r="I1376">
            <v>384</v>
          </cell>
        </row>
        <row r="1377">
          <cell r="A1377" t="str">
            <v>LFARISCON-00674</v>
          </cell>
          <cell r="B1377">
            <v>0</v>
          </cell>
          <cell r="C1377">
            <v>366</v>
          </cell>
          <cell r="D1377">
            <v>0</v>
          </cell>
          <cell r="E1377">
            <v>76</v>
          </cell>
          <cell r="F1377">
            <v>424</v>
          </cell>
          <cell r="G1377">
            <v>175</v>
          </cell>
          <cell r="H1377">
            <v>130</v>
          </cell>
          <cell r="I1377">
            <v>70</v>
          </cell>
        </row>
        <row r="1378">
          <cell r="A1378" t="str">
            <v>LFARISCON-00683</v>
          </cell>
          <cell r="B1378">
            <v>0</v>
          </cell>
          <cell r="C1378">
            <v>3934</v>
          </cell>
          <cell r="D1378">
            <v>0</v>
          </cell>
          <cell r="E1378">
            <v>0</v>
          </cell>
          <cell r="F1378">
            <v>640</v>
          </cell>
          <cell r="G1378">
            <v>647</v>
          </cell>
          <cell r="H1378">
            <v>781</v>
          </cell>
          <cell r="I1378">
            <v>128</v>
          </cell>
        </row>
        <row r="1379">
          <cell r="A1379" t="str">
            <v>LFARISCON-00694</v>
          </cell>
          <cell r="B1379">
            <v>0</v>
          </cell>
          <cell r="C1379">
            <v>60</v>
          </cell>
          <cell r="D1379">
            <v>0</v>
          </cell>
          <cell r="E1379">
            <v>0</v>
          </cell>
          <cell r="F1379">
            <v>0</v>
          </cell>
          <cell r="G1379">
            <v>0</v>
          </cell>
          <cell r="H1379">
            <v>0</v>
          </cell>
          <cell r="I1379">
            <v>0</v>
          </cell>
        </row>
        <row r="1380">
          <cell r="A1380" t="str">
            <v>LFARISCON-00695</v>
          </cell>
          <cell r="B1380">
            <v>0</v>
          </cell>
          <cell r="C1380">
            <v>120</v>
          </cell>
          <cell r="D1380">
            <v>0</v>
          </cell>
          <cell r="E1380">
            <v>0</v>
          </cell>
          <cell r="F1380">
            <v>0</v>
          </cell>
          <cell r="G1380">
            <v>0</v>
          </cell>
          <cell r="H1380">
            <v>0</v>
          </cell>
          <cell r="I1380">
            <v>0</v>
          </cell>
        </row>
        <row r="1381">
          <cell r="A1381" t="str">
            <v>LFARISCON-00712-01</v>
          </cell>
          <cell r="B1381">
            <v>0</v>
          </cell>
          <cell r="C1381">
            <v>264</v>
          </cell>
          <cell r="D1381">
            <v>0</v>
          </cell>
          <cell r="E1381">
            <v>0</v>
          </cell>
          <cell r="F1381">
            <v>0</v>
          </cell>
          <cell r="G1381">
            <v>0</v>
          </cell>
          <cell r="H1381">
            <v>260</v>
          </cell>
          <cell r="I1381">
            <v>0</v>
          </cell>
        </row>
        <row r="1382">
          <cell r="A1382" t="str">
            <v>LFARISCON-00713-01</v>
          </cell>
          <cell r="B1382">
            <v>300</v>
          </cell>
          <cell r="C1382">
            <v>693</v>
          </cell>
          <cell r="D1382">
            <v>0</v>
          </cell>
          <cell r="E1382">
            <v>0</v>
          </cell>
          <cell r="F1382">
            <v>0</v>
          </cell>
          <cell r="G1382">
            <v>0</v>
          </cell>
          <cell r="H1382">
            <v>1300</v>
          </cell>
          <cell r="I1382">
            <v>0</v>
          </cell>
        </row>
        <row r="1383">
          <cell r="A1383" t="str">
            <v>LFARISCON-00717</v>
          </cell>
          <cell r="B1383">
            <v>0</v>
          </cell>
          <cell r="C1383">
            <v>2846</v>
          </cell>
          <cell r="D1383">
            <v>0</v>
          </cell>
          <cell r="E1383">
            <v>0</v>
          </cell>
          <cell r="F1383">
            <v>1781</v>
          </cell>
          <cell r="G1383">
            <v>1320</v>
          </cell>
          <cell r="H1383">
            <v>1322</v>
          </cell>
          <cell r="I1383">
            <v>1314</v>
          </cell>
        </row>
        <row r="1384">
          <cell r="A1384" t="str">
            <v>LFARISCON-00718</v>
          </cell>
          <cell r="B1384">
            <v>0</v>
          </cell>
          <cell r="C1384">
            <v>1241</v>
          </cell>
          <cell r="D1384">
            <v>0</v>
          </cell>
          <cell r="E1384">
            <v>0</v>
          </cell>
          <cell r="F1384">
            <v>364</v>
          </cell>
          <cell r="G1384">
            <v>452</v>
          </cell>
          <cell r="H1384">
            <v>526</v>
          </cell>
          <cell r="I1384">
            <v>369</v>
          </cell>
        </row>
        <row r="1385">
          <cell r="A1385" t="str">
            <v>LFARISCON-00719</v>
          </cell>
          <cell r="B1385">
            <v>0</v>
          </cell>
          <cell r="C1385">
            <v>1035</v>
          </cell>
          <cell r="D1385">
            <v>0</v>
          </cell>
          <cell r="E1385">
            <v>0</v>
          </cell>
          <cell r="F1385">
            <v>366</v>
          </cell>
          <cell r="G1385">
            <v>452</v>
          </cell>
          <cell r="H1385">
            <v>526</v>
          </cell>
          <cell r="I1385">
            <v>369</v>
          </cell>
        </row>
        <row r="1386">
          <cell r="A1386" t="str">
            <v>LFARISCON-00720</v>
          </cell>
          <cell r="B1386">
            <v>0</v>
          </cell>
          <cell r="C1386">
            <v>7612</v>
          </cell>
          <cell r="D1386">
            <v>0</v>
          </cell>
          <cell r="E1386">
            <v>7619</v>
          </cell>
          <cell r="F1386">
            <v>8102</v>
          </cell>
          <cell r="G1386">
            <v>6876</v>
          </cell>
          <cell r="H1386">
            <v>6684</v>
          </cell>
          <cell r="I1386">
            <v>4368</v>
          </cell>
        </row>
        <row r="1387">
          <cell r="A1387" t="str">
            <v>LFARISCON-00720-Q</v>
          </cell>
          <cell r="B1387">
            <v>0</v>
          </cell>
          <cell r="C1387">
            <v>1047</v>
          </cell>
          <cell r="D1387">
            <v>0</v>
          </cell>
          <cell r="E1387">
            <v>0</v>
          </cell>
          <cell r="F1387">
            <v>0</v>
          </cell>
          <cell r="G1387">
            <v>0</v>
          </cell>
          <cell r="H1387">
            <v>0</v>
          </cell>
          <cell r="I1387">
            <v>0</v>
          </cell>
        </row>
        <row r="1388">
          <cell r="A1388" t="str">
            <v>LFARISCON-00721</v>
          </cell>
          <cell r="B1388">
            <v>0</v>
          </cell>
          <cell r="C1388">
            <v>0</v>
          </cell>
          <cell r="D1388">
            <v>0</v>
          </cell>
          <cell r="E1388">
            <v>0</v>
          </cell>
          <cell r="F1388">
            <v>14908</v>
          </cell>
          <cell r="G1388">
            <v>20816</v>
          </cell>
          <cell r="H1388">
            <v>28592</v>
          </cell>
          <cell r="I1388">
            <v>14832</v>
          </cell>
        </row>
        <row r="1389">
          <cell r="A1389" t="str">
            <v>LFARISCON-00721-Q</v>
          </cell>
          <cell r="B1389">
            <v>0</v>
          </cell>
          <cell r="C1389">
            <v>10078</v>
          </cell>
          <cell r="D1389">
            <v>0</v>
          </cell>
          <cell r="E1389">
            <v>9766</v>
          </cell>
          <cell r="F1389">
            <v>0</v>
          </cell>
          <cell r="G1389">
            <v>0</v>
          </cell>
          <cell r="H1389">
            <v>0</v>
          </cell>
          <cell r="I1389">
            <v>0</v>
          </cell>
        </row>
        <row r="1390">
          <cell r="A1390" t="str">
            <v>LFARISCON-00722</v>
          </cell>
          <cell r="B1390">
            <v>0</v>
          </cell>
          <cell r="C1390">
            <v>205</v>
          </cell>
          <cell r="D1390">
            <v>0</v>
          </cell>
          <cell r="E1390">
            <v>0</v>
          </cell>
          <cell r="F1390">
            <v>936</v>
          </cell>
          <cell r="G1390">
            <v>528</v>
          </cell>
          <cell r="H1390">
            <v>528</v>
          </cell>
          <cell r="I1390">
            <v>432</v>
          </cell>
        </row>
        <row r="1391">
          <cell r="A1391" t="str">
            <v>LFARISCON-00722-Q</v>
          </cell>
          <cell r="B1391">
            <v>0</v>
          </cell>
          <cell r="C1391">
            <v>42</v>
          </cell>
          <cell r="D1391">
            <v>0</v>
          </cell>
          <cell r="E1391">
            <v>0</v>
          </cell>
          <cell r="F1391">
            <v>0</v>
          </cell>
          <cell r="G1391">
            <v>0</v>
          </cell>
          <cell r="H1391">
            <v>0</v>
          </cell>
          <cell r="I1391">
            <v>0</v>
          </cell>
        </row>
        <row r="1392">
          <cell r="A1392" t="str">
            <v>LFARISCON-00731</v>
          </cell>
          <cell r="B1392">
            <v>0</v>
          </cell>
          <cell r="C1392">
            <v>2593</v>
          </cell>
          <cell r="D1392">
            <v>0</v>
          </cell>
          <cell r="E1392">
            <v>0</v>
          </cell>
          <cell r="F1392">
            <v>364</v>
          </cell>
          <cell r="G1392">
            <v>452</v>
          </cell>
          <cell r="H1392">
            <v>526</v>
          </cell>
          <cell r="I1392">
            <v>369</v>
          </cell>
        </row>
        <row r="1393">
          <cell r="A1393" t="str">
            <v>LFARISCON-00734</v>
          </cell>
          <cell r="B1393">
            <v>0</v>
          </cell>
          <cell r="C1393">
            <v>0</v>
          </cell>
          <cell r="D1393">
            <v>0</v>
          </cell>
          <cell r="E1393">
            <v>520</v>
          </cell>
          <cell r="F1393">
            <v>264</v>
          </cell>
          <cell r="G1393">
            <v>600</v>
          </cell>
          <cell r="H1393">
            <v>0</v>
          </cell>
          <cell r="I1393">
            <v>0</v>
          </cell>
        </row>
        <row r="1394">
          <cell r="A1394" t="str">
            <v>LFARISCON-00736</v>
          </cell>
          <cell r="B1394">
            <v>0</v>
          </cell>
          <cell r="C1394">
            <v>0</v>
          </cell>
          <cell r="D1394">
            <v>0</v>
          </cell>
          <cell r="E1394">
            <v>0</v>
          </cell>
          <cell r="F1394">
            <v>0</v>
          </cell>
          <cell r="G1394">
            <v>1440</v>
          </cell>
          <cell r="H1394">
            <v>2400</v>
          </cell>
          <cell r="I1394">
            <v>0</v>
          </cell>
        </row>
        <row r="1395">
          <cell r="A1395" t="str">
            <v>LFARISCON-00736-Q</v>
          </cell>
          <cell r="B1395">
            <v>0</v>
          </cell>
          <cell r="C1395">
            <v>0</v>
          </cell>
          <cell r="D1395">
            <v>0</v>
          </cell>
          <cell r="E1395">
            <v>0</v>
          </cell>
          <cell r="F1395">
            <v>248</v>
          </cell>
          <cell r="G1395">
            <v>10488</v>
          </cell>
          <cell r="H1395">
            <v>20484</v>
          </cell>
          <cell r="I1395">
            <v>7064</v>
          </cell>
        </row>
        <row r="1396">
          <cell r="A1396" t="str">
            <v>LFARISCON-00738</v>
          </cell>
          <cell r="B1396">
            <v>0</v>
          </cell>
          <cell r="C1396">
            <v>1463</v>
          </cell>
          <cell r="D1396">
            <v>0</v>
          </cell>
          <cell r="E1396">
            <v>0</v>
          </cell>
          <cell r="F1396">
            <v>1343</v>
          </cell>
          <cell r="G1396">
            <v>1146</v>
          </cell>
          <cell r="H1396">
            <v>1114</v>
          </cell>
          <cell r="I1396">
            <v>728</v>
          </cell>
        </row>
        <row r="1397">
          <cell r="A1397" t="str">
            <v>LFARISCON-00738-Q</v>
          </cell>
          <cell r="B1397">
            <v>0</v>
          </cell>
          <cell r="C1397">
            <v>242</v>
          </cell>
          <cell r="D1397">
            <v>0</v>
          </cell>
          <cell r="E1397">
            <v>352</v>
          </cell>
          <cell r="F1397">
            <v>0</v>
          </cell>
          <cell r="G1397">
            <v>0</v>
          </cell>
          <cell r="H1397">
            <v>0</v>
          </cell>
          <cell r="I1397">
            <v>0</v>
          </cell>
        </row>
        <row r="1398">
          <cell r="A1398" t="str">
            <v>LFARISCON-00749</v>
          </cell>
          <cell r="B1398">
            <v>4464</v>
          </cell>
          <cell r="C1398">
            <v>729</v>
          </cell>
          <cell r="D1398">
            <v>0</v>
          </cell>
          <cell r="E1398">
            <v>0</v>
          </cell>
          <cell r="F1398">
            <v>4377</v>
          </cell>
          <cell r="G1398">
            <v>2200</v>
          </cell>
          <cell r="H1398">
            <v>1992</v>
          </cell>
          <cell r="I1398">
            <v>768</v>
          </cell>
        </row>
        <row r="1399">
          <cell r="A1399" t="str">
            <v>LFARISCON-00750</v>
          </cell>
          <cell r="B1399">
            <v>8280</v>
          </cell>
          <cell r="C1399">
            <v>88</v>
          </cell>
          <cell r="D1399">
            <v>0</v>
          </cell>
          <cell r="E1399">
            <v>0</v>
          </cell>
          <cell r="F1399">
            <v>3200</v>
          </cell>
          <cell r="G1399">
            <v>2424</v>
          </cell>
          <cell r="H1399">
            <v>2024</v>
          </cell>
          <cell r="I1399">
            <v>776</v>
          </cell>
        </row>
        <row r="1400">
          <cell r="A1400" t="str">
            <v>LFARISCON-00758</v>
          </cell>
          <cell r="B1400">
            <v>0</v>
          </cell>
          <cell r="C1400">
            <v>635</v>
          </cell>
          <cell r="D1400">
            <v>0</v>
          </cell>
          <cell r="E1400">
            <v>0</v>
          </cell>
          <cell r="F1400">
            <v>398</v>
          </cell>
          <cell r="G1400">
            <v>303</v>
          </cell>
          <cell r="H1400">
            <v>253</v>
          </cell>
          <cell r="I1400">
            <v>97</v>
          </cell>
        </row>
        <row r="1401">
          <cell r="A1401" t="str">
            <v>LFARISCON-00759</v>
          </cell>
          <cell r="B1401">
            <v>0</v>
          </cell>
          <cell r="C1401">
            <v>376</v>
          </cell>
          <cell r="D1401">
            <v>0</v>
          </cell>
          <cell r="E1401">
            <v>0</v>
          </cell>
          <cell r="F1401">
            <v>106</v>
          </cell>
          <cell r="G1401">
            <v>120</v>
          </cell>
          <cell r="H1401">
            <v>120</v>
          </cell>
          <cell r="I1401">
            <v>0</v>
          </cell>
        </row>
        <row r="1402">
          <cell r="A1402" t="str">
            <v>LFARISCON-00760</v>
          </cell>
          <cell r="B1402">
            <v>0</v>
          </cell>
          <cell r="C1402">
            <v>3086</v>
          </cell>
          <cell r="D1402">
            <v>0</v>
          </cell>
          <cell r="E1402">
            <v>0</v>
          </cell>
          <cell r="F1402">
            <v>3261</v>
          </cell>
          <cell r="G1402">
            <v>3964</v>
          </cell>
          <cell r="H1402">
            <v>4802</v>
          </cell>
          <cell r="I1402">
            <v>2660</v>
          </cell>
        </row>
        <row r="1403">
          <cell r="A1403" t="str">
            <v>LFARISCON-00763</v>
          </cell>
          <cell r="B1403">
            <v>0</v>
          </cell>
          <cell r="C1403">
            <v>520</v>
          </cell>
          <cell r="D1403">
            <v>0</v>
          </cell>
          <cell r="E1403">
            <v>0</v>
          </cell>
          <cell r="F1403">
            <v>199</v>
          </cell>
          <cell r="G1403">
            <v>1361</v>
          </cell>
          <cell r="H1403">
            <v>646</v>
          </cell>
          <cell r="I1403">
            <v>550</v>
          </cell>
        </row>
        <row r="1404">
          <cell r="A1404" t="str">
            <v>LFARISCON-00773</v>
          </cell>
          <cell r="B1404">
            <v>80</v>
          </cell>
          <cell r="C1404">
            <v>12</v>
          </cell>
          <cell r="D1404">
            <v>0</v>
          </cell>
          <cell r="E1404">
            <v>0</v>
          </cell>
          <cell r="F1404">
            <v>0</v>
          </cell>
          <cell r="G1404">
            <v>0</v>
          </cell>
          <cell r="H1404">
            <v>0</v>
          </cell>
          <cell r="I1404">
            <v>0</v>
          </cell>
        </row>
        <row r="1405">
          <cell r="A1405" t="str">
            <v>LFARISCON-00776</v>
          </cell>
          <cell r="B1405">
            <v>0</v>
          </cell>
          <cell r="C1405">
            <v>394</v>
          </cell>
          <cell r="D1405">
            <v>0</v>
          </cell>
          <cell r="E1405">
            <v>675</v>
          </cell>
          <cell r="F1405">
            <v>726</v>
          </cell>
          <cell r="G1405">
            <v>634</v>
          </cell>
          <cell r="H1405">
            <v>436</v>
          </cell>
          <cell r="I1405">
            <v>97</v>
          </cell>
        </row>
        <row r="1406">
          <cell r="A1406" t="str">
            <v>LFARISCON-00780</v>
          </cell>
          <cell r="B1406">
            <v>0</v>
          </cell>
          <cell r="C1406">
            <v>523</v>
          </cell>
          <cell r="D1406">
            <v>0</v>
          </cell>
          <cell r="E1406">
            <v>0</v>
          </cell>
          <cell r="F1406">
            <v>619</v>
          </cell>
          <cell r="G1406">
            <v>281</v>
          </cell>
          <cell r="H1406">
            <v>152</v>
          </cell>
          <cell r="I1406">
            <v>0</v>
          </cell>
        </row>
        <row r="1407">
          <cell r="A1407" t="str">
            <v>LFARISCON-00784</v>
          </cell>
          <cell r="B1407">
            <v>0</v>
          </cell>
          <cell r="C1407">
            <v>2807</v>
          </cell>
          <cell r="D1407">
            <v>0</v>
          </cell>
          <cell r="E1407">
            <v>1240</v>
          </cell>
          <cell r="F1407">
            <v>1918</v>
          </cell>
          <cell r="G1407">
            <v>2818</v>
          </cell>
          <cell r="H1407">
            <v>3688</v>
          </cell>
          <cell r="I1407">
            <v>1932</v>
          </cell>
        </row>
        <row r="1408">
          <cell r="A1408" t="str">
            <v>LFARISCON-00790</v>
          </cell>
          <cell r="B1408">
            <v>0</v>
          </cell>
          <cell r="C1408">
            <v>8492</v>
          </cell>
          <cell r="D1408">
            <v>0</v>
          </cell>
          <cell r="E1408">
            <v>0</v>
          </cell>
          <cell r="F1408">
            <v>3727</v>
          </cell>
          <cell r="G1408">
            <v>5204</v>
          </cell>
          <cell r="H1408">
            <v>7148</v>
          </cell>
          <cell r="I1408">
            <v>3708</v>
          </cell>
        </row>
        <row r="1409">
          <cell r="A1409" t="str">
            <v>LFARISCON-00796</v>
          </cell>
          <cell r="B1409">
            <v>0</v>
          </cell>
          <cell r="C1409">
            <v>2150</v>
          </cell>
          <cell r="D1409">
            <v>0</v>
          </cell>
          <cell r="E1409">
            <v>2400</v>
          </cell>
          <cell r="F1409">
            <v>3562</v>
          </cell>
          <cell r="G1409">
            <v>2640</v>
          </cell>
          <cell r="H1409">
            <v>2644</v>
          </cell>
          <cell r="I1409">
            <v>2628</v>
          </cell>
        </row>
        <row r="1410">
          <cell r="A1410" t="str">
            <v>LFARISCON-00799</v>
          </cell>
          <cell r="B1410">
            <v>0</v>
          </cell>
          <cell r="C1410">
            <v>1322</v>
          </cell>
          <cell r="D1410">
            <v>0</v>
          </cell>
          <cell r="E1410">
            <v>0</v>
          </cell>
          <cell r="F1410">
            <v>265</v>
          </cell>
          <cell r="G1410">
            <v>412</v>
          </cell>
          <cell r="H1410">
            <v>401</v>
          </cell>
          <cell r="I1410">
            <v>333</v>
          </cell>
        </row>
        <row r="1411">
          <cell r="A1411" t="str">
            <v>LFARISCON-00799-Q</v>
          </cell>
          <cell r="B1411">
            <v>0</v>
          </cell>
          <cell r="C1411">
            <v>13</v>
          </cell>
          <cell r="D1411">
            <v>0</v>
          </cell>
          <cell r="E1411">
            <v>0</v>
          </cell>
          <cell r="F1411">
            <v>0</v>
          </cell>
          <cell r="G1411">
            <v>0</v>
          </cell>
          <cell r="H1411">
            <v>0</v>
          </cell>
          <cell r="I1411">
            <v>0</v>
          </cell>
        </row>
        <row r="1412">
          <cell r="A1412" t="str">
            <v>LFARISCON-00800</v>
          </cell>
          <cell r="B1412">
            <v>0</v>
          </cell>
          <cell r="C1412">
            <v>0</v>
          </cell>
          <cell r="D1412">
            <v>0</v>
          </cell>
          <cell r="E1412">
            <v>0</v>
          </cell>
          <cell r="F1412">
            <v>176</v>
          </cell>
          <cell r="G1412">
            <v>1328</v>
          </cell>
          <cell r="H1412">
            <v>3584</v>
          </cell>
          <cell r="I1412">
            <v>1024</v>
          </cell>
        </row>
        <row r="1413">
          <cell r="A1413" t="str">
            <v>LFARISCON-00806</v>
          </cell>
          <cell r="B1413">
            <v>0</v>
          </cell>
          <cell r="C1413">
            <v>14176</v>
          </cell>
          <cell r="D1413">
            <v>0</v>
          </cell>
          <cell r="E1413">
            <v>0</v>
          </cell>
          <cell r="F1413">
            <v>2468</v>
          </cell>
          <cell r="G1413">
            <v>1584</v>
          </cell>
          <cell r="H1413">
            <v>1584</v>
          </cell>
          <cell r="I1413">
            <v>1296</v>
          </cell>
        </row>
        <row r="1414">
          <cell r="A1414" t="str">
            <v>LFARISCON-00808</v>
          </cell>
          <cell r="B1414">
            <v>0</v>
          </cell>
          <cell r="C1414">
            <v>4784</v>
          </cell>
          <cell r="D1414">
            <v>0</v>
          </cell>
          <cell r="E1414">
            <v>2016</v>
          </cell>
          <cell r="F1414">
            <v>7124</v>
          </cell>
          <cell r="G1414">
            <v>5280</v>
          </cell>
          <cell r="H1414">
            <v>5288</v>
          </cell>
          <cell r="I1414">
            <v>5256</v>
          </cell>
        </row>
        <row r="1415">
          <cell r="A1415" t="str">
            <v>LFARISCON-00812</v>
          </cell>
          <cell r="B1415">
            <v>0</v>
          </cell>
          <cell r="C1415">
            <v>107</v>
          </cell>
          <cell r="D1415">
            <v>0</v>
          </cell>
          <cell r="E1415">
            <v>0</v>
          </cell>
          <cell r="F1415">
            <v>106</v>
          </cell>
          <cell r="G1415">
            <v>120</v>
          </cell>
          <cell r="H1415">
            <v>120</v>
          </cell>
          <cell r="I1415">
            <v>0</v>
          </cell>
        </row>
        <row r="1416">
          <cell r="A1416" t="str">
            <v>LFARISCON-00813</v>
          </cell>
          <cell r="B1416">
            <v>0</v>
          </cell>
          <cell r="C1416">
            <v>351</v>
          </cell>
          <cell r="D1416">
            <v>0</v>
          </cell>
          <cell r="E1416">
            <v>0</v>
          </cell>
          <cell r="F1416">
            <v>106</v>
          </cell>
          <cell r="G1416">
            <v>120</v>
          </cell>
          <cell r="H1416">
            <v>120</v>
          </cell>
          <cell r="I1416">
            <v>0</v>
          </cell>
        </row>
        <row r="1417">
          <cell r="A1417" t="str">
            <v>LFARISCON-00816</v>
          </cell>
          <cell r="B1417">
            <v>0</v>
          </cell>
          <cell r="C1417">
            <v>7812</v>
          </cell>
          <cell r="D1417">
            <v>0</v>
          </cell>
          <cell r="E1417">
            <v>15708</v>
          </cell>
          <cell r="F1417">
            <v>24407</v>
          </cell>
          <cell r="G1417">
            <v>11265</v>
          </cell>
          <cell r="H1417">
            <v>11597</v>
          </cell>
          <cell r="I1417">
            <v>7488</v>
          </cell>
        </row>
        <row r="1418">
          <cell r="A1418" t="str">
            <v>LFARISCON-00818</v>
          </cell>
          <cell r="B1418">
            <v>0</v>
          </cell>
          <cell r="C1418">
            <v>30652</v>
          </cell>
          <cell r="D1418">
            <v>0</v>
          </cell>
          <cell r="E1418">
            <v>3300</v>
          </cell>
          <cell r="F1418">
            <v>11964</v>
          </cell>
          <cell r="G1418">
            <v>20816</v>
          </cell>
          <cell r="H1418">
            <v>26816</v>
          </cell>
          <cell r="I1418">
            <v>16608</v>
          </cell>
        </row>
        <row r="1419">
          <cell r="A1419" t="str">
            <v>LFARISCON-00824</v>
          </cell>
          <cell r="B1419">
            <v>0</v>
          </cell>
          <cell r="C1419">
            <v>478</v>
          </cell>
          <cell r="D1419">
            <v>0</v>
          </cell>
          <cell r="E1419">
            <v>0</v>
          </cell>
          <cell r="F1419">
            <v>1306</v>
          </cell>
          <cell r="G1419">
            <v>528</v>
          </cell>
          <cell r="H1419">
            <v>528</v>
          </cell>
          <cell r="I1419">
            <v>432</v>
          </cell>
        </row>
        <row r="1420">
          <cell r="A1420" t="str">
            <v>LFARISCON-00824-Q</v>
          </cell>
          <cell r="B1420">
            <v>0</v>
          </cell>
          <cell r="C1420">
            <v>7999</v>
          </cell>
          <cell r="D1420">
            <v>0</v>
          </cell>
          <cell r="E1420">
            <v>0</v>
          </cell>
          <cell r="F1420">
            <v>4046</v>
          </cell>
          <cell r="G1420">
            <v>13696</v>
          </cell>
          <cell r="H1420">
            <v>7900</v>
          </cell>
          <cell r="I1420">
            <v>6548</v>
          </cell>
        </row>
        <row r="1421">
          <cell r="A1421" t="str">
            <v>LFARISCON-00825</v>
          </cell>
          <cell r="B1421">
            <v>0</v>
          </cell>
          <cell r="C1421">
            <v>2731</v>
          </cell>
          <cell r="D1421">
            <v>0</v>
          </cell>
          <cell r="E1421">
            <v>0</v>
          </cell>
          <cell r="F1421">
            <v>822</v>
          </cell>
          <cell r="G1421">
            <v>884</v>
          </cell>
          <cell r="H1421">
            <v>1036</v>
          </cell>
          <cell r="I1421">
            <v>828</v>
          </cell>
        </row>
        <row r="1422">
          <cell r="A1422" t="str">
            <v>LFARISCON-00825-Q</v>
          </cell>
          <cell r="B1422">
            <v>0</v>
          </cell>
          <cell r="C1422">
            <v>157</v>
          </cell>
          <cell r="D1422">
            <v>0</v>
          </cell>
          <cell r="E1422">
            <v>0</v>
          </cell>
          <cell r="F1422">
            <v>0</v>
          </cell>
          <cell r="G1422">
            <v>0</v>
          </cell>
          <cell r="H1422">
            <v>0</v>
          </cell>
          <cell r="I1422">
            <v>0</v>
          </cell>
        </row>
        <row r="1423">
          <cell r="A1423" t="str">
            <v>LFARISCON-00826</v>
          </cell>
          <cell r="B1423">
            <v>0</v>
          </cell>
          <cell r="C1423">
            <v>1927</v>
          </cell>
          <cell r="D1423">
            <v>0</v>
          </cell>
          <cell r="E1423">
            <v>720</v>
          </cell>
          <cell r="F1423">
            <v>4375</v>
          </cell>
          <cell r="G1423">
            <v>2200</v>
          </cell>
          <cell r="H1423">
            <v>1992</v>
          </cell>
          <cell r="I1423">
            <v>768</v>
          </cell>
        </row>
        <row r="1424">
          <cell r="A1424" t="str">
            <v>LFARISCON-00828</v>
          </cell>
          <cell r="B1424">
            <v>0</v>
          </cell>
          <cell r="C1424">
            <v>7910</v>
          </cell>
          <cell r="D1424">
            <v>0</v>
          </cell>
          <cell r="E1424">
            <v>0</v>
          </cell>
          <cell r="F1424">
            <v>1056</v>
          </cell>
          <cell r="G1424">
            <v>2400</v>
          </cell>
          <cell r="H1424">
            <v>2232</v>
          </cell>
          <cell r="I1424">
            <v>0</v>
          </cell>
        </row>
        <row r="1425">
          <cell r="A1425" t="str">
            <v>LFARISCON-00829</v>
          </cell>
          <cell r="B1425">
            <v>0</v>
          </cell>
          <cell r="C1425">
            <v>7500</v>
          </cell>
          <cell r="D1425">
            <v>0</v>
          </cell>
          <cell r="E1425">
            <v>0</v>
          </cell>
          <cell r="F1425">
            <v>2808</v>
          </cell>
          <cell r="G1425">
            <v>2808</v>
          </cell>
          <cell r="H1425">
            <v>2142</v>
          </cell>
          <cell r="I1425">
            <v>1296</v>
          </cell>
        </row>
        <row r="1426">
          <cell r="A1426" t="str">
            <v>LFARISCON-00829-Q</v>
          </cell>
          <cell r="B1426">
            <v>0</v>
          </cell>
          <cell r="C1426">
            <v>150</v>
          </cell>
          <cell r="D1426">
            <v>0</v>
          </cell>
          <cell r="E1426">
            <v>0</v>
          </cell>
          <cell r="F1426">
            <v>0</v>
          </cell>
          <cell r="G1426">
            <v>0</v>
          </cell>
          <cell r="H1426">
            <v>0</v>
          </cell>
          <cell r="I1426">
            <v>0</v>
          </cell>
        </row>
        <row r="1427">
          <cell r="A1427" t="str">
            <v>LFARISCON-00830</v>
          </cell>
          <cell r="B1427">
            <v>0</v>
          </cell>
          <cell r="C1427">
            <v>4055</v>
          </cell>
          <cell r="D1427">
            <v>0</v>
          </cell>
          <cell r="E1427">
            <v>0</v>
          </cell>
          <cell r="F1427">
            <v>476</v>
          </cell>
          <cell r="G1427">
            <v>572</v>
          </cell>
          <cell r="H1427">
            <v>646</v>
          </cell>
          <cell r="I1427">
            <v>369</v>
          </cell>
        </row>
        <row r="1428">
          <cell r="A1428" t="str">
            <v>LFARISCON-00831</v>
          </cell>
          <cell r="B1428">
            <v>0</v>
          </cell>
          <cell r="C1428">
            <v>198</v>
          </cell>
          <cell r="D1428">
            <v>0</v>
          </cell>
          <cell r="E1428">
            <v>0</v>
          </cell>
          <cell r="F1428">
            <v>106</v>
          </cell>
          <cell r="G1428">
            <v>120</v>
          </cell>
          <cell r="H1428">
            <v>120</v>
          </cell>
          <cell r="I1428">
            <v>0</v>
          </cell>
        </row>
        <row r="1429">
          <cell r="A1429" t="str">
            <v>LFARISCON-00834</v>
          </cell>
          <cell r="B1429">
            <v>0</v>
          </cell>
          <cell r="C1429">
            <v>1968</v>
          </cell>
          <cell r="D1429">
            <v>0</v>
          </cell>
          <cell r="E1429">
            <v>0</v>
          </cell>
          <cell r="F1429">
            <v>1843</v>
          </cell>
          <cell r="G1429">
            <v>1686</v>
          </cell>
          <cell r="H1429">
            <v>1667</v>
          </cell>
          <cell r="I1429">
            <v>1544</v>
          </cell>
        </row>
        <row r="1430">
          <cell r="A1430" t="str">
            <v>LFARISCON-00837</v>
          </cell>
          <cell r="B1430">
            <v>0</v>
          </cell>
          <cell r="C1430">
            <v>2436</v>
          </cell>
          <cell r="D1430">
            <v>0</v>
          </cell>
          <cell r="E1430">
            <v>2500</v>
          </cell>
          <cell r="F1430">
            <v>3686</v>
          </cell>
          <cell r="G1430">
            <v>3372</v>
          </cell>
          <cell r="H1430">
            <v>3334</v>
          </cell>
          <cell r="I1430">
            <v>3088</v>
          </cell>
        </row>
        <row r="1431">
          <cell r="A1431" t="str">
            <v>LFARISCON-00841</v>
          </cell>
          <cell r="B1431">
            <v>0</v>
          </cell>
          <cell r="C1431">
            <v>5486</v>
          </cell>
          <cell r="D1431">
            <v>0</v>
          </cell>
          <cell r="E1431">
            <v>2592</v>
          </cell>
          <cell r="F1431">
            <v>8780</v>
          </cell>
          <cell r="G1431">
            <v>4400</v>
          </cell>
          <cell r="H1431">
            <v>3984</v>
          </cell>
          <cell r="I1431">
            <v>1536</v>
          </cell>
        </row>
        <row r="1432">
          <cell r="A1432" t="str">
            <v>LFARISCON-00844</v>
          </cell>
          <cell r="B1432">
            <v>0</v>
          </cell>
          <cell r="C1432">
            <v>4284</v>
          </cell>
          <cell r="D1432">
            <v>0</v>
          </cell>
          <cell r="E1432">
            <v>0</v>
          </cell>
          <cell r="F1432">
            <v>2991</v>
          </cell>
          <cell r="G1432">
            <v>5204</v>
          </cell>
          <cell r="H1432">
            <v>6704</v>
          </cell>
          <cell r="I1432">
            <v>4152</v>
          </cell>
        </row>
        <row r="1433">
          <cell r="A1433" t="str">
            <v>LFARISCON-00853</v>
          </cell>
          <cell r="B1433">
            <v>594</v>
          </cell>
          <cell r="C1433">
            <v>8</v>
          </cell>
          <cell r="D1433">
            <v>0</v>
          </cell>
          <cell r="E1433">
            <v>0</v>
          </cell>
          <cell r="F1433">
            <v>322</v>
          </cell>
          <cell r="G1433">
            <v>316</v>
          </cell>
          <cell r="H1433">
            <v>598</v>
          </cell>
          <cell r="I1433">
            <v>128</v>
          </cell>
        </row>
        <row r="1434">
          <cell r="A1434" t="str">
            <v>LFARISCON-00859</v>
          </cell>
          <cell r="B1434">
            <v>0</v>
          </cell>
          <cell r="C1434">
            <v>4575</v>
          </cell>
          <cell r="D1434">
            <v>0</v>
          </cell>
          <cell r="E1434">
            <v>0</v>
          </cell>
          <cell r="F1434">
            <v>3727</v>
          </cell>
          <cell r="G1434">
            <v>5204</v>
          </cell>
          <cell r="H1434">
            <v>7148</v>
          </cell>
          <cell r="I1434">
            <v>3708</v>
          </cell>
        </row>
        <row r="1435">
          <cell r="A1435" t="str">
            <v>LFARISCON-00861</v>
          </cell>
          <cell r="B1435">
            <v>0</v>
          </cell>
          <cell r="C1435">
            <v>232</v>
          </cell>
          <cell r="D1435">
            <v>0</v>
          </cell>
          <cell r="E1435">
            <v>0</v>
          </cell>
          <cell r="F1435">
            <v>259</v>
          </cell>
          <cell r="G1435">
            <v>1443</v>
          </cell>
          <cell r="H1435">
            <v>800</v>
          </cell>
          <cell r="I1435">
            <v>656</v>
          </cell>
        </row>
        <row r="1436">
          <cell r="A1436" t="str">
            <v>LFARISCON-00862-Q</v>
          </cell>
          <cell r="B1436">
            <v>0</v>
          </cell>
          <cell r="C1436">
            <v>0</v>
          </cell>
          <cell r="D1436">
            <v>0</v>
          </cell>
          <cell r="E1436">
            <v>0</v>
          </cell>
          <cell r="F1436">
            <v>44</v>
          </cell>
          <cell r="G1436">
            <v>332</v>
          </cell>
          <cell r="H1436">
            <v>896</v>
          </cell>
          <cell r="I1436">
            <v>256</v>
          </cell>
        </row>
        <row r="1437">
          <cell r="A1437" t="str">
            <v>LFARISCON-00870</v>
          </cell>
          <cell r="B1437">
            <v>0</v>
          </cell>
          <cell r="C1437">
            <v>0</v>
          </cell>
          <cell r="D1437">
            <v>0</v>
          </cell>
          <cell r="E1437">
            <v>1200</v>
          </cell>
          <cell r="F1437">
            <v>0</v>
          </cell>
          <cell r="G1437">
            <v>2890</v>
          </cell>
          <cell r="H1437">
            <v>1758</v>
          </cell>
          <cell r="I1437">
            <v>1394</v>
          </cell>
        </row>
        <row r="1438">
          <cell r="A1438" t="str">
            <v>LFARISCON-00871</v>
          </cell>
          <cell r="B1438">
            <v>0</v>
          </cell>
          <cell r="C1438">
            <v>1120</v>
          </cell>
          <cell r="D1438">
            <v>0</v>
          </cell>
          <cell r="E1438">
            <v>0</v>
          </cell>
          <cell r="F1438">
            <v>0</v>
          </cell>
          <cell r="G1438">
            <v>1326</v>
          </cell>
          <cell r="H1438">
            <v>828</v>
          </cell>
          <cell r="I1438">
            <v>667</v>
          </cell>
        </row>
        <row r="1439">
          <cell r="A1439" t="str">
            <v>LFARISCON-00874</v>
          </cell>
          <cell r="B1439">
            <v>0</v>
          </cell>
          <cell r="C1439">
            <v>427</v>
          </cell>
          <cell r="D1439">
            <v>0</v>
          </cell>
          <cell r="E1439">
            <v>0</v>
          </cell>
          <cell r="F1439">
            <v>1</v>
          </cell>
          <cell r="G1439">
            <v>17</v>
          </cell>
          <cell r="H1439">
            <v>18</v>
          </cell>
          <cell r="I1439">
            <v>6</v>
          </cell>
        </row>
        <row r="1440">
          <cell r="A1440" t="str">
            <v>LFARISCON-00875</v>
          </cell>
          <cell r="B1440">
            <v>0</v>
          </cell>
          <cell r="C1440">
            <v>2400</v>
          </cell>
          <cell r="D1440">
            <v>0</v>
          </cell>
          <cell r="E1440">
            <v>0</v>
          </cell>
          <cell r="F1440">
            <v>0</v>
          </cell>
          <cell r="G1440">
            <v>6280</v>
          </cell>
          <cell r="H1440">
            <v>3834</v>
          </cell>
          <cell r="I1440">
            <v>2770</v>
          </cell>
        </row>
        <row r="1441">
          <cell r="A1441" t="str">
            <v>LFARISCON-00884</v>
          </cell>
          <cell r="B1441">
            <v>0</v>
          </cell>
          <cell r="C1441">
            <v>15849</v>
          </cell>
          <cell r="D1441">
            <v>0</v>
          </cell>
          <cell r="E1441">
            <v>0</v>
          </cell>
          <cell r="F1441">
            <v>8754</v>
          </cell>
          <cell r="G1441">
            <v>4400</v>
          </cell>
          <cell r="H1441">
            <v>3984</v>
          </cell>
          <cell r="I1441">
            <v>1536</v>
          </cell>
        </row>
        <row r="1442">
          <cell r="A1442" t="str">
            <v>LFARISCON-00885</v>
          </cell>
          <cell r="B1442">
            <v>0</v>
          </cell>
          <cell r="C1442">
            <v>37961</v>
          </cell>
          <cell r="D1442">
            <v>0</v>
          </cell>
          <cell r="E1442">
            <v>36195</v>
          </cell>
          <cell r="F1442">
            <v>81400</v>
          </cell>
          <cell r="G1442">
            <v>57472</v>
          </cell>
          <cell r="H1442">
            <v>53488</v>
          </cell>
          <cell r="I1442">
            <v>30160</v>
          </cell>
        </row>
        <row r="1443">
          <cell r="A1443" t="str">
            <v>LFARISCON-00889</v>
          </cell>
          <cell r="B1443">
            <v>0</v>
          </cell>
          <cell r="C1443">
            <v>576</v>
          </cell>
          <cell r="D1443">
            <v>0</v>
          </cell>
          <cell r="E1443">
            <v>576</v>
          </cell>
          <cell r="F1443">
            <v>0</v>
          </cell>
          <cell r="G1443">
            <v>6280</v>
          </cell>
          <cell r="H1443">
            <v>3834</v>
          </cell>
          <cell r="I1443">
            <v>2770</v>
          </cell>
        </row>
        <row r="1444">
          <cell r="A1444" t="str">
            <v>LFARISCON-00892</v>
          </cell>
          <cell r="B1444">
            <v>0</v>
          </cell>
          <cell r="C1444">
            <v>3988</v>
          </cell>
          <cell r="D1444">
            <v>0</v>
          </cell>
          <cell r="E1444">
            <v>2400</v>
          </cell>
          <cell r="F1444">
            <v>7124</v>
          </cell>
          <cell r="G1444">
            <v>5280</v>
          </cell>
          <cell r="H1444">
            <v>5288</v>
          </cell>
          <cell r="I1444">
            <v>5256</v>
          </cell>
        </row>
        <row r="1445">
          <cell r="A1445" t="str">
            <v>LFARISCON-00893</v>
          </cell>
          <cell r="B1445">
            <v>0</v>
          </cell>
          <cell r="C1445">
            <v>367</v>
          </cell>
          <cell r="D1445">
            <v>0</v>
          </cell>
          <cell r="E1445">
            <v>0</v>
          </cell>
          <cell r="F1445">
            <v>106</v>
          </cell>
          <cell r="G1445">
            <v>120</v>
          </cell>
          <cell r="H1445">
            <v>120</v>
          </cell>
          <cell r="I1445">
            <v>0</v>
          </cell>
        </row>
        <row r="1446">
          <cell r="A1446" t="str">
            <v>LFARISCON-00896</v>
          </cell>
          <cell r="B1446">
            <v>0</v>
          </cell>
          <cell r="C1446">
            <v>40</v>
          </cell>
          <cell r="D1446">
            <v>0</v>
          </cell>
          <cell r="E1446">
            <v>243</v>
          </cell>
          <cell r="F1446">
            <v>240</v>
          </cell>
          <cell r="G1446">
            <v>288</v>
          </cell>
          <cell r="H1446">
            <v>176</v>
          </cell>
          <cell r="I1446">
            <v>264</v>
          </cell>
        </row>
        <row r="1447">
          <cell r="A1447" t="str">
            <v>LFARISCON-00902</v>
          </cell>
          <cell r="B1447">
            <v>0</v>
          </cell>
          <cell r="C1447">
            <v>4385</v>
          </cell>
          <cell r="D1447">
            <v>0</v>
          </cell>
          <cell r="E1447">
            <v>0</v>
          </cell>
          <cell r="F1447">
            <v>399</v>
          </cell>
          <cell r="G1447">
            <v>452</v>
          </cell>
          <cell r="H1447">
            <v>526</v>
          </cell>
          <cell r="I1447">
            <v>369</v>
          </cell>
        </row>
        <row r="1448">
          <cell r="A1448" t="str">
            <v>LFARISCON-00902-Q</v>
          </cell>
          <cell r="B1448">
            <v>0</v>
          </cell>
          <cell r="C1448">
            <v>417</v>
          </cell>
          <cell r="D1448">
            <v>0</v>
          </cell>
          <cell r="E1448">
            <v>0</v>
          </cell>
          <cell r="F1448">
            <v>0</v>
          </cell>
          <cell r="G1448">
            <v>0</v>
          </cell>
          <cell r="H1448">
            <v>0</v>
          </cell>
          <cell r="I1448">
            <v>0</v>
          </cell>
        </row>
        <row r="1449">
          <cell r="A1449" t="str">
            <v>LFARISCON-00903</v>
          </cell>
          <cell r="B1449">
            <v>2796</v>
          </cell>
          <cell r="C1449">
            <v>2965</v>
          </cell>
          <cell r="D1449">
            <v>0</v>
          </cell>
          <cell r="E1449">
            <v>0</v>
          </cell>
          <cell r="F1449">
            <v>1573</v>
          </cell>
          <cell r="G1449">
            <v>294</v>
          </cell>
          <cell r="H1449">
            <v>483</v>
          </cell>
          <cell r="I1449">
            <v>378</v>
          </cell>
        </row>
        <row r="1450">
          <cell r="A1450" t="str">
            <v>LFARISCON-00904</v>
          </cell>
          <cell r="B1450">
            <v>1436</v>
          </cell>
          <cell r="C1450">
            <v>893</v>
          </cell>
          <cell r="D1450">
            <v>0</v>
          </cell>
          <cell r="E1450">
            <v>0</v>
          </cell>
          <cell r="F1450">
            <v>487</v>
          </cell>
          <cell r="G1450">
            <v>103</v>
          </cell>
          <cell r="H1450">
            <v>157</v>
          </cell>
          <cell r="I1450">
            <v>110</v>
          </cell>
        </row>
        <row r="1451">
          <cell r="A1451" t="str">
            <v>LFARISCON-00905</v>
          </cell>
          <cell r="B1451">
            <v>164</v>
          </cell>
          <cell r="C1451">
            <v>280</v>
          </cell>
          <cell r="D1451">
            <v>0</v>
          </cell>
          <cell r="E1451">
            <v>0</v>
          </cell>
          <cell r="F1451">
            <v>176</v>
          </cell>
          <cell r="G1451">
            <v>66</v>
          </cell>
          <cell r="H1451">
            <v>72</v>
          </cell>
          <cell r="I1451">
            <v>48</v>
          </cell>
        </row>
        <row r="1452">
          <cell r="A1452" t="str">
            <v>LFARISCON-00906</v>
          </cell>
          <cell r="B1452">
            <v>0</v>
          </cell>
          <cell r="C1452">
            <v>142</v>
          </cell>
          <cell r="D1452">
            <v>72</v>
          </cell>
          <cell r="E1452">
            <v>0</v>
          </cell>
          <cell r="F1452">
            <v>96</v>
          </cell>
          <cell r="G1452">
            <v>17</v>
          </cell>
          <cell r="H1452">
            <v>28</v>
          </cell>
          <cell r="I1452">
            <v>32</v>
          </cell>
        </row>
        <row r="1453">
          <cell r="A1453" t="str">
            <v>LFARISCON-00908</v>
          </cell>
          <cell r="B1453">
            <v>0</v>
          </cell>
          <cell r="C1453">
            <v>502</v>
          </cell>
          <cell r="D1453">
            <v>0</v>
          </cell>
          <cell r="E1453">
            <v>0</v>
          </cell>
          <cell r="F1453">
            <v>0</v>
          </cell>
          <cell r="G1453">
            <v>2902</v>
          </cell>
          <cell r="H1453">
            <v>1884</v>
          </cell>
          <cell r="I1453">
            <v>1256</v>
          </cell>
        </row>
        <row r="1454">
          <cell r="A1454" t="str">
            <v>LFARISCON-00909</v>
          </cell>
          <cell r="B1454">
            <v>0</v>
          </cell>
          <cell r="C1454">
            <v>0</v>
          </cell>
          <cell r="D1454">
            <v>0</v>
          </cell>
          <cell r="E1454">
            <v>1650</v>
          </cell>
          <cell r="F1454">
            <v>0</v>
          </cell>
          <cell r="G1454">
            <v>2902</v>
          </cell>
          <cell r="H1454">
            <v>1884</v>
          </cell>
          <cell r="I1454">
            <v>1256</v>
          </cell>
        </row>
        <row r="1455">
          <cell r="A1455" t="str">
            <v>LFARISCON-00910</v>
          </cell>
          <cell r="B1455">
            <v>0</v>
          </cell>
          <cell r="C1455">
            <v>0</v>
          </cell>
          <cell r="D1455">
            <v>0</v>
          </cell>
          <cell r="E1455">
            <v>540</v>
          </cell>
          <cell r="F1455">
            <v>0</v>
          </cell>
          <cell r="G1455">
            <v>4728</v>
          </cell>
          <cell r="H1455">
            <v>2961</v>
          </cell>
          <cell r="I1455">
            <v>1974</v>
          </cell>
        </row>
        <row r="1456">
          <cell r="A1456" t="str">
            <v>LFARISCON-00912</v>
          </cell>
          <cell r="B1456">
            <v>0</v>
          </cell>
          <cell r="C1456">
            <v>0</v>
          </cell>
          <cell r="D1456">
            <v>0</v>
          </cell>
          <cell r="E1456">
            <v>600</v>
          </cell>
          <cell r="F1456">
            <v>199</v>
          </cell>
          <cell r="G1456">
            <v>1361</v>
          </cell>
          <cell r="H1456">
            <v>646</v>
          </cell>
          <cell r="I1456">
            <v>550</v>
          </cell>
        </row>
        <row r="1457">
          <cell r="A1457" t="str">
            <v>LFARISCON-00930-Q</v>
          </cell>
          <cell r="B1457">
            <v>0</v>
          </cell>
          <cell r="C1457">
            <v>0</v>
          </cell>
          <cell r="D1457">
            <v>0</v>
          </cell>
          <cell r="E1457">
            <v>0</v>
          </cell>
          <cell r="F1457">
            <v>0</v>
          </cell>
          <cell r="G1457">
            <v>20</v>
          </cell>
          <cell r="H1457">
            <v>95</v>
          </cell>
          <cell r="I1457">
            <v>16</v>
          </cell>
        </row>
        <row r="1458">
          <cell r="A1458" t="str">
            <v>LFARISCON-00939</v>
          </cell>
          <cell r="B1458">
            <v>0</v>
          </cell>
          <cell r="C1458">
            <v>1750</v>
          </cell>
          <cell r="D1458">
            <v>0</v>
          </cell>
          <cell r="E1458">
            <v>0</v>
          </cell>
          <cell r="F1458">
            <v>0</v>
          </cell>
          <cell r="G1458">
            <v>1564</v>
          </cell>
          <cell r="H1458">
            <v>930</v>
          </cell>
          <cell r="I1458">
            <v>727</v>
          </cell>
        </row>
        <row r="1459">
          <cell r="A1459" t="str">
            <v>LFARISCON-00954</v>
          </cell>
          <cell r="B1459">
            <v>0</v>
          </cell>
          <cell r="C1459">
            <v>47</v>
          </cell>
          <cell r="D1459">
            <v>0</v>
          </cell>
          <cell r="E1459">
            <v>4752</v>
          </cell>
          <cell r="F1459">
            <v>259</v>
          </cell>
          <cell r="G1459">
            <v>1443</v>
          </cell>
          <cell r="H1459">
            <v>800</v>
          </cell>
          <cell r="I1459">
            <v>656</v>
          </cell>
        </row>
        <row r="1460">
          <cell r="A1460" t="str">
            <v>LFARISCON-00955</v>
          </cell>
          <cell r="B1460">
            <v>0</v>
          </cell>
          <cell r="C1460">
            <v>57</v>
          </cell>
          <cell r="D1460">
            <v>0</v>
          </cell>
          <cell r="E1460">
            <v>0</v>
          </cell>
          <cell r="F1460">
            <v>259</v>
          </cell>
          <cell r="G1460">
            <v>1443</v>
          </cell>
          <cell r="H1460">
            <v>800</v>
          </cell>
          <cell r="I1460">
            <v>656</v>
          </cell>
        </row>
        <row r="1461">
          <cell r="A1461" t="str">
            <v>LFARISCON-00957</v>
          </cell>
          <cell r="B1461">
            <v>0</v>
          </cell>
          <cell r="C1461">
            <v>84</v>
          </cell>
          <cell r="D1461">
            <v>0</v>
          </cell>
          <cell r="E1461">
            <v>0</v>
          </cell>
          <cell r="F1461">
            <v>2216</v>
          </cell>
          <cell r="G1461">
            <v>4568</v>
          </cell>
          <cell r="H1461">
            <v>3065</v>
          </cell>
          <cell r="I1461">
            <v>2322</v>
          </cell>
        </row>
        <row r="1462">
          <cell r="A1462" t="str">
            <v>LFARISCON-00957-Q</v>
          </cell>
          <cell r="B1462">
            <v>0</v>
          </cell>
          <cell r="C1462">
            <v>2339</v>
          </cell>
          <cell r="D1462">
            <v>0</v>
          </cell>
          <cell r="E1462">
            <v>0</v>
          </cell>
          <cell r="F1462">
            <v>0</v>
          </cell>
          <cell r="G1462">
            <v>0</v>
          </cell>
          <cell r="H1462">
            <v>0</v>
          </cell>
          <cell r="I1462">
            <v>0</v>
          </cell>
        </row>
        <row r="1463">
          <cell r="A1463" t="str">
            <v>LFARISCON-00958</v>
          </cell>
          <cell r="B1463">
            <v>0</v>
          </cell>
          <cell r="C1463">
            <v>2303</v>
          </cell>
          <cell r="D1463">
            <v>0</v>
          </cell>
          <cell r="E1463">
            <v>206</v>
          </cell>
          <cell r="F1463">
            <v>2213</v>
          </cell>
          <cell r="G1463">
            <v>4568</v>
          </cell>
          <cell r="H1463">
            <v>2991</v>
          </cell>
          <cell r="I1463">
            <v>2396</v>
          </cell>
        </row>
        <row r="1464">
          <cell r="A1464" t="str">
            <v>LFARISCON-00976</v>
          </cell>
          <cell r="B1464">
            <v>0</v>
          </cell>
          <cell r="C1464">
            <v>150</v>
          </cell>
          <cell r="D1464">
            <v>0</v>
          </cell>
          <cell r="E1464">
            <v>0</v>
          </cell>
          <cell r="F1464">
            <v>9788</v>
          </cell>
          <cell r="G1464">
            <v>28448</v>
          </cell>
          <cell r="H1464">
            <v>16856</v>
          </cell>
          <cell r="I1464">
            <v>13960</v>
          </cell>
        </row>
        <row r="1465">
          <cell r="A1465" t="str">
            <v>LFARISCON-00976-Q</v>
          </cell>
          <cell r="B1465">
            <v>0</v>
          </cell>
          <cell r="C1465">
            <v>6923</v>
          </cell>
          <cell r="D1465">
            <v>0</v>
          </cell>
          <cell r="E1465">
            <v>1360</v>
          </cell>
          <cell r="F1465">
            <v>0</v>
          </cell>
          <cell r="G1465">
            <v>0</v>
          </cell>
          <cell r="H1465">
            <v>0</v>
          </cell>
          <cell r="I1465">
            <v>0</v>
          </cell>
        </row>
        <row r="1466">
          <cell r="A1466" t="str">
            <v>LFARISCON-00977</v>
          </cell>
          <cell r="B1466">
            <v>0</v>
          </cell>
          <cell r="C1466">
            <v>23786</v>
          </cell>
          <cell r="D1466">
            <v>0</v>
          </cell>
          <cell r="E1466">
            <v>4608</v>
          </cell>
          <cell r="F1466">
            <v>13052</v>
          </cell>
          <cell r="G1466">
            <v>35560</v>
          </cell>
          <cell r="H1466">
            <v>21680</v>
          </cell>
          <cell r="I1466">
            <v>16840</v>
          </cell>
        </row>
        <row r="1467">
          <cell r="A1467" t="str">
            <v>LFARISCON-00977-Q</v>
          </cell>
          <cell r="B1467">
            <v>0</v>
          </cell>
          <cell r="C1467">
            <v>0</v>
          </cell>
          <cell r="D1467">
            <v>0</v>
          </cell>
          <cell r="E1467">
            <v>0</v>
          </cell>
          <cell r="F1467">
            <v>158</v>
          </cell>
          <cell r="G1467">
            <v>0</v>
          </cell>
          <cell r="H1467">
            <v>0</v>
          </cell>
          <cell r="I1467">
            <v>0</v>
          </cell>
        </row>
        <row r="1468">
          <cell r="A1468" t="str">
            <v>LFARISCON-00984-Q</v>
          </cell>
          <cell r="B1468">
            <v>0</v>
          </cell>
          <cell r="C1468">
            <v>0</v>
          </cell>
          <cell r="D1468">
            <v>0</v>
          </cell>
          <cell r="E1468">
            <v>0</v>
          </cell>
          <cell r="F1468">
            <v>0</v>
          </cell>
          <cell r="G1468">
            <v>80</v>
          </cell>
          <cell r="H1468">
            <v>880</v>
          </cell>
          <cell r="I1468">
            <v>320</v>
          </cell>
        </row>
        <row r="1469">
          <cell r="A1469" t="str">
            <v>LFARISCON-00985</v>
          </cell>
          <cell r="B1469">
            <v>0</v>
          </cell>
          <cell r="C1469">
            <v>105</v>
          </cell>
          <cell r="D1469">
            <v>0</v>
          </cell>
          <cell r="E1469">
            <v>0</v>
          </cell>
          <cell r="F1469">
            <v>60</v>
          </cell>
          <cell r="G1469">
            <v>82</v>
          </cell>
          <cell r="H1469">
            <v>154</v>
          </cell>
          <cell r="I1469">
            <v>106</v>
          </cell>
        </row>
        <row r="1470">
          <cell r="A1470" t="str">
            <v>LFARISCON-00997</v>
          </cell>
          <cell r="B1470">
            <v>0</v>
          </cell>
          <cell r="C1470">
            <v>0</v>
          </cell>
          <cell r="D1470">
            <v>0</v>
          </cell>
          <cell r="E1470">
            <v>0</v>
          </cell>
          <cell r="F1470">
            <v>0</v>
          </cell>
          <cell r="G1470">
            <v>5568</v>
          </cell>
          <cell r="H1470">
            <v>21504</v>
          </cell>
          <cell r="I1470">
            <v>6144</v>
          </cell>
        </row>
        <row r="1471">
          <cell r="A1471" t="str">
            <v>LFARISCON-01009-Q</v>
          </cell>
          <cell r="B1471">
            <v>0</v>
          </cell>
          <cell r="C1471">
            <v>0</v>
          </cell>
          <cell r="D1471">
            <v>0</v>
          </cell>
          <cell r="E1471">
            <v>0</v>
          </cell>
          <cell r="F1471">
            <v>0</v>
          </cell>
          <cell r="G1471">
            <v>2448</v>
          </cell>
          <cell r="H1471">
            <v>1116</v>
          </cell>
          <cell r="I1471">
            <v>0</v>
          </cell>
        </row>
        <row r="1472">
          <cell r="A1472" t="str">
            <v>LFARISCON-01010-Q</v>
          </cell>
          <cell r="B1472">
            <v>0</v>
          </cell>
          <cell r="C1472">
            <v>0</v>
          </cell>
          <cell r="D1472">
            <v>0</v>
          </cell>
          <cell r="E1472">
            <v>0</v>
          </cell>
          <cell r="F1472">
            <v>248</v>
          </cell>
          <cell r="G1472">
            <v>1464</v>
          </cell>
          <cell r="H1472">
            <v>1380</v>
          </cell>
          <cell r="I1472">
            <v>920</v>
          </cell>
        </row>
        <row r="1473">
          <cell r="A1473" t="str">
            <v>LFARISCON-01013-Q</v>
          </cell>
          <cell r="B1473">
            <v>0</v>
          </cell>
          <cell r="C1473">
            <v>0</v>
          </cell>
          <cell r="D1473">
            <v>0</v>
          </cell>
          <cell r="E1473">
            <v>0</v>
          </cell>
          <cell r="F1473">
            <v>0</v>
          </cell>
          <cell r="G1473">
            <v>0</v>
          </cell>
          <cell r="H1473">
            <v>1116</v>
          </cell>
          <cell r="I1473">
            <v>0</v>
          </cell>
        </row>
        <row r="1474">
          <cell r="A1474" t="str">
            <v>LFARISCON-01031-Q</v>
          </cell>
          <cell r="B1474">
            <v>0</v>
          </cell>
          <cell r="C1474">
            <v>0</v>
          </cell>
          <cell r="D1474">
            <v>0</v>
          </cell>
          <cell r="E1474">
            <v>0</v>
          </cell>
          <cell r="F1474">
            <v>480</v>
          </cell>
          <cell r="G1474">
            <v>0</v>
          </cell>
          <cell r="H1474">
            <v>0</v>
          </cell>
          <cell r="I1474">
            <v>0</v>
          </cell>
        </row>
        <row r="1475">
          <cell r="A1475" t="str">
            <v>LFARISCON-01037-Q</v>
          </cell>
          <cell r="B1475">
            <v>0</v>
          </cell>
          <cell r="C1475">
            <v>0</v>
          </cell>
          <cell r="D1475">
            <v>0</v>
          </cell>
          <cell r="E1475">
            <v>0</v>
          </cell>
          <cell r="F1475">
            <v>199</v>
          </cell>
          <cell r="G1475">
            <v>1361</v>
          </cell>
          <cell r="H1475">
            <v>646</v>
          </cell>
          <cell r="I1475">
            <v>550</v>
          </cell>
        </row>
        <row r="1476">
          <cell r="A1476" t="str">
            <v>LFARISCON-01040-Q</v>
          </cell>
          <cell r="B1476">
            <v>0</v>
          </cell>
          <cell r="C1476">
            <v>0</v>
          </cell>
          <cell r="D1476">
            <v>0</v>
          </cell>
          <cell r="E1476">
            <v>0</v>
          </cell>
          <cell r="F1476">
            <v>248</v>
          </cell>
          <cell r="G1476">
            <v>1464</v>
          </cell>
          <cell r="H1476">
            <v>1380</v>
          </cell>
          <cell r="I1476">
            <v>920</v>
          </cell>
        </row>
        <row r="1477">
          <cell r="A1477" t="str">
            <v>LFARISCON-01041-Q</v>
          </cell>
          <cell r="B1477">
            <v>0</v>
          </cell>
          <cell r="C1477">
            <v>0</v>
          </cell>
          <cell r="D1477">
            <v>0</v>
          </cell>
          <cell r="E1477">
            <v>0</v>
          </cell>
          <cell r="F1477">
            <v>248</v>
          </cell>
          <cell r="G1477">
            <v>1464</v>
          </cell>
          <cell r="H1477">
            <v>1380</v>
          </cell>
          <cell r="I1477">
            <v>920</v>
          </cell>
        </row>
        <row r="1478">
          <cell r="A1478" t="str">
            <v>LFARISCON-01048-Q</v>
          </cell>
          <cell r="B1478">
            <v>0</v>
          </cell>
          <cell r="C1478">
            <v>0</v>
          </cell>
          <cell r="D1478">
            <v>0</v>
          </cell>
          <cell r="E1478">
            <v>0</v>
          </cell>
          <cell r="F1478">
            <v>62</v>
          </cell>
          <cell r="G1478">
            <v>544</v>
          </cell>
          <cell r="H1478">
            <v>390</v>
          </cell>
          <cell r="I1478">
            <v>260</v>
          </cell>
        </row>
        <row r="1479">
          <cell r="A1479" t="str">
            <v>LFARISCON-01054-Q</v>
          </cell>
          <cell r="B1479">
            <v>0</v>
          </cell>
          <cell r="C1479">
            <v>0</v>
          </cell>
          <cell r="D1479">
            <v>0</v>
          </cell>
          <cell r="E1479">
            <v>0</v>
          </cell>
          <cell r="F1479">
            <v>0</v>
          </cell>
          <cell r="G1479">
            <v>20</v>
          </cell>
          <cell r="H1479">
            <v>220</v>
          </cell>
          <cell r="I1479">
            <v>80</v>
          </cell>
        </row>
        <row r="1480">
          <cell r="A1480" t="str">
            <v>LFARISCON-01056-Q</v>
          </cell>
          <cell r="B1480">
            <v>0</v>
          </cell>
          <cell r="C1480">
            <v>0</v>
          </cell>
          <cell r="D1480">
            <v>0</v>
          </cell>
          <cell r="E1480">
            <v>0</v>
          </cell>
          <cell r="F1480">
            <v>480</v>
          </cell>
          <cell r="G1480">
            <v>0</v>
          </cell>
          <cell r="H1480">
            <v>0</v>
          </cell>
          <cell r="I1480">
            <v>0</v>
          </cell>
        </row>
        <row r="1481">
          <cell r="A1481" t="str">
            <v>LFARISCON-01058-Q</v>
          </cell>
          <cell r="B1481">
            <v>0</v>
          </cell>
          <cell r="C1481">
            <v>0</v>
          </cell>
          <cell r="D1481">
            <v>0</v>
          </cell>
          <cell r="E1481">
            <v>0</v>
          </cell>
          <cell r="F1481">
            <v>0</v>
          </cell>
          <cell r="G1481">
            <v>4896</v>
          </cell>
          <cell r="H1481">
            <v>0</v>
          </cell>
          <cell r="I1481">
            <v>0</v>
          </cell>
        </row>
        <row r="1482">
          <cell r="A1482" t="str">
            <v>LFARISCON-01074-Q</v>
          </cell>
          <cell r="B1482">
            <v>0</v>
          </cell>
          <cell r="C1482">
            <v>0</v>
          </cell>
          <cell r="D1482">
            <v>0</v>
          </cell>
          <cell r="E1482">
            <v>0</v>
          </cell>
          <cell r="F1482">
            <v>0</v>
          </cell>
          <cell r="G1482">
            <v>20</v>
          </cell>
          <cell r="H1482">
            <v>220</v>
          </cell>
          <cell r="I1482">
            <v>80</v>
          </cell>
        </row>
        <row r="1483">
          <cell r="A1483" t="str">
            <v>LFARISDIO-00004</v>
          </cell>
          <cell r="B1483">
            <v>0</v>
          </cell>
          <cell r="C1483">
            <v>24509</v>
          </cell>
          <cell r="D1483">
            <v>0</v>
          </cell>
          <cell r="E1483">
            <v>27000</v>
          </cell>
          <cell r="F1483">
            <v>39938</v>
          </cell>
          <cell r="G1483">
            <v>35540</v>
          </cell>
          <cell r="H1483">
            <v>42539</v>
          </cell>
          <cell r="I1483">
            <v>23013</v>
          </cell>
        </row>
        <row r="1484">
          <cell r="A1484" t="str">
            <v>LFARISDIO-00006</v>
          </cell>
          <cell r="B1484">
            <v>0</v>
          </cell>
          <cell r="C1484">
            <v>129523</v>
          </cell>
          <cell r="D1484">
            <v>0</v>
          </cell>
          <cell r="E1484">
            <v>248000</v>
          </cell>
          <cell r="F1484">
            <v>331914</v>
          </cell>
          <cell r="G1484">
            <v>290290</v>
          </cell>
          <cell r="H1484">
            <v>306979</v>
          </cell>
          <cell r="I1484">
            <v>180025</v>
          </cell>
        </row>
        <row r="1485">
          <cell r="A1485" t="str">
            <v>LFARISDIO-00007</v>
          </cell>
          <cell r="B1485">
            <v>0</v>
          </cell>
          <cell r="C1485">
            <v>6283</v>
          </cell>
          <cell r="D1485">
            <v>0</v>
          </cell>
          <cell r="E1485">
            <v>0</v>
          </cell>
          <cell r="F1485">
            <v>491</v>
          </cell>
          <cell r="G1485">
            <v>996</v>
          </cell>
          <cell r="H1485">
            <v>2154</v>
          </cell>
          <cell r="I1485">
            <v>633</v>
          </cell>
        </row>
        <row r="1486">
          <cell r="A1486" t="str">
            <v>LFARISDIO-00015</v>
          </cell>
          <cell r="B1486">
            <v>0</v>
          </cell>
          <cell r="C1486">
            <v>455736</v>
          </cell>
          <cell r="D1486">
            <v>0</v>
          </cell>
          <cell r="E1486">
            <v>1220000</v>
          </cell>
          <cell r="F1486">
            <v>1924809</v>
          </cell>
          <cell r="G1486">
            <v>1177871</v>
          </cell>
          <cell r="H1486">
            <v>1153744</v>
          </cell>
          <cell r="I1486">
            <v>761569</v>
          </cell>
        </row>
        <row r="1487">
          <cell r="A1487" t="str">
            <v>LFARISDIO-00017</v>
          </cell>
          <cell r="B1487">
            <v>0</v>
          </cell>
          <cell r="C1487">
            <v>45540</v>
          </cell>
          <cell r="D1487">
            <v>0</v>
          </cell>
          <cell r="E1487">
            <v>21000</v>
          </cell>
          <cell r="F1487">
            <v>31433</v>
          </cell>
          <cell r="G1487">
            <v>22379</v>
          </cell>
          <cell r="H1487">
            <v>20668</v>
          </cell>
          <cell r="I1487">
            <v>12702</v>
          </cell>
        </row>
        <row r="1488">
          <cell r="A1488" t="str">
            <v>LFARISDIO-00023</v>
          </cell>
          <cell r="B1488">
            <v>0</v>
          </cell>
          <cell r="C1488">
            <v>803</v>
          </cell>
          <cell r="D1488">
            <v>0</v>
          </cell>
          <cell r="E1488">
            <v>0</v>
          </cell>
          <cell r="F1488">
            <v>336</v>
          </cell>
          <cell r="G1488">
            <v>0</v>
          </cell>
          <cell r="H1488">
            <v>0</v>
          </cell>
          <cell r="I1488">
            <v>0</v>
          </cell>
        </row>
        <row r="1489">
          <cell r="A1489" t="str">
            <v>LFARISDIO-00024</v>
          </cell>
          <cell r="B1489">
            <v>0</v>
          </cell>
          <cell r="C1489">
            <v>11680</v>
          </cell>
          <cell r="D1489">
            <v>0</v>
          </cell>
          <cell r="E1489">
            <v>0</v>
          </cell>
          <cell r="F1489">
            <v>336</v>
          </cell>
          <cell r="G1489">
            <v>0</v>
          </cell>
          <cell r="H1489">
            <v>0</v>
          </cell>
          <cell r="I1489">
            <v>0</v>
          </cell>
        </row>
        <row r="1490">
          <cell r="A1490" t="str">
            <v>LFARISDIO-00027</v>
          </cell>
          <cell r="B1490">
            <v>0</v>
          </cell>
          <cell r="C1490">
            <v>636</v>
          </cell>
          <cell r="D1490">
            <v>0</v>
          </cell>
          <cell r="E1490">
            <v>0</v>
          </cell>
          <cell r="F1490">
            <v>84</v>
          </cell>
          <cell r="G1490">
            <v>0</v>
          </cell>
          <cell r="H1490">
            <v>0</v>
          </cell>
          <cell r="I1490">
            <v>0</v>
          </cell>
        </row>
        <row r="1491">
          <cell r="A1491" t="str">
            <v>LFARISDIO-00029</v>
          </cell>
          <cell r="B1491">
            <v>0</v>
          </cell>
          <cell r="C1491">
            <v>2920</v>
          </cell>
          <cell r="D1491">
            <v>0</v>
          </cell>
          <cell r="E1491">
            <v>0</v>
          </cell>
          <cell r="F1491">
            <v>84</v>
          </cell>
          <cell r="G1491">
            <v>0</v>
          </cell>
          <cell r="H1491">
            <v>0</v>
          </cell>
          <cell r="I1491">
            <v>0</v>
          </cell>
        </row>
        <row r="1492">
          <cell r="A1492" t="str">
            <v>LFARISDIO-00100</v>
          </cell>
          <cell r="B1492">
            <v>0</v>
          </cell>
          <cell r="C1492">
            <v>10107</v>
          </cell>
          <cell r="D1492">
            <v>0</v>
          </cell>
          <cell r="E1492">
            <v>0</v>
          </cell>
          <cell r="F1492">
            <v>6753</v>
          </cell>
          <cell r="G1492">
            <v>7719</v>
          </cell>
          <cell r="H1492">
            <v>8009</v>
          </cell>
          <cell r="I1492">
            <v>5311</v>
          </cell>
        </row>
        <row r="1493">
          <cell r="A1493" t="str">
            <v>LFARISDIO-00101</v>
          </cell>
          <cell r="B1493">
            <v>0</v>
          </cell>
          <cell r="C1493">
            <v>157386</v>
          </cell>
          <cell r="D1493">
            <v>0</v>
          </cell>
          <cell r="E1493">
            <v>40000</v>
          </cell>
          <cell r="F1493">
            <v>160727</v>
          </cell>
          <cell r="G1493">
            <v>119936</v>
          </cell>
          <cell r="H1493">
            <v>109924</v>
          </cell>
          <cell r="I1493">
            <v>66697</v>
          </cell>
        </row>
        <row r="1494">
          <cell r="A1494" t="str">
            <v>LFARISDIO-00103</v>
          </cell>
          <cell r="B1494">
            <v>0</v>
          </cell>
          <cell r="C1494">
            <v>12388</v>
          </cell>
          <cell r="D1494">
            <v>0</v>
          </cell>
          <cell r="E1494">
            <v>0</v>
          </cell>
          <cell r="F1494">
            <v>1175</v>
          </cell>
          <cell r="G1494">
            <v>1660</v>
          </cell>
          <cell r="H1494">
            <v>1810</v>
          </cell>
          <cell r="I1494">
            <v>605</v>
          </cell>
        </row>
        <row r="1495">
          <cell r="A1495" t="str">
            <v>LFARISDIO-00105</v>
          </cell>
          <cell r="B1495">
            <v>0</v>
          </cell>
          <cell r="C1495">
            <v>30029</v>
          </cell>
          <cell r="D1495">
            <v>0</v>
          </cell>
          <cell r="E1495">
            <v>6000</v>
          </cell>
          <cell r="F1495">
            <v>20298</v>
          </cell>
          <cell r="G1495">
            <v>10354</v>
          </cell>
          <cell r="H1495">
            <v>10823</v>
          </cell>
          <cell r="I1495">
            <v>6880</v>
          </cell>
        </row>
        <row r="1496">
          <cell r="A1496" t="str">
            <v>LFARISDIO-00107</v>
          </cell>
          <cell r="B1496">
            <v>0</v>
          </cell>
          <cell r="C1496">
            <v>42257</v>
          </cell>
          <cell r="D1496">
            <v>0</v>
          </cell>
          <cell r="E1496">
            <v>24000</v>
          </cell>
          <cell r="F1496">
            <v>25603</v>
          </cell>
          <cell r="G1496">
            <v>27009</v>
          </cell>
          <cell r="H1496">
            <v>27545</v>
          </cell>
          <cell r="I1496">
            <v>14215</v>
          </cell>
        </row>
        <row r="1497">
          <cell r="A1497" t="str">
            <v>LFARISDIO-00108</v>
          </cell>
          <cell r="B1497">
            <v>0</v>
          </cell>
          <cell r="C1497">
            <v>16957</v>
          </cell>
          <cell r="D1497">
            <v>0</v>
          </cell>
          <cell r="E1497">
            <v>0</v>
          </cell>
          <cell r="F1497">
            <v>20910</v>
          </cell>
          <cell r="G1497">
            <v>21630</v>
          </cell>
          <cell r="H1497">
            <v>18345</v>
          </cell>
          <cell r="I1497">
            <v>11294</v>
          </cell>
        </row>
        <row r="1498">
          <cell r="A1498" t="str">
            <v>LFARISDIO-00113</v>
          </cell>
          <cell r="B1498">
            <v>0</v>
          </cell>
          <cell r="C1498">
            <v>100882</v>
          </cell>
          <cell r="D1498">
            <v>0</v>
          </cell>
          <cell r="E1498">
            <v>103800</v>
          </cell>
          <cell r="F1498">
            <v>129777</v>
          </cell>
          <cell r="G1498">
            <v>99989</v>
          </cell>
          <cell r="H1498">
            <v>99990</v>
          </cell>
          <cell r="I1498">
            <v>58753</v>
          </cell>
        </row>
        <row r="1499">
          <cell r="A1499" t="str">
            <v>LFARISDIO-00114</v>
          </cell>
          <cell r="B1499">
            <v>0</v>
          </cell>
          <cell r="C1499">
            <v>20497</v>
          </cell>
          <cell r="D1499">
            <v>0</v>
          </cell>
          <cell r="E1499">
            <v>15000</v>
          </cell>
          <cell r="F1499">
            <v>7862</v>
          </cell>
          <cell r="G1499">
            <v>7165</v>
          </cell>
          <cell r="H1499">
            <v>7062</v>
          </cell>
          <cell r="I1499">
            <v>3155</v>
          </cell>
        </row>
        <row r="1500">
          <cell r="A1500" t="str">
            <v>LFARISDIO-00115</v>
          </cell>
          <cell r="B1500">
            <v>0</v>
          </cell>
          <cell r="C1500">
            <v>1985</v>
          </cell>
          <cell r="D1500">
            <v>0</v>
          </cell>
          <cell r="E1500">
            <v>0</v>
          </cell>
          <cell r="F1500">
            <v>102</v>
          </cell>
          <cell r="G1500">
            <v>37</v>
          </cell>
          <cell r="H1500">
            <v>48</v>
          </cell>
          <cell r="I1500">
            <v>26</v>
          </cell>
        </row>
        <row r="1501">
          <cell r="A1501" t="str">
            <v>LFARISDIO-00116</v>
          </cell>
          <cell r="B1501">
            <v>0</v>
          </cell>
          <cell r="C1501">
            <v>5827</v>
          </cell>
          <cell r="D1501">
            <v>0</v>
          </cell>
          <cell r="E1501">
            <v>0</v>
          </cell>
          <cell r="F1501">
            <v>684</v>
          </cell>
          <cell r="G1501">
            <v>614</v>
          </cell>
          <cell r="H1501">
            <v>666</v>
          </cell>
          <cell r="I1501">
            <v>276</v>
          </cell>
        </row>
        <row r="1502">
          <cell r="A1502" t="str">
            <v>LFARISDIO-00125</v>
          </cell>
          <cell r="B1502">
            <v>0</v>
          </cell>
          <cell r="C1502">
            <v>14167</v>
          </cell>
          <cell r="D1502">
            <v>0</v>
          </cell>
          <cell r="E1502">
            <v>36000</v>
          </cell>
          <cell r="F1502">
            <v>23161</v>
          </cell>
          <cell r="G1502">
            <v>11634</v>
          </cell>
          <cell r="H1502">
            <v>12034</v>
          </cell>
          <cell r="I1502">
            <v>7148</v>
          </cell>
        </row>
        <row r="1503">
          <cell r="A1503" t="str">
            <v>LFARISDIO-00132</v>
          </cell>
          <cell r="B1503">
            <v>0</v>
          </cell>
          <cell r="C1503">
            <v>20635</v>
          </cell>
          <cell r="D1503">
            <v>0</v>
          </cell>
          <cell r="E1503">
            <v>0</v>
          </cell>
          <cell r="F1503">
            <v>1591</v>
          </cell>
          <cell r="G1503">
            <v>0</v>
          </cell>
          <cell r="H1503">
            <v>0</v>
          </cell>
          <cell r="I1503">
            <v>0</v>
          </cell>
        </row>
        <row r="1504">
          <cell r="A1504" t="str">
            <v>LFARISDIO-00137-Q</v>
          </cell>
          <cell r="B1504">
            <v>0</v>
          </cell>
          <cell r="C1504">
            <v>0</v>
          </cell>
          <cell r="D1504">
            <v>0</v>
          </cell>
          <cell r="E1504">
            <v>0</v>
          </cell>
          <cell r="F1504">
            <v>88</v>
          </cell>
          <cell r="G1504">
            <v>664</v>
          </cell>
          <cell r="H1504">
            <v>1792</v>
          </cell>
          <cell r="I1504">
            <v>512</v>
          </cell>
        </row>
        <row r="1505">
          <cell r="A1505" t="str">
            <v>LFARISDIO-00144</v>
          </cell>
          <cell r="B1505">
            <v>0</v>
          </cell>
          <cell r="C1505">
            <v>35115</v>
          </cell>
          <cell r="D1505">
            <v>0</v>
          </cell>
          <cell r="E1505">
            <v>100000</v>
          </cell>
          <cell r="F1505">
            <v>152612</v>
          </cell>
          <cell r="G1505">
            <v>226972</v>
          </cell>
          <cell r="H1505">
            <v>144660</v>
          </cell>
          <cell r="I1505">
            <v>100508</v>
          </cell>
        </row>
        <row r="1506">
          <cell r="A1506" t="str">
            <v>LFARISDIO-00145</v>
          </cell>
          <cell r="B1506">
            <v>0</v>
          </cell>
          <cell r="C1506">
            <v>9118</v>
          </cell>
          <cell r="D1506">
            <v>0</v>
          </cell>
          <cell r="E1506">
            <v>0</v>
          </cell>
          <cell r="F1506">
            <v>284</v>
          </cell>
          <cell r="G1506">
            <v>0</v>
          </cell>
          <cell r="H1506">
            <v>0</v>
          </cell>
          <cell r="I1506">
            <v>0</v>
          </cell>
        </row>
        <row r="1507">
          <cell r="A1507" t="str">
            <v>LFARISDIO-00149</v>
          </cell>
          <cell r="B1507">
            <v>0</v>
          </cell>
          <cell r="C1507">
            <v>13802</v>
          </cell>
          <cell r="D1507">
            <v>0</v>
          </cell>
          <cell r="E1507">
            <v>0</v>
          </cell>
          <cell r="F1507">
            <v>84</v>
          </cell>
          <cell r="G1507">
            <v>0</v>
          </cell>
          <cell r="H1507">
            <v>0</v>
          </cell>
          <cell r="I1507">
            <v>0</v>
          </cell>
        </row>
        <row r="1508">
          <cell r="A1508" t="str">
            <v>LFARISDIO-00149-Q</v>
          </cell>
          <cell r="B1508">
            <v>0</v>
          </cell>
          <cell r="C1508">
            <v>8386</v>
          </cell>
          <cell r="D1508">
            <v>0</v>
          </cell>
          <cell r="E1508">
            <v>0</v>
          </cell>
          <cell r="F1508">
            <v>0</v>
          </cell>
          <cell r="G1508">
            <v>0</v>
          </cell>
          <cell r="H1508">
            <v>0</v>
          </cell>
          <cell r="I1508">
            <v>0</v>
          </cell>
        </row>
        <row r="1509">
          <cell r="A1509" t="str">
            <v>LFARISDIO-00151</v>
          </cell>
          <cell r="B1509">
            <v>0</v>
          </cell>
          <cell r="C1509">
            <v>17095</v>
          </cell>
          <cell r="D1509">
            <v>0</v>
          </cell>
          <cell r="E1509">
            <v>0</v>
          </cell>
          <cell r="F1509">
            <v>252</v>
          </cell>
          <cell r="G1509">
            <v>14024</v>
          </cell>
          <cell r="H1509">
            <v>9048</v>
          </cell>
          <cell r="I1509">
            <v>6460</v>
          </cell>
        </row>
        <row r="1510">
          <cell r="A1510" t="str">
            <v>LFARISDIO-00158</v>
          </cell>
          <cell r="B1510">
            <v>0</v>
          </cell>
          <cell r="C1510">
            <v>0</v>
          </cell>
          <cell r="D1510">
            <v>0</v>
          </cell>
          <cell r="E1510">
            <v>100000</v>
          </cell>
          <cell r="F1510">
            <v>0</v>
          </cell>
          <cell r="G1510">
            <v>151520</v>
          </cell>
          <cell r="H1510">
            <v>94848</v>
          </cell>
          <cell r="I1510">
            <v>69416</v>
          </cell>
        </row>
        <row r="1511">
          <cell r="A1511" t="str">
            <v>LFARISDIO-00158-Q</v>
          </cell>
          <cell r="B1511">
            <v>0</v>
          </cell>
          <cell r="C1511">
            <v>72000</v>
          </cell>
          <cell r="D1511">
            <v>0</v>
          </cell>
          <cell r="E1511">
            <v>0</v>
          </cell>
          <cell r="F1511">
            <v>0</v>
          </cell>
          <cell r="G1511">
            <v>0</v>
          </cell>
          <cell r="H1511">
            <v>0</v>
          </cell>
          <cell r="I1511">
            <v>0</v>
          </cell>
        </row>
        <row r="1512">
          <cell r="A1512" t="str">
            <v>LFARISDIO-00159</v>
          </cell>
          <cell r="B1512">
            <v>0</v>
          </cell>
          <cell r="C1512">
            <v>0</v>
          </cell>
          <cell r="D1512">
            <v>0</v>
          </cell>
          <cell r="E1512">
            <v>15000</v>
          </cell>
          <cell r="F1512">
            <v>0</v>
          </cell>
          <cell r="G1512">
            <v>151520</v>
          </cell>
          <cell r="H1512">
            <v>94848</v>
          </cell>
          <cell r="I1512">
            <v>69416</v>
          </cell>
        </row>
        <row r="1513">
          <cell r="A1513" t="str">
            <v>LFARISDIO-00163</v>
          </cell>
          <cell r="B1513">
            <v>0</v>
          </cell>
          <cell r="C1513">
            <v>0</v>
          </cell>
          <cell r="D1513">
            <v>0</v>
          </cell>
          <cell r="E1513">
            <v>0</v>
          </cell>
          <cell r="F1513">
            <v>0</v>
          </cell>
          <cell r="G1513">
            <v>500</v>
          </cell>
          <cell r="H1513">
            <v>180</v>
          </cell>
          <cell r="I1513">
            <v>120</v>
          </cell>
        </row>
        <row r="1514">
          <cell r="A1514" t="str">
            <v>LFARISDIO-00174</v>
          </cell>
          <cell r="B1514">
            <v>0</v>
          </cell>
          <cell r="C1514">
            <v>0</v>
          </cell>
          <cell r="D1514">
            <v>0</v>
          </cell>
          <cell r="E1514">
            <v>12000</v>
          </cell>
          <cell r="F1514">
            <v>0</v>
          </cell>
          <cell r="G1514">
            <v>1576</v>
          </cell>
          <cell r="H1514">
            <v>987</v>
          </cell>
          <cell r="I1514">
            <v>658</v>
          </cell>
        </row>
        <row r="1515">
          <cell r="A1515" t="str">
            <v>LFARISFAB-00138-04</v>
          </cell>
          <cell r="B1515">
            <v>0</v>
          </cell>
          <cell r="C1515">
            <v>146</v>
          </cell>
          <cell r="D1515">
            <v>0</v>
          </cell>
          <cell r="E1515">
            <v>0</v>
          </cell>
          <cell r="F1515">
            <v>192</v>
          </cell>
          <cell r="G1515">
            <v>244</v>
          </cell>
          <cell r="H1515">
            <v>252</v>
          </cell>
          <cell r="I1515">
            <v>68</v>
          </cell>
        </row>
        <row r="1516">
          <cell r="A1516" t="str">
            <v>LFARISFAB-00138-05</v>
          </cell>
          <cell r="B1516">
            <v>0</v>
          </cell>
          <cell r="C1516">
            <v>67</v>
          </cell>
          <cell r="D1516">
            <v>0</v>
          </cell>
          <cell r="E1516">
            <v>0</v>
          </cell>
          <cell r="F1516">
            <v>35</v>
          </cell>
          <cell r="G1516">
            <v>76</v>
          </cell>
          <cell r="H1516">
            <v>60</v>
          </cell>
          <cell r="I1516">
            <v>20</v>
          </cell>
        </row>
        <row r="1517">
          <cell r="A1517" t="str">
            <v>LFARISFAB-00141-04</v>
          </cell>
          <cell r="B1517">
            <v>0</v>
          </cell>
          <cell r="C1517">
            <v>229</v>
          </cell>
          <cell r="D1517">
            <v>0</v>
          </cell>
          <cell r="E1517">
            <v>0</v>
          </cell>
          <cell r="F1517">
            <v>235</v>
          </cell>
          <cell r="G1517">
            <v>332</v>
          </cell>
          <cell r="H1517">
            <v>362</v>
          </cell>
          <cell r="I1517">
            <v>121</v>
          </cell>
        </row>
        <row r="1518">
          <cell r="A1518" t="str">
            <v>LFARISFAB-00162-01</v>
          </cell>
          <cell r="B1518">
            <v>2681</v>
          </cell>
          <cell r="C1518">
            <v>2051</v>
          </cell>
          <cell r="D1518">
            <v>0</v>
          </cell>
          <cell r="E1518">
            <v>0</v>
          </cell>
          <cell r="F1518">
            <v>83</v>
          </cell>
          <cell r="G1518">
            <v>28</v>
          </cell>
          <cell r="H1518">
            <v>20</v>
          </cell>
          <cell r="I1518">
            <v>30</v>
          </cell>
        </row>
        <row r="1519">
          <cell r="A1519" t="str">
            <v>LFARISFAB-00163-10</v>
          </cell>
          <cell r="B1519">
            <v>1500</v>
          </cell>
          <cell r="C1519">
            <v>114</v>
          </cell>
          <cell r="D1519">
            <v>0</v>
          </cell>
          <cell r="E1519">
            <v>0</v>
          </cell>
          <cell r="F1519">
            <v>16</v>
          </cell>
          <cell r="G1519">
            <v>28</v>
          </cell>
          <cell r="H1519">
            <v>30</v>
          </cell>
          <cell r="I1519">
            <v>20</v>
          </cell>
        </row>
        <row r="1520">
          <cell r="A1520" t="str">
            <v>LFARISFAB-00173-03</v>
          </cell>
          <cell r="B1520">
            <v>0</v>
          </cell>
          <cell r="C1520">
            <v>124</v>
          </cell>
          <cell r="D1520">
            <v>0</v>
          </cell>
          <cell r="E1520">
            <v>116</v>
          </cell>
          <cell r="F1520">
            <v>145</v>
          </cell>
          <cell r="G1520">
            <v>194</v>
          </cell>
          <cell r="H1520">
            <v>212</v>
          </cell>
          <cell r="I1520">
            <v>91</v>
          </cell>
        </row>
        <row r="1521">
          <cell r="A1521" t="str">
            <v>LFARISFAB-00180-07</v>
          </cell>
          <cell r="B1521">
            <v>0</v>
          </cell>
          <cell r="C1521">
            <v>73</v>
          </cell>
          <cell r="D1521">
            <v>0</v>
          </cell>
          <cell r="E1521">
            <v>0</v>
          </cell>
          <cell r="F1521">
            <v>6</v>
          </cell>
          <cell r="G1521">
            <v>17</v>
          </cell>
          <cell r="H1521">
            <v>18</v>
          </cell>
          <cell r="I1521">
            <v>6</v>
          </cell>
        </row>
        <row r="1522">
          <cell r="A1522" t="str">
            <v>LFARISFAB-00191-02</v>
          </cell>
          <cell r="B1522">
            <v>0</v>
          </cell>
          <cell r="C1522">
            <v>7</v>
          </cell>
          <cell r="D1522">
            <v>0</v>
          </cell>
          <cell r="E1522">
            <v>7</v>
          </cell>
          <cell r="F1522">
            <v>14</v>
          </cell>
          <cell r="G1522">
            <v>0</v>
          </cell>
          <cell r="H1522">
            <v>0</v>
          </cell>
          <cell r="I1522">
            <v>0</v>
          </cell>
        </row>
        <row r="1523">
          <cell r="A1523" t="str">
            <v>LFARISFAB-00194-10</v>
          </cell>
          <cell r="B1523">
            <v>0</v>
          </cell>
          <cell r="C1523">
            <v>124</v>
          </cell>
          <cell r="D1523">
            <v>0</v>
          </cell>
          <cell r="E1523">
            <v>0</v>
          </cell>
          <cell r="F1523">
            <v>48</v>
          </cell>
          <cell r="G1523">
            <v>0</v>
          </cell>
          <cell r="H1523">
            <v>0</v>
          </cell>
          <cell r="I1523">
            <v>0</v>
          </cell>
        </row>
        <row r="1524">
          <cell r="A1524" t="str">
            <v>LFARISFAB-00194-11</v>
          </cell>
          <cell r="B1524">
            <v>0</v>
          </cell>
          <cell r="C1524">
            <v>6</v>
          </cell>
          <cell r="D1524">
            <v>0</v>
          </cell>
          <cell r="E1524">
            <v>0</v>
          </cell>
          <cell r="F1524">
            <v>4</v>
          </cell>
          <cell r="G1524">
            <v>0</v>
          </cell>
          <cell r="H1524">
            <v>0</v>
          </cell>
          <cell r="I1524">
            <v>0</v>
          </cell>
        </row>
        <row r="1525">
          <cell r="A1525" t="str">
            <v>LFARISFAB-00213-03</v>
          </cell>
          <cell r="B1525">
            <v>0</v>
          </cell>
          <cell r="C1525">
            <v>92</v>
          </cell>
          <cell r="D1525">
            <v>0</v>
          </cell>
          <cell r="E1525">
            <v>94</v>
          </cell>
          <cell r="F1525">
            <v>86</v>
          </cell>
          <cell r="G1525">
            <v>77</v>
          </cell>
          <cell r="H1525">
            <v>84</v>
          </cell>
          <cell r="I1525">
            <v>56</v>
          </cell>
        </row>
        <row r="1526">
          <cell r="A1526" t="str">
            <v>LFARISFAB-00217-02</v>
          </cell>
          <cell r="B1526">
            <v>0</v>
          </cell>
          <cell r="C1526">
            <v>58</v>
          </cell>
          <cell r="D1526">
            <v>0</v>
          </cell>
          <cell r="E1526">
            <v>0</v>
          </cell>
          <cell r="F1526">
            <v>15</v>
          </cell>
          <cell r="G1526">
            <v>0</v>
          </cell>
          <cell r="H1526">
            <v>0</v>
          </cell>
          <cell r="I1526">
            <v>0</v>
          </cell>
        </row>
        <row r="1527">
          <cell r="A1527" t="str">
            <v>LFARISFAB-00237-06</v>
          </cell>
          <cell r="B1527">
            <v>0</v>
          </cell>
          <cell r="C1527">
            <v>2276</v>
          </cell>
          <cell r="D1527">
            <v>300</v>
          </cell>
          <cell r="E1527">
            <v>5000</v>
          </cell>
          <cell r="F1527">
            <v>10779</v>
          </cell>
          <cell r="G1527">
            <v>5100</v>
          </cell>
          <cell r="H1527">
            <v>5209</v>
          </cell>
          <cell r="I1527">
            <v>3246</v>
          </cell>
        </row>
        <row r="1528">
          <cell r="A1528" t="str">
            <v>LFARISFAB-00245-08</v>
          </cell>
          <cell r="B1528">
            <v>0</v>
          </cell>
          <cell r="C1528">
            <v>294</v>
          </cell>
          <cell r="D1528">
            <v>0</v>
          </cell>
          <cell r="E1528">
            <v>1319</v>
          </cell>
          <cell r="F1528">
            <v>2861</v>
          </cell>
          <cell r="G1528">
            <v>2028</v>
          </cell>
          <cell r="H1528">
            <v>1548</v>
          </cell>
          <cell r="I1528">
            <v>820</v>
          </cell>
        </row>
        <row r="1529">
          <cell r="A1529" t="str">
            <v>LFARISFAB-00261-03</v>
          </cell>
          <cell r="B1529">
            <v>0</v>
          </cell>
          <cell r="C1529">
            <v>158</v>
          </cell>
          <cell r="D1529">
            <v>0</v>
          </cell>
          <cell r="E1529">
            <v>62</v>
          </cell>
          <cell r="F1529">
            <v>343</v>
          </cell>
          <cell r="G1529">
            <v>307</v>
          </cell>
          <cell r="H1529">
            <v>333</v>
          </cell>
          <cell r="I1529">
            <v>138</v>
          </cell>
        </row>
        <row r="1530">
          <cell r="A1530" t="str">
            <v>LFARISFAB-00273-05</v>
          </cell>
          <cell r="B1530">
            <v>0</v>
          </cell>
          <cell r="C1530">
            <v>869</v>
          </cell>
          <cell r="D1530">
            <v>0</v>
          </cell>
          <cell r="E1530">
            <v>2430</v>
          </cell>
          <cell r="F1530">
            <v>3360</v>
          </cell>
          <cell r="G1530">
            <v>2000</v>
          </cell>
          <cell r="H1530">
            <v>2181</v>
          </cell>
          <cell r="I1530">
            <v>1454</v>
          </cell>
        </row>
        <row r="1531">
          <cell r="A1531" t="str">
            <v>LFARISFAB-00274-04</v>
          </cell>
          <cell r="B1531">
            <v>0</v>
          </cell>
          <cell r="C1531">
            <v>38</v>
          </cell>
          <cell r="D1531">
            <v>0</v>
          </cell>
          <cell r="E1531">
            <v>0</v>
          </cell>
          <cell r="F1531">
            <v>42</v>
          </cell>
          <cell r="G1531">
            <v>0</v>
          </cell>
          <cell r="H1531">
            <v>0</v>
          </cell>
          <cell r="I1531">
            <v>0</v>
          </cell>
        </row>
        <row r="1532">
          <cell r="A1532" t="str">
            <v>LFARISFAB-00279-04</v>
          </cell>
          <cell r="B1532">
            <v>0</v>
          </cell>
          <cell r="C1532">
            <v>260</v>
          </cell>
          <cell r="D1532">
            <v>0</v>
          </cell>
          <cell r="E1532">
            <v>380</v>
          </cell>
          <cell r="F1532">
            <v>559</v>
          </cell>
          <cell r="G1532">
            <v>184</v>
          </cell>
          <cell r="H1532">
            <v>135</v>
          </cell>
          <cell r="I1532">
            <v>39</v>
          </cell>
        </row>
        <row r="1533">
          <cell r="A1533" t="str">
            <v>LFARISFAB-00280-05</v>
          </cell>
          <cell r="B1533">
            <v>0</v>
          </cell>
          <cell r="C1533">
            <v>470</v>
          </cell>
          <cell r="D1533">
            <v>0</v>
          </cell>
          <cell r="E1533">
            <v>8155</v>
          </cell>
          <cell r="F1533">
            <v>10445</v>
          </cell>
          <cell r="G1533">
            <v>4484</v>
          </cell>
          <cell r="H1533">
            <v>4584</v>
          </cell>
          <cell r="I1533">
            <v>2985</v>
          </cell>
        </row>
        <row r="1534">
          <cell r="A1534" t="str">
            <v>LFARISFAB-00301-03</v>
          </cell>
          <cell r="B1534">
            <v>0</v>
          </cell>
          <cell r="C1534">
            <v>896</v>
          </cell>
          <cell r="D1534">
            <v>0</v>
          </cell>
          <cell r="E1534">
            <v>235</v>
          </cell>
          <cell r="F1534">
            <v>1032</v>
          </cell>
          <cell r="G1534">
            <v>682</v>
          </cell>
          <cell r="H1534">
            <v>738</v>
          </cell>
          <cell r="I1534">
            <v>492</v>
          </cell>
        </row>
        <row r="1535">
          <cell r="A1535" t="str">
            <v>LFARISFAB-00305-02</v>
          </cell>
          <cell r="B1535">
            <v>0</v>
          </cell>
          <cell r="C1535">
            <v>5206</v>
          </cell>
          <cell r="D1535">
            <v>0</v>
          </cell>
          <cell r="E1535">
            <v>0</v>
          </cell>
          <cell r="F1535">
            <v>4</v>
          </cell>
          <cell r="G1535">
            <v>0</v>
          </cell>
          <cell r="H1535">
            <v>0</v>
          </cell>
          <cell r="I1535">
            <v>0</v>
          </cell>
        </row>
        <row r="1536">
          <cell r="A1536" t="str">
            <v>LFARISFAB-00305-03</v>
          </cell>
          <cell r="B1536">
            <v>0</v>
          </cell>
          <cell r="C1536">
            <v>9064</v>
          </cell>
          <cell r="D1536">
            <v>0</v>
          </cell>
          <cell r="E1536">
            <v>0</v>
          </cell>
          <cell r="F1536">
            <v>56</v>
          </cell>
          <cell r="G1536">
            <v>0</v>
          </cell>
          <cell r="H1536">
            <v>0</v>
          </cell>
          <cell r="I1536">
            <v>0</v>
          </cell>
        </row>
        <row r="1537">
          <cell r="A1537" t="str">
            <v>LFARISFAB-00305-03CS</v>
          </cell>
          <cell r="B1537">
            <v>0</v>
          </cell>
          <cell r="C1537">
            <v>41</v>
          </cell>
          <cell r="D1537">
            <v>0</v>
          </cell>
          <cell r="E1537">
            <v>0</v>
          </cell>
          <cell r="F1537">
            <v>0</v>
          </cell>
          <cell r="G1537">
            <v>0</v>
          </cell>
          <cell r="H1537">
            <v>0</v>
          </cell>
          <cell r="I1537">
            <v>0</v>
          </cell>
        </row>
        <row r="1538">
          <cell r="A1538" t="str">
            <v>LFARISFAB-00306-03</v>
          </cell>
          <cell r="B1538">
            <v>0</v>
          </cell>
          <cell r="C1538">
            <v>133</v>
          </cell>
          <cell r="D1538">
            <v>0</v>
          </cell>
          <cell r="E1538">
            <v>0</v>
          </cell>
          <cell r="F1538">
            <v>96</v>
          </cell>
          <cell r="G1538">
            <v>17</v>
          </cell>
          <cell r="H1538">
            <v>28</v>
          </cell>
          <cell r="I1538">
            <v>32</v>
          </cell>
        </row>
        <row r="1539">
          <cell r="A1539" t="str">
            <v>LFARISFAB-00310-05</v>
          </cell>
          <cell r="B1539">
            <v>1573</v>
          </cell>
          <cell r="C1539">
            <v>215</v>
          </cell>
          <cell r="D1539">
            <v>0</v>
          </cell>
          <cell r="E1539">
            <v>0</v>
          </cell>
          <cell r="F1539">
            <v>176</v>
          </cell>
          <cell r="G1539">
            <v>66</v>
          </cell>
          <cell r="H1539">
            <v>72</v>
          </cell>
          <cell r="I1539">
            <v>48</v>
          </cell>
        </row>
        <row r="1540">
          <cell r="A1540" t="str">
            <v>LFARISFAB-00312-03</v>
          </cell>
          <cell r="B1540">
            <v>0</v>
          </cell>
          <cell r="C1540">
            <v>280</v>
          </cell>
          <cell r="D1540">
            <v>0</v>
          </cell>
          <cell r="E1540">
            <v>154</v>
          </cell>
          <cell r="F1540">
            <v>330</v>
          </cell>
          <cell r="G1540">
            <v>485</v>
          </cell>
          <cell r="H1540">
            <v>368</v>
          </cell>
          <cell r="I1540">
            <v>121</v>
          </cell>
        </row>
        <row r="1541">
          <cell r="A1541" t="str">
            <v>LFARISFAB-00315-05</v>
          </cell>
          <cell r="B1541">
            <v>0</v>
          </cell>
          <cell r="C1541">
            <v>2</v>
          </cell>
          <cell r="D1541">
            <v>0</v>
          </cell>
          <cell r="E1541">
            <v>30</v>
          </cell>
          <cell r="F1541">
            <v>21</v>
          </cell>
          <cell r="G1541">
            <v>0</v>
          </cell>
          <cell r="H1541">
            <v>0</v>
          </cell>
          <cell r="I1541">
            <v>0</v>
          </cell>
        </row>
        <row r="1542">
          <cell r="A1542" t="str">
            <v>LFARISFAB-00316-05</v>
          </cell>
          <cell r="B1542">
            <v>0</v>
          </cell>
          <cell r="C1542">
            <v>31</v>
          </cell>
          <cell r="D1542">
            <v>0</v>
          </cell>
          <cell r="E1542">
            <v>0</v>
          </cell>
          <cell r="F1542">
            <v>23</v>
          </cell>
          <cell r="G1542">
            <v>0</v>
          </cell>
          <cell r="H1542">
            <v>0</v>
          </cell>
          <cell r="I1542">
            <v>0</v>
          </cell>
        </row>
        <row r="1543">
          <cell r="A1543" t="str">
            <v>LFARISFAB-00317-02</v>
          </cell>
          <cell r="B1543">
            <v>0</v>
          </cell>
          <cell r="C1543">
            <v>150</v>
          </cell>
          <cell r="D1543">
            <v>0</v>
          </cell>
          <cell r="E1543">
            <v>0</v>
          </cell>
          <cell r="F1543">
            <v>584</v>
          </cell>
          <cell r="G1543">
            <v>736</v>
          </cell>
          <cell r="H1543">
            <v>738</v>
          </cell>
          <cell r="I1543">
            <v>0</v>
          </cell>
        </row>
        <row r="1544">
          <cell r="A1544" t="str">
            <v>LFARISFAB-00326-04</v>
          </cell>
          <cell r="B1544">
            <v>0</v>
          </cell>
          <cell r="C1544">
            <v>46</v>
          </cell>
          <cell r="D1544">
            <v>120</v>
          </cell>
          <cell r="E1544">
            <v>230</v>
          </cell>
          <cell r="F1544">
            <v>534</v>
          </cell>
          <cell r="G1544">
            <v>299</v>
          </cell>
          <cell r="H1544">
            <v>324</v>
          </cell>
          <cell r="I1544">
            <v>108</v>
          </cell>
        </row>
        <row r="1545">
          <cell r="A1545" t="str">
            <v>LFARISFAB-00328-04</v>
          </cell>
          <cell r="B1545">
            <v>0</v>
          </cell>
          <cell r="C1545">
            <v>10</v>
          </cell>
          <cell r="D1545">
            <v>0</v>
          </cell>
          <cell r="E1545">
            <v>560</v>
          </cell>
          <cell r="F1545">
            <v>187</v>
          </cell>
          <cell r="G1545">
            <v>291</v>
          </cell>
          <cell r="H1545">
            <v>231</v>
          </cell>
          <cell r="I1545">
            <v>77</v>
          </cell>
        </row>
        <row r="1546">
          <cell r="A1546" t="str">
            <v>LFARISFAB-00335-05</v>
          </cell>
          <cell r="B1546">
            <v>0</v>
          </cell>
          <cell r="C1546">
            <v>235</v>
          </cell>
          <cell r="D1546">
            <v>0</v>
          </cell>
          <cell r="E1546">
            <v>0</v>
          </cell>
          <cell r="F1546">
            <v>222</v>
          </cell>
          <cell r="G1546">
            <v>133</v>
          </cell>
          <cell r="H1546">
            <v>130</v>
          </cell>
          <cell r="I1546">
            <v>82</v>
          </cell>
        </row>
        <row r="1547">
          <cell r="A1547" t="str">
            <v>LFARISFAB-00352-01</v>
          </cell>
          <cell r="B1547">
            <v>0</v>
          </cell>
          <cell r="C1547">
            <v>636</v>
          </cell>
          <cell r="D1547">
            <v>0</v>
          </cell>
          <cell r="E1547">
            <v>0</v>
          </cell>
          <cell r="F1547">
            <v>568</v>
          </cell>
          <cell r="G1547">
            <v>736</v>
          </cell>
          <cell r="H1547">
            <v>738</v>
          </cell>
          <cell r="I1547">
            <v>0</v>
          </cell>
        </row>
        <row r="1548">
          <cell r="A1548" t="str">
            <v>LFARISFAB-00355-01</v>
          </cell>
          <cell r="B1548">
            <v>0</v>
          </cell>
          <cell r="C1548">
            <v>147</v>
          </cell>
          <cell r="D1548">
            <v>0</v>
          </cell>
          <cell r="E1548">
            <v>90</v>
          </cell>
          <cell r="F1548">
            <v>1</v>
          </cell>
          <cell r="G1548">
            <v>22</v>
          </cell>
          <cell r="H1548">
            <v>30</v>
          </cell>
          <cell r="I1548">
            <v>10</v>
          </cell>
        </row>
        <row r="1549">
          <cell r="A1549" t="str">
            <v>LFARISFAB-00372-02</v>
          </cell>
          <cell r="B1549">
            <v>18</v>
          </cell>
          <cell r="C1549">
            <v>5</v>
          </cell>
          <cell r="D1549">
            <v>0</v>
          </cell>
          <cell r="E1549">
            <v>30</v>
          </cell>
          <cell r="F1549">
            <v>21</v>
          </cell>
          <cell r="G1549">
            <v>0</v>
          </cell>
          <cell r="H1549">
            <v>0</v>
          </cell>
          <cell r="I1549">
            <v>0</v>
          </cell>
        </row>
        <row r="1550">
          <cell r="A1550" t="str">
            <v>LFARISFAB-00382-02</v>
          </cell>
          <cell r="B1550">
            <v>114</v>
          </cell>
          <cell r="C1550">
            <v>212</v>
          </cell>
          <cell r="D1550">
            <v>0</v>
          </cell>
          <cell r="E1550">
            <v>335</v>
          </cell>
          <cell r="F1550">
            <v>7</v>
          </cell>
          <cell r="G1550">
            <v>0</v>
          </cell>
          <cell r="H1550">
            <v>0</v>
          </cell>
          <cell r="I1550">
            <v>0</v>
          </cell>
        </row>
        <row r="1551">
          <cell r="A1551" t="str">
            <v>LFARISFAB-00392-05</v>
          </cell>
          <cell r="B1551">
            <v>1722</v>
          </cell>
          <cell r="C1551">
            <v>31</v>
          </cell>
          <cell r="D1551">
            <v>0</v>
          </cell>
          <cell r="E1551">
            <v>0</v>
          </cell>
          <cell r="F1551">
            <v>322</v>
          </cell>
          <cell r="G1551">
            <v>316</v>
          </cell>
          <cell r="H1551">
            <v>598</v>
          </cell>
          <cell r="I1551">
            <v>128</v>
          </cell>
        </row>
        <row r="1552">
          <cell r="A1552" t="str">
            <v>LFARISFAB-00396-03</v>
          </cell>
          <cell r="B1552">
            <v>0</v>
          </cell>
          <cell r="C1552">
            <v>20</v>
          </cell>
          <cell r="D1552">
            <v>0</v>
          </cell>
          <cell r="E1552">
            <v>0</v>
          </cell>
          <cell r="F1552">
            <v>3</v>
          </cell>
          <cell r="G1552">
            <v>0</v>
          </cell>
          <cell r="H1552">
            <v>0</v>
          </cell>
          <cell r="I1552">
            <v>0</v>
          </cell>
        </row>
        <row r="1553">
          <cell r="A1553" t="str">
            <v>LFARISFAB-00408-05</v>
          </cell>
          <cell r="B1553">
            <v>0</v>
          </cell>
          <cell r="C1553">
            <v>132</v>
          </cell>
          <cell r="D1553">
            <v>0</v>
          </cell>
          <cell r="E1553">
            <v>855</v>
          </cell>
          <cell r="F1553">
            <v>1052</v>
          </cell>
          <cell r="G1553">
            <v>729</v>
          </cell>
          <cell r="H1553">
            <v>780</v>
          </cell>
          <cell r="I1553">
            <v>513</v>
          </cell>
        </row>
        <row r="1554">
          <cell r="A1554" t="str">
            <v>LFARISFAB-00409-03</v>
          </cell>
          <cell r="B1554">
            <v>0</v>
          </cell>
          <cell r="C1554">
            <v>138</v>
          </cell>
          <cell r="D1554">
            <v>0</v>
          </cell>
          <cell r="E1554">
            <v>0</v>
          </cell>
          <cell r="F1554">
            <v>120</v>
          </cell>
          <cell r="G1554">
            <v>50</v>
          </cell>
          <cell r="H1554">
            <v>54</v>
          </cell>
          <cell r="I1554">
            <v>18</v>
          </cell>
        </row>
        <row r="1555">
          <cell r="A1555" t="str">
            <v>LFARISFAB-00411-04</v>
          </cell>
          <cell r="B1555">
            <v>0</v>
          </cell>
          <cell r="C1555">
            <v>404</v>
          </cell>
          <cell r="D1555">
            <v>0</v>
          </cell>
          <cell r="E1555">
            <v>0</v>
          </cell>
          <cell r="F1555">
            <v>127</v>
          </cell>
          <cell r="G1555">
            <v>119</v>
          </cell>
          <cell r="H1555">
            <v>129</v>
          </cell>
          <cell r="I1555">
            <v>86</v>
          </cell>
        </row>
        <row r="1556">
          <cell r="A1556" t="str">
            <v>LFARISFAB-00421-03</v>
          </cell>
          <cell r="B1556">
            <v>251</v>
          </cell>
          <cell r="C1556">
            <v>4</v>
          </cell>
          <cell r="D1556">
            <v>0</v>
          </cell>
          <cell r="E1556">
            <v>0</v>
          </cell>
          <cell r="F1556">
            <v>5</v>
          </cell>
          <cell r="G1556">
            <v>0</v>
          </cell>
          <cell r="H1556">
            <v>0</v>
          </cell>
          <cell r="I1556">
            <v>0</v>
          </cell>
        </row>
        <row r="1557">
          <cell r="A1557" t="str">
            <v>LFARISFAB-00426-03</v>
          </cell>
          <cell r="B1557">
            <v>2087</v>
          </cell>
          <cell r="C1557">
            <v>0</v>
          </cell>
          <cell r="D1557">
            <v>0</v>
          </cell>
          <cell r="E1557">
            <v>0</v>
          </cell>
          <cell r="F1557">
            <v>0</v>
          </cell>
          <cell r="G1557">
            <v>0</v>
          </cell>
          <cell r="H1557">
            <v>0</v>
          </cell>
          <cell r="I1557">
            <v>0</v>
          </cell>
        </row>
        <row r="1558">
          <cell r="A1558" t="str">
            <v>LFARISFAB-00431-02</v>
          </cell>
          <cell r="B1558">
            <v>0</v>
          </cell>
          <cell r="C1558">
            <v>1</v>
          </cell>
          <cell r="D1558">
            <v>0</v>
          </cell>
          <cell r="E1558">
            <v>395</v>
          </cell>
          <cell r="F1558">
            <v>236</v>
          </cell>
          <cell r="G1558">
            <v>212</v>
          </cell>
          <cell r="H1558">
            <v>138</v>
          </cell>
          <cell r="I1558">
            <v>100</v>
          </cell>
        </row>
        <row r="1559">
          <cell r="A1559" t="str">
            <v>LFARISFAB-00436-03</v>
          </cell>
          <cell r="B1559">
            <v>273</v>
          </cell>
          <cell r="C1559">
            <v>140</v>
          </cell>
          <cell r="D1559">
            <v>0</v>
          </cell>
          <cell r="E1559">
            <v>0</v>
          </cell>
          <cell r="F1559">
            <v>141</v>
          </cell>
          <cell r="G1559">
            <v>0</v>
          </cell>
          <cell r="H1559">
            <v>0</v>
          </cell>
          <cell r="I1559">
            <v>0</v>
          </cell>
        </row>
        <row r="1560">
          <cell r="A1560" t="str">
            <v>LFARISFAB-00441-02</v>
          </cell>
          <cell r="B1560">
            <v>1499</v>
          </cell>
          <cell r="C1560">
            <v>50</v>
          </cell>
          <cell r="D1560">
            <v>0</v>
          </cell>
          <cell r="E1560">
            <v>0</v>
          </cell>
          <cell r="F1560">
            <v>174</v>
          </cell>
          <cell r="G1560">
            <v>391</v>
          </cell>
          <cell r="H1560">
            <v>584</v>
          </cell>
          <cell r="I1560">
            <v>242</v>
          </cell>
        </row>
        <row r="1561">
          <cell r="A1561" t="str">
            <v>LFARISFAB-00448-03</v>
          </cell>
          <cell r="B1561">
            <v>788</v>
          </cell>
          <cell r="C1561">
            <v>8</v>
          </cell>
          <cell r="D1561">
            <v>0</v>
          </cell>
          <cell r="E1561">
            <v>0</v>
          </cell>
          <cell r="F1561">
            <v>266</v>
          </cell>
          <cell r="G1561">
            <v>150</v>
          </cell>
          <cell r="H1561">
            <v>150</v>
          </cell>
          <cell r="I1561">
            <v>0</v>
          </cell>
        </row>
        <row r="1562">
          <cell r="A1562" t="str">
            <v>LFARISFAB-00449-03</v>
          </cell>
          <cell r="B1562">
            <v>519</v>
          </cell>
          <cell r="C1562">
            <v>22</v>
          </cell>
          <cell r="D1562">
            <v>0</v>
          </cell>
          <cell r="E1562">
            <v>0</v>
          </cell>
          <cell r="F1562">
            <v>246</v>
          </cell>
          <cell r="G1562">
            <v>175</v>
          </cell>
          <cell r="H1562">
            <v>130</v>
          </cell>
          <cell r="I1562">
            <v>70</v>
          </cell>
        </row>
        <row r="1563">
          <cell r="A1563" t="str">
            <v>LFARISFAB-00451-02</v>
          </cell>
          <cell r="B1563">
            <v>247</v>
          </cell>
          <cell r="C1563">
            <v>141</v>
          </cell>
          <cell r="D1563">
            <v>0</v>
          </cell>
          <cell r="E1563">
            <v>0</v>
          </cell>
          <cell r="F1563">
            <v>137</v>
          </cell>
          <cell r="G1563">
            <v>0</v>
          </cell>
          <cell r="H1563">
            <v>0</v>
          </cell>
          <cell r="I1563">
            <v>0</v>
          </cell>
        </row>
        <row r="1564">
          <cell r="A1564" t="str">
            <v>LFARISFAB-00452-03</v>
          </cell>
          <cell r="B1564">
            <v>0</v>
          </cell>
          <cell r="C1564">
            <v>23</v>
          </cell>
          <cell r="D1564">
            <v>0</v>
          </cell>
          <cell r="E1564">
            <v>621</v>
          </cell>
          <cell r="F1564">
            <v>499</v>
          </cell>
          <cell r="G1564">
            <v>263</v>
          </cell>
          <cell r="H1564">
            <v>305</v>
          </cell>
          <cell r="I1564">
            <v>168</v>
          </cell>
        </row>
        <row r="1565">
          <cell r="A1565" t="str">
            <v>LFARISFAB-00516-03</v>
          </cell>
          <cell r="B1565">
            <v>0</v>
          </cell>
          <cell r="C1565">
            <v>181</v>
          </cell>
          <cell r="D1565">
            <v>0</v>
          </cell>
          <cell r="E1565">
            <v>0</v>
          </cell>
          <cell r="F1565">
            <v>129</v>
          </cell>
          <cell r="G1565">
            <v>11</v>
          </cell>
          <cell r="H1565">
            <v>48</v>
          </cell>
          <cell r="I1565">
            <v>24</v>
          </cell>
        </row>
        <row r="1566">
          <cell r="A1566" t="str">
            <v>LFARISFAB-00522-03</v>
          </cell>
          <cell r="B1566">
            <v>0</v>
          </cell>
          <cell r="C1566">
            <v>903</v>
          </cell>
          <cell r="D1566">
            <v>0</v>
          </cell>
          <cell r="E1566">
            <v>0</v>
          </cell>
          <cell r="F1566">
            <v>364</v>
          </cell>
          <cell r="G1566">
            <v>452</v>
          </cell>
          <cell r="H1566">
            <v>526</v>
          </cell>
          <cell r="I1566">
            <v>369</v>
          </cell>
        </row>
        <row r="1567">
          <cell r="A1567" t="str">
            <v>LFARISFAB-00522-03-Q</v>
          </cell>
          <cell r="B1567">
            <v>0</v>
          </cell>
          <cell r="C1567">
            <v>0</v>
          </cell>
          <cell r="D1567">
            <v>0</v>
          </cell>
          <cell r="E1567">
            <v>0</v>
          </cell>
          <cell r="F1567">
            <v>0</v>
          </cell>
          <cell r="G1567">
            <v>0</v>
          </cell>
          <cell r="H1567">
            <v>0</v>
          </cell>
          <cell r="I1567">
            <v>0</v>
          </cell>
        </row>
        <row r="1568">
          <cell r="A1568" t="str">
            <v>LFARISFAB-00523-04</v>
          </cell>
          <cell r="B1568">
            <v>0</v>
          </cell>
          <cell r="C1568">
            <v>741</v>
          </cell>
          <cell r="D1568">
            <v>0</v>
          </cell>
          <cell r="E1568">
            <v>0</v>
          </cell>
          <cell r="F1568">
            <v>265</v>
          </cell>
          <cell r="G1568">
            <v>412</v>
          </cell>
          <cell r="H1568">
            <v>401</v>
          </cell>
          <cell r="I1568">
            <v>333</v>
          </cell>
        </row>
        <row r="1569">
          <cell r="A1569" t="str">
            <v>LFARISFAB-00523-04-Q</v>
          </cell>
          <cell r="B1569">
            <v>0</v>
          </cell>
          <cell r="C1569">
            <v>11</v>
          </cell>
          <cell r="D1569">
            <v>0</v>
          </cell>
          <cell r="E1569">
            <v>0</v>
          </cell>
          <cell r="F1569">
            <v>0</v>
          </cell>
          <cell r="G1569">
            <v>0</v>
          </cell>
          <cell r="H1569">
            <v>0</v>
          </cell>
          <cell r="I1569">
            <v>0</v>
          </cell>
        </row>
        <row r="1570">
          <cell r="A1570" t="str">
            <v>LFARISFAB-00524-02-Q</v>
          </cell>
          <cell r="B1570">
            <v>0</v>
          </cell>
          <cell r="C1570">
            <v>144</v>
          </cell>
          <cell r="D1570">
            <v>0</v>
          </cell>
          <cell r="E1570">
            <v>0</v>
          </cell>
          <cell r="F1570">
            <v>0</v>
          </cell>
          <cell r="G1570">
            <v>0</v>
          </cell>
          <cell r="H1570">
            <v>0</v>
          </cell>
          <cell r="I1570">
            <v>0</v>
          </cell>
        </row>
        <row r="1571">
          <cell r="A1571" t="str">
            <v>LFARISFAB-00524-03-Q</v>
          </cell>
          <cell r="B1571">
            <v>0</v>
          </cell>
          <cell r="C1571">
            <v>182</v>
          </cell>
          <cell r="D1571">
            <v>0</v>
          </cell>
          <cell r="E1571">
            <v>0</v>
          </cell>
          <cell r="F1571">
            <v>101</v>
          </cell>
          <cell r="G1571">
            <v>20</v>
          </cell>
          <cell r="H1571">
            <v>30</v>
          </cell>
          <cell r="I1571">
            <v>20</v>
          </cell>
        </row>
        <row r="1572">
          <cell r="A1572" t="str">
            <v>LFARISFAB-00525-03</v>
          </cell>
          <cell r="B1572">
            <v>0</v>
          </cell>
          <cell r="C1572">
            <v>0</v>
          </cell>
          <cell r="D1572">
            <v>0</v>
          </cell>
          <cell r="E1572">
            <v>0</v>
          </cell>
          <cell r="F1572">
            <v>0</v>
          </cell>
          <cell r="G1572">
            <v>0</v>
          </cell>
          <cell r="H1572">
            <v>0</v>
          </cell>
          <cell r="I1572">
            <v>0</v>
          </cell>
        </row>
        <row r="1573">
          <cell r="A1573" t="str">
            <v>LFARISFAB-00548-03</v>
          </cell>
          <cell r="B1573">
            <v>0</v>
          </cell>
          <cell r="C1573">
            <v>28</v>
          </cell>
          <cell r="D1573">
            <v>0</v>
          </cell>
          <cell r="E1573">
            <v>0</v>
          </cell>
          <cell r="F1573">
            <v>312</v>
          </cell>
          <cell r="G1573">
            <v>176</v>
          </cell>
          <cell r="H1573">
            <v>176</v>
          </cell>
          <cell r="I1573">
            <v>144</v>
          </cell>
        </row>
        <row r="1574">
          <cell r="A1574" t="str">
            <v>LFARISFAB-00548-03-Q</v>
          </cell>
          <cell r="B1574">
            <v>0</v>
          </cell>
          <cell r="C1574">
            <v>8</v>
          </cell>
          <cell r="D1574">
            <v>0</v>
          </cell>
          <cell r="E1574">
            <v>20</v>
          </cell>
          <cell r="F1574">
            <v>0</v>
          </cell>
          <cell r="G1574">
            <v>0</v>
          </cell>
          <cell r="H1574">
            <v>0</v>
          </cell>
          <cell r="I1574">
            <v>0</v>
          </cell>
        </row>
        <row r="1575">
          <cell r="A1575" t="str">
            <v>LFARISFAB-00551-03</v>
          </cell>
          <cell r="B1575">
            <v>0</v>
          </cell>
          <cell r="C1575">
            <v>31</v>
          </cell>
          <cell r="D1575">
            <v>0</v>
          </cell>
          <cell r="E1575">
            <v>0</v>
          </cell>
          <cell r="F1575">
            <v>5</v>
          </cell>
          <cell r="G1575">
            <v>0</v>
          </cell>
          <cell r="H1575">
            <v>0</v>
          </cell>
          <cell r="I1575">
            <v>0</v>
          </cell>
        </row>
        <row r="1576">
          <cell r="A1576" t="str">
            <v>LFARISFAB-00551-03-Q</v>
          </cell>
          <cell r="B1576">
            <v>0</v>
          </cell>
          <cell r="C1576">
            <v>381</v>
          </cell>
          <cell r="D1576">
            <v>0</v>
          </cell>
          <cell r="E1576">
            <v>0</v>
          </cell>
          <cell r="F1576">
            <v>0</v>
          </cell>
          <cell r="G1576">
            <v>0</v>
          </cell>
          <cell r="H1576">
            <v>0</v>
          </cell>
          <cell r="I1576">
            <v>0</v>
          </cell>
        </row>
        <row r="1577">
          <cell r="A1577" t="str">
            <v>LFARISFAB-00551-04-Q</v>
          </cell>
          <cell r="B1577">
            <v>0</v>
          </cell>
          <cell r="C1577">
            <v>217</v>
          </cell>
          <cell r="D1577">
            <v>0</v>
          </cell>
          <cell r="E1577">
            <v>200</v>
          </cell>
          <cell r="F1577">
            <v>612</v>
          </cell>
          <cell r="G1577">
            <v>702</v>
          </cell>
          <cell r="H1577">
            <v>732</v>
          </cell>
          <cell r="I1577">
            <v>488</v>
          </cell>
        </row>
        <row r="1578">
          <cell r="A1578" t="str">
            <v>LFARISFAB-00554-05-Q</v>
          </cell>
          <cell r="B1578">
            <v>0</v>
          </cell>
          <cell r="C1578">
            <v>0</v>
          </cell>
          <cell r="D1578">
            <v>0</v>
          </cell>
          <cell r="E1578">
            <v>0</v>
          </cell>
          <cell r="F1578">
            <v>349</v>
          </cell>
          <cell r="G1578">
            <v>432</v>
          </cell>
          <cell r="H1578">
            <v>228</v>
          </cell>
          <cell r="I1578">
            <v>156</v>
          </cell>
        </row>
        <row r="1579">
          <cell r="A1579" t="str">
            <v>LFARISFAB-00555-04</v>
          </cell>
          <cell r="B1579">
            <v>0</v>
          </cell>
          <cell r="C1579">
            <v>0</v>
          </cell>
          <cell r="D1579">
            <v>0</v>
          </cell>
          <cell r="E1579">
            <v>0</v>
          </cell>
          <cell r="F1579">
            <v>1329</v>
          </cell>
          <cell r="G1579">
            <v>2386</v>
          </cell>
          <cell r="H1579">
            <v>3460</v>
          </cell>
          <cell r="I1579">
            <v>1776</v>
          </cell>
        </row>
        <row r="1580">
          <cell r="A1580" t="str">
            <v>LFARISFAB-00555-04-Q</v>
          </cell>
          <cell r="B1580">
            <v>0</v>
          </cell>
          <cell r="C1580">
            <v>101</v>
          </cell>
          <cell r="D1580">
            <v>0</v>
          </cell>
          <cell r="E1580">
            <v>2400</v>
          </cell>
          <cell r="F1580">
            <v>0</v>
          </cell>
          <cell r="G1580">
            <v>0</v>
          </cell>
          <cell r="H1580">
            <v>0</v>
          </cell>
          <cell r="I1580">
            <v>0</v>
          </cell>
        </row>
        <row r="1581">
          <cell r="A1581" t="str">
            <v>LFARISFAB-00559-02</v>
          </cell>
          <cell r="B1581">
            <v>156</v>
          </cell>
          <cell r="C1581">
            <v>1</v>
          </cell>
          <cell r="D1581">
            <v>0</v>
          </cell>
          <cell r="E1581">
            <v>0</v>
          </cell>
          <cell r="F1581">
            <v>1</v>
          </cell>
          <cell r="G1581">
            <v>0</v>
          </cell>
          <cell r="H1581">
            <v>0</v>
          </cell>
          <cell r="I1581">
            <v>0</v>
          </cell>
        </row>
        <row r="1582">
          <cell r="A1582" t="str">
            <v>LFARISFAB-00562-03</v>
          </cell>
          <cell r="B1582">
            <v>0</v>
          </cell>
          <cell r="C1582">
            <v>1932</v>
          </cell>
          <cell r="D1582">
            <v>0</v>
          </cell>
          <cell r="E1582">
            <v>0</v>
          </cell>
          <cell r="F1582">
            <v>1227</v>
          </cell>
          <cell r="G1582">
            <v>1404</v>
          </cell>
          <cell r="H1582">
            <v>1366</v>
          </cell>
          <cell r="I1582">
            <v>1074</v>
          </cell>
        </row>
        <row r="1583">
          <cell r="A1583" t="str">
            <v>LFARISFAB-00562-03-Q</v>
          </cell>
          <cell r="B1583">
            <v>0</v>
          </cell>
          <cell r="C1583">
            <v>464</v>
          </cell>
          <cell r="D1583">
            <v>0</v>
          </cell>
          <cell r="E1583">
            <v>0</v>
          </cell>
          <cell r="F1583">
            <v>0</v>
          </cell>
          <cell r="G1583">
            <v>0</v>
          </cell>
          <cell r="H1583">
            <v>0</v>
          </cell>
          <cell r="I1583">
            <v>0</v>
          </cell>
        </row>
        <row r="1584">
          <cell r="A1584" t="str">
            <v>LFARISFAB-00564-02</v>
          </cell>
          <cell r="B1584">
            <v>1425</v>
          </cell>
          <cell r="C1584">
            <v>45</v>
          </cell>
          <cell r="D1584">
            <v>0</v>
          </cell>
          <cell r="E1584">
            <v>0</v>
          </cell>
          <cell r="F1584">
            <v>0</v>
          </cell>
          <cell r="G1584">
            <v>0</v>
          </cell>
          <cell r="H1584">
            <v>0</v>
          </cell>
          <cell r="I1584">
            <v>0</v>
          </cell>
        </row>
        <row r="1585">
          <cell r="A1585" t="str">
            <v>LFARISFAB-00582-03</v>
          </cell>
          <cell r="B1585">
            <v>0</v>
          </cell>
          <cell r="C1585">
            <v>594</v>
          </cell>
          <cell r="D1585">
            <v>0</v>
          </cell>
          <cell r="E1585">
            <v>1038</v>
          </cell>
          <cell r="F1585">
            <v>2079</v>
          </cell>
          <cell r="G1585">
            <v>1686</v>
          </cell>
          <cell r="H1585">
            <v>1667</v>
          </cell>
          <cell r="I1585">
            <v>1308</v>
          </cell>
        </row>
        <row r="1586">
          <cell r="A1586" t="str">
            <v>LFARISFAB-00582-04-Q</v>
          </cell>
          <cell r="B1586">
            <v>0</v>
          </cell>
          <cell r="C1586">
            <v>44</v>
          </cell>
          <cell r="D1586">
            <v>0</v>
          </cell>
          <cell r="E1586">
            <v>56</v>
          </cell>
          <cell r="F1586">
            <v>259</v>
          </cell>
          <cell r="G1586">
            <v>1443</v>
          </cell>
          <cell r="H1586">
            <v>822</v>
          </cell>
          <cell r="I1586">
            <v>634</v>
          </cell>
        </row>
        <row r="1587">
          <cell r="A1587" t="str">
            <v>LFARISFAB-00582-05-Q</v>
          </cell>
          <cell r="B1587">
            <v>0</v>
          </cell>
          <cell r="C1587">
            <v>0</v>
          </cell>
          <cell r="D1587">
            <v>0</v>
          </cell>
          <cell r="E1587">
            <v>0</v>
          </cell>
          <cell r="F1587">
            <v>100</v>
          </cell>
          <cell r="G1587">
            <v>0</v>
          </cell>
          <cell r="H1587">
            <v>0</v>
          </cell>
          <cell r="I1587">
            <v>0</v>
          </cell>
        </row>
        <row r="1588">
          <cell r="A1588" t="str">
            <v>LFARISFAB-00597-04</v>
          </cell>
          <cell r="B1588">
            <v>0</v>
          </cell>
          <cell r="C1588">
            <v>248</v>
          </cell>
          <cell r="D1588">
            <v>0</v>
          </cell>
          <cell r="E1588">
            <v>100</v>
          </cell>
          <cell r="F1588">
            <v>349</v>
          </cell>
          <cell r="G1588">
            <v>303</v>
          </cell>
          <cell r="H1588">
            <v>253</v>
          </cell>
          <cell r="I1588">
            <v>97</v>
          </cell>
        </row>
        <row r="1589">
          <cell r="A1589" t="str">
            <v>LFARISFAB-00598-02</v>
          </cell>
          <cell r="B1589">
            <v>0</v>
          </cell>
          <cell r="C1589">
            <v>426</v>
          </cell>
          <cell r="D1589">
            <v>0</v>
          </cell>
          <cell r="E1589">
            <v>0</v>
          </cell>
          <cell r="F1589">
            <v>317</v>
          </cell>
          <cell r="G1589">
            <v>331</v>
          </cell>
          <cell r="H1589">
            <v>183</v>
          </cell>
          <cell r="I1589">
            <v>0</v>
          </cell>
        </row>
        <row r="1590">
          <cell r="A1590" t="str">
            <v>LFARISFAB-00599-03</v>
          </cell>
          <cell r="B1590">
            <v>0</v>
          </cell>
          <cell r="C1590">
            <v>927</v>
          </cell>
          <cell r="D1590">
            <v>0</v>
          </cell>
          <cell r="E1590">
            <v>2000</v>
          </cell>
          <cell r="F1590">
            <v>4073</v>
          </cell>
          <cell r="G1590">
            <v>2200</v>
          </cell>
          <cell r="H1590">
            <v>1992</v>
          </cell>
          <cell r="I1590">
            <v>768</v>
          </cell>
        </row>
        <row r="1591">
          <cell r="A1591" t="str">
            <v>LFARISFAB-00600-04</v>
          </cell>
          <cell r="B1591">
            <v>0</v>
          </cell>
          <cell r="C1591">
            <v>50</v>
          </cell>
          <cell r="D1591">
            <v>0</v>
          </cell>
          <cell r="E1591">
            <v>0</v>
          </cell>
          <cell r="F1591">
            <v>106</v>
          </cell>
          <cell r="G1591">
            <v>120</v>
          </cell>
          <cell r="H1591">
            <v>120</v>
          </cell>
          <cell r="I1591">
            <v>0</v>
          </cell>
        </row>
        <row r="1592">
          <cell r="A1592" t="str">
            <v>LFARISFAB-00603-02</v>
          </cell>
          <cell r="B1592">
            <v>220</v>
          </cell>
          <cell r="C1592">
            <v>627</v>
          </cell>
          <cell r="D1592">
            <v>0</v>
          </cell>
          <cell r="E1592">
            <v>0</v>
          </cell>
          <cell r="F1592">
            <v>328</v>
          </cell>
          <cell r="G1592">
            <v>331</v>
          </cell>
          <cell r="H1592">
            <v>183</v>
          </cell>
          <cell r="I1592">
            <v>0</v>
          </cell>
        </row>
        <row r="1593">
          <cell r="A1593" t="str">
            <v>LFARISFAB-00604-02</v>
          </cell>
          <cell r="B1593">
            <v>968</v>
          </cell>
          <cell r="C1593">
            <v>524</v>
          </cell>
          <cell r="D1593">
            <v>0</v>
          </cell>
          <cell r="E1593">
            <v>0</v>
          </cell>
          <cell r="F1593">
            <v>618</v>
          </cell>
          <cell r="G1593">
            <v>281</v>
          </cell>
          <cell r="H1593">
            <v>152</v>
          </cell>
          <cell r="I1593">
            <v>0</v>
          </cell>
        </row>
        <row r="1594">
          <cell r="A1594" t="str">
            <v>LFARISFAB-00605-02-Q</v>
          </cell>
          <cell r="B1594">
            <v>0</v>
          </cell>
          <cell r="C1594">
            <v>278</v>
          </cell>
          <cell r="D1594">
            <v>0</v>
          </cell>
          <cell r="E1594">
            <v>0</v>
          </cell>
          <cell r="F1594">
            <v>1</v>
          </cell>
          <cell r="G1594">
            <v>0</v>
          </cell>
          <cell r="H1594">
            <v>0</v>
          </cell>
          <cell r="I1594">
            <v>0</v>
          </cell>
        </row>
        <row r="1595">
          <cell r="A1595" t="str">
            <v>LFARISFAB-00605-03-Q</v>
          </cell>
          <cell r="B1595">
            <v>0</v>
          </cell>
          <cell r="C1595">
            <v>0</v>
          </cell>
          <cell r="D1595">
            <v>0</v>
          </cell>
          <cell r="E1595">
            <v>0</v>
          </cell>
          <cell r="F1595">
            <v>213</v>
          </cell>
          <cell r="G1595">
            <v>132</v>
          </cell>
          <cell r="H1595">
            <v>144</v>
          </cell>
          <cell r="I1595">
            <v>96</v>
          </cell>
        </row>
        <row r="1596">
          <cell r="A1596" t="str">
            <v>LFARISFAB-00612-02</v>
          </cell>
          <cell r="B1596">
            <v>0</v>
          </cell>
          <cell r="C1596">
            <v>0</v>
          </cell>
          <cell r="D1596">
            <v>0</v>
          </cell>
          <cell r="E1596">
            <v>0</v>
          </cell>
          <cell r="F1596">
            <v>22</v>
          </cell>
          <cell r="G1596">
            <v>50</v>
          </cell>
          <cell r="H1596">
            <v>0</v>
          </cell>
          <cell r="I1596">
            <v>0</v>
          </cell>
        </row>
        <row r="1597">
          <cell r="A1597" t="str">
            <v>LFARISFAB-00612-02-Q</v>
          </cell>
          <cell r="B1597">
            <v>0</v>
          </cell>
          <cell r="C1597">
            <v>42</v>
          </cell>
          <cell r="D1597">
            <v>0</v>
          </cell>
          <cell r="E1597">
            <v>42</v>
          </cell>
          <cell r="F1597">
            <v>0</v>
          </cell>
          <cell r="G1597">
            <v>0</v>
          </cell>
          <cell r="H1597">
            <v>0</v>
          </cell>
          <cell r="I1597">
            <v>0</v>
          </cell>
        </row>
        <row r="1598">
          <cell r="A1598" t="str">
            <v>LFARISFAB-00613-01</v>
          </cell>
          <cell r="B1598">
            <v>0</v>
          </cell>
          <cell r="C1598">
            <v>0</v>
          </cell>
          <cell r="D1598">
            <v>0</v>
          </cell>
          <cell r="E1598">
            <v>0</v>
          </cell>
          <cell r="F1598">
            <v>22</v>
          </cell>
          <cell r="G1598">
            <v>166</v>
          </cell>
          <cell r="H1598">
            <v>448</v>
          </cell>
          <cell r="I1598">
            <v>128</v>
          </cell>
        </row>
        <row r="1599">
          <cell r="A1599" t="str">
            <v>LFARISFAB-00618-02</v>
          </cell>
          <cell r="B1599">
            <v>0</v>
          </cell>
          <cell r="C1599">
            <v>0</v>
          </cell>
          <cell r="D1599">
            <v>0</v>
          </cell>
          <cell r="E1599">
            <v>0</v>
          </cell>
          <cell r="F1599">
            <v>424</v>
          </cell>
          <cell r="G1599">
            <v>264</v>
          </cell>
          <cell r="H1599">
            <v>264</v>
          </cell>
          <cell r="I1599">
            <v>216</v>
          </cell>
        </row>
        <row r="1600">
          <cell r="A1600" t="str">
            <v>LFARISFAB-00618-02-Q</v>
          </cell>
          <cell r="B1600">
            <v>0</v>
          </cell>
          <cell r="C1600">
            <v>583</v>
          </cell>
          <cell r="D1600">
            <v>0</v>
          </cell>
          <cell r="E1600">
            <v>0</v>
          </cell>
          <cell r="F1600">
            <v>0</v>
          </cell>
          <cell r="G1600">
            <v>0</v>
          </cell>
          <cell r="H1600">
            <v>0</v>
          </cell>
          <cell r="I1600">
            <v>0</v>
          </cell>
        </row>
        <row r="1601">
          <cell r="A1601" t="str">
            <v>LFARISFAB-00621-01</v>
          </cell>
          <cell r="B1601">
            <v>0</v>
          </cell>
          <cell r="C1601">
            <v>3248</v>
          </cell>
          <cell r="D1601">
            <v>0</v>
          </cell>
          <cell r="E1601">
            <v>0</v>
          </cell>
          <cell r="F1601">
            <v>0</v>
          </cell>
          <cell r="G1601">
            <v>0</v>
          </cell>
          <cell r="H1601">
            <v>0</v>
          </cell>
          <cell r="I1601">
            <v>0</v>
          </cell>
        </row>
        <row r="1602">
          <cell r="A1602" t="str">
            <v>LFARISFAB-00622-02</v>
          </cell>
          <cell r="B1602">
            <v>0</v>
          </cell>
          <cell r="C1602">
            <v>6130</v>
          </cell>
          <cell r="D1602">
            <v>0</v>
          </cell>
          <cell r="E1602">
            <v>597</v>
          </cell>
          <cell r="F1602">
            <v>2992</v>
          </cell>
          <cell r="G1602">
            <v>5204</v>
          </cell>
          <cell r="H1602">
            <v>6704</v>
          </cell>
          <cell r="I1602">
            <v>4152</v>
          </cell>
        </row>
        <row r="1603">
          <cell r="A1603" t="str">
            <v>LFARISFAB-00629-01</v>
          </cell>
          <cell r="B1603">
            <v>0</v>
          </cell>
          <cell r="C1603">
            <v>264</v>
          </cell>
          <cell r="D1603">
            <v>0</v>
          </cell>
          <cell r="E1603">
            <v>4169</v>
          </cell>
          <cell r="F1603">
            <v>834</v>
          </cell>
          <cell r="G1603">
            <v>528</v>
          </cell>
          <cell r="H1603">
            <v>528</v>
          </cell>
          <cell r="I1603">
            <v>432</v>
          </cell>
        </row>
        <row r="1604">
          <cell r="A1604" t="str">
            <v>LFARISFAB-00630-02</v>
          </cell>
          <cell r="B1604">
            <v>0</v>
          </cell>
          <cell r="C1604">
            <v>626</v>
          </cell>
          <cell r="D1604">
            <v>0</v>
          </cell>
          <cell r="E1604">
            <v>1425</v>
          </cell>
          <cell r="F1604">
            <v>1781</v>
          </cell>
          <cell r="G1604">
            <v>1320</v>
          </cell>
          <cell r="H1604">
            <v>1322</v>
          </cell>
          <cell r="I1604">
            <v>1314</v>
          </cell>
        </row>
        <row r="1605">
          <cell r="A1605" t="str">
            <v>LFARISFAB-00635-02</v>
          </cell>
          <cell r="B1605">
            <v>0</v>
          </cell>
          <cell r="C1605">
            <v>120</v>
          </cell>
          <cell r="D1605">
            <v>0</v>
          </cell>
          <cell r="E1605">
            <v>0</v>
          </cell>
          <cell r="F1605">
            <v>79</v>
          </cell>
          <cell r="G1605">
            <v>120</v>
          </cell>
          <cell r="H1605">
            <v>120</v>
          </cell>
          <cell r="I1605">
            <v>0</v>
          </cell>
        </row>
        <row r="1606">
          <cell r="A1606" t="str">
            <v>LFARISFAB-00644-02</v>
          </cell>
          <cell r="B1606">
            <v>0</v>
          </cell>
          <cell r="C1606">
            <v>0</v>
          </cell>
          <cell r="D1606">
            <v>0</v>
          </cell>
          <cell r="E1606">
            <v>0</v>
          </cell>
          <cell r="F1606">
            <v>22</v>
          </cell>
          <cell r="G1606">
            <v>50</v>
          </cell>
          <cell r="H1606">
            <v>0</v>
          </cell>
          <cell r="I1606">
            <v>0</v>
          </cell>
        </row>
        <row r="1607">
          <cell r="A1607" t="str">
            <v>LFARISFAB-00644-02-Q</v>
          </cell>
          <cell r="B1607">
            <v>0</v>
          </cell>
          <cell r="C1607">
            <v>42</v>
          </cell>
          <cell r="D1607">
            <v>0</v>
          </cell>
          <cell r="E1607">
            <v>42</v>
          </cell>
          <cell r="F1607">
            <v>0</v>
          </cell>
          <cell r="G1607">
            <v>0</v>
          </cell>
          <cell r="H1607">
            <v>0</v>
          </cell>
          <cell r="I1607">
            <v>0</v>
          </cell>
        </row>
        <row r="1608">
          <cell r="A1608" t="str">
            <v>LFARISFAB-00646-03</v>
          </cell>
          <cell r="B1608">
            <v>82</v>
          </cell>
          <cell r="C1608">
            <v>88</v>
          </cell>
          <cell r="D1608">
            <v>0</v>
          </cell>
          <cell r="E1608">
            <v>0</v>
          </cell>
          <cell r="F1608">
            <v>56</v>
          </cell>
          <cell r="G1608">
            <v>9</v>
          </cell>
          <cell r="H1608">
            <v>9</v>
          </cell>
          <cell r="I1608">
            <v>6</v>
          </cell>
        </row>
        <row r="1609">
          <cell r="A1609" t="str">
            <v>LFARISFAB-00649-04</v>
          </cell>
          <cell r="B1609">
            <v>0</v>
          </cell>
          <cell r="C1609">
            <v>120</v>
          </cell>
          <cell r="D1609">
            <v>0</v>
          </cell>
          <cell r="E1609">
            <v>0</v>
          </cell>
          <cell r="F1609">
            <v>0</v>
          </cell>
          <cell r="G1609">
            <v>1564</v>
          </cell>
          <cell r="H1609">
            <v>930</v>
          </cell>
          <cell r="I1609">
            <v>727</v>
          </cell>
        </row>
        <row r="1610">
          <cell r="A1610" t="str">
            <v>LFARISFAB-00666-01</v>
          </cell>
          <cell r="B1610">
            <v>0</v>
          </cell>
          <cell r="C1610">
            <v>3580</v>
          </cell>
          <cell r="D1610">
            <v>0</v>
          </cell>
          <cell r="E1610">
            <v>0</v>
          </cell>
          <cell r="F1610">
            <v>0</v>
          </cell>
          <cell r="G1610">
            <v>3140</v>
          </cell>
          <cell r="H1610">
            <v>1917</v>
          </cell>
          <cell r="I1610">
            <v>1385</v>
          </cell>
        </row>
        <row r="1611">
          <cell r="A1611" t="str">
            <v>LFARISFAB-00670-01</v>
          </cell>
          <cell r="B1611">
            <v>0</v>
          </cell>
          <cell r="C1611">
            <v>2446</v>
          </cell>
          <cell r="D1611">
            <v>0</v>
          </cell>
          <cell r="E1611">
            <v>0</v>
          </cell>
          <cell r="F1611">
            <v>2073</v>
          </cell>
          <cell r="G1611">
            <v>1686</v>
          </cell>
          <cell r="H1611">
            <v>1667</v>
          </cell>
          <cell r="I1611">
            <v>1308</v>
          </cell>
        </row>
        <row r="1612">
          <cell r="A1612" t="str">
            <v>LFARISFAB-00681-01</v>
          </cell>
          <cell r="B1612">
            <v>0</v>
          </cell>
          <cell r="C1612">
            <v>0</v>
          </cell>
          <cell r="D1612">
            <v>0</v>
          </cell>
          <cell r="E1612">
            <v>22</v>
          </cell>
          <cell r="F1612">
            <v>60</v>
          </cell>
          <cell r="G1612">
            <v>72</v>
          </cell>
          <cell r="H1612">
            <v>44</v>
          </cell>
          <cell r="I1612">
            <v>66</v>
          </cell>
        </row>
        <row r="1613">
          <cell r="A1613" t="str">
            <v>LFARISFAB-00682-03</v>
          </cell>
          <cell r="B1613">
            <v>0</v>
          </cell>
          <cell r="C1613">
            <v>90</v>
          </cell>
          <cell r="D1613">
            <v>0</v>
          </cell>
          <cell r="E1613">
            <v>0</v>
          </cell>
          <cell r="F1613">
            <v>0</v>
          </cell>
          <cell r="G1613">
            <v>250</v>
          </cell>
          <cell r="H1613">
            <v>90</v>
          </cell>
          <cell r="I1613">
            <v>60</v>
          </cell>
        </row>
        <row r="1614">
          <cell r="A1614" t="str">
            <v>LFARISFAB-00682-04-Q</v>
          </cell>
          <cell r="B1614">
            <v>0</v>
          </cell>
          <cell r="C1614">
            <v>0</v>
          </cell>
          <cell r="D1614">
            <v>0</v>
          </cell>
          <cell r="E1614">
            <v>0</v>
          </cell>
          <cell r="F1614">
            <v>0</v>
          </cell>
          <cell r="G1614">
            <v>1326</v>
          </cell>
          <cell r="H1614">
            <v>897</v>
          </cell>
          <cell r="I1614">
            <v>598</v>
          </cell>
        </row>
        <row r="1615">
          <cell r="A1615" t="str">
            <v>LFARISFAB-00694-02-Q</v>
          </cell>
          <cell r="B1615">
            <v>0</v>
          </cell>
          <cell r="C1615">
            <v>0</v>
          </cell>
          <cell r="D1615">
            <v>0</v>
          </cell>
          <cell r="E1615">
            <v>0</v>
          </cell>
          <cell r="F1615">
            <v>20</v>
          </cell>
          <cell r="G1615">
            <v>692</v>
          </cell>
          <cell r="H1615">
            <v>306</v>
          </cell>
          <cell r="I1615">
            <v>244</v>
          </cell>
        </row>
        <row r="1616">
          <cell r="A1616" t="str">
            <v>LFARISFAB-00694-03</v>
          </cell>
          <cell r="B1616">
            <v>0</v>
          </cell>
          <cell r="C1616">
            <v>0</v>
          </cell>
          <cell r="D1616">
            <v>0</v>
          </cell>
          <cell r="E1616">
            <v>0</v>
          </cell>
          <cell r="F1616">
            <v>179</v>
          </cell>
          <cell r="G1616">
            <v>669</v>
          </cell>
          <cell r="H1616">
            <v>340</v>
          </cell>
          <cell r="I1616">
            <v>306</v>
          </cell>
        </row>
        <row r="1617">
          <cell r="A1617" t="str">
            <v>LFARISFAB-00716-01-Q</v>
          </cell>
          <cell r="B1617">
            <v>0</v>
          </cell>
          <cell r="C1617">
            <v>0</v>
          </cell>
          <cell r="D1617">
            <v>0</v>
          </cell>
          <cell r="E1617">
            <v>0</v>
          </cell>
          <cell r="F1617">
            <v>0</v>
          </cell>
          <cell r="G1617">
            <v>0</v>
          </cell>
          <cell r="H1617">
            <v>130</v>
          </cell>
          <cell r="I1617">
            <v>0</v>
          </cell>
        </row>
        <row r="1618">
          <cell r="A1618" t="str">
            <v>LFARISFAB-00717-01-Q</v>
          </cell>
          <cell r="B1618">
            <v>0</v>
          </cell>
          <cell r="C1618">
            <v>0</v>
          </cell>
          <cell r="D1618">
            <v>0</v>
          </cell>
          <cell r="E1618">
            <v>0</v>
          </cell>
          <cell r="F1618">
            <v>0</v>
          </cell>
          <cell r="G1618">
            <v>20</v>
          </cell>
          <cell r="H1618">
            <v>95</v>
          </cell>
          <cell r="I1618">
            <v>16</v>
          </cell>
        </row>
        <row r="1619">
          <cell r="A1619" t="str">
            <v>LFARISFAB-00718-01-Q</v>
          </cell>
          <cell r="B1619">
            <v>0</v>
          </cell>
          <cell r="C1619">
            <v>0</v>
          </cell>
          <cell r="D1619">
            <v>0</v>
          </cell>
          <cell r="E1619">
            <v>0</v>
          </cell>
          <cell r="F1619">
            <v>0</v>
          </cell>
          <cell r="G1619">
            <v>136</v>
          </cell>
          <cell r="H1619">
            <v>62</v>
          </cell>
          <cell r="I1619">
            <v>0</v>
          </cell>
        </row>
        <row r="1620">
          <cell r="A1620" t="str">
            <v>LFARISFAB-00719-01</v>
          </cell>
          <cell r="B1620">
            <v>0</v>
          </cell>
          <cell r="C1620">
            <v>0</v>
          </cell>
          <cell r="D1620">
            <v>0</v>
          </cell>
          <cell r="E1620">
            <v>0</v>
          </cell>
          <cell r="F1620">
            <v>0</v>
          </cell>
          <cell r="G1620">
            <v>0</v>
          </cell>
          <cell r="H1620">
            <v>1116</v>
          </cell>
          <cell r="I1620">
            <v>0</v>
          </cell>
        </row>
        <row r="1621">
          <cell r="A1621" t="str">
            <v>LFARISFAB-00720-02-Q</v>
          </cell>
          <cell r="B1621">
            <v>0</v>
          </cell>
          <cell r="C1621">
            <v>0</v>
          </cell>
          <cell r="D1621">
            <v>0</v>
          </cell>
          <cell r="E1621">
            <v>0</v>
          </cell>
          <cell r="F1621">
            <v>0</v>
          </cell>
          <cell r="G1621">
            <v>1332</v>
          </cell>
          <cell r="H1621">
            <v>0</v>
          </cell>
          <cell r="I1621">
            <v>0</v>
          </cell>
        </row>
        <row r="1622">
          <cell r="A1622" t="str">
            <v>LFARISFAB-00721-01</v>
          </cell>
          <cell r="B1622">
            <v>0</v>
          </cell>
          <cell r="C1622">
            <v>0</v>
          </cell>
          <cell r="D1622">
            <v>0</v>
          </cell>
          <cell r="E1622">
            <v>0</v>
          </cell>
          <cell r="F1622">
            <v>0</v>
          </cell>
          <cell r="G1622">
            <v>1116</v>
          </cell>
          <cell r="H1622">
            <v>0</v>
          </cell>
          <cell r="I1622">
            <v>0</v>
          </cell>
        </row>
        <row r="1623">
          <cell r="A1623" t="str">
            <v>LFARISFAB-00723-01-Q</v>
          </cell>
          <cell r="B1623">
            <v>0</v>
          </cell>
          <cell r="C1623">
            <v>0</v>
          </cell>
          <cell r="D1623">
            <v>0</v>
          </cell>
          <cell r="E1623">
            <v>0</v>
          </cell>
          <cell r="F1623">
            <v>0</v>
          </cell>
          <cell r="G1623">
            <v>116</v>
          </cell>
          <cell r="H1623">
            <v>448</v>
          </cell>
          <cell r="I1623">
            <v>128</v>
          </cell>
        </row>
        <row r="1624">
          <cell r="A1624" t="str">
            <v>LFARISFAB-00724-01-Q</v>
          </cell>
          <cell r="B1624">
            <v>0</v>
          </cell>
          <cell r="C1624">
            <v>0</v>
          </cell>
          <cell r="D1624">
            <v>0</v>
          </cell>
          <cell r="E1624">
            <v>0</v>
          </cell>
          <cell r="F1624">
            <v>0</v>
          </cell>
          <cell r="G1624">
            <v>116</v>
          </cell>
          <cell r="H1624">
            <v>448</v>
          </cell>
          <cell r="I1624">
            <v>128</v>
          </cell>
        </row>
        <row r="1625">
          <cell r="A1625" t="str">
            <v>LFARISFAB-00727-01</v>
          </cell>
          <cell r="B1625">
            <v>0</v>
          </cell>
          <cell r="C1625">
            <v>0</v>
          </cell>
          <cell r="D1625">
            <v>0</v>
          </cell>
          <cell r="E1625">
            <v>0</v>
          </cell>
          <cell r="F1625">
            <v>60</v>
          </cell>
          <cell r="G1625">
            <v>82</v>
          </cell>
          <cell r="H1625">
            <v>176</v>
          </cell>
          <cell r="I1625">
            <v>84</v>
          </cell>
        </row>
        <row r="1626">
          <cell r="A1626" t="str">
            <v>LFARISFAB-00730-02CS-Q</v>
          </cell>
          <cell r="B1626">
            <v>0</v>
          </cell>
          <cell r="C1626">
            <v>0</v>
          </cell>
          <cell r="D1626">
            <v>0</v>
          </cell>
          <cell r="E1626">
            <v>0</v>
          </cell>
          <cell r="F1626">
            <v>20</v>
          </cell>
          <cell r="G1626">
            <v>692</v>
          </cell>
          <cell r="H1626">
            <v>306</v>
          </cell>
          <cell r="I1626">
            <v>244</v>
          </cell>
        </row>
        <row r="1627">
          <cell r="A1627" t="str">
            <v>LFARISFAB-00734-02-Q</v>
          </cell>
          <cell r="B1627">
            <v>0</v>
          </cell>
          <cell r="C1627">
            <v>0</v>
          </cell>
          <cell r="D1627">
            <v>0</v>
          </cell>
          <cell r="E1627">
            <v>56</v>
          </cell>
          <cell r="F1627">
            <v>199</v>
          </cell>
          <cell r="G1627">
            <v>1361</v>
          </cell>
          <cell r="H1627">
            <v>646</v>
          </cell>
          <cell r="I1627">
            <v>550</v>
          </cell>
        </row>
        <row r="1628">
          <cell r="A1628" t="str">
            <v>LFARISFAB-00739-01</v>
          </cell>
          <cell r="B1628">
            <v>0</v>
          </cell>
          <cell r="C1628">
            <v>0</v>
          </cell>
          <cell r="D1628">
            <v>0</v>
          </cell>
          <cell r="E1628">
            <v>0</v>
          </cell>
          <cell r="F1628">
            <v>62</v>
          </cell>
          <cell r="G1628">
            <v>366</v>
          </cell>
          <cell r="H1628">
            <v>345</v>
          </cell>
          <cell r="I1628">
            <v>230</v>
          </cell>
        </row>
        <row r="1629">
          <cell r="A1629" t="str">
            <v>LFARISFAB-00752-01</v>
          </cell>
          <cell r="B1629">
            <v>0</v>
          </cell>
          <cell r="C1629">
            <v>0</v>
          </cell>
          <cell r="D1629">
            <v>0</v>
          </cell>
          <cell r="E1629">
            <v>0</v>
          </cell>
          <cell r="F1629">
            <v>0</v>
          </cell>
          <cell r="G1629">
            <v>178</v>
          </cell>
          <cell r="H1629">
            <v>45</v>
          </cell>
          <cell r="I1629">
            <v>30</v>
          </cell>
        </row>
        <row r="1630">
          <cell r="A1630" t="str">
            <v>LFARISFAB-00768-02-Q</v>
          </cell>
          <cell r="B1630">
            <v>0</v>
          </cell>
          <cell r="C1630">
            <v>0</v>
          </cell>
          <cell r="D1630">
            <v>0</v>
          </cell>
          <cell r="E1630">
            <v>0</v>
          </cell>
          <cell r="F1630">
            <v>80</v>
          </cell>
          <cell r="G1630">
            <v>0</v>
          </cell>
          <cell r="H1630">
            <v>0</v>
          </cell>
          <cell r="I1630">
            <v>0</v>
          </cell>
        </row>
        <row r="1631">
          <cell r="A1631" t="str">
            <v>LFARISFAB-00802-01</v>
          </cell>
          <cell r="B1631">
            <v>0</v>
          </cell>
          <cell r="C1631">
            <v>0</v>
          </cell>
          <cell r="D1631">
            <v>0</v>
          </cell>
          <cell r="E1631">
            <v>0</v>
          </cell>
          <cell r="F1631">
            <v>240</v>
          </cell>
          <cell r="G1631">
            <v>0</v>
          </cell>
          <cell r="H1631">
            <v>0</v>
          </cell>
          <cell r="I1631">
            <v>0</v>
          </cell>
        </row>
        <row r="1632">
          <cell r="A1632" t="str">
            <v>LFARISFAB-00817-01-Q</v>
          </cell>
          <cell r="B1632">
            <v>0</v>
          </cell>
          <cell r="C1632">
            <v>0</v>
          </cell>
          <cell r="D1632">
            <v>0</v>
          </cell>
          <cell r="E1632">
            <v>0</v>
          </cell>
          <cell r="F1632">
            <v>80</v>
          </cell>
          <cell r="G1632">
            <v>0</v>
          </cell>
          <cell r="H1632">
            <v>0</v>
          </cell>
          <cell r="I1632">
            <v>0</v>
          </cell>
        </row>
        <row r="1633">
          <cell r="A1633" t="str">
            <v>LFARISFAB-00844-01-Q</v>
          </cell>
          <cell r="B1633">
            <v>0</v>
          </cell>
          <cell r="C1633">
            <v>0</v>
          </cell>
          <cell r="D1633">
            <v>0</v>
          </cell>
          <cell r="E1633">
            <v>450</v>
          </cell>
          <cell r="F1633">
            <v>219</v>
          </cell>
          <cell r="G1633">
            <v>713</v>
          </cell>
          <cell r="H1633">
            <v>469</v>
          </cell>
          <cell r="I1633">
            <v>495</v>
          </cell>
        </row>
        <row r="1634">
          <cell r="A1634" t="str">
            <v>LFARISFAB-00845-01-Q</v>
          </cell>
          <cell r="B1634">
            <v>0</v>
          </cell>
          <cell r="C1634">
            <v>0</v>
          </cell>
          <cell r="D1634">
            <v>0</v>
          </cell>
          <cell r="E1634">
            <v>350</v>
          </cell>
          <cell r="F1634">
            <v>239</v>
          </cell>
          <cell r="G1634">
            <v>751</v>
          </cell>
          <cell r="H1634">
            <v>516</v>
          </cell>
          <cell r="I1634">
            <v>390</v>
          </cell>
        </row>
        <row r="1635">
          <cell r="A1635" t="str">
            <v>LFARISFAS-00189</v>
          </cell>
          <cell r="B1635">
            <v>0</v>
          </cell>
          <cell r="C1635">
            <v>30681</v>
          </cell>
          <cell r="D1635">
            <v>0</v>
          </cell>
          <cell r="E1635">
            <v>25000</v>
          </cell>
          <cell r="F1635">
            <v>54476</v>
          </cell>
          <cell r="G1635">
            <v>31861</v>
          </cell>
          <cell r="H1635">
            <v>35869</v>
          </cell>
          <cell r="I1635">
            <v>19548</v>
          </cell>
        </row>
        <row r="1636">
          <cell r="A1636" t="str">
            <v>LFARISFAS-00214</v>
          </cell>
          <cell r="B1636">
            <v>0</v>
          </cell>
          <cell r="C1636">
            <v>22757</v>
          </cell>
          <cell r="D1636">
            <v>0</v>
          </cell>
          <cell r="E1636">
            <v>30000</v>
          </cell>
          <cell r="F1636">
            <v>48106</v>
          </cell>
          <cell r="G1636">
            <v>22732</v>
          </cell>
          <cell r="H1636">
            <v>23140</v>
          </cell>
          <cell r="I1636">
            <v>13976</v>
          </cell>
        </row>
        <row r="1637">
          <cell r="A1637" t="str">
            <v>LFARISFAS-00318</v>
          </cell>
          <cell r="B1637">
            <v>1982</v>
          </cell>
          <cell r="C1637">
            <v>1500</v>
          </cell>
          <cell r="D1637">
            <v>0</v>
          </cell>
          <cell r="E1637">
            <v>0</v>
          </cell>
          <cell r="F1637">
            <v>4</v>
          </cell>
          <cell r="G1637">
            <v>0</v>
          </cell>
          <cell r="H1637">
            <v>0</v>
          </cell>
          <cell r="I1637">
            <v>0</v>
          </cell>
        </row>
        <row r="1638">
          <cell r="A1638" t="str">
            <v>LFARISFAS-00338</v>
          </cell>
          <cell r="B1638">
            <v>0</v>
          </cell>
          <cell r="C1638">
            <v>5232</v>
          </cell>
          <cell r="D1638">
            <v>0</v>
          </cell>
          <cell r="E1638">
            <v>0</v>
          </cell>
          <cell r="F1638">
            <v>822</v>
          </cell>
          <cell r="G1638">
            <v>606</v>
          </cell>
          <cell r="H1638">
            <v>584</v>
          </cell>
          <cell r="I1638">
            <v>336</v>
          </cell>
        </row>
        <row r="1639">
          <cell r="A1639" t="str">
            <v>LFARISFAS-00345</v>
          </cell>
          <cell r="B1639">
            <v>0</v>
          </cell>
          <cell r="C1639">
            <v>32009</v>
          </cell>
          <cell r="D1639">
            <v>0</v>
          </cell>
          <cell r="E1639">
            <v>25000</v>
          </cell>
          <cell r="F1639">
            <v>48256</v>
          </cell>
          <cell r="G1639">
            <v>22732</v>
          </cell>
          <cell r="H1639">
            <v>23140</v>
          </cell>
          <cell r="I1639">
            <v>13976</v>
          </cell>
        </row>
        <row r="1640">
          <cell r="A1640" t="str">
            <v>LFARISFAS-00378</v>
          </cell>
          <cell r="B1640">
            <v>0</v>
          </cell>
          <cell r="C1640">
            <v>11837</v>
          </cell>
          <cell r="D1640">
            <v>0</v>
          </cell>
          <cell r="E1640">
            <v>0</v>
          </cell>
          <cell r="F1640">
            <v>11952</v>
          </cell>
          <cell r="G1640">
            <v>7534</v>
          </cell>
          <cell r="H1640">
            <v>6472</v>
          </cell>
          <cell r="I1640">
            <v>6082</v>
          </cell>
        </row>
        <row r="1641">
          <cell r="A1641" t="str">
            <v>LFARISFAS-00488</v>
          </cell>
          <cell r="B1641">
            <v>0</v>
          </cell>
          <cell r="C1641">
            <v>698</v>
          </cell>
          <cell r="D1641">
            <v>0</v>
          </cell>
          <cell r="E1641">
            <v>0</v>
          </cell>
          <cell r="F1641">
            <v>344</v>
          </cell>
          <cell r="G1641">
            <v>396</v>
          </cell>
          <cell r="H1641">
            <v>1068</v>
          </cell>
          <cell r="I1641">
            <v>320</v>
          </cell>
        </row>
        <row r="1642">
          <cell r="A1642" t="str">
            <v>LFARISFAS-00550</v>
          </cell>
          <cell r="B1642">
            <v>0</v>
          </cell>
          <cell r="C1642">
            <v>184</v>
          </cell>
          <cell r="D1642">
            <v>0</v>
          </cell>
          <cell r="E1642">
            <v>0</v>
          </cell>
          <cell r="F1642">
            <v>60</v>
          </cell>
          <cell r="G1642">
            <v>82</v>
          </cell>
          <cell r="H1642">
            <v>154</v>
          </cell>
          <cell r="I1642">
            <v>106</v>
          </cell>
        </row>
        <row r="1643">
          <cell r="A1643" t="str">
            <v>LFARISFAS-00566</v>
          </cell>
          <cell r="B1643">
            <v>0</v>
          </cell>
          <cell r="C1643">
            <v>14220</v>
          </cell>
          <cell r="D1643">
            <v>0</v>
          </cell>
          <cell r="E1643">
            <v>0</v>
          </cell>
          <cell r="F1643">
            <v>4073</v>
          </cell>
          <cell r="G1643">
            <v>2200</v>
          </cell>
          <cell r="H1643">
            <v>1992</v>
          </cell>
          <cell r="I1643">
            <v>768</v>
          </cell>
        </row>
        <row r="1644">
          <cell r="A1644" t="str">
            <v>LFARISFAS-00761-Q</v>
          </cell>
          <cell r="B1644">
            <v>0</v>
          </cell>
          <cell r="C1644">
            <v>0</v>
          </cell>
          <cell r="D1644">
            <v>0</v>
          </cell>
          <cell r="E1644">
            <v>0</v>
          </cell>
          <cell r="F1644">
            <v>239</v>
          </cell>
          <cell r="G1644">
            <v>751</v>
          </cell>
          <cell r="H1644">
            <v>516</v>
          </cell>
          <cell r="I1644">
            <v>390</v>
          </cell>
        </row>
        <row r="1645">
          <cell r="A1645" t="str">
            <v>LFARISFAS-05000</v>
          </cell>
          <cell r="B1645">
            <v>0</v>
          </cell>
          <cell r="C1645">
            <v>630</v>
          </cell>
          <cell r="D1645">
            <v>0</v>
          </cell>
          <cell r="E1645">
            <v>0</v>
          </cell>
          <cell r="F1645">
            <v>52</v>
          </cell>
          <cell r="G1645">
            <v>0</v>
          </cell>
          <cell r="H1645">
            <v>0</v>
          </cell>
          <cell r="I1645">
            <v>0</v>
          </cell>
        </row>
        <row r="1646">
          <cell r="A1646" t="str">
            <v>LFARISFUSE-00001</v>
          </cell>
          <cell r="B1646">
            <v>0</v>
          </cell>
          <cell r="C1646">
            <v>2100</v>
          </cell>
          <cell r="D1646">
            <v>0</v>
          </cell>
          <cell r="E1646">
            <v>0</v>
          </cell>
          <cell r="F1646">
            <v>1289</v>
          </cell>
          <cell r="G1646">
            <v>1631</v>
          </cell>
          <cell r="H1646">
            <v>1701</v>
          </cell>
          <cell r="I1646">
            <v>581</v>
          </cell>
        </row>
        <row r="1647">
          <cell r="A1647" t="str">
            <v>LFARISFUSE-00002</v>
          </cell>
          <cell r="B1647">
            <v>0</v>
          </cell>
          <cell r="C1647">
            <v>3033</v>
          </cell>
          <cell r="D1647">
            <v>0</v>
          </cell>
          <cell r="E1647">
            <v>2000</v>
          </cell>
          <cell r="F1647">
            <v>667</v>
          </cell>
          <cell r="G1647">
            <v>2960</v>
          </cell>
          <cell r="H1647">
            <v>1550</v>
          </cell>
          <cell r="I1647">
            <v>1272</v>
          </cell>
        </row>
        <row r="1648">
          <cell r="A1648" t="str">
            <v>LFARISFUSE-00005</v>
          </cell>
          <cell r="B1648">
            <v>0</v>
          </cell>
          <cell r="C1648">
            <v>45121</v>
          </cell>
          <cell r="D1648">
            <v>0</v>
          </cell>
          <cell r="E1648">
            <v>0</v>
          </cell>
          <cell r="F1648">
            <v>37807</v>
          </cell>
          <cell r="G1648">
            <v>26884</v>
          </cell>
          <cell r="H1648">
            <v>27212</v>
          </cell>
          <cell r="I1648">
            <v>17669</v>
          </cell>
        </row>
        <row r="1649">
          <cell r="A1649" t="str">
            <v>LFARISFUSE-00100</v>
          </cell>
          <cell r="B1649">
            <v>0</v>
          </cell>
          <cell r="C1649">
            <v>12251</v>
          </cell>
          <cell r="D1649">
            <v>0</v>
          </cell>
          <cell r="E1649">
            <v>0</v>
          </cell>
          <cell r="F1649">
            <v>3161</v>
          </cell>
          <cell r="G1649">
            <v>2028</v>
          </cell>
          <cell r="H1649">
            <v>1548</v>
          </cell>
          <cell r="I1649">
            <v>820</v>
          </cell>
        </row>
        <row r="1650">
          <cell r="A1650" t="str">
            <v>LFARISFUSE-00106</v>
          </cell>
          <cell r="B1650">
            <v>0</v>
          </cell>
          <cell r="C1650">
            <v>16069</v>
          </cell>
          <cell r="D1650">
            <v>0</v>
          </cell>
          <cell r="E1650">
            <v>42000</v>
          </cell>
          <cell r="F1650">
            <v>52558</v>
          </cell>
          <cell r="G1650">
            <v>50306</v>
          </cell>
          <cell r="H1650">
            <v>48556</v>
          </cell>
          <cell r="I1650">
            <v>30565</v>
          </cell>
        </row>
        <row r="1651">
          <cell r="A1651" t="str">
            <v>LFARISFUSE-00109</v>
          </cell>
          <cell r="B1651">
            <v>0</v>
          </cell>
          <cell r="C1651">
            <v>10078</v>
          </cell>
          <cell r="D1651">
            <v>0</v>
          </cell>
          <cell r="E1651">
            <v>9000</v>
          </cell>
          <cell r="F1651">
            <v>5</v>
          </cell>
          <cell r="G1651">
            <v>9437</v>
          </cell>
          <cell r="H1651">
            <v>5769</v>
          </cell>
          <cell r="I1651">
            <v>4161</v>
          </cell>
        </row>
        <row r="1652">
          <cell r="A1652" t="str">
            <v>LFARISFUSE-00110</v>
          </cell>
          <cell r="B1652">
            <v>0</v>
          </cell>
          <cell r="C1652">
            <v>16605</v>
          </cell>
          <cell r="D1652">
            <v>0</v>
          </cell>
          <cell r="E1652">
            <v>0</v>
          </cell>
          <cell r="F1652">
            <v>14771</v>
          </cell>
          <cell r="G1652">
            <v>11407</v>
          </cell>
          <cell r="H1652">
            <v>11037</v>
          </cell>
          <cell r="I1652">
            <v>5887</v>
          </cell>
        </row>
        <row r="1653">
          <cell r="A1653" t="str">
            <v>LFARISFUSE-00112</v>
          </cell>
          <cell r="B1653">
            <v>0</v>
          </cell>
          <cell r="C1653">
            <v>8278</v>
          </cell>
          <cell r="D1653">
            <v>0</v>
          </cell>
          <cell r="E1653">
            <v>9000</v>
          </cell>
          <cell r="F1653">
            <v>17563</v>
          </cell>
          <cell r="G1653">
            <v>13125</v>
          </cell>
          <cell r="H1653">
            <v>18914</v>
          </cell>
          <cell r="I1653">
            <v>8516</v>
          </cell>
        </row>
        <row r="1654">
          <cell r="A1654" t="str">
            <v>LFARISFUSE-00117</v>
          </cell>
          <cell r="B1654">
            <v>0</v>
          </cell>
          <cell r="C1654">
            <v>2097</v>
          </cell>
          <cell r="D1654">
            <v>0</v>
          </cell>
          <cell r="E1654">
            <v>6000</v>
          </cell>
          <cell r="F1654">
            <v>4427</v>
          </cell>
          <cell r="G1654">
            <v>3360</v>
          </cell>
          <cell r="H1654">
            <v>2880</v>
          </cell>
          <cell r="I1654">
            <v>820</v>
          </cell>
        </row>
        <row r="1655">
          <cell r="A1655" t="str">
            <v>LFARISFUSE-00119</v>
          </cell>
          <cell r="B1655">
            <v>0</v>
          </cell>
          <cell r="C1655">
            <v>4339</v>
          </cell>
          <cell r="D1655">
            <v>0</v>
          </cell>
          <cell r="E1655">
            <v>0</v>
          </cell>
          <cell r="F1655">
            <v>1</v>
          </cell>
          <cell r="G1655">
            <v>0</v>
          </cell>
          <cell r="H1655">
            <v>0</v>
          </cell>
          <cell r="I1655">
            <v>0</v>
          </cell>
        </row>
        <row r="1656">
          <cell r="A1656" t="str">
            <v>LFARISFUSE-00120</v>
          </cell>
          <cell r="B1656">
            <v>0</v>
          </cell>
          <cell r="C1656">
            <v>18917</v>
          </cell>
          <cell r="D1656">
            <v>0</v>
          </cell>
          <cell r="E1656">
            <v>0</v>
          </cell>
          <cell r="F1656">
            <v>691</v>
          </cell>
          <cell r="G1656">
            <v>937</v>
          </cell>
          <cell r="H1656">
            <v>894</v>
          </cell>
          <cell r="I1656">
            <v>490</v>
          </cell>
        </row>
        <row r="1657">
          <cell r="A1657" t="str">
            <v>LFARISFUSE-00122</v>
          </cell>
          <cell r="B1657">
            <v>0</v>
          </cell>
          <cell r="C1657">
            <v>27734</v>
          </cell>
          <cell r="D1657">
            <v>0</v>
          </cell>
          <cell r="E1657">
            <v>32000</v>
          </cell>
          <cell r="F1657">
            <v>45720</v>
          </cell>
          <cell r="G1657">
            <v>21796</v>
          </cell>
          <cell r="H1657">
            <v>22456</v>
          </cell>
          <cell r="I1657">
            <v>14952</v>
          </cell>
        </row>
        <row r="1658">
          <cell r="A1658" t="str">
            <v>LFARISFUSE-00129</v>
          </cell>
          <cell r="B1658">
            <v>0</v>
          </cell>
          <cell r="C1658">
            <v>9024</v>
          </cell>
          <cell r="D1658">
            <v>0</v>
          </cell>
          <cell r="E1658">
            <v>0</v>
          </cell>
          <cell r="F1658">
            <v>2676</v>
          </cell>
          <cell r="G1658">
            <v>3398</v>
          </cell>
          <cell r="H1658">
            <v>2880</v>
          </cell>
          <cell r="I1658">
            <v>1764</v>
          </cell>
        </row>
        <row r="1659">
          <cell r="A1659" t="str">
            <v>LFARISFUSE-00131</v>
          </cell>
          <cell r="B1659">
            <v>0</v>
          </cell>
          <cell r="C1659">
            <v>0</v>
          </cell>
          <cell r="D1659">
            <v>0</v>
          </cell>
          <cell r="E1659">
            <v>0</v>
          </cell>
          <cell r="F1659">
            <v>0</v>
          </cell>
          <cell r="G1659">
            <v>1586</v>
          </cell>
          <cell r="H1659">
            <v>1097</v>
          </cell>
          <cell r="I1659">
            <v>698</v>
          </cell>
        </row>
        <row r="1660">
          <cell r="A1660" t="str">
            <v>LFARISGP-007-601-71304</v>
          </cell>
          <cell r="B1660">
            <v>0</v>
          </cell>
          <cell r="C1660">
            <v>7444</v>
          </cell>
          <cell r="D1660">
            <v>0</v>
          </cell>
          <cell r="E1660">
            <v>0</v>
          </cell>
          <cell r="F1660">
            <v>0</v>
          </cell>
          <cell r="G1660">
            <v>0</v>
          </cell>
          <cell r="H1660">
            <v>0</v>
          </cell>
          <cell r="I1660">
            <v>0</v>
          </cell>
        </row>
        <row r="1661">
          <cell r="A1661" t="str">
            <v>LFARISGP-007-801-71304</v>
          </cell>
          <cell r="B1661">
            <v>0</v>
          </cell>
          <cell r="C1661">
            <v>59.48</v>
          </cell>
          <cell r="D1661">
            <v>0</v>
          </cell>
          <cell r="E1661">
            <v>0</v>
          </cell>
          <cell r="F1661">
            <v>2.56</v>
          </cell>
          <cell r="G1661">
            <v>0</v>
          </cell>
          <cell r="H1661">
            <v>0</v>
          </cell>
          <cell r="I1661">
            <v>0</v>
          </cell>
        </row>
        <row r="1662">
          <cell r="A1662" t="str">
            <v>LFARISGSKT-00239</v>
          </cell>
          <cell r="B1662">
            <v>1200</v>
          </cell>
          <cell r="C1662">
            <v>2367</v>
          </cell>
          <cell r="D1662">
            <v>0</v>
          </cell>
          <cell r="E1662">
            <v>0</v>
          </cell>
          <cell r="F1662">
            <v>1238</v>
          </cell>
          <cell r="G1662">
            <v>789</v>
          </cell>
          <cell r="H1662">
            <v>570</v>
          </cell>
          <cell r="I1662">
            <v>858</v>
          </cell>
        </row>
        <row r="1663">
          <cell r="A1663" t="str">
            <v>LFARISHSK-00105</v>
          </cell>
          <cell r="B1663">
            <v>373</v>
          </cell>
          <cell r="C1663">
            <v>827</v>
          </cell>
          <cell r="D1663">
            <v>0</v>
          </cell>
          <cell r="E1663">
            <v>0</v>
          </cell>
          <cell r="F1663">
            <v>375</v>
          </cell>
          <cell r="G1663">
            <v>20</v>
          </cell>
          <cell r="H1663">
            <v>14</v>
          </cell>
          <cell r="I1663">
            <v>77</v>
          </cell>
        </row>
        <row r="1664">
          <cell r="A1664" t="str">
            <v>LFARISHSK-00139-02</v>
          </cell>
          <cell r="B1664">
            <v>0</v>
          </cell>
          <cell r="C1664">
            <v>94</v>
          </cell>
          <cell r="D1664">
            <v>0</v>
          </cell>
          <cell r="E1664">
            <v>0</v>
          </cell>
          <cell r="F1664">
            <v>58</v>
          </cell>
          <cell r="G1664">
            <v>0</v>
          </cell>
          <cell r="H1664">
            <v>0</v>
          </cell>
          <cell r="I1664">
            <v>0</v>
          </cell>
        </row>
        <row r="1665">
          <cell r="A1665" t="str">
            <v>LFARISHSK-00146-01</v>
          </cell>
          <cell r="B1665">
            <v>0</v>
          </cell>
          <cell r="C1665">
            <v>613</v>
          </cell>
          <cell r="D1665">
            <v>0</v>
          </cell>
          <cell r="E1665">
            <v>0</v>
          </cell>
          <cell r="F1665">
            <v>15</v>
          </cell>
          <cell r="G1665">
            <v>11</v>
          </cell>
          <cell r="H1665">
            <v>12</v>
          </cell>
          <cell r="I1665">
            <v>18</v>
          </cell>
        </row>
        <row r="1666">
          <cell r="A1666" t="str">
            <v>LFARISHSK-00147-01</v>
          </cell>
          <cell r="B1666">
            <v>0</v>
          </cell>
          <cell r="C1666">
            <v>198</v>
          </cell>
          <cell r="D1666">
            <v>0</v>
          </cell>
          <cell r="E1666">
            <v>0</v>
          </cell>
          <cell r="F1666">
            <v>86</v>
          </cell>
          <cell r="G1666">
            <v>11</v>
          </cell>
          <cell r="H1666">
            <v>12</v>
          </cell>
          <cell r="I1666">
            <v>18</v>
          </cell>
        </row>
        <row r="1667">
          <cell r="A1667" t="str">
            <v>LFARISHSK-00150-02</v>
          </cell>
          <cell r="B1667">
            <v>0</v>
          </cell>
          <cell r="C1667">
            <v>330</v>
          </cell>
          <cell r="D1667">
            <v>0</v>
          </cell>
          <cell r="E1667">
            <v>0</v>
          </cell>
          <cell r="F1667">
            <v>240</v>
          </cell>
          <cell r="G1667">
            <v>154</v>
          </cell>
          <cell r="H1667">
            <v>112</v>
          </cell>
          <cell r="I1667">
            <v>168</v>
          </cell>
        </row>
        <row r="1668">
          <cell r="A1668" t="str">
            <v>LFARISHSK-00203-04</v>
          </cell>
          <cell r="B1668">
            <v>707</v>
          </cell>
          <cell r="C1668">
            <v>314</v>
          </cell>
          <cell r="D1668">
            <v>0</v>
          </cell>
          <cell r="E1668">
            <v>0</v>
          </cell>
          <cell r="F1668">
            <v>199</v>
          </cell>
          <cell r="G1668">
            <v>66</v>
          </cell>
          <cell r="H1668">
            <v>48</v>
          </cell>
          <cell r="I1668">
            <v>72</v>
          </cell>
        </row>
        <row r="1669">
          <cell r="A1669" t="str">
            <v>LFARISHSK-00205-03</v>
          </cell>
          <cell r="B1669">
            <v>414</v>
          </cell>
          <cell r="C1669">
            <v>114</v>
          </cell>
          <cell r="D1669">
            <v>0</v>
          </cell>
          <cell r="E1669">
            <v>0</v>
          </cell>
          <cell r="F1669">
            <v>162</v>
          </cell>
          <cell r="G1669">
            <v>0</v>
          </cell>
          <cell r="H1669">
            <v>0</v>
          </cell>
          <cell r="I1669">
            <v>0</v>
          </cell>
        </row>
        <row r="1670">
          <cell r="A1670" t="str">
            <v>LFARISHSK-00217-02</v>
          </cell>
          <cell r="B1670">
            <v>5383</v>
          </cell>
          <cell r="C1670">
            <v>53</v>
          </cell>
          <cell r="D1670">
            <v>0</v>
          </cell>
          <cell r="E1670">
            <v>0</v>
          </cell>
          <cell r="F1670">
            <v>21</v>
          </cell>
          <cell r="G1670">
            <v>0</v>
          </cell>
          <cell r="H1670">
            <v>0</v>
          </cell>
          <cell r="I1670">
            <v>0</v>
          </cell>
        </row>
        <row r="1671">
          <cell r="A1671" t="str">
            <v>LFARISHSK-00233-02</v>
          </cell>
          <cell r="B1671">
            <v>0</v>
          </cell>
          <cell r="C1671">
            <v>2</v>
          </cell>
          <cell r="D1671">
            <v>0</v>
          </cell>
          <cell r="E1671">
            <v>0</v>
          </cell>
          <cell r="F1671">
            <v>5</v>
          </cell>
          <cell r="G1671">
            <v>0</v>
          </cell>
          <cell r="H1671">
            <v>0</v>
          </cell>
          <cell r="I1671">
            <v>0</v>
          </cell>
        </row>
        <row r="1672">
          <cell r="A1672" t="str">
            <v>LFARISHSK-00249-01</v>
          </cell>
          <cell r="B1672">
            <v>0</v>
          </cell>
          <cell r="C1672">
            <v>4033</v>
          </cell>
          <cell r="D1672">
            <v>0</v>
          </cell>
          <cell r="E1672">
            <v>0</v>
          </cell>
          <cell r="F1672">
            <v>2820</v>
          </cell>
          <cell r="G1672">
            <v>1428</v>
          </cell>
          <cell r="H1672">
            <v>1032</v>
          </cell>
          <cell r="I1672">
            <v>1548</v>
          </cell>
        </row>
        <row r="1673">
          <cell r="A1673" t="str">
            <v>LFARISHSK-00264-01</v>
          </cell>
          <cell r="B1673">
            <v>527</v>
          </cell>
          <cell r="C1673">
            <v>284</v>
          </cell>
          <cell r="D1673">
            <v>0</v>
          </cell>
          <cell r="E1673">
            <v>0</v>
          </cell>
          <cell r="F1673">
            <v>284</v>
          </cell>
          <cell r="G1673">
            <v>0</v>
          </cell>
          <cell r="H1673">
            <v>0</v>
          </cell>
          <cell r="I1673">
            <v>0</v>
          </cell>
        </row>
        <row r="1674">
          <cell r="A1674" t="str">
            <v>LFARISHSK-00266-01</v>
          </cell>
          <cell r="B1674">
            <v>1223</v>
          </cell>
          <cell r="C1674">
            <v>281</v>
          </cell>
          <cell r="D1674">
            <v>0</v>
          </cell>
          <cell r="E1674">
            <v>0</v>
          </cell>
          <cell r="F1674">
            <v>284</v>
          </cell>
          <cell r="G1674">
            <v>0</v>
          </cell>
          <cell r="H1674">
            <v>0</v>
          </cell>
          <cell r="I1674">
            <v>0</v>
          </cell>
        </row>
        <row r="1675">
          <cell r="A1675" t="str">
            <v>LFARISHSK-00324-01</v>
          </cell>
          <cell r="B1675">
            <v>0</v>
          </cell>
          <cell r="C1675">
            <v>538</v>
          </cell>
          <cell r="D1675">
            <v>0</v>
          </cell>
          <cell r="E1675">
            <v>0</v>
          </cell>
          <cell r="F1675">
            <v>1782</v>
          </cell>
          <cell r="G1675">
            <v>1568</v>
          </cell>
          <cell r="H1675">
            <v>1534</v>
          </cell>
          <cell r="I1675">
            <v>1630</v>
          </cell>
        </row>
        <row r="1676">
          <cell r="A1676" t="str">
            <v>LFARISHSK-00324-01-Q</v>
          </cell>
          <cell r="B1676">
            <v>0</v>
          </cell>
          <cell r="C1676">
            <v>3127</v>
          </cell>
          <cell r="D1676">
            <v>0</v>
          </cell>
          <cell r="E1676">
            <v>0</v>
          </cell>
          <cell r="F1676">
            <v>30</v>
          </cell>
          <cell r="G1676">
            <v>0</v>
          </cell>
          <cell r="H1676">
            <v>0</v>
          </cell>
          <cell r="I1676">
            <v>0</v>
          </cell>
        </row>
        <row r="1677">
          <cell r="A1677" t="str">
            <v>LFARISHSK-00359-01-Q</v>
          </cell>
          <cell r="B1677">
            <v>0</v>
          </cell>
          <cell r="C1677">
            <v>0</v>
          </cell>
          <cell r="D1677">
            <v>0</v>
          </cell>
          <cell r="E1677">
            <v>0</v>
          </cell>
          <cell r="F1677">
            <v>0</v>
          </cell>
          <cell r="G1677">
            <v>40</v>
          </cell>
          <cell r="H1677">
            <v>182</v>
          </cell>
          <cell r="I1677">
            <v>40</v>
          </cell>
        </row>
        <row r="1678">
          <cell r="A1678" t="str">
            <v>LFARISHSK-00362-01</v>
          </cell>
          <cell r="B1678">
            <v>0</v>
          </cell>
          <cell r="C1678">
            <v>2542</v>
          </cell>
          <cell r="D1678">
            <v>0</v>
          </cell>
          <cell r="E1678">
            <v>0</v>
          </cell>
          <cell r="F1678">
            <v>1276</v>
          </cell>
          <cell r="G1678">
            <v>528</v>
          </cell>
          <cell r="H1678">
            <v>528</v>
          </cell>
          <cell r="I1678">
            <v>528</v>
          </cell>
        </row>
        <row r="1679">
          <cell r="A1679" t="str">
            <v>LFARISHSK-00362-01-Q</v>
          </cell>
          <cell r="B1679">
            <v>0</v>
          </cell>
          <cell r="C1679">
            <v>742</v>
          </cell>
          <cell r="D1679">
            <v>0</v>
          </cell>
          <cell r="E1679">
            <v>0</v>
          </cell>
          <cell r="F1679">
            <v>52</v>
          </cell>
          <cell r="G1679">
            <v>0</v>
          </cell>
          <cell r="H1679">
            <v>0</v>
          </cell>
          <cell r="I1679">
            <v>0</v>
          </cell>
        </row>
        <row r="1680">
          <cell r="A1680" t="str">
            <v>LFARISHSK-00364-02-Q</v>
          </cell>
          <cell r="B1680">
            <v>0</v>
          </cell>
          <cell r="C1680">
            <v>0</v>
          </cell>
          <cell r="D1680">
            <v>0</v>
          </cell>
          <cell r="E1680">
            <v>0</v>
          </cell>
          <cell r="F1680">
            <v>240</v>
          </cell>
          <cell r="G1680">
            <v>0</v>
          </cell>
          <cell r="H1680">
            <v>0</v>
          </cell>
          <cell r="I1680">
            <v>0</v>
          </cell>
        </row>
        <row r="1681">
          <cell r="A1681" t="str">
            <v>LFARISHSK-00416-02-Q</v>
          </cell>
          <cell r="B1681">
            <v>0</v>
          </cell>
          <cell r="C1681">
            <v>0</v>
          </cell>
          <cell r="D1681">
            <v>0</v>
          </cell>
          <cell r="E1681">
            <v>0</v>
          </cell>
          <cell r="F1681">
            <v>0</v>
          </cell>
          <cell r="G1681">
            <v>1116</v>
          </cell>
          <cell r="H1681">
            <v>0</v>
          </cell>
          <cell r="I1681">
            <v>0</v>
          </cell>
        </row>
        <row r="1682">
          <cell r="A1682" t="str">
            <v>LFARISIC-00026</v>
          </cell>
          <cell r="B1682">
            <v>0</v>
          </cell>
          <cell r="C1682">
            <v>12778</v>
          </cell>
          <cell r="D1682">
            <v>0</v>
          </cell>
          <cell r="E1682">
            <v>0</v>
          </cell>
          <cell r="F1682">
            <v>8119</v>
          </cell>
          <cell r="G1682">
            <v>11912</v>
          </cell>
          <cell r="H1682">
            <v>15762</v>
          </cell>
          <cell r="I1682">
            <v>7950</v>
          </cell>
        </row>
        <row r="1683">
          <cell r="A1683" t="str">
            <v>LFARISIC-00030</v>
          </cell>
          <cell r="B1683">
            <v>0</v>
          </cell>
          <cell r="C1683">
            <v>8101</v>
          </cell>
          <cell r="D1683">
            <v>0</v>
          </cell>
          <cell r="E1683">
            <v>0</v>
          </cell>
          <cell r="F1683">
            <v>18882</v>
          </cell>
          <cell r="G1683">
            <v>13618</v>
          </cell>
          <cell r="H1683">
            <v>15874</v>
          </cell>
          <cell r="I1683">
            <v>8617</v>
          </cell>
        </row>
        <row r="1684">
          <cell r="A1684" t="str">
            <v>LFARISIC-00031</v>
          </cell>
          <cell r="B1684">
            <v>0</v>
          </cell>
          <cell r="C1684">
            <v>21233</v>
          </cell>
          <cell r="D1684">
            <v>0</v>
          </cell>
          <cell r="E1684">
            <v>5000</v>
          </cell>
          <cell r="F1684">
            <v>9333</v>
          </cell>
          <cell r="G1684">
            <v>7342</v>
          </cell>
          <cell r="H1684">
            <v>8604</v>
          </cell>
          <cell r="I1684">
            <v>5010</v>
          </cell>
        </row>
        <row r="1685">
          <cell r="A1685" t="str">
            <v>LFARISIC-00034</v>
          </cell>
          <cell r="B1685">
            <v>0</v>
          </cell>
          <cell r="C1685">
            <v>14301</v>
          </cell>
          <cell r="D1685">
            <v>0</v>
          </cell>
          <cell r="E1685">
            <v>0</v>
          </cell>
          <cell r="F1685">
            <v>7273</v>
          </cell>
          <cell r="G1685">
            <v>4228</v>
          </cell>
          <cell r="H1685">
            <v>4557</v>
          </cell>
          <cell r="I1685">
            <v>2967</v>
          </cell>
        </row>
        <row r="1686">
          <cell r="A1686" t="str">
            <v>LFARISIC-00043</v>
          </cell>
          <cell r="B1686">
            <v>0</v>
          </cell>
          <cell r="C1686">
            <v>7907</v>
          </cell>
          <cell r="D1686">
            <v>0</v>
          </cell>
          <cell r="E1686">
            <v>0</v>
          </cell>
          <cell r="F1686">
            <v>4430</v>
          </cell>
          <cell r="G1686">
            <v>2366</v>
          </cell>
          <cell r="H1686">
            <v>2530</v>
          </cell>
          <cell r="I1686">
            <v>1639</v>
          </cell>
        </row>
        <row r="1687">
          <cell r="A1687" t="str">
            <v>LFARISIC-00046</v>
          </cell>
          <cell r="B1687">
            <v>0</v>
          </cell>
          <cell r="C1687">
            <v>1303</v>
          </cell>
          <cell r="D1687">
            <v>0</v>
          </cell>
          <cell r="E1687">
            <v>0</v>
          </cell>
          <cell r="F1687">
            <v>693</v>
          </cell>
          <cell r="G1687">
            <v>971</v>
          </cell>
          <cell r="H1687">
            <v>930</v>
          </cell>
          <cell r="I1687">
            <v>502</v>
          </cell>
        </row>
        <row r="1688">
          <cell r="A1688" t="str">
            <v>LFARISIC-00052</v>
          </cell>
          <cell r="B1688">
            <v>0</v>
          </cell>
          <cell r="C1688">
            <v>15863</v>
          </cell>
          <cell r="D1688">
            <v>0</v>
          </cell>
          <cell r="E1688">
            <v>2000</v>
          </cell>
          <cell r="F1688">
            <v>7753</v>
          </cell>
          <cell r="G1688">
            <v>7359</v>
          </cell>
          <cell r="H1688">
            <v>9147</v>
          </cell>
          <cell r="I1688">
            <v>4532</v>
          </cell>
        </row>
        <row r="1689">
          <cell r="A1689" t="str">
            <v>LFARISIC-00060</v>
          </cell>
          <cell r="B1689">
            <v>0</v>
          </cell>
          <cell r="C1689">
            <v>23597</v>
          </cell>
          <cell r="D1689">
            <v>0</v>
          </cell>
          <cell r="E1689">
            <v>30000</v>
          </cell>
          <cell r="F1689">
            <v>19012</v>
          </cell>
          <cell r="G1689">
            <v>16689</v>
          </cell>
          <cell r="H1689">
            <v>14635</v>
          </cell>
          <cell r="I1689">
            <v>8275</v>
          </cell>
        </row>
        <row r="1690">
          <cell r="A1690" t="str">
            <v>LFARISIC-00064</v>
          </cell>
          <cell r="B1690">
            <v>0</v>
          </cell>
          <cell r="C1690">
            <v>12817</v>
          </cell>
          <cell r="D1690">
            <v>0</v>
          </cell>
          <cell r="E1690">
            <v>0</v>
          </cell>
          <cell r="F1690">
            <v>185</v>
          </cell>
          <cell r="G1690">
            <v>20</v>
          </cell>
          <cell r="H1690">
            <v>57</v>
          </cell>
          <cell r="I1690">
            <v>30</v>
          </cell>
        </row>
        <row r="1691">
          <cell r="A1691" t="str">
            <v>LFARISIC-00070</v>
          </cell>
          <cell r="B1691">
            <v>0</v>
          </cell>
          <cell r="C1691">
            <v>17635</v>
          </cell>
          <cell r="D1691">
            <v>0</v>
          </cell>
          <cell r="E1691">
            <v>7500</v>
          </cell>
          <cell r="F1691">
            <v>18442</v>
          </cell>
          <cell r="G1691">
            <v>11861</v>
          </cell>
          <cell r="H1691">
            <v>10908</v>
          </cell>
          <cell r="I1691">
            <v>6849</v>
          </cell>
        </row>
        <row r="1692">
          <cell r="A1692" t="str">
            <v>LFARISIC-00080</v>
          </cell>
          <cell r="B1692">
            <v>0</v>
          </cell>
          <cell r="C1692">
            <v>3144</v>
          </cell>
          <cell r="D1692">
            <v>0</v>
          </cell>
          <cell r="E1692">
            <v>0</v>
          </cell>
          <cell r="F1692">
            <v>698</v>
          </cell>
          <cell r="G1692">
            <v>1037</v>
          </cell>
          <cell r="H1692">
            <v>984</v>
          </cell>
          <cell r="I1692">
            <v>470</v>
          </cell>
        </row>
        <row r="1693">
          <cell r="A1693" t="str">
            <v>LFARISIC-00086</v>
          </cell>
          <cell r="B1693">
            <v>0</v>
          </cell>
          <cell r="C1693">
            <v>0</v>
          </cell>
          <cell r="D1693">
            <v>0</v>
          </cell>
          <cell r="E1693">
            <v>0</v>
          </cell>
          <cell r="F1693">
            <v>88</v>
          </cell>
          <cell r="G1693">
            <v>2228</v>
          </cell>
          <cell r="H1693">
            <v>2722</v>
          </cell>
          <cell r="I1693">
            <v>1239</v>
          </cell>
        </row>
        <row r="1694">
          <cell r="A1694" t="str">
            <v>LFARISIC-00086-Q</v>
          </cell>
          <cell r="B1694">
            <v>0</v>
          </cell>
          <cell r="C1694">
            <v>3000</v>
          </cell>
          <cell r="D1694">
            <v>0</v>
          </cell>
          <cell r="E1694">
            <v>0</v>
          </cell>
          <cell r="F1694">
            <v>0</v>
          </cell>
          <cell r="G1694">
            <v>0</v>
          </cell>
          <cell r="H1694">
            <v>0</v>
          </cell>
          <cell r="I1694">
            <v>0</v>
          </cell>
        </row>
        <row r="1695">
          <cell r="A1695" t="str">
            <v>LFARISIC-00120-02</v>
          </cell>
          <cell r="B1695">
            <v>0</v>
          </cell>
          <cell r="C1695">
            <v>5697</v>
          </cell>
          <cell r="D1695">
            <v>0</v>
          </cell>
          <cell r="E1695">
            <v>4000</v>
          </cell>
          <cell r="F1695">
            <v>699</v>
          </cell>
          <cell r="G1695">
            <v>838</v>
          </cell>
          <cell r="H1695">
            <v>875</v>
          </cell>
          <cell r="I1695">
            <v>323</v>
          </cell>
        </row>
        <row r="1696">
          <cell r="A1696" t="str">
            <v>LFARISIC-00122</v>
          </cell>
          <cell r="B1696">
            <v>0</v>
          </cell>
          <cell r="C1696">
            <v>3193</v>
          </cell>
          <cell r="D1696">
            <v>0</v>
          </cell>
          <cell r="E1696">
            <v>0</v>
          </cell>
          <cell r="F1696">
            <v>2103</v>
          </cell>
          <cell r="G1696">
            <v>1455</v>
          </cell>
          <cell r="H1696">
            <v>1412</v>
          </cell>
          <cell r="I1696">
            <v>777</v>
          </cell>
        </row>
        <row r="1697">
          <cell r="A1697" t="str">
            <v>LFARISIC-00124</v>
          </cell>
          <cell r="B1697">
            <v>0</v>
          </cell>
          <cell r="C1697">
            <v>37482</v>
          </cell>
          <cell r="D1697">
            <v>0</v>
          </cell>
          <cell r="E1697">
            <v>15000</v>
          </cell>
          <cell r="F1697">
            <v>18358</v>
          </cell>
          <cell r="G1697">
            <v>11533</v>
          </cell>
          <cell r="H1697">
            <v>12404</v>
          </cell>
          <cell r="I1697">
            <v>8133</v>
          </cell>
        </row>
        <row r="1698">
          <cell r="A1698" t="str">
            <v>LFARISIC-00136</v>
          </cell>
          <cell r="B1698">
            <v>0</v>
          </cell>
          <cell r="C1698">
            <v>2493</v>
          </cell>
          <cell r="D1698">
            <v>0</v>
          </cell>
          <cell r="E1698">
            <v>0</v>
          </cell>
          <cell r="F1698">
            <v>235</v>
          </cell>
          <cell r="G1698">
            <v>332</v>
          </cell>
          <cell r="H1698">
            <v>362</v>
          </cell>
          <cell r="I1698">
            <v>121</v>
          </cell>
        </row>
        <row r="1699">
          <cell r="A1699" t="str">
            <v>LFARISIC-00141</v>
          </cell>
          <cell r="B1699">
            <v>0</v>
          </cell>
          <cell r="C1699">
            <v>2652</v>
          </cell>
          <cell r="D1699">
            <v>0</v>
          </cell>
          <cell r="E1699">
            <v>2500</v>
          </cell>
          <cell r="F1699">
            <v>358</v>
          </cell>
          <cell r="G1699">
            <v>548</v>
          </cell>
          <cell r="H1699">
            <v>560</v>
          </cell>
          <cell r="I1699">
            <v>191</v>
          </cell>
        </row>
        <row r="1700">
          <cell r="A1700" t="str">
            <v>LFARISIC-00144</v>
          </cell>
          <cell r="B1700">
            <v>0</v>
          </cell>
          <cell r="C1700">
            <v>8553</v>
          </cell>
          <cell r="D1700">
            <v>0</v>
          </cell>
          <cell r="E1700">
            <v>6000</v>
          </cell>
          <cell r="F1700">
            <v>14736</v>
          </cell>
          <cell r="G1700">
            <v>7359</v>
          </cell>
          <cell r="H1700">
            <v>7688</v>
          </cell>
          <cell r="I1700">
            <v>4902</v>
          </cell>
        </row>
        <row r="1701">
          <cell r="A1701" t="str">
            <v>LFARISIC-00147</v>
          </cell>
          <cell r="B1701">
            <v>0</v>
          </cell>
          <cell r="C1701">
            <v>1163</v>
          </cell>
          <cell r="D1701">
            <v>0</v>
          </cell>
          <cell r="E1701">
            <v>0</v>
          </cell>
          <cell r="F1701">
            <v>698</v>
          </cell>
          <cell r="G1701">
            <v>821</v>
          </cell>
          <cell r="H1701">
            <v>857</v>
          </cell>
          <cell r="I1701">
            <v>317</v>
          </cell>
        </row>
        <row r="1702">
          <cell r="A1702" t="str">
            <v>LFARISIC-00148</v>
          </cell>
          <cell r="B1702">
            <v>0</v>
          </cell>
          <cell r="C1702">
            <v>4254</v>
          </cell>
          <cell r="D1702">
            <v>0</v>
          </cell>
          <cell r="E1702">
            <v>5000</v>
          </cell>
          <cell r="F1702">
            <v>10639</v>
          </cell>
          <cell r="G1702">
            <v>4578</v>
          </cell>
          <cell r="H1702">
            <v>4686</v>
          </cell>
          <cell r="I1702">
            <v>3047</v>
          </cell>
        </row>
        <row r="1703">
          <cell r="A1703" t="str">
            <v>LFARISIC-00168</v>
          </cell>
          <cell r="B1703">
            <v>0</v>
          </cell>
          <cell r="C1703">
            <v>862</v>
          </cell>
          <cell r="D1703">
            <v>0</v>
          </cell>
          <cell r="E1703">
            <v>100</v>
          </cell>
          <cell r="F1703">
            <v>237</v>
          </cell>
          <cell r="G1703">
            <v>39</v>
          </cell>
          <cell r="H1703">
            <v>58</v>
          </cell>
          <cell r="I1703">
            <v>42</v>
          </cell>
        </row>
        <row r="1704">
          <cell r="A1704" t="str">
            <v>LFARISIC-00176</v>
          </cell>
          <cell r="B1704">
            <v>0</v>
          </cell>
          <cell r="C1704">
            <v>15997</v>
          </cell>
          <cell r="D1704">
            <v>0</v>
          </cell>
          <cell r="E1704">
            <v>27000</v>
          </cell>
          <cell r="F1704">
            <v>23376</v>
          </cell>
          <cell r="G1704">
            <v>16383</v>
          </cell>
          <cell r="H1704">
            <v>18082</v>
          </cell>
          <cell r="I1704">
            <v>10531</v>
          </cell>
        </row>
        <row r="1705">
          <cell r="A1705" t="str">
            <v>LFARISIC-00184</v>
          </cell>
          <cell r="B1705">
            <v>0</v>
          </cell>
          <cell r="C1705">
            <v>289</v>
          </cell>
          <cell r="D1705">
            <v>0</v>
          </cell>
          <cell r="E1705">
            <v>300</v>
          </cell>
          <cell r="F1705">
            <v>356</v>
          </cell>
          <cell r="G1705">
            <v>514</v>
          </cell>
          <cell r="H1705">
            <v>524</v>
          </cell>
          <cell r="I1705">
            <v>179</v>
          </cell>
        </row>
        <row r="1706">
          <cell r="A1706" t="str">
            <v>LFARISIC-00190</v>
          </cell>
          <cell r="B1706">
            <v>0</v>
          </cell>
          <cell r="C1706">
            <v>2999</v>
          </cell>
          <cell r="D1706">
            <v>0</v>
          </cell>
          <cell r="E1706">
            <v>1261</v>
          </cell>
          <cell r="F1706">
            <v>4193</v>
          </cell>
          <cell r="G1706">
            <v>2327</v>
          </cell>
          <cell r="H1706">
            <v>2602</v>
          </cell>
          <cell r="I1706">
            <v>1597</v>
          </cell>
        </row>
        <row r="1707">
          <cell r="A1707" t="str">
            <v>LFARISIC-00196</v>
          </cell>
          <cell r="B1707">
            <v>0</v>
          </cell>
          <cell r="C1707">
            <v>6895</v>
          </cell>
          <cell r="D1707">
            <v>0</v>
          </cell>
          <cell r="E1707">
            <v>4000</v>
          </cell>
          <cell r="F1707">
            <v>9079</v>
          </cell>
          <cell r="G1707">
            <v>5624</v>
          </cell>
          <cell r="H1707">
            <v>5835</v>
          </cell>
          <cell r="I1707">
            <v>3710</v>
          </cell>
        </row>
        <row r="1708">
          <cell r="A1708" t="str">
            <v>LFARISIC-00199</v>
          </cell>
          <cell r="B1708">
            <v>0</v>
          </cell>
          <cell r="C1708">
            <v>1551</v>
          </cell>
          <cell r="D1708">
            <v>0</v>
          </cell>
          <cell r="E1708">
            <v>0</v>
          </cell>
          <cell r="F1708">
            <v>370</v>
          </cell>
          <cell r="G1708">
            <v>40</v>
          </cell>
          <cell r="H1708">
            <v>114</v>
          </cell>
          <cell r="I1708">
            <v>60</v>
          </cell>
        </row>
        <row r="1709">
          <cell r="A1709" t="str">
            <v>LFARISIC-00218</v>
          </cell>
          <cell r="B1709">
            <v>0</v>
          </cell>
          <cell r="C1709">
            <v>159</v>
          </cell>
          <cell r="D1709">
            <v>0</v>
          </cell>
          <cell r="E1709">
            <v>520</v>
          </cell>
          <cell r="F1709">
            <v>235</v>
          </cell>
          <cell r="G1709">
            <v>332</v>
          </cell>
          <cell r="H1709">
            <v>362</v>
          </cell>
          <cell r="I1709">
            <v>121</v>
          </cell>
        </row>
        <row r="1710">
          <cell r="A1710" t="str">
            <v>LFARISIC-00219</v>
          </cell>
          <cell r="B1710">
            <v>0</v>
          </cell>
          <cell r="C1710">
            <v>2230</v>
          </cell>
          <cell r="D1710">
            <v>0</v>
          </cell>
          <cell r="E1710">
            <v>0</v>
          </cell>
          <cell r="F1710">
            <v>1063</v>
          </cell>
          <cell r="G1710">
            <v>1331</v>
          </cell>
          <cell r="H1710">
            <v>1449</v>
          </cell>
          <cell r="I1710">
            <v>521</v>
          </cell>
        </row>
        <row r="1711">
          <cell r="A1711" t="str">
            <v>LFARISIC-00220</v>
          </cell>
          <cell r="B1711">
            <v>0</v>
          </cell>
          <cell r="C1711">
            <v>16842</v>
          </cell>
          <cell r="D1711">
            <v>0</v>
          </cell>
          <cell r="E1711">
            <v>4447</v>
          </cell>
          <cell r="F1711">
            <v>8300</v>
          </cell>
          <cell r="G1711">
            <v>4764</v>
          </cell>
          <cell r="H1711">
            <v>5111</v>
          </cell>
          <cell r="I1711">
            <v>3156</v>
          </cell>
        </row>
        <row r="1712">
          <cell r="A1712" t="str">
            <v>LFARISIC-00221</v>
          </cell>
          <cell r="B1712">
            <v>0</v>
          </cell>
          <cell r="C1712">
            <v>2372</v>
          </cell>
          <cell r="D1712">
            <v>0</v>
          </cell>
          <cell r="E1712">
            <v>0</v>
          </cell>
          <cell r="F1712">
            <v>235</v>
          </cell>
          <cell r="G1712">
            <v>332</v>
          </cell>
          <cell r="H1712">
            <v>362</v>
          </cell>
          <cell r="I1712">
            <v>121</v>
          </cell>
        </row>
        <row r="1713">
          <cell r="A1713" t="str">
            <v>LFARISIC-00222</v>
          </cell>
          <cell r="B1713">
            <v>0</v>
          </cell>
          <cell r="C1713">
            <v>765</v>
          </cell>
          <cell r="D1713">
            <v>0</v>
          </cell>
          <cell r="E1713">
            <v>0</v>
          </cell>
          <cell r="F1713">
            <v>235</v>
          </cell>
          <cell r="G1713">
            <v>332</v>
          </cell>
          <cell r="H1713">
            <v>362</v>
          </cell>
          <cell r="I1713">
            <v>121</v>
          </cell>
        </row>
        <row r="1714">
          <cell r="A1714" t="str">
            <v>LFARISIC-00224</v>
          </cell>
          <cell r="B1714">
            <v>0</v>
          </cell>
          <cell r="C1714">
            <v>24154</v>
          </cell>
          <cell r="D1714">
            <v>6000</v>
          </cell>
          <cell r="E1714">
            <v>10000</v>
          </cell>
          <cell r="F1714">
            <v>38993</v>
          </cell>
          <cell r="G1714">
            <v>21309</v>
          </cell>
          <cell r="H1714">
            <v>21531</v>
          </cell>
          <cell r="I1714">
            <v>12956</v>
          </cell>
        </row>
        <row r="1715">
          <cell r="A1715" t="str">
            <v>LFARISIC-00225</v>
          </cell>
          <cell r="B1715">
            <v>0</v>
          </cell>
          <cell r="C1715">
            <v>608</v>
          </cell>
          <cell r="D1715">
            <v>0</v>
          </cell>
          <cell r="E1715">
            <v>0</v>
          </cell>
          <cell r="F1715">
            <v>235</v>
          </cell>
          <cell r="G1715">
            <v>332</v>
          </cell>
          <cell r="H1715">
            <v>362</v>
          </cell>
          <cell r="I1715">
            <v>121</v>
          </cell>
        </row>
        <row r="1716">
          <cell r="A1716" t="str">
            <v>LFARISIC-00228</v>
          </cell>
          <cell r="B1716">
            <v>0</v>
          </cell>
          <cell r="C1716">
            <v>1833</v>
          </cell>
          <cell r="D1716">
            <v>0</v>
          </cell>
          <cell r="E1716">
            <v>0</v>
          </cell>
          <cell r="F1716">
            <v>235</v>
          </cell>
          <cell r="G1716">
            <v>332</v>
          </cell>
          <cell r="H1716">
            <v>362</v>
          </cell>
          <cell r="I1716">
            <v>121</v>
          </cell>
        </row>
        <row r="1717">
          <cell r="A1717" t="str">
            <v>LFARISIC-00229</v>
          </cell>
          <cell r="B1717">
            <v>0</v>
          </cell>
          <cell r="C1717">
            <v>5782</v>
          </cell>
          <cell r="D1717">
            <v>0</v>
          </cell>
          <cell r="E1717">
            <v>5000</v>
          </cell>
          <cell r="F1717">
            <v>11388</v>
          </cell>
          <cell r="G1717">
            <v>6042</v>
          </cell>
          <cell r="H1717">
            <v>6026</v>
          </cell>
          <cell r="I1717">
            <v>3726</v>
          </cell>
        </row>
        <row r="1718">
          <cell r="A1718" t="str">
            <v>LFARISIC-00230</v>
          </cell>
          <cell r="B1718">
            <v>0</v>
          </cell>
          <cell r="C1718">
            <v>190</v>
          </cell>
          <cell r="D1718">
            <v>0</v>
          </cell>
          <cell r="E1718">
            <v>0</v>
          </cell>
          <cell r="F1718">
            <v>235</v>
          </cell>
          <cell r="G1718">
            <v>332</v>
          </cell>
          <cell r="H1718">
            <v>362</v>
          </cell>
          <cell r="I1718">
            <v>121</v>
          </cell>
        </row>
        <row r="1719">
          <cell r="A1719" t="str">
            <v>LFARISIC-00231</v>
          </cell>
          <cell r="B1719">
            <v>0</v>
          </cell>
          <cell r="C1719">
            <v>2019</v>
          </cell>
          <cell r="D1719">
            <v>0</v>
          </cell>
          <cell r="E1719">
            <v>4000</v>
          </cell>
          <cell r="F1719">
            <v>3049</v>
          </cell>
          <cell r="G1719">
            <v>2835</v>
          </cell>
          <cell r="H1719">
            <v>3044</v>
          </cell>
          <cell r="I1719">
            <v>1349</v>
          </cell>
        </row>
        <row r="1720">
          <cell r="A1720" t="str">
            <v>LFARISIC-00269</v>
          </cell>
          <cell r="B1720">
            <v>0</v>
          </cell>
          <cell r="C1720">
            <v>533</v>
          </cell>
          <cell r="D1720">
            <v>0</v>
          </cell>
          <cell r="E1720">
            <v>1296</v>
          </cell>
          <cell r="F1720">
            <v>1572</v>
          </cell>
          <cell r="G1720">
            <v>992</v>
          </cell>
          <cell r="H1720">
            <v>1085</v>
          </cell>
          <cell r="I1720">
            <v>681</v>
          </cell>
        </row>
        <row r="1721">
          <cell r="A1721" t="str">
            <v>LFARISIC-00290</v>
          </cell>
          <cell r="B1721">
            <v>0</v>
          </cell>
          <cell r="C1721">
            <v>413</v>
          </cell>
          <cell r="D1721">
            <v>0</v>
          </cell>
          <cell r="E1721">
            <v>0</v>
          </cell>
          <cell r="F1721">
            <v>235</v>
          </cell>
          <cell r="G1721">
            <v>332</v>
          </cell>
          <cell r="H1721">
            <v>362</v>
          </cell>
          <cell r="I1721">
            <v>121</v>
          </cell>
        </row>
        <row r="1722">
          <cell r="A1722" t="str">
            <v>LFARISIC-00292</v>
          </cell>
          <cell r="B1722">
            <v>0</v>
          </cell>
          <cell r="C1722">
            <v>4470</v>
          </cell>
          <cell r="D1722">
            <v>0</v>
          </cell>
          <cell r="E1722">
            <v>0</v>
          </cell>
          <cell r="F1722">
            <v>774</v>
          </cell>
          <cell r="G1722">
            <v>3585</v>
          </cell>
          <cell r="H1722">
            <v>2305</v>
          </cell>
          <cell r="I1722">
            <v>1565</v>
          </cell>
        </row>
        <row r="1723">
          <cell r="A1723" t="str">
            <v>LFARISIC-00296</v>
          </cell>
          <cell r="B1723">
            <v>0</v>
          </cell>
          <cell r="C1723">
            <v>1152</v>
          </cell>
          <cell r="D1723">
            <v>0</v>
          </cell>
          <cell r="E1723">
            <v>0</v>
          </cell>
          <cell r="F1723">
            <v>342</v>
          </cell>
          <cell r="G1723">
            <v>307</v>
          </cell>
          <cell r="H1723">
            <v>333</v>
          </cell>
          <cell r="I1723">
            <v>138</v>
          </cell>
        </row>
        <row r="1724">
          <cell r="A1724" t="str">
            <v>LFARISIC-00300</v>
          </cell>
          <cell r="B1724">
            <v>0</v>
          </cell>
          <cell r="C1724">
            <v>747</v>
          </cell>
          <cell r="D1724">
            <v>0</v>
          </cell>
          <cell r="E1724">
            <v>0</v>
          </cell>
          <cell r="F1724">
            <v>235</v>
          </cell>
          <cell r="G1724">
            <v>332</v>
          </cell>
          <cell r="H1724">
            <v>362</v>
          </cell>
          <cell r="I1724">
            <v>121</v>
          </cell>
        </row>
        <row r="1725">
          <cell r="A1725" t="str">
            <v>LFARISIC-00301</v>
          </cell>
          <cell r="B1725">
            <v>0</v>
          </cell>
          <cell r="C1725">
            <v>7208</v>
          </cell>
          <cell r="D1725">
            <v>5000</v>
          </cell>
          <cell r="E1725">
            <v>22500</v>
          </cell>
          <cell r="F1725">
            <v>24632</v>
          </cell>
          <cell r="G1725">
            <v>14862</v>
          </cell>
          <cell r="H1725">
            <v>13727</v>
          </cell>
          <cell r="I1725">
            <v>7177</v>
          </cell>
        </row>
        <row r="1726">
          <cell r="A1726" t="str">
            <v>LFARISIC-00304</v>
          </cell>
          <cell r="B1726">
            <v>0</v>
          </cell>
          <cell r="C1726">
            <v>2395</v>
          </cell>
          <cell r="D1726">
            <v>960</v>
          </cell>
          <cell r="E1726">
            <v>1860</v>
          </cell>
          <cell r="F1726">
            <v>4447</v>
          </cell>
          <cell r="G1726">
            <v>4156</v>
          </cell>
          <cell r="H1726">
            <v>4775</v>
          </cell>
          <cell r="I1726">
            <v>3200</v>
          </cell>
        </row>
        <row r="1727">
          <cell r="A1727" t="str">
            <v>LFARISIC-00316</v>
          </cell>
          <cell r="B1727">
            <v>0</v>
          </cell>
          <cell r="C1727">
            <v>2424</v>
          </cell>
          <cell r="D1727">
            <v>0</v>
          </cell>
          <cell r="E1727">
            <v>2000</v>
          </cell>
          <cell r="F1727">
            <v>5765</v>
          </cell>
          <cell r="G1727">
            <v>6158</v>
          </cell>
          <cell r="H1727">
            <v>7028</v>
          </cell>
          <cell r="I1727">
            <v>3589</v>
          </cell>
        </row>
        <row r="1728">
          <cell r="A1728" t="str">
            <v>LFARISIC-00318</v>
          </cell>
          <cell r="B1728">
            <v>0</v>
          </cell>
          <cell r="C1728">
            <v>5360</v>
          </cell>
          <cell r="D1728">
            <v>0</v>
          </cell>
          <cell r="E1728">
            <v>6000</v>
          </cell>
          <cell r="F1728">
            <v>13486</v>
          </cell>
          <cell r="G1728">
            <v>6923</v>
          </cell>
          <cell r="H1728">
            <v>6974</v>
          </cell>
          <cell r="I1728">
            <v>3981</v>
          </cell>
        </row>
        <row r="1729">
          <cell r="A1729" t="str">
            <v>LFARISIC-00320</v>
          </cell>
          <cell r="B1729">
            <v>0</v>
          </cell>
          <cell r="C1729">
            <v>2187</v>
          </cell>
          <cell r="D1729">
            <v>0</v>
          </cell>
          <cell r="E1729">
            <v>0</v>
          </cell>
          <cell r="F1729">
            <v>593</v>
          </cell>
          <cell r="G1729">
            <v>914</v>
          </cell>
          <cell r="H1729">
            <v>787</v>
          </cell>
          <cell r="I1729">
            <v>460</v>
          </cell>
        </row>
        <row r="1730">
          <cell r="A1730" t="str">
            <v>LFARISIC-00321</v>
          </cell>
          <cell r="B1730">
            <v>0</v>
          </cell>
          <cell r="C1730">
            <v>5304</v>
          </cell>
          <cell r="D1730">
            <v>0</v>
          </cell>
          <cell r="E1730">
            <v>3000</v>
          </cell>
          <cell r="F1730">
            <v>6298</v>
          </cell>
          <cell r="G1730">
            <v>3990</v>
          </cell>
          <cell r="H1730">
            <v>5985</v>
          </cell>
          <cell r="I1730">
            <v>2933</v>
          </cell>
        </row>
        <row r="1731">
          <cell r="A1731" t="str">
            <v>LFARISIC-00322</v>
          </cell>
          <cell r="B1731">
            <v>0</v>
          </cell>
          <cell r="C1731">
            <v>5396</v>
          </cell>
          <cell r="D1731">
            <v>0</v>
          </cell>
          <cell r="E1731">
            <v>2500</v>
          </cell>
          <cell r="F1731">
            <v>15508</v>
          </cell>
          <cell r="G1731">
            <v>9329</v>
          </cell>
          <cell r="H1731">
            <v>9988</v>
          </cell>
          <cell r="I1731">
            <v>6523</v>
          </cell>
        </row>
        <row r="1732">
          <cell r="A1732" t="str">
            <v>LFARISIC-00332</v>
          </cell>
          <cell r="B1732">
            <v>0</v>
          </cell>
          <cell r="C1732">
            <v>6204</v>
          </cell>
          <cell r="D1732">
            <v>0</v>
          </cell>
          <cell r="E1732">
            <v>7500</v>
          </cell>
          <cell r="F1732">
            <v>12943</v>
          </cell>
          <cell r="G1732">
            <v>7210</v>
          </cell>
          <cell r="H1732">
            <v>7111</v>
          </cell>
          <cell r="I1732">
            <v>4116</v>
          </cell>
        </row>
        <row r="1733">
          <cell r="A1733" t="str">
            <v>LFARISIC-00335</v>
          </cell>
          <cell r="B1733">
            <v>0</v>
          </cell>
          <cell r="C1733">
            <v>12749</v>
          </cell>
          <cell r="D1733">
            <v>0</v>
          </cell>
          <cell r="E1733">
            <v>0</v>
          </cell>
          <cell r="F1733">
            <v>11358</v>
          </cell>
          <cell r="G1733">
            <v>11068</v>
          </cell>
          <cell r="H1733">
            <v>9789</v>
          </cell>
          <cell r="I1733">
            <v>6640</v>
          </cell>
        </row>
        <row r="1734">
          <cell r="A1734" t="str">
            <v>LFARISIC-00336</v>
          </cell>
          <cell r="B1734">
            <v>0</v>
          </cell>
          <cell r="C1734">
            <v>23808</v>
          </cell>
          <cell r="D1734">
            <v>0</v>
          </cell>
          <cell r="E1734">
            <v>0</v>
          </cell>
          <cell r="F1734">
            <v>18608</v>
          </cell>
          <cell r="G1734">
            <v>16096</v>
          </cell>
          <cell r="H1734">
            <v>14852</v>
          </cell>
          <cell r="I1734">
            <v>9173</v>
          </cell>
        </row>
        <row r="1735">
          <cell r="A1735" t="str">
            <v>LFARISIC-00338</v>
          </cell>
          <cell r="B1735">
            <v>0</v>
          </cell>
          <cell r="C1735">
            <v>26897</v>
          </cell>
          <cell r="D1735">
            <v>0</v>
          </cell>
          <cell r="E1735">
            <v>0</v>
          </cell>
          <cell r="F1735">
            <v>6948</v>
          </cell>
          <cell r="G1735">
            <v>5025</v>
          </cell>
          <cell r="H1735">
            <v>5291</v>
          </cell>
          <cell r="I1735">
            <v>2164</v>
          </cell>
        </row>
        <row r="1736">
          <cell r="A1736" t="str">
            <v>LFARISIC-00343</v>
          </cell>
          <cell r="B1736">
            <v>0</v>
          </cell>
          <cell r="C1736">
            <v>4584</v>
          </cell>
          <cell r="D1736">
            <v>0</v>
          </cell>
          <cell r="E1736">
            <v>7290</v>
          </cell>
          <cell r="F1736">
            <v>11703</v>
          </cell>
          <cell r="G1736">
            <v>9182</v>
          </cell>
          <cell r="H1736">
            <v>7062</v>
          </cell>
          <cell r="I1736">
            <v>4928</v>
          </cell>
        </row>
        <row r="1737">
          <cell r="A1737" t="str">
            <v>LFARISIC-00346</v>
          </cell>
          <cell r="B1737">
            <v>0</v>
          </cell>
          <cell r="C1737">
            <v>2356</v>
          </cell>
          <cell r="D1737">
            <v>0</v>
          </cell>
          <cell r="E1737">
            <v>2000</v>
          </cell>
          <cell r="F1737">
            <v>2023</v>
          </cell>
          <cell r="G1737">
            <v>789</v>
          </cell>
          <cell r="H1737">
            <v>915</v>
          </cell>
          <cell r="I1737">
            <v>504</v>
          </cell>
        </row>
        <row r="1738">
          <cell r="A1738" t="str">
            <v>LFARISIC-00352</v>
          </cell>
          <cell r="B1738">
            <v>0</v>
          </cell>
          <cell r="C1738">
            <v>1516</v>
          </cell>
          <cell r="D1738">
            <v>0</v>
          </cell>
          <cell r="E1738">
            <v>0</v>
          </cell>
          <cell r="F1738">
            <v>132</v>
          </cell>
          <cell r="G1738">
            <v>996</v>
          </cell>
          <cell r="H1738">
            <v>2688</v>
          </cell>
          <cell r="I1738">
            <v>768</v>
          </cell>
        </row>
        <row r="1739">
          <cell r="A1739" t="str">
            <v>LFARISIC-00355</v>
          </cell>
          <cell r="B1739">
            <v>0</v>
          </cell>
          <cell r="C1739">
            <v>9715</v>
          </cell>
          <cell r="D1739">
            <v>0</v>
          </cell>
          <cell r="E1739">
            <v>5000</v>
          </cell>
          <cell r="F1739">
            <v>6258</v>
          </cell>
          <cell r="G1739">
            <v>5402</v>
          </cell>
          <cell r="H1739">
            <v>5997</v>
          </cell>
          <cell r="I1739">
            <v>3450</v>
          </cell>
        </row>
        <row r="1740">
          <cell r="A1740" t="str">
            <v>LFARISIC-00360</v>
          </cell>
          <cell r="B1740">
            <v>0</v>
          </cell>
          <cell r="C1740">
            <v>131</v>
          </cell>
          <cell r="D1740">
            <v>0</v>
          </cell>
          <cell r="E1740">
            <v>0</v>
          </cell>
          <cell r="F1740">
            <v>53</v>
          </cell>
          <cell r="G1740">
            <v>17</v>
          </cell>
          <cell r="H1740">
            <v>18</v>
          </cell>
          <cell r="I1740">
            <v>6</v>
          </cell>
        </row>
        <row r="1741">
          <cell r="A1741" t="str">
            <v>LFARISIC-00361</v>
          </cell>
          <cell r="B1741">
            <v>0</v>
          </cell>
          <cell r="C1741">
            <v>363</v>
          </cell>
          <cell r="D1741">
            <v>0</v>
          </cell>
          <cell r="E1741">
            <v>162</v>
          </cell>
          <cell r="F1741">
            <v>328</v>
          </cell>
          <cell r="G1741">
            <v>502</v>
          </cell>
          <cell r="H1741">
            <v>386</v>
          </cell>
          <cell r="I1741">
            <v>127</v>
          </cell>
        </row>
        <row r="1742">
          <cell r="A1742" t="str">
            <v>LFARISIC-00362</v>
          </cell>
          <cell r="B1742">
            <v>0</v>
          </cell>
          <cell r="C1742">
            <v>318</v>
          </cell>
          <cell r="D1742">
            <v>0</v>
          </cell>
          <cell r="E1742">
            <v>190</v>
          </cell>
          <cell r="F1742">
            <v>328</v>
          </cell>
          <cell r="G1742">
            <v>502</v>
          </cell>
          <cell r="H1742">
            <v>386</v>
          </cell>
          <cell r="I1742">
            <v>127</v>
          </cell>
        </row>
        <row r="1743">
          <cell r="A1743" t="str">
            <v>LFARISIC-00364</v>
          </cell>
          <cell r="B1743">
            <v>0</v>
          </cell>
          <cell r="C1743">
            <v>8023</v>
          </cell>
          <cell r="D1743">
            <v>0</v>
          </cell>
          <cell r="E1743">
            <v>5000</v>
          </cell>
          <cell r="F1743">
            <v>12676</v>
          </cell>
          <cell r="G1743">
            <v>7208</v>
          </cell>
          <cell r="H1743">
            <v>6871</v>
          </cell>
          <cell r="I1743">
            <v>3840</v>
          </cell>
        </row>
        <row r="1744">
          <cell r="A1744" t="str">
            <v>LFARISIC-00368</v>
          </cell>
          <cell r="B1744">
            <v>0</v>
          </cell>
          <cell r="C1744">
            <v>2448</v>
          </cell>
          <cell r="D1744">
            <v>0</v>
          </cell>
          <cell r="E1744">
            <v>10200</v>
          </cell>
          <cell r="F1744">
            <v>13629</v>
          </cell>
          <cell r="G1744">
            <v>6870</v>
          </cell>
          <cell r="H1744">
            <v>6923</v>
          </cell>
          <cell r="I1744">
            <v>4164</v>
          </cell>
        </row>
        <row r="1745">
          <cell r="A1745" t="str">
            <v>LFARISIC-00369</v>
          </cell>
          <cell r="B1745">
            <v>0</v>
          </cell>
          <cell r="C1745">
            <v>2082</v>
          </cell>
          <cell r="D1745">
            <v>0</v>
          </cell>
          <cell r="E1745">
            <v>0</v>
          </cell>
          <cell r="F1745">
            <v>1</v>
          </cell>
          <cell r="G1745">
            <v>17</v>
          </cell>
          <cell r="H1745">
            <v>18</v>
          </cell>
          <cell r="I1745">
            <v>6</v>
          </cell>
        </row>
        <row r="1746">
          <cell r="A1746" t="str">
            <v>LFARISIC-00370</v>
          </cell>
          <cell r="B1746">
            <v>0</v>
          </cell>
          <cell r="C1746">
            <v>128</v>
          </cell>
          <cell r="D1746">
            <v>0</v>
          </cell>
          <cell r="E1746">
            <v>3</v>
          </cell>
          <cell r="F1746">
            <v>23</v>
          </cell>
          <cell r="G1746">
            <v>34</v>
          </cell>
          <cell r="H1746">
            <v>36</v>
          </cell>
          <cell r="I1746">
            <v>12</v>
          </cell>
        </row>
        <row r="1747">
          <cell r="A1747" t="str">
            <v>LFARISIC-00371</v>
          </cell>
          <cell r="B1747">
            <v>0</v>
          </cell>
          <cell r="C1747">
            <v>2553</v>
          </cell>
          <cell r="D1747">
            <v>0</v>
          </cell>
          <cell r="E1747">
            <v>0</v>
          </cell>
          <cell r="F1747">
            <v>2184</v>
          </cell>
          <cell r="G1747">
            <v>3301</v>
          </cell>
          <cell r="H1747">
            <v>3710</v>
          </cell>
          <cell r="I1747">
            <v>2109</v>
          </cell>
        </row>
        <row r="1748">
          <cell r="A1748" t="str">
            <v>LFARISIC-00372</v>
          </cell>
          <cell r="B1748">
            <v>0</v>
          </cell>
          <cell r="C1748">
            <v>1261</v>
          </cell>
          <cell r="D1748">
            <v>0</v>
          </cell>
          <cell r="E1748">
            <v>0</v>
          </cell>
          <cell r="F1748">
            <v>266</v>
          </cell>
          <cell r="G1748">
            <v>449</v>
          </cell>
          <cell r="H1748">
            <v>514</v>
          </cell>
          <cell r="I1748">
            <v>355</v>
          </cell>
        </row>
        <row r="1749">
          <cell r="A1749" t="str">
            <v>LFARISIC-00373</v>
          </cell>
          <cell r="B1749">
            <v>0</v>
          </cell>
          <cell r="C1749">
            <v>630</v>
          </cell>
          <cell r="D1749">
            <v>0</v>
          </cell>
          <cell r="E1749">
            <v>0</v>
          </cell>
          <cell r="F1749">
            <v>1</v>
          </cell>
          <cell r="G1749">
            <v>17</v>
          </cell>
          <cell r="H1749">
            <v>18</v>
          </cell>
          <cell r="I1749">
            <v>6</v>
          </cell>
        </row>
        <row r="1750">
          <cell r="A1750" t="str">
            <v>LFARISIC-00376</v>
          </cell>
          <cell r="B1750">
            <v>0</v>
          </cell>
          <cell r="C1750">
            <v>1881</v>
          </cell>
          <cell r="D1750">
            <v>0</v>
          </cell>
          <cell r="E1750">
            <v>0</v>
          </cell>
          <cell r="F1750">
            <v>594</v>
          </cell>
          <cell r="G1750">
            <v>931</v>
          </cell>
          <cell r="H1750">
            <v>805</v>
          </cell>
          <cell r="I1750">
            <v>466</v>
          </cell>
        </row>
        <row r="1751">
          <cell r="A1751" t="str">
            <v>LFARISIC-00377</v>
          </cell>
          <cell r="B1751">
            <v>0</v>
          </cell>
          <cell r="C1751">
            <v>406</v>
          </cell>
          <cell r="D1751">
            <v>0</v>
          </cell>
          <cell r="E1751">
            <v>2700</v>
          </cell>
          <cell r="F1751">
            <v>1013</v>
          </cell>
          <cell r="G1751">
            <v>1253</v>
          </cell>
          <cell r="H1751">
            <v>1492</v>
          </cell>
          <cell r="I1751">
            <v>618</v>
          </cell>
        </row>
        <row r="1752">
          <cell r="A1752" t="str">
            <v>LFARISIC-00378</v>
          </cell>
          <cell r="B1752">
            <v>0</v>
          </cell>
          <cell r="C1752">
            <v>5185</v>
          </cell>
          <cell r="D1752">
            <v>0</v>
          </cell>
          <cell r="E1752">
            <v>6000</v>
          </cell>
          <cell r="F1752">
            <v>4063</v>
          </cell>
          <cell r="G1752">
            <v>5030</v>
          </cell>
          <cell r="H1752">
            <v>6279</v>
          </cell>
          <cell r="I1752">
            <v>3173</v>
          </cell>
        </row>
        <row r="1753">
          <cell r="A1753" t="str">
            <v>LFARISIC-00379</v>
          </cell>
          <cell r="B1753">
            <v>0</v>
          </cell>
          <cell r="C1753">
            <v>4407</v>
          </cell>
          <cell r="D1753">
            <v>0</v>
          </cell>
          <cell r="E1753">
            <v>4000</v>
          </cell>
          <cell r="F1753">
            <v>4061</v>
          </cell>
          <cell r="G1753">
            <v>5383</v>
          </cell>
          <cell r="H1753">
            <v>6052</v>
          </cell>
          <cell r="I1753">
            <v>3257</v>
          </cell>
        </row>
        <row r="1754">
          <cell r="A1754" t="str">
            <v>LFARISIC-00380</v>
          </cell>
          <cell r="B1754">
            <v>0</v>
          </cell>
          <cell r="C1754">
            <v>145</v>
          </cell>
          <cell r="D1754">
            <v>0</v>
          </cell>
          <cell r="E1754">
            <v>0</v>
          </cell>
          <cell r="F1754">
            <v>53</v>
          </cell>
          <cell r="G1754">
            <v>17</v>
          </cell>
          <cell r="H1754">
            <v>18</v>
          </cell>
          <cell r="I1754">
            <v>6</v>
          </cell>
        </row>
        <row r="1755">
          <cell r="A1755" t="str">
            <v>LFARISIC-00381</v>
          </cell>
          <cell r="B1755">
            <v>0</v>
          </cell>
          <cell r="C1755">
            <v>5463</v>
          </cell>
          <cell r="D1755">
            <v>0</v>
          </cell>
          <cell r="E1755">
            <v>2500</v>
          </cell>
          <cell r="F1755">
            <v>5585</v>
          </cell>
          <cell r="G1755">
            <v>3628</v>
          </cell>
          <cell r="H1755">
            <v>3805</v>
          </cell>
          <cell r="I1755">
            <v>2369</v>
          </cell>
        </row>
        <row r="1756">
          <cell r="A1756" t="str">
            <v>LFARISIC-00386</v>
          </cell>
          <cell r="B1756">
            <v>0</v>
          </cell>
          <cell r="C1756">
            <v>3073</v>
          </cell>
          <cell r="D1756">
            <v>0</v>
          </cell>
          <cell r="E1756">
            <v>0</v>
          </cell>
          <cell r="F1756">
            <v>870</v>
          </cell>
          <cell r="G1756">
            <v>1083</v>
          </cell>
          <cell r="H1756">
            <v>1181</v>
          </cell>
          <cell r="I1756">
            <v>502</v>
          </cell>
        </row>
        <row r="1757">
          <cell r="A1757" t="str">
            <v>LFARISIC-00387</v>
          </cell>
          <cell r="B1757">
            <v>0</v>
          </cell>
          <cell r="C1757">
            <v>729</v>
          </cell>
          <cell r="D1757">
            <v>0</v>
          </cell>
          <cell r="E1757">
            <v>902</v>
          </cell>
          <cell r="F1757">
            <v>1771</v>
          </cell>
          <cell r="G1757">
            <v>992</v>
          </cell>
          <cell r="H1757">
            <v>1085</v>
          </cell>
          <cell r="I1757">
            <v>681</v>
          </cell>
        </row>
        <row r="1758">
          <cell r="A1758" t="str">
            <v>LFARISIC-00388</v>
          </cell>
          <cell r="B1758">
            <v>0</v>
          </cell>
          <cell r="C1758">
            <v>4302</v>
          </cell>
          <cell r="D1758">
            <v>0</v>
          </cell>
          <cell r="E1758">
            <v>1000</v>
          </cell>
          <cell r="F1758">
            <v>7201</v>
          </cell>
          <cell r="G1758">
            <v>4649</v>
          </cell>
          <cell r="H1758">
            <v>3778</v>
          </cell>
          <cell r="I1758">
            <v>1240</v>
          </cell>
        </row>
        <row r="1759">
          <cell r="A1759" t="str">
            <v>LFARISIC-00391</v>
          </cell>
          <cell r="B1759">
            <v>0</v>
          </cell>
          <cell r="C1759">
            <v>7620</v>
          </cell>
          <cell r="D1759">
            <v>0</v>
          </cell>
          <cell r="E1759">
            <v>12000</v>
          </cell>
          <cell r="F1759">
            <v>10325</v>
          </cell>
          <cell r="G1759">
            <v>13435</v>
          </cell>
          <cell r="H1759">
            <v>10367</v>
          </cell>
          <cell r="I1759">
            <v>8137</v>
          </cell>
        </row>
        <row r="1760">
          <cell r="A1760" t="str">
            <v>LFARISIC-00393</v>
          </cell>
          <cell r="B1760">
            <v>0</v>
          </cell>
          <cell r="C1760">
            <v>6076</v>
          </cell>
          <cell r="D1760">
            <v>0</v>
          </cell>
          <cell r="E1760">
            <v>0</v>
          </cell>
          <cell r="F1760">
            <v>53</v>
          </cell>
          <cell r="G1760">
            <v>17</v>
          </cell>
          <cell r="H1760">
            <v>18</v>
          </cell>
          <cell r="I1760">
            <v>6</v>
          </cell>
        </row>
        <row r="1761">
          <cell r="A1761" t="str">
            <v>LFARISIC-00394</v>
          </cell>
          <cell r="B1761">
            <v>0</v>
          </cell>
          <cell r="C1761">
            <v>638</v>
          </cell>
          <cell r="D1761">
            <v>0</v>
          </cell>
          <cell r="E1761">
            <v>0</v>
          </cell>
          <cell r="F1761">
            <v>49</v>
          </cell>
          <cell r="G1761">
            <v>17</v>
          </cell>
          <cell r="H1761">
            <v>18</v>
          </cell>
          <cell r="I1761">
            <v>6</v>
          </cell>
        </row>
        <row r="1762">
          <cell r="A1762" t="str">
            <v>LFARISIC-00395</v>
          </cell>
          <cell r="B1762">
            <v>0</v>
          </cell>
          <cell r="C1762">
            <v>765</v>
          </cell>
          <cell r="D1762">
            <v>0</v>
          </cell>
          <cell r="E1762">
            <v>0</v>
          </cell>
          <cell r="F1762">
            <v>106</v>
          </cell>
          <cell r="G1762">
            <v>34</v>
          </cell>
          <cell r="H1762">
            <v>36</v>
          </cell>
          <cell r="I1762">
            <v>12</v>
          </cell>
        </row>
        <row r="1763">
          <cell r="A1763" t="str">
            <v>LFARISIC-00403</v>
          </cell>
          <cell r="B1763">
            <v>0</v>
          </cell>
          <cell r="C1763">
            <v>2257</v>
          </cell>
          <cell r="D1763">
            <v>0</v>
          </cell>
          <cell r="E1763">
            <v>5000</v>
          </cell>
          <cell r="F1763">
            <v>4966</v>
          </cell>
          <cell r="G1763">
            <v>3887</v>
          </cell>
          <cell r="H1763">
            <v>3564</v>
          </cell>
          <cell r="I1763">
            <v>1654</v>
          </cell>
        </row>
        <row r="1764">
          <cell r="A1764" t="str">
            <v>LFARISIC-00404</v>
          </cell>
          <cell r="B1764">
            <v>0</v>
          </cell>
          <cell r="C1764">
            <v>483</v>
          </cell>
          <cell r="D1764">
            <v>0</v>
          </cell>
          <cell r="E1764">
            <v>720</v>
          </cell>
          <cell r="F1764">
            <v>593</v>
          </cell>
          <cell r="G1764">
            <v>914</v>
          </cell>
          <cell r="H1764">
            <v>787</v>
          </cell>
          <cell r="I1764">
            <v>460</v>
          </cell>
        </row>
        <row r="1765">
          <cell r="A1765" t="str">
            <v>LFARISIC-00416</v>
          </cell>
          <cell r="B1765">
            <v>0</v>
          </cell>
          <cell r="C1765">
            <v>10646</v>
          </cell>
          <cell r="D1765">
            <v>0</v>
          </cell>
          <cell r="E1765">
            <v>6000</v>
          </cell>
          <cell r="F1765">
            <v>11605</v>
          </cell>
          <cell r="G1765">
            <v>6716</v>
          </cell>
          <cell r="H1765">
            <v>7218</v>
          </cell>
          <cell r="I1765">
            <v>2160</v>
          </cell>
        </row>
        <row r="1766">
          <cell r="A1766" t="str">
            <v>LFARISIC-00417</v>
          </cell>
          <cell r="B1766">
            <v>0</v>
          </cell>
          <cell r="C1766">
            <v>21407</v>
          </cell>
          <cell r="D1766">
            <v>0</v>
          </cell>
          <cell r="E1766">
            <v>0</v>
          </cell>
          <cell r="F1766">
            <v>4508</v>
          </cell>
          <cell r="G1766">
            <v>2835</v>
          </cell>
          <cell r="H1766">
            <v>3141</v>
          </cell>
          <cell r="I1766">
            <v>1121</v>
          </cell>
        </row>
        <row r="1767">
          <cell r="A1767" t="str">
            <v>LFARISIC-00418</v>
          </cell>
          <cell r="B1767">
            <v>0</v>
          </cell>
          <cell r="C1767">
            <v>1975</v>
          </cell>
          <cell r="D1767">
            <v>0</v>
          </cell>
          <cell r="E1767">
            <v>6000</v>
          </cell>
          <cell r="F1767">
            <v>3409</v>
          </cell>
          <cell r="G1767">
            <v>2000</v>
          </cell>
          <cell r="H1767">
            <v>2181</v>
          </cell>
          <cell r="I1767">
            <v>1454</v>
          </cell>
        </row>
        <row r="1768">
          <cell r="A1768" t="str">
            <v>LFARISIC-00424</v>
          </cell>
          <cell r="B1768">
            <v>0</v>
          </cell>
          <cell r="C1768">
            <v>18730</v>
          </cell>
          <cell r="D1768">
            <v>0</v>
          </cell>
          <cell r="E1768">
            <v>0</v>
          </cell>
          <cell r="F1768">
            <v>8620</v>
          </cell>
          <cell r="G1768">
            <v>7214</v>
          </cell>
          <cell r="H1768">
            <v>8451</v>
          </cell>
          <cell r="I1768">
            <v>4739</v>
          </cell>
        </row>
        <row r="1769">
          <cell r="A1769" t="str">
            <v>LFARISIC-00425</v>
          </cell>
          <cell r="B1769">
            <v>0</v>
          </cell>
          <cell r="C1769">
            <v>44812</v>
          </cell>
          <cell r="D1769">
            <v>0</v>
          </cell>
          <cell r="E1769">
            <v>40000</v>
          </cell>
          <cell r="F1769">
            <v>85623</v>
          </cell>
          <cell r="G1769">
            <v>69338</v>
          </cell>
          <cell r="H1769">
            <v>65019</v>
          </cell>
          <cell r="I1769">
            <v>48809</v>
          </cell>
        </row>
        <row r="1770">
          <cell r="A1770" t="str">
            <v>LFARISIC-00428</v>
          </cell>
          <cell r="B1770">
            <v>0</v>
          </cell>
          <cell r="C1770">
            <v>0</v>
          </cell>
          <cell r="D1770">
            <v>0</v>
          </cell>
          <cell r="E1770">
            <v>10000</v>
          </cell>
          <cell r="F1770">
            <v>4068</v>
          </cell>
          <cell r="G1770">
            <v>19372</v>
          </cell>
          <cell r="H1770">
            <v>9272</v>
          </cell>
          <cell r="I1770">
            <v>7392</v>
          </cell>
        </row>
        <row r="1771">
          <cell r="A1771" t="str">
            <v>LFARISIC-00430</v>
          </cell>
          <cell r="B1771">
            <v>0</v>
          </cell>
          <cell r="C1771">
            <v>112</v>
          </cell>
          <cell r="D1771">
            <v>0</v>
          </cell>
          <cell r="E1771">
            <v>0</v>
          </cell>
          <cell r="F1771">
            <v>1</v>
          </cell>
          <cell r="G1771">
            <v>17</v>
          </cell>
          <cell r="H1771">
            <v>18</v>
          </cell>
          <cell r="I1771">
            <v>6</v>
          </cell>
        </row>
        <row r="1772">
          <cell r="A1772" t="str">
            <v>LFARISIC-00431</v>
          </cell>
          <cell r="B1772">
            <v>0</v>
          </cell>
          <cell r="C1772">
            <v>105</v>
          </cell>
          <cell r="D1772">
            <v>0</v>
          </cell>
          <cell r="E1772">
            <v>0</v>
          </cell>
          <cell r="F1772">
            <v>21</v>
          </cell>
          <cell r="G1772">
            <v>0</v>
          </cell>
          <cell r="H1772">
            <v>0</v>
          </cell>
          <cell r="I1772">
            <v>0</v>
          </cell>
        </row>
        <row r="1773">
          <cell r="A1773" t="str">
            <v>LFARISIC-00432</v>
          </cell>
          <cell r="B1773">
            <v>0</v>
          </cell>
          <cell r="C1773">
            <v>11008</v>
          </cell>
          <cell r="D1773">
            <v>0</v>
          </cell>
          <cell r="E1773">
            <v>10519</v>
          </cell>
          <cell r="F1773">
            <v>15048</v>
          </cell>
          <cell r="G1773">
            <v>10077</v>
          </cell>
          <cell r="H1773">
            <v>9136</v>
          </cell>
          <cell r="I1773">
            <v>6047</v>
          </cell>
        </row>
        <row r="1774">
          <cell r="A1774" t="str">
            <v>LFARISIC-00438</v>
          </cell>
          <cell r="B1774">
            <v>0</v>
          </cell>
          <cell r="C1774">
            <v>237375</v>
          </cell>
          <cell r="D1774">
            <v>0</v>
          </cell>
          <cell r="E1774">
            <v>66000</v>
          </cell>
          <cell r="F1774">
            <v>251016</v>
          </cell>
          <cell r="G1774">
            <v>130799</v>
          </cell>
          <cell r="H1774">
            <v>131418</v>
          </cell>
          <cell r="I1774">
            <v>87953</v>
          </cell>
        </row>
        <row r="1775">
          <cell r="A1775" t="str">
            <v>LFARISIC-00444</v>
          </cell>
          <cell r="B1775">
            <v>0</v>
          </cell>
          <cell r="C1775">
            <v>5143</v>
          </cell>
          <cell r="D1775">
            <v>0</v>
          </cell>
          <cell r="E1775">
            <v>2985</v>
          </cell>
          <cell r="F1775">
            <v>3414</v>
          </cell>
          <cell r="G1775">
            <v>4316</v>
          </cell>
          <cell r="H1775">
            <v>5755</v>
          </cell>
          <cell r="I1775">
            <v>2946</v>
          </cell>
        </row>
        <row r="1776">
          <cell r="A1776" t="str">
            <v>LFARISIC-00447</v>
          </cell>
          <cell r="B1776">
            <v>0</v>
          </cell>
          <cell r="C1776">
            <v>1350</v>
          </cell>
          <cell r="D1776">
            <v>0</v>
          </cell>
          <cell r="E1776">
            <v>0</v>
          </cell>
          <cell r="F1776">
            <v>704</v>
          </cell>
          <cell r="G1776">
            <v>898</v>
          </cell>
          <cell r="H1776">
            <v>705</v>
          </cell>
          <cell r="I1776">
            <v>227</v>
          </cell>
        </row>
        <row r="1777">
          <cell r="A1777" t="str">
            <v>LFARISIC-00448</v>
          </cell>
          <cell r="B1777">
            <v>0</v>
          </cell>
          <cell r="C1777">
            <v>15751</v>
          </cell>
          <cell r="D1777">
            <v>0</v>
          </cell>
          <cell r="E1777">
            <v>0</v>
          </cell>
          <cell r="F1777">
            <v>8091</v>
          </cell>
          <cell r="G1777">
            <v>6641</v>
          </cell>
          <cell r="H1777">
            <v>7469</v>
          </cell>
          <cell r="I1777">
            <v>3789</v>
          </cell>
        </row>
        <row r="1778">
          <cell r="A1778" t="str">
            <v>LFARISIC-00455</v>
          </cell>
          <cell r="B1778">
            <v>0</v>
          </cell>
          <cell r="C1778">
            <v>264</v>
          </cell>
          <cell r="D1778">
            <v>0</v>
          </cell>
          <cell r="E1778">
            <v>0</v>
          </cell>
          <cell r="F1778">
            <v>101</v>
          </cell>
          <cell r="G1778">
            <v>77</v>
          </cell>
          <cell r="H1778">
            <v>84</v>
          </cell>
          <cell r="I1778">
            <v>56</v>
          </cell>
        </row>
        <row r="1779">
          <cell r="A1779" t="str">
            <v>LFARISIC-00457</v>
          </cell>
          <cell r="B1779">
            <v>0</v>
          </cell>
          <cell r="C1779">
            <v>24382</v>
          </cell>
          <cell r="D1779">
            <v>0</v>
          </cell>
          <cell r="E1779">
            <v>55000</v>
          </cell>
          <cell r="F1779">
            <v>58430</v>
          </cell>
          <cell r="G1779">
            <v>36037</v>
          </cell>
          <cell r="H1779">
            <v>35485</v>
          </cell>
          <cell r="I1779">
            <v>22164</v>
          </cell>
        </row>
        <row r="1780">
          <cell r="A1780" t="str">
            <v>LFARISIC-00458</v>
          </cell>
          <cell r="B1780">
            <v>0</v>
          </cell>
          <cell r="C1780">
            <v>16481</v>
          </cell>
          <cell r="D1780">
            <v>0</v>
          </cell>
          <cell r="E1780">
            <v>32500</v>
          </cell>
          <cell r="F1780">
            <v>17132</v>
          </cell>
          <cell r="G1780">
            <v>18794</v>
          </cell>
          <cell r="H1780">
            <v>16008</v>
          </cell>
          <cell r="I1780">
            <v>9355</v>
          </cell>
        </row>
        <row r="1781">
          <cell r="A1781" t="str">
            <v>LFARISIC-00461</v>
          </cell>
          <cell r="B1781">
            <v>0</v>
          </cell>
          <cell r="C1781">
            <v>80566</v>
          </cell>
          <cell r="D1781">
            <v>0</v>
          </cell>
          <cell r="E1781">
            <v>72000</v>
          </cell>
          <cell r="F1781">
            <v>128272</v>
          </cell>
          <cell r="G1781">
            <v>59063</v>
          </cell>
          <cell r="H1781">
            <v>61585</v>
          </cell>
          <cell r="I1781">
            <v>39333</v>
          </cell>
        </row>
        <row r="1782">
          <cell r="A1782" t="str">
            <v>LFARISIC-00462</v>
          </cell>
          <cell r="B1782">
            <v>0</v>
          </cell>
          <cell r="C1782">
            <v>115055</v>
          </cell>
          <cell r="D1782">
            <v>0</v>
          </cell>
          <cell r="E1782">
            <v>24000</v>
          </cell>
          <cell r="F1782">
            <v>115119</v>
          </cell>
          <cell r="G1782">
            <v>56520</v>
          </cell>
          <cell r="H1782">
            <v>57101</v>
          </cell>
          <cell r="I1782">
            <v>36557</v>
          </cell>
        </row>
        <row r="1783">
          <cell r="A1783" t="str">
            <v>LFARISIC-00467</v>
          </cell>
          <cell r="B1783">
            <v>0</v>
          </cell>
          <cell r="C1783">
            <v>1042</v>
          </cell>
          <cell r="D1783">
            <v>0</v>
          </cell>
          <cell r="E1783">
            <v>0</v>
          </cell>
          <cell r="F1783">
            <v>331</v>
          </cell>
          <cell r="G1783">
            <v>212</v>
          </cell>
          <cell r="H1783">
            <v>138</v>
          </cell>
          <cell r="I1783">
            <v>100</v>
          </cell>
        </row>
        <row r="1784">
          <cell r="A1784" t="str">
            <v>LFARISIC-00470</v>
          </cell>
          <cell r="B1784">
            <v>0</v>
          </cell>
          <cell r="C1784">
            <v>6173</v>
          </cell>
          <cell r="D1784">
            <v>0</v>
          </cell>
          <cell r="E1784">
            <v>7500</v>
          </cell>
          <cell r="F1784">
            <v>9701</v>
          </cell>
          <cell r="G1784">
            <v>6341</v>
          </cell>
          <cell r="H1784">
            <v>7890</v>
          </cell>
          <cell r="I1784">
            <v>4413</v>
          </cell>
        </row>
        <row r="1785">
          <cell r="A1785" t="str">
            <v>LFARISIC-00472</v>
          </cell>
          <cell r="B1785">
            <v>0</v>
          </cell>
          <cell r="C1785">
            <v>688</v>
          </cell>
          <cell r="D1785">
            <v>0</v>
          </cell>
          <cell r="E1785">
            <v>0</v>
          </cell>
          <cell r="F1785">
            <v>185</v>
          </cell>
          <cell r="G1785">
            <v>20</v>
          </cell>
          <cell r="H1785">
            <v>57</v>
          </cell>
          <cell r="I1785">
            <v>30</v>
          </cell>
        </row>
        <row r="1786">
          <cell r="A1786" t="str">
            <v>LFARISIC-00478</v>
          </cell>
          <cell r="B1786">
            <v>0</v>
          </cell>
          <cell r="C1786">
            <v>3007</v>
          </cell>
          <cell r="D1786">
            <v>0</v>
          </cell>
          <cell r="E1786">
            <v>0</v>
          </cell>
          <cell r="F1786">
            <v>52</v>
          </cell>
          <cell r="G1786">
            <v>0</v>
          </cell>
          <cell r="H1786">
            <v>0</v>
          </cell>
          <cell r="I1786">
            <v>0</v>
          </cell>
        </row>
        <row r="1787">
          <cell r="A1787" t="str">
            <v>LFARISIC-00480</v>
          </cell>
          <cell r="B1787">
            <v>0</v>
          </cell>
          <cell r="C1787">
            <v>172</v>
          </cell>
          <cell r="D1787">
            <v>0</v>
          </cell>
          <cell r="E1787">
            <v>79</v>
          </cell>
          <cell r="F1787">
            <v>50</v>
          </cell>
          <cell r="G1787">
            <v>17</v>
          </cell>
          <cell r="H1787">
            <v>18</v>
          </cell>
          <cell r="I1787">
            <v>6</v>
          </cell>
        </row>
        <row r="1788">
          <cell r="A1788" t="str">
            <v>LFARISIC-00482</v>
          </cell>
          <cell r="B1788">
            <v>0</v>
          </cell>
          <cell r="C1788">
            <v>1107</v>
          </cell>
          <cell r="D1788">
            <v>0</v>
          </cell>
          <cell r="E1788">
            <v>0</v>
          </cell>
          <cell r="F1788">
            <v>373</v>
          </cell>
          <cell r="G1788">
            <v>160</v>
          </cell>
          <cell r="H1788">
            <v>184</v>
          </cell>
          <cell r="I1788">
            <v>136</v>
          </cell>
        </row>
        <row r="1789">
          <cell r="A1789" t="str">
            <v>LFARISIC-00483</v>
          </cell>
          <cell r="B1789">
            <v>0</v>
          </cell>
          <cell r="C1789">
            <v>2132</v>
          </cell>
          <cell r="D1789">
            <v>0</v>
          </cell>
          <cell r="E1789">
            <v>0</v>
          </cell>
          <cell r="F1789">
            <v>631</v>
          </cell>
          <cell r="G1789">
            <v>4118</v>
          </cell>
          <cell r="H1789">
            <v>3774</v>
          </cell>
          <cell r="I1789">
            <v>2072</v>
          </cell>
        </row>
        <row r="1790">
          <cell r="A1790" t="str">
            <v>LFARISIC-00485</v>
          </cell>
          <cell r="B1790">
            <v>0</v>
          </cell>
          <cell r="C1790">
            <v>988</v>
          </cell>
          <cell r="D1790">
            <v>0</v>
          </cell>
          <cell r="E1790">
            <v>5000</v>
          </cell>
          <cell r="F1790">
            <v>2668</v>
          </cell>
          <cell r="G1790">
            <v>3880</v>
          </cell>
          <cell r="H1790">
            <v>2944</v>
          </cell>
          <cell r="I1790">
            <v>968</v>
          </cell>
        </row>
        <row r="1791">
          <cell r="A1791" t="str">
            <v>LFARISIC-00492</v>
          </cell>
          <cell r="B1791">
            <v>0</v>
          </cell>
          <cell r="C1791">
            <v>63761</v>
          </cell>
          <cell r="D1791">
            <v>0</v>
          </cell>
          <cell r="E1791">
            <v>0</v>
          </cell>
          <cell r="F1791">
            <v>30552</v>
          </cell>
          <cell r="G1791">
            <v>23697</v>
          </cell>
          <cell r="H1791">
            <v>24507</v>
          </cell>
          <cell r="I1791">
            <v>14598</v>
          </cell>
        </row>
        <row r="1792">
          <cell r="A1792" t="str">
            <v>LFARISIC-00509</v>
          </cell>
          <cell r="B1792">
            <v>0</v>
          </cell>
          <cell r="C1792">
            <v>210</v>
          </cell>
          <cell r="D1792">
            <v>0</v>
          </cell>
          <cell r="E1792">
            <v>0</v>
          </cell>
          <cell r="F1792">
            <v>101</v>
          </cell>
          <cell r="G1792">
            <v>77</v>
          </cell>
          <cell r="H1792">
            <v>84</v>
          </cell>
          <cell r="I1792">
            <v>56</v>
          </cell>
        </row>
        <row r="1793">
          <cell r="A1793" t="str">
            <v>LFARISIC-00516</v>
          </cell>
          <cell r="B1793">
            <v>0</v>
          </cell>
          <cell r="C1793">
            <v>6590</v>
          </cell>
          <cell r="D1793">
            <v>0</v>
          </cell>
          <cell r="E1793">
            <v>0</v>
          </cell>
          <cell r="F1793">
            <v>349</v>
          </cell>
          <cell r="G1793">
            <v>303</v>
          </cell>
          <cell r="H1793">
            <v>253</v>
          </cell>
          <cell r="I1793">
            <v>97</v>
          </cell>
        </row>
        <row r="1794">
          <cell r="A1794" t="str">
            <v>LFARISIC-00521</v>
          </cell>
          <cell r="B1794">
            <v>0</v>
          </cell>
          <cell r="C1794">
            <v>5942</v>
          </cell>
          <cell r="D1794">
            <v>0</v>
          </cell>
          <cell r="E1794">
            <v>7999</v>
          </cell>
          <cell r="F1794">
            <v>18408</v>
          </cell>
          <cell r="G1794">
            <v>15681</v>
          </cell>
          <cell r="H1794">
            <v>13833</v>
          </cell>
          <cell r="I1794">
            <v>8383</v>
          </cell>
        </row>
        <row r="1795">
          <cell r="A1795" t="str">
            <v>LFARISIC-00522</v>
          </cell>
          <cell r="B1795">
            <v>0</v>
          </cell>
          <cell r="C1795">
            <v>318</v>
          </cell>
          <cell r="D1795">
            <v>0</v>
          </cell>
          <cell r="E1795">
            <v>0</v>
          </cell>
          <cell r="F1795">
            <v>42</v>
          </cell>
          <cell r="G1795">
            <v>0</v>
          </cell>
          <cell r="H1795">
            <v>0</v>
          </cell>
          <cell r="I1795">
            <v>0</v>
          </cell>
        </row>
        <row r="1796">
          <cell r="A1796" t="str">
            <v>LFARISIC-00530</v>
          </cell>
          <cell r="B1796">
            <v>0</v>
          </cell>
          <cell r="C1796">
            <v>118</v>
          </cell>
          <cell r="D1796">
            <v>44</v>
          </cell>
          <cell r="E1796">
            <v>182</v>
          </cell>
          <cell r="F1796">
            <v>381</v>
          </cell>
          <cell r="G1796">
            <v>333</v>
          </cell>
          <cell r="H1796">
            <v>333</v>
          </cell>
          <cell r="I1796">
            <v>0</v>
          </cell>
        </row>
        <row r="1797">
          <cell r="A1797" t="str">
            <v>LFARISIC-00534</v>
          </cell>
          <cell r="B1797">
            <v>0</v>
          </cell>
          <cell r="C1797">
            <v>11590</v>
          </cell>
          <cell r="D1797">
            <v>0</v>
          </cell>
          <cell r="E1797">
            <v>10000</v>
          </cell>
          <cell r="F1797">
            <v>10126</v>
          </cell>
          <cell r="G1797">
            <v>11501</v>
          </cell>
          <cell r="H1797">
            <v>11509</v>
          </cell>
          <cell r="I1797">
            <v>7301</v>
          </cell>
        </row>
        <row r="1798">
          <cell r="A1798" t="str">
            <v>LFARISIC-00535</v>
          </cell>
          <cell r="B1798">
            <v>0</v>
          </cell>
          <cell r="C1798">
            <v>7624</v>
          </cell>
          <cell r="D1798">
            <v>0</v>
          </cell>
          <cell r="E1798">
            <v>0</v>
          </cell>
          <cell r="F1798">
            <v>4495</v>
          </cell>
          <cell r="G1798">
            <v>5341</v>
          </cell>
          <cell r="H1798">
            <v>6923</v>
          </cell>
          <cell r="I1798">
            <v>3562</v>
          </cell>
        </row>
        <row r="1799">
          <cell r="A1799" t="str">
            <v>LFARISIC-00541</v>
          </cell>
          <cell r="B1799">
            <v>0</v>
          </cell>
          <cell r="C1799">
            <v>9854</v>
          </cell>
          <cell r="D1799">
            <v>0</v>
          </cell>
          <cell r="E1799">
            <v>0</v>
          </cell>
          <cell r="F1799">
            <v>2923</v>
          </cell>
          <cell r="G1799">
            <v>2666</v>
          </cell>
          <cell r="H1799">
            <v>2017</v>
          </cell>
          <cell r="I1799">
            <v>1050</v>
          </cell>
        </row>
        <row r="1800">
          <cell r="A1800" t="str">
            <v>LFARISIC-00543</v>
          </cell>
          <cell r="B1800">
            <v>0</v>
          </cell>
          <cell r="C1800">
            <v>1143</v>
          </cell>
          <cell r="D1800">
            <v>0</v>
          </cell>
          <cell r="E1800">
            <v>320</v>
          </cell>
          <cell r="F1800">
            <v>968</v>
          </cell>
          <cell r="G1800">
            <v>759</v>
          </cell>
          <cell r="H1800">
            <v>738</v>
          </cell>
          <cell r="I1800">
            <v>289</v>
          </cell>
        </row>
        <row r="1801">
          <cell r="A1801" t="str">
            <v>LFARISIC-00553</v>
          </cell>
          <cell r="B1801">
            <v>0</v>
          </cell>
          <cell r="C1801">
            <v>18425</v>
          </cell>
          <cell r="D1801">
            <v>0</v>
          </cell>
          <cell r="E1801">
            <v>15000</v>
          </cell>
          <cell r="F1801">
            <v>22412</v>
          </cell>
          <cell r="G1801">
            <v>11020</v>
          </cell>
          <cell r="H1801">
            <v>11368</v>
          </cell>
          <cell r="I1801">
            <v>6872</v>
          </cell>
        </row>
        <row r="1802">
          <cell r="A1802" t="str">
            <v>LFARISIC-00554</v>
          </cell>
          <cell r="B1802">
            <v>0</v>
          </cell>
          <cell r="C1802">
            <v>9285</v>
          </cell>
          <cell r="D1802">
            <v>0</v>
          </cell>
          <cell r="E1802">
            <v>18000</v>
          </cell>
          <cell r="F1802">
            <v>20966</v>
          </cell>
          <cell r="G1802">
            <v>9002</v>
          </cell>
          <cell r="H1802">
            <v>9204</v>
          </cell>
          <cell r="I1802">
            <v>5982</v>
          </cell>
        </row>
        <row r="1803">
          <cell r="A1803" t="str">
            <v>LFARISIC-00561</v>
          </cell>
          <cell r="B1803">
            <v>0</v>
          </cell>
          <cell r="C1803">
            <v>11650</v>
          </cell>
          <cell r="D1803">
            <v>0</v>
          </cell>
          <cell r="E1803">
            <v>0</v>
          </cell>
          <cell r="F1803">
            <v>5672</v>
          </cell>
          <cell r="G1803">
            <v>11702</v>
          </cell>
          <cell r="H1803">
            <v>7562</v>
          </cell>
          <cell r="I1803">
            <v>6084</v>
          </cell>
        </row>
        <row r="1804">
          <cell r="A1804" t="str">
            <v>LFARISIC-00563</v>
          </cell>
          <cell r="B1804">
            <v>0</v>
          </cell>
          <cell r="C1804">
            <v>1595</v>
          </cell>
          <cell r="D1804">
            <v>4505</v>
          </cell>
          <cell r="E1804">
            <v>7996</v>
          </cell>
          <cell r="F1804">
            <v>10779</v>
          </cell>
          <cell r="G1804">
            <v>5100</v>
          </cell>
          <cell r="H1804">
            <v>5209</v>
          </cell>
          <cell r="I1804">
            <v>3246</v>
          </cell>
        </row>
        <row r="1805">
          <cell r="A1805" t="str">
            <v>LFARISIC-00564</v>
          </cell>
          <cell r="B1805">
            <v>0</v>
          </cell>
          <cell r="C1805">
            <v>2072</v>
          </cell>
          <cell r="D1805">
            <v>0</v>
          </cell>
          <cell r="E1805">
            <v>2500</v>
          </cell>
          <cell r="F1805">
            <v>2861</v>
          </cell>
          <cell r="G1805">
            <v>2028</v>
          </cell>
          <cell r="H1805">
            <v>1548</v>
          </cell>
          <cell r="I1805">
            <v>820</v>
          </cell>
        </row>
        <row r="1806">
          <cell r="A1806" t="str">
            <v>LFARISIC-00567</v>
          </cell>
          <cell r="B1806">
            <v>0</v>
          </cell>
          <cell r="C1806">
            <v>1603</v>
          </cell>
          <cell r="D1806">
            <v>0</v>
          </cell>
          <cell r="E1806">
            <v>16000</v>
          </cell>
          <cell r="F1806">
            <v>8509</v>
          </cell>
          <cell r="G1806">
            <v>7488</v>
          </cell>
          <cell r="H1806">
            <v>5838</v>
          </cell>
          <cell r="I1806">
            <v>3679</v>
          </cell>
        </row>
        <row r="1807">
          <cell r="A1807" t="str">
            <v>LFARISIC-00569</v>
          </cell>
          <cell r="B1807">
            <v>0</v>
          </cell>
          <cell r="C1807">
            <v>4346</v>
          </cell>
          <cell r="D1807">
            <v>0</v>
          </cell>
          <cell r="E1807">
            <v>6000</v>
          </cell>
          <cell r="F1807">
            <v>2664</v>
          </cell>
          <cell r="G1807">
            <v>1932</v>
          </cell>
          <cell r="H1807">
            <v>1881</v>
          </cell>
          <cell r="I1807">
            <v>1211</v>
          </cell>
        </row>
        <row r="1808">
          <cell r="A1808" t="str">
            <v>LFARISIC-00574</v>
          </cell>
          <cell r="B1808">
            <v>0</v>
          </cell>
          <cell r="C1808">
            <v>434</v>
          </cell>
          <cell r="D1808">
            <v>0</v>
          </cell>
          <cell r="E1808">
            <v>5000</v>
          </cell>
          <cell r="F1808">
            <v>503</v>
          </cell>
          <cell r="G1808">
            <v>2722</v>
          </cell>
          <cell r="H1808">
            <v>1292</v>
          </cell>
          <cell r="I1808">
            <v>1100</v>
          </cell>
        </row>
        <row r="1809">
          <cell r="A1809" t="str">
            <v>LFARISIC-00575</v>
          </cell>
          <cell r="B1809">
            <v>0</v>
          </cell>
          <cell r="C1809">
            <v>12262</v>
          </cell>
          <cell r="D1809">
            <v>0</v>
          </cell>
          <cell r="E1809">
            <v>6000</v>
          </cell>
          <cell r="F1809">
            <v>11173</v>
          </cell>
          <cell r="G1809">
            <v>5044</v>
          </cell>
          <cell r="H1809">
            <v>5167</v>
          </cell>
          <cell r="I1809">
            <v>3205</v>
          </cell>
        </row>
        <row r="1810">
          <cell r="A1810" t="str">
            <v>LFARISIC-00578</v>
          </cell>
          <cell r="B1810">
            <v>0</v>
          </cell>
          <cell r="C1810">
            <v>409</v>
          </cell>
          <cell r="D1810">
            <v>0</v>
          </cell>
          <cell r="E1810">
            <v>0</v>
          </cell>
          <cell r="F1810">
            <v>342</v>
          </cell>
          <cell r="G1810">
            <v>307</v>
          </cell>
          <cell r="H1810">
            <v>333</v>
          </cell>
          <cell r="I1810">
            <v>138</v>
          </cell>
        </row>
        <row r="1811">
          <cell r="A1811" t="str">
            <v>LFARISIC-00579</v>
          </cell>
          <cell r="B1811">
            <v>2511</v>
          </cell>
          <cell r="C1811">
            <v>36</v>
          </cell>
          <cell r="D1811">
            <v>0</v>
          </cell>
          <cell r="E1811">
            <v>0</v>
          </cell>
          <cell r="F1811">
            <v>45</v>
          </cell>
          <cell r="G1811">
            <v>0</v>
          </cell>
          <cell r="H1811">
            <v>0</v>
          </cell>
          <cell r="I1811">
            <v>0</v>
          </cell>
        </row>
        <row r="1812">
          <cell r="A1812" t="str">
            <v>LFARISIC-00585</v>
          </cell>
          <cell r="B1812">
            <v>0</v>
          </cell>
          <cell r="C1812">
            <v>4206</v>
          </cell>
          <cell r="D1812">
            <v>0</v>
          </cell>
          <cell r="E1812">
            <v>0</v>
          </cell>
          <cell r="F1812">
            <v>3990</v>
          </cell>
          <cell r="G1812">
            <v>7158</v>
          </cell>
          <cell r="H1812">
            <v>10380</v>
          </cell>
          <cell r="I1812">
            <v>5328</v>
          </cell>
        </row>
        <row r="1813">
          <cell r="A1813" t="str">
            <v>LFARISIC-00586</v>
          </cell>
          <cell r="B1813">
            <v>0</v>
          </cell>
          <cell r="C1813">
            <v>4614</v>
          </cell>
          <cell r="D1813">
            <v>0</v>
          </cell>
          <cell r="E1813">
            <v>9120</v>
          </cell>
          <cell r="F1813">
            <v>11430</v>
          </cell>
          <cell r="G1813">
            <v>5449</v>
          </cell>
          <cell r="H1813">
            <v>5614</v>
          </cell>
          <cell r="I1813">
            <v>3738</v>
          </cell>
        </row>
        <row r="1814">
          <cell r="A1814" t="str">
            <v>LFARISIC-00587</v>
          </cell>
          <cell r="B1814">
            <v>0</v>
          </cell>
          <cell r="C1814">
            <v>409</v>
          </cell>
          <cell r="D1814">
            <v>0</v>
          </cell>
          <cell r="E1814">
            <v>49</v>
          </cell>
          <cell r="F1814">
            <v>289</v>
          </cell>
          <cell r="G1814">
            <v>169</v>
          </cell>
          <cell r="H1814">
            <v>183</v>
          </cell>
          <cell r="I1814">
            <v>104</v>
          </cell>
        </row>
        <row r="1815">
          <cell r="A1815" t="str">
            <v>LFARISIC-00611</v>
          </cell>
          <cell r="B1815">
            <v>0</v>
          </cell>
          <cell r="C1815">
            <v>5388</v>
          </cell>
          <cell r="D1815">
            <v>0</v>
          </cell>
          <cell r="E1815">
            <v>0</v>
          </cell>
          <cell r="F1815">
            <v>5560</v>
          </cell>
          <cell r="G1815">
            <v>7420</v>
          </cell>
          <cell r="H1815">
            <v>6312</v>
          </cell>
          <cell r="I1815">
            <v>4075</v>
          </cell>
        </row>
        <row r="1816">
          <cell r="A1816" t="str">
            <v>LFARISIC-00614</v>
          </cell>
          <cell r="B1816">
            <v>0</v>
          </cell>
          <cell r="C1816">
            <v>15865</v>
          </cell>
          <cell r="D1816">
            <v>0</v>
          </cell>
          <cell r="E1816">
            <v>12000</v>
          </cell>
          <cell r="F1816">
            <v>5433</v>
          </cell>
          <cell r="G1816">
            <v>10584</v>
          </cell>
          <cell r="H1816">
            <v>8330</v>
          </cell>
          <cell r="I1816">
            <v>5583</v>
          </cell>
        </row>
        <row r="1817">
          <cell r="A1817" t="str">
            <v>LFARISIC-00615</v>
          </cell>
          <cell r="B1817">
            <v>0</v>
          </cell>
          <cell r="C1817">
            <v>775</v>
          </cell>
          <cell r="D1817">
            <v>0</v>
          </cell>
          <cell r="E1817">
            <v>810</v>
          </cell>
          <cell r="F1817">
            <v>1054</v>
          </cell>
          <cell r="G1817">
            <v>848</v>
          </cell>
          <cell r="H1817">
            <v>1186</v>
          </cell>
          <cell r="I1817">
            <v>620</v>
          </cell>
        </row>
        <row r="1818">
          <cell r="A1818" t="str">
            <v>LFARISIC-00624</v>
          </cell>
          <cell r="B1818">
            <v>0</v>
          </cell>
          <cell r="C1818">
            <v>774</v>
          </cell>
          <cell r="D1818">
            <v>0</v>
          </cell>
          <cell r="E1818">
            <v>0</v>
          </cell>
          <cell r="F1818">
            <v>84</v>
          </cell>
          <cell r="G1818">
            <v>0</v>
          </cell>
          <cell r="H1818">
            <v>0</v>
          </cell>
          <cell r="I1818">
            <v>0</v>
          </cell>
        </row>
        <row r="1819">
          <cell r="A1819" t="str">
            <v>LFARISIC-00632</v>
          </cell>
          <cell r="B1819">
            <v>0</v>
          </cell>
          <cell r="C1819">
            <v>2979</v>
          </cell>
          <cell r="D1819">
            <v>0</v>
          </cell>
          <cell r="E1819">
            <v>7500</v>
          </cell>
          <cell r="F1819">
            <v>6075</v>
          </cell>
          <cell r="G1819">
            <v>7631</v>
          </cell>
          <cell r="H1819">
            <v>6590</v>
          </cell>
          <cell r="I1819">
            <v>4502</v>
          </cell>
        </row>
        <row r="1820">
          <cell r="A1820" t="str">
            <v>LFARISIC-00634</v>
          </cell>
          <cell r="B1820">
            <v>0</v>
          </cell>
          <cell r="C1820">
            <v>2651</v>
          </cell>
          <cell r="D1820">
            <v>0</v>
          </cell>
          <cell r="E1820">
            <v>0</v>
          </cell>
          <cell r="F1820">
            <v>736</v>
          </cell>
          <cell r="G1820">
            <v>200</v>
          </cell>
          <cell r="H1820">
            <v>256</v>
          </cell>
          <cell r="I1820">
            <v>224</v>
          </cell>
        </row>
        <row r="1821">
          <cell r="A1821" t="str">
            <v>LFARISIC-00639</v>
          </cell>
          <cell r="B1821">
            <v>0</v>
          </cell>
          <cell r="C1821">
            <v>1740</v>
          </cell>
          <cell r="D1821">
            <v>0</v>
          </cell>
          <cell r="E1821">
            <v>0</v>
          </cell>
          <cell r="F1821">
            <v>291</v>
          </cell>
          <cell r="G1821">
            <v>0</v>
          </cell>
          <cell r="H1821">
            <v>0</v>
          </cell>
          <cell r="I1821">
            <v>0</v>
          </cell>
        </row>
        <row r="1822">
          <cell r="A1822" t="str">
            <v>LFARISIC-00642</v>
          </cell>
          <cell r="B1822">
            <v>0</v>
          </cell>
          <cell r="C1822">
            <v>10154</v>
          </cell>
          <cell r="D1822">
            <v>0</v>
          </cell>
          <cell r="E1822">
            <v>9000</v>
          </cell>
          <cell r="F1822">
            <v>12948</v>
          </cell>
          <cell r="G1822">
            <v>16878</v>
          </cell>
          <cell r="H1822">
            <v>14085</v>
          </cell>
          <cell r="I1822">
            <v>8914</v>
          </cell>
        </row>
        <row r="1823">
          <cell r="A1823" t="str">
            <v>LFARISIC-00646</v>
          </cell>
          <cell r="B1823">
            <v>0</v>
          </cell>
          <cell r="C1823">
            <v>308</v>
          </cell>
          <cell r="D1823">
            <v>118</v>
          </cell>
          <cell r="E1823">
            <v>2391</v>
          </cell>
          <cell r="F1823">
            <v>2876</v>
          </cell>
          <cell r="G1823">
            <v>2028</v>
          </cell>
          <cell r="H1823">
            <v>1548</v>
          </cell>
          <cell r="I1823">
            <v>820</v>
          </cell>
        </row>
        <row r="1824">
          <cell r="A1824" t="str">
            <v>LFARISIC-00652</v>
          </cell>
          <cell r="B1824">
            <v>0</v>
          </cell>
          <cell r="C1824">
            <v>1018</v>
          </cell>
          <cell r="D1824">
            <v>0</v>
          </cell>
          <cell r="E1824">
            <v>0</v>
          </cell>
          <cell r="F1824">
            <v>691</v>
          </cell>
          <cell r="G1824">
            <v>937</v>
          </cell>
          <cell r="H1824">
            <v>894</v>
          </cell>
          <cell r="I1824">
            <v>490</v>
          </cell>
        </row>
        <row r="1825">
          <cell r="A1825" t="str">
            <v>LFARISIC-00657</v>
          </cell>
          <cell r="B1825">
            <v>0</v>
          </cell>
          <cell r="C1825">
            <v>2426</v>
          </cell>
          <cell r="D1825">
            <v>0</v>
          </cell>
          <cell r="E1825">
            <v>0</v>
          </cell>
          <cell r="F1825">
            <v>327</v>
          </cell>
          <cell r="G1825">
            <v>485</v>
          </cell>
          <cell r="H1825">
            <v>368</v>
          </cell>
          <cell r="I1825">
            <v>121</v>
          </cell>
        </row>
        <row r="1826">
          <cell r="A1826" t="str">
            <v>LFARISIC-00658</v>
          </cell>
          <cell r="B1826">
            <v>0</v>
          </cell>
          <cell r="C1826">
            <v>4116</v>
          </cell>
          <cell r="D1826">
            <v>0</v>
          </cell>
          <cell r="E1826">
            <v>0</v>
          </cell>
          <cell r="F1826">
            <v>1382</v>
          </cell>
          <cell r="G1826">
            <v>1874</v>
          </cell>
          <cell r="H1826">
            <v>1788</v>
          </cell>
          <cell r="I1826">
            <v>980</v>
          </cell>
        </row>
        <row r="1827">
          <cell r="A1827" t="str">
            <v>LFARISIC-00663</v>
          </cell>
          <cell r="B1827">
            <v>0</v>
          </cell>
          <cell r="C1827">
            <v>4141</v>
          </cell>
          <cell r="D1827">
            <v>0</v>
          </cell>
          <cell r="E1827">
            <v>3000</v>
          </cell>
          <cell r="F1827">
            <v>3364</v>
          </cell>
          <cell r="G1827">
            <v>3594</v>
          </cell>
          <cell r="H1827">
            <v>3024</v>
          </cell>
          <cell r="I1827">
            <v>2088</v>
          </cell>
        </row>
        <row r="1828">
          <cell r="A1828" t="str">
            <v>LFARISIC-00664</v>
          </cell>
          <cell r="B1828">
            <v>0</v>
          </cell>
          <cell r="C1828">
            <v>2363</v>
          </cell>
          <cell r="D1828">
            <v>0</v>
          </cell>
          <cell r="E1828">
            <v>0</v>
          </cell>
          <cell r="F1828">
            <v>649</v>
          </cell>
          <cell r="G1828">
            <v>820</v>
          </cell>
          <cell r="H1828">
            <v>720</v>
          </cell>
          <cell r="I1828">
            <v>326</v>
          </cell>
        </row>
        <row r="1829">
          <cell r="A1829" t="str">
            <v>LFARISIC-00665</v>
          </cell>
          <cell r="B1829">
            <v>0</v>
          </cell>
          <cell r="C1829">
            <v>37745</v>
          </cell>
          <cell r="D1829">
            <v>0</v>
          </cell>
          <cell r="E1829">
            <v>0</v>
          </cell>
          <cell r="F1829">
            <v>10614</v>
          </cell>
          <cell r="G1829">
            <v>12741</v>
          </cell>
          <cell r="H1829">
            <v>10516</v>
          </cell>
          <cell r="I1829">
            <v>6415</v>
          </cell>
        </row>
        <row r="1830">
          <cell r="A1830" t="str">
            <v>LFARISIC-00667</v>
          </cell>
          <cell r="B1830">
            <v>0</v>
          </cell>
          <cell r="C1830">
            <v>27715</v>
          </cell>
          <cell r="D1830">
            <v>0</v>
          </cell>
          <cell r="E1830">
            <v>0</v>
          </cell>
          <cell r="F1830">
            <v>3948</v>
          </cell>
          <cell r="G1830">
            <v>528</v>
          </cell>
          <cell r="H1830">
            <v>720</v>
          </cell>
          <cell r="I1830">
            <v>240</v>
          </cell>
        </row>
        <row r="1831">
          <cell r="A1831" t="str">
            <v>LFARISIC-00668</v>
          </cell>
          <cell r="B1831">
            <v>0</v>
          </cell>
          <cell r="C1831">
            <v>446</v>
          </cell>
          <cell r="D1831">
            <v>0</v>
          </cell>
          <cell r="E1831">
            <v>2520</v>
          </cell>
          <cell r="F1831">
            <v>2864</v>
          </cell>
          <cell r="G1831">
            <v>2028</v>
          </cell>
          <cell r="H1831">
            <v>1548</v>
          </cell>
          <cell r="I1831">
            <v>820</v>
          </cell>
        </row>
        <row r="1832">
          <cell r="A1832" t="str">
            <v>LFARISIC-00683</v>
          </cell>
          <cell r="B1832">
            <v>0</v>
          </cell>
          <cell r="C1832">
            <v>24017</v>
          </cell>
          <cell r="D1832">
            <v>0</v>
          </cell>
          <cell r="E1832">
            <v>0</v>
          </cell>
          <cell r="F1832">
            <v>21457</v>
          </cell>
          <cell r="G1832">
            <v>19925</v>
          </cell>
          <cell r="H1832">
            <v>20974</v>
          </cell>
          <cell r="I1832">
            <v>12704</v>
          </cell>
        </row>
        <row r="1833">
          <cell r="A1833" t="str">
            <v>LFARISIC-00703</v>
          </cell>
          <cell r="B1833">
            <v>0</v>
          </cell>
          <cell r="C1833">
            <v>2504</v>
          </cell>
          <cell r="D1833">
            <v>0</v>
          </cell>
          <cell r="E1833">
            <v>0</v>
          </cell>
          <cell r="F1833">
            <v>336</v>
          </cell>
          <cell r="G1833">
            <v>0</v>
          </cell>
          <cell r="H1833">
            <v>0</v>
          </cell>
          <cell r="I1833">
            <v>0</v>
          </cell>
        </row>
        <row r="1834">
          <cell r="A1834" t="str">
            <v>LFARISIC-00704</v>
          </cell>
          <cell r="B1834">
            <v>0</v>
          </cell>
          <cell r="C1834">
            <v>371</v>
          </cell>
          <cell r="D1834">
            <v>0</v>
          </cell>
          <cell r="E1834">
            <v>0</v>
          </cell>
          <cell r="F1834">
            <v>84</v>
          </cell>
          <cell r="G1834">
            <v>0</v>
          </cell>
          <cell r="H1834">
            <v>0</v>
          </cell>
          <cell r="I1834">
            <v>0</v>
          </cell>
        </row>
        <row r="1835">
          <cell r="A1835" t="str">
            <v>LFARISIC-00705</v>
          </cell>
          <cell r="B1835">
            <v>0</v>
          </cell>
          <cell r="C1835">
            <v>1644</v>
          </cell>
          <cell r="D1835">
            <v>0</v>
          </cell>
          <cell r="E1835">
            <v>0</v>
          </cell>
          <cell r="F1835">
            <v>252</v>
          </cell>
          <cell r="G1835">
            <v>0</v>
          </cell>
          <cell r="H1835">
            <v>0</v>
          </cell>
          <cell r="I1835">
            <v>0</v>
          </cell>
        </row>
        <row r="1836">
          <cell r="A1836" t="str">
            <v>LFARISIC-00706</v>
          </cell>
          <cell r="B1836">
            <v>0</v>
          </cell>
          <cell r="C1836">
            <v>2040</v>
          </cell>
          <cell r="D1836">
            <v>0</v>
          </cell>
          <cell r="E1836">
            <v>0</v>
          </cell>
          <cell r="F1836">
            <v>336</v>
          </cell>
          <cell r="G1836">
            <v>0</v>
          </cell>
          <cell r="H1836">
            <v>0</v>
          </cell>
          <cell r="I1836">
            <v>0</v>
          </cell>
        </row>
        <row r="1837">
          <cell r="A1837" t="str">
            <v>LFARISIC-00708</v>
          </cell>
          <cell r="B1837">
            <v>0</v>
          </cell>
          <cell r="C1837">
            <v>320</v>
          </cell>
          <cell r="D1837">
            <v>0</v>
          </cell>
          <cell r="E1837">
            <v>20</v>
          </cell>
          <cell r="F1837">
            <v>336</v>
          </cell>
          <cell r="G1837">
            <v>0</v>
          </cell>
          <cell r="H1837">
            <v>0</v>
          </cell>
          <cell r="I1837">
            <v>0</v>
          </cell>
        </row>
        <row r="1838">
          <cell r="A1838" t="str">
            <v>LFARISIC-00709</v>
          </cell>
          <cell r="B1838">
            <v>0</v>
          </cell>
          <cell r="C1838">
            <v>2683</v>
          </cell>
          <cell r="D1838">
            <v>0</v>
          </cell>
          <cell r="E1838">
            <v>0</v>
          </cell>
          <cell r="F1838">
            <v>504</v>
          </cell>
          <cell r="G1838">
            <v>0</v>
          </cell>
          <cell r="H1838">
            <v>0</v>
          </cell>
          <cell r="I1838">
            <v>0</v>
          </cell>
        </row>
        <row r="1839">
          <cell r="A1839" t="str">
            <v>LFARISIC-00711</v>
          </cell>
          <cell r="B1839">
            <v>0</v>
          </cell>
          <cell r="C1839">
            <v>448</v>
          </cell>
          <cell r="D1839">
            <v>0</v>
          </cell>
          <cell r="E1839">
            <v>0</v>
          </cell>
          <cell r="F1839">
            <v>84</v>
          </cell>
          <cell r="G1839">
            <v>0</v>
          </cell>
          <cell r="H1839">
            <v>0</v>
          </cell>
          <cell r="I1839">
            <v>0</v>
          </cell>
        </row>
        <row r="1840">
          <cell r="A1840" t="str">
            <v>LFARISIC-00712</v>
          </cell>
          <cell r="B1840">
            <v>0</v>
          </cell>
          <cell r="C1840">
            <v>4554</v>
          </cell>
          <cell r="D1840">
            <v>0</v>
          </cell>
          <cell r="E1840">
            <v>0</v>
          </cell>
          <cell r="F1840">
            <v>336</v>
          </cell>
          <cell r="G1840">
            <v>0</v>
          </cell>
          <cell r="H1840">
            <v>0</v>
          </cell>
          <cell r="I1840">
            <v>0</v>
          </cell>
        </row>
        <row r="1841">
          <cell r="A1841" t="str">
            <v>LFARISIC-00717</v>
          </cell>
          <cell r="B1841">
            <v>0</v>
          </cell>
          <cell r="C1841">
            <v>78601</v>
          </cell>
          <cell r="D1841">
            <v>0</v>
          </cell>
          <cell r="E1841">
            <v>0</v>
          </cell>
          <cell r="F1841">
            <v>65476</v>
          </cell>
          <cell r="G1841">
            <v>63570</v>
          </cell>
          <cell r="H1841">
            <v>56333</v>
          </cell>
          <cell r="I1841">
            <v>47315</v>
          </cell>
        </row>
        <row r="1842">
          <cell r="A1842" t="str">
            <v>LFARISIC-00719</v>
          </cell>
          <cell r="B1842">
            <v>0</v>
          </cell>
          <cell r="C1842">
            <v>235</v>
          </cell>
          <cell r="D1842">
            <v>0</v>
          </cell>
          <cell r="E1842">
            <v>0</v>
          </cell>
          <cell r="F1842">
            <v>84</v>
          </cell>
          <cell r="G1842">
            <v>0</v>
          </cell>
          <cell r="H1842">
            <v>0</v>
          </cell>
          <cell r="I1842">
            <v>0</v>
          </cell>
        </row>
        <row r="1843">
          <cell r="A1843" t="str">
            <v>LFARISIC-00722</v>
          </cell>
          <cell r="B1843">
            <v>0</v>
          </cell>
          <cell r="C1843">
            <v>3368</v>
          </cell>
          <cell r="D1843">
            <v>0</v>
          </cell>
          <cell r="E1843">
            <v>0</v>
          </cell>
          <cell r="F1843">
            <v>433</v>
          </cell>
          <cell r="G1843">
            <v>432</v>
          </cell>
          <cell r="H1843">
            <v>228</v>
          </cell>
          <cell r="I1843">
            <v>156</v>
          </cell>
        </row>
        <row r="1844">
          <cell r="A1844" t="str">
            <v>LFARISIC-00723</v>
          </cell>
          <cell r="B1844">
            <v>0</v>
          </cell>
          <cell r="C1844">
            <v>747</v>
          </cell>
          <cell r="D1844">
            <v>0</v>
          </cell>
          <cell r="E1844">
            <v>366</v>
          </cell>
          <cell r="F1844">
            <v>168</v>
          </cell>
          <cell r="G1844">
            <v>0</v>
          </cell>
          <cell r="H1844">
            <v>0</v>
          </cell>
          <cell r="I1844">
            <v>0</v>
          </cell>
        </row>
        <row r="1845">
          <cell r="A1845" t="str">
            <v>LFARISIC-00725</v>
          </cell>
          <cell r="B1845">
            <v>0</v>
          </cell>
          <cell r="C1845">
            <v>131</v>
          </cell>
          <cell r="D1845">
            <v>0</v>
          </cell>
          <cell r="E1845">
            <v>0</v>
          </cell>
          <cell r="F1845">
            <v>84</v>
          </cell>
          <cell r="G1845">
            <v>0</v>
          </cell>
          <cell r="H1845">
            <v>0</v>
          </cell>
          <cell r="I1845">
            <v>0</v>
          </cell>
        </row>
        <row r="1846">
          <cell r="A1846" t="str">
            <v>LFARISIC-00728</v>
          </cell>
          <cell r="B1846">
            <v>0</v>
          </cell>
          <cell r="C1846">
            <v>47407</v>
          </cell>
          <cell r="D1846">
            <v>0</v>
          </cell>
          <cell r="E1846">
            <v>0</v>
          </cell>
          <cell r="F1846">
            <v>12970</v>
          </cell>
          <cell r="G1846">
            <v>6828</v>
          </cell>
          <cell r="H1846">
            <v>6737</v>
          </cell>
          <cell r="I1846">
            <v>4043</v>
          </cell>
        </row>
        <row r="1847">
          <cell r="A1847" t="str">
            <v>LFARISIC-00730</v>
          </cell>
          <cell r="B1847">
            <v>0</v>
          </cell>
          <cell r="C1847">
            <v>1643</v>
          </cell>
          <cell r="D1847">
            <v>0</v>
          </cell>
          <cell r="E1847">
            <v>0</v>
          </cell>
          <cell r="F1847">
            <v>168</v>
          </cell>
          <cell r="G1847">
            <v>0</v>
          </cell>
          <cell r="H1847">
            <v>0</v>
          </cell>
          <cell r="I1847">
            <v>0</v>
          </cell>
        </row>
        <row r="1848">
          <cell r="A1848" t="str">
            <v>LFARISIC-00731</v>
          </cell>
          <cell r="B1848">
            <v>0</v>
          </cell>
          <cell r="C1848">
            <v>2838</v>
          </cell>
          <cell r="D1848">
            <v>0</v>
          </cell>
          <cell r="E1848">
            <v>0</v>
          </cell>
          <cell r="F1848">
            <v>168</v>
          </cell>
          <cell r="G1848">
            <v>0</v>
          </cell>
          <cell r="H1848">
            <v>0</v>
          </cell>
          <cell r="I1848">
            <v>0</v>
          </cell>
        </row>
        <row r="1849">
          <cell r="A1849" t="str">
            <v>LFARISIC-00736</v>
          </cell>
          <cell r="B1849">
            <v>0</v>
          </cell>
          <cell r="C1849">
            <v>879</v>
          </cell>
          <cell r="D1849">
            <v>0</v>
          </cell>
          <cell r="E1849">
            <v>0</v>
          </cell>
          <cell r="F1849">
            <v>454</v>
          </cell>
          <cell r="G1849">
            <v>40</v>
          </cell>
          <cell r="H1849">
            <v>60</v>
          </cell>
          <cell r="I1849">
            <v>40</v>
          </cell>
        </row>
        <row r="1850">
          <cell r="A1850" t="str">
            <v>LFARISIC-00737</v>
          </cell>
          <cell r="B1850">
            <v>0</v>
          </cell>
          <cell r="C1850">
            <v>7446</v>
          </cell>
          <cell r="D1850">
            <v>0</v>
          </cell>
          <cell r="E1850">
            <v>0</v>
          </cell>
          <cell r="F1850">
            <v>3467</v>
          </cell>
          <cell r="G1850">
            <v>4229</v>
          </cell>
          <cell r="H1850">
            <v>3871</v>
          </cell>
          <cell r="I1850">
            <v>2539</v>
          </cell>
        </row>
        <row r="1851">
          <cell r="A1851" t="str">
            <v>LFARISIC-00739</v>
          </cell>
          <cell r="B1851">
            <v>0</v>
          </cell>
          <cell r="C1851">
            <v>2657</v>
          </cell>
          <cell r="D1851">
            <v>0</v>
          </cell>
          <cell r="E1851">
            <v>1200</v>
          </cell>
          <cell r="F1851">
            <v>1524</v>
          </cell>
          <cell r="G1851">
            <v>1428</v>
          </cell>
          <cell r="H1851">
            <v>1548</v>
          </cell>
          <cell r="I1851">
            <v>1032</v>
          </cell>
        </row>
        <row r="1852">
          <cell r="A1852" t="str">
            <v>LFARISIC-00744</v>
          </cell>
          <cell r="B1852">
            <v>0</v>
          </cell>
          <cell r="C1852">
            <v>346</v>
          </cell>
          <cell r="D1852">
            <v>0</v>
          </cell>
          <cell r="E1852">
            <v>0</v>
          </cell>
          <cell r="F1852">
            <v>84</v>
          </cell>
          <cell r="G1852">
            <v>0</v>
          </cell>
          <cell r="H1852">
            <v>0</v>
          </cell>
          <cell r="I1852">
            <v>0</v>
          </cell>
        </row>
        <row r="1853">
          <cell r="A1853" t="str">
            <v>LFARISIC-00748</v>
          </cell>
          <cell r="B1853">
            <v>0</v>
          </cell>
          <cell r="C1853">
            <v>30791</v>
          </cell>
          <cell r="D1853">
            <v>0</v>
          </cell>
          <cell r="E1853">
            <v>5687</v>
          </cell>
          <cell r="F1853">
            <v>16292</v>
          </cell>
          <cell r="G1853">
            <v>8800</v>
          </cell>
          <cell r="H1853">
            <v>7968</v>
          </cell>
          <cell r="I1853">
            <v>3072</v>
          </cell>
        </row>
        <row r="1854">
          <cell r="A1854" t="str">
            <v>LFARISIC-00757</v>
          </cell>
          <cell r="B1854">
            <v>0</v>
          </cell>
          <cell r="C1854">
            <v>22182</v>
          </cell>
          <cell r="D1854">
            <v>0</v>
          </cell>
          <cell r="E1854">
            <v>4000</v>
          </cell>
          <cell r="F1854">
            <v>7918</v>
          </cell>
          <cell r="G1854">
            <v>9361</v>
          </cell>
          <cell r="H1854">
            <v>11005</v>
          </cell>
          <cell r="I1854">
            <v>5662</v>
          </cell>
        </row>
        <row r="1855">
          <cell r="A1855" t="str">
            <v>LFARISIC-00758</v>
          </cell>
          <cell r="B1855">
            <v>0</v>
          </cell>
          <cell r="C1855">
            <v>2168</v>
          </cell>
          <cell r="D1855">
            <v>0</v>
          </cell>
          <cell r="E1855">
            <v>2263</v>
          </cell>
          <cell r="F1855">
            <v>5595</v>
          </cell>
          <cell r="G1855">
            <v>9157</v>
          </cell>
          <cell r="H1855">
            <v>7382</v>
          </cell>
          <cell r="I1855">
            <v>5543</v>
          </cell>
        </row>
        <row r="1856">
          <cell r="A1856" t="str">
            <v>LFARISIC-00768</v>
          </cell>
          <cell r="B1856">
            <v>0</v>
          </cell>
          <cell r="C1856">
            <v>2000</v>
          </cell>
          <cell r="D1856">
            <v>0</v>
          </cell>
          <cell r="E1856">
            <v>5000</v>
          </cell>
          <cell r="F1856">
            <v>0</v>
          </cell>
          <cell r="G1856">
            <v>3140</v>
          </cell>
          <cell r="H1856">
            <v>1917</v>
          </cell>
          <cell r="I1856">
            <v>1385</v>
          </cell>
        </row>
        <row r="1857">
          <cell r="A1857" t="str">
            <v>LFARISIC-00771</v>
          </cell>
          <cell r="B1857">
            <v>0</v>
          </cell>
          <cell r="C1857">
            <v>10510</v>
          </cell>
          <cell r="D1857">
            <v>0</v>
          </cell>
          <cell r="E1857">
            <v>0</v>
          </cell>
          <cell r="F1857">
            <v>933</v>
          </cell>
          <cell r="G1857">
            <v>2031</v>
          </cell>
          <cell r="H1857">
            <v>1384</v>
          </cell>
          <cell r="I1857">
            <v>1068</v>
          </cell>
        </row>
        <row r="1858">
          <cell r="A1858" t="str">
            <v>LFARISIC-00772</v>
          </cell>
          <cell r="B1858">
            <v>0</v>
          </cell>
          <cell r="C1858">
            <v>9500</v>
          </cell>
          <cell r="D1858">
            <v>0</v>
          </cell>
          <cell r="E1858">
            <v>0</v>
          </cell>
          <cell r="F1858">
            <v>0</v>
          </cell>
          <cell r="G1858">
            <v>0</v>
          </cell>
          <cell r="H1858">
            <v>0</v>
          </cell>
          <cell r="I1858">
            <v>0</v>
          </cell>
        </row>
        <row r="1859">
          <cell r="A1859" t="str">
            <v>LFARISIC-00773</v>
          </cell>
          <cell r="B1859">
            <v>0</v>
          </cell>
          <cell r="C1859">
            <v>5319</v>
          </cell>
          <cell r="D1859">
            <v>0</v>
          </cell>
          <cell r="E1859">
            <v>0</v>
          </cell>
          <cell r="F1859">
            <v>3230</v>
          </cell>
          <cell r="G1859">
            <v>4017</v>
          </cell>
          <cell r="H1859">
            <v>3733</v>
          </cell>
          <cell r="I1859">
            <v>2439</v>
          </cell>
        </row>
        <row r="1860">
          <cell r="A1860" t="str">
            <v>LFARISIC-00777</v>
          </cell>
          <cell r="B1860">
            <v>0</v>
          </cell>
          <cell r="C1860">
            <v>2275</v>
          </cell>
          <cell r="D1860">
            <v>0</v>
          </cell>
          <cell r="E1860">
            <v>0</v>
          </cell>
          <cell r="F1860">
            <v>247</v>
          </cell>
          <cell r="G1860">
            <v>169</v>
          </cell>
          <cell r="H1860">
            <v>183</v>
          </cell>
          <cell r="I1860">
            <v>104</v>
          </cell>
        </row>
        <row r="1861">
          <cell r="A1861" t="str">
            <v>LFARISIC-00778</v>
          </cell>
          <cell r="B1861">
            <v>0</v>
          </cell>
          <cell r="C1861">
            <v>6152</v>
          </cell>
          <cell r="D1861">
            <v>0</v>
          </cell>
          <cell r="E1861">
            <v>0</v>
          </cell>
          <cell r="F1861">
            <v>1918</v>
          </cell>
          <cell r="G1861">
            <v>2818</v>
          </cell>
          <cell r="H1861">
            <v>3948</v>
          </cell>
          <cell r="I1861">
            <v>1932</v>
          </cell>
        </row>
        <row r="1862">
          <cell r="A1862" t="str">
            <v>LFARISIC-00779</v>
          </cell>
          <cell r="B1862">
            <v>0</v>
          </cell>
          <cell r="C1862">
            <v>1322</v>
          </cell>
          <cell r="D1862">
            <v>0</v>
          </cell>
          <cell r="E1862">
            <v>0</v>
          </cell>
          <cell r="F1862">
            <v>174</v>
          </cell>
          <cell r="G1862">
            <v>391</v>
          </cell>
          <cell r="H1862">
            <v>584</v>
          </cell>
          <cell r="I1862">
            <v>242</v>
          </cell>
        </row>
        <row r="1863">
          <cell r="A1863" t="str">
            <v>LFARISIC-00781</v>
          </cell>
          <cell r="B1863">
            <v>0</v>
          </cell>
          <cell r="C1863">
            <v>4982</v>
          </cell>
          <cell r="D1863">
            <v>0</v>
          </cell>
          <cell r="E1863">
            <v>5000</v>
          </cell>
          <cell r="F1863">
            <v>4692</v>
          </cell>
          <cell r="G1863">
            <v>4956</v>
          </cell>
          <cell r="H1863">
            <v>6017</v>
          </cell>
          <cell r="I1863">
            <v>3341</v>
          </cell>
        </row>
        <row r="1864">
          <cell r="A1864" t="str">
            <v>LFARISIC-00782</v>
          </cell>
          <cell r="B1864">
            <v>0</v>
          </cell>
          <cell r="C1864">
            <v>41137</v>
          </cell>
          <cell r="D1864">
            <v>0</v>
          </cell>
          <cell r="E1864">
            <v>0</v>
          </cell>
          <cell r="F1864">
            <v>25830</v>
          </cell>
          <cell r="G1864">
            <v>24545</v>
          </cell>
          <cell r="H1864">
            <v>29691</v>
          </cell>
          <cell r="I1864">
            <v>15626</v>
          </cell>
        </row>
        <row r="1865">
          <cell r="A1865" t="str">
            <v>LFARISIC-00795</v>
          </cell>
          <cell r="B1865">
            <v>0</v>
          </cell>
          <cell r="C1865">
            <v>4348</v>
          </cell>
          <cell r="D1865">
            <v>0</v>
          </cell>
          <cell r="E1865">
            <v>0</v>
          </cell>
          <cell r="F1865">
            <v>4150</v>
          </cell>
          <cell r="G1865">
            <v>5204</v>
          </cell>
          <cell r="H1865">
            <v>7408</v>
          </cell>
          <cell r="I1865">
            <v>3708</v>
          </cell>
        </row>
        <row r="1866">
          <cell r="A1866" t="str">
            <v>LFARISIC-00804</v>
          </cell>
          <cell r="B1866">
            <v>0</v>
          </cell>
          <cell r="C1866">
            <v>1098</v>
          </cell>
          <cell r="D1866">
            <v>0</v>
          </cell>
          <cell r="E1866">
            <v>0</v>
          </cell>
          <cell r="F1866">
            <v>141</v>
          </cell>
          <cell r="G1866">
            <v>0</v>
          </cell>
          <cell r="H1866">
            <v>0</v>
          </cell>
          <cell r="I1866">
            <v>0</v>
          </cell>
        </row>
        <row r="1867">
          <cell r="A1867" t="str">
            <v>LFARISIC-00805</v>
          </cell>
          <cell r="B1867">
            <v>0</v>
          </cell>
          <cell r="C1867">
            <v>16278</v>
          </cell>
          <cell r="D1867">
            <v>0</v>
          </cell>
          <cell r="E1867">
            <v>0</v>
          </cell>
          <cell r="F1867">
            <v>7375</v>
          </cell>
          <cell r="G1867">
            <v>12151</v>
          </cell>
          <cell r="H1867">
            <v>11218</v>
          </cell>
          <cell r="I1867">
            <v>7303</v>
          </cell>
        </row>
        <row r="1868">
          <cell r="A1868" t="str">
            <v>LFARISIC-00808</v>
          </cell>
          <cell r="B1868">
            <v>0</v>
          </cell>
          <cell r="C1868">
            <v>30</v>
          </cell>
          <cell r="D1868">
            <v>0</v>
          </cell>
          <cell r="E1868">
            <v>0</v>
          </cell>
          <cell r="F1868">
            <v>0</v>
          </cell>
          <cell r="G1868">
            <v>178</v>
          </cell>
          <cell r="H1868">
            <v>45</v>
          </cell>
          <cell r="I1868">
            <v>30</v>
          </cell>
        </row>
        <row r="1869">
          <cell r="A1869" t="str">
            <v>LFARISIC-00809</v>
          </cell>
          <cell r="B1869">
            <v>0</v>
          </cell>
          <cell r="C1869">
            <v>13158</v>
          </cell>
          <cell r="D1869">
            <v>0</v>
          </cell>
          <cell r="E1869">
            <v>0</v>
          </cell>
          <cell r="F1869">
            <v>2060</v>
          </cell>
          <cell r="G1869">
            <v>1551</v>
          </cell>
          <cell r="H1869">
            <v>1490</v>
          </cell>
          <cell r="I1869">
            <v>1338</v>
          </cell>
        </row>
        <row r="1870">
          <cell r="A1870" t="str">
            <v>LFARISIC-00821</v>
          </cell>
          <cell r="B1870">
            <v>0</v>
          </cell>
          <cell r="C1870">
            <v>12102</v>
          </cell>
          <cell r="D1870">
            <v>0</v>
          </cell>
          <cell r="E1870">
            <v>0</v>
          </cell>
          <cell r="F1870">
            <v>1210</v>
          </cell>
          <cell r="G1870">
            <v>5916</v>
          </cell>
          <cell r="H1870">
            <v>4319</v>
          </cell>
          <cell r="I1870">
            <v>2915</v>
          </cell>
        </row>
        <row r="1871">
          <cell r="A1871" t="str">
            <v>LFARISIC-00823</v>
          </cell>
          <cell r="B1871">
            <v>0</v>
          </cell>
          <cell r="C1871">
            <v>208</v>
          </cell>
          <cell r="D1871">
            <v>0</v>
          </cell>
          <cell r="E1871">
            <v>0</v>
          </cell>
          <cell r="F1871">
            <v>106</v>
          </cell>
          <cell r="G1871">
            <v>120</v>
          </cell>
          <cell r="H1871">
            <v>120</v>
          </cell>
          <cell r="I1871">
            <v>0</v>
          </cell>
        </row>
        <row r="1872">
          <cell r="A1872" t="str">
            <v>LFARISIC-00831</v>
          </cell>
          <cell r="B1872">
            <v>0</v>
          </cell>
          <cell r="C1872">
            <v>0</v>
          </cell>
          <cell r="D1872">
            <v>0</v>
          </cell>
          <cell r="E1872">
            <v>0</v>
          </cell>
          <cell r="F1872">
            <v>44</v>
          </cell>
          <cell r="G1872">
            <v>332</v>
          </cell>
          <cell r="H1872">
            <v>896</v>
          </cell>
          <cell r="I1872">
            <v>256</v>
          </cell>
        </row>
        <row r="1873">
          <cell r="A1873" t="str">
            <v>LFARISIC-00832</v>
          </cell>
          <cell r="B1873">
            <v>0</v>
          </cell>
          <cell r="C1873">
            <v>0</v>
          </cell>
          <cell r="D1873">
            <v>0</v>
          </cell>
          <cell r="E1873">
            <v>0</v>
          </cell>
          <cell r="F1873">
            <v>0</v>
          </cell>
          <cell r="G1873">
            <v>356</v>
          </cell>
          <cell r="H1873">
            <v>90</v>
          </cell>
          <cell r="I1873">
            <v>60</v>
          </cell>
        </row>
        <row r="1874">
          <cell r="A1874" t="str">
            <v>LFARISIC-00844-Q</v>
          </cell>
          <cell r="B1874">
            <v>0</v>
          </cell>
          <cell r="C1874">
            <v>0</v>
          </cell>
          <cell r="D1874">
            <v>0</v>
          </cell>
          <cell r="E1874">
            <v>0</v>
          </cell>
          <cell r="F1874">
            <v>0</v>
          </cell>
          <cell r="G1874">
            <v>0</v>
          </cell>
          <cell r="H1874">
            <v>130</v>
          </cell>
          <cell r="I1874">
            <v>0</v>
          </cell>
        </row>
        <row r="1875">
          <cell r="A1875" t="str">
            <v>LFARISIC-00846-Q</v>
          </cell>
          <cell r="B1875">
            <v>0</v>
          </cell>
          <cell r="C1875">
            <v>2260</v>
          </cell>
          <cell r="D1875">
            <v>0</v>
          </cell>
          <cell r="E1875">
            <v>0</v>
          </cell>
          <cell r="F1875">
            <v>0</v>
          </cell>
          <cell r="G1875">
            <v>0</v>
          </cell>
          <cell r="H1875">
            <v>0</v>
          </cell>
          <cell r="I1875">
            <v>0</v>
          </cell>
        </row>
        <row r="1876">
          <cell r="A1876" t="str">
            <v>LFARISIC-00847-02</v>
          </cell>
          <cell r="B1876">
            <v>0</v>
          </cell>
          <cell r="C1876">
            <v>23438</v>
          </cell>
          <cell r="D1876">
            <v>0</v>
          </cell>
          <cell r="E1876">
            <v>2500</v>
          </cell>
          <cell r="F1876">
            <v>9808</v>
          </cell>
          <cell r="G1876">
            <v>13549</v>
          </cell>
          <cell r="H1876">
            <v>15902</v>
          </cell>
          <cell r="I1876">
            <v>8824</v>
          </cell>
        </row>
        <row r="1877">
          <cell r="A1877" t="str">
            <v>LFARISIC-00847-02-Q</v>
          </cell>
          <cell r="B1877">
            <v>0</v>
          </cell>
          <cell r="C1877">
            <v>139</v>
          </cell>
          <cell r="D1877">
            <v>0</v>
          </cell>
          <cell r="E1877">
            <v>0</v>
          </cell>
          <cell r="F1877">
            <v>100</v>
          </cell>
          <cell r="G1877">
            <v>0</v>
          </cell>
          <cell r="H1877">
            <v>0</v>
          </cell>
          <cell r="I1877">
            <v>0</v>
          </cell>
        </row>
        <row r="1878">
          <cell r="A1878" t="str">
            <v>LFARISIC-00865</v>
          </cell>
          <cell r="B1878">
            <v>0</v>
          </cell>
          <cell r="C1878">
            <v>669</v>
          </cell>
          <cell r="D1878">
            <v>0</v>
          </cell>
          <cell r="E1878">
            <v>0</v>
          </cell>
          <cell r="F1878">
            <v>237</v>
          </cell>
          <cell r="G1878">
            <v>212</v>
          </cell>
          <cell r="H1878">
            <v>138</v>
          </cell>
          <cell r="I1878">
            <v>100</v>
          </cell>
        </row>
        <row r="1879">
          <cell r="A1879" t="str">
            <v>LFARISIC-00869</v>
          </cell>
          <cell r="B1879">
            <v>0</v>
          </cell>
          <cell r="C1879">
            <v>629</v>
          </cell>
          <cell r="D1879">
            <v>0</v>
          </cell>
          <cell r="E1879">
            <v>240</v>
          </cell>
          <cell r="F1879">
            <v>366</v>
          </cell>
          <cell r="G1879">
            <v>432</v>
          </cell>
          <cell r="H1879">
            <v>431</v>
          </cell>
          <cell r="I1879">
            <v>353</v>
          </cell>
        </row>
        <row r="1880">
          <cell r="A1880" t="str">
            <v>LFARISIC-00874-01</v>
          </cell>
          <cell r="B1880">
            <v>0</v>
          </cell>
          <cell r="C1880">
            <v>1272</v>
          </cell>
          <cell r="D1880">
            <v>0</v>
          </cell>
          <cell r="E1880">
            <v>0</v>
          </cell>
          <cell r="F1880">
            <v>106</v>
          </cell>
          <cell r="G1880">
            <v>120</v>
          </cell>
          <cell r="H1880">
            <v>120</v>
          </cell>
          <cell r="I1880">
            <v>0</v>
          </cell>
        </row>
        <row r="1881">
          <cell r="A1881" t="str">
            <v>LFARISIC-00880</v>
          </cell>
          <cell r="B1881">
            <v>0</v>
          </cell>
          <cell r="C1881">
            <v>9197</v>
          </cell>
          <cell r="D1881">
            <v>0</v>
          </cell>
          <cell r="E1881">
            <v>0</v>
          </cell>
          <cell r="F1881">
            <v>4073</v>
          </cell>
          <cell r="G1881">
            <v>2200</v>
          </cell>
          <cell r="H1881">
            <v>1992</v>
          </cell>
          <cell r="I1881">
            <v>768</v>
          </cell>
        </row>
        <row r="1882">
          <cell r="A1882" t="str">
            <v>LFARISIC-00882</v>
          </cell>
          <cell r="B1882">
            <v>0</v>
          </cell>
          <cell r="C1882">
            <v>700</v>
          </cell>
          <cell r="D1882">
            <v>0</v>
          </cell>
          <cell r="E1882">
            <v>3000</v>
          </cell>
          <cell r="F1882">
            <v>398</v>
          </cell>
          <cell r="G1882">
            <v>2722</v>
          </cell>
          <cell r="H1882">
            <v>1422</v>
          </cell>
          <cell r="I1882">
            <v>1100</v>
          </cell>
        </row>
        <row r="1883">
          <cell r="A1883" t="str">
            <v>LFARISIC-00883</v>
          </cell>
          <cell r="B1883">
            <v>0</v>
          </cell>
          <cell r="C1883">
            <v>5315</v>
          </cell>
          <cell r="D1883">
            <v>0</v>
          </cell>
          <cell r="E1883">
            <v>0</v>
          </cell>
          <cell r="F1883">
            <v>2658</v>
          </cell>
          <cell r="G1883">
            <v>6104</v>
          </cell>
          <cell r="H1883">
            <v>6920</v>
          </cell>
          <cell r="I1883">
            <v>3552</v>
          </cell>
        </row>
        <row r="1884">
          <cell r="A1884" t="str">
            <v>LFARISIC-00887</v>
          </cell>
          <cell r="B1884">
            <v>0</v>
          </cell>
          <cell r="C1884">
            <v>41</v>
          </cell>
          <cell r="D1884">
            <v>0</v>
          </cell>
          <cell r="E1884">
            <v>11</v>
          </cell>
          <cell r="F1884">
            <v>52</v>
          </cell>
          <cell r="G1884">
            <v>0</v>
          </cell>
          <cell r="H1884">
            <v>0</v>
          </cell>
          <cell r="I1884">
            <v>0</v>
          </cell>
        </row>
        <row r="1885">
          <cell r="A1885" t="str">
            <v>LFARISIC-00889</v>
          </cell>
          <cell r="B1885">
            <v>0</v>
          </cell>
          <cell r="C1885">
            <v>2430</v>
          </cell>
          <cell r="D1885">
            <v>0</v>
          </cell>
          <cell r="E1885">
            <v>336</v>
          </cell>
          <cell r="F1885">
            <v>2438</v>
          </cell>
          <cell r="G1885">
            <v>3129</v>
          </cell>
          <cell r="H1885">
            <v>2489</v>
          </cell>
          <cell r="I1885">
            <v>1942</v>
          </cell>
        </row>
        <row r="1886">
          <cell r="A1886" t="str">
            <v>LFARISIC-00893</v>
          </cell>
          <cell r="B1886">
            <v>0</v>
          </cell>
          <cell r="C1886">
            <v>289</v>
          </cell>
          <cell r="D1886">
            <v>0</v>
          </cell>
          <cell r="E1886">
            <v>3000</v>
          </cell>
          <cell r="F1886">
            <v>261</v>
          </cell>
          <cell r="G1886">
            <v>1747</v>
          </cell>
          <cell r="H1886">
            <v>1211</v>
          </cell>
          <cell r="I1886">
            <v>860</v>
          </cell>
        </row>
        <row r="1887">
          <cell r="A1887" t="str">
            <v>LFARISIC-00899</v>
          </cell>
          <cell r="B1887">
            <v>0</v>
          </cell>
          <cell r="C1887">
            <v>2344</v>
          </cell>
          <cell r="D1887">
            <v>0</v>
          </cell>
          <cell r="E1887">
            <v>0</v>
          </cell>
          <cell r="F1887">
            <v>349</v>
          </cell>
          <cell r="G1887">
            <v>303</v>
          </cell>
          <cell r="H1887">
            <v>253</v>
          </cell>
          <cell r="I1887">
            <v>97</v>
          </cell>
        </row>
        <row r="1888">
          <cell r="A1888" t="str">
            <v>LFARISIC-00905</v>
          </cell>
          <cell r="B1888">
            <v>0</v>
          </cell>
          <cell r="C1888">
            <v>16405</v>
          </cell>
          <cell r="D1888">
            <v>0</v>
          </cell>
          <cell r="E1888">
            <v>5000</v>
          </cell>
          <cell r="F1888">
            <v>7927</v>
          </cell>
          <cell r="G1888">
            <v>12190</v>
          </cell>
          <cell r="H1888">
            <v>19296</v>
          </cell>
          <cell r="I1888">
            <v>8744</v>
          </cell>
        </row>
        <row r="1889">
          <cell r="A1889" t="str">
            <v>LFARISIC-00906</v>
          </cell>
          <cell r="B1889">
            <v>0</v>
          </cell>
          <cell r="C1889">
            <v>10972</v>
          </cell>
          <cell r="D1889">
            <v>0</v>
          </cell>
          <cell r="E1889">
            <v>0</v>
          </cell>
          <cell r="F1889">
            <v>5645</v>
          </cell>
          <cell r="G1889">
            <v>8022</v>
          </cell>
          <cell r="H1889">
            <v>11096</v>
          </cell>
          <cell r="I1889">
            <v>5640</v>
          </cell>
        </row>
        <row r="1890">
          <cell r="A1890" t="str">
            <v>LFARISIC-00909</v>
          </cell>
          <cell r="B1890">
            <v>0</v>
          </cell>
          <cell r="C1890">
            <v>2509</v>
          </cell>
          <cell r="D1890">
            <v>0</v>
          </cell>
          <cell r="E1890">
            <v>0</v>
          </cell>
          <cell r="F1890">
            <v>470</v>
          </cell>
          <cell r="G1890">
            <v>572</v>
          </cell>
          <cell r="H1890">
            <v>646</v>
          </cell>
          <cell r="I1890">
            <v>369</v>
          </cell>
        </row>
        <row r="1891">
          <cell r="A1891" t="str">
            <v>LFARISIC-00910</v>
          </cell>
          <cell r="B1891">
            <v>0</v>
          </cell>
          <cell r="C1891">
            <v>2900</v>
          </cell>
          <cell r="D1891">
            <v>0</v>
          </cell>
          <cell r="E1891">
            <v>0</v>
          </cell>
          <cell r="F1891">
            <v>2438</v>
          </cell>
          <cell r="G1891">
            <v>3129</v>
          </cell>
          <cell r="H1891">
            <v>2489</v>
          </cell>
          <cell r="I1891">
            <v>1942</v>
          </cell>
        </row>
        <row r="1892">
          <cell r="A1892" t="str">
            <v>LFARISIC-00911-01</v>
          </cell>
          <cell r="B1892">
            <v>0</v>
          </cell>
          <cell r="C1892">
            <v>4142</v>
          </cell>
          <cell r="D1892">
            <v>0</v>
          </cell>
          <cell r="E1892">
            <v>2280</v>
          </cell>
          <cell r="F1892">
            <v>0</v>
          </cell>
          <cell r="G1892">
            <v>7106</v>
          </cell>
          <cell r="H1892">
            <v>4344</v>
          </cell>
          <cell r="I1892">
            <v>3455</v>
          </cell>
        </row>
        <row r="1893">
          <cell r="A1893" t="str">
            <v>LFARISIC-00913</v>
          </cell>
          <cell r="B1893">
            <v>0</v>
          </cell>
          <cell r="C1893">
            <v>1000</v>
          </cell>
          <cell r="D1893">
            <v>0</v>
          </cell>
          <cell r="E1893">
            <v>0</v>
          </cell>
          <cell r="F1893">
            <v>0</v>
          </cell>
          <cell r="G1893">
            <v>0</v>
          </cell>
          <cell r="H1893">
            <v>0</v>
          </cell>
          <cell r="I1893">
            <v>0</v>
          </cell>
        </row>
        <row r="1894">
          <cell r="A1894" t="str">
            <v>LFARISIC-00918-Q</v>
          </cell>
          <cell r="B1894">
            <v>0</v>
          </cell>
          <cell r="C1894">
            <v>0</v>
          </cell>
          <cell r="D1894">
            <v>0</v>
          </cell>
          <cell r="E1894">
            <v>0</v>
          </cell>
          <cell r="F1894">
            <v>88</v>
          </cell>
          <cell r="G1894">
            <v>664</v>
          </cell>
          <cell r="H1894">
            <v>1792</v>
          </cell>
          <cell r="I1894">
            <v>512</v>
          </cell>
        </row>
        <row r="1895">
          <cell r="A1895" t="str">
            <v>LFARISIC-00919</v>
          </cell>
          <cell r="B1895">
            <v>0</v>
          </cell>
          <cell r="C1895">
            <v>5106</v>
          </cell>
          <cell r="D1895">
            <v>0</v>
          </cell>
          <cell r="E1895">
            <v>0</v>
          </cell>
          <cell r="F1895">
            <v>2446</v>
          </cell>
          <cell r="G1895">
            <v>2292</v>
          </cell>
          <cell r="H1895">
            <v>2228</v>
          </cell>
          <cell r="I1895">
            <v>1456</v>
          </cell>
        </row>
        <row r="1896">
          <cell r="A1896" t="str">
            <v>LFARISIC-00919-Q</v>
          </cell>
          <cell r="B1896">
            <v>0</v>
          </cell>
          <cell r="C1896">
            <v>172</v>
          </cell>
          <cell r="D1896">
            <v>0</v>
          </cell>
          <cell r="E1896">
            <v>0</v>
          </cell>
          <cell r="F1896">
            <v>0</v>
          </cell>
          <cell r="G1896">
            <v>0</v>
          </cell>
          <cell r="H1896">
            <v>0</v>
          </cell>
          <cell r="I1896">
            <v>0</v>
          </cell>
        </row>
        <row r="1897">
          <cell r="A1897" t="str">
            <v>LFARISIC-00920-01</v>
          </cell>
          <cell r="B1897">
            <v>0</v>
          </cell>
          <cell r="C1897">
            <v>1012</v>
          </cell>
          <cell r="D1897">
            <v>0</v>
          </cell>
          <cell r="E1897">
            <v>672</v>
          </cell>
          <cell r="F1897">
            <v>0</v>
          </cell>
          <cell r="G1897">
            <v>1564</v>
          </cell>
          <cell r="H1897">
            <v>930</v>
          </cell>
          <cell r="I1897">
            <v>727</v>
          </cell>
        </row>
        <row r="1898">
          <cell r="A1898" t="str">
            <v>LFARISIC-00922</v>
          </cell>
          <cell r="B1898">
            <v>0</v>
          </cell>
          <cell r="C1898">
            <v>20960</v>
          </cell>
          <cell r="D1898">
            <v>0</v>
          </cell>
          <cell r="E1898">
            <v>264</v>
          </cell>
          <cell r="F1898">
            <v>0</v>
          </cell>
          <cell r="G1898">
            <v>18940</v>
          </cell>
          <cell r="H1898">
            <v>11856</v>
          </cell>
          <cell r="I1898">
            <v>8677</v>
          </cell>
        </row>
        <row r="1899">
          <cell r="A1899" t="str">
            <v>LFARISIC-00924</v>
          </cell>
          <cell r="B1899">
            <v>0</v>
          </cell>
          <cell r="C1899">
            <v>0</v>
          </cell>
          <cell r="D1899">
            <v>0</v>
          </cell>
          <cell r="E1899">
            <v>0</v>
          </cell>
          <cell r="F1899">
            <v>0</v>
          </cell>
          <cell r="G1899">
            <v>178</v>
          </cell>
          <cell r="H1899">
            <v>45</v>
          </cell>
          <cell r="I1899">
            <v>30</v>
          </cell>
        </row>
        <row r="1900">
          <cell r="A1900" t="str">
            <v>LFARISIC-00926</v>
          </cell>
          <cell r="B1900">
            <v>0</v>
          </cell>
          <cell r="C1900">
            <v>0</v>
          </cell>
          <cell r="D1900">
            <v>0</v>
          </cell>
          <cell r="E1900">
            <v>0</v>
          </cell>
          <cell r="F1900">
            <v>44</v>
          </cell>
          <cell r="G1900">
            <v>332</v>
          </cell>
          <cell r="H1900">
            <v>896</v>
          </cell>
          <cell r="I1900">
            <v>256</v>
          </cell>
        </row>
        <row r="1901">
          <cell r="A1901" t="str">
            <v>LFARISIC-00930</v>
          </cell>
          <cell r="B1901">
            <v>0</v>
          </cell>
          <cell r="C1901">
            <v>4930</v>
          </cell>
          <cell r="D1901">
            <v>0</v>
          </cell>
          <cell r="E1901">
            <v>0</v>
          </cell>
          <cell r="F1901">
            <v>106</v>
          </cell>
          <cell r="G1901">
            <v>120</v>
          </cell>
          <cell r="H1901">
            <v>120</v>
          </cell>
          <cell r="I1901">
            <v>0</v>
          </cell>
        </row>
        <row r="1902">
          <cell r="A1902" t="str">
            <v>LFARISIC-00932</v>
          </cell>
          <cell r="B1902">
            <v>0</v>
          </cell>
          <cell r="C1902">
            <v>6820</v>
          </cell>
          <cell r="D1902">
            <v>0</v>
          </cell>
          <cell r="E1902">
            <v>0</v>
          </cell>
          <cell r="F1902">
            <v>5616</v>
          </cell>
          <cell r="G1902">
            <v>3168</v>
          </cell>
          <cell r="H1902">
            <v>4284</v>
          </cell>
          <cell r="I1902">
            <v>2592</v>
          </cell>
        </row>
        <row r="1903">
          <cell r="A1903" t="str">
            <v>LFARISIC-00934</v>
          </cell>
          <cell r="B1903">
            <v>0</v>
          </cell>
          <cell r="C1903">
            <v>2000</v>
          </cell>
          <cell r="D1903">
            <v>0</v>
          </cell>
          <cell r="E1903">
            <v>2500</v>
          </cell>
          <cell r="F1903">
            <v>0</v>
          </cell>
          <cell r="G1903">
            <v>3140</v>
          </cell>
          <cell r="H1903">
            <v>1917</v>
          </cell>
          <cell r="I1903">
            <v>1385</v>
          </cell>
        </row>
        <row r="1904">
          <cell r="A1904" t="str">
            <v>LFARISIC-00937</v>
          </cell>
          <cell r="B1904">
            <v>0</v>
          </cell>
          <cell r="C1904">
            <v>0</v>
          </cell>
          <cell r="D1904">
            <v>0</v>
          </cell>
          <cell r="E1904">
            <v>1864</v>
          </cell>
          <cell r="F1904">
            <v>0</v>
          </cell>
          <cell r="G1904">
            <v>3140</v>
          </cell>
          <cell r="H1904">
            <v>1917</v>
          </cell>
          <cell r="I1904">
            <v>1385</v>
          </cell>
        </row>
        <row r="1905">
          <cell r="A1905" t="str">
            <v>LFARISIC-00938</v>
          </cell>
          <cell r="B1905">
            <v>0</v>
          </cell>
          <cell r="C1905">
            <v>2685</v>
          </cell>
          <cell r="D1905">
            <v>0</v>
          </cell>
          <cell r="E1905">
            <v>0</v>
          </cell>
          <cell r="F1905">
            <v>364</v>
          </cell>
          <cell r="G1905">
            <v>452</v>
          </cell>
          <cell r="H1905">
            <v>526</v>
          </cell>
          <cell r="I1905">
            <v>369</v>
          </cell>
        </row>
        <row r="1906">
          <cell r="A1906" t="str">
            <v>LFARISIC-00943</v>
          </cell>
          <cell r="B1906">
            <v>0</v>
          </cell>
          <cell r="C1906">
            <v>13513</v>
          </cell>
          <cell r="D1906">
            <v>0</v>
          </cell>
          <cell r="E1906">
            <v>12000</v>
          </cell>
          <cell r="F1906">
            <v>8680</v>
          </cell>
          <cell r="G1906">
            <v>10466</v>
          </cell>
          <cell r="H1906">
            <v>12077</v>
          </cell>
          <cell r="I1906">
            <v>7459</v>
          </cell>
        </row>
        <row r="1907">
          <cell r="A1907" t="str">
            <v>LFARISIC-00945</v>
          </cell>
          <cell r="B1907">
            <v>0</v>
          </cell>
          <cell r="C1907">
            <v>2960</v>
          </cell>
          <cell r="D1907">
            <v>0</v>
          </cell>
          <cell r="E1907">
            <v>0</v>
          </cell>
          <cell r="F1907">
            <v>2102</v>
          </cell>
          <cell r="G1907">
            <v>3129</v>
          </cell>
          <cell r="H1907">
            <v>2467</v>
          </cell>
          <cell r="I1907">
            <v>2200</v>
          </cell>
        </row>
        <row r="1908">
          <cell r="A1908" t="str">
            <v>LFARISIC-00946</v>
          </cell>
          <cell r="B1908">
            <v>0</v>
          </cell>
          <cell r="C1908">
            <v>0</v>
          </cell>
          <cell r="D1908">
            <v>0</v>
          </cell>
          <cell r="E1908">
            <v>8064</v>
          </cell>
          <cell r="F1908">
            <v>0</v>
          </cell>
          <cell r="G1908">
            <v>8706</v>
          </cell>
          <cell r="H1908">
            <v>5652</v>
          </cell>
          <cell r="I1908">
            <v>3768</v>
          </cell>
        </row>
        <row r="1909">
          <cell r="A1909" t="str">
            <v>LFARISIC-00955</v>
          </cell>
          <cell r="B1909">
            <v>0</v>
          </cell>
          <cell r="C1909">
            <v>5350</v>
          </cell>
          <cell r="D1909">
            <v>0</v>
          </cell>
          <cell r="E1909">
            <v>0</v>
          </cell>
          <cell r="F1909">
            <v>2102</v>
          </cell>
          <cell r="G1909">
            <v>3129</v>
          </cell>
          <cell r="H1909">
            <v>2467</v>
          </cell>
          <cell r="I1909">
            <v>2200</v>
          </cell>
        </row>
        <row r="1910">
          <cell r="A1910" t="str">
            <v>LFARISIC-00957</v>
          </cell>
          <cell r="B1910">
            <v>0</v>
          </cell>
          <cell r="C1910">
            <v>0</v>
          </cell>
          <cell r="D1910">
            <v>0</v>
          </cell>
          <cell r="E1910">
            <v>2536</v>
          </cell>
          <cell r="F1910">
            <v>0</v>
          </cell>
          <cell r="G1910">
            <v>3140</v>
          </cell>
          <cell r="H1910">
            <v>1917</v>
          </cell>
          <cell r="I1910">
            <v>1385</v>
          </cell>
        </row>
        <row r="1911">
          <cell r="A1911" t="str">
            <v>LFARISIC-00958</v>
          </cell>
          <cell r="B1911">
            <v>0</v>
          </cell>
          <cell r="C1911">
            <v>0</v>
          </cell>
          <cell r="D1911">
            <v>0</v>
          </cell>
          <cell r="E1911">
            <v>420</v>
          </cell>
          <cell r="F1911">
            <v>199</v>
          </cell>
          <cell r="G1911">
            <v>1497</v>
          </cell>
          <cell r="H1911">
            <v>708</v>
          </cell>
          <cell r="I1911">
            <v>550</v>
          </cell>
        </row>
        <row r="1912">
          <cell r="A1912" t="str">
            <v>LFARISIC-00959</v>
          </cell>
          <cell r="B1912">
            <v>0</v>
          </cell>
          <cell r="C1912">
            <v>0</v>
          </cell>
          <cell r="D1912">
            <v>0</v>
          </cell>
          <cell r="E1912">
            <v>0</v>
          </cell>
          <cell r="F1912">
            <v>214</v>
          </cell>
          <cell r="G1912">
            <v>152</v>
          </cell>
          <cell r="H1912">
            <v>239</v>
          </cell>
          <cell r="I1912">
            <v>112</v>
          </cell>
        </row>
        <row r="1913">
          <cell r="A1913" t="str">
            <v>LFARISIC-00959-Q</v>
          </cell>
          <cell r="B1913">
            <v>0</v>
          </cell>
          <cell r="C1913">
            <v>427</v>
          </cell>
          <cell r="D1913">
            <v>0</v>
          </cell>
          <cell r="E1913">
            <v>0</v>
          </cell>
          <cell r="F1913">
            <v>0</v>
          </cell>
          <cell r="G1913">
            <v>0</v>
          </cell>
          <cell r="H1913">
            <v>0</v>
          </cell>
          <cell r="I1913">
            <v>0</v>
          </cell>
        </row>
        <row r="1914">
          <cell r="A1914" t="str">
            <v>LFARISIC-00973-Q</v>
          </cell>
          <cell r="B1914">
            <v>0</v>
          </cell>
          <cell r="C1914">
            <v>0</v>
          </cell>
          <cell r="D1914">
            <v>0</v>
          </cell>
          <cell r="E1914">
            <v>0</v>
          </cell>
          <cell r="F1914">
            <v>0</v>
          </cell>
          <cell r="G1914">
            <v>20</v>
          </cell>
          <cell r="H1914">
            <v>95</v>
          </cell>
          <cell r="I1914">
            <v>16</v>
          </cell>
        </row>
        <row r="1915">
          <cell r="A1915" t="str">
            <v>LFARISIC-00981</v>
          </cell>
          <cell r="B1915">
            <v>0</v>
          </cell>
          <cell r="C1915">
            <v>0</v>
          </cell>
          <cell r="D1915">
            <v>0</v>
          </cell>
          <cell r="E1915">
            <v>3000</v>
          </cell>
          <cell r="F1915">
            <v>398</v>
          </cell>
          <cell r="G1915">
            <v>2722</v>
          </cell>
          <cell r="H1915">
            <v>1292</v>
          </cell>
          <cell r="I1915">
            <v>1100</v>
          </cell>
        </row>
        <row r="1916">
          <cell r="A1916" t="str">
            <v>LFARISIC-00987</v>
          </cell>
          <cell r="B1916">
            <v>0</v>
          </cell>
          <cell r="C1916">
            <v>0</v>
          </cell>
          <cell r="D1916">
            <v>0</v>
          </cell>
          <cell r="E1916">
            <v>0</v>
          </cell>
          <cell r="F1916">
            <v>214</v>
          </cell>
          <cell r="G1916">
            <v>132</v>
          </cell>
          <cell r="H1916">
            <v>144</v>
          </cell>
          <cell r="I1916">
            <v>96</v>
          </cell>
        </row>
        <row r="1917">
          <cell r="A1917" t="str">
            <v>LFARISIC-00987-Q</v>
          </cell>
          <cell r="B1917">
            <v>0</v>
          </cell>
          <cell r="C1917">
            <v>3037</v>
          </cell>
          <cell r="D1917">
            <v>0</v>
          </cell>
          <cell r="E1917">
            <v>0</v>
          </cell>
          <cell r="F1917">
            <v>0</v>
          </cell>
          <cell r="G1917">
            <v>0</v>
          </cell>
          <cell r="H1917">
            <v>0</v>
          </cell>
          <cell r="I1917">
            <v>0</v>
          </cell>
        </row>
        <row r="1918">
          <cell r="A1918" t="str">
            <v>LFARISIC-00991</v>
          </cell>
          <cell r="B1918">
            <v>0</v>
          </cell>
          <cell r="C1918">
            <v>0</v>
          </cell>
          <cell r="D1918">
            <v>0</v>
          </cell>
          <cell r="E1918">
            <v>490</v>
          </cell>
          <cell r="F1918">
            <v>0</v>
          </cell>
          <cell r="G1918">
            <v>1564</v>
          </cell>
          <cell r="H1918">
            <v>930</v>
          </cell>
          <cell r="I1918">
            <v>727</v>
          </cell>
        </row>
        <row r="1919">
          <cell r="A1919" t="str">
            <v>LFARISIC-00992</v>
          </cell>
          <cell r="B1919">
            <v>0</v>
          </cell>
          <cell r="C1919">
            <v>3000</v>
          </cell>
          <cell r="D1919">
            <v>0</v>
          </cell>
          <cell r="E1919">
            <v>3000</v>
          </cell>
          <cell r="F1919">
            <v>0</v>
          </cell>
          <cell r="G1919">
            <v>3276</v>
          </cell>
          <cell r="H1919">
            <v>1979</v>
          </cell>
          <cell r="I1919">
            <v>1385</v>
          </cell>
        </row>
        <row r="1920">
          <cell r="A1920" t="str">
            <v>LFARISIC-00993</v>
          </cell>
          <cell r="B1920">
            <v>0</v>
          </cell>
          <cell r="C1920">
            <v>1000</v>
          </cell>
          <cell r="D1920">
            <v>0</v>
          </cell>
          <cell r="E1920">
            <v>0</v>
          </cell>
          <cell r="F1920">
            <v>0</v>
          </cell>
          <cell r="G1920">
            <v>3140</v>
          </cell>
          <cell r="H1920">
            <v>1917</v>
          </cell>
          <cell r="I1920">
            <v>1385</v>
          </cell>
        </row>
        <row r="1921">
          <cell r="A1921" t="str">
            <v>LFARISIC-00995</v>
          </cell>
          <cell r="B1921">
            <v>0</v>
          </cell>
          <cell r="C1921">
            <v>0</v>
          </cell>
          <cell r="D1921">
            <v>0</v>
          </cell>
          <cell r="E1921">
            <v>3000</v>
          </cell>
          <cell r="F1921">
            <v>199</v>
          </cell>
          <cell r="G1921">
            <v>1361</v>
          </cell>
          <cell r="H1921">
            <v>646</v>
          </cell>
          <cell r="I1921">
            <v>550</v>
          </cell>
        </row>
        <row r="1922">
          <cell r="A1922" t="str">
            <v>LFARISIC-01000-Q</v>
          </cell>
          <cell r="B1922">
            <v>0</v>
          </cell>
          <cell r="C1922">
            <v>2980</v>
          </cell>
          <cell r="D1922">
            <v>0</v>
          </cell>
          <cell r="E1922">
            <v>0</v>
          </cell>
          <cell r="F1922">
            <v>101</v>
          </cell>
          <cell r="G1922">
            <v>20</v>
          </cell>
          <cell r="H1922">
            <v>30</v>
          </cell>
          <cell r="I1922">
            <v>20</v>
          </cell>
        </row>
        <row r="1923">
          <cell r="A1923" t="str">
            <v>LFARISIC-01005</v>
          </cell>
          <cell r="B1923">
            <v>0</v>
          </cell>
          <cell r="C1923">
            <v>0</v>
          </cell>
          <cell r="D1923">
            <v>2500</v>
          </cell>
          <cell r="E1923">
            <v>0</v>
          </cell>
          <cell r="F1923">
            <v>199</v>
          </cell>
          <cell r="G1923">
            <v>1361</v>
          </cell>
          <cell r="H1923">
            <v>646</v>
          </cell>
          <cell r="I1923">
            <v>550</v>
          </cell>
        </row>
        <row r="1924">
          <cell r="A1924" t="str">
            <v>LFARISIC-01007</v>
          </cell>
          <cell r="B1924">
            <v>0</v>
          </cell>
          <cell r="C1924">
            <v>8270</v>
          </cell>
          <cell r="D1924">
            <v>0</v>
          </cell>
          <cell r="E1924">
            <v>0</v>
          </cell>
          <cell r="F1924">
            <v>4361</v>
          </cell>
          <cell r="G1924">
            <v>9996</v>
          </cell>
          <cell r="H1924">
            <v>9073</v>
          </cell>
          <cell r="I1924">
            <v>5599</v>
          </cell>
        </row>
        <row r="1925">
          <cell r="A1925" t="str">
            <v>LFARISIC-01009</v>
          </cell>
          <cell r="B1925">
            <v>0</v>
          </cell>
          <cell r="C1925">
            <v>27</v>
          </cell>
          <cell r="D1925">
            <v>0</v>
          </cell>
          <cell r="E1925">
            <v>0</v>
          </cell>
          <cell r="F1925">
            <v>3141</v>
          </cell>
          <cell r="G1925">
            <v>3964</v>
          </cell>
          <cell r="H1925">
            <v>4802</v>
          </cell>
          <cell r="I1925">
            <v>2660</v>
          </cell>
        </row>
        <row r="1926">
          <cell r="A1926" t="str">
            <v>LFARISIC-01009-Q</v>
          </cell>
          <cell r="B1926">
            <v>0</v>
          </cell>
          <cell r="C1926">
            <v>4339</v>
          </cell>
          <cell r="D1926">
            <v>0</v>
          </cell>
          <cell r="E1926">
            <v>5000</v>
          </cell>
          <cell r="F1926">
            <v>0</v>
          </cell>
          <cell r="G1926">
            <v>0</v>
          </cell>
          <cell r="H1926">
            <v>0</v>
          </cell>
          <cell r="I1926">
            <v>0</v>
          </cell>
        </row>
        <row r="1927">
          <cell r="A1927" t="str">
            <v>LFARISIC-01010-01-Q</v>
          </cell>
          <cell r="B1927">
            <v>0</v>
          </cell>
          <cell r="C1927">
            <v>3056</v>
          </cell>
          <cell r="D1927">
            <v>0</v>
          </cell>
          <cell r="E1927">
            <v>0</v>
          </cell>
          <cell r="F1927">
            <v>101</v>
          </cell>
          <cell r="G1927">
            <v>20</v>
          </cell>
          <cell r="H1927">
            <v>30</v>
          </cell>
          <cell r="I1927">
            <v>20</v>
          </cell>
        </row>
        <row r="1928">
          <cell r="A1928" t="str">
            <v>LFARISIC-01010-Q</v>
          </cell>
          <cell r="B1928">
            <v>0</v>
          </cell>
          <cell r="C1928">
            <v>3000</v>
          </cell>
          <cell r="D1928">
            <v>0</v>
          </cell>
          <cell r="E1928">
            <v>0</v>
          </cell>
          <cell r="F1928">
            <v>0</v>
          </cell>
          <cell r="G1928">
            <v>0</v>
          </cell>
          <cell r="H1928">
            <v>0</v>
          </cell>
          <cell r="I1928">
            <v>0</v>
          </cell>
        </row>
        <row r="1929">
          <cell r="A1929" t="str">
            <v>LFARISIC-01019CS-Q</v>
          </cell>
          <cell r="B1929">
            <v>0</v>
          </cell>
          <cell r="C1929">
            <v>27</v>
          </cell>
          <cell r="D1929">
            <v>0</v>
          </cell>
          <cell r="E1929">
            <v>0</v>
          </cell>
          <cell r="F1929">
            <v>0</v>
          </cell>
          <cell r="G1929">
            <v>0</v>
          </cell>
          <cell r="H1929">
            <v>0</v>
          </cell>
          <cell r="I1929">
            <v>0</v>
          </cell>
        </row>
        <row r="1930">
          <cell r="A1930" t="str">
            <v>LFARISIC-01026</v>
          </cell>
          <cell r="B1930">
            <v>0</v>
          </cell>
          <cell r="C1930">
            <v>9000</v>
          </cell>
          <cell r="D1930">
            <v>0</v>
          </cell>
          <cell r="E1930">
            <v>0</v>
          </cell>
          <cell r="F1930">
            <v>482</v>
          </cell>
          <cell r="G1930">
            <v>8370</v>
          </cell>
          <cell r="H1930">
            <v>5424</v>
          </cell>
          <cell r="I1930">
            <v>3922</v>
          </cell>
        </row>
        <row r="1931">
          <cell r="A1931" t="str">
            <v>LFARISIC-01028</v>
          </cell>
          <cell r="B1931">
            <v>0</v>
          </cell>
          <cell r="C1931">
            <v>3000</v>
          </cell>
          <cell r="D1931">
            <v>0</v>
          </cell>
          <cell r="E1931">
            <v>0</v>
          </cell>
          <cell r="F1931">
            <v>0</v>
          </cell>
          <cell r="G1931">
            <v>1576</v>
          </cell>
          <cell r="H1931">
            <v>987</v>
          </cell>
          <cell r="I1931">
            <v>658</v>
          </cell>
        </row>
        <row r="1932">
          <cell r="A1932" t="str">
            <v>LFARISIC-01036CS-Q</v>
          </cell>
          <cell r="B1932">
            <v>0</v>
          </cell>
          <cell r="C1932">
            <v>0</v>
          </cell>
          <cell r="D1932">
            <v>0</v>
          </cell>
          <cell r="E1932">
            <v>1680</v>
          </cell>
          <cell r="F1932">
            <v>480</v>
          </cell>
          <cell r="G1932">
            <v>14832</v>
          </cell>
          <cell r="H1932">
            <v>6624</v>
          </cell>
          <cell r="I1932">
            <v>5376</v>
          </cell>
        </row>
        <row r="1933">
          <cell r="A1933" t="str">
            <v>LFARISIC-01037</v>
          </cell>
          <cell r="B1933">
            <v>0</v>
          </cell>
          <cell r="C1933">
            <v>2500</v>
          </cell>
          <cell r="D1933">
            <v>0</v>
          </cell>
          <cell r="E1933">
            <v>5060</v>
          </cell>
          <cell r="F1933">
            <v>0</v>
          </cell>
          <cell r="G1933">
            <v>3140</v>
          </cell>
          <cell r="H1933">
            <v>1917</v>
          </cell>
          <cell r="I1933">
            <v>1385</v>
          </cell>
        </row>
        <row r="1934">
          <cell r="A1934" t="str">
            <v>LFARISIC-01039CS-Q</v>
          </cell>
          <cell r="B1934">
            <v>0</v>
          </cell>
          <cell r="C1934">
            <v>0</v>
          </cell>
          <cell r="D1934">
            <v>0</v>
          </cell>
          <cell r="E1934">
            <v>0</v>
          </cell>
          <cell r="F1934">
            <v>0</v>
          </cell>
          <cell r="G1934">
            <v>1116</v>
          </cell>
          <cell r="H1934">
            <v>1116</v>
          </cell>
          <cell r="I1934">
            <v>0</v>
          </cell>
        </row>
        <row r="1935">
          <cell r="A1935" t="str">
            <v>LFARISIC-01047-Q</v>
          </cell>
          <cell r="B1935">
            <v>0</v>
          </cell>
          <cell r="C1935">
            <v>0</v>
          </cell>
          <cell r="D1935">
            <v>0</v>
          </cell>
          <cell r="E1935">
            <v>0</v>
          </cell>
          <cell r="F1935">
            <v>0</v>
          </cell>
          <cell r="G1935">
            <v>2448</v>
          </cell>
          <cell r="H1935">
            <v>0</v>
          </cell>
          <cell r="I1935">
            <v>0</v>
          </cell>
        </row>
        <row r="1936">
          <cell r="A1936" t="str">
            <v>LFARISIC-01060</v>
          </cell>
          <cell r="B1936">
            <v>0</v>
          </cell>
          <cell r="C1936">
            <v>1000</v>
          </cell>
          <cell r="D1936">
            <v>0</v>
          </cell>
          <cell r="E1936">
            <v>0</v>
          </cell>
          <cell r="F1936">
            <v>0</v>
          </cell>
          <cell r="G1936">
            <v>250</v>
          </cell>
          <cell r="H1936">
            <v>90</v>
          </cell>
          <cell r="I1936">
            <v>60</v>
          </cell>
        </row>
        <row r="1937">
          <cell r="A1937" t="str">
            <v>LFARISIC-01062-Q</v>
          </cell>
          <cell r="B1937">
            <v>0</v>
          </cell>
          <cell r="C1937">
            <v>0</v>
          </cell>
          <cell r="D1937">
            <v>0</v>
          </cell>
          <cell r="E1937">
            <v>0</v>
          </cell>
          <cell r="F1937">
            <v>0</v>
          </cell>
          <cell r="G1937">
            <v>2448</v>
          </cell>
          <cell r="H1937">
            <v>1116</v>
          </cell>
          <cell r="I1937">
            <v>0</v>
          </cell>
        </row>
        <row r="1938">
          <cell r="A1938" t="str">
            <v>LFARISIC-01087</v>
          </cell>
          <cell r="B1938">
            <v>0</v>
          </cell>
          <cell r="C1938">
            <v>10</v>
          </cell>
          <cell r="D1938">
            <v>0</v>
          </cell>
          <cell r="E1938">
            <v>0</v>
          </cell>
          <cell r="F1938">
            <v>826</v>
          </cell>
          <cell r="G1938">
            <v>834</v>
          </cell>
          <cell r="H1938">
            <v>876</v>
          </cell>
          <cell r="I1938">
            <v>584</v>
          </cell>
        </row>
        <row r="1939">
          <cell r="A1939" t="str">
            <v>LFARISIC-01087-Q</v>
          </cell>
          <cell r="B1939">
            <v>0</v>
          </cell>
          <cell r="C1939">
            <v>1730</v>
          </cell>
          <cell r="D1939">
            <v>0</v>
          </cell>
          <cell r="E1939">
            <v>0</v>
          </cell>
          <cell r="F1939">
            <v>80</v>
          </cell>
          <cell r="G1939">
            <v>0</v>
          </cell>
          <cell r="H1939">
            <v>0</v>
          </cell>
          <cell r="I1939">
            <v>0</v>
          </cell>
        </row>
        <row r="1940">
          <cell r="A1940" t="str">
            <v>LFARISIC-01094</v>
          </cell>
          <cell r="B1940">
            <v>0</v>
          </cell>
          <cell r="C1940">
            <v>60</v>
          </cell>
          <cell r="D1940">
            <v>0</v>
          </cell>
          <cell r="E1940">
            <v>0</v>
          </cell>
          <cell r="F1940">
            <v>424</v>
          </cell>
          <cell r="G1940">
            <v>264</v>
          </cell>
          <cell r="H1940">
            <v>264</v>
          </cell>
          <cell r="I1940">
            <v>216</v>
          </cell>
        </row>
        <row r="1941">
          <cell r="A1941" t="str">
            <v>LFARISIC-01094-Q</v>
          </cell>
          <cell r="B1941">
            <v>0</v>
          </cell>
          <cell r="C1941">
            <v>4002</v>
          </cell>
          <cell r="D1941">
            <v>0</v>
          </cell>
          <cell r="E1941">
            <v>0</v>
          </cell>
          <cell r="F1941">
            <v>0</v>
          </cell>
          <cell r="G1941">
            <v>10</v>
          </cell>
          <cell r="H1941">
            <v>110</v>
          </cell>
          <cell r="I1941">
            <v>40</v>
          </cell>
        </row>
        <row r="1942">
          <cell r="A1942" t="str">
            <v>LFARISIC-01095</v>
          </cell>
          <cell r="B1942">
            <v>0</v>
          </cell>
          <cell r="C1942">
            <v>0</v>
          </cell>
          <cell r="D1942">
            <v>0</v>
          </cell>
          <cell r="E1942">
            <v>0</v>
          </cell>
          <cell r="F1942">
            <v>312</v>
          </cell>
          <cell r="G1942">
            <v>312</v>
          </cell>
          <cell r="H1942">
            <v>238</v>
          </cell>
          <cell r="I1942">
            <v>144</v>
          </cell>
        </row>
        <row r="1943">
          <cell r="A1943" t="str">
            <v>LFARISIC-01095-Q</v>
          </cell>
          <cell r="B1943">
            <v>0</v>
          </cell>
          <cell r="C1943">
            <v>2490</v>
          </cell>
          <cell r="D1943">
            <v>0</v>
          </cell>
          <cell r="E1943">
            <v>0</v>
          </cell>
          <cell r="F1943">
            <v>0</v>
          </cell>
          <cell r="G1943">
            <v>0</v>
          </cell>
          <cell r="H1943">
            <v>0</v>
          </cell>
          <cell r="I1943">
            <v>0</v>
          </cell>
        </row>
        <row r="1944">
          <cell r="A1944" t="str">
            <v>LFARISIC-01105-01-Q</v>
          </cell>
          <cell r="B1944">
            <v>0</v>
          </cell>
          <cell r="C1944">
            <v>3</v>
          </cell>
          <cell r="D1944">
            <v>0</v>
          </cell>
          <cell r="E1944">
            <v>0</v>
          </cell>
          <cell r="F1944">
            <v>0</v>
          </cell>
          <cell r="G1944">
            <v>0</v>
          </cell>
          <cell r="H1944">
            <v>0</v>
          </cell>
          <cell r="I1944">
            <v>0</v>
          </cell>
        </row>
        <row r="1945">
          <cell r="A1945" t="str">
            <v>LFARISIC-01109-01-Q</v>
          </cell>
          <cell r="B1945">
            <v>0</v>
          </cell>
          <cell r="C1945">
            <v>0</v>
          </cell>
          <cell r="D1945">
            <v>0</v>
          </cell>
          <cell r="E1945">
            <v>0</v>
          </cell>
          <cell r="F1945">
            <v>80</v>
          </cell>
          <cell r="G1945">
            <v>0</v>
          </cell>
          <cell r="H1945">
            <v>0</v>
          </cell>
          <cell r="I1945">
            <v>0</v>
          </cell>
        </row>
        <row r="1946">
          <cell r="A1946" t="str">
            <v>LFARISIC-01111-Q</v>
          </cell>
          <cell r="B1946">
            <v>0</v>
          </cell>
          <cell r="C1946">
            <v>0</v>
          </cell>
          <cell r="D1946">
            <v>0</v>
          </cell>
          <cell r="E1946">
            <v>0</v>
          </cell>
          <cell r="F1946">
            <v>186</v>
          </cell>
          <cell r="G1946">
            <v>1098</v>
          </cell>
          <cell r="H1946">
            <v>1035</v>
          </cell>
          <cell r="I1946">
            <v>690</v>
          </cell>
        </row>
        <row r="1947">
          <cell r="A1947" t="str">
            <v>LFARISIC-01113-Q</v>
          </cell>
          <cell r="B1947">
            <v>0</v>
          </cell>
          <cell r="C1947">
            <v>0</v>
          </cell>
          <cell r="D1947">
            <v>0</v>
          </cell>
          <cell r="E1947">
            <v>0</v>
          </cell>
          <cell r="F1947">
            <v>0</v>
          </cell>
          <cell r="G1947">
            <v>1332</v>
          </cell>
          <cell r="H1947">
            <v>0</v>
          </cell>
          <cell r="I1947">
            <v>0</v>
          </cell>
        </row>
        <row r="1948">
          <cell r="A1948" t="str">
            <v>LFARISIC-01114</v>
          </cell>
          <cell r="B1948">
            <v>0</v>
          </cell>
          <cell r="C1948">
            <v>0</v>
          </cell>
          <cell r="D1948">
            <v>0</v>
          </cell>
          <cell r="E1948">
            <v>3000</v>
          </cell>
          <cell r="F1948">
            <v>528</v>
          </cell>
          <cell r="G1948">
            <v>1200</v>
          </cell>
          <cell r="H1948">
            <v>0</v>
          </cell>
          <cell r="I1948">
            <v>0</v>
          </cell>
        </row>
        <row r="1949">
          <cell r="A1949" t="str">
            <v>LFARISIC-01123-Q</v>
          </cell>
          <cell r="B1949">
            <v>0</v>
          </cell>
          <cell r="C1949">
            <v>0</v>
          </cell>
          <cell r="D1949">
            <v>0</v>
          </cell>
          <cell r="E1949">
            <v>0</v>
          </cell>
          <cell r="F1949">
            <v>0</v>
          </cell>
          <cell r="G1949">
            <v>2448</v>
          </cell>
          <cell r="H1949">
            <v>1116</v>
          </cell>
          <cell r="I1949">
            <v>0</v>
          </cell>
        </row>
        <row r="1950">
          <cell r="A1950" t="str">
            <v>LFARISIC-01135</v>
          </cell>
          <cell r="B1950">
            <v>0</v>
          </cell>
          <cell r="C1950">
            <v>2900</v>
          </cell>
          <cell r="D1950">
            <v>0</v>
          </cell>
          <cell r="E1950">
            <v>0</v>
          </cell>
          <cell r="F1950">
            <v>936</v>
          </cell>
          <cell r="G1950">
            <v>528</v>
          </cell>
          <cell r="H1950">
            <v>528</v>
          </cell>
          <cell r="I1950">
            <v>432</v>
          </cell>
        </row>
        <row r="1951">
          <cell r="A1951" t="str">
            <v>LFARISIC-01135-Q</v>
          </cell>
          <cell r="B1951">
            <v>0</v>
          </cell>
          <cell r="C1951">
            <v>70</v>
          </cell>
          <cell r="D1951">
            <v>0</v>
          </cell>
          <cell r="E1951">
            <v>0</v>
          </cell>
          <cell r="F1951">
            <v>0</v>
          </cell>
          <cell r="G1951">
            <v>0</v>
          </cell>
          <cell r="H1951">
            <v>0</v>
          </cell>
          <cell r="I1951">
            <v>0</v>
          </cell>
        </row>
        <row r="1952">
          <cell r="A1952" t="str">
            <v>LFARISIC-01146-Q</v>
          </cell>
          <cell r="B1952">
            <v>0</v>
          </cell>
          <cell r="C1952">
            <v>0</v>
          </cell>
          <cell r="D1952">
            <v>0</v>
          </cell>
          <cell r="E1952">
            <v>0</v>
          </cell>
          <cell r="F1952">
            <v>0</v>
          </cell>
          <cell r="G1952">
            <v>20</v>
          </cell>
          <cell r="H1952">
            <v>220</v>
          </cell>
          <cell r="I1952">
            <v>80</v>
          </cell>
        </row>
        <row r="1953">
          <cell r="A1953" t="str">
            <v>LFARISIC-01159-Q</v>
          </cell>
          <cell r="B1953">
            <v>0</v>
          </cell>
          <cell r="C1953">
            <v>0</v>
          </cell>
          <cell r="D1953">
            <v>0</v>
          </cell>
          <cell r="E1953">
            <v>0</v>
          </cell>
          <cell r="F1953">
            <v>0</v>
          </cell>
          <cell r="G1953">
            <v>1326</v>
          </cell>
          <cell r="H1953">
            <v>897</v>
          </cell>
          <cell r="I1953">
            <v>598</v>
          </cell>
        </row>
        <row r="1954">
          <cell r="A1954" t="str">
            <v>LFARISIND-00003</v>
          </cell>
          <cell r="B1954">
            <v>0</v>
          </cell>
          <cell r="C1954">
            <v>5653</v>
          </cell>
          <cell r="D1954">
            <v>0</v>
          </cell>
          <cell r="E1954">
            <v>28000</v>
          </cell>
          <cell r="F1954">
            <v>19703</v>
          </cell>
          <cell r="G1954">
            <v>17626</v>
          </cell>
          <cell r="H1954">
            <v>15529</v>
          </cell>
          <cell r="I1954">
            <v>8765</v>
          </cell>
        </row>
        <row r="1955">
          <cell r="A1955" t="str">
            <v>LFARISIND-00004</v>
          </cell>
          <cell r="B1955">
            <v>0</v>
          </cell>
          <cell r="C1955">
            <v>14191</v>
          </cell>
          <cell r="D1955">
            <v>0</v>
          </cell>
          <cell r="E1955">
            <v>8000</v>
          </cell>
          <cell r="F1955">
            <v>11743</v>
          </cell>
          <cell r="G1955">
            <v>6358</v>
          </cell>
          <cell r="H1955">
            <v>6518</v>
          </cell>
          <cell r="I1955">
            <v>3643</v>
          </cell>
        </row>
        <row r="1956">
          <cell r="A1956" t="str">
            <v>LFARISIND-00100</v>
          </cell>
          <cell r="B1956">
            <v>0</v>
          </cell>
          <cell r="C1956">
            <v>86406</v>
          </cell>
          <cell r="D1956">
            <v>0</v>
          </cell>
          <cell r="E1956">
            <v>48000</v>
          </cell>
          <cell r="F1956">
            <v>66764</v>
          </cell>
          <cell r="G1956">
            <v>44830</v>
          </cell>
          <cell r="H1956">
            <v>36184</v>
          </cell>
          <cell r="I1956">
            <v>19099</v>
          </cell>
        </row>
        <row r="1957">
          <cell r="A1957" t="str">
            <v>LFARISIND-00104</v>
          </cell>
          <cell r="B1957">
            <v>0</v>
          </cell>
          <cell r="C1957">
            <v>42787</v>
          </cell>
          <cell r="D1957">
            <v>0</v>
          </cell>
          <cell r="E1957">
            <v>0</v>
          </cell>
          <cell r="F1957">
            <v>22829</v>
          </cell>
          <cell r="G1957">
            <v>15484</v>
          </cell>
          <cell r="H1957">
            <v>12726</v>
          </cell>
          <cell r="I1957">
            <v>6407</v>
          </cell>
        </row>
        <row r="1958">
          <cell r="A1958" t="str">
            <v>LFARISIND-00107</v>
          </cell>
          <cell r="B1958">
            <v>0</v>
          </cell>
          <cell r="C1958">
            <v>13648</v>
          </cell>
          <cell r="D1958">
            <v>0</v>
          </cell>
          <cell r="E1958">
            <v>0</v>
          </cell>
          <cell r="F1958">
            <v>4156</v>
          </cell>
          <cell r="G1958">
            <v>2206</v>
          </cell>
          <cell r="H1958">
            <v>2346</v>
          </cell>
          <cell r="I1958">
            <v>1503</v>
          </cell>
        </row>
        <row r="1959">
          <cell r="A1959" t="str">
            <v>LFARISIND-00110</v>
          </cell>
          <cell r="B1959">
            <v>0</v>
          </cell>
          <cell r="C1959">
            <v>65</v>
          </cell>
          <cell r="D1959">
            <v>0</v>
          </cell>
          <cell r="E1959">
            <v>0</v>
          </cell>
          <cell r="F1959">
            <v>0</v>
          </cell>
          <cell r="G1959">
            <v>0</v>
          </cell>
          <cell r="H1959">
            <v>0</v>
          </cell>
          <cell r="I1959">
            <v>0</v>
          </cell>
        </row>
        <row r="1960">
          <cell r="A1960" t="str">
            <v>LFARISIND-00113</v>
          </cell>
          <cell r="B1960">
            <v>0</v>
          </cell>
          <cell r="C1960">
            <v>18554</v>
          </cell>
          <cell r="D1960">
            <v>0</v>
          </cell>
          <cell r="E1960">
            <v>30000</v>
          </cell>
          <cell r="F1960">
            <v>31082</v>
          </cell>
          <cell r="G1960">
            <v>20077</v>
          </cell>
          <cell r="H1960">
            <v>21844</v>
          </cell>
          <cell r="I1960">
            <v>13476</v>
          </cell>
        </row>
        <row r="1961">
          <cell r="A1961" t="str">
            <v>LFARISIND-00121</v>
          </cell>
          <cell r="B1961">
            <v>0</v>
          </cell>
          <cell r="C1961">
            <v>2916</v>
          </cell>
          <cell r="D1961">
            <v>0</v>
          </cell>
          <cell r="E1961">
            <v>8000</v>
          </cell>
          <cell r="F1961">
            <v>6116</v>
          </cell>
          <cell r="G1961">
            <v>4182</v>
          </cell>
          <cell r="H1961">
            <v>4138</v>
          </cell>
          <cell r="I1961">
            <v>1760</v>
          </cell>
        </row>
        <row r="1962">
          <cell r="A1962" t="str">
            <v>LFARISIND-00123</v>
          </cell>
          <cell r="B1962">
            <v>0</v>
          </cell>
          <cell r="C1962">
            <v>51946</v>
          </cell>
          <cell r="D1962">
            <v>0</v>
          </cell>
          <cell r="E1962">
            <v>0</v>
          </cell>
          <cell r="F1962">
            <v>4469</v>
          </cell>
          <cell r="G1962">
            <v>67580</v>
          </cell>
          <cell r="H1962">
            <v>42700</v>
          </cell>
          <cell r="I1962">
            <v>30084</v>
          </cell>
        </row>
        <row r="1963">
          <cell r="A1963" t="str">
            <v>LFARISIND-00126</v>
          </cell>
          <cell r="B1963">
            <v>0</v>
          </cell>
          <cell r="C1963">
            <v>7082</v>
          </cell>
          <cell r="D1963">
            <v>0</v>
          </cell>
          <cell r="E1963">
            <v>0</v>
          </cell>
          <cell r="F1963">
            <v>235</v>
          </cell>
          <cell r="G1963">
            <v>332</v>
          </cell>
          <cell r="H1963">
            <v>362</v>
          </cell>
          <cell r="I1963">
            <v>121</v>
          </cell>
        </row>
        <row r="1964">
          <cell r="A1964" t="str">
            <v>LFARISIND-00127</v>
          </cell>
          <cell r="B1964">
            <v>0</v>
          </cell>
          <cell r="C1964">
            <v>2233</v>
          </cell>
          <cell r="D1964">
            <v>0</v>
          </cell>
          <cell r="E1964">
            <v>5000</v>
          </cell>
          <cell r="F1964">
            <v>3924</v>
          </cell>
          <cell r="G1964">
            <v>3359</v>
          </cell>
          <cell r="H1964">
            <v>2997</v>
          </cell>
          <cell r="I1964">
            <v>1341</v>
          </cell>
        </row>
        <row r="1965">
          <cell r="A1965" t="str">
            <v>LFARISIND-00129</v>
          </cell>
          <cell r="B1965">
            <v>0</v>
          </cell>
          <cell r="C1965">
            <v>81518</v>
          </cell>
          <cell r="D1965">
            <v>0</v>
          </cell>
          <cell r="E1965">
            <v>0</v>
          </cell>
          <cell r="F1965">
            <v>41364</v>
          </cell>
          <cell r="G1965">
            <v>31447</v>
          </cell>
          <cell r="H1965">
            <v>27230</v>
          </cell>
          <cell r="I1965">
            <v>17363</v>
          </cell>
        </row>
        <row r="1966">
          <cell r="A1966" t="str">
            <v>LFARISIND-00130</v>
          </cell>
          <cell r="B1966">
            <v>0</v>
          </cell>
          <cell r="C1966">
            <v>6497</v>
          </cell>
          <cell r="D1966">
            <v>0</v>
          </cell>
          <cell r="E1966">
            <v>0</v>
          </cell>
          <cell r="F1966">
            <v>894</v>
          </cell>
          <cell r="G1966">
            <v>928</v>
          </cell>
          <cell r="H1966">
            <v>988</v>
          </cell>
          <cell r="I1966">
            <v>458</v>
          </cell>
        </row>
        <row r="1967">
          <cell r="A1967" t="str">
            <v>LFARISIND-00131</v>
          </cell>
          <cell r="B1967">
            <v>0</v>
          </cell>
          <cell r="C1967">
            <v>6222</v>
          </cell>
          <cell r="D1967">
            <v>0</v>
          </cell>
          <cell r="E1967">
            <v>0</v>
          </cell>
          <cell r="F1967">
            <v>2142</v>
          </cell>
          <cell r="G1967">
            <v>1750</v>
          </cell>
          <cell r="H1967">
            <v>1226</v>
          </cell>
          <cell r="I1967">
            <v>864</v>
          </cell>
        </row>
        <row r="1968">
          <cell r="A1968" t="str">
            <v>LFARISIND-00132</v>
          </cell>
          <cell r="B1968">
            <v>0</v>
          </cell>
          <cell r="C1968">
            <v>13388</v>
          </cell>
          <cell r="D1968">
            <v>0</v>
          </cell>
          <cell r="E1968">
            <v>30000</v>
          </cell>
          <cell r="F1968">
            <v>12073</v>
          </cell>
          <cell r="G1968">
            <v>25748</v>
          </cell>
          <cell r="H1968">
            <v>21461</v>
          </cell>
          <cell r="I1968">
            <v>11250</v>
          </cell>
        </row>
        <row r="1969">
          <cell r="A1969" t="str">
            <v>LFARISIND-00133</v>
          </cell>
          <cell r="B1969">
            <v>0</v>
          </cell>
          <cell r="C1969">
            <v>74681</v>
          </cell>
          <cell r="D1969">
            <v>0</v>
          </cell>
          <cell r="E1969">
            <v>40000</v>
          </cell>
          <cell r="F1969">
            <v>61644</v>
          </cell>
          <cell r="G1969">
            <v>40588</v>
          </cell>
          <cell r="H1969">
            <v>37397</v>
          </cell>
          <cell r="I1969">
            <v>22792</v>
          </cell>
        </row>
        <row r="1970">
          <cell r="A1970" t="str">
            <v>LFARISIND-00135</v>
          </cell>
          <cell r="B1970">
            <v>0</v>
          </cell>
          <cell r="C1970">
            <v>127306</v>
          </cell>
          <cell r="D1970">
            <v>0</v>
          </cell>
          <cell r="E1970">
            <v>112000</v>
          </cell>
          <cell r="F1970">
            <v>143891</v>
          </cell>
          <cell r="G1970">
            <v>138583</v>
          </cell>
          <cell r="H1970">
            <v>183571</v>
          </cell>
          <cell r="I1970">
            <v>96113</v>
          </cell>
        </row>
        <row r="1971">
          <cell r="A1971" t="str">
            <v>LFARISIND-00142</v>
          </cell>
          <cell r="B1971">
            <v>0</v>
          </cell>
          <cell r="C1971">
            <v>61373</v>
          </cell>
          <cell r="D1971">
            <v>0</v>
          </cell>
          <cell r="E1971">
            <v>44000</v>
          </cell>
          <cell r="F1971">
            <v>26593</v>
          </cell>
          <cell r="G1971">
            <v>49086</v>
          </cell>
          <cell r="H1971">
            <v>32856</v>
          </cell>
          <cell r="I1971">
            <v>23093</v>
          </cell>
        </row>
        <row r="1972">
          <cell r="A1972" t="str">
            <v>LFARISIND-00144</v>
          </cell>
          <cell r="B1972">
            <v>0</v>
          </cell>
          <cell r="C1972">
            <v>23705</v>
          </cell>
          <cell r="D1972">
            <v>0</v>
          </cell>
          <cell r="E1972">
            <v>0</v>
          </cell>
          <cell r="F1972">
            <v>6861</v>
          </cell>
          <cell r="G1972">
            <v>7508</v>
          </cell>
          <cell r="H1972">
            <v>5251</v>
          </cell>
          <cell r="I1972">
            <v>3169</v>
          </cell>
        </row>
        <row r="1973">
          <cell r="A1973" t="str">
            <v>LFARISIND-00147</v>
          </cell>
          <cell r="B1973">
            <v>0</v>
          </cell>
          <cell r="C1973">
            <v>32324</v>
          </cell>
          <cell r="D1973">
            <v>0</v>
          </cell>
          <cell r="E1973">
            <v>0</v>
          </cell>
          <cell r="F1973">
            <v>13629</v>
          </cell>
          <cell r="G1973">
            <v>17463</v>
          </cell>
          <cell r="H1973">
            <v>14915</v>
          </cell>
          <cell r="I1973">
            <v>9148</v>
          </cell>
        </row>
        <row r="1974">
          <cell r="A1974" t="str">
            <v>LFARISIND-00148</v>
          </cell>
          <cell r="B1974">
            <v>0</v>
          </cell>
          <cell r="C1974">
            <v>112827</v>
          </cell>
          <cell r="D1974">
            <v>0</v>
          </cell>
          <cell r="E1974">
            <v>70000</v>
          </cell>
          <cell r="F1974">
            <v>133820</v>
          </cell>
          <cell r="G1974">
            <v>128319</v>
          </cell>
          <cell r="H1974">
            <v>145303</v>
          </cell>
          <cell r="I1974">
            <v>83846</v>
          </cell>
        </row>
        <row r="1975">
          <cell r="A1975" t="str">
            <v>LFARISIND-00152</v>
          </cell>
          <cell r="B1975">
            <v>0</v>
          </cell>
          <cell r="C1975">
            <v>16722</v>
          </cell>
          <cell r="D1975">
            <v>0</v>
          </cell>
          <cell r="E1975">
            <v>0</v>
          </cell>
          <cell r="F1975">
            <v>3014</v>
          </cell>
          <cell r="G1975">
            <v>3672</v>
          </cell>
          <cell r="H1975">
            <v>4621</v>
          </cell>
          <cell r="I1975">
            <v>2546</v>
          </cell>
        </row>
        <row r="1976">
          <cell r="A1976" t="str">
            <v>LFARISIND-00154</v>
          </cell>
          <cell r="B1976">
            <v>0</v>
          </cell>
          <cell r="C1976">
            <v>152462</v>
          </cell>
          <cell r="D1976">
            <v>0</v>
          </cell>
          <cell r="E1976">
            <v>0</v>
          </cell>
          <cell r="F1976">
            <v>12339</v>
          </cell>
          <cell r="G1976">
            <v>6844</v>
          </cell>
          <cell r="H1976">
            <v>7164</v>
          </cell>
          <cell r="I1976">
            <v>2836</v>
          </cell>
        </row>
        <row r="1977">
          <cell r="A1977" t="str">
            <v>LFARISIND-00156</v>
          </cell>
          <cell r="B1977">
            <v>0</v>
          </cell>
          <cell r="C1977">
            <v>1563</v>
          </cell>
          <cell r="D1977">
            <v>0</v>
          </cell>
          <cell r="E1977">
            <v>8400</v>
          </cell>
          <cell r="F1977">
            <v>4758</v>
          </cell>
          <cell r="G1977">
            <v>3717</v>
          </cell>
          <cell r="H1977">
            <v>3381</v>
          </cell>
          <cell r="I1977">
            <v>1622</v>
          </cell>
        </row>
        <row r="1978">
          <cell r="A1978" t="str">
            <v>LFARISIND-00158</v>
          </cell>
          <cell r="B1978">
            <v>0</v>
          </cell>
          <cell r="C1978">
            <v>240</v>
          </cell>
          <cell r="D1978">
            <v>0</v>
          </cell>
          <cell r="E1978">
            <v>0</v>
          </cell>
          <cell r="F1978">
            <v>240</v>
          </cell>
          <cell r="G1978">
            <v>0</v>
          </cell>
          <cell r="H1978">
            <v>0</v>
          </cell>
          <cell r="I1978">
            <v>0</v>
          </cell>
        </row>
        <row r="1979">
          <cell r="A1979" t="str">
            <v>LFARISIND-00160</v>
          </cell>
          <cell r="B1979">
            <v>0</v>
          </cell>
          <cell r="C1979">
            <v>2436</v>
          </cell>
          <cell r="D1979">
            <v>0</v>
          </cell>
          <cell r="E1979">
            <v>0</v>
          </cell>
          <cell r="F1979">
            <v>712</v>
          </cell>
          <cell r="G1979">
            <v>1028</v>
          </cell>
          <cell r="H1979">
            <v>1048</v>
          </cell>
          <cell r="I1979">
            <v>358</v>
          </cell>
        </row>
        <row r="1980">
          <cell r="A1980" t="str">
            <v>LFARISIND-00161</v>
          </cell>
          <cell r="B1980">
            <v>0</v>
          </cell>
          <cell r="C1980">
            <v>6168</v>
          </cell>
          <cell r="D1980">
            <v>0</v>
          </cell>
          <cell r="E1980">
            <v>6000</v>
          </cell>
          <cell r="F1980">
            <v>12683</v>
          </cell>
          <cell r="G1980">
            <v>8106</v>
          </cell>
          <cell r="H1980">
            <v>10990</v>
          </cell>
          <cell r="I1980">
            <v>5209</v>
          </cell>
        </row>
        <row r="1981">
          <cell r="A1981" t="str">
            <v>LFARISIND-00162</v>
          </cell>
          <cell r="B1981">
            <v>0</v>
          </cell>
          <cell r="C1981">
            <v>84020</v>
          </cell>
          <cell r="D1981">
            <v>0</v>
          </cell>
          <cell r="E1981">
            <v>56000</v>
          </cell>
          <cell r="F1981">
            <v>61551</v>
          </cell>
          <cell r="G1981">
            <v>40116</v>
          </cell>
          <cell r="H1981">
            <v>41878</v>
          </cell>
          <cell r="I1981">
            <v>24599</v>
          </cell>
        </row>
        <row r="1982">
          <cell r="A1982" t="str">
            <v>LFARISIND-00164</v>
          </cell>
          <cell r="B1982">
            <v>0</v>
          </cell>
          <cell r="C1982">
            <v>3904</v>
          </cell>
          <cell r="D1982">
            <v>0</v>
          </cell>
          <cell r="E1982">
            <v>0</v>
          </cell>
          <cell r="F1982">
            <v>159</v>
          </cell>
          <cell r="G1982">
            <v>51</v>
          </cell>
          <cell r="H1982">
            <v>54</v>
          </cell>
          <cell r="I1982">
            <v>18</v>
          </cell>
        </row>
        <row r="1983">
          <cell r="A1983" t="str">
            <v>LFARISIND-00168</v>
          </cell>
          <cell r="B1983">
            <v>0</v>
          </cell>
          <cell r="C1983">
            <v>2214</v>
          </cell>
          <cell r="D1983">
            <v>0</v>
          </cell>
          <cell r="E1983">
            <v>5400</v>
          </cell>
          <cell r="F1983">
            <v>3504</v>
          </cell>
          <cell r="G1983">
            <v>4399</v>
          </cell>
          <cell r="H1983">
            <v>3999</v>
          </cell>
          <cell r="I1983">
            <v>2566</v>
          </cell>
        </row>
        <row r="1984">
          <cell r="A1984" t="str">
            <v>LFARISIND-00172</v>
          </cell>
          <cell r="B1984">
            <v>0</v>
          </cell>
          <cell r="C1984">
            <v>442</v>
          </cell>
          <cell r="D1984">
            <v>0</v>
          </cell>
          <cell r="E1984">
            <v>0</v>
          </cell>
          <cell r="F1984">
            <v>5</v>
          </cell>
          <cell r="G1984">
            <v>85</v>
          </cell>
          <cell r="H1984">
            <v>90</v>
          </cell>
          <cell r="I1984">
            <v>30</v>
          </cell>
        </row>
        <row r="1985">
          <cell r="A1985" t="str">
            <v>LFARISIND-00173</v>
          </cell>
          <cell r="B1985">
            <v>0</v>
          </cell>
          <cell r="C1985">
            <v>54</v>
          </cell>
          <cell r="D1985">
            <v>0</v>
          </cell>
          <cell r="E1985">
            <v>90</v>
          </cell>
          <cell r="F1985">
            <v>106</v>
          </cell>
          <cell r="G1985">
            <v>0</v>
          </cell>
          <cell r="H1985">
            <v>0</v>
          </cell>
          <cell r="I1985">
            <v>0</v>
          </cell>
        </row>
        <row r="1986">
          <cell r="A1986" t="str">
            <v>LFARISIND-00176</v>
          </cell>
          <cell r="B1986">
            <v>0</v>
          </cell>
          <cell r="C1986">
            <v>63855</v>
          </cell>
          <cell r="D1986">
            <v>0</v>
          </cell>
          <cell r="E1986">
            <v>30000</v>
          </cell>
          <cell r="F1986">
            <v>18478</v>
          </cell>
          <cell r="G1986">
            <v>48564</v>
          </cell>
          <cell r="H1986">
            <v>36125</v>
          </cell>
          <cell r="I1986">
            <v>23847</v>
          </cell>
        </row>
        <row r="1987">
          <cell r="A1987" t="str">
            <v>LFARISIND-00177</v>
          </cell>
          <cell r="B1987">
            <v>0</v>
          </cell>
          <cell r="C1987">
            <v>62922</v>
          </cell>
          <cell r="D1987">
            <v>0</v>
          </cell>
          <cell r="E1987">
            <v>0</v>
          </cell>
          <cell r="F1987">
            <v>53412</v>
          </cell>
          <cell r="G1987">
            <v>210222</v>
          </cell>
          <cell r="H1987">
            <v>157136</v>
          </cell>
          <cell r="I1987">
            <v>89802</v>
          </cell>
        </row>
        <row r="1988">
          <cell r="A1988" t="str">
            <v>LFARISIND-00178</v>
          </cell>
          <cell r="B1988">
            <v>0</v>
          </cell>
          <cell r="C1988">
            <v>645589</v>
          </cell>
          <cell r="D1988">
            <v>0</v>
          </cell>
          <cell r="E1988">
            <v>324000</v>
          </cell>
          <cell r="F1988">
            <v>1378069</v>
          </cell>
          <cell r="G1988">
            <v>824972</v>
          </cell>
          <cell r="H1988">
            <v>814932</v>
          </cell>
          <cell r="I1988">
            <v>508944</v>
          </cell>
        </row>
        <row r="1989">
          <cell r="A1989" t="str">
            <v>LFARISIND-00179</v>
          </cell>
          <cell r="B1989">
            <v>0</v>
          </cell>
          <cell r="C1989">
            <v>24354</v>
          </cell>
          <cell r="D1989">
            <v>0</v>
          </cell>
          <cell r="E1989">
            <v>0</v>
          </cell>
          <cell r="F1989">
            <v>19693</v>
          </cell>
          <cell r="G1989">
            <v>52874</v>
          </cell>
          <cell r="H1989">
            <v>40647</v>
          </cell>
          <cell r="I1989">
            <v>24085</v>
          </cell>
        </row>
        <row r="1990">
          <cell r="A1990" t="str">
            <v>LFARISIND-00180</v>
          </cell>
          <cell r="B1990">
            <v>0</v>
          </cell>
          <cell r="C1990">
            <v>8601</v>
          </cell>
          <cell r="D1990">
            <v>0</v>
          </cell>
          <cell r="E1990">
            <v>4000</v>
          </cell>
          <cell r="F1990">
            <v>13185</v>
          </cell>
          <cell r="G1990">
            <v>7868</v>
          </cell>
          <cell r="H1990">
            <v>7349</v>
          </cell>
          <cell r="I1990">
            <v>5105</v>
          </cell>
        </row>
        <row r="1991">
          <cell r="A1991" t="str">
            <v>LFARISIND-00184</v>
          </cell>
          <cell r="B1991">
            <v>0</v>
          </cell>
          <cell r="C1991">
            <v>21017</v>
          </cell>
          <cell r="D1991">
            <v>0</v>
          </cell>
          <cell r="E1991">
            <v>0</v>
          </cell>
          <cell r="F1991">
            <v>3561</v>
          </cell>
          <cell r="G1991">
            <v>3423</v>
          </cell>
          <cell r="H1991">
            <v>4743</v>
          </cell>
          <cell r="I1991">
            <v>2166</v>
          </cell>
        </row>
        <row r="1992">
          <cell r="A1992" t="str">
            <v>LFARISIND-00185</v>
          </cell>
          <cell r="B1992">
            <v>0</v>
          </cell>
          <cell r="C1992">
            <v>51837</v>
          </cell>
          <cell r="D1992">
            <v>0</v>
          </cell>
          <cell r="E1992">
            <v>78000</v>
          </cell>
          <cell r="F1992">
            <v>121790</v>
          </cell>
          <cell r="G1992">
            <v>61962</v>
          </cell>
          <cell r="H1992">
            <v>63864</v>
          </cell>
          <cell r="I1992">
            <v>39416</v>
          </cell>
        </row>
        <row r="1993">
          <cell r="A1993" t="str">
            <v>LFARISIND-00186</v>
          </cell>
          <cell r="B1993">
            <v>0</v>
          </cell>
          <cell r="C1993">
            <v>72373</v>
          </cell>
          <cell r="D1993">
            <v>0</v>
          </cell>
          <cell r="E1993">
            <v>0</v>
          </cell>
          <cell r="F1993">
            <v>14736</v>
          </cell>
          <cell r="G1993">
            <v>82896</v>
          </cell>
          <cell r="H1993">
            <v>56880</v>
          </cell>
          <cell r="I1993">
            <v>39216</v>
          </cell>
        </row>
        <row r="1994">
          <cell r="A1994" t="str">
            <v>LFARISIND-00187</v>
          </cell>
          <cell r="B1994">
            <v>0</v>
          </cell>
          <cell r="C1994">
            <v>594552</v>
          </cell>
          <cell r="D1994">
            <v>0</v>
          </cell>
          <cell r="E1994">
            <v>516000</v>
          </cell>
          <cell r="F1994">
            <v>972350</v>
          </cell>
          <cell r="G1994">
            <v>481167</v>
          </cell>
          <cell r="H1994">
            <v>483060</v>
          </cell>
          <cell r="I1994">
            <v>306294</v>
          </cell>
        </row>
        <row r="1995">
          <cell r="A1995" t="str">
            <v>LFARISIND-00188</v>
          </cell>
          <cell r="B1995">
            <v>0</v>
          </cell>
          <cell r="C1995">
            <v>122281</v>
          </cell>
          <cell r="D1995">
            <v>0</v>
          </cell>
          <cell r="E1995">
            <v>204000</v>
          </cell>
          <cell r="F1995">
            <v>194113</v>
          </cell>
          <cell r="G1995">
            <v>129373</v>
          </cell>
          <cell r="H1995">
            <v>123567</v>
          </cell>
          <cell r="I1995">
            <v>76687</v>
          </cell>
        </row>
        <row r="1996">
          <cell r="A1996" t="str">
            <v>LFARISIND-00189</v>
          </cell>
          <cell r="B1996">
            <v>0</v>
          </cell>
          <cell r="C1996">
            <v>12966</v>
          </cell>
          <cell r="D1996">
            <v>0</v>
          </cell>
          <cell r="E1996">
            <v>0</v>
          </cell>
          <cell r="F1996">
            <v>24964</v>
          </cell>
          <cell r="G1996">
            <v>12446</v>
          </cell>
          <cell r="H1996">
            <v>11925</v>
          </cell>
          <cell r="I1996">
            <v>7389</v>
          </cell>
        </row>
        <row r="1997">
          <cell r="A1997" t="str">
            <v>LFARISIND-00190</v>
          </cell>
          <cell r="B1997">
            <v>0</v>
          </cell>
          <cell r="C1997">
            <v>10255</v>
          </cell>
          <cell r="D1997">
            <v>0</v>
          </cell>
          <cell r="E1997">
            <v>0</v>
          </cell>
          <cell r="F1997">
            <v>2035</v>
          </cell>
          <cell r="G1997">
            <v>220</v>
          </cell>
          <cell r="H1997">
            <v>627</v>
          </cell>
          <cell r="I1997">
            <v>330</v>
          </cell>
        </row>
        <row r="1998">
          <cell r="A1998" t="str">
            <v>LFARISIND-00201</v>
          </cell>
          <cell r="B1998">
            <v>0</v>
          </cell>
          <cell r="C1998">
            <v>7615</v>
          </cell>
          <cell r="D1998">
            <v>0</v>
          </cell>
          <cell r="E1998">
            <v>0</v>
          </cell>
          <cell r="F1998">
            <v>240</v>
          </cell>
          <cell r="G1998">
            <v>0</v>
          </cell>
          <cell r="H1998">
            <v>0</v>
          </cell>
          <cell r="I1998">
            <v>0</v>
          </cell>
        </row>
        <row r="1999">
          <cell r="A1999" t="str">
            <v>LFARISIND-00202</v>
          </cell>
          <cell r="B1999">
            <v>0</v>
          </cell>
          <cell r="C1999">
            <v>547</v>
          </cell>
          <cell r="D1999">
            <v>0</v>
          </cell>
          <cell r="E1999">
            <v>0</v>
          </cell>
          <cell r="F1999">
            <v>42</v>
          </cell>
          <cell r="G1999">
            <v>0</v>
          </cell>
          <cell r="H1999">
            <v>0</v>
          </cell>
          <cell r="I1999">
            <v>0</v>
          </cell>
        </row>
        <row r="2000">
          <cell r="A2000" t="str">
            <v>LFARISIND-00205</v>
          </cell>
          <cell r="B2000">
            <v>0</v>
          </cell>
          <cell r="C2000">
            <v>10144</v>
          </cell>
          <cell r="D2000">
            <v>0</v>
          </cell>
          <cell r="E2000">
            <v>10500</v>
          </cell>
          <cell r="F2000">
            <v>18408</v>
          </cell>
          <cell r="G2000">
            <v>15681</v>
          </cell>
          <cell r="H2000">
            <v>13833</v>
          </cell>
          <cell r="I2000">
            <v>8383</v>
          </cell>
        </row>
        <row r="2001">
          <cell r="A2001" t="str">
            <v>LFARISIND-00207</v>
          </cell>
          <cell r="B2001">
            <v>0</v>
          </cell>
          <cell r="C2001">
            <v>16552</v>
          </cell>
          <cell r="D2001">
            <v>0</v>
          </cell>
          <cell r="E2001">
            <v>9000</v>
          </cell>
          <cell r="F2001">
            <v>27643</v>
          </cell>
          <cell r="G2001">
            <v>15809</v>
          </cell>
          <cell r="H2001">
            <v>14412</v>
          </cell>
          <cell r="I2001">
            <v>7404</v>
          </cell>
        </row>
        <row r="2002">
          <cell r="A2002" t="str">
            <v>LFARISIND-00208</v>
          </cell>
          <cell r="B2002">
            <v>0</v>
          </cell>
          <cell r="C2002">
            <v>65795</v>
          </cell>
          <cell r="D2002">
            <v>0</v>
          </cell>
          <cell r="E2002">
            <v>60000</v>
          </cell>
          <cell r="F2002">
            <v>99749</v>
          </cell>
          <cell r="G2002">
            <v>56580</v>
          </cell>
          <cell r="H2002">
            <v>60400</v>
          </cell>
          <cell r="I2002">
            <v>37706</v>
          </cell>
        </row>
        <row r="2003">
          <cell r="A2003" t="str">
            <v>LFARISIND-00210</v>
          </cell>
          <cell r="B2003">
            <v>0</v>
          </cell>
          <cell r="C2003">
            <v>2294</v>
          </cell>
          <cell r="D2003">
            <v>0</v>
          </cell>
          <cell r="E2003">
            <v>2000</v>
          </cell>
          <cell r="F2003">
            <v>2861</v>
          </cell>
          <cell r="G2003">
            <v>2028</v>
          </cell>
          <cell r="H2003">
            <v>1548</v>
          </cell>
          <cell r="I2003">
            <v>820</v>
          </cell>
        </row>
        <row r="2004">
          <cell r="A2004" t="str">
            <v>LFARISIND-00211</v>
          </cell>
          <cell r="B2004">
            <v>0</v>
          </cell>
          <cell r="C2004">
            <v>6982</v>
          </cell>
          <cell r="D2004">
            <v>0</v>
          </cell>
          <cell r="E2004">
            <v>16000</v>
          </cell>
          <cell r="F2004">
            <v>11811</v>
          </cell>
          <cell r="G2004">
            <v>5782</v>
          </cell>
          <cell r="H2004">
            <v>5947</v>
          </cell>
          <cell r="I2004">
            <v>3738</v>
          </cell>
        </row>
        <row r="2005">
          <cell r="A2005" t="str">
            <v>LFARISIND-00214</v>
          </cell>
          <cell r="B2005">
            <v>0</v>
          </cell>
          <cell r="C2005">
            <v>34091</v>
          </cell>
          <cell r="D2005">
            <v>0</v>
          </cell>
          <cell r="E2005">
            <v>0</v>
          </cell>
          <cell r="F2005">
            <v>7271</v>
          </cell>
          <cell r="G2005">
            <v>32774</v>
          </cell>
          <cell r="H2005">
            <v>29076</v>
          </cell>
          <cell r="I2005">
            <v>18224</v>
          </cell>
        </row>
        <row r="2006">
          <cell r="A2006" t="str">
            <v>LFARISIND-00219</v>
          </cell>
          <cell r="B2006">
            <v>0</v>
          </cell>
          <cell r="C2006">
            <v>918</v>
          </cell>
          <cell r="D2006">
            <v>0</v>
          </cell>
          <cell r="E2006">
            <v>0</v>
          </cell>
          <cell r="F2006">
            <v>0</v>
          </cell>
          <cell r="G2006">
            <v>0</v>
          </cell>
          <cell r="H2006">
            <v>0</v>
          </cell>
          <cell r="I2006">
            <v>0</v>
          </cell>
        </row>
        <row r="2007">
          <cell r="A2007" t="str">
            <v>LFARISIND-00224</v>
          </cell>
          <cell r="B2007">
            <v>0</v>
          </cell>
          <cell r="C2007">
            <v>79027</v>
          </cell>
          <cell r="D2007">
            <v>0</v>
          </cell>
          <cell r="E2007">
            <v>0</v>
          </cell>
          <cell r="F2007">
            <v>631</v>
          </cell>
          <cell r="G2007">
            <v>8688</v>
          </cell>
          <cell r="H2007">
            <v>5596</v>
          </cell>
          <cell r="I2007">
            <v>4183</v>
          </cell>
        </row>
        <row r="2008">
          <cell r="A2008" t="str">
            <v>LFARISIND-00231</v>
          </cell>
          <cell r="B2008">
            <v>0</v>
          </cell>
          <cell r="C2008">
            <v>92763</v>
          </cell>
          <cell r="D2008">
            <v>0</v>
          </cell>
          <cell r="E2008">
            <v>196000</v>
          </cell>
          <cell r="F2008">
            <v>197234</v>
          </cell>
          <cell r="G2008">
            <v>95388</v>
          </cell>
          <cell r="H2008">
            <v>93964</v>
          </cell>
          <cell r="I2008">
            <v>57269</v>
          </cell>
        </row>
        <row r="2009">
          <cell r="A2009" t="str">
            <v>LFARISIND-00232</v>
          </cell>
          <cell r="B2009">
            <v>0</v>
          </cell>
          <cell r="C2009">
            <v>32840</v>
          </cell>
          <cell r="D2009">
            <v>0</v>
          </cell>
          <cell r="E2009">
            <v>61000</v>
          </cell>
          <cell r="F2009">
            <v>87294</v>
          </cell>
          <cell r="G2009">
            <v>53562</v>
          </cell>
          <cell r="H2009">
            <v>48725</v>
          </cell>
          <cell r="I2009">
            <v>32021</v>
          </cell>
        </row>
        <row r="2010">
          <cell r="A2010" t="str">
            <v>LFARISIND-00234</v>
          </cell>
          <cell r="B2010">
            <v>0</v>
          </cell>
          <cell r="C2010">
            <v>13352</v>
          </cell>
          <cell r="D2010">
            <v>0</v>
          </cell>
          <cell r="E2010">
            <v>0</v>
          </cell>
          <cell r="F2010">
            <v>4710</v>
          </cell>
          <cell r="G2010">
            <v>2575</v>
          </cell>
          <cell r="H2010">
            <v>2671</v>
          </cell>
          <cell r="I2010">
            <v>1648</v>
          </cell>
        </row>
        <row r="2011">
          <cell r="A2011" t="str">
            <v>LFARISIND-00235</v>
          </cell>
          <cell r="B2011">
            <v>0</v>
          </cell>
          <cell r="C2011">
            <v>7251</v>
          </cell>
          <cell r="D2011">
            <v>0</v>
          </cell>
          <cell r="E2011">
            <v>0</v>
          </cell>
          <cell r="F2011">
            <v>1119</v>
          </cell>
          <cell r="G2011">
            <v>1373</v>
          </cell>
          <cell r="H2011">
            <v>1612</v>
          </cell>
          <cell r="I2011">
            <v>618</v>
          </cell>
        </row>
        <row r="2012">
          <cell r="A2012" t="str">
            <v>LFARISIND-00237</v>
          </cell>
          <cell r="B2012">
            <v>0</v>
          </cell>
          <cell r="C2012">
            <v>13140</v>
          </cell>
          <cell r="D2012">
            <v>0</v>
          </cell>
          <cell r="E2012">
            <v>9000</v>
          </cell>
          <cell r="F2012">
            <v>12292</v>
          </cell>
          <cell r="G2012">
            <v>8824</v>
          </cell>
          <cell r="H2012">
            <v>9676</v>
          </cell>
          <cell r="I2012">
            <v>5178</v>
          </cell>
        </row>
        <row r="2013">
          <cell r="A2013" t="str">
            <v>LFARISIND-00241</v>
          </cell>
          <cell r="B2013">
            <v>0</v>
          </cell>
          <cell r="C2013">
            <v>6225</v>
          </cell>
          <cell r="D2013">
            <v>0</v>
          </cell>
          <cell r="E2013">
            <v>0</v>
          </cell>
          <cell r="F2013">
            <v>2764</v>
          </cell>
          <cell r="G2013">
            <v>3748</v>
          </cell>
          <cell r="H2013">
            <v>3576</v>
          </cell>
          <cell r="I2013">
            <v>1960</v>
          </cell>
        </row>
        <row r="2014">
          <cell r="A2014" t="str">
            <v>LFARISIND-00243</v>
          </cell>
          <cell r="B2014">
            <v>0</v>
          </cell>
          <cell r="C2014">
            <v>4140</v>
          </cell>
          <cell r="D2014">
            <v>0</v>
          </cell>
          <cell r="E2014">
            <v>2000</v>
          </cell>
          <cell r="F2014">
            <v>1514</v>
          </cell>
          <cell r="G2014">
            <v>2870</v>
          </cell>
          <cell r="H2014">
            <v>4476</v>
          </cell>
          <cell r="I2014">
            <v>1748</v>
          </cell>
        </row>
        <row r="2015">
          <cell r="A2015" t="str">
            <v>LFARISIND-00244</v>
          </cell>
          <cell r="B2015">
            <v>0</v>
          </cell>
          <cell r="C2015">
            <v>20067</v>
          </cell>
          <cell r="D2015">
            <v>0</v>
          </cell>
          <cell r="E2015">
            <v>67900</v>
          </cell>
          <cell r="F2015">
            <v>76902</v>
          </cell>
          <cell r="G2015">
            <v>72074</v>
          </cell>
          <cell r="H2015">
            <v>68165</v>
          </cell>
          <cell r="I2015">
            <v>46283</v>
          </cell>
        </row>
        <row r="2016">
          <cell r="A2016" t="str">
            <v>LFARISIND-00245</v>
          </cell>
          <cell r="B2016">
            <v>0</v>
          </cell>
          <cell r="C2016">
            <v>13023</v>
          </cell>
          <cell r="D2016">
            <v>0</v>
          </cell>
          <cell r="E2016">
            <v>0</v>
          </cell>
          <cell r="F2016">
            <v>12037</v>
          </cell>
          <cell r="G2016">
            <v>11076</v>
          </cell>
          <cell r="H2016">
            <v>10931</v>
          </cell>
          <cell r="I2016">
            <v>6740</v>
          </cell>
        </row>
        <row r="2017">
          <cell r="A2017" t="str">
            <v>LFARISIND-00246</v>
          </cell>
          <cell r="B2017">
            <v>0</v>
          </cell>
          <cell r="C2017">
            <v>4745</v>
          </cell>
          <cell r="D2017">
            <v>0</v>
          </cell>
          <cell r="E2017">
            <v>0</v>
          </cell>
          <cell r="F2017">
            <v>5391</v>
          </cell>
          <cell r="G2017">
            <v>992</v>
          </cell>
          <cell r="H2017">
            <v>1085</v>
          </cell>
          <cell r="I2017">
            <v>681</v>
          </cell>
        </row>
        <row r="2018">
          <cell r="A2018" t="str">
            <v>LFARISIND-00247</v>
          </cell>
          <cell r="B2018">
            <v>0</v>
          </cell>
          <cell r="C2018">
            <v>5038</v>
          </cell>
          <cell r="D2018">
            <v>0</v>
          </cell>
          <cell r="E2018">
            <v>0</v>
          </cell>
          <cell r="F2018">
            <v>1893</v>
          </cell>
          <cell r="G2018">
            <v>7005</v>
          </cell>
          <cell r="H2018">
            <v>15749</v>
          </cell>
          <cell r="I2018">
            <v>4653</v>
          </cell>
        </row>
        <row r="2019">
          <cell r="A2019" t="str">
            <v>LFARISIND-00248</v>
          </cell>
          <cell r="B2019">
            <v>0</v>
          </cell>
          <cell r="C2019">
            <v>785</v>
          </cell>
          <cell r="D2019">
            <v>0</v>
          </cell>
          <cell r="E2019">
            <v>0</v>
          </cell>
          <cell r="F2019">
            <v>428</v>
          </cell>
          <cell r="G2019">
            <v>264</v>
          </cell>
          <cell r="H2019">
            <v>288</v>
          </cell>
          <cell r="I2019">
            <v>192</v>
          </cell>
        </row>
        <row r="2020">
          <cell r="A2020" t="str">
            <v>LFARISIND-00248-Q</v>
          </cell>
          <cell r="B2020">
            <v>0</v>
          </cell>
          <cell r="C2020">
            <v>23</v>
          </cell>
          <cell r="D2020">
            <v>0</v>
          </cell>
          <cell r="E2020">
            <v>500</v>
          </cell>
          <cell r="F2020">
            <v>0</v>
          </cell>
          <cell r="G2020">
            <v>0</v>
          </cell>
          <cell r="H2020">
            <v>0</v>
          </cell>
          <cell r="I2020">
            <v>0</v>
          </cell>
        </row>
        <row r="2021">
          <cell r="A2021" t="str">
            <v>LFARISIND-00249</v>
          </cell>
          <cell r="B2021">
            <v>0</v>
          </cell>
          <cell r="C2021">
            <v>2828</v>
          </cell>
          <cell r="D2021">
            <v>0</v>
          </cell>
          <cell r="E2021">
            <v>1600</v>
          </cell>
          <cell r="F2021">
            <v>1991</v>
          </cell>
          <cell r="G2021">
            <v>6195</v>
          </cell>
          <cell r="H2021">
            <v>5537</v>
          </cell>
          <cell r="I2021">
            <v>3596</v>
          </cell>
        </row>
        <row r="2022">
          <cell r="A2022" t="str">
            <v>LFARISIND-00251</v>
          </cell>
          <cell r="B2022">
            <v>0</v>
          </cell>
          <cell r="C2022">
            <v>3132</v>
          </cell>
          <cell r="D2022">
            <v>0</v>
          </cell>
          <cell r="E2022">
            <v>0</v>
          </cell>
          <cell r="F2022">
            <v>655</v>
          </cell>
          <cell r="G2022">
            <v>897</v>
          </cell>
          <cell r="H2022">
            <v>769</v>
          </cell>
          <cell r="I2022">
            <v>454</v>
          </cell>
        </row>
        <row r="2023">
          <cell r="A2023" t="str">
            <v>LFARISIND-00252</v>
          </cell>
          <cell r="B2023">
            <v>0</v>
          </cell>
          <cell r="C2023">
            <v>5278</v>
          </cell>
          <cell r="D2023">
            <v>0</v>
          </cell>
          <cell r="E2023">
            <v>0</v>
          </cell>
          <cell r="F2023">
            <v>923</v>
          </cell>
          <cell r="G2023">
            <v>670</v>
          </cell>
          <cell r="H2023">
            <v>805</v>
          </cell>
          <cell r="I2023">
            <v>257</v>
          </cell>
        </row>
        <row r="2024">
          <cell r="A2024" t="str">
            <v>LFARISIND-00254</v>
          </cell>
          <cell r="B2024">
            <v>0</v>
          </cell>
          <cell r="C2024">
            <v>59079</v>
          </cell>
          <cell r="D2024">
            <v>0</v>
          </cell>
          <cell r="E2024">
            <v>20000</v>
          </cell>
          <cell r="F2024">
            <v>28940</v>
          </cell>
          <cell r="G2024">
            <v>33188</v>
          </cell>
          <cell r="H2024">
            <v>33552</v>
          </cell>
          <cell r="I2024">
            <v>21404</v>
          </cell>
        </row>
        <row r="2025">
          <cell r="A2025" t="str">
            <v>LFARISIND-00255</v>
          </cell>
          <cell r="B2025">
            <v>0</v>
          </cell>
          <cell r="C2025">
            <v>240900</v>
          </cell>
          <cell r="D2025">
            <v>0</v>
          </cell>
          <cell r="E2025">
            <v>100000</v>
          </cell>
          <cell r="F2025">
            <v>145456</v>
          </cell>
          <cell r="G2025">
            <v>132696</v>
          </cell>
          <cell r="H2025">
            <v>139824</v>
          </cell>
          <cell r="I2025">
            <v>92952</v>
          </cell>
        </row>
        <row r="2026">
          <cell r="A2026" t="str">
            <v>LFARISIND-00256</v>
          </cell>
          <cell r="B2026">
            <v>0</v>
          </cell>
          <cell r="C2026">
            <v>6698</v>
          </cell>
          <cell r="D2026">
            <v>0</v>
          </cell>
          <cell r="E2026">
            <v>0</v>
          </cell>
          <cell r="F2026">
            <v>6990</v>
          </cell>
          <cell r="G2026">
            <v>5136</v>
          </cell>
          <cell r="H2026">
            <v>4890</v>
          </cell>
          <cell r="I2026">
            <v>2094</v>
          </cell>
        </row>
        <row r="2027">
          <cell r="A2027" t="str">
            <v>LFARISIND-00262</v>
          </cell>
          <cell r="B2027">
            <v>0</v>
          </cell>
          <cell r="C2027">
            <v>12871</v>
          </cell>
          <cell r="D2027">
            <v>0</v>
          </cell>
          <cell r="E2027">
            <v>0</v>
          </cell>
          <cell r="F2027">
            <v>2965</v>
          </cell>
          <cell r="G2027">
            <v>2768</v>
          </cell>
          <cell r="H2027">
            <v>2618</v>
          </cell>
          <cell r="I2027">
            <v>1648</v>
          </cell>
        </row>
        <row r="2028">
          <cell r="A2028" t="str">
            <v>LFARISIND-00264</v>
          </cell>
          <cell r="B2028">
            <v>0</v>
          </cell>
          <cell r="C2028">
            <v>120</v>
          </cell>
          <cell r="D2028">
            <v>0</v>
          </cell>
          <cell r="E2028">
            <v>0</v>
          </cell>
          <cell r="F2028">
            <v>84</v>
          </cell>
          <cell r="G2028">
            <v>0</v>
          </cell>
          <cell r="H2028">
            <v>0</v>
          </cell>
          <cell r="I2028">
            <v>0</v>
          </cell>
        </row>
        <row r="2029">
          <cell r="A2029" t="str">
            <v>LFARISIND-00265</v>
          </cell>
          <cell r="B2029">
            <v>0</v>
          </cell>
          <cell r="C2029">
            <v>990</v>
          </cell>
          <cell r="D2029">
            <v>0</v>
          </cell>
          <cell r="E2029">
            <v>0</v>
          </cell>
          <cell r="F2029">
            <v>168</v>
          </cell>
          <cell r="G2029">
            <v>0</v>
          </cell>
          <cell r="H2029">
            <v>0</v>
          </cell>
          <cell r="I2029">
            <v>0</v>
          </cell>
        </row>
        <row r="2030">
          <cell r="A2030" t="str">
            <v>LFARISIND-00267</v>
          </cell>
          <cell r="B2030">
            <v>0</v>
          </cell>
          <cell r="C2030">
            <v>501</v>
          </cell>
          <cell r="D2030">
            <v>0</v>
          </cell>
          <cell r="E2030">
            <v>0</v>
          </cell>
          <cell r="F2030">
            <v>84</v>
          </cell>
          <cell r="G2030">
            <v>0</v>
          </cell>
          <cell r="H2030">
            <v>0</v>
          </cell>
          <cell r="I2030">
            <v>0</v>
          </cell>
        </row>
        <row r="2031">
          <cell r="A2031" t="str">
            <v>LFARISIND-00269</v>
          </cell>
          <cell r="B2031">
            <v>0</v>
          </cell>
          <cell r="C2031">
            <v>13209</v>
          </cell>
          <cell r="D2031">
            <v>0</v>
          </cell>
          <cell r="E2031">
            <v>0</v>
          </cell>
          <cell r="F2031">
            <v>10501</v>
          </cell>
          <cell r="G2031">
            <v>6600</v>
          </cell>
          <cell r="H2031">
            <v>6610</v>
          </cell>
          <cell r="I2031">
            <v>6570</v>
          </cell>
        </row>
        <row r="2032">
          <cell r="A2032" t="str">
            <v>LFARISIND-00270</v>
          </cell>
          <cell r="B2032">
            <v>0</v>
          </cell>
          <cell r="C2032">
            <v>5361</v>
          </cell>
          <cell r="D2032">
            <v>0</v>
          </cell>
          <cell r="E2032">
            <v>0</v>
          </cell>
          <cell r="F2032">
            <v>996</v>
          </cell>
          <cell r="G2032">
            <v>19080</v>
          </cell>
          <cell r="H2032">
            <v>4140</v>
          </cell>
          <cell r="I2032">
            <v>2760</v>
          </cell>
        </row>
        <row r="2033">
          <cell r="A2033" t="str">
            <v>LFARISIND-00271</v>
          </cell>
          <cell r="B2033">
            <v>0</v>
          </cell>
          <cell r="C2033">
            <v>3568</v>
          </cell>
          <cell r="D2033">
            <v>0</v>
          </cell>
          <cell r="E2033">
            <v>10500</v>
          </cell>
          <cell r="F2033">
            <v>7431</v>
          </cell>
          <cell r="G2033">
            <v>8936</v>
          </cell>
          <cell r="H2033">
            <v>6822</v>
          </cell>
          <cell r="I2033">
            <v>3798</v>
          </cell>
        </row>
        <row r="2034">
          <cell r="A2034" t="str">
            <v>LFARISIND-00272</v>
          </cell>
          <cell r="B2034">
            <v>0</v>
          </cell>
          <cell r="C2034">
            <v>332</v>
          </cell>
          <cell r="D2034">
            <v>0</v>
          </cell>
          <cell r="E2034">
            <v>0</v>
          </cell>
          <cell r="F2034">
            <v>84</v>
          </cell>
          <cell r="G2034">
            <v>0</v>
          </cell>
          <cell r="H2034">
            <v>0</v>
          </cell>
          <cell r="I2034">
            <v>0</v>
          </cell>
        </row>
        <row r="2035">
          <cell r="A2035" t="str">
            <v>LFARISIND-00277</v>
          </cell>
          <cell r="B2035">
            <v>0</v>
          </cell>
          <cell r="C2035">
            <v>11121</v>
          </cell>
          <cell r="D2035">
            <v>0</v>
          </cell>
          <cell r="E2035">
            <v>0</v>
          </cell>
          <cell r="F2035">
            <v>1428</v>
          </cell>
          <cell r="G2035">
            <v>0</v>
          </cell>
          <cell r="H2035">
            <v>0</v>
          </cell>
          <cell r="I2035">
            <v>0</v>
          </cell>
        </row>
        <row r="2036">
          <cell r="A2036" t="str">
            <v>LFARISIND-00278</v>
          </cell>
          <cell r="B2036">
            <v>0</v>
          </cell>
          <cell r="C2036">
            <v>342</v>
          </cell>
          <cell r="D2036">
            <v>0</v>
          </cell>
          <cell r="E2036">
            <v>0</v>
          </cell>
          <cell r="F2036">
            <v>84</v>
          </cell>
          <cell r="G2036">
            <v>0</v>
          </cell>
          <cell r="H2036">
            <v>0</v>
          </cell>
          <cell r="I2036">
            <v>0</v>
          </cell>
        </row>
        <row r="2037">
          <cell r="A2037" t="str">
            <v>LFARISIND-00279</v>
          </cell>
          <cell r="B2037">
            <v>0</v>
          </cell>
          <cell r="C2037">
            <v>622</v>
          </cell>
          <cell r="D2037">
            <v>0</v>
          </cell>
          <cell r="E2037">
            <v>0</v>
          </cell>
          <cell r="F2037">
            <v>252</v>
          </cell>
          <cell r="G2037">
            <v>0</v>
          </cell>
          <cell r="H2037">
            <v>0</v>
          </cell>
          <cell r="I2037">
            <v>0</v>
          </cell>
        </row>
        <row r="2038">
          <cell r="A2038" t="str">
            <v>LFARISIND-00280</v>
          </cell>
          <cell r="B2038">
            <v>0</v>
          </cell>
          <cell r="C2038">
            <v>47721</v>
          </cell>
          <cell r="D2038">
            <v>0</v>
          </cell>
          <cell r="E2038">
            <v>45000</v>
          </cell>
          <cell r="F2038">
            <v>34122</v>
          </cell>
          <cell r="G2038">
            <v>48312</v>
          </cell>
          <cell r="H2038">
            <v>68556</v>
          </cell>
          <cell r="I2038">
            <v>34560</v>
          </cell>
        </row>
        <row r="2039">
          <cell r="A2039" t="str">
            <v>LFARISIND-00283</v>
          </cell>
          <cell r="B2039">
            <v>0</v>
          </cell>
          <cell r="C2039">
            <v>3261</v>
          </cell>
          <cell r="D2039">
            <v>0</v>
          </cell>
          <cell r="E2039">
            <v>0</v>
          </cell>
          <cell r="F2039">
            <v>252</v>
          </cell>
          <cell r="G2039">
            <v>0</v>
          </cell>
          <cell r="H2039">
            <v>0</v>
          </cell>
          <cell r="I2039">
            <v>0</v>
          </cell>
        </row>
        <row r="2040">
          <cell r="A2040" t="str">
            <v>LFARISIND-00285</v>
          </cell>
          <cell r="B2040">
            <v>0</v>
          </cell>
          <cell r="C2040">
            <v>2520</v>
          </cell>
          <cell r="D2040">
            <v>0</v>
          </cell>
          <cell r="E2040">
            <v>0</v>
          </cell>
          <cell r="F2040">
            <v>504</v>
          </cell>
          <cell r="G2040">
            <v>0</v>
          </cell>
          <cell r="H2040">
            <v>0</v>
          </cell>
          <cell r="I2040">
            <v>0</v>
          </cell>
        </row>
        <row r="2041">
          <cell r="A2041" t="str">
            <v>LFARISIND-00287</v>
          </cell>
          <cell r="B2041">
            <v>0</v>
          </cell>
          <cell r="C2041">
            <v>11047</v>
          </cell>
          <cell r="D2041">
            <v>0</v>
          </cell>
          <cell r="E2041">
            <v>0</v>
          </cell>
          <cell r="F2041">
            <v>714</v>
          </cell>
          <cell r="G2041">
            <v>0</v>
          </cell>
          <cell r="H2041">
            <v>0</v>
          </cell>
          <cell r="I2041">
            <v>0</v>
          </cell>
        </row>
        <row r="2042">
          <cell r="A2042" t="str">
            <v>LFARISIND-00290</v>
          </cell>
          <cell r="B2042">
            <v>0</v>
          </cell>
          <cell r="C2042">
            <v>966</v>
          </cell>
          <cell r="D2042">
            <v>0</v>
          </cell>
          <cell r="E2042">
            <v>0</v>
          </cell>
          <cell r="F2042">
            <v>168</v>
          </cell>
          <cell r="G2042">
            <v>0</v>
          </cell>
          <cell r="H2042">
            <v>0</v>
          </cell>
          <cell r="I2042">
            <v>0</v>
          </cell>
        </row>
        <row r="2043">
          <cell r="A2043" t="str">
            <v>LFARISIND-00292</v>
          </cell>
          <cell r="B2043">
            <v>0</v>
          </cell>
          <cell r="C2043">
            <v>22542</v>
          </cell>
          <cell r="D2043">
            <v>0</v>
          </cell>
          <cell r="E2043">
            <v>0</v>
          </cell>
          <cell r="F2043">
            <v>1524</v>
          </cell>
          <cell r="G2043">
            <v>1428</v>
          </cell>
          <cell r="H2043">
            <v>1548</v>
          </cell>
          <cell r="I2043">
            <v>1032</v>
          </cell>
        </row>
        <row r="2044">
          <cell r="A2044" t="str">
            <v>LFARISIND-00293</v>
          </cell>
          <cell r="B2044">
            <v>0</v>
          </cell>
          <cell r="C2044">
            <v>9556</v>
          </cell>
          <cell r="D2044">
            <v>0</v>
          </cell>
          <cell r="E2044">
            <v>0</v>
          </cell>
          <cell r="F2044">
            <v>1524</v>
          </cell>
          <cell r="G2044">
            <v>1428</v>
          </cell>
          <cell r="H2044">
            <v>1548</v>
          </cell>
          <cell r="I2044">
            <v>1032</v>
          </cell>
        </row>
        <row r="2045">
          <cell r="A2045" t="str">
            <v>LFARISIND-00296</v>
          </cell>
          <cell r="B2045">
            <v>0</v>
          </cell>
          <cell r="C2045">
            <v>6698</v>
          </cell>
          <cell r="D2045">
            <v>0</v>
          </cell>
          <cell r="E2045">
            <v>0</v>
          </cell>
          <cell r="F2045">
            <v>1429</v>
          </cell>
          <cell r="G2045">
            <v>1480</v>
          </cell>
          <cell r="H2045">
            <v>1273</v>
          </cell>
          <cell r="I2045">
            <v>996</v>
          </cell>
        </row>
        <row r="2046">
          <cell r="A2046" t="str">
            <v>LFARISIND-00297</v>
          </cell>
          <cell r="B2046">
            <v>0</v>
          </cell>
          <cell r="C2046">
            <v>15285</v>
          </cell>
          <cell r="D2046">
            <v>0</v>
          </cell>
          <cell r="E2046">
            <v>0</v>
          </cell>
          <cell r="F2046">
            <v>1584</v>
          </cell>
          <cell r="G2046">
            <v>1776</v>
          </cell>
          <cell r="H2046">
            <v>2488</v>
          </cell>
          <cell r="I2046">
            <v>994</v>
          </cell>
        </row>
        <row r="2047">
          <cell r="A2047" t="str">
            <v>LFARISIND-00301</v>
          </cell>
          <cell r="B2047">
            <v>0</v>
          </cell>
          <cell r="C2047">
            <v>300</v>
          </cell>
          <cell r="D2047">
            <v>0</v>
          </cell>
          <cell r="E2047">
            <v>12000</v>
          </cell>
          <cell r="F2047">
            <v>2880</v>
          </cell>
          <cell r="G2047">
            <v>17436</v>
          </cell>
          <cell r="H2047">
            <v>11586</v>
          </cell>
          <cell r="I2047">
            <v>8190</v>
          </cell>
        </row>
        <row r="2048">
          <cell r="A2048" t="str">
            <v>LFARISIND-00303</v>
          </cell>
          <cell r="B2048">
            <v>0</v>
          </cell>
          <cell r="C2048">
            <v>2573</v>
          </cell>
          <cell r="D2048">
            <v>0</v>
          </cell>
          <cell r="E2048">
            <v>13050</v>
          </cell>
          <cell r="F2048">
            <v>10408</v>
          </cell>
          <cell r="G2048">
            <v>6560</v>
          </cell>
          <cell r="H2048">
            <v>7180</v>
          </cell>
          <cell r="I2048">
            <v>4448</v>
          </cell>
        </row>
        <row r="2049">
          <cell r="A2049" t="str">
            <v>LFARISIND-00305</v>
          </cell>
          <cell r="B2049">
            <v>0</v>
          </cell>
          <cell r="C2049">
            <v>36972</v>
          </cell>
          <cell r="D2049">
            <v>0</v>
          </cell>
          <cell r="E2049">
            <v>56350</v>
          </cell>
          <cell r="F2049">
            <v>36580</v>
          </cell>
          <cell r="G2049">
            <v>80900</v>
          </cell>
          <cell r="H2049">
            <v>78378</v>
          </cell>
          <cell r="I2049">
            <v>41966</v>
          </cell>
        </row>
        <row r="2050">
          <cell r="A2050" t="str">
            <v>LFARISIND-00306</v>
          </cell>
          <cell r="B2050">
            <v>0</v>
          </cell>
          <cell r="C2050">
            <v>2232</v>
          </cell>
          <cell r="D2050">
            <v>0</v>
          </cell>
          <cell r="E2050">
            <v>0</v>
          </cell>
          <cell r="F2050">
            <v>0</v>
          </cell>
          <cell r="G2050">
            <v>0</v>
          </cell>
          <cell r="H2050">
            <v>2232</v>
          </cell>
          <cell r="I2050">
            <v>0</v>
          </cell>
        </row>
        <row r="2051">
          <cell r="A2051" t="str">
            <v>LFARISIND-00307-Q</v>
          </cell>
          <cell r="B2051">
            <v>0</v>
          </cell>
          <cell r="C2051">
            <v>0</v>
          </cell>
          <cell r="D2051">
            <v>0</v>
          </cell>
          <cell r="E2051">
            <v>0</v>
          </cell>
          <cell r="F2051">
            <v>0</v>
          </cell>
          <cell r="G2051">
            <v>178</v>
          </cell>
          <cell r="H2051">
            <v>45</v>
          </cell>
          <cell r="I2051">
            <v>30</v>
          </cell>
        </row>
        <row r="2052">
          <cell r="A2052" t="str">
            <v>LFARISIND-00309</v>
          </cell>
          <cell r="B2052">
            <v>0</v>
          </cell>
          <cell r="C2052">
            <v>70066</v>
          </cell>
          <cell r="D2052">
            <v>0</v>
          </cell>
          <cell r="E2052">
            <v>31600</v>
          </cell>
          <cell r="F2052">
            <v>47826</v>
          </cell>
          <cell r="G2052">
            <v>90484</v>
          </cell>
          <cell r="H2052">
            <v>120134</v>
          </cell>
          <cell r="I2052">
            <v>62508</v>
          </cell>
        </row>
        <row r="2053">
          <cell r="A2053" t="str">
            <v>LFARISIND-00311</v>
          </cell>
          <cell r="B2053">
            <v>0</v>
          </cell>
          <cell r="C2053">
            <v>6127</v>
          </cell>
          <cell r="D2053">
            <v>0</v>
          </cell>
          <cell r="E2053">
            <v>6500</v>
          </cell>
          <cell r="F2053">
            <v>5145</v>
          </cell>
          <cell r="G2053">
            <v>5763</v>
          </cell>
          <cell r="H2053">
            <v>5261</v>
          </cell>
          <cell r="I2053">
            <v>3790</v>
          </cell>
        </row>
        <row r="2054">
          <cell r="A2054" t="str">
            <v>LFARISIND-00312</v>
          </cell>
          <cell r="B2054">
            <v>0</v>
          </cell>
          <cell r="C2054">
            <v>0</v>
          </cell>
          <cell r="D2054">
            <v>0</v>
          </cell>
          <cell r="E2054">
            <v>250</v>
          </cell>
          <cell r="F2054">
            <v>0</v>
          </cell>
          <cell r="G2054">
            <v>1564</v>
          </cell>
          <cell r="H2054">
            <v>930</v>
          </cell>
          <cell r="I2054">
            <v>727</v>
          </cell>
        </row>
        <row r="2055">
          <cell r="A2055" t="str">
            <v>LFARISIND-00314</v>
          </cell>
          <cell r="B2055">
            <v>0</v>
          </cell>
          <cell r="C2055">
            <v>991</v>
          </cell>
          <cell r="D2055">
            <v>0</v>
          </cell>
          <cell r="E2055">
            <v>0</v>
          </cell>
          <cell r="F2055">
            <v>856</v>
          </cell>
          <cell r="G2055">
            <v>528</v>
          </cell>
          <cell r="H2055">
            <v>576</v>
          </cell>
          <cell r="I2055">
            <v>384</v>
          </cell>
        </row>
        <row r="2056">
          <cell r="A2056" t="str">
            <v>LFARISIND-00314-Q</v>
          </cell>
          <cell r="B2056">
            <v>0</v>
          </cell>
          <cell r="C2056">
            <v>1205</v>
          </cell>
          <cell r="D2056">
            <v>0</v>
          </cell>
          <cell r="E2056">
            <v>0</v>
          </cell>
          <cell r="F2056">
            <v>0</v>
          </cell>
          <cell r="G2056">
            <v>0</v>
          </cell>
          <cell r="H2056">
            <v>0</v>
          </cell>
          <cell r="I2056">
            <v>0</v>
          </cell>
        </row>
        <row r="2057">
          <cell r="A2057" t="str">
            <v>LFARISIND-00317</v>
          </cell>
          <cell r="B2057">
            <v>0</v>
          </cell>
          <cell r="C2057">
            <v>6191</v>
          </cell>
          <cell r="D2057">
            <v>0</v>
          </cell>
          <cell r="E2057">
            <v>0</v>
          </cell>
          <cell r="F2057">
            <v>1234</v>
          </cell>
          <cell r="G2057">
            <v>1404</v>
          </cell>
          <cell r="H2057">
            <v>2580</v>
          </cell>
          <cell r="I2057">
            <v>976</v>
          </cell>
        </row>
        <row r="2058">
          <cell r="A2058" t="str">
            <v>LFARISIND-00319</v>
          </cell>
          <cell r="B2058">
            <v>0</v>
          </cell>
          <cell r="C2058">
            <v>20187</v>
          </cell>
          <cell r="D2058">
            <v>0</v>
          </cell>
          <cell r="E2058">
            <v>0</v>
          </cell>
          <cell r="F2058">
            <v>21314</v>
          </cell>
          <cell r="G2058">
            <v>16308</v>
          </cell>
          <cell r="H2058">
            <v>22456</v>
          </cell>
          <cell r="I2058">
            <v>11496</v>
          </cell>
        </row>
        <row r="2059">
          <cell r="A2059" t="str">
            <v>LFARISIND-00323</v>
          </cell>
          <cell r="B2059">
            <v>0</v>
          </cell>
          <cell r="C2059">
            <v>169</v>
          </cell>
          <cell r="D2059">
            <v>0</v>
          </cell>
          <cell r="E2059">
            <v>0</v>
          </cell>
          <cell r="F2059">
            <v>4836</v>
          </cell>
          <cell r="G2059">
            <v>4272</v>
          </cell>
          <cell r="H2059">
            <v>3408</v>
          </cell>
          <cell r="I2059">
            <v>2136</v>
          </cell>
        </row>
        <row r="2060">
          <cell r="A2060" t="str">
            <v>LFARISIND-00323-Q</v>
          </cell>
          <cell r="B2060">
            <v>0</v>
          </cell>
          <cell r="C2060">
            <v>2697</v>
          </cell>
          <cell r="D2060">
            <v>0</v>
          </cell>
          <cell r="E2060">
            <v>0</v>
          </cell>
          <cell r="F2060">
            <v>0</v>
          </cell>
          <cell r="G2060">
            <v>0</v>
          </cell>
          <cell r="H2060">
            <v>0</v>
          </cell>
          <cell r="I2060">
            <v>0</v>
          </cell>
        </row>
        <row r="2061">
          <cell r="A2061" t="str">
            <v>LFARISIND-00324</v>
          </cell>
          <cell r="B2061">
            <v>0</v>
          </cell>
          <cell r="C2061">
            <v>2400</v>
          </cell>
          <cell r="D2061">
            <v>0</v>
          </cell>
          <cell r="E2061">
            <v>0</v>
          </cell>
          <cell r="F2061">
            <v>4652</v>
          </cell>
          <cell r="G2061">
            <v>4040</v>
          </cell>
          <cell r="H2061">
            <v>4160</v>
          </cell>
          <cell r="I2061">
            <v>2960</v>
          </cell>
        </row>
        <row r="2062">
          <cell r="A2062" t="str">
            <v>LFARISIND-00324-Q</v>
          </cell>
          <cell r="B2062">
            <v>0</v>
          </cell>
          <cell r="C2062">
            <v>185</v>
          </cell>
          <cell r="D2062">
            <v>0</v>
          </cell>
          <cell r="E2062">
            <v>0</v>
          </cell>
          <cell r="F2062">
            <v>0</v>
          </cell>
          <cell r="G2062">
            <v>0</v>
          </cell>
          <cell r="H2062">
            <v>0</v>
          </cell>
          <cell r="I2062">
            <v>0</v>
          </cell>
        </row>
        <row r="2063">
          <cell r="A2063" t="str">
            <v>LFARISIND-00325</v>
          </cell>
          <cell r="B2063">
            <v>0</v>
          </cell>
          <cell r="C2063">
            <v>0</v>
          </cell>
          <cell r="D2063">
            <v>0</v>
          </cell>
          <cell r="E2063">
            <v>0</v>
          </cell>
          <cell r="F2063">
            <v>0</v>
          </cell>
          <cell r="G2063">
            <v>2890</v>
          </cell>
          <cell r="H2063">
            <v>1827</v>
          </cell>
          <cell r="I2063">
            <v>1325</v>
          </cell>
        </row>
        <row r="2064">
          <cell r="A2064" t="str">
            <v>LFARISIND-00331</v>
          </cell>
          <cell r="B2064">
            <v>0</v>
          </cell>
          <cell r="C2064">
            <v>0</v>
          </cell>
          <cell r="D2064">
            <v>0</v>
          </cell>
          <cell r="E2064">
            <v>1500</v>
          </cell>
          <cell r="F2064">
            <v>0</v>
          </cell>
          <cell r="G2064">
            <v>1576</v>
          </cell>
          <cell r="H2064">
            <v>987</v>
          </cell>
          <cell r="I2064">
            <v>658</v>
          </cell>
        </row>
        <row r="2065">
          <cell r="A2065" t="str">
            <v>LFARISIND-00340-Q</v>
          </cell>
          <cell r="B2065">
            <v>0</v>
          </cell>
          <cell r="C2065">
            <v>0</v>
          </cell>
          <cell r="D2065">
            <v>0</v>
          </cell>
          <cell r="E2065">
            <v>0</v>
          </cell>
          <cell r="F2065">
            <v>398</v>
          </cell>
          <cell r="G2065">
            <v>2722</v>
          </cell>
          <cell r="H2065">
            <v>1292</v>
          </cell>
          <cell r="I2065">
            <v>1100</v>
          </cell>
        </row>
        <row r="2066">
          <cell r="A2066" t="str">
            <v>LFARISIND-00343-Q</v>
          </cell>
          <cell r="B2066">
            <v>0</v>
          </cell>
          <cell r="C2066">
            <v>0</v>
          </cell>
          <cell r="D2066">
            <v>0</v>
          </cell>
          <cell r="E2066">
            <v>0</v>
          </cell>
          <cell r="F2066">
            <v>796</v>
          </cell>
          <cell r="G2066">
            <v>5444</v>
          </cell>
          <cell r="H2066">
            <v>2584</v>
          </cell>
          <cell r="I2066">
            <v>2200</v>
          </cell>
        </row>
        <row r="2067">
          <cell r="A2067" t="str">
            <v>LFARISIND-00345</v>
          </cell>
          <cell r="B2067">
            <v>0</v>
          </cell>
          <cell r="C2067">
            <v>7432</v>
          </cell>
          <cell r="D2067">
            <v>0</v>
          </cell>
          <cell r="E2067">
            <v>0</v>
          </cell>
          <cell r="F2067">
            <v>7685</v>
          </cell>
          <cell r="G2067">
            <v>8902</v>
          </cell>
          <cell r="H2067">
            <v>11716</v>
          </cell>
          <cell r="I2067">
            <v>6360</v>
          </cell>
        </row>
        <row r="2068">
          <cell r="A2068" t="str">
            <v>LFARISIND-00345-Q</v>
          </cell>
          <cell r="B2068">
            <v>0</v>
          </cell>
          <cell r="C2068">
            <v>69</v>
          </cell>
          <cell r="D2068">
            <v>0</v>
          </cell>
          <cell r="E2068">
            <v>0</v>
          </cell>
          <cell r="F2068">
            <v>160</v>
          </cell>
          <cell r="G2068">
            <v>0</v>
          </cell>
          <cell r="H2068">
            <v>0</v>
          </cell>
          <cell r="I2068">
            <v>0</v>
          </cell>
        </row>
        <row r="2069">
          <cell r="A2069" t="str">
            <v>LFARISLBL-00111</v>
          </cell>
          <cell r="B2069">
            <v>0</v>
          </cell>
          <cell r="C2069">
            <v>42067</v>
          </cell>
          <cell r="D2069">
            <v>0</v>
          </cell>
          <cell r="E2069">
            <v>0</v>
          </cell>
          <cell r="F2069">
            <v>40523</v>
          </cell>
          <cell r="G2069">
            <v>26615</v>
          </cell>
          <cell r="H2069">
            <v>24047</v>
          </cell>
          <cell r="I2069">
            <v>17342</v>
          </cell>
        </row>
        <row r="2070">
          <cell r="A2070" t="str">
            <v>LFARISLBL-00112</v>
          </cell>
          <cell r="B2070">
            <v>0</v>
          </cell>
          <cell r="C2070">
            <v>46993</v>
          </cell>
          <cell r="D2070">
            <v>0</v>
          </cell>
          <cell r="E2070">
            <v>0</v>
          </cell>
          <cell r="F2070">
            <v>56242</v>
          </cell>
          <cell r="G2070">
            <v>45243</v>
          </cell>
          <cell r="H2070">
            <v>46842</v>
          </cell>
          <cell r="I2070">
            <v>29730</v>
          </cell>
        </row>
        <row r="2071">
          <cell r="A2071" t="str">
            <v>LFARISLBL-00205-01</v>
          </cell>
          <cell r="B2071">
            <v>0</v>
          </cell>
          <cell r="C2071">
            <v>19917</v>
          </cell>
          <cell r="D2071">
            <v>0</v>
          </cell>
          <cell r="E2071">
            <v>40000</v>
          </cell>
          <cell r="F2071">
            <v>17154</v>
          </cell>
          <cell r="G2071">
            <v>19277</v>
          </cell>
          <cell r="H2071">
            <v>13784</v>
          </cell>
          <cell r="I2071">
            <v>13148</v>
          </cell>
        </row>
        <row r="2072">
          <cell r="A2072" t="str">
            <v>LFARISLBL-00206-01</v>
          </cell>
          <cell r="B2072">
            <v>0</v>
          </cell>
          <cell r="C2072">
            <v>60461</v>
          </cell>
          <cell r="D2072">
            <v>0</v>
          </cell>
          <cell r="E2072">
            <v>0</v>
          </cell>
          <cell r="F2072">
            <v>64432</v>
          </cell>
          <cell r="G2072">
            <v>46626</v>
          </cell>
          <cell r="H2072">
            <v>46633</v>
          </cell>
          <cell r="I2072">
            <v>30309</v>
          </cell>
        </row>
        <row r="2073">
          <cell r="A2073" t="str">
            <v>LFARISLBL-00212-01</v>
          </cell>
          <cell r="B2073">
            <v>0</v>
          </cell>
          <cell r="C2073">
            <v>29857</v>
          </cell>
          <cell r="D2073">
            <v>0</v>
          </cell>
          <cell r="E2073">
            <v>80000</v>
          </cell>
          <cell r="F2073">
            <v>52797</v>
          </cell>
          <cell r="G2073">
            <v>42911</v>
          </cell>
          <cell r="H2073">
            <v>36744</v>
          </cell>
          <cell r="I2073">
            <v>27713</v>
          </cell>
        </row>
        <row r="2074">
          <cell r="A2074" t="str">
            <v>LFARISLBL-00303-01</v>
          </cell>
          <cell r="B2074">
            <v>0</v>
          </cell>
          <cell r="C2074">
            <v>1107</v>
          </cell>
          <cell r="D2074">
            <v>0</v>
          </cell>
          <cell r="E2074">
            <v>0</v>
          </cell>
          <cell r="F2074">
            <v>594</v>
          </cell>
          <cell r="G2074">
            <v>514</v>
          </cell>
          <cell r="H2074">
            <v>524</v>
          </cell>
          <cell r="I2074">
            <v>179</v>
          </cell>
        </row>
        <row r="2075">
          <cell r="A2075" t="str">
            <v>LFARISLBL-00435-01</v>
          </cell>
          <cell r="B2075">
            <v>0</v>
          </cell>
          <cell r="C2075">
            <v>1244</v>
          </cell>
          <cell r="D2075">
            <v>0</v>
          </cell>
          <cell r="E2075">
            <v>0</v>
          </cell>
          <cell r="F2075">
            <v>0</v>
          </cell>
          <cell r="G2075">
            <v>1326</v>
          </cell>
          <cell r="H2075">
            <v>598</v>
          </cell>
          <cell r="I2075">
            <v>897</v>
          </cell>
        </row>
        <row r="2076">
          <cell r="A2076" t="str">
            <v>LFARISLBL-00595-01</v>
          </cell>
          <cell r="B2076">
            <v>0</v>
          </cell>
          <cell r="C2076">
            <v>29050</v>
          </cell>
          <cell r="D2076">
            <v>0</v>
          </cell>
          <cell r="E2076">
            <v>0</v>
          </cell>
          <cell r="F2076">
            <v>15300</v>
          </cell>
          <cell r="G2076">
            <v>13487</v>
          </cell>
          <cell r="H2076">
            <v>10734</v>
          </cell>
          <cell r="I2076">
            <v>5023</v>
          </cell>
        </row>
        <row r="2077">
          <cell r="A2077" t="str">
            <v>LFARISLBL-00854-01</v>
          </cell>
          <cell r="B2077">
            <v>0</v>
          </cell>
          <cell r="C2077">
            <v>6116</v>
          </cell>
          <cell r="D2077">
            <v>0</v>
          </cell>
          <cell r="E2077">
            <v>0</v>
          </cell>
          <cell r="F2077">
            <v>1018</v>
          </cell>
          <cell r="G2077">
            <v>1444</v>
          </cell>
          <cell r="H2077">
            <v>1534</v>
          </cell>
          <cell r="I2077">
            <v>484</v>
          </cell>
        </row>
        <row r="2078">
          <cell r="A2078" t="str">
            <v>LFARISLBL-00981-01</v>
          </cell>
          <cell r="B2078">
            <v>0</v>
          </cell>
          <cell r="C2078">
            <v>24253</v>
          </cell>
          <cell r="D2078">
            <v>0</v>
          </cell>
          <cell r="E2078">
            <v>0</v>
          </cell>
          <cell r="F2078">
            <v>850</v>
          </cell>
          <cell r="G2078">
            <v>3290</v>
          </cell>
          <cell r="H2078">
            <v>2236</v>
          </cell>
          <cell r="I2078">
            <v>1436</v>
          </cell>
        </row>
        <row r="2079">
          <cell r="A2079" t="str">
            <v>LFARISLBL-01130-02-Q</v>
          </cell>
          <cell r="B2079">
            <v>0</v>
          </cell>
          <cell r="C2079">
            <v>2117</v>
          </cell>
          <cell r="D2079">
            <v>0</v>
          </cell>
          <cell r="E2079">
            <v>0</v>
          </cell>
          <cell r="F2079">
            <v>584</v>
          </cell>
          <cell r="G2079">
            <v>652</v>
          </cell>
          <cell r="H2079">
            <v>635</v>
          </cell>
          <cell r="I2079">
            <v>683</v>
          </cell>
        </row>
        <row r="2080">
          <cell r="A2080" t="str">
            <v>LFARISLBL-01211-01-Q</v>
          </cell>
          <cell r="B2080">
            <v>0</v>
          </cell>
          <cell r="C2080">
            <v>0</v>
          </cell>
          <cell r="D2080">
            <v>0</v>
          </cell>
          <cell r="E2080">
            <v>0</v>
          </cell>
          <cell r="F2080">
            <v>0</v>
          </cell>
          <cell r="G2080">
            <v>0</v>
          </cell>
          <cell r="H2080">
            <v>236</v>
          </cell>
          <cell r="I2080">
            <v>0</v>
          </cell>
        </row>
        <row r="2081">
          <cell r="A2081" t="str">
            <v>LFARISLBL-SMTLBL</v>
          </cell>
          <cell r="B2081">
            <v>0</v>
          </cell>
          <cell r="C2081">
            <v>53061</v>
          </cell>
          <cell r="D2081">
            <v>100000</v>
          </cell>
          <cell r="E2081">
            <v>0</v>
          </cell>
          <cell r="F2081">
            <v>131852</v>
          </cell>
          <cell r="G2081">
            <v>72170</v>
          </cell>
          <cell r="H2081">
            <v>72674</v>
          </cell>
          <cell r="I2081">
            <v>37280</v>
          </cell>
        </row>
        <row r="2082">
          <cell r="A2082" t="str">
            <v>LFARISMECH-00001</v>
          </cell>
          <cell r="B2082">
            <v>0</v>
          </cell>
          <cell r="C2082">
            <v>2816</v>
          </cell>
          <cell r="D2082">
            <v>0</v>
          </cell>
          <cell r="E2082">
            <v>0</v>
          </cell>
          <cell r="F2082">
            <v>1380</v>
          </cell>
          <cell r="G2082">
            <v>1328</v>
          </cell>
          <cell r="H2082">
            <v>1448</v>
          </cell>
          <cell r="I2082">
            <v>484</v>
          </cell>
        </row>
        <row r="2083">
          <cell r="A2083" t="str">
            <v>LFARISMECH-00416-02</v>
          </cell>
          <cell r="B2083">
            <v>2382</v>
          </cell>
          <cell r="C2083">
            <v>172</v>
          </cell>
          <cell r="D2083">
            <v>0</v>
          </cell>
          <cell r="E2083">
            <v>0</v>
          </cell>
          <cell r="F2083">
            <v>4</v>
          </cell>
          <cell r="G2083">
            <v>0</v>
          </cell>
          <cell r="H2083">
            <v>0</v>
          </cell>
          <cell r="I2083">
            <v>0</v>
          </cell>
        </row>
        <row r="2084">
          <cell r="A2084" t="str">
            <v>LFARISMECH-00417-01</v>
          </cell>
          <cell r="B2084">
            <v>0</v>
          </cell>
          <cell r="C2084">
            <v>974</v>
          </cell>
          <cell r="D2084">
            <v>0</v>
          </cell>
          <cell r="E2084">
            <v>0</v>
          </cell>
          <cell r="F2084">
            <v>2</v>
          </cell>
          <cell r="G2084">
            <v>0</v>
          </cell>
          <cell r="H2084">
            <v>0</v>
          </cell>
          <cell r="I2084">
            <v>0</v>
          </cell>
        </row>
        <row r="2085">
          <cell r="A2085" t="str">
            <v>LFARISMECH-00557-01</v>
          </cell>
          <cell r="B2085">
            <v>0</v>
          </cell>
          <cell r="C2085">
            <v>293</v>
          </cell>
          <cell r="D2085">
            <v>0</v>
          </cell>
          <cell r="E2085">
            <v>0</v>
          </cell>
          <cell r="F2085">
            <v>165</v>
          </cell>
          <cell r="G2085">
            <v>1326</v>
          </cell>
          <cell r="H2085">
            <v>598</v>
          </cell>
          <cell r="I2085">
            <v>897</v>
          </cell>
        </row>
        <row r="2086">
          <cell r="A2086" t="str">
            <v>LFARISMECH-00848-01</v>
          </cell>
          <cell r="B2086">
            <v>4479</v>
          </cell>
          <cell r="C2086">
            <v>1128</v>
          </cell>
          <cell r="D2086">
            <v>0</v>
          </cell>
          <cell r="E2086">
            <v>0</v>
          </cell>
          <cell r="F2086">
            <v>644</v>
          </cell>
          <cell r="G2086">
            <v>632</v>
          </cell>
          <cell r="H2086">
            <v>1196</v>
          </cell>
          <cell r="I2086">
            <v>256</v>
          </cell>
        </row>
        <row r="2087">
          <cell r="A2087" t="str">
            <v>LFARISMECH-01671-01</v>
          </cell>
          <cell r="B2087">
            <v>0</v>
          </cell>
          <cell r="C2087">
            <v>9692</v>
          </cell>
          <cell r="D2087">
            <v>0</v>
          </cell>
          <cell r="E2087">
            <v>0</v>
          </cell>
          <cell r="F2087">
            <v>786</v>
          </cell>
          <cell r="G2087">
            <v>606</v>
          </cell>
          <cell r="H2087">
            <v>584</v>
          </cell>
          <cell r="I2087">
            <v>336</v>
          </cell>
        </row>
        <row r="2088">
          <cell r="A2088" t="str">
            <v>LFARISMECH-01672-01</v>
          </cell>
          <cell r="B2088">
            <v>2574</v>
          </cell>
          <cell r="C2088">
            <v>7386</v>
          </cell>
          <cell r="D2088">
            <v>0</v>
          </cell>
          <cell r="E2088">
            <v>0</v>
          </cell>
          <cell r="F2088">
            <v>942</v>
          </cell>
          <cell r="G2088">
            <v>606</v>
          </cell>
          <cell r="H2088">
            <v>584</v>
          </cell>
          <cell r="I2088">
            <v>336</v>
          </cell>
        </row>
        <row r="2089">
          <cell r="A2089" t="str">
            <v>LFARISMECH-02294-02-Q</v>
          </cell>
          <cell r="B2089">
            <v>0</v>
          </cell>
          <cell r="C2089">
            <v>0</v>
          </cell>
          <cell r="D2089">
            <v>0</v>
          </cell>
          <cell r="E2089">
            <v>0</v>
          </cell>
          <cell r="F2089">
            <v>1056</v>
          </cell>
          <cell r="G2089">
            <v>2400</v>
          </cell>
          <cell r="H2089">
            <v>0</v>
          </cell>
          <cell r="I2089">
            <v>0</v>
          </cell>
        </row>
        <row r="2090">
          <cell r="A2090" t="str">
            <v>LFARISMEM-00010</v>
          </cell>
          <cell r="B2090">
            <v>0</v>
          </cell>
          <cell r="C2090">
            <v>37491</v>
          </cell>
          <cell r="D2090">
            <v>0</v>
          </cell>
          <cell r="E2090">
            <v>20000</v>
          </cell>
          <cell r="F2090">
            <v>19543</v>
          </cell>
          <cell r="G2090">
            <v>17421</v>
          </cell>
          <cell r="H2090">
            <v>14901</v>
          </cell>
          <cell r="I2090">
            <v>8587</v>
          </cell>
        </row>
        <row r="2091">
          <cell r="A2091" t="str">
            <v>LFARISMEM-00011</v>
          </cell>
          <cell r="B2091">
            <v>0</v>
          </cell>
          <cell r="C2091">
            <v>37159</v>
          </cell>
          <cell r="D2091">
            <v>0</v>
          </cell>
          <cell r="E2091">
            <v>0</v>
          </cell>
          <cell r="F2091">
            <v>33196</v>
          </cell>
          <cell r="G2091">
            <v>26505</v>
          </cell>
          <cell r="H2091">
            <v>25538</v>
          </cell>
          <cell r="I2091">
            <v>16216</v>
          </cell>
        </row>
        <row r="2092">
          <cell r="A2092" t="str">
            <v>LFARISMEM-00016</v>
          </cell>
          <cell r="B2092">
            <v>0</v>
          </cell>
          <cell r="C2092">
            <v>819</v>
          </cell>
          <cell r="D2092">
            <v>0</v>
          </cell>
          <cell r="E2092">
            <v>0</v>
          </cell>
          <cell r="F2092">
            <v>463</v>
          </cell>
          <cell r="G2092">
            <v>514</v>
          </cell>
          <cell r="H2092">
            <v>524</v>
          </cell>
          <cell r="I2092">
            <v>179</v>
          </cell>
        </row>
        <row r="2093">
          <cell r="A2093" t="str">
            <v>LFARISMEM-00116</v>
          </cell>
          <cell r="B2093">
            <v>0</v>
          </cell>
          <cell r="C2093">
            <v>558</v>
          </cell>
          <cell r="D2093">
            <v>0</v>
          </cell>
          <cell r="E2093">
            <v>0</v>
          </cell>
          <cell r="F2093">
            <v>345</v>
          </cell>
          <cell r="G2093">
            <v>332</v>
          </cell>
          <cell r="H2093">
            <v>362</v>
          </cell>
          <cell r="I2093">
            <v>121</v>
          </cell>
        </row>
        <row r="2094">
          <cell r="A2094" t="str">
            <v>LFARISMEM-00136</v>
          </cell>
          <cell r="B2094">
            <v>0</v>
          </cell>
          <cell r="C2094">
            <v>650</v>
          </cell>
          <cell r="D2094">
            <v>0</v>
          </cell>
          <cell r="E2094">
            <v>0</v>
          </cell>
          <cell r="F2094">
            <v>690</v>
          </cell>
          <cell r="G2094">
            <v>664</v>
          </cell>
          <cell r="H2094">
            <v>724</v>
          </cell>
          <cell r="I2094">
            <v>242</v>
          </cell>
        </row>
        <row r="2095">
          <cell r="A2095" t="str">
            <v>LFARISMEM-00138</v>
          </cell>
          <cell r="B2095">
            <v>0</v>
          </cell>
          <cell r="C2095">
            <v>711</v>
          </cell>
          <cell r="D2095">
            <v>0</v>
          </cell>
          <cell r="E2095">
            <v>0</v>
          </cell>
          <cell r="F2095">
            <v>273</v>
          </cell>
          <cell r="G2095">
            <v>364</v>
          </cell>
          <cell r="H2095">
            <v>362</v>
          </cell>
          <cell r="I2095">
            <v>71</v>
          </cell>
        </row>
        <row r="2096">
          <cell r="A2096" t="str">
            <v>LFARISMEM-00146</v>
          </cell>
          <cell r="B2096">
            <v>0</v>
          </cell>
          <cell r="C2096">
            <v>5711</v>
          </cell>
          <cell r="D2096">
            <v>0</v>
          </cell>
          <cell r="E2096">
            <v>0</v>
          </cell>
          <cell r="F2096">
            <v>5674</v>
          </cell>
          <cell r="G2096">
            <v>5980</v>
          </cell>
          <cell r="H2096">
            <v>6716</v>
          </cell>
          <cell r="I2096">
            <v>3625</v>
          </cell>
        </row>
        <row r="2097">
          <cell r="A2097" t="str">
            <v>LFARISMEM-00147</v>
          </cell>
          <cell r="B2097">
            <v>0</v>
          </cell>
          <cell r="C2097">
            <v>4338</v>
          </cell>
          <cell r="D2097">
            <v>0</v>
          </cell>
          <cell r="E2097">
            <v>8090</v>
          </cell>
          <cell r="F2097">
            <v>10769</v>
          </cell>
          <cell r="G2097">
            <v>4986</v>
          </cell>
          <cell r="H2097">
            <v>4970</v>
          </cell>
          <cell r="I2097">
            <v>3112</v>
          </cell>
        </row>
        <row r="2098">
          <cell r="A2098" t="str">
            <v>LFARISMEM-00150</v>
          </cell>
          <cell r="B2098">
            <v>0</v>
          </cell>
          <cell r="C2098">
            <v>150</v>
          </cell>
          <cell r="D2098">
            <v>0</v>
          </cell>
          <cell r="E2098">
            <v>0</v>
          </cell>
          <cell r="F2098">
            <v>96</v>
          </cell>
          <cell r="G2098">
            <v>0</v>
          </cell>
          <cell r="H2098">
            <v>0</v>
          </cell>
          <cell r="I2098">
            <v>0</v>
          </cell>
        </row>
        <row r="2099">
          <cell r="A2099" t="str">
            <v>LFARISMEM-00166</v>
          </cell>
          <cell r="B2099">
            <v>0</v>
          </cell>
          <cell r="C2099">
            <v>9995</v>
          </cell>
          <cell r="D2099">
            <v>0</v>
          </cell>
          <cell r="E2099">
            <v>12000</v>
          </cell>
          <cell r="F2099">
            <v>28449</v>
          </cell>
          <cell r="G2099">
            <v>46512</v>
          </cell>
          <cell r="H2099">
            <v>31185</v>
          </cell>
          <cell r="I2099">
            <v>19845</v>
          </cell>
        </row>
        <row r="2100">
          <cell r="A2100" t="str">
            <v>LFARISMEM-00174</v>
          </cell>
          <cell r="B2100">
            <v>0</v>
          </cell>
          <cell r="C2100">
            <v>2955</v>
          </cell>
          <cell r="D2100">
            <v>0</v>
          </cell>
          <cell r="E2100">
            <v>0</v>
          </cell>
          <cell r="F2100">
            <v>3592</v>
          </cell>
          <cell r="G2100">
            <v>2191</v>
          </cell>
          <cell r="H2100">
            <v>2286</v>
          </cell>
          <cell r="I2100">
            <v>1190</v>
          </cell>
        </row>
        <row r="2101">
          <cell r="A2101" t="str">
            <v>LFARISMEM-00184</v>
          </cell>
          <cell r="B2101">
            <v>0</v>
          </cell>
          <cell r="C2101">
            <v>3749</v>
          </cell>
          <cell r="D2101">
            <v>0</v>
          </cell>
          <cell r="E2101">
            <v>5800</v>
          </cell>
          <cell r="F2101">
            <v>14289</v>
          </cell>
          <cell r="G2101">
            <v>10467</v>
          </cell>
          <cell r="H2101">
            <v>8917</v>
          </cell>
          <cell r="I2101">
            <v>5835</v>
          </cell>
        </row>
        <row r="2102">
          <cell r="A2102" t="str">
            <v>LFARISMEM-00184-D</v>
          </cell>
          <cell r="B2102">
            <v>0</v>
          </cell>
          <cell r="C2102">
            <v>4</v>
          </cell>
          <cell r="D2102">
            <v>0</v>
          </cell>
          <cell r="E2102">
            <v>0</v>
          </cell>
          <cell r="F2102">
            <v>0</v>
          </cell>
          <cell r="G2102">
            <v>0</v>
          </cell>
          <cell r="H2102">
            <v>0</v>
          </cell>
          <cell r="I2102">
            <v>0</v>
          </cell>
        </row>
        <row r="2103">
          <cell r="A2103" t="str">
            <v>LFARISMEM-00186</v>
          </cell>
          <cell r="B2103">
            <v>119605</v>
          </cell>
          <cell r="C2103">
            <v>3427</v>
          </cell>
          <cell r="D2103">
            <v>0</v>
          </cell>
          <cell r="E2103">
            <v>0</v>
          </cell>
          <cell r="F2103">
            <v>59392</v>
          </cell>
          <cell r="G2103">
            <v>38592</v>
          </cell>
          <cell r="H2103">
            <v>41240</v>
          </cell>
          <cell r="I2103">
            <v>24584</v>
          </cell>
        </row>
        <row r="2104">
          <cell r="A2104" t="str">
            <v>LFARISMEM-00187</v>
          </cell>
          <cell r="B2104">
            <v>0</v>
          </cell>
          <cell r="C2104">
            <v>13479</v>
          </cell>
          <cell r="D2104">
            <v>0</v>
          </cell>
          <cell r="E2104">
            <v>0</v>
          </cell>
          <cell r="F2104">
            <v>0</v>
          </cell>
          <cell r="G2104">
            <v>0</v>
          </cell>
          <cell r="H2104">
            <v>0</v>
          </cell>
          <cell r="I2104">
            <v>0</v>
          </cell>
        </row>
        <row r="2105">
          <cell r="A2105" t="str">
            <v>LFARISMEM-00191</v>
          </cell>
          <cell r="B2105">
            <v>0</v>
          </cell>
          <cell r="C2105">
            <v>674</v>
          </cell>
          <cell r="D2105">
            <v>0</v>
          </cell>
          <cell r="E2105">
            <v>0</v>
          </cell>
          <cell r="F2105">
            <v>349</v>
          </cell>
          <cell r="G2105">
            <v>303</v>
          </cell>
          <cell r="H2105">
            <v>253</v>
          </cell>
          <cell r="I2105">
            <v>97</v>
          </cell>
        </row>
        <row r="2106">
          <cell r="A2106" t="str">
            <v>LFARISMEM-00200</v>
          </cell>
          <cell r="B2106">
            <v>0</v>
          </cell>
          <cell r="C2106">
            <v>4043</v>
          </cell>
          <cell r="D2106">
            <v>0</v>
          </cell>
          <cell r="E2106">
            <v>4500</v>
          </cell>
          <cell r="F2106">
            <v>4670</v>
          </cell>
          <cell r="G2106">
            <v>5483</v>
          </cell>
          <cell r="H2106">
            <v>5893</v>
          </cell>
          <cell r="I2106">
            <v>3556</v>
          </cell>
        </row>
        <row r="2107">
          <cell r="A2107" t="str">
            <v>LFARISMEM-00207</v>
          </cell>
          <cell r="B2107">
            <v>0</v>
          </cell>
          <cell r="C2107">
            <v>5789</v>
          </cell>
          <cell r="D2107">
            <v>0</v>
          </cell>
          <cell r="E2107">
            <v>0</v>
          </cell>
          <cell r="F2107">
            <v>84</v>
          </cell>
          <cell r="G2107">
            <v>0</v>
          </cell>
          <cell r="H2107">
            <v>0</v>
          </cell>
          <cell r="I2107">
            <v>0</v>
          </cell>
        </row>
        <row r="2108">
          <cell r="A2108" t="str">
            <v>LFARISMEM-00211</v>
          </cell>
          <cell r="B2108">
            <v>0</v>
          </cell>
          <cell r="C2108">
            <v>1016</v>
          </cell>
          <cell r="D2108">
            <v>0</v>
          </cell>
          <cell r="E2108">
            <v>0</v>
          </cell>
          <cell r="F2108">
            <v>105</v>
          </cell>
          <cell r="G2108">
            <v>0</v>
          </cell>
          <cell r="H2108">
            <v>0</v>
          </cell>
          <cell r="I2108">
            <v>0</v>
          </cell>
        </row>
        <row r="2109">
          <cell r="A2109" t="str">
            <v>LFARISMEM-00213</v>
          </cell>
          <cell r="B2109">
            <v>0</v>
          </cell>
          <cell r="C2109">
            <v>8239</v>
          </cell>
          <cell r="D2109">
            <v>0</v>
          </cell>
          <cell r="E2109">
            <v>0</v>
          </cell>
          <cell r="F2109">
            <v>792</v>
          </cell>
          <cell r="G2109">
            <v>888</v>
          </cell>
          <cell r="H2109">
            <v>1244</v>
          </cell>
          <cell r="I2109">
            <v>497</v>
          </cell>
        </row>
        <row r="2110">
          <cell r="A2110" t="str">
            <v>LFARISMEM-00227</v>
          </cell>
          <cell r="B2110">
            <v>0</v>
          </cell>
          <cell r="C2110">
            <v>152</v>
          </cell>
          <cell r="D2110">
            <v>0</v>
          </cell>
          <cell r="E2110">
            <v>400</v>
          </cell>
          <cell r="F2110">
            <v>237</v>
          </cell>
          <cell r="G2110">
            <v>212</v>
          </cell>
          <cell r="H2110">
            <v>138</v>
          </cell>
          <cell r="I2110">
            <v>100</v>
          </cell>
        </row>
        <row r="2111">
          <cell r="A2111" t="str">
            <v>LFARISMEM-00232</v>
          </cell>
          <cell r="B2111">
            <v>0</v>
          </cell>
          <cell r="C2111">
            <v>2215</v>
          </cell>
          <cell r="D2111">
            <v>0</v>
          </cell>
          <cell r="E2111">
            <v>0</v>
          </cell>
          <cell r="F2111">
            <v>413</v>
          </cell>
          <cell r="G2111">
            <v>1629</v>
          </cell>
          <cell r="H2111">
            <v>852</v>
          </cell>
          <cell r="I2111">
            <v>646</v>
          </cell>
        </row>
        <row r="2112">
          <cell r="A2112" t="str">
            <v>LFARISMEM-00234</v>
          </cell>
          <cell r="B2112">
            <v>0</v>
          </cell>
          <cell r="C2112">
            <v>40143</v>
          </cell>
          <cell r="D2112">
            <v>0</v>
          </cell>
          <cell r="E2112">
            <v>0</v>
          </cell>
          <cell r="F2112">
            <v>9336</v>
          </cell>
          <cell r="G2112">
            <v>6387</v>
          </cell>
          <cell r="H2112">
            <v>6326</v>
          </cell>
          <cell r="I2112">
            <v>4525</v>
          </cell>
        </row>
        <row r="2113">
          <cell r="A2113" t="str">
            <v>LFARISMEM-00236</v>
          </cell>
          <cell r="B2113">
            <v>0</v>
          </cell>
          <cell r="C2113">
            <v>903</v>
          </cell>
          <cell r="D2113">
            <v>0</v>
          </cell>
          <cell r="E2113">
            <v>177</v>
          </cell>
          <cell r="F2113">
            <v>496</v>
          </cell>
          <cell r="G2113">
            <v>371</v>
          </cell>
          <cell r="H2113">
            <v>638</v>
          </cell>
          <cell r="I2113">
            <v>188</v>
          </cell>
        </row>
        <row r="2114">
          <cell r="A2114" t="str">
            <v>LFARISMEM-00238</v>
          </cell>
          <cell r="B2114">
            <v>0</v>
          </cell>
          <cell r="C2114">
            <v>11671</v>
          </cell>
          <cell r="D2114">
            <v>0</v>
          </cell>
          <cell r="E2114">
            <v>7741</v>
          </cell>
          <cell r="F2114">
            <v>6850</v>
          </cell>
          <cell r="G2114">
            <v>12514</v>
          </cell>
          <cell r="H2114">
            <v>13978</v>
          </cell>
          <cell r="I2114">
            <v>7756</v>
          </cell>
        </row>
        <row r="2115">
          <cell r="A2115" t="str">
            <v>LFARISMEM-00248-Q</v>
          </cell>
          <cell r="B2115">
            <v>0</v>
          </cell>
          <cell r="C2115">
            <v>0</v>
          </cell>
          <cell r="D2115">
            <v>0</v>
          </cell>
          <cell r="E2115">
            <v>0</v>
          </cell>
          <cell r="F2115">
            <v>44</v>
          </cell>
          <cell r="G2115">
            <v>332</v>
          </cell>
          <cell r="H2115">
            <v>1026</v>
          </cell>
          <cell r="I2115">
            <v>256</v>
          </cell>
        </row>
        <row r="2116">
          <cell r="A2116" t="str">
            <v>LFARISMEM-00256</v>
          </cell>
          <cell r="B2116">
            <v>0</v>
          </cell>
          <cell r="C2116">
            <v>539</v>
          </cell>
          <cell r="D2116">
            <v>0</v>
          </cell>
          <cell r="E2116">
            <v>800</v>
          </cell>
          <cell r="F2116">
            <v>1845</v>
          </cell>
          <cell r="G2116">
            <v>1402</v>
          </cell>
          <cell r="H2116">
            <v>1448</v>
          </cell>
          <cell r="I2116">
            <v>1448</v>
          </cell>
        </row>
        <row r="2117">
          <cell r="A2117" t="str">
            <v>LFARISMEM-00268</v>
          </cell>
          <cell r="B2117">
            <v>0</v>
          </cell>
          <cell r="C2117">
            <v>209</v>
          </cell>
          <cell r="D2117">
            <v>0</v>
          </cell>
          <cell r="E2117">
            <v>0</v>
          </cell>
          <cell r="F2117">
            <v>106</v>
          </cell>
          <cell r="G2117">
            <v>120</v>
          </cell>
          <cell r="H2117">
            <v>120</v>
          </cell>
          <cell r="I2117">
            <v>0</v>
          </cell>
        </row>
        <row r="2118">
          <cell r="A2118" t="str">
            <v>LFARISMEM-00269</v>
          </cell>
          <cell r="B2118">
            <v>0</v>
          </cell>
          <cell r="C2118">
            <v>209</v>
          </cell>
          <cell r="D2118">
            <v>0</v>
          </cell>
          <cell r="E2118">
            <v>0</v>
          </cell>
          <cell r="F2118">
            <v>106</v>
          </cell>
          <cell r="G2118">
            <v>120</v>
          </cell>
          <cell r="H2118">
            <v>120</v>
          </cell>
          <cell r="I2118">
            <v>0</v>
          </cell>
        </row>
        <row r="2119">
          <cell r="A2119" t="str">
            <v>LFARISMEM-00270</v>
          </cell>
          <cell r="B2119">
            <v>0</v>
          </cell>
          <cell r="C2119">
            <v>1825</v>
          </cell>
          <cell r="D2119">
            <v>0</v>
          </cell>
          <cell r="E2119">
            <v>1680</v>
          </cell>
          <cell r="F2119">
            <v>2740</v>
          </cell>
          <cell r="G2119">
            <v>3279</v>
          </cell>
          <cell r="H2119">
            <v>2651</v>
          </cell>
          <cell r="I2119">
            <v>2050</v>
          </cell>
        </row>
        <row r="2120">
          <cell r="A2120" t="str">
            <v>LFARISMEM-00282</v>
          </cell>
          <cell r="B2120">
            <v>0</v>
          </cell>
          <cell r="C2120">
            <v>0</v>
          </cell>
          <cell r="D2120">
            <v>0</v>
          </cell>
          <cell r="E2120">
            <v>0</v>
          </cell>
          <cell r="F2120">
            <v>0</v>
          </cell>
          <cell r="G2120">
            <v>2448</v>
          </cell>
          <cell r="H2120">
            <v>1116</v>
          </cell>
          <cell r="I2120">
            <v>0</v>
          </cell>
        </row>
        <row r="2121">
          <cell r="A2121" t="str">
            <v>LFARISMEM-00284</v>
          </cell>
          <cell r="B2121">
            <v>0</v>
          </cell>
          <cell r="C2121">
            <v>2115</v>
          </cell>
          <cell r="D2121">
            <v>0</v>
          </cell>
          <cell r="E2121">
            <v>0</v>
          </cell>
          <cell r="F2121">
            <v>959</v>
          </cell>
          <cell r="G2121">
            <v>2634</v>
          </cell>
          <cell r="H2121">
            <v>2742</v>
          </cell>
          <cell r="I2121">
            <v>1520</v>
          </cell>
        </row>
        <row r="2122">
          <cell r="A2122" t="str">
            <v>LFARISMEM-00292</v>
          </cell>
          <cell r="B2122">
            <v>0</v>
          </cell>
          <cell r="C2122">
            <v>600</v>
          </cell>
          <cell r="D2122">
            <v>0</v>
          </cell>
          <cell r="E2122">
            <v>0</v>
          </cell>
          <cell r="F2122">
            <v>1234</v>
          </cell>
          <cell r="G2122">
            <v>1362</v>
          </cell>
          <cell r="H2122">
            <v>3033</v>
          </cell>
          <cell r="I2122">
            <v>998</v>
          </cell>
        </row>
        <row r="2123">
          <cell r="A2123" t="str">
            <v>LFARISMTL-01309-01</v>
          </cell>
          <cell r="B2123">
            <v>3501</v>
          </cell>
          <cell r="C2123">
            <v>890</v>
          </cell>
          <cell r="D2123">
            <v>0</v>
          </cell>
          <cell r="E2123">
            <v>0</v>
          </cell>
          <cell r="F2123">
            <v>514</v>
          </cell>
          <cell r="G2123">
            <v>103</v>
          </cell>
          <cell r="H2123">
            <v>114</v>
          </cell>
          <cell r="I2123">
            <v>157</v>
          </cell>
        </row>
        <row r="2124">
          <cell r="A2124" t="str">
            <v>LFARISOSC-00001</v>
          </cell>
          <cell r="B2124">
            <v>0</v>
          </cell>
          <cell r="C2124">
            <v>6498</v>
          </cell>
          <cell r="D2124">
            <v>0</v>
          </cell>
          <cell r="E2124">
            <v>5000</v>
          </cell>
          <cell r="F2124">
            <v>11017</v>
          </cell>
          <cell r="G2124">
            <v>5123</v>
          </cell>
          <cell r="H2124">
            <v>5279</v>
          </cell>
          <cell r="I2124">
            <v>3244</v>
          </cell>
        </row>
        <row r="2125">
          <cell r="A2125" t="str">
            <v>LFARISOSC-00002</v>
          </cell>
          <cell r="B2125">
            <v>0</v>
          </cell>
          <cell r="C2125">
            <v>3977</v>
          </cell>
          <cell r="D2125">
            <v>0</v>
          </cell>
          <cell r="E2125">
            <v>10000</v>
          </cell>
          <cell r="F2125">
            <v>9686</v>
          </cell>
          <cell r="G2125">
            <v>14602</v>
          </cell>
          <cell r="H2125">
            <v>11955</v>
          </cell>
          <cell r="I2125">
            <v>6757</v>
          </cell>
        </row>
        <row r="2126">
          <cell r="A2126" t="str">
            <v>LFARISOSC-00012</v>
          </cell>
          <cell r="B2126">
            <v>0</v>
          </cell>
          <cell r="C2126">
            <v>719</v>
          </cell>
          <cell r="D2126">
            <v>0</v>
          </cell>
          <cell r="E2126">
            <v>0</v>
          </cell>
          <cell r="F2126">
            <v>84</v>
          </cell>
          <cell r="G2126">
            <v>0</v>
          </cell>
          <cell r="H2126">
            <v>0</v>
          </cell>
          <cell r="I2126">
            <v>0</v>
          </cell>
        </row>
        <row r="2127">
          <cell r="A2127" t="str">
            <v>LFARISOSC-00013</v>
          </cell>
          <cell r="B2127">
            <v>0</v>
          </cell>
          <cell r="C2127">
            <v>837</v>
          </cell>
          <cell r="D2127">
            <v>0</v>
          </cell>
          <cell r="E2127">
            <v>0</v>
          </cell>
          <cell r="F2127">
            <v>84</v>
          </cell>
          <cell r="G2127">
            <v>0</v>
          </cell>
          <cell r="H2127">
            <v>0</v>
          </cell>
          <cell r="I2127">
            <v>0</v>
          </cell>
        </row>
        <row r="2128">
          <cell r="A2128" t="str">
            <v>LFARISOSC-00014</v>
          </cell>
          <cell r="B2128">
            <v>0</v>
          </cell>
          <cell r="C2128">
            <v>438</v>
          </cell>
          <cell r="D2128">
            <v>0</v>
          </cell>
          <cell r="E2128">
            <v>0</v>
          </cell>
          <cell r="F2128">
            <v>84</v>
          </cell>
          <cell r="G2128">
            <v>0</v>
          </cell>
          <cell r="H2128">
            <v>0</v>
          </cell>
          <cell r="I2128">
            <v>0</v>
          </cell>
        </row>
        <row r="2129">
          <cell r="A2129" t="str">
            <v>LFARISOSC-00117</v>
          </cell>
          <cell r="B2129">
            <v>0</v>
          </cell>
          <cell r="C2129">
            <v>4200</v>
          </cell>
          <cell r="D2129">
            <v>0</v>
          </cell>
          <cell r="E2129">
            <v>1000</v>
          </cell>
          <cell r="F2129">
            <v>4110</v>
          </cell>
          <cell r="G2129">
            <v>2223</v>
          </cell>
          <cell r="H2129">
            <v>2364</v>
          </cell>
          <cell r="I2129">
            <v>1509</v>
          </cell>
        </row>
        <row r="2130">
          <cell r="A2130" t="str">
            <v>LFARISOSC-00121</v>
          </cell>
          <cell r="B2130">
            <v>0</v>
          </cell>
          <cell r="C2130">
            <v>684</v>
          </cell>
          <cell r="D2130">
            <v>0</v>
          </cell>
          <cell r="E2130">
            <v>1000</v>
          </cell>
          <cell r="F2130">
            <v>356</v>
          </cell>
          <cell r="G2130">
            <v>514</v>
          </cell>
          <cell r="H2130">
            <v>524</v>
          </cell>
          <cell r="I2130">
            <v>179</v>
          </cell>
        </row>
        <row r="2131">
          <cell r="A2131" t="str">
            <v>LFARISOSC-00124</v>
          </cell>
          <cell r="B2131">
            <v>0</v>
          </cell>
          <cell r="C2131">
            <v>2280</v>
          </cell>
          <cell r="D2131">
            <v>0</v>
          </cell>
          <cell r="E2131">
            <v>640</v>
          </cell>
          <cell r="F2131">
            <v>1083</v>
          </cell>
          <cell r="G2131">
            <v>1286</v>
          </cell>
          <cell r="H2131">
            <v>1159</v>
          </cell>
          <cell r="I2131">
            <v>765</v>
          </cell>
        </row>
        <row r="2132">
          <cell r="A2132" t="str">
            <v>LFARISOSC-00125</v>
          </cell>
          <cell r="B2132">
            <v>0</v>
          </cell>
          <cell r="C2132">
            <v>3251</v>
          </cell>
          <cell r="D2132">
            <v>0</v>
          </cell>
          <cell r="E2132">
            <v>8500</v>
          </cell>
          <cell r="F2132">
            <v>7322</v>
          </cell>
          <cell r="G2132">
            <v>4845</v>
          </cell>
          <cell r="H2132">
            <v>5850</v>
          </cell>
          <cell r="I2132">
            <v>3104</v>
          </cell>
        </row>
        <row r="2133">
          <cell r="A2133" t="str">
            <v>LFARISOSC-00126</v>
          </cell>
          <cell r="B2133">
            <v>0</v>
          </cell>
          <cell r="C2133">
            <v>6053</v>
          </cell>
          <cell r="D2133">
            <v>0</v>
          </cell>
          <cell r="E2133">
            <v>6000</v>
          </cell>
          <cell r="F2133">
            <v>10758</v>
          </cell>
          <cell r="G2133">
            <v>6466</v>
          </cell>
          <cell r="H2133">
            <v>6848</v>
          </cell>
          <cell r="I2133">
            <v>4183</v>
          </cell>
        </row>
        <row r="2134">
          <cell r="A2134" t="str">
            <v>LFARISOSC-00131</v>
          </cell>
          <cell r="B2134">
            <v>0</v>
          </cell>
          <cell r="C2134">
            <v>1875</v>
          </cell>
          <cell r="D2134">
            <v>0</v>
          </cell>
          <cell r="E2134">
            <v>9000</v>
          </cell>
          <cell r="F2134">
            <v>7837</v>
          </cell>
          <cell r="G2134">
            <v>4250</v>
          </cell>
          <cell r="H2134">
            <v>4587</v>
          </cell>
          <cell r="I2134">
            <v>2977</v>
          </cell>
        </row>
        <row r="2135">
          <cell r="A2135" t="str">
            <v>LFARISOSC-00136</v>
          </cell>
          <cell r="B2135">
            <v>0</v>
          </cell>
          <cell r="C2135">
            <v>1091</v>
          </cell>
          <cell r="D2135">
            <v>0</v>
          </cell>
          <cell r="E2135">
            <v>0</v>
          </cell>
          <cell r="F2135">
            <v>342</v>
          </cell>
          <cell r="G2135">
            <v>307</v>
          </cell>
          <cell r="H2135">
            <v>333</v>
          </cell>
          <cell r="I2135">
            <v>138</v>
          </cell>
        </row>
        <row r="2136">
          <cell r="A2136" t="str">
            <v>LFARISOSC-00148</v>
          </cell>
          <cell r="B2136">
            <v>0</v>
          </cell>
          <cell r="C2136">
            <v>18698</v>
          </cell>
          <cell r="D2136">
            <v>0</v>
          </cell>
          <cell r="E2136">
            <v>40000</v>
          </cell>
          <cell r="F2136">
            <v>52376</v>
          </cell>
          <cell r="G2136">
            <v>22420</v>
          </cell>
          <cell r="H2136">
            <v>22920</v>
          </cell>
          <cell r="I2136">
            <v>14925</v>
          </cell>
        </row>
        <row r="2137">
          <cell r="A2137" t="str">
            <v>LFARISOSC-00150</v>
          </cell>
          <cell r="B2137">
            <v>0</v>
          </cell>
          <cell r="C2137">
            <v>916</v>
          </cell>
          <cell r="D2137">
            <v>0</v>
          </cell>
          <cell r="E2137">
            <v>0</v>
          </cell>
          <cell r="F2137">
            <v>185</v>
          </cell>
          <cell r="G2137">
            <v>20</v>
          </cell>
          <cell r="H2137">
            <v>57</v>
          </cell>
          <cell r="I2137">
            <v>30</v>
          </cell>
        </row>
        <row r="2138">
          <cell r="A2138" t="str">
            <v>LFARISOSC-00152</v>
          </cell>
          <cell r="B2138">
            <v>0</v>
          </cell>
          <cell r="C2138">
            <v>1963</v>
          </cell>
          <cell r="D2138">
            <v>0</v>
          </cell>
          <cell r="E2138">
            <v>2000</v>
          </cell>
          <cell r="F2138">
            <v>3376</v>
          </cell>
          <cell r="G2138">
            <v>2205</v>
          </cell>
          <cell r="H2138">
            <v>1760</v>
          </cell>
          <cell r="I2138">
            <v>988</v>
          </cell>
        </row>
        <row r="2139">
          <cell r="A2139" t="str">
            <v>LFARISOSC-00156</v>
          </cell>
          <cell r="B2139">
            <v>0</v>
          </cell>
          <cell r="C2139">
            <v>1337</v>
          </cell>
          <cell r="D2139">
            <v>0</v>
          </cell>
          <cell r="E2139">
            <v>2000</v>
          </cell>
          <cell r="F2139">
            <v>2861</v>
          </cell>
          <cell r="G2139">
            <v>2028</v>
          </cell>
          <cell r="H2139">
            <v>1548</v>
          </cell>
          <cell r="I2139">
            <v>820</v>
          </cell>
        </row>
        <row r="2140">
          <cell r="A2140" t="str">
            <v>LFARISOSC-00162</v>
          </cell>
          <cell r="B2140">
            <v>0</v>
          </cell>
          <cell r="C2140">
            <v>5558</v>
          </cell>
          <cell r="D2140">
            <v>0</v>
          </cell>
          <cell r="E2140">
            <v>8000</v>
          </cell>
          <cell r="F2140">
            <v>12699</v>
          </cell>
          <cell r="G2140">
            <v>5907</v>
          </cell>
          <cell r="H2140">
            <v>6063</v>
          </cell>
          <cell r="I2140">
            <v>4409</v>
          </cell>
        </row>
        <row r="2141">
          <cell r="A2141" t="str">
            <v>LFARISOSC-00164</v>
          </cell>
          <cell r="B2141">
            <v>0</v>
          </cell>
          <cell r="C2141">
            <v>2246</v>
          </cell>
          <cell r="D2141">
            <v>0</v>
          </cell>
          <cell r="E2141">
            <v>0</v>
          </cell>
          <cell r="F2141">
            <v>1165</v>
          </cell>
          <cell r="G2141">
            <v>856</v>
          </cell>
          <cell r="H2141">
            <v>815</v>
          </cell>
          <cell r="I2141">
            <v>349</v>
          </cell>
        </row>
        <row r="2142">
          <cell r="A2142" t="str">
            <v>LFARISOSC-00165</v>
          </cell>
          <cell r="B2142">
            <v>0</v>
          </cell>
          <cell r="C2142">
            <v>631</v>
          </cell>
          <cell r="D2142">
            <v>0</v>
          </cell>
          <cell r="E2142">
            <v>4000</v>
          </cell>
          <cell r="F2142">
            <v>3655</v>
          </cell>
          <cell r="G2142">
            <v>2937</v>
          </cell>
          <cell r="H2142">
            <v>4793</v>
          </cell>
          <cell r="I2142">
            <v>1919</v>
          </cell>
        </row>
        <row r="2143">
          <cell r="A2143" t="str">
            <v>LFARISOSC-00170</v>
          </cell>
          <cell r="B2143">
            <v>0</v>
          </cell>
          <cell r="C2143">
            <v>1471</v>
          </cell>
          <cell r="D2143">
            <v>0</v>
          </cell>
          <cell r="E2143">
            <v>1000</v>
          </cell>
          <cell r="F2143">
            <v>1862</v>
          </cell>
          <cell r="G2143">
            <v>1392</v>
          </cell>
          <cell r="H2143">
            <v>1366</v>
          </cell>
          <cell r="I2143">
            <v>1380</v>
          </cell>
        </row>
        <row r="2144">
          <cell r="A2144" t="str">
            <v>LFARISOSC-00173</v>
          </cell>
          <cell r="B2144">
            <v>0</v>
          </cell>
          <cell r="C2144">
            <v>1087</v>
          </cell>
          <cell r="D2144">
            <v>0</v>
          </cell>
          <cell r="E2144">
            <v>0</v>
          </cell>
          <cell r="F2144">
            <v>336</v>
          </cell>
          <cell r="G2144">
            <v>0</v>
          </cell>
          <cell r="H2144">
            <v>0</v>
          </cell>
          <cell r="I2144">
            <v>0</v>
          </cell>
        </row>
        <row r="2145">
          <cell r="A2145" t="str">
            <v>LFARISOSC-00174</v>
          </cell>
          <cell r="B2145">
            <v>0</v>
          </cell>
          <cell r="C2145">
            <v>21934</v>
          </cell>
          <cell r="D2145">
            <v>0</v>
          </cell>
          <cell r="E2145">
            <v>0</v>
          </cell>
          <cell r="F2145">
            <v>8836</v>
          </cell>
          <cell r="G2145">
            <v>5681</v>
          </cell>
          <cell r="H2145">
            <v>5334</v>
          </cell>
          <cell r="I2145">
            <v>3008</v>
          </cell>
        </row>
        <row r="2146">
          <cell r="A2146" t="str">
            <v>LFARISOSC-00176</v>
          </cell>
          <cell r="B2146">
            <v>0</v>
          </cell>
          <cell r="C2146">
            <v>4110</v>
          </cell>
          <cell r="D2146">
            <v>0</v>
          </cell>
          <cell r="E2146">
            <v>0</v>
          </cell>
          <cell r="F2146">
            <v>409</v>
          </cell>
          <cell r="G2146">
            <v>375</v>
          </cell>
          <cell r="H2146">
            <v>297</v>
          </cell>
          <cell r="I2146">
            <v>163</v>
          </cell>
        </row>
        <row r="2147">
          <cell r="A2147" t="str">
            <v>LFARISOSC-00180</v>
          </cell>
          <cell r="B2147">
            <v>0</v>
          </cell>
          <cell r="C2147">
            <v>500</v>
          </cell>
          <cell r="D2147">
            <v>0</v>
          </cell>
          <cell r="E2147">
            <v>0</v>
          </cell>
          <cell r="F2147">
            <v>0</v>
          </cell>
          <cell r="G2147">
            <v>0</v>
          </cell>
          <cell r="H2147">
            <v>0</v>
          </cell>
          <cell r="I2147">
            <v>0</v>
          </cell>
        </row>
        <row r="2148">
          <cell r="A2148" t="str">
            <v>LFARISOSC-00181</v>
          </cell>
          <cell r="B2148">
            <v>0</v>
          </cell>
          <cell r="C2148">
            <v>19296</v>
          </cell>
          <cell r="D2148">
            <v>0</v>
          </cell>
          <cell r="E2148">
            <v>6000</v>
          </cell>
          <cell r="F2148">
            <v>9546</v>
          </cell>
          <cell r="G2148">
            <v>11782</v>
          </cell>
          <cell r="H2148">
            <v>14786</v>
          </cell>
          <cell r="I2148">
            <v>8008</v>
          </cell>
        </row>
        <row r="2149">
          <cell r="A2149" t="str">
            <v>LFARISOSC-00186</v>
          </cell>
          <cell r="B2149">
            <v>0</v>
          </cell>
          <cell r="C2149">
            <v>157</v>
          </cell>
          <cell r="D2149">
            <v>0</v>
          </cell>
          <cell r="E2149">
            <v>0</v>
          </cell>
          <cell r="F2149">
            <v>106</v>
          </cell>
          <cell r="G2149">
            <v>120</v>
          </cell>
          <cell r="H2149">
            <v>120</v>
          </cell>
          <cell r="I2149">
            <v>0</v>
          </cell>
        </row>
        <row r="2150">
          <cell r="A2150" t="str">
            <v>LFARISOSC-00189</v>
          </cell>
          <cell r="B2150">
            <v>0</v>
          </cell>
          <cell r="C2150">
            <v>1987</v>
          </cell>
          <cell r="D2150">
            <v>0</v>
          </cell>
          <cell r="E2150">
            <v>2000</v>
          </cell>
          <cell r="F2150">
            <v>4208</v>
          </cell>
          <cell r="G2150">
            <v>2916</v>
          </cell>
          <cell r="H2150">
            <v>3120</v>
          </cell>
          <cell r="I2150">
            <v>2052</v>
          </cell>
        </row>
        <row r="2151">
          <cell r="A2151" t="str">
            <v>LFARISOSC-00194</v>
          </cell>
          <cell r="B2151">
            <v>0</v>
          </cell>
          <cell r="C2151">
            <v>156</v>
          </cell>
          <cell r="D2151">
            <v>0</v>
          </cell>
          <cell r="E2151">
            <v>0</v>
          </cell>
          <cell r="F2151">
            <v>100</v>
          </cell>
          <cell r="G2151">
            <v>0</v>
          </cell>
          <cell r="H2151">
            <v>0</v>
          </cell>
          <cell r="I2151">
            <v>0</v>
          </cell>
        </row>
        <row r="2152">
          <cell r="A2152" t="str">
            <v>LFARISOSC-00194-Q</v>
          </cell>
          <cell r="B2152">
            <v>0</v>
          </cell>
          <cell r="C2152">
            <v>0</v>
          </cell>
          <cell r="D2152">
            <v>0</v>
          </cell>
          <cell r="E2152">
            <v>0</v>
          </cell>
          <cell r="F2152">
            <v>1</v>
          </cell>
          <cell r="G2152">
            <v>40</v>
          </cell>
          <cell r="H2152">
            <v>125</v>
          </cell>
          <cell r="I2152">
            <v>36</v>
          </cell>
        </row>
        <row r="2153">
          <cell r="A2153" t="str">
            <v>LFARISOSC-00198</v>
          </cell>
          <cell r="B2153">
            <v>0</v>
          </cell>
          <cell r="C2153">
            <v>702</v>
          </cell>
          <cell r="D2153">
            <v>0</v>
          </cell>
          <cell r="E2153">
            <v>0</v>
          </cell>
          <cell r="F2153">
            <v>444</v>
          </cell>
          <cell r="G2153">
            <v>266</v>
          </cell>
          <cell r="H2153">
            <v>260</v>
          </cell>
          <cell r="I2153">
            <v>164</v>
          </cell>
        </row>
        <row r="2154">
          <cell r="A2154" t="str">
            <v>LFARISOSC-00202</v>
          </cell>
          <cell r="B2154">
            <v>0</v>
          </cell>
          <cell r="C2154">
            <v>0</v>
          </cell>
          <cell r="D2154">
            <v>0</v>
          </cell>
          <cell r="E2154">
            <v>1000</v>
          </cell>
          <cell r="F2154">
            <v>261</v>
          </cell>
          <cell r="G2154">
            <v>1727</v>
          </cell>
          <cell r="H2154">
            <v>991</v>
          </cell>
          <cell r="I2154">
            <v>780</v>
          </cell>
        </row>
        <row r="2155">
          <cell r="A2155" t="str">
            <v>LFARISPRG-00025-04</v>
          </cell>
          <cell r="B2155">
            <v>0</v>
          </cell>
          <cell r="C2155">
            <v>199</v>
          </cell>
          <cell r="D2155">
            <v>200</v>
          </cell>
          <cell r="E2155">
            <v>0</v>
          </cell>
          <cell r="F2155">
            <v>235</v>
          </cell>
          <cell r="G2155">
            <v>332</v>
          </cell>
          <cell r="H2155">
            <v>362</v>
          </cell>
          <cell r="I2155">
            <v>121</v>
          </cell>
        </row>
        <row r="2156">
          <cell r="A2156" t="str">
            <v>LFARISPRG-00028-01</v>
          </cell>
          <cell r="B2156">
            <v>0</v>
          </cell>
          <cell r="C2156">
            <v>312</v>
          </cell>
          <cell r="D2156">
            <v>0</v>
          </cell>
          <cell r="E2156">
            <v>0</v>
          </cell>
          <cell r="F2156">
            <v>192</v>
          </cell>
          <cell r="G2156">
            <v>244</v>
          </cell>
          <cell r="H2156">
            <v>252</v>
          </cell>
          <cell r="I2156">
            <v>68</v>
          </cell>
        </row>
        <row r="2157">
          <cell r="A2157" t="str">
            <v>LFARISPRG-00034-01</v>
          </cell>
          <cell r="B2157">
            <v>0</v>
          </cell>
          <cell r="C2157">
            <v>330</v>
          </cell>
          <cell r="D2157">
            <v>0</v>
          </cell>
          <cell r="E2157">
            <v>300</v>
          </cell>
          <cell r="F2157">
            <v>263</v>
          </cell>
          <cell r="G2157">
            <v>270</v>
          </cell>
          <cell r="H2157">
            <v>272</v>
          </cell>
          <cell r="I2157">
            <v>111</v>
          </cell>
        </row>
        <row r="2158">
          <cell r="A2158" t="str">
            <v>LFARISPRG-00038-04</v>
          </cell>
          <cell r="B2158">
            <v>0</v>
          </cell>
          <cell r="C2158">
            <v>204</v>
          </cell>
          <cell r="D2158">
            <v>0</v>
          </cell>
          <cell r="E2158">
            <v>0</v>
          </cell>
          <cell r="F2158">
            <v>53</v>
          </cell>
          <cell r="G2158">
            <v>17</v>
          </cell>
          <cell r="H2158">
            <v>18</v>
          </cell>
          <cell r="I2158">
            <v>6</v>
          </cell>
        </row>
        <row r="2159">
          <cell r="A2159" t="str">
            <v>LFARISPRG-00039-01</v>
          </cell>
          <cell r="B2159">
            <v>0</v>
          </cell>
          <cell r="C2159">
            <v>106</v>
          </cell>
          <cell r="D2159">
            <v>0</v>
          </cell>
          <cell r="E2159">
            <v>0</v>
          </cell>
          <cell r="F2159">
            <v>53</v>
          </cell>
          <cell r="G2159">
            <v>17</v>
          </cell>
          <cell r="H2159">
            <v>18</v>
          </cell>
          <cell r="I2159">
            <v>6</v>
          </cell>
        </row>
        <row r="2160">
          <cell r="A2160" t="str">
            <v>LFARISPRG-00049-01</v>
          </cell>
          <cell r="B2160">
            <v>0</v>
          </cell>
          <cell r="C2160">
            <v>2922</v>
          </cell>
          <cell r="D2160">
            <v>0</v>
          </cell>
          <cell r="E2160">
            <v>0</v>
          </cell>
          <cell r="F2160">
            <v>381</v>
          </cell>
          <cell r="G2160">
            <v>333</v>
          </cell>
          <cell r="H2160">
            <v>333</v>
          </cell>
          <cell r="I2160">
            <v>0</v>
          </cell>
        </row>
        <row r="2161">
          <cell r="A2161" t="str">
            <v>LFARISPRG-00054-02</v>
          </cell>
          <cell r="B2161">
            <v>0</v>
          </cell>
          <cell r="C2161">
            <v>3925</v>
          </cell>
          <cell r="D2161">
            <v>0</v>
          </cell>
          <cell r="E2161">
            <v>9365</v>
          </cell>
          <cell r="F2161">
            <v>13989</v>
          </cell>
          <cell r="G2161">
            <v>10467</v>
          </cell>
          <cell r="H2161">
            <v>8917</v>
          </cell>
          <cell r="I2161">
            <v>5835</v>
          </cell>
        </row>
        <row r="2162">
          <cell r="A2162" t="str">
            <v>LFARISPRG-00054-03</v>
          </cell>
          <cell r="B2162">
            <v>0</v>
          </cell>
          <cell r="C2162">
            <v>991</v>
          </cell>
          <cell r="D2162">
            <v>0</v>
          </cell>
          <cell r="E2162">
            <v>0</v>
          </cell>
          <cell r="F2162">
            <v>302</v>
          </cell>
          <cell r="G2162">
            <v>150</v>
          </cell>
          <cell r="H2162">
            <v>162</v>
          </cell>
          <cell r="I2162">
            <v>108</v>
          </cell>
        </row>
        <row r="2163">
          <cell r="A2163" t="str">
            <v>LFARISPRG-00055-01</v>
          </cell>
          <cell r="B2163">
            <v>0</v>
          </cell>
          <cell r="C2163">
            <v>1083</v>
          </cell>
          <cell r="D2163">
            <v>0</v>
          </cell>
          <cell r="E2163">
            <v>0</v>
          </cell>
          <cell r="F2163">
            <v>328</v>
          </cell>
          <cell r="G2163">
            <v>485</v>
          </cell>
          <cell r="H2163">
            <v>368</v>
          </cell>
          <cell r="I2163">
            <v>121</v>
          </cell>
        </row>
        <row r="2164">
          <cell r="A2164" t="str">
            <v>LFARISPRG-00057-03</v>
          </cell>
          <cell r="B2164">
            <v>0</v>
          </cell>
          <cell r="C2164">
            <v>935</v>
          </cell>
          <cell r="D2164">
            <v>0</v>
          </cell>
          <cell r="E2164">
            <v>1920</v>
          </cell>
          <cell r="F2164">
            <v>2861</v>
          </cell>
          <cell r="G2164">
            <v>2028</v>
          </cell>
          <cell r="H2164">
            <v>1548</v>
          </cell>
          <cell r="I2164">
            <v>820</v>
          </cell>
        </row>
        <row r="2165">
          <cell r="A2165" t="str">
            <v>LFARISPRG-00063-01</v>
          </cell>
          <cell r="B2165">
            <v>520</v>
          </cell>
          <cell r="C2165">
            <v>132</v>
          </cell>
          <cell r="D2165">
            <v>0</v>
          </cell>
          <cell r="E2165">
            <v>0</v>
          </cell>
          <cell r="F2165">
            <v>300</v>
          </cell>
          <cell r="G2165">
            <v>150</v>
          </cell>
          <cell r="H2165">
            <v>150</v>
          </cell>
          <cell r="I2165">
            <v>0</v>
          </cell>
        </row>
        <row r="2166">
          <cell r="A2166" t="str">
            <v>LFARISPRG-00065-01</v>
          </cell>
          <cell r="B2166">
            <v>200</v>
          </cell>
          <cell r="C2166">
            <v>472</v>
          </cell>
          <cell r="D2166">
            <v>0</v>
          </cell>
          <cell r="E2166">
            <v>0</v>
          </cell>
          <cell r="F2166">
            <v>22</v>
          </cell>
          <cell r="G2166">
            <v>166</v>
          </cell>
          <cell r="H2166">
            <v>448</v>
          </cell>
          <cell r="I2166">
            <v>128</v>
          </cell>
        </row>
        <row r="2167">
          <cell r="A2167" t="str">
            <v>LFARISPRG-00073-01</v>
          </cell>
          <cell r="B2167">
            <v>0</v>
          </cell>
          <cell r="C2167">
            <v>516</v>
          </cell>
          <cell r="D2167">
            <v>0</v>
          </cell>
          <cell r="E2167">
            <v>0</v>
          </cell>
          <cell r="F2167">
            <v>106</v>
          </cell>
          <cell r="G2167">
            <v>120</v>
          </cell>
          <cell r="H2167">
            <v>120</v>
          </cell>
          <cell r="I2167">
            <v>0</v>
          </cell>
        </row>
        <row r="2168">
          <cell r="A2168" t="str">
            <v>LFARISPRG-00074-01</v>
          </cell>
          <cell r="B2168">
            <v>0</v>
          </cell>
          <cell r="C2168">
            <v>316</v>
          </cell>
          <cell r="D2168">
            <v>0</v>
          </cell>
          <cell r="E2168">
            <v>0</v>
          </cell>
          <cell r="F2168">
            <v>106</v>
          </cell>
          <cell r="G2168">
            <v>120</v>
          </cell>
          <cell r="H2168">
            <v>120</v>
          </cell>
          <cell r="I2168">
            <v>0</v>
          </cell>
        </row>
        <row r="2169">
          <cell r="A2169" t="str">
            <v>LFARISPRG-00082-01</v>
          </cell>
          <cell r="B2169">
            <v>5416</v>
          </cell>
          <cell r="C2169">
            <v>1566</v>
          </cell>
          <cell r="D2169">
            <v>0</v>
          </cell>
          <cell r="E2169">
            <v>0</v>
          </cell>
          <cell r="F2169">
            <v>470</v>
          </cell>
          <cell r="G2169">
            <v>572</v>
          </cell>
          <cell r="H2169">
            <v>646</v>
          </cell>
          <cell r="I2169">
            <v>369</v>
          </cell>
        </row>
        <row r="2170">
          <cell r="A2170" t="str">
            <v>LFARISPRG-00083-01</v>
          </cell>
          <cell r="B2170">
            <v>0</v>
          </cell>
          <cell r="C2170">
            <v>556</v>
          </cell>
          <cell r="D2170">
            <v>0</v>
          </cell>
          <cell r="E2170">
            <v>0</v>
          </cell>
          <cell r="F2170">
            <v>0</v>
          </cell>
          <cell r="G2170">
            <v>0</v>
          </cell>
          <cell r="H2170">
            <v>0</v>
          </cell>
          <cell r="I2170">
            <v>0</v>
          </cell>
        </row>
        <row r="2171">
          <cell r="A2171" t="str">
            <v>LFARISPRG-00083-02</v>
          </cell>
          <cell r="B2171">
            <v>0</v>
          </cell>
          <cell r="C2171">
            <v>1007</v>
          </cell>
          <cell r="D2171">
            <v>0</v>
          </cell>
          <cell r="E2171">
            <v>0</v>
          </cell>
          <cell r="F2171">
            <v>366</v>
          </cell>
          <cell r="G2171">
            <v>432</v>
          </cell>
          <cell r="H2171">
            <v>431</v>
          </cell>
          <cell r="I2171">
            <v>353</v>
          </cell>
        </row>
        <row r="2172">
          <cell r="A2172" t="str">
            <v>LFARISPRG-00085-03</v>
          </cell>
          <cell r="B2172">
            <v>0</v>
          </cell>
          <cell r="C2172">
            <v>1459</v>
          </cell>
          <cell r="D2172">
            <v>0</v>
          </cell>
          <cell r="E2172">
            <v>1140</v>
          </cell>
          <cell r="F2172">
            <v>2438</v>
          </cell>
          <cell r="G2172">
            <v>3129</v>
          </cell>
          <cell r="H2172">
            <v>2489</v>
          </cell>
          <cell r="I2172">
            <v>1942</v>
          </cell>
        </row>
        <row r="2173">
          <cell r="A2173" t="str">
            <v>LFARISPRG-00086-02</v>
          </cell>
          <cell r="B2173">
            <v>1726</v>
          </cell>
          <cell r="C2173">
            <v>1036</v>
          </cell>
          <cell r="D2173">
            <v>0</v>
          </cell>
          <cell r="E2173">
            <v>0</v>
          </cell>
          <cell r="F2173">
            <v>212</v>
          </cell>
          <cell r="G2173">
            <v>240</v>
          </cell>
          <cell r="H2173">
            <v>240</v>
          </cell>
          <cell r="I2173">
            <v>0</v>
          </cell>
        </row>
        <row r="2174">
          <cell r="A2174" t="str">
            <v>LFARISPRG-00087-02</v>
          </cell>
          <cell r="B2174">
            <v>0</v>
          </cell>
          <cell r="C2174">
            <v>72</v>
          </cell>
          <cell r="D2174">
            <v>0</v>
          </cell>
          <cell r="E2174">
            <v>100</v>
          </cell>
          <cell r="F2174">
            <v>106</v>
          </cell>
          <cell r="G2174">
            <v>120</v>
          </cell>
          <cell r="H2174">
            <v>120</v>
          </cell>
          <cell r="I2174">
            <v>0</v>
          </cell>
        </row>
        <row r="2175">
          <cell r="A2175" t="str">
            <v>LFARISPRG-00088-01</v>
          </cell>
          <cell r="B2175">
            <v>0</v>
          </cell>
          <cell r="C2175">
            <v>25</v>
          </cell>
          <cell r="D2175">
            <v>0</v>
          </cell>
          <cell r="E2175">
            <v>0</v>
          </cell>
          <cell r="F2175">
            <v>0</v>
          </cell>
          <cell r="G2175">
            <v>0</v>
          </cell>
          <cell r="H2175">
            <v>0</v>
          </cell>
          <cell r="I2175">
            <v>0</v>
          </cell>
        </row>
        <row r="2176">
          <cell r="A2176" t="str">
            <v>LFARISPRG-00088-02</v>
          </cell>
          <cell r="B2176">
            <v>0</v>
          </cell>
          <cell r="C2176">
            <v>1326</v>
          </cell>
          <cell r="D2176">
            <v>0</v>
          </cell>
          <cell r="E2176">
            <v>0</v>
          </cell>
          <cell r="F2176">
            <v>364</v>
          </cell>
          <cell r="G2176">
            <v>452</v>
          </cell>
          <cell r="H2176">
            <v>526</v>
          </cell>
          <cell r="I2176">
            <v>369</v>
          </cell>
        </row>
        <row r="2177">
          <cell r="A2177" t="str">
            <v>LFARISPRG-00092-01-Q</v>
          </cell>
          <cell r="B2177">
            <v>0</v>
          </cell>
          <cell r="C2177">
            <v>0</v>
          </cell>
          <cell r="D2177">
            <v>0</v>
          </cell>
          <cell r="E2177">
            <v>0</v>
          </cell>
          <cell r="F2177">
            <v>0</v>
          </cell>
          <cell r="G2177">
            <v>20</v>
          </cell>
          <cell r="H2177">
            <v>95</v>
          </cell>
          <cell r="I2177">
            <v>16</v>
          </cell>
        </row>
        <row r="2178">
          <cell r="A2178" t="str">
            <v>LFARISPRG-00095-01</v>
          </cell>
          <cell r="B2178">
            <v>0</v>
          </cell>
          <cell r="C2178">
            <v>2245</v>
          </cell>
          <cell r="D2178">
            <v>0</v>
          </cell>
          <cell r="E2178">
            <v>0</v>
          </cell>
          <cell r="F2178">
            <v>0</v>
          </cell>
          <cell r="G2178">
            <v>3140</v>
          </cell>
          <cell r="H2178">
            <v>1917</v>
          </cell>
          <cell r="I2178">
            <v>1385</v>
          </cell>
        </row>
        <row r="2179">
          <cell r="A2179" t="str">
            <v>LFARISPRG-00099-01</v>
          </cell>
          <cell r="B2179">
            <v>0</v>
          </cell>
          <cell r="C2179">
            <v>0</v>
          </cell>
          <cell r="D2179">
            <v>0</v>
          </cell>
          <cell r="E2179">
            <v>1500</v>
          </cell>
          <cell r="F2179">
            <v>0</v>
          </cell>
          <cell r="G2179">
            <v>1564</v>
          </cell>
          <cell r="H2179">
            <v>930</v>
          </cell>
          <cell r="I2179">
            <v>727</v>
          </cell>
        </row>
        <row r="2180">
          <cell r="A2180" t="str">
            <v>LFARISPRG-00102-01</v>
          </cell>
          <cell r="B2180">
            <v>0</v>
          </cell>
          <cell r="C2180">
            <v>0</v>
          </cell>
          <cell r="D2180">
            <v>0</v>
          </cell>
          <cell r="E2180">
            <v>1800</v>
          </cell>
          <cell r="F2180">
            <v>0</v>
          </cell>
          <cell r="G2180">
            <v>1576</v>
          </cell>
          <cell r="H2180">
            <v>987</v>
          </cell>
          <cell r="I2180">
            <v>658</v>
          </cell>
        </row>
        <row r="2181">
          <cell r="A2181" t="str">
            <v>LFARISPWR-00005</v>
          </cell>
          <cell r="B2181">
            <v>0</v>
          </cell>
          <cell r="C2181">
            <v>175</v>
          </cell>
          <cell r="D2181">
            <v>2500</v>
          </cell>
          <cell r="E2181">
            <v>0</v>
          </cell>
          <cell r="F2181">
            <v>470</v>
          </cell>
          <cell r="G2181">
            <v>664</v>
          </cell>
          <cell r="H2181">
            <v>724</v>
          </cell>
          <cell r="I2181">
            <v>242</v>
          </cell>
        </row>
        <row r="2182">
          <cell r="A2182" t="str">
            <v>LFARISPWR-00006</v>
          </cell>
          <cell r="B2182">
            <v>0</v>
          </cell>
          <cell r="C2182">
            <v>266</v>
          </cell>
          <cell r="D2182">
            <v>0</v>
          </cell>
          <cell r="E2182">
            <v>1000</v>
          </cell>
          <cell r="F2182">
            <v>235</v>
          </cell>
          <cell r="G2182">
            <v>332</v>
          </cell>
          <cell r="H2182">
            <v>362</v>
          </cell>
          <cell r="I2182">
            <v>121</v>
          </cell>
        </row>
        <row r="2183">
          <cell r="A2183" t="str">
            <v>LFARISPWR-00015</v>
          </cell>
          <cell r="B2183">
            <v>0</v>
          </cell>
          <cell r="C2183">
            <v>22415</v>
          </cell>
          <cell r="D2183">
            <v>0</v>
          </cell>
          <cell r="E2183">
            <v>0</v>
          </cell>
          <cell r="F2183">
            <v>14883</v>
          </cell>
          <cell r="G2183">
            <v>6997</v>
          </cell>
          <cell r="H2183">
            <v>7263</v>
          </cell>
          <cell r="I2183">
            <v>4626</v>
          </cell>
        </row>
        <row r="2184">
          <cell r="A2184" t="str">
            <v>LFARISPWR-00017</v>
          </cell>
          <cell r="B2184">
            <v>0</v>
          </cell>
          <cell r="C2184">
            <v>3173</v>
          </cell>
          <cell r="D2184">
            <v>0</v>
          </cell>
          <cell r="E2184">
            <v>0</v>
          </cell>
          <cell r="F2184">
            <v>2912</v>
          </cell>
          <cell r="G2184">
            <v>2821</v>
          </cell>
          <cell r="H2184">
            <v>2222</v>
          </cell>
          <cell r="I2184">
            <v>840</v>
          </cell>
        </row>
        <row r="2185">
          <cell r="A2185" t="str">
            <v>LFARISPWR-00110</v>
          </cell>
          <cell r="B2185">
            <v>0</v>
          </cell>
          <cell r="C2185">
            <v>58113</v>
          </cell>
          <cell r="D2185">
            <v>0</v>
          </cell>
          <cell r="E2185">
            <v>0</v>
          </cell>
          <cell r="F2185">
            <v>811</v>
          </cell>
          <cell r="G2185">
            <v>937</v>
          </cell>
          <cell r="H2185">
            <v>897</v>
          </cell>
          <cell r="I2185">
            <v>276</v>
          </cell>
        </row>
        <row r="2186">
          <cell r="A2186" t="str">
            <v>LFARISPWR-00121</v>
          </cell>
          <cell r="B2186">
            <v>0</v>
          </cell>
          <cell r="C2186">
            <v>14839</v>
          </cell>
          <cell r="D2186">
            <v>0</v>
          </cell>
          <cell r="E2186">
            <v>7500</v>
          </cell>
          <cell r="F2186">
            <v>13291</v>
          </cell>
          <cell r="G2186">
            <v>8035</v>
          </cell>
          <cell r="H2186">
            <v>8375</v>
          </cell>
          <cell r="I2186">
            <v>4333</v>
          </cell>
        </row>
        <row r="2187">
          <cell r="A2187" t="str">
            <v>LFARISPWR-00123</v>
          </cell>
          <cell r="B2187">
            <v>0</v>
          </cell>
          <cell r="C2187">
            <v>358</v>
          </cell>
          <cell r="D2187">
            <v>0</v>
          </cell>
          <cell r="E2187">
            <v>200</v>
          </cell>
          <cell r="F2187">
            <v>356</v>
          </cell>
          <cell r="G2187">
            <v>514</v>
          </cell>
          <cell r="H2187">
            <v>524</v>
          </cell>
          <cell r="I2187">
            <v>179</v>
          </cell>
        </row>
        <row r="2188">
          <cell r="A2188" t="str">
            <v>LFARISPWR-00138</v>
          </cell>
          <cell r="B2188">
            <v>0</v>
          </cell>
          <cell r="C2188">
            <v>276</v>
          </cell>
          <cell r="D2188">
            <v>0</v>
          </cell>
          <cell r="E2188">
            <v>400</v>
          </cell>
          <cell r="F2188">
            <v>356</v>
          </cell>
          <cell r="G2188">
            <v>514</v>
          </cell>
          <cell r="H2188">
            <v>524</v>
          </cell>
          <cell r="I2188">
            <v>179</v>
          </cell>
        </row>
        <row r="2189">
          <cell r="A2189" t="str">
            <v>LFARISPWR-00142</v>
          </cell>
          <cell r="B2189">
            <v>0</v>
          </cell>
          <cell r="C2189">
            <v>5867</v>
          </cell>
          <cell r="D2189">
            <v>0</v>
          </cell>
          <cell r="E2189">
            <v>0</v>
          </cell>
          <cell r="F2189">
            <v>3554</v>
          </cell>
          <cell r="G2189">
            <v>4112</v>
          </cell>
          <cell r="H2189">
            <v>4192</v>
          </cell>
          <cell r="I2189">
            <v>1432</v>
          </cell>
        </row>
        <row r="2190">
          <cell r="A2190" t="str">
            <v>LFARISPWR-00144</v>
          </cell>
          <cell r="B2190">
            <v>0</v>
          </cell>
          <cell r="C2190">
            <v>1887</v>
          </cell>
          <cell r="D2190">
            <v>0</v>
          </cell>
          <cell r="E2190">
            <v>0</v>
          </cell>
          <cell r="F2190">
            <v>126</v>
          </cell>
          <cell r="G2190">
            <v>0</v>
          </cell>
          <cell r="H2190">
            <v>0</v>
          </cell>
          <cell r="I2190">
            <v>0</v>
          </cell>
        </row>
        <row r="2191">
          <cell r="A2191" t="str">
            <v>LFARISPWR-00148</v>
          </cell>
          <cell r="B2191">
            <v>0</v>
          </cell>
          <cell r="C2191">
            <v>131</v>
          </cell>
          <cell r="D2191">
            <v>0</v>
          </cell>
          <cell r="E2191">
            <v>0</v>
          </cell>
          <cell r="F2191">
            <v>53</v>
          </cell>
          <cell r="G2191">
            <v>17</v>
          </cell>
          <cell r="H2191">
            <v>18</v>
          </cell>
          <cell r="I2191">
            <v>6</v>
          </cell>
        </row>
        <row r="2192">
          <cell r="A2192" t="str">
            <v>LFARISPWR-00149</v>
          </cell>
          <cell r="B2192">
            <v>0</v>
          </cell>
          <cell r="C2192">
            <v>615</v>
          </cell>
          <cell r="D2192">
            <v>0</v>
          </cell>
          <cell r="E2192">
            <v>0</v>
          </cell>
          <cell r="F2192">
            <v>265</v>
          </cell>
          <cell r="G2192">
            <v>85</v>
          </cell>
          <cell r="H2192">
            <v>90</v>
          </cell>
          <cell r="I2192">
            <v>30</v>
          </cell>
        </row>
        <row r="2193">
          <cell r="A2193" t="str">
            <v>LFARISPWR-00150</v>
          </cell>
          <cell r="B2193">
            <v>0</v>
          </cell>
          <cell r="C2193">
            <v>8205</v>
          </cell>
          <cell r="D2193">
            <v>0</v>
          </cell>
          <cell r="E2193">
            <v>0</v>
          </cell>
          <cell r="F2193">
            <v>8583</v>
          </cell>
          <cell r="G2193">
            <v>6084</v>
          </cell>
          <cell r="H2193">
            <v>4644</v>
          </cell>
          <cell r="I2193">
            <v>2460</v>
          </cell>
        </row>
        <row r="2194">
          <cell r="A2194" t="str">
            <v>LFARISPWR-00172</v>
          </cell>
          <cell r="B2194">
            <v>0</v>
          </cell>
          <cell r="C2194">
            <v>13673</v>
          </cell>
          <cell r="D2194">
            <v>0</v>
          </cell>
          <cell r="E2194">
            <v>0</v>
          </cell>
          <cell r="F2194">
            <v>3161</v>
          </cell>
          <cell r="G2194">
            <v>5168</v>
          </cell>
          <cell r="H2194">
            <v>3465</v>
          </cell>
          <cell r="I2194">
            <v>2205</v>
          </cell>
        </row>
        <row r="2195">
          <cell r="A2195" t="str">
            <v>LFARISPWR-00172-Q</v>
          </cell>
          <cell r="B2195">
            <v>0</v>
          </cell>
          <cell r="C2195">
            <v>30</v>
          </cell>
          <cell r="D2195">
            <v>0</v>
          </cell>
          <cell r="E2195">
            <v>0</v>
          </cell>
          <cell r="F2195">
            <v>0</v>
          </cell>
          <cell r="G2195">
            <v>0</v>
          </cell>
          <cell r="H2195">
            <v>0</v>
          </cell>
          <cell r="I2195">
            <v>0</v>
          </cell>
        </row>
        <row r="2196">
          <cell r="A2196" t="str">
            <v>LFARISPWR-00175</v>
          </cell>
          <cell r="B2196">
            <v>0</v>
          </cell>
          <cell r="C2196">
            <v>6945</v>
          </cell>
          <cell r="D2196">
            <v>0</v>
          </cell>
          <cell r="E2196">
            <v>24000</v>
          </cell>
          <cell r="F2196">
            <v>25439</v>
          </cell>
          <cell r="G2196">
            <v>15663</v>
          </cell>
          <cell r="H2196">
            <v>14228</v>
          </cell>
          <cell r="I2196">
            <v>7619</v>
          </cell>
        </row>
        <row r="2197">
          <cell r="A2197" t="str">
            <v>LFARISPWR-00176</v>
          </cell>
          <cell r="B2197">
            <v>0</v>
          </cell>
          <cell r="C2197">
            <v>6643</v>
          </cell>
          <cell r="D2197">
            <v>0</v>
          </cell>
          <cell r="E2197">
            <v>0</v>
          </cell>
          <cell r="F2197">
            <v>11811</v>
          </cell>
          <cell r="G2197">
            <v>5782</v>
          </cell>
          <cell r="H2197">
            <v>5947</v>
          </cell>
          <cell r="I2197">
            <v>3738</v>
          </cell>
        </row>
        <row r="2198">
          <cell r="A2198" t="str">
            <v>LFARISPWR-00177</v>
          </cell>
          <cell r="B2198">
            <v>0</v>
          </cell>
          <cell r="C2198">
            <v>383</v>
          </cell>
          <cell r="D2198">
            <v>2000</v>
          </cell>
          <cell r="E2198">
            <v>20000</v>
          </cell>
          <cell r="F2198">
            <v>24391</v>
          </cell>
          <cell r="G2198">
            <v>11564</v>
          </cell>
          <cell r="H2198">
            <v>11894</v>
          </cell>
          <cell r="I2198">
            <v>7476</v>
          </cell>
        </row>
        <row r="2199">
          <cell r="A2199" t="str">
            <v>LFARISPWR-00178</v>
          </cell>
          <cell r="B2199">
            <v>0</v>
          </cell>
          <cell r="C2199">
            <v>3437</v>
          </cell>
          <cell r="D2199">
            <v>0</v>
          </cell>
          <cell r="E2199">
            <v>21000</v>
          </cell>
          <cell r="F2199">
            <v>17735</v>
          </cell>
          <cell r="G2199">
            <v>9838</v>
          </cell>
          <cell r="H2199">
            <v>9043</v>
          </cell>
          <cell r="I2199">
            <v>5378</v>
          </cell>
        </row>
        <row r="2200">
          <cell r="A2200" t="str">
            <v>LFARISPWR-00179</v>
          </cell>
          <cell r="B2200">
            <v>0</v>
          </cell>
          <cell r="C2200">
            <v>856</v>
          </cell>
          <cell r="D2200">
            <v>0</v>
          </cell>
          <cell r="E2200">
            <v>6000</v>
          </cell>
          <cell r="F2200">
            <v>14672</v>
          </cell>
          <cell r="G2200">
            <v>10950</v>
          </cell>
          <cell r="H2200">
            <v>9412</v>
          </cell>
          <cell r="I2200">
            <v>5943</v>
          </cell>
        </row>
        <row r="2201">
          <cell r="A2201" t="str">
            <v>LFARISPWR-00180</v>
          </cell>
          <cell r="B2201">
            <v>0</v>
          </cell>
          <cell r="C2201">
            <v>6184</v>
          </cell>
          <cell r="D2201">
            <v>4500</v>
          </cell>
          <cell r="E2201">
            <v>12000</v>
          </cell>
          <cell r="F2201">
            <v>13640</v>
          </cell>
          <cell r="G2201">
            <v>10268</v>
          </cell>
          <cell r="H2201">
            <v>8674</v>
          </cell>
          <cell r="I2201">
            <v>5451</v>
          </cell>
        </row>
        <row r="2202">
          <cell r="A2202" t="str">
            <v>LFARISPWR-00184</v>
          </cell>
          <cell r="B2202">
            <v>0</v>
          </cell>
          <cell r="C2202">
            <v>10890</v>
          </cell>
          <cell r="D2202">
            <v>0</v>
          </cell>
          <cell r="E2202">
            <v>0</v>
          </cell>
          <cell r="F2202">
            <v>12400</v>
          </cell>
          <cell r="G2202">
            <v>9422</v>
          </cell>
          <cell r="H2202">
            <v>10324</v>
          </cell>
          <cell r="I2202">
            <v>5394</v>
          </cell>
        </row>
        <row r="2203">
          <cell r="A2203" t="str">
            <v>LFARISPWR-00188</v>
          </cell>
          <cell r="B2203">
            <v>0</v>
          </cell>
          <cell r="C2203">
            <v>4299</v>
          </cell>
          <cell r="D2203">
            <v>0</v>
          </cell>
          <cell r="E2203">
            <v>6000</v>
          </cell>
          <cell r="F2203">
            <v>2861</v>
          </cell>
          <cell r="G2203">
            <v>5168</v>
          </cell>
          <cell r="H2203">
            <v>3465</v>
          </cell>
          <cell r="I2203">
            <v>2205</v>
          </cell>
        </row>
        <row r="2204">
          <cell r="A2204" t="str">
            <v>LFARISPWR-00199</v>
          </cell>
          <cell r="B2204">
            <v>0</v>
          </cell>
          <cell r="C2204">
            <v>8127</v>
          </cell>
          <cell r="D2204">
            <v>0</v>
          </cell>
          <cell r="E2204">
            <v>0</v>
          </cell>
          <cell r="F2204">
            <v>1088</v>
          </cell>
          <cell r="G2204">
            <v>682</v>
          </cell>
          <cell r="H2204">
            <v>738</v>
          </cell>
          <cell r="I2204">
            <v>492</v>
          </cell>
        </row>
        <row r="2205">
          <cell r="A2205" t="str">
            <v>LFARISPWR-00200</v>
          </cell>
          <cell r="B2205">
            <v>0</v>
          </cell>
          <cell r="C2205">
            <v>14174</v>
          </cell>
          <cell r="D2205">
            <v>0</v>
          </cell>
          <cell r="E2205">
            <v>82000</v>
          </cell>
          <cell r="F2205">
            <v>173350</v>
          </cell>
          <cell r="G2205">
            <v>82300</v>
          </cell>
          <cell r="H2205">
            <v>84941</v>
          </cell>
          <cell r="I2205">
            <v>53369</v>
          </cell>
        </row>
        <row r="2206">
          <cell r="A2206" t="str">
            <v>LFARISPWR-00201</v>
          </cell>
          <cell r="B2206">
            <v>0</v>
          </cell>
          <cell r="C2206">
            <v>5372</v>
          </cell>
          <cell r="D2206">
            <v>0</v>
          </cell>
          <cell r="E2206">
            <v>3000</v>
          </cell>
          <cell r="F2206">
            <v>11765</v>
          </cell>
          <cell r="G2206">
            <v>5052</v>
          </cell>
          <cell r="H2206">
            <v>5219</v>
          </cell>
          <cell r="I2206">
            <v>3309</v>
          </cell>
        </row>
        <row r="2207">
          <cell r="A2207" t="str">
            <v>LFARISPWR-00202</v>
          </cell>
          <cell r="B2207">
            <v>0</v>
          </cell>
          <cell r="C2207">
            <v>37588</v>
          </cell>
          <cell r="D2207">
            <v>0</v>
          </cell>
          <cell r="E2207">
            <v>20000</v>
          </cell>
          <cell r="F2207">
            <v>40368</v>
          </cell>
          <cell r="G2207">
            <v>18483</v>
          </cell>
          <cell r="H2207">
            <v>19139</v>
          </cell>
          <cell r="I2207">
            <v>12441</v>
          </cell>
        </row>
        <row r="2208">
          <cell r="A2208" t="str">
            <v>LFARISPWR-00203</v>
          </cell>
          <cell r="B2208">
            <v>0</v>
          </cell>
          <cell r="C2208">
            <v>1674</v>
          </cell>
          <cell r="D2208">
            <v>0</v>
          </cell>
          <cell r="E2208">
            <v>4000</v>
          </cell>
          <cell r="F2208">
            <v>21134</v>
          </cell>
          <cell r="G2208">
            <v>9206</v>
          </cell>
          <cell r="H2208">
            <v>9426</v>
          </cell>
          <cell r="I2208">
            <v>6142</v>
          </cell>
        </row>
        <row r="2209">
          <cell r="A2209" t="str">
            <v>LFARISPWR-00204</v>
          </cell>
          <cell r="B2209">
            <v>0</v>
          </cell>
          <cell r="C2209">
            <v>9411</v>
          </cell>
          <cell r="D2209">
            <v>0</v>
          </cell>
          <cell r="E2209">
            <v>0</v>
          </cell>
          <cell r="F2209">
            <v>24027</v>
          </cell>
          <cell r="G2209">
            <v>10813</v>
          </cell>
          <cell r="H2209">
            <v>11060</v>
          </cell>
          <cell r="I2209">
            <v>6915</v>
          </cell>
        </row>
        <row r="2210">
          <cell r="A2210" t="str">
            <v>LFARISPWR-00205</v>
          </cell>
          <cell r="B2210">
            <v>0</v>
          </cell>
          <cell r="C2210">
            <v>5161</v>
          </cell>
          <cell r="D2210">
            <v>0</v>
          </cell>
          <cell r="E2210">
            <v>0</v>
          </cell>
          <cell r="F2210">
            <v>374</v>
          </cell>
          <cell r="G2210">
            <v>582</v>
          </cell>
          <cell r="H2210">
            <v>462</v>
          </cell>
          <cell r="I2210">
            <v>154</v>
          </cell>
        </row>
        <row r="2211">
          <cell r="A2211" t="str">
            <v>LFARISPWR-00206</v>
          </cell>
          <cell r="B2211">
            <v>0</v>
          </cell>
          <cell r="C2211">
            <v>55081</v>
          </cell>
          <cell r="D2211">
            <v>0</v>
          </cell>
          <cell r="E2211">
            <v>39000</v>
          </cell>
          <cell r="F2211">
            <v>48380</v>
          </cell>
          <cell r="G2211">
            <v>36930</v>
          </cell>
          <cell r="H2211">
            <v>42300</v>
          </cell>
          <cell r="I2211">
            <v>24809</v>
          </cell>
        </row>
        <row r="2212">
          <cell r="A2212" t="str">
            <v>LFARISPWR-00210</v>
          </cell>
          <cell r="B2212">
            <v>0</v>
          </cell>
          <cell r="C2212">
            <v>740</v>
          </cell>
          <cell r="D2212">
            <v>0</v>
          </cell>
          <cell r="E2212">
            <v>0</v>
          </cell>
          <cell r="F2212">
            <v>42</v>
          </cell>
          <cell r="G2212">
            <v>0</v>
          </cell>
          <cell r="H2212">
            <v>0</v>
          </cell>
          <cell r="I2212">
            <v>0</v>
          </cell>
        </row>
        <row r="2213">
          <cell r="A2213" t="str">
            <v>LFARISPWR-00212</v>
          </cell>
          <cell r="B2213">
            <v>0</v>
          </cell>
          <cell r="C2213">
            <v>1527</v>
          </cell>
          <cell r="D2213">
            <v>0</v>
          </cell>
          <cell r="E2213">
            <v>0</v>
          </cell>
          <cell r="F2213">
            <v>187</v>
          </cell>
          <cell r="G2213">
            <v>291</v>
          </cell>
          <cell r="H2213">
            <v>231</v>
          </cell>
          <cell r="I2213">
            <v>77</v>
          </cell>
        </row>
        <row r="2214">
          <cell r="A2214" t="str">
            <v>LFARISPWR-00215</v>
          </cell>
          <cell r="B2214">
            <v>0</v>
          </cell>
          <cell r="C2214">
            <v>4038</v>
          </cell>
          <cell r="D2214">
            <v>0</v>
          </cell>
          <cell r="E2214">
            <v>0</v>
          </cell>
          <cell r="F2214">
            <v>454</v>
          </cell>
          <cell r="G2214">
            <v>219</v>
          </cell>
          <cell r="H2214">
            <v>237</v>
          </cell>
          <cell r="I2214">
            <v>122</v>
          </cell>
        </row>
        <row r="2215">
          <cell r="A2215" t="str">
            <v>LFARISPWR-00219</v>
          </cell>
          <cell r="B2215">
            <v>0</v>
          </cell>
          <cell r="C2215">
            <v>5926</v>
          </cell>
          <cell r="D2215">
            <v>0</v>
          </cell>
          <cell r="E2215">
            <v>6000</v>
          </cell>
          <cell r="F2215">
            <v>13161</v>
          </cell>
          <cell r="G2215">
            <v>8229</v>
          </cell>
          <cell r="H2215">
            <v>7698</v>
          </cell>
          <cell r="I2215">
            <v>5188</v>
          </cell>
        </row>
        <row r="2216">
          <cell r="A2216" t="str">
            <v>LFARISPWR-00226</v>
          </cell>
          <cell r="B2216">
            <v>0</v>
          </cell>
          <cell r="C2216">
            <v>8370</v>
          </cell>
          <cell r="D2216">
            <v>0</v>
          </cell>
          <cell r="E2216">
            <v>0</v>
          </cell>
          <cell r="F2216">
            <v>0</v>
          </cell>
          <cell r="G2216">
            <v>0</v>
          </cell>
          <cell r="H2216">
            <v>0</v>
          </cell>
          <cell r="I2216">
            <v>0</v>
          </cell>
        </row>
        <row r="2217">
          <cell r="A2217" t="str">
            <v>LFARISPWR-00232</v>
          </cell>
          <cell r="B2217">
            <v>0</v>
          </cell>
          <cell r="C2217">
            <v>579</v>
          </cell>
          <cell r="D2217">
            <v>0</v>
          </cell>
          <cell r="E2217">
            <v>0</v>
          </cell>
          <cell r="F2217">
            <v>327</v>
          </cell>
          <cell r="G2217">
            <v>485</v>
          </cell>
          <cell r="H2217">
            <v>368</v>
          </cell>
          <cell r="I2217">
            <v>121</v>
          </cell>
        </row>
        <row r="2218">
          <cell r="A2218" t="str">
            <v>LFARISPWR-00233</v>
          </cell>
          <cell r="B2218">
            <v>0</v>
          </cell>
          <cell r="C2218">
            <v>2432</v>
          </cell>
          <cell r="D2218">
            <v>0</v>
          </cell>
          <cell r="E2218">
            <v>0</v>
          </cell>
          <cell r="F2218">
            <v>1258</v>
          </cell>
          <cell r="G2218">
            <v>1373</v>
          </cell>
          <cell r="H2218">
            <v>1612</v>
          </cell>
          <cell r="I2218">
            <v>618</v>
          </cell>
        </row>
        <row r="2219">
          <cell r="A2219" t="str">
            <v>LFARISPWR-00234</v>
          </cell>
          <cell r="B2219">
            <v>0</v>
          </cell>
          <cell r="C2219">
            <v>2087</v>
          </cell>
          <cell r="D2219">
            <v>0</v>
          </cell>
          <cell r="E2219">
            <v>0</v>
          </cell>
          <cell r="F2219">
            <v>2998</v>
          </cell>
          <cell r="G2219">
            <v>4375</v>
          </cell>
          <cell r="H2219">
            <v>4683</v>
          </cell>
          <cell r="I2219">
            <v>2150</v>
          </cell>
        </row>
        <row r="2220">
          <cell r="A2220" t="str">
            <v>LFARISPWR-00235</v>
          </cell>
          <cell r="B2220">
            <v>0</v>
          </cell>
          <cell r="C2220">
            <v>1319</v>
          </cell>
          <cell r="D2220">
            <v>0</v>
          </cell>
          <cell r="E2220">
            <v>0</v>
          </cell>
          <cell r="F2220">
            <v>597</v>
          </cell>
          <cell r="G2220">
            <v>266</v>
          </cell>
          <cell r="H2220">
            <v>390</v>
          </cell>
          <cell r="I2220">
            <v>164</v>
          </cell>
        </row>
        <row r="2221">
          <cell r="A2221" t="str">
            <v>LFARISPWR-00243</v>
          </cell>
          <cell r="B2221">
            <v>0</v>
          </cell>
          <cell r="C2221">
            <v>4701</v>
          </cell>
          <cell r="D2221">
            <v>0</v>
          </cell>
          <cell r="E2221">
            <v>6000</v>
          </cell>
          <cell r="F2221">
            <v>3782</v>
          </cell>
          <cell r="G2221">
            <v>3266</v>
          </cell>
          <cell r="H2221">
            <v>5770</v>
          </cell>
          <cell r="I2221">
            <v>2206</v>
          </cell>
        </row>
        <row r="2222">
          <cell r="A2222" t="str">
            <v>LFARISPWR-00246</v>
          </cell>
          <cell r="B2222">
            <v>0</v>
          </cell>
          <cell r="C2222">
            <v>6192</v>
          </cell>
          <cell r="D2222">
            <v>0</v>
          </cell>
          <cell r="E2222">
            <v>10000</v>
          </cell>
          <cell r="F2222">
            <v>16560</v>
          </cell>
          <cell r="G2222">
            <v>21017</v>
          </cell>
          <cell r="H2222">
            <v>18773</v>
          </cell>
          <cell r="I2222">
            <v>12182</v>
          </cell>
        </row>
        <row r="2223">
          <cell r="A2223" t="str">
            <v>LFARISPWR-00255</v>
          </cell>
          <cell r="B2223">
            <v>0</v>
          </cell>
          <cell r="C2223">
            <v>1537</v>
          </cell>
          <cell r="D2223">
            <v>0</v>
          </cell>
          <cell r="E2223">
            <v>0</v>
          </cell>
          <cell r="F2223">
            <v>1013</v>
          </cell>
          <cell r="G2223">
            <v>1253</v>
          </cell>
          <cell r="H2223">
            <v>1492</v>
          </cell>
          <cell r="I2223">
            <v>618</v>
          </cell>
        </row>
        <row r="2224">
          <cell r="A2224" t="str">
            <v>LFARISPWR-00256</v>
          </cell>
          <cell r="B2224">
            <v>0</v>
          </cell>
          <cell r="C2224">
            <v>2695</v>
          </cell>
          <cell r="D2224">
            <v>0</v>
          </cell>
          <cell r="E2224">
            <v>855</v>
          </cell>
          <cell r="F2224">
            <v>1013</v>
          </cell>
          <cell r="G2224">
            <v>1253</v>
          </cell>
          <cell r="H2224">
            <v>1492</v>
          </cell>
          <cell r="I2224">
            <v>618</v>
          </cell>
        </row>
        <row r="2225">
          <cell r="A2225" t="str">
            <v>LFARISPWR-00262</v>
          </cell>
          <cell r="B2225">
            <v>0</v>
          </cell>
          <cell r="C2225">
            <v>6776</v>
          </cell>
          <cell r="D2225">
            <v>0</v>
          </cell>
          <cell r="E2225">
            <v>0</v>
          </cell>
          <cell r="F2225">
            <v>3470</v>
          </cell>
          <cell r="G2225">
            <v>3811</v>
          </cell>
          <cell r="H2225">
            <v>3227</v>
          </cell>
          <cell r="I2225">
            <v>2434</v>
          </cell>
        </row>
        <row r="2226">
          <cell r="A2226" t="str">
            <v>LFARISPWR-00268</v>
          </cell>
          <cell r="B2226">
            <v>0</v>
          </cell>
          <cell r="C2226">
            <v>1076</v>
          </cell>
          <cell r="D2226">
            <v>0</v>
          </cell>
          <cell r="E2226">
            <v>0</v>
          </cell>
          <cell r="F2226">
            <v>252</v>
          </cell>
          <cell r="G2226">
            <v>0</v>
          </cell>
          <cell r="H2226">
            <v>0</v>
          </cell>
          <cell r="I2226">
            <v>0</v>
          </cell>
        </row>
        <row r="2227">
          <cell r="A2227" t="str">
            <v>LFARISPWR-00272</v>
          </cell>
          <cell r="B2227">
            <v>0</v>
          </cell>
          <cell r="C2227">
            <v>40203</v>
          </cell>
          <cell r="D2227">
            <v>0</v>
          </cell>
          <cell r="E2227">
            <v>5000</v>
          </cell>
          <cell r="F2227">
            <v>9546</v>
          </cell>
          <cell r="G2227">
            <v>31462</v>
          </cell>
          <cell r="H2227">
            <v>16462</v>
          </cell>
          <cell r="I2227">
            <v>12358</v>
          </cell>
        </row>
        <row r="2228">
          <cell r="A2228" t="str">
            <v>LFARISPWR-00274</v>
          </cell>
          <cell r="B2228">
            <v>0</v>
          </cell>
          <cell r="C2228">
            <v>2906</v>
          </cell>
          <cell r="D2228">
            <v>0</v>
          </cell>
          <cell r="E2228">
            <v>0</v>
          </cell>
          <cell r="F2228">
            <v>792</v>
          </cell>
          <cell r="G2228">
            <v>888</v>
          </cell>
          <cell r="H2228">
            <v>1244</v>
          </cell>
          <cell r="I2228">
            <v>497</v>
          </cell>
        </row>
        <row r="2229">
          <cell r="A2229" t="str">
            <v>LFARISPWR-00276</v>
          </cell>
          <cell r="B2229">
            <v>0</v>
          </cell>
          <cell r="C2229">
            <v>5738</v>
          </cell>
          <cell r="D2229">
            <v>0</v>
          </cell>
          <cell r="E2229">
            <v>8000</v>
          </cell>
          <cell r="F2229">
            <v>9328</v>
          </cell>
          <cell r="G2229">
            <v>7648</v>
          </cell>
          <cell r="H2229">
            <v>7070</v>
          </cell>
          <cell r="I2229">
            <v>5144</v>
          </cell>
        </row>
        <row r="2230">
          <cell r="A2230" t="str">
            <v>LFARISPWR-00277</v>
          </cell>
          <cell r="B2230">
            <v>0</v>
          </cell>
          <cell r="C2230">
            <v>47208</v>
          </cell>
          <cell r="D2230">
            <v>0</v>
          </cell>
          <cell r="E2230">
            <v>15000</v>
          </cell>
          <cell r="F2230">
            <v>94456</v>
          </cell>
          <cell r="G2230">
            <v>90375</v>
          </cell>
          <cell r="H2230">
            <v>87423</v>
          </cell>
          <cell r="I2230">
            <v>60345</v>
          </cell>
        </row>
        <row r="2231">
          <cell r="A2231" t="str">
            <v>LFARISPWR-00279</v>
          </cell>
          <cell r="B2231">
            <v>0</v>
          </cell>
          <cell r="C2231">
            <v>2282</v>
          </cell>
          <cell r="D2231">
            <v>6000</v>
          </cell>
          <cell r="E2231">
            <v>7000</v>
          </cell>
          <cell r="F2231">
            <v>13569</v>
          </cell>
          <cell r="G2231">
            <v>19474</v>
          </cell>
          <cell r="H2231">
            <v>14998</v>
          </cell>
          <cell r="I2231">
            <v>10620</v>
          </cell>
        </row>
        <row r="2232">
          <cell r="A2232" t="str">
            <v>LFARISPWR-00280</v>
          </cell>
          <cell r="B2232">
            <v>0</v>
          </cell>
          <cell r="C2232">
            <v>10664</v>
          </cell>
          <cell r="D2232">
            <v>0</v>
          </cell>
          <cell r="E2232">
            <v>0</v>
          </cell>
          <cell r="F2232">
            <v>3049</v>
          </cell>
          <cell r="G2232">
            <v>6946</v>
          </cell>
          <cell r="H2232">
            <v>7754</v>
          </cell>
          <cell r="I2232">
            <v>3944</v>
          </cell>
        </row>
        <row r="2233">
          <cell r="A2233" t="str">
            <v>LFARISPWR-00282</v>
          </cell>
          <cell r="B2233">
            <v>0</v>
          </cell>
          <cell r="C2233">
            <v>3452</v>
          </cell>
          <cell r="D2233">
            <v>0</v>
          </cell>
          <cell r="E2233">
            <v>0</v>
          </cell>
          <cell r="F2233">
            <v>1659</v>
          </cell>
          <cell r="G2233">
            <v>1484</v>
          </cell>
          <cell r="H2233">
            <v>966</v>
          </cell>
          <cell r="I2233">
            <v>700</v>
          </cell>
        </row>
        <row r="2234">
          <cell r="A2234" t="str">
            <v>LFARISPWR-00289</v>
          </cell>
          <cell r="B2234">
            <v>0</v>
          </cell>
          <cell r="C2234">
            <v>6055</v>
          </cell>
          <cell r="D2234">
            <v>0</v>
          </cell>
          <cell r="E2234">
            <v>525</v>
          </cell>
          <cell r="F2234">
            <v>3318</v>
          </cell>
          <cell r="G2234">
            <v>2968</v>
          </cell>
          <cell r="H2234">
            <v>1932</v>
          </cell>
          <cell r="I2234">
            <v>1400</v>
          </cell>
        </row>
        <row r="2235">
          <cell r="A2235" t="str">
            <v>LFARISPWR-00302</v>
          </cell>
          <cell r="B2235">
            <v>0</v>
          </cell>
          <cell r="C2235">
            <v>595</v>
          </cell>
          <cell r="D2235">
            <v>0</v>
          </cell>
          <cell r="E2235">
            <v>0</v>
          </cell>
          <cell r="F2235">
            <v>199</v>
          </cell>
          <cell r="G2235">
            <v>1361</v>
          </cell>
          <cell r="H2235">
            <v>646</v>
          </cell>
          <cell r="I2235">
            <v>550</v>
          </cell>
        </row>
        <row r="2236">
          <cell r="A2236" t="str">
            <v>LFARISPWR-00304</v>
          </cell>
          <cell r="B2236">
            <v>0</v>
          </cell>
          <cell r="C2236">
            <v>62835</v>
          </cell>
          <cell r="D2236">
            <v>0</v>
          </cell>
          <cell r="E2236">
            <v>9000</v>
          </cell>
          <cell r="F2236">
            <v>19822</v>
          </cell>
          <cell r="G2236">
            <v>45625</v>
          </cell>
          <cell r="H2236">
            <v>32395</v>
          </cell>
          <cell r="I2236">
            <v>24623</v>
          </cell>
        </row>
        <row r="2237">
          <cell r="A2237" t="str">
            <v>LFARISPWR-00310</v>
          </cell>
          <cell r="B2237">
            <v>0</v>
          </cell>
          <cell r="C2237">
            <v>6952</v>
          </cell>
          <cell r="D2237">
            <v>0</v>
          </cell>
          <cell r="E2237">
            <v>6000</v>
          </cell>
          <cell r="F2237">
            <v>7076</v>
          </cell>
          <cell r="G2237">
            <v>16562</v>
          </cell>
          <cell r="H2237">
            <v>11966</v>
          </cell>
          <cell r="I2237">
            <v>8668</v>
          </cell>
        </row>
        <row r="2238">
          <cell r="A2238" t="str">
            <v>LFARISPWR-00312</v>
          </cell>
          <cell r="B2238">
            <v>0</v>
          </cell>
          <cell r="C2238">
            <v>5721</v>
          </cell>
          <cell r="D2238">
            <v>0</v>
          </cell>
          <cell r="E2238">
            <v>0</v>
          </cell>
          <cell r="F2238">
            <v>3774</v>
          </cell>
          <cell r="G2238">
            <v>5932</v>
          </cell>
          <cell r="H2238">
            <v>4264</v>
          </cell>
          <cell r="I2238">
            <v>2894</v>
          </cell>
        </row>
        <row r="2239">
          <cell r="A2239" t="str">
            <v>LFARISPWR-00313</v>
          </cell>
          <cell r="B2239">
            <v>0</v>
          </cell>
          <cell r="C2239">
            <v>3245</v>
          </cell>
          <cell r="D2239">
            <v>0</v>
          </cell>
          <cell r="E2239">
            <v>6000</v>
          </cell>
          <cell r="F2239">
            <v>10208</v>
          </cell>
          <cell r="G2239">
            <v>6246</v>
          </cell>
          <cell r="H2239">
            <v>5432</v>
          </cell>
          <cell r="I2239">
            <v>2021</v>
          </cell>
        </row>
        <row r="2240">
          <cell r="A2240" t="str">
            <v>LFARISPWR-00318</v>
          </cell>
          <cell r="B2240">
            <v>0</v>
          </cell>
          <cell r="C2240">
            <v>0</v>
          </cell>
          <cell r="D2240">
            <v>0</v>
          </cell>
          <cell r="E2240">
            <v>6000</v>
          </cell>
          <cell r="F2240">
            <v>0</v>
          </cell>
          <cell r="G2240">
            <v>3152</v>
          </cell>
          <cell r="H2240">
            <v>2104</v>
          </cell>
          <cell r="I2240">
            <v>1316</v>
          </cell>
        </row>
        <row r="2241">
          <cell r="A2241" t="str">
            <v>LFARISPWR-00319</v>
          </cell>
          <cell r="B2241">
            <v>0</v>
          </cell>
          <cell r="C2241">
            <v>17578</v>
          </cell>
          <cell r="D2241">
            <v>0</v>
          </cell>
          <cell r="E2241">
            <v>20000</v>
          </cell>
          <cell r="F2241">
            <v>9154</v>
          </cell>
          <cell r="G2241">
            <v>9999</v>
          </cell>
          <cell r="H2241">
            <v>9206</v>
          </cell>
          <cell r="I2241">
            <v>7030</v>
          </cell>
        </row>
        <row r="2242">
          <cell r="A2242" t="str">
            <v>LFARISPWR-00320</v>
          </cell>
          <cell r="B2242">
            <v>0</v>
          </cell>
          <cell r="C2242">
            <v>99036</v>
          </cell>
          <cell r="D2242">
            <v>0</v>
          </cell>
          <cell r="E2242">
            <v>40000</v>
          </cell>
          <cell r="F2242">
            <v>77684</v>
          </cell>
          <cell r="G2242">
            <v>121336</v>
          </cell>
          <cell r="H2242">
            <v>188944</v>
          </cell>
          <cell r="I2242">
            <v>86776</v>
          </cell>
        </row>
        <row r="2243">
          <cell r="A2243" t="str">
            <v>LFARISPWR-00322</v>
          </cell>
          <cell r="B2243">
            <v>0</v>
          </cell>
          <cell r="C2243">
            <v>2990</v>
          </cell>
          <cell r="D2243">
            <v>0</v>
          </cell>
          <cell r="E2243">
            <v>12000</v>
          </cell>
          <cell r="F2243">
            <v>7314</v>
          </cell>
          <cell r="G2243">
            <v>9387</v>
          </cell>
          <cell r="H2243">
            <v>7467</v>
          </cell>
          <cell r="I2243">
            <v>5826</v>
          </cell>
        </row>
        <row r="2244">
          <cell r="A2244" t="str">
            <v>LFARISPWR-00323</v>
          </cell>
          <cell r="B2244">
            <v>0</v>
          </cell>
          <cell r="C2244">
            <v>11450</v>
          </cell>
          <cell r="D2244">
            <v>0</v>
          </cell>
          <cell r="E2244">
            <v>0</v>
          </cell>
          <cell r="F2244">
            <v>2438</v>
          </cell>
          <cell r="G2244">
            <v>3129</v>
          </cell>
          <cell r="H2244">
            <v>2489</v>
          </cell>
          <cell r="I2244">
            <v>1942</v>
          </cell>
        </row>
        <row r="2245">
          <cell r="A2245" t="str">
            <v>LFARISPWR-00341</v>
          </cell>
          <cell r="B2245">
            <v>0</v>
          </cell>
          <cell r="C2245">
            <v>20670</v>
          </cell>
          <cell r="D2245">
            <v>0</v>
          </cell>
          <cell r="E2245">
            <v>55000</v>
          </cell>
          <cell r="F2245">
            <v>24706</v>
          </cell>
          <cell r="G2245">
            <v>24636</v>
          </cell>
          <cell r="H2245">
            <v>23196</v>
          </cell>
          <cell r="I2245">
            <v>15024</v>
          </cell>
        </row>
        <row r="2246">
          <cell r="A2246" t="str">
            <v>LFARISPWR-00341-Q</v>
          </cell>
          <cell r="B2246">
            <v>0</v>
          </cell>
          <cell r="C2246">
            <v>0</v>
          </cell>
          <cell r="D2246">
            <v>0</v>
          </cell>
          <cell r="E2246">
            <v>0</v>
          </cell>
          <cell r="F2246">
            <v>20</v>
          </cell>
          <cell r="G2246">
            <v>0</v>
          </cell>
          <cell r="H2246">
            <v>0</v>
          </cell>
          <cell r="I2246">
            <v>0</v>
          </cell>
        </row>
        <row r="2247">
          <cell r="A2247" t="str">
            <v>LFARISPWR-00342</v>
          </cell>
          <cell r="B2247">
            <v>0</v>
          </cell>
          <cell r="C2247">
            <v>417</v>
          </cell>
          <cell r="D2247">
            <v>0</v>
          </cell>
          <cell r="E2247">
            <v>0</v>
          </cell>
          <cell r="F2247">
            <v>2184</v>
          </cell>
          <cell r="G2247">
            <v>1232</v>
          </cell>
          <cell r="H2247">
            <v>1232</v>
          </cell>
          <cell r="I2247">
            <v>1008</v>
          </cell>
        </row>
        <row r="2248">
          <cell r="A2248" t="str">
            <v>LFARISPWR-00342-Q</v>
          </cell>
          <cell r="B2248">
            <v>0</v>
          </cell>
          <cell r="C2248">
            <v>2503</v>
          </cell>
          <cell r="D2248">
            <v>0</v>
          </cell>
          <cell r="E2248">
            <v>0</v>
          </cell>
          <cell r="F2248">
            <v>0</v>
          </cell>
          <cell r="G2248">
            <v>0</v>
          </cell>
          <cell r="H2248">
            <v>0</v>
          </cell>
          <cell r="I2248">
            <v>0</v>
          </cell>
        </row>
        <row r="2249">
          <cell r="A2249" t="str">
            <v>LFARISPWR-00346</v>
          </cell>
          <cell r="B2249">
            <v>0</v>
          </cell>
          <cell r="C2249">
            <v>2877</v>
          </cell>
          <cell r="D2249">
            <v>0</v>
          </cell>
          <cell r="E2249">
            <v>0</v>
          </cell>
          <cell r="F2249">
            <v>2438</v>
          </cell>
          <cell r="G2249">
            <v>3129</v>
          </cell>
          <cell r="H2249">
            <v>2489</v>
          </cell>
          <cell r="I2249">
            <v>1942</v>
          </cell>
        </row>
        <row r="2250">
          <cell r="A2250" t="str">
            <v>LFARISPWR-00347</v>
          </cell>
          <cell r="B2250">
            <v>0</v>
          </cell>
          <cell r="C2250">
            <v>4978</v>
          </cell>
          <cell r="D2250">
            <v>0</v>
          </cell>
          <cell r="E2250">
            <v>0</v>
          </cell>
          <cell r="F2250">
            <v>2438</v>
          </cell>
          <cell r="G2250">
            <v>3129</v>
          </cell>
          <cell r="H2250">
            <v>2489</v>
          </cell>
          <cell r="I2250">
            <v>1942</v>
          </cell>
        </row>
        <row r="2251">
          <cell r="A2251" t="str">
            <v>LFARISPWR-00353</v>
          </cell>
          <cell r="B2251">
            <v>0</v>
          </cell>
          <cell r="C2251">
            <v>1598</v>
          </cell>
          <cell r="D2251">
            <v>0</v>
          </cell>
          <cell r="E2251">
            <v>0</v>
          </cell>
          <cell r="F2251">
            <v>1574</v>
          </cell>
          <cell r="G2251">
            <v>1352</v>
          </cell>
          <cell r="H2251">
            <v>1217</v>
          </cell>
          <cell r="I2251">
            <v>760</v>
          </cell>
        </row>
        <row r="2252">
          <cell r="A2252" t="str">
            <v>LFARISPWR-00353-Q</v>
          </cell>
          <cell r="B2252">
            <v>0</v>
          </cell>
          <cell r="C2252">
            <v>2776</v>
          </cell>
          <cell r="D2252">
            <v>0</v>
          </cell>
          <cell r="E2252">
            <v>0</v>
          </cell>
          <cell r="F2252">
            <v>0</v>
          </cell>
          <cell r="G2252">
            <v>0</v>
          </cell>
          <cell r="H2252">
            <v>0</v>
          </cell>
          <cell r="I2252">
            <v>0</v>
          </cell>
        </row>
        <row r="2253">
          <cell r="A2253" t="str">
            <v>LFARISPWR-00368</v>
          </cell>
          <cell r="B2253">
            <v>0</v>
          </cell>
          <cell r="C2253">
            <v>0</v>
          </cell>
          <cell r="D2253">
            <v>0</v>
          </cell>
          <cell r="E2253">
            <v>3252</v>
          </cell>
          <cell r="F2253">
            <v>0</v>
          </cell>
          <cell r="G2253">
            <v>3140</v>
          </cell>
          <cell r="H2253">
            <v>1917</v>
          </cell>
          <cell r="I2253">
            <v>1385</v>
          </cell>
        </row>
        <row r="2254">
          <cell r="A2254" t="str">
            <v>LFARISPWR-00374</v>
          </cell>
          <cell r="B2254">
            <v>0</v>
          </cell>
          <cell r="C2254">
            <v>1504</v>
          </cell>
          <cell r="D2254">
            <v>0</v>
          </cell>
          <cell r="E2254">
            <v>0</v>
          </cell>
          <cell r="F2254">
            <v>505</v>
          </cell>
          <cell r="G2254">
            <v>556</v>
          </cell>
          <cell r="H2254">
            <v>715</v>
          </cell>
          <cell r="I2254">
            <v>240</v>
          </cell>
        </row>
        <row r="2255">
          <cell r="A2255" t="str">
            <v>LFARISPWR-00377</v>
          </cell>
          <cell r="B2255">
            <v>0</v>
          </cell>
          <cell r="C2255">
            <v>1420</v>
          </cell>
          <cell r="D2255">
            <v>0</v>
          </cell>
          <cell r="E2255">
            <v>0</v>
          </cell>
          <cell r="F2255">
            <v>936</v>
          </cell>
          <cell r="G2255">
            <v>936</v>
          </cell>
          <cell r="H2255">
            <v>714</v>
          </cell>
          <cell r="I2255">
            <v>432</v>
          </cell>
        </row>
        <row r="2256">
          <cell r="A2256" t="str">
            <v>LFARISPWR-00377-Q</v>
          </cell>
          <cell r="B2256">
            <v>0</v>
          </cell>
          <cell r="C2256">
            <v>50</v>
          </cell>
          <cell r="D2256">
            <v>0</v>
          </cell>
          <cell r="E2256">
            <v>0</v>
          </cell>
          <cell r="F2256">
            <v>0</v>
          </cell>
          <cell r="G2256">
            <v>0</v>
          </cell>
          <cell r="H2256">
            <v>0</v>
          </cell>
          <cell r="I2256">
            <v>0</v>
          </cell>
        </row>
        <row r="2257">
          <cell r="A2257" t="str">
            <v>LFARISPWR-00385-Q</v>
          </cell>
          <cell r="B2257">
            <v>0</v>
          </cell>
          <cell r="C2257">
            <v>0</v>
          </cell>
          <cell r="D2257">
            <v>0</v>
          </cell>
          <cell r="E2257">
            <v>0</v>
          </cell>
          <cell r="F2257">
            <v>398</v>
          </cell>
          <cell r="G2257">
            <v>2722</v>
          </cell>
          <cell r="H2257">
            <v>1292</v>
          </cell>
          <cell r="I2257">
            <v>1100</v>
          </cell>
        </row>
        <row r="2258">
          <cell r="A2258" t="str">
            <v>LFARISPWR-00390</v>
          </cell>
          <cell r="B2258">
            <v>0</v>
          </cell>
          <cell r="C2258">
            <v>0</v>
          </cell>
          <cell r="D2258">
            <v>0</v>
          </cell>
          <cell r="E2258">
            <v>4000</v>
          </cell>
          <cell r="F2258">
            <v>8183</v>
          </cell>
          <cell r="G2258">
            <v>38957</v>
          </cell>
          <cell r="H2258">
            <v>21082</v>
          </cell>
          <cell r="I2258">
            <v>15046</v>
          </cell>
        </row>
        <row r="2259">
          <cell r="A2259" t="str">
            <v>LFARISPWR-00390-Q</v>
          </cell>
          <cell r="B2259">
            <v>0</v>
          </cell>
          <cell r="C2259">
            <v>410</v>
          </cell>
          <cell r="D2259">
            <v>0</v>
          </cell>
          <cell r="E2259">
            <v>0</v>
          </cell>
          <cell r="F2259">
            <v>0</v>
          </cell>
          <cell r="G2259">
            <v>0</v>
          </cell>
          <cell r="H2259">
            <v>0</v>
          </cell>
          <cell r="I2259">
            <v>0</v>
          </cell>
        </row>
        <row r="2260">
          <cell r="A2260" t="str">
            <v>LFARISPWR-00406-Q</v>
          </cell>
          <cell r="B2260">
            <v>0</v>
          </cell>
          <cell r="C2260">
            <v>0</v>
          </cell>
          <cell r="D2260">
            <v>0</v>
          </cell>
          <cell r="E2260">
            <v>0</v>
          </cell>
          <cell r="F2260">
            <v>1990</v>
          </cell>
          <cell r="G2260">
            <v>13610</v>
          </cell>
          <cell r="H2260">
            <v>6460</v>
          </cell>
          <cell r="I2260">
            <v>5500</v>
          </cell>
        </row>
        <row r="2261">
          <cell r="A2261" t="str">
            <v>LFARISPWR-00412-Q</v>
          </cell>
          <cell r="B2261">
            <v>0</v>
          </cell>
          <cell r="C2261">
            <v>0</v>
          </cell>
          <cell r="D2261">
            <v>0</v>
          </cell>
          <cell r="E2261">
            <v>0</v>
          </cell>
          <cell r="F2261">
            <v>0</v>
          </cell>
          <cell r="G2261">
            <v>1116</v>
          </cell>
          <cell r="H2261">
            <v>1116</v>
          </cell>
          <cell r="I2261">
            <v>0</v>
          </cell>
        </row>
        <row r="2262">
          <cell r="A2262" t="str">
            <v>LFARISPWR-00413-Q</v>
          </cell>
          <cell r="B2262">
            <v>0</v>
          </cell>
          <cell r="C2262">
            <v>0</v>
          </cell>
          <cell r="D2262">
            <v>0</v>
          </cell>
          <cell r="E2262">
            <v>0</v>
          </cell>
          <cell r="F2262">
            <v>0</v>
          </cell>
          <cell r="G2262">
            <v>0</v>
          </cell>
          <cell r="H2262">
            <v>1116</v>
          </cell>
          <cell r="I2262">
            <v>0</v>
          </cell>
        </row>
        <row r="2263">
          <cell r="A2263" t="str">
            <v>LFARISRES-00001</v>
          </cell>
          <cell r="B2263">
            <v>0</v>
          </cell>
          <cell r="C2263">
            <v>395584</v>
          </cell>
          <cell r="D2263">
            <v>0</v>
          </cell>
          <cell r="E2263">
            <v>100000</v>
          </cell>
          <cell r="F2263">
            <v>704436</v>
          </cell>
          <cell r="G2263">
            <v>532188</v>
          </cell>
          <cell r="H2263">
            <v>513343</v>
          </cell>
          <cell r="I2263">
            <v>311362</v>
          </cell>
        </row>
        <row r="2264">
          <cell r="A2264" t="str">
            <v>LFARISRES-00002</v>
          </cell>
          <cell r="B2264">
            <v>0</v>
          </cell>
          <cell r="C2264">
            <v>3266814</v>
          </cell>
          <cell r="D2264">
            <v>0</v>
          </cell>
          <cell r="E2264">
            <v>3380000</v>
          </cell>
          <cell r="F2264">
            <v>4085418</v>
          </cell>
          <cell r="G2264">
            <v>3795560</v>
          </cell>
          <cell r="H2264">
            <v>3563904</v>
          </cell>
          <cell r="I2264">
            <v>2161329</v>
          </cell>
        </row>
        <row r="2265">
          <cell r="A2265" t="str">
            <v>LFARISRES-00003</v>
          </cell>
          <cell r="B2265">
            <v>0</v>
          </cell>
          <cell r="C2265">
            <v>2687129</v>
          </cell>
          <cell r="D2265">
            <v>0</v>
          </cell>
          <cell r="E2265">
            <v>310000</v>
          </cell>
          <cell r="F2265">
            <v>3259967</v>
          </cell>
          <cell r="G2265">
            <v>2518110</v>
          </cell>
          <cell r="H2265">
            <v>2515779</v>
          </cell>
          <cell r="I2265">
            <v>1479709</v>
          </cell>
        </row>
        <row r="2266">
          <cell r="A2266" t="str">
            <v>LFARISRES-00004</v>
          </cell>
          <cell r="B2266">
            <v>0</v>
          </cell>
          <cell r="C2266">
            <v>3642888</v>
          </cell>
          <cell r="D2266">
            <v>0</v>
          </cell>
          <cell r="E2266">
            <v>6200000</v>
          </cell>
          <cell r="F2266">
            <v>5263172</v>
          </cell>
          <cell r="G2266">
            <v>4021018</v>
          </cell>
          <cell r="H2266">
            <v>3836090</v>
          </cell>
          <cell r="I2266">
            <v>2483101</v>
          </cell>
        </row>
        <row r="2267">
          <cell r="A2267" t="str">
            <v>LFARISRES-00005</v>
          </cell>
          <cell r="B2267">
            <v>0</v>
          </cell>
          <cell r="C2267">
            <v>135490</v>
          </cell>
          <cell r="D2267">
            <v>0</v>
          </cell>
          <cell r="E2267">
            <v>0</v>
          </cell>
          <cell r="F2267">
            <v>57216</v>
          </cell>
          <cell r="G2267">
            <v>37157</v>
          </cell>
          <cell r="H2267">
            <v>38366</v>
          </cell>
          <cell r="I2267">
            <v>22942</v>
          </cell>
        </row>
        <row r="2268">
          <cell r="A2268" t="str">
            <v>LFARISRES-00007</v>
          </cell>
          <cell r="B2268">
            <v>0</v>
          </cell>
          <cell r="C2268">
            <v>99299</v>
          </cell>
          <cell r="D2268">
            <v>0</v>
          </cell>
          <cell r="E2268">
            <v>0</v>
          </cell>
          <cell r="F2268">
            <v>45825</v>
          </cell>
          <cell r="G2268">
            <v>30267</v>
          </cell>
          <cell r="H2268">
            <v>28416</v>
          </cell>
          <cell r="I2268">
            <v>15509</v>
          </cell>
        </row>
        <row r="2269">
          <cell r="A2269" t="str">
            <v>LFARISRES-00008</v>
          </cell>
          <cell r="B2269">
            <v>0</v>
          </cell>
          <cell r="C2269">
            <v>318071</v>
          </cell>
          <cell r="D2269">
            <v>0</v>
          </cell>
          <cell r="E2269">
            <v>0</v>
          </cell>
          <cell r="F2269">
            <v>198075</v>
          </cell>
          <cell r="G2269">
            <v>155681</v>
          </cell>
          <cell r="H2269">
            <v>152304</v>
          </cell>
          <cell r="I2269">
            <v>88361</v>
          </cell>
        </row>
        <row r="2270">
          <cell r="A2270" t="str">
            <v>LFARISRES-00009</v>
          </cell>
          <cell r="B2270">
            <v>0</v>
          </cell>
          <cell r="C2270">
            <v>8923</v>
          </cell>
          <cell r="D2270">
            <v>5000</v>
          </cell>
          <cell r="E2270">
            <v>0</v>
          </cell>
          <cell r="F2270">
            <v>20154</v>
          </cell>
          <cell r="G2270">
            <v>17591</v>
          </cell>
          <cell r="H2270">
            <v>14806</v>
          </cell>
          <cell r="I2270">
            <v>9966</v>
          </cell>
        </row>
        <row r="2271">
          <cell r="A2271" t="str">
            <v>LFARISRES-00010</v>
          </cell>
          <cell r="B2271">
            <v>0</v>
          </cell>
          <cell r="C2271">
            <v>2983736</v>
          </cell>
          <cell r="D2271">
            <v>0</v>
          </cell>
          <cell r="E2271">
            <v>100000</v>
          </cell>
          <cell r="F2271">
            <v>2813628</v>
          </cell>
          <cell r="G2271">
            <v>2585919</v>
          </cell>
          <cell r="H2271">
            <v>2757415</v>
          </cell>
          <cell r="I2271">
            <v>1529155</v>
          </cell>
        </row>
        <row r="2272">
          <cell r="A2272" t="str">
            <v>LFARISRES-00011</v>
          </cell>
          <cell r="B2272">
            <v>0</v>
          </cell>
          <cell r="C2272">
            <v>91165</v>
          </cell>
          <cell r="D2272">
            <v>0</v>
          </cell>
          <cell r="E2272">
            <v>0</v>
          </cell>
          <cell r="F2272">
            <v>632</v>
          </cell>
          <cell r="G2272">
            <v>715</v>
          </cell>
          <cell r="H2272">
            <v>778</v>
          </cell>
          <cell r="I2272">
            <v>260</v>
          </cell>
        </row>
        <row r="2273">
          <cell r="A2273" t="str">
            <v>LFARISRES-00012</v>
          </cell>
          <cell r="B2273">
            <v>0</v>
          </cell>
          <cell r="C2273">
            <v>355109</v>
          </cell>
          <cell r="D2273">
            <v>0</v>
          </cell>
          <cell r="E2273">
            <v>0</v>
          </cell>
          <cell r="F2273">
            <v>130901</v>
          </cell>
          <cell r="G2273">
            <v>97202</v>
          </cell>
          <cell r="H2273">
            <v>92050</v>
          </cell>
          <cell r="I2273">
            <v>56567</v>
          </cell>
        </row>
        <row r="2274">
          <cell r="A2274" t="str">
            <v>LFARISRES-00013</v>
          </cell>
          <cell r="B2274">
            <v>0</v>
          </cell>
          <cell r="C2274">
            <v>128072</v>
          </cell>
          <cell r="D2274">
            <v>0</v>
          </cell>
          <cell r="E2274">
            <v>180000</v>
          </cell>
          <cell r="F2274">
            <v>162018</v>
          </cell>
          <cell r="G2274">
            <v>107918</v>
          </cell>
          <cell r="H2274">
            <v>99601</v>
          </cell>
          <cell r="I2274">
            <v>65559</v>
          </cell>
        </row>
        <row r="2275">
          <cell r="A2275" t="str">
            <v>LFARISRES-00014</v>
          </cell>
          <cell r="B2275">
            <v>0</v>
          </cell>
          <cell r="C2275">
            <v>33900</v>
          </cell>
          <cell r="D2275">
            <v>0</v>
          </cell>
          <cell r="E2275">
            <v>0</v>
          </cell>
          <cell r="F2275">
            <v>19252</v>
          </cell>
          <cell r="G2275">
            <v>15421</v>
          </cell>
          <cell r="H2275">
            <v>14618</v>
          </cell>
          <cell r="I2275">
            <v>9171</v>
          </cell>
        </row>
        <row r="2276">
          <cell r="A2276" t="str">
            <v>LFARISRES-00015</v>
          </cell>
          <cell r="B2276">
            <v>0</v>
          </cell>
          <cell r="C2276">
            <v>58433</v>
          </cell>
          <cell r="D2276">
            <v>0</v>
          </cell>
          <cell r="E2276">
            <v>0</v>
          </cell>
          <cell r="F2276">
            <v>8865</v>
          </cell>
          <cell r="G2276">
            <v>13611</v>
          </cell>
          <cell r="H2276">
            <v>18486</v>
          </cell>
          <cell r="I2276">
            <v>9434</v>
          </cell>
        </row>
        <row r="2277">
          <cell r="A2277" t="str">
            <v>LFARISRES-00017</v>
          </cell>
          <cell r="B2277">
            <v>0</v>
          </cell>
          <cell r="C2277">
            <v>1888541</v>
          </cell>
          <cell r="D2277">
            <v>0</v>
          </cell>
          <cell r="E2277">
            <v>0</v>
          </cell>
          <cell r="F2277">
            <v>1136315</v>
          </cell>
          <cell r="G2277">
            <v>1004545</v>
          </cell>
          <cell r="H2277">
            <v>962901</v>
          </cell>
          <cell r="I2277">
            <v>584967</v>
          </cell>
        </row>
        <row r="2278">
          <cell r="A2278" t="str">
            <v>LFARISRES-00018</v>
          </cell>
          <cell r="B2278">
            <v>0</v>
          </cell>
          <cell r="C2278">
            <v>42884</v>
          </cell>
          <cell r="D2278">
            <v>0</v>
          </cell>
          <cell r="E2278">
            <v>10000</v>
          </cell>
          <cell r="F2278">
            <v>20037</v>
          </cell>
          <cell r="G2278">
            <v>16329</v>
          </cell>
          <cell r="H2278">
            <v>16600</v>
          </cell>
          <cell r="I2278">
            <v>7989</v>
          </cell>
        </row>
        <row r="2279">
          <cell r="A2279" t="str">
            <v>LFARISRES-00019</v>
          </cell>
          <cell r="B2279">
            <v>0</v>
          </cell>
          <cell r="C2279">
            <v>1075021</v>
          </cell>
          <cell r="D2279">
            <v>0</v>
          </cell>
          <cell r="E2279">
            <v>710000</v>
          </cell>
          <cell r="F2279">
            <v>1210649</v>
          </cell>
          <cell r="G2279">
            <v>1058247</v>
          </cell>
          <cell r="H2279">
            <v>1037634</v>
          </cell>
          <cell r="I2279">
            <v>627422</v>
          </cell>
        </row>
        <row r="2280">
          <cell r="A2280" t="str">
            <v>LFARISRES-00020</v>
          </cell>
          <cell r="B2280">
            <v>0</v>
          </cell>
          <cell r="C2280">
            <v>1010172</v>
          </cell>
          <cell r="D2280">
            <v>0</v>
          </cell>
          <cell r="E2280">
            <v>940000</v>
          </cell>
          <cell r="F2280">
            <v>1337644</v>
          </cell>
          <cell r="G2280">
            <v>872113</v>
          </cell>
          <cell r="H2280">
            <v>892661</v>
          </cell>
          <cell r="I2280">
            <v>530751</v>
          </cell>
        </row>
        <row r="2281">
          <cell r="A2281" t="str">
            <v>LFARISRES-00021</v>
          </cell>
          <cell r="B2281">
            <v>0</v>
          </cell>
          <cell r="C2281">
            <v>539773</v>
          </cell>
          <cell r="D2281">
            <v>0</v>
          </cell>
          <cell r="E2281">
            <v>0</v>
          </cell>
          <cell r="F2281">
            <v>117362</v>
          </cell>
          <cell r="G2281">
            <v>99237</v>
          </cell>
          <cell r="H2281">
            <v>88371</v>
          </cell>
          <cell r="I2281">
            <v>55664</v>
          </cell>
        </row>
        <row r="2282">
          <cell r="A2282" t="str">
            <v>LFARISRES-00022</v>
          </cell>
          <cell r="B2282">
            <v>0</v>
          </cell>
          <cell r="C2282">
            <v>32373</v>
          </cell>
          <cell r="D2282">
            <v>0</v>
          </cell>
          <cell r="E2282">
            <v>0</v>
          </cell>
          <cell r="F2282">
            <v>6364</v>
          </cell>
          <cell r="G2282">
            <v>7196</v>
          </cell>
          <cell r="H2282">
            <v>5013</v>
          </cell>
          <cell r="I2282">
            <v>3025</v>
          </cell>
        </row>
        <row r="2283">
          <cell r="A2283" t="str">
            <v>LFARISRES-00023</v>
          </cell>
          <cell r="B2283">
            <v>0</v>
          </cell>
          <cell r="C2283">
            <v>65127</v>
          </cell>
          <cell r="D2283">
            <v>0</v>
          </cell>
          <cell r="E2283">
            <v>0</v>
          </cell>
          <cell r="F2283">
            <v>554</v>
          </cell>
          <cell r="G2283">
            <v>664</v>
          </cell>
          <cell r="H2283">
            <v>724</v>
          </cell>
          <cell r="I2283">
            <v>242</v>
          </cell>
        </row>
        <row r="2284">
          <cell r="A2284" t="str">
            <v>LFARISRES-00024</v>
          </cell>
          <cell r="B2284">
            <v>0</v>
          </cell>
          <cell r="C2284">
            <v>70194</v>
          </cell>
          <cell r="D2284">
            <v>0</v>
          </cell>
          <cell r="E2284">
            <v>0</v>
          </cell>
          <cell r="F2284">
            <v>4563</v>
          </cell>
          <cell r="G2284">
            <v>8263</v>
          </cell>
          <cell r="H2284">
            <v>7339</v>
          </cell>
          <cell r="I2284">
            <v>4059</v>
          </cell>
        </row>
        <row r="2285">
          <cell r="A2285" t="str">
            <v>LFARISRES-00025</v>
          </cell>
          <cell r="B2285">
            <v>0</v>
          </cell>
          <cell r="C2285">
            <v>22598</v>
          </cell>
          <cell r="D2285">
            <v>0</v>
          </cell>
          <cell r="E2285">
            <v>0</v>
          </cell>
          <cell r="F2285">
            <v>3925</v>
          </cell>
          <cell r="G2285">
            <v>2558</v>
          </cell>
          <cell r="H2285">
            <v>2439</v>
          </cell>
          <cell r="I2285">
            <v>1249</v>
          </cell>
        </row>
        <row r="2286">
          <cell r="A2286" t="str">
            <v>LFARISRES-00026</v>
          </cell>
          <cell r="B2286">
            <v>0</v>
          </cell>
          <cell r="C2286">
            <v>1122018</v>
          </cell>
          <cell r="D2286">
            <v>0</v>
          </cell>
          <cell r="E2286">
            <v>100000</v>
          </cell>
          <cell r="F2286">
            <v>1433987</v>
          </cell>
          <cell r="G2286">
            <v>1236097</v>
          </cell>
          <cell r="H2286">
            <v>1110776</v>
          </cell>
          <cell r="I2286">
            <v>716178</v>
          </cell>
        </row>
        <row r="2287">
          <cell r="A2287" t="str">
            <v>LFARISRES-00028</v>
          </cell>
          <cell r="B2287">
            <v>0</v>
          </cell>
          <cell r="C2287">
            <v>25061</v>
          </cell>
          <cell r="D2287">
            <v>0</v>
          </cell>
          <cell r="E2287">
            <v>0</v>
          </cell>
          <cell r="F2287">
            <v>4535</v>
          </cell>
          <cell r="G2287">
            <v>5060</v>
          </cell>
          <cell r="H2287">
            <v>5550</v>
          </cell>
          <cell r="I2287">
            <v>2072</v>
          </cell>
        </row>
        <row r="2288">
          <cell r="A2288" t="str">
            <v>LFARISRES-00030</v>
          </cell>
          <cell r="B2288">
            <v>0</v>
          </cell>
          <cell r="C2288">
            <v>770993</v>
          </cell>
          <cell r="D2288">
            <v>0</v>
          </cell>
          <cell r="E2288">
            <v>100000</v>
          </cell>
          <cell r="F2288">
            <v>757916</v>
          </cell>
          <cell r="G2288">
            <v>725749</v>
          </cell>
          <cell r="H2288">
            <v>692873</v>
          </cell>
          <cell r="I2288">
            <v>394379</v>
          </cell>
        </row>
        <row r="2289">
          <cell r="A2289" t="str">
            <v>LFARISRES-00031</v>
          </cell>
          <cell r="B2289">
            <v>0</v>
          </cell>
          <cell r="C2289">
            <v>152266</v>
          </cell>
          <cell r="D2289">
            <v>0</v>
          </cell>
          <cell r="E2289">
            <v>140000</v>
          </cell>
          <cell r="F2289">
            <v>140976</v>
          </cell>
          <cell r="G2289">
            <v>189429</v>
          </cell>
          <cell r="H2289">
            <v>150986</v>
          </cell>
          <cell r="I2289">
            <v>102498</v>
          </cell>
        </row>
        <row r="2290">
          <cell r="A2290" t="str">
            <v>LFARISRES-00032</v>
          </cell>
          <cell r="B2290">
            <v>0</v>
          </cell>
          <cell r="C2290">
            <v>469748</v>
          </cell>
          <cell r="D2290">
            <v>0</v>
          </cell>
          <cell r="E2290">
            <v>340000</v>
          </cell>
          <cell r="F2290">
            <v>428737</v>
          </cell>
          <cell r="G2290">
            <v>362334</v>
          </cell>
          <cell r="H2290">
            <v>314294</v>
          </cell>
          <cell r="I2290">
            <v>182218</v>
          </cell>
        </row>
        <row r="2291">
          <cell r="A2291" t="str">
            <v>LFARISRES-00033</v>
          </cell>
          <cell r="B2291">
            <v>0</v>
          </cell>
          <cell r="C2291">
            <v>187396</v>
          </cell>
          <cell r="D2291">
            <v>0</v>
          </cell>
          <cell r="E2291">
            <v>0</v>
          </cell>
          <cell r="F2291">
            <v>9334</v>
          </cell>
          <cell r="G2291">
            <v>11181</v>
          </cell>
          <cell r="H2291">
            <v>11694</v>
          </cell>
          <cell r="I2291">
            <v>2217</v>
          </cell>
        </row>
        <row r="2292">
          <cell r="A2292" t="str">
            <v>LFARISRES-00034</v>
          </cell>
          <cell r="B2292">
            <v>0</v>
          </cell>
          <cell r="C2292">
            <v>809611</v>
          </cell>
          <cell r="D2292">
            <v>0</v>
          </cell>
          <cell r="E2292">
            <v>0</v>
          </cell>
          <cell r="F2292">
            <v>375362</v>
          </cell>
          <cell r="G2292">
            <v>218603</v>
          </cell>
          <cell r="H2292">
            <v>230250</v>
          </cell>
          <cell r="I2292">
            <v>136907</v>
          </cell>
        </row>
        <row r="2293">
          <cell r="A2293" t="str">
            <v>LFARISRES-00035</v>
          </cell>
          <cell r="B2293">
            <v>0</v>
          </cell>
          <cell r="C2293">
            <v>254374</v>
          </cell>
          <cell r="D2293">
            <v>0</v>
          </cell>
          <cell r="E2293">
            <v>0</v>
          </cell>
          <cell r="F2293">
            <v>123783</v>
          </cell>
          <cell r="G2293">
            <v>116728</v>
          </cell>
          <cell r="H2293">
            <v>113938</v>
          </cell>
          <cell r="I2293">
            <v>70515</v>
          </cell>
        </row>
        <row r="2294">
          <cell r="A2294" t="str">
            <v>LFARISRES-00036</v>
          </cell>
          <cell r="B2294">
            <v>0</v>
          </cell>
          <cell r="C2294">
            <v>82167</v>
          </cell>
          <cell r="D2294">
            <v>0</v>
          </cell>
          <cell r="E2294">
            <v>0</v>
          </cell>
          <cell r="F2294">
            <v>23734</v>
          </cell>
          <cell r="G2294">
            <v>14404</v>
          </cell>
          <cell r="H2294">
            <v>13317</v>
          </cell>
          <cell r="I2294">
            <v>5427</v>
          </cell>
        </row>
        <row r="2295">
          <cell r="A2295" t="str">
            <v>LFARISRES-00037</v>
          </cell>
          <cell r="B2295">
            <v>0</v>
          </cell>
          <cell r="C2295">
            <v>28529</v>
          </cell>
          <cell r="D2295">
            <v>0</v>
          </cell>
          <cell r="E2295">
            <v>0</v>
          </cell>
          <cell r="F2295">
            <v>3207</v>
          </cell>
          <cell r="G2295">
            <v>2969</v>
          </cell>
          <cell r="H2295">
            <v>2642</v>
          </cell>
          <cell r="I2295">
            <v>917</v>
          </cell>
        </row>
        <row r="2296">
          <cell r="A2296" t="str">
            <v>LFARISRES-00039</v>
          </cell>
          <cell r="B2296">
            <v>0</v>
          </cell>
          <cell r="C2296">
            <v>306017</v>
          </cell>
          <cell r="D2296">
            <v>0</v>
          </cell>
          <cell r="E2296">
            <v>0</v>
          </cell>
          <cell r="F2296">
            <v>53171</v>
          </cell>
          <cell r="G2296">
            <v>71772</v>
          </cell>
          <cell r="H2296">
            <v>54820</v>
          </cell>
          <cell r="I2296">
            <v>36384</v>
          </cell>
        </row>
        <row r="2297">
          <cell r="A2297" t="str">
            <v>LFARISRES-00040</v>
          </cell>
          <cell r="B2297">
            <v>0</v>
          </cell>
          <cell r="C2297">
            <v>32713</v>
          </cell>
          <cell r="D2297">
            <v>0</v>
          </cell>
          <cell r="E2297">
            <v>0</v>
          </cell>
          <cell r="F2297">
            <v>428</v>
          </cell>
          <cell r="G2297">
            <v>614</v>
          </cell>
          <cell r="H2297">
            <v>763</v>
          </cell>
          <cell r="I2297">
            <v>158</v>
          </cell>
        </row>
        <row r="2298">
          <cell r="A2298" t="str">
            <v>LFARISRES-00041</v>
          </cell>
          <cell r="B2298">
            <v>0</v>
          </cell>
          <cell r="C2298">
            <v>60257</v>
          </cell>
          <cell r="D2298">
            <v>0</v>
          </cell>
          <cell r="E2298">
            <v>0</v>
          </cell>
          <cell r="F2298">
            <v>12837</v>
          </cell>
          <cell r="G2298">
            <v>11529</v>
          </cell>
          <cell r="H2298">
            <v>15110</v>
          </cell>
          <cell r="I2298">
            <v>6922</v>
          </cell>
        </row>
        <row r="2299">
          <cell r="A2299" t="str">
            <v>LFARISRES-00042</v>
          </cell>
          <cell r="B2299">
            <v>0</v>
          </cell>
          <cell r="C2299">
            <v>12230</v>
          </cell>
          <cell r="D2299">
            <v>0</v>
          </cell>
          <cell r="E2299">
            <v>0</v>
          </cell>
          <cell r="F2299">
            <v>3265</v>
          </cell>
          <cell r="G2299">
            <v>2437</v>
          </cell>
          <cell r="H2299">
            <v>2709</v>
          </cell>
          <cell r="I2299">
            <v>1688</v>
          </cell>
        </row>
        <row r="2300">
          <cell r="A2300" t="str">
            <v>LFARISRES-00045</v>
          </cell>
          <cell r="B2300">
            <v>0</v>
          </cell>
          <cell r="C2300">
            <v>31484</v>
          </cell>
          <cell r="D2300">
            <v>0</v>
          </cell>
          <cell r="E2300">
            <v>0</v>
          </cell>
          <cell r="F2300">
            <v>14105</v>
          </cell>
          <cell r="G2300">
            <v>9017</v>
          </cell>
          <cell r="H2300">
            <v>8439</v>
          </cell>
          <cell r="I2300">
            <v>6001</v>
          </cell>
        </row>
        <row r="2301">
          <cell r="A2301" t="str">
            <v>LFARISRES-00046</v>
          </cell>
          <cell r="B2301">
            <v>0</v>
          </cell>
          <cell r="C2301">
            <v>10699</v>
          </cell>
          <cell r="D2301">
            <v>0</v>
          </cell>
          <cell r="E2301">
            <v>40000</v>
          </cell>
          <cell r="F2301">
            <v>17055</v>
          </cell>
          <cell r="G2301">
            <v>11565</v>
          </cell>
          <cell r="H2301">
            <v>12334</v>
          </cell>
          <cell r="I2301">
            <v>7539</v>
          </cell>
        </row>
        <row r="2302">
          <cell r="A2302" t="str">
            <v>LFARISRES-00047</v>
          </cell>
          <cell r="B2302">
            <v>0</v>
          </cell>
          <cell r="C2302">
            <v>1098469</v>
          </cell>
          <cell r="D2302">
            <v>0</v>
          </cell>
          <cell r="E2302">
            <v>0</v>
          </cell>
          <cell r="F2302">
            <v>371996</v>
          </cell>
          <cell r="G2302">
            <v>281012</v>
          </cell>
          <cell r="H2302">
            <v>268472</v>
          </cell>
          <cell r="I2302">
            <v>163890</v>
          </cell>
        </row>
        <row r="2303">
          <cell r="A2303" t="str">
            <v>LFARISRES-00048</v>
          </cell>
          <cell r="B2303">
            <v>0</v>
          </cell>
          <cell r="C2303">
            <v>379565</v>
          </cell>
          <cell r="D2303">
            <v>0</v>
          </cell>
          <cell r="E2303">
            <v>100000</v>
          </cell>
          <cell r="F2303">
            <v>232316</v>
          </cell>
          <cell r="G2303">
            <v>177592</v>
          </cell>
          <cell r="H2303">
            <v>160461</v>
          </cell>
          <cell r="I2303">
            <v>97896</v>
          </cell>
        </row>
        <row r="2304">
          <cell r="A2304" t="str">
            <v>LFARISRES-00049</v>
          </cell>
          <cell r="B2304">
            <v>0</v>
          </cell>
          <cell r="C2304">
            <v>98461</v>
          </cell>
          <cell r="D2304">
            <v>0</v>
          </cell>
          <cell r="E2304">
            <v>0</v>
          </cell>
          <cell r="F2304">
            <v>4761</v>
          </cell>
          <cell r="G2304">
            <v>6941</v>
          </cell>
          <cell r="H2304">
            <v>9662</v>
          </cell>
          <cell r="I2304">
            <v>4670</v>
          </cell>
        </row>
        <row r="2305">
          <cell r="A2305" t="str">
            <v>LFARISRES-00050</v>
          </cell>
          <cell r="B2305">
            <v>0</v>
          </cell>
          <cell r="C2305">
            <v>295543</v>
          </cell>
          <cell r="D2305">
            <v>0</v>
          </cell>
          <cell r="E2305">
            <v>0</v>
          </cell>
          <cell r="F2305">
            <v>110994</v>
          </cell>
          <cell r="G2305">
            <v>166918</v>
          </cell>
          <cell r="H2305">
            <v>158705</v>
          </cell>
          <cell r="I2305">
            <v>94311</v>
          </cell>
        </row>
        <row r="2306">
          <cell r="A2306" t="str">
            <v>LFARISRES-00051</v>
          </cell>
          <cell r="B2306">
            <v>0</v>
          </cell>
          <cell r="C2306">
            <v>54713</v>
          </cell>
          <cell r="D2306">
            <v>0</v>
          </cell>
          <cell r="E2306">
            <v>40000</v>
          </cell>
          <cell r="F2306">
            <v>37506</v>
          </cell>
          <cell r="G2306">
            <v>36378</v>
          </cell>
          <cell r="H2306">
            <v>30950</v>
          </cell>
          <cell r="I2306">
            <v>19931</v>
          </cell>
        </row>
        <row r="2307">
          <cell r="A2307" t="str">
            <v>LFARISRES-00052</v>
          </cell>
          <cell r="B2307">
            <v>0</v>
          </cell>
          <cell r="C2307">
            <v>18010</v>
          </cell>
          <cell r="D2307">
            <v>0</v>
          </cell>
          <cell r="E2307">
            <v>25000</v>
          </cell>
          <cell r="F2307">
            <v>357</v>
          </cell>
          <cell r="G2307">
            <v>16243</v>
          </cell>
          <cell r="H2307">
            <v>10314</v>
          </cell>
          <cell r="I2307">
            <v>7041</v>
          </cell>
        </row>
        <row r="2308">
          <cell r="A2308" t="str">
            <v>LFARISRES-00053</v>
          </cell>
          <cell r="B2308">
            <v>0</v>
          </cell>
          <cell r="C2308">
            <v>48328</v>
          </cell>
          <cell r="D2308">
            <v>0</v>
          </cell>
          <cell r="E2308">
            <v>0</v>
          </cell>
          <cell r="F2308">
            <v>2490</v>
          </cell>
          <cell r="G2308">
            <v>2385</v>
          </cell>
          <cell r="H2308">
            <v>2165</v>
          </cell>
          <cell r="I2308">
            <v>722</v>
          </cell>
        </row>
        <row r="2309">
          <cell r="A2309" t="str">
            <v>LFARISRES-00054</v>
          </cell>
          <cell r="B2309">
            <v>0</v>
          </cell>
          <cell r="C2309">
            <v>53482</v>
          </cell>
          <cell r="D2309">
            <v>0</v>
          </cell>
          <cell r="E2309">
            <v>70000</v>
          </cell>
          <cell r="F2309">
            <v>66035</v>
          </cell>
          <cell r="G2309">
            <v>34620</v>
          </cell>
          <cell r="H2309">
            <v>35679</v>
          </cell>
          <cell r="I2309">
            <v>22103</v>
          </cell>
        </row>
        <row r="2310">
          <cell r="A2310" t="str">
            <v>LFARISRES-00055</v>
          </cell>
          <cell r="B2310">
            <v>0</v>
          </cell>
          <cell r="C2310">
            <v>79828</v>
          </cell>
          <cell r="D2310">
            <v>0</v>
          </cell>
          <cell r="E2310">
            <v>40000</v>
          </cell>
          <cell r="F2310">
            <v>34195</v>
          </cell>
          <cell r="G2310">
            <v>24905</v>
          </cell>
          <cell r="H2310">
            <v>25877</v>
          </cell>
          <cell r="I2310">
            <v>14722</v>
          </cell>
        </row>
        <row r="2311">
          <cell r="A2311" t="str">
            <v>LFARISRES-00056</v>
          </cell>
          <cell r="B2311">
            <v>0</v>
          </cell>
          <cell r="C2311">
            <v>56648</v>
          </cell>
          <cell r="D2311">
            <v>0</v>
          </cell>
          <cell r="E2311">
            <v>10000</v>
          </cell>
          <cell r="F2311">
            <v>20374</v>
          </cell>
          <cell r="G2311">
            <v>20862</v>
          </cell>
          <cell r="H2311">
            <v>30533</v>
          </cell>
          <cell r="I2311">
            <v>11031</v>
          </cell>
        </row>
        <row r="2312">
          <cell r="A2312" t="str">
            <v>LFARISRES-00057</v>
          </cell>
          <cell r="B2312">
            <v>0</v>
          </cell>
          <cell r="C2312">
            <v>93465</v>
          </cell>
          <cell r="D2312">
            <v>0</v>
          </cell>
          <cell r="E2312">
            <v>40000</v>
          </cell>
          <cell r="F2312">
            <v>30071</v>
          </cell>
          <cell r="G2312">
            <v>25827</v>
          </cell>
          <cell r="H2312">
            <v>32905</v>
          </cell>
          <cell r="I2312">
            <v>13484</v>
          </cell>
        </row>
        <row r="2313">
          <cell r="A2313" t="str">
            <v>LFARISRES-00059</v>
          </cell>
          <cell r="B2313">
            <v>0</v>
          </cell>
          <cell r="C2313">
            <v>121242</v>
          </cell>
          <cell r="D2313">
            <v>0</v>
          </cell>
          <cell r="E2313">
            <v>40000</v>
          </cell>
          <cell r="F2313">
            <v>88204</v>
          </cell>
          <cell r="G2313">
            <v>52040</v>
          </cell>
          <cell r="H2313">
            <v>53014</v>
          </cell>
          <cell r="I2313">
            <v>30719</v>
          </cell>
        </row>
        <row r="2314">
          <cell r="A2314" t="str">
            <v>LFARISRES-00061</v>
          </cell>
          <cell r="B2314">
            <v>0</v>
          </cell>
          <cell r="C2314">
            <v>59716</v>
          </cell>
          <cell r="D2314">
            <v>0</v>
          </cell>
          <cell r="E2314">
            <v>0</v>
          </cell>
          <cell r="F2314">
            <v>18423</v>
          </cell>
          <cell r="G2314">
            <v>10904</v>
          </cell>
          <cell r="H2314">
            <v>9913</v>
          </cell>
          <cell r="I2314">
            <v>5805</v>
          </cell>
        </row>
        <row r="2315">
          <cell r="A2315" t="str">
            <v>LFARISRES-00062</v>
          </cell>
          <cell r="B2315">
            <v>0</v>
          </cell>
          <cell r="C2315">
            <v>1490831</v>
          </cell>
          <cell r="D2315">
            <v>0</v>
          </cell>
          <cell r="E2315">
            <v>2010000</v>
          </cell>
          <cell r="F2315">
            <v>2224947</v>
          </cell>
          <cell r="G2315">
            <v>2487725</v>
          </cell>
          <cell r="H2315">
            <v>2251826</v>
          </cell>
          <cell r="I2315">
            <v>1413578</v>
          </cell>
        </row>
        <row r="2316">
          <cell r="A2316" t="str">
            <v>LFARISRES-00063</v>
          </cell>
          <cell r="B2316">
            <v>0</v>
          </cell>
          <cell r="C2316">
            <v>26879</v>
          </cell>
          <cell r="D2316">
            <v>0</v>
          </cell>
          <cell r="E2316">
            <v>0</v>
          </cell>
          <cell r="F2316">
            <v>1012</v>
          </cell>
          <cell r="G2316">
            <v>759</v>
          </cell>
          <cell r="H2316">
            <v>738</v>
          </cell>
          <cell r="I2316">
            <v>289</v>
          </cell>
        </row>
        <row r="2317">
          <cell r="A2317" t="str">
            <v>LFARISRES-00064</v>
          </cell>
          <cell r="B2317">
            <v>0</v>
          </cell>
          <cell r="C2317">
            <v>60779</v>
          </cell>
          <cell r="D2317">
            <v>0</v>
          </cell>
          <cell r="E2317">
            <v>0</v>
          </cell>
          <cell r="F2317">
            <v>23884</v>
          </cell>
          <cell r="G2317">
            <v>13214</v>
          </cell>
          <cell r="H2317">
            <v>13058</v>
          </cell>
          <cell r="I2317">
            <v>8490</v>
          </cell>
        </row>
        <row r="2318">
          <cell r="A2318" t="str">
            <v>LFARISRES-00065</v>
          </cell>
          <cell r="B2318">
            <v>0</v>
          </cell>
          <cell r="C2318">
            <v>5632</v>
          </cell>
          <cell r="D2318">
            <v>6000</v>
          </cell>
          <cell r="E2318">
            <v>70000</v>
          </cell>
          <cell r="F2318">
            <v>33790</v>
          </cell>
          <cell r="G2318">
            <v>19089</v>
          </cell>
          <cell r="H2318">
            <v>18898</v>
          </cell>
          <cell r="I2318">
            <v>14735</v>
          </cell>
        </row>
        <row r="2319">
          <cell r="A2319" t="str">
            <v>LFARISRES-00067</v>
          </cell>
          <cell r="B2319">
            <v>0</v>
          </cell>
          <cell r="C2319">
            <v>8815</v>
          </cell>
          <cell r="D2319">
            <v>0</v>
          </cell>
          <cell r="E2319">
            <v>0</v>
          </cell>
          <cell r="F2319">
            <v>926</v>
          </cell>
          <cell r="G2319">
            <v>942</v>
          </cell>
          <cell r="H2319">
            <v>948</v>
          </cell>
          <cell r="I2319">
            <v>356</v>
          </cell>
        </row>
        <row r="2320">
          <cell r="A2320" t="str">
            <v>LFARISRES-00068</v>
          </cell>
          <cell r="B2320">
            <v>0</v>
          </cell>
          <cell r="C2320">
            <v>12421</v>
          </cell>
          <cell r="D2320">
            <v>0</v>
          </cell>
          <cell r="E2320">
            <v>10000</v>
          </cell>
          <cell r="F2320">
            <v>15361</v>
          </cell>
          <cell r="G2320">
            <v>6944</v>
          </cell>
          <cell r="H2320">
            <v>7176</v>
          </cell>
          <cell r="I2320">
            <v>4575</v>
          </cell>
        </row>
        <row r="2321">
          <cell r="A2321" t="str">
            <v>LFARISRES-00070</v>
          </cell>
          <cell r="B2321">
            <v>0</v>
          </cell>
          <cell r="C2321">
            <v>49947</v>
          </cell>
          <cell r="D2321">
            <v>0</v>
          </cell>
          <cell r="E2321">
            <v>40000</v>
          </cell>
          <cell r="F2321">
            <v>16866</v>
          </cell>
          <cell r="G2321">
            <v>20976</v>
          </cell>
          <cell r="H2321">
            <v>21523</v>
          </cell>
          <cell r="I2321">
            <v>13166</v>
          </cell>
        </row>
        <row r="2322">
          <cell r="A2322" t="str">
            <v>LFARISRES-00072</v>
          </cell>
          <cell r="B2322">
            <v>0</v>
          </cell>
          <cell r="C2322">
            <v>20797</v>
          </cell>
          <cell r="D2322">
            <v>0</v>
          </cell>
          <cell r="E2322">
            <v>40000</v>
          </cell>
          <cell r="F2322">
            <v>7689</v>
          </cell>
          <cell r="G2322">
            <v>6522</v>
          </cell>
          <cell r="H2322">
            <v>6035</v>
          </cell>
          <cell r="I2322">
            <v>4128</v>
          </cell>
        </row>
        <row r="2323">
          <cell r="A2323" t="str">
            <v>LFARISRES-00073</v>
          </cell>
          <cell r="B2323">
            <v>0</v>
          </cell>
          <cell r="C2323">
            <v>139456</v>
          </cell>
          <cell r="D2323">
            <v>0</v>
          </cell>
          <cell r="E2323">
            <v>0</v>
          </cell>
          <cell r="F2323">
            <v>566</v>
          </cell>
          <cell r="G2323">
            <v>83</v>
          </cell>
          <cell r="H2323">
            <v>90</v>
          </cell>
          <cell r="I2323">
            <v>54</v>
          </cell>
        </row>
        <row r="2324">
          <cell r="A2324" t="str">
            <v>LFARISRES-00074</v>
          </cell>
          <cell r="B2324">
            <v>0</v>
          </cell>
          <cell r="C2324">
            <v>63007</v>
          </cell>
          <cell r="D2324">
            <v>0</v>
          </cell>
          <cell r="E2324">
            <v>0</v>
          </cell>
          <cell r="F2324">
            <v>7352</v>
          </cell>
          <cell r="G2324">
            <v>10142</v>
          </cell>
          <cell r="H2324">
            <v>8059</v>
          </cell>
          <cell r="I2324">
            <v>5412</v>
          </cell>
        </row>
        <row r="2325">
          <cell r="A2325" t="str">
            <v>LFARISRES-00075</v>
          </cell>
          <cell r="B2325">
            <v>0</v>
          </cell>
          <cell r="C2325">
            <v>85367</v>
          </cell>
          <cell r="D2325">
            <v>0</v>
          </cell>
          <cell r="E2325">
            <v>30000</v>
          </cell>
          <cell r="F2325">
            <v>54347</v>
          </cell>
          <cell r="G2325">
            <v>23715</v>
          </cell>
          <cell r="H2325">
            <v>24878</v>
          </cell>
          <cell r="I2325">
            <v>15770</v>
          </cell>
        </row>
        <row r="2326">
          <cell r="A2326" t="str">
            <v>LFARISRES-00077</v>
          </cell>
          <cell r="B2326">
            <v>0</v>
          </cell>
          <cell r="C2326">
            <v>11551</v>
          </cell>
          <cell r="D2326">
            <v>0</v>
          </cell>
          <cell r="E2326">
            <v>0</v>
          </cell>
          <cell r="F2326">
            <v>6422</v>
          </cell>
          <cell r="G2326">
            <v>4895</v>
          </cell>
          <cell r="H2326">
            <v>5281</v>
          </cell>
          <cell r="I2326">
            <v>2946</v>
          </cell>
        </row>
        <row r="2327">
          <cell r="A2327" t="str">
            <v>LFARISRES-00078</v>
          </cell>
          <cell r="B2327">
            <v>0</v>
          </cell>
          <cell r="C2327">
            <v>296183</v>
          </cell>
          <cell r="D2327">
            <v>0</v>
          </cell>
          <cell r="E2327">
            <v>0</v>
          </cell>
          <cell r="F2327">
            <v>52791</v>
          </cell>
          <cell r="G2327">
            <v>47564</v>
          </cell>
          <cell r="H2327">
            <v>40249</v>
          </cell>
          <cell r="I2327">
            <v>25920</v>
          </cell>
        </row>
        <row r="2328">
          <cell r="A2328" t="str">
            <v>LFARISRES-00079</v>
          </cell>
          <cell r="B2328">
            <v>0</v>
          </cell>
          <cell r="C2328">
            <v>14169</v>
          </cell>
          <cell r="D2328">
            <v>0</v>
          </cell>
          <cell r="E2328">
            <v>0</v>
          </cell>
          <cell r="F2328">
            <v>328</v>
          </cell>
          <cell r="G2328">
            <v>485</v>
          </cell>
          <cell r="H2328">
            <v>368</v>
          </cell>
          <cell r="I2328">
            <v>121</v>
          </cell>
        </row>
        <row r="2329">
          <cell r="A2329" t="str">
            <v>LFARISRES-00080</v>
          </cell>
          <cell r="B2329">
            <v>0</v>
          </cell>
          <cell r="C2329">
            <v>76425</v>
          </cell>
          <cell r="D2329">
            <v>0</v>
          </cell>
          <cell r="E2329">
            <v>0</v>
          </cell>
          <cell r="F2329">
            <v>23856</v>
          </cell>
          <cell r="G2329">
            <v>12856</v>
          </cell>
          <cell r="H2329">
            <v>11064</v>
          </cell>
          <cell r="I2329">
            <v>4712</v>
          </cell>
        </row>
        <row r="2330">
          <cell r="A2330" t="str">
            <v>LFARISRES-00081</v>
          </cell>
          <cell r="B2330">
            <v>0</v>
          </cell>
          <cell r="C2330">
            <v>947</v>
          </cell>
          <cell r="D2330">
            <v>0</v>
          </cell>
          <cell r="E2330">
            <v>0</v>
          </cell>
          <cell r="F2330">
            <v>15</v>
          </cell>
          <cell r="G2330">
            <v>0</v>
          </cell>
          <cell r="H2330">
            <v>0</v>
          </cell>
          <cell r="I2330">
            <v>0</v>
          </cell>
        </row>
        <row r="2331">
          <cell r="A2331" t="str">
            <v>LFARISRES-00082</v>
          </cell>
          <cell r="B2331">
            <v>0</v>
          </cell>
          <cell r="C2331">
            <v>53173</v>
          </cell>
          <cell r="D2331">
            <v>0</v>
          </cell>
          <cell r="E2331">
            <v>0</v>
          </cell>
          <cell r="F2331">
            <v>14445</v>
          </cell>
          <cell r="G2331">
            <v>13337</v>
          </cell>
          <cell r="H2331">
            <v>13453</v>
          </cell>
          <cell r="I2331">
            <v>7948</v>
          </cell>
        </row>
        <row r="2332">
          <cell r="A2332" t="str">
            <v>LFARISRES-00083</v>
          </cell>
          <cell r="B2332">
            <v>0</v>
          </cell>
          <cell r="C2332">
            <v>9741</v>
          </cell>
          <cell r="D2332">
            <v>0</v>
          </cell>
          <cell r="E2332">
            <v>0</v>
          </cell>
          <cell r="F2332">
            <v>1234</v>
          </cell>
          <cell r="G2332">
            <v>2730</v>
          </cell>
          <cell r="H2332">
            <v>2361</v>
          </cell>
          <cell r="I2332">
            <v>1574</v>
          </cell>
        </row>
        <row r="2333">
          <cell r="A2333" t="str">
            <v>LFARISRES-00084</v>
          </cell>
          <cell r="B2333">
            <v>0</v>
          </cell>
          <cell r="C2333">
            <v>43550</v>
          </cell>
          <cell r="D2333">
            <v>0</v>
          </cell>
          <cell r="E2333">
            <v>30000</v>
          </cell>
          <cell r="F2333">
            <v>1804</v>
          </cell>
          <cell r="G2333">
            <v>2794</v>
          </cell>
          <cell r="H2333">
            <v>2710</v>
          </cell>
          <cell r="I2333">
            <v>1281</v>
          </cell>
        </row>
        <row r="2334">
          <cell r="A2334" t="str">
            <v>LFARISRES-00085</v>
          </cell>
          <cell r="B2334">
            <v>0</v>
          </cell>
          <cell r="C2334">
            <v>28788</v>
          </cell>
          <cell r="D2334">
            <v>0</v>
          </cell>
          <cell r="E2334">
            <v>0</v>
          </cell>
          <cell r="F2334">
            <v>10872</v>
          </cell>
          <cell r="G2334">
            <v>13326</v>
          </cell>
          <cell r="H2334">
            <v>15339</v>
          </cell>
          <cell r="I2334">
            <v>8124</v>
          </cell>
        </row>
        <row r="2335">
          <cell r="A2335" t="str">
            <v>LFARISRES-00086</v>
          </cell>
          <cell r="B2335">
            <v>0</v>
          </cell>
          <cell r="C2335">
            <v>149868</v>
          </cell>
          <cell r="D2335">
            <v>0</v>
          </cell>
          <cell r="E2335">
            <v>0</v>
          </cell>
          <cell r="F2335">
            <v>51480</v>
          </cell>
          <cell r="G2335">
            <v>34961</v>
          </cell>
          <cell r="H2335">
            <v>31565</v>
          </cell>
          <cell r="I2335">
            <v>19097</v>
          </cell>
        </row>
        <row r="2336">
          <cell r="A2336" t="str">
            <v>LFARISRES-00088</v>
          </cell>
          <cell r="B2336">
            <v>0</v>
          </cell>
          <cell r="C2336">
            <v>16220</v>
          </cell>
          <cell r="D2336">
            <v>0</v>
          </cell>
          <cell r="E2336">
            <v>0</v>
          </cell>
          <cell r="F2336">
            <v>5722</v>
          </cell>
          <cell r="G2336">
            <v>4056</v>
          </cell>
          <cell r="H2336">
            <v>3096</v>
          </cell>
          <cell r="I2336">
            <v>1640</v>
          </cell>
        </row>
        <row r="2337">
          <cell r="A2337" t="str">
            <v>LFARISRES-00091</v>
          </cell>
          <cell r="B2337">
            <v>0</v>
          </cell>
          <cell r="C2337">
            <v>134613</v>
          </cell>
          <cell r="D2337">
            <v>0</v>
          </cell>
          <cell r="E2337">
            <v>50000</v>
          </cell>
          <cell r="F2337">
            <v>104439</v>
          </cell>
          <cell r="G2337">
            <v>64564</v>
          </cell>
          <cell r="H2337">
            <v>66626</v>
          </cell>
          <cell r="I2337">
            <v>39771</v>
          </cell>
        </row>
        <row r="2338">
          <cell r="A2338" t="str">
            <v>LFARISRES-00093</v>
          </cell>
          <cell r="B2338">
            <v>0</v>
          </cell>
          <cell r="C2338">
            <v>34103</v>
          </cell>
          <cell r="D2338">
            <v>0</v>
          </cell>
          <cell r="E2338">
            <v>0</v>
          </cell>
          <cell r="F2338">
            <v>14382</v>
          </cell>
          <cell r="G2338">
            <v>10428</v>
          </cell>
          <cell r="H2338">
            <v>8858</v>
          </cell>
          <cell r="I2338">
            <v>5587</v>
          </cell>
        </row>
        <row r="2339">
          <cell r="A2339" t="str">
            <v>LFARISRES-00094</v>
          </cell>
          <cell r="B2339">
            <v>0</v>
          </cell>
          <cell r="C2339">
            <v>27736</v>
          </cell>
          <cell r="D2339">
            <v>0</v>
          </cell>
          <cell r="E2339">
            <v>0</v>
          </cell>
          <cell r="F2339">
            <v>4384</v>
          </cell>
          <cell r="G2339">
            <v>5707</v>
          </cell>
          <cell r="H2339">
            <v>4976</v>
          </cell>
          <cell r="I2339">
            <v>3600</v>
          </cell>
        </row>
        <row r="2340">
          <cell r="A2340" t="str">
            <v>LFARISRES-00095</v>
          </cell>
          <cell r="B2340">
            <v>0</v>
          </cell>
          <cell r="C2340">
            <v>18409</v>
          </cell>
          <cell r="D2340">
            <v>0</v>
          </cell>
          <cell r="E2340">
            <v>0</v>
          </cell>
          <cell r="F2340">
            <v>105</v>
          </cell>
          <cell r="G2340">
            <v>0</v>
          </cell>
          <cell r="H2340">
            <v>0</v>
          </cell>
          <cell r="I2340">
            <v>0</v>
          </cell>
        </row>
        <row r="2341">
          <cell r="A2341" t="str">
            <v>LFARISRES-00098</v>
          </cell>
          <cell r="B2341">
            <v>0</v>
          </cell>
          <cell r="C2341">
            <v>41958</v>
          </cell>
          <cell r="D2341">
            <v>0</v>
          </cell>
          <cell r="E2341">
            <v>0</v>
          </cell>
          <cell r="F2341">
            <v>7168</v>
          </cell>
          <cell r="G2341">
            <v>8650</v>
          </cell>
          <cell r="H2341">
            <v>8854</v>
          </cell>
          <cell r="I2341">
            <v>4893</v>
          </cell>
        </row>
        <row r="2342">
          <cell r="A2342" t="str">
            <v>LFARISRES-00100</v>
          </cell>
          <cell r="B2342">
            <v>0</v>
          </cell>
          <cell r="C2342">
            <v>8106</v>
          </cell>
          <cell r="D2342">
            <v>0</v>
          </cell>
          <cell r="E2342">
            <v>0</v>
          </cell>
          <cell r="F2342">
            <v>282</v>
          </cell>
          <cell r="G2342">
            <v>44</v>
          </cell>
          <cell r="H2342">
            <v>60</v>
          </cell>
          <cell r="I2342">
            <v>20</v>
          </cell>
        </row>
        <row r="2343">
          <cell r="A2343" t="str">
            <v>LFARISRES-00101</v>
          </cell>
          <cell r="B2343">
            <v>0</v>
          </cell>
          <cell r="C2343">
            <v>14360</v>
          </cell>
          <cell r="D2343">
            <v>0</v>
          </cell>
          <cell r="E2343">
            <v>0</v>
          </cell>
          <cell r="F2343">
            <v>672</v>
          </cell>
          <cell r="G2343">
            <v>0</v>
          </cell>
          <cell r="H2343">
            <v>0</v>
          </cell>
          <cell r="I2343">
            <v>0</v>
          </cell>
        </row>
        <row r="2344">
          <cell r="A2344" t="str">
            <v>LFARISRES-00102</v>
          </cell>
          <cell r="B2344">
            <v>0</v>
          </cell>
          <cell r="C2344">
            <v>49313</v>
          </cell>
          <cell r="D2344">
            <v>0</v>
          </cell>
          <cell r="E2344">
            <v>0</v>
          </cell>
          <cell r="F2344">
            <v>11472</v>
          </cell>
          <cell r="G2344">
            <v>5500</v>
          </cell>
          <cell r="H2344">
            <v>6278</v>
          </cell>
          <cell r="I2344">
            <v>3818</v>
          </cell>
        </row>
        <row r="2345">
          <cell r="A2345" t="str">
            <v>LFARISRES-00103</v>
          </cell>
          <cell r="B2345">
            <v>0</v>
          </cell>
          <cell r="C2345">
            <v>163535</v>
          </cell>
          <cell r="D2345">
            <v>0</v>
          </cell>
          <cell r="E2345">
            <v>0</v>
          </cell>
          <cell r="F2345">
            <v>41990</v>
          </cell>
          <cell r="G2345">
            <v>59504</v>
          </cell>
          <cell r="H2345">
            <v>55705</v>
          </cell>
          <cell r="I2345">
            <v>35048</v>
          </cell>
        </row>
        <row r="2346">
          <cell r="A2346" t="str">
            <v>LFARISRES-00104</v>
          </cell>
          <cell r="B2346">
            <v>0</v>
          </cell>
          <cell r="C2346">
            <v>20199</v>
          </cell>
          <cell r="D2346">
            <v>0</v>
          </cell>
          <cell r="E2346">
            <v>0</v>
          </cell>
          <cell r="F2346">
            <v>1602</v>
          </cell>
          <cell r="G2346">
            <v>8753</v>
          </cell>
          <cell r="H2346">
            <v>5793</v>
          </cell>
          <cell r="I2346">
            <v>3752</v>
          </cell>
        </row>
        <row r="2347">
          <cell r="A2347" t="str">
            <v>LFARISRES-00105</v>
          </cell>
          <cell r="B2347">
            <v>0</v>
          </cell>
          <cell r="C2347">
            <v>30300</v>
          </cell>
          <cell r="D2347">
            <v>0</v>
          </cell>
          <cell r="E2347">
            <v>80000</v>
          </cell>
          <cell r="F2347">
            <v>30267</v>
          </cell>
          <cell r="G2347">
            <v>27558</v>
          </cell>
          <cell r="H2347">
            <v>29369</v>
          </cell>
          <cell r="I2347">
            <v>16721</v>
          </cell>
        </row>
        <row r="2348">
          <cell r="A2348" t="str">
            <v>LFARISRES-00106</v>
          </cell>
          <cell r="B2348">
            <v>0</v>
          </cell>
          <cell r="C2348">
            <v>110504</v>
          </cell>
          <cell r="D2348">
            <v>0</v>
          </cell>
          <cell r="E2348">
            <v>0</v>
          </cell>
          <cell r="F2348">
            <v>38005</v>
          </cell>
          <cell r="G2348">
            <v>31358</v>
          </cell>
          <cell r="H2348">
            <v>27270</v>
          </cell>
          <cell r="I2348">
            <v>17364</v>
          </cell>
        </row>
        <row r="2349">
          <cell r="A2349" t="str">
            <v>LFARISRES-00107</v>
          </cell>
          <cell r="B2349">
            <v>0</v>
          </cell>
          <cell r="C2349">
            <v>20761</v>
          </cell>
          <cell r="D2349">
            <v>0</v>
          </cell>
          <cell r="E2349">
            <v>0</v>
          </cell>
          <cell r="F2349">
            <v>1172</v>
          </cell>
          <cell r="G2349">
            <v>1390</v>
          </cell>
          <cell r="H2349">
            <v>1630</v>
          </cell>
          <cell r="I2349">
            <v>624</v>
          </cell>
        </row>
        <row r="2350">
          <cell r="A2350" t="str">
            <v>LFARISRES-00108</v>
          </cell>
          <cell r="B2350">
            <v>0</v>
          </cell>
          <cell r="C2350">
            <v>21060</v>
          </cell>
          <cell r="D2350">
            <v>0</v>
          </cell>
          <cell r="E2350">
            <v>40000</v>
          </cell>
          <cell r="F2350">
            <v>5173</v>
          </cell>
          <cell r="G2350">
            <v>5558</v>
          </cell>
          <cell r="H2350">
            <v>5204</v>
          </cell>
          <cell r="I2350">
            <v>3260</v>
          </cell>
        </row>
        <row r="2351">
          <cell r="A2351" t="str">
            <v>LFARISRES-00109</v>
          </cell>
          <cell r="B2351">
            <v>0</v>
          </cell>
          <cell r="C2351">
            <v>87404</v>
          </cell>
          <cell r="D2351">
            <v>0</v>
          </cell>
          <cell r="E2351">
            <v>0</v>
          </cell>
          <cell r="F2351">
            <v>24179</v>
          </cell>
          <cell r="G2351">
            <v>35977</v>
          </cell>
          <cell r="H2351">
            <v>26704</v>
          </cell>
          <cell r="I2351">
            <v>18279</v>
          </cell>
        </row>
        <row r="2352">
          <cell r="A2352" t="str">
            <v>LFARISRES-00110</v>
          </cell>
          <cell r="B2352">
            <v>0</v>
          </cell>
          <cell r="C2352">
            <v>205425</v>
          </cell>
          <cell r="D2352">
            <v>0</v>
          </cell>
          <cell r="E2352">
            <v>0</v>
          </cell>
          <cell r="F2352">
            <v>83626</v>
          </cell>
          <cell r="G2352">
            <v>109098</v>
          </cell>
          <cell r="H2352">
            <v>91382</v>
          </cell>
          <cell r="I2352">
            <v>58029</v>
          </cell>
        </row>
        <row r="2353">
          <cell r="A2353" t="str">
            <v>LFARISRES-00111</v>
          </cell>
          <cell r="B2353">
            <v>0</v>
          </cell>
          <cell r="C2353">
            <v>43648</v>
          </cell>
          <cell r="D2353">
            <v>0</v>
          </cell>
          <cell r="E2353">
            <v>0</v>
          </cell>
          <cell r="F2353">
            <v>3803</v>
          </cell>
          <cell r="G2353">
            <v>4373</v>
          </cell>
          <cell r="H2353">
            <v>5243</v>
          </cell>
          <cell r="I2353">
            <v>2834</v>
          </cell>
        </row>
        <row r="2354">
          <cell r="A2354" t="str">
            <v>LFARISRES-00112</v>
          </cell>
          <cell r="B2354">
            <v>0</v>
          </cell>
          <cell r="C2354">
            <v>41108</v>
          </cell>
          <cell r="D2354">
            <v>0</v>
          </cell>
          <cell r="E2354">
            <v>0</v>
          </cell>
          <cell r="F2354">
            <v>444</v>
          </cell>
          <cell r="G2354">
            <v>1178</v>
          </cell>
          <cell r="H2354">
            <v>2316</v>
          </cell>
          <cell r="I2354">
            <v>691</v>
          </cell>
        </row>
        <row r="2355">
          <cell r="A2355" t="str">
            <v>LFARISRES-00113</v>
          </cell>
          <cell r="B2355">
            <v>0</v>
          </cell>
          <cell r="C2355">
            <v>15721</v>
          </cell>
          <cell r="D2355">
            <v>0</v>
          </cell>
          <cell r="E2355">
            <v>0</v>
          </cell>
          <cell r="F2355">
            <v>1020</v>
          </cell>
          <cell r="G2355">
            <v>2036</v>
          </cell>
          <cell r="H2355">
            <v>1281</v>
          </cell>
          <cell r="I2355">
            <v>938</v>
          </cell>
        </row>
        <row r="2356">
          <cell r="A2356" t="str">
            <v>LFARISRES-00114</v>
          </cell>
          <cell r="B2356">
            <v>0</v>
          </cell>
          <cell r="C2356">
            <v>513363</v>
          </cell>
          <cell r="D2356">
            <v>0</v>
          </cell>
          <cell r="E2356">
            <v>380000</v>
          </cell>
          <cell r="F2356">
            <v>794277</v>
          </cell>
          <cell r="G2356">
            <v>384403</v>
          </cell>
          <cell r="H2356">
            <v>373750</v>
          </cell>
          <cell r="I2356">
            <v>249812</v>
          </cell>
        </row>
        <row r="2357">
          <cell r="A2357" t="str">
            <v>LFARISRES-00115</v>
          </cell>
          <cell r="B2357">
            <v>0</v>
          </cell>
          <cell r="C2357">
            <v>79212</v>
          </cell>
          <cell r="D2357">
            <v>0</v>
          </cell>
          <cell r="E2357">
            <v>60000</v>
          </cell>
          <cell r="F2357">
            <v>44899</v>
          </cell>
          <cell r="G2357">
            <v>77834</v>
          </cell>
          <cell r="H2357">
            <v>55909</v>
          </cell>
          <cell r="I2357">
            <v>33367</v>
          </cell>
        </row>
        <row r="2358">
          <cell r="A2358" t="str">
            <v>LFARISRES-00116</v>
          </cell>
          <cell r="B2358">
            <v>0</v>
          </cell>
          <cell r="C2358">
            <v>32252</v>
          </cell>
          <cell r="D2358">
            <v>0</v>
          </cell>
          <cell r="E2358">
            <v>0</v>
          </cell>
          <cell r="F2358">
            <v>25679</v>
          </cell>
          <cell r="G2358">
            <v>13071</v>
          </cell>
          <cell r="H2358">
            <v>14078</v>
          </cell>
          <cell r="I2358">
            <v>7862</v>
          </cell>
        </row>
        <row r="2359">
          <cell r="A2359" t="str">
            <v>LFARISRES-00118</v>
          </cell>
          <cell r="B2359">
            <v>0</v>
          </cell>
          <cell r="C2359">
            <v>63516</v>
          </cell>
          <cell r="D2359">
            <v>0</v>
          </cell>
          <cell r="E2359">
            <v>0</v>
          </cell>
          <cell r="F2359">
            <v>1013</v>
          </cell>
          <cell r="G2359">
            <v>1794</v>
          </cell>
          <cell r="H2359">
            <v>1656</v>
          </cell>
          <cell r="I2359">
            <v>869</v>
          </cell>
        </row>
        <row r="2360">
          <cell r="A2360" t="str">
            <v>LFARISRES-00120</v>
          </cell>
          <cell r="B2360">
            <v>0</v>
          </cell>
          <cell r="C2360">
            <v>74681</v>
          </cell>
          <cell r="D2360">
            <v>0</v>
          </cell>
          <cell r="E2360">
            <v>40000</v>
          </cell>
          <cell r="F2360">
            <v>32233</v>
          </cell>
          <cell r="G2360">
            <v>27413</v>
          </cell>
          <cell r="H2360">
            <v>28876</v>
          </cell>
          <cell r="I2360">
            <v>17455</v>
          </cell>
        </row>
        <row r="2361">
          <cell r="A2361" t="str">
            <v>LFARISRES-00122</v>
          </cell>
          <cell r="B2361">
            <v>0</v>
          </cell>
          <cell r="C2361">
            <v>18792</v>
          </cell>
          <cell r="D2361">
            <v>0</v>
          </cell>
          <cell r="E2361">
            <v>0</v>
          </cell>
          <cell r="F2361">
            <v>786</v>
          </cell>
          <cell r="G2361">
            <v>1290</v>
          </cell>
          <cell r="H2361">
            <v>2393</v>
          </cell>
          <cell r="I2361">
            <v>722</v>
          </cell>
        </row>
        <row r="2362">
          <cell r="A2362" t="str">
            <v>LFARISRES-00123</v>
          </cell>
          <cell r="B2362">
            <v>0</v>
          </cell>
          <cell r="C2362">
            <v>38442</v>
          </cell>
          <cell r="D2362">
            <v>0</v>
          </cell>
          <cell r="E2362">
            <v>0</v>
          </cell>
          <cell r="F2362">
            <v>4653</v>
          </cell>
          <cell r="G2362">
            <v>5620</v>
          </cell>
          <cell r="H2362">
            <v>3662</v>
          </cell>
          <cell r="I2362">
            <v>2161</v>
          </cell>
        </row>
        <row r="2363">
          <cell r="A2363" t="str">
            <v>LFARISRES-00124</v>
          </cell>
          <cell r="B2363">
            <v>0</v>
          </cell>
          <cell r="C2363">
            <v>15921</v>
          </cell>
          <cell r="D2363">
            <v>0</v>
          </cell>
          <cell r="E2363">
            <v>40000</v>
          </cell>
          <cell r="F2363">
            <v>11713</v>
          </cell>
          <cell r="G2363">
            <v>12338</v>
          </cell>
          <cell r="H2363">
            <v>9967</v>
          </cell>
          <cell r="I2363">
            <v>6639</v>
          </cell>
        </row>
        <row r="2364">
          <cell r="A2364" t="str">
            <v>LFARISRES-00125</v>
          </cell>
          <cell r="B2364">
            <v>0</v>
          </cell>
          <cell r="C2364">
            <v>246865</v>
          </cell>
          <cell r="D2364">
            <v>0</v>
          </cell>
          <cell r="E2364">
            <v>0</v>
          </cell>
          <cell r="F2364">
            <v>20185</v>
          </cell>
          <cell r="G2364">
            <v>12286</v>
          </cell>
          <cell r="H2364">
            <v>14184</v>
          </cell>
          <cell r="I2364">
            <v>8604</v>
          </cell>
        </row>
        <row r="2365">
          <cell r="A2365" t="str">
            <v>LFARISRES-00128</v>
          </cell>
          <cell r="B2365">
            <v>0</v>
          </cell>
          <cell r="C2365">
            <v>138349</v>
          </cell>
          <cell r="D2365">
            <v>0</v>
          </cell>
          <cell r="E2365">
            <v>0</v>
          </cell>
          <cell r="F2365">
            <v>19194</v>
          </cell>
          <cell r="G2365">
            <v>13391</v>
          </cell>
          <cell r="H2365">
            <v>12434</v>
          </cell>
          <cell r="I2365">
            <v>8419</v>
          </cell>
        </row>
        <row r="2366">
          <cell r="A2366" t="str">
            <v>LFARISRES-00129</v>
          </cell>
          <cell r="B2366">
            <v>0</v>
          </cell>
          <cell r="C2366">
            <v>123004</v>
          </cell>
          <cell r="D2366">
            <v>0</v>
          </cell>
          <cell r="E2366">
            <v>0</v>
          </cell>
          <cell r="F2366">
            <v>6069</v>
          </cell>
          <cell r="G2366">
            <v>4474</v>
          </cell>
          <cell r="H2366">
            <v>4344</v>
          </cell>
          <cell r="I2366">
            <v>3892</v>
          </cell>
        </row>
        <row r="2367">
          <cell r="A2367" t="str">
            <v>LFARISRES-00130</v>
          </cell>
          <cell r="B2367">
            <v>0</v>
          </cell>
          <cell r="C2367">
            <v>54947</v>
          </cell>
          <cell r="D2367">
            <v>0</v>
          </cell>
          <cell r="E2367">
            <v>0</v>
          </cell>
          <cell r="F2367">
            <v>26377</v>
          </cell>
          <cell r="G2367">
            <v>16107</v>
          </cell>
          <cell r="H2367">
            <v>14109</v>
          </cell>
          <cell r="I2367">
            <v>8020</v>
          </cell>
        </row>
        <row r="2368">
          <cell r="A2368" t="str">
            <v>LFARISRES-00131</v>
          </cell>
          <cell r="B2368">
            <v>0</v>
          </cell>
          <cell r="C2368">
            <v>25930</v>
          </cell>
          <cell r="D2368">
            <v>0</v>
          </cell>
          <cell r="E2368">
            <v>0</v>
          </cell>
          <cell r="F2368">
            <v>2300</v>
          </cell>
          <cell r="G2368">
            <v>2433</v>
          </cell>
          <cell r="H2368">
            <v>2360</v>
          </cell>
          <cell r="I2368">
            <v>1619</v>
          </cell>
        </row>
        <row r="2369">
          <cell r="A2369" t="str">
            <v>LFARISRES-00132</v>
          </cell>
          <cell r="B2369">
            <v>0</v>
          </cell>
          <cell r="C2369">
            <v>456778</v>
          </cell>
          <cell r="D2369">
            <v>0</v>
          </cell>
          <cell r="E2369">
            <v>490000</v>
          </cell>
          <cell r="F2369">
            <v>667322</v>
          </cell>
          <cell r="G2369">
            <v>432197</v>
          </cell>
          <cell r="H2369">
            <v>468974</v>
          </cell>
          <cell r="I2369">
            <v>270214</v>
          </cell>
        </row>
        <row r="2370">
          <cell r="A2370" t="str">
            <v>LFARISRES-00133</v>
          </cell>
          <cell r="B2370">
            <v>0</v>
          </cell>
          <cell r="C2370">
            <v>330897</v>
          </cell>
          <cell r="D2370">
            <v>0</v>
          </cell>
          <cell r="E2370">
            <v>0</v>
          </cell>
          <cell r="F2370">
            <v>106487</v>
          </cell>
          <cell r="G2370">
            <v>166928</v>
          </cell>
          <cell r="H2370">
            <v>231737</v>
          </cell>
          <cell r="I2370">
            <v>112783</v>
          </cell>
        </row>
        <row r="2371">
          <cell r="A2371" t="str">
            <v>LFARISRES-00134</v>
          </cell>
          <cell r="B2371">
            <v>0</v>
          </cell>
          <cell r="C2371">
            <v>1866</v>
          </cell>
          <cell r="D2371">
            <v>0</v>
          </cell>
          <cell r="E2371">
            <v>0</v>
          </cell>
          <cell r="F2371">
            <v>818</v>
          </cell>
          <cell r="G2371">
            <v>1062</v>
          </cell>
          <cell r="H2371">
            <v>1084</v>
          </cell>
          <cell r="I2371">
            <v>370</v>
          </cell>
        </row>
        <row r="2372">
          <cell r="A2372" t="str">
            <v>LFARISRES-00135</v>
          </cell>
          <cell r="B2372">
            <v>0</v>
          </cell>
          <cell r="C2372">
            <v>50698</v>
          </cell>
          <cell r="D2372">
            <v>0</v>
          </cell>
          <cell r="E2372">
            <v>0</v>
          </cell>
          <cell r="F2372">
            <v>11209</v>
          </cell>
          <cell r="G2372">
            <v>5094</v>
          </cell>
          <cell r="H2372">
            <v>5170</v>
          </cell>
          <cell r="I2372">
            <v>3292</v>
          </cell>
        </row>
        <row r="2373">
          <cell r="A2373" t="str">
            <v>LFARISRES-00136</v>
          </cell>
          <cell r="B2373">
            <v>0</v>
          </cell>
          <cell r="C2373">
            <v>61524</v>
          </cell>
          <cell r="D2373">
            <v>10000</v>
          </cell>
          <cell r="E2373">
            <v>0</v>
          </cell>
          <cell r="F2373">
            <v>35435</v>
          </cell>
          <cell r="G2373">
            <v>16363</v>
          </cell>
          <cell r="H2373">
            <v>16391</v>
          </cell>
          <cell r="I2373">
            <v>10196</v>
          </cell>
        </row>
        <row r="2374">
          <cell r="A2374" t="str">
            <v>LFARISRES-00137</v>
          </cell>
          <cell r="B2374">
            <v>0</v>
          </cell>
          <cell r="C2374">
            <v>66117</v>
          </cell>
          <cell r="D2374">
            <v>0</v>
          </cell>
          <cell r="E2374">
            <v>40000</v>
          </cell>
          <cell r="F2374">
            <v>45804</v>
          </cell>
          <cell r="G2374">
            <v>39064</v>
          </cell>
          <cell r="H2374">
            <v>35396</v>
          </cell>
          <cell r="I2374">
            <v>23357</v>
          </cell>
        </row>
        <row r="2375">
          <cell r="A2375" t="str">
            <v>LFARISRES-00138</v>
          </cell>
          <cell r="B2375">
            <v>0</v>
          </cell>
          <cell r="C2375">
            <v>39004</v>
          </cell>
          <cell r="D2375">
            <v>0</v>
          </cell>
          <cell r="E2375">
            <v>0</v>
          </cell>
          <cell r="F2375">
            <v>2473</v>
          </cell>
          <cell r="G2375">
            <v>3078</v>
          </cell>
          <cell r="H2375">
            <v>3586</v>
          </cell>
          <cell r="I2375">
            <v>1357</v>
          </cell>
        </row>
        <row r="2376">
          <cell r="A2376" t="str">
            <v>LFARISRES-00141</v>
          </cell>
          <cell r="B2376">
            <v>0</v>
          </cell>
          <cell r="C2376">
            <v>40110</v>
          </cell>
          <cell r="D2376">
            <v>0</v>
          </cell>
          <cell r="E2376">
            <v>0</v>
          </cell>
          <cell r="F2376">
            <v>691</v>
          </cell>
          <cell r="G2376">
            <v>937</v>
          </cell>
          <cell r="H2376">
            <v>894</v>
          </cell>
          <cell r="I2376">
            <v>490</v>
          </cell>
        </row>
        <row r="2377">
          <cell r="A2377" t="str">
            <v>LFARISRES-00142</v>
          </cell>
          <cell r="B2377">
            <v>0</v>
          </cell>
          <cell r="C2377">
            <v>69140</v>
          </cell>
          <cell r="D2377">
            <v>0</v>
          </cell>
          <cell r="E2377">
            <v>0</v>
          </cell>
          <cell r="F2377">
            <v>22947</v>
          </cell>
          <cell r="G2377">
            <v>14536</v>
          </cell>
          <cell r="H2377">
            <v>14993</v>
          </cell>
          <cell r="I2377">
            <v>9265</v>
          </cell>
        </row>
        <row r="2378">
          <cell r="A2378" t="str">
            <v>LFARISRES-00143</v>
          </cell>
          <cell r="B2378">
            <v>0</v>
          </cell>
          <cell r="C2378">
            <v>903</v>
          </cell>
          <cell r="D2378">
            <v>0</v>
          </cell>
          <cell r="E2378">
            <v>40000</v>
          </cell>
          <cell r="F2378">
            <v>1430</v>
          </cell>
          <cell r="G2378">
            <v>1163</v>
          </cell>
          <cell r="H2378">
            <v>1142</v>
          </cell>
          <cell r="I2378">
            <v>760</v>
          </cell>
        </row>
        <row r="2379">
          <cell r="A2379" t="str">
            <v>LFARISRES-00144</v>
          </cell>
          <cell r="B2379">
            <v>0</v>
          </cell>
          <cell r="C2379">
            <v>18366</v>
          </cell>
          <cell r="D2379">
            <v>0</v>
          </cell>
          <cell r="E2379">
            <v>0</v>
          </cell>
          <cell r="F2379">
            <v>235</v>
          </cell>
          <cell r="G2379">
            <v>332</v>
          </cell>
          <cell r="H2379">
            <v>362</v>
          </cell>
          <cell r="I2379">
            <v>121</v>
          </cell>
        </row>
        <row r="2380">
          <cell r="A2380" t="str">
            <v>LFARISRES-00145</v>
          </cell>
          <cell r="B2380">
            <v>0</v>
          </cell>
          <cell r="C2380">
            <v>13429</v>
          </cell>
          <cell r="D2380">
            <v>0</v>
          </cell>
          <cell r="E2380">
            <v>0</v>
          </cell>
          <cell r="F2380">
            <v>9344</v>
          </cell>
          <cell r="G2380">
            <v>5647</v>
          </cell>
          <cell r="H2380">
            <v>5859</v>
          </cell>
          <cell r="I2380">
            <v>3690</v>
          </cell>
        </row>
        <row r="2381">
          <cell r="A2381" t="str">
            <v>LFARISRES-00147</v>
          </cell>
          <cell r="B2381">
            <v>0</v>
          </cell>
          <cell r="C2381">
            <v>237946</v>
          </cell>
          <cell r="D2381">
            <v>0</v>
          </cell>
          <cell r="E2381">
            <v>0</v>
          </cell>
          <cell r="F2381">
            <v>40470</v>
          </cell>
          <cell r="G2381">
            <v>52393</v>
          </cell>
          <cell r="H2381">
            <v>72626</v>
          </cell>
          <cell r="I2381">
            <v>36688</v>
          </cell>
        </row>
        <row r="2382">
          <cell r="A2382" t="str">
            <v>LFARISRES-00150</v>
          </cell>
          <cell r="B2382">
            <v>0</v>
          </cell>
          <cell r="C2382">
            <v>4891</v>
          </cell>
          <cell r="D2382">
            <v>0</v>
          </cell>
          <cell r="E2382">
            <v>0</v>
          </cell>
          <cell r="F2382">
            <v>235</v>
          </cell>
          <cell r="G2382">
            <v>332</v>
          </cell>
          <cell r="H2382">
            <v>362</v>
          </cell>
          <cell r="I2382">
            <v>121</v>
          </cell>
        </row>
        <row r="2383">
          <cell r="A2383" t="str">
            <v>LFARISRES-00151</v>
          </cell>
          <cell r="B2383">
            <v>0</v>
          </cell>
          <cell r="C2383">
            <v>152285</v>
          </cell>
          <cell r="D2383">
            <v>0</v>
          </cell>
          <cell r="E2383">
            <v>0</v>
          </cell>
          <cell r="F2383">
            <v>36343</v>
          </cell>
          <cell r="G2383">
            <v>37688</v>
          </cell>
          <cell r="H2383">
            <v>42673</v>
          </cell>
          <cell r="I2383">
            <v>17904</v>
          </cell>
        </row>
        <row r="2384">
          <cell r="A2384" t="str">
            <v>LFARISRES-00152</v>
          </cell>
          <cell r="B2384">
            <v>0</v>
          </cell>
          <cell r="C2384">
            <v>439943</v>
          </cell>
          <cell r="D2384">
            <v>0</v>
          </cell>
          <cell r="E2384">
            <v>0</v>
          </cell>
          <cell r="F2384">
            <v>195674</v>
          </cell>
          <cell r="G2384">
            <v>143029</v>
          </cell>
          <cell r="H2384">
            <v>140288</v>
          </cell>
          <cell r="I2384">
            <v>89976</v>
          </cell>
        </row>
        <row r="2385">
          <cell r="A2385" t="str">
            <v>LFARISRES-00153</v>
          </cell>
          <cell r="B2385">
            <v>0</v>
          </cell>
          <cell r="C2385">
            <v>83195</v>
          </cell>
          <cell r="D2385">
            <v>0</v>
          </cell>
          <cell r="E2385">
            <v>0</v>
          </cell>
          <cell r="F2385">
            <v>57156</v>
          </cell>
          <cell r="G2385">
            <v>33568</v>
          </cell>
          <cell r="H2385">
            <v>33268</v>
          </cell>
          <cell r="I2385">
            <v>21163</v>
          </cell>
        </row>
        <row r="2386">
          <cell r="A2386" t="str">
            <v>LFARISRES-00154</v>
          </cell>
          <cell r="B2386">
            <v>0</v>
          </cell>
          <cell r="C2386">
            <v>113568</v>
          </cell>
          <cell r="D2386">
            <v>0</v>
          </cell>
          <cell r="E2386">
            <v>0</v>
          </cell>
          <cell r="F2386">
            <v>2343</v>
          </cell>
          <cell r="G2386">
            <v>2878</v>
          </cell>
          <cell r="H2386">
            <v>2956</v>
          </cell>
          <cell r="I2386">
            <v>1119</v>
          </cell>
        </row>
        <row r="2387">
          <cell r="A2387" t="str">
            <v>LFARISRES-00155</v>
          </cell>
          <cell r="B2387">
            <v>0</v>
          </cell>
          <cell r="C2387">
            <v>59882</v>
          </cell>
          <cell r="D2387">
            <v>0</v>
          </cell>
          <cell r="E2387">
            <v>0</v>
          </cell>
          <cell r="F2387">
            <v>3877</v>
          </cell>
          <cell r="G2387">
            <v>4048</v>
          </cell>
          <cell r="H2387">
            <v>3947</v>
          </cell>
          <cell r="I2387">
            <v>2166</v>
          </cell>
        </row>
        <row r="2388">
          <cell r="A2388" t="str">
            <v>LFARISRES-00160</v>
          </cell>
          <cell r="B2388">
            <v>0</v>
          </cell>
          <cell r="C2388">
            <v>45667</v>
          </cell>
          <cell r="D2388">
            <v>0</v>
          </cell>
          <cell r="E2388">
            <v>0</v>
          </cell>
          <cell r="F2388">
            <v>29077</v>
          </cell>
          <cell r="G2388">
            <v>15351</v>
          </cell>
          <cell r="H2388">
            <v>15768</v>
          </cell>
          <cell r="I2388">
            <v>10799</v>
          </cell>
        </row>
        <row r="2389">
          <cell r="A2389" t="str">
            <v>LFARISRES-00165</v>
          </cell>
          <cell r="B2389">
            <v>0</v>
          </cell>
          <cell r="C2389">
            <v>20992</v>
          </cell>
          <cell r="D2389">
            <v>0</v>
          </cell>
          <cell r="E2389">
            <v>0</v>
          </cell>
          <cell r="F2389">
            <v>256</v>
          </cell>
          <cell r="G2389">
            <v>332</v>
          </cell>
          <cell r="H2389">
            <v>362</v>
          </cell>
          <cell r="I2389">
            <v>121</v>
          </cell>
        </row>
        <row r="2390">
          <cell r="A2390" t="str">
            <v>LFARISRES-00166</v>
          </cell>
          <cell r="B2390">
            <v>0</v>
          </cell>
          <cell r="C2390">
            <v>29888</v>
          </cell>
          <cell r="D2390">
            <v>0</v>
          </cell>
          <cell r="E2390">
            <v>0</v>
          </cell>
          <cell r="F2390">
            <v>14259</v>
          </cell>
          <cell r="G2390">
            <v>11628</v>
          </cell>
          <cell r="H2390">
            <v>12237</v>
          </cell>
          <cell r="I2390">
            <v>6064</v>
          </cell>
        </row>
        <row r="2391">
          <cell r="A2391" t="str">
            <v>LFARISRES-00167</v>
          </cell>
          <cell r="B2391">
            <v>0</v>
          </cell>
          <cell r="C2391">
            <v>28392</v>
          </cell>
          <cell r="D2391">
            <v>0</v>
          </cell>
          <cell r="E2391">
            <v>20000</v>
          </cell>
          <cell r="F2391">
            <v>3383</v>
          </cell>
          <cell r="G2391">
            <v>2161</v>
          </cell>
          <cell r="H2391">
            <v>1678</v>
          </cell>
          <cell r="I2391">
            <v>902</v>
          </cell>
        </row>
        <row r="2392">
          <cell r="A2392" t="str">
            <v>LFARISRES-00168</v>
          </cell>
          <cell r="B2392">
            <v>0</v>
          </cell>
          <cell r="C2392">
            <v>7764</v>
          </cell>
          <cell r="D2392">
            <v>0</v>
          </cell>
          <cell r="E2392">
            <v>0</v>
          </cell>
          <cell r="F2392">
            <v>84</v>
          </cell>
          <cell r="G2392">
            <v>0</v>
          </cell>
          <cell r="H2392">
            <v>0</v>
          </cell>
          <cell r="I2392">
            <v>0</v>
          </cell>
        </row>
        <row r="2393">
          <cell r="A2393" t="str">
            <v>LFARISRES-00169</v>
          </cell>
          <cell r="B2393">
            <v>0</v>
          </cell>
          <cell r="C2393">
            <v>60733</v>
          </cell>
          <cell r="D2393">
            <v>0</v>
          </cell>
          <cell r="E2393">
            <v>0</v>
          </cell>
          <cell r="F2393">
            <v>4095</v>
          </cell>
          <cell r="G2393">
            <v>6145</v>
          </cell>
          <cell r="H2393">
            <v>4681</v>
          </cell>
          <cell r="I2393">
            <v>2604</v>
          </cell>
        </row>
        <row r="2394">
          <cell r="A2394" t="str">
            <v>LFARISRES-00170</v>
          </cell>
          <cell r="B2394">
            <v>0</v>
          </cell>
          <cell r="C2394">
            <v>6635</v>
          </cell>
          <cell r="D2394">
            <v>0</v>
          </cell>
          <cell r="E2394">
            <v>40000</v>
          </cell>
          <cell r="F2394">
            <v>4856</v>
          </cell>
          <cell r="G2394">
            <v>9330</v>
          </cell>
          <cell r="H2394">
            <v>17629</v>
          </cell>
          <cell r="I2394">
            <v>6373</v>
          </cell>
        </row>
        <row r="2395">
          <cell r="A2395" t="str">
            <v>LFARISRES-00172</v>
          </cell>
          <cell r="B2395">
            <v>0</v>
          </cell>
          <cell r="C2395">
            <v>107369</v>
          </cell>
          <cell r="D2395">
            <v>0</v>
          </cell>
          <cell r="E2395">
            <v>0</v>
          </cell>
          <cell r="F2395">
            <v>346</v>
          </cell>
          <cell r="G2395">
            <v>324</v>
          </cell>
          <cell r="H2395">
            <v>351</v>
          </cell>
          <cell r="I2395">
            <v>144</v>
          </cell>
        </row>
        <row r="2396">
          <cell r="A2396" t="str">
            <v>LFARISRES-00173</v>
          </cell>
          <cell r="B2396">
            <v>0</v>
          </cell>
          <cell r="C2396">
            <v>13616</v>
          </cell>
          <cell r="D2396">
            <v>0</v>
          </cell>
          <cell r="E2396">
            <v>0</v>
          </cell>
          <cell r="F2396">
            <v>2159</v>
          </cell>
          <cell r="G2396">
            <v>2082</v>
          </cell>
          <cell r="H2396">
            <v>1828</v>
          </cell>
          <cell r="I2396">
            <v>1160</v>
          </cell>
        </row>
        <row r="2397">
          <cell r="A2397" t="str">
            <v>LFARISRES-00174</v>
          </cell>
          <cell r="B2397">
            <v>0</v>
          </cell>
          <cell r="C2397">
            <v>35692</v>
          </cell>
          <cell r="D2397">
            <v>0</v>
          </cell>
          <cell r="E2397">
            <v>0</v>
          </cell>
          <cell r="F2397">
            <v>4296</v>
          </cell>
          <cell r="G2397">
            <v>2280</v>
          </cell>
          <cell r="H2397">
            <v>2242</v>
          </cell>
          <cell r="I2397">
            <v>840</v>
          </cell>
        </row>
        <row r="2398">
          <cell r="A2398" t="str">
            <v>LFARISRES-00175</v>
          </cell>
          <cell r="B2398">
            <v>0</v>
          </cell>
          <cell r="C2398">
            <v>25662</v>
          </cell>
          <cell r="D2398">
            <v>0</v>
          </cell>
          <cell r="E2398">
            <v>0</v>
          </cell>
          <cell r="F2398">
            <v>6099</v>
          </cell>
          <cell r="G2398">
            <v>5508</v>
          </cell>
          <cell r="H2398">
            <v>5526</v>
          </cell>
          <cell r="I2398">
            <v>2705</v>
          </cell>
        </row>
        <row r="2399">
          <cell r="A2399" t="str">
            <v>LFARISRES-00176</v>
          </cell>
          <cell r="B2399">
            <v>0</v>
          </cell>
          <cell r="C2399">
            <v>93174</v>
          </cell>
          <cell r="D2399">
            <v>0</v>
          </cell>
          <cell r="E2399">
            <v>0</v>
          </cell>
          <cell r="F2399">
            <v>15519</v>
          </cell>
          <cell r="G2399">
            <v>9731</v>
          </cell>
          <cell r="H2399">
            <v>8520</v>
          </cell>
          <cell r="I2399">
            <v>4610</v>
          </cell>
        </row>
        <row r="2400">
          <cell r="A2400" t="str">
            <v>LFARISRES-00178</v>
          </cell>
          <cell r="B2400">
            <v>0</v>
          </cell>
          <cell r="C2400">
            <v>28155</v>
          </cell>
          <cell r="D2400">
            <v>0</v>
          </cell>
          <cell r="E2400">
            <v>30000</v>
          </cell>
          <cell r="F2400">
            <v>21913</v>
          </cell>
          <cell r="G2400">
            <v>9699</v>
          </cell>
          <cell r="H2400">
            <v>9920</v>
          </cell>
          <cell r="I2400">
            <v>6337</v>
          </cell>
        </row>
        <row r="2401">
          <cell r="A2401" t="str">
            <v>LFARISRES-00179</v>
          </cell>
          <cell r="B2401">
            <v>0</v>
          </cell>
          <cell r="C2401">
            <v>51418</v>
          </cell>
          <cell r="D2401">
            <v>0</v>
          </cell>
          <cell r="E2401">
            <v>40000</v>
          </cell>
          <cell r="F2401">
            <v>17850</v>
          </cell>
          <cell r="G2401">
            <v>18578</v>
          </cell>
          <cell r="H2401">
            <v>17983</v>
          </cell>
          <cell r="I2401">
            <v>10934</v>
          </cell>
        </row>
        <row r="2402">
          <cell r="A2402" t="str">
            <v>LFARISRES-00180</v>
          </cell>
          <cell r="B2402">
            <v>0</v>
          </cell>
          <cell r="C2402">
            <v>233033</v>
          </cell>
          <cell r="D2402">
            <v>0</v>
          </cell>
          <cell r="E2402">
            <v>0</v>
          </cell>
          <cell r="F2402">
            <v>216753</v>
          </cell>
          <cell r="G2402">
            <v>118590</v>
          </cell>
          <cell r="H2402">
            <v>120851</v>
          </cell>
          <cell r="I2402">
            <v>75013</v>
          </cell>
        </row>
        <row r="2403">
          <cell r="A2403" t="str">
            <v>LFARISRES-00181</v>
          </cell>
          <cell r="B2403">
            <v>0</v>
          </cell>
          <cell r="C2403">
            <v>63023</v>
          </cell>
          <cell r="D2403">
            <v>0</v>
          </cell>
          <cell r="E2403">
            <v>0</v>
          </cell>
          <cell r="F2403">
            <v>11693</v>
          </cell>
          <cell r="G2403">
            <v>17481</v>
          </cell>
          <cell r="H2403">
            <v>12379</v>
          </cell>
          <cell r="I2403">
            <v>8682</v>
          </cell>
        </row>
        <row r="2404">
          <cell r="A2404" t="str">
            <v>LFARISRES-00182</v>
          </cell>
          <cell r="B2404">
            <v>0</v>
          </cell>
          <cell r="C2404">
            <v>65840</v>
          </cell>
          <cell r="D2404">
            <v>0</v>
          </cell>
          <cell r="E2404">
            <v>0</v>
          </cell>
          <cell r="F2404">
            <v>592</v>
          </cell>
          <cell r="G2404">
            <v>917</v>
          </cell>
          <cell r="H2404">
            <v>864</v>
          </cell>
          <cell r="I2404">
            <v>470</v>
          </cell>
        </row>
        <row r="2405">
          <cell r="A2405" t="str">
            <v>LFARISRES-00183</v>
          </cell>
          <cell r="B2405">
            <v>0</v>
          </cell>
          <cell r="C2405">
            <v>36409</v>
          </cell>
          <cell r="D2405">
            <v>0</v>
          </cell>
          <cell r="E2405">
            <v>0</v>
          </cell>
          <cell r="F2405">
            <v>684</v>
          </cell>
          <cell r="G2405">
            <v>614</v>
          </cell>
          <cell r="H2405">
            <v>666</v>
          </cell>
          <cell r="I2405">
            <v>276</v>
          </cell>
        </row>
        <row r="2406">
          <cell r="A2406" t="str">
            <v>LFARISRES-00185</v>
          </cell>
          <cell r="B2406">
            <v>0</v>
          </cell>
          <cell r="C2406">
            <v>24711</v>
          </cell>
          <cell r="D2406">
            <v>0</v>
          </cell>
          <cell r="E2406">
            <v>0</v>
          </cell>
          <cell r="F2406">
            <v>1371</v>
          </cell>
          <cell r="G2406">
            <v>7273</v>
          </cell>
          <cell r="H2406">
            <v>5074</v>
          </cell>
          <cell r="I2406">
            <v>3589</v>
          </cell>
        </row>
        <row r="2407">
          <cell r="A2407" t="str">
            <v>LFARISRES-00186</v>
          </cell>
          <cell r="B2407">
            <v>0</v>
          </cell>
          <cell r="C2407">
            <v>50851</v>
          </cell>
          <cell r="D2407">
            <v>0</v>
          </cell>
          <cell r="E2407">
            <v>0</v>
          </cell>
          <cell r="F2407">
            <v>10484</v>
          </cell>
          <cell r="G2407">
            <v>12468</v>
          </cell>
          <cell r="H2407">
            <v>9781</v>
          </cell>
          <cell r="I2407">
            <v>6562</v>
          </cell>
        </row>
        <row r="2408">
          <cell r="A2408" t="str">
            <v>LFARISRES-00187</v>
          </cell>
          <cell r="B2408">
            <v>0</v>
          </cell>
          <cell r="C2408">
            <v>9960</v>
          </cell>
          <cell r="D2408">
            <v>0</v>
          </cell>
          <cell r="E2408">
            <v>0</v>
          </cell>
          <cell r="F2408">
            <v>42</v>
          </cell>
          <cell r="G2408">
            <v>0</v>
          </cell>
          <cell r="H2408">
            <v>0</v>
          </cell>
          <cell r="I2408">
            <v>0</v>
          </cell>
        </row>
        <row r="2409">
          <cell r="A2409" t="str">
            <v>LFARISRES-00188</v>
          </cell>
          <cell r="B2409">
            <v>0</v>
          </cell>
          <cell r="C2409">
            <v>53407</v>
          </cell>
          <cell r="D2409">
            <v>0</v>
          </cell>
          <cell r="E2409">
            <v>0</v>
          </cell>
          <cell r="F2409">
            <v>9123</v>
          </cell>
          <cell r="G2409">
            <v>4959</v>
          </cell>
          <cell r="H2409">
            <v>5338</v>
          </cell>
          <cell r="I2409">
            <v>3464</v>
          </cell>
        </row>
        <row r="2410">
          <cell r="A2410" t="str">
            <v>LFARISRES-00189</v>
          </cell>
          <cell r="B2410">
            <v>0</v>
          </cell>
          <cell r="C2410">
            <v>41326</v>
          </cell>
          <cell r="D2410">
            <v>0</v>
          </cell>
          <cell r="E2410">
            <v>10000</v>
          </cell>
          <cell r="F2410">
            <v>7837</v>
          </cell>
          <cell r="G2410">
            <v>4250</v>
          </cell>
          <cell r="H2410">
            <v>4587</v>
          </cell>
          <cell r="I2410">
            <v>2977</v>
          </cell>
        </row>
        <row r="2411">
          <cell r="A2411" t="str">
            <v>LFARISRES-00190</v>
          </cell>
          <cell r="B2411">
            <v>0</v>
          </cell>
          <cell r="C2411">
            <v>19539</v>
          </cell>
          <cell r="D2411">
            <v>0</v>
          </cell>
          <cell r="E2411">
            <v>0</v>
          </cell>
          <cell r="F2411">
            <v>106</v>
          </cell>
          <cell r="G2411">
            <v>120</v>
          </cell>
          <cell r="H2411">
            <v>120</v>
          </cell>
          <cell r="I2411">
            <v>0</v>
          </cell>
        </row>
        <row r="2412">
          <cell r="A2412" t="str">
            <v>LFARISRES-00191</v>
          </cell>
          <cell r="B2412">
            <v>0</v>
          </cell>
          <cell r="C2412">
            <v>70710</v>
          </cell>
          <cell r="D2412">
            <v>0</v>
          </cell>
          <cell r="E2412">
            <v>0</v>
          </cell>
          <cell r="F2412">
            <v>1653</v>
          </cell>
          <cell r="G2412">
            <v>1672</v>
          </cell>
          <cell r="H2412">
            <v>1936</v>
          </cell>
          <cell r="I2412">
            <v>726</v>
          </cell>
        </row>
        <row r="2413">
          <cell r="A2413" t="str">
            <v>LFARISRES-00192</v>
          </cell>
          <cell r="B2413">
            <v>0</v>
          </cell>
          <cell r="C2413">
            <v>49567</v>
          </cell>
          <cell r="D2413">
            <v>0</v>
          </cell>
          <cell r="E2413">
            <v>0</v>
          </cell>
          <cell r="F2413">
            <v>235</v>
          </cell>
          <cell r="G2413">
            <v>1896</v>
          </cell>
          <cell r="H2413">
            <v>1292</v>
          </cell>
          <cell r="I2413">
            <v>848</v>
          </cell>
        </row>
        <row r="2414">
          <cell r="A2414" t="str">
            <v>LFARISRES-00193</v>
          </cell>
          <cell r="B2414">
            <v>0</v>
          </cell>
          <cell r="C2414">
            <v>53498</v>
          </cell>
          <cell r="D2414">
            <v>0</v>
          </cell>
          <cell r="E2414">
            <v>0</v>
          </cell>
          <cell r="F2414">
            <v>15961</v>
          </cell>
          <cell r="G2414">
            <v>13228</v>
          </cell>
          <cell r="H2414">
            <v>11493</v>
          </cell>
          <cell r="I2414">
            <v>7944</v>
          </cell>
        </row>
        <row r="2415">
          <cell r="A2415" t="str">
            <v>LFARISRES-00194</v>
          </cell>
          <cell r="B2415">
            <v>0</v>
          </cell>
          <cell r="C2415">
            <v>46025</v>
          </cell>
          <cell r="D2415">
            <v>0</v>
          </cell>
          <cell r="E2415">
            <v>40000</v>
          </cell>
          <cell r="F2415">
            <v>41066</v>
          </cell>
          <cell r="G2415">
            <v>34076</v>
          </cell>
          <cell r="H2415">
            <v>47562</v>
          </cell>
          <cell r="I2415">
            <v>23622</v>
          </cell>
        </row>
        <row r="2416">
          <cell r="A2416" t="str">
            <v>LFARISRES-00195</v>
          </cell>
          <cell r="B2416">
            <v>0</v>
          </cell>
          <cell r="C2416">
            <v>43139</v>
          </cell>
          <cell r="D2416">
            <v>0</v>
          </cell>
          <cell r="E2416">
            <v>0</v>
          </cell>
          <cell r="F2416">
            <v>3452</v>
          </cell>
          <cell r="G2416">
            <v>2671</v>
          </cell>
          <cell r="H2416">
            <v>2512</v>
          </cell>
          <cell r="I2416">
            <v>1019</v>
          </cell>
        </row>
        <row r="2417">
          <cell r="A2417" t="str">
            <v>LFARISRES-00196</v>
          </cell>
          <cell r="B2417">
            <v>0</v>
          </cell>
          <cell r="C2417">
            <v>106302</v>
          </cell>
          <cell r="D2417">
            <v>0</v>
          </cell>
          <cell r="E2417">
            <v>40000</v>
          </cell>
          <cell r="F2417">
            <v>59641</v>
          </cell>
          <cell r="G2417">
            <v>35384</v>
          </cell>
          <cell r="H2417">
            <v>38984</v>
          </cell>
          <cell r="I2417">
            <v>22312</v>
          </cell>
        </row>
        <row r="2418">
          <cell r="A2418" t="str">
            <v>LFARISRES-00197</v>
          </cell>
          <cell r="B2418">
            <v>0</v>
          </cell>
          <cell r="C2418">
            <v>86220</v>
          </cell>
          <cell r="D2418">
            <v>0</v>
          </cell>
          <cell r="E2418">
            <v>90000</v>
          </cell>
          <cell r="F2418">
            <v>47558</v>
          </cell>
          <cell r="G2418">
            <v>66994</v>
          </cell>
          <cell r="H2418">
            <v>92586</v>
          </cell>
          <cell r="I2418">
            <v>47052</v>
          </cell>
        </row>
        <row r="2419">
          <cell r="A2419" t="str">
            <v>LFARISRES-00200</v>
          </cell>
          <cell r="B2419">
            <v>0</v>
          </cell>
          <cell r="C2419">
            <v>125795</v>
          </cell>
          <cell r="D2419">
            <v>0</v>
          </cell>
          <cell r="E2419">
            <v>0</v>
          </cell>
          <cell r="F2419">
            <v>363</v>
          </cell>
          <cell r="G2419">
            <v>485</v>
          </cell>
          <cell r="H2419">
            <v>378</v>
          </cell>
          <cell r="I2419">
            <v>168</v>
          </cell>
        </row>
        <row r="2420">
          <cell r="A2420" t="str">
            <v>LFARISRES-00201</v>
          </cell>
          <cell r="B2420">
            <v>0</v>
          </cell>
          <cell r="C2420">
            <v>36769</v>
          </cell>
          <cell r="D2420">
            <v>0</v>
          </cell>
          <cell r="E2420">
            <v>0</v>
          </cell>
          <cell r="F2420">
            <v>10452</v>
          </cell>
          <cell r="G2420">
            <v>19030</v>
          </cell>
          <cell r="H2420">
            <v>14545</v>
          </cell>
          <cell r="I2420">
            <v>9471</v>
          </cell>
        </row>
        <row r="2421">
          <cell r="A2421" t="str">
            <v>LFARISRES-00203</v>
          </cell>
          <cell r="B2421">
            <v>0</v>
          </cell>
          <cell r="C2421">
            <v>104745</v>
          </cell>
          <cell r="D2421">
            <v>0</v>
          </cell>
          <cell r="E2421">
            <v>0</v>
          </cell>
          <cell r="F2421">
            <v>76095</v>
          </cell>
          <cell r="G2421">
            <v>42283</v>
          </cell>
          <cell r="H2421">
            <v>45883</v>
          </cell>
          <cell r="I2421">
            <v>25215</v>
          </cell>
        </row>
        <row r="2422">
          <cell r="A2422" t="str">
            <v>LFARISRES-00206</v>
          </cell>
          <cell r="B2422">
            <v>0</v>
          </cell>
          <cell r="C2422">
            <v>53231</v>
          </cell>
          <cell r="D2422">
            <v>0</v>
          </cell>
          <cell r="E2422">
            <v>0</v>
          </cell>
          <cell r="F2422">
            <v>3297</v>
          </cell>
          <cell r="G2422">
            <v>8157</v>
          </cell>
          <cell r="H2422">
            <v>5402</v>
          </cell>
          <cell r="I2422">
            <v>3732</v>
          </cell>
        </row>
        <row r="2423">
          <cell r="A2423" t="str">
            <v>LFARISRES-00210</v>
          </cell>
          <cell r="B2423">
            <v>0</v>
          </cell>
          <cell r="C2423">
            <v>81825</v>
          </cell>
          <cell r="D2423">
            <v>0</v>
          </cell>
          <cell r="E2423">
            <v>0</v>
          </cell>
          <cell r="F2423">
            <v>53327</v>
          </cell>
          <cell r="G2423">
            <v>48091</v>
          </cell>
          <cell r="H2423">
            <v>53044</v>
          </cell>
          <cell r="I2423">
            <v>26841</v>
          </cell>
        </row>
        <row r="2424">
          <cell r="A2424" t="str">
            <v>LFARISRES-00211</v>
          </cell>
          <cell r="B2424">
            <v>0</v>
          </cell>
          <cell r="C2424">
            <v>27157</v>
          </cell>
          <cell r="D2424">
            <v>0</v>
          </cell>
          <cell r="E2424">
            <v>0</v>
          </cell>
          <cell r="F2424">
            <v>84</v>
          </cell>
          <cell r="G2424">
            <v>0</v>
          </cell>
          <cell r="H2424">
            <v>0</v>
          </cell>
          <cell r="I2424">
            <v>0</v>
          </cell>
        </row>
        <row r="2425">
          <cell r="A2425" t="str">
            <v>LFARISRES-00212</v>
          </cell>
          <cell r="B2425">
            <v>0</v>
          </cell>
          <cell r="C2425">
            <v>8615</v>
          </cell>
          <cell r="D2425">
            <v>0</v>
          </cell>
          <cell r="E2425">
            <v>0</v>
          </cell>
          <cell r="F2425">
            <v>941</v>
          </cell>
          <cell r="G2425">
            <v>1091</v>
          </cell>
          <cell r="H2425">
            <v>1221</v>
          </cell>
          <cell r="I2425">
            <v>628</v>
          </cell>
        </row>
        <row r="2426">
          <cell r="A2426" t="str">
            <v>LFARISRES-00213</v>
          </cell>
          <cell r="B2426">
            <v>0</v>
          </cell>
          <cell r="C2426">
            <v>39676</v>
          </cell>
          <cell r="D2426">
            <v>0</v>
          </cell>
          <cell r="E2426">
            <v>0</v>
          </cell>
          <cell r="F2426">
            <v>20880</v>
          </cell>
          <cell r="G2426">
            <v>8968</v>
          </cell>
          <cell r="H2426">
            <v>9168</v>
          </cell>
          <cell r="I2426">
            <v>5970</v>
          </cell>
        </row>
        <row r="2427">
          <cell r="A2427" t="str">
            <v>LFARISRES-00214</v>
          </cell>
          <cell r="B2427">
            <v>0</v>
          </cell>
          <cell r="C2427">
            <v>6103</v>
          </cell>
          <cell r="D2427">
            <v>0</v>
          </cell>
          <cell r="E2427">
            <v>0</v>
          </cell>
          <cell r="F2427">
            <v>676</v>
          </cell>
          <cell r="G2427">
            <v>637</v>
          </cell>
          <cell r="H2427">
            <v>661</v>
          </cell>
          <cell r="I2427">
            <v>410</v>
          </cell>
        </row>
        <row r="2428">
          <cell r="A2428" t="str">
            <v>LFARISRES-00215</v>
          </cell>
          <cell r="B2428">
            <v>0</v>
          </cell>
          <cell r="C2428">
            <v>23630</v>
          </cell>
          <cell r="D2428">
            <v>0</v>
          </cell>
          <cell r="E2428">
            <v>0</v>
          </cell>
          <cell r="F2428">
            <v>1764</v>
          </cell>
          <cell r="G2428">
            <v>2091</v>
          </cell>
          <cell r="H2428">
            <v>2367</v>
          </cell>
          <cell r="I2428">
            <v>941</v>
          </cell>
        </row>
        <row r="2429">
          <cell r="A2429" t="str">
            <v>LFARISRES-00219</v>
          </cell>
          <cell r="B2429">
            <v>0</v>
          </cell>
          <cell r="C2429">
            <v>38960</v>
          </cell>
          <cell r="D2429">
            <v>0</v>
          </cell>
          <cell r="E2429">
            <v>0</v>
          </cell>
          <cell r="F2429">
            <v>3957</v>
          </cell>
          <cell r="G2429">
            <v>10624</v>
          </cell>
          <cell r="H2429">
            <v>6106</v>
          </cell>
          <cell r="I2429">
            <v>4336</v>
          </cell>
        </row>
        <row r="2430">
          <cell r="A2430" t="str">
            <v>LFARISRES-00223</v>
          </cell>
          <cell r="B2430">
            <v>0</v>
          </cell>
          <cell r="C2430">
            <v>263709</v>
          </cell>
          <cell r="D2430">
            <v>0</v>
          </cell>
          <cell r="E2430">
            <v>10000</v>
          </cell>
          <cell r="F2430">
            <v>108988</v>
          </cell>
          <cell r="G2430">
            <v>68155</v>
          </cell>
          <cell r="H2430">
            <v>63111</v>
          </cell>
          <cell r="I2430">
            <v>39522</v>
          </cell>
        </row>
        <row r="2431">
          <cell r="A2431" t="str">
            <v>LFARISRES-00225</v>
          </cell>
          <cell r="B2431">
            <v>0</v>
          </cell>
          <cell r="C2431">
            <v>871</v>
          </cell>
          <cell r="D2431">
            <v>0</v>
          </cell>
          <cell r="E2431">
            <v>0</v>
          </cell>
          <cell r="F2431">
            <v>86</v>
          </cell>
          <cell r="G2431">
            <v>77</v>
          </cell>
          <cell r="H2431">
            <v>84</v>
          </cell>
          <cell r="I2431">
            <v>56</v>
          </cell>
        </row>
        <row r="2432">
          <cell r="A2432" t="str">
            <v>LFARISRES-00227</v>
          </cell>
          <cell r="B2432">
            <v>0</v>
          </cell>
          <cell r="C2432">
            <v>78130</v>
          </cell>
          <cell r="D2432">
            <v>0</v>
          </cell>
          <cell r="E2432">
            <v>40000</v>
          </cell>
          <cell r="F2432">
            <v>30251</v>
          </cell>
          <cell r="G2432">
            <v>45830</v>
          </cell>
          <cell r="H2432">
            <v>69176</v>
          </cell>
          <cell r="I2432">
            <v>32268</v>
          </cell>
        </row>
        <row r="2433">
          <cell r="A2433" t="str">
            <v>LFARISRES-00228</v>
          </cell>
          <cell r="B2433">
            <v>0</v>
          </cell>
          <cell r="C2433">
            <v>17419</v>
          </cell>
          <cell r="D2433">
            <v>0</v>
          </cell>
          <cell r="E2433">
            <v>0</v>
          </cell>
          <cell r="F2433">
            <v>3936</v>
          </cell>
          <cell r="G2433">
            <v>3311</v>
          </cell>
          <cell r="H2433">
            <v>3831</v>
          </cell>
          <cell r="I2433">
            <v>1662</v>
          </cell>
        </row>
        <row r="2434">
          <cell r="A2434" t="str">
            <v>LFARISRES-00229</v>
          </cell>
          <cell r="B2434">
            <v>0</v>
          </cell>
          <cell r="C2434">
            <v>83480</v>
          </cell>
          <cell r="D2434">
            <v>0</v>
          </cell>
          <cell r="E2434">
            <v>0</v>
          </cell>
          <cell r="F2434">
            <v>214</v>
          </cell>
          <cell r="G2434">
            <v>132</v>
          </cell>
          <cell r="H2434">
            <v>144</v>
          </cell>
          <cell r="I2434">
            <v>96</v>
          </cell>
        </row>
        <row r="2435">
          <cell r="A2435" t="str">
            <v>LFARISRES-00230</v>
          </cell>
          <cell r="B2435">
            <v>0</v>
          </cell>
          <cell r="C2435">
            <v>108097</v>
          </cell>
          <cell r="D2435">
            <v>0</v>
          </cell>
          <cell r="E2435">
            <v>0</v>
          </cell>
          <cell r="F2435">
            <v>3113</v>
          </cell>
          <cell r="G2435">
            <v>4104</v>
          </cell>
          <cell r="H2435">
            <v>5220</v>
          </cell>
          <cell r="I2435">
            <v>2885</v>
          </cell>
        </row>
        <row r="2436">
          <cell r="A2436" t="str">
            <v>LFARISRES-00231</v>
          </cell>
          <cell r="B2436">
            <v>0</v>
          </cell>
          <cell r="C2436">
            <v>39397</v>
          </cell>
          <cell r="D2436">
            <v>0</v>
          </cell>
          <cell r="E2436">
            <v>0</v>
          </cell>
          <cell r="F2436">
            <v>14926</v>
          </cell>
          <cell r="G2436">
            <v>9092</v>
          </cell>
          <cell r="H2436">
            <v>8100</v>
          </cell>
          <cell r="I2436">
            <v>3009</v>
          </cell>
        </row>
        <row r="2437">
          <cell r="A2437" t="str">
            <v>LFARISRES-00232</v>
          </cell>
          <cell r="B2437">
            <v>0</v>
          </cell>
          <cell r="C2437">
            <v>20591</v>
          </cell>
          <cell r="D2437">
            <v>0</v>
          </cell>
          <cell r="E2437">
            <v>40000</v>
          </cell>
          <cell r="F2437">
            <v>24211</v>
          </cell>
          <cell r="G2437">
            <v>12260</v>
          </cell>
          <cell r="H2437">
            <v>12481</v>
          </cell>
          <cell r="I2437">
            <v>7791</v>
          </cell>
        </row>
        <row r="2438">
          <cell r="A2438" t="str">
            <v>LFARISRES-00233</v>
          </cell>
          <cell r="B2438">
            <v>0</v>
          </cell>
          <cell r="C2438">
            <v>49509</v>
          </cell>
          <cell r="D2438">
            <v>0</v>
          </cell>
          <cell r="E2438">
            <v>0</v>
          </cell>
          <cell r="F2438">
            <v>305</v>
          </cell>
          <cell r="G2438">
            <v>70</v>
          </cell>
          <cell r="H2438">
            <v>111</v>
          </cell>
          <cell r="I2438">
            <v>48</v>
          </cell>
        </row>
        <row r="2439">
          <cell r="A2439" t="str">
            <v>LFARISRES-00234</v>
          </cell>
          <cell r="B2439">
            <v>0</v>
          </cell>
          <cell r="C2439">
            <v>69351</v>
          </cell>
          <cell r="D2439">
            <v>0</v>
          </cell>
          <cell r="E2439">
            <v>0</v>
          </cell>
          <cell r="F2439">
            <v>3553</v>
          </cell>
          <cell r="G2439">
            <v>3216</v>
          </cell>
          <cell r="H2439">
            <v>3442</v>
          </cell>
          <cell r="I2439">
            <v>1654</v>
          </cell>
        </row>
        <row r="2440">
          <cell r="A2440" t="str">
            <v>LFARISRES-00235</v>
          </cell>
          <cell r="B2440">
            <v>0</v>
          </cell>
          <cell r="C2440">
            <v>39199</v>
          </cell>
          <cell r="D2440">
            <v>0</v>
          </cell>
          <cell r="E2440">
            <v>130000</v>
          </cell>
          <cell r="F2440">
            <v>36847</v>
          </cell>
          <cell r="G2440">
            <v>58914</v>
          </cell>
          <cell r="H2440">
            <v>38611</v>
          </cell>
          <cell r="I2440">
            <v>19439</v>
          </cell>
        </row>
        <row r="2441">
          <cell r="A2441" t="str">
            <v>LFARISRES-00236</v>
          </cell>
          <cell r="B2441">
            <v>0</v>
          </cell>
          <cell r="C2441">
            <v>60042</v>
          </cell>
          <cell r="D2441">
            <v>0</v>
          </cell>
          <cell r="E2441">
            <v>0</v>
          </cell>
          <cell r="F2441">
            <v>5066</v>
          </cell>
          <cell r="G2441">
            <v>7822</v>
          </cell>
          <cell r="H2441">
            <v>5908</v>
          </cell>
          <cell r="I2441">
            <v>4611</v>
          </cell>
        </row>
        <row r="2442">
          <cell r="A2442" t="str">
            <v>LFARISRES-00237</v>
          </cell>
          <cell r="B2442">
            <v>0</v>
          </cell>
          <cell r="C2442">
            <v>8277</v>
          </cell>
          <cell r="D2442">
            <v>0</v>
          </cell>
          <cell r="E2442">
            <v>0</v>
          </cell>
          <cell r="F2442">
            <v>2819</v>
          </cell>
          <cell r="G2442">
            <v>2789</v>
          </cell>
          <cell r="H2442">
            <v>3046</v>
          </cell>
          <cell r="I2442">
            <v>1304</v>
          </cell>
        </row>
        <row r="2443">
          <cell r="A2443" t="str">
            <v>LFARISRES-00238</v>
          </cell>
          <cell r="B2443">
            <v>0</v>
          </cell>
          <cell r="C2443">
            <v>103155</v>
          </cell>
          <cell r="D2443">
            <v>0</v>
          </cell>
          <cell r="E2443">
            <v>80000</v>
          </cell>
          <cell r="F2443">
            <v>52587</v>
          </cell>
          <cell r="G2443">
            <v>50507</v>
          </cell>
          <cell r="H2443">
            <v>53969</v>
          </cell>
          <cell r="I2443">
            <v>26019</v>
          </cell>
        </row>
        <row r="2444">
          <cell r="A2444" t="str">
            <v>LFARISRES-00239</v>
          </cell>
          <cell r="B2444">
            <v>0</v>
          </cell>
          <cell r="C2444">
            <v>82771</v>
          </cell>
          <cell r="D2444">
            <v>0</v>
          </cell>
          <cell r="E2444">
            <v>40000</v>
          </cell>
          <cell r="F2444">
            <v>11141</v>
          </cell>
          <cell r="G2444">
            <v>7396</v>
          </cell>
          <cell r="H2444">
            <v>8083</v>
          </cell>
          <cell r="I2444">
            <v>4950</v>
          </cell>
        </row>
        <row r="2445">
          <cell r="A2445" t="str">
            <v>LFARISRES-00240</v>
          </cell>
          <cell r="B2445">
            <v>0</v>
          </cell>
          <cell r="C2445">
            <v>24987</v>
          </cell>
          <cell r="D2445">
            <v>0</v>
          </cell>
          <cell r="E2445">
            <v>0</v>
          </cell>
          <cell r="F2445">
            <v>637</v>
          </cell>
          <cell r="G2445">
            <v>666</v>
          </cell>
          <cell r="H2445">
            <v>912</v>
          </cell>
          <cell r="I2445">
            <v>290</v>
          </cell>
        </row>
        <row r="2446">
          <cell r="A2446" t="str">
            <v>LFARISRES-00241</v>
          </cell>
          <cell r="B2446">
            <v>0</v>
          </cell>
          <cell r="C2446">
            <v>78253</v>
          </cell>
          <cell r="D2446">
            <v>0</v>
          </cell>
          <cell r="E2446">
            <v>0</v>
          </cell>
          <cell r="F2446">
            <v>34374</v>
          </cell>
          <cell r="G2446">
            <v>24990</v>
          </cell>
          <cell r="H2446">
            <v>22436</v>
          </cell>
          <cell r="I2446">
            <v>13417</v>
          </cell>
        </row>
        <row r="2447">
          <cell r="A2447" t="str">
            <v>LFARISRES-00242</v>
          </cell>
          <cell r="B2447">
            <v>0</v>
          </cell>
          <cell r="C2447">
            <v>100611</v>
          </cell>
          <cell r="D2447">
            <v>0</v>
          </cell>
          <cell r="E2447">
            <v>0</v>
          </cell>
          <cell r="F2447">
            <v>18429</v>
          </cell>
          <cell r="G2447">
            <v>10785</v>
          </cell>
          <cell r="H2447">
            <v>10068</v>
          </cell>
          <cell r="I2447">
            <v>5495</v>
          </cell>
        </row>
        <row r="2448">
          <cell r="A2448" t="str">
            <v>LFARISRES-00243</v>
          </cell>
          <cell r="B2448">
            <v>0</v>
          </cell>
          <cell r="C2448">
            <v>75950</v>
          </cell>
          <cell r="D2448">
            <v>0</v>
          </cell>
          <cell r="E2448">
            <v>0</v>
          </cell>
          <cell r="F2448">
            <v>389</v>
          </cell>
          <cell r="G2448">
            <v>871</v>
          </cell>
          <cell r="H2448">
            <v>933</v>
          </cell>
          <cell r="I2448">
            <v>431</v>
          </cell>
        </row>
        <row r="2449">
          <cell r="A2449" t="str">
            <v>LFARISRES-00244</v>
          </cell>
          <cell r="B2449">
            <v>0</v>
          </cell>
          <cell r="C2449">
            <v>15568</v>
          </cell>
          <cell r="D2449">
            <v>0</v>
          </cell>
          <cell r="E2449">
            <v>0</v>
          </cell>
          <cell r="F2449">
            <v>603</v>
          </cell>
          <cell r="G2449">
            <v>353</v>
          </cell>
          <cell r="H2449">
            <v>307</v>
          </cell>
          <cell r="I2449">
            <v>115</v>
          </cell>
        </row>
        <row r="2450">
          <cell r="A2450" t="str">
            <v>LFARISRES-00245</v>
          </cell>
          <cell r="B2450">
            <v>0</v>
          </cell>
          <cell r="C2450">
            <v>14541</v>
          </cell>
          <cell r="D2450">
            <v>0</v>
          </cell>
          <cell r="E2450">
            <v>0</v>
          </cell>
          <cell r="F2450">
            <v>3895</v>
          </cell>
          <cell r="G2450">
            <v>10763</v>
          </cell>
          <cell r="H2450">
            <v>8009</v>
          </cell>
          <cell r="I2450">
            <v>5097</v>
          </cell>
        </row>
        <row r="2451">
          <cell r="A2451" t="str">
            <v>LFARISRES-00246</v>
          </cell>
          <cell r="B2451">
            <v>0</v>
          </cell>
          <cell r="C2451">
            <v>51374</v>
          </cell>
          <cell r="D2451">
            <v>0</v>
          </cell>
          <cell r="E2451">
            <v>0</v>
          </cell>
          <cell r="F2451">
            <v>10919</v>
          </cell>
          <cell r="G2451">
            <v>7521</v>
          </cell>
          <cell r="H2451">
            <v>5956</v>
          </cell>
          <cell r="I2451">
            <v>3300</v>
          </cell>
        </row>
        <row r="2452">
          <cell r="A2452" t="str">
            <v>LFARISRES-00248</v>
          </cell>
          <cell r="B2452">
            <v>0</v>
          </cell>
          <cell r="C2452">
            <v>78407</v>
          </cell>
          <cell r="D2452">
            <v>0</v>
          </cell>
          <cell r="E2452">
            <v>0</v>
          </cell>
          <cell r="F2452">
            <v>792</v>
          </cell>
          <cell r="G2452">
            <v>1014</v>
          </cell>
          <cell r="H2452">
            <v>978</v>
          </cell>
          <cell r="I2452">
            <v>546</v>
          </cell>
        </row>
        <row r="2453">
          <cell r="A2453" t="str">
            <v>LFARISRES-00249</v>
          </cell>
          <cell r="B2453">
            <v>0</v>
          </cell>
          <cell r="C2453">
            <v>63859</v>
          </cell>
          <cell r="D2453">
            <v>0</v>
          </cell>
          <cell r="E2453">
            <v>0</v>
          </cell>
          <cell r="F2453">
            <v>40101</v>
          </cell>
          <cell r="G2453">
            <v>37996</v>
          </cell>
          <cell r="H2453">
            <v>45390</v>
          </cell>
          <cell r="I2453">
            <v>24524</v>
          </cell>
        </row>
        <row r="2454">
          <cell r="A2454" t="str">
            <v>LFARISRES-00250</v>
          </cell>
          <cell r="B2454">
            <v>0</v>
          </cell>
          <cell r="C2454">
            <v>142495</v>
          </cell>
          <cell r="D2454">
            <v>0</v>
          </cell>
          <cell r="E2454">
            <v>0</v>
          </cell>
          <cell r="F2454">
            <v>856</v>
          </cell>
          <cell r="G2454">
            <v>1085</v>
          </cell>
          <cell r="H2454">
            <v>1191</v>
          </cell>
          <cell r="I2454">
            <v>400</v>
          </cell>
        </row>
        <row r="2455">
          <cell r="A2455" t="str">
            <v>LFARISRES-00252</v>
          </cell>
          <cell r="B2455">
            <v>0</v>
          </cell>
          <cell r="C2455">
            <v>35658</v>
          </cell>
          <cell r="D2455">
            <v>0</v>
          </cell>
          <cell r="E2455">
            <v>40000</v>
          </cell>
          <cell r="F2455">
            <v>31960</v>
          </cell>
          <cell r="G2455">
            <v>27929</v>
          </cell>
          <cell r="H2455">
            <v>24510</v>
          </cell>
          <cell r="I2455">
            <v>14454</v>
          </cell>
        </row>
        <row r="2456">
          <cell r="A2456" t="str">
            <v>LFARISRES-00253</v>
          </cell>
          <cell r="B2456">
            <v>0</v>
          </cell>
          <cell r="C2456">
            <v>81598</v>
          </cell>
          <cell r="D2456">
            <v>0</v>
          </cell>
          <cell r="E2456">
            <v>0</v>
          </cell>
          <cell r="F2456">
            <v>42346</v>
          </cell>
          <cell r="G2456">
            <v>31162</v>
          </cell>
          <cell r="H2456">
            <v>26047</v>
          </cell>
          <cell r="I2456">
            <v>17938</v>
          </cell>
        </row>
        <row r="2457">
          <cell r="A2457" t="str">
            <v>LFARISRES-00254</v>
          </cell>
          <cell r="B2457">
            <v>0</v>
          </cell>
          <cell r="C2457">
            <v>48480</v>
          </cell>
          <cell r="D2457">
            <v>0</v>
          </cell>
          <cell r="E2457">
            <v>0</v>
          </cell>
          <cell r="F2457">
            <v>1212</v>
          </cell>
          <cell r="G2457">
            <v>2614</v>
          </cell>
          <cell r="H2457">
            <v>2138</v>
          </cell>
          <cell r="I2457">
            <v>1168</v>
          </cell>
        </row>
        <row r="2458">
          <cell r="A2458" t="str">
            <v>LFARISRES-00255</v>
          </cell>
          <cell r="B2458">
            <v>0</v>
          </cell>
          <cell r="C2458">
            <v>69117</v>
          </cell>
          <cell r="D2458">
            <v>0</v>
          </cell>
          <cell r="E2458">
            <v>40000</v>
          </cell>
          <cell r="F2458">
            <v>45175</v>
          </cell>
          <cell r="G2458">
            <v>39954</v>
          </cell>
          <cell r="H2458">
            <v>35006</v>
          </cell>
          <cell r="I2458">
            <v>23342</v>
          </cell>
        </row>
        <row r="2459">
          <cell r="A2459" t="str">
            <v>LFARISRES-00256</v>
          </cell>
          <cell r="B2459">
            <v>0</v>
          </cell>
          <cell r="C2459">
            <v>5000</v>
          </cell>
          <cell r="D2459">
            <v>0</v>
          </cell>
          <cell r="E2459">
            <v>0</v>
          </cell>
          <cell r="F2459">
            <v>44</v>
          </cell>
          <cell r="G2459">
            <v>332</v>
          </cell>
          <cell r="H2459">
            <v>896</v>
          </cell>
          <cell r="I2459">
            <v>256</v>
          </cell>
        </row>
        <row r="2460">
          <cell r="A2460" t="str">
            <v>LFARISRES-00261</v>
          </cell>
          <cell r="B2460">
            <v>0</v>
          </cell>
          <cell r="C2460">
            <v>91231</v>
          </cell>
          <cell r="D2460">
            <v>20000</v>
          </cell>
          <cell r="E2460">
            <v>0</v>
          </cell>
          <cell r="F2460">
            <v>51824</v>
          </cell>
          <cell r="G2460">
            <v>35729</v>
          </cell>
          <cell r="H2460">
            <v>33939</v>
          </cell>
          <cell r="I2460">
            <v>20396</v>
          </cell>
        </row>
        <row r="2461">
          <cell r="A2461" t="str">
            <v>LFARISRES-00262</v>
          </cell>
          <cell r="B2461">
            <v>0</v>
          </cell>
          <cell r="C2461">
            <v>6337</v>
          </cell>
          <cell r="D2461">
            <v>0</v>
          </cell>
          <cell r="E2461">
            <v>0</v>
          </cell>
          <cell r="F2461">
            <v>1438</v>
          </cell>
          <cell r="G2461">
            <v>3636</v>
          </cell>
          <cell r="H2461">
            <v>2138</v>
          </cell>
          <cell r="I2461">
            <v>1544</v>
          </cell>
        </row>
        <row r="2462">
          <cell r="A2462" t="str">
            <v>LFARISRES-00265</v>
          </cell>
          <cell r="B2462">
            <v>0</v>
          </cell>
          <cell r="C2462">
            <v>21202</v>
          </cell>
          <cell r="D2462">
            <v>0</v>
          </cell>
          <cell r="E2462">
            <v>30000</v>
          </cell>
          <cell r="F2462">
            <v>39047</v>
          </cell>
          <cell r="G2462">
            <v>36315</v>
          </cell>
          <cell r="H2462">
            <v>43454</v>
          </cell>
          <cell r="I2462">
            <v>24217</v>
          </cell>
        </row>
        <row r="2463">
          <cell r="A2463" t="str">
            <v>LFARISRES-00266</v>
          </cell>
          <cell r="B2463">
            <v>0</v>
          </cell>
          <cell r="C2463">
            <v>20000</v>
          </cell>
          <cell r="D2463">
            <v>0</v>
          </cell>
          <cell r="E2463">
            <v>0</v>
          </cell>
          <cell r="F2463">
            <v>0</v>
          </cell>
          <cell r="G2463">
            <v>1576</v>
          </cell>
          <cell r="H2463">
            <v>987</v>
          </cell>
          <cell r="I2463">
            <v>658</v>
          </cell>
        </row>
        <row r="2464">
          <cell r="A2464" t="str">
            <v>LFARISRES-00267</v>
          </cell>
          <cell r="B2464">
            <v>0</v>
          </cell>
          <cell r="C2464">
            <v>152057</v>
          </cell>
          <cell r="D2464">
            <v>0</v>
          </cell>
          <cell r="E2464">
            <v>100000</v>
          </cell>
          <cell r="F2464">
            <v>169379</v>
          </cell>
          <cell r="G2464">
            <v>130629</v>
          </cell>
          <cell r="H2464">
            <v>142978</v>
          </cell>
          <cell r="I2464">
            <v>81659</v>
          </cell>
        </row>
        <row r="2465">
          <cell r="A2465" t="str">
            <v>LFARISRES-00268</v>
          </cell>
          <cell r="B2465">
            <v>0</v>
          </cell>
          <cell r="C2465">
            <v>16020</v>
          </cell>
          <cell r="D2465">
            <v>0</v>
          </cell>
          <cell r="E2465">
            <v>0</v>
          </cell>
          <cell r="F2465">
            <v>1945</v>
          </cell>
          <cell r="G2465">
            <v>1152</v>
          </cell>
          <cell r="H2465">
            <v>1269</v>
          </cell>
          <cell r="I2465">
            <v>817</v>
          </cell>
        </row>
        <row r="2466">
          <cell r="A2466" t="str">
            <v>LFARISRES-00269</v>
          </cell>
          <cell r="B2466">
            <v>0</v>
          </cell>
          <cell r="C2466">
            <v>207467</v>
          </cell>
          <cell r="D2466">
            <v>0</v>
          </cell>
          <cell r="E2466">
            <v>230000</v>
          </cell>
          <cell r="F2466">
            <v>250024</v>
          </cell>
          <cell r="G2466">
            <v>170009</v>
          </cell>
          <cell r="H2466">
            <v>181594</v>
          </cell>
          <cell r="I2466">
            <v>102278</v>
          </cell>
        </row>
        <row r="2467">
          <cell r="A2467" t="str">
            <v>LFARISRES-00270</v>
          </cell>
          <cell r="B2467">
            <v>0</v>
          </cell>
          <cell r="C2467">
            <v>3555</v>
          </cell>
          <cell r="D2467">
            <v>0</v>
          </cell>
          <cell r="E2467">
            <v>10000</v>
          </cell>
          <cell r="F2467">
            <v>3470</v>
          </cell>
          <cell r="G2467">
            <v>3811</v>
          </cell>
          <cell r="H2467">
            <v>3227</v>
          </cell>
          <cell r="I2467">
            <v>2434</v>
          </cell>
        </row>
        <row r="2468">
          <cell r="A2468" t="str">
            <v>LFARISRES-00271</v>
          </cell>
          <cell r="B2468">
            <v>0</v>
          </cell>
          <cell r="C2468">
            <v>55420</v>
          </cell>
          <cell r="D2468">
            <v>5000</v>
          </cell>
          <cell r="E2468">
            <v>25000</v>
          </cell>
          <cell r="F2468">
            <v>30529</v>
          </cell>
          <cell r="G2468">
            <v>22556</v>
          </cell>
          <cell r="H2468">
            <v>21972</v>
          </cell>
          <cell r="I2468">
            <v>12237</v>
          </cell>
        </row>
        <row r="2469">
          <cell r="A2469" t="str">
            <v>LFARISRES-00273</v>
          </cell>
          <cell r="B2469">
            <v>0</v>
          </cell>
          <cell r="C2469">
            <v>52424</v>
          </cell>
          <cell r="D2469">
            <v>0</v>
          </cell>
          <cell r="E2469">
            <v>0</v>
          </cell>
          <cell r="F2469">
            <v>2667</v>
          </cell>
          <cell r="G2469">
            <v>2134</v>
          </cell>
          <cell r="H2469">
            <v>2409</v>
          </cell>
          <cell r="I2469">
            <v>1532</v>
          </cell>
        </row>
        <row r="2470">
          <cell r="A2470" t="str">
            <v>LFARISRES-00274</v>
          </cell>
          <cell r="B2470">
            <v>0</v>
          </cell>
          <cell r="C2470">
            <v>10432</v>
          </cell>
          <cell r="D2470">
            <v>0</v>
          </cell>
          <cell r="E2470">
            <v>20000</v>
          </cell>
          <cell r="F2470">
            <v>927</v>
          </cell>
          <cell r="G2470">
            <v>3879</v>
          </cell>
          <cell r="H2470">
            <v>3139</v>
          </cell>
          <cell r="I2470">
            <v>1923</v>
          </cell>
        </row>
        <row r="2471">
          <cell r="A2471" t="str">
            <v>LFARISRES-00275</v>
          </cell>
          <cell r="B2471">
            <v>0</v>
          </cell>
          <cell r="C2471">
            <v>35038</v>
          </cell>
          <cell r="D2471">
            <v>0</v>
          </cell>
          <cell r="E2471">
            <v>10000</v>
          </cell>
          <cell r="F2471">
            <v>16565</v>
          </cell>
          <cell r="G2471">
            <v>9545</v>
          </cell>
          <cell r="H2471">
            <v>10240</v>
          </cell>
          <cell r="I2471">
            <v>6318</v>
          </cell>
        </row>
        <row r="2472">
          <cell r="A2472" t="str">
            <v>LFARISRES-00276</v>
          </cell>
          <cell r="B2472">
            <v>0</v>
          </cell>
          <cell r="C2472">
            <v>5288</v>
          </cell>
          <cell r="D2472">
            <v>0</v>
          </cell>
          <cell r="E2472">
            <v>0</v>
          </cell>
          <cell r="F2472">
            <v>1028</v>
          </cell>
          <cell r="G2472">
            <v>2324</v>
          </cell>
          <cell r="H2472">
            <v>6272</v>
          </cell>
          <cell r="I2472">
            <v>1792</v>
          </cell>
        </row>
        <row r="2473">
          <cell r="A2473" t="str">
            <v>LFARISRES-00277</v>
          </cell>
          <cell r="B2473">
            <v>0</v>
          </cell>
          <cell r="C2473">
            <v>36073</v>
          </cell>
          <cell r="D2473">
            <v>0</v>
          </cell>
          <cell r="E2473">
            <v>0</v>
          </cell>
          <cell r="F2473">
            <v>973</v>
          </cell>
          <cell r="G2473">
            <v>1424</v>
          </cell>
          <cell r="H2473">
            <v>2466</v>
          </cell>
          <cell r="I2473">
            <v>818</v>
          </cell>
        </row>
        <row r="2474">
          <cell r="A2474" t="str">
            <v>LFARISRES-00278</v>
          </cell>
          <cell r="B2474">
            <v>0</v>
          </cell>
          <cell r="C2474">
            <v>2130</v>
          </cell>
          <cell r="D2474">
            <v>0</v>
          </cell>
          <cell r="E2474">
            <v>30000</v>
          </cell>
          <cell r="F2474">
            <v>6693</v>
          </cell>
          <cell r="G2474">
            <v>7658</v>
          </cell>
          <cell r="H2474">
            <v>6424</v>
          </cell>
          <cell r="I2474">
            <v>4726</v>
          </cell>
        </row>
        <row r="2475">
          <cell r="A2475" t="str">
            <v>LFARISRES-00279</v>
          </cell>
          <cell r="B2475">
            <v>0</v>
          </cell>
          <cell r="C2475">
            <v>58347</v>
          </cell>
          <cell r="D2475">
            <v>0</v>
          </cell>
          <cell r="E2475">
            <v>50000</v>
          </cell>
          <cell r="F2475">
            <v>37426</v>
          </cell>
          <cell r="G2475">
            <v>27412</v>
          </cell>
          <cell r="H2475">
            <v>28861</v>
          </cell>
          <cell r="I2475">
            <v>17377</v>
          </cell>
        </row>
        <row r="2476">
          <cell r="A2476" t="str">
            <v>LFARISRES-00280</v>
          </cell>
          <cell r="B2476">
            <v>0</v>
          </cell>
          <cell r="C2476">
            <v>74506</v>
          </cell>
          <cell r="D2476">
            <v>0</v>
          </cell>
          <cell r="E2476">
            <v>0</v>
          </cell>
          <cell r="F2476">
            <v>33055</v>
          </cell>
          <cell r="G2476">
            <v>51213</v>
          </cell>
          <cell r="H2476">
            <v>62463</v>
          </cell>
          <cell r="I2476">
            <v>27677</v>
          </cell>
        </row>
        <row r="2477">
          <cell r="A2477" t="str">
            <v>LFARISRES-00281</v>
          </cell>
          <cell r="B2477">
            <v>0</v>
          </cell>
          <cell r="C2477">
            <v>29867</v>
          </cell>
          <cell r="D2477">
            <v>0</v>
          </cell>
          <cell r="E2477">
            <v>0</v>
          </cell>
          <cell r="F2477">
            <v>2346</v>
          </cell>
          <cell r="G2477">
            <v>4838</v>
          </cell>
          <cell r="H2477">
            <v>3701</v>
          </cell>
          <cell r="I2477">
            <v>2349</v>
          </cell>
        </row>
        <row r="2478">
          <cell r="A2478" t="str">
            <v>LFARISRES-00282</v>
          </cell>
          <cell r="B2478">
            <v>0</v>
          </cell>
          <cell r="C2478">
            <v>147445</v>
          </cell>
          <cell r="D2478">
            <v>0</v>
          </cell>
          <cell r="E2478">
            <v>0</v>
          </cell>
          <cell r="F2478">
            <v>294</v>
          </cell>
          <cell r="G2478">
            <v>100</v>
          </cell>
          <cell r="H2478">
            <v>118</v>
          </cell>
          <cell r="I2478">
            <v>86</v>
          </cell>
        </row>
        <row r="2479">
          <cell r="A2479" t="str">
            <v>LFARISRES-00283</v>
          </cell>
          <cell r="B2479">
            <v>0</v>
          </cell>
          <cell r="C2479">
            <v>120061</v>
          </cell>
          <cell r="D2479">
            <v>0</v>
          </cell>
          <cell r="E2479">
            <v>0</v>
          </cell>
          <cell r="F2479">
            <v>638</v>
          </cell>
          <cell r="G2479">
            <v>453</v>
          </cell>
          <cell r="H2479">
            <v>746</v>
          </cell>
          <cell r="I2479">
            <v>160</v>
          </cell>
        </row>
        <row r="2480">
          <cell r="A2480" t="str">
            <v>LFARISRES-00286</v>
          </cell>
          <cell r="B2480">
            <v>0</v>
          </cell>
          <cell r="C2480">
            <v>19421</v>
          </cell>
          <cell r="D2480">
            <v>0</v>
          </cell>
          <cell r="E2480">
            <v>0</v>
          </cell>
          <cell r="F2480">
            <v>349</v>
          </cell>
          <cell r="G2480">
            <v>303</v>
          </cell>
          <cell r="H2480">
            <v>253</v>
          </cell>
          <cell r="I2480">
            <v>97</v>
          </cell>
        </row>
        <row r="2481">
          <cell r="A2481" t="str">
            <v>LFARISRES-00287</v>
          </cell>
          <cell r="B2481">
            <v>0</v>
          </cell>
          <cell r="C2481">
            <v>30406</v>
          </cell>
          <cell r="D2481">
            <v>0</v>
          </cell>
          <cell r="E2481">
            <v>80000</v>
          </cell>
          <cell r="F2481">
            <v>39438</v>
          </cell>
          <cell r="G2481">
            <v>35793</v>
          </cell>
          <cell r="H2481">
            <v>31042</v>
          </cell>
          <cell r="I2481">
            <v>21574</v>
          </cell>
        </row>
        <row r="2482">
          <cell r="A2482" t="str">
            <v>LFARISRES-00288</v>
          </cell>
          <cell r="B2482">
            <v>0</v>
          </cell>
          <cell r="C2482">
            <v>53605</v>
          </cell>
          <cell r="D2482">
            <v>0</v>
          </cell>
          <cell r="E2482">
            <v>40000</v>
          </cell>
          <cell r="F2482">
            <v>17629</v>
          </cell>
          <cell r="G2482">
            <v>22954</v>
          </cell>
          <cell r="H2482">
            <v>19638</v>
          </cell>
          <cell r="I2482">
            <v>12907</v>
          </cell>
        </row>
        <row r="2483">
          <cell r="A2483" t="str">
            <v>LFARISRES-00289</v>
          </cell>
          <cell r="B2483">
            <v>0</v>
          </cell>
          <cell r="C2483">
            <v>21576</v>
          </cell>
          <cell r="D2483">
            <v>0</v>
          </cell>
          <cell r="E2483">
            <v>0</v>
          </cell>
          <cell r="F2483">
            <v>21330</v>
          </cell>
          <cell r="G2483">
            <v>16032</v>
          </cell>
          <cell r="H2483">
            <v>13040</v>
          </cell>
          <cell r="I2483">
            <v>8367</v>
          </cell>
        </row>
        <row r="2484">
          <cell r="A2484" t="str">
            <v>LFARISRES-00290</v>
          </cell>
          <cell r="B2484">
            <v>0</v>
          </cell>
          <cell r="C2484">
            <v>11678</v>
          </cell>
          <cell r="D2484">
            <v>0</v>
          </cell>
          <cell r="E2484">
            <v>0</v>
          </cell>
          <cell r="F2484">
            <v>1216</v>
          </cell>
          <cell r="G2484">
            <v>1583</v>
          </cell>
          <cell r="H2484">
            <v>1242</v>
          </cell>
          <cell r="I2484">
            <v>437</v>
          </cell>
        </row>
        <row r="2485">
          <cell r="A2485" t="str">
            <v>LFARISRES-00291</v>
          </cell>
          <cell r="B2485">
            <v>0</v>
          </cell>
          <cell r="C2485">
            <v>67770</v>
          </cell>
          <cell r="D2485">
            <v>0</v>
          </cell>
          <cell r="E2485">
            <v>0</v>
          </cell>
          <cell r="F2485">
            <v>13779</v>
          </cell>
          <cell r="G2485">
            <v>28257</v>
          </cell>
          <cell r="H2485">
            <v>22141</v>
          </cell>
          <cell r="I2485">
            <v>15124</v>
          </cell>
        </row>
        <row r="2486">
          <cell r="A2486" t="str">
            <v>LFARISRES-00292</v>
          </cell>
          <cell r="B2486">
            <v>0</v>
          </cell>
          <cell r="C2486">
            <v>146773</v>
          </cell>
          <cell r="D2486">
            <v>0</v>
          </cell>
          <cell r="E2486">
            <v>40000</v>
          </cell>
          <cell r="F2486">
            <v>25961</v>
          </cell>
          <cell r="G2486">
            <v>33452</v>
          </cell>
          <cell r="H2486">
            <v>42485</v>
          </cell>
          <cell r="I2486">
            <v>21382</v>
          </cell>
        </row>
        <row r="2487">
          <cell r="A2487" t="str">
            <v>LFARISRES-00294</v>
          </cell>
          <cell r="B2487">
            <v>0</v>
          </cell>
          <cell r="C2487">
            <v>33953</v>
          </cell>
          <cell r="D2487">
            <v>0</v>
          </cell>
          <cell r="E2487">
            <v>0</v>
          </cell>
          <cell r="F2487">
            <v>5651</v>
          </cell>
          <cell r="G2487">
            <v>5157</v>
          </cell>
          <cell r="H2487">
            <v>4037</v>
          </cell>
          <cell r="I2487">
            <v>2762</v>
          </cell>
        </row>
        <row r="2488">
          <cell r="A2488" t="str">
            <v>LFARISRES-00295</v>
          </cell>
          <cell r="B2488">
            <v>0</v>
          </cell>
          <cell r="C2488">
            <v>37623</v>
          </cell>
          <cell r="D2488">
            <v>0</v>
          </cell>
          <cell r="E2488">
            <v>0</v>
          </cell>
          <cell r="F2488">
            <v>1104</v>
          </cell>
          <cell r="G2488">
            <v>11738</v>
          </cell>
          <cell r="H2488">
            <v>8151</v>
          </cell>
          <cell r="I2488">
            <v>5088</v>
          </cell>
        </row>
        <row r="2489">
          <cell r="A2489" t="str">
            <v>LFARISRES-00296</v>
          </cell>
          <cell r="B2489">
            <v>0</v>
          </cell>
          <cell r="C2489">
            <v>13337</v>
          </cell>
          <cell r="D2489">
            <v>0</v>
          </cell>
          <cell r="E2489">
            <v>0</v>
          </cell>
          <cell r="F2489">
            <v>1070</v>
          </cell>
          <cell r="G2489">
            <v>1939</v>
          </cell>
          <cell r="H2489">
            <v>1332</v>
          </cell>
          <cell r="I2489">
            <v>497</v>
          </cell>
        </row>
        <row r="2490">
          <cell r="A2490" t="str">
            <v>LFARISRES-00297</v>
          </cell>
          <cell r="B2490">
            <v>0</v>
          </cell>
          <cell r="C2490">
            <v>17233</v>
          </cell>
          <cell r="D2490">
            <v>0</v>
          </cell>
          <cell r="E2490">
            <v>30000</v>
          </cell>
          <cell r="F2490">
            <v>27961</v>
          </cell>
          <cell r="G2490">
            <v>13814</v>
          </cell>
          <cell r="H2490">
            <v>14300</v>
          </cell>
          <cell r="I2490">
            <v>8999</v>
          </cell>
        </row>
        <row r="2491">
          <cell r="A2491" t="str">
            <v>LFARISRES-00298</v>
          </cell>
          <cell r="B2491">
            <v>0</v>
          </cell>
          <cell r="C2491">
            <v>116045</v>
          </cell>
          <cell r="D2491">
            <v>0</v>
          </cell>
          <cell r="E2491">
            <v>120000</v>
          </cell>
          <cell r="F2491">
            <v>42906</v>
          </cell>
          <cell r="G2491">
            <v>86702</v>
          </cell>
          <cell r="H2491">
            <v>58859</v>
          </cell>
          <cell r="I2491">
            <v>37391</v>
          </cell>
        </row>
        <row r="2492">
          <cell r="A2492" t="str">
            <v>LFARISRES-00299</v>
          </cell>
          <cell r="B2492">
            <v>0</v>
          </cell>
          <cell r="C2492">
            <v>71301</v>
          </cell>
          <cell r="D2492">
            <v>0</v>
          </cell>
          <cell r="E2492">
            <v>0</v>
          </cell>
          <cell r="F2492">
            <v>14710</v>
          </cell>
          <cell r="G2492">
            <v>6947</v>
          </cell>
          <cell r="H2492">
            <v>7188</v>
          </cell>
          <cell r="I2492">
            <v>4494</v>
          </cell>
        </row>
        <row r="2493">
          <cell r="A2493" t="str">
            <v>LFARISRES-00303</v>
          </cell>
          <cell r="B2493">
            <v>0</v>
          </cell>
          <cell r="C2493">
            <v>15031</v>
          </cell>
          <cell r="D2493">
            <v>0</v>
          </cell>
          <cell r="E2493">
            <v>0</v>
          </cell>
          <cell r="F2493">
            <v>2897</v>
          </cell>
          <cell r="G2493">
            <v>2622</v>
          </cell>
          <cell r="H2493">
            <v>2619</v>
          </cell>
          <cell r="I2493">
            <v>1570</v>
          </cell>
        </row>
        <row r="2494">
          <cell r="A2494" t="str">
            <v>LFARISRES-00304</v>
          </cell>
          <cell r="B2494">
            <v>0</v>
          </cell>
          <cell r="C2494">
            <v>68265</v>
          </cell>
          <cell r="D2494">
            <v>0</v>
          </cell>
          <cell r="E2494">
            <v>0</v>
          </cell>
          <cell r="F2494">
            <v>1649</v>
          </cell>
          <cell r="G2494">
            <v>3571</v>
          </cell>
          <cell r="H2494">
            <v>2554</v>
          </cell>
          <cell r="I2494">
            <v>1796</v>
          </cell>
        </row>
        <row r="2495">
          <cell r="A2495" t="str">
            <v>LFARISRES-00306</v>
          </cell>
          <cell r="B2495">
            <v>0</v>
          </cell>
          <cell r="C2495">
            <v>333657</v>
          </cell>
          <cell r="D2495">
            <v>0</v>
          </cell>
          <cell r="E2495">
            <v>200000</v>
          </cell>
          <cell r="F2495">
            <v>463628</v>
          </cell>
          <cell r="G2495">
            <v>323082</v>
          </cell>
          <cell r="H2495">
            <v>327618</v>
          </cell>
          <cell r="I2495">
            <v>198530</v>
          </cell>
        </row>
        <row r="2496">
          <cell r="A2496" t="str">
            <v>LFARISRES-00308</v>
          </cell>
          <cell r="B2496">
            <v>0</v>
          </cell>
          <cell r="C2496">
            <v>258364</v>
          </cell>
          <cell r="D2496">
            <v>0</v>
          </cell>
          <cell r="E2496">
            <v>0</v>
          </cell>
          <cell r="F2496">
            <v>16385</v>
          </cell>
          <cell r="G2496">
            <v>16116</v>
          </cell>
          <cell r="H2496">
            <v>15477</v>
          </cell>
          <cell r="I2496">
            <v>9341</v>
          </cell>
        </row>
        <row r="2497">
          <cell r="A2497" t="str">
            <v>LFARISRES-00310</v>
          </cell>
          <cell r="B2497">
            <v>0</v>
          </cell>
          <cell r="C2497">
            <v>67226</v>
          </cell>
          <cell r="D2497">
            <v>0</v>
          </cell>
          <cell r="E2497">
            <v>50000</v>
          </cell>
          <cell r="F2497">
            <v>67629</v>
          </cell>
          <cell r="G2497">
            <v>52136</v>
          </cell>
          <cell r="H2497">
            <v>56273</v>
          </cell>
          <cell r="I2497">
            <v>28486</v>
          </cell>
        </row>
        <row r="2498">
          <cell r="A2498" t="str">
            <v>LFARISRES-00312</v>
          </cell>
          <cell r="B2498">
            <v>0</v>
          </cell>
          <cell r="C2498">
            <v>4097</v>
          </cell>
          <cell r="D2498">
            <v>0</v>
          </cell>
          <cell r="E2498">
            <v>0</v>
          </cell>
          <cell r="F2498">
            <v>4390</v>
          </cell>
          <cell r="G2498">
            <v>2531</v>
          </cell>
          <cell r="H2498">
            <v>2175</v>
          </cell>
          <cell r="I2498">
            <v>768</v>
          </cell>
        </row>
        <row r="2499">
          <cell r="A2499" t="str">
            <v>LFARISRES-00313</v>
          </cell>
          <cell r="B2499">
            <v>0</v>
          </cell>
          <cell r="C2499">
            <v>77259</v>
          </cell>
          <cell r="D2499">
            <v>0</v>
          </cell>
          <cell r="E2499">
            <v>0</v>
          </cell>
          <cell r="F2499">
            <v>24094</v>
          </cell>
          <cell r="G2499">
            <v>18230</v>
          </cell>
          <cell r="H2499">
            <v>17526</v>
          </cell>
          <cell r="I2499">
            <v>8764</v>
          </cell>
        </row>
        <row r="2500">
          <cell r="A2500" t="str">
            <v>LFARISRES-00314</v>
          </cell>
          <cell r="B2500">
            <v>0</v>
          </cell>
          <cell r="C2500">
            <v>52721</v>
          </cell>
          <cell r="D2500">
            <v>0</v>
          </cell>
          <cell r="E2500">
            <v>0</v>
          </cell>
          <cell r="F2500">
            <v>43689</v>
          </cell>
          <cell r="G2500">
            <v>34646</v>
          </cell>
          <cell r="H2500">
            <v>32467</v>
          </cell>
          <cell r="I2500">
            <v>14346</v>
          </cell>
        </row>
        <row r="2501">
          <cell r="A2501" t="str">
            <v>LFARISRES-00315</v>
          </cell>
          <cell r="B2501">
            <v>0</v>
          </cell>
          <cell r="C2501">
            <v>199577</v>
          </cell>
          <cell r="D2501">
            <v>0</v>
          </cell>
          <cell r="E2501">
            <v>120000</v>
          </cell>
          <cell r="F2501">
            <v>208661</v>
          </cell>
          <cell r="G2501">
            <v>127358</v>
          </cell>
          <cell r="H2501">
            <v>135735</v>
          </cell>
          <cell r="I2501">
            <v>81452</v>
          </cell>
        </row>
        <row r="2502">
          <cell r="A2502" t="str">
            <v>LFARISRES-00317</v>
          </cell>
          <cell r="B2502">
            <v>0</v>
          </cell>
          <cell r="C2502">
            <v>196010</v>
          </cell>
          <cell r="D2502">
            <v>0</v>
          </cell>
          <cell r="E2502">
            <v>0</v>
          </cell>
          <cell r="F2502">
            <v>32896</v>
          </cell>
          <cell r="G2502">
            <v>219312</v>
          </cell>
          <cell r="H2502">
            <v>105056</v>
          </cell>
          <cell r="I2502">
            <v>88728</v>
          </cell>
        </row>
        <row r="2503">
          <cell r="A2503" t="str">
            <v>LFARISRES-00318</v>
          </cell>
          <cell r="B2503">
            <v>0</v>
          </cell>
          <cell r="C2503">
            <v>8414</v>
          </cell>
          <cell r="D2503">
            <v>0</v>
          </cell>
          <cell r="E2503">
            <v>40000</v>
          </cell>
          <cell r="F2503">
            <v>4559</v>
          </cell>
          <cell r="G2503">
            <v>2837</v>
          </cell>
          <cell r="H2503">
            <v>2195</v>
          </cell>
          <cell r="I2503">
            <v>412</v>
          </cell>
        </row>
        <row r="2504">
          <cell r="A2504" t="str">
            <v>LFARISRES-00319</v>
          </cell>
          <cell r="B2504">
            <v>0</v>
          </cell>
          <cell r="C2504">
            <v>20300</v>
          </cell>
          <cell r="D2504">
            <v>0</v>
          </cell>
          <cell r="E2504">
            <v>0</v>
          </cell>
          <cell r="F2504">
            <v>4979</v>
          </cell>
          <cell r="G2504">
            <v>4452</v>
          </cell>
          <cell r="H2504">
            <v>2898</v>
          </cell>
          <cell r="I2504">
            <v>2100</v>
          </cell>
        </row>
        <row r="2505">
          <cell r="A2505" t="str">
            <v>LFARISRES-00322</v>
          </cell>
          <cell r="B2505">
            <v>0</v>
          </cell>
          <cell r="C2505">
            <v>22293</v>
          </cell>
          <cell r="D2505">
            <v>0</v>
          </cell>
          <cell r="E2505">
            <v>0</v>
          </cell>
          <cell r="F2505">
            <v>19040</v>
          </cell>
          <cell r="G2505">
            <v>15986</v>
          </cell>
          <cell r="H2505">
            <v>15430</v>
          </cell>
          <cell r="I2505">
            <v>9050</v>
          </cell>
        </row>
        <row r="2506">
          <cell r="A2506" t="str">
            <v>LFARISRES-00323</v>
          </cell>
          <cell r="B2506">
            <v>0</v>
          </cell>
          <cell r="C2506">
            <v>103733</v>
          </cell>
          <cell r="D2506">
            <v>0</v>
          </cell>
          <cell r="E2506">
            <v>30000</v>
          </cell>
          <cell r="F2506">
            <v>47100</v>
          </cell>
          <cell r="G2506">
            <v>33053</v>
          </cell>
          <cell r="H2506">
            <v>33008</v>
          </cell>
          <cell r="I2506">
            <v>21480</v>
          </cell>
        </row>
        <row r="2507">
          <cell r="A2507" t="str">
            <v>LFARISRES-00324</v>
          </cell>
          <cell r="B2507">
            <v>0</v>
          </cell>
          <cell r="C2507">
            <v>108965</v>
          </cell>
          <cell r="D2507">
            <v>0</v>
          </cell>
          <cell r="E2507">
            <v>0</v>
          </cell>
          <cell r="F2507">
            <v>1900</v>
          </cell>
          <cell r="G2507">
            <v>1164</v>
          </cell>
          <cell r="H2507">
            <v>1263</v>
          </cell>
          <cell r="I2507">
            <v>928</v>
          </cell>
        </row>
        <row r="2508">
          <cell r="A2508" t="str">
            <v>LFARISRES-00325</v>
          </cell>
          <cell r="B2508">
            <v>0</v>
          </cell>
          <cell r="C2508">
            <v>13407</v>
          </cell>
          <cell r="D2508">
            <v>0</v>
          </cell>
          <cell r="E2508">
            <v>40000</v>
          </cell>
          <cell r="F2508">
            <v>7866</v>
          </cell>
          <cell r="G2508">
            <v>11733</v>
          </cell>
          <cell r="H2508">
            <v>15324</v>
          </cell>
          <cell r="I2508">
            <v>7837</v>
          </cell>
        </row>
        <row r="2509">
          <cell r="A2509" t="str">
            <v>LFARISRES-00326</v>
          </cell>
          <cell r="B2509">
            <v>0</v>
          </cell>
          <cell r="C2509">
            <v>80168</v>
          </cell>
          <cell r="D2509">
            <v>0</v>
          </cell>
          <cell r="E2509">
            <v>0</v>
          </cell>
          <cell r="F2509">
            <v>21729</v>
          </cell>
          <cell r="G2509">
            <v>27619</v>
          </cell>
          <cell r="H2509">
            <v>26798</v>
          </cell>
          <cell r="I2509">
            <v>12292</v>
          </cell>
        </row>
        <row r="2510">
          <cell r="A2510" t="str">
            <v>LFARISRES-00327</v>
          </cell>
          <cell r="B2510">
            <v>0</v>
          </cell>
          <cell r="C2510">
            <v>809</v>
          </cell>
          <cell r="D2510">
            <v>0</v>
          </cell>
          <cell r="E2510">
            <v>0</v>
          </cell>
          <cell r="F2510">
            <v>54</v>
          </cell>
          <cell r="G2510">
            <v>17</v>
          </cell>
          <cell r="H2510">
            <v>18</v>
          </cell>
          <cell r="I2510">
            <v>6</v>
          </cell>
        </row>
        <row r="2511">
          <cell r="A2511" t="str">
            <v>LFARISRES-00328</v>
          </cell>
          <cell r="B2511">
            <v>0</v>
          </cell>
          <cell r="C2511">
            <v>67287</v>
          </cell>
          <cell r="D2511">
            <v>0</v>
          </cell>
          <cell r="E2511">
            <v>40000</v>
          </cell>
          <cell r="F2511">
            <v>40342</v>
          </cell>
          <cell r="G2511">
            <v>22484</v>
          </cell>
          <cell r="H2511">
            <v>20811</v>
          </cell>
          <cell r="I2511">
            <v>13143</v>
          </cell>
        </row>
        <row r="2512">
          <cell r="A2512" t="str">
            <v>LFARISRES-00329</v>
          </cell>
          <cell r="B2512">
            <v>0</v>
          </cell>
          <cell r="C2512">
            <v>746</v>
          </cell>
          <cell r="D2512">
            <v>0</v>
          </cell>
          <cell r="E2512">
            <v>0</v>
          </cell>
          <cell r="F2512">
            <v>214</v>
          </cell>
          <cell r="G2512">
            <v>132</v>
          </cell>
          <cell r="H2512">
            <v>144</v>
          </cell>
          <cell r="I2512">
            <v>96</v>
          </cell>
        </row>
        <row r="2513">
          <cell r="A2513" t="str">
            <v>LFARISRES-00330</v>
          </cell>
          <cell r="B2513">
            <v>0</v>
          </cell>
          <cell r="C2513">
            <v>52018</v>
          </cell>
          <cell r="D2513">
            <v>0</v>
          </cell>
          <cell r="E2513">
            <v>0</v>
          </cell>
          <cell r="F2513">
            <v>498</v>
          </cell>
          <cell r="G2513">
            <v>402</v>
          </cell>
          <cell r="H2513">
            <v>438</v>
          </cell>
          <cell r="I2513">
            <v>286</v>
          </cell>
        </row>
        <row r="2514">
          <cell r="A2514" t="str">
            <v>LFARISRES-00332</v>
          </cell>
          <cell r="B2514">
            <v>0</v>
          </cell>
          <cell r="C2514">
            <v>5856</v>
          </cell>
          <cell r="D2514">
            <v>0</v>
          </cell>
          <cell r="E2514">
            <v>15000</v>
          </cell>
          <cell r="F2514">
            <v>1642</v>
          </cell>
          <cell r="G2514">
            <v>1876</v>
          </cell>
          <cell r="H2514">
            <v>2192</v>
          </cell>
          <cell r="I2514">
            <v>1005</v>
          </cell>
        </row>
        <row r="2515">
          <cell r="A2515" t="str">
            <v>LFARISRES-00333</v>
          </cell>
          <cell r="B2515">
            <v>0</v>
          </cell>
          <cell r="C2515">
            <v>21005</v>
          </cell>
          <cell r="D2515">
            <v>0</v>
          </cell>
          <cell r="E2515">
            <v>0</v>
          </cell>
          <cell r="F2515">
            <v>11</v>
          </cell>
          <cell r="G2515">
            <v>17</v>
          </cell>
          <cell r="H2515">
            <v>18</v>
          </cell>
          <cell r="I2515">
            <v>6</v>
          </cell>
        </row>
        <row r="2516">
          <cell r="A2516" t="str">
            <v>LFARISRES-00334</v>
          </cell>
          <cell r="B2516">
            <v>0</v>
          </cell>
          <cell r="C2516">
            <v>45791</v>
          </cell>
          <cell r="D2516">
            <v>0</v>
          </cell>
          <cell r="E2516">
            <v>0</v>
          </cell>
          <cell r="F2516">
            <v>26336</v>
          </cell>
          <cell r="G2516">
            <v>15042</v>
          </cell>
          <cell r="H2516">
            <v>14614</v>
          </cell>
          <cell r="I2516">
            <v>9566</v>
          </cell>
        </row>
        <row r="2517">
          <cell r="A2517" t="str">
            <v>LFARISRES-00335</v>
          </cell>
          <cell r="B2517">
            <v>0</v>
          </cell>
          <cell r="C2517">
            <v>43454</v>
          </cell>
          <cell r="D2517">
            <v>0</v>
          </cell>
          <cell r="E2517">
            <v>0</v>
          </cell>
          <cell r="F2517">
            <v>9421</v>
          </cell>
          <cell r="G2517">
            <v>13820</v>
          </cell>
          <cell r="H2517">
            <v>11217</v>
          </cell>
          <cell r="I2517">
            <v>7001</v>
          </cell>
        </row>
        <row r="2518">
          <cell r="A2518" t="str">
            <v>LFARISRES-00336</v>
          </cell>
          <cell r="B2518">
            <v>0</v>
          </cell>
          <cell r="C2518">
            <v>50763</v>
          </cell>
          <cell r="D2518">
            <v>0</v>
          </cell>
          <cell r="E2518">
            <v>0</v>
          </cell>
          <cell r="F2518">
            <v>8704</v>
          </cell>
          <cell r="G2518">
            <v>4861</v>
          </cell>
          <cell r="H2518">
            <v>5356</v>
          </cell>
          <cell r="I2518">
            <v>3177</v>
          </cell>
        </row>
        <row r="2519">
          <cell r="A2519" t="str">
            <v>LFARISRES-00338</v>
          </cell>
          <cell r="B2519">
            <v>0</v>
          </cell>
          <cell r="C2519">
            <v>28513</v>
          </cell>
          <cell r="D2519">
            <v>0</v>
          </cell>
          <cell r="E2519">
            <v>0</v>
          </cell>
          <cell r="F2519">
            <v>9291</v>
          </cell>
          <cell r="G2519">
            <v>13887</v>
          </cell>
          <cell r="H2519">
            <v>18368</v>
          </cell>
          <cell r="I2519">
            <v>9610</v>
          </cell>
        </row>
        <row r="2520">
          <cell r="A2520" t="str">
            <v>LFARISRES-00339</v>
          </cell>
          <cell r="B2520">
            <v>0</v>
          </cell>
          <cell r="C2520">
            <v>36229</v>
          </cell>
          <cell r="D2520">
            <v>0</v>
          </cell>
          <cell r="E2520">
            <v>20000</v>
          </cell>
          <cell r="F2520">
            <v>12267</v>
          </cell>
          <cell r="G2520">
            <v>6851</v>
          </cell>
          <cell r="H2520">
            <v>6657</v>
          </cell>
          <cell r="I2520">
            <v>4054</v>
          </cell>
        </row>
        <row r="2521">
          <cell r="A2521" t="str">
            <v>LFARISRES-00340</v>
          </cell>
          <cell r="B2521">
            <v>0</v>
          </cell>
          <cell r="C2521">
            <v>24191</v>
          </cell>
          <cell r="D2521">
            <v>0</v>
          </cell>
          <cell r="E2521">
            <v>0</v>
          </cell>
          <cell r="F2521">
            <v>54</v>
          </cell>
          <cell r="G2521">
            <v>4745</v>
          </cell>
          <cell r="H2521">
            <v>2979</v>
          </cell>
          <cell r="I2521">
            <v>1980</v>
          </cell>
        </row>
        <row r="2522">
          <cell r="A2522" t="str">
            <v>LFARISRES-00341</v>
          </cell>
          <cell r="B2522">
            <v>0</v>
          </cell>
          <cell r="C2522">
            <v>17950</v>
          </cell>
          <cell r="D2522">
            <v>0</v>
          </cell>
          <cell r="E2522">
            <v>40000</v>
          </cell>
          <cell r="F2522">
            <v>15172</v>
          </cell>
          <cell r="G2522">
            <v>12573</v>
          </cell>
          <cell r="H2522">
            <v>11206</v>
          </cell>
          <cell r="I2522">
            <v>5455</v>
          </cell>
        </row>
        <row r="2523">
          <cell r="A2523" t="str">
            <v>LFARISRES-00342</v>
          </cell>
          <cell r="B2523">
            <v>0</v>
          </cell>
          <cell r="C2523">
            <v>119200</v>
          </cell>
          <cell r="D2523">
            <v>0</v>
          </cell>
          <cell r="E2523">
            <v>0</v>
          </cell>
          <cell r="F2523">
            <v>1672</v>
          </cell>
          <cell r="G2523">
            <v>1421</v>
          </cell>
          <cell r="H2523">
            <v>1482</v>
          </cell>
          <cell r="I2523">
            <v>982</v>
          </cell>
        </row>
        <row r="2524">
          <cell r="A2524" t="str">
            <v>LFARISRES-00343</v>
          </cell>
          <cell r="B2524">
            <v>0</v>
          </cell>
          <cell r="C2524">
            <v>14424</v>
          </cell>
          <cell r="D2524">
            <v>0</v>
          </cell>
          <cell r="E2524">
            <v>0</v>
          </cell>
          <cell r="F2524">
            <v>1079</v>
          </cell>
          <cell r="G2524">
            <v>3763</v>
          </cell>
          <cell r="H2524">
            <v>2264</v>
          </cell>
          <cell r="I2524">
            <v>1683</v>
          </cell>
        </row>
        <row r="2525">
          <cell r="A2525" t="str">
            <v>LFARISRES-00344</v>
          </cell>
          <cell r="B2525">
            <v>0</v>
          </cell>
          <cell r="C2525">
            <v>29316</v>
          </cell>
          <cell r="D2525">
            <v>0</v>
          </cell>
          <cell r="E2525">
            <v>80000</v>
          </cell>
          <cell r="F2525">
            <v>16495</v>
          </cell>
          <cell r="G2525">
            <v>15442</v>
          </cell>
          <cell r="H2525">
            <v>12245</v>
          </cell>
          <cell r="I2525">
            <v>7908</v>
          </cell>
        </row>
        <row r="2526">
          <cell r="A2526" t="str">
            <v>LFARISRES-00345</v>
          </cell>
          <cell r="B2526">
            <v>0</v>
          </cell>
          <cell r="C2526">
            <v>62722</v>
          </cell>
          <cell r="D2526">
            <v>0</v>
          </cell>
          <cell r="E2526">
            <v>50000</v>
          </cell>
          <cell r="F2526">
            <v>71872</v>
          </cell>
          <cell r="G2526">
            <v>33512</v>
          </cell>
          <cell r="H2526">
            <v>33334</v>
          </cell>
          <cell r="I2526">
            <v>21134</v>
          </cell>
        </row>
        <row r="2527">
          <cell r="A2527" t="str">
            <v>LFARISRES-00346</v>
          </cell>
          <cell r="B2527">
            <v>0</v>
          </cell>
          <cell r="C2527">
            <v>0</v>
          </cell>
          <cell r="D2527">
            <v>0</v>
          </cell>
          <cell r="E2527">
            <v>0</v>
          </cell>
          <cell r="F2527">
            <v>0</v>
          </cell>
          <cell r="G2527">
            <v>0</v>
          </cell>
          <cell r="H2527">
            <v>130</v>
          </cell>
          <cell r="I2527">
            <v>0</v>
          </cell>
        </row>
        <row r="2528">
          <cell r="A2528" t="str">
            <v>LFARISRES-00350</v>
          </cell>
          <cell r="B2528">
            <v>0</v>
          </cell>
          <cell r="C2528">
            <v>62175</v>
          </cell>
          <cell r="D2528">
            <v>10000</v>
          </cell>
          <cell r="E2528">
            <v>40000</v>
          </cell>
          <cell r="F2528">
            <v>25247</v>
          </cell>
          <cell r="G2528">
            <v>43224</v>
          </cell>
          <cell r="H2528">
            <v>50946</v>
          </cell>
          <cell r="I2528">
            <v>26720</v>
          </cell>
        </row>
        <row r="2529">
          <cell r="A2529" t="str">
            <v>LFARISRES-00351</v>
          </cell>
          <cell r="B2529">
            <v>0</v>
          </cell>
          <cell r="C2529">
            <v>315528</v>
          </cell>
          <cell r="D2529">
            <v>0</v>
          </cell>
          <cell r="E2529">
            <v>0</v>
          </cell>
          <cell r="F2529">
            <v>115894</v>
          </cell>
          <cell r="G2529">
            <v>166519</v>
          </cell>
          <cell r="H2529">
            <v>228355</v>
          </cell>
          <cell r="I2529">
            <v>112869</v>
          </cell>
        </row>
        <row r="2530">
          <cell r="A2530" t="str">
            <v>LFARISRES-00352</v>
          </cell>
          <cell r="B2530">
            <v>0</v>
          </cell>
          <cell r="C2530">
            <v>140084</v>
          </cell>
          <cell r="D2530">
            <v>0</v>
          </cell>
          <cell r="E2530">
            <v>20000</v>
          </cell>
          <cell r="F2530">
            <v>61554</v>
          </cell>
          <cell r="G2530">
            <v>66176</v>
          </cell>
          <cell r="H2530">
            <v>93734</v>
          </cell>
          <cell r="I2530">
            <v>44812</v>
          </cell>
        </row>
        <row r="2531">
          <cell r="A2531" t="str">
            <v>LFARISRES-00354</v>
          </cell>
          <cell r="B2531">
            <v>0</v>
          </cell>
          <cell r="C2531">
            <v>66813</v>
          </cell>
          <cell r="D2531">
            <v>0</v>
          </cell>
          <cell r="E2531">
            <v>0</v>
          </cell>
          <cell r="F2531">
            <v>596</v>
          </cell>
          <cell r="G2531">
            <v>931</v>
          </cell>
          <cell r="H2531">
            <v>805</v>
          </cell>
          <cell r="I2531">
            <v>466</v>
          </cell>
        </row>
        <row r="2532">
          <cell r="A2532" t="str">
            <v>LFARISRES-00355</v>
          </cell>
          <cell r="B2532">
            <v>0</v>
          </cell>
          <cell r="C2532">
            <v>101614</v>
          </cell>
          <cell r="D2532">
            <v>0</v>
          </cell>
          <cell r="E2532">
            <v>10000</v>
          </cell>
          <cell r="F2532">
            <v>50065</v>
          </cell>
          <cell r="G2532">
            <v>34672</v>
          </cell>
          <cell r="H2532">
            <v>30573</v>
          </cell>
          <cell r="I2532">
            <v>19501</v>
          </cell>
        </row>
        <row r="2533">
          <cell r="A2533" t="str">
            <v>LFARISRES-00356</v>
          </cell>
          <cell r="B2533">
            <v>0</v>
          </cell>
          <cell r="C2533">
            <v>38586</v>
          </cell>
          <cell r="D2533">
            <v>0</v>
          </cell>
          <cell r="E2533">
            <v>40000</v>
          </cell>
          <cell r="F2533">
            <v>16444</v>
          </cell>
          <cell r="G2533">
            <v>11836</v>
          </cell>
          <cell r="H2533">
            <v>9780</v>
          </cell>
          <cell r="I2533">
            <v>6177</v>
          </cell>
        </row>
        <row r="2534">
          <cell r="A2534" t="str">
            <v>LFARISRES-00357</v>
          </cell>
          <cell r="B2534">
            <v>0</v>
          </cell>
          <cell r="C2534">
            <v>620</v>
          </cell>
          <cell r="D2534">
            <v>0</v>
          </cell>
          <cell r="E2534">
            <v>5000</v>
          </cell>
          <cell r="F2534">
            <v>1244</v>
          </cell>
          <cell r="G2534">
            <v>1862</v>
          </cell>
          <cell r="H2534">
            <v>1610</v>
          </cell>
          <cell r="I2534">
            <v>932</v>
          </cell>
        </row>
        <row r="2535">
          <cell r="A2535" t="str">
            <v>LFARISRES-00358</v>
          </cell>
          <cell r="B2535">
            <v>0</v>
          </cell>
          <cell r="C2535">
            <v>9557</v>
          </cell>
          <cell r="D2535">
            <v>0</v>
          </cell>
          <cell r="E2535">
            <v>0</v>
          </cell>
          <cell r="F2535">
            <v>628</v>
          </cell>
          <cell r="G2535">
            <v>597</v>
          </cell>
          <cell r="H2535">
            <v>624</v>
          </cell>
          <cell r="I2535">
            <v>259</v>
          </cell>
        </row>
        <row r="2536">
          <cell r="A2536" t="str">
            <v>LFARISRES-00359</v>
          </cell>
          <cell r="B2536">
            <v>0</v>
          </cell>
          <cell r="C2536">
            <v>2051</v>
          </cell>
          <cell r="D2536">
            <v>0</v>
          </cell>
          <cell r="E2536">
            <v>0</v>
          </cell>
          <cell r="F2536">
            <v>101</v>
          </cell>
          <cell r="G2536">
            <v>77</v>
          </cell>
          <cell r="H2536">
            <v>84</v>
          </cell>
          <cell r="I2536">
            <v>56</v>
          </cell>
        </row>
        <row r="2537">
          <cell r="A2537" t="str">
            <v>LFARISRES-00360</v>
          </cell>
          <cell r="B2537">
            <v>0</v>
          </cell>
          <cell r="C2537">
            <v>25757</v>
          </cell>
          <cell r="D2537">
            <v>0</v>
          </cell>
          <cell r="E2537">
            <v>0</v>
          </cell>
          <cell r="F2537">
            <v>11345</v>
          </cell>
          <cell r="G2537">
            <v>6048</v>
          </cell>
          <cell r="H2537">
            <v>5514</v>
          </cell>
          <cell r="I2537">
            <v>3712</v>
          </cell>
        </row>
        <row r="2538">
          <cell r="A2538" t="str">
            <v>LFARISRES-00362</v>
          </cell>
          <cell r="B2538">
            <v>0</v>
          </cell>
          <cell r="C2538">
            <v>58397</v>
          </cell>
          <cell r="D2538">
            <v>0</v>
          </cell>
          <cell r="E2538">
            <v>0</v>
          </cell>
          <cell r="F2538">
            <v>19739</v>
          </cell>
          <cell r="G2538">
            <v>14261</v>
          </cell>
          <cell r="H2538">
            <v>13909</v>
          </cell>
          <cell r="I2538">
            <v>9119</v>
          </cell>
        </row>
        <row r="2539">
          <cell r="A2539" t="str">
            <v>LFARISRES-00363</v>
          </cell>
          <cell r="B2539">
            <v>0</v>
          </cell>
          <cell r="C2539">
            <v>62360</v>
          </cell>
          <cell r="D2539">
            <v>0</v>
          </cell>
          <cell r="E2539">
            <v>40000</v>
          </cell>
          <cell r="F2539">
            <v>29368</v>
          </cell>
          <cell r="G2539">
            <v>22002</v>
          </cell>
          <cell r="H2539">
            <v>23685</v>
          </cell>
          <cell r="I2539">
            <v>11719</v>
          </cell>
        </row>
        <row r="2540">
          <cell r="A2540" t="str">
            <v>LFARISRES-00364</v>
          </cell>
          <cell r="B2540">
            <v>0</v>
          </cell>
          <cell r="C2540">
            <v>38037</v>
          </cell>
          <cell r="D2540">
            <v>0</v>
          </cell>
          <cell r="E2540">
            <v>40000</v>
          </cell>
          <cell r="F2540">
            <v>16015</v>
          </cell>
          <cell r="G2540">
            <v>16106</v>
          </cell>
          <cell r="H2540">
            <v>15758</v>
          </cell>
          <cell r="I2540">
            <v>9910</v>
          </cell>
        </row>
        <row r="2541">
          <cell r="A2541" t="str">
            <v>LFARISRES-00365</v>
          </cell>
          <cell r="B2541">
            <v>0</v>
          </cell>
          <cell r="C2541">
            <v>20430</v>
          </cell>
          <cell r="D2541">
            <v>0</v>
          </cell>
          <cell r="E2541">
            <v>30000</v>
          </cell>
          <cell r="F2541">
            <v>1955</v>
          </cell>
          <cell r="G2541">
            <v>1308</v>
          </cell>
          <cell r="H2541">
            <v>1683</v>
          </cell>
          <cell r="I2541">
            <v>809</v>
          </cell>
        </row>
        <row r="2542">
          <cell r="A2542" t="str">
            <v>LFARISRES-00366</v>
          </cell>
          <cell r="B2542">
            <v>0</v>
          </cell>
          <cell r="C2542">
            <v>26754</v>
          </cell>
          <cell r="D2542">
            <v>0</v>
          </cell>
          <cell r="E2542">
            <v>40000</v>
          </cell>
          <cell r="F2542">
            <v>6687</v>
          </cell>
          <cell r="G2542">
            <v>4607</v>
          </cell>
          <cell r="H2542">
            <v>3642</v>
          </cell>
          <cell r="I2542">
            <v>2004</v>
          </cell>
        </row>
        <row r="2543">
          <cell r="A2543" t="str">
            <v>LFARISRES-00367</v>
          </cell>
          <cell r="B2543">
            <v>0</v>
          </cell>
          <cell r="C2543">
            <v>10000</v>
          </cell>
          <cell r="D2543">
            <v>0</v>
          </cell>
          <cell r="E2543">
            <v>0</v>
          </cell>
          <cell r="F2543">
            <v>0</v>
          </cell>
          <cell r="G2543">
            <v>0</v>
          </cell>
          <cell r="H2543">
            <v>0</v>
          </cell>
          <cell r="I2543">
            <v>0</v>
          </cell>
        </row>
        <row r="2544">
          <cell r="A2544" t="str">
            <v>LFARISRES-00368</v>
          </cell>
          <cell r="B2544">
            <v>0</v>
          </cell>
          <cell r="C2544">
            <v>42019</v>
          </cell>
          <cell r="D2544">
            <v>0</v>
          </cell>
          <cell r="E2544">
            <v>0</v>
          </cell>
          <cell r="F2544">
            <v>3544</v>
          </cell>
          <cell r="G2544">
            <v>352</v>
          </cell>
          <cell r="H2544">
            <v>612</v>
          </cell>
          <cell r="I2544">
            <v>236</v>
          </cell>
        </row>
        <row r="2545">
          <cell r="A2545" t="str">
            <v>LFARISRES-00369</v>
          </cell>
          <cell r="B2545">
            <v>0</v>
          </cell>
          <cell r="C2545">
            <v>29684</v>
          </cell>
          <cell r="D2545">
            <v>0</v>
          </cell>
          <cell r="E2545">
            <v>0</v>
          </cell>
          <cell r="F2545">
            <v>364</v>
          </cell>
          <cell r="G2545">
            <v>452</v>
          </cell>
          <cell r="H2545">
            <v>526</v>
          </cell>
          <cell r="I2545">
            <v>369</v>
          </cell>
        </row>
        <row r="2546">
          <cell r="A2546" t="str">
            <v>LFARISRES-00370</v>
          </cell>
          <cell r="B2546">
            <v>0</v>
          </cell>
          <cell r="C2546">
            <v>87133</v>
          </cell>
          <cell r="D2546">
            <v>0</v>
          </cell>
          <cell r="E2546">
            <v>0</v>
          </cell>
          <cell r="F2546">
            <v>17127</v>
          </cell>
          <cell r="G2546">
            <v>18212</v>
          </cell>
          <cell r="H2546">
            <v>16580</v>
          </cell>
          <cell r="I2546">
            <v>12624</v>
          </cell>
        </row>
        <row r="2547">
          <cell r="A2547" t="str">
            <v>LFARISRES-00372</v>
          </cell>
          <cell r="B2547">
            <v>0</v>
          </cell>
          <cell r="C2547">
            <v>42527</v>
          </cell>
          <cell r="D2547">
            <v>0</v>
          </cell>
          <cell r="E2547">
            <v>20000</v>
          </cell>
          <cell r="F2547">
            <v>9187</v>
          </cell>
          <cell r="G2547">
            <v>4896</v>
          </cell>
          <cell r="H2547">
            <v>5972</v>
          </cell>
          <cell r="I2547">
            <v>3373</v>
          </cell>
        </row>
        <row r="2548">
          <cell r="A2548" t="str">
            <v>LFARISRES-00373</v>
          </cell>
          <cell r="B2548">
            <v>0</v>
          </cell>
          <cell r="C2548">
            <v>43820</v>
          </cell>
          <cell r="D2548">
            <v>0</v>
          </cell>
          <cell r="E2548">
            <v>10000</v>
          </cell>
          <cell r="F2548">
            <v>14756</v>
          </cell>
          <cell r="G2548">
            <v>12734</v>
          </cell>
          <cell r="H2548">
            <v>10282</v>
          </cell>
          <cell r="I2548">
            <v>5939</v>
          </cell>
        </row>
        <row r="2549">
          <cell r="A2549" t="str">
            <v>LFARISRES-00375</v>
          </cell>
          <cell r="B2549">
            <v>0</v>
          </cell>
          <cell r="C2549">
            <v>6200</v>
          </cell>
          <cell r="D2549">
            <v>0</v>
          </cell>
          <cell r="E2549">
            <v>0</v>
          </cell>
          <cell r="F2549">
            <v>840</v>
          </cell>
          <cell r="G2549">
            <v>0</v>
          </cell>
          <cell r="H2549">
            <v>0</v>
          </cell>
          <cell r="I2549">
            <v>0</v>
          </cell>
        </row>
        <row r="2550">
          <cell r="A2550" t="str">
            <v>LFARISRES-00377</v>
          </cell>
          <cell r="B2550">
            <v>0</v>
          </cell>
          <cell r="C2550">
            <v>14302</v>
          </cell>
          <cell r="D2550">
            <v>0</v>
          </cell>
          <cell r="E2550">
            <v>80000</v>
          </cell>
          <cell r="F2550">
            <v>14887</v>
          </cell>
          <cell r="G2550">
            <v>9944</v>
          </cell>
          <cell r="H2550">
            <v>9006</v>
          </cell>
          <cell r="I2550">
            <v>5965</v>
          </cell>
        </row>
        <row r="2551">
          <cell r="A2551" t="str">
            <v>LFARISRES-00379</v>
          </cell>
          <cell r="B2551">
            <v>0</v>
          </cell>
          <cell r="C2551">
            <v>38786</v>
          </cell>
          <cell r="D2551">
            <v>0</v>
          </cell>
          <cell r="E2551">
            <v>0</v>
          </cell>
          <cell r="F2551">
            <v>677</v>
          </cell>
          <cell r="G2551">
            <v>914</v>
          </cell>
          <cell r="H2551">
            <v>787</v>
          </cell>
          <cell r="I2551">
            <v>460</v>
          </cell>
        </row>
        <row r="2552">
          <cell r="A2552" t="str">
            <v>LFARISRES-00380</v>
          </cell>
          <cell r="B2552">
            <v>0</v>
          </cell>
          <cell r="C2552">
            <v>944</v>
          </cell>
          <cell r="D2552">
            <v>0</v>
          </cell>
          <cell r="E2552">
            <v>0</v>
          </cell>
          <cell r="F2552">
            <v>11</v>
          </cell>
          <cell r="G2552">
            <v>1593</v>
          </cell>
          <cell r="H2552">
            <v>1005</v>
          </cell>
          <cell r="I2552">
            <v>664</v>
          </cell>
        </row>
        <row r="2553">
          <cell r="A2553" t="str">
            <v>LFARISRES-00381</v>
          </cell>
          <cell r="B2553">
            <v>0</v>
          </cell>
          <cell r="C2553">
            <v>11960</v>
          </cell>
          <cell r="D2553">
            <v>0</v>
          </cell>
          <cell r="E2553">
            <v>0</v>
          </cell>
          <cell r="F2553">
            <v>6570</v>
          </cell>
          <cell r="G2553">
            <v>7698</v>
          </cell>
          <cell r="H2553">
            <v>8539</v>
          </cell>
          <cell r="I2553">
            <v>5007</v>
          </cell>
        </row>
        <row r="2554">
          <cell r="A2554" t="str">
            <v>LFARISRES-00382</v>
          </cell>
          <cell r="B2554">
            <v>0</v>
          </cell>
          <cell r="C2554">
            <v>16626</v>
          </cell>
          <cell r="D2554">
            <v>0</v>
          </cell>
          <cell r="E2554">
            <v>30000</v>
          </cell>
          <cell r="F2554">
            <v>6456</v>
          </cell>
          <cell r="G2554">
            <v>12305</v>
          </cell>
          <cell r="H2554">
            <v>8543</v>
          </cell>
          <cell r="I2554">
            <v>5944</v>
          </cell>
        </row>
        <row r="2555">
          <cell r="A2555" t="str">
            <v>LFARISRES-00383</v>
          </cell>
          <cell r="B2555">
            <v>0</v>
          </cell>
          <cell r="C2555">
            <v>46583</v>
          </cell>
          <cell r="D2555">
            <v>0</v>
          </cell>
          <cell r="E2555">
            <v>0</v>
          </cell>
          <cell r="F2555">
            <v>1352</v>
          </cell>
          <cell r="G2555">
            <v>1612</v>
          </cell>
          <cell r="H2555">
            <v>1861</v>
          </cell>
          <cell r="I2555">
            <v>704</v>
          </cell>
        </row>
        <row r="2556">
          <cell r="A2556" t="str">
            <v>LFARISRES-00385</v>
          </cell>
          <cell r="B2556">
            <v>0</v>
          </cell>
          <cell r="C2556">
            <v>47521</v>
          </cell>
          <cell r="D2556">
            <v>0</v>
          </cell>
          <cell r="E2556">
            <v>0</v>
          </cell>
          <cell r="F2556">
            <v>4329</v>
          </cell>
          <cell r="G2556">
            <v>6426</v>
          </cell>
          <cell r="H2556">
            <v>5742</v>
          </cell>
          <cell r="I2556">
            <v>3919</v>
          </cell>
        </row>
        <row r="2557">
          <cell r="A2557" t="str">
            <v>LFARISRES-00386</v>
          </cell>
          <cell r="B2557">
            <v>0</v>
          </cell>
          <cell r="C2557">
            <v>9905</v>
          </cell>
          <cell r="D2557">
            <v>0</v>
          </cell>
          <cell r="E2557">
            <v>0</v>
          </cell>
          <cell r="F2557">
            <v>53</v>
          </cell>
          <cell r="G2557">
            <v>0</v>
          </cell>
          <cell r="H2557">
            <v>0</v>
          </cell>
          <cell r="I2557">
            <v>0</v>
          </cell>
        </row>
        <row r="2558">
          <cell r="A2558" t="str">
            <v>LFARISRES-00387</v>
          </cell>
          <cell r="B2558">
            <v>0</v>
          </cell>
          <cell r="C2558">
            <v>35488</v>
          </cell>
          <cell r="D2558">
            <v>0</v>
          </cell>
          <cell r="E2558">
            <v>10000</v>
          </cell>
          <cell r="F2558">
            <v>4333</v>
          </cell>
          <cell r="G2558">
            <v>5029</v>
          </cell>
          <cell r="H2558">
            <v>4597</v>
          </cell>
          <cell r="I2558">
            <v>2791</v>
          </cell>
        </row>
        <row r="2559">
          <cell r="A2559" t="str">
            <v>LFARISRES-00389</v>
          </cell>
          <cell r="B2559">
            <v>0</v>
          </cell>
          <cell r="C2559">
            <v>75105</v>
          </cell>
          <cell r="D2559">
            <v>0</v>
          </cell>
          <cell r="E2559">
            <v>150000</v>
          </cell>
          <cell r="F2559">
            <v>136689</v>
          </cell>
          <cell r="G2559">
            <v>63116</v>
          </cell>
          <cell r="H2559">
            <v>64416</v>
          </cell>
          <cell r="I2559">
            <v>38805</v>
          </cell>
        </row>
        <row r="2560">
          <cell r="A2560" t="str">
            <v>LFARISRES-00391</v>
          </cell>
          <cell r="B2560">
            <v>0</v>
          </cell>
          <cell r="C2560">
            <v>15589</v>
          </cell>
          <cell r="D2560">
            <v>0</v>
          </cell>
          <cell r="E2560">
            <v>0</v>
          </cell>
          <cell r="F2560">
            <v>264</v>
          </cell>
          <cell r="G2560">
            <v>0</v>
          </cell>
          <cell r="H2560">
            <v>0</v>
          </cell>
          <cell r="I2560">
            <v>0</v>
          </cell>
        </row>
        <row r="2561">
          <cell r="A2561" t="str">
            <v>LFARISRES-00392</v>
          </cell>
          <cell r="B2561">
            <v>0</v>
          </cell>
          <cell r="C2561">
            <v>878</v>
          </cell>
          <cell r="D2561">
            <v>0</v>
          </cell>
          <cell r="E2561">
            <v>0</v>
          </cell>
          <cell r="F2561">
            <v>53</v>
          </cell>
          <cell r="G2561">
            <v>0</v>
          </cell>
          <cell r="H2561">
            <v>0</v>
          </cell>
          <cell r="I2561">
            <v>0</v>
          </cell>
        </row>
        <row r="2562">
          <cell r="A2562" t="str">
            <v>LFARISRES-00396</v>
          </cell>
          <cell r="B2562">
            <v>0</v>
          </cell>
          <cell r="C2562">
            <v>95101</v>
          </cell>
          <cell r="D2562">
            <v>0</v>
          </cell>
          <cell r="E2562">
            <v>0</v>
          </cell>
          <cell r="F2562">
            <v>38912</v>
          </cell>
          <cell r="G2562">
            <v>22266</v>
          </cell>
          <cell r="H2562">
            <v>19894</v>
          </cell>
          <cell r="I2562">
            <v>11683</v>
          </cell>
        </row>
        <row r="2563">
          <cell r="A2563" t="str">
            <v>LFARISRES-00399</v>
          </cell>
          <cell r="B2563">
            <v>0</v>
          </cell>
          <cell r="C2563">
            <v>40645</v>
          </cell>
          <cell r="D2563">
            <v>0</v>
          </cell>
          <cell r="E2563">
            <v>0</v>
          </cell>
          <cell r="F2563">
            <v>0</v>
          </cell>
          <cell r="G2563">
            <v>3318</v>
          </cell>
          <cell r="H2563">
            <v>1962</v>
          </cell>
          <cell r="I2563">
            <v>1415</v>
          </cell>
        </row>
        <row r="2564">
          <cell r="A2564" t="str">
            <v>LFARISRES-00400</v>
          </cell>
          <cell r="B2564">
            <v>0</v>
          </cell>
          <cell r="C2564">
            <v>24660</v>
          </cell>
          <cell r="D2564">
            <v>0</v>
          </cell>
          <cell r="E2564">
            <v>0</v>
          </cell>
          <cell r="F2564">
            <v>199</v>
          </cell>
          <cell r="G2564">
            <v>1361</v>
          </cell>
          <cell r="H2564">
            <v>646</v>
          </cell>
          <cell r="I2564">
            <v>550</v>
          </cell>
        </row>
        <row r="2565">
          <cell r="A2565" t="str">
            <v>LFARISRES-00402</v>
          </cell>
          <cell r="B2565">
            <v>0</v>
          </cell>
          <cell r="C2565">
            <v>24728</v>
          </cell>
          <cell r="D2565">
            <v>0</v>
          </cell>
          <cell r="E2565">
            <v>0</v>
          </cell>
          <cell r="F2565">
            <v>60</v>
          </cell>
          <cell r="G2565">
            <v>82</v>
          </cell>
          <cell r="H2565">
            <v>154</v>
          </cell>
          <cell r="I2565">
            <v>106</v>
          </cell>
        </row>
        <row r="2566">
          <cell r="A2566" t="str">
            <v>LFARISRES-00405</v>
          </cell>
          <cell r="B2566">
            <v>0</v>
          </cell>
          <cell r="C2566">
            <v>74925</v>
          </cell>
          <cell r="D2566">
            <v>0</v>
          </cell>
          <cell r="E2566">
            <v>0</v>
          </cell>
          <cell r="F2566">
            <v>5216</v>
          </cell>
          <cell r="G2566">
            <v>6537</v>
          </cell>
          <cell r="H2566">
            <v>7654</v>
          </cell>
          <cell r="I2566">
            <v>4076</v>
          </cell>
        </row>
        <row r="2567">
          <cell r="A2567" t="str">
            <v>LFARISRES-00406</v>
          </cell>
          <cell r="B2567">
            <v>0</v>
          </cell>
          <cell r="C2567">
            <v>15706</v>
          </cell>
          <cell r="D2567">
            <v>0</v>
          </cell>
          <cell r="E2567">
            <v>0</v>
          </cell>
          <cell r="F2567">
            <v>0</v>
          </cell>
          <cell r="G2567">
            <v>178</v>
          </cell>
          <cell r="H2567">
            <v>45</v>
          </cell>
          <cell r="I2567">
            <v>30</v>
          </cell>
        </row>
        <row r="2568">
          <cell r="A2568" t="str">
            <v>LFARISRES-00407</v>
          </cell>
          <cell r="B2568">
            <v>0</v>
          </cell>
          <cell r="C2568">
            <v>19004</v>
          </cell>
          <cell r="D2568">
            <v>0</v>
          </cell>
          <cell r="E2568">
            <v>0</v>
          </cell>
          <cell r="F2568">
            <v>222</v>
          </cell>
          <cell r="G2568">
            <v>133</v>
          </cell>
          <cell r="H2568">
            <v>130</v>
          </cell>
          <cell r="I2568">
            <v>82</v>
          </cell>
        </row>
        <row r="2569">
          <cell r="A2569" t="str">
            <v>LFARISRES-00409</v>
          </cell>
          <cell r="B2569">
            <v>0</v>
          </cell>
          <cell r="C2569">
            <v>42770</v>
          </cell>
          <cell r="D2569">
            <v>0</v>
          </cell>
          <cell r="E2569">
            <v>0</v>
          </cell>
          <cell r="F2569">
            <v>4747</v>
          </cell>
          <cell r="G2569">
            <v>6470</v>
          </cell>
          <cell r="H2569">
            <v>8252</v>
          </cell>
          <cell r="I2569">
            <v>4448</v>
          </cell>
        </row>
        <row r="2570">
          <cell r="A2570" t="str">
            <v>LFARISRES-00410</v>
          </cell>
          <cell r="B2570">
            <v>0</v>
          </cell>
          <cell r="C2570">
            <v>73472</v>
          </cell>
          <cell r="D2570">
            <v>0</v>
          </cell>
          <cell r="E2570">
            <v>0</v>
          </cell>
          <cell r="F2570">
            <v>4258</v>
          </cell>
          <cell r="G2570">
            <v>4925</v>
          </cell>
          <cell r="H2570">
            <v>4299</v>
          </cell>
          <cell r="I2570">
            <v>2842</v>
          </cell>
        </row>
        <row r="2571">
          <cell r="A2571" t="str">
            <v>LFARISRES-00414</v>
          </cell>
          <cell r="B2571">
            <v>0</v>
          </cell>
          <cell r="C2571">
            <v>12354</v>
          </cell>
          <cell r="D2571">
            <v>0</v>
          </cell>
          <cell r="E2571">
            <v>0</v>
          </cell>
          <cell r="F2571">
            <v>1962</v>
          </cell>
          <cell r="G2571">
            <v>1367</v>
          </cell>
          <cell r="H2571">
            <v>1482</v>
          </cell>
          <cell r="I2571">
            <v>971</v>
          </cell>
        </row>
        <row r="2572">
          <cell r="A2572" t="str">
            <v>LFARISRES-00416</v>
          </cell>
          <cell r="B2572">
            <v>0</v>
          </cell>
          <cell r="C2572">
            <v>162331</v>
          </cell>
          <cell r="D2572">
            <v>0</v>
          </cell>
          <cell r="E2572">
            <v>0</v>
          </cell>
          <cell r="F2572">
            <v>7558</v>
          </cell>
          <cell r="G2572">
            <v>6238</v>
          </cell>
          <cell r="H2572">
            <v>5240</v>
          </cell>
          <cell r="I2572">
            <v>3001</v>
          </cell>
        </row>
        <row r="2573">
          <cell r="A2573" t="str">
            <v>LFARISRES-00417</v>
          </cell>
          <cell r="B2573">
            <v>0</v>
          </cell>
          <cell r="C2573">
            <v>116159</v>
          </cell>
          <cell r="D2573">
            <v>0</v>
          </cell>
          <cell r="E2573">
            <v>0</v>
          </cell>
          <cell r="F2573">
            <v>7543</v>
          </cell>
          <cell r="G2573">
            <v>8433</v>
          </cell>
          <cell r="H2573">
            <v>7253</v>
          </cell>
          <cell r="I2573">
            <v>3689</v>
          </cell>
        </row>
        <row r="2574">
          <cell r="A2574" t="str">
            <v>LFARISRES-00418</v>
          </cell>
          <cell r="B2574">
            <v>0</v>
          </cell>
          <cell r="C2574">
            <v>55345</v>
          </cell>
          <cell r="D2574">
            <v>0</v>
          </cell>
          <cell r="E2574">
            <v>0</v>
          </cell>
          <cell r="F2574">
            <v>62</v>
          </cell>
          <cell r="G2574">
            <v>544</v>
          </cell>
          <cell r="H2574">
            <v>390</v>
          </cell>
          <cell r="I2574">
            <v>260</v>
          </cell>
        </row>
        <row r="2575">
          <cell r="A2575" t="str">
            <v>LFARISRES-00421</v>
          </cell>
          <cell r="B2575">
            <v>0</v>
          </cell>
          <cell r="C2575">
            <v>108431</v>
          </cell>
          <cell r="D2575">
            <v>0</v>
          </cell>
          <cell r="E2575">
            <v>0</v>
          </cell>
          <cell r="F2575">
            <v>17516</v>
          </cell>
          <cell r="G2575">
            <v>13639</v>
          </cell>
          <cell r="H2575">
            <v>11684</v>
          </cell>
          <cell r="I2575">
            <v>7805</v>
          </cell>
        </row>
        <row r="2576">
          <cell r="A2576" t="str">
            <v>LFARISRES-00422</v>
          </cell>
          <cell r="B2576">
            <v>0</v>
          </cell>
          <cell r="C2576">
            <v>43463</v>
          </cell>
          <cell r="D2576">
            <v>0</v>
          </cell>
          <cell r="E2576">
            <v>0</v>
          </cell>
          <cell r="F2576">
            <v>127</v>
          </cell>
          <cell r="G2576">
            <v>119</v>
          </cell>
          <cell r="H2576">
            <v>129</v>
          </cell>
          <cell r="I2576">
            <v>86</v>
          </cell>
        </row>
        <row r="2577">
          <cell r="A2577" t="str">
            <v>LFARISRES-00423</v>
          </cell>
          <cell r="B2577">
            <v>0</v>
          </cell>
          <cell r="C2577">
            <v>517</v>
          </cell>
          <cell r="D2577">
            <v>0</v>
          </cell>
          <cell r="E2577">
            <v>0</v>
          </cell>
          <cell r="F2577">
            <v>187</v>
          </cell>
          <cell r="G2577">
            <v>154</v>
          </cell>
          <cell r="H2577">
            <v>168</v>
          </cell>
          <cell r="I2577">
            <v>112</v>
          </cell>
        </row>
        <row r="2578">
          <cell r="A2578" t="str">
            <v>LFARISRES-00424</v>
          </cell>
          <cell r="B2578">
            <v>0</v>
          </cell>
          <cell r="C2578">
            <v>9920</v>
          </cell>
          <cell r="D2578">
            <v>0</v>
          </cell>
          <cell r="E2578">
            <v>0</v>
          </cell>
          <cell r="F2578">
            <v>84</v>
          </cell>
          <cell r="G2578">
            <v>0</v>
          </cell>
          <cell r="H2578">
            <v>0</v>
          </cell>
          <cell r="I2578">
            <v>0</v>
          </cell>
        </row>
        <row r="2579">
          <cell r="A2579" t="str">
            <v>LFARISRES-00425</v>
          </cell>
          <cell r="B2579">
            <v>0</v>
          </cell>
          <cell r="C2579">
            <v>100400</v>
          </cell>
          <cell r="D2579">
            <v>0</v>
          </cell>
          <cell r="E2579">
            <v>0</v>
          </cell>
          <cell r="F2579">
            <v>2610</v>
          </cell>
          <cell r="G2579">
            <v>3461</v>
          </cell>
          <cell r="H2579">
            <v>3385</v>
          </cell>
          <cell r="I2579">
            <v>2198</v>
          </cell>
        </row>
        <row r="2580">
          <cell r="A2580" t="str">
            <v>LFARISRES-00426</v>
          </cell>
          <cell r="B2580">
            <v>0</v>
          </cell>
          <cell r="C2580">
            <v>6987</v>
          </cell>
          <cell r="D2580">
            <v>0</v>
          </cell>
          <cell r="E2580">
            <v>0</v>
          </cell>
          <cell r="F2580">
            <v>10440</v>
          </cell>
          <cell r="G2580">
            <v>4484</v>
          </cell>
          <cell r="H2580">
            <v>4584</v>
          </cell>
          <cell r="I2580">
            <v>2985</v>
          </cell>
        </row>
        <row r="2581">
          <cell r="A2581" t="str">
            <v>LFARISRES-00427</v>
          </cell>
          <cell r="B2581">
            <v>0</v>
          </cell>
          <cell r="C2581">
            <v>105974</v>
          </cell>
          <cell r="D2581">
            <v>0</v>
          </cell>
          <cell r="E2581">
            <v>0</v>
          </cell>
          <cell r="F2581">
            <v>38755</v>
          </cell>
          <cell r="G2581">
            <v>27817</v>
          </cell>
          <cell r="H2581">
            <v>24490</v>
          </cell>
          <cell r="I2581">
            <v>15680</v>
          </cell>
        </row>
        <row r="2582">
          <cell r="A2582" t="str">
            <v>LFARISRES-00429</v>
          </cell>
          <cell r="B2582">
            <v>0</v>
          </cell>
          <cell r="C2582">
            <v>35084</v>
          </cell>
          <cell r="D2582">
            <v>0</v>
          </cell>
          <cell r="E2582">
            <v>0</v>
          </cell>
          <cell r="F2582">
            <v>29344</v>
          </cell>
          <cell r="G2582">
            <v>21900</v>
          </cell>
          <cell r="H2582">
            <v>18824</v>
          </cell>
          <cell r="I2582">
            <v>11886</v>
          </cell>
        </row>
        <row r="2583">
          <cell r="A2583" t="str">
            <v>LFARISRES-00430</v>
          </cell>
          <cell r="B2583">
            <v>0</v>
          </cell>
          <cell r="C2583">
            <v>35633</v>
          </cell>
          <cell r="D2583">
            <v>0</v>
          </cell>
          <cell r="E2583">
            <v>0</v>
          </cell>
          <cell r="F2583">
            <v>29944</v>
          </cell>
          <cell r="G2583">
            <v>21900</v>
          </cell>
          <cell r="H2583">
            <v>18824</v>
          </cell>
          <cell r="I2583">
            <v>11886</v>
          </cell>
        </row>
        <row r="2584">
          <cell r="A2584" t="str">
            <v>LFARISRES-00432</v>
          </cell>
          <cell r="B2584">
            <v>0</v>
          </cell>
          <cell r="C2584">
            <v>10000</v>
          </cell>
          <cell r="D2584">
            <v>0</v>
          </cell>
          <cell r="E2584">
            <v>0</v>
          </cell>
          <cell r="F2584">
            <v>0</v>
          </cell>
          <cell r="G2584">
            <v>1814</v>
          </cell>
          <cell r="H2584">
            <v>1020</v>
          </cell>
          <cell r="I2584">
            <v>787</v>
          </cell>
        </row>
        <row r="2585">
          <cell r="A2585" t="str">
            <v>LFARISRES-00437</v>
          </cell>
          <cell r="B2585">
            <v>0</v>
          </cell>
          <cell r="C2585">
            <v>104029</v>
          </cell>
          <cell r="D2585">
            <v>80000</v>
          </cell>
          <cell r="E2585">
            <v>0</v>
          </cell>
          <cell r="F2585">
            <v>28140</v>
          </cell>
          <cell r="G2585">
            <v>38937</v>
          </cell>
          <cell r="H2585">
            <v>27530</v>
          </cell>
          <cell r="I2585">
            <v>17212</v>
          </cell>
        </row>
        <row r="2586">
          <cell r="A2586" t="str">
            <v>LFARISRES-00439</v>
          </cell>
          <cell r="B2586">
            <v>0</v>
          </cell>
          <cell r="C2586">
            <v>203976</v>
          </cell>
          <cell r="D2586">
            <v>0</v>
          </cell>
          <cell r="E2586">
            <v>120000</v>
          </cell>
          <cell r="F2586">
            <v>84008</v>
          </cell>
          <cell r="G2586">
            <v>144704</v>
          </cell>
          <cell r="H2586">
            <v>97020</v>
          </cell>
          <cell r="I2586">
            <v>61740</v>
          </cell>
        </row>
        <row r="2587">
          <cell r="A2587" t="str">
            <v>LFARISRES-00440</v>
          </cell>
          <cell r="B2587">
            <v>0</v>
          </cell>
          <cell r="C2587">
            <v>32344</v>
          </cell>
          <cell r="D2587">
            <v>0</v>
          </cell>
          <cell r="E2587">
            <v>0</v>
          </cell>
          <cell r="F2587">
            <v>3288</v>
          </cell>
          <cell r="G2587">
            <v>5287</v>
          </cell>
          <cell r="H2587">
            <v>3594</v>
          </cell>
          <cell r="I2587">
            <v>2291</v>
          </cell>
        </row>
        <row r="2588">
          <cell r="A2588" t="str">
            <v>LFARISRES-00441</v>
          </cell>
          <cell r="B2588">
            <v>0</v>
          </cell>
          <cell r="C2588">
            <v>21601</v>
          </cell>
          <cell r="D2588">
            <v>5000</v>
          </cell>
          <cell r="E2588">
            <v>20000</v>
          </cell>
          <cell r="F2588">
            <v>25010</v>
          </cell>
          <cell r="G2588">
            <v>12867</v>
          </cell>
          <cell r="H2588">
            <v>13528</v>
          </cell>
          <cell r="I2588">
            <v>7536</v>
          </cell>
        </row>
        <row r="2589">
          <cell r="A2589" t="str">
            <v>LFARISRES-00443</v>
          </cell>
          <cell r="B2589">
            <v>0</v>
          </cell>
          <cell r="C2589">
            <v>74527</v>
          </cell>
          <cell r="D2589">
            <v>0</v>
          </cell>
          <cell r="E2589">
            <v>0</v>
          </cell>
          <cell r="F2589">
            <v>2162</v>
          </cell>
          <cell r="G2589">
            <v>2459</v>
          </cell>
          <cell r="H2589">
            <v>2678</v>
          </cell>
          <cell r="I2589">
            <v>1236</v>
          </cell>
        </row>
        <row r="2590">
          <cell r="A2590" t="str">
            <v>LFARISRES-00445</v>
          </cell>
          <cell r="B2590">
            <v>0</v>
          </cell>
          <cell r="C2590">
            <v>21810</v>
          </cell>
          <cell r="D2590">
            <v>0</v>
          </cell>
          <cell r="E2590">
            <v>0</v>
          </cell>
          <cell r="F2590">
            <v>8619</v>
          </cell>
          <cell r="G2590">
            <v>9796</v>
          </cell>
          <cell r="H2590">
            <v>7326</v>
          </cell>
          <cell r="I2590">
            <v>5322</v>
          </cell>
        </row>
        <row r="2591">
          <cell r="A2591" t="str">
            <v>LFARISRES-00446</v>
          </cell>
          <cell r="B2591">
            <v>0</v>
          </cell>
          <cell r="C2591">
            <v>204591</v>
          </cell>
          <cell r="D2591">
            <v>0</v>
          </cell>
          <cell r="E2591">
            <v>160000</v>
          </cell>
          <cell r="F2591">
            <v>149406</v>
          </cell>
          <cell r="G2591">
            <v>144094</v>
          </cell>
          <cell r="H2591">
            <v>150084</v>
          </cell>
          <cell r="I2591">
            <v>88722</v>
          </cell>
        </row>
        <row r="2592">
          <cell r="A2592" t="str">
            <v>LFARISRES-00448</v>
          </cell>
          <cell r="B2592">
            <v>0</v>
          </cell>
          <cell r="C2592">
            <v>20645</v>
          </cell>
          <cell r="D2592">
            <v>0</v>
          </cell>
          <cell r="E2592">
            <v>0</v>
          </cell>
          <cell r="F2592">
            <v>16398</v>
          </cell>
          <cell r="G2592">
            <v>8920</v>
          </cell>
          <cell r="H2592">
            <v>8088</v>
          </cell>
          <cell r="I2592">
            <v>3072</v>
          </cell>
        </row>
        <row r="2593">
          <cell r="A2593" t="str">
            <v>LFARISRES-00449</v>
          </cell>
          <cell r="B2593">
            <v>0</v>
          </cell>
          <cell r="C2593">
            <v>0</v>
          </cell>
          <cell r="D2593">
            <v>0</v>
          </cell>
          <cell r="E2593">
            <v>0</v>
          </cell>
          <cell r="F2593">
            <v>0</v>
          </cell>
          <cell r="G2593">
            <v>480</v>
          </cell>
          <cell r="H2593">
            <v>5280</v>
          </cell>
          <cell r="I2593">
            <v>1920</v>
          </cell>
        </row>
        <row r="2594">
          <cell r="A2594" t="str">
            <v>LFARISRES-00450</v>
          </cell>
          <cell r="B2594">
            <v>0</v>
          </cell>
          <cell r="C2594">
            <v>32282</v>
          </cell>
          <cell r="D2594">
            <v>0</v>
          </cell>
          <cell r="E2594">
            <v>0</v>
          </cell>
          <cell r="F2594">
            <v>4723</v>
          </cell>
          <cell r="G2594">
            <v>3544</v>
          </cell>
          <cell r="H2594">
            <v>4580</v>
          </cell>
          <cell r="I2594">
            <v>1876</v>
          </cell>
        </row>
        <row r="2595">
          <cell r="A2595" t="str">
            <v>LFARISRES-00451</v>
          </cell>
          <cell r="B2595">
            <v>0</v>
          </cell>
          <cell r="C2595">
            <v>19247</v>
          </cell>
          <cell r="D2595">
            <v>0</v>
          </cell>
          <cell r="E2595">
            <v>0</v>
          </cell>
          <cell r="F2595">
            <v>1035</v>
          </cell>
          <cell r="G2595">
            <v>2253</v>
          </cell>
          <cell r="H2595">
            <v>999</v>
          </cell>
          <cell r="I2595">
            <v>414</v>
          </cell>
        </row>
        <row r="2596">
          <cell r="A2596" t="str">
            <v>LFARISRES-00457</v>
          </cell>
          <cell r="B2596">
            <v>0</v>
          </cell>
          <cell r="C2596">
            <v>26392</v>
          </cell>
          <cell r="D2596">
            <v>0</v>
          </cell>
          <cell r="E2596">
            <v>0</v>
          </cell>
          <cell r="F2596">
            <v>84</v>
          </cell>
          <cell r="G2596">
            <v>0</v>
          </cell>
          <cell r="H2596">
            <v>0</v>
          </cell>
          <cell r="I2596">
            <v>0</v>
          </cell>
        </row>
        <row r="2597">
          <cell r="A2597" t="str">
            <v>LFARISRES-00460</v>
          </cell>
          <cell r="B2597">
            <v>0</v>
          </cell>
          <cell r="C2597">
            <v>13755</v>
          </cell>
          <cell r="D2597">
            <v>0</v>
          </cell>
          <cell r="E2597">
            <v>0</v>
          </cell>
          <cell r="F2597">
            <v>84</v>
          </cell>
          <cell r="G2597">
            <v>4464</v>
          </cell>
          <cell r="H2597">
            <v>4464</v>
          </cell>
          <cell r="I2597">
            <v>0</v>
          </cell>
        </row>
        <row r="2598">
          <cell r="A2598" t="str">
            <v>LFARISRES-00463</v>
          </cell>
          <cell r="B2598">
            <v>0</v>
          </cell>
          <cell r="C2598">
            <v>8353</v>
          </cell>
          <cell r="D2598">
            <v>0</v>
          </cell>
          <cell r="E2598">
            <v>40000</v>
          </cell>
          <cell r="F2598">
            <v>9167</v>
          </cell>
          <cell r="G2598">
            <v>6355</v>
          </cell>
          <cell r="H2598">
            <v>6889</v>
          </cell>
          <cell r="I2598">
            <v>4055</v>
          </cell>
        </row>
        <row r="2599">
          <cell r="A2599" t="str">
            <v>LFARISRES-00464</v>
          </cell>
          <cell r="B2599">
            <v>0</v>
          </cell>
          <cell r="C2599">
            <v>190207</v>
          </cell>
          <cell r="D2599">
            <v>0</v>
          </cell>
          <cell r="E2599">
            <v>440000</v>
          </cell>
          <cell r="F2599">
            <v>157400</v>
          </cell>
          <cell r="G2599">
            <v>155876</v>
          </cell>
          <cell r="H2599">
            <v>201484</v>
          </cell>
          <cell r="I2599">
            <v>108910</v>
          </cell>
        </row>
        <row r="2600">
          <cell r="A2600" t="str">
            <v>LFARISRES-00465</v>
          </cell>
          <cell r="B2600">
            <v>0</v>
          </cell>
          <cell r="C2600">
            <v>38765</v>
          </cell>
          <cell r="D2600">
            <v>0</v>
          </cell>
          <cell r="E2600">
            <v>10000</v>
          </cell>
          <cell r="F2600">
            <v>21483</v>
          </cell>
          <cell r="G2600">
            <v>9509</v>
          </cell>
          <cell r="H2600">
            <v>9679</v>
          </cell>
          <cell r="I2600">
            <v>6239</v>
          </cell>
        </row>
        <row r="2601">
          <cell r="A2601" t="str">
            <v>LFARISRES-00466</v>
          </cell>
          <cell r="B2601">
            <v>0</v>
          </cell>
          <cell r="C2601">
            <v>14208</v>
          </cell>
          <cell r="D2601">
            <v>0</v>
          </cell>
          <cell r="E2601">
            <v>80000</v>
          </cell>
          <cell r="F2601">
            <v>42376</v>
          </cell>
          <cell r="G2601">
            <v>21038</v>
          </cell>
          <cell r="H2601">
            <v>26099</v>
          </cell>
          <cell r="I2601">
            <v>14290</v>
          </cell>
        </row>
        <row r="2602">
          <cell r="A2602" t="str">
            <v>LFARISRES-00468</v>
          </cell>
          <cell r="B2602">
            <v>0</v>
          </cell>
          <cell r="C2602">
            <v>35851</v>
          </cell>
          <cell r="D2602">
            <v>0</v>
          </cell>
          <cell r="E2602">
            <v>0</v>
          </cell>
          <cell r="F2602">
            <v>2942</v>
          </cell>
          <cell r="G2602">
            <v>12248</v>
          </cell>
          <cell r="H2602">
            <v>9087</v>
          </cell>
          <cell r="I2602">
            <v>6075</v>
          </cell>
        </row>
        <row r="2603">
          <cell r="A2603" t="str">
            <v>LFARISRES-00470</v>
          </cell>
          <cell r="B2603">
            <v>0</v>
          </cell>
          <cell r="C2603">
            <v>43661</v>
          </cell>
          <cell r="D2603">
            <v>0</v>
          </cell>
          <cell r="E2603">
            <v>0</v>
          </cell>
          <cell r="F2603">
            <v>3712</v>
          </cell>
          <cell r="G2603">
            <v>2574</v>
          </cell>
          <cell r="H2603">
            <v>1900</v>
          </cell>
          <cell r="I2603">
            <v>310</v>
          </cell>
        </row>
        <row r="2604">
          <cell r="A2604" t="str">
            <v>LFARISRES-00471</v>
          </cell>
          <cell r="B2604">
            <v>0</v>
          </cell>
          <cell r="C2604">
            <v>6094</v>
          </cell>
          <cell r="D2604">
            <v>0</v>
          </cell>
          <cell r="E2604">
            <v>0</v>
          </cell>
          <cell r="F2604">
            <v>1202</v>
          </cell>
          <cell r="G2604">
            <v>2013</v>
          </cell>
          <cell r="H2604">
            <v>1277</v>
          </cell>
          <cell r="I2604">
            <v>773</v>
          </cell>
        </row>
        <row r="2605">
          <cell r="A2605" t="str">
            <v>LFARISRES-00474</v>
          </cell>
          <cell r="B2605">
            <v>0</v>
          </cell>
          <cell r="C2605">
            <v>51017</v>
          </cell>
          <cell r="D2605">
            <v>0</v>
          </cell>
          <cell r="E2605">
            <v>0</v>
          </cell>
          <cell r="F2605">
            <v>3797</v>
          </cell>
          <cell r="G2605">
            <v>34519</v>
          </cell>
          <cell r="H2605">
            <v>23539</v>
          </cell>
          <cell r="I2605">
            <v>14576</v>
          </cell>
        </row>
        <row r="2606">
          <cell r="A2606" t="str">
            <v>LFARISRES-00475</v>
          </cell>
          <cell r="B2606">
            <v>0</v>
          </cell>
          <cell r="C2606">
            <v>131863</v>
          </cell>
          <cell r="D2606">
            <v>0</v>
          </cell>
          <cell r="E2606">
            <v>0</v>
          </cell>
          <cell r="F2606">
            <v>121242</v>
          </cell>
          <cell r="G2606">
            <v>78896</v>
          </cell>
          <cell r="H2606">
            <v>84110</v>
          </cell>
          <cell r="I2606">
            <v>49866</v>
          </cell>
        </row>
        <row r="2607">
          <cell r="A2607" t="str">
            <v>LFARISRES-00476</v>
          </cell>
          <cell r="B2607">
            <v>0</v>
          </cell>
          <cell r="C2607">
            <v>4222</v>
          </cell>
          <cell r="D2607">
            <v>0</v>
          </cell>
          <cell r="E2607">
            <v>0</v>
          </cell>
          <cell r="F2607">
            <v>2330</v>
          </cell>
          <cell r="G2607">
            <v>1712</v>
          </cell>
          <cell r="H2607">
            <v>1630</v>
          </cell>
          <cell r="I2607">
            <v>698</v>
          </cell>
        </row>
        <row r="2608">
          <cell r="A2608" t="str">
            <v>LFARISRES-00477</v>
          </cell>
          <cell r="B2608">
            <v>0</v>
          </cell>
          <cell r="C2608">
            <v>40999</v>
          </cell>
          <cell r="D2608">
            <v>0</v>
          </cell>
          <cell r="E2608">
            <v>30000</v>
          </cell>
          <cell r="F2608">
            <v>59456</v>
          </cell>
          <cell r="G2608">
            <v>38592</v>
          </cell>
          <cell r="H2608">
            <v>41240</v>
          </cell>
          <cell r="I2608">
            <v>24584</v>
          </cell>
        </row>
        <row r="2609">
          <cell r="A2609" t="str">
            <v>LFARISRES-00479</v>
          </cell>
          <cell r="B2609">
            <v>0</v>
          </cell>
          <cell r="C2609">
            <v>29870</v>
          </cell>
          <cell r="D2609">
            <v>0</v>
          </cell>
          <cell r="E2609">
            <v>20000</v>
          </cell>
          <cell r="F2609">
            <v>21528</v>
          </cell>
          <cell r="G2609">
            <v>12923</v>
          </cell>
          <cell r="H2609">
            <v>11369</v>
          </cell>
          <cell r="I2609">
            <v>4586</v>
          </cell>
        </row>
        <row r="2610">
          <cell r="A2610" t="str">
            <v>LFARISRES-00482</v>
          </cell>
          <cell r="B2610">
            <v>0</v>
          </cell>
          <cell r="C2610">
            <v>26239</v>
          </cell>
          <cell r="D2610">
            <v>0</v>
          </cell>
          <cell r="E2610">
            <v>20000</v>
          </cell>
          <cell r="F2610">
            <v>1013</v>
          </cell>
          <cell r="G2610">
            <v>1253</v>
          </cell>
          <cell r="H2610">
            <v>1492</v>
          </cell>
          <cell r="I2610">
            <v>618</v>
          </cell>
        </row>
        <row r="2611">
          <cell r="A2611" t="str">
            <v>LFARISRES-00483</v>
          </cell>
          <cell r="B2611">
            <v>0</v>
          </cell>
          <cell r="C2611">
            <v>40728</v>
          </cell>
          <cell r="D2611">
            <v>0</v>
          </cell>
          <cell r="E2611">
            <v>0</v>
          </cell>
          <cell r="F2611">
            <v>1507</v>
          </cell>
          <cell r="G2611">
            <v>1591</v>
          </cell>
          <cell r="H2611">
            <v>1858</v>
          </cell>
          <cell r="I2611">
            <v>826</v>
          </cell>
        </row>
        <row r="2612">
          <cell r="A2612" t="str">
            <v>LFARISRES-00484</v>
          </cell>
          <cell r="B2612">
            <v>0</v>
          </cell>
          <cell r="C2612">
            <v>24783</v>
          </cell>
          <cell r="D2612">
            <v>0</v>
          </cell>
          <cell r="E2612">
            <v>0</v>
          </cell>
          <cell r="F2612">
            <v>2931</v>
          </cell>
          <cell r="G2612">
            <v>4071</v>
          </cell>
          <cell r="H2612">
            <v>5310</v>
          </cell>
          <cell r="I2612">
            <v>2550</v>
          </cell>
        </row>
        <row r="2613">
          <cell r="A2613" t="str">
            <v>LFARISRES-00485</v>
          </cell>
          <cell r="B2613">
            <v>0</v>
          </cell>
          <cell r="C2613">
            <v>35229</v>
          </cell>
          <cell r="D2613">
            <v>0</v>
          </cell>
          <cell r="E2613">
            <v>0</v>
          </cell>
          <cell r="F2613">
            <v>1441</v>
          </cell>
          <cell r="G2613">
            <v>1689</v>
          </cell>
          <cell r="H2613">
            <v>2210</v>
          </cell>
          <cell r="I2613">
            <v>746</v>
          </cell>
        </row>
        <row r="2614">
          <cell r="A2614" t="str">
            <v>LFARISRES-00486</v>
          </cell>
          <cell r="B2614">
            <v>0</v>
          </cell>
          <cell r="C2614">
            <v>101851</v>
          </cell>
          <cell r="D2614">
            <v>0</v>
          </cell>
          <cell r="E2614">
            <v>0</v>
          </cell>
          <cell r="F2614">
            <v>1119</v>
          </cell>
          <cell r="G2614">
            <v>1373</v>
          </cell>
          <cell r="H2614">
            <v>1612</v>
          </cell>
          <cell r="I2614">
            <v>618</v>
          </cell>
        </row>
        <row r="2615">
          <cell r="A2615" t="str">
            <v>LFARISRES-00487</v>
          </cell>
          <cell r="B2615">
            <v>0</v>
          </cell>
          <cell r="C2615">
            <v>5447</v>
          </cell>
          <cell r="D2615">
            <v>0</v>
          </cell>
          <cell r="E2615">
            <v>0</v>
          </cell>
          <cell r="F2615">
            <v>1119</v>
          </cell>
          <cell r="G2615">
            <v>1373</v>
          </cell>
          <cell r="H2615">
            <v>1612</v>
          </cell>
          <cell r="I2615">
            <v>618</v>
          </cell>
        </row>
        <row r="2616">
          <cell r="A2616" t="str">
            <v>LFARISRES-00490</v>
          </cell>
          <cell r="B2616">
            <v>0</v>
          </cell>
          <cell r="C2616">
            <v>5919</v>
          </cell>
          <cell r="D2616">
            <v>0</v>
          </cell>
          <cell r="E2616">
            <v>0</v>
          </cell>
          <cell r="F2616">
            <v>143</v>
          </cell>
          <cell r="G2616">
            <v>40</v>
          </cell>
          <cell r="H2616">
            <v>125</v>
          </cell>
          <cell r="I2616">
            <v>36</v>
          </cell>
        </row>
        <row r="2617">
          <cell r="A2617" t="str">
            <v>LFARISRES-00491</v>
          </cell>
          <cell r="B2617">
            <v>0</v>
          </cell>
          <cell r="C2617">
            <v>13642</v>
          </cell>
          <cell r="D2617">
            <v>0</v>
          </cell>
          <cell r="E2617">
            <v>0</v>
          </cell>
          <cell r="F2617">
            <v>2268</v>
          </cell>
          <cell r="G2617">
            <v>1296</v>
          </cell>
          <cell r="H2617">
            <v>1362</v>
          </cell>
          <cell r="I2617">
            <v>570</v>
          </cell>
        </row>
        <row r="2618">
          <cell r="A2618" t="str">
            <v>LFARISRES-00492</v>
          </cell>
          <cell r="B2618">
            <v>0</v>
          </cell>
          <cell r="C2618">
            <v>30168</v>
          </cell>
          <cell r="D2618">
            <v>0</v>
          </cell>
          <cell r="E2618">
            <v>0</v>
          </cell>
          <cell r="F2618">
            <v>612</v>
          </cell>
          <cell r="G2618">
            <v>266</v>
          </cell>
          <cell r="H2618">
            <v>260</v>
          </cell>
          <cell r="I2618">
            <v>164</v>
          </cell>
        </row>
        <row r="2619">
          <cell r="A2619" t="str">
            <v>LFARISRES-00494</v>
          </cell>
          <cell r="B2619">
            <v>0</v>
          </cell>
          <cell r="C2619">
            <v>57813</v>
          </cell>
          <cell r="D2619">
            <v>0</v>
          </cell>
          <cell r="E2619">
            <v>0</v>
          </cell>
          <cell r="F2619">
            <v>3292</v>
          </cell>
          <cell r="G2619">
            <v>4383</v>
          </cell>
          <cell r="H2619">
            <v>4078</v>
          </cell>
          <cell r="I2619">
            <v>2669</v>
          </cell>
        </row>
        <row r="2620">
          <cell r="A2620" t="str">
            <v>LFARISRES-00495</v>
          </cell>
          <cell r="B2620">
            <v>0</v>
          </cell>
          <cell r="C2620">
            <v>5357</v>
          </cell>
          <cell r="D2620">
            <v>0</v>
          </cell>
          <cell r="E2620">
            <v>0</v>
          </cell>
          <cell r="F2620">
            <v>444</v>
          </cell>
          <cell r="G2620">
            <v>1842</v>
          </cell>
          <cell r="H2620">
            <v>1247</v>
          </cell>
          <cell r="I2620">
            <v>822</v>
          </cell>
        </row>
        <row r="2621">
          <cell r="A2621" t="str">
            <v>LFARISRES-00496</v>
          </cell>
          <cell r="B2621">
            <v>0</v>
          </cell>
          <cell r="C2621">
            <v>7911</v>
          </cell>
          <cell r="D2621">
            <v>0</v>
          </cell>
          <cell r="E2621">
            <v>0</v>
          </cell>
          <cell r="F2621">
            <v>424</v>
          </cell>
          <cell r="G2621">
            <v>213</v>
          </cell>
          <cell r="H2621">
            <v>380</v>
          </cell>
          <cell r="I2621">
            <v>154</v>
          </cell>
        </row>
        <row r="2622">
          <cell r="A2622" t="str">
            <v>LFARISRES-00498</v>
          </cell>
          <cell r="B2622">
            <v>0</v>
          </cell>
          <cell r="C2622">
            <v>66495</v>
          </cell>
          <cell r="D2622">
            <v>0</v>
          </cell>
          <cell r="E2622">
            <v>0</v>
          </cell>
          <cell r="F2622">
            <v>1119</v>
          </cell>
          <cell r="G2622">
            <v>1373</v>
          </cell>
          <cell r="H2622">
            <v>1612</v>
          </cell>
          <cell r="I2622">
            <v>618</v>
          </cell>
        </row>
        <row r="2623">
          <cell r="A2623" t="str">
            <v>LFARISRES-00500</v>
          </cell>
          <cell r="B2623">
            <v>0</v>
          </cell>
          <cell r="C2623">
            <v>39077</v>
          </cell>
          <cell r="D2623">
            <v>0</v>
          </cell>
          <cell r="E2623">
            <v>0</v>
          </cell>
          <cell r="F2623">
            <v>3613</v>
          </cell>
          <cell r="G2623">
            <v>21129</v>
          </cell>
          <cell r="H2623">
            <v>18968</v>
          </cell>
          <cell r="I2623">
            <v>12521</v>
          </cell>
        </row>
        <row r="2624">
          <cell r="A2624" t="str">
            <v>LFARISRES-00502</v>
          </cell>
          <cell r="B2624">
            <v>0</v>
          </cell>
          <cell r="C2624">
            <v>5672</v>
          </cell>
          <cell r="D2624">
            <v>0</v>
          </cell>
          <cell r="E2624">
            <v>0</v>
          </cell>
          <cell r="F2624">
            <v>289</v>
          </cell>
          <cell r="G2624">
            <v>169</v>
          </cell>
          <cell r="H2624">
            <v>183</v>
          </cell>
          <cell r="I2624">
            <v>104</v>
          </cell>
        </row>
        <row r="2625">
          <cell r="A2625" t="str">
            <v>LFARISRES-00505</v>
          </cell>
          <cell r="B2625">
            <v>0</v>
          </cell>
          <cell r="C2625">
            <v>6880</v>
          </cell>
          <cell r="D2625">
            <v>0</v>
          </cell>
          <cell r="E2625">
            <v>5000</v>
          </cell>
          <cell r="F2625">
            <v>13076</v>
          </cell>
          <cell r="G2625">
            <v>9948</v>
          </cell>
          <cell r="H2625">
            <v>9594</v>
          </cell>
          <cell r="I2625">
            <v>8654</v>
          </cell>
        </row>
        <row r="2626">
          <cell r="A2626" t="str">
            <v>LFARISRES-00506</v>
          </cell>
          <cell r="B2626">
            <v>0</v>
          </cell>
          <cell r="C2626">
            <v>7076</v>
          </cell>
          <cell r="D2626">
            <v>0</v>
          </cell>
          <cell r="E2626">
            <v>0</v>
          </cell>
          <cell r="F2626">
            <v>1442</v>
          </cell>
          <cell r="G2626">
            <v>2756</v>
          </cell>
          <cell r="H2626">
            <v>2097</v>
          </cell>
          <cell r="I2626">
            <v>1028</v>
          </cell>
        </row>
        <row r="2627">
          <cell r="A2627" t="str">
            <v>LFARISRES-00507</v>
          </cell>
          <cell r="B2627">
            <v>0</v>
          </cell>
          <cell r="C2627">
            <v>19634</v>
          </cell>
          <cell r="D2627">
            <v>0</v>
          </cell>
          <cell r="E2627">
            <v>0</v>
          </cell>
          <cell r="F2627">
            <v>1223</v>
          </cell>
          <cell r="G2627">
            <v>1146</v>
          </cell>
          <cell r="H2627">
            <v>1114</v>
          </cell>
          <cell r="I2627">
            <v>728</v>
          </cell>
        </row>
        <row r="2628">
          <cell r="A2628" t="str">
            <v>LFARISRES-00508</v>
          </cell>
          <cell r="B2628">
            <v>0</v>
          </cell>
          <cell r="C2628">
            <v>36519</v>
          </cell>
          <cell r="D2628">
            <v>0</v>
          </cell>
          <cell r="E2628">
            <v>0</v>
          </cell>
          <cell r="F2628">
            <v>1025</v>
          </cell>
          <cell r="G2628">
            <v>1091</v>
          </cell>
          <cell r="H2628">
            <v>874</v>
          </cell>
          <cell r="I2628">
            <v>315</v>
          </cell>
        </row>
        <row r="2629">
          <cell r="A2629" t="str">
            <v>LFARISRES-00509</v>
          </cell>
          <cell r="B2629">
            <v>0</v>
          </cell>
          <cell r="C2629">
            <v>29501</v>
          </cell>
          <cell r="D2629">
            <v>0</v>
          </cell>
          <cell r="E2629">
            <v>0</v>
          </cell>
          <cell r="F2629">
            <v>328</v>
          </cell>
          <cell r="G2629">
            <v>253</v>
          </cell>
          <cell r="H2629">
            <v>250</v>
          </cell>
          <cell r="I2629">
            <v>82</v>
          </cell>
        </row>
        <row r="2630">
          <cell r="A2630" t="str">
            <v>LFARISRES-00510</v>
          </cell>
          <cell r="B2630">
            <v>0</v>
          </cell>
          <cell r="C2630">
            <v>10850</v>
          </cell>
          <cell r="D2630">
            <v>0</v>
          </cell>
          <cell r="E2630">
            <v>0</v>
          </cell>
          <cell r="F2630">
            <v>84</v>
          </cell>
          <cell r="G2630">
            <v>0</v>
          </cell>
          <cell r="H2630">
            <v>0</v>
          </cell>
          <cell r="I2630">
            <v>0</v>
          </cell>
        </row>
        <row r="2631">
          <cell r="A2631" t="str">
            <v>LFARISRES-00512</v>
          </cell>
          <cell r="B2631">
            <v>0</v>
          </cell>
          <cell r="C2631">
            <v>10348</v>
          </cell>
          <cell r="D2631">
            <v>0</v>
          </cell>
          <cell r="E2631">
            <v>0</v>
          </cell>
          <cell r="F2631">
            <v>186</v>
          </cell>
          <cell r="G2631">
            <v>1108</v>
          </cell>
          <cell r="H2631">
            <v>1145</v>
          </cell>
          <cell r="I2631">
            <v>730</v>
          </cell>
        </row>
        <row r="2632">
          <cell r="A2632" t="str">
            <v>LFARISRES-00514</v>
          </cell>
          <cell r="B2632">
            <v>0</v>
          </cell>
          <cell r="C2632">
            <v>165052</v>
          </cell>
          <cell r="D2632">
            <v>0</v>
          </cell>
          <cell r="E2632">
            <v>0</v>
          </cell>
          <cell r="F2632">
            <v>2050</v>
          </cell>
          <cell r="G2632">
            <v>8464</v>
          </cell>
          <cell r="H2632">
            <v>5706</v>
          </cell>
          <cell r="I2632">
            <v>3552</v>
          </cell>
        </row>
        <row r="2633">
          <cell r="A2633" t="str">
            <v>LFARISRES-00515</v>
          </cell>
          <cell r="B2633">
            <v>0</v>
          </cell>
          <cell r="C2633">
            <v>18967</v>
          </cell>
          <cell r="D2633">
            <v>0</v>
          </cell>
          <cell r="E2633">
            <v>0</v>
          </cell>
          <cell r="F2633">
            <v>1217</v>
          </cell>
          <cell r="G2633">
            <v>1516</v>
          </cell>
          <cell r="H2633">
            <v>1819</v>
          </cell>
          <cell r="I2633">
            <v>942</v>
          </cell>
        </row>
        <row r="2634">
          <cell r="A2634" t="str">
            <v>LFARISRES-00517</v>
          </cell>
          <cell r="B2634">
            <v>0</v>
          </cell>
          <cell r="C2634">
            <v>7106</v>
          </cell>
          <cell r="D2634">
            <v>0</v>
          </cell>
          <cell r="E2634">
            <v>50000</v>
          </cell>
          <cell r="F2634">
            <v>13631</v>
          </cell>
          <cell r="G2634">
            <v>11873</v>
          </cell>
          <cell r="H2634">
            <v>13307</v>
          </cell>
          <cell r="I2634">
            <v>8077</v>
          </cell>
        </row>
        <row r="2635">
          <cell r="A2635" t="str">
            <v>LFARISRES-00518</v>
          </cell>
          <cell r="B2635">
            <v>0</v>
          </cell>
          <cell r="C2635">
            <v>14196</v>
          </cell>
          <cell r="D2635">
            <v>0</v>
          </cell>
          <cell r="E2635">
            <v>0</v>
          </cell>
          <cell r="F2635">
            <v>1262</v>
          </cell>
          <cell r="G2635">
            <v>1114</v>
          </cell>
          <cell r="H2635">
            <v>982</v>
          </cell>
          <cell r="I2635">
            <v>482</v>
          </cell>
        </row>
        <row r="2636">
          <cell r="A2636" t="str">
            <v>LFARISRES-00519</v>
          </cell>
          <cell r="B2636">
            <v>0</v>
          </cell>
          <cell r="C2636">
            <v>19963</v>
          </cell>
          <cell r="D2636">
            <v>0</v>
          </cell>
          <cell r="E2636">
            <v>0</v>
          </cell>
          <cell r="F2636">
            <v>1262</v>
          </cell>
          <cell r="G2636">
            <v>1114</v>
          </cell>
          <cell r="H2636">
            <v>982</v>
          </cell>
          <cell r="I2636">
            <v>482</v>
          </cell>
        </row>
        <row r="2637">
          <cell r="A2637" t="str">
            <v>LFARISRES-00520</v>
          </cell>
          <cell r="B2637">
            <v>0</v>
          </cell>
          <cell r="C2637">
            <v>49306</v>
          </cell>
          <cell r="D2637">
            <v>0</v>
          </cell>
          <cell r="E2637">
            <v>0</v>
          </cell>
          <cell r="F2637">
            <v>888</v>
          </cell>
          <cell r="G2637">
            <v>710</v>
          </cell>
          <cell r="H2637">
            <v>565</v>
          </cell>
          <cell r="I2637">
            <v>358</v>
          </cell>
        </row>
        <row r="2638">
          <cell r="A2638" t="str">
            <v>LFARISRES-00522</v>
          </cell>
          <cell r="B2638">
            <v>0</v>
          </cell>
          <cell r="C2638">
            <v>90226</v>
          </cell>
          <cell r="D2638">
            <v>0</v>
          </cell>
          <cell r="E2638">
            <v>0</v>
          </cell>
          <cell r="F2638">
            <v>5348</v>
          </cell>
          <cell r="G2638">
            <v>6042</v>
          </cell>
          <cell r="H2638">
            <v>6682</v>
          </cell>
          <cell r="I2638">
            <v>3442</v>
          </cell>
        </row>
        <row r="2639">
          <cell r="A2639" t="str">
            <v>LFARISRES-00523</v>
          </cell>
          <cell r="B2639">
            <v>0</v>
          </cell>
          <cell r="C2639">
            <v>6675</v>
          </cell>
          <cell r="D2639">
            <v>0</v>
          </cell>
          <cell r="E2639">
            <v>0</v>
          </cell>
          <cell r="F2639">
            <v>84</v>
          </cell>
          <cell r="G2639">
            <v>0</v>
          </cell>
          <cell r="H2639">
            <v>0</v>
          </cell>
          <cell r="I2639">
            <v>0</v>
          </cell>
        </row>
        <row r="2640">
          <cell r="A2640" t="str">
            <v>LFARISRES-00527</v>
          </cell>
          <cell r="B2640">
            <v>0</v>
          </cell>
          <cell r="C2640">
            <v>25601</v>
          </cell>
          <cell r="D2640">
            <v>0</v>
          </cell>
          <cell r="E2640">
            <v>0</v>
          </cell>
          <cell r="F2640">
            <v>3697</v>
          </cell>
          <cell r="G2640">
            <v>2744</v>
          </cell>
          <cell r="H2640">
            <v>2925</v>
          </cell>
          <cell r="I2640">
            <v>1748</v>
          </cell>
        </row>
        <row r="2641">
          <cell r="A2641" t="str">
            <v>LFARISRES-00530</v>
          </cell>
          <cell r="B2641">
            <v>0</v>
          </cell>
          <cell r="C2641">
            <v>21795</v>
          </cell>
          <cell r="D2641">
            <v>0</v>
          </cell>
          <cell r="E2641">
            <v>0</v>
          </cell>
          <cell r="F2641">
            <v>428</v>
          </cell>
          <cell r="G2641">
            <v>614</v>
          </cell>
          <cell r="H2641">
            <v>763</v>
          </cell>
          <cell r="I2641">
            <v>158</v>
          </cell>
        </row>
        <row r="2642">
          <cell r="A2642" t="str">
            <v>LFARISRES-00544</v>
          </cell>
          <cell r="B2642">
            <v>0</v>
          </cell>
          <cell r="C2642">
            <v>42310</v>
          </cell>
          <cell r="D2642">
            <v>0</v>
          </cell>
          <cell r="E2642">
            <v>0</v>
          </cell>
          <cell r="F2642">
            <v>8874</v>
          </cell>
          <cell r="G2642">
            <v>4836</v>
          </cell>
          <cell r="H2642">
            <v>4702</v>
          </cell>
          <cell r="I2642">
            <v>1664</v>
          </cell>
        </row>
        <row r="2643">
          <cell r="A2643" t="str">
            <v>LFARISRES-00545</v>
          </cell>
          <cell r="B2643">
            <v>0</v>
          </cell>
          <cell r="C2643">
            <v>25103</v>
          </cell>
          <cell r="D2643">
            <v>0</v>
          </cell>
          <cell r="E2643">
            <v>0</v>
          </cell>
          <cell r="F2643">
            <v>0</v>
          </cell>
          <cell r="G2643">
            <v>3152</v>
          </cell>
          <cell r="H2643">
            <v>1974</v>
          </cell>
          <cell r="I2643">
            <v>1316</v>
          </cell>
        </row>
        <row r="2644">
          <cell r="A2644" t="str">
            <v>LFARISRES-00549</v>
          </cell>
          <cell r="B2644">
            <v>0</v>
          </cell>
          <cell r="C2644">
            <v>717</v>
          </cell>
          <cell r="D2644">
            <v>0</v>
          </cell>
          <cell r="E2644">
            <v>0</v>
          </cell>
          <cell r="F2644">
            <v>325</v>
          </cell>
          <cell r="G2644">
            <v>316</v>
          </cell>
          <cell r="H2644">
            <v>598</v>
          </cell>
          <cell r="I2644">
            <v>128</v>
          </cell>
        </row>
        <row r="2645">
          <cell r="A2645" t="str">
            <v>LFARISRES-00550</v>
          </cell>
          <cell r="B2645">
            <v>0</v>
          </cell>
          <cell r="C2645">
            <v>5413</v>
          </cell>
          <cell r="D2645">
            <v>0</v>
          </cell>
          <cell r="E2645">
            <v>0</v>
          </cell>
          <cell r="F2645">
            <v>4628</v>
          </cell>
          <cell r="G2645">
            <v>2260</v>
          </cell>
          <cell r="H2645">
            <v>2163</v>
          </cell>
          <cell r="I2645">
            <v>858</v>
          </cell>
        </row>
        <row r="2646">
          <cell r="A2646" t="str">
            <v>LFARISRES-00560</v>
          </cell>
          <cell r="B2646">
            <v>0</v>
          </cell>
          <cell r="C2646">
            <v>25696</v>
          </cell>
          <cell r="D2646">
            <v>0</v>
          </cell>
          <cell r="E2646">
            <v>0</v>
          </cell>
          <cell r="F2646">
            <v>313</v>
          </cell>
          <cell r="G2646">
            <v>280</v>
          </cell>
          <cell r="H2646">
            <v>365</v>
          </cell>
          <cell r="I2646">
            <v>36</v>
          </cell>
        </row>
        <row r="2647">
          <cell r="A2647" t="str">
            <v>LFARISRES-00564</v>
          </cell>
          <cell r="B2647">
            <v>0</v>
          </cell>
          <cell r="C2647">
            <v>18270</v>
          </cell>
          <cell r="D2647">
            <v>0</v>
          </cell>
          <cell r="E2647">
            <v>0</v>
          </cell>
          <cell r="F2647">
            <v>6136</v>
          </cell>
          <cell r="G2647">
            <v>10601</v>
          </cell>
          <cell r="H2647">
            <v>12897</v>
          </cell>
          <cell r="I2647">
            <v>6880</v>
          </cell>
        </row>
        <row r="2648">
          <cell r="A2648" t="str">
            <v>LFARISRES-00567</v>
          </cell>
          <cell r="B2648">
            <v>0</v>
          </cell>
          <cell r="C2648">
            <v>19940</v>
          </cell>
          <cell r="D2648">
            <v>0</v>
          </cell>
          <cell r="E2648">
            <v>0</v>
          </cell>
          <cell r="F2648">
            <v>4876</v>
          </cell>
          <cell r="G2648">
            <v>6258</v>
          </cell>
          <cell r="H2648">
            <v>4978</v>
          </cell>
          <cell r="I2648">
            <v>3884</v>
          </cell>
        </row>
        <row r="2649">
          <cell r="A2649" t="str">
            <v>LFARISRES-00570</v>
          </cell>
          <cell r="B2649">
            <v>0</v>
          </cell>
          <cell r="C2649">
            <v>19721</v>
          </cell>
          <cell r="D2649">
            <v>0</v>
          </cell>
          <cell r="E2649">
            <v>20000</v>
          </cell>
          <cell r="F2649">
            <v>11290</v>
          </cell>
          <cell r="G2649">
            <v>16044</v>
          </cell>
          <cell r="H2649">
            <v>22192</v>
          </cell>
          <cell r="I2649">
            <v>11280</v>
          </cell>
        </row>
        <row r="2650">
          <cell r="A2650" t="str">
            <v>LFARISRES-00571</v>
          </cell>
          <cell r="B2650">
            <v>0</v>
          </cell>
          <cell r="C2650">
            <v>32130</v>
          </cell>
          <cell r="D2650">
            <v>0</v>
          </cell>
          <cell r="E2650">
            <v>20000</v>
          </cell>
          <cell r="F2650">
            <v>18409</v>
          </cell>
          <cell r="G2650">
            <v>22963</v>
          </cell>
          <cell r="H2650">
            <v>21330</v>
          </cell>
          <cell r="I2650">
            <v>14754</v>
          </cell>
        </row>
        <row r="2651">
          <cell r="A2651" t="str">
            <v>LFARISRES-00581</v>
          </cell>
          <cell r="B2651">
            <v>0</v>
          </cell>
          <cell r="C2651">
            <v>0</v>
          </cell>
          <cell r="D2651">
            <v>0</v>
          </cell>
          <cell r="E2651">
            <v>0</v>
          </cell>
          <cell r="F2651">
            <v>0</v>
          </cell>
          <cell r="G2651">
            <v>356</v>
          </cell>
          <cell r="H2651">
            <v>90</v>
          </cell>
          <cell r="I2651">
            <v>60</v>
          </cell>
        </row>
        <row r="2652">
          <cell r="A2652" t="str">
            <v>LFARISRES-00587</v>
          </cell>
          <cell r="B2652">
            <v>0</v>
          </cell>
          <cell r="C2652">
            <v>17389</v>
          </cell>
          <cell r="D2652">
            <v>0</v>
          </cell>
          <cell r="E2652">
            <v>30000</v>
          </cell>
          <cell r="F2652">
            <v>8711</v>
          </cell>
          <cell r="G2652">
            <v>18538</v>
          </cell>
          <cell r="H2652">
            <v>12827</v>
          </cell>
          <cell r="I2652">
            <v>9996</v>
          </cell>
        </row>
        <row r="2653">
          <cell r="A2653" t="str">
            <v>LFARISRES-00602</v>
          </cell>
          <cell r="B2653">
            <v>0</v>
          </cell>
          <cell r="C2653">
            <v>25000</v>
          </cell>
          <cell r="D2653">
            <v>0</v>
          </cell>
          <cell r="E2653">
            <v>0</v>
          </cell>
          <cell r="F2653">
            <v>0</v>
          </cell>
          <cell r="G2653">
            <v>1564</v>
          </cell>
          <cell r="H2653">
            <v>930</v>
          </cell>
          <cell r="I2653">
            <v>727</v>
          </cell>
        </row>
        <row r="2654">
          <cell r="A2654" t="str">
            <v>LFARISRES-00603</v>
          </cell>
          <cell r="B2654">
            <v>0</v>
          </cell>
          <cell r="C2654">
            <v>20000</v>
          </cell>
          <cell r="D2654">
            <v>0</v>
          </cell>
          <cell r="E2654">
            <v>0</v>
          </cell>
          <cell r="F2654">
            <v>0</v>
          </cell>
          <cell r="G2654">
            <v>1564</v>
          </cell>
          <cell r="H2654">
            <v>930</v>
          </cell>
          <cell r="I2654">
            <v>727</v>
          </cell>
        </row>
        <row r="2655">
          <cell r="A2655" t="str">
            <v>LFARISRES-00612</v>
          </cell>
          <cell r="B2655">
            <v>0</v>
          </cell>
          <cell r="C2655">
            <v>320</v>
          </cell>
          <cell r="D2655">
            <v>0</v>
          </cell>
          <cell r="E2655">
            <v>0</v>
          </cell>
          <cell r="F2655">
            <v>44</v>
          </cell>
          <cell r="G2655">
            <v>332</v>
          </cell>
          <cell r="H2655">
            <v>896</v>
          </cell>
          <cell r="I2655">
            <v>256</v>
          </cell>
        </row>
        <row r="2656">
          <cell r="A2656" t="str">
            <v>LFARISRES-00613</v>
          </cell>
          <cell r="B2656">
            <v>0</v>
          </cell>
          <cell r="C2656">
            <v>320</v>
          </cell>
          <cell r="D2656">
            <v>0</v>
          </cell>
          <cell r="E2656">
            <v>0</v>
          </cell>
          <cell r="F2656">
            <v>44</v>
          </cell>
          <cell r="G2656">
            <v>332</v>
          </cell>
          <cell r="H2656">
            <v>896</v>
          </cell>
          <cell r="I2656">
            <v>256</v>
          </cell>
        </row>
        <row r="2657">
          <cell r="A2657" t="str">
            <v>LFARISRES-00642</v>
          </cell>
          <cell r="B2657">
            <v>0</v>
          </cell>
          <cell r="C2657">
            <v>7900</v>
          </cell>
          <cell r="D2657">
            <v>0</v>
          </cell>
          <cell r="E2657">
            <v>0</v>
          </cell>
          <cell r="F2657">
            <v>0</v>
          </cell>
          <cell r="G2657">
            <v>0</v>
          </cell>
          <cell r="H2657">
            <v>0</v>
          </cell>
          <cell r="I2657">
            <v>0</v>
          </cell>
        </row>
        <row r="2658">
          <cell r="A2658" t="str">
            <v>LFARISSWT-00001</v>
          </cell>
          <cell r="B2658">
            <v>0</v>
          </cell>
          <cell r="C2658">
            <v>7563</v>
          </cell>
          <cell r="D2658">
            <v>0</v>
          </cell>
          <cell r="E2658">
            <v>0</v>
          </cell>
          <cell r="F2658">
            <v>2125</v>
          </cell>
          <cell r="G2658">
            <v>2811</v>
          </cell>
          <cell r="H2658">
            <v>2682</v>
          </cell>
          <cell r="I2658">
            <v>1470</v>
          </cell>
        </row>
        <row r="2659">
          <cell r="A2659" t="str">
            <v>LFARISSWT-00118</v>
          </cell>
          <cell r="B2659">
            <v>0</v>
          </cell>
          <cell r="C2659">
            <v>984</v>
          </cell>
          <cell r="D2659">
            <v>0</v>
          </cell>
          <cell r="E2659">
            <v>0</v>
          </cell>
          <cell r="F2659">
            <v>44</v>
          </cell>
          <cell r="G2659">
            <v>332</v>
          </cell>
          <cell r="H2659">
            <v>896</v>
          </cell>
          <cell r="I2659">
            <v>256</v>
          </cell>
        </row>
        <row r="2660">
          <cell r="A2660" t="str">
            <v>LFARISTRN-00008</v>
          </cell>
          <cell r="B2660">
            <v>0</v>
          </cell>
          <cell r="C2660">
            <v>76582</v>
          </cell>
          <cell r="D2660">
            <v>0</v>
          </cell>
          <cell r="E2660">
            <v>33000</v>
          </cell>
          <cell r="F2660">
            <v>78704</v>
          </cell>
          <cell r="G2660">
            <v>55535</v>
          </cell>
          <cell r="H2660">
            <v>60068</v>
          </cell>
          <cell r="I2660">
            <v>35744</v>
          </cell>
        </row>
        <row r="2661">
          <cell r="A2661" t="str">
            <v>LFARISTRN-00101</v>
          </cell>
          <cell r="B2661">
            <v>0</v>
          </cell>
          <cell r="C2661">
            <v>386920</v>
          </cell>
          <cell r="D2661">
            <v>0</v>
          </cell>
          <cell r="E2661">
            <v>39000</v>
          </cell>
          <cell r="F2661">
            <v>383172</v>
          </cell>
          <cell r="G2661">
            <v>306518</v>
          </cell>
          <cell r="H2661">
            <v>291925</v>
          </cell>
          <cell r="I2661">
            <v>175153</v>
          </cell>
        </row>
        <row r="2662">
          <cell r="A2662" t="str">
            <v>LFARISTRN-00102</v>
          </cell>
          <cell r="B2662">
            <v>0</v>
          </cell>
          <cell r="C2662">
            <v>3000</v>
          </cell>
          <cell r="D2662">
            <v>0</v>
          </cell>
          <cell r="E2662">
            <v>0</v>
          </cell>
          <cell r="F2662">
            <v>0</v>
          </cell>
          <cell r="G2662">
            <v>0</v>
          </cell>
          <cell r="H2662">
            <v>0</v>
          </cell>
          <cell r="I2662">
            <v>0</v>
          </cell>
        </row>
        <row r="2663">
          <cell r="A2663" t="str">
            <v>LFARISTRN-00105</v>
          </cell>
          <cell r="B2663">
            <v>0</v>
          </cell>
          <cell r="C2663">
            <v>49241</v>
          </cell>
          <cell r="D2663">
            <v>0</v>
          </cell>
          <cell r="E2663">
            <v>20000</v>
          </cell>
          <cell r="F2663">
            <v>50059</v>
          </cell>
          <cell r="G2663">
            <v>26117</v>
          </cell>
          <cell r="H2663">
            <v>26763</v>
          </cell>
          <cell r="I2663">
            <v>16151</v>
          </cell>
        </row>
        <row r="2664">
          <cell r="A2664" t="str">
            <v>LFARISTRN-00109</v>
          </cell>
          <cell r="B2664">
            <v>0</v>
          </cell>
          <cell r="C2664">
            <v>2343</v>
          </cell>
          <cell r="D2664">
            <v>0</v>
          </cell>
          <cell r="E2664">
            <v>800</v>
          </cell>
          <cell r="F2664">
            <v>1913</v>
          </cell>
          <cell r="G2664">
            <v>1436</v>
          </cell>
          <cell r="H2664">
            <v>1225</v>
          </cell>
          <cell r="I2664">
            <v>650</v>
          </cell>
        </row>
        <row r="2665">
          <cell r="A2665" t="str">
            <v>LFARISTRN-00111</v>
          </cell>
          <cell r="B2665">
            <v>0</v>
          </cell>
          <cell r="C2665">
            <v>38833</v>
          </cell>
          <cell r="D2665">
            <v>0</v>
          </cell>
          <cell r="E2665">
            <v>70000</v>
          </cell>
          <cell r="F2665">
            <v>97927</v>
          </cell>
          <cell r="G2665">
            <v>58776</v>
          </cell>
          <cell r="H2665">
            <v>56687</v>
          </cell>
          <cell r="I2665">
            <v>36954</v>
          </cell>
        </row>
        <row r="2666">
          <cell r="A2666" t="str">
            <v>LFARISTRN-00115</v>
          </cell>
          <cell r="B2666">
            <v>0</v>
          </cell>
          <cell r="C2666">
            <v>8530</v>
          </cell>
          <cell r="D2666">
            <v>0</v>
          </cell>
          <cell r="E2666">
            <v>0</v>
          </cell>
          <cell r="F2666">
            <v>1645</v>
          </cell>
          <cell r="G2666">
            <v>2324</v>
          </cell>
          <cell r="H2666">
            <v>2534</v>
          </cell>
          <cell r="I2666">
            <v>847</v>
          </cell>
        </row>
        <row r="2667">
          <cell r="A2667" t="str">
            <v>LFARISTRN-00118</v>
          </cell>
          <cell r="B2667">
            <v>0</v>
          </cell>
          <cell r="C2667">
            <v>9626</v>
          </cell>
          <cell r="D2667">
            <v>0</v>
          </cell>
          <cell r="E2667">
            <v>0</v>
          </cell>
          <cell r="F2667">
            <v>8641</v>
          </cell>
          <cell r="G2667">
            <v>6767</v>
          </cell>
          <cell r="H2667">
            <v>5583</v>
          </cell>
          <cell r="I2667">
            <v>2783</v>
          </cell>
        </row>
        <row r="2668">
          <cell r="A2668" t="str">
            <v>LFARISTRN-00127</v>
          </cell>
          <cell r="B2668">
            <v>0</v>
          </cell>
          <cell r="C2668">
            <v>36468</v>
          </cell>
          <cell r="D2668">
            <v>0</v>
          </cell>
          <cell r="E2668">
            <v>0</v>
          </cell>
          <cell r="F2668">
            <v>16609</v>
          </cell>
          <cell r="G2668">
            <v>19430</v>
          </cell>
          <cell r="H2668">
            <v>16152</v>
          </cell>
          <cell r="I2668">
            <v>8834</v>
          </cell>
        </row>
        <row r="2669">
          <cell r="A2669" t="str">
            <v>LFARISTRN-00128</v>
          </cell>
          <cell r="B2669">
            <v>0</v>
          </cell>
          <cell r="C2669">
            <v>55538</v>
          </cell>
          <cell r="D2669">
            <v>0</v>
          </cell>
          <cell r="E2669">
            <v>20000</v>
          </cell>
          <cell r="F2669">
            <v>36636</v>
          </cell>
          <cell r="G2669">
            <v>49326</v>
          </cell>
          <cell r="H2669">
            <v>36573</v>
          </cell>
          <cell r="I2669">
            <v>21499</v>
          </cell>
        </row>
        <row r="2670">
          <cell r="A2670" t="str">
            <v>LFARISTRN-00129</v>
          </cell>
          <cell r="B2670">
            <v>0</v>
          </cell>
          <cell r="C2670">
            <v>15102</v>
          </cell>
          <cell r="D2670">
            <v>0</v>
          </cell>
          <cell r="E2670">
            <v>9000</v>
          </cell>
          <cell r="F2670">
            <v>7753</v>
          </cell>
          <cell r="G2670">
            <v>6230</v>
          </cell>
          <cell r="H2670">
            <v>7319</v>
          </cell>
          <cell r="I2670">
            <v>4253</v>
          </cell>
        </row>
        <row r="2671">
          <cell r="A2671" t="str">
            <v>LFARISTRN-00130</v>
          </cell>
          <cell r="B2671">
            <v>0</v>
          </cell>
          <cell r="C2671">
            <v>19822</v>
          </cell>
          <cell r="D2671">
            <v>0</v>
          </cell>
          <cell r="E2671">
            <v>40000</v>
          </cell>
          <cell r="F2671">
            <v>46491</v>
          </cell>
          <cell r="G2671">
            <v>38715</v>
          </cell>
          <cell r="H2671">
            <v>36666</v>
          </cell>
          <cell r="I2671">
            <v>22913</v>
          </cell>
        </row>
        <row r="2672">
          <cell r="A2672" t="str">
            <v>LFARISTRN-00139</v>
          </cell>
          <cell r="B2672">
            <v>0</v>
          </cell>
          <cell r="C2672">
            <v>6630</v>
          </cell>
          <cell r="D2672">
            <v>0</v>
          </cell>
          <cell r="E2672">
            <v>18000</v>
          </cell>
          <cell r="F2672">
            <v>17154</v>
          </cell>
          <cell r="G2672">
            <v>14411</v>
          </cell>
          <cell r="H2672">
            <v>12797</v>
          </cell>
          <cell r="I2672">
            <v>8141</v>
          </cell>
        </row>
        <row r="2673">
          <cell r="A2673" t="str">
            <v>LFARISTRN-00145</v>
          </cell>
          <cell r="B2673">
            <v>0</v>
          </cell>
          <cell r="C2673">
            <v>5666</v>
          </cell>
          <cell r="D2673">
            <v>0</v>
          </cell>
          <cell r="E2673">
            <v>800</v>
          </cell>
          <cell r="F2673">
            <v>7166</v>
          </cell>
          <cell r="G2673">
            <v>4188</v>
          </cell>
          <cell r="H2673">
            <v>4610</v>
          </cell>
          <cell r="I2673">
            <v>3060</v>
          </cell>
        </row>
        <row r="2674">
          <cell r="A2674" t="str">
            <v>LFARISTRN-00156</v>
          </cell>
          <cell r="B2674">
            <v>0</v>
          </cell>
          <cell r="C2674">
            <v>3293</v>
          </cell>
          <cell r="D2674">
            <v>0</v>
          </cell>
          <cell r="E2674">
            <v>9000</v>
          </cell>
          <cell r="F2674">
            <v>2438</v>
          </cell>
          <cell r="G2674">
            <v>3129</v>
          </cell>
          <cell r="H2674">
            <v>2489</v>
          </cell>
          <cell r="I2674">
            <v>1942</v>
          </cell>
        </row>
        <row r="2675">
          <cell r="A2675" t="str">
            <v>LFARISTRN-00158</v>
          </cell>
          <cell r="B2675">
            <v>0</v>
          </cell>
          <cell r="C2675">
            <v>15000</v>
          </cell>
          <cell r="D2675">
            <v>0</v>
          </cell>
          <cell r="E2675">
            <v>0</v>
          </cell>
          <cell r="F2675">
            <v>0</v>
          </cell>
          <cell r="G2675">
            <v>6280</v>
          </cell>
          <cell r="H2675">
            <v>3834</v>
          </cell>
          <cell r="I2675">
            <v>2770</v>
          </cell>
        </row>
        <row r="2676">
          <cell r="A2676" t="str">
            <v>LFARISXFR-00001</v>
          </cell>
          <cell r="B2676">
            <v>0</v>
          </cell>
          <cell r="C2676">
            <v>1515</v>
          </cell>
          <cell r="D2676">
            <v>0</v>
          </cell>
          <cell r="E2676">
            <v>2400</v>
          </cell>
          <cell r="F2676">
            <v>3559</v>
          </cell>
          <cell r="G2676">
            <v>2849</v>
          </cell>
          <cell r="H2676">
            <v>2405</v>
          </cell>
          <cell r="I2676">
            <v>1137</v>
          </cell>
        </row>
        <row r="2677">
          <cell r="A2677" t="str">
            <v>LFARISXTAL-00001</v>
          </cell>
          <cell r="B2677">
            <v>0</v>
          </cell>
          <cell r="C2677">
            <v>2360</v>
          </cell>
          <cell r="D2677">
            <v>0</v>
          </cell>
          <cell r="E2677">
            <v>0</v>
          </cell>
          <cell r="F2677">
            <v>288</v>
          </cell>
          <cell r="G2677">
            <v>349</v>
          </cell>
          <cell r="H2677">
            <v>380</v>
          </cell>
          <cell r="I2677">
            <v>127</v>
          </cell>
        </row>
        <row r="2678">
          <cell r="A2678" t="str">
            <v>LFARISXTAL-00004</v>
          </cell>
          <cell r="B2678">
            <v>0</v>
          </cell>
          <cell r="C2678">
            <v>10218</v>
          </cell>
          <cell r="D2678">
            <v>0</v>
          </cell>
          <cell r="E2678">
            <v>6000</v>
          </cell>
          <cell r="F2678">
            <v>13580</v>
          </cell>
          <cell r="G2678">
            <v>7767</v>
          </cell>
          <cell r="H2678">
            <v>8295</v>
          </cell>
          <cell r="I2678">
            <v>4375</v>
          </cell>
        </row>
        <row r="2679">
          <cell r="A2679" t="str">
            <v>LFARISXTAL-00108</v>
          </cell>
          <cell r="B2679">
            <v>0</v>
          </cell>
          <cell r="C2679">
            <v>3352</v>
          </cell>
          <cell r="D2679">
            <v>0</v>
          </cell>
          <cell r="E2679">
            <v>0</v>
          </cell>
          <cell r="F2679">
            <v>1656</v>
          </cell>
          <cell r="G2679">
            <v>992</v>
          </cell>
          <cell r="H2679">
            <v>1085</v>
          </cell>
          <cell r="I2679">
            <v>681</v>
          </cell>
        </row>
        <row r="2680">
          <cell r="A2680" t="str">
            <v>LFARISXTAL-00115</v>
          </cell>
          <cell r="B2680">
            <v>0</v>
          </cell>
          <cell r="C2680">
            <v>6952</v>
          </cell>
          <cell r="D2680">
            <v>0</v>
          </cell>
          <cell r="E2680">
            <v>22000</v>
          </cell>
          <cell r="F2680">
            <v>18552</v>
          </cell>
          <cell r="G2680">
            <v>15452</v>
          </cell>
          <cell r="H2680">
            <v>13513</v>
          </cell>
          <cell r="I2680">
            <v>8503</v>
          </cell>
        </row>
        <row r="2681">
          <cell r="A2681" t="str">
            <v>LFARISXTAL-00120</v>
          </cell>
          <cell r="B2681">
            <v>0</v>
          </cell>
          <cell r="C2681">
            <v>942</v>
          </cell>
          <cell r="D2681">
            <v>0</v>
          </cell>
          <cell r="E2681">
            <v>0</v>
          </cell>
          <cell r="F2681">
            <v>1013</v>
          </cell>
          <cell r="G2681">
            <v>1253</v>
          </cell>
          <cell r="H2681">
            <v>1492</v>
          </cell>
          <cell r="I2681">
            <v>618</v>
          </cell>
        </row>
        <row r="2682">
          <cell r="A2682" t="str">
            <v>LFARISXTAL-00122</v>
          </cell>
          <cell r="B2682">
            <v>0</v>
          </cell>
          <cell r="C2682">
            <v>10807</v>
          </cell>
          <cell r="D2682">
            <v>0</v>
          </cell>
          <cell r="E2682">
            <v>6000</v>
          </cell>
          <cell r="F2682">
            <v>14249</v>
          </cell>
          <cell r="G2682">
            <v>8911</v>
          </cell>
          <cell r="H2682">
            <v>8436</v>
          </cell>
          <cell r="I2682">
            <v>5680</v>
          </cell>
        </row>
        <row r="2683">
          <cell r="A2683" t="str">
            <v>LFARISXTAL-00126</v>
          </cell>
          <cell r="B2683">
            <v>0</v>
          </cell>
          <cell r="C2683">
            <v>10536</v>
          </cell>
          <cell r="D2683">
            <v>0</v>
          </cell>
          <cell r="E2683">
            <v>0</v>
          </cell>
          <cell r="F2683">
            <v>1695</v>
          </cell>
          <cell r="G2683">
            <v>3391</v>
          </cell>
          <cell r="H2683">
            <v>3275</v>
          </cell>
          <cell r="I2683">
            <v>1585</v>
          </cell>
        </row>
        <row r="2684">
          <cell r="A2684" t="str">
            <v>LFARISXTAL-00127</v>
          </cell>
          <cell r="B2684">
            <v>0</v>
          </cell>
          <cell r="C2684">
            <v>4071</v>
          </cell>
          <cell r="D2684">
            <v>0</v>
          </cell>
          <cell r="E2684">
            <v>5000</v>
          </cell>
          <cell r="F2684">
            <v>2861</v>
          </cell>
          <cell r="G2684">
            <v>5168</v>
          </cell>
          <cell r="H2684">
            <v>3465</v>
          </cell>
          <cell r="I2684">
            <v>2205</v>
          </cell>
        </row>
        <row r="2685">
          <cell r="A2685" t="str">
            <v>LFARISXTAL-00128</v>
          </cell>
          <cell r="B2685">
            <v>0</v>
          </cell>
          <cell r="C2685">
            <v>1503</v>
          </cell>
          <cell r="D2685">
            <v>0</v>
          </cell>
          <cell r="E2685">
            <v>0</v>
          </cell>
          <cell r="F2685">
            <v>252</v>
          </cell>
          <cell r="G2685">
            <v>0</v>
          </cell>
          <cell r="H2685">
            <v>0</v>
          </cell>
          <cell r="I2685">
            <v>0</v>
          </cell>
        </row>
        <row r="2686">
          <cell r="A2686" t="str">
            <v>LFARISXTAL-00132</v>
          </cell>
          <cell r="B2686">
            <v>0</v>
          </cell>
          <cell r="C2686">
            <v>3941</v>
          </cell>
          <cell r="D2686">
            <v>0</v>
          </cell>
          <cell r="E2686">
            <v>0</v>
          </cell>
          <cell r="F2686">
            <v>2438</v>
          </cell>
          <cell r="G2686">
            <v>4943</v>
          </cell>
          <cell r="H2686">
            <v>3509</v>
          </cell>
          <cell r="I2686">
            <v>2729</v>
          </cell>
        </row>
        <row r="2687">
          <cell r="A2687" t="str">
            <v>LFARISXTAL-00135</v>
          </cell>
          <cell r="B2687">
            <v>0</v>
          </cell>
          <cell r="C2687">
            <v>0</v>
          </cell>
          <cell r="D2687">
            <v>0</v>
          </cell>
          <cell r="E2687">
            <v>3000</v>
          </cell>
          <cell r="F2687">
            <v>0</v>
          </cell>
          <cell r="G2687">
            <v>3140</v>
          </cell>
          <cell r="H2687">
            <v>1917</v>
          </cell>
          <cell r="I2687">
            <v>1385</v>
          </cell>
        </row>
        <row r="2688">
          <cell r="A2688" t="str">
            <v>LFSGGU314-084</v>
          </cell>
          <cell r="B2688">
            <v>0</v>
          </cell>
          <cell r="C2688">
            <v>0</v>
          </cell>
          <cell r="D2688">
            <v>0</v>
          </cell>
          <cell r="E2688">
            <v>0</v>
          </cell>
          <cell r="F2688">
            <v>2.174</v>
          </cell>
          <cell r="G2688">
            <v>0.843</v>
          </cell>
          <cell r="H2688">
            <v>0.456</v>
          </cell>
          <cell r="I2688">
            <v>0</v>
          </cell>
        </row>
        <row r="2689">
          <cell r="A2689" t="str">
            <v>Grand Total</v>
          </cell>
          <cell r="B2689">
            <v>396936</v>
          </cell>
          <cell r="C2689">
            <v>156650584.599</v>
          </cell>
          <cell r="D2689">
            <v>2491904</v>
          </cell>
          <cell r="E2689">
            <v>70111505</v>
          </cell>
          <cell r="F2689">
            <v>128921379.399361</v>
          </cell>
          <cell r="G2689">
            <v>113870339.093772</v>
          </cell>
          <cell r="H2689">
            <v>111420611.778909</v>
          </cell>
          <cell r="I2689">
            <v>67698706.8108743</v>
          </cell>
        </row>
      </sheetData>
      <sheetData sheetId="8"/>
      <sheetData sheetId="9"/>
      <sheetData sheetId="10"/>
      <sheetData sheetId="11"/>
      <sheetData sheetId="12"/>
      <sheetData sheetId="13"/>
      <sheetData sheetId="14"/>
    </sheetDataSet>
  </externalBook>
</externalLink>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1" topLeftCell="H24" activePane="bottomRight" state="frozen"/>
      <selection pane="topLeft" activeCell="A1" activeCellId="0" sqref="A1"/>
      <selection pane="topRight" activeCell="H1" activeCellId="0" sqref="H1"/>
      <selection pane="bottomLeft" activeCell="A24" activeCellId="0" sqref="A24"/>
      <selection pane="bottomRight" activeCell="C24" activeCellId="0" sqref="C24"/>
    </sheetView>
  </sheetViews>
  <sheetFormatPr defaultColWidth="8.515625" defaultRowHeight="12.75" zeroHeight="false" outlineLevelRow="0" outlineLevelCol="0"/>
  <cols>
    <col collapsed="false" customWidth="true" hidden="false" outlineLevel="0" max="2" min="2" style="0" width="37.71"/>
    <col collapsed="false" customWidth="true" hidden="false" outlineLevel="0" max="3" min="3" style="0" width="32.86"/>
    <col collapsed="false" customWidth="true" hidden="false" outlineLevel="0" max="4" min="4" style="0" width="27.99"/>
    <col collapsed="false" customWidth="true" hidden="false" outlineLevel="0" max="5" min="5" style="0" width="37.42"/>
    <col collapsed="false" customWidth="true" hidden="false" outlineLevel="0" max="6" min="6" style="0" width="25.14"/>
    <col collapsed="false" customWidth="true" hidden="false" outlineLevel="0" max="7" min="7" style="0" width="20.14"/>
  </cols>
  <sheetData>
    <row r="1" customFormat="false" ht="25.5" hidden="false" customHeight="false" outlineLevel="0" collapsed="false">
      <c r="A1" s="1" t="s">
        <v>0</v>
      </c>
      <c r="B1" s="2" t="s">
        <v>1</v>
      </c>
      <c r="C1" s="2" t="s">
        <v>2</v>
      </c>
      <c r="D1" s="2" t="s">
        <v>3</v>
      </c>
      <c r="E1" s="2" t="s">
        <v>4</v>
      </c>
      <c r="F1" s="2" t="s">
        <v>5</v>
      </c>
      <c r="G1" s="3"/>
      <c r="I1" s="2" t="s">
        <v>6</v>
      </c>
      <c r="J1" s="2" t="s">
        <v>7</v>
      </c>
      <c r="K1" s="2" t="s">
        <v>8</v>
      </c>
      <c r="L1" s="2" t="s">
        <v>9</v>
      </c>
      <c r="M1" s="2" t="s">
        <v>10</v>
      </c>
      <c r="N1" s="2" t="s">
        <v>11</v>
      </c>
      <c r="O1" s="2" t="s">
        <v>12</v>
      </c>
    </row>
    <row r="2" customFormat="false" ht="66.75" hidden="false" customHeight="true" outlineLevel="0" collapsed="false">
      <c r="A2" s="0" t="n">
        <v>1</v>
      </c>
      <c r="B2" s="4" t="s">
        <v>13</v>
      </c>
      <c r="C2" s="5" t="n">
        <v>43727</v>
      </c>
      <c r="D2" s="5" t="n">
        <v>43734</v>
      </c>
      <c r="E2" s="4" t="s">
        <v>14</v>
      </c>
      <c r="F2" s="4" t="s">
        <v>15</v>
      </c>
      <c r="G2" s="6" t="s">
        <v>16</v>
      </c>
      <c r="I2" s="4" t="s">
        <v>13</v>
      </c>
    </row>
    <row r="3" customFormat="false" ht="50.65" hidden="false" customHeight="true" outlineLevel="0" collapsed="false">
      <c r="A3" s="0" t="n">
        <v>2</v>
      </c>
      <c r="B3" s="4" t="s">
        <v>17</v>
      </c>
      <c r="C3" s="5" t="n">
        <v>43738</v>
      </c>
      <c r="D3" s="5" t="n">
        <v>43741</v>
      </c>
      <c r="E3" s="4" t="s">
        <v>18</v>
      </c>
      <c r="F3" s="4" t="s">
        <v>19</v>
      </c>
      <c r="G3" s="3"/>
      <c r="I3" s="4" t="s">
        <v>17</v>
      </c>
    </row>
    <row r="4" customFormat="false" ht="105" hidden="false" customHeight="false" outlineLevel="0" collapsed="false">
      <c r="A4" s="0" t="n">
        <v>3</v>
      </c>
      <c r="B4" s="7" t="s">
        <v>20</v>
      </c>
      <c r="C4" s="5" t="n">
        <v>43733</v>
      </c>
      <c r="D4" s="5" t="n">
        <v>43735</v>
      </c>
      <c r="E4" s="4" t="s">
        <v>21</v>
      </c>
      <c r="F4" s="4" t="s">
        <v>8</v>
      </c>
      <c r="G4" s="3"/>
      <c r="K4" s="7" t="s">
        <v>20</v>
      </c>
    </row>
    <row r="5" customFormat="false" ht="38.65" hidden="false" customHeight="true" outlineLevel="0" collapsed="false">
      <c r="A5" s="0" t="n">
        <v>4</v>
      </c>
      <c r="B5" s="8" t="s">
        <v>22</v>
      </c>
      <c r="C5" s="5" t="n">
        <v>43733</v>
      </c>
      <c r="D5" s="5" t="n">
        <v>43735</v>
      </c>
      <c r="E5" s="4" t="s">
        <v>23</v>
      </c>
      <c r="F5" s="4" t="s">
        <v>8</v>
      </c>
      <c r="G5" s="3"/>
      <c r="K5" s="8" t="s">
        <v>22</v>
      </c>
    </row>
    <row r="6" customFormat="false" ht="49.5" hidden="false" customHeight="true" outlineLevel="0" collapsed="false">
      <c r="A6" s="0" t="n">
        <v>5</v>
      </c>
      <c r="B6" s="9" t="s">
        <v>24</v>
      </c>
      <c r="C6" s="10" t="n">
        <v>43741</v>
      </c>
      <c r="D6" s="11" t="n">
        <v>43756</v>
      </c>
      <c r="E6" s="9" t="s">
        <v>25</v>
      </c>
      <c r="F6" s="3" t="s">
        <v>19</v>
      </c>
      <c r="G6" s="3"/>
      <c r="I6" s="9" t="s">
        <v>24</v>
      </c>
    </row>
    <row r="7" customFormat="false" ht="135" hidden="false" customHeight="false" outlineLevel="0" collapsed="false">
      <c r="A7" s="0" t="n">
        <v>6</v>
      </c>
      <c r="B7" s="7" t="s">
        <v>26</v>
      </c>
      <c r="C7" s="5" t="n">
        <v>43735</v>
      </c>
      <c r="D7" s="11" t="n">
        <v>43756</v>
      </c>
      <c r="E7" s="4" t="s">
        <v>27</v>
      </c>
      <c r="F7" s="4" t="s">
        <v>28</v>
      </c>
      <c r="G7" s="3"/>
      <c r="M7" s="7" t="s">
        <v>26</v>
      </c>
    </row>
    <row r="8" customFormat="false" ht="105" hidden="false" customHeight="false" outlineLevel="0" collapsed="false">
      <c r="A8" s="0" t="n">
        <v>7</v>
      </c>
      <c r="B8" s="7" t="s">
        <v>29</v>
      </c>
      <c r="C8" s="5" t="n">
        <v>43735</v>
      </c>
      <c r="D8" s="11" t="n">
        <v>43756</v>
      </c>
      <c r="E8" s="4" t="s">
        <v>30</v>
      </c>
      <c r="F8" s="4" t="s">
        <v>31</v>
      </c>
      <c r="G8" s="3"/>
      <c r="L8" s="7" t="s">
        <v>29</v>
      </c>
    </row>
    <row r="9" customFormat="false" ht="165" hidden="false" customHeight="false" outlineLevel="0" collapsed="false">
      <c r="A9" s="0" t="n">
        <v>8</v>
      </c>
      <c r="B9" s="8" t="s">
        <v>32</v>
      </c>
      <c r="C9" s="5" t="n">
        <v>43759</v>
      </c>
      <c r="D9" s="5" t="n">
        <v>43762</v>
      </c>
      <c r="E9" s="4" t="s">
        <v>33</v>
      </c>
      <c r="F9" s="4" t="s">
        <v>28</v>
      </c>
      <c r="G9" s="3"/>
      <c r="M9" s="8" t="s">
        <v>32</v>
      </c>
    </row>
    <row r="10" customFormat="false" ht="105" hidden="false" customHeight="false" outlineLevel="0" collapsed="false">
      <c r="A10" s="0" t="n">
        <v>9</v>
      </c>
      <c r="B10" s="7" t="s">
        <v>34</v>
      </c>
      <c r="C10" s="5" t="n">
        <v>43759</v>
      </c>
      <c r="D10" s="5" t="n">
        <v>43760</v>
      </c>
      <c r="E10" s="4" t="s">
        <v>35</v>
      </c>
      <c r="F10" s="4" t="s">
        <v>7</v>
      </c>
      <c r="G10" s="3"/>
      <c r="L10" s="7" t="s">
        <v>34</v>
      </c>
    </row>
    <row r="11" customFormat="false" ht="195" hidden="false" customHeight="false" outlineLevel="0" collapsed="false">
      <c r="A11" s="0" t="n">
        <v>10</v>
      </c>
      <c r="B11" s="8" t="s">
        <v>36</v>
      </c>
      <c r="C11" s="5" t="n">
        <v>43759</v>
      </c>
      <c r="D11" s="5" t="n">
        <v>43760</v>
      </c>
      <c r="E11" s="4" t="s">
        <v>37</v>
      </c>
      <c r="F11" s="4" t="s">
        <v>38</v>
      </c>
      <c r="G11" s="3"/>
      <c r="I11" s="8" t="s">
        <v>36</v>
      </c>
      <c r="L11" s="8" t="s">
        <v>36</v>
      </c>
    </row>
    <row r="12" customFormat="false" ht="150" hidden="false" customHeight="false" outlineLevel="0" collapsed="false">
      <c r="A12" s="0" t="n">
        <v>11</v>
      </c>
      <c r="B12" s="8" t="s">
        <v>39</v>
      </c>
      <c r="C12" s="5" t="n">
        <v>43761</v>
      </c>
      <c r="D12" s="5" t="n">
        <v>43763</v>
      </c>
      <c r="E12" s="4" t="s">
        <v>40</v>
      </c>
      <c r="F12" s="4" t="s">
        <v>41</v>
      </c>
      <c r="G12" s="3"/>
      <c r="I12" s="8" t="s">
        <v>39</v>
      </c>
      <c r="M12" s="8" t="s">
        <v>39</v>
      </c>
    </row>
    <row r="13" customFormat="false" ht="150" hidden="false" customHeight="false" outlineLevel="0" collapsed="false">
      <c r="A13" s="0" t="n">
        <v>12</v>
      </c>
      <c r="B13" s="7" t="s">
        <v>42</v>
      </c>
      <c r="C13" s="5" t="n">
        <v>43752</v>
      </c>
      <c r="D13" s="5" t="n">
        <v>43761</v>
      </c>
      <c r="E13" s="4" t="s">
        <v>43</v>
      </c>
      <c r="F13" s="4" t="s">
        <v>44</v>
      </c>
      <c r="G13" s="3"/>
      <c r="I13" s="7" t="s">
        <v>42</v>
      </c>
    </row>
    <row r="14" customFormat="false" ht="45" hidden="false" customHeight="false" outlineLevel="0" collapsed="false">
      <c r="A14" s="0" t="n">
        <v>13</v>
      </c>
      <c r="B14" s="4" t="s">
        <v>45</v>
      </c>
      <c r="C14" s="5" t="n">
        <v>43762</v>
      </c>
      <c r="D14" s="5" t="n">
        <v>43763</v>
      </c>
      <c r="E14" s="4" t="s">
        <v>46</v>
      </c>
      <c r="F14" s="4" t="s">
        <v>47</v>
      </c>
      <c r="G14" s="3"/>
      <c r="I14" s="4" t="s">
        <v>45</v>
      </c>
    </row>
    <row r="15" customFormat="false" ht="90" hidden="false" customHeight="false" outlineLevel="0" collapsed="false">
      <c r="A15" s="0" t="n">
        <v>14</v>
      </c>
      <c r="B15" s="4" t="s">
        <v>48</v>
      </c>
      <c r="C15" s="5" t="n">
        <v>43766</v>
      </c>
      <c r="D15" s="5" t="n">
        <v>43766</v>
      </c>
      <c r="E15" s="4" t="s">
        <v>49</v>
      </c>
      <c r="F15" s="4" t="s">
        <v>50</v>
      </c>
      <c r="G15" s="3"/>
      <c r="I15" s="4" t="s">
        <v>48</v>
      </c>
    </row>
    <row r="16" customFormat="false" ht="90" hidden="false" customHeight="false" outlineLevel="0" collapsed="false">
      <c r="A16" s="0" t="n">
        <v>15</v>
      </c>
      <c r="B16" s="4" t="s">
        <v>51</v>
      </c>
      <c r="C16" s="5" t="n">
        <v>43767</v>
      </c>
      <c r="D16" s="5" t="n">
        <v>43776</v>
      </c>
      <c r="E16" s="4" t="s">
        <v>52</v>
      </c>
      <c r="F16" s="4" t="s">
        <v>53</v>
      </c>
      <c r="G16" s="3"/>
      <c r="L16" s="4" t="s">
        <v>51</v>
      </c>
    </row>
    <row r="17" customFormat="false" ht="90" hidden="false" customHeight="false" outlineLevel="0" collapsed="false">
      <c r="A17" s="0" t="n">
        <v>16</v>
      </c>
      <c r="B17" s="8" t="s">
        <v>54</v>
      </c>
      <c r="C17" s="5" t="n">
        <v>43777</v>
      </c>
      <c r="D17" s="5" t="n">
        <v>43782</v>
      </c>
      <c r="E17" s="4" t="s">
        <v>55</v>
      </c>
      <c r="F17" s="4" t="s">
        <v>56</v>
      </c>
      <c r="G17" s="3"/>
      <c r="I17" s="8" t="s">
        <v>54</v>
      </c>
    </row>
    <row r="18" customFormat="false" ht="105" hidden="false" customHeight="false" outlineLevel="0" collapsed="false">
      <c r="A18" s="0" t="n">
        <v>17</v>
      </c>
      <c r="B18" s="8" t="s">
        <v>57</v>
      </c>
      <c r="C18" s="5" t="n">
        <v>43767</v>
      </c>
      <c r="D18" s="5" t="n">
        <v>43774</v>
      </c>
      <c r="E18" s="4" t="s">
        <v>58</v>
      </c>
      <c r="F18" s="4" t="s">
        <v>59</v>
      </c>
      <c r="G18" s="3"/>
      <c r="I18" s="8" t="s">
        <v>57</v>
      </c>
    </row>
    <row r="19" customFormat="false" ht="75" hidden="false" customHeight="false" outlineLevel="0" collapsed="false">
      <c r="A19" s="0" t="n">
        <v>18</v>
      </c>
      <c r="B19" s="7" t="s">
        <v>60</v>
      </c>
      <c r="C19" s="5" t="n">
        <v>43775</v>
      </c>
      <c r="D19" s="5" t="n">
        <v>43782</v>
      </c>
      <c r="E19" s="4" t="s">
        <v>61</v>
      </c>
      <c r="F19" s="4" t="s">
        <v>62</v>
      </c>
      <c r="G19" s="3"/>
      <c r="M19" s="7" t="s">
        <v>60</v>
      </c>
    </row>
    <row r="20" customFormat="false" ht="105" hidden="false" customHeight="false" outlineLevel="0" collapsed="false">
      <c r="A20" s="0" t="n">
        <v>19</v>
      </c>
      <c r="B20" s="7" t="s">
        <v>63</v>
      </c>
      <c r="C20" s="5" t="n">
        <v>43783</v>
      </c>
      <c r="D20" s="5" t="n">
        <v>43783</v>
      </c>
      <c r="E20" s="4" t="s">
        <v>64</v>
      </c>
      <c r="F20" s="4" t="s">
        <v>65</v>
      </c>
      <c r="G20" s="3"/>
      <c r="J20" s="7" t="s">
        <v>63</v>
      </c>
    </row>
    <row r="21" customFormat="false" ht="97.5" hidden="false" customHeight="true" outlineLevel="0" collapsed="false">
      <c r="A21" s="0" t="n">
        <v>20</v>
      </c>
      <c r="B21" s="12" t="s">
        <v>66</v>
      </c>
      <c r="C21" s="13" t="n">
        <v>43787</v>
      </c>
      <c r="D21" s="13" t="n">
        <v>43787</v>
      </c>
      <c r="E21" s="12" t="s">
        <v>67</v>
      </c>
      <c r="F21" s="12" t="s">
        <v>19</v>
      </c>
      <c r="G21" s="14" t="s">
        <v>68</v>
      </c>
      <c r="I21" s="12" t="s">
        <v>66</v>
      </c>
    </row>
    <row r="22" customFormat="false" ht="105" hidden="false" customHeight="false" outlineLevel="0" collapsed="false">
      <c r="A22" s="0" t="n">
        <v>21</v>
      </c>
      <c r="B22" s="4" t="s">
        <v>69</v>
      </c>
      <c r="C22" s="5" t="n">
        <v>43788</v>
      </c>
      <c r="D22" s="5" t="n">
        <v>43790</v>
      </c>
      <c r="E22" s="4" t="s">
        <v>70</v>
      </c>
      <c r="F22" s="4" t="s">
        <v>19</v>
      </c>
      <c r="G22" s="6" t="s">
        <v>71</v>
      </c>
      <c r="I22" s="4" t="s">
        <v>69</v>
      </c>
    </row>
    <row r="23" customFormat="false" ht="15" hidden="false" customHeight="false" outlineLevel="0" collapsed="false">
      <c r="B23" s="9" t="s">
        <v>72</v>
      </c>
      <c r="C23" s="10" t="n">
        <v>43789</v>
      </c>
      <c r="D23" s="10" t="n">
        <v>43789</v>
      </c>
      <c r="E23" s="9" t="s">
        <v>73</v>
      </c>
      <c r="F23" s="15"/>
      <c r="G23" s="3"/>
    </row>
    <row r="24" customFormat="false" ht="90" hidden="false" customHeight="false" outlineLevel="0" collapsed="false">
      <c r="A24" s="0" t="n">
        <v>22</v>
      </c>
      <c r="B24" s="4" t="s">
        <v>74</v>
      </c>
      <c r="C24" s="5" t="n">
        <v>43790</v>
      </c>
      <c r="D24" s="5" t="n">
        <v>43811</v>
      </c>
      <c r="E24" s="4" t="s">
        <v>75</v>
      </c>
      <c r="F24" s="4" t="s">
        <v>76</v>
      </c>
      <c r="G24" s="3" t="s">
        <v>77</v>
      </c>
      <c r="J24" s="4" t="s">
        <v>74</v>
      </c>
    </row>
    <row r="25" customFormat="false" ht="15" hidden="false" customHeight="false" outlineLevel="0" collapsed="false">
      <c r="B25" s="9" t="s">
        <v>78</v>
      </c>
      <c r="C25" s="10" t="n">
        <v>43797</v>
      </c>
      <c r="D25" s="10" t="n">
        <v>43798</v>
      </c>
      <c r="E25" s="9" t="s">
        <v>79</v>
      </c>
      <c r="F25" s="15"/>
      <c r="G25" s="3"/>
    </row>
    <row r="26" customFormat="false" ht="15" hidden="false" customHeight="true" outlineLevel="0" collapsed="false">
      <c r="A26" s="0" t="n">
        <v>23</v>
      </c>
      <c r="B26" s="4" t="s">
        <v>80</v>
      </c>
      <c r="C26" s="5" t="n">
        <v>43817</v>
      </c>
      <c r="D26" s="5" t="n">
        <v>43817</v>
      </c>
      <c r="E26" s="4" t="s">
        <v>81</v>
      </c>
      <c r="F26" s="4" t="s">
        <v>82</v>
      </c>
      <c r="G26" s="6" t="s">
        <v>83</v>
      </c>
      <c r="J26" s="4" t="s">
        <v>80</v>
      </c>
    </row>
    <row r="27" customFormat="false" ht="42.75" hidden="false" customHeight="true" outlineLevel="0" collapsed="false">
      <c r="A27" s="0" t="n">
        <v>24</v>
      </c>
      <c r="B27" s="4" t="s">
        <v>84</v>
      </c>
      <c r="C27" s="5" t="n">
        <v>43817</v>
      </c>
      <c r="D27" s="5" t="n">
        <v>43818</v>
      </c>
      <c r="E27" s="3"/>
      <c r="F27" s="4" t="s">
        <v>82</v>
      </c>
      <c r="G27" s="16"/>
      <c r="N27" s="4" t="s">
        <v>84</v>
      </c>
    </row>
    <row r="28" customFormat="false" ht="38.25" hidden="false" customHeight="true" outlineLevel="0" collapsed="false">
      <c r="A28" s="0" t="n">
        <v>25</v>
      </c>
      <c r="B28" s="4" t="s">
        <v>85</v>
      </c>
      <c r="C28" s="5" t="n">
        <v>43819</v>
      </c>
      <c r="D28" s="5" t="n">
        <v>43819</v>
      </c>
      <c r="E28" s="3"/>
      <c r="F28" s="4" t="s">
        <v>19</v>
      </c>
      <c r="G28" s="6" t="s">
        <v>86</v>
      </c>
      <c r="I28" s="4" t="s">
        <v>85</v>
      </c>
    </row>
    <row r="29" customFormat="false" ht="45" hidden="false" customHeight="false" outlineLevel="0" collapsed="false">
      <c r="A29" s="0" t="n">
        <v>26</v>
      </c>
      <c r="B29" s="4" t="s">
        <v>87</v>
      </c>
      <c r="C29" s="5" t="n">
        <v>43822</v>
      </c>
      <c r="D29" s="5" t="n">
        <v>43826</v>
      </c>
      <c r="E29" s="3"/>
      <c r="F29" s="4" t="s">
        <v>82</v>
      </c>
      <c r="G29" s="6" t="s">
        <v>88</v>
      </c>
      <c r="M29" s="4" t="s">
        <v>87</v>
      </c>
    </row>
    <row r="30" customFormat="false" ht="15" hidden="false" customHeight="false" outlineLevel="0" collapsed="false">
      <c r="A30" s="0" t="n">
        <v>29</v>
      </c>
      <c r="B30" s="9" t="s">
        <v>89</v>
      </c>
      <c r="C30" s="10" t="n">
        <v>43823</v>
      </c>
      <c r="D30" s="10" t="n">
        <v>43824</v>
      </c>
      <c r="E30" s="9" t="s">
        <v>73</v>
      </c>
      <c r="F30" s="15"/>
      <c r="G30" s="3"/>
    </row>
    <row r="31" customFormat="false" ht="15" hidden="false" customHeight="false" outlineLevel="0" collapsed="false">
      <c r="A31" s="0" t="n">
        <v>30</v>
      </c>
      <c r="B31" s="9" t="s">
        <v>90</v>
      </c>
      <c r="C31" s="10" t="n">
        <v>43824</v>
      </c>
      <c r="D31" s="10" t="n">
        <v>43824</v>
      </c>
      <c r="E31" s="9" t="s">
        <v>79</v>
      </c>
      <c r="F31" s="15"/>
      <c r="G31" s="3"/>
    </row>
    <row r="32" customFormat="false" ht="15" hidden="false" customHeight="false" outlineLevel="0" collapsed="false">
      <c r="A32" s="0" t="n">
        <v>31</v>
      </c>
      <c r="B32" s="9" t="s">
        <v>91</v>
      </c>
      <c r="C32" s="10" t="n">
        <v>43830</v>
      </c>
      <c r="D32" s="10" t="n">
        <v>43830</v>
      </c>
      <c r="E32" s="9" t="s">
        <v>73</v>
      </c>
      <c r="F32" s="15"/>
      <c r="G32" s="3"/>
    </row>
    <row r="33" customFormat="false" ht="15" hidden="false" customHeight="false" outlineLevel="0" collapsed="false">
      <c r="A33" s="0" t="n">
        <v>32</v>
      </c>
      <c r="B33" s="9" t="s">
        <v>92</v>
      </c>
      <c r="C33" s="10" t="n">
        <v>43831</v>
      </c>
      <c r="D33" s="10" t="n">
        <v>43831</v>
      </c>
      <c r="E33" s="9" t="s">
        <v>93</v>
      </c>
      <c r="F33" s="15"/>
      <c r="G33" s="3"/>
    </row>
    <row r="34" customFormat="false" ht="38.25" hidden="false" customHeight="true" outlineLevel="0" collapsed="false">
      <c r="A34" s="0" t="n">
        <v>33</v>
      </c>
      <c r="B34" s="4" t="s">
        <v>94</v>
      </c>
      <c r="C34" s="5" t="n">
        <v>43832</v>
      </c>
      <c r="D34" s="5" t="n">
        <v>43832</v>
      </c>
      <c r="E34" s="4" t="s">
        <v>95</v>
      </c>
      <c r="F34" s="4" t="s">
        <v>59</v>
      </c>
      <c r="G34" s="16" t="s">
        <v>96</v>
      </c>
      <c r="I34" s="4" t="s">
        <v>94</v>
      </c>
    </row>
    <row r="35" customFormat="false" ht="43.9" hidden="false" customHeight="true" outlineLevel="0" collapsed="false">
      <c r="A35" s="0" t="n">
        <v>34</v>
      </c>
      <c r="B35" s="4" t="s">
        <v>97</v>
      </c>
      <c r="C35" s="5" t="n">
        <v>43831</v>
      </c>
      <c r="D35" s="5" t="n">
        <v>43861</v>
      </c>
      <c r="E35" s="3"/>
      <c r="F35" s="4" t="s">
        <v>82</v>
      </c>
      <c r="G35" s="16"/>
      <c r="M35" s="4" t="s">
        <v>97</v>
      </c>
    </row>
    <row r="36" customFormat="false" ht="12.75" hidden="false" customHeight="false" outlineLevel="0" collapsed="false">
      <c r="B36" s="3"/>
      <c r="C36" s="3"/>
      <c r="D36" s="3"/>
      <c r="E36" s="3"/>
      <c r="F36" s="3"/>
      <c r="G36" s="3"/>
    </row>
    <row r="37" customFormat="false" ht="12.75" hidden="false" customHeight="false" outlineLevel="0" collapsed="false">
      <c r="B37" s="3"/>
      <c r="C37" s="3"/>
      <c r="D37" s="3"/>
      <c r="E37" s="3"/>
      <c r="F37" s="3"/>
      <c r="G37" s="3"/>
    </row>
    <row r="38" customFormat="false" ht="12.75" hidden="false" customHeight="false" outlineLevel="0" collapsed="false">
      <c r="B38" s="3"/>
      <c r="C38" s="3"/>
      <c r="D38" s="3"/>
      <c r="E38" s="3"/>
      <c r="F38" s="3"/>
      <c r="G38" s="3"/>
    </row>
    <row r="39" customFormat="false" ht="12.75" hidden="false" customHeight="false" outlineLevel="0" collapsed="false">
      <c r="B39" s="3"/>
      <c r="C39" s="3"/>
      <c r="D39" s="3"/>
      <c r="E39" s="3"/>
      <c r="F39" s="3"/>
      <c r="G39" s="3"/>
    </row>
    <row r="40" customFormat="false" ht="12.75" hidden="false" customHeight="false" outlineLevel="0" collapsed="false">
      <c r="B40" s="3"/>
      <c r="C40" s="3"/>
      <c r="D40" s="3"/>
      <c r="E40" s="3"/>
      <c r="F40" s="3"/>
      <c r="G40" s="3"/>
    </row>
    <row r="41" customFormat="false" ht="12.75" hidden="false" customHeight="false" outlineLevel="0" collapsed="false">
      <c r="B41" s="3"/>
      <c r="C41" s="3"/>
      <c r="D41" s="3"/>
      <c r="E41" s="3"/>
      <c r="F41" s="3"/>
      <c r="G41" s="3"/>
    </row>
    <row r="42" customFormat="false" ht="12.75" hidden="false" customHeight="false" outlineLevel="0" collapsed="false">
      <c r="B42" s="3"/>
      <c r="C42" s="3"/>
      <c r="D42" s="3"/>
      <c r="E42" s="3"/>
      <c r="F42" s="3"/>
      <c r="G42" s="3"/>
    </row>
    <row r="43" customFormat="false" ht="12.75" hidden="false" customHeight="false" outlineLevel="0" collapsed="false">
      <c r="B43" s="3"/>
      <c r="C43" s="3"/>
      <c r="D43" s="3"/>
      <c r="E43" s="3"/>
      <c r="F43" s="3"/>
      <c r="G43" s="3"/>
    </row>
    <row r="44" customFormat="false" ht="12.75" hidden="false" customHeight="false" outlineLevel="0" collapsed="false">
      <c r="B44" s="3"/>
      <c r="C44" s="3"/>
      <c r="D44" s="3"/>
      <c r="E44" s="3"/>
      <c r="F44" s="3"/>
      <c r="G44" s="3"/>
    </row>
    <row r="45" customFormat="false" ht="12.75" hidden="false" customHeight="false" outlineLevel="0" collapsed="false">
      <c r="B45" s="3"/>
      <c r="C45" s="3"/>
      <c r="D45" s="3"/>
      <c r="E45" s="3"/>
      <c r="F45" s="3"/>
      <c r="G45" s="3"/>
    </row>
    <row r="46" customFormat="false" ht="12.75" hidden="false" customHeight="false" outlineLevel="0" collapsed="false">
      <c r="B46" s="3"/>
      <c r="C46" s="3"/>
      <c r="D46" s="3"/>
      <c r="E46" s="3"/>
      <c r="F46" s="3"/>
      <c r="G46" s="3"/>
    </row>
    <row r="47" customFormat="false" ht="12.75" hidden="false" customHeight="false" outlineLevel="0" collapsed="false">
      <c r="B47" s="3"/>
      <c r="C47" s="3"/>
      <c r="D47" s="3"/>
      <c r="E47" s="3"/>
      <c r="F47" s="3"/>
      <c r="G47" s="3"/>
    </row>
    <row r="48" customFormat="false" ht="12.75" hidden="false" customHeight="false" outlineLevel="0" collapsed="false">
      <c r="B48" s="3"/>
      <c r="C48" s="3"/>
      <c r="D48" s="3"/>
      <c r="E48" s="3"/>
      <c r="F48" s="3"/>
      <c r="G48" s="3"/>
    </row>
    <row r="49" customFormat="false" ht="12.75" hidden="false" customHeight="false" outlineLevel="0" collapsed="false">
      <c r="B49" s="3"/>
      <c r="C49" s="3"/>
      <c r="D49" s="3"/>
      <c r="E49" s="3"/>
      <c r="F49" s="3"/>
      <c r="G49" s="3"/>
    </row>
    <row r="50" customFormat="false" ht="12.75" hidden="false" customHeight="false" outlineLevel="0" collapsed="false">
      <c r="B50" s="3"/>
      <c r="C50" s="3"/>
      <c r="D50" s="3"/>
      <c r="E50" s="3"/>
      <c r="F50" s="3"/>
      <c r="G50" s="3"/>
    </row>
    <row r="51" customFormat="false" ht="12.75" hidden="false" customHeight="false" outlineLevel="0" collapsed="false">
      <c r="B51" s="3"/>
      <c r="C51" s="3"/>
      <c r="D51" s="3"/>
      <c r="E51" s="3"/>
      <c r="F51" s="3"/>
      <c r="G51" s="3"/>
    </row>
    <row r="52" customFormat="false" ht="12.75" hidden="false" customHeight="false" outlineLevel="0" collapsed="false">
      <c r="B52" s="3"/>
      <c r="C52" s="3"/>
      <c r="D52" s="3"/>
      <c r="E52" s="3"/>
      <c r="F52" s="3"/>
      <c r="G52" s="3"/>
    </row>
    <row r="53" customFormat="false" ht="12.75" hidden="false" customHeight="false" outlineLevel="0" collapsed="false">
      <c r="B53" s="3"/>
      <c r="C53" s="3"/>
      <c r="D53" s="3"/>
      <c r="E53" s="3"/>
      <c r="F53" s="3"/>
      <c r="G53" s="3"/>
    </row>
    <row r="54" customFormat="false" ht="12.75" hidden="false" customHeight="false" outlineLevel="0" collapsed="false">
      <c r="B54" s="3"/>
      <c r="C54" s="3"/>
      <c r="D54" s="3"/>
      <c r="E54" s="3"/>
      <c r="F54" s="3"/>
      <c r="G54" s="3"/>
    </row>
    <row r="55" customFormat="false" ht="12.75" hidden="false" customHeight="false" outlineLevel="0" collapsed="false">
      <c r="B55" s="3"/>
      <c r="C55" s="3"/>
      <c r="D55" s="3"/>
      <c r="E55" s="3"/>
      <c r="F55" s="3"/>
      <c r="G55" s="3"/>
    </row>
    <row r="56" customFormat="false" ht="12.75" hidden="false" customHeight="false" outlineLevel="0" collapsed="false">
      <c r="B56" s="3"/>
      <c r="C56" s="3"/>
      <c r="D56" s="3"/>
      <c r="E56" s="3"/>
      <c r="F56" s="3"/>
      <c r="G56" s="3"/>
    </row>
    <row r="57" customFormat="false" ht="12.75" hidden="false" customHeight="false" outlineLevel="0" collapsed="false">
      <c r="B57" s="3"/>
      <c r="C57" s="3"/>
      <c r="D57" s="3"/>
      <c r="E57" s="3"/>
      <c r="F57" s="3"/>
      <c r="G57" s="3"/>
    </row>
    <row r="58" customFormat="false" ht="12.75" hidden="false" customHeight="false" outlineLevel="0" collapsed="false">
      <c r="B58" s="3"/>
      <c r="C58" s="3"/>
      <c r="D58" s="3"/>
      <c r="E58" s="3"/>
      <c r="F58" s="3"/>
      <c r="G58" s="3"/>
    </row>
    <row r="59" customFormat="false" ht="12.75" hidden="false" customHeight="false" outlineLevel="0" collapsed="false">
      <c r="B59" s="3"/>
      <c r="C59" s="3"/>
      <c r="D59" s="3"/>
      <c r="E59" s="3"/>
      <c r="F59" s="3"/>
      <c r="G59" s="3"/>
    </row>
    <row r="60" customFormat="false" ht="12.75" hidden="false" customHeight="false" outlineLevel="0" collapsed="false">
      <c r="B60" s="3"/>
      <c r="C60" s="3"/>
      <c r="D60" s="3"/>
      <c r="E60" s="3"/>
      <c r="F60" s="3"/>
      <c r="G60" s="3"/>
    </row>
    <row r="61" customFormat="false" ht="12.75" hidden="false" customHeight="false" outlineLevel="0" collapsed="false">
      <c r="B61" s="3"/>
      <c r="C61" s="3"/>
      <c r="D61" s="3"/>
      <c r="E61" s="3"/>
      <c r="F61" s="3"/>
      <c r="G61" s="3"/>
    </row>
    <row r="62" customFormat="false" ht="12.75" hidden="false" customHeight="false" outlineLevel="0" collapsed="false">
      <c r="B62" s="3"/>
      <c r="C62" s="3"/>
      <c r="D62" s="3"/>
      <c r="E62" s="3"/>
      <c r="F62" s="3"/>
      <c r="G62" s="3"/>
    </row>
    <row r="63" customFormat="false" ht="12.75" hidden="false" customHeight="false" outlineLevel="0" collapsed="false">
      <c r="B63" s="3"/>
      <c r="C63" s="3"/>
      <c r="D63" s="3"/>
      <c r="E63" s="3"/>
      <c r="F63" s="3"/>
      <c r="G63" s="3"/>
    </row>
    <row r="64" customFormat="false" ht="12.75" hidden="false" customHeight="false" outlineLevel="0" collapsed="false">
      <c r="B64" s="3"/>
      <c r="C64" s="3"/>
      <c r="D64" s="3"/>
      <c r="E64" s="3"/>
      <c r="F64" s="3"/>
      <c r="G64" s="3"/>
    </row>
    <row r="65" customFormat="false" ht="12.75" hidden="false" customHeight="false" outlineLevel="0" collapsed="false">
      <c r="B65" s="3"/>
      <c r="C65" s="3"/>
      <c r="D65" s="3"/>
      <c r="E65" s="3"/>
      <c r="F65" s="3"/>
      <c r="G65" s="3"/>
    </row>
    <row r="66" customFormat="false" ht="12.75" hidden="false" customHeight="false" outlineLevel="0" collapsed="false">
      <c r="B66" s="3"/>
      <c r="C66" s="3"/>
      <c r="D66" s="3"/>
      <c r="E66" s="3"/>
      <c r="F66" s="3"/>
      <c r="G66" s="3"/>
    </row>
    <row r="67" customFormat="false" ht="12.75" hidden="false" customHeight="false" outlineLevel="0" collapsed="false">
      <c r="B67" s="3"/>
      <c r="C67" s="3"/>
      <c r="D67" s="3"/>
      <c r="E67" s="3"/>
      <c r="F67" s="3"/>
      <c r="G67" s="3"/>
    </row>
    <row r="68" customFormat="false" ht="12.75" hidden="false" customHeight="false" outlineLevel="0" collapsed="false">
      <c r="B68" s="3"/>
      <c r="C68" s="3"/>
      <c r="D68" s="3"/>
      <c r="E68" s="3"/>
      <c r="F68" s="3"/>
      <c r="G68" s="3"/>
    </row>
    <row r="69" customFormat="false" ht="12.75" hidden="false" customHeight="false" outlineLevel="0" collapsed="false">
      <c r="B69" s="3"/>
      <c r="C69" s="3"/>
      <c r="D69" s="3"/>
      <c r="E69" s="3"/>
      <c r="F69" s="3"/>
      <c r="G69" s="3"/>
    </row>
    <row r="70" customFormat="false" ht="12.75" hidden="false" customHeight="false" outlineLevel="0" collapsed="false">
      <c r="B70" s="3"/>
      <c r="C70" s="3"/>
      <c r="D70" s="3"/>
      <c r="E70" s="3"/>
      <c r="F70" s="3"/>
      <c r="G70" s="3"/>
    </row>
    <row r="71" customFormat="false" ht="12.75" hidden="false" customHeight="false" outlineLevel="0" collapsed="false">
      <c r="B71" s="3"/>
      <c r="C71" s="3"/>
      <c r="D71" s="3"/>
      <c r="E71" s="3"/>
      <c r="F71" s="3"/>
      <c r="G71" s="3"/>
    </row>
    <row r="72" customFormat="false" ht="12.75" hidden="false" customHeight="false" outlineLevel="0" collapsed="false">
      <c r="B72" s="3"/>
      <c r="C72" s="3"/>
      <c r="D72" s="3"/>
      <c r="E72" s="3"/>
      <c r="F72" s="3"/>
      <c r="G72" s="3"/>
    </row>
    <row r="73" customFormat="false" ht="12.75" hidden="false" customHeight="false" outlineLevel="0" collapsed="false">
      <c r="B73" s="3"/>
      <c r="C73" s="3"/>
      <c r="D73" s="3"/>
      <c r="E73" s="3"/>
      <c r="F73" s="3"/>
      <c r="G73" s="3"/>
    </row>
    <row r="74" customFormat="false" ht="12.75" hidden="false" customHeight="false" outlineLevel="0" collapsed="false">
      <c r="B74" s="3"/>
      <c r="C74" s="3"/>
      <c r="D74" s="3"/>
      <c r="E74" s="3"/>
      <c r="F74" s="3"/>
      <c r="G74" s="3"/>
    </row>
    <row r="75" customFormat="false" ht="12.75" hidden="false" customHeight="false" outlineLevel="0" collapsed="false">
      <c r="B75" s="3"/>
      <c r="C75" s="3"/>
      <c r="D75" s="3"/>
      <c r="E75" s="3"/>
      <c r="F75" s="3"/>
      <c r="G75" s="3"/>
    </row>
    <row r="76" customFormat="false" ht="12.75" hidden="false" customHeight="false" outlineLevel="0" collapsed="false">
      <c r="B76" s="3"/>
      <c r="C76" s="3"/>
      <c r="D76" s="3"/>
      <c r="E76" s="3"/>
      <c r="F76" s="3"/>
      <c r="G76" s="3"/>
    </row>
    <row r="77" customFormat="false" ht="12.75" hidden="false" customHeight="false" outlineLevel="0" collapsed="false">
      <c r="B77" s="3"/>
      <c r="C77" s="3"/>
      <c r="D77" s="3"/>
      <c r="E77" s="3"/>
      <c r="F77" s="3"/>
      <c r="G77" s="3"/>
    </row>
    <row r="78" customFormat="false" ht="12.75" hidden="false" customHeight="false" outlineLevel="0" collapsed="false">
      <c r="B78" s="3"/>
      <c r="C78" s="3"/>
      <c r="D78" s="3"/>
      <c r="E78" s="3"/>
      <c r="F78" s="3"/>
      <c r="G78" s="3"/>
    </row>
    <row r="79" customFormat="false" ht="12.75" hidden="false" customHeight="false" outlineLevel="0" collapsed="false">
      <c r="B79" s="3"/>
      <c r="C79" s="3"/>
      <c r="D79" s="3"/>
      <c r="E79" s="3"/>
      <c r="F79" s="3"/>
      <c r="G79" s="3"/>
    </row>
    <row r="80" customFormat="false" ht="12.75" hidden="false" customHeight="false" outlineLevel="0" collapsed="false">
      <c r="B80" s="3"/>
      <c r="C80" s="3"/>
      <c r="D80" s="3"/>
      <c r="E80" s="3"/>
      <c r="F80" s="3"/>
      <c r="G80" s="3"/>
    </row>
    <row r="81" customFormat="false" ht="12.75" hidden="false" customHeight="false" outlineLevel="0" collapsed="false">
      <c r="B81" s="3"/>
      <c r="C81" s="3"/>
      <c r="D81" s="3"/>
      <c r="E81" s="3"/>
      <c r="F81" s="3"/>
      <c r="G81" s="3"/>
    </row>
    <row r="82" customFormat="false" ht="12.75" hidden="false" customHeight="false" outlineLevel="0" collapsed="false">
      <c r="B82" s="3"/>
      <c r="C82" s="3"/>
      <c r="D82" s="3"/>
      <c r="E82" s="3"/>
      <c r="F82" s="3"/>
      <c r="G82" s="3"/>
    </row>
    <row r="83" customFormat="false" ht="12.75" hidden="false" customHeight="false" outlineLevel="0" collapsed="false">
      <c r="B83" s="3"/>
      <c r="C83" s="3"/>
      <c r="D83" s="3"/>
      <c r="E83" s="3"/>
      <c r="F83" s="3"/>
      <c r="G83" s="3"/>
    </row>
    <row r="84" customFormat="false" ht="12.75" hidden="false" customHeight="false" outlineLevel="0" collapsed="false">
      <c r="B84" s="3"/>
      <c r="C84" s="3"/>
      <c r="D84" s="3"/>
      <c r="E84" s="3"/>
      <c r="F84" s="3"/>
      <c r="G84" s="3"/>
    </row>
    <row r="85" customFormat="false" ht="12.75" hidden="false" customHeight="false" outlineLevel="0" collapsed="false">
      <c r="B85" s="3"/>
      <c r="C85" s="3"/>
      <c r="D85" s="3"/>
      <c r="E85" s="3"/>
      <c r="F85" s="3"/>
      <c r="G85" s="3"/>
    </row>
    <row r="86" customFormat="false" ht="12.75" hidden="false" customHeight="false" outlineLevel="0" collapsed="false">
      <c r="B86" s="3"/>
      <c r="C86" s="3"/>
      <c r="D86" s="3"/>
      <c r="E86" s="3"/>
      <c r="F86" s="3"/>
      <c r="G86" s="3"/>
    </row>
    <row r="87" customFormat="false" ht="12.75" hidden="false" customHeight="false" outlineLevel="0" collapsed="false">
      <c r="B87" s="3"/>
      <c r="C87" s="3"/>
      <c r="D87" s="3"/>
      <c r="E87" s="3"/>
      <c r="F87" s="3"/>
      <c r="G87" s="3"/>
    </row>
    <row r="88" customFormat="false" ht="12.75" hidden="false" customHeight="false" outlineLevel="0" collapsed="false">
      <c r="B88" s="3"/>
      <c r="C88" s="3"/>
      <c r="D88" s="3"/>
      <c r="E88" s="3"/>
      <c r="F88" s="3"/>
      <c r="G88" s="3"/>
    </row>
    <row r="89" customFormat="false" ht="12.75" hidden="false" customHeight="false" outlineLevel="0" collapsed="false">
      <c r="B89" s="3"/>
      <c r="C89" s="3"/>
      <c r="D89" s="3"/>
      <c r="E89" s="3"/>
      <c r="F89" s="3"/>
      <c r="G89" s="3"/>
    </row>
    <row r="90" customFormat="false" ht="12.75" hidden="false" customHeight="false" outlineLevel="0" collapsed="false">
      <c r="B90" s="3"/>
      <c r="C90" s="3"/>
      <c r="D90" s="3"/>
      <c r="E90" s="3"/>
      <c r="F90" s="3"/>
      <c r="G90" s="3"/>
    </row>
    <row r="91" customFormat="false" ht="12.75" hidden="false" customHeight="false" outlineLevel="0" collapsed="false">
      <c r="B91" s="3"/>
      <c r="C91" s="3"/>
      <c r="D91" s="3"/>
      <c r="E91" s="3"/>
      <c r="F91" s="3"/>
      <c r="G91" s="3"/>
    </row>
    <row r="92" customFormat="false" ht="12.75" hidden="false" customHeight="false" outlineLevel="0" collapsed="false">
      <c r="B92" s="3"/>
      <c r="C92" s="3"/>
      <c r="D92" s="3"/>
      <c r="E92" s="3"/>
      <c r="F92" s="3"/>
      <c r="G92" s="3"/>
    </row>
    <row r="93" customFormat="false" ht="12.75" hidden="false" customHeight="false" outlineLevel="0" collapsed="false">
      <c r="B93" s="3"/>
      <c r="C93" s="3"/>
      <c r="D93" s="3"/>
      <c r="E93" s="3"/>
      <c r="F93" s="3"/>
      <c r="G93" s="3"/>
    </row>
    <row r="94" customFormat="false" ht="12.75" hidden="false" customHeight="false" outlineLevel="0" collapsed="false">
      <c r="B94" s="3"/>
      <c r="C94" s="3"/>
      <c r="D94" s="3"/>
      <c r="E94" s="3"/>
      <c r="F94" s="3"/>
      <c r="G94" s="3"/>
    </row>
    <row r="95" customFormat="false" ht="12.75" hidden="false" customHeight="false" outlineLevel="0" collapsed="false">
      <c r="B95" s="3"/>
      <c r="C95" s="3"/>
      <c r="D95" s="3"/>
      <c r="E95" s="3"/>
      <c r="F95" s="3"/>
      <c r="G95" s="3"/>
    </row>
    <row r="96" customFormat="false" ht="12.75" hidden="false" customHeight="false" outlineLevel="0" collapsed="false">
      <c r="B96" s="3"/>
      <c r="C96" s="3"/>
      <c r="D96" s="3"/>
      <c r="E96" s="3"/>
      <c r="F96" s="3"/>
      <c r="G96" s="3"/>
    </row>
    <row r="97" customFormat="false" ht="12.75" hidden="false" customHeight="false" outlineLevel="0" collapsed="false">
      <c r="B97" s="3"/>
      <c r="C97" s="3"/>
      <c r="D97" s="3"/>
      <c r="E97" s="3"/>
      <c r="F97" s="3"/>
      <c r="G97" s="3"/>
    </row>
    <row r="98" customFormat="false" ht="12.75" hidden="false" customHeight="false" outlineLevel="0" collapsed="false">
      <c r="B98" s="3"/>
      <c r="C98" s="3"/>
      <c r="D98" s="3"/>
      <c r="E98" s="3"/>
      <c r="F98" s="3"/>
      <c r="G98" s="3"/>
    </row>
    <row r="99" customFormat="false" ht="12.75" hidden="false" customHeight="false" outlineLevel="0" collapsed="false">
      <c r="B99" s="3"/>
      <c r="C99" s="3"/>
      <c r="D99" s="3"/>
      <c r="E99" s="3"/>
      <c r="F99" s="3"/>
      <c r="G99" s="3"/>
    </row>
    <row r="100" customFormat="false" ht="12.75" hidden="false" customHeight="false" outlineLevel="0" collapsed="false">
      <c r="B100" s="3"/>
      <c r="C100" s="3"/>
      <c r="D100" s="3"/>
      <c r="E100" s="3"/>
      <c r="F100" s="3"/>
      <c r="G100" s="3"/>
    </row>
    <row r="101" customFormat="false" ht="12.75" hidden="false" customHeight="false" outlineLevel="0" collapsed="false">
      <c r="B101" s="3"/>
      <c r="C101" s="3"/>
      <c r="D101" s="3"/>
      <c r="E101" s="3"/>
      <c r="F101" s="3"/>
      <c r="G101" s="3"/>
    </row>
    <row r="102" customFormat="false" ht="12.75" hidden="false" customHeight="false" outlineLevel="0" collapsed="false">
      <c r="B102" s="3"/>
      <c r="C102" s="3"/>
      <c r="D102" s="3"/>
      <c r="E102" s="3"/>
      <c r="F102" s="3"/>
      <c r="G102" s="3"/>
    </row>
    <row r="103" customFormat="false" ht="12.75" hidden="false" customHeight="false" outlineLevel="0" collapsed="false">
      <c r="B103" s="3"/>
      <c r="C103" s="3"/>
      <c r="D103" s="3"/>
      <c r="E103" s="3"/>
      <c r="F103" s="3"/>
      <c r="G103" s="3"/>
    </row>
    <row r="104" customFormat="false" ht="12.75" hidden="false" customHeight="false" outlineLevel="0" collapsed="false">
      <c r="B104" s="3"/>
      <c r="C104" s="3"/>
      <c r="D104" s="3"/>
      <c r="E104" s="3"/>
      <c r="F104" s="3"/>
      <c r="G104" s="3"/>
    </row>
    <row r="105" customFormat="false" ht="12.75" hidden="false" customHeight="false" outlineLevel="0" collapsed="false">
      <c r="B105" s="3"/>
      <c r="C105" s="3"/>
      <c r="D105" s="3"/>
      <c r="E105" s="3"/>
      <c r="F105" s="3"/>
      <c r="G105" s="3"/>
    </row>
    <row r="106" customFormat="false" ht="12.75" hidden="false" customHeight="false" outlineLevel="0" collapsed="false">
      <c r="B106" s="3"/>
      <c r="C106" s="3"/>
      <c r="D106" s="3"/>
      <c r="E106" s="3"/>
      <c r="F106" s="3"/>
      <c r="G106" s="3"/>
    </row>
    <row r="107" customFormat="false" ht="12.75" hidden="false" customHeight="false" outlineLevel="0" collapsed="false">
      <c r="B107" s="3"/>
      <c r="C107" s="3"/>
      <c r="D107" s="3"/>
      <c r="E107" s="3"/>
      <c r="F107" s="3"/>
      <c r="G107" s="3"/>
    </row>
    <row r="108" customFormat="false" ht="12.75" hidden="false" customHeight="false" outlineLevel="0" collapsed="false">
      <c r="B108" s="3"/>
      <c r="C108" s="3"/>
      <c r="D108" s="3"/>
      <c r="E108" s="3"/>
      <c r="F108" s="3"/>
      <c r="G108" s="3"/>
    </row>
    <row r="109" customFormat="false" ht="12.75" hidden="false" customHeight="false" outlineLevel="0" collapsed="false">
      <c r="B109" s="3"/>
      <c r="C109" s="3"/>
      <c r="D109" s="3"/>
      <c r="E109" s="3"/>
      <c r="F109" s="3"/>
      <c r="G109" s="3"/>
    </row>
    <row r="110" customFormat="false" ht="12.75" hidden="false" customHeight="false" outlineLevel="0" collapsed="false">
      <c r="B110" s="3"/>
      <c r="C110" s="3"/>
      <c r="D110" s="3"/>
      <c r="E110" s="3"/>
      <c r="F110" s="3"/>
      <c r="G110" s="3"/>
    </row>
    <row r="111" customFormat="false" ht="12.75" hidden="false" customHeight="false" outlineLevel="0" collapsed="false">
      <c r="B111" s="3"/>
      <c r="C111" s="3"/>
      <c r="D111" s="3"/>
      <c r="E111" s="3"/>
      <c r="F111" s="3"/>
      <c r="G111" s="3"/>
    </row>
    <row r="112" customFormat="false" ht="12.75" hidden="false" customHeight="false" outlineLevel="0" collapsed="false">
      <c r="B112" s="3"/>
      <c r="C112" s="3"/>
      <c r="D112" s="3"/>
      <c r="E112" s="3"/>
      <c r="F112" s="3"/>
      <c r="G112" s="3"/>
    </row>
    <row r="113" customFormat="false" ht="12.75" hidden="false" customHeight="false" outlineLevel="0" collapsed="false">
      <c r="B113" s="3"/>
      <c r="C113" s="3"/>
      <c r="D113" s="3"/>
      <c r="E113" s="3"/>
      <c r="F113" s="3"/>
      <c r="G113" s="3"/>
    </row>
    <row r="114" customFormat="false" ht="12.75" hidden="false" customHeight="false" outlineLevel="0" collapsed="false">
      <c r="B114" s="3"/>
      <c r="C114" s="3"/>
      <c r="D114" s="3"/>
      <c r="E114" s="3"/>
      <c r="F114" s="3"/>
      <c r="G114" s="3"/>
    </row>
    <row r="115" customFormat="false" ht="12.75" hidden="false" customHeight="false" outlineLevel="0" collapsed="false">
      <c r="B115" s="3"/>
      <c r="C115" s="3"/>
      <c r="D115" s="3"/>
      <c r="E115" s="3"/>
      <c r="F115" s="3"/>
      <c r="G115" s="3"/>
    </row>
    <row r="116" customFormat="false" ht="12.75" hidden="false" customHeight="false" outlineLevel="0" collapsed="false">
      <c r="B116" s="3"/>
      <c r="C116" s="3"/>
      <c r="D116" s="3"/>
      <c r="E116" s="3"/>
      <c r="F116" s="3"/>
      <c r="G116" s="3"/>
    </row>
    <row r="117" customFormat="false" ht="12.75" hidden="false" customHeight="false" outlineLevel="0" collapsed="false">
      <c r="B117" s="3"/>
      <c r="C117" s="3"/>
      <c r="D117" s="3"/>
      <c r="E117" s="3"/>
      <c r="F117" s="3"/>
      <c r="G117" s="3"/>
    </row>
    <row r="118" customFormat="false" ht="12.75" hidden="false" customHeight="false" outlineLevel="0" collapsed="false">
      <c r="B118" s="3"/>
      <c r="C118" s="3"/>
      <c r="D118" s="3"/>
      <c r="E118" s="3"/>
      <c r="F118" s="3"/>
      <c r="G118" s="3"/>
    </row>
    <row r="119" customFormat="false" ht="12.75" hidden="false" customHeight="false" outlineLevel="0" collapsed="false">
      <c r="B119" s="3"/>
      <c r="C119" s="3"/>
      <c r="D119" s="3"/>
      <c r="E119" s="3"/>
      <c r="F119" s="3"/>
      <c r="G119" s="3"/>
    </row>
    <row r="120" customFormat="false" ht="12.75" hidden="false" customHeight="false" outlineLevel="0" collapsed="false">
      <c r="B120" s="3"/>
      <c r="C120" s="3"/>
      <c r="D120" s="3"/>
      <c r="E120" s="3"/>
      <c r="F120" s="3"/>
      <c r="G120" s="3"/>
    </row>
    <row r="121" customFormat="false" ht="12.75" hidden="false" customHeight="false" outlineLevel="0" collapsed="false">
      <c r="B121" s="3"/>
      <c r="C121" s="3"/>
      <c r="D121" s="3"/>
      <c r="E121" s="3"/>
      <c r="F121" s="3"/>
      <c r="G121" s="3"/>
    </row>
    <row r="122" customFormat="false" ht="12.75" hidden="false" customHeight="false" outlineLevel="0" collapsed="false">
      <c r="B122" s="3"/>
      <c r="C122" s="3"/>
      <c r="D122" s="3"/>
      <c r="E122" s="3"/>
      <c r="F122" s="3"/>
      <c r="G122" s="3"/>
    </row>
    <row r="123" customFormat="false" ht="12.75" hidden="false" customHeight="false" outlineLevel="0" collapsed="false">
      <c r="B123" s="3"/>
      <c r="C123" s="3"/>
      <c r="D123" s="3"/>
      <c r="E123" s="3"/>
      <c r="F123" s="3"/>
      <c r="G123" s="3"/>
    </row>
    <row r="124" customFormat="false" ht="12.75" hidden="false" customHeight="false" outlineLevel="0" collapsed="false">
      <c r="B124" s="3"/>
      <c r="C124" s="3"/>
      <c r="D124" s="3"/>
      <c r="E124" s="3"/>
      <c r="F124" s="3"/>
      <c r="G124" s="3"/>
    </row>
    <row r="125" customFormat="false" ht="12.75" hidden="false" customHeight="false" outlineLevel="0" collapsed="false">
      <c r="B125" s="3"/>
      <c r="C125" s="3"/>
      <c r="D125" s="3"/>
      <c r="E125" s="3"/>
      <c r="F125" s="3"/>
      <c r="G125" s="3"/>
    </row>
    <row r="126" customFormat="false" ht="12.75" hidden="false" customHeight="false" outlineLevel="0" collapsed="false">
      <c r="B126" s="3"/>
      <c r="C126" s="3"/>
      <c r="D126" s="3"/>
      <c r="E126" s="3"/>
      <c r="F126" s="3"/>
      <c r="G126" s="3"/>
    </row>
    <row r="127" customFormat="false" ht="12.75" hidden="false" customHeight="false" outlineLevel="0" collapsed="false">
      <c r="B127" s="3"/>
      <c r="C127" s="3"/>
      <c r="D127" s="3"/>
      <c r="E127" s="3"/>
      <c r="F127" s="3"/>
      <c r="G127" s="3"/>
    </row>
    <row r="128" customFormat="false" ht="12.75" hidden="false" customHeight="false" outlineLevel="0" collapsed="false">
      <c r="B128" s="3"/>
      <c r="C128" s="3"/>
      <c r="D128" s="3"/>
      <c r="E128" s="3"/>
      <c r="F128" s="3"/>
      <c r="G128" s="3"/>
    </row>
    <row r="129" customFormat="false" ht="12.75" hidden="false" customHeight="false" outlineLevel="0" collapsed="false">
      <c r="B129" s="3"/>
      <c r="C129" s="3"/>
      <c r="D129" s="3"/>
      <c r="E129" s="3"/>
      <c r="F129" s="3"/>
      <c r="G129" s="3"/>
    </row>
    <row r="130" customFormat="false" ht="12.75" hidden="false" customHeight="false" outlineLevel="0" collapsed="false">
      <c r="B130" s="3"/>
      <c r="C130" s="3"/>
      <c r="D130" s="3"/>
      <c r="E130" s="3"/>
      <c r="F130" s="3"/>
      <c r="G130" s="3"/>
    </row>
    <row r="131" customFormat="false" ht="12.75" hidden="false" customHeight="false" outlineLevel="0" collapsed="false">
      <c r="B131" s="3"/>
      <c r="C131" s="3"/>
      <c r="D131" s="3"/>
      <c r="E131" s="3"/>
      <c r="F131" s="3"/>
      <c r="G131" s="3"/>
    </row>
    <row r="132" customFormat="false" ht="12.75" hidden="false" customHeight="false" outlineLevel="0" collapsed="false">
      <c r="B132" s="3"/>
      <c r="C132" s="3"/>
      <c r="D132" s="3"/>
      <c r="E132" s="3"/>
      <c r="F132" s="3"/>
      <c r="G132" s="3"/>
    </row>
    <row r="133" customFormat="false" ht="12.75" hidden="false" customHeight="false" outlineLevel="0" collapsed="false">
      <c r="B133" s="3"/>
      <c r="C133" s="3"/>
      <c r="D133" s="3"/>
      <c r="E133" s="3"/>
      <c r="F133" s="3"/>
      <c r="G133" s="3"/>
    </row>
    <row r="134" customFormat="false" ht="12.75" hidden="false" customHeight="false" outlineLevel="0" collapsed="false">
      <c r="B134" s="3"/>
      <c r="C134" s="3"/>
      <c r="D134" s="3"/>
      <c r="E134" s="3"/>
      <c r="F134" s="3"/>
      <c r="G134" s="3"/>
    </row>
    <row r="135" customFormat="false" ht="12.75" hidden="false" customHeight="false" outlineLevel="0" collapsed="false">
      <c r="B135" s="3"/>
      <c r="C135" s="3"/>
      <c r="D135" s="3"/>
      <c r="E135" s="3"/>
      <c r="F135" s="3"/>
      <c r="G135" s="3"/>
    </row>
    <row r="136" customFormat="false" ht="12.75" hidden="false" customHeight="false" outlineLevel="0" collapsed="false">
      <c r="B136" s="3"/>
      <c r="C136" s="3"/>
      <c r="D136" s="3"/>
      <c r="E136" s="3"/>
      <c r="F136" s="3"/>
      <c r="G136" s="3"/>
    </row>
    <row r="137" customFormat="false" ht="12.75" hidden="false" customHeight="false" outlineLevel="0" collapsed="false">
      <c r="B137" s="3"/>
      <c r="C137" s="3"/>
      <c r="D137" s="3"/>
      <c r="E137" s="3"/>
      <c r="F137" s="3"/>
      <c r="G137" s="3"/>
    </row>
    <row r="138" customFormat="false" ht="12.75" hidden="false" customHeight="false" outlineLevel="0" collapsed="false">
      <c r="B138" s="3"/>
      <c r="C138" s="3"/>
      <c r="D138" s="3"/>
      <c r="E138" s="3"/>
      <c r="F138" s="3"/>
      <c r="G138" s="3"/>
    </row>
    <row r="139" customFormat="false" ht="12.75" hidden="false" customHeight="false" outlineLevel="0" collapsed="false">
      <c r="B139" s="3"/>
      <c r="C139" s="3"/>
      <c r="D139" s="3"/>
      <c r="E139" s="3"/>
      <c r="F139" s="3"/>
      <c r="G139" s="3"/>
    </row>
    <row r="140" customFormat="false" ht="12.75" hidden="false" customHeight="false" outlineLevel="0" collapsed="false">
      <c r="B140" s="3"/>
      <c r="C140" s="3"/>
      <c r="D140" s="3"/>
      <c r="E140" s="3"/>
      <c r="F140" s="3"/>
      <c r="G140" s="3"/>
    </row>
    <row r="141" customFormat="false" ht="12.75" hidden="false" customHeight="false" outlineLevel="0" collapsed="false">
      <c r="B141" s="3"/>
      <c r="C141" s="3"/>
      <c r="D141" s="3"/>
      <c r="E141" s="3"/>
      <c r="F141" s="3"/>
      <c r="G141" s="3"/>
    </row>
    <row r="142" customFormat="false" ht="12.75" hidden="false" customHeight="false" outlineLevel="0" collapsed="false">
      <c r="B142" s="3"/>
      <c r="C142" s="3"/>
      <c r="D142" s="3"/>
      <c r="E142" s="3"/>
      <c r="F142" s="3"/>
      <c r="G142" s="3"/>
    </row>
    <row r="143" customFormat="false" ht="12.75" hidden="false" customHeight="false" outlineLevel="0" collapsed="false">
      <c r="B143" s="3"/>
      <c r="C143" s="3"/>
      <c r="D143" s="3"/>
      <c r="E143" s="3"/>
      <c r="F143" s="3"/>
      <c r="G143" s="3"/>
    </row>
    <row r="144" customFormat="false" ht="12.75" hidden="false" customHeight="false" outlineLevel="0" collapsed="false">
      <c r="B144" s="3"/>
      <c r="C144" s="3"/>
      <c r="D144" s="3"/>
      <c r="E144" s="3"/>
      <c r="F144" s="3"/>
      <c r="G144" s="3"/>
    </row>
    <row r="145" customFormat="false" ht="12.75" hidden="false" customHeight="false" outlineLevel="0" collapsed="false">
      <c r="B145" s="3"/>
      <c r="C145" s="3"/>
      <c r="D145" s="3"/>
      <c r="E145" s="3"/>
      <c r="F145" s="3"/>
      <c r="G145" s="3"/>
    </row>
    <row r="146" customFormat="false" ht="12.75" hidden="false" customHeight="false" outlineLevel="0" collapsed="false">
      <c r="B146" s="3"/>
      <c r="C146" s="3"/>
      <c r="D146" s="3"/>
      <c r="E146" s="3"/>
      <c r="F146" s="3"/>
      <c r="G146" s="3"/>
    </row>
    <row r="147" customFormat="false" ht="12.75" hidden="false" customHeight="false" outlineLevel="0" collapsed="false">
      <c r="B147" s="3"/>
      <c r="C147" s="3"/>
      <c r="D147" s="3"/>
      <c r="E147" s="3"/>
      <c r="F147" s="3"/>
      <c r="G147" s="3"/>
    </row>
    <row r="148" customFormat="false" ht="12.75" hidden="false" customHeight="false" outlineLevel="0" collapsed="false">
      <c r="B148" s="3"/>
      <c r="C148" s="3"/>
      <c r="D148" s="3"/>
      <c r="E148" s="3"/>
      <c r="F148" s="3"/>
      <c r="G148" s="3"/>
    </row>
    <row r="149" customFormat="false" ht="12.75" hidden="false" customHeight="false" outlineLevel="0" collapsed="false">
      <c r="B149" s="3"/>
      <c r="C149" s="3"/>
      <c r="D149" s="3"/>
      <c r="E149" s="3"/>
      <c r="F149" s="3"/>
      <c r="G149" s="3"/>
    </row>
    <row r="150" customFormat="false" ht="12.75" hidden="false" customHeight="false" outlineLevel="0" collapsed="false">
      <c r="B150" s="3"/>
      <c r="C150" s="3"/>
      <c r="D150" s="3"/>
      <c r="E150" s="3"/>
      <c r="F150" s="3"/>
      <c r="G150" s="3"/>
    </row>
    <row r="151" customFormat="false" ht="12.75" hidden="false" customHeight="false" outlineLevel="0" collapsed="false">
      <c r="B151" s="3"/>
      <c r="C151" s="3"/>
      <c r="D151" s="3"/>
      <c r="E151" s="3"/>
      <c r="F151" s="3"/>
      <c r="G151" s="3"/>
    </row>
    <row r="152" customFormat="false" ht="12.75" hidden="false" customHeight="false" outlineLevel="0" collapsed="false">
      <c r="B152" s="3"/>
      <c r="C152" s="3"/>
      <c r="D152" s="3"/>
      <c r="E152" s="3"/>
      <c r="F152" s="3"/>
      <c r="G152" s="3"/>
    </row>
    <row r="153" customFormat="false" ht="12.75" hidden="false" customHeight="false" outlineLevel="0" collapsed="false">
      <c r="B153" s="3"/>
      <c r="C153" s="3"/>
      <c r="D153" s="3"/>
      <c r="E153" s="3"/>
      <c r="F153" s="3"/>
      <c r="G153" s="3"/>
    </row>
    <row r="154" customFormat="false" ht="12.75" hidden="false" customHeight="false" outlineLevel="0" collapsed="false">
      <c r="B154" s="3"/>
      <c r="C154" s="3"/>
      <c r="D154" s="3"/>
      <c r="E154" s="3"/>
      <c r="F154" s="3"/>
      <c r="G154" s="3"/>
    </row>
    <row r="155" customFormat="false" ht="12.75" hidden="false" customHeight="false" outlineLevel="0" collapsed="false">
      <c r="B155" s="3"/>
      <c r="C155" s="3"/>
      <c r="D155" s="3"/>
      <c r="E155" s="3"/>
      <c r="F155" s="3"/>
      <c r="G155" s="3"/>
    </row>
    <row r="156" customFormat="false" ht="12.75" hidden="false" customHeight="false" outlineLevel="0" collapsed="false">
      <c r="B156" s="3"/>
      <c r="C156" s="3"/>
      <c r="D156" s="3"/>
      <c r="E156" s="3"/>
      <c r="F156" s="3"/>
      <c r="G156" s="3"/>
    </row>
    <row r="157" customFormat="false" ht="12.75" hidden="false" customHeight="false" outlineLevel="0" collapsed="false">
      <c r="B157" s="3"/>
      <c r="C157" s="3"/>
      <c r="D157" s="3"/>
      <c r="E157" s="3"/>
      <c r="F157" s="3"/>
      <c r="G157" s="3"/>
    </row>
    <row r="158" customFormat="false" ht="12.75" hidden="false" customHeight="false" outlineLevel="0" collapsed="false">
      <c r="B158" s="3"/>
      <c r="C158" s="3"/>
      <c r="D158" s="3"/>
      <c r="E158" s="3"/>
      <c r="F158" s="3"/>
      <c r="G158" s="3"/>
    </row>
    <row r="159" customFormat="false" ht="12.75" hidden="false" customHeight="false" outlineLevel="0" collapsed="false">
      <c r="B159" s="3"/>
      <c r="C159" s="3"/>
      <c r="D159" s="3"/>
      <c r="E159" s="3"/>
      <c r="F159" s="3"/>
      <c r="G159" s="3"/>
    </row>
    <row r="160" customFormat="false" ht="12.75" hidden="false" customHeight="false" outlineLevel="0" collapsed="false">
      <c r="B160" s="3"/>
      <c r="C160" s="3"/>
      <c r="D160" s="3"/>
      <c r="E160" s="3"/>
      <c r="F160" s="3"/>
      <c r="G160" s="3"/>
    </row>
    <row r="161" customFormat="false" ht="12.75" hidden="false" customHeight="false" outlineLevel="0" collapsed="false">
      <c r="B161" s="3"/>
      <c r="C161" s="3"/>
      <c r="D161" s="3"/>
      <c r="E161" s="3"/>
      <c r="F161" s="3"/>
      <c r="G161" s="3"/>
    </row>
    <row r="162" customFormat="false" ht="12.75" hidden="false" customHeight="false" outlineLevel="0" collapsed="false">
      <c r="B162" s="3"/>
      <c r="C162" s="3"/>
      <c r="D162" s="3"/>
      <c r="E162" s="3"/>
      <c r="F162" s="3"/>
      <c r="G162" s="3"/>
    </row>
    <row r="163" customFormat="false" ht="12.75" hidden="false" customHeight="false" outlineLevel="0" collapsed="false">
      <c r="B163" s="3"/>
      <c r="C163" s="3"/>
      <c r="D163" s="3"/>
      <c r="E163" s="3"/>
      <c r="F163" s="3"/>
      <c r="G163" s="3"/>
    </row>
    <row r="164" customFormat="false" ht="12.75" hidden="false" customHeight="false" outlineLevel="0" collapsed="false">
      <c r="B164" s="3"/>
      <c r="C164" s="3"/>
      <c r="D164" s="3"/>
      <c r="E164" s="3"/>
      <c r="F164" s="3"/>
      <c r="G164" s="3"/>
    </row>
    <row r="165" customFormat="false" ht="12.75" hidden="false" customHeight="false" outlineLevel="0" collapsed="false">
      <c r="B165" s="3"/>
      <c r="C165" s="3"/>
      <c r="D165" s="3"/>
      <c r="E165" s="3"/>
      <c r="F165" s="3"/>
      <c r="G165" s="3"/>
    </row>
    <row r="166" customFormat="false" ht="12.75" hidden="false" customHeight="false" outlineLevel="0" collapsed="false">
      <c r="B166" s="3"/>
      <c r="C166" s="3"/>
      <c r="D166" s="3"/>
      <c r="E166" s="3"/>
      <c r="F166" s="3"/>
      <c r="G166" s="3"/>
    </row>
    <row r="167" customFormat="false" ht="12.75" hidden="false" customHeight="false" outlineLevel="0" collapsed="false">
      <c r="B167" s="3"/>
      <c r="C167" s="3"/>
      <c r="D167" s="3"/>
      <c r="E167" s="3"/>
      <c r="F167" s="3"/>
      <c r="G167" s="3"/>
    </row>
    <row r="168" customFormat="false" ht="12.75" hidden="false" customHeight="false" outlineLevel="0" collapsed="false">
      <c r="B168" s="3"/>
      <c r="C168" s="3"/>
      <c r="D168" s="3"/>
      <c r="E168" s="3"/>
      <c r="F168" s="3"/>
      <c r="G168" s="3"/>
    </row>
    <row r="169" customFormat="false" ht="12.75" hidden="false" customHeight="false" outlineLevel="0" collapsed="false">
      <c r="B169" s="3"/>
      <c r="C169" s="3"/>
      <c r="D169" s="3"/>
      <c r="E169" s="3"/>
      <c r="F169" s="3"/>
      <c r="G169" s="3"/>
    </row>
    <row r="170" customFormat="false" ht="12.75" hidden="false" customHeight="false" outlineLevel="0" collapsed="false">
      <c r="B170" s="3"/>
      <c r="C170" s="3"/>
      <c r="D170" s="3"/>
      <c r="E170" s="3"/>
      <c r="F170" s="3"/>
      <c r="G170" s="3"/>
    </row>
    <row r="171" customFormat="false" ht="12.75" hidden="false" customHeight="false" outlineLevel="0" collapsed="false">
      <c r="B171" s="3"/>
      <c r="C171" s="3"/>
      <c r="D171" s="3"/>
      <c r="E171" s="3"/>
      <c r="F171" s="3"/>
      <c r="G171" s="3"/>
    </row>
    <row r="172" customFormat="false" ht="12.75" hidden="false" customHeight="false" outlineLevel="0" collapsed="false">
      <c r="B172" s="3"/>
      <c r="C172" s="3"/>
      <c r="D172" s="3"/>
      <c r="E172" s="3"/>
      <c r="F172" s="3"/>
      <c r="G172" s="3"/>
    </row>
    <row r="173" customFormat="false" ht="12.75" hidden="false" customHeight="false" outlineLevel="0" collapsed="false">
      <c r="B173" s="3"/>
      <c r="C173" s="3"/>
      <c r="D173" s="3"/>
      <c r="E173" s="3"/>
      <c r="F173" s="3"/>
      <c r="G173" s="3"/>
    </row>
    <row r="174" customFormat="false" ht="12.75" hidden="false" customHeight="false" outlineLevel="0" collapsed="false">
      <c r="B174" s="3"/>
      <c r="C174" s="3"/>
      <c r="D174" s="3"/>
      <c r="E174" s="3"/>
      <c r="F174" s="3"/>
      <c r="G174" s="3"/>
    </row>
    <row r="175" customFormat="false" ht="12.75" hidden="false" customHeight="false" outlineLevel="0" collapsed="false">
      <c r="B175" s="3"/>
      <c r="C175" s="3"/>
      <c r="D175" s="3"/>
      <c r="E175" s="3"/>
      <c r="F175" s="3"/>
      <c r="G175" s="3"/>
    </row>
    <row r="176" customFormat="false" ht="12.75" hidden="false" customHeight="false" outlineLevel="0" collapsed="false">
      <c r="B176" s="3"/>
      <c r="C176" s="3"/>
      <c r="D176" s="3"/>
      <c r="E176" s="3"/>
      <c r="F176" s="3"/>
      <c r="G176" s="3"/>
    </row>
    <row r="177" customFormat="false" ht="12.75" hidden="false" customHeight="false" outlineLevel="0" collapsed="false">
      <c r="B177" s="3"/>
      <c r="C177" s="3"/>
      <c r="D177" s="3"/>
      <c r="E177" s="3"/>
      <c r="F177" s="3"/>
      <c r="G177" s="3"/>
    </row>
    <row r="178" customFormat="false" ht="12.75" hidden="false" customHeight="false" outlineLevel="0" collapsed="false">
      <c r="B178" s="3"/>
      <c r="C178" s="3"/>
      <c r="D178" s="3"/>
      <c r="E178" s="3"/>
      <c r="F178" s="3"/>
      <c r="G178" s="3"/>
    </row>
    <row r="179" customFormat="false" ht="12.75" hidden="false" customHeight="false" outlineLevel="0" collapsed="false">
      <c r="B179" s="3"/>
      <c r="C179" s="3"/>
      <c r="D179" s="3"/>
      <c r="E179" s="3"/>
      <c r="F179" s="3"/>
      <c r="G179" s="3"/>
    </row>
    <row r="180" customFormat="false" ht="12.75" hidden="false" customHeight="false" outlineLevel="0" collapsed="false">
      <c r="B180" s="3"/>
      <c r="C180" s="3"/>
      <c r="D180" s="3"/>
      <c r="E180" s="3"/>
      <c r="F180" s="3"/>
      <c r="G180" s="3"/>
    </row>
    <row r="181" customFormat="false" ht="12.75" hidden="false" customHeight="false" outlineLevel="0" collapsed="false">
      <c r="B181" s="3"/>
      <c r="C181" s="3"/>
      <c r="D181" s="3"/>
      <c r="E181" s="3"/>
      <c r="F181" s="3"/>
      <c r="G181" s="3"/>
    </row>
    <row r="182" customFormat="false" ht="12.75" hidden="false" customHeight="false" outlineLevel="0" collapsed="false">
      <c r="B182" s="3"/>
      <c r="C182" s="3"/>
      <c r="D182" s="3"/>
      <c r="E182" s="3"/>
      <c r="F182" s="3"/>
      <c r="G182" s="3"/>
    </row>
    <row r="183" customFormat="false" ht="12.75" hidden="false" customHeight="false" outlineLevel="0" collapsed="false">
      <c r="B183" s="3"/>
      <c r="C183" s="3"/>
      <c r="D183" s="3"/>
      <c r="E183" s="3"/>
      <c r="F183" s="3"/>
      <c r="G183" s="3"/>
    </row>
    <row r="184" customFormat="false" ht="12.75" hidden="false" customHeight="false" outlineLevel="0" collapsed="false">
      <c r="B184" s="3"/>
      <c r="C184" s="3"/>
      <c r="D184" s="3"/>
      <c r="E184" s="3"/>
      <c r="F184" s="3"/>
      <c r="G184" s="3"/>
    </row>
    <row r="185" customFormat="false" ht="12.75" hidden="false" customHeight="false" outlineLevel="0" collapsed="false">
      <c r="B185" s="3"/>
      <c r="C185" s="3"/>
      <c r="D185" s="3"/>
      <c r="E185" s="3"/>
      <c r="F185" s="3"/>
      <c r="G185" s="3"/>
    </row>
    <row r="186" customFormat="false" ht="12.75" hidden="false" customHeight="false" outlineLevel="0" collapsed="false">
      <c r="B186" s="3"/>
      <c r="C186" s="3"/>
      <c r="D186" s="3"/>
      <c r="E186" s="3"/>
      <c r="F186" s="3"/>
      <c r="G186" s="3"/>
    </row>
    <row r="187" customFormat="false" ht="12.75" hidden="false" customHeight="false" outlineLevel="0" collapsed="false">
      <c r="B187" s="3"/>
      <c r="C187" s="3"/>
      <c r="D187" s="3"/>
      <c r="E187" s="3"/>
      <c r="F187" s="3"/>
      <c r="G187" s="3"/>
    </row>
    <row r="188" customFormat="false" ht="12.75" hidden="false" customHeight="false" outlineLevel="0" collapsed="false">
      <c r="B188" s="3"/>
      <c r="C188" s="3"/>
      <c r="D188" s="3"/>
      <c r="E188" s="3"/>
      <c r="F188" s="3"/>
      <c r="G188" s="3"/>
    </row>
    <row r="189" customFormat="false" ht="12.75" hidden="false" customHeight="false" outlineLevel="0" collapsed="false">
      <c r="B189" s="3"/>
      <c r="C189" s="3"/>
      <c r="D189" s="3"/>
      <c r="E189" s="3"/>
      <c r="F189" s="3"/>
      <c r="G189" s="3"/>
    </row>
    <row r="190" customFormat="false" ht="12.75" hidden="false" customHeight="false" outlineLevel="0" collapsed="false">
      <c r="B190" s="3"/>
      <c r="C190" s="3"/>
      <c r="D190" s="3"/>
      <c r="E190" s="3"/>
      <c r="F190" s="3"/>
      <c r="G190" s="3"/>
    </row>
    <row r="191" customFormat="false" ht="12.75" hidden="false" customHeight="false" outlineLevel="0" collapsed="false">
      <c r="B191" s="3"/>
      <c r="C191" s="3"/>
      <c r="D191" s="3"/>
      <c r="E191" s="3"/>
      <c r="F191" s="3"/>
      <c r="G191" s="3"/>
    </row>
    <row r="192" customFormat="false" ht="12.75" hidden="false" customHeight="false" outlineLevel="0" collapsed="false">
      <c r="B192" s="3"/>
      <c r="C192" s="3"/>
      <c r="D192" s="3"/>
      <c r="E192" s="3"/>
      <c r="F192" s="3"/>
      <c r="G192" s="3"/>
    </row>
    <row r="193" customFormat="false" ht="12.75" hidden="false" customHeight="false" outlineLevel="0" collapsed="false">
      <c r="B193" s="3"/>
      <c r="C193" s="3"/>
      <c r="D193" s="3"/>
      <c r="E193" s="3"/>
      <c r="F193" s="3"/>
      <c r="G193" s="3"/>
    </row>
    <row r="194" customFormat="false" ht="12.75" hidden="false" customHeight="false" outlineLevel="0" collapsed="false">
      <c r="B194" s="3"/>
      <c r="C194" s="3"/>
      <c r="D194" s="3"/>
      <c r="E194" s="3"/>
      <c r="F194" s="3"/>
      <c r="G194" s="3"/>
    </row>
    <row r="195" customFormat="false" ht="12.75" hidden="false" customHeight="false" outlineLevel="0" collapsed="false">
      <c r="B195" s="3"/>
      <c r="C195" s="3"/>
      <c r="D195" s="3"/>
      <c r="E195" s="3"/>
      <c r="F195" s="3"/>
      <c r="G195" s="3"/>
    </row>
    <row r="196" customFormat="false" ht="12.75" hidden="false" customHeight="false" outlineLevel="0" collapsed="false">
      <c r="B196" s="3"/>
      <c r="C196" s="3"/>
      <c r="D196" s="3"/>
      <c r="E196" s="3"/>
      <c r="F196" s="3"/>
      <c r="G196" s="3"/>
    </row>
    <row r="197" customFormat="false" ht="12.75" hidden="false" customHeight="false" outlineLevel="0" collapsed="false">
      <c r="B197" s="3"/>
      <c r="C197" s="3"/>
      <c r="D197" s="3"/>
      <c r="E197" s="3"/>
      <c r="F197" s="3"/>
      <c r="G197" s="3"/>
    </row>
    <row r="198" customFormat="false" ht="12.75" hidden="false" customHeight="false" outlineLevel="0" collapsed="false">
      <c r="B198" s="3"/>
      <c r="C198" s="3"/>
      <c r="D198" s="3"/>
      <c r="E198" s="3"/>
      <c r="F198" s="3"/>
      <c r="G198" s="3"/>
    </row>
    <row r="199" customFormat="false" ht="12.75" hidden="false" customHeight="false" outlineLevel="0" collapsed="false">
      <c r="B199" s="3"/>
      <c r="C199" s="3"/>
      <c r="D199" s="3"/>
      <c r="E199" s="3"/>
      <c r="F199" s="3"/>
      <c r="G199" s="3"/>
    </row>
    <row r="200" customFormat="false" ht="12.75" hidden="false" customHeight="false" outlineLevel="0" collapsed="false">
      <c r="B200" s="3"/>
      <c r="C200" s="3"/>
      <c r="D200" s="3"/>
      <c r="E200" s="3"/>
      <c r="F200" s="3"/>
      <c r="G200" s="3"/>
    </row>
    <row r="201" customFormat="false" ht="12.75" hidden="false" customHeight="false" outlineLevel="0" collapsed="false">
      <c r="B201" s="3"/>
      <c r="C201" s="3"/>
      <c r="D201" s="3"/>
      <c r="E201" s="3"/>
      <c r="F201" s="3"/>
      <c r="G201" s="3"/>
    </row>
    <row r="202" customFormat="false" ht="12.75" hidden="false" customHeight="false" outlineLevel="0" collapsed="false">
      <c r="B202" s="3"/>
      <c r="C202" s="3"/>
      <c r="D202" s="3"/>
      <c r="E202" s="3"/>
      <c r="F202" s="3"/>
      <c r="G202" s="3"/>
    </row>
    <row r="203" customFormat="false" ht="12.75" hidden="false" customHeight="false" outlineLevel="0" collapsed="false">
      <c r="B203" s="3"/>
      <c r="C203" s="3"/>
      <c r="D203" s="3"/>
      <c r="E203" s="3"/>
      <c r="F203" s="3"/>
      <c r="G203" s="3"/>
    </row>
    <row r="204" customFormat="false" ht="12.75" hidden="false" customHeight="false" outlineLevel="0" collapsed="false">
      <c r="B204" s="3"/>
      <c r="C204" s="3"/>
      <c r="D204" s="3"/>
      <c r="E204" s="3"/>
      <c r="F204" s="3"/>
      <c r="G204" s="3"/>
    </row>
    <row r="205" customFormat="false" ht="12.75" hidden="false" customHeight="false" outlineLevel="0" collapsed="false">
      <c r="B205" s="3"/>
      <c r="C205" s="3"/>
      <c r="D205" s="3"/>
      <c r="E205" s="3"/>
      <c r="F205" s="3"/>
      <c r="G205" s="3"/>
    </row>
    <row r="206" customFormat="false" ht="12.75" hidden="false" customHeight="false" outlineLevel="0" collapsed="false">
      <c r="B206" s="3"/>
      <c r="C206" s="3"/>
      <c r="D206" s="3"/>
      <c r="E206" s="3"/>
      <c r="F206" s="3"/>
      <c r="G206" s="3"/>
    </row>
    <row r="207" customFormat="false" ht="12.75" hidden="false" customHeight="false" outlineLevel="0" collapsed="false">
      <c r="B207" s="3"/>
      <c r="C207" s="3"/>
      <c r="D207" s="3"/>
      <c r="E207" s="3"/>
      <c r="F207" s="3"/>
      <c r="G207" s="3"/>
    </row>
    <row r="208" customFormat="false" ht="12.75" hidden="false" customHeight="false" outlineLevel="0" collapsed="false">
      <c r="B208" s="3"/>
      <c r="C208" s="3"/>
      <c r="D208" s="3"/>
      <c r="E208" s="3"/>
      <c r="F208" s="3"/>
      <c r="G208" s="3"/>
    </row>
    <row r="209" customFormat="false" ht="12.75" hidden="false" customHeight="false" outlineLevel="0" collapsed="false">
      <c r="B209" s="3"/>
      <c r="C209" s="3"/>
      <c r="D209" s="3"/>
      <c r="E209" s="3"/>
      <c r="F209" s="3"/>
      <c r="G209" s="3"/>
    </row>
    <row r="210" customFormat="false" ht="12.75" hidden="false" customHeight="false" outlineLevel="0" collapsed="false">
      <c r="B210" s="3"/>
      <c r="C210" s="3"/>
      <c r="D210" s="3"/>
      <c r="E210" s="3"/>
      <c r="F210" s="3"/>
      <c r="G210" s="3"/>
    </row>
    <row r="211" customFormat="false" ht="12.75" hidden="false" customHeight="false" outlineLevel="0" collapsed="false">
      <c r="B211" s="3"/>
      <c r="C211" s="3"/>
      <c r="D211" s="3"/>
      <c r="E211" s="3"/>
      <c r="F211" s="3"/>
      <c r="G211" s="3"/>
    </row>
    <row r="212" customFormat="false" ht="12.75" hidden="false" customHeight="false" outlineLevel="0" collapsed="false">
      <c r="B212" s="3"/>
      <c r="C212" s="3"/>
      <c r="D212" s="3"/>
      <c r="E212" s="3"/>
      <c r="F212" s="3"/>
      <c r="G212" s="3"/>
    </row>
    <row r="213" customFormat="false" ht="12.75" hidden="false" customHeight="false" outlineLevel="0" collapsed="false">
      <c r="B213" s="3"/>
      <c r="C213" s="3"/>
      <c r="D213" s="3"/>
      <c r="E213" s="3"/>
      <c r="F213" s="3"/>
      <c r="G213" s="3"/>
    </row>
    <row r="214" customFormat="false" ht="12.75" hidden="false" customHeight="false" outlineLevel="0" collapsed="false">
      <c r="B214" s="3"/>
      <c r="C214" s="3"/>
      <c r="D214" s="3"/>
      <c r="E214" s="3"/>
      <c r="F214" s="3"/>
      <c r="G214" s="3"/>
    </row>
    <row r="215" customFormat="false" ht="12.75" hidden="false" customHeight="false" outlineLevel="0" collapsed="false">
      <c r="B215" s="3"/>
      <c r="C215" s="3"/>
      <c r="D215" s="3"/>
      <c r="E215" s="3"/>
      <c r="F215" s="3"/>
      <c r="G215" s="3"/>
    </row>
    <row r="216" customFormat="false" ht="12.75" hidden="false" customHeight="false" outlineLevel="0" collapsed="false">
      <c r="B216" s="3"/>
      <c r="C216" s="3"/>
      <c r="D216" s="3"/>
      <c r="E216" s="3"/>
      <c r="F216" s="3"/>
      <c r="G216" s="3"/>
    </row>
    <row r="217" customFormat="false" ht="12.75" hidden="false" customHeight="false" outlineLevel="0" collapsed="false">
      <c r="B217" s="3"/>
      <c r="C217" s="3"/>
      <c r="D217" s="3"/>
      <c r="E217" s="3"/>
      <c r="F217" s="3"/>
      <c r="G217" s="3"/>
    </row>
    <row r="218" customFormat="false" ht="12.75" hidden="false" customHeight="false" outlineLevel="0" collapsed="false">
      <c r="B218" s="3"/>
      <c r="C218" s="3"/>
      <c r="D218" s="3"/>
      <c r="E218" s="3"/>
      <c r="F218" s="3"/>
      <c r="G218" s="3"/>
    </row>
    <row r="219" customFormat="false" ht="12.75" hidden="false" customHeight="false" outlineLevel="0" collapsed="false">
      <c r="B219" s="3"/>
      <c r="C219" s="3"/>
      <c r="D219" s="3"/>
      <c r="E219" s="3"/>
      <c r="F219" s="3"/>
      <c r="G219" s="3"/>
    </row>
    <row r="220" customFormat="false" ht="12.75" hidden="false" customHeight="false" outlineLevel="0" collapsed="false">
      <c r="B220" s="3"/>
      <c r="C220" s="3"/>
      <c r="D220" s="3"/>
      <c r="E220" s="3"/>
      <c r="F220" s="3"/>
      <c r="G220" s="3"/>
    </row>
    <row r="221" customFormat="false" ht="12.75" hidden="false" customHeight="false" outlineLevel="0" collapsed="false">
      <c r="B221" s="3"/>
      <c r="C221" s="3"/>
      <c r="D221" s="3"/>
      <c r="E221" s="3"/>
      <c r="F221" s="3"/>
      <c r="G221" s="3"/>
    </row>
    <row r="222" customFormat="false" ht="12.75" hidden="false" customHeight="false" outlineLevel="0" collapsed="false">
      <c r="B222" s="3"/>
      <c r="C222" s="3"/>
      <c r="D222" s="3"/>
      <c r="E222" s="3"/>
      <c r="F222" s="3"/>
      <c r="G222" s="3"/>
    </row>
    <row r="223" customFormat="false" ht="12.75" hidden="false" customHeight="false" outlineLevel="0" collapsed="false">
      <c r="B223" s="3"/>
      <c r="C223" s="3"/>
      <c r="D223" s="3"/>
      <c r="E223" s="3"/>
      <c r="F223" s="3"/>
      <c r="G223" s="3"/>
    </row>
    <row r="224" customFormat="false" ht="12.75" hidden="false" customHeight="false" outlineLevel="0" collapsed="false">
      <c r="B224" s="3"/>
      <c r="C224" s="3"/>
      <c r="D224" s="3"/>
      <c r="E224" s="3"/>
      <c r="F224" s="3"/>
      <c r="G224" s="3"/>
    </row>
    <row r="225" customFormat="false" ht="12.75" hidden="false" customHeight="false" outlineLevel="0" collapsed="false">
      <c r="B225" s="3"/>
      <c r="C225" s="3"/>
      <c r="D225" s="3"/>
      <c r="E225" s="3"/>
      <c r="F225" s="3"/>
      <c r="G225" s="3"/>
    </row>
    <row r="226" customFormat="false" ht="12.75" hidden="false" customHeight="false" outlineLevel="0" collapsed="false">
      <c r="B226" s="3"/>
      <c r="C226" s="3"/>
      <c r="D226" s="3"/>
      <c r="E226" s="3"/>
      <c r="F226" s="3"/>
      <c r="G226" s="3"/>
    </row>
    <row r="227" customFormat="false" ht="12.75" hidden="false" customHeight="false" outlineLevel="0" collapsed="false">
      <c r="B227" s="3"/>
      <c r="C227" s="3"/>
      <c r="D227" s="3"/>
      <c r="E227" s="3"/>
      <c r="F227" s="3"/>
      <c r="G227" s="3"/>
    </row>
    <row r="228" customFormat="false" ht="12.75" hidden="false" customHeight="false" outlineLevel="0" collapsed="false">
      <c r="B228" s="3"/>
      <c r="C228" s="3"/>
      <c r="D228" s="3"/>
      <c r="E228" s="3"/>
      <c r="F228" s="3"/>
      <c r="G228" s="3"/>
    </row>
    <row r="229" customFormat="false" ht="12.75" hidden="false" customHeight="false" outlineLevel="0" collapsed="false">
      <c r="B229" s="3"/>
      <c r="C229" s="3"/>
      <c r="D229" s="3"/>
      <c r="E229" s="3"/>
      <c r="F229" s="3"/>
      <c r="G229" s="3"/>
    </row>
    <row r="230" customFormat="false" ht="12.75" hidden="false" customHeight="false" outlineLevel="0" collapsed="false">
      <c r="B230" s="3"/>
      <c r="C230" s="3"/>
      <c r="D230" s="3"/>
      <c r="E230" s="3"/>
      <c r="F230" s="3"/>
      <c r="G230" s="3"/>
    </row>
    <row r="231" customFormat="false" ht="12.75" hidden="false" customHeight="false" outlineLevel="0" collapsed="false">
      <c r="B231" s="3"/>
      <c r="C231" s="3"/>
      <c r="D231" s="3"/>
      <c r="E231" s="3"/>
      <c r="F231" s="3"/>
      <c r="G231" s="3"/>
    </row>
    <row r="232" customFormat="false" ht="12.75" hidden="false" customHeight="false" outlineLevel="0" collapsed="false">
      <c r="B232" s="3"/>
      <c r="C232" s="3"/>
      <c r="D232" s="3"/>
      <c r="E232" s="3"/>
      <c r="F232" s="3"/>
      <c r="G232" s="3"/>
    </row>
    <row r="233" customFormat="false" ht="12.75" hidden="false" customHeight="false" outlineLevel="0" collapsed="false">
      <c r="B233" s="3"/>
      <c r="C233" s="3"/>
      <c r="D233" s="3"/>
      <c r="E233" s="3"/>
      <c r="F233" s="3"/>
      <c r="G233" s="3"/>
    </row>
    <row r="234" customFormat="false" ht="12.75" hidden="false" customHeight="false" outlineLevel="0" collapsed="false">
      <c r="B234" s="3"/>
      <c r="C234" s="3"/>
      <c r="D234" s="3"/>
      <c r="E234" s="3"/>
      <c r="F234" s="3"/>
      <c r="G234" s="3"/>
    </row>
    <row r="235" customFormat="false" ht="12.75" hidden="false" customHeight="false" outlineLevel="0" collapsed="false">
      <c r="B235" s="3"/>
      <c r="C235" s="3"/>
      <c r="D235" s="3"/>
      <c r="E235" s="3"/>
      <c r="F235" s="3"/>
      <c r="G235" s="3"/>
    </row>
    <row r="236" customFormat="false" ht="12.75" hidden="false" customHeight="false" outlineLevel="0" collapsed="false">
      <c r="B236" s="3"/>
      <c r="C236" s="3"/>
      <c r="D236" s="3"/>
      <c r="E236" s="3"/>
      <c r="F236" s="3"/>
      <c r="G236" s="3"/>
    </row>
    <row r="237" customFormat="false" ht="12.75" hidden="false" customHeight="false" outlineLevel="0" collapsed="false">
      <c r="B237" s="3"/>
      <c r="C237" s="3"/>
      <c r="D237" s="3"/>
      <c r="E237" s="3"/>
      <c r="F237" s="3"/>
      <c r="G237" s="3"/>
    </row>
    <row r="238" customFormat="false" ht="12.75" hidden="false" customHeight="false" outlineLevel="0" collapsed="false">
      <c r="B238" s="3"/>
      <c r="C238" s="3"/>
      <c r="D238" s="3"/>
      <c r="E238" s="3"/>
      <c r="F238" s="3"/>
      <c r="G238" s="3"/>
    </row>
    <row r="239" customFormat="false" ht="12.75" hidden="false" customHeight="false" outlineLevel="0" collapsed="false">
      <c r="B239" s="3"/>
      <c r="C239" s="3"/>
      <c r="D239" s="3"/>
      <c r="E239" s="3"/>
      <c r="F239" s="3"/>
      <c r="G239" s="3"/>
    </row>
    <row r="240" customFormat="false" ht="12.75" hidden="false" customHeight="false" outlineLevel="0" collapsed="false">
      <c r="B240" s="3"/>
      <c r="C240" s="3"/>
      <c r="D240" s="3"/>
      <c r="E240" s="3"/>
      <c r="F240" s="3"/>
      <c r="G240" s="3"/>
    </row>
    <row r="241" customFormat="false" ht="12.75" hidden="false" customHeight="false" outlineLevel="0" collapsed="false">
      <c r="B241" s="3"/>
      <c r="C241" s="3"/>
      <c r="D241" s="3"/>
      <c r="E241" s="3"/>
      <c r="F241" s="3"/>
      <c r="G241" s="3"/>
    </row>
    <row r="242" customFormat="false" ht="12.75" hidden="false" customHeight="false" outlineLevel="0" collapsed="false">
      <c r="B242" s="3"/>
      <c r="C242" s="3"/>
      <c r="D242" s="3"/>
      <c r="E242" s="3"/>
      <c r="F242" s="3"/>
      <c r="G242" s="3"/>
    </row>
    <row r="243" customFormat="false" ht="12.75" hidden="false" customHeight="false" outlineLevel="0" collapsed="false">
      <c r="B243" s="3"/>
      <c r="C243" s="3"/>
      <c r="D243" s="3"/>
      <c r="E243" s="3"/>
      <c r="F243" s="3"/>
      <c r="G243" s="3"/>
    </row>
    <row r="244" customFormat="false" ht="12.75" hidden="false" customHeight="false" outlineLevel="0" collapsed="false">
      <c r="B244" s="3"/>
      <c r="C244" s="3"/>
      <c r="D244" s="3"/>
      <c r="E244" s="3"/>
      <c r="F244" s="3"/>
      <c r="G244" s="3"/>
    </row>
    <row r="245" customFormat="false" ht="12.75" hidden="false" customHeight="false" outlineLevel="0" collapsed="false">
      <c r="B245" s="3"/>
      <c r="C245" s="3"/>
      <c r="D245" s="3"/>
      <c r="E245" s="3"/>
      <c r="F245" s="3"/>
      <c r="G245" s="3"/>
    </row>
    <row r="246" customFormat="false" ht="12.75" hidden="false" customHeight="false" outlineLevel="0" collapsed="false">
      <c r="B246" s="3"/>
      <c r="C246" s="3"/>
      <c r="D246" s="3"/>
      <c r="E246" s="3"/>
      <c r="F246" s="3"/>
      <c r="G246" s="3"/>
    </row>
    <row r="247" customFormat="false" ht="12.75" hidden="false" customHeight="false" outlineLevel="0" collapsed="false">
      <c r="B247" s="3"/>
      <c r="C247" s="3"/>
      <c r="D247" s="3"/>
      <c r="E247" s="3"/>
      <c r="F247" s="3"/>
      <c r="G247" s="3"/>
    </row>
    <row r="248" customFormat="false" ht="12.75" hidden="false" customHeight="false" outlineLevel="0" collapsed="false">
      <c r="B248" s="3"/>
      <c r="C248" s="3"/>
      <c r="D248" s="3"/>
      <c r="E248" s="3"/>
      <c r="F248" s="3"/>
      <c r="G248" s="3"/>
    </row>
    <row r="249" customFormat="false" ht="12.75" hidden="false" customHeight="false" outlineLevel="0" collapsed="false">
      <c r="B249" s="3"/>
      <c r="C249" s="3"/>
      <c r="D249" s="3"/>
      <c r="E249" s="3"/>
      <c r="F249" s="3"/>
      <c r="G249" s="3"/>
    </row>
    <row r="250" customFormat="false" ht="12.75" hidden="false" customHeight="false" outlineLevel="0" collapsed="false">
      <c r="B250" s="3"/>
      <c r="C250" s="3"/>
      <c r="D250" s="3"/>
      <c r="E250" s="3"/>
      <c r="F250" s="3"/>
      <c r="G250" s="3"/>
    </row>
    <row r="251" customFormat="false" ht="12.75" hidden="false" customHeight="false" outlineLevel="0" collapsed="false">
      <c r="B251" s="3"/>
      <c r="C251" s="3"/>
      <c r="D251" s="3"/>
      <c r="E251" s="3"/>
      <c r="F251" s="3"/>
      <c r="G251" s="3"/>
    </row>
    <row r="252" customFormat="false" ht="12.75" hidden="false" customHeight="false" outlineLevel="0" collapsed="false">
      <c r="B252" s="3"/>
      <c r="C252" s="3"/>
      <c r="D252" s="3"/>
      <c r="E252" s="3"/>
      <c r="F252" s="3"/>
      <c r="G252" s="3"/>
    </row>
    <row r="253" customFormat="false" ht="12.75" hidden="false" customHeight="false" outlineLevel="0" collapsed="false">
      <c r="B253" s="3"/>
      <c r="C253" s="3"/>
      <c r="D253" s="3"/>
      <c r="E253" s="3"/>
      <c r="F253" s="3"/>
      <c r="G253" s="3"/>
    </row>
    <row r="254" customFormat="false" ht="12.75" hidden="false" customHeight="false" outlineLevel="0" collapsed="false">
      <c r="B254" s="3"/>
      <c r="C254" s="3"/>
      <c r="D254" s="3"/>
      <c r="E254" s="3"/>
      <c r="F254" s="3"/>
      <c r="G254" s="3"/>
    </row>
    <row r="255" customFormat="false" ht="12.75" hidden="false" customHeight="false" outlineLevel="0" collapsed="false">
      <c r="B255" s="3"/>
      <c r="C255" s="3"/>
      <c r="D255" s="3"/>
      <c r="E255" s="3"/>
      <c r="F255" s="3"/>
      <c r="G255" s="3"/>
    </row>
    <row r="256" customFormat="false" ht="12.75" hidden="false" customHeight="false" outlineLevel="0" collapsed="false">
      <c r="B256" s="3"/>
      <c r="C256" s="3"/>
      <c r="D256" s="3"/>
      <c r="E256" s="3"/>
      <c r="F256" s="3"/>
      <c r="G256" s="3"/>
    </row>
    <row r="257" customFormat="false" ht="12.75" hidden="false" customHeight="false" outlineLevel="0" collapsed="false">
      <c r="B257" s="3"/>
      <c r="C257" s="3"/>
      <c r="D257" s="3"/>
      <c r="E257" s="3"/>
      <c r="F257" s="3"/>
      <c r="G257" s="3"/>
    </row>
    <row r="258" customFormat="false" ht="12.75" hidden="false" customHeight="false" outlineLevel="0" collapsed="false">
      <c r="B258" s="3"/>
      <c r="C258" s="3"/>
      <c r="D258" s="3"/>
      <c r="E258" s="3"/>
      <c r="F258" s="3"/>
      <c r="G258" s="3"/>
    </row>
    <row r="259" customFormat="false" ht="12.75" hidden="false" customHeight="false" outlineLevel="0" collapsed="false">
      <c r="B259" s="3"/>
      <c r="C259" s="3"/>
      <c r="D259" s="3"/>
      <c r="E259" s="3"/>
      <c r="F259" s="3"/>
      <c r="G259" s="3"/>
    </row>
    <row r="260" customFormat="false" ht="12.75" hidden="false" customHeight="false" outlineLevel="0" collapsed="false">
      <c r="B260" s="3"/>
      <c r="C260" s="3"/>
      <c r="D260" s="3"/>
      <c r="E260" s="3"/>
      <c r="F260" s="3"/>
      <c r="G260" s="3"/>
    </row>
    <row r="261" customFormat="false" ht="12.75" hidden="false" customHeight="false" outlineLevel="0" collapsed="false">
      <c r="B261" s="3"/>
      <c r="C261" s="3"/>
      <c r="D261" s="3"/>
      <c r="E261" s="3"/>
      <c r="F261" s="3"/>
      <c r="G261" s="3"/>
    </row>
    <row r="262" customFormat="false" ht="12.75" hidden="false" customHeight="false" outlineLevel="0" collapsed="false">
      <c r="B262" s="3"/>
      <c r="C262" s="3"/>
      <c r="D262" s="3"/>
      <c r="E262" s="3"/>
      <c r="F262" s="3"/>
      <c r="G262" s="3"/>
    </row>
    <row r="263" customFormat="false" ht="12.75" hidden="false" customHeight="false" outlineLevel="0" collapsed="false">
      <c r="B263" s="3"/>
      <c r="C263" s="3"/>
      <c r="D263" s="3"/>
      <c r="E263" s="3"/>
      <c r="F263" s="3"/>
      <c r="G263" s="3"/>
    </row>
    <row r="264" customFormat="false" ht="12.75" hidden="false" customHeight="false" outlineLevel="0" collapsed="false">
      <c r="B264" s="3"/>
      <c r="C264" s="3"/>
      <c r="D264" s="3"/>
      <c r="E264" s="3"/>
      <c r="F264" s="3"/>
      <c r="G264" s="3"/>
    </row>
    <row r="265" customFormat="false" ht="12.75" hidden="false" customHeight="false" outlineLevel="0" collapsed="false">
      <c r="B265" s="3"/>
      <c r="C265" s="3"/>
      <c r="D265" s="3"/>
      <c r="E265" s="3"/>
      <c r="F265" s="3"/>
      <c r="G265" s="3"/>
    </row>
    <row r="266" customFormat="false" ht="12.75" hidden="false" customHeight="false" outlineLevel="0" collapsed="false">
      <c r="B266" s="3"/>
      <c r="C266" s="3"/>
      <c r="D266" s="3"/>
      <c r="E266" s="3"/>
      <c r="F266" s="3"/>
      <c r="G266" s="3"/>
    </row>
    <row r="267" customFormat="false" ht="12.75" hidden="false" customHeight="false" outlineLevel="0" collapsed="false">
      <c r="B267" s="3"/>
      <c r="C267" s="3"/>
      <c r="D267" s="3"/>
      <c r="E267" s="3"/>
      <c r="F267" s="3"/>
      <c r="G267" s="3"/>
    </row>
    <row r="268" customFormat="false" ht="12.75" hidden="false" customHeight="false" outlineLevel="0" collapsed="false">
      <c r="B268" s="3"/>
      <c r="C268" s="3"/>
      <c r="D268" s="3"/>
      <c r="E268" s="3"/>
      <c r="F268" s="3"/>
      <c r="G268" s="3"/>
    </row>
    <row r="269" customFormat="false" ht="12.75" hidden="false" customHeight="false" outlineLevel="0" collapsed="false">
      <c r="B269" s="3"/>
      <c r="C269" s="3"/>
      <c r="D269" s="3"/>
      <c r="E269" s="3"/>
      <c r="F269" s="3"/>
      <c r="G269" s="3"/>
    </row>
    <row r="270" customFormat="false" ht="12.75" hidden="false" customHeight="false" outlineLevel="0" collapsed="false">
      <c r="B270" s="3"/>
      <c r="C270" s="3"/>
      <c r="D270" s="3"/>
      <c r="E270" s="3"/>
      <c r="F270" s="3"/>
      <c r="G270" s="3"/>
    </row>
    <row r="271" customFormat="false" ht="12.75" hidden="false" customHeight="false" outlineLevel="0" collapsed="false">
      <c r="B271" s="3"/>
      <c r="C271" s="3"/>
      <c r="D271" s="3"/>
      <c r="E271" s="3"/>
      <c r="F271" s="3"/>
      <c r="G271" s="3"/>
    </row>
    <row r="272" customFormat="false" ht="12.75" hidden="false" customHeight="false" outlineLevel="0" collapsed="false">
      <c r="B272" s="3"/>
      <c r="C272" s="3"/>
      <c r="D272" s="3"/>
      <c r="E272" s="3"/>
      <c r="F272" s="3"/>
      <c r="G272" s="3"/>
    </row>
    <row r="273" customFormat="false" ht="12.75" hidden="false" customHeight="false" outlineLevel="0" collapsed="false">
      <c r="B273" s="3"/>
      <c r="C273" s="3"/>
      <c r="D273" s="3"/>
      <c r="E273" s="3"/>
      <c r="F273" s="3"/>
      <c r="G273" s="3"/>
    </row>
    <row r="274" customFormat="false" ht="12.75" hidden="false" customHeight="false" outlineLevel="0" collapsed="false">
      <c r="B274" s="3"/>
      <c r="C274" s="3"/>
      <c r="D274" s="3"/>
      <c r="E274" s="3"/>
      <c r="F274" s="3"/>
      <c r="G274" s="3"/>
    </row>
    <row r="275" customFormat="false" ht="12.75" hidden="false" customHeight="false" outlineLevel="0" collapsed="false">
      <c r="B275" s="3"/>
      <c r="C275" s="3"/>
      <c r="D275" s="3"/>
      <c r="E275" s="3"/>
      <c r="F275" s="3"/>
      <c r="G275" s="3"/>
    </row>
    <row r="276" customFormat="false" ht="12.75" hidden="false" customHeight="false" outlineLevel="0" collapsed="false">
      <c r="B276" s="3"/>
      <c r="C276" s="3"/>
      <c r="D276" s="3"/>
      <c r="E276" s="3"/>
      <c r="F276" s="3"/>
      <c r="G276" s="3"/>
    </row>
    <row r="277" customFormat="false" ht="12.75" hidden="false" customHeight="false" outlineLevel="0" collapsed="false">
      <c r="B277" s="3"/>
      <c r="C277" s="3"/>
      <c r="D277" s="3"/>
      <c r="E277" s="3"/>
      <c r="F277" s="3"/>
      <c r="G277" s="3"/>
    </row>
    <row r="278" customFormat="false" ht="12.75" hidden="false" customHeight="false" outlineLevel="0" collapsed="false">
      <c r="B278" s="3"/>
      <c r="C278" s="3"/>
      <c r="D278" s="3"/>
      <c r="E278" s="3"/>
      <c r="F278" s="3"/>
      <c r="G278" s="3"/>
    </row>
    <row r="279" customFormat="false" ht="12.75" hidden="false" customHeight="false" outlineLevel="0" collapsed="false">
      <c r="B279" s="3"/>
      <c r="C279" s="3"/>
      <c r="D279" s="3"/>
      <c r="E279" s="3"/>
      <c r="F279" s="3"/>
      <c r="G279" s="3"/>
    </row>
    <row r="280" customFormat="false" ht="12.75" hidden="false" customHeight="false" outlineLevel="0" collapsed="false">
      <c r="B280" s="3"/>
      <c r="C280" s="3"/>
      <c r="D280" s="3"/>
      <c r="E280" s="3"/>
      <c r="F280" s="3"/>
      <c r="G280" s="3"/>
    </row>
    <row r="281" customFormat="false" ht="12.75" hidden="false" customHeight="false" outlineLevel="0" collapsed="false">
      <c r="B281" s="3"/>
      <c r="C281" s="3"/>
      <c r="D281" s="3"/>
      <c r="E281" s="3"/>
      <c r="F281" s="3"/>
      <c r="G281" s="3"/>
    </row>
    <row r="282" customFormat="false" ht="12.75" hidden="false" customHeight="false" outlineLevel="0" collapsed="false">
      <c r="B282" s="3"/>
      <c r="C282" s="3"/>
      <c r="D282" s="3"/>
      <c r="E282" s="3"/>
      <c r="F282" s="3"/>
      <c r="G282" s="3"/>
    </row>
    <row r="283" customFormat="false" ht="12.75" hidden="false" customHeight="false" outlineLevel="0" collapsed="false">
      <c r="B283" s="3"/>
      <c r="C283" s="3"/>
      <c r="D283" s="3"/>
      <c r="E283" s="3"/>
      <c r="F283" s="3"/>
      <c r="G283" s="3"/>
    </row>
    <row r="284" customFormat="false" ht="12.75" hidden="false" customHeight="false" outlineLevel="0" collapsed="false">
      <c r="B284" s="3"/>
      <c r="C284" s="3"/>
      <c r="D284" s="3"/>
      <c r="E284" s="3"/>
      <c r="F284" s="3"/>
      <c r="G284" s="3"/>
    </row>
    <row r="285" customFormat="false" ht="12.75" hidden="false" customHeight="false" outlineLevel="0" collapsed="false">
      <c r="B285" s="3"/>
      <c r="C285" s="3"/>
      <c r="D285" s="3"/>
      <c r="E285" s="3"/>
      <c r="F285" s="3"/>
      <c r="G285" s="3"/>
    </row>
    <row r="286" customFormat="false" ht="12.75" hidden="false" customHeight="false" outlineLevel="0" collapsed="false">
      <c r="B286" s="3"/>
      <c r="C286" s="3"/>
      <c r="D286" s="3"/>
      <c r="E286" s="3"/>
      <c r="F286" s="3"/>
      <c r="G286" s="3"/>
    </row>
    <row r="287" customFormat="false" ht="12.75" hidden="false" customHeight="false" outlineLevel="0" collapsed="false">
      <c r="B287" s="3"/>
      <c r="C287" s="3"/>
      <c r="D287" s="3"/>
      <c r="E287" s="3"/>
      <c r="F287" s="3"/>
      <c r="G287" s="3"/>
    </row>
    <row r="288" customFormat="false" ht="12.75" hidden="false" customHeight="false" outlineLevel="0" collapsed="false">
      <c r="B288" s="3"/>
      <c r="C288" s="3"/>
      <c r="D288" s="3"/>
      <c r="E288" s="3"/>
      <c r="F288" s="3"/>
      <c r="G288" s="3"/>
    </row>
    <row r="289" customFormat="false" ht="12.75" hidden="false" customHeight="false" outlineLevel="0" collapsed="false">
      <c r="B289" s="3"/>
      <c r="C289" s="3"/>
      <c r="D289" s="3"/>
      <c r="E289" s="3"/>
      <c r="F289" s="3"/>
      <c r="G289" s="3"/>
    </row>
    <row r="290" customFormat="false" ht="12.75" hidden="false" customHeight="false" outlineLevel="0" collapsed="false">
      <c r="B290" s="3"/>
      <c r="C290" s="3"/>
      <c r="D290" s="3"/>
      <c r="E290" s="3"/>
      <c r="F290" s="3"/>
      <c r="G290" s="3"/>
    </row>
    <row r="291" customFormat="false" ht="12.75" hidden="false" customHeight="false" outlineLevel="0" collapsed="false">
      <c r="B291" s="3"/>
      <c r="C291" s="3"/>
      <c r="D291" s="3"/>
      <c r="E291" s="3"/>
      <c r="F291" s="3"/>
      <c r="G291" s="3"/>
    </row>
    <row r="292" customFormat="false" ht="12.75" hidden="false" customHeight="false" outlineLevel="0" collapsed="false">
      <c r="B292" s="3"/>
      <c r="C292" s="3"/>
      <c r="D292" s="3"/>
      <c r="E292" s="3"/>
      <c r="F292" s="3"/>
      <c r="G292" s="3"/>
    </row>
    <row r="293" customFormat="false" ht="12.75" hidden="false" customHeight="false" outlineLevel="0" collapsed="false">
      <c r="B293" s="3"/>
      <c r="C293" s="3"/>
      <c r="D293" s="3"/>
      <c r="E293" s="3"/>
      <c r="F293" s="3"/>
      <c r="G293" s="3"/>
    </row>
    <row r="294" customFormat="false" ht="12.75" hidden="false" customHeight="false" outlineLevel="0" collapsed="false">
      <c r="B294" s="3"/>
      <c r="C294" s="3"/>
      <c r="D294" s="3"/>
      <c r="E294" s="3"/>
      <c r="F294" s="3"/>
      <c r="G294" s="3"/>
    </row>
    <row r="295" customFormat="false" ht="12.75" hidden="false" customHeight="false" outlineLevel="0" collapsed="false">
      <c r="B295" s="3"/>
      <c r="C295" s="3"/>
      <c r="D295" s="3"/>
      <c r="E295" s="3"/>
      <c r="F295" s="3"/>
      <c r="G295" s="3"/>
    </row>
    <row r="296" customFormat="false" ht="12.75" hidden="false" customHeight="false" outlineLevel="0" collapsed="false">
      <c r="B296" s="3"/>
      <c r="C296" s="3"/>
      <c r="D296" s="3"/>
      <c r="E296" s="3"/>
      <c r="F296" s="3"/>
      <c r="G296" s="3"/>
    </row>
    <row r="297" customFormat="false" ht="12.75" hidden="false" customHeight="false" outlineLevel="0" collapsed="false">
      <c r="B297" s="3"/>
      <c r="C297" s="3"/>
      <c r="D297" s="3"/>
      <c r="E297" s="3"/>
      <c r="F297" s="3"/>
      <c r="G297" s="3"/>
    </row>
    <row r="298" customFormat="false" ht="12.75" hidden="false" customHeight="false" outlineLevel="0" collapsed="false">
      <c r="B298" s="3"/>
      <c r="C298" s="3"/>
      <c r="D298" s="3"/>
      <c r="E298" s="3"/>
      <c r="F298" s="3"/>
      <c r="G298" s="3"/>
    </row>
    <row r="299" customFormat="false" ht="12.75" hidden="false" customHeight="false" outlineLevel="0" collapsed="false">
      <c r="B299" s="3"/>
      <c r="C299" s="3"/>
      <c r="D299" s="3"/>
      <c r="E299" s="3"/>
      <c r="F299" s="3"/>
      <c r="G299" s="3"/>
    </row>
    <row r="300" customFormat="false" ht="12.75" hidden="false" customHeight="false" outlineLevel="0" collapsed="false">
      <c r="B300" s="3"/>
      <c r="C300" s="3"/>
      <c r="D300" s="3"/>
      <c r="E300" s="3"/>
      <c r="F300" s="3"/>
      <c r="G300" s="3"/>
    </row>
    <row r="301" customFormat="false" ht="12.75" hidden="false" customHeight="false" outlineLevel="0" collapsed="false">
      <c r="B301" s="3"/>
      <c r="C301" s="3"/>
      <c r="D301" s="3"/>
      <c r="E301" s="3"/>
      <c r="F301" s="3"/>
      <c r="G301" s="3"/>
    </row>
    <row r="302" customFormat="false" ht="12.75" hidden="false" customHeight="false" outlineLevel="0" collapsed="false">
      <c r="B302" s="3"/>
      <c r="C302" s="3"/>
      <c r="D302" s="3"/>
      <c r="E302" s="3"/>
      <c r="F302" s="3"/>
      <c r="G302" s="3"/>
    </row>
    <row r="303" customFormat="false" ht="12.75" hidden="false" customHeight="false" outlineLevel="0" collapsed="false">
      <c r="B303" s="3"/>
      <c r="C303" s="3"/>
      <c r="D303" s="3"/>
      <c r="E303" s="3"/>
      <c r="F303" s="3"/>
      <c r="G303" s="3"/>
    </row>
    <row r="304" customFormat="false" ht="12.75" hidden="false" customHeight="false" outlineLevel="0" collapsed="false">
      <c r="B304" s="3"/>
      <c r="C304" s="3"/>
      <c r="D304" s="3"/>
      <c r="E304" s="3"/>
      <c r="F304" s="3"/>
      <c r="G304" s="3"/>
    </row>
    <row r="305" customFormat="false" ht="12.75" hidden="false" customHeight="false" outlineLevel="0" collapsed="false">
      <c r="B305" s="3"/>
      <c r="C305" s="3"/>
      <c r="D305" s="3"/>
      <c r="E305" s="3"/>
      <c r="F305" s="3"/>
      <c r="G305" s="3"/>
    </row>
    <row r="306" customFormat="false" ht="12.75" hidden="false" customHeight="false" outlineLevel="0" collapsed="false">
      <c r="B306" s="3"/>
      <c r="C306" s="3"/>
      <c r="D306" s="3"/>
      <c r="E306" s="3"/>
      <c r="F306" s="3"/>
      <c r="G306" s="3"/>
    </row>
    <row r="307" customFormat="false" ht="12.75" hidden="false" customHeight="false" outlineLevel="0" collapsed="false">
      <c r="B307" s="3"/>
      <c r="C307" s="3"/>
      <c r="D307" s="3"/>
      <c r="E307" s="3"/>
      <c r="F307" s="3"/>
      <c r="G307" s="3"/>
    </row>
    <row r="308" customFormat="false" ht="12.75" hidden="false" customHeight="false" outlineLevel="0" collapsed="false">
      <c r="B308" s="3"/>
      <c r="C308" s="3"/>
      <c r="D308" s="3"/>
      <c r="E308" s="3"/>
      <c r="F308" s="3"/>
      <c r="G308" s="3"/>
    </row>
    <row r="309" customFormat="false" ht="12.75" hidden="false" customHeight="false" outlineLevel="0" collapsed="false">
      <c r="B309" s="3"/>
      <c r="C309" s="3"/>
      <c r="D309" s="3"/>
      <c r="E309" s="3"/>
      <c r="F309" s="3"/>
      <c r="G309" s="3"/>
    </row>
    <row r="310" customFormat="false" ht="12.75" hidden="false" customHeight="false" outlineLevel="0" collapsed="false">
      <c r="B310" s="3"/>
      <c r="C310" s="3"/>
      <c r="D310" s="3"/>
      <c r="E310" s="3"/>
      <c r="F310" s="3"/>
      <c r="G310" s="3"/>
    </row>
    <row r="311" customFormat="false" ht="12.75" hidden="false" customHeight="false" outlineLevel="0" collapsed="false">
      <c r="B311" s="3"/>
      <c r="C311" s="3"/>
      <c r="D311" s="3"/>
      <c r="E311" s="3"/>
      <c r="F311" s="3"/>
      <c r="G311" s="3"/>
    </row>
    <row r="312" customFormat="false" ht="12.75" hidden="false" customHeight="false" outlineLevel="0" collapsed="false">
      <c r="B312" s="3"/>
      <c r="C312" s="3"/>
      <c r="D312" s="3"/>
      <c r="E312" s="3"/>
      <c r="F312" s="3"/>
      <c r="G312" s="3"/>
    </row>
    <row r="313" customFormat="false" ht="12.75" hidden="false" customHeight="false" outlineLevel="0" collapsed="false">
      <c r="B313" s="3"/>
      <c r="C313" s="3"/>
      <c r="D313" s="3"/>
      <c r="E313" s="3"/>
      <c r="F313" s="3"/>
      <c r="G313" s="3"/>
    </row>
    <row r="314" customFormat="false" ht="12.75" hidden="false" customHeight="false" outlineLevel="0" collapsed="false">
      <c r="B314" s="3"/>
      <c r="C314" s="3"/>
      <c r="D314" s="3"/>
      <c r="E314" s="3"/>
      <c r="F314" s="3"/>
      <c r="G314" s="3"/>
    </row>
    <row r="315" customFormat="false" ht="12.75" hidden="false" customHeight="false" outlineLevel="0" collapsed="false">
      <c r="B315" s="3"/>
      <c r="C315" s="3"/>
      <c r="D315" s="3"/>
      <c r="E315" s="3"/>
      <c r="F315" s="3"/>
      <c r="G315" s="3"/>
    </row>
    <row r="316" customFormat="false" ht="12.75" hidden="false" customHeight="false" outlineLevel="0" collapsed="false">
      <c r="B316" s="3"/>
      <c r="C316" s="3"/>
      <c r="D316" s="3"/>
      <c r="E316" s="3"/>
      <c r="F316" s="3"/>
      <c r="G316" s="3"/>
    </row>
    <row r="317" customFormat="false" ht="12.75" hidden="false" customHeight="false" outlineLevel="0" collapsed="false">
      <c r="B317" s="3"/>
      <c r="C317" s="3"/>
      <c r="D317" s="3"/>
      <c r="E317" s="3"/>
      <c r="F317" s="3"/>
      <c r="G317" s="3"/>
    </row>
    <row r="318" customFormat="false" ht="12.75" hidden="false" customHeight="false" outlineLevel="0" collapsed="false">
      <c r="B318" s="3"/>
      <c r="C318" s="3"/>
      <c r="D318" s="3"/>
      <c r="E318" s="3"/>
      <c r="F318" s="3"/>
      <c r="G318" s="3"/>
    </row>
    <row r="319" customFormat="false" ht="12.75" hidden="false" customHeight="false" outlineLevel="0" collapsed="false">
      <c r="B319" s="3"/>
      <c r="C319" s="3"/>
      <c r="D319" s="3"/>
      <c r="E319" s="3"/>
      <c r="F319" s="3"/>
      <c r="G319" s="3"/>
    </row>
    <row r="320" customFormat="false" ht="12.75" hidden="false" customHeight="false" outlineLevel="0" collapsed="false">
      <c r="B320" s="3"/>
      <c r="C320" s="3"/>
      <c r="D320" s="3"/>
      <c r="E320" s="3"/>
      <c r="F320" s="3"/>
      <c r="G320" s="3"/>
    </row>
    <row r="321" customFormat="false" ht="12.75" hidden="false" customHeight="false" outlineLevel="0" collapsed="false">
      <c r="B321" s="3"/>
      <c r="C321" s="3"/>
      <c r="D321" s="3"/>
      <c r="E321" s="3"/>
      <c r="F321" s="3"/>
      <c r="G321" s="3"/>
    </row>
    <row r="322" customFormat="false" ht="12.75" hidden="false" customHeight="false" outlineLevel="0" collapsed="false">
      <c r="B322" s="3"/>
      <c r="C322" s="3"/>
      <c r="D322" s="3"/>
      <c r="E322" s="3"/>
      <c r="F322" s="3"/>
      <c r="G322" s="3"/>
    </row>
    <row r="323" customFormat="false" ht="12.75" hidden="false" customHeight="false" outlineLevel="0" collapsed="false">
      <c r="B323" s="3"/>
      <c r="C323" s="3"/>
      <c r="D323" s="3"/>
      <c r="E323" s="3"/>
      <c r="F323" s="3"/>
      <c r="G323" s="3"/>
    </row>
    <row r="324" customFormat="false" ht="12.75" hidden="false" customHeight="false" outlineLevel="0" collapsed="false">
      <c r="B324" s="3"/>
      <c r="C324" s="3"/>
      <c r="D324" s="3"/>
      <c r="E324" s="3"/>
      <c r="F324" s="3"/>
      <c r="G324" s="3"/>
    </row>
    <row r="325" customFormat="false" ht="12.75" hidden="false" customHeight="false" outlineLevel="0" collapsed="false">
      <c r="B325" s="3"/>
      <c r="C325" s="3"/>
      <c r="D325" s="3"/>
      <c r="E325" s="3"/>
      <c r="F325" s="3"/>
      <c r="G325" s="3"/>
    </row>
    <row r="326" customFormat="false" ht="12.75" hidden="false" customHeight="false" outlineLevel="0" collapsed="false">
      <c r="B326" s="3"/>
      <c r="C326" s="3"/>
      <c r="D326" s="3"/>
      <c r="E326" s="3"/>
      <c r="F326" s="3"/>
      <c r="G326" s="3"/>
    </row>
    <row r="327" customFormat="false" ht="12.75" hidden="false" customHeight="false" outlineLevel="0" collapsed="false">
      <c r="B327" s="3"/>
      <c r="C327" s="3"/>
      <c r="D327" s="3"/>
      <c r="E327" s="3"/>
      <c r="F327" s="3"/>
      <c r="G327" s="3"/>
    </row>
    <row r="328" customFormat="false" ht="12.75" hidden="false" customHeight="false" outlineLevel="0" collapsed="false">
      <c r="B328" s="3"/>
      <c r="C328" s="3"/>
      <c r="D328" s="3"/>
      <c r="E328" s="3"/>
      <c r="F328" s="3"/>
      <c r="G328" s="3"/>
    </row>
    <row r="329" customFormat="false" ht="12.75" hidden="false" customHeight="false" outlineLevel="0" collapsed="false">
      <c r="B329" s="3"/>
      <c r="C329" s="3"/>
      <c r="D329" s="3"/>
      <c r="E329" s="3"/>
      <c r="F329" s="3"/>
      <c r="G329" s="3"/>
    </row>
    <row r="330" customFormat="false" ht="12.75" hidden="false" customHeight="false" outlineLevel="0" collapsed="false">
      <c r="B330" s="3"/>
      <c r="C330" s="3"/>
      <c r="D330" s="3"/>
      <c r="E330" s="3"/>
      <c r="F330" s="3"/>
      <c r="G330" s="3"/>
    </row>
    <row r="331" customFormat="false" ht="12.75" hidden="false" customHeight="false" outlineLevel="0" collapsed="false">
      <c r="B331" s="3"/>
      <c r="C331" s="3"/>
      <c r="D331" s="3"/>
      <c r="E331" s="3"/>
      <c r="F331" s="3"/>
      <c r="G331" s="3"/>
    </row>
    <row r="332" customFormat="false" ht="12.75" hidden="false" customHeight="false" outlineLevel="0" collapsed="false">
      <c r="B332" s="3"/>
      <c r="C332" s="3"/>
      <c r="D332" s="3"/>
      <c r="E332" s="3"/>
      <c r="F332" s="3"/>
      <c r="G332" s="3"/>
    </row>
    <row r="333" customFormat="false" ht="12.75" hidden="false" customHeight="false" outlineLevel="0" collapsed="false">
      <c r="B333" s="3"/>
      <c r="C333" s="3"/>
      <c r="D333" s="3"/>
      <c r="E333" s="3"/>
      <c r="F333" s="3"/>
      <c r="G333" s="3"/>
    </row>
    <row r="334" customFormat="false" ht="12.75" hidden="false" customHeight="false" outlineLevel="0" collapsed="false">
      <c r="B334" s="3"/>
      <c r="C334" s="3"/>
      <c r="D334" s="3"/>
      <c r="E334" s="3"/>
      <c r="F334" s="3"/>
      <c r="G334" s="3"/>
    </row>
    <row r="335" customFormat="false" ht="12.75" hidden="false" customHeight="false" outlineLevel="0" collapsed="false">
      <c r="B335" s="3"/>
      <c r="C335" s="3"/>
      <c r="D335" s="3"/>
      <c r="E335" s="3"/>
      <c r="F335" s="3"/>
      <c r="G335" s="3"/>
    </row>
    <row r="336" customFormat="false" ht="12.75" hidden="false" customHeight="false" outlineLevel="0" collapsed="false">
      <c r="B336" s="3"/>
      <c r="C336" s="3"/>
      <c r="D336" s="3"/>
      <c r="E336" s="3"/>
      <c r="F336" s="3"/>
      <c r="G336" s="3"/>
    </row>
    <row r="337" customFormat="false" ht="12.75" hidden="false" customHeight="false" outlineLevel="0" collapsed="false">
      <c r="B337" s="3"/>
      <c r="C337" s="3"/>
      <c r="D337" s="3"/>
      <c r="E337" s="3"/>
      <c r="F337" s="3"/>
      <c r="G337" s="3"/>
    </row>
    <row r="338" customFormat="false" ht="12.75" hidden="false" customHeight="false" outlineLevel="0" collapsed="false">
      <c r="B338" s="3"/>
      <c r="C338" s="3"/>
      <c r="D338" s="3"/>
      <c r="E338" s="3"/>
      <c r="F338" s="3"/>
      <c r="G338" s="3"/>
    </row>
    <row r="339" customFormat="false" ht="12.75" hidden="false" customHeight="false" outlineLevel="0" collapsed="false">
      <c r="B339" s="3"/>
      <c r="C339" s="3"/>
      <c r="D339" s="3"/>
      <c r="E339" s="3"/>
      <c r="F339" s="3"/>
      <c r="G339" s="3"/>
    </row>
    <row r="340" customFormat="false" ht="12.75" hidden="false" customHeight="false" outlineLevel="0" collapsed="false">
      <c r="B340" s="3"/>
      <c r="C340" s="3"/>
      <c r="D340" s="3"/>
      <c r="E340" s="3"/>
      <c r="F340" s="3"/>
      <c r="G340" s="3"/>
    </row>
    <row r="341" customFormat="false" ht="12.75" hidden="false" customHeight="false" outlineLevel="0" collapsed="false">
      <c r="B341" s="3"/>
      <c r="C341" s="3"/>
      <c r="D341" s="3"/>
      <c r="E341" s="3"/>
      <c r="F341" s="3"/>
      <c r="G341" s="3"/>
    </row>
    <row r="342" customFormat="false" ht="12.75" hidden="false" customHeight="false" outlineLevel="0" collapsed="false">
      <c r="B342" s="3"/>
      <c r="C342" s="3"/>
      <c r="D342" s="3"/>
      <c r="E342" s="3"/>
      <c r="F342" s="3"/>
      <c r="G342" s="3"/>
    </row>
    <row r="343" customFormat="false" ht="12.75" hidden="false" customHeight="false" outlineLevel="0" collapsed="false">
      <c r="B343" s="3"/>
      <c r="C343" s="3"/>
      <c r="D343" s="3"/>
      <c r="E343" s="3"/>
      <c r="F343" s="3"/>
      <c r="G343" s="3"/>
    </row>
    <row r="344" customFormat="false" ht="12.75" hidden="false" customHeight="false" outlineLevel="0" collapsed="false">
      <c r="B344" s="3"/>
      <c r="C344" s="3"/>
      <c r="D344" s="3"/>
      <c r="E344" s="3"/>
      <c r="F344" s="3"/>
      <c r="G344" s="3"/>
    </row>
    <row r="345" customFormat="false" ht="12.75" hidden="false" customHeight="false" outlineLevel="0" collapsed="false">
      <c r="B345" s="3"/>
      <c r="C345" s="3"/>
      <c r="D345" s="3"/>
      <c r="E345" s="3"/>
      <c r="F345" s="3"/>
      <c r="G345" s="3"/>
    </row>
    <row r="346" customFormat="false" ht="12.75" hidden="false" customHeight="false" outlineLevel="0" collapsed="false">
      <c r="B346" s="3"/>
      <c r="C346" s="3"/>
      <c r="D346" s="3"/>
      <c r="E346" s="3"/>
      <c r="F346" s="3"/>
      <c r="G346" s="3"/>
    </row>
    <row r="347" customFormat="false" ht="12.75" hidden="false" customHeight="false" outlineLevel="0" collapsed="false">
      <c r="B347" s="3"/>
      <c r="C347" s="3"/>
      <c r="D347" s="3"/>
      <c r="E347" s="3"/>
      <c r="F347" s="3"/>
      <c r="G347" s="3"/>
    </row>
    <row r="348" customFormat="false" ht="12.75" hidden="false" customHeight="false" outlineLevel="0" collapsed="false">
      <c r="B348" s="3"/>
      <c r="C348" s="3"/>
      <c r="D348" s="3"/>
      <c r="E348" s="3"/>
      <c r="F348" s="3"/>
      <c r="G348" s="3"/>
    </row>
    <row r="349" customFormat="false" ht="12.75" hidden="false" customHeight="false" outlineLevel="0" collapsed="false">
      <c r="B349" s="3"/>
      <c r="C349" s="3"/>
      <c r="D349" s="3"/>
      <c r="E349" s="3"/>
      <c r="F349" s="3"/>
      <c r="G349" s="3"/>
    </row>
    <row r="350" customFormat="false" ht="12.75" hidden="false" customHeight="false" outlineLevel="0" collapsed="false">
      <c r="B350" s="3"/>
      <c r="C350" s="3"/>
      <c r="D350" s="3"/>
      <c r="E350" s="3"/>
      <c r="F350" s="3"/>
      <c r="G350" s="3"/>
    </row>
    <row r="351" customFormat="false" ht="12.75" hidden="false" customHeight="false" outlineLevel="0" collapsed="false">
      <c r="B351" s="3"/>
      <c r="C351" s="3"/>
      <c r="D351" s="3"/>
      <c r="E351" s="3"/>
      <c r="F351" s="3"/>
      <c r="G351" s="3"/>
    </row>
    <row r="352" customFormat="false" ht="12.75" hidden="false" customHeight="false" outlineLevel="0" collapsed="false">
      <c r="B352" s="3"/>
      <c r="C352" s="3"/>
      <c r="D352" s="3"/>
      <c r="E352" s="3"/>
      <c r="F352" s="3"/>
      <c r="G352" s="3"/>
    </row>
    <row r="353" customFormat="false" ht="12.75" hidden="false" customHeight="false" outlineLevel="0" collapsed="false">
      <c r="B353" s="3"/>
      <c r="C353" s="3"/>
      <c r="D353" s="3"/>
      <c r="E353" s="3"/>
      <c r="F353" s="3"/>
      <c r="G353" s="3"/>
    </row>
    <row r="354" customFormat="false" ht="12.75" hidden="false" customHeight="false" outlineLevel="0" collapsed="false">
      <c r="B354" s="3"/>
      <c r="C354" s="3"/>
      <c r="D354" s="3"/>
      <c r="E354" s="3"/>
      <c r="F354" s="3"/>
      <c r="G354" s="3"/>
    </row>
    <row r="355" customFormat="false" ht="12.75" hidden="false" customHeight="false" outlineLevel="0" collapsed="false">
      <c r="B355" s="3"/>
      <c r="C355" s="3"/>
      <c r="D355" s="3"/>
      <c r="E355" s="3"/>
      <c r="F355" s="3"/>
      <c r="G355" s="3"/>
    </row>
    <row r="356" customFormat="false" ht="12.75" hidden="false" customHeight="false" outlineLevel="0" collapsed="false">
      <c r="B356" s="3"/>
      <c r="C356" s="3"/>
      <c r="D356" s="3"/>
      <c r="E356" s="3"/>
      <c r="F356" s="3"/>
      <c r="G356" s="3"/>
    </row>
    <row r="357" customFormat="false" ht="12.75" hidden="false" customHeight="false" outlineLevel="0" collapsed="false">
      <c r="B357" s="3"/>
      <c r="C357" s="3"/>
      <c r="D357" s="3"/>
      <c r="E357" s="3"/>
      <c r="F357" s="3"/>
      <c r="G357" s="3"/>
    </row>
    <row r="358" customFormat="false" ht="12.75" hidden="false" customHeight="false" outlineLevel="0" collapsed="false">
      <c r="B358" s="3"/>
      <c r="C358" s="3"/>
      <c r="D358" s="3"/>
      <c r="E358" s="3"/>
      <c r="F358" s="3"/>
      <c r="G358" s="3"/>
    </row>
    <row r="359" customFormat="false" ht="12.75" hidden="false" customHeight="false" outlineLevel="0" collapsed="false">
      <c r="B359" s="3"/>
      <c r="C359" s="3"/>
      <c r="D359" s="3"/>
      <c r="E359" s="3"/>
      <c r="F359" s="3"/>
      <c r="G359" s="3"/>
    </row>
    <row r="360" customFormat="false" ht="12.75" hidden="false" customHeight="false" outlineLevel="0" collapsed="false">
      <c r="B360" s="3"/>
      <c r="C360" s="3"/>
      <c r="D360" s="3"/>
      <c r="E360" s="3"/>
      <c r="F360" s="3"/>
      <c r="G360" s="3"/>
    </row>
    <row r="361" customFormat="false" ht="12.75" hidden="false" customHeight="false" outlineLevel="0" collapsed="false">
      <c r="B361" s="3"/>
      <c r="C361" s="3"/>
      <c r="D361" s="3"/>
      <c r="E361" s="3"/>
      <c r="F361" s="3"/>
      <c r="G361" s="3"/>
    </row>
    <row r="362" customFormat="false" ht="12.75" hidden="false" customHeight="false" outlineLevel="0" collapsed="false">
      <c r="B362" s="3"/>
      <c r="C362" s="3"/>
      <c r="D362" s="3"/>
      <c r="E362" s="3"/>
      <c r="F362" s="3"/>
      <c r="G362" s="3"/>
    </row>
    <row r="363" customFormat="false" ht="12.75" hidden="false" customHeight="false" outlineLevel="0" collapsed="false">
      <c r="B363" s="3"/>
      <c r="C363" s="3"/>
      <c r="D363" s="3"/>
      <c r="E363" s="3"/>
      <c r="F363" s="3"/>
      <c r="G363" s="3"/>
    </row>
    <row r="364" customFormat="false" ht="12.75" hidden="false" customHeight="false" outlineLevel="0" collapsed="false">
      <c r="B364" s="3"/>
      <c r="C364" s="3"/>
      <c r="D364" s="3"/>
      <c r="E364" s="3"/>
      <c r="F364" s="3"/>
      <c r="G364" s="3"/>
    </row>
    <row r="365" customFormat="false" ht="12.75" hidden="false" customHeight="false" outlineLevel="0" collapsed="false">
      <c r="B365" s="3"/>
      <c r="C365" s="3"/>
      <c r="D365" s="3"/>
      <c r="E365" s="3"/>
      <c r="F365" s="3"/>
      <c r="G365" s="3"/>
    </row>
    <row r="366" customFormat="false" ht="12.75" hidden="false" customHeight="false" outlineLevel="0" collapsed="false">
      <c r="B366" s="3"/>
      <c r="C366" s="3"/>
      <c r="D366" s="3"/>
      <c r="E366" s="3"/>
      <c r="F366" s="3"/>
      <c r="G366" s="3"/>
    </row>
    <row r="367" customFormat="false" ht="12.75" hidden="false" customHeight="false" outlineLevel="0" collapsed="false">
      <c r="B367" s="3"/>
      <c r="C367" s="3"/>
      <c r="D367" s="3"/>
      <c r="E367" s="3"/>
      <c r="F367" s="3"/>
      <c r="G367" s="3"/>
    </row>
    <row r="368" customFormat="false" ht="12.75" hidden="false" customHeight="false" outlineLevel="0" collapsed="false">
      <c r="B368" s="3"/>
      <c r="C368" s="3"/>
      <c r="D368" s="3"/>
      <c r="E368" s="3"/>
      <c r="F368" s="3"/>
      <c r="G368" s="3"/>
    </row>
    <row r="369" customFormat="false" ht="12.75" hidden="false" customHeight="false" outlineLevel="0" collapsed="false">
      <c r="B369" s="3"/>
      <c r="C369" s="3"/>
      <c r="D369" s="3"/>
      <c r="E369" s="3"/>
      <c r="F369" s="3"/>
      <c r="G369" s="3"/>
    </row>
    <row r="370" customFormat="false" ht="12.75" hidden="false" customHeight="false" outlineLevel="0" collapsed="false">
      <c r="B370" s="3"/>
      <c r="C370" s="3"/>
      <c r="D370" s="3"/>
      <c r="E370" s="3"/>
      <c r="F370" s="3"/>
      <c r="G370" s="3"/>
    </row>
    <row r="371" customFormat="false" ht="12.75" hidden="false" customHeight="false" outlineLevel="0" collapsed="false">
      <c r="B371" s="3"/>
      <c r="C371" s="3"/>
      <c r="D371" s="3"/>
      <c r="E371" s="3"/>
      <c r="F371" s="3"/>
      <c r="G371" s="3"/>
    </row>
    <row r="372" customFormat="false" ht="12.75" hidden="false" customHeight="false" outlineLevel="0" collapsed="false">
      <c r="B372" s="3"/>
      <c r="C372" s="3"/>
      <c r="D372" s="3"/>
      <c r="E372" s="3"/>
      <c r="F372" s="3"/>
      <c r="G372" s="3"/>
    </row>
    <row r="373" customFormat="false" ht="12.75" hidden="false" customHeight="false" outlineLevel="0" collapsed="false">
      <c r="B373" s="3"/>
      <c r="C373" s="3"/>
      <c r="D373" s="3"/>
      <c r="E373" s="3"/>
      <c r="F373" s="3"/>
      <c r="G373" s="3"/>
    </row>
    <row r="374" customFormat="false" ht="12.75" hidden="false" customHeight="false" outlineLevel="0" collapsed="false">
      <c r="B374" s="3"/>
      <c r="C374" s="3"/>
      <c r="D374" s="3"/>
      <c r="E374" s="3"/>
      <c r="F374" s="3"/>
      <c r="G374" s="3"/>
    </row>
    <row r="375" customFormat="false" ht="12.75" hidden="false" customHeight="false" outlineLevel="0" collapsed="false">
      <c r="B375" s="3"/>
      <c r="C375" s="3"/>
      <c r="D375" s="3"/>
      <c r="E375" s="3"/>
      <c r="F375" s="3"/>
      <c r="G375" s="3"/>
    </row>
    <row r="376" customFormat="false" ht="12.75" hidden="false" customHeight="false" outlineLevel="0" collapsed="false">
      <c r="B376" s="3"/>
      <c r="C376" s="3"/>
      <c r="D376" s="3"/>
      <c r="E376" s="3"/>
      <c r="F376" s="3"/>
      <c r="G376" s="3"/>
    </row>
    <row r="377" customFormat="false" ht="12.75" hidden="false" customHeight="false" outlineLevel="0" collapsed="false">
      <c r="B377" s="3"/>
      <c r="C377" s="3"/>
      <c r="D377" s="3"/>
      <c r="E377" s="3"/>
      <c r="F377" s="3"/>
      <c r="G377" s="3"/>
    </row>
    <row r="378" customFormat="false" ht="12.75" hidden="false" customHeight="false" outlineLevel="0" collapsed="false">
      <c r="B378" s="3"/>
      <c r="C378" s="3"/>
      <c r="D378" s="3"/>
      <c r="E378" s="3"/>
      <c r="F378" s="3"/>
      <c r="G378" s="3"/>
    </row>
    <row r="379" customFormat="false" ht="12.75" hidden="false" customHeight="false" outlineLevel="0" collapsed="false">
      <c r="B379" s="3"/>
      <c r="C379" s="3"/>
      <c r="D379" s="3"/>
      <c r="E379" s="3"/>
      <c r="F379" s="3"/>
      <c r="G379" s="3"/>
    </row>
    <row r="380" customFormat="false" ht="12.75" hidden="false" customHeight="false" outlineLevel="0" collapsed="false">
      <c r="B380" s="3"/>
      <c r="C380" s="3"/>
      <c r="D380" s="3"/>
      <c r="E380" s="3"/>
      <c r="F380" s="3"/>
      <c r="G380" s="3"/>
    </row>
    <row r="381" customFormat="false" ht="12.75" hidden="false" customHeight="false" outlineLevel="0" collapsed="false">
      <c r="B381" s="3"/>
      <c r="C381" s="3"/>
      <c r="D381" s="3"/>
      <c r="E381" s="3"/>
      <c r="F381" s="3"/>
      <c r="G381" s="3"/>
    </row>
    <row r="382" customFormat="false" ht="12.75" hidden="false" customHeight="false" outlineLevel="0" collapsed="false">
      <c r="B382" s="3"/>
      <c r="C382" s="3"/>
      <c r="D382" s="3"/>
      <c r="E382" s="3"/>
      <c r="F382" s="3"/>
      <c r="G382" s="3"/>
    </row>
    <row r="383" customFormat="false" ht="12.75" hidden="false" customHeight="false" outlineLevel="0" collapsed="false">
      <c r="B383" s="3"/>
      <c r="C383" s="3"/>
      <c r="D383" s="3"/>
      <c r="E383" s="3"/>
      <c r="F383" s="3"/>
      <c r="G383" s="3"/>
    </row>
    <row r="384" customFormat="false" ht="12.75" hidden="false" customHeight="false" outlineLevel="0" collapsed="false">
      <c r="B384" s="3"/>
      <c r="C384" s="3"/>
      <c r="D384" s="3"/>
      <c r="E384" s="3"/>
      <c r="F384" s="3"/>
      <c r="G384" s="3"/>
    </row>
    <row r="385" customFormat="false" ht="12.75" hidden="false" customHeight="false" outlineLevel="0" collapsed="false">
      <c r="B385" s="3"/>
      <c r="C385" s="3"/>
      <c r="D385" s="3"/>
      <c r="E385" s="3"/>
      <c r="F385" s="3"/>
      <c r="G385" s="3"/>
    </row>
    <row r="386" customFormat="false" ht="12.75" hidden="false" customHeight="false" outlineLevel="0" collapsed="false">
      <c r="B386" s="3"/>
      <c r="C386" s="3"/>
      <c r="D386" s="3"/>
      <c r="E386" s="3"/>
      <c r="F386" s="3"/>
      <c r="G386" s="3"/>
    </row>
    <row r="387" customFormat="false" ht="12.75" hidden="false" customHeight="false" outlineLevel="0" collapsed="false">
      <c r="B387" s="3"/>
      <c r="C387" s="3"/>
      <c r="D387" s="3"/>
      <c r="E387" s="3"/>
      <c r="F387" s="3"/>
      <c r="G387" s="3"/>
    </row>
    <row r="388" customFormat="false" ht="12.75" hidden="false" customHeight="false" outlineLevel="0" collapsed="false">
      <c r="B388" s="3"/>
      <c r="C388" s="3"/>
      <c r="D388" s="3"/>
      <c r="E388" s="3"/>
      <c r="F388" s="3"/>
      <c r="G388" s="3"/>
    </row>
    <row r="389" customFormat="false" ht="12.75" hidden="false" customHeight="false" outlineLevel="0" collapsed="false">
      <c r="B389" s="3"/>
      <c r="C389" s="3"/>
      <c r="D389" s="3"/>
      <c r="E389" s="3"/>
      <c r="F389" s="3"/>
      <c r="G389" s="3"/>
    </row>
    <row r="390" customFormat="false" ht="12.75" hidden="false" customHeight="false" outlineLevel="0" collapsed="false">
      <c r="B390" s="3"/>
      <c r="C390" s="3"/>
      <c r="D390" s="3"/>
      <c r="E390" s="3"/>
      <c r="F390" s="3"/>
      <c r="G390" s="3"/>
    </row>
    <row r="391" customFormat="false" ht="12.75" hidden="false" customHeight="false" outlineLevel="0" collapsed="false">
      <c r="B391" s="3"/>
      <c r="C391" s="3"/>
      <c r="D391" s="3"/>
      <c r="E391" s="3"/>
      <c r="F391" s="3"/>
      <c r="G391" s="3"/>
    </row>
    <row r="392" customFormat="false" ht="12.75" hidden="false" customHeight="false" outlineLevel="0" collapsed="false">
      <c r="B392" s="3"/>
      <c r="C392" s="3"/>
      <c r="D392" s="3"/>
      <c r="E392" s="3"/>
      <c r="F392" s="3"/>
      <c r="G392" s="3"/>
    </row>
    <row r="393" customFormat="false" ht="12.75" hidden="false" customHeight="false" outlineLevel="0" collapsed="false">
      <c r="B393" s="3"/>
      <c r="C393" s="3"/>
      <c r="D393" s="3"/>
      <c r="E393" s="3"/>
      <c r="F393" s="3"/>
      <c r="G393" s="3"/>
    </row>
    <row r="394" customFormat="false" ht="12.75" hidden="false" customHeight="false" outlineLevel="0" collapsed="false">
      <c r="B394" s="3"/>
      <c r="C394" s="3"/>
      <c r="D394" s="3"/>
      <c r="E394" s="3"/>
      <c r="F394" s="3"/>
      <c r="G394" s="3"/>
    </row>
    <row r="395" customFormat="false" ht="12.75" hidden="false" customHeight="false" outlineLevel="0" collapsed="false">
      <c r="B395" s="3"/>
      <c r="C395" s="3"/>
      <c r="D395" s="3"/>
      <c r="E395" s="3"/>
      <c r="F395" s="3"/>
      <c r="G395" s="3"/>
    </row>
    <row r="396" customFormat="false" ht="12.75" hidden="false" customHeight="false" outlineLevel="0" collapsed="false">
      <c r="B396" s="3"/>
      <c r="C396" s="3"/>
      <c r="D396" s="3"/>
      <c r="E396" s="3"/>
      <c r="F396" s="3"/>
      <c r="G396" s="3"/>
    </row>
    <row r="397" customFormat="false" ht="12.75" hidden="false" customHeight="false" outlineLevel="0" collapsed="false">
      <c r="B397" s="3"/>
      <c r="C397" s="3"/>
      <c r="D397" s="3"/>
      <c r="E397" s="3"/>
      <c r="F397" s="3"/>
      <c r="G397" s="3"/>
    </row>
    <row r="398" customFormat="false" ht="12.75" hidden="false" customHeight="false" outlineLevel="0" collapsed="false">
      <c r="B398" s="3"/>
      <c r="C398" s="3"/>
      <c r="D398" s="3"/>
      <c r="E398" s="3"/>
      <c r="F398" s="3"/>
      <c r="G398" s="3"/>
    </row>
    <row r="399" customFormat="false" ht="12.75" hidden="false" customHeight="false" outlineLevel="0" collapsed="false">
      <c r="B399" s="3"/>
      <c r="C399" s="3"/>
      <c r="D399" s="3"/>
      <c r="E399" s="3"/>
      <c r="F399" s="3"/>
      <c r="G399" s="3"/>
    </row>
    <row r="400" customFormat="false" ht="12.75" hidden="false" customHeight="false" outlineLevel="0" collapsed="false">
      <c r="B400" s="3"/>
      <c r="C400" s="3"/>
      <c r="D400" s="3"/>
      <c r="E400" s="3"/>
      <c r="F400" s="3"/>
      <c r="G400" s="3"/>
    </row>
    <row r="401" customFormat="false" ht="12.75" hidden="false" customHeight="false" outlineLevel="0" collapsed="false">
      <c r="B401" s="3"/>
      <c r="C401" s="3"/>
      <c r="D401" s="3"/>
      <c r="E401" s="3"/>
      <c r="F401" s="3"/>
      <c r="G401" s="3"/>
    </row>
    <row r="402" customFormat="false" ht="12.75" hidden="false" customHeight="false" outlineLevel="0" collapsed="false">
      <c r="B402" s="3"/>
      <c r="C402" s="3"/>
      <c r="D402" s="3"/>
      <c r="E402" s="3"/>
      <c r="F402" s="3"/>
      <c r="G402" s="3"/>
    </row>
    <row r="403" customFormat="false" ht="12.75" hidden="false" customHeight="false" outlineLevel="0" collapsed="false">
      <c r="B403" s="3"/>
      <c r="C403" s="3"/>
      <c r="D403" s="3"/>
      <c r="E403" s="3"/>
      <c r="F403" s="3"/>
      <c r="G403" s="3"/>
    </row>
    <row r="404" customFormat="false" ht="12.75" hidden="false" customHeight="false" outlineLevel="0" collapsed="false">
      <c r="B404" s="3"/>
      <c r="C404" s="3"/>
      <c r="D404" s="3"/>
      <c r="E404" s="3"/>
      <c r="F404" s="3"/>
      <c r="G404" s="3"/>
    </row>
    <row r="405" customFormat="false" ht="12.75" hidden="false" customHeight="false" outlineLevel="0" collapsed="false">
      <c r="B405" s="3"/>
      <c r="C405" s="3"/>
      <c r="D405" s="3"/>
      <c r="E405" s="3"/>
      <c r="F405" s="3"/>
      <c r="G405" s="3"/>
    </row>
    <row r="406" customFormat="false" ht="12.75" hidden="false" customHeight="false" outlineLevel="0" collapsed="false">
      <c r="B406" s="3"/>
      <c r="C406" s="3"/>
      <c r="D406" s="3"/>
      <c r="E406" s="3"/>
      <c r="F406" s="3"/>
      <c r="G406" s="3"/>
    </row>
    <row r="407" customFormat="false" ht="12.75" hidden="false" customHeight="false" outlineLevel="0" collapsed="false">
      <c r="B407" s="3"/>
      <c r="C407" s="3"/>
      <c r="D407" s="3"/>
      <c r="E407" s="3"/>
      <c r="F407" s="3"/>
      <c r="G407" s="3"/>
    </row>
    <row r="408" customFormat="false" ht="12.75" hidden="false" customHeight="false" outlineLevel="0" collapsed="false">
      <c r="B408" s="3"/>
      <c r="C408" s="3"/>
      <c r="D408" s="3"/>
      <c r="E408" s="3"/>
      <c r="F408" s="3"/>
      <c r="G408" s="3"/>
    </row>
    <row r="409" customFormat="false" ht="12.75" hidden="false" customHeight="false" outlineLevel="0" collapsed="false">
      <c r="B409" s="3"/>
      <c r="C409" s="3"/>
      <c r="D409" s="3"/>
      <c r="E409" s="3"/>
      <c r="F409" s="3"/>
      <c r="G409" s="3"/>
    </row>
    <row r="410" customFormat="false" ht="12.75" hidden="false" customHeight="false" outlineLevel="0" collapsed="false">
      <c r="B410" s="3"/>
      <c r="C410" s="3"/>
      <c r="D410" s="3"/>
      <c r="E410" s="3"/>
      <c r="F410" s="3"/>
      <c r="G410" s="3"/>
    </row>
    <row r="411" customFormat="false" ht="12.75" hidden="false" customHeight="false" outlineLevel="0" collapsed="false">
      <c r="B411" s="3"/>
      <c r="C411" s="3"/>
      <c r="D411" s="3"/>
      <c r="E411" s="3"/>
      <c r="F411" s="3"/>
      <c r="G411" s="3"/>
    </row>
    <row r="412" customFormat="false" ht="12.75" hidden="false" customHeight="false" outlineLevel="0" collapsed="false">
      <c r="B412" s="3"/>
      <c r="C412" s="3"/>
      <c r="D412" s="3"/>
      <c r="E412" s="3"/>
      <c r="F412" s="3"/>
      <c r="G412" s="3"/>
    </row>
    <row r="413" customFormat="false" ht="12.75" hidden="false" customHeight="false" outlineLevel="0" collapsed="false">
      <c r="B413" s="3"/>
      <c r="C413" s="3"/>
      <c r="D413" s="3"/>
      <c r="E413" s="3"/>
      <c r="F413" s="3"/>
      <c r="G413" s="3"/>
    </row>
    <row r="414" customFormat="false" ht="12.75" hidden="false" customHeight="false" outlineLevel="0" collapsed="false">
      <c r="B414" s="3"/>
      <c r="C414" s="3"/>
      <c r="D414" s="3"/>
      <c r="E414" s="3"/>
      <c r="F414" s="3"/>
      <c r="G414" s="3"/>
    </row>
    <row r="415" customFormat="false" ht="12.75" hidden="false" customHeight="false" outlineLevel="0" collapsed="false">
      <c r="B415" s="3"/>
      <c r="C415" s="3"/>
      <c r="D415" s="3"/>
      <c r="E415" s="3"/>
      <c r="F415" s="3"/>
      <c r="G415" s="3"/>
    </row>
    <row r="416" customFormat="false" ht="12.75" hidden="false" customHeight="false" outlineLevel="0" collapsed="false">
      <c r="B416" s="3"/>
      <c r="C416" s="3"/>
      <c r="D416" s="3"/>
      <c r="E416" s="3"/>
      <c r="F416" s="3"/>
      <c r="G416" s="3"/>
    </row>
    <row r="417" customFormat="false" ht="12.75" hidden="false" customHeight="false" outlineLevel="0" collapsed="false">
      <c r="B417" s="3"/>
      <c r="C417" s="3"/>
      <c r="D417" s="3"/>
      <c r="E417" s="3"/>
      <c r="F417" s="3"/>
      <c r="G417" s="3"/>
    </row>
    <row r="418" customFormat="false" ht="12.75" hidden="false" customHeight="false" outlineLevel="0" collapsed="false">
      <c r="B418" s="3"/>
      <c r="C418" s="3"/>
      <c r="D418" s="3"/>
      <c r="E418" s="3"/>
      <c r="F418" s="3"/>
      <c r="G418" s="3"/>
    </row>
    <row r="419" customFormat="false" ht="12.75" hidden="false" customHeight="false" outlineLevel="0" collapsed="false">
      <c r="B419" s="3"/>
      <c r="C419" s="3"/>
      <c r="D419" s="3"/>
      <c r="E419" s="3"/>
      <c r="F419" s="3"/>
      <c r="G419" s="3"/>
    </row>
    <row r="420" customFormat="false" ht="12.75" hidden="false" customHeight="false" outlineLevel="0" collapsed="false">
      <c r="B420" s="3"/>
      <c r="C420" s="3"/>
      <c r="D420" s="3"/>
      <c r="E420" s="3"/>
      <c r="F420" s="3"/>
      <c r="G420" s="3"/>
    </row>
    <row r="421" customFormat="false" ht="12.75" hidden="false" customHeight="false" outlineLevel="0" collapsed="false">
      <c r="B421" s="3"/>
      <c r="C421" s="3"/>
      <c r="D421" s="3"/>
      <c r="E421" s="3"/>
      <c r="F421" s="3"/>
      <c r="G421" s="3"/>
    </row>
    <row r="422" customFormat="false" ht="12.75" hidden="false" customHeight="false" outlineLevel="0" collapsed="false">
      <c r="B422" s="3"/>
      <c r="C422" s="3"/>
      <c r="D422" s="3"/>
      <c r="E422" s="3"/>
      <c r="F422" s="3"/>
      <c r="G422" s="3"/>
    </row>
    <row r="423" customFormat="false" ht="12.75" hidden="false" customHeight="false" outlineLevel="0" collapsed="false">
      <c r="B423" s="3"/>
      <c r="C423" s="3"/>
      <c r="D423" s="3"/>
      <c r="E423" s="3"/>
      <c r="F423" s="3"/>
      <c r="G423" s="3"/>
    </row>
    <row r="424" customFormat="false" ht="12.75" hidden="false" customHeight="false" outlineLevel="0" collapsed="false">
      <c r="B424" s="3"/>
      <c r="C424" s="3"/>
      <c r="D424" s="3"/>
      <c r="E424" s="3"/>
      <c r="F424" s="3"/>
      <c r="G424" s="3"/>
    </row>
    <row r="425" customFormat="false" ht="12.75" hidden="false" customHeight="false" outlineLevel="0" collapsed="false">
      <c r="B425" s="3"/>
      <c r="C425" s="3"/>
      <c r="D425" s="3"/>
      <c r="E425" s="3"/>
      <c r="F425" s="3"/>
      <c r="G425" s="3"/>
    </row>
    <row r="426" customFormat="false" ht="12.75" hidden="false" customHeight="false" outlineLevel="0" collapsed="false">
      <c r="B426" s="3"/>
      <c r="C426" s="3"/>
      <c r="D426" s="3"/>
      <c r="E426" s="3"/>
      <c r="F426" s="3"/>
      <c r="G426" s="3"/>
    </row>
    <row r="427" customFormat="false" ht="12.75" hidden="false" customHeight="false" outlineLevel="0" collapsed="false">
      <c r="B427" s="3"/>
      <c r="C427" s="3"/>
      <c r="D427" s="3"/>
      <c r="E427" s="3"/>
      <c r="F427" s="3"/>
      <c r="G427" s="3"/>
    </row>
    <row r="428" customFormat="false" ht="12.75" hidden="false" customHeight="false" outlineLevel="0" collapsed="false">
      <c r="B428" s="3"/>
      <c r="C428" s="3"/>
      <c r="D428" s="3"/>
      <c r="E428" s="3"/>
      <c r="F428" s="3"/>
      <c r="G428" s="3"/>
    </row>
    <row r="429" customFormat="false" ht="12.75" hidden="false" customHeight="false" outlineLevel="0" collapsed="false">
      <c r="B429" s="3"/>
      <c r="C429" s="3"/>
      <c r="D429" s="3"/>
      <c r="E429" s="3"/>
      <c r="F429" s="3"/>
      <c r="G429" s="3"/>
    </row>
    <row r="430" customFormat="false" ht="12.75" hidden="false" customHeight="false" outlineLevel="0" collapsed="false">
      <c r="B430" s="3"/>
      <c r="C430" s="3"/>
      <c r="D430" s="3"/>
      <c r="E430" s="3"/>
      <c r="F430" s="3"/>
      <c r="G430" s="3"/>
    </row>
    <row r="431" customFormat="false" ht="12.75" hidden="false" customHeight="false" outlineLevel="0" collapsed="false">
      <c r="B431" s="3"/>
      <c r="C431" s="3"/>
      <c r="D431" s="3"/>
      <c r="E431" s="3"/>
      <c r="F431" s="3"/>
      <c r="G431" s="3"/>
    </row>
    <row r="432" customFormat="false" ht="12.75" hidden="false" customHeight="false" outlineLevel="0" collapsed="false">
      <c r="B432" s="3"/>
      <c r="C432" s="3"/>
      <c r="D432" s="3"/>
      <c r="E432" s="3"/>
      <c r="F432" s="3"/>
      <c r="G432" s="3"/>
    </row>
    <row r="433" customFormat="false" ht="12.75" hidden="false" customHeight="false" outlineLevel="0" collapsed="false">
      <c r="B433" s="3"/>
      <c r="C433" s="3"/>
      <c r="D433" s="3"/>
      <c r="E433" s="3"/>
      <c r="F433" s="3"/>
      <c r="G433" s="3"/>
    </row>
    <row r="434" customFormat="false" ht="12.75" hidden="false" customHeight="false" outlineLevel="0" collapsed="false">
      <c r="B434" s="3"/>
      <c r="C434" s="3"/>
      <c r="D434" s="3"/>
      <c r="E434" s="3"/>
      <c r="F434" s="3"/>
      <c r="G434" s="3"/>
    </row>
    <row r="435" customFormat="false" ht="12.75" hidden="false" customHeight="false" outlineLevel="0" collapsed="false">
      <c r="B435" s="3"/>
      <c r="C435" s="3"/>
      <c r="D435" s="3"/>
      <c r="E435" s="3"/>
      <c r="F435" s="3"/>
      <c r="G435" s="3"/>
    </row>
    <row r="436" customFormat="false" ht="12.75" hidden="false" customHeight="false" outlineLevel="0" collapsed="false">
      <c r="B436" s="3"/>
      <c r="C436" s="3"/>
      <c r="D436" s="3"/>
      <c r="E436" s="3"/>
      <c r="F436" s="3"/>
      <c r="G436" s="3"/>
    </row>
    <row r="437" customFormat="false" ht="12.75" hidden="false" customHeight="false" outlineLevel="0" collapsed="false">
      <c r="B437" s="3"/>
      <c r="C437" s="3"/>
      <c r="D437" s="3"/>
      <c r="E437" s="3"/>
      <c r="F437" s="3"/>
      <c r="G437" s="3"/>
    </row>
    <row r="438" customFormat="false" ht="12.75" hidden="false" customHeight="false" outlineLevel="0" collapsed="false">
      <c r="B438" s="3"/>
      <c r="C438" s="3"/>
      <c r="D438" s="3"/>
      <c r="E438" s="3"/>
      <c r="F438" s="3"/>
      <c r="G438" s="3"/>
    </row>
    <row r="439" customFormat="false" ht="12.75" hidden="false" customHeight="false" outlineLevel="0" collapsed="false">
      <c r="B439" s="3"/>
      <c r="C439" s="3"/>
      <c r="D439" s="3"/>
      <c r="E439" s="3"/>
      <c r="F439" s="3"/>
      <c r="G439" s="3"/>
    </row>
    <row r="440" customFormat="false" ht="12.75" hidden="false" customHeight="false" outlineLevel="0" collapsed="false">
      <c r="B440" s="3"/>
      <c r="C440" s="3"/>
      <c r="D440" s="3"/>
      <c r="E440" s="3"/>
      <c r="F440" s="3"/>
      <c r="G440" s="3"/>
    </row>
    <row r="441" customFormat="false" ht="12.75" hidden="false" customHeight="false" outlineLevel="0" collapsed="false">
      <c r="B441" s="3"/>
      <c r="C441" s="3"/>
      <c r="D441" s="3"/>
      <c r="E441" s="3"/>
      <c r="F441" s="3"/>
      <c r="G441" s="3"/>
    </row>
    <row r="442" customFormat="false" ht="12.75" hidden="false" customHeight="false" outlineLevel="0" collapsed="false">
      <c r="B442" s="3"/>
      <c r="C442" s="3"/>
      <c r="D442" s="3"/>
      <c r="E442" s="3"/>
      <c r="F442" s="3"/>
      <c r="G442" s="3"/>
    </row>
    <row r="443" customFormat="false" ht="12.75" hidden="false" customHeight="false" outlineLevel="0" collapsed="false">
      <c r="B443" s="3"/>
      <c r="C443" s="3"/>
      <c r="D443" s="3"/>
      <c r="E443" s="3"/>
      <c r="F443" s="3"/>
      <c r="G443" s="3"/>
    </row>
    <row r="444" customFormat="false" ht="12.75" hidden="false" customHeight="false" outlineLevel="0" collapsed="false">
      <c r="B444" s="3"/>
      <c r="C444" s="3"/>
      <c r="D444" s="3"/>
      <c r="E444" s="3"/>
      <c r="F444" s="3"/>
      <c r="G444" s="3"/>
    </row>
    <row r="445" customFormat="false" ht="12.75" hidden="false" customHeight="false" outlineLevel="0" collapsed="false">
      <c r="B445" s="3"/>
      <c r="C445" s="3"/>
      <c r="D445" s="3"/>
      <c r="E445" s="3"/>
      <c r="F445" s="3"/>
      <c r="G445" s="3"/>
    </row>
    <row r="446" customFormat="false" ht="12.75" hidden="false" customHeight="false" outlineLevel="0" collapsed="false">
      <c r="B446" s="3"/>
      <c r="C446" s="3"/>
      <c r="D446" s="3"/>
      <c r="E446" s="3"/>
      <c r="F446" s="3"/>
      <c r="G446" s="3"/>
    </row>
    <row r="447" customFormat="false" ht="12.75" hidden="false" customHeight="false" outlineLevel="0" collapsed="false">
      <c r="B447" s="3"/>
      <c r="C447" s="3"/>
      <c r="D447" s="3"/>
      <c r="E447" s="3"/>
      <c r="F447" s="3"/>
      <c r="G447" s="3"/>
    </row>
    <row r="448" customFormat="false" ht="12.75" hidden="false" customHeight="false" outlineLevel="0" collapsed="false">
      <c r="B448" s="3"/>
      <c r="C448" s="3"/>
      <c r="D448" s="3"/>
      <c r="E448" s="3"/>
      <c r="F448" s="3"/>
      <c r="G448" s="3"/>
    </row>
    <row r="449" customFormat="false" ht="12.75" hidden="false" customHeight="false" outlineLevel="0" collapsed="false">
      <c r="B449" s="3"/>
      <c r="C449" s="3"/>
      <c r="D449" s="3"/>
      <c r="E449" s="3"/>
      <c r="F449" s="3"/>
      <c r="G449" s="3"/>
    </row>
    <row r="450" customFormat="false" ht="12.75" hidden="false" customHeight="false" outlineLevel="0" collapsed="false">
      <c r="B450" s="3"/>
      <c r="C450" s="3"/>
      <c r="D450" s="3"/>
      <c r="E450" s="3"/>
      <c r="F450" s="3"/>
      <c r="G450" s="3"/>
    </row>
    <row r="451" customFormat="false" ht="12.75" hidden="false" customHeight="false" outlineLevel="0" collapsed="false">
      <c r="B451" s="3"/>
      <c r="C451" s="3"/>
      <c r="D451" s="3"/>
      <c r="E451" s="3"/>
      <c r="F451" s="3"/>
      <c r="G451" s="3"/>
    </row>
    <row r="452" customFormat="false" ht="12.75" hidden="false" customHeight="false" outlineLevel="0" collapsed="false">
      <c r="B452" s="3"/>
      <c r="C452" s="3"/>
      <c r="D452" s="3"/>
      <c r="E452" s="3"/>
      <c r="F452" s="3"/>
      <c r="G452" s="3"/>
    </row>
    <row r="453" customFormat="false" ht="12.75" hidden="false" customHeight="false" outlineLevel="0" collapsed="false">
      <c r="B453" s="3"/>
      <c r="C453" s="3"/>
      <c r="D453" s="3"/>
      <c r="E453" s="3"/>
      <c r="F453" s="3"/>
      <c r="G453" s="3"/>
    </row>
    <row r="454" customFormat="false" ht="12.75" hidden="false" customHeight="false" outlineLevel="0" collapsed="false">
      <c r="B454" s="3"/>
      <c r="C454" s="3"/>
      <c r="D454" s="3"/>
      <c r="E454" s="3"/>
      <c r="F454" s="3"/>
      <c r="G454" s="3"/>
    </row>
    <row r="455" customFormat="false" ht="12.75" hidden="false" customHeight="false" outlineLevel="0" collapsed="false">
      <c r="B455" s="3"/>
      <c r="C455" s="3"/>
      <c r="D455" s="3"/>
      <c r="E455" s="3"/>
      <c r="F455" s="3"/>
      <c r="G455" s="3"/>
    </row>
    <row r="456" customFormat="false" ht="12.75" hidden="false" customHeight="false" outlineLevel="0" collapsed="false">
      <c r="B456" s="3"/>
      <c r="C456" s="3"/>
      <c r="D456" s="3"/>
      <c r="E456" s="3"/>
      <c r="F456" s="3"/>
      <c r="G456" s="3"/>
    </row>
    <row r="457" customFormat="false" ht="12.75" hidden="false" customHeight="false" outlineLevel="0" collapsed="false">
      <c r="B457" s="3"/>
      <c r="C457" s="3"/>
      <c r="D457" s="3"/>
      <c r="E457" s="3"/>
      <c r="F457" s="3"/>
      <c r="G457" s="3"/>
    </row>
    <row r="458" customFormat="false" ht="12.75" hidden="false" customHeight="false" outlineLevel="0" collapsed="false">
      <c r="B458" s="3"/>
      <c r="C458" s="3"/>
      <c r="D458" s="3"/>
      <c r="E458" s="3"/>
      <c r="F458" s="3"/>
      <c r="G458" s="3"/>
    </row>
    <row r="459" customFormat="false" ht="12.75" hidden="false" customHeight="false" outlineLevel="0" collapsed="false">
      <c r="B459" s="3"/>
      <c r="C459" s="3"/>
      <c r="D459" s="3"/>
      <c r="E459" s="3"/>
      <c r="F459" s="3"/>
      <c r="G459" s="3"/>
    </row>
    <row r="460" customFormat="false" ht="12.75" hidden="false" customHeight="false" outlineLevel="0" collapsed="false">
      <c r="B460" s="3"/>
      <c r="C460" s="3"/>
      <c r="D460" s="3"/>
      <c r="E460" s="3"/>
      <c r="F460" s="3"/>
      <c r="G460" s="3"/>
    </row>
    <row r="461" customFormat="false" ht="12.75" hidden="false" customHeight="false" outlineLevel="0" collapsed="false">
      <c r="B461" s="3"/>
      <c r="C461" s="3"/>
      <c r="D461" s="3"/>
      <c r="E461" s="3"/>
      <c r="F461" s="3"/>
      <c r="G461" s="3"/>
    </row>
    <row r="462" customFormat="false" ht="12.75" hidden="false" customHeight="false" outlineLevel="0" collapsed="false">
      <c r="B462" s="3"/>
      <c r="C462" s="3"/>
      <c r="D462" s="3"/>
      <c r="E462" s="3"/>
      <c r="F462" s="3"/>
      <c r="G462" s="3"/>
    </row>
    <row r="463" customFormat="false" ht="12.75" hidden="false" customHeight="false" outlineLevel="0" collapsed="false">
      <c r="B463" s="3"/>
      <c r="C463" s="3"/>
      <c r="D463" s="3"/>
      <c r="E463" s="3"/>
      <c r="F463" s="3"/>
      <c r="G463" s="3"/>
    </row>
    <row r="464" customFormat="false" ht="12.75" hidden="false" customHeight="false" outlineLevel="0" collapsed="false">
      <c r="B464" s="3"/>
      <c r="C464" s="3"/>
      <c r="D464" s="3"/>
      <c r="E464" s="3"/>
      <c r="F464" s="3"/>
      <c r="G464" s="3"/>
    </row>
    <row r="465" customFormat="false" ht="12.75" hidden="false" customHeight="false" outlineLevel="0" collapsed="false">
      <c r="B465" s="3"/>
      <c r="C465" s="3"/>
      <c r="D465" s="3"/>
      <c r="E465" s="3"/>
      <c r="F465" s="3"/>
      <c r="G465" s="3"/>
    </row>
    <row r="466" customFormat="false" ht="12.75" hidden="false" customHeight="false" outlineLevel="0" collapsed="false">
      <c r="B466" s="3"/>
      <c r="C466" s="3"/>
      <c r="D466" s="3"/>
      <c r="E466" s="3"/>
      <c r="F466" s="3"/>
      <c r="G466" s="3"/>
    </row>
    <row r="467" customFormat="false" ht="12.75" hidden="false" customHeight="false" outlineLevel="0" collapsed="false">
      <c r="B467" s="3"/>
      <c r="C467" s="3"/>
      <c r="D467" s="3"/>
      <c r="E467" s="3"/>
      <c r="F467" s="3"/>
      <c r="G467" s="3"/>
    </row>
    <row r="468" customFormat="false" ht="12.75" hidden="false" customHeight="false" outlineLevel="0" collapsed="false">
      <c r="B468" s="3"/>
      <c r="C468" s="3"/>
      <c r="D468" s="3"/>
      <c r="E468" s="3"/>
      <c r="F468" s="3"/>
      <c r="G468" s="3"/>
    </row>
    <row r="469" customFormat="false" ht="12.75" hidden="false" customHeight="false" outlineLevel="0" collapsed="false">
      <c r="B469" s="3"/>
      <c r="C469" s="3"/>
      <c r="D469" s="3"/>
      <c r="E469" s="3"/>
      <c r="F469" s="3"/>
      <c r="G469" s="3"/>
    </row>
    <row r="470" customFormat="false" ht="12.75" hidden="false" customHeight="false" outlineLevel="0" collapsed="false">
      <c r="B470" s="3"/>
      <c r="C470" s="3"/>
      <c r="D470" s="3"/>
      <c r="E470" s="3"/>
      <c r="F470" s="3"/>
      <c r="G470" s="3"/>
    </row>
    <row r="471" customFormat="false" ht="12.75" hidden="false" customHeight="false" outlineLevel="0" collapsed="false">
      <c r="B471" s="3"/>
      <c r="C471" s="3"/>
      <c r="D471" s="3"/>
      <c r="E471" s="3"/>
      <c r="F471" s="3"/>
      <c r="G471" s="3"/>
    </row>
    <row r="472" customFormat="false" ht="12.75" hidden="false" customHeight="false" outlineLevel="0" collapsed="false">
      <c r="B472" s="3"/>
      <c r="C472" s="3"/>
      <c r="D472" s="3"/>
      <c r="E472" s="3"/>
      <c r="F472" s="3"/>
      <c r="G472" s="3"/>
    </row>
    <row r="473" customFormat="false" ht="12.75" hidden="false" customHeight="false" outlineLevel="0" collapsed="false">
      <c r="B473" s="3"/>
      <c r="C473" s="3"/>
      <c r="D473" s="3"/>
      <c r="E473" s="3"/>
      <c r="F473" s="3"/>
      <c r="G473" s="3"/>
    </row>
    <row r="474" customFormat="false" ht="12.75" hidden="false" customHeight="false" outlineLevel="0" collapsed="false">
      <c r="B474" s="3"/>
      <c r="C474" s="3"/>
      <c r="D474" s="3"/>
      <c r="E474" s="3"/>
      <c r="F474" s="3"/>
      <c r="G474" s="3"/>
    </row>
    <row r="475" customFormat="false" ht="12.75" hidden="false" customHeight="false" outlineLevel="0" collapsed="false">
      <c r="B475" s="3"/>
      <c r="C475" s="3"/>
      <c r="D475" s="3"/>
      <c r="E475" s="3"/>
      <c r="F475" s="3"/>
      <c r="G475" s="3"/>
    </row>
    <row r="476" customFormat="false" ht="12.75" hidden="false" customHeight="false" outlineLevel="0" collapsed="false">
      <c r="B476" s="3"/>
      <c r="C476" s="3"/>
      <c r="D476" s="3"/>
      <c r="E476" s="3"/>
      <c r="F476" s="3"/>
      <c r="G476" s="3"/>
    </row>
    <row r="477" customFormat="false" ht="12.75" hidden="false" customHeight="false" outlineLevel="0" collapsed="false">
      <c r="B477" s="3"/>
      <c r="C477" s="3"/>
      <c r="D477" s="3"/>
      <c r="E477" s="3"/>
      <c r="F477" s="3"/>
      <c r="G477" s="3"/>
    </row>
    <row r="478" customFormat="false" ht="12.75" hidden="false" customHeight="false" outlineLevel="0" collapsed="false">
      <c r="B478" s="3"/>
      <c r="C478" s="3"/>
      <c r="D478" s="3"/>
      <c r="E478" s="3"/>
      <c r="F478" s="3"/>
      <c r="G478" s="3"/>
    </row>
    <row r="479" customFormat="false" ht="12.75" hidden="false" customHeight="false" outlineLevel="0" collapsed="false">
      <c r="B479" s="3"/>
      <c r="C479" s="3"/>
      <c r="D479" s="3"/>
      <c r="E479" s="3"/>
      <c r="F479" s="3"/>
      <c r="G479" s="3"/>
    </row>
    <row r="480" customFormat="false" ht="12.75" hidden="false" customHeight="false" outlineLevel="0" collapsed="false">
      <c r="B480" s="3"/>
      <c r="C480" s="3"/>
      <c r="D480" s="3"/>
      <c r="E480" s="3"/>
      <c r="F480" s="3"/>
      <c r="G480" s="3"/>
    </row>
    <row r="481" customFormat="false" ht="12.75" hidden="false" customHeight="false" outlineLevel="0" collapsed="false">
      <c r="B481" s="3"/>
      <c r="C481" s="3"/>
      <c r="D481" s="3"/>
      <c r="E481" s="3"/>
      <c r="F481" s="3"/>
      <c r="G481" s="3"/>
    </row>
    <row r="482" customFormat="false" ht="12.75" hidden="false" customHeight="false" outlineLevel="0" collapsed="false">
      <c r="B482" s="3"/>
      <c r="C482" s="3"/>
      <c r="D482" s="3"/>
      <c r="E482" s="3"/>
      <c r="F482" s="3"/>
      <c r="G482" s="3"/>
    </row>
    <row r="483" customFormat="false" ht="12.75" hidden="false" customHeight="false" outlineLevel="0" collapsed="false">
      <c r="B483" s="3"/>
      <c r="C483" s="3"/>
      <c r="D483" s="3"/>
      <c r="E483" s="3"/>
      <c r="F483" s="3"/>
      <c r="G483" s="3"/>
    </row>
    <row r="484" customFormat="false" ht="12.75" hidden="false" customHeight="false" outlineLevel="0" collapsed="false">
      <c r="B484" s="3"/>
      <c r="C484" s="3"/>
      <c r="D484" s="3"/>
      <c r="E484" s="3"/>
      <c r="F484" s="3"/>
      <c r="G484" s="3"/>
    </row>
    <row r="485" customFormat="false" ht="12.75" hidden="false" customHeight="false" outlineLevel="0" collapsed="false">
      <c r="B485" s="3"/>
      <c r="C485" s="3"/>
      <c r="D485" s="3"/>
      <c r="E485" s="3"/>
      <c r="F485" s="3"/>
      <c r="G485" s="3"/>
    </row>
    <row r="486" customFormat="false" ht="12.75" hidden="false" customHeight="false" outlineLevel="0" collapsed="false">
      <c r="B486" s="3"/>
      <c r="C486" s="3"/>
      <c r="D486" s="3"/>
      <c r="E486" s="3"/>
      <c r="F486" s="3"/>
      <c r="G486" s="3"/>
    </row>
    <row r="487" customFormat="false" ht="12.75" hidden="false" customHeight="false" outlineLevel="0" collapsed="false">
      <c r="B487" s="3"/>
      <c r="C487" s="3"/>
      <c r="D487" s="3"/>
      <c r="E487" s="3"/>
      <c r="F487" s="3"/>
      <c r="G487" s="3"/>
    </row>
    <row r="488" customFormat="false" ht="12.75" hidden="false" customHeight="false" outlineLevel="0" collapsed="false">
      <c r="B488" s="3"/>
      <c r="C488" s="3"/>
      <c r="D488" s="3"/>
      <c r="E488" s="3"/>
      <c r="F488" s="3"/>
      <c r="G488" s="3"/>
    </row>
    <row r="489" customFormat="false" ht="12.75" hidden="false" customHeight="false" outlineLevel="0" collapsed="false">
      <c r="B489" s="3"/>
      <c r="C489" s="3"/>
      <c r="D489" s="3"/>
      <c r="E489" s="3"/>
      <c r="F489" s="3"/>
      <c r="G489" s="3"/>
    </row>
    <row r="490" customFormat="false" ht="12.75" hidden="false" customHeight="false" outlineLevel="0" collapsed="false">
      <c r="B490" s="3"/>
      <c r="C490" s="3"/>
      <c r="D490" s="3"/>
      <c r="E490" s="3"/>
      <c r="F490" s="3"/>
      <c r="G490" s="3"/>
    </row>
    <row r="491" customFormat="false" ht="12.75" hidden="false" customHeight="false" outlineLevel="0" collapsed="false">
      <c r="B491" s="3"/>
      <c r="C491" s="3"/>
      <c r="D491" s="3"/>
      <c r="E491" s="3"/>
      <c r="F491" s="3"/>
      <c r="G491" s="3"/>
    </row>
    <row r="492" customFormat="false" ht="12.75" hidden="false" customHeight="false" outlineLevel="0" collapsed="false">
      <c r="B492" s="3"/>
      <c r="C492" s="3"/>
      <c r="D492" s="3"/>
      <c r="E492" s="3"/>
      <c r="F492" s="3"/>
      <c r="G492" s="3"/>
    </row>
    <row r="493" customFormat="false" ht="12.75" hidden="false" customHeight="false" outlineLevel="0" collapsed="false">
      <c r="B493" s="3"/>
      <c r="C493" s="3"/>
      <c r="D493" s="3"/>
      <c r="E493" s="3"/>
      <c r="F493" s="3"/>
      <c r="G493" s="3"/>
    </row>
    <row r="494" customFormat="false" ht="12.75" hidden="false" customHeight="false" outlineLevel="0" collapsed="false">
      <c r="B494" s="3"/>
      <c r="C494" s="3"/>
      <c r="D494" s="3"/>
      <c r="E494" s="3"/>
      <c r="F494" s="3"/>
      <c r="G494" s="3"/>
    </row>
    <row r="495" customFormat="false" ht="12.75" hidden="false" customHeight="false" outlineLevel="0" collapsed="false">
      <c r="B495" s="3"/>
      <c r="C495" s="3"/>
      <c r="D495" s="3"/>
      <c r="E495" s="3"/>
      <c r="F495" s="3"/>
      <c r="G495" s="3"/>
    </row>
    <row r="496" customFormat="false" ht="12.75" hidden="false" customHeight="false" outlineLevel="0" collapsed="false">
      <c r="B496" s="3"/>
      <c r="C496" s="3"/>
      <c r="D496" s="3"/>
      <c r="E496" s="3"/>
      <c r="F496" s="3"/>
      <c r="G496" s="3"/>
    </row>
    <row r="497" customFormat="false" ht="12.75" hidden="false" customHeight="false" outlineLevel="0" collapsed="false">
      <c r="B497" s="3"/>
      <c r="C497" s="3"/>
      <c r="D497" s="3"/>
      <c r="E497" s="3"/>
      <c r="F497" s="3"/>
      <c r="G497" s="3"/>
    </row>
    <row r="498" customFormat="false" ht="12.75" hidden="false" customHeight="false" outlineLevel="0" collapsed="false">
      <c r="B498" s="3"/>
      <c r="C498" s="3"/>
      <c r="D498" s="3"/>
      <c r="E498" s="3"/>
      <c r="F498" s="3"/>
      <c r="G498" s="3"/>
    </row>
    <row r="499" customFormat="false" ht="12.75" hidden="false" customHeight="false" outlineLevel="0" collapsed="false">
      <c r="B499" s="3"/>
      <c r="C499" s="3"/>
      <c r="D499" s="3"/>
      <c r="E499" s="3"/>
      <c r="F499" s="3"/>
      <c r="G499" s="3"/>
    </row>
    <row r="500" customFormat="false" ht="12.75" hidden="false" customHeight="false" outlineLevel="0" collapsed="false">
      <c r="B500" s="3"/>
      <c r="C500" s="3"/>
      <c r="D500" s="3"/>
      <c r="E500" s="3"/>
      <c r="F500" s="3"/>
      <c r="G500" s="3"/>
    </row>
    <row r="501" customFormat="false" ht="12.75" hidden="false" customHeight="false" outlineLevel="0" collapsed="false">
      <c r="B501" s="3"/>
      <c r="C501" s="3"/>
      <c r="D501" s="3"/>
      <c r="E501" s="3"/>
      <c r="F501" s="3"/>
      <c r="G501" s="3"/>
    </row>
    <row r="502" customFormat="false" ht="12.75" hidden="false" customHeight="false" outlineLevel="0" collapsed="false">
      <c r="B502" s="3"/>
      <c r="C502" s="3"/>
      <c r="D502" s="3"/>
      <c r="E502" s="3"/>
      <c r="F502" s="3"/>
      <c r="G502" s="3"/>
    </row>
    <row r="503" customFormat="false" ht="12.75" hidden="false" customHeight="false" outlineLevel="0" collapsed="false">
      <c r="B503" s="3"/>
      <c r="C503" s="3"/>
      <c r="D503" s="3"/>
      <c r="E503" s="3"/>
      <c r="F503" s="3"/>
      <c r="G503" s="3"/>
    </row>
    <row r="504" customFormat="false" ht="12.75" hidden="false" customHeight="false" outlineLevel="0" collapsed="false">
      <c r="B504" s="3"/>
      <c r="C504" s="3"/>
      <c r="D504" s="3"/>
      <c r="E504" s="3"/>
      <c r="F504" s="3"/>
      <c r="G504" s="3"/>
    </row>
    <row r="505" customFormat="false" ht="12.75" hidden="false" customHeight="false" outlineLevel="0" collapsed="false">
      <c r="B505" s="3"/>
      <c r="C505" s="3"/>
      <c r="D505" s="3"/>
      <c r="E505" s="3"/>
      <c r="F505" s="3"/>
      <c r="G505" s="3"/>
    </row>
    <row r="506" customFormat="false" ht="12.75" hidden="false" customHeight="false" outlineLevel="0" collapsed="false">
      <c r="B506" s="3"/>
      <c r="C506" s="3"/>
      <c r="D506" s="3"/>
      <c r="E506" s="3"/>
      <c r="F506" s="3"/>
      <c r="G506" s="3"/>
    </row>
    <row r="507" customFormat="false" ht="12.75" hidden="false" customHeight="false" outlineLevel="0" collapsed="false">
      <c r="B507" s="3"/>
      <c r="C507" s="3"/>
      <c r="D507" s="3"/>
      <c r="E507" s="3"/>
      <c r="F507" s="3"/>
      <c r="G507" s="3"/>
    </row>
    <row r="508" customFormat="false" ht="12.75" hidden="false" customHeight="false" outlineLevel="0" collapsed="false">
      <c r="B508" s="3"/>
      <c r="C508" s="3"/>
      <c r="D508" s="3"/>
      <c r="E508" s="3"/>
      <c r="F508" s="3"/>
      <c r="G508" s="3"/>
    </row>
    <row r="509" customFormat="false" ht="12.75" hidden="false" customHeight="false" outlineLevel="0" collapsed="false">
      <c r="B509" s="3"/>
      <c r="C509" s="3"/>
      <c r="D509" s="3"/>
      <c r="E509" s="3"/>
      <c r="F509" s="3"/>
      <c r="G509" s="3"/>
    </row>
    <row r="510" customFormat="false" ht="12.75" hidden="false" customHeight="false" outlineLevel="0" collapsed="false">
      <c r="B510" s="3"/>
      <c r="C510" s="3"/>
      <c r="D510" s="3"/>
      <c r="E510" s="3"/>
      <c r="F510" s="3"/>
      <c r="G510" s="3"/>
    </row>
    <row r="511" customFormat="false" ht="12.75" hidden="false" customHeight="false" outlineLevel="0" collapsed="false">
      <c r="B511" s="3"/>
      <c r="C511" s="3"/>
      <c r="D511" s="3"/>
      <c r="E511" s="3"/>
      <c r="F511" s="3"/>
      <c r="G511" s="3"/>
    </row>
    <row r="512" customFormat="false" ht="12.75" hidden="false" customHeight="false" outlineLevel="0" collapsed="false">
      <c r="B512" s="3"/>
      <c r="C512" s="3"/>
      <c r="D512" s="3"/>
      <c r="E512" s="3"/>
      <c r="F512" s="3"/>
      <c r="G512" s="3"/>
    </row>
    <row r="513" customFormat="false" ht="12.75" hidden="false" customHeight="false" outlineLevel="0" collapsed="false">
      <c r="B513" s="3"/>
      <c r="C513" s="3"/>
      <c r="D513" s="3"/>
      <c r="E513" s="3"/>
      <c r="F513" s="3"/>
      <c r="G513" s="3"/>
    </row>
    <row r="514" customFormat="false" ht="12.75" hidden="false" customHeight="false" outlineLevel="0" collapsed="false">
      <c r="B514" s="3"/>
      <c r="C514" s="3"/>
      <c r="D514" s="3"/>
      <c r="E514" s="3"/>
      <c r="F514" s="3"/>
      <c r="G514" s="3"/>
    </row>
    <row r="515" customFormat="false" ht="12.75" hidden="false" customHeight="false" outlineLevel="0" collapsed="false">
      <c r="B515" s="3"/>
      <c r="C515" s="3"/>
      <c r="D515" s="3"/>
      <c r="E515" s="3"/>
      <c r="F515" s="3"/>
      <c r="G515" s="3"/>
    </row>
    <row r="516" customFormat="false" ht="12.75" hidden="false" customHeight="false" outlineLevel="0" collapsed="false">
      <c r="B516" s="3"/>
      <c r="C516" s="3"/>
      <c r="D516" s="3"/>
      <c r="E516" s="3"/>
      <c r="F516" s="3"/>
      <c r="G516" s="3"/>
    </row>
    <row r="517" customFormat="false" ht="12.75" hidden="false" customHeight="false" outlineLevel="0" collapsed="false">
      <c r="B517" s="3"/>
      <c r="C517" s="3"/>
      <c r="D517" s="3"/>
      <c r="E517" s="3"/>
      <c r="F517" s="3"/>
      <c r="G517" s="3"/>
    </row>
    <row r="518" customFormat="false" ht="12.75" hidden="false" customHeight="false" outlineLevel="0" collapsed="false">
      <c r="B518" s="3"/>
      <c r="C518" s="3"/>
      <c r="D518" s="3"/>
      <c r="E518" s="3"/>
      <c r="F518" s="3"/>
      <c r="G518" s="3"/>
    </row>
    <row r="519" customFormat="false" ht="12.75" hidden="false" customHeight="false" outlineLevel="0" collapsed="false">
      <c r="B519" s="3"/>
      <c r="C519" s="3"/>
      <c r="D519" s="3"/>
      <c r="E519" s="3"/>
      <c r="F519" s="3"/>
      <c r="G519" s="3"/>
    </row>
    <row r="520" customFormat="false" ht="12.75" hidden="false" customHeight="false" outlineLevel="0" collapsed="false">
      <c r="B520" s="3"/>
      <c r="C520" s="3"/>
      <c r="D520" s="3"/>
      <c r="E520" s="3"/>
      <c r="F520" s="3"/>
      <c r="G520" s="3"/>
    </row>
    <row r="521" customFormat="false" ht="12.75" hidden="false" customHeight="false" outlineLevel="0" collapsed="false">
      <c r="B521" s="3"/>
      <c r="C521" s="3"/>
      <c r="D521" s="3"/>
      <c r="E521" s="3"/>
      <c r="F521" s="3"/>
      <c r="G521" s="3"/>
    </row>
    <row r="522" customFormat="false" ht="12.75" hidden="false" customHeight="false" outlineLevel="0" collapsed="false">
      <c r="B522" s="3"/>
      <c r="C522" s="3"/>
      <c r="D522" s="3"/>
      <c r="E522" s="3"/>
      <c r="F522" s="3"/>
      <c r="G522" s="3"/>
    </row>
    <row r="523" customFormat="false" ht="12.75" hidden="false" customHeight="false" outlineLevel="0" collapsed="false">
      <c r="B523" s="3"/>
      <c r="C523" s="3"/>
      <c r="D523" s="3"/>
      <c r="E523" s="3"/>
      <c r="F523" s="3"/>
      <c r="G523" s="3"/>
    </row>
    <row r="524" customFormat="false" ht="12.75" hidden="false" customHeight="false" outlineLevel="0" collapsed="false">
      <c r="B524" s="3"/>
      <c r="C524" s="3"/>
      <c r="D524" s="3"/>
      <c r="E524" s="3"/>
      <c r="F524" s="3"/>
      <c r="G524" s="3"/>
    </row>
    <row r="525" customFormat="false" ht="12.75" hidden="false" customHeight="false" outlineLevel="0" collapsed="false">
      <c r="B525" s="3"/>
      <c r="C525" s="3"/>
      <c r="D525" s="3"/>
      <c r="E525" s="3"/>
      <c r="F525" s="3"/>
      <c r="G525" s="3"/>
    </row>
    <row r="526" customFormat="false" ht="12.75" hidden="false" customHeight="false" outlineLevel="0" collapsed="false">
      <c r="B526" s="3"/>
      <c r="C526" s="3"/>
      <c r="D526" s="3"/>
      <c r="E526" s="3"/>
      <c r="F526" s="3"/>
      <c r="G526" s="3"/>
    </row>
    <row r="527" customFormat="false" ht="12.75" hidden="false" customHeight="false" outlineLevel="0" collapsed="false">
      <c r="B527" s="3"/>
      <c r="C527" s="3"/>
      <c r="D527" s="3"/>
      <c r="E527" s="3"/>
      <c r="F527" s="3"/>
      <c r="G527" s="3"/>
    </row>
    <row r="528" customFormat="false" ht="12.75" hidden="false" customHeight="false" outlineLevel="0" collapsed="false">
      <c r="B528" s="3"/>
      <c r="C528" s="3"/>
      <c r="D528" s="3"/>
      <c r="E528" s="3"/>
      <c r="F528" s="3"/>
      <c r="G528" s="3"/>
    </row>
    <row r="529" customFormat="false" ht="12.75" hidden="false" customHeight="false" outlineLevel="0" collapsed="false">
      <c r="B529" s="3"/>
      <c r="C529" s="3"/>
      <c r="D529" s="3"/>
      <c r="E529" s="3"/>
      <c r="F529" s="3"/>
      <c r="G529" s="3"/>
    </row>
    <row r="530" customFormat="false" ht="12.75" hidden="false" customHeight="false" outlineLevel="0" collapsed="false">
      <c r="B530" s="3"/>
      <c r="C530" s="3"/>
      <c r="D530" s="3"/>
      <c r="E530" s="3"/>
      <c r="F530" s="3"/>
      <c r="G530" s="3"/>
    </row>
    <row r="531" customFormat="false" ht="12.75" hidden="false" customHeight="false" outlineLevel="0" collapsed="false">
      <c r="B531" s="3"/>
      <c r="C531" s="3"/>
      <c r="D531" s="3"/>
      <c r="E531" s="3"/>
      <c r="F531" s="3"/>
      <c r="G531" s="3"/>
    </row>
    <row r="532" customFormat="false" ht="12.75" hidden="false" customHeight="false" outlineLevel="0" collapsed="false">
      <c r="B532" s="3"/>
      <c r="C532" s="3"/>
      <c r="D532" s="3"/>
      <c r="E532" s="3"/>
      <c r="F532" s="3"/>
      <c r="G532" s="3"/>
    </row>
    <row r="533" customFormat="false" ht="12.75" hidden="false" customHeight="false" outlineLevel="0" collapsed="false">
      <c r="B533" s="3"/>
      <c r="C533" s="3"/>
      <c r="D533" s="3"/>
      <c r="E533" s="3"/>
      <c r="F533" s="3"/>
      <c r="G533" s="3"/>
    </row>
    <row r="534" customFormat="false" ht="12.75" hidden="false" customHeight="false" outlineLevel="0" collapsed="false">
      <c r="B534" s="3"/>
      <c r="C534" s="3"/>
      <c r="D534" s="3"/>
      <c r="E534" s="3"/>
      <c r="F534" s="3"/>
      <c r="G534" s="3"/>
    </row>
    <row r="535" customFormat="false" ht="12.75" hidden="false" customHeight="false" outlineLevel="0" collapsed="false">
      <c r="B535" s="3"/>
      <c r="C535" s="3"/>
      <c r="D535" s="3"/>
      <c r="E535" s="3"/>
      <c r="F535" s="3"/>
      <c r="G535" s="3"/>
    </row>
    <row r="536" customFormat="false" ht="12.75" hidden="false" customHeight="false" outlineLevel="0" collapsed="false">
      <c r="B536" s="3"/>
      <c r="C536" s="3"/>
      <c r="D536" s="3"/>
      <c r="E536" s="3"/>
      <c r="F536" s="3"/>
      <c r="G536" s="3"/>
    </row>
    <row r="537" customFormat="false" ht="12.75" hidden="false" customHeight="false" outlineLevel="0" collapsed="false">
      <c r="B537" s="3"/>
      <c r="C537" s="3"/>
      <c r="D537" s="3"/>
      <c r="E537" s="3"/>
      <c r="F537" s="3"/>
      <c r="G537" s="3"/>
    </row>
    <row r="538" customFormat="false" ht="12.75" hidden="false" customHeight="false" outlineLevel="0" collapsed="false">
      <c r="B538" s="3"/>
      <c r="C538" s="3"/>
      <c r="D538" s="3"/>
      <c r="E538" s="3"/>
      <c r="F538" s="3"/>
      <c r="G538" s="3"/>
    </row>
    <row r="539" customFormat="false" ht="12.75" hidden="false" customHeight="false" outlineLevel="0" collapsed="false">
      <c r="B539" s="3"/>
      <c r="C539" s="3"/>
      <c r="D539" s="3"/>
      <c r="E539" s="3"/>
      <c r="F539" s="3"/>
      <c r="G539" s="3"/>
    </row>
    <row r="540" customFormat="false" ht="12.75" hidden="false" customHeight="false" outlineLevel="0" collapsed="false">
      <c r="B540" s="3"/>
      <c r="C540" s="3"/>
      <c r="D540" s="3"/>
      <c r="E540" s="3"/>
      <c r="F540" s="3"/>
      <c r="G540" s="3"/>
    </row>
    <row r="541" customFormat="false" ht="12.75" hidden="false" customHeight="false" outlineLevel="0" collapsed="false">
      <c r="B541" s="3"/>
      <c r="C541" s="3"/>
      <c r="D541" s="3"/>
      <c r="E541" s="3"/>
      <c r="F541" s="3"/>
      <c r="G541" s="3"/>
    </row>
    <row r="542" customFormat="false" ht="12.75" hidden="false" customHeight="false" outlineLevel="0" collapsed="false">
      <c r="B542" s="3"/>
      <c r="C542" s="3"/>
      <c r="D542" s="3"/>
      <c r="E542" s="3"/>
      <c r="F542" s="3"/>
      <c r="G542" s="3"/>
    </row>
    <row r="543" customFormat="false" ht="12.75" hidden="false" customHeight="false" outlineLevel="0" collapsed="false">
      <c r="B543" s="3"/>
      <c r="C543" s="3"/>
      <c r="D543" s="3"/>
      <c r="E543" s="3"/>
      <c r="F543" s="3"/>
      <c r="G543" s="3"/>
    </row>
    <row r="544" customFormat="false" ht="12.75" hidden="false" customHeight="false" outlineLevel="0" collapsed="false">
      <c r="B544" s="3"/>
      <c r="C544" s="3"/>
      <c r="D544" s="3"/>
      <c r="E544" s="3"/>
      <c r="F544" s="3"/>
      <c r="G544" s="3"/>
    </row>
    <row r="545" customFormat="false" ht="12.75" hidden="false" customHeight="false" outlineLevel="0" collapsed="false">
      <c r="B545" s="3"/>
      <c r="C545" s="3"/>
      <c r="D545" s="3"/>
      <c r="E545" s="3"/>
      <c r="F545" s="3"/>
      <c r="G545" s="3"/>
    </row>
    <row r="546" customFormat="false" ht="12.75" hidden="false" customHeight="false" outlineLevel="0" collapsed="false">
      <c r="B546" s="3"/>
      <c r="C546" s="3"/>
      <c r="D546" s="3"/>
      <c r="E546" s="3"/>
      <c r="F546" s="3"/>
      <c r="G546" s="3"/>
    </row>
    <row r="547" customFormat="false" ht="12.75" hidden="false" customHeight="false" outlineLevel="0" collapsed="false">
      <c r="B547" s="3"/>
      <c r="C547" s="3"/>
      <c r="D547" s="3"/>
      <c r="E547" s="3"/>
      <c r="F547" s="3"/>
      <c r="G547" s="3"/>
    </row>
    <row r="548" customFormat="false" ht="12.75" hidden="false" customHeight="false" outlineLevel="0" collapsed="false">
      <c r="B548" s="3"/>
      <c r="C548" s="3"/>
      <c r="D548" s="3"/>
      <c r="E548" s="3"/>
      <c r="F548" s="3"/>
      <c r="G548" s="3"/>
    </row>
    <row r="549" customFormat="false" ht="12.75" hidden="false" customHeight="false" outlineLevel="0" collapsed="false">
      <c r="B549" s="3"/>
      <c r="C549" s="3"/>
      <c r="D549" s="3"/>
      <c r="E549" s="3"/>
      <c r="F549" s="3"/>
      <c r="G549" s="3"/>
    </row>
    <row r="550" customFormat="false" ht="12.75" hidden="false" customHeight="false" outlineLevel="0" collapsed="false">
      <c r="B550" s="3"/>
      <c r="C550" s="3"/>
      <c r="D550" s="3"/>
      <c r="E550" s="3"/>
      <c r="F550" s="3"/>
      <c r="G550" s="3"/>
    </row>
    <row r="551" customFormat="false" ht="12.75" hidden="false" customHeight="false" outlineLevel="0" collapsed="false">
      <c r="B551" s="3"/>
      <c r="C551" s="3"/>
      <c r="D551" s="3"/>
      <c r="E551" s="3"/>
      <c r="F551" s="3"/>
      <c r="G551" s="3"/>
    </row>
    <row r="552" customFormat="false" ht="12.75" hidden="false" customHeight="false" outlineLevel="0" collapsed="false">
      <c r="B552" s="3"/>
      <c r="C552" s="3"/>
      <c r="D552" s="3"/>
      <c r="E552" s="3"/>
      <c r="F552" s="3"/>
      <c r="G552" s="3"/>
    </row>
    <row r="553" customFormat="false" ht="12.75" hidden="false" customHeight="false" outlineLevel="0" collapsed="false">
      <c r="B553" s="3"/>
      <c r="C553" s="3"/>
      <c r="D553" s="3"/>
      <c r="E553" s="3"/>
      <c r="F553" s="3"/>
      <c r="G553" s="3"/>
    </row>
    <row r="554" customFormat="false" ht="12.75" hidden="false" customHeight="false" outlineLevel="0" collapsed="false">
      <c r="B554" s="3"/>
      <c r="C554" s="3"/>
      <c r="D554" s="3"/>
      <c r="E554" s="3"/>
      <c r="F554" s="3"/>
      <c r="G554" s="3"/>
    </row>
    <row r="555" customFormat="false" ht="12.75" hidden="false" customHeight="false" outlineLevel="0" collapsed="false">
      <c r="B555" s="3"/>
      <c r="C555" s="3"/>
      <c r="D555" s="3"/>
      <c r="E555" s="3"/>
      <c r="F555" s="3"/>
      <c r="G555" s="3"/>
    </row>
    <row r="556" customFormat="false" ht="12.75" hidden="false" customHeight="false" outlineLevel="0" collapsed="false">
      <c r="B556" s="3"/>
      <c r="C556" s="3"/>
      <c r="D556" s="3"/>
      <c r="E556" s="3"/>
      <c r="F556" s="3"/>
      <c r="G556" s="3"/>
    </row>
    <row r="557" customFormat="false" ht="12.75" hidden="false" customHeight="false" outlineLevel="0" collapsed="false">
      <c r="B557" s="3"/>
      <c r="C557" s="3"/>
      <c r="D557" s="3"/>
      <c r="E557" s="3"/>
      <c r="F557" s="3"/>
      <c r="G557" s="3"/>
    </row>
    <row r="558" customFormat="false" ht="12.75" hidden="false" customHeight="false" outlineLevel="0" collapsed="false">
      <c r="B558" s="3"/>
      <c r="C558" s="3"/>
      <c r="D558" s="3"/>
      <c r="E558" s="3"/>
      <c r="F558" s="3"/>
      <c r="G558" s="3"/>
    </row>
    <row r="559" customFormat="false" ht="12.75" hidden="false" customHeight="false" outlineLevel="0" collapsed="false">
      <c r="B559" s="3"/>
      <c r="C559" s="3"/>
      <c r="D559" s="3"/>
      <c r="E559" s="3"/>
      <c r="F559" s="3"/>
      <c r="G559" s="3"/>
    </row>
    <row r="560" customFormat="false" ht="12.75" hidden="false" customHeight="false" outlineLevel="0" collapsed="false">
      <c r="B560" s="3"/>
      <c r="C560" s="3"/>
      <c r="D560" s="3"/>
      <c r="E560" s="3"/>
      <c r="F560" s="3"/>
      <c r="G560" s="3"/>
    </row>
    <row r="561" customFormat="false" ht="12.75" hidden="false" customHeight="false" outlineLevel="0" collapsed="false">
      <c r="B561" s="3"/>
      <c r="C561" s="3"/>
      <c r="D561" s="3"/>
      <c r="E561" s="3"/>
      <c r="F561" s="3"/>
      <c r="G561" s="3"/>
    </row>
    <row r="562" customFormat="false" ht="12.75" hidden="false" customHeight="false" outlineLevel="0" collapsed="false">
      <c r="B562" s="3"/>
      <c r="C562" s="3"/>
      <c r="D562" s="3"/>
      <c r="E562" s="3"/>
      <c r="F562" s="3"/>
      <c r="G562" s="3"/>
    </row>
    <row r="563" customFormat="false" ht="12.75" hidden="false" customHeight="false" outlineLevel="0" collapsed="false">
      <c r="B563" s="3"/>
      <c r="C563" s="3"/>
      <c r="D563" s="3"/>
      <c r="E563" s="3"/>
      <c r="F563" s="3"/>
      <c r="G563" s="3"/>
    </row>
    <row r="564" customFormat="false" ht="12.75" hidden="false" customHeight="false" outlineLevel="0" collapsed="false">
      <c r="B564" s="3"/>
      <c r="C564" s="3"/>
      <c r="D564" s="3"/>
      <c r="E564" s="3"/>
      <c r="F564" s="3"/>
      <c r="G564" s="3"/>
    </row>
    <row r="565" customFormat="false" ht="12.75" hidden="false" customHeight="false" outlineLevel="0" collapsed="false">
      <c r="B565" s="3"/>
      <c r="C565" s="3"/>
      <c r="D565" s="3"/>
      <c r="E565" s="3"/>
      <c r="F565" s="3"/>
      <c r="G565" s="3"/>
    </row>
    <row r="566" customFormat="false" ht="12.75" hidden="false" customHeight="false" outlineLevel="0" collapsed="false">
      <c r="B566" s="3"/>
      <c r="C566" s="3"/>
      <c r="D566" s="3"/>
      <c r="E566" s="3"/>
      <c r="F566" s="3"/>
      <c r="G566" s="3"/>
    </row>
    <row r="567" customFormat="false" ht="12.75" hidden="false" customHeight="false" outlineLevel="0" collapsed="false">
      <c r="B567" s="3"/>
      <c r="C567" s="3"/>
      <c r="D567" s="3"/>
      <c r="E567" s="3"/>
      <c r="F567" s="3"/>
      <c r="G567" s="3"/>
    </row>
    <row r="568" customFormat="false" ht="12.75" hidden="false" customHeight="false" outlineLevel="0" collapsed="false">
      <c r="B568" s="3"/>
      <c r="C568" s="3"/>
      <c r="D568" s="3"/>
      <c r="E568" s="3"/>
      <c r="F568" s="3"/>
      <c r="G568" s="3"/>
    </row>
    <row r="569" customFormat="false" ht="12.75" hidden="false" customHeight="false" outlineLevel="0" collapsed="false">
      <c r="B569" s="3"/>
      <c r="C569" s="3"/>
      <c r="D569" s="3"/>
      <c r="E569" s="3"/>
      <c r="F569" s="3"/>
      <c r="G569" s="3"/>
    </row>
    <row r="570" customFormat="false" ht="12.75" hidden="false" customHeight="false" outlineLevel="0" collapsed="false">
      <c r="B570" s="3"/>
      <c r="C570" s="3"/>
      <c r="D570" s="3"/>
      <c r="E570" s="3"/>
      <c r="F570" s="3"/>
      <c r="G570" s="3"/>
    </row>
    <row r="571" customFormat="false" ht="12.75" hidden="false" customHeight="false" outlineLevel="0" collapsed="false">
      <c r="B571" s="3"/>
      <c r="C571" s="3"/>
      <c r="D571" s="3"/>
      <c r="E571" s="3"/>
      <c r="F571" s="3"/>
      <c r="G571" s="3"/>
    </row>
    <row r="572" customFormat="false" ht="12.75" hidden="false" customHeight="false" outlineLevel="0" collapsed="false">
      <c r="B572" s="3"/>
      <c r="C572" s="3"/>
      <c r="D572" s="3"/>
      <c r="E572" s="3"/>
      <c r="F572" s="3"/>
      <c r="G572" s="3"/>
    </row>
    <row r="573" customFormat="false" ht="12.75" hidden="false" customHeight="false" outlineLevel="0" collapsed="false">
      <c r="B573" s="3"/>
      <c r="C573" s="3"/>
      <c r="D573" s="3"/>
      <c r="E573" s="3"/>
      <c r="F573" s="3"/>
      <c r="G573" s="3"/>
    </row>
    <row r="574" customFormat="false" ht="12.75" hidden="false" customHeight="false" outlineLevel="0" collapsed="false">
      <c r="B574" s="3"/>
      <c r="C574" s="3"/>
      <c r="D574" s="3"/>
      <c r="E574" s="3"/>
      <c r="F574" s="3"/>
      <c r="G574" s="3"/>
    </row>
    <row r="575" customFormat="false" ht="12.75" hidden="false" customHeight="false" outlineLevel="0" collapsed="false">
      <c r="B575" s="3"/>
      <c r="C575" s="3"/>
      <c r="D575" s="3"/>
      <c r="E575" s="3"/>
      <c r="F575" s="3"/>
      <c r="G575" s="3"/>
    </row>
    <row r="576" customFormat="false" ht="12.75" hidden="false" customHeight="false" outlineLevel="0" collapsed="false">
      <c r="B576" s="3"/>
      <c r="C576" s="3"/>
      <c r="D576" s="3"/>
      <c r="E576" s="3"/>
      <c r="F576" s="3"/>
      <c r="G576" s="3"/>
    </row>
    <row r="577" customFormat="false" ht="12.75" hidden="false" customHeight="false" outlineLevel="0" collapsed="false">
      <c r="B577" s="3"/>
      <c r="C577" s="3"/>
      <c r="D577" s="3"/>
      <c r="E577" s="3"/>
      <c r="F577" s="3"/>
      <c r="G577" s="3"/>
    </row>
    <row r="578" customFormat="false" ht="12.75" hidden="false" customHeight="false" outlineLevel="0" collapsed="false">
      <c r="B578" s="3"/>
      <c r="C578" s="3"/>
      <c r="D578" s="3"/>
      <c r="E578" s="3"/>
      <c r="F578" s="3"/>
      <c r="G578" s="3"/>
    </row>
    <row r="579" customFormat="false" ht="12.75" hidden="false" customHeight="false" outlineLevel="0" collapsed="false">
      <c r="B579" s="3"/>
      <c r="C579" s="3"/>
      <c r="D579" s="3"/>
      <c r="E579" s="3"/>
      <c r="F579" s="3"/>
      <c r="G579" s="3"/>
    </row>
    <row r="580" customFormat="false" ht="12.75" hidden="false" customHeight="false" outlineLevel="0" collapsed="false">
      <c r="B580" s="3"/>
      <c r="C580" s="3"/>
      <c r="D580" s="3"/>
      <c r="E580" s="3"/>
      <c r="F580" s="3"/>
      <c r="G580" s="3"/>
    </row>
    <row r="581" customFormat="false" ht="12.75" hidden="false" customHeight="false" outlineLevel="0" collapsed="false">
      <c r="B581" s="3"/>
      <c r="C581" s="3"/>
      <c r="D581" s="3"/>
      <c r="E581" s="3"/>
      <c r="F581" s="3"/>
      <c r="G581" s="3"/>
    </row>
    <row r="582" customFormat="false" ht="12.75" hidden="false" customHeight="false" outlineLevel="0" collapsed="false">
      <c r="B582" s="3"/>
      <c r="C582" s="3"/>
      <c r="D582" s="3"/>
      <c r="E582" s="3"/>
      <c r="F582" s="3"/>
      <c r="G582" s="3"/>
    </row>
    <row r="583" customFormat="false" ht="12.75" hidden="false" customHeight="false" outlineLevel="0" collapsed="false">
      <c r="B583" s="3"/>
      <c r="C583" s="3"/>
      <c r="D583" s="3"/>
      <c r="E583" s="3"/>
      <c r="F583" s="3"/>
      <c r="G583" s="3"/>
    </row>
    <row r="584" customFormat="false" ht="12.75" hidden="false" customHeight="false" outlineLevel="0" collapsed="false">
      <c r="B584" s="3"/>
      <c r="C584" s="3"/>
      <c r="D584" s="3"/>
      <c r="E584" s="3"/>
      <c r="F584" s="3"/>
      <c r="G584" s="3"/>
    </row>
    <row r="585" customFormat="false" ht="12.75" hidden="false" customHeight="false" outlineLevel="0" collapsed="false">
      <c r="B585" s="3"/>
      <c r="C585" s="3"/>
      <c r="D585" s="3"/>
      <c r="E585" s="3"/>
      <c r="F585" s="3"/>
      <c r="G585" s="3"/>
    </row>
    <row r="586" customFormat="false" ht="12.75" hidden="false" customHeight="false" outlineLevel="0" collapsed="false">
      <c r="B586" s="3"/>
      <c r="C586" s="3"/>
      <c r="D586" s="3"/>
      <c r="E586" s="3"/>
      <c r="F586" s="3"/>
      <c r="G586" s="3"/>
    </row>
    <row r="587" customFormat="false" ht="12.75" hidden="false" customHeight="false" outlineLevel="0" collapsed="false">
      <c r="B587" s="3"/>
      <c r="C587" s="3"/>
      <c r="D587" s="3"/>
      <c r="E587" s="3"/>
      <c r="F587" s="3"/>
      <c r="G587" s="3"/>
    </row>
    <row r="588" customFormat="false" ht="12.75" hidden="false" customHeight="false" outlineLevel="0" collapsed="false">
      <c r="B588" s="3"/>
      <c r="C588" s="3"/>
      <c r="D588" s="3"/>
      <c r="E588" s="3"/>
      <c r="F588" s="3"/>
      <c r="G588" s="3"/>
    </row>
    <row r="589" customFormat="false" ht="12.75" hidden="false" customHeight="false" outlineLevel="0" collapsed="false">
      <c r="B589" s="3"/>
      <c r="C589" s="3"/>
      <c r="D589" s="3"/>
      <c r="E589" s="3"/>
      <c r="F589" s="3"/>
      <c r="G589" s="3"/>
    </row>
    <row r="590" customFormat="false" ht="12.75" hidden="false" customHeight="false" outlineLevel="0" collapsed="false">
      <c r="B590" s="3"/>
      <c r="C590" s="3"/>
      <c r="D590" s="3"/>
      <c r="E590" s="3"/>
      <c r="F590" s="3"/>
      <c r="G590" s="3"/>
    </row>
    <row r="591" customFormat="false" ht="12.75" hidden="false" customHeight="false" outlineLevel="0" collapsed="false">
      <c r="B591" s="3"/>
      <c r="C591" s="3"/>
      <c r="D591" s="3"/>
      <c r="E591" s="3"/>
      <c r="F591" s="3"/>
      <c r="G591" s="3"/>
    </row>
    <row r="592" customFormat="false" ht="12.75" hidden="false" customHeight="false" outlineLevel="0" collapsed="false">
      <c r="B592" s="3"/>
      <c r="C592" s="3"/>
      <c r="D592" s="3"/>
      <c r="E592" s="3"/>
      <c r="F592" s="3"/>
      <c r="G592" s="3"/>
    </row>
    <row r="593" customFormat="false" ht="12.75" hidden="false" customHeight="false" outlineLevel="0" collapsed="false">
      <c r="B593" s="3"/>
      <c r="C593" s="3"/>
      <c r="D593" s="3"/>
      <c r="E593" s="3"/>
      <c r="F593" s="3"/>
      <c r="G593" s="3"/>
    </row>
    <row r="594" customFormat="false" ht="12.75" hidden="false" customHeight="false" outlineLevel="0" collapsed="false">
      <c r="B594" s="3"/>
      <c r="C594" s="3"/>
      <c r="D594" s="3"/>
      <c r="E594" s="3"/>
      <c r="F594" s="3"/>
      <c r="G594" s="3"/>
    </row>
    <row r="595" customFormat="false" ht="12.75" hidden="false" customHeight="false" outlineLevel="0" collapsed="false">
      <c r="B595" s="3"/>
      <c r="C595" s="3"/>
      <c r="D595" s="3"/>
      <c r="E595" s="3"/>
      <c r="F595" s="3"/>
      <c r="G595" s="3"/>
    </row>
    <row r="596" customFormat="false" ht="12.75" hidden="false" customHeight="false" outlineLevel="0" collapsed="false">
      <c r="B596" s="3"/>
      <c r="C596" s="3"/>
      <c r="D596" s="3"/>
      <c r="E596" s="3"/>
      <c r="F596" s="3"/>
      <c r="G596" s="3"/>
    </row>
    <row r="597" customFormat="false" ht="12.75" hidden="false" customHeight="false" outlineLevel="0" collapsed="false">
      <c r="B597" s="3"/>
      <c r="C597" s="3"/>
      <c r="D597" s="3"/>
      <c r="E597" s="3"/>
      <c r="F597" s="3"/>
      <c r="G597" s="3"/>
    </row>
    <row r="598" customFormat="false" ht="12.75" hidden="false" customHeight="false" outlineLevel="0" collapsed="false">
      <c r="B598" s="3"/>
      <c r="C598" s="3"/>
      <c r="D598" s="3"/>
      <c r="E598" s="3"/>
      <c r="F598" s="3"/>
      <c r="G598" s="3"/>
    </row>
    <row r="599" customFormat="false" ht="12.75" hidden="false" customHeight="false" outlineLevel="0" collapsed="false">
      <c r="B599" s="3"/>
      <c r="C599" s="3"/>
      <c r="D599" s="3"/>
      <c r="E599" s="3"/>
      <c r="F599" s="3"/>
      <c r="G599" s="3"/>
    </row>
    <row r="600" customFormat="false" ht="12.75" hidden="false" customHeight="false" outlineLevel="0" collapsed="false">
      <c r="B600" s="3"/>
      <c r="C600" s="3"/>
      <c r="D600" s="3"/>
      <c r="E600" s="3"/>
      <c r="F600" s="3"/>
      <c r="G600" s="3"/>
    </row>
    <row r="601" customFormat="false" ht="12.75" hidden="false" customHeight="false" outlineLevel="0" collapsed="false">
      <c r="B601" s="3"/>
      <c r="C601" s="3"/>
      <c r="D601" s="3"/>
      <c r="E601" s="3"/>
      <c r="F601" s="3"/>
      <c r="G601" s="3"/>
    </row>
    <row r="602" customFormat="false" ht="12.75" hidden="false" customHeight="false" outlineLevel="0" collapsed="false">
      <c r="B602" s="3"/>
      <c r="C602" s="3"/>
      <c r="D602" s="3"/>
      <c r="E602" s="3"/>
      <c r="F602" s="3"/>
      <c r="G602" s="3"/>
    </row>
    <row r="603" customFormat="false" ht="12.75" hidden="false" customHeight="false" outlineLevel="0" collapsed="false">
      <c r="B603" s="3"/>
      <c r="C603" s="3"/>
      <c r="D603" s="3"/>
      <c r="E603" s="3"/>
      <c r="F603" s="3"/>
      <c r="G603" s="3"/>
    </row>
    <row r="604" customFormat="false" ht="12.75" hidden="false" customHeight="false" outlineLevel="0" collapsed="false">
      <c r="B604" s="3"/>
      <c r="C604" s="3"/>
      <c r="D604" s="3"/>
      <c r="E604" s="3"/>
      <c r="F604" s="3"/>
      <c r="G604" s="3"/>
    </row>
    <row r="605" customFormat="false" ht="12.75" hidden="false" customHeight="false" outlineLevel="0" collapsed="false">
      <c r="B605" s="3"/>
      <c r="C605" s="3"/>
      <c r="D605" s="3"/>
      <c r="E605" s="3"/>
      <c r="F605" s="3"/>
      <c r="G605" s="3"/>
    </row>
    <row r="606" customFormat="false" ht="12.75" hidden="false" customHeight="false" outlineLevel="0" collapsed="false">
      <c r="B606" s="3"/>
      <c r="C606" s="3"/>
      <c r="D606" s="3"/>
      <c r="E606" s="3"/>
      <c r="F606" s="3"/>
      <c r="G606" s="3"/>
    </row>
    <row r="607" customFormat="false" ht="12.75" hidden="false" customHeight="false" outlineLevel="0" collapsed="false">
      <c r="B607" s="3"/>
      <c r="C607" s="3"/>
      <c r="D607" s="3"/>
      <c r="E607" s="3"/>
      <c r="F607" s="3"/>
      <c r="G607" s="3"/>
    </row>
    <row r="608" customFormat="false" ht="12.75" hidden="false" customHeight="false" outlineLevel="0" collapsed="false">
      <c r="B608" s="3"/>
      <c r="C608" s="3"/>
      <c r="D608" s="3"/>
      <c r="E608" s="3"/>
      <c r="F608" s="3"/>
      <c r="G608" s="3"/>
    </row>
    <row r="609" customFormat="false" ht="12.75" hidden="false" customHeight="false" outlineLevel="0" collapsed="false">
      <c r="B609" s="3"/>
      <c r="C609" s="3"/>
      <c r="D609" s="3"/>
      <c r="E609" s="3"/>
      <c r="F609" s="3"/>
      <c r="G609" s="3"/>
    </row>
    <row r="610" customFormat="false" ht="12.75" hidden="false" customHeight="false" outlineLevel="0" collapsed="false">
      <c r="B610" s="3"/>
      <c r="C610" s="3"/>
      <c r="D610" s="3"/>
      <c r="E610" s="3"/>
      <c r="F610" s="3"/>
      <c r="G610" s="3"/>
    </row>
    <row r="611" customFormat="false" ht="12.75" hidden="false" customHeight="false" outlineLevel="0" collapsed="false">
      <c r="B611" s="3"/>
      <c r="C611" s="3"/>
      <c r="D611" s="3"/>
      <c r="E611" s="3"/>
      <c r="F611" s="3"/>
      <c r="G611" s="3"/>
    </row>
    <row r="612" customFormat="false" ht="12.75" hidden="false" customHeight="false" outlineLevel="0" collapsed="false">
      <c r="B612" s="3"/>
      <c r="C612" s="3"/>
      <c r="D612" s="3"/>
      <c r="E612" s="3"/>
      <c r="F612" s="3"/>
      <c r="G612" s="3"/>
    </row>
    <row r="613" customFormat="false" ht="12.75" hidden="false" customHeight="false" outlineLevel="0" collapsed="false">
      <c r="B613" s="3"/>
      <c r="C613" s="3"/>
      <c r="D613" s="3"/>
      <c r="E613" s="3"/>
      <c r="F613" s="3"/>
      <c r="G613" s="3"/>
    </row>
    <row r="614" customFormat="false" ht="12.75" hidden="false" customHeight="false" outlineLevel="0" collapsed="false">
      <c r="B614" s="3"/>
      <c r="C614" s="3"/>
      <c r="D614" s="3"/>
      <c r="E614" s="3"/>
      <c r="F614" s="3"/>
      <c r="G614" s="3"/>
    </row>
    <row r="615" customFormat="false" ht="12.75" hidden="false" customHeight="false" outlineLevel="0" collapsed="false">
      <c r="B615" s="3"/>
      <c r="C615" s="3"/>
      <c r="D615" s="3"/>
      <c r="E615" s="3"/>
      <c r="F615" s="3"/>
      <c r="G615" s="3"/>
    </row>
    <row r="616" customFormat="false" ht="12.75" hidden="false" customHeight="false" outlineLevel="0" collapsed="false">
      <c r="B616" s="3"/>
      <c r="C616" s="3"/>
      <c r="D616" s="3"/>
      <c r="E616" s="3"/>
      <c r="F616" s="3"/>
      <c r="G616" s="3"/>
    </row>
    <row r="617" customFormat="false" ht="12.75" hidden="false" customHeight="false" outlineLevel="0" collapsed="false">
      <c r="B617" s="3"/>
      <c r="C617" s="3"/>
      <c r="D617" s="3"/>
      <c r="E617" s="3"/>
      <c r="F617" s="3"/>
      <c r="G617" s="3"/>
    </row>
    <row r="618" customFormat="false" ht="12.75" hidden="false" customHeight="false" outlineLevel="0" collapsed="false">
      <c r="B618" s="3"/>
      <c r="C618" s="3"/>
      <c r="D618" s="3"/>
      <c r="E618" s="3"/>
      <c r="F618" s="3"/>
      <c r="G618" s="3"/>
    </row>
    <row r="619" customFormat="false" ht="12.75" hidden="false" customHeight="false" outlineLevel="0" collapsed="false">
      <c r="B619" s="3"/>
      <c r="C619" s="3"/>
      <c r="D619" s="3"/>
      <c r="E619" s="3"/>
      <c r="F619" s="3"/>
      <c r="G619" s="3"/>
    </row>
    <row r="620" customFormat="false" ht="12.75" hidden="false" customHeight="false" outlineLevel="0" collapsed="false">
      <c r="B620" s="3"/>
      <c r="C620" s="3"/>
      <c r="D620" s="3"/>
      <c r="E620" s="3"/>
      <c r="F620" s="3"/>
      <c r="G620" s="3"/>
    </row>
    <row r="621" customFormat="false" ht="12.75" hidden="false" customHeight="false" outlineLevel="0" collapsed="false">
      <c r="B621" s="3"/>
      <c r="C621" s="3"/>
      <c r="D621" s="3"/>
      <c r="E621" s="3"/>
      <c r="F621" s="3"/>
      <c r="G621" s="3"/>
    </row>
    <row r="622" customFormat="false" ht="12.75" hidden="false" customHeight="false" outlineLevel="0" collapsed="false">
      <c r="B622" s="3"/>
      <c r="C622" s="3"/>
      <c r="D622" s="3"/>
      <c r="E622" s="3"/>
      <c r="F622" s="3"/>
      <c r="G622" s="3"/>
    </row>
    <row r="623" customFormat="false" ht="12.75" hidden="false" customHeight="false" outlineLevel="0" collapsed="false">
      <c r="B623" s="3"/>
      <c r="C623" s="3"/>
      <c r="D623" s="3"/>
      <c r="E623" s="3"/>
      <c r="F623" s="3"/>
      <c r="G623" s="3"/>
    </row>
    <row r="624" customFormat="false" ht="12.75" hidden="false" customHeight="false" outlineLevel="0" collapsed="false">
      <c r="B624" s="3"/>
      <c r="C624" s="3"/>
      <c r="D624" s="3"/>
      <c r="E624" s="3"/>
      <c r="F624" s="3"/>
      <c r="G624" s="3"/>
    </row>
    <row r="625" customFormat="false" ht="12.75" hidden="false" customHeight="false" outlineLevel="0" collapsed="false">
      <c r="B625" s="3"/>
      <c r="C625" s="3"/>
      <c r="D625" s="3"/>
      <c r="E625" s="3"/>
      <c r="F625" s="3"/>
      <c r="G625" s="3"/>
    </row>
    <row r="626" customFormat="false" ht="12.75" hidden="false" customHeight="false" outlineLevel="0" collapsed="false">
      <c r="B626" s="3"/>
      <c r="C626" s="3"/>
      <c r="D626" s="3"/>
      <c r="E626" s="3"/>
      <c r="F626" s="3"/>
      <c r="G626" s="3"/>
    </row>
    <row r="627" customFormat="false" ht="12.75" hidden="false" customHeight="false" outlineLevel="0" collapsed="false">
      <c r="B627" s="3"/>
      <c r="C627" s="3"/>
      <c r="D627" s="3"/>
      <c r="E627" s="3"/>
      <c r="F627" s="3"/>
      <c r="G627" s="3"/>
    </row>
    <row r="628" customFormat="false" ht="12.75" hidden="false" customHeight="false" outlineLevel="0" collapsed="false">
      <c r="B628" s="3"/>
      <c r="C628" s="3"/>
      <c r="D628" s="3"/>
      <c r="E628" s="3"/>
      <c r="F628" s="3"/>
      <c r="G628" s="3"/>
    </row>
    <row r="629" customFormat="false" ht="12.75" hidden="false" customHeight="false" outlineLevel="0" collapsed="false">
      <c r="B629" s="3"/>
      <c r="C629" s="3"/>
      <c r="D629" s="3"/>
      <c r="E629" s="3"/>
      <c r="F629" s="3"/>
      <c r="G629" s="3"/>
    </row>
    <row r="630" customFormat="false" ht="12.75" hidden="false" customHeight="false" outlineLevel="0" collapsed="false">
      <c r="B630" s="3"/>
      <c r="C630" s="3"/>
      <c r="D630" s="3"/>
      <c r="E630" s="3"/>
      <c r="F630" s="3"/>
      <c r="G630" s="3"/>
    </row>
    <row r="631" customFormat="false" ht="12.75" hidden="false" customHeight="false" outlineLevel="0" collapsed="false">
      <c r="B631" s="3"/>
      <c r="C631" s="3"/>
      <c r="D631" s="3"/>
      <c r="E631" s="3"/>
      <c r="F631" s="3"/>
      <c r="G631" s="3"/>
    </row>
    <row r="632" customFormat="false" ht="12.75" hidden="false" customHeight="false" outlineLevel="0" collapsed="false">
      <c r="B632" s="3"/>
      <c r="C632" s="3"/>
      <c r="D632" s="3"/>
      <c r="E632" s="3"/>
      <c r="F632" s="3"/>
      <c r="G632" s="3"/>
    </row>
    <row r="633" customFormat="false" ht="12.75" hidden="false" customHeight="false" outlineLevel="0" collapsed="false">
      <c r="B633" s="3"/>
      <c r="C633" s="3"/>
      <c r="D633" s="3"/>
      <c r="E633" s="3"/>
      <c r="F633" s="3"/>
      <c r="G633" s="3"/>
    </row>
    <row r="634" customFormat="false" ht="12.75" hidden="false" customHeight="false" outlineLevel="0" collapsed="false">
      <c r="B634" s="3"/>
      <c r="C634" s="3"/>
      <c r="D634" s="3"/>
      <c r="E634" s="3"/>
      <c r="F634" s="3"/>
      <c r="G634" s="3"/>
    </row>
    <row r="635" customFormat="false" ht="12.75" hidden="false" customHeight="false" outlineLevel="0" collapsed="false">
      <c r="B635" s="3"/>
      <c r="C635" s="3"/>
      <c r="D635" s="3"/>
      <c r="E635" s="3"/>
      <c r="F635" s="3"/>
      <c r="G635" s="3"/>
    </row>
    <row r="636" customFormat="false" ht="12.75" hidden="false" customHeight="false" outlineLevel="0" collapsed="false">
      <c r="B636" s="3"/>
      <c r="C636" s="3"/>
      <c r="D636" s="3"/>
      <c r="E636" s="3"/>
      <c r="F636" s="3"/>
      <c r="G636" s="3"/>
    </row>
    <row r="637" customFormat="false" ht="12.75" hidden="false" customHeight="false" outlineLevel="0" collapsed="false">
      <c r="B637" s="3"/>
      <c r="C637" s="3"/>
      <c r="D637" s="3"/>
      <c r="E637" s="3"/>
      <c r="F637" s="3"/>
      <c r="G637" s="3"/>
    </row>
    <row r="638" customFormat="false" ht="12.75" hidden="false" customHeight="false" outlineLevel="0" collapsed="false">
      <c r="B638" s="3"/>
      <c r="C638" s="3"/>
      <c r="D638" s="3"/>
      <c r="E638" s="3"/>
      <c r="F638" s="3"/>
      <c r="G638" s="3"/>
    </row>
    <row r="639" customFormat="false" ht="12.75" hidden="false" customHeight="false" outlineLevel="0" collapsed="false">
      <c r="B639" s="3"/>
      <c r="C639" s="3"/>
      <c r="D639" s="3"/>
      <c r="E639" s="3"/>
      <c r="F639" s="3"/>
      <c r="G639" s="3"/>
    </row>
    <row r="640" customFormat="false" ht="12.75" hidden="false" customHeight="false" outlineLevel="0" collapsed="false">
      <c r="B640" s="3"/>
      <c r="C640" s="3"/>
      <c r="D640" s="3"/>
      <c r="E640" s="3"/>
      <c r="F640" s="3"/>
      <c r="G640" s="3"/>
    </row>
    <row r="641" customFormat="false" ht="12.75" hidden="false" customHeight="false" outlineLevel="0" collapsed="false">
      <c r="B641" s="3"/>
      <c r="C641" s="3"/>
      <c r="D641" s="3"/>
      <c r="E641" s="3"/>
      <c r="F641" s="3"/>
      <c r="G641" s="3"/>
    </row>
    <row r="642" customFormat="false" ht="12.75" hidden="false" customHeight="false" outlineLevel="0" collapsed="false">
      <c r="B642" s="3"/>
      <c r="C642" s="3"/>
      <c r="D642" s="3"/>
      <c r="E642" s="3"/>
      <c r="F642" s="3"/>
      <c r="G642" s="3"/>
    </row>
    <row r="643" customFormat="false" ht="12.75" hidden="false" customHeight="false" outlineLevel="0" collapsed="false">
      <c r="B643" s="3"/>
      <c r="C643" s="3"/>
      <c r="D643" s="3"/>
      <c r="E643" s="3"/>
      <c r="F643" s="3"/>
      <c r="G643" s="3"/>
    </row>
    <row r="644" customFormat="false" ht="12.75" hidden="false" customHeight="false" outlineLevel="0" collapsed="false">
      <c r="B644" s="3"/>
      <c r="C644" s="3"/>
      <c r="D644" s="3"/>
      <c r="E644" s="3"/>
      <c r="F644" s="3"/>
      <c r="G644" s="3"/>
    </row>
    <row r="645" customFormat="false" ht="12.75" hidden="false" customHeight="false" outlineLevel="0" collapsed="false">
      <c r="B645" s="3"/>
      <c r="C645" s="3"/>
      <c r="D645" s="3"/>
      <c r="E645" s="3"/>
      <c r="F645" s="3"/>
      <c r="G645" s="3"/>
    </row>
    <row r="646" customFormat="false" ht="12.75" hidden="false" customHeight="false" outlineLevel="0" collapsed="false">
      <c r="B646" s="3"/>
      <c r="C646" s="3"/>
      <c r="D646" s="3"/>
      <c r="E646" s="3"/>
      <c r="F646" s="3"/>
      <c r="G646" s="3"/>
    </row>
    <row r="647" customFormat="false" ht="12.75" hidden="false" customHeight="false" outlineLevel="0" collapsed="false">
      <c r="B647" s="3"/>
      <c r="C647" s="3"/>
      <c r="D647" s="3"/>
      <c r="E647" s="3"/>
      <c r="F647" s="3"/>
      <c r="G647" s="3"/>
    </row>
    <row r="648" customFormat="false" ht="12.75" hidden="false" customHeight="false" outlineLevel="0" collapsed="false">
      <c r="B648" s="3"/>
      <c r="C648" s="3"/>
      <c r="D648" s="3"/>
      <c r="E648" s="3"/>
      <c r="F648" s="3"/>
      <c r="G648" s="3"/>
    </row>
    <row r="649" customFormat="false" ht="12.75" hidden="false" customHeight="false" outlineLevel="0" collapsed="false">
      <c r="B649" s="3"/>
      <c r="C649" s="3"/>
      <c r="D649" s="3"/>
      <c r="E649" s="3"/>
      <c r="F649" s="3"/>
      <c r="G649" s="3"/>
    </row>
    <row r="650" customFormat="false" ht="12.75" hidden="false" customHeight="false" outlineLevel="0" collapsed="false">
      <c r="B650" s="3"/>
      <c r="C650" s="3"/>
      <c r="D650" s="3"/>
      <c r="E650" s="3"/>
      <c r="F650" s="3"/>
      <c r="G650" s="3"/>
    </row>
    <row r="651" customFormat="false" ht="12.75" hidden="false" customHeight="false" outlineLevel="0" collapsed="false">
      <c r="B651" s="3"/>
      <c r="C651" s="3"/>
      <c r="D651" s="3"/>
      <c r="E651" s="3"/>
      <c r="F651" s="3"/>
      <c r="G651" s="3"/>
    </row>
    <row r="652" customFormat="false" ht="12.75" hidden="false" customHeight="false" outlineLevel="0" collapsed="false">
      <c r="B652" s="3"/>
      <c r="C652" s="3"/>
      <c r="D652" s="3"/>
      <c r="E652" s="3"/>
      <c r="F652" s="3"/>
      <c r="G652" s="3"/>
    </row>
    <row r="653" customFormat="false" ht="12.75" hidden="false" customHeight="false" outlineLevel="0" collapsed="false">
      <c r="B653" s="3"/>
      <c r="C653" s="3"/>
      <c r="D653" s="3"/>
      <c r="E653" s="3"/>
      <c r="F653" s="3"/>
      <c r="G653" s="3"/>
    </row>
    <row r="654" customFormat="false" ht="12.75" hidden="false" customHeight="false" outlineLevel="0" collapsed="false">
      <c r="B654" s="3"/>
      <c r="C654" s="3"/>
      <c r="D654" s="3"/>
      <c r="E654" s="3"/>
      <c r="F654" s="3"/>
      <c r="G654" s="3"/>
    </row>
    <row r="655" customFormat="false" ht="12.75" hidden="false" customHeight="false" outlineLevel="0" collapsed="false">
      <c r="B655" s="3"/>
      <c r="C655" s="3"/>
      <c r="D655" s="3"/>
      <c r="E655" s="3"/>
      <c r="F655" s="3"/>
      <c r="G655" s="3"/>
    </row>
    <row r="656" customFormat="false" ht="12.75" hidden="false" customHeight="false" outlineLevel="0" collapsed="false">
      <c r="B656" s="3"/>
      <c r="C656" s="3"/>
      <c r="D656" s="3"/>
      <c r="E656" s="3"/>
      <c r="F656" s="3"/>
      <c r="G656" s="3"/>
    </row>
    <row r="657" customFormat="false" ht="12.75" hidden="false" customHeight="false" outlineLevel="0" collapsed="false">
      <c r="B657" s="3"/>
      <c r="C657" s="3"/>
      <c r="D657" s="3"/>
      <c r="E657" s="3"/>
      <c r="F657" s="3"/>
      <c r="G657" s="3"/>
    </row>
    <row r="658" customFormat="false" ht="12.75" hidden="false" customHeight="false" outlineLevel="0" collapsed="false">
      <c r="B658" s="3"/>
      <c r="C658" s="3"/>
      <c r="D658" s="3"/>
      <c r="E658" s="3"/>
      <c r="F658" s="3"/>
      <c r="G658" s="3"/>
    </row>
    <row r="659" customFormat="false" ht="12.75" hidden="false" customHeight="false" outlineLevel="0" collapsed="false">
      <c r="B659" s="3"/>
      <c r="C659" s="3"/>
      <c r="D659" s="3"/>
      <c r="E659" s="3"/>
      <c r="F659" s="3"/>
      <c r="G659" s="3"/>
    </row>
    <row r="660" customFormat="false" ht="12.75" hidden="false" customHeight="false" outlineLevel="0" collapsed="false">
      <c r="B660" s="3"/>
      <c r="C660" s="3"/>
      <c r="D660" s="3"/>
      <c r="E660" s="3"/>
      <c r="F660" s="3"/>
      <c r="G660" s="3"/>
    </row>
    <row r="661" customFormat="false" ht="12.75" hidden="false" customHeight="false" outlineLevel="0" collapsed="false">
      <c r="B661" s="3"/>
      <c r="C661" s="3"/>
      <c r="D661" s="3"/>
      <c r="E661" s="3"/>
      <c r="F661" s="3"/>
      <c r="G661" s="3"/>
    </row>
    <row r="662" customFormat="false" ht="12.75" hidden="false" customHeight="false" outlineLevel="0" collapsed="false">
      <c r="B662" s="3"/>
      <c r="C662" s="3"/>
      <c r="D662" s="3"/>
      <c r="E662" s="3"/>
      <c r="F662" s="3"/>
      <c r="G662" s="3"/>
    </row>
    <row r="663" customFormat="false" ht="12.75" hidden="false" customHeight="false" outlineLevel="0" collapsed="false">
      <c r="B663" s="3"/>
      <c r="C663" s="3"/>
      <c r="D663" s="3"/>
      <c r="E663" s="3"/>
      <c r="F663" s="3"/>
      <c r="G663" s="3"/>
    </row>
    <row r="664" customFormat="false" ht="12.75" hidden="false" customHeight="false" outlineLevel="0" collapsed="false">
      <c r="B664" s="3"/>
      <c r="C664" s="3"/>
      <c r="D664" s="3"/>
      <c r="E664" s="3"/>
      <c r="F664" s="3"/>
      <c r="G664" s="3"/>
    </row>
    <row r="665" customFormat="false" ht="12.75" hidden="false" customHeight="false" outlineLevel="0" collapsed="false">
      <c r="B665" s="3"/>
      <c r="C665" s="3"/>
      <c r="D665" s="3"/>
      <c r="E665" s="3"/>
      <c r="F665" s="3"/>
      <c r="G665" s="3"/>
    </row>
    <row r="666" customFormat="false" ht="12.75" hidden="false" customHeight="false" outlineLevel="0" collapsed="false">
      <c r="B666" s="3"/>
      <c r="C666" s="3"/>
      <c r="D666" s="3"/>
      <c r="E666" s="3"/>
      <c r="F666" s="3"/>
      <c r="G666" s="3"/>
    </row>
    <row r="667" customFormat="false" ht="12.75" hidden="false" customHeight="false" outlineLevel="0" collapsed="false">
      <c r="B667" s="3"/>
      <c r="C667" s="3"/>
      <c r="D667" s="3"/>
      <c r="E667" s="3"/>
      <c r="F667" s="3"/>
      <c r="G667" s="3"/>
    </row>
    <row r="668" customFormat="false" ht="12.75" hidden="false" customHeight="false" outlineLevel="0" collapsed="false">
      <c r="B668" s="3"/>
      <c r="C668" s="3"/>
      <c r="D668" s="3"/>
      <c r="E668" s="3"/>
      <c r="F668" s="3"/>
      <c r="G668" s="3"/>
    </row>
    <row r="669" customFormat="false" ht="12.75" hidden="false" customHeight="false" outlineLevel="0" collapsed="false">
      <c r="B669" s="3"/>
      <c r="C669" s="3"/>
      <c r="D669" s="3"/>
      <c r="E669" s="3"/>
      <c r="F669" s="3"/>
      <c r="G669" s="3"/>
    </row>
    <row r="670" customFormat="false" ht="12.75" hidden="false" customHeight="false" outlineLevel="0" collapsed="false">
      <c r="B670" s="3"/>
      <c r="C670" s="3"/>
      <c r="D670" s="3"/>
      <c r="E670" s="3"/>
      <c r="F670" s="3"/>
      <c r="G670" s="3"/>
    </row>
    <row r="671" customFormat="false" ht="12.75" hidden="false" customHeight="false" outlineLevel="0" collapsed="false">
      <c r="B671" s="3"/>
      <c r="C671" s="3"/>
      <c r="D671" s="3"/>
      <c r="E671" s="3"/>
      <c r="F671" s="3"/>
      <c r="G671" s="3"/>
    </row>
    <row r="672" customFormat="false" ht="12.75" hidden="false" customHeight="false" outlineLevel="0" collapsed="false">
      <c r="B672" s="3"/>
      <c r="C672" s="3"/>
      <c r="D672" s="3"/>
      <c r="E672" s="3"/>
      <c r="F672" s="3"/>
      <c r="G672" s="3"/>
    </row>
    <row r="673" customFormat="false" ht="12.75" hidden="false" customHeight="false" outlineLevel="0" collapsed="false">
      <c r="B673" s="3"/>
      <c r="C673" s="3"/>
      <c r="D673" s="3"/>
      <c r="E673" s="3"/>
      <c r="F673" s="3"/>
      <c r="G673" s="3"/>
    </row>
    <row r="674" customFormat="false" ht="12.75" hidden="false" customHeight="false" outlineLevel="0" collapsed="false">
      <c r="B674" s="3"/>
      <c r="C674" s="3"/>
      <c r="D674" s="3"/>
      <c r="E674" s="3"/>
      <c r="F674" s="3"/>
      <c r="G674" s="3"/>
    </row>
    <row r="675" customFormat="false" ht="12.75" hidden="false" customHeight="false" outlineLevel="0" collapsed="false">
      <c r="B675" s="3"/>
      <c r="C675" s="3"/>
      <c r="D675" s="3"/>
      <c r="E675" s="3"/>
      <c r="F675" s="3"/>
      <c r="G675" s="3"/>
    </row>
    <row r="676" customFormat="false" ht="12.75" hidden="false" customHeight="false" outlineLevel="0" collapsed="false">
      <c r="B676" s="3"/>
      <c r="C676" s="3"/>
      <c r="D676" s="3"/>
      <c r="E676" s="3"/>
      <c r="F676" s="3"/>
      <c r="G676" s="3"/>
    </row>
    <row r="677" customFormat="false" ht="12.75" hidden="false" customHeight="false" outlineLevel="0" collapsed="false">
      <c r="B677" s="3"/>
      <c r="C677" s="3"/>
      <c r="D677" s="3"/>
      <c r="E677" s="3"/>
      <c r="F677" s="3"/>
      <c r="G677" s="3"/>
    </row>
    <row r="678" customFormat="false" ht="12.75" hidden="false" customHeight="false" outlineLevel="0" collapsed="false">
      <c r="B678" s="3"/>
      <c r="C678" s="3"/>
      <c r="D678" s="3"/>
      <c r="E678" s="3"/>
      <c r="F678" s="3"/>
      <c r="G678" s="3"/>
    </row>
    <row r="679" customFormat="false" ht="12.75" hidden="false" customHeight="false" outlineLevel="0" collapsed="false">
      <c r="B679" s="3"/>
      <c r="C679" s="3"/>
      <c r="D679" s="3"/>
      <c r="E679" s="3"/>
      <c r="F679" s="3"/>
      <c r="G679" s="3"/>
    </row>
    <row r="680" customFormat="false" ht="12.75" hidden="false" customHeight="false" outlineLevel="0" collapsed="false">
      <c r="B680" s="3"/>
      <c r="C680" s="3"/>
      <c r="D680" s="3"/>
      <c r="E680" s="3"/>
      <c r="F680" s="3"/>
      <c r="G680" s="3"/>
    </row>
    <row r="681" customFormat="false" ht="12.75" hidden="false" customHeight="false" outlineLevel="0" collapsed="false">
      <c r="B681" s="3"/>
      <c r="C681" s="3"/>
      <c r="D681" s="3"/>
      <c r="E681" s="3"/>
      <c r="F681" s="3"/>
      <c r="G681" s="3"/>
    </row>
    <row r="682" customFormat="false" ht="12.75" hidden="false" customHeight="false" outlineLevel="0" collapsed="false">
      <c r="B682" s="3"/>
      <c r="C682" s="3"/>
      <c r="D682" s="3"/>
      <c r="E682" s="3"/>
      <c r="F682" s="3"/>
      <c r="G682" s="3"/>
    </row>
    <row r="683" customFormat="false" ht="12.75" hidden="false" customHeight="false" outlineLevel="0" collapsed="false">
      <c r="B683" s="3"/>
      <c r="C683" s="3"/>
      <c r="D683" s="3"/>
      <c r="E683" s="3"/>
      <c r="F683" s="3"/>
      <c r="G683" s="3"/>
    </row>
    <row r="684" customFormat="false" ht="12.75" hidden="false" customHeight="false" outlineLevel="0" collapsed="false">
      <c r="B684" s="3"/>
      <c r="C684" s="3"/>
      <c r="D684" s="3"/>
      <c r="E684" s="3"/>
      <c r="F684" s="3"/>
      <c r="G684" s="3"/>
    </row>
    <row r="685" customFormat="false" ht="12.75" hidden="false" customHeight="false" outlineLevel="0" collapsed="false">
      <c r="B685" s="3"/>
      <c r="C685" s="3"/>
      <c r="D685" s="3"/>
      <c r="E685" s="3"/>
      <c r="F685" s="3"/>
      <c r="G685" s="3"/>
    </row>
    <row r="686" customFormat="false" ht="12.75" hidden="false" customHeight="false" outlineLevel="0" collapsed="false">
      <c r="B686" s="3"/>
      <c r="C686" s="3"/>
      <c r="D686" s="3"/>
      <c r="E686" s="3"/>
      <c r="F686" s="3"/>
      <c r="G686" s="3"/>
    </row>
    <row r="687" customFormat="false" ht="12.75" hidden="false" customHeight="false" outlineLevel="0" collapsed="false">
      <c r="B687" s="3"/>
      <c r="C687" s="3"/>
      <c r="D687" s="3"/>
      <c r="E687" s="3"/>
      <c r="F687" s="3"/>
      <c r="G687" s="3"/>
    </row>
    <row r="688" customFormat="false" ht="12.75" hidden="false" customHeight="false" outlineLevel="0" collapsed="false">
      <c r="B688" s="3"/>
      <c r="C688" s="3"/>
      <c r="D688" s="3"/>
      <c r="E688" s="3"/>
      <c r="F688" s="3"/>
      <c r="G688" s="3"/>
    </row>
    <row r="689" customFormat="false" ht="12.75" hidden="false" customHeight="false" outlineLevel="0" collapsed="false">
      <c r="B689" s="3"/>
      <c r="C689" s="3"/>
      <c r="D689" s="3"/>
      <c r="E689" s="3"/>
      <c r="F689" s="3"/>
      <c r="G689" s="3"/>
    </row>
    <row r="690" customFormat="false" ht="12.75" hidden="false" customHeight="false" outlineLevel="0" collapsed="false">
      <c r="B690" s="3"/>
      <c r="C690" s="3"/>
      <c r="D690" s="3"/>
      <c r="E690" s="3"/>
      <c r="F690" s="3"/>
      <c r="G690" s="3"/>
    </row>
    <row r="691" customFormat="false" ht="12.75" hidden="false" customHeight="false" outlineLevel="0" collapsed="false">
      <c r="B691" s="3"/>
      <c r="C691" s="3"/>
      <c r="D691" s="3"/>
      <c r="E691" s="3"/>
      <c r="F691" s="3"/>
      <c r="G691" s="3"/>
    </row>
    <row r="692" customFormat="false" ht="12.75" hidden="false" customHeight="false" outlineLevel="0" collapsed="false">
      <c r="B692" s="3"/>
      <c r="C692" s="3"/>
      <c r="D692" s="3"/>
      <c r="E692" s="3"/>
      <c r="F692" s="3"/>
      <c r="G692" s="3"/>
    </row>
    <row r="693" customFormat="false" ht="12.75" hidden="false" customHeight="false" outlineLevel="0" collapsed="false">
      <c r="B693" s="3"/>
      <c r="C693" s="3"/>
      <c r="D693" s="3"/>
      <c r="E693" s="3"/>
      <c r="F693" s="3"/>
      <c r="G693" s="3"/>
    </row>
    <row r="694" customFormat="false" ht="12.75" hidden="false" customHeight="false" outlineLevel="0" collapsed="false">
      <c r="B694" s="3"/>
      <c r="C694" s="3"/>
      <c r="D694" s="3"/>
      <c r="E694" s="3"/>
      <c r="F694" s="3"/>
      <c r="G694" s="3"/>
    </row>
    <row r="695" customFormat="false" ht="12.75" hidden="false" customHeight="false" outlineLevel="0" collapsed="false">
      <c r="B695" s="3"/>
      <c r="C695" s="3"/>
      <c r="D695" s="3"/>
      <c r="E695" s="3"/>
      <c r="F695" s="3"/>
      <c r="G695" s="3"/>
    </row>
    <row r="696" customFormat="false" ht="12.75" hidden="false" customHeight="false" outlineLevel="0" collapsed="false">
      <c r="B696" s="3"/>
      <c r="C696" s="3"/>
      <c r="D696" s="3"/>
      <c r="E696" s="3"/>
      <c r="F696" s="3"/>
      <c r="G696" s="3"/>
    </row>
    <row r="697" customFormat="false" ht="12.75" hidden="false" customHeight="false" outlineLevel="0" collapsed="false">
      <c r="B697" s="3"/>
      <c r="C697" s="3"/>
      <c r="D697" s="3"/>
      <c r="E697" s="3"/>
      <c r="F697" s="3"/>
      <c r="G697" s="3"/>
    </row>
    <row r="698" customFormat="false" ht="12.75" hidden="false" customHeight="false" outlineLevel="0" collapsed="false">
      <c r="B698" s="3"/>
      <c r="C698" s="3"/>
      <c r="D698" s="3"/>
      <c r="E698" s="3"/>
      <c r="F698" s="3"/>
      <c r="G698" s="3"/>
    </row>
    <row r="699" customFormat="false" ht="12.75" hidden="false" customHeight="false" outlineLevel="0" collapsed="false">
      <c r="B699" s="3"/>
      <c r="C699" s="3"/>
      <c r="D699" s="3"/>
      <c r="E699" s="3"/>
      <c r="F699" s="3"/>
      <c r="G699" s="3"/>
    </row>
    <row r="700" customFormat="false" ht="12.75" hidden="false" customHeight="false" outlineLevel="0" collapsed="false">
      <c r="B700" s="3"/>
      <c r="C700" s="3"/>
      <c r="D700" s="3"/>
      <c r="E700" s="3"/>
      <c r="F700" s="3"/>
      <c r="G700" s="3"/>
    </row>
    <row r="701" customFormat="false" ht="12.75" hidden="false" customHeight="false" outlineLevel="0" collapsed="false">
      <c r="B701" s="3"/>
      <c r="C701" s="3"/>
      <c r="D701" s="3"/>
      <c r="E701" s="3"/>
      <c r="F701" s="3"/>
      <c r="G701" s="3"/>
    </row>
    <row r="702" customFormat="false" ht="12.75" hidden="false" customHeight="false" outlineLevel="0" collapsed="false">
      <c r="B702" s="3"/>
      <c r="C702" s="3"/>
      <c r="D702" s="3"/>
      <c r="E702" s="3"/>
      <c r="F702" s="3"/>
      <c r="G702" s="3"/>
    </row>
    <row r="703" customFormat="false" ht="12.75" hidden="false" customHeight="false" outlineLevel="0" collapsed="false">
      <c r="B703" s="3"/>
      <c r="C703" s="3"/>
      <c r="D703" s="3"/>
      <c r="E703" s="3"/>
      <c r="F703" s="3"/>
      <c r="G703" s="3"/>
    </row>
    <row r="704" customFormat="false" ht="12.75" hidden="false" customHeight="false" outlineLevel="0" collapsed="false">
      <c r="B704" s="3"/>
      <c r="C704" s="3"/>
      <c r="D704" s="3"/>
      <c r="E704" s="3"/>
      <c r="F704" s="3"/>
      <c r="G704" s="3"/>
    </row>
    <row r="705" customFormat="false" ht="12.75" hidden="false" customHeight="false" outlineLevel="0" collapsed="false">
      <c r="B705" s="3"/>
      <c r="C705" s="3"/>
      <c r="D705" s="3"/>
      <c r="E705" s="3"/>
      <c r="F705" s="3"/>
      <c r="G705" s="3"/>
    </row>
    <row r="706" customFormat="false" ht="12.75" hidden="false" customHeight="false" outlineLevel="0" collapsed="false">
      <c r="B706" s="3"/>
      <c r="C706" s="3"/>
      <c r="D706" s="3"/>
      <c r="E706" s="3"/>
      <c r="F706" s="3"/>
      <c r="G706" s="3"/>
    </row>
    <row r="707" customFormat="false" ht="12.75" hidden="false" customHeight="false" outlineLevel="0" collapsed="false">
      <c r="B707" s="3"/>
      <c r="C707" s="3"/>
      <c r="D707" s="3"/>
      <c r="E707" s="3"/>
      <c r="F707" s="3"/>
      <c r="G707" s="3"/>
    </row>
    <row r="708" customFormat="false" ht="12.75" hidden="false" customHeight="false" outlineLevel="0" collapsed="false">
      <c r="B708" s="3"/>
      <c r="C708" s="3"/>
      <c r="D708" s="3"/>
      <c r="E708" s="3"/>
      <c r="F708" s="3"/>
      <c r="G708" s="3"/>
    </row>
    <row r="709" customFormat="false" ht="12.75" hidden="false" customHeight="false" outlineLevel="0" collapsed="false">
      <c r="B709" s="3"/>
      <c r="C709" s="3"/>
      <c r="D709" s="3"/>
      <c r="E709" s="3"/>
      <c r="F709" s="3"/>
      <c r="G709" s="3"/>
    </row>
    <row r="710" customFormat="false" ht="12.75" hidden="false" customHeight="false" outlineLevel="0" collapsed="false">
      <c r="B710" s="3"/>
      <c r="C710" s="3"/>
      <c r="D710" s="3"/>
      <c r="E710" s="3"/>
      <c r="F710" s="3"/>
      <c r="G710" s="3"/>
    </row>
    <row r="711" customFormat="false" ht="12.75" hidden="false" customHeight="false" outlineLevel="0" collapsed="false">
      <c r="B711" s="3"/>
      <c r="C711" s="3"/>
      <c r="D711" s="3"/>
      <c r="E711" s="3"/>
      <c r="F711" s="3"/>
      <c r="G711" s="3"/>
    </row>
    <row r="712" customFormat="false" ht="12.75" hidden="false" customHeight="false" outlineLevel="0" collapsed="false">
      <c r="B712" s="3"/>
      <c r="C712" s="3"/>
      <c r="D712" s="3"/>
      <c r="E712" s="3"/>
      <c r="F712" s="3"/>
      <c r="G712" s="3"/>
    </row>
    <row r="713" customFormat="false" ht="12.75" hidden="false" customHeight="false" outlineLevel="0" collapsed="false">
      <c r="B713" s="3"/>
      <c r="C713" s="3"/>
      <c r="D713" s="3"/>
      <c r="E713" s="3"/>
      <c r="F713" s="3"/>
      <c r="G713" s="3"/>
    </row>
    <row r="714" customFormat="false" ht="12.75" hidden="false" customHeight="false" outlineLevel="0" collapsed="false">
      <c r="B714" s="3"/>
      <c r="C714" s="3"/>
      <c r="D714" s="3"/>
      <c r="E714" s="3"/>
      <c r="F714" s="3"/>
      <c r="G714" s="3"/>
    </row>
    <row r="715" customFormat="false" ht="12.75" hidden="false" customHeight="false" outlineLevel="0" collapsed="false">
      <c r="B715" s="3"/>
      <c r="C715" s="3"/>
      <c r="D715" s="3"/>
      <c r="E715" s="3"/>
      <c r="F715" s="3"/>
      <c r="G715" s="3"/>
    </row>
    <row r="716" customFormat="false" ht="12.75" hidden="false" customHeight="false" outlineLevel="0" collapsed="false">
      <c r="B716" s="3"/>
      <c r="C716" s="3"/>
      <c r="D716" s="3"/>
      <c r="E716" s="3"/>
      <c r="F716" s="3"/>
      <c r="G716" s="3"/>
    </row>
    <row r="717" customFormat="false" ht="12.75" hidden="false" customHeight="false" outlineLevel="0" collapsed="false">
      <c r="B717" s="3"/>
      <c r="C717" s="3"/>
      <c r="D717" s="3"/>
      <c r="E717" s="3"/>
      <c r="F717" s="3"/>
      <c r="G717" s="3"/>
    </row>
    <row r="718" customFormat="false" ht="12.75" hidden="false" customHeight="false" outlineLevel="0" collapsed="false">
      <c r="B718" s="3"/>
      <c r="C718" s="3"/>
      <c r="D718" s="3"/>
      <c r="E718" s="3"/>
      <c r="F718" s="3"/>
      <c r="G718" s="3"/>
    </row>
    <row r="719" customFormat="false" ht="12.75" hidden="false" customHeight="false" outlineLevel="0" collapsed="false">
      <c r="B719" s="3"/>
      <c r="C719" s="3"/>
      <c r="D719" s="3"/>
      <c r="E719" s="3"/>
      <c r="F719" s="3"/>
      <c r="G719" s="3"/>
    </row>
    <row r="720" customFormat="false" ht="12.75" hidden="false" customHeight="false" outlineLevel="0" collapsed="false">
      <c r="B720" s="3"/>
      <c r="C720" s="3"/>
      <c r="D720" s="3"/>
      <c r="E720" s="3"/>
      <c r="F720" s="3"/>
      <c r="G720" s="3"/>
    </row>
    <row r="721" customFormat="false" ht="12.75" hidden="false" customHeight="false" outlineLevel="0" collapsed="false">
      <c r="B721" s="3"/>
      <c r="C721" s="3"/>
      <c r="D721" s="3"/>
      <c r="E721" s="3"/>
      <c r="F721" s="3"/>
      <c r="G721" s="3"/>
    </row>
    <row r="722" customFormat="false" ht="12.75" hidden="false" customHeight="false" outlineLevel="0" collapsed="false">
      <c r="B722" s="3"/>
      <c r="C722" s="3"/>
      <c r="D722" s="3"/>
      <c r="E722" s="3"/>
      <c r="F722" s="3"/>
      <c r="G722" s="3"/>
    </row>
    <row r="723" customFormat="false" ht="12.75" hidden="false" customHeight="false" outlineLevel="0" collapsed="false">
      <c r="B723" s="3"/>
      <c r="C723" s="3"/>
      <c r="D723" s="3"/>
      <c r="E723" s="3"/>
      <c r="F723" s="3"/>
      <c r="G723" s="3"/>
    </row>
    <row r="724" customFormat="false" ht="12.75" hidden="false" customHeight="false" outlineLevel="0" collapsed="false">
      <c r="B724" s="3"/>
      <c r="C724" s="3"/>
      <c r="D724" s="3"/>
      <c r="E724" s="3"/>
      <c r="F724" s="3"/>
      <c r="G724" s="3"/>
    </row>
    <row r="725" customFormat="false" ht="12.75" hidden="false" customHeight="false" outlineLevel="0" collapsed="false">
      <c r="B725" s="3"/>
      <c r="C725" s="3"/>
      <c r="D725" s="3"/>
      <c r="E725" s="3"/>
      <c r="F725" s="3"/>
      <c r="G725" s="3"/>
    </row>
    <row r="726" customFormat="false" ht="12.75" hidden="false" customHeight="false" outlineLevel="0" collapsed="false">
      <c r="B726" s="3"/>
      <c r="C726" s="3"/>
      <c r="D726" s="3"/>
      <c r="E726" s="3"/>
      <c r="F726" s="3"/>
      <c r="G726" s="3"/>
    </row>
    <row r="727" customFormat="false" ht="12.75" hidden="false" customHeight="false" outlineLevel="0" collapsed="false">
      <c r="B727" s="3"/>
      <c r="C727" s="3"/>
      <c r="D727" s="3"/>
      <c r="E727" s="3"/>
      <c r="F727" s="3"/>
      <c r="G727" s="3"/>
    </row>
    <row r="728" customFormat="false" ht="12.75" hidden="false" customHeight="false" outlineLevel="0" collapsed="false">
      <c r="B728" s="3"/>
      <c r="C728" s="3"/>
      <c r="D728" s="3"/>
      <c r="E728" s="3"/>
      <c r="F728" s="3"/>
      <c r="G728" s="3"/>
    </row>
    <row r="729" customFormat="false" ht="12.75" hidden="false" customHeight="false" outlineLevel="0" collapsed="false">
      <c r="B729" s="3"/>
      <c r="C729" s="3"/>
      <c r="D729" s="3"/>
      <c r="E729" s="3"/>
      <c r="F729" s="3"/>
      <c r="G729" s="3"/>
    </row>
    <row r="730" customFormat="false" ht="12.75" hidden="false" customHeight="false" outlineLevel="0" collapsed="false">
      <c r="B730" s="3"/>
      <c r="C730" s="3"/>
      <c r="D730" s="3"/>
      <c r="E730" s="3"/>
      <c r="F730" s="3"/>
      <c r="G730" s="3"/>
    </row>
    <row r="731" customFormat="false" ht="12.75" hidden="false" customHeight="false" outlineLevel="0" collapsed="false">
      <c r="B731" s="3"/>
      <c r="C731" s="3"/>
      <c r="D731" s="3"/>
      <c r="E731" s="3"/>
      <c r="F731" s="3"/>
      <c r="G731" s="3"/>
    </row>
    <row r="732" customFormat="false" ht="12.75" hidden="false" customHeight="false" outlineLevel="0" collapsed="false">
      <c r="B732" s="3"/>
      <c r="C732" s="3"/>
      <c r="D732" s="3"/>
      <c r="E732" s="3"/>
      <c r="F732" s="3"/>
      <c r="G732" s="3"/>
    </row>
    <row r="733" customFormat="false" ht="12.75" hidden="false" customHeight="false" outlineLevel="0" collapsed="false">
      <c r="B733" s="3"/>
      <c r="C733" s="3"/>
      <c r="D733" s="3"/>
      <c r="E733" s="3"/>
      <c r="F733" s="3"/>
      <c r="G733" s="3"/>
    </row>
    <row r="734" customFormat="false" ht="12.75" hidden="false" customHeight="false" outlineLevel="0" collapsed="false">
      <c r="B734" s="3"/>
      <c r="C734" s="3"/>
      <c r="D734" s="3"/>
      <c r="E734" s="3"/>
      <c r="F734" s="3"/>
      <c r="G734" s="3"/>
    </row>
    <row r="735" customFormat="false" ht="12.75" hidden="false" customHeight="false" outlineLevel="0" collapsed="false">
      <c r="B735" s="3"/>
      <c r="C735" s="3"/>
      <c r="D735" s="3"/>
      <c r="E735" s="3"/>
      <c r="F735" s="3"/>
      <c r="G735" s="3"/>
    </row>
    <row r="736" customFormat="false" ht="12.75" hidden="false" customHeight="false" outlineLevel="0" collapsed="false">
      <c r="B736" s="3"/>
      <c r="C736" s="3"/>
      <c r="D736" s="3"/>
      <c r="E736" s="3"/>
      <c r="F736" s="3"/>
      <c r="G736" s="3"/>
    </row>
    <row r="737" customFormat="false" ht="12.75" hidden="false" customHeight="false" outlineLevel="0" collapsed="false">
      <c r="B737" s="3"/>
      <c r="C737" s="3"/>
      <c r="D737" s="3"/>
      <c r="E737" s="3"/>
      <c r="F737" s="3"/>
      <c r="G737" s="3"/>
    </row>
    <row r="738" customFormat="false" ht="12.75" hidden="false" customHeight="false" outlineLevel="0" collapsed="false">
      <c r="B738" s="3"/>
      <c r="C738" s="3"/>
      <c r="D738" s="3"/>
      <c r="E738" s="3"/>
      <c r="F738" s="3"/>
      <c r="G738" s="3"/>
    </row>
    <row r="739" customFormat="false" ht="12.75" hidden="false" customHeight="false" outlineLevel="0" collapsed="false">
      <c r="B739" s="3"/>
      <c r="C739" s="3"/>
      <c r="D739" s="3"/>
      <c r="E739" s="3"/>
      <c r="F739" s="3"/>
      <c r="G739" s="3"/>
    </row>
    <row r="740" customFormat="false" ht="12.75" hidden="false" customHeight="false" outlineLevel="0" collapsed="false">
      <c r="B740" s="3"/>
      <c r="C740" s="3"/>
      <c r="D740" s="3"/>
      <c r="E740" s="3"/>
      <c r="F740" s="3"/>
      <c r="G740" s="3"/>
    </row>
    <row r="741" customFormat="false" ht="12.75" hidden="false" customHeight="false" outlineLevel="0" collapsed="false">
      <c r="B741" s="3"/>
      <c r="C741" s="3"/>
      <c r="D741" s="3"/>
      <c r="E741" s="3"/>
      <c r="F741" s="3"/>
      <c r="G741" s="3"/>
    </row>
    <row r="742" customFormat="false" ht="12.75" hidden="false" customHeight="false" outlineLevel="0" collapsed="false">
      <c r="B742" s="3"/>
      <c r="C742" s="3"/>
      <c r="D742" s="3"/>
      <c r="E742" s="3"/>
      <c r="F742" s="3"/>
      <c r="G742" s="3"/>
    </row>
    <row r="743" customFormat="false" ht="12.75" hidden="false" customHeight="false" outlineLevel="0" collapsed="false">
      <c r="B743" s="3"/>
      <c r="C743" s="3"/>
      <c r="D743" s="3"/>
      <c r="E743" s="3"/>
      <c r="F743" s="3"/>
      <c r="G743" s="3"/>
    </row>
    <row r="744" customFormat="false" ht="12.75" hidden="false" customHeight="false" outlineLevel="0" collapsed="false">
      <c r="B744" s="3"/>
      <c r="C744" s="3"/>
      <c r="D744" s="3"/>
      <c r="E744" s="3"/>
      <c r="F744" s="3"/>
      <c r="G744" s="3"/>
    </row>
    <row r="745" customFormat="false" ht="12.75" hidden="false" customHeight="false" outlineLevel="0" collapsed="false">
      <c r="B745" s="3"/>
      <c r="C745" s="3"/>
      <c r="D745" s="3"/>
      <c r="E745" s="3"/>
      <c r="F745" s="3"/>
      <c r="G745" s="3"/>
    </row>
    <row r="746" customFormat="false" ht="12.75" hidden="false" customHeight="false" outlineLevel="0" collapsed="false">
      <c r="B746" s="3"/>
      <c r="C746" s="3"/>
      <c r="D746" s="3"/>
      <c r="E746" s="3"/>
      <c r="F746" s="3"/>
      <c r="G746" s="3"/>
    </row>
    <row r="747" customFormat="false" ht="12.75" hidden="false" customHeight="false" outlineLevel="0" collapsed="false">
      <c r="B747" s="3"/>
      <c r="C747" s="3"/>
      <c r="D747" s="3"/>
      <c r="E747" s="3"/>
      <c r="F747" s="3"/>
      <c r="G747" s="3"/>
    </row>
    <row r="748" customFormat="false" ht="12.75" hidden="false" customHeight="false" outlineLevel="0" collapsed="false">
      <c r="B748" s="3"/>
      <c r="C748" s="3"/>
      <c r="D748" s="3"/>
      <c r="E748" s="3"/>
      <c r="F748" s="3"/>
      <c r="G748" s="3"/>
    </row>
    <row r="749" customFormat="false" ht="12.75" hidden="false" customHeight="false" outlineLevel="0" collapsed="false">
      <c r="B749" s="3"/>
      <c r="C749" s="3"/>
      <c r="D749" s="3"/>
      <c r="E749" s="3"/>
      <c r="F749" s="3"/>
      <c r="G749" s="3"/>
    </row>
    <row r="750" customFormat="false" ht="12.75" hidden="false" customHeight="false" outlineLevel="0" collapsed="false">
      <c r="B750" s="3"/>
      <c r="C750" s="3"/>
      <c r="D750" s="3"/>
      <c r="E750" s="3"/>
      <c r="F750" s="3"/>
      <c r="G750" s="3"/>
    </row>
    <row r="751" customFormat="false" ht="12.75" hidden="false" customHeight="false" outlineLevel="0" collapsed="false">
      <c r="B751" s="3"/>
      <c r="C751" s="3"/>
      <c r="D751" s="3"/>
      <c r="E751" s="3"/>
      <c r="F751" s="3"/>
      <c r="G751" s="3"/>
    </row>
    <row r="752" customFormat="false" ht="12.75" hidden="false" customHeight="false" outlineLevel="0" collapsed="false">
      <c r="B752" s="3"/>
      <c r="C752" s="3"/>
      <c r="D752" s="3"/>
      <c r="E752" s="3"/>
      <c r="F752" s="3"/>
      <c r="G752" s="3"/>
    </row>
    <row r="753" customFormat="false" ht="12.75" hidden="false" customHeight="false" outlineLevel="0" collapsed="false">
      <c r="B753" s="3"/>
      <c r="C753" s="3"/>
      <c r="D753" s="3"/>
      <c r="E753" s="3"/>
      <c r="F753" s="3"/>
      <c r="G753" s="3"/>
    </row>
    <row r="754" customFormat="false" ht="12.75" hidden="false" customHeight="false" outlineLevel="0" collapsed="false">
      <c r="B754" s="3"/>
      <c r="C754" s="3"/>
      <c r="D754" s="3"/>
      <c r="E754" s="3"/>
      <c r="F754" s="3"/>
      <c r="G754" s="3"/>
    </row>
    <row r="755" customFormat="false" ht="12.75" hidden="false" customHeight="false" outlineLevel="0" collapsed="false">
      <c r="B755" s="3"/>
      <c r="C755" s="3"/>
      <c r="D755" s="3"/>
      <c r="E755" s="3"/>
      <c r="F755" s="3"/>
      <c r="G755" s="3"/>
    </row>
    <row r="756" customFormat="false" ht="12.75" hidden="false" customHeight="false" outlineLevel="0" collapsed="false">
      <c r="B756" s="3"/>
      <c r="C756" s="3"/>
      <c r="D756" s="3"/>
      <c r="E756" s="3"/>
      <c r="F756" s="3"/>
      <c r="G756" s="3"/>
    </row>
    <row r="757" customFormat="false" ht="12.75" hidden="false" customHeight="false" outlineLevel="0" collapsed="false">
      <c r="B757" s="3"/>
      <c r="C757" s="3"/>
      <c r="D757" s="3"/>
      <c r="E757" s="3"/>
      <c r="F757" s="3"/>
      <c r="G757" s="3"/>
    </row>
    <row r="758" customFormat="false" ht="12.75" hidden="false" customHeight="false" outlineLevel="0" collapsed="false">
      <c r="B758" s="3"/>
      <c r="C758" s="3"/>
      <c r="D758" s="3"/>
      <c r="E758" s="3"/>
      <c r="F758" s="3"/>
      <c r="G758" s="3"/>
    </row>
    <row r="759" customFormat="false" ht="12.75" hidden="false" customHeight="false" outlineLevel="0" collapsed="false">
      <c r="B759" s="3"/>
      <c r="C759" s="3"/>
      <c r="D759" s="3"/>
      <c r="E759" s="3"/>
      <c r="F759" s="3"/>
      <c r="G759" s="3"/>
    </row>
    <row r="760" customFormat="false" ht="12.75" hidden="false" customHeight="false" outlineLevel="0" collapsed="false">
      <c r="B760" s="3"/>
      <c r="C760" s="3"/>
      <c r="D760" s="3"/>
      <c r="E760" s="3"/>
      <c r="F760" s="3"/>
      <c r="G760" s="3"/>
    </row>
    <row r="761" customFormat="false" ht="12.75" hidden="false" customHeight="false" outlineLevel="0" collapsed="false">
      <c r="B761" s="3"/>
      <c r="C761" s="3"/>
      <c r="D761" s="3"/>
      <c r="E761" s="3"/>
      <c r="F761" s="3"/>
      <c r="G761" s="3"/>
    </row>
    <row r="762" customFormat="false" ht="12.75" hidden="false" customHeight="false" outlineLevel="0" collapsed="false">
      <c r="B762" s="3"/>
      <c r="C762" s="3"/>
      <c r="D762" s="3"/>
      <c r="E762" s="3"/>
      <c r="F762" s="3"/>
      <c r="G762" s="3"/>
    </row>
    <row r="763" customFormat="false" ht="12.75" hidden="false" customHeight="false" outlineLevel="0" collapsed="false">
      <c r="B763" s="3"/>
      <c r="C763" s="3"/>
      <c r="D763" s="3"/>
      <c r="E763" s="3"/>
      <c r="F763" s="3"/>
      <c r="G763" s="3"/>
    </row>
    <row r="764" customFormat="false" ht="12.75" hidden="false" customHeight="false" outlineLevel="0" collapsed="false">
      <c r="B764" s="3"/>
      <c r="C764" s="3"/>
      <c r="D764" s="3"/>
      <c r="E764" s="3"/>
      <c r="F764" s="3"/>
      <c r="G764" s="3"/>
    </row>
    <row r="765" customFormat="false" ht="12.75" hidden="false" customHeight="false" outlineLevel="0" collapsed="false">
      <c r="B765" s="3"/>
      <c r="C765" s="3"/>
      <c r="D765" s="3"/>
      <c r="E765" s="3"/>
      <c r="F765" s="3"/>
      <c r="G765" s="3"/>
    </row>
    <row r="766" customFormat="false" ht="12.75" hidden="false" customHeight="false" outlineLevel="0" collapsed="false">
      <c r="B766" s="3"/>
      <c r="C766" s="3"/>
      <c r="D766" s="3"/>
      <c r="E766" s="3"/>
      <c r="F766" s="3"/>
      <c r="G766" s="3"/>
    </row>
    <row r="767" customFormat="false" ht="12.75" hidden="false" customHeight="false" outlineLevel="0" collapsed="false">
      <c r="B767" s="3"/>
      <c r="C767" s="3"/>
      <c r="D767" s="3"/>
      <c r="E767" s="3"/>
      <c r="F767" s="3"/>
      <c r="G767" s="3"/>
    </row>
    <row r="768" customFormat="false" ht="12.75" hidden="false" customHeight="false" outlineLevel="0" collapsed="false">
      <c r="B768" s="3"/>
      <c r="C768" s="3"/>
      <c r="D768" s="3"/>
      <c r="E768" s="3"/>
      <c r="F768" s="3"/>
      <c r="G768" s="3"/>
    </row>
    <row r="769" customFormat="false" ht="12.75" hidden="false" customHeight="false" outlineLevel="0" collapsed="false">
      <c r="B769" s="3"/>
      <c r="C769" s="3"/>
      <c r="D769" s="3"/>
      <c r="E769" s="3"/>
      <c r="F769" s="3"/>
      <c r="G769" s="3"/>
    </row>
    <row r="770" customFormat="false" ht="12.75" hidden="false" customHeight="false" outlineLevel="0" collapsed="false">
      <c r="B770" s="3"/>
      <c r="C770" s="3"/>
      <c r="D770" s="3"/>
      <c r="E770" s="3"/>
      <c r="F770" s="3"/>
      <c r="G770" s="3"/>
    </row>
    <row r="771" customFormat="false" ht="12.75" hidden="false" customHeight="false" outlineLevel="0" collapsed="false">
      <c r="B771" s="3"/>
      <c r="C771" s="3"/>
      <c r="D771" s="3"/>
      <c r="E771" s="3"/>
      <c r="F771" s="3"/>
      <c r="G771" s="3"/>
    </row>
    <row r="772" customFormat="false" ht="12.75" hidden="false" customHeight="false" outlineLevel="0" collapsed="false">
      <c r="B772" s="3"/>
      <c r="C772" s="3"/>
      <c r="D772" s="3"/>
      <c r="E772" s="3"/>
      <c r="F772" s="3"/>
      <c r="G772" s="3"/>
    </row>
    <row r="773" customFormat="false" ht="12.75" hidden="false" customHeight="false" outlineLevel="0" collapsed="false">
      <c r="B773" s="3"/>
      <c r="C773" s="3"/>
      <c r="D773" s="3"/>
      <c r="E773" s="3"/>
      <c r="F773" s="3"/>
      <c r="G773" s="3"/>
    </row>
    <row r="774" customFormat="false" ht="12.75" hidden="false" customHeight="false" outlineLevel="0" collapsed="false">
      <c r="B774" s="3"/>
      <c r="C774" s="3"/>
      <c r="D774" s="3"/>
      <c r="E774" s="3"/>
      <c r="F774" s="3"/>
      <c r="G774" s="3"/>
    </row>
    <row r="775" customFormat="false" ht="12.75" hidden="false" customHeight="false" outlineLevel="0" collapsed="false">
      <c r="B775" s="3"/>
      <c r="C775" s="3"/>
      <c r="D775" s="3"/>
      <c r="E775" s="3"/>
      <c r="F775" s="3"/>
      <c r="G775" s="3"/>
    </row>
    <row r="776" customFormat="false" ht="12.75" hidden="false" customHeight="false" outlineLevel="0" collapsed="false">
      <c r="B776" s="3"/>
      <c r="C776" s="3"/>
      <c r="D776" s="3"/>
      <c r="E776" s="3"/>
      <c r="F776" s="3"/>
      <c r="G776" s="3"/>
    </row>
    <row r="777" customFormat="false" ht="12.75" hidden="false" customHeight="false" outlineLevel="0" collapsed="false">
      <c r="B777" s="3"/>
      <c r="C777" s="3"/>
      <c r="D777" s="3"/>
      <c r="E777" s="3"/>
      <c r="F777" s="3"/>
      <c r="G777" s="3"/>
    </row>
    <row r="778" customFormat="false" ht="12.75" hidden="false" customHeight="false" outlineLevel="0" collapsed="false">
      <c r="B778" s="3"/>
      <c r="C778" s="3"/>
      <c r="D778" s="3"/>
      <c r="E778" s="3"/>
      <c r="F778" s="3"/>
      <c r="G778" s="3"/>
    </row>
    <row r="779" customFormat="false" ht="12.75" hidden="false" customHeight="false" outlineLevel="0" collapsed="false">
      <c r="B779" s="3"/>
      <c r="C779" s="3"/>
      <c r="D779" s="3"/>
      <c r="E779" s="3"/>
      <c r="F779" s="3"/>
      <c r="G779" s="3"/>
    </row>
    <row r="780" customFormat="false" ht="12.75" hidden="false" customHeight="false" outlineLevel="0" collapsed="false">
      <c r="B780" s="3"/>
      <c r="C780" s="3"/>
      <c r="D780" s="3"/>
      <c r="E780" s="3"/>
      <c r="F780" s="3"/>
      <c r="G780" s="3"/>
    </row>
    <row r="781" customFormat="false" ht="12.75" hidden="false" customHeight="false" outlineLevel="0" collapsed="false">
      <c r="B781" s="3"/>
      <c r="C781" s="3"/>
      <c r="D781" s="3"/>
      <c r="E781" s="3"/>
      <c r="F781" s="3"/>
      <c r="G781" s="3"/>
    </row>
    <row r="782" customFormat="false" ht="12.75" hidden="false" customHeight="false" outlineLevel="0" collapsed="false">
      <c r="B782" s="3"/>
      <c r="C782" s="3"/>
      <c r="D782" s="3"/>
      <c r="E782" s="3"/>
      <c r="F782" s="3"/>
      <c r="G782" s="3"/>
    </row>
    <row r="783" customFormat="false" ht="12.75" hidden="false" customHeight="false" outlineLevel="0" collapsed="false">
      <c r="B783" s="3"/>
      <c r="C783" s="3"/>
      <c r="D783" s="3"/>
      <c r="E783" s="3"/>
      <c r="F783" s="3"/>
      <c r="G783" s="3"/>
    </row>
    <row r="784" customFormat="false" ht="12.75" hidden="false" customHeight="false" outlineLevel="0" collapsed="false">
      <c r="B784" s="3"/>
      <c r="C784" s="3"/>
      <c r="D784" s="3"/>
      <c r="E784" s="3"/>
      <c r="F784" s="3"/>
      <c r="G784" s="3"/>
    </row>
    <row r="785" customFormat="false" ht="12.75" hidden="false" customHeight="false" outlineLevel="0" collapsed="false">
      <c r="B785" s="3"/>
      <c r="C785" s="3"/>
      <c r="D785" s="3"/>
      <c r="E785" s="3"/>
      <c r="F785" s="3"/>
      <c r="G785" s="3"/>
    </row>
    <row r="786" customFormat="false" ht="12.75" hidden="false" customHeight="false" outlineLevel="0" collapsed="false">
      <c r="B786" s="3"/>
      <c r="C786" s="3"/>
      <c r="D786" s="3"/>
      <c r="E786" s="3"/>
      <c r="F786" s="3"/>
      <c r="G786" s="3"/>
    </row>
    <row r="787" customFormat="false" ht="12.75" hidden="false" customHeight="false" outlineLevel="0" collapsed="false">
      <c r="B787" s="3"/>
      <c r="C787" s="3"/>
      <c r="D787" s="3"/>
      <c r="E787" s="3"/>
      <c r="F787" s="3"/>
      <c r="G787" s="3"/>
    </row>
    <row r="788" customFormat="false" ht="12.75" hidden="false" customHeight="false" outlineLevel="0" collapsed="false">
      <c r="B788" s="3"/>
      <c r="C788" s="3"/>
      <c r="D788" s="3"/>
      <c r="E788" s="3"/>
      <c r="F788" s="3"/>
      <c r="G788" s="3"/>
    </row>
    <row r="789" customFormat="false" ht="12.75" hidden="false" customHeight="false" outlineLevel="0" collapsed="false">
      <c r="B789" s="3"/>
      <c r="C789" s="3"/>
      <c r="D789" s="3"/>
      <c r="E789" s="3"/>
      <c r="F789" s="3"/>
      <c r="G789" s="3"/>
    </row>
    <row r="790" customFormat="false" ht="12.75" hidden="false" customHeight="false" outlineLevel="0" collapsed="false">
      <c r="B790" s="3"/>
      <c r="C790" s="3"/>
      <c r="D790" s="3"/>
      <c r="E790" s="3"/>
      <c r="F790" s="3"/>
      <c r="G790" s="3"/>
    </row>
    <row r="791" customFormat="false" ht="12.75" hidden="false" customHeight="false" outlineLevel="0" collapsed="false">
      <c r="B791" s="3"/>
      <c r="C791" s="3"/>
      <c r="D791" s="3"/>
      <c r="E791" s="3"/>
      <c r="F791" s="3"/>
      <c r="G791" s="3"/>
    </row>
    <row r="792" customFormat="false" ht="12.75" hidden="false" customHeight="false" outlineLevel="0" collapsed="false">
      <c r="B792" s="3"/>
      <c r="C792" s="3"/>
      <c r="D792" s="3"/>
      <c r="E792" s="3"/>
      <c r="F792" s="3"/>
      <c r="G792" s="3"/>
    </row>
    <row r="793" customFormat="false" ht="12.75" hidden="false" customHeight="false" outlineLevel="0" collapsed="false">
      <c r="B793" s="3"/>
      <c r="C793" s="3"/>
      <c r="D793" s="3"/>
      <c r="E793" s="3"/>
      <c r="F793" s="3"/>
      <c r="G793" s="3"/>
    </row>
    <row r="794" customFormat="false" ht="12.75" hidden="false" customHeight="false" outlineLevel="0" collapsed="false">
      <c r="B794" s="3"/>
      <c r="C794" s="3"/>
      <c r="D794" s="3"/>
      <c r="E794" s="3"/>
      <c r="F794" s="3"/>
      <c r="G794" s="3"/>
    </row>
    <row r="795" customFormat="false" ht="12.75" hidden="false" customHeight="false" outlineLevel="0" collapsed="false">
      <c r="B795" s="3"/>
      <c r="C795" s="3"/>
      <c r="D795" s="3"/>
      <c r="E795" s="3"/>
      <c r="F795" s="3"/>
      <c r="G795" s="3"/>
    </row>
    <row r="796" customFormat="false" ht="12.75" hidden="false" customHeight="false" outlineLevel="0" collapsed="false">
      <c r="B796" s="3"/>
      <c r="C796" s="3"/>
      <c r="D796" s="3"/>
      <c r="E796" s="3"/>
      <c r="F796" s="3"/>
      <c r="G796" s="3"/>
    </row>
    <row r="797" customFormat="false" ht="12.75" hidden="false" customHeight="false" outlineLevel="0" collapsed="false">
      <c r="B797" s="3"/>
      <c r="C797" s="3"/>
      <c r="D797" s="3"/>
      <c r="E797" s="3"/>
      <c r="F797" s="3"/>
      <c r="G797" s="3"/>
    </row>
    <row r="798" customFormat="false" ht="12.75" hidden="false" customHeight="false" outlineLevel="0" collapsed="false">
      <c r="B798" s="3"/>
      <c r="C798" s="3"/>
      <c r="D798" s="3"/>
      <c r="E798" s="3"/>
      <c r="F798" s="3"/>
      <c r="G798" s="3"/>
    </row>
    <row r="799" customFormat="false" ht="12.75" hidden="false" customHeight="false" outlineLevel="0" collapsed="false">
      <c r="B799" s="3"/>
      <c r="C799" s="3"/>
      <c r="D799" s="3"/>
      <c r="E799" s="3"/>
      <c r="F799" s="3"/>
      <c r="G799" s="3"/>
    </row>
    <row r="800" customFormat="false" ht="12.75" hidden="false" customHeight="false" outlineLevel="0" collapsed="false">
      <c r="B800" s="3"/>
      <c r="C800" s="3"/>
      <c r="D800" s="3"/>
      <c r="E800" s="3"/>
      <c r="F800" s="3"/>
      <c r="G800" s="3"/>
    </row>
    <row r="801" customFormat="false" ht="12.75" hidden="false" customHeight="false" outlineLevel="0" collapsed="false">
      <c r="B801" s="3"/>
      <c r="C801" s="3"/>
      <c r="D801" s="3"/>
      <c r="E801" s="3"/>
      <c r="F801" s="3"/>
      <c r="G801" s="3"/>
    </row>
    <row r="802" customFormat="false" ht="12.75" hidden="false" customHeight="false" outlineLevel="0" collapsed="false">
      <c r="B802" s="3"/>
      <c r="C802" s="3"/>
      <c r="D802" s="3"/>
      <c r="E802" s="3"/>
      <c r="F802" s="3"/>
      <c r="G802" s="3"/>
    </row>
    <row r="803" customFormat="false" ht="12.75" hidden="false" customHeight="false" outlineLevel="0" collapsed="false">
      <c r="B803" s="3"/>
      <c r="C803" s="3"/>
      <c r="D803" s="3"/>
      <c r="E803" s="3"/>
      <c r="F803" s="3"/>
      <c r="G803" s="3"/>
    </row>
    <row r="804" customFormat="false" ht="12.75" hidden="false" customHeight="false" outlineLevel="0" collapsed="false">
      <c r="B804" s="3"/>
      <c r="C804" s="3"/>
      <c r="D804" s="3"/>
      <c r="E804" s="3"/>
      <c r="F804" s="3"/>
      <c r="G804" s="3"/>
    </row>
    <row r="805" customFormat="false" ht="12.75" hidden="false" customHeight="false" outlineLevel="0" collapsed="false">
      <c r="B805" s="3"/>
      <c r="C805" s="3"/>
      <c r="D805" s="3"/>
      <c r="E805" s="3"/>
      <c r="F805" s="3"/>
      <c r="G805" s="3"/>
    </row>
    <row r="806" customFormat="false" ht="12.75" hidden="false" customHeight="false" outlineLevel="0" collapsed="false">
      <c r="B806" s="3"/>
      <c r="C806" s="3"/>
      <c r="D806" s="3"/>
      <c r="E806" s="3"/>
      <c r="F806" s="3"/>
      <c r="G806" s="3"/>
    </row>
    <row r="807" customFormat="false" ht="12.75" hidden="false" customHeight="false" outlineLevel="0" collapsed="false">
      <c r="B807" s="3"/>
      <c r="C807" s="3"/>
      <c r="D807" s="3"/>
      <c r="E807" s="3"/>
      <c r="F807" s="3"/>
      <c r="G807" s="3"/>
    </row>
    <row r="808" customFormat="false" ht="12.75" hidden="false" customHeight="false" outlineLevel="0" collapsed="false">
      <c r="B808" s="3"/>
      <c r="C808" s="3"/>
      <c r="D808" s="3"/>
      <c r="E808" s="3"/>
      <c r="F808" s="3"/>
      <c r="G808" s="3"/>
    </row>
    <row r="809" customFormat="false" ht="12.75" hidden="false" customHeight="false" outlineLevel="0" collapsed="false">
      <c r="B809" s="3"/>
      <c r="C809" s="3"/>
      <c r="D809" s="3"/>
      <c r="E809" s="3"/>
      <c r="F809" s="3"/>
      <c r="G809" s="3"/>
    </row>
    <row r="810" customFormat="false" ht="12.75" hidden="false" customHeight="false" outlineLevel="0" collapsed="false">
      <c r="B810" s="3"/>
      <c r="C810" s="3"/>
      <c r="D810" s="3"/>
      <c r="E810" s="3"/>
      <c r="F810" s="3"/>
      <c r="G810" s="3"/>
    </row>
    <row r="811" customFormat="false" ht="12.75" hidden="false" customHeight="false" outlineLevel="0" collapsed="false">
      <c r="B811" s="3"/>
      <c r="C811" s="3"/>
      <c r="D811" s="3"/>
      <c r="E811" s="3"/>
      <c r="F811" s="3"/>
      <c r="G811" s="3"/>
    </row>
    <row r="812" customFormat="false" ht="12.75" hidden="false" customHeight="false" outlineLevel="0" collapsed="false">
      <c r="B812" s="3"/>
      <c r="C812" s="3"/>
      <c r="D812" s="3"/>
      <c r="E812" s="3"/>
      <c r="F812" s="3"/>
      <c r="G812" s="3"/>
    </row>
    <row r="813" customFormat="false" ht="12.75" hidden="false" customHeight="false" outlineLevel="0" collapsed="false">
      <c r="B813" s="3"/>
      <c r="C813" s="3"/>
      <c r="D813" s="3"/>
      <c r="E813" s="3"/>
      <c r="F813" s="3"/>
      <c r="G813" s="3"/>
    </row>
    <row r="814" customFormat="false" ht="12.75" hidden="false" customHeight="false" outlineLevel="0" collapsed="false">
      <c r="B814" s="3"/>
      <c r="C814" s="3"/>
      <c r="D814" s="3"/>
      <c r="E814" s="3"/>
      <c r="F814" s="3"/>
      <c r="G814" s="3"/>
    </row>
    <row r="815" customFormat="false" ht="12.75" hidden="false" customHeight="false" outlineLevel="0" collapsed="false">
      <c r="B815" s="3"/>
      <c r="C815" s="3"/>
      <c r="D815" s="3"/>
      <c r="E815" s="3"/>
      <c r="F815" s="3"/>
      <c r="G815" s="3"/>
    </row>
    <row r="816" customFormat="false" ht="12.75" hidden="false" customHeight="false" outlineLevel="0" collapsed="false">
      <c r="B816" s="3"/>
      <c r="C816" s="3"/>
      <c r="D816" s="3"/>
      <c r="E816" s="3"/>
      <c r="F816" s="3"/>
      <c r="G816" s="3"/>
    </row>
    <row r="817" customFormat="false" ht="12.75" hidden="false" customHeight="false" outlineLevel="0" collapsed="false">
      <c r="B817" s="3"/>
      <c r="C817" s="3"/>
      <c r="D817" s="3"/>
      <c r="E817" s="3"/>
      <c r="F817" s="3"/>
      <c r="G817" s="3"/>
    </row>
    <row r="818" customFormat="false" ht="12.75" hidden="false" customHeight="false" outlineLevel="0" collapsed="false">
      <c r="B818" s="3"/>
      <c r="C818" s="3"/>
      <c r="D818" s="3"/>
      <c r="E818" s="3"/>
      <c r="F818" s="3"/>
      <c r="G818" s="3"/>
    </row>
    <row r="819" customFormat="false" ht="12.75" hidden="false" customHeight="false" outlineLevel="0" collapsed="false">
      <c r="B819" s="3"/>
      <c r="C819" s="3"/>
      <c r="D819" s="3"/>
      <c r="E819" s="3"/>
      <c r="F819" s="3"/>
      <c r="G819" s="3"/>
    </row>
    <row r="820" customFormat="false" ht="12.75" hidden="false" customHeight="false" outlineLevel="0" collapsed="false">
      <c r="B820" s="3"/>
      <c r="C820" s="3"/>
      <c r="D820" s="3"/>
      <c r="E820" s="3"/>
      <c r="F820" s="3"/>
      <c r="G820" s="3"/>
    </row>
    <row r="821" customFormat="false" ht="12.75" hidden="false" customHeight="false" outlineLevel="0" collapsed="false">
      <c r="B821" s="3"/>
      <c r="C821" s="3"/>
      <c r="D821" s="3"/>
      <c r="E821" s="3"/>
      <c r="F821" s="3"/>
      <c r="G821" s="3"/>
    </row>
    <row r="822" customFormat="false" ht="12.75" hidden="false" customHeight="false" outlineLevel="0" collapsed="false">
      <c r="B822" s="3"/>
      <c r="C822" s="3"/>
      <c r="D822" s="3"/>
      <c r="E822" s="3"/>
      <c r="F822" s="3"/>
      <c r="G822" s="3"/>
    </row>
    <row r="823" customFormat="false" ht="12.75" hidden="false" customHeight="false" outlineLevel="0" collapsed="false">
      <c r="B823" s="3"/>
      <c r="C823" s="3"/>
      <c r="D823" s="3"/>
      <c r="E823" s="3"/>
      <c r="F823" s="3"/>
      <c r="G823" s="3"/>
    </row>
    <row r="824" customFormat="false" ht="12.75" hidden="false" customHeight="false" outlineLevel="0" collapsed="false">
      <c r="B824" s="3"/>
      <c r="C824" s="3"/>
      <c r="D824" s="3"/>
      <c r="E824" s="3"/>
      <c r="F824" s="3"/>
      <c r="G824" s="3"/>
    </row>
    <row r="825" customFormat="false" ht="12.75" hidden="false" customHeight="false" outlineLevel="0" collapsed="false">
      <c r="B825" s="3"/>
      <c r="C825" s="3"/>
      <c r="D825" s="3"/>
      <c r="E825" s="3"/>
      <c r="F825" s="3"/>
      <c r="G825" s="3"/>
    </row>
    <row r="826" customFormat="false" ht="12.75" hidden="false" customHeight="false" outlineLevel="0" collapsed="false">
      <c r="B826" s="3"/>
      <c r="C826" s="3"/>
      <c r="D826" s="3"/>
      <c r="E826" s="3"/>
      <c r="F826" s="3"/>
      <c r="G826" s="3"/>
    </row>
    <row r="827" customFormat="false" ht="12.75" hidden="false" customHeight="false" outlineLevel="0" collapsed="false">
      <c r="B827" s="3"/>
      <c r="C827" s="3"/>
      <c r="D827" s="3"/>
      <c r="E827" s="3"/>
      <c r="F827" s="3"/>
      <c r="G827" s="3"/>
    </row>
    <row r="828" customFormat="false" ht="12.75" hidden="false" customHeight="false" outlineLevel="0" collapsed="false">
      <c r="B828" s="3"/>
      <c r="C828" s="3"/>
      <c r="D828" s="3"/>
      <c r="E828" s="3"/>
      <c r="F828" s="3"/>
      <c r="G828" s="3"/>
    </row>
    <row r="829" customFormat="false" ht="12.75" hidden="false" customHeight="false" outlineLevel="0" collapsed="false">
      <c r="B829" s="3"/>
      <c r="C829" s="3"/>
      <c r="D829" s="3"/>
      <c r="E829" s="3"/>
      <c r="F829" s="3"/>
      <c r="G829" s="3"/>
    </row>
    <row r="830" customFormat="false" ht="12.75" hidden="false" customHeight="false" outlineLevel="0" collapsed="false">
      <c r="B830" s="3"/>
      <c r="C830" s="3"/>
      <c r="D830" s="3"/>
      <c r="E830" s="3"/>
      <c r="F830" s="3"/>
      <c r="G830" s="3"/>
    </row>
    <row r="831" customFormat="false" ht="12.75" hidden="false" customHeight="false" outlineLevel="0" collapsed="false">
      <c r="B831" s="3"/>
      <c r="C831" s="3"/>
      <c r="D831" s="3"/>
      <c r="E831" s="3"/>
      <c r="F831" s="3"/>
      <c r="G831" s="3"/>
    </row>
    <row r="832" customFormat="false" ht="12.75" hidden="false" customHeight="false" outlineLevel="0" collapsed="false">
      <c r="B832" s="3"/>
      <c r="C832" s="3"/>
      <c r="D832" s="3"/>
      <c r="E832" s="3"/>
      <c r="F832" s="3"/>
      <c r="G832" s="3"/>
    </row>
    <row r="833" customFormat="false" ht="12.75" hidden="false" customHeight="false" outlineLevel="0" collapsed="false">
      <c r="B833" s="3"/>
      <c r="C833" s="3"/>
      <c r="D833" s="3"/>
      <c r="E833" s="3"/>
      <c r="F833" s="3"/>
      <c r="G833" s="3"/>
    </row>
    <row r="834" customFormat="false" ht="12.75" hidden="false" customHeight="false" outlineLevel="0" collapsed="false">
      <c r="B834" s="3"/>
      <c r="C834" s="3"/>
      <c r="D834" s="3"/>
      <c r="E834" s="3"/>
      <c r="F834" s="3"/>
      <c r="G834" s="3"/>
    </row>
    <row r="835" customFormat="false" ht="12.75" hidden="false" customHeight="false" outlineLevel="0" collapsed="false">
      <c r="B835" s="3"/>
      <c r="C835" s="3"/>
      <c r="D835" s="3"/>
      <c r="E835" s="3"/>
      <c r="F835" s="3"/>
      <c r="G835" s="3"/>
    </row>
    <row r="836" customFormat="false" ht="12.75" hidden="false" customHeight="false" outlineLevel="0" collapsed="false">
      <c r="B836" s="3"/>
      <c r="C836" s="3"/>
      <c r="D836" s="3"/>
      <c r="E836" s="3"/>
      <c r="F836" s="3"/>
      <c r="G836" s="3"/>
    </row>
    <row r="837" customFormat="false" ht="12.75" hidden="false" customHeight="false" outlineLevel="0" collapsed="false">
      <c r="B837" s="3"/>
      <c r="C837" s="3"/>
      <c r="D837" s="3"/>
      <c r="E837" s="3"/>
      <c r="F837" s="3"/>
      <c r="G837" s="3"/>
    </row>
    <row r="838" customFormat="false" ht="12.75" hidden="false" customHeight="false" outlineLevel="0" collapsed="false">
      <c r="B838" s="3"/>
      <c r="C838" s="3"/>
      <c r="D838" s="3"/>
      <c r="E838" s="3"/>
      <c r="F838" s="3"/>
      <c r="G838" s="3"/>
    </row>
    <row r="839" customFormat="false" ht="12.75" hidden="false" customHeight="false" outlineLevel="0" collapsed="false">
      <c r="B839" s="3"/>
      <c r="C839" s="3"/>
      <c r="D839" s="3"/>
      <c r="E839" s="3"/>
      <c r="F839" s="3"/>
      <c r="G839" s="3"/>
    </row>
    <row r="840" customFormat="false" ht="12.75" hidden="false" customHeight="false" outlineLevel="0" collapsed="false">
      <c r="B840" s="3"/>
      <c r="C840" s="3"/>
      <c r="D840" s="3"/>
      <c r="E840" s="3"/>
      <c r="F840" s="3"/>
      <c r="G840" s="3"/>
    </row>
    <row r="841" customFormat="false" ht="12.75" hidden="false" customHeight="false" outlineLevel="0" collapsed="false">
      <c r="B841" s="3"/>
      <c r="C841" s="3"/>
      <c r="D841" s="3"/>
      <c r="E841" s="3"/>
      <c r="F841" s="3"/>
      <c r="G841" s="3"/>
    </row>
    <row r="842" customFormat="false" ht="12.75" hidden="false" customHeight="false" outlineLevel="0" collapsed="false">
      <c r="B842" s="3"/>
      <c r="C842" s="3"/>
      <c r="D842" s="3"/>
      <c r="E842" s="3"/>
      <c r="F842" s="3"/>
      <c r="G842" s="3"/>
    </row>
    <row r="843" customFormat="false" ht="12.75" hidden="false" customHeight="false" outlineLevel="0" collapsed="false">
      <c r="B843" s="3"/>
      <c r="C843" s="3"/>
      <c r="D843" s="3"/>
      <c r="E843" s="3"/>
      <c r="F843" s="3"/>
      <c r="G843" s="3"/>
    </row>
    <row r="844" customFormat="false" ht="12.75" hidden="false" customHeight="false" outlineLevel="0" collapsed="false">
      <c r="B844" s="3"/>
      <c r="C844" s="3"/>
      <c r="D844" s="3"/>
      <c r="E844" s="3"/>
      <c r="F844" s="3"/>
      <c r="G844" s="3"/>
    </row>
    <row r="845" customFormat="false" ht="12.75" hidden="false" customHeight="false" outlineLevel="0" collapsed="false">
      <c r="B845" s="3"/>
      <c r="C845" s="3"/>
      <c r="D845" s="3"/>
      <c r="E845" s="3"/>
      <c r="F845" s="3"/>
      <c r="G845" s="3"/>
    </row>
    <row r="846" customFormat="false" ht="12.75" hidden="false" customHeight="false" outlineLevel="0" collapsed="false">
      <c r="B846" s="3"/>
      <c r="C846" s="3"/>
      <c r="D846" s="3"/>
      <c r="E846" s="3"/>
      <c r="F846" s="3"/>
      <c r="G846" s="3"/>
    </row>
    <row r="847" customFormat="false" ht="12.75" hidden="false" customHeight="false" outlineLevel="0" collapsed="false">
      <c r="B847" s="3"/>
      <c r="C847" s="3"/>
      <c r="D847" s="3"/>
      <c r="E847" s="3"/>
      <c r="F847" s="3"/>
      <c r="G847" s="3"/>
    </row>
    <row r="848" customFormat="false" ht="12.75" hidden="false" customHeight="false" outlineLevel="0" collapsed="false">
      <c r="B848" s="3"/>
      <c r="C848" s="3"/>
      <c r="D848" s="3"/>
      <c r="E848" s="3"/>
      <c r="F848" s="3"/>
      <c r="G848" s="3"/>
    </row>
    <row r="849" customFormat="false" ht="12.75" hidden="false" customHeight="false" outlineLevel="0" collapsed="false">
      <c r="B849" s="3"/>
      <c r="C849" s="3"/>
      <c r="D849" s="3"/>
      <c r="E849" s="3"/>
      <c r="F849" s="3"/>
      <c r="G849" s="3"/>
    </row>
    <row r="850" customFormat="false" ht="12.75" hidden="false" customHeight="false" outlineLevel="0" collapsed="false">
      <c r="B850" s="3"/>
      <c r="C850" s="3"/>
      <c r="D850" s="3"/>
      <c r="E850" s="3"/>
      <c r="F850" s="3"/>
      <c r="G850" s="3"/>
    </row>
    <row r="851" customFormat="false" ht="12.75" hidden="false" customHeight="false" outlineLevel="0" collapsed="false">
      <c r="B851" s="3"/>
      <c r="C851" s="3"/>
      <c r="D851" s="3"/>
      <c r="E851" s="3"/>
      <c r="F851" s="3"/>
      <c r="G851" s="3"/>
    </row>
    <row r="852" customFormat="false" ht="12.75" hidden="false" customHeight="false" outlineLevel="0" collapsed="false">
      <c r="B852" s="3"/>
      <c r="C852" s="3"/>
      <c r="D852" s="3"/>
      <c r="E852" s="3"/>
      <c r="F852" s="3"/>
      <c r="G852" s="3"/>
    </row>
    <row r="853" customFormat="false" ht="12.75" hidden="false" customHeight="false" outlineLevel="0" collapsed="false">
      <c r="B853" s="3"/>
      <c r="C853" s="3"/>
      <c r="D853" s="3"/>
      <c r="E853" s="3"/>
      <c r="F853" s="3"/>
      <c r="G853" s="3"/>
    </row>
    <row r="854" customFormat="false" ht="12.75" hidden="false" customHeight="false" outlineLevel="0" collapsed="false">
      <c r="B854" s="3"/>
      <c r="C854" s="3"/>
      <c r="D854" s="3"/>
      <c r="E854" s="3"/>
      <c r="F854" s="3"/>
      <c r="G854" s="3"/>
    </row>
    <row r="855" customFormat="false" ht="12.75" hidden="false" customHeight="false" outlineLevel="0" collapsed="false">
      <c r="B855" s="3"/>
      <c r="C855" s="3"/>
      <c r="D855" s="3"/>
      <c r="E855" s="3"/>
      <c r="F855" s="3"/>
      <c r="G855" s="3"/>
    </row>
    <row r="856" customFormat="false" ht="12.75" hidden="false" customHeight="false" outlineLevel="0" collapsed="false">
      <c r="B856" s="3"/>
      <c r="C856" s="3"/>
      <c r="D856" s="3"/>
      <c r="E856" s="3"/>
      <c r="F856" s="3"/>
      <c r="G856" s="3"/>
    </row>
    <row r="857" customFormat="false" ht="12.75" hidden="false" customHeight="false" outlineLevel="0" collapsed="false">
      <c r="B857" s="3"/>
      <c r="C857" s="3"/>
      <c r="D857" s="3"/>
      <c r="E857" s="3"/>
      <c r="F857" s="3"/>
      <c r="G857" s="3"/>
    </row>
    <row r="858" customFormat="false" ht="12.75" hidden="false" customHeight="false" outlineLevel="0" collapsed="false">
      <c r="B858" s="3"/>
      <c r="C858" s="3"/>
      <c r="D858" s="3"/>
      <c r="E858" s="3"/>
      <c r="F858" s="3"/>
      <c r="G858" s="3"/>
    </row>
    <row r="859" customFormat="false" ht="12.75" hidden="false" customHeight="false" outlineLevel="0" collapsed="false">
      <c r="B859" s="3"/>
      <c r="C859" s="3"/>
      <c r="D859" s="3"/>
      <c r="E859" s="3"/>
      <c r="F859" s="3"/>
      <c r="G859" s="3"/>
    </row>
    <row r="860" customFormat="false" ht="12.75" hidden="false" customHeight="false" outlineLevel="0" collapsed="false">
      <c r="B860" s="3"/>
      <c r="C860" s="3"/>
      <c r="D860" s="3"/>
      <c r="E860" s="3"/>
      <c r="F860" s="3"/>
      <c r="G860" s="3"/>
    </row>
    <row r="861" customFormat="false" ht="12.75" hidden="false" customHeight="false" outlineLevel="0" collapsed="false">
      <c r="B861" s="3"/>
      <c r="C861" s="3"/>
      <c r="D861" s="3"/>
      <c r="E861" s="3"/>
      <c r="F861" s="3"/>
      <c r="G861" s="3"/>
    </row>
    <row r="862" customFormat="false" ht="12.75" hidden="false" customHeight="false" outlineLevel="0" collapsed="false">
      <c r="B862" s="3"/>
      <c r="C862" s="3"/>
      <c r="D862" s="3"/>
      <c r="E862" s="3"/>
      <c r="F862" s="3"/>
      <c r="G862" s="3"/>
    </row>
    <row r="863" customFormat="false" ht="12.75" hidden="false" customHeight="false" outlineLevel="0" collapsed="false">
      <c r="B863" s="3"/>
      <c r="C863" s="3"/>
      <c r="D863" s="3"/>
      <c r="E863" s="3"/>
      <c r="F863" s="3"/>
      <c r="G863" s="3"/>
    </row>
    <row r="864" customFormat="false" ht="12.75" hidden="false" customHeight="false" outlineLevel="0" collapsed="false">
      <c r="B864" s="3"/>
      <c r="C864" s="3"/>
      <c r="D864" s="3"/>
      <c r="E864" s="3"/>
      <c r="F864" s="3"/>
      <c r="G864" s="3"/>
    </row>
    <row r="865" customFormat="false" ht="12.75" hidden="false" customHeight="false" outlineLevel="0" collapsed="false">
      <c r="B865" s="3"/>
      <c r="C865" s="3"/>
      <c r="D865" s="3"/>
      <c r="E865" s="3"/>
      <c r="F865" s="3"/>
      <c r="G865" s="3"/>
    </row>
    <row r="866" customFormat="false" ht="12.75" hidden="false" customHeight="false" outlineLevel="0" collapsed="false">
      <c r="B866" s="3"/>
      <c r="C866" s="3"/>
      <c r="D866" s="3"/>
      <c r="E866" s="3"/>
      <c r="F866" s="3"/>
      <c r="G866" s="3"/>
    </row>
    <row r="867" customFormat="false" ht="12.75" hidden="false" customHeight="false" outlineLevel="0" collapsed="false">
      <c r="B867" s="3"/>
      <c r="C867" s="3"/>
      <c r="D867" s="3"/>
      <c r="E867" s="3"/>
      <c r="F867" s="3"/>
      <c r="G867" s="3"/>
    </row>
    <row r="868" customFormat="false" ht="12.75" hidden="false" customHeight="false" outlineLevel="0" collapsed="false">
      <c r="B868" s="3"/>
      <c r="C868" s="3"/>
      <c r="D868" s="3"/>
      <c r="E868" s="3"/>
      <c r="F868" s="3"/>
      <c r="G868" s="3"/>
    </row>
    <row r="869" customFormat="false" ht="12.75" hidden="false" customHeight="false" outlineLevel="0" collapsed="false">
      <c r="B869" s="3"/>
      <c r="C869" s="3"/>
      <c r="D869" s="3"/>
      <c r="E869" s="3"/>
      <c r="F869" s="3"/>
      <c r="G869" s="3"/>
    </row>
    <row r="870" customFormat="false" ht="12.75" hidden="false" customHeight="false" outlineLevel="0" collapsed="false">
      <c r="B870" s="3"/>
      <c r="C870" s="3"/>
      <c r="D870" s="3"/>
      <c r="E870" s="3"/>
      <c r="F870" s="3"/>
      <c r="G870" s="3"/>
    </row>
    <row r="871" customFormat="false" ht="12.75" hidden="false" customHeight="false" outlineLevel="0" collapsed="false">
      <c r="B871" s="3"/>
      <c r="C871" s="3"/>
      <c r="D871" s="3"/>
      <c r="E871" s="3"/>
      <c r="F871" s="3"/>
      <c r="G871" s="3"/>
    </row>
    <row r="872" customFormat="false" ht="12.75" hidden="false" customHeight="false" outlineLevel="0" collapsed="false">
      <c r="B872" s="3"/>
      <c r="C872" s="3"/>
      <c r="D872" s="3"/>
      <c r="E872" s="3"/>
      <c r="F872" s="3"/>
      <c r="G872" s="3"/>
    </row>
    <row r="873" customFormat="false" ht="12.75" hidden="false" customHeight="false" outlineLevel="0" collapsed="false">
      <c r="B873" s="3"/>
      <c r="C873" s="3"/>
      <c r="D873" s="3"/>
      <c r="E873" s="3"/>
      <c r="F873" s="3"/>
      <c r="G873" s="3"/>
    </row>
    <row r="874" customFormat="false" ht="12.75" hidden="false" customHeight="false" outlineLevel="0" collapsed="false">
      <c r="B874" s="3"/>
      <c r="C874" s="3"/>
      <c r="D874" s="3"/>
      <c r="E874" s="3"/>
      <c r="F874" s="3"/>
      <c r="G874" s="3"/>
    </row>
    <row r="875" customFormat="false" ht="12.75" hidden="false" customHeight="false" outlineLevel="0" collapsed="false">
      <c r="B875" s="3"/>
      <c r="C875" s="3"/>
      <c r="D875" s="3"/>
      <c r="E875" s="3"/>
      <c r="F875" s="3"/>
      <c r="G875" s="3"/>
    </row>
    <row r="876" customFormat="false" ht="12.75" hidden="false" customHeight="false" outlineLevel="0" collapsed="false">
      <c r="B876" s="3"/>
      <c r="C876" s="3"/>
      <c r="D876" s="3"/>
      <c r="E876" s="3"/>
      <c r="F876" s="3"/>
      <c r="G876" s="3"/>
    </row>
    <row r="877" customFormat="false" ht="12.75" hidden="false" customHeight="false" outlineLevel="0" collapsed="false">
      <c r="B877" s="3"/>
      <c r="C877" s="3"/>
      <c r="D877" s="3"/>
      <c r="E877" s="3"/>
      <c r="F877" s="3"/>
      <c r="G877" s="3"/>
    </row>
    <row r="878" customFormat="false" ht="12.75" hidden="false" customHeight="false" outlineLevel="0" collapsed="false">
      <c r="B878" s="3"/>
      <c r="C878" s="3"/>
      <c r="D878" s="3"/>
      <c r="E878" s="3"/>
      <c r="F878" s="3"/>
      <c r="G878" s="3"/>
    </row>
    <row r="879" customFormat="false" ht="12.75" hidden="false" customHeight="false" outlineLevel="0" collapsed="false">
      <c r="B879" s="3"/>
      <c r="C879" s="3"/>
      <c r="D879" s="3"/>
      <c r="E879" s="3"/>
      <c r="F879" s="3"/>
      <c r="G879" s="3"/>
    </row>
    <row r="880" customFormat="false" ht="12.75" hidden="false" customHeight="false" outlineLevel="0" collapsed="false">
      <c r="B880" s="3"/>
      <c r="C880" s="3"/>
      <c r="D880" s="3"/>
      <c r="E880" s="3"/>
      <c r="F880" s="3"/>
      <c r="G880" s="3"/>
    </row>
    <row r="881" customFormat="false" ht="12.75" hidden="false" customHeight="false" outlineLevel="0" collapsed="false">
      <c r="B881" s="3"/>
      <c r="C881" s="3"/>
      <c r="D881" s="3"/>
      <c r="E881" s="3"/>
      <c r="F881" s="3"/>
      <c r="G881" s="3"/>
    </row>
    <row r="882" customFormat="false" ht="12.75" hidden="false" customHeight="false" outlineLevel="0" collapsed="false">
      <c r="B882" s="3"/>
      <c r="C882" s="3"/>
      <c r="D882" s="3"/>
      <c r="E882" s="3"/>
      <c r="F882" s="3"/>
      <c r="G882" s="3"/>
    </row>
    <row r="883" customFormat="false" ht="12.75" hidden="false" customHeight="false" outlineLevel="0" collapsed="false">
      <c r="B883" s="3"/>
      <c r="C883" s="3"/>
      <c r="D883" s="3"/>
      <c r="E883" s="3"/>
      <c r="F883" s="3"/>
      <c r="G883" s="3"/>
    </row>
    <row r="884" customFormat="false" ht="12.75" hidden="false" customHeight="false" outlineLevel="0" collapsed="false">
      <c r="B884" s="3"/>
      <c r="C884" s="3"/>
      <c r="D884" s="3"/>
      <c r="E884" s="3"/>
      <c r="F884" s="3"/>
      <c r="G884" s="3"/>
    </row>
    <row r="885" customFormat="false" ht="12.75" hidden="false" customHeight="false" outlineLevel="0" collapsed="false">
      <c r="B885" s="3"/>
      <c r="C885" s="3"/>
      <c r="D885" s="3"/>
      <c r="E885" s="3"/>
      <c r="F885" s="3"/>
      <c r="G885" s="3"/>
    </row>
    <row r="886" customFormat="false" ht="12.75" hidden="false" customHeight="false" outlineLevel="0" collapsed="false">
      <c r="B886" s="3"/>
      <c r="C886" s="3"/>
      <c r="D886" s="3"/>
      <c r="E886" s="3"/>
      <c r="F886" s="3"/>
      <c r="G886" s="3"/>
    </row>
    <row r="887" customFormat="false" ht="12.75" hidden="false" customHeight="false" outlineLevel="0" collapsed="false">
      <c r="B887" s="3"/>
      <c r="C887" s="3"/>
      <c r="D887" s="3"/>
      <c r="E887" s="3"/>
      <c r="F887" s="3"/>
      <c r="G887" s="3"/>
    </row>
    <row r="888" customFormat="false" ht="12.75" hidden="false" customHeight="false" outlineLevel="0" collapsed="false">
      <c r="B888" s="3"/>
      <c r="C888" s="3"/>
      <c r="D888" s="3"/>
      <c r="E888" s="3"/>
      <c r="F888" s="3"/>
      <c r="G888" s="3"/>
    </row>
    <row r="889" customFormat="false" ht="12.75" hidden="false" customHeight="false" outlineLevel="0" collapsed="false">
      <c r="B889" s="3"/>
      <c r="C889" s="3"/>
      <c r="D889" s="3"/>
      <c r="E889" s="3"/>
      <c r="F889" s="3"/>
      <c r="G889" s="3"/>
    </row>
    <row r="890" customFormat="false" ht="12.75" hidden="false" customHeight="false" outlineLevel="0" collapsed="false">
      <c r="B890" s="3"/>
      <c r="C890" s="3"/>
      <c r="D890" s="3"/>
      <c r="E890" s="3"/>
      <c r="F890" s="3"/>
      <c r="G890" s="3"/>
    </row>
    <row r="891" customFormat="false" ht="12.75" hidden="false" customHeight="false" outlineLevel="0" collapsed="false">
      <c r="B891" s="3"/>
      <c r="C891" s="3"/>
      <c r="D891" s="3"/>
      <c r="E891" s="3"/>
      <c r="F891" s="3"/>
      <c r="G891" s="3"/>
    </row>
    <row r="892" customFormat="false" ht="12.75" hidden="false" customHeight="false" outlineLevel="0" collapsed="false">
      <c r="B892" s="3"/>
      <c r="C892" s="3"/>
      <c r="D892" s="3"/>
      <c r="E892" s="3"/>
      <c r="F892" s="3"/>
      <c r="G892" s="3"/>
    </row>
    <row r="893" customFormat="false" ht="12.75" hidden="false" customHeight="false" outlineLevel="0" collapsed="false">
      <c r="B893" s="3"/>
      <c r="C893" s="3"/>
      <c r="D893" s="3"/>
      <c r="E893" s="3"/>
      <c r="F893" s="3"/>
      <c r="G893" s="3"/>
    </row>
    <row r="894" customFormat="false" ht="12.75" hidden="false" customHeight="false" outlineLevel="0" collapsed="false">
      <c r="B894" s="3"/>
      <c r="C894" s="3"/>
      <c r="D894" s="3"/>
      <c r="E894" s="3"/>
      <c r="F894" s="3"/>
      <c r="G894" s="3"/>
    </row>
    <row r="895" customFormat="false" ht="12.75" hidden="false" customHeight="false" outlineLevel="0" collapsed="false">
      <c r="B895" s="3"/>
      <c r="C895" s="3"/>
      <c r="D895" s="3"/>
      <c r="E895" s="3"/>
      <c r="F895" s="3"/>
      <c r="G895" s="3"/>
    </row>
    <row r="896" customFormat="false" ht="12.75" hidden="false" customHeight="false" outlineLevel="0" collapsed="false">
      <c r="B896" s="3"/>
      <c r="C896" s="3"/>
      <c r="D896" s="3"/>
      <c r="E896" s="3"/>
      <c r="F896" s="3"/>
      <c r="G896" s="3"/>
    </row>
    <row r="897" customFormat="false" ht="12.75" hidden="false" customHeight="false" outlineLevel="0" collapsed="false">
      <c r="B897" s="3"/>
      <c r="C897" s="3"/>
      <c r="D897" s="3"/>
      <c r="E897" s="3"/>
      <c r="F897" s="3"/>
      <c r="G897" s="3"/>
    </row>
    <row r="898" customFormat="false" ht="12.75" hidden="false" customHeight="false" outlineLevel="0" collapsed="false">
      <c r="B898" s="3"/>
      <c r="C898" s="3"/>
      <c r="D898" s="3"/>
      <c r="E898" s="3"/>
      <c r="F898" s="3"/>
      <c r="G898" s="3"/>
    </row>
    <row r="899" customFormat="false" ht="12.75" hidden="false" customHeight="false" outlineLevel="0" collapsed="false">
      <c r="B899" s="3"/>
      <c r="C899" s="3"/>
      <c r="D899" s="3"/>
      <c r="E899" s="3"/>
      <c r="F899" s="3"/>
      <c r="G899" s="3"/>
    </row>
    <row r="900" customFormat="false" ht="12.75" hidden="false" customHeight="false" outlineLevel="0" collapsed="false">
      <c r="B900" s="3"/>
      <c r="C900" s="3"/>
      <c r="D900" s="3"/>
      <c r="E900" s="3"/>
      <c r="F900" s="3"/>
      <c r="G900" s="3"/>
    </row>
    <row r="901" customFormat="false" ht="12.75" hidden="false" customHeight="false" outlineLevel="0" collapsed="false">
      <c r="B901" s="3"/>
      <c r="C901" s="3"/>
      <c r="D901" s="3"/>
      <c r="E901" s="3"/>
      <c r="F901" s="3"/>
      <c r="G901" s="3"/>
    </row>
    <row r="902" customFormat="false" ht="12.75" hidden="false" customHeight="false" outlineLevel="0" collapsed="false">
      <c r="B902" s="3"/>
      <c r="C902" s="3"/>
      <c r="D902" s="3"/>
      <c r="E902" s="3"/>
      <c r="F902" s="3"/>
      <c r="G902" s="3"/>
    </row>
    <row r="903" customFormat="false" ht="12.75" hidden="false" customHeight="false" outlineLevel="0" collapsed="false">
      <c r="B903" s="3"/>
      <c r="C903" s="3"/>
      <c r="D903" s="3"/>
      <c r="E903" s="3"/>
      <c r="F903" s="3"/>
      <c r="G903" s="3"/>
    </row>
    <row r="904" customFormat="false" ht="12.75" hidden="false" customHeight="false" outlineLevel="0" collapsed="false">
      <c r="B904" s="3"/>
      <c r="C904" s="3"/>
      <c r="D904" s="3"/>
      <c r="E904" s="3"/>
      <c r="F904" s="3"/>
      <c r="G904" s="3"/>
    </row>
    <row r="905" customFormat="false" ht="12.75" hidden="false" customHeight="false" outlineLevel="0" collapsed="false">
      <c r="B905" s="3"/>
      <c r="C905" s="3"/>
      <c r="D905" s="3"/>
      <c r="E905" s="3"/>
      <c r="F905" s="3"/>
      <c r="G905" s="3"/>
    </row>
    <row r="906" customFormat="false" ht="12.75" hidden="false" customHeight="false" outlineLevel="0" collapsed="false">
      <c r="B906" s="3"/>
      <c r="C906" s="3"/>
      <c r="D906" s="3"/>
      <c r="E906" s="3"/>
      <c r="F906" s="3"/>
      <c r="G906" s="3"/>
    </row>
    <row r="907" customFormat="false" ht="12.75" hidden="false" customHeight="false" outlineLevel="0" collapsed="false">
      <c r="B907" s="3"/>
      <c r="C907" s="3"/>
      <c r="D907" s="3"/>
      <c r="E907" s="3"/>
      <c r="F907" s="3"/>
      <c r="G907" s="3"/>
    </row>
    <row r="908" customFormat="false" ht="12.75" hidden="false" customHeight="false" outlineLevel="0" collapsed="false">
      <c r="B908" s="3"/>
      <c r="C908" s="3"/>
      <c r="D908" s="3"/>
      <c r="E908" s="3"/>
      <c r="F908" s="3"/>
      <c r="G908" s="3"/>
    </row>
    <row r="909" customFormat="false" ht="12.75" hidden="false" customHeight="false" outlineLevel="0" collapsed="false">
      <c r="B909" s="3"/>
      <c r="C909" s="3"/>
      <c r="D909" s="3"/>
      <c r="E909" s="3"/>
      <c r="F909" s="3"/>
      <c r="G909" s="3"/>
    </row>
    <row r="910" customFormat="false" ht="12.75" hidden="false" customHeight="false" outlineLevel="0" collapsed="false">
      <c r="B910" s="3"/>
      <c r="C910" s="3"/>
      <c r="D910" s="3"/>
      <c r="E910" s="3"/>
      <c r="F910" s="3"/>
      <c r="G910" s="3"/>
    </row>
    <row r="911" customFormat="false" ht="12.75" hidden="false" customHeight="false" outlineLevel="0" collapsed="false">
      <c r="B911" s="3"/>
      <c r="C911" s="3"/>
      <c r="D911" s="3"/>
      <c r="E911" s="3"/>
      <c r="F911" s="3"/>
      <c r="G911" s="3"/>
    </row>
    <row r="912" customFormat="false" ht="12.75" hidden="false" customHeight="false" outlineLevel="0" collapsed="false">
      <c r="B912" s="3"/>
      <c r="C912" s="3"/>
      <c r="D912" s="3"/>
      <c r="E912" s="3"/>
      <c r="F912" s="3"/>
      <c r="G912" s="3"/>
    </row>
    <row r="913" customFormat="false" ht="12.75" hidden="false" customHeight="false" outlineLevel="0" collapsed="false">
      <c r="B913" s="3"/>
      <c r="C913" s="3"/>
      <c r="D913" s="3"/>
      <c r="E913" s="3"/>
      <c r="F913" s="3"/>
      <c r="G913" s="3"/>
    </row>
    <row r="914" customFormat="false" ht="12.75" hidden="false" customHeight="false" outlineLevel="0" collapsed="false">
      <c r="B914" s="3"/>
      <c r="C914" s="3"/>
      <c r="D914" s="3"/>
      <c r="E914" s="3"/>
      <c r="F914" s="3"/>
      <c r="G914" s="3"/>
    </row>
    <row r="915" customFormat="false" ht="12.75" hidden="false" customHeight="false" outlineLevel="0" collapsed="false">
      <c r="B915" s="3"/>
      <c r="C915" s="3"/>
      <c r="D915" s="3"/>
      <c r="E915" s="3"/>
      <c r="F915" s="3"/>
      <c r="G915" s="3"/>
    </row>
    <row r="916" customFormat="false" ht="12.75" hidden="false" customHeight="false" outlineLevel="0" collapsed="false">
      <c r="B916" s="3"/>
      <c r="C916" s="3"/>
      <c r="D916" s="3"/>
      <c r="E916" s="3"/>
      <c r="F916" s="3"/>
      <c r="G916" s="3"/>
    </row>
    <row r="917" customFormat="false" ht="12.75" hidden="false" customHeight="false" outlineLevel="0" collapsed="false">
      <c r="B917" s="3"/>
      <c r="C917" s="3"/>
      <c r="D917" s="3"/>
      <c r="E917" s="3"/>
      <c r="F917" s="3"/>
      <c r="G917" s="3"/>
    </row>
    <row r="918" customFormat="false" ht="12.75" hidden="false" customHeight="false" outlineLevel="0" collapsed="false">
      <c r="B918" s="3"/>
      <c r="C918" s="3"/>
      <c r="D918" s="3"/>
      <c r="E918" s="3"/>
      <c r="F918" s="3"/>
      <c r="G918" s="3"/>
    </row>
    <row r="919" customFormat="false" ht="12.75" hidden="false" customHeight="false" outlineLevel="0" collapsed="false">
      <c r="B919" s="3"/>
      <c r="C919" s="3"/>
      <c r="D919" s="3"/>
      <c r="E919" s="3"/>
      <c r="F919" s="3"/>
      <c r="G919" s="3"/>
    </row>
    <row r="920" customFormat="false" ht="12.75" hidden="false" customHeight="false" outlineLevel="0" collapsed="false">
      <c r="B920" s="3"/>
      <c r="C920" s="3"/>
      <c r="D920" s="3"/>
      <c r="E920" s="3"/>
      <c r="F920" s="3"/>
      <c r="G920" s="3"/>
    </row>
    <row r="921" customFormat="false" ht="12.75" hidden="false" customHeight="false" outlineLevel="0" collapsed="false">
      <c r="B921" s="3"/>
      <c r="C921" s="3"/>
      <c r="D921" s="3"/>
      <c r="E921" s="3"/>
      <c r="F921" s="3"/>
      <c r="G921" s="3"/>
    </row>
    <row r="922" customFormat="false" ht="12.75" hidden="false" customHeight="false" outlineLevel="0" collapsed="false">
      <c r="B922" s="3"/>
      <c r="C922" s="3"/>
      <c r="D922" s="3"/>
      <c r="E922" s="3"/>
      <c r="F922" s="3"/>
      <c r="G922" s="3"/>
    </row>
    <row r="923" customFormat="false" ht="12.75" hidden="false" customHeight="false" outlineLevel="0" collapsed="false">
      <c r="B923" s="3"/>
      <c r="C923" s="3"/>
      <c r="D923" s="3"/>
      <c r="E923" s="3"/>
      <c r="F923" s="3"/>
      <c r="G923" s="3"/>
    </row>
    <row r="924" customFormat="false" ht="12.75" hidden="false" customHeight="false" outlineLevel="0" collapsed="false">
      <c r="B924" s="3"/>
      <c r="C924" s="3"/>
      <c r="D924" s="3"/>
      <c r="E924" s="3"/>
      <c r="F924" s="3"/>
      <c r="G924" s="3"/>
    </row>
    <row r="925" customFormat="false" ht="12.75" hidden="false" customHeight="false" outlineLevel="0" collapsed="false">
      <c r="B925" s="3"/>
      <c r="C925" s="3"/>
      <c r="D925" s="3"/>
      <c r="E925" s="3"/>
      <c r="F925" s="3"/>
      <c r="G925" s="3"/>
    </row>
    <row r="926" customFormat="false" ht="12.75" hidden="false" customHeight="false" outlineLevel="0" collapsed="false">
      <c r="B926" s="3"/>
      <c r="C926" s="3"/>
      <c r="D926" s="3"/>
      <c r="E926" s="3"/>
      <c r="F926" s="3"/>
      <c r="G926" s="3"/>
    </row>
    <row r="927" customFormat="false" ht="12.75" hidden="false" customHeight="false" outlineLevel="0" collapsed="false">
      <c r="B927" s="3"/>
      <c r="C927" s="3"/>
      <c r="D927" s="3"/>
      <c r="E927" s="3"/>
      <c r="F927" s="3"/>
      <c r="G927" s="3"/>
    </row>
    <row r="928" customFormat="false" ht="12.75" hidden="false" customHeight="false" outlineLevel="0" collapsed="false">
      <c r="B928" s="3"/>
      <c r="C928" s="3"/>
      <c r="D928" s="3"/>
      <c r="E928" s="3"/>
      <c r="F928" s="3"/>
      <c r="G928" s="3"/>
    </row>
    <row r="929" customFormat="false" ht="12.75" hidden="false" customHeight="false" outlineLevel="0" collapsed="false">
      <c r="B929" s="3"/>
      <c r="C929" s="3"/>
      <c r="D929" s="3"/>
      <c r="E929" s="3"/>
      <c r="F929" s="3"/>
      <c r="G929" s="3"/>
    </row>
    <row r="930" customFormat="false" ht="12.75" hidden="false" customHeight="false" outlineLevel="0" collapsed="false">
      <c r="B930" s="3"/>
      <c r="C930" s="3"/>
      <c r="D930" s="3"/>
      <c r="E930" s="3"/>
      <c r="F930" s="3"/>
      <c r="G930" s="3"/>
    </row>
    <row r="931" customFormat="false" ht="12.75" hidden="false" customHeight="false" outlineLevel="0" collapsed="false">
      <c r="B931" s="3"/>
      <c r="C931" s="3"/>
      <c r="D931" s="3"/>
      <c r="E931" s="3"/>
      <c r="F931" s="3"/>
      <c r="G931" s="3"/>
    </row>
    <row r="932" customFormat="false" ht="12.75" hidden="false" customHeight="false" outlineLevel="0" collapsed="false">
      <c r="B932" s="3"/>
      <c r="C932" s="3"/>
      <c r="D932" s="3"/>
      <c r="E932" s="3"/>
      <c r="F932" s="3"/>
      <c r="G932" s="3"/>
    </row>
    <row r="933" customFormat="false" ht="12.75" hidden="false" customHeight="false" outlineLevel="0" collapsed="false">
      <c r="B933" s="3"/>
      <c r="C933" s="3"/>
      <c r="D933" s="3"/>
      <c r="E933" s="3"/>
      <c r="F933" s="3"/>
      <c r="G933" s="3"/>
    </row>
    <row r="934" customFormat="false" ht="12.75" hidden="false" customHeight="false" outlineLevel="0" collapsed="false">
      <c r="B934" s="3"/>
      <c r="C934" s="3"/>
      <c r="D934" s="3"/>
      <c r="E934" s="3"/>
      <c r="F934" s="3"/>
      <c r="G934" s="3"/>
    </row>
    <row r="935" customFormat="false" ht="12.75" hidden="false" customHeight="false" outlineLevel="0" collapsed="false">
      <c r="B935" s="3"/>
      <c r="C935" s="3"/>
      <c r="D935" s="3"/>
      <c r="E935" s="3"/>
      <c r="F935" s="3"/>
      <c r="G935" s="3"/>
    </row>
    <row r="936" customFormat="false" ht="12.75" hidden="false" customHeight="false" outlineLevel="0" collapsed="false">
      <c r="B936" s="3"/>
      <c r="C936" s="3"/>
      <c r="D936" s="3"/>
      <c r="E936" s="3"/>
      <c r="F936" s="3"/>
      <c r="G936" s="3"/>
    </row>
    <row r="937" customFormat="false" ht="12.75" hidden="false" customHeight="false" outlineLevel="0" collapsed="false">
      <c r="B937" s="3"/>
      <c r="C937" s="3"/>
      <c r="D937" s="3"/>
      <c r="E937" s="3"/>
      <c r="F937" s="3"/>
      <c r="G937" s="3"/>
    </row>
    <row r="938" customFormat="false" ht="12.75" hidden="false" customHeight="false" outlineLevel="0" collapsed="false">
      <c r="B938" s="3"/>
      <c r="C938" s="3"/>
      <c r="D938" s="3"/>
      <c r="E938" s="3"/>
      <c r="F938" s="3"/>
      <c r="G938" s="3"/>
    </row>
    <row r="939" customFormat="false" ht="12.75" hidden="false" customHeight="false" outlineLevel="0" collapsed="false">
      <c r="B939" s="3"/>
      <c r="C939" s="3"/>
      <c r="D939" s="3"/>
      <c r="E939" s="3"/>
      <c r="F939" s="3"/>
      <c r="G939" s="3"/>
    </row>
    <row r="940" customFormat="false" ht="12.75" hidden="false" customHeight="false" outlineLevel="0" collapsed="false">
      <c r="B940" s="3"/>
      <c r="C940" s="3"/>
      <c r="D940" s="3"/>
      <c r="E940" s="3"/>
      <c r="F940" s="3"/>
      <c r="G940" s="3"/>
    </row>
    <row r="941" customFormat="false" ht="12.75" hidden="false" customHeight="false" outlineLevel="0" collapsed="false">
      <c r="B941" s="3"/>
      <c r="C941" s="3"/>
      <c r="D941" s="3"/>
      <c r="E941" s="3"/>
      <c r="F941" s="3"/>
      <c r="G941" s="3"/>
    </row>
    <row r="942" customFormat="false" ht="12.75" hidden="false" customHeight="false" outlineLevel="0" collapsed="false">
      <c r="B942" s="3"/>
      <c r="C942" s="3"/>
      <c r="D942" s="3"/>
      <c r="E942" s="3"/>
      <c r="F942" s="3"/>
      <c r="G942" s="3"/>
    </row>
    <row r="943" customFormat="false" ht="12.75" hidden="false" customHeight="false" outlineLevel="0" collapsed="false">
      <c r="B943" s="3"/>
      <c r="C943" s="3"/>
      <c r="D943" s="3"/>
      <c r="E943" s="3"/>
      <c r="F943" s="3"/>
      <c r="G943" s="3"/>
    </row>
    <row r="944" customFormat="false" ht="12.75" hidden="false" customHeight="false" outlineLevel="0" collapsed="false">
      <c r="B944" s="3"/>
      <c r="C944" s="3"/>
      <c r="D944" s="3"/>
      <c r="E944" s="3"/>
      <c r="F944" s="3"/>
      <c r="G944" s="3"/>
    </row>
    <row r="945" customFormat="false" ht="12.75" hidden="false" customHeight="false" outlineLevel="0" collapsed="false">
      <c r="B945" s="3"/>
      <c r="C945" s="3"/>
      <c r="D945" s="3"/>
      <c r="E945" s="3"/>
      <c r="F945" s="3"/>
      <c r="G945" s="3"/>
    </row>
    <row r="946" customFormat="false" ht="12.75" hidden="false" customHeight="false" outlineLevel="0" collapsed="false">
      <c r="B946" s="3"/>
      <c r="C946" s="3"/>
      <c r="D946" s="3"/>
      <c r="E946" s="3"/>
      <c r="F946" s="3"/>
      <c r="G946" s="3"/>
    </row>
    <row r="947" customFormat="false" ht="12.75" hidden="false" customHeight="false" outlineLevel="0" collapsed="false">
      <c r="B947" s="3"/>
      <c r="C947" s="3"/>
      <c r="D947" s="3"/>
      <c r="E947" s="3"/>
      <c r="F947" s="3"/>
      <c r="G947" s="3"/>
    </row>
    <row r="948" customFormat="false" ht="12.75" hidden="false" customHeight="false" outlineLevel="0" collapsed="false">
      <c r="B948" s="3"/>
      <c r="C948" s="3"/>
      <c r="D948" s="3"/>
      <c r="E948" s="3"/>
      <c r="F948" s="3"/>
      <c r="G948" s="3"/>
    </row>
    <row r="949" customFormat="false" ht="12.75" hidden="false" customHeight="false" outlineLevel="0" collapsed="false">
      <c r="B949" s="3"/>
      <c r="C949" s="3"/>
      <c r="D949" s="3"/>
      <c r="E949" s="3"/>
      <c r="F949" s="3"/>
      <c r="G949" s="3"/>
    </row>
    <row r="950" customFormat="false" ht="12.75" hidden="false" customHeight="false" outlineLevel="0" collapsed="false">
      <c r="B950" s="3"/>
      <c r="C950" s="3"/>
      <c r="D950" s="3"/>
      <c r="E950" s="3"/>
      <c r="F950" s="3"/>
      <c r="G950" s="3"/>
    </row>
    <row r="951" customFormat="false" ht="12.75" hidden="false" customHeight="false" outlineLevel="0" collapsed="false">
      <c r="B951" s="3"/>
      <c r="C951" s="3"/>
      <c r="D951" s="3"/>
      <c r="E951" s="3"/>
      <c r="F951" s="3"/>
      <c r="G951" s="3"/>
    </row>
    <row r="952" customFormat="false" ht="12.75" hidden="false" customHeight="false" outlineLevel="0" collapsed="false">
      <c r="B952" s="3"/>
      <c r="C952" s="3"/>
      <c r="D952" s="3"/>
      <c r="E952" s="3"/>
      <c r="F952" s="3"/>
      <c r="G952" s="3"/>
    </row>
    <row r="953" customFormat="false" ht="12.75" hidden="false" customHeight="false" outlineLevel="0" collapsed="false">
      <c r="B953" s="3"/>
      <c r="C953" s="3"/>
      <c r="D953" s="3"/>
      <c r="E953" s="3"/>
      <c r="F953" s="3"/>
      <c r="G953" s="3"/>
    </row>
    <row r="954" customFormat="false" ht="12.75" hidden="false" customHeight="false" outlineLevel="0" collapsed="false">
      <c r="B954" s="3"/>
      <c r="C954" s="3"/>
      <c r="D954" s="3"/>
      <c r="E954" s="3"/>
      <c r="F954" s="3"/>
      <c r="G954" s="3"/>
    </row>
    <row r="955" customFormat="false" ht="12.75" hidden="false" customHeight="false" outlineLevel="0" collapsed="false">
      <c r="B955" s="3"/>
      <c r="C955" s="3"/>
      <c r="D955" s="3"/>
      <c r="E955" s="3"/>
      <c r="F955" s="3"/>
      <c r="G955" s="3"/>
    </row>
    <row r="956" customFormat="false" ht="12.75" hidden="false" customHeight="false" outlineLevel="0" collapsed="false">
      <c r="B956" s="3"/>
      <c r="C956" s="3"/>
      <c r="D956" s="3"/>
      <c r="E956" s="3"/>
      <c r="F956" s="3"/>
      <c r="G956" s="3"/>
    </row>
    <row r="957" customFormat="false" ht="12.75" hidden="false" customHeight="false" outlineLevel="0" collapsed="false">
      <c r="B957" s="3"/>
      <c r="C957" s="3"/>
      <c r="D957" s="3"/>
      <c r="E957" s="3"/>
      <c r="F957" s="3"/>
      <c r="G957" s="3"/>
    </row>
    <row r="958" customFormat="false" ht="12.75" hidden="false" customHeight="false" outlineLevel="0" collapsed="false">
      <c r="B958" s="3"/>
      <c r="C958" s="3"/>
      <c r="D958" s="3"/>
      <c r="E958" s="3"/>
      <c r="F958" s="3"/>
      <c r="G958" s="3"/>
    </row>
    <row r="959" customFormat="false" ht="12.75" hidden="false" customHeight="false" outlineLevel="0" collapsed="false">
      <c r="B959" s="3"/>
      <c r="C959" s="3"/>
      <c r="D959" s="3"/>
      <c r="E959" s="3"/>
      <c r="F959" s="3"/>
      <c r="G959" s="3"/>
    </row>
    <row r="960" customFormat="false" ht="12.75" hidden="false" customHeight="false" outlineLevel="0" collapsed="false">
      <c r="B960" s="3"/>
      <c r="C960" s="3"/>
      <c r="D960" s="3"/>
      <c r="E960" s="3"/>
      <c r="F960" s="3"/>
      <c r="G960" s="3"/>
    </row>
    <row r="961" customFormat="false" ht="12.75" hidden="false" customHeight="false" outlineLevel="0" collapsed="false">
      <c r="B961" s="3"/>
      <c r="C961" s="3"/>
      <c r="D961" s="3"/>
      <c r="E961" s="3"/>
      <c r="F961" s="3"/>
      <c r="G961" s="3"/>
    </row>
    <row r="962" customFormat="false" ht="12.75" hidden="false" customHeight="false" outlineLevel="0" collapsed="false">
      <c r="B962" s="3"/>
      <c r="C962" s="3"/>
      <c r="D962" s="3"/>
      <c r="E962" s="3"/>
      <c r="F962" s="3"/>
      <c r="G962" s="3"/>
    </row>
    <row r="963" customFormat="false" ht="12.75" hidden="false" customHeight="false" outlineLevel="0" collapsed="false">
      <c r="B963" s="3"/>
      <c r="C963" s="3"/>
      <c r="D963" s="3"/>
      <c r="E963" s="3"/>
      <c r="F963" s="3"/>
      <c r="G963" s="3"/>
    </row>
    <row r="964" customFormat="false" ht="12.75" hidden="false" customHeight="false" outlineLevel="0" collapsed="false">
      <c r="B964" s="3"/>
      <c r="C964" s="3"/>
      <c r="D964" s="3"/>
      <c r="E964" s="3"/>
      <c r="F964" s="3"/>
      <c r="G964" s="3"/>
    </row>
    <row r="965" customFormat="false" ht="12.75" hidden="false" customHeight="false" outlineLevel="0" collapsed="false">
      <c r="B965" s="3"/>
      <c r="C965" s="3"/>
      <c r="D965" s="3"/>
      <c r="E965" s="3"/>
      <c r="F965" s="3"/>
      <c r="G965" s="3"/>
    </row>
    <row r="966" customFormat="false" ht="12.75" hidden="false" customHeight="false" outlineLevel="0" collapsed="false">
      <c r="B966" s="3"/>
      <c r="C966" s="3"/>
      <c r="D966" s="3"/>
      <c r="E966" s="3"/>
      <c r="F966" s="3"/>
      <c r="G966" s="3"/>
    </row>
    <row r="967" customFormat="false" ht="12.75" hidden="false" customHeight="false" outlineLevel="0" collapsed="false">
      <c r="B967" s="3"/>
      <c r="C967" s="3"/>
      <c r="D967" s="3"/>
      <c r="E967" s="3"/>
      <c r="F967" s="3"/>
      <c r="G967" s="3"/>
    </row>
    <row r="968" customFormat="false" ht="12.75" hidden="false" customHeight="false" outlineLevel="0" collapsed="false">
      <c r="B968" s="3"/>
      <c r="C968" s="3"/>
      <c r="D968" s="3"/>
      <c r="E968" s="3"/>
      <c r="F968" s="3"/>
      <c r="G968" s="3"/>
    </row>
    <row r="969" customFormat="false" ht="12.75" hidden="false" customHeight="false" outlineLevel="0" collapsed="false">
      <c r="B969" s="3"/>
      <c r="C969" s="3"/>
      <c r="D969" s="3"/>
      <c r="E969" s="3"/>
      <c r="F969" s="3"/>
      <c r="G969" s="3"/>
    </row>
    <row r="970" customFormat="false" ht="12.75" hidden="false" customHeight="false" outlineLevel="0" collapsed="false">
      <c r="B970" s="3"/>
      <c r="C970" s="3"/>
      <c r="D970" s="3"/>
      <c r="E970" s="3"/>
      <c r="F970" s="3"/>
      <c r="G970" s="3"/>
    </row>
    <row r="971" customFormat="false" ht="12.75" hidden="false" customHeight="false" outlineLevel="0" collapsed="false">
      <c r="B971" s="3"/>
      <c r="C971" s="3"/>
      <c r="D971" s="3"/>
      <c r="E971" s="3"/>
      <c r="F971" s="3"/>
      <c r="G971" s="3"/>
    </row>
    <row r="972" customFormat="false" ht="12.75" hidden="false" customHeight="false" outlineLevel="0" collapsed="false">
      <c r="B972" s="3"/>
      <c r="C972" s="3"/>
      <c r="D972" s="3"/>
      <c r="E972" s="3"/>
      <c r="F972" s="3"/>
      <c r="G972" s="3"/>
    </row>
    <row r="973" customFormat="false" ht="12.75" hidden="false" customHeight="false" outlineLevel="0" collapsed="false">
      <c r="B973" s="3"/>
      <c r="C973" s="3"/>
      <c r="D973" s="3"/>
      <c r="E973" s="3"/>
      <c r="F973" s="3"/>
      <c r="G973" s="3"/>
    </row>
    <row r="974" customFormat="false" ht="12.75" hidden="false" customHeight="false" outlineLevel="0" collapsed="false">
      <c r="B974" s="3"/>
      <c r="C974" s="3"/>
      <c r="D974" s="3"/>
      <c r="E974" s="3"/>
      <c r="F974" s="3"/>
      <c r="G974" s="3"/>
    </row>
    <row r="975" customFormat="false" ht="12.75" hidden="false" customHeight="false" outlineLevel="0" collapsed="false">
      <c r="B975" s="3"/>
      <c r="C975" s="3"/>
      <c r="D975" s="3"/>
      <c r="E975" s="3"/>
      <c r="F975" s="3"/>
      <c r="G975" s="3"/>
    </row>
    <row r="976" customFormat="false" ht="12.75" hidden="false" customHeight="false" outlineLevel="0" collapsed="false">
      <c r="B976" s="3"/>
      <c r="C976" s="3"/>
      <c r="D976" s="3"/>
      <c r="E976" s="3"/>
      <c r="F976" s="3"/>
      <c r="G976" s="3"/>
    </row>
    <row r="977" customFormat="false" ht="12.75" hidden="false" customHeight="false" outlineLevel="0" collapsed="false">
      <c r="B977" s="3"/>
      <c r="C977" s="3"/>
      <c r="D977" s="3"/>
      <c r="E977" s="3"/>
      <c r="F977" s="3"/>
      <c r="G977" s="3"/>
    </row>
    <row r="978" customFormat="false" ht="12.75" hidden="false" customHeight="false" outlineLevel="0" collapsed="false">
      <c r="B978" s="3"/>
      <c r="C978" s="3"/>
      <c r="D978" s="3"/>
      <c r="E978" s="3"/>
      <c r="F978" s="3"/>
      <c r="G978" s="3"/>
    </row>
    <row r="979" customFormat="false" ht="12.75" hidden="false" customHeight="false" outlineLevel="0" collapsed="false">
      <c r="B979" s="3"/>
      <c r="C979" s="3"/>
      <c r="D979" s="3"/>
      <c r="E979" s="3"/>
      <c r="F979" s="3"/>
      <c r="G979" s="3"/>
    </row>
    <row r="980" customFormat="false" ht="12.75" hidden="false" customHeight="false" outlineLevel="0" collapsed="false">
      <c r="B980" s="3"/>
      <c r="C980" s="3"/>
      <c r="D980" s="3"/>
      <c r="E980" s="3"/>
      <c r="F980" s="3"/>
      <c r="G980" s="3"/>
    </row>
    <row r="981" customFormat="false" ht="12.75" hidden="false" customHeight="false" outlineLevel="0" collapsed="false">
      <c r="B981" s="3"/>
      <c r="C981" s="3"/>
      <c r="D981" s="3"/>
      <c r="E981" s="3"/>
      <c r="F981" s="3"/>
      <c r="G981" s="3"/>
    </row>
    <row r="982" customFormat="false" ht="12.75" hidden="false" customHeight="false" outlineLevel="0" collapsed="false">
      <c r="B982" s="3"/>
      <c r="C982" s="3"/>
      <c r="D982" s="3"/>
      <c r="E982" s="3"/>
      <c r="F982" s="3"/>
      <c r="G982" s="3"/>
    </row>
    <row r="983" customFormat="false" ht="12.75" hidden="false" customHeight="false" outlineLevel="0" collapsed="false">
      <c r="B983" s="3"/>
      <c r="C983" s="3"/>
      <c r="D983" s="3"/>
      <c r="E983" s="3"/>
      <c r="F983" s="3"/>
      <c r="G983" s="3"/>
    </row>
    <row r="984" customFormat="false" ht="12.75" hidden="false" customHeight="false" outlineLevel="0" collapsed="false">
      <c r="B984" s="3"/>
      <c r="C984" s="3"/>
      <c r="D984" s="3"/>
      <c r="E984" s="3"/>
      <c r="F984" s="3"/>
      <c r="G984" s="3"/>
    </row>
    <row r="985" customFormat="false" ht="12.75" hidden="false" customHeight="false" outlineLevel="0" collapsed="false">
      <c r="B985" s="3"/>
      <c r="C985" s="3"/>
      <c r="D985" s="3"/>
      <c r="E985" s="3"/>
      <c r="F985" s="3"/>
      <c r="G985" s="3"/>
    </row>
    <row r="986" customFormat="false" ht="12.75" hidden="false" customHeight="false" outlineLevel="0" collapsed="false">
      <c r="B986" s="3"/>
      <c r="C986" s="3"/>
      <c r="D986" s="3"/>
      <c r="E986" s="3"/>
      <c r="F986" s="3"/>
      <c r="G986" s="3"/>
    </row>
    <row r="987" customFormat="false" ht="12.75" hidden="false" customHeight="false" outlineLevel="0" collapsed="false">
      <c r="B987" s="3"/>
      <c r="C987" s="3"/>
      <c r="D987" s="3"/>
      <c r="E987" s="3"/>
      <c r="F987" s="3"/>
      <c r="G987" s="3"/>
    </row>
    <row r="988" customFormat="false" ht="12.75" hidden="false" customHeight="false" outlineLevel="0" collapsed="false">
      <c r="B988" s="3"/>
      <c r="C988" s="3"/>
      <c r="D988" s="3"/>
      <c r="E988" s="3"/>
      <c r="F988" s="3"/>
      <c r="G988" s="3"/>
    </row>
    <row r="989" customFormat="false" ht="12.75" hidden="false" customHeight="false" outlineLevel="0" collapsed="false">
      <c r="B989" s="3"/>
      <c r="C989" s="3"/>
      <c r="D989" s="3"/>
      <c r="E989" s="3"/>
      <c r="F989" s="3"/>
      <c r="G989" s="3"/>
    </row>
    <row r="990" customFormat="false" ht="12.75" hidden="false" customHeight="false" outlineLevel="0" collapsed="false">
      <c r="B990" s="3"/>
      <c r="C990" s="3"/>
      <c r="D990" s="3"/>
      <c r="E990" s="3"/>
      <c r="F990" s="3"/>
      <c r="G990" s="3"/>
    </row>
    <row r="991" customFormat="false" ht="12.75" hidden="false" customHeight="false" outlineLevel="0" collapsed="false">
      <c r="B991" s="3"/>
      <c r="C991" s="3"/>
      <c r="D991" s="3"/>
      <c r="E991" s="3"/>
      <c r="F991" s="3"/>
      <c r="G991" s="3"/>
    </row>
    <row r="992" customFormat="false" ht="12.75" hidden="false" customHeight="false" outlineLevel="0" collapsed="false">
      <c r="B992" s="3"/>
      <c r="C992" s="3"/>
      <c r="D992" s="3"/>
      <c r="E992" s="3"/>
      <c r="F992" s="3"/>
      <c r="G992" s="3"/>
    </row>
    <row r="993" customFormat="false" ht="12.75" hidden="false" customHeight="false" outlineLevel="0" collapsed="false">
      <c r="B993" s="3"/>
      <c r="C993" s="3"/>
      <c r="D993" s="3"/>
      <c r="E993" s="3"/>
      <c r="F993" s="3"/>
      <c r="G993" s="3"/>
    </row>
    <row r="994" customFormat="false" ht="12.75" hidden="false" customHeight="false" outlineLevel="0" collapsed="false">
      <c r="B994" s="3"/>
      <c r="C994" s="3"/>
      <c r="D994" s="3"/>
      <c r="E994" s="3"/>
      <c r="F994" s="3"/>
      <c r="G994" s="3"/>
    </row>
    <row r="995" customFormat="false" ht="12.75" hidden="false" customHeight="false" outlineLevel="0" collapsed="false">
      <c r="B995" s="3"/>
      <c r="C995" s="3"/>
      <c r="D995" s="3"/>
      <c r="E995" s="3"/>
      <c r="F995" s="3"/>
      <c r="G995" s="3"/>
    </row>
    <row r="996" customFormat="false" ht="12.75" hidden="false" customHeight="false" outlineLevel="0" collapsed="false">
      <c r="B996" s="3"/>
      <c r="C996" s="3"/>
      <c r="D996" s="3"/>
      <c r="E996" s="3"/>
      <c r="F996" s="3"/>
      <c r="G996" s="3"/>
    </row>
    <row r="997" customFormat="false" ht="12.75" hidden="false" customHeight="false" outlineLevel="0" collapsed="false">
      <c r="B997" s="3"/>
      <c r="C997" s="3"/>
      <c r="D997" s="3"/>
      <c r="E997" s="3"/>
      <c r="F997" s="3"/>
      <c r="G997" s="3"/>
    </row>
    <row r="998" customFormat="false" ht="12.75" hidden="false" customHeight="false" outlineLevel="0" collapsed="false">
      <c r="B998" s="3"/>
      <c r="C998" s="3"/>
      <c r="D998" s="3"/>
      <c r="E998" s="3"/>
      <c r="F998" s="3"/>
      <c r="G998" s="3"/>
    </row>
    <row r="999" customFormat="false" ht="12.75" hidden="false" customHeight="false" outlineLevel="0" collapsed="false">
      <c r="B999" s="3"/>
      <c r="C999" s="3"/>
      <c r="D999" s="3"/>
      <c r="E999" s="3"/>
      <c r="F999" s="3"/>
      <c r="G999" s="3"/>
    </row>
    <row r="1000" customFormat="false" ht="12.75" hidden="false" customHeight="false" outlineLevel="0" collapsed="false">
      <c r="B1000" s="3"/>
      <c r="C1000" s="3"/>
      <c r="D1000" s="3"/>
      <c r="E1000" s="3"/>
      <c r="F1000" s="3"/>
      <c r="G1000" s="3"/>
    </row>
    <row r="1001" customFormat="false" ht="12.75" hidden="false" customHeight="false" outlineLevel="0" collapsed="false">
      <c r="B1001" s="3"/>
      <c r="C1001" s="3"/>
      <c r="D1001" s="3"/>
      <c r="E1001" s="3"/>
      <c r="F1001" s="3"/>
      <c r="G1001" s="3"/>
    </row>
    <row r="1002" customFormat="false" ht="12.75" hidden="false" customHeight="false" outlineLevel="0" collapsed="false">
      <c r="B1002" s="3"/>
      <c r="C1002" s="3"/>
      <c r="D1002" s="3"/>
      <c r="E1002" s="3"/>
      <c r="F1002" s="3"/>
      <c r="G1002" s="3"/>
    </row>
    <row r="1003" customFormat="false" ht="12.75" hidden="false" customHeight="false" outlineLevel="0" collapsed="false">
      <c r="B1003" s="3"/>
      <c r="C1003" s="3"/>
      <c r="D1003" s="3"/>
      <c r="E1003" s="3"/>
      <c r="F1003" s="3"/>
      <c r="G1003" s="3"/>
    </row>
    <row r="1004" customFormat="false" ht="12.75" hidden="false" customHeight="false" outlineLevel="0" collapsed="false">
      <c r="B1004" s="3"/>
      <c r="C1004" s="3"/>
      <c r="D1004" s="3"/>
      <c r="E1004" s="3"/>
      <c r="F1004" s="3"/>
      <c r="G1004" s="3"/>
    </row>
  </sheetData>
  <autoFilter ref="B1:G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G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19" activeCellId="0" sqref="F19"/>
    </sheetView>
  </sheetViews>
  <sheetFormatPr defaultColWidth="8.515625" defaultRowHeight="12.75" zeroHeight="false" outlineLevelRow="0" outlineLevelCol="0"/>
  <cols>
    <col collapsed="false" customWidth="true" hidden="false" outlineLevel="0" max="1" min="1" style="17" width="9.14"/>
    <col collapsed="false" customWidth="true" hidden="false" outlineLevel="0" max="7" min="2" style="0" width="29.42"/>
  </cols>
  <sheetData>
    <row r="1" customFormat="false" ht="36" hidden="false" customHeight="true" outlineLevel="0" collapsed="false">
      <c r="A1" s="18" t="s">
        <v>0</v>
      </c>
      <c r="B1" s="18" t="s">
        <v>98</v>
      </c>
      <c r="C1" s="18" t="s">
        <v>99</v>
      </c>
      <c r="D1" s="18" t="s">
        <v>8</v>
      </c>
      <c r="E1" s="18" t="s">
        <v>9</v>
      </c>
      <c r="F1" s="18" t="s">
        <v>10</v>
      </c>
      <c r="G1" s="18" t="s">
        <v>11</v>
      </c>
    </row>
    <row r="2" s="21" customFormat="true" ht="30" hidden="false" customHeight="true" outlineLevel="0" collapsed="false">
      <c r="A2" s="19" t="n">
        <v>1</v>
      </c>
      <c r="B2" s="20" t="s">
        <v>13</v>
      </c>
    </row>
    <row r="3" s="21" customFormat="true" ht="30" hidden="false" customHeight="true" outlineLevel="0" collapsed="false">
      <c r="A3" s="19" t="n">
        <v>2</v>
      </c>
      <c r="B3" s="20" t="s">
        <v>17</v>
      </c>
    </row>
    <row r="4" s="21" customFormat="true" ht="30" hidden="false" customHeight="true" outlineLevel="0" collapsed="false">
      <c r="A4" s="19" t="n">
        <v>3</v>
      </c>
      <c r="D4" s="20" t="s">
        <v>20</v>
      </c>
    </row>
    <row r="5" s="21" customFormat="true" ht="30" hidden="false" customHeight="true" outlineLevel="0" collapsed="false">
      <c r="A5" s="19" t="n">
        <v>4</v>
      </c>
      <c r="D5" s="20" t="s">
        <v>22</v>
      </c>
    </row>
    <row r="6" s="21" customFormat="true" ht="30" hidden="false" customHeight="true" outlineLevel="0" collapsed="false">
      <c r="A6" s="19" t="n">
        <v>5</v>
      </c>
      <c r="B6" s="20" t="s">
        <v>24</v>
      </c>
    </row>
    <row r="7" s="21" customFormat="true" ht="30" hidden="false" customHeight="true" outlineLevel="0" collapsed="false">
      <c r="A7" s="19" t="n">
        <v>6</v>
      </c>
      <c r="F7" s="20" t="s">
        <v>26</v>
      </c>
    </row>
    <row r="8" s="21" customFormat="true" ht="30" hidden="false" customHeight="true" outlineLevel="0" collapsed="false">
      <c r="A8" s="19" t="n">
        <v>7</v>
      </c>
      <c r="E8" s="20" t="s">
        <v>29</v>
      </c>
    </row>
    <row r="9" s="21" customFormat="true" ht="30" hidden="false" customHeight="true" outlineLevel="0" collapsed="false">
      <c r="A9" s="19" t="n">
        <v>8</v>
      </c>
      <c r="F9" s="20" t="s">
        <v>32</v>
      </c>
    </row>
    <row r="10" s="21" customFormat="true" ht="30" hidden="false" customHeight="true" outlineLevel="0" collapsed="false">
      <c r="A10" s="19" t="n">
        <v>9</v>
      </c>
      <c r="E10" s="20" t="s">
        <v>34</v>
      </c>
    </row>
    <row r="11" s="21" customFormat="true" ht="30" hidden="false" customHeight="true" outlineLevel="0" collapsed="false">
      <c r="A11" s="19" t="n">
        <v>10</v>
      </c>
      <c r="B11" s="20" t="s">
        <v>36</v>
      </c>
      <c r="E11" s="20" t="s">
        <v>36</v>
      </c>
    </row>
    <row r="12" s="21" customFormat="true" ht="30" hidden="false" customHeight="true" outlineLevel="0" collapsed="false">
      <c r="A12" s="19" t="n">
        <v>11</v>
      </c>
      <c r="B12" s="20" t="s">
        <v>39</v>
      </c>
      <c r="F12" s="20" t="s">
        <v>39</v>
      </c>
    </row>
    <row r="13" s="21" customFormat="true" ht="30" hidden="false" customHeight="true" outlineLevel="0" collapsed="false">
      <c r="A13" s="19" t="n">
        <v>12</v>
      </c>
      <c r="B13" s="20" t="s">
        <v>42</v>
      </c>
    </row>
    <row r="14" s="21" customFormat="true" ht="30" hidden="false" customHeight="true" outlineLevel="0" collapsed="false">
      <c r="A14" s="19" t="n">
        <v>13</v>
      </c>
      <c r="B14" s="20" t="s">
        <v>45</v>
      </c>
    </row>
    <row r="15" s="21" customFormat="true" ht="30" hidden="false" customHeight="true" outlineLevel="0" collapsed="false">
      <c r="A15" s="19" t="n">
        <v>14</v>
      </c>
      <c r="B15" s="20" t="s">
        <v>48</v>
      </c>
    </row>
    <row r="16" s="21" customFormat="true" ht="30" hidden="false" customHeight="true" outlineLevel="0" collapsed="false">
      <c r="A16" s="19" t="n">
        <v>15</v>
      </c>
      <c r="E16" s="20" t="s">
        <v>51</v>
      </c>
    </row>
    <row r="17" s="21" customFormat="true" ht="30" hidden="false" customHeight="true" outlineLevel="0" collapsed="false">
      <c r="A17" s="19" t="n">
        <v>16</v>
      </c>
      <c r="B17" s="20" t="s">
        <v>54</v>
      </c>
    </row>
    <row r="18" s="21" customFormat="true" ht="30" hidden="false" customHeight="true" outlineLevel="0" collapsed="false">
      <c r="A18" s="19" t="n">
        <v>17</v>
      </c>
      <c r="B18" s="20" t="s">
        <v>57</v>
      </c>
    </row>
    <row r="19" s="21" customFormat="true" ht="30" hidden="false" customHeight="true" outlineLevel="0" collapsed="false">
      <c r="A19" s="19" t="n">
        <v>18</v>
      </c>
      <c r="F19" s="20" t="s">
        <v>60</v>
      </c>
    </row>
    <row r="20" s="21" customFormat="true" ht="30" hidden="false" customHeight="true" outlineLevel="0" collapsed="false">
      <c r="A20" s="19" t="n">
        <v>19</v>
      </c>
      <c r="C20" s="20" t="s">
        <v>63</v>
      </c>
    </row>
    <row r="21" s="21" customFormat="true" ht="30" hidden="false" customHeight="true" outlineLevel="0" collapsed="false">
      <c r="A21" s="19" t="n">
        <v>20</v>
      </c>
      <c r="B21" s="20" t="s">
        <v>66</v>
      </c>
    </row>
    <row r="22" s="21" customFormat="true" ht="30" hidden="false" customHeight="true" outlineLevel="0" collapsed="false">
      <c r="A22" s="19" t="n">
        <v>21</v>
      </c>
      <c r="B22" s="20" t="s">
        <v>69</v>
      </c>
    </row>
    <row r="23" s="21" customFormat="true" ht="30" hidden="false" customHeight="true" outlineLevel="0" collapsed="false">
      <c r="A23" s="19" t="n">
        <v>22</v>
      </c>
      <c r="C23" s="20" t="s">
        <v>74</v>
      </c>
    </row>
    <row r="24" s="21" customFormat="true" ht="30" hidden="false" customHeight="true" outlineLevel="0" collapsed="false">
      <c r="A24" s="19" t="n">
        <v>23</v>
      </c>
      <c r="C24" s="20" t="s">
        <v>80</v>
      </c>
    </row>
    <row r="25" s="21" customFormat="true" ht="30" hidden="false" customHeight="true" outlineLevel="0" collapsed="false">
      <c r="A25" s="19" t="n">
        <v>24</v>
      </c>
      <c r="G25" s="20" t="s">
        <v>84</v>
      </c>
    </row>
    <row r="26" s="21" customFormat="true" ht="30" hidden="false" customHeight="true" outlineLevel="0" collapsed="false">
      <c r="A26" s="19" t="n">
        <v>25</v>
      </c>
      <c r="B26" s="20" t="s">
        <v>85</v>
      </c>
    </row>
    <row r="27" s="21" customFormat="true" ht="30" hidden="false" customHeight="true" outlineLevel="0" collapsed="false">
      <c r="A27" s="19" t="n">
        <v>26</v>
      </c>
      <c r="F27" s="20" t="s">
        <v>87</v>
      </c>
    </row>
    <row r="28" s="21" customFormat="true" ht="30" hidden="false" customHeight="true" outlineLevel="0" collapsed="false">
      <c r="A28" s="19" t="n">
        <v>27</v>
      </c>
      <c r="B28" s="20" t="s">
        <v>94</v>
      </c>
    </row>
    <row r="29" s="21" customFormat="true" ht="30" hidden="false" customHeight="true" outlineLevel="0" collapsed="false">
      <c r="A29" s="19" t="n">
        <v>28</v>
      </c>
      <c r="F29" s="20" t="s">
        <v>97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9" activeCellId="0" sqref="B19"/>
    </sheetView>
  </sheetViews>
  <sheetFormatPr defaultColWidth="8.515625" defaultRowHeight="12.75" zeroHeight="false" outlineLevelRow="0" outlineLevelCol="0"/>
  <sheetData>
    <row r="1" customFormat="false" ht="12.75" hidden="false" customHeight="false" outlineLevel="0" collapsed="false">
      <c r="A1" s="22" t="s">
        <v>100</v>
      </c>
    </row>
    <row r="2" customFormat="false" ht="15" hidden="false" customHeight="false" outlineLevel="0" collapsed="false">
      <c r="A2" s="4" t="s">
        <v>15</v>
      </c>
      <c r="B2" s="1"/>
    </row>
    <row r="3" customFormat="false" ht="12.75" hidden="false" customHeight="false" outlineLevel="0" collapsed="false">
      <c r="A3" s="0" t="s">
        <v>101</v>
      </c>
    </row>
    <row r="4" customFormat="false" ht="12.75" hidden="false" customHeight="false" outlineLevel="0" collapsed="false">
      <c r="A4" s="0" t="s">
        <v>102</v>
      </c>
      <c r="B4" s="1"/>
    </row>
    <row r="5" customFormat="false" ht="12.75" hidden="false" customHeight="false" outlineLevel="0" collapsed="false">
      <c r="A5" s="0" t="s">
        <v>103</v>
      </c>
    </row>
    <row r="6" customFormat="false" ht="12.75" hidden="false" customHeight="false" outlineLevel="0" collapsed="false">
      <c r="A6" s="0" t="s">
        <v>8</v>
      </c>
    </row>
    <row r="7" customFormat="false" ht="12.75" hidden="false" customHeight="false" outlineLevel="0" collapsed="false">
      <c r="A7" s="0" t="s">
        <v>104</v>
      </c>
      <c r="B7" s="1" t="s">
        <v>105</v>
      </c>
    </row>
    <row r="8" customFormat="false" ht="15" hidden="false" customHeight="false" outlineLevel="0" collapsed="false">
      <c r="A8" s="4" t="s">
        <v>106</v>
      </c>
      <c r="B8" s="1" t="s">
        <v>105</v>
      </c>
    </row>
    <row r="9" customFormat="false" ht="12.75" hidden="false" customHeight="false" outlineLevel="0" collapsed="false">
      <c r="A9" s="0" t="s">
        <v>107</v>
      </c>
      <c r="B9" s="1" t="s">
        <v>105</v>
      </c>
    </row>
    <row r="10" customFormat="false" ht="12.75" hidden="false" customHeight="false" outlineLevel="0" collapsed="false">
      <c r="A10" s="0" t="s">
        <v>108</v>
      </c>
      <c r="B10" s="1" t="s">
        <v>105</v>
      </c>
    </row>
    <row r="11" customFormat="false" ht="12.75" hidden="false" customHeight="false" outlineLevel="0" collapsed="false">
      <c r="A11" s="0" t="s">
        <v>109</v>
      </c>
      <c r="B11" s="1" t="s">
        <v>105</v>
      </c>
    </row>
    <row r="12" customFormat="false" ht="12.75" hidden="false" customHeight="false" outlineLevel="0" collapsed="false">
      <c r="A12" s="0" t="s">
        <v>110</v>
      </c>
      <c r="B12" s="1" t="s">
        <v>105</v>
      </c>
    </row>
    <row r="13" customFormat="false" ht="12.75" hidden="false" customHeight="false" outlineLevel="0" collapsed="false">
      <c r="A13" s="0" t="s">
        <v>111</v>
      </c>
      <c r="B13" s="1" t="s">
        <v>105</v>
      </c>
    </row>
    <row r="14" customFormat="false" ht="12.75" hidden="false" customHeight="false" outlineLevel="0" collapsed="false">
      <c r="A14" s="1" t="s">
        <v>7</v>
      </c>
    </row>
    <row r="15" customFormat="false" ht="12.75" hidden="false" customHeight="false" outlineLevel="0" collapsed="false">
      <c r="A15" s="0" t="s">
        <v>112</v>
      </c>
    </row>
    <row r="16" customFormat="false" ht="12.75" hidden="false" customHeight="false" outlineLevel="0" collapsed="false">
      <c r="A16" s="1" t="s">
        <v>113</v>
      </c>
    </row>
    <row r="17" customFormat="false" ht="12.75" hidden="false" customHeight="false" outlineLevel="0" collapsed="false">
      <c r="A17" s="1" t="s">
        <v>114</v>
      </c>
    </row>
    <row r="18" customFormat="false" ht="12.75" hidden="false" customHeight="false" outlineLevel="0" collapsed="false">
      <c r="A18" s="1" t="s">
        <v>9</v>
      </c>
      <c r="B18" s="1" t="s">
        <v>115</v>
      </c>
    </row>
    <row r="19" customFormat="false" ht="12.75" hidden="false" customHeight="false" outlineLevel="0" collapsed="false">
      <c r="A19" s="0" t="s">
        <v>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G2618"/>
  <sheetViews>
    <sheetView showFormulas="false" showGridLines="true" showRowColHeaders="true" showZeros="true" rightToLeft="false" tabSelected="true" showOutlineSymbols="true" defaultGridColor="true" view="normal" topLeftCell="AK1" colorId="64" zoomScale="100" zoomScaleNormal="100" zoomScalePageLayoutView="100" workbookViewId="0">
      <selection pane="topLeft" activeCell="AN1" activeCellId="0" sqref="AN1"/>
    </sheetView>
  </sheetViews>
  <sheetFormatPr defaultColWidth="9.01171875" defaultRowHeight="12.75" zeroHeight="false" outlineLevelRow="0" outlineLevelCol="0"/>
  <cols>
    <col collapsed="false" customWidth="true" hidden="false" outlineLevel="0" max="1" min="1" style="23" width="25.71"/>
    <col collapsed="false" customWidth="true" hidden="false" outlineLevel="0" max="2" min="2" style="23" width="23.15"/>
    <col collapsed="false" customWidth="true" hidden="false" outlineLevel="0" max="3" min="3" style="23" width="13.43"/>
    <col collapsed="false" customWidth="true" hidden="false" outlineLevel="0" max="4" min="4" style="23" width="23.01"/>
    <col collapsed="false" customWidth="true" hidden="false" outlineLevel="0" max="5" min="5" style="23" width="95.29"/>
    <col collapsed="false" customWidth="true" hidden="false" outlineLevel="0" max="6" min="6" style="23" width="22.14"/>
    <col collapsed="false" customWidth="true" hidden="false" outlineLevel="0" max="7" min="7" style="23" width="19.29"/>
    <col collapsed="false" customWidth="true" hidden="false" outlineLevel="0" max="8" min="8" style="23" width="10.99"/>
    <col collapsed="false" customWidth="true" hidden="false" outlineLevel="0" max="9" min="9" style="23" width="17"/>
    <col collapsed="false" customWidth="true" hidden="false" outlineLevel="0" max="10" min="10" style="23" width="13.43"/>
    <col collapsed="false" customWidth="true" hidden="false" outlineLevel="0" max="11" min="11" style="23" width="43.85"/>
    <col collapsed="false" customWidth="true" hidden="false" outlineLevel="0" max="12" min="12" style="23" width="45.57"/>
    <col collapsed="false" customWidth="true" hidden="false" outlineLevel="0" max="14" min="13" style="23" width="39.28"/>
    <col collapsed="false" customWidth="true" hidden="false" outlineLevel="0" max="15" min="15" style="23" width="16.71"/>
    <col collapsed="false" customWidth="true" hidden="false" outlineLevel="0" max="16" min="16" style="23" width="15.29"/>
    <col collapsed="false" customWidth="true" hidden="false" outlineLevel="0" max="21" min="17" style="23" width="18.85"/>
    <col collapsed="false" customWidth="true" hidden="false" outlineLevel="0" max="22" min="22" style="23" width="20.99"/>
    <col collapsed="false" customWidth="true" hidden="false" outlineLevel="0" max="23" min="23" style="23" width="15"/>
    <col collapsed="false" customWidth="true" hidden="false" outlineLevel="0" max="24" min="24" style="23" width="19.99"/>
    <col collapsed="false" customWidth="true" hidden="false" outlineLevel="0" max="25" min="25" style="23" width="18.71"/>
    <col collapsed="false" customWidth="true" hidden="false" outlineLevel="0" max="26" min="26" style="23" width="16.71"/>
    <col collapsed="false" customWidth="true" hidden="true" outlineLevel="0" max="27" min="27" style="23" width="18.42"/>
    <col collapsed="false" customWidth="true" hidden="true" outlineLevel="0" max="29" min="28" style="23" width="19.29"/>
    <col collapsed="false" customWidth="true" hidden="false" outlineLevel="0" max="31" min="30" style="23" width="18.58"/>
    <col collapsed="false" customWidth="true" hidden="false" outlineLevel="0" max="32" min="32" style="23" width="27.99"/>
    <col collapsed="false" customWidth="true" hidden="false" outlineLevel="0" max="33" min="33" style="23" width="13.86"/>
    <col collapsed="false" customWidth="true" hidden="false" outlineLevel="0" max="34" min="34" style="23" width="18.85"/>
    <col collapsed="false" customWidth="true" hidden="false" outlineLevel="0" max="35" min="35" style="23" width="13.86"/>
    <col collapsed="false" customWidth="true" hidden="false" outlineLevel="0" max="36" min="36" style="23" width="11.99"/>
    <col collapsed="false" customWidth="true" hidden="false" outlineLevel="0" max="37" min="37" style="23" width="15.15"/>
    <col collapsed="false" customWidth="true" hidden="false" outlineLevel="0" max="38" min="38" style="23" width="18.85"/>
    <col collapsed="false" customWidth="true" hidden="false" outlineLevel="0" max="39" min="39" style="23" width="16.71"/>
    <col collapsed="false" customWidth="true" hidden="false" outlineLevel="0" max="40" min="40" style="23" width="15.71"/>
    <col collapsed="false" customWidth="true" hidden="false" outlineLevel="0" max="41" min="41" style="23" width="16"/>
    <col collapsed="false" customWidth="true" hidden="false" outlineLevel="0" max="42" min="42" style="23" width="31.7"/>
    <col collapsed="false" customWidth="true" hidden="false" outlineLevel="0" max="43" min="43" style="23" width="20.14"/>
    <col collapsed="false" customWidth="true" hidden="false" outlineLevel="0" max="44" min="44" style="23" width="18.42"/>
    <col collapsed="false" customWidth="true" hidden="false" outlineLevel="0" max="45" min="45" style="23" width="20.99"/>
    <col collapsed="false" customWidth="true" hidden="false" outlineLevel="0" max="46" min="46" style="23" width="17.86"/>
    <col collapsed="false" customWidth="true" hidden="false" outlineLevel="0" max="47" min="47" style="23" width="18"/>
    <col collapsed="false" customWidth="true" hidden="false" outlineLevel="0" max="48" min="48" style="23" width="14.28"/>
    <col collapsed="false" customWidth="true" hidden="false" outlineLevel="0" max="50" min="49" style="23" width="17"/>
    <col collapsed="false" customWidth="true" hidden="false" outlineLevel="0" max="51" min="51" style="23" width="15.86"/>
    <col collapsed="false" customWidth="true" hidden="false" outlineLevel="0" max="52" min="52" style="23" width="14.28"/>
    <col collapsed="false" customWidth="true" hidden="false" outlineLevel="0" max="53" min="53" style="23" width="18"/>
    <col collapsed="false" customWidth="true" hidden="false" outlineLevel="0" max="54" min="54" style="23" width="15.71"/>
    <col collapsed="false" customWidth="true" hidden="false" outlineLevel="0" max="55" min="55" style="23" width="15"/>
    <col collapsed="false" customWidth="true" hidden="false" outlineLevel="0" max="56" min="56" style="23" width="43.42"/>
    <col collapsed="false" customWidth="true" hidden="false" outlineLevel="0" max="57" min="57" style="23" width="18.14"/>
    <col collapsed="false" customWidth="true" hidden="false" outlineLevel="0" max="59" min="58" style="23" width="11.99"/>
    <col collapsed="false" customWidth="false" hidden="false" outlineLevel="0" max="1024" min="60" style="23" width="9"/>
  </cols>
  <sheetData>
    <row r="1" customFormat="false" ht="57.3" hidden="false" customHeight="false" outlineLevel="0" collapsed="false">
      <c r="A1" s="24" t="s">
        <v>116</v>
      </c>
      <c r="B1" s="25" t="s">
        <v>117</v>
      </c>
      <c r="C1" s="25" t="s">
        <v>118</v>
      </c>
      <c r="D1" s="25" t="s">
        <v>119</v>
      </c>
      <c r="E1" s="25" t="s">
        <v>120</v>
      </c>
      <c r="F1" s="25" t="s">
        <v>121</v>
      </c>
      <c r="G1" s="25" t="s">
        <v>122</v>
      </c>
      <c r="H1" s="25" t="s">
        <v>123</v>
      </c>
      <c r="I1" s="26" t="s">
        <v>124</v>
      </c>
      <c r="J1" s="26" t="s">
        <v>125</v>
      </c>
      <c r="K1" s="26" t="s">
        <v>126</v>
      </c>
      <c r="L1" s="27" t="s">
        <v>127</v>
      </c>
      <c r="M1" s="28" t="s">
        <v>128</v>
      </c>
      <c r="N1" s="28" t="s">
        <v>129</v>
      </c>
      <c r="O1" s="27" t="s">
        <v>130</v>
      </c>
      <c r="P1" s="27" t="s">
        <v>131</v>
      </c>
      <c r="Q1" s="27" t="s">
        <v>132</v>
      </c>
      <c r="R1" s="27" t="s">
        <v>133</v>
      </c>
      <c r="S1" s="27" t="s">
        <v>134</v>
      </c>
      <c r="T1" s="27" t="s">
        <v>135</v>
      </c>
      <c r="U1" s="27" t="s">
        <v>136</v>
      </c>
      <c r="V1" s="29" t="s">
        <v>137</v>
      </c>
      <c r="W1" s="30" t="s">
        <v>138</v>
      </c>
      <c r="X1" s="31" t="s">
        <v>139</v>
      </c>
      <c r="Y1" s="32" t="s">
        <v>140</v>
      </c>
      <c r="Z1" s="33" t="s">
        <v>141</v>
      </c>
      <c r="AA1" s="34" t="s">
        <v>142</v>
      </c>
      <c r="AB1" s="35" t="s">
        <v>143</v>
      </c>
      <c r="AC1" s="35" t="s">
        <v>144</v>
      </c>
      <c r="AD1" s="36" t="s">
        <v>145</v>
      </c>
      <c r="AE1" s="37" t="s">
        <v>146</v>
      </c>
      <c r="AF1" s="36" t="s">
        <v>147</v>
      </c>
      <c r="AG1" s="36" t="s">
        <v>148</v>
      </c>
      <c r="AH1" s="36" t="s">
        <v>149</v>
      </c>
      <c r="AI1" s="36" t="s">
        <v>150</v>
      </c>
      <c r="AJ1" s="36" t="s">
        <v>151</v>
      </c>
      <c r="AK1" s="36" t="s">
        <v>152</v>
      </c>
      <c r="AL1" s="36" t="s">
        <v>153</v>
      </c>
      <c r="AM1" s="36" t="s">
        <v>154</v>
      </c>
      <c r="AN1" s="36" t="s">
        <v>155</v>
      </c>
      <c r="AO1" s="36" t="s">
        <v>156</v>
      </c>
      <c r="AP1" s="36" t="s">
        <v>157</v>
      </c>
      <c r="AQ1" s="36" t="s">
        <v>158</v>
      </c>
      <c r="AR1" s="38" t="s">
        <v>159</v>
      </c>
      <c r="AS1" s="39" t="s">
        <v>160</v>
      </c>
      <c r="AT1" s="39" t="s">
        <v>161</v>
      </c>
      <c r="AU1" s="38" t="s">
        <v>162</v>
      </c>
      <c r="AV1" s="38" t="s">
        <v>163</v>
      </c>
      <c r="AW1" s="38" t="s">
        <v>164</v>
      </c>
      <c r="AX1" s="38" t="s">
        <v>165</v>
      </c>
      <c r="AY1" s="38" t="s">
        <v>166</v>
      </c>
      <c r="AZ1" s="38" t="s">
        <v>167</v>
      </c>
      <c r="BA1" s="38" t="s">
        <v>168</v>
      </c>
      <c r="BB1" s="38" t="s">
        <v>169</v>
      </c>
      <c r="BC1" s="38" t="s">
        <v>170</v>
      </c>
      <c r="BD1" s="38" t="s">
        <v>171</v>
      </c>
      <c r="BE1" s="38" t="s">
        <v>172</v>
      </c>
      <c r="BF1" s="38" t="s">
        <v>173</v>
      </c>
      <c r="BG1" s="38" t="s">
        <v>174</v>
      </c>
    </row>
    <row r="2" customFormat="false" ht="15" hidden="false" customHeight="true" outlineLevel="0" collapsed="false">
      <c r="A2" s="23" t="s">
        <v>175</v>
      </c>
      <c r="B2" s="23" t="s">
        <v>176</v>
      </c>
      <c r="C2" s="40" t="s">
        <v>177</v>
      </c>
      <c r="D2" s="23" t="s">
        <v>82</v>
      </c>
      <c r="E2" s="23" t="s">
        <v>178</v>
      </c>
      <c r="F2" s="23" t="s">
        <v>179</v>
      </c>
      <c r="G2" s="23" t="n">
        <v>31</v>
      </c>
      <c r="H2" s="23" t="n">
        <v>250</v>
      </c>
      <c r="I2" s="41" t="s">
        <v>180</v>
      </c>
      <c r="K2" s="23" t="n">
        <v>0</v>
      </c>
      <c r="L2" s="23" t="n">
        <v>0</v>
      </c>
      <c r="M2" s="23" t="n">
        <v>0</v>
      </c>
      <c r="N2" s="23" t="n">
        <v>0</v>
      </c>
      <c r="O2" s="23" t="n">
        <f aca="false">K2+L2</f>
        <v>0</v>
      </c>
      <c r="P2" s="23" t="n">
        <f aca="false">K2+L2+M2+N2</f>
        <v>0</v>
      </c>
      <c r="Q2" s="23" t="n">
        <v>0</v>
      </c>
      <c r="R2" s="23" t="n">
        <v>30</v>
      </c>
      <c r="S2" s="23" t="n">
        <v>50</v>
      </c>
      <c r="T2" s="23" t="n">
        <v>544</v>
      </c>
      <c r="U2" s="42" t="n">
        <f aca="false">IF(I2="delivery",O2-SUM(Q2+R2),IF(I2="PO",P2-SUM(Q2:R2)))</f>
        <v>-30</v>
      </c>
      <c r="V2" s="43" t="n">
        <v>29.76</v>
      </c>
      <c r="W2" s="43"/>
      <c r="X2" s="43" t="n">
        <f aca="false">W2-V2</f>
        <v>-29.76</v>
      </c>
      <c r="Z2" s="44"/>
      <c r="AA2" s="44"/>
      <c r="AM2" s="23" t="str">
        <f aca="false">D2</f>
        <v>Arista</v>
      </c>
      <c r="AN2" s="23" t="s">
        <v>181</v>
      </c>
      <c r="AT2" s="44"/>
      <c r="AU2" s="44"/>
      <c r="BD2" s="23" t="s">
        <v>182</v>
      </c>
      <c r="BE2" s="1" t="s">
        <v>183</v>
      </c>
    </row>
    <row r="3" customFormat="false" ht="15" hidden="false" customHeight="true" outlineLevel="0" collapsed="false">
      <c r="A3" s="23" t="s">
        <v>184</v>
      </c>
      <c r="B3" s="23" t="s">
        <v>185</v>
      </c>
      <c r="C3" s="40" t="s">
        <v>177</v>
      </c>
      <c r="D3" s="23" t="s">
        <v>82</v>
      </c>
      <c r="E3" s="23" t="s">
        <v>186</v>
      </c>
      <c r="F3" s="23" t="s">
        <v>187</v>
      </c>
      <c r="G3" s="23" t="n">
        <v>71</v>
      </c>
      <c r="H3" s="23" t="n">
        <v>2000</v>
      </c>
      <c r="I3" s="41" t="s">
        <v>188</v>
      </c>
      <c r="K3" s="23" t="n">
        <v>67</v>
      </c>
      <c r="L3" s="23" t="n">
        <v>2250</v>
      </c>
      <c r="M3" s="23" t="n">
        <v>0</v>
      </c>
      <c r="N3" s="23" t="n">
        <v>0</v>
      </c>
      <c r="O3" s="23" t="n">
        <f aca="false">K3+L3</f>
        <v>2317</v>
      </c>
      <c r="P3" s="23" t="n">
        <f aca="false">K3+L3+M3+N3</f>
        <v>2317</v>
      </c>
      <c r="Q3" s="23" t="n">
        <v>1673</v>
      </c>
      <c r="R3" s="23" t="n">
        <v>428</v>
      </c>
      <c r="S3" s="23" t="n">
        <v>321</v>
      </c>
      <c r="T3" s="23" t="n">
        <v>160</v>
      </c>
      <c r="U3" s="42" t="n">
        <f aca="false">IF(I3="delivery",O3-SUM(Q3+R3),IF(I3="PO",P3-SUM(Q3:R3)))</f>
        <v>216</v>
      </c>
      <c r="V3" s="43" t="n">
        <v>0.6613</v>
      </c>
      <c r="W3" s="43"/>
      <c r="X3" s="43" t="n">
        <f aca="false">W3-V3</f>
        <v>-0.6613</v>
      </c>
      <c r="Z3" s="44"/>
      <c r="AA3" s="44"/>
      <c r="AM3" s="23" t="str">
        <f aca="false">D3</f>
        <v>Arista</v>
      </c>
      <c r="AN3" s="23" t="s">
        <v>189</v>
      </c>
      <c r="AT3" s="44"/>
      <c r="AU3" s="44"/>
      <c r="BD3" s="23" t="s">
        <v>182</v>
      </c>
      <c r="BE3" s="1" t="s">
        <v>183</v>
      </c>
    </row>
    <row r="4" customFormat="false" ht="15" hidden="false" customHeight="true" outlineLevel="0" collapsed="false">
      <c r="A4" s="23" t="s">
        <v>190</v>
      </c>
      <c r="B4" s="23" t="s">
        <v>191</v>
      </c>
      <c r="C4" s="40" t="s">
        <v>177</v>
      </c>
      <c r="D4" s="23" t="s">
        <v>82</v>
      </c>
      <c r="E4" s="23" t="s">
        <v>192</v>
      </c>
      <c r="F4" s="23" t="s">
        <v>193</v>
      </c>
      <c r="G4" s="23" t="n">
        <v>96</v>
      </c>
      <c r="H4" s="23" t="n">
        <v>5000</v>
      </c>
      <c r="I4" s="41" t="s">
        <v>188</v>
      </c>
      <c r="K4" s="23" t="n">
        <v>0</v>
      </c>
      <c r="L4" s="23" t="n">
        <v>17246</v>
      </c>
      <c r="M4" s="23" t="n">
        <v>20000</v>
      </c>
      <c r="N4" s="23" t="n">
        <v>5000</v>
      </c>
      <c r="O4" s="23" t="n">
        <f aca="false">K4+L4</f>
        <v>17246</v>
      </c>
      <c r="P4" s="23" t="n">
        <f aca="false">K4+L4+M4+N4</f>
        <v>42246</v>
      </c>
      <c r="Q4" s="23" t="n">
        <v>24788</v>
      </c>
      <c r="R4" s="23" t="n">
        <v>18535</v>
      </c>
      <c r="S4" s="23" t="n">
        <v>17078</v>
      </c>
      <c r="T4" s="23" t="n">
        <v>9015</v>
      </c>
      <c r="U4" s="42" t="n">
        <f aca="false">IF(I4="delivery",O4-SUM(Q4+R4),IF(I4="PO",P4-SUM(Q4:R4)))</f>
        <v>-1077</v>
      </c>
      <c r="V4" s="43" t="n">
        <v>12.05</v>
      </c>
      <c r="W4" s="43"/>
      <c r="X4" s="43" t="n">
        <f aca="false">W4-V4</f>
        <v>-12.05</v>
      </c>
      <c r="Y4" s="23" t="n">
        <v>12.472</v>
      </c>
      <c r="Z4" s="44"/>
      <c r="AA4" s="44"/>
      <c r="AM4" s="23" t="str">
        <f aca="false">D4</f>
        <v>Arista</v>
      </c>
      <c r="AN4" s="23" t="s">
        <v>194</v>
      </c>
      <c r="AT4" s="44"/>
      <c r="AU4" s="44"/>
      <c r="BD4" s="23" t="s">
        <v>182</v>
      </c>
      <c r="BE4" s="1" t="s">
        <v>183</v>
      </c>
    </row>
    <row r="5" customFormat="false" ht="15" hidden="false" customHeight="true" outlineLevel="0" collapsed="false">
      <c r="A5" s="23" t="s">
        <v>195</v>
      </c>
      <c r="B5" s="23" t="s">
        <v>196</v>
      </c>
      <c r="C5" s="40" t="s">
        <v>177</v>
      </c>
      <c r="D5" s="23" t="s">
        <v>82</v>
      </c>
      <c r="E5" s="23" t="s">
        <v>197</v>
      </c>
      <c r="F5" s="23" t="s">
        <v>198</v>
      </c>
      <c r="G5" s="23" t="n">
        <v>96</v>
      </c>
      <c r="H5" s="23" t="n">
        <v>5000</v>
      </c>
      <c r="I5" s="41" t="s">
        <v>188</v>
      </c>
      <c r="K5" s="23" t="n">
        <v>0</v>
      </c>
      <c r="L5" s="23" t="n">
        <v>7403</v>
      </c>
      <c r="M5" s="23" t="n">
        <v>10000</v>
      </c>
      <c r="N5" s="23" t="n">
        <v>5000</v>
      </c>
      <c r="O5" s="23" t="n">
        <f aca="false">K5+L5</f>
        <v>7403</v>
      </c>
      <c r="P5" s="23" t="n">
        <f aca="false">K5+L5+M5+N5</f>
        <v>22403</v>
      </c>
      <c r="Q5" s="23" t="n">
        <v>15048</v>
      </c>
      <c r="R5" s="23" t="n">
        <v>6396</v>
      </c>
      <c r="S5" s="23" t="n">
        <v>6680</v>
      </c>
      <c r="T5" s="23" t="n">
        <v>3452</v>
      </c>
      <c r="U5" s="42" t="n">
        <f aca="false">IF(I5="delivery",O5-SUM(Q5+R5),IF(I5="PO",P5-SUM(Q5:R5)))</f>
        <v>959</v>
      </c>
      <c r="V5" s="43" t="n">
        <v>12.05</v>
      </c>
      <c r="W5" s="43"/>
      <c r="X5" s="43" t="n">
        <f aca="false">W5-V5</f>
        <v>-12.05</v>
      </c>
      <c r="Y5" s="23" t="n">
        <v>12.5177</v>
      </c>
      <c r="Z5" s="44"/>
      <c r="AA5" s="44"/>
      <c r="AM5" s="23" t="str">
        <f aca="false">D5</f>
        <v>Arista</v>
      </c>
      <c r="AN5" s="23" t="s">
        <v>194</v>
      </c>
      <c r="AT5" s="44"/>
      <c r="AU5" s="44"/>
      <c r="BD5" s="23" t="s">
        <v>182</v>
      </c>
      <c r="BE5" s="1" t="s">
        <v>183</v>
      </c>
    </row>
    <row r="6" customFormat="false" ht="15" hidden="false" customHeight="true" outlineLevel="0" collapsed="false">
      <c r="A6" s="23" t="s">
        <v>199</v>
      </c>
      <c r="B6" s="23" t="s">
        <v>200</v>
      </c>
      <c r="C6" s="40" t="s">
        <v>177</v>
      </c>
      <c r="D6" s="23" t="s">
        <v>82</v>
      </c>
      <c r="E6" s="23" t="s">
        <v>201</v>
      </c>
      <c r="F6" s="23" t="s">
        <v>202</v>
      </c>
      <c r="G6" s="23" t="n">
        <v>71</v>
      </c>
      <c r="H6" s="23" t="n">
        <v>250</v>
      </c>
      <c r="I6" s="41" t="s">
        <v>188</v>
      </c>
      <c r="K6" s="23" t="n">
        <v>0</v>
      </c>
      <c r="L6" s="23" t="n">
        <v>2190</v>
      </c>
      <c r="M6" s="23" t="n">
        <v>1250</v>
      </c>
      <c r="N6" s="23" t="n">
        <v>0</v>
      </c>
      <c r="O6" s="23" t="n">
        <f aca="false">K6+L6</f>
        <v>2190</v>
      </c>
      <c r="P6" s="23" t="n">
        <f aca="false">K6+L6+M6+N6</f>
        <v>3440</v>
      </c>
      <c r="Q6" s="23" t="n">
        <v>2462</v>
      </c>
      <c r="R6" s="23" t="n">
        <v>832</v>
      </c>
      <c r="S6" s="23" t="n">
        <v>720</v>
      </c>
      <c r="T6" s="23" t="n">
        <v>356</v>
      </c>
      <c r="U6" s="42" t="n">
        <f aca="false">IF(I6="delivery",O6-SUM(Q6+R6),IF(I6="PO",P6-SUM(Q6:R6)))</f>
        <v>146</v>
      </c>
      <c r="V6" s="43" t="n">
        <v>5.1</v>
      </c>
      <c r="W6" s="43"/>
      <c r="X6" s="43" t="n">
        <f aca="false">W6-V6</f>
        <v>-5.1</v>
      </c>
      <c r="Y6" s="23" t="n">
        <v>5.1</v>
      </c>
      <c r="Z6" s="44"/>
      <c r="AA6" s="44"/>
      <c r="AM6" s="23" t="str">
        <f aca="false">D6</f>
        <v>Arista</v>
      </c>
      <c r="AN6" s="23" t="s">
        <v>181</v>
      </c>
      <c r="AT6" s="44"/>
      <c r="AU6" s="44"/>
      <c r="BD6" s="23" t="s">
        <v>182</v>
      </c>
      <c r="BE6" s="1" t="s">
        <v>183</v>
      </c>
    </row>
    <row r="7" customFormat="false" ht="15" hidden="false" customHeight="true" outlineLevel="0" collapsed="false">
      <c r="A7" s="23" t="s">
        <v>203</v>
      </c>
      <c r="B7" s="23" t="s">
        <v>204</v>
      </c>
      <c r="C7" s="40" t="s">
        <v>177</v>
      </c>
      <c r="D7" s="23" t="s">
        <v>82</v>
      </c>
      <c r="E7" s="23" t="s">
        <v>205</v>
      </c>
      <c r="F7" s="23" t="s">
        <v>206</v>
      </c>
      <c r="G7" s="23" t="n">
        <v>46</v>
      </c>
      <c r="H7" s="23" t="n">
        <v>80</v>
      </c>
      <c r="I7" s="41" t="s">
        <v>188</v>
      </c>
      <c r="K7" s="23" t="n">
        <v>0</v>
      </c>
      <c r="L7" s="23" t="n">
        <v>98</v>
      </c>
      <c r="M7" s="23" t="n">
        <v>80</v>
      </c>
      <c r="N7" s="23" t="n">
        <v>0</v>
      </c>
      <c r="O7" s="23" t="n">
        <f aca="false">K7+L7</f>
        <v>98</v>
      </c>
      <c r="P7" s="23" t="n">
        <f aca="false">K7+L7+M7+N7</f>
        <v>178</v>
      </c>
      <c r="Q7" s="23" t="n">
        <v>96</v>
      </c>
      <c r="R7" s="23" t="n">
        <v>30</v>
      </c>
      <c r="S7" s="23" t="n">
        <v>30</v>
      </c>
      <c r="T7" s="23" t="n">
        <v>20</v>
      </c>
      <c r="U7" s="42" t="n">
        <f aca="false">IF(I7="delivery",O7-SUM(Q7+R7),IF(I7="PO",P7-SUM(Q7:R7)))</f>
        <v>52</v>
      </c>
      <c r="V7" s="43" t="n">
        <v>8.19</v>
      </c>
      <c r="W7" s="43"/>
      <c r="X7" s="43" t="n">
        <f aca="false">W7-V7</f>
        <v>-8.19</v>
      </c>
      <c r="Z7" s="44"/>
      <c r="AA7" s="44"/>
      <c r="AM7" s="23" t="str">
        <f aca="false">D7</f>
        <v>Arista</v>
      </c>
      <c r="AN7" s="23" t="s">
        <v>181</v>
      </c>
      <c r="AT7" s="44"/>
      <c r="AU7" s="44"/>
      <c r="BD7" s="23" t="s">
        <v>182</v>
      </c>
      <c r="BE7" s="1" t="s">
        <v>183</v>
      </c>
    </row>
    <row r="8" customFormat="false" ht="15" hidden="false" customHeight="true" outlineLevel="0" collapsed="false">
      <c r="A8" s="23" t="s">
        <v>207</v>
      </c>
      <c r="B8" s="23" t="s">
        <v>208</v>
      </c>
      <c r="C8" s="40" t="s">
        <v>177</v>
      </c>
      <c r="D8" s="23" t="s">
        <v>82</v>
      </c>
      <c r="E8" s="23" t="s">
        <v>209</v>
      </c>
      <c r="F8" s="23" t="s">
        <v>210</v>
      </c>
      <c r="G8" s="23" t="n">
        <v>71</v>
      </c>
      <c r="H8" s="23" t="n">
        <v>1000</v>
      </c>
      <c r="I8" s="41" t="s">
        <v>188</v>
      </c>
      <c r="K8" s="23" t="n">
        <v>0</v>
      </c>
      <c r="L8" s="23" t="n">
        <v>897</v>
      </c>
      <c r="M8" s="23" t="n">
        <v>0</v>
      </c>
      <c r="N8" s="23" t="n">
        <v>0</v>
      </c>
      <c r="O8" s="23" t="n">
        <f aca="false">K8+L8</f>
        <v>897</v>
      </c>
      <c r="P8" s="23" t="n">
        <f aca="false">K8+L8+M8+N8</f>
        <v>897</v>
      </c>
      <c r="Q8" s="23" t="n">
        <v>316</v>
      </c>
      <c r="R8" s="23" t="n">
        <v>333</v>
      </c>
      <c r="S8" s="23" t="n">
        <v>351</v>
      </c>
      <c r="T8" s="23" t="n">
        <v>172</v>
      </c>
      <c r="U8" s="42" t="n">
        <f aca="false">IF(I8="delivery",O8-SUM(Q8+R8),IF(I8="PO",P8-SUM(Q8:R8)))</f>
        <v>248</v>
      </c>
      <c r="V8" s="43" t="n">
        <v>2.176</v>
      </c>
      <c r="W8" s="43"/>
      <c r="X8" s="43" t="n">
        <f aca="false">W8-V8</f>
        <v>-2.176</v>
      </c>
      <c r="Z8" s="44"/>
      <c r="AA8" s="44"/>
      <c r="AM8" s="23" t="str">
        <f aca="false">D8</f>
        <v>Arista</v>
      </c>
      <c r="AN8" s="23" t="s">
        <v>189</v>
      </c>
      <c r="AT8" s="44"/>
      <c r="AU8" s="44"/>
      <c r="BD8" s="23" t="s">
        <v>182</v>
      </c>
      <c r="BE8" s="1" t="s">
        <v>183</v>
      </c>
    </row>
    <row r="9" customFormat="false" ht="15" hidden="false" customHeight="true" outlineLevel="0" collapsed="false">
      <c r="A9" s="23" t="s">
        <v>211</v>
      </c>
      <c r="B9" s="23" t="s">
        <v>212</v>
      </c>
      <c r="C9" s="40" t="s">
        <v>177</v>
      </c>
      <c r="D9" s="23" t="s">
        <v>82</v>
      </c>
      <c r="E9" s="23" t="s">
        <v>213</v>
      </c>
      <c r="F9" s="23" t="s">
        <v>214</v>
      </c>
      <c r="G9" s="23" t="n">
        <v>71</v>
      </c>
      <c r="H9" s="23" t="n">
        <v>80</v>
      </c>
      <c r="I9" s="41" t="s">
        <v>188</v>
      </c>
      <c r="K9" s="23" t="n">
        <v>0</v>
      </c>
      <c r="L9" s="23" t="n">
        <v>365</v>
      </c>
      <c r="M9" s="23" t="n">
        <v>240</v>
      </c>
      <c r="N9" s="23" t="n">
        <v>0</v>
      </c>
      <c r="O9" s="23" t="n">
        <f aca="false">K9+L9</f>
        <v>365</v>
      </c>
      <c r="P9" s="23" t="n">
        <f aca="false">K9+L9+M9+N9</f>
        <v>605</v>
      </c>
      <c r="Q9" s="23" t="n">
        <v>477</v>
      </c>
      <c r="R9" s="23" t="n">
        <v>174</v>
      </c>
      <c r="S9" s="23" t="n">
        <v>150</v>
      </c>
      <c r="T9" s="23" t="n">
        <v>76</v>
      </c>
      <c r="U9" s="42" t="n">
        <f aca="false">IF(I9="delivery",O9-SUM(Q9+R9),IF(I9="PO",P9-SUM(Q9:R9)))</f>
        <v>-46</v>
      </c>
      <c r="V9" s="43" t="n">
        <v>23.64</v>
      </c>
      <c r="W9" s="43"/>
      <c r="X9" s="43" t="n">
        <f aca="false">W9-V9</f>
        <v>-23.64</v>
      </c>
      <c r="Y9" s="23" t="n">
        <v>23.64</v>
      </c>
      <c r="Z9" s="44"/>
      <c r="AA9" s="44"/>
      <c r="AM9" s="23" t="str">
        <f aca="false">D9</f>
        <v>Arista</v>
      </c>
      <c r="AN9" s="23" t="s">
        <v>181</v>
      </c>
      <c r="AT9" s="44"/>
      <c r="AU9" s="44"/>
      <c r="BD9" s="23" t="s">
        <v>182</v>
      </c>
      <c r="BE9" s="1" t="s">
        <v>183</v>
      </c>
    </row>
    <row r="10" customFormat="false" ht="15" hidden="false" customHeight="true" outlineLevel="0" collapsed="false">
      <c r="A10" s="23" t="s">
        <v>215</v>
      </c>
      <c r="B10" s="23" t="s">
        <v>216</v>
      </c>
      <c r="C10" s="40" t="s">
        <v>177</v>
      </c>
      <c r="D10" s="23" t="s">
        <v>82</v>
      </c>
      <c r="E10" s="23" t="s">
        <v>217</v>
      </c>
      <c r="F10" s="23" t="s">
        <v>218</v>
      </c>
      <c r="G10" s="23" t="n">
        <v>71</v>
      </c>
      <c r="H10" s="23" t="n">
        <v>80</v>
      </c>
      <c r="I10" s="41" t="s">
        <v>188</v>
      </c>
      <c r="K10" s="23" t="n">
        <v>0</v>
      </c>
      <c r="L10" s="23" t="n">
        <v>338</v>
      </c>
      <c r="M10" s="23" t="n">
        <v>320</v>
      </c>
      <c r="N10" s="23" t="n">
        <v>0</v>
      </c>
      <c r="O10" s="23" t="n">
        <f aca="false">K10+L10</f>
        <v>338</v>
      </c>
      <c r="P10" s="23" t="n">
        <f aca="false">K10+L10+M10+N10</f>
        <v>658</v>
      </c>
      <c r="Q10" s="23" t="n">
        <v>480</v>
      </c>
      <c r="R10" s="23" t="n">
        <v>174</v>
      </c>
      <c r="S10" s="23" t="n">
        <v>150</v>
      </c>
      <c r="T10" s="23" t="n">
        <v>76</v>
      </c>
      <c r="U10" s="42" t="n">
        <f aca="false">IF(I10="delivery",O10-SUM(Q10+R10),IF(I10="PO",P10-SUM(Q10:R10)))</f>
        <v>4</v>
      </c>
      <c r="V10" s="43" t="n">
        <v>34.66</v>
      </c>
      <c r="W10" s="43"/>
      <c r="X10" s="43" t="n">
        <f aca="false">W10-V10</f>
        <v>-34.66</v>
      </c>
      <c r="Y10" s="23" t="n">
        <v>34.66</v>
      </c>
      <c r="Z10" s="44"/>
      <c r="AA10" s="44"/>
      <c r="AM10" s="23" t="str">
        <f aca="false">D10</f>
        <v>Arista</v>
      </c>
      <c r="AN10" s="23" t="s">
        <v>181</v>
      </c>
      <c r="AT10" s="44"/>
      <c r="AU10" s="44"/>
      <c r="BD10" s="23" t="s">
        <v>182</v>
      </c>
      <c r="BE10" s="1" t="s">
        <v>183</v>
      </c>
    </row>
    <row r="11" customFormat="false" ht="15" hidden="false" customHeight="true" outlineLevel="0" collapsed="false">
      <c r="A11" s="23" t="s">
        <v>219</v>
      </c>
      <c r="B11" s="23" t="s">
        <v>220</v>
      </c>
      <c r="C11" s="40" t="s">
        <v>177</v>
      </c>
      <c r="D11" s="23" t="s">
        <v>82</v>
      </c>
      <c r="E11" s="23" t="s">
        <v>221</v>
      </c>
      <c r="F11" s="23" t="s">
        <v>222</v>
      </c>
      <c r="G11" s="23" t="n">
        <v>71</v>
      </c>
      <c r="H11" s="23" t="n">
        <v>80</v>
      </c>
      <c r="I11" s="41" t="s">
        <v>188</v>
      </c>
      <c r="K11" s="23" t="n">
        <v>0</v>
      </c>
      <c r="L11" s="23" t="n">
        <v>204</v>
      </c>
      <c r="M11" s="23" t="n">
        <v>160</v>
      </c>
      <c r="N11" s="23" t="n">
        <v>0</v>
      </c>
      <c r="O11" s="23" t="n">
        <f aca="false">K11+L11</f>
        <v>204</v>
      </c>
      <c r="P11" s="23" t="n">
        <f aca="false">K11+L11+M11+N11</f>
        <v>364</v>
      </c>
      <c r="Q11" s="23" t="n">
        <v>183</v>
      </c>
      <c r="R11" s="23" t="n">
        <v>60</v>
      </c>
      <c r="S11" s="23" t="n">
        <v>60</v>
      </c>
      <c r="T11" s="23" t="n">
        <v>34</v>
      </c>
      <c r="U11" s="42" t="n">
        <f aca="false">IF(I11="delivery",O11-SUM(Q11+R11),IF(I11="PO",P11-SUM(Q11:R11)))</f>
        <v>121</v>
      </c>
      <c r="V11" s="43" t="n">
        <v>35.49</v>
      </c>
      <c r="W11" s="43"/>
      <c r="X11" s="43" t="n">
        <f aca="false">W11-V11</f>
        <v>-35.49</v>
      </c>
      <c r="Y11" s="23" t="n">
        <v>35.49</v>
      </c>
      <c r="Z11" s="44"/>
      <c r="AA11" s="44"/>
      <c r="AM11" s="23" t="str">
        <f aca="false">D11</f>
        <v>Arista</v>
      </c>
      <c r="AN11" s="23" t="s">
        <v>181</v>
      </c>
      <c r="AT11" s="44"/>
      <c r="AU11" s="44"/>
      <c r="BD11" s="23" t="s">
        <v>182</v>
      </c>
      <c r="BE11" s="1" t="s">
        <v>183</v>
      </c>
    </row>
    <row r="12" customFormat="false" ht="15" hidden="false" customHeight="true" outlineLevel="0" collapsed="false">
      <c r="A12" s="23" t="s">
        <v>223</v>
      </c>
      <c r="B12" s="23" t="s">
        <v>224</v>
      </c>
      <c r="C12" s="40" t="s">
        <v>177</v>
      </c>
      <c r="D12" s="23" t="s">
        <v>82</v>
      </c>
      <c r="E12" s="23" t="s">
        <v>225</v>
      </c>
      <c r="F12" s="23" t="s">
        <v>226</v>
      </c>
      <c r="G12" s="23" t="n">
        <v>46</v>
      </c>
      <c r="H12" s="23" t="n">
        <v>80</v>
      </c>
      <c r="I12" s="41" t="s">
        <v>188</v>
      </c>
      <c r="K12" s="23" t="n">
        <v>0</v>
      </c>
      <c r="L12" s="23" t="n">
        <v>365</v>
      </c>
      <c r="M12" s="23" t="n">
        <v>0</v>
      </c>
      <c r="N12" s="23" t="n">
        <v>0</v>
      </c>
      <c r="O12" s="23" t="n">
        <f aca="false">K12+L12</f>
        <v>365</v>
      </c>
      <c r="P12" s="23" t="n">
        <f aca="false">K12+L12+M12+N12</f>
        <v>365</v>
      </c>
      <c r="Q12" s="23" t="n">
        <v>223</v>
      </c>
      <c r="R12" s="23" t="n">
        <v>60</v>
      </c>
      <c r="S12" s="23" t="n">
        <v>60</v>
      </c>
      <c r="T12" s="23" t="n">
        <v>34</v>
      </c>
      <c r="U12" s="42" t="n">
        <f aca="false">IF(I12="delivery",O12-SUM(Q12+R12),IF(I12="PO",P12-SUM(Q12:R12)))</f>
        <v>82</v>
      </c>
      <c r="V12" s="43" t="n">
        <v>23.24</v>
      </c>
      <c r="W12" s="43"/>
      <c r="X12" s="43" t="n">
        <f aca="false">W12-V12</f>
        <v>-23.24</v>
      </c>
      <c r="Y12" s="23" t="n">
        <v>23.24</v>
      </c>
      <c r="Z12" s="44"/>
      <c r="AA12" s="44"/>
      <c r="AM12" s="23" t="str">
        <f aca="false">D12</f>
        <v>Arista</v>
      </c>
      <c r="AN12" s="23" t="s">
        <v>181</v>
      </c>
      <c r="AT12" s="44"/>
      <c r="AU12" s="44"/>
      <c r="BD12" s="23" t="s">
        <v>182</v>
      </c>
      <c r="BE12" s="1" t="s">
        <v>183</v>
      </c>
    </row>
    <row r="13" customFormat="false" ht="15" hidden="false" customHeight="true" outlineLevel="0" collapsed="false">
      <c r="A13" s="23" t="s">
        <v>227</v>
      </c>
      <c r="B13" s="23" t="s">
        <v>228</v>
      </c>
      <c r="C13" s="40" t="s">
        <v>177</v>
      </c>
      <c r="D13" s="23" t="s">
        <v>82</v>
      </c>
      <c r="E13" s="23" t="s">
        <v>229</v>
      </c>
      <c r="F13" s="23" t="s">
        <v>230</v>
      </c>
      <c r="G13" s="23" t="n">
        <v>71</v>
      </c>
      <c r="H13" s="23" t="n">
        <v>200</v>
      </c>
      <c r="I13" s="41" t="s">
        <v>188</v>
      </c>
      <c r="K13" s="23" t="n">
        <v>0</v>
      </c>
      <c r="L13" s="23" t="n">
        <v>784</v>
      </c>
      <c r="M13" s="23" t="n">
        <v>400</v>
      </c>
      <c r="N13" s="23" t="n">
        <v>0</v>
      </c>
      <c r="O13" s="23" t="n">
        <f aca="false">K13+L13</f>
        <v>784</v>
      </c>
      <c r="P13" s="23" t="n">
        <f aca="false">K13+L13+M13+N13</f>
        <v>1184</v>
      </c>
      <c r="Q13" s="23" t="n">
        <v>747</v>
      </c>
      <c r="R13" s="23" t="n">
        <v>302</v>
      </c>
      <c r="S13" s="23" t="n">
        <v>270</v>
      </c>
      <c r="T13" s="23" t="n">
        <v>142</v>
      </c>
      <c r="U13" s="42" t="n">
        <f aca="false">IF(I13="delivery",O13-SUM(Q13+R13),IF(I13="PO",P13-SUM(Q13:R13)))</f>
        <v>135</v>
      </c>
      <c r="V13" s="43" t="n">
        <v>5.07</v>
      </c>
      <c r="W13" s="43"/>
      <c r="X13" s="43" t="n">
        <f aca="false">W13-V13</f>
        <v>-5.07</v>
      </c>
      <c r="Y13" s="23" t="n">
        <v>5.07</v>
      </c>
      <c r="Z13" s="44"/>
      <c r="AA13" s="44"/>
      <c r="AM13" s="23" t="str">
        <f aca="false">D13</f>
        <v>Arista</v>
      </c>
      <c r="AN13" s="23" t="s">
        <v>181</v>
      </c>
      <c r="AT13" s="44"/>
      <c r="AU13" s="44"/>
      <c r="BD13" s="23" t="s">
        <v>182</v>
      </c>
      <c r="BE13" s="1" t="s">
        <v>183</v>
      </c>
    </row>
    <row r="14" customFormat="false" ht="15" hidden="false" customHeight="true" outlineLevel="0" collapsed="false">
      <c r="A14" s="23" t="s">
        <v>231</v>
      </c>
      <c r="B14" s="23" t="s">
        <v>232</v>
      </c>
      <c r="C14" s="40" t="s">
        <v>177</v>
      </c>
      <c r="D14" s="23" t="s">
        <v>82</v>
      </c>
      <c r="E14" s="23" t="s">
        <v>233</v>
      </c>
      <c r="F14" s="23" t="s">
        <v>234</v>
      </c>
      <c r="G14" s="23" t="n">
        <v>71</v>
      </c>
      <c r="H14" s="23" t="n">
        <v>80</v>
      </c>
      <c r="I14" s="41" t="s">
        <v>188</v>
      </c>
      <c r="K14" s="23" t="n">
        <v>0</v>
      </c>
      <c r="L14" s="23" t="n">
        <v>398</v>
      </c>
      <c r="M14" s="23" t="n">
        <v>420</v>
      </c>
      <c r="N14" s="23" t="n">
        <v>0</v>
      </c>
      <c r="O14" s="23" t="n">
        <f aca="false">K14+L14</f>
        <v>398</v>
      </c>
      <c r="P14" s="23" t="n">
        <f aca="false">K14+L14+M14+N14</f>
        <v>818</v>
      </c>
      <c r="Q14" s="23" t="n">
        <v>571</v>
      </c>
      <c r="R14" s="23" t="n">
        <v>182</v>
      </c>
      <c r="S14" s="23" t="n">
        <v>150</v>
      </c>
      <c r="T14" s="23" t="n">
        <v>68</v>
      </c>
      <c r="U14" s="42" t="n">
        <f aca="false">IF(I14="delivery",O14-SUM(Q14+R14),IF(I14="PO",P14-SUM(Q14:R14)))</f>
        <v>65</v>
      </c>
      <c r="V14" s="43" t="n">
        <v>34.08</v>
      </c>
      <c r="W14" s="43"/>
      <c r="X14" s="43" t="n">
        <f aca="false">W14-V14</f>
        <v>-34.08</v>
      </c>
      <c r="Y14" s="23" t="n">
        <v>34.08</v>
      </c>
      <c r="Z14" s="44"/>
      <c r="AA14" s="44"/>
      <c r="AM14" s="23" t="str">
        <f aca="false">D14</f>
        <v>Arista</v>
      </c>
      <c r="AN14" s="23" t="s">
        <v>181</v>
      </c>
      <c r="AT14" s="44"/>
      <c r="AU14" s="44"/>
      <c r="BD14" s="23" t="s">
        <v>182</v>
      </c>
      <c r="BE14" s="1" t="s">
        <v>183</v>
      </c>
    </row>
    <row r="15" customFormat="false" ht="15" hidden="false" customHeight="true" outlineLevel="0" collapsed="false">
      <c r="A15" s="23" t="s">
        <v>235</v>
      </c>
      <c r="B15" s="23" t="s">
        <v>236</v>
      </c>
      <c r="C15" s="40" t="s">
        <v>177</v>
      </c>
      <c r="D15" s="23" t="s">
        <v>82</v>
      </c>
      <c r="E15" s="23" t="s">
        <v>237</v>
      </c>
      <c r="F15" s="23" t="s">
        <v>238</v>
      </c>
      <c r="G15" s="23" t="n">
        <v>71</v>
      </c>
      <c r="H15" s="23" t="n">
        <v>80</v>
      </c>
      <c r="I15" s="41" t="s">
        <v>188</v>
      </c>
      <c r="K15" s="23" t="n">
        <v>0</v>
      </c>
      <c r="L15" s="23" t="n">
        <v>489</v>
      </c>
      <c r="M15" s="23" t="n">
        <v>320</v>
      </c>
      <c r="N15" s="23" t="n">
        <v>0</v>
      </c>
      <c r="O15" s="23" t="n">
        <f aca="false">K15+L15</f>
        <v>489</v>
      </c>
      <c r="P15" s="23" t="n">
        <f aca="false">K15+L15+M15+N15</f>
        <v>809</v>
      </c>
      <c r="Q15" s="23" t="n">
        <v>571</v>
      </c>
      <c r="R15" s="23" t="n">
        <v>182</v>
      </c>
      <c r="S15" s="23" t="n">
        <v>150</v>
      </c>
      <c r="T15" s="23" t="n">
        <v>68</v>
      </c>
      <c r="U15" s="42" t="n">
        <f aca="false">IF(I15="delivery",O15-SUM(Q15+R15),IF(I15="PO",P15-SUM(Q15:R15)))</f>
        <v>56</v>
      </c>
      <c r="V15" s="43" t="n">
        <v>23.4</v>
      </c>
      <c r="W15" s="43"/>
      <c r="X15" s="43" t="n">
        <f aca="false">W15-V15</f>
        <v>-23.4</v>
      </c>
      <c r="Y15" s="23" t="n">
        <v>23.4</v>
      </c>
      <c r="Z15" s="44"/>
      <c r="AA15" s="44"/>
      <c r="AM15" s="23" t="str">
        <f aca="false">D15</f>
        <v>Arista</v>
      </c>
      <c r="AN15" s="23" t="s">
        <v>181</v>
      </c>
      <c r="AT15" s="44"/>
      <c r="AU15" s="44"/>
      <c r="BD15" s="23" t="s">
        <v>182</v>
      </c>
      <c r="BE15" s="1" t="s">
        <v>183</v>
      </c>
    </row>
    <row r="16" customFormat="false" ht="15" hidden="false" customHeight="true" outlineLevel="0" collapsed="false">
      <c r="A16" s="23" t="s">
        <v>239</v>
      </c>
      <c r="B16" s="23" t="s">
        <v>240</v>
      </c>
      <c r="C16" s="40" t="s">
        <v>177</v>
      </c>
      <c r="D16" s="23" t="s">
        <v>82</v>
      </c>
      <c r="E16" s="23" t="s">
        <v>241</v>
      </c>
      <c r="F16" s="23" t="s">
        <v>242</v>
      </c>
      <c r="G16" s="23" t="n">
        <v>51</v>
      </c>
      <c r="H16" s="23" t="n">
        <v>1000</v>
      </c>
      <c r="I16" s="41" t="s">
        <v>188</v>
      </c>
      <c r="K16" s="23" t="n">
        <v>2451</v>
      </c>
      <c r="L16" s="23" t="n">
        <v>441</v>
      </c>
      <c r="M16" s="23" t="n">
        <v>0</v>
      </c>
      <c r="N16" s="23" t="n">
        <v>0</v>
      </c>
      <c r="O16" s="23" t="n">
        <f aca="false">K16+L16</f>
        <v>2892</v>
      </c>
      <c r="P16" s="23" t="n">
        <f aca="false">K16+L16+M16+N16</f>
        <v>2892</v>
      </c>
      <c r="Q16" s="23" t="n">
        <v>300</v>
      </c>
      <c r="R16" s="23" t="n">
        <v>87</v>
      </c>
      <c r="S16" s="23" t="n">
        <v>87</v>
      </c>
      <c r="T16" s="23" t="n">
        <v>42</v>
      </c>
      <c r="U16" s="42" t="n">
        <f aca="false">IF(I16="delivery",O16-SUM(Q16+R16),IF(I16="PO",P16-SUM(Q16:R16)))</f>
        <v>2505</v>
      </c>
      <c r="V16" s="43" t="n">
        <v>13.36</v>
      </c>
      <c r="W16" s="43"/>
      <c r="X16" s="43" t="n">
        <f aca="false">W16-V16</f>
        <v>-13.36</v>
      </c>
      <c r="Z16" s="44"/>
      <c r="AA16" s="44"/>
      <c r="AM16" s="23" t="str">
        <f aca="false">D16</f>
        <v>Arista</v>
      </c>
      <c r="AN16" s="23" t="s">
        <v>189</v>
      </c>
      <c r="AT16" s="44"/>
      <c r="AU16" s="44"/>
      <c r="BD16" s="23" t="s">
        <v>182</v>
      </c>
      <c r="BE16" s="1" t="s">
        <v>183</v>
      </c>
    </row>
    <row r="17" customFormat="false" ht="15" hidden="false" customHeight="true" outlineLevel="0" collapsed="false">
      <c r="A17" s="23" t="s">
        <v>243</v>
      </c>
      <c r="B17" s="23" t="s">
        <v>244</v>
      </c>
      <c r="C17" s="40" t="s">
        <v>177</v>
      </c>
      <c r="D17" s="23" t="s">
        <v>82</v>
      </c>
      <c r="E17" s="23" t="s">
        <v>245</v>
      </c>
      <c r="F17" s="23" t="s">
        <v>246</v>
      </c>
      <c r="G17" s="23" t="n">
        <v>51</v>
      </c>
      <c r="H17" s="23" t="n">
        <v>200</v>
      </c>
      <c r="I17" s="41" t="s">
        <v>188</v>
      </c>
      <c r="K17" s="23" t="n">
        <v>0</v>
      </c>
      <c r="L17" s="23" t="n">
        <v>269</v>
      </c>
      <c r="M17" s="23" t="n">
        <v>0</v>
      </c>
      <c r="N17" s="23" t="n">
        <v>0</v>
      </c>
      <c r="O17" s="23" t="n">
        <f aca="false">K17+L17</f>
        <v>269</v>
      </c>
      <c r="P17" s="23" t="n">
        <f aca="false">K17+L17+M17+N17</f>
        <v>269</v>
      </c>
      <c r="Q17" s="23" t="n">
        <v>65</v>
      </c>
      <c r="R17" s="23" t="n">
        <v>24</v>
      </c>
      <c r="S17" s="23" t="n">
        <v>24</v>
      </c>
      <c r="T17" s="23" t="n">
        <v>16</v>
      </c>
      <c r="U17" s="42" t="n">
        <f aca="false">IF(I17="delivery",O17-SUM(Q17+R17),IF(I17="PO",P17-SUM(Q17:R17)))</f>
        <v>180</v>
      </c>
      <c r="V17" s="43" t="n">
        <v>47.96</v>
      </c>
      <c r="W17" s="43"/>
      <c r="X17" s="43" t="n">
        <f aca="false">W17-V17</f>
        <v>-47.96</v>
      </c>
      <c r="Y17" s="23" t="n">
        <v>47.96</v>
      </c>
      <c r="Z17" s="44"/>
      <c r="AA17" s="44"/>
      <c r="AM17" s="23" t="str">
        <f aca="false">D17</f>
        <v>Arista</v>
      </c>
      <c r="AN17" s="23" t="s">
        <v>189</v>
      </c>
      <c r="AT17" s="44"/>
      <c r="AU17" s="44"/>
      <c r="BD17" s="23" t="s">
        <v>182</v>
      </c>
      <c r="BE17" s="1" t="s">
        <v>183</v>
      </c>
    </row>
    <row r="18" customFormat="false" ht="15" hidden="false" customHeight="true" outlineLevel="0" collapsed="false">
      <c r="A18" s="23" t="s">
        <v>247</v>
      </c>
      <c r="B18" s="23" t="s">
        <v>248</v>
      </c>
      <c r="C18" s="40" t="s">
        <v>177</v>
      </c>
      <c r="D18" s="23" t="s">
        <v>82</v>
      </c>
      <c r="E18" s="23" t="s">
        <v>249</v>
      </c>
      <c r="F18" s="23" t="s">
        <v>250</v>
      </c>
      <c r="G18" s="23" t="n">
        <v>51</v>
      </c>
      <c r="H18" s="23" t="n">
        <v>500</v>
      </c>
      <c r="I18" s="41" t="s">
        <v>188</v>
      </c>
      <c r="K18" s="23" t="n">
        <v>0</v>
      </c>
      <c r="L18" s="23" t="n">
        <v>595</v>
      </c>
      <c r="M18" s="23" t="n">
        <v>0</v>
      </c>
      <c r="N18" s="23" t="n">
        <v>0</v>
      </c>
      <c r="O18" s="23" t="n">
        <f aca="false">K18+L18</f>
        <v>595</v>
      </c>
      <c r="P18" s="23" t="n">
        <f aca="false">K18+L18+M18+N18</f>
        <v>595</v>
      </c>
      <c r="Q18" s="23" t="n">
        <v>15</v>
      </c>
      <c r="R18" s="23" t="n">
        <v>0</v>
      </c>
      <c r="S18" s="23" t="n">
        <v>0</v>
      </c>
      <c r="T18" s="23" t="n">
        <v>0</v>
      </c>
      <c r="U18" s="42" t="n">
        <f aca="false">IF(I18="delivery",O18-SUM(Q18+R18),IF(I18="PO",P18-SUM(Q18:R18)))</f>
        <v>580</v>
      </c>
      <c r="V18" s="43" t="n">
        <v>2.23724</v>
      </c>
      <c r="W18" s="43"/>
      <c r="X18" s="43" t="n">
        <f aca="false">W18-V18</f>
        <v>-2.23724</v>
      </c>
      <c r="Y18" s="23" t="n">
        <v>2.23724</v>
      </c>
      <c r="Z18" s="44"/>
      <c r="AA18" s="44"/>
      <c r="AM18" s="23" t="str">
        <f aca="false">D18</f>
        <v>Arista</v>
      </c>
      <c r="AN18" s="23" t="s">
        <v>189</v>
      </c>
      <c r="AT18" s="44"/>
      <c r="AU18" s="44"/>
      <c r="BD18" s="23" t="s">
        <v>182</v>
      </c>
      <c r="BE18" s="1" t="s">
        <v>183</v>
      </c>
    </row>
    <row r="19" customFormat="false" ht="15" hidden="false" customHeight="true" outlineLevel="0" collapsed="false">
      <c r="A19" s="23" t="s">
        <v>251</v>
      </c>
      <c r="B19" s="23" t="s">
        <v>252</v>
      </c>
      <c r="C19" s="40" t="s">
        <v>177</v>
      </c>
      <c r="D19" s="23" t="s">
        <v>82</v>
      </c>
      <c r="E19" s="23" t="s">
        <v>253</v>
      </c>
      <c r="F19" s="23" t="s">
        <v>254</v>
      </c>
      <c r="G19" s="23" t="n">
        <v>51</v>
      </c>
      <c r="H19" s="23" t="n">
        <v>1000</v>
      </c>
      <c r="I19" s="41" t="s">
        <v>188</v>
      </c>
      <c r="K19" s="23" t="n">
        <v>0</v>
      </c>
      <c r="L19" s="23" t="n">
        <v>466</v>
      </c>
      <c r="M19" s="23" t="n">
        <v>0</v>
      </c>
      <c r="N19" s="23" t="n">
        <v>0</v>
      </c>
      <c r="O19" s="23" t="n">
        <f aca="false">K19+L19</f>
        <v>466</v>
      </c>
      <c r="P19" s="23" t="n">
        <f aca="false">K19+L19+M19+N19</f>
        <v>466</v>
      </c>
      <c r="Q19" s="23" t="n">
        <v>210</v>
      </c>
      <c r="R19" s="23" t="n">
        <v>24</v>
      </c>
      <c r="S19" s="23" t="n">
        <v>24</v>
      </c>
      <c r="T19" s="23" t="n">
        <v>16</v>
      </c>
      <c r="U19" s="42" t="n">
        <f aca="false">IF(I19="delivery",O19-SUM(Q19+R19),IF(I19="PO",P19-SUM(Q19:R19)))</f>
        <v>232</v>
      </c>
      <c r="V19" s="43" t="n">
        <v>1.1564</v>
      </c>
      <c r="W19" s="43"/>
      <c r="X19" s="43" t="n">
        <f aca="false">W19-V19</f>
        <v>-1.1564</v>
      </c>
      <c r="Y19" s="23" t="n">
        <v>1.26428</v>
      </c>
      <c r="Z19" s="44"/>
      <c r="AA19" s="44"/>
      <c r="AM19" s="23" t="str">
        <f aca="false">D19</f>
        <v>Arista</v>
      </c>
      <c r="AN19" s="23" t="s">
        <v>189</v>
      </c>
      <c r="AT19" s="44"/>
      <c r="AU19" s="44"/>
      <c r="BD19" s="23" t="s">
        <v>182</v>
      </c>
      <c r="BE19" s="1" t="s">
        <v>183</v>
      </c>
    </row>
    <row r="20" customFormat="false" ht="15" hidden="false" customHeight="true" outlineLevel="0" collapsed="false">
      <c r="A20" s="23" t="s">
        <v>255</v>
      </c>
      <c r="B20" s="23" t="s">
        <v>256</v>
      </c>
      <c r="C20" s="40" t="s">
        <v>177</v>
      </c>
      <c r="D20" s="23" t="s">
        <v>82</v>
      </c>
      <c r="E20" s="23" t="s">
        <v>257</v>
      </c>
      <c r="F20" s="23" t="s">
        <v>258</v>
      </c>
      <c r="G20" s="23" t="n">
        <v>51</v>
      </c>
      <c r="H20" s="23" t="n">
        <v>100</v>
      </c>
      <c r="I20" s="41" t="s">
        <v>188</v>
      </c>
      <c r="K20" s="23" t="n">
        <v>72</v>
      </c>
      <c r="L20" s="23" t="n">
        <v>192</v>
      </c>
      <c r="M20" s="23" t="n">
        <v>0</v>
      </c>
      <c r="N20" s="23" t="n">
        <v>0</v>
      </c>
      <c r="O20" s="23" t="n">
        <f aca="false">K20+L20</f>
        <v>264</v>
      </c>
      <c r="P20" s="23" t="n">
        <f aca="false">K20+L20+M20+N20</f>
        <v>264</v>
      </c>
      <c r="Q20" s="23" t="n">
        <v>146</v>
      </c>
      <c r="R20" s="23" t="n">
        <v>84</v>
      </c>
      <c r="S20" s="23" t="n">
        <v>84</v>
      </c>
      <c r="T20" s="23" t="n">
        <v>38</v>
      </c>
      <c r="U20" s="42" t="n">
        <f aca="false">IF(I20="delivery",O20-SUM(Q20+R20),IF(I20="PO",P20-SUM(Q20:R20)))</f>
        <v>34</v>
      </c>
      <c r="V20" s="43" t="n">
        <v>168.1336</v>
      </c>
      <c r="W20" s="43"/>
      <c r="X20" s="43" t="n">
        <f aca="false">W20-V20</f>
        <v>-168.1336</v>
      </c>
      <c r="Z20" s="44"/>
      <c r="AA20" s="44"/>
      <c r="AM20" s="23" t="str">
        <f aca="false">D20</f>
        <v>Arista</v>
      </c>
      <c r="AN20" s="23" t="s">
        <v>189</v>
      </c>
      <c r="AT20" s="44"/>
      <c r="AU20" s="44"/>
      <c r="BD20" s="23" t="s">
        <v>182</v>
      </c>
      <c r="BE20" s="1" t="s">
        <v>183</v>
      </c>
    </row>
    <row r="21" customFormat="false" ht="15" hidden="false" customHeight="true" outlineLevel="0" collapsed="false">
      <c r="A21" s="23" t="s">
        <v>259</v>
      </c>
      <c r="B21" s="23" t="s">
        <v>260</v>
      </c>
      <c r="C21" s="40" t="s">
        <v>177</v>
      </c>
      <c r="D21" s="23" t="s">
        <v>82</v>
      </c>
      <c r="E21" s="23" t="s">
        <v>261</v>
      </c>
      <c r="F21" s="23" t="s">
        <v>262</v>
      </c>
      <c r="G21" s="23" t="n">
        <v>41</v>
      </c>
      <c r="H21" s="23" t="n">
        <v>2500</v>
      </c>
      <c r="I21" s="41" t="s">
        <v>188</v>
      </c>
      <c r="K21" s="23" t="n">
        <v>20777</v>
      </c>
      <c r="L21" s="23" t="n">
        <v>7365</v>
      </c>
      <c r="M21" s="23" t="n">
        <v>0</v>
      </c>
      <c r="N21" s="23" t="n">
        <v>0</v>
      </c>
      <c r="O21" s="23" t="n">
        <f aca="false">K21+L21</f>
        <v>28142</v>
      </c>
      <c r="P21" s="23" t="n">
        <f aca="false">K21+L21+M21+N21</f>
        <v>28142</v>
      </c>
      <c r="Q21" s="23" t="n">
        <v>4516</v>
      </c>
      <c r="R21" s="23" t="n">
        <v>2903</v>
      </c>
      <c r="S21" s="23" t="n">
        <v>2877</v>
      </c>
      <c r="T21" s="23" t="n">
        <v>1580</v>
      </c>
      <c r="U21" s="42" t="n">
        <f aca="false">IF(I21="delivery",O21-SUM(Q21+R21),IF(I21="PO",P21-SUM(Q21:R21)))</f>
        <v>20723</v>
      </c>
      <c r="V21" s="43" t="n">
        <v>2.408</v>
      </c>
      <c r="W21" s="43"/>
      <c r="X21" s="43" t="n">
        <f aca="false">W21-V21</f>
        <v>-2.408</v>
      </c>
      <c r="Z21" s="44"/>
      <c r="AA21" s="44"/>
      <c r="AM21" s="23" t="str">
        <f aca="false">D21</f>
        <v>Arista</v>
      </c>
      <c r="AN21" s="23" t="s">
        <v>263</v>
      </c>
      <c r="AT21" s="44"/>
      <c r="AU21" s="44"/>
      <c r="BD21" s="23" t="s">
        <v>182</v>
      </c>
      <c r="BE21" s="1" t="s">
        <v>183</v>
      </c>
    </row>
    <row r="22" customFormat="false" ht="15" hidden="false" customHeight="true" outlineLevel="0" collapsed="false">
      <c r="A22" s="23" t="s">
        <v>264</v>
      </c>
      <c r="B22" s="23" t="s">
        <v>265</v>
      </c>
      <c r="C22" s="40" t="s">
        <v>177</v>
      </c>
      <c r="D22" s="23" t="s">
        <v>82</v>
      </c>
      <c r="E22" s="23" t="s">
        <v>266</v>
      </c>
      <c r="F22" s="23" t="s">
        <v>267</v>
      </c>
      <c r="G22" s="23" t="n">
        <v>96</v>
      </c>
      <c r="H22" s="23" t="n">
        <v>100</v>
      </c>
      <c r="I22" s="41" t="s">
        <v>188</v>
      </c>
      <c r="K22" s="23" t="n">
        <v>0</v>
      </c>
      <c r="L22" s="23" t="n">
        <v>50</v>
      </c>
      <c r="M22" s="23" t="n">
        <v>50</v>
      </c>
      <c r="N22" s="23" t="n">
        <v>0</v>
      </c>
      <c r="O22" s="23" t="n">
        <f aca="false">K22+L22</f>
        <v>50</v>
      </c>
      <c r="P22" s="23" t="n">
        <f aca="false">K22+L22+M22+N22</f>
        <v>100</v>
      </c>
      <c r="Q22" s="23" t="n">
        <v>98</v>
      </c>
      <c r="R22" s="23" t="n">
        <v>0</v>
      </c>
      <c r="S22" s="23" t="n">
        <v>0</v>
      </c>
      <c r="T22" s="23" t="n">
        <v>0</v>
      </c>
      <c r="U22" s="42" t="n">
        <f aca="false">IF(I22="delivery",O22-SUM(Q22+R22),IF(I22="PO",P22-SUM(Q22:R22)))</f>
        <v>2</v>
      </c>
      <c r="V22" s="43" t="n">
        <v>113.6658</v>
      </c>
      <c r="W22" s="43"/>
      <c r="X22" s="43" t="n">
        <f aca="false">W22-V22</f>
        <v>-113.6658</v>
      </c>
      <c r="Y22" s="23" t="n">
        <v>113.6658</v>
      </c>
      <c r="Z22" s="44"/>
      <c r="AA22" s="44"/>
      <c r="AM22" s="23" t="str">
        <f aca="false">D22</f>
        <v>Arista</v>
      </c>
      <c r="AN22" s="23" t="s">
        <v>189</v>
      </c>
      <c r="AT22" s="44"/>
      <c r="AU22" s="44"/>
      <c r="BD22" s="23" t="s">
        <v>182</v>
      </c>
      <c r="BE22" s="1" t="s">
        <v>183</v>
      </c>
    </row>
    <row r="23" customFormat="false" ht="15" hidden="false" customHeight="true" outlineLevel="0" collapsed="false">
      <c r="A23" s="23" t="s">
        <v>268</v>
      </c>
      <c r="B23" s="23" t="s">
        <v>269</v>
      </c>
      <c r="C23" s="40" t="s">
        <v>177</v>
      </c>
      <c r="D23" s="23" t="s">
        <v>82</v>
      </c>
      <c r="E23" s="23" t="s">
        <v>270</v>
      </c>
      <c r="F23" s="23" t="s">
        <v>271</v>
      </c>
      <c r="G23" s="23" t="n">
        <v>51</v>
      </c>
      <c r="H23" s="23" t="n">
        <v>500</v>
      </c>
      <c r="I23" s="41" t="s">
        <v>188</v>
      </c>
      <c r="K23" s="23" t="n">
        <v>2985</v>
      </c>
      <c r="L23" s="23" t="n">
        <v>339</v>
      </c>
      <c r="M23" s="23" t="n">
        <v>0</v>
      </c>
      <c r="N23" s="23" t="n">
        <v>0</v>
      </c>
      <c r="O23" s="23" t="n">
        <f aca="false">K23+L23</f>
        <v>3324</v>
      </c>
      <c r="P23" s="23" t="n">
        <f aca="false">K23+L23+M23+N23</f>
        <v>3324</v>
      </c>
      <c r="Q23" s="23" t="n">
        <v>195</v>
      </c>
      <c r="R23" s="23" t="n">
        <v>72</v>
      </c>
      <c r="S23" s="23" t="n">
        <v>72</v>
      </c>
      <c r="T23" s="23" t="n">
        <v>48</v>
      </c>
      <c r="U23" s="42" t="n">
        <f aca="false">IF(I23="delivery",O23-SUM(Q23+R23),IF(I23="PO",P23-SUM(Q23:R23)))</f>
        <v>3057</v>
      </c>
      <c r="V23" s="43" t="n">
        <v>12.60395</v>
      </c>
      <c r="W23" s="43"/>
      <c r="X23" s="43" t="n">
        <f aca="false">W23-V23</f>
        <v>-12.60395</v>
      </c>
      <c r="Z23" s="44"/>
      <c r="AA23" s="44"/>
      <c r="AM23" s="23" t="str">
        <f aca="false">D23</f>
        <v>Arista</v>
      </c>
      <c r="AN23" s="23" t="s">
        <v>189</v>
      </c>
      <c r="AT23" s="44"/>
      <c r="AU23" s="44"/>
      <c r="BD23" s="23" t="s">
        <v>182</v>
      </c>
      <c r="BE23" s="1" t="s">
        <v>183</v>
      </c>
    </row>
    <row r="24" customFormat="false" ht="15" hidden="false" customHeight="true" outlineLevel="0" collapsed="false">
      <c r="A24" s="23" t="s">
        <v>272</v>
      </c>
      <c r="B24" s="23" t="s">
        <v>273</v>
      </c>
      <c r="C24" s="40" t="s">
        <v>177</v>
      </c>
      <c r="D24" s="23" t="s">
        <v>82</v>
      </c>
      <c r="E24" s="23" t="s">
        <v>274</v>
      </c>
      <c r="F24" s="23" t="s">
        <v>275</v>
      </c>
      <c r="G24" s="23" t="n">
        <v>76</v>
      </c>
      <c r="H24" s="23" t="n">
        <v>500</v>
      </c>
      <c r="I24" s="41" t="s">
        <v>188</v>
      </c>
      <c r="K24" s="23" t="n">
        <v>0</v>
      </c>
      <c r="L24" s="23" t="n">
        <v>0</v>
      </c>
      <c r="M24" s="23" t="n">
        <v>150</v>
      </c>
      <c r="N24" s="23" t="n">
        <v>0</v>
      </c>
      <c r="O24" s="23" t="n">
        <f aca="false">K24+L24</f>
        <v>0</v>
      </c>
      <c r="P24" s="23" t="n">
        <f aca="false">K24+L24+M24+N24</f>
        <v>150</v>
      </c>
      <c r="Q24" s="23" t="n">
        <v>98</v>
      </c>
      <c r="R24" s="23" t="n">
        <v>0</v>
      </c>
      <c r="S24" s="23" t="n">
        <v>0</v>
      </c>
      <c r="T24" s="23" t="n">
        <v>0</v>
      </c>
      <c r="U24" s="42" t="n">
        <f aca="false">IF(I24="delivery",O24-SUM(Q24+R24),IF(I24="PO",P24-SUM(Q24:R24)))</f>
        <v>52</v>
      </c>
      <c r="V24" s="43" t="n">
        <v>3.5523</v>
      </c>
      <c r="W24" s="43"/>
      <c r="X24" s="43" t="n">
        <f aca="false">W24-V24</f>
        <v>-3.5523</v>
      </c>
      <c r="Z24" s="44"/>
      <c r="AA24" s="44"/>
      <c r="AM24" s="23" t="str">
        <f aca="false">D24</f>
        <v>Arista</v>
      </c>
      <c r="AN24" s="23" t="s">
        <v>189</v>
      </c>
      <c r="AT24" s="44"/>
      <c r="AU24" s="44"/>
      <c r="BD24" s="23" t="s">
        <v>182</v>
      </c>
      <c r="BE24" s="1" t="s">
        <v>183</v>
      </c>
    </row>
    <row r="25" customFormat="false" ht="15" hidden="false" customHeight="true" outlineLevel="0" collapsed="false">
      <c r="A25" s="23" t="s">
        <v>276</v>
      </c>
      <c r="B25" s="23" t="s">
        <v>277</v>
      </c>
      <c r="C25" s="40" t="s">
        <v>177</v>
      </c>
      <c r="D25" s="23" t="s">
        <v>82</v>
      </c>
      <c r="E25" s="23" t="s">
        <v>278</v>
      </c>
      <c r="F25" s="23" t="s">
        <v>279</v>
      </c>
      <c r="G25" s="23" t="n">
        <v>91</v>
      </c>
      <c r="H25" s="23" t="n">
        <v>100</v>
      </c>
      <c r="I25" s="41" t="s">
        <v>188</v>
      </c>
      <c r="K25" s="23" t="n">
        <v>0</v>
      </c>
      <c r="L25" s="23" t="n">
        <v>1046</v>
      </c>
      <c r="M25" s="23" t="n">
        <v>1000</v>
      </c>
      <c r="N25" s="23" t="n">
        <v>0</v>
      </c>
      <c r="O25" s="23" t="n">
        <f aca="false">K25+L25</f>
        <v>1046</v>
      </c>
      <c r="P25" s="23" t="n">
        <f aca="false">K25+L25+M25+N25</f>
        <v>2046</v>
      </c>
      <c r="Q25" s="23" t="n">
        <v>1343</v>
      </c>
      <c r="R25" s="23" t="n">
        <v>578</v>
      </c>
      <c r="S25" s="23" t="n">
        <v>522</v>
      </c>
      <c r="T25" s="23" t="n">
        <v>276</v>
      </c>
      <c r="U25" s="42" t="n">
        <f aca="false">IF(I25="delivery",O25-SUM(Q25+R25),IF(I25="PO",P25-SUM(Q25:R25)))</f>
        <v>125</v>
      </c>
      <c r="V25" s="43" t="n">
        <v>37.3</v>
      </c>
      <c r="W25" s="43"/>
      <c r="X25" s="43" t="n">
        <f aca="false">W25-V25</f>
        <v>-37.3</v>
      </c>
      <c r="Y25" s="23" t="n">
        <v>37.3</v>
      </c>
      <c r="Z25" s="44"/>
      <c r="AA25" s="44"/>
      <c r="AM25" s="23" t="str">
        <f aca="false">D25</f>
        <v>Arista</v>
      </c>
      <c r="AN25" s="23" t="s">
        <v>189</v>
      </c>
      <c r="AT25" s="44"/>
      <c r="AU25" s="44"/>
      <c r="BD25" s="23" t="s">
        <v>182</v>
      </c>
      <c r="BE25" s="1" t="s">
        <v>183</v>
      </c>
    </row>
    <row r="26" customFormat="false" ht="15" hidden="false" customHeight="true" outlineLevel="0" collapsed="false">
      <c r="A26" s="23" t="s">
        <v>280</v>
      </c>
      <c r="B26" s="23" t="s">
        <v>281</v>
      </c>
      <c r="C26" s="40" t="s">
        <v>177</v>
      </c>
      <c r="D26" s="23" t="s">
        <v>82</v>
      </c>
      <c r="E26" s="23" t="s">
        <v>282</v>
      </c>
      <c r="F26" s="23" t="s">
        <v>283</v>
      </c>
      <c r="G26" s="23" t="n">
        <v>51</v>
      </c>
      <c r="H26" s="23" t="n">
        <v>1000</v>
      </c>
      <c r="I26" s="41" t="s">
        <v>188</v>
      </c>
      <c r="K26" s="23" t="n">
        <v>950</v>
      </c>
      <c r="L26" s="23" t="n">
        <v>2051</v>
      </c>
      <c r="M26" s="23" t="n">
        <v>0</v>
      </c>
      <c r="N26" s="23" t="n">
        <v>0</v>
      </c>
      <c r="O26" s="23" t="n">
        <f aca="false">K26+L26</f>
        <v>3001</v>
      </c>
      <c r="P26" s="23" t="n">
        <f aca="false">K26+L26+M26+N26</f>
        <v>3001</v>
      </c>
      <c r="Q26" s="23" t="n">
        <v>1144</v>
      </c>
      <c r="R26" s="23" t="n">
        <v>248</v>
      </c>
      <c r="S26" s="23" t="n">
        <v>300</v>
      </c>
      <c r="T26" s="23" t="n">
        <v>152</v>
      </c>
      <c r="U26" s="42" t="n">
        <f aca="false">IF(I26="delivery",O26-SUM(Q26+R26),IF(I26="PO",P26-SUM(Q26:R26)))</f>
        <v>1609</v>
      </c>
      <c r="V26" s="43" t="n">
        <v>11.7657</v>
      </c>
      <c r="W26" s="43"/>
      <c r="X26" s="43" t="n">
        <f aca="false">W26-V26</f>
        <v>-11.7657</v>
      </c>
      <c r="Z26" s="44"/>
      <c r="AA26" s="44"/>
      <c r="AM26" s="23" t="str">
        <f aca="false">D26</f>
        <v>Arista</v>
      </c>
      <c r="AN26" s="23" t="s">
        <v>181</v>
      </c>
      <c r="AT26" s="44"/>
      <c r="AU26" s="44"/>
      <c r="BD26" s="23" t="s">
        <v>182</v>
      </c>
      <c r="BE26" s="1" t="s">
        <v>183</v>
      </c>
    </row>
    <row r="27" customFormat="false" ht="15" hidden="false" customHeight="true" outlineLevel="0" collapsed="false">
      <c r="A27" s="23" t="s">
        <v>284</v>
      </c>
      <c r="B27" s="23" t="s">
        <v>285</v>
      </c>
      <c r="C27" s="40" t="s">
        <v>177</v>
      </c>
      <c r="D27" s="23" t="s">
        <v>82</v>
      </c>
      <c r="E27" s="23" t="s">
        <v>286</v>
      </c>
      <c r="F27" s="23" t="s">
        <v>287</v>
      </c>
      <c r="G27" s="23" t="n">
        <v>76</v>
      </c>
      <c r="H27" s="23" t="n">
        <v>5000</v>
      </c>
      <c r="I27" s="41" t="s">
        <v>188</v>
      </c>
      <c r="K27" s="23" t="n">
        <v>0</v>
      </c>
      <c r="L27" s="23" t="n">
        <v>7683</v>
      </c>
      <c r="M27" s="23" t="n">
        <v>12696</v>
      </c>
      <c r="N27" s="23" t="n">
        <v>2500</v>
      </c>
      <c r="O27" s="23" t="n">
        <f aca="false">K27+L27</f>
        <v>7683</v>
      </c>
      <c r="P27" s="23" t="n">
        <f aca="false">K27+L27+M27+N27</f>
        <v>22879</v>
      </c>
      <c r="Q27" s="23" t="n">
        <v>20238</v>
      </c>
      <c r="R27" s="23" t="n">
        <v>9690</v>
      </c>
      <c r="S27" s="23" t="n">
        <v>10164</v>
      </c>
      <c r="T27" s="23" t="n">
        <v>5388</v>
      </c>
      <c r="U27" s="42" t="n">
        <f aca="false">IF(I27="delivery",O27-SUM(Q27+R27),IF(I27="PO",P27-SUM(Q27:R27)))</f>
        <v>-7049</v>
      </c>
      <c r="V27" s="43" t="n">
        <v>2.1546</v>
      </c>
      <c r="W27" s="43"/>
      <c r="X27" s="43" t="n">
        <f aca="false">W27-V27</f>
        <v>-2.1546</v>
      </c>
      <c r="Y27" s="23" t="n">
        <v>2.1546</v>
      </c>
      <c r="Z27" s="44"/>
      <c r="AA27" s="44"/>
      <c r="AM27" s="23" t="str">
        <f aca="false">D27</f>
        <v>Arista</v>
      </c>
      <c r="AN27" s="23" t="s">
        <v>181</v>
      </c>
      <c r="AT27" s="44"/>
      <c r="AU27" s="44"/>
      <c r="BD27" s="23" t="s">
        <v>182</v>
      </c>
      <c r="BE27" s="1" t="s">
        <v>183</v>
      </c>
    </row>
    <row r="28" customFormat="false" ht="15" hidden="false" customHeight="true" outlineLevel="0" collapsed="false">
      <c r="A28" s="23" t="s">
        <v>288</v>
      </c>
      <c r="B28" s="23" t="s">
        <v>289</v>
      </c>
      <c r="C28" s="40" t="s">
        <v>177</v>
      </c>
      <c r="D28" s="23" t="s">
        <v>82</v>
      </c>
      <c r="E28" s="23" t="s">
        <v>290</v>
      </c>
      <c r="F28" s="23" t="s">
        <v>291</v>
      </c>
      <c r="G28" s="23" t="n">
        <v>41</v>
      </c>
      <c r="H28" s="23" t="n">
        <v>75000</v>
      </c>
      <c r="I28" s="41" t="s">
        <v>188</v>
      </c>
      <c r="K28" s="23" t="n">
        <v>0</v>
      </c>
      <c r="L28" s="23" t="n">
        <v>112987</v>
      </c>
      <c r="M28" s="23" t="n">
        <v>75000</v>
      </c>
      <c r="N28" s="23" t="n">
        <v>0</v>
      </c>
      <c r="O28" s="23" t="n">
        <f aca="false">K28+L28</f>
        <v>112987</v>
      </c>
      <c r="P28" s="23" t="n">
        <f aca="false">K28+L28+M28+N28</f>
        <v>187987</v>
      </c>
      <c r="Q28" s="23" t="n">
        <v>143025</v>
      </c>
      <c r="R28" s="23" t="n">
        <v>49993</v>
      </c>
      <c r="S28" s="23" t="n">
        <v>53246</v>
      </c>
      <c r="T28" s="23" t="n">
        <v>26977</v>
      </c>
      <c r="U28" s="42" t="n">
        <f aca="false">IF(I28="delivery",O28-SUM(Q28+R28),IF(I28="PO",P28-SUM(Q28:R28)))</f>
        <v>-5031</v>
      </c>
      <c r="V28" s="43" t="n">
        <v>0.306</v>
      </c>
      <c r="W28" s="43"/>
      <c r="X28" s="43" t="n">
        <f aca="false">W28-V28</f>
        <v>-0.306</v>
      </c>
      <c r="Y28" s="23" t="n">
        <v>0.3065</v>
      </c>
      <c r="Z28" s="44"/>
      <c r="AA28" s="44"/>
      <c r="AM28" s="23" t="str">
        <f aca="false">D28</f>
        <v>Arista</v>
      </c>
      <c r="AN28" s="23" t="s">
        <v>263</v>
      </c>
      <c r="AT28" s="44"/>
      <c r="AU28" s="44"/>
      <c r="BD28" s="23" t="s">
        <v>182</v>
      </c>
      <c r="BE28" s="1" t="s">
        <v>183</v>
      </c>
    </row>
    <row r="29" customFormat="false" ht="15" hidden="false" customHeight="true" outlineLevel="0" collapsed="false">
      <c r="A29" s="23" t="s">
        <v>292</v>
      </c>
      <c r="B29" s="23" t="s">
        <v>293</v>
      </c>
      <c r="C29" s="40" t="s">
        <v>177</v>
      </c>
      <c r="D29" s="23" t="s">
        <v>82</v>
      </c>
      <c r="E29" s="23" t="s">
        <v>294</v>
      </c>
      <c r="F29" s="23" t="s">
        <v>295</v>
      </c>
      <c r="G29" s="23" t="n">
        <v>41</v>
      </c>
      <c r="H29" s="23" t="n">
        <v>2000</v>
      </c>
      <c r="I29" s="41" t="s">
        <v>188</v>
      </c>
      <c r="K29" s="23" t="n">
        <v>0</v>
      </c>
      <c r="L29" s="23" t="n">
        <v>2224</v>
      </c>
      <c r="M29" s="23" t="n">
        <v>0</v>
      </c>
      <c r="N29" s="23" t="n">
        <v>0</v>
      </c>
      <c r="O29" s="23" t="n">
        <f aca="false">K29+L29</f>
        <v>2224</v>
      </c>
      <c r="P29" s="23" t="n">
        <f aca="false">K29+L29+M29+N29</f>
        <v>2224</v>
      </c>
      <c r="Q29" s="23" t="n">
        <v>175</v>
      </c>
      <c r="R29" s="23" t="n">
        <v>0</v>
      </c>
      <c r="S29" s="23" t="n">
        <v>20</v>
      </c>
      <c r="T29" s="23" t="n">
        <v>40</v>
      </c>
      <c r="U29" s="42" t="n">
        <f aca="false">IF(I29="delivery",O29-SUM(Q29+R29),IF(I29="PO",P29-SUM(Q29:R29)))</f>
        <v>2049</v>
      </c>
      <c r="V29" s="43" t="n">
        <v>0.585</v>
      </c>
      <c r="W29" s="43"/>
      <c r="X29" s="43" t="n">
        <f aca="false">W29-V29</f>
        <v>-0.585</v>
      </c>
      <c r="Y29" s="23" t="n">
        <v>0.585</v>
      </c>
      <c r="Z29" s="44"/>
      <c r="AA29" s="44"/>
      <c r="AM29" s="23" t="str">
        <f aca="false">D29</f>
        <v>Arista</v>
      </c>
      <c r="AN29" s="23" t="s">
        <v>263</v>
      </c>
      <c r="AT29" s="44"/>
      <c r="AU29" s="44"/>
      <c r="BD29" s="23" t="s">
        <v>182</v>
      </c>
      <c r="BE29" s="1" t="s">
        <v>183</v>
      </c>
    </row>
    <row r="30" customFormat="false" ht="15" hidden="false" customHeight="true" outlineLevel="0" collapsed="false">
      <c r="A30" s="23" t="s">
        <v>296</v>
      </c>
      <c r="B30" s="23" t="s">
        <v>297</v>
      </c>
      <c r="C30" s="40" t="s">
        <v>177</v>
      </c>
      <c r="D30" s="23" t="s">
        <v>82</v>
      </c>
      <c r="E30" s="23" t="s">
        <v>298</v>
      </c>
      <c r="F30" s="23" t="s">
        <v>299</v>
      </c>
      <c r="G30" s="23" t="n">
        <v>41</v>
      </c>
      <c r="H30" s="23" t="n">
        <v>5000</v>
      </c>
      <c r="I30" s="41" t="s">
        <v>188</v>
      </c>
      <c r="K30" s="23" t="n">
        <v>0</v>
      </c>
      <c r="L30" s="23" t="n">
        <v>10942</v>
      </c>
      <c r="M30" s="23" t="n">
        <v>0</v>
      </c>
      <c r="N30" s="23" t="n">
        <v>0</v>
      </c>
      <c r="O30" s="23" t="n">
        <f aca="false">K30+L30</f>
        <v>10942</v>
      </c>
      <c r="P30" s="23" t="n">
        <f aca="false">K30+L30+M30+N30</f>
        <v>10942</v>
      </c>
      <c r="Q30" s="23" t="n">
        <v>8779</v>
      </c>
      <c r="R30" s="23" t="n">
        <v>2196</v>
      </c>
      <c r="S30" s="23" t="n">
        <v>990</v>
      </c>
      <c r="T30" s="23" t="n">
        <v>496</v>
      </c>
      <c r="U30" s="42" t="n">
        <f aca="false">IF(I30="delivery",O30-SUM(Q30+R30),IF(I30="PO",P30-SUM(Q30:R30)))</f>
        <v>-33</v>
      </c>
      <c r="V30" s="43" t="n">
        <v>0.371</v>
      </c>
      <c r="W30" s="43"/>
      <c r="X30" s="43" t="n">
        <f aca="false">W30-V30</f>
        <v>-0.371</v>
      </c>
      <c r="Y30" s="23" t="n">
        <v>0.371</v>
      </c>
      <c r="Z30" s="44"/>
      <c r="AA30" s="44"/>
      <c r="AM30" s="23" t="str">
        <f aca="false">D30</f>
        <v>Arista</v>
      </c>
      <c r="AN30" s="23" t="s">
        <v>263</v>
      </c>
      <c r="AT30" s="44"/>
      <c r="AU30" s="44"/>
      <c r="BD30" s="23" t="s">
        <v>182</v>
      </c>
      <c r="BE30" s="1" t="s">
        <v>183</v>
      </c>
    </row>
    <row r="31" customFormat="false" ht="15" hidden="false" customHeight="true" outlineLevel="0" collapsed="false">
      <c r="A31" s="23" t="s">
        <v>300</v>
      </c>
      <c r="B31" s="23" t="s">
        <v>301</v>
      </c>
      <c r="C31" s="40" t="s">
        <v>177</v>
      </c>
      <c r="D31" s="23" t="s">
        <v>82</v>
      </c>
      <c r="E31" s="23" t="s">
        <v>302</v>
      </c>
      <c r="F31" s="23" t="s">
        <v>303</v>
      </c>
      <c r="G31" s="23" t="n">
        <v>61</v>
      </c>
      <c r="H31" s="23" t="n">
        <v>54</v>
      </c>
      <c r="I31" s="41" t="s">
        <v>188</v>
      </c>
      <c r="K31" s="23" t="n">
        <v>0</v>
      </c>
      <c r="L31" s="23" t="n">
        <v>478</v>
      </c>
      <c r="M31" s="23" t="n">
        <v>0</v>
      </c>
      <c r="N31" s="23" t="n">
        <v>0</v>
      </c>
      <c r="O31" s="23" t="n">
        <f aca="false">K31+L31</f>
        <v>478</v>
      </c>
      <c r="P31" s="23" t="n">
        <f aca="false">K31+L31+M31+N31</f>
        <v>478</v>
      </c>
      <c r="Q31" s="23" t="n">
        <v>233</v>
      </c>
      <c r="R31" s="23" t="n">
        <v>132</v>
      </c>
      <c r="S31" s="23" t="n">
        <v>132</v>
      </c>
      <c r="T31" s="23" t="n">
        <v>60</v>
      </c>
      <c r="U31" s="42" t="n">
        <f aca="false">IF(I31="delivery",O31-SUM(Q31+R31),IF(I31="PO",P31-SUM(Q31:R31)))</f>
        <v>113</v>
      </c>
      <c r="V31" s="43" t="n">
        <v>14.4951</v>
      </c>
      <c r="W31" s="43"/>
      <c r="X31" s="43" t="n">
        <f aca="false">W31-V31</f>
        <v>-14.4951</v>
      </c>
      <c r="Z31" s="44"/>
      <c r="AA31" s="44"/>
      <c r="AM31" s="23" t="str">
        <f aca="false">D31</f>
        <v>Arista</v>
      </c>
      <c r="AN31" s="23" t="s">
        <v>189</v>
      </c>
      <c r="AT31" s="44"/>
      <c r="AU31" s="44"/>
      <c r="BD31" s="23" t="s">
        <v>182</v>
      </c>
      <c r="BE31" s="1" t="s">
        <v>183</v>
      </c>
    </row>
    <row r="32" customFormat="false" ht="15" hidden="false" customHeight="true" outlineLevel="0" collapsed="false">
      <c r="A32" s="23" t="s">
        <v>304</v>
      </c>
      <c r="B32" s="23" t="s">
        <v>305</v>
      </c>
      <c r="C32" s="40" t="s">
        <v>177</v>
      </c>
      <c r="D32" s="23" t="s">
        <v>82</v>
      </c>
      <c r="E32" s="23" t="s">
        <v>306</v>
      </c>
      <c r="F32" s="23" t="s">
        <v>307</v>
      </c>
      <c r="G32" s="23" t="n">
        <v>71</v>
      </c>
      <c r="H32" s="23" t="n">
        <v>250</v>
      </c>
      <c r="I32" s="41" t="s">
        <v>188</v>
      </c>
      <c r="K32" s="23" t="n">
        <v>0</v>
      </c>
      <c r="L32" s="23" t="n">
        <v>228</v>
      </c>
      <c r="M32" s="23" t="n">
        <v>0</v>
      </c>
      <c r="N32" s="23" t="n">
        <v>250</v>
      </c>
      <c r="O32" s="23" t="n">
        <f aca="false">K32+L32</f>
        <v>228</v>
      </c>
      <c r="P32" s="23" t="n">
        <f aca="false">K32+L32+M32+N32</f>
        <v>478</v>
      </c>
      <c r="Q32" s="23" t="n">
        <v>146</v>
      </c>
      <c r="R32" s="23" t="n">
        <v>84</v>
      </c>
      <c r="S32" s="23" t="n">
        <v>84</v>
      </c>
      <c r="T32" s="23" t="n">
        <v>38</v>
      </c>
      <c r="U32" s="42" t="n">
        <f aca="false">IF(I32="delivery",O32-SUM(Q32+R32),IF(I32="PO",P32-SUM(Q32:R32)))</f>
        <v>248</v>
      </c>
      <c r="V32" s="43" t="n">
        <v>12.7436</v>
      </c>
      <c r="W32" s="43"/>
      <c r="X32" s="43" t="n">
        <f aca="false">W32-V32</f>
        <v>-12.7436</v>
      </c>
      <c r="Y32" s="23" t="n">
        <v>13.9324</v>
      </c>
      <c r="Z32" s="44"/>
      <c r="AA32" s="44"/>
      <c r="AM32" s="23" t="str">
        <f aca="false">D32</f>
        <v>Arista</v>
      </c>
      <c r="AN32" s="23" t="s">
        <v>189</v>
      </c>
      <c r="AT32" s="44"/>
      <c r="AU32" s="44"/>
      <c r="BD32" s="23" t="s">
        <v>182</v>
      </c>
      <c r="BE32" s="1" t="s">
        <v>183</v>
      </c>
    </row>
    <row r="33" customFormat="false" ht="15" hidden="false" customHeight="true" outlineLevel="0" collapsed="false">
      <c r="A33" s="23" t="s">
        <v>308</v>
      </c>
      <c r="B33" s="23" t="s">
        <v>309</v>
      </c>
      <c r="C33" s="40" t="s">
        <v>177</v>
      </c>
      <c r="D33" s="23" t="s">
        <v>82</v>
      </c>
      <c r="E33" s="23" t="s">
        <v>310</v>
      </c>
      <c r="F33" s="23" t="s">
        <v>311</v>
      </c>
      <c r="G33" s="23" t="n">
        <v>41</v>
      </c>
      <c r="H33" s="23" t="n">
        <v>1000</v>
      </c>
      <c r="I33" s="41" t="s">
        <v>188</v>
      </c>
      <c r="K33" s="23" t="n">
        <v>5659</v>
      </c>
      <c r="L33" s="23" t="n">
        <v>2064</v>
      </c>
      <c r="M33" s="23" t="n">
        <v>0</v>
      </c>
      <c r="N33" s="23" t="n">
        <v>0</v>
      </c>
      <c r="O33" s="23" t="n">
        <f aca="false">K33+L33</f>
        <v>7723</v>
      </c>
      <c r="P33" s="23" t="n">
        <f aca="false">K33+L33+M33+N33</f>
        <v>7723</v>
      </c>
      <c r="Q33" s="23" t="n">
        <v>1342</v>
      </c>
      <c r="R33" s="23" t="n">
        <v>320</v>
      </c>
      <c r="S33" s="23" t="n">
        <v>420</v>
      </c>
      <c r="T33" s="23" t="n">
        <v>180</v>
      </c>
      <c r="U33" s="42" t="n">
        <f aca="false">IF(I33="delivery",O33-SUM(Q33+R33),IF(I33="PO",P33-SUM(Q33:R33)))</f>
        <v>6061</v>
      </c>
      <c r="V33" s="43" t="n">
        <v>1.15</v>
      </c>
      <c r="W33" s="43"/>
      <c r="X33" s="43" t="n">
        <f aca="false">W33-V33</f>
        <v>-1.15</v>
      </c>
      <c r="Z33" s="44"/>
      <c r="AA33" s="44"/>
      <c r="AM33" s="23" t="str">
        <f aca="false">D33</f>
        <v>Arista</v>
      </c>
      <c r="AN33" s="23" t="s">
        <v>263</v>
      </c>
      <c r="AT33" s="44"/>
      <c r="AU33" s="44"/>
      <c r="BD33" s="23" t="s">
        <v>182</v>
      </c>
      <c r="BE33" s="1" t="s">
        <v>183</v>
      </c>
    </row>
    <row r="34" customFormat="false" ht="15" hidden="false" customHeight="true" outlineLevel="0" collapsed="false">
      <c r="A34" s="23" t="s">
        <v>312</v>
      </c>
      <c r="B34" s="23" t="s">
        <v>313</v>
      </c>
      <c r="C34" s="40" t="s">
        <v>177</v>
      </c>
      <c r="D34" s="23" t="s">
        <v>82</v>
      </c>
      <c r="E34" s="23" t="s">
        <v>314</v>
      </c>
      <c r="F34" s="23" t="s">
        <v>315</v>
      </c>
      <c r="G34" s="23" t="n">
        <v>96</v>
      </c>
      <c r="H34" s="23" t="n">
        <v>1000</v>
      </c>
      <c r="I34" s="41" t="s">
        <v>188</v>
      </c>
      <c r="K34" s="23" t="n">
        <v>792</v>
      </c>
      <c r="L34" s="23" t="n">
        <v>334</v>
      </c>
      <c r="M34" s="23" t="n">
        <v>2752</v>
      </c>
      <c r="N34" s="23" t="n">
        <v>0</v>
      </c>
      <c r="O34" s="23" t="n">
        <f aca="false">K34+L34</f>
        <v>1126</v>
      </c>
      <c r="P34" s="23" t="n">
        <f aca="false">K34+L34+M34+N34</f>
        <v>3878</v>
      </c>
      <c r="Q34" s="23" t="n">
        <v>1454</v>
      </c>
      <c r="R34" s="23" t="n">
        <v>496</v>
      </c>
      <c r="S34" s="23" t="n">
        <v>600</v>
      </c>
      <c r="T34" s="23" t="n">
        <v>304</v>
      </c>
      <c r="U34" s="42" t="n">
        <f aca="false">IF(I34="delivery",O34-SUM(Q34+R34),IF(I34="PO",P34-SUM(Q34:R34)))</f>
        <v>1928</v>
      </c>
      <c r="V34" s="43" t="n">
        <v>24.78</v>
      </c>
      <c r="W34" s="43"/>
      <c r="X34" s="43" t="n">
        <f aca="false">W34-V34</f>
        <v>-24.78</v>
      </c>
      <c r="Z34" s="44"/>
      <c r="AA34" s="44"/>
      <c r="AM34" s="23" t="str">
        <f aca="false">D34</f>
        <v>Arista</v>
      </c>
      <c r="AN34" s="23" t="s">
        <v>194</v>
      </c>
      <c r="AT34" s="44"/>
      <c r="AU34" s="44"/>
      <c r="BD34" s="23" t="s">
        <v>182</v>
      </c>
      <c r="BE34" s="1" t="s">
        <v>183</v>
      </c>
    </row>
    <row r="35" customFormat="false" ht="15" hidden="false" customHeight="true" outlineLevel="0" collapsed="false">
      <c r="A35" s="23" t="s">
        <v>316</v>
      </c>
      <c r="B35" s="23" t="s">
        <v>317</v>
      </c>
      <c r="C35" s="40" t="s">
        <v>177</v>
      </c>
      <c r="D35" s="23" t="s">
        <v>82</v>
      </c>
      <c r="E35" s="23" t="s">
        <v>318</v>
      </c>
      <c r="F35" s="23" t="s">
        <v>319</v>
      </c>
      <c r="G35" s="23" t="n">
        <v>71</v>
      </c>
      <c r="H35" s="23" t="n">
        <v>1000</v>
      </c>
      <c r="I35" s="41" t="s">
        <v>188</v>
      </c>
      <c r="K35" s="23" t="n">
        <v>4049</v>
      </c>
      <c r="L35" s="23" t="n">
        <v>462</v>
      </c>
      <c r="M35" s="23" t="n">
        <v>0</v>
      </c>
      <c r="N35" s="23" t="n">
        <v>0</v>
      </c>
      <c r="O35" s="23" t="n">
        <f aca="false">K35+L35</f>
        <v>4511</v>
      </c>
      <c r="P35" s="23" t="n">
        <f aca="false">K35+L35+M35+N35</f>
        <v>4511</v>
      </c>
      <c r="Q35" s="23" t="n">
        <v>614</v>
      </c>
      <c r="R35" s="23" t="n">
        <v>336</v>
      </c>
      <c r="S35" s="23" t="n">
        <v>336</v>
      </c>
      <c r="T35" s="23" t="n">
        <v>152</v>
      </c>
      <c r="U35" s="42" t="n">
        <f aca="false">IF(I35="delivery",O35-SUM(Q35+R35),IF(I35="PO",P35-SUM(Q35:R35)))</f>
        <v>3561</v>
      </c>
      <c r="V35" s="43" t="n">
        <v>24.78</v>
      </c>
      <c r="W35" s="43"/>
      <c r="X35" s="43" t="n">
        <f aca="false">W35-V35</f>
        <v>-24.78</v>
      </c>
      <c r="Y35" s="23" t="n">
        <v>24.78</v>
      </c>
      <c r="Z35" s="44"/>
      <c r="AA35" s="44"/>
      <c r="AM35" s="23" t="str">
        <f aca="false">D35</f>
        <v>Arista</v>
      </c>
      <c r="AN35" s="23" t="s">
        <v>194</v>
      </c>
      <c r="AT35" s="44"/>
      <c r="AU35" s="44"/>
      <c r="BD35" s="23" t="s">
        <v>182</v>
      </c>
      <c r="BE35" s="1" t="s">
        <v>183</v>
      </c>
    </row>
    <row r="36" customFormat="false" ht="15" hidden="false" customHeight="true" outlineLevel="0" collapsed="false">
      <c r="A36" s="23" t="s">
        <v>320</v>
      </c>
      <c r="B36" s="23" t="s">
        <v>321</v>
      </c>
      <c r="C36" s="40" t="s">
        <v>177</v>
      </c>
      <c r="D36" s="23" t="s">
        <v>82</v>
      </c>
      <c r="E36" s="23" t="s">
        <v>322</v>
      </c>
      <c r="F36" s="23" t="s">
        <v>323</v>
      </c>
      <c r="G36" s="23" t="n">
        <v>41</v>
      </c>
      <c r="H36" s="23" t="n">
        <v>1000</v>
      </c>
      <c r="I36" s="41" t="s">
        <v>188</v>
      </c>
      <c r="K36" s="23" t="n">
        <v>0</v>
      </c>
      <c r="L36" s="23" t="n">
        <v>1824</v>
      </c>
      <c r="M36" s="23" t="n">
        <v>0</v>
      </c>
      <c r="N36" s="23" t="n">
        <v>0</v>
      </c>
      <c r="O36" s="23" t="n">
        <f aca="false">K36+L36</f>
        <v>1824</v>
      </c>
      <c r="P36" s="23" t="n">
        <f aca="false">K36+L36+M36+N36</f>
        <v>1824</v>
      </c>
      <c r="Q36" s="23" t="n">
        <v>863</v>
      </c>
      <c r="R36" s="23" t="n">
        <v>836</v>
      </c>
      <c r="S36" s="23" t="n">
        <v>834</v>
      </c>
      <c r="T36" s="23" t="n">
        <v>404</v>
      </c>
      <c r="U36" s="42" t="n">
        <f aca="false">IF(I36="delivery",O36-SUM(Q36+R36),IF(I36="PO",P36-SUM(Q36:R36)))</f>
        <v>125</v>
      </c>
      <c r="V36" s="43" t="n">
        <v>2.019</v>
      </c>
      <c r="W36" s="43"/>
      <c r="X36" s="43" t="n">
        <f aca="false">W36-V36</f>
        <v>-2.019</v>
      </c>
      <c r="Z36" s="44"/>
      <c r="AA36" s="44"/>
      <c r="AM36" s="23" t="str">
        <f aca="false">D36</f>
        <v>Arista</v>
      </c>
      <c r="AN36" s="23" t="s">
        <v>263</v>
      </c>
      <c r="AT36" s="44"/>
      <c r="AU36" s="44"/>
      <c r="BD36" s="23" t="s">
        <v>182</v>
      </c>
      <c r="BE36" s="1" t="s">
        <v>183</v>
      </c>
    </row>
    <row r="37" customFormat="false" ht="15" hidden="false" customHeight="true" outlineLevel="0" collapsed="false">
      <c r="A37" s="23" t="s">
        <v>324</v>
      </c>
      <c r="B37" s="23" t="s">
        <v>325</v>
      </c>
      <c r="C37" s="40" t="s">
        <v>177</v>
      </c>
      <c r="D37" s="23" t="s">
        <v>82</v>
      </c>
      <c r="E37" s="23" t="s">
        <v>326</v>
      </c>
      <c r="F37" s="23" t="s">
        <v>327</v>
      </c>
      <c r="G37" s="23" t="n">
        <v>41</v>
      </c>
      <c r="H37" s="23" t="n">
        <v>1000</v>
      </c>
      <c r="I37" s="41" t="s">
        <v>188</v>
      </c>
      <c r="K37" s="23" t="n">
        <v>0</v>
      </c>
      <c r="L37" s="23" t="n">
        <v>10686</v>
      </c>
      <c r="M37" s="23" t="n">
        <v>1000</v>
      </c>
      <c r="N37" s="23" t="n">
        <v>0</v>
      </c>
      <c r="O37" s="23" t="n">
        <f aca="false">K37+L37</f>
        <v>10686</v>
      </c>
      <c r="P37" s="23" t="n">
        <f aca="false">K37+L37+M37+N37</f>
        <v>11686</v>
      </c>
      <c r="Q37" s="23" t="n">
        <v>14270</v>
      </c>
      <c r="R37" s="23" t="n">
        <v>20250</v>
      </c>
      <c r="S37" s="23" t="n">
        <v>20250</v>
      </c>
      <c r="T37" s="23" t="n">
        <v>10100</v>
      </c>
      <c r="U37" s="42" t="n">
        <f aca="false">IF(I37="delivery",O37-SUM(Q37+R37),IF(I37="PO",P37-SUM(Q37:R37)))</f>
        <v>-22834</v>
      </c>
      <c r="V37" s="43" t="n">
        <v>1.238</v>
      </c>
      <c r="W37" s="43"/>
      <c r="X37" s="43" t="n">
        <f aca="false">W37-V37</f>
        <v>-1.238</v>
      </c>
      <c r="Y37" s="23" t="n">
        <v>1.147</v>
      </c>
      <c r="Z37" s="44"/>
      <c r="AA37" s="44"/>
      <c r="AM37" s="23" t="str">
        <f aca="false">D37</f>
        <v>Arista</v>
      </c>
      <c r="AN37" s="23" t="s">
        <v>263</v>
      </c>
      <c r="AT37" s="44"/>
      <c r="AU37" s="44"/>
      <c r="BD37" s="23" t="s">
        <v>182</v>
      </c>
      <c r="BE37" s="1" t="s">
        <v>183</v>
      </c>
    </row>
    <row r="38" customFormat="false" ht="15" hidden="false" customHeight="true" outlineLevel="0" collapsed="false">
      <c r="A38" s="23" t="s">
        <v>328</v>
      </c>
      <c r="B38" s="23" t="s">
        <v>329</v>
      </c>
      <c r="C38" s="40" t="s">
        <v>177</v>
      </c>
      <c r="D38" s="23" t="s">
        <v>82</v>
      </c>
      <c r="E38" s="23" t="s">
        <v>330</v>
      </c>
      <c r="F38" s="23" t="s">
        <v>331</v>
      </c>
      <c r="G38" s="23" t="n">
        <v>71</v>
      </c>
      <c r="H38" s="23" t="n">
        <v>500</v>
      </c>
      <c r="I38" s="41" t="s">
        <v>188</v>
      </c>
      <c r="K38" s="23" t="n">
        <v>0</v>
      </c>
      <c r="L38" s="23" t="n">
        <v>609</v>
      </c>
      <c r="M38" s="23" t="n">
        <v>0</v>
      </c>
      <c r="N38" s="23" t="n">
        <v>0</v>
      </c>
      <c r="O38" s="23" t="n">
        <f aca="false">K38+L38</f>
        <v>609</v>
      </c>
      <c r="P38" s="23" t="n">
        <f aca="false">K38+L38+M38+N38</f>
        <v>609</v>
      </c>
      <c r="Q38" s="23" t="n">
        <v>65</v>
      </c>
      <c r="R38" s="23" t="n">
        <v>24</v>
      </c>
      <c r="S38" s="23" t="n">
        <v>24</v>
      </c>
      <c r="T38" s="23" t="n">
        <v>16</v>
      </c>
      <c r="U38" s="42" t="n">
        <f aca="false">IF(I38="delivery",O38-SUM(Q38+R38),IF(I38="PO",P38-SUM(Q38:R38)))</f>
        <v>520</v>
      </c>
      <c r="V38" s="43" t="n">
        <v>3.5594</v>
      </c>
      <c r="W38" s="43"/>
      <c r="X38" s="43" t="n">
        <f aca="false">W38-V38</f>
        <v>-3.5594</v>
      </c>
      <c r="Y38" s="23" t="n">
        <v>3.5594</v>
      </c>
      <c r="Z38" s="44"/>
      <c r="AA38" s="44"/>
      <c r="AM38" s="23" t="str">
        <f aca="false">D38</f>
        <v>Arista</v>
      </c>
      <c r="AN38" s="23" t="s">
        <v>189</v>
      </c>
      <c r="AT38" s="44"/>
      <c r="AU38" s="44"/>
      <c r="BD38" s="23" t="s">
        <v>182</v>
      </c>
      <c r="BE38" s="1" t="s">
        <v>183</v>
      </c>
    </row>
    <row r="39" customFormat="false" ht="15" hidden="false" customHeight="true" outlineLevel="0" collapsed="false">
      <c r="A39" s="23" t="s">
        <v>332</v>
      </c>
      <c r="B39" s="23" t="s">
        <v>333</v>
      </c>
      <c r="C39" s="40" t="s">
        <v>177</v>
      </c>
      <c r="D39" s="23" t="s">
        <v>82</v>
      </c>
      <c r="E39" s="23" t="s">
        <v>334</v>
      </c>
      <c r="F39" s="23" t="s">
        <v>335</v>
      </c>
      <c r="G39" s="23" t="n">
        <v>66</v>
      </c>
      <c r="H39" s="23" t="n">
        <v>2500</v>
      </c>
      <c r="I39" s="41" t="s">
        <v>188</v>
      </c>
      <c r="K39" s="23" t="n">
        <v>0</v>
      </c>
      <c r="L39" s="23" t="n">
        <v>3058</v>
      </c>
      <c r="M39" s="23" t="n">
        <v>0</v>
      </c>
      <c r="N39" s="23" t="n">
        <v>0</v>
      </c>
      <c r="O39" s="23" t="n">
        <f aca="false">K39+L39</f>
        <v>3058</v>
      </c>
      <c r="P39" s="23" t="n">
        <f aca="false">K39+L39+M39+N39</f>
        <v>3058</v>
      </c>
      <c r="Q39" s="23" t="n">
        <v>527</v>
      </c>
      <c r="R39" s="23" t="n">
        <v>216</v>
      </c>
      <c r="S39" s="23" t="n">
        <v>246</v>
      </c>
      <c r="T39" s="23" t="n">
        <v>136</v>
      </c>
      <c r="U39" s="42" t="n">
        <f aca="false">IF(I39="delivery",O39-SUM(Q39+R39),IF(I39="PO",P39-SUM(Q39:R39)))</f>
        <v>2315</v>
      </c>
      <c r="V39" s="43" t="n">
        <v>1.78</v>
      </c>
      <c r="W39" s="43"/>
      <c r="X39" s="43" t="n">
        <f aca="false">W39-V39</f>
        <v>-1.78</v>
      </c>
      <c r="Y39" s="23" t="n">
        <v>1.78</v>
      </c>
      <c r="Z39" s="44"/>
      <c r="AA39" s="44"/>
      <c r="AM39" s="23" t="str">
        <f aca="false">D39</f>
        <v>Arista</v>
      </c>
      <c r="AN39" s="23" t="s">
        <v>189</v>
      </c>
      <c r="AT39" s="44"/>
      <c r="AU39" s="44"/>
      <c r="BD39" s="23" t="s">
        <v>182</v>
      </c>
      <c r="BE39" s="1" t="s">
        <v>183</v>
      </c>
    </row>
    <row r="40" customFormat="false" ht="15" hidden="false" customHeight="true" outlineLevel="0" collapsed="false">
      <c r="A40" s="23" t="s">
        <v>336</v>
      </c>
      <c r="B40" s="23" t="s">
        <v>337</v>
      </c>
      <c r="C40" s="40" t="s">
        <v>177</v>
      </c>
      <c r="D40" s="23" t="s">
        <v>82</v>
      </c>
      <c r="E40" s="23" t="s">
        <v>338</v>
      </c>
      <c r="F40" s="23" t="s">
        <v>339</v>
      </c>
      <c r="G40" s="23" t="n">
        <v>51</v>
      </c>
      <c r="H40" s="23" t="n">
        <v>1000</v>
      </c>
      <c r="I40" s="41" t="s">
        <v>188</v>
      </c>
      <c r="K40" s="23" t="n">
        <v>0</v>
      </c>
      <c r="L40" s="23" t="n">
        <v>604</v>
      </c>
      <c r="M40" s="23" t="n">
        <v>320</v>
      </c>
      <c r="N40" s="23" t="n">
        <v>0</v>
      </c>
      <c r="O40" s="23" t="n">
        <f aca="false">K40+L40</f>
        <v>604</v>
      </c>
      <c r="P40" s="23" t="n">
        <f aca="false">K40+L40+M40+N40</f>
        <v>924</v>
      </c>
      <c r="Q40" s="23" t="n">
        <v>424</v>
      </c>
      <c r="R40" s="23" t="n">
        <v>156</v>
      </c>
      <c r="S40" s="23" t="n">
        <v>186</v>
      </c>
      <c r="T40" s="23" t="n">
        <v>96</v>
      </c>
      <c r="U40" s="42" t="n">
        <f aca="false">IF(I40="delivery",O40-SUM(Q40+R40),IF(I40="PO",P40-SUM(Q40:R40)))</f>
        <v>344</v>
      </c>
      <c r="V40" s="43" t="n">
        <v>20.89</v>
      </c>
      <c r="W40" s="43"/>
      <c r="X40" s="43" t="n">
        <f aca="false">W40-V40</f>
        <v>-20.89</v>
      </c>
      <c r="Y40" s="23" t="n">
        <v>20.89</v>
      </c>
      <c r="Z40" s="44"/>
      <c r="AA40" s="44"/>
      <c r="AM40" s="23" t="str">
        <f aca="false">D40</f>
        <v>Arista</v>
      </c>
      <c r="AN40" s="23" t="s">
        <v>181</v>
      </c>
      <c r="AT40" s="44"/>
      <c r="AU40" s="44"/>
      <c r="BD40" s="23" t="s">
        <v>182</v>
      </c>
      <c r="BE40" s="1" t="s">
        <v>183</v>
      </c>
    </row>
    <row r="41" customFormat="false" ht="15" hidden="false" customHeight="true" outlineLevel="0" collapsed="false">
      <c r="A41" s="23" t="s">
        <v>340</v>
      </c>
      <c r="B41" s="23" t="s">
        <v>341</v>
      </c>
      <c r="C41" s="40" t="s">
        <v>177</v>
      </c>
      <c r="D41" s="23" t="s">
        <v>82</v>
      </c>
      <c r="E41" s="23" t="s">
        <v>342</v>
      </c>
      <c r="F41" s="23" t="s">
        <v>343</v>
      </c>
      <c r="G41" s="23" t="n">
        <v>51</v>
      </c>
      <c r="H41" s="23" t="n">
        <v>1000</v>
      </c>
      <c r="I41" s="41" t="s">
        <v>188</v>
      </c>
      <c r="K41" s="23" t="n">
        <v>0</v>
      </c>
      <c r="L41" s="23" t="n">
        <v>474</v>
      </c>
      <c r="M41" s="23" t="n">
        <v>420</v>
      </c>
      <c r="N41" s="23" t="n">
        <v>0</v>
      </c>
      <c r="O41" s="23" t="n">
        <f aca="false">K41+L41</f>
        <v>474</v>
      </c>
      <c r="P41" s="23" t="n">
        <f aca="false">K41+L41+M41+N41</f>
        <v>894</v>
      </c>
      <c r="Q41" s="23" t="n">
        <v>442</v>
      </c>
      <c r="R41" s="23" t="n">
        <v>156</v>
      </c>
      <c r="S41" s="23" t="n">
        <v>186</v>
      </c>
      <c r="T41" s="23" t="n">
        <v>96</v>
      </c>
      <c r="U41" s="42" t="n">
        <f aca="false">IF(I41="delivery",O41-SUM(Q41+R41),IF(I41="PO",P41-SUM(Q41:R41)))</f>
        <v>296</v>
      </c>
      <c r="V41" s="43" t="n">
        <v>13.59</v>
      </c>
      <c r="W41" s="43"/>
      <c r="X41" s="43" t="n">
        <f aca="false">W41-V41</f>
        <v>-13.59</v>
      </c>
      <c r="Z41" s="44"/>
      <c r="AA41" s="44"/>
      <c r="AM41" s="23" t="str">
        <f aca="false">D41</f>
        <v>Arista</v>
      </c>
      <c r="AN41" s="23" t="s">
        <v>181</v>
      </c>
      <c r="AT41" s="44"/>
      <c r="AU41" s="44"/>
      <c r="BD41" s="23" t="s">
        <v>182</v>
      </c>
      <c r="BE41" s="1" t="s">
        <v>183</v>
      </c>
    </row>
    <row r="42" customFormat="false" ht="15" hidden="false" customHeight="true" outlineLevel="0" collapsed="false">
      <c r="A42" s="23" t="s">
        <v>344</v>
      </c>
      <c r="B42" s="23" t="s">
        <v>345</v>
      </c>
      <c r="C42" s="40" t="s">
        <v>177</v>
      </c>
      <c r="D42" s="23" t="s">
        <v>82</v>
      </c>
      <c r="E42" s="23" t="s">
        <v>346</v>
      </c>
      <c r="F42" s="23" t="s">
        <v>347</v>
      </c>
      <c r="G42" s="23" t="n">
        <v>51</v>
      </c>
      <c r="H42" s="23" t="n">
        <v>1000</v>
      </c>
      <c r="I42" s="41" t="s">
        <v>188</v>
      </c>
      <c r="K42" s="23" t="n">
        <v>0</v>
      </c>
      <c r="L42" s="23" t="n">
        <v>537</v>
      </c>
      <c r="M42" s="23" t="n">
        <v>1000</v>
      </c>
      <c r="N42" s="23" t="n">
        <v>0</v>
      </c>
      <c r="O42" s="23" t="n">
        <f aca="false">K42+L42</f>
        <v>537</v>
      </c>
      <c r="P42" s="23" t="n">
        <f aca="false">K42+L42+M42+N42</f>
        <v>1537</v>
      </c>
      <c r="Q42" s="23" t="n">
        <v>543</v>
      </c>
      <c r="R42" s="23" t="n">
        <v>216</v>
      </c>
      <c r="S42" s="23" t="n">
        <v>246</v>
      </c>
      <c r="T42" s="23" t="n">
        <v>136</v>
      </c>
      <c r="U42" s="42" t="n">
        <f aca="false">IF(I42="delivery",O42-SUM(Q42+R42),IF(I42="PO",P42-SUM(Q42:R42)))</f>
        <v>778</v>
      </c>
      <c r="V42" s="43" t="n">
        <v>1.43</v>
      </c>
      <c r="W42" s="43"/>
      <c r="X42" s="43" t="n">
        <f aca="false">W42-V42</f>
        <v>-1.43</v>
      </c>
      <c r="Z42" s="44"/>
      <c r="AA42" s="44"/>
      <c r="AM42" s="23" t="str">
        <f aca="false">D42</f>
        <v>Arista</v>
      </c>
      <c r="AN42" s="23" t="s">
        <v>181</v>
      </c>
      <c r="AT42" s="44"/>
      <c r="AU42" s="44"/>
      <c r="BD42" s="23" t="s">
        <v>182</v>
      </c>
      <c r="BE42" s="1" t="s">
        <v>183</v>
      </c>
    </row>
    <row r="43" customFormat="false" ht="15" hidden="false" customHeight="true" outlineLevel="0" collapsed="false">
      <c r="A43" s="23" t="s">
        <v>348</v>
      </c>
      <c r="B43" s="23" t="s">
        <v>349</v>
      </c>
      <c r="C43" s="40" t="s">
        <v>177</v>
      </c>
      <c r="D43" s="23" t="s">
        <v>82</v>
      </c>
      <c r="E43" s="23" t="s">
        <v>350</v>
      </c>
      <c r="F43" s="23" t="s">
        <v>351</v>
      </c>
      <c r="G43" s="23" t="n">
        <v>51</v>
      </c>
      <c r="H43" s="23" t="n">
        <v>1000</v>
      </c>
      <c r="I43" s="41" t="s">
        <v>188</v>
      </c>
      <c r="K43" s="23" t="n">
        <v>0</v>
      </c>
      <c r="L43" s="23" t="n">
        <v>87</v>
      </c>
      <c r="M43" s="23" t="n">
        <v>80</v>
      </c>
      <c r="N43" s="23" t="n">
        <v>0</v>
      </c>
      <c r="O43" s="23" t="n">
        <f aca="false">K43+L43</f>
        <v>87</v>
      </c>
      <c r="P43" s="23" t="n">
        <f aca="false">K43+L43+M43+N43</f>
        <v>167</v>
      </c>
      <c r="Q43" s="23" t="n">
        <v>98</v>
      </c>
      <c r="R43" s="23" t="n">
        <v>60</v>
      </c>
      <c r="S43" s="23" t="n">
        <v>60</v>
      </c>
      <c r="T43" s="23" t="n">
        <v>40</v>
      </c>
      <c r="U43" s="42" t="n">
        <f aca="false">IF(I43="delivery",O43-SUM(Q43+R43),IF(I43="PO",P43-SUM(Q43:R43)))</f>
        <v>9</v>
      </c>
      <c r="V43" s="43" t="n">
        <v>20.89</v>
      </c>
      <c r="W43" s="43"/>
      <c r="X43" s="43" t="n">
        <f aca="false">W43-V43</f>
        <v>-20.89</v>
      </c>
      <c r="Y43" s="23" t="n">
        <v>30.35</v>
      </c>
      <c r="Z43" s="44"/>
      <c r="AA43" s="44"/>
      <c r="AM43" s="23" t="str">
        <f aca="false">D43</f>
        <v>Arista</v>
      </c>
      <c r="AN43" s="23" t="s">
        <v>181</v>
      </c>
      <c r="AT43" s="44"/>
      <c r="AU43" s="44"/>
      <c r="BD43" s="23" t="s">
        <v>182</v>
      </c>
      <c r="BE43" s="1" t="s">
        <v>183</v>
      </c>
    </row>
    <row r="44" customFormat="false" ht="15" hidden="false" customHeight="true" outlineLevel="0" collapsed="false">
      <c r="A44" s="23" t="s">
        <v>352</v>
      </c>
      <c r="B44" s="23" t="s">
        <v>353</v>
      </c>
      <c r="C44" s="40" t="s">
        <v>177</v>
      </c>
      <c r="D44" s="23" t="s">
        <v>82</v>
      </c>
      <c r="E44" s="23" t="s">
        <v>354</v>
      </c>
      <c r="F44" s="23" t="s">
        <v>355</v>
      </c>
      <c r="G44" s="23" t="n">
        <v>51</v>
      </c>
      <c r="H44" s="23" t="n">
        <v>1000</v>
      </c>
      <c r="I44" s="41" t="s">
        <v>188</v>
      </c>
      <c r="K44" s="23" t="n">
        <v>0</v>
      </c>
      <c r="L44" s="23" t="n">
        <v>92</v>
      </c>
      <c r="M44" s="23" t="n">
        <v>0</v>
      </c>
      <c r="N44" s="23" t="n">
        <v>1000</v>
      </c>
      <c r="O44" s="23" t="n">
        <f aca="false">K44+L44</f>
        <v>92</v>
      </c>
      <c r="P44" s="23" t="n">
        <f aca="false">K44+L44+M44+N44</f>
        <v>1092</v>
      </c>
      <c r="Q44" s="23" t="n">
        <v>99</v>
      </c>
      <c r="R44" s="23" t="n">
        <v>60</v>
      </c>
      <c r="S44" s="23" t="n">
        <v>60</v>
      </c>
      <c r="T44" s="23" t="n">
        <v>40</v>
      </c>
      <c r="U44" s="42" t="n">
        <f aca="false">IF(I44="delivery",O44-SUM(Q44+R44),IF(I44="PO",P44-SUM(Q44:R44)))</f>
        <v>933</v>
      </c>
      <c r="V44" s="43" t="n">
        <v>13.59</v>
      </c>
      <c r="W44" s="43"/>
      <c r="X44" s="43" t="n">
        <f aca="false">W44-V44</f>
        <v>-13.59</v>
      </c>
      <c r="Y44" s="23" t="n">
        <v>16.59667</v>
      </c>
      <c r="Z44" s="44"/>
      <c r="AA44" s="44"/>
      <c r="AM44" s="23" t="str">
        <f aca="false">D44</f>
        <v>Arista</v>
      </c>
      <c r="AN44" s="23" t="s">
        <v>181</v>
      </c>
      <c r="AT44" s="44"/>
      <c r="AU44" s="44"/>
      <c r="BD44" s="23" t="s">
        <v>182</v>
      </c>
      <c r="BE44" s="1" t="s">
        <v>183</v>
      </c>
    </row>
    <row r="45" customFormat="false" ht="15" hidden="false" customHeight="true" outlineLevel="0" collapsed="false">
      <c r="A45" s="23" t="s">
        <v>356</v>
      </c>
      <c r="B45" s="23" t="s">
        <v>357</v>
      </c>
      <c r="C45" s="40" t="s">
        <v>177</v>
      </c>
      <c r="D45" s="23" t="s">
        <v>82</v>
      </c>
      <c r="E45" s="23" t="s">
        <v>358</v>
      </c>
      <c r="F45" s="23" t="s">
        <v>359</v>
      </c>
      <c r="G45" s="23" t="n">
        <v>66</v>
      </c>
      <c r="H45" s="23" t="n">
        <v>2500</v>
      </c>
      <c r="I45" s="41" t="s">
        <v>188</v>
      </c>
      <c r="K45" s="23" t="n">
        <v>273</v>
      </c>
      <c r="L45" s="23" t="n">
        <v>5950</v>
      </c>
      <c r="M45" s="23" t="n">
        <v>0</v>
      </c>
      <c r="N45" s="23" t="n">
        <v>0</v>
      </c>
      <c r="O45" s="23" t="n">
        <f aca="false">K45+L45</f>
        <v>6223</v>
      </c>
      <c r="P45" s="23" t="n">
        <f aca="false">K45+L45+M45+N45</f>
        <v>6223</v>
      </c>
      <c r="Q45" s="23" t="n">
        <v>2863</v>
      </c>
      <c r="R45" s="23" t="n">
        <v>1733</v>
      </c>
      <c r="S45" s="23" t="n">
        <v>1821</v>
      </c>
      <c r="T45" s="23" t="n">
        <v>882</v>
      </c>
      <c r="U45" s="42" t="n">
        <f aca="false">IF(I45="delivery",O45-SUM(Q45+R45),IF(I45="PO",P45-SUM(Q45:R45)))</f>
        <v>1627</v>
      </c>
      <c r="V45" s="43" t="n">
        <v>1.78</v>
      </c>
      <c r="W45" s="43"/>
      <c r="X45" s="43" t="n">
        <f aca="false">W45-V45</f>
        <v>-1.78</v>
      </c>
      <c r="Z45" s="44"/>
      <c r="AA45" s="44"/>
      <c r="AM45" s="23" t="str">
        <f aca="false">D45</f>
        <v>Arista</v>
      </c>
      <c r="AN45" s="23" t="s">
        <v>189</v>
      </c>
      <c r="AT45" s="44"/>
      <c r="AU45" s="44"/>
      <c r="BD45" s="23" t="s">
        <v>182</v>
      </c>
      <c r="BE45" s="1" t="s">
        <v>183</v>
      </c>
    </row>
    <row r="46" customFormat="false" ht="15" hidden="false" customHeight="true" outlineLevel="0" collapsed="false">
      <c r="A46" s="23" t="s">
        <v>360</v>
      </c>
      <c r="B46" s="23" t="s">
        <v>361</v>
      </c>
      <c r="C46" s="40" t="s">
        <v>177</v>
      </c>
      <c r="D46" s="23" t="s">
        <v>82</v>
      </c>
      <c r="E46" s="23" t="s">
        <v>362</v>
      </c>
      <c r="F46" s="23" t="s">
        <v>363</v>
      </c>
      <c r="G46" s="23" t="n">
        <v>76</v>
      </c>
      <c r="H46" s="23" t="n">
        <v>5000</v>
      </c>
      <c r="I46" s="41" t="s">
        <v>188</v>
      </c>
      <c r="K46" s="23" t="n">
        <v>0</v>
      </c>
      <c r="L46" s="23" t="n">
        <v>8069</v>
      </c>
      <c r="M46" s="23" t="n">
        <v>10000</v>
      </c>
      <c r="N46" s="23" t="n">
        <v>5000</v>
      </c>
      <c r="O46" s="23" t="n">
        <f aca="false">K46+L46</f>
        <v>8069</v>
      </c>
      <c r="P46" s="23" t="n">
        <f aca="false">K46+L46+M46+N46</f>
        <v>23069</v>
      </c>
      <c r="Q46" s="23" t="n">
        <v>19476</v>
      </c>
      <c r="R46" s="23" t="n">
        <v>9938</v>
      </c>
      <c r="S46" s="23" t="n">
        <v>10464</v>
      </c>
      <c r="T46" s="23" t="n">
        <v>5540</v>
      </c>
      <c r="U46" s="42" t="n">
        <f aca="false">IF(I46="delivery",O46-SUM(Q46+R46),IF(I46="PO",P46-SUM(Q46:R46)))</f>
        <v>-6345</v>
      </c>
      <c r="V46" s="43" t="n">
        <v>14.7467</v>
      </c>
      <c r="W46" s="43"/>
      <c r="X46" s="43" t="n">
        <f aca="false">W46-V46</f>
        <v>-14.7467</v>
      </c>
      <c r="Z46" s="44"/>
      <c r="AA46" s="44"/>
      <c r="AM46" s="23" t="str">
        <f aca="false">D46</f>
        <v>Arista</v>
      </c>
      <c r="AN46" s="23" t="s">
        <v>181</v>
      </c>
      <c r="AT46" s="44"/>
      <c r="AU46" s="44"/>
      <c r="BD46" s="23" t="s">
        <v>182</v>
      </c>
      <c r="BE46" s="1" t="s">
        <v>183</v>
      </c>
    </row>
    <row r="47" customFormat="false" ht="15" hidden="false" customHeight="true" outlineLevel="0" collapsed="false">
      <c r="A47" s="23" t="s">
        <v>364</v>
      </c>
      <c r="B47" s="23" t="s">
        <v>365</v>
      </c>
      <c r="C47" s="40" t="s">
        <v>177</v>
      </c>
      <c r="D47" s="23" t="s">
        <v>82</v>
      </c>
      <c r="E47" s="23" t="s">
        <v>366</v>
      </c>
      <c r="F47" s="23" t="s">
        <v>367</v>
      </c>
      <c r="G47" s="23" t="n">
        <v>106</v>
      </c>
      <c r="H47" s="23" t="n">
        <v>3000</v>
      </c>
      <c r="I47" s="41" t="s">
        <v>188</v>
      </c>
      <c r="K47" s="23" t="n">
        <v>0</v>
      </c>
      <c r="L47" s="23" t="n">
        <v>2310</v>
      </c>
      <c r="M47" s="23" t="n">
        <v>3000</v>
      </c>
      <c r="N47" s="23" t="n">
        <v>0</v>
      </c>
      <c r="O47" s="23" t="n">
        <f aca="false">K47+L47</f>
        <v>2310</v>
      </c>
      <c r="P47" s="23" t="n">
        <f aca="false">K47+L47+M47+N47</f>
        <v>5310</v>
      </c>
      <c r="Q47" s="23" t="n">
        <v>2887</v>
      </c>
      <c r="R47" s="23" t="n">
        <v>1733</v>
      </c>
      <c r="S47" s="23" t="n">
        <v>1821</v>
      </c>
      <c r="T47" s="23" t="n">
        <v>882</v>
      </c>
      <c r="U47" s="42" t="n">
        <f aca="false">IF(I47="delivery",O47-SUM(Q47+R47),IF(I47="PO",P47-SUM(Q47:R47)))</f>
        <v>690</v>
      </c>
      <c r="V47" s="43" t="n">
        <v>23.2</v>
      </c>
      <c r="W47" s="43"/>
      <c r="X47" s="43" t="n">
        <f aca="false">W47-V47</f>
        <v>-23.2</v>
      </c>
      <c r="Y47" s="23" t="n">
        <v>23.67</v>
      </c>
      <c r="Z47" s="44"/>
      <c r="AA47" s="44"/>
      <c r="AM47" s="23" t="str">
        <f aca="false">D47</f>
        <v>Arista</v>
      </c>
      <c r="AN47" s="23" t="s">
        <v>194</v>
      </c>
      <c r="AT47" s="44"/>
      <c r="AU47" s="44"/>
      <c r="BD47" s="23" t="s">
        <v>182</v>
      </c>
      <c r="BE47" s="1" t="s">
        <v>183</v>
      </c>
    </row>
    <row r="48" customFormat="false" ht="15" hidden="false" customHeight="true" outlineLevel="0" collapsed="false">
      <c r="A48" s="23" t="s">
        <v>368</v>
      </c>
      <c r="B48" s="23" t="s">
        <v>369</v>
      </c>
      <c r="C48" s="40" t="s">
        <v>177</v>
      </c>
      <c r="D48" s="23" t="s">
        <v>82</v>
      </c>
      <c r="E48" s="23" t="s">
        <v>370</v>
      </c>
      <c r="F48" s="23" t="s">
        <v>371</v>
      </c>
      <c r="G48" s="23" t="n">
        <v>76</v>
      </c>
      <c r="H48" s="23" t="n">
        <v>80</v>
      </c>
      <c r="I48" s="41" t="s">
        <v>188</v>
      </c>
      <c r="K48" s="23" t="n">
        <v>0</v>
      </c>
      <c r="L48" s="23" t="n">
        <v>1441</v>
      </c>
      <c r="M48" s="23" t="n">
        <v>3730</v>
      </c>
      <c r="N48" s="23" t="n">
        <v>1000</v>
      </c>
      <c r="O48" s="23" t="n">
        <f aca="false">K48+L48</f>
        <v>1441</v>
      </c>
      <c r="P48" s="23" t="n">
        <f aca="false">K48+L48+M48+N48</f>
        <v>6171</v>
      </c>
      <c r="Q48" s="23" t="n">
        <v>5326</v>
      </c>
      <c r="R48" s="23" t="n">
        <v>1976</v>
      </c>
      <c r="S48" s="23" t="n">
        <v>2373</v>
      </c>
      <c r="T48" s="23" t="n">
        <v>1188</v>
      </c>
      <c r="U48" s="42" t="n">
        <f aca="false">IF(I48="delivery",O48-SUM(Q48+R48),IF(I48="PO",P48-SUM(Q48:R48)))</f>
        <v>-1131</v>
      </c>
      <c r="V48" s="43" t="n">
        <v>17.941</v>
      </c>
      <c r="W48" s="43"/>
      <c r="X48" s="43" t="n">
        <f aca="false">W48-V48</f>
        <v>-17.941</v>
      </c>
      <c r="Y48" s="23" t="n">
        <v>15.5425</v>
      </c>
      <c r="Z48" s="44"/>
      <c r="AA48" s="44"/>
      <c r="AM48" s="23" t="str">
        <f aca="false">D48</f>
        <v>Arista</v>
      </c>
      <c r="AN48" s="23" t="s">
        <v>181</v>
      </c>
      <c r="AT48" s="44"/>
      <c r="AU48" s="44"/>
      <c r="BD48" s="23" t="s">
        <v>182</v>
      </c>
      <c r="BE48" s="1" t="s">
        <v>183</v>
      </c>
    </row>
    <row r="49" customFormat="false" ht="15" hidden="false" customHeight="true" outlineLevel="0" collapsed="false">
      <c r="A49" s="23" t="s">
        <v>372</v>
      </c>
      <c r="B49" s="23" t="s">
        <v>373</v>
      </c>
      <c r="C49" s="40" t="s">
        <v>177</v>
      </c>
      <c r="D49" s="23" t="s">
        <v>82</v>
      </c>
      <c r="E49" s="23" t="s">
        <v>374</v>
      </c>
      <c r="F49" s="23" t="s">
        <v>375</v>
      </c>
      <c r="G49" s="23" t="n">
        <v>76</v>
      </c>
      <c r="H49" s="23" t="n">
        <v>80</v>
      </c>
      <c r="I49" s="41" t="s">
        <v>188</v>
      </c>
      <c r="K49" s="23" t="n">
        <v>0</v>
      </c>
      <c r="L49" s="23" t="n">
        <v>467</v>
      </c>
      <c r="M49" s="23" t="n">
        <v>3940</v>
      </c>
      <c r="N49" s="23" t="n">
        <v>1291</v>
      </c>
      <c r="O49" s="23" t="n">
        <f aca="false">K49+L49</f>
        <v>467</v>
      </c>
      <c r="P49" s="23" t="n">
        <f aca="false">K49+L49+M49+N49</f>
        <v>5698</v>
      </c>
      <c r="Q49" s="23" t="n">
        <v>4911</v>
      </c>
      <c r="R49" s="23" t="n">
        <v>2230</v>
      </c>
      <c r="S49" s="23" t="n">
        <v>2535</v>
      </c>
      <c r="T49" s="23" t="n">
        <v>1264</v>
      </c>
      <c r="U49" s="42" t="n">
        <f aca="false">IF(I49="delivery",O49-SUM(Q49+R49),IF(I49="PO",P49-SUM(Q49:R49)))</f>
        <v>-1443</v>
      </c>
      <c r="V49" s="43" t="n">
        <v>24.536</v>
      </c>
      <c r="W49" s="43"/>
      <c r="X49" s="43" t="n">
        <f aca="false">W49-V49</f>
        <v>-24.536</v>
      </c>
      <c r="Y49" s="23" t="n">
        <v>20.54834</v>
      </c>
      <c r="Z49" s="44"/>
      <c r="AA49" s="44"/>
      <c r="AM49" s="23" t="str">
        <f aca="false">D49</f>
        <v>Arista</v>
      </c>
      <c r="AN49" s="23" t="s">
        <v>181</v>
      </c>
      <c r="AT49" s="44"/>
      <c r="AU49" s="44"/>
      <c r="BD49" s="23" t="s">
        <v>182</v>
      </c>
      <c r="BE49" s="1" t="s">
        <v>183</v>
      </c>
    </row>
    <row r="50" customFormat="false" ht="15" hidden="false" customHeight="true" outlineLevel="0" collapsed="false">
      <c r="A50" s="23" t="s">
        <v>376</v>
      </c>
      <c r="B50" s="23" t="s">
        <v>377</v>
      </c>
      <c r="C50" s="40" t="s">
        <v>177</v>
      </c>
      <c r="D50" s="23" t="s">
        <v>82</v>
      </c>
      <c r="E50" s="23" t="s">
        <v>378</v>
      </c>
      <c r="F50" s="23" t="s">
        <v>379</v>
      </c>
      <c r="G50" s="23" t="n">
        <v>76</v>
      </c>
      <c r="H50" s="23" t="n">
        <v>1000</v>
      </c>
      <c r="I50" s="41" t="s">
        <v>188</v>
      </c>
      <c r="K50" s="23" t="n">
        <v>0</v>
      </c>
      <c r="L50" s="23" t="n">
        <v>1588</v>
      </c>
      <c r="M50" s="23" t="n">
        <v>1500</v>
      </c>
      <c r="N50" s="23" t="n">
        <v>1000</v>
      </c>
      <c r="O50" s="23" t="n">
        <f aca="false">K50+L50</f>
        <v>1588</v>
      </c>
      <c r="P50" s="23" t="n">
        <f aca="false">K50+L50+M50+N50</f>
        <v>4088</v>
      </c>
      <c r="Q50" s="23" t="n">
        <v>2863</v>
      </c>
      <c r="R50" s="23" t="n">
        <v>1733</v>
      </c>
      <c r="S50" s="23" t="n">
        <v>1821</v>
      </c>
      <c r="T50" s="23" t="n">
        <v>882</v>
      </c>
      <c r="U50" s="42" t="n">
        <f aca="false">IF(I50="delivery",O50-SUM(Q50+R50),IF(I50="PO",P50-SUM(Q50:R50)))</f>
        <v>-508</v>
      </c>
      <c r="V50" s="43" t="n">
        <v>2.4961</v>
      </c>
      <c r="W50" s="43"/>
      <c r="X50" s="43" t="n">
        <f aca="false">W50-V50</f>
        <v>-2.4961</v>
      </c>
      <c r="Z50" s="44"/>
      <c r="AA50" s="44"/>
      <c r="AM50" s="23" t="str">
        <f aca="false">D50</f>
        <v>Arista</v>
      </c>
      <c r="AN50" s="23" t="s">
        <v>181</v>
      </c>
      <c r="AT50" s="44"/>
      <c r="AU50" s="44"/>
      <c r="BD50" s="23" t="s">
        <v>182</v>
      </c>
      <c r="BE50" s="1" t="s">
        <v>183</v>
      </c>
    </row>
    <row r="51" customFormat="false" ht="15" hidden="false" customHeight="true" outlineLevel="0" collapsed="false">
      <c r="A51" s="23" t="s">
        <v>380</v>
      </c>
      <c r="B51" s="23" t="s">
        <v>381</v>
      </c>
      <c r="C51" s="40" t="s">
        <v>177</v>
      </c>
      <c r="D51" s="23" t="s">
        <v>82</v>
      </c>
      <c r="E51" s="23" t="s">
        <v>382</v>
      </c>
      <c r="F51" s="23" t="s">
        <v>383</v>
      </c>
      <c r="G51" s="23" t="n">
        <v>91</v>
      </c>
      <c r="H51" s="23" t="n">
        <v>5000</v>
      </c>
      <c r="I51" s="41" t="s">
        <v>188</v>
      </c>
      <c r="K51" s="23" t="n">
        <v>0</v>
      </c>
      <c r="L51" s="23" t="n">
        <v>3511</v>
      </c>
      <c r="M51" s="23" t="n">
        <v>7000</v>
      </c>
      <c r="N51" s="23" t="n">
        <v>0</v>
      </c>
      <c r="O51" s="23" t="n">
        <f aca="false">K51+L51</f>
        <v>3511</v>
      </c>
      <c r="P51" s="23" t="n">
        <f aca="false">K51+L51+M51+N51</f>
        <v>10511</v>
      </c>
      <c r="Q51" s="23" t="n">
        <v>7403</v>
      </c>
      <c r="R51" s="23" t="n">
        <v>2521</v>
      </c>
      <c r="S51" s="23" t="n">
        <v>2880</v>
      </c>
      <c r="T51" s="23" t="n">
        <v>1486</v>
      </c>
      <c r="U51" s="42" t="n">
        <f aca="false">IF(I51="delivery",O51-SUM(Q51+R51),IF(I51="PO",P51-SUM(Q51:R51)))</f>
        <v>587</v>
      </c>
      <c r="V51" s="43" t="n">
        <v>1.82</v>
      </c>
      <c r="W51" s="43"/>
      <c r="X51" s="43" t="n">
        <f aca="false">W51-V51</f>
        <v>-1.82</v>
      </c>
      <c r="Y51" s="23" t="n">
        <v>1.83</v>
      </c>
      <c r="Z51" s="44"/>
      <c r="AA51" s="44"/>
      <c r="AM51" s="23" t="str">
        <f aca="false">D51</f>
        <v>Arista</v>
      </c>
      <c r="AN51" s="23" t="s">
        <v>189</v>
      </c>
      <c r="AT51" s="44"/>
      <c r="AU51" s="44"/>
      <c r="BD51" s="23" t="s">
        <v>182</v>
      </c>
      <c r="BE51" s="1" t="s">
        <v>183</v>
      </c>
    </row>
    <row r="52" customFormat="false" ht="15" hidden="false" customHeight="true" outlineLevel="0" collapsed="false">
      <c r="A52" s="23" t="s">
        <v>384</v>
      </c>
      <c r="B52" s="23" t="s">
        <v>385</v>
      </c>
      <c r="C52" s="40" t="s">
        <v>177</v>
      </c>
      <c r="D52" s="23" t="s">
        <v>82</v>
      </c>
      <c r="E52" s="23" t="s">
        <v>386</v>
      </c>
      <c r="F52" s="23" t="s">
        <v>387</v>
      </c>
      <c r="G52" s="23" t="n">
        <v>71</v>
      </c>
      <c r="H52" s="23" t="n">
        <v>100</v>
      </c>
      <c r="I52" s="41" t="s">
        <v>188</v>
      </c>
      <c r="K52" s="23" t="n">
        <v>0</v>
      </c>
      <c r="L52" s="23" t="n">
        <v>418</v>
      </c>
      <c r="M52" s="23" t="n">
        <v>0</v>
      </c>
      <c r="N52" s="23" t="n">
        <v>100</v>
      </c>
      <c r="O52" s="23" t="n">
        <f aca="false">K52+L52</f>
        <v>418</v>
      </c>
      <c r="P52" s="23" t="n">
        <f aca="false">K52+L52+M52+N52</f>
        <v>518</v>
      </c>
      <c r="Q52" s="23" t="n">
        <v>251</v>
      </c>
      <c r="R52" s="23" t="n">
        <v>261</v>
      </c>
      <c r="S52" s="23" t="n">
        <v>279</v>
      </c>
      <c r="T52" s="23" t="n">
        <v>124</v>
      </c>
      <c r="U52" s="42" t="n">
        <f aca="false">IF(I52="delivery",O52-SUM(Q52+R52),IF(I52="PO",P52-SUM(Q52:R52)))</f>
        <v>6</v>
      </c>
      <c r="V52" s="43" t="n">
        <v>113.6401</v>
      </c>
      <c r="W52" s="43"/>
      <c r="X52" s="43" t="n">
        <f aca="false">W52-V52</f>
        <v>-113.6401</v>
      </c>
      <c r="Z52" s="44"/>
      <c r="AA52" s="44"/>
      <c r="AM52" s="23" t="str">
        <f aca="false">D52</f>
        <v>Arista</v>
      </c>
      <c r="AN52" s="23" t="s">
        <v>189</v>
      </c>
      <c r="AT52" s="44"/>
      <c r="AU52" s="44"/>
      <c r="BD52" s="23" t="s">
        <v>182</v>
      </c>
      <c r="BE52" s="1" t="s">
        <v>183</v>
      </c>
    </row>
    <row r="53" customFormat="false" ht="15" hidden="false" customHeight="true" outlineLevel="0" collapsed="false">
      <c r="A53" s="23" t="s">
        <v>388</v>
      </c>
      <c r="B53" s="23" t="s">
        <v>389</v>
      </c>
      <c r="C53" s="40" t="s">
        <v>177</v>
      </c>
      <c r="D53" s="23" t="s">
        <v>82</v>
      </c>
      <c r="E53" s="23" t="s">
        <v>390</v>
      </c>
      <c r="F53" s="23" t="s">
        <v>391</v>
      </c>
      <c r="G53" s="23" t="n">
        <v>46</v>
      </c>
      <c r="H53" s="23" t="n">
        <v>80</v>
      </c>
      <c r="I53" s="41" t="s">
        <v>188</v>
      </c>
      <c r="K53" s="23" t="n">
        <v>0</v>
      </c>
      <c r="L53" s="23" t="n">
        <v>142</v>
      </c>
      <c r="M53" s="23" t="n">
        <v>80</v>
      </c>
      <c r="N53" s="23" t="n">
        <v>0</v>
      </c>
      <c r="O53" s="23" t="n">
        <f aca="false">K53+L53</f>
        <v>142</v>
      </c>
      <c r="P53" s="23" t="n">
        <f aca="false">K53+L53+M53+N53</f>
        <v>222</v>
      </c>
      <c r="Q53" s="23" t="n">
        <v>114</v>
      </c>
      <c r="R53" s="23" t="n">
        <v>0</v>
      </c>
      <c r="S53" s="23" t="n">
        <v>20</v>
      </c>
      <c r="T53" s="23" t="n">
        <v>40</v>
      </c>
      <c r="U53" s="42" t="n">
        <f aca="false">IF(I53="delivery",O53-SUM(Q53+R53),IF(I53="PO",P53-SUM(Q53:R53)))</f>
        <v>108</v>
      </c>
      <c r="V53" s="43" t="n">
        <v>36.49</v>
      </c>
      <c r="W53" s="43"/>
      <c r="X53" s="43" t="n">
        <f aca="false">W53-V53</f>
        <v>-36.49</v>
      </c>
      <c r="Y53" s="23" t="n">
        <v>36.49</v>
      </c>
      <c r="Z53" s="44"/>
      <c r="AA53" s="44"/>
      <c r="AM53" s="23" t="str">
        <f aca="false">D53</f>
        <v>Arista</v>
      </c>
      <c r="AN53" s="23" t="s">
        <v>181</v>
      </c>
      <c r="AT53" s="44"/>
      <c r="AU53" s="44"/>
      <c r="BD53" s="23" t="s">
        <v>182</v>
      </c>
      <c r="BE53" s="1" t="s">
        <v>183</v>
      </c>
    </row>
    <row r="54" customFormat="false" ht="15" hidden="false" customHeight="true" outlineLevel="0" collapsed="false">
      <c r="A54" s="23" t="s">
        <v>392</v>
      </c>
      <c r="B54" s="23" t="s">
        <v>393</v>
      </c>
      <c r="C54" s="40" t="s">
        <v>177</v>
      </c>
      <c r="D54" s="23" t="s">
        <v>82</v>
      </c>
      <c r="E54" s="23" t="s">
        <v>394</v>
      </c>
      <c r="F54" s="23" t="s">
        <v>395</v>
      </c>
      <c r="G54" s="23" t="n">
        <v>46</v>
      </c>
      <c r="H54" s="23" t="n">
        <v>80</v>
      </c>
      <c r="I54" s="41" t="s">
        <v>188</v>
      </c>
      <c r="K54" s="23" t="n">
        <v>0</v>
      </c>
      <c r="L54" s="23" t="n">
        <v>212</v>
      </c>
      <c r="M54" s="23" t="n">
        <v>80</v>
      </c>
      <c r="N54" s="23" t="n">
        <v>0</v>
      </c>
      <c r="O54" s="23" t="n">
        <f aca="false">K54+L54</f>
        <v>212</v>
      </c>
      <c r="P54" s="23" t="n">
        <f aca="false">K54+L54+M54+N54</f>
        <v>292</v>
      </c>
      <c r="Q54" s="23" t="n">
        <v>173</v>
      </c>
      <c r="R54" s="23" t="n">
        <v>0</v>
      </c>
      <c r="S54" s="23" t="n">
        <v>20</v>
      </c>
      <c r="T54" s="23" t="n">
        <v>40</v>
      </c>
      <c r="U54" s="42" t="n">
        <f aca="false">IF(I54="delivery",O54-SUM(Q54+R54),IF(I54="PO",P54-SUM(Q54:R54)))</f>
        <v>119</v>
      </c>
      <c r="V54" s="43" t="n">
        <v>24.29</v>
      </c>
      <c r="W54" s="43"/>
      <c r="X54" s="43" t="n">
        <f aca="false">W54-V54</f>
        <v>-24.29</v>
      </c>
      <c r="Z54" s="44"/>
      <c r="AA54" s="44"/>
      <c r="AM54" s="23" t="str">
        <f aca="false">D54</f>
        <v>Arista</v>
      </c>
      <c r="AN54" s="23" t="s">
        <v>181</v>
      </c>
      <c r="AT54" s="44"/>
      <c r="AU54" s="44"/>
      <c r="BD54" s="23" t="s">
        <v>182</v>
      </c>
      <c r="BE54" s="1" t="s">
        <v>183</v>
      </c>
    </row>
    <row r="55" customFormat="false" ht="15" hidden="false" customHeight="true" outlineLevel="0" collapsed="false">
      <c r="A55" s="23" t="s">
        <v>396</v>
      </c>
      <c r="B55" s="23" t="s">
        <v>397</v>
      </c>
      <c r="C55" s="40" t="s">
        <v>177</v>
      </c>
      <c r="D55" s="23" t="s">
        <v>82</v>
      </c>
      <c r="E55" s="23" t="s">
        <v>398</v>
      </c>
      <c r="F55" s="23" t="s">
        <v>399</v>
      </c>
      <c r="G55" s="23" t="n">
        <v>71</v>
      </c>
      <c r="H55" s="23" t="n">
        <v>1000</v>
      </c>
      <c r="I55" s="41" t="s">
        <v>188</v>
      </c>
      <c r="K55" s="23" t="n">
        <v>0</v>
      </c>
      <c r="L55" s="23" t="n">
        <v>6666</v>
      </c>
      <c r="M55" s="23" t="n">
        <v>0</v>
      </c>
      <c r="N55" s="23" t="n">
        <v>0</v>
      </c>
      <c r="O55" s="23" t="n">
        <f aca="false">K55+L55</f>
        <v>6666</v>
      </c>
      <c r="P55" s="23" t="n">
        <f aca="false">K55+L55+M55+N55</f>
        <v>6666</v>
      </c>
      <c r="Q55" s="23" t="n">
        <v>2186</v>
      </c>
      <c r="R55" s="23" t="n">
        <v>2071</v>
      </c>
      <c r="S55" s="23" t="n">
        <v>1941</v>
      </c>
      <c r="T55" s="23" t="n">
        <v>1124</v>
      </c>
      <c r="U55" s="42" t="n">
        <f aca="false">IF(I55="delivery",O55-SUM(Q55+R55),IF(I55="PO",P55-SUM(Q55:R55)))</f>
        <v>2409</v>
      </c>
      <c r="V55" s="43" t="n">
        <v>29.81</v>
      </c>
      <c r="W55" s="43"/>
      <c r="X55" s="43" t="n">
        <f aca="false">W55-V55</f>
        <v>-29.81</v>
      </c>
      <c r="Z55" s="44"/>
      <c r="AA55" s="44"/>
      <c r="AM55" s="23" t="str">
        <f aca="false">D55</f>
        <v>Arista</v>
      </c>
      <c r="AN55" s="23" t="s">
        <v>194</v>
      </c>
      <c r="AT55" s="44"/>
      <c r="AU55" s="44"/>
      <c r="BD55" s="23" t="s">
        <v>182</v>
      </c>
      <c r="BE55" s="1" t="s">
        <v>183</v>
      </c>
    </row>
    <row r="56" customFormat="false" ht="15" hidden="false" customHeight="true" outlineLevel="0" collapsed="false">
      <c r="A56" s="23" t="s">
        <v>400</v>
      </c>
      <c r="B56" s="23" t="s">
        <v>401</v>
      </c>
      <c r="C56" s="40" t="s">
        <v>177</v>
      </c>
      <c r="D56" s="23" t="s">
        <v>82</v>
      </c>
      <c r="E56" s="23" t="s">
        <v>402</v>
      </c>
      <c r="F56" s="23" t="s">
        <v>403</v>
      </c>
      <c r="G56" s="23" t="n">
        <v>71</v>
      </c>
      <c r="H56" s="23" t="n">
        <v>1000</v>
      </c>
      <c r="I56" s="41" t="s">
        <v>188</v>
      </c>
      <c r="K56" s="23" t="n">
        <v>0</v>
      </c>
      <c r="L56" s="23" t="n">
        <v>3173</v>
      </c>
      <c r="M56" s="23" t="n">
        <v>0</v>
      </c>
      <c r="N56" s="23" t="n">
        <v>0</v>
      </c>
      <c r="O56" s="23" t="n">
        <f aca="false">K56+L56</f>
        <v>3173</v>
      </c>
      <c r="P56" s="23" t="n">
        <f aca="false">K56+L56+M56+N56</f>
        <v>3173</v>
      </c>
      <c r="Q56" s="23" t="n">
        <v>293</v>
      </c>
      <c r="R56" s="23" t="n">
        <v>0</v>
      </c>
      <c r="S56" s="23" t="n">
        <v>0</v>
      </c>
      <c r="T56" s="23" t="n">
        <v>0</v>
      </c>
      <c r="U56" s="42" t="n">
        <f aca="false">IF(I56="delivery",O56-SUM(Q56+R56),IF(I56="PO",P56-SUM(Q56:R56)))</f>
        <v>2880</v>
      </c>
      <c r="V56" s="43" t="n">
        <v>29.81</v>
      </c>
      <c r="W56" s="43"/>
      <c r="X56" s="43" t="n">
        <f aca="false">W56-V56</f>
        <v>-29.81</v>
      </c>
      <c r="Y56" s="23" t="n">
        <v>29.81</v>
      </c>
      <c r="Z56" s="44"/>
      <c r="AA56" s="44"/>
      <c r="AM56" s="23" t="str">
        <f aca="false">D56</f>
        <v>Arista</v>
      </c>
      <c r="AN56" s="23" t="s">
        <v>194</v>
      </c>
      <c r="AT56" s="44"/>
      <c r="AU56" s="44"/>
      <c r="BD56" s="23" t="s">
        <v>182</v>
      </c>
      <c r="BE56" s="1" t="s">
        <v>183</v>
      </c>
    </row>
    <row r="57" customFormat="false" ht="15" hidden="false" customHeight="true" outlineLevel="0" collapsed="false">
      <c r="A57" s="23" t="s">
        <v>404</v>
      </c>
      <c r="B57" s="23" t="s">
        <v>405</v>
      </c>
      <c r="C57" s="40" t="s">
        <v>177</v>
      </c>
      <c r="D57" s="23" t="s">
        <v>82</v>
      </c>
      <c r="E57" s="23" t="s">
        <v>406</v>
      </c>
      <c r="F57" s="23" t="s">
        <v>407</v>
      </c>
      <c r="G57" s="23" t="n">
        <v>71</v>
      </c>
      <c r="H57" s="23" t="n">
        <v>500</v>
      </c>
      <c r="I57" s="41" t="s">
        <v>188</v>
      </c>
      <c r="K57" s="23" t="n">
        <v>0</v>
      </c>
      <c r="L57" s="23" t="n">
        <v>652</v>
      </c>
      <c r="M57" s="23" t="n">
        <v>0</v>
      </c>
      <c r="N57" s="23" t="n">
        <v>0</v>
      </c>
      <c r="O57" s="23" t="n">
        <f aca="false">K57+L57</f>
        <v>652</v>
      </c>
      <c r="P57" s="23" t="n">
        <f aca="false">K57+L57+M57+N57</f>
        <v>652</v>
      </c>
      <c r="Q57" s="23" t="n">
        <v>113</v>
      </c>
      <c r="R57" s="23" t="n">
        <v>72</v>
      </c>
      <c r="S57" s="23" t="n">
        <v>72</v>
      </c>
      <c r="T57" s="23" t="n">
        <v>32</v>
      </c>
      <c r="U57" s="42" t="n">
        <f aca="false">IF(I57="delivery",O57-SUM(Q57+R57),IF(I57="PO",P57-SUM(Q57:R57)))</f>
        <v>467</v>
      </c>
      <c r="V57" s="43" t="n">
        <v>49.1916</v>
      </c>
      <c r="W57" s="43"/>
      <c r="X57" s="43" t="n">
        <f aca="false">W57-V57</f>
        <v>-49.1916</v>
      </c>
      <c r="Y57" s="23" t="n">
        <v>48.83</v>
      </c>
      <c r="Z57" s="44"/>
      <c r="AA57" s="44"/>
      <c r="AM57" s="23" t="str">
        <f aca="false">D57</f>
        <v>Arista</v>
      </c>
      <c r="AN57" s="23" t="s">
        <v>189</v>
      </c>
      <c r="AT57" s="44"/>
      <c r="AU57" s="44"/>
      <c r="BD57" s="23" t="s">
        <v>182</v>
      </c>
      <c r="BE57" s="1" t="s">
        <v>183</v>
      </c>
    </row>
    <row r="58" customFormat="false" ht="15" hidden="false" customHeight="true" outlineLevel="0" collapsed="false">
      <c r="A58" s="23" t="s">
        <v>408</v>
      </c>
      <c r="B58" s="23" t="s">
        <v>409</v>
      </c>
      <c r="C58" s="40" t="s">
        <v>177</v>
      </c>
      <c r="D58" s="23" t="s">
        <v>82</v>
      </c>
      <c r="E58" s="23" t="s">
        <v>410</v>
      </c>
      <c r="F58" s="23" t="s">
        <v>411</v>
      </c>
      <c r="G58" s="23" t="n">
        <v>101</v>
      </c>
      <c r="H58" s="23" t="n">
        <v>2000</v>
      </c>
      <c r="I58" s="41" t="s">
        <v>188</v>
      </c>
      <c r="K58" s="23" t="n">
        <v>0</v>
      </c>
      <c r="L58" s="23" t="n">
        <v>0</v>
      </c>
      <c r="M58" s="23" t="n">
        <v>0</v>
      </c>
      <c r="N58" s="23" t="n">
        <v>0</v>
      </c>
      <c r="O58" s="23" t="n">
        <f aca="false">K58+L58</f>
        <v>0</v>
      </c>
      <c r="P58" s="23" t="n">
        <f aca="false">K58+L58+M58+N58</f>
        <v>0</v>
      </c>
      <c r="Q58" s="23" t="n">
        <v>0</v>
      </c>
      <c r="R58" s="23" t="n">
        <v>0</v>
      </c>
      <c r="S58" s="23" t="n">
        <v>0</v>
      </c>
      <c r="T58" s="23" t="n">
        <v>0</v>
      </c>
      <c r="U58" s="42" t="n">
        <f aca="false">IF(I58="delivery",O58-SUM(Q58+R58),IF(I58="PO",P58-SUM(Q58:R58)))</f>
        <v>0</v>
      </c>
      <c r="V58" s="43" t="n">
        <v>74.4344</v>
      </c>
      <c r="W58" s="43"/>
      <c r="X58" s="43" t="n">
        <f aca="false">W58-V58</f>
        <v>-74.4344</v>
      </c>
      <c r="Z58" s="44"/>
      <c r="AA58" s="44"/>
      <c r="AM58" s="23" t="str">
        <f aca="false">D58</f>
        <v>Arista</v>
      </c>
      <c r="AN58" s="23" t="s">
        <v>189</v>
      </c>
      <c r="AT58" s="44"/>
      <c r="AU58" s="44"/>
      <c r="BD58" s="23" t="s">
        <v>412</v>
      </c>
      <c r="BE58" s="1" t="s">
        <v>183</v>
      </c>
    </row>
    <row r="59" customFormat="false" ht="15" hidden="false" customHeight="true" outlineLevel="0" collapsed="false">
      <c r="A59" s="23" t="s">
        <v>413</v>
      </c>
      <c r="B59" s="23" t="s">
        <v>414</v>
      </c>
      <c r="C59" s="40" t="s">
        <v>177</v>
      </c>
      <c r="D59" s="23" t="s">
        <v>82</v>
      </c>
      <c r="E59" s="23" t="s">
        <v>415</v>
      </c>
      <c r="F59" s="23" t="s">
        <v>416</v>
      </c>
      <c r="G59" s="23" t="n">
        <v>71</v>
      </c>
      <c r="H59" s="23" t="n">
        <v>2000</v>
      </c>
      <c r="I59" s="41" t="s">
        <v>188</v>
      </c>
      <c r="K59" s="23" t="n">
        <v>0</v>
      </c>
      <c r="L59" s="23" t="n">
        <v>1884</v>
      </c>
      <c r="M59" s="23" t="n">
        <v>0</v>
      </c>
      <c r="N59" s="23" t="n">
        <v>0</v>
      </c>
      <c r="O59" s="23" t="n">
        <f aca="false">K59+L59</f>
        <v>1884</v>
      </c>
      <c r="P59" s="23" t="n">
        <f aca="false">K59+L59+M59+N59</f>
        <v>1884</v>
      </c>
      <c r="Q59" s="23" t="n">
        <v>1800</v>
      </c>
      <c r="R59" s="23" t="n">
        <v>686</v>
      </c>
      <c r="S59" s="23" t="n">
        <v>825</v>
      </c>
      <c r="T59" s="23" t="n">
        <v>414</v>
      </c>
      <c r="U59" s="42" t="n">
        <f aca="false">IF(I59="delivery",O59-SUM(Q59+R59),IF(I59="PO",P59-SUM(Q59:R59)))</f>
        <v>-602</v>
      </c>
      <c r="V59" s="43" t="n">
        <v>76.5829</v>
      </c>
      <c r="W59" s="43"/>
      <c r="X59" s="43" t="n">
        <f aca="false">W59-V59</f>
        <v>-76.5829</v>
      </c>
      <c r="Y59" s="23" t="n">
        <v>78.09</v>
      </c>
      <c r="Z59" s="44"/>
      <c r="AA59" s="44"/>
      <c r="AM59" s="23" t="str">
        <f aca="false">D59</f>
        <v>Arista</v>
      </c>
      <c r="AN59" s="23" t="s">
        <v>189</v>
      </c>
      <c r="AT59" s="44"/>
      <c r="AU59" s="44"/>
      <c r="BD59" s="23" t="s">
        <v>182</v>
      </c>
      <c r="BE59" s="1" t="s">
        <v>183</v>
      </c>
    </row>
    <row r="60" customFormat="false" ht="15" hidden="false" customHeight="true" outlineLevel="0" collapsed="false">
      <c r="A60" s="23" t="s">
        <v>417</v>
      </c>
      <c r="B60" s="23" t="s">
        <v>418</v>
      </c>
      <c r="C60" s="40" t="s">
        <v>177</v>
      </c>
      <c r="D60" s="23" t="s">
        <v>82</v>
      </c>
      <c r="E60" s="23" t="s">
        <v>419</v>
      </c>
      <c r="F60" s="23" t="s">
        <v>420</v>
      </c>
      <c r="G60" s="23" t="n">
        <v>71</v>
      </c>
      <c r="H60" s="23" t="n">
        <v>1000</v>
      </c>
      <c r="I60" s="41" t="s">
        <v>188</v>
      </c>
      <c r="K60" s="23" t="n">
        <v>0</v>
      </c>
      <c r="L60" s="23" t="n">
        <v>4770</v>
      </c>
      <c r="M60" s="23" t="n">
        <v>1000</v>
      </c>
      <c r="N60" s="23" t="n">
        <v>1000</v>
      </c>
      <c r="O60" s="23" t="n">
        <f aca="false">K60+L60</f>
        <v>4770</v>
      </c>
      <c r="P60" s="23" t="n">
        <f aca="false">K60+L60+M60+N60</f>
        <v>6770</v>
      </c>
      <c r="Q60" s="23" t="n">
        <v>5480</v>
      </c>
      <c r="R60" s="23" t="n">
        <v>1708</v>
      </c>
      <c r="S60" s="23" t="n">
        <v>2182</v>
      </c>
      <c r="T60" s="23" t="n">
        <v>1168</v>
      </c>
      <c r="U60" s="42" t="n">
        <f aca="false">IF(I60="delivery",O60-SUM(Q60+R60),IF(I60="PO",P60-SUM(Q60:R60)))</f>
        <v>-418</v>
      </c>
      <c r="V60" s="43" t="n">
        <v>2.192</v>
      </c>
      <c r="W60" s="43"/>
      <c r="X60" s="43" t="n">
        <f aca="false">W60-V60</f>
        <v>-2.192</v>
      </c>
      <c r="Z60" s="44"/>
      <c r="AA60" s="44"/>
      <c r="AM60" s="23" t="str">
        <f aca="false">D60</f>
        <v>Arista</v>
      </c>
      <c r="AN60" s="23" t="s">
        <v>189</v>
      </c>
      <c r="AT60" s="44"/>
      <c r="AU60" s="44"/>
      <c r="BD60" s="23" t="s">
        <v>182</v>
      </c>
      <c r="BE60" s="1" t="s">
        <v>183</v>
      </c>
    </row>
    <row r="61" customFormat="false" ht="15" hidden="false" customHeight="true" outlineLevel="0" collapsed="false">
      <c r="A61" s="23" t="s">
        <v>421</v>
      </c>
      <c r="B61" s="23" t="s">
        <v>422</v>
      </c>
      <c r="C61" s="40" t="s">
        <v>177</v>
      </c>
      <c r="D61" s="23" t="s">
        <v>82</v>
      </c>
      <c r="E61" s="23" t="s">
        <v>423</v>
      </c>
      <c r="F61" s="23" t="s">
        <v>424</v>
      </c>
      <c r="G61" s="23" t="n">
        <v>71</v>
      </c>
      <c r="H61" s="23" t="n">
        <v>5000</v>
      </c>
      <c r="I61" s="41" t="s">
        <v>188</v>
      </c>
      <c r="K61" s="23" t="n">
        <v>0</v>
      </c>
      <c r="L61" s="23" t="n">
        <v>13477</v>
      </c>
      <c r="M61" s="23" t="n">
        <v>0</v>
      </c>
      <c r="N61" s="23" t="n">
        <v>0</v>
      </c>
      <c r="O61" s="23" t="n">
        <f aca="false">K61+L61</f>
        <v>13477</v>
      </c>
      <c r="P61" s="23" t="n">
        <f aca="false">K61+L61+M61+N61</f>
        <v>13477</v>
      </c>
      <c r="Q61" s="23" t="n">
        <v>11053</v>
      </c>
      <c r="R61" s="23" t="n">
        <v>4213</v>
      </c>
      <c r="S61" s="23" t="n">
        <v>4962</v>
      </c>
      <c r="T61" s="23" t="n">
        <v>2442</v>
      </c>
      <c r="U61" s="42" t="n">
        <f aca="false">IF(I61="delivery",O61-SUM(Q61+R61),IF(I61="PO",P61-SUM(Q61:R61)))</f>
        <v>-1789</v>
      </c>
      <c r="V61" s="43" t="n">
        <v>20.39</v>
      </c>
      <c r="W61" s="43"/>
      <c r="X61" s="43" t="n">
        <f aca="false">W61-V61</f>
        <v>-20.39</v>
      </c>
      <c r="Y61" s="23" t="n">
        <v>20.39</v>
      </c>
      <c r="Z61" s="44"/>
      <c r="AA61" s="44"/>
      <c r="AM61" s="23" t="str">
        <f aca="false">D61</f>
        <v>Arista</v>
      </c>
      <c r="AN61" s="23" t="s">
        <v>194</v>
      </c>
      <c r="AT61" s="44"/>
      <c r="AU61" s="44"/>
      <c r="BD61" s="23" t="s">
        <v>182</v>
      </c>
      <c r="BE61" s="1" t="s">
        <v>183</v>
      </c>
    </row>
    <row r="62" customFormat="false" ht="15" hidden="false" customHeight="true" outlineLevel="0" collapsed="false">
      <c r="A62" s="23" t="s">
        <v>425</v>
      </c>
      <c r="B62" s="23" t="s">
        <v>426</v>
      </c>
      <c r="C62" s="40" t="s">
        <v>177</v>
      </c>
      <c r="D62" s="23" t="s">
        <v>82</v>
      </c>
      <c r="E62" s="23" t="s">
        <v>427</v>
      </c>
      <c r="F62" s="23" t="s">
        <v>428</v>
      </c>
      <c r="G62" s="23" t="n">
        <v>71</v>
      </c>
      <c r="H62" s="23" t="n">
        <v>80</v>
      </c>
      <c r="I62" s="41" t="s">
        <v>188</v>
      </c>
      <c r="K62" s="23" t="n">
        <v>0</v>
      </c>
      <c r="L62" s="23" t="n">
        <v>3392</v>
      </c>
      <c r="M62" s="23" t="n">
        <v>4800</v>
      </c>
      <c r="N62" s="23" t="n">
        <v>200</v>
      </c>
      <c r="O62" s="23" t="n">
        <f aca="false">K62+L62</f>
        <v>3392</v>
      </c>
      <c r="P62" s="23" t="n">
        <f aca="false">K62+L62+M62+N62</f>
        <v>8392</v>
      </c>
      <c r="Q62" s="23" t="n">
        <v>6825</v>
      </c>
      <c r="R62" s="23" t="n">
        <v>2230</v>
      </c>
      <c r="S62" s="23" t="n">
        <v>2555</v>
      </c>
      <c r="T62" s="23" t="n">
        <v>1304</v>
      </c>
      <c r="U62" s="42" t="n">
        <f aca="false">IF(I62="delivery",O62-SUM(Q62+R62),IF(I62="PO",P62-SUM(Q62:R62)))</f>
        <v>-663</v>
      </c>
      <c r="V62" s="43" t="n">
        <v>8.75</v>
      </c>
      <c r="W62" s="43"/>
      <c r="X62" s="43" t="n">
        <f aca="false">W62-V62</f>
        <v>-8.75</v>
      </c>
      <c r="Y62" s="23" t="n">
        <v>8.75</v>
      </c>
      <c r="Z62" s="44"/>
      <c r="AA62" s="44"/>
      <c r="AM62" s="23" t="str">
        <f aca="false">D62</f>
        <v>Arista</v>
      </c>
      <c r="AN62" s="23" t="s">
        <v>181</v>
      </c>
      <c r="AT62" s="44"/>
      <c r="AU62" s="44"/>
      <c r="BD62" s="23" t="s">
        <v>182</v>
      </c>
      <c r="BE62" s="1" t="s">
        <v>183</v>
      </c>
    </row>
    <row r="63" customFormat="false" ht="15" hidden="false" customHeight="true" outlineLevel="0" collapsed="false">
      <c r="A63" s="23" t="s">
        <v>429</v>
      </c>
      <c r="B63" s="23" t="s">
        <v>430</v>
      </c>
      <c r="C63" s="40" t="s">
        <v>177</v>
      </c>
      <c r="D63" s="23" t="s">
        <v>82</v>
      </c>
      <c r="E63" s="23" t="s">
        <v>431</v>
      </c>
      <c r="F63" s="23" t="s">
        <v>432</v>
      </c>
      <c r="G63" s="23" t="n">
        <v>71</v>
      </c>
      <c r="H63" s="23" t="n">
        <v>100</v>
      </c>
      <c r="I63" s="41" t="s">
        <v>188</v>
      </c>
      <c r="K63" s="23" t="n">
        <v>3196</v>
      </c>
      <c r="L63" s="23" t="n">
        <v>241</v>
      </c>
      <c r="M63" s="23" t="n">
        <v>0</v>
      </c>
      <c r="N63" s="23" t="n">
        <v>0</v>
      </c>
      <c r="O63" s="23" t="n">
        <f aca="false">K63+L63</f>
        <v>3437</v>
      </c>
      <c r="P63" s="23" t="n">
        <f aca="false">K63+L63+M63+N63</f>
        <v>3437</v>
      </c>
      <c r="Q63" s="23" t="n">
        <v>97</v>
      </c>
      <c r="R63" s="23" t="n">
        <v>72</v>
      </c>
      <c r="S63" s="23" t="n">
        <v>72</v>
      </c>
      <c r="T63" s="23" t="n">
        <v>48</v>
      </c>
      <c r="U63" s="42" t="n">
        <f aca="false">IF(I63="delivery",O63-SUM(Q63+R63),IF(I63="PO",P63-SUM(Q63:R63)))</f>
        <v>3268</v>
      </c>
      <c r="V63" s="43" t="n">
        <v>27.5578</v>
      </c>
      <c r="W63" s="43"/>
      <c r="X63" s="43" t="n">
        <f aca="false">W63-V63</f>
        <v>-27.5578</v>
      </c>
      <c r="Z63" s="44"/>
      <c r="AA63" s="44"/>
      <c r="AM63" s="23" t="str">
        <f aca="false">D63</f>
        <v>Arista</v>
      </c>
      <c r="AN63" s="23" t="s">
        <v>189</v>
      </c>
      <c r="AT63" s="44"/>
      <c r="AU63" s="44"/>
      <c r="BD63" s="23" t="s">
        <v>182</v>
      </c>
      <c r="BE63" s="1" t="s">
        <v>183</v>
      </c>
    </row>
    <row r="64" customFormat="false" ht="15" hidden="false" customHeight="true" outlineLevel="0" collapsed="false">
      <c r="A64" s="23" t="s">
        <v>433</v>
      </c>
      <c r="B64" s="23" t="s">
        <v>434</v>
      </c>
      <c r="C64" s="40" t="s">
        <v>177</v>
      </c>
      <c r="D64" s="23" t="s">
        <v>82</v>
      </c>
      <c r="E64" s="23" t="s">
        <v>435</v>
      </c>
      <c r="F64" s="23" t="s">
        <v>436</v>
      </c>
      <c r="G64" s="23" t="n">
        <v>71</v>
      </c>
      <c r="H64" s="23" t="n">
        <v>50</v>
      </c>
      <c r="I64" s="41" t="s">
        <v>188</v>
      </c>
      <c r="K64" s="23" t="n">
        <v>0</v>
      </c>
      <c r="L64" s="23" t="n">
        <v>109</v>
      </c>
      <c r="M64" s="23" t="n">
        <v>0</v>
      </c>
      <c r="N64" s="23" t="n">
        <v>0</v>
      </c>
      <c r="O64" s="23" t="n">
        <f aca="false">K64+L64</f>
        <v>109</v>
      </c>
      <c r="P64" s="23" t="n">
        <f aca="false">K64+L64+M64+N64</f>
        <v>109</v>
      </c>
      <c r="Q64" s="23" t="n">
        <v>87</v>
      </c>
      <c r="R64" s="23" t="n">
        <v>48</v>
      </c>
      <c r="S64" s="23" t="n">
        <v>48</v>
      </c>
      <c r="T64" s="23" t="n">
        <v>22</v>
      </c>
      <c r="U64" s="42" t="n">
        <f aca="false">IF(I64="delivery",O64-SUM(Q64+R64),IF(I64="PO",P64-SUM(Q64:R64)))</f>
        <v>-26</v>
      </c>
      <c r="V64" s="43" t="n">
        <v>18.2355</v>
      </c>
      <c r="W64" s="43"/>
      <c r="X64" s="43" t="n">
        <f aca="false">W64-V64</f>
        <v>-18.2355</v>
      </c>
      <c r="Z64" s="44"/>
      <c r="AA64" s="44"/>
      <c r="AM64" s="23" t="str">
        <f aca="false">D64</f>
        <v>Arista</v>
      </c>
      <c r="AN64" s="23" t="s">
        <v>189</v>
      </c>
      <c r="AT64" s="44"/>
      <c r="AU64" s="44"/>
      <c r="BD64" s="23" t="s">
        <v>182</v>
      </c>
      <c r="BE64" s="1" t="s">
        <v>183</v>
      </c>
    </row>
    <row r="65" customFormat="false" ht="15" hidden="false" customHeight="true" outlineLevel="0" collapsed="false">
      <c r="A65" s="23" t="s">
        <v>437</v>
      </c>
      <c r="B65" s="23" t="s">
        <v>438</v>
      </c>
      <c r="C65" s="40" t="s">
        <v>177</v>
      </c>
      <c r="D65" s="23" t="s">
        <v>82</v>
      </c>
      <c r="E65" s="23" t="s">
        <v>439</v>
      </c>
      <c r="F65" s="23" t="s">
        <v>440</v>
      </c>
      <c r="G65" s="23" t="n">
        <v>71</v>
      </c>
      <c r="H65" s="23" t="n">
        <v>500</v>
      </c>
      <c r="I65" s="41" t="s">
        <v>188</v>
      </c>
      <c r="K65" s="23" t="n">
        <v>0</v>
      </c>
      <c r="L65" s="23" t="n">
        <v>0</v>
      </c>
      <c r="M65" s="23" t="n">
        <v>0</v>
      </c>
      <c r="N65" s="23" t="n">
        <v>0</v>
      </c>
      <c r="O65" s="23" t="n">
        <f aca="false">K65+L65</f>
        <v>0</v>
      </c>
      <c r="P65" s="23" t="n">
        <f aca="false">K65+L65+M65+N65</f>
        <v>0</v>
      </c>
      <c r="Q65" s="23" t="n">
        <v>0</v>
      </c>
      <c r="R65" s="23" t="n">
        <v>0</v>
      </c>
      <c r="S65" s="23" t="n">
        <v>0</v>
      </c>
      <c r="T65" s="23" t="n">
        <v>0</v>
      </c>
      <c r="U65" s="42" t="n">
        <f aca="false">IF(I65="delivery",O65-SUM(Q65+R65),IF(I65="PO",P65-SUM(Q65:R65)))</f>
        <v>0</v>
      </c>
      <c r="V65" s="43" t="n">
        <v>171.628</v>
      </c>
      <c r="W65" s="43"/>
      <c r="X65" s="43" t="n">
        <f aca="false">W65-V65</f>
        <v>-171.628</v>
      </c>
      <c r="Z65" s="44"/>
      <c r="AA65" s="44"/>
      <c r="AM65" s="23" t="str">
        <f aca="false">D65</f>
        <v>Arista</v>
      </c>
      <c r="AN65" s="23" t="s">
        <v>189</v>
      </c>
      <c r="AT65" s="44"/>
      <c r="AU65" s="44"/>
      <c r="BD65" s="23" t="s">
        <v>182</v>
      </c>
      <c r="BE65" s="1" t="s">
        <v>183</v>
      </c>
    </row>
    <row r="66" customFormat="false" ht="15" hidden="false" customHeight="true" outlineLevel="0" collapsed="false">
      <c r="A66" s="23" t="s">
        <v>441</v>
      </c>
      <c r="B66" s="23" t="s">
        <v>442</v>
      </c>
      <c r="C66" s="40" t="s">
        <v>177</v>
      </c>
      <c r="D66" s="23" t="s">
        <v>82</v>
      </c>
      <c r="E66" s="23" t="s">
        <v>443</v>
      </c>
      <c r="F66" s="23" t="s">
        <v>444</v>
      </c>
      <c r="G66" s="23" t="n">
        <v>71</v>
      </c>
      <c r="H66" s="23" t="n">
        <v>100</v>
      </c>
      <c r="I66" s="41" t="s">
        <v>188</v>
      </c>
      <c r="K66" s="23" t="n">
        <v>0</v>
      </c>
      <c r="L66" s="23" t="n">
        <v>259</v>
      </c>
      <c r="M66" s="23" t="n">
        <v>0</v>
      </c>
      <c r="N66" s="23" t="n">
        <v>0</v>
      </c>
      <c r="O66" s="23" t="n">
        <f aca="false">K66+L66</f>
        <v>259</v>
      </c>
      <c r="P66" s="23" t="n">
        <f aca="false">K66+L66+M66+N66</f>
        <v>259</v>
      </c>
      <c r="Q66" s="23" t="n">
        <v>87</v>
      </c>
      <c r="R66" s="23" t="n">
        <v>48</v>
      </c>
      <c r="S66" s="23" t="n">
        <v>48</v>
      </c>
      <c r="T66" s="23" t="n">
        <v>22</v>
      </c>
      <c r="U66" s="42" t="n">
        <f aca="false">IF(I66="delivery",O66-SUM(Q66+R66),IF(I66="PO",P66-SUM(Q66:R66)))</f>
        <v>124</v>
      </c>
      <c r="V66" s="43" t="n">
        <v>150.1499</v>
      </c>
      <c r="W66" s="43"/>
      <c r="X66" s="43" t="n">
        <f aca="false">W66-V66</f>
        <v>-150.1499</v>
      </c>
      <c r="Z66" s="44"/>
      <c r="AA66" s="44"/>
      <c r="AM66" s="23" t="str">
        <f aca="false">D66</f>
        <v>Arista</v>
      </c>
      <c r="AN66" s="23" t="s">
        <v>189</v>
      </c>
      <c r="AT66" s="44"/>
      <c r="AU66" s="44"/>
      <c r="BD66" s="23" t="s">
        <v>182</v>
      </c>
      <c r="BE66" s="1" t="s">
        <v>183</v>
      </c>
    </row>
    <row r="67" customFormat="false" ht="15" hidden="false" customHeight="true" outlineLevel="0" collapsed="false">
      <c r="A67" s="23" t="s">
        <v>445</v>
      </c>
      <c r="B67" s="23" t="s">
        <v>446</v>
      </c>
      <c r="C67" s="40" t="s">
        <v>177</v>
      </c>
      <c r="D67" s="23" t="s">
        <v>82</v>
      </c>
      <c r="E67" s="23" t="s">
        <v>447</v>
      </c>
      <c r="F67" s="23" t="s">
        <v>448</v>
      </c>
      <c r="G67" s="23" t="n">
        <v>41</v>
      </c>
      <c r="H67" s="23" t="n">
        <v>1000</v>
      </c>
      <c r="I67" s="41" t="s">
        <v>188</v>
      </c>
      <c r="K67" s="23" t="n">
        <v>0</v>
      </c>
      <c r="L67" s="23" t="n">
        <v>1272</v>
      </c>
      <c r="M67" s="23" t="n">
        <v>1000</v>
      </c>
      <c r="N67" s="23" t="n">
        <v>0</v>
      </c>
      <c r="O67" s="23" t="n">
        <f aca="false">K67+L67</f>
        <v>1272</v>
      </c>
      <c r="P67" s="23" t="n">
        <f aca="false">K67+L67+M67+N67</f>
        <v>2272</v>
      </c>
      <c r="Q67" s="23" t="n">
        <v>1763</v>
      </c>
      <c r="R67" s="23" t="n">
        <v>963</v>
      </c>
      <c r="S67" s="23" t="n">
        <v>889</v>
      </c>
      <c r="T67" s="23" t="n">
        <v>454</v>
      </c>
      <c r="U67" s="42" t="n">
        <f aca="false">IF(I67="delivery",O67-SUM(Q67+R67),IF(I67="PO",P67-SUM(Q67:R67)))</f>
        <v>-454</v>
      </c>
      <c r="V67" s="43" t="n">
        <v>1.233</v>
      </c>
      <c r="W67" s="43"/>
      <c r="X67" s="43" t="n">
        <f aca="false">W67-V67</f>
        <v>-1.233</v>
      </c>
      <c r="Z67" s="44"/>
      <c r="AA67" s="44"/>
      <c r="AM67" s="23" t="str">
        <f aca="false">D67</f>
        <v>Arista</v>
      </c>
      <c r="AN67" s="23" t="s">
        <v>263</v>
      </c>
      <c r="AT67" s="44"/>
      <c r="AU67" s="44"/>
      <c r="BD67" s="23" t="s">
        <v>182</v>
      </c>
      <c r="BE67" s="1" t="s">
        <v>183</v>
      </c>
    </row>
    <row r="68" customFormat="false" ht="15" hidden="false" customHeight="true" outlineLevel="0" collapsed="false">
      <c r="A68" s="23" t="s">
        <v>449</v>
      </c>
      <c r="B68" s="23" t="s">
        <v>450</v>
      </c>
      <c r="C68" s="40" t="s">
        <v>177</v>
      </c>
      <c r="D68" s="23" t="s">
        <v>82</v>
      </c>
      <c r="E68" s="23" t="s">
        <v>451</v>
      </c>
      <c r="F68" s="23" t="s">
        <v>452</v>
      </c>
      <c r="G68" s="23" t="n">
        <v>96</v>
      </c>
      <c r="H68" s="23" t="n">
        <v>500</v>
      </c>
      <c r="I68" s="41" t="s">
        <v>188</v>
      </c>
      <c r="K68" s="23" t="n">
        <v>0</v>
      </c>
      <c r="L68" s="23" t="n">
        <v>306</v>
      </c>
      <c r="M68" s="23" t="n">
        <v>744</v>
      </c>
      <c r="N68" s="23" t="n">
        <v>0</v>
      </c>
      <c r="O68" s="23" t="n">
        <f aca="false">K68+L68</f>
        <v>306</v>
      </c>
      <c r="P68" s="23" t="n">
        <f aca="false">K68+L68+M68+N68</f>
        <v>1050</v>
      </c>
      <c r="Q68" s="23" t="n">
        <v>494</v>
      </c>
      <c r="R68" s="23" t="n">
        <v>210</v>
      </c>
      <c r="S68" s="23" t="n">
        <v>254</v>
      </c>
      <c r="T68" s="23" t="n">
        <v>130</v>
      </c>
      <c r="U68" s="42" t="n">
        <f aca="false">IF(I68="delivery",O68-SUM(Q68+R68),IF(I68="PO",P68-SUM(Q68:R68)))</f>
        <v>346</v>
      </c>
      <c r="V68" s="43" t="n">
        <v>30.743</v>
      </c>
      <c r="W68" s="43"/>
      <c r="X68" s="43" t="n">
        <f aca="false">W68-V68</f>
        <v>-30.743</v>
      </c>
      <c r="Y68" s="23" t="n">
        <v>30.743</v>
      </c>
      <c r="Z68" s="44"/>
      <c r="AA68" s="44"/>
      <c r="AM68" s="23" t="str">
        <f aca="false">D68</f>
        <v>Arista</v>
      </c>
      <c r="AN68" s="23" t="s">
        <v>189</v>
      </c>
      <c r="AT68" s="44"/>
      <c r="AU68" s="44"/>
      <c r="BD68" s="23" t="s">
        <v>182</v>
      </c>
      <c r="BE68" s="1" t="s">
        <v>183</v>
      </c>
    </row>
    <row r="69" customFormat="false" ht="15" hidden="false" customHeight="true" outlineLevel="0" collapsed="false">
      <c r="A69" s="23" t="s">
        <v>453</v>
      </c>
      <c r="B69" s="23" t="s">
        <v>454</v>
      </c>
      <c r="C69" s="40" t="s">
        <v>177</v>
      </c>
      <c r="D69" s="23" t="s">
        <v>82</v>
      </c>
      <c r="E69" s="23" t="s">
        <v>455</v>
      </c>
      <c r="F69" s="23" t="s">
        <v>456</v>
      </c>
      <c r="G69" s="23" t="n">
        <v>96</v>
      </c>
      <c r="H69" s="23" t="n">
        <v>500</v>
      </c>
      <c r="I69" s="41" t="s">
        <v>188</v>
      </c>
      <c r="K69" s="23" t="n">
        <v>0</v>
      </c>
      <c r="L69" s="23" t="n">
        <v>345</v>
      </c>
      <c r="M69" s="23" t="n">
        <v>649</v>
      </c>
      <c r="N69" s="23" t="n">
        <v>0</v>
      </c>
      <c r="O69" s="23" t="n">
        <f aca="false">K69+L69</f>
        <v>345</v>
      </c>
      <c r="P69" s="23" t="n">
        <f aca="false">K69+L69+M69+N69</f>
        <v>994</v>
      </c>
      <c r="Q69" s="23" t="n">
        <v>496</v>
      </c>
      <c r="R69" s="23" t="n">
        <v>210</v>
      </c>
      <c r="S69" s="23" t="n">
        <v>254</v>
      </c>
      <c r="T69" s="23" t="n">
        <v>130</v>
      </c>
      <c r="U69" s="42" t="n">
        <f aca="false">IF(I69="delivery",O69-SUM(Q69+R69),IF(I69="PO",P69-SUM(Q69:R69)))</f>
        <v>288</v>
      </c>
      <c r="V69" s="43" t="n">
        <v>5.1936</v>
      </c>
      <c r="W69" s="43"/>
      <c r="X69" s="43" t="n">
        <f aca="false">W69-V69</f>
        <v>-5.1936</v>
      </c>
      <c r="Y69" s="23" t="n">
        <v>5.1936</v>
      </c>
      <c r="Z69" s="44"/>
      <c r="AA69" s="44"/>
      <c r="AM69" s="23" t="str">
        <f aca="false">D69</f>
        <v>Arista</v>
      </c>
      <c r="AN69" s="23" t="s">
        <v>189</v>
      </c>
      <c r="AT69" s="44"/>
      <c r="AU69" s="44"/>
      <c r="BD69" s="23" t="s">
        <v>182</v>
      </c>
      <c r="BE69" s="1" t="s">
        <v>183</v>
      </c>
    </row>
    <row r="70" customFormat="false" ht="15" hidden="false" customHeight="true" outlineLevel="0" collapsed="false">
      <c r="A70" s="23" t="s">
        <v>457</v>
      </c>
      <c r="B70" s="23" t="s">
        <v>458</v>
      </c>
      <c r="C70" s="40" t="s">
        <v>177</v>
      </c>
      <c r="D70" s="23" t="s">
        <v>82</v>
      </c>
      <c r="E70" s="23" t="s">
        <v>459</v>
      </c>
      <c r="F70" s="23" t="s">
        <v>460</v>
      </c>
      <c r="G70" s="23" t="n">
        <v>46</v>
      </c>
      <c r="H70" s="23" t="n">
        <v>80</v>
      </c>
      <c r="I70" s="41" t="s">
        <v>188</v>
      </c>
      <c r="K70" s="23" t="n">
        <v>0</v>
      </c>
      <c r="L70" s="23" t="n">
        <v>908</v>
      </c>
      <c r="M70" s="23" t="n">
        <v>0</v>
      </c>
      <c r="N70" s="23" t="n">
        <v>0</v>
      </c>
      <c r="O70" s="23" t="n">
        <f aca="false">K70+L70</f>
        <v>908</v>
      </c>
      <c r="P70" s="23" t="n">
        <f aca="false">K70+L70+M70+N70</f>
        <v>908</v>
      </c>
      <c r="Q70" s="23" t="n">
        <v>497</v>
      </c>
      <c r="R70" s="23" t="n">
        <v>431</v>
      </c>
      <c r="S70" s="23" t="n">
        <v>324</v>
      </c>
      <c r="T70" s="23" t="n">
        <v>152</v>
      </c>
      <c r="U70" s="42" t="n">
        <f aca="false">IF(I70="delivery",O70-SUM(Q70+R70),IF(I70="PO",P70-SUM(Q70:R70)))</f>
        <v>-20</v>
      </c>
      <c r="V70" s="43" t="n">
        <v>42.22</v>
      </c>
      <c r="W70" s="43"/>
      <c r="X70" s="43" t="n">
        <f aca="false">W70-V70</f>
        <v>-42.22</v>
      </c>
      <c r="Y70" s="23" t="n">
        <v>42.22</v>
      </c>
      <c r="Z70" s="44"/>
      <c r="AA70" s="44"/>
      <c r="AM70" s="23" t="str">
        <f aca="false">D70</f>
        <v>Arista</v>
      </c>
      <c r="AN70" s="23" t="s">
        <v>181</v>
      </c>
      <c r="AT70" s="44"/>
      <c r="AU70" s="44"/>
      <c r="BD70" s="23" t="s">
        <v>182</v>
      </c>
      <c r="BE70" s="1" t="s">
        <v>183</v>
      </c>
    </row>
    <row r="71" customFormat="false" ht="15" hidden="false" customHeight="true" outlineLevel="0" collapsed="false">
      <c r="A71" s="23" t="s">
        <v>461</v>
      </c>
      <c r="B71" s="23" t="s">
        <v>462</v>
      </c>
      <c r="C71" s="40" t="s">
        <v>177</v>
      </c>
      <c r="D71" s="23" t="s">
        <v>82</v>
      </c>
      <c r="E71" s="23" t="s">
        <v>463</v>
      </c>
      <c r="F71" s="23" t="s">
        <v>464</v>
      </c>
      <c r="G71" s="23" t="n">
        <v>71</v>
      </c>
      <c r="H71" s="23" t="n">
        <v>80</v>
      </c>
      <c r="I71" s="41" t="s">
        <v>188</v>
      </c>
      <c r="K71" s="23" t="n">
        <v>0</v>
      </c>
      <c r="L71" s="23" t="n">
        <v>638</v>
      </c>
      <c r="M71" s="23" t="n">
        <v>190</v>
      </c>
      <c r="N71" s="23" t="n">
        <v>0</v>
      </c>
      <c r="O71" s="23" t="n">
        <f aca="false">K71+L71</f>
        <v>638</v>
      </c>
      <c r="P71" s="23" t="n">
        <f aca="false">K71+L71+M71+N71</f>
        <v>828</v>
      </c>
      <c r="Q71" s="23" t="n">
        <v>568</v>
      </c>
      <c r="R71" s="23" t="n">
        <v>431</v>
      </c>
      <c r="S71" s="23" t="n">
        <v>324</v>
      </c>
      <c r="T71" s="23" t="n">
        <v>152</v>
      </c>
      <c r="U71" s="42" t="n">
        <f aca="false">IF(I71="delivery",O71-SUM(Q71+R71),IF(I71="PO",P71-SUM(Q71:R71)))</f>
        <v>-171</v>
      </c>
      <c r="V71" s="43" t="n">
        <v>24.79</v>
      </c>
      <c r="W71" s="43"/>
      <c r="X71" s="43" t="n">
        <f aca="false">W71-V71</f>
        <v>-24.79</v>
      </c>
      <c r="Y71" s="23" t="n">
        <v>24.79</v>
      </c>
      <c r="Z71" s="44"/>
      <c r="AA71" s="44"/>
      <c r="AM71" s="23" t="str">
        <f aca="false">D71</f>
        <v>Arista</v>
      </c>
      <c r="AN71" s="23" t="s">
        <v>181</v>
      </c>
      <c r="AT71" s="44"/>
      <c r="AU71" s="44"/>
      <c r="BD71" s="23" t="s">
        <v>182</v>
      </c>
      <c r="BE71" s="1" t="s">
        <v>183</v>
      </c>
    </row>
    <row r="72" customFormat="false" ht="15" hidden="false" customHeight="true" outlineLevel="0" collapsed="false">
      <c r="A72" s="23" t="s">
        <v>465</v>
      </c>
      <c r="B72" s="23" t="s">
        <v>466</v>
      </c>
      <c r="C72" s="40" t="s">
        <v>177</v>
      </c>
      <c r="D72" s="23" t="s">
        <v>82</v>
      </c>
      <c r="E72" s="23" t="s">
        <v>467</v>
      </c>
      <c r="F72" s="23" t="s">
        <v>468</v>
      </c>
      <c r="G72" s="23" t="n">
        <v>71</v>
      </c>
      <c r="H72" s="23" t="n">
        <v>40</v>
      </c>
      <c r="I72" s="41" t="s">
        <v>188</v>
      </c>
      <c r="K72" s="23" t="n">
        <v>0</v>
      </c>
      <c r="L72" s="23" t="n">
        <v>71</v>
      </c>
      <c r="M72" s="23" t="n">
        <v>80</v>
      </c>
      <c r="N72" s="23" t="n">
        <v>0</v>
      </c>
      <c r="O72" s="23" t="n">
        <f aca="false">K72+L72</f>
        <v>71</v>
      </c>
      <c r="P72" s="23" t="n">
        <f aca="false">K72+L72+M72+N72</f>
        <v>151</v>
      </c>
      <c r="Q72" s="23" t="n">
        <v>90</v>
      </c>
      <c r="R72" s="23" t="n">
        <v>0</v>
      </c>
      <c r="S72" s="23" t="n">
        <v>0</v>
      </c>
      <c r="T72" s="23" t="n">
        <v>0</v>
      </c>
      <c r="U72" s="42" t="n">
        <f aca="false">IF(I72="delivery",O72-SUM(Q72+R72),IF(I72="PO",P72-SUM(Q72:R72)))</f>
        <v>61</v>
      </c>
      <c r="V72" s="43" t="n">
        <v>29.28</v>
      </c>
      <c r="W72" s="43"/>
      <c r="X72" s="43" t="n">
        <f aca="false">W72-V72</f>
        <v>-29.28</v>
      </c>
      <c r="Y72" s="23" t="n">
        <v>29.28</v>
      </c>
      <c r="Z72" s="44"/>
      <c r="AA72" s="44"/>
      <c r="AM72" s="23" t="str">
        <f aca="false">D72</f>
        <v>Arista</v>
      </c>
      <c r="AN72" s="23" t="s">
        <v>181</v>
      </c>
      <c r="AT72" s="44"/>
      <c r="AU72" s="44"/>
      <c r="BD72" s="23" t="s">
        <v>182</v>
      </c>
      <c r="BE72" s="1" t="s">
        <v>183</v>
      </c>
    </row>
    <row r="73" customFormat="false" ht="15" hidden="false" customHeight="true" outlineLevel="0" collapsed="false">
      <c r="A73" s="23" t="s">
        <v>469</v>
      </c>
      <c r="B73" s="23" t="s">
        <v>470</v>
      </c>
      <c r="C73" s="40" t="s">
        <v>177</v>
      </c>
      <c r="D73" s="23" t="s">
        <v>82</v>
      </c>
      <c r="E73" s="23" t="s">
        <v>471</v>
      </c>
      <c r="F73" s="23" t="s">
        <v>472</v>
      </c>
      <c r="G73" s="23" t="n">
        <v>46</v>
      </c>
      <c r="H73" s="23" t="n">
        <v>40</v>
      </c>
      <c r="I73" s="41" t="s">
        <v>188</v>
      </c>
      <c r="K73" s="23" t="n">
        <v>0</v>
      </c>
      <c r="L73" s="23" t="n">
        <v>106</v>
      </c>
      <c r="M73" s="23" t="n">
        <v>40</v>
      </c>
      <c r="N73" s="23" t="n">
        <v>0</v>
      </c>
      <c r="O73" s="23" t="n">
        <f aca="false">K73+L73</f>
        <v>106</v>
      </c>
      <c r="P73" s="23" t="n">
        <f aca="false">K73+L73+M73+N73</f>
        <v>146</v>
      </c>
      <c r="Q73" s="23" t="n">
        <v>90</v>
      </c>
      <c r="R73" s="23" t="n">
        <v>0</v>
      </c>
      <c r="S73" s="23" t="n">
        <v>0</v>
      </c>
      <c r="T73" s="23" t="n">
        <v>0</v>
      </c>
      <c r="U73" s="42" t="n">
        <f aca="false">IF(I73="delivery",O73-SUM(Q73+R73),IF(I73="PO",P73-SUM(Q73:R73)))</f>
        <v>56</v>
      </c>
      <c r="V73" s="43" t="n">
        <v>47.33</v>
      </c>
      <c r="W73" s="43"/>
      <c r="X73" s="43" t="n">
        <f aca="false">W73-V73</f>
        <v>-47.33</v>
      </c>
      <c r="Y73" s="23" t="n">
        <v>47.33</v>
      </c>
      <c r="Z73" s="44"/>
      <c r="AA73" s="44"/>
      <c r="AM73" s="23" t="str">
        <f aca="false">D73</f>
        <v>Arista</v>
      </c>
      <c r="AN73" s="23" t="s">
        <v>181</v>
      </c>
      <c r="AT73" s="44"/>
      <c r="AU73" s="44"/>
      <c r="BD73" s="23" t="s">
        <v>182</v>
      </c>
      <c r="BE73" s="1" t="s">
        <v>183</v>
      </c>
    </row>
    <row r="74" customFormat="false" ht="15" hidden="false" customHeight="true" outlineLevel="0" collapsed="false">
      <c r="A74" s="23" t="s">
        <v>473</v>
      </c>
      <c r="B74" s="23" t="s">
        <v>474</v>
      </c>
      <c r="C74" s="40" t="s">
        <v>177</v>
      </c>
      <c r="D74" s="23" t="s">
        <v>82</v>
      </c>
      <c r="E74" s="23" t="s">
        <v>475</v>
      </c>
      <c r="F74" s="23" t="s">
        <v>476</v>
      </c>
      <c r="G74" s="23" t="n">
        <v>46</v>
      </c>
      <c r="H74" s="23" t="n">
        <v>40</v>
      </c>
      <c r="I74" s="41" t="s">
        <v>188</v>
      </c>
      <c r="K74" s="23" t="n">
        <v>0</v>
      </c>
      <c r="L74" s="23" t="n">
        <v>197</v>
      </c>
      <c r="M74" s="23" t="n">
        <v>0</v>
      </c>
      <c r="N74" s="23" t="n">
        <v>0</v>
      </c>
      <c r="O74" s="23" t="n">
        <f aca="false">K74+L74</f>
        <v>197</v>
      </c>
      <c r="P74" s="23" t="n">
        <f aca="false">K74+L74+M74+N74</f>
        <v>197</v>
      </c>
      <c r="Q74" s="23" t="n">
        <v>90</v>
      </c>
      <c r="R74" s="23" t="n">
        <v>0</v>
      </c>
      <c r="S74" s="23" t="n">
        <v>0</v>
      </c>
      <c r="T74" s="23" t="n">
        <v>0</v>
      </c>
      <c r="U74" s="42" t="n">
        <f aca="false">IF(I74="delivery",O74-SUM(Q74+R74),IF(I74="PO",P74-SUM(Q74:R74)))</f>
        <v>107</v>
      </c>
      <c r="V74" s="43" t="n">
        <v>60.6</v>
      </c>
      <c r="W74" s="43"/>
      <c r="X74" s="43" t="n">
        <f aca="false">W74-V74</f>
        <v>-60.6</v>
      </c>
      <c r="Y74" s="23" t="n">
        <v>60.6</v>
      </c>
      <c r="Z74" s="44"/>
      <c r="AA74" s="44"/>
      <c r="AM74" s="23" t="str">
        <f aca="false">D74</f>
        <v>Arista</v>
      </c>
      <c r="AN74" s="23" t="s">
        <v>181</v>
      </c>
      <c r="AT74" s="44"/>
      <c r="AU74" s="44"/>
      <c r="BD74" s="23" t="s">
        <v>182</v>
      </c>
      <c r="BE74" s="1" t="s">
        <v>183</v>
      </c>
    </row>
    <row r="75" customFormat="false" ht="15" hidden="false" customHeight="true" outlineLevel="0" collapsed="false">
      <c r="A75" s="23" t="s">
        <v>477</v>
      </c>
      <c r="B75" s="23" t="s">
        <v>478</v>
      </c>
      <c r="C75" s="40" t="s">
        <v>177</v>
      </c>
      <c r="D75" s="23" t="s">
        <v>82</v>
      </c>
      <c r="E75" s="23" t="s">
        <v>479</v>
      </c>
      <c r="F75" s="23" t="s">
        <v>480</v>
      </c>
      <c r="G75" s="23" t="n">
        <v>46</v>
      </c>
      <c r="H75" s="23" t="n">
        <v>80</v>
      </c>
      <c r="I75" s="41" t="s">
        <v>188</v>
      </c>
      <c r="K75" s="23" t="n">
        <v>0</v>
      </c>
      <c r="L75" s="23" t="n">
        <v>3148</v>
      </c>
      <c r="M75" s="23" t="n">
        <v>0</v>
      </c>
      <c r="N75" s="23" t="n">
        <v>0</v>
      </c>
      <c r="O75" s="23" t="n">
        <f aca="false">K75+L75</f>
        <v>3148</v>
      </c>
      <c r="P75" s="23" t="n">
        <f aca="false">K75+L75+M75+N75</f>
        <v>3148</v>
      </c>
      <c r="Q75" s="23" t="n">
        <v>825</v>
      </c>
      <c r="R75" s="23" t="n">
        <v>241</v>
      </c>
      <c r="S75" s="23" t="n">
        <v>240</v>
      </c>
      <c r="T75" s="23" t="n">
        <v>120</v>
      </c>
      <c r="U75" s="42" t="n">
        <f aca="false">IF(I75="delivery",O75-SUM(Q75+R75),IF(I75="PO",P75-SUM(Q75:R75)))</f>
        <v>2082</v>
      </c>
      <c r="V75" s="43" t="n">
        <v>41.94</v>
      </c>
      <c r="W75" s="43"/>
      <c r="X75" s="43" t="n">
        <f aca="false">W75-V75</f>
        <v>-41.94</v>
      </c>
      <c r="Y75" s="23" t="n">
        <v>48.82103</v>
      </c>
      <c r="Z75" s="44"/>
      <c r="AA75" s="44"/>
      <c r="AM75" s="23" t="str">
        <f aca="false">D75</f>
        <v>Arista</v>
      </c>
      <c r="AN75" s="23" t="s">
        <v>181</v>
      </c>
      <c r="AT75" s="44"/>
      <c r="AU75" s="44"/>
      <c r="BD75" s="23" t="s">
        <v>182</v>
      </c>
      <c r="BE75" s="1" t="s">
        <v>183</v>
      </c>
    </row>
    <row r="76" customFormat="false" ht="15" hidden="false" customHeight="true" outlineLevel="0" collapsed="false">
      <c r="A76" s="23" t="s">
        <v>481</v>
      </c>
      <c r="B76" s="23" t="s">
        <v>482</v>
      </c>
      <c r="C76" s="40" t="s">
        <v>177</v>
      </c>
      <c r="D76" s="23" t="s">
        <v>82</v>
      </c>
      <c r="E76" s="23" t="s">
        <v>483</v>
      </c>
      <c r="F76" s="23" t="s">
        <v>484</v>
      </c>
      <c r="G76" s="23" t="n">
        <v>46</v>
      </c>
      <c r="H76" s="23" t="n">
        <v>80</v>
      </c>
      <c r="I76" s="41" t="s">
        <v>188</v>
      </c>
      <c r="K76" s="23" t="n">
        <v>0</v>
      </c>
      <c r="L76" s="23" t="n">
        <v>4089</v>
      </c>
      <c r="M76" s="23" t="n">
        <v>0</v>
      </c>
      <c r="N76" s="23" t="n">
        <v>0</v>
      </c>
      <c r="O76" s="23" t="n">
        <f aca="false">K76+L76</f>
        <v>4089</v>
      </c>
      <c r="P76" s="23" t="n">
        <f aca="false">K76+L76+M76+N76</f>
        <v>4089</v>
      </c>
      <c r="Q76" s="23" t="n">
        <v>771</v>
      </c>
      <c r="R76" s="23" t="n">
        <v>232</v>
      </c>
      <c r="S76" s="23" t="n">
        <v>231</v>
      </c>
      <c r="T76" s="23" t="n">
        <v>114</v>
      </c>
      <c r="U76" s="42" t="n">
        <f aca="false">IF(I76="delivery",O76-SUM(Q76+R76),IF(I76="PO",P76-SUM(Q76:R76)))</f>
        <v>3086</v>
      </c>
      <c r="V76" s="43" t="n">
        <v>25.95262</v>
      </c>
      <c r="W76" s="43"/>
      <c r="X76" s="43" t="n">
        <f aca="false">W76-V76</f>
        <v>-25.95262</v>
      </c>
      <c r="Z76" s="44"/>
      <c r="AA76" s="44"/>
      <c r="AM76" s="23" t="str">
        <f aca="false">D76</f>
        <v>Arista</v>
      </c>
      <c r="AN76" s="23" t="s">
        <v>181</v>
      </c>
      <c r="AT76" s="44"/>
      <c r="AU76" s="44"/>
      <c r="BD76" s="23" t="s">
        <v>182</v>
      </c>
      <c r="BE76" s="1" t="s">
        <v>183</v>
      </c>
    </row>
    <row r="77" customFormat="false" ht="15" hidden="false" customHeight="true" outlineLevel="0" collapsed="false">
      <c r="A77" s="23" t="s">
        <v>485</v>
      </c>
      <c r="B77" s="23" t="s">
        <v>486</v>
      </c>
      <c r="C77" s="40" t="s">
        <v>177</v>
      </c>
      <c r="D77" s="23" t="s">
        <v>82</v>
      </c>
      <c r="E77" s="23" t="s">
        <v>487</v>
      </c>
      <c r="F77" s="23" t="s">
        <v>488</v>
      </c>
      <c r="G77" s="23" t="n">
        <v>46</v>
      </c>
      <c r="H77" s="23" t="n">
        <v>80</v>
      </c>
      <c r="I77" s="41" t="s">
        <v>188</v>
      </c>
      <c r="K77" s="23" t="n">
        <v>14</v>
      </c>
      <c r="L77" s="23" t="n">
        <v>299</v>
      </c>
      <c r="M77" s="23" t="n">
        <v>0</v>
      </c>
      <c r="N77" s="23" t="n">
        <v>0</v>
      </c>
      <c r="O77" s="23" t="n">
        <f aca="false">K77+L77</f>
        <v>313</v>
      </c>
      <c r="P77" s="23" t="n">
        <f aca="false">K77+L77+M77+N77</f>
        <v>313</v>
      </c>
      <c r="Q77" s="23" t="n">
        <v>230</v>
      </c>
      <c r="R77" s="23" t="n">
        <v>194</v>
      </c>
      <c r="S77" s="23" t="n">
        <v>150</v>
      </c>
      <c r="T77" s="23" t="n">
        <v>70</v>
      </c>
      <c r="U77" s="42" t="n">
        <f aca="false">IF(I77="delivery",O77-SUM(Q77+R77),IF(I77="PO",P77-SUM(Q77:R77)))</f>
        <v>-111</v>
      </c>
      <c r="V77" s="43" t="n">
        <v>35.97</v>
      </c>
      <c r="W77" s="43"/>
      <c r="X77" s="43" t="n">
        <f aca="false">W77-V77</f>
        <v>-35.97</v>
      </c>
      <c r="Z77" s="44"/>
      <c r="AA77" s="44"/>
      <c r="AM77" s="23" t="str">
        <f aca="false">D77</f>
        <v>Arista</v>
      </c>
      <c r="AN77" s="23" t="s">
        <v>181</v>
      </c>
      <c r="AT77" s="44"/>
      <c r="AU77" s="44"/>
      <c r="BD77" s="23" t="s">
        <v>182</v>
      </c>
      <c r="BE77" s="1" t="s">
        <v>183</v>
      </c>
    </row>
    <row r="78" customFormat="false" ht="15" hidden="false" customHeight="true" outlineLevel="0" collapsed="false">
      <c r="A78" s="23" t="s">
        <v>489</v>
      </c>
      <c r="B78" s="23" t="s">
        <v>490</v>
      </c>
      <c r="C78" s="40" t="s">
        <v>177</v>
      </c>
      <c r="D78" s="23" t="s">
        <v>82</v>
      </c>
      <c r="E78" s="23" t="s">
        <v>491</v>
      </c>
      <c r="F78" s="23" t="s">
        <v>492</v>
      </c>
      <c r="G78" s="23" t="n">
        <v>46</v>
      </c>
      <c r="H78" s="23" t="n">
        <v>80</v>
      </c>
      <c r="I78" s="41" t="s">
        <v>188</v>
      </c>
      <c r="K78" s="23" t="n">
        <v>0</v>
      </c>
      <c r="L78" s="23" t="n">
        <v>191</v>
      </c>
      <c r="M78" s="23" t="n">
        <v>240</v>
      </c>
      <c r="N78" s="23" t="n">
        <v>0</v>
      </c>
      <c r="O78" s="23" t="n">
        <f aca="false">K78+L78</f>
        <v>191</v>
      </c>
      <c r="P78" s="23" t="n">
        <f aca="false">K78+L78+M78+N78</f>
        <v>431</v>
      </c>
      <c r="Q78" s="23" t="n">
        <v>313</v>
      </c>
      <c r="R78" s="23" t="n">
        <v>194</v>
      </c>
      <c r="S78" s="23" t="n">
        <v>150</v>
      </c>
      <c r="T78" s="23" t="n">
        <v>70</v>
      </c>
      <c r="U78" s="42" t="n">
        <f aca="false">IF(I78="delivery",O78-SUM(Q78+R78),IF(I78="PO",P78-SUM(Q78:R78)))</f>
        <v>-76</v>
      </c>
      <c r="V78" s="43" t="n">
        <v>24.89</v>
      </c>
      <c r="W78" s="43"/>
      <c r="X78" s="43" t="n">
        <f aca="false">W78-V78</f>
        <v>-24.89</v>
      </c>
      <c r="Z78" s="44"/>
      <c r="AA78" s="44"/>
      <c r="AM78" s="23" t="str">
        <f aca="false">D78</f>
        <v>Arista</v>
      </c>
      <c r="AN78" s="23" t="s">
        <v>181</v>
      </c>
      <c r="AT78" s="44"/>
      <c r="AU78" s="44"/>
      <c r="BD78" s="23" t="s">
        <v>182</v>
      </c>
      <c r="BE78" s="1" t="s">
        <v>183</v>
      </c>
    </row>
    <row r="79" customFormat="false" ht="15" hidden="false" customHeight="true" outlineLevel="0" collapsed="false">
      <c r="A79" s="23" t="s">
        <v>493</v>
      </c>
      <c r="B79" s="23" t="s">
        <v>494</v>
      </c>
      <c r="C79" s="40" t="s">
        <v>177</v>
      </c>
      <c r="D79" s="23" t="s">
        <v>82</v>
      </c>
      <c r="E79" s="23" t="s">
        <v>495</v>
      </c>
      <c r="F79" s="23" t="s">
        <v>496</v>
      </c>
      <c r="G79" s="23" t="n">
        <v>71</v>
      </c>
      <c r="H79" s="23" t="n">
        <v>80</v>
      </c>
      <c r="I79" s="41" t="s">
        <v>188</v>
      </c>
      <c r="K79" s="23" t="n">
        <v>0</v>
      </c>
      <c r="L79" s="23" t="n">
        <v>134</v>
      </c>
      <c r="M79" s="23" t="n">
        <v>80</v>
      </c>
      <c r="N79" s="23" t="n">
        <v>0</v>
      </c>
      <c r="O79" s="23" t="n">
        <f aca="false">K79+L79</f>
        <v>134</v>
      </c>
      <c r="P79" s="23" t="n">
        <f aca="false">K79+L79+M79+N79</f>
        <v>214</v>
      </c>
      <c r="Q79" s="23" t="n">
        <v>143</v>
      </c>
      <c r="R79" s="23" t="n">
        <v>60</v>
      </c>
      <c r="S79" s="23" t="n">
        <v>60</v>
      </c>
      <c r="T79" s="23" t="n">
        <v>40</v>
      </c>
      <c r="U79" s="42" t="n">
        <f aca="false">IF(I79="delivery",O79-SUM(Q79+R79),IF(I79="PO",P79-SUM(Q79:R79)))</f>
        <v>11</v>
      </c>
      <c r="V79" s="43" t="n">
        <v>37.92</v>
      </c>
      <c r="W79" s="43"/>
      <c r="X79" s="43" t="n">
        <f aca="false">W79-V79</f>
        <v>-37.92</v>
      </c>
      <c r="Y79" s="23" t="n">
        <v>37.92</v>
      </c>
      <c r="Z79" s="44"/>
      <c r="AA79" s="44"/>
      <c r="AM79" s="23" t="str">
        <f aca="false">D79</f>
        <v>Arista</v>
      </c>
      <c r="AN79" s="23" t="s">
        <v>181</v>
      </c>
      <c r="AT79" s="44"/>
      <c r="AU79" s="44"/>
      <c r="BD79" s="23" t="s">
        <v>182</v>
      </c>
      <c r="BE79" s="1" t="s">
        <v>183</v>
      </c>
    </row>
    <row r="80" customFormat="false" ht="15" hidden="false" customHeight="true" outlineLevel="0" collapsed="false">
      <c r="A80" s="23" t="s">
        <v>497</v>
      </c>
      <c r="B80" s="23" t="s">
        <v>498</v>
      </c>
      <c r="C80" s="40" t="s">
        <v>177</v>
      </c>
      <c r="D80" s="23" t="s">
        <v>82</v>
      </c>
      <c r="E80" s="23" t="s">
        <v>499</v>
      </c>
      <c r="F80" s="23" t="s">
        <v>500</v>
      </c>
      <c r="G80" s="23" t="n">
        <v>71</v>
      </c>
      <c r="H80" s="23" t="n">
        <v>80</v>
      </c>
      <c r="I80" s="41" t="s">
        <v>188</v>
      </c>
      <c r="K80" s="23" t="n">
        <v>0</v>
      </c>
      <c r="L80" s="23" t="n">
        <v>213</v>
      </c>
      <c r="M80" s="23" t="n">
        <v>80</v>
      </c>
      <c r="N80" s="23" t="n">
        <v>0</v>
      </c>
      <c r="O80" s="23" t="n">
        <f aca="false">K80+L80</f>
        <v>213</v>
      </c>
      <c r="P80" s="23" t="n">
        <f aca="false">K80+L80+M80+N80</f>
        <v>293</v>
      </c>
      <c r="Q80" s="23" t="n">
        <v>189</v>
      </c>
      <c r="R80" s="23" t="n">
        <v>102</v>
      </c>
      <c r="S80" s="23" t="n">
        <v>102</v>
      </c>
      <c r="T80" s="23" t="n">
        <v>58</v>
      </c>
      <c r="U80" s="42" t="n">
        <f aca="false">IF(I80="delivery",O80-SUM(Q80+R80),IF(I80="PO",P80-SUM(Q80:R80)))</f>
        <v>2</v>
      </c>
      <c r="V80" s="43" t="n">
        <v>37.17</v>
      </c>
      <c r="W80" s="43"/>
      <c r="X80" s="43" t="n">
        <f aca="false">W80-V80</f>
        <v>-37.17</v>
      </c>
      <c r="Y80" s="23" t="n">
        <v>35.42</v>
      </c>
      <c r="Z80" s="44"/>
      <c r="AA80" s="44"/>
      <c r="AM80" s="23" t="str">
        <f aca="false">D80</f>
        <v>Arista</v>
      </c>
      <c r="AN80" s="23" t="s">
        <v>181</v>
      </c>
      <c r="AT80" s="44"/>
      <c r="AU80" s="44"/>
      <c r="BD80" s="23" t="s">
        <v>182</v>
      </c>
      <c r="BE80" s="1" t="s">
        <v>183</v>
      </c>
    </row>
    <row r="81" customFormat="false" ht="15" hidden="false" customHeight="true" outlineLevel="0" collapsed="false">
      <c r="A81" s="23" t="s">
        <v>501</v>
      </c>
      <c r="B81" s="23" t="s">
        <v>502</v>
      </c>
      <c r="C81" s="40" t="s">
        <v>177</v>
      </c>
      <c r="D81" s="23" t="s">
        <v>82</v>
      </c>
      <c r="E81" s="23" t="s">
        <v>503</v>
      </c>
      <c r="F81" s="23" t="s">
        <v>504</v>
      </c>
      <c r="G81" s="23" t="n">
        <v>66</v>
      </c>
      <c r="H81" s="23" t="n">
        <v>1000</v>
      </c>
      <c r="I81" s="41" t="s">
        <v>188</v>
      </c>
      <c r="K81" s="23" t="n">
        <v>0</v>
      </c>
      <c r="L81" s="23" t="n">
        <v>0</v>
      </c>
      <c r="M81" s="23" t="n">
        <v>1000</v>
      </c>
      <c r="N81" s="23" t="n">
        <v>0</v>
      </c>
      <c r="O81" s="23" t="n">
        <f aca="false">K81+L81</f>
        <v>0</v>
      </c>
      <c r="P81" s="23" t="n">
        <f aca="false">K81+L81+M81+N81</f>
        <v>1000</v>
      </c>
      <c r="Q81" s="23" t="n">
        <v>312</v>
      </c>
      <c r="R81" s="23" t="n">
        <v>384</v>
      </c>
      <c r="S81" s="23" t="n">
        <v>384</v>
      </c>
      <c r="T81" s="23" t="n">
        <v>176</v>
      </c>
      <c r="U81" s="42" t="n">
        <f aca="false">IF(I81="delivery",O81-SUM(Q81+R81),IF(I81="PO",P81-SUM(Q81:R81)))</f>
        <v>304</v>
      </c>
      <c r="V81" s="43" t="n">
        <v>1.05</v>
      </c>
      <c r="W81" s="43"/>
      <c r="X81" s="43" t="n">
        <f aca="false">W81-V81</f>
        <v>-1.05</v>
      </c>
      <c r="Z81" s="44"/>
      <c r="AA81" s="44"/>
      <c r="AM81" s="23" t="str">
        <f aca="false">D81</f>
        <v>Arista</v>
      </c>
      <c r="AN81" s="23" t="s">
        <v>189</v>
      </c>
      <c r="AT81" s="44"/>
      <c r="AU81" s="44"/>
      <c r="BD81" s="23" t="s">
        <v>182</v>
      </c>
      <c r="BE81" s="1" t="s">
        <v>183</v>
      </c>
    </row>
    <row r="82" customFormat="false" ht="15" hidden="false" customHeight="true" outlineLevel="0" collapsed="false">
      <c r="A82" s="23" t="s">
        <v>505</v>
      </c>
      <c r="B82" s="23" t="s">
        <v>506</v>
      </c>
      <c r="C82" s="40" t="s">
        <v>177</v>
      </c>
      <c r="D82" s="23" t="s">
        <v>82</v>
      </c>
      <c r="E82" s="23" t="s">
        <v>507</v>
      </c>
      <c r="F82" s="23" t="s">
        <v>508</v>
      </c>
      <c r="G82" s="23" t="n">
        <v>71</v>
      </c>
      <c r="H82" s="23" t="n">
        <v>80</v>
      </c>
      <c r="I82" s="41" t="s">
        <v>188</v>
      </c>
      <c r="K82" s="23" t="n">
        <v>0</v>
      </c>
      <c r="L82" s="23" t="n">
        <v>139</v>
      </c>
      <c r="M82" s="23" t="n">
        <v>80</v>
      </c>
      <c r="N82" s="23" t="n">
        <v>0</v>
      </c>
      <c r="O82" s="23" t="n">
        <f aca="false">K82+L82</f>
        <v>139</v>
      </c>
      <c r="P82" s="23" t="n">
        <f aca="false">K82+L82+M82+N82</f>
        <v>219</v>
      </c>
      <c r="Q82" s="23" t="n">
        <v>150</v>
      </c>
      <c r="R82" s="23" t="n">
        <v>60</v>
      </c>
      <c r="S82" s="23" t="n">
        <v>60</v>
      </c>
      <c r="T82" s="23" t="n">
        <v>40</v>
      </c>
      <c r="U82" s="42" t="n">
        <f aca="false">IF(I82="delivery",O82-SUM(Q82+R82),IF(I82="PO",P82-SUM(Q82:R82)))</f>
        <v>9</v>
      </c>
      <c r="V82" s="43" t="n">
        <v>26.76</v>
      </c>
      <c r="W82" s="43"/>
      <c r="X82" s="43" t="n">
        <f aca="false">W82-V82</f>
        <v>-26.76</v>
      </c>
      <c r="Y82" s="23" t="n">
        <v>26.76</v>
      </c>
      <c r="Z82" s="44"/>
      <c r="AA82" s="44"/>
      <c r="AM82" s="23" t="str">
        <f aca="false">D82</f>
        <v>Arista</v>
      </c>
      <c r="AN82" s="23" t="s">
        <v>181</v>
      </c>
      <c r="AT82" s="44"/>
      <c r="AU82" s="44"/>
      <c r="BD82" s="23" t="s">
        <v>182</v>
      </c>
      <c r="BE82" s="1" t="s">
        <v>183</v>
      </c>
    </row>
    <row r="83" customFormat="false" ht="15" hidden="false" customHeight="true" outlineLevel="0" collapsed="false">
      <c r="A83" s="23" t="s">
        <v>509</v>
      </c>
      <c r="B83" s="23" t="s">
        <v>510</v>
      </c>
      <c r="C83" s="40" t="s">
        <v>177</v>
      </c>
      <c r="D83" s="23" t="s">
        <v>82</v>
      </c>
      <c r="E83" s="23" t="s">
        <v>511</v>
      </c>
      <c r="F83" s="23" t="s">
        <v>512</v>
      </c>
      <c r="G83" s="23" t="n">
        <v>71</v>
      </c>
      <c r="H83" s="23" t="n">
        <v>80</v>
      </c>
      <c r="I83" s="41" t="s">
        <v>188</v>
      </c>
      <c r="K83" s="23" t="n">
        <v>0</v>
      </c>
      <c r="L83" s="23" t="n">
        <v>213</v>
      </c>
      <c r="M83" s="23" t="n">
        <v>80</v>
      </c>
      <c r="N83" s="23" t="n">
        <v>0</v>
      </c>
      <c r="O83" s="23" t="n">
        <f aca="false">K83+L83</f>
        <v>213</v>
      </c>
      <c r="P83" s="23" t="n">
        <f aca="false">K83+L83+M83+N83</f>
        <v>293</v>
      </c>
      <c r="Q83" s="23" t="n">
        <v>189</v>
      </c>
      <c r="R83" s="23" t="n">
        <v>102</v>
      </c>
      <c r="S83" s="23" t="n">
        <v>102</v>
      </c>
      <c r="T83" s="23" t="n">
        <v>58</v>
      </c>
      <c r="U83" s="42" t="n">
        <f aca="false">IF(I83="delivery",O83-SUM(Q83+R83),IF(I83="PO",P83-SUM(Q83:R83)))</f>
        <v>2</v>
      </c>
      <c r="V83" s="43" t="n">
        <v>28.54</v>
      </c>
      <c r="W83" s="43"/>
      <c r="X83" s="43" t="n">
        <f aca="false">W83-V83</f>
        <v>-28.54</v>
      </c>
      <c r="Y83" s="23" t="n">
        <v>28.54</v>
      </c>
      <c r="Z83" s="44"/>
      <c r="AA83" s="44"/>
      <c r="AM83" s="23" t="str">
        <f aca="false">D83</f>
        <v>Arista</v>
      </c>
      <c r="AN83" s="23" t="s">
        <v>181</v>
      </c>
      <c r="AT83" s="44"/>
      <c r="AU83" s="44"/>
      <c r="BD83" s="23" t="s">
        <v>182</v>
      </c>
      <c r="BE83" s="1" t="s">
        <v>183</v>
      </c>
    </row>
    <row r="84" customFormat="false" ht="15" hidden="false" customHeight="true" outlineLevel="0" collapsed="false">
      <c r="A84" s="23" t="s">
        <v>513</v>
      </c>
      <c r="B84" s="23" t="s">
        <v>514</v>
      </c>
      <c r="C84" s="40" t="s">
        <v>177</v>
      </c>
      <c r="D84" s="23" t="s">
        <v>82</v>
      </c>
      <c r="E84" s="23" t="s">
        <v>515</v>
      </c>
      <c r="F84" s="23" t="s">
        <v>516</v>
      </c>
      <c r="G84" s="23" t="n">
        <v>71</v>
      </c>
      <c r="H84" s="23" t="n">
        <v>100</v>
      </c>
      <c r="I84" s="41" t="s">
        <v>188</v>
      </c>
      <c r="K84" s="23" t="n">
        <v>0</v>
      </c>
      <c r="L84" s="23" t="n">
        <v>675</v>
      </c>
      <c r="M84" s="23" t="n">
        <v>800</v>
      </c>
      <c r="N84" s="23" t="n">
        <v>0</v>
      </c>
      <c r="O84" s="23" t="n">
        <f aca="false">K84+L84</f>
        <v>675</v>
      </c>
      <c r="P84" s="23" t="n">
        <f aca="false">K84+L84+M84+N84</f>
        <v>1475</v>
      </c>
      <c r="Q84" s="23" t="n">
        <v>1019</v>
      </c>
      <c r="R84" s="23" t="n">
        <v>394</v>
      </c>
      <c r="S84" s="23" t="n">
        <v>369</v>
      </c>
      <c r="T84" s="23" t="n">
        <v>182</v>
      </c>
      <c r="U84" s="42" t="n">
        <f aca="false">IF(I84="delivery",O84-SUM(Q84+R84),IF(I84="PO",P84-SUM(Q84:R84)))</f>
        <v>62</v>
      </c>
      <c r="V84" s="43" t="n">
        <v>4.47</v>
      </c>
      <c r="W84" s="43"/>
      <c r="X84" s="43" t="n">
        <f aca="false">W84-V84</f>
        <v>-4.47</v>
      </c>
      <c r="Z84" s="44"/>
      <c r="AA84" s="44"/>
      <c r="AM84" s="23" t="str">
        <f aca="false">D84</f>
        <v>Arista</v>
      </c>
      <c r="AN84" s="23" t="s">
        <v>181</v>
      </c>
      <c r="AT84" s="44"/>
      <c r="AU84" s="44"/>
      <c r="BD84" s="23" t="s">
        <v>182</v>
      </c>
      <c r="BE84" s="1" t="s">
        <v>183</v>
      </c>
    </row>
    <row r="85" customFormat="false" ht="15" hidden="false" customHeight="true" outlineLevel="0" collapsed="false">
      <c r="A85" s="23" t="s">
        <v>517</v>
      </c>
      <c r="B85" s="23" t="s">
        <v>518</v>
      </c>
      <c r="C85" s="40" t="s">
        <v>177</v>
      </c>
      <c r="D85" s="23" t="s">
        <v>82</v>
      </c>
      <c r="E85" s="23" t="s">
        <v>519</v>
      </c>
      <c r="F85" s="23" t="s">
        <v>520</v>
      </c>
      <c r="G85" s="23" t="n">
        <v>31</v>
      </c>
      <c r="H85" s="23" t="n">
        <v>1000</v>
      </c>
      <c r="I85" s="41" t="s">
        <v>188</v>
      </c>
      <c r="K85" s="23" t="n">
        <v>0</v>
      </c>
      <c r="L85" s="23" t="n">
        <v>3153</v>
      </c>
      <c r="M85" s="23" t="n">
        <v>0</v>
      </c>
      <c r="N85" s="23" t="n">
        <v>0</v>
      </c>
      <c r="O85" s="23" t="n">
        <f aca="false">K85+L85</f>
        <v>3153</v>
      </c>
      <c r="P85" s="23" t="n">
        <f aca="false">K85+L85+M85+N85</f>
        <v>3153</v>
      </c>
      <c r="Q85" s="23" t="n">
        <v>1786</v>
      </c>
      <c r="R85" s="23" t="n">
        <v>1060</v>
      </c>
      <c r="S85" s="23" t="n">
        <v>864</v>
      </c>
      <c r="T85" s="23" t="n">
        <v>412</v>
      </c>
      <c r="U85" s="42" t="n">
        <f aca="false">IF(I85="delivery",O85-SUM(Q85+R85),IF(I85="PO",P85-SUM(Q85:R85)))</f>
        <v>307</v>
      </c>
      <c r="V85" s="43" t="n">
        <v>2.65</v>
      </c>
      <c r="W85" s="43"/>
      <c r="X85" s="43" t="n">
        <f aca="false">W85-V85</f>
        <v>-2.65</v>
      </c>
      <c r="Z85" s="44"/>
      <c r="AA85" s="44"/>
      <c r="AM85" s="23" t="str">
        <f aca="false">D85</f>
        <v>Arista</v>
      </c>
      <c r="AN85" s="23" t="s">
        <v>189</v>
      </c>
      <c r="AT85" s="44"/>
      <c r="AU85" s="44"/>
      <c r="BD85" s="23" t="s">
        <v>182</v>
      </c>
      <c r="BE85" s="1" t="s">
        <v>183</v>
      </c>
    </row>
    <row r="86" customFormat="false" ht="15" hidden="false" customHeight="true" outlineLevel="0" collapsed="false">
      <c r="A86" s="23" t="s">
        <v>521</v>
      </c>
      <c r="B86" s="23" t="s">
        <v>522</v>
      </c>
      <c r="C86" s="40" t="s">
        <v>177</v>
      </c>
      <c r="D86" s="23" t="s">
        <v>82</v>
      </c>
      <c r="E86" s="23" t="s">
        <v>523</v>
      </c>
      <c r="F86" s="23" t="s">
        <v>524</v>
      </c>
      <c r="G86" s="23" t="n">
        <v>61</v>
      </c>
      <c r="H86" s="23" t="n">
        <v>200</v>
      </c>
      <c r="I86" s="41" t="s">
        <v>188</v>
      </c>
      <c r="K86" s="23" t="n">
        <v>0</v>
      </c>
      <c r="L86" s="23" t="n">
        <v>156</v>
      </c>
      <c r="M86" s="23" t="n">
        <v>0</v>
      </c>
      <c r="N86" s="23" t="n">
        <v>0</v>
      </c>
      <c r="O86" s="23" t="n">
        <f aca="false">K86+L86</f>
        <v>156</v>
      </c>
      <c r="P86" s="23" t="n">
        <f aca="false">K86+L86+M86+N86</f>
        <v>156</v>
      </c>
      <c r="Q86" s="23" t="n">
        <v>65</v>
      </c>
      <c r="R86" s="23" t="n">
        <v>24</v>
      </c>
      <c r="S86" s="23" t="n">
        <v>24</v>
      </c>
      <c r="T86" s="23" t="n">
        <v>16</v>
      </c>
      <c r="U86" s="42" t="n">
        <f aca="false">IF(I86="delivery",O86-SUM(Q86+R86),IF(I86="PO",P86-SUM(Q86:R86)))</f>
        <v>67</v>
      </c>
      <c r="V86" s="43" t="n">
        <v>11.34</v>
      </c>
      <c r="W86" s="43"/>
      <c r="X86" s="43" t="n">
        <f aca="false">W86-V86</f>
        <v>-11.34</v>
      </c>
      <c r="Y86" s="23" t="n">
        <v>11.34</v>
      </c>
      <c r="Z86" s="44"/>
      <c r="AA86" s="44"/>
      <c r="AM86" s="23" t="str">
        <f aca="false">D86</f>
        <v>Arista</v>
      </c>
      <c r="AN86" s="23" t="s">
        <v>189</v>
      </c>
      <c r="AT86" s="44"/>
      <c r="AU86" s="44"/>
      <c r="BD86" s="23" t="s">
        <v>182</v>
      </c>
      <c r="BE86" s="1" t="s">
        <v>183</v>
      </c>
    </row>
    <row r="87" customFormat="false" ht="15" hidden="false" customHeight="true" outlineLevel="0" collapsed="false">
      <c r="A87" s="23" t="s">
        <v>525</v>
      </c>
      <c r="B87" s="23" t="s">
        <v>526</v>
      </c>
      <c r="C87" s="40" t="s">
        <v>177</v>
      </c>
      <c r="D87" s="23" t="s">
        <v>82</v>
      </c>
      <c r="E87" s="23" t="s">
        <v>527</v>
      </c>
      <c r="F87" s="23" t="s">
        <v>528</v>
      </c>
      <c r="G87" s="23" t="n">
        <v>71</v>
      </c>
      <c r="H87" s="23" t="n">
        <v>1000</v>
      </c>
      <c r="I87" s="41" t="s">
        <v>188</v>
      </c>
      <c r="K87" s="23" t="n">
        <v>0</v>
      </c>
      <c r="L87" s="23" t="n">
        <v>3484</v>
      </c>
      <c r="M87" s="23" t="n">
        <v>0</v>
      </c>
      <c r="N87" s="23" t="n">
        <v>0</v>
      </c>
      <c r="O87" s="23" t="n">
        <f aca="false">K87+L87</f>
        <v>3484</v>
      </c>
      <c r="P87" s="23" t="n">
        <f aca="false">K87+L87+M87+N87</f>
        <v>3484</v>
      </c>
      <c r="Q87" s="23" t="n">
        <v>1679</v>
      </c>
      <c r="R87" s="23" t="n">
        <v>428</v>
      </c>
      <c r="S87" s="23" t="n">
        <v>321</v>
      </c>
      <c r="T87" s="23" t="n">
        <v>160</v>
      </c>
      <c r="U87" s="42" t="n">
        <f aca="false">IF(I87="delivery",O87-SUM(Q87+R87),IF(I87="PO",P87-SUM(Q87:R87)))</f>
        <v>1377</v>
      </c>
      <c r="V87" s="43" t="n">
        <v>1.3641</v>
      </c>
      <c r="W87" s="43"/>
      <c r="X87" s="43" t="n">
        <f aca="false">W87-V87</f>
        <v>-1.3641</v>
      </c>
      <c r="Y87" s="23" t="n">
        <v>2.14459</v>
      </c>
      <c r="Z87" s="44"/>
      <c r="AA87" s="44"/>
      <c r="AM87" s="23" t="str">
        <f aca="false">D87</f>
        <v>Arista</v>
      </c>
      <c r="AN87" s="23" t="s">
        <v>189</v>
      </c>
      <c r="AT87" s="44"/>
      <c r="AU87" s="44"/>
      <c r="BD87" s="23" t="s">
        <v>182</v>
      </c>
      <c r="BE87" s="1" t="s">
        <v>183</v>
      </c>
    </row>
    <row r="88" customFormat="false" ht="15" hidden="false" customHeight="true" outlineLevel="0" collapsed="false">
      <c r="A88" s="23" t="s">
        <v>529</v>
      </c>
      <c r="B88" s="23" t="s">
        <v>530</v>
      </c>
      <c r="C88" s="40" t="s">
        <v>177</v>
      </c>
      <c r="D88" s="23" t="s">
        <v>82</v>
      </c>
      <c r="E88" s="23" t="s">
        <v>531</v>
      </c>
      <c r="F88" s="23" t="s">
        <v>532</v>
      </c>
      <c r="G88" s="23" t="n">
        <v>71</v>
      </c>
      <c r="H88" s="23" t="n">
        <v>500</v>
      </c>
      <c r="I88" s="41" t="s">
        <v>188</v>
      </c>
      <c r="K88" s="23" t="n">
        <v>894</v>
      </c>
      <c r="L88" s="23" t="n">
        <v>1192</v>
      </c>
      <c r="M88" s="23" t="n">
        <v>0</v>
      </c>
      <c r="N88" s="23" t="n">
        <v>0</v>
      </c>
      <c r="O88" s="23" t="n">
        <f aca="false">K88+L88</f>
        <v>2086</v>
      </c>
      <c r="P88" s="23" t="n">
        <f aca="false">K88+L88+M88+N88</f>
        <v>2086</v>
      </c>
      <c r="Q88" s="23" t="n">
        <v>564</v>
      </c>
      <c r="R88" s="23" t="n">
        <v>312</v>
      </c>
      <c r="S88" s="23" t="n">
        <v>264</v>
      </c>
      <c r="T88" s="23" t="n">
        <v>128</v>
      </c>
      <c r="U88" s="42" t="n">
        <f aca="false">IF(I88="delivery",O88-SUM(Q88+R88),IF(I88="PO",P88-SUM(Q88:R88)))</f>
        <v>1210</v>
      </c>
      <c r="V88" s="43" t="n">
        <v>18.16</v>
      </c>
      <c r="W88" s="43"/>
      <c r="X88" s="43" t="n">
        <f aca="false">W88-V88</f>
        <v>-18.16</v>
      </c>
      <c r="Z88" s="44"/>
      <c r="AA88" s="44"/>
      <c r="AM88" s="23" t="str">
        <f aca="false">D88</f>
        <v>Arista</v>
      </c>
      <c r="AN88" s="23" t="s">
        <v>194</v>
      </c>
      <c r="AT88" s="44"/>
      <c r="AU88" s="44"/>
      <c r="BD88" s="23" t="s">
        <v>182</v>
      </c>
      <c r="BE88" s="1" t="s">
        <v>183</v>
      </c>
    </row>
    <row r="89" customFormat="false" ht="15" hidden="false" customHeight="true" outlineLevel="0" collapsed="false">
      <c r="A89" s="23" t="s">
        <v>533</v>
      </c>
      <c r="B89" s="23" t="s">
        <v>534</v>
      </c>
      <c r="C89" s="40" t="s">
        <v>177</v>
      </c>
      <c r="D89" s="23" t="s">
        <v>82</v>
      </c>
      <c r="E89" s="23" t="s">
        <v>535</v>
      </c>
      <c r="F89" s="23" t="s">
        <v>536</v>
      </c>
      <c r="G89" s="23" t="n">
        <v>71</v>
      </c>
      <c r="H89" s="23" t="n">
        <v>500</v>
      </c>
      <c r="I89" s="41" t="s">
        <v>188</v>
      </c>
      <c r="K89" s="23" t="n">
        <v>2430</v>
      </c>
      <c r="L89" s="23" t="n">
        <v>648</v>
      </c>
      <c r="M89" s="23" t="n">
        <v>0</v>
      </c>
      <c r="N89" s="23" t="n">
        <v>0</v>
      </c>
      <c r="O89" s="23" t="n">
        <f aca="false">K89+L89</f>
        <v>3078</v>
      </c>
      <c r="P89" s="23" t="n">
        <f aca="false">K89+L89+M89+N89</f>
        <v>3078</v>
      </c>
      <c r="Q89" s="23" t="n">
        <v>464</v>
      </c>
      <c r="R89" s="23" t="n">
        <v>288</v>
      </c>
      <c r="S89" s="23" t="n">
        <v>240</v>
      </c>
      <c r="T89" s="23" t="n">
        <v>112</v>
      </c>
      <c r="U89" s="42" t="n">
        <f aca="false">IF(I89="delivery",O89-SUM(Q89+R89),IF(I89="PO",P89-SUM(Q89:R89)))</f>
        <v>2326</v>
      </c>
      <c r="V89" s="43" t="n">
        <v>18.16</v>
      </c>
      <c r="W89" s="43"/>
      <c r="X89" s="43" t="n">
        <f aca="false">W89-V89</f>
        <v>-18.16</v>
      </c>
      <c r="Z89" s="44"/>
      <c r="AA89" s="44"/>
      <c r="AM89" s="23" t="str">
        <f aca="false">D89</f>
        <v>Arista</v>
      </c>
      <c r="AN89" s="23" t="s">
        <v>194</v>
      </c>
      <c r="AT89" s="44"/>
      <c r="AU89" s="44"/>
      <c r="BD89" s="23" t="s">
        <v>182</v>
      </c>
      <c r="BE89" s="1" t="s">
        <v>183</v>
      </c>
    </row>
    <row r="90" customFormat="false" ht="15" hidden="false" customHeight="true" outlineLevel="0" collapsed="false">
      <c r="A90" s="23" t="s">
        <v>537</v>
      </c>
      <c r="B90" s="23" t="s">
        <v>538</v>
      </c>
      <c r="C90" s="40" t="s">
        <v>177</v>
      </c>
      <c r="D90" s="23" t="s">
        <v>82</v>
      </c>
      <c r="E90" s="23" t="s">
        <v>539</v>
      </c>
      <c r="F90" s="23" t="s">
        <v>540</v>
      </c>
      <c r="G90" s="23" t="n">
        <v>71</v>
      </c>
      <c r="H90" s="23" t="n">
        <v>1000</v>
      </c>
      <c r="I90" s="41" t="s">
        <v>188</v>
      </c>
      <c r="K90" s="23" t="n">
        <v>1997</v>
      </c>
      <c r="L90" s="23" t="n">
        <v>1040</v>
      </c>
      <c r="M90" s="23" t="n">
        <v>0</v>
      </c>
      <c r="N90" s="23" t="n">
        <v>0</v>
      </c>
      <c r="O90" s="23" t="n">
        <f aca="false">K90+L90</f>
        <v>3037</v>
      </c>
      <c r="P90" s="23" t="n">
        <f aca="false">K90+L90+M90+N90</f>
        <v>3037</v>
      </c>
      <c r="Q90" s="23" t="n">
        <v>766</v>
      </c>
      <c r="R90" s="23" t="n">
        <v>144</v>
      </c>
      <c r="S90" s="23" t="n">
        <v>144</v>
      </c>
      <c r="T90" s="23" t="n">
        <v>64</v>
      </c>
      <c r="U90" s="42" t="n">
        <f aca="false">IF(I90="delivery",O90-SUM(Q90+R90),IF(I90="PO",P90-SUM(Q90:R90)))</f>
        <v>2127</v>
      </c>
      <c r="V90" s="43" t="n">
        <v>2.3</v>
      </c>
      <c r="W90" s="43"/>
      <c r="X90" s="43" t="n">
        <f aca="false">W90-V90</f>
        <v>-2.3</v>
      </c>
      <c r="Y90" s="23" t="n">
        <v>2.3</v>
      </c>
      <c r="Z90" s="44"/>
      <c r="AA90" s="44"/>
      <c r="AM90" s="23" t="str">
        <f aca="false">D90</f>
        <v>Arista</v>
      </c>
      <c r="AN90" s="23" t="s">
        <v>189</v>
      </c>
      <c r="AT90" s="44"/>
      <c r="AU90" s="44"/>
      <c r="BD90" s="23" t="s">
        <v>182</v>
      </c>
      <c r="BE90" s="1" t="s">
        <v>183</v>
      </c>
    </row>
    <row r="91" customFormat="false" ht="15" hidden="false" customHeight="true" outlineLevel="0" collapsed="false">
      <c r="A91" s="23" t="s">
        <v>541</v>
      </c>
      <c r="B91" s="23" t="s">
        <v>542</v>
      </c>
      <c r="C91" s="40" t="s">
        <v>177</v>
      </c>
      <c r="D91" s="23" t="s">
        <v>82</v>
      </c>
      <c r="E91" s="23" t="s">
        <v>543</v>
      </c>
      <c r="F91" s="23" t="s">
        <v>544</v>
      </c>
      <c r="G91" s="23" t="n">
        <v>41</v>
      </c>
      <c r="H91" s="23" t="n">
        <v>5000</v>
      </c>
      <c r="I91" s="41" t="s">
        <v>188</v>
      </c>
      <c r="K91" s="23" t="n">
        <v>6376</v>
      </c>
      <c r="L91" s="23" t="n">
        <v>12672</v>
      </c>
      <c r="M91" s="23" t="n">
        <v>0</v>
      </c>
      <c r="N91" s="23" t="n">
        <v>0</v>
      </c>
      <c r="O91" s="23" t="n">
        <f aca="false">K91+L91</f>
        <v>19048</v>
      </c>
      <c r="P91" s="23" t="n">
        <f aca="false">K91+L91+M91+N91</f>
        <v>19048</v>
      </c>
      <c r="Q91" s="23" t="n">
        <v>6180</v>
      </c>
      <c r="R91" s="23" t="n">
        <v>1836</v>
      </c>
      <c r="S91" s="23" t="n">
        <v>2532</v>
      </c>
      <c r="T91" s="23" t="n">
        <v>1560</v>
      </c>
      <c r="U91" s="42" t="n">
        <f aca="false">IF(I91="delivery",O91-SUM(Q91+R91),IF(I91="PO",P91-SUM(Q91:R91)))</f>
        <v>11032</v>
      </c>
      <c r="V91" s="43" t="n">
        <v>1.587</v>
      </c>
      <c r="W91" s="43"/>
      <c r="X91" s="43" t="n">
        <f aca="false">W91-V91</f>
        <v>-1.587</v>
      </c>
      <c r="Y91" s="23" t="n">
        <v>1.571</v>
      </c>
      <c r="Z91" s="44"/>
      <c r="AA91" s="44"/>
      <c r="AM91" s="23" t="str">
        <f aca="false">D91</f>
        <v>Arista</v>
      </c>
      <c r="AN91" s="23" t="s">
        <v>263</v>
      </c>
      <c r="AT91" s="44"/>
      <c r="AU91" s="44"/>
      <c r="BD91" s="23" t="s">
        <v>182</v>
      </c>
      <c r="BE91" s="1" t="s">
        <v>183</v>
      </c>
    </row>
    <row r="92" customFormat="false" ht="15" hidden="false" customHeight="true" outlineLevel="0" collapsed="false">
      <c r="A92" s="23" t="s">
        <v>545</v>
      </c>
      <c r="B92" s="23" t="s">
        <v>546</v>
      </c>
      <c r="C92" s="40" t="s">
        <v>177</v>
      </c>
      <c r="D92" s="23" t="s">
        <v>82</v>
      </c>
      <c r="E92" s="23" t="s">
        <v>547</v>
      </c>
      <c r="F92" s="23" t="s">
        <v>548</v>
      </c>
      <c r="G92" s="23" t="n">
        <v>51</v>
      </c>
      <c r="H92" s="23" t="n">
        <v>1000</v>
      </c>
      <c r="I92" s="41" t="s">
        <v>188</v>
      </c>
      <c r="K92" s="23" t="n">
        <v>0</v>
      </c>
      <c r="L92" s="23" t="n">
        <v>3592</v>
      </c>
      <c r="M92" s="23" t="n">
        <v>2000</v>
      </c>
      <c r="N92" s="23" t="n">
        <v>0</v>
      </c>
      <c r="O92" s="23" t="n">
        <f aca="false">K92+L92</f>
        <v>3592</v>
      </c>
      <c r="P92" s="23" t="n">
        <f aca="false">K92+L92+M92+N92</f>
        <v>5592</v>
      </c>
      <c r="Q92" s="23" t="n">
        <v>2286</v>
      </c>
      <c r="R92" s="23" t="n">
        <v>1721</v>
      </c>
      <c r="S92" s="23" t="n">
        <v>1809</v>
      </c>
      <c r="T92" s="23" t="n">
        <v>874</v>
      </c>
      <c r="U92" s="42" t="n">
        <f aca="false">IF(I92="delivery",O92-SUM(Q92+R92),IF(I92="PO",P92-SUM(Q92:R92)))</f>
        <v>1585</v>
      </c>
      <c r="V92" s="43" t="n">
        <v>9.29</v>
      </c>
      <c r="W92" s="43"/>
      <c r="X92" s="43" t="n">
        <f aca="false">W92-V92</f>
        <v>-9.29</v>
      </c>
      <c r="Z92" s="44"/>
      <c r="AA92" s="44"/>
      <c r="AM92" s="23" t="str">
        <f aca="false">D92</f>
        <v>Arista</v>
      </c>
      <c r="AN92" s="23" t="s">
        <v>181</v>
      </c>
      <c r="AT92" s="44"/>
      <c r="AU92" s="44"/>
      <c r="BD92" s="23" t="s">
        <v>182</v>
      </c>
      <c r="BE92" s="1" t="s">
        <v>183</v>
      </c>
    </row>
    <row r="93" customFormat="false" ht="15" hidden="false" customHeight="true" outlineLevel="0" collapsed="false">
      <c r="A93" s="23" t="s">
        <v>549</v>
      </c>
      <c r="B93" s="23" t="s">
        <v>550</v>
      </c>
      <c r="C93" s="40" t="s">
        <v>177</v>
      </c>
      <c r="D93" s="23" t="s">
        <v>82</v>
      </c>
      <c r="E93" s="23" t="s">
        <v>551</v>
      </c>
      <c r="F93" s="23" t="s">
        <v>552</v>
      </c>
      <c r="G93" s="23" t="n">
        <v>46</v>
      </c>
      <c r="H93" s="23" t="n">
        <v>80</v>
      </c>
      <c r="I93" s="41" t="s">
        <v>188</v>
      </c>
      <c r="K93" s="23" t="n">
        <v>335</v>
      </c>
      <c r="L93" s="23" t="n">
        <v>342</v>
      </c>
      <c r="M93" s="23" t="n">
        <v>0</v>
      </c>
      <c r="N93" s="23" t="n">
        <v>0</v>
      </c>
      <c r="O93" s="23" t="n">
        <f aca="false">K93+L93</f>
        <v>677</v>
      </c>
      <c r="P93" s="23" t="n">
        <f aca="false">K93+L93+M93+N93</f>
        <v>677</v>
      </c>
      <c r="Q93" s="23" t="n">
        <v>270</v>
      </c>
      <c r="R93" s="23" t="n">
        <v>194</v>
      </c>
      <c r="S93" s="23" t="n">
        <v>150</v>
      </c>
      <c r="T93" s="23" t="n">
        <v>70</v>
      </c>
      <c r="U93" s="42" t="n">
        <f aca="false">IF(I93="delivery",O93-SUM(Q93+R93),IF(I93="PO",P93-SUM(Q93:R93)))</f>
        <v>213</v>
      </c>
      <c r="V93" s="43" t="n">
        <v>6.31</v>
      </c>
      <c r="W93" s="43"/>
      <c r="X93" s="43" t="n">
        <f aca="false">W93-V93</f>
        <v>-6.31</v>
      </c>
      <c r="Z93" s="44"/>
      <c r="AA93" s="44"/>
      <c r="AM93" s="23" t="str">
        <f aca="false">D93</f>
        <v>Arista</v>
      </c>
      <c r="AN93" s="23" t="s">
        <v>181</v>
      </c>
      <c r="AT93" s="44"/>
      <c r="AU93" s="44"/>
      <c r="BD93" s="23" t="s">
        <v>182</v>
      </c>
      <c r="BE93" s="1" t="s">
        <v>183</v>
      </c>
    </row>
    <row r="94" customFormat="false" ht="15" hidden="false" customHeight="true" outlineLevel="0" collapsed="false">
      <c r="A94" s="23" t="s">
        <v>553</v>
      </c>
      <c r="B94" s="23" t="s">
        <v>554</v>
      </c>
      <c r="C94" s="40" t="s">
        <v>177</v>
      </c>
      <c r="D94" s="23" t="s">
        <v>82</v>
      </c>
      <c r="E94" s="23" t="s">
        <v>555</v>
      </c>
      <c r="F94" s="23" t="s">
        <v>556</v>
      </c>
      <c r="G94" s="23" t="n">
        <v>66</v>
      </c>
      <c r="H94" s="23" t="n">
        <v>500</v>
      </c>
      <c r="I94" s="41" t="s">
        <v>188</v>
      </c>
      <c r="K94" s="23" t="n">
        <v>0</v>
      </c>
      <c r="L94" s="23" t="n">
        <v>704</v>
      </c>
      <c r="M94" s="23" t="n">
        <v>0</v>
      </c>
      <c r="N94" s="23" t="n">
        <v>1000</v>
      </c>
      <c r="O94" s="23" t="n">
        <f aca="false">K94+L94</f>
        <v>704</v>
      </c>
      <c r="P94" s="23" t="n">
        <f aca="false">K94+L94+M94+N94</f>
        <v>1704</v>
      </c>
      <c r="Q94" s="23" t="n">
        <v>795</v>
      </c>
      <c r="R94" s="23" t="n">
        <v>120</v>
      </c>
      <c r="S94" s="23" t="n">
        <v>218</v>
      </c>
      <c r="T94" s="23" t="n">
        <v>148</v>
      </c>
      <c r="U94" s="42" t="n">
        <f aca="false">IF(I94="delivery",O94-SUM(Q94+R94),IF(I94="PO",P94-SUM(Q94:R94)))</f>
        <v>789</v>
      </c>
      <c r="V94" s="43" t="n">
        <v>2.5</v>
      </c>
      <c r="W94" s="43"/>
      <c r="X94" s="43" t="n">
        <f aca="false">W94-V94</f>
        <v>-2.5</v>
      </c>
      <c r="Z94" s="44"/>
      <c r="AA94" s="44"/>
      <c r="AM94" s="23" t="str">
        <f aca="false">D94</f>
        <v>Arista</v>
      </c>
      <c r="AN94" s="23" t="s">
        <v>189</v>
      </c>
      <c r="AT94" s="44"/>
      <c r="AU94" s="44"/>
      <c r="BD94" s="23" t="s">
        <v>182</v>
      </c>
      <c r="BE94" s="1" t="s">
        <v>183</v>
      </c>
    </row>
    <row r="95" customFormat="false" ht="15" hidden="false" customHeight="true" outlineLevel="0" collapsed="false">
      <c r="A95" s="23" t="s">
        <v>557</v>
      </c>
      <c r="B95" s="23" t="s">
        <v>558</v>
      </c>
      <c r="C95" s="40" t="s">
        <v>177</v>
      </c>
      <c r="D95" s="23" t="s">
        <v>82</v>
      </c>
      <c r="E95" s="23" t="s">
        <v>559</v>
      </c>
      <c r="F95" s="23" t="s">
        <v>560</v>
      </c>
      <c r="G95" s="23" t="n">
        <v>76</v>
      </c>
      <c r="H95" s="23" t="n">
        <v>100</v>
      </c>
      <c r="I95" s="41" t="s">
        <v>188</v>
      </c>
      <c r="K95" s="23" t="n">
        <v>0</v>
      </c>
      <c r="L95" s="23" t="n">
        <v>10</v>
      </c>
      <c r="M95" s="23" t="n">
        <v>191</v>
      </c>
      <c r="N95" s="23" t="n">
        <v>0</v>
      </c>
      <c r="O95" s="23" t="n">
        <f aca="false">K95+L95</f>
        <v>10</v>
      </c>
      <c r="P95" s="23" t="n">
        <f aca="false">K95+L95+M95+N95</f>
        <v>201</v>
      </c>
      <c r="Q95" s="23" t="n">
        <v>156</v>
      </c>
      <c r="R95" s="23" t="n">
        <v>12</v>
      </c>
      <c r="S95" s="23" t="n">
        <v>12</v>
      </c>
      <c r="T95" s="23" t="n">
        <v>8</v>
      </c>
      <c r="U95" s="42" t="n">
        <f aca="false">IF(I95="delivery",O95-SUM(Q95+R95),IF(I95="PO",P95-SUM(Q95:R95)))</f>
        <v>33</v>
      </c>
      <c r="V95" s="43" t="n">
        <v>12.6174</v>
      </c>
      <c r="W95" s="43"/>
      <c r="X95" s="43" t="n">
        <f aca="false">W95-V95</f>
        <v>-12.6174</v>
      </c>
      <c r="Y95" s="23" t="n">
        <v>12.6174</v>
      </c>
      <c r="Z95" s="44"/>
      <c r="AA95" s="44"/>
      <c r="AM95" s="23" t="str">
        <f aca="false">D95</f>
        <v>Arista</v>
      </c>
      <c r="AN95" s="23" t="s">
        <v>181</v>
      </c>
      <c r="AT95" s="44"/>
      <c r="AU95" s="44"/>
      <c r="BD95" s="23" t="s">
        <v>182</v>
      </c>
      <c r="BE95" s="1" t="s">
        <v>183</v>
      </c>
    </row>
    <row r="96" customFormat="false" ht="15" hidden="false" customHeight="true" outlineLevel="0" collapsed="false">
      <c r="A96" s="23" t="s">
        <v>561</v>
      </c>
      <c r="B96" s="23" t="s">
        <v>562</v>
      </c>
      <c r="C96" s="40" t="s">
        <v>177</v>
      </c>
      <c r="D96" s="23" t="s">
        <v>82</v>
      </c>
      <c r="E96" s="23" t="s">
        <v>563</v>
      </c>
      <c r="F96" s="23" t="s">
        <v>564</v>
      </c>
      <c r="G96" s="23" t="n">
        <v>101</v>
      </c>
      <c r="H96" s="23" t="n">
        <v>5120</v>
      </c>
      <c r="I96" s="41" t="s">
        <v>188</v>
      </c>
      <c r="K96" s="23" t="n">
        <v>0</v>
      </c>
      <c r="L96" s="23" t="n">
        <v>5595</v>
      </c>
      <c r="M96" s="23" t="n">
        <v>6400</v>
      </c>
      <c r="N96" s="23" t="n">
        <v>0</v>
      </c>
      <c r="O96" s="23" t="n">
        <f aca="false">K96+L96</f>
        <v>5595</v>
      </c>
      <c r="P96" s="23" t="n">
        <f aca="false">K96+L96+M96+N96</f>
        <v>11995</v>
      </c>
      <c r="Q96" s="23" t="n">
        <v>5425</v>
      </c>
      <c r="R96" s="23" t="n">
        <v>960</v>
      </c>
      <c r="S96" s="23" t="n">
        <v>1744</v>
      </c>
      <c r="T96" s="23" t="n">
        <v>1184</v>
      </c>
      <c r="U96" s="42" t="n">
        <f aca="false">IF(I96="delivery",O96-SUM(Q96+R96),IF(I96="PO",P96-SUM(Q96:R96)))</f>
        <v>5610</v>
      </c>
      <c r="V96" s="43" t="n">
        <v>48.63</v>
      </c>
      <c r="W96" s="43"/>
      <c r="X96" s="43" t="n">
        <f aca="false">W96-V96</f>
        <v>-48.63</v>
      </c>
      <c r="Y96" s="23" t="n">
        <v>48.23</v>
      </c>
      <c r="Z96" s="44"/>
      <c r="AA96" s="44"/>
      <c r="AM96" s="23" t="str">
        <f aca="false">D96</f>
        <v>Arista</v>
      </c>
      <c r="AN96" s="23" t="s">
        <v>194</v>
      </c>
      <c r="AT96" s="44"/>
      <c r="AU96" s="44"/>
      <c r="BD96" s="23" t="s">
        <v>182</v>
      </c>
      <c r="BE96" s="1" t="s">
        <v>183</v>
      </c>
    </row>
    <row r="97" customFormat="false" ht="15" hidden="false" customHeight="true" outlineLevel="0" collapsed="false">
      <c r="A97" s="23" t="s">
        <v>565</v>
      </c>
      <c r="B97" s="23" t="s">
        <v>566</v>
      </c>
      <c r="C97" s="40" t="s">
        <v>177</v>
      </c>
      <c r="D97" s="23" t="s">
        <v>82</v>
      </c>
      <c r="E97" s="23" t="s">
        <v>567</v>
      </c>
      <c r="F97" s="23" t="s">
        <v>568</v>
      </c>
      <c r="G97" s="23" t="n">
        <v>71</v>
      </c>
      <c r="H97" s="23" t="n">
        <v>5000</v>
      </c>
      <c r="I97" s="41" t="s">
        <v>188</v>
      </c>
      <c r="K97" s="23" t="n">
        <v>0</v>
      </c>
      <c r="L97" s="23" t="n">
        <v>6120</v>
      </c>
      <c r="M97" s="23" t="n">
        <v>2500</v>
      </c>
      <c r="N97" s="23" t="n">
        <v>5000</v>
      </c>
      <c r="O97" s="23" t="n">
        <f aca="false">K97+L97</f>
        <v>6120</v>
      </c>
      <c r="P97" s="23" t="n">
        <f aca="false">K97+L97+M97+N97</f>
        <v>13620</v>
      </c>
      <c r="Q97" s="23" t="n">
        <v>6977</v>
      </c>
      <c r="R97" s="23" t="n">
        <v>1664</v>
      </c>
      <c r="S97" s="23" t="n">
        <v>1236</v>
      </c>
      <c r="T97" s="23" t="n">
        <v>618</v>
      </c>
      <c r="U97" s="42" t="n">
        <f aca="false">IF(I97="delivery",O97-SUM(Q97+R97),IF(I97="PO",P97-SUM(Q97:R97)))</f>
        <v>4979</v>
      </c>
      <c r="V97" s="43" t="n">
        <v>2.173</v>
      </c>
      <c r="W97" s="43"/>
      <c r="X97" s="43" t="n">
        <f aca="false">W97-V97</f>
        <v>-2.173</v>
      </c>
      <c r="Y97" s="23" t="n">
        <v>2.05</v>
      </c>
      <c r="Z97" s="44"/>
      <c r="AA97" s="44"/>
      <c r="AM97" s="23" t="str">
        <f aca="false">D97</f>
        <v>Arista</v>
      </c>
      <c r="AN97" s="23" t="s">
        <v>189</v>
      </c>
      <c r="AT97" s="44"/>
      <c r="AU97" s="44"/>
      <c r="BD97" s="23" t="s">
        <v>182</v>
      </c>
      <c r="BE97" s="1" t="s">
        <v>183</v>
      </c>
    </row>
    <row r="98" customFormat="false" ht="15" hidden="false" customHeight="true" outlineLevel="0" collapsed="false">
      <c r="A98" s="23" t="s">
        <v>569</v>
      </c>
      <c r="B98" s="23" t="s">
        <v>570</v>
      </c>
      <c r="C98" s="40" t="s">
        <v>177</v>
      </c>
      <c r="D98" s="23" t="s">
        <v>82</v>
      </c>
      <c r="E98" s="23" t="s">
        <v>571</v>
      </c>
      <c r="F98" s="23" t="s">
        <v>572</v>
      </c>
      <c r="G98" s="23" t="n">
        <v>71</v>
      </c>
      <c r="H98" s="23" t="n">
        <v>100</v>
      </c>
      <c r="I98" s="41" t="s">
        <v>188</v>
      </c>
      <c r="K98" s="23" t="n">
        <v>0</v>
      </c>
      <c r="L98" s="23" t="n">
        <v>114</v>
      </c>
      <c r="M98" s="23" t="n">
        <v>0</v>
      </c>
      <c r="N98" s="23" t="n">
        <v>0</v>
      </c>
      <c r="O98" s="23" t="n">
        <f aca="false">K98+L98</f>
        <v>114</v>
      </c>
      <c r="P98" s="23" t="n">
        <f aca="false">K98+L98+M98+N98</f>
        <v>114</v>
      </c>
      <c r="Q98" s="23" t="n">
        <v>39</v>
      </c>
      <c r="R98" s="23" t="n">
        <v>48</v>
      </c>
      <c r="S98" s="23" t="n">
        <v>48</v>
      </c>
      <c r="T98" s="23" t="n">
        <v>22</v>
      </c>
      <c r="U98" s="42" t="n">
        <f aca="false">IF(I98="delivery",O98-SUM(Q98+R98),IF(I98="PO",P98-SUM(Q98:R98)))</f>
        <v>27</v>
      </c>
      <c r="V98" s="43" t="n">
        <v>154.051</v>
      </c>
      <c r="W98" s="43"/>
      <c r="X98" s="43" t="n">
        <f aca="false">W98-V98</f>
        <v>-154.051</v>
      </c>
      <c r="Y98" s="23" t="n">
        <v>154.051</v>
      </c>
      <c r="Z98" s="44"/>
      <c r="AA98" s="44"/>
      <c r="AM98" s="23" t="str">
        <f aca="false">D98</f>
        <v>Arista</v>
      </c>
      <c r="AN98" s="23" t="s">
        <v>189</v>
      </c>
      <c r="AT98" s="44"/>
      <c r="AU98" s="44"/>
      <c r="BD98" s="23" t="s">
        <v>182</v>
      </c>
      <c r="BE98" s="1" t="s">
        <v>183</v>
      </c>
    </row>
    <row r="99" customFormat="false" ht="15" hidden="false" customHeight="true" outlineLevel="0" collapsed="false">
      <c r="A99" s="23" t="s">
        <v>573</v>
      </c>
      <c r="B99" s="23" t="s">
        <v>574</v>
      </c>
      <c r="C99" s="40" t="s">
        <v>177</v>
      </c>
      <c r="D99" s="23" t="s">
        <v>82</v>
      </c>
      <c r="E99" s="23" t="s">
        <v>575</v>
      </c>
      <c r="F99" s="23" t="s">
        <v>576</v>
      </c>
      <c r="G99" s="23" t="n">
        <v>86</v>
      </c>
      <c r="H99" s="23" t="n">
        <v>50</v>
      </c>
      <c r="I99" s="41" t="s">
        <v>188</v>
      </c>
      <c r="K99" s="23" t="n">
        <v>0</v>
      </c>
      <c r="L99" s="23" t="n">
        <v>0</v>
      </c>
      <c r="M99" s="23" t="n">
        <v>100</v>
      </c>
      <c r="N99" s="23" t="n">
        <v>0</v>
      </c>
      <c r="O99" s="23" t="n">
        <f aca="false">K99+L99</f>
        <v>0</v>
      </c>
      <c r="P99" s="23" t="n">
        <f aca="false">K99+L99+M99+N99</f>
        <v>100</v>
      </c>
      <c r="Q99" s="23" t="n">
        <v>39</v>
      </c>
      <c r="R99" s="23" t="n">
        <v>48</v>
      </c>
      <c r="S99" s="23" t="n">
        <v>48</v>
      </c>
      <c r="T99" s="23" t="n">
        <v>22</v>
      </c>
      <c r="U99" s="42" t="n">
        <f aca="false">IF(I99="delivery",O99-SUM(Q99+R99),IF(I99="PO",P99-SUM(Q99:R99)))</f>
        <v>13</v>
      </c>
      <c r="V99" s="43" t="n">
        <v>34.0343</v>
      </c>
      <c r="W99" s="43"/>
      <c r="X99" s="43" t="n">
        <f aca="false">W99-V99</f>
        <v>-34.0343</v>
      </c>
      <c r="Z99" s="44"/>
      <c r="AA99" s="44"/>
      <c r="AM99" s="23" t="str">
        <f aca="false">D99</f>
        <v>Arista</v>
      </c>
      <c r="AN99" s="23" t="s">
        <v>189</v>
      </c>
      <c r="AT99" s="44"/>
      <c r="AU99" s="44"/>
      <c r="BD99" s="23" t="s">
        <v>182</v>
      </c>
      <c r="BE99" s="1" t="s">
        <v>183</v>
      </c>
    </row>
    <row r="100" customFormat="false" ht="15" hidden="false" customHeight="true" outlineLevel="0" collapsed="false">
      <c r="A100" s="23" t="s">
        <v>577</v>
      </c>
      <c r="B100" s="23" t="s">
        <v>578</v>
      </c>
      <c r="C100" s="40" t="s">
        <v>177</v>
      </c>
      <c r="D100" s="23" t="s">
        <v>82</v>
      </c>
      <c r="E100" s="23" t="s">
        <v>579</v>
      </c>
      <c r="F100" s="23" t="s">
        <v>580</v>
      </c>
      <c r="G100" s="23" t="n">
        <v>71</v>
      </c>
      <c r="H100" s="23" t="n">
        <v>50</v>
      </c>
      <c r="I100" s="41" t="s">
        <v>188</v>
      </c>
      <c r="K100" s="23" t="n">
        <v>0</v>
      </c>
      <c r="L100" s="23" t="n">
        <v>388</v>
      </c>
      <c r="M100" s="23" t="n">
        <v>0</v>
      </c>
      <c r="N100" s="23" t="n">
        <v>400</v>
      </c>
      <c r="O100" s="23" t="n">
        <f aca="false">K100+L100</f>
        <v>388</v>
      </c>
      <c r="P100" s="23" t="n">
        <f aca="false">K100+L100+M100+N100</f>
        <v>788</v>
      </c>
      <c r="Q100" s="23" t="n">
        <v>344</v>
      </c>
      <c r="R100" s="23" t="n">
        <v>120</v>
      </c>
      <c r="S100" s="23" t="n">
        <v>218</v>
      </c>
      <c r="T100" s="23" t="n">
        <v>148</v>
      </c>
      <c r="U100" s="42" t="n">
        <f aca="false">IF(I100="delivery",O100-SUM(Q100+R100),IF(I100="PO",P100-SUM(Q100:R100)))</f>
        <v>324</v>
      </c>
      <c r="V100" s="43" t="n">
        <v>231.9012</v>
      </c>
      <c r="W100" s="43"/>
      <c r="X100" s="43" t="n">
        <f aca="false">W100-V100</f>
        <v>-231.9012</v>
      </c>
      <c r="Y100" s="23" t="n">
        <v>231.8312</v>
      </c>
      <c r="Z100" s="44"/>
      <c r="AA100" s="44"/>
      <c r="AM100" s="23" t="str">
        <f aca="false">D100</f>
        <v>Arista</v>
      </c>
      <c r="AN100" s="23" t="s">
        <v>189</v>
      </c>
      <c r="AT100" s="44"/>
      <c r="AU100" s="44"/>
      <c r="BD100" s="23" t="s">
        <v>182</v>
      </c>
      <c r="BE100" s="1" t="s">
        <v>183</v>
      </c>
    </row>
    <row r="101" customFormat="false" ht="15" hidden="false" customHeight="true" outlineLevel="0" collapsed="false">
      <c r="A101" s="23" t="s">
        <v>581</v>
      </c>
      <c r="B101" s="23" t="s">
        <v>582</v>
      </c>
      <c r="C101" s="40" t="s">
        <v>177</v>
      </c>
      <c r="D101" s="23" t="s">
        <v>82</v>
      </c>
      <c r="E101" s="23" t="s">
        <v>583</v>
      </c>
      <c r="F101" s="23" t="s">
        <v>584</v>
      </c>
      <c r="G101" s="23" t="n">
        <v>46</v>
      </c>
      <c r="H101" s="23" t="n">
        <v>80</v>
      </c>
      <c r="I101" s="41" t="s">
        <v>188</v>
      </c>
      <c r="K101" s="23" t="n">
        <v>0</v>
      </c>
      <c r="L101" s="23" t="n">
        <v>0</v>
      </c>
      <c r="M101" s="23" t="n">
        <v>0</v>
      </c>
      <c r="N101" s="23" t="n">
        <v>0</v>
      </c>
      <c r="O101" s="23" t="n">
        <f aca="false">K101+L101</f>
        <v>0</v>
      </c>
      <c r="P101" s="23" t="n">
        <f aca="false">K101+L101+M101+N101</f>
        <v>0</v>
      </c>
      <c r="Q101" s="23" t="n">
        <v>0</v>
      </c>
      <c r="R101" s="23" t="n">
        <v>0</v>
      </c>
      <c r="S101" s="23" t="n">
        <v>0</v>
      </c>
      <c r="T101" s="23" t="n">
        <v>0</v>
      </c>
      <c r="U101" s="42" t="n">
        <f aca="false">IF(I101="delivery",O101-SUM(Q101+R101),IF(I101="PO",P101-SUM(Q101:R101)))</f>
        <v>0</v>
      </c>
      <c r="V101" s="43" t="n">
        <v>42.22</v>
      </c>
      <c r="W101" s="43"/>
      <c r="X101" s="43" t="n">
        <f aca="false">W101-V101</f>
        <v>-42.22</v>
      </c>
      <c r="Z101" s="44"/>
      <c r="AA101" s="44"/>
      <c r="AM101" s="23" t="str">
        <f aca="false">D101</f>
        <v>Arista</v>
      </c>
      <c r="AN101" s="23" t="s">
        <v>181</v>
      </c>
      <c r="AT101" s="44"/>
      <c r="AU101" s="44"/>
      <c r="BD101" s="23" t="s">
        <v>182</v>
      </c>
      <c r="BE101" s="1" t="s">
        <v>183</v>
      </c>
    </row>
    <row r="102" customFormat="false" ht="15" hidden="false" customHeight="true" outlineLevel="0" collapsed="false">
      <c r="A102" s="23" t="s">
        <v>585</v>
      </c>
      <c r="B102" s="23" t="s">
        <v>586</v>
      </c>
      <c r="C102" s="40" t="s">
        <v>177</v>
      </c>
      <c r="D102" s="23" t="s">
        <v>82</v>
      </c>
      <c r="E102" s="23" t="s">
        <v>587</v>
      </c>
      <c r="F102" s="23" t="s">
        <v>588</v>
      </c>
      <c r="G102" s="23" t="n">
        <v>46</v>
      </c>
      <c r="H102" s="23" t="n">
        <v>80</v>
      </c>
      <c r="I102" s="41" t="s">
        <v>188</v>
      </c>
      <c r="K102" s="23" t="n">
        <v>0</v>
      </c>
      <c r="L102" s="23" t="n">
        <v>0</v>
      </c>
      <c r="M102" s="23" t="n">
        <v>0</v>
      </c>
      <c r="N102" s="23" t="n">
        <v>0</v>
      </c>
      <c r="O102" s="23" t="n">
        <f aca="false">K102+L102</f>
        <v>0</v>
      </c>
      <c r="P102" s="23" t="n">
        <f aca="false">K102+L102+M102+N102</f>
        <v>0</v>
      </c>
      <c r="Q102" s="23" t="n">
        <v>0</v>
      </c>
      <c r="R102" s="23" t="n">
        <v>0</v>
      </c>
      <c r="S102" s="23" t="n">
        <v>0</v>
      </c>
      <c r="T102" s="23" t="n">
        <v>0</v>
      </c>
      <c r="U102" s="42" t="n">
        <f aca="false">IF(I102="delivery",O102-SUM(Q102+R102),IF(I102="PO",P102-SUM(Q102:R102)))</f>
        <v>0</v>
      </c>
      <c r="V102" s="43" t="n">
        <v>24.79</v>
      </c>
      <c r="W102" s="43"/>
      <c r="X102" s="43" t="n">
        <f aca="false">W102-V102</f>
        <v>-24.79</v>
      </c>
      <c r="Z102" s="44"/>
      <c r="AA102" s="44"/>
      <c r="AM102" s="23" t="str">
        <f aca="false">D102</f>
        <v>Arista</v>
      </c>
      <c r="AN102" s="23" t="s">
        <v>181</v>
      </c>
      <c r="AT102" s="44"/>
      <c r="AU102" s="44"/>
      <c r="BD102" s="23" t="s">
        <v>182</v>
      </c>
      <c r="BE102" s="1" t="s">
        <v>183</v>
      </c>
    </row>
    <row r="103" customFormat="false" ht="15" hidden="false" customHeight="true" outlineLevel="0" collapsed="false">
      <c r="A103" s="23" t="s">
        <v>589</v>
      </c>
      <c r="B103" s="23" t="s">
        <v>590</v>
      </c>
      <c r="C103" s="40" t="s">
        <v>177</v>
      </c>
      <c r="D103" s="23" t="s">
        <v>82</v>
      </c>
      <c r="E103" s="23" t="s">
        <v>591</v>
      </c>
      <c r="F103" s="23" t="s">
        <v>592</v>
      </c>
      <c r="G103" s="23" t="n">
        <v>46</v>
      </c>
      <c r="H103" s="23" t="n">
        <v>80</v>
      </c>
      <c r="I103" s="41" t="s">
        <v>188</v>
      </c>
      <c r="K103" s="23" t="n">
        <v>0</v>
      </c>
      <c r="L103" s="23" t="n">
        <v>932</v>
      </c>
      <c r="M103" s="23" t="n">
        <v>0</v>
      </c>
      <c r="N103" s="23" t="n">
        <v>0</v>
      </c>
      <c r="O103" s="23" t="n">
        <f aca="false">K103+L103</f>
        <v>932</v>
      </c>
      <c r="P103" s="23" t="n">
        <f aca="false">K103+L103+M103+N103</f>
        <v>932</v>
      </c>
      <c r="Q103" s="23" t="n">
        <v>355</v>
      </c>
      <c r="R103" s="23" t="n">
        <v>138</v>
      </c>
      <c r="S103" s="23" t="n">
        <v>196</v>
      </c>
      <c r="T103" s="23" t="n">
        <v>120</v>
      </c>
      <c r="U103" s="42" t="n">
        <f aca="false">IF(I103="delivery",O103-SUM(Q103+R103),IF(I103="PO",P103-SUM(Q103:R103)))</f>
        <v>439</v>
      </c>
      <c r="V103" s="43" t="n">
        <v>39.37</v>
      </c>
      <c r="W103" s="43"/>
      <c r="X103" s="43" t="n">
        <f aca="false">W103-V103</f>
        <v>-39.37</v>
      </c>
      <c r="Y103" s="23" t="n">
        <v>39.37</v>
      </c>
      <c r="Z103" s="44"/>
      <c r="AA103" s="44"/>
      <c r="AM103" s="23" t="str">
        <f aca="false">D103</f>
        <v>Arista</v>
      </c>
      <c r="AN103" s="23" t="s">
        <v>181</v>
      </c>
      <c r="AT103" s="44"/>
      <c r="AU103" s="44"/>
      <c r="BD103" s="23" t="s">
        <v>182</v>
      </c>
      <c r="BE103" s="1" t="s">
        <v>183</v>
      </c>
    </row>
    <row r="104" customFormat="false" ht="15" hidden="false" customHeight="true" outlineLevel="0" collapsed="false">
      <c r="A104" s="23" t="s">
        <v>593</v>
      </c>
      <c r="B104" s="23" t="s">
        <v>594</v>
      </c>
      <c r="C104" s="40" t="s">
        <v>177</v>
      </c>
      <c r="D104" s="23" t="s">
        <v>82</v>
      </c>
      <c r="E104" s="23" t="s">
        <v>595</v>
      </c>
      <c r="F104" s="23" t="s">
        <v>596</v>
      </c>
      <c r="G104" s="23" t="n">
        <v>46</v>
      </c>
      <c r="H104" s="23" t="n">
        <v>80</v>
      </c>
      <c r="I104" s="41" t="s">
        <v>188</v>
      </c>
      <c r="K104" s="23" t="n">
        <v>0</v>
      </c>
      <c r="L104" s="23" t="n">
        <v>500</v>
      </c>
      <c r="M104" s="23" t="n">
        <v>0</v>
      </c>
      <c r="N104" s="23" t="n">
        <v>0</v>
      </c>
      <c r="O104" s="23" t="n">
        <f aca="false">K104+L104</f>
        <v>500</v>
      </c>
      <c r="P104" s="23" t="n">
        <f aca="false">K104+L104+M104+N104</f>
        <v>500</v>
      </c>
      <c r="Q104" s="23" t="n">
        <v>387</v>
      </c>
      <c r="R104" s="23" t="n">
        <v>138</v>
      </c>
      <c r="S104" s="23" t="n">
        <v>196</v>
      </c>
      <c r="T104" s="23" t="n">
        <v>120</v>
      </c>
      <c r="U104" s="42" t="n">
        <f aca="false">IF(I104="delivery",O104-SUM(Q104+R104),IF(I104="PO",P104-SUM(Q104:R104)))</f>
        <v>-25</v>
      </c>
      <c r="V104" s="43" t="n">
        <v>24.3</v>
      </c>
      <c r="W104" s="43"/>
      <c r="X104" s="43" t="n">
        <f aca="false">W104-V104</f>
        <v>-24.3</v>
      </c>
      <c r="Z104" s="44"/>
      <c r="AA104" s="44"/>
      <c r="AM104" s="23" t="str">
        <f aca="false">D104</f>
        <v>Arista</v>
      </c>
      <c r="AN104" s="23" t="s">
        <v>181</v>
      </c>
      <c r="AT104" s="44"/>
      <c r="AU104" s="44"/>
      <c r="BD104" s="23" t="s">
        <v>182</v>
      </c>
      <c r="BE104" s="1" t="s">
        <v>183</v>
      </c>
    </row>
    <row r="105" customFormat="false" ht="15" hidden="false" customHeight="true" outlineLevel="0" collapsed="false">
      <c r="A105" s="23" t="s">
        <v>597</v>
      </c>
      <c r="B105" s="23" t="s">
        <v>598</v>
      </c>
      <c r="C105" s="40" t="s">
        <v>177</v>
      </c>
      <c r="D105" s="23" t="s">
        <v>82</v>
      </c>
      <c r="E105" s="23" t="s">
        <v>599</v>
      </c>
      <c r="F105" s="23" t="s">
        <v>600</v>
      </c>
      <c r="G105" s="23" t="n">
        <v>46</v>
      </c>
      <c r="H105" s="23" t="n">
        <v>80</v>
      </c>
      <c r="I105" s="41" t="s">
        <v>188</v>
      </c>
      <c r="K105" s="23" t="n">
        <v>0</v>
      </c>
      <c r="L105" s="23" t="n">
        <v>365</v>
      </c>
      <c r="M105" s="23" t="n">
        <v>0</v>
      </c>
      <c r="N105" s="23" t="n">
        <v>0</v>
      </c>
      <c r="O105" s="23" t="n">
        <f aca="false">K105+L105</f>
        <v>365</v>
      </c>
      <c r="P105" s="23" t="n">
        <f aca="false">K105+L105+M105+N105</f>
        <v>365</v>
      </c>
      <c r="Q105" s="23" t="n">
        <v>34</v>
      </c>
      <c r="R105" s="23" t="n">
        <v>9</v>
      </c>
      <c r="S105" s="23" t="n">
        <v>9</v>
      </c>
      <c r="T105" s="23" t="n">
        <v>6</v>
      </c>
      <c r="U105" s="42" t="n">
        <f aca="false">IF(I105="delivery",O105-SUM(Q105+R105),IF(I105="PO",P105-SUM(Q105:R105)))</f>
        <v>322</v>
      </c>
      <c r="V105" s="43" t="n">
        <v>61.73</v>
      </c>
      <c r="W105" s="43"/>
      <c r="X105" s="43" t="n">
        <f aca="false">W105-V105</f>
        <v>-61.73</v>
      </c>
      <c r="Y105" s="23" t="n">
        <v>37.10334</v>
      </c>
      <c r="Z105" s="44"/>
      <c r="AA105" s="44"/>
      <c r="AM105" s="23" t="str">
        <f aca="false">D105</f>
        <v>Arista</v>
      </c>
      <c r="AN105" s="23" t="s">
        <v>181</v>
      </c>
      <c r="AT105" s="44"/>
      <c r="AU105" s="44"/>
      <c r="BD105" s="23" t="s">
        <v>182</v>
      </c>
      <c r="BE105" s="1" t="s">
        <v>183</v>
      </c>
    </row>
    <row r="106" customFormat="false" ht="15" hidden="false" customHeight="true" outlineLevel="0" collapsed="false">
      <c r="A106" s="23" t="s">
        <v>601</v>
      </c>
      <c r="B106" s="23" t="s">
        <v>602</v>
      </c>
      <c r="C106" s="40" t="s">
        <v>177</v>
      </c>
      <c r="D106" s="23" t="s">
        <v>82</v>
      </c>
      <c r="E106" s="23" t="s">
        <v>603</v>
      </c>
      <c r="F106" s="23" t="s">
        <v>604</v>
      </c>
      <c r="G106" s="23" t="n">
        <v>51</v>
      </c>
      <c r="H106" s="23" t="n">
        <v>500</v>
      </c>
      <c r="I106" s="41" t="s">
        <v>188</v>
      </c>
      <c r="K106" s="23" t="n">
        <v>0</v>
      </c>
      <c r="L106" s="23" t="n">
        <v>899</v>
      </c>
      <c r="M106" s="23" t="n">
        <v>400</v>
      </c>
      <c r="N106" s="23" t="n">
        <v>500</v>
      </c>
      <c r="O106" s="23" t="n">
        <f aca="false">K106+L106</f>
        <v>899</v>
      </c>
      <c r="P106" s="23" t="n">
        <f aca="false">K106+L106+M106+N106</f>
        <v>1799</v>
      </c>
      <c r="Q106" s="23" t="n">
        <v>1152</v>
      </c>
      <c r="R106" s="23" t="n">
        <v>286</v>
      </c>
      <c r="S106" s="23" t="n">
        <v>246</v>
      </c>
      <c r="T106" s="23" t="n">
        <v>124</v>
      </c>
      <c r="U106" s="42" t="n">
        <f aca="false">IF(I106="delivery",O106-SUM(Q106+R106),IF(I106="PO",P106-SUM(Q106:R106)))</f>
        <v>361</v>
      </c>
      <c r="V106" s="43" t="n">
        <v>59.042</v>
      </c>
      <c r="W106" s="43"/>
      <c r="X106" s="43" t="n">
        <f aca="false">W106-V106</f>
        <v>-59.042</v>
      </c>
      <c r="Y106" s="23" t="n">
        <v>54.3386</v>
      </c>
      <c r="Z106" s="44"/>
      <c r="AA106" s="44"/>
      <c r="AM106" s="23" t="str">
        <f aca="false">D106</f>
        <v>Arista</v>
      </c>
      <c r="AN106" s="23" t="s">
        <v>189</v>
      </c>
      <c r="AT106" s="44"/>
      <c r="AU106" s="44"/>
      <c r="BD106" s="23" t="s">
        <v>182</v>
      </c>
      <c r="BE106" s="1" t="s">
        <v>183</v>
      </c>
    </row>
    <row r="107" customFormat="false" ht="15" hidden="false" customHeight="true" outlineLevel="0" collapsed="false">
      <c r="A107" s="23" t="s">
        <v>605</v>
      </c>
      <c r="B107" s="23" t="s">
        <v>606</v>
      </c>
      <c r="C107" s="40" t="s">
        <v>177</v>
      </c>
      <c r="D107" s="23" t="s">
        <v>82</v>
      </c>
      <c r="E107" s="23" t="s">
        <v>607</v>
      </c>
      <c r="F107" s="23" t="s">
        <v>608</v>
      </c>
      <c r="G107" s="23" t="n">
        <v>96</v>
      </c>
      <c r="H107" s="23" t="n">
        <v>500</v>
      </c>
      <c r="I107" s="41" t="s">
        <v>188</v>
      </c>
      <c r="K107" s="23" t="n">
        <v>0</v>
      </c>
      <c r="L107" s="23" t="n">
        <v>212</v>
      </c>
      <c r="M107" s="23" t="n">
        <v>1200</v>
      </c>
      <c r="N107" s="23" t="n">
        <v>33</v>
      </c>
      <c r="O107" s="23" t="n">
        <f aca="false">K107+L107</f>
        <v>212</v>
      </c>
      <c r="P107" s="23" t="n">
        <f aca="false">K107+L107+M107+N107</f>
        <v>1445</v>
      </c>
      <c r="Q107" s="23" t="n">
        <v>1156</v>
      </c>
      <c r="R107" s="23" t="n">
        <v>286</v>
      </c>
      <c r="S107" s="23" t="n">
        <v>246</v>
      </c>
      <c r="T107" s="23" t="n">
        <v>124</v>
      </c>
      <c r="U107" s="42" t="n">
        <f aca="false">IF(I107="delivery",O107-SUM(Q107+R107),IF(I107="PO",P107-SUM(Q107:R107)))</f>
        <v>3</v>
      </c>
      <c r="V107" s="43" t="n">
        <v>14.2849</v>
      </c>
      <c r="W107" s="43"/>
      <c r="X107" s="43" t="n">
        <f aca="false">W107-V107</f>
        <v>-14.2849</v>
      </c>
      <c r="Y107" s="23" t="n">
        <v>14.227</v>
      </c>
      <c r="Z107" s="44"/>
      <c r="AA107" s="44"/>
      <c r="AM107" s="23" t="str">
        <f aca="false">D107</f>
        <v>Arista</v>
      </c>
      <c r="AN107" s="23" t="s">
        <v>189</v>
      </c>
      <c r="AT107" s="44"/>
      <c r="AU107" s="44"/>
      <c r="BD107" s="23" t="s">
        <v>182</v>
      </c>
      <c r="BE107" s="1" t="s">
        <v>183</v>
      </c>
    </row>
    <row r="108" customFormat="false" ht="15" hidden="false" customHeight="true" outlineLevel="0" collapsed="false">
      <c r="A108" s="23" t="s">
        <v>609</v>
      </c>
      <c r="B108" s="23" t="s">
        <v>610</v>
      </c>
      <c r="C108" s="40" t="s">
        <v>177</v>
      </c>
      <c r="D108" s="23" t="s">
        <v>82</v>
      </c>
      <c r="E108" s="23" t="s">
        <v>611</v>
      </c>
      <c r="F108" s="23" t="s">
        <v>612</v>
      </c>
      <c r="G108" s="23" t="n">
        <v>71</v>
      </c>
      <c r="H108" s="23" t="n">
        <v>2500</v>
      </c>
      <c r="I108" s="41" t="s">
        <v>188</v>
      </c>
      <c r="K108" s="23" t="n">
        <v>0</v>
      </c>
      <c r="L108" s="23" t="n">
        <v>1521</v>
      </c>
      <c r="M108" s="23" t="n">
        <v>0</v>
      </c>
      <c r="N108" s="23" t="n">
        <v>2500</v>
      </c>
      <c r="O108" s="23" t="n">
        <f aca="false">K108+L108</f>
        <v>1521</v>
      </c>
      <c r="P108" s="23" t="n">
        <f aca="false">K108+L108+M108+N108</f>
        <v>4021</v>
      </c>
      <c r="Q108" s="23" t="n">
        <v>112</v>
      </c>
      <c r="R108" s="23" t="n">
        <v>3642</v>
      </c>
      <c r="S108" s="23" t="n">
        <v>2826</v>
      </c>
      <c r="T108" s="23" t="n">
        <v>1588</v>
      </c>
      <c r="U108" s="42" t="n">
        <f aca="false">IF(I108="delivery",O108-SUM(Q108+R108),IF(I108="PO",P108-SUM(Q108:R108)))</f>
        <v>267</v>
      </c>
      <c r="V108" s="43" t="n">
        <v>2.32</v>
      </c>
      <c r="W108" s="43"/>
      <c r="X108" s="43" t="n">
        <f aca="false">W108-V108</f>
        <v>-2.32</v>
      </c>
      <c r="Z108" s="44"/>
      <c r="AA108" s="44"/>
      <c r="AM108" s="23" t="str">
        <f aca="false">D108</f>
        <v>Arista</v>
      </c>
      <c r="AN108" s="23" t="s">
        <v>189</v>
      </c>
      <c r="AT108" s="44"/>
      <c r="AU108" s="44"/>
      <c r="BD108" s="23" t="s">
        <v>182</v>
      </c>
      <c r="BE108" s="1" t="s">
        <v>183</v>
      </c>
    </row>
    <row r="109" customFormat="false" ht="15" hidden="false" customHeight="true" outlineLevel="0" collapsed="false">
      <c r="A109" s="23" t="s">
        <v>613</v>
      </c>
      <c r="B109" s="23" t="s">
        <v>614</v>
      </c>
      <c r="C109" s="40" t="s">
        <v>177</v>
      </c>
      <c r="D109" s="23" t="s">
        <v>82</v>
      </c>
      <c r="E109" s="23" t="s">
        <v>615</v>
      </c>
      <c r="F109" s="23" t="s">
        <v>616</v>
      </c>
      <c r="G109" s="23" t="n">
        <v>46</v>
      </c>
      <c r="H109" s="23" t="n">
        <v>100</v>
      </c>
      <c r="I109" s="41" t="s">
        <v>188</v>
      </c>
      <c r="K109" s="23" t="n">
        <v>301</v>
      </c>
      <c r="L109" s="23" t="n">
        <v>1362</v>
      </c>
      <c r="M109" s="23" t="n">
        <v>0</v>
      </c>
      <c r="N109" s="23" t="n">
        <v>0</v>
      </c>
      <c r="O109" s="23" t="n">
        <f aca="false">K109+L109</f>
        <v>1663</v>
      </c>
      <c r="P109" s="23" t="n">
        <f aca="false">K109+L109+M109+N109</f>
        <v>1663</v>
      </c>
      <c r="Q109" s="23" t="n">
        <v>565</v>
      </c>
      <c r="R109" s="23" t="n">
        <v>291</v>
      </c>
      <c r="S109" s="23" t="n">
        <v>325</v>
      </c>
      <c r="T109" s="23" t="n">
        <v>182</v>
      </c>
      <c r="U109" s="42" t="n">
        <f aca="false">IF(I109="delivery",O109-SUM(Q109+R109),IF(I109="PO",P109-SUM(Q109:R109)))</f>
        <v>807</v>
      </c>
      <c r="V109" s="43" t="n">
        <v>12.83</v>
      </c>
      <c r="W109" s="43"/>
      <c r="X109" s="43" t="n">
        <f aca="false">W109-V109</f>
        <v>-12.83</v>
      </c>
      <c r="Y109" s="23" t="n">
        <v>12.83</v>
      </c>
      <c r="Z109" s="44"/>
      <c r="AA109" s="44"/>
      <c r="AM109" s="23" t="str">
        <f aca="false">D109</f>
        <v>Arista</v>
      </c>
      <c r="AN109" s="23" t="s">
        <v>181</v>
      </c>
      <c r="AT109" s="44"/>
      <c r="AU109" s="44"/>
      <c r="BD109" s="23" t="s">
        <v>182</v>
      </c>
      <c r="BE109" s="1" t="s">
        <v>183</v>
      </c>
    </row>
    <row r="110" customFormat="false" ht="15" hidden="false" customHeight="true" outlineLevel="0" collapsed="false">
      <c r="A110" s="23" t="s">
        <v>617</v>
      </c>
      <c r="B110" s="23" t="s">
        <v>618</v>
      </c>
      <c r="C110" s="40" t="s">
        <v>177</v>
      </c>
      <c r="D110" s="23" t="s">
        <v>82</v>
      </c>
      <c r="E110" s="23" t="s">
        <v>619</v>
      </c>
      <c r="F110" s="23" t="s">
        <v>620</v>
      </c>
      <c r="G110" s="23" t="n">
        <v>46</v>
      </c>
      <c r="H110" s="23" t="n">
        <v>80</v>
      </c>
      <c r="I110" s="41" t="s">
        <v>188</v>
      </c>
      <c r="K110" s="23" t="n">
        <v>0</v>
      </c>
      <c r="L110" s="23" t="n">
        <v>484</v>
      </c>
      <c r="M110" s="23" t="n">
        <v>0</v>
      </c>
      <c r="N110" s="23" t="n">
        <v>0</v>
      </c>
      <c r="O110" s="23" t="n">
        <f aca="false">K110+L110</f>
        <v>484</v>
      </c>
      <c r="P110" s="23" t="n">
        <f aca="false">K110+L110+M110+N110</f>
        <v>484</v>
      </c>
      <c r="Q110" s="23" t="n">
        <v>214</v>
      </c>
      <c r="R110" s="23" t="n">
        <v>153</v>
      </c>
      <c r="S110" s="23" t="n">
        <v>129</v>
      </c>
      <c r="T110" s="23" t="n">
        <v>62</v>
      </c>
      <c r="U110" s="42" t="n">
        <f aca="false">IF(I110="delivery",O110-SUM(Q110+R110),IF(I110="PO",P110-SUM(Q110:R110)))</f>
        <v>117</v>
      </c>
      <c r="V110" s="43" t="n">
        <v>24.79</v>
      </c>
      <c r="W110" s="43"/>
      <c r="X110" s="43" t="n">
        <f aca="false">W110-V110</f>
        <v>-24.79</v>
      </c>
      <c r="Y110" s="23" t="n">
        <v>24.79</v>
      </c>
      <c r="Z110" s="44"/>
      <c r="AA110" s="44"/>
      <c r="AM110" s="23" t="str">
        <f aca="false">D110</f>
        <v>Arista</v>
      </c>
      <c r="AN110" s="23" t="s">
        <v>181</v>
      </c>
      <c r="AT110" s="44"/>
      <c r="AU110" s="44"/>
      <c r="BD110" s="23" t="s">
        <v>182</v>
      </c>
      <c r="BE110" s="1" t="s">
        <v>183</v>
      </c>
    </row>
    <row r="111" customFormat="false" ht="15" hidden="false" customHeight="true" outlineLevel="0" collapsed="false">
      <c r="A111" s="23" t="s">
        <v>621</v>
      </c>
      <c r="B111" s="23" t="s">
        <v>622</v>
      </c>
      <c r="C111" s="40" t="s">
        <v>177</v>
      </c>
      <c r="D111" s="23" t="s">
        <v>82</v>
      </c>
      <c r="E111" s="23" t="s">
        <v>623</v>
      </c>
      <c r="F111" s="23" t="s">
        <v>624</v>
      </c>
      <c r="G111" s="23" t="n">
        <v>46</v>
      </c>
      <c r="H111" s="23" t="n">
        <v>80</v>
      </c>
      <c r="I111" s="41" t="s">
        <v>188</v>
      </c>
      <c r="K111" s="23" t="n">
        <v>0</v>
      </c>
      <c r="L111" s="23" t="n">
        <v>323</v>
      </c>
      <c r="M111" s="23" t="n">
        <v>0</v>
      </c>
      <c r="N111" s="23" t="n">
        <v>80</v>
      </c>
      <c r="O111" s="23" t="n">
        <f aca="false">K111+L111</f>
        <v>323</v>
      </c>
      <c r="P111" s="23" t="n">
        <f aca="false">K111+L111+M111+N111</f>
        <v>403</v>
      </c>
      <c r="Q111" s="23" t="n">
        <v>214</v>
      </c>
      <c r="R111" s="23" t="n">
        <v>153</v>
      </c>
      <c r="S111" s="23" t="n">
        <v>129</v>
      </c>
      <c r="T111" s="23" t="n">
        <v>62</v>
      </c>
      <c r="U111" s="42" t="n">
        <f aca="false">IF(I111="delivery",O111-SUM(Q111+R111),IF(I111="PO",P111-SUM(Q111:R111)))</f>
        <v>36</v>
      </c>
      <c r="V111" s="43" t="n">
        <v>41.57</v>
      </c>
      <c r="W111" s="43"/>
      <c r="X111" s="43" t="n">
        <f aca="false">W111-V111</f>
        <v>-41.57</v>
      </c>
      <c r="Y111" s="23" t="n">
        <v>41.57</v>
      </c>
      <c r="Z111" s="44"/>
      <c r="AA111" s="44"/>
      <c r="AM111" s="23" t="str">
        <f aca="false">D111</f>
        <v>Arista</v>
      </c>
      <c r="AN111" s="23" t="s">
        <v>181</v>
      </c>
      <c r="AT111" s="44"/>
      <c r="AU111" s="44"/>
      <c r="BD111" s="23" t="s">
        <v>182</v>
      </c>
      <c r="BE111" s="1" t="s">
        <v>183</v>
      </c>
    </row>
    <row r="112" customFormat="false" ht="15" hidden="false" customHeight="true" outlineLevel="0" collapsed="false">
      <c r="A112" s="23" t="s">
        <v>625</v>
      </c>
      <c r="B112" s="23" t="s">
        <v>626</v>
      </c>
      <c r="C112" s="40" t="s">
        <v>177</v>
      </c>
      <c r="D112" s="23" t="s">
        <v>82</v>
      </c>
      <c r="E112" s="23" t="s">
        <v>627</v>
      </c>
      <c r="F112" s="23" t="s">
        <v>628</v>
      </c>
      <c r="G112" s="23" t="n">
        <v>66</v>
      </c>
      <c r="H112" s="23" t="n">
        <v>1000</v>
      </c>
      <c r="I112" s="41" t="s">
        <v>188</v>
      </c>
      <c r="K112" s="23" t="n">
        <v>348</v>
      </c>
      <c r="L112" s="23" t="n">
        <v>652</v>
      </c>
      <c r="M112" s="23" t="n">
        <v>0</v>
      </c>
      <c r="N112" s="23" t="n">
        <v>0</v>
      </c>
      <c r="O112" s="23" t="n">
        <f aca="false">K112+L112</f>
        <v>1000</v>
      </c>
      <c r="P112" s="23" t="n">
        <f aca="false">K112+L112+M112+N112</f>
        <v>1000</v>
      </c>
      <c r="Q112" s="23" t="n">
        <v>156</v>
      </c>
      <c r="R112" s="23" t="n">
        <v>192</v>
      </c>
      <c r="S112" s="23" t="n">
        <v>192</v>
      </c>
      <c r="T112" s="23" t="n">
        <v>88</v>
      </c>
      <c r="U112" s="42" t="n">
        <f aca="false">IF(I112="delivery",O112-SUM(Q112+R112),IF(I112="PO",P112-SUM(Q112:R112)))</f>
        <v>652</v>
      </c>
      <c r="V112" s="43" t="n">
        <v>2.2</v>
      </c>
      <c r="W112" s="43"/>
      <c r="X112" s="43" t="n">
        <f aca="false">W112-V112</f>
        <v>-2.2</v>
      </c>
      <c r="Z112" s="44"/>
      <c r="AA112" s="44"/>
      <c r="AM112" s="23" t="str">
        <f aca="false">D112</f>
        <v>Arista</v>
      </c>
      <c r="AN112" s="23" t="s">
        <v>189</v>
      </c>
      <c r="AT112" s="44"/>
      <c r="AU112" s="44"/>
      <c r="BD112" s="23" t="s">
        <v>182</v>
      </c>
      <c r="BE112" s="1" t="s">
        <v>183</v>
      </c>
    </row>
    <row r="113" customFormat="false" ht="15" hidden="false" customHeight="true" outlineLevel="0" collapsed="false">
      <c r="A113" s="23" t="s">
        <v>629</v>
      </c>
      <c r="B113" s="23" t="s">
        <v>630</v>
      </c>
      <c r="C113" s="40" t="s">
        <v>177</v>
      </c>
      <c r="D113" s="23" t="s">
        <v>82</v>
      </c>
      <c r="E113" s="23" t="s">
        <v>631</v>
      </c>
      <c r="F113" s="23" t="s">
        <v>632</v>
      </c>
      <c r="G113" s="23" t="n">
        <v>46</v>
      </c>
      <c r="H113" s="23" t="n">
        <v>80</v>
      </c>
      <c r="I113" s="41" t="s">
        <v>188</v>
      </c>
      <c r="K113" s="23" t="n">
        <v>0</v>
      </c>
      <c r="L113" s="23" t="n">
        <v>160</v>
      </c>
      <c r="M113" s="23" t="n">
        <v>480</v>
      </c>
      <c r="N113" s="23" t="n">
        <v>80</v>
      </c>
      <c r="O113" s="23" t="n">
        <f aca="false">K113+L113</f>
        <v>160</v>
      </c>
      <c r="P113" s="23" t="n">
        <f aca="false">K113+L113+M113+N113</f>
        <v>720</v>
      </c>
      <c r="Q113" s="23" t="n">
        <v>512</v>
      </c>
      <c r="R113" s="23" t="n">
        <v>254</v>
      </c>
      <c r="S113" s="23" t="n">
        <v>162</v>
      </c>
      <c r="T113" s="23" t="n">
        <v>76</v>
      </c>
      <c r="U113" s="42" t="n">
        <f aca="false">IF(I113="delivery",O113-SUM(Q113+R113),IF(I113="PO",P113-SUM(Q113:R113)))</f>
        <v>-46</v>
      </c>
      <c r="V113" s="43" t="n">
        <v>24.29</v>
      </c>
      <c r="W113" s="43"/>
      <c r="X113" s="43" t="n">
        <f aca="false">W113-V113</f>
        <v>-24.29</v>
      </c>
      <c r="Y113" s="23" t="n">
        <v>24.29</v>
      </c>
      <c r="Z113" s="44"/>
      <c r="AA113" s="44"/>
      <c r="AM113" s="23" t="str">
        <f aca="false">D113</f>
        <v>Arista</v>
      </c>
      <c r="AN113" s="23" t="s">
        <v>181</v>
      </c>
      <c r="AT113" s="44"/>
      <c r="AU113" s="44"/>
      <c r="BD113" s="23" t="s">
        <v>182</v>
      </c>
      <c r="BE113" s="1" t="s">
        <v>183</v>
      </c>
    </row>
    <row r="114" customFormat="false" ht="15" hidden="false" customHeight="true" outlineLevel="0" collapsed="false">
      <c r="A114" s="23" t="s">
        <v>633</v>
      </c>
      <c r="B114" s="23" t="s">
        <v>634</v>
      </c>
      <c r="C114" s="40" t="s">
        <v>177</v>
      </c>
      <c r="D114" s="23" t="s">
        <v>82</v>
      </c>
      <c r="E114" s="23" t="s">
        <v>635</v>
      </c>
      <c r="F114" s="23" t="s">
        <v>636</v>
      </c>
      <c r="G114" s="23" t="n">
        <v>71</v>
      </c>
      <c r="H114" s="23" t="n">
        <v>1000</v>
      </c>
      <c r="I114" s="41" t="s">
        <v>188</v>
      </c>
      <c r="K114" s="23" t="n">
        <v>692</v>
      </c>
      <c r="L114" s="23" t="n">
        <v>652</v>
      </c>
      <c r="M114" s="23" t="n">
        <v>0</v>
      </c>
      <c r="N114" s="23" t="n">
        <v>0</v>
      </c>
      <c r="O114" s="23" t="n">
        <f aca="false">K114+L114</f>
        <v>1344</v>
      </c>
      <c r="P114" s="23" t="n">
        <f aca="false">K114+L114+M114+N114</f>
        <v>1344</v>
      </c>
      <c r="Q114" s="23" t="n">
        <v>337</v>
      </c>
      <c r="R114" s="23" t="n">
        <v>124</v>
      </c>
      <c r="S114" s="23" t="n">
        <v>150</v>
      </c>
      <c r="T114" s="23" t="n">
        <v>76</v>
      </c>
      <c r="U114" s="42" t="n">
        <f aca="false">IF(I114="delivery",O114-SUM(Q114+R114),IF(I114="PO",P114-SUM(Q114:R114)))</f>
        <v>883</v>
      </c>
      <c r="V114" s="43" t="n">
        <v>2.333</v>
      </c>
      <c r="W114" s="43"/>
      <c r="X114" s="43" t="n">
        <f aca="false">W114-V114</f>
        <v>-2.333</v>
      </c>
      <c r="Z114" s="44"/>
      <c r="AA114" s="44"/>
      <c r="AM114" s="23" t="str">
        <f aca="false">D114</f>
        <v>Arista</v>
      </c>
      <c r="AN114" s="23" t="s">
        <v>189</v>
      </c>
      <c r="AT114" s="44"/>
      <c r="AU114" s="44"/>
      <c r="BD114" s="23" t="s">
        <v>182</v>
      </c>
      <c r="BE114" s="1" t="s">
        <v>183</v>
      </c>
    </row>
    <row r="115" customFormat="false" ht="15" hidden="false" customHeight="true" outlineLevel="0" collapsed="false">
      <c r="A115" s="23" t="s">
        <v>637</v>
      </c>
      <c r="B115" s="23" t="s">
        <v>638</v>
      </c>
      <c r="C115" s="40" t="s">
        <v>177</v>
      </c>
      <c r="D115" s="23" t="s">
        <v>82</v>
      </c>
      <c r="E115" s="23" t="s">
        <v>639</v>
      </c>
      <c r="F115" s="23" t="s">
        <v>640</v>
      </c>
      <c r="G115" s="23" t="n">
        <v>66</v>
      </c>
      <c r="H115" s="23" t="n">
        <v>1000</v>
      </c>
      <c r="I115" s="41" t="s">
        <v>188</v>
      </c>
      <c r="K115" s="23" t="n">
        <v>0</v>
      </c>
      <c r="L115" s="23" t="n">
        <v>2777</v>
      </c>
      <c r="M115" s="23" t="n">
        <v>0</v>
      </c>
      <c r="N115" s="23" t="n">
        <v>0</v>
      </c>
      <c r="O115" s="23" t="n">
        <f aca="false">K115+L115</f>
        <v>2777</v>
      </c>
      <c r="P115" s="23" t="n">
        <f aca="false">K115+L115+M115+N115</f>
        <v>2777</v>
      </c>
      <c r="Q115" s="23" t="n">
        <v>1019</v>
      </c>
      <c r="R115" s="23" t="n">
        <v>798</v>
      </c>
      <c r="S115" s="23" t="n">
        <v>964</v>
      </c>
      <c r="T115" s="23" t="n">
        <v>1029</v>
      </c>
      <c r="U115" s="42" t="n">
        <f aca="false">IF(I115="delivery",O115-SUM(Q115+R115),IF(I115="PO",P115-SUM(Q115:R115)))</f>
        <v>960</v>
      </c>
      <c r="V115" s="43" t="n">
        <v>2.15</v>
      </c>
      <c r="W115" s="43"/>
      <c r="X115" s="43" t="n">
        <f aca="false">W115-V115</f>
        <v>-2.15</v>
      </c>
      <c r="Z115" s="44"/>
      <c r="AA115" s="44"/>
      <c r="AM115" s="23" t="str">
        <f aca="false">D115</f>
        <v>Arista</v>
      </c>
      <c r="AN115" s="23" t="s">
        <v>189</v>
      </c>
      <c r="AT115" s="44"/>
      <c r="AU115" s="44"/>
      <c r="BD115" s="23" t="s">
        <v>182</v>
      </c>
      <c r="BE115" s="1" t="s">
        <v>183</v>
      </c>
    </row>
    <row r="116" customFormat="false" ht="15" hidden="false" customHeight="true" outlineLevel="0" collapsed="false">
      <c r="A116" s="23" t="s">
        <v>641</v>
      </c>
      <c r="B116" s="23" t="s">
        <v>642</v>
      </c>
      <c r="C116" s="40" t="s">
        <v>177</v>
      </c>
      <c r="D116" s="23" t="s">
        <v>82</v>
      </c>
      <c r="E116" s="23" t="s">
        <v>643</v>
      </c>
      <c r="F116" s="23" t="s">
        <v>644</v>
      </c>
      <c r="G116" s="23" t="n">
        <v>51</v>
      </c>
      <c r="H116" s="23" t="n">
        <v>100</v>
      </c>
      <c r="I116" s="41" t="s">
        <v>188</v>
      </c>
      <c r="K116" s="23" t="n">
        <v>0</v>
      </c>
      <c r="L116" s="23" t="n">
        <v>535</v>
      </c>
      <c r="M116" s="23" t="n">
        <v>144</v>
      </c>
      <c r="N116" s="23" t="n">
        <v>0</v>
      </c>
      <c r="O116" s="23" t="n">
        <f aca="false">K116+L116</f>
        <v>535</v>
      </c>
      <c r="P116" s="23" t="n">
        <f aca="false">K116+L116+M116+N116</f>
        <v>679</v>
      </c>
      <c r="Q116" s="23" t="n">
        <v>455</v>
      </c>
      <c r="R116" s="23" t="n">
        <v>94</v>
      </c>
      <c r="S116" s="23" t="n">
        <v>27</v>
      </c>
      <c r="T116" s="23" t="n">
        <v>14</v>
      </c>
      <c r="U116" s="42" t="n">
        <f aca="false">IF(I116="delivery",O116-SUM(Q116+R116),IF(I116="PO",P116-SUM(Q116:R116)))</f>
        <v>130</v>
      </c>
      <c r="V116" s="43" t="n">
        <v>15.0506</v>
      </c>
      <c r="W116" s="43"/>
      <c r="X116" s="43" t="n">
        <f aca="false">W116-V116</f>
        <v>-15.0506</v>
      </c>
      <c r="Z116" s="44"/>
      <c r="AA116" s="44"/>
      <c r="AM116" s="23" t="str">
        <f aca="false">D116</f>
        <v>Arista</v>
      </c>
      <c r="AN116" s="23" t="s">
        <v>189</v>
      </c>
      <c r="AT116" s="44"/>
      <c r="AU116" s="44"/>
      <c r="BD116" s="23" t="s">
        <v>182</v>
      </c>
      <c r="BE116" s="1" t="s">
        <v>183</v>
      </c>
    </row>
    <row r="117" customFormat="false" ht="15" hidden="false" customHeight="true" outlineLevel="0" collapsed="false">
      <c r="A117" s="23" t="s">
        <v>645</v>
      </c>
      <c r="B117" s="23" t="s">
        <v>646</v>
      </c>
      <c r="C117" s="40" t="s">
        <v>177</v>
      </c>
      <c r="D117" s="23" t="s">
        <v>82</v>
      </c>
      <c r="E117" s="23" t="s">
        <v>647</v>
      </c>
      <c r="F117" s="23" t="s">
        <v>648</v>
      </c>
      <c r="G117" s="23" t="n">
        <v>71</v>
      </c>
      <c r="H117" s="23" t="n">
        <v>500</v>
      </c>
      <c r="I117" s="41" t="s">
        <v>188</v>
      </c>
      <c r="K117" s="23" t="n">
        <v>0</v>
      </c>
      <c r="L117" s="23" t="n">
        <v>896</v>
      </c>
      <c r="M117" s="23" t="n">
        <v>0</v>
      </c>
      <c r="N117" s="23" t="n">
        <v>0</v>
      </c>
      <c r="O117" s="23" t="n">
        <f aca="false">K117+L117</f>
        <v>896</v>
      </c>
      <c r="P117" s="23" t="n">
        <f aca="false">K117+L117+M117+N117</f>
        <v>896</v>
      </c>
      <c r="Q117" s="23" t="n">
        <v>455</v>
      </c>
      <c r="R117" s="23" t="n">
        <v>94</v>
      </c>
      <c r="S117" s="23" t="n">
        <v>27</v>
      </c>
      <c r="T117" s="23" t="n">
        <v>14</v>
      </c>
      <c r="U117" s="42" t="n">
        <f aca="false">IF(I117="delivery",O117-SUM(Q117+R117),IF(I117="PO",P117-SUM(Q117:R117)))</f>
        <v>347</v>
      </c>
      <c r="V117" s="43" t="n">
        <v>53.4133</v>
      </c>
      <c r="W117" s="43"/>
      <c r="X117" s="43" t="n">
        <f aca="false">W117-V117</f>
        <v>-53.4133</v>
      </c>
      <c r="Y117" s="23" t="n">
        <v>62.2241</v>
      </c>
      <c r="Z117" s="44"/>
      <c r="AA117" s="44"/>
      <c r="AM117" s="23" t="str">
        <f aca="false">D117</f>
        <v>Arista</v>
      </c>
      <c r="AN117" s="23" t="s">
        <v>189</v>
      </c>
      <c r="AT117" s="44"/>
      <c r="AU117" s="44"/>
      <c r="BD117" s="23" t="s">
        <v>182</v>
      </c>
      <c r="BE117" s="1" t="s">
        <v>183</v>
      </c>
    </row>
    <row r="118" customFormat="false" ht="15" hidden="false" customHeight="true" outlineLevel="0" collapsed="false">
      <c r="A118" s="23" t="s">
        <v>649</v>
      </c>
      <c r="B118" s="23" t="s">
        <v>650</v>
      </c>
      <c r="C118" s="40" t="s">
        <v>177</v>
      </c>
      <c r="D118" s="23" t="s">
        <v>82</v>
      </c>
      <c r="E118" s="23" t="s">
        <v>651</v>
      </c>
      <c r="F118" s="23" t="s">
        <v>652</v>
      </c>
      <c r="G118" s="23" t="n">
        <v>76</v>
      </c>
      <c r="H118" s="23" t="n">
        <v>1000</v>
      </c>
      <c r="I118" s="41" t="s">
        <v>188</v>
      </c>
      <c r="K118" s="23" t="n">
        <v>0</v>
      </c>
      <c r="L118" s="23" t="n">
        <v>332</v>
      </c>
      <c r="M118" s="23" t="n">
        <v>250</v>
      </c>
      <c r="N118" s="23" t="n">
        <v>0</v>
      </c>
      <c r="O118" s="23" t="n">
        <f aca="false">K118+L118</f>
        <v>332</v>
      </c>
      <c r="P118" s="23" t="n">
        <f aca="false">K118+L118+M118+N118</f>
        <v>582</v>
      </c>
      <c r="Q118" s="23" t="n">
        <v>338</v>
      </c>
      <c r="R118" s="23" t="n">
        <v>124</v>
      </c>
      <c r="S118" s="23" t="n">
        <v>150</v>
      </c>
      <c r="T118" s="23" t="n">
        <v>76</v>
      </c>
      <c r="U118" s="42" t="n">
        <f aca="false">IF(I118="delivery",O118-SUM(Q118+R118),IF(I118="PO",P118-SUM(Q118:R118)))</f>
        <v>120</v>
      </c>
      <c r="V118" s="43" t="n">
        <v>19.45</v>
      </c>
      <c r="W118" s="43"/>
      <c r="X118" s="43" t="n">
        <f aca="false">W118-V118</f>
        <v>-19.45</v>
      </c>
      <c r="Z118" s="44"/>
      <c r="AA118" s="44"/>
      <c r="AM118" s="23" t="str">
        <f aca="false">D118</f>
        <v>Arista</v>
      </c>
      <c r="AN118" s="23" t="s">
        <v>181</v>
      </c>
      <c r="AT118" s="44"/>
      <c r="AU118" s="44"/>
      <c r="BD118" s="23" t="s">
        <v>182</v>
      </c>
      <c r="BE118" s="1" t="s">
        <v>183</v>
      </c>
    </row>
    <row r="119" customFormat="false" ht="15" hidden="false" customHeight="true" outlineLevel="0" collapsed="false">
      <c r="A119" s="23" t="s">
        <v>653</v>
      </c>
      <c r="B119" s="23" t="s">
        <v>654</v>
      </c>
      <c r="C119" s="40" t="s">
        <v>177</v>
      </c>
      <c r="D119" s="23" t="s">
        <v>82</v>
      </c>
      <c r="E119" s="23" t="s">
        <v>655</v>
      </c>
      <c r="F119" s="23" t="s">
        <v>656</v>
      </c>
      <c r="G119" s="23" t="n">
        <v>66</v>
      </c>
      <c r="H119" s="23" t="n">
        <v>1000</v>
      </c>
      <c r="I119" s="41" t="s">
        <v>188</v>
      </c>
      <c r="K119" s="23" t="n">
        <v>0</v>
      </c>
      <c r="L119" s="23" t="n">
        <v>249</v>
      </c>
      <c r="M119" s="23" t="n">
        <v>410</v>
      </c>
      <c r="N119" s="23" t="n">
        <v>0</v>
      </c>
      <c r="O119" s="23" t="n">
        <f aca="false">K119+L119</f>
        <v>249</v>
      </c>
      <c r="P119" s="23" t="n">
        <f aca="false">K119+L119+M119+N119</f>
        <v>659</v>
      </c>
      <c r="Q119" s="23" t="n">
        <v>363</v>
      </c>
      <c r="R119" s="23" t="n">
        <v>124</v>
      </c>
      <c r="S119" s="23" t="n">
        <v>150</v>
      </c>
      <c r="T119" s="23" t="n">
        <v>76</v>
      </c>
      <c r="U119" s="42" t="n">
        <f aca="false">IF(I119="delivery",O119-SUM(Q119+R119),IF(I119="PO",P119-SUM(Q119:R119)))</f>
        <v>172</v>
      </c>
      <c r="V119" s="43" t="n">
        <v>55.345</v>
      </c>
      <c r="W119" s="43"/>
      <c r="X119" s="43" t="n">
        <f aca="false">W119-V119</f>
        <v>-55.345</v>
      </c>
      <c r="Z119" s="44"/>
      <c r="AA119" s="44"/>
      <c r="AM119" s="23" t="str">
        <f aca="false">D119</f>
        <v>Arista</v>
      </c>
      <c r="AN119" s="23" t="s">
        <v>181</v>
      </c>
      <c r="AT119" s="44"/>
      <c r="AU119" s="44"/>
      <c r="BD119" s="23" t="s">
        <v>182</v>
      </c>
      <c r="BE119" s="1" t="s">
        <v>183</v>
      </c>
    </row>
    <row r="120" customFormat="false" ht="15" hidden="false" customHeight="true" outlineLevel="0" collapsed="false">
      <c r="A120" s="23" t="s">
        <v>657</v>
      </c>
      <c r="B120" s="23" t="s">
        <v>658</v>
      </c>
      <c r="C120" s="40" t="s">
        <v>177</v>
      </c>
      <c r="D120" s="23" t="s">
        <v>82</v>
      </c>
      <c r="E120" s="23" t="s">
        <v>659</v>
      </c>
      <c r="F120" s="23" t="s">
        <v>660</v>
      </c>
      <c r="G120" s="23" t="n">
        <v>71</v>
      </c>
      <c r="H120" s="23" t="n">
        <v>500</v>
      </c>
      <c r="I120" s="41" t="s">
        <v>188</v>
      </c>
      <c r="K120" s="23" t="n">
        <v>156</v>
      </c>
      <c r="L120" s="23" t="n">
        <v>427</v>
      </c>
      <c r="M120" s="23" t="n">
        <v>0</v>
      </c>
      <c r="N120" s="23" t="n">
        <v>0</v>
      </c>
      <c r="O120" s="23" t="n">
        <f aca="false">K120+L120</f>
        <v>583</v>
      </c>
      <c r="P120" s="23" t="n">
        <f aca="false">K120+L120+M120+N120</f>
        <v>583</v>
      </c>
      <c r="Q120" s="23" t="n">
        <v>185</v>
      </c>
      <c r="R120" s="23" t="n">
        <v>0</v>
      </c>
      <c r="S120" s="23" t="n">
        <v>0</v>
      </c>
      <c r="T120" s="23" t="n">
        <v>0</v>
      </c>
      <c r="U120" s="42" t="n">
        <f aca="false">IF(I120="delivery",O120-SUM(Q120+R120),IF(I120="PO",P120-SUM(Q120:R120)))</f>
        <v>398</v>
      </c>
      <c r="V120" s="43" t="n">
        <v>485.46</v>
      </c>
      <c r="W120" s="43"/>
      <c r="X120" s="43" t="n">
        <f aca="false">W120-V120</f>
        <v>-485.46</v>
      </c>
      <c r="Z120" s="44"/>
      <c r="AA120" s="44"/>
      <c r="AM120" s="23" t="str">
        <f aca="false">D120</f>
        <v>Arista</v>
      </c>
      <c r="AN120" s="23" t="s">
        <v>189</v>
      </c>
      <c r="AT120" s="44"/>
      <c r="AU120" s="44"/>
      <c r="BD120" s="23" t="s">
        <v>182</v>
      </c>
      <c r="BE120" s="1" t="s">
        <v>183</v>
      </c>
    </row>
    <row r="121" customFormat="false" ht="15" hidden="false" customHeight="true" outlineLevel="0" collapsed="false">
      <c r="A121" s="23" t="s">
        <v>661</v>
      </c>
      <c r="B121" s="23" t="s">
        <v>662</v>
      </c>
      <c r="C121" s="40" t="s">
        <v>177</v>
      </c>
      <c r="D121" s="23" t="s">
        <v>82</v>
      </c>
      <c r="E121" s="23" t="s">
        <v>663</v>
      </c>
      <c r="F121" s="23" t="s">
        <v>664</v>
      </c>
      <c r="G121" s="23" t="n">
        <v>46</v>
      </c>
      <c r="H121" s="23" t="n">
        <v>80</v>
      </c>
      <c r="I121" s="41" t="s">
        <v>188</v>
      </c>
      <c r="K121" s="23" t="n">
        <v>0</v>
      </c>
      <c r="L121" s="23" t="n">
        <v>0</v>
      </c>
      <c r="M121" s="23" t="n">
        <v>0</v>
      </c>
      <c r="N121" s="23" t="n">
        <v>0</v>
      </c>
      <c r="O121" s="23" t="n">
        <f aca="false">K121+L121</f>
        <v>0</v>
      </c>
      <c r="P121" s="23" t="n">
        <f aca="false">K121+L121+M121+N121</f>
        <v>0</v>
      </c>
      <c r="Q121" s="23" t="n">
        <v>0</v>
      </c>
      <c r="R121" s="23" t="n">
        <v>0</v>
      </c>
      <c r="S121" s="23" t="n">
        <v>0</v>
      </c>
      <c r="T121" s="23" t="n">
        <v>0</v>
      </c>
      <c r="U121" s="42" t="n">
        <f aca="false">IF(I121="delivery",O121-SUM(Q121+R121),IF(I121="PO",P121-SUM(Q121:R121)))</f>
        <v>0</v>
      </c>
      <c r="V121" s="43" t="n">
        <v>43.15</v>
      </c>
      <c r="W121" s="43"/>
      <c r="X121" s="43" t="n">
        <f aca="false">W121-V121</f>
        <v>-43.15</v>
      </c>
      <c r="Z121" s="44"/>
      <c r="AA121" s="44"/>
      <c r="AM121" s="23" t="str">
        <f aca="false">D121</f>
        <v>Arista</v>
      </c>
      <c r="AN121" s="23" t="s">
        <v>181</v>
      </c>
      <c r="AT121" s="44"/>
      <c r="AU121" s="44"/>
      <c r="BD121" s="23" t="s">
        <v>182</v>
      </c>
      <c r="BE121" s="1" t="s">
        <v>183</v>
      </c>
    </row>
    <row r="122" customFormat="false" ht="15" hidden="false" customHeight="true" outlineLevel="0" collapsed="false">
      <c r="A122" s="23" t="s">
        <v>665</v>
      </c>
      <c r="B122" s="23" t="s">
        <v>666</v>
      </c>
      <c r="C122" s="40" t="s">
        <v>177</v>
      </c>
      <c r="D122" s="23" t="s">
        <v>82</v>
      </c>
      <c r="E122" s="23" t="s">
        <v>667</v>
      </c>
      <c r="F122" s="23" t="s">
        <v>668</v>
      </c>
      <c r="G122" s="23" t="n">
        <v>46</v>
      </c>
      <c r="H122" s="23" t="n">
        <v>80</v>
      </c>
      <c r="I122" s="41" t="s">
        <v>188</v>
      </c>
      <c r="K122" s="23" t="n">
        <v>0</v>
      </c>
      <c r="L122" s="23" t="n">
        <v>0</v>
      </c>
      <c r="M122" s="23" t="n">
        <v>0</v>
      </c>
      <c r="N122" s="23" t="n">
        <v>0</v>
      </c>
      <c r="O122" s="23" t="n">
        <f aca="false">K122+L122</f>
        <v>0</v>
      </c>
      <c r="P122" s="23" t="n">
        <f aca="false">K122+L122+M122+N122</f>
        <v>0</v>
      </c>
      <c r="Q122" s="23" t="n">
        <v>0</v>
      </c>
      <c r="R122" s="23" t="n">
        <v>0</v>
      </c>
      <c r="S122" s="23" t="n">
        <v>0</v>
      </c>
      <c r="T122" s="23" t="n">
        <v>0</v>
      </c>
      <c r="U122" s="42" t="n">
        <f aca="false">IF(I122="delivery",O122-SUM(Q122+R122),IF(I122="PO",P122-SUM(Q122:R122)))</f>
        <v>0</v>
      </c>
      <c r="V122" s="43" t="n">
        <v>25.96</v>
      </c>
      <c r="W122" s="43"/>
      <c r="X122" s="43" t="n">
        <f aca="false">W122-V122</f>
        <v>-25.96</v>
      </c>
      <c r="Z122" s="44"/>
      <c r="AA122" s="44"/>
      <c r="AM122" s="23" t="str">
        <f aca="false">D122</f>
        <v>Arista</v>
      </c>
      <c r="AN122" s="23" t="s">
        <v>181</v>
      </c>
      <c r="AT122" s="44"/>
      <c r="AU122" s="44"/>
      <c r="BD122" s="23" t="s">
        <v>182</v>
      </c>
      <c r="BE122" s="1" t="s">
        <v>183</v>
      </c>
    </row>
    <row r="123" customFormat="false" ht="15" hidden="false" customHeight="true" outlineLevel="0" collapsed="false">
      <c r="A123" s="23" t="s">
        <v>669</v>
      </c>
      <c r="B123" s="23" t="s">
        <v>670</v>
      </c>
      <c r="C123" s="40" t="s">
        <v>177</v>
      </c>
      <c r="D123" s="23" t="s">
        <v>82</v>
      </c>
      <c r="E123" s="23" t="s">
        <v>671</v>
      </c>
      <c r="F123" s="23" t="s">
        <v>672</v>
      </c>
      <c r="G123" s="23" t="n">
        <v>66</v>
      </c>
      <c r="H123" s="23" t="n">
        <v>250</v>
      </c>
      <c r="I123" s="41" t="s">
        <v>188</v>
      </c>
      <c r="K123" s="23" t="n">
        <v>0</v>
      </c>
      <c r="L123" s="23" t="n">
        <v>177</v>
      </c>
      <c r="M123" s="23" t="n">
        <v>0</v>
      </c>
      <c r="N123" s="23" t="n">
        <v>0</v>
      </c>
      <c r="O123" s="23" t="n">
        <f aca="false">K123+L123</f>
        <v>177</v>
      </c>
      <c r="P123" s="23" t="n">
        <f aca="false">K123+L123+M123+N123</f>
        <v>177</v>
      </c>
      <c r="Q123" s="23" t="n">
        <v>164</v>
      </c>
      <c r="R123" s="23" t="n">
        <v>15</v>
      </c>
      <c r="S123" s="23" t="n">
        <v>15</v>
      </c>
      <c r="T123" s="23" t="n">
        <v>10</v>
      </c>
      <c r="U123" s="42" t="n">
        <f aca="false">IF(I123="delivery",O123-SUM(Q123+R123),IF(I123="PO",P123-SUM(Q123:R123)))</f>
        <v>-2</v>
      </c>
      <c r="V123" s="43" t="n">
        <v>2.75</v>
      </c>
      <c r="W123" s="43"/>
      <c r="X123" s="43" t="n">
        <f aca="false">W123-V123</f>
        <v>-2.75</v>
      </c>
      <c r="Y123" s="23" t="n">
        <v>9.37</v>
      </c>
      <c r="Z123" s="44"/>
      <c r="AA123" s="44"/>
      <c r="AM123" s="23" t="str">
        <f aca="false">D123</f>
        <v>Arista</v>
      </c>
      <c r="AN123" s="23" t="s">
        <v>189</v>
      </c>
      <c r="AT123" s="44"/>
      <c r="AU123" s="44"/>
      <c r="BD123" s="23" t="s">
        <v>182</v>
      </c>
      <c r="BE123" s="1" t="s">
        <v>183</v>
      </c>
    </row>
    <row r="124" customFormat="false" ht="15" hidden="false" customHeight="true" outlineLevel="0" collapsed="false">
      <c r="A124" s="23" t="s">
        <v>673</v>
      </c>
      <c r="B124" s="23" t="s">
        <v>674</v>
      </c>
      <c r="C124" s="40" t="s">
        <v>177</v>
      </c>
      <c r="D124" s="23" t="s">
        <v>82</v>
      </c>
      <c r="E124" s="23" t="s">
        <v>675</v>
      </c>
      <c r="F124" s="23" t="s">
        <v>676</v>
      </c>
      <c r="G124" s="23" t="n">
        <v>66</v>
      </c>
      <c r="H124" s="23" t="n">
        <v>1000</v>
      </c>
      <c r="I124" s="41" t="s">
        <v>188</v>
      </c>
      <c r="K124" s="23" t="n">
        <v>0</v>
      </c>
      <c r="L124" s="23" t="n">
        <v>297</v>
      </c>
      <c r="M124" s="23" t="n">
        <v>436</v>
      </c>
      <c r="N124" s="23" t="n">
        <v>0</v>
      </c>
      <c r="O124" s="23" t="n">
        <f aca="false">K124+L124</f>
        <v>297</v>
      </c>
      <c r="P124" s="23" t="n">
        <f aca="false">K124+L124+M124+N124</f>
        <v>733</v>
      </c>
      <c r="Q124" s="23" t="n">
        <v>338</v>
      </c>
      <c r="R124" s="23" t="n">
        <v>124</v>
      </c>
      <c r="S124" s="23" t="n">
        <v>150</v>
      </c>
      <c r="T124" s="23" t="n">
        <v>76</v>
      </c>
      <c r="U124" s="42" t="n">
        <f aca="false">IF(I124="delivery",O124-SUM(Q124+R124),IF(I124="PO",P124-SUM(Q124:R124)))</f>
        <v>271</v>
      </c>
      <c r="V124" s="43" t="n">
        <v>2.647</v>
      </c>
      <c r="W124" s="43"/>
      <c r="X124" s="43" t="n">
        <f aca="false">W124-V124</f>
        <v>-2.647</v>
      </c>
      <c r="Y124" s="23" t="n">
        <v>2.448</v>
      </c>
      <c r="Z124" s="44"/>
      <c r="AA124" s="44"/>
      <c r="AM124" s="23" t="str">
        <f aca="false">D124</f>
        <v>Arista</v>
      </c>
      <c r="AN124" s="23" t="s">
        <v>181</v>
      </c>
      <c r="AT124" s="44"/>
      <c r="AU124" s="44"/>
      <c r="BD124" s="23" t="s">
        <v>182</v>
      </c>
      <c r="BE124" s="1" t="s">
        <v>183</v>
      </c>
    </row>
    <row r="125" customFormat="false" ht="15" hidden="false" customHeight="true" outlineLevel="0" collapsed="false">
      <c r="A125" s="23" t="s">
        <v>677</v>
      </c>
      <c r="B125" s="23" t="s">
        <v>678</v>
      </c>
      <c r="C125" s="40" t="s">
        <v>177</v>
      </c>
      <c r="D125" s="23" t="s">
        <v>82</v>
      </c>
      <c r="E125" s="23" t="s">
        <v>679</v>
      </c>
      <c r="F125" s="23" t="s">
        <v>680</v>
      </c>
      <c r="G125" s="23" t="n">
        <v>41</v>
      </c>
      <c r="H125" s="23" t="n">
        <v>1000</v>
      </c>
      <c r="I125" s="41" t="s">
        <v>188</v>
      </c>
      <c r="K125" s="23" t="n">
        <v>0</v>
      </c>
      <c r="L125" s="23" t="n">
        <v>548</v>
      </c>
      <c r="M125" s="23" t="n">
        <v>0</v>
      </c>
      <c r="N125" s="23" t="n">
        <v>0</v>
      </c>
      <c r="O125" s="23" t="n">
        <f aca="false">K125+L125</f>
        <v>548</v>
      </c>
      <c r="P125" s="23" t="n">
        <f aca="false">K125+L125+M125+N125</f>
        <v>548</v>
      </c>
      <c r="Q125" s="23" t="n">
        <v>338</v>
      </c>
      <c r="R125" s="23" t="n">
        <v>124</v>
      </c>
      <c r="S125" s="23" t="n">
        <v>150</v>
      </c>
      <c r="T125" s="23" t="n">
        <v>76</v>
      </c>
      <c r="U125" s="42" t="n">
        <f aca="false">IF(I125="delivery",O125-SUM(Q125+R125),IF(I125="PO",P125-SUM(Q125:R125)))</f>
        <v>86</v>
      </c>
      <c r="V125" s="43" t="n">
        <v>2.204</v>
      </c>
      <c r="W125" s="43"/>
      <c r="X125" s="43" t="n">
        <f aca="false">W125-V125</f>
        <v>-2.204</v>
      </c>
      <c r="Y125" s="23" t="n">
        <v>1.28</v>
      </c>
      <c r="Z125" s="44"/>
      <c r="AA125" s="44"/>
      <c r="AM125" s="23" t="str">
        <f aca="false">D125</f>
        <v>Arista</v>
      </c>
      <c r="AN125" s="23" t="s">
        <v>181</v>
      </c>
      <c r="AT125" s="44"/>
      <c r="AU125" s="44"/>
      <c r="BD125" s="23" t="s">
        <v>182</v>
      </c>
      <c r="BE125" s="1" t="s">
        <v>183</v>
      </c>
    </row>
    <row r="126" customFormat="false" ht="15" hidden="false" customHeight="true" outlineLevel="0" collapsed="false">
      <c r="A126" s="23" t="s">
        <v>681</v>
      </c>
      <c r="B126" s="23" t="s">
        <v>682</v>
      </c>
      <c r="C126" s="40" t="s">
        <v>177</v>
      </c>
      <c r="D126" s="23" t="s">
        <v>82</v>
      </c>
      <c r="E126" s="23" t="s">
        <v>683</v>
      </c>
      <c r="F126" s="23" t="s">
        <v>684</v>
      </c>
      <c r="G126" s="23" t="n">
        <v>66</v>
      </c>
      <c r="H126" s="23" t="n">
        <v>1000</v>
      </c>
      <c r="I126" s="41" t="s">
        <v>188</v>
      </c>
      <c r="K126" s="23" t="n">
        <v>0</v>
      </c>
      <c r="L126" s="23" t="n">
        <v>455</v>
      </c>
      <c r="M126" s="23" t="n">
        <v>386</v>
      </c>
      <c r="N126" s="23" t="n">
        <v>0</v>
      </c>
      <c r="O126" s="23" t="n">
        <f aca="false">K126+L126</f>
        <v>455</v>
      </c>
      <c r="P126" s="23" t="n">
        <f aca="false">K126+L126+M126+N126</f>
        <v>841</v>
      </c>
      <c r="Q126" s="23" t="n">
        <v>495</v>
      </c>
      <c r="R126" s="23" t="n">
        <v>124</v>
      </c>
      <c r="S126" s="23" t="n">
        <v>150</v>
      </c>
      <c r="T126" s="23" t="n">
        <v>76</v>
      </c>
      <c r="U126" s="42" t="n">
        <f aca="false">IF(I126="delivery",O126-SUM(Q126+R126),IF(I126="PO",P126-SUM(Q126:R126)))</f>
        <v>222</v>
      </c>
      <c r="V126" s="43" t="n">
        <v>22.604</v>
      </c>
      <c r="W126" s="43"/>
      <c r="X126" s="43" t="n">
        <f aca="false">W126-V126</f>
        <v>-22.604</v>
      </c>
      <c r="Z126" s="44"/>
      <c r="AA126" s="44"/>
      <c r="AM126" s="23" t="str">
        <f aca="false">D126</f>
        <v>Arista</v>
      </c>
      <c r="AN126" s="23" t="s">
        <v>181</v>
      </c>
      <c r="AT126" s="44"/>
      <c r="AU126" s="44"/>
      <c r="BD126" s="23" t="s">
        <v>182</v>
      </c>
      <c r="BE126" s="1" t="s">
        <v>183</v>
      </c>
    </row>
    <row r="127" customFormat="false" ht="15" hidden="false" customHeight="true" outlineLevel="0" collapsed="false">
      <c r="A127" s="23" t="s">
        <v>685</v>
      </c>
      <c r="B127" s="23" t="s">
        <v>686</v>
      </c>
      <c r="C127" s="40" t="s">
        <v>177</v>
      </c>
      <c r="D127" s="23" t="s">
        <v>82</v>
      </c>
      <c r="E127" s="23" t="s">
        <v>687</v>
      </c>
      <c r="F127" s="23" t="s">
        <v>688</v>
      </c>
      <c r="G127" s="23" t="n">
        <v>41</v>
      </c>
      <c r="H127" s="23" t="n">
        <v>1000</v>
      </c>
      <c r="I127" s="41" t="s">
        <v>188</v>
      </c>
      <c r="K127" s="23" t="n">
        <v>0</v>
      </c>
      <c r="L127" s="23" t="n">
        <v>573</v>
      </c>
      <c r="M127" s="23" t="n">
        <v>0</v>
      </c>
      <c r="N127" s="23" t="n">
        <v>0</v>
      </c>
      <c r="O127" s="23" t="n">
        <f aca="false">K127+L127</f>
        <v>573</v>
      </c>
      <c r="P127" s="23" t="n">
        <f aca="false">K127+L127+M127+N127</f>
        <v>573</v>
      </c>
      <c r="Q127" s="23" t="n">
        <v>338</v>
      </c>
      <c r="R127" s="23" t="n">
        <v>124</v>
      </c>
      <c r="S127" s="23" t="n">
        <v>150</v>
      </c>
      <c r="T127" s="23" t="n">
        <v>76</v>
      </c>
      <c r="U127" s="42" t="n">
        <f aca="false">IF(I127="delivery",O127-SUM(Q127+R127),IF(I127="PO",P127-SUM(Q127:R127)))</f>
        <v>111</v>
      </c>
      <c r="V127" s="43" t="n">
        <v>12.055</v>
      </c>
      <c r="W127" s="43"/>
      <c r="X127" s="43" t="n">
        <f aca="false">W127-V127</f>
        <v>-12.055</v>
      </c>
      <c r="Y127" s="23" t="n">
        <v>12.055</v>
      </c>
      <c r="Z127" s="44"/>
      <c r="AA127" s="44"/>
      <c r="AM127" s="23" t="str">
        <f aca="false">D127</f>
        <v>Arista</v>
      </c>
      <c r="AN127" s="23" t="s">
        <v>181</v>
      </c>
      <c r="AT127" s="44"/>
      <c r="AU127" s="44"/>
      <c r="BD127" s="23" t="s">
        <v>182</v>
      </c>
      <c r="BE127" s="1" t="s">
        <v>183</v>
      </c>
    </row>
    <row r="128" customFormat="false" ht="15" hidden="false" customHeight="true" outlineLevel="0" collapsed="false">
      <c r="A128" s="23" t="s">
        <v>689</v>
      </c>
      <c r="B128" s="23" t="s">
        <v>690</v>
      </c>
      <c r="C128" s="40" t="s">
        <v>177</v>
      </c>
      <c r="D128" s="23" t="s">
        <v>82</v>
      </c>
      <c r="E128" s="23" t="s">
        <v>691</v>
      </c>
      <c r="F128" s="23" t="s">
        <v>692</v>
      </c>
      <c r="G128" s="23" t="n">
        <v>46</v>
      </c>
      <c r="H128" s="23" t="n">
        <v>80</v>
      </c>
      <c r="I128" s="41" t="s">
        <v>188</v>
      </c>
      <c r="K128" s="23" t="n">
        <v>0</v>
      </c>
      <c r="L128" s="23" t="n">
        <v>0</v>
      </c>
      <c r="M128" s="23" t="n">
        <v>0</v>
      </c>
      <c r="N128" s="23" t="n">
        <v>0</v>
      </c>
      <c r="O128" s="23" t="n">
        <f aca="false">K128+L128</f>
        <v>0</v>
      </c>
      <c r="P128" s="23" t="n">
        <f aca="false">K128+L128+M128+N128</f>
        <v>0</v>
      </c>
      <c r="Q128" s="23" t="n">
        <v>30</v>
      </c>
      <c r="R128" s="23" t="n">
        <v>0</v>
      </c>
      <c r="S128" s="23" t="n">
        <v>0</v>
      </c>
      <c r="T128" s="23" t="n">
        <v>0</v>
      </c>
      <c r="U128" s="42" t="n">
        <f aca="false">IF(I128="delivery",O128-SUM(Q128+R128),IF(I128="PO",P128-SUM(Q128:R128)))</f>
        <v>-30</v>
      </c>
      <c r="V128" s="43" t="n">
        <v>45.68</v>
      </c>
      <c r="W128" s="43"/>
      <c r="X128" s="43" t="n">
        <f aca="false">W128-V128</f>
        <v>-45.68</v>
      </c>
      <c r="Z128" s="44"/>
      <c r="AA128" s="44"/>
      <c r="AM128" s="23" t="str">
        <f aca="false">D128</f>
        <v>Arista</v>
      </c>
      <c r="AN128" s="23" t="s">
        <v>181</v>
      </c>
      <c r="AT128" s="44"/>
      <c r="AU128" s="44"/>
      <c r="BD128" s="23" t="s">
        <v>182</v>
      </c>
      <c r="BE128" s="1" t="s">
        <v>183</v>
      </c>
    </row>
    <row r="129" customFormat="false" ht="15" hidden="false" customHeight="true" outlineLevel="0" collapsed="false">
      <c r="A129" s="23" t="s">
        <v>693</v>
      </c>
      <c r="B129" s="23" t="s">
        <v>694</v>
      </c>
      <c r="C129" s="40" t="s">
        <v>177</v>
      </c>
      <c r="D129" s="23" t="s">
        <v>82</v>
      </c>
      <c r="E129" s="23" t="s">
        <v>695</v>
      </c>
      <c r="F129" s="23" t="s">
        <v>696</v>
      </c>
      <c r="G129" s="23" t="n">
        <v>46</v>
      </c>
      <c r="H129" s="23" t="n">
        <v>80</v>
      </c>
      <c r="I129" s="41" t="s">
        <v>188</v>
      </c>
      <c r="K129" s="23" t="n">
        <v>0</v>
      </c>
      <c r="L129" s="23" t="n">
        <v>0</v>
      </c>
      <c r="M129" s="23" t="n">
        <v>0</v>
      </c>
      <c r="N129" s="23" t="n">
        <v>0</v>
      </c>
      <c r="O129" s="23" t="n">
        <f aca="false">K129+L129</f>
        <v>0</v>
      </c>
      <c r="P129" s="23" t="n">
        <f aca="false">K129+L129+M129+N129</f>
        <v>0</v>
      </c>
      <c r="Q129" s="23" t="n">
        <v>30</v>
      </c>
      <c r="R129" s="23" t="n">
        <v>0</v>
      </c>
      <c r="S129" s="23" t="n">
        <v>0</v>
      </c>
      <c r="T129" s="23" t="n">
        <v>0</v>
      </c>
      <c r="U129" s="42" t="n">
        <f aca="false">IF(I129="delivery",O129-SUM(Q129+R129),IF(I129="PO",P129-SUM(Q129:R129)))</f>
        <v>-30</v>
      </c>
      <c r="V129" s="43" t="n">
        <v>26.07</v>
      </c>
      <c r="W129" s="43"/>
      <c r="X129" s="43" t="n">
        <f aca="false">W129-V129</f>
        <v>-26.07</v>
      </c>
      <c r="Z129" s="44"/>
      <c r="AA129" s="44"/>
      <c r="AM129" s="23" t="str">
        <f aca="false">D129</f>
        <v>Arista</v>
      </c>
      <c r="AN129" s="23" t="s">
        <v>181</v>
      </c>
      <c r="AT129" s="44"/>
      <c r="AU129" s="44"/>
      <c r="BD129" s="23" t="s">
        <v>182</v>
      </c>
      <c r="BE129" s="1" t="s">
        <v>183</v>
      </c>
    </row>
    <row r="130" customFormat="false" ht="15" hidden="false" customHeight="true" outlineLevel="0" collapsed="false">
      <c r="A130" s="23" t="s">
        <v>697</v>
      </c>
      <c r="B130" s="23" t="s">
        <v>698</v>
      </c>
      <c r="C130" s="40" t="s">
        <v>177</v>
      </c>
      <c r="D130" s="23" t="s">
        <v>82</v>
      </c>
      <c r="E130" s="23" t="s">
        <v>699</v>
      </c>
      <c r="F130" s="23" t="s">
        <v>700</v>
      </c>
      <c r="G130" s="23" t="n">
        <v>41</v>
      </c>
      <c r="H130" s="23" t="n">
        <v>1000</v>
      </c>
      <c r="I130" s="41" t="s">
        <v>188</v>
      </c>
      <c r="K130" s="23" t="n">
        <v>560</v>
      </c>
      <c r="L130" s="23" t="n">
        <v>101</v>
      </c>
      <c r="M130" s="23" t="n">
        <v>0</v>
      </c>
      <c r="N130" s="23" t="n">
        <v>0</v>
      </c>
      <c r="O130" s="23" t="n">
        <f aca="false">K130+L130</f>
        <v>661</v>
      </c>
      <c r="P130" s="23" t="n">
        <f aca="false">K130+L130+M130+N130</f>
        <v>661</v>
      </c>
      <c r="Q130" s="23" t="n">
        <v>13</v>
      </c>
      <c r="R130" s="23" t="n">
        <v>0</v>
      </c>
      <c r="S130" s="23" t="n">
        <v>0</v>
      </c>
      <c r="T130" s="23" t="n">
        <v>0</v>
      </c>
      <c r="U130" s="42" t="n">
        <f aca="false">IF(I130="delivery",O130-SUM(Q130+R130),IF(I130="PO",P130-SUM(Q130:R130)))</f>
        <v>648</v>
      </c>
      <c r="V130" s="43" t="n">
        <v>2.178</v>
      </c>
      <c r="W130" s="43"/>
      <c r="X130" s="43" t="n">
        <f aca="false">W130-V130</f>
        <v>-2.178</v>
      </c>
      <c r="Z130" s="44"/>
      <c r="AA130" s="44"/>
      <c r="AM130" s="23" t="str">
        <f aca="false">D130</f>
        <v>Arista</v>
      </c>
      <c r="AN130" s="23" t="s">
        <v>263</v>
      </c>
      <c r="AT130" s="44"/>
      <c r="AU130" s="44"/>
      <c r="BD130" s="23" t="s">
        <v>182</v>
      </c>
      <c r="BE130" s="1" t="s">
        <v>183</v>
      </c>
    </row>
    <row r="131" customFormat="false" ht="15" hidden="false" customHeight="true" outlineLevel="0" collapsed="false">
      <c r="A131" s="23" t="s">
        <v>701</v>
      </c>
      <c r="B131" s="23" t="s">
        <v>702</v>
      </c>
      <c r="C131" s="40" t="s">
        <v>177</v>
      </c>
      <c r="D131" s="23" t="s">
        <v>82</v>
      </c>
      <c r="E131" s="23" t="s">
        <v>703</v>
      </c>
      <c r="F131" s="23" t="s">
        <v>704</v>
      </c>
      <c r="G131" s="23" t="n">
        <v>41</v>
      </c>
      <c r="H131" s="23" t="n">
        <v>1000</v>
      </c>
      <c r="I131" s="41" t="s">
        <v>188</v>
      </c>
      <c r="K131" s="23" t="n">
        <v>0</v>
      </c>
      <c r="L131" s="23" t="n">
        <v>1019</v>
      </c>
      <c r="M131" s="23" t="n">
        <v>2000</v>
      </c>
      <c r="N131" s="23" t="n">
        <v>0</v>
      </c>
      <c r="O131" s="23" t="n">
        <f aca="false">K131+L131</f>
        <v>1019</v>
      </c>
      <c r="P131" s="23" t="n">
        <f aca="false">K131+L131+M131+N131</f>
        <v>3019</v>
      </c>
      <c r="Q131" s="23" t="n">
        <v>0</v>
      </c>
      <c r="R131" s="23" t="n">
        <v>2877</v>
      </c>
      <c r="S131" s="23" t="n">
        <v>2244</v>
      </c>
      <c r="T131" s="23" t="n">
        <v>1253</v>
      </c>
      <c r="U131" s="42" t="n">
        <f aca="false">IF(I131="delivery",O131-SUM(Q131+R131),IF(I131="PO",P131-SUM(Q131:R131)))</f>
        <v>142</v>
      </c>
      <c r="V131" s="43" t="n">
        <v>2.178</v>
      </c>
      <c r="W131" s="43"/>
      <c r="X131" s="43" t="n">
        <f aca="false">W131-V131</f>
        <v>-2.178</v>
      </c>
      <c r="Y131" s="23" t="n">
        <v>2.178</v>
      </c>
      <c r="Z131" s="44"/>
      <c r="AA131" s="44"/>
      <c r="AM131" s="23" t="str">
        <f aca="false">D131</f>
        <v>Arista</v>
      </c>
      <c r="AN131" s="23" t="s">
        <v>263</v>
      </c>
      <c r="AT131" s="44"/>
      <c r="AU131" s="44"/>
      <c r="BD131" s="23" t="s">
        <v>182</v>
      </c>
      <c r="BE131" s="1" t="s">
        <v>183</v>
      </c>
    </row>
    <row r="132" customFormat="false" ht="15" hidden="false" customHeight="true" outlineLevel="0" collapsed="false">
      <c r="A132" s="23" t="s">
        <v>705</v>
      </c>
      <c r="B132" s="23" t="s">
        <v>706</v>
      </c>
      <c r="C132" s="40" t="s">
        <v>177</v>
      </c>
      <c r="D132" s="23" t="s">
        <v>82</v>
      </c>
      <c r="E132" s="23" t="s">
        <v>707</v>
      </c>
      <c r="F132" s="23" t="s">
        <v>708</v>
      </c>
      <c r="G132" s="23" t="n">
        <v>56</v>
      </c>
      <c r="H132" s="23" t="n">
        <v>500</v>
      </c>
      <c r="I132" s="41" t="s">
        <v>188</v>
      </c>
      <c r="K132" s="23" t="n">
        <v>0</v>
      </c>
      <c r="L132" s="23" t="n">
        <v>0</v>
      </c>
      <c r="M132" s="23" t="n">
        <v>0</v>
      </c>
      <c r="N132" s="23" t="n">
        <v>0</v>
      </c>
      <c r="O132" s="23" t="n">
        <f aca="false">K132+L132</f>
        <v>0</v>
      </c>
      <c r="P132" s="23" t="n">
        <f aca="false">K132+L132+M132+N132</f>
        <v>0</v>
      </c>
      <c r="Q132" s="23" t="n">
        <v>0</v>
      </c>
      <c r="R132" s="23" t="n">
        <v>0</v>
      </c>
      <c r="S132" s="23" t="n">
        <v>0</v>
      </c>
      <c r="T132" s="23" t="n">
        <v>0</v>
      </c>
      <c r="U132" s="42" t="n">
        <f aca="false">IF(I132="delivery",O132-SUM(Q132+R132),IF(I132="PO",P132-SUM(Q132:R132)))</f>
        <v>0</v>
      </c>
      <c r="V132" s="45" t="n">
        <v>94.102</v>
      </c>
      <c r="W132" s="45"/>
      <c r="X132" s="43" t="n">
        <f aca="false">W132-V132</f>
        <v>-94.102</v>
      </c>
      <c r="Z132" s="44"/>
      <c r="AA132" s="44"/>
      <c r="AM132" s="23" t="str">
        <f aca="false">D132</f>
        <v>Arista</v>
      </c>
      <c r="AN132" s="23" t="s">
        <v>189</v>
      </c>
      <c r="AT132" s="44"/>
      <c r="AU132" s="44"/>
      <c r="BD132" s="23" t="s">
        <v>709</v>
      </c>
      <c r="BE132" s="1" t="s">
        <v>183</v>
      </c>
    </row>
    <row r="133" customFormat="false" ht="15" hidden="false" customHeight="true" outlineLevel="0" collapsed="false">
      <c r="A133" s="23" t="s">
        <v>710</v>
      </c>
      <c r="B133" s="23" t="s">
        <v>711</v>
      </c>
      <c r="C133" s="40" t="s">
        <v>177</v>
      </c>
      <c r="D133" s="23" t="s">
        <v>82</v>
      </c>
      <c r="E133" s="23" t="s">
        <v>712</v>
      </c>
      <c r="F133" s="23" t="s">
        <v>713</v>
      </c>
      <c r="G133" s="23" t="n">
        <v>33</v>
      </c>
      <c r="H133" s="23" t="n">
        <v>1</v>
      </c>
      <c r="I133" s="41" t="s">
        <v>188</v>
      </c>
      <c r="K133" s="23" t="n">
        <v>0</v>
      </c>
      <c r="L133" s="23" t="n">
        <v>0</v>
      </c>
      <c r="M133" s="23" t="n">
        <v>0</v>
      </c>
      <c r="N133" s="23" t="n">
        <v>0</v>
      </c>
      <c r="O133" s="23" t="n">
        <f aca="false">K133+L133</f>
        <v>0</v>
      </c>
      <c r="P133" s="23" t="n">
        <f aca="false">K133+L133+M133+N133</f>
        <v>0</v>
      </c>
      <c r="Q133" s="23" t="n">
        <v>0</v>
      </c>
      <c r="R133" s="23" t="n">
        <v>0</v>
      </c>
      <c r="S133" s="23" t="n">
        <v>0</v>
      </c>
      <c r="T133" s="23" t="n">
        <v>0</v>
      </c>
      <c r="U133" s="42" t="n">
        <f aca="false">IF(I133="delivery",O133-SUM(Q133+R133),IF(I133="PO",P133-SUM(Q133:R133)))</f>
        <v>0</v>
      </c>
      <c r="V133" s="43" t="n">
        <v>1E-005</v>
      </c>
      <c r="W133" s="43"/>
      <c r="X133" s="43" t="n">
        <f aca="false">W133-V133</f>
        <v>-1E-005</v>
      </c>
      <c r="Z133" s="44"/>
      <c r="AA133" s="44"/>
      <c r="AM133" s="23" t="str">
        <f aca="false">D133</f>
        <v>Arista</v>
      </c>
      <c r="AN133" s="23" t="s">
        <v>189</v>
      </c>
      <c r="AT133" s="44"/>
      <c r="AU133" s="44"/>
      <c r="BD133" s="23" t="s">
        <v>714</v>
      </c>
      <c r="BE133" s="1" t="s">
        <v>183</v>
      </c>
    </row>
    <row r="134" customFormat="false" ht="15" hidden="false" customHeight="true" outlineLevel="0" collapsed="false">
      <c r="A134" s="23" t="s">
        <v>715</v>
      </c>
      <c r="B134" s="23" t="s">
        <v>716</v>
      </c>
      <c r="C134" s="40" t="s">
        <v>177</v>
      </c>
      <c r="D134" s="23" t="s">
        <v>82</v>
      </c>
      <c r="E134" s="23" t="s">
        <v>717</v>
      </c>
      <c r="F134" s="23" t="s">
        <v>718</v>
      </c>
      <c r="G134" s="23" t="n">
        <v>46</v>
      </c>
      <c r="H134" s="23" t="n">
        <v>250</v>
      </c>
      <c r="I134" s="41" t="s">
        <v>188</v>
      </c>
      <c r="K134" s="23" t="n">
        <v>0</v>
      </c>
      <c r="L134" s="23" t="n">
        <v>0</v>
      </c>
      <c r="M134" s="23" t="n">
        <v>0</v>
      </c>
      <c r="N134" s="23" t="n">
        <v>0</v>
      </c>
      <c r="O134" s="23" t="n">
        <f aca="false">K134+L134</f>
        <v>0</v>
      </c>
      <c r="P134" s="23" t="n">
        <f aca="false">K134+L134+M134+N134</f>
        <v>0</v>
      </c>
      <c r="Q134" s="23" t="n">
        <v>0</v>
      </c>
      <c r="R134" s="23" t="n">
        <v>0</v>
      </c>
      <c r="S134" s="23" t="n">
        <v>0</v>
      </c>
      <c r="T134" s="23" t="n">
        <v>0</v>
      </c>
      <c r="U134" s="42" t="n">
        <f aca="false">IF(I134="delivery",O134-SUM(Q134+R134),IF(I134="PO",P134-SUM(Q134:R134)))</f>
        <v>0</v>
      </c>
      <c r="V134" s="45" t="n">
        <v>2.715</v>
      </c>
      <c r="W134" s="45"/>
      <c r="X134" s="43" t="n">
        <f aca="false">W134-V134</f>
        <v>-2.715</v>
      </c>
      <c r="Z134" s="44"/>
      <c r="AA134" s="44"/>
      <c r="AM134" s="23" t="str">
        <f aca="false">D134</f>
        <v>Arista</v>
      </c>
      <c r="AN134" s="23" t="s">
        <v>189</v>
      </c>
      <c r="AT134" s="44"/>
      <c r="AU134" s="44"/>
      <c r="BD134" s="23" t="s">
        <v>719</v>
      </c>
      <c r="BE134" s="1" t="s">
        <v>183</v>
      </c>
    </row>
    <row r="135" customFormat="false" ht="15" hidden="false" customHeight="true" outlineLevel="0" collapsed="false">
      <c r="A135" s="23" t="s">
        <v>720</v>
      </c>
      <c r="B135" s="23" t="s">
        <v>721</v>
      </c>
      <c r="C135" s="40" t="s">
        <v>177</v>
      </c>
      <c r="D135" s="23" t="s">
        <v>82</v>
      </c>
      <c r="E135" s="23" t="s">
        <v>722</v>
      </c>
      <c r="F135" s="23" t="s">
        <v>723</v>
      </c>
      <c r="G135" s="23" t="n">
        <v>41</v>
      </c>
      <c r="H135" s="23" t="n">
        <v>1000</v>
      </c>
      <c r="I135" s="41" t="s">
        <v>188</v>
      </c>
      <c r="K135" s="23" t="n">
        <v>40</v>
      </c>
      <c r="L135" s="23" t="n">
        <v>1507</v>
      </c>
      <c r="M135" s="23" t="n">
        <v>0</v>
      </c>
      <c r="N135" s="23" t="n">
        <v>0</v>
      </c>
      <c r="O135" s="23" t="n">
        <f aca="false">K135+L135</f>
        <v>1547</v>
      </c>
      <c r="P135" s="23" t="n">
        <f aca="false">K135+L135+M135+N135</f>
        <v>1547</v>
      </c>
      <c r="Q135" s="23" t="n">
        <v>449</v>
      </c>
      <c r="R135" s="23" t="n">
        <v>480</v>
      </c>
      <c r="S135" s="23" t="n">
        <v>475</v>
      </c>
      <c r="T135" s="23" t="n">
        <v>316</v>
      </c>
      <c r="U135" s="42" t="n">
        <f aca="false">IF(I135="delivery",O135-SUM(Q135+R135),IF(I135="PO",P135-SUM(Q135:R135)))</f>
        <v>618</v>
      </c>
      <c r="V135" s="43" t="n">
        <v>1.107</v>
      </c>
      <c r="W135" s="43"/>
      <c r="X135" s="43" t="n">
        <f aca="false">W135-V135</f>
        <v>-1.107</v>
      </c>
      <c r="Y135" s="23" t="n">
        <v>1.107</v>
      </c>
      <c r="Z135" s="44"/>
      <c r="AA135" s="44"/>
      <c r="AM135" s="23" t="str">
        <f aca="false">D135</f>
        <v>Arista</v>
      </c>
      <c r="AN135" s="23" t="s">
        <v>263</v>
      </c>
      <c r="AT135" s="44"/>
      <c r="AU135" s="44"/>
      <c r="BD135" s="23" t="s">
        <v>182</v>
      </c>
      <c r="BE135" s="1" t="s">
        <v>183</v>
      </c>
    </row>
    <row r="136" customFormat="false" ht="15" hidden="false" customHeight="true" outlineLevel="0" collapsed="false">
      <c r="A136" s="23" t="s">
        <v>724</v>
      </c>
      <c r="B136" s="23" t="s">
        <v>725</v>
      </c>
      <c r="C136" s="40" t="s">
        <v>177</v>
      </c>
      <c r="D136" s="23" t="s">
        <v>82</v>
      </c>
      <c r="E136" s="23" t="s">
        <v>726</v>
      </c>
      <c r="F136" s="23" t="s">
        <v>727</v>
      </c>
      <c r="G136" s="23" t="n">
        <v>51</v>
      </c>
      <c r="H136" s="23" t="n">
        <v>50</v>
      </c>
      <c r="I136" s="41" t="s">
        <v>188</v>
      </c>
      <c r="K136" s="23" t="n">
        <v>0</v>
      </c>
      <c r="L136" s="23" t="n">
        <v>145</v>
      </c>
      <c r="M136" s="23" t="n">
        <v>0</v>
      </c>
      <c r="N136" s="23" t="n">
        <v>0</v>
      </c>
      <c r="O136" s="23" t="n">
        <f aca="false">K136+L136</f>
        <v>145</v>
      </c>
      <c r="P136" s="23" t="n">
        <f aca="false">K136+L136+M136+N136</f>
        <v>145</v>
      </c>
      <c r="Q136" s="23" t="n">
        <v>140</v>
      </c>
      <c r="R136" s="23" t="n">
        <v>0</v>
      </c>
      <c r="S136" s="23" t="n">
        <v>0</v>
      </c>
      <c r="T136" s="23" t="n">
        <v>0</v>
      </c>
      <c r="U136" s="42" t="n">
        <f aca="false">IF(I136="delivery",O136-SUM(Q136+R136),IF(I136="PO",P136-SUM(Q136:R136)))</f>
        <v>5</v>
      </c>
      <c r="V136" s="43" t="n">
        <v>44</v>
      </c>
      <c r="W136" s="43"/>
      <c r="X136" s="43" t="n">
        <f aca="false">W136-V136</f>
        <v>-44</v>
      </c>
      <c r="Z136" s="44"/>
      <c r="AA136" s="44"/>
      <c r="AM136" s="23" t="str">
        <f aca="false">D136</f>
        <v>Arista</v>
      </c>
      <c r="AN136" s="23" t="s">
        <v>189</v>
      </c>
      <c r="AT136" s="44"/>
      <c r="AU136" s="44"/>
      <c r="BD136" s="23" t="s">
        <v>182</v>
      </c>
      <c r="BE136" s="1" t="s">
        <v>183</v>
      </c>
    </row>
    <row r="137" customFormat="false" ht="15" hidden="false" customHeight="true" outlineLevel="0" collapsed="false">
      <c r="A137" s="23" t="s">
        <v>728</v>
      </c>
      <c r="B137" s="23" t="s">
        <v>729</v>
      </c>
      <c r="C137" s="40" t="s">
        <v>177</v>
      </c>
      <c r="D137" s="23" t="s">
        <v>82</v>
      </c>
      <c r="E137" s="23" t="s">
        <v>730</v>
      </c>
      <c r="F137" s="23" t="s">
        <v>731</v>
      </c>
      <c r="G137" s="23" t="n">
        <v>51</v>
      </c>
      <c r="H137" s="23" t="n">
        <v>50</v>
      </c>
      <c r="I137" s="41" t="s">
        <v>188</v>
      </c>
      <c r="K137" s="23" t="n">
        <v>0</v>
      </c>
      <c r="L137" s="23" t="n">
        <v>150</v>
      </c>
      <c r="M137" s="23" t="n">
        <v>0</v>
      </c>
      <c r="N137" s="23" t="n">
        <v>0</v>
      </c>
      <c r="O137" s="23" t="n">
        <f aca="false">K137+L137</f>
        <v>150</v>
      </c>
      <c r="P137" s="23" t="n">
        <f aca="false">K137+L137+M137+N137</f>
        <v>150</v>
      </c>
      <c r="Q137" s="23" t="n">
        <v>145</v>
      </c>
      <c r="R137" s="23" t="n">
        <v>0</v>
      </c>
      <c r="S137" s="23" t="n">
        <v>0</v>
      </c>
      <c r="T137" s="23" t="n">
        <v>0</v>
      </c>
      <c r="U137" s="42" t="n">
        <f aca="false">IF(I137="delivery",O137-SUM(Q137+R137),IF(I137="PO",P137-SUM(Q137:R137)))</f>
        <v>5</v>
      </c>
      <c r="V137" s="43" t="n">
        <v>216</v>
      </c>
      <c r="W137" s="43"/>
      <c r="X137" s="43" t="n">
        <f aca="false">W137-V137</f>
        <v>-216</v>
      </c>
      <c r="Y137" s="23" t="n">
        <v>216</v>
      </c>
      <c r="Z137" s="44"/>
      <c r="AA137" s="44"/>
      <c r="AM137" s="23" t="str">
        <f aca="false">D137</f>
        <v>Arista</v>
      </c>
      <c r="AN137" s="23" t="s">
        <v>189</v>
      </c>
      <c r="AT137" s="44"/>
      <c r="AU137" s="44"/>
      <c r="BD137" s="23" t="s">
        <v>182</v>
      </c>
      <c r="BE137" s="1" t="s">
        <v>183</v>
      </c>
    </row>
    <row r="138" customFormat="false" ht="15" hidden="false" customHeight="true" outlineLevel="0" collapsed="false">
      <c r="A138" s="23" t="s">
        <v>732</v>
      </c>
      <c r="B138" s="23" t="s">
        <v>733</v>
      </c>
      <c r="C138" s="40" t="s">
        <v>177</v>
      </c>
      <c r="D138" s="23" t="s">
        <v>82</v>
      </c>
      <c r="E138" s="23" t="s">
        <v>734</v>
      </c>
      <c r="F138" s="23" t="s">
        <v>735</v>
      </c>
      <c r="G138" s="23" t="n">
        <v>46</v>
      </c>
      <c r="H138" s="23" t="n">
        <v>80</v>
      </c>
      <c r="I138" s="41" t="s">
        <v>188</v>
      </c>
      <c r="K138" s="23" t="n">
        <v>505</v>
      </c>
      <c r="L138" s="23" t="n">
        <v>57</v>
      </c>
      <c r="M138" s="23" t="n">
        <v>0</v>
      </c>
      <c r="N138" s="23" t="n">
        <v>0</v>
      </c>
      <c r="O138" s="23" t="n">
        <f aca="false">K138+L138</f>
        <v>562</v>
      </c>
      <c r="P138" s="23" t="n">
        <f aca="false">K138+L138+M138+N138</f>
        <v>562</v>
      </c>
      <c r="Q138" s="23" t="n">
        <v>13</v>
      </c>
      <c r="R138" s="23" t="n">
        <v>0</v>
      </c>
      <c r="S138" s="23" t="n">
        <v>0</v>
      </c>
      <c r="T138" s="23" t="n">
        <v>0</v>
      </c>
      <c r="U138" s="42" t="n">
        <f aca="false">IF(I138="delivery",O138-SUM(Q138+R138),IF(I138="PO",P138-SUM(Q138:R138)))</f>
        <v>549</v>
      </c>
      <c r="V138" s="43" t="n">
        <v>45.95</v>
      </c>
      <c r="W138" s="43"/>
      <c r="X138" s="43" t="n">
        <f aca="false">W138-V138</f>
        <v>-45.95</v>
      </c>
      <c r="Z138" s="44"/>
      <c r="AA138" s="44"/>
      <c r="AM138" s="23" t="str">
        <f aca="false">D138</f>
        <v>Arista</v>
      </c>
      <c r="AN138" s="23" t="s">
        <v>181</v>
      </c>
      <c r="AT138" s="44"/>
      <c r="AU138" s="44"/>
      <c r="BD138" s="23" t="s">
        <v>182</v>
      </c>
      <c r="BE138" s="1" t="s">
        <v>183</v>
      </c>
    </row>
    <row r="139" customFormat="false" ht="15" hidden="false" customHeight="true" outlineLevel="0" collapsed="false">
      <c r="A139" s="23" t="s">
        <v>736</v>
      </c>
      <c r="B139" s="23" t="s">
        <v>737</v>
      </c>
      <c r="C139" s="40" t="s">
        <v>177</v>
      </c>
      <c r="D139" s="23" t="s">
        <v>82</v>
      </c>
      <c r="E139" s="23" t="s">
        <v>738</v>
      </c>
      <c r="F139" s="23" t="s">
        <v>739</v>
      </c>
      <c r="G139" s="23" t="n">
        <v>46</v>
      </c>
      <c r="H139" s="23" t="n">
        <v>80</v>
      </c>
      <c r="I139" s="41" t="s">
        <v>188</v>
      </c>
      <c r="K139" s="23" t="n">
        <v>432</v>
      </c>
      <c r="L139" s="23" t="n">
        <v>30</v>
      </c>
      <c r="M139" s="23" t="n">
        <v>0</v>
      </c>
      <c r="N139" s="23" t="n">
        <v>0</v>
      </c>
      <c r="O139" s="23" t="n">
        <f aca="false">K139+L139</f>
        <v>462</v>
      </c>
      <c r="P139" s="23" t="n">
        <f aca="false">K139+L139+M139+N139</f>
        <v>462</v>
      </c>
      <c r="Q139" s="23" t="n">
        <v>26</v>
      </c>
      <c r="R139" s="23" t="n">
        <v>0</v>
      </c>
      <c r="S139" s="23" t="n">
        <v>0</v>
      </c>
      <c r="T139" s="23" t="n">
        <v>0</v>
      </c>
      <c r="U139" s="42" t="n">
        <f aca="false">IF(I139="delivery",O139-SUM(Q139+R139),IF(I139="PO",P139-SUM(Q139:R139)))</f>
        <v>436</v>
      </c>
      <c r="V139" s="43" t="n">
        <v>26.76</v>
      </c>
      <c r="W139" s="43"/>
      <c r="X139" s="43" t="n">
        <f aca="false">W139-V139</f>
        <v>-26.76</v>
      </c>
      <c r="Z139" s="44"/>
      <c r="AA139" s="44"/>
      <c r="AM139" s="23" t="str">
        <f aca="false">D139</f>
        <v>Arista</v>
      </c>
      <c r="AN139" s="23" t="s">
        <v>181</v>
      </c>
      <c r="AT139" s="44"/>
      <c r="AU139" s="44"/>
      <c r="BD139" s="23" t="s">
        <v>182</v>
      </c>
      <c r="BE139" s="1" t="s">
        <v>183</v>
      </c>
    </row>
    <row r="140" customFormat="false" ht="15" hidden="false" customHeight="true" outlineLevel="0" collapsed="false">
      <c r="A140" s="23" t="s">
        <v>740</v>
      </c>
      <c r="B140" s="23" t="s">
        <v>741</v>
      </c>
      <c r="C140" s="40" t="s">
        <v>177</v>
      </c>
      <c r="D140" s="23" t="s">
        <v>82</v>
      </c>
      <c r="E140" s="23" t="s">
        <v>742</v>
      </c>
      <c r="F140" s="23" t="s">
        <v>743</v>
      </c>
      <c r="G140" s="23" t="n">
        <v>46</v>
      </c>
      <c r="H140" s="23" t="n">
        <v>80</v>
      </c>
      <c r="I140" s="41" t="s">
        <v>188</v>
      </c>
      <c r="K140" s="23" t="n">
        <v>0</v>
      </c>
      <c r="L140" s="23" t="n">
        <v>601</v>
      </c>
      <c r="M140" s="23" t="n">
        <v>0</v>
      </c>
      <c r="N140" s="23" t="n">
        <v>0</v>
      </c>
      <c r="O140" s="23" t="n">
        <f aca="false">K140+L140</f>
        <v>601</v>
      </c>
      <c r="P140" s="23" t="n">
        <f aca="false">K140+L140+M140+N140</f>
        <v>601</v>
      </c>
      <c r="Q140" s="23" t="n">
        <v>8</v>
      </c>
      <c r="R140" s="23" t="n">
        <v>0</v>
      </c>
      <c r="S140" s="23" t="n">
        <v>0</v>
      </c>
      <c r="T140" s="23" t="n">
        <v>0</v>
      </c>
      <c r="U140" s="42" t="n">
        <f aca="false">IF(I140="delivery",O140-SUM(Q140+R140),IF(I140="PO",P140-SUM(Q140:R140)))</f>
        <v>593</v>
      </c>
      <c r="V140" s="43" t="n">
        <v>7.27</v>
      </c>
      <c r="W140" s="43"/>
      <c r="X140" s="43" t="n">
        <f aca="false">W140-V140</f>
        <v>-7.27</v>
      </c>
      <c r="Z140" s="44"/>
      <c r="AA140" s="44"/>
      <c r="AM140" s="23" t="str">
        <f aca="false">D140</f>
        <v>Arista</v>
      </c>
      <c r="AN140" s="23" t="s">
        <v>181</v>
      </c>
      <c r="AT140" s="44"/>
      <c r="AU140" s="44"/>
      <c r="BD140" s="23" t="s">
        <v>182</v>
      </c>
      <c r="BE140" s="1" t="s">
        <v>183</v>
      </c>
    </row>
    <row r="141" customFormat="false" ht="15" hidden="false" customHeight="true" outlineLevel="0" collapsed="false">
      <c r="A141" s="23" t="s">
        <v>744</v>
      </c>
      <c r="B141" s="23" t="s">
        <v>745</v>
      </c>
      <c r="C141" s="40" t="s">
        <v>177</v>
      </c>
      <c r="D141" s="23" t="s">
        <v>82</v>
      </c>
      <c r="E141" s="23" t="s">
        <v>746</v>
      </c>
      <c r="F141" s="23" t="s">
        <v>747</v>
      </c>
      <c r="G141" s="23" t="n">
        <v>46</v>
      </c>
      <c r="H141" s="23" t="n">
        <v>80</v>
      </c>
      <c r="I141" s="41" t="s">
        <v>188</v>
      </c>
      <c r="K141" s="23" t="n">
        <v>0</v>
      </c>
      <c r="L141" s="23" t="n">
        <v>552</v>
      </c>
      <c r="M141" s="23" t="n">
        <v>0</v>
      </c>
      <c r="N141" s="23" t="n">
        <v>0</v>
      </c>
      <c r="O141" s="23" t="n">
        <f aca="false">K141+L141</f>
        <v>552</v>
      </c>
      <c r="P141" s="23" t="n">
        <f aca="false">K141+L141+M141+N141</f>
        <v>552</v>
      </c>
      <c r="Q141" s="23" t="n">
        <v>13</v>
      </c>
      <c r="R141" s="23" t="n">
        <v>0</v>
      </c>
      <c r="S141" s="23" t="n">
        <v>0</v>
      </c>
      <c r="T141" s="23" t="n">
        <v>0</v>
      </c>
      <c r="U141" s="42" t="n">
        <f aca="false">IF(I141="delivery",O141-SUM(Q141+R141),IF(I141="PO",P141-SUM(Q141:R141)))</f>
        <v>539</v>
      </c>
      <c r="V141" s="43" t="n">
        <v>6.42</v>
      </c>
      <c r="W141" s="43"/>
      <c r="X141" s="43" t="n">
        <f aca="false">W141-V141</f>
        <v>-6.42</v>
      </c>
      <c r="Z141" s="44"/>
      <c r="AA141" s="44"/>
      <c r="AM141" s="23" t="str">
        <f aca="false">D141</f>
        <v>Arista</v>
      </c>
      <c r="AN141" s="23" t="s">
        <v>181</v>
      </c>
      <c r="AT141" s="44"/>
      <c r="AU141" s="44"/>
      <c r="BD141" s="23" t="s">
        <v>182</v>
      </c>
      <c r="BE141" s="1" t="s">
        <v>183</v>
      </c>
    </row>
    <row r="142" customFormat="false" ht="15" hidden="false" customHeight="true" outlineLevel="0" collapsed="false">
      <c r="A142" s="23" t="s">
        <v>748</v>
      </c>
      <c r="B142" s="23" t="s">
        <v>749</v>
      </c>
      <c r="C142" s="40" t="s">
        <v>177</v>
      </c>
      <c r="D142" s="23" t="s">
        <v>82</v>
      </c>
      <c r="E142" s="23" t="s">
        <v>750</v>
      </c>
      <c r="F142" s="23" t="s">
        <v>751</v>
      </c>
      <c r="G142" s="23" t="n">
        <v>51</v>
      </c>
      <c r="H142" s="23" t="n">
        <v>2500</v>
      </c>
      <c r="I142" s="41" t="s">
        <v>188</v>
      </c>
      <c r="K142" s="23" t="n">
        <v>0</v>
      </c>
      <c r="L142" s="23" t="n">
        <v>1599</v>
      </c>
      <c r="M142" s="23" t="n">
        <v>70</v>
      </c>
      <c r="N142" s="23" t="n">
        <v>0</v>
      </c>
      <c r="O142" s="23" t="n">
        <f aca="false">K142+L142</f>
        <v>1599</v>
      </c>
      <c r="P142" s="23" t="n">
        <f aca="false">K142+L142+M142+N142</f>
        <v>1669</v>
      </c>
      <c r="Q142" s="23" t="n">
        <v>2361</v>
      </c>
      <c r="R142" s="23" t="n">
        <v>0</v>
      </c>
      <c r="S142" s="23" t="n">
        <v>0</v>
      </c>
      <c r="T142" s="23" t="n">
        <v>0</v>
      </c>
      <c r="U142" s="42" t="n">
        <f aca="false">IF(I142="delivery",O142-SUM(Q142+R142),IF(I142="PO",P142-SUM(Q142:R142)))</f>
        <v>-692</v>
      </c>
      <c r="V142" s="43" t="n">
        <v>6.3821</v>
      </c>
      <c r="W142" s="43"/>
      <c r="X142" s="43" t="n">
        <f aca="false">W142-V142</f>
        <v>-6.3821</v>
      </c>
      <c r="Y142" s="23" t="n">
        <v>5.59093</v>
      </c>
      <c r="Z142" s="44"/>
      <c r="AA142" s="44"/>
      <c r="AM142" s="23" t="str">
        <f aca="false">D142</f>
        <v>Arista</v>
      </c>
      <c r="AN142" s="23" t="s">
        <v>181</v>
      </c>
      <c r="AT142" s="44"/>
      <c r="AU142" s="44"/>
      <c r="BD142" s="23" t="s">
        <v>182</v>
      </c>
      <c r="BE142" s="1" t="s">
        <v>183</v>
      </c>
    </row>
    <row r="143" customFormat="false" ht="15" hidden="false" customHeight="true" outlineLevel="0" collapsed="false">
      <c r="A143" s="23" t="s">
        <v>752</v>
      </c>
      <c r="B143" s="23" t="s">
        <v>753</v>
      </c>
      <c r="C143" s="40" t="s">
        <v>177</v>
      </c>
      <c r="D143" s="23" t="s">
        <v>82</v>
      </c>
      <c r="E143" s="23" t="s">
        <v>754</v>
      </c>
      <c r="F143" s="23" t="s">
        <v>755</v>
      </c>
      <c r="G143" s="23" t="n">
        <v>81</v>
      </c>
      <c r="H143" s="23" t="n">
        <v>2500</v>
      </c>
      <c r="I143" s="41" t="s">
        <v>188</v>
      </c>
      <c r="K143" s="23" t="n">
        <v>0</v>
      </c>
      <c r="L143" s="23" t="n">
        <v>340</v>
      </c>
      <c r="M143" s="23" t="n">
        <v>1508</v>
      </c>
      <c r="N143" s="23" t="n">
        <v>0</v>
      </c>
      <c r="O143" s="23" t="n">
        <f aca="false">K143+L143</f>
        <v>340</v>
      </c>
      <c r="P143" s="23" t="n">
        <f aca="false">K143+L143+M143+N143</f>
        <v>1848</v>
      </c>
      <c r="Q143" s="23" t="n">
        <v>2392</v>
      </c>
      <c r="R143" s="23" t="n">
        <v>0</v>
      </c>
      <c r="S143" s="23" t="n">
        <v>0</v>
      </c>
      <c r="T143" s="23" t="n">
        <v>0</v>
      </c>
      <c r="U143" s="42" t="n">
        <f aca="false">IF(I143="delivery",O143-SUM(Q143+R143),IF(I143="PO",P143-SUM(Q143:R143)))</f>
        <v>-544</v>
      </c>
      <c r="V143" s="43" t="n">
        <v>13.4952</v>
      </c>
      <c r="W143" s="43"/>
      <c r="X143" s="43" t="n">
        <f aca="false">W143-V143</f>
        <v>-13.4952</v>
      </c>
      <c r="Z143" s="44"/>
      <c r="AA143" s="44"/>
      <c r="AM143" s="23" t="str">
        <f aca="false">D143</f>
        <v>Arista</v>
      </c>
      <c r="AN143" s="23" t="s">
        <v>181</v>
      </c>
      <c r="AT143" s="44"/>
      <c r="AU143" s="44"/>
      <c r="BD143" s="23" t="s">
        <v>412</v>
      </c>
      <c r="BE143" s="1" t="s">
        <v>183</v>
      </c>
    </row>
    <row r="144" customFormat="false" ht="15" hidden="false" customHeight="true" outlineLevel="0" collapsed="false">
      <c r="A144" s="23" t="s">
        <v>756</v>
      </c>
      <c r="B144" s="23" t="s">
        <v>757</v>
      </c>
      <c r="C144" s="40" t="s">
        <v>177</v>
      </c>
      <c r="D144" s="23" t="s">
        <v>82</v>
      </c>
      <c r="E144" s="23" t="s">
        <v>758</v>
      </c>
      <c r="F144" s="23" t="s">
        <v>759</v>
      </c>
      <c r="G144" s="23" t="n">
        <v>31</v>
      </c>
      <c r="H144" s="23" t="n">
        <v>500</v>
      </c>
      <c r="I144" s="41" t="s">
        <v>188</v>
      </c>
      <c r="K144" s="23" t="n">
        <v>0</v>
      </c>
      <c r="L144" s="23" t="n">
        <v>1207</v>
      </c>
      <c r="M144" s="23" t="n">
        <v>0</v>
      </c>
      <c r="N144" s="23" t="n">
        <v>0</v>
      </c>
      <c r="O144" s="23" t="n">
        <f aca="false">K144+L144</f>
        <v>1207</v>
      </c>
      <c r="P144" s="23" t="n">
        <f aca="false">K144+L144+M144+N144</f>
        <v>1207</v>
      </c>
      <c r="Q144" s="23" t="n">
        <v>1562</v>
      </c>
      <c r="R144" s="23" t="n">
        <v>3291</v>
      </c>
      <c r="S144" s="23" t="n">
        <v>2507</v>
      </c>
      <c r="T144" s="23" t="n">
        <v>1226</v>
      </c>
      <c r="U144" s="42" t="n">
        <f aca="false">IF(I144="delivery",O144-SUM(Q144+R144),IF(I144="PO",P144-SUM(Q144:R144)))</f>
        <v>-3646</v>
      </c>
      <c r="V144" s="43" t="n">
        <v>3.64</v>
      </c>
      <c r="W144" s="43"/>
      <c r="X144" s="43" t="n">
        <f aca="false">W144-V144</f>
        <v>-3.64</v>
      </c>
      <c r="Z144" s="44"/>
      <c r="AA144" s="44"/>
      <c r="AM144" s="23" t="str">
        <f aca="false">D144</f>
        <v>Arista</v>
      </c>
      <c r="AN144" s="23" t="s">
        <v>189</v>
      </c>
      <c r="AT144" s="44"/>
      <c r="AU144" s="44"/>
      <c r="BD144" s="23" t="s">
        <v>182</v>
      </c>
      <c r="BE144" s="1" t="s">
        <v>183</v>
      </c>
    </row>
    <row r="145" customFormat="false" ht="15" hidden="false" customHeight="true" outlineLevel="0" collapsed="false">
      <c r="A145" s="23" t="s">
        <v>760</v>
      </c>
      <c r="B145" s="23" t="s">
        <v>761</v>
      </c>
      <c r="C145" s="40" t="s">
        <v>177</v>
      </c>
      <c r="D145" s="23" t="s">
        <v>82</v>
      </c>
      <c r="E145" s="23" t="s">
        <v>762</v>
      </c>
      <c r="F145" s="23" t="s">
        <v>763</v>
      </c>
      <c r="G145" s="23" t="n">
        <v>51</v>
      </c>
      <c r="H145" s="23" t="n">
        <v>100</v>
      </c>
      <c r="I145" s="41" t="s">
        <v>188</v>
      </c>
      <c r="K145" s="23" t="n">
        <v>0</v>
      </c>
      <c r="L145" s="23" t="n">
        <v>153</v>
      </c>
      <c r="M145" s="23" t="n">
        <v>0</v>
      </c>
      <c r="N145" s="23" t="n">
        <v>0</v>
      </c>
      <c r="O145" s="23" t="n">
        <f aca="false">K145+L145</f>
        <v>153</v>
      </c>
      <c r="P145" s="23" t="n">
        <f aca="false">K145+L145+M145+N145</f>
        <v>153</v>
      </c>
      <c r="Q145" s="23" t="n">
        <v>19</v>
      </c>
      <c r="R145" s="23" t="n">
        <v>0</v>
      </c>
      <c r="S145" s="23" t="n">
        <v>0</v>
      </c>
      <c r="T145" s="23" t="n">
        <v>0</v>
      </c>
      <c r="U145" s="42" t="n">
        <f aca="false">IF(I145="delivery",O145-SUM(Q145+R145),IF(I145="PO",P145-SUM(Q145:R145)))</f>
        <v>134</v>
      </c>
      <c r="V145" s="43" t="n">
        <v>88.64</v>
      </c>
      <c r="W145" s="43"/>
      <c r="X145" s="43" t="n">
        <f aca="false">W145-V145</f>
        <v>-88.64</v>
      </c>
      <c r="Z145" s="44"/>
      <c r="AA145" s="44"/>
      <c r="AM145" s="23" t="str">
        <f aca="false">D145</f>
        <v>Arista</v>
      </c>
      <c r="AN145" s="23" t="s">
        <v>263</v>
      </c>
      <c r="AT145" s="44"/>
      <c r="AU145" s="44"/>
      <c r="BD145" s="23" t="s">
        <v>182</v>
      </c>
      <c r="BE145" s="1" t="s">
        <v>183</v>
      </c>
    </row>
    <row r="146" customFormat="false" ht="15" hidden="false" customHeight="true" outlineLevel="0" collapsed="false">
      <c r="A146" s="23" t="s">
        <v>764</v>
      </c>
      <c r="B146" s="23" t="s">
        <v>765</v>
      </c>
      <c r="C146" s="40" t="s">
        <v>177</v>
      </c>
      <c r="D146" s="23" t="s">
        <v>82</v>
      </c>
      <c r="E146" s="23" t="s">
        <v>762</v>
      </c>
      <c r="F146" s="23" t="s">
        <v>766</v>
      </c>
      <c r="G146" s="23" t="n">
        <v>51</v>
      </c>
      <c r="H146" s="23" t="n">
        <v>100</v>
      </c>
      <c r="I146" s="41" t="s">
        <v>188</v>
      </c>
      <c r="K146" s="23" t="n">
        <v>0</v>
      </c>
      <c r="L146" s="23" t="n">
        <v>0</v>
      </c>
      <c r="M146" s="23" t="n">
        <v>0</v>
      </c>
      <c r="N146" s="23" t="n">
        <v>0</v>
      </c>
      <c r="O146" s="23" t="n">
        <f aca="false">K146+L146</f>
        <v>0</v>
      </c>
      <c r="P146" s="23" t="n">
        <f aca="false">K146+L146+M146+N146</f>
        <v>0</v>
      </c>
      <c r="Q146" s="23" t="n">
        <v>0</v>
      </c>
      <c r="R146" s="23" t="n">
        <v>0</v>
      </c>
      <c r="S146" s="23" t="n">
        <v>0</v>
      </c>
      <c r="T146" s="23" t="n">
        <v>0</v>
      </c>
      <c r="U146" s="42" t="n">
        <f aca="false">IF(I146="delivery",O146-SUM(Q146+R146),IF(I146="PO",P146-SUM(Q146:R146)))</f>
        <v>0</v>
      </c>
      <c r="V146" s="43" t="n">
        <v>88.64</v>
      </c>
      <c r="W146" s="43"/>
      <c r="X146" s="43" t="n">
        <f aca="false">W146-V146</f>
        <v>-88.64</v>
      </c>
      <c r="Z146" s="44"/>
      <c r="AA146" s="44"/>
      <c r="AM146" s="23" t="str">
        <f aca="false">D146</f>
        <v>Arista</v>
      </c>
      <c r="AN146" s="23" t="s">
        <v>263</v>
      </c>
      <c r="AT146" s="44"/>
      <c r="AU146" s="44"/>
      <c r="BD146" s="23" t="s">
        <v>182</v>
      </c>
      <c r="BE146" s="1" t="s">
        <v>183</v>
      </c>
    </row>
    <row r="147" customFormat="false" ht="15" hidden="false" customHeight="true" outlineLevel="0" collapsed="false">
      <c r="A147" s="23" t="s">
        <v>767</v>
      </c>
      <c r="B147" s="23" t="s">
        <v>768</v>
      </c>
      <c r="C147" s="40" t="s">
        <v>177</v>
      </c>
      <c r="D147" s="23" t="s">
        <v>82</v>
      </c>
      <c r="E147" s="23" t="s">
        <v>762</v>
      </c>
      <c r="F147" s="23" t="s">
        <v>769</v>
      </c>
      <c r="G147" s="23" t="n">
        <v>51</v>
      </c>
      <c r="H147" s="23" t="n">
        <v>100</v>
      </c>
      <c r="I147" s="41" t="s">
        <v>188</v>
      </c>
      <c r="K147" s="23" t="n">
        <v>0</v>
      </c>
      <c r="L147" s="23" t="n">
        <v>0</v>
      </c>
      <c r="M147" s="23" t="n">
        <v>150</v>
      </c>
      <c r="N147" s="23" t="n">
        <v>0</v>
      </c>
      <c r="O147" s="23" t="n">
        <f aca="false">K147+L147</f>
        <v>0</v>
      </c>
      <c r="P147" s="23" t="n">
        <f aca="false">K147+L147+M147+N147</f>
        <v>150</v>
      </c>
      <c r="Q147" s="23" t="n">
        <v>286</v>
      </c>
      <c r="R147" s="23" t="n">
        <v>450</v>
      </c>
      <c r="S147" s="23" t="n">
        <v>460</v>
      </c>
      <c r="T147" s="23" t="n">
        <v>252</v>
      </c>
      <c r="U147" s="42" t="n">
        <f aca="false">IF(I147="delivery",O147-SUM(Q147+R147),IF(I147="PO",P147-SUM(Q147:R147)))</f>
        <v>-586</v>
      </c>
      <c r="V147" s="43" t="n">
        <v>88.64</v>
      </c>
      <c r="W147" s="43"/>
      <c r="X147" s="43" t="n">
        <f aca="false">W147-V147</f>
        <v>-88.64</v>
      </c>
      <c r="Z147" s="44"/>
      <c r="AA147" s="44"/>
      <c r="AM147" s="23" t="str">
        <f aca="false">D147</f>
        <v>Arista</v>
      </c>
      <c r="AN147" s="23" t="s">
        <v>263</v>
      </c>
      <c r="AT147" s="44"/>
      <c r="AU147" s="44"/>
      <c r="BD147" s="23" t="s">
        <v>182</v>
      </c>
      <c r="BE147" s="1" t="s">
        <v>183</v>
      </c>
    </row>
    <row r="148" customFormat="false" ht="15" hidden="false" customHeight="true" outlineLevel="0" collapsed="false">
      <c r="A148" s="23" t="s">
        <v>770</v>
      </c>
      <c r="B148" s="23" t="s">
        <v>771</v>
      </c>
      <c r="C148" s="40" t="s">
        <v>177</v>
      </c>
      <c r="D148" s="23" t="s">
        <v>82</v>
      </c>
      <c r="E148" s="23" t="s">
        <v>772</v>
      </c>
      <c r="F148" s="23" t="s">
        <v>773</v>
      </c>
      <c r="G148" s="23" t="n">
        <v>51</v>
      </c>
      <c r="H148" s="23" t="n">
        <v>100</v>
      </c>
      <c r="I148" s="41" t="s">
        <v>188</v>
      </c>
      <c r="K148" s="23" t="n">
        <v>0</v>
      </c>
      <c r="L148" s="23" t="n">
        <v>307</v>
      </c>
      <c r="M148" s="23" t="n">
        <v>0</v>
      </c>
      <c r="N148" s="23" t="n">
        <v>0</v>
      </c>
      <c r="O148" s="23" t="n">
        <f aca="false">K148+L148</f>
        <v>307</v>
      </c>
      <c r="P148" s="23" t="n">
        <f aca="false">K148+L148+M148+N148</f>
        <v>307</v>
      </c>
      <c r="Q148" s="23" t="n">
        <v>309</v>
      </c>
      <c r="R148" s="23" t="n">
        <v>450</v>
      </c>
      <c r="S148" s="23" t="n">
        <v>460</v>
      </c>
      <c r="T148" s="23" t="n">
        <v>252</v>
      </c>
      <c r="U148" s="42" t="n">
        <f aca="false">IF(I148="delivery",O148-SUM(Q148+R148),IF(I148="PO",P148-SUM(Q148:R148)))</f>
        <v>-452</v>
      </c>
      <c r="V148" s="43" t="n">
        <v>8.48</v>
      </c>
      <c r="W148" s="43"/>
      <c r="X148" s="43" t="n">
        <f aca="false">W148-V148</f>
        <v>-8.48</v>
      </c>
      <c r="Z148" s="44"/>
      <c r="AA148" s="44"/>
      <c r="AM148" s="23" t="str">
        <f aca="false">D148</f>
        <v>Arista</v>
      </c>
      <c r="AN148" s="23" t="s">
        <v>263</v>
      </c>
      <c r="AT148" s="44"/>
      <c r="AU148" s="44"/>
      <c r="BD148" s="23" t="s">
        <v>182</v>
      </c>
      <c r="BE148" s="1" t="s">
        <v>183</v>
      </c>
    </row>
    <row r="149" customFormat="false" ht="15" hidden="false" customHeight="true" outlineLevel="0" collapsed="false">
      <c r="A149" s="23" t="s">
        <v>774</v>
      </c>
      <c r="B149" s="23" t="s">
        <v>775</v>
      </c>
      <c r="C149" s="40" t="s">
        <v>177</v>
      </c>
      <c r="D149" s="23" t="s">
        <v>82</v>
      </c>
      <c r="E149" s="23" t="s">
        <v>776</v>
      </c>
      <c r="F149" s="23" t="s">
        <v>777</v>
      </c>
      <c r="G149" s="23" t="n">
        <v>51</v>
      </c>
      <c r="H149" s="23" t="n">
        <v>100</v>
      </c>
      <c r="I149" s="41" t="s">
        <v>188</v>
      </c>
      <c r="K149" s="23" t="n">
        <v>0</v>
      </c>
      <c r="L149" s="23" t="n">
        <v>457</v>
      </c>
      <c r="M149" s="23" t="n">
        <v>0</v>
      </c>
      <c r="N149" s="23" t="n">
        <v>0</v>
      </c>
      <c r="O149" s="23" t="n">
        <f aca="false">K149+L149</f>
        <v>457</v>
      </c>
      <c r="P149" s="23" t="n">
        <f aca="false">K149+L149+M149+N149</f>
        <v>457</v>
      </c>
      <c r="Q149" s="23" t="n">
        <v>309</v>
      </c>
      <c r="R149" s="23" t="n">
        <v>450</v>
      </c>
      <c r="S149" s="23" t="n">
        <v>460</v>
      </c>
      <c r="T149" s="23" t="n">
        <v>252</v>
      </c>
      <c r="U149" s="42" t="n">
        <f aca="false">IF(I149="delivery",O149-SUM(Q149+R149),IF(I149="PO",P149-SUM(Q149:R149)))</f>
        <v>-302</v>
      </c>
      <c r="V149" s="43" t="n">
        <v>5.1</v>
      </c>
      <c r="W149" s="43"/>
      <c r="X149" s="43" t="n">
        <f aca="false">W149-V149</f>
        <v>-5.1</v>
      </c>
      <c r="Z149" s="44"/>
      <c r="AA149" s="44"/>
      <c r="AM149" s="23" t="str">
        <f aca="false">D149</f>
        <v>Arista</v>
      </c>
      <c r="AN149" s="23" t="s">
        <v>263</v>
      </c>
      <c r="AT149" s="44"/>
      <c r="AU149" s="44"/>
      <c r="BD149" s="23" t="s">
        <v>182</v>
      </c>
      <c r="BE149" s="1" t="s">
        <v>183</v>
      </c>
    </row>
    <row r="150" customFormat="false" ht="15" hidden="false" customHeight="true" outlineLevel="0" collapsed="false">
      <c r="A150" s="23" t="s">
        <v>778</v>
      </c>
      <c r="B150" s="23" t="s">
        <v>779</v>
      </c>
      <c r="C150" s="40" t="s">
        <v>177</v>
      </c>
      <c r="D150" s="23" t="s">
        <v>82</v>
      </c>
      <c r="E150" s="23" t="s">
        <v>780</v>
      </c>
      <c r="F150" s="23" t="s">
        <v>781</v>
      </c>
      <c r="G150" s="23" t="n">
        <v>71</v>
      </c>
      <c r="H150" s="23" t="n">
        <v>2000</v>
      </c>
      <c r="I150" s="41" t="s">
        <v>188</v>
      </c>
      <c r="K150" s="23" t="n">
        <v>0</v>
      </c>
      <c r="L150" s="23" t="n">
        <v>14400</v>
      </c>
      <c r="M150" s="23" t="n">
        <v>4500</v>
      </c>
      <c r="N150" s="23" t="n">
        <v>0</v>
      </c>
      <c r="O150" s="23" t="n">
        <f aca="false">K150+L150</f>
        <v>14400</v>
      </c>
      <c r="P150" s="23" t="n">
        <f aca="false">K150+L150+M150+N150</f>
        <v>18900</v>
      </c>
      <c r="Q150" s="23" t="n">
        <v>12548</v>
      </c>
      <c r="R150" s="23" t="n">
        <v>20304</v>
      </c>
      <c r="S150" s="23" t="n">
        <v>24448</v>
      </c>
      <c r="T150" s="23" t="n">
        <v>13392</v>
      </c>
      <c r="U150" s="42" t="n">
        <f aca="false">IF(I150="delivery",O150-SUM(Q150+R150),IF(I150="PO",P150-SUM(Q150:R150)))</f>
        <v>-13952</v>
      </c>
      <c r="V150" s="43" t="n">
        <v>47.6</v>
      </c>
      <c r="W150" s="43"/>
      <c r="X150" s="43" t="n">
        <f aca="false">W150-V150</f>
        <v>-47.6</v>
      </c>
      <c r="Z150" s="44"/>
      <c r="AA150" s="44"/>
      <c r="AM150" s="23" t="str">
        <f aca="false">D150</f>
        <v>Arista</v>
      </c>
      <c r="AN150" s="23" t="s">
        <v>194</v>
      </c>
      <c r="AT150" s="44"/>
      <c r="AU150" s="44"/>
      <c r="BD150" s="23" t="s">
        <v>182</v>
      </c>
      <c r="BE150" s="1" t="s">
        <v>183</v>
      </c>
    </row>
    <row r="151" customFormat="false" ht="15" hidden="false" customHeight="true" outlineLevel="0" collapsed="false">
      <c r="A151" s="23" t="s">
        <v>782</v>
      </c>
      <c r="B151" s="23" t="s">
        <v>783</v>
      </c>
      <c r="C151" s="40" t="s">
        <v>177</v>
      </c>
      <c r="D151" s="23" t="s">
        <v>82</v>
      </c>
      <c r="E151" s="23" t="s">
        <v>784</v>
      </c>
      <c r="F151" s="23" t="s">
        <v>785</v>
      </c>
      <c r="G151" s="23" t="n">
        <v>36</v>
      </c>
      <c r="H151" s="23" t="n">
        <v>250</v>
      </c>
      <c r="I151" s="41" t="s">
        <v>188</v>
      </c>
      <c r="K151" s="23" t="n">
        <v>0</v>
      </c>
      <c r="L151" s="23" t="n">
        <v>0</v>
      </c>
      <c r="M151" s="23" t="n">
        <v>0</v>
      </c>
      <c r="N151" s="23" t="n">
        <v>0</v>
      </c>
      <c r="O151" s="23" t="n">
        <f aca="false">K151+L151</f>
        <v>0</v>
      </c>
      <c r="P151" s="23" t="n">
        <f aca="false">K151+L151+M151+N151</f>
        <v>0</v>
      </c>
      <c r="Q151" s="23" t="n">
        <v>0</v>
      </c>
      <c r="R151" s="23" t="n">
        <v>120</v>
      </c>
      <c r="S151" s="23" t="n">
        <v>200</v>
      </c>
      <c r="T151" s="23" t="n">
        <v>2176</v>
      </c>
      <c r="U151" s="42" t="n">
        <f aca="false">IF(I151="delivery",O151-SUM(Q151+R151),IF(I151="PO",P151-SUM(Q151:R151)))</f>
        <v>-120</v>
      </c>
      <c r="V151" s="43" t="n">
        <v>14.88</v>
      </c>
      <c r="W151" s="43"/>
      <c r="X151" s="43" t="n">
        <f aca="false">W151-V151</f>
        <v>-14.88</v>
      </c>
      <c r="Z151" s="44"/>
      <c r="AA151" s="44"/>
      <c r="AM151" s="23" t="str">
        <f aca="false">D151</f>
        <v>Arista</v>
      </c>
      <c r="AN151" s="23" t="s">
        <v>189</v>
      </c>
      <c r="AT151" s="44"/>
      <c r="AU151" s="44"/>
      <c r="BD151" s="23" t="s">
        <v>182</v>
      </c>
      <c r="BE151" s="1" t="s">
        <v>183</v>
      </c>
    </row>
    <row r="152" customFormat="false" ht="15" hidden="false" customHeight="true" outlineLevel="0" collapsed="false">
      <c r="A152" s="23" t="s">
        <v>786</v>
      </c>
      <c r="B152" s="23" t="s">
        <v>787</v>
      </c>
      <c r="C152" s="40" t="s">
        <v>177</v>
      </c>
      <c r="D152" s="23" t="s">
        <v>82</v>
      </c>
      <c r="E152" s="23" t="s">
        <v>788</v>
      </c>
      <c r="F152" s="23" t="s">
        <v>789</v>
      </c>
      <c r="G152" s="23" t="n">
        <v>67</v>
      </c>
      <c r="H152" s="23" t="n">
        <v>100</v>
      </c>
      <c r="I152" s="41" t="s">
        <v>188</v>
      </c>
      <c r="K152" s="23" t="n">
        <v>0</v>
      </c>
      <c r="L152" s="23" t="n">
        <v>0</v>
      </c>
      <c r="M152" s="23" t="n">
        <v>0</v>
      </c>
      <c r="N152" s="23" t="n">
        <v>0</v>
      </c>
      <c r="O152" s="23" t="n">
        <f aca="false">K152+L152</f>
        <v>0</v>
      </c>
      <c r="P152" s="23" t="n">
        <f aca="false">K152+L152+M152+N152</f>
        <v>0</v>
      </c>
      <c r="Q152" s="23" t="n">
        <v>0</v>
      </c>
      <c r="R152" s="23" t="n">
        <v>0</v>
      </c>
      <c r="S152" s="23" t="n">
        <v>0</v>
      </c>
      <c r="T152" s="23" t="n">
        <v>0</v>
      </c>
      <c r="U152" s="42" t="n">
        <f aca="false">IF(I152="delivery",O152-SUM(Q152+R152),IF(I152="PO",P152-SUM(Q152:R152)))</f>
        <v>0</v>
      </c>
      <c r="V152" s="43" t="n">
        <v>102.97</v>
      </c>
      <c r="W152" s="43"/>
      <c r="X152" s="43" t="n">
        <f aca="false">W152-V152</f>
        <v>-102.97</v>
      </c>
      <c r="Z152" s="44"/>
      <c r="AA152" s="44"/>
      <c r="AM152" s="23" t="str">
        <f aca="false">D152</f>
        <v>Arista</v>
      </c>
      <c r="AN152" s="23" t="s">
        <v>263</v>
      </c>
      <c r="AT152" s="44"/>
      <c r="AU152" s="44"/>
      <c r="BD152" s="23" t="s">
        <v>412</v>
      </c>
      <c r="BE152" s="1" t="s">
        <v>183</v>
      </c>
    </row>
    <row r="153" customFormat="false" ht="15" hidden="false" customHeight="true" outlineLevel="0" collapsed="false">
      <c r="A153" s="23" t="s">
        <v>790</v>
      </c>
      <c r="B153" s="23" t="s">
        <v>791</v>
      </c>
      <c r="C153" s="40" t="s">
        <v>177</v>
      </c>
      <c r="D153" s="23" t="s">
        <v>82</v>
      </c>
      <c r="E153" s="23" t="s">
        <v>792</v>
      </c>
      <c r="F153" s="23" t="s">
        <v>793</v>
      </c>
      <c r="G153" s="23" t="n">
        <v>36</v>
      </c>
      <c r="H153" s="23" t="n">
        <v>200</v>
      </c>
      <c r="I153" s="41" t="s">
        <v>188</v>
      </c>
      <c r="K153" s="23" t="n">
        <v>0</v>
      </c>
      <c r="L153" s="23" t="n">
        <v>0</v>
      </c>
      <c r="M153" s="23" t="n">
        <v>0</v>
      </c>
      <c r="N153" s="23" t="n">
        <v>0</v>
      </c>
      <c r="O153" s="23" t="n">
        <f aca="false">K153+L153</f>
        <v>0</v>
      </c>
      <c r="P153" s="23" t="n">
        <f aca="false">K153+L153+M153+N153</f>
        <v>0</v>
      </c>
      <c r="Q153" s="23" t="n">
        <v>0</v>
      </c>
      <c r="R153" s="23" t="n">
        <v>0</v>
      </c>
      <c r="S153" s="23" t="n">
        <v>0</v>
      </c>
      <c r="T153" s="23" t="n">
        <v>0</v>
      </c>
      <c r="U153" s="42" t="n">
        <f aca="false">IF(I153="delivery",O153-SUM(Q153+R153),IF(I153="PO",P153-SUM(Q153:R153)))</f>
        <v>0</v>
      </c>
      <c r="V153" s="43" t="n">
        <v>102.97</v>
      </c>
      <c r="W153" s="43"/>
      <c r="X153" s="43" t="n">
        <f aca="false">W153-V153</f>
        <v>-102.97</v>
      </c>
      <c r="Z153" s="44"/>
      <c r="AA153" s="44"/>
      <c r="AM153" s="23" t="str">
        <f aca="false">D153</f>
        <v>Arista</v>
      </c>
      <c r="AN153" s="23" t="s">
        <v>263</v>
      </c>
      <c r="AT153" s="44"/>
      <c r="AU153" s="44"/>
      <c r="BD153" s="23" t="s">
        <v>182</v>
      </c>
      <c r="BE153" s="1" t="s">
        <v>183</v>
      </c>
    </row>
    <row r="154" customFormat="false" ht="15" hidden="false" customHeight="true" outlineLevel="0" collapsed="false">
      <c r="A154" s="23" t="s">
        <v>794</v>
      </c>
      <c r="B154" s="23" t="s">
        <v>795</v>
      </c>
      <c r="C154" s="40" t="s">
        <v>177</v>
      </c>
      <c r="D154" s="23" t="s">
        <v>82</v>
      </c>
      <c r="E154" s="23" t="s">
        <v>792</v>
      </c>
      <c r="F154" s="23" t="s">
        <v>796</v>
      </c>
      <c r="G154" s="23" t="n">
        <v>51</v>
      </c>
      <c r="H154" s="23" t="n">
        <v>100</v>
      </c>
      <c r="I154" s="41" t="s">
        <v>188</v>
      </c>
      <c r="K154" s="23" t="n">
        <v>0</v>
      </c>
      <c r="L154" s="23" t="n">
        <v>114</v>
      </c>
      <c r="M154" s="23" t="n">
        <v>136</v>
      </c>
      <c r="N154" s="23" t="n">
        <v>0</v>
      </c>
      <c r="O154" s="23" t="n">
        <f aca="false">K154+L154</f>
        <v>114</v>
      </c>
      <c r="P154" s="23" t="n">
        <f aca="false">K154+L154+M154+N154</f>
        <v>250</v>
      </c>
      <c r="Q154" s="23" t="n">
        <v>45</v>
      </c>
      <c r="R154" s="23" t="n">
        <v>338</v>
      </c>
      <c r="S154" s="23" t="n">
        <v>144</v>
      </c>
      <c r="T154" s="23" t="n">
        <v>72</v>
      </c>
      <c r="U154" s="42" t="n">
        <f aca="false">IF(I154="delivery",O154-SUM(Q154+R154),IF(I154="PO",P154-SUM(Q154:R154)))</f>
        <v>-133</v>
      </c>
      <c r="V154" s="43" t="n">
        <v>102.46</v>
      </c>
      <c r="W154" s="43"/>
      <c r="X154" s="43" t="n">
        <f aca="false">W154-V154</f>
        <v>-102.46</v>
      </c>
      <c r="Z154" s="44"/>
      <c r="AA154" s="44"/>
      <c r="AM154" s="23" t="str">
        <f aca="false">D154</f>
        <v>Arista</v>
      </c>
      <c r="AN154" s="23" t="s">
        <v>263</v>
      </c>
      <c r="AT154" s="44"/>
      <c r="AU154" s="44"/>
      <c r="BD154" s="23" t="s">
        <v>182</v>
      </c>
      <c r="BE154" s="1" t="s">
        <v>183</v>
      </c>
    </row>
    <row r="155" customFormat="false" ht="15" hidden="false" customHeight="true" outlineLevel="0" collapsed="false">
      <c r="A155" s="23" t="s">
        <v>797</v>
      </c>
      <c r="B155" s="23" t="s">
        <v>798</v>
      </c>
      <c r="C155" s="40" t="s">
        <v>177</v>
      </c>
      <c r="D155" s="23" t="s">
        <v>82</v>
      </c>
      <c r="E155" s="23" t="s">
        <v>799</v>
      </c>
      <c r="F155" s="23" t="s">
        <v>800</v>
      </c>
      <c r="G155" s="23" t="n">
        <v>51</v>
      </c>
      <c r="H155" s="23" t="n">
        <v>100</v>
      </c>
      <c r="I155" s="41" t="s">
        <v>188</v>
      </c>
      <c r="K155" s="23" t="n">
        <v>0</v>
      </c>
      <c r="L155" s="23" t="n">
        <v>250</v>
      </c>
      <c r="M155" s="23" t="n">
        <v>0</v>
      </c>
      <c r="N155" s="23" t="n">
        <v>0</v>
      </c>
      <c r="O155" s="23" t="n">
        <f aca="false">K155+L155</f>
        <v>250</v>
      </c>
      <c r="P155" s="23" t="n">
        <f aca="false">K155+L155+M155+N155</f>
        <v>250</v>
      </c>
      <c r="Q155" s="23" t="n">
        <v>45</v>
      </c>
      <c r="R155" s="23" t="n">
        <v>368</v>
      </c>
      <c r="S155" s="23" t="n">
        <v>194</v>
      </c>
      <c r="T155" s="23" t="n">
        <v>72</v>
      </c>
      <c r="U155" s="42" t="n">
        <f aca="false">IF(I155="delivery",O155-SUM(Q155+R155),IF(I155="PO",P155-SUM(Q155:R155)))</f>
        <v>-163</v>
      </c>
      <c r="V155" s="43" t="n">
        <v>9.67</v>
      </c>
      <c r="W155" s="43"/>
      <c r="X155" s="43" t="n">
        <f aca="false">W155-V155</f>
        <v>-9.67</v>
      </c>
      <c r="Z155" s="44"/>
      <c r="AA155" s="44"/>
      <c r="AM155" s="23" t="str">
        <f aca="false">D155</f>
        <v>Arista</v>
      </c>
      <c r="AN155" s="23" t="s">
        <v>263</v>
      </c>
      <c r="AT155" s="44"/>
      <c r="AU155" s="44"/>
      <c r="BD155" s="23" t="s">
        <v>182</v>
      </c>
      <c r="BE155" s="1" t="s">
        <v>183</v>
      </c>
    </row>
    <row r="156" customFormat="false" ht="15" hidden="false" customHeight="true" outlineLevel="0" collapsed="false">
      <c r="A156" s="23" t="s">
        <v>801</v>
      </c>
      <c r="B156" s="23" t="s">
        <v>802</v>
      </c>
      <c r="C156" s="40" t="s">
        <v>177</v>
      </c>
      <c r="D156" s="23" t="s">
        <v>82</v>
      </c>
      <c r="E156" s="23" t="s">
        <v>803</v>
      </c>
      <c r="F156" s="23" t="s">
        <v>804</v>
      </c>
      <c r="G156" s="23" t="n">
        <v>51</v>
      </c>
      <c r="H156" s="23" t="n">
        <v>100</v>
      </c>
      <c r="I156" s="41" t="s">
        <v>188</v>
      </c>
      <c r="K156" s="23" t="n">
        <v>0</v>
      </c>
      <c r="L156" s="23" t="n">
        <v>227</v>
      </c>
      <c r="M156" s="23" t="n">
        <v>0</v>
      </c>
      <c r="N156" s="23" t="n">
        <v>0</v>
      </c>
      <c r="O156" s="23" t="n">
        <f aca="false">K156+L156</f>
        <v>227</v>
      </c>
      <c r="P156" s="23" t="n">
        <f aca="false">K156+L156+M156+N156</f>
        <v>227</v>
      </c>
      <c r="Q156" s="23" t="n">
        <v>45</v>
      </c>
      <c r="R156" s="23" t="n">
        <v>338</v>
      </c>
      <c r="S156" s="23" t="n">
        <v>144</v>
      </c>
      <c r="T156" s="23" t="n">
        <v>72</v>
      </c>
      <c r="U156" s="42" t="n">
        <f aca="false">IF(I156="delivery",O156-SUM(Q156+R156),IF(I156="PO",P156-SUM(Q156:R156)))</f>
        <v>-156</v>
      </c>
      <c r="V156" s="43" t="n">
        <v>15.41</v>
      </c>
      <c r="W156" s="43"/>
      <c r="X156" s="43" t="n">
        <f aca="false">W156-V156</f>
        <v>-15.41</v>
      </c>
      <c r="Z156" s="44"/>
      <c r="AA156" s="44"/>
      <c r="AM156" s="23" t="str">
        <f aca="false">D156</f>
        <v>Arista</v>
      </c>
      <c r="AN156" s="23" t="s">
        <v>263</v>
      </c>
      <c r="AT156" s="44"/>
      <c r="AU156" s="44"/>
      <c r="BD156" s="23" t="s">
        <v>182</v>
      </c>
      <c r="BE156" s="1" t="s">
        <v>183</v>
      </c>
    </row>
    <row r="157" customFormat="false" ht="15" hidden="false" customHeight="true" outlineLevel="0" collapsed="false">
      <c r="A157" s="23" t="s">
        <v>805</v>
      </c>
      <c r="B157" s="23" t="s">
        <v>806</v>
      </c>
      <c r="C157" s="40" t="s">
        <v>177</v>
      </c>
      <c r="D157" s="23" t="s">
        <v>82</v>
      </c>
      <c r="E157" s="23" t="s">
        <v>807</v>
      </c>
      <c r="F157" s="23" t="s">
        <v>808</v>
      </c>
      <c r="G157" s="23" t="n">
        <v>51</v>
      </c>
      <c r="H157" s="23" t="n">
        <v>100</v>
      </c>
      <c r="I157" s="41" t="s">
        <v>188</v>
      </c>
      <c r="K157" s="23" t="n">
        <v>0</v>
      </c>
      <c r="L157" s="23" t="n">
        <v>0</v>
      </c>
      <c r="M157" s="23" t="n">
        <v>0</v>
      </c>
      <c r="N157" s="23" t="n">
        <v>0</v>
      </c>
      <c r="O157" s="23" t="n">
        <f aca="false">K157+L157</f>
        <v>0</v>
      </c>
      <c r="P157" s="23" t="n">
        <f aca="false">K157+L157+M157+N157</f>
        <v>0</v>
      </c>
      <c r="Q157" s="23" t="n">
        <v>0</v>
      </c>
      <c r="R157" s="23" t="n">
        <v>0</v>
      </c>
      <c r="S157" s="23" t="n">
        <v>0</v>
      </c>
      <c r="T157" s="23" t="n">
        <v>0</v>
      </c>
      <c r="U157" s="42" t="n">
        <f aca="false">IF(I157="delivery",O157-SUM(Q157+R157),IF(I157="PO",P157-SUM(Q157:R157)))</f>
        <v>0</v>
      </c>
      <c r="V157" s="43" t="n">
        <v>9.58</v>
      </c>
      <c r="W157" s="43"/>
      <c r="X157" s="43" t="n">
        <f aca="false">W157-V157</f>
        <v>-9.58</v>
      </c>
      <c r="Z157" s="44"/>
      <c r="AA157" s="44"/>
      <c r="AM157" s="23" t="str">
        <f aca="false">D157</f>
        <v>Arista</v>
      </c>
      <c r="AN157" s="23" t="s">
        <v>263</v>
      </c>
      <c r="AT157" s="44"/>
      <c r="AU157" s="44"/>
      <c r="BD157" s="23" t="s">
        <v>182</v>
      </c>
      <c r="BE157" s="1" t="s">
        <v>183</v>
      </c>
    </row>
    <row r="158" customFormat="false" ht="15" hidden="false" customHeight="true" outlineLevel="0" collapsed="false">
      <c r="A158" s="23" t="s">
        <v>809</v>
      </c>
      <c r="B158" s="23" t="s">
        <v>810</v>
      </c>
      <c r="C158" s="40" t="s">
        <v>177</v>
      </c>
      <c r="D158" s="23" t="s">
        <v>82</v>
      </c>
      <c r="E158" s="23" t="s">
        <v>811</v>
      </c>
      <c r="F158" s="23" t="s">
        <v>812</v>
      </c>
      <c r="G158" s="23" t="n">
        <v>51</v>
      </c>
      <c r="H158" s="23" t="n">
        <v>100</v>
      </c>
      <c r="I158" s="41" t="s">
        <v>188</v>
      </c>
      <c r="K158" s="23" t="n">
        <v>0</v>
      </c>
      <c r="L158" s="23" t="n">
        <v>0</v>
      </c>
      <c r="M158" s="23" t="n">
        <v>250</v>
      </c>
      <c r="N158" s="23" t="n">
        <v>0</v>
      </c>
      <c r="O158" s="23" t="n">
        <f aca="false">K158+L158</f>
        <v>0</v>
      </c>
      <c r="P158" s="23" t="n">
        <f aca="false">K158+L158+M158+N158</f>
        <v>250</v>
      </c>
      <c r="Q158" s="23" t="n">
        <v>45</v>
      </c>
      <c r="R158" s="23" t="n">
        <v>368</v>
      </c>
      <c r="S158" s="23" t="n">
        <v>194</v>
      </c>
      <c r="T158" s="23" t="n">
        <v>72</v>
      </c>
      <c r="U158" s="42" t="n">
        <f aca="false">IF(I158="delivery",O158-SUM(Q158+R158),IF(I158="PO",P158-SUM(Q158:R158)))</f>
        <v>-163</v>
      </c>
      <c r="V158" s="43" t="n">
        <v>10.56</v>
      </c>
      <c r="W158" s="43"/>
      <c r="X158" s="43" t="n">
        <f aca="false">W158-V158</f>
        <v>-10.56</v>
      </c>
      <c r="Z158" s="44"/>
      <c r="AA158" s="44"/>
      <c r="AM158" s="23" t="str">
        <f aca="false">D158</f>
        <v>Arista</v>
      </c>
      <c r="AN158" s="23" t="s">
        <v>263</v>
      </c>
      <c r="AT158" s="44"/>
      <c r="AU158" s="44"/>
      <c r="BD158" s="23" t="s">
        <v>182</v>
      </c>
      <c r="BE158" s="1" t="s">
        <v>183</v>
      </c>
    </row>
    <row r="159" customFormat="false" ht="15" hidden="false" customHeight="true" outlineLevel="0" collapsed="false">
      <c r="A159" s="23" t="s">
        <v>813</v>
      </c>
      <c r="B159" s="23" t="s">
        <v>814</v>
      </c>
      <c r="C159" s="40" t="s">
        <v>177</v>
      </c>
      <c r="D159" s="23" t="s">
        <v>82</v>
      </c>
      <c r="E159" s="23" t="s">
        <v>815</v>
      </c>
      <c r="F159" s="23" t="s">
        <v>816</v>
      </c>
      <c r="G159" s="23" t="n">
        <v>81</v>
      </c>
      <c r="H159" s="23" t="n">
        <v>250</v>
      </c>
      <c r="I159" s="41" t="s">
        <v>188</v>
      </c>
      <c r="K159" s="23" t="n">
        <v>0</v>
      </c>
      <c r="L159" s="23" t="n">
        <v>0</v>
      </c>
      <c r="M159" s="23" t="n">
        <v>0</v>
      </c>
      <c r="N159" s="23" t="n">
        <v>0</v>
      </c>
      <c r="O159" s="23" t="n">
        <f aca="false">K159+L159</f>
        <v>0</v>
      </c>
      <c r="P159" s="23" t="n">
        <f aca="false">K159+L159+M159+N159</f>
        <v>0</v>
      </c>
      <c r="Q159" s="23" t="n">
        <v>0</v>
      </c>
      <c r="R159" s="23" t="n">
        <v>0</v>
      </c>
      <c r="S159" s="23" t="n">
        <v>0</v>
      </c>
      <c r="T159" s="23" t="n">
        <v>0</v>
      </c>
      <c r="U159" s="42" t="n">
        <f aca="false">IF(I159="delivery",O159-SUM(Q159+R159),IF(I159="PO",P159-SUM(Q159:R159)))</f>
        <v>0</v>
      </c>
      <c r="V159" s="43" t="n">
        <v>14.85</v>
      </c>
      <c r="W159" s="43"/>
      <c r="X159" s="43" t="n">
        <f aca="false">W159-V159</f>
        <v>-14.85</v>
      </c>
      <c r="Z159" s="44"/>
      <c r="AA159" s="44"/>
      <c r="AM159" s="23" t="str">
        <f aca="false">D159</f>
        <v>Arista</v>
      </c>
      <c r="AN159" s="23" t="s">
        <v>189</v>
      </c>
      <c r="AT159" s="44"/>
      <c r="AU159" s="44"/>
      <c r="BD159" s="23" t="s">
        <v>412</v>
      </c>
      <c r="BE159" s="1" t="s">
        <v>183</v>
      </c>
    </row>
    <row r="160" customFormat="false" ht="15" hidden="false" customHeight="true" outlineLevel="0" collapsed="false">
      <c r="A160" s="23" t="s">
        <v>817</v>
      </c>
      <c r="B160" s="23" t="s">
        <v>818</v>
      </c>
      <c r="C160" s="40" t="s">
        <v>177</v>
      </c>
      <c r="D160" s="23" t="s">
        <v>82</v>
      </c>
      <c r="E160" s="23" t="s">
        <v>815</v>
      </c>
      <c r="F160" s="23" t="s">
        <v>819</v>
      </c>
      <c r="G160" s="23" t="n">
        <v>51</v>
      </c>
      <c r="H160" s="23" t="n">
        <v>250</v>
      </c>
      <c r="I160" s="41" t="s">
        <v>188</v>
      </c>
      <c r="K160" s="23" t="n">
        <v>0</v>
      </c>
      <c r="L160" s="23" t="n">
        <v>90</v>
      </c>
      <c r="M160" s="23" t="n">
        <v>0</v>
      </c>
      <c r="N160" s="23" t="n">
        <v>0</v>
      </c>
      <c r="O160" s="23" t="n">
        <f aca="false">K160+L160</f>
        <v>90</v>
      </c>
      <c r="P160" s="23" t="n">
        <f aca="false">K160+L160+M160+N160</f>
        <v>90</v>
      </c>
      <c r="Q160" s="23" t="n">
        <v>0</v>
      </c>
      <c r="R160" s="23" t="n">
        <v>0</v>
      </c>
      <c r="S160" s="23" t="n">
        <v>0</v>
      </c>
      <c r="T160" s="23" t="n">
        <v>0</v>
      </c>
      <c r="U160" s="42" t="n">
        <f aca="false">IF(I160="delivery",O160-SUM(Q160+R160),IF(I160="PO",P160-SUM(Q160:R160)))</f>
        <v>90</v>
      </c>
      <c r="V160" s="43" t="n">
        <v>13.745</v>
      </c>
      <c r="W160" s="43"/>
      <c r="X160" s="43" t="n">
        <f aca="false">W160-V160</f>
        <v>-13.745</v>
      </c>
      <c r="Z160" s="44"/>
      <c r="AA160" s="44"/>
      <c r="AM160" s="23" t="str">
        <f aca="false">D160</f>
        <v>Arista</v>
      </c>
      <c r="AN160" s="23" t="s">
        <v>189</v>
      </c>
      <c r="AT160" s="44"/>
      <c r="AU160" s="44"/>
      <c r="BD160" s="23" t="s">
        <v>182</v>
      </c>
      <c r="BE160" s="1" t="s">
        <v>183</v>
      </c>
    </row>
    <row r="161" customFormat="false" ht="15" hidden="false" customHeight="true" outlineLevel="0" collapsed="false">
      <c r="A161" s="23" t="s">
        <v>820</v>
      </c>
      <c r="B161" s="23" t="s">
        <v>821</v>
      </c>
      <c r="C161" s="40" t="s">
        <v>177</v>
      </c>
      <c r="D161" s="23" t="s">
        <v>82</v>
      </c>
      <c r="E161" s="23" t="s">
        <v>815</v>
      </c>
      <c r="F161" s="23" t="s">
        <v>822</v>
      </c>
      <c r="G161" s="23" t="n">
        <v>51</v>
      </c>
      <c r="H161" s="23" t="n">
        <v>250</v>
      </c>
      <c r="I161" s="41" t="s">
        <v>188</v>
      </c>
      <c r="K161" s="23" t="n">
        <v>0</v>
      </c>
      <c r="L161" s="23" t="n">
        <v>0</v>
      </c>
      <c r="M161" s="23" t="n">
        <v>0</v>
      </c>
      <c r="N161" s="23" t="n">
        <v>0</v>
      </c>
      <c r="O161" s="23" t="n">
        <f aca="false">K161+L161</f>
        <v>0</v>
      </c>
      <c r="P161" s="23" t="n">
        <f aca="false">K161+L161+M161+N161</f>
        <v>0</v>
      </c>
      <c r="Q161" s="23" t="n">
        <v>45</v>
      </c>
      <c r="R161" s="23" t="n">
        <v>338</v>
      </c>
      <c r="S161" s="23" t="n">
        <v>144</v>
      </c>
      <c r="T161" s="23" t="n">
        <v>72</v>
      </c>
      <c r="U161" s="42" t="n">
        <f aca="false">IF(I161="delivery",O161-SUM(Q161+R161),IF(I161="PO",P161-SUM(Q161:R161)))</f>
        <v>-383</v>
      </c>
      <c r="V161" s="43" t="n">
        <v>13.745</v>
      </c>
      <c r="W161" s="43"/>
      <c r="X161" s="43" t="n">
        <f aca="false">W161-V161</f>
        <v>-13.745</v>
      </c>
      <c r="Z161" s="44"/>
      <c r="AA161" s="44"/>
      <c r="AM161" s="23" t="str">
        <f aca="false">D161</f>
        <v>Arista</v>
      </c>
      <c r="AN161" s="23" t="s">
        <v>189</v>
      </c>
      <c r="AT161" s="44"/>
      <c r="AU161" s="44"/>
      <c r="BD161" s="23" t="s">
        <v>182</v>
      </c>
      <c r="BE161" s="1" t="s">
        <v>183</v>
      </c>
    </row>
    <row r="162" customFormat="false" ht="15" hidden="false" customHeight="true" outlineLevel="0" collapsed="false">
      <c r="A162" s="23" t="s">
        <v>823</v>
      </c>
      <c r="B162" s="23" t="s">
        <v>824</v>
      </c>
      <c r="C162" s="40" t="s">
        <v>177</v>
      </c>
      <c r="D162" s="23" t="s">
        <v>82</v>
      </c>
      <c r="E162" s="23" t="s">
        <v>825</v>
      </c>
      <c r="F162" s="23" t="s">
        <v>826</v>
      </c>
      <c r="G162" s="23" t="n">
        <v>33</v>
      </c>
      <c r="H162" s="23" t="n">
        <v>1</v>
      </c>
      <c r="I162" s="41" t="s">
        <v>188</v>
      </c>
      <c r="K162" s="23" t="n">
        <v>0</v>
      </c>
      <c r="L162" s="23" t="n">
        <v>0</v>
      </c>
      <c r="M162" s="23" t="n">
        <v>0</v>
      </c>
      <c r="N162" s="23" t="n">
        <v>0</v>
      </c>
      <c r="O162" s="23" t="n">
        <f aca="false">K162+L162</f>
        <v>0</v>
      </c>
      <c r="P162" s="23" t="n">
        <f aca="false">K162+L162+M162+N162</f>
        <v>0</v>
      </c>
      <c r="Q162" s="23" t="n">
        <v>0</v>
      </c>
      <c r="R162" s="23" t="n">
        <v>0</v>
      </c>
      <c r="S162" s="23" t="n">
        <v>0</v>
      </c>
      <c r="T162" s="23" t="n">
        <v>0</v>
      </c>
      <c r="U162" s="42" t="n">
        <f aca="false">IF(I162="delivery",O162-SUM(Q162+R162),IF(I162="PO",P162-SUM(Q162:R162)))</f>
        <v>0</v>
      </c>
      <c r="V162" s="45" t="n">
        <v>11.39</v>
      </c>
      <c r="W162" s="45"/>
      <c r="X162" s="43" t="n">
        <f aca="false">W162-V162</f>
        <v>-11.39</v>
      </c>
      <c r="Z162" s="44"/>
      <c r="AA162" s="44"/>
      <c r="AM162" s="23" t="str">
        <f aca="false">D162</f>
        <v>Arista</v>
      </c>
      <c r="AN162" s="23" t="s">
        <v>263</v>
      </c>
      <c r="AT162" s="44"/>
      <c r="AU162" s="44"/>
      <c r="BD162" s="23" t="s">
        <v>827</v>
      </c>
      <c r="BE162" s="1" t="s">
        <v>183</v>
      </c>
    </row>
    <row r="163" customFormat="false" ht="15" hidden="false" customHeight="true" outlineLevel="0" collapsed="false">
      <c r="A163" s="23" t="s">
        <v>828</v>
      </c>
      <c r="B163" s="23" t="s">
        <v>829</v>
      </c>
      <c r="C163" s="40" t="s">
        <v>177</v>
      </c>
      <c r="D163" s="23" t="s">
        <v>82</v>
      </c>
      <c r="E163" s="23" t="s">
        <v>825</v>
      </c>
      <c r="F163" s="23" t="s">
        <v>830</v>
      </c>
      <c r="G163" s="23" t="n">
        <v>51</v>
      </c>
      <c r="H163" s="23" t="n">
        <v>500</v>
      </c>
      <c r="I163" s="41" t="s">
        <v>188</v>
      </c>
      <c r="K163" s="23" t="n">
        <v>0</v>
      </c>
      <c r="L163" s="23" t="n">
        <v>1311</v>
      </c>
      <c r="M163" s="23" t="n">
        <v>77</v>
      </c>
      <c r="N163" s="23" t="n">
        <v>0</v>
      </c>
      <c r="O163" s="23" t="n">
        <f aca="false">K163+L163</f>
        <v>1311</v>
      </c>
      <c r="P163" s="23" t="n">
        <f aca="false">K163+L163+M163+N163</f>
        <v>1388</v>
      </c>
      <c r="Q163" s="23" t="n">
        <v>1504</v>
      </c>
      <c r="R163" s="23" t="n">
        <v>2467</v>
      </c>
      <c r="S163" s="23" t="n">
        <v>2219</v>
      </c>
      <c r="T163" s="23" t="n">
        <v>1082</v>
      </c>
      <c r="U163" s="42" t="n">
        <f aca="false">IF(I163="delivery",O163-SUM(Q163+R163),IF(I163="PO",P163-SUM(Q163:R163)))</f>
        <v>-2583</v>
      </c>
      <c r="V163" s="43" t="n">
        <v>3.29</v>
      </c>
      <c r="W163" s="43"/>
      <c r="X163" s="43" t="n">
        <f aca="false">W163-V163</f>
        <v>-3.29</v>
      </c>
      <c r="Z163" s="44"/>
      <c r="AA163" s="44"/>
      <c r="AM163" s="23" t="str">
        <f aca="false">D163</f>
        <v>Arista</v>
      </c>
      <c r="AN163" s="23" t="s">
        <v>263</v>
      </c>
      <c r="AT163" s="44"/>
      <c r="AU163" s="44"/>
      <c r="BD163" s="23" t="s">
        <v>182</v>
      </c>
      <c r="BE163" s="1" t="s">
        <v>183</v>
      </c>
    </row>
    <row r="164" customFormat="false" ht="15" hidden="false" customHeight="true" outlineLevel="0" collapsed="false">
      <c r="A164" s="23" t="s">
        <v>831</v>
      </c>
      <c r="B164" s="23" t="s">
        <v>832</v>
      </c>
      <c r="C164" s="40" t="s">
        <v>177</v>
      </c>
      <c r="D164" s="23" t="s">
        <v>82</v>
      </c>
      <c r="E164" s="23" t="s">
        <v>833</v>
      </c>
      <c r="F164" s="23" t="s">
        <v>834</v>
      </c>
      <c r="G164" s="23" t="n">
        <v>31</v>
      </c>
      <c r="H164" s="23" t="n">
        <v>500</v>
      </c>
      <c r="I164" s="41" t="s">
        <v>188</v>
      </c>
      <c r="K164" s="23" t="n">
        <v>0</v>
      </c>
      <c r="L164" s="23" t="n">
        <v>0</v>
      </c>
      <c r="M164" s="23" t="n">
        <v>1562</v>
      </c>
      <c r="N164" s="23" t="n">
        <v>0</v>
      </c>
      <c r="O164" s="23" t="n">
        <f aca="false">K164+L164</f>
        <v>0</v>
      </c>
      <c r="P164" s="23" t="n">
        <f aca="false">K164+L164+M164+N164</f>
        <v>1562</v>
      </c>
      <c r="Q164" s="23" t="n">
        <v>986</v>
      </c>
      <c r="R164" s="23" t="n">
        <v>648</v>
      </c>
      <c r="S164" s="23" t="n">
        <v>432</v>
      </c>
      <c r="T164" s="23" t="n">
        <v>476</v>
      </c>
      <c r="U164" s="42" t="n">
        <f aca="false">IF(I164="delivery",O164-SUM(Q164+R164),IF(I164="PO",P164-SUM(Q164:R164)))</f>
        <v>-72</v>
      </c>
      <c r="V164" s="43" t="n">
        <v>3.54</v>
      </c>
      <c r="W164" s="43"/>
      <c r="X164" s="43" t="n">
        <f aca="false">W164-V164</f>
        <v>-3.54</v>
      </c>
      <c r="Z164" s="44"/>
      <c r="AA164" s="44"/>
      <c r="AM164" s="23" t="str">
        <f aca="false">D164</f>
        <v>Arista</v>
      </c>
      <c r="AN164" s="23" t="s">
        <v>189</v>
      </c>
      <c r="AT164" s="44"/>
      <c r="AU164" s="44"/>
      <c r="BD164" s="23" t="s">
        <v>182</v>
      </c>
      <c r="BE164" s="1" t="s">
        <v>183</v>
      </c>
    </row>
    <row r="165" customFormat="false" ht="15" hidden="false" customHeight="true" outlineLevel="0" collapsed="false">
      <c r="A165" s="23" t="s">
        <v>835</v>
      </c>
      <c r="B165" s="23" t="s">
        <v>836</v>
      </c>
      <c r="C165" s="40" t="s">
        <v>177</v>
      </c>
      <c r="D165" s="23" t="s">
        <v>82</v>
      </c>
      <c r="E165" s="23" t="s">
        <v>837</v>
      </c>
      <c r="F165" s="23" t="s">
        <v>838</v>
      </c>
      <c r="G165" s="23" t="n">
        <v>31</v>
      </c>
      <c r="H165" s="23" t="n">
        <v>5000</v>
      </c>
      <c r="I165" s="41" t="s">
        <v>188</v>
      </c>
      <c r="K165" s="23" t="n">
        <v>76</v>
      </c>
      <c r="L165" s="23" t="n">
        <v>411</v>
      </c>
      <c r="M165" s="23" t="n">
        <v>0</v>
      </c>
      <c r="N165" s="23" t="n">
        <v>0</v>
      </c>
      <c r="O165" s="23" t="n">
        <f aca="false">K165+L165</f>
        <v>487</v>
      </c>
      <c r="P165" s="23" t="n">
        <f aca="false">K165+L165+M165+N165</f>
        <v>487</v>
      </c>
      <c r="Q165" s="23" t="n">
        <v>322</v>
      </c>
      <c r="R165" s="23" t="n">
        <v>347</v>
      </c>
      <c r="S165" s="23" t="n">
        <v>321</v>
      </c>
      <c r="T165" s="23" t="n">
        <v>188</v>
      </c>
      <c r="U165" s="42" t="n">
        <f aca="false">IF(I165="delivery",O165-SUM(Q165+R165),IF(I165="PO",P165-SUM(Q165:R165)))</f>
        <v>-182</v>
      </c>
      <c r="V165" s="43" t="n">
        <v>3.19</v>
      </c>
      <c r="W165" s="43"/>
      <c r="X165" s="43" t="n">
        <f aca="false">W165-V165</f>
        <v>-3.19</v>
      </c>
      <c r="Y165" s="23" t="n">
        <v>3.19</v>
      </c>
      <c r="Z165" s="44"/>
      <c r="AA165" s="44"/>
      <c r="AM165" s="23" t="str">
        <f aca="false">D165</f>
        <v>Arista</v>
      </c>
      <c r="AN165" s="23" t="s">
        <v>189</v>
      </c>
      <c r="AT165" s="44"/>
      <c r="AU165" s="44"/>
      <c r="BD165" s="23" t="s">
        <v>182</v>
      </c>
      <c r="BE165" s="1" t="s">
        <v>183</v>
      </c>
    </row>
    <row r="166" customFormat="false" ht="15" hidden="false" customHeight="true" outlineLevel="0" collapsed="false">
      <c r="A166" s="23" t="s">
        <v>839</v>
      </c>
      <c r="B166" s="23" t="s">
        <v>840</v>
      </c>
      <c r="C166" s="40" t="s">
        <v>177</v>
      </c>
      <c r="D166" s="23" t="s">
        <v>82</v>
      </c>
      <c r="E166" s="23" t="s">
        <v>841</v>
      </c>
      <c r="F166" s="23" t="s">
        <v>842</v>
      </c>
      <c r="G166" s="23" t="n">
        <v>51</v>
      </c>
      <c r="H166" s="23" t="n">
        <v>500</v>
      </c>
      <c r="I166" s="41" t="s">
        <v>188</v>
      </c>
      <c r="K166" s="23" t="n">
        <v>0</v>
      </c>
      <c r="L166" s="23" t="n">
        <v>193</v>
      </c>
      <c r="M166" s="23" t="n">
        <v>1000</v>
      </c>
      <c r="N166" s="23" t="n">
        <v>0</v>
      </c>
      <c r="O166" s="23" t="n">
        <f aca="false">K166+L166</f>
        <v>193</v>
      </c>
      <c r="P166" s="23" t="n">
        <f aca="false">K166+L166+M166+N166</f>
        <v>1193</v>
      </c>
      <c r="Q166" s="23" t="n">
        <v>217</v>
      </c>
      <c r="R166" s="23" t="n">
        <v>120</v>
      </c>
      <c r="S166" s="23" t="n">
        <v>120</v>
      </c>
      <c r="T166" s="23" t="n">
        <v>68</v>
      </c>
      <c r="U166" s="42" t="n">
        <f aca="false">IF(I166="delivery",O166-SUM(Q166+R166),IF(I166="PO",P166-SUM(Q166:R166)))</f>
        <v>856</v>
      </c>
      <c r="V166" s="43" t="n">
        <v>21.5965</v>
      </c>
      <c r="W166" s="43"/>
      <c r="X166" s="43" t="n">
        <f aca="false">W166-V166</f>
        <v>-21.5965</v>
      </c>
      <c r="Y166" s="23" t="n">
        <v>19.15455</v>
      </c>
      <c r="Z166" s="44"/>
      <c r="AA166" s="44"/>
      <c r="AM166" s="23" t="str">
        <f aca="false">D166</f>
        <v>Arista</v>
      </c>
      <c r="AN166" s="23" t="s">
        <v>181</v>
      </c>
      <c r="AT166" s="44"/>
      <c r="AU166" s="44"/>
      <c r="BD166" s="23" t="s">
        <v>182</v>
      </c>
      <c r="BE166" s="1" t="s">
        <v>183</v>
      </c>
    </row>
    <row r="167" customFormat="false" ht="15" hidden="false" customHeight="true" outlineLevel="0" collapsed="false">
      <c r="A167" s="23" t="s">
        <v>843</v>
      </c>
      <c r="B167" s="23" t="s">
        <v>844</v>
      </c>
      <c r="C167" s="40" t="s">
        <v>177</v>
      </c>
      <c r="D167" s="23" t="s">
        <v>82</v>
      </c>
      <c r="E167" s="23" t="s">
        <v>845</v>
      </c>
      <c r="F167" s="23" t="s">
        <v>846</v>
      </c>
      <c r="G167" s="23" t="n">
        <v>61</v>
      </c>
      <c r="H167" s="23" t="n">
        <v>500</v>
      </c>
      <c r="I167" s="41" t="s">
        <v>188</v>
      </c>
      <c r="K167" s="23" t="n">
        <v>0</v>
      </c>
      <c r="L167" s="23" t="n">
        <v>159</v>
      </c>
      <c r="M167" s="23" t="n">
        <v>0</v>
      </c>
      <c r="N167" s="23" t="n">
        <v>0</v>
      </c>
      <c r="O167" s="23" t="n">
        <f aca="false">K167+L167</f>
        <v>159</v>
      </c>
      <c r="P167" s="23" t="n">
        <f aca="false">K167+L167+M167+N167</f>
        <v>159</v>
      </c>
      <c r="Q167" s="23" t="n">
        <v>97</v>
      </c>
      <c r="R167" s="23" t="n">
        <v>72</v>
      </c>
      <c r="S167" s="23" t="n">
        <v>72</v>
      </c>
      <c r="T167" s="23" t="n">
        <v>48</v>
      </c>
      <c r="U167" s="42" t="n">
        <f aca="false">IF(I167="delivery",O167-SUM(Q167+R167),IF(I167="PO",P167-SUM(Q167:R167)))</f>
        <v>-10</v>
      </c>
      <c r="V167" s="43" t="n">
        <v>93.3746</v>
      </c>
      <c r="W167" s="43"/>
      <c r="X167" s="43" t="n">
        <f aca="false">W167-V167</f>
        <v>-93.3746</v>
      </c>
      <c r="Y167" s="23" t="n">
        <v>93.3746</v>
      </c>
      <c r="Z167" s="44"/>
      <c r="AA167" s="44"/>
      <c r="AM167" s="23" t="str">
        <f aca="false">D167</f>
        <v>Arista</v>
      </c>
      <c r="AN167" s="23" t="s">
        <v>189</v>
      </c>
      <c r="AT167" s="44"/>
      <c r="AU167" s="44"/>
      <c r="BD167" s="23" t="s">
        <v>182</v>
      </c>
      <c r="BE167" s="1" t="s">
        <v>183</v>
      </c>
    </row>
    <row r="168" customFormat="false" ht="15" hidden="false" customHeight="true" outlineLevel="0" collapsed="false">
      <c r="A168" s="23" t="s">
        <v>847</v>
      </c>
      <c r="B168" s="23" t="s">
        <v>848</v>
      </c>
      <c r="C168" s="40" t="s">
        <v>177</v>
      </c>
      <c r="D168" s="23" t="s">
        <v>82</v>
      </c>
      <c r="E168" s="23" t="s">
        <v>849</v>
      </c>
      <c r="F168" s="23" t="s">
        <v>850</v>
      </c>
      <c r="G168" s="23" t="n">
        <v>51</v>
      </c>
      <c r="H168" s="23" t="n">
        <v>500</v>
      </c>
      <c r="I168" s="41" t="s">
        <v>188</v>
      </c>
      <c r="K168" s="23" t="n">
        <v>0</v>
      </c>
      <c r="L168" s="23" t="n">
        <v>1522</v>
      </c>
      <c r="M168" s="23" t="n">
        <v>78</v>
      </c>
      <c r="N168" s="23" t="n">
        <v>500</v>
      </c>
      <c r="O168" s="23" t="n">
        <f aca="false">K168+L168</f>
        <v>1522</v>
      </c>
      <c r="P168" s="23" t="n">
        <f aca="false">K168+L168+M168+N168</f>
        <v>2100</v>
      </c>
      <c r="Q168" s="23" t="n">
        <v>1322</v>
      </c>
      <c r="R168" s="23" t="n">
        <v>2376</v>
      </c>
      <c r="S168" s="23" t="n">
        <v>2948</v>
      </c>
      <c r="T168" s="23" t="n">
        <v>1620</v>
      </c>
      <c r="U168" s="42" t="n">
        <f aca="false">IF(I168="delivery",O168-SUM(Q168+R168),IF(I168="PO",P168-SUM(Q168:R168)))</f>
        <v>-1598</v>
      </c>
      <c r="V168" s="43" t="n">
        <v>16.39</v>
      </c>
      <c r="W168" s="43"/>
      <c r="X168" s="43" t="n">
        <f aca="false">W168-V168</f>
        <v>-16.39</v>
      </c>
      <c r="Z168" s="44"/>
      <c r="AA168" s="44"/>
      <c r="AM168" s="23" t="str">
        <f aca="false">D168</f>
        <v>Arista</v>
      </c>
      <c r="AN168" s="23" t="s">
        <v>263</v>
      </c>
      <c r="AT168" s="44"/>
      <c r="AU168" s="44"/>
      <c r="BD168" s="23" t="s">
        <v>182</v>
      </c>
      <c r="BE168" s="1" t="s">
        <v>183</v>
      </c>
    </row>
    <row r="169" customFormat="false" ht="15" hidden="false" customHeight="true" outlineLevel="0" collapsed="false">
      <c r="A169" s="23" t="s">
        <v>851</v>
      </c>
      <c r="B169" s="23" t="s">
        <v>852</v>
      </c>
      <c r="C169" s="40" t="s">
        <v>177</v>
      </c>
      <c r="D169" s="23" t="s">
        <v>82</v>
      </c>
      <c r="E169" s="23" t="s">
        <v>853</v>
      </c>
      <c r="F169" s="23" t="s">
        <v>854</v>
      </c>
      <c r="G169" s="23" t="n">
        <v>51</v>
      </c>
      <c r="H169" s="23" t="n">
        <v>500</v>
      </c>
      <c r="I169" s="41" t="s">
        <v>188</v>
      </c>
      <c r="K169" s="23" t="n">
        <v>0</v>
      </c>
      <c r="L169" s="23" t="n">
        <v>1600</v>
      </c>
      <c r="M169" s="23" t="n">
        <v>0</v>
      </c>
      <c r="N169" s="23" t="n">
        <v>500</v>
      </c>
      <c r="O169" s="23" t="n">
        <f aca="false">K169+L169</f>
        <v>1600</v>
      </c>
      <c r="P169" s="23" t="n">
        <f aca="false">K169+L169+M169+N169</f>
        <v>2100</v>
      </c>
      <c r="Q169" s="23" t="n">
        <v>1322</v>
      </c>
      <c r="R169" s="23" t="n">
        <v>2376</v>
      </c>
      <c r="S169" s="23" t="n">
        <v>2948</v>
      </c>
      <c r="T169" s="23" t="n">
        <v>1620</v>
      </c>
      <c r="U169" s="42" t="n">
        <f aca="false">IF(I169="delivery",O169-SUM(Q169+R169),IF(I169="PO",P169-SUM(Q169:R169)))</f>
        <v>-1598</v>
      </c>
      <c r="V169" s="43" t="n">
        <v>10.58</v>
      </c>
      <c r="W169" s="43"/>
      <c r="X169" s="43" t="n">
        <f aca="false">W169-V169</f>
        <v>-10.58</v>
      </c>
      <c r="Z169" s="44"/>
      <c r="AA169" s="44"/>
      <c r="AM169" s="23" t="str">
        <f aca="false">D169</f>
        <v>Arista</v>
      </c>
      <c r="AN169" s="23" t="s">
        <v>263</v>
      </c>
      <c r="AT169" s="44"/>
      <c r="AU169" s="44"/>
      <c r="BD169" s="23" t="s">
        <v>182</v>
      </c>
      <c r="BE169" s="1" t="s">
        <v>183</v>
      </c>
    </row>
    <row r="170" customFormat="false" ht="15" hidden="false" customHeight="true" outlineLevel="0" collapsed="false">
      <c r="A170" s="23" t="s">
        <v>855</v>
      </c>
      <c r="B170" s="23" t="s">
        <v>856</v>
      </c>
      <c r="C170" s="40" t="s">
        <v>177</v>
      </c>
      <c r="D170" s="23" t="s">
        <v>82</v>
      </c>
      <c r="E170" s="23" t="s">
        <v>857</v>
      </c>
      <c r="F170" s="23" t="s">
        <v>858</v>
      </c>
      <c r="G170" s="23" t="n">
        <v>51</v>
      </c>
      <c r="H170" s="23" t="n">
        <v>500</v>
      </c>
      <c r="I170" s="41" t="s">
        <v>188</v>
      </c>
      <c r="K170" s="23" t="n">
        <v>0</v>
      </c>
      <c r="L170" s="23" t="n">
        <v>1600</v>
      </c>
      <c r="M170" s="23" t="n">
        <v>500</v>
      </c>
      <c r="N170" s="23" t="n">
        <v>0</v>
      </c>
      <c r="O170" s="23" t="n">
        <f aca="false">K170+L170</f>
        <v>1600</v>
      </c>
      <c r="P170" s="23" t="n">
        <f aca="false">K170+L170+M170+N170</f>
        <v>2100</v>
      </c>
      <c r="Q170" s="23" t="n">
        <v>1322</v>
      </c>
      <c r="R170" s="23" t="n">
        <v>2376</v>
      </c>
      <c r="S170" s="23" t="n">
        <v>2948</v>
      </c>
      <c r="T170" s="23" t="n">
        <v>1620</v>
      </c>
      <c r="U170" s="42" t="n">
        <f aca="false">IF(I170="delivery",O170-SUM(Q170+R170),IF(I170="PO",P170-SUM(Q170:R170)))</f>
        <v>-1598</v>
      </c>
      <c r="V170" s="43" t="n">
        <v>7.66</v>
      </c>
      <c r="W170" s="43"/>
      <c r="X170" s="43" t="n">
        <f aca="false">W170-V170</f>
        <v>-7.66</v>
      </c>
      <c r="Z170" s="44"/>
      <c r="AA170" s="44"/>
      <c r="AM170" s="23" t="str">
        <f aca="false">D170</f>
        <v>Arista</v>
      </c>
      <c r="AN170" s="23" t="s">
        <v>263</v>
      </c>
      <c r="AT170" s="44"/>
      <c r="AU170" s="44"/>
      <c r="BD170" s="23" t="s">
        <v>182</v>
      </c>
      <c r="BE170" s="1" t="s">
        <v>183</v>
      </c>
    </row>
    <row r="171" customFormat="false" ht="15" hidden="false" customHeight="true" outlineLevel="0" collapsed="false">
      <c r="A171" s="23" t="s">
        <v>859</v>
      </c>
      <c r="B171" s="23" t="s">
        <v>860</v>
      </c>
      <c r="C171" s="40" t="s">
        <v>177</v>
      </c>
      <c r="D171" s="23" t="s">
        <v>82</v>
      </c>
      <c r="E171" s="23" t="s">
        <v>861</v>
      </c>
      <c r="F171" s="23" t="s">
        <v>862</v>
      </c>
      <c r="G171" s="23" t="n">
        <v>41</v>
      </c>
      <c r="H171" s="23" t="n">
        <v>2500</v>
      </c>
      <c r="I171" s="41" t="s">
        <v>188</v>
      </c>
      <c r="K171" s="23" t="n">
        <v>0</v>
      </c>
      <c r="L171" s="23" t="n">
        <v>1030</v>
      </c>
      <c r="M171" s="23" t="n">
        <v>0</v>
      </c>
      <c r="N171" s="23" t="n">
        <v>0</v>
      </c>
      <c r="O171" s="23" t="n">
        <f aca="false">K171+L171</f>
        <v>1030</v>
      </c>
      <c r="P171" s="23" t="n">
        <f aca="false">K171+L171+M171+N171</f>
        <v>1030</v>
      </c>
      <c r="Q171" s="23" t="n">
        <v>810</v>
      </c>
      <c r="R171" s="23" t="n">
        <v>6084</v>
      </c>
      <c r="S171" s="23" t="n">
        <v>2592</v>
      </c>
      <c r="T171" s="23" t="n">
        <v>1296</v>
      </c>
      <c r="U171" s="42" t="n">
        <f aca="false">IF(I171="delivery",O171-SUM(Q171+R171),IF(I171="PO",P171-SUM(Q171:R171)))</f>
        <v>-5864</v>
      </c>
      <c r="V171" s="43" t="n">
        <v>1.212</v>
      </c>
      <c r="W171" s="43"/>
      <c r="X171" s="43" t="n">
        <f aca="false">W171-V171</f>
        <v>-1.212</v>
      </c>
      <c r="Z171" s="44"/>
      <c r="AA171" s="44"/>
      <c r="AM171" s="23" t="str">
        <f aca="false">D171</f>
        <v>Arista</v>
      </c>
      <c r="AN171" s="23" t="s">
        <v>263</v>
      </c>
      <c r="AT171" s="44"/>
      <c r="AU171" s="44"/>
      <c r="BD171" s="23" t="s">
        <v>182</v>
      </c>
      <c r="BE171" s="1" t="s">
        <v>183</v>
      </c>
    </row>
    <row r="172" customFormat="false" ht="15" hidden="false" customHeight="true" outlineLevel="0" collapsed="false">
      <c r="A172" s="23" t="s">
        <v>863</v>
      </c>
      <c r="B172" s="23" t="s">
        <v>864</v>
      </c>
      <c r="C172" s="40" t="s">
        <v>177</v>
      </c>
      <c r="D172" s="23" t="s">
        <v>82</v>
      </c>
      <c r="E172" s="23" t="s">
        <v>865</v>
      </c>
      <c r="F172" s="23" t="s">
        <v>866</v>
      </c>
      <c r="G172" s="23" t="n">
        <v>41</v>
      </c>
      <c r="H172" s="23" t="n">
        <v>1000</v>
      </c>
      <c r="I172" s="41" t="s">
        <v>188</v>
      </c>
      <c r="K172" s="23" t="n">
        <v>402</v>
      </c>
      <c r="L172" s="23" t="n">
        <v>602</v>
      </c>
      <c r="M172" s="23" t="n">
        <v>0</v>
      </c>
      <c r="N172" s="23" t="n">
        <v>0</v>
      </c>
      <c r="O172" s="23" t="n">
        <f aca="false">K172+L172</f>
        <v>1004</v>
      </c>
      <c r="P172" s="23" t="n">
        <f aca="false">K172+L172+M172+N172</f>
        <v>1004</v>
      </c>
      <c r="Q172" s="23" t="n">
        <v>217</v>
      </c>
      <c r="R172" s="23" t="n">
        <v>120</v>
      </c>
      <c r="S172" s="23" t="n">
        <v>120</v>
      </c>
      <c r="T172" s="23" t="n">
        <v>68</v>
      </c>
      <c r="U172" s="42" t="n">
        <f aca="false">IF(I172="delivery",O172-SUM(Q172+R172),IF(I172="PO",P172-SUM(Q172:R172)))</f>
        <v>667</v>
      </c>
      <c r="V172" s="43" t="n">
        <v>2.071</v>
      </c>
      <c r="W172" s="43"/>
      <c r="X172" s="43" t="n">
        <f aca="false">W172-V172</f>
        <v>-2.071</v>
      </c>
      <c r="Y172" s="23" t="n">
        <v>0.3844</v>
      </c>
      <c r="Z172" s="44"/>
      <c r="AA172" s="44"/>
      <c r="AM172" s="23" t="str">
        <f aca="false">D172</f>
        <v>Arista</v>
      </c>
      <c r="AN172" s="23" t="s">
        <v>263</v>
      </c>
      <c r="AT172" s="44"/>
      <c r="AU172" s="44"/>
      <c r="BD172" s="23" t="s">
        <v>182</v>
      </c>
      <c r="BE172" s="1" t="s">
        <v>183</v>
      </c>
    </row>
    <row r="173" customFormat="false" ht="15" hidden="false" customHeight="true" outlineLevel="0" collapsed="false">
      <c r="A173" s="23" t="s">
        <v>867</v>
      </c>
      <c r="B173" s="23" t="s">
        <v>868</v>
      </c>
      <c r="C173" s="40" t="s">
        <v>177</v>
      </c>
      <c r="D173" s="23" t="s">
        <v>82</v>
      </c>
      <c r="E173" s="23" t="s">
        <v>869</v>
      </c>
      <c r="F173" s="23" t="s">
        <v>870</v>
      </c>
      <c r="G173" s="23" t="n">
        <v>51</v>
      </c>
      <c r="H173" s="23" t="n">
        <v>500</v>
      </c>
      <c r="I173" s="41" t="s">
        <v>188</v>
      </c>
      <c r="K173" s="23" t="n">
        <v>0</v>
      </c>
      <c r="L173" s="23" t="n">
        <v>453</v>
      </c>
      <c r="M173" s="23" t="n">
        <v>0</v>
      </c>
      <c r="N173" s="23" t="n">
        <v>0</v>
      </c>
      <c r="O173" s="23" t="n">
        <f aca="false">K173+L173</f>
        <v>453</v>
      </c>
      <c r="P173" s="23" t="n">
        <f aca="false">K173+L173+M173+N173</f>
        <v>453</v>
      </c>
      <c r="Q173" s="23" t="n">
        <v>341</v>
      </c>
      <c r="R173" s="23" t="n">
        <v>347</v>
      </c>
      <c r="S173" s="23" t="n">
        <v>321</v>
      </c>
      <c r="T173" s="23" t="n">
        <v>188</v>
      </c>
      <c r="U173" s="42" t="n">
        <f aca="false">IF(I173="delivery",O173-SUM(Q173+R173),IF(I173="PO",P173-SUM(Q173:R173)))</f>
        <v>-235</v>
      </c>
      <c r="V173" s="43" t="n">
        <v>57.4235</v>
      </c>
      <c r="W173" s="43"/>
      <c r="X173" s="43" t="n">
        <f aca="false">W173-V173</f>
        <v>-57.4235</v>
      </c>
      <c r="Y173" s="23" t="n">
        <v>62</v>
      </c>
      <c r="Z173" s="44"/>
      <c r="AA173" s="44"/>
      <c r="AM173" s="23" t="str">
        <f aca="false">D173</f>
        <v>Arista</v>
      </c>
      <c r="AN173" s="23" t="s">
        <v>181</v>
      </c>
      <c r="AT173" s="44"/>
      <c r="AU173" s="44"/>
      <c r="BD173" s="23" t="s">
        <v>182</v>
      </c>
      <c r="BE173" s="1" t="s">
        <v>183</v>
      </c>
    </row>
    <row r="174" customFormat="false" ht="15" hidden="false" customHeight="true" outlineLevel="0" collapsed="false">
      <c r="A174" s="23" t="s">
        <v>871</v>
      </c>
      <c r="B174" s="23" t="s">
        <v>872</v>
      </c>
      <c r="C174" s="40" t="s">
        <v>177</v>
      </c>
      <c r="D174" s="23" t="s">
        <v>82</v>
      </c>
      <c r="E174" s="23" t="s">
        <v>873</v>
      </c>
      <c r="F174" s="23" t="s">
        <v>874</v>
      </c>
      <c r="G174" s="23" t="n">
        <v>51</v>
      </c>
      <c r="H174" s="23" t="n">
        <v>500</v>
      </c>
      <c r="I174" s="41" t="s">
        <v>188</v>
      </c>
      <c r="K174" s="23" t="n">
        <v>161</v>
      </c>
      <c r="L174" s="23" t="n">
        <v>411</v>
      </c>
      <c r="M174" s="23" t="n">
        <v>0</v>
      </c>
      <c r="N174" s="23" t="n">
        <v>0</v>
      </c>
      <c r="O174" s="23" t="n">
        <f aca="false">K174+L174</f>
        <v>572</v>
      </c>
      <c r="P174" s="23" t="n">
        <f aca="false">K174+L174+M174+N174</f>
        <v>572</v>
      </c>
      <c r="Q174" s="23" t="n">
        <v>322</v>
      </c>
      <c r="R174" s="23" t="n">
        <v>347</v>
      </c>
      <c r="S174" s="23" t="n">
        <v>321</v>
      </c>
      <c r="T174" s="23" t="n">
        <v>188</v>
      </c>
      <c r="U174" s="42" t="n">
        <f aca="false">IF(I174="delivery",O174-SUM(Q174+R174),IF(I174="PO",P174-SUM(Q174:R174)))</f>
        <v>-97</v>
      </c>
      <c r="V174" s="43" t="n">
        <v>3.0424</v>
      </c>
      <c r="W174" s="43"/>
      <c r="X174" s="43" t="n">
        <f aca="false">W174-V174</f>
        <v>-3.0424</v>
      </c>
      <c r="Y174" s="23" t="n">
        <v>2.6078</v>
      </c>
      <c r="Z174" s="44"/>
      <c r="AA174" s="44"/>
      <c r="AM174" s="23" t="str">
        <f aca="false">D174</f>
        <v>Arista</v>
      </c>
      <c r="AN174" s="23" t="s">
        <v>181</v>
      </c>
      <c r="AT174" s="44"/>
      <c r="AU174" s="44"/>
      <c r="BD174" s="23" t="s">
        <v>182</v>
      </c>
      <c r="BE174" s="1" t="s">
        <v>183</v>
      </c>
    </row>
    <row r="175" customFormat="false" ht="15" hidden="false" customHeight="true" outlineLevel="0" collapsed="false">
      <c r="A175" s="23" t="s">
        <v>875</v>
      </c>
      <c r="B175" s="23" t="s">
        <v>876</v>
      </c>
      <c r="C175" s="40" t="s">
        <v>177</v>
      </c>
      <c r="D175" s="23" t="s">
        <v>82</v>
      </c>
      <c r="E175" s="23" t="s">
        <v>877</v>
      </c>
      <c r="F175" s="23" t="s">
        <v>878</v>
      </c>
      <c r="G175" s="23" t="n">
        <v>51</v>
      </c>
      <c r="H175" s="23" t="n">
        <v>500</v>
      </c>
      <c r="I175" s="41" t="s">
        <v>188</v>
      </c>
      <c r="K175" s="23" t="n">
        <v>164</v>
      </c>
      <c r="L175" s="23" t="n">
        <v>450</v>
      </c>
      <c r="M175" s="23" t="n">
        <v>0</v>
      </c>
      <c r="N175" s="23" t="n">
        <v>0</v>
      </c>
      <c r="O175" s="23" t="n">
        <f aca="false">K175+L175</f>
        <v>614</v>
      </c>
      <c r="P175" s="23" t="n">
        <f aca="false">K175+L175+M175+N175</f>
        <v>614</v>
      </c>
      <c r="Q175" s="23" t="n">
        <v>361</v>
      </c>
      <c r="R175" s="23" t="n">
        <v>347</v>
      </c>
      <c r="S175" s="23" t="n">
        <v>321</v>
      </c>
      <c r="T175" s="23" t="n">
        <v>188</v>
      </c>
      <c r="U175" s="42" t="n">
        <f aca="false">IF(I175="delivery",O175-SUM(Q175+R175),IF(I175="PO",P175-SUM(Q175:R175)))</f>
        <v>-94</v>
      </c>
      <c r="V175" s="43" t="n">
        <v>2.92425</v>
      </c>
      <c r="W175" s="43"/>
      <c r="X175" s="43" t="n">
        <f aca="false">W175-V175</f>
        <v>-2.92425</v>
      </c>
      <c r="Y175" s="23" t="n">
        <v>2.73955</v>
      </c>
      <c r="Z175" s="44"/>
      <c r="AA175" s="44"/>
      <c r="AM175" s="23" t="str">
        <f aca="false">D175</f>
        <v>Arista</v>
      </c>
      <c r="AN175" s="23" t="s">
        <v>181</v>
      </c>
      <c r="AT175" s="44"/>
      <c r="AU175" s="44"/>
      <c r="BD175" s="23" t="s">
        <v>182</v>
      </c>
      <c r="BE175" s="1" t="s">
        <v>183</v>
      </c>
    </row>
    <row r="176" customFormat="false" ht="15" hidden="false" customHeight="true" outlineLevel="0" collapsed="false">
      <c r="A176" s="23" t="s">
        <v>879</v>
      </c>
      <c r="B176" s="23" t="s">
        <v>880</v>
      </c>
      <c r="C176" s="40" t="s">
        <v>177</v>
      </c>
      <c r="D176" s="23" t="s">
        <v>82</v>
      </c>
      <c r="E176" s="23" t="s">
        <v>881</v>
      </c>
      <c r="F176" s="23" t="s">
        <v>882</v>
      </c>
      <c r="G176" s="23" t="n">
        <v>51</v>
      </c>
      <c r="H176" s="23" t="n">
        <v>500</v>
      </c>
      <c r="I176" s="41" t="s">
        <v>188</v>
      </c>
      <c r="K176" s="23" t="n">
        <v>153</v>
      </c>
      <c r="L176" s="23" t="n">
        <v>376</v>
      </c>
      <c r="M176" s="23" t="n">
        <v>0</v>
      </c>
      <c r="N176" s="23" t="n">
        <v>0</v>
      </c>
      <c r="O176" s="23" t="n">
        <f aca="false">K176+L176</f>
        <v>529</v>
      </c>
      <c r="P176" s="23" t="n">
        <f aca="false">K176+L176+M176+N176</f>
        <v>529</v>
      </c>
      <c r="Q176" s="23" t="n">
        <v>322</v>
      </c>
      <c r="R176" s="23" t="n">
        <v>347</v>
      </c>
      <c r="S176" s="23" t="n">
        <v>321</v>
      </c>
      <c r="T176" s="23" t="n">
        <v>188</v>
      </c>
      <c r="U176" s="42" t="n">
        <f aca="false">IF(I176="delivery",O176-SUM(Q176+R176),IF(I176="PO",P176-SUM(Q176:R176)))</f>
        <v>-140</v>
      </c>
      <c r="V176" s="43" t="n">
        <v>5.0486</v>
      </c>
      <c r="W176" s="43"/>
      <c r="X176" s="43" t="n">
        <f aca="false">W176-V176</f>
        <v>-5.0486</v>
      </c>
      <c r="Y176" s="23" t="n">
        <v>4.8869</v>
      </c>
      <c r="Z176" s="44"/>
      <c r="AA176" s="44"/>
      <c r="AM176" s="23" t="str">
        <f aca="false">D176</f>
        <v>Arista</v>
      </c>
      <c r="AN176" s="23" t="s">
        <v>181</v>
      </c>
      <c r="AT176" s="44"/>
      <c r="AU176" s="44"/>
      <c r="BD176" s="23" t="s">
        <v>182</v>
      </c>
      <c r="BE176" s="1" t="s">
        <v>183</v>
      </c>
    </row>
    <row r="177" customFormat="false" ht="15" hidden="false" customHeight="true" outlineLevel="0" collapsed="false">
      <c r="A177" s="23" t="s">
        <v>883</v>
      </c>
      <c r="B177" s="23" t="s">
        <v>884</v>
      </c>
      <c r="C177" s="40" t="s">
        <v>177</v>
      </c>
      <c r="D177" s="23" t="s">
        <v>82</v>
      </c>
      <c r="E177" s="23" t="s">
        <v>885</v>
      </c>
      <c r="F177" s="23" t="s">
        <v>886</v>
      </c>
      <c r="G177" s="23" t="n">
        <v>81</v>
      </c>
      <c r="H177" s="23" t="n">
        <v>500</v>
      </c>
      <c r="I177" s="41" t="s">
        <v>188</v>
      </c>
      <c r="K177" s="23" t="n">
        <v>0</v>
      </c>
      <c r="L177" s="23" t="n">
        <v>0</v>
      </c>
      <c r="M177" s="23" t="n">
        <v>0</v>
      </c>
      <c r="N177" s="23" t="n">
        <v>0</v>
      </c>
      <c r="O177" s="23" t="n">
        <f aca="false">K177+L177</f>
        <v>0</v>
      </c>
      <c r="P177" s="23" t="n">
        <f aca="false">K177+L177+M177+N177</f>
        <v>0</v>
      </c>
      <c r="Q177" s="23" t="n">
        <v>0</v>
      </c>
      <c r="R177" s="23" t="n">
        <v>0</v>
      </c>
      <c r="S177" s="23" t="n">
        <v>0</v>
      </c>
      <c r="T177" s="23" t="n">
        <v>0</v>
      </c>
      <c r="U177" s="42" t="n">
        <f aca="false">IF(I177="delivery",O177-SUM(Q177+R177),IF(I177="PO",P177-SUM(Q177:R177)))</f>
        <v>0</v>
      </c>
      <c r="V177" s="43" t="n">
        <v>319.2811</v>
      </c>
      <c r="W177" s="43"/>
      <c r="X177" s="43" t="n">
        <f aca="false">W177-V177</f>
        <v>-319.2811</v>
      </c>
      <c r="Z177" s="44"/>
      <c r="AA177" s="44"/>
      <c r="AM177" s="23" t="str">
        <f aca="false">D177</f>
        <v>Arista</v>
      </c>
      <c r="AN177" s="23" t="s">
        <v>181</v>
      </c>
      <c r="AT177" s="44"/>
      <c r="AU177" s="44"/>
      <c r="BD177" s="23" t="s">
        <v>412</v>
      </c>
      <c r="BE177" s="1" t="s">
        <v>183</v>
      </c>
    </row>
    <row r="178" customFormat="false" ht="15" hidden="false" customHeight="true" outlineLevel="0" collapsed="false">
      <c r="A178" s="23" t="s">
        <v>887</v>
      </c>
      <c r="B178" s="23" t="s">
        <v>888</v>
      </c>
      <c r="C178" s="40" t="s">
        <v>177</v>
      </c>
      <c r="D178" s="23" t="s">
        <v>82</v>
      </c>
      <c r="E178" s="23" t="s">
        <v>885</v>
      </c>
      <c r="F178" s="23" t="s">
        <v>889</v>
      </c>
      <c r="G178" s="23" t="n">
        <v>81</v>
      </c>
      <c r="H178" s="23" t="n">
        <v>500</v>
      </c>
      <c r="I178" s="41" t="s">
        <v>188</v>
      </c>
      <c r="K178" s="23" t="n">
        <v>0</v>
      </c>
      <c r="L178" s="23" t="n">
        <v>0</v>
      </c>
      <c r="M178" s="23" t="n">
        <v>0</v>
      </c>
      <c r="N178" s="23" t="n">
        <v>0</v>
      </c>
      <c r="O178" s="23" t="n">
        <f aca="false">K178+L178</f>
        <v>0</v>
      </c>
      <c r="P178" s="23" t="n">
        <f aca="false">K178+L178+M178+N178</f>
        <v>0</v>
      </c>
      <c r="Q178" s="23" t="n">
        <v>0</v>
      </c>
      <c r="R178" s="23" t="n">
        <v>0</v>
      </c>
      <c r="S178" s="23" t="n">
        <v>0</v>
      </c>
      <c r="T178" s="23" t="n">
        <v>0</v>
      </c>
      <c r="U178" s="42" t="n">
        <f aca="false">IF(I178="delivery",O178-SUM(Q178+R178),IF(I178="PO",P178-SUM(Q178:R178)))</f>
        <v>0</v>
      </c>
      <c r="V178" s="43" t="n">
        <v>319.2811</v>
      </c>
      <c r="W178" s="43"/>
      <c r="X178" s="43" t="n">
        <f aca="false">W178-V178</f>
        <v>-319.2811</v>
      </c>
      <c r="Z178" s="44"/>
      <c r="AA178" s="44"/>
      <c r="AM178" s="23" t="str">
        <f aca="false">D178</f>
        <v>Arista</v>
      </c>
      <c r="AN178" s="23" t="s">
        <v>181</v>
      </c>
      <c r="AT178" s="44"/>
      <c r="AU178" s="44"/>
      <c r="BD178" s="23" t="s">
        <v>412</v>
      </c>
      <c r="BE178" s="1" t="s">
        <v>183</v>
      </c>
    </row>
    <row r="179" customFormat="false" ht="15" hidden="false" customHeight="true" outlineLevel="0" collapsed="false">
      <c r="A179" s="23" t="s">
        <v>890</v>
      </c>
      <c r="B179" s="23" t="s">
        <v>891</v>
      </c>
      <c r="C179" s="40" t="s">
        <v>177</v>
      </c>
      <c r="D179" s="23" t="s">
        <v>82</v>
      </c>
      <c r="E179" s="23" t="s">
        <v>885</v>
      </c>
      <c r="F179" s="23" t="s">
        <v>892</v>
      </c>
      <c r="G179" s="23" t="n">
        <v>76</v>
      </c>
      <c r="H179" s="23" t="n">
        <v>500</v>
      </c>
      <c r="I179" s="41" t="s">
        <v>188</v>
      </c>
      <c r="K179" s="23" t="n">
        <v>0</v>
      </c>
      <c r="L179" s="23" t="n">
        <v>86</v>
      </c>
      <c r="M179" s="23" t="n">
        <v>64</v>
      </c>
      <c r="N179" s="23" t="n">
        <v>0</v>
      </c>
      <c r="O179" s="23" t="n">
        <f aca="false">K179+L179</f>
        <v>86</v>
      </c>
      <c r="P179" s="23" t="n">
        <f aca="false">K179+L179+M179+N179</f>
        <v>150</v>
      </c>
      <c r="Q179" s="23" t="n">
        <v>0</v>
      </c>
      <c r="R179" s="23" t="n">
        <v>0</v>
      </c>
      <c r="S179" s="23" t="n">
        <v>0</v>
      </c>
      <c r="T179" s="23" t="n">
        <v>0</v>
      </c>
      <c r="U179" s="42" t="n">
        <f aca="false">IF(I179="delivery",O179-SUM(Q179+R179),IF(I179="PO",P179-SUM(Q179:R179)))</f>
        <v>150</v>
      </c>
      <c r="V179" s="43" t="n">
        <v>315.11475</v>
      </c>
      <c r="W179" s="43"/>
      <c r="X179" s="43" t="n">
        <f aca="false">W179-V179</f>
        <v>-315.11475</v>
      </c>
      <c r="Y179" s="23" t="n">
        <v>333.25</v>
      </c>
      <c r="Z179" s="44"/>
      <c r="AA179" s="44"/>
      <c r="AM179" s="23" t="str">
        <f aca="false">D179</f>
        <v>Arista</v>
      </c>
      <c r="AN179" s="23" t="s">
        <v>181</v>
      </c>
      <c r="AT179" s="44"/>
      <c r="AU179" s="44"/>
      <c r="BD179" s="23" t="s">
        <v>182</v>
      </c>
      <c r="BE179" s="1" t="s">
        <v>183</v>
      </c>
    </row>
    <row r="180" customFormat="false" ht="15" hidden="false" customHeight="true" outlineLevel="0" collapsed="false">
      <c r="A180" s="23" t="s">
        <v>893</v>
      </c>
      <c r="B180" s="23" t="s">
        <v>894</v>
      </c>
      <c r="C180" s="40" t="s">
        <v>177</v>
      </c>
      <c r="D180" s="23" t="s">
        <v>82</v>
      </c>
      <c r="E180" s="23" t="s">
        <v>895</v>
      </c>
      <c r="F180" s="23" t="s">
        <v>896</v>
      </c>
      <c r="G180" s="23" t="n">
        <v>51</v>
      </c>
      <c r="H180" s="23" t="n">
        <v>500</v>
      </c>
      <c r="I180" s="41" t="s">
        <v>188</v>
      </c>
      <c r="K180" s="23" t="n">
        <v>0</v>
      </c>
      <c r="L180" s="23" t="n">
        <v>999</v>
      </c>
      <c r="M180" s="23" t="n">
        <v>0</v>
      </c>
      <c r="N180" s="23" t="n">
        <v>0</v>
      </c>
      <c r="O180" s="23" t="n">
        <f aca="false">K180+L180</f>
        <v>999</v>
      </c>
      <c r="P180" s="23" t="n">
        <f aca="false">K180+L180+M180+N180</f>
        <v>999</v>
      </c>
      <c r="Q180" s="23" t="n">
        <v>217</v>
      </c>
      <c r="R180" s="23" t="n">
        <v>120</v>
      </c>
      <c r="S180" s="23" t="n">
        <v>120</v>
      </c>
      <c r="T180" s="23" t="n">
        <v>68</v>
      </c>
      <c r="U180" s="42" t="n">
        <f aca="false">IF(I180="delivery",O180-SUM(Q180+R180),IF(I180="PO",P180-SUM(Q180:R180)))</f>
        <v>662</v>
      </c>
      <c r="V180" s="43" t="n">
        <v>3.14715</v>
      </c>
      <c r="W180" s="43"/>
      <c r="X180" s="43" t="n">
        <f aca="false">W180-V180</f>
        <v>-3.14715</v>
      </c>
      <c r="Y180" s="23" t="n">
        <v>3.08475</v>
      </c>
      <c r="Z180" s="44"/>
      <c r="AA180" s="44"/>
      <c r="AM180" s="23" t="str">
        <f aca="false">D180</f>
        <v>Arista</v>
      </c>
      <c r="AN180" s="23" t="s">
        <v>181</v>
      </c>
      <c r="AT180" s="44"/>
      <c r="AU180" s="44"/>
      <c r="BD180" s="23" t="s">
        <v>182</v>
      </c>
      <c r="BE180" s="1" t="s">
        <v>183</v>
      </c>
    </row>
    <row r="181" customFormat="false" ht="15" hidden="false" customHeight="true" outlineLevel="0" collapsed="false">
      <c r="A181" s="23" t="s">
        <v>897</v>
      </c>
      <c r="B181" s="23" t="s">
        <v>898</v>
      </c>
      <c r="C181" s="40" t="s">
        <v>177</v>
      </c>
      <c r="D181" s="23" t="s">
        <v>82</v>
      </c>
      <c r="E181" s="23" t="s">
        <v>899</v>
      </c>
      <c r="F181" s="23" t="s">
        <v>900</v>
      </c>
      <c r="G181" s="23" t="n">
        <v>31</v>
      </c>
      <c r="H181" s="23" t="n">
        <v>1000</v>
      </c>
      <c r="I181" s="41" t="s">
        <v>188</v>
      </c>
      <c r="K181" s="23" t="n">
        <v>0</v>
      </c>
      <c r="L181" s="23" t="n">
        <v>1250</v>
      </c>
      <c r="M181" s="23" t="n">
        <v>0</v>
      </c>
      <c r="N181" s="23" t="n">
        <v>0</v>
      </c>
      <c r="O181" s="23" t="n">
        <f aca="false">K181+L181</f>
        <v>1250</v>
      </c>
      <c r="P181" s="23" t="n">
        <f aca="false">K181+L181+M181+N181</f>
        <v>1250</v>
      </c>
      <c r="Q181" s="23" t="n">
        <v>358</v>
      </c>
      <c r="R181" s="23" t="n">
        <v>2011</v>
      </c>
      <c r="S181" s="23" t="n">
        <v>2411</v>
      </c>
      <c r="T181" s="23" t="n">
        <v>1252</v>
      </c>
      <c r="U181" s="42" t="n">
        <f aca="false">IF(I181="delivery",O181-SUM(Q181+R181),IF(I181="PO",P181-SUM(Q181:R181)))</f>
        <v>-1119</v>
      </c>
      <c r="V181" s="43" t="n">
        <v>3.26</v>
      </c>
      <c r="W181" s="43"/>
      <c r="X181" s="43" t="n">
        <f aca="false">W181-V181</f>
        <v>-3.26</v>
      </c>
      <c r="Y181" s="23" t="n">
        <v>3.26</v>
      </c>
      <c r="Z181" s="44"/>
      <c r="AA181" s="44"/>
      <c r="AM181" s="23" t="str">
        <f aca="false">D181</f>
        <v>Arista</v>
      </c>
      <c r="AN181" s="23" t="s">
        <v>189</v>
      </c>
      <c r="AT181" s="44"/>
      <c r="AU181" s="44"/>
      <c r="BD181" s="23" t="s">
        <v>182</v>
      </c>
      <c r="BE181" s="1" t="s">
        <v>183</v>
      </c>
    </row>
    <row r="182" customFormat="false" ht="15" hidden="false" customHeight="true" outlineLevel="0" collapsed="false">
      <c r="A182" s="23" t="s">
        <v>901</v>
      </c>
      <c r="B182" s="23" t="s">
        <v>902</v>
      </c>
      <c r="C182" s="40" t="s">
        <v>177</v>
      </c>
      <c r="D182" s="23" t="s">
        <v>82</v>
      </c>
      <c r="E182" s="23" t="s">
        <v>903</v>
      </c>
      <c r="F182" s="23" t="s">
        <v>904</v>
      </c>
      <c r="G182" s="23" t="n">
        <v>41</v>
      </c>
      <c r="H182" s="23" t="n">
        <v>1000</v>
      </c>
      <c r="I182" s="41" t="s">
        <v>188</v>
      </c>
      <c r="K182" s="23" t="n">
        <v>0</v>
      </c>
      <c r="L182" s="23" t="n">
        <v>0</v>
      </c>
      <c r="M182" s="23" t="n">
        <v>0</v>
      </c>
      <c r="N182" s="23" t="n">
        <v>0</v>
      </c>
      <c r="O182" s="23" t="n">
        <f aca="false">K182+L182</f>
        <v>0</v>
      </c>
      <c r="P182" s="23" t="n">
        <f aca="false">K182+L182+M182+N182</f>
        <v>0</v>
      </c>
      <c r="Q182" s="23" t="n">
        <v>0</v>
      </c>
      <c r="R182" s="23" t="n">
        <v>572</v>
      </c>
      <c r="S182" s="23" t="n">
        <v>2660</v>
      </c>
      <c r="T182" s="23" t="n">
        <v>788</v>
      </c>
      <c r="U182" s="42" t="n">
        <f aca="false">IF(I182="delivery",O182-SUM(Q182+R182),IF(I182="PO",P182-SUM(Q182:R182)))</f>
        <v>-572</v>
      </c>
      <c r="V182" s="43" t="n">
        <v>1.234</v>
      </c>
      <c r="W182" s="43"/>
      <c r="X182" s="43" t="n">
        <f aca="false">W182-V182</f>
        <v>-1.234</v>
      </c>
      <c r="Z182" s="44"/>
      <c r="AA182" s="44"/>
      <c r="AM182" s="23" t="str">
        <f aca="false">D182</f>
        <v>Arista</v>
      </c>
      <c r="AN182" s="23" t="s">
        <v>263</v>
      </c>
      <c r="AT182" s="44"/>
      <c r="AU182" s="44"/>
      <c r="BD182" s="23" t="s">
        <v>182</v>
      </c>
      <c r="BE182" s="1" t="s">
        <v>183</v>
      </c>
    </row>
    <row r="183" customFormat="false" ht="15" hidden="false" customHeight="true" outlineLevel="0" collapsed="false">
      <c r="A183" s="23" t="s">
        <v>905</v>
      </c>
      <c r="B183" s="23" t="s">
        <v>906</v>
      </c>
      <c r="C183" s="40" t="s">
        <v>177</v>
      </c>
      <c r="D183" s="23" t="s">
        <v>82</v>
      </c>
      <c r="E183" s="23" t="s">
        <v>907</v>
      </c>
      <c r="F183" s="23" t="s">
        <v>908</v>
      </c>
      <c r="G183" s="23" t="n">
        <v>76</v>
      </c>
      <c r="H183" s="23" t="n">
        <v>500</v>
      </c>
      <c r="I183" s="41" t="s">
        <v>188</v>
      </c>
      <c r="K183" s="23" t="n">
        <v>0</v>
      </c>
      <c r="L183" s="23" t="n">
        <v>1100</v>
      </c>
      <c r="M183" s="23" t="n">
        <v>1000</v>
      </c>
      <c r="N183" s="23" t="n">
        <v>0</v>
      </c>
      <c r="O183" s="23" t="n">
        <f aca="false">K183+L183</f>
        <v>1100</v>
      </c>
      <c r="P183" s="23" t="n">
        <f aca="false">K183+L183+M183+N183</f>
        <v>2100</v>
      </c>
      <c r="Q183" s="23" t="n">
        <v>0</v>
      </c>
      <c r="R183" s="23" t="n">
        <v>0</v>
      </c>
      <c r="S183" s="23" t="n">
        <v>0</v>
      </c>
      <c r="T183" s="23" t="n">
        <v>0</v>
      </c>
      <c r="U183" s="42" t="n">
        <f aca="false">IF(I183="delivery",O183-SUM(Q183+R183),IF(I183="PO",P183-SUM(Q183:R183)))</f>
        <v>2100</v>
      </c>
      <c r="V183" s="43" t="n">
        <v>1.68525</v>
      </c>
      <c r="W183" s="43"/>
      <c r="X183" s="43" t="n">
        <f aca="false">W183-V183</f>
        <v>-1.68525</v>
      </c>
      <c r="Y183" s="23" t="n">
        <v>1.4166</v>
      </c>
      <c r="Z183" s="44"/>
      <c r="AA183" s="44"/>
      <c r="AM183" s="23" t="str">
        <f aca="false">D183</f>
        <v>Arista</v>
      </c>
      <c r="AN183" s="23" t="s">
        <v>181</v>
      </c>
      <c r="AT183" s="44"/>
      <c r="AU183" s="44"/>
      <c r="BD183" s="23" t="s">
        <v>182</v>
      </c>
      <c r="BE183" s="1" t="s">
        <v>183</v>
      </c>
    </row>
    <row r="184" customFormat="false" ht="15" hidden="false" customHeight="true" outlineLevel="0" collapsed="false">
      <c r="A184" s="23" t="s">
        <v>909</v>
      </c>
      <c r="B184" s="23" t="s">
        <v>910</v>
      </c>
      <c r="C184" s="40" t="s">
        <v>177</v>
      </c>
      <c r="D184" s="23" t="s">
        <v>82</v>
      </c>
      <c r="E184" s="23" t="s">
        <v>911</v>
      </c>
      <c r="F184" s="23" t="s">
        <v>912</v>
      </c>
      <c r="G184" s="23" t="n">
        <v>81</v>
      </c>
      <c r="H184" s="23" t="n">
        <v>100</v>
      </c>
      <c r="I184" s="41" t="s">
        <v>188</v>
      </c>
      <c r="K184" s="23" t="n">
        <v>0</v>
      </c>
      <c r="L184" s="23" t="n">
        <v>0</v>
      </c>
      <c r="M184" s="23" t="n">
        <v>0</v>
      </c>
      <c r="N184" s="23" t="n">
        <v>0</v>
      </c>
      <c r="O184" s="23" t="n">
        <f aca="false">K184+L184</f>
        <v>0</v>
      </c>
      <c r="P184" s="23" t="n">
        <f aca="false">K184+L184+M184+N184</f>
        <v>0</v>
      </c>
      <c r="Q184" s="23" t="n">
        <v>0</v>
      </c>
      <c r="R184" s="23" t="n">
        <v>0</v>
      </c>
      <c r="S184" s="23" t="n">
        <v>0</v>
      </c>
      <c r="T184" s="23" t="n">
        <v>0</v>
      </c>
      <c r="U184" s="42" t="n">
        <f aca="false">IF(I184="delivery",O184-SUM(Q184+R184),IF(I184="PO",P184-SUM(Q184:R184)))</f>
        <v>0</v>
      </c>
      <c r="V184" s="43" t="n">
        <v>6.9</v>
      </c>
      <c r="W184" s="43"/>
      <c r="X184" s="43" t="n">
        <f aca="false">W184-V184</f>
        <v>-6.9</v>
      </c>
      <c r="Z184" s="44"/>
      <c r="AA184" s="44"/>
      <c r="AM184" s="23" t="str">
        <f aca="false">D184</f>
        <v>Arista</v>
      </c>
      <c r="AN184" s="23" t="s">
        <v>189</v>
      </c>
      <c r="AT184" s="44"/>
      <c r="AU184" s="44"/>
      <c r="BD184" s="23" t="s">
        <v>412</v>
      </c>
      <c r="BE184" s="1" t="s">
        <v>183</v>
      </c>
    </row>
    <row r="185" customFormat="false" ht="15" hidden="false" customHeight="true" outlineLevel="0" collapsed="false">
      <c r="A185" s="23" t="s">
        <v>913</v>
      </c>
      <c r="B185" s="23" t="s">
        <v>914</v>
      </c>
      <c r="C185" s="40" t="s">
        <v>177</v>
      </c>
      <c r="D185" s="23" t="s">
        <v>82</v>
      </c>
      <c r="E185" s="23" t="s">
        <v>911</v>
      </c>
      <c r="F185" s="23" t="s">
        <v>915</v>
      </c>
      <c r="G185" s="23" t="n">
        <v>51</v>
      </c>
      <c r="H185" s="23" t="n">
        <v>250</v>
      </c>
      <c r="I185" s="41" t="s">
        <v>188</v>
      </c>
      <c r="K185" s="23" t="n">
        <v>0</v>
      </c>
      <c r="L185" s="23" t="n">
        <v>84</v>
      </c>
      <c r="M185" s="23" t="n">
        <v>0</v>
      </c>
      <c r="N185" s="23" t="n">
        <v>0</v>
      </c>
      <c r="O185" s="23" t="n">
        <f aca="false">K185+L185</f>
        <v>84</v>
      </c>
      <c r="P185" s="23" t="n">
        <f aca="false">K185+L185+M185+N185</f>
        <v>84</v>
      </c>
      <c r="Q185" s="23" t="n">
        <v>0</v>
      </c>
      <c r="R185" s="23" t="n">
        <v>0</v>
      </c>
      <c r="S185" s="23" t="n">
        <v>0</v>
      </c>
      <c r="T185" s="23" t="n">
        <v>0</v>
      </c>
      <c r="U185" s="42" t="n">
        <f aca="false">IF(I185="delivery",O185-SUM(Q185+R185),IF(I185="PO",P185-SUM(Q185:R185)))</f>
        <v>84</v>
      </c>
      <c r="V185" s="43" t="n">
        <v>6.42</v>
      </c>
      <c r="W185" s="43"/>
      <c r="X185" s="43" t="n">
        <f aca="false">W185-V185</f>
        <v>-6.42</v>
      </c>
      <c r="Z185" s="44"/>
      <c r="AA185" s="44"/>
      <c r="AM185" s="23" t="str">
        <f aca="false">D185</f>
        <v>Arista</v>
      </c>
      <c r="AN185" s="23" t="s">
        <v>189</v>
      </c>
      <c r="AT185" s="44"/>
      <c r="AU185" s="44"/>
      <c r="BD185" s="23" t="s">
        <v>182</v>
      </c>
      <c r="BE185" s="1" t="s">
        <v>183</v>
      </c>
    </row>
    <row r="186" customFormat="false" ht="15" hidden="false" customHeight="true" outlineLevel="0" collapsed="false">
      <c r="A186" s="23" t="s">
        <v>916</v>
      </c>
      <c r="B186" s="23" t="s">
        <v>917</v>
      </c>
      <c r="C186" s="40" t="s">
        <v>177</v>
      </c>
      <c r="D186" s="23" t="s">
        <v>82</v>
      </c>
      <c r="E186" s="23" t="s">
        <v>911</v>
      </c>
      <c r="F186" s="23" t="s">
        <v>918</v>
      </c>
      <c r="G186" s="23" t="n">
        <v>51</v>
      </c>
      <c r="H186" s="23" t="n">
        <v>250</v>
      </c>
      <c r="I186" s="41" t="s">
        <v>188</v>
      </c>
      <c r="K186" s="23" t="n">
        <v>0</v>
      </c>
      <c r="L186" s="23" t="n">
        <v>0</v>
      </c>
      <c r="M186" s="23" t="n">
        <v>0</v>
      </c>
      <c r="N186" s="23" t="n">
        <v>0</v>
      </c>
      <c r="O186" s="23" t="n">
        <f aca="false">K186+L186</f>
        <v>0</v>
      </c>
      <c r="P186" s="23" t="n">
        <f aca="false">K186+L186+M186+N186</f>
        <v>0</v>
      </c>
      <c r="Q186" s="23" t="n">
        <v>45</v>
      </c>
      <c r="R186" s="23" t="n">
        <v>338</v>
      </c>
      <c r="S186" s="23" t="n">
        <v>144</v>
      </c>
      <c r="T186" s="23" t="n">
        <v>72</v>
      </c>
      <c r="U186" s="42" t="n">
        <f aca="false">IF(I186="delivery",O186-SUM(Q186+R186),IF(I186="PO",P186-SUM(Q186:R186)))</f>
        <v>-383</v>
      </c>
      <c r="V186" s="43" t="n">
        <v>6.42</v>
      </c>
      <c r="W186" s="43"/>
      <c r="X186" s="43" t="n">
        <f aca="false">W186-V186</f>
        <v>-6.42</v>
      </c>
      <c r="Z186" s="44"/>
      <c r="AA186" s="44"/>
      <c r="AM186" s="23" t="str">
        <f aca="false">D186</f>
        <v>Arista</v>
      </c>
      <c r="AN186" s="23" t="s">
        <v>189</v>
      </c>
      <c r="AT186" s="44"/>
      <c r="AU186" s="44"/>
      <c r="BD186" s="23" t="s">
        <v>182</v>
      </c>
      <c r="BE186" s="1" t="s">
        <v>183</v>
      </c>
    </row>
    <row r="187" customFormat="false" ht="15" hidden="false" customHeight="true" outlineLevel="0" collapsed="false">
      <c r="A187" s="23" t="s">
        <v>919</v>
      </c>
      <c r="B187" s="23" t="s">
        <v>920</v>
      </c>
      <c r="C187" s="40" t="s">
        <v>177</v>
      </c>
      <c r="D187" s="23" t="s">
        <v>82</v>
      </c>
      <c r="E187" s="23" t="s">
        <v>921</v>
      </c>
      <c r="F187" s="23" t="s">
        <v>922</v>
      </c>
      <c r="G187" s="23" t="n">
        <v>51</v>
      </c>
      <c r="H187" s="23" t="n">
        <v>500</v>
      </c>
      <c r="I187" s="41" t="s">
        <v>188</v>
      </c>
      <c r="K187" s="23" t="n">
        <v>0</v>
      </c>
      <c r="L187" s="23" t="n">
        <v>135</v>
      </c>
      <c r="M187" s="23" t="n">
        <v>100</v>
      </c>
      <c r="N187" s="23" t="n">
        <v>0</v>
      </c>
      <c r="O187" s="23" t="n">
        <f aca="false">K187+L187</f>
        <v>135</v>
      </c>
      <c r="P187" s="23" t="n">
        <f aca="false">K187+L187+M187+N187</f>
        <v>235</v>
      </c>
      <c r="Q187" s="23" t="n">
        <v>211</v>
      </c>
      <c r="R187" s="23" t="n">
        <v>15</v>
      </c>
      <c r="S187" s="23" t="n">
        <v>15</v>
      </c>
      <c r="T187" s="23" t="n">
        <v>10</v>
      </c>
      <c r="U187" s="42" t="n">
        <f aca="false">IF(I187="delivery",O187-SUM(Q187+R187),IF(I187="PO",P187-SUM(Q187:R187)))</f>
        <v>9</v>
      </c>
      <c r="V187" s="43" t="n">
        <v>51.1028</v>
      </c>
      <c r="W187" s="43"/>
      <c r="X187" s="43" t="n">
        <f aca="false">W187-V187</f>
        <v>-51.1028</v>
      </c>
      <c r="Y187" s="23" t="n">
        <v>51.1028</v>
      </c>
      <c r="Z187" s="44"/>
      <c r="AA187" s="44"/>
      <c r="AM187" s="23" t="str">
        <f aca="false">D187</f>
        <v>Arista</v>
      </c>
      <c r="AN187" s="23" t="s">
        <v>189</v>
      </c>
      <c r="AT187" s="44"/>
      <c r="AU187" s="44"/>
      <c r="BD187" s="23" t="s">
        <v>182</v>
      </c>
      <c r="BE187" s="1" t="s">
        <v>183</v>
      </c>
    </row>
    <row r="188" customFormat="false" ht="15" hidden="false" customHeight="true" outlineLevel="0" collapsed="false">
      <c r="A188" s="23" t="s">
        <v>923</v>
      </c>
      <c r="B188" s="23" t="s">
        <v>924</v>
      </c>
      <c r="C188" s="40" t="s">
        <v>177</v>
      </c>
      <c r="D188" s="23" t="s">
        <v>82</v>
      </c>
      <c r="E188" s="23" t="s">
        <v>925</v>
      </c>
      <c r="F188" s="23" t="s">
        <v>926</v>
      </c>
      <c r="G188" s="23" t="n">
        <v>76</v>
      </c>
      <c r="H188" s="23" t="n">
        <v>100</v>
      </c>
      <c r="I188" s="41" t="s">
        <v>188</v>
      </c>
      <c r="K188" s="23" t="n">
        <v>0</v>
      </c>
      <c r="L188" s="23" t="n">
        <v>0</v>
      </c>
      <c r="M188" s="23" t="n">
        <v>0</v>
      </c>
      <c r="N188" s="23" t="n">
        <v>0</v>
      </c>
      <c r="O188" s="23" t="n">
        <f aca="false">K188+L188</f>
        <v>0</v>
      </c>
      <c r="P188" s="23" t="n">
        <f aca="false">K188+L188+M188+N188</f>
        <v>0</v>
      </c>
      <c r="Q188" s="23" t="n">
        <v>0</v>
      </c>
      <c r="R188" s="23" t="n">
        <v>0</v>
      </c>
      <c r="S188" s="23" t="n">
        <v>0</v>
      </c>
      <c r="T188" s="23" t="n">
        <v>0</v>
      </c>
      <c r="U188" s="42" t="n">
        <f aca="false">IF(I188="delivery",O188-SUM(Q188+R188),IF(I188="PO",P188-SUM(Q188:R188)))</f>
        <v>0</v>
      </c>
      <c r="V188" s="45" t="n">
        <v>16.25</v>
      </c>
      <c r="W188" s="45"/>
      <c r="X188" s="43" t="n">
        <f aca="false">W188-V188</f>
        <v>-16.25</v>
      </c>
      <c r="Z188" s="44"/>
      <c r="AA188" s="44"/>
      <c r="AM188" s="23" t="str">
        <f aca="false">D188</f>
        <v>Arista</v>
      </c>
      <c r="AN188" s="23" t="s">
        <v>194</v>
      </c>
      <c r="AT188" s="44"/>
      <c r="AU188" s="44"/>
      <c r="BD188" s="23" t="s">
        <v>719</v>
      </c>
      <c r="BE188" s="1" t="s">
        <v>183</v>
      </c>
    </row>
    <row r="189" customFormat="false" ht="15" hidden="false" customHeight="true" outlineLevel="0" collapsed="false">
      <c r="A189" s="23" t="s">
        <v>927</v>
      </c>
      <c r="B189" s="23" t="s">
        <v>928</v>
      </c>
      <c r="C189" s="40" t="s">
        <v>177</v>
      </c>
      <c r="D189" s="23" t="s">
        <v>82</v>
      </c>
      <c r="E189" s="23" t="s">
        <v>929</v>
      </c>
      <c r="F189" s="23" t="s">
        <v>930</v>
      </c>
      <c r="G189" s="23" t="n">
        <v>51</v>
      </c>
      <c r="H189" s="23" t="n">
        <v>100</v>
      </c>
      <c r="I189" s="41" t="s">
        <v>188</v>
      </c>
      <c r="K189" s="23" t="n">
        <v>0</v>
      </c>
      <c r="L189" s="23" t="n">
        <v>331</v>
      </c>
      <c r="M189" s="23" t="n">
        <v>20</v>
      </c>
      <c r="N189" s="23" t="n">
        <v>0</v>
      </c>
      <c r="O189" s="23" t="n">
        <f aca="false">K189+L189</f>
        <v>331</v>
      </c>
      <c r="P189" s="23" t="n">
        <f aca="false">K189+L189+M189+N189</f>
        <v>351</v>
      </c>
      <c r="Q189" s="23" t="n">
        <v>449</v>
      </c>
      <c r="R189" s="23" t="n">
        <v>480</v>
      </c>
      <c r="S189" s="23" t="n">
        <v>475</v>
      </c>
      <c r="T189" s="23" t="n">
        <v>316</v>
      </c>
      <c r="U189" s="42" t="n">
        <f aca="false">IF(I189="delivery",O189-SUM(Q189+R189),IF(I189="PO",P189-SUM(Q189:R189)))</f>
        <v>-578</v>
      </c>
      <c r="V189" s="43" t="n">
        <v>12.13</v>
      </c>
      <c r="W189" s="43"/>
      <c r="X189" s="43" t="n">
        <f aca="false">W189-V189</f>
        <v>-12.13</v>
      </c>
      <c r="Z189" s="44"/>
      <c r="AA189" s="44"/>
      <c r="AM189" s="23" t="str">
        <f aca="false">D189</f>
        <v>Arista</v>
      </c>
      <c r="AN189" s="23" t="s">
        <v>263</v>
      </c>
      <c r="AT189" s="44"/>
      <c r="AU189" s="44"/>
      <c r="BD189" s="23" t="s">
        <v>182</v>
      </c>
      <c r="BE189" s="1" t="s">
        <v>183</v>
      </c>
    </row>
    <row r="190" customFormat="false" ht="15" hidden="false" customHeight="true" outlineLevel="0" collapsed="false">
      <c r="A190" s="23" t="s">
        <v>931</v>
      </c>
      <c r="B190" s="23" t="s">
        <v>932</v>
      </c>
      <c r="C190" s="40" t="s">
        <v>177</v>
      </c>
      <c r="D190" s="23" t="s">
        <v>82</v>
      </c>
      <c r="E190" s="23" t="s">
        <v>933</v>
      </c>
      <c r="F190" s="23" t="s">
        <v>934</v>
      </c>
      <c r="G190" s="23" t="n">
        <v>55</v>
      </c>
      <c r="H190" s="23" t="n">
        <v>1</v>
      </c>
      <c r="I190" s="41" t="s">
        <v>188</v>
      </c>
      <c r="K190" s="23" t="n">
        <v>0</v>
      </c>
      <c r="L190" s="23" t="n">
        <v>0</v>
      </c>
      <c r="M190" s="23" t="n">
        <v>0</v>
      </c>
      <c r="N190" s="23" t="n">
        <v>0</v>
      </c>
      <c r="O190" s="23" t="n">
        <f aca="false">K190+L190</f>
        <v>0</v>
      </c>
      <c r="P190" s="23" t="n">
        <f aca="false">K190+L190+M190+N190</f>
        <v>0</v>
      </c>
      <c r="Q190" s="23" t="n">
        <v>0</v>
      </c>
      <c r="R190" s="23" t="n">
        <v>0</v>
      </c>
      <c r="S190" s="23" t="n">
        <v>0</v>
      </c>
      <c r="T190" s="23" t="n">
        <v>1040</v>
      </c>
      <c r="U190" s="42" t="n">
        <f aca="false">IF(I190="delivery",O190-SUM(Q190+R190),IF(I190="PO",P190-SUM(Q190:R190)))</f>
        <v>0</v>
      </c>
      <c r="V190" s="43" t="n">
        <v>1E-005</v>
      </c>
      <c r="W190" s="43"/>
      <c r="X190" s="43" t="n">
        <f aca="false">W190-V190</f>
        <v>-1E-005</v>
      </c>
      <c r="Z190" s="44"/>
      <c r="AA190" s="44"/>
      <c r="AM190" s="23" t="str">
        <f aca="false">D190</f>
        <v>Arista</v>
      </c>
      <c r="AN190" s="23" t="s">
        <v>194</v>
      </c>
      <c r="AT190" s="44"/>
      <c r="AU190" s="44"/>
      <c r="BD190" s="23" t="s">
        <v>714</v>
      </c>
      <c r="BE190" s="1" t="s">
        <v>183</v>
      </c>
    </row>
    <row r="191" customFormat="false" ht="15" hidden="false" customHeight="true" outlineLevel="0" collapsed="false">
      <c r="A191" s="23" t="s">
        <v>935</v>
      </c>
      <c r="B191" s="23" t="s">
        <v>936</v>
      </c>
      <c r="C191" s="40" t="s">
        <v>177</v>
      </c>
      <c r="D191" s="23" t="s">
        <v>82</v>
      </c>
      <c r="E191" s="23" t="s">
        <v>937</v>
      </c>
      <c r="F191" s="23" t="s">
        <v>938</v>
      </c>
      <c r="G191" s="23" t="n">
        <v>31</v>
      </c>
      <c r="H191" s="23" t="n">
        <v>250</v>
      </c>
      <c r="I191" s="41" t="s">
        <v>188</v>
      </c>
      <c r="K191" s="23" t="n">
        <v>0</v>
      </c>
      <c r="L191" s="23" t="n">
        <v>0</v>
      </c>
      <c r="M191" s="23" t="n">
        <v>0</v>
      </c>
      <c r="N191" s="23" t="n">
        <v>0</v>
      </c>
      <c r="O191" s="23" t="n">
        <f aca="false">K191+L191</f>
        <v>0</v>
      </c>
      <c r="P191" s="23" t="n">
        <f aca="false">K191+L191+M191+N191</f>
        <v>0</v>
      </c>
      <c r="Q191" s="23" t="n">
        <v>0</v>
      </c>
      <c r="R191" s="23" t="n">
        <v>1456</v>
      </c>
      <c r="S191" s="23" t="n">
        <v>1276</v>
      </c>
      <c r="T191" s="23" t="n">
        <v>798</v>
      </c>
      <c r="U191" s="42" t="n">
        <f aca="false">IF(I191="delivery",O191-SUM(Q191+R191),IF(I191="PO",P191-SUM(Q191:R191)))</f>
        <v>-1456</v>
      </c>
      <c r="V191" s="43" t="n">
        <v>5.29</v>
      </c>
      <c r="W191" s="43"/>
      <c r="X191" s="43" t="n">
        <f aca="false">W191-V191</f>
        <v>-5.29</v>
      </c>
      <c r="Z191" s="44"/>
      <c r="AA191" s="44"/>
      <c r="AM191" s="23" t="str">
        <f aca="false">D191</f>
        <v>Arista</v>
      </c>
      <c r="AN191" s="23" t="s">
        <v>189</v>
      </c>
      <c r="AT191" s="44"/>
      <c r="AU191" s="44"/>
      <c r="BD191" s="23" t="s">
        <v>182</v>
      </c>
      <c r="BE191" s="1" t="s">
        <v>183</v>
      </c>
    </row>
    <row r="192" customFormat="false" ht="15" hidden="false" customHeight="true" outlineLevel="0" collapsed="false">
      <c r="A192" s="23" t="s">
        <v>939</v>
      </c>
      <c r="B192" s="23" t="s">
        <v>940</v>
      </c>
      <c r="C192" s="40" t="s">
        <v>177</v>
      </c>
      <c r="D192" s="23" t="s">
        <v>82</v>
      </c>
      <c r="E192" s="23" t="s">
        <v>941</v>
      </c>
      <c r="F192" s="23" t="s">
        <v>942</v>
      </c>
      <c r="G192" s="23" t="n">
        <v>78</v>
      </c>
      <c r="H192" s="23" t="n">
        <v>1</v>
      </c>
      <c r="I192" s="41" t="s">
        <v>188</v>
      </c>
      <c r="K192" s="23" t="n">
        <v>0</v>
      </c>
      <c r="L192" s="23" t="n">
        <v>0</v>
      </c>
      <c r="M192" s="23" t="n">
        <v>0</v>
      </c>
      <c r="N192" s="23" t="n">
        <v>0</v>
      </c>
      <c r="O192" s="23" t="n">
        <f aca="false">K192+L192</f>
        <v>0</v>
      </c>
      <c r="P192" s="23" t="n">
        <f aca="false">K192+L192+M192+N192</f>
        <v>0</v>
      </c>
      <c r="Q192" s="23" t="n">
        <v>0</v>
      </c>
      <c r="R192" s="23" t="n">
        <v>0</v>
      </c>
      <c r="S192" s="23" t="n">
        <v>0</v>
      </c>
      <c r="T192" s="23" t="n">
        <v>0</v>
      </c>
      <c r="U192" s="42" t="n">
        <f aca="false">IF(I192="delivery",O192-SUM(Q192+R192),IF(I192="PO",P192-SUM(Q192:R192)))</f>
        <v>0</v>
      </c>
      <c r="V192" s="43" t="n">
        <v>1E-005</v>
      </c>
      <c r="W192" s="43"/>
      <c r="X192" s="43" t="n">
        <f aca="false">W192-V192</f>
        <v>-1E-005</v>
      </c>
      <c r="Z192" s="44"/>
      <c r="AA192" s="44"/>
      <c r="AM192" s="23" t="str">
        <f aca="false">D192</f>
        <v>Arista</v>
      </c>
      <c r="AN192" s="23" t="s">
        <v>181</v>
      </c>
      <c r="AT192" s="44"/>
      <c r="AU192" s="44"/>
      <c r="BD192" s="23" t="s">
        <v>714</v>
      </c>
      <c r="BE192" s="1" t="s">
        <v>183</v>
      </c>
    </row>
    <row r="193" customFormat="false" ht="15" hidden="false" customHeight="true" outlineLevel="0" collapsed="false">
      <c r="A193" s="23" t="s">
        <v>943</v>
      </c>
      <c r="B193" s="23" t="s">
        <v>944</v>
      </c>
      <c r="C193" s="40" t="s">
        <v>177</v>
      </c>
      <c r="D193" s="23" t="s">
        <v>82</v>
      </c>
      <c r="E193" s="23" t="s">
        <v>941</v>
      </c>
      <c r="F193" s="23" t="s">
        <v>945</v>
      </c>
      <c r="G193" s="23" t="n">
        <v>78</v>
      </c>
      <c r="H193" s="23" t="n">
        <v>1</v>
      </c>
      <c r="I193" s="41" t="s">
        <v>188</v>
      </c>
      <c r="K193" s="23" t="n">
        <v>0</v>
      </c>
      <c r="L193" s="23" t="n">
        <v>0</v>
      </c>
      <c r="M193" s="23" t="n">
        <v>0</v>
      </c>
      <c r="N193" s="23" t="n">
        <v>0</v>
      </c>
      <c r="O193" s="23" t="n">
        <f aca="false">K193+L193</f>
        <v>0</v>
      </c>
      <c r="P193" s="23" t="n">
        <f aca="false">K193+L193+M193+N193</f>
        <v>0</v>
      </c>
      <c r="Q193" s="23" t="n">
        <v>0</v>
      </c>
      <c r="R193" s="23" t="n">
        <v>0</v>
      </c>
      <c r="S193" s="23" t="n">
        <v>0</v>
      </c>
      <c r="T193" s="23" t="n">
        <v>0</v>
      </c>
      <c r="U193" s="42" t="n">
        <f aca="false">IF(I193="delivery",O193-SUM(Q193+R193),IF(I193="PO",P193-SUM(Q193:R193)))</f>
        <v>0</v>
      </c>
      <c r="V193" s="45" t="n">
        <v>51.79</v>
      </c>
      <c r="W193" s="45"/>
      <c r="X193" s="43" t="n">
        <f aca="false">W193-V193</f>
        <v>-51.79</v>
      </c>
      <c r="Z193" s="44"/>
      <c r="AA193" s="44"/>
      <c r="AM193" s="23" t="str">
        <f aca="false">D193</f>
        <v>Arista</v>
      </c>
      <c r="AN193" s="23" t="s">
        <v>181</v>
      </c>
      <c r="AT193" s="44"/>
      <c r="AU193" s="44"/>
      <c r="BD193" s="23" t="s">
        <v>946</v>
      </c>
      <c r="BE193" s="1" t="s">
        <v>183</v>
      </c>
    </row>
    <row r="194" customFormat="false" ht="15" hidden="false" customHeight="true" outlineLevel="0" collapsed="false">
      <c r="A194" s="23" t="s">
        <v>947</v>
      </c>
      <c r="B194" s="23" t="s">
        <v>948</v>
      </c>
      <c r="C194" s="40" t="s">
        <v>177</v>
      </c>
      <c r="D194" s="23" t="s">
        <v>82</v>
      </c>
      <c r="E194" s="23" t="s">
        <v>941</v>
      </c>
      <c r="F194" s="23" t="s">
        <v>949</v>
      </c>
      <c r="G194" s="23" t="n">
        <v>51</v>
      </c>
      <c r="H194" s="23" t="n">
        <v>1</v>
      </c>
      <c r="I194" s="41" t="s">
        <v>188</v>
      </c>
      <c r="K194" s="23" t="n">
        <v>0</v>
      </c>
      <c r="L194" s="23" t="n">
        <v>0</v>
      </c>
      <c r="M194" s="23" t="n">
        <v>1200</v>
      </c>
      <c r="N194" s="23" t="n">
        <v>0</v>
      </c>
      <c r="O194" s="23" t="n">
        <f aca="false">K194+L194</f>
        <v>0</v>
      </c>
      <c r="P194" s="23" t="n">
        <f aca="false">K194+L194+M194+N194</f>
        <v>1200</v>
      </c>
      <c r="Q194" s="23" t="n">
        <v>0</v>
      </c>
      <c r="R194" s="23" t="n">
        <v>1170</v>
      </c>
      <c r="S194" s="23" t="n">
        <v>897</v>
      </c>
      <c r="T194" s="23" t="n">
        <v>455</v>
      </c>
      <c r="U194" s="42" t="n">
        <f aca="false">IF(I194="delivery",O194-SUM(Q194+R194),IF(I194="PO",P194-SUM(Q194:R194)))</f>
        <v>30</v>
      </c>
      <c r="V194" s="43" t="n">
        <v>48.32</v>
      </c>
      <c r="W194" s="43"/>
      <c r="X194" s="43" t="n">
        <f aca="false">W194-V194</f>
        <v>-48.32</v>
      </c>
      <c r="Z194" s="44"/>
      <c r="AA194" s="44"/>
      <c r="AM194" s="23" t="str">
        <f aca="false">D194</f>
        <v>Arista</v>
      </c>
      <c r="AN194" s="23" t="s">
        <v>181</v>
      </c>
      <c r="AT194" s="44"/>
      <c r="AU194" s="44"/>
      <c r="BD194" s="23" t="s">
        <v>182</v>
      </c>
      <c r="BE194" s="1" t="s">
        <v>183</v>
      </c>
    </row>
    <row r="195" customFormat="false" ht="15" hidden="false" customHeight="true" outlineLevel="0" collapsed="false">
      <c r="A195" s="23" t="s">
        <v>950</v>
      </c>
      <c r="B195" s="23" t="s">
        <v>951</v>
      </c>
      <c r="C195" s="40" t="s">
        <v>177</v>
      </c>
      <c r="D195" s="23" t="s">
        <v>82</v>
      </c>
      <c r="E195" s="23" t="s">
        <v>952</v>
      </c>
      <c r="F195" s="23" t="s">
        <v>953</v>
      </c>
      <c r="G195" s="23" t="n">
        <v>78</v>
      </c>
      <c r="H195" s="23" t="n">
        <v>1</v>
      </c>
      <c r="I195" s="41" t="s">
        <v>188</v>
      </c>
      <c r="K195" s="23" t="n">
        <v>0</v>
      </c>
      <c r="L195" s="23" t="n">
        <v>0</v>
      </c>
      <c r="M195" s="23" t="n">
        <v>0</v>
      </c>
      <c r="N195" s="23" t="n">
        <v>0</v>
      </c>
      <c r="O195" s="23" t="n">
        <f aca="false">K195+L195</f>
        <v>0</v>
      </c>
      <c r="P195" s="23" t="n">
        <f aca="false">K195+L195+M195+N195</f>
        <v>0</v>
      </c>
      <c r="Q195" s="23" t="n">
        <v>0</v>
      </c>
      <c r="R195" s="23" t="n">
        <v>0</v>
      </c>
      <c r="S195" s="23" t="n">
        <v>0</v>
      </c>
      <c r="T195" s="23" t="n">
        <v>0</v>
      </c>
      <c r="U195" s="42" t="n">
        <f aca="false">IF(I195="delivery",O195-SUM(Q195+R195),IF(I195="PO",P195-SUM(Q195:R195)))</f>
        <v>0</v>
      </c>
      <c r="V195" s="43" t="n">
        <v>1E-005</v>
      </c>
      <c r="W195" s="43"/>
      <c r="X195" s="43" t="n">
        <f aca="false">W195-V195</f>
        <v>-1E-005</v>
      </c>
      <c r="Z195" s="44"/>
      <c r="AA195" s="44"/>
      <c r="AM195" s="23" t="str">
        <f aca="false">D195</f>
        <v>Arista</v>
      </c>
      <c r="AN195" s="23" t="s">
        <v>181</v>
      </c>
      <c r="AT195" s="44"/>
      <c r="AU195" s="44"/>
      <c r="BD195" s="23" t="s">
        <v>714</v>
      </c>
      <c r="BE195" s="1" t="s">
        <v>183</v>
      </c>
    </row>
    <row r="196" customFormat="false" ht="15" hidden="false" customHeight="true" outlineLevel="0" collapsed="false">
      <c r="A196" s="23" t="s">
        <v>954</v>
      </c>
      <c r="B196" s="23" t="s">
        <v>955</v>
      </c>
      <c r="C196" s="40" t="s">
        <v>177</v>
      </c>
      <c r="D196" s="23" t="s">
        <v>82</v>
      </c>
      <c r="E196" s="23" t="s">
        <v>952</v>
      </c>
      <c r="F196" s="23" t="s">
        <v>956</v>
      </c>
      <c r="G196" s="23" t="n">
        <v>46</v>
      </c>
      <c r="H196" s="23" t="n">
        <v>1000</v>
      </c>
      <c r="I196" s="41" t="s">
        <v>188</v>
      </c>
      <c r="K196" s="23" t="n">
        <v>0</v>
      </c>
      <c r="L196" s="23" t="n">
        <v>0</v>
      </c>
      <c r="M196" s="23" t="n">
        <v>0</v>
      </c>
      <c r="N196" s="23" t="n">
        <v>0</v>
      </c>
      <c r="O196" s="23" t="n">
        <f aca="false">K196+L196</f>
        <v>0</v>
      </c>
      <c r="P196" s="23" t="n">
        <f aca="false">K196+L196+M196+N196</f>
        <v>0</v>
      </c>
      <c r="Q196" s="23" t="n">
        <v>0</v>
      </c>
      <c r="R196" s="23" t="n">
        <v>1170</v>
      </c>
      <c r="S196" s="23" t="n">
        <v>897</v>
      </c>
      <c r="T196" s="23" t="n">
        <v>455</v>
      </c>
      <c r="U196" s="42" t="n">
        <f aca="false">IF(I196="delivery",O196-SUM(Q196+R196),IF(I196="PO",P196-SUM(Q196:R196)))</f>
        <v>-1170</v>
      </c>
      <c r="V196" s="43" t="n">
        <v>18.245</v>
      </c>
      <c r="W196" s="43"/>
      <c r="X196" s="43" t="n">
        <f aca="false">W196-V196</f>
        <v>-18.245</v>
      </c>
      <c r="Z196" s="44"/>
      <c r="AA196" s="44"/>
      <c r="AM196" s="23" t="str">
        <f aca="false">D196</f>
        <v>Arista</v>
      </c>
      <c r="AN196" s="23" t="s">
        <v>181</v>
      </c>
      <c r="AT196" s="44"/>
      <c r="AU196" s="44"/>
      <c r="BD196" s="23" t="s">
        <v>719</v>
      </c>
      <c r="BE196" s="1" t="s">
        <v>183</v>
      </c>
    </row>
    <row r="197" customFormat="false" ht="15" hidden="false" customHeight="true" outlineLevel="0" collapsed="false">
      <c r="A197" s="23" t="s">
        <v>957</v>
      </c>
      <c r="B197" s="23" t="s">
        <v>958</v>
      </c>
      <c r="C197" s="40" t="s">
        <v>177</v>
      </c>
      <c r="D197" s="23" t="s">
        <v>82</v>
      </c>
      <c r="E197" s="23" t="s">
        <v>959</v>
      </c>
      <c r="F197" s="23" t="s">
        <v>960</v>
      </c>
      <c r="G197" s="23" t="n">
        <v>36</v>
      </c>
      <c r="H197" s="23" t="n">
        <v>100</v>
      </c>
      <c r="I197" s="41" t="s">
        <v>188</v>
      </c>
      <c r="K197" s="23" t="n">
        <v>0</v>
      </c>
      <c r="L197" s="23" t="n">
        <v>0</v>
      </c>
      <c r="M197" s="23" t="n">
        <v>0</v>
      </c>
      <c r="N197" s="23" t="n">
        <v>0</v>
      </c>
      <c r="O197" s="23" t="n">
        <f aca="false">K197+L197</f>
        <v>0</v>
      </c>
      <c r="P197" s="23" t="n">
        <f aca="false">K197+L197+M197+N197</f>
        <v>0</v>
      </c>
      <c r="Q197" s="23" t="n">
        <v>0</v>
      </c>
      <c r="R197" s="23" t="n">
        <v>60</v>
      </c>
      <c r="S197" s="23" t="n">
        <v>100</v>
      </c>
      <c r="T197" s="23" t="n">
        <v>1088</v>
      </c>
      <c r="U197" s="42" t="n">
        <f aca="false">IF(I197="delivery",O197-SUM(Q197+R197),IF(I197="PO",P197-SUM(Q197:R197)))</f>
        <v>-60</v>
      </c>
      <c r="V197" s="43" t="n">
        <v>5.95</v>
      </c>
      <c r="W197" s="43"/>
      <c r="X197" s="43" t="n">
        <f aca="false">W197-V197</f>
        <v>-5.95</v>
      </c>
      <c r="Z197" s="44"/>
      <c r="AA197" s="44"/>
      <c r="AM197" s="23" t="str">
        <f aca="false">D197</f>
        <v>Arista</v>
      </c>
      <c r="AN197" s="23" t="s">
        <v>189</v>
      </c>
      <c r="AT197" s="44"/>
      <c r="AU197" s="44"/>
      <c r="BD197" s="23" t="s">
        <v>182</v>
      </c>
      <c r="BE197" s="1" t="s">
        <v>183</v>
      </c>
    </row>
    <row r="198" customFormat="false" ht="15" hidden="false" customHeight="true" outlineLevel="0" collapsed="false">
      <c r="A198" s="23" t="s">
        <v>961</v>
      </c>
      <c r="B198" s="23" t="s">
        <v>962</v>
      </c>
      <c r="C198" s="40" t="s">
        <v>177</v>
      </c>
      <c r="D198" s="23" t="s">
        <v>82</v>
      </c>
      <c r="E198" s="23" t="s">
        <v>963</v>
      </c>
      <c r="F198" s="23" t="s">
        <v>964</v>
      </c>
      <c r="G198" s="23" t="n">
        <v>78</v>
      </c>
      <c r="H198" s="23" t="n">
        <v>1</v>
      </c>
      <c r="I198" s="41" t="s">
        <v>188</v>
      </c>
      <c r="K198" s="23" t="n">
        <v>0</v>
      </c>
      <c r="L198" s="23" t="n">
        <v>0</v>
      </c>
      <c r="M198" s="23" t="n">
        <v>0</v>
      </c>
      <c r="N198" s="23" t="n">
        <v>0</v>
      </c>
      <c r="O198" s="23" t="n">
        <f aca="false">K198+L198</f>
        <v>0</v>
      </c>
      <c r="P198" s="23" t="n">
        <f aca="false">K198+L198+M198+N198</f>
        <v>0</v>
      </c>
      <c r="Q198" s="23" t="n">
        <v>0</v>
      </c>
      <c r="R198" s="23" t="n">
        <v>0</v>
      </c>
      <c r="S198" s="23" t="n">
        <v>0</v>
      </c>
      <c r="T198" s="23" t="n">
        <v>0</v>
      </c>
      <c r="U198" s="42" t="n">
        <f aca="false">IF(I198="delivery",O198-SUM(Q198+R198),IF(I198="PO",P198-SUM(Q198:R198)))</f>
        <v>0</v>
      </c>
      <c r="V198" s="43" t="n">
        <v>1E-005</v>
      </c>
      <c r="W198" s="43"/>
      <c r="X198" s="43" t="n">
        <f aca="false">W198-V198</f>
        <v>-1E-005</v>
      </c>
      <c r="Z198" s="44"/>
      <c r="AA198" s="44"/>
      <c r="AM198" s="23" t="str">
        <f aca="false">D198</f>
        <v>Arista</v>
      </c>
      <c r="AN198" s="23" t="s">
        <v>181</v>
      </c>
      <c r="AT198" s="44"/>
      <c r="AU198" s="44"/>
      <c r="BD198" s="23" t="s">
        <v>714</v>
      </c>
      <c r="BE198" s="1" t="s">
        <v>183</v>
      </c>
    </row>
    <row r="199" customFormat="false" ht="15" hidden="false" customHeight="true" outlineLevel="0" collapsed="false">
      <c r="A199" s="23" t="s">
        <v>965</v>
      </c>
      <c r="B199" s="23" t="s">
        <v>966</v>
      </c>
      <c r="C199" s="40" t="s">
        <v>177</v>
      </c>
      <c r="D199" s="23" t="s">
        <v>82</v>
      </c>
      <c r="E199" s="23" t="s">
        <v>963</v>
      </c>
      <c r="F199" s="23" t="s">
        <v>967</v>
      </c>
      <c r="G199" s="23" t="n">
        <v>78</v>
      </c>
      <c r="H199" s="23" t="n">
        <v>1</v>
      </c>
      <c r="I199" s="41" t="s">
        <v>188</v>
      </c>
      <c r="K199" s="23" t="n">
        <v>0</v>
      </c>
      <c r="L199" s="23" t="n">
        <v>0</v>
      </c>
      <c r="M199" s="23" t="n">
        <v>0</v>
      </c>
      <c r="N199" s="23" t="n">
        <v>0</v>
      </c>
      <c r="O199" s="23" t="n">
        <f aca="false">K199+L199</f>
        <v>0</v>
      </c>
      <c r="P199" s="23" t="n">
        <f aca="false">K199+L199+M199+N199</f>
        <v>0</v>
      </c>
      <c r="Q199" s="23" t="n">
        <v>0</v>
      </c>
      <c r="R199" s="23" t="n">
        <v>0</v>
      </c>
      <c r="S199" s="23" t="n">
        <v>0</v>
      </c>
      <c r="T199" s="23" t="n">
        <v>0</v>
      </c>
      <c r="U199" s="42" t="n">
        <f aca="false">IF(I199="delivery",O199-SUM(Q199+R199),IF(I199="PO",P199-SUM(Q199:R199)))</f>
        <v>0</v>
      </c>
      <c r="V199" s="43" t="n">
        <v>1E-005</v>
      </c>
      <c r="W199" s="43"/>
      <c r="X199" s="43" t="n">
        <f aca="false">W199-V199</f>
        <v>-1E-005</v>
      </c>
      <c r="Z199" s="44"/>
      <c r="AA199" s="44"/>
      <c r="AM199" s="23" t="str">
        <f aca="false">D199</f>
        <v>Arista</v>
      </c>
      <c r="AN199" s="23" t="s">
        <v>181</v>
      </c>
      <c r="AT199" s="44"/>
      <c r="AU199" s="44"/>
      <c r="BD199" s="23" t="s">
        <v>714</v>
      </c>
      <c r="BE199" s="1" t="s">
        <v>183</v>
      </c>
    </row>
    <row r="200" customFormat="false" ht="15" hidden="false" customHeight="true" outlineLevel="0" collapsed="false">
      <c r="A200" s="23" t="s">
        <v>968</v>
      </c>
      <c r="B200" s="23" t="s">
        <v>969</v>
      </c>
      <c r="C200" s="40" t="s">
        <v>177</v>
      </c>
      <c r="D200" s="23" t="s">
        <v>82</v>
      </c>
      <c r="E200" s="23" t="s">
        <v>963</v>
      </c>
      <c r="F200" s="23" t="s">
        <v>970</v>
      </c>
      <c r="G200" s="23" t="n">
        <v>51</v>
      </c>
      <c r="H200" s="23" t="n">
        <v>500</v>
      </c>
      <c r="I200" s="41" t="s">
        <v>188</v>
      </c>
      <c r="K200" s="23" t="n">
        <v>0</v>
      </c>
      <c r="L200" s="23" t="n">
        <v>0</v>
      </c>
      <c r="M200" s="23" t="n">
        <v>650</v>
      </c>
      <c r="N200" s="23" t="n">
        <v>0</v>
      </c>
      <c r="O200" s="23" t="n">
        <f aca="false">K200+L200</f>
        <v>0</v>
      </c>
      <c r="P200" s="23" t="n">
        <f aca="false">K200+L200+M200+N200</f>
        <v>650</v>
      </c>
      <c r="Q200" s="23" t="n">
        <v>0</v>
      </c>
      <c r="R200" s="23" t="n">
        <v>613</v>
      </c>
      <c r="S200" s="23" t="n">
        <v>450</v>
      </c>
      <c r="T200" s="23" t="n">
        <v>267</v>
      </c>
      <c r="U200" s="42" t="n">
        <f aca="false">IF(I200="delivery",O200-SUM(Q200+R200),IF(I200="PO",P200-SUM(Q200:R200)))</f>
        <v>37</v>
      </c>
      <c r="V200" s="43" t="n">
        <v>49.235</v>
      </c>
      <c r="W200" s="43"/>
      <c r="X200" s="43" t="n">
        <f aca="false">W200-V200</f>
        <v>-49.235</v>
      </c>
      <c r="Z200" s="44"/>
      <c r="AA200" s="44"/>
      <c r="AM200" s="23" t="str">
        <f aca="false">D200</f>
        <v>Arista</v>
      </c>
      <c r="AN200" s="23" t="s">
        <v>181</v>
      </c>
      <c r="AT200" s="44"/>
      <c r="AU200" s="44"/>
      <c r="BD200" s="23" t="s">
        <v>182</v>
      </c>
      <c r="BE200" s="1" t="s">
        <v>183</v>
      </c>
    </row>
    <row r="201" customFormat="false" ht="15" hidden="false" customHeight="true" outlineLevel="0" collapsed="false">
      <c r="A201" s="23" t="s">
        <v>971</v>
      </c>
      <c r="B201" s="23" t="s">
        <v>972</v>
      </c>
      <c r="C201" s="40" t="s">
        <v>177</v>
      </c>
      <c r="D201" s="23" t="s">
        <v>82</v>
      </c>
      <c r="E201" s="23" t="s">
        <v>973</v>
      </c>
      <c r="F201" s="23" t="s">
        <v>974</v>
      </c>
      <c r="G201" s="23" t="n">
        <v>78</v>
      </c>
      <c r="H201" s="23" t="n">
        <v>1</v>
      </c>
      <c r="I201" s="41" t="s">
        <v>188</v>
      </c>
      <c r="K201" s="23" t="n">
        <v>0</v>
      </c>
      <c r="L201" s="23" t="n">
        <v>0</v>
      </c>
      <c r="M201" s="23" t="n">
        <v>0</v>
      </c>
      <c r="N201" s="23" t="n">
        <v>0</v>
      </c>
      <c r="O201" s="23" t="n">
        <f aca="false">K201+L201</f>
        <v>0</v>
      </c>
      <c r="P201" s="23" t="n">
        <f aca="false">K201+L201+M201+N201</f>
        <v>0</v>
      </c>
      <c r="Q201" s="23" t="n">
        <v>0</v>
      </c>
      <c r="R201" s="23" t="n">
        <v>0</v>
      </c>
      <c r="S201" s="23" t="n">
        <v>0</v>
      </c>
      <c r="T201" s="23" t="n">
        <v>0</v>
      </c>
      <c r="U201" s="42" t="n">
        <f aca="false">IF(I201="delivery",O201-SUM(Q201+R201),IF(I201="PO",P201-SUM(Q201:R201)))</f>
        <v>0</v>
      </c>
      <c r="V201" s="43" t="n">
        <v>1E-005</v>
      </c>
      <c r="W201" s="43"/>
      <c r="X201" s="43" t="n">
        <f aca="false">W201-V201</f>
        <v>-1E-005</v>
      </c>
      <c r="Z201" s="44"/>
      <c r="AA201" s="44"/>
      <c r="AM201" s="23" t="str">
        <f aca="false">D201</f>
        <v>Arista</v>
      </c>
      <c r="AN201" s="23" t="s">
        <v>181</v>
      </c>
      <c r="AT201" s="44"/>
      <c r="AU201" s="44"/>
      <c r="BD201" s="23" t="s">
        <v>714</v>
      </c>
      <c r="BE201" s="1" t="s">
        <v>183</v>
      </c>
    </row>
    <row r="202" customFormat="false" ht="15" hidden="false" customHeight="true" outlineLevel="0" collapsed="false">
      <c r="A202" s="23" t="s">
        <v>975</v>
      </c>
      <c r="B202" s="23" t="s">
        <v>976</v>
      </c>
      <c r="C202" s="40" t="s">
        <v>177</v>
      </c>
      <c r="D202" s="23" t="s">
        <v>82</v>
      </c>
      <c r="E202" s="23" t="s">
        <v>973</v>
      </c>
      <c r="F202" s="23" t="s">
        <v>977</v>
      </c>
      <c r="G202" s="23" t="n">
        <v>76</v>
      </c>
      <c r="H202" s="23" t="n">
        <v>500</v>
      </c>
      <c r="I202" s="41" t="s">
        <v>188</v>
      </c>
      <c r="K202" s="23" t="n">
        <v>0</v>
      </c>
      <c r="L202" s="23" t="n">
        <v>80</v>
      </c>
      <c r="M202" s="23" t="n">
        <v>640</v>
      </c>
      <c r="N202" s="23" t="n">
        <v>0</v>
      </c>
      <c r="O202" s="23" t="n">
        <f aca="false">K202+L202</f>
        <v>80</v>
      </c>
      <c r="P202" s="23" t="n">
        <f aca="false">K202+L202+M202+N202</f>
        <v>720</v>
      </c>
      <c r="Q202" s="23" t="n">
        <v>0</v>
      </c>
      <c r="R202" s="23" t="n">
        <v>613</v>
      </c>
      <c r="S202" s="23" t="n">
        <v>450</v>
      </c>
      <c r="T202" s="23" t="n">
        <v>267</v>
      </c>
      <c r="U202" s="42" t="n">
        <f aca="false">IF(I202="delivery",O202-SUM(Q202+R202),IF(I202="PO",P202-SUM(Q202:R202)))</f>
        <v>107</v>
      </c>
      <c r="V202" s="43" t="n">
        <v>18.295</v>
      </c>
      <c r="W202" s="43"/>
      <c r="X202" s="43" t="n">
        <f aca="false">W202-V202</f>
        <v>-18.295</v>
      </c>
      <c r="Y202" s="23" t="n">
        <v>19.29</v>
      </c>
      <c r="Z202" s="44"/>
      <c r="AA202" s="44"/>
      <c r="AM202" s="23" t="str">
        <f aca="false">D202</f>
        <v>Arista</v>
      </c>
      <c r="AN202" s="23" t="s">
        <v>181</v>
      </c>
      <c r="AT202" s="44"/>
      <c r="AU202" s="44"/>
      <c r="BD202" s="23" t="s">
        <v>182</v>
      </c>
      <c r="BE202" s="1" t="s">
        <v>183</v>
      </c>
    </row>
    <row r="203" customFormat="false" ht="15" hidden="false" customHeight="true" outlineLevel="0" collapsed="false">
      <c r="A203" s="23" t="s">
        <v>978</v>
      </c>
      <c r="B203" s="23" t="s">
        <v>976</v>
      </c>
      <c r="C203" s="40" t="s">
        <v>177</v>
      </c>
      <c r="D203" s="23" t="s">
        <v>82</v>
      </c>
      <c r="E203" s="23" t="s">
        <v>973</v>
      </c>
      <c r="F203" s="23" t="s">
        <v>977</v>
      </c>
      <c r="G203" s="23" t="n">
        <v>78</v>
      </c>
      <c r="H203" s="23" t="n">
        <v>1</v>
      </c>
      <c r="I203" s="41" t="s">
        <v>188</v>
      </c>
      <c r="K203" s="23" t="n">
        <v>0</v>
      </c>
      <c r="L203" s="23" t="n">
        <v>0</v>
      </c>
      <c r="M203" s="23" t="n">
        <v>0</v>
      </c>
      <c r="N203" s="23" t="n">
        <v>0</v>
      </c>
      <c r="O203" s="23" t="n">
        <f aca="false">K203+L203</f>
        <v>0</v>
      </c>
      <c r="P203" s="23" t="n">
        <f aca="false">K203+L203+M203+N203</f>
        <v>0</v>
      </c>
      <c r="Q203" s="23" t="n">
        <v>0</v>
      </c>
      <c r="R203" s="23" t="n">
        <v>0</v>
      </c>
      <c r="S203" s="23" t="n">
        <v>0</v>
      </c>
      <c r="T203" s="23" t="n">
        <v>0</v>
      </c>
      <c r="U203" s="42" t="n">
        <f aca="false">IF(I203="delivery",O203-SUM(Q203+R203),IF(I203="PO",P203-SUM(Q203:R203)))</f>
        <v>0</v>
      </c>
      <c r="V203" s="45" t="n">
        <v>19.29</v>
      </c>
      <c r="W203" s="45"/>
      <c r="X203" s="43" t="n">
        <f aca="false">W203-V203</f>
        <v>-19.29</v>
      </c>
      <c r="Z203" s="44"/>
      <c r="AA203" s="44"/>
      <c r="AM203" s="23" t="str">
        <f aca="false">D203</f>
        <v>Arista</v>
      </c>
      <c r="AN203" s="23" t="s">
        <v>181</v>
      </c>
      <c r="AT203" s="44"/>
      <c r="AU203" s="44"/>
      <c r="BD203" s="23" t="s">
        <v>946</v>
      </c>
      <c r="BE203" s="1" t="s">
        <v>183</v>
      </c>
    </row>
    <row r="204" customFormat="false" ht="15" hidden="false" customHeight="true" outlineLevel="0" collapsed="false">
      <c r="A204" s="23" t="s">
        <v>979</v>
      </c>
      <c r="B204" s="23" t="s">
        <v>980</v>
      </c>
      <c r="C204" s="40" t="s">
        <v>177</v>
      </c>
      <c r="D204" s="23" t="s">
        <v>82</v>
      </c>
      <c r="E204" s="23" t="s">
        <v>981</v>
      </c>
      <c r="F204" s="23" t="s">
        <v>982</v>
      </c>
      <c r="G204" s="23" t="n">
        <v>96</v>
      </c>
      <c r="H204" s="23" t="n">
        <v>5000</v>
      </c>
      <c r="I204" s="41" t="s">
        <v>188</v>
      </c>
      <c r="K204" s="23" t="n">
        <v>0</v>
      </c>
      <c r="L204" s="23" t="n">
        <v>30</v>
      </c>
      <c r="M204" s="23" t="n">
        <v>970</v>
      </c>
      <c r="N204" s="23" t="n">
        <v>0</v>
      </c>
      <c r="O204" s="23" t="n">
        <f aca="false">K204+L204</f>
        <v>30</v>
      </c>
      <c r="P204" s="23" t="n">
        <f aca="false">K204+L204+M204+N204</f>
        <v>1000</v>
      </c>
      <c r="Q204" s="23" t="n">
        <v>428</v>
      </c>
      <c r="R204" s="23" t="n">
        <v>1062</v>
      </c>
      <c r="S204" s="23" t="n">
        <v>1062</v>
      </c>
      <c r="T204" s="23" t="n">
        <v>620</v>
      </c>
      <c r="U204" s="42" t="n">
        <f aca="false">IF(I204="delivery",O204-SUM(Q204+R204),IF(I204="PO",P204-SUM(Q204:R204)))</f>
        <v>-490</v>
      </c>
      <c r="V204" s="43" t="n">
        <v>34.69</v>
      </c>
      <c r="W204" s="43"/>
      <c r="X204" s="43" t="n">
        <f aca="false">W204-V204</f>
        <v>-34.69</v>
      </c>
      <c r="Y204" s="23" t="n">
        <v>43.75</v>
      </c>
      <c r="Z204" s="44"/>
      <c r="AA204" s="44"/>
      <c r="AM204" s="23" t="str">
        <f aca="false">D204</f>
        <v>Arista</v>
      </c>
      <c r="AN204" s="23" t="s">
        <v>194</v>
      </c>
      <c r="AT204" s="44"/>
      <c r="AU204" s="44"/>
      <c r="BD204" s="23" t="s">
        <v>182</v>
      </c>
      <c r="BE204" s="1" t="s">
        <v>183</v>
      </c>
    </row>
    <row r="205" customFormat="false" ht="15" hidden="false" customHeight="true" outlineLevel="0" collapsed="false">
      <c r="A205" s="23" t="s">
        <v>983</v>
      </c>
      <c r="B205" s="23" t="s">
        <v>984</v>
      </c>
      <c r="C205" s="40" t="s">
        <v>177</v>
      </c>
      <c r="D205" s="23" t="s">
        <v>82</v>
      </c>
      <c r="E205" s="23" t="s">
        <v>985</v>
      </c>
      <c r="F205" s="23" t="s">
        <v>986</v>
      </c>
      <c r="G205" s="23" t="n">
        <v>55</v>
      </c>
      <c r="H205" s="23" t="n">
        <v>1</v>
      </c>
      <c r="I205" s="41" t="s">
        <v>188</v>
      </c>
      <c r="K205" s="23" t="n">
        <v>0</v>
      </c>
      <c r="L205" s="23" t="n">
        <v>0</v>
      </c>
      <c r="M205" s="23" t="n">
        <v>0</v>
      </c>
      <c r="N205" s="23" t="n">
        <v>0</v>
      </c>
      <c r="O205" s="23" t="n">
        <f aca="false">K205+L205</f>
        <v>0</v>
      </c>
      <c r="P205" s="23" t="n">
        <f aca="false">K205+L205+M205+N205</f>
        <v>0</v>
      </c>
      <c r="Q205" s="23" t="n">
        <v>0</v>
      </c>
      <c r="R205" s="23" t="n">
        <v>294</v>
      </c>
      <c r="S205" s="23" t="n">
        <v>1365</v>
      </c>
      <c r="T205" s="23" t="n">
        <v>339</v>
      </c>
      <c r="U205" s="42" t="n">
        <f aca="false">IF(I205="delivery",O205-SUM(Q205+R205),IF(I205="PO",P205-SUM(Q205:R205)))</f>
        <v>-294</v>
      </c>
      <c r="V205" s="43" t="n">
        <v>1E-005</v>
      </c>
      <c r="W205" s="43"/>
      <c r="X205" s="43" t="n">
        <f aca="false">W205-V205</f>
        <v>-1E-005</v>
      </c>
      <c r="Z205" s="44"/>
      <c r="AA205" s="44"/>
      <c r="AM205" s="23" t="str">
        <f aca="false">D205</f>
        <v>Arista</v>
      </c>
      <c r="AN205" s="23" t="s">
        <v>194</v>
      </c>
      <c r="AT205" s="44"/>
      <c r="AU205" s="44"/>
      <c r="BD205" s="23" t="s">
        <v>714</v>
      </c>
      <c r="BE205" s="1" t="s">
        <v>183</v>
      </c>
    </row>
    <row r="206" customFormat="false" ht="15" hidden="false" customHeight="true" outlineLevel="0" collapsed="false">
      <c r="A206" s="23" t="s">
        <v>987</v>
      </c>
      <c r="B206" s="23" t="s">
        <v>988</v>
      </c>
      <c r="C206" s="40" t="s">
        <v>177</v>
      </c>
      <c r="D206" s="23" t="s">
        <v>82</v>
      </c>
      <c r="E206" s="23" t="s">
        <v>989</v>
      </c>
      <c r="F206" s="23" t="s">
        <v>990</v>
      </c>
      <c r="G206" s="23" t="n">
        <v>96</v>
      </c>
      <c r="H206" s="23" t="n">
        <v>5000</v>
      </c>
      <c r="I206" s="41" t="s">
        <v>188</v>
      </c>
      <c r="K206" s="23" t="n">
        <v>0</v>
      </c>
      <c r="L206" s="23" t="n">
        <v>30</v>
      </c>
      <c r="M206" s="23" t="n">
        <v>970</v>
      </c>
      <c r="N206" s="23" t="n">
        <v>0</v>
      </c>
      <c r="O206" s="23" t="n">
        <f aca="false">K206+L206</f>
        <v>30</v>
      </c>
      <c r="P206" s="23" t="n">
        <f aca="false">K206+L206+M206+N206</f>
        <v>1000</v>
      </c>
      <c r="Q206" s="23" t="n">
        <v>208</v>
      </c>
      <c r="R206" s="23" t="n">
        <v>1062</v>
      </c>
      <c r="S206" s="23" t="n">
        <v>1062</v>
      </c>
      <c r="T206" s="23" t="n">
        <v>620</v>
      </c>
      <c r="U206" s="42" t="n">
        <f aca="false">IF(I206="delivery",O206-SUM(Q206+R206),IF(I206="PO",P206-SUM(Q206:R206)))</f>
        <v>-270</v>
      </c>
      <c r="V206" s="43" t="n">
        <v>34.69</v>
      </c>
      <c r="W206" s="43"/>
      <c r="X206" s="43" t="n">
        <f aca="false">W206-V206</f>
        <v>-34.69</v>
      </c>
      <c r="Y206" s="23" t="n">
        <v>43.75</v>
      </c>
      <c r="Z206" s="44"/>
      <c r="AA206" s="44"/>
      <c r="AM206" s="23" t="str">
        <f aca="false">D206</f>
        <v>Arista</v>
      </c>
      <c r="AN206" s="23" t="s">
        <v>194</v>
      </c>
      <c r="AT206" s="44"/>
      <c r="AU206" s="44"/>
      <c r="BD206" s="23" t="s">
        <v>182</v>
      </c>
      <c r="BE206" s="1" t="s">
        <v>183</v>
      </c>
    </row>
    <row r="207" customFormat="false" ht="15" hidden="false" customHeight="true" outlineLevel="0" collapsed="false">
      <c r="A207" s="23" t="s">
        <v>991</v>
      </c>
      <c r="B207" s="23" t="s">
        <v>992</v>
      </c>
      <c r="C207" s="40" t="s">
        <v>177</v>
      </c>
      <c r="D207" s="23" t="s">
        <v>82</v>
      </c>
      <c r="E207" s="23" t="s">
        <v>993</v>
      </c>
      <c r="F207" s="23" t="s">
        <v>994</v>
      </c>
      <c r="G207" s="23" t="n">
        <v>31</v>
      </c>
      <c r="H207" s="23" t="n">
        <v>500</v>
      </c>
      <c r="I207" s="41" t="s">
        <v>188</v>
      </c>
      <c r="K207" s="23" t="n">
        <v>0</v>
      </c>
      <c r="L207" s="23" t="n">
        <v>500</v>
      </c>
      <c r="M207" s="23" t="n">
        <v>500</v>
      </c>
      <c r="N207" s="23" t="n">
        <v>0</v>
      </c>
      <c r="O207" s="23" t="n">
        <f aca="false">K207+L207</f>
        <v>500</v>
      </c>
      <c r="P207" s="23" t="n">
        <f aca="false">K207+L207+M207+N207</f>
        <v>1000</v>
      </c>
      <c r="Q207" s="23" t="n">
        <v>348</v>
      </c>
      <c r="R207" s="23" t="n">
        <v>1080</v>
      </c>
      <c r="S207" s="23" t="n">
        <v>1080</v>
      </c>
      <c r="T207" s="23" t="n">
        <v>632</v>
      </c>
      <c r="U207" s="42" t="n">
        <f aca="false">IF(I207="delivery",O207-SUM(Q207+R207),IF(I207="PO",P207-SUM(Q207:R207)))</f>
        <v>-428</v>
      </c>
      <c r="V207" s="43" t="n">
        <v>2.48</v>
      </c>
      <c r="W207" s="43"/>
      <c r="X207" s="43" t="n">
        <f aca="false">W207-V207</f>
        <v>-2.48</v>
      </c>
      <c r="Z207" s="44"/>
      <c r="AA207" s="44"/>
      <c r="AM207" s="23" t="str">
        <f aca="false">D207</f>
        <v>Arista</v>
      </c>
      <c r="AN207" s="23" t="s">
        <v>189</v>
      </c>
      <c r="AT207" s="44"/>
      <c r="AU207" s="44"/>
      <c r="BD207" s="23" t="s">
        <v>182</v>
      </c>
      <c r="BE207" s="1" t="s">
        <v>183</v>
      </c>
    </row>
    <row r="208" customFormat="false" ht="15" hidden="false" customHeight="true" outlineLevel="0" collapsed="false">
      <c r="A208" s="23" t="s">
        <v>995</v>
      </c>
      <c r="B208" s="23" t="s">
        <v>996</v>
      </c>
      <c r="C208" s="40" t="s">
        <v>177</v>
      </c>
      <c r="D208" s="23" t="s">
        <v>82</v>
      </c>
      <c r="E208" s="23" t="s">
        <v>997</v>
      </c>
      <c r="F208" s="23" t="s">
        <v>998</v>
      </c>
      <c r="G208" s="23" t="n">
        <v>78</v>
      </c>
      <c r="H208" s="23" t="n">
        <v>1</v>
      </c>
      <c r="I208" s="41" t="s">
        <v>188</v>
      </c>
      <c r="K208" s="23" t="n">
        <v>0</v>
      </c>
      <c r="L208" s="23" t="n">
        <v>0</v>
      </c>
      <c r="M208" s="23" t="n">
        <v>0</v>
      </c>
      <c r="N208" s="23" t="n">
        <v>0</v>
      </c>
      <c r="O208" s="23" t="n">
        <f aca="false">K208+L208</f>
        <v>0</v>
      </c>
      <c r="P208" s="23" t="n">
        <f aca="false">K208+L208+M208+N208</f>
        <v>0</v>
      </c>
      <c r="Q208" s="23" t="n">
        <v>0</v>
      </c>
      <c r="R208" s="23" t="n">
        <v>0</v>
      </c>
      <c r="S208" s="23" t="n">
        <v>0</v>
      </c>
      <c r="T208" s="23" t="n">
        <v>0</v>
      </c>
      <c r="U208" s="42" t="n">
        <f aca="false">IF(I208="delivery",O208-SUM(Q208+R208),IF(I208="PO",P208-SUM(Q208:R208)))</f>
        <v>0</v>
      </c>
      <c r="V208" s="43" t="n">
        <v>1E-005</v>
      </c>
      <c r="W208" s="43"/>
      <c r="X208" s="43" t="n">
        <f aca="false">W208-V208</f>
        <v>-1E-005</v>
      </c>
      <c r="Z208" s="44"/>
      <c r="AA208" s="44"/>
      <c r="AM208" s="23" t="str">
        <f aca="false">D208</f>
        <v>Arista</v>
      </c>
      <c r="AN208" s="23" t="s">
        <v>181</v>
      </c>
      <c r="AT208" s="44"/>
      <c r="AU208" s="44"/>
      <c r="BD208" s="23" t="s">
        <v>714</v>
      </c>
      <c r="BE208" s="1" t="s">
        <v>183</v>
      </c>
    </row>
    <row r="209" customFormat="false" ht="15" hidden="false" customHeight="true" outlineLevel="0" collapsed="false">
      <c r="A209" s="23" t="s">
        <v>999</v>
      </c>
      <c r="B209" s="23" t="s">
        <v>1000</v>
      </c>
      <c r="C209" s="40" t="s">
        <v>177</v>
      </c>
      <c r="D209" s="23" t="s">
        <v>82</v>
      </c>
      <c r="E209" s="23" t="s">
        <v>997</v>
      </c>
      <c r="F209" s="23" t="s">
        <v>1001</v>
      </c>
      <c r="G209" s="23" t="n">
        <v>46</v>
      </c>
      <c r="H209" s="23" t="n">
        <v>1000</v>
      </c>
      <c r="I209" s="41" t="s">
        <v>188</v>
      </c>
      <c r="K209" s="23" t="n">
        <v>0</v>
      </c>
      <c r="L209" s="23" t="n">
        <v>0</v>
      </c>
      <c r="M209" s="23" t="n">
        <v>0</v>
      </c>
      <c r="N209" s="23" t="n">
        <v>0</v>
      </c>
      <c r="O209" s="23" t="n">
        <f aca="false">K209+L209</f>
        <v>0</v>
      </c>
      <c r="P209" s="23" t="n">
        <f aca="false">K209+L209+M209+N209</f>
        <v>0</v>
      </c>
      <c r="Q209" s="23" t="n">
        <v>0</v>
      </c>
      <c r="R209" s="23" t="n">
        <v>1094</v>
      </c>
      <c r="S209" s="23" t="n">
        <v>897</v>
      </c>
      <c r="T209" s="23" t="n">
        <v>531</v>
      </c>
      <c r="U209" s="42" t="n">
        <f aca="false">IF(I209="delivery",O209-SUM(Q209+R209),IF(I209="PO",P209-SUM(Q209:R209)))</f>
        <v>-1094</v>
      </c>
      <c r="V209" s="43" t="n">
        <v>49.295</v>
      </c>
      <c r="W209" s="43"/>
      <c r="X209" s="43" t="n">
        <f aca="false">W209-V209</f>
        <v>-49.295</v>
      </c>
      <c r="Z209" s="44"/>
      <c r="AA209" s="44"/>
      <c r="AM209" s="23" t="str">
        <f aca="false">D209</f>
        <v>Arista</v>
      </c>
      <c r="AN209" s="23" t="s">
        <v>181</v>
      </c>
      <c r="AT209" s="44"/>
      <c r="AU209" s="44"/>
      <c r="BD209" s="23" t="s">
        <v>709</v>
      </c>
      <c r="BE209" s="1" t="s">
        <v>183</v>
      </c>
    </row>
    <row r="210" customFormat="false" ht="15" hidden="false" customHeight="true" outlineLevel="0" collapsed="false">
      <c r="A210" s="23" t="s">
        <v>1002</v>
      </c>
      <c r="B210" s="23" t="s">
        <v>1003</v>
      </c>
      <c r="C210" s="40" t="s">
        <v>177</v>
      </c>
      <c r="D210" s="23" t="s">
        <v>82</v>
      </c>
      <c r="E210" s="23" t="s">
        <v>1004</v>
      </c>
      <c r="F210" s="23" t="s">
        <v>1005</v>
      </c>
      <c r="G210" s="23" t="n">
        <v>78</v>
      </c>
      <c r="H210" s="23" t="n">
        <v>1</v>
      </c>
      <c r="I210" s="41" t="s">
        <v>188</v>
      </c>
      <c r="K210" s="23" t="n">
        <v>0</v>
      </c>
      <c r="L210" s="23" t="n">
        <v>0</v>
      </c>
      <c r="M210" s="23" t="n">
        <v>0</v>
      </c>
      <c r="N210" s="23" t="n">
        <v>0</v>
      </c>
      <c r="O210" s="23" t="n">
        <f aca="false">K210+L210</f>
        <v>0</v>
      </c>
      <c r="P210" s="23" t="n">
        <f aca="false">K210+L210+M210+N210</f>
        <v>0</v>
      </c>
      <c r="Q210" s="23" t="n">
        <v>0</v>
      </c>
      <c r="R210" s="23" t="n">
        <v>0</v>
      </c>
      <c r="S210" s="23" t="n">
        <v>0</v>
      </c>
      <c r="T210" s="23" t="n">
        <v>0</v>
      </c>
      <c r="U210" s="42" t="n">
        <f aca="false">IF(I210="delivery",O210-SUM(Q210+R210),IF(I210="PO",P210-SUM(Q210:R210)))</f>
        <v>0</v>
      </c>
      <c r="V210" s="43" t="n">
        <v>1E-005</v>
      </c>
      <c r="W210" s="43"/>
      <c r="X210" s="43" t="n">
        <f aca="false">W210-V210</f>
        <v>-1E-005</v>
      </c>
      <c r="Z210" s="44"/>
      <c r="AA210" s="44"/>
      <c r="AM210" s="23" t="str">
        <f aca="false">D210</f>
        <v>Arista</v>
      </c>
      <c r="AN210" s="23" t="s">
        <v>181</v>
      </c>
      <c r="AT210" s="44"/>
      <c r="AU210" s="44"/>
      <c r="BD210" s="23" t="s">
        <v>714</v>
      </c>
      <c r="BE210" s="1" t="s">
        <v>183</v>
      </c>
    </row>
    <row r="211" customFormat="false" ht="15" hidden="false" customHeight="true" outlineLevel="0" collapsed="false">
      <c r="A211" s="23" t="s">
        <v>1006</v>
      </c>
      <c r="B211" s="23" t="s">
        <v>1007</v>
      </c>
      <c r="C211" s="40" t="s">
        <v>177</v>
      </c>
      <c r="D211" s="23" t="s">
        <v>82</v>
      </c>
      <c r="E211" s="23" t="s">
        <v>1004</v>
      </c>
      <c r="F211" s="23" t="s">
        <v>1008</v>
      </c>
      <c r="G211" s="23" t="n">
        <v>46</v>
      </c>
      <c r="H211" s="23" t="n">
        <v>1000</v>
      </c>
      <c r="I211" s="41" t="s">
        <v>188</v>
      </c>
      <c r="K211" s="23" t="n">
        <v>0</v>
      </c>
      <c r="L211" s="23" t="n">
        <v>0</v>
      </c>
      <c r="M211" s="23" t="n">
        <v>0</v>
      </c>
      <c r="N211" s="23" t="n">
        <v>0</v>
      </c>
      <c r="O211" s="23" t="n">
        <f aca="false">K211+L211</f>
        <v>0</v>
      </c>
      <c r="P211" s="23" t="n">
        <f aca="false">K211+L211+M211+N211</f>
        <v>0</v>
      </c>
      <c r="Q211" s="23" t="n">
        <v>0</v>
      </c>
      <c r="R211" s="23" t="n">
        <v>1094</v>
      </c>
      <c r="S211" s="23" t="n">
        <v>897</v>
      </c>
      <c r="T211" s="23" t="n">
        <v>531</v>
      </c>
      <c r="U211" s="42" t="n">
        <f aca="false">IF(I211="delivery",O211-SUM(Q211+R211),IF(I211="PO",P211-SUM(Q211:R211)))</f>
        <v>-1094</v>
      </c>
      <c r="V211" s="43" t="n">
        <v>21.085</v>
      </c>
      <c r="W211" s="43"/>
      <c r="X211" s="43" t="n">
        <f aca="false">W211-V211</f>
        <v>-21.085</v>
      </c>
      <c r="Z211" s="44"/>
      <c r="AA211" s="44"/>
      <c r="AM211" s="23" t="str">
        <f aca="false">D211</f>
        <v>Arista</v>
      </c>
      <c r="AN211" s="23" t="s">
        <v>181</v>
      </c>
      <c r="AT211" s="44"/>
      <c r="AU211" s="44"/>
      <c r="BD211" s="23" t="s">
        <v>709</v>
      </c>
      <c r="BE211" s="1" t="s">
        <v>183</v>
      </c>
    </row>
    <row r="212" customFormat="false" ht="15" hidden="false" customHeight="true" outlineLevel="0" collapsed="false">
      <c r="A212" s="23" t="s">
        <v>1009</v>
      </c>
      <c r="B212" s="23" t="s">
        <v>1010</v>
      </c>
      <c r="C212" s="40" t="s">
        <v>177</v>
      </c>
      <c r="D212" s="23" t="s">
        <v>82</v>
      </c>
      <c r="E212" s="23" t="s">
        <v>1011</v>
      </c>
      <c r="F212" s="23" t="s">
        <v>1012</v>
      </c>
      <c r="G212" s="23" t="n">
        <v>81</v>
      </c>
      <c r="H212" s="23" t="n">
        <v>5000</v>
      </c>
      <c r="I212" s="41" t="s">
        <v>188</v>
      </c>
      <c r="K212" s="23" t="n">
        <v>0</v>
      </c>
      <c r="L212" s="23" t="n">
        <v>0</v>
      </c>
      <c r="M212" s="23" t="n">
        <v>0</v>
      </c>
      <c r="N212" s="23" t="n">
        <v>0</v>
      </c>
      <c r="O212" s="23" t="n">
        <f aca="false">K212+L212</f>
        <v>0</v>
      </c>
      <c r="P212" s="23" t="n">
        <f aca="false">K212+L212+M212+N212</f>
        <v>0</v>
      </c>
      <c r="Q212" s="23" t="n">
        <v>50</v>
      </c>
      <c r="R212" s="23" t="n">
        <v>0</v>
      </c>
      <c r="S212" s="23" t="n">
        <v>0</v>
      </c>
      <c r="T212" s="23" t="n">
        <v>0</v>
      </c>
      <c r="U212" s="42" t="n">
        <f aca="false">IF(I212="delivery",O212-SUM(Q212+R212),IF(I212="PO",P212-SUM(Q212:R212)))</f>
        <v>-50</v>
      </c>
      <c r="V212" s="43" t="n">
        <v>5.75</v>
      </c>
      <c r="W212" s="43"/>
      <c r="X212" s="43" t="n">
        <f aca="false">W212-V212</f>
        <v>-5.75</v>
      </c>
      <c r="Z212" s="44"/>
      <c r="AA212" s="44"/>
      <c r="AM212" s="23" t="str">
        <f aca="false">D212</f>
        <v>Arista</v>
      </c>
      <c r="AN212" s="23" t="s">
        <v>181</v>
      </c>
      <c r="AT212" s="44"/>
      <c r="AU212" s="44"/>
      <c r="BD212" s="23" t="s">
        <v>412</v>
      </c>
      <c r="BE212" s="1" t="s">
        <v>183</v>
      </c>
    </row>
    <row r="213" customFormat="false" ht="15" hidden="false" customHeight="true" outlineLevel="0" collapsed="false">
      <c r="A213" s="23" t="s">
        <v>1013</v>
      </c>
      <c r="B213" s="23" t="s">
        <v>1014</v>
      </c>
      <c r="C213" s="40" t="s">
        <v>177</v>
      </c>
      <c r="D213" s="23" t="s">
        <v>82</v>
      </c>
      <c r="E213" s="23" t="s">
        <v>1011</v>
      </c>
      <c r="F213" s="23" t="s">
        <v>1015</v>
      </c>
      <c r="G213" s="23" t="n">
        <v>51</v>
      </c>
      <c r="H213" s="23" t="n">
        <v>5000</v>
      </c>
      <c r="I213" s="41" t="s">
        <v>188</v>
      </c>
      <c r="K213" s="23" t="n">
        <v>0</v>
      </c>
      <c r="L213" s="23" t="n">
        <v>2136</v>
      </c>
      <c r="M213" s="23" t="n">
        <v>1700</v>
      </c>
      <c r="N213" s="23" t="n">
        <v>0</v>
      </c>
      <c r="O213" s="23" t="n">
        <f aca="false">K213+L213</f>
        <v>2136</v>
      </c>
      <c r="P213" s="23" t="n">
        <f aca="false">K213+L213+M213+N213</f>
        <v>3836</v>
      </c>
      <c r="Q213" s="23" t="n">
        <v>3175</v>
      </c>
      <c r="R213" s="23" t="n">
        <v>2782</v>
      </c>
      <c r="S213" s="23" t="n">
        <v>2568</v>
      </c>
      <c r="T213" s="23" t="n">
        <v>1498</v>
      </c>
      <c r="U213" s="42" t="n">
        <f aca="false">IF(I213="delivery",O213-SUM(Q213+R213),IF(I213="PO",P213-SUM(Q213:R213)))</f>
        <v>-2121</v>
      </c>
      <c r="V213" s="43" t="n">
        <v>5.854</v>
      </c>
      <c r="W213" s="43"/>
      <c r="X213" s="43" t="n">
        <f aca="false">W213-V213</f>
        <v>-5.854</v>
      </c>
      <c r="Y213" s="23" t="n">
        <v>5.8</v>
      </c>
      <c r="Z213" s="44"/>
      <c r="AA213" s="44"/>
      <c r="AM213" s="23" t="str">
        <f aca="false">D213</f>
        <v>Arista</v>
      </c>
      <c r="AN213" s="23" t="s">
        <v>181</v>
      </c>
      <c r="AT213" s="44"/>
      <c r="AU213" s="44"/>
      <c r="BD213" s="23" t="s">
        <v>182</v>
      </c>
      <c r="BE213" s="1" t="s">
        <v>183</v>
      </c>
    </row>
    <row r="214" customFormat="false" ht="15" hidden="false" customHeight="true" outlineLevel="0" collapsed="false">
      <c r="A214" s="23" t="s">
        <v>1016</v>
      </c>
      <c r="B214" s="23" t="s">
        <v>1017</v>
      </c>
      <c r="C214" s="40" t="s">
        <v>177</v>
      </c>
      <c r="D214" s="23" t="s">
        <v>82</v>
      </c>
      <c r="E214" s="23" t="s">
        <v>1018</v>
      </c>
      <c r="F214" s="23" t="s">
        <v>1019</v>
      </c>
      <c r="G214" s="23" t="n">
        <v>78</v>
      </c>
      <c r="H214" s="23" t="n">
        <v>1</v>
      </c>
      <c r="I214" s="41" t="s">
        <v>188</v>
      </c>
      <c r="K214" s="23" t="n">
        <v>0</v>
      </c>
      <c r="L214" s="23" t="n">
        <v>0</v>
      </c>
      <c r="M214" s="23" t="n">
        <v>0</v>
      </c>
      <c r="N214" s="23" t="n">
        <v>0</v>
      </c>
      <c r="O214" s="23" t="n">
        <f aca="false">K214+L214</f>
        <v>0</v>
      </c>
      <c r="P214" s="23" t="n">
        <f aca="false">K214+L214+M214+N214</f>
        <v>0</v>
      </c>
      <c r="Q214" s="23" t="n">
        <v>0</v>
      </c>
      <c r="R214" s="23" t="n">
        <v>0</v>
      </c>
      <c r="S214" s="23" t="n">
        <v>0</v>
      </c>
      <c r="T214" s="23" t="n">
        <v>0</v>
      </c>
      <c r="U214" s="42" t="n">
        <f aca="false">IF(I214="delivery",O214-SUM(Q214+R214),IF(I214="PO",P214-SUM(Q214:R214)))</f>
        <v>0</v>
      </c>
      <c r="V214" s="43" t="n">
        <v>1E-005</v>
      </c>
      <c r="W214" s="43"/>
      <c r="X214" s="43" t="n">
        <f aca="false">W214-V214</f>
        <v>-1E-005</v>
      </c>
      <c r="Z214" s="44"/>
      <c r="AA214" s="44"/>
      <c r="AM214" s="23" t="str">
        <f aca="false">D214</f>
        <v>Arista</v>
      </c>
      <c r="AN214" s="23" t="s">
        <v>181</v>
      </c>
      <c r="AT214" s="44"/>
      <c r="AU214" s="44"/>
      <c r="BD214" s="23" t="s">
        <v>714</v>
      </c>
      <c r="BE214" s="1" t="s">
        <v>183</v>
      </c>
    </row>
    <row r="215" customFormat="false" ht="15" hidden="false" customHeight="true" outlineLevel="0" collapsed="false">
      <c r="A215" s="23" t="s">
        <v>1020</v>
      </c>
      <c r="B215" s="23" t="s">
        <v>1021</v>
      </c>
      <c r="C215" s="40" t="s">
        <v>177</v>
      </c>
      <c r="D215" s="23" t="s">
        <v>82</v>
      </c>
      <c r="E215" s="23" t="s">
        <v>1018</v>
      </c>
      <c r="F215" s="23" t="s">
        <v>1022</v>
      </c>
      <c r="G215" s="23" t="n">
        <v>46</v>
      </c>
      <c r="H215" s="23" t="n">
        <v>240</v>
      </c>
      <c r="I215" s="41" t="s">
        <v>188</v>
      </c>
      <c r="K215" s="23" t="n">
        <v>0</v>
      </c>
      <c r="L215" s="23" t="n">
        <v>0</v>
      </c>
      <c r="M215" s="23" t="n">
        <v>0</v>
      </c>
      <c r="N215" s="23" t="n">
        <v>0</v>
      </c>
      <c r="O215" s="23" t="n">
        <f aca="false">K215+L215</f>
        <v>0</v>
      </c>
      <c r="P215" s="23" t="n">
        <f aca="false">K215+L215+M215+N215</f>
        <v>0</v>
      </c>
      <c r="Q215" s="23" t="n">
        <v>0</v>
      </c>
      <c r="R215" s="23" t="n">
        <v>613</v>
      </c>
      <c r="S215" s="23" t="n">
        <v>450</v>
      </c>
      <c r="T215" s="23" t="n">
        <v>267</v>
      </c>
      <c r="U215" s="42" t="n">
        <f aca="false">IF(I215="delivery",O215-SUM(Q215+R215),IF(I215="PO",P215-SUM(Q215:R215)))</f>
        <v>-613</v>
      </c>
      <c r="V215" s="43" t="n">
        <v>51.755</v>
      </c>
      <c r="W215" s="43"/>
      <c r="X215" s="43" t="n">
        <f aca="false">W215-V215</f>
        <v>-51.755</v>
      </c>
      <c r="Z215" s="44"/>
      <c r="AA215" s="44"/>
      <c r="AM215" s="23" t="str">
        <f aca="false">D215</f>
        <v>Arista</v>
      </c>
      <c r="AN215" s="23" t="s">
        <v>181</v>
      </c>
      <c r="AT215" s="44"/>
      <c r="AU215" s="44"/>
      <c r="BD215" s="23" t="s">
        <v>709</v>
      </c>
      <c r="BE215" s="1" t="s">
        <v>183</v>
      </c>
    </row>
    <row r="216" customFormat="false" ht="15" hidden="false" customHeight="true" outlineLevel="0" collapsed="false">
      <c r="A216" s="23" t="s">
        <v>1023</v>
      </c>
      <c r="B216" s="23" t="s">
        <v>1024</v>
      </c>
      <c r="C216" s="40" t="s">
        <v>177</v>
      </c>
      <c r="D216" s="23" t="s">
        <v>82</v>
      </c>
      <c r="E216" s="23" t="s">
        <v>1025</v>
      </c>
      <c r="F216" s="23" t="s">
        <v>1026</v>
      </c>
      <c r="G216" s="23" t="n">
        <v>78</v>
      </c>
      <c r="H216" s="23" t="n">
        <v>1</v>
      </c>
      <c r="I216" s="41" t="s">
        <v>188</v>
      </c>
      <c r="K216" s="23" t="n">
        <v>0</v>
      </c>
      <c r="L216" s="23" t="n">
        <v>0</v>
      </c>
      <c r="M216" s="23" t="n">
        <v>0</v>
      </c>
      <c r="N216" s="23" t="n">
        <v>0</v>
      </c>
      <c r="O216" s="23" t="n">
        <f aca="false">K216+L216</f>
        <v>0</v>
      </c>
      <c r="P216" s="23" t="n">
        <f aca="false">K216+L216+M216+N216</f>
        <v>0</v>
      </c>
      <c r="Q216" s="23" t="n">
        <v>0</v>
      </c>
      <c r="R216" s="23" t="n">
        <v>0</v>
      </c>
      <c r="S216" s="23" t="n">
        <v>0</v>
      </c>
      <c r="T216" s="23" t="n">
        <v>0</v>
      </c>
      <c r="U216" s="42" t="n">
        <f aca="false">IF(I216="delivery",O216-SUM(Q216+R216),IF(I216="PO",P216-SUM(Q216:R216)))</f>
        <v>0</v>
      </c>
      <c r="V216" s="43" t="n">
        <v>1E-005</v>
      </c>
      <c r="W216" s="43"/>
      <c r="X216" s="43" t="n">
        <f aca="false">W216-V216</f>
        <v>-1E-005</v>
      </c>
      <c r="Z216" s="44"/>
      <c r="AA216" s="44"/>
      <c r="AM216" s="23" t="str">
        <f aca="false">D216</f>
        <v>Arista</v>
      </c>
      <c r="AN216" s="23" t="s">
        <v>181</v>
      </c>
      <c r="AT216" s="44"/>
      <c r="AU216" s="44"/>
      <c r="BD216" s="23" t="s">
        <v>714</v>
      </c>
      <c r="BE216" s="1" t="s">
        <v>183</v>
      </c>
    </row>
    <row r="217" customFormat="false" ht="15" hidden="false" customHeight="true" outlineLevel="0" collapsed="false">
      <c r="A217" s="23" t="s">
        <v>1027</v>
      </c>
      <c r="B217" s="23" t="s">
        <v>1028</v>
      </c>
      <c r="C217" s="40" t="s">
        <v>177</v>
      </c>
      <c r="D217" s="23" t="s">
        <v>82</v>
      </c>
      <c r="E217" s="23" t="s">
        <v>1025</v>
      </c>
      <c r="F217" s="23" t="s">
        <v>1029</v>
      </c>
      <c r="G217" s="23" t="n">
        <v>0</v>
      </c>
      <c r="H217" s="23" t="n">
        <v>200</v>
      </c>
      <c r="I217" s="41" t="s">
        <v>188</v>
      </c>
      <c r="K217" s="23" t="n">
        <v>0</v>
      </c>
      <c r="L217" s="23" t="n">
        <v>0</v>
      </c>
      <c r="M217" s="23" t="n">
        <v>0</v>
      </c>
      <c r="N217" s="23" t="n">
        <v>0</v>
      </c>
      <c r="O217" s="23" t="n">
        <f aca="false">K217+L217</f>
        <v>0</v>
      </c>
      <c r="P217" s="23" t="n">
        <f aca="false">K217+L217+M217+N217</f>
        <v>0</v>
      </c>
      <c r="Q217" s="23" t="n">
        <v>0</v>
      </c>
      <c r="R217" s="23" t="n">
        <v>0</v>
      </c>
      <c r="S217" s="23" t="n">
        <v>0</v>
      </c>
      <c r="T217" s="23" t="n">
        <v>0</v>
      </c>
      <c r="U217" s="42" t="n">
        <f aca="false">IF(I217="delivery",O217-SUM(Q217+R217),IF(I217="PO",P217-SUM(Q217:R217)))</f>
        <v>0</v>
      </c>
      <c r="V217" s="45" t="n">
        <v>21.955</v>
      </c>
      <c r="W217" s="45"/>
      <c r="X217" s="43" t="n">
        <f aca="false">W217-V217</f>
        <v>-21.955</v>
      </c>
      <c r="Z217" s="44"/>
      <c r="AA217" s="44"/>
      <c r="AM217" s="23" t="str">
        <f aca="false">D217</f>
        <v>Arista</v>
      </c>
      <c r="AN217" s="23" t="s">
        <v>181</v>
      </c>
      <c r="AT217" s="44"/>
      <c r="AU217" s="44"/>
      <c r="BD217" s="23" t="s">
        <v>719</v>
      </c>
      <c r="BE217" s="1" t="s">
        <v>183</v>
      </c>
    </row>
    <row r="218" customFormat="false" ht="15" hidden="false" customHeight="true" outlineLevel="0" collapsed="false">
      <c r="A218" s="23" t="s">
        <v>1030</v>
      </c>
      <c r="B218" s="23" t="s">
        <v>1031</v>
      </c>
      <c r="C218" s="40" t="s">
        <v>177</v>
      </c>
      <c r="D218" s="23" t="s">
        <v>82</v>
      </c>
      <c r="E218" s="23" t="s">
        <v>1032</v>
      </c>
      <c r="F218" s="23" t="s">
        <v>1033</v>
      </c>
      <c r="G218" s="23" t="n">
        <v>31</v>
      </c>
      <c r="H218" s="23" t="n">
        <v>100</v>
      </c>
      <c r="I218" s="41" t="s">
        <v>188</v>
      </c>
      <c r="K218" s="23" t="n">
        <v>0</v>
      </c>
      <c r="L218" s="23" t="n">
        <v>0</v>
      </c>
      <c r="M218" s="23" t="n">
        <v>0</v>
      </c>
      <c r="N218" s="23" t="n">
        <v>0</v>
      </c>
      <c r="O218" s="23" t="n">
        <f aca="false">K218+L218</f>
        <v>0</v>
      </c>
      <c r="P218" s="23" t="n">
        <f aca="false">K218+L218+M218+N218</f>
        <v>0</v>
      </c>
      <c r="Q218" s="23" t="n">
        <v>0</v>
      </c>
      <c r="R218" s="23" t="n">
        <v>566</v>
      </c>
      <c r="S218" s="23" t="n">
        <v>1118</v>
      </c>
      <c r="T218" s="23" t="n">
        <v>326</v>
      </c>
      <c r="U218" s="42" t="n">
        <f aca="false">IF(I218="delivery",O218-SUM(Q218+R218),IF(I218="PO",P218-SUM(Q218:R218)))</f>
        <v>-566</v>
      </c>
      <c r="V218" s="43" t="n">
        <v>36</v>
      </c>
      <c r="W218" s="43"/>
      <c r="X218" s="43" t="n">
        <f aca="false">W218-V218</f>
        <v>-36</v>
      </c>
      <c r="Z218" s="44"/>
      <c r="AA218" s="44"/>
      <c r="AM218" s="23" t="str">
        <f aca="false">D218</f>
        <v>Arista</v>
      </c>
      <c r="AN218" s="23" t="s">
        <v>189</v>
      </c>
      <c r="AT218" s="44"/>
      <c r="AU218" s="44"/>
      <c r="BD218" s="23" t="s">
        <v>182</v>
      </c>
      <c r="BE218" s="1" t="s">
        <v>183</v>
      </c>
    </row>
    <row r="219" customFormat="false" ht="15" hidden="false" customHeight="true" outlineLevel="0" collapsed="false">
      <c r="A219" s="23" t="s">
        <v>1034</v>
      </c>
      <c r="B219" s="23" t="s">
        <v>1035</v>
      </c>
      <c r="C219" s="40" t="s">
        <v>177</v>
      </c>
      <c r="D219" s="23" t="s">
        <v>82</v>
      </c>
      <c r="E219" s="23" t="s">
        <v>1036</v>
      </c>
      <c r="F219" s="23" t="s">
        <v>1037</v>
      </c>
      <c r="G219" s="23" t="n">
        <v>33</v>
      </c>
      <c r="H219" s="23" t="n">
        <v>100</v>
      </c>
      <c r="I219" s="41" t="s">
        <v>188</v>
      </c>
      <c r="K219" s="23" t="n">
        <v>0</v>
      </c>
      <c r="L219" s="23" t="n">
        <v>0</v>
      </c>
      <c r="M219" s="23" t="n">
        <v>0</v>
      </c>
      <c r="N219" s="23" t="n">
        <v>0</v>
      </c>
      <c r="O219" s="23" t="n">
        <f aca="false">K219+L219</f>
        <v>0</v>
      </c>
      <c r="P219" s="23" t="n">
        <f aca="false">K219+L219+M219+N219</f>
        <v>0</v>
      </c>
      <c r="Q219" s="23" t="n">
        <v>0</v>
      </c>
      <c r="R219" s="23" t="n">
        <v>0</v>
      </c>
      <c r="S219" s="23" t="n">
        <v>0</v>
      </c>
      <c r="T219" s="23" t="n">
        <v>0</v>
      </c>
      <c r="U219" s="42" t="n">
        <f aca="false">IF(I219="delivery",O219-SUM(Q219+R219),IF(I219="PO",P219-SUM(Q219:R219)))</f>
        <v>0</v>
      </c>
      <c r="V219" s="45" t="n">
        <v>32.2</v>
      </c>
      <c r="W219" s="45"/>
      <c r="X219" s="43" t="n">
        <f aca="false">W219-V219</f>
        <v>-32.2</v>
      </c>
      <c r="Z219" s="44"/>
      <c r="AA219" s="44"/>
      <c r="AM219" s="23" t="str">
        <f aca="false">D219</f>
        <v>Arista</v>
      </c>
      <c r="AN219" s="23" t="s">
        <v>263</v>
      </c>
      <c r="AT219" s="44"/>
      <c r="AU219" s="44"/>
      <c r="BD219" s="23" t="s">
        <v>1038</v>
      </c>
      <c r="BE219" s="1" t="s">
        <v>183</v>
      </c>
    </row>
    <row r="220" customFormat="false" ht="15" hidden="false" customHeight="true" outlineLevel="0" collapsed="false">
      <c r="A220" s="23" t="s">
        <v>1039</v>
      </c>
      <c r="B220" s="23" t="s">
        <v>1040</v>
      </c>
      <c r="C220" s="40" t="s">
        <v>177</v>
      </c>
      <c r="D220" s="23" t="s">
        <v>82</v>
      </c>
      <c r="E220" s="23" t="s">
        <v>1036</v>
      </c>
      <c r="F220" s="23" t="s">
        <v>1041</v>
      </c>
      <c r="G220" s="23" t="n">
        <v>51</v>
      </c>
      <c r="H220" s="23" t="n">
        <v>500</v>
      </c>
      <c r="I220" s="41" t="s">
        <v>188</v>
      </c>
      <c r="K220" s="23" t="n">
        <v>0</v>
      </c>
      <c r="L220" s="23" t="n">
        <v>0</v>
      </c>
      <c r="M220" s="23" t="n">
        <v>0</v>
      </c>
      <c r="N220" s="23" t="n">
        <v>0</v>
      </c>
      <c r="O220" s="23" t="n">
        <f aca="false">K220+L220</f>
        <v>0</v>
      </c>
      <c r="P220" s="23" t="n">
        <f aca="false">K220+L220+M220+N220</f>
        <v>0</v>
      </c>
      <c r="Q220" s="23" t="n">
        <v>0</v>
      </c>
      <c r="R220" s="23" t="n">
        <v>0</v>
      </c>
      <c r="S220" s="23" t="n">
        <v>0</v>
      </c>
      <c r="T220" s="23" t="n">
        <v>0</v>
      </c>
      <c r="U220" s="42" t="n">
        <f aca="false">IF(I220="delivery",O220-SUM(Q220+R220),IF(I220="PO",P220-SUM(Q220:R220)))</f>
        <v>0</v>
      </c>
      <c r="V220" s="43" t="n">
        <v>10.62</v>
      </c>
      <c r="W220" s="43"/>
      <c r="X220" s="43" t="n">
        <f aca="false">W220-V220</f>
        <v>-10.62</v>
      </c>
      <c r="Z220" s="44"/>
      <c r="AA220" s="44"/>
      <c r="AM220" s="23" t="str">
        <f aca="false">D220</f>
        <v>Arista</v>
      </c>
      <c r="AN220" s="23" t="s">
        <v>263</v>
      </c>
      <c r="AT220" s="44"/>
      <c r="AU220" s="44"/>
      <c r="BD220" s="23" t="s">
        <v>182</v>
      </c>
      <c r="BE220" s="1" t="s">
        <v>183</v>
      </c>
    </row>
    <row r="221" customFormat="false" ht="15" hidden="false" customHeight="true" outlineLevel="0" collapsed="false">
      <c r="A221" s="23" t="s">
        <v>1042</v>
      </c>
      <c r="B221" s="23" t="s">
        <v>1043</v>
      </c>
      <c r="C221" s="40" t="s">
        <v>177</v>
      </c>
      <c r="D221" s="23" t="s">
        <v>82</v>
      </c>
      <c r="E221" s="23" t="s">
        <v>1044</v>
      </c>
      <c r="F221" s="23" t="s">
        <v>1045</v>
      </c>
      <c r="G221" s="23" t="n">
        <v>51</v>
      </c>
      <c r="H221" s="23" t="n">
        <v>500</v>
      </c>
      <c r="I221" s="41" t="s">
        <v>188</v>
      </c>
      <c r="K221" s="23" t="n">
        <v>0</v>
      </c>
      <c r="L221" s="23" t="n">
        <v>0</v>
      </c>
      <c r="M221" s="23" t="n">
        <v>800</v>
      </c>
      <c r="N221" s="23" t="n">
        <v>0</v>
      </c>
      <c r="O221" s="23" t="n">
        <f aca="false">K221+L221</f>
        <v>0</v>
      </c>
      <c r="P221" s="23" t="n">
        <f aca="false">K221+L221+M221+N221</f>
        <v>800</v>
      </c>
      <c r="Q221" s="23" t="n">
        <v>1322</v>
      </c>
      <c r="R221" s="23" t="n">
        <v>2376</v>
      </c>
      <c r="S221" s="23" t="n">
        <v>2948</v>
      </c>
      <c r="T221" s="23" t="n">
        <v>1620</v>
      </c>
      <c r="U221" s="42" t="n">
        <f aca="false">IF(I221="delivery",O221-SUM(Q221+R221),IF(I221="PO",P221-SUM(Q221:R221)))</f>
        <v>-2898</v>
      </c>
      <c r="V221" s="43" t="n">
        <v>10.2</v>
      </c>
      <c r="W221" s="43"/>
      <c r="X221" s="43" t="n">
        <f aca="false">W221-V221</f>
        <v>-10.2</v>
      </c>
      <c r="Z221" s="44"/>
      <c r="AA221" s="44"/>
      <c r="AM221" s="23" t="str">
        <f aca="false">D221</f>
        <v>Arista</v>
      </c>
      <c r="AN221" s="23" t="s">
        <v>263</v>
      </c>
      <c r="AT221" s="44"/>
      <c r="AU221" s="44"/>
      <c r="BD221" s="23" t="s">
        <v>182</v>
      </c>
      <c r="BE221" s="1" t="s">
        <v>183</v>
      </c>
    </row>
    <row r="222" customFormat="false" ht="15" hidden="false" customHeight="true" outlineLevel="0" collapsed="false">
      <c r="A222" s="23" t="s">
        <v>1046</v>
      </c>
      <c r="B222" s="23" t="s">
        <v>1047</v>
      </c>
      <c r="C222" s="40" t="s">
        <v>177</v>
      </c>
      <c r="D222" s="23" t="s">
        <v>82</v>
      </c>
      <c r="E222" s="23" t="s">
        <v>1048</v>
      </c>
      <c r="F222" s="23" t="s">
        <v>1049</v>
      </c>
      <c r="G222" s="23" t="n">
        <v>46</v>
      </c>
      <c r="H222" s="23" t="n">
        <v>100</v>
      </c>
      <c r="I222" s="41" t="s">
        <v>188</v>
      </c>
      <c r="K222" s="23" t="n">
        <v>0</v>
      </c>
      <c r="L222" s="23" t="n">
        <v>0</v>
      </c>
      <c r="M222" s="23" t="n">
        <v>0</v>
      </c>
      <c r="N222" s="23" t="n">
        <v>0</v>
      </c>
      <c r="O222" s="23" t="n">
        <f aca="false">K222+L222</f>
        <v>0</v>
      </c>
      <c r="P222" s="23" t="n">
        <f aca="false">K222+L222+M222+N222</f>
        <v>0</v>
      </c>
      <c r="Q222" s="23" t="n">
        <v>0</v>
      </c>
      <c r="R222" s="23" t="n">
        <v>30</v>
      </c>
      <c r="S222" s="23" t="n">
        <v>50</v>
      </c>
      <c r="T222" s="23" t="n">
        <v>0</v>
      </c>
      <c r="U222" s="42" t="n">
        <f aca="false">IF(I222="delivery",O222-SUM(Q222+R222),IF(I222="PO",P222-SUM(Q222:R222)))</f>
        <v>-30</v>
      </c>
      <c r="V222" s="43" t="n">
        <v>18.865</v>
      </c>
      <c r="W222" s="43"/>
      <c r="X222" s="43" t="n">
        <f aca="false">W222-V222</f>
        <v>-18.865</v>
      </c>
      <c r="Z222" s="44"/>
      <c r="AA222" s="44"/>
      <c r="AM222" s="23" t="str">
        <f aca="false">D222</f>
        <v>Arista</v>
      </c>
      <c r="AN222" s="23" t="s">
        <v>181</v>
      </c>
      <c r="AT222" s="44"/>
      <c r="AU222" s="44"/>
      <c r="BD222" s="23" t="s">
        <v>182</v>
      </c>
      <c r="BE222" s="1" t="s">
        <v>183</v>
      </c>
    </row>
    <row r="223" customFormat="false" ht="15" hidden="false" customHeight="true" outlineLevel="0" collapsed="false">
      <c r="A223" s="23" t="s">
        <v>1050</v>
      </c>
      <c r="B223" s="23" t="s">
        <v>1051</v>
      </c>
      <c r="C223" s="40" t="s">
        <v>177</v>
      </c>
      <c r="D223" s="23" t="s">
        <v>82</v>
      </c>
      <c r="E223" s="23" t="s">
        <v>1052</v>
      </c>
      <c r="F223" s="23" t="s">
        <v>1053</v>
      </c>
      <c r="G223" s="23" t="n">
        <v>51</v>
      </c>
      <c r="H223" s="23" t="n">
        <v>100</v>
      </c>
      <c r="I223" s="41" t="s">
        <v>188</v>
      </c>
      <c r="K223" s="23" t="n">
        <v>0</v>
      </c>
      <c r="L223" s="23" t="n">
        <v>0</v>
      </c>
      <c r="M223" s="23" t="n">
        <v>0</v>
      </c>
      <c r="N223" s="23" t="n">
        <v>0</v>
      </c>
      <c r="O223" s="23" t="n">
        <f aca="false">K223+L223</f>
        <v>0</v>
      </c>
      <c r="P223" s="23" t="n">
        <f aca="false">K223+L223+M223+N223</f>
        <v>0</v>
      </c>
      <c r="Q223" s="23" t="n">
        <v>0</v>
      </c>
      <c r="R223" s="23" t="n">
        <v>30</v>
      </c>
      <c r="S223" s="23" t="n">
        <v>50</v>
      </c>
      <c r="T223" s="23" t="n">
        <v>544</v>
      </c>
      <c r="U223" s="42" t="n">
        <f aca="false">IF(I223="delivery",O223-SUM(Q223+R223),IF(I223="PO",P223-SUM(Q223:R223)))</f>
        <v>-30</v>
      </c>
      <c r="V223" s="43" t="n">
        <v>110.95</v>
      </c>
      <c r="W223" s="43"/>
      <c r="X223" s="43" t="n">
        <f aca="false">W223-V223</f>
        <v>-110.95</v>
      </c>
      <c r="Z223" s="44"/>
      <c r="AA223" s="44"/>
      <c r="AM223" s="23" t="str">
        <f aca="false">D223</f>
        <v>Arista</v>
      </c>
      <c r="AN223" s="23" t="s">
        <v>181</v>
      </c>
      <c r="AT223" s="44"/>
      <c r="AU223" s="44"/>
      <c r="BD223" s="23" t="s">
        <v>182</v>
      </c>
      <c r="BE223" s="1" t="s">
        <v>183</v>
      </c>
    </row>
    <row r="224" customFormat="false" ht="15" hidden="false" customHeight="true" outlineLevel="0" collapsed="false">
      <c r="A224" s="23" t="s">
        <v>1054</v>
      </c>
      <c r="B224" s="23" t="s">
        <v>1055</v>
      </c>
      <c r="C224" s="40" t="s">
        <v>177</v>
      </c>
      <c r="D224" s="23" t="s">
        <v>82</v>
      </c>
      <c r="E224" s="23" t="s">
        <v>1056</v>
      </c>
      <c r="F224" s="23" t="s">
        <v>1057</v>
      </c>
      <c r="G224" s="23" t="n">
        <v>51</v>
      </c>
      <c r="H224" s="23" t="n">
        <v>1000</v>
      </c>
      <c r="I224" s="41" t="s">
        <v>188</v>
      </c>
      <c r="K224" s="23" t="n">
        <v>0</v>
      </c>
      <c r="L224" s="23" t="n">
        <v>600</v>
      </c>
      <c r="M224" s="23" t="n">
        <v>0</v>
      </c>
      <c r="N224" s="23" t="n">
        <v>0</v>
      </c>
      <c r="O224" s="23" t="n">
        <f aca="false">K224+L224</f>
        <v>600</v>
      </c>
      <c r="P224" s="23" t="n">
        <f aca="false">K224+L224+M224+N224</f>
        <v>600</v>
      </c>
      <c r="Q224" s="23" t="n">
        <v>348</v>
      </c>
      <c r="R224" s="23" t="n">
        <v>1080</v>
      </c>
      <c r="S224" s="23" t="n">
        <v>1080</v>
      </c>
      <c r="T224" s="23" t="n">
        <v>632</v>
      </c>
      <c r="U224" s="42" t="n">
        <f aca="false">IF(I224="delivery",O224-SUM(Q224+R224),IF(I224="PO",P224-SUM(Q224:R224)))</f>
        <v>-828</v>
      </c>
      <c r="V224" s="43" t="n">
        <v>44.345</v>
      </c>
      <c r="W224" s="43"/>
      <c r="X224" s="43" t="n">
        <f aca="false">W224-V224</f>
        <v>-44.345</v>
      </c>
      <c r="Y224" s="23" t="n">
        <v>49.7</v>
      </c>
      <c r="Z224" s="44"/>
      <c r="AA224" s="44"/>
      <c r="AM224" s="23" t="str">
        <f aca="false">D224</f>
        <v>Arista</v>
      </c>
      <c r="AN224" s="23" t="s">
        <v>181</v>
      </c>
      <c r="AT224" s="44"/>
      <c r="AU224" s="44"/>
      <c r="BD224" s="23" t="s">
        <v>182</v>
      </c>
      <c r="BE224" s="1" t="s">
        <v>183</v>
      </c>
    </row>
    <row r="225" customFormat="false" ht="15" hidden="false" customHeight="true" outlineLevel="0" collapsed="false">
      <c r="A225" s="23" t="s">
        <v>1058</v>
      </c>
      <c r="B225" s="23" t="s">
        <v>1059</v>
      </c>
      <c r="C225" s="40" t="s">
        <v>177</v>
      </c>
      <c r="D225" s="23" t="s">
        <v>82</v>
      </c>
      <c r="E225" s="23" t="s">
        <v>1060</v>
      </c>
      <c r="F225" s="23" t="s">
        <v>1061</v>
      </c>
      <c r="G225" s="23" t="n">
        <v>76</v>
      </c>
      <c r="H225" s="23" t="n">
        <v>1000</v>
      </c>
      <c r="I225" s="41" t="s">
        <v>188</v>
      </c>
      <c r="K225" s="23" t="n">
        <v>0</v>
      </c>
      <c r="L225" s="23" t="n">
        <v>100</v>
      </c>
      <c r="M225" s="23" t="n">
        <v>500</v>
      </c>
      <c r="N225" s="23" t="n">
        <v>0</v>
      </c>
      <c r="O225" s="23" t="n">
        <f aca="false">K225+L225</f>
        <v>100</v>
      </c>
      <c r="P225" s="23" t="n">
        <f aca="false">K225+L225+M225+N225</f>
        <v>600</v>
      </c>
      <c r="Q225" s="23" t="n">
        <v>348</v>
      </c>
      <c r="R225" s="23" t="n">
        <v>1080</v>
      </c>
      <c r="S225" s="23" t="n">
        <v>1080</v>
      </c>
      <c r="T225" s="23" t="n">
        <v>632</v>
      </c>
      <c r="U225" s="42" t="n">
        <f aca="false">IF(I225="delivery",O225-SUM(Q225+R225),IF(I225="PO",P225-SUM(Q225:R225)))</f>
        <v>-828</v>
      </c>
      <c r="V225" s="43" t="n">
        <v>21.72</v>
      </c>
      <c r="W225" s="43"/>
      <c r="X225" s="43" t="n">
        <f aca="false">W225-V225</f>
        <v>-21.72</v>
      </c>
      <c r="Y225" s="23" t="n">
        <v>22.5</v>
      </c>
      <c r="Z225" s="44"/>
      <c r="AA225" s="44"/>
      <c r="AM225" s="23" t="str">
        <f aca="false">D225</f>
        <v>Arista</v>
      </c>
      <c r="AN225" s="23" t="s">
        <v>181</v>
      </c>
      <c r="AT225" s="44"/>
      <c r="AU225" s="44"/>
      <c r="BD225" s="23" t="s">
        <v>182</v>
      </c>
      <c r="BE225" s="1" t="s">
        <v>183</v>
      </c>
    </row>
    <row r="226" customFormat="false" ht="15" hidden="false" customHeight="true" outlineLevel="0" collapsed="false">
      <c r="A226" s="23" t="s">
        <v>1062</v>
      </c>
      <c r="B226" s="23" t="s">
        <v>1063</v>
      </c>
      <c r="C226" s="40" t="s">
        <v>177</v>
      </c>
      <c r="D226" s="23" t="s">
        <v>82</v>
      </c>
      <c r="E226" s="23" t="s">
        <v>1064</v>
      </c>
      <c r="F226" s="23" t="s">
        <v>1065</v>
      </c>
      <c r="G226" s="23" t="n">
        <v>76</v>
      </c>
      <c r="H226" s="23" t="n">
        <v>1000</v>
      </c>
      <c r="I226" s="41" t="s">
        <v>188</v>
      </c>
      <c r="K226" s="23" t="n">
        <v>0</v>
      </c>
      <c r="L226" s="23" t="n">
        <v>90</v>
      </c>
      <c r="M226" s="23" t="n">
        <v>500</v>
      </c>
      <c r="N226" s="23" t="n">
        <v>0</v>
      </c>
      <c r="O226" s="23" t="n">
        <f aca="false">K226+L226</f>
        <v>90</v>
      </c>
      <c r="P226" s="23" t="n">
        <f aca="false">K226+L226+M226+N226</f>
        <v>590</v>
      </c>
      <c r="Q226" s="23" t="n">
        <v>348</v>
      </c>
      <c r="R226" s="23" t="n">
        <v>1080</v>
      </c>
      <c r="S226" s="23" t="n">
        <v>1080</v>
      </c>
      <c r="T226" s="23" t="n">
        <v>632</v>
      </c>
      <c r="U226" s="42" t="n">
        <f aca="false">IF(I226="delivery",O226-SUM(Q226+R226),IF(I226="PO",P226-SUM(Q226:R226)))</f>
        <v>-838</v>
      </c>
      <c r="V226" s="43" t="n">
        <v>19.71</v>
      </c>
      <c r="W226" s="43"/>
      <c r="X226" s="43" t="n">
        <f aca="false">W226-V226</f>
        <v>-19.71</v>
      </c>
      <c r="Y226" s="23" t="n">
        <v>27</v>
      </c>
      <c r="Z226" s="44"/>
      <c r="AA226" s="44"/>
      <c r="AM226" s="23" t="str">
        <f aca="false">D226</f>
        <v>Arista</v>
      </c>
      <c r="AN226" s="23" t="s">
        <v>181</v>
      </c>
      <c r="AT226" s="44"/>
      <c r="AU226" s="44"/>
      <c r="BD226" s="23" t="s">
        <v>182</v>
      </c>
      <c r="BE226" s="1" t="s">
        <v>183</v>
      </c>
    </row>
    <row r="227" customFormat="false" ht="15" hidden="false" customHeight="true" outlineLevel="0" collapsed="false">
      <c r="A227" s="23" t="s">
        <v>1066</v>
      </c>
      <c r="B227" s="23" t="s">
        <v>1067</v>
      </c>
      <c r="C227" s="40" t="s">
        <v>177</v>
      </c>
      <c r="D227" s="23" t="s">
        <v>82</v>
      </c>
      <c r="E227" s="23" t="s">
        <v>1068</v>
      </c>
      <c r="F227" s="23" t="s">
        <v>1069</v>
      </c>
      <c r="G227" s="23" t="n">
        <v>46</v>
      </c>
      <c r="H227" s="23" t="n">
        <v>100</v>
      </c>
      <c r="I227" s="41" t="s">
        <v>188</v>
      </c>
      <c r="K227" s="23" t="n">
        <v>0</v>
      </c>
      <c r="L227" s="23" t="n">
        <v>0</v>
      </c>
      <c r="M227" s="23" t="n">
        <v>0</v>
      </c>
      <c r="N227" s="23" t="n">
        <v>0</v>
      </c>
      <c r="O227" s="23" t="n">
        <f aca="false">K227+L227</f>
        <v>0</v>
      </c>
      <c r="P227" s="23" t="n">
        <f aca="false">K227+L227+M227+N227</f>
        <v>0</v>
      </c>
      <c r="Q227" s="23" t="n">
        <v>0</v>
      </c>
      <c r="R227" s="23" t="n">
        <v>30</v>
      </c>
      <c r="S227" s="23" t="n">
        <v>50</v>
      </c>
      <c r="T227" s="23" t="n">
        <v>544</v>
      </c>
      <c r="U227" s="42" t="n">
        <f aca="false">IF(I227="delivery",O227-SUM(Q227+R227),IF(I227="PO",P227-SUM(Q227:R227)))</f>
        <v>-30</v>
      </c>
      <c r="V227" s="43" t="n">
        <v>58.34</v>
      </c>
      <c r="W227" s="43"/>
      <c r="X227" s="43" t="n">
        <f aca="false">W227-V227</f>
        <v>-58.34</v>
      </c>
      <c r="Z227" s="44"/>
      <c r="AA227" s="44"/>
      <c r="AM227" s="23" t="str">
        <f aca="false">D227</f>
        <v>Arista</v>
      </c>
      <c r="AN227" s="23" t="s">
        <v>181</v>
      </c>
      <c r="AT227" s="44"/>
      <c r="AU227" s="44"/>
      <c r="BD227" s="23" t="s">
        <v>182</v>
      </c>
      <c r="BE227" s="1" t="s">
        <v>183</v>
      </c>
    </row>
    <row r="228" customFormat="false" ht="15" hidden="false" customHeight="true" outlineLevel="0" collapsed="false">
      <c r="A228" s="23" t="s">
        <v>1070</v>
      </c>
      <c r="B228" s="23" t="s">
        <v>1071</v>
      </c>
      <c r="C228" s="40" t="s">
        <v>177</v>
      </c>
      <c r="D228" s="23" t="s">
        <v>82</v>
      </c>
      <c r="E228" s="23" t="s">
        <v>1072</v>
      </c>
      <c r="F228" s="23" t="s">
        <v>1073</v>
      </c>
      <c r="G228" s="23" t="n">
        <v>41</v>
      </c>
      <c r="H228" s="23" t="n">
        <v>1000</v>
      </c>
      <c r="I228" s="41" t="s">
        <v>188</v>
      </c>
      <c r="K228" s="23" t="n">
        <v>0</v>
      </c>
      <c r="L228" s="23" t="n">
        <v>1000</v>
      </c>
      <c r="M228" s="23" t="n">
        <v>0</v>
      </c>
      <c r="N228" s="23" t="n">
        <v>0</v>
      </c>
      <c r="O228" s="23" t="n">
        <f aca="false">K228+L228</f>
        <v>1000</v>
      </c>
      <c r="P228" s="23" t="n">
        <f aca="false">K228+L228+M228+N228</f>
        <v>1000</v>
      </c>
      <c r="Q228" s="23" t="n">
        <v>0</v>
      </c>
      <c r="R228" s="23" t="n">
        <v>0</v>
      </c>
      <c r="S228" s="23" t="n">
        <v>0</v>
      </c>
      <c r="T228" s="23" t="n">
        <v>0</v>
      </c>
      <c r="U228" s="42" t="n">
        <f aca="false">IF(I228="delivery",O228-SUM(Q228+R228),IF(I228="PO",P228-SUM(Q228:R228)))</f>
        <v>1000</v>
      </c>
      <c r="V228" s="43" t="n">
        <v>18.4</v>
      </c>
      <c r="W228" s="43"/>
      <c r="X228" s="43" t="n">
        <f aca="false">W228-V228</f>
        <v>-18.4</v>
      </c>
      <c r="Y228" s="23" t="n">
        <v>18.4</v>
      </c>
      <c r="Z228" s="44"/>
      <c r="AA228" s="44"/>
      <c r="AM228" s="23" t="str">
        <f aca="false">D228</f>
        <v>Arista</v>
      </c>
      <c r="AN228" s="23" t="s">
        <v>181</v>
      </c>
      <c r="AT228" s="44"/>
      <c r="AU228" s="44"/>
      <c r="BD228" s="23" t="s">
        <v>182</v>
      </c>
      <c r="BE228" s="1" t="s">
        <v>183</v>
      </c>
    </row>
    <row r="229" customFormat="false" ht="15" hidden="false" customHeight="true" outlineLevel="0" collapsed="false">
      <c r="A229" s="23" t="s">
        <v>1074</v>
      </c>
      <c r="B229" s="23" t="s">
        <v>1075</v>
      </c>
      <c r="C229" s="40" t="s">
        <v>177</v>
      </c>
      <c r="D229" s="23" t="s">
        <v>82</v>
      </c>
      <c r="E229" s="23" t="s">
        <v>1076</v>
      </c>
      <c r="F229" s="23" t="s">
        <v>1077</v>
      </c>
      <c r="G229" s="23" t="n">
        <v>51</v>
      </c>
      <c r="H229" s="23" t="n">
        <v>500</v>
      </c>
      <c r="I229" s="41" t="s">
        <v>188</v>
      </c>
      <c r="K229" s="23" t="n">
        <v>0</v>
      </c>
      <c r="L229" s="23" t="n">
        <v>0</v>
      </c>
      <c r="M229" s="23" t="n">
        <v>0</v>
      </c>
      <c r="N229" s="23" t="n">
        <v>0</v>
      </c>
      <c r="O229" s="23" t="n">
        <f aca="false">K229+L229</f>
        <v>0</v>
      </c>
      <c r="P229" s="23" t="n">
        <f aca="false">K229+L229+M229+N229</f>
        <v>0</v>
      </c>
      <c r="Q229" s="23" t="n">
        <v>0</v>
      </c>
      <c r="R229" s="23" t="n">
        <v>143</v>
      </c>
      <c r="S229" s="23" t="n">
        <v>665</v>
      </c>
      <c r="T229" s="23" t="n">
        <v>197</v>
      </c>
      <c r="U229" s="42" t="n">
        <f aca="false">IF(I229="delivery",O229-SUM(Q229+R229),IF(I229="PO",P229-SUM(Q229:R229)))</f>
        <v>-143</v>
      </c>
      <c r="V229" s="43" t="n">
        <v>6.185</v>
      </c>
      <c r="W229" s="43"/>
      <c r="X229" s="43" t="n">
        <f aca="false">W229-V229</f>
        <v>-6.185</v>
      </c>
      <c r="Z229" s="44"/>
      <c r="AA229" s="44"/>
      <c r="AM229" s="23" t="str">
        <f aca="false">D229</f>
        <v>Arista</v>
      </c>
      <c r="AN229" s="23" t="s">
        <v>181</v>
      </c>
      <c r="AT229" s="44"/>
      <c r="AU229" s="44"/>
      <c r="BD229" s="23" t="s">
        <v>182</v>
      </c>
      <c r="BE229" s="1" t="s">
        <v>183</v>
      </c>
    </row>
    <row r="230" customFormat="false" ht="15" hidden="false" customHeight="true" outlineLevel="0" collapsed="false">
      <c r="A230" s="23" t="s">
        <v>1078</v>
      </c>
      <c r="B230" s="23" t="s">
        <v>1079</v>
      </c>
      <c r="C230" s="40" t="s">
        <v>177</v>
      </c>
      <c r="D230" s="23" t="s">
        <v>82</v>
      </c>
      <c r="E230" s="23" t="s">
        <v>1080</v>
      </c>
      <c r="F230" s="23" t="s">
        <v>1081</v>
      </c>
      <c r="G230" s="23" t="n">
        <v>33</v>
      </c>
      <c r="H230" s="23" t="n">
        <v>100</v>
      </c>
      <c r="I230" s="41" t="s">
        <v>188</v>
      </c>
      <c r="K230" s="23" t="n">
        <v>0</v>
      </c>
      <c r="L230" s="23" t="n">
        <v>0</v>
      </c>
      <c r="M230" s="23" t="n">
        <v>0</v>
      </c>
      <c r="N230" s="23" t="n">
        <v>0</v>
      </c>
      <c r="O230" s="23" t="n">
        <f aca="false">K230+L230</f>
        <v>0</v>
      </c>
      <c r="P230" s="23" t="n">
        <f aca="false">K230+L230+M230+N230</f>
        <v>0</v>
      </c>
      <c r="Q230" s="23" t="n">
        <v>0</v>
      </c>
      <c r="R230" s="23" t="n">
        <v>0</v>
      </c>
      <c r="S230" s="23" t="n">
        <v>0</v>
      </c>
      <c r="T230" s="23" t="n">
        <v>0</v>
      </c>
      <c r="U230" s="42" t="n">
        <f aca="false">IF(I230="delivery",O230-SUM(Q230+R230),IF(I230="PO",P230-SUM(Q230:R230)))</f>
        <v>0</v>
      </c>
      <c r="V230" s="45" t="n">
        <v>334.63</v>
      </c>
      <c r="W230" s="45"/>
      <c r="X230" s="43" t="n">
        <f aca="false">W230-V230</f>
        <v>-334.63</v>
      </c>
      <c r="Z230" s="44"/>
      <c r="AA230" s="44"/>
      <c r="AM230" s="23" t="str">
        <f aca="false">D230</f>
        <v>Arista</v>
      </c>
      <c r="AN230" s="23" t="s">
        <v>263</v>
      </c>
      <c r="AT230" s="44"/>
      <c r="AU230" s="44"/>
      <c r="BD230" s="23" t="s">
        <v>1082</v>
      </c>
      <c r="BE230" s="1" t="s">
        <v>183</v>
      </c>
    </row>
    <row r="231" customFormat="false" ht="15" hidden="false" customHeight="true" outlineLevel="0" collapsed="false">
      <c r="A231" s="23" t="s">
        <v>1083</v>
      </c>
      <c r="B231" s="23" t="s">
        <v>1084</v>
      </c>
      <c r="C231" s="40" t="s">
        <v>177</v>
      </c>
      <c r="D231" s="23" t="s">
        <v>82</v>
      </c>
      <c r="E231" s="23" t="s">
        <v>1080</v>
      </c>
      <c r="F231" s="23" t="s">
        <v>1085</v>
      </c>
      <c r="G231" s="23" t="n">
        <v>66</v>
      </c>
      <c r="H231" s="23" t="n">
        <v>1</v>
      </c>
      <c r="I231" s="41" t="s">
        <v>188</v>
      </c>
      <c r="K231" s="23" t="n">
        <v>0</v>
      </c>
      <c r="L231" s="23" t="n">
        <v>0</v>
      </c>
      <c r="M231" s="23" t="n">
        <v>0</v>
      </c>
      <c r="N231" s="23" t="n">
        <v>0</v>
      </c>
      <c r="O231" s="23" t="n">
        <f aca="false">K231+L231</f>
        <v>0</v>
      </c>
      <c r="P231" s="23" t="n">
        <f aca="false">K231+L231+M231+N231</f>
        <v>0</v>
      </c>
      <c r="Q231" s="23" t="n">
        <v>0</v>
      </c>
      <c r="R231" s="23" t="n">
        <v>0</v>
      </c>
      <c r="S231" s="23" t="n">
        <v>0</v>
      </c>
      <c r="T231" s="23" t="n">
        <v>0</v>
      </c>
      <c r="U231" s="42" t="n">
        <f aca="false">IF(I231="delivery",O231-SUM(Q231+R231),IF(I231="PO",P231-SUM(Q231:R231)))</f>
        <v>0</v>
      </c>
      <c r="V231" s="43" t="n">
        <v>1E-005</v>
      </c>
      <c r="W231" s="43"/>
      <c r="X231" s="43" t="n">
        <f aca="false">W231-V231</f>
        <v>-1E-005</v>
      </c>
      <c r="Z231" s="44"/>
      <c r="AA231" s="44"/>
      <c r="AM231" s="23" t="str">
        <f aca="false">D231</f>
        <v>Arista</v>
      </c>
      <c r="AN231" s="23" t="s">
        <v>263</v>
      </c>
      <c r="AT231" s="44"/>
      <c r="AU231" s="44"/>
      <c r="BD231" s="23" t="s">
        <v>714</v>
      </c>
      <c r="BE231" s="1" t="s">
        <v>183</v>
      </c>
    </row>
    <row r="232" customFormat="false" ht="15" hidden="false" customHeight="true" outlineLevel="0" collapsed="false">
      <c r="A232" s="23" t="s">
        <v>1086</v>
      </c>
      <c r="B232" s="23" t="s">
        <v>1087</v>
      </c>
      <c r="C232" s="40" t="s">
        <v>177</v>
      </c>
      <c r="D232" s="23" t="s">
        <v>82</v>
      </c>
      <c r="E232" s="23" t="s">
        <v>1080</v>
      </c>
      <c r="F232" s="23" t="s">
        <v>1088</v>
      </c>
      <c r="G232" s="23" t="n">
        <v>71</v>
      </c>
      <c r="H232" s="23" t="n">
        <v>500</v>
      </c>
      <c r="I232" s="41" t="s">
        <v>188</v>
      </c>
      <c r="K232" s="23" t="n">
        <v>0</v>
      </c>
      <c r="L232" s="23" t="n">
        <v>0</v>
      </c>
      <c r="M232" s="23" t="n">
        <v>0</v>
      </c>
      <c r="N232" s="23" t="n">
        <v>0</v>
      </c>
      <c r="O232" s="23" t="n">
        <f aca="false">K232+L232</f>
        <v>0</v>
      </c>
      <c r="P232" s="23" t="n">
        <f aca="false">K232+L232+M232+N232</f>
        <v>0</v>
      </c>
      <c r="Q232" s="23" t="n">
        <v>0</v>
      </c>
      <c r="R232" s="23" t="n">
        <v>0</v>
      </c>
      <c r="S232" s="23" t="n">
        <v>0</v>
      </c>
      <c r="T232" s="23" t="n">
        <v>0</v>
      </c>
      <c r="U232" s="42" t="n">
        <f aca="false">IF(I232="delivery",O232-SUM(Q232+R232),IF(I232="PO",P232-SUM(Q232:R232)))</f>
        <v>0</v>
      </c>
      <c r="V232" s="43" t="n">
        <v>345.35</v>
      </c>
      <c r="W232" s="43"/>
      <c r="X232" s="43" t="n">
        <f aca="false">W232-V232</f>
        <v>-345.35</v>
      </c>
      <c r="Z232" s="44"/>
      <c r="AA232" s="44"/>
      <c r="AM232" s="23" t="str">
        <f aca="false">D232</f>
        <v>Arista</v>
      </c>
      <c r="AN232" s="23" t="s">
        <v>263</v>
      </c>
      <c r="AT232" s="44"/>
      <c r="AU232" s="44"/>
      <c r="BD232" s="23" t="s">
        <v>182</v>
      </c>
      <c r="BE232" s="1" t="s">
        <v>183</v>
      </c>
    </row>
    <row r="233" customFormat="false" ht="15" hidden="false" customHeight="true" outlineLevel="0" collapsed="false">
      <c r="A233" s="23" t="s">
        <v>1089</v>
      </c>
      <c r="B233" s="23" t="s">
        <v>1090</v>
      </c>
      <c r="C233" s="40" t="s">
        <v>177</v>
      </c>
      <c r="D233" s="23" t="s">
        <v>82</v>
      </c>
      <c r="E233" s="23" t="s">
        <v>1091</v>
      </c>
      <c r="F233" s="23" t="s">
        <v>1092</v>
      </c>
      <c r="G233" s="23" t="n">
        <v>71</v>
      </c>
      <c r="H233" s="23" t="n">
        <v>500</v>
      </c>
      <c r="I233" s="41" t="s">
        <v>188</v>
      </c>
      <c r="K233" s="23" t="n">
        <v>0</v>
      </c>
      <c r="L233" s="23" t="n">
        <v>407</v>
      </c>
      <c r="M233" s="23" t="n">
        <v>960</v>
      </c>
      <c r="N233" s="23" t="n">
        <v>0</v>
      </c>
      <c r="O233" s="23" t="n">
        <f aca="false">K233+L233</f>
        <v>407</v>
      </c>
      <c r="P233" s="23" t="n">
        <f aca="false">K233+L233+M233+N233</f>
        <v>1367</v>
      </c>
      <c r="Q233" s="23" t="n">
        <v>1322</v>
      </c>
      <c r="R233" s="23" t="n">
        <v>0</v>
      </c>
      <c r="S233" s="23" t="n">
        <v>0</v>
      </c>
      <c r="T233" s="23" t="n">
        <v>0</v>
      </c>
      <c r="U233" s="42" t="n">
        <f aca="false">IF(I233="delivery",O233-SUM(Q233+R233),IF(I233="PO",P233-SUM(Q233:R233)))</f>
        <v>45</v>
      </c>
      <c r="V233" s="43" t="n">
        <v>327.72</v>
      </c>
      <c r="W233" s="43"/>
      <c r="X233" s="43" t="n">
        <f aca="false">W233-V233</f>
        <v>-327.72</v>
      </c>
      <c r="Z233" s="44"/>
      <c r="AA233" s="44"/>
      <c r="AM233" s="23" t="str">
        <f aca="false">D233</f>
        <v>Arista</v>
      </c>
      <c r="AN233" s="23" t="s">
        <v>263</v>
      </c>
      <c r="AT233" s="44"/>
      <c r="AU233" s="44"/>
      <c r="BD233" s="23" t="s">
        <v>182</v>
      </c>
      <c r="BE233" s="1" t="s">
        <v>183</v>
      </c>
    </row>
    <row r="234" customFormat="false" ht="15" hidden="false" customHeight="true" outlineLevel="0" collapsed="false">
      <c r="A234" s="23" t="s">
        <v>1093</v>
      </c>
      <c r="B234" s="23" t="s">
        <v>1094</v>
      </c>
      <c r="C234" s="40" t="s">
        <v>177</v>
      </c>
      <c r="D234" s="23" t="s">
        <v>82</v>
      </c>
      <c r="E234" s="23" t="s">
        <v>1095</v>
      </c>
      <c r="F234" s="23" t="s">
        <v>1096</v>
      </c>
      <c r="G234" s="23" t="n">
        <v>51</v>
      </c>
      <c r="H234" s="23" t="n">
        <v>300</v>
      </c>
      <c r="I234" s="41" t="s">
        <v>188</v>
      </c>
      <c r="K234" s="23" t="n">
        <v>0</v>
      </c>
      <c r="L234" s="23" t="n">
        <v>780</v>
      </c>
      <c r="M234" s="23" t="n">
        <v>0</v>
      </c>
      <c r="N234" s="23" t="n">
        <v>0</v>
      </c>
      <c r="O234" s="23" t="n">
        <f aca="false">K234+L234</f>
        <v>780</v>
      </c>
      <c r="P234" s="23" t="n">
        <f aca="false">K234+L234+M234+N234</f>
        <v>780</v>
      </c>
      <c r="Q234" s="23" t="n">
        <v>953</v>
      </c>
      <c r="R234" s="23" t="n">
        <v>1233</v>
      </c>
      <c r="S234" s="23" t="n">
        <v>1233</v>
      </c>
      <c r="T234" s="23" t="n">
        <v>614</v>
      </c>
      <c r="U234" s="42" t="n">
        <f aca="false">IF(I234="delivery",O234-SUM(Q234+R234),IF(I234="PO",P234-SUM(Q234:R234)))</f>
        <v>-1406</v>
      </c>
      <c r="V234" s="43" t="n">
        <v>8.79</v>
      </c>
      <c r="W234" s="43"/>
      <c r="X234" s="43" t="n">
        <f aca="false">W234-V234</f>
        <v>-8.79</v>
      </c>
      <c r="Z234" s="44"/>
      <c r="AA234" s="44"/>
      <c r="AM234" s="23" t="str">
        <f aca="false">D234</f>
        <v>Arista</v>
      </c>
      <c r="AN234" s="23" t="s">
        <v>263</v>
      </c>
      <c r="AT234" s="44"/>
      <c r="AU234" s="44"/>
      <c r="BD234" s="23" t="s">
        <v>182</v>
      </c>
      <c r="BE234" s="1" t="s">
        <v>183</v>
      </c>
    </row>
    <row r="235" customFormat="false" ht="15" hidden="false" customHeight="true" outlineLevel="0" collapsed="false">
      <c r="A235" s="23" t="s">
        <v>1097</v>
      </c>
      <c r="B235" s="23" t="s">
        <v>1098</v>
      </c>
      <c r="C235" s="40" t="s">
        <v>177</v>
      </c>
      <c r="D235" s="23" t="s">
        <v>82</v>
      </c>
      <c r="E235" s="23" t="s">
        <v>1099</v>
      </c>
      <c r="F235" s="23" t="s">
        <v>1100</v>
      </c>
      <c r="G235" s="23" t="n">
        <v>53</v>
      </c>
      <c r="H235" s="23" t="n">
        <v>100</v>
      </c>
      <c r="I235" s="41" t="s">
        <v>188</v>
      </c>
      <c r="K235" s="23" t="n">
        <v>0</v>
      </c>
      <c r="L235" s="23" t="n">
        <v>0</v>
      </c>
      <c r="M235" s="23" t="n">
        <v>0</v>
      </c>
      <c r="N235" s="23" t="n">
        <v>0</v>
      </c>
      <c r="O235" s="23" t="n">
        <f aca="false">K235+L235</f>
        <v>0</v>
      </c>
      <c r="P235" s="23" t="n">
        <f aca="false">K235+L235+M235+N235</f>
        <v>0</v>
      </c>
      <c r="Q235" s="23" t="n">
        <v>0</v>
      </c>
      <c r="R235" s="23" t="n">
        <v>0</v>
      </c>
      <c r="S235" s="23" t="n">
        <v>0</v>
      </c>
      <c r="T235" s="23" t="n">
        <v>0</v>
      </c>
      <c r="U235" s="42" t="n">
        <f aca="false">IF(I235="delivery",O235-SUM(Q235+R235),IF(I235="PO",P235-SUM(Q235:R235)))</f>
        <v>0</v>
      </c>
      <c r="V235" s="45" t="n">
        <v>10.55</v>
      </c>
      <c r="W235" s="45"/>
      <c r="X235" s="43" t="n">
        <f aca="false">W235-V235</f>
        <v>-10.55</v>
      </c>
      <c r="Z235" s="44"/>
      <c r="AA235" s="44"/>
      <c r="AM235" s="23" t="str">
        <f aca="false">D235</f>
        <v>Arista</v>
      </c>
      <c r="AN235" s="23" t="s">
        <v>263</v>
      </c>
      <c r="AT235" s="44"/>
      <c r="AU235" s="44"/>
      <c r="BD235" s="23" t="s">
        <v>1101</v>
      </c>
      <c r="BE235" s="1" t="s">
        <v>183</v>
      </c>
    </row>
    <row r="236" customFormat="false" ht="15" hidden="false" customHeight="true" outlineLevel="0" collapsed="false">
      <c r="A236" s="23" t="s">
        <v>1102</v>
      </c>
      <c r="B236" s="23" t="s">
        <v>1103</v>
      </c>
      <c r="C236" s="40" t="s">
        <v>177</v>
      </c>
      <c r="D236" s="23" t="s">
        <v>82</v>
      </c>
      <c r="E236" s="23" t="s">
        <v>1099</v>
      </c>
      <c r="F236" s="23" t="s">
        <v>1104</v>
      </c>
      <c r="G236" s="23" t="n">
        <v>51</v>
      </c>
      <c r="H236" s="23" t="n">
        <v>300</v>
      </c>
      <c r="I236" s="41" t="s">
        <v>188</v>
      </c>
      <c r="K236" s="23" t="n">
        <v>0</v>
      </c>
      <c r="L236" s="23" t="n">
        <v>1350</v>
      </c>
      <c r="M236" s="23" t="n">
        <v>0</v>
      </c>
      <c r="N236" s="23" t="n">
        <v>0</v>
      </c>
      <c r="O236" s="23" t="n">
        <f aca="false">K236+L236</f>
        <v>1350</v>
      </c>
      <c r="P236" s="23" t="n">
        <f aca="false">K236+L236+M236+N236</f>
        <v>1350</v>
      </c>
      <c r="Q236" s="23" t="n">
        <v>1427</v>
      </c>
      <c r="R236" s="23" t="n">
        <v>2025</v>
      </c>
      <c r="S236" s="23" t="n">
        <v>2025</v>
      </c>
      <c r="T236" s="23" t="n">
        <v>1010</v>
      </c>
      <c r="U236" s="42" t="n">
        <f aca="false">IF(I236="delivery",O236-SUM(Q236+R236),IF(I236="PO",P236-SUM(Q236:R236)))</f>
        <v>-2102</v>
      </c>
      <c r="V236" s="43" t="n">
        <v>8.64</v>
      </c>
      <c r="W236" s="43"/>
      <c r="X236" s="43" t="n">
        <f aca="false">W236-V236</f>
        <v>-8.64</v>
      </c>
      <c r="Z236" s="44"/>
      <c r="AA236" s="44"/>
      <c r="AM236" s="23" t="str">
        <f aca="false">D236</f>
        <v>Arista</v>
      </c>
      <c r="AN236" s="23" t="s">
        <v>263</v>
      </c>
      <c r="AT236" s="44"/>
      <c r="AU236" s="44"/>
      <c r="BD236" s="23" t="s">
        <v>182</v>
      </c>
      <c r="BE236" s="1" t="s">
        <v>183</v>
      </c>
    </row>
    <row r="237" customFormat="false" ht="15" hidden="false" customHeight="true" outlineLevel="0" collapsed="false">
      <c r="A237" s="23" t="s">
        <v>1105</v>
      </c>
      <c r="B237" s="23" t="s">
        <v>1106</v>
      </c>
      <c r="C237" s="40" t="s">
        <v>177</v>
      </c>
      <c r="D237" s="23" t="s">
        <v>82</v>
      </c>
      <c r="E237" s="23" t="s">
        <v>1107</v>
      </c>
      <c r="F237" s="23" t="s">
        <v>1108</v>
      </c>
      <c r="G237" s="23" t="n">
        <v>53</v>
      </c>
      <c r="H237" s="23" t="n">
        <v>100</v>
      </c>
      <c r="I237" s="41" t="s">
        <v>188</v>
      </c>
      <c r="K237" s="23" t="n">
        <v>0</v>
      </c>
      <c r="L237" s="23" t="n">
        <v>0</v>
      </c>
      <c r="M237" s="23" t="n">
        <v>0</v>
      </c>
      <c r="N237" s="23" t="n">
        <v>0</v>
      </c>
      <c r="O237" s="23" t="n">
        <f aca="false">K237+L237</f>
        <v>0</v>
      </c>
      <c r="P237" s="23" t="n">
        <f aca="false">K237+L237+M237+N237</f>
        <v>0</v>
      </c>
      <c r="Q237" s="23" t="n">
        <v>0</v>
      </c>
      <c r="R237" s="23" t="n">
        <v>0</v>
      </c>
      <c r="S237" s="23" t="n">
        <v>0</v>
      </c>
      <c r="T237" s="23" t="n">
        <v>0</v>
      </c>
      <c r="U237" s="42" t="n">
        <f aca="false">IF(I237="delivery",O237-SUM(Q237+R237),IF(I237="PO",P237-SUM(Q237:R237)))</f>
        <v>0</v>
      </c>
      <c r="V237" s="45" t="n">
        <v>94.79</v>
      </c>
      <c r="W237" s="45"/>
      <c r="X237" s="43" t="n">
        <f aca="false">W237-V237</f>
        <v>-94.79</v>
      </c>
      <c r="Z237" s="44"/>
      <c r="AA237" s="44"/>
      <c r="AM237" s="23" t="str">
        <f aca="false">D237</f>
        <v>Arista</v>
      </c>
      <c r="AN237" s="23" t="s">
        <v>263</v>
      </c>
      <c r="AT237" s="44"/>
      <c r="AU237" s="44"/>
      <c r="BD237" s="23" t="s">
        <v>1109</v>
      </c>
      <c r="BE237" s="1" t="s">
        <v>183</v>
      </c>
    </row>
    <row r="238" customFormat="false" ht="15" hidden="false" customHeight="true" outlineLevel="0" collapsed="false">
      <c r="A238" s="23" t="s">
        <v>1110</v>
      </c>
      <c r="B238" s="23" t="s">
        <v>1111</v>
      </c>
      <c r="C238" s="40" t="s">
        <v>177</v>
      </c>
      <c r="D238" s="23" t="s">
        <v>82</v>
      </c>
      <c r="E238" s="23" t="s">
        <v>1107</v>
      </c>
      <c r="F238" s="23" t="s">
        <v>1112</v>
      </c>
      <c r="G238" s="23" t="n">
        <v>66</v>
      </c>
      <c r="H238" s="23" t="n">
        <v>1</v>
      </c>
      <c r="I238" s="41" t="s">
        <v>188</v>
      </c>
      <c r="K238" s="23" t="n">
        <v>0</v>
      </c>
      <c r="L238" s="23" t="n">
        <v>0</v>
      </c>
      <c r="M238" s="23" t="n">
        <v>0</v>
      </c>
      <c r="N238" s="23" t="n">
        <v>0</v>
      </c>
      <c r="O238" s="23" t="n">
        <f aca="false">K238+L238</f>
        <v>0</v>
      </c>
      <c r="P238" s="23" t="n">
        <f aca="false">K238+L238+M238+N238</f>
        <v>0</v>
      </c>
      <c r="Q238" s="23" t="n">
        <v>0</v>
      </c>
      <c r="R238" s="23" t="n">
        <v>0</v>
      </c>
      <c r="S238" s="23" t="n">
        <v>0</v>
      </c>
      <c r="T238" s="23" t="n">
        <v>0</v>
      </c>
      <c r="U238" s="42" t="n">
        <f aca="false">IF(I238="delivery",O238-SUM(Q238+R238),IF(I238="PO",P238-SUM(Q238:R238)))</f>
        <v>0</v>
      </c>
      <c r="V238" s="45" t="n">
        <v>58.88</v>
      </c>
      <c r="W238" s="45"/>
      <c r="X238" s="43" t="n">
        <f aca="false">W238-V238</f>
        <v>-58.88</v>
      </c>
      <c r="Z238" s="44"/>
      <c r="AA238" s="44"/>
      <c r="AM238" s="23" t="str">
        <f aca="false">D238</f>
        <v>Arista</v>
      </c>
      <c r="AN238" s="23" t="s">
        <v>263</v>
      </c>
      <c r="AT238" s="44"/>
      <c r="AU238" s="44"/>
      <c r="BD238" s="23" t="s">
        <v>1113</v>
      </c>
      <c r="BE238" s="1" t="s">
        <v>183</v>
      </c>
    </row>
    <row r="239" customFormat="false" ht="15" hidden="false" customHeight="true" outlineLevel="0" collapsed="false">
      <c r="A239" s="23" t="s">
        <v>1114</v>
      </c>
      <c r="B239" s="23" t="s">
        <v>1115</v>
      </c>
      <c r="C239" s="40" t="s">
        <v>177</v>
      </c>
      <c r="D239" s="23" t="s">
        <v>82</v>
      </c>
      <c r="E239" s="23" t="s">
        <v>1116</v>
      </c>
      <c r="F239" s="23" t="s">
        <v>1117</v>
      </c>
      <c r="G239" s="23" t="n">
        <v>71</v>
      </c>
      <c r="H239" s="23" t="n">
        <v>300</v>
      </c>
      <c r="I239" s="41" t="s">
        <v>188</v>
      </c>
      <c r="K239" s="23" t="n">
        <v>0</v>
      </c>
      <c r="L239" s="23" t="n">
        <v>1244</v>
      </c>
      <c r="M239" s="23" t="n">
        <v>0</v>
      </c>
      <c r="N239" s="23" t="n">
        <v>0</v>
      </c>
      <c r="O239" s="23" t="n">
        <f aca="false">K239+L239</f>
        <v>1244</v>
      </c>
      <c r="P239" s="23" t="n">
        <f aca="false">K239+L239+M239+N239</f>
        <v>1244</v>
      </c>
      <c r="Q239" s="23" t="n">
        <v>634</v>
      </c>
      <c r="R239" s="23" t="n">
        <v>792</v>
      </c>
      <c r="S239" s="23" t="n">
        <v>792</v>
      </c>
      <c r="T239" s="23" t="n">
        <v>396</v>
      </c>
      <c r="U239" s="42" t="n">
        <f aca="false">IF(I239="delivery",O239-SUM(Q239+R239),IF(I239="PO",P239-SUM(Q239:R239)))</f>
        <v>-182</v>
      </c>
      <c r="V239" s="43" t="n">
        <v>81.77</v>
      </c>
      <c r="W239" s="43"/>
      <c r="X239" s="43" t="n">
        <f aca="false">W239-V239</f>
        <v>-81.77</v>
      </c>
      <c r="Z239" s="44"/>
      <c r="AA239" s="44"/>
      <c r="AM239" s="23" t="str">
        <f aca="false">D239</f>
        <v>Arista</v>
      </c>
      <c r="AN239" s="23" t="s">
        <v>263</v>
      </c>
      <c r="AT239" s="44"/>
      <c r="AU239" s="44"/>
      <c r="BD239" s="23" t="s">
        <v>182</v>
      </c>
      <c r="BE239" s="1" t="s">
        <v>183</v>
      </c>
    </row>
    <row r="240" customFormat="false" ht="15" hidden="false" customHeight="true" outlineLevel="0" collapsed="false">
      <c r="A240" s="23" t="s">
        <v>1118</v>
      </c>
      <c r="B240" s="23" t="s">
        <v>1119</v>
      </c>
      <c r="C240" s="40" t="s">
        <v>177</v>
      </c>
      <c r="D240" s="23" t="s">
        <v>82</v>
      </c>
      <c r="E240" s="23" t="s">
        <v>1107</v>
      </c>
      <c r="F240" s="23" t="s">
        <v>1120</v>
      </c>
      <c r="G240" s="23" t="n">
        <v>71</v>
      </c>
      <c r="H240" s="23" t="n">
        <v>500</v>
      </c>
      <c r="I240" s="41" t="s">
        <v>188</v>
      </c>
      <c r="K240" s="23" t="n">
        <v>0</v>
      </c>
      <c r="L240" s="23" t="n">
        <v>0</v>
      </c>
      <c r="M240" s="23" t="n">
        <v>0</v>
      </c>
      <c r="N240" s="23" t="n">
        <v>0</v>
      </c>
      <c r="O240" s="23" t="n">
        <f aca="false">K240+L240</f>
        <v>0</v>
      </c>
      <c r="P240" s="23" t="n">
        <f aca="false">K240+L240+M240+N240</f>
        <v>0</v>
      </c>
      <c r="Q240" s="23" t="n">
        <v>825</v>
      </c>
      <c r="R240" s="23" t="n">
        <v>1233</v>
      </c>
      <c r="S240" s="23" t="n">
        <v>1233</v>
      </c>
      <c r="T240" s="23" t="n">
        <v>614</v>
      </c>
      <c r="U240" s="42" t="n">
        <f aca="false">IF(I240="delivery",O240-SUM(Q240+R240),IF(I240="PO",P240-SUM(Q240:R240)))</f>
        <v>-2058</v>
      </c>
      <c r="V240" s="43" t="n">
        <v>80.14</v>
      </c>
      <c r="W240" s="43"/>
      <c r="X240" s="43" t="n">
        <f aca="false">W240-V240</f>
        <v>-80.14</v>
      </c>
      <c r="Z240" s="44"/>
      <c r="AA240" s="44"/>
      <c r="AM240" s="23" t="str">
        <f aca="false">D240</f>
        <v>Arista</v>
      </c>
      <c r="AN240" s="23" t="s">
        <v>263</v>
      </c>
      <c r="AT240" s="44"/>
      <c r="AU240" s="44"/>
      <c r="BD240" s="23" t="s">
        <v>182</v>
      </c>
      <c r="BE240" s="1" t="s">
        <v>183</v>
      </c>
    </row>
    <row r="241" customFormat="false" ht="15" hidden="false" customHeight="true" outlineLevel="0" collapsed="false">
      <c r="A241" s="23" t="s">
        <v>1121</v>
      </c>
      <c r="B241" s="23" t="s">
        <v>1122</v>
      </c>
      <c r="C241" s="40" t="s">
        <v>177</v>
      </c>
      <c r="D241" s="23" t="s">
        <v>82</v>
      </c>
      <c r="E241" s="23" t="s">
        <v>1123</v>
      </c>
      <c r="F241" s="23" t="s">
        <v>1124</v>
      </c>
      <c r="G241" s="23" t="n">
        <v>51</v>
      </c>
      <c r="H241" s="23" t="n">
        <v>300</v>
      </c>
      <c r="I241" s="41" t="s">
        <v>188</v>
      </c>
      <c r="K241" s="23" t="n">
        <v>0</v>
      </c>
      <c r="L241" s="23" t="n">
        <v>759</v>
      </c>
      <c r="M241" s="23" t="n">
        <v>0</v>
      </c>
      <c r="N241" s="23" t="n">
        <v>0</v>
      </c>
      <c r="O241" s="23" t="n">
        <f aca="false">K241+L241</f>
        <v>759</v>
      </c>
      <c r="P241" s="23" t="n">
        <f aca="false">K241+L241+M241+N241</f>
        <v>759</v>
      </c>
      <c r="Q241" s="23" t="n">
        <v>921</v>
      </c>
      <c r="R241" s="23" t="n">
        <v>1233</v>
      </c>
      <c r="S241" s="23" t="n">
        <v>1233</v>
      </c>
      <c r="T241" s="23" t="n">
        <v>614</v>
      </c>
      <c r="U241" s="42" t="n">
        <f aca="false">IF(I241="delivery",O241-SUM(Q241+R241),IF(I241="PO",P241-SUM(Q241:R241)))</f>
        <v>-1395</v>
      </c>
      <c r="V241" s="43" t="n">
        <v>22.82</v>
      </c>
      <c r="W241" s="43"/>
      <c r="X241" s="43" t="n">
        <f aca="false">W241-V241</f>
        <v>-22.82</v>
      </c>
      <c r="Z241" s="44"/>
      <c r="AA241" s="44"/>
      <c r="AM241" s="23" t="str">
        <f aca="false">D241</f>
        <v>Arista</v>
      </c>
      <c r="AN241" s="23" t="s">
        <v>263</v>
      </c>
      <c r="AT241" s="44"/>
      <c r="AU241" s="44"/>
      <c r="BD241" s="23" t="s">
        <v>182</v>
      </c>
      <c r="BE241" s="1" t="s">
        <v>183</v>
      </c>
    </row>
    <row r="242" customFormat="false" ht="15" hidden="false" customHeight="true" outlineLevel="0" collapsed="false">
      <c r="A242" s="23" t="s">
        <v>1125</v>
      </c>
      <c r="B242" s="23" t="s">
        <v>1126</v>
      </c>
      <c r="C242" s="40" t="s">
        <v>177</v>
      </c>
      <c r="D242" s="23" t="s">
        <v>82</v>
      </c>
      <c r="E242" s="23" t="s">
        <v>1127</v>
      </c>
      <c r="F242" s="23" t="s">
        <v>1128</v>
      </c>
      <c r="G242" s="23" t="n">
        <v>78</v>
      </c>
      <c r="H242" s="23" t="n">
        <v>1</v>
      </c>
      <c r="I242" s="41" t="s">
        <v>188</v>
      </c>
      <c r="K242" s="23" t="n">
        <v>0</v>
      </c>
      <c r="L242" s="23" t="n">
        <v>0</v>
      </c>
      <c r="M242" s="23" t="n">
        <v>0</v>
      </c>
      <c r="N242" s="23" t="n">
        <v>0</v>
      </c>
      <c r="O242" s="23" t="n">
        <f aca="false">K242+L242</f>
        <v>0</v>
      </c>
      <c r="P242" s="23" t="n">
        <f aca="false">K242+L242+M242+N242</f>
        <v>0</v>
      </c>
      <c r="Q242" s="23" t="n">
        <v>0</v>
      </c>
      <c r="R242" s="23" t="n">
        <v>0</v>
      </c>
      <c r="S242" s="23" t="n">
        <v>0</v>
      </c>
      <c r="T242" s="23" t="n">
        <v>0</v>
      </c>
      <c r="U242" s="42" t="n">
        <f aca="false">IF(I242="delivery",O242-SUM(Q242+R242),IF(I242="PO",P242-SUM(Q242:R242)))</f>
        <v>0</v>
      </c>
      <c r="V242" s="43" t="n">
        <v>1E-005</v>
      </c>
      <c r="W242" s="43"/>
      <c r="X242" s="43" t="n">
        <f aca="false">W242-V242</f>
        <v>-1E-005</v>
      </c>
      <c r="Z242" s="44"/>
      <c r="AA242" s="44"/>
      <c r="AM242" s="23" t="str">
        <f aca="false">D242</f>
        <v>Arista</v>
      </c>
      <c r="AN242" s="23" t="s">
        <v>181</v>
      </c>
      <c r="AT242" s="44"/>
      <c r="AU242" s="44"/>
      <c r="BD242" s="23" t="s">
        <v>714</v>
      </c>
      <c r="BE242" s="1" t="s">
        <v>183</v>
      </c>
    </row>
    <row r="243" customFormat="false" ht="15" hidden="false" customHeight="true" outlineLevel="0" collapsed="false">
      <c r="A243" s="23" t="s">
        <v>1129</v>
      </c>
      <c r="B243" s="23" t="s">
        <v>1130</v>
      </c>
      <c r="C243" s="40" t="s">
        <v>177</v>
      </c>
      <c r="D243" s="23" t="s">
        <v>82</v>
      </c>
      <c r="E243" s="23" t="s">
        <v>1131</v>
      </c>
      <c r="F243" s="23" t="s">
        <v>1132</v>
      </c>
      <c r="G243" s="23" t="n">
        <v>41</v>
      </c>
      <c r="H243" s="23" t="n">
        <v>1000</v>
      </c>
      <c r="I243" s="41" t="s">
        <v>188</v>
      </c>
      <c r="K243" s="23" t="n">
        <v>0</v>
      </c>
      <c r="L243" s="23" t="n">
        <v>0</v>
      </c>
      <c r="M243" s="23" t="n">
        <v>0</v>
      </c>
      <c r="N243" s="23" t="n">
        <v>0</v>
      </c>
      <c r="O243" s="23" t="n">
        <f aca="false">K243+L243</f>
        <v>0</v>
      </c>
      <c r="P243" s="23" t="n">
        <f aca="false">K243+L243+M243+N243</f>
        <v>0</v>
      </c>
      <c r="Q243" s="23" t="n">
        <v>0</v>
      </c>
      <c r="R243" s="23" t="n">
        <v>360</v>
      </c>
      <c r="S243" s="23" t="n">
        <v>600</v>
      </c>
      <c r="T243" s="23" t="n">
        <v>0</v>
      </c>
      <c r="U243" s="42" t="n">
        <f aca="false">IF(I243="delivery",O243-SUM(Q243+R243),IF(I243="PO",P243-SUM(Q243:R243)))</f>
        <v>-360</v>
      </c>
      <c r="V243" s="43" t="n">
        <v>0.52927</v>
      </c>
      <c r="W243" s="43"/>
      <c r="X243" s="43" t="n">
        <f aca="false">W243-V243</f>
        <v>-0.52927</v>
      </c>
      <c r="Z243" s="44"/>
      <c r="AA243" s="44"/>
      <c r="AM243" s="23" t="str">
        <f aca="false">D243</f>
        <v>Arista</v>
      </c>
      <c r="AN243" s="23" t="s">
        <v>263</v>
      </c>
      <c r="AT243" s="44"/>
      <c r="AU243" s="44"/>
      <c r="BD243" s="23" t="s">
        <v>182</v>
      </c>
      <c r="BE243" s="1" t="s">
        <v>183</v>
      </c>
    </row>
    <row r="244" customFormat="false" ht="15" hidden="false" customHeight="true" outlineLevel="0" collapsed="false">
      <c r="A244" s="23" t="s">
        <v>1133</v>
      </c>
      <c r="B244" s="23" t="s">
        <v>1134</v>
      </c>
      <c r="C244" s="40" t="s">
        <v>177</v>
      </c>
      <c r="D244" s="23" t="s">
        <v>82</v>
      </c>
      <c r="E244" s="23" t="s">
        <v>1135</v>
      </c>
      <c r="F244" s="23" t="s">
        <v>1136</v>
      </c>
      <c r="G244" s="23" t="n">
        <v>41</v>
      </c>
      <c r="H244" s="23" t="n">
        <v>1000</v>
      </c>
      <c r="I244" s="41" t="s">
        <v>188</v>
      </c>
      <c r="K244" s="23" t="n">
        <v>0</v>
      </c>
      <c r="L244" s="23" t="n">
        <v>0</v>
      </c>
      <c r="M244" s="23" t="n">
        <v>0</v>
      </c>
      <c r="N244" s="23" t="n">
        <v>0</v>
      </c>
      <c r="O244" s="23" t="n">
        <f aca="false">K244+L244</f>
        <v>0</v>
      </c>
      <c r="P244" s="23" t="n">
        <f aca="false">K244+L244+M244+N244</f>
        <v>0</v>
      </c>
      <c r="Q244" s="23" t="n">
        <v>0</v>
      </c>
      <c r="R244" s="23" t="n">
        <v>360</v>
      </c>
      <c r="S244" s="23" t="n">
        <v>600</v>
      </c>
      <c r="T244" s="23" t="n">
        <v>0</v>
      </c>
      <c r="U244" s="42" t="n">
        <f aca="false">IF(I244="delivery",O244-SUM(Q244+R244),IF(I244="PO",P244-SUM(Q244:R244)))</f>
        <v>-360</v>
      </c>
      <c r="V244" s="43" t="n">
        <v>0.52927</v>
      </c>
      <c r="W244" s="43"/>
      <c r="X244" s="43" t="n">
        <f aca="false">W244-V244</f>
        <v>-0.52927</v>
      </c>
      <c r="Z244" s="44"/>
      <c r="AA244" s="44"/>
      <c r="AM244" s="23" t="str">
        <f aca="false">D244</f>
        <v>Arista</v>
      </c>
      <c r="AN244" s="23" t="s">
        <v>263</v>
      </c>
      <c r="AT244" s="44"/>
      <c r="AU244" s="44"/>
      <c r="BD244" s="23" t="s">
        <v>182</v>
      </c>
      <c r="BE244" s="1" t="s">
        <v>183</v>
      </c>
    </row>
    <row r="245" customFormat="false" ht="15" hidden="false" customHeight="true" outlineLevel="0" collapsed="false">
      <c r="A245" s="23" t="s">
        <v>1137</v>
      </c>
      <c r="B245" s="23" t="s">
        <v>1138</v>
      </c>
      <c r="C245" s="40" t="s">
        <v>177</v>
      </c>
      <c r="D245" s="23" t="s">
        <v>82</v>
      </c>
      <c r="E245" s="23" t="s">
        <v>1139</v>
      </c>
      <c r="F245" s="23" t="s">
        <v>1140</v>
      </c>
      <c r="G245" s="23" t="n">
        <v>33</v>
      </c>
      <c r="H245" s="23" t="n">
        <v>1</v>
      </c>
      <c r="I245" s="41" t="s">
        <v>188</v>
      </c>
      <c r="K245" s="23" t="n">
        <v>0</v>
      </c>
      <c r="L245" s="23" t="n">
        <v>0</v>
      </c>
      <c r="M245" s="23" t="n">
        <v>0</v>
      </c>
      <c r="N245" s="23" t="n">
        <v>0</v>
      </c>
      <c r="O245" s="23" t="n">
        <f aca="false">K245+L245</f>
        <v>0</v>
      </c>
      <c r="P245" s="23" t="n">
        <f aca="false">K245+L245+M245+N245</f>
        <v>0</v>
      </c>
      <c r="Q245" s="23" t="n">
        <v>0</v>
      </c>
      <c r="R245" s="23" t="n">
        <v>0</v>
      </c>
      <c r="S245" s="23" t="n">
        <v>0</v>
      </c>
      <c r="T245" s="23" t="n">
        <v>0</v>
      </c>
      <c r="U245" s="42" t="n">
        <f aca="false">IF(I245="delivery",O245-SUM(Q245+R245),IF(I245="PO",P245-SUM(Q245:R245)))</f>
        <v>0</v>
      </c>
      <c r="V245" s="45" t="n">
        <v>8.93</v>
      </c>
      <c r="W245" s="45"/>
      <c r="X245" s="43" t="n">
        <f aca="false">W245-V245</f>
        <v>-8.93</v>
      </c>
      <c r="Z245" s="44"/>
      <c r="AA245" s="44"/>
      <c r="AM245" s="23" t="str">
        <f aca="false">D245</f>
        <v>Arista</v>
      </c>
      <c r="AN245" s="23" t="s">
        <v>263</v>
      </c>
      <c r="AT245" s="44"/>
      <c r="AU245" s="44"/>
      <c r="BD245" s="23" t="s">
        <v>1141</v>
      </c>
      <c r="BE245" s="1" t="s">
        <v>183</v>
      </c>
    </row>
    <row r="246" customFormat="false" ht="15" hidden="false" customHeight="true" outlineLevel="0" collapsed="false">
      <c r="A246" s="23" t="s">
        <v>1142</v>
      </c>
      <c r="B246" s="23" t="s">
        <v>1143</v>
      </c>
      <c r="C246" s="40" t="s">
        <v>177</v>
      </c>
      <c r="D246" s="23" t="s">
        <v>82</v>
      </c>
      <c r="E246" s="23" t="s">
        <v>1144</v>
      </c>
      <c r="F246" s="23" t="s">
        <v>1145</v>
      </c>
      <c r="G246" s="23" t="n">
        <v>33</v>
      </c>
      <c r="H246" s="23" t="n">
        <v>1</v>
      </c>
      <c r="I246" s="41" t="s">
        <v>188</v>
      </c>
      <c r="K246" s="23" t="n">
        <v>0</v>
      </c>
      <c r="L246" s="23" t="n">
        <v>0</v>
      </c>
      <c r="M246" s="23" t="n">
        <v>0</v>
      </c>
      <c r="N246" s="23" t="n">
        <v>0</v>
      </c>
      <c r="O246" s="23" t="n">
        <f aca="false">K246+L246</f>
        <v>0</v>
      </c>
      <c r="P246" s="23" t="n">
        <f aca="false">K246+L246+M246+N246</f>
        <v>0</v>
      </c>
      <c r="Q246" s="23" t="n">
        <v>0</v>
      </c>
      <c r="R246" s="23" t="n">
        <v>0</v>
      </c>
      <c r="S246" s="23" t="n">
        <v>0</v>
      </c>
      <c r="T246" s="23" t="n">
        <v>0</v>
      </c>
      <c r="U246" s="42" t="n">
        <f aca="false">IF(I246="delivery",O246-SUM(Q246+R246),IF(I246="PO",P246-SUM(Q246:R246)))</f>
        <v>0</v>
      </c>
      <c r="V246" s="43" t="n">
        <v>1E-005</v>
      </c>
      <c r="W246" s="43"/>
      <c r="X246" s="43" t="n">
        <f aca="false">W246-V246</f>
        <v>-1E-005</v>
      </c>
      <c r="Z246" s="44"/>
      <c r="AA246" s="44"/>
      <c r="AM246" s="23" t="str">
        <f aca="false">D246</f>
        <v>Arista</v>
      </c>
      <c r="AN246" s="23" t="s">
        <v>263</v>
      </c>
      <c r="AT246" s="44"/>
      <c r="AU246" s="44"/>
      <c r="BD246" s="23" t="s">
        <v>714</v>
      </c>
      <c r="BE246" s="1" t="s">
        <v>183</v>
      </c>
    </row>
    <row r="247" customFormat="false" ht="15" hidden="false" customHeight="true" outlineLevel="0" collapsed="false">
      <c r="A247" s="23" t="s">
        <v>1146</v>
      </c>
      <c r="B247" s="23" t="s">
        <v>1147</v>
      </c>
      <c r="C247" s="40" t="s">
        <v>177</v>
      </c>
      <c r="D247" s="23" t="s">
        <v>82</v>
      </c>
      <c r="E247" s="23" t="s">
        <v>1144</v>
      </c>
      <c r="F247" s="23" t="s">
        <v>1148</v>
      </c>
      <c r="G247" s="23" t="n">
        <v>51</v>
      </c>
      <c r="H247" s="23" t="n">
        <v>200</v>
      </c>
      <c r="I247" s="41" t="s">
        <v>188</v>
      </c>
      <c r="K247" s="23" t="n">
        <v>0</v>
      </c>
      <c r="L247" s="23" t="n">
        <v>700</v>
      </c>
      <c r="M247" s="23" t="n">
        <v>0</v>
      </c>
      <c r="N247" s="23" t="n">
        <v>0</v>
      </c>
      <c r="O247" s="23" t="n">
        <f aca="false">K247+L247</f>
        <v>700</v>
      </c>
      <c r="P247" s="23" t="n">
        <f aca="false">K247+L247+M247+N247</f>
        <v>700</v>
      </c>
      <c r="Q247" s="23" t="n">
        <v>493</v>
      </c>
      <c r="R247" s="23" t="n">
        <v>324</v>
      </c>
      <c r="S247" s="23" t="n">
        <v>216</v>
      </c>
      <c r="T247" s="23" t="n">
        <v>108</v>
      </c>
      <c r="U247" s="42" t="n">
        <f aca="false">IF(I247="delivery",O247-SUM(Q247+R247),IF(I247="PO",P247-SUM(Q247:R247)))</f>
        <v>-117</v>
      </c>
      <c r="V247" s="43" t="n">
        <v>3.95</v>
      </c>
      <c r="W247" s="43"/>
      <c r="X247" s="43" t="n">
        <f aca="false">W247-V247</f>
        <v>-3.95</v>
      </c>
      <c r="Z247" s="44"/>
      <c r="AA247" s="44"/>
      <c r="AM247" s="23" t="str">
        <f aca="false">D247</f>
        <v>Arista</v>
      </c>
      <c r="AN247" s="23" t="s">
        <v>263</v>
      </c>
      <c r="AT247" s="44"/>
      <c r="AU247" s="44"/>
      <c r="BD247" s="23" t="s">
        <v>182</v>
      </c>
      <c r="BE247" s="1" t="s">
        <v>183</v>
      </c>
    </row>
    <row r="248" customFormat="false" ht="15" hidden="false" customHeight="true" outlineLevel="0" collapsed="false">
      <c r="A248" s="23" t="s">
        <v>1149</v>
      </c>
      <c r="B248" s="23" t="s">
        <v>1150</v>
      </c>
      <c r="C248" s="40" t="s">
        <v>177</v>
      </c>
      <c r="D248" s="23" t="s">
        <v>82</v>
      </c>
      <c r="E248" s="23" t="s">
        <v>1151</v>
      </c>
      <c r="F248" s="23" t="s">
        <v>1152</v>
      </c>
      <c r="G248" s="23" t="n">
        <v>33</v>
      </c>
      <c r="H248" s="23" t="n">
        <v>1</v>
      </c>
      <c r="I248" s="41" t="s">
        <v>188</v>
      </c>
      <c r="K248" s="23" t="n">
        <v>0</v>
      </c>
      <c r="L248" s="23" t="n">
        <v>0</v>
      </c>
      <c r="M248" s="23" t="n">
        <v>0</v>
      </c>
      <c r="N248" s="23" t="n">
        <v>0</v>
      </c>
      <c r="O248" s="23" t="n">
        <f aca="false">K248+L248</f>
        <v>0</v>
      </c>
      <c r="P248" s="23" t="n">
        <f aca="false">K248+L248+M248+N248</f>
        <v>0</v>
      </c>
      <c r="Q248" s="23" t="n">
        <v>0</v>
      </c>
      <c r="R248" s="23" t="n">
        <v>0</v>
      </c>
      <c r="S248" s="23" t="n">
        <v>0</v>
      </c>
      <c r="T248" s="23" t="n">
        <v>0</v>
      </c>
      <c r="U248" s="42" t="n">
        <f aca="false">IF(I248="delivery",O248-SUM(Q248+R248),IF(I248="PO",P248-SUM(Q248:R248)))</f>
        <v>0</v>
      </c>
      <c r="V248" s="43" t="n">
        <v>1E-005</v>
      </c>
      <c r="W248" s="43"/>
      <c r="X248" s="43" t="n">
        <f aca="false">W248-V248</f>
        <v>-1E-005</v>
      </c>
      <c r="Z248" s="44"/>
      <c r="AA248" s="44"/>
      <c r="AM248" s="23" t="str">
        <f aca="false">D248</f>
        <v>Arista</v>
      </c>
      <c r="AN248" s="23" t="s">
        <v>263</v>
      </c>
      <c r="AT248" s="44"/>
      <c r="AU248" s="44"/>
      <c r="BD248" s="23" t="s">
        <v>714</v>
      </c>
      <c r="BE248" s="1" t="s">
        <v>183</v>
      </c>
    </row>
    <row r="249" customFormat="false" ht="15" hidden="false" customHeight="true" outlineLevel="0" collapsed="false">
      <c r="A249" s="23" t="s">
        <v>1153</v>
      </c>
      <c r="B249" s="23" t="s">
        <v>1154</v>
      </c>
      <c r="C249" s="40" t="s">
        <v>177</v>
      </c>
      <c r="D249" s="23" t="s">
        <v>82</v>
      </c>
      <c r="E249" s="23" t="s">
        <v>1151</v>
      </c>
      <c r="F249" s="23" t="s">
        <v>1155</v>
      </c>
      <c r="G249" s="23" t="n">
        <v>51</v>
      </c>
      <c r="H249" s="23" t="n">
        <v>200</v>
      </c>
      <c r="I249" s="41" t="s">
        <v>188</v>
      </c>
      <c r="K249" s="23" t="n">
        <v>0</v>
      </c>
      <c r="L249" s="23" t="n">
        <v>715</v>
      </c>
      <c r="M249" s="23" t="n">
        <v>0</v>
      </c>
      <c r="N249" s="23" t="n">
        <v>0</v>
      </c>
      <c r="O249" s="23" t="n">
        <f aca="false">K249+L249</f>
        <v>715</v>
      </c>
      <c r="P249" s="23" t="n">
        <f aca="false">K249+L249+M249+N249</f>
        <v>715</v>
      </c>
      <c r="Q249" s="23" t="n">
        <v>493</v>
      </c>
      <c r="R249" s="23" t="n">
        <v>324</v>
      </c>
      <c r="S249" s="23" t="n">
        <v>216</v>
      </c>
      <c r="T249" s="23" t="n">
        <v>108</v>
      </c>
      <c r="U249" s="42" t="n">
        <f aca="false">IF(I249="delivery",O249-SUM(Q249+R249),IF(I249="PO",P249-SUM(Q249:R249)))</f>
        <v>-102</v>
      </c>
      <c r="V249" s="43" t="n">
        <v>8.11</v>
      </c>
      <c r="W249" s="43"/>
      <c r="X249" s="43" t="n">
        <f aca="false">W249-V249</f>
        <v>-8.11</v>
      </c>
      <c r="Z249" s="44"/>
      <c r="AA249" s="44"/>
      <c r="AM249" s="23" t="str">
        <f aca="false">D249</f>
        <v>Arista</v>
      </c>
      <c r="AN249" s="23" t="s">
        <v>263</v>
      </c>
      <c r="AT249" s="44"/>
      <c r="AU249" s="44"/>
      <c r="BD249" s="23" t="s">
        <v>182</v>
      </c>
      <c r="BE249" s="1" t="s">
        <v>183</v>
      </c>
    </row>
    <row r="250" customFormat="false" ht="15" hidden="false" customHeight="true" outlineLevel="0" collapsed="false">
      <c r="A250" s="23" t="s">
        <v>1156</v>
      </c>
      <c r="B250" s="23" t="s">
        <v>1157</v>
      </c>
      <c r="C250" s="40" t="s">
        <v>177</v>
      </c>
      <c r="D250" s="23" t="s">
        <v>82</v>
      </c>
      <c r="E250" s="23" t="s">
        <v>1158</v>
      </c>
      <c r="F250" s="23" t="s">
        <v>1159</v>
      </c>
      <c r="G250" s="23" t="n">
        <v>33</v>
      </c>
      <c r="H250" s="23" t="n">
        <v>1</v>
      </c>
      <c r="I250" s="41" t="s">
        <v>188</v>
      </c>
      <c r="K250" s="23" t="n">
        <v>0</v>
      </c>
      <c r="L250" s="23" t="n">
        <v>0</v>
      </c>
      <c r="M250" s="23" t="n">
        <v>0</v>
      </c>
      <c r="N250" s="23" t="n">
        <v>0</v>
      </c>
      <c r="O250" s="23" t="n">
        <f aca="false">K250+L250</f>
        <v>0</v>
      </c>
      <c r="P250" s="23" t="n">
        <f aca="false">K250+L250+M250+N250</f>
        <v>0</v>
      </c>
      <c r="Q250" s="23" t="n">
        <v>0</v>
      </c>
      <c r="R250" s="23" t="n">
        <v>0</v>
      </c>
      <c r="S250" s="23" t="n">
        <v>0</v>
      </c>
      <c r="T250" s="23" t="n">
        <v>0</v>
      </c>
      <c r="U250" s="42" t="n">
        <f aca="false">IF(I250="delivery",O250-SUM(Q250+R250),IF(I250="PO",P250-SUM(Q250:R250)))</f>
        <v>0</v>
      </c>
      <c r="V250" s="43" t="n">
        <v>1E-005</v>
      </c>
      <c r="W250" s="43"/>
      <c r="X250" s="43" t="n">
        <f aca="false">W250-V250</f>
        <v>-1E-005</v>
      </c>
      <c r="Z250" s="44"/>
      <c r="AA250" s="44"/>
      <c r="AM250" s="23" t="str">
        <f aca="false">D250</f>
        <v>Arista</v>
      </c>
      <c r="AN250" s="23" t="s">
        <v>263</v>
      </c>
      <c r="AT250" s="44"/>
      <c r="AU250" s="44"/>
      <c r="BD250" s="23" t="s">
        <v>714</v>
      </c>
      <c r="BE250" s="1" t="s">
        <v>183</v>
      </c>
    </row>
    <row r="251" customFormat="false" ht="15" hidden="false" customHeight="true" outlineLevel="0" collapsed="false">
      <c r="A251" s="23" t="s">
        <v>1160</v>
      </c>
      <c r="B251" s="23" t="s">
        <v>1161</v>
      </c>
      <c r="C251" s="40" t="s">
        <v>177</v>
      </c>
      <c r="D251" s="23" t="s">
        <v>82</v>
      </c>
      <c r="E251" s="23" t="s">
        <v>1158</v>
      </c>
      <c r="F251" s="23" t="s">
        <v>1162</v>
      </c>
      <c r="G251" s="23" t="n">
        <v>67</v>
      </c>
      <c r="H251" s="23" t="n">
        <v>200</v>
      </c>
      <c r="I251" s="41" t="s">
        <v>188</v>
      </c>
      <c r="K251" s="23" t="n">
        <v>0</v>
      </c>
      <c r="L251" s="23" t="n">
        <v>0</v>
      </c>
      <c r="M251" s="23" t="n">
        <v>0</v>
      </c>
      <c r="N251" s="23" t="n">
        <v>0</v>
      </c>
      <c r="O251" s="23" t="n">
        <f aca="false">K251+L251</f>
        <v>0</v>
      </c>
      <c r="P251" s="23" t="n">
        <f aca="false">K251+L251+M251+N251</f>
        <v>0</v>
      </c>
      <c r="Q251" s="23" t="n">
        <v>0</v>
      </c>
      <c r="R251" s="23" t="n">
        <v>0</v>
      </c>
      <c r="S251" s="23" t="n">
        <v>0</v>
      </c>
      <c r="T251" s="23" t="n">
        <v>0</v>
      </c>
      <c r="U251" s="42" t="n">
        <f aca="false">IF(I251="delivery",O251-SUM(Q251+R251),IF(I251="PO",P251-SUM(Q251:R251)))</f>
        <v>0</v>
      </c>
      <c r="V251" s="43" t="n">
        <v>340.7</v>
      </c>
      <c r="W251" s="43"/>
      <c r="X251" s="43" t="n">
        <f aca="false">W251-V251</f>
        <v>-340.7</v>
      </c>
      <c r="Z251" s="44"/>
      <c r="AA251" s="44"/>
      <c r="AM251" s="23" t="str">
        <f aca="false">D251</f>
        <v>Arista</v>
      </c>
      <c r="AN251" s="23" t="s">
        <v>263</v>
      </c>
      <c r="AT251" s="44"/>
      <c r="AU251" s="44"/>
      <c r="BD251" s="23" t="s">
        <v>412</v>
      </c>
      <c r="BE251" s="1" t="s">
        <v>183</v>
      </c>
    </row>
    <row r="252" customFormat="false" ht="15" hidden="false" customHeight="true" outlineLevel="0" collapsed="false">
      <c r="A252" s="23" t="s">
        <v>1163</v>
      </c>
      <c r="B252" s="23" t="s">
        <v>1164</v>
      </c>
      <c r="C252" s="40" t="s">
        <v>177</v>
      </c>
      <c r="D252" s="23" t="s">
        <v>82</v>
      </c>
      <c r="E252" s="23" t="s">
        <v>1158</v>
      </c>
      <c r="F252" s="23" t="s">
        <v>1165</v>
      </c>
      <c r="G252" s="23" t="n">
        <v>71</v>
      </c>
      <c r="H252" s="23" t="n">
        <v>1</v>
      </c>
      <c r="I252" s="41" t="s">
        <v>188</v>
      </c>
      <c r="K252" s="23" t="n">
        <v>0</v>
      </c>
      <c r="L252" s="23" t="n">
        <v>0</v>
      </c>
      <c r="M252" s="23" t="n">
        <v>0</v>
      </c>
      <c r="N252" s="23" t="n">
        <v>0</v>
      </c>
      <c r="O252" s="23" t="n">
        <f aca="false">K252+L252</f>
        <v>0</v>
      </c>
      <c r="P252" s="23" t="n">
        <f aca="false">K252+L252+M252+N252</f>
        <v>0</v>
      </c>
      <c r="Q252" s="23" t="n">
        <v>0</v>
      </c>
      <c r="R252" s="23" t="n">
        <v>0</v>
      </c>
      <c r="S252" s="23" t="n">
        <v>0</v>
      </c>
      <c r="T252" s="23" t="n">
        <v>0</v>
      </c>
      <c r="U252" s="42" t="n">
        <f aca="false">IF(I252="delivery",O252-SUM(Q252+R252),IF(I252="PO",P252-SUM(Q252:R252)))</f>
        <v>0</v>
      </c>
      <c r="V252" s="43" t="n">
        <v>256.7</v>
      </c>
      <c r="W252" s="43"/>
      <c r="X252" s="43" t="n">
        <f aca="false">W252-V252</f>
        <v>-256.7</v>
      </c>
      <c r="Z252" s="44"/>
      <c r="AA252" s="44"/>
      <c r="AM252" s="23" t="str">
        <f aca="false">D252</f>
        <v>Arista</v>
      </c>
      <c r="AN252" s="23" t="s">
        <v>263</v>
      </c>
      <c r="AT252" s="44"/>
      <c r="AU252" s="44"/>
      <c r="BD252" s="23" t="s">
        <v>182</v>
      </c>
      <c r="BE252" s="1" t="s">
        <v>183</v>
      </c>
    </row>
    <row r="253" customFormat="false" ht="15" hidden="false" customHeight="true" outlineLevel="0" collapsed="false">
      <c r="A253" s="23" t="s">
        <v>1166</v>
      </c>
      <c r="B253" s="23" t="s">
        <v>1167</v>
      </c>
      <c r="C253" s="40" t="s">
        <v>177</v>
      </c>
      <c r="D253" s="23" t="s">
        <v>82</v>
      </c>
      <c r="E253" s="23" t="s">
        <v>1168</v>
      </c>
      <c r="F253" s="23" t="s">
        <v>1169</v>
      </c>
      <c r="G253" s="23" t="n">
        <v>71</v>
      </c>
      <c r="H253" s="23" t="n">
        <v>200</v>
      </c>
      <c r="I253" s="41" t="s">
        <v>188</v>
      </c>
      <c r="K253" s="23" t="n">
        <v>0</v>
      </c>
      <c r="L253" s="23" t="n">
        <v>0</v>
      </c>
      <c r="M253" s="23" t="n">
        <v>750</v>
      </c>
      <c r="N253" s="23" t="n">
        <v>0</v>
      </c>
      <c r="O253" s="23" t="n">
        <f aca="false">K253+L253</f>
        <v>0</v>
      </c>
      <c r="P253" s="23" t="n">
        <f aca="false">K253+L253+M253+N253</f>
        <v>750</v>
      </c>
      <c r="Q253" s="23" t="n">
        <v>493</v>
      </c>
      <c r="R253" s="23" t="n">
        <v>324</v>
      </c>
      <c r="S253" s="23" t="n">
        <v>216</v>
      </c>
      <c r="T253" s="23" t="n">
        <v>108</v>
      </c>
      <c r="U253" s="42" t="n">
        <f aca="false">IF(I253="delivery",O253-SUM(Q253+R253),IF(I253="PO",P253-SUM(Q253:R253)))</f>
        <v>-67</v>
      </c>
      <c r="V253" s="43" t="n">
        <v>333.35</v>
      </c>
      <c r="W253" s="43"/>
      <c r="X253" s="43" t="n">
        <f aca="false">W253-V253</f>
        <v>-333.35</v>
      </c>
      <c r="Z253" s="44"/>
      <c r="AA253" s="44"/>
      <c r="AM253" s="23" t="str">
        <f aca="false">D253</f>
        <v>Arista</v>
      </c>
      <c r="AN253" s="23" t="s">
        <v>263</v>
      </c>
      <c r="AT253" s="44"/>
      <c r="AU253" s="44"/>
      <c r="BD253" s="23" t="s">
        <v>182</v>
      </c>
      <c r="BE253" s="1" t="s">
        <v>183</v>
      </c>
    </row>
    <row r="254" customFormat="false" ht="15" hidden="false" customHeight="true" outlineLevel="0" collapsed="false">
      <c r="A254" s="23" t="s">
        <v>1170</v>
      </c>
      <c r="B254" s="23" t="s">
        <v>1171</v>
      </c>
      <c r="C254" s="40" t="s">
        <v>177</v>
      </c>
      <c r="D254" s="23" t="s">
        <v>82</v>
      </c>
      <c r="E254" s="23" t="s">
        <v>1172</v>
      </c>
      <c r="F254" s="23" t="s">
        <v>1173</v>
      </c>
      <c r="G254" s="23" t="n">
        <v>51</v>
      </c>
      <c r="H254" s="23" t="n">
        <v>200</v>
      </c>
      <c r="I254" s="41" t="s">
        <v>188</v>
      </c>
      <c r="K254" s="23" t="n">
        <v>0</v>
      </c>
      <c r="L254" s="23" t="n">
        <v>113</v>
      </c>
      <c r="M254" s="23" t="n">
        <v>0</v>
      </c>
      <c r="N254" s="23" t="n">
        <v>0</v>
      </c>
      <c r="O254" s="23" t="n">
        <f aca="false">K254+L254</f>
        <v>113</v>
      </c>
      <c r="P254" s="23" t="n">
        <f aca="false">K254+L254+M254+N254</f>
        <v>113</v>
      </c>
      <c r="Q254" s="23" t="n">
        <v>493</v>
      </c>
      <c r="R254" s="23" t="n">
        <v>324</v>
      </c>
      <c r="S254" s="23" t="n">
        <v>216</v>
      </c>
      <c r="T254" s="23" t="n">
        <v>108</v>
      </c>
      <c r="U254" s="42" t="n">
        <f aca="false">IF(I254="delivery",O254-SUM(Q254+R254),IF(I254="PO",P254-SUM(Q254:R254)))</f>
        <v>-704</v>
      </c>
      <c r="V254" s="43" t="n">
        <v>8.67</v>
      </c>
      <c r="W254" s="43"/>
      <c r="X254" s="43" t="n">
        <f aca="false">W254-V254</f>
        <v>-8.67</v>
      </c>
      <c r="Z254" s="44"/>
      <c r="AA254" s="44"/>
      <c r="AM254" s="23" t="str">
        <f aca="false">D254</f>
        <v>Arista</v>
      </c>
      <c r="AN254" s="23" t="s">
        <v>263</v>
      </c>
      <c r="AT254" s="44"/>
      <c r="AU254" s="44"/>
      <c r="BD254" s="23" t="s">
        <v>182</v>
      </c>
      <c r="BE254" s="1" t="s">
        <v>183</v>
      </c>
    </row>
    <row r="255" customFormat="false" ht="15" hidden="false" customHeight="true" outlineLevel="0" collapsed="false">
      <c r="A255" s="23" t="s">
        <v>1174</v>
      </c>
      <c r="B255" s="23" t="s">
        <v>1175</v>
      </c>
      <c r="C255" s="40" t="s">
        <v>177</v>
      </c>
      <c r="D255" s="23" t="s">
        <v>82</v>
      </c>
      <c r="E255" s="23" t="s">
        <v>1176</v>
      </c>
      <c r="F255" s="23" t="s">
        <v>1177</v>
      </c>
      <c r="G255" s="23" t="n">
        <v>33</v>
      </c>
      <c r="H255" s="23" t="n">
        <v>1</v>
      </c>
      <c r="I255" s="41" t="s">
        <v>188</v>
      </c>
      <c r="K255" s="23" t="n">
        <v>0</v>
      </c>
      <c r="L255" s="23" t="n">
        <v>0</v>
      </c>
      <c r="M255" s="23" t="n">
        <v>0</v>
      </c>
      <c r="N255" s="23" t="n">
        <v>0</v>
      </c>
      <c r="O255" s="23" t="n">
        <f aca="false">K255+L255</f>
        <v>0</v>
      </c>
      <c r="P255" s="23" t="n">
        <f aca="false">K255+L255+M255+N255</f>
        <v>0</v>
      </c>
      <c r="Q255" s="23" t="n">
        <v>0</v>
      </c>
      <c r="R255" s="23" t="n">
        <v>0</v>
      </c>
      <c r="S255" s="23" t="n">
        <v>0</v>
      </c>
      <c r="T255" s="23" t="n">
        <v>0</v>
      </c>
      <c r="U255" s="42" t="n">
        <f aca="false">IF(I255="delivery",O255-SUM(Q255+R255),IF(I255="PO",P255-SUM(Q255:R255)))</f>
        <v>0</v>
      </c>
      <c r="V255" s="45" t="n">
        <v>13.68</v>
      </c>
      <c r="W255" s="45"/>
      <c r="X255" s="43" t="n">
        <f aca="false">W255-V255</f>
        <v>-13.68</v>
      </c>
      <c r="Z255" s="44"/>
      <c r="AA255" s="44"/>
      <c r="AM255" s="23" t="str">
        <f aca="false">D255</f>
        <v>Arista</v>
      </c>
      <c r="AN255" s="23" t="s">
        <v>263</v>
      </c>
      <c r="AT255" s="44"/>
      <c r="AU255" s="44"/>
      <c r="BD255" s="23" t="s">
        <v>1113</v>
      </c>
      <c r="BE255" s="1" t="s">
        <v>183</v>
      </c>
    </row>
    <row r="256" customFormat="false" ht="15" hidden="false" customHeight="true" outlineLevel="0" collapsed="false">
      <c r="A256" s="23" t="s">
        <v>1178</v>
      </c>
      <c r="B256" s="23" t="s">
        <v>1179</v>
      </c>
      <c r="C256" s="40" t="s">
        <v>177</v>
      </c>
      <c r="D256" s="23" t="s">
        <v>82</v>
      </c>
      <c r="E256" s="23" t="s">
        <v>1176</v>
      </c>
      <c r="F256" s="23" t="s">
        <v>1180</v>
      </c>
      <c r="G256" s="23" t="n">
        <v>51</v>
      </c>
      <c r="H256" s="23" t="n">
        <v>500</v>
      </c>
      <c r="I256" s="41" t="s">
        <v>188</v>
      </c>
      <c r="K256" s="23" t="n">
        <v>0</v>
      </c>
      <c r="L256" s="23" t="n">
        <v>0</v>
      </c>
      <c r="M256" s="23" t="n">
        <v>0</v>
      </c>
      <c r="N256" s="23" t="n">
        <v>0</v>
      </c>
      <c r="O256" s="23" t="n">
        <f aca="false">K256+L256</f>
        <v>0</v>
      </c>
      <c r="P256" s="23" t="n">
        <f aca="false">K256+L256+M256+N256</f>
        <v>0</v>
      </c>
      <c r="Q256" s="23" t="n">
        <v>0</v>
      </c>
      <c r="R256" s="23" t="n">
        <v>0</v>
      </c>
      <c r="S256" s="23" t="n">
        <v>0</v>
      </c>
      <c r="T256" s="23" t="n">
        <v>0</v>
      </c>
      <c r="U256" s="42" t="n">
        <f aca="false">IF(I256="delivery",O256-SUM(Q256+R256),IF(I256="PO",P256-SUM(Q256:R256)))</f>
        <v>0</v>
      </c>
      <c r="V256" s="43" t="n">
        <v>7.67</v>
      </c>
      <c r="W256" s="43"/>
      <c r="X256" s="43" t="n">
        <f aca="false">W256-V256</f>
        <v>-7.67</v>
      </c>
      <c r="Z256" s="44"/>
      <c r="AA256" s="44"/>
      <c r="AM256" s="23" t="str">
        <f aca="false">D256</f>
        <v>Arista</v>
      </c>
      <c r="AN256" s="23" t="s">
        <v>263</v>
      </c>
      <c r="AT256" s="44"/>
      <c r="AU256" s="44"/>
      <c r="BD256" s="23" t="s">
        <v>182</v>
      </c>
      <c r="BE256" s="1" t="s">
        <v>183</v>
      </c>
    </row>
    <row r="257" customFormat="false" ht="15" hidden="false" customHeight="true" outlineLevel="0" collapsed="false">
      <c r="A257" s="23" t="s">
        <v>1181</v>
      </c>
      <c r="B257" s="23" t="s">
        <v>1182</v>
      </c>
      <c r="C257" s="40" t="s">
        <v>177</v>
      </c>
      <c r="D257" s="23" t="s">
        <v>82</v>
      </c>
      <c r="E257" s="23" t="s">
        <v>1183</v>
      </c>
      <c r="F257" s="23" t="s">
        <v>1184</v>
      </c>
      <c r="G257" s="23" t="n">
        <v>51</v>
      </c>
      <c r="H257" s="23" t="n">
        <v>500</v>
      </c>
      <c r="I257" s="41" t="s">
        <v>188</v>
      </c>
      <c r="K257" s="23" t="n">
        <v>0</v>
      </c>
      <c r="L257" s="23" t="n">
        <v>0</v>
      </c>
      <c r="M257" s="23" t="n">
        <v>750</v>
      </c>
      <c r="N257" s="23" t="n">
        <v>0</v>
      </c>
      <c r="O257" s="23" t="n">
        <f aca="false">K257+L257</f>
        <v>0</v>
      </c>
      <c r="P257" s="23" t="n">
        <f aca="false">K257+L257+M257+N257</f>
        <v>750</v>
      </c>
      <c r="Q257" s="23" t="n">
        <v>493</v>
      </c>
      <c r="R257" s="23" t="n">
        <v>324</v>
      </c>
      <c r="S257" s="23" t="n">
        <v>216</v>
      </c>
      <c r="T257" s="23" t="n">
        <v>108</v>
      </c>
      <c r="U257" s="42" t="n">
        <f aca="false">IF(I257="delivery",O257-SUM(Q257+R257),IF(I257="PO",P257-SUM(Q257:R257)))</f>
        <v>-67</v>
      </c>
      <c r="V257" s="43" t="n">
        <v>7.55</v>
      </c>
      <c r="W257" s="43"/>
      <c r="X257" s="43" t="n">
        <f aca="false">W257-V257</f>
        <v>-7.55</v>
      </c>
      <c r="Z257" s="44"/>
      <c r="AA257" s="44"/>
      <c r="AM257" s="23" t="str">
        <f aca="false">D257</f>
        <v>Arista</v>
      </c>
      <c r="AN257" s="23" t="s">
        <v>263</v>
      </c>
      <c r="AT257" s="44"/>
      <c r="AU257" s="44"/>
      <c r="BD257" s="23" t="s">
        <v>182</v>
      </c>
      <c r="BE257" s="1" t="s">
        <v>183</v>
      </c>
    </row>
    <row r="258" customFormat="false" ht="15" hidden="false" customHeight="true" outlineLevel="0" collapsed="false">
      <c r="A258" s="23" t="s">
        <v>1185</v>
      </c>
      <c r="B258" s="23" t="s">
        <v>1186</v>
      </c>
      <c r="C258" s="40" t="s">
        <v>177</v>
      </c>
      <c r="D258" s="23" t="s">
        <v>82</v>
      </c>
      <c r="E258" s="23" t="s">
        <v>1187</v>
      </c>
      <c r="F258" s="23" t="s">
        <v>1188</v>
      </c>
      <c r="G258" s="23" t="n">
        <v>71</v>
      </c>
      <c r="H258" s="23" t="n">
        <v>2000</v>
      </c>
      <c r="I258" s="41" t="s">
        <v>188</v>
      </c>
      <c r="K258" s="23" t="n">
        <v>0</v>
      </c>
      <c r="L258" s="23" t="n">
        <v>0</v>
      </c>
      <c r="M258" s="23" t="n">
        <v>0</v>
      </c>
      <c r="N258" s="23" t="n">
        <v>0</v>
      </c>
      <c r="O258" s="23" t="n">
        <f aca="false">K258+L258</f>
        <v>0</v>
      </c>
      <c r="P258" s="23" t="n">
        <f aca="false">K258+L258+M258+N258</f>
        <v>0</v>
      </c>
      <c r="Q258" s="23" t="n">
        <v>0</v>
      </c>
      <c r="R258" s="23" t="n">
        <v>2720</v>
      </c>
      <c r="S258" s="23" t="n">
        <v>2496</v>
      </c>
      <c r="T258" s="23" t="n">
        <v>2820</v>
      </c>
      <c r="U258" s="42" t="n">
        <f aca="false">IF(I258="delivery",O258-SUM(Q258+R258),IF(I258="PO",P258-SUM(Q258:R258)))</f>
        <v>-2720</v>
      </c>
      <c r="V258" s="43" t="n">
        <v>51.8</v>
      </c>
      <c r="W258" s="43"/>
      <c r="X258" s="43" t="n">
        <f aca="false">W258-V258</f>
        <v>-51.8</v>
      </c>
      <c r="Z258" s="44"/>
      <c r="AA258" s="44"/>
      <c r="AM258" s="23" t="str">
        <f aca="false">D258</f>
        <v>Arista</v>
      </c>
      <c r="AN258" s="23" t="s">
        <v>194</v>
      </c>
      <c r="AT258" s="44"/>
      <c r="AU258" s="44"/>
      <c r="BD258" s="23" t="s">
        <v>182</v>
      </c>
      <c r="BE258" s="1" t="s">
        <v>183</v>
      </c>
    </row>
    <row r="259" customFormat="false" ht="15" hidden="false" customHeight="true" outlineLevel="0" collapsed="false">
      <c r="A259" s="23" t="s">
        <v>1189</v>
      </c>
      <c r="B259" s="23" t="s">
        <v>1190</v>
      </c>
      <c r="C259" s="40" t="s">
        <v>177</v>
      </c>
      <c r="D259" s="23" t="s">
        <v>82</v>
      </c>
      <c r="E259" s="23" t="s">
        <v>1191</v>
      </c>
      <c r="F259" s="23" t="s">
        <v>1192</v>
      </c>
      <c r="G259" s="23" t="n">
        <v>55</v>
      </c>
      <c r="H259" s="23" t="n">
        <v>1</v>
      </c>
      <c r="I259" s="41" t="s">
        <v>188</v>
      </c>
      <c r="K259" s="23" t="n">
        <v>0</v>
      </c>
      <c r="L259" s="23" t="n">
        <v>0</v>
      </c>
      <c r="M259" s="23" t="n">
        <v>0</v>
      </c>
      <c r="N259" s="23" t="n">
        <v>0</v>
      </c>
      <c r="O259" s="23" t="n">
        <f aca="false">K259+L259</f>
        <v>0</v>
      </c>
      <c r="P259" s="23" t="n">
        <f aca="false">K259+L259+M259+N259</f>
        <v>0</v>
      </c>
      <c r="Q259" s="23" t="n">
        <v>0</v>
      </c>
      <c r="R259" s="23" t="n">
        <v>148</v>
      </c>
      <c r="S259" s="23" t="n">
        <v>0</v>
      </c>
      <c r="T259" s="23" t="n">
        <v>0</v>
      </c>
      <c r="U259" s="42" t="n">
        <f aca="false">IF(I259="delivery",O259-SUM(Q259+R259),IF(I259="PO",P259-SUM(Q259:R259)))</f>
        <v>-148</v>
      </c>
      <c r="V259" s="43" t="n">
        <v>1E-005</v>
      </c>
      <c r="W259" s="43"/>
      <c r="X259" s="43" t="n">
        <f aca="false">W259-V259</f>
        <v>-1E-005</v>
      </c>
      <c r="Z259" s="44"/>
      <c r="AA259" s="44"/>
      <c r="AM259" s="23" t="str">
        <f aca="false">D259</f>
        <v>Arista</v>
      </c>
      <c r="AN259" s="23" t="s">
        <v>189</v>
      </c>
      <c r="AT259" s="44"/>
      <c r="AU259" s="44"/>
      <c r="BD259" s="23" t="s">
        <v>714</v>
      </c>
      <c r="BE259" s="1" t="s">
        <v>183</v>
      </c>
    </row>
    <row r="260" customFormat="false" ht="15" hidden="false" customHeight="true" outlineLevel="0" collapsed="false">
      <c r="A260" s="23" t="s">
        <v>1193</v>
      </c>
      <c r="B260" s="23" t="s">
        <v>1194</v>
      </c>
      <c r="C260" s="40" t="s">
        <v>177</v>
      </c>
      <c r="D260" s="23" t="s">
        <v>82</v>
      </c>
      <c r="E260" s="23" t="s">
        <v>1195</v>
      </c>
      <c r="F260" s="23" t="s">
        <v>1196</v>
      </c>
      <c r="G260" s="23" t="n">
        <v>31</v>
      </c>
      <c r="H260" s="23" t="n">
        <v>250</v>
      </c>
      <c r="I260" s="41" t="s">
        <v>188</v>
      </c>
      <c r="K260" s="23" t="n">
        <v>0</v>
      </c>
      <c r="L260" s="23" t="n">
        <v>6262</v>
      </c>
      <c r="M260" s="23" t="n">
        <v>0</v>
      </c>
      <c r="N260" s="23" t="n">
        <v>0</v>
      </c>
      <c r="O260" s="23" t="n">
        <f aca="false">K260+L260</f>
        <v>6262</v>
      </c>
      <c r="P260" s="23" t="n">
        <f aca="false">K260+L260+M260+N260</f>
        <v>6262</v>
      </c>
      <c r="Q260" s="23" t="n">
        <v>3966</v>
      </c>
      <c r="R260" s="23" t="n">
        <v>7128</v>
      </c>
      <c r="S260" s="23" t="n">
        <v>8844</v>
      </c>
      <c r="T260" s="23" t="n">
        <v>4860</v>
      </c>
      <c r="U260" s="42" t="n">
        <f aca="false">IF(I260="delivery",O260-SUM(Q260+R260),IF(I260="PO",P260-SUM(Q260:R260)))</f>
        <v>-4832</v>
      </c>
      <c r="V260" s="43" t="n">
        <v>5.513</v>
      </c>
      <c r="W260" s="43"/>
      <c r="X260" s="43" t="n">
        <f aca="false">W260-V260</f>
        <v>-5.513</v>
      </c>
      <c r="Z260" s="44"/>
      <c r="AA260" s="44"/>
      <c r="AM260" s="23" t="str">
        <f aca="false">D260</f>
        <v>Arista</v>
      </c>
      <c r="AN260" s="23" t="s">
        <v>189</v>
      </c>
      <c r="AT260" s="44"/>
      <c r="AU260" s="44"/>
      <c r="BD260" s="23" t="s">
        <v>182</v>
      </c>
      <c r="BE260" s="1" t="s">
        <v>183</v>
      </c>
    </row>
    <row r="261" customFormat="false" ht="15" hidden="false" customHeight="true" outlineLevel="0" collapsed="false">
      <c r="A261" s="23" t="s">
        <v>1197</v>
      </c>
      <c r="B261" s="23" t="s">
        <v>1198</v>
      </c>
      <c r="C261" s="40" t="s">
        <v>177</v>
      </c>
      <c r="D261" s="23" t="s">
        <v>82</v>
      </c>
      <c r="E261" s="23" t="s">
        <v>1199</v>
      </c>
      <c r="F261" s="23" t="s">
        <v>1200</v>
      </c>
      <c r="G261" s="23" t="n">
        <v>55</v>
      </c>
      <c r="H261" s="23" t="n">
        <v>1</v>
      </c>
      <c r="I261" s="41" t="s">
        <v>188</v>
      </c>
      <c r="K261" s="23" t="n">
        <v>0</v>
      </c>
      <c r="L261" s="23" t="n">
        <v>0</v>
      </c>
      <c r="M261" s="23" t="n">
        <v>0</v>
      </c>
      <c r="N261" s="23" t="n">
        <v>0</v>
      </c>
      <c r="O261" s="23" t="n">
        <f aca="false">K261+L261</f>
        <v>0</v>
      </c>
      <c r="P261" s="23" t="n">
        <f aca="false">K261+L261+M261+N261</f>
        <v>0</v>
      </c>
      <c r="Q261" s="23" t="n">
        <v>0</v>
      </c>
      <c r="R261" s="23" t="n">
        <v>0</v>
      </c>
      <c r="S261" s="23" t="n">
        <v>0</v>
      </c>
      <c r="T261" s="23" t="n">
        <v>130</v>
      </c>
      <c r="U261" s="42" t="n">
        <f aca="false">IF(I261="delivery",O261-SUM(Q261+R261),IF(I261="PO",P261-SUM(Q261:R261)))</f>
        <v>0</v>
      </c>
      <c r="V261" s="45" t="n">
        <v>454.6754</v>
      </c>
      <c r="W261" s="45"/>
      <c r="X261" s="43" t="n">
        <f aca="false">W261-V261</f>
        <v>-454.6754</v>
      </c>
      <c r="Z261" s="44"/>
      <c r="AA261" s="44"/>
      <c r="AM261" s="23" t="str">
        <f aca="false">D261</f>
        <v>Arista</v>
      </c>
      <c r="AN261" s="23" t="s">
        <v>189</v>
      </c>
      <c r="AT261" s="44"/>
      <c r="AU261" s="44"/>
      <c r="BD261" s="23" t="s">
        <v>719</v>
      </c>
      <c r="BE261" s="1" t="s">
        <v>183</v>
      </c>
    </row>
    <row r="262" customFormat="false" ht="15" hidden="false" customHeight="true" outlineLevel="0" collapsed="false">
      <c r="A262" s="23" t="s">
        <v>1201</v>
      </c>
      <c r="B262" s="23" t="s">
        <v>1202</v>
      </c>
      <c r="C262" s="40" t="s">
        <v>177</v>
      </c>
      <c r="D262" s="23" t="s">
        <v>82</v>
      </c>
      <c r="E262" s="23" t="s">
        <v>1203</v>
      </c>
      <c r="F262" s="23" t="s">
        <v>1204</v>
      </c>
      <c r="G262" s="23" t="n">
        <v>55</v>
      </c>
      <c r="H262" s="23" t="n">
        <v>1</v>
      </c>
      <c r="I262" s="41" t="s">
        <v>188</v>
      </c>
      <c r="K262" s="23" t="n">
        <v>0</v>
      </c>
      <c r="L262" s="23" t="n">
        <v>0</v>
      </c>
      <c r="M262" s="23" t="n">
        <v>0</v>
      </c>
      <c r="N262" s="23" t="n">
        <v>0</v>
      </c>
      <c r="O262" s="23" t="n">
        <f aca="false">K262+L262</f>
        <v>0</v>
      </c>
      <c r="P262" s="23" t="n">
        <f aca="false">K262+L262+M262+N262</f>
        <v>0</v>
      </c>
      <c r="Q262" s="23" t="n">
        <v>0</v>
      </c>
      <c r="R262" s="23" t="n">
        <v>30</v>
      </c>
      <c r="S262" s="23" t="n">
        <v>15</v>
      </c>
      <c r="T262" s="23" t="n">
        <v>64</v>
      </c>
      <c r="U262" s="42" t="n">
        <f aca="false">IF(I262="delivery",O262-SUM(Q262+R262),IF(I262="PO",P262-SUM(Q262:R262)))</f>
        <v>-30</v>
      </c>
      <c r="V262" s="45" t="n">
        <v>221.7</v>
      </c>
      <c r="W262" s="45"/>
      <c r="X262" s="43" t="n">
        <f aca="false">W262-V262</f>
        <v>-221.7</v>
      </c>
      <c r="Z262" s="44"/>
      <c r="AA262" s="44"/>
      <c r="AM262" s="23" t="str">
        <f aca="false">D262</f>
        <v>Arista</v>
      </c>
      <c r="AN262" s="23" t="s">
        <v>189</v>
      </c>
      <c r="AT262" s="44"/>
      <c r="AU262" s="44"/>
      <c r="BD262" s="23" t="s">
        <v>719</v>
      </c>
      <c r="BE262" s="1" t="s">
        <v>183</v>
      </c>
    </row>
    <row r="263" customFormat="false" ht="15" hidden="false" customHeight="true" outlineLevel="0" collapsed="false">
      <c r="A263" s="23" t="s">
        <v>1205</v>
      </c>
      <c r="B263" s="23" t="s">
        <v>1206</v>
      </c>
      <c r="C263" s="40" t="s">
        <v>177</v>
      </c>
      <c r="D263" s="23" t="s">
        <v>82</v>
      </c>
      <c r="E263" s="23" t="s">
        <v>1207</v>
      </c>
      <c r="F263" s="23" t="s">
        <v>1208</v>
      </c>
      <c r="G263" s="23" t="n">
        <v>55</v>
      </c>
      <c r="H263" s="23" t="n">
        <v>1</v>
      </c>
      <c r="I263" s="41" t="s">
        <v>188</v>
      </c>
      <c r="K263" s="23" t="n">
        <v>0</v>
      </c>
      <c r="L263" s="23" t="n">
        <v>0</v>
      </c>
      <c r="M263" s="23" t="n">
        <v>0</v>
      </c>
      <c r="N263" s="23" t="n">
        <v>0</v>
      </c>
      <c r="O263" s="23" t="n">
        <f aca="false">K263+L263</f>
        <v>0</v>
      </c>
      <c r="P263" s="23" t="n">
        <f aca="false">K263+L263+M263+N263</f>
        <v>0</v>
      </c>
      <c r="Q263" s="23" t="n">
        <v>0</v>
      </c>
      <c r="R263" s="23" t="n">
        <v>30</v>
      </c>
      <c r="S263" s="23" t="n">
        <v>15</v>
      </c>
      <c r="T263" s="23" t="n">
        <v>64</v>
      </c>
      <c r="U263" s="42" t="n">
        <f aca="false">IF(I263="delivery",O263-SUM(Q263+R263),IF(I263="PO",P263-SUM(Q263:R263)))</f>
        <v>-30</v>
      </c>
      <c r="V263" s="45" t="n">
        <v>32.96</v>
      </c>
      <c r="W263" s="45"/>
      <c r="X263" s="43" t="n">
        <f aca="false">W263-V263</f>
        <v>-32.96</v>
      </c>
      <c r="Z263" s="44"/>
      <c r="AA263" s="44"/>
      <c r="AM263" s="23" t="str">
        <f aca="false">D263</f>
        <v>Arista</v>
      </c>
      <c r="AN263" s="23" t="s">
        <v>189</v>
      </c>
      <c r="AT263" s="44"/>
      <c r="AU263" s="44"/>
      <c r="BD263" s="23" t="s">
        <v>719</v>
      </c>
      <c r="BE263" s="1" t="s">
        <v>183</v>
      </c>
    </row>
    <row r="264" customFormat="false" ht="15" hidden="false" customHeight="true" outlineLevel="0" collapsed="false">
      <c r="A264" s="23" t="s">
        <v>1209</v>
      </c>
      <c r="B264" s="23" t="s">
        <v>1210</v>
      </c>
      <c r="C264" s="40" t="s">
        <v>177</v>
      </c>
      <c r="D264" s="23" t="s">
        <v>82</v>
      </c>
      <c r="E264" s="23" t="s">
        <v>1211</v>
      </c>
      <c r="F264" s="23" t="s">
        <v>1212</v>
      </c>
      <c r="G264" s="23" t="n">
        <v>55</v>
      </c>
      <c r="H264" s="23" t="n">
        <v>1</v>
      </c>
      <c r="I264" s="41" t="s">
        <v>188</v>
      </c>
      <c r="K264" s="23" t="n">
        <v>0</v>
      </c>
      <c r="L264" s="23" t="n">
        <v>0</v>
      </c>
      <c r="M264" s="23" t="n">
        <v>0</v>
      </c>
      <c r="N264" s="23" t="n">
        <v>0</v>
      </c>
      <c r="O264" s="23" t="n">
        <f aca="false">K264+L264</f>
        <v>0</v>
      </c>
      <c r="P264" s="23" t="n">
        <f aca="false">K264+L264+M264+N264</f>
        <v>0</v>
      </c>
      <c r="Q264" s="23" t="n">
        <v>0</v>
      </c>
      <c r="R264" s="23" t="n">
        <v>30</v>
      </c>
      <c r="S264" s="23" t="n">
        <v>15</v>
      </c>
      <c r="T264" s="23" t="n">
        <v>64</v>
      </c>
      <c r="U264" s="42" t="n">
        <f aca="false">IF(I264="delivery",O264-SUM(Q264+R264),IF(I264="PO",P264-SUM(Q264:R264)))</f>
        <v>-30</v>
      </c>
      <c r="V264" s="45" t="n">
        <v>23.17</v>
      </c>
      <c r="W264" s="45"/>
      <c r="X264" s="43" t="n">
        <f aca="false">W264-V264</f>
        <v>-23.17</v>
      </c>
      <c r="Z264" s="44"/>
      <c r="AA264" s="44"/>
      <c r="AM264" s="23" t="str">
        <f aca="false">D264</f>
        <v>Arista</v>
      </c>
      <c r="AN264" s="23" t="s">
        <v>189</v>
      </c>
      <c r="AT264" s="44"/>
      <c r="AU264" s="44"/>
      <c r="BD264" s="23" t="s">
        <v>719</v>
      </c>
      <c r="BE264" s="1" t="s">
        <v>183</v>
      </c>
    </row>
    <row r="265" customFormat="false" ht="15" hidden="false" customHeight="true" outlineLevel="0" collapsed="false">
      <c r="A265" s="23" t="s">
        <v>1213</v>
      </c>
      <c r="B265" s="23" t="s">
        <v>1214</v>
      </c>
      <c r="C265" s="40" t="s">
        <v>177</v>
      </c>
      <c r="D265" s="23" t="s">
        <v>82</v>
      </c>
      <c r="E265" s="23" t="s">
        <v>1215</v>
      </c>
      <c r="F265" s="23" t="s">
        <v>1216</v>
      </c>
      <c r="G265" s="23" t="n">
        <v>31</v>
      </c>
      <c r="H265" s="23" t="n">
        <v>100</v>
      </c>
      <c r="I265" s="41" t="s">
        <v>188</v>
      </c>
      <c r="K265" s="23" t="n">
        <v>0</v>
      </c>
      <c r="L265" s="23" t="n">
        <v>0</v>
      </c>
      <c r="M265" s="23" t="n">
        <v>0</v>
      </c>
      <c r="N265" s="23" t="n">
        <v>0</v>
      </c>
      <c r="O265" s="23" t="n">
        <f aca="false">K265+L265</f>
        <v>0</v>
      </c>
      <c r="P265" s="23" t="n">
        <f aca="false">K265+L265+M265+N265</f>
        <v>0</v>
      </c>
      <c r="Q265" s="23" t="n">
        <v>10</v>
      </c>
      <c r="R265" s="23" t="n">
        <v>60</v>
      </c>
      <c r="S265" s="23" t="n">
        <v>28</v>
      </c>
      <c r="T265" s="23" t="n">
        <v>24</v>
      </c>
      <c r="U265" s="42" t="n">
        <f aca="false">IF(I265="delivery",O265-SUM(Q265+R265),IF(I265="PO",P265-SUM(Q265:R265)))</f>
        <v>-70</v>
      </c>
      <c r="V265" s="43" t="n">
        <v>3.64</v>
      </c>
      <c r="W265" s="43"/>
      <c r="X265" s="43" t="n">
        <f aca="false">W265-V265</f>
        <v>-3.64</v>
      </c>
      <c r="Z265" s="44"/>
      <c r="AA265" s="44"/>
      <c r="AM265" s="23" t="str">
        <f aca="false">D265</f>
        <v>Arista</v>
      </c>
      <c r="AN265" s="23" t="s">
        <v>189</v>
      </c>
      <c r="AT265" s="44"/>
      <c r="AU265" s="44"/>
      <c r="BD265" s="23" t="s">
        <v>182</v>
      </c>
      <c r="BE265" s="1" t="s">
        <v>183</v>
      </c>
    </row>
    <row r="266" customFormat="false" ht="15" hidden="false" customHeight="true" outlineLevel="0" collapsed="false">
      <c r="A266" s="23" t="s">
        <v>1217</v>
      </c>
      <c r="B266" s="23" t="s">
        <v>1218</v>
      </c>
      <c r="C266" s="40" t="s">
        <v>177</v>
      </c>
      <c r="D266" s="23" t="s">
        <v>82</v>
      </c>
      <c r="E266" s="23" t="s">
        <v>1219</v>
      </c>
      <c r="F266" s="23" t="s">
        <v>1220</v>
      </c>
      <c r="G266" s="23" t="n">
        <v>51</v>
      </c>
      <c r="H266" s="23" t="n">
        <v>300</v>
      </c>
      <c r="I266" s="41" t="s">
        <v>188</v>
      </c>
      <c r="K266" s="23" t="n">
        <v>0</v>
      </c>
      <c r="L266" s="23" t="n">
        <v>757</v>
      </c>
      <c r="M266" s="23" t="n">
        <v>0</v>
      </c>
      <c r="N266" s="23" t="n">
        <v>0</v>
      </c>
      <c r="O266" s="23" t="n">
        <f aca="false">K266+L266</f>
        <v>757</v>
      </c>
      <c r="P266" s="23" t="n">
        <f aca="false">K266+L266+M266+N266</f>
        <v>757</v>
      </c>
      <c r="Q266" s="23" t="n">
        <v>921</v>
      </c>
      <c r="R266" s="23" t="n">
        <v>1233</v>
      </c>
      <c r="S266" s="23" t="n">
        <v>1233</v>
      </c>
      <c r="T266" s="23" t="n">
        <v>614</v>
      </c>
      <c r="U266" s="42" t="n">
        <f aca="false">IF(I266="delivery",O266-SUM(Q266+R266),IF(I266="PO",P266-SUM(Q266:R266)))</f>
        <v>-1397</v>
      </c>
      <c r="V266" s="43" t="n">
        <v>3.08</v>
      </c>
      <c r="W266" s="43"/>
      <c r="X266" s="43" t="n">
        <f aca="false">W266-V266</f>
        <v>-3.08</v>
      </c>
      <c r="Z266" s="44"/>
      <c r="AA266" s="44"/>
      <c r="AM266" s="23" t="str">
        <f aca="false">D266</f>
        <v>Arista</v>
      </c>
      <c r="AN266" s="23" t="s">
        <v>263</v>
      </c>
      <c r="AT266" s="44"/>
      <c r="AU266" s="44"/>
      <c r="BD266" s="23" t="s">
        <v>182</v>
      </c>
      <c r="BE266" s="1" t="s">
        <v>183</v>
      </c>
    </row>
    <row r="267" customFormat="false" ht="15" hidden="false" customHeight="true" outlineLevel="0" collapsed="false">
      <c r="A267" s="23" t="s">
        <v>1221</v>
      </c>
      <c r="B267" s="23" t="s">
        <v>1222</v>
      </c>
      <c r="C267" s="40" t="s">
        <v>177</v>
      </c>
      <c r="D267" s="23" t="s">
        <v>82</v>
      </c>
      <c r="E267" s="23" t="s">
        <v>1223</v>
      </c>
      <c r="F267" s="23" t="s">
        <v>1224</v>
      </c>
      <c r="G267" s="23" t="n">
        <v>51</v>
      </c>
      <c r="H267" s="23" t="n">
        <v>50</v>
      </c>
      <c r="I267" s="41" t="s">
        <v>188</v>
      </c>
      <c r="K267" s="23" t="n">
        <v>0</v>
      </c>
      <c r="L267" s="23" t="n">
        <v>0</v>
      </c>
      <c r="M267" s="23" t="n">
        <v>0</v>
      </c>
      <c r="N267" s="23" t="n">
        <v>0</v>
      </c>
      <c r="O267" s="23" t="n">
        <f aca="false">K267+L267</f>
        <v>0</v>
      </c>
      <c r="P267" s="23" t="n">
        <f aca="false">K267+L267+M267+N267</f>
        <v>0</v>
      </c>
      <c r="Q267" s="23" t="n">
        <v>10</v>
      </c>
      <c r="R267" s="23" t="n">
        <v>60</v>
      </c>
      <c r="S267" s="23" t="n">
        <v>28</v>
      </c>
      <c r="T267" s="23" t="n">
        <v>24</v>
      </c>
      <c r="U267" s="42" t="n">
        <f aca="false">IF(I267="delivery",O267-SUM(Q267+R267),IF(I267="PO",P267-SUM(Q267:R267)))</f>
        <v>-70</v>
      </c>
      <c r="V267" s="43" t="n">
        <v>64.225</v>
      </c>
      <c r="W267" s="43"/>
      <c r="X267" s="43" t="n">
        <f aca="false">W267-V267</f>
        <v>-64.225</v>
      </c>
      <c r="Z267" s="44"/>
      <c r="AA267" s="44"/>
      <c r="AM267" s="23" t="str">
        <f aca="false">D267</f>
        <v>Arista</v>
      </c>
      <c r="AN267" s="23" t="s">
        <v>181</v>
      </c>
      <c r="AT267" s="44"/>
      <c r="AU267" s="44"/>
      <c r="BD267" s="23" t="s">
        <v>182</v>
      </c>
      <c r="BE267" s="1" t="s">
        <v>183</v>
      </c>
    </row>
    <row r="268" customFormat="false" ht="15" hidden="false" customHeight="true" outlineLevel="0" collapsed="false">
      <c r="A268" s="23" t="s">
        <v>1225</v>
      </c>
      <c r="B268" s="23" t="s">
        <v>1226</v>
      </c>
      <c r="C268" s="40" t="s">
        <v>177</v>
      </c>
      <c r="D268" s="23" t="s">
        <v>82</v>
      </c>
      <c r="E268" s="23" t="s">
        <v>1227</v>
      </c>
      <c r="F268" s="23" t="s">
        <v>1228</v>
      </c>
      <c r="G268" s="23" t="n">
        <v>51</v>
      </c>
      <c r="H268" s="23" t="n">
        <v>50</v>
      </c>
      <c r="I268" s="41" t="s">
        <v>188</v>
      </c>
      <c r="K268" s="23" t="n">
        <v>0</v>
      </c>
      <c r="L268" s="23" t="n">
        <v>0</v>
      </c>
      <c r="M268" s="23" t="n">
        <v>0</v>
      </c>
      <c r="N268" s="23" t="n">
        <v>0</v>
      </c>
      <c r="O268" s="23" t="n">
        <f aca="false">K268+L268</f>
        <v>0</v>
      </c>
      <c r="P268" s="23" t="n">
        <f aca="false">K268+L268+M268+N268</f>
        <v>0</v>
      </c>
      <c r="Q268" s="23" t="n">
        <v>10</v>
      </c>
      <c r="R268" s="23" t="n">
        <v>60</v>
      </c>
      <c r="S268" s="23" t="n">
        <v>28</v>
      </c>
      <c r="T268" s="23" t="n">
        <v>24</v>
      </c>
      <c r="U268" s="42" t="n">
        <f aca="false">IF(I268="delivery",O268-SUM(Q268+R268),IF(I268="PO",P268-SUM(Q268:R268)))</f>
        <v>-70</v>
      </c>
      <c r="V268" s="43" t="n">
        <v>41.625</v>
      </c>
      <c r="W268" s="43"/>
      <c r="X268" s="43" t="n">
        <f aca="false">W268-V268</f>
        <v>-41.625</v>
      </c>
      <c r="Z268" s="44"/>
      <c r="AA268" s="44"/>
      <c r="AM268" s="23" t="str">
        <f aca="false">D268</f>
        <v>Arista</v>
      </c>
      <c r="AN268" s="23" t="s">
        <v>181</v>
      </c>
      <c r="AT268" s="44"/>
      <c r="AU268" s="44"/>
      <c r="BD268" s="23" t="s">
        <v>182</v>
      </c>
      <c r="BE268" s="1" t="s">
        <v>183</v>
      </c>
    </row>
    <row r="269" customFormat="false" ht="15" hidden="false" customHeight="true" outlineLevel="0" collapsed="false">
      <c r="A269" s="23" t="s">
        <v>1229</v>
      </c>
      <c r="B269" s="23" t="s">
        <v>1230</v>
      </c>
      <c r="C269" s="40" t="s">
        <v>177</v>
      </c>
      <c r="D269" s="23" t="s">
        <v>82</v>
      </c>
      <c r="E269" s="23" t="s">
        <v>1231</v>
      </c>
      <c r="F269" s="23" t="s">
        <v>1232</v>
      </c>
      <c r="G269" s="23" t="n">
        <v>51</v>
      </c>
      <c r="H269" s="23" t="n">
        <v>50</v>
      </c>
      <c r="I269" s="41" t="s">
        <v>188</v>
      </c>
      <c r="K269" s="23" t="n">
        <v>0</v>
      </c>
      <c r="L269" s="23" t="n">
        <v>0</v>
      </c>
      <c r="M269" s="23" t="n">
        <v>0</v>
      </c>
      <c r="N269" s="23" t="n">
        <v>0</v>
      </c>
      <c r="O269" s="23" t="n">
        <f aca="false">K269+L269</f>
        <v>0</v>
      </c>
      <c r="P269" s="23" t="n">
        <f aca="false">K269+L269+M269+N269</f>
        <v>0</v>
      </c>
      <c r="Q269" s="23" t="n">
        <v>10</v>
      </c>
      <c r="R269" s="23" t="n">
        <v>60</v>
      </c>
      <c r="S269" s="23" t="n">
        <v>28</v>
      </c>
      <c r="T269" s="23" t="n">
        <v>24</v>
      </c>
      <c r="U269" s="42" t="n">
        <f aca="false">IF(I269="delivery",O269-SUM(Q269+R269),IF(I269="PO",P269-SUM(Q269:R269)))</f>
        <v>-70</v>
      </c>
      <c r="V269" s="43" t="n">
        <v>164.48</v>
      </c>
      <c r="W269" s="43"/>
      <c r="X269" s="43" t="n">
        <f aca="false">W269-V269</f>
        <v>-164.48</v>
      </c>
      <c r="Z269" s="44"/>
      <c r="AA269" s="44"/>
      <c r="AM269" s="23" t="str">
        <f aca="false">D269</f>
        <v>Arista</v>
      </c>
      <c r="AN269" s="23" t="s">
        <v>181</v>
      </c>
      <c r="AT269" s="44"/>
      <c r="AU269" s="44"/>
      <c r="BD269" s="23" t="s">
        <v>182</v>
      </c>
      <c r="BE269" s="1" t="s">
        <v>183</v>
      </c>
    </row>
    <row r="270" customFormat="false" ht="15" hidden="false" customHeight="true" outlineLevel="0" collapsed="false">
      <c r="A270" s="23" t="s">
        <v>1233</v>
      </c>
      <c r="B270" s="23" t="s">
        <v>1234</v>
      </c>
      <c r="C270" s="40" t="s">
        <v>177</v>
      </c>
      <c r="D270" s="23" t="s">
        <v>82</v>
      </c>
      <c r="E270" s="23" t="s">
        <v>1235</v>
      </c>
      <c r="F270" s="23" t="s">
        <v>1236</v>
      </c>
      <c r="G270" s="23" t="n">
        <v>51</v>
      </c>
      <c r="H270" s="23" t="n">
        <v>100</v>
      </c>
      <c r="I270" s="41" t="s">
        <v>188</v>
      </c>
      <c r="K270" s="23" t="n">
        <v>0</v>
      </c>
      <c r="L270" s="23" t="n">
        <v>600</v>
      </c>
      <c r="M270" s="23" t="n">
        <v>0</v>
      </c>
      <c r="N270" s="23" t="n">
        <v>0</v>
      </c>
      <c r="O270" s="23" t="n">
        <f aca="false">K270+L270</f>
        <v>600</v>
      </c>
      <c r="P270" s="23" t="n">
        <f aca="false">K270+L270+M270+N270</f>
        <v>600</v>
      </c>
      <c r="Q270" s="23" t="n">
        <v>506</v>
      </c>
      <c r="R270" s="23" t="n">
        <v>792</v>
      </c>
      <c r="S270" s="23" t="n">
        <v>792</v>
      </c>
      <c r="T270" s="23" t="n">
        <v>396</v>
      </c>
      <c r="U270" s="42" t="n">
        <f aca="false">IF(I270="delivery",O270-SUM(Q270+R270),IF(I270="PO",P270-SUM(Q270:R270)))</f>
        <v>-698</v>
      </c>
      <c r="V270" s="43" t="n">
        <v>4.64</v>
      </c>
      <c r="W270" s="43"/>
      <c r="X270" s="43" t="n">
        <f aca="false">W270-V270</f>
        <v>-4.64</v>
      </c>
      <c r="Z270" s="44"/>
      <c r="AA270" s="44"/>
      <c r="AM270" s="23" t="str">
        <f aca="false">D270</f>
        <v>Arista</v>
      </c>
      <c r="AN270" s="23" t="s">
        <v>263</v>
      </c>
      <c r="AT270" s="44"/>
      <c r="AU270" s="44"/>
      <c r="BD270" s="23" t="s">
        <v>182</v>
      </c>
      <c r="BE270" s="1" t="s">
        <v>183</v>
      </c>
    </row>
    <row r="271" customFormat="false" ht="15" hidden="false" customHeight="true" outlineLevel="0" collapsed="false">
      <c r="A271" s="23" t="s">
        <v>1237</v>
      </c>
      <c r="B271" s="23" t="s">
        <v>1238</v>
      </c>
      <c r="C271" s="40" t="s">
        <v>177</v>
      </c>
      <c r="D271" s="23" t="s">
        <v>82</v>
      </c>
      <c r="E271" s="23" t="s">
        <v>1239</v>
      </c>
      <c r="F271" s="23" t="s">
        <v>1240</v>
      </c>
      <c r="G271" s="23" t="n">
        <v>51</v>
      </c>
      <c r="H271" s="23" t="n">
        <v>100</v>
      </c>
      <c r="I271" s="41" t="s">
        <v>188</v>
      </c>
      <c r="K271" s="23" t="n">
        <v>0</v>
      </c>
      <c r="L271" s="23" t="n">
        <v>564</v>
      </c>
      <c r="M271" s="23" t="n">
        <v>0</v>
      </c>
      <c r="N271" s="23" t="n">
        <v>0</v>
      </c>
      <c r="O271" s="23" t="n">
        <f aca="false">K271+L271</f>
        <v>564</v>
      </c>
      <c r="P271" s="23" t="n">
        <f aca="false">K271+L271+M271+N271</f>
        <v>564</v>
      </c>
      <c r="Q271" s="23" t="n">
        <v>506</v>
      </c>
      <c r="R271" s="23" t="n">
        <v>792</v>
      </c>
      <c r="S271" s="23" t="n">
        <v>792</v>
      </c>
      <c r="T271" s="23" t="n">
        <v>396</v>
      </c>
      <c r="U271" s="42" t="n">
        <f aca="false">IF(I271="delivery",O271-SUM(Q271+R271),IF(I271="PO",P271-SUM(Q271:R271)))</f>
        <v>-734</v>
      </c>
      <c r="V271" s="43" t="n">
        <v>10.81</v>
      </c>
      <c r="W271" s="43"/>
      <c r="X271" s="43" t="n">
        <f aca="false">W271-V271</f>
        <v>-10.81</v>
      </c>
      <c r="Z271" s="44"/>
      <c r="AA271" s="44"/>
      <c r="AM271" s="23" t="str">
        <f aca="false">D271</f>
        <v>Arista</v>
      </c>
      <c r="AN271" s="23" t="s">
        <v>263</v>
      </c>
      <c r="AT271" s="44"/>
      <c r="AU271" s="44"/>
      <c r="BD271" s="23" t="s">
        <v>182</v>
      </c>
      <c r="BE271" s="1" t="s">
        <v>183</v>
      </c>
    </row>
    <row r="272" customFormat="false" ht="15" hidden="false" customHeight="true" outlineLevel="0" collapsed="false">
      <c r="A272" s="23" t="s">
        <v>1241</v>
      </c>
      <c r="B272" s="23" t="s">
        <v>1242</v>
      </c>
      <c r="C272" s="40" t="s">
        <v>177</v>
      </c>
      <c r="D272" s="23" t="s">
        <v>82</v>
      </c>
      <c r="E272" s="23" t="s">
        <v>1243</v>
      </c>
      <c r="F272" s="23" t="s">
        <v>1244</v>
      </c>
      <c r="G272" s="23" t="n">
        <v>51</v>
      </c>
      <c r="H272" s="23" t="n">
        <v>100</v>
      </c>
      <c r="I272" s="41" t="s">
        <v>188</v>
      </c>
      <c r="K272" s="23" t="n">
        <v>0</v>
      </c>
      <c r="L272" s="23" t="n">
        <v>600</v>
      </c>
      <c r="M272" s="23" t="n">
        <v>0</v>
      </c>
      <c r="N272" s="23" t="n">
        <v>0</v>
      </c>
      <c r="O272" s="23" t="n">
        <f aca="false">K272+L272</f>
        <v>600</v>
      </c>
      <c r="P272" s="23" t="n">
        <f aca="false">K272+L272+M272+N272</f>
        <v>600</v>
      </c>
      <c r="Q272" s="23" t="n">
        <v>506</v>
      </c>
      <c r="R272" s="23" t="n">
        <v>792</v>
      </c>
      <c r="S272" s="23" t="n">
        <v>792</v>
      </c>
      <c r="T272" s="23" t="n">
        <v>396</v>
      </c>
      <c r="U272" s="42" t="n">
        <f aca="false">IF(I272="delivery",O272-SUM(Q272+R272),IF(I272="PO",P272-SUM(Q272:R272)))</f>
        <v>-698</v>
      </c>
      <c r="V272" s="43" t="n">
        <v>23.77</v>
      </c>
      <c r="W272" s="43"/>
      <c r="X272" s="43" t="n">
        <f aca="false">W272-V272</f>
        <v>-23.77</v>
      </c>
      <c r="Z272" s="44"/>
      <c r="AA272" s="44"/>
      <c r="AM272" s="23" t="str">
        <f aca="false">D272</f>
        <v>Arista</v>
      </c>
      <c r="AN272" s="23" t="s">
        <v>263</v>
      </c>
      <c r="AT272" s="44"/>
      <c r="AU272" s="44"/>
      <c r="BD272" s="23" t="s">
        <v>182</v>
      </c>
      <c r="BE272" s="1" t="s">
        <v>183</v>
      </c>
    </row>
    <row r="273" customFormat="false" ht="15" hidden="false" customHeight="true" outlineLevel="0" collapsed="false">
      <c r="A273" s="23" t="s">
        <v>1245</v>
      </c>
      <c r="B273" s="23" t="s">
        <v>1246</v>
      </c>
      <c r="C273" s="40" t="s">
        <v>177</v>
      </c>
      <c r="D273" s="23" t="s">
        <v>82</v>
      </c>
      <c r="E273" s="23" t="s">
        <v>1247</v>
      </c>
      <c r="F273" s="23" t="s">
        <v>1248</v>
      </c>
      <c r="G273" s="23" t="n">
        <v>78</v>
      </c>
      <c r="H273" s="23" t="n">
        <v>1</v>
      </c>
      <c r="I273" s="41" t="s">
        <v>188</v>
      </c>
      <c r="K273" s="23" t="n">
        <v>0</v>
      </c>
      <c r="L273" s="23" t="n">
        <v>0</v>
      </c>
      <c r="M273" s="23" t="n">
        <v>0</v>
      </c>
      <c r="N273" s="23" t="n">
        <v>0</v>
      </c>
      <c r="O273" s="23" t="n">
        <f aca="false">K273+L273</f>
        <v>0</v>
      </c>
      <c r="P273" s="23" t="n">
        <f aca="false">K273+L273+M273+N273</f>
        <v>0</v>
      </c>
      <c r="Q273" s="23" t="n">
        <v>0</v>
      </c>
      <c r="R273" s="23" t="n">
        <v>0</v>
      </c>
      <c r="S273" s="23" t="n">
        <v>0</v>
      </c>
      <c r="T273" s="23" t="n">
        <v>0</v>
      </c>
      <c r="U273" s="42" t="n">
        <f aca="false">IF(I273="delivery",O273-SUM(Q273+R273),IF(I273="PO",P273-SUM(Q273:R273)))</f>
        <v>0</v>
      </c>
      <c r="V273" s="43" t="n">
        <v>1E-005</v>
      </c>
      <c r="W273" s="43"/>
      <c r="X273" s="43" t="n">
        <f aca="false">W273-V273</f>
        <v>-1E-005</v>
      </c>
      <c r="Z273" s="44"/>
      <c r="AA273" s="44"/>
      <c r="AM273" s="23" t="str">
        <f aca="false">D273</f>
        <v>Arista</v>
      </c>
      <c r="AN273" s="23" t="s">
        <v>181</v>
      </c>
      <c r="AT273" s="44"/>
      <c r="AU273" s="44"/>
      <c r="BD273" s="23" t="s">
        <v>714</v>
      </c>
      <c r="BE273" s="1" t="s">
        <v>183</v>
      </c>
    </row>
    <row r="274" customFormat="false" ht="15" hidden="false" customHeight="true" outlineLevel="0" collapsed="false">
      <c r="A274" s="23" t="s">
        <v>1249</v>
      </c>
      <c r="B274" s="23" t="s">
        <v>1250</v>
      </c>
      <c r="C274" s="40" t="s">
        <v>177</v>
      </c>
      <c r="D274" s="23" t="s">
        <v>82</v>
      </c>
      <c r="E274" s="23" t="s">
        <v>1247</v>
      </c>
      <c r="F274" s="23" t="s">
        <v>1251</v>
      </c>
      <c r="G274" s="23" t="n">
        <v>51</v>
      </c>
      <c r="H274" s="23" t="n">
        <v>100</v>
      </c>
      <c r="I274" s="41" t="s">
        <v>188</v>
      </c>
      <c r="K274" s="23" t="n">
        <v>0</v>
      </c>
      <c r="L274" s="23" t="n">
        <v>0</v>
      </c>
      <c r="M274" s="23" t="n">
        <v>0</v>
      </c>
      <c r="N274" s="23" t="n">
        <v>0</v>
      </c>
      <c r="O274" s="23" t="n">
        <f aca="false">K274+L274</f>
        <v>0</v>
      </c>
      <c r="P274" s="23" t="n">
        <f aca="false">K274+L274+M274+N274</f>
        <v>0</v>
      </c>
      <c r="Q274" s="23" t="n">
        <v>0</v>
      </c>
      <c r="R274" s="23" t="n">
        <v>728</v>
      </c>
      <c r="S274" s="23" t="n">
        <v>638</v>
      </c>
      <c r="T274" s="23" t="n">
        <v>399</v>
      </c>
      <c r="U274" s="42" t="n">
        <f aca="false">IF(I274="delivery",O274-SUM(Q274+R274),IF(I274="PO",P274-SUM(Q274:R274)))</f>
        <v>-728</v>
      </c>
      <c r="V274" s="43" t="n">
        <v>56.56</v>
      </c>
      <c r="W274" s="43"/>
      <c r="X274" s="43" t="n">
        <f aca="false">W274-V274</f>
        <v>-56.56</v>
      </c>
      <c r="Z274" s="44"/>
      <c r="AA274" s="44"/>
      <c r="AM274" s="23" t="str">
        <f aca="false">D274</f>
        <v>Arista</v>
      </c>
      <c r="AN274" s="23" t="s">
        <v>181</v>
      </c>
      <c r="AT274" s="44"/>
      <c r="AU274" s="44"/>
      <c r="BD274" s="23" t="s">
        <v>182</v>
      </c>
      <c r="BE274" s="1" t="s">
        <v>183</v>
      </c>
    </row>
    <row r="275" customFormat="false" ht="15" hidden="false" customHeight="true" outlineLevel="0" collapsed="false">
      <c r="A275" s="23" t="s">
        <v>1252</v>
      </c>
      <c r="B275" s="23" t="s">
        <v>1253</v>
      </c>
      <c r="C275" s="40" t="s">
        <v>177</v>
      </c>
      <c r="D275" s="23" t="s">
        <v>82</v>
      </c>
      <c r="E275" s="23" t="s">
        <v>1254</v>
      </c>
      <c r="F275" s="23" t="s">
        <v>1255</v>
      </c>
      <c r="G275" s="23" t="n">
        <v>78</v>
      </c>
      <c r="H275" s="23" t="n">
        <v>1</v>
      </c>
      <c r="I275" s="41" t="s">
        <v>188</v>
      </c>
      <c r="K275" s="23" t="n">
        <v>0</v>
      </c>
      <c r="L275" s="23" t="n">
        <v>0</v>
      </c>
      <c r="M275" s="23" t="n">
        <v>0</v>
      </c>
      <c r="N275" s="23" t="n">
        <v>0</v>
      </c>
      <c r="O275" s="23" t="n">
        <f aca="false">K275+L275</f>
        <v>0</v>
      </c>
      <c r="P275" s="23" t="n">
        <f aca="false">K275+L275+M275+N275</f>
        <v>0</v>
      </c>
      <c r="Q275" s="23" t="n">
        <v>0</v>
      </c>
      <c r="R275" s="23" t="n">
        <v>0</v>
      </c>
      <c r="S275" s="23" t="n">
        <v>0</v>
      </c>
      <c r="T275" s="23" t="n">
        <v>0</v>
      </c>
      <c r="U275" s="42" t="n">
        <f aca="false">IF(I275="delivery",O275-SUM(Q275+R275),IF(I275="PO",P275-SUM(Q275:R275)))</f>
        <v>0</v>
      </c>
      <c r="V275" s="43" t="n">
        <v>1E-005</v>
      </c>
      <c r="W275" s="43"/>
      <c r="X275" s="43" t="n">
        <f aca="false">W275-V275</f>
        <v>-1E-005</v>
      </c>
      <c r="Z275" s="44"/>
      <c r="AA275" s="44"/>
      <c r="AM275" s="23" t="str">
        <f aca="false">D275</f>
        <v>Arista</v>
      </c>
      <c r="AN275" s="23" t="s">
        <v>181</v>
      </c>
      <c r="AT275" s="44"/>
      <c r="AU275" s="44"/>
      <c r="BD275" s="23" t="s">
        <v>714</v>
      </c>
      <c r="BE275" s="1" t="s">
        <v>183</v>
      </c>
    </row>
    <row r="276" customFormat="false" ht="15" hidden="false" customHeight="true" outlineLevel="0" collapsed="false">
      <c r="A276" s="23" t="s">
        <v>1256</v>
      </c>
      <c r="B276" s="23" t="s">
        <v>1257</v>
      </c>
      <c r="C276" s="40" t="s">
        <v>177</v>
      </c>
      <c r="D276" s="23" t="s">
        <v>82</v>
      </c>
      <c r="E276" s="23" t="s">
        <v>1254</v>
      </c>
      <c r="F276" s="23" t="s">
        <v>1258</v>
      </c>
      <c r="G276" s="23" t="n">
        <v>51</v>
      </c>
      <c r="H276" s="23" t="n">
        <v>100</v>
      </c>
      <c r="I276" s="41" t="s">
        <v>188</v>
      </c>
      <c r="K276" s="23" t="n">
        <v>0</v>
      </c>
      <c r="L276" s="23" t="n">
        <v>0</v>
      </c>
      <c r="M276" s="23" t="n">
        <v>0</v>
      </c>
      <c r="N276" s="23" t="n">
        <v>0</v>
      </c>
      <c r="O276" s="23" t="n">
        <f aca="false">K276+L276</f>
        <v>0</v>
      </c>
      <c r="P276" s="23" t="n">
        <f aca="false">K276+L276+M276+N276</f>
        <v>0</v>
      </c>
      <c r="Q276" s="23" t="n">
        <v>0</v>
      </c>
      <c r="R276" s="23" t="n">
        <v>728</v>
      </c>
      <c r="S276" s="23" t="n">
        <v>638</v>
      </c>
      <c r="T276" s="23" t="n">
        <v>399</v>
      </c>
      <c r="U276" s="42" t="n">
        <f aca="false">IF(I276="delivery",O276-SUM(Q276+R276),IF(I276="PO",P276-SUM(Q276:R276)))</f>
        <v>-728</v>
      </c>
      <c r="V276" s="43" t="n">
        <v>24.73</v>
      </c>
      <c r="W276" s="43"/>
      <c r="X276" s="43" t="n">
        <f aca="false">W276-V276</f>
        <v>-24.73</v>
      </c>
      <c r="Z276" s="44"/>
      <c r="AA276" s="44"/>
      <c r="AM276" s="23" t="str">
        <f aca="false">D276</f>
        <v>Arista</v>
      </c>
      <c r="AN276" s="23" t="s">
        <v>181</v>
      </c>
      <c r="AT276" s="44"/>
      <c r="AU276" s="44"/>
      <c r="BD276" s="23" t="s">
        <v>182</v>
      </c>
      <c r="BE276" s="1" t="s">
        <v>183</v>
      </c>
    </row>
    <row r="277" customFormat="false" ht="15" hidden="false" customHeight="true" outlineLevel="0" collapsed="false">
      <c r="A277" s="23" t="s">
        <v>1259</v>
      </c>
      <c r="B277" s="23" t="s">
        <v>1260</v>
      </c>
      <c r="C277" s="40" t="s">
        <v>177</v>
      </c>
      <c r="D277" s="23" t="s">
        <v>82</v>
      </c>
      <c r="E277" s="23" t="s">
        <v>1261</v>
      </c>
      <c r="F277" s="23" t="s">
        <v>1262</v>
      </c>
      <c r="G277" s="23" t="n">
        <v>78</v>
      </c>
      <c r="H277" s="23" t="n">
        <v>1</v>
      </c>
      <c r="I277" s="41" t="s">
        <v>188</v>
      </c>
      <c r="K277" s="23" t="n">
        <v>0</v>
      </c>
      <c r="L277" s="23" t="n">
        <v>0</v>
      </c>
      <c r="M277" s="23" t="n">
        <v>0</v>
      </c>
      <c r="N277" s="23" t="n">
        <v>0</v>
      </c>
      <c r="O277" s="23" t="n">
        <f aca="false">K277+L277</f>
        <v>0</v>
      </c>
      <c r="P277" s="23" t="n">
        <f aca="false">K277+L277+M277+N277</f>
        <v>0</v>
      </c>
      <c r="Q277" s="23" t="n">
        <v>0</v>
      </c>
      <c r="R277" s="23" t="n">
        <v>0</v>
      </c>
      <c r="S277" s="23" t="n">
        <v>0</v>
      </c>
      <c r="T277" s="23" t="n">
        <v>0</v>
      </c>
      <c r="U277" s="42" t="n">
        <f aca="false">IF(I277="delivery",O277-SUM(Q277+R277),IF(I277="PO",P277-SUM(Q277:R277)))</f>
        <v>0</v>
      </c>
      <c r="V277" s="43" t="n">
        <v>1E-005</v>
      </c>
      <c r="W277" s="43"/>
      <c r="X277" s="43" t="n">
        <f aca="false">W277-V277</f>
        <v>-1E-005</v>
      </c>
      <c r="Z277" s="44"/>
      <c r="AA277" s="44"/>
      <c r="AM277" s="23" t="str">
        <f aca="false">D277</f>
        <v>Arista</v>
      </c>
      <c r="AN277" s="23" t="s">
        <v>181</v>
      </c>
      <c r="AT277" s="44"/>
      <c r="AU277" s="44"/>
      <c r="BD277" s="23" t="s">
        <v>714</v>
      </c>
      <c r="BE277" s="1" t="s">
        <v>183</v>
      </c>
    </row>
    <row r="278" customFormat="false" ht="15" hidden="false" customHeight="true" outlineLevel="0" collapsed="false">
      <c r="A278" s="23" t="s">
        <v>1263</v>
      </c>
      <c r="B278" s="23" t="s">
        <v>1264</v>
      </c>
      <c r="C278" s="40" t="s">
        <v>177</v>
      </c>
      <c r="D278" s="23" t="s">
        <v>82</v>
      </c>
      <c r="E278" s="23" t="s">
        <v>1261</v>
      </c>
      <c r="F278" s="23" t="s">
        <v>1265</v>
      </c>
      <c r="G278" s="23" t="n">
        <v>51</v>
      </c>
      <c r="H278" s="23" t="n">
        <v>100</v>
      </c>
      <c r="I278" s="41" t="s">
        <v>188</v>
      </c>
      <c r="K278" s="23" t="n">
        <v>0</v>
      </c>
      <c r="L278" s="23" t="n">
        <v>0</v>
      </c>
      <c r="M278" s="23" t="n">
        <v>0</v>
      </c>
      <c r="N278" s="23" t="n">
        <v>0</v>
      </c>
      <c r="O278" s="23" t="n">
        <f aca="false">K278+L278</f>
        <v>0</v>
      </c>
      <c r="P278" s="23" t="n">
        <f aca="false">K278+L278+M278+N278</f>
        <v>0</v>
      </c>
      <c r="Q278" s="23" t="n">
        <v>0</v>
      </c>
      <c r="R278" s="23" t="n">
        <v>728</v>
      </c>
      <c r="S278" s="23" t="n">
        <v>638</v>
      </c>
      <c r="T278" s="23" t="n">
        <v>399</v>
      </c>
      <c r="U278" s="42" t="n">
        <f aca="false">IF(I278="delivery",O278-SUM(Q278+R278),IF(I278="PO",P278-SUM(Q278:R278)))</f>
        <v>-728</v>
      </c>
      <c r="V278" s="43" t="n">
        <v>125.26</v>
      </c>
      <c r="W278" s="43"/>
      <c r="X278" s="43" t="n">
        <f aca="false">W278-V278</f>
        <v>-125.26</v>
      </c>
      <c r="Z278" s="44"/>
      <c r="AA278" s="44"/>
      <c r="AM278" s="23" t="str">
        <f aca="false">D278</f>
        <v>Arista</v>
      </c>
      <c r="AN278" s="23" t="s">
        <v>181</v>
      </c>
      <c r="AT278" s="44"/>
      <c r="AU278" s="44"/>
      <c r="BD278" s="23" t="s">
        <v>182</v>
      </c>
      <c r="BE278" s="1" t="s">
        <v>183</v>
      </c>
    </row>
    <row r="279" customFormat="false" ht="15" hidden="false" customHeight="true" outlineLevel="0" collapsed="false">
      <c r="A279" s="23" t="s">
        <v>1266</v>
      </c>
      <c r="B279" s="23" t="s">
        <v>1267</v>
      </c>
      <c r="C279" s="40" t="s">
        <v>177</v>
      </c>
      <c r="D279" s="23" t="s">
        <v>82</v>
      </c>
      <c r="E279" s="23" t="s">
        <v>1268</v>
      </c>
      <c r="F279" s="23" t="s">
        <v>1269</v>
      </c>
      <c r="G279" s="23" t="n">
        <v>55</v>
      </c>
      <c r="H279" s="23" t="n">
        <v>1</v>
      </c>
      <c r="I279" s="41" t="s">
        <v>188</v>
      </c>
      <c r="K279" s="23" t="n">
        <v>0</v>
      </c>
      <c r="L279" s="23" t="n">
        <v>0</v>
      </c>
      <c r="M279" s="23" t="n">
        <v>0</v>
      </c>
      <c r="N279" s="23" t="n">
        <v>0</v>
      </c>
      <c r="O279" s="23" t="n">
        <f aca="false">K279+L279</f>
        <v>0</v>
      </c>
      <c r="P279" s="23" t="n">
        <f aca="false">K279+L279+M279+N279</f>
        <v>0</v>
      </c>
      <c r="Q279" s="23" t="n">
        <v>8</v>
      </c>
      <c r="R279" s="23" t="n">
        <v>24</v>
      </c>
      <c r="S279" s="23" t="n">
        <v>0</v>
      </c>
      <c r="T279" s="23" t="n">
        <v>0</v>
      </c>
      <c r="U279" s="42" t="n">
        <f aca="false">IF(I279="delivery",O279-SUM(Q279+R279),IF(I279="PO",P279-SUM(Q279:R279)))</f>
        <v>-32</v>
      </c>
      <c r="V279" s="43" t="n">
        <v>1E-005</v>
      </c>
      <c r="W279" s="43"/>
      <c r="X279" s="43" t="n">
        <f aca="false">W279-V279</f>
        <v>-1E-005</v>
      </c>
      <c r="Z279" s="44"/>
      <c r="AA279" s="44"/>
      <c r="AM279" s="23" t="str">
        <f aca="false">D279</f>
        <v>Arista</v>
      </c>
      <c r="AN279" s="23" t="s">
        <v>194</v>
      </c>
      <c r="AT279" s="44"/>
      <c r="AU279" s="44"/>
      <c r="BD279" s="23" t="s">
        <v>714</v>
      </c>
      <c r="BE279" s="1" t="s">
        <v>183</v>
      </c>
    </row>
    <row r="280" customFormat="false" ht="15" hidden="false" customHeight="true" outlineLevel="0" collapsed="false">
      <c r="A280" s="23" t="s">
        <v>1270</v>
      </c>
      <c r="B280" s="23" t="s">
        <v>1271</v>
      </c>
      <c r="C280" s="40" t="s">
        <v>177</v>
      </c>
      <c r="D280" s="23" t="s">
        <v>82</v>
      </c>
      <c r="E280" s="23" t="s">
        <v>1272</v>
      </c>
      <c r="F280" s="23" t="s">
        <v>1273</v>
      </c>
      <c r="G280" s="23" t="n">
        <v>91</v>
      </c>
      <c r="H280" s="23" t="n">
        <v>1000</v>
      </c>
      <c r="I280" s="41" t="s">
        <v>188</v>
      </c>
      <c r="K280" s="23" t="n">
        <v>0</v>
      </c>
      <c r="L280" s="23" t="n">
        <v>0</v>
      </c>
      <c r="M280" s="23" t="n">
        <v>96</v>
      </c>
      <c r="N280" s="23" t="n">
        <v>0</v>
      </c>
      <c r="O280" s="23" t="n">
        <f aca="false">K280+L280</f>
        <v>0</v>
      </c>
      <c r="P280" s="23" t="n">
        <f aca="false">K280+L280+M280+N280</f>
        <v>96</v>
      </c>
      <c r="Q280" s="23" t="n">
        <v>24</v>
      </c>
      <c r="R280" s="23" t="n">
        <v>200</v>
      </c>
      <c r="S280" s="23" t="n">
        <v>88</v>
      </c>
      <c r="T280" s="23" t="n">
        <v>80</v>
      </c>
      <c r="U280" s="42" t="n">
        <f aca="false">IF(I280="delivery",O280-SUM(Q280+R280),IF(I280="PO",P280-SUM(Q280:R280)))</f>
        <v>-128</v>
      </c>
      <c r="V280" s="43" t="n">
        <v>44.45</v>
      </c>
      <c r="W280" s="43"/>
      <c r="X280" s="43" t="n">
        <f aca="false">W280-V280</f>
        <v>-44.45</v>
      </c>
      <c r="Z280" s="44"/>
      <c r="AA280" s="44"/>
      <c r="AM280" s="23" t="str">
        <f aca="false">D280</f>
        <v>Arista</v>
      </c>
      <c r="AN280" s="23" t="s">
        <v>194</v>
      </c>
      <c r="AT280" s="44"/>
      <c r="AU280" s="44"/>
      <c r="BD280" s="23" t="s">
        <v>182</v>
      </c>
      <c r="BE280" s="1" t="s">
        <v>183</v>
      </c>
    </row>
    <row r="281" customFormat="false" ht="15" hidden="false" customHeight="true" outlineLevel="0" collapsed="false">
      <c r="A281" s="23" t="s">
        <v>1274</v>
      </c>
      <c r="B281" s="23" t="s">
        <v>1275</v>
      </c>
      <c r="C281" s="40" t="s">
        <v>177</v>
      </c>
      <c r="D281" s="23" t="s">
        <v>82</v>
      </c>
      <c r="E281" s="23" t="s">
        <v>1276</v>
      </c>
      <c r="F281" s="23" t="s">
        <v>1277</v>
      </c>
      <c r="G281" s="23" t="n">
        <v>51</v>
      </c>
      <c r="H281" s="23" t="n">
        <v>500</v>
      </c>
      <c r="I281" s="41" t="s">
        <v>188</v>
      </c>
      <c r="K281" s="23" t="n">
        <v>0</v>
      </c>
      <c r="L281" s="23" t="n">
        <v>0</v>
      </c>
      <c r="M281" s="23" t="n">
        <v>0</v>
      </c>
      <c r="N281" s="23" t="n">
        <v>0</v>
      </c>
      <c r="O281" s="23" t="n">
        <f aca="false">K281+L281</f>
        <v>0</v>
      </c>
      <c r="P281" s="23" t="n">
        <f aca="false">K281+L281+M281+N281</f>
        <v>0</v>
      </c>
      <c r="Q281" s="23" t="n">
        <v>0</v>
      </c>
      <c r="R281" s="23" t="n">
        <v>143</v>
      </c>
      <c r="S281" s="23" t="n">
        <v>665</v>
      </c>
      <c r="T281" s="23" t="n">
        <v>197</v>
      </c>
      <c r="U281" s="42" t="n">
        <f aca="false">IF(I281="delivery",O281-SUM(Q281+R281),IF(I281="PO",P281-SUM(Q281:R281)))</f>
        <v>-143</v>
      </c>
      <c r="V281" s="43" t="n">
        <v>26.51</v>
      </c>
      <c r="W281" s="43"/>
      <c r="X281" s="43" t="n">
        <f aca="false">W281-V281</f>
        <v>-26.51</v>
      </c>
      <c r="Z281" s="44"/>
      <c r="AA281" s="44"/>
      <c r="AM281" s="23" t="str">
        <f aca="false">D281</f>
        <v>Arista</v>
      </c>
      <c r="AN281" s="23" t="s">
        <v>181</v>
      </c>
      <c r="AT281" s="44"/>
      <c r="AU281" s="44"/>
      <c r="BD281" s="23" t="s">
        <v>182</v>
      </c>
      <c r="BE281" s="1" t="s">
        <v>183</v>
      </c>
    </row>
    <row r="282" customFormat="false" ht="15" hidden="false" customHeight="true" outlineLevel="0" collapsed="false">
      <c r="A282" s="23" t="s">
        <v>1278</v>
      </c>
      <c r="B282" s="23" t="s">
        <v>1279</v>
      </c>
      <c r="C282" s="40" t="s">
        <v>177</v>
      </c>
      <c r="D282" s="23" t="s">
        <v>82</v>
      </c>
      <c r="E282" s="23" t="s">
        <v>1280</v>
      </c>
      <c r="F282" s="23" t="s">
        <v>1281</v>
      </c>
      <c r="G282" s="23" t="n">
        <v>55</v>
      </c>
      <c r="H282" s="23" t="n">
        <v>1</v>
      </c>
      <c r="I282" s="41" t="s">
        <v>188</v>
      </c>
      <c r="K282" s="23" t="n">
        <v>0</v>
      </c>
      <c r="L282" s="23" t="n">
        <v>0</v>
      </c>
      <c r="M282" s="23" t="n">
        <v>0</v>
      </c>
      <c r="N282" s="23" t="n">
        <v>0</v>
      </c>
      <c r="O282" s="23" t="n">
        <f aca="false">K282+L282</f>
        <v>0</v>
      </c>
      <c r="P282" s="23" t="n">
        <f aca="false">K282+L282+M282+N282</f>
        <v>0</v>
      </c>
      <c r="Q282" s="23" t="n">
        <v>0</v>
      </c>
      <c r="R282" s="23" t="n">
        <v>74</v>
      </c>
      <c r="S282" s="23" t="n">
        <v>0</v>
      </c>
      <c r="T282" s="23" t="n">
        <v>0</v>
      </c>
      <c r="U282" s="42" t="n">
        <f aca="false">IF(I282="delivery",O282-SUM(Q282+R282),IF(I282="PO",P282-SUM(Q282:R282)))</f>
        <v>-74</v>
      </c>
      <c r="V282" s="43" t="n">
        <v>1E-005</v>
      </c>
      <c r="W282" s="43"/>
      <c r="X282" s="43" t="n">
        <f aca="false">W282-V282</f>
        <v>-1E-005</v>
      </c>
      <c r="Z282" s="44"/>
      <c r="AA282" s="44"/>
      <c r="AM282" s="23" t="str">
        <f aca="false">D282</f>
        <v>Arista</v>
      </c>
      <c r="AN282" s="23" t="s">
        <v>189</v>
      </c>
      <c r="AT282" s="44"/>
      <c r="AU282" s="44"/>
      <c r="BD282" s="23" t="s">
        <v>714</v>
      </c>
      <c r="BE282" s="1" t="s">
        <v>183</v>
      </c>
    </row>
    <row r="283" customFormat="false" ht="15" hidden="false" customHeight="true" outlineLevel="0" collapsed="false">
      <c r="A283" s="23" t="s">
        <v>1282</v>
      </c>
      <c r="B283" s="23" t="s">
        <v>1283</v>
      </c>
      <c r="C283" s="40" t="s">
        <v>177</v>
      </c>
      <c r="D283" s="23" t="s">
        <v>82</v>
      </c>
      <c r="E283" s="23" t="s">
        <v>1284</v>
      </c>
      <c r="F283" s="23" t="s">
        <v>1285</v>
      </c>
      <c r="G283" s="23" t="n">
        <v>55</v>
      </c>
      <c r="H283" s="23" t="n">
        <v>1</v>
      </c>
      <c r="I283" s="41" t="s">
        <v>188</v>
      </c>
      <c r="K283" s="23" t="n">
        <v>0</v>
      </c>
      <c r="L283" s="23" t="n">
        <v>0</v>
      </c>
      <c r="M283" s="23" t="n">
        <v>0</v>
      </c>
      <c r="N283" s="23" t="n">
        <v>0</v>
      </c>
      <c r="O283" s="23" t="n">
        <f aca="false">K283+L283</f>
        <v>0</v>
      </c>
      <c r="P283" s="23" t="n">
        <f aca="false">K283+L283+M283+N283</f>
        <v>0</v>
      </c>
      <c r="Q283" s="23" t="n">
        <v>0</v>
      </c>
      <c r="R283" s="23" t="n">
        <v>74</v>
      </c>
      <c r="S283" s="23" t="n">
        <v>0</v>
      </c>
      <c r="T283" s="23" t="n">
        <v>0</v>
      </c>
      <c r="U283" s="42" t="n">
        <f aca="false">IF(I283="delivery",O283-SUM(Q283+R283),IF(I283="PO",P283-SUM(Q283:R283)))</f>
        <v>-74</v>
      </c>
      <c r="V283" s="43" t="n">
        <v>1E-005</v>
      </c>
      <c r="W283" s="43"/>
      <c r="X283" s="43" t="n">
        <f aca="false">W283-V283</f>
        <v>-1E-005</v>
      </c>
      <c r="Z283" s="44"/>
      <c r="AA283" s="44"/>
      <c r="AM283" s="23" t="str">
        <f aca="false">D283</f>
        <v>Arista</v>
      </c>
      <c r="AN283" s="23" t="s">
        <v>189</v>
      </c>
      <c r="AT283" s="44"/>
      <c r="AU283" s="44"/>
      <c r="BD283" s="23" t="s">
        <v>714</v>
      </c>
      <c r="BE283" s="1" t="s">
        <v>183</v>
      </c>
    </row>
    <row r="284" customFormat="false" ht="15" hidden="false" customHeight="true" outlineLevel="0" collapsed="false">
      <c r="A284" s="23" t="s">
        <v>1286</v>
      </c>
      <c r="B284" s="23" t="s">
        <v>1287</v>
      </c>
      <c r="C284" s="40" t="s">
        <v>177</v>
      </c>
      <c r="D284" s="23" t="s">
        <v>82</v>
      </c>
      <c r="E284" s="23" t="s">
        <v>1288</v>
      </c>
      <c r="F284" s="23" t="s">
        <v>1289</v>
      </c>
      <c r="G284" s="23" t="n">
        <v>55</v>
      </c>
      <c r="H284" s="23" t="n">
        <v>1</v>
      </c>
      <c r="I284" s="41" t="s">
        <v>188</v>
      </c>
      <c r="K284" s="23" t="n">
        <v>0</v>
      </c>
      <c r="L284" s="23" t="n">
        <v>0</v>
      </c>
      <c r="M284" s="23" t="n">
        <v>0</v>
      </c>
      <c r="N284" s="23" t="n">
        <v>0</v>
      </c>
      <c r="O284" s="23" t="n">
        <f aca="false">K284+L284</f>
        <v>0</v>
      </c>
      <c r="P284" s="23" t="n">
        <f aca="false">K284+L284+M284+N284</f>
        <v>0</v>
      </c>
      <c r="Q284" s="23" t="n">
        <v>0</v>
      </c>
      <c r="R284" s="23" t="n">
        <v>74</v>
      </c>
      <c r="S284" s="23" t="n">
        <v>0</v>
      </c>
      <c r="T284" s="23" t="n">
        <v>0</v>
      </c>
      <c r="U284" s="42" t="n">
        <f aca="false">IF(I284="delivery",O284-SUM(Q284+R284),IF(I284="PO",P284-SUM(Q284:R284)))</f>
        <v>-74</v>
      </c>
      <c r="V284" s="43" t="n">
        <v>1E-005</v>
      </c>
      <c r="W284" s="43"/>
      <c r="X284" s="43" t="n">
        <f aca="false">W284-V284</f>
        <v>-1E-005</v>
      </c>
      <c r="Z284" s="44"/>
      <c r="AA284" s="44"/>
      <c r="AM284" s="23" t="str">
        <f aca="false">D284</f>
        <v>Arista</v>
      </c>
      <c r="AN284" s="23" t="s">
        <v>189</v>
      </c>
      <c r="AT284" s="44"/>
      <c r="AU284" s="44"/>
      <c r="BD284" s="23" t="s">
        <v>714</v>
      </c>
      <c r="BE284" s="1" t="s">
        <v>183</v>
      </c>
    </row>
    <row r="285" customFormat="false" ht="15" hidden="false" customHeight="true" outlineLevel="0" collapsed="false">
      <c r="A285" s="23" t="s">
        <v>1290</v>
      </c>
      <c r="B285" s="23" t="s">
        <v>1291</v>
      </c>
      <c r="C285" s="40" t="s">
        <v>177</v>
      </c>
      <c r="D285" s="23" t="s">
        <v>82</v>
      </c>
      <c r="E285" s="23" t="s">
        <v>1292</v>
      </c>
      <c r="F285" s="23" t="s">
        <v>1293</v>
      </c>
      <c r="G285" s="23" t="n">
        <v>55</v>
      </c>
      <c r="H285" s="23" t="n">
        <v>1</v>
      </c>
      <c r="I285" s="41" t="s">
        <v>188</v>
      </c>
      <c r="K285" s="23" t="n">
        <v>0</v>
      </c>
      <c r="L285" s="23" t="n">
        <v>0</v>
      </c>
      <c r="M285" s="23" t="n">
        <v>0</v>
      </c>
      <c r="N285" s="23" t="n">
        <v>0</v>
      </c>
      <c r="O285" s="23" t="n">
        <f aca="false">K285+L285</f>
        <v>0</v>
      </c>
      <c r="P285" s="23" t="n">
        <f aca="false">K285+L285+M285+N285</f>
        <v>0</v>
      </c>
      <c r="Q285" s="23" t="n">
        <v>0</v>
      </c>
      <c r="R285" s="23" t="n">
        <v>74</v>
      </c>
      <c r="S285" s="23" t="n">
        <v>0</v>
      </c>
      <c r="T285" s="23" t="n">
        <v>0</v>
      </c>
      <c r="U285" s="42" t="n">
        <f aca="false">IF(I285="delivery",O285-SUM(Q285+R285),IF(I285="PO",P285-SUM(Q285:R285)))</f>
        <v>-74</v>
      </c>
      <c r="V285" s="45" t="n">
        <v>72.18</v>
      </c>
      <c r="W285" s="45"/>
      <c r="X285" s="43" t="n">
        <f aca="false">W285-V285</f>
        <v>-72.18</v>
      </c>
      <c r="Z285" s="44"/>
      <c r="AA285" s="44"/>
      <c r="AM285" s="23" t="str">
        <f aca="false">D285</f>
        <v>Arista</v>
      </c>
      <c r="AN285" s="23" t="s">
        <v>189</v>
      </c>
      <c r="AT285" s="44"/>
      <c r="AU285" s="44"/>
      <c r="BD285" s="23" t="s">
        <v>719</v>
      </c>
      <c r="BE285" s="1" t="s">
        <v>183</v>
      </c>
    </row>
    <row r="286" customFormat="false" ht="15" hidden="false" customHeight="true" outlineLevel="0" collapsed="false">
      <c r="A286" s="23" t="s">
        <v>1294</v>
      </c>
      <c r="B286" s="23" t="s">
        <v>1295</v>
      </c>
      <c r="C286" s="40" t="s">
        <v>177</v>
      </c>
      <c r="D286" s="23" t="s">
        <v>82</v>
      </c>
      <c r="E286" s="23" t="s">
        <v>1296</v>
      </c>
      <c r="F286" s="23" t="s">
        <v>1297</v>
      </c>
      <c r="G286" s="23" t="n">
        <v>55</v>
      </c>
      <c r="H286" s="23" t="n">
        <v>1</v>
      </c>
      <c r="I286" s="41" t="s">
        <v>188</v>
      </c>
      <c r="K286" s="23" t="n">
        <v>0</v>
      </c>
      <c r="L286" s="23" t="n">
        <v>0</v>
      </c>
      <c r="M286" s="23" t="n">
        <v>0</v>
      </c>
      <c r="N286" s="23" t="n">
        <v>0</v>
      </c>
      <c r="O286" s="23" t="n">
        <f aca="false">K286+L286</f>
        <v>0</v>
      </c>
      <c r="P286" s="23" t="n">
        <f aca="false">K286+L286+M286+N286</f>
        <v>0</v>
      </c>
      <c r="Q286" s="23" t="n">
        <v>0</v>
      </c>
      <c r="R286" s="23" t="n">
        <v>74</v>
      </c>
      <c r="S286" s="23" t="n">
        <v>0</v>
      </c>
      <c r="T286" s="23" t="n">
        <v>0</v>
      </c>
      <c r="U286" s="42" t="n">
        <f aca="false">IF(I286="delivery",O286-SUM(Q286+R286),IF(I286="PO",P286-SUM(Q286:R286)))</f>
        <v>-74</v>
      </c>
      <c r="V286" s="43" t="n">
        <v>1E-005</v>
      </c>
      <c r="W286" s="43"/>
      <c r="X286" s="43" t="n">
        <f aca="false">W286-V286</f>
        <v>-1E-005</v>
      </c>
      <c r="Z286" s="44"/>
      <c r="AA286" s="44"/>
      <c r="AM286" s="23" t="str">
        <f aca="false">D286</f>
        <v>Arista</v>
      </c>
      <c r="AN286" s="23" t="s">
        <v>189</v>
      </c>
      <c r="AT286" s="44"/>
      <c r="AU286" s="44"/>
      <c r="BD286" s="23" t="s">
        <v>714</v>
      </c>
      <c r="BE286" s="1" t="s">
        <v>183</v>
      </c>
    </row>
    <row r="287" customFormat="false" ht="15" hidden="false" customHeight="true" outlineLevel="0" collapsed="false">
      <c r="A287" s="23" t="s">
        <v>1298</v>
      </c>
      <c r="B287" s="23" t="s">
        <v>1299</v>
      </c>
      <c r="C287" s="40" t="s">
        <v>177</v>
      </c>
      <c r="D287" s="23" t="s">
        <v>82</v>
      </c>
      <c r="E287" s="23" t="s">
        <v>1300</v>
      </c>
      <c r="F287" s="23" t="s">
        <v>1301</v>
      </c>
      <c r="G287" s="23" t="n">
        <v>55</v>
      </c>
      <c r="H287" s="23" t="n">
        <v>1</v>
      </c>
      <c r="I287" s="41" t="s">
        <v>188</v>
      </c>
      <c r="K287" s="23" t="n">
        <v>0</v>
      </c>
      <c r="L287" s="23" t="n">
        <v>0</v>
      </c>
      <c r="M287" s="23" t="n">
        <v>0</v>
      </c>
      <c r="N287" s="23" t="n">
        <v>0</v>
      </c>
      <c r="O287" s="23" t="n">
        <f aca="false">K287+L287</f>
        <v>0</v>
      </c>
      <c r="P287" s="23" t="n">
        <f aca="false">K287+L287+M287+N287</f>
        <v>0</v>
      </c>
      <c r="Q287" s="23" t="n">
        <v>0</v>
      </c>
      <c r="R287" s="23" t="n">
        <v>74</v>
      </c>
      <c r="S287" s="23" t="n">
        <v>0</v>
      </c>
      <c r="T287" s="23" t="n">
        <v>0</v>
      </c>
      <c r="U287" s="42" t="n">
        <f aca="false">IF(I287="delivery",O287-SUM(Q287+R287),IF(I287="PO",P287-SUM(Q287:R287)))</f>
        <v>-74</v>
      </c>
      <c r="V287" s="43" t="n">
        <v>1E-005</v>
      </c>
      <c r="W287" s="43"/>
      <c r="X287" s="43" t="n">
        <f aca="false">W287-V287</f>
        <v>-1E-005</v>
      </c>
      <c r="Z287" s="44"/>
      <c r="AA287" s="44"/>
      <c r="AM287" s="23" t="str">
        <f aca="false">D287</f>
        <v>Arista</v>
      </c>
      <c r="AN287" s="23" t="s">
        <v>189</v>
      </c>
      <c r="AT287" s="44"/>
      <c r="AU287" s="44"/>
      <c r="BD287" s="23" t="s">
        <v>714</v>
      </c>
      <c r="BE287" s="1" t="s">
        <v>183</v>
      </c>
    </row>
    <row r="288" customFormat="false" ht="15" hidden="false" customHeight="true" outlineLevel="0" collapsed="false">
      <c r="A288" s="23" t="s">
        <v>1302</v>
      </c>
      <c r="B288" s="23" t="s">
        <v>1303</v>
      </c>
      <c r="C288" s="40" t="s">
        <v>177</v>
      </c>
      <c r="D288" s="23" t="s">
        <v>82</v>
      </c>
      <c r="E288" s="23" t="s">
        <v>1304</v>
      </c>
      <c r="F288" s="23" t="s">
        <v>1305</v>
      </c>
      <c r="G288" s="23" t="n">
        <v>55</v>
      </c>
      <c r="H288" s="23" t="n">
        <v>1</v>
      </c>
      <c r="I288" s="41" t="s">
        <v>188</v>
      </c>
      <c r="K288" s="23" t="n">
        <v>0</v>
      </c>
      <c r="L288" s="23" t="n">
        <v>0</v>
      </c>
      <c r="M288" s="23" t="n">
        <v>0</v>
      </c>
      <c r="N288" s="23" t="n">
        <v>0</v>
      </c>
      <c r="O288" s="23" t="n">
        <f aca="false">K288+L288</f>
        <v>0</v>
      </c>
      <c r="P288" s="23" t="n">
        <f aca="false">K288+L288+M288+N288</f>
        <v>0</v>
      </c>
      <c r="Q288" s="23" t="n">
        <v>0</v>
      </c>
      <c r="R288" s="23" t="n">
        <v>74</v>
      </c>
      <c r="S288" s="23" t="n">
        <v>0</v>
      </c>
      <c r="T288" s="23" t="n">
        <v>0</v>
      </c>
      <c r="U288" s="42" t="n">
        <f aca="false">IF(I288="delivery",O288-SUM(Q288+R288),IF(I288="PO",P288-SUM(Q288:R288)))</f>
        <v>-74</v>
      </c>
      <c r="V288" s="43" t="n">
        <v>1E-005</v>
      </c>
      <c r="W288" s="43"/>
      <c r="X288" s="43" t="n">
        <f aca="false">W288-V288</f>
        <v>-1E-005</v>
      </c>
      <c r="Z288" s="44"/>
      <c r="AA288" s="44"/>
      <c r="AM288" s="23" t="str">
        <f aca="false">D288</f>
        <v>Arista</v>
      </c>
      <c r="AN288" s="23" t="s">
        <v>189</v>
      </c>
      <c r="AT288" s="44"/>
      <c r="AU288" s="44"/>
      <c r="BD288" s="23" t="s">
        <v>714</v>
      </c>
      <c r="BE288" s="1" t="s">
        <v>183</v>
      </c>
    </row>
    <row r="289" customFormat="false" ht="15" hidden="false" customHeight="true" outlineLevel="0" collapsed="false">
      <c r="A289" s="23" t="s">
        <v>1306</v>
      </c>
      <c r="B289" s="23" t="s">
        <v>1307</v>
      </c>
      <c r="C289" s="40" t="s">
        <v>177</v>
      </c>
      <c r="D289" s="23" t="s">
        <v>82</v>
      </c>
      <c r="E289" s="23" t="s">
        <v>1308</v>
      </c>
      <c r="F289" s="23" t="s">
        <v>1309</v>
      </c>
      <c r="G289" s="23" t="n">
        <v>55</v>
      </c>
      <c r="H289" s="23" t="n">
        <v>1</v>
      </c>
      <c r="I289" s="41" t="s">
        <v>188</v>
      </c>
      <c r="K289" s="23" t="n">
        <v>0</v>
      </c>
      <c r="L289" s="23" t="n">
        <v>0</v>
      </c>
      <c r="M289" s="23" t="n">
        <v>0</v>
      </c>
      <c r="N289" s="23" t="n">
        <v>0</v>
      </c>
      <c r="O289" s="23" t="n">
        <f aca="false">K289+L289</f>
        <v>0</v>
      </c>
      <c r="P289" s="23" t="n">
        <f aca="false">K289+L289+M289+N289</f>
        <v>0</v>
      </c>
      <c r="Q289" s="23" t="n">
        <v>0</v>
      </c>
      <c r="R289" s="23" t="n">
        <v>74</v>
      </c>
      <c r="S289" s="23" t="n">
        <v>0</v>
      </c>
      <c r="T289" s="23" t="n">
        <v>0</v>
      </c>
      <c r="U289" s="42" t="n">
        <f aca="false">IF(I289="delivery",O289-SUM(Q289+R289),IF(I289="PO",P289-SUM(Q289:R289)))</f>
        <v>-74</v>
      </c>
      <c r="V289" s="43" t="n">
        <v>1E-005</v>
      </c>
      <c r="W289" s="43"/>
      <c r="X289" s="43" t="n">
        <f aca="false">W289-V289</f>
        <v>-1E-005</v>
      </c>
      <c r="Z289" s="44"/>
      <c r="AA289" s="44"/>
      <c r="AM289" s="23" t="str">
        <f aca="false">D289</f>
        <v>Arista</v>
      </c>
      <c r="AN289" s="23" t="s">
        <v>189</v>
      </c>
      <c r="AT289" s="44"/>
      <c r="AU289" s="44"/>
      <c r="BD289" s="23" t="s">
        <v>714</v>
      </c>
      <c r="BE289" s="1" t="s">
        <v>183</v>
      </c>
    </row>
    <row r="290" customFormat="false" ht="15" hidden="false" customHeight="true" outlineLevel="0" collapsed="false">
      <c r="A290" s="23" t="s">
        <v>1310</v>
      </c>
      <c r="B290" s="23" t="s">
        <v>1311</v>
      </c>
      <c r="C290" s="40" t="s">
        <v>177</v>
      </c>
      <c r="D290" s="23" t="s">
        <v>82</v>
      </c>
      <c r="E290" s="23" t="s">
        <v>1312</v>
      </c>
      <c r="F290" s="23" t="s">
        <v>1313</v>
      </c>
      <c r="G290" s="23" t="n">
        <v>55</v>
      </c>
      <c r="H290" s="23" t="n">
        <v>1</v>
      </c>
      <c r="I290" s="41" t="s">
        <v>188</v>
      </c>
      <c r="K290" s="23" t="n">
        <v>0</v>
      </c>
      <c r="L290" s="23" t="n">
        <v>0</v>
      </c>
      <c r="M290" s="23" t="n">
        <v>0</v>
      </c>
      <c r="N290" s="23" t="n">
        <v>0</v>
      </c>
      <c r="O290" s="23" t="n">
        <f aca="false">K290+L290</f>
        <v>0</v>
      </c>
      <c r="P290" s="23" t="n">
        <f aca="false">K290+L290+M290+N290</f>
        <v>0</v>
      </c>
      <c r="Q290" s="23" t="n">
        <v>0</v>
      </c>
      <c r="R290" s="23" t="n">
        <v>74</v>
      </c>
      <c r="S290" s="23" t="n">
        <v>0</v>
      </c>
      <c r="T290" s="23" t="n">
        <v>0</v>
      </c>
      <c r="U290" s="42" t="n">
        <f aca="false">IF(I290="delivery",O290-SUM(Q290+R290),IF(I290="PO",P290-SUM(Q290:R290)))</f>
        <v>-74</v>
      </c>
      <c r="V290" s="43" t="n">
        <v>1E-005</v>
      </c>
      <c r="W290" s="43"/>
      <c r="X290" s="43" t="n">
        <f aca="false">W290-V290</f>
        <v>-1E-005</v>
      </c>
      <c r="Z290" s="44"/>
      <c r="AA290" s="44"/>
      <c r="AM290" s="23" t="str">
        <f aca="false">D290</f>
        <v>Arista</v>
      </c>
      <c r="AN290" s="23" t="s">
        <v>189</v>
      </c>
      <c r="AT290" s="44"/>
      <c r="AU290" s="44"/>
      <c r="BD290" s="23" t="s">
        <v>714</v>
      </c>
      <c r="BE290" s="1" t="s">
        <v>183</v>
      </c>
    </row>
    <row r="291" customFormat="false" ht="15" hidden="false" customHeight="true" outlineLevel="0" collapsed="false">
      <c r="A291" s="23" t="s">
        <v>1314</v>
      </c>
      <c r="B291" s="23" t="s">
        <v>1315</v>
      </c>
      <c r="C291" s="40" t="s">
        <v>177</v>
      </c>
      <c r="D291" s="23" t="s">
        <v>82</v>
      </c>
      <c r="E291" s="23" t="s">
        <v>1316</v>
      </c>
      <c r="F291" s="23" t="s">
        <v>1317</v>
      </c>
      <c r="G291" s="23" t="n">
        <v>46</v>
      </c>
      <c r="H291" s="23" t="n">
        <v>50</v>
      </c>
      <c r="I291" s="41" t="s">
        <v>188</v>
      </c>
      <c r="K291" s="23" t="n">
        <v>0</v>
      </c>
      <c r="L291" s="23" t="n">
        <v>0</v>
      </c>
      <c r="M291" s="23" t="n">
        <v>0</v>
      </c>
      <c r="N291" s="23" t="n">
        <v>0</v>
      </c>
      <c r="O291" s="23" t="n">
        <f aca="false">K291+L291</f>
        <v>0</v>
      </c>
      <c r="P291" s="23" t="n">
        <f aca="false">K291+L291+M291+N291</f>
        <v>0</v>
      </c>
      <c r="Q291" s="23" t="n">
        <v>0</v>
      </c>
      <c r="R291" s="23" t="n">
        <v>143</v>
      </c>
      <c r="S291" s="23" t="n">
        <v>665</v>
      </c>
      <c r="T291" s="23" t="n">
        <v>197</v>
      </c>
      <c r="U291" s="42" t="n">
        <f aca="false">IF(I291="delivery",O291-SUM(Q291+R291),IF(I291="PO",P291-SUM(Q291:R291)))</f>
        <v>-143</v>
      </c>
      <c r="V291" s="43" t="n">
        <v>84.59</v>
      </c>
      <c r="W291" s="43"/>
      <c r="X291" s="43" t="n">
        <f aca="false">W291-V291</f>
        <v>-84.59</v>
      </c>
      <c r="Z291" s="44"/>
      <c r="AA291" s="44"/>
      <c r="AM291" s="23" t="str">
        <f aca="false">D291</f>
        <v>Arista</v>
      </c>
      <c r="AN291" s="23" t="s">
        <v>181</v>
      </c>
      <c r="AT291" s="44"/>
      <c r="AU291" s="44"/>
      <c r="BD291" s="23" t="s">
        <v>182</v>
      </c>
      <c r="BE291" s="1" t="s">
        <v>183</v>
      </c>
    </row>
    <row r="292" customFormat="false" ht="15" hidden="false" customHeight="true" outlineLevel="0" collapsed="false">
      <c r="A292" s="23" t="s">
        <v>1318</v>
      </c>
      <c r="B292" s="23" t="s">
        <v>1319</v>
      </c>
      <c r="C292" s="40" t="s">
        <v>177</v>
      </c>
      <c r="D292" s="23" t="s">
        <v>82</v>
      </c>
      <c r="E292" s="23" t="s">
        <v>1320</v>
      </c>
      <c r="F292" s="23" t="s">
        <v>1321</v>
      </c>
      <c r="G292" s="23" t="n">
        <v>46</v>
      </c>
      <c r="H292" s="23" t="n">
        <v>50</v>
      </c>
      <c r="I292" s="41" t="s">
        <v>188</v>
      </c>
      <c r="K292" s="23" t="n">
        <v>0</v>
      </c>
      <c r="L292" s="23" t="n">
        <v>0</v>
      </c>
      <c r="M292" s="23" t="n">
        <v>0</v>
      </c>
      <c r="N292" s="23" t="n">
        <v>0</v>
      </c>
      <c r="O292" s="23" t="n">
        <f aca="false">K292+L292</f>
        <v>0</v>
      </c>
      <c r="P292" s="23" t="n">
        <f aca="false">K292+L292+M292+N292</f>
        <v>0</v>
      </c>
      <c r="Q292" s="23" t="n">
        <v>0</v>
      </c>
      <c r="R292" s="23" t="n">
        <v>143</v>
      </c>
      <c r="S292" s="23" t="n">
        <v>665</v>
      </c>
      <c r="T292" s="23" t="n">
        <v>197</v>
      </c>
      <c r="U292" s="42" t="n">
        <f aca="false">IF(I292="delivery",O292-SUM(Q292+R292),IF(I292="PO",P292-SUM(Q292:R292)))</f>
        <v>-143</v>
      </c>
      <c r="V292" s="43" t="n">
        <v>52.835</v>
      </c>
      <c r="W292" s="43"/>
      <c r="X292" s="43" t="n">
        <f aca="false">W292-V292</f>
        <v>-52.835</v>
      </c>
      <c r="Z292" s="44"/>
      <c r="AA292" s="44"/>
      <c r="AM292" s="23" t="str">
        <f aca="false">D292</f>
        <v>Arista</v>
      </c>
      <c r="AN292" s="23" t="s">
        <v>181</v>
      </c>
      <c r="AT292" s="44"/>
      <c r="AU292" s="44"/>
      <c r="BD292" s="23" t="s">
        <v>182</v>
      </c>
      <c r="BE292" s="1" t="s">
        <v>183</v>
      </c>
    </row>
    <row r="293" customFormat="false" ht="15" hidden="false" customHeight="true" outlineLevel="0" collapsed="false">
      <c r="A293" s="23" t="s">
        <v>1322</v>
      </c>
      <c r="B293" s="23" t="s">
        <v>1323</v>
      </c>
      <c r="C293" s="40" t="s">
        <v>177</v>
      </c>
      <c r="D293" s="23" t="s">
        <v>82</v>
      </c>
      <c r="E293" s="23" t="s">
        <v>1324</v>
      </c>
      <c r="F293" s="23" t="s">
        <v>1325</v>
      </c>
      <c r="G293" s="23" t="n">
        <v>46</v>
      </c>
      <c r="H293" s="23" t="n">
        <v>50</v>
      </c>
      <c r="I293" s="41" t="s">
        <v>188</v>
      </c>
      <c r="K293" s="23" t="n">
        <v>0</v>
      </c>
      <c r="L293" s="23" t="n">
        <v>0</v>
      </c>
      <c r="M293" s="23" t="n">
        <v>0</v>
      </c>
      <c r="N293" s="23" t="n">
        <v>0</v>
      </c>
      <c r="O293" s="23" t="n">
        <f aca="false">K293+L293</f>
        <v>0</v>
      </c>
      <c r="P293" s="23" t="n">
        <f aca="false">K293+L293+M293+N293</f>
        <v>0</v>
      </c>
      <c r="Q293" s="23" t="n">
        <v>0</v>
      </c>
      <c r="R293" s="23" t="n">
        <v>0</v>
      </c>
      <c r="S293" s="23" t="n">
        <v>0</v>
      </c>
      <c r="T293" s="23" t="n">
        <v>0</v>
      </c>
      <c r="U293" s="42" t="n">
        <f aca="false">IF(I293="delivery",O293-SUM(Q293+R293),IF(I293="PO",P293-SUM(Q293:R293)))</f>
        <v>0</v>
      </c>
      <c r="V293" s="43" t="n">
        <v>28.08</v>
      </c>
      <c r="W293" s="43"/>
      <c r="X293" s="43" t="n">
        <f aca="false">W293-V293</f>
        <v>-28.08</v>
      </c>
      <c r="Z293" s="44"/>
      <c r="AA293" s="44"/>
      <c r="AM293" s="23" t="str">
        <f aca="false">D293</f>
        <v>Arista</v>
      </c>
      <c r="AN293" s="23" t="s">
        <v>181</v>
      </c>
      <c r="AT293" s="44"/>
      <c r="AU293" s="44"/>
      <c r="BD293" s="23" t="s">
        <v>719</v>
      </c>
      <c r="BE293" s="1" t="s">
        <v>183</v>
      </c>
    </row>
    <row r="294" customFormat="false" ht="15" hidden="false" customHeight="true" outlineLevel="0" collapsed="false">
      <c r="A294" s="23" t="s">
        <v>1326</v>
      </c>
      <c r="B294" s="23" t="s">
        <v>1327</v>
      </c>
      <c r="C294" s="40" t="s">
        <v>177</v>
      </c>
      <c r="D294" s="23" t="s">
        <v>82</v>
      </c>
      <c r="E294" s="23" t="s">
        <v>1328</v>
      </c>
      <c r="F294" s="23" t="s">
        <v>1329</v>
      </c>
      <c r="G294" s="23" t="n">
        <v>41</v>
      </c>
      <c r="H294" s="23" t="n">
        <v>1000</v>
      </c>
      <c r="I294" s="41" t="s">
        <v>188</v>
      </c>
      <c r="K294" s="23" t="n">
        <v>0</v>
      </c>
      <c r="L294" s="23" t="n">
        <v>0</v>
      </c>
      <c r="M294" s="23" t="n">
        <v>0</v>
      </c>
      <c r="N294" s="23" t="n">
        <v>0</v>
      </c>
      <c r="O294" s="23" t="n">
        <f aca="false">K294+L294</f>
        <v>0</v>
      </c>
      <c r="P294" s="23" t="n">
        <f aca="false">K294+L294+M294+N294</f>
        <v>0</v>
      </c>
      <c r="Q294" s="23" t="n">
        <v>0</v>
      </c>
      <c r="R294" s="23" t="n">
        <v>728</v>
      </c>
      <c r="S294" s="23" t="n">
        <v>638</v>
      </c>
      <c r="T294" s="23" t="n">
        <v>399</v>
      </c>
      <c r="U294" s="42" t="n">
        <f aca="false">IF(I294="delivery",O294-SUM(Q294+R294),IF(I294="PO",P294-SUM(Q294:R294)))</f>
        <v>-728</v>
      </c>
      <c r="V294" s="43" t="n">
        <v>0.48</v>
      </c>
      <c r="W294" s="43"/>
      <c r="X294" s="43" t="n">
        <f aca="false">W294-V294</f>
        <v>-0.48</v>
      </c>
      <c r="Z294" s="44"/>
      <c r="AA294" s="44"/>
      <c r="AM294" s="23" t="str">
        <f aca="false">D294</f>
        <v>Arista</v>
      </c>
      <c r="AN294" s="23" t="s">
        <v>263</v>
      </c>
      <c r="AT294" s="44"/>
      <c r="AU294" s="44"/>
      <c r="BD294" s="23" t="s">
        <v>182</v>
      </c>
      <c r="BE294" s="1" t="s">
        <v>183</v>
      </c>
    </row>
    <row r="295" customFormat="false" ht="15" hidden="false" customHeight="true" outlineLevel="0" collapsed="false">
      <c r="A295" s="23" t="s">
        <v>1330</v>
      </c>
      <c r="B295" s="23" t="s">
        <v>1331</v>
      </c>
      <c r="C295" s="40" t="s">
        <v>177</v>
      </c>
      <c r="D295" s="23" t="s">
        <v>82</v>
      </c>
      <c r="E295" s="23" t="s">
        <v>1332</v>
      </c>
      <c r="F295" s="23" t="s">
        <v>1333</v>
      </c>
      <c r="G295" s="23" t="n">
        <v>55</v>
      </c>
      <c r="H295" s="23" t="n">
        <v>1</v>
      </c>
      <c r="I295" s="41" t="s">
        <v>188</v>
      </c>
      <c r="K295" s="23" t="n">
        <v>0</v>
      </c>
      <c r="L295" s="23" t="n">
        <v>0</v>
      </c>
      <c r="M295" s="23" t="n">
        <v>0</v>
      </c>
      <c r="N295" s="23" t="n">
        <v>0</v>
      </c>
      <c r="O295" s="23" t="n">
        <f aca="false">K295+L295</f>
        <v>0</v>
      </c>
      <c r="P295" s="23" t="n">
        <f aca="false">K295+L295+M295+N295</f>
        <v>0</v>
      </c>
      <c r="Q295" s="23" t="n">
        <v>0</v>
      </c>
      <c r="R295" s="23" t="n">
        <v>0</v>
      </c>
      <c r="S295" s="23" t="n">
        <v>236</v>
      </c>
      <c r="T295" s="23" t="n">
        <v>0</v>
      </c>
      <c r="U295" s="42" t="n">
        <f aca="false">IF(I295="delivery",O295-SUM(Q295+R295),IF(I295="PO",P295-SUM(Q295:R295)))</f>
        <v>0</v>
      </c>
      <c r="V295" s="43" t="n">
        <v>1E-005</v>
      </c>
      <c r="W295" s="43"/>
      <c r="X295" s="43" t="n">
        <f aca="false">W295-V295</f>
        <v>-1E-005</v>
      </c>
      <c r="Z295" s="44"/>
      <c r="AA295" s="44"/>
      <c r="AM295" s="23" t="str">
        <f aca="false">D295</f>
        <v>Arista</v>
      </c>
      <c r="AN295" s="23" t="s">
        <v>263</v>
      </c>
      <c r="AT295" s="44"/>
      <c r="AU295" s="44"/>
      <c r="BD295" s="23" t="s">
        <v>714</v>
      </c>
      <c r="BE295" s="1" t="s">
        <v>183</v>
      </c>
    </row>
    <row r="296" customFormat="false" ht="15" hidden="false" customHeight="true" outlineLevel="0" collapsed="false">
      <c r="A296" s="23" t="s">
        <v>1334</v>
      </c>
      <c r="B296" s="23" t="s">
        <v>1335</v>
      </c>
      <c r="C296" s="40" t="s">
        <v>177</v>
      </c>
      <c r="D296" s="23" t="s">
        <v>82</v>
      </c>
      <c r="E296" s="23" t="s">
        <v>1336</v>
      </c>
      <c r="F296" s="23" t="s">
        <v>1337</v>
      </c>
      <c r="G296" s="23" t="n">
        <v>55</v>
      </c>
      <c r="H296" s="23" t="n">
        <v>1</v>
      </c>
      <c r="I296" s="41" t="s">
        <v>188</v>
      </c>
      <c r="K296" s="23" t="n">
        <v>0</v>
      </c>
      <c r="L296" s="23" t="n">
        <v>0</v>
      </c>
      <c r="M296" s="23" t="n">
        <v>0</v>
      </c>
      <c r="N296" s="23" t="n">
        <v>0</v>
      </c>
      <c r="O296" s="23" t="n">
        <f aca="false">K296+L296</f>
        <v>0</v>
      </c>
      <c r="P296" s="23" t="n">
        <f aca="false">K296+L296+M296+N296</f>
        <v>0</v>
      </c>
      <c r="Q296" s="23" t="n">
        <v>0</v>
      </c>
      <c r="R296" s="23" t="n">
        <v>720</v>
      </c>
      <c r="S296" s="23" t="n">
        <v>1200</v>
      </c>
      <c r="T296" s="23" t="n">
        <v>0</v>
      </c>
      <c r="U296" s="42" t="n">
        <f aca="false">IF(I296="delivery",O296-SUM(Q296+R296),IF(I296="PO",P296-SUM(Q296:R296)))</f>
        <v>-720</v>
      </c>
      <c r="V296" s="45" t="n">
        <v>0.646</v>
      </c>
      <c r="W296" s="45"/>
      <c r="X296" s="43" t="n">
        <f aca="false">W296-V296</f>
        <v>-0.646</v>
      </c>
      <c r="Z296" s="44"/>
      <c r="AA296" s="44"/>
      <c r="AM296" s="23" t="str">
        <f aca="false">D296</f>
        <v>Arista</v>
      </c>
      <c r="AN296" s="23" t="s">
        <v>263</v>
      </c>
      <c r="AT296" s="44"/>
      <c r="AU296" s="44"/>
      <c r="BD296" s="23" t="s">
        <v>719</v>
      </c>
      <c r="BE296" s="1" t="s">
        <v>183</v>
      </c>
    </row>
    <row r="297" customFormat="false" ht="15" hidden="false" customHeight="true" outlineLevel="0" collapsed="false">
      <c r="A297" s="23" t="s">
        <v>1338</v>
      </c>
      <c r="B297" s="23" t="s">
        <v>1339</v>
      </c>
      <c r="C297" s="40" t="s">
        <v>177</v>
      </c>
      <c r="D297" s="23" t="s">
        <v>82</v>
      </c>
      <c r="E297" s="23" t="s">
        <v>1340</v>
      </c>
      <c r="F297" s="23" t="s">
        <v>1341</v>
      </c>
      <c r="G297" s="23" t="n">
        <v>55</v>
      </c>
      <c r="H297" s="23" t="n">
        <v>1</v>
      </c>
      <c r="I297" s="41" t="s">
        <v>188</v>
      </c>
      <c r="K297" s="23" t="n">
        <v>0</v>
      </c>
      <c r="L297" s="23" t="n">
        <v>0</v>
      </c>
      <c r="M297" s="23" t="n">
        <v>0</v>
      </c>
      <c r="N297" s="23" t="n">
        <v>0</v>
      </c>
      <c r="O297" s="23" t="n">
        <f aca="false">K297+L297</f>
        <v>0</v>
      </c>
      <c r="P297" s="23" t="n">
        <f aca="false">K297+L297+M297+N297</f>
        <v>0</v>
      </c>
      <c r="Q297" s="23" t="n">
        <v>0</v>
      </c>
      <c r="R297" s="23" t="n">
        <v>30</v>
      </c>
      <c r="S297" s="23" t="n">
        <v>50</v>
      </c>
      <c r="T297" s="23" t="n">
        <v>0</v>
      </c>
      <c r="U297" s="42" t="n">
        <f aca="false">IF(I297="delivery",O297-SUM(Q297+R297),IF(I297="PO",P297-SUM(Q297:R297)))</f>
        <v>-30</v>
      </c>
      <c r="V297" s="45" t="n">
        <v>126.77</v>
      </c>
      <c r="W297" s="45"/>
      <c r="X297" s="43" t="n">
        <f aca="false">W297-V297</f>
        <v>-126.77</v>
      </c>
      <c r="Z297" s="44"/>
      <c r="AA297" s="44"/>
      <c r="AM297" s="23" t="str">
        <f aca="false">D297</f>
        <v>Arista</v>
      </c>
      <c r="AN297" s="23" t="s">
        <v>263</v>
      </c>
      <c r="AT297" s="44"/>
      <c r="AU297" s="44"/>
      <c r="BD297" s="23" t="s">
        <v>719</v>
      </c>
      <c r="BE297" s="1" t="s">
        <v>183</v>
      </c>
    </row>
    <row r="298" customFormat="false" ht="15" hidden="false" customHeight="true" outlineLevel="0" collapsed="false">
      <c r="A298" s="23" t="s">
        <v>1342</v>
      </c>
      <c r="B298" s="23" t="s">
        <v>1343</v>
      </c>
      <c r="C298" s="40" t="s">
        <v>177</v>
      </c>
      <c r="D298" s="23" t="s">
        <v>82</v>
      </c>
      <c r="E298" s="23" t="s">
        <v>1344</v>
      </c>
      <c r="F298" s="23" t="s">
        <v>1345</v>
      </c>
      <c r="G298" s="23" t="n">
        <v>55</v>
      </c>
      <c r="H298" s="23" t="n">
        <v>1</v>
      </c>
      <c r="I298" s="41" t="s">
        <v>188</v>
      </c>
      <c r="K298" s="23" t="n">
        <v>0</v>
      </c>
      <c r="L298" s="23" t="n">
        <v>0</v>
      </c>
      <c r="M298" s="23" t="n">
        <v>0</v>
      </c>
      <c r="N298" s="23" t="n">
        <v>0</v>
      </c>
      <c r="O298" s="23" t="n">
        <f aca="false">K298+L298</f>
        <v>0</v>
      </c>
      <c r="P298" s="23" t="n">
        <f aca="false">K298+L298+M298+N298</f>
        <v>0</v>
      </c>
      <c r="Q298" s="23" t="n">
        <v>0</v>
      </c>
      <c r="R298" s="23" t="n">
        <v>30</v>
      </c>
      <c r="S298" s="23" t="n">
        <v>50</v>
      </c>
      <c r="T298" s="23" t="n">
        <v>0</v>
      </c>
      <c r="U298" s="42" t="n">
        <f aca="false">IF(I298="delivery",O298-SUM(Q298+R298),IF(I298="PO",P298-SUM(Q298:R298)))</f>
        <v>-30</v>
      </c>
      <c r="V298" s="45" t="n">
        <v>31.01</v>
      </c>
      <c r="W298" s="45"/>
      <c r="X298" s="43" t="n">
        <f aca="false">W298-V298</f>
        <v>-31.01</v>
      </c>
      <c r="Z298" s="44"/>
      <c r="AA298" s="44"/>
      <c r="AM298" s="23" t="str">
        <f aca="false">D298</f>
        <v>Arista</v>
      </c>
      <c r="AN298" s="23" t="s">
        <v>263</v>
      </c>
      <c r="AT298" s="44"/>
      <c r="AU298" s="44"/>
      <c r="BD298" s="23" t="s">
        <v>719</v>
      </c>
      <c r="BE298" s="1" t="s">
        <v>183</v>
      </c>
    </row>
    <row r="299" customFormat="false" ht="15" hidden="false" customHeight="true" outlineLevel="0" collapsed="false">
      <c r="A299" s="23" t="s">
        <v>1346</v>
      </c>
      <c r="B299" s="23" t="s">
        <v>1347</v>
      </c>
      <c r="C299" s="40" t="s">
        <v>177</v>
      </c>
      <c r="D299" s="23" t="s">
        <v>82</v>
      </c>
      <c r="E299" s="23" t="s">
        <v>1348</v>
      </c>
      <c r="F299" s="23" t="s">
        <v>1349</v>
      </c>
      <c r="G299" s="23" t="n">
        <v>71</v>
      </c>
      <c r="H299" s="23" t="n">
        <v>5000</v>
      </c>
      <c r="I299" s="41" t="s">
        <v>188</v>
      </c>
      <c r="K299" s="23" t="n">
        <v>0</v>
      </c>
      <c r="L299" s="23" t="n">
        <v>7661</v>
      </c>
      <c r="M299" s="23" t="n">
        <v>6300</v>
      </c>
      <c r="N299" s="23" t="n">
        <v>0</v>
      </c>
      <c r="O299" s="23" t="n">
        <f aca="false">K299+L299</f>
        <v>7661</v>
      </c>
      <c r="P299" s="23" t="n">
        <f aca="false">K299+L299+M299+N299</f>
        <v>13961</v>
      </c>
      <c r="Q299" s="23" t="n">
        <v>11659</v>
      </c>
      <c r="R299" s="23" t="n">
        <v>8875</v>
      </c>
      <c r="S299" s="23" t="n">
        <v>8286</v>
      </c>
      <c r="T299" s="23" t="n">
        <v>4468</v>
      </c>
      <c r="U299" s="42" t="n">
        <f aca="false">IF(I299="delivery",O299-SUM(Q299+R299),IF(I299="PO",P299-SUM(Q299:R299)))</f>
        <v>-6573</v>
      </c>
      <c r="V299" s="43" t="n">
        <v>0.88</v>
      </c>
      <c r="W299" s="43"/>
      <c r="X299" s="43" t="n">
        <f aca="false">W299-V299</f>
        <v>-0.88</v>
      </c>
      <c r="Y299" s="23" t="n">
        <v>0.88</v>
      </c>
      <c r="Z299" s="44"/>
      <c r="AA299" s="44"/>
      <c r="AM299" s="23" t="str">
        <f aca="false">D299</f>
        <v>Arista</v>
      </c>
      <c r="AN299" s="23" t="s">
        <v>189</v>
      </c>
      <c r="AT299" s="44"/>
      <c r="AU299" s="44"/>
      <c r="BD299" s="23" t="s">
        <v>182</v>
      </c>
      <c r="BE299" s="1" t="s">
        <v>183</v>
      </c>
    </row>
    <row r="300" customFormat="false" ht="15" hidden="false" customHeight="true" outlineLevel="0" collapsed="false">
      <c r="A300" s="23" t="s">
        <v>1350</v>
      </c>
      <c r="B300" s="23" t="s">
        <v>1351</v>
      </c>
      <c r="C300" s="40" t="s">
        <v>177</v>
      </c>
      <c r="D300" s="23" t="s">
        <v>82</v>
      </c>
      <c r="E300" s="23" t="s">
        <v>1352</v>
      </c>
      <c r="F300" s="23" t="s">
        <v>1353</v>
      </c>
      <c r="G300" s="23" t="n">
        <v>71</v>
      </c>
      <c r="H300" s="23" t="n">
        <v>5000</v>
      </c>
      <c r="I300" s="41" t="s">
        <v>188</v>
      </c>
      <c r="K300" s="23" t="n">
        <v>0</v>
      </c>
      <c r="L300" s="23" t="n">
        <v>7149</v>
      </c>
      <c r="M300" s="23" t="n">
        <v>3661</v>
      </c>
      <c r="N300" s="23" t="n">
        <v>5000</v>
      </c>
      <c r="O300" s="23" t="n">
        <f aca="false">K300+L300</f>
        <v>7149</v>
      </c>
      <c r="P300" s="23" t="n">
        <f aca="false">K300+L300+M300+N300</f>
        <v>15810</v>
      </c>
      <c r="Q300" s="23" t="n">
        <v>11260</v>
      </c>
      <c r="R300" s="23" t="n">
        <v>8875</v>
      </c>
      <c r="S300" s="23" t="n">
        <v>8286</v>
      </c>
      <c r="T300" s="23" t="n">
        <v>4468</v>
      </c>
      <c r="U300" s="42" t="n">
        <f aca="false">IF(I300="delivery",O300-SUM(Q300+R300),IF(I300="PO",P300-SUM(Q300:R300)))</f>
        <v>-4325</v>
      </c>
      <c r="V300" s="43" t="n">
        <v>0.89</v>
      </c>
      <c r="W300" s="43"/>
      <c r="X300" s="43" t="n">
        <f aca="false">W300-V300</f>
        <v>-0.89</v>
      </c>
      <c r="Y300" s="23" t="n">
        <v>0.89</v>
      </c>
      <c r="Z300" s="44"/>
      <c r="AA300" s="44"/>
      <c r="AM300" s="23" t="str">
        <f aca="false">D300</f>
        <v>Arista</v>
      </c>
      <c r="AN300" s="23" t="s">
        <v>189</v>
      </c>
      <c r="AT300" s="44"/>
      <c r="AU300" s="44"/>
      <c r="BD300" s="23" t="s">
        <v>182</v>
      </c>
      <c r="BE300" s="1" t="s">
        <v>183</v>
      </c>
    </row>
    <row r="301" customFormat="false" ht="15" hidden="false" customHeight="true" outlineLevel="0" collapsed="false">
      <c r="A301" s="23" t="s">
        <v>1354</v>
      </c>
      <c r="B301" s="23" t="s">
        <v>1355</v>
      </c>
      <c r="C301" s="40" t="s">
        <v>177</v>
      </c>
      <c r="D301" s="23" t="s">
        <v>82</v>
      </c>
      <c r="E301" s="23" t="s">
        <v>1356</v>
      </c>
      <c r="F301" s="23" t="s">
        <v>1357</v>
      </c>
      <c r="G301" s="23" t="n">
        <v>31</v>
      </c>
      <c r="H301" s="23" t="n">
        <v>200</v>
      </c>
      <c r="I301" s="41" t="s">
        <v>188</v>
      </c>
      <c r="K301" s="23" t="n">
        <v>0</v>
      </c>
      <c r="L301" s="23" t="n">
        <v>1857</v>
      </c>
      <c r="M301" s="23" t="n">
        <v>0</v>
      </c>
      <c r="N301" s="23" t="n">
        <v>0</v>
      </c>
      <c r="O301" s="23" t="n">
        <f aca="false">K301+L301</f>
        <v>1857</v>
      </c>
      <c r="P301" s="23" t="n">
        <f aca="false">K301+L301+M301+N301</f>
        <v>1857</v>
      </c>
      <c r="Q301" s="23" t="n">
        <v>65</v>
      </c>
      <c r="R301" s="23" t="n">
        <v>24</v>
      </c>
      <c r="S301" s="23" t="n">
        <v>24</v>
      </c>
      <c r="T301" s="23" t="n">
        <v>16</v>
      </c>
      <c r="U301" s="42" t="n">
        <f aca="false">IF(I301="delivery",O301-SUM(Q301+R301),IF(I301="PO",P301-SUM(Q301:R301)))</f>
        <v>1768</v>
      </c>
      <c r="V301" s="43" t="n">
        <v>5.28</v>
      </c>
      <c r="W301" s="43"/>
      <c r="X301" s="43" t="n">
        <f aca="false">W301-V301</f>
        <v>-5.28</v>
      </c>
      <c r="Y301" s="23" t="n">
        <v>5.28</v>
      </c>
      <c r="Z301" s="44"/>
      <c r="AA301" s="44"/>
      <c r="AM301" s="23" t="str">
        <f aca="false">D301</f>
        <v>Arista</v>
      </c>
      <c r="AN301" s="23" t="s">
        <v>189</v>
      </c>
      <c r="AT301" s="44"/>
      <c r="AU301" s="44"/>
      <c r="BD301" s="23" t="s">
        <v>182</v>
      </c>
      <c r="BE301" s="1" t="s">
        <v>183</v>
      </c>
    </row>
    <row r="302" customFormat="false" ht="15" hidden="false" customHeight="true" outlineLevel="0" collapsed="false">
      <c r="A302" s="23" t="s">
        <v>1358</v>
      </c>
      <c r="B302" s="23" t="s">
        <v>1359</v>
      </c>
      <c r="C302" s="40" t="s">
        <v>177</v>
      </c>
      <c r="D302" s="23" t="s">
        <v>82</v>
      </c>
      <c r="E302" s="23" t="s">
        <v>1360</v>
      </c>
      <c r="F302" s="23" t="s">
        <v>1361</v>
      </c>
      <c r="G302" s="23" t="n">
        <v>71</v>
      </c>
      <c r="H302" s="23" t="n">
        <v>1050</v>
      </c>
      <c r="I302" s="41" t="s">
        <v>188</v>
      </c>
      <c r="K302" s="23" t="n">
        <v>0</v>
      </c>
      <c r="L302" s="23" t="n">
        <v>26028</v>
      </c>
      <c r="M302" s="23" t="n">
        <v>0</v>
      </c>
      <c r="N302" s="23" t="n">
        <v>1394</v>
      </c>
      <c r="O302" s="23" t="n">
        <f aca="false">K302+L302</f>
        <v>26028</v>
      </c>
      <c r="P302" s="23" t="n">
        <f aca="false">K302+L302+M302+N302</f>
        <v>27422</v>
      </c>
      <c r="Q302" s="23" t="n">
        <v>27952</v>
      </c>
      <c r="R302" s="23" t="n">
        <v>14212</v>
      </c>
      <c r="S302" s="23" t="n">
        <v>14802</v>
      </c>
      <c r="T302" s="23" t="n">
        <v>7644</v>
      </c>
      <c r="U302" s="42" t="n">
        <f aca="false">IF(I302="delivery",O302-SUM(Q302+R302),IF(I302="PO",P302-SUM(Q302:R302)))</f>
        <v>-14742</v>
      </c>
      <c r="V302" s="43" t="n">
        <v>1.838</v>
      </c>
      <c r="W302" s="43"/>
      <c r="X302" s="43" t="n">
        <f aca="false">W302-V302</f>
        <v>-1.838</v>
      </c>
      <c r="Z302" s="44"/>
      <c r="AA302" s="44"/>
      <c r="AM302" s="23" t="str">
        <f aca="false">D302</f>
        <v>Arista</v>
      </c>
      <c r="AN302" s="23" t="s">
        <v>189</v>
      </c>
      <c r="AT302" s="44"/>
      <c r="AU302" s="44"/>
      <c r="BD302" s="23" t="s">
        <v>182</v>
      </c>
      <c r="BE302" s="1" t="s">
        <v>183</v>
      </c>
    </row>
    <row r="303" customFormat="false" ht="15" hidden="false" customHeight="true" outlineLevel="0" collapsed="false">
      <c r="A303" s="23" t="s">
        <v>1362</v>
      </c>
      <c r="B303" s="23" t="s">
        <v>1363</v>
      </c>
      <c r="C303" s="40" t="s">
        <v>177</v>
      </c>
      <c r="D303" s="23" t="s">
        <v>82</v>
      </c>
      <c r="E303" s="23" t="s">
        <v>1364</v>
      </c>
      <c r="F303" s="23" t="s">
        <v>1365</v>
      </c>
      <c r="G303" s="23" t="n">
        <v>71</v>
      </c>
      <c r="H303" s="23" t="n">
        <v>495</v>
      </c>
      <c r="I303" s="41" t="s">
        <v>188</v>
      </c>
      <c r="K303" s="23" t="n">
        <v>0</v>
      </c>
      <c r="L303" s="23" t="n">
        <v>4654</v>
      </c>
      <c r="M303" s="23" t="n">
        <v>495</v>
      </c>
      <c r="N303" s="23" t="n">
        <v>0</v>
      </c>
      <c r="O303" s="23" t="n">
        <f aca="false">K303+L303</f>
        <v>4654</v>
      </c>
      <c r="P303" s="23" t="n">
        <f aca="false">K303+L303+M303+N303</f>
        <v>5149</v>
      </c>
      <c r="Q303" s="23" t="n">
        <v>180</v>
      </c>
      <c r="R303" s="23" t="n">
        <v>0</v>
      </c>
      <c r="S303" s="23" t="n">
        <v>0</v>
      </c>
      <c r="T303" s="23" t="n">
        <v>0</v>
      </c>
      <c r="U303" s="42" t="n">
        <f aca="false">IF(I303="delivery",O303-SUM(Q303+R303),IF(I303="PO",P303-SUM(Q303:R303)))</f>
        <v>4969</v>
      </c>
      <c r="V303" s="43" t="n">
        <v>4.02</v>
      </c>
      <c r="W303" s="43"/>
      <c r="X303" s="43" t="n">
        <f aca="false">W303-V303</f>
        <v>-4.02</v>
      </c>
      <c r="Y303" s="23" t="n">
        <v>4.02</v>
      </c>
      <c r="Z303" s="44"/>
      <c r="AA303" s="44"/>
      <c r="AM303" s="23" t="str">
        <f aca="false">D303</f>
        <v>Arista</v>
      </c>
      <c r="AN303" s="23" t="s">
        <v>189</v>
      </c>
      <c r="AT303" s="44"/>
      <c r="AU303" s="44"/>
      <c r="BD303" s="23" t="s">
        <v>182</v>
      </c>
      <c r="BE303" s="1" t="s">
        <v>183</v>
      </c>
    </row>
    <row r="304" customFormat="false" ht="15" hidden="false" customHeight="true" outlineLevel="0" collapsed="false">
      <c r="A304" s="23" t="s">
        <v>1366</v>
      </c>
      <c r="B304" s="23" t="s">
        <v>1367</v>
      </c>
      <c r="C304" s="40" t="s">
        <v>177</v>
      </c>
      <c r="D304" s="23" t="s">
        <v>82</v>
      </c>
      <c r="E304" s="23" t="s">
        <v>1368</v>
      </c>
      <c r="F304" s="23" t="s">
        <v>1369</v>
      </c>
      <c r="G304" s="23" t="n">
        <v>71</v>
      </c>
      <c r="H304" s="23" t="n">
        <v>2500</v>
      </c>
      <c r="I304" s="41" t="s">
        <v>188</v>
      </c>
      <c r="K304" s="23" t="n">
        <v>3654</v>
      </c>
      <c r="L304" s="23" t="n">
        <v>11894</v>
      </c>
      <c r="M304" s="23" t="n">
        <v>0</v>
      </c>
      <c r="N304" s="23" t="n">
        <v>0</v>
      </c>
      <c r="O304" s="23" t="n">
        <f aca="false">K304+L304</f>
        <v>15548</v>
      </c>
      <c r="P304" s="23" t="n">
        <f aca="false">K304+L304+M304+N304</f>
        <v>15548</v>
      </c>
      <c r="Q304" s="23" t="n">
        <v>5726</v>
      </c>
      <c r="R304" s="23" t="n">
        <v>3466</v>
      </c>
      <c r="S304" s="23" t="n">
        <v>3642</v>
      </c>
      <c r="T304" s="23" t="n">
        <v>1764</v>
      </c>
      <c r="U304" s="42" t="n">
        <f aca="false">IF(I304="delivery",O304-SUM(Q304+R304),IF(I304="PO",P304-SUM(Q304:R304)))</f>
        <v>6356</v>
      </c>
      <c r="V304" s="43" t="n">
        <v>1.905</v>
      </c>
      <c r="W304" s="43"/>
      <c r="X304" s="43" t="n">
        <f aca="false">W304-V304</f>
        <v>-1.905</v>
      </c>
      <c r="Z304" s="44"/>
      <c r="AA304" s="44"/>
      <c r="AM304" s="23" t="str">
        <f aca="false">D304</f>
        <v>Arista</v>
      </c>
      <c r="AN304" s="23" t="s">
        <v>189</v>
      </c>
      <c r="AT304" s="44"/>
      <c r="AU304" s="44"/>
      <c r="BD304" s="23" t="s">
        <v>182</v>
      </c>
      <c r="BE304" s="1" t="s">
        <v>183</v>
      </c>
    </row>
    <row r="305" customFormat="false" ht="15" hidden="false" customHeight="true" outlineLevel="0" collapsed="false">
      <c r="A305" s="23" t="s">
        <v>1370</v>
      </c>
      <c r="B305" s="23" t="s">
        <v>1371</v>
      </c>
      <c r="C305" s="40" t="s">
        <v>177</v>
      </c>
      <c r="D305" s="23" t="s">
        <v>82</v>
      </c>
      <c r="E305" s="23" t="s">
        <v>1372</v>
      </c>
      <c r="F305" s="23" t="s">
        <v>1373</v>
      </c>
      <c r="G305" s="23" t="n">
        <v>51</v>
      </c>
      <c r="H305" s="23" t="n">
        <v>2700</v>
      </c>
      <c r="I305" s="41" t="s">
        <v>188</v>
      </c>
      <c r="K305" s="23" t="n">
        <v>0</v>
      </c>
      <c r="L305" s="23" t="n">
        <v>9818</v>
      </c>
      <c r="M305" s="23" t="n">
        <v>0</v>
      </c>
      <c r="N305" s="23" t="n">
        <v>0</v>
      </c>
      <c r="O305" s="23" t="n">
        <f aca="false">K305+L305</f>
        <v>9818</v>
      </c>
      <c r="P305" s="23" t="n">
        <f aca="false">K305+L305+M305+N305</f>
        <v>9818</v>
      </c>
      <c r="Q305" s="23" t="n">
        <v>5108</v>
      </c>
      <c r="R305" s="23" t="n">
        <v>3442</v>
      </c>
      <c r="S305" s="23" t="n">
        <v>3618</v>
      </c>
      <c r="T305" s="23" t="n">
        <v>1748</v>
      </c>
      <c r="U305" s="42" t="n">
        <f aca="false">IF(I305="delivery",O305-SUM(Q305+R305),IF(I305="PO",P305-SUM(Q305:R305)))</f>
        <v>1268</v>
      </c>
      <c r="V305" s="43" t="n">
        <v>4.98</v>
      </c>
      <c r="W305" s="43"/>
      <c r="X305" s="43" t="n">
        <f aca="false">W305-V305</f>
        <v>-4.98</v>
      </c>
      <c r="Y305" s="23" t="n">
        <v>4.98</v>
      </c>
      <c r="Z305" s="44"/>
      <c r="AA305" s="44"/>
      <c r="AM305" s="23" t="str">
        <f aca="false">D305</f>
        <v>Arista</v>
      </c>
      <c r="AN305" s="23" t="s">
        <v>189</v>
      </c>
      <c r="AT305" s="44"/>
      <c r="AU305" s="44"/>
      <c r="BD305" s="23" t="s">
        <v>182</v>
      </c>
      <c r="BE305" s="1" t="s">
        <v>183</v>
      </c>
    </row>
    <row r="306" customFormat="false" ht="15" hidden="false" customHeight="true" outlineLevel="0" collapsed="false">
      <c r="A306" s="23" t="s">
        <v>1374</v>
      </c>
      <c r="B306" s="23" t="s">
        <v>1375</v>
      </c>
      <c r="C306" s="40" t="s">
        <v>177</v>
      </c>
      <c r="D306" s="23" t="s">
        <v>82</v>
      </c>
      <c r="E306" s="23" t="s">
        <v>1376</v>
      </c>
      <c r="F306" s="23" t="s">
        <v>1377</v>
      </c>
      <c r="G306" s="23" t="n">
        <v>41</v>
      </c>
      <c r="H306" s="23" t="n">
        <v>501</v>
      </c>
      <c r="I306" s="41" t="s">
        <v>188</v>
      </c>
      <c r="K306" s="23" t="n">
        <v>0</v>
      </c>
      <c r="L306" s="23" t="n">
        <v>596</v>
      </c>
      <c r="M306" s="23" t="n">
        <v>48</v>
      </c>
      <c r="N306" s="23" t="n">
        <v>0</v>
      </c>
      <c r="O306" s="23" t="n">
        <f aca="false">K306+L306</f>
        <v>596</v>
      </c>
      <c r="P306" s="23" t="n">
        <f aca="false">K306+L306+M306+N306</f>
        <v>644</v>
      </c>
      <c r="Q306" s="23" t="n">
        <v>618</v>
      </c>
      <c r="R306" s="23" t="n">
        <v>24</v>
      </c>
      <c r="S306" s="23" t="n">
        <v>24</v>
      </c>
      <c r="T306" s="23" t="n">
        <v>16</v>
      </c>
      <c r="U306" s="42" t="n">
        <f aca="false">IF(I306="delivery",O306-SUM(Q306+R306),IF(I306="PO",P306-SUM(Q306:R306)))</f>
        <v>2</v>
      </c>
      <c r="V306" s="43" t="n">
        <v>4</v>
      </c>
      <c r="W306" s="43"/>
      <c r="X306" s="43" t="n">
        <f aca="false">W306-V306</f>
        <v>-4</v>
      </c>
      <c r="Z306" s="44"/>
      <c r="AA306" s="44"/>
      <c r="AM306" s="23" t="str">
        <f aca="false">D306</f>
        <v>Arista</v>
      </c>
      <c r="AN306" s="23" t="s">
        <v>189</v>
      </c>
      <c r="AT306" s="44"/>
      <c r="AU306" s="44"/>
      <c r="BD306" s="23" t="s">
        <v>182</v>
      </c>
      <c r="BE306" s="1" t="s">
        <v>183</v>
      </c>
    </row>
    <row r="307" customFormat="false" ht="15" hidden="false" customHeight="true" outlineLevel="0" collapsed="false">
      <c r="A307" s="23" t="s">
        <v>1378</v>
      </c>
      <c r="B307" s="23" t="s">
        <v>1379</v>
      </c>
      <c r="C307" s="40" t="s">
        <v>177</v>
      </c>
      <c r="D307" s="23" t="s">
        <v>82</v>
      </c>
      <c r="E307" s="23" t="s">
        <v>1380</v>
      </c>
      <c r="F307" s="23" t="s">
        <v>1381</v>
      </c>
      <c r="G307" s="23" t="n">
        <v>26</v>
      </c>
      <c r="H307" s="23" t="n">
        <v>1000</v>
      </c>
      <c r="I307" s="41" t="s">
        <v>188</v>
      </c>
      <c r="K307" s="23" t="n">
        <v>0</v>
      </c>
      <c r="L307" s="23" t="n">
        <v>1617</v>
      </c>
      <c r="M307" s="23" t="n">
        <v>0</v>
      </c>
      <c r="N307" s="23" t="n">
        <v>0</v>
      </c>
      <c r="O307" s="23" t="n">
        <f aca="false">K307+L307</f>
        <v>1617</v>
      </c>
      <c r="P307" s="23" t="n">
        <f aca="false">K307+L307+M307+N307</f>
        <v>1617</v>
      </c>
      <c r="Q307" s="23" t="n">
        <v>1867</v>
      </c>
      <c r="R307" s="23" t="n">
        <v>963</v>
      </c>
      <c r="S307" s="23" t="n">
        <v>889</v>
      </c>
      <c r="T307" s="23" t="n">
        <v>454</v>
      </c>
      <c r="U307" s="42" t="n">
        <f aca="false">IF(I307="delivery",O307-SUM(Q307+R307),IF(I307="PO",P307-SUM(Q307:R307)))</f>
        <v>-1213</v>
      </c>
      <c r="V307" s="43" t="n">
        <v>2.5</v>
      </c>
      <c r="W307" s="43"/>
      <c r="X307" s="43" t="n">
        <f aca="false">W307-V307</f>
        <v>-2.5</v>
      </c>
      <c r="Y307" s="23" t="n">
        <v>2.5</v>
      </c>
      <c r="Z307" s="44"/>
      <c r="AA307" s="44"/>
      <c r="AM307" s="23" t="str">
        <f aca="false">D307</f>
        <v>Arista</v>
      </c>
      <c r="AN307" s="23" t="s">
        <v>1382</v>
      </c>
      <c r="AT307" s="44"/>
      <c r="AU307" s="44"/>
      <c r="BD307" s="23" t="s">
        <v>182</v>
      </c>
      <c r="BE307" s="1" t="s">
        <v>183</v>
      </c>
    </row>
    <row r="308" customFormat="false" ht="15" hidden="false" customHeight="true" outlineLevel="0" collapsed="false">
      <c r="A308" s="23" t="s">
        <v>1383</v>
      </c>
      <c r="B308" s="23" t="s">
        <v>1384</v>
      </c>
      <c r="C308" s="40" t="s">
        <v>177</v>
      </c>
      <c r="D308" s="23" t="s">
        <v>82</v>
      </c>
      <c r="E308" s="23" t="s">
        <v>1385</v>
      </c>
      <c r="F308" s="23" t="s">
        <v>1386</v>
      </c>
      <c r="G308" s="23" t="n">
        <v>61</v>
      </c>
      <c r="H308" s="23" t="n">
        <v>36</v>
      </c>
      <c r="I308" s="41" t="s">
        <v>188</v>
      </c>
      <c r="K308" s="23" t="n">
        <v>70</v>
      </c>
      <c r="L308" s="23" t="n">
        <v>124</v>
      </c>
      <c r="M308" s="23" t="n">
        <v>214</v>
      </c>
      <c r="N308" s="23" t="n">
        <v>0</v>
      </c>
      <c r="O308" s="23" t="n">
        <f aca="false">K308+L308</f>
        <v>194</v>
      </c>
      <c r="P308" s="23" t="n">
        <f aca="false">K308+L308+M308+N308</f>
        <v>408</v>
      </c>
      <c r="Q308" s="23" t="n">
        <v>312</v>
      </c>
      <c r="R308" s="23" t="n">
        <v>24</v>
      </c>
      <c r="S308" s="23" t="n">
        <v>24</v>
      </c>
      <c r="T308" s="23" t="n">
        <v>16</v>
      </c>
      <c r="U308" s="42" t="n">
        <f aca="false">IF(I308="delivery",O308-SUM(Q308+R308),IF(I308="PO",P308-SUM(Q308:R308)))</f>
        <v>72</v>
      </c>
      <c r="V308" s="43" t="n">
        <v>4.75</v>
      </c>
      <c r="W308" s="43"/>
      <c r="X308" s="43" t="n">
        <f aca="false">W308-V308</f>
        <v>-4.75</v>
      </c>
      <c r="Z308" s="44"/>
      <c r="AA308" s="44"/>
      <c r="AM308" s="23" t="str">
        <f aca="false">D308</f>
        <v>Arista</v>
      </c>
      <c r="AN308" s="23" t="s">
        <v>189</v>
      </c>
      <c r="AT308" s="44"/>
      <c r="AU308" s="44"/>
      <c r="BD308" s="23" t="s">
        <v>182</v>
      </c>
      <c r="BE308" s="1" t="s">
        <v>183</v>
      </c>
    </row>
    <row r="309" customFormat="false" ht="15" hidden="false" customHeight="true" outlineLevel="0" collapsed="false">
      <c r="A309" s="23" t="s">
        <v>1387</v>
      </c>
      <c r="B309" s="23" t="s">
        <v>1388</v>
      </c>
      <c r="C309" s="40" t="s">
        <v>177</v>
      </c>
      <c r="D309" s="23" t="s">
        <v>82</v>
      </c>
      <c r="E309" s="23" t="s">
        <v>1389</v>
      </c>
      <c r="F309" s="23" t="s">
        <v>1390</v>
      </c>
      <c r="G309" s="23" t="n">
        <v>51</v>
      </c>
      <c r="H309" s="23" t="n">
        <v>100</v>
      </c>
      <c r="I309" s="41" t="s">
        <v>188</v>
      </c>
      <c r="K309" s="23" t="n">
        <v>0</v>
      </c>
      <c r="L309" s="23" t="n">
        <v>0</v>
      </c>
      <c r="M309" s="23" t="n">
        <v>0</v>
      </c>
      <c r="N309" s="23" t="n">
        <v>0</v>
      </c>
      <c r="O309" s="23" t="n">
        <f aca="false">K309+L309</f>
        <v>0</v>
      </c>
      <c r="P309" s="23" t="n">
        <f aca="false">K309+L309+M309+N309</f>
        <v>0</v>
      </c>
      <c r="Q309" s="23" t="n">
        <v>0</v>
      </c>
      <c r="R309" s="23" t="n">
        <v>30</v>
      </c>
      <c r="S309" s="23" t="n">
        <v>50</v>
      </c>
      <c r="T309" s="23" t="n">
        <v>544</v>
      </c>
      <c r="U309" s="42" t="n">
        <f aca="false">IF(I309="delivery",O309-SUM(Q309+R309),IF(I309="PO",P309-SUM(Q309:R309)))</f>
        <v>-30</v>
      </c>
      <c r="V309" s="43" t="n">
        <v>4.5</v>
      </c>
      <c r="W309" s="43"/>
      <c r="X309" s="43" t="n">
        <f aca="false">W309-V309</f>
        <v>-4.5</v>
      </c>
      <c r="Z309" s="44"/>
      <c r="AA309" s="44"/>
      <c r="AM309" s="23" t="str">
        <f aca="false">D309</f>
        <v>Arista</v>
      </c>
      <c r="AN309" s="23" t="s">
        <v>189</v>
      </c>
      <c r="AT309" s="44"/>
      <c r="AU309" s="44"/>
      <c r="BD309" s="23" t="s">
        <v>182</v>
      </c>
      <c r="BE309" s="1" t="s">
        <v>183</v>
      </c>
    </row>
    <row r="310" customFormat="false" ht="15" hidden="false" customHeight="true" outlineLevel="0" collapsed="false">
      <c r="A310" s="23" t="s">
        <v>1391</v>
      </c>
      <c r="B310" s="23" t="s">
        <v>1392</v>
      </c>
      <c r="C310" s="40" t="s">
        <v>177</v>
      </c>
      <c r="D310" s="23" t="s">
        <v>82</v>
      </c>
      <c r="E310" s="23" t="s">
        <v>1393</v>
      </c>
      <c r="F310" s="23" t="s">
        <v>1394</v>
      </c>
      <c r="G310" s="23" t="n">
        <v>41</v>
      </c>
      <c r="H310" s="23" t="n">
        <v>500</v>
      </c>
      <c r="I310" s="41" t="s">
        <v>188</v>
      </c>
      <c r="K310" s="23" t="n">
        <v>1171</v>
      </c>
      <c r="L310" s="23" t="n">
        <v>74</v>
      </c>
      <c r="M310" s="23" t="n">
        <v>0</v>
      </c>
      <c r="N310" s="23" t="n">
        <v>0</v>
      </c>
      <c r="O310" s="23" t="n">
        <f aca="false">K310+L310</f>
        <v>1245</v>
      </c>
      <c r="P310" s="23" t="n">
        <f aca="false">K310+L310+M310+N310</f>
        <v>1245</v>
      </c>
      <c r="Q310" s="23" t="n">
        <v>26</v>
      </c>
      <c r="R310" s="23" t="n">
        <v>1014</v>
      </c>
      <c r="S310" s="23" t="n">
        <v>1968</v>
      </c>
      <c r="T310" s="23" t="n">
        <v>793</v>
      </c>
      <c r="U310" s="42" t="n">
        <f aca="false">IF(I310="delivery",O310-SUM(Q310+R310),IF(I310="PO",P310-SUM(Q310:R310)))</f>
        <v>205</v>
      </c>
      <c r="V310" s="43" t="n">
        <v>2.638</v>
      </c>
      <c r="W310" s="43"/>
      <c r="X310" s="43" t="n">
        <f aca="false">W310-V310</f>
        <v>-2.638</v>
      </c>
      <c r="Z310" s="44"/>
      <c r="AA310" s="44"/>
      <c r="AM310" s="23" t="str">
        <f aca="false">D310</f>
        <v>Arista</v>
      </c>
      <c r="AN310" s="23" t="s">
        <v>189</v>
      </c>
      <c r="AT310" s="44"/>
      <c r="AU310" s="44"/>
      <c r="BD310" s="23" t="s">
        <v>182</v>
      </c>
      <c r="BE310" s="1" t="s">
        <v>183</v>
      </c>
    </row>
    <row r="311" customFormat="false" ht="15" hidden="false" customHeight="true" outlineLevel="0" collapsed="false">
      <c r="A311" s="23" t="s">
        <v>1395</v>
      </c>
      <c r="B311" s="23" t="s">
        <v>1396</v>
      </c>
      <c r="C311" s="40" t="s">
        <v>177</v>
      </c>
      <c r="D311" s="23" t="s">
        <v>82</v>
      </c>
      <c r="E311" s="23" t="s">
        <v>1397</v>
      </c>
      <c r="F311" s="23" t="s">
        <v>1398</v>
      </c>
      <c r="G311" s="23" t="n">
        <v>26</v>
      </c>
      <c r="H311" s="23" t="n">
        <v>1000</v>
      </c>
      <c r="I311" s="41" t="s">
        <v>188</v>
      </c>
      <c r="K311" s="23" t="n">
        <v>0</v>
      </c>
      <c r="L311" s="23" t="n">
        <v>1077</v>
      </c>
      <c r="M311" s="23" t="n">
        <v>0</v>
      </c>
      <c r="N311" s="23" t="n">
        <v>0</v>
      </c>
      <c r="O311" s="23" t="n">
        <f aca="false">K311+L311</f>
        <v>1077</v>
      </c>
      <c r="P311" s="23" t="n">
        <f aca="false">K311+L311+M311+N311</f>
        <v>1077</v>
      </c>
      <c r="Q311" s="23" t="n">
        <v>358</v>
      </c>
      <c r="R311" s="23" t="n">
        <v>1730</v>
      </c>
      <c r="S311" s="23" t="n">
        <v>1532</v>
      </c>
      <c r="T311" s="23" t="n">
        <v>1466</v>
      </c>
      <c r="U311" s="42" t="n">
        <f aca="false">IF(I311="delivery",O311-SUM(Q311+R311),IF(I311="PO",P311-SUM(Q311:R311)))</f>
        <v>-1011</v>
      </c>
      <c r="V311" s="43" t="n">
        <v>4.26</v>
      </c>
      <c r="W311" s="43"/>
      <c r="X311" s="43" t="n">
        <f aca="false">W311-V311</f>
        <v>-4.26</v>
      </c>
      <c r="Y311" s="23" t="n">
        <v>4.26</v>
      </c>
      <c r="Z311" s="44"/>
      <c r="AA311" s="44"/>
      <c r="AM311" s="23" t="str">
        <f aca="false">D311</f>
        <v>Arista</v>
      </c>
      <c r="AN311" s="23" t="s">
        <v>189</v>
      </c>
      <c r="AT311" s="44"/>
      <c r="AU311" s="44"/>
      <c r="BD311" s="23" t="s">
        <v>182</v>
      </c>
      <c r="BE311" s="1" t="s">
        <v>183</v>
      </c>
    </row>
    <row r="312" customFormat="false" ht="15" hidden="false" customHeight="true" outlineLevel="0" collapsed="false">
      <c r="A312" s="23" t="s">
        <v>1399</v>
      </c>
      <c r="B312" s="23" t="s">
        <v>1400</v>
      </c>
      <c r="C312" s="40" t="s">
        <v>177</v>
      </c>
      <c r="D312" s="23" t="s">
        <v>82</v>
      </c>
      <c r="E312" s="23" t="s">
        <v>1401</v>
      </c>
      <c r="F312" s="23" t="s">
        <v>1402</v>
      </c>
      <c r="G312" s="23" t="n">
        <v>41</v>
      </c>
      <c r="H312" s="23" t="n">
        <v>1000</v>
      </c>
      <c r="I312" s="41" t="s">
        <v>188</v>
      </c>
      <c r="K312" s="23" t="n">
        <v>0</v>
      </c>
      <c r="L312" s="23" t="n">
        <v>1213</v>
      </c>
      <c r="M312" s="23" t="n">
        <v>0</v>
      </c>
      <c r="N312" s="23" t="n">
        <v>0</v>
      </c>
      <c r="O312" s="23" t="n">
        <f aca="false">K312+L312</f>
        <v>1213</v>
      </c>
      <c r="P312" s="23" t="n">
        <f aca="false">K312+L312+M312+N312</f>
        <v>1213</v>
      </c>
      <c r="Q312" s="23" t="n">
        <v>339</v>
      </c>
      <c r="R312" s="23" t="n">
        <v>124</v>
      </c>
      <c r="S312" s="23" t="n">
        <v>150</v>
      </c>
      <c r="T312" s="23" t="n">
        <v>76</v>
      </c>
      <c r="U312" s="42" t="n">
        <f aca="false">IF(I312="delivery",O312-SUM(Q312+R312),IF(I312="PO",P312-SUM(Q312:R312)))</f>
        <v>750</v>
      </c>
      <c r="V312" s="43" t="n">
        <v>7.7</v>
      </c>
      <c r="W312" s="43"/>
      <c r="X312" s="43" t="n">
        <f aca="false">W312-V312</f>
        <v>-7.7</v>
      </c>
      <c r="Z312" s="44"/>
      <c r="AA312" s="44"/>
      <c r="AM312" s="23" t="str">
        <f aca="false">D312</f>
        <v>Arista</v>
      </c>
      <c r="AN312" s="23" t="s">
        <v>1382</v>
      </c>
      <c r="AT312" s="44"/>
      <c r="AU312" s="44"/>
      <c r="BD312" s="23" t="s">
        <v>182</v>
      </c>
      <c r="BE312" s="1" t="s">
        <v>183</v>
      </c>
    </row>
    <row r="313" customFormat="false" ht="15" hidden="false" customHeight="true" outlineLevel="0" collapsed="false">
      <c r="A313" s="23" t="s">
        <v>1403</v>
      </c>
      <c r="B313" s="23" t="s">
        <v>1404</v>
      </c>
      <c r="C313" s="40" t="s">
        <v>177</v>
      </c>
      <c r="D313" s="23" t="s">
        <v>82</v>
      </c>
      <c r="E313" s="23" t="s">
        <v>1405</v>
      </c>
      <c r="F313" s="23" t="s">
        <v>1406</v>
      </c>
      <c r="G313" s="23" t="n">
        <v>31</v>
      </c>
      <c r="H313" s="23" t="n">
        <v>1000</v>
      </c>
      <c r="I313" s="41" t="s">
        <v>188</v>
      </c>
      <c r="K313" s="23" t="n">
        <v>2911</v>
      </c>
      <c r="L313" s="23" t="n">
        <v>449</v>
      </c>
      <c r="M313" s="23" t="n">
        <v>0</v>
      </c>
      <c r="N313" s="23" t="n">
        <v>0</v>
      </c>
      <c r="O313" s="23" t="n">
        <f aca="false">K313+L313</f>
        <v>3360</v>
      </c>
      <c r="P313" s="23" t="n">
        <f aca="false">K313+L313+M313+N313</f>
        <v>3360</v>
      </c>
      <c r="Q313" s="23" t="n">
        <v>326</v>
      </c>
      <c r="R313" s="23" t="n">
        <v>124</v>
      </c>
      <c r="S313" s="23" t="n">
        <v>150</v>
      </c>
      <c r="T313" s="23" t="n">
        <v>76</v>
      </c>
      <c r="U313" s="42" t="n">
        <f aca="false">IF(I313="delivery",O313-SUM(Q313+R313),IF(I313="PO",P313-SUM(Q313:R313)))</f>
        <v>2910</v>
      </c>
      <c r="V313" s="43" t="n">
        <v>9.22</v>
      </c>
      <c r="W313" s="43"/>
      <c r="X313" s="43" t="n">
        <f aca="false">W313-V313</f>
        <v>-9.22</v>
      </c>
      <c r="Z313" s="44"/>
      <c r="AA313" s="44"/>
      <c r="AM313" s="23" t="str">
        <f aca="false">D313</f>
        <v>Arista</v>
      </c>
      <c r="AN313" s="23" t="s">
        <v>189</v>
      </c>
      <c r="AT313" s="44"/>
      <c r="AU313" s="44"/>
      <c r="BD313" s="23" t="s">
        <v>182</v>
      </c>
      <c r="BE313" s="1" t="s">
        <v>183</v>
      </c>
    </row>
    <row r="314" customFormat="false" ht="15" hidden="false" customHeight="true" outlineLevel="0" collapsed="false">
      <c r="A314" s="23" t="s">
        <v>1407</v>
      </c>
      <c r="B314" s="23" t="s">
        <v>1408</v>
      </c>
      <c r="C314" s="40" t="s">
        <v>177</v>
      </c>
      <c r="D314" s="23" t="s">
        <v>82</v>
      </c>
      <c r="E314" s="23" t="s">
        <v>1409</v>
      </c>
      <c r="F314" s="23" t="s">
        <v>1410</v>
      </c>
      <c r="G314" s="23" t="n">
        <v>26</v>
      </c>
      <c r="H314" s="23" t="n">
        <v>1000</v>
      </c>
      <c r="I314" s="41" t="s">
        <v>188</v>
      </c>
      <c r="K314" s="23" t="n">
        <v>0</v>
      </c>
      <c r="L314" s="23" t="n">
        <v>0</v>
      </c>
      <c r="M314" s="23" t="n">
        <v>0</v>
      </c>
      <c r="N314" s="23" t="n">
        <v>0</v>
      </c>
      <c r="O314" s="23" t="n">
        <f aca="false">K314+L314</f>
        <v>0</v>
      </c>
      <c r="P314" s="23" t="n">
        <f aca="false">K314+L314+M314+N314</f>
        <v>0</v>
      </c>
      <c r="Q314" s="23" t="n">
        <v>0</v>
      </c>
      <c r="R314" s="23" t="n">
        <v>0</v>
      </c>
      <c r="S314" s="23" t="n">
        <v>0</v>
      </c>
      <c r="T314" s="23" t="n">
        <v>0</v>
      </c>
      <c r="U314" s="42" t="n">
        <f aca="false">IF(I314="delivery",O314-SUM(Q314+R314),IF(I314="PO",P314-SUM(Q314:R314)))</f>
        <v>0</v>
      </c>
      <c r="V314" s="43" t="n">
        <v>3.87</v>
      </c>
      <c r="W314" s="43"/>
      <c r="X314" s="43" t="n">
        <f aca="false">W314-V314</f>
        <v>-3.87</v>
      </c>
      <c r="Z314" s="44"/>
      <c r="AA314" s="44"/>
      <c r="AM314" s="23" t="str">
        <f aca="false">D314</f>
        <v>Arista</v>
      </c>
      <c r="AN314" s="23" t="s">
        <v>189</v>
      </c>
      <c r="AT314" s="44"/>
      <c r="AU314" s="44"/>
      <c r="BD314" s="23" t="s">
        <v>182</v>
      </c>
      <c r="BE314" s="1" t="s">
        <v>183</v>
      </c>
    </row>
    <row r="315" customFormat="false" ht="15" hidden="false" customHeight="true" outlineLevel="0" collapsed="false">
      <c r="A315" s="23" t="s">
        <v>1411</v>
      </c>
      <c r="B315" s="23" t="s">
        <v>1412</v>
      </c>
      <c r="C315" s="40" t="s">
        <v>177</v>
      </c>
      <c r="D315" s="23" t="s">
        <v>82</v>
      </c>
      <c r="E315" s="23" t="s">
        <v>1413</v>
      </c>
      <c r="F315" s="23" t="s">
        <v>1414</v>
      </c>
      <c r="G315" s="23" t="n">
        <v>41</v>
      </c>
      <c r="H315" s="23" t="n">
        <v>1000</v>
      </c>
      <c r="I315" s="41" t="s">
        <v>188</v>
      </c>
      <c r="K315" s="23" t="n">
        <v>0</v>
      </c>
      <c r="L315" s="23" t="n">
        <v>833</v>
      </c>
      <c r="M315" s="23" t="n">
        <v>0</v>
      </c>
      <c r="N315" s="23" t="n">
        <v>0</v>
      </c>
      <c r="O315" s="23" t="n">
        <f aca="false">K315+L315</f>
        <v>833</v>
      </c>
      <c r="P315" s="23" t="n">
        <f aca="false">K315+L315+M315+N315</f>
        <v>833</v>
      </c>
      <c r="Q315" s="23" t="n">
        <v>351</v>
      </c>
      <c r="R315" s="23" t="n">
        <v>154</v>
      </c>
      <c r="S315" s="23" t="n">
        <v>200</v>
      </c>
      <c r="T315" s="23" t="n">
        <v>620</v>
      </c>
      <c r="U315" s="42" t="n">
        <f aca="false">IF(I315="delivery",O315-SUM(Q315+R315),IF(I315="PO",P315-SUM(Q315:R315)))</f>
        <v>328</v>
      </c>
      <c r="V315" s="43" t="n">
        <v>2.1</v>
      </c>
      <c r="W315" s="43"/>
      <c r="X315" s="43" t="n">
        <f aca="false">W315-V315</f>
        <v>-2.1</v>
      </c>
      <c r="Y315" s="23" t="n">
        <v>2.1</v>
      </c>
      <c r="Z315" s="44"/>
      <c r="AA315" s="44"/>
      <c r="AM315" s="23" t="str">
        <f aca="false">D315</f>
        <v>Arista</v>
      </c>
      <c r="AN315" s="23" t="s">
        <v>1382</v>
      </c>
      <c r="AT315" s="44"/>
      <c r="AU315" s="44"/>
      <c r="BD315" s="23" t="s">
        <v>182</v>
      </c>
      <c r="BE315" s="1" t="s">
        <v>183</v>
      </c>
    </row>
    <row r="316" customFormat="false" ht="15" hidden="false" customHeight="true" outlineLevel="0" collapsed="false">
      <c r="A316" s="23" t="s">
        <v>1415</v>
      </c>
      <c r="B316" s="23" t="s">
        <v>1416</v>
      </c>
      <c r="C316" s="40" t="s">
        <v>177</v>
      </c>
      <c r="D316" s="23" t="s">
        <v>82</v>
      </c>
      <c r="E316" s="23" t="s">
        <v>1417</v>
      </c>
      <c r="F316" s="23" t="s">
        <v>1418</v>
      </c>
      <c r="G316" s="23" t="n">
        <v>51</v>
      </c>
      <c r="H316" s="23" t="n">
        <v>100</v>
      </c>
      <c r="I316" s="41" t="s">
        <v>188</v>
      </c>
      <c r="K316" s="23" t="n">
        <v>0</v>
      </c>
      <c r="L316" s="23" t="n">
        <v>0</v>
      </c>
      <c r="M316" s="23" t="n">
        <v>0</v>
      </c>
      <c r="N316" s="23" t="n">
        <v>0</v>
      </c>
      <c r="O316" s="23" t="n">
        <f aca="false">K316+L316</f>
        <v>0</v>
      </c>
      <c r="P316" s="23" t="n">
        <f aca="false">K316+L316+M316+N316</f>
        <v>0</v>
      </c>
      <c r="Q316" s="23" t="n">
        <v>0</v>
      </c>
      <c r="R316" s="23" t="n">
        <v>60</v>
      </c>
      <c r="S316" s="23" t="n">
        <v>100</v>
      </c>
      <c r="T316" s="23" t="n">
        <v>1088</v>
      </c>
      <c r="U316" s="42" t="n">
        <f aca="false">IF(I316="delivery",O316-SUM(Q316+R316),IF(I316="PO",P316-SUM(Q316:R316)))</f>
        <v>-60</v>
      </c>
      <c r="V316" s="43" t="n">
        <v>7.8</v>
      </c>
      <c r="W316" s="43"/>
      <c r="X316" s="43" t="n">
        <f aca="false">W316-V316</f>
        <v>-7.8</v>
      </c>
      <c r="Z316" s="44"/>
      <c r="AA316" s="44"/>
      <c r="AM316" s="23" t="str">
        <f aca="false">D316</f>
        <v>Arista</v>
      </c>
      <c r="AN316" s="23" t="s">
        <v>189</v>
      </c>
      <c r="AT316" s="44"/>
      <c r="AU316" s="44"/>
      <c r="BD316" s="23" t="s">
        <v>182</v>
      </c>
      <c r="BE316" s="1" t="s">
        <v>183</v>
      </c>
    </row>
    <row r="317" customFormat="false" ht="15" hidden="false" customHeight="true" outlineLevel="0" collapsed="false">
      <c r="A317" s="23" t="s">
        <v>1419</v>
      </c>
      <c r="B317" s="23" t="s">
        <v>1420</v>
      </c>
      <c r="C317" s="40" t="s">
        <v>177</v>
      </c>
      <c r="D317" s="23" t="s">
        <v>82</v>
      </c>
      <c r="E317" s="23" t="s">
        <v>1421</v>
      </c>
      <c r="F317" s="23" t="s">
        <v>1422</v>
      </c>
      <c r="G317" s="23" t="n">
        <v>51</v>
      </c>
      <c r="H317" s="23" t="n">
        <v>1000</v>
      </c>
      <c r="I317" s="41" t="s">
        <v>188</v>
      </c>
      <c r="K317" s="23" t="n">
        <v>0</v>
      </c>
      <c r="L317" s="23" t="n">
        <v>702</v>
      </c>
      <c r="M317" s="23" t="n">
        <v>0</v>
      </c>
      <c r="N317" s="23" t="n">
        <v>0</v>
      </c>
      <c r="O317" s="23" t="n">
        <f aca="false">K317+L317</f>
        <v>702</v>
      </c>
      <c r="P317" s="23" t="n">
        <f aca="false">K317+L317+M317+N317</f>
        <v>702</v>
      </c>
      <c r="Q317" s="23" t="n">
        <v>135</v>
      </c>
      <c r="R317" s="23" t="n">
        <v>1014</v>
      </c>
      <c r="S317" s="23" t="n">
        <v>432</v>
      </c>
      <c r="T317" s="23" t="n">
        <v>216</v>
      </c>
      <c r="U317" s="42" t="n">
        <f aca="false">IF(I317="delivery",O317-SUM(Q317+R317),IF(I317="PO",P317-SUM(Q317:R317)))</f>
        <v>-447</v>
      </c>
      <c r="V317" s="43" t="n">
        <v>2.99</v>
      </c>
      <c r="W317" s="43"/>
      <c r="X317" s="43" t="n">
        <f aca="false">W317-V317</f>
        <v>-2.99</v>
      </c>
      <c r="Z317" s="44"/>
      <c r="AA317" s="44"/>
      <c r="AM317" s="23" t="str">
        <f aca="false">D317</f>
        <v>Arista</v>
      </c>
      <c r="AN317" s="23" t="s">
        <v>189</v>
      </c>
      <c r="AT317" s="44"/>
      <c r="AU317" s="44"/>
      <c r="BD317" s="23" t="s">
        <v>182</v>
      </c>
      <c r="BE317" s="1" t="s">
        <v>183</v>
      </c>
    </row>
    <row r="318" customFormat="false" ht="15" hidden="false" customHeight="true" outlineLevel="0" collapsed="false">
      <c r="A318" s="23" t="s">
        <v>1423</v>
      </c>
      <c r="B318" s="23" t="s">
        <v>1424</v>
      </c>
      <c r="C318" s="40" t="s">
        <v>177</v>
      </c>
      <c r="D318" s="23" t="s">
        <v>82</v>
      </c>
      <c r="E318" s="23" t="s">
        <v>1425</v>
      </c>
      <c r="F318" s="23" t="s">
        <v>1426</v>
      </c>
      <c r="G318" s="23" t="n">
        <v>71</v>
      </c>
      <c r="H318" s="23" t="n">
        <v>1000</v>
      </c>
      <c r="I318" s="41" t="s">
        <v>188</v>
      </c>
      <c r="K318" s="23" t="n">
        <v>0</v>
      </c>
      <c r="L318" s="23" t="n">
        <v>2972</v>
      </c>
      <c r="M318" s="23" t="n">
        <v>0</v>
      </c>
      <c r="N318" s="23" t="n">
        <v>0</v>
      </c>
      <c r="O318" s="23" t="n">
        <f aca="false">K318+L318</f>
        <v>2972</v>
      </c>
      <c r="P318" s="23" t="n">
        <f aca="false">K318+L318+M318+N318</f>
        <v>2972</v>
      </c>
      <c r="Q318" s="23" t="n">
        <v>0</v>
      </c>
      <c r="R318" s="23" t="n">
        <v>0</v>
      </c>
      <c r="S318" s="23" t="n">
        <v>0</v>
      </c>
      <c r="T318" s="23" t="n">
        <v>0</v>
      </c>
      <c r="U318" s="42" t="n">
        <f aca="false">IF(I318="delivery",O318-SUM(Q318+R318),IF(I318="PO",P318-SUM(Q318:R318)))</f>
        <v>2972</v>
      </c>
      <c r="V318" s="43" t="n">
        <v>3.55</v>
      </c>
      <c r="W318" s="43"/>
      <c r="X318" s="43" t="n">
        <f aca="false">W318-V318</f>
        <v>-3.55</v>
      </c>
      <c r="Y318" s="23" t="n">
        <v>3.55</v>
      </c>
      <c r="Z318" s="44"/>
      <c r="AA318" s="44"/>
      <c r="AM318" s="23" t="str">
        <f aca="false">D318</f>
        <v>Arista</v>
      </c>
      <c r="AN318" s="23" t="s">
        <v>189</v>
      </c>
      <c r="AT318" s="44"/>
      <c r="AU318" s="44"/>
      <c r="BD318" s="23" t="s">
        <v>182</v>
      </c>
      <c r="BE318" s="1" t="s">
        <v>183</v>
      </c>
    </row>
    <row r="319" customFormat="false" ht="15" hidden="false" customHeight="true" outlineLevel="0" collapsed="false">
      <c r="A319" s="23" t="s">
        <v>1427</v>
      </c>
      <c r="B319" s="23" t="s">
        <v>1428</v>
      </c>
      <c r="C319" s="40" t="s">
        <v>177</v>
      </c>
      <c r="D319" s="23" t="s">
        <v>82</v>
      </c>
      <c r="E319" s="23" t="s">
        <v>1429</v>
      </c>
      <c r="F319" s="23" t="s">
        <v>1430</v>
      </c>
      <c r="G319" s="23" t="n">
        <v>46</v>
      </c>
      <c r="H319" s="23" t="n">
        <v>300</v>
      </c>
      <c r="I319" s="41" t="s">
        <v>188</v>
      </c>
      <c r="J319" s="23" t="s">
        <v>1431</v>
      </c>
      <c r="K319" s="23" t="n">
        <v>0</v>
      </c>
      <c r="L319" s="23" t="n">
        <v>600</v>
      </c>
      <c r="M319" s="23" t="n">
        <v>0</v>
      </c>
      <c r="N319" s="23" t="n">
        <v>0</v>
      </c>
      <c r="O319" s="23" t="n">
        <f aca="false">K319+L319</f>
        <v>600</v>
      </c>
      <c r="P319" s="23" t="n">
        <f aca="false">K319+L319+M319+N319</f>
        <v>600</v>
      </c>
      <c r="Q319" s="23" t="n">
        <v>312</v>
      </c>
      <c r="R319" s="23" t="n">
        <v>384</v>
      </c>
      <c r="S319" s="23" t="n">
        <v>384</v>
      </c>
      <c r="T319" s="23" t="n">
        <v>176</v>
      </c>
      <c r="U319" s="42" t="n">
        <f aca="false">IF(I319="delivery",O319-SUM(Q319+R319),IF(I319="PO",P319-SUM(Q319:R319)))</f>
        <v>-96</v>
      </c>
      <c r="V319" s="43" t="n">
        <v>1.25</v>
      </c>
      <c r="W319" s="43"/>
      <c r="X319" s="43" t="n">
        <f aca="false">W319-V319</f>
        <v>-1.25</v>
      </c>
      <c r="Y319" s="23" t="n">
        <v>1.31</v>
      </c>
      <c r="Z319" s="44"/>
      <c r="AA319" s="44"/>
      <c r="AM319" s="23" t="str">
        <f aca="false">D319</f>
        <v>Arista</v>
      </c>
      <c r="AN319" s="23" t="s">
        <v>1432</v>
      </c>
      <c r="AT319" s="44"/>
      <c r="AU319" s="44"/>
      <c r="BD319" s="23" t="s">
        <v>182</v>
      </c>
      <c r="BE319" s="1" t="s">
        <v>183</v>
      </c>
    </row>
    <row r="320" customFormat="false" ht="15" hidden="false" customHeight="true" outlineLevel="0" collapsed="false">
      <c r="A320" s="23" t="s">
        <v>1433</v>
      </c>
      <c r="B320" s="23" t="s">
        <v>1434</v>
      </c>
      <c r="C320" s="40" t="s">
        <v>177</v>
      </c>
      <c r="D320" s="23" t="s">
        <v>82</v>
      </c>
      <c r="E320" s="23" t="s">
        <v>1435</v>
      </c>
      <c r="F320" s="23" t="s">
        <v>1436</v>
      </c>
      <c r="G320" s="23" t="n">
        <v>51</v>
      </c>
      <c r="H320" s="23" t="n">
        <v>108</v>
      </c>
      <c r="I320" s="41" t="s">
        <v>180</v>
      </c>
      <c r="J320" s="23" t="s">
        <v>1437</v>
      </c>
      <c r="K320" s="23" t="n">
        <v>0</v>
      </c>
      <c r="L320" s="23" t="n">
        <v>1956</v>
      </c>
      <c r="M320" s="23" t="n">
        <v>324</v>
      </c>
      <c r="N320" s="23" t="n">
        <v>0</v>
      </c>
      <c r="O320" s="23" t="n">
        <f aca="false">K320+L320</f>
        <v>1956</v>
      </c>
      <c r="P320" s="23" t="n">
        <f aca="false">K320+L320+M320+N320</f>
        <v>2280</v>
      </c>
      <c r="Q320" s="23" t="n">
        <v>2854</v>
      </c>
      <c r="R320" s="23" t="n">
        <v>5566</v>
      </c>
      <c r="S320" s="23" t="n">
        <v>5426</v>
      </c>
      <c r="T320" s="23" t="n">
        <v>2818</v>
      </c>
      <c r="U320" s="42" t="n">
        <f aca="false">IF(I320="delivery",O320-SUM(Q320+R320),IF(I320="PO",P320-SUM(Q320:R320)))</f>
        <v>-6464</v>
      </c>
      <c r="V320" s="43" t="n">
        <v>21.6</v>
      </c>
      <c r="W320" s="43"/>
      <c r="X320" s="43" t="n">
        <f aca="false">W320-V320</f>
        <v>-21.6</v>
      </c>
      <c r="Y320" s="23" t="n">
        <v>21.6</v>
      </c>
      <c r="Z320" s="44"/>
      <c r="AA320" s="44"/>
      <c r="AM320" s="23" t="str">
        <f aca="false">D320</f>
        <v>Arista</v>
      </c>
      <c r="AN320" s="23" t="s">
        <v>1432</v>
      </c>
      <c r="AT320" s="44"/>
      <c r="AU320" s="44"/>
      <c r="BD320" s="23" t="s">
        <v>182</v>
      </c>
      <c r="BE320" s="1" t="s">
        <v>183</v>
      </c>
    </row>
    <row r="321" customFormat="false" ht="15" hidden="false" customHeight="true" outlineLevel="0" collapsed="false">
      <c r="A321" s="23" t="s">
        <v>1438</v>
      </c>
      <c r="B321" s="23" t="s">
        <v>1439</v>
      </c>
      <c r="C321" s="40" t="s">
        <v>177</v>
      </c>
      <c r="D321" s="23" t="s">
        <v>82</v>
      </c>
      <c r="E321" s="23" t="s">
        <v>1440</v>
      </c>
      <c r="F321" s="23" t="s">
        <v>1441</v>
      </c>
      <c r="G321" s="23" t="n">
        <v>36</v>
      </c>
      <c r="H321" s="23" t="n">
        <v>100</v>
      </c>
      <c r="I321" s="41" t="s">
        <v>180</v>
      </c>
      <c r="J321" s="23" t="s">
        <v>1442</v>
      </c>
      <c r="K321" s="23" t="n">
        <v>0</v>
      </c>
      <c r="L321" s="23" t="n">
        <v>0</v>
      </c>
      <c r="M321" s="23" t="n">
        <v>0</v>
      </c>
      <c r="N321" s="23" t="n">
        <v>0</v>
      </c>
      <c r="O321" s="23" t="n">
        <f aca="false">K321+L321</f>
        <v>0</v>
      </c>
      <c r="P321" s="23" t="n">
        <f aca="false">K321+L321+M321+N321</f>
        <v>0</v>
      </c>
      <c r="Q321" s="23" t="n">
        <v>0</v>
      </c>
      <c r="R321" s="23" t="n">
        <v>0</v>
      </c>
      <c r="S321" s="23" t="n">
        <v>0</v>
      </c>
      <c r="T321" s="23" t="n">
        <v>0</v>
      </c>
      <c r="U321" s="42" t="n">
        <f aca="false">IF(I321="delivery",O321-SUM(Q321+R321),IF(I321="PO",P321-SUM(Q321:R321)))</f>
        <v>0</v>
      </c>
      <c r="V321" s="43" t="n">
        <v>0.362</v>
      </c>
      <c r="W321" s="43"/>
      <c r="X321" s="43" t="n">
        <f aca="false">W321-V321</f>
        <v>-0.362</v>
      </c>
      <c r="Z321" s="44"/>
      <c r="AA321" s="44"/>
      <c r="AM321" s="23" t="str">
        <f aca="false">D321</f>
        <v>Arista</v>
      </c>
      <c r="AN321" s="23" t="s">
        <v>1432</v>
      </c>
      <c r="AT321" s="44"/>
      <c r="AU321" s="44"/>
      <c r="BD321" s="23" t="s">
        <v>182</v>
      </c>
      <c r="BE321" s="1" t="s">
        <v>183</v>
      </c>
    </row>
    <row r="322" customFormat="false" ht="15" hidden="false" customHeight="true" outlineLevel="0" collapsed="false">
      <c r="A322" s="23" t="s">
        <v>1443</v>
      </c>
      <c r="B322" s="23" t="s">
        <v>1444</v>
      </c>
      <c r="C322" s="40" t="s">
        <v>177</v>
      </c>
      <c r="D322" s="23" t="s">
        <v>82</v>
      </c>
      <c r="E322" s="23" t="s">
        <v>1445</v>
      </c>
      <c r="F322" s="23" t="s">
        <v>1446</v>
      </c>
      <c r="G322" s="23" t="n">
        <v>51</v>
      </c>
      <c r="H322" s="23" t="n">
        <v>1043</v>
      </c>
      <c r="I322" s="41" t="s">
        <v>180</v>
      </c>
      <c r="K322" s="23" t="n">
        <v>0</v>
      </c>
      <c r="L322" s="23" t="n">
        <v>2061</v>
      </c>
      <c r="M322" s="23" t="n">
        <v>0</v>
      </c>
      <c r="N322" s="23" t="n">
        <v>1043</v>
      </c>
      <c r="O322" s="23" t="n">
        <f aca="false">K322+L322</f>
        <v>2061</v>
      </c>
      <c r="P322" s="23" t="n">
        <f aca="false">K322+L322+M322+N322</f>
        <v>3104</v>
      </c>
      <c r="Q322" s="23" t="n">
        <v>1867</v>
      </c>
      <c r="R322" s="23" t="n">
        <v>963</v>
      </c>
      <c r="S322" s="23" t="n">
        <v>889</v>
      </c>
      <c r="T322" s="23" t="n">
        <v>454</v>
      </c>
      <c r="U322" s="42" t="n">
        <f aca="false">IF(I322="delivery",O322-SUM(Q322+R322),IF(I322="PO",P322-SUM(Q322:R322)))</f>
        <v>-769</v>
      </c>
      <c r="V322" s="43" t="n">
        <v>2.33</v>
      </c>
      <c r="W322" s="43"/>
      <c r="X322" s="43" t="n">
        <f aca="false">W322-V322</f>
        <v>-2.33</v>
      </c>
      <c r="Y322" s="23" t="n">
        <v>2.33</v>
      </c>
      <c r="Z322" s="44"/>
      <c r="AA322" s="44"/>
      <c r="AM322" s="23" t="str">
        <f aca="false">D322</f>
        <v>Arista</v>
      </c>
      <c r="AN322" s="23" t="s">
        <v>1382</v>
      </c>
      <c r="AT322" s="44"/>
      <c r="AU322" s="44"/>
      <c r="BD322" s="23" t="s">
        <v>182</v>
      </c>
      <c r="BE322" s="1" t="s">
        <v>183</v>
      </c>
    </row>
    <row r="323" customFormat="false" ht="15" hidden="false" customHeight="true" outlineLevel="0" collapsed="false">
      <c r="A323" s="23" t="s">
        <v>1447</v>
      </c>
      <c r="B323" s="23" t="s">
        <v>1448</v>
      </c>
      <c r="C323" s="40" t="s">
        <v>177</v>
      </c>
      <c r="D323" s="23" t="s">
        <v>82</v>
      </c>
      <c r="E323" s="23" t="s">
        <v>1449</v>
      </c>
      <c r="F323" s="23" t="s">
        <v>1450</v>
      </c>
      <c r="G323" s="23" t="n">
        <v>41</v>
      </c>
      <c r="H323" s="23" t="n">
        <v>1464</v>
      </c>
      <c r="I323" s="41" t="s">
        <v>180</v>
      </c>
      <c r="K323" s="23" t="n">
        <v>0</v>
      </c>
      <c r="L323" s="23" t="n">
        <v>0</v>
      </c>
      <c r="M323" s="23" t="n">
        <v>1464</v>
      </c>
      <c r="N323" s="23" t="n">
        <v>0</v>
      </c>
      <c r="O323" s="23" t="n">
        <f aca="false">K323+L323</f>
        <v>0</v>
      </c>
      <c r="P323" s="23" t="n">
        <f aca="false">K323+L323+M323+N323</f>
        <v>1464</v>
      </c>
      <c r="Q323" s="23" t="n">
        <v>90</v>
      </c>
      <c r="R323" s="23" t="n">
        <v>0</v>
      </c>
      <c r="S323" s="23" t="n">
        <v>0</v>
      </c>
      <c r="T323" s="23" t="n">
        <v>0</v>
      </c>
      <c r="U323" s="42" t="n">
        <f aca="false">IF(I323="delivery",O323-SUM(Q323+R323),IF(I323="PO",P323-SUM(Q323:R323)))</f>
        <v>-90</v>
      </c>
      <c r="V323" s="43" t="n">
        <v>1.71</v>
      </c>
      <c r="W323" s="43"/>
      <c r="X323" s="43" t="n">
        <f aca="false">W323-V323</f>
        <v>-1.71</v>
      </c>
      <c r="Z323" s="44"/>
      <c r="AA323" s="44"/>
      <c r="AM323" s="23" t="str">
        <f aca="false">D323</f>
        <v>Arista</v>
      </c>
      <c r="AN323" s="23" t="s">
        <v>1382</v>
      </c>
      <c r="AT323" s="44"/>
      <c r="AU323" s="44"/>
      <c r="BD323" s="23" t="s">
        <v>182</v>
      </c>
      <c r="BE323" s="1" t="s">
        <v>183</v>
      </c>
    </row>
    <row r="324" customFormat="false" ht="15" hidden="false" customHeight="true" outlineLevel="0" collapsed="false">
      <c r="A324" s="23" t="s">
        <v>1451</v>
      </c>
      <c r="B324" s="23" t="s">
        <v>1452</v>
      </c>
      <c r="C324" s="40" t="s">
        <v>177</v>
      </c>
      <c r="D324" s="23" t="s">
        <v>82</v>
      </c>
      <c r="E324" s="23" t="s">
        <v>1453</v>
      </c>
      <c r="F324" s="23" t="s">
        <v>1454</v>
      </c>
      <c r="G324" s="23" t="n">
        <v>41</v>
      </c>
      <c r="H324" s="23" t="n">
        <v>2000</v>
      </c>
      <c r="I324" s="41" t="s">
        <v>180</v>
      </c>
      <c r="K324" s="23" t="n">
        <v>0</v>
      </c>
      <c r="L324" s="23" t="n">
        <v>0</v>
      </c>
      <c r="M324" s="23" t="n">
        <v>30</v>
      </c>
      <c r="N324" s="23" t="n">
        <v>0</v>
      </c>
      <c r="O324" s="23" t="n">
        <f aca="false">K324+L324</f>
        <v>0</v>
      </c>
      <c r="P324" s="23" t="n">
        <f aca="false">K324+L324+M324+N324</f>
        <v>30</v>
      </c>
      <c r="Q324" s="23" t="n">
        <v>0</v>
      </c>
      <c r="R324" s="23" t="n">
        <v>30</v>
      </c>
      <c r="S324" s="23" t="n">
        <v>50</v>
      </c>
      <c r="T324" s="23" t="n">
        <v>544</v>
      </c>
      <c r="U324" s="42" t="n">
        <f aca="false">IF(I324="delivery",O324-SUM(Q324+R324),IF(I324="PO",P324-SUM(Q324:R324)))</f>
        <v>-30</v>
      </c>
      <c r="V324" s="43" t="n">
        <v>0.64</v>
      </c>
      <c r="W324" s="43"/>
      <c r="X324" s="43" t="n">
        <f aca="false">W324-V324</f>
        <v>-0.64</v>
      </c>
      <c r="Y324" s="23" t="n">
        <v>1.1</v>
      </c>
      <c r="Z324" s="44"/>
      <c r="AA324" s="44"/>
      <c r="AM324" s="23" t="str">
        <f aca="false">D324</f>
        <v>Arista</v>
      </c>
      <c r="AN324" s="23" t="s">
        <v>1382</v>
      </c>
      <c r="AT324" s="44"/>
      <c r="AU324" s="44"/>
      <c r="BD324" s="23" t="s">
        <v>182</v>
      </c>
      <c r="BE324" s="1" t="s">
        <v>183</v>
      </c>
    </row>
    <row r="325" customFormat="false" ht="15" hidden="false" customHeight="true" outlineLevel="0" collapsed="false">
      <c r="A325" s="23" t="s">
        <v>1455</v>
      </c>
      <c r="B325" s="23" t="s">
        <v>1456</v>
      </c>
      <c r="C325" s="40" t="s">
        <v>177</v>
      </c>
      <c r="D325" s="23" t="s">
        <v>82</v>
      </c>
      <c r="E325" s="23" t="s">
        <v>1457</v>
      </c>
      <c r="F325" s="23" t="s">
        <v>1458</v>
      </c>
      <c r="G325" s="23" t="n">
        <v>36</v>
      </c>
      <c r="H325" s="23" t="n">
        <v>4800</v>
      </c>
      <c r="I325" s="41" t="s">
        <v>180</v>
      </c>
      <c r="K325" s="23" t="n">
        <v>0</v>
      </c>
      <c r="L325" s="23" t="n">
        <v>0</v>
      </c>
      <c r="M325" s="23" t="n">
        <v>0</v>
      </c>
      <c r="N325" s="23" t="n">
        <v>0</v>
      </c>
      <c r="O325" s="23" t="n">
        <f aca="false">K325+L325</f>
        <v>0</v>
      </c>
      <c r="P325" s="23" t="n">
        <f aca="false">K325+L325+M325+N325</f>
        <v>0</v>
      </c>
      <c r="Q325" s="23" t="n">
        <v>0</v>
      </c>
      <c r="R325" s="23" t="n">
        <v>3490</v>
      </c>
      <c r="S325" s="23" t="n">
        <v>2694</v>
      </c>
      <c r="T325" s="23" t="n">
        <v>1520</v>
      </c>
      <c r="U325" s="42" t="n">
        <f aca="false">IF(I325="delivery",O325-SUM(Q325+R325),IF(I325="PO",P325-SUM(Q325:R325)))</f>
        <v>-3490</v>
      </c>
      <c r="V325" s="43" t="n">
        <v>2.101</v>
      </c>
      <c r="W325" s="43"/>
      <c r="X325" s="43" t="n">
        <f aca="false">W325-V325</f>
        <v>-2.101</v>
      </c>
      <c r="Z325" s="44"/>
      <c r="AA325" s="44"/>
      <c r="AM325" s="23" t="str">
        <f aca="false">D325</f>
        <v>Arista</v>
      </c>
      <c r="AN325" s="23" t="s">
        <v>1382</v>
      </c>
      <c r="AT325" s="44"/>
      <c r="AU325" s="44"/>
      <c r="BD325" s="23" t="s">
        <v>719</v>
      </c>
      <c r="BE325" s="1" t="s">
        <v>183</v>
      </c>
    </row>
    <row r="326" customFormat="false" ht="15" hidden="false" customHeight="true" outlineLevel="0" collapsed="false">
      <c r="A326" s="23" t="s">
        <v>1459</v>
      </c>
      <c r="B326" s="23" t="s">
        <v>1460</v>
      </c>
      <c r="C326" s="40" t="s">
        <v>177</v>
      </c>
      <c r="D326" s="23" t="s">
        <v>82</v>
      </c>
      <c r="E326" s="23" t="s">
        <v>1461</v>
      </c>
      <c r="F326" s="23" t="s">
        <v>1462</v>
      </c>
      <c r="G326" s="23" t="n">
        <v>41</v>
      </c>
      <c r="H326" s="23" t="n">
        <v>2000</v>
      </c>
      <c r="I326" s="41" t="s">
        <v>180</v>
      </c>
      <c r="K326" s="23" t="n">
        <v>0</v>
      </c>
      <c r="L326" s="23" t="n">
        <v>2000</v>
      </c>
      <c r="M326" s="23" t="n">
        <v>0</v>
      </c>
      <c r="N326" s="23" t="n">
        <v>0</v>
      </c>
      <c r="O326" s="23" t="n">
        <f aca="false">K326+L326</f>
        <v>2000</v>
      </c>
      <c r="P326" s="23" t="n">
        <f aca="false">K326+L326+M326+N326</f>
        <v>2000</v>
      </c>
      <c r="Q326" s="23" t="n">
        <v>348</v>
      </c>
      <c r="R326" s="23" t="n">
        <v>1223</v>
      </c>
      <c r="S326" s="23" t="n">
        <v>1745</v>
      </c>
      <c r="T326" s="23" t="n">
        <v>829</v>
      </c>
      <c r="U326" s="42" t="n">
        <f aca="false">IF(I326="delivery",O326-SUM(Q326+R326),IF(I326="PO",P326-SUM(Q326:R326)))</f>
        <v>429</v>
      </c>
      <c r="V326" s="43" t="n">
        <v>2.76</v>
      </c>
      <c r="W326" s="43"/>
      <c r="X326" s="43" t="n">
        <f aca="false">W326-V326</f>
        <v>-2.76</v>
      </c>
      <c r="Z326" s="44"/>
      <c r="AA326" s="44"/>
      <c r="AM326" s="23" t="str">
        <f aca="false">D326</f>
        <v>Arista</v>
      </c>
      <c r="AN326" s="23" t="s">
        <v>1382</v>
      </c>
      <c r="AT326" s="44"/>
      <c r="AU326" s="44"/>
      <c r="BD326" s="23" t="s">
        <v>182</v>
      </c>
      <c r="BE326" s="1" t="s">
        <v>183</v>
      </c>
    </row>
    <row r="327" customFormat="false" ht="15" hidden="false" customHeight="true" outlineLevel="0" collapsed="false">
      <c r="A327" s="23" t="s">
        <v>1463</v>
      </c>
      <c r="B327" s="23" t="s">
        <v>1464</v>
      </c>
      <c r="C327" s="40" t="s">
        <v>1465</v>
      </c>
      <c r="D327" s="23" t="s">
        <v>82</v>
      </c>
      <c r="E327" s="23" t="s">
        <v>1466</v>
      </c>
      <c r="F327" s="23" t="s">
        <v>1467</v>
      </c>
      <c r="G327" s="23" t="n">
        <v>55</v>
      </c>
      <c r="H327" s="23" t="n">
        <v>1</v>
      </c>
      <c r="I327" s="41" t="s">
        <v>180</v>
      </c>
      <c r="K327" s="23" t="n">
        <v>0</v>
      </c>
      <c r="L327" s="23" t="n">
        <v>0</v>
      </c>
      <c r="M327" s="23" t="n">
        <v>0</v>
      </c>
      <c r="N327" s="23" t="n">
        <v>0</v>
      </c>
      <c r="O327" s="23" t="n">
        <f aca="false">K327+L327</f>
        <v>0</v>
      </c>
      <c r="P327" s="23" t="n">
        <f aca="false">K327+L327+M327+N327</f>
        <v>0</v>
      </c>
      <c r="Q327" s="23" t="n">
        <v>10</v>
      </c>
      <c r="R327" s="23" t="n">
        <v>788</v>
      </c>
      <c r="S327" s="23" t="n">
        <v>666</v>
      </c>
      <c r="T327" s="23" t="n">
        <v>423</v>
      </c>
      <c r="U327" s="42" t="n">
        <f aca="false">IF(I327="delivery",O327-SUM(Q327+R327),IF(I327="PO",P327-SUM(Q327:R327)))</f>
        <v>-798</v>
      </c>
      <c r="V327" s="43" t="n">
        <v>0.0001</v>
      </c>
      <c r="W327" s="43"/>
      <c r="X327" s="43" t="n">
        <f aca="false">W327-V327</f>
        <v>-0.0001</v>
      </c>
      <c r="Z327" s="44"/>
      <c r="AA327" s="44"/>
      <c r="AM327" s="23" t="str">
        <f aca="false">D327</f>
        <v>Arista</v>
      </c>
      <c r="AN327" s="23" t="s">
        <v>1382</v>
      </c>
      <c r="AT327" s="44"/>
      <c r="AU327" s="44"/>
      <c r="BD327" s="23" t="s">
        <v>1468</v>
      </c>
      <c r="BE327" s="1" t="s">
        <v>183</v>
      </c>
    </row>
    <row r="328" customFormat="false" ht="15" hidden="false" customHeight="true" outlineLevel="0" collapsed="false">
      <c r="A328" s="23" t="s">
        <v>1469</v>
      </c>
      <c r="B328" s="23" t="s">
        <v>1470</v>
      </c>
      <c r="C328" s="40" t="s">
        <v>177</v>
      </c>
      <c r="D328" s="23" t="s">
        <v>1471</v>
      </c>
      <c r="E328" s="23" t="s">
        <v>1472</v>
      </c>
      <c r="F328" s="23" t="s">
        <v>1473</v>
      </c>
      <c r="G328" s="23" t="n">
        <v>81</v>
      </c>
      <c r="H328" s="23" t="n">
        <v>1000</v>
      </c>
      <c r="I328" s="41" t="s">
        <v>188</v>
      </c>
      <c r="K328" s="23" t="n">
        <v>0</v>
      </c>
      <c r="L328" s="23" t="n">
        <v>4868</v>
      </c>
      <c r="M328" s="23" t="n">
        <v>0</v>
      </c>
      <c r="N328" s="23" t="n">
        <v>0</v>
      </c>
      <c r="O328" s="23" t="n">
        <f aca="false">K328+L328</f>
        <v>4868</v>
      </c>
      <c r="P328" s="23" t="n">
        <f aca="false">K328+L328+M328+N328</f>
        <v>4868</v>
      </c>
      <c r="Q328" s="23" t="n">
        <v>3908</v>
      </c>
      <c r="R328" s="23" t="n">
        <v>1458</v>
      </c>
      <c r="S328" s="23" t="n">
        <v>2084</v>
      </c>
      <c r="T328" s="23" t="n">
        <v>428</v>
      </c>
      <c r="U328" s="42" t="n">
        <f aca="false">IF(I328="delivery",O328-SUM(Q328+R328),IF(I328="PO",P328-SUM(Q328:R328)))</f>
        <v>-498</v>
      </c>
      <c r="V328" s="43" t="n">
        <v>0.0167</v>
      </c>
      <c r="W328" s="43"/>
      <c r="X328" s="43" t="n">
        <f aca="false">W328-V328</f>
        <v>-0.0167</v>
      </c>
      <c r="Z328" s="44"/>
      <c r="AA328" s="44"/>
      <c r="AM328" s="23" t="str">
        <f aca="false">D328</f>
        <v>Sanmina</v>
      </c>
      <c r="AN328" s="23" t="s">
        <v>1474</v>
      </c>
      <c r="AT328" s="44"/>
      <c r="AU328" s="44"/>
      <c r="BD328" s="23" t="s">
        <v>182</v>
      </c>
      <c r="BE328" s="1" t="s">
        <v>183</v>
      </c>
    </row>
    <row r="329" customFormat="false" ht="15" hidden="false" customHeight="true" outlineLevel="0" collapsed="false">
      <c r="A329" s="23" t="s">
        <v>1475</v>
      </c>
      <c r="B329" s="23" t="s">
        <v>1476</v>
      </c>
      <c r="C329" s="40" t="s">
        <v>177</v>
      </c>
      <c r="D329" s="23" t="s">
        <v>1471</v>
      </c>
      <c r="E329" s="23" t="s">
        <v>1477</v>
      </c>
      <c r="F329" s="23" t="s">
        <v>1478</v>
      </c>
      <c r="G329" s="23" t="n">
        <v>43</v>
      </c>
      <c r="H329" s="23" t="n">
        <v>1000</v>
      </c>
      <c r="I329" s="41" t="s">
        <v>188</v>
      </c>
      <c r="K329" s="23" t="n">
        <v>0</v>
      </c>
      <c r="L329" s="23" t="n">
        <v>85988</v>
      </c>
      <c r="M329" s="23" t="n">
        <v>79000</v>
      </c>
      <c r="N329" s="23" t="n">
        <v>0</v>
      </c>
      <c r="O329" s="23" t="n">
        <f aca="false">K329+L329</f>
        <v>85988</v>
      </c>
      <c r="P329" s="23" t="n">
        <f aca="false">K329+L329+M329+N329</f>
        <v>164988</v>
      </c>
      <c r="Q329" s="23" t="n">
        <v>206366</v>
      </c>
      <c r="R329" s="23" t="n">
        <v>167686</v>
      </c>
      <c r="S329" s="23" t="n">
        <v>168438</v>
      </c>
      <c r="T329" s="23" t="n">
        <v>100243</v>
      </c>
      <c r="U329" s="42" t="n">
        <f aca="false">IF(I329="delivery",O329-SUM(Q329+R329),IF(I329="PO",P329-SUM(Q329:R329)))</f>
        <v>-209064</v>
      </c>
      <c r="V329" s="43" t="n">
        <v>0.0326</v>
      </c>
      <c r="W329" s="43"/>
      <c r="X329" s="43" t="n">
        <f aca="false">W329-V329</f>
        <v>-0.0326</v>
      </c>
      <c r="Y329" s="23" t="n">
        <v>0.0326</v>
      </c>
      <c r="Z329" s="44"/>
      <c r="AA329" s="44"/>
      <c r="AM329" s="23" t="str">
        <f aca="false">D329</f>
        <v>Sanmina</v>
      </c>
      <c r="AN329" s="23" t="s">
        <v>1474</v>
      </c>
      <c r="AT329" s="44"/>
      <c r="AU329" s="44"/>
      <c r="BD329" s="23" t="s">
        <v>182</v>
      </c>
      <c r="BE329" s="1" t="s">
        <v>183</v>
      </c>
    </row>
    <row r="330" customFormat="false" ht="15" hidden="false" customHeight="true" outlineLevel="0" collapsed="false">
      <c r="A330" s="23" t="s">
        <v>1479</v>
      </c>
      <c r="B330" s="23" t="s">
        <v>1480</v>
      </c>
      <c r="C330" s="40" t="s">
        <v>177</v>
      </c>
      <c r="D330" s="23" t="s">
        <v>1471</v>
      </c>
      <c r="E330" s="23" t="s">
        <v>1481</v>
      </c>
      <c r="F330" s="23" t="s">
        <v>1482</v>
      </c>
      <c r="G330" s="23" t="n">
        <v>43</v>
      </c>
      <c r="H330" s="23" t="n">
        <v>1000</v>
      </c>
      <c r="I330" s="41" t="s">
        <v>188</v>
      </c>
      <c r="K330" s="23" t="n">
        <v>0</v>
      </c>
      <c r="L330" s="23" t="n">
        <v>4059</v>
      </c>
      <c r="M330" s="23" t="n">
        <v>11000</v>
      </c>
      <c r="N330" s="23" t="n">
        <v>0</v>
      </c>
      <c r="O330" s="23" t="n">
        <f aca="false">K330+L330</f>
        <v>4059</v>
      </c>
      <c r="P330" s="23" t="n">
        <f aca="false">K330+L330+M330+N330</f>
        <v>15059</v>
      </c>
      <c r="Q330" s="23" t="n">
        <v>6344</v>
      </c>
      <c r="R330" s="23" t="n">
        <v>3490</v>
      </c>
      <c r="S330" s="23" t="n">
        <v>3666</v>
      </c>
      <c r="T330" s="23" t="n">
        <v>1780</v>
      </c>
      <c r="U330" s="42" t="n">
        <f aca="false">IF(I330="delivery",O330-SUM(Q330+R330),IF(I330="PO",P330-SUM(Q330:R330)))</f>
        <v>5225</v>
      </c>
      <c r="V330" s="43" t="n">
        <v>0.017</v>
      </c>
      <c r="W330" s="43"/>
      <c r="X330" s="43" t="n">
        <f aca="false">W330-V330</f>
        <v>-0.017</v>
      </c>
      <c r="Y330" s="23" t="n">
        <v>0.014</v>
      </c>
      <c r="Z330" s="44"/>
      <c r="AA330" s="44"/>
      <c r="AM330" s="23" t="str">
        <f aca="false">D330</f>
        <v>Sanmina</v>
      </c>
      <c r="AN330" s="23" t="s">
        <v>1474</v>
      </c>
      <c r="AT330" s="44"/>
      <c r="AU330" s="44"/>
      <c r="BD330" s="23" t="s">
        <v>182</v>
      </c>
      <c r="BE330" s="1" t="s">
        <v>183</v>
      </c>
    </row>
    <row r="331" customFormat="false" ht="15" hidden="false" customHeight="true" outlineLevel="0" collapsed="false">
      <c r="A331" s="23" t="s">
        <v>1483</v>
      </c>
      <c r="B331" s="23" t="s">
        <v>1484</v>
      </c>
      <c r="C331" s="40" t="s">
        <v>177</v>
      </c>
      <c r="D331" s="23" t="s">
        <v>1471</v>
      </c>
      <c r="E331" s="23" t="s">
        <v>1485</v>
      </c>
      <c r="F331" s="23" t="s">
        <v>1486</v>
      </c>
      <c r="G331" s="23" t="n">
        <v>43</v>
      </c>
      <c r="H331" s="23" t="n">
        <v>1000</v>
      </c>
      <c r="I331" s="41" t="s">
        <v>188</v>
      </c>
      <c r="K331" s="23" t="n">
        <v>0</v>
      </c>
      <c r="L331" s="23" t="n">
        <v>36343</v>
      </c>
      <c r="M331" s="23" t="n">
        <v>0</v>
      </c>
      <c r="N331" s="23" t="n">
        <v>0</v>
      </c>
      <c r="O331" s="23" t="n">
        <f aca="false">K331+L331</f>
        <v>36343</v>
      </c>
      <c r="P331" s="23" t="n">
        <f aca="false">K331+L331+M331+N331</f>
        <v>36343</v>
      </c>
      <c r="Q331" s="23" t="n">
        <v>29382</v>
      </c>
      <c r="R331" s="23" t="n">
        <v>36330</v>
      </c>
      <c r="S331" s="23" t="n">
        <v>31410</v>
      </c>
      <c r="T331" s="23" t="n">
        <v>16548</v>
      </c>
      <c r="U331" s="42" t="n">
        <f aca="false">IF(I331="delivery",O331-SUM(Q331+R331),IF(I331="PO",P331-SUM(Q331:R331)))</f>
        <v>-29369</v>
      </c>
      <c r="V331" s="43" t="n">
        <v>0.0187</v>
      </c>
      <c r="W331" s="43"/>
      <c r="X331" s="43" t="n">
        <f aca="false">W331-V331</f>
        <v>-0.0187</v>
      </c>
      <c r="Y331" s="23" t="n">
        <v>0.025</v>
      </c>
      <c r="Z331" s="44"/>
      <c r="AA331" s="44"/>
      <c r="AM331" s="23" t="str">
        <f aca="false">D331</f>
        <v>Sanmina</v>
      </c>
      <c r="AN331" s="23" t="s">
        <v>1474</v>
      </c>
      <c r="AT331" s="44"/>
      <c r="AU331" s="44"/>
      <c r="BD331" s="23" t="s">
        <v>182</v>
      </c>
      <c r="BE331" s="1" t="s">
        <v>183</v>
      </c>
    </row>
    <row r="332" customFormat="false" ht="15" hidden="false" customHeight="true" outlineLevel="0" collapsed="false">
      <c r="A332" s="23" t="s">
        <v>1487</v>
      </c>
      <c r="B332" s="23" t="s">
        <v>1488</v>
      </c>
      <c r="C332" s="40" t="s">
        <v>177</v>
      </c>
      <c r="D332" s="23" t="s">
        <v>1471</v>
      </c>
      <c r="E332" s="23" t="s">
        <v>1489</v>
      </c>
      <c r="F332" s="23" t="s">
        <v>1490</v>
      </c>
      <c r="G332" s="23" t="n">
        <v>43</v>
      </c>
      <c r="H332" s="23" t="n">
        <v>1000</v>
      </c>
      <c r="I332" s="41" t="s">
        <v>188</v>
      </c>
      <c r="K332" s="23" t="n">
        <v>0</v>
      </c>
      <c r="L332" s="23" t="n">
        <v>4064</v>
      </c>
      <c r="M332" s="23" t="n">
        <v>0</v>
      </c>
      <c r="N332" s="23" t="n">
        <v>0</v>
      </c>
      <c r="O332" s="23" t="n">
        <f aca="false">K332+L332</f>
        <v>4064</v>
      </c>
      <c r="P332" s="23" t="n">
        <f aca="false">K332+L332+M332+N332</f>
        <v>4064</v>
      </c>
      <c r="Q332" s="23" t="n">
        <v>922</v>
      </c>
      <c r="R332" s="23" t="n">
        <v>582</v>
      </c>
      <c r="S332" s="23" t="n">
        <v>450</v>
      </c>
      <c r="T332" s="23" t="n">
        <v>210</v>
      </c>
      <c r="U332" s="42" t="n">
        <f aca="false">IF(I332="delivery",O332-SUM(Q332+R332),IF(I332="PO",P332-SUM(Q332:R332)))</f>
        <v>2560</v>
      </c>
      <c r="V332" s="43" t="n">
        <v>0.0117</v>
      </c>
      <c r="W332" s="43"/>
      <c r="X332" s="43" t="n">
        <f aca="false">W332-V332</f>
        <v>-0.0117</v>
      </c>
      <c r="Z332" s="44"/>
      <c r="AA332" s="44"/>
      <c r="AM332" s="23" t="str">
        <f aca="false">D332</f>
        <v>Sanmina</v>
      </c>
      <c r="AN332" s="23" t="s">
        <v>1474</v>
      </c>
      <c r="AT332" s="44"/>
      <c r="AU332" s="44"/>
      <c r="BD332" s="23" t="s">
        <v>182</v>
      </c>
      <c r="BE332" s="1" t="s">
        <v>183</v>
      </c>
    </row>
    <row r="333" customFormat="false" ht="15" hidden="false" customHeight="true" outlineLevel="0" collapsed="false">
      <c r="A333" s="23" t="s">
        <v>1491</v>
      </c>
      <c r="B333" s="23" t="s">
        <v>1492</v>
      </c>
      <c r="C333" s="40" t="s">
        <v>177</v>
      </c>
      <c r="D333" s="23" t="s">
        <v>1471</v>
      </c>
      <c r="E333" s="23" t="s">
        <v>1493</v>
      </c>
      <c r="F333" s="23" t="s">
        <v>1494</v>
      </c>
      <c r="G333" s="23" t="n">
        <v>43</v>
      </c>
      <c r="H333" s="23" t="n">
        <v>1000</v>
      </c>
      <c r="I333" s="41" t="s">
        <v>188</v>
      </c>
      <c r="K333" s="23" t="n">
        <v>0</v>
      </c>
      <c r="L333" s="23" t="n">
        <v>380</v>
      </c>
      <c r="M333" s="23" t="n">
        <v>1000</v>
      </c>
      <c r="N333" s="23" t="n">
        <v>0</v>
      </c>
      <c r="O333" s="23" t="n">
        <f aca="false">K333+L333</f>
        <v>380</v>
      </c>
      <c r="P333" s="23" t="n">
        <f aca="false">K333+L333+M333+N333</f>
        <v>1380</v>
      </c>
      <c r="Q333" s="23" t="n">
        <v>600</v>
      </c>
      <c r="R333" s="23" t="n">
        <v>174</v>
      </c>
      <c r="S333" s="23" t="n">
        <v>174</v>
      </c>
      <c r="T333" s="23" t="n">
        <v>84</v>
      </c>
      <c r="U333" s="42" t="n">
        <f aca="false">IF(I333="delivery",O333-SUM(Q333+R333),IF(I333="PO",P333-SUM(Q333:R333)))</f>
        <v>606</v>
      </c>
      <c r="V333" s="43" t="n">
        <v>0.01</v>
      </c>
      <c r="W333" s="43"/>
      <c r="X333" s="43" t="n">
        <f aca="false">W333-V333</f>
        <v>-0.01</v>
      </c>
      <c r="Z333" s="44"/>
      <c r="AA333" s="44"/>
      <c r="AM333" s="23" t="str">
        <f aca="false">D333</f>
        <v>Sanmina</v>
      </c>
      <c r="AN333" s="23" t="s">
        <v>1474</v>
      </c>
      <c r="AT333" s="44"/>
      <c r="AU333" s="44"/>
      <c r="BD333" s="23" t="s">
        <v>182</v>
      </c>
      <c r="BE333" s="1" t="s">
        <v>183</v>
      </c>
    </row>
    <row r="334" customFormat="false" ht="15" hidden="false" customHeight="true" outlineLevel="0" collapsed="false">
      <c r="A334" s="23" t="s">
        <v>1495</v>
      </c>
      <c r="B334" s="23" t="s">
        <v>1496</v>
      </c>
      <c r="C334" s="40" t="s">
        <v>177</v>
      </c>
      <c r="D334" s="23" t="s">
        <v>1471</v>
      </c>
      <c r="E334" s="23" t="s">
        <v>1497</v>
      </c>
      <c r="F334" s="23" t="s">
        <v>1498</v>
      </c>
      <c r="G334" s="23" t="n">
        <v>43</v>
      </c>
      <c r="H334" s="23" t="n">
        <v>1000</v>
      </c>
      <c r="I334" s="41" t="s">
        <v>188</v>
      </c>
      <c r="K334" s="23" t="n">
        <v>0</v>
      </c>
      <c r="L334" s="23" t="n">
        <v>0</v>
      </c>
      <c r="M334" s="23" t="n">
        <v>200</v>
      </c>
      <c r="N334" s="23" t="n">
        <v>0</v>
      </c>
      <c r="O334" s="23" t="n">
        <f aca="false">K334+L334</f>
        <v>0</v>
      </c>
      <c r="P334" s="23" t="n">
        <f aca="false">K334+L334+M334+N334</f>
        <v>200</v>
      </c>
      <c r="Q334" s="23" t="n">
        <v>90</v>
      </c>
      <c r="R334" s="23" t="n">
        <v>676</v>
      </c>
      <c r="S334" s="23" t="n">
        <v>288</v>
      </c>
      <c r="T334" s="23" t="n">
        <v>144</v>
      </c>
      <c r="U334" s="42" t="n">
        <f aca="false">IF(I334="delivery",O334-SUM(Q334+R334),IF(I334="PO",P334-SUM(Q334:R334)))</f>
        <v>-566</v>
      </c>
      <c r="V334" s="43" t="n">
        <v>0.0339</v>
      </c>
      <c r="W334" s="43"/>
      <c r="X334" s="43" t="n">
        <f aca="false">W334-V334</f>
        <v>-0.0339</v>
      </c>
      <c r="Z334" s="44"/>
      <c r="AA334" s="44"/>
      <c r="AM334" s="23" t="str">
        <f aca="false">D334</f>
        <v>Sanmina</v>
      </c>
      <c r="AN334" s="23" t="s">
        <v>1474</v>
      </c>
      <c r="AT334" s="44"/>
      <c r="AU334" s="44"/>
      <c r="BD334" s="23" t="s">
        <v>182</v>
      </c>
      <c r="BE334" s="1" t="s">
        <v>183</v>
      </c>
    </row>
    <row r="335" customFormat="false" ht="15" hidden="false" customHeight="true" outlineLevel="0" collapsed="false">
      <c r="A335" s="23" t="s">
        <v>1499</v>
      </c>
      <c r="B335" s="23" t="s">
        <v>1500</v>
      </c>
      <c r="C335" s="40" t="s">
        <v>177</v>
      </c>
      <c r="D335" s="23" t="s">
        <v>1471</v>
      </c>
      <c r="E335" s="23" t="s">
        <v>1501</v>
      </c>
      <c r="F335" s="23" t="s">
        <v>1502</v>
      </c>
      <c r="G335" s="23" t="n">
        <v>43</v>
      </c>
      <c r="H335" s="23" t="n">
        <v>1000</v>
      </c>
      <c r="I335" s="41" t="s">
        <v>188</v>
      </c>
      <c r="K335" s="23" t="n">
        <v>0</v>
      </c>
      <c r="L335" s="23" t="n">
        <v>34909</v>
      </c>
      <c r="M335" s="23" t="n">
        <v>0</v>
      </c>
      <c r="N335" s="23" t="n">
        <v>0</v>
      </c>
      <c r="O335" s="23" t="n">
        <f aca="false">K335+L335</f>
        <v>34909</v>
      </c>
      <c r="P335" s="23" t="n">
        <f aca="false">K335+L335+M335+N335</f>
        <v>34909</v>
      </c>
      <c r="Q335" s="23" t="n">
        <v>11709</v>
      </c>
      <c r="R335" s="23" t="n">
        <v>3327</v>
      </c>
      <c r="S335" s="23" t="n">
        <v>4307</v>
      </c>
      <c r="T335" s="23" t="n">
        <v>3830</v>
      </c>
      <c r="U335" s="42" t="n">
        <f aca="false">IF(I335="delivery",O335-SUM(Q335+R335),IF(I335="PO",P335-SUM(Q335:R335)))</f>
        <v>19873</v>
      </c>
      <c r="V335" s="43" t="n">
        <v>0.02923</v>
      </c>
      <c r="W335" s="43"/>
      <c r="X335" s="43" t="n">
        <f aca="false">W335-V335</f>
        <v>-0.02923</v>
      </c>
      <c r="Z335" s="44"/>
      <c r="AA335" s="44"/>
      <c r="AM335" s="23" t="str">
        <f aca="false">D335</f>
        <v>Sanmina</v>
      </c>
      <c r="AN335" s="23" t="s">
        <v>1474</v>
      </c>
      <c r="AT335" s="44"/>
      <c r="AU335" s="44"/>
      <c r="BD335" s="23" t="s">
        <v>182</v>
      </c>
      <c r="BE335" s="1" t="s">
        <v>183</v>
      </c>
    </row>
    <row r="336" customFormat="false" ht="15" hidden="false" customHeight="true" outlineLevel="0" collapsed="false">
      <c r="A336" s="23" t="s">
        <v>1503</v>
      </c>
      <c r="B336" s="23" t="s">
        <v>1504</v>
      </c>
      <c r="C336" s="40" t="s">
        <v>177</v>
      </c>
      <c r="D336" s="23" t="s">
        <v>1471</v>
      </c>
      <c r="E336" s="23" t="s">
        <v>1505</v>
      </c>
      <c r="F336" s="23" t="s">
        <v>1506</v>
      </c>
      <c r="G336" s="23" t="n">
        <v>81</v>
      </c>
      <c r="H336" s="23" t="n">
        <v>1000</v>
      </c>
      <c r="I336" s="41" t="s">
        <v>188</v>
      </c>
      <c r="K336" s="23" t="n">
        <v>0</v>
      </c>
      <c r="L336" s="23" t="n">
        <v>1575</v>
      </c>
      <c r="M336" s="23" t="n">
        <v>0</v>
      </c>
      <c r="N336" s="23" t="n">
        <v>0</v>
      </c>
      <c r="O336" s="23" t="n">
        <f aca="false">K336+L336</f>
        <v>1575</v>
      </c>
      <c r="P336" s="23" t="n">
        <f aca="false">K336+L336+M336+N336</f>
        <v>1575</v>
      </c>
      <c r="Q336" s="23" t="n">
        <v>925</v>
      </c>
      <c r="R336" s="23" t="n">
        <v>438</v>
      </c>
      <c r="S336" s="23" t="n">
        <v>478</v>
      </c>
      <c r="T336" s="23" t="n">
        <v>268</v>
      </c>
      <c r="U336" s="42" t="n">
        <f aca="false">IF(I336="delivery",O336-SUM(Q336+R336),IF(I336="PO",P336-SUM(Q336:R336)))</f>
        <v>212</v>
      </c>
      <c r="V336" s="43" t="n">
        <v>0.633</v>
      </c>
      <c r="W336" s="43"/>
      <c r="X336" s="43" t="n">
        <f aca="false">W336-V336</f>
        <v>-0.633</v>
      </c>
      <c r="Y336" s="23" t="n">
        <v>0.633</v>
      </c>
      <c r="Z336" s="44"/>
      <c r="AA336" s="44"/>
      <c r="AM336" s="23" t="str">
        <f aca="false">D336</f>
        <v>Sanmina</v>
      </c>
      <c r="AN336" s="23" t="s">
        <v>1474</v>
      </c>
      <c r="AT336" s="44"/>
      <c r="AU336" s="44"/>
      <c r="BD336" s="23" t="s">
        <v>182</v>
      </c>
      <c r="BE336" s="1" t="s">
        <v>183</v>
      </c>
    </row>
    <row r="337" customFormat="false" ht="15" hidden="false" customHeight="true" outlineLevel="0" collapsed="false">
      <c r="A337" s="23" t="s">
        <v>1507</v>
      </c>
      <c r="B337" s="23" t="s">
        <v>1508</v>
      </c>
      <c r="C337" s="40" t="s">
        <v>177</v>
      </c>
      <c r="D337" s="23" t="s">
        <v>1471</v>
      </c>
      <c r="E337" s="23" t="s">
        <v>1509</v>
      </c>
      <c r="F337" s="23" t="s">
        <v>1510</v>
      </c>
      <c r="G337" s="23" t="n">
        <v>43</v>
      </c>
      <c r="H337" s="23" t="n">
        <v>1000</v>
      </c>
      <c r="I337" s="41" t="s">
        <v>188</v>
      </c>
      <c r="K337" s="23" t="n">
        <v>0</v>
      </c>
      <c r="L337" s="23" t="n">
        <v>9478</v>
      </c>
      <c r="M337" s="23" t="n">
        <v>0</v>
      </c>
      <c r="N337" s="23" t="n">
        <v>0</v>
      </c>
      <c r="O337" s="23" t="n">
        <f aca="false">K337+L337</f>
        <v>9478</v>
      </c>
      <c r="P337" s="23" t="n">
        <f aca="false">K337+L337+M337+N337</f>
        <v>9478</v>
      </c>
      <c r="Q337" s="23" t="n">
        <v>925</v>
      </c>
      <c r="R337" s="23" t="n">
        <v>438</v>
      </c>
      <c r="S337" s="23" t="n">
        <v>478</v>
      </c>
      <c r="T337" s="23" t="n">
        <v>268</v>
      </c>
      <c r="U337" s="42" t="n">
        <f aca="false">IF(I337="delivery",O337-SUM(Q337+R337),IF(I337="PO",P337-SUM(Q337:R337)))</f>
        <v>8115</v>
      </c>
      <c r="V337" s="43" t="n">
        <v>0.021</v>
      </c>
      <c r="W337" s="43"/>
      <c r="X337" s="43" t="n">
        <f aca="false">W337-V337</f>
        <v>-0.021</v>
      </c>
      <c r="Z337" s="44"/>
      <c r="AA337" s="44"/>
      <c r="AM337" s="23" t="str">
        <f aca="false">D337</f>
        <v>Sanmina</v>
      </c>
      <c r="AN337" s="23" t="s">
        <v>1474</v>
      </c>
      <c r="AT337" s="44"/>
      <c r="AU337" s="44"/>
      <c r="BD337" s="23" t="s">
        <v>182</v>
      </c>
      <c r="BE337" s="1" t="s">
        <v>183</v>
      </c>
    </row>
    <row r="338" customFormat="false" ht="15" hidden="false" customHeight="true" outlineLevel="0" collapsed="false">
      <c r="A338" s="23" t="s">
        <v>1511</v>
      </c>
      <c r="B338" s="23" t="s">
        <v>1512</v>
      </c>
      <c r="C338" s="40" t="s">
        <v>177</v>
      </c>
      <c r="D338" s="23" t="s">
        <v>1471</v>
      </c>
      <c r="E338" s="23" t="s">
        <v>1513</v>
      </c>
      <c r="F338" s="23" t="s">
        <v>1514</v>
      </c>
      <c r="G338" s="23" t="n">
        <v>53</v>
      </c>
      <c r="H338" s="23" t="n">
        <v>100</v>
      </c>
      <c r="I338" s="41" t="s">
        <v>180</v>
      </c>
      <c r="K338" s="23" t="n">
        <v>0</v>
      </c>
      <c r="L338" s="23" t="n">
        <v>1276</v>
      </c>
      <c r="M338" s="23" t="n">
        <v>0</v>
      </c>
      <c r="N338" s="23" t="n">
        <v>0</v>
      </c>
      <c r="O338" s="23" t="n">
        <f aca="false">K338+L338</f>
        <v>1276</v>
      </c>
      <c r="P338" s="23" t="n">
        <f aca="false">K338+L338+M338+N338</f>
        <v>1276</v>
      </c>
      <c r="Q338" s="23" t="n">
        <v>1236</v>
      </c>
      <c r="R338" s="23" t="n">
        <v>48</v>
      </c>
      <c r="S338" s="23" t="n">
        <v>48</v>
      </c>
      <c r="T338" s="23" t="n">
        <v>32</v>
      </c>
      <c r="U338" s="42" t="n">
        <f aca="false">IF(I338="delivery",O338-SUM(Q338+R338),IF(I338="PO",P338-SUM(Q338:R338)))</f>
        <v>-8</v>
      </c>
      <c r="V338" s="43" t="n">
        <v>0.0848</v>
      </c>
      <c r="W338" s="43"/>
      <c r="X338" s="43" t="n">
        <f aca="false">W338-V338</f>
        <v>-0.0848</v>
      </c>
      <c r="Z338" s="44"/>
      <c r="AA338" s="44"/>
      <c r="AM338" s="23" t="str">
        <f aca="false">D338</f>
        <v>Sanmina</v>
      </c>
      <c r="AN338" s="23" t="s">
        <v>1474</v>
      </c>
      <c r="AT338" s="44"/>
      <c r="AU338" s="44"/>
      <c r="BD338" s="23" t="s">
        <v>182</v>
      </c>
      <c r="BE338" s="1" t="s">
        <v>183</v>
      </c>
    </row>
    <row r="339" customFormat="false" ht="15" hidden="false" customHeight="true" outlineLevel="0" collapsed="false">
      <c r="A339" s="23" t="s">
        <v>1515</v>
      </c>
      <c r="B339" s="23" t="s">
        <v>1516</v>
      </c>
      <c r="C339" s="40" t="s">
        <v>177</v>
      </c>
      <c r="D339" s="23" t="s">
        <v>1471</v>
      </c>
      <c r="E339" s="23" t="s">
        <v>1517</v>
      </c>
      <c r="F339" s="23" t="s">
        <v>1518</v>
      </c>
      <c r="G339" s="23" t="n">
        <v>63</v>
      </c>
      <c r="H339" s="23" t="n">
        <v>3000</v>
      </c>
      <c r="I339" s="41" t="s">
        <v>188</v>
      </c>
      <c r="K339" s="23" t="n">
        <v>0</v>
      </c>
      <c r="L339" s="23" t="n">
        <v>13352</v>
      </c>
      <c r="M339" s="23" t="n">
        <v>21000</v>
      </c>
      <c r="N339" s="23" t="n">
        <v>0</v>
      </c>
      <c r="O339" s="23" t="n">
        <f aca="false">K339+L339</f>
        <v>13352</v>
      </c>
      <c r="P339" s="23" t="n">
        <f aca="false">K339+L339+M339+N339</f>
        <v>34352</v>
      </c>
      <c r="Q339" s="23" t="n">
        <v>17856</v>
      </c>
      <c r="R339" s="23" t="n">
        <v>30094</v>
      </c>
      <c r="S339" s="23" t="n">
        <v>24522</v>
      </c>
      <c r="T339" s="23" t="n">
        <v>13592</v>
      </c>
      <c r="U339" s="42" t="n">
        <f aca="false">IF(I339="delivery",O339-SUM(Q339+R339),IF(I339="PO",P339-SUM(Q339:R339)))</f>
        <v>-13598</v>
      </c>
      <c r="V339" s="43" t="n">
        <v>0.19972</v>
      </c>
      <c r="W339" s="43"/>
      <c r="X339" s="43" t="n">
        <f aca="false">W339-V339</f>
        <v>-0.19972</v>
      </c>
      <c r="Y339" s="23" t="n">
        <v>0.2567</v>
      </c>
      <c r="Z339" s="44"/>
      <c r="AA339" s="44"/>
      <c r="AM339" s="23" t="str">
        <f aca="false">D339</f>
        <v>Sanmina</v>
      </c>
      <c r="AN339" s="23" t="s">
        <v>1474</v>
      </c>
      <c r="AT339" s="44"/>
      <c r="AU339" s="44"/>
      <c r="BD339" s="23" t="s">
        <v>182</v>
      </c>
      <c r="BE339" s="1" t="s">
        <v>183</v>
      </c>
    </row>
    <row r="340" customFormat="false" ht="15" hidden="false" customHeight="true" outlineLevel="0" collapsed="false">
      <c r="A340" s="23" t="s">
        <v>1519</v>
      </c>
      <c r="B340" s="23" t="s">
        <v>1520</v>
      </c>
      <c r="C340" s="40" t="s">
        <v>177</v>
      </c>
      <c r="D340" s="23" t="s">
        <v>1471</v>
      </c>
      <c r="E340" s="23" t="s">
        <v>1521</v>
      </c>
      <c r="F340" s="23" t="s">
        <v>1522</v>
      </c>
      <c r="G340" s="23" t="n">
        <v>43</v>
      </c>
      <c r="H340" s="23" t="n">
        <v>1000</v>
      </c>
      <c r="I340" s="41" t="s">
        <v>188</v>
      </c>
      <c r="K340" s="23" t="n">
        <v>0</v>
      </c>
      <c r="L340" s="23" t="n">
        <v>1000</v>
      </c>
      <c r="M340" s="23" t="n">
        <v>0</v>
      </c>
      <c r="N340" s="23" t="n">
        <v>0</v>
      </c>
      <c r="O340" s="23" t="n">
        <f aca="false">K340+L340</f>
        <v>1000</v>
      </c>
      <c r="P340" s="23" t="n">
        <f aca="false">K340+L340+M340+N340</f>
        <v>1000</v>
      </c>
      <c r="Q340" s="23" t="n">
        <v>720</v>
      </c>
      <c r="R340" s="23" t="n">
        <v>0</v>
      </c>
      <c r="S340" s="23" t="n">
        <v>0</v>
      </c>
      <c r="T340" s="23" t="n">
        <v>0</v>
      </c>
      <c r="U340" s="42" t="n">
        <f aca="false">IF(I340="delivery",O340-SUM(Q340+R340),IF(I340="PO",P340-SUM(Q340:R340)))</f>
        <v>280</v>
      </c>
      <c r="V340" s="43" t="n">
        <v>0.45</v>
      </c>
      <c r="W340" s="43"/>
      <c r="X340" s="43" t="n">
        <f aca="false">W340-V340</f>
        <v>-0.45</v>
      </c>
      <c r="Y340" s="23" t="n">
        <v>0.4154</v>
      </c>
      <c r="Z340" s="44"/>
      <c r="AA340" s="44"/>
      <c r="AM340" s="23" t="str">
        <f aca="false">D340</f>
        <v>Sanmina</v>
      </c>
      <c r="AN340" s="23" t="s">
        <v>1474</v>
      </c>
      <c r="AT340" s="44"/>
      <c r="AU340" s="44"/>
      <c r="BD340" s="23" t="s">
        <v>182</v>
      </c>
      <c r="BE340" s="1" t="s">
        <v>183</v>
      </c>
    </row>
    <row r="341" customFormat="false" ht="15" hidden="false" customHeight="true" outlineLevel="0" collapsed="false">
      <c r="A341" s="23" t="s">
        <v>1523</v>
      </c>
      <c r="B341" s="23" t="s">
        <v>1524</v>
      </c>
      <c r="C341" s="40" t="s">
        <v>177</v>
      </c>
      <c r="D341" s="23" t="s">
        <v>1471</v>
      </c>
      <c r="E341" s="23" t="s">
        <v>1525</v>
      </c>
      <c r="F341" s="23" t="s">
        <v>1526</v>
      </c>
      <c r="G341" s="23" t="n">
        <v>43</v>
      </c>
      <c r="H341" s="23" t="n">
        <v>1000</v>
      </c>
      <c r="I341" s="41" t="s">
        <v>188</v>
      </c>
      <c r="K341" s="23" t="n">
        <v>0</v>
      </c>
      <c r="L341" s="23" t="n">
        <v>6108</v>
      </c>
      <c r="M341" s="23" t="n">
        <v>0</v>
      </c>
      <c r="N341" s="23" t="n">
        <v>0</v>
      </c>
      <c r="O341" s="23" t="n">
        <f aca="false">K341+L341</f>
        <v>6108</v>
      </c>
      <c r="P341" s="23" t="n">
        <f aca="false">K341+L341+M341+N341</f>
        <v>6108</v>
      </c>
      <c r="Q341" s="23" t="n">
        <v>3758</v>
      </c>
      <c r="R341" s="23" t="n">
        <v>4041</v>
      </c>
      <c r="S341" s="23" t="n">
        <v>4143</v>
      </c>
      <c r="T341" s="23" t="n">
        <v>2130</v>
      </c>
      <c r="U341" s="42" t="n">
        <f aca="false">IF(I341="delivery",O341-SUM(Q341+R341),IF(I341="PO",P341-SUM(Q341:R341)))</f>
        <v>-1691</v>
      </c>
      <c r="V341" s="43" t="n">
        <v>0.0519</v>
      </c>
      <c r="W341" s="43"/>
      <c r="X341" s="43" t="n">
        <f aca="false">W341-V341</f>
        <v>-0.0519</v>
      </c>
      <c r="Z341" s="44"/>
      <c r="AA341" s="44"/>
      <c r="AM341" s="23" t="str">
        <f aca="false">D341</f>
        <v>Sanmina</v>
      </c>
      <c r="AN341" s="23" t="s">
        <v>1474</v>
      </c>
      <c r="AT341" s="44"/>
      <c r="AU341" s="44"/>
      <c r="BD341" s="23" t="s">
        <v>182</v>
      </c>
      <c r="BE341" s="1" t="s">
        <v>183</v>
      </c>
    </row>
    <row r="342" customFormat="false" ht="15" hidden="false" customHeight="true" outlineLevel="0" collapsed="false">
      <c r="A342" s="23" t="s">
        <v>1527</v>
      </c>
      <c r="B342" s="23" t="s">
        <v>1528</v>
      </c>
      <c r="C342" s="40" t="s">
        <v>177</v>
      </c>
      <c r="D342" s="23" t="s">
        <v>1471</v>
      </c>
      <c r="E342" s="23" t="s">
        <v>1529</v>
      </c>
      <c r="F342" s="23" t="s">
        <v>1530</v>
      </c>
      <c r="G342" s="23" t="n">
        <v>33</v>
      </c>
      <c r="H342" s="23" t="n">
        <v>1000</v>
      </c>
      <c r="I342" s="41" t="s">
        <v>188</v>
      </c>
      <c r="K342" s="23" t="n">
        <v>0</v>
      </c>
      <c r="L342" s="23" t="n">
        <v>21342</v>
      </c>
      <c r="M342" s="23" t="n">
        <v>0</v>
      </c>
      <c r="N342" s="23" t="n">
        <v>0</v>
      </c>
      <c r="O342" s="23" t="n">
        <f aca="false">K342+L342</f>
        <v>21342</v>
      </c>
      <c r="P342" s="23" t="n">
        <f aca="false">K342+L342+M342+N342</f>
        <v>21342</v>
      </c>
      <c r="Q342" s="23" t="n">
        <v>12902</v>
      </c>
      <c r="R342" s="23" t="n">
        <v>17044</v>
      </c>
      <c r="S342" s="23" t="n">
        <v>18894</v>
      </c>
      <c r="T342" s="23" t="n">
        <v>9502</v>
      </c>
      <c r="U342" s="42" t="n">
        <f aca="false">IF(I342="delivery",O342-SUM(Q342+R342),IF(I342="PO",P342-SUM(Q342:R342)))</f>
        <v>-8604</v>
      </c>
      <c r="V342" s="43" t="n">
        <v>0.05</v>
      </c>
      <c r="W342" s="43"/>
      <c r="X342" s="43" t="n">
        <f aca="false">W342-V342</f>
        <v>-0.05</v>
      </c>
      <c r="Y342" s="23" t="n">
        <v>0.05</v>
      </c>
      <c r="Z342" s="44"/>
      <c r="AA342" s="44"/>
      <c r="AM342" s="23" t="str">
        <f aca="false">D342</f>
        <v>Sanmina</v>
      </c>
      <c r="AN342" s="23" t="s">
        <v>1474</v>
      </c>
      <c r="AT342" s="44"/>
      <c r="AU342" s="44"/>
      <c r="BD342" s="23" t="s">
        <v>182</v>
      </c>
      <c r="BE342" s="1" t="s">
        <v>183</v>
      </c>
    </row>
    <row r="343" customFormat="false" ht="15" hidden="false" customHeight="true" outlineLevel="0" collapsed="false">
      <c r="A343" s="23" t="s">
        <v>1531</v>
      </c>
      <c r="B343" s="23" t="s">
        <v>1532</v>
      </c>
      <c r="C343" s="40" t="s">
        <v>177</v>
      </c>
      <c r="D343" s="23" t="s">
        <v>1471</v>
      </c>
      <c r="E343" s="23" t="s">
        <v>1533</v>
      </c>
      <c r="F343" s="23" t="s">
        <v>1534</v>
      </c>
      <c r="G343" s="23" t="n">
        <v>43</v>
      </c>
      <c r="H343" s="23" t="n">
        <v>1000</v>
      </c>
      <c r="I343" s="41" t="s">
        <v>188</v>
      </c>
      <c r="K343" s="23" t="n">
        <v>0</v>
      </c>
      <c r="L343" s="23" t="n">
        <v>1000</v>
      </c>
      <c r="M343" s="23" t="n">
        <v>0</v>
      </c>
      <c r="N343" s="23" t="n">
        <v>0</v>
      </c>
      <c r="O343" s="23" t="n">
        <f aca="false">K343+L343</f>
        <v>1000</v>
      </c>
      <c r="P343" s="23" t="n">
        <f aca="false">K343+L343+M343+N343</f>
        <v>1000</v>
      </c>
      <c r="Q343" s="23" t="n">
        <v>136</v>
      </c>
      <c r="R343" s="23" t="n">
        <v>36</v>
      </c>
      <c r="S343" s="23" t="n">
        <v>36</v>
      </c>
      <c r="T343" s="23" t="n">
        <v>24</v>
      </c>
      <c r="U343" s="42" t="n">
        <f aca="false">IF(I343="delivery",O343-SUM(Q343+R343),IF(I343="PO",P343-SUM(Q343:R343)))</f>
        <v>828</v>
      </c>
      <c r="V343" s="43" t="n">
        <v>0.025</v>
      </c>
      <c r="W343" s="43"/>
      <c r="X343" s="43" t="n">
        <f aca="false">W343-V343</f>
        <v>-0.025</v>
      </c>
      <c r="Y343" s="23" t="n">
        <v>0.05</v>
      </c>
      <c r="Z343" s="44"/>
      <c r="AA343" s="44"/>
      <c r="AM343" s="23" t="str">
        <f aca="false">D343</f>
        <v>Sanmina</v>
      </c>
      <c r="AN343" s="23" t="s">
        <v>1474</v>
      </c>
      <c r="AT343" s="44"/>
      <c r="AU343" s="44"/>
      <c r="BD343" s="23" t="s">
        <v>182</v>
      </c>
      <c r="BE343" s="1" t="s">
        <v>183</v>
      </c>
    </row>
    <row r="344" customFormat="false" ht="15" hidden="false" customHeight="true" outlineLevel="0" collapsed="false">
      <c r="A344" s="23" t="s">
        <v>1535</v>
      </c>
      <c r="B344" s="23" t="s">
        <v>1536</v>
      </c>
      <c r="C344" s="40" t="s">
        <v>177</v>
      </c>
      <c r="D344" s="23" t="s">
        <v>1471</v>
      </c>
      <c r="E344" s="23" t="s">
        <v>1537</v>
      </c>
      <c r="F344" s="23" t="s">
        <v>1538</v>
      </c>
      <c r="G344" s="23" t="n">
        <v>55</v>
      </c>
      <c r="H344" s="23" t="n">
        <v>1</v>
      </c>
      <c r="I344" s="41" t="s">
        <v>188</v>
      </c>
      <c r="K344" s="23" t="n">
        <v>0</v>
      </c>
      <c r="L344" s="23" t="n">
        <v>2000</v>
      </c>
      <c r="M344" s="23" t="n">
        <v>0</v>
      </c>
      <c r="N344" s="23" t="n">
        <v>0</v>
      </c>
      <c r="O344" s="23" t="n">
        <f aca="false">K344+L344</f>
        <v>2000</v>
      </c>
      <c r="P344" s="23" t="n">
        <f aca="false">K344+L344+M344+N344</f>
        <v>2000</v>
      </c>
      <c r="Q344" s="23" t="n">
        <v>0</v>
      </c>
      <c r="R344" s="23" t="n">
        <v>0</v>
      </c>
      <c r="S344" s="23" t="n">
        <v>0</v>
      </c>
      <c r="T344" s="23" t="n">
        <v>0</v>
      </c>
      <c r="U344" s="42" t="n">
        <f aca="false">IF(I344="delivery",O344-SUM(Q344+R344),IF(I344="PO",P344-SUM(Q344:R344)))</f>
        <v>2000</v>
      </c>
      <c r="V344" s="43" t="n">
        <v>0.07</v>
      </c>
      <c r="W344" s="43"/>
      <c r="X344" s="43" t="n">
        <f aca="false">W344-V344</f>
        <v>-0.07</v>
      </c>
      <c r="Y344" s="23" t="n">
        <v>0.07</v>
      </c>
      <c r="Z344" s="44"/>
      <c r="AA344" s="44"/>
      <c r="AM344" s="23" t="str">
        <f aca="false">D344</f>
        <v>Sanmina</v>
      </c>
      <c r="AN344" s="23" t="s">
        <v>1474</v>
      </c>
      <c r="AT344" s="44"/>
      <c r="AU344" s="44"/>
      <c r="BD344" s="23" t="s">
        <v>182</v>
      </c>
      <c r="BE344" s="1" t="s">
        <v>183</v>
      </c>
    </row>
    <row r="345" customFormat="false" ht="15" hidden="false" customHeight="true" outlineLevel="0" collapsed="false">
      <c r="A345" s="23" t="s">
        <v>1539</v>
      </c>
      <c r="B345" s="23" t="s">
        <v>1540</v>
      </c>
      <c r="C345" s="40" t="s">
        <v>177</v>
      </c>
      <c r="D345" s="23" t="s">
        <v>1471</v>
      </c>
      <c r="E345" s="23" t="s">
        <v>1541</v>
      </c>
      <c r="F345" s="23" t="s">
        <v>1542</v>
      </c>
      <c r="G345" s="23" t="n">
        <v>55</v>
      </c>
      <c r="H345" s="23" t="n">
        <v>1</v>
      </c>
      <c r="I345" s="41" t="s">
        <v>188</v>
      </c>
      <c r="K345" s="23" t="n">
        <v>0</v>
      </c>
      <c r="L345" s="23" t="n">
        <v>0</v>
      </c>
      <c r="M345" s="23" t="n">
        <v>0</v>
      </c>
      <c r="N345" s="23" t="n">
        <v>0</v>
      </c>
      <c r="O345" s="23" t="n">
        <f aca="false">K345+L345</f>
        <v>0</v>
      </c>
      <c r="P345" s="23" t="n">
        <f aca="false">K345+L345+M345+N345</f>
        <v>0</v>
      </c>
      <c r="Q345" s="23" t="n">
        <v>0</v>
      </c>
      <c r="R345" s="23" t="n">
        <v>592</v>
      </c>
      <c r="S345" s="23" t="n">
        <v>0</v>
      </c>
      <c r="T345" s="23" t="n">
        <v>0</v>
      </c>
      <c r="U345" s="42" t="n">
        <f aca="false">IF(I345="delivery",O345-SUM(Q345+R345),IF(I345="PO",P345-SUM(Q345:R345)))</f>
        <v>-592</v>
      </c>
      <c r="V345" s="45" t="n">
        <v>0.078</v>
      </c>
      <c r="W345" s="45"/>
      <c r="X345" s="43" t="n">
        <f aca="false">W345-V345</f>
        <v>-0.078</v>
      </c>
      <c r="Z345" s="44"/>
      <c r="AA345" s="44"/>
      <c r="AM345" s="23" t="str">
        <f aca="false">D345</f>
        <v>Sanmina</v>
      </c>
      <c r="AN345" s="23" t="s">
        <v>1474</v>
      </c>
      <c r="AT345" s="44"/>
      <c r="AU345" s="44"/>
      <c r="BD345" s="23" t="s">
        <v>1543</v>
      </c>
      <c r="BE345" s="1" t="s">
        <v>183</v>
      </c>
    </row>
    <row r="346" customFormat="false" ht="15" hidden="false" customHeight="true" outlineLevel="0" collapsed="false">
      <c r="A346" s="23" t="s">
        <v>1544</v>
      </c>
      <c r="B346" s="23" t="s">
        <v>1545</v>
      </c>
      <c r="C346" s="40" t="s">
        <v>177</v>
      </c>
      <c r="D346" s="23" t="s">
        <v>1471</v>
      </c>
      <c r="E346" s="23" t="s">
        <v>1546</v>
      </c>
      <c r="F346" s="23" t="s">
        <v>1547</v>
      </c>
      <c r="G346" s="23" t="n">
        <v>43</v>
      </c>
      <c r="H346" s="23" t="n">
        <v>1000</v>
      </c>
      <c r="I346" s="41" t="s">
        <v>188</v>
      </c>
      <c r="K346" s="23" t="n">
        <v>0</v>
      </c>
      <c r="L346" s="23" t="n">
        <v>52000</v>
      </c>
      <c r="M346" s="23" t="n">
        <v>0</v>
      </c>
      <c r="N346" s="23" t="n">
        <v>0</v>
      </c>
      <c r="O346" s="23" t="n">
        <f aca="false">K346+L346</f>
        <v>52000</v>
      </c>
      <c r="P346" s="23" t="n">
        <f aca="false">K346+L346+M346+N346</f>
        <v>52000</v>
      </c>
      <c r="Q346" s="23" t="n">
        <v>25096</v>
      </c>
      <c r="R346" s="23" t="n">
        <v>40608</v>
      </c>
      <c r="S346" s="23" t="n">
        <v>48896</v>
      </c>
      <c r="T346" s="23" t="n">
        <v>26784</v>
      </c>
      <c r="U346" s="42" t="n">
        <f aca="false">IF(I346="delivery",O346-SUM(Q346+R346),IF(I346="PO",P346-SUM(Q346:R346)))</f>
        <v>-13704</v>
      </c>
      <c r="V346" s="43" t="n">
        <v>0.033</v>
      </c>
      <c r="W346" s="43"/>
      <c r="X346" s="43" t="n">
        <f aca="false">W346-V346</f>
        <v>-0.033</v>
      </c>
      <c r="Y346" s="23" t="n">
        <v>0.0317</v>
      </c>
      <c r="Z346" s="44"/>
      <c r="AA346" s="44"/>
      <c r="AM346" s="23" t="str">
        <f aca="false">D346</f>
        <v>Sanmina</v>
      </c>
      <c r="AN346" s="23" t="s">
        <v>1474</v>
      </c>
      <c r="AT346" s="44"/>
      <c r="AU346" s="44"/>
      <c r="BD346" s="23" t="s">
        <v>182</v>
      </c>
      <c r="BE346" s="1" t="s">
        <v>183</v>
      </c>
    </row>
    <row r="347" customFormat="false" ht="15" hidden="false" customHeight="true" outlineLevel="0" collapsed="false">
      <c r="A347" s="23" t="s">
        <v>1548</v>
      </c>
      <c r="B347" s="23" t="s">
        <v>1549</v>
      </c>
      <c r="C347" s="40" t="s">
        <v>177</v>
      </c>
      <c r="D347" s="23" t="s">
        <v>1471</v>
      </c>
      <c r="E347" s="23" t="s">
        <v>1550</v>
      </c>
      <c r="F347" s="23" t="s">
        <v>1551</v>
      </c>
      <c r="G347" s="23" t="n">
        <v>43</v>
      </c>
      <c r="H347" s="23" t="n">
        <v>1000</v>
      </c>
      <c r="I347" s="41" t="s">
        <v>188</v>
      </c>
      <c r="K347" s="23" t="n">
        <v>0</v>
      </c>
      <c r="L347" s="23" t="n">
        <v>24950</v>
      </c>
      <c r="M347" s="23" t="n">
        <v>0</v>
      </c>
      <c r="N347" s="23" t="n">
        <v>0</v>
      </c>
      <c r="O347" s="23" t="n">
        <f aca="false">K347+L347</f>
        <v>24950</v>
      </c>
      <c r="P347" s="23" t="n">
        <f aca="false">K347+L347+M347+N347</f>
        <v>24950</v>
      </c>
      <c r="Q347" s="23" t="n">
        <v>24967</v>
      </c>
      <c r="R347" s="23" t="n">
        <v>40751</v>
      </c>
      <c r="S347" s="23" t="n">
        <v>41687</v>
      </c>
      <c r="T347" s="23" t="n">
        <v>21618</v>
      </c>
      <c r="U347" s="42" t="n">
        <f aca="false">IF(I347="delivery",O347-SUM(Q347+R347),IF(I347="PO",P347-SUM(Q347:R347)))</f>
        <v>-40768</v>
      </c>
      <c r="V347" s="43" t="n">
        <v>0.017</v>
      </c>
      <c r="W347" s="43"/>
      <c r="X347" s="43" t="n">
        <f aca="false">W347-V347</f>
        <v>-0.017</v>
      </c>
      <c r="Z347" s="44"/>
      <c r="AA347" s="44"/>
      <c r="AM347" s="23" t="str">
        <f aca="false">D347</f>
        <v>Sanmina</v>
      </c>
      <c r="AN347" s="23" t="s">
        <v>1474</v>
      </c>
      <c r="AT347" s="44"/>
      <c r="AU347" s="44"/>
      <c r="BD347" s="23" t="s">
        <v>182</v>
      </c>
      <c r="BE347" s="1" t="s">
        <v>183</v>
      </c>
    </row>
    <row r="348" customFormat="false" ht="15" hidden="false" customHeight="true" outlineLevel="0" collapsed="false">
      <c r="A348" s="23" t="s">
        <v>1552</v>
      </c>
      <c r="B348" s="23" t="s">
        <v>1553</v>
      </c>
      <c r="C348" s="40" t="s">
        <v>177</v>
      </c>
      <c r="D348" s="23" t="s">
        <v>1471</v>
      </c>
      <c r="E348" s="23" t="s">
        <v>1554</v>
      </c>
      <c r="F348" s="23" t="s">
        <v>1555</v>
      </c>
      <c r="G348" s="23" t="n">
        <v>43</v>
      </c>
      <c r="H348" s="23" t="n">
        <v>1000</v>
      </c>
      <c r="I348" s="41" t="s">
        <v>188</v>
      </c>
      <c r="K348" s="23" t="n">
        <v>0</v>
      </c>
      <c r="L348" s="23" t="n">
        <v>1353</v>
      </c>
      <c r="M348" s="23" t="n">
        <v>0</v>
      </c>
      <c r="N348" s="23" t="n">
        <v>0</v>
      </c>
      <c r="O348" s="23" t="n">
        <f aca="false">K348+L348</f>
        <v>1353</v>
      </c>
      <c r="P348" s="23" t="n">
        <f aca="false">K348+L348+M348+N348</f>
        <v>1353</v>
      </c>
      <c r="Q348" s="23" t="n">
        <v>1085</v>
      </c>
      <c r="R348" s="23" t="n">
        <v>896</v>
      </c>
      <c r="S348" s="23" t="n">
        <v>600</v>
      </c>
      <c r="T348" s="23" t="n">
        <v>340</v>
      </c>
      <c r="U348" s="42" t="n">
        <f aca="false">IF(I348="delivery",O348-SUM(Q348+R348),IF(I348="PO",P348-SUM(Q348:R348)))</f>
        <v>-628</v>
      </c>
      <c r="V348" s="43" t="n">
        <v>0.02</v>
      </c>
      <c r="W348" s="43"/>
      <c r="X348" s="43" t="n">
        <f aca="false">W348-V348</f>
        <v>-0.02</v>
      </c>
      <c r="Y348" s="23" t="n">
        <v>0.049</v>
      </c>
      <c r="Z348" s="44"/>
      <c r="AA348" s="44"/>
      <c r="AM348" s="23" t="str">
        <f aca="false">D348</f>
        <v>Sanmina</v>
      </c>
      <c r="AN348" s="23" t="s">
        <v>1474</v>
      </c>
      <c r="AT348" s="44"/>
      <c r="AU348" s="44"/>
      <c r="BD348" s="23" t="s">
        <v>182</v>
      </c>
      <c r="BE348" s="1" t="s">
        <v>183</v>
      </c>
    </row>
    <row r="349" customFormat="false" ht="15" hidden="false" customHeight="true" outlineLevel="0" collapsed="false">
      <c r="A349" s="23" t="s">
        <v>1556</v>
      </c>
      <c r="B349" s="23" t="s">
        <v>1557</v>
      </c>
      <c r="C349" s="40" t="s">
        <v>177</v>
      </c>
      <c r="D349" s="23" t="s">
        <v>1471</v>
      </c>
      <c r="E349" s="23" t="s">
        <v>1558</v>
      </c>
      <c r="F349" s="23" t="s">
        <v>1559</v>
      </c>
      <c r="G349" s="23" t="n">
        <v>33</v>
      </c>
      <c r="H349" s="23" t="n">
        <v>500</v>
      </c>
      <c r="I349" s="41" t="s">
        <v>188</v>
      </c>
      <c r="K349" s="23" t="n">
        <v>0</v>
      </c>
      <c r="L349" s="23" t="n">
        <v>1029</v>
      </c>
      <c r="M349" s="23" t="n">
        <v>0</v>
      </c>
      <c r="N349" s="23" t="n">
        <v>0</v>
      </c>
      <c r="O349" s="23" t="n">
        <f aca="false">K349+L349</f>
        <v>1029</v>
      </c>
      <c r="P349" s="23" t="n">
        <f aca="false">K349+L349+M349+N349</f>
        <v>1029</v>
      </c>
      <c r="Q349" s="23" t="n">
        <v>217</v>
      </c>
      <c r="R349" s="23" t="n">
        <v>120</v>
      </c>
      <c r="S349" s="23" t="n">
        <v>120</v>
      </c>
      <c r="T349" s="23" t="n">
        <v>68</v>
      </c>
      <c r="U349" s="42" t="n">
        <f aca="false">IF(I349="delivery",O349-SUM(Q349+R349),IF(I349="PO",P349-SUM(Q349:R349)))</f>
        <v>692</v>
      </c>
      <c r="V349" s="43" t="n">
        <v>0.65</v>
      </c>
      <c r="W349" s="43"/>
      <c r="X349" s="43" t="n">
        <f aca="false">W349-V349</f>
        <v>-0.65</v>
      </c>
      <c r="Y349" s="23" t="n">
        <v>0.45</v>
      </c>
      <c r="Z349" s="44"/>
      <c r="AA349" s="44"/>
      <c r="AM349" s="23" t="str">
        <f aca="false">D349</f>
        <v>Sanmina</v>
      </c>
      <c r="AN349" s="23" t="s">
        <v>1474</v>
      </c>
      <c r="AT349" s="44"/>
      <c r="AU349" s="44"/>
      <c r="BD349" s="23" t="s">
        <v>182</v>
      </c>
      <c r="BE349" s="1" t="s">
        <v>183</v>
      </c>
    </row>
    <row r="350" customFormat="false" ht="15" hidden="false" customHeight="true" outlineLevel="0" collapsed="false">
      <c r="A350" s="23" t="s">
        <v>1560</v>
      </c>
      <c r="B350" s="23" t="s">
        <v>1561</v>
      </c>
      <c r="C350" s="40" t="s">
        <v>177</v>
      </c>
      <c r="D350" s="23" t="s">
        <v>1471</v>
      </c>
      <c r="E350" s="23" t="s">
        <v>1562</v>
      </c>
      <c r="F350" s="23" t="s">
        <v>1563</v>
      </c>
      <c r="G350" s="23" t="n">
        <v>43</v>
      </c>
      <c r="H350" s="23" t="n">
        <v>1000</v>
      </c>
      <c r="I350" s="41" t="s">
        <v>188</v>
      </c>
      <c r="K350" s="23" t="n">
        <v>0</v>
      </c>
      <c r="L350" s="23" t="n">
        <v>36720</v>
      </c>
      <c r="M350" s="23" t="n">
        <v>0</v>
      </c>
      <c r="N350" s="23" t="n">
        <v>0</v>
      </c>
      <c r="O350" s="23" t="n">
        <f aca="false">K350+L350</f>
        <v>36720</v>
      </c>
      <c r="P350" s="23" t="n">
        <f aca="false">K350+L350+M350+N350</f>
        <v>36720</v>
      </c>
      <c r="Q350" s="23" t="n">
        <v>44232</v>
      </c>
      <c r="R350" s="23" t="n">
        <v>68996</v>
      </c>
      <c r="S350" s="23" t="n">
        <v>80968</v>
      </c>
      <c r="T350" s="23" t="n">
        <v>45060</v>
      </c>
      <c r="U350" s="42" t="n">
        <f aca="false">IF(I350="delivery",O350-SUM(Q350+R350),IF(I350="PO",P350-SUM(Q350:R350)))</f>
        <v>-76508</v>
      </c>
      <c r="V350" s="43" t="n">
        <v>0.08571</v>
      </c>
      <c r="W350" s="43"/>
      <c r="X350" s="43" t="n">
        <f aca="false">W350-V350</f>
        <v>-0.08571</v>
      </c>
      <c r="Z350" s="44"/>
      <c r="AA350" s="44"/>
      <c r="AM350" s="23" t="str">
        <f aca="false">D350</f>
        <v>Sanmina</v>
      </c>
      <c r="AN350" s="23" t="s">
        <v>1474</v>
      </c>
      <c r="AT350" s="44"/>
      <c r="AU350" s="44"/>
      <c r="BD350" s="23" t="s">
        <v>182</v>
      </c>
      <c r="BE350" s="1" t="s">
        <v>183</v>
      </c>
    </row>
    <row r="351" customFormat="false" ht="15" hidden="false" customHeight="true" outlineLevel="0" collapsed="false">
      <c r="A351" s="23" t="s">
        <v>1564</v>
      </c>
      <c r="B351" s="23" t="s">
        <v>1565</v>
      </c>
      <c r="C351" s="40" t="s">
        <v>177</v>
      </c>
      <c r="D351" s="23" t="s">
        <v>1471</v>
      </c>
      <c r="E351" s="23" t="s">
        <v>1566</v>
      </c>
      <c r="F351" s="23" t="s">
        <v>1567</v>
      </c>
      <c r="G351" s="23" t="n">
        <v>83</v>
      </c>
      <c r="H351" s="23" t="n">
        <v>5000</v>
      </c>
      <c r="I351" s="41" t="s">
        <v>188</v>
      </c>
      <c r="K351" s="23" t="n">
        <v>0</v>
      </c>
      <c r="L351" s="23" t="n">
        <v>15937</v>
      </c>
      <c r="M351" s="23" t="n">
        <v>0</v>
      </c>
      <c r="N351" s="23" t="n">
        <v>0</v>
      </c>
      <c r="O351" s="23" t="n">
        <f aca="false">K351+L351</f>
        <v>15937</v>
      </c>
      <c r="P351" s="23" t="n">
        <f aca="false">K351+L351+M351+N351</f>
        <v>15937</v>
      </c>
      <c r="Q351" s="23" t="n">
        <v>21900</v>
      </c>
      <c r="R351" s="23" t="n">
        <v>34423</v>
      </c>
      <c r="S351" s="23" t="n">
        <v>32509</v>
      </c>
      <c r="T351" s="23" t="n">
        <v>15942</v>
      </c>
      <c r="U351" s="42" t="n">
        <f aca="false">IF(I351="delivery",O351-SUM(Q351+R351),IF(I351="PO",P351-SUM(Q351:R351)))</f>
        <v>-40386</v>
      </c>
      <c r="V351" s="43" t="n">
        <v>0.0098</v>
      </c>
      <c r="W351" s="43"/>
      <c r="X351" s="43" t="n">
        <f aca="false">W351-V351</f>
        <v>-0.0098</v>
      </c>
      <c r="Z351" s="44"/>
      <c r="AA351" s="44"/>
      <c r="AM351" s="23" t="str">
        <f aca="false">D351</f>
        <v>Sanmina</v>
      </c>
      <c r="AN351" s="23" t="s">
        <v>1474</v>
      </c>
      <c r="AT351" s="44"/>
      <c r="AU351" s="44"/>
      <c r="BD351" s="23" t="s">
        <v>182</v>
      </c>
      <c r="BE351" s="1" t="s">
        <v>183</v>
      </c>
    </row>
    <row r="352" customFormat="false" ht="15" hidden="false" customHeight="true" outlineLevel="0" collapsed="false">
      <c r="A352" s="23" t="s">
        <v>1568</v>
      </c>
      <c r="B352" s="23" t="s">
        <v>1569</v>
      </c>
      <c r="C352" s="40" t="s">
        <v>177</v>
      </c>
      <c r="D352" s="23" t="s">
        <v>1471</v>
      </c>
      <c r="E352" s="23" t="s">
        <v>1570</v>
      </c>
      <c r="F352" s="23" t="s">
        <v>1571</v>
      </c>
      <c r="G352" s="23" t="n">
        <v>0</v>
      </c>
      <c r="H352" s="23" t="n">
        <v>1</v>
      </c>
      <c r="I352" s="41" t="s">
        <v>188</v>
      </c>
      <c r="K352" s="23" t="n">
        <v>0</v>
      </c>
      <c r="L352" s="23" t="n">
        <v>0</v>
      </c>
      <c r="M352" s="23" t="n">
        <v>0</v>
      </c>
      <c r="N352" s="23" t="n">
        <v>0</v>
      </c>
      <c r="O352" s="23" t="n">
        <f aca="false">K352+L352</f>
        <v>0</v>
      </c>
      <c r="P352" s="23" t="n">
        <f aca="false">K352+L352+M352+N352</f>
        <v>0</v>
      </c>
      <c r="Q352" s="23" t="n">
        <v>0</v>
      </c>
      <c r="R352" s="23" t="n">
        <v>0</v>
      </c>
      <c r="S352" s="23" t="n">
        <v>0</v>
      </c>
      <c r="T352" s="23" t="n">
        <v>0</v>
      </c>
      <c r="U352" s="42" t="n">
        <f aca="false">IF(I352="delivery",O352-SUM(Q352+R352),IF(I352="PO",P352-SUM(Q352:R352)))</f>
        <v>0</v>
      </c>
      <c r="V352" s="43" t="n">
        <v>1E-005</v>
      </c>
      <c r="W352" s="43"/>
      <c r="X352" s="43" t="n">
        <f aca="false">W352-V352</f>
        <v>-1E-005</v>
      </c>
      <c r="Z352" s="44"/>
      <c r="AA352" s="44"/>
      <c r="AM352" s="23" t="str">
        <f aca="false">D352</f>
        <v>Sanmina</v>
      </c>
      <c r="AN352" s="23" t="s">
        <v>1474</v>
      </c>
      <c r="AT352" s="44"/>
      <c r="AU352" s="44"/>
      <c r="BD352" s="23" t="s">
        <v>714</v>
      </c>
      <c r="BE352" s="1" t="s">
        <v>183</v>
      </c>
    </row>
    <row r="353" customFormat="false" ht="15" hidden="false" customHeight="true" outlineLevel="0" collapsed="false">
      <c r="A353" s="23" t="s">
        <v>1572</v>
      </c>
      <c r="B353" s="23" t="s">
        <v>1569</v>
      </c>
      <c r="C353" s="40" t="s">
        <v>177</v>
      </c>
      <c r="D353" s="23" t="s">
        <v>1471</v>
      </c>
      <c r="E353" s="23" t="s">
        <v>1570</v>
      </c>
      <c r="F353" s="23" t="s">
        <v>1573</v>
      </c>
      <c r="G353" s="23" t="n">
        <v>67</v>
      </c>
      <c r="H353" s="23" t="n">
        <v>1000</v>
      </c>
      <c r="I353" s="41" t="s">
        <v>188</v>
      </c>
      <c r="K353" s="23" t="n">
        <v>0</v>
      </c>
      <c r="L353" s="23" t="n">
        <v>1000</v>
      </c>
      <c r="M353" s="23" t="n">
        <v>0</v>
      </c>
      <c r="N353" s="23" t="n">
        <v>0</v>
      </c>
      <c r="O353" s="23" t="n">
        <f aca="false">K353+L353</f>
        <v>1000</v>
      </c>
      <c r="P353" s="23" t="n">
        <f aca="false">K353+L353+M353+N353</f>
        <v>1000</v>
      </c>
      <c r="Q353" s="23" t="n">
        <v>0</v>
      </c>
      <c r="R353" s="23" t="n">
        <v>6980</v>
      </c>
      <c r="S353" s="23" t="n">
        <v>5388</v>
      </c>
      <c r="T353" s="23" t="n">
        <v>3040</v>
      </c>
      <c r="U353" s="42" t="n">
        <f aca="false">IF(I353="delivery",O353-SUM(Q353+R353),IF(I353="PO",P353-SUM(Q353:R353)))</f>
        <v>-5980</v>
      </c>
      <c r="V353" s="43" t="n">
        <v>0.012</v>
      </c>
      <c r="W353" s="43"/>
      <c r="X353" s="43" t="n">
        <f aca="false">W353-V353</f>
        <v>-0.012</v>
      </c>
      <c r="Z353" s="44"/>
      <c r="AA353" s="44"/>
      <c r="AM353" s="23" t="str">
        <f aca="false">D353</f>
        <v>Sanmina</v>
      </c>
      <c r="AN353" s="23" t="s">
        <v>1474</v>
      </c>
      <c r="AT353" s="44"/>
      <c r="AU353" s="44"/>
      <c r="BD353" s="23" t="s">
        <v>182</v>
      </c>
      <c r="BE353" s="1" t="s">
        <v>183</v>
      </c>
    </row>
    <row r="354" customFormat="false" ht="15" hidden="false" customHeight="true" outlineLevel="0" collapsed="false">
      <c r="A354" s="23" t="s">
        <v>1574</v>
      </c>
      <c r="B354" s="23" t="s">
        <v>1575</v>
      </c>
      <c r="C354" s="40" t="s">
        <v>177</v>
      </c>
      <c r="D354" s="23" t="s">
        <v>1471</v>
      </c>
      <c r="E354" s="23" t="s">
        <v>1576</v>
      </c>
      <c r="F354" s="23" t="s">
        <v>1577</v>
      </c>
      <c r="G354" s="23" t="n">
        <v>61</v>
      </c>
      <c r="H354" s="23" t="n">
        <v>500</v>
      </c>
      <c r="I354" s="41" t="s">
        <v>188</v>
      </c>
      <c r="K354" s="23" t="n">
        <v>0</v>
      </c>
      <c r="L354" s="23" t="n">
        <v>851</v>
      </c>
      <c r="M354" s="23" t="n">
        <v>0</v>
      </c>
      <c r="N354" s="23" t="n">
        <v>0</v>
      </c>
      <c r="O354" s="23" t="n">
        <f aca="false">K354+L354</f>
        <v>851</v>
      </c>
      <c r="P354" s="23" t="n">
        <f aca="false">K354+L354+M354+N354</f>
        <v>851</v>
      </c>
      <c r="Q354" s="23" t="n">
        <v>449</v>
      </c>
      <c r="R354" s="23" t="n">
        <v>1351</v>
      </c>
      <c r="S354" s="23" t="n">
        <v>1778</v>
      </c>
      <c r="T354" s="23" t="n">
        <v>912</v>
      </c>
      <c r="U354" s="42" t="n">
        <f aca="false">IF(I354="delivery",O354-SUM(Q354+R354),IF(I354="PO",P354-SUM(Q354:R354)))</f>
        <v>-949</v>
      </c>
      <c r="V354" s="43" t="n">
        <v>1.1</v>
      </c>
      <c r="W354" s="43"/>
      <c r="X354" s="43" t="n">
        <f aca="false">W354-V354</f>
        <v>-1.1</v>
      </c>
      <c r="Z354" s="44"/>
      <c r="AA354" s="44"/>
      <c r="AM354" s="23" t="str">
        <f aca="false">D354</f>
        <v>Sanmina</v>
      </c>
      <c r="AN354" s="23" t="s">
        <v>1474</v>
      </c>
      <c r="AT354" s="44"/>
      <c r="AU354" s="44"/>
      <c r="BD354" s="23" t="s">
        <v>182</v>
      </c>
      <c r="BE354" s="1" t="s">
        <v>183</v>
      </c>
    </row>
    <row r="355" customFormat="false" ht="15" hidden="false" customHeight="true" outlineLevel="0" collapsed="false">
      <c r="A355" s="23" t="s">
        <v>1578</v>
      </c>
      <c r="B355" s="23" t="s">
        <v>1579</v>
      </c>
      <c r="C355" s="40" t="s">
        <v>177</v>
      </c>
      <c r="D355" s="23" t="s">
        <v>1471</v>
      </c>
      <c r="E355" s="23" t="s">
        <v>1580</v>
      </c>
      <c r="F355" s="23" t="s">
        <v>1581</v>
      </c>
      <c r="G355" s="23" t="n">
        <v>83</v>
      </c>
      <c r="H355" s="23" t="n">
        <v>5000</v>
      </c>
      <c r="I355" s="41" t="s">
        <v>188</v>
      </c>
      <c r="K355" s="23" t="n">
        <v>0</v>
      </c>
      <c r="L355" s="23" t="n">
        <v>40985</v>
      </c>
      <c r="M355" s="23" t="n">
        <v>0</v>
      </c>
      <c r="N355" s="23" t="n">
        <v>0</v>
      </c>
      <c r="O355" s="23" t="n">
        <f aca="false">K355+L355</f>
        <v>40985</v>
      </c>
      <c r="P355" s="23" t="n">
        <f aca="false">K355+L355+M355+N355</f>
        <v>40985</v>
      </c>
      <c r="Q355" s="23" t="n">
        <v>42760</v>
      </c>
      <c r="R355" s="23" t="n">
        <v>70212</v>
      </c>
      <c r="S355" s="23" t="n">
        <v>75524</v>
      </c>
      <c r="T355" s="23" t="n">
        <v>39768</v>
      </c>
      <c r="U355" s="42" t="n">
        <f aca="false">IF(I355="delivery",O355-SUM(Q355+R355),IF(I355="PO",P355-SUM(Q355:R355)))</f>
        <v>-71987</v>
      </c>
      <c r="V355" s="43" t="n">
        <v>0.023</v>
      </c>
      <c r="W355" s="43"/>
      <c r="X355" s="43" t="n">
        <f aca="false">W355-V355</f>
        <v>-0.023</v>
      </c>
      <c r="Z355" s="44"/>
      <c r="AA355" s="44"/>
      <c r="AM355" s="23" t="str">
        <f aca="false">D355</f>
        <v>Sanmina</v>
      </c>
      <c r="AN355" s="23" t="s">
        <v>1474</v>
      </c>
      <c r="AT355" s="44"/>
      <c r="AU355" s="44"/>
      <c r="BD355" s="23" t="s">
        <v>182</v>
      </c>
      <c r="BE355" s="1" t="s">
        <v>183</v>
      </c>
    </row>
    <row r="356" customFormat="false" ht="15" hidden="false" customHeight="true" outlineLevel="0" collapsed="false">
      <c r="A356" s="23" t="s">
        <v>1582</v>
      </c>
      <c r="B356" s="23" t="s">
        <v>1583</v>
      </c>
      <c r="C356" s="40" t="s">
        <v>177</v>
      </c>
      <c r="D356" s="23" t="s">
        <v>1471</v>
      </c>
      <c r="E356" s="23" t="s">
        <v>1584</v>
      </c>
      <c r="F356" s="23" t="s">
        <v>1585</v>
      </c>
      <c r="G356" s="23" t="n">
        <v>55</v>
      </c>
      <c r="H356" s="23" t="n">
        <v>1</v>
      </c>
      <c r="I356" s="41" t="s">
        <v>188</v>
      </c>
      <c r="K356" s="23" t="n">
        <v>0</v>
      </c>
      <c r="L356" s="23" t="n">
        <v>0</v>
      </c>
      <c r="M356" s="23" t="n">
        <v>0</v>
      </c>
      <c r="N356" s="23" t="n">
        <v>0</v>
      </c>
      <c r="O356" s="23" t="n">
        <f aca="false">K356+L356</f>
        <v>0</v>
      </c>
      <c r="P356" s="23" t="n">
        <f aca="false">K356+L356+M356+N356</f>
        <v>0</v>
      </c>
      <c r="Q356" s="23" t="n">
        <v>0</v>
      </c>
      <c r="R356" s="23" t="n">
        <v>2664</v>
      </c>
      <c r="S356" s="23" t="n">
        <v>0</v>
      </c>
      <c r="T356" s="23" t="n">
        <v>0</v>
      </c>
      <c r="U356" s="42" t="n">
        <f aca="false">IF(I356="delivery",O356-SUM(Q356+R356),IF(I356="PO",P356-SUM(Q356:R356)))</f>
        <v>-2664</v>
      </c>
      <c r="V356" s="45" t="n">
        <v>0.45</v>
      </c>
      <c r="W356" s="45"/>
      <c r="X356" s="43" t="n">
        <f aca="false">W356-V356</f>
        <v>-0.45</v>
      </c>
      <c r="Z356" s="44"/>
      <c r="AA356" s="44"/>
      <c r="AM356" s="23" t="str">
        <f aca="false">D356</f>
        <v>Sanmina</v>
      </c>
      <c r="AN356" s="23" t="s">
        <v>1474</v>
      </c>
      <c r="AT356" s="44"/>
      <c r="AU356" s="44"/>
      <c r="BD356" s="23" t="s">
        <v>1543</v>
      </c>
      <c r="BE356" s="1" t="s">
        <v>183</v>
      </c>
    </row>
    <row r="357" customFormat="false" ht="15" hidden="false" customHeight="true" outlineLevel="0" collapsed="false">
      <c r="A357" s="23" t="s">
        <v>1586</v>
      </c>
      <c r="B357" s="23" t="s">
        <v>1587</v>
      </c>
      <c r="C357" s="40" t="s">
        <v>177</v>
      </c>
      <c r="D357" s="23" t="s">
        <v>1471</v>
      </c>
      <c r="E357" s="23" t="s">
        <v>1588</v>
      </c>
      <c r="F357" s="23" t="s">
        <v>1589</v>
      </c>
      <c r="G357" s="23" t="n">
        <v>43</v>
      </c>
      <c r="H357" s="23" t="n">
        <v>1000</v>
      </c>
      <c r="I357" s="41" t="s">
        <v>188</v>
      </c>
      <c r="K357" s="23" t="n">
        <v>0</v>
      </c>
      <c r="L357" s="23" t="n">
        <v>480894</v>
      </c>
      <c r="M357" s="23" t="n">
        <v>0</v>
      </c>
      <c r="N357" s="23" t="n">
        <v>0</v>
      </c>
      <c r="O357" s="23" t="n">
        <f aca="false">K357+L357</f>
        <v>480894</v>
      </c>
      <c r="P357" s="23" t="n">
        <f aca="false">K357+L357+M357+N357</f>
        <v>480894</v>
      </c>
      <c r="Q357" s="23" t="n">
        <v>304782</v>
      </c>
      <c r="R357" s="23" t="n">
        <v>302335</v>
      </c>
      <c r="S357" s="23" t="n">
        <v>311094</v>
      </c>
      <c r="T357" s="23" t="n">
        <v>186726</v>
      </c>
      <c r="U357" s="42" t="n">
        <f aca="false">IF(I357="delivery",O357-SUM(Q357+R357),IF(I357="PO",P357-SUM(Q357:R357)))</f>
        <v>-126223</v>
      </c>
      <c r="V357" s="43" t="n">
        <v>0.0084</v>
      </c>
      <c r="W357" s="43"/>
      <c r="X357" s="43" t="n">
        <f aca="false">W357-V357</f>
        <v>-0.0084</v>
      </c>
      <c r="Y357" s="23" t="n">
        <v>0.0076</v>
      </c>
      <c r="Z357" s="44"/>
      <c r="AA357" s="44"/>
      <c r="AM357" s="23" t="str">
        <f aca="false">D357</f>
        <v>Sanmina</v>
      </c>
      <c r="AN357" s="23" t="s">
        <v>1474</v>
      </c>
      <c r="AT357" s="44"/>
      <c r="AU357" s="44"/>
      <c r="BD357" s="23" t="s">
        <v>182</v>
      </c>
      <c r="BE357" s="1" t="s">
        <v>183</v>
      </c>
    </row>
    <row r="358" customFormat="false" ht="15" hidden="false" customHeight="true" outlineLevel="0" collapsed="false">
      <c r="A358" s="23" t="s">
        <v>1590</v>
      </c>
      <c r="B358" s="23" t="s">
        <v>1591</v>
      </c>
      <c r="C358" s="40" t="s">
        <v>177</v>
      </c>
      <c r="D358" s="23" t="s">
        <v>1471</v>
      </c>
      <c r="E358" s="23" t="s">
        <v>1592</v>
      </c>
      <c r="F358" s="23" t="s">
        <v>1593</v>
      </c>
      <c r="G358" s="23" t="n">
        <v>43</v>
      </c>
      <c r="H358" s="23" t="n">
        <v>1000</v>
      </c>
      <c r="I358" s="41" t="s">
        <v>188</v>
      </c>
      <c r="K358" s="23" t="n">
        <v>0</v>
      </c>
      <c r="L358" s="23" t="n">
        <v>8817</v>
      </c>
      <c r="M358" s="23" t="n">
        <v>0</v>
      </c>
      <c r="N358" s="23" t="n">
        <v>0</v>
      </c>
      <c r="O358" s="23" t="n">
        <f aca="false">K358+L358</f>
        <v>8817</v>
      </c>
      <c r="P358" s="23" t="n">
        <f aca="false">K358+L358+M358+N358</f>
        <v>8817</v>
      </c>
      <c r="Q358" s="23" t="n">
        <v>7580</v>
      </c>
      <c r="R358" s="23" t="n">
        <v>3538</v>
      </c>
      <c r="S358" s="23" t="n">
        <v>3714</v>
      </c>
      <c r="T358" s="23" t="n">
        <v>1812</v>
      </c>
      <c r="U358" s="42" t="n">
        <f aca="false">IF(I358="delivery",O358-SUM(Q358+R358),IF(I358="PO",P358-SUM(Q358:R358)))</f>
        <v>-2301</v>
      </c>
      <c r="V358" s="43" t="n">
        <v>0.02</v>
      </c>
      <c r="W358" s="43"/>
      <c r="X358" s="43" t="n">
        <f aca="false">W358-V358</f>
        <v>-0.02</v>
      </c>
      <c r="Z358" s="44"/>
      <c r="AA358" s="44"/>
      <c r="AM358" s="23" t="str">
        <f aca="false">D358</f>
        <v>Sanmina</v>
      </c>
      <c r="AN358" s="23" t="s">
        <v>1474</v>
      </c>
      <c r="AT358" s="44"/>
      <c r="AU358" s="44"/>
      <c r="BD358" s="23" t="s">
        <v>182</v>
      </c>
      <c r="BE358" s="1" t="s">
        <v>183</v>
      </c>
    </row>
    <row r="359" customFormat="false" ht="15" hidden="false" customHeight="true" outlineLevel="0" collapsed="false">
      <c r="A359" s="23" t="s">
        <v>1594</v>
      </c>
      <c r="B359" s="23" t="s">
        <v>1595</v>
      </c>
      <c r="C359" s="40" t="s">
        <v>177</v>
      </c>
      <c r="D359" s="23" t="s">
        <v>1471</v>
      </c>
      <c r="E359" s="23" t="s">
        <v>1596</v>
      </c>
      <c r="F359" s="23" t="s">
        <v>1597</v>
      </c>
      <c r="G359" s="23" t="n">
        <v>43</v>
      </c>
      <c r="H359" s="23" t="n">
        <v>1000</v>
      </c>
      <c r="I359" s="41" t="s">
        <v>188</v>
      </c>
      <c r="K359" s="23" t="n">
        <v>0</v>
      </c>
      <c r="L359" s="23" t="n">
        <v>41912</v>
      </c>
      <c r="M359" s="23" t="n">
        <v>46400</v>
      </c>
      <c r="N359" s="23" t="n">
        <v>0</v>
      </c>
      <c r="O359" s="23" t="n">
        <f aca="false">K359+L359</f>
        <v>41912</v>
      </c>
      <c r="P359" s="23" t="n">
        <f aca="false">K359+L359+M359+N359</f>
        <v>88312</v>
      </c>
      <c r="Q359" s="23" t="n">
        <v>64419</v>
      </c>
      <c r="R359" s="23" t="n">
        <v>69514</v>
      </c>
      <c r="S359" s="23" t="n">
        <v>70926</v>
      </c>
      <c r="T359" s="23" t="n">
        <v>36474</v>
      </c>
      <c r="U359" s="42" t="n">
        <f aca="false">IF(I359="delivery",O359-SUM(Q359+R359),IF(I359="PO",P359-SUM(Q359:R359)))</f>
        <v>-45621</v>
      </c>
      <c r="V359" s="43" t="n">
        <v>0.0089</v>
      </c>
      <c r="W359" s="43"/>
      <c r="X359" s="43" t="n">
        <f aca="false">W359-V359</f>
        <v>-0.0089</v>
      </c>
      <c r="Z359" s="44"/>
      <c r="AA359" s="44"/>
      <c r="AM359" s="23" t="str">
        <f aca="false">D359</f>
        <v>Sanmina</v>
      </c>
      <c r="AN359" s="23" t="s">
        <v>1474</v>
      </c>
      <c r="AT359" s="44"/>
      <c r="AU359" s="44"/>
      <c r="BD359" s="23" t="s">
        <v>182</v>
      </c>
      <c r="BE359" s="1" t="s">
        <v>183</v>
      </c>
    </row>
    <row r="360" customFormat="false" ht="15" hidden="false" customHeight="true" outlineLevel="0" collapsed="false">
      <c r="A360" s="23" t="s">
        <v>1598</v>
      </c>
      <c r="B360" s="23" t="s">
        <v>1599</v>
      </c>
      <c r="C360" s="40" t="s">
        <v>177</v>
      </c>
      <c r="D360" s="23" t="s">
        <v>1471</v>
      </c>
      <c r="E360" s="23" t="s">
        <v>1600</v>
      </c>
      <c r="F360" s="23" t="s">
        <v>1601</v>
      </c>
      <c r="G360" s="23" t="n">
        <v>43</v>
      </c>
      <c r="H360" s="23" t="n">
        <v>1000</v>
      </c>
      <c r="I360" s="41" t="s">
        <v>188</v>
      </c>
      <c r="K360" s="23" t="n">
        <v>0</v>
      </c>
      <c r="L360" s="23" t="n">
        <v>8334</v>
      </c>
      <c r="M360" s="23" t="n">
        <v>0</v>
      </c>
      <c r="N360" s="23" t="n">
        <v>0</v>
      </c>
      <c r="O360" s="23" t="n">
        <f aca="false">K360+L360</f>
        <v>8334</v>
      </c>
      <c r="P360" s="23" t="n">
        <f aca="false">K360+L360+M360+N360</f>
        <v>8334</v>
      </c>
      <c r="Q360" s="23" t="n">
        <v>1954</v>
      </c>
      <c r="R360" s="23" t="n">
        <v>729</v>
      </c>
      <c r="S360" s="23" t="n">
        <v>1042</v>
      </c>
      <c r="T360" s="23" t="n">
        <v>214</v>
      </c>
      <c r="U360" s="42" t="n">
        <f aca="false">IF(I360="delivery",O360-SUM(Q360+R360),IF(I360="PO",P360-SUM(Q360:R360)))</f>
        <v>5651</v>
      </c>
      <c r="V360" s="43" t="n">
        <v>0.0924</v>
      </c>
      <c r="W360" s="43"/>
      <c r="X360" s="43" t="n">
        <f aca="false">W360-V360</f>
        <v>-0.0924</v>
      </c>
      <c r="Z360" s="44"/>
      <c r="AA360" s="44"/>
      <c r="AM360" s="23" t="str">
        <f aca="false">D360</f>
        <v>Sanmina</v>
      </c>
      <c r="AN360" s="23" t="s">
        <v>1474</v>
      </c>
      <c r="AT360" s="44"/>
      <c r="AU360" s="44"/>
      <c r="BD360" s="23" t="s">
        <v>182</v>
      </c>
      <c r="BE360" s="1" t="s">
        <v>183</v>
      </c>
    </row>
    <row r="361" customFormat="false" ht="15" hidden="false" customHeight="true" outlineLevel="0" collapsed="false">
      <c r="A361" s="23" t="s">
        <v>1602</v>
      </c>
      <c r="B361" s="23" t="s">
        <v>1603</v>
      </c>
      <c r="C361" s="40" t="s">
        <v>177</v>
      </c>
      <c r="D361" s="23" t="s">
        <v>1471</v>
      </c>
      <c r="E361" s="23" t="s">
        <v>1604</v>
      </c>
      <c r="F361" s="23" t="s">
        <v>1605</v>
      </c>
      <c r="G361" s="23" t="n">
        <v>43</v>
      </c>
      <c r="H361" s="23" t="n">
        <v>1000</v>
      </c>
      <c r="I361" s="41" t="s">
        <v>188</v>
      </c>
      <c r="K361" s="23" t="n">
        <v>0</v>
      </c>
      <c r="L361" s="23" t="n">
        <v>6669</v>
      </c>
      <c r="M361" s="23" t="n">
        <v>0</v>
      </c>
      <c r="N361" s="23" t="n">
        <v>0</v>
      </c>
      <c r="O361" s="23" t="n">
        <f aca="false">K361+L361</f>
        <v>6669</v>
      </c>
      <c r="P361" s="23" t="n">
        <f aca="false">K361+L361+M361+N361</f>
        <v>6669</v>
      </c>
      <c r="Q361" s="23" t="n">
        <v>381</v>
      </c>
      <c r="R361" s="23" t="n">
        <v>722</v>
      </c>
      <c r="S361" s="23" t="n">
        <v>2810</v>
      </c>
      <c r="T361" s="23" t="n">
        <v>888</v>
      </c>
      <c r="U361" s="42" t="n">
        <f aca="false">IF(I361="delivery",O361-SUM(Q361+R361),IF(I361="PO",P361-SUM(Q361:R361)))</f>
        <v>5566</v>
      </c>
      <c r="V361" s="43" t="n">
        <v>0.10395</v>
      </c>
      <c r="W361" s="43"/>
      <c r="X361" s="43" t="n">
        <f aca="false">W361-V361</f>
        <v>-0.10395</v>
      </c>
      <c r="Y361" s="23" t="n">
        <v>0.083</v>
      </c>
      <c r="Z361" s="44"/>
      <c r="AA361" s="44"/>
      <c r="AM361" s="23" t="str">
        <f aca="false">D361</f>
        <v>Sanmina</v>
      </c>
      <c r="AN361" s="23" t="s">
        <v>1474</v>
      </c>
      <c r="AT361" s="44"/>
      <c r="AU361" s="44"/>
      <c r="BD361" s="23" t="s">
        <v>182</v>
      </c>
      <c r="BE361" s="1" t="s">
        <v>183</v>
      </c>
    </row>
    <row r="362" customFormat="false" ht="15" hidden="false" customHeight="true" outlineLevel="0" collapsed="false">
      <c r="A362" s="23" t="s">
        <v>1606</v>
      </c>
      <c r="B362" s="23" t="s">
        <v>1607</v>
      </c>
      <c r="C362" s="40" t="s">
        <v>177</v>
      </c>
      <c r="D362" s="23" t="s">
        <v>1471</v>
      </c>
      <c r="E362" s="23" t="s">
        <v>1608</v>
      </c>
      <c r="F362" s="23" t="s">
        <v>1609</v>
      </c>
      <c r="G362" s="23" t="n">
        <v>63</v>
      </c>
      <c r="H362" s="23" t="n">
        <v>5000</v>
      </c>
      <c r="I362" s="41" t="s">
        <v>188</v>
      </c>
      <c r="K362" s="23" t="n">
        <v>215</v>
      </c>
      <c r="L362" s="23" t="n">
        <v>441</v>
      </c>
      <c r="M362" s="23" t="n">
        <v>0</v>
      </c>
      <c r="N362" s="23" t="n">
        <v>0</v>
      </c>
      <c r="O362" s="23" t="n">
        <f aca="false">K362+L362</f>
        <v>656</v>
      </c>
      <c r="P362" s="23" t="n">
        <f aca="false">K362+L362+M362+N362</f>
        <v>656</v>
      </c>
      <c r="Q362" s="23" t="n">
        <v>300</v>
      </c>
      <c r="R362" s="23" t="n">
        <v>87</v>
      </c>
      <c r="S362" s="23" t="n">
        <v>87</v>
      </c>
      <c r="T362" s="23" t="n">
        <v>42</v>
      </c>
      <c r="U362" s="42" t="n">
        <f aca="false">IF(I362="delivery",O362-SUM(Q362+R362),IF(I362="PO",P362-SUM(Q362:R362)))</f>
        <v>269</v>
      </c>
      <c r="V362" s="43" t="n">
        <v>0.218</v>
      </c>
      <c r="W362" s="43"/>
      <c r="X362" s="43" t="n">
        <f aca="false">W362-V362</f>
        <v>-0.218</v>
      </c>
      <c r="Y362" s="23" t="n">
        <v>0.218</v>
      </c>
      <c r="Z362" s="44"/>
      <c r="AA362" s="44"/>
      <c r="AM362" s="23" t="str">
        <f aca="false">D362</f>
        <v>Sanmina</v>
      </c>
      <c r="AN362" s="23" t="s">
        <v>1474</v>
      </c>
      <c r="AT362" s="44"/>
      <c r="AU362" s="44"/>
      <c r="BD362" s="23" t="s">
        <v>182</v>
      </c>
      <c r="BE362" s="1" t="s">
        <v>183</v>
      </c>
    </row>
    <row r="363" customFormat="false" ht="15" hidden="false" customHeight="true" outlineLevel="0" collapsed="false">
      <c r="A363" s="23" t="s">
        <v>1610</v>
      </c>
      <c r="B363" s="23" t="s">
        <v>1611</v>
      </c>
      <c r="C363" s="40" t="s">
        <v>177</v>
      </c>
      <c r="D363" s="23" t="s">
        <v>82</v>
      </c>
      <c r="E363" s="23" t="s">
        <v>1612</v>
      </c>
      <c r="F363" s="23" t="s">
        <v>1613</v>
      </c>
      <c r="G363" s="23" t="n">
        <v>36</v>
      </c>
      <c r="H363" s="23" t="n">
        <v>100</v>
      </c>
      <c r="I363" s="41" t="s">
        <v>188</v>
      </c>
      <c r="K363" s="23" t="n">
        <v>0</v>
      </c>
      <c r="L363" s="23" t="n">
        <v>2531</v>
      </c>
      <c r="M363" s="23" t="n">
        <v>0</v>
      </c>
      <c r="N363" s="23" t="n">
        <v>0</v>
      </c>
      <c r="O363" s="23" t="n">
        <f aca="false">K363+L363</f>
        <v>2531</v>
      </c>
      <c r="P363" s="23" t="n">
        <f aca="false">K363+L363+M363+N363</f>
        <v>2531</v>
      </c>
      <c r="Q363" s="23" t="n">
        <v>2038</v>
      </c>
      <c r="R363" s="23" t="n">
        <v>788</v>
      </c>
      <c r="S363" s="23" t="n">
        <v>738</v>
      </c>
      <c r="T363" s="23" t="n">
        <v>364</v>
      </c>
      <c r="U363" s="42" t="n">
        <f aca="false">IF(I363="delivery",O363-SUM(Q363+R363),IF(I363="PO",P363-SUM(Q363:R363)))</f>
        <v>-295</v>
      </c>
      <c r="V363" s="43" t="n">
        <v>2.28</v>
      </c>
      <c r="W363" s="43"/>
      <c r="X363" s="43" t="n">
        <f aca="false">W363-V363</f>
        <v>-2.28</v>
      </c>
      <c r="Y363" s="23" t="n">
        <v>2.13</v>
      </c>
      <c r="Z363" s="44"/>
      <c r="AA363" s="44"/>
      <c r="AM363" s="23" t="str">
        <f aca="false">D363</f>
        <v>Arista</v>
      </c>
      <c r="AN363" s="23" t="s">
        <v>181</v>
      </c>
      <c r="AT363" s="44"/>
      <c r="AU363" s="44"/>
      <c r="BD363" s="23" t="s">
        <v>182</v>
      </c>
      <c r="BE363" s="1" t="s">
        <v>183</v>
      </c>
    </row>
    <row r="364" customFormat="false" ht="15" hidden="false" customHeight="true" outlineLevel="0" collapsed="false">
      <c r="A364" s="23" t="s">
        <v>1614</v>
      </c>
      <c r="B364" s="23" t="s">
        <v>1615</v>
      </c>
      <c r="C364" s="40" t="s">
        <v>177</v>
      </c>
      <c r="D364" s="23" t="s">
        <v>1471</v>
      </c>
      <c r="E364" s="23" t="s">
        <v>1616</v>
      </c>
      <c r="F364" s="23" t="s">
        <v>1617</v>
      </c>
      <c r="G364" s="23" t="n">
        <v>73</v>
      </c>
      <c r="H364" s="23" t="n">
        <v>1000</v>
      </c>
      <c r="I364" s="41" t="s">
        <v>188</v>
      </c>
      <c r="K364" s="23" t="n">
        <v>0</v>
      </c>
      <c r="L364" s="23" t="n">
        <v>860</v>
      </c>
      <c r="M364" s="23" t="n">
        <v>0</v>
      </c>
      <c r="N364" s="23" t="n">
        <v>0</v>
      </c>
      <c r="O364" s="23" t="n">
        <f aca="false">K364+L364</f>
        <v>860</v>
      </c>
      <c r="P364" s="23" t="n">
        <f aca="false">K364+L364+M364+N364</f>
        <v>860</v>
      </c>
      <c r="Q364" s="23" t="n">
        <v>90</v>
      </c>
      <c r="R364" s="23" t="n">
        <v>0</v>
      </c>
      <c r="S364" s="23" t="n">
        <v>0</v>
      </c>
      <c r="T364" s="23" t="n">
        <v>0</v>
      </c>
      <c r="U364" s="42" t="n">
        <f aca="false">IF(I364="delivery",O364-SUM(Q364+R364),IF(I364="PO",P364-SUM(Q364:R364)))</f>
        <v>770</v>
      </c>
      <c r="V364" s="43" t="n">
        <v>0.775</v>
      </c>
      <c r="W364" s="43"/>
      <c r="X364" s="43" t="n">
        <f aca="false">W364-V364</f>
        <v>-0.775</v>
      </c>
      <c r="Y364" s="23" t="n">
        <v>0.775</v>
      </c>
      <c r="Z364" s="44"/>
      <c r="AA364" s="44"/>
      <c r="AM364" s="23" t="str">
        <f aca="false">D364</f>
        <v>Sanmina</v>
      </c>
      <c r="AN364" s="23" t="s">
        <v>1474</v>
      </c>
      <c r="AT364" s="44"/>
      <c r="AU364" s="44"/>
      <c r="BD364" s="23" t="s">
        <v>182</v>
      </c>
      <c r="BE364" s="1" t="s">
        <v>183</v>
      </c>
    </row>
    <row r="365" customFormat="false" ht="15" hidden="false" customHeight="true" outlineLevel="0" collapsed="false">
      <c r="A365" s="23" t="s">
        <v>1618</v>
      </c>
      <c r="B365" s="23" t="s">
        <v>1619</v>
      </c>
      <c r="C365" s="40" t="s">
        <v>177</v>
      </c>
      <c r="D365" s="23" t="s">
        <v>1471</v>
      </c>
      <c r="E365" s="23" t="s">
        <v>1620</v>
      </c>
      <c r="F365" s="23" t="s">
        <v>1621</v>
      </c>
      <c r="G365" s="23" t="n">
        <v>73</v>
      </c>
      <c r="H365" s="23" t="n">
        <v>1000</v>
      </c>
      <c r="I365" s="41" t="s">
        <v>188</v>
      </c>
      <c r="K365" s="23" t="n">
        <v>0</v>
      </c>
      <c r="L365" s="23" t="n">
        <v>891</v>
      </c>
      <c r="M365" s="23" t="n">
        <v>0</v>
      </c>
      <c r="N365" s="23" t="n">
        <v>0</v>
      </c>
      <c r="O365" s="23" t="n">
        <f aca="false">K365+L365</f>
        <v>891</v>
      </c>
      <c r="P365" s="23" t="n">
        <f aca="false">K365+L365+M365+N365</f>
        <v>891</v>
      </c>
      <c r="Q365" s="23" t="n">
        <v>90</v>
      </c>
      <c r="R365" s="23" t="n">
        <v>0</v>
      </c>
      <c r="S365" s="23" t="n">
        <v>0</v>
      </c>
      <c r="T365" s="23" t="n">
        <v>0</v>
      </c>
      <c r="U365" s="42" t="n">
        <f aca="false">IF(I365="delivery",O365-SUM(Q365+R365),IF(I365="PO",P365-SUM(Q365:R365)))</f>
        <v>801</v>
      </c>
      <c r="V365" s="43" t="n">
        <v>0.89</v>
      </c>
      <c r="W365" s="43"/>
      <c r="X365" s="43" t="n">
        <f aca="false">W365-V365</f>
        <v>-0.89</v>
      </c>
      <c r="Y365" s="23" t="n">
        <v>0.89</v>
      </c>
      <c r="Z365" s="44"/>
      <c r="AA365" s="44"/>
      <c r="AM365" s="23" t="str">
        <f aca="false">D365</f>
        <v>Sanmina</v>
      </c>
      <c r="AN365" s="23" t="s">
        <v>1474</v>
      </c>
      <c r="AT365" s="44"/>
      <c r="AU365" s="44"/>
      <c r="BD365" s="23" t="s">
        <v>182</v>
      </c>
      <c r="BE365" s="1" t="s">
        <v>183</v>
      </c>
    </row>
    <row r="366" customFormat="false" ht="15" hidden="false" customHeight="true" outlineLevel="0" collapsed="false">
      <c r="A366" s="23" t="s">
        <v>1622</v>
      </c>
      <c r="B366" s="23" t="s">
        <v>1623</v>
      </c>
      <c r="C366" s="40" t="s">
        <v>177</v>
      </c>
      <c r="D366" s="23" t="s">
        <v>1471</v>
      </c>
      <c r="E366" s="23" t="s">
        <v>1624</v>
      </c>
      <c r="F366" s="23" t="s">
        <v>1625</v>
      </c>
      <c r="G366" s="23" t="n">
        <v>73</v>
      </c>
      <c r="H366" s="23" t="n">
        <v>1000</v>
      </c>
      <c r="I366" s="41" t="s">
        <v>188</v>
      </c>
      <c r="K366" s="23" t="n">
        <v>0</v>
      </c>
      <c r="L366" s="23" t="n">
        <v>1071</v>
      </c>
      <c r="M366" s="23" t="n">
        <v>0</v>
      </c>
      <c r="N366" s="23" t="n">
        <v>0</v>
      </c>
      <c r="O366" s="23" t="n">
        <f aca="false">K366+L366</f>
        <v>1071</v>
      </c>
      <c r="P366" s="23" t="n">
        <f aca="false">K366+L366+M366+N366</f>
        <v>1071</v>
      </c>
      <c r="Q366" s="23" t="n">
        <v>90</v>
      </c>
      <c r="R366" s="23" t="n">
        <v>0</v>
      </c>
      <c r="S366" s="23" t="n">
        <v>0</v>
      </c>
      <c r="T366" s="23" t="n">
        <v>0</v>
      </c>
      <c r="U366" s="42" t="n">
        <f aca="false">IF(I366="delivery",O366-SUM(Q366+R366),IF(I366="PO",P366-SUM(Q366:R366)))</f>
        <v>981</v>
      </c>
      <c r="V366" s="43" t="n">
        <v>0.102</v>
      </c>
      <c r="W366" s="43"/>
      <c r="X366" s="43" t="n">
        <f aca="false">W366-V366</f>
        <v>-0.102</v>
      </c>
      <c r="Y366" s="23" t="n">
        <v>0.0995</v>
      </c>
      <c r="Z366" s="44"/>
      <c r="AA366" s="44"/>
      <c r="AM366" s="23" t="str">
        <f aca="false">D366</f>
        <v>Sanmina</v>
      </c>
      <c r="AN366" s="23" t="s">
        <v>1474</v>
      </c>
      <c r="AT366" s="44"/>
      <c r="AU366" s="44"/>
      <c r="BD366" s="23" t="s">
        <v>182</v>
      </c>
      <c r="BE366" s="1" t="s">
        <v>183</v>
      </c>
    </row>
    <row r="367" customFormat="false" ht="15" hidden="false" customHeight="true" outlineLevel="0" collapsed="false">
      <c r="A367" s="23" t="s">
        <v>1626</v>
      </c>
      <c r="B367" s="23" t="s">
        <v>1627</v>
      </c>
      <c r="C367" s="40" t="s">
        <v>177</v>
      </c>
      <c r="D367" s="23" t="s">
        <v>1471</v>
      </c>
      <c r="E367" s="23" t="s">
        <v>1628</v>
      </c>
      <c r="F367" s="23" t="s">
        <v>1629</v>
      </c>
      <c r="G367" s="23" t="n">
        <v>73</v>
      </c>
      <c r="H367" s="23" t="n">
        <v>10000</v>
      </c>
      <c r="I367" s="41" t="s">
        <v>188</v>
      </c>
      <c r="K367" s="23" t="n">
        <v>0</v>
      </c>
      <c r="L367" s="23" t="n">
        <v>123</v>
      </c>
      <c r="M367" s="23" t="n">
        <v>0</v>
      </c>
      <c r="N367" s="23" t="n">
        <v>0</v>
      </c>
      <c r="O367" s="23" t="n">
        <f aca="false">K367+L367</f>
        <v>123</v>
      </c>
      <c r="P367" s="23" t="n">
        <f aca="false">K367+L367+M367+N367</f>
        <v>123</v>
      </c>
      <c r="Q367" s="23" t="n">
        <v>90</v>
      </c>
      <c r="R367" s="23" t="n">
        <v>0</v>
      </c>
      <c r="S367" s="23" t="n">
        <v>0</v>
      </c>
      <c r="T367" s="23" t="n">
        <v>0</v>
      </c>
      <c r="U367" s="42" t="n">
        <f aca="false">IF(I367="delivery",O367-SUM(Q367+R367),IF(I367="PO",P367-SUM(Q367:R367)))</f>
        <v>33</v>
      </c>
      <c r="V367" s="43" t="n">
        <v>1.732</v>
      </c>
      <c r="W367" s="43"/>
      <c r="X367" s="43" t="n">
        <f aca="false">W367-V367</f>
        <v>-1.732</v>
      </c>
      <c r="Y367" s="23" t="n">
        <v>1.7305</v>
      </c>
      <c r="Z367" s="44"/>
      <c r="AA367" s="44"/>
      <c r="AM367" s="23" t="str">
        <f aca="false">D367</f>
        <v>Sanmina</v>
      </c>
      <c r="AN367" s="23" t="s">
        <v>1474</v>
      </c>
      <c r="AT367" s="44"/>
      <c r="AU367" s="44"/>
      <c r="BD367" s="23" t="s">
        <v>182</v>
      </c>
      <c r="BE367" s="1" t="s">
        <v>183</v>
      </c>
    </row>
    <row r="368" customFormat="false" ht="15" hidden="false" customHeight="true" outlineLevel="0" collapsed="false">
      <c r="A368" s="23" t="s">
        <v>1630</v>
      </c>
      <c r="B368" s="23" t="s">
        <v>1631</v>
      </c>
      <c r="C368" s="40" t="s">
        <v>177</v>
      </c>
      <c r="D368" s="23" t="s">
        <v>82</v>
      </c>
      <c r="E368" s="23" t="s">
        <v>1632</v>
      </c>
      <c r="F368" s="23" t="s">
        <v>1633</v>
      </c>
      <c r="G368" s="23" t="n">
        <v>36</v>
      </c>
      <c r="H368" s="23" t="n">
        <v>200</v>
      </c>
      <c r="I368" s="41" t="s">
        <v>188</v>
      </c>
      <c r="K368" s="23" t="n">
        <v>40</v>
      </c>
      <c r="L368" s="23" t="n">
        <v>1028</v>
      </c>
      <c r="M368" s="23" t="n">
        <v>0</v>
      </c>
      <c r="N368" s="23" t="n">
        <v>0</v>
      </c>
      <c r="O368" s="23" t="n">
        <f aca="false">K368+L368</f>
        <v>1068</v>
      </c>
      <c r="P368" s="23" t="n">
        <f aca="false">K368+L368+M368+N368</f>
        <v>1068</v>
      </c>
      <c r="Q368" s="23" t="n">
        <v>421</v>
      </c>
      <c r="R368" s="23" t="n">
        <v>120</v>
      </c>
      <c r="S368" s="23" t="n">
        <v>218</v>
      </c>
      <c r="T368" s="23" t="n">
        <v>148</v>
      </c>
      <c r="U368" s="42" t="n">
        <f aca="false">IF(I368="delivery",O368-SUM(Q368+R368),IF(I368="PO",P368-SUM(Q368:R368)))</f>
        <v>527</v>
      </c>
      <c r="V368" s="43" t="n">
        <v>1.02</v>
      </c>
      <c r="W368" s="43"/>
      <c r="X368" s="43" t="n">
        <f aca="false">W368-V368</f>
        <v>-1.02</v>
      </c>
      <c r="Z368" s="44"/>
      <c r="AA368" s="44"/>
      <c r="AM368" s="23" t="str">
        <f aca="false">D368</f>
        <v>Arista</v>
      </c>
      <c r="AN368" s="23" t="s">
        <v>181</v>
      </c>
      <c r="AT368" s="44"/>
      <c r="AU368" s="44"/>
      <c r="BD368" s="23" t="s">
        <v>182</v>
      </c>
      <c r="BE368" s="1" t="s">
        <v>183</v>
      </c>
    </row>
    <row r="369" customFormat="false" ht="15" hidden="false" customHeight="true" outlineLevel="0" collapsed="false">
      <c r="A369" s="23" t="s">
        <v>1634</v>
      </c>
      <c r="B369" s="23" t="s">
        <v>1635</v>
      </c>
      <c r="C369" s="40" t="s">
        <v>177</v>
      </c>
      <c r="D369" s="23" t="s">
        <v>82</v>
      </c>
      <c r="E369" s="23" t="s">
        <v>1636</v>
      </c>
      <c r="F369" s="23" t="s">
        <v>1637</v>
      </c>
      <c r="G369" s="23" t="n">
        <v>36</v>
      </c>
      <c r="H369" s="23" t="n">
        <v>2500</v>
      </c>
      <c r="I369" s="41" t="s">
        <v>188</v>
      </c>
      <c r="K369" s="23" t="n">
        <v>0</v>
      </c>
      <c r="L369" s="23" t="n">
        <v>1692</v>
      </c>
      <c r="M369" s="23" t="n">
        <v>2500</v>
      </c>
      <c r="N369" s="23" t="n">
        <v>0</v>
      </c>
      <c r="O369" s="23" t="n">
        <f aca="false">K369+L369</f>
        <v>1692</v>
      </c>
      <c r="P369" s="23" t="n">
        <f aca="false">K369+L369+M369+N369</f>
        <v>4192</v>
      </c>
      <c r="Q369" s="23" t="n">
        <v>1964</v>
      </c>
      <c r="R369" s="23" t="n">
        <v>240</v>
      </c>
      <c r="S369" s="23" t="n">
        <v>436</v>
      </c>
      <c r="T369" s="23" t="n">
        <v>296</v>
      </c>
      <c r="U369" s="42" t="n">
        <f aca="false">IF(I369="delivery",O369-SUM(Q369+R369),IF(I369="PO",P369-SUM(Q369:R369)))</f>
        <v>1988</v>
      </c>
      <c r="V369" s="43" t="n">
        <v>0.53</v>
      </c>
      <c r="W369" s="43"/>
      <c r="X369" s="43" t="n">
        <f aca="false">W369-V369</f>
        <v>-0.53</v>
      </c>
      <c r="Z369" s="44"/>
      <c r="AA369" s="44"/>
      <c r="AM369" s="23" t="str">
        <f aca="false">D369</f>
        <v>Arista</v>
      </c>
      <c r="AN369" s="23" t="s">
        <v>181</v>
      </c>
      <c r="AT369" s="44"/>
      <c r="AU369" s="44"/>
      <c r="BD369" s="23" t="s">
        <v>182</v>
      </c>
      <c r="BE369" s="1" t="s">
        <v>183</v>
      </c>
    </row>
    <row r="370" customFormat="false" ht="15" hidden="false" customHeight="true" outlineLevel="0" collapsed="false">
      <c r="A370" s="23" t="s">
        <v>1638</v>
      </c>
      <c r="B370" s="23" t="s">
        <v>1639</v>
      </c>
      <c r="C370" s="40" t="s">
        <v>177</v>
      </c>
      <c r="D370" s="23" t="s">
        <v>82</v>
      </c>
      <c r="E370" s="23" t="s">
        <v>1640</v>
      </c>
      <c r="F370" s="23" t="s">
        <v>1641</v>
      </c>
      <c r="G370" s="23" t="n">
        <v>36</v>
      </c>
      <c r="H370" s="23" t="n">
        <v>200</v>
      </c>
      <c r="I370" s="41" t="s">
        <v>188</v>
      </c>
      <c r="K370" s="23" t="n">
        <v>1143</v>
      </c>
      <c r="L370" s="23" t="n">
        <v>652</v>
      </c>
      <c r="M370" s="23" t="n">
        <v>0</v>
      </c>
      <c r="N370" s="23" t="n">
        <v>0</v>
      </c>
      <c r="O370" s="23" t="n">
        <f aca="false">K370+L370</f>
        <v>1795</v>
      </c>
      <c r="P370" s="23" t="n">
        <f aca="false">K370+L370+M370+N370</f>
        <v>1795</v>
      </c>
      <c r="Q370" s="23" t="n">
        <v>338</v>
      </c>
      <c r="R370" s="23" t="n">
        <v>124</v>
      </c>
      <c r="S370" s="23" t="n">
        <v>150</v>
      </c>
      <c r="T370" s="23" t="n">
        <v>76</v>
      </c>
      <c r="U370" s="42" t="n">
        <f aca="false">IF(I370="delivery",O370-SUM(Q370+R370),IF(I370="PO",P370-SUM(Q370:R370)))</f>
        <v>1333</v>
      </c>
      <c r="V370" s="43" t="n">
        <v>1.1</v>
      </c>
      <c r="W370" s="43"/>
      <c r="X370" s="43" t="n">
        <f aca="false">W370-V370</f>
        <v>-1.1</v>
      </c>
      <c r="Z370" s="44"/>
      <c r="AA370" s="44"/>
      <c r="AM370" s="23" t="str">
        <f aca="false">D370</f>
        <v>Arista</v>
      </c>
      <c r="AN370" s="23" t="s">
        <v>181</v>
      </c>
      <c r="AT370" s="44"/>
      <c r="AU370" s="44"/>
      <c r="BD370" s="23" t="s">
        <v>182</v>
      </c>
      <c r="BE370" s="1" t="s">
        <v>183</v>
      </c>
    </row>
    <row r="371" customFormat="false" ht="15" hidden="false" customHeight="true" outlineLevel="0" collapsed="false">
      <c r="A371" s="23" t="s">
        <v>1642</v>
      </c>
      <c r="B371" s="23" t="s">
        <v>1643</v>
      </c>
      <c r="C371" s="40" t="s">
        <v>177</v>
      </c>
      <c r="D371" s="23" t="s">
        <v>82</v>
      </c>
      <c r="E371" s="23" t="s">
        <v>1644</v>
      </c>
      <c r="F371" s="23" t="s">
        <v>1645</v>
      </c>
      <c r="G371" s="23" t="n">
        <v>55</v>
      </c>
      <c r="H371" s="23" t="n">
        <v>1</v>
      </c>
      <c r="I371" s="41" t="s">
        <v>188</v>
      </c>
      <c r="K371" s="23" t="n">
        <v>0</v>
      </c>
      <c r="L371" s="23" t="n">
        <v>0</v>
      </c>
      <c r="M371" s="23" t="n">
        <v>0</v>
      </c>
      <c r="N371" s="23" t="n">
        <v>0</v>
      </c>
      <c r="O371" s="23" t="n">
        <f aca="false">K371+L371</f>
        <v>0</v>
      </c>
      <c r="P371" s="23" t="n">
        <f aca="false">K371+L371+M371+N371</f>
        <v>0</v>
      </c>
      <c r="Q371" s="23" t="n">
        <v>0</v>
      </c>
      <c r="R371" s="23" t="n">
        <v>148</v>
      </c>
      <c r="S371" s="23" t="n">
        <v>0</v>
      </c>
      <c r="T371" s="23" t="n">
        <v>0</v>
      </c>
      <c r="U371" s="42" t="n">
        <f aca="false">IF(I371="delivery",O371-SUM(Q371+R371),IF(I371="PO",P371-SUM(Q371:R371)))</f>
        <v>-148</v>
      </c>
      <c r="V371" s="45" t="n">
        <v>0.12</v>
      </c>
      <c r="W371" s="45"/>
      <c r="X371" s="43" t="n">
        <f aca="false">W371-V371</f>
        <v>-0.12</v>
      </c>
      <c r="Z371" s="44"/>
      <c r="AA371" s="44"/>
      <c r="AM371" s="23" t="str">
        <f aca="false">D371</f>
        <v>Arista</v>
      </c>
      <c r="AN371" s="23" t="s">
        <v>181</v>
      </c>
      <c r="AT371" s="44"/>
      <c r="AU371" s="44"/>
      <c r="BD371" s="23" t="s">
        <v>719</v>
      </c>
      <c r="BE371" s="1" t="s">
        <v>183</v>
      </c>
    </row>
    <row r="372" customFormat="false" ht="15" hidden="false" customHeight="true" outlineLevel="0" collapsed="false">
      <c r="A372" s="23" t="s">
        <v>1646</v>
      </c>
      <c r="B372" s="23" t="s">
        <v>1647</v>
      </c>
      <c r="C372" s="40" t="s">
        <v>177</v>
      </c>
      <c r="D372" s="23" t="s">
        <v>82</v>
      </c>
      <c r="E372" s="23" t="s">
        <v>1648</v>
      </c>
      <c r="F372" s="23" t="s">
        <v>1649</v>
      </c>
      <c r="G372" s="23" t="n">
        <v>36</v>
      </c>
      <c r="H372" s="23" t="n">
        <v>1000</v>
      </c>
      <c r="I372" s="41" t="s">
        <v>188</v>
      </c>
      <c r="K372" s="23" t="n">
        <v>0</v>
      </c>
      <c r="L372" s="23" t="n">
        <v>2410</v>
      </c>
      <c r="M372" s="23" t="n">
        <v>0</v>
      </c>
      <c r="N372" s="23" t="n">
        <v>0</v>
      </c>
      <c r="O372" s="23" t="n">
        <f aca="false">K372+L372</f>
        <v>2410</v>
      </c>
      <c r="P372" s="23" t="n">
        <f aca="false">K372+L372+M372+N372</f>
        <v>2410</v>
      </c>
      <c r="Q372" s="23" t="n">
        <v>1322</v>
      </c>
      <c r="R372" s="23" t="n">
        <v>2376</v>
      </c>
      <c r="S372" s="23" t="n">
        <v>2948</v>
      </c>
      <c r="T372" s="23" t="n">
        <v>1620</v>
      </c>
      <c r="U372" s="42" t="n">
        <f aca="false">IF(I372="delivery",O372-SUM(Q372+R372),IF(I372="PO",P372-SUM(Q372:R372)))</f>
        <v>-1288</v>
      </c>
      <c r="V372" s="43" t="n">
        <v>2.58</v>
      </c>
      <c r="W372" s="43"/>
      <c r="X372" s="43" t="n">
        <f aca="false">W372-V372</f>
        <v>-2.58</v>
      </c>
      <c r="Z372" s="44"/>
      <c r="AA372" s="44"/>
      <c r="AM372" s="23" t="str">
        <f aca="false">D372</f>
        <v>Arista</v>
      </c>
      <c r="AN372" s="23" t="s">
        <v>181</v>
      </c>
      <c r="AT372" s="44"/>
      <c r="AU372" s="44"/>
      <c r="BD372" s="23" t="s">
        <v>182</v>
      </c>
      <c r="BE372" s="1" t="s">
        <v>183</v>
      </c>
    </row>
    <row r="373" customFormat="false" ht="15" hidden="false" customHeight="true" outlineLevel="0" collapsed="false">
      <c r="A373" s="23" t="s">
        <v>1650</v>
      </c>
      <c r="B373" s="23" t="s">
        <v>1651</v>
      </c>
      <c r="C373" s="40" t="s">
        <v>177</v>
      </c>
      <c r="D373" s="23" t="s">
        <v>82</v>
      </c>
      <c r="E373" s="23" t="s">
        <v>1652</v>
      </c>
      <c r="F373" s="23" t="s">
        <v>1653</v>
      </c>
      <c r="G373" s="23" t="n">
        <v>55</v>
      </c>
      <c r="H373" s="23" t="n">
        <v>1</v>
      </c>
      <c r="I373" s="41" t="s">
        <v>188</v>
      </c>
      <c r="K373" s="23" t="n">
        <v>0</v>
      </c>
      <c r="L373" s="23" t="n">
        <v>0</v>
      </c>
      <c r="M373" s="23" t="n">
        <v>0</v>
      </c>
      <c r="N373" s="23" t="n">
        <v>0</v>
      </c>
      <c r="O373" s="23" t="n">
        <f aca="false">K373+L373</f>
        <v>0</v>
      </c>
      <c r="P373" s="23" t="n">
        <f aca="false">K373+L373+M373+N373</f>
        <v>0</v>
      </c>
      <c r="Q373" s="23" t="n">
        <v>0</v>
      </c>
      <c r="R373" s="23" t="n">
        <v>74</v>
      </c>
      <c r="S373" s="23" t="n">
        <v>0</v>
      </c>
      <c r="T373" s="23" t="n">
        <v>0</v>
      </c>
      <c r="U373" s="42" t="n">
        <f aca="false">IF(I373="delivery",O373-SUM(Q373+R373),IF(I373="PO",P373-SUM(Q373:R373)))</f>
        <v>-74</v>
      </c>
      <c r="V373" s="45" t="n">
        <v>1.57</v>
      </c>
      <c r="W373" s="45"/>
      <c r="X373" s="43" t="n">
        <f aca="false">W373-V373</f>
        <v>-1.57</v>
      </c>
      <c r="Z373" s="44"/>
      <c r="AA373" s="44"/>
      <c r="AM373" s="23" t="str">
        <f aca="false">D373</f>
        <v>Arista</v>
      </c>
      <c r="AN373" s="23" t="s">
        <v>181</v>
      </c>
      <c r="AT373" s="44"/>
      <c r="AU373" s="44"/>
      <c r="BD373" s="23" t="s">
        <v>719</v>
      </c>
      <c r="BE373" s="1" t="s">
        <v>183</v>
      </c>
    </row>
    <row r="374" customFormat="false" ht="15" hidden="false" customHeight="true" outlineLevel="0" collapsed="false">
      <c r="A374" s="23" t="s">
        <v>1654</v>
      </c>
      <c r="B374" s="23" t="s">
        <v>1655</v>
      </c>
      <c r="C374" s="40" t="s">
        <v>177</v>
      </c>
      <c r="D374" s="23" t="s">
        <v>1471</v>
      </c>
      <c r="E374" s="23" t="s">
        <v>1656</v>
      </c>
      <c r="F374" s="23" t="s">
        <v>1657</v>
      </c>
      <c r="G374" s="23" t="n">
        <v>63</v>
      </c>
      <c r="H374" s="23" t="n">
        <v>1000</v>
      </c>
      <c r="I374" s="41" t="s">
        <v>188</v>
      </c>
      <c r="K374" s="23" t="n">
        <v>0</v>
      </c>
      <c r="L374" s="23" t="n">
        <v>73.9845</v>
      </c>
      <c r="M374" s="23" t="n">
        <v>52</v>
      </c>
      <c r="N374" s="23" t="n">
        <v>0</v>
      </c>
      <c r="O374" s="23" t="n">
        <f aca="false">K374+L374</f>
        <v>73.9845</v>
      </c>
      <c r="P374" s="23" t="n">
        <f aca="false">K374+L374+M374+N374</f>
        <v>125.9845</v>
      </c>
      <c r="Q374" s="23" t="n">
        <v>106.5104</v>
      </c>
      <c r="R374" s="23" t="n">
        <v>52.6316</v>
      </c>
      <c r="S374" s="23" t="n">
        <v>55.35</v>
      </c>
      <c r="T374" s="23" t="n">
        <v>32.0084</v>
      </c>
      <c r="U374" s="42" t="n">
        <f aca="false">IF(I374="delivery",O374-SUM(Q374+R374),IF(I374="PO",P374-SUM(Q374:R374)))</f>
        <v>-33.1575</v>
      </c>
      <c r="V374" s="43" t="n">
        <v>28.82</v>
      </c>
      <c r="W374" s="43"/>
      <c r="X374" s="43" t="n">
        <f aca="false">W374-V374</f>
        <v>-28.82</v>
      </c>
      <c r="Y374" s="23" t="n">
        <v>28.64</v>
      </c>
      <c r="Z374" s="44"/>
      <c r="AA374" s="44"/>
      <c r="AM374" s="23" t="str">
        <f aca="false">D374</f>
        <v>Sanmina</v>
      </c>
      <c r="AN374" s="23" t="s">
        <v>1474</v>
      </c>
      <c r="AT374" s="44"/>
      <c r="AU374" s="44"/>
      <c r="BD374" s="23" t="s">
        <v>182</v>
      </c>
      <c r="BE374" s="1" t="s">
        <v>183</v>
      </c>
    </row>
    <row r="375" customFormat="false" ht="15" hidden="false" customHeight="true" outlineLevel="0" collapsed="false">
      <c r="A375" s="23" t="s">
        <v>1658</v>
      </c>
      <c r="B375" s="23" t="s">
        <v>1659</v>
      </c>
      <c r="C375" s="40" t="s">
        <v>177</v>
      </c>
      <c r="D375" s="23" t="s">
        <v>1471</v>
      </c>
      <c r="E375" s="23" t="s">
        <v>1660</v>
      </c>
      <c r="F375" s="23" t="s">
        <v>1661</v>
      </c>
      <c r="G375" s="23" t="n">
        <v>28</v>
      </c>
      <c r="H375" s="23" t="n">
        <v>10</v>
      </c>
      <c r="I375" s="41" t="s">
        <v>188</v>
      </c>
      <c r="K375" s="23" t="n">
        <v>0</v>
      </c>
      <c r="L375" s="23" t="n">
        <v>168</v>
      </c>
      <c r="M375" s="23" t="n">
        <v>152</v>
      </c>
      <c r="N375" s="23" t="n">
        <v>0</v>
      </c>
      <c r="O375" s="23" t="n">
        <f aca="false">K375+L375</f>
        <v>168</v>
      </c>
      <c r="P375" s="23" t="n">
        <f aca="false">K375+L375+M375+N375</f>
        <v>320</v>
      </c>
      <c r="Q375" s="23" t="n">
        <v>400.835</v>
      </c>
      <c r="R375" s="23" t="n">
        <v>171.34</v>
      </c>
      <c r="S375" s="23" t="n">
        <v>183.5</v>
      </c>
      <c r="T375" s="23" t="n">
        <v>91.5</v>
      </c>
      <c r="U375" s="42" t="n">
        <f aca="false">IF(I375="delivery",O375-SUM(Q375+R375),IF(I375="PO",P375-SUM(Q375:R375)))</f>
        <v>-252.175</v>
      </c>
      <c r="V375" s="43" t="n">
        <v>20.8</v>
      </c>
      <c r="W375" s="43"/>
      <c r="X375" s="43" t="n">
        <f aca="false">W375-V375</f>
        <v>-20.8</v>
      </c>
      <c r="Y375" s="23" t="n">
        <v>14.2</v>
      </c>
      <c r="Z375" s="44"/>
      <c r="AA375" s="44"/>
      <c r="AM375" s="23" t="str">
        <f aca="false">D375</f>
        <v>Sanmina</v>
      </c>
      <c r="AN375" s="23" t="s">
        <v>1474</v>
      </c>
      <c r="AT375" s="44"/>
      <c r="AU375" s="44"/>
      <c r="BD375" s="23" t="s">
        <v>182</v>
      </c>
      <c r="BE375" s="1" t="s">
        <v>183</v>
      </c>
    </row>
    <row r="376" customFormat="false" ht="15" hidden="false" customHeight="true" outlineLevel="0" collapsed="false">
      <c r="A376" s="23" t="s">
        <v>1662</v>
      </c>
      <c r="B376" s="23" t="s">
        <v>1663</v>
      </c>
      <c r="C376" s="40" t="s">
        <v>177</v>
      </c>
      <c r="D376" s="23" t="s">
        <v>82</v>
      </c>
      <c r="E376" s="23" t="s">
        <v>1664</v>
      </c>
      <c r="F376" s="23" t="s">
        <v>1665</v>
      </c>
      <c r="G376" s="23" t="n">
        <v>61</v>
      </c>
      <c r="H376" s="23" t="n">
        <v>1000</v>
      </c>
      <c r="I376" s="41" t="s">
        <v>188</v>
      </c>
      <c r="K376" s="23" t="n">
        <v>0</v>
      </c>
      <c r="L376" s="23" t="n">
        <v>12840</v>
      </c>
      <c r="M376" s="23" t="n">
        <v>0</v>
      </c>
      <c r="N376" s="23" t="n">
        <v>0</v>
      </c>
      <c r="O376" s="23" t="n">
        <f aca="false">K376+L376</f>
        <v>12840</v>
      </c>
      <c r="P376" s="23" t="n">
        <f aca="false">K376+L376+M376+N376</f>
        <v>12840</v>
      </c>
      <c r="Q376" s="23" t="n">
        <v>6409</v>
      </c>
      <c r="R376" s="23" t="n">
        <v>2592</v>
      </c>
      <c r="S376" s="23" t="n">
        <v>2981</v>
      </c>
      <c r="T376" s="23" t="n">
        <v>1666</v>
      </c>
      <c r="U376" s="42" t="n">
        <f aca="false">IF(I376="delivery",O376-SUM(Q376+R376),IF(I376="PO",P376-SUM(Q376:R376)))</f>
        <v>3839</v>
      </c>
      <c r="V376" s="43" t="n">
        <v>0.68</v>
      </c>
      <c r="W376" s="43"/>
      <c r="X376" s="43" t="n">
        <f aca="false">W376-V376</f>
        <v>-0.68</v>
      </c>
      <c r="Z376" s="44"/>
      <c r="AA376" s="44"/>
      <c r="AM376" s="23" t="str">
        <f aca="false">D376</f>
        <v>Arista</v>
      </c>
      <c r="AN376" s="23" t="s">
        <v>189</v>
      </c>
      <c r="AT376" s="44"/>
      <c r="AU376" s="44"/>
      <c r="BD376" s="23" t="s">
        <v>182</v>
      </c>
      <c r="BE376" s="1" t="s">
        <v>183</v>
      </c>
    </row>
    <row r="377" customFormat="false" ht="15" hidden="false" customHeight="true" outlineLevel="0" collapsed="false">
      <c r="A377" s="23" t="s">
        <v>1666</v>
      </c>
      <c r="B377" s="23" t="s">
        <v>1667</v>
      </c>
      <c r="C377" s="40" t="s">
        <v>177</v>
      </c>
      <c r="D377" s="23" t="s">
        <v>82</v>
      </c>
      <c r="E377" s="23" t="s">
        <v>1668</v>
      </c>
      <c r="F377" s="23" t="s">
        <v>1669</v>
      </c>
      <c r="G377" s="23" t="n">
        <v>66</v>
      </c>
      <c r="H377" s="23" t="n">
        <v>1000</v>
      </c>
      <c r="I377" s="41" t="s">
        <v>188</v>
      </c>
      <c r="K377" s="23" t="n">
        <v>395</v>
      </c>
      <c r="L377" s="23" t="n">
        <v>881</v>
      </c>
      <c r="M377" s="23" t="n">
        <v>0</v>
      </c>
      <c r="N377" s="23" t="n">
        <v>0</v>
      </c>
      <c r="O377" s="23" t="n">
        <f aca="false">K377+L377</f>
        <v>1276</v>
      </c>
      <c r="P377" s="23" t="n">
        <f aca="false">K377+L377+M377+N377</f>
        <v>1276</v>
      </c>
      <c r="Q377" s="23" t="n">
        <v>820</v>
      </c>
      <c r="R377" s="23" t="n">
        <v>357</v>
      </c>
      <c r="S377" s="23" t="n">
        <v>460</v>
      </c>
      <c r="T377" s="23" t="n">
        <v>20</v>
      </c>
      <c r="U377" s="42" t="n">
        <f aca="false">IF(I377="delivery",O377-SUM(Q377+R377),IF(I377="PO",P377-SUM(Q377:R377)))</f>
        <v>99</v>
      </c>
      <c r="V377" s="43" t="n">
        <v>1.51</v>
      </c>
      <c r="W377" s="43"/>
      <c r="X377" s="43" t="n">
        <f aca="false">W377-V377</f>
        <v>-1.51</v>
      </c>
      <c r="Z377" s="44"/>
      <c r="AA377" s="44"/>
      <c r="AM377" s="23" t="str">
        <f aca="false">D377</f>
        <v>Arista</v>
      </c>
      <c r="AN377" s="23" t="s">
        <v>189</v>
      </c>
      <c r="AT377" s="44"/>
      <c r="AU377" s="44"/>
      <c r="BD377" s="23" t="s">
        <v>182</v>
      </c>
      <c r="BE377" s="1" t="s">
        <v>183</v>
      </c>
    </row>
    <row r="378" customFormat="false" ht="15" hidden="false" customHeight="true" outlineLevel="0" collapsed="false">
      <c r="A378" s="23" t="s">
        <v>1670</v>
      </c>
      <c r="B378" s="23" t="s">
        <v>1671</v>
      </c>
      <c r="C378" s="40" t="s">
        <v>177</v>
      </c>
      <c r="D378" s="23" t="s">
        <v>82</v>
      </c>
      <c r="E378" s="23" t="s">
        <v>1672</v>
      </c>
      <c r="F378" s="23" t="s">
        <v>1673</v>
      </c>
      <c r="G378" s="23" t="n">
        <v>66</v>
      </c>
      <c r="H378" s="23" t="n">
        <v>1000</v>
      </c>
      <c r="I378" s="41" t="s">
        <v>188</v>
      </c>
      <c r="K378" s="23" t="n">
        <v>0</v>
      </c>
      <c r="L378" s="23" t="n">
        <v>1015</v>
      </c>
      <c r="M378" s="23" t="n">
        <v>0</v>
      </c>
      <c r="N378" s="23" t="n">
        <v>1000</v>
      </c>
      <c r="O378" s="23" t="n">
        <f aca="false">K378+L378</f>
        <v>1015</v>
      </c>
      <c r="P378" s="23" t="n">
        <f aca="false">K378+L378+M378+N378</f>
        <v>2015</v>
      </c>
      <c r="Q378" s="23" t="n">
        <v>820</v>
      </c>
      <c r="R378" s="23" t="n">
        <v>357</v>
      </c>
      <c r="S378" s="23" t="n">
        <v>460</v>
      </c>
      <c r="T378" s="23" t="n">
        <v>20</v>
      </c>
      <c r="U378" s="42" t="n">
        <f aca="false">IF(I378="delivery",O378-SUM(Q378+R378),IF(I378="PO",P378-SUM(Q378:R378)))</f>
        <v>838</v>
      </c>
      <c r="V378" s="43" t="n">
        <v>1.22</v>
      </c>
      <c r="W378" s="43"/>
      <c r="X378" s="43" t="n">
        <f aca="false">W378-V378</f>
        <v>-1.22</v>
      </c>
      <c r="Y378" s="23" t="n">
        <v>1.22</v>
      </c>
      <c r="Z378" s="44"/>
      <c r="AA378" s="44"/>
      <c r="AM378" s="23" t="str">
        <f aca="false">D378</f>
        <v>Arista</v>
      </c>
      <c r="AN378" s="23" t="s">
        <v>189</v>
      </c>
      <c r="AT378" s="44"/>
      <c r="AU378" s="44"/>
      <c r="BD378" s="23" t="s">
        <v>182</v>
      </c>
      <c r="BE378" s="1" t="s">
        <v>183</v>
      </c>
    </row>
    <row r="379" customFormat="false" ht="15" hidden="false" customHeight="true" outlineLevel="0" collapsed="false">
      <c r="A379" s="23" t="s">
        <v>1674</v>
      </c>
      <c r="B379" s="23" t="s">
        <v>1675</v>
      </c>
      <c r="C379" s="40" t="s">
        <v>177</v>
      </c>
      <c r="D379" s="23" t="s">
        <v>82</v>
      </c>
      <c r="E379" s="23" t="s">
        <v>1676</v>
      </c>
      <c r="F379" s="23" t="s">
        <v>1677</v>
      </c>
      <c r="G379" s="23" t="n">
        <v>66</v>
      </c>
      <c r="H379" s="23" t="n">
        <v>1</v>
      </c>
      <c r="I379" s="41" t="s">
        <v>188</v>
      </c>
      <c r="K379" s="23" t="n">
        <v>999</v>
      </c>
      <c r="L379" s="23" t="n">
        <v>3346</v>
      </c>
      <c r="M379" s="23" t="n">
        <v>0</v>
      </c>
      <c r="N379" s="23" t="n">
        <v>0</v>
      </c>
      <c r="O379" s="23" t="n">
        <f aca="false">K379+L379</f>
        <v>4345</v>
      </c>
      <c r="P379" s="23" t="n">
        <f aca="false">K379+L379+M379+N379</f>
        <v>4345</v>
      </c>
      <c r="Q379" s="23" t="n">
        <v>305</v>
      </c>
      <c r="R379" s="23" t="n">
        <v>48</v>
      </c>
      <c r="S379" s="23" t="n">
        <v>68</v>
      </c>
      <c r="T379" s="23" t="n">
        <v>72</v>
      </c>
      <c r="U379" s="42" t="n">
        <f aca="false">IF(I379="delivery",O379-SUM(Q379+R379),IF(I379="PO",P379-SUM(Q379:R379)))</f>
        <v>3992</v>
      </c>
      <c r="V379" s="43" t="n">
        <v>0.77</v>
      </c>
      <c r="W379" s="43"/>
      <c r="X379" s="43" t="n">
        <f aca="false">W379-V379</f>
        <v>-0.77</v>
      </c>
      <c r="Z379" s="44"/>
      <c r="AA379" s="44"/>
      <c r="AM379" s="23" t="str">
        <f aca="false">D379</f>
        <v>Arista</v>
      </c>
      <c r="AN379" s="23" t="s">
        <v>189</v>
      </c>
      <c r="AT379" s="44"/>
      <c r="AU379" s="44"/>
      <c r="BD379" s="23" t="s">
        <v>182</v>
      </c>
      <c r="BE379" s="1" t="s">
        <v>183</v>
      </c>
    </row>
    <row r="380" customFormat="false" ht="15" hidden="false" customHeight="true" outlineLevel="0" collapsed="false">
      <c r="A380" s="23" t="s">
        <v>1678</v>
      </c>
      <c r="B380" s="23" t="s">
        <v>1679</v>
      </c>
      <c r="C380" s="40" t="s">
        <v>177</v>
      </c>
      <c r="D380" s="23" t="s">
        <v>82</v>
      </c>
      <c r="E380" s="23" t="s">
        <v>1680</v>
      </c>
      <c r="F380" s="23" t="s">
        <v>1681</v>
      </c>
      <c r="G380" s="23" t="n">
        <v>96</v>
      </c>
      <c r="H380" s="23" t="n">
        <v>100</v>
      </c>
      <c r="I380" s="41" t="s">
        <v>188</v>
      </c>
      <c r="K380" s="23" t="n">
        <v>0</v>
      </c>
      <c r="L380" s="23" t="n">
        <v>366</v>
      </c>
      <c r="M380" s="23" t="n">
        <v>0</v>
      </c>
      <c r="N380" s="23" t="n">
        <v>0</v>
      </c>
      <c r="O380" s="23" t="n">
        <f aca="false">K380+L380</f>
        <v>366</v>
      </c>
      <c r="P380" s="23" t="n">
        <f aca="false">K380+L380+M380+N380</f>
        <v>366</v>
      </c>
      <c r="Q380" s="23" t="n">
        <v>541</v>
      </c>
      <c r="R380" s="23" t="n">
        <v>216</v>
      </c>
      <c r="S380" s="23" t="n">
        <v>246</v>
      </c>
      <c r="T380" s="23" t="n">
        <v>136</v>
      </c>
      <c r="U380" s="42" t="n">
        <f aca="false">IF(I380="delivery",O380-SUM(Q380+R380),IF(I380="PO",P380-SUM(Q380:R380)))</f>
        <v>-391</v>
      </c>
      <c r="V380" s="43" t="n">
        <v>18.24</v>
      </c>
      <c r="W380" s="43"/>
      <c r="X380" s="43" t="n">
        <f aca="false">W380-V380</f>
        <v>-18.24</v>
      </c>
      <c r="Z380" s="44"/>
      <c r="AA380" s="44"/>
      <c r="AM380" s="23" t="str">
        <f aca="false">D380</f>
        <v>Arista</v>
      </c>
      <c r="AN380" s="23" t="s">
        <v>189</v>
      </c>
      <c r="AT380" s="44"/>
      <c r="AU380" s="44"/>
      <c r="BD380" s="23" t="s">
        <v>182</v>
      </c>
      <c r="BE380" s="1" t="s">
        <v>183</v>
      </c>
    </row>
    <row r="381" customFormat="false" ht="15" hidden="false" customHeight="true" outlineLevel="0" collapsed="false">
      <c r="A381" s="23" t="s">
        <v>1682</v>
      </c>
      <c r="B381" s="23" t="s">
        <v>1683</v>
      </c>
      <c r="C381" s="40" t="s">
        <v>177</v>
      </c>
      <c r="D381" s="23" t="s">
        <v>82</v>
      </c>
      <c r="E381" s="23" t="s">
        <v>1684</v>
      </c>
      <c r="F381" s="23" t="s">
        <v>1685</v>
      </c>
      <c r="G381" s="23" t="n">
        <v>60</v>
      </c>
      <c r="H381" s="23" t="n">
        <v>480</v>
      </c>
      <c r="I381" s="41" t="s">
        <v>188</v>
      </c>
      <c r="K381" s="23" t="n">
        <v>0</v>
      </c>
      <c r="L381" s="23" t="n">
        <v>0</v>
      </c>
      <c r="M381" s="23" t="n">
        <v>0</v>
      </c>
      <c r="N381" s="23" t="n">
        <v>0</v>
      </c>
      <c r="O381" s="23" t="n">
        <f aca="false">K381+L381</f>
        <v>0</v>
      </c>
      <c r="P381" s="23" t="n">
        <f aca="false">K381+L381+M381+N381</f>
        <v>0</v>
      </c>
      <c r="Q381" s="23" t="n">
        <v>312</v>
      </c>
      <c r="R381" s="23" t="n">
        <v>384</v>
      </c>
      <c r="S381" s="23" t="n">
        <v>384</v>
      </c>
      <c r="T381" s="23" t="n">
        <v>176</v>
      </c>
      <c r="U381" s="42" t="n">
        <f aca="false">IF(I381="delivery",O381-SUM(Q381+R381),IF(I381="PO",P381-SUM(Q381:R381)))</f>
        <v>-696</v>
      </c>
      <c r="V381" s="43" t="n">
        <v>9.75</v>
      </c>
      <c r="W381" s="43"/>
      <c r="X381" s="43" t="n">
        <f aca="false">W381-V381</f>
        <v>-9.75</v>
      </c>
      <c r="Z381" s="44"/>
      <c r="AA381" s="44"/>
      <c r="AM381" s="23" t="str">
        <f aca="false">D381</f>
        <v>Arista</v>
      </c>
      <c r="AN381" s="23" t="s">
        <v>189</v>
      </c>
      <c r="AT381" s="44"/>
      <c r="AU381" s="44"/>
      <c r="BD381" s="23" t="s">
        <v>182</v>
      </c>
      <c r="BE381" s="1" t="s">
        <v>183</v>
      </c>
    </row>
    <row r="382" customFormat="false" ht="15" hidden="false" customHeight="true" outlineLevel="0" collapsed="false">
      <c r="A382" s="23" t="s">
        <v>1686</v>
      </c>
      <c r="B382" s="23" t="s">
        <v>1687</v>
      </c>
      <c r="C382" s="40" t="s">
        <v>177</v>
      </c>
      <c r="D382" s="23" t="s">
        <v>82</v>
      </c>
      <c r="E382" s="23" t="s">
        <v>1688</v>
      </c>
      <c r="F382" s="23" t="s">
        <v>1689</v>
      </c>
      <c r="G382" s="23" t="n">
        <v>51</v>
      </c>
      <c r="H382" s="23" t="n">
        <v>480</v>
      </c>
      <c r="I382" s="41" t="s">
        <v>188</v>
      </c>
      <c r="K382" s="23" t="n">
        <v>0</v>
      </c>
      <c r="L382" s="23" t="n">
        <v>0</v>
      </c>
      <c r="M382" s="23" t="n">
        <v>0</v>
      </c>
      <c r="N382" s="23" t="n">
        <v>0</v>
      </c>
      <c r="O382" s="23" t="n">
        <f aca="false">K382+L382</f>
        <v>0</v>
      </c>
      <c r="P382" s="23" t="n">
        <f aca="false">K382+L382+M382+N382</f>
        <v>0</v>
      </c>
      <c r="Q382" s="23" t="n">
        <v>312</v>
      </c>
      <c r="R382" s="23" t="n">
        <v>384</v>
      </c>
      <c r="S382" s="23" t="n">
        <v>384</v>
      </c>
      <c r="T382" s="23" t="n">
        <v>176</v>
      </c>
      <c r="U382" s="42" t="n">
        <f aca="false">IF(I382="delivery",O382-SUM(Q382+R382),IF(I382="PO",P382-SUM(Q382:R382)))</f>
        <v>-696</v>
      </c>
      <c r="V382" s="43" t="n">
        <v>6.6</v>
      </c>
      <c r="W382" s="43"/>
      <c r="X382" s="43" t="n">
        <f aca="false">W382-V382</f>
        <v>-6.6</v>
      </c>
      <c r="Z382" s="44"/>
      <c r="AA382" s="44"/>
      <c r="AM382" s="23" t="str">
        <f aca="false">D382</f>
        <v>Arista</v>
      </c>
      <c r="AN382" s="23" t="s">
        <v>189</v>
      </c>
      <c r="AT382" s="44"/>
      <c r="AU382" s="44"/>
      <c r="BD382" s="23" t="s">
        <v>182</v>
      </c>
      <c r="BE382" s="1" t="s">
        <v>183</v>
      </c>
    </row>
    <row r="383" customFormat="false" ht="15" hidden="false" customHeight="true" outlineLevel="0" collapsed="false">
      <c r="A383" s="23" t="s">
        <v>1690</v>
      </c>
      <c r="B383" s="23" t="s">
        <v>1691</v>
      </c>
      <c r="C383" s="40" t="s">
        <v>177</v>
      </c>
      <c r="D383" s="23" t="s">
        <v>82</v>
      </c>
      <c r="E383" s="23" t="s">
        <v>1692</v>
      </c>
      <c r="F383" s="23" t="s">
        <v>1693</v>
      </c>
      <c r="G383" s="23" t="n">
        <v>71</v>
      </c>
      <c r="H383" s="23" t="n">
        <v>1000</v>
      </c>
      <c r="I383" s="41" t="s">
        <v>188</v>
      </c>
      <c r="K383" s="23" t="n">
        <v>0</v>
      </c>
      <c r="L383" s="23" t="n">
        <v>4249</v>
      </c>
      <c r="M383" s="23" t="n">
        <v>0</v>
      </c>
      <c r="N383" s="23" t="n">
        <v>0</v>
      </c>
      <c r="O383" s="23" t="n">
        <f aca="false">K383+L383</f>
        <v>4249</v>
      </c>
      <c r="P383" s="23" t="n">
        <f aca="false">K383+L383+M383+N383</f>
        <v>4249</v>
      </c>
      <c r="Q383" s="23" t="n">
        <v>2863</v>
      </c>
      <c r="R383" s="23" t="n">
        <v>1733</v>
      </c>
      <c r="S383" s="23" t="n">
        <v>1821</v>
      </c>
      <c r="T383" s="23" t="n">
        <v>882</v>
      </c>
      <c r="U383" s="42" t="n">
        <f aca="false">IF(I383="delivery",O383-SUM(Q383+R383),IF(I383="PO",P383-SUM(Q383:R383)))</f>
        <v>-347</v>
      </c>
      <c r="V383" s="43" t="n">
        <v>3.45</v>
      </c>
      <c r="W383" s="43"/>
      <c r="X383" s="43" t="n">
        <f aca="false">W383-V383</f>
        <v>-3.45</v>
      </c>
      <c r="Z383" s="44"/>
      <c r="AA383" s="44"/>
      <c r="AM383" s="23" t="str">
        <f aca="false">D383</f>
        <v>Arista</v>
      </c>
      <c r="AN383" s="23" t="s">
        <v>189</v>
      </c>
      <c r="AT383" s="44"/>
      <c r="AU383" s="44"/>
      <c r="BD383" s="23" t="s">
        <v>182</v>
      </c>
      <c r="BE383" s="1" t="s">
        <v>183</v>
      </c>
    </row>
    <row r="384" customFormat="false" ht="15" hidden="false" customHeight="true" outlineLevel="0" collapsed="false">
      <c r="A384" s="23" t="s">
        <v>1694</v>
      </c>
      <c r="B384" s="23" t="s">
        <v>1695</v>
      </c>
      <c r="C384" s="40" t="s">
        <v>177</v>
      </c>
      <c r="D384" s="23" t="s">
        <v>82</v>
      </c>
      <c r="E384" s="23" t="s">
        <v>1696</v>
      </c>
      <c r="F384" s="23" t="s">
        <v>1697</v>
      </c>
      <c r="G384" s="23" t="n">
        <v>71</v>
      </c>
      <c r="H384" s="23" t="n">
        <v>10000</v>
      </c>
      <c r="I384" s="41" t="s">
        <v>188</v>
      </c>
      <c r="K384" s="23" t="n">
        <v>0</v>
      </c>
      <c r="L384" s="23" t="n">
        <v>12991</v>
      </c>
      <c r="M384" s="23" t="n">
        <v>10000</v>
      </c>
      <c r="N384" s="23" t="n">
        <v>0</v>
      </c>
      <c r="O384" s="23" t="n">
        <f aca="false">K384+L384</f>
        <v>12991</v>
      </c>
      <c r="P384" s="23" t="n">
        <f aca="false">K384+L384+M384+N384</f>
        <v>22991</v>
      </c>
      <c r="Q384" s="23" t="n">
        <v>17166</v>
      </c>
      <c r="R384" s="23" t="n">
        <v>10398</v>
      </c>
      <c r="S384" s="23" t="n">
        <v>10926</v>
      </c>
      <c r="T384" s="23" t="n">
        <v>5292</v>
      </c>
      <c r="U384" s="42" t="n">
        <f aca="false">IF(I384="delivery",O384-SUM(Q384+R384),IF(I384="PO",P384-SUM(Q384:R384)))</f>
        <v>-4573</v>
      </c>
      <c r="V384" s="43" t="n">
        <v>0.6</v>
      </c>
      <c r="W384" s="43"/>
      <c r="X384" s="43" t="n">
        <f aca="false">W384-V384</f>
        <v>-0.6</v>
      </c>
      <c r="Y384" s="23" t="n">
        <v>0.6</v>
      </c>
      <c r="Z384" s="44"/>
      <c r="AA384" s="44"/>
      <c r="AM384" s="23" t="str">
        <f aca="false">D384</f>
        <v>Arista</v>
      </c>
      <c r="AN384" s="23" t="s">
        <v>189</v>
      </c>
      <c r="AT384" s="44"/>
      <c r="AU384" s="44"/>
      <c r="BD384" s="23" t="s">
        <v>182</v>
      </c>
      <c r="BE384" s="1" t="s">
        <v>183</v>
      </c>
    </row>
    <row r="385" customFormat="false" ht="15" hidden="false" customHeight="true" outlineLevel="0" collapsed="false">
      <c r="A385" s="23" t="s">
        <v>1698</v>
      </c>
      <c r="B385" s="23" t="s">
        <v>1699</v>
      </c>
      <c r="C385" s="40" t="s">
        <v>177</v>
      </c>
      <c r="D385" s="23" t="s">
        <v>82</v>
      </c>
      <c r="E385" s="23" t="s">
        <v>1700</v>
      </c>
      <c r="F385" s="23" t="s">
        <v>1701</v>
      </c>
      <c r="G385" s="23" t="n">
        <v>71</v>
      </c>
      <c r="H385" s="23" t="n">
        <v>5000</v>
      </c>
      <c r="I385" s="41" t="s">
        <v>188</v>
      </c>
      <c r="K385" s="23" t="n">
        <v>0</v>
      </c>
      <c r="L385" s="23" t="n">
        <v>4071</v>
      </c>
      <c r="M385" s="23" t="n">
        <v>5000</v>
      </c>
      <c r="N385" s="23" t="n">
        <v>0</v>
      </c>
      <c r="O385" s="23" t="n">
        <f aca="false">K385+L385</f>
        <v>4071</v>
      </c>
      <c r="P385" s="23" t="n">
        <f aca="false">K385+L385+M385+N385</f>
        <v>9071</v>
      </c>
      <c r="Q385" s="23" t="n">
        <v>7390</v>
      </c>
      <c r="R385" s="23" t="n">
        <v>2521</v>
      </c>
      <c r="S385" s="23" t="n">
        <v>2880</v>
      </c>
      <c r="T385" s="23" t="n">
        <v>1486</v>
      </c>
      <c r="U385" s="42" t="n">
        <f aca="false">IF(I385="delivery",O385-SUM(Q385+R385),IF(I385="PO",P385-SUM(Q385:R385)))</f>
        <v>-840</v>
      </c>
      <c r="V385" s="43" t="n">
        <v>21.72</v>
      </c>
      <c r="W385" s="43"/>
      <c r="X385" s="43" t="n">
        <f aca="false">W385-V385</f>
        <v>-21.72</v>
      </c>
      <c r="Y385" s="23" t="n">
        <v>21.72</v>
      </c>
      <c r="Z385" s="44"/>
      <c r="AA385" s="44"/>
      <c r="AM385" s="23" t="str">
        <f aca="false">D385</f>
        <v>Arista</v>
      </c>
      <c r="AN385" s="23" t="s">
        <v>189</v>
      </c>
      <c r="AT385" s="44"/>
      <c r="AU385" s="44"/>
      <c r="BD385" s="23" t="s">
        <v>182</v>
      </c>
      <c r="BE385" s="1" t="s">
        <v>183</v>
      </c>
    </row>
    <row r="386" customFormat="false" ht="15" hidden="false" customHeight="true" outlineLevel="0" collapsed="false">
      <c r="A386" s="23" t="s">
        <v>1702</v>
      </c>
      <c r="B386" s="23" t="s">
        <v>1703</v>
      </c>
      <c r="C386" s="40" t="s">
        <v>177</v>
      </c>
      <c r="D386" s="23" t="s">
        <v>82</v>
      </c>
      <c r="E386" s="23" t="s">
        <v>1704</v>
      </c>
      <c r="F386" s="23" t="s">
        <v>1705</v>
      </c>
      <c r="G386" s="23" t="n">
        <v>91</v>
      </c>
      <c r="H386" s="23" t="n">
        <v>5000</v>
      </c>
      <c r="I386" s="41" t="s">
        <v>188</v>
      </c>
      <c r="K386" s="23" t="n">
        <v>0</v>
      </c>
      <c r="L386" s="23" t="n">
        <v>5648</v>
      </c>
      <c r="M386" s="23" t="n">
        <v>3500</v>
      </c>
      <c r="N386" s="23" t="n">
        <v>5000</v>
      </c>
      <c r="O386" s="23" t="n">
        <f aca="false">K386+L386</f>
        <v>5648</v>
      </c>
      <c r="P386" s="23" t="n">
        <f aca="false">K386+L386+M386+N386</f>
        <v>14148</v>
      </c>
      <c r="Q386" s="23" t="n">
        <v>7817</v>
      </c>
      <c r="R386" s="23" t="n">
        <v>3835</v>
      </c>
      <c r="S386" s="23" t="n">
        <v>4781</v>
      </c>
      <c r="T386" s="23" t="n">
        <v>590</v>
      </c>
      <c r="U386" s="42" t="n">
        <f aca="false">IF(I386="delivery",O386-SUM(Q386+R386),IF(I386="PO",P386-SUM(Q386:R386)))</f>
        <v>2496</v>
      </c>
      <c r="V386" s="43" t="n">
        <v>5.75</v>
      </c>
      <c r="W386" s="43"/>
      <c r="X386" s="43" t="n">
        <f aca="false">W386-V386</f>
        <v>-5.75</v>
      </c>
      <c r="Y386" s="23" t="n">
        <v>5.89</v>
      </c>
      <c r="Z386" s="44"/>
      <c r="AA386" s="44"/>
      <c r="AM386" s="23" t="str">
        <f aca="false">D386</f>
        <v>Arista</v>
      </c>
      <c r="AN386" s="23" t="s">
        <v>189</v>
      </c>
      <c r="AT386" s="44"/>
      <c r="AU386" s="44"/>
      <c r="BD386" s="23" t="s">
        <v>182</v>
      </c>
      <c r="BE386" s="1" t="s">
        <v>183</v>
      </c>
    </row>
    <row r="387" customFormat="false" ht="15" hidden="false" customHeight="true" outlineLevel="0" collapsed="false">
      <c r="A387" s="23" t="s">
        <v>1706</v>
      </c>
      <c r="B387" s="23" t="s">
        <v>1707</v>
      </c>
      <c r="C387" s="40" t="s">
        <v>177</v>
      </c>
      <c r="D387" s="23" t="s">
        <v>82</v>
      </c>
      <c r="E387" s="23" t="s">
        <v>1708</v>
      </c>
      <c r="F387" s="23" t="s">
        <v>1709</v>
      </c>
      <c r="G387" s="23" t="n">
        <v>66</v>
      </c>
      <c r="H387" s="23" t="n">
        <v>100</v>
      </c>
      <c r="I387" s="41" t="s">
        <v>188</v>
      </c>
      <c r="K387" s="23" t="n">
        <v>531</v>
      </c>
      <c r="L387" s="23" t="n">
        <v>484</v>
      </c>
      <c r="M387" s="23" t="n">
        <v>0</v>
      </c>
      <c r="N387" s="23" t="n">
        <v>0</v>
      </c>
      <c r="O387" s="23" t="n">
        <f aca="false">K387+L387</f>
        <v>1015</v>
      </c>
      <c r="P387" s="23" t="n">
        <f aca="false">K387+L387+M387+N387</f>
        <v>1015</v>
      </c>
      <c r="Q387" s="23" t="n">
        <v>241</v>
      </c>
      <c r="R387" s="23" t="n">
        <v>261</v>
      </c>
      <c r="S387" s="23" t="n">
        <v>279</v>
      </c>
      <c r="T387" s="23" t="n">
        <v>124</v>
      </c>
      <c r="U387" s="42" t="n">
        <f aca="false">IF(I387="delivery",O387-SUM(Q387+R387),IF(I387="PO",P387-SUM(Q387:R387)))</f>
        <v>513</v>
      </c>
      <c r="V387" s="43" t="n">
        <v>19.32</v>
      </c>
      <c r="W387" s="43"/>
      <c r="X387" s="43" t="n">
        <f aca="false">W387-V387</f>
        <v>-19.32</v>
      </c>
      <c r="Z387" s="44"/>
      <c r="AA387" s="44"/>
      <c r="AM387" s="23" t="str">
        <f aca="false">D387</f>
        <v>Arista</v>
      </c>
      <c r="AN387" s="23" t="s">
        <v>189</v>
      </c>
      <c r="AT387" s="44"/>
      <c r="AU387" s="44"/>
      <c r="BD387" s="23" t="s">
        <v>182</v>
      </c>
      <c r="BE387" s="1" t="s">
        <v>183</v>
      </c>
    </row>
    <row r="388" customFormat="false" ht="15" hidden="false" customHeight="true" outlineLevel="0" collapsed="false">
      <c r="A388" s="23" t="s">
        <v>1710</v>
      </c>
      <c r="B388" s="23" t="s">
        <v>1711</v>
      </c>
      <c r="C388" s="40" t="s">
        <v>177</v>
      </c>
      <c r="D388" s="23" t="s">
        <v>82</v>
      </c>
      <c r="E388" s="23" t="s">
        <v>1712</v>
      </c>
      <c r="F388" s="23" t="s">
        <v>1713</v>
      </c>
      <c r="G388" s="23" t="n">
        <v>66</v>
      </c>
      <c r="H388" s="23" t="n">
        <v>1000</v>
      </c>
      <c r="I388" s="41" t="s">
        <v>188</v>
      </c>
      <c r="K388" s="23" t="n">
        <v>0</v>
      </c>
      <c r="L388" s="23" t="n">
        <v>3708</v>
      </c>
      <c r="M388" s="23" t="n">
        <v>0</v>
      </c>
      <c r="N388" s="23" t="n">
        <v>0</v>
      </c>
      <c r="O388" s="23" t="n">
        <f aca="false">K388+L388</f>
        <v>3708</v>
      </c>
      <c r="P388" s="23" t="n">
        <f aca="false">K388+L388+M388+N388</f>
        <v>3708</v>
      </c>
      <c r="Q388" s="23" t="n">
        <v>4264</v>
      </c>
      <c r="R388" s="23" t="n">
        <v>1468</v>
      </c>
      <c r="S388" s="23" t="n">
        <v>1746</v>
      </c>
      <c r="T388" s="23" t="n">
        <v>872</v>
      </c>
      <c r="U388" s="42" t="n">
        <f aca="false">IF(I388="delivery",O388-SUM(Q388+R388),IF(I388="PO",P388-SUM(Q388:R388)))</f>
        <v>-2024</v>
      </c>
      <c r="V388" s="43" t="n">
        <v>19.77</v>
      </c>
      <c r="W388" s="43"/>
      <c r="X388" s="43" t="n">
        <f aca="false">W388-V388</f>
        <v>-19.77</v>
      </c>
      <c r="Z388" s="44"/>
      <c r="AA388" s="44"/>
      <c r="AM388" s="23" t="str">
        <f aca="false">D388</f>
        <v>Arista</v>
      </c>
      <c r="AN388" s="23" t="s">
        <v>189</v>
      </c>
      <c r="AT388" s="44"/>
      <c r="AU388" s="44"/>
      <c r="BD388" s="23" t="s">
        <v>182</v>
      </c>
      <c r="BE388" s="1" t="s">
        <v>183</v>
      </c>
    </row>
    <row r="389" customFormat="false" ht="15" hidden="false" customHeight="true" outlineLevel="0" collapsed="false">
      <c r="A389" s="23" t="s">
        <v>1714</v>
      </c>
      <c r="B389" s="23" t="s">
        <v>1715</v>
      </c>
      <c r="C389" s="40" t="s">
        <v>177</v>
      </c>
      <c r="D389" s="23" t="s">
        <v>82</v>
      </c>
      <c r="E389" s="23" t="s">
        <v>1716</v>
      </c>
      <c r="F389" s="23" t="s">
        <v>1717</v>
      </c>
      <c r="G389" s="23" t="n">
        <v>66</v>
      </c>
      <c r="H389" s="23" t="n">
        <v>1000</v>
      </c>
      <c r="I389" s="41" t="s">
        <v>188</v>
      </c>
      <c r="K389" s="23" t="n">
        <v>1354</v>
      </c>
      <c r="L389" s="23" t="n">
        <v>2668</v>
      </c>
      <c r="M389" s="23" t="n">
        <v>0</v>
      </c>
      <c r="N389" s="23" t="n">
        <v>0</v>
      </c>
      <c r="O389" s="23" t="n">
        <f aca="false">K389+L389</f>
        <v>4022</v>
      </c>
      <c r="P389" s="23" t="n">
        <f aca="false">K389+L389+M389+N389</f>
        <v>4022</v>
      </c>
      <c r="Q389" s="23" t="n">
        <v>2146</v>
      </c>
      <c r="R389" s="23" t="n">
        <v>1060</v>
      </c>
      <c r="S389" s="23" t="n">
        <v>864</v>
      </c>
      <c r="T389" s="23" t="n">
        <v>412</v>
      </c>
      <c r="U389" s="42" t="n">
        <f aca="false">IF(I389="delivery",O389-SUM(Q389+R389),IF(I389="PO",P389-SUM(Q389:R389)))</f>
        <v>816</v>
      </c>
      <c r="V389" s="43" t="n">
        <v>19.14</v>
      </c>
      <c r="W389" s="43"/>
      <c r="X389" s="43" t="n">
        <f aca="false">W389-V389</f>
        <v>-19.14</v>
      </c>
      <c r="Z389" s="44"/>
      <c r="AA389" s="44"/>
      <c r="AM389" s="23" t="str">
        <f aca="false">D389</f>
        <v>Arista</v>
      </c>
      <c r="AN389" s="23" t="s">
        <v>189</v>
      </c>
      <c r="AT389" s="44"/>
      <c r="AU389" s="44"/>
      <c r="BD389" s="23" t="s">
        <v>182</v>
      </c>
      <c r="BE389" s="1" t="s">
        <v>183</v>
      </c>
    </row>
    <row r="390" customFormat="false" ht="15" hidden="false" customHeight="true" outlineLevel="0" collapsed="false">
      <c r="A390" s="23" t="s">
        <v>1718</v>
      </c>
      <c r="B390" s="23" t="s">
        <v>1719</v>
      </c>
      <c r="C390" s="40" t="s">
        <v>177</v>
      </c>
      <c r="D390" s="23" t="s">
        <v>82</v>
      </c>
      <c r="E390" s="23" t="s">
        <v>1720</v>
      </c>
      <c r="F390" s="23" t="s">
        <v>1721</v>
      </c>
      <c r="G390" s="23" t="n">
        <v>71</v>
      </c>
      <c r="H390" s="23" t="n">
        <v>1000</v>
      </c>
      <c r="I390" s="41" t="s">
        <v>188</v>
      </c>
      <c r="K390" s="23" t="n">
        <v>340</v>
      </c>
      <c r="L390" s="23" t="n">
        <v>848</v>
      </c>
      <c r="M390" s="23" t="n">
        <v>0</v>
      </c>
      <c r="N390" s="23" t="n">
        <v>0</v>
      </c>
      <c r="O390" s="23" t="n">
        <f aca="false">K390+L390</f>
        <v>1188</v>
      </c>
      <c r="P390" s="23" t="n">
        <f aca="false">K390+L390+M390+N390</f>
        <v>1188</v>
      </c>
      <c r="Q390" s="23" t="n">
        <v>493</v>
      </c>
      <c r="R390" s="23" t="n">
        <v>210</v>
      </c>
      <c r="S390" s="23" t="n">
        <v>254</v>
      </c>
      <c r="T390" s="23" t="n">
        <v>130</v>
      </c>
      <c r="U390" s="42" t="n">
        <f aca="false">IF(I390="delivery",O390-SUM(Q390+R390),IF(I390="PO",P390-SUM(Q390:R390)))</f>
        <v>485</v>
      </c>
      <c r="V390" s="43" t="n">
        <v>7.85</v>
      </c>
      <c r="W390" s="43"/>
      <c r="X390" s="43" t="n">
        <f aca="false">W390-V390</f>
        <v>-7.85</v>
      </c>
      <c r="Z390" s="44"/>
      <c r="AA390" s="44"/>
      <c r="AM390" s="23" t="str">
        <f aca="false">D390</f>
        <v>Arista</v>
      </c>
      <c r="AN390" s="23" t="s">
        <v>189</v>
      </c>
      <c r="AT390" s="44"/>
      <c r="AU390" s="44"/>
      <c r="BD390" s="23" t="s">
        <v>182</v>
      </c>
      <c r="BE390" s="1" t="s">
        <v>183</v>
      </c>
    </row>
    <row r="391" customFormat="false" ht="15" hidden="false" customHeight="true" outlineLevel="0" collapsed="false">
      <c r="A391" s="23" t="s">
        <v>1722</v>
      </c>
      <c r="B391" s="23" t="s">
        <v>1723</v>
      </c>
      <c r="C391" s="40" t="s">
        <v>177</v>
      </c>
      <c r="D391" s="23" t="s">
        <v>82</v>
      </c>
      <c r="E391" s="23" t="s">
        <v>1724</v>
      </c>
      <c r="F391" s="23" t="s">
        <v>1725</v>
      </c>
      <c r="G391" s="23" t="n">
        <v>66</v>
      </c>
      <c r="H391" s="23" t="n">
        <v>1000</v>
      </c>
      <c r="I391" s="41" t="s">
        <v>188</v>
      </c>
      <c r="K391" s="23" t="n">
        <v>1022</v>
      </c>
      <c r="L391" s="23" t="n">
        <v>233</v>
      </c>
      <c r="M391" s="23" t="n">
        <v>0</v>
      </c>
      <c r="N391" s="23" t="n">
        <v>0</v>
      </c>
      <c r="O391" s="23" t="n">
        <f aca="false">K391+L391</f>
        <v>1255</v>
      </c>
      <c r="P391" s="23" t="n">
        <f aca="false">K391+L391+M391+N391</f>
        <v>1255</v>
      </c>
      <c r="Q391" s="23" t="n">
        <v>112</v>
      </c>
      <c r="R391" s="23" t="n">
        <v>152</v>
      </c>
      <c r="S391" s="23" t="n">
        <v>132</v>
      </c>
      <c r="T391" s="23" t="n">
        <v>68</v>
      </c>
      <c r="U391" s="42" t="n">
        <f aca="false">IF(I391="delivery",O391-SUM(Q391+R391),IF(I391="PO",P391-SUM(Q391:R391)))</f>
        <v>991</v>
      </c>
      <c r="V391" s="43" t="n">
        <v>11.35</v>
      </c>
      <c r="W391" s="43"/>
      <c r="X391" s="43" t="n">
        <f aca="false">W391-V391</f>
        <v>-11.35</v>
      </c>
      <c r="Z391" s="44"/>
      <c r="AA391" s="44"/>
      <c r="AM391" s="23" t="str">
        <f aca="false">D391</f>
        <v>Arista</v>
      </c>
      <c r="AN391" s="23" t="s">
        <v>189</v>
      </c>
      <c r="AT391" s="44"/>
      <c r="AU391" s="44"/>
      <c r="BD391" s="23" t="s">
        <v>182</v>
      </c>
      <c r="BE391" s="1" t="s">
        <v>183</v>
      </c>
    </row>
    <row r="392" customFormat="false" ht="15" hidden="false" customHeight="true" outlineLevel="0" collapsed="false">
      <c r="A392" s="23" t="s">
        <v>1726</v>
      </c>
      <c r="B392" s="23" t="s">
        <v>1727</v>
      </c>
      <c r="C392" s="40" t="s">
        <v>177</v>
      </c>
      <c r="D392" s="23" t="s">
        <v>82</v>
      </c>
      <c r="E392" s="23" t="s">
        <v>1728</v>
      </c>
      <c r="F392" s="23" t="s">
        <v>1729</v>
      </c>
      <c r="G392" s="23" t="n">
        <v>71</v>
      </c>
      <c r="H392" s="23" t="n">
        <v>1000</v>
      </c>
      <c r="I392" s="41" t="s">
        <v>188</v>
      </c>
      <c r="K392" s="23" t="n">
        <v>0</v>
      </c>
      <c r="L392" s="23" t="n">
        <v>7</v>
      </c>
      <c r="M392" s="23" t="n">
        <v>128</v>
      </c>
      <c r="N392" s="23" t="n">
        <v>126</v>
      </c>
      <c r="O392" s="23" t="n">
        <f aca="false">K392+L392</f>
        <v>7</v>
      </c>
      <c r="P392" s="23" t="n">
        <f aca="false">K392+L392+M392+N392</f>
        <v>261</v>
      </c>
      <c r="Q392" s="23" t="n">
        <v>117</v>
      </c>
      <c r="R392" s="23" t="n">
        <v>144</v>
      </c>
      <c r="S392" s="23" t="n">
        <v>144</v>
      </c>
      <c r="T392" s="23" t="n">
        <v>66</v>
      </c>
      <c r="U392" s="42" t="n">
        <f aca="false">IF(I392="delivery",O392-SUM(Q392+R392),IF(I392="PO",P392-SUM(Q392:R392)))</f>
        <v>0</v>
      </c>
      <c r="V392" s="43" t="n">
        <v>12.04</v>
      </c>
      <c r="W392" s="43"/>
      <c r="X392" s="43" t="n">
        <f aca="false">W392-V392</f>
        <v>-12.04</v>
      </c>
      <c r="Y392" s="23" t="n">
        <v>10.67</v>
      </c>
      <c r="Z392" s="44"/>
      <c r="AA392" s="44"/>
      <c r="AM392" s="23" t="str">
        <f aca="false">D392</f>
        <v>Arista</v>
      </c>
      <c r="AN392" s="23" t="s">
        <v>189</v>
      </c>
      <c r="AT392" s="44"/>
      <c r="AU392" s="44"/>
      <c r="BD392" s="23" t="s">
        <v>182</v>
      </c>
      <c r="BE392" s="1" t="s">
        <v>183</v>
      </c>
    </row>
    <row r="393" customFormat="false" ht="15" hidden="false" customHeight="true" outlineLevel="0" collapsed="false">
      <c r="A393" s="23" t="s">
        <v>1730</v>
      </c>
      <c r="B393" s="23" t="s">
        <v>1731</v>
      </c>
      <c r="C393" s="40" t="s">
        <v>177</v>
      </c>
      <c r="D393" s="23" t="s">
        <v>82</v>
      </c>
      <c r="E393" s="23" t="s">
        <v>1732</v>
      </c>
      <c r="F393" s="23" t="s">
        <v>1733</v>
      </c>
      <c r="G393" s="23" t="n">
        <v>66</v>
      </c>
      <c r="H393" s="23" t="n">
        <v>1000</v>
      </c>
      <c r="I393" s="41" t="s">
        <v>188</v>
      </c>
      <c r="K393" s="23" t="n">
        <v>0</v>
      </c>
      <c r="L393" s="23" t="n">
        <v>0</v>
      </c>
      <c r="M393" s="23" t="n">
        <v>0</v>
      </c>
      <c r="N393" s="23" t="n">
        <v>1000</v>
      </c>
      <c r="O393" s="23" t="n">
        <f aca="false">K393+L393</f>
        <v>0</v>
      </c>
      <c r="P393" s="23" t="n">
        <f aca="false">K393+L393+M393+N393</f>
        <v>1000</v>
      </c>
      <c r="Q393" s="23" t="n">
        <v>312</v>
      </c>
      <c r="R393" s="23" t="n">
        <v>384</v>
      </c>
      <c r="S393" s="23" t="n">
        <v>384</v>
      </c>
      <c r="T393" s="23" t="n">
        <v>176</v>
      </c>
      <c r="U393" s="42" t="n">
        <f aca="false">IF(I393="delivery",O393-SUM(Q393+R393),IF(I393="PO",P393-SUM(Q393:R393)))</f>
        <v>304</v>
      </c>
      <c r="V393" s="43" t="n">
        <v>2.9</v>
      </c>
      <c r="W393" s="43"/>
      <c r="X393" s="43" t="n">
        <f aca="false">W393-V393</f>
        <v>-2.9</v>
      </c>
      <c r="Z393" s="44"/>
      <c r="AA393" s="44"/>
      <c r="AM393" s="23" t="str">
        <f aca="false">D393</f>
        <v>Arista</v>
      </c>
      <c r="AN393" s="23" t="s">
        <v>189</v>
      </c>
      <c r="AT393" s="44"/>
      <c r="AU393" s="44"/>
      <c r="BD393" s="23" t="s">
        <v>182</v>
      </c>
      <c r="BE393" s="1" t="s">
        <v>183</v>
      </c>
    </row>
    <row r="394" customFormat="false" ht="15" hidden="false" customHeight="true" outlineLevel="0" collapsed="false">
      <c r="A394" s="23" t="s">
        <v>1734</v>
      </c>
      <c r="B394" s="23" t="s">
        <v>1735</v>
      </c>
      <c r="C394" s="40" t="s">
        <v>177</v>
      </c>
      <c r="D394" s="23" t="s">
        <v>82</v>
      </c>
      <c r="E394" s="23" t="s">
        <v>1736</v>
      </c>
      <c r="F394" s="23" t="s">
        <v>1737</v>
      </c>
      <c r="G394" s="23" t="n">
        <v>71</v>
      </c>
      <c r="H394" s="23" t="n">
        <v>1000</v>
      </c>
      <c r="I394" s="41" t="s">
        <v>188</v>
      </c>
      <c r="K394" s="23" t="n">
        <v>0</v>
      </c>
      <c r="L394" s="23" t="n">
        <v>40960</v>
      </c>
      <c r="M394" s="23" t="n">
        <v>0</v>
      </c>
      <c r="N394" s="23" t="n">
        <v>0</v>
      </c>
      <c r="O394" s="23" t="n">
        <f aca="false">K394+L394</f>
        <v>40960</v>
      </c>
      <c r="P394" s="23" t="n">
        <f aca="false">K394+L394+M394+N394</f>
        <v>40960</v>
      </c>
      <c r="Q394" s="23" t="n">
        <v>449</v>
      </c>
      <c r="R394" s="23" t="n">
        <v>450</v>
      </c>
      <c r="S394" s="23" t="n">
        <v>460</v>
      </c>
      <c r="T394" s="23" t="n">
        <v>252</v>
      </c>
      <c r="U394" s="42" t="n">
        <f aca="false">IF(I394="delivery",O394-SUM(Q394+R394),IF(I394="PO",P394-SUM(Q394:R394)))</f>
        <v>40061</v>
      </c>
      <c r="V394" s="43" t="n">
        <v>0.66763</v>
      </c>
      <c r="W394" s="43"/>
      <c r="X394" s="43" t="n">
        <f aca="false">W394-V394</f>
        <v>-0.66763</v>
      </c>
      <c r="Z394" s="44"/>
      <c r="AA394" s="44"/>
      <c r="AM394" s="23" t="str">
        <f aca="false">D394</f>
        <v>Arista</v>
      </c>
      <c r="AN394" s="23" t="s">
        <v>189</v>
      </c>
      <c r="AT394" s="44"/>
      <c r="AU394" s="44"/>
      <c r="BD394" s="23" t="s">
        <v>182</v>
      </c>
      <c r="BE394" s="1" t="s">
        <v>183</v>
      </c>
    </row>
    <row r="395" customFormat="false" ht="15" hidden="false" customHeight="true" outlineLevel="0" collapsed="false">
      <c r="A395" s="23" t="s">
        <v>1738</v>
      </c>
      <c r="B395" s="23" t="s">
        <v>1739</v>
      </c>
      <c r="C395" s="40" t="s">
        <v>177</v>
      </c>
      <c r="D395" s="23" t="s">
        <v>82</v>
      </c>
      <c r="E395" s="23" t="s">
        <v>1740</v>
      </c>
      <c r="F395" s="23" t="s">
        <v>1741</v>
      </c>
      <c r="G395" s="23" t="n">
        <v>71</v>
      </c>
      <c r="H395" s="23" t="n">
        <v>1000</v>
      </c>
      <c r="I395" s="41" t="s">
        <v>188</v>
      </c>
      <c r="K395" s="23" t="n">
        <v>0</v>
      </c>
      <c r="L395" s="23" t="n">
        <v>826</v>
      </c>
      <c r="M395" s="23" t="n">
        <v>0</v>
      </c>
      <c r="N395" s="23" t="n">
        <v>0</v>
      </c>
      <c r="O395" s="23" t="n">
        <f aca="false">K395+L395</f>
        <v>826</v>
      </c>
      <c r="P395" s="23" t="n">
        <f aca="false">K395+L395+M395+N395</f>
        <v>826</v>
      </c>
      <c r="Q395" s="23" t="n">
        <v>493</v>
      </c>
      <c r="R395" s="23" t="n">
        <v>210</v>
      </c>
      <c r="S395" s="23" t="n">
        <v>254</v>
      </c>
      <c r="T395" s="23" t="n">
        <v>130</v>
      </c>
      <c r="U395" s="42" t="n">
        <f aca="false">IF(I395="delivery",O395-SUM(Q395+R395),IF(I395="PO",P395-SUM(Q395:R395)))</f>
        <v>123</v>
      </c>
      <c r="V395" s="43" t="n">
        <v>2.5</v>
      </c>
      <c r="W395" s="43"/>
      <c r="X395" s="43" t="n">
        <f aca="false">W395-V395</f>
        <v>-2.5</v>
      </c>
      <c r="Y395" s="23" t="n">
        <v>1.4</v>
      </c>
      <c r="Z395" s="44"/>
      <c r="AA395" s="44"/>
      <c r="AM395" s="23" t="str">
        <f aca="false">D395</f>
        <v>Arista</v>
      </c>
      <c r="AN395" s="23" t="s">
        <v>189</v>
      </c>
      <c r="AT395" s="44"/>
      <c r="AU395" s="44"/>
      <c r="BD395" s="23" t="s">
        <v>182</v>
      </c>
      <c r="BE395" s="1" t="s">
        <v>183</v>
      </c>
    </row>
    <row r="396" customFormat="false" ht="15" hidden="false" customHeight="true" outlineLevel="0" collapsed="false">
      <c r="A396" s="23" t="s">
        <v>1742</v>
      </c>
      <c r="B396" s="23" t="s">
        <v>1743</v>
      </c>
      <c r="C396" s="40" t="s">
        <v>177</v>
      </c>
      <c r="D396" s="23" t="s">
        <v>82</v>
      </c>
      <c r="E396" s="23" t="s">
        <v>1744</v>
      </c>
      <c r="F396" s="23" t="s">
        <v>1745</v>
      </c>
      <c r="G396" s="23" t="n">
        <v>71</v>
      </c>
      <c r="H396" s="23" t="n">
        <v>500</v>
      </c>
      <c r="I396" s="41" t="s">
        <v>188</v>
      </c>
      <c r="K396" s="23" t="n">
        <v>0</v>
      </c>
      <c r="L396" s="23" t="n">
        <v>2250</v>
      </c>
      <c r="M396" s="23" t="n">
        <v>0</v>
      </c>
      <c r="N396" s="23" t="n">
        <v>0</v>
      </c>
      <c r="O396" s="23" t="n">
        <f aca="false">K396+L396</f>
        <v>2250</v>
      </c>
      <c r="P396" s="23" t="n">
        <f aca="false">K396+L396+M396+N396</f>
        <v>2250</v>
      </c>
      <c r="Q396" s="23" t="n">
        <v>416</v>
      </c>
      <c r="R396" s="23" t="n">
        <v>120</v>
      </c>
      <c r="S396" s="23" t="n">
        <v>218</v>
      </c>
      <c r="T396" s="23" t="n">
        <v>148</v>
      </c>
      <c r="U396" s="42" t="n">
        <f aca="false">IF(I396="delivery",O396-SUM(Q396+R396),IF(I396="PO",P396-SUM(Q396:R396)))</f>
        <v>1714</v>
      </c>
      <c r="V396" s="43" t="n">
        <v>11.5</v>
      </c>
      <c r="W396" s="43"/>
      <c r="X396" s="43" t="n">
        <f aca="false">W396-V396</f>
        <v>-11.5</v>
      </c>
      <c r="Y396" s="23" t="n">
        <v>13.5</v>
      </c>
      <c r="Z396" s="44"/>
      <c r="AA396" s="44"/>
      <c r="AM396" s="23" t="str">
        <f aca="false">D396</f>
        <v>Arista</v>
      </c>
      <c r="AN396" s="23" t="s">
        <v>189</v>
      </c>
      <c r="AT396" s="44"/>
      <c r="AU396" s="44"/>
      <c r="BD396" s="23" t="s">
        <v>182</v>
      </c>
      <c r="BE396" s="1" t="s">
        <v>183</v>
      </c>
    </row>
    <row r="397" customFormat="false" ht="15" hidden="false" customHeight="true" outlineLevel="0" collapsed="false">
      <c r="A397" s="23" t="s">
        <v>1746</v>
      </c>
      <c r="B397" s="23" t="s">
        <v>1747</v>
      </c>
      <c r="C397" s="40" t="s">
        <v>177</v>
      </c>
      <c r="D397" s="23" t="s">
        <v>82</v>
      </c>
      <c r="E397" s="23" t="s">
        <v>1748</v>
      </c>
      <c r="F397" s="23" t="s">
        <v>1749</v>
      </c>
      <c r="G397" s="23" t="n">
        <v>71</v>
      </c>
      <c r="H397" s="23" t="n">
        <v>1000</v>
      </c>
      <c r="I397" s="41" t="s">
        <v>188</v>
      </c>
      <c r="K397" s="23" t="n">
        <v>0</v>
      </c>
      <c r="L397" s="23" t="n">
        <v>8051</v>
      </c>
      <c r="M397" s="23" t="n">
        <v>2000</v>
      </c>
      <c r="N397" s="23" t="n">
        <v>1025</v>
      </c>
      <c r="O397" s="23" t="n">
        <f aca="false">K397+L397</f>
        <v>8051</v>
      </c>
      <c r="P397" s="23" t="n">
        <f aca="false">K397+L397+M397+N397</f>
        <v>11076</v>
      </c>
      <c r="Q397" s="23" t="n">
        <v>9660</v>
      </c>
      <c r="R397" s="23" t="n">
        <v>2892</v>
      </c>
      <c r="S397" s="23" t="n">
        <v>2880</v>
      </c>
      <c r="T397" s="23" t="n">
        <v>1440</v>
      </c>
      <c r="U397" s="42" t="n">
        <f aca="false">IF(I397="delivery",O397-SUM(Q397+R397),IF(I397="PO",P397-SUM(Q397:R397)))</f>
        <v>-1476</v>
      </c>
      <c r="V397" s="43" t="n">
        <v>2.14</v>
      </c>
      <c r="W397" s="43"/>
      <c r="X397" s="43" t="n">
        <f aca="false">W397-V397</f>
        <v>-2.14</v>
      </c>
      <c r="Y397" s="23" t="n">
        <v>2.12</v>
      </c>
      <c r="Z397" s="44"/>
      <c r="AA397" s="44"/>
      <c r="AM397" s="23" t="str">
        <f aca="false">D397</f>
        <v>Arista</v>
      </c>
      <c r="AN397" s="23" t="s">
        <v>189</v>
      </c>
      <c r="AT397" s="44"/>
      <c r="AU397" s="44"/>
      <c r="BD397" s="23" t="s">
        <v>182</v>
      </c>
      <c r="BE397" s="1" t="s">
        <v>183</v>
      </c>
    </row>
    <row r="398" customFormat="false" ht="15" hidden="false" customHeight="true" outlineLevel="0" collapsed="false">
      <c r="A398" s="23" t="s">
        <v>1750</v>
      </c>
      <c r="B398" s="23" t="s">
        <v>1751</v>
      </c>
      <c r="C398" s="40" t="s">
        <v>177</v>
      </c>
      <c r="D398" s="23" t="s">
        <v>82</v>
      </c>
      <c r="E398" s="23" t="s">
        <v>1752</v>
      </c>
      <c r="F398" s="23" t="s">
        <v>1753</v>
      </c>
      <c r="G398" s="23" t="n">
        <v>71</v>
      </c>
      <c r="H398" s="23" t="n">
        <v>500</v>
      </c>
      <c r="I398" s="41" t="s">
        <v>188</v>
      </c>
      <c r="K398" s="23" t="n">
        <v>0</v>
      </c>
      <c r="L398" s="23" t="n">
        <v>872</v>
      </c>
      <c r="M398" s="23" t="n">
        <v>0</v>
      </c>
      <c r="N398" s="23" t="n">
        <v>500</v>
      </c>
      <c r="O398" s="23" t="n">
        <f aca="false">K398+L398</f>
        <v>872</v>
      </c>
      <c r="P398" s="23" t="n">
        <f aca="false">K398+L398+M398+N398</f>
        <v>1372</v>
      </c>
      <c r="Q398" s="23" t="n">
        <v>882</v>
      </c>
      <c r="R398" s="23" t="n">
        <v>240</v>
      </c>
      <c r="S398" s="23" t="n">
        <v>436</v>
      </c>
      <c r="T398" s="23" t="n">
        <v>296</v>
      </c>
      <c r="U398" s="42" t="n">
        <f aca="false">IF(I398="delivery",O398-SUM(Q398+R398),IF(I398="PO",P398-SUM(Q398:R398)))</f>
        <v>250</v>
      </c>
      <c r="V398" s="43" t="n">
        <v>21.53</v>
      </c>
      <c r="W398" s="43"/>
      <c r="X398" s="43" t="n">
        <f aca="false">W398-V398</f>
        <v>-21.53</v>
      </c>
      <c r="Z398" s="44"/>
      <c r="AA398" s="44"/>
      <c r="AM398" s="23" t="str">
        <f aca="false">D398</f>
        <v>Arista</v>
      </c>
      <c r="AN398" s="23" t="s">
        <v>189</v>
      </c>
      <c r="AT398" s="44"/>
      <c r="AU398" s="44"/>
      <c r="BD398" s="23" t="s">
        <v>182</v>
      </c>
      <c r="BE398" s="1" t="s">
        <v>183</v>
      </c>
    </row>
    <row r="399" customFormat="false" ht="15" hidden="false" customHeight="true" outlineLevel="0" collapsed="false">
      <c r="A399" s="23" t="s">
        <v>1754</v>
      </c>
      <c r="B399" s="23" t="s">
        <v>1755</v>
      </c>
      <c r="C399" s="40" t="s">
        <v>177</v>
      </c>
      <c r="D399" s="23" t="s">
        <v>82</v>
      </c>
      <c r="E399" s="23" t="s">
        <v>1756</v>
      </c>
      <c r="F399" s="23" t="s">
        <v>1757</v>
      </c>
      <c r="G399" s="23" t="n">
        <v>71</v>
      </c>
      <c r="H399" s="23" t="n">
        <v>5000</v>
      </c>
      <c r="I399" s="41" t="s">
        <v>188</v>
      </c>
      <c r="K399" s="23" t="n">
        <v>3434</v>
      </c>
      <c r="L399" s="23" t="n">
        <v>5230</v>
      </c>
      <c r="M399" s="23" t="n">
        <v>0</v>
      </c>
      <c r="N399" s="23" t="n">
        <v>0</v>
      </c>
      <c r="O399" s="23" t="n">
        <f aca="false">K399+L399</f>
        <v>8664</v>
      </c>
      <c r="P399" s="23" t="n">
        <f aca="false">K399+L399+M399+N399</f>
        <v>8664</v>
      </c>
      <c r="Q399" s="23" t="n">
        <v>2274</v>
      </c>
      <c r="R399" s="23" t="n">
        <v>1733</v>
      </c>
      <c r="S399" s="23" t="n">
        <v>1821</v>
      </c>
      <c r="T399" s="23" t="n">
        <v>882</v>
      </c>
      <c r="U399" s="42" t="n">
        <f aca="false">IF(I399="delivery",O399-SUM(Q399+R399),IF(I399="PO",P399-SUM(Q399:R399)))</f>
        <v>4657</v>
      </c>
      <c r="V399" s="43" t="n">
        <v>4.64</v>
      </c>
      <c r="W399" s="43"/>
      <c r="X399" s="43" t="n">
        <f aca="false">W399-V399</f>
        <v>-4.64</v>
      </c>
      <c r="Z399" s="44"/>
      <c r="AA399" s="44"/>
      <c r="AM399" s="23" t="str">
        <f aca="false">D399</f>
        <v>Arista</v>
      </c>
      <c r="AN399" s="23" t="s">
        <v>189</v>
      </c>
      <c r="AT399" s="44"/>
      <c r="AU399" s="44"/>
      <c r="BD399" s="23" t="s">
        <v>182</v>
      </c>
      <c r="BE399" s="1" t="s">
        <v>183</v>
      </c>
    </row>
    <row r="400" customFormat="false" ht="15" hidden="false" customHeight="true" outlineLevel="0" collapsed="false">
      <c r="A400" s="23" t="s">
        <v>1758</v>
      </c>
      <c r="B400" s="23" t="s">
        <v>1759</v>
      </c>
      <c r="C400" s="40" t="s">
        <v>177</v>
      </c>
      <c r="D400" s="23" t="s">
        <v>82</v>
      </c>
      <c r="E400" s="23" t="s">
        <v>1760</v>
      </c>
      <c r="F400" s="23" t="s">
        <v>1761</v>
      </c>
      <c r="G400" s="23" t="n">
        <v>71</v>
      </c>
      <c r="H400" s="23" t="n">
        <v>250</v>
      </c>
      <c r="I400" s="41" t="s">
        <v>188</v>
      </c>
      <c r="K400" s="23" t="n">
        <v>0</v>
      </c>
      <c r="L400" s="23" t="n">
        <v>0</v>
      </c>
      <c r="M400" s="23" t="n">
        <v>250</v>
      </c>
      <c r="N400" s="23" t="n">
        <v>250</v>
      </c>
      <c r="O400" s="23" t="n">
        <f aca="false">K400+L400</f>
        <v>0</v>
      </c>
      <c r="P400" s="23" t="n">
        <f aca="false">K400+L400+M400+N400</f>
        <v>500</v>
      </c>
      <c r="Q400" s="23" t="n">
        <v>156</v>
      </c>
      <c r="R400" s="23" t="n">
        <v>192</v>
      </c>
      <c r="S400" s="23" t="n">
        <v>192</v>
      </c>
      <c r="T400" s="23" t="n">
        <v>88</v>
      </c>
      <c r="U400" s="42" t="n">
        <f aca="false">IF(I400="delivery",O400-SUM(Q400+R400),IF(I400="PO",P400-SUM(Q400:R400)))</f>
        <v>152</v>
      </c>
      <c r="V400" s="43" t="n">
        <v>14.55</v>
      </c>
      <c r="W400" s="43"/>
      <c r="X400" s="43" t="n">
        <f aca="false">W400-V400</f>
        <v>-14.55</v>
      </c>
      <c r="Z400" s="44"/>
      <c r="AA400" s="44"/>
      <c r="AM400" s="23" t="str">
        <f aca="false">D400</f>
        <v>Arista</v>
      </c>
      <c r="AN400" s="23" t="s">
        <v>189</v>
      </c>
      <c r="AT400" s="44"/>
      <c r="AU400" s="44"/>
      <c r="BD400" s="23" t="s">
        <v>182</v>
      </c>
      <c r="BE400" s="1" t="s">
        <v>183</v>
      </c>
    </row>
    <row r="401" customFormat="false" ht="15" hidden="false" customHeight="true" outlineLevel="0" collapsed="false">
      <c r="A401" s="23" t="s">
        <v>1762</v>
      </c>
      <c r="B401" s="23" t="s">
        <v>1763</v>
      </c>
      <c r="C401" s="40" t="s">
        <v>177</v>
      </c>
      <c r="D401" s="23" t="s">
        <v>82</v>
      </c>
      <c r="E401" s="23" t="s">
        <v>1764</v>
      </c>
      <c r="F401" s="23" t="s">
        <v>1765</v>
      </c>
      <c r="G401" s="23" t="n">
        <v>71</v>
      </c>
      <c r="H401" s="23" t="n">
        <v>5000</v>
      </c>
      <c r="I401" s="41" t="s">
        <v>188</v>
      </c>
      <c r="K401" s="23" t="n">
        <v>15546</v>
      </c>
      <c r="L401" s="23" t="n">
        <v>2275</v>
      </c>
      <c r="M401" s="23" t="n">
        <v>0</v>
      </c>
      <c r="N401" s="23" t="n">
        <v>0</v>
      </c>
      <c r="O401" s="23" t="n">
        <f aca="false">K401+L401</f>
        <v>17821</v>
      </c>
      <c r="P401" s="23" t="n">
        <f aca="false">K401+L401+M401+N401</f>
        <v>17821</v>
      </c>
      <c r="Q401" s="23" t="n">
        <v>449</v>
      </c>
      <c r="R401" s="23" t="n">
        <v>450</v>
      </c>
      <c r="S401" s="23" t="n">
        <v>460</v>
      </c>
      <c r="T401" s="23" t="n">
        <v>252</v>
      </c>
      <c r="U401" s="42" t="n">
        <f aca="false">IF(I401="delivery",O401-SUM(Q401+R401),IF(I401="PO",P401-SUM(Q401:R401)))</f>
        <v>16922</v>
      </c>
      <c r="V401" s="43" t="n">
        <v>1.37</v>
      </c>
      <c r="W401" s="43"/>
      <c r="X401" s="43" t="n">
        <f aca="false">W401-V401</f>
        <v>-1.37</v>
      </c>
      <c r="Z401" s="44"/>
      <c r="AA401" s="44"/>
      <c r="AM401" s="23" t="str">
        <f aca="false">D401</f>
        <v>Arista</v>
      </c>
      <c r="AN401" s="23" t="s">
        <v>189</v>
      </c>
      <c r="AT401" s="44"/>
      <c r="AU401" s="44"/>
      <c r="BD401" s="23" t="s">
        <v>182</v>
      </c>
      <c r="BE401" s="1" t="s">
        <v>183</v>
      </c>
    </row>
    <row r="402" customFormat="false" ht="15" hidden="false" customHeight="true" outlineLevel="0" collapsed="false">
      <c r="A402" s="23" t="s">
        <v>1766</v>
      </c>
      <c r="B402" s="23" t="s">
        <v>1767</v>
      </c>
      <c r="C402" s="40" t="s">
        <v>177</v>
      </c>
      <c r="D402" s="23" t="s">
        <v>82</v>
      </c>
      <c r="E402" s="23" t="s">
        <v>1768</v>
      </c>
      <c r="F402" s="23" t="s">
        <v>1769</v>
      </c>
      <c r="G402" s="23" t="n">
        <v>71</v>
      </c>
      <c r="H402" s="23" t="n">
        <v>1000</v>
      </c>
      <c r="I402" s="41" t="s">
        <v>188</v>
      </c>
      <c r="K402" s="23" t="n">
        <v>0</v>
      </c>
      <c r="L402" s="23" t="n">
        <v>7351</v>
      </c>
      <c r="M402" s="23" t="n">
        <v>0</v>
      </c>
      <c r="N402" s="23" t="n">
        <v>5000</v>
      </c>
      <c r="O402" s="23" t="n">
        <f aca="false">K402+L402</f>
        <v>7351</v>
      </c>
      <c r="P402" s="23" t="n">
        <f aca="false">K402+L402+M402+N402</f>
        <v>12351</v>
      </c>
      <c r="Q402" s="23" t="n">
        <v>6864</v>
      </c>
      <c r="R402" s="23" t="n">
        <v>1520</v>
      </c>
      <c r="S402" s="23" t="n">
        <v>1092</v>
      </c>
      <c r="T402" s="23" t="n">
        <v>552</v>
      </c>
      <c r="U402" s="42" t="n">
        <f aca="false">IF(I402="delivery",O402-SUM(Q402+R402),IF(I402="PO",P402-SUM(Q402:R402)))</f>
        <v>3967</v>
      </c>
      <c r="V402" s="43" t="n">
        <v>12.59</v>
      </c>
      <c r="W402" s="43"/>
      <c r="X402" s="43" t="n">
        <f aca="false">W402-V402</f>
        <v>-12.59</v>
      </c>
      <c r="Y402" s="23" t="n">
        <v>12.59</v>
      </c>
      <c r="Z402" s="44"/>
      <c r="AA402" s="44"/>
      <c r="AM402" s="23" t="str">
        <f aca="false">D402</f>
        <v>Arista</v>
      </c>
      <c r="AN402" s="23" t="s">
        <v>189</v>
      </c>
      <c r="AT402" s="44"/>
      <c r="AU402" s="44"/>
      <c r="BD402" s="23" t="s">
        <v>182</v>
      </c>
      <c r="BE402" s="1" t="s">
        <v>183</v>
      </c>
    </row>
    <row r="403" customFormat="false" ht="15" hidden="false" customHeight="true" outlineLevel="0" collapsed="false">
      <c r="A403" s="23" t="s">
        <v>1770</v>
      </c>
      <c r="B403" s="23" t="s">
        <v>1771</v>
      </c>
      <c r="C403" s="40" t="s">
        <v>177</v>
      </c>
      <c r="D403" s="23" t="s">
        <v>82</v>
      </c>
      <c r="E403" s="23" t="s">
        <v>1772</v>
      </c>
      <c r="F403" s="23" t="s">
        <v>1773</v>
      </c>
      <c r="G403" s="23" t="n">
        <v>71</v>
      </c>
      <c r="H403" s="23" t="n">
        <v>1000</v>
      </c>
      <c r="I403" s="41" t="s">
        <v>188</v>
      </c>
      <c r="K403" s="23" t="n">
        <v>645</v>
      </c>
      <c r="L403" s="23" t="n">
        <v>0</v>
      </c>
      <c r="M403" s="23" t="n">
        <v>0</v>
      </c>
      <c r="N403" s="23" t="n">
        <v>0</v>
      </c>
      <c r="O403" s="23" t="n">
        <f aca="false">K403+L403</f>
        <v>645</v>
      </c>
      <c r="P403" s="23" t="n">
        <f aca="false">K403+L403+M403+N403</f>
        <v>645</v>
      </c>
      <c r="Q403" s="23" t="n">
        <v>0</v>
      </c>
      <c r="R403" s="23" t="n">
        <v>0</v>
      </c>
      <c r="S403" s="23" t="n">
        <v>0</v>
      </c>
      <c r="T403" s="23" t="n">
        <v>0</v>
      </c>
      <c r="U403" s="42" t="n">
        <f aca="false">IF(I403="delivery",O403-SUM(Q403+R403),IF(I403="PO",P403-SUM(Q403:R403)))</f>
        <v>645</v>
      </c>
      <c r="V403" s="43" t="n">
        <v>12.24</v>
      </c>
      <c r="W403" s="43"/>
      <c r="X403" s="43" t="n">
        <f aca="false">W403-V403</f>
        <v>-12.24</v>
      </c>
      <c r="Z403" s="44"/>
      <c r="AA403" s="44"/>
      <c r="AM403" s="23" t="str">
        <f aca="false">D403</f>
        <v>Arista</v>
      </c>
      <c r="AN403" s="23" t="s">
        <v>189</v>
      </c>
      <c r="AT403" s="44"/>
      <c r="AU403" s="44"/>
      <c r="BD403" s="23" t="s">
        <v>182</v>
      </c>
      <c r="BE403" s="1" t="s">
        <v>183</v>
      </c>
    </row>
    <row r="404" customFormat="false" ht="15" hidden="false" customHeight="true" outlineLevel="0" collapsed="false">
      <c r="A404" s="23" t="s">
        <v>1774</v>
      </c>
      <c r="B404" s="23" t="s">
        <v>1775</v>
      </c>
      <c r="C404" s="40" t="s">
        <v>177</v>
      </c>
      <c r="D404" s="23" t="s">
        <v>82</v>
      </c>
      <c r="E404" s="23" t="s">
        <v>1776</v>
      </c>
      <c r="F404" s="23" t="s">
        <v>1777</v>
      </c>
      <c r="G404" s="23" t="n">
        <v>71</v>
      </c>
      <c r="H404" s="23" t="n">
        <v>10000</v>
      </c>
      <c r="I404" s="41" t="s">
        <v>188</v>
      </c>
      <c r="K404" s="23" t="n">
        <v>0</v>
      </c>
      <c r="L404" s="23" t="n">
        <v>12434</v>
      </c>
      <c r="M404" s="23" t="n">
        <v>0</v>
      </c>
      <c r="N404" s="23" t="n">
        <v>0</v>
      </c>
      <c r="O404" s="23" t="n">
        <f aca="false">K404+L404</f>
        <v>12434</v>
      </c>
      <c r="P404" s="23" t="n">
        <f aca="false">K404+L404+M404+N404</f>
        <v>12434</v>
      </c>
      <c r="Q404" s="23" t="n">
        <v>8190</v>
      </c>
      <c r="R404" s="23" t="n">
        <v>1692</v>
      </c>
      <c r="S404" s="23" t="n">
        <v>486</v>
      </c>
      <c r="T404" s="23" t="n">
        <v>252</v>
      </c>
      <c r="U404" s="42" t="n">
        <f aca="false">IF(I404="delivery",O404-SUM(Q404+R404),IF(I404="PO",P404-SUM(Q404:R404)))</f>
        <v>2552</v>
      </c>
      <c r="V404" s="43" t="n">
        <v>2.054</v>
      </c>
      <c r="W404" s="43"/>
      <c r="X404" s="43" t="n">
        <f aca="false">W404-V404</f>
        <v>-2.054</v>
      </c>
      <c r="Y404" s="23" t="n">
        <v>1.89</v>
      </c>
      <c r="Z404" s="44"/>
      <c r="AA404" s="44"/>
      <c r="AM404" s="23" t="str">
        <f aca="false">D404</f>
        <v>Arista</v>
      </c>
      <c r="AN404" s="23" t="s">
        <v>189</v>
      </c>
      <c r="AT404" s="44"/>
      <c r="AU404" s="44"/>
      <c r="BD404" s="23" t="s">
        <v>182</v>
      </c>
      <c r="BE404" s="1" t="s">
        <v>183</v>
      </c>
    </row>
    <row r="405" customFormat="false" ht="15" hidden="false" customHeight="true" outlineLevel="0" collapsed="false">
      <c r="A405" s="23" t="s">
        <v>1778</v>
      </c>
      <c r="B405" s="23" t="s">
        <v>1779</v>
      </c>
      <c r="C405" s="40" t="s">
        <v>177</v>
      </c>
      <c r="D405" s="23" t="s">
        <v>82</v>
      </c>
      <c r="E405" s="23" t="s">
        <v>1780</v>
      </c>
      <c r="F405" s="23" t="s">
        <v>1781</v>
      </c>
      <c r="G405" s="23" t="n">
        <v>71</v>
      </c>
      <c r="H405" s="23" t="n">
        <v>2500</v>
      </c>
      <c r="I405" s="41" t="s">
        <v>188</v>
      </c>
      <c r="K405" s="23" t="n">
        <v>905</v>
      </c>
      <c r="L405" s="23" t="n">
        <v>652</v>
      </c>
      <c r="M405" s="23" t="n">
        <v>0</v>
      </c>
      <c r="N405" s="23" t="n">
        <v>0</v>
      </c>
      <c r="O405" s="23" t="n">
        <f aca="false">K405+L405</f>
        <v>1557</v>
      </c>
      <c r="P405" s="23" t="n">
        <f aca="false">K405+L405+M405+N405</f>
        <v>1557</v>
      </c>
      <c r="Q405" s="23" t="n">
        <v>338</v>
      </c>
      <c r="R405" s="23" t="n">
        <v>124</v>
      </c>
      <c r="S405" s="23" t="n">
        <v>150</v>
      </c>
      <c r="T405" s="23" t="n">
        <v>76</v>
      </c>
      <c r="U405" s="42" t="n">
        <f aca="false">IF(I405="delivery",O405-SUM(Q405+R405),IF(I405="PO",P405-SUM(Q405:R405)))</f>
        <v>1095</v>
      </c>
      <c r="V405" s="43" t="n">
        <v>39.84</v>
      </c>
      <c r="W405" s="43"/>
      <c r="X405" s="43" t="n">
        <f aca="false">W405-V405</f>
        <v>-39.84</v>
      </c>
      <c r="Z405" s="44"/>
      <c r="AA405" s="44"/>
      <c r="AM405" s="23" t="str">
        <f aca="false">D405</f>
        <v>Arista</v>
      </c>
      <c r="AN405" s="23" t="s">
        <v>189</v>
      </c>
      <c r="AT405" s="44"/>
      <c r="AU405" s="44"/>
      <c r="BD405" s="23" t="s">
        <v>182</v>
      </c>
      <c r="BE405" s="1" t="s">
        <v>183</v>
      </c>
    </row>
    <row r="406" customFormat="false" ht="15" hidden="false" customHeight="true" outlineLevel="0" collapsed="false">
      <c r="A406" s="23" t="s">
        <v>1782</v>
      </c>
      <c r="B406" s="23" t="s">
        <v>1783</v>
      </c>
      <c r="C406" s="40" t="s">
        <v>177</v>
      </c>
      <c r="D406" s="23" t="s">
        <v>82</v>
      </c>
      <c r="E406" s="23" t="s">
        <v>1784</v>
      </c>
      <c r="F406" s="23" t="s">
        <v>1785</v>
      </c>
      <c r="G406" s="23" t="n">
        <v>46</v>
      </c>
      <c r="H406" s="23" t="n">
        <v>1000</v>
      </c>
      <c r="I406" s="41" t="s">
        <v>188</v>
      </c>
      <c r="K406" s="23" t="n">
        <v>0</v>
      </c>
      <c r="L406" s="23" t="n">
        <v>65</v>
      </c>
      <c r="M406" s="23" t="n">
        <v>0</v>
      </c>
      <c r="N406" s="23" t="n">
        <v>0</v>
      </c>
      <c r="O406" s="23" t="n">
        <f aca="false">K406+L406</f>
        <v>65</v>
      </c>
      <c r="P406" s="23" t="n">
        <f aca="false">K406+L406+M406+N406</f>
        <v>65</v>
      </c>
      <c r="Q406" s="23" t="n">
        <v>60</v>
      </c>
      <c r="R406" s="23" t="n">
        <v>0</v>
      </c>
      <c r="S406" s="23" t="n">
        <v>0</v>
      </c>
      <c r="T406" s="23" t="n">
        <v>0</v>
      </c>
      <c r="U406" s="42" t="n">
        <f aca="false">IF(I406="delivery",O406-SUM(Q406+R406),IF(I406="PO",P406-SUM(Q406:R406)))</f>
        <v>5</v>
      </c>
      <c r="V406" s="43" t="n">
        <v>12.75</v>
      </c>
      <c r="W406" s="43"/>
      <c r="X406" s="43" t="n">
        <f aca="false">W406-V406</f>
        <v>-12.75</v>
      </c>
      <c r="Y406" s="23" t="n">
        <v>12.75</v>
      </c>
      <c r="Z406" s="44"/>
      <c r="AA406" s="44"/>
      <c r="AM406" s="23" t="str">
        <f aca="false">D406</f>
        <v>Arista</v>
      </c>
      <c r="AN406" s="23" t="s">
        <v>189</v>
      </c>
      <c r="AT406" s="44"/>
      <c r="AU406" s="44"/>
      <c r="BD406" s="23" t="s">
        <v>182</v>
      </c>
      <c r="BE406" s="1" t="s">
        <v>183</v>
      </c>
    </row>
    <row r="407" customFormat="false" ht="15" hidden="false" customHeight="true" outlineLevel="0" collapsed="false">
      <c r="A407" s="23" t="s">
        <v>1786</v>
      </c>
      <c r="B407" s="23" t="s">
        <v>1787</v>
      </c>
      <c r="C407" s="40" t="s">
        <v>177</v>
      </c>
      <c r="D407" s="23" t="s">
        <v>82</v>
      </c>
      <c r="E407" s="23" t="s">
        <v>1788</v>
      </c>
      <c r="F407" s="23" t="s">
        <v>1789</v>
      </c>
      <c r="G407" s="23" t="n">
        <v>96</v>
      </c>
      <c r="H407" s="23" t="n">
        <v>1</v>
      </c>
      <c r="I407" s="41" t="s">
        <v>188</v>
      </c>
      <c r="K407" s="23" t="n">
        <v>0</v>
      </c>
      <c r="L407" s="23" t="n">
        <v>0</v>
      </c>
      <c r="M407" s="23" t="n">
        <v>0</v>
      </c>
      <c r="N407" s="23" t="n">
        <v>0</v>
      </c>
      <c r="O407" s="23" t="n">
        <f aca="false">K407+L407</f>
        <v>0</v>
      </c>
      <c r="P407" s="23" t="n">
        <f aca="false">K407+L407+M407+N407</f>
        <v>0</v>
      </c>
      <c r="Q407" s="23" t="n">
        <v>0</v>
      </c>
      <c r="R407" s="23" t="n">
        <v>0</v>
      </c>
      <c r="S407" s="23" t="n">
        <v>0</v>
      </c>
      <c r="T407" s="23" t="n">
        <v>0</v>
      </c>
      <c r="U407" s="42" t="n">
        <f aca="false">IF(I407="delivery",O407-SUM(Q407+R407),IF(I407="PO",P407-SUM(Q407:R407)))</f>
        <v>0</v>
      </c>
      <c r="V407" s="45" t="n">
        <v>15.02</v>
      </c>
      <c r="W407" s="45"/>
      <c r="X407" s="43" t="n">
        <f aca="false">W407-V407</f>
        <v>-15.02</v>
      </c>
      <c r="Z407" s="44"/>
      <c r="AA407" s="44"/>
      <c r="AM407" s="23" t="str">
        <f aca="false">D407</f>
        <v>Arista</v>
      </c>
      <c r="AN407" s="23" t="s">
        <v>189</v>
      </c>
      <c r="AT407" s="44"/>
      <c r="AU407" s="44"/>
      <c r="BD407" s="23" t="s">
        <v>1790</v>
      </c>
      <c r="BE407" s="1" t="s">
        <v>183</v>
      </c>
    </row>
    <row r="408" customFormat="false" ht="15" hidden="false" customHeight="true" outlineLevel="0" collapsed="false">
      <c r="A408" s="23" t="s">
        <v>1791</v>
      </c>
      <c r="B408" s="23" t="s">
        <v>1792</v>
      </c>
      <c r="C408" s="40" t="s">
        <v>177</v>
      </c>
      <c r="D408" s="23" t="s">
        <v>82</v>
      </c>
      <c r="E408" s="23" t="s">
        <v>1788</v>
      </c>
      <c r="F408" s="23" t="s">
        <v>1793</v>
      </c>
      <c r="G408" s="23" t="n">
        <v>46</v>
      </c>
      <c r="H408" s="23" t="n">
        <v>2500</v>
      </c>
      <c r="I408" s="41" t="s">
        <v>188</v>
      </c>
      <c r="K408" s="23" t="n">
        <v>0</v>
      </c>
      <c r="L408" s="23" t="n">
        <v>0</v>
      </c>
      <c r="M408" s="23" t="n">
        <v>0</v>
      </c>
      <c r="N408" s="23" t="n">
        <v>0</v>
      </c>
      <c r="O408" s="23" t="n">
        <f aca="false">K408+L408</f>
        <v>0</v>
      </c>
      <c r="P408" s="23" t="n">
        <f aca="false">K408+L408+M408+N408</f>
        <v>0</v>
      </c>
      <c r="Q408" s="23" t="n">
        <v>0</v>
      </c>
      <c r="R408" s="23" t="n">
        <v>3490</v>
      </c>
      <c r="S408" s="23" t="n">
        <v>2694</v>
      </c>
      <c r="T408" s="23" t="n">
        <v>1520</v>
      </c>
      <c r="U408" s="42" t="n">
        <f aca="false">IF(I408="delivery",O408-SUM(Q408+R408),IF(I408="PO",P408-SUM(Q408:R408)))</f>
        <v>-3490</v>
      </c>
      <c r="V408" s="43" t="n">
        <v>12.238</v>
      </c>
      <c r="W408" s="43"/>
      <c r="X408" s="43" t="n">
        <f aca="false">W408-V408</f>
        <v>-12.238</v>
      </c>
      <c r="Z408" s="44"/>
      <c r="AA408" s="44"/>
      <c r="AM408" s="23" t="str">
        <f aca="false">D408</f>
        <v>Arista</v>
      </c>
      <c r="AN408" s="23" t="s">
        <v>189</v>
      </c>
      <c r="AT408" s="44"/>
      <c r="AU408" s="44"/>
      <c r="BD408" s="23" t="s">
        <v>719</v>
      </c>
      <c r="BE408" s="1" t="s">
        <v>183</v>
      </c>
    </row>
    <row r="409" customFormat="false" ht="15" hidden="false" customHeight="true" outlineLevel="0" collapsed="false">
      <c r="A409" s="23" t="s">
        <v>1794</v>
      </c>
      <c r="B409" s="23" t="s">
        <v>1795</v>
      </c>
      <c r="C409" s="40" t="s">
        <v>177</v>
      </c>
      <c r="D409" s="23" t="s">
        <v>82</v>
      </c>
      <c r="E409" s="23" t="s">
        <v>1796</v>
      </c>
      <c r="F409" s="23" t="s">
        <v>1797</v>
      </c>
      <c r="G409" s="23" t="n">
        <v>46</v>
      </c>
      <c r="H409" s="23" t="n">
        <v>250</v>
      </c>
      <c r="I409" s="41" t="s">
        <v>188</v>
      </c>
      <c r="K409" s="23" t="n">
        <v>0</v>
      </c>
      <c r="L409" s="23" t="n">
        <v>0</v>
      </c>
      <c r="M409" s="23" t="n">
        <v>0</v>
      </c>
      <c r="N409" s="23" t="n">
        <v>0</v>
      </c>
      <c r="O409" s="23" t="n">
        <f aca="false">K409+L409</f>
        <v>0</v>
      </c>
      <c r="P409" s="23" t="n">
        <f aca="false">K409+L409+M409+N409</f>
        <v>0</v>
      </c>
      <c r="Q409" s="23" t="n">
        <v>0</v>
      </c>
      <c r="R409" s="23" t="n">
        <v>0</v>
      </c>
      <c r="S409" s="23" t="n">
        <v>0</v>
      </c>
      <c r="T409" s="23" t="n">
        <v>0</v>
      </c>
      <c r="U409" s="42" t="n">
        <f aca="false">IF(I409="delivery",O409-SUM(Q409+R409),IF(I409="PO",P409-SUM(Q409:R409)))</f>
        <v>0</v>
      </c>
      <c r="V409" s="45" t="n">
        <v>32.784</v>
      </c>
      <c r="W409" s="45"/>
      <c r="X409" s="43" t="n">
        <f aca="false">W409-V409</f>
        <v>-32.784</v>
      </c>
      <c r="Z409" s="44"/>
      <c r="AA409" s="44"/>
      <c r="AM409" s="23" t="str">
        <f aca="false">D409</f>
        <v>Arista</v>
      </c>
      <c r="AN409" s="23" t="s">
        <v>189</v>
      </c>
      <c r="AT409" s="44"/>
      <c r="AU409" s="44"/>
      <c r="BD409" s="23" t="s">
        <v>709</v>
      </c>
      <c r="BE409" s="1" t="s">
        <v>183</v>
      </c>
    </row>
    <row r="410" customFormat="false" ht="15" hidden="false" customHeight="true" outlineLevel="0" collapsed="false">
      <c r="A410" s="23" t="s">
        <v>1798</v>
      </c>
      <c r="B410" s="23" t="s">
        <v>1799</v>
      </c>
      <c r="C410" s="40" t="s">
        <v>177</v>
      </c>
      <c r="D410" s="23" t="s">
        <v>82</v>
      </c>
      <c r="E410" s="23" t="s">
        <v>1800</v>
      </c>
      <c r="F410" s="23" t="s">
        <v>1801</v>
      </c>
      <c r="G410" s="23" t="n">
        <v>41</v>
      </c>
      <c r="H410" s="23" t="n">
        <v>5000</v>
      </c>
      <c r="I410" s="41" t="s">
        <v>188</v>
      </c>
      <c r="K410" s="23" t="n">
        <v>0</v>
      </c>
      <c r="L410" s="23" t="n">
        <v>24628</v>
      </c>
      <c r="M410" s="23" t="n">
        <v>0</v>
      </c>
      <c r="N410" s="23" t="n">
        <v>0</v>
      </c>
      <c r="O410" s="23" t="n">
        <f aca="false">K410+L410</f>
        <v>24628</v>
      </c>
      <c r="P410" s="23" t="n">
        <f aca="false">K410+L410+M410+N410</f>
        <v>24628</v>
      </c>
      <c r="Q410" s="23" t="n">
        <v>12860</v>
      </c>
      <c r="R410" s="23" t="n">
        <v>19987</v>
      </c>
      <c r="S410" s="23" t="n">
        <v>17004</v>
      </c>
      <c r="T410" s="23" t="n">
        <v>9523</v>
      </c>
      <c r="U410" s="42" t="n">
        <f aca="false">IF(I410="delivery",O410-SUM(Q410+R410),IF(I410="PO",P410-SUM(Q410:R410)))</f>
        <v>-8219</v>
      </c>
      <c r="V410" s="43" t="n">
        <v>1.38</v>
      </c>
      <c r="W410" s="43"/>
      <c r="X410" s="43" t="n">
        <f aca="false">W410-V410</f>
        <v>-1.38</v>
      </c>
      <c r="Y410" s="23" t="n">
        <v>1.38</v>
      </c>
      <c r="Z410" s="44"/>
      <c r="AA410" s="44"/>
      <c r="AM410" s="23" t="str">
        <f aca="false">D410</f>
        <v>Arista</v>
      </c>
      <c r="AN410" s="23" t="s">
        <v>189</v>
      </c>
      <c r="AT410" s="44"/>
      <c r="AU410" s="44"/>
      <c r="BD410" s="23" t="s">
        <v>182</v>
      </c>
      <c r="BE410" s="1" t="s">
        <v>183</v>
      </c>
    </row>
    <row r="411" customFormat="false" ht="15" hidden="false" customHeight="true" outlineLevel="0" collapsed="false">
      <c r="A411" s="23" t="s">
        <v>1802</v>
      </c>
      <c r="B411" s="23" t="s">
        <v>1803</v>
      </c>
      <c r="C411" s="40" t="s">
        <v>177</v>
      </c>
      <c r="D411" s="23" t="s">
        <v>82</v>
      </c>
      <c r="E411" s="23" t="s">
        <v>1804</v>
      </c>
      <c r="F411" s="23" t="s">
        <v>1805</v>
      </c>
      <c r="G411" s="23" t="n">
        <v>71</v>
      </c>
      <c r="H411" s="23" t="n">
        <v>2500</v>
      </c>
      <c r="I411" s="41" t="s">
        <v>188</v>
      </c>
      <c r="K411" s="23" t="n">
        <v>2090</v>
      </c>
      <c r="L411" s="23" t="n">
        <v>458</v>
      </c>
      <c r="M411" s="23" t="n">
        <v>0</v>
      </c>
      <c r="N411" s="23" t="n">
        <v>0</v>
      </c>
      <c r="O411" s="23" t="n">
        <f aca="false">K411+L411</f>
        <v>2548</v>
      </c>
      <c r="P411" s="23" t="n">
        <f aca="false">K411+L411+M411+N411</f>
        <v>2548</v>
      </c>
      <c r="Q411" s="23" t="n">
        <v>189</v>
      </c>
      <c r="R411" s="23" t="n">
        <v>100</v>
      </c>
      <c r="S411" s="23" t="n">
        <v>186</v>
      </c>
      <c r="T411" s="23" t="n">
        <v>14</v>
      </c>
      <c r="U411" s="42" t="n">
        <f aca="false">IF(I411="delivery",O411-SUM(Q411+R411),IF(I411="PO",P411-SUM(Q411:R411)))</f>
        <v>2259</v>
      </c>
      <c r="V411" s="43" t="n">
        <v>11.5</v>
      </c>
      <c r="W411" s="43"/>
      <c r="X411" s="43" t="n">
        <f aca="false">W411-V411</f>
        <v>-11.5</v>
      </c>
      <c r="Z411" s="44"/>
      <c r="AA411" s="44"/>
      <c r="AM411" s="23" t="str">
        <f aca="false">D411</f>
        <v>Arista</v>
      </c>
      <c r="AN411" s="23" t="s">
        <v>189</v>
      </c>
      <c r="AT411" s="44"/>
      <c r="AU411" s="44"/>
      <c r="BD411" s="23" t="s">
        <v>182</v>
      </c>
      <c r="BE411" s="1" t="s">
        <v>183</v>
      </c>
    </row>
    <row r="412" customFormat="false" ht="15" hidden="false" customHeight="true" outlineLevel="0" collapsed="false">
      <c r="A412" s="23" t="s">
        <v>1806</v>
      </c>
      <c r="B412" s="23" t="s">
        <v>1807</v>
      </c>
      <c r="C412" s="40" t="s">
        <v>177</v>
      </c>
      <c r="D412" s="23" t="s">
        <v>82</v>
      </c>
      <c r="E412" s="23" t="s">
        <v>1808</v>
      </c>
      <c r="F412" s="23" t="s">
        <v>1809</v>
      </c>
      <c r="G412" s="23" t="n">
        <v>31</v>
      </c>
      <c r="H412" s="23" t="n">
        <v>250</v>
      </c>
      <c r="I412" s="41" t="s">
        <v>188</v>
      </c>
      <c r="K412" s="23" t="n">
        <v>0</v>
      </c>
      <c r="L412" s="23" t="n">
        <v>353</v>
      </c>
      <c r="M412" s="23" t="n">
        <v>0</v>
      </c>
      <c r="N412" s="23" t="n">
        <v>0</v>
      </c>
      <c r="O412" s="23" t="n">
        <f aca="false">K412+L412</f>
        <v>353</v>
      </c>
      <c r="P412" s="23" t="n">
        <f aca="false">K412+L412+M412+N412</f>
        <v>353</v>
      </c>
      <c r="Q412" s="23" t="n">
        <v>918</v>
      </c>
      <c r="R412" s="23" t="n">
        <v>912</v>
      </c>
      <c r="S412" s="23" t="n">
        <v>963</v>
      </c>
      <c r="T412" s="23" t="n">
        <v>468</v>
      </c>
      <c r="U412" s="42" t="n">
        <f aca="false">IF(I412="delivery",O412-SUM(Q412+R412),IF(I412="PO",P412-SUM(Q412:R412)))</f>
        <v>-1477</v>
      </c>
      <c r="V412" s="43" t="n">
        <v>11.76</v>
      </c>
      <c r="W412" s="43"/>
      <c r="X412" s="43" t="n">
        <f aca="false">W412-V412</f>
        <v>-11.76</v>
      </c>
      <c r="Y412" s="23" t="n">
        <v>11.83</v>
      </c>
      <c r="Z412" s="44"/>
      <c r="AA412" s="44"/>
      <c r="AM412" s="23" t="str">
        <f aca="false">D412</f>
        <v>Arista</v>
      </c>
      <c r="AN412" s="23" t="s">
        <v>189</v>
      </c>
      <c r="AT412" s="44"/>
      <c r="AU412" s="44"/>
      <c r="BD412" s="23" t="s">
        <v>182</v>
      </c>
      <c r="BE412" s="1" t="s">
        <v>183</v>
      </c>
    </row>
    <row r="413" customFormat="false" ht="15" hidden="false" customHeight="true" outlineLevel="0" collapsed="false">
      <c r="A413" s="23" t="s">
        <v>1810</v>
      </c>
      <c r="B413" s="23" t="s">
        <v>1811</v>
      </c>
      <c r="C413" s="40" t="s">
        <v>177</v>
      </c>
      <c r="D413" s="23" t="s">
        <v>82</v>
      </c>
      <c r="E413" s="23" t="s">
        <v>1812</v>
      </c>
      <c r="F413" s="23" t="s">
        <v>1813</v>
      </c>
      <c r="G413" s="23" t="n">
        <v>36</v>
      </c>
      <c r="H413" s="23" t="n">
        <v>1000</v>
      </c>
      <c r="I413" s="41" t="s">
        <v>188</v>
      </c>
      <c r="K413" s="23" t="n">
        <v>640</v>
      </c>
      <c r="L413" s="23" t="n">
        <v>154</v>
      </c>
      <c r="M413" s="23" t="n">
        <v>0</v>
      </c>
      <c r="N413" s="23" t="n">
        <v>0</v>
      </c>
      <c r="O413" s="23" t="n">
        <f aca="false">K413+L413</f>
        <v>794</v>
      </c>
      <c r="P413" s="23" t="n">
        <f aca="false">K413+L413+M413+N413</f>
        <v>794</v>
      </c>
      <c r="Q413" s="23" t="n">
        <v>177</v>
      </c>
      <c r="R413" s="23" t="n">
        <v>15</v>
      </c>
      <c r="S413" s="23" t="n">
        <v>15</v>
      </c>
      <c r="T413" s="23" t="n">
        <v>10</v>
      </c>
      <c r="U413" s="42" t="n">
        <f aca="false">IF(I413="delivery",O413-SUM(Q413+R413),IF(I413="PO",P413-SUM(Q413:R413)))</f>
        <v>602</v>
      </c>
      <c r="V413" s="43" t="n">
        <v>26.666</v>
      </c>
      <c r="W413" s="43"/>
      <c r="X413" s="43" t="n">
        <f aca="false">W413-V413</f>
        <v>-26.666</v>
      </c>
      <c r="Z413" s="44"/>
      <c r="AA413" s="44"/>
      <c r="AM413" s="23" t="str">
        <f aca="false">D413</f>
        <v>Arista</v>
      </c>
      <c r="AN413" s="23" t="s">
        <v>189</v>
      </c>
      <c r="AT413" s="44"/>
      <c r="AU413" s="44"/>
      <c r="BD413" s="23" t="s">
        <v>182</v>
      </c>
      <c r="BE413" s="1" t="s">
        <v>183</v>
      </c>
    </row>
    <row r="414" customFormat="false" ht="15" hidden="false" customHeight="true" outlineLevel="0" collapsed="false">
      <c r="A414" s="23" t="s">
        <v>1814</v>
      </c>
      <c r="B414" s="23" t="s">
        <v>1815</v>
      </c>
      <c r="C414" s="40" t="s">
        <v>177</v>
      </c>
      <c r="D414" s="23" t="s">
        <v>82</v>
      </c>
      <c r="E414" s="23" t="s">
        <v>1816</v>
      </c>
      <c r="F414" s="23" t="s">
        <v>1817</v>
      </c>
      <c r="G414" s="23" t="n">
        <v>31</v>
      </c>
      <c r="H414" s="23" t="n">
        <v>250</v>
      </c>
      <c r="I414" s="41" t="s">
        <v>188</v>
      </c>
      <c r="K414" s="23" t="n">
        <v>0</v>
      </c>
      <c r="L414" s="23" t="n">
        <v>1365</v>
      </c>
      <c r="M414" s="23" t="n">
        <v>0</v>
      </c>
      <c r="N414" s="23" t="n">
        <v>0</v>
      </c>
      <c r="O414" s="23" t="n">
        <f aca="false">K414+L414</f>
        <v>1365</v>
      </c>
      <c r="P414" s="23" t="n">
        <f aca="false">K414+L414+M414+N414</f>
        <v>1365</v>
      </c>
      <c r="Q414" s="23" t="n">
        <v>0</v>
      </c>
      <c r="R414" s="23" t="n">
        <v>0</v>
      </c>
      <c r="S414" s="23" t="n">
        <v>0</v>
      </c>
      <c r="T414" s="23" t="n">
        <v>0</v>
      </c>
      <c r="U414" s="42" t="n">
        <f aca="false">IF(I414="delivery",O414-SUM(Q414+R414),IF(I414="PO",P414-SUM(Q414:R414)))</f>
        <v>1365</v>
      </c>
      <c r="V414" s="43" t="n">
        <v>25.968</v>
      </c>
      <c r="W414" s="43"/>
      <c r="X414" s="43" t="n">
        <f aca="false">W414-V414</f>
        <v>-25.968</v>
      </c>
      <c r="Y414" s="23" t="n">
        <v>25.97</v>
      </c>
      <c r="Z414" s="44"/>
      <c r="AA414" s="44"/>
      <c r="AM414" s="23" t="str">
        <f aca="false">D414</f>
        <v>Arista</v>
      </c>
      <c r="AN414" s="23" t="s">
        <v>189</v>
      </c>
      <c r="AT414" s="44"/>
      <c r="AU414" s="44"/>
      <c r="BD414" s="23" t="s">
        <v>182</v>
      </c>
      <c r="BE414" s="1" t="s">
        <v>183</v>
      </c>
    </row>
    <row r="415" customFormat="false" ht="15" hidden="false" customHeight="true" outlineLevel="0" collapsed="false">
      <c r="A415" s="23" t="s">
        <v>1818</v>
      </c>
      <c r="B415" s="23" t="s">
        <v>1819</v>
      </c>
      <c r="C415" s="40" t="s">
        <v>177</v>
      </c>
      <c r="D415" s="23" t="s">
        <v>82</v>
      </c>
      <c r="E415" s="23" t="s">
        <v>1820</v>
      </c>
      <c r="F415" s="23" t="s">
        <v>1821</v>
      </c>
      <c r="G415" s="23" t="n">
        <v>31</v>
      </c>
      <c r="H415" s="23" t="n">
        <v>1000</v>
      </c>
      <c r="I415" s="41" t="s">
        <v>188</v>
      </c>
      <c r="K415" s="23" t="n">
        <v>0</v>
      </c>
      <c r="L415" s="23" t="n">
        <v>2751</v>
      </c>
      <c r="M415" s="23" t="n">
        <v>0</v>
      </c>
      <c r="N415" s="23" t="n">
        <v>0</v>
      </c>
      <c r="O415" s="23" t="n">
        <f aca="false">K415+L415</f>
        <v>2751</v>
      </c>
      <c r="P415" s="23" t="n">
        <f aca="false">K415+L415+M415+N415</f>
        <v>2751</v>
      </c>
      <c r="Q415" s="23" t="n">
        <v>0</v>
      </c>
      <c r="R415" s="23" t="n">
        <v>0</v>
      </c>
      <c r="S415" s="23" t="n">
        <v>0</v>
      </c>
      <c r="T415" s="23" t="n">
        <v>0</v>
      </c>
      <c r="U415" s="42" t="n">
        <f aca="false">IF(I415="delivery",O415-SUM(Q415+R415),IF(I415="PO",P415-SUM(Q415:R415)))</f>
        <v>2751</v>
      </c>
      <c r="V415" s="43" t="n">
        <v>24.9825</v>
      </c>
      <c r="W415" s="43"/>
      <c r="X415" s="43" t="n">
        <f aca="false">W415-V415</f>
        <v>-24.9825</v>
      </c>
      <c r="Y415" s="23" t="n">
        <v>30.86</v>
      </c>
      <c r="Z415" s="44"/>
      <c r="AA415" s="44"/>
      <c r="AM415" s="23" t="str">
        <f aca="false">D415</f>
        <v>Arista</v>
      </c>
      <c r="AN415" s="23" t="s">
        <v>189</v>
      </c>
      <c r="AT415" s="44"/>
      <c r="AU415" s="44"/>
      <c r="BD415" s="23" t="s">
        <v>182</v>
      </c>
      <c r="BE415" s="1" t="s">
        <v>183</v>
      </c>
    </row>
    <row r="416" customFormat="false" ht="15" hidden="false" customHeight="true" outlineLevel="0" collapsed="false">
      <c r="A416" s="23" t="s">
        <v>1822</v>
      </c>
      <c r="B416" s="23" t="s">
        <v>1823</v>
      </c>
      <c r="C416" s="40" t="s">
        <v>177</v>
      </c>
      <c r="D416" s="23" t="s">
        <v>82</v>
      </c>
      <c r="E416" s="23" t="s">
        <v>1824</v>
      </c>
      <c r="F416" s="23" t="s">
        <v>1825</v>
      </c>
      <c r="G416" s="23" t="n">
        <v>36</v>
      </c>
      <c r="H416" s="23" t="n">
        <v>100</v>
      </c>
      <c r="I416" s="41" t="s">
        <v>188</v>
      </c>
      <c r="K416" s="23" t="n">
        <v>0</v>
      </c>
      <c r="L416" s="23" t="n">
        <v>0</v>
      </c>
      <c r="M416" s="23" t="n">
        <v>0</v>
      </c>
      <c r="N416" s="23" t="n">
        <v>0</v>
      </c>
      <c r="O416" s="23" t="n">
        <f aca="false">K416+L416</f>
        <v>0</v>
      </c>
      <c r="P416" s="23" t="n">
        <f aca="false">K416+L416+M416+N416</f>
        <v>0</v>
      </c>
      <c r="Q416" s="23" t="n">
        <v>0</v>
      </c>
      <c r="R416" s="23" t="n">
        <v>30</v>
      </c>
      <c r="S416" s="23" t="n">
        <v>50</v>
      </c>
      <c r="T416" s="23" t="n">
        <v>544</v>
      </c>
      <c r="U416" s="42" t="n">
        <f aca="false">IF(I416="delivery",O416-SUM(Q416+R416),IF(I416="PO",P416-SUM(Q416:R416)))</f>
        <v>-30</v>
      </c>
      <c r="V416" s="43" t="n">
        <v>21.62</v>
      </c>
      <c r="W416" s="43"/>
      <c r="X416" s="43" t="n">
        <f aca="false">W416-V416</f>
        <v>-21.62</v>
      </c>
      <c r="Z416" s="44"/>
      <c r="AA416" s="44"/>
      <c r="AM416" s="23" t="str">
        <f aca="false">D416</f>
        <v>Arista</v>
      </c>
      <c r="AN416" s="23" t="s">
        <v>189</v>
      </c>
      <c r="AT416" s="44"/>
      <c r="AU416" s="44"/>
      <c r="BD416" s="23" t="s">
        <v>182</v>
      </c>
      <c r="BE416" s="1" t="s">
        <v>183</v>
      </c>
    </row>
    <row r="417" customFormat="false" ht="15" hidden="false" customHeight="true" outlineLevel="0" collapsed="false">
      <c r="A417" s="23" t="s">
        <v>1826</v>
      </c>
      <c r="B417" s="23" t="s">
        <v>1827</v>
      </c>
      <c r="C417" s="40" t="s">
        <v>177</v>
      </c>
      <c r="D417" s="23" t="s">
        <v>82</v>
      </c>
      <c r="E417" s="23" t="s">
        <v>1828</v>
      </c>
      <c r="F417" s="23" t="s">
        <v>1829</v>
      </c>
      <c r="G417" s="23" t="n">
        <v>41</v>
      </c>
      <c r="H417" s="23" t="n">
        <v>1000</v>
      </c>
      <c r="I417" s="41" t="s">
        <v>188</v>
      </c>
      <c r="K417" s="23" t="n">
        <v>0</v>
      </c>
      <c r="L417" s="23" t="n">
        <v>575</v>
      </c>
      <c r="M417" s="23" t="n">
        <v>0</v>
      </c>
      <c r="N417" s="23" t="n">
        <v>0</v>
      </c>
      <c r="O417" s="23" t="n">
        <f aca="false">K417+L417</f>
        <v>575</v>
      </c>
      <c r="P417" s="23" t="n">
        <f aca="false">K417+L417+M417+N417</f>
        <v>575</v>
      </c>
      <c r="Q417" s="23" t="n">
        <v>217</v>
      </c>
      <c r="R417" s="23" t="n">
        <v>120</v>
      </c>
      <c r="S417" s="23" t="n">
        <v>120</v>
      </c>
      <c r="T417" s="23" t="n">
        <v>68</v>
      </c>
      <c r="U417" s="42" t="n">
        <f aca="false">IF(I417="delivery",O417-SUM(Q417+R417),IF(I417="PO",P417-SUM(Q417:R417)))</f>
        <v>238</v>
      </c>
      <c r="V417" s="43" t="n">
        <v>14.35</v>
      </c>
      <c r="W417" s="43"/>
      <c r="X417" s="43" t="n">
        <f aca="false">W417-V417</f>
        <v>-14.35</v>
      </c>
      <c r="Y417" s="23" t="n">
        <v>14.32</v>
      </c>
      <c r="Z417" s="44"/>
      <c r="AA417" s="44"/>
      <c r="AM417" s="23" t="str">
        <f aca="false">D417</f>
        <v>Arista</v>
      </c>
      <c r="AN417" s="23" t="s">
        <v>189</v>
      </c>
      <c r="AT417" s="44"/>
      <c r="AU417" s="44"/>
      <c r="BD417" s="23" t="s">
        <v>182</v>
      </c>
      <c r="BE417" s="1" t="s">
        <v>183</v>
      </c>
    </row>
    <row r="418" customFormat="false" ht="15" hidden="false" customHeight="true" outlineLevel="0" collapsed="false">
      <c r="A418" s="23" t="s">
        <v>1830</v>
      </c>
      <c r="B418" s="23" t="s">
        <v>1831</v>
      </c>
      <c r="C418" s="40" t="s">
        <v>177</v>
      </c>
      <c r="D418" s="23" t="s">
        <v>82</v>
      </c>
      <c r="E418" s="23" t="s">
        <v>1832</v>
      </c>
      <c r="F418" s="23" t="s">
        <v>1833</v>
      </c>
      <c r="G418" s="23" t="n">
        <v>41</v>
      </c>
      <c r="H418" s="23" t="n">
        <v>1000</v>
      </c>
      <c r="I418" s="41" t="s">
        <v>188</v>
      </c>
      <c r="K418" s="23" t="n">
        <v>0</v>
      </c>
      <c r="L418" s="23" t="n">
        <v>1241</v>
      </c>
      <c r="M418" s="23" t="n">
        <v>0</v>
      </c>
      <c r="N418" s="23" t="n">
        <v>0</v>
      </c>
      <c r="O418" s="23" t="n">
        <f aca="false">K418+L418</f>
        <v>1241</v>
      </c>
      <c r="P418" s="23" t="n">
        <f aca="false">K418+L418+M418+N418</f>
        <v>1241</v>
      </c>
      <c r="Q418" s="23" t="n">
        <v>341</v>
      </c>
      <c r="R418" s="23" t="n">
        <v>347</v>
      </c>
      <c r="S418" s="23" t="n">
        <v>321</v>
      </c>
      <c r="T418" s="23" t="n">
        <v>188</v>
      </c>
      <c r="U418" s="42" t="n">
        <f aca="false">IF(I418="delivery",O418-SUM(Q418+R418),IF(I418="PO",P418-SUM(Q418:R418)))</f>
        <v>553</v>
      </c>
      <c r="V418" s="43" t="n">
        <v>122.1</v>
      </c>
      <c r="W418" s="43"/>
      <c r="X418" s="43" t="n">
        <f aca="false">W418-V418</f>
        <v>-122.1</v>
      </c>
      <c r="Y418" s="23" t="n">
        <v>122.1</v>
      </c>
      <c r="Z418" s="44"/>
      <c r="AA418" s="44"/>
      <c r="AM418" s="23" t="str">
        <f aca="false">D418</f>
        <v>Arista</v>
      </c>
      <c r="AN418" s="23" t="s">
        <v>189</v>
      </c>
      <c r="AT418" s="44"/>
      <c r="AU418" s="44"/>
      <c r="BD418" s="23" t="s">
        <v>182</v>
      </c>
      <c r="BE418" s="1" t="s">
        <v>183</v>
      </c>
    </row>
    <row r="419" customFormat="false" ht="15" hidden="false" customHeight="true" outlineLevel="0" collapsed="false">
      <c r="A419" s="23" t="s">
        <v>1834</v>
      </c>
      <c r="B419" s="23" t="s">
        <v>1835</v>
      </c>
      <c r="C419" s="40" t="s">
        <v>177</v>
      </c>
      <c r="D419" s="23" t="s">
        <v>82</v>
      </c>
      <c r="E419" s="23" t="s">
        <v>1836</v>
      </c>
      <c r="F419" s="23" t="s">
        <v>1837</v>
      </c>
      <c r="G419" s="23" t="n">
        <v>31</v>
      </c>
      <c r="H419" s="23" t="n">
        <v>1000</v>
      </c>
      <c r="I419" s="41" t="s">
        <v>188</v>
      </c>
      <c r="K419" s="23" t="n">
        <v>0</v>
      </c>
      <c r="L419" s="23" t="n">
        <v>0</v>
      </c>
      <c r="M419" s="23" t="n">
        <v>0</v>
      </c>
      <c r="N419" s="23" t="n">
        <v>0</v>
      </c>
      <c r="O419" s="23" t="n">
        <f aca="false">K419+L419</f>
        <v>0</v>
      </c>
      <c r="P419" s="23" t="n">
        <f aca="false">K419+L419+M419+N419</f>
        <v>0</v>
      </c>
      <c r="Q419" s="23" t="n">
        <v>0</v>
      </c>
      <c r="R419" s="23" t="n">
        <v>6226</v>
      </c>
      <c r="S419" s="23" t="n">
        <v>12298</v>
      </c>
      <c r="T419" s="23" t="n">
        <v>3586</v>
      </c>
      <c r="U419" s="42" t="n">
        <f aca="false">IF(I419="delivery",O419-SUM(Q419+R419),IF(I419="PO",P419-SUM(Q419:R419)))</f>
        <v>-6226</v>
      </c>
      <c r="V419" s="43" t="n">
        <v>4.15</v>
      </c>
      <c r="W419" s="43"/>
      <c r="X419" s="43" t="n">
        <f aca="false">W419-V419</f>
        <v>-4.15</v>
      </c>
      <c r="Z419" s="44"/>
      <c r="AA419" s="44"/>
      <c r="AM419" s="23" t="str">
        <f aca="false">D419</f>
        <v>Arista</v>
      </c>
      <c r="AN419" s="23" t="s">
        <v>189</v>
      </c>
      <c r="AT419" s="44"/>
      <c r="AU419" s="44"/>
      <c r="BD419" s="23" t="s">
        <v>182</v>
      </c>
      <c r="BE419" s="1" t="s">
        <v>183</v>
      </c>
    </row>
    <row r="420" customFormat="false" ht="15" hidden="false" customHeight="true" outlineLevel="0" collapsed="false">
      <c r="A420" s="23" t="s">
        <v>1838</v>
      </c>
      <c r="B420" s="23" t="s">
        <v>1839</v>
      </c>
      <c r="C420" s="40" t="s">
        <v>177</v>
      </c>
      <c r="D420" s="23" t="s">
        <v>82</v>
      </c>
      <c r="E420" s="23" t="s">
        <v>1840</v>
      </c>
      <c r="F420" s="23" t="s">
        <v>1841</v>
      </c>
      <c r="G420" s="23" t="n">
        <v>36</v>
      </c>
      <c r="H420" s="23" t="n">
        <v>1000</v>
      </c>
      <c r="I420" s="41" t="s">
        <v>188</v>
      </c>
      <c r="K420" s="23" t="n">
        <v>0</v>
      </c>
      <c r="L420" s="23" t="n">
        <v>1125</v>
      </c>
      <c r="M420" s="23" t="n">
        <v>0</v>
      </c>
      <c r="N420" s="23" t="n">
        <v>0</v>
      </c>
      <c r="O420" s="23" t="n">
        <f aca="false">K420+L420</f>
        <v>1125</v>
      </c>
      <c r="P420" s="23" t="n">
        <f aca="false">K420+L420+M420+N420</f>
        <v>1125</v>
      </c>
      <c r="Q420" s="23" t="n">
        <v>358</v>
      </c>
      <c r="R420" s="23" t="n">
        <v>2011</v>
      </c>
      <c r="S420" s="23" t="n">
        <v>2411</v>
      </c>
      <c r="T420" s="23" t="n">
        <v>1252</v>
      </c>
      <c r="U420" s="42" t="n">
        <f aca="false">IF(I420="delivery",O420-SUM(Q420+R420),IF(I420="PO",P420-SUM(Q420:R420)))</f>
        <v>-1244</v>
      </c>
      <c r="V420" s="43" t="n">
        <v>15.49</v>
      </c>
      <c r="W420" s="43"/>
      <c r="X420" s="43" t="n">
        <f aca="false">W420-V420</f>
        <v>-15.49</v>
      </c>
      <c r="Y420" s="23" t="n">
        <v>15.49</v>
      </c>
      <c r="Z420" s="44"/>
      <c r="AA420" s="44"/>
      <c r="AM420" s="23" t="str">
        <f aca="false">D420</f>
        <v>Arista</v>
      </c>
      <c r="AN420" s="23" t="s">
        <v>189</v>
      </c>
      <c r="AT420" s="44"/>
      <c r="AU420" s="44"/>
      <c r="BD420" s="23" t="s">
        <v>182</v>
      </c>
      <c r="BE420" s="1" t="s">
        <v>183</v>
      </c>
    </row>
    <row r="421" customFormat="false" ht="15" hidden="false" customHeight="true" outlineLevel="0" collapsed="false">
      <c r="A421" s="23" t="s">
        <v>1842</v>
      </c>
      <c r="B421" s="23" t="s">
        <v>1839</v>
      </c>
      <c r="C421" s="40" t="s">
        <v>177</v>
      </c>
      <c r="D421" s="23" t="s">
        <v>82</v>
      </c>
      <c r="E421" s="23" t="s">
        <v>1840</v>
      </c>
      <c r="F421" s="23" t="s">
        <v>1843</v>
      </c>
      <c r="G421" s="23" t="n">
        <v>66</v>
      </c>
      <c r="H421" s="23" t="n">
        <v>1</v>
      </c>
      <c r="I421" s="41" t="s">
        <v>188</v>
      </c>
      <c r="K421" s="23" t="n">
        <v>0</v>
      </c>
      <c r="L421" s="23" t="n">
        <v>0</v>
      </c>
      <c r="M421" s="23" t="n">
        <v>0</v>
      </c>
      <c r="N421" s="23" t="n">
        <v>0</v>
      </c>
      <c r="O421" s="23" t="n">
        <f aca="false">K421+L421</f>
        <v>0</v>
      </c>
      <c r="P421" s="23" t="n">
        <f aca="false">K421+L421+M421+N421</f>
        <v>0</v>
      </c>
      <c r="Q421" s="23" t="n">
        <v>0</v>
      </c>
      <c r="R421" s="23" t="n">
        <v>0</v>
      </c>
      <c r="S421" s="23" t="n">
        <v>0</v>
      </c>
      <c r="T421" s="23" t="n">
        <v>0</v>
      </c>
      <c r="U421" s="42" t="n">
        <f aca="false">IF(I421="delivery",O421-SUM(Q421+R421),IF(I421="PO",P421-SUM(Q421:R421)))</f>
        <v>0</v>
      </c>
      <c r="V421" s="45" t="n">
        <v>17.75</v>
      </c>
      <c r="W421" s="45"/>
      <c r="X421" s="43" t="n">
        <f aca="false">W421-V421</f>
        <v>-17.75</v>
      </c>
      <c r="Z421" s="44"/>
      <c r="AA421" s="44"/>
      <c r="AM421" s="23" t="str">
        <f aca="false">D421</f>
        <v>Arista</v>
      </c>
      <c r="AN421" s="23" t="s">
        <v>189</v>
      </c>
      <c r="AT421" s="44"/>
      <c r="AU421" s="44"/>
      <c r="BD421" s="23" t="s">
        <v>1844</v>
      </c>
      <c r="BE421" s="1" t="s">
        <v>183</v>
      </c>
    </row>
    <row r="422" customFormat="false" ht="15" hidden="false" customHeight="true" outlineLevel="0" collapsed="false">
      <c r="A422" s="23" t="s">
        <v>1845</v>
      </c>
      <c r="B422" s="23" t="s">
        <v>1846</v>
      </c>
      <c r="C422" s="40" t="s">
        <v>1465</v>
      </c>
      <c r="D422" s="23" t="s">
        <v>82</v>
      </c>
      <c r="E422" s="23" t="s">
        <v>1847</v>
      </c>
      <c r="F422" s="23" t="s">
        <v>1848</v>
      </c>
      <c r="G422" s="23" t="n">
        <v>81</v>
      </c>
      <c r="H422" s="23" t="n">
        <v>2500</v>
      </c>
      <c r="I422" s="41" t="s">
        <v>188</v>
      </c>
      <c r="K422" s="23" t="n">
        <v>0</v>
      </c>
      <c r="L422" s="23" t="n">
        <v>0</v>
      </c>
      <c r="M422" s="23" t="n">
        <v>0</v>
      </c>
      <c r="N422" s="23" t="n">
        <v>0</v>
      </c>
      <c r="O422" s="23" t="n">
        <f aca="false">K422+L422</f>
        <v>0</v>
      </c>
      <c r="P422" s="23" t="n">
        <f aca="false">K422+L422+M422+N422</f>
        <v>0</v>
      </c>
      <c r="Q422" s="23" t="n">
        <v>0</v>
      </c>
      <c r="R422" s="23" t="n">
        <v>0</v>
      </c>
      <c r="S422" s="23" t="n">
        <v>0</v>
      </c>
      <c r="T422" s="23" t="n">
        <v>0</v>
      </c>
      <c r="U422" s="42" t="n">
        <f aca="false">IF(I422="delivery",O422-SUM(Q422+R422),IF(I422="PO",P422-SUM(Q422:R422)))</f>
        <v>0</v>
      </c>
      <c r="V422" s="43" t="n">
        <v>0.0001</v>
      </c>
      <c r="W422" s="43"/>
      <c r="X422" s="43" t="n">
        <f aca="false">W422-V422</f>
        <v>-0.0001</v>
      </c>
      <c r="Z422" s="44"/>
      <c r="AA422" s="44"/>
      <c r="AM422" s="23" t="str">
        <f aca="false">D422</f>
        <v>Arista</v>
      </c>
      <c r="AN422" s="23" t="s">
        <v>189</v>
      </c>
      <c r="AT422" s="44"/>
      <c r="AU422" s="44"/>
      <c r="BD422" s="23" t="s">
        <v>1468</v>
      </c>
      <c r="BE422" s="1" t="s">
        <v>183</v>
      </c>
    </row>
    <row r="423" customFormat="false" ht="15" hidden="false" customHeight="true" outlineLevel="0" collapsed="false">
      <c r="A423" s="23" t="s">
        <v>1849</v>
      </c>
      <c r="B423" s="23" t="s">
        <v>1846</v>
      </c>
      <c r="C423" s="40" t="s">
        <v>177</v>
      </c>
      <c r="D423" s="23" t="s">
        <v>82</v>
      </c>
      <c r="E423" s="23" t="s">
        <v>1847</v>
      </c>
      <c r="F423" s="23" t="s">
        <v>1848</v>
      </c>
      <c r="G423" s="23" t="n">
        <v>31</v>
      </c>
      <c r="H423" s="23" t="n">
        <v>2500</v>
      </c>
      <c r="I423" s="41" t="s">
        <v>188</v>
      </c>
      <c r="K423" s="23" t="n">
        <v>0</v>
      </c>
      <c r="L423" s="23" t="n">
        <v>7338</v>
      </c>
      <c r="M423" s="23" t="n">
        <v>0</v>
      </c>
      <c r="N423" s="23" t="n">
        <v>0</v>
      </c>
      <c r="O423" s="23" t="n">
        <f aca="false">K423+L423</f>
        <v>7338</v>
      </c>
      <c r="P423" s="23" t="n">
        <f aca="false">K423+L423+M423+N423</f>
        <v>7338</v>
      </c>
      <c r="Q423" s="23" t="n">
        <v>9530</v>
      </c>
      <c r="R423" s="23" t="n">
        <v>12330</v>
      </c>
      <c r="S423" s="23" t="n">
        <v>12330</v>
      </c>
      <c r="T423" s="23" t="n">
        <v>6140</v>
      </c>
      <c r="U423" s="42" t="n">
        <f aca="false">IF(I423="delivery",O423-SUM(Q423+R423),IF(I423="PO",P423-SUM(Q423:R423)))</f>
        <v>-14522</v>
      </c>
      <c r="V423" s="43" t="n">
        <v>1.95</v>
      </c>
      <c r="W423" s="43"/>
      <c r="X423" s="43" t="n">
        <f aca="false">W423-V423</f>
        <v>-1.95</v>
      </c>
      <c r="Y423" s="23" t="n">
        <v>2.15</v>
      </c>
      <c r="Z423" s="44"/>
      <c r="AA423" s="44"/>
      <c r="AM423" s="23" t="str">
        <f aca="false">D423</f>
        <v>Arista</v>
      </c>
      <c r="AN423" s="23" t="s">
        <v>189</v>
      </c>
      <c r="AT423" s="44"/>
      <c r="AU423" s="44"/>
      <c r="BD423" s="23" t="s">
        <v>182</v>
      </c>
      <c r="BE423" s="1" t="s">
        <v>183</v>
      </c>
    </row>
    <row r="424" customFormat="false" ht="15" hidden="false" customHeight="true" outlineLevel="0" collapsed="false">
      <c r="A424" s="23" t="s">
        <v>1850</v>
      </c>
      <c r="B424" s="23" t="s">
        <v>1851</v>
      </c>
      <c r="C424" s="40" t="s">
        <v>177</v>
      </c>
      <c r="D424" s="23" t="s">
        <v>82</v>
      </c>
      <c r="E424" s="23" t="s">
        <v>1852</v>
      </c>
      <c r="F424" s="23" t="s">
        <v>1853</v>
      </c>
      <c r="G424" s="23" t="n">
        <v>41</v>
      </c>
      <c r="H424" s="23" t="n">
        <v>250</v>
      </c>
      <c r="I424" s="41" t="s">
        <v>188</v>
      </c>
      <c r="K424" s="23" t="n">
        <v>0</v>
      </c>
      <c r="L424" s="23" t="n">
        <v>0</v>
      </c>
      <c r="M424" s="23" t="n">
        <v>0</v>
      </c>
      <c r="N424" s="23" t="n">
        <v>0</v>
      </c>
      <c r="O424" s="23" t="n">
        <f aca="false">K424+L424</f>
        <v>0</v>
      </c>
      <c r="P424" s="23" t="n">
        <f aca="false">K424+L424+M424+N424</f>
        <v>0</v>
      </c>
      <c r="Q424" s="23" t="n">
        <v>60</v>
      </c>
      <c r="R424" s="23" t="n">
        <v>0</v>
      </c>
      <c r="S424" s="23" t="n">
        <v>0</v>
      </c>
      <c r="T424" s="23" t="n">
        <v>0</v>
      </c>
      <c r="U424" s="42" t="n">
        <f aca="false">IF(I424="delivery",O424-SUM(Q424+R424),IF(I424="PO",P424-SUM(Q424:R424)))</f>
        <v>-60</v>
      </c>
      <c r="V424" s="43" t="n">
        <v>6.5</v>
      </c>
      <c r="W424" s="43"/>
      <c r="X424" s="43" t="n">
        <f aca="false">W424-V424</f>
        <v>-6.5</v>
      </c>
      <c r="Z424" s="44"/>
      <c r="AA424" s="44"/>
      <c r="AM424" s="23" t="str">
        <f aca="false">D424</f>
        <v>Arista</v>
      </c>
      <c r="AN424" s="23" t="s">
        <v>189</v>
      </c>
      <c r="AT424" s="44"/>
      <c r="AU424" s="44"/>
      <c r="BD424" s="23" t="s">
        <v>182</v>
      </c>
      <c r="BE424" s="1" t="s">
        <v>183</v>
      </c>
    </row>
    <row r="425" customFormat="false" ht="15" hidden="false" customHeight="true" outlineLevel="0" collapsed="false">
      <c r="A425" s="23" t="s">
        <v>1854</v>
      </c>
      <c r="B425" s="23" t="s">
        <v>1855</v>
      </c>
      <c r="C425" s="40" t="s">
        <v>177</v>
      </c>
      <c r="D425" s="23" t="s">
        <v>82</v>
      </c>
      <c r="E425" s="23" t="s">
        <v>1856</v>
      </c>
      <c r="F425" s="23" t="s">
        <v>1857</v>
      </c>
      <c r="G425" s="23" t="n">
        <v>96</v>
      </c>
      <c r="H425" s="23" t="n">
        <v>1</v>
      </c>
      <c r="I425" s="41" t="s">
        <v>188</v>
      </c>
      <c r="K425" s="23" t="n">
        <v>0</v>
      </c>
      <c r="L425" s="23" t="n">
        <v>0</v>
      </c>
      <c r="M425" s="23" t="n">
        <v>0</v>
      </c>
      <c r="N425" s="23" t="n">
        <v>0</v>
      </c>
      <c r="O425" s="23" t="n">
        <f aca="false">K425+L425</f>
        <v>0</v>
      </c>
      <c r="P425" s="23" t="n">
        <f aca="false">K425+L425+M425+N425</f>
        <v>0</v>
      </c>
      <c r="Q425" s="23" t="n">
        <v>0</v>
      </c>
      <c r="R425" s="23" t="n">
        <v>0</v>
      </c>
      <c r="S425" s="23" t="n">
        <v>0</v>
      </c>
      <c r="T425" s="23" t="n">
        <v>0</v>
      </c>
      <c r="U425" s="42" t="n">
        <f aca="false">IF(I425="delivery",O425-SUM(Q425+R425),IF(I425="PO",P425-SUM(Q425:R425)))</f>
        <v>0</v>
      </c>
      <c r="V425" s="45" t="n">
        <v>53.168</v>
      </c>
      <c r="W425" s="45"/>
      <c r="X425" s="43" t="n">
        <f aca="false">W425-V425</f>
        <v>-53.168</v>
      </c>
      <c r="Z425" s="44"/>
      <c r="AA425" s="44"/>
      <c r="AM425" s="23" t="str">
        <f aca="false">D425</f>
        <v>Arista</v>
      </c>
      <c r="AN425" s="23" t="s">
        <v>189</v>
      </c>
      <c r="AT425" s="44"/>
      <c r="AU425" s="44"/>
      <c r="BD425" s="23" t="s">
        <v>1844</v>
      </c>
      <c r="BE425" s="1" t="s">
        <v>183</v>
      </c>
    </row>
    <row r="426" customFormat="false" ht="15" hidden="false" customHeight="true" outlineLevel="0" collapsed="false">
      <c r="A426" s="23" t="s">
        <v>1858</v>
      </c>
      <c r="B426" s="23" t="s">
        <v>1859</v>
      </c>
      <c r="C426" s="40" t="s">
        <v>177</v>
      </c>
      <c r="D426" s="23" t="s">
        <v>82</v>
      </c>
      <c r="E426" s="23" t="s">
        <v>1860</v>
      </c>
      <c r="F426" s="23" t="s">
        <v>1861</v>
      </c>
      <c r="G426" s="23" t="n">
        <v>96</v>
      </c>
      <c r="H426" s="23" t="n">
        <v>1</v>
      </c>
      <c r="I426" s="41" t="s">
        <v>188</v>
      </c>
      <c r="K426" s="23" t="n">
        <v>0</v>
      </c>
      <c r="L426" s="23" t="n">
        <v>0</v>
      </c>
      <c r="M426" s="23" t="n">
        <v>0</v>
      </c>
      <c r="N426" s="23" t="n">
        <v>0</v>
      </c>
      <c r="O426" s="23" t="n">
        <f aca="false">K426+L426</f>
        <v>0</v>
      </c>
      <c r="P426" s="23" t="n">
        <f aca="false">K426+L426+M426+N426</f>
        <v>0</v>
      </c>
      <c r="Q426" s="23" t="n">
        <v>0</v>
      </c>
      <c r="R426" s="23" t="n">
        <v>0</v>
      </c>
      <c r="S426" s="23" t="n">
        <v>0</v>
      </c>
      <c r="T426" s="23" t="n">
        <v>0</v>
      </c>
      <c r="U426" s="42" t="n">
        <f aca="false">IF(I426="delivery",O426-SUM(Q426+R426),IF(I426="PO",P426-SUM(Q426:R426)))</f>
        <v>0</v>
      </c>
      <c r="V426" s="45" t="n">
        <v>53.168</v>
      </c>
      <c r="W426" s="45"/>
      <c r="X426" s="43" t="n">
        <f aca="false">W426-V426</f>
        <v>-53.168</v>
      </c>
      <c r="Z426" s="44"/>
      <c r="AA426" s="44"/>
      <c r="AM426" s="23" t="str">
        <f aca="false">D426</f>
        <v>Arista</v>
      </c>
      <c r="AN426" s="23" t="s">
        <v>189</v>
      </c>
      <c r="AT426" s="44"/>
      <c r="AU426" s="44"/>
      <c r="BD426" s="23" t="s">
        <v>1844</v>
      </c>
      <c r="BE426" s="1" t="s">
        <v>183</v>
      </c>
    </row>
    <row r="427" customFormat="false" ht="15" hidden="false" customHeight="true" outlineLevel="0" collapsed="false">
      <c r="A427" s="23" t="s">
        <v>1862</v>
      </c>
      <c r="B427" s="23" t="s">
        <v>1863</v>
      </c>
      <c r="C427" s="40" t="s">
        <v>177</v>
      </c>
      <c r="D427" s="23" t="s">
        <v>82</v>
      </c>
      <c r="E427" s="23" t="s">
        <v>1864</v>
      </c>
      <c r="F427" s="23" t="s">
        <v>1865</v>
      </c>
      <c r="G427" s="23" t="n">
        <v>36</v>
      </c>
      <c r="H427" s="23" t="n">
        <v>100</v>
      </c>
      <c r="I427" s="41" t="s">
        <v>188</v>
      </c>
      <c r="K427" s="23" t="n">
        <v>0</v>
      </c>
      <c r="L427" s="23" t="n">
        <v>0</v>
      </c>
      <c r="M427" s="23" t="n">
        <v>0</v>
      </c>
      <c r="N427" s="23" t="n">
        <v>0</v>
      </c>
      <c r="O427" s="23" t="n">
        <f aca="false">K427+L427</f>
        <v>0</v>
      </c>
      <c r="P427" s="23" t="n">
        <f aca="false">K427+L427+M427+N427</f>
        <v>0</v>
      </c>
      <c r="Q427" s="23" t="n">
        <v>0</v>
      </c>
      <c r="R427" s="23" t="n">
        <v>30</v>
      </c>
      <c r="S427" s="23" t="n">
        <v>50</v>
      </c>
      <c r="T427" s="23" t="n">
        <v>544</v>
      </c>
      <c r="U427" s="42" t="n">
        <f aca="false">IF(I427="delivery",O427-SUM(Q427+R427),IF(I427="PO",P427-SUM(Q427:R427)))</f>
        <v>-30</v>
      </c>
      <c r="V427" s="43" t="n">
        <v>58.63</v>
      </c>
      <c r="W427" s="43"/>
      <c r="X427" s="43" t="n">
        <f aca="false">W427-V427</f>
        <v>-58.63</v>
      </c>
      <c r="Z427" s="44"/>
      <c r="AA427" s="44"/>
      <c r="AM427" s="23" t="str">
        <f aca="false">D427</f>
        <v>Arista</v>
      </c>
      <c r="AN427" s="23" t="s">
        <v>189</v>
      </c>
      <c r="AT427" s="44"/>
      <c r="AU427" s="44"/>
      <c r="BD427" s="23" t="s">
        <v>182</v>
      </c>
      <c r="BE427" s="1" t="s">
        <v>183</v>
      </c>
    </row>
    <row r="428" customFormat="false" ht="15" hidden="false" customHeight="true" outlineLevel="0" collapsed="false">
      <c r="A428" s="23" t="s">
        <v>1866</v>
      </c>
      <c r="B428" s="23" t="s">
        <v>1867</v>
      </c>
      <c r="C428" s="40" t="s">
        <v>177</v>
      </c>
      <c r="D428" s="23" t="s">
        <v>82</v>
      </c>
      <c r="E428" s="23" t="s">
        <v>1868</v>
      </c>
      <c r="F428" s="23" t="s">
        <v>1869</v>
      </c>
      <c r="G428" s="23" t="n">
        <v>36</v>
      </c>
      <c r="H428" s="23" t="n">
        <v>100</v>
      </c>
      <c r="I428" s="41" t="s">
        <v>188</v>
      </c>
      <c r="K428" s="23" t="n">
        <v>0</v>
      </c>
      <c r="L428" s="23" t="n">
        <v>40</v>
      </c>
      <c r="M428" s="23" t="n">
        <v>0</v>
      </c>
      <c r="N428" s="23" t="n">
        <v>0</v>
      </c>
      <c r="O428" s="23" t="n">
        <f aca="false">K428+L428</f>
        <v>40</v>
      </c>
      <c r="P428" s="23" t="n">
        <f aca="false">K428+L428+M428+N428</f>
        <v>40</v>
      </c>
      <c r="Q428" s="23" t="n">
        <v>0</v>
      </c>
      <c r="R428" s="23" t="n">
        <v>30</v>
      </c>
      <c r="S428" s="23" t="n">
        <v>50</v>
      </c>
      <c r="T428" s="23" t="n">
        <v>544</v>
      </c>
      <c r="U428" s="42" t="n">
        <f aca="false">IF(I428="delivery",O428-SUM(Q428+R428),IF(I428="PO",P428-SUM(Q428:R428)))</f>
        <v>10</v>
      </c>
      <c r="V428" s="43" t="n">
        <v>41.21</v>
      </c>
      <c r="W428" s="43"/>
      <c r="X428" s="43" t="n">
        <f aca="false">W428-V428</f>
        <v>-41.21</v>
      </c>
      <c r="Z428" s="44"/>
      <c r="AA428" s="44"/>
      <c r="AM428" s="23" t="str">
        <f aca="false">D428</f>
        <v>Arista</v>
      </c>
      <c r="AN428" s="23" t="s">
        <v>189</v>
      </c>
      <c r="AT428" s="44"/>
      <c r="AU428" s="44"/>
      <c r="BD428" s="23" t="s">
        <v>182</v>
      </c>
      <c r="BE428" s="1" t="s">
        <v>183</v>
      </c>
    </row>
    <row r="429" customFormat="false" ht="15" hidden="false" customHeight="true" outlineLevel="0" collapsed="false">
      <c r="A429" s="23" t="s">
        <v>1870</v>
      </c>
      <c r="B429" s="23" t="s">
        <v>1871</v>
      </c>
      <c r="C429" s="40" t="s">
        <v>177</v>
      </c>
      <c r="D429" s="23" t="s">
        <v>82</v>
      </c>
      <c r="E429" s="23" t="s">
        <v>1872</v>
      </c>
      <c r="F429" s="23" t="s">
        <v>1873</v>
      </c>
      <c r="G429" s="23" t="n">
        <v>71</v>
      </c>
      <c r="H429" s="23" t="n">
        <v>100</v>
      </c>
      <c r="I429" s="41" t="s">
        <v>188</v>
      </c>
      <c r="K429" s="23" t="n">
        <v>0</v>
      </c>
      <c r="L429" s="23" t="n">
        <v>0</v>
      </c>
      <c r="M429" s="23" t="n">
        <v>0</v>
      </c>
      <c r="N429" s="23" t="n">
        <v>0</v>
      </c>
      <c r="O429" s="23" t="n">
        <f aca="false">K429+L429</f>
        <v>0</v>
      </c>
      <c r="P429" s="23" t="n">
        <f aca="false">K429+L429+M429+N429</f>
        <v>0</v>
      </c>
      <c r="Q429" s="23" t="n">
        <v>0</v>
      </c>
      <c r="R429" s="23" t="n">
        <v>0</v>
      </c>
      <c r="S429" s="23" t="n">
        <v>0</v>
      </c>
      <c r="T429" s="23" t="n">
        <v>0</v>
      </c>
      <c r="U429" s="42" t="n">
        <f aca="false">IF(I429="delivery",O429-SUM(Q429+R429),IF(I429="PO",P429-SUM(Q429:R429)))</f>
        <v>0</v>
      </c>
      <c r="V429" s="43" t="n">
        <v>122.9</v>
      </c>
      <c r="W429" s="43"/>
      <c r="X429" s="43" t="n">
        <f aca="false">W429-V429</f>
        <v>-122.9</v>
      </c>
      <c r="Z429" s="44"/>
      <c r="AA429" s="44"/>
      <c r="AM429" s="23" t="str">
        <f aca="false">D429</f>
        <v>Arista</v>
      </c>
      <c r="AN429" s="23" t="s">
        <v>189</v>
      </c>
      <c r="AT429" s="44"/>
      <c r="AU429" s="44"/>
      <c r="BD429" s="23" t="s">
        <v>412</v>
      </c>
      <c r="BE429" s="1" t="s">
        <v>183</v>
      </c>
    </row>
    <row r="430" customFormat="false" ht="15" hidden="false" customHeight="true" outlineLevel="0" collapsed="false">
      <c r="A430" s="23" t="s">
        <v>1874</v>
      </c>
      <c r="B430" s="23" t="s">
        <v>1875</v>
      </c>
      <c r="C430" s="40" t="s">
        <v>177</v>
      </c>
      <c r="D430" s="23" t="s">
        <v>82</v>
      </c>
      <c r="E430" s="23" t="s">
        <v>1872</v>
      </c>
      <c r="F430" s="23" t="s">
        <v>1876</v>
      </c>
      <c r="G430" s="23" t="n">
        <v>31</v>
      </c>
      <c r="H430" s="23" t="n">
        <v>100</v>
      </c>
      <c r="I430" s="41" t="s">
        <v>188</v>
      </c>
      <c r="K430" s="23" t="n">
        <v>0</v>
      </c>
      <c r="L430" s="23" t="n">
        <v>0</v>
      </c>
      <c r="M430" s="23" t="n">
        <v>0</v>
      </c>
      <c r="N430" s="23" t="n">
        <v>0</v>
      </c>
      <c r="O430" s="23" t="n">
        <f aca="false">K430+L430</f>
        <v>0</v>
      </c>
      <c r="P430" s="23" t="n">
        <f aca="false">K430+L430+M430+N430</f>
        <v>0</v>
      </c>
      <c r="Q430" s="23" t="n">
        <v>45</v>
      </c>
      <c r="R430" s="23" t="n">
        <v>412</v>
      </c>
      <c r="S430" s="23" t="n">
        <v>144</v>
      </c>
      <c r="T430" s="23" t="n">
        <v>72</v>
      </c>
      <c r="U430" s="42" t="n">
        <f aca="false">IF(I430="delivery",O430-SUM(Q430+R430),IF(I430="PO",P430-SUM(Q430:R430)))</f>
        <v>-457</v>
      </c>
      <c r="V430" s="43" t="n">
        <v>122.9</v>
      </c>
      <c r="W430" s="43"/>
      <c r="X430" s="43" t="n">
        <f aca="false">W430-V430</f>
        <v>-122.9</v>
      </c>
      <c r="Z430" s="44"/>
      <c r="AA430" s="44"/>
      <c r="AM430" s="23" t="str">
        <f aca="false">D430</f>
        <v>Arista</v>
      </c>
      <c r="AN430" s="23" t="s">
        <v>189</v>
      </c>
      <c r="AT430" s="44"/>
      <c r="AU430" s="44"/>
      <c r="BD430" s="23" t="s">
        <v>182</v>
      </c>
      <c r="BE430" s="1" t="s">
        <v>183</v>
      </c>
    </row>
    <row r="431" customFormat="false" ht="15" hidden="false" customHeight="true" outlineLevel="0" collapsed="false">
      <c r="A431" s="23" t="s">
        <v>1877</v>
      </c>
      <c r="B431" s="23" t="s">
        <v>1878</v>
      </c>
      <c r="C431" s="40" t="s">
        <v>177</v>
      </c>
      <c r="D431" s="23" t="s">
        <v>82</v>
      </c>
      <c r="E431" s="23" t="s">
        <v>1879</v>
      </c>
      <c r="F431" s="23" t="s">
        <v>1880</v>
      </c>
      <c r="G431" s="23" t="n">
        <v>71</v>
      </c>
      <c r="H431" s="23" t="n">
        <v>100</v>
      </c>
      <c r="I431" s="41" t="s">
        <v>188</v>
      </c>
      <c r="K431" s="23" t="n">
        <v>0</v>
      </c>
      <c r="L431" s="23" t="n">
        <v>0</v>
      </c>
      <c r="M431" s="23" t="n">
        <v>0</v>
      </c>
      <c r="N431" s="23" t="n">
        <v>0</v>
      </c>
      <c r="O431" s="23" t="n">
        <f aca="false">K431+L431</f>
        <v>0</v>
      </c>
      <c r="P431" s="23" t="n">
        <f aca="false">K431+L431+M431+N431</f>
        <v>0</v>
      </c>
      <c r="Q431" s="23" t="n">
        <v>0</v>
      </c>
      <c r="R431" s="23" t="n">
        <v>0</v>
      </c>
      <c r="S431" s="23" t="n">
        <v>0</v>
      </c>
      <c r="T431" s="23" t="n">
        <v>0</v>
      </c>
      <c r="U431" s="42" t="n">
        <f aca="false">IF(I431="delivery",O431-SUM(Q431+R431),IF(I431="PO",P431-SUM(Q431:R431)))</f>
        <v>0</v>
      </c>
      <c r="V431" s="43" t="n">
        <v>122.9</v>
      </c>
      <c r="W431" s="43"/>
      <c r="X431" s="43" t="n">
        <f aca="false">W431-V431</f>
        <v>-122.9</v>
      </c>
      <c r="Z431" s="44"/>
      <c r="AA431" s="44"/>
      <c r="AM431" s="23" t="str">
        <f aca="false">D431</f>
        <v>Arista</v>
      </c>
      <c r="AN431" s="23" t="s">
        <v>189</v>
      </c>
      <c r="AT431" s="44"/>
      <c r="AU431" s="44"/>
      <c r="BD431" s="23" t="s">
        <v>412</v>
      </c>
      <c r="BE431" s="1" t="s">
        <v>183</v>
      </c>
    </row>
    <row r="432" customFormat="false" ht="15" hidden="false" customHeight="true" outlineLevel="0" collapsed="false">
      <c r="A432" s="23" t="s">
        <v>1881</v>
      </c>
      <c r="B432" s="23" t="s">
        <v>1882</v>
      </c>
      <c r="C432" s="40" t="s">
        <v>177</v>
      </c>
      <c r="D432" s="23" t="s">
        <v>82</v>
      </c>
      <c r="E432" s="23" t="s">
        <v>1879</v>
      </c>
      <c r="F432" s="23" t="s">
        <v>1883</v>
      </c>
      <c r="G432" s="23" t="n">
        <v>31</v>
      </c>
      <c r="H432" s="23" t="n">
        <v>100</v>
      </c>
      <c r="I432" s="41" t="s">
        <v>188</v>
      </c>
      <c r="K432" s="23" t="n">
        <v>0</v>
      </c>
      <c r="L432" s="23" t="n">
        <v>0</v>
      </c>
      <c r="M432" s="23" t="n">
        <v>0</v>
      </c>
      <c r="N432" s="23" t="n">
        <v>0</v>
      </c>
      <c r="O432" s="23" t="n">
        <f aca="false">K432+L432</f>
        <v>0</v>
      </c>
      <c r="P432" s="23" t="n">
        <f aca="false">K432+L432+M432+N432</f>
        <v>0</v>
      </c>
      <c r="Q432" s="23" t="n">
        <v>45</v>
      </c>
      <c r="R432" s="23" t="n">
        <v>412</v>
      </c>
      <c r="S432" s="23" t="n">
        <v>144</v>
      </c>
      <c r="T432" s="23" t="n">
        <v>72</v>
      </c>
      <c r="U432" s="42" t="n">
        <f aca="false">IF(I432="delivery",O432-SUM(Q432+R432),IF(I432="PO",P432-SUM(Q432:R432)))</f>
        <v>-457</v>
      </c>
      <c r="V432" s="43" t="n">
        <v>122.9</v>
      </c>
      <c r="W432" s="43"/>
      <c r="X432" s="43" t="n">
        <f aca="false">W432-V432</f>
        <v>-122.9</v>
      </c>
      <c r="Z432" s="44"/>
      <c r="AA432" s="44"/>
      <c r="AM432" s="23" t="str">
        <f aca="false">D432</f>
        <v>Arista</v>
      </c>
      <c r="AN432" s="23" t="s">
        <v>189</v>
      </c>
      <c r="AT432" s="44"/>
      <c r="AU432" s="44"/>
      <c r="BD432" s="23" t="s">
        <v>182</v>
      </c>
      <c r="BE432" s="1" t="s">
        <v>183</v>
      </c>
    </row>
    <row r="433" customFormat="false" ht="15" hidden="false" customHeight="true" outlineLevel="0" collapsed="false">
      <c r="A433" s="23" t="s">
        <v>1884</v>
      </c>
      <c r="B433" s="23" t="s">
        <v>1885</v>
      </c>
      <c r="C433" s="40" t="s">
        <v>177</v>
      </c>
      <c r="D433" s="23" t="s">
        <v>82</v>
      </c>
      <c r="E433" s="23" t="s">
        <v>1886</v>
      </c>
      <c r="F433" s="23" t="s">
        <v>1887</v>
      </c>
      <c r="G433" s="23" t="n">
        <v>71</v>
      </c>
      <c r="H433" s="23" t="n">
        <v>100</v>
      </c>
      <c r="I433" s="41" t="s">
        <v>188</v>
      </c>
      <c r="K433" s="23" t="n">
        <v>0</v>
      </c>
      <c r="L433" s="23" t="n">
        <v>0</v>
      </c>
      <c r="M433" s="23" t="n">
        <v>0</v>
      </c>
      <c r="N433" s="23" t="n">
        <v>0</v>
      </c>
      <c r="O433" s="23" t="n">
        <f aca="false">K433+L433</f>
        <v>0</v>
      </c>
      <c r="P433" s="23" t="n">
        <f aca="false">K433+L433+M433+N433</f>
        <v>0</v>
      </c>
      <c r="Q433" s="23" t="n">
        <v>0</v>
      </c>
      <c r="R433" s="23" t="n">
        <v>0</v>
      </c>
      <c r="S433" s="23" t="n">
        <v>0</v>
      </c>
      <c r="T433" s="23" t="n">
        <v>0</v>
      </c>
      <c r="U433" s="42" t="n">
        <f aca="false">IF(I433="delivery",O433-SUM(Q433+R433),IF(I433="PO",P433-SUM(Q433:R433)))</f>
        <v>0</v>
      </c>
      <c r="V433" s="43" t="n">
        <v>122.9</v>
      </c>
      <c r="W433" s="43"/>
      <c r="X433" s="43" t="n">
        <f aca="false">W433-V433</f>
        <v>-122.9</v>
      </c>
      <c r="Z433" s="44"/>
      <c r="AA433" s="44"/>
      <c r="AM433" s="23" t="str">
        <f aca="false">D433</f>
        <v>Arista</v>
      </c>
      <c r="AN433" s="23" t="s">
        <v>189</v>
      </c>
      <c r="AT433" s="44"/>
      <c r="AU433" s="44"/>
      <c r="BD433" s="23" t="s">
        <v>412</v>
      </c>
      <c r="BE433" s="1" t="s">
        <v>183</v>
      </c>
    </row>
    <row r="434" customFormat="false" ht="15" hidden="false" customHeight="true" outlineLevel="0" collapsed="false">
      <c r="A434" s="23" t="s">
        <v>1888</v>
      </c>
      <c r="B434" s="23" t="s">
        <v>1889</v>
      </c>
      <c r="C434" s="40" t="s">
        <v>177</v>
      </c>
      <c r="D434" s="23" t="s">
        <v>82</v>
      </c>
      <c r="E434" s="23" t="s">
        <v>1886</v>
      </c>
      <c r="F434" s="23" t="s">
        <v>1890</v>
      </c>
      <c r="G434" s="23" t="n">
        <v>31</v>
      </c>
      <c r="H434" s="23" t="n">
        <v>100</v>
      </c>
      <c r="I434" s="41" t="s">
        <v>188</v>
      </c>
      <c r="K434" s="23" t="n">
        <v>0</v>
      </c>
      <c r="L434" s="23" t="n">
        <v>0</v>
      </c>
      <c r="M434" s="23" t="n">
        <v>0</v>
      </c>
      <c r="N434" s="23" t="n">
        <v>0</v>
      </c>
      <c r="O434" s="23" t="n">
        <f aca="false">K434+L434</f>
        <v>0</v>
      </c>
      <c r="P434" s="23" t="n">
        <f aca="false">K434+L434+M434+N434</f>
        <v>0</v>
      </c>
      <c r="Q434" s="23" t="n">
        <v>45</v>
      </c>
      <c r="R434" s="23" t="n">
        <v>412</v>
      </c>
      <c r="S434" s="23" t="n">
        <v>144</v>
      </c>
      <c r="T434" s="23" t="n">
        <v>72</v>
      </c>
      <c r="U434" s="42" t="n">
        <f aca="false">IF(I434="delivery",O434-SUM(Q434+R434),IF(I434="PO",P434-SUM(Q434:R434)))</f>
        <v>-457</v>
      </c>
      <c r="V434" s="43" t="n">
        <v>122.9</v>
      </c>
      <c r="W434" s="43"/>
      <c r="X434" s="43" t="n">
        <f aca="false">W434-V434</f>
        <v>-122.9</v>
      </c>
      <c r="Z434" s="44"/>
      <c r="AA434" s="44"/>
      <c r="AM434" s="23" t="str">
        <f aca="false">D434</f>
        <v>Arista</v>
      </c>
      <c r="AN434" s="23" t="s">
        <v>189</v>
      </c>
      <c r="AT434" s="44"/>
      <c r="AU434" s="44"/>
      <c r="BD434" s="23" t="s">
        <v>182</v>
      </c>
      <c r="BE434" s="1" t="s">
        <v>183</v>
      </c>
    </row>
    <row r="435" customFormat="false" ht="15" hidden="false" customHeight="true" outlineLevel="0" collapsed="false">
      <c r="A435" s="23" t="s">
        <v>1891</v>
      </c>
      <c r="B435" s="23" t="s">
        <v>1892</v>
      </c>
      <c r="C435" s="40" t="s">
        <v>177</v>
      </c>
      <c r="D435" s="23" t="s">
        <v>82</v>
      </c>
      <c r="E435" s="23" t="s">
        <v>1893</v>
      </c>
      <c r="F435" s="23" t="s">
        <v>1894</v>
      </c>
      <c r="G435" s="23" t="n">
        <v>36</v>
      </c>
      <c r="H435" s="23" t="n">
        <v>1000</v>
      </c>
      <c r="I435" s="41" t="s">
        <v>188</v>
      </c>
      <c r="K435" s="23" t="n">
        <v>0</v>
      </c>
      <c r="L435" s="23" t="n">
        <v>0</v>
      </c>
      <c r="M435" s="23" t="n">
        <v>1000</v>
      </c>
      <c r="N435" s="23" t="n">
        <v>0</v>
      </c>
      <c r="O435" s="23" t="n">
        <f aca="false">K435+L435</f>
        <v>0</v>
      </c>
      <c r="P435" s="23" t="n">
        <f aca="false">K435+L435+M435+N435</f>
        <v>1000</v>
      </c>
      <c r="Q435" s="23" t="n">
        <v>348</v>
      </c>
      <c r="R435" s="23" t="n">
        <v>1080</v>
      </c>
      <c r="S435" s="23" t="n">
        <v>1080</v>
      </c>
      <c r="T435" s="23" t="n">
        <v>632</v>
      </c>
      <c r="U435" s="42" t="n">
        <f aca="false">IF(I435="delivery",O435-SUM(Q435+R435),IF(I435="PO",P435-SUM(Q435:R435)))</f>
        <v>-428</v>
      </c>
      <c r="V435" s="43" t="n">
        <v>32.17</v>
      </c>
      <c r="W435" s="43"/>
      <c r="X435" s="43" t="n">
        <f aca="false">W435-V435</f>
        <v>-32.17</v>
      </c>
      <c r="Z435" s="44"/>
      <c r="AA435" s="44"/>
      <c r="AM435" s="23" t="str">
        <f aca="false">D435</f>
        <v>Arista</v>
      </c>
      <c r="AN435" s="23" t="s">
        <v>189</v>
      </c>
      <c r="AT435" s="44"/>
      <c r="AU435" s="44"/>
      <c r="BD435" s="23" t="s">
        <v>709</v>
      </c>
      <c r="BE435" s="1" t="s">
        <v>183</v>
      </c>
    </row>
    <row r="436" customFormat="false" ht="15" hidden="false" customHeight="true" outlineLevel="0" collapsed="false">
      <c r="A436" s="23" t="s">
        <v>1895</v>
      </c>
      <c r="B436" s="23" t="s">
        <v>1896</v>
      </c>
      <c r="C436" s="40" t="s">
        <v>177</v>
      </c>
      <c r="D436" s="23" t="s">
        <v>82</v>
      </c>
      <c r="E436" s="23" t="s">
        <v>1897</v>
      </c>
      <c r="F436" s="23" t="s">
        <v>1898</v>
      </c>
      <c r="G436" s="23" t="n">
        <v>41</v>
      </c>
      <c r="H436" s="23" t="n">
        <v>250</v>
      </c>
      <c r="I436" s="41" t="s">
        <v>188</v>
      </c>
      <c r="K436" s="23" t="n">
        <v>0</v>
      </c>
      <c r="L436" s="23" t="n">
        <v>371</v>
      </c>
      <c r="M436" s="23" t="n">
        <v>0</v>
      </c>
      <c r="N436" s="23" t="n">
        <v>0</v>
      </c>
      <c r="O436" s="23" t="n">
        <f aca="false">K436+L436</f>
        <v>371</v>
      </c>
      <c r="P436" s="23" t="n">
        <f aca="false">K436+L436+M436+N436</f>
        <v>371</v>
      </c>
      <c r="Q436" s="23" t="n">
        <v>226</v>
      </c>
      <c r="R436" s="23" t="n">
        <v>144</v>
      </c>
      <c r="S436" s="23" t="n">
        <v>144</v>
      </c>
      <c r="T436" s="23" t="n">
        <v>64</v>
      </c>
      <c r="U436" s="42" t="n">
        <f aca="false">IF(I436="delivery",O436-SUM(Q436+R436),IF(I436="PO",P436-SUM(Q436:R436)))</f>
        <v>1</v>
      </c>
      <c r="V436" s="43" t="n">
        <v>41.85</v>
      </c>
      <c r="W436" s="43"/>
      <c r="X436" s="43" t="n">
        <f aca="false">W436-V436</f>
        <v>-41.85</v>
      </c>
      <c r="Y436" s="23" t="n">
        <v>42.792</v>
      </c>
      <c r="Z436" s="44"/>
      <c r="AA436" s="44"/>
      <c r="AM436" s="23" t="str">
        <f aca="false">D436</f>
        <v>Arista</v>
      </c>
      <c r="AN436" s="23" t="s">
        <v>189</v>
      </c>
      <c r="AT436" s="44"/>
      <c r="AU436" s="44"/>
      <c r="BD436" s="23" t="s">
        <v>182</v>
      </c>
      <c r="BE436" s="1" t="s">
        <v>183</v>
      </c>
    </row>
    <row r="437" customFormat="false" ht="15" hidden="false" customHeight="true" outlineLevel="0" collapsed="false">
      <c r="A437" s="23" t="s">
        <v>1899</v>
      </c>
      <c r="B437" s="23" t="s">
        <v>1900</v>
      </c>
      <c r="C437" s="40" t="s">
        <v>177</v>
      </c>
      <c r="D437" s="23" t="s">
        <v>82</v>
      </c>
      <c r="E437" s="23" t="s">
        <v>1901</v>
      </c>
      <c r="F437" s="23" t="s">
        <v>1902</v>
      </c>
      <c r="G437" s="23" t="n">
        <v>81</v>
      </c>
      <c r="H437" s="23" t="n">
        <v>250</v>
      </c>
      <c r="I437" s="41" t="s">
        <v>188</v>
      </c>
      <c r="K437" s="23" t="n">
        <v>0</v>
      </c>
      <c r="L437" s="23" t="n">
        <v>0</v>
      </c>
      <c r="M437" s="23" t="n">
        <v>0</v>
      </c>
      <c r="N437" s="23" t="n">
        <v>0</v>
      </c>
      <c r="O437" s="23" t="n">
        <f aca="false">K437+L437</f>
        <v>0</v>
      </c>
      <c r="P437" s="23" t="n">
        <f aca="false">K437+L437+M437+N437</f>
        <v>0</v>
      </c>
      <c r="Q437" s="23" t="n">
        <v>0</v>
      </c>
      <c r="R437" s="23" t="n">
        <v>0</v>
      </c>
      <c r="S437" s="23" t="n">
        <v>0</v>
      </c>
      <c r="T437" s="23" t="n">
        <v>0</v>
      </c>
      <c r="U437" s="42" t="n">
        <f aca="false">IF(I437="delivery",O437-SUM(Q437+R437),IF(I437="PO",P437-SUM(Q437:R437)))</f>
        <v>0</v>
      </c>
      <c r="V437" s="43" t="n">
        <v>27.1975</v>
      </c>
      <c r="W437" s="43"/>
      <c r="X437" s="43" t="n">
        <f aca="false">W437-V437</f>
        <v>-27.1975</v>
      </c>
      <c r="Z437" s="44"/>
      <c r="AA437" s="44"/>
      <c r="AM437" s="23" t="str">
        <f aca="false">D437</f>
        <v>Arista</v>
      </c>
      <c r="AN437" s="23" t="s">
        <v>189</v>
      </c>
      <c r="AT437" s="44"/>
      <c r="AU437" s="44"/>
      <c r="BD437" s="23" t="s">
        <v>412</v>
      </c>
      <c r="BE437" s="1" t="s">
        <v>183</v>
      </c>
    </row>
    <row r="438" customFormat="false" ht="15" hidden="false" customHeight="true" outlineLevel="0" collapsed="false">
      <c r="A438" s="23" t="s">
        <v>1903</v>
      </c>
      <c r="B438" s="23" t="s">
        <v>1904</v>
      </c>
      <c r="C438" s="40" t="s">
        <v>177</v>
      </c>
      <c r="D438" s="23" t="s">
        <v>82</v>
      </c>
      <c r="E438" s="23" t="s">
        <v>1901</v>
      </c>
      <c r="F438" s="23" t="s">
        <v>1905</v>
      </c>
      <c r="G438" s="23" t="n">
        <v>36</v>
      </c>
      <c r="H438" s="23" t="n">
        <v>500</v>
      </c>
      <c r="I438" s="41" t="s">
        <v>188</v>
      </c>
      <c r="K438" s="23" t="n">
        <v>0</v>
      </c>
      <c r="L438" s="23" t="n">
        <v>0</v>
      </c>
      <c r="M438" s="23" t="n">
        <v>1600</v>
      </c>
      <c r="N438" s="23" t="n">
        <v>0</v>
      </c>
      <c r="O438" s="23" t="n">
        <f aca="false">K438+L438</f>
        <v>0</v>
      </c>
      <c r="P438" s="23" t="n">
        <f aca="false">K438+L438+M438+N438</f>
        <v>1600</v>
      </c>
      <c r="Q438" s="23" t="n">
        <v>986</v>
      </c>
      <c r="R438" s="23" t="n">
        <v>648</v>
      </c>
      <c r="S438" s="23" t="n">
        <v>432</v>
      </c>
      <c r="T438" s="23" t="n">
        <v>216</v>
      </c>
      <c r="U438" s="42" t="n">
        <f aca="false">IF(I438="delivery",O438-SUM(Q438+R438),IF(I438="PO",P438-SUM(Q438:R438)))</f>
        <v>-34</v>
      </c>
      <c r="V438" s="43" t="n">
        <v>26.855</v>
      </c>
      <c r="W438" s="43"/>
      <c r="X438" s="43" t="n">
        <f aca="false">W438-V438</f>
        <v>-26.855</v>
      </c>
      <c r="Z438" s="44"/>
      <c r="AA438" s="44"/>
      <c r="AM438" s="23" t="str">
        <f aca="false">D438</f>
        <v>Arista</v>
      </c>
      <c r="AN438" s="23" t="s">
        <v>189</v>
      </c>
      <c r="AT438" s="44"/>
      <c r="AU438" s="44"/>
      <c r="BD438" s="23" t="s">
        <v>182</v>
      </c>
      <c r="BE438" s="1" t="s">
        <v>183</v>
      </c>
    </row>
    <row r="439" customFormat="false" ht="15" hidden="false" customHeight="true" outlineLevel="0" collapsed="false">
      <c r="A439" s="23" t="s">
        <v>1906</v>
      </c>
      <c r="B439" s="23" t="s">
        <v>1907</v>
      </c>
      <c r="C439" s="40" t="s">
        <v>177</v>
      </c>
      <c r="D439" s="23" t="s">
        <v>82</v>
      </c>
      <c r="E439" s="23" t="s">
        <v>1908</v>
      </c>
      <c r="F439" s="23" t="s">
        <v>1909</v>
      </c>
      <c r="G439" s="23" t="n">
        <v>56</v>
      </c>
      <c r="H439" s="23" t="n">
        <v>100</v>
      </c>
      <c r="I439" s="41" t="s">
        <v>188</v>
      </c>
      <c r="K439" s="23" t="n">
        <v>0</v>
      </c>
      <c r="L439" s="23" t="n">
        <v>15</v>
      </c>
      <c r="M439" s="23" t="n">
        <v>500</v>
      </c>
      <c r="N439" s="23" t="n">
        <v>0</v>
      </c>
      <c r="O439" s="23" t="n">
        <f aca="false">K439+L439</f>
        <v>15</v>
      </c>
      <c r="P439" s="23" t="n">
        <f aca="false">K439+L439+M439+N439</f>
        <v>515</v>
      </c>
      <c r="Q439" s="23" t="n">
        <v>6</v>
      </c>
      <c r="R439" s="23" t="n">
        <v>0</v>
      </c>
      <c r="S439" s="23" t="n">
        <v>0</v>
      </c>
      <c r="T439" s="23" t="n">
        <v>0</v>
      </c>
      <c r="U439" s="42" t="n">
        <f aca="false">IF(I439="delivery",O439-SUM(Q439+R439),IF(I439="PO",P439-SUM(Q439:R439)))</f>
        <v>509</v>
      </c>
      <c r="V439" s="43" t="n">
        <v>59.8</v>
      </c>
      <c r="W439" s="43"/>
      <c r="X439" s="43" t="n">
        <f aca="false">W439-V439</f>
        <v>-59.8</v>
      </c>
      <c r="Z439" s="44"/>
      <c r="AA439" s="44"/>
      <c r="AM439" s="23" t="str">
        <f aca="false">D439</f>
        <v>Arista</v>
      </c>
      <c r="AN439" s="23" t="s">
        <v>189</v>
      </c>
      <c r="AT439" s="44"/>
      <c r="AU439" s="44"/>
      <c r="BD439" s="23" t="s">
        <v>182</v>
      </c>
      <c r="BE439" s="1" t="s">
        <v>183</v>
      </c>
    </row>
    <row r="440" customFormat="false" ht="15" hidden="false" customHeight="true" outlineLevel="0" collapsed="false">
      <c r="A440" s="23" t="s">
        <v>1910</v>
      </c>
      <c r="B440" s="23" t="s">
        <v>1911</v>
      </c>
      <c r="C440" s="40" t="s">
        <v>177</v>
      </c>
      <c r="D440" s="23" t="s">
        <v>82</v>
      </c>
      <c r="E440" s="23" t="s">
        <v>1908</v>
      </c>
      <c r="F440" s="23" t="s">
        <v>1912</v>
      </c>
      <c r="G440" s="23" t="n">
        <v>31</v>
      </c>
      <c r="H440" s="23" t="n">
        <v>100</v>
      </c>
      <c r="I440" s="41" t="s">
        <v>188</v>
      </c>
      <c r="K440" s="23" t="n">
        <v>0</v>
      </c>
      <c r="L440" s="23" t="n">
        <v>468</v>
      </c>
      <c r="M440" s="23" t="n">
        <v>3</v>
      </c>
      <c r="N440" s="23" t="n">
        <v>0</v>
      </c>
      <c r="O440" s="23" t="n">
        <f aca="false">K440+L440</f>
        <v>468</v>
      </c>
      <c r="P440" s="23" t="n">
        <f aca="false">K440+L440+M440+N440</f>
        <v>471</v>
      </c>
      <c r="Q440" s="23" t="n">
        <v>1421</v>
      </c>
      <c r="R440" s="23" t="n">
        <v>2135</v>
      </c>
      <c r="S440" s="23" t="n">
        <v>2075</v>
      </c>
      <c r="T440" s="23" t="n">
        <v>1010</v>
      </c>
      <c r="U440" s="42" t="n">
        <f aca="false">IF(I440="delivery",O440-SUM(Q440+R440),IF(I440="PO",P440-SUM(Q440:R440)))</f>
        <v>-3085</v>
      </c>
      <c r="V440" s="43" t="n">
        <v>59.8</v>
      </c>
      <c r="W440" s="43"/>
      <c r="X440" s="43" t="n">
        <f aca="false">W440-V440</f>
        <v>-59.8</v>
      </c>
      <c r="Z440" s="44"/>
      <c r="AA440" s="44"/>
      <c r="AM440" s="23" t="str">
        <f aca="false">D440</f>
        <v>Arista</v>
      </c>
      <c r="AN440" s="23" t="s">
        <v>189</v>
      </c>
      <c r="AT440" s="44"/>
      <c r="AU440" s="44"/>
      <c r="BD440" s="23" t="s">
        <v>182</v>
      </c>
      <c r="BE440" s="1" t="s">
        <v>183</v>
      </c>
    </row>
    <row r="441" customFormat="false" ht="15" hidden="false" customHeight="true" outlineLevel="0" collapsed="false">
      <c r="A441" s="23" t="s">
        <v>1913</v>
      </c>
      <c r="B441" s="23" t="s">
        <v>1914</v>
      </c>
      <c r="C441" s="40" t="s">
        <v>177</v>
      </c>
      <c r="D441" s="23" t="s">
        <v>82</v>
      </c>
      <c r="E441" s="23" t="s">
        <v>1915</v>
      </c>
      <c r="F441" s="23" t="s">
        <v>1916</v>
      </c>
      <c r="G441" s="23" t="n">
        <v>51</v>
      </c>
      <c r="H441" s="23" t="n">
        <v>480</v>
      </c>
      <c r="I441" s="41" t="s">
        <v>188</v>
      </c>
      <c r="K441" s="23" t="n">
        <v>0</v>
      </c>
      <c r="L441" s="23" t="n">
        <v>0</v>
      </c>
      <c r="M441" s="23" t="n">
        <v>20</v>
      </c>
      <c r="N441" s="23" t="n">
        <v>0</v>
      </c>
      <c r="O441" s="23" t="n">
        <f aca="false">K441+L441</f>
        <v>0</v>
      </c>
      <c r="P441" s="23" t="n">
        <f aca="false">K441+L441+M441+N441</f>
        <v>20</v>
      </c>
      <c r="Q441" s="23" t="n">
        <v>60</v>
      </c>
      <c r="R441" s="23" t="n">
        <v>0</v>
      </c>
      <c r="S441" s="23" t="n">
        <v>0</v>
      </c>
      <c r="T441" s="23" t="n">
        <v>0</v>
      </c>
      <c r="U441" s="42" t="n">
        <f aca="false">IF(I441="delivery",O441-SUM(Q441+R441),IF(I441="PO",P441-SUM(Q441:R441)))</f>
        <v>-40</v>
      </c>
      <c r="V441" s="43" t="n">
        <v>6.39</v>
      </c>
      <c r="W441" s="43"/>
      <c r="X441" s="43" t="n">
        <f aca="false">W441-V441</f>
        <v>-6.39</v>
      </c>
      <c r="Z441" s="44"/>
      <c r="AA441" s="44"/>
      <c r="AM441" s="23" t="str">
        <f aca="false">D441</f>
        <v>Arista</v>
      </c>
      <c r="AN441" s="23" t="s">
        <v>189</v>
      </c>
      <c r="AT441" s="44"/>
      <c r="AU441" s="44"/>
      <c r="BD441" s="23" t="s">
        <v>182</v>
      </c>
      <c r="BE441" s="1" t="s">
        <v>183</v>
      </c>
    </row>
    <row r="442" customFormat="false" ht="15" hidden="false" customHeight="true" outlineLevel="0" collapsed="false">
      <c r="A442" s="23" t="s">
        <v>1917</v>
      </c>
      <c r="B442" s="23" t="s">
        <v>1918</v>
      </c>
      <c r="C442" s="40" t="s">
        <v>177</v>
      </c>
      <c r="D442" s="23" t="s">
        <v>82</v>
      </c>
      <c r="E442" s="23" t="s">
        <v>1919</v>
      </c>
      <c r="F442" s="23" t="s">
        <v>1920</v>
      </c>
      <c r="G442" s="23" t="n">
        <v>96</v>
      </c>
      <c r="H442" s="23" t="n">
        <v>1</v>
      </c>
      <c r="I442" s="41" t="s">
        <v>188</v>
      </c>
      <c r="K442" s="23" t="n">
        <v>0</v>
      </c>
      <c r="L442" s="23" t="n">
        <v>0</v>
      </c>
      <c r="M442" s="23" t="n">
        <v>0</v>
      </c>
      <c r="N442" s="23" t="n">
        <v>0</v>
      </c>
      <c r="O442" s="23" t="n">
        <f aca="false">K442+L442</f>
        <v>0</v>
      </c>
      <c r="P442" s="23" t="n">
        <f aca="false">K442+L442+M442+N442</f>
        <v>0</v>
      </c>
      <c r="Q442" s="23" t="n">
        <v>0</v>
      </c>
      <c r="R442" s="23" t="n">
        <v>0</v>
      </c>
      <c r="S442" s="23" t="n">
        <v>0</v>
      </c>
      <c r="T442" s="23" t="n">
        <v>0</v>
      </c>
      <c r="U442" s="42" t="n">
        <f aca="false">IF(I442="delivery",O442-SUM(Q442+R442),IF(I442="PO",P442-SUM(Q442:R442)))</f>
        <v>0</v>
      </c>
      <c r="V442" s="43" t="n">
        <v>1E-005</v>
      </c>
      <c r="W442" s="43"/>
      <c r="X442" s="43" t="n">
        <f aca="false">W442-V442</f>
        <v>-1E-005</v>
      </c>
      <c r="Z442" s="44"/>
      <c r="AA442" s="44"/>
      <c r="AM442" s="23" t="str">
        <f aca="false">D442</f>
        <v>Arista</v>
      </c>
      <c r="AN442" s="23" t="s">
        <v>189</v>
      </c>
      <c r="AT442" s="44"/>
      <c r="AU442" s="44"/>
      <c r="BD442" s="23" t="s">
        <v>714</v>
      </c>
      <c r="BE442" s="1" t="s">
        <v>183</v>
      </c>
    </row>
    <row r="443" customFormat="false" ht="15" hidden="false" customHeight="true" outlineLevel="0" collapsed="false">
      <c r="A443" s="23" t="s">
        <v>1921</v>
      </c>
      <c r="B443" s="23" t="s">
        <v>1922</v>
      </c>
      <c r="C443" s="40" t="s">
        <v>177</v>
      </c>
      <c r="D443" s="23" t="s">
        <v>82</v>
      </c>
      <c r="E443" s="23" t="s">
        <v>1919</v>
      </c>
      <c r="F443" s="23" t="s">
        <v>1923</v>
      </c>
      <c r="G443" s="23" t="n">
        <v>46</v>
      </c>
      <c r="H443" s="23" t="n">
        <v>5000</v>
      </c>
      <c r="I443" s="41" t="s">
        <v>188</v>
      </c>
      <c r="K443" s="23" t="n">
        <v>0</v>
      </c>
      <c r="L443" s="23" t="n">
        <v>0</v>
      </c>
      <c r="M443" s="23" t="n">
        <v>0</v>
      </c>
      <c r="N443" s="23" t="n">
        <v>0</v>
      </c>
      <c r="O443" s="23" t="n">
        <f aca="false">K443+L443</f>
        <v>0</v>
      </c>
      <c r="P443" s="23" t="n">
        <f aca="false">K443+L443+M443+N443</f>
        <v>0</v>
      </c>
      <c r="Q443" s="23" t="n">
        <v>0</v>
      </c>
      <c r="R443" s="23" t="n">
        <v>3490</v>
      </c>
      <c r="S443" s="23" t="n">
        <v>2694</v>
      </c>
      <c r="T443" s="23" t="n">
        <v>1520</v>
      </c>
      <c r="U443" s="42" t="n">
        <f aca="false">IF(I443="delivery",O443-SUM(Q443+R443),IF(I443="PO",P443-SUM(Q443:R443)))</f>
        <v>-3490</v>
      </c>
      <c r="V443" s="43" t="n">
        <v>1.744</v>
      </c>
      <c r="W443" s="43"/>
      <c r="X443" s="43" t="n">
        <f aca="false">W443-V443</f>
        <v>-1.744</v>
      </c>
      <c r="Z443" s="44"/>
      <c r="AA443" s="44"/>
      <c r="AM443" s="23" t="str">
        <f aca="false">D443</f>
        <v>Arista</v>
      </c>
      <c r="AN443" s="23" t="s">
        <v>189</v>
      </c>
      <c r="AT443" s="44"/>
      <c r="AU443" s="44"/>
      <c r="BD443" s="23" t="s">
        <v>719</v>
      </c>
      <c r="BE443" s="1" t="s">
        <v>183</v>
      </c>
    </row>
    <row r="444" customFormat="false" ht="15" hidden="false" customHeight="true" outlineLevel="0" collapsed="false">
      <c r="A444" s="23" t="s">
        <v>1924</v>
      </c>
      <c r="B444" s="23" t="s">
        <v>1925</v>
      </c>
      <c r="C444" s="40" t="s">
        <v>177</v>
      </c>
      <c r="D444" s="23" t="s">
        <v>82</v>
      </c>
      <c r="E444" s="23" t="s">
        <v>1926</v>
      </c>
      <c r="F444" s="23" t="s">
        <v>1927</v>
      </c>
      <c r="G444" s="23" t="n">
        <v>46</v>
      </c>
      <c r="H444" s="23" t="n">
        <v>5000</v>
      </c>
      <c r="I444" s="41" t="s">
        <v>188</v>
      </c>
      <c r="K444" s="23" t="n">
        <v>0</v>
      </c>
      <c r="L444" s="23" t="n">
        <v>0</v>
      </c>
      <c r="M444" s="23" t="n">
        <v>0</v>
      </c>
      <c r="N444" s="23" t="n">
        <v>0</v>
      </c>
      <c r="O444" s="23" t="n">
        <f aca="false">K444+L444</f>
        <v>0</v>
      </c>
      <c r="P444" s="23" t="n">
        <f aca="false">K444+L444+M444+N444</f>
        <v>0</v>
      </c>
      <c r="Q444" s="23" t="n">
        <v>0</v>
      </c>
      <c r="R444" s="23" t="n">
        <v>3490</v>
      </c>
      <c r="S444" s="23" t="n">
        <v>2694</v>
      </c>
      <c r="T444" s="23" t="n">
        <v>1520</v>
      </c>
      <c r="U444" s="42" t="n">
        <f aca="false">IF(I444="delivery",O444-SUM(Q444+R444),IF(I444="PO",P444-SUM(Q444:R444)))</f>
        <v>-3490</v>
      </c>
      <c r="V444" s="43" t="n">
        <v>2.898</v>
      </c>
      <c r="W444" s="43"/>
      <c r="X444" s="43" t="n">
        <f aca="false">W444-V444</f>
        <v>-2.898</v>
      </c>
      <c r="Z444" s="44"/>
      <c r="AA444" s="44"/>
      <c r="AM444" s="23" t="str">
        <f aca="false">D444</f>
        <v>Arista</v>
      </c>
      <c r="AN444" s="23" t="s">
        <v>189</v>
      </c>
      <c r="AT444" s="44"/>
      <c r="AU444" s="44"/>
      <c r="BD444" s="23" t="s">
        <v>719</v>
      </c>
      <c r="BE444" s="1" t="s">
        <v>183</v>
      </c>
    </row>
    <row r="445" customFormat="false" ht="15" hidden="false" customHeight="true" outlineLevel="0" collapsed="false">
      <c r="A445" s="23" t="s">
        <v>1928</v>
      </c>
      <c r="B445" s="23" t="s">
        <v>1929</v>
      </c>
      <c r="C445" s="40" t="s">
        <v>177</v>
      </c>
      <c r="D445" s="23" t="s">
        <v>82</v>
      </c>
      <c r="E445" s="23" t="s">
        <v>1930</v>
      </c>
      <c r="F445" s="23" t="s">
        <v>1931</v>
      </c>
      <c r="G445" s="23" t="n">
        <v>31</v>
      </c>
      <c r="H445" s="23" t="n">
        <v>500</v>
      </c>
      <c r="I445" s="41" t="s">
        <v>188</v>
      </c>
      <c r="K445" s="23" t="n">
        <v>0</v>
      </c>
      <c r="L445" s="23" t="n">
        <v>0</v>
      </c>
      <c r="M445" s="23" t="n">
        <v>0</v>
      </c>
      <c r="N445" s="23" t="n">
        <v>0</v>
      </c>
      <c r="O445" s="23" t="n">
        <f aca="false">K445+L445</f>
        <v>0</v>
      </c>
      <c r="P445" s="23" t="n">
        <f aca="false">K445+L445+M445+N445</f>
        <v>0</v>
      </c>
      <c r="Q445" s="23" t="n">
        <v>0</v>
      </c>
      <c r="R445" s="23" t="n">
        <v>0</v>
      </c>
      <c r="S445" s="23" t="n">
        <v>0</v>
      </c>
      <c r="T445" s="23" t="n">
        <v>0</v>
      </c>
      <c r="U445" s="42" t="n">
        <f aca="false">IF(I445="delivery",O445-SUM(Q445+R445),IF(I445="PO",P445-SUM(Q445:R445)))</f>
        <v>0</v>
      </c>
      <c r="V445" s="43" t="n">
        <v>36.02</v>
      </c>
      <c r="W445" s="43"/>
      <c r="X445" s="43" t="n">
        <f aca="false">W445-V445</f>
        <v>-36.02</v>
      </c>
      <c r="Z445" s="44"/>
      <c r="AA445" s="44"/>
      <c r="AM445" s="23" t="str">
        <f aca="false">D445</f>
        <v>Arista</v>
      </c>
      <c r="AN445" s="23" t="s">
        <v>189</v>
      </c>
      <c r="AT445" s="44"/>
      <c r="AU445" s="44"/>
      <c r="BD445" s="23" t="s">
        <v>182</v>
      </c>
      <c r="BE445" s="1" t="s">
        <v>183</v>
      </c>
    </row>
    <row r="446" customFormat="false" ht="15" hidden="false" customHeight="true" outlineLevel="0" collapsed="false">
      <c r="A446" s="23" t="s">
        <v>1932</v>
      </c>
      <c r="B446" s="23" t="s">
        <v>1933</v>
      </c>
      <c r="C446" s="40" t="s">
        <v>177</v>
      </c>
      <c r="D446" s="23" t="s">
        <v>82</v>
      </c>
      <c r="E446" s="23" t="s">
        <v>1934</v>
      </c>
      <c r="F446" s="23" t="s">
        <v>1935</v>
      </c>
      <c r="G446" s="23" t="n">
        <v>31</v>
      </c>
      <c r="H446" s="23" t="n">
        <v>500</v>
      </c>
      <c r="I446" s="41" t="s">
        <v>188</v>
      </c>
      <c r="K446" s="23" t="n">
        <v>0</v>
      </c>
      <c r="L446" s="23" t="n">
        <v>0</v>
      </c>
      <c r="M446" s="23" t="n">
        <v>0</v>
      </c>
      <c r="N446" s="23" t="n">
        <v>0</v>
      </c>
      <c r="O446" s="23" t="n">
        <f aca="false">K446+L446</f>
        <v>0</v>
      </c>
      <c r="P446" s="23" t="n">
        <f aca="false">K446+L446+M446+N446</f>
        <v>0</v>
      </c>
      <c r="Q446" s="23" t="n">
        <v>0</v>
      </c>
      <c r="R446" s="23" t="n">
        <v>1456</v>
      </c>
      <c r="S446" s="23" t="n">
        <v>1276</v>
      </c>
      <c r="T446" s="23" t="n">
        <v>798</v>
      </c>
      <c r="U446" s="42" t="n">
        <f aca="false">IF(I446="delivery",O446-SUM(Q446+R446),IF(I446="PO",P446-SUM(Q446:R446)))</f>
        <v>-1456</v>
      </c>
      <c r="V446" s="43" t="n">
        <v>36.02</v>
      </c>
      <c r="W446" s="43"/>
      <c r="X446" s="43" t="n">
        <f aca="false">W446-V446</f>
        <v>-36.02</v>
      </c>
      <c r="Z446" s="44"/>
      <c r="AA446" s="44"/>
      <c r="AM446" s="23" t="str">
        <f aca="false">D446</f>
        <v>Arista</v>
      </c>
      <c r="AN446" s="23" t="s">
        <v>189</v>
      </c>
      <c r="AT446" s="44"/>
      <c r="AU446" s="44"/>
      <c r="BD446" s="23" t="s">
        <v>182</v>
      </c>
      <c r="BE446" s="1" t="s">
        <v>183</v>
      </c>
    </row>
    <row r="447" customFormat="false" ht="15" hidden="false" customHeight="true" outlineLevel="0" collapsed="false">
      <c r="A447" s="23" t="s">
        <v>1936</v>
      </c>
      <c r="B447" s="23" t="s">
        <v>1937</v>
      </c>
      <c r="C447" s="40" t="s">
        <v>177</v>
      </c>
      <c r="D447" s="23" t="s">
        <v>82</v>
      </c>
      <c r="E447" s="23" t="s">
        <v>1938</v>
      </c>
      <c r="F447" s="23" t="s">
        <v>1939</v>
      </c>
      <c r="G447" s="23" t="n">
        <v>31</v>
      </c>
      <c r="H447" s="23" t="n">
        <v>1000</v>
      </c>
      <c r="I447" s="41" t="s">
        <v>188</v>
      </c>
      <c r="K447" s="23" t="n">
        <v>0</v>
      </c>
      <c r="L447" s="23" t="n">
        <v>8500</v>
      </c>
      <c r="M447" s="23" t="n">
        <v>0</v>
      </c>
      <c r="N447" s="23" t="n">
        <v>0</v>
      </c>
      <c r="O447" s="23" t="n">
        <f aca="false">K447+L447</f>
        <v>8500</v>
      </c>
      <c r="P447" s="23" t="n">
        <f aca="false">K447+L447+M447+N447</f>
        <v>8500</v>
      </c>
      <c r="Q447" s="23" t="n">
        <v>5060</v>
      </c>
      <c r="R447" s="23" t="n">
        <v>7920</v>
      </c>
      <c r="S447" s="23" t="n">
        <v>7920</v>
      </c>
      <c r="T447" s="23" t="n">
        <v>3960</v>
      </c>
      <c r="U447" s="42" t="n">
        <f aca="false">IF(I447="delivery",O447-SUM(Q447+R447),IF(I447="PO",P447-SUM(Q447:R447)))</f>
        <v>-4480</v>
      </c>
      <c r="V447" s="43" t="n">
        <v>2.862</v>
      </c>
      <c r="W447" s="43"/>
      <c r="X447" s="43" t="n">
        <f aca="false">W447-V447</f>
        <v>-2.862</v>
      </c>
      <c r="Z447" s="44"/>
      <c r="AA447" s="44"/>
      <c r="AM447" s="23" t="str">
        <f aca="false">D447</f>
        <v>Arista</v>
      </c>
      <c r="AN447" s="23" t="s">
        <v>189</v>
      </c>
      <c r="AT447" s="44"/>
      <c r="AU447" s="44"/>
      <c r="BD447" s="23" t="s">
        <v>182</v>
      </c>
      <c r="BE447" s="1" t="s">
        <v>183</v>
      </c>
    </row>
    <row r="448" customFormat="false" ht="15" hidden="false" customHeight="true" outlineLevel="0" collapsed="false">
      <c r="A448" s="23" t="s">
        <v>1940</v>
      </c>
      <c r="B448" s="23" t="s">
        <v>1941</v>
      </c>
      <c r="C448" s="40" t="s">
        <v>177</v>
      </c>
      <c r="D448" s="23" t="s">
        <v>82</v>
      </c>
      <c r="E448" s="23" t="s">
        <v>1942</v>
      </c>
      <c r="F448" s="23" t="s">
        <v>1943</v>
      </c>
      <c r="G448" s="23" t="n">
        <v>36</v>
      </c>
      <c r="H448" s="23" t="n">
        <v>100</v>
      </c>
      <c r="I448" s="41" t="s">
        <v>188</v>
      </c>
      <c r="K448" s="23" t="n">
        <v>0</v>
      </c>
      <c r="L448" s="23" t="n">
        <v>0</v>
      </c>
      <c r="M448" s="23" t="n">
        <v>0</v>
      </c>
      <c r="N448" s="23" t="n">
        <v>0</v>
      </c>
      <c r="O448" s="23" t="n">
        <f aca="false">K448+L448</f>
        <v>0</v>
      </c>
      <c r="P448" s="23" t="n">
        <f aca="false">K448+L448+M448+N448</f>
        <v>0</v>
      </c>
      <c r="Q448" s="23" t="n">
        <v>0</v>
      </c>
      <c r="R448" s="23" t="n">
        <v>60</v>
      </c>
      <c r="S448" s="23" t="n">
        <v>100</v>
      </c>
      <c r="T448" s="23" t="n">
        <v>1088</v>
      </c>
      <c r="U448" s="42" t="n">
        <f aca="false">IF(I448="delivery",O448-SUM(Q448+R448),IF(I448="PO",P448-SUM(Q448:R448)))</f>
        <v>-60</v>
      </c>
      <c r="V448" s="43" t="n">
        <v>3.51</v>
      </c>
      <c r="W448" s="43"/>
      <c r="X448" s="43" t="n">
        <f aca="false">W448-V448</f>
        <v>-3.51</v>
      </c>
      <c r="Z448" s="44"/>
      <c r="AA448" s="44"/>
      <c r="AM448" s="23" t="str">
        <f aca="false">D448</f>
        <v>Arista</v>
      </c>
      <c r="AN448" s="23" t="s">
        <v>189</v>
      </c>
      <c r="AT448" s="44"/>
      <c r="AU448" s="44"/>
      <c r="BD448" s="23" t="s">
        <v>182</v>
      </c>
      <c r="BE448" s="1" t="s">
        <v>183</v>
      </c>
    </row>
    <row r="449" customFormat="false" ht="15" hidden="false" customHeight="true" outlineLevel="0" collapsed="false">
      <c r="A449" s="23" t="s">
        <v>1944</v>
      </c>
      <c r="B449" s="23" t="s">
        <v>1945</v>
      </c>
      <c r="C449" s="40" t="s">
        <v>177</v>
      </c>
      <c r="D449" s="23" t="s">
        <v>82</v>
      </c>
      <c r="E449" s="23" t="s">
        <v>1946</v>
      </c>
      <c r="F449" s="23" t="s">
        <v>1947</v>
      </c>
      <c r="G449" s="23" t="n">
        <v>31</v>
      </c>
      <c r="H449" s="23" t="n">
        <v>2500</v>
      </c>
      <c r="I449" s="41" t="s">
        <v>188</v>
      </c>
      <c r="K449" s="23" t="n">
        <v>0</v>
      </c>
      <c r="L449" s="23" t="n">
        <v>16750</v>
      </c>
      <c r="M449" s="23" t="n">
        <v>0</v>
      </c>
      <c r="N449" s="23" t="n">
        <v>0</v>
      </c>
      <c r="O449" s="23" t="n">
        <f aca="false">K449+L449</f>
        <v>16750</v>
      </c>
      <c r="P449" s="23" t="n">
        <f aca="false">K449+L449+M449+N449</f>
        <v>16750</v>
      </c>
      <c r="Q449" s="23" t="n">
        <v>10120</v>
      </c>
      <c r="R449" s="23" t="n">
        <v>15840</v>
      </c>
      <c r="S449" s="23" t="n">
        <v>15840</v>
      </c>
      <c r="T449" s="23" t="n">
        <v>7920</v>
      </c>
      <c r="U449" s="42" t="n">
        <f aca="false">IF(I449="delivery",O449-SUM(Q449+R449),IF(I449="PO",P449-SUM(Q449:R449)))</f>
        <v>-9210</v>
      </c>
      <c r="V449" s="43" t="n">
        <v>2.23</v>
      </c>
      <c r="W449" s="43"/>
      <c r="X449" s="43" t="n">
        <f aca="false">W449-V449</f>
        <v>-2.23</v>
      </c>
      <c r="Z449" s="44"/>
      <c r="AA449" s="44"/>
      <c r="AM449" s="23" t="str">
        <f aca="false">D449</f>
        <v>Arista</v>
      </c>
      <c r="AN449" s="23" t="s">
        <v>189</v>
      </c>
      <c r="AT449" s="44"/>
      <c r="AU449" s="44"/>
      <c r="BD449" s="23" t="s">
        <v>182</v>
      </c>
      <c r="BE449" s="1" t="s">
        <v>183</v>
      </c>
    </row>
    <row r="450" customFormat="false" ht="15" hidden="false" customHeight="true" outlineLevel="0" collapsed="false">
      <c r="A450" s="23" t="s">
        <v>1948</v>
      </c>
      <c r="B450" s="23" t="s">
        <v>1949</v>
      </c>
      <c r="C450" s="40" t="s">
        <v>177</v>
      </c>
      <c r="D450" s="23" t="s">
        <v>82</v>
      </c>
      <c r="E450" s="23" t="s">
        <v>1950</v>
      </c>
      <c r="F450" s="23" t="s">
        <v>1951</v>
      </c>
      <c r="G450" s="23" t="n">
        <v>31</v>
      </c>
      <c r="H450" s="23" t="n">
        <v>1000</v>
      </c>
      <c r="I450" s="41" t="s">
        <v>188</v>
      </c>
      <c r="K450" s="23" t="n">
        <v>0</v>
      </c>
      <c r="L450" s="23" t="n">
        <v>0</v>
      </c>
      <c r="M450" s="23" t="n">
        <v>0</v>
      </c>
      <c r="N450" s="23" t="n">
        <v>0</v>
      </c>
      <c r="O450" s="23" t="n">
        <f aca="false">K450+L450</f>
        <v>0</v>
      </c>
      <c r="P450" s="23" t="n">
        <f aca="false">K450+L450+M450+N450</f>
        <v>0</v>
      </c>
      <c r="Q450" s="23" t="n">
        <v>0</v>
      </c>
      <c r="R450" s="23" t="n">
        <v>0</v>
      </c>
      <c r="S450" s="23" t="n">
        <v>0</v>
      </c>
      <c r="T450" s="23" t="n">
        <v>0</v>
      </c>
      <c r="U450" s="42" t="n">
        <f aca="false">IF(I450="delivery",O450-SUM(Q450+R450),IF(I450="PO",P450-SUM(Q450:R450)))</f>
        <v>0</v>
      </c>
      <c r="V450" s="43" t="n">
        <v>2.82</v>
      </c>
      <c r="W450" s="43"/>
      <c r="X450" s="43" t="n">
        <f aca="false">W450-V450</f>
        <v>-2.82</v>
      </c>
      <c r="Z450" s="44"/>
      <c r="AA450" s="44"/>
      <c r="AM450" s="23" t="str">
        <f aca="false">D450</f>
        <v>Arista</v>
      </c>
      <c r="AN450" s="23" t="s">
        <v>189</v>
      </c>
      <c r="AT450" s="44"/>
      <c r="AU450" s="44"/>
      <c r="BD450" s="23" t="s">
        <v>182</v>
      </c>
      <c r="BE450" s="1" t="s">
        <v>183</v>
      </c>
    </row>
    <row r="451" customFormat="false" ht="15" hidden="false" customHeight="true" outlineLevel="0" collapsed="false">
      <c r="A451" s="23" t="s">
        <v>1952</v>
      </c>
      <c r="B451" s="23" t="s">
        <v>1953</v>
      </c>
      <c r="C451" s="40" t="s">
        <v>177</v>
      </c>
      <c r="D451" s="23" t="s">
        <v>82</v>
      </c>
      <c r="E451" s="23" t="s">
        <v>1954</v>
      </c>
      <c r="F451" s="23" t="s">
        <v>1955</v>
      </c>
      <c r="G451" s="23" t="n">
        <v>31</v>
      </c>
      <c r="H451" s="23" t="n">
        <v>1000</v>
      </c>
      <c r="I451" s="41" t="s">
        <v>188</v>
      </c>
      <c r="K451" s="23" t="n">
        <v>0</v>
      </c>
      <c r="L451" s="23" t="n">
        <v>0</v>
      </c>
      <c r="M451" s="23" t="n">
        <v>0</v>
      </c>
      <c r="N451" s="23" t="n">
        <v>0</v>
      </c>
      <c r="O451" s="23" t="n">
        <f aca="false">K451+L451</f>
        <v>0</v>
      </c>
      <c r="P451" s="23" t="n">
        <f aca="false">K451+L451+M451+N451</f>
        <v>0</v>
      </c>
      <c r="Q451" s="23" t="n">
        <v>0</v>
      </c>
      <c r="R451" s="23" t="n">
        <v>14560</v>
      </c>
      <c r="S451" s="23" t="n">
        <v>12760</v>
      </c>
      <c r="T451" s="23" t="n">
        <v>7980</v>
      </c>
      <c r="U451" s="42" t="n">
        <f aca="false">IF(I451="delivery",O451-SUM(Q451+R451),IF(I451="PO",P451-SUM(Q451:R451)))</f>
        <v>-14560</v>
      </c>
      <c r="V451" s="43" t="n">
        <v>2.82</v>
      </c>
      <c r="W451" s="43"/>
      <c r="X451" s="43" t="n">
        <f aca="false">W451-V451</f>
        <v>-2.82</v>
      </c>
      <c r="Z451" s="44"/>
      <c r="AA451" s="44"/>
      <c r="AM451" s="23" t="str">
        <f aca="false">D451</f>
        <v>Arista</v>
      </c>
      <c r="AN451" s="23" t="s">
        <v>189</v>
      </c>
      <c r="AT451" s="44"/>
      <c r="AU451" s="44"/>
      <c r="BD451" s="23" t="s">
        <v>182</v>
      </c>
      <c r="BE451" s="1" t="s">
        <v>183</v>
      </c>
    </row>
    <row r="452" customFormat="false" ht="15" hidden="false" customHeight="true" outlineLevel="0" collapsed="false">
      <c r="A452" s="23" t="s">
        <v>1956</v>
      </c>
      <c r="B452" s="23" t="s">
        <v>1957</v>
      </c>
      <c r="C452" s="40" t="s">
        <v>177</v>
      </c>
      <c r="D452" s="23" t="s">
        <v>82</v>
      </c>
      <c r="E452" s="23" t="s">
        <v>1958</v>
      </c>
      <c r="F452" s="23" t="s">
        <v>1959</v>
      </c>
      <c r="G452" s="23" t="n">
        <v>31</v>
      </c>
      <c r="H452" s="23" t="n">
        <v>100</v>
      </c>
      <c r="I452" s="41" t="s">
        <v>188</v>
      </c>
      <c r="K452" s="23" t="n">
        <v>0</v>
      </c>
      <c r="L452" s="23" t="n">
        <v>0</v>
      </c>
      <c r="M452" s="23" t="n">
        <v>0</v>
      </c>
      <c r="N452" s="23" t="n">
        <v>100</v>
      </c>
      <c r="O452" s="23" t="n">
        <f aca="false">K452+L452</f>
        <v>0</v>
      </c>
      <c r="P452" s="23" t="n">
        <f aca="false">K452+L452+M452+N452</f>
        <v>100</v>
      </c>
      <c r="Q452" s="23" t="n">
        <v>10</v>
      </c>
      <c r="R452" s="23" t="n">
        <v>60</v>
      </c>
      <c r="S452" s="23" t="n">
        <v>28</v>
      </c>
      <c r="T452" s="23" t="n">
        <v>24</v>
      </c>
      <c r="U452" s="42" t="n">
        <f aca="false">IF(I452="delivery",O452-SUM(Q452+R452),IF(I452="PO",P452-SUM(Q452:R452)))</f>
        <v>30</v>
      </c>
      <c r="V452" s="43" t="n">
        <v>65.1</v>
      </c>
      <c r="W452" s="43"/>
      <c r="X452" s="43" t="n">
        <f aca="false">W452-V452</f>
        <v>-65.1</v>
      </c>
      <c r="Z452" s="44"/>
      <c r="AA452" s="44"/>
      <c r="AM452" s="23" t="str">
        <f aca="false">D452</f>
        <v>Arista</v>
      </c>
      <c r="AN452" s="23" t="s">
        <v>189</v>
      </c>
      <c r="AT452" s="44"/>
      <c r="AU452" s="44"/>
      <c r="BD452" s="23" t="s">
        <v>182</v>
      </c>
      <c r="BE452" s="1" t="s">
        <v>183</v>
      </c>
    </row>
    <row r="453" customFormat="false" ht="15" hidden="false" customHeight="true" outlineLevel="0" collapsed="false">
      <c r="A453" s="23" t="s">
        <v>1960</v>
      </c>
      <c r="B453" s="23" t="s">
        <v>1961</v>
      </c>
      <c r="C453" s="40" t="s">
        <v>177</v>
      </c>
      <c r="D453" s="23" t="s">
        <v>82</v>
      </c>
      <c r="E453" s="23" t="s">
        <v>1962</v>
      </c>
      <c r="F453" s="23" t="s">
        <v>1963</v>
      </c>
      <c r="G453" s="23" t="n">
        <v>81</v>
      </c>
      <c r="H453" s="23" t="n">
        <v>1</v>
      </c>
      <c r="I453" s="41" t="s">
        <v>188</v>
      </c>
      <c r="K453" s="23" t="n">
        <v>0</v>
      </c>
      <c r="L453" s="23" t="n">
        <v>0</v>
      </c>
      <c r="M453" s="23" t="n">
        <v>0</v>
      </c>
      <c r="N453" s="23" t="n">
        <v>0</v>
      </c>
      <c r="O453" s="23" t="n">
        <f aca="false">K453+L453</f>
        <v>0</v>
      </c>
      <c r="P453" s="23" t="n">
        <f aca="false">K453+L453+M453+N453</f>
        <v>0</v>
      </c>
      <c r="Q453" s="23" t="n">
        <v>0</v>
      </c>
      <c r="R453" s="23" t="n">
        <v>0</v>
      </c>
      <c r="S453" s="23" t="n">
        <v>0</v>
      </c>
      <c r="T453" s="23" t="n">
        <v>260</v>
      </c>
      <c r="U453" s="42" t="n">
        <f aca="false">IF(I453="delivery",O453-SUM(Q453+R453),IF(I453="PO",P453-SUM(Q453:R453)))</f>
        <v>0</v>
      </c>
      <c r="V453" s="43" t="n">
        <v>1E-005</v>
      </c>
      <c r="W453" s="43"/>
      <c r="X453" s="43" t="n">
        <f aca="false">W453-V453</f>
        <v>-1E-005</v>
      </c>
      <c r="Z453" s="44"/>
      <c r="AA453" s="44"/>
      <c r="AM453" s="23" t="str">
        <f aca="false">D453</f>
        <v>Arista</v>
      </c>
      <c r="AN453" s="23" t="s">
        <v>189</v>
      </c>
      <c r="AT453" s="44"/>
      <c r="AU453" s="44"/>
      <c r="BD453" s="23" t="s">
        <v>714</v>
      </c>
      <c r="BE453" s="1" t="s">
        <v>183</v>
      </c>
    </row>
    <row r="454" customFormat="false" ht="15" hidden="false" customHeight="true" outlineLevel="0" collapsed="false">
      <c r="A454" s="23" t="s">
        <v>1964</v>
      </c>
      <c r="B454" s="23" t="s">
        <v>1965</v>
      </c>
      <c r="C454" s="40" t="s">
        <v>177</v>
      </c>
      <c r="D454" s="23" t="s">
        <v>82</v>
      </c>
      <c r="E454" s="23" t="s">
        <v>1966</v>
      </c>
      <c r="F454" s="23" t="s">
        <v>1967</v>
      </c>
      <c r="G454" s="23" t="n">
        <v>31</v>
      </c>
      <c r="H454" s="23" t="n">
        <v>250</v>
      </c>
      <c r="I454" s="41" t="s">
        <v>188</v>
      </c>
      <c r="K454" s="23" t="n">
        <v>0</v>
      </c>
      <c r="L454" s="23" t="n">
        <v>0</v>
      </c>
      <c r="M454" s="23" t="n">
        <v>0</v>
      </c>
      <c r="N454" s="23" t="n">
        <v>0</v>
      </c>
      <c r="O454" s="23" t="n">
        <f aca="false">K454+L454</f>
        <v>0</v>
      </c>
      <c r="P454" s="23" t="n">
        <f aca="false">K454+L454+M454+N454</f>
        <v>0</v>
      </c>
      <c r="Q454" s="23" t="n">
        <v>0</v>
      </c>
      <c r="R454" s="23" t="n">
        <v>2912</v>
      </c>
      <c r="S454" s="23" t="n">
        <v>2552</v>
      </c>
      <c r="T454" s="23" t="n">
        <v>1596</v>
      </c>
      <c r="U454" s="42" t="n">
        <f aca="false">IF(I454="delivery",O454-SUM(Q454+R454),IF(I454="PO",P454-SUM(Q454:R454)))</f>
        <v>-2912</v>
      </c>
      <c r="V454" s="43" t="n">
        <v>3.578</v>
      </c>
      <c r="W454" s="43"/>
      <c r="X454" s="43" t="n">
        <f aca="false">W454-V454</f>
        <v>-3.578</v>
      </c>
      <c r="Z454" s="44"/>
      <c r="AA454" s="44"/>
      <c r="AM454" s="23" t="str">
        <f aca="false">D454</f>
        <v>Arista</v>
      </c>
      <c r="AN454" s="23" t="s">
        <v>189</v>
      </c>
      <c r="AT454" s="44"/>
      <c r="AU454" s="44"/>
      <c r="BD454" s="23" t="s">
        <v>182</v>
      </c>
      <c r="BE454" s="1" t="s">
        <v>183</v>
      </c>
    </row>
    <row r="455" customFormat="false" ht="15" hidden="false" customHeight="true" outlineLevel="0" collapsed="false">
      <c r="A455" s="23" t="s">
        <v>1968</v>
      </c>
      <c r="B455" s="23" t="s">
        <v>1969</v>
      </c>
      <c r="C455" s="40" t="s">
        <v>177</v>
      </c>
      <c r="D455" s="23" t="s">
        <v>82</v>
      </c>
      <c r="E455" s="23" t="s">
        <v>1970</v>
      </c>
      <c r="F455" s="23" t="s">
        <v>1971</v>
      </c>
      <c r="G455" s="23" t="n">
        <v>81</v>
      </c>
      <c r="H455" s="23" t="n">
        <v>1</v>
      </c>
      <c r="I455" s="41" t="s">
        <v>188</v>
      </c>
      <c r="K455" s="23" t="n">
        <v>0</v>
      </c>
      <c r="L455" s="23" t="n">
        <v>0</v>
      </c>
      <c r="M455" s="23" t="n">
        <v>0</v>
      </c>
      <c r="N455" s="23" t="n">
        <v>0</v>
      </c>
      <c r="O455" s="23" t="n">
        <f aca="false">K455+L455</f>
        <v>0</v>
      </c>
      <c r="P455" s="23" t="n">
        <f aca="false">K455+L455+M455+N455</f>
        <v>0</v>
      </c>
      <c r="Q455" s="23" t="n">
        <v>0</v>
      </c>
      <c r="R455" s="23" t="n">
        <v>44</v>
      </c>
      <c r="S455" s="23" t="n">
        <v>169</v>
      </c>
      <c r="T455" s="23" t="n">
        <v>25</v>
      </c>
      <c r="U455" s="42" t="n">
        <f aca="false">IF(I455="delivery",O455-SUM(Q455+R455),IF(I455="PO",P455-SUM(Q455:R455)))</f>
        <v>-44</v>
      </c>
      <c r="V455" s="43" t="n">
        <v>1E-005</v>
      </c>
      <c r="W455" s="43"/>
      <c r="X455" s="43" t="n">
        <f aca="false">W455-V455</f>
        <v>-1E-005</v>
      </c>
      <c r="Z455" s="44"/>
      <c r="AA455" s="44"/>
      <c r="AM455" s="23" t="str">
        <f aca="false">D455</f>
        <v>Arista</v>
      </c>
      <c r="AN455" s="23" t="s">
        <v>189</v>
      </c>
      <c r="AT455" s="44"/>
      <c r="AU455" s="44"/>
      <c r="BD455" s="23" t="s">
        <v>714</v>
      </c>
      <c r="BE455" s="1" t="s">
        <v>183</v>
      </c>
    </row>
    <row r="456" customFormat="false" ht="15" hidden="false" customHeight="true" outlineLevel="0" collapsed="false">
      <c r="A456" s="23" t="s">
        <v>1972</v>
      </c>
      <c r="B456" s="23" t="s">
        <v>1973</v>
      </c>
      <c r="C456" s="40" t="s">
        <v>177</v>
      </c>
      <c r="D456" s="23" t="s">
        <v>82</v>
      </c>
      <c r="E456" s="23" t="s">
        <v>1974</v>
      </c>
      <c r="F456" s="23" t="s">
        <v>1975</v>
      </c>
      <c r="G456" s="23" t="n">
        <v>31</v>
      </c>
      <c r="H456" s="23" t="n">
        <v>100</v>
      </c>
      <c r="I456" s="41" t="s">
        <v>188</v>
      </c>
      <c r="K456" s="23" t="n">
        <v>0</v>
      </c>
      <c r="L456" s="23" t="n">
        <v>47</v>
      </c>
      <c r="M456" s="23" t="n">
        <v>10</v>
      </c>
      <c r="N456" s="23" t="n">
        <v>0</v>
      </c>
      <c r="O456" s="23" t="n">
        <f aca="false">K456+L456</f>
        <v>47</v>
      </c>
      <c r="P456" s="23" t="n">
        <f aca="false">K456+L456+M456+N456</f>
        <v>57</v>
      </c>
      <c r="Q456" s="23" t="n">
        <v>0</v>
      </c>
      <c r="R456" s="23" t="n">
        <v>0</v>
      </c>
      <c r="S456" s="23" t="n">
        <v>236</v>
      </c>
      <c r="T456" s="23" t="n">
        <v>0</v>
      </c>
      <c r="U456" s="42" t="n">
        <f aca="false">IF(I456="delivery",O456-SUM(Q456+R456),IF(I456="PO",P456-SUM(Q456:R456)))</f>
        <v>57</v>
      </c>
      <c r="V456" s="43" t="n">
        <v>25</v>
      </c>
      <c r="W456" s="43"/>
      <c r="X456" s="43" t="n">
        <f aca="false">W456-V456</f>
        <v>-25</v>
      </c>
      <c r="Z456" s="44"/>
      <c r="AA456" s="44"/>
      <c r="AM456" s="23" t="str">
        <f aca="false">D456</f>
        <v>Arista</v>
      </c>
      <c r="AN456" s="23" t="s">
        <v>189</v>
      </c>
      <c r="AT456" s="44"/>
      <c r="AU456" s="44"/>
      <c r="BD456" s="23" t="s">
        <v>182</v>
      </c>
      <c r="BE456" s="1" t="s">
        <v>183</v>
      </c>
    </row>
    <row r="457" customFormat="false" ht="15" hidden="false" customHeight="true" outlineLevel="0" collapsed="false">
      <c r="A457" s="23" t="s">
        <v>1976</v>
      </c>
      <c r="B457" s="23" t="s">
        <v>1977</v>
      </c>
      <c r="C457" s="40" t="s">
        <v>177</v>
      </c>
      <c r="D457" s="23" t="s">
        <v>82</v>
      </c>
      <c r="E457" s="23" t="s">
        <v>1974</v>
      </c>
      <c r="F457" s="23" t="s">
        <v>1978</v>
      </c>
      <c r="G457" s="23" t="n">
        <v>55</v>
      </c>
      <c r="H457" s="23" t="n">
        <v>1</v>
      </c>
      <c r="I457" s="41" t="s">
        <v>188</v>
      </c>
      <c r="K457" s="23" t="n">
        <v>0</v>
      </c>
      <c r="L457" s="23" t="n">
        <v>0</v>
      </c>
      <c r="M457" s="23" t="n">
        <v>0</v>
      </c>
      <c r="N457" s="23" t="n">
        <v>0</v>
      </c>
      <c r="O457" s="23" t="n">
        <f aca="false">K457+L457</f>
        <v>0</v>
      </c>
      <c r="P457" s="23" t="n">
        <f aca="false">K457+L457+M457+N457</f>
        <v>0</v>
      </c>
      <c r="Q457" s="23" t="n">
        <v>1322</v>
      </c>
      <c r="R457" s="23" t="n">
        <v>2376</v>
      </c>
      <c r="S457" s="23" t="n">
        <v>2712</v>
      </c>
      <c r="T457" s="23" t="n">
        <v>1620</v>
      </c>
      <c r="U457" s="42" t="n">
        <f aca="false">IF(I457="delivery",O457-SUM(Q457+R457),IF(I457="PO",P457-SUM(Q457:R457)))</f>
        <v>-3698</v>
      </c>
      <c r="V457" s="43" t="n">
        <v>1E-005</v>
      </c>
      <c r="W457" s="43"/>
      <c r="X457" s="43" t="n">
        <f aca="false">W457-V457</f>
        <v>-1E-005</v>
      </c>
      <c r="Z457" s="44"/>
      <c r="AA457" s="44"/>
      <c r="AM457" s="23" t="str">
        <f aca="false">D457</f>
        <v>Arista</v>
      </c>
      <c r="AN457" s="23" t="s">
        <v>189</v>
      </c>
      <c r="AT457" s="44"/>
      <c r="AU457" s="44"/>
      <c r="BD457" s="23" t="s">
        <v>714</v>
      </c>
      <c r="BE457" s="1" t="s">
        <v>183</v>
      </c>
    </row>
    <row r="458" customFormat="false" ht="15" hidden="false" customHeight="true" outlineLevel="0" collapsed="false">
      <c r="A458" s="23" t="s">
        <v>1979</v>
      </c>
      <c r="B458" s="23" t="s">
        <v>1980</v>
      </c>
      <c r="C458" s="40" t="s">
        <v>177</v>
      </c>
      <c r="D458" s="23" t="s">
        <v>82</v>
      </c>
      <c r="E458" s="23" t="s">
        <v>1981</v>
      </c>
      <c r="F458" s="23" t="s">
        <v>1982</v>
      </c>
      <c r="G458" s="23" t="n">
        <v>31</v>
      </c>
      <c r="H458" s="23" t="n">
        <v>100</v>
      </c>
      <c r="I458" s="41" t="s">
        <v>188</v>
      </c>
      <c r="K458" s="23" t="n">
        <v>0</v>
      </c>
      <c r="L458" s="23" t="n">
        <v>47</v>
      </c>
      <c r="M458" s="23" t="n">
        <v>10</v>
      </c>
      <c r="N458" s="23" t="n">
        <v>0</v>
      </c>
      <c r="O458" s="23" t="n">
        <f aca="false">K458+L458</f>
        <v>47</v>
      </c>
      <c r="P458" s="23" t="n">
        <f aca="false">K458+L458+M458+N458</f>
        <v>57</v>
      </c>
      <c r="Q458" s="23" t="n">
        <v>0</v>
      </c>
      <c r="R458" s="23" t="n">
        <v>0</v>
      </c>
      <c r="S458" s="23" t="n">
        <v>236</v>
      </c>
      <c r="T458" s="23" t="n">
        <v>0</v>
      </c>
      <c r="U458" s="42" t="n">
        <f aca="false">IF(I458="delivery",O458-SUM(Q458+R458),IF(I458="PO",P458-SUM(Q458:R458)))</f>
        <v>57</v>
      </c>
      <c r="V458" s="43" t="n">
        <v>23</v>
      </c>
      <c r="W458" s="43"/>
      <c r="X458" s="43" t="n">
        <f aca="false">W458-V458</f>
        <v>-23</v>
      </c>
      <c r="Z458" s="44"/>
      <c r="AA458" s="44"/>
      <c r="AM458" s="23" t="str">
        <f aca="false">D458</f>
        <v>Arista</v>
      </c>
      <c r="AN458" s="23" t="s">
        <v>189</v>
      </c>
      <c r="AT458" s="44"/>
      <c r="AU458" s="44"/>
      <c r="BD458" s="23" t="s">
        <v>182</v>
      </c>
      <c r="BE458" s="1" t="s">
        <v>183</v>
      </c>
    </row>
    <row r="459" customFormat="false" ht="15" hidden="false" customHeight="true" outlineLevel="0" collapsed="false">
      <c r="A459" s="23" t="s">
        <v>1983</v>
      </c>
      <c r="B459" s="23" t="s">
        <v>1984</v>
      </c>
      <c r="C459" s="40" t="s">
        <v>177</v>
      </c>
      <c r="D459" s="23" t="s">
        <v>82</v>
      </c>
      <c r="E459" s="23" t="s">
        <v>1985</v>
      </c>
      <c r="F459" s="23" t="s">
        <v>1986</v>
      </c>
      <c r="G459" s="23" t="n">
        <v>55</v>
      </c>
      <c r="H459" s="23" t="n">
        <v>1</v>
      </c>
      <c r="I459" s="41" t="s">
        <v>188</v>
      </c>
      <c r="K459" s="23" t="n">
        <v>0</v>
      </c>
      <c r="L459" s="23" t="n">
        <v>0</v>
      </c>
      <c r="M459" s="23" t="n">
        <v>0</v>
      </c>
      <c r="N459" s="23" t="n">
        <v>0</v>
      </c>
      <c r="O459" s="23" t="n">
        <f aca="false">K459+L459</f>
        <v>0</v>
      </c>
      <c r="P459" s="23" t="n">
        <f aca="false">K459+L459+M459+N459</f>
        <v>0</v>
      </c>
      <c r="Q459" s="23" t="n">
        <v>1322</v>
      </c>
      <c r="R459" s="23" t="n">
        <v>2376</v>
      </c>
      <c r="S459" s="23" t="n">
        <v>2712</v>
      </c>
      <c r="T459" s="23" t="n">
        <v>1620</v>
      </c>
      <c r="U459" s="42" t="n">
        <f aca="false">IF(I459="delivery",O459-SUM(Q459+R459),IF(I459="PO",P459-SUM(Q459:R459)))</f>
        <v>-3698</v>
      </c>
      <c r="V459" s="43" t="n">
        <v>1E-005</v>
      </c>
      <c r="W459" s="43"/>
      <c r="X459" s="43" t="n">
        <f aca="false">W459-V459</f>
        <v>-1E-005</v>
      </c>
      <c r="Z459" s="44"/>
      <c r="AA459" s="44"/>
      <c r="AM459" s="23" t="str">
        <f aca="false">D459</f>
        <v>Arista</v>
      </c>
      <c r="AN459" s="23" t="s">
        <v>189</v>
      </c>
      <c r="AT459" s="44"/>
      <c r="AU459" s="44"/>
      <c r="BD459" s="23" t="s">
        <v>714</v>
      </c>
      <c r="BE459" s="1" t="s">
        <v>183</v>
      </c>
    </row>
    <row r="460" customFormat="false" ht="15" hidden="false" customHeight="true" outlineLevel="0" collapsed="false">
      <c r="A460" s="23" t="s">
        <v>1987</v>
      </c>
      <c r="B460" s="23" t="s">
        <v>1988</v>
      </c>
      <c r="C460" s="40" t="s">
        <v>177</v>
      </c>
      <c r="D460" s="23" t="s">
        <v>82</v>
      </c>
      <c r="E460" s="23" t="s">
        <v>1989</v>
      </c>
      <c r="F460" s="23" t="s">
        <v>1990</v>
      </c>
      <c r="G460" s="23" t="n">
        <v>31</v>
      </c>
      <c r="H460" s="23" t="n">
        <v>100</v>
      </c>
      <c r="I460" s="41" t="s">
        <v>188</v>
      </c>
      <c r="K460" s="23" t="n">
        <v>0</v>
      </c>
      <c r="L460" s="23" t="n">
        <v>47</v>
      </c>
      <c r="M460" s="23" t="n">
        <v>10</v>
      </c>
      <c r="N460" s="23" t="n">
        <v>0</v>
      </c>
      <c r="O460" s="23" t="n">
        <f aca="false">K460+L460</f>
        <v>47</v>
      </c>
      <c r="P460" s="23" t="n">
        <f aca="false">K460+L460+M460+N460</f>
        <v>57</v>
      </c>
      <c r="Q460" s="23" t="n">
        <v>0</v>
      </c>
      <c r="R460" s="23" t="n">
        <v>0</v>
      </c>
      <c r="S460" s="23" t="n">
        <v>236</v>
      </c>
      <c r="T460" s="23" t="n">
        <v>0</v>
      </c>
      <c r="U460" s="42" t="n">
        <f aca="false">IF(I460="delivery",O460-SUM(Q460+R460),IF(I460="PO",P460-SUM(Q460:R460)))</f>
        <v>57</v>
      </c>
      <c r="V460" s="43" t="n">
        <v>23</v>
      </c>
      <c r="W460" s="43"/>
      <c r="X460" s="43" t="n">
        <f aca="false">W460-V460</f>
        <v>-23</v>
      </c>
      <c r="Z460" s="44"/>
      <c r="AA460" s="44"/>
      <c r="AM460" s="23" t="str">
        <f aca="false">D460</f>
        <v>Arista</v>
      </c>
      <c r="AN460" s="23" t="s">
        <v>189</v>
      </c>
      <c r="AT460" s="44"/>
      <c r="AU460" s="44"/>
      <c r="BD460" s="23" t="s">
        <v>182</v>
      </c>
      <c r="BE460" s="1" t="s">
        <v>183</v>
      </c>
    </row>
    <row r="461" customFormat="false" ht="15" hidden="false" customHeight="true" outlineLevel="0" collapsed="false">
      <c r="A461" s="23" t="s">
        <v>1991</v>
      </c>
      <c r="B461" s="23" t="s">
        <v>1992</v>
      </c>
      <c r="C461" s="40" t="s">
        <v>177</v>
      </c>
      <c r="D461" s="23" t="s">
        <v>82</v>
      </c>
      <c r="E461" s="23" t="s">
        <v>1993</v>
      </c>
      <c r="F461" s="23" t="s">
        <v>1994</v>
      </c>
      <c r="G461" s="23" t="n">
        <v>55</v>
      </c>
      <c r="H461" s="23" t="n">
        <v>1</v>
      </c>
      <c r="I461" s="41" t="s">
        <v>188</v>
      </c>
      <c r="K461" s="23" t="n">
        <v>0</v>
      </c>
      <c r="L461" s="23" t="n">
        <v>0</v>
      </c>
      <c r="M461" s="23" t="n">
        <v>0</v>
      </c>
      <c r="N461" s="23" t="n">
        <v>0</v>
      </c>
      <c r="O461" s="23" t="n">
        <f aca="false">K461+L461</f>
        <v>0</v>
      </c>
      <c r="P461" s="23" t="n">
        <f aca="false">K461+L461+M461+N461</f>
        <v>0</v>
      </c>
      <c r="Q461" s="23" t="n">
        <v>1322</v>
      </c>
      <c r="R461" s="23" t="n">
        <v>2376</v>
      </c>
      <c r="S461" s="23" t="n">
        <v>2712</v>
      </c>
      <c r="T461" s="23" t="n">
        <v>1620</v>
      </c>
      <c r="U461" s="42" t="n">
        <f aca="false">IF(I461="delivery",O461-SUM(Q461+R461),IF(I461="PO",P461-SUM(Q461:R461)))</f>
        <v>-3698</v>
      </c>
      <c r="V461" s="43" t="n">
        <v>1E-005</v>
      </c>
      <c r="W461" s="43"/>
      <c r="X461" s="43" t="n">
        <f aca="false">W461-V461</f>
        <v>-1E-005</v>
      </c>
      <c r="Z461" s="44"/>
      <c r="AA461" s="44"/>
      <c r="AM461" s="23" t="str">
        <f aca="false">D461</f>
        <v>Arista</v>
      </c>
      <c r="AN461" s="23" t="s">
        <v>189</v>
      </c>
      <c r="AT461" s="44"/>
      <c r="AU461" s="44"/>
      <c r="BD461" s="23" t="s">
        <v>714</v>
      </c>
      <c r="BE461" s="1" t="s">
        <v>183</v>
      </c>
    </row>
    <row r="462" customFormat="false" ht="15" hidden="false" customHeight="true" outlineLevel="0" collapsed="false">
      <c r="A462" s="23" t="s">
        <v>1995</v>
      </c>
      <c r="B462" s="23" t="s">
        <v>1996</v>
      </c>
      <c r="C462" s="40" t="s">
        <v>177</v>
      </c>
      <c r="D462" s="23" t="s">
        <v>82</v>
      </c>
      <c r="E462" s="23" t="s">
        <v>1997</v>
      </c>
      <c r="F462" s="23" t="s">
        <v>1998</v>
      </c>
      <c r="G462" s="23" t="n">
        <v>31</v>
      </c>
      <c r="H462" s="23" t="n">
        <v>500</v>
      </c>
      <c r="I462" s="41" t="s">
        <v>188</v>
      </c>
      <c r="K462" s="23" t="n">
        <v>0</v>
      </c>
      <c r="L462" s="23" t="n">
        <v>0</v>
      </c>
      <c r="M462" s="23" t="n">
        <v>0</v>
      </c>
      <c r="N462" s="23" t="n">
        <v>0</v>
      </c>
      <c r="O462" s="23" t="n">
        <f aca="false">K462+L462</f>
        <v>0</v>
      </c>
      <c r="P462" s="23" t="n">
        <f aca="false">K462+L462+M462+N462</f>
        <v>0</v>
      </c>
      <c r="Q462" s="23" t="n">
        <v>0</v>
      </c>
      <c r="R462" s="23" t="n">
        <v>143</v>
      </c>
      <c r="S462" s="23" t="n">
        <v>665</v>
      </c>
      <c r="T462" s="23" t="n">
        <v>197</v>
      </c>
      <c r="U462" s="42" t="n">
        <f aca="false">IF(I462="delivery",O462-SUM(Q462+R462),IF(I462="PO",P462-SUM(Q462:R462)))</f>
        <v>-143</v>
      </c>
      <c r="V462" s="43" t="n">
        <v>42.802</v>
      </c>
      <c r="W462" s="43"/>
      <c r="X462" s="43" t="n">
        <f aca="false">W462-V462</f>
        <v>-42.802</v>
      </c>
      <c r="Z462" s="44"/>
      <c r="AA462" s="44"/>
      <c r="AM462" s="23" t="str">
        <f aca="false">D462</f>
        <v>Arista</v>
      </c>
      <c r="AN462" s="23" t="s">
        <v>189</v>
      </c>
      <c r="AT462" s="44"/>
      <c r="AU462" s="44"/>
      <c r="BD462" s="23" t="s">
        <v>182</v>
      </c>
      <c r="BE462" s="1" t="s">
        <v>183</v>
      </c>
    </row>
    <row r="463" customFormat="false" ht="15" hidden="false" customHeight="true" outlineLevel="0" collapsed="false">
      <c r="A463" s="23" t="s">
        <v>1999</v>
      </c>
      <c r="B463" s="23" t="s">
        <v>2000</v>
      </c>
      <c r="C463" s="40" t="s">
        <v>177</v>
      </c>
      <c r="D463" s="23" t="s">
        <v>82</v>
      </c>
      <c r="E463" s="23" t="s">
        <v>2001</v>
      </c>
      <c r="F463" s="23" t="s">
        <v>2002</v>
      </c>
      <c r="G463" s="23" t="n">
        <v>55</v>
      </c>
      <c r="H463" s="23" t="n">
        <v>1</v>
      </c>
      <c r="I463" s="41" t="s">
        <v>188</v>
      </c>
      <c r="K463" s="23" t="n">
        <v>0</v>
      </c>
      <c r="L463" s="23" t="n">
        <v>0</v>
      </c>
      <c r="M463" s="23" t="n">
        <v>0</v>
      </c>
      <c r="N463" s="23" t="n">
        <v>0</v>
      </c>
      <c r="O463" s="23" t="n">
        <f aca="false">K463+L463</f>
        <v>0</v>
      </c>
      <c r="P463" s="23" t="n">
        <f aca="false">K463+L463+M463+N463</f>
        <v>0</v>
      </c>
      <c r="Q463" s="23" t="n">
        <v>0</v>
      </c>
      <c r="R463" s="23" t="n">
        <v>60</v>
      </c>
      <c r="S463" s="23" t="n">
        <v>100</v>
      </c>
      <c r="T463" s="23" t="n">
        <v>1088</v>
      </c>
      <c r="U463" s="42" t="n">
        <f aca="false">IF(I463="delivery",O463-SUM(Q463+R463),IF(I463="PO",P463-SUM(Q463:R463)))</f>
        <v>-60</v>
      </c>
      <c r="V463" s="43" t="n">
        <v>1E-005</v>
      </c>
      <c r="W463" s="43"/>
      <c r="X463" s="43" t="n">
        <f aca="false">W463-V463</f>
        <v>-1E-005</v>
      </c>
      <c r="Z463" s="44"/>
      <c r="AA463" s="44"/>
      <c r="AM463" s="23" t="str">
        <f aca="false">D463</f>
        <v>Arista</v>
      </c>
      <c r="AN463" s="23" t="s">
        <v>189</v>
      </c>
      <c r="AT463" s="44"/>
      <c r="AU463" s="44"/>
      <c r="BD463" s="23" t="s">
        <v>714</v>
      </c>
      <c r="BE463" s="1" t="s">
        <v>183</v>
      </c>
    </row>
    <row r="464" customFormat="false" ht="15" hidden="false" customHeight="true" outlineLevel="0" collapsed="false">
      <c r="A464" s="23" t="s">
        <v>2003</v>
      </c>
      <c r="B464" s="23" t="s">
        <v>2004</v>
      </c>
      <c r="C464" s="40" t="s">
        <v>177</v>
      </c>
      <c r="D464" s="23" t="s">
        <v>82</v>
      </c>
      <c r="E464" s="23" t="s">
        <v>2005</v>
      </c>
      <c r="F464" s="23" t="s">
        <v>2006</v>
      </c>
      <c r="G464" s="23" t="n">
        <v>55</v>
      </c>
      <c r="H464" s="23" t="n">
        <v>1</v>
      </c>
      <c r="I464" s="41" t="s">
        <v>188</v>
      </c>
      <c r="K464" s="23" t="n">
        <v>0</v>
      </c>
      <c r="L464" s="23" t="n">
        <v>0</v>
      </c>
      <c r="M464" s="23" t="n">
        <v>0</v>
      </c>
      <c r="N464" s="23" t="n">
        <v>0</v>
      </c>
      <c r="O464" s="23" t="n">
        <f aca="false">K464+L464</f>
        <v>0</v>
      </c>
      <c r="P464" s="23" t="n">
        <f aca="false">K464+L464+M464+N464</f>
        <v>0</v>
      </c>
      <c r="Q464" s="23" t="n">
        <v>0</v>
      </c>
      <c r="R464" s="23" t="n">
        <v>60</v>
      </c>
      <c r="S464" s="23" t="n">
        <v>100</v>
      </c>
      <c r="T464" s="23" t="n">
        <v>1088</v>
      </c>
      <c r="U464" s="42" t="n">
        <f aca="false">IF(I464="delivery",O464-SUM(Q464+R464),IF(I464="PO",P464-SUM(Q464:R464)))</f>
        <v>-60</v>
      </c>
      <c r="V464" s="43" t="n">
        <v>1E-005</v>
      </c>
      <c r="W464" s="43"/>
      <c r="X464" s="43" t="n">
        <f aca="false">W464-V464</f>
        <v>-1E-005</v>
      </c>
      <c r="Z464" s="44"/>
      <c r="AA464" s="44"/>
      <c r="AM464" s="23" t="str">
        <f aca="false">D464</f>
        <v>Arista</v>
      </c>
      <c r="AN464" s="23" t="s">
        <v>189</v>
      </c>
      <c r="AT464" s="44"/>
      <c r="AU464" s="44"/>
      <c r="BD464" s="23" t="s">
        <v>714</v>
      </c>
      <c r="BE464" s="1" t="s">
        <v>183</v>
      </c>
    </row>
    <row r="465" customFormat="false" ht="15" hidden="false" customHeight="true" outlineLevel="0" collapsed="false">
      <c r="A465" s="23" t="s">
        <v>2007</v>
      </c>
      <c r="B465" s="23" t="s">
        <v>2008</v>
      </c>
      <c r="C465" s="40" t="s">
        <v>1465</v>
      </c>
      <c r="D465" s="23" t="s">
        <v>82</v>
      </c>
      <c r="E465" s="23" t="s">
        <v>2009</v>
      </c>
      <c r="F465" s="23" t="s">
        <v>2010</v>
      </c>
      <c r="G465" s="23" t="n">
        <v>90</v>
      </c>
      <c r="H465" s="23" t="n">
        <v>100</v>
      </c>
      <c r="I465" s="41" t="s">
        <v>188</v>
      </c>
      <c r="K465" s="23" t="n">
        <v>0</v>
      </c>
      <c r="L465" s="23" t="n">
        <v>60</v>
      </c>
      <c r="M465" s="23" t="n">
        <v>20</v>
      </c>
      <c r="N465" s="23" t="n">
        <v>0</v>
      </c>
      <c r="O465" s="23" t="n">
        <f aca="false">K465+L465</f>
        <v>60</v>
      </c>
      <c r="P465" s="23" t="n">
        <f aca="false">K465+L465+M465+N465</f>
        <v>80</v>
      </c>
      <c r="Q465" s="23" t="n">
        <v>83</v>
      </c>
      <c r="R465" s="23" t="n">
        <v>32</v>
      </c>
      <c r="S465" s="23" t="n">
        <v>16</v>
      </c>
      <c r="T465" s="23" t="n">
        <v>8</v>
      </c>
      <c r="U465" s="42" t="n">
        <f aca="false">IF(I465="delivery",O465-SUM(Q465+R465),IF(I465="PO",P465-SUM(Q465:R465)))</f>
        <v>-35</v>
      </c>
      <c r="V465" s="43" t="n">
        <v>0.0001</v>
      </c>
      <c r="W465" s="43"/>
      <c r="X465" s="43" t="n">
        <f aca="false">W465-V465</f>
        <v>-0.0001</v>
      </c>
      <c r="Z465" s="44"/>
      <c r="AA465" s="44"/>
      <c r="AM465" s="23" t="str">
        <f aca="false">D465</f>
        <v>Arista</v>
      </c>
      <c r="AN465" s="23" t="s">
        <v>2011</v>
      </c>
      <c r="AT465" s="44"/>
      <c r="AU465" s="44"/>
      <c r="BD465" s="23" t="s">
        <v>1468</v>
      </c>
      <c r="BE465" s="1" t="s">
        <v>183</v>
      </c>
    </row>
    <row r="466" customFormat="false" ht="15" hidden="false" customHeight="true" outlineLevel="0" collapsed="false">
      <c r="A466" s="23" t="s">
        <v>2012</v>
      </c>
      <c r="B466" s="23" t="s">
        <v>2013</v>
      </c>
      <c r="C466" s="40" t="s">
        <v>1465</v>
      </c>
      <c r="D466" s="23" t="s">
        <v>82</v>
      </c>
      <c r="E466" s="23" t="s">
        <v>2014</v>
      </c>
      <c r="F466" s="23" t="s">
        <v>2015</v>
      </c>
      <c r="G466" s="23" t="n">
        <v>138</v>
      </c>
      <c r="H466" s="23" t="n">
        <v>60</v>
      </c>
      <c r="I466" s="41" t="s">
        <v>188</v>
      </c>
      <c r="K466" s="23" t="n">
        <v>0</v>
      </c>
      <c r="L466" s="23" t="n">
        <v>3894</v>
      </c>
      <c r="M466" s="23" t="n">
        <v>0</v>
      </c>
      <c r="N466" s="23" t="n">
        <v>400</v>
      </c>
      <c r="O466" s="23" t="n">
        <f aca="false">K466+L466</f>
        <v>3894</v>
      </c>
      <c r="P466" s="23" t="n">
        <f aca="false">K466+L466+M466+N466</f>
        <v>4294</v>
      </c>
      <c r="Q466" s="23" t="n">
        <v>4152</v>
      </c>
      <c r="R466" s="23" t="n">
        <v>2176</v>
      </c>
      <c r="S466" s="23" t="n">
        <v>3056</v>
      </c>
      <c r="T466" s="23" t="n">
        <v>400</v>
      </c>
      <c r="U466" s="42" t="n">
        <f aca="false">IF(I466="delivery",O466-SUM(Q466+R466),IF(I466="PO",P466-SUM(Q466:R466)))</f>
        <v>-2034</v>
      </c>
      <c r="V466" s="43" t="n">
        <v>0.0001</v>
      </c>
      <c r="W466" s="43"/>
      <c r="X466" s="43" t="n">
        <f aca="false">W466-V466</f>
        <v>-0.0001</v>
      </c>
      <c r="Z466" s="44"/>
      <c r="AA466" s="44"/>
      <c r="AM466" s="23" t="str">
        <f aca="false">D466</f>
        <v>Arista</v>
      </c>
      <c r="AN466" s="23" t="s">
        <v>2011</v>
      </c>
      <c r="AT466" s="44"/>
      <c r="AU466" s="44"/>
      <c r="BD466" s="23" t="s">
        <v>1468</v>
      </c>
      <c r="BE466" s="1" t="s">
        <v>183</v>
      </c>
    </row>
    <row r="467" customFormat="false" ht="15" hidden="false" customHeight="true" outlineLevel="0" collapsed="false">
      <c r="A467" s="23" t="s">
        <v>2016</v>
      </c>
      <c r="B467" s="23" t="s">
        <v>2017</v>
      </c>
      <c r="C467" s="40" t="s">
        <v>1465</v>
      </c>
      <c r="D467" s="23" t="s">
        <v>82</v>
      </c>
      <c r="E467" s="23" t="s">
        <v>2018</v>
      </c>
      <c r="F467" s="23" t="s">
        <v>2019</v>
      </c>
      <c r="G467" s="23" t="n">
        <v>90</v>
      </c>
      <c r="H467" s="23" t="n">
        <v>100</v>
      </c>
      <c r="I467" s="41" t="s">
        <v>188</v>
      </c>
      <c r="K467" s="23" t="n">
        <v>0</v>
      </c>
      <c r="L467" s="23" t="n">
        <v>31</v>
      </c>
      <c r="M467" s="23" t="n">
        <v>9</v>
      </c>
      <c r="N467" s="23" t="n">
        <v>0</v>
      </c>
      <c r="O467" s="23" t="n">
        <f aca="false">K467+L467</f>
        <v>31</v>
      </c>
      <c r="P467" s="23" t="n">
        <f aca="false">K467+L467+M467+N467</f>
        <v>40</v>
      </c>
      <c r="Q467" s="23" t="n">
        <v>80</v>
      </c>
      <c r="R467" s="23" t="n">
        <v>0</v>
      </c>
      <c r="S467" s="23" t="n">
        <v>0</v>
      </c>
      <c r="T467" s="23" t="n">
        <v>0</v>
      </c>
      <c r="U467" s="42" t="n">
        <f aca="false">IF(I467="delivery",O467-SUM(Q467+R467),IF(I467="PO",P467-SUM(Q467:R467)))</f>
        <v>-40</v>
      </c>
      <c r="V467" s="43" t="n">
        <v>0.0001</v>
      </c>
      <c r="W467" s="43"/>
      <c r="X467" s="43" t="n">
        <f aca="false">W467-V467</f>
        <v>-0.0001</v>
      </c>
      <c r="Z467" s="44"/>
      <c r="AA467" s="44"/>
      <c r="AM467" s="23" t="str">
        <f aca="false">D467</f>
        <v>Arista</v>
      </c>
      <c r="AN467" s="23" t="s">
        <v>2011</v>
      </c>
      <c r="AT467" s="44"/>
      <c r="AU467" s="44"/>
      <c r="BD467" s="23" t="s">
        <v>1468</v>
      </c>
      <c r="BE467" s="1" t="s">
        <v>183</v>
      </c>
    </row>
    <row r="468" customFormat="false" ht="15" hidden="false" customHeight="true" outlineLevel="0" collapsed="false">
      <c r="A468" s="23" t="s">
        <v>2020</v>
      </c>
      <c r="B468" s="23" t="s">
        <v>2021</v>
      </c>
      <c r="C468" s="40" t="s">
        <v>1465</v>
      </c>
      <c r="D468" s="23" t="s">
        <v>82</v>
      </c>
      <c r="E468" s="23" t="s">
        <v>2022</v>
      </c>
      <c r="F468" s="23" t="s">
        <v>2023</v>
      </c>
      <c r="G468" s="23" t="n">
        <v>90</v>
      </c>
      <c r="H468" s="23" t="n">
        <v>100</v>
      </c>
      <c r="I468" s="41" t="s">
        <v>188</v>
      </c>
      <c r="K468" s="23" t="n">
        <v>0</v>
      </c>
      <c r="L468" s="23" t="n">
        <v>177</v>
      </c>
      <c r="M468" s="23" t="n">
        <v>55</v>
      </c>
      <c r="N468" s="23" t="n">
        <v>0</v>
      </c>
      <c r="O468" s="23" t="n">
        <f aca="false">K468+L468</f>
        <v>177</v>
      </c>
      <c r="P468" s="23" t="n">
        <f aca="false">K468+L468+M468+N468</f>
        <v>232</v>
      </c>
      <c r="Q468" s="23" t="n">
        <v>171</v>
      </c>
      <c r="R468" s="23" t="n">
        <v>57</v>
      </c>
      <c r="S468" s="23" t="n">
        <v>70</v>
      </c>
      <c r="T468" s="23" t="n">
        <v>10</v>
      </c>
      <c r="U468" s="42" t="n">
        <f aca="false">IF(I468="delivery",O468-SUM(Q468+R468),IF(I468="PO",P468-SUM(Q468:R468)))</f>
        <v>4</v>
      </c>
      <c r="V468" s="43" t="n">
        <v>0.0001</v>
      </c>
      <c r="W468" s="43"/>
      <c r="X468" s="43" t="n">
        <f aca="false">W468-V468</f>
        <v>-0.0001</v>
      </c>
      <c r="Z468" s="44"/>
      <c r="AA468" s="44"/>
      <c r="AM468" s="23" t="str">
        <f aca="false">D468</f>
        <v>Arista</v>
      </c>
      <c r="AN468" s="23" t="s">
        <v>2011</v>
      </c>
      <c r="AT468" s="44"/>
      <c r="AU468" s="44"/>
      <c r="BD468" s="23" t="s">
        <v>1468</v>
      </c>
      <c r="BE468" s="1" t="s">
        <v>183</v>
      </c>
    </row>
    <row r="469" customFormat="false" ht="15" hidden="false" customHeight="true" outlineLevel="0" collapsed="false">
      <c r="A469" s="23" t="s">
        <v>2024</v>
      </c>
      <c r="B469" s="23" t="s">
        <v>2025</v>
      </c>
      <c r="C469" s="40" t="s">
        <v>1465</v>
      </c>
      <c r="D469" s="23" t="s">
        <v>82</v>
      </c>
      <c r="E469" s="23" t="s">
        <v>2026</v>
      </c>
      <c r="F469" s="23" t="s">
        <v>2027</v>
      </c>
      <c r="G469" s="23" t="n">
        <v>90</v>
      </c>
      <c r="H469" s="23" t="n">
        <v>100</v>
      </c>
      <c r="I469" s="41" t="s">
        <v>188</v>
      </c>
      <c r="K469" s="23" t="n">
        <v>0</v>
      </c>
      <c r="L469" s="23" t="n">
        <v>349</v>
      </c>
      <c r="M469" s="23" t="n">
        <v>250</v>
      </c>
      <c r="N469" s="23" t="n">
        <v>0</v>
      </c>
      <c r="O469" s="23" t="n">
        <f aca="false">K469+L469</f>
        <v>349</v>
      </c>
      <c r="P469" s="23" t="n">
        <f aca="false">K469+L469+M469+N469</f>
        <v>599</v>
      </c>
      <c r="Q469" s="23" t="n">
        <v>645</v>
      </c>
      <c r="R469" s="23" t="n">
        <v>160</v>
      </c>
      <c r="S469" s="23" t="n">
        <v>210</v>
      </c>
      <c r="T469" s="23" t="n">
        <v>90</v>
      </c>
      <c r="U469" s="42" t="n">
        <f aca="false">IF(I469="delivery",O469-SUM(Q469+R469),IF(I469="PO",P469-SUM(Q469:R469)))</f>
        <v>-206</v>
      </c>
      <c r="V469" s="43" t="n">
        <v>0.0001</v>
      </c>
      <c r="W469" s="43"/>
      <c r="X469" s="43" t="n">
        <f aca="false">W469-V469</f>
        <v>-0.0001</v>
      </c>
      <c r="Z469" s="44"/>
      <c r="AA469" s="44"/>
      <c r="AM469" s="23" t="str">
        <f aca="false">D469</f>
        <v>Arista</v>
      </c>
      <c r="AN469" s="23" t="s">
        <v>2011</v>
      </c>
      <c r="AT469" s="44"/>
      <c r="AU469" s="44"/>
      <c r="BD469" s="23" t="s">
        <v>1468</v>
      </c>
      <c r="BE469" s="1" t="s">
        <v>183</v>
      </c>
    </row>
    <row r="470" customFormat="false" ht="15" hidden="false" customHeight="true" outlineLevel="0" collapsed="false">
      <c r="A470" s="23" t="s">
        <v>2028</v>
      </c>
      <c r="B470" s="23" t="s">
        <v>2029</v>
      </c>
      <c r="C470" s="40" t="s">
        <v>1465</v>
      </c>
      <c r="D470" s="23" t="s">
        <v>82</v>
      </c>
      <c r="E470" s="23" t="s">
        <v>2030</v>
      </c>
      <c r="F470" s="23" t="s">
        <v>2031</v>
      </c>
      <c r="G470" s="23" t="n">
        <v>132</v>
      </c>
      <c r="H470" s="23" t="n">
        <v>100</v>
      </c>
      <c r="I470" s="41" t="s">
        <v>188</v>
      </c>
      <c r="K470" s="23" t="n">
        <v>0</v>
      </c>
      <c r="L470" s="23" t="n">
        <v>0</v>
      </c>
      <c r="M470" s="23" t="n">
        <v>402</v>
      </c>
      <c r="N470" s="23" t="n">
        <v>30</v>
      </c>
      <c r="O470" s="23" t="n">
        <f aca="false">K470+L470</f>
        <v>0</v>
      </c>
      <c r="P470" s="23" t="n">
        <f aca="false">K470+L470+M470+N470</f>
        <v>432</v>
      </c>
      <c r="Q470" s="23" t="n">
        <v>428</v>
      </c>
      <c r="R470" s="23" t="n">
        <v>206</v>
      </c>
      <c r="S470" s="23" t="n">
        <v>112</v>
      </c>
      <c r="T470" s="23" t="n">
        <v>56</v>
      </c>
      <c r="U470" s="42" t="n">
        <f aca="false">IF(I470="delivery",O470-SUM(Q470+R470),IF(I470="PO",P470-SUM(Q470:R470)))</f>
        <v>-202</v>
      </c>
      <c r="V470" s="43" t="n">
        <v>0.0001</v>
      </c>
      <c r="W470" s="43"/>
      <c r="X470" s="43" t="n">
        <f aca="false">W470-V470</f>
        <v>-0.0001</v>
      </c>
      <c r="Z470" s="44"/>
      <c r="AA470" s="44"/>
      <c r="AM470" s="23" t="str">
        <f aca="false">D470</f>
        <v>Arista</v>
      </c>
      <c r="AN470" s="23" t="s">
        <v>2011</v>
      </c>
      <c r="AT470" s="44"/>
      <c r="AU470" s="44"/>
      <c r="BD470" s="23" t="s">
        <v>1468</v>
      </c>
      <c r="BE470" s="1" t="s">
        <v>183</v>
      </c>
    </row>
    <row r="471" customFormat="false" ht="15" hidden="false" customHeight="true" outlineLevel="0" collapsed="false">
      <c r="A471" s="23" t="s">
        <v>2032</v>
      </c>
      <c r="B471" s="23" t="s">
        <v>2033</v>
      </c>
      <c r="C471" s="40" t="s">
        <v>1465</v>
      </c>
      <c r="D471" s="23" t="s">
        <v>82</v>
      </c>
      <c r="E471" s="23" t="s">
        <v>2034</v>
      </c>
      <c r="F471" s="23" t="s">
        <v>2035</v>
      </c>
      <c r="G471" s="23" t="n">
        <v>90</v>
      </c>
      <c r="H471" s="23" t="n">
        <v>100</v>
      </c>
      <c r="I471" s="41" t="s">
        <v>188</v>
      </c>
      <c r="K471" s="23" t="n">
        <v>0</v>
      </c>
      <c r="L471" s="23" t="n">
        <v>459</v>
      </c>
      <c r="M471" s="23" t="n">
        <v>442</v>
      </c>
      <c r="N471" s="23" t="n">
        <v>0</v>
      </c>
      <c r="O471" s="23" t="n">
        <f aca="false">K471+L471</f>
        <v>459</v>
      </c>
      <c r="P471" s="23" t="n">
        <f aca="false">K471+L471+M471+N471</f>
        <v>901</v>
      </c>
      <c r="Q471" s="23" t="n">
        <v>612</v>
      </c>
      <c r="R471" s="23" t="n">
        <v>202</v>
      </c>
      <c r="S471" s="23" t="n">
        <v>292</v>
      </c>
      <c r="T471" s="23" t="n">
        <v>44</v>
      </c>
      <c r="U471" s="42" t="n">
        <f aca="false">IF(I471="delivery",O471-SUM(Q471+R471),IF(I471="PO",P471-SUM(Q471:R471)))</f>
        <v>87</v>
      </c>
      <c r="V471" s="43" t="n">
        <v>0.0001</v>
      </c>
      <c r="W471" s="43"/>
      <c r="X471" s="43" t="n">
        <f aca="false">W471-V471</f>
        <v>-0.0001</v>
      </c>
      <c r="Z471" s="44"/>
      <c r="AA471" s="44"/>
      <c r="AM471" s="23" t="str">
        <f aca="false">D471</f>
        <v>Arista</v>
      </c>
      <c r="AN471" s="23" t="s">
        <v>2011</v>
      </c>
      <c r="AT471" s="44"/>
      <c r="AU471" s="44"/>
      <c r="BD471" s="23" t="s">
        <v>1468</v>
      </c>
      <c r="BE471" s="1" t="s">
        <v>183</v>
      </c>
    </row>
    <row r="472" customFormat="false" ht="15" hidden="false" customHeight="true" outlineLevel="0" collapsed="false">
      <c r="A472" s="23" t="s">
        <v>2036</v>
      </c>
      <c r="B472" s="23" t="s">
        <v>2037</v>
      </c>
      <c r="C472" s="40" t="s">
        <v>1465</v>
      </c>
      <c r="D472" s="23" t="s">
        <v>82</v>
      </c>
      <c r="E472" s="23" t="s">
        <v>2038</v>
      </c>
      <c r="F472" s="23" t="s">
        <v>2039</v>
      </c>
      <c r="G472" s="23" t="n">
        <v>138</v>
      </c>
      <c r="H472" s="23" t="n">
        <v>1</v>
      </c>
      <c r="I472" s="41" t="s">
        <v>188</v>
      </c>
      <c r="K472" s="23" t="n">
        <v>0</v>
      </c>
      <c r="L472" s="23" t="n">
        <v>2069</v>
      </c>
      <c r="M472" s="23" t="n">
        <v>1005</v>
      </c>
      <c r="N472" s="23" t="n">
        <v>805</v>
      </c>
      <c r="O472" s="23" t="n">
        <f aca="false">K472+L472</f>
        <v>2069</v>
      </c>
      <c r="P472" s="23" t="n">
        <f aca="false">K472+L472+M472+N472</f>
        <v>3879</v>
      </c>
      <c r="Q472" s="23" t="n">
        <v>2420</v>
      </c>
      <c r="R472" s="23" t="n">
        <v>1401</v>
      </c>
      <c r="S472" s="23" t="n">
        <v>2319</v>
      </c>
      <c r="T472" s="23" t="n">
        <v>109</v>
      </c>
      <c r="U472" s="42" t="n">
        <f aca="false">IF(I472="delivery",O472-SUM(Q472+R472),IF(I472="PO",P472-SUM(Q472:R472)))</f>
        <v>58</v>
      </c>
      <c r="V472" s="43" t="n">
        <v>0.0001</v>
      </c>
      <c r="W472" s="43"/>
      <c r="X472" s="43" t="n">
        <f aca="false">W472-V472</f>
        <v>-0.0001</v>
      </c>
      <c r="Z472" s="44"/>
      <c r="AA472" s="44"/>
      <c r="AM472" s="23" t="str">
        <f aca="false">D472</f>
        <v>Arista</v>
      </c>
      <c r="AN472" s="23" t="s">
        <v>2011</v>
      </c>
      <c r="AT472" s="44"/>
      <c r="AU472" s="44"/>
      <c r="BD472" s="23" t="s">
        <v>1468</v>
      </c>
      <c r="BE472" s="1" t="s">
        <v>183</v>
      </c>
    </row>
    <row r="473" customFormat="false" ht="15" hidden="false" customHeight="true" outlineLevel="0" collapsed="false">
      <c r="A473" s="23" t="s">
        <v>2040</v>
      </c>
      <c r="B473" s="23" t="s">
        <v>2041</v>
      </c>
      <c r="C473" s="40" t="s">
        <v>1465</v>
      </c>
      <c r="D473" s="23" t="s">
        <v>82</v>
      </c>
      <c r="E473" s="23" t="s">
        <v>2042</v>
      </c>
      <c r="F473" s="23" t="s">
        <v>2043</v>
      </c>
      <c r="G473" s="23" t="n">
        <v>138</v>
      </c>
      <c r="H473" s="23" t="n">
        <v>1</v>
      </c>
      <c r="I473" s="41" t="s">
        <v>188</v>
      </c>
      <c r="K473" s="23" t="n">
        <v>0</v>
      </c>
      <c r="L473" s="23" t="n">
        <v>12414</v>
      </c>
      <c r="M473" s="23" t="n">
        <v>6027</v>
      </c>
      <c r="N473" s="23" t="n">
        <v>3630</v>
      </c>
      <c r="O473" s="23" t="n">
        <f aca="false">K473+L473</f>
        <v>12414</v>
      </c>
      <c r="P473" s="23" t="n">
        <f aca="false">K473+L473+M473+N473</f>
        <v>22071</v>
      </c>
      <c r="Q473" s="23" t="n">
        <v>14520</v>
      </c>
      <c r="R473" s="23" t="n">
        <v>8406</v>
      </c>
      <c r="S473" s="23" t="n">
        <v>13914</v>
      </c>
      <c r="T473" s="23" t="n">
        <v>654</v>
      </c>
      <c r="U473" s="42" t="n">
        <f aca="false">IF(I473="delivery",O473-SUM(Q473+R473),IF(I473="PO",P473-SUM(Q473:R473)))</f>
        <v>-855</v>
      </c>
      <c r="V473" s="43" t="n">
        <v>0.0001</v>
      </c>
      <c r="W473" s="43"/>
      <c r="X473" s="43" t="n">
        <f aca="false">W473-V473</f>
        <v>-0.0001</v>
      </c>
      <c r="Z473" s="44"/>
      <c r="AA473" s="44"/>
      <c r="AM473" s="23" t="str">
        <f aca="false">D473</f>
        <v>Arista</v>
      </c>
      <c r="AN473" s="23" t="s">
        <v>2011</v>
      </c>
      <c r="AT473" s="44"/>
      <c r="AU473" s="44"/>
      <c r="BD473" s="23" t="s">
        <v>1468</v>
      </c>
      <c r="BE473" s="1" t="s">
        <v>183</v>
      </c>
    </row>
    <row r="474" customFormat="false" ht="15" hidden="false" customHeight="true" outlineLevel="0" collapsed="false">
      <c r="A474" s="23" t="s">
        <v>2044</v>
      </c>
      <c r="B474" s="23" t="s">
        <v>2045</v>
      </c>
      <c r="C474" s="40" t="s">
        <v>1465</v>
      </c>
      <c r="D474" s="23" t="s">
        <v>82</v>
      </c>
      <c r="E474" s="23" t="s">
        <v>2046</v>
      </c>
      <c r="F474" s="23" t="s">
        <v>2047</v>
      </c>
      <c r="G474" s="23" t="n">
        <v>138</v>
      </c>
      <c r="H474" s="23" t="n">
        <v>100</v>
      </c>
      <c r="I474" s="41" t="s">
        <v>188</v>
      </c>
      <c r="K474" s="23" t="n">
        <v>0</v>
      </c>
      <c r="L474" s="23" t="n">
        <v>188</v>
      </c>
      <c r="M474" s="23" t="n">
        <v>240</v>
      </c>
      <c r="N474" s="23" t="n">
        <v>0</v>
      </c>
      <c r="O474" s="23" t="n">
        <f aca="false">K474+L474</f>
        <v>188</v>
      </c>
      <c r="P474" s="23" t="n">
        <f aca="false">K474+L474+M474+N474</f>
        <v>428</v>
      </c>
      <c r="Q474" s="23" t="n">
        <v>357</v>
      </c>
      <c r="R474" s="23" t="n">
        <v>208</v>
      </c>
      <c r="S474" s="23" t="n">
        <v>268</v>
      </c>
      <c r="T474" s="23" t="n">
        <v>40</v>
      </c>
      <c r="U474" s="42" t="n">
        <f aca="false">IF(I474="delivery",O474-SUM(Q474+R474),IF(I474="PO",P474-SUM(Q474:R474)))</f>
        <v>-137</v>
      </c>
      <c r="V474" s="43" t="n">
        <v>0.0001</v>
      </c>
      <c r="W474" s="43"/>
      <c r="X474" s="43" t="n">
        <f aca="false">W474-V474</f>
        <v>-0.0001</v>
      </c>
      <c r="Z474" s="44"/>
      <c r="AA474" s="44"/>
      <c r="AM474" s="23" t="str">
        <f aca="false">D474</f>
        <v>Arista</v>
      </c>
      <c r="AN474" s="23" t="s">
        <v>2011</v>
      </c>
      <c r="AT474" s="44"/>
      <c r="AU474" s="44"/>
      <c r="BD474" s="23" t="s">
        <v>1468</v>
      </c>
      <c r="BE474" s="1" t="s">
        <v>183</v>
      </c>
    </row>
    <row r="475" customFormat="false" ht="15" hidden="false" customHeight="true" outlineLevel="0" collapsed="false">
      <c r="A475" s="23" t="s">
        <v>2048</v>
      </c>
      <c r="B475" s="23" t="s">
        <v>2049</v>
      </c>
      <c r="C475" s="40" t="s">
        <v>1465</v>
      </c>
      <c r="D475" s="23" t="s">
        <v>82</v>
      </c>
      <c r="E475" s="23" t="s">
        <v>2050</v>
      </c>
      <c r="F475" s="23" t="s">
        <v>2051</v>
      </c>
      <c r="G475" s="23" t="n">
        <v>138</v>
      </c>
      <c r="H475" s="23" t="n">
        <v>1</v>
      </c>
      <c r="I475" s="41" t="s">
        <v>188</v>
      </c>
      <c r="K475" s="23" t="n">
        <v>0</v>
      </c>
      <c r="L475" s="23" t="n">
        <v>899</v>
      </c>
      <c r="M475" s="23" t="n">
        <v>3067</v>
      </c>
      <c r="N475" s="23" t="n">
        <v>1980</v>
      </c>
      <c r="O475" s="23" t="n">
        <f aca="false">K475+L475</f>
        <v>899</v>
      </c>
      <c r="P475" s="23" t="n">
        <f aca="false">K475+L475+M475+N475</f>
        <v>5946</v>
      </c>
      <c r="Q475" s="23" t="n">
        <v>4659</v>
      </c>
      <c r="R475" s="23" t="n">
        <v>1718</v>
      </c>
      <c r="S475" s="23" t="n">
        <v>3069</v>
      </c>
      <c r="T475" s="23" t="n">
        <v>529</v>
      </c>
      <c r="U475" s="42" t="n">
        <f aca="false">IF(I475="delivery",O475-SUM(Q475+R475),IF(I475="PO",P475-SUM(Q475:R475)))</f>
        <v>-431</v>
      </c>
      <c r="V475" s="43" t="n">
        <v>0.0001</v>
      </c>
      <c r="W475" s="43"/>
      <c r="X475" s="43" t="n">
        <f aca="false">W475-V475</f>
        <v>-0.0001</v>
      </c>
      <c r="Z475" s="44"/>
      <c r="AA475" s="44"/>
      <c r="AM475" s="23" t="str">
        <f aca="false">D475</f>
        <v>Arista</v>
      </c>
      <c r="AN475" s="23" t="s">
        <v>2011</v>
      </c>
      <c r="AT475" s="44"/>
      <c r="AU475" s="44"/>
      <c r="BD475" s="23" t="s">
        <v>1468</v>
      </c>
      <c r="BE475" s="1" t="s">
        <v>183</v>
      </c>
    </row>
    <row r="476" customFormat="false" ht="15" hidden="false" customHeight="true" outlineLevel="0" collapsed="false">
      <c r="A476" s="23" t="s">
        <v>2052</v>
      </c>
      <c r="B476" s="23" t="s">
        <v>2053</v>
      </c>
      <c r="C476" s="40" t="s">
        <v>1465</v>
      </c>
      <c r="D476" s="23" t="s">
        <v>82</v>
      </c>
      <c r="E476" s="23" t="s">
        <v>2054</v>
      </c>
      <c r="F476" s="23" t="s">
        <v>2055</v>
      </c>
      <c r="G476" s="23" t="n">
        <v>138</v>
      </c>
      <c r="H476" s="23" t="n">
        <v>10</v>
      </c>
      <c r="I476" s="41" t="s">
        <v>188</v>
      </c>
      <c r="K476" s="23" t="n">
        <v>0</v>
      </c>
      <c r="L476" s="23" t="n">
        <v>3085</v>
      </c>
      <c r="M476" s="23" t="n">
        <v>1161</v>
      </c>
      <c r="N476" s="23" t="n">
        <v>0</v>
      </c>
      <c r="O476" s="23" t="n">
        <f aca="false">K476+L476</f>
        <v>3085</v>
      </c>
      <c r="P476" s="23" t="n">
        <f aca="false">K476+L476+M476+N476</f>
        <v>4246</v>
      </c>
      <c r="Q476" s="23" t="n">
        <v>4417</v>
      </c>
      <c r="R476" s="23" t="n">
        <v>2373</v>
      </c>
      <c r="S476" s="23" t="n">
        <v>2373</v>
      </c>
      <c r="T476" s="23" t="n">
        <v>791</v>
      </c>
      <c r="U476" s="42" t="n">
        <f aca="false">IF(I476="delivery",O476-SUM(Q476+R476),IF(I476="PO",P476-SUM(Q476:R476)))</f>
        <v>-2544</v>
      </c>
      <c r="V476" s="43" t="n">
        <v>0.0001</v>
      </c>
      <c r="W476" s="43"/>
      <c r="X476" s="43" t="n">
        <f aca="false">W476-V476</f>
        <v>-0.0001</v>
      </c>
      <c r="Z476" s="44"/>
      <c r="AA476" s="44"/>
      <c r="AM476" s="23" t="str">
        <f aca="false">D476</f>
        <v>Arista</v>
      </c>
      <c r="AN476" s="23" t="s">
        <v>2011</v>
      </c>
      <c r="AT476" s="44"/>
      <c r="AU476" s="44"/>
      <c r="BD476" s="23" t="s">
        <v>1468</v>
      </c>
      <c r="BE476" s="1" t="s">
        <v>183</v>
      </c>
    </row>
    <row r="477" customFormat="false" ht="15" hidden="false" customHeight="true" outlineLevel="0" collapsed="false">
      <c r="A477" s="23" t="s">
        <v>2056</v>
      </c>
      <c r="B477" s="23" t="s">
        <v>2057</v>
      </c>
      <c r="C477" s="40" t="s">
        <v>1465</v>
      </c>
      <c r="D477" s="23" t="s">
        <v>82</v>
      </c>
      <c r="E477" s="23" t="s">
        <v>2058</v>
      </c>
      <c r="F477" s="23" t="s">
        <v>2059</v>
      </c>
      <c r="G477" s="23" t="n">
        <v>118</v>
      </c>
      <c r="H477" s="23" t="n">
        <v>1</v>
      </c>
      <c r="I477" s="41" t="s">
        <v>188</v>
      </c>
      <c r="K477" s="23" t="n">
        <v>0</v>
      </c>
      <c r="L477" s="23" t="n">
        <v>75</v>
      </c>
      <c r="M477" s="23" t="n">
        <v>180</v>
      </c>
      <c r="N477" s="23" t="n">
        <v>0</v>
      </c>
      <c r="O477" s="23" t="n">
        <f aca="false">K477+L477</f>
        <v>75</v>
      </c>
      <c r="P477" s="23" t="n">
        <f aca="false">K477+L477+M477+N477</f>
        <v>255</v>
      </c>
      <c r="Q477" s="23" t="n">
        <v>55</v>
      </c>
      <c r="R477" s="23" t="n">
        <v>0</v>
      </c>
      <c r="S477" s="23" t="n">
        <v>40</v>
      </c>
      <c r="T477" s="23" t="n">
        <v>20</v>
      </c>
      <c r="U477" s="42" t="n">
        <f aca="false">IF(I477="delivery",O477-SUM(Q477+R477),IF(I477="PO",P477-SUM(Q477:R477)))</f>
        <v>200</v>
      </c>
      <c r="V477" s="43" t="n">
        <v>0.0001</v>
      </c>
      <c r="W477" s="43"/>
      <c r="X477" s="43" t="n">
        <f aca="false">W477-V477</f>
        <v>-0.0001</v>
      </c>
      <c r="Z477" s="44"/>
      <c r="AA477" s="44"/>
      <c r="AM477" s="23" t="str">
        <f aca="false">D477</f>
        <v>Arista</v>
      </c>
      <c r="AN477" s="23" t="s">
        <v>2011</v>
      </c>
      <c r="AT477" s="44"/>
      <c r="AU477" s="44"/>
      <c r="BD477" s="23" t="s">
        <v>1468</v>
      </c>
      <c r="BE477" s="1" t="s">
        <v>183</v>
      </c>
    </row>
    <row r="478" customFormat="false" ht="15" hidden="false" customHeight="true" outlineLevel="0" collapsed="false">
      <c r="A478" s="23" t="s">
        <v>2060</v>
      </c>
      <c r="B478" s="23" t="s">
        <v>2061</v>
      </c>
      <c r="C478" s="40" t="s">
        <v>1465</v>
      </c>
      <c r="D478" s="23" t="s">
        <v>82</v>
      </c>
      <c r="E478" s="23" t="s">
        <v>2062</v>
      </c>
      <c r="F478" s="23" t="s">
        <v>2063</v>
      </c>
      <c r="G478" s="23" t="n">
        <v>124</v>
      </c>
      <c r="H478" s="23" t="n">
        <v>1</v>
      </c>
      <c r="I478" s="41" t="s">
        <v>188</v>
      </c>
      <c r="K478" s="23" t="n">
        <v>0</v>
      </c>
      <c r="L478" s="23" t="n">
        <v>0</v>
      </c>
      <c r="M478" s="23" t="n">
        <v>0</v>
      </c>
      <c r="N478" s="23" t="n">
        <v>0</v>
      </c>
      <c r="O478" s="23" t="n">
        <f aca="false">K478+L478</f>
        <v>0</v>
      </c>
      <c r="P478" s="23" t="n">
        <f aca="false">K478+L478+M478+N478</f>
        <v>0</v>
      </c>
      <c r="Q478" s="23" t="n">
        <v>0</v>
      </c>
      <c r="R478" s="23" t="n">
        <v>0</v>
      </c>
      <c r="S478" s="23" t="n">
        <v>0</v>
      </c>
      <c r="T478" s="23" t="n">
        <v>0</v>
      </c>
      <c r="U478" s="42" t="n">
        <f aca="false">IF(I478="delivery",O478-SUM(Q478+R478),IF(I478="PO",P478-SUM(Q478:R478)))</f>
        <v>0</v>
      </c>
      <c r="V478" s="43" t="n">
        <v>0.0001</v>
      </c>
      <c r="W478" s="43"/>
      <c r="X478" s="43" t="n">
        <f aca="false">W478-V478</f>
        <v>-0.0001</v>
      </c>
      <c r="Z478" s="44"/>
      <c r="AA478" s="44"/>
      <c r="AM478" s="23" t="str">
        <f aca="false">D478</f>
        <v>Arista</v>
      </c>
      <c r="AN478" s="23" t="s">
        <v>2011</v>
      </c>
      <c r="AT478" s="44"/>
      <c r="AU478" s="44"/>
      <c r="BD478" s="23" t="s">
        <v>1468</v>
      </c>
      <c r="BE478" s="1" t="s">
        <v>183</v>
      </c>
    </row>
    <row r="479" customFormat="false" ht="15" hidden="false" customHeight="true" outlineLevel="0" collapsed="false">
      <c r="A479" s="23" t="s">
        <v>2064</v>
      </c>
      <c r="B479" s="23" t="s">
        <v>2065</v>
      </c>
      <c r="C479" s="40" t="s">
        <v>1465</v>
      </c>
      <c r="D479" s="23" t="s">
        <v>82</v>
      </c>
      <c r="E479" s="23" t="s">
        <v>2066</v>
      </c>
      <c r="F479" s="23" t="s">
        <v>2067</v>
      </c>
      <c r="G479" s="23" t="n">
        <v>138</v>
      </c>
      <c r="H479" s="23" t="n">
        <v>10</v>
      </c>
      <c r="I479" s="41" t="s">
        <v>188</v>
      </c>
      <c r="K479" s="23" t="n">
        <v>0</v>
      </c>
      <c r="L479" s="23" t="n">
        <v>812</v>
      </c>
      <c r="M479" s="23" t="n">
        <v>1090</v>
      </c>
      <c r="N479" s="23" t="n">
        <v>0</v>
      </c>
      <c r="O479" s="23" t="n">
        <f aca="false">K479+L479</f>
        <v>812</v>
      </c>
      <c r="P479" s="23" t="n">
        <f aca="false">K479+L479+M479+N479</f>
        <v>1902</v>
      </c>
      <c r="Q479" s="23" t="n">
        <v>2002</v>
      </c>
      <c r="R479" s="23" t="n">
        <v>763</v>
      </c>
      <c r="S479" s="23" t="n">
        <v>935</v>
      </c>
      <c r="T479" s="23" t="n">
        <v>145</v>
      </c>
      <c r="U479" s="42" t="n">
        <f aca="false">IF(I479="delivery",O479-SUM(Q479+R479),IF(I479="PO",P479-SUM(Q479:R479)))</f>
        <v>-863</v>
      </c>
      <c r="V479" s="43" t="n">
        <v>0.0001</v>
      </c>
      <c r="W479" s="43"/>
      <c r="X479" s="43" t="n">
        <f aca="false">W479-V479</f>
        <v>-0.0001</v>
      </c>
      <c r="Z479" s="44"/>
      <c r="AA479" s="44"/>
      <c r="AM479" s="23" t="str">
        <f aca="false">D479</f>
        <v>Arista</v>
      </c>
      <c r="AN479" s="23" t="s">
        <v>2011</v>
      </c>
      <c r="AT479" s="44"/>
      <c r="AU479" s="44"/>
      <c r="BD479" s="23" t="s">
        <v>1468</v>
      </c>
      <c r="BE479" s="1" t="s">
        <v>183</v>
      </c>
    </row>
    <row r="480" customFormat="false" ht="15" hidden="false" customHeight="true" outlineLevel="0" collapsed="false">
      <c r="A480" s="23" t="s">
        <v>2068</v>
      </c>
      <c r="B480" s="23" t="s">
        <v>2069</v>
      </c>
      <c r="C480" s="40" t="s">
        <v>1465</v>
      </c>
      <c r="D480" s="23" t="s">
        <v>82</v>
      </c>
      <c r="E480" s="23" t="s">
        <v>2070</v>
      </c>
      <c r="F480" s="23" t="s">
        <v>2071</v>
      </c>
      <c r="G480" s="23" t="n">
        <v>132</v>
      </c>
      <c r="H480" s="23" t="n">
        <v>10</v>
      </c>
      <c r="I480" s="41" t="s">
        <v>188</v>
      </c>
      <c r="K480" s="23" t="n">
        <v>0</v>
      </c>
      <c r="L480" s="23" t="n">
        <v>50</v>
      </c>
      <c r="M480" s="23" t="n">
        <v>190</v>
      </c>
      <c r="N480" s="23" t="n">
        <v>70</v>
      </c>
      <c r="O480" s="23" t="n">
        <f aca="false">K480+L480</f>
        <v>50</v>
      </c>
      <c r="P480" s="23" t="n">
        <f aca="false">K480+L480+M480+N480</f>
        <v>310</v>
      </c>
      <c r="Q480" s="23" t="n">
        <v>135</v>
      </c>
      <c r="R480" s="23" t="n">
        <v>144</v>
      </c>
      <c r="S480" s="23" t="n">
        <v>144</v>
      </c>
      <c r="T480" s="23" t="n">
        <v>48</v>
      </c>
      <c r="U480" s="42" t="n">
        <f aca="false">IF(I480="delivery",O480-SUM(Q480+R480),IF(I480="PO",P480-SUM(Q480:R480)))</f>
        <v>31</v>
      </c>
      <c r="V480" s="43" t="n">
        <v>0.0001</v>
      </c>
      <c r="W480" s="43"/>
      <c r="X480" s="43" t="n">
        <f aca="false">W480-V480</f>
        <v>-0.0001</v>
      </c>
      <c r="Z480" s="44"/>
      <c r="AA480" s="44"/>
      <c r="AM480" s="23" t="str">
        <f aca="false">D480</f>
        <v>Arista</v>
      </c>
      <c r="AN480" s="23" t="s">
        <v>2011</v>
      </c>
      <c r="AT480" s="44"/>
      <c r="AU480" s="44"/>
      <c r="BD480" s="23" t="s">
        <v>1468</v>
      </c>
      <c r="BE480" s="1" t="s">
        <v>183</v>
      </c>
    </row>
    <row r="481" customFormat="false" ht="15" hidden="false" customHeight="true" outlineLevel="0" collapsed="false">
      <c r="A481" s="23" t="s">
        <v>2072</v>
      </c>
      <c r="B481" s="23" t="s">
        <v>2073</v>
      </c>
      <c r="C481" s="40" t="s">
        <v>1465</v>
      </c>
      <c r="D481" s="23" t="s">
        <v>82</v>
      </c>
      <c r="E481" s="23" t="s">
        <v>2074</v>
      </c>
      <c r="F481" s="23" t="s">
        <v>2075</v>
      </c>
      <c r="G481" s="23" t="n">
        <v>124</v>
      </c>
      <c r="H481" s="23" t="n">
        <v>1</v>
      </c>
      <c r="I481" s="41" t="s">
        <v>188</v>
      </c>
      <c r="K481" s="23" t="n">
        <v>0</v>
      </c>
      <c r="L481" s="23" t="n">
        <v>5966</v>
      </c>
      <c r="M481" s="23" t="n">
        <v>15735</v>
      </c>
      <c r="N481" s="23" t="n">
        <v>6210</v>
      </c>
      <c r="O481" s="23" t="n">
        <f aca="false">K481+L481</f>
        <v>5966</v>
      </c>
      <c r="P481" s="23" t="n">
        <f aca="false">K481+L481+M481+N481</f>
        <v>27911</v>
      </c>
      <c r="Q481" s="23" t="n">
        <v>16200</v>
      </c>
      <c r="R481" s="23" t="n">
        <v>21582</v>
      </c>
      <c r="S481" s="23" t="n">
        <v>19494</v>
      </c>
      <c r="T481" s="23" t="n">
        <v>8082</v>
      </c>
      <c r="U481" s="42" t="n">
        <f aca="false">IF(I481="delivery",O481-SUM(Q481+R481),IF(I481="PO",P481-SUM(Q481:R481)))</f>
        <v>-9871</v>
      </c>
      <c r="V481" s="43" t="n">
        <v>0.0001</v>
      </c>
      <c r="W481" s="43"/>
      <c r="X481" s="43" t="n">
        <f aca="false">W481-V481</f>
        <v>-0.0001</v>
      </c>
      <c r="Z481" s="44"/>
      <c r="AA481" s="44"/>
      <c r="AM481" s="23" t="str">
        <f aca="false">D481</f>
        <v>Arista</v>
      </c>
      <c r="AN481" s="23" t="s">
        <v>2011</v>
      </c>
      <c r="AT481" s="44"/>
      <c r="AU481" s="44"/>
      <c r="BD481" s="23" t="s">
        <v>1468</v>
      </c>
      <c r="BE481" s="1" t="s">
        <v>183</v>
      </c>
    </row>
    <row r="482" customFormat="false" ht="15" hidden="false" customHeight="true" outlineLevel="0" collapsed="false">
      <c r="A482" s="23" t="s">
        <v>2076</v>
      </c>
      <c r="B482" s="23" t="s">
        <v>2077</v>
      </c>
      <c r="C482" s="40" t="s">
        <v>1465</v>
      </c>
      <c r="D482" s="23" t="s">
        <v>82</v>
      </c>
      <c r="E482" s="23" t="s">
        <v>2078</v>
      </c>
      <c r="F482" s="23" t="s">
        <v>2079</v>
      </c>
      <c r="G482" s="23" t="n">
        <v>96</v>
      </c>
      <c r="H482" s="23" t="n">
        <v>1</v>
      </c>
      <c r="I482" s="41" t="s">
        <v>188</v>
      </c>
      <c r="K482" s="23" t="n">
        <v>0</v>
      </c>
      <c r="L482" s="23" t="n">
        <v>421</v>
      </c>
      <c r="M482" s="23" t="n">
        <v>106</v>
      </c>
      <c r="N482" s="23" t="n">
        <v>0</v>
      </c>
      <c r="O482" s="23" t="n">
        <f aca="false">K482+L482</f>
        <v>421</v>
      </c>
      <c r="P482" s="23" t="n">
        <f aca="false">K482+L482+M482+N482</f>
        <v>527</v>
      </c>
      <c r="Q482" s="23" t="n">
        <v>724</v>
      </c>
      <c r="R482" s="23" t="n">
        <v>684</v>
      </c>
      <c r="S482" s="23" t="n">
        <v>744</v>
      </c>
      <c r="T482" s="23" t="n">
        <v>238</v>
      </c>
      <c r="U482" s="42" t="n">
        <f aca="false">IF(I482="delivery",O482-SUM(Q482+R482),IF(I482="PO",P482-SUM(Q482:R482)))</f>
        <v>-881</v>
      </c>
      <c r="V482" s="43" t="n">
        <v>0.0001</v>
      </c>
      <c r="W482" s="43"/>
      <c r="X482" s="43" t="n">
        <f aca="false">W482-V482</f>
        <v>-0.0001</v>
      </c>
      <c r="Z482" s="44"/>
      <c r="AA482" s="44"/>
      <c r="AM482" s="23" t="str">
        <f aca="false">D482</f>
        <v>Arista</v>
      </c>
      <c r="AN482" s="23" t="s">
        <v>2011</v>
      </c>
      <c r="AT482" s="44"/>
      <c r="AU482" s="44"/>
      <c r="BD482" s="23" t="s">
        <v>1468</v>
      </c>
      <c r="BE482" s="1" t="s">
        <v>183</v>
      </c>
    </row>
    <row r="483" customFormat="false" ht="15" hidden="false" customHeight="true" outlineLevel="0" collapsed="false">
      <c r="A483" s="23" t="s">
        <v>2080</v>
      </c>
      <c r="B483" s="23" t="s">
        <v>2081</v>
      </c>
      <c r="C483" s="40" t="s">
        <v>1465</v>
      </c>
      <c r="D483" s="23" t="s">
        <v>82</v>
      </c>
      <c r="E483" s="23" t="s">
        <v>2082</v>
      </c>
      <c r="F483" s="23" t="s">
        <v>2083</v>
      </c>
      <c r="G483" s="23" t="n">
        <v>90</v>
      </c>
      <c r="H483" s="23" t="n">
        <v>1</v>
      </c>
      <c r="I483" s="41" t="s">
        <v>188</v>
      </c>
      <c r="K483" s="23" t="n">
        <v>0</v>
      </c>
      <c r="L483" s="23" t="n">
        <v>208</v>
      </c>
      <c r="M483" s="23" t="n">
        <v>105</v>
      </c>
      <c r="N483" s="23" t="n">
        <v>0</v>
      </c>
      <c r="O483" s="23" t="n">
        <f aca="false">K483+L483</f>
        <v>208</v>
      </c>
      <c r="P483" s="23" t="n">
        <f aca="false">K483+L483+M483+N483</f>
        <v>313</v>
      </c>
      <c r="Q483" s="23" t="n">
        <v>236</v>
      </c>
      <c r="R483" s="23" t="n">
        <v>240</v>
      </c>
      <c r="S483" s="23" t="n">
        <v>140</v>
      </c>
      <c r="T483" s="23" t="n">
        <v>524</v>
      </c>
      <c r="U483" s="42" t="n">
        <f aca="false">IF(I483="delivery",O483-SUM(Q483+R483),IF(I483="PO",P483-SUM(Q483:R483)))</f>
        <v>-163</v>
      </c>
      <c r="V483" s="43" t="n">
        <v>0.0001</v>
      </c>
      <c r="W483" s="43"/>
      <c r="X483" s="43" t="n">
        <f aca="false">W483-V483</f>
        <v>-0.0001</v>
      </c>
      <c r="Z483" s="44"/>
      <c r="AA483" s="44"/>
      <c r="AM483" s="23" t="str">
        <f aca="false">D483</f>
        <v>Arista</v>
      </c>
      <c r="AN483" s="23" t="s">
        <v>2011</v>
      </c>
      <c r="AT483" s="44"/>
      <c r="AU483" s="44"/>
      <c r="BD483" s="23" t="s">
        <v>1468</v>
      </c>
      <c r="BE483" s="1" t="s">
        <v>183</v>
      </c>
    </row>
    <row r="484" customFormat="false" ht="15" hidden="false" customHeight="true" outlineLevel="0" collapsed="false">
      <c r="A484" s="23" t="s">
        <v>2084</v>
      </c>
      <c r="B484" s="23" t="s">
        <v>2085</v>
      </c>
      <c r="C484" s="40" t="s">
        <v>1465</v>
      </c>
      <c r="D484" s="23" t="s">
        <v>82</v>
      </c>
      <c r="E484" s="23" t="s">
        <v>2086</v>
      </c>
      <c r="F484" s="23" t="s">
        <v>2087</v>
      </c>
      <c r="G484" s="23" t="n">
        <v>96</v>
      </c>
      <c r="H484" s="23" t="n">
        <v>1</v>
      </c>
      <c r="I484" s="41" t="s">
        <v>188</v>
      </c>
      <c r="K484" s="23" t="n">
        <v>0</v>
      </c>
      <c r="L484" s="23" t="n">
        <v>116</v>
      </c>
      <c r="M484" s="23" t="n">
        <v>100</v>
      </c>
      <c r="N484" s="23" t="n">
        <v>0</v>
      </c>
      <c r="O484" s="23" t="n">
        <f aca="false">K484+L484</f>
        <v>116</v>
      </c>
      <c r="P484" s="23" t="n">
        <f aca="false">K484+L484+M484+N484</f>
        <v>216</v>
      </c>
      <c r="Q484" s="23" t="n">
        <v>190</v>
      </c>
      <c r="R484" s="23" t="n">
        <v>100</v>
      </c>
      <c r="S484" s="23" t="n">
        <v>186</v>
      </c>
      <c r="T484" s="23" t="n">
        <v>14</v>
      </c>
      <c r="U484" s="42" t="n">
        <f aca="false">IF(I484="delivery",O484-SUM(Q484+R484),IF(I484="PO",P484-SUM(Q484:R484)))</f>
        <v>-74</v>
      </c>
      <c r="V484" s="43" t="n">
        <v>0.0001</v>
      </c>
      <c r="W484" s="43"/>
      <c r="X484" s="43" t="n">
        <f aca="false">W484-V484</f>
        <v>-0.0001</v>
      </c>
      <c r="Z484" s="44"/>
      <c r="AA484" s="44"/>
      <c r="AM484" s="23" t="str">
        <f aca="false">D484</f>
        <v>Arista</v>
      </c>
      <c r="AN484" s="23" t="s">
        <v>2011</v>
      </c>
      <c r="AT484" s="44"/>
      <c r="AU484" s="44"/>
      <c r="BD484" s="23" t="s">
        <v>1468</v>
      </c>
      <c r="BE484" s="1" t="s">
        <v>183</v>
      </c>
    </row>
    <row r="485" customFormat="false" ht="15" hidden="false" customHeight="true" outlineLevel="0" collapsed="false">
      <c r="A485" s="23" t="s">
        <v>2088</v>
      </c>
      <c r="B485" s="23" t="s">
        <v>2089</v>
      </c>
      <c r="C485" s="40" t="s">
        <v>1465</v>
      </c>
      <c r="D485" s="23" t="s">
        <v>82</v>
      </c>
      <c r="E485" s="23" t="s">
        <v>2090</v>
      </c>
      <c r="F485" s="23" t="s">
        <v>2091</v>
      </c>
      <c r="G485" s="23" t="n">
        <v>132</v>
      </c>
      <c r="H485" s="23" t="n">
        <v>60</v>
      </c>
      <c r="I485" s="41" t="s">
        <v>188</v>
      </c>
      <c r="K485" s="23" t="n">
        <v>0</v>
      </c>
      <c r="L485" s="23" t="n">
        <v>3913</v>
      </c>
      <c r="M485" s="23" t="n">
        <v>1600</v>
      </c>
      <c r="N485" s="23" t="n">
        <v>2190</v>
      </c>
      <c r="O485" s="23" t="n">
        <f aca="false">K485+L485</f>
        <v>3913</v>
      </c>
      <c r="P485" s="23" t="n">
        <f aca="false">K485+L485+M485+N485</f>
        <v>7703</v>
      </c>
      <c r="Q485" s="23" t="n">
        <v>9108</v>
      </c>
      <c r="R485" s="23" t="n">
        <v>2700</v>
      </c>
      <c r="S485" s="23" t="n">
        <v>2616</v>
      </c>
      <c r="T485" s="23" t="n">
        <v>480</v>
      </c>
      <c r="U485" s="42" t="n">
        <f aca="false">IF(I485="delivery",O485-SUM(Q485+R485),IF(I485="PO",P485-SUM(Q485:R485)))</f>
        <v>-4105</v>
      </c>
      <c r="V485" s="43" t="n">
        <v>0.0001</v>
      </c>
      <c r="W485" s="43"/>
      <c r="X485" s="43" t="n">
        <f aca="false">W485-V485</f>
        <v>-0.0001</v>
      </c>
      <c r="Z485" s="44"/>
      <c r="AA485" s="44"/>
      <c r="AM485" s="23" t="str">
        <f aca="false">D485</f>
        <v>Arista</v>
      </c>
      <c r="AN485" s="23" t="s">
        <v>2011</v>
      </c>
      <c r="AT485" s="44"/>
      <c r="AU485" s="44"/>
      <c r="BD485" s="23" t="s">
        <v>1468</v>
      </c>
      <c r="BE485" s="1" t="s">
        <v>183</v>
      </c>
    </row>
    <row r="486" customFormat="false" ht="15" hidden="false" customHeight="true" outlineLevel="0" collapsed="false">
      <c r="A486" s="23" t="s">
        <v>2092</v>
      </c>
      <c r="B486" s="23" t="s">
        <v>2093</v>
      </c>
      <c r="C486" s="40" t="s">
        <v>1465</v>
      </c>
      <c r="D486" s="23" t="s">
        <v>82</v>
      </c>
      <c r="E486" s="23" t="s">
        <v>2094</v>
      </c>
      <c r="F486" s="23" t="s">
        <v>2095</v>
      </c>
      <c r="G486" s="23" t="n">
        <v>160</v>
      </c>
      <c r="H486" s="23" t="n">
        <v>1</v>
      </c>
      <c r="I486" s="41" t="s">
        <v>188</v>
      </c>
      <c r="K486" s="23" t="n">
        <v>0</v>
      </c>
      <c r="L486" s="23" t="n">
        <v>0</v>
      </c>
      <c r="M486" s="23" t="n">
        <v>378</v>
      </c>
      <c r="N486" s="23" t="n">
        <v>14</v>
      </c>
      <c r="O486" s="23" t="n">
        <f aca="false">K486+L486</f>
        <v>0</v>
      </c>
      <c r="P486" s="23" t="n">
        <f aca="false">K486+L486+M486+N486</f>
        <v>392</v>
      </c>
      <c r="Q486" s="23" t="n">
        <v>180</v>
      </c>
      <c r="R486" s="23" t="n">
        <v>192</v>
      </c>
      <c r="S486" s="23" t="n">
        <v>192</v>
      </c>
      <c r="T486" s="23" t="n">
        <v>64</v>
      </c>
      <c r="U486" s="42" t="n">
        <f aca="false">IF(I486="delivery",O486-SUM(Q486+R486),IF(I486="PO",P486-SUM(Q486:R486)))</f>
        <v>20</v>
      </c>
      <c r="V486" s="43" t="n">
        <v>0.0001</v>
      </c>
      <c r="W486" s="43"/>
      <c r="X486" s="43" t="n">
        <f aca="false">W486-V486</f>
        <v>-0.0001</v>
      </c>
      <c r="Z486" s="44"/>
      <c r="AA486" s="44"/>
      <c r="AM486" s="23" t="str">
        <f aca="false">D486</f>
        <v>Arista</v>
      </c>
      <c r="AN486" s="23" t="s">
        <v>2011</v>
      </c>
      <c r="AT486" s="44"/>
      <c r="AU486" s="44"/>
      <c r="BD486" s="23" t="s">
        <v>1468</v>
      </c>
      <c r="BE486" s="1" t="s">
        <v>183</v>
      </c>
    </row>
    <row r="487" customFormat="false" ht="15" hidden="false" customHeight="true" outlineLevel="0" collapsed="false">
      <c r="A487" s="23" t="s">
        <v>2096</v>
      </c>
      <c r="B487" s="23" t="s">
        <v>2097</v>
      </c>
      <c r="C487" s="40" t="s">
        <v>1465</v>
      </c>
      <c r="D487" s="23" t="s">
        <v>82</v>
      </c>
      <c r="E487" s="23" t="s">
        <v>2098</v>
      </c>
      <c r="F487" s="23" t="s">
        <v>2099</v>
      </c>
      <c r="G487" s="23" t="n">
        <v>132</v>
      </c>
      <c r="H487" s="23" t="n">
        <v>1</v>
      </c>
      <c r="I487" s="41" t="s">
        <v>188</v>
      </c>
      <c r="K487" s="23" t="n">
        <v>0</v>
      </c>
      <c r="L487" s="23" t="n">
        <v>125</v>
      </c>
      <c r="M487" s="23" t="n">
        <v>610</v>
      </c>
      <c r="N487" s="23" t="n">
        <v>0</v>
      </c>
      <c r="O487" s="23" t="n">
        <f aca="false">K487+L487</f>
        <v>125</v>
      </c>
      <c r="P487" s="23" t="n">
        <f aca="false">K487+L487+M487+N487</f>
        <v>735</v>
      </c>
      <c r="Q487" s="23" t="n">
        <v>360</v>
      </c>
      <c r="R487" s="23" t="n">
        <v>384</v>
      </c>
      <c r="S487" s="23" t="n">
        <v>384</v>
      </c>
      <c r="T487" s="23" t="n">
        <v>128</v>
      </c>
      <c r="U487" s="42" t="n">
        <f aca="false">IF(I487="delivery",O487-SUM(Q487+R487),IF(I487="PO",P487-SUM(Q487:R487)))</f>
        <v>-9</v>
      </c>
      <c r="V487" s="43" t="n">
        <v>0.0001</v>
      </c>
      <c r="W487" s="43"/>
      <c r="X487" s="43" t="n">
        <f aca="false">W487-V487</f>
        <v>-0.0001</v>
      </c>
      <c r="Z487" s="44"/>
      <c r="AA487" s="44"/>
      <c r="AM487" s="23" t="str">
        <f aca="false">D487</f>
        <v>Arista</v>
      </c>
      <c r="AN487" s="23" t="s">
        <v>2011</v>
      </c>
      <c r="AT487" s="44"/>
      <c r="AU487" s="44"/>
      <c r="BD487" s="23" t="s">
        <v>1468</v>
      </c>
      <c r="BE487" s="1" t="s">
        <v>183</v>
      </c>
    </row>
    <row r="488" customFormat="false" ht="15" hidden="false" customHeight="true" outlineLevel="0" collapsed="false">
      <c r="A488" s="23" t="s">
        <v>2100</v>
      </c>
      <c r="B488" s="23" t="s">
        <v>2101</v>
      </c>
      <c r="C488" s="40" t="s">
        <v>1465</v>
      </c>
      <c r="D488" s="23" t="s">
        <v>82</v>
      </c>
      <c r="E488" s="23" t="s">
        <v>2102</v>
      </c>
      <c r="F488" s="23" t="s">
        <v>2103</v>
      </c>
      <c r="G488" s="23" t="n">
        <v>55</v>
      </c>
      <c r="H488" s="23" t="n">
        <v>1</v>
      </c>
      <c r="I488" s="41" t="s">
        <v>188</v>
      </c>
      <c r="K488" s="23" t="n">
        <v>0</v>
      </c>
      <c r="L488" s="23" t="n">
        <v>7</v>
      </c>
      <c r="M488" s="23" t="n">
        <v>0</v>
      </c>
      <c r="N488" s="23" t="n">
        <v>0</v>
      </c>
      <c r="O488" s="23" t="n">
        <f aca="false">K488+L488</f>
        <v>7</v>
      </c>
      <c r="P488" s="23" t="n">
        <f aca="false">K488+L488+M488+N488</f>
        <v>7</v>
      </c>
      <c r="Q488" s="23" t="n">
        <v>7</v>
      </c>
      <c r="R488" s="23" t="n">
        <v>30</v>
      </c>
      <c r="S488" s="23" t="n">
        <v>15</v>
      </c>
      <c r="T488" s="23" t="n">
        <v>64</v>
      </c>
      <c r="U488" s="42" t="n">
        <f aca="false">IF(I488="delivery",O488-SUM(Q488+R488),IF(I488="PO",P488-SUM(Q488:R488)))</f>
        <v>-30</v>
      </c>
      <c r="V488" s="43" t="n">
        <v>0.0001</v>
      </c>
      <c r="W488" s="43"/>
      <c r="X488" s="43" t="n">
        <f aca="false">W488-V488</f>
        <v>-0.0001</v>
      </c>
      <c r="Z488" s="44"/>
      <c r="AA488" s="44"/>
      <c r="AM488" s="23" t="str">
        <f aca="false">D488</f>
        <v>Arista</v>
      </c>
      <c r="AN488" s="23" t="s">
        <v>2011</v>
      </c>
      <c r="AT488" s="44"/>
      <c r="AU488" s="44"/>
      <c r="BD488" s="23" t="s">
        <v>1468</v>
      </c>
      <c r="BE488" s="1" t="s">
        <v>183</v>
      </c>
    </row>
    <row r="489" customFormat="false" ht="15" hidden="false" customHeight="true" outlineLevel="0" collapsed="false">
      <c r="A489" s="23" t="s">
        <v>2104</v>
      </c>
      <c r="B489" s="23" t="s">
        <v>2105</v>
      </c>
      <c r="C489" s="40" t="s">
        <v>1465</v>
      </c>
      <c r="D489" s="23" t="s">
        <v>82</v>
      </c>
      <c r="E489" s="23" t="s">
        <v>2106</v>
      </c>
      <c r="F489" s="23" t="s">
        <v>2107</v>
      </c>
      <c r="G489" s="23" t="n">
        <v>82</v>
      </c>
      <c r="H489" s="23" t="n">
        <v>1</v>
      </c>
      <c r="I489" s="41" t="s">
        <v>188</v>
      </c>
      <c r="K489" s="23" t="n">
        <v>0</v>
      </c>
      <c r="L489" s="23" t="n">
        <v>2</v>
      </c>
      <c r="M489" s="23" t="n">
        <v>140</v>
      </c>
      <c r="N489" s="23" t="n">
        <v>10</v>
      </c>
      <c r="O489" s="23" t="n">
        <f aca="false">K489+L489</f>
        <v>2</v>
      </c>
      <c r="P489" s="23" t="n">
        <f aca="false">K489+L489+M489+N489</f>
        <v>152</v>
      </c>
      <c r="Q489" s="23" t="n">
        <v>90</v>
      </c>
      <c r="R489" s="23" t="n">
        <v>102</v>
      </c>
      <c r="S489" s="23" t="n">
        <v>132</v>
      </c>
      <c r="T489" s="23" t="n">
        <v>44</v>
      </c>
      <c r="U489" s="42" t="n">
        <f aca="false">IF(I489="delivery",O489-SUM(Q489+R489),IF(I489="PO",P489-SUM(Q489:R489)))</f>
        <v>-40</v>
      </c>
      <c r="V489" s="43" t="n">
        <v>0.0001</v>
      </c>
      <c r="W489" s="43"/>
      <c r="X489" s="43" t="n">
        <f aca="false">W489-V489</f>
        <v>-0.0001</v>
      </c>
      <c r="Z489" s="44"/>
      <c r="AA489" s="44"/>
      <c r="AM489" s="23" t="str">
        <f aca="false">D489</f>
        <v>Arista</v>
      </c>
      <c r="AN489" s="23" t="s">
        <v>2011</v>
      </c>
      <c r="AT489" s="44"/>
      <c r="AU489" s="44"/>
      <c r="BD489" s="23" t="s">
        <v>1468</v>
      </c>
      <c r="BE489" s="1" t="s">
        <v>183</v>
      </c>
    </row>
    <row r="490" customFormat="false" ht="15" hidden="false" customHeight="true" outlineLevel="0" collapsed="false">
      <c r="A490" s="23" t="s">
        <v>2108</v>
      </c>
      <c r="B490" s="23" t="s">
        <v>2109</v>
      </c>
      <c r="C490" s="40" t="s">
        <v>1465</v>
      </c>
      <c r="D490" s="23" t="s">
        <v>82</v>
      </c>
      <c r="E490" s="23" t="s">
        <v>2110</v>
      </c>
      <c r="F490" s="23" t="s">
        <v>2111</v>
      </c>
      <c r="G490" s="23" t="n">
        <v>21</v>
      </c>
      <c r="H490" s="23" t="n">
        <v>105</v>
      </c>
      <c r="I490" s="41" t="s">
        <v>188</v>
      </c>
      <c r="K490" s="23" t="n">
        <v>0</v>
      </c>
      <c r="L490" s="23" t="n">
        <v>40</v>
      </c>
      <c r="M490" s="23" t="n">
        <v>0</v>
      </c>
      <c r="N490" s="23" t="n">
        <v>0</v>
      </c>
      <c r="O490" s="23" t="n">
        <f aca="false">K490+L490</f>
        <v>40</v>
      </c>
      <c r="P490" s="23" t="n">
        <f aca="false">K490+L490+M490+N490</f>
        <v>40</v>
      </c>
      <c r="Q490" s="23" t="n">
        <v>37</v>
      </c>
      <c r="R490" s="23" t="n">
        <v>9</v>
      </c>
      <c r="S490" s="23" t="n">
        <v>9</v>
      </c>
      <c r="T490" s="23" t="n">
        <v>3</v>
      </c>
      <c r="U490" s="42" t="n">
        <f aca="false">IF(I490="delivery",O490-SUM(Q490+R490),IF(I490="PO",P490-SUM(Q490:R490)))</f>
        <v>-6</v>
      </c>
      <c r="V490" s="43" t="n">
        <v>0.0001</v>
      </c>
      <c r="W490" s="43"/>
      <c r="X490" s="43" t="n">
        <f aca="false">W490-V490</f>
        <v>-0.0001</v>
      </c>
      <c r="Z490" s="44"/>
      <c r="AA490" s="44"/>
      <c r="AM490" s="23" t="str">
        <f aca="false">D490</f>
        <v>Arista</v>
      </c>
      <c r="AN490" s="23" t="s">
        <v>2011</v>
      </c>
      <c r="AT490" s="44"/>
      <c r="AU490" s="44"/>
      <c r="BD490" s="23" t="s">
        <v>1468</v>
      </c>
      <c r="BE490" s="1" t="s">
        <v>183</v>
      </c>
    </row>
    <row r="491" customFormat="false" ht="15" hidden="false" customHeight="true" outlineLevel="0" collapsed="false">
      <c r="A491" s="23" t="s">
        <v>2112</v>
      </c>
      <c r="B491" s="23" t="s">
        <v>2113</v>
      </c>
      <c r="C491" s="40" t="s">
        <v>1465</v>
      </c>
      <c r="D491" s="23" t="s">
        <v>82</v>
      </c>
      <c r="E491" s="23" t="s">
        <v>2114</v>
      </c>
      <c r="F491" s="23" t="s">
        <v>2115</v>
      </c>
      <c r="G491" s="23" t="n">
        <v>123</v>
      </c>
      <c r="H491" s="23" t="n">
        <v>1</v>
      </c>
      <c r="I491" s="41" t="s">
        <v>188</v>
      </c>
      <c r="K491" s="23" t="n">
        <v>0</v>
      </c>
      <c r="L491" s="23" t="n">
        <v>630</v>
      </c>
      <c r="M491" s="23" t="n">
        <v>0</v>
      </c>
      <c r="N491" s="23" t="n">
        <v>0</v>
      </c>
      <c r="O491" s="23" t="n">
        <f aca="false">K491+L491</f>
        <v>630</v>
      </c>
      <c r="P491" s="23" t="n">
        <f aca="false">K491+L491+M491+N491</f>
        <v>630</v>
      </c>
      <c r="Q491" s="23" t="n">
        <v>423</v>
      </c>
      <c r="R491" s="23" t="n">
        <v>76</v>
      </c>
      <c r="S491" s="23" t="n">
        <v>214</v>
      </c>
      <c r="T491" s="23" t="n">
        <v>88</v>
      </c>
      <c r="U491" s="42" t="n">
        <f aca="false">IF(I491="delivery",O491-SUM(Q491+R491),IF(I491="PO",P491-SUM(Q491:R491)))</f>
        <v>131</v>
      </c>
      <c r="V491" s="43" t="n">
        <v>0.0001</v>
      </c>
      <c r="W491" s="43"/>
      <c r="X491" s="43" t="n">
        <f aca="false">W491-V491</f>
        <v>-0.0001</v>
      </c>
      <c r="Z491" s="44"/>
      <c r="AA491" s="44"/>
      <c r="AM491" s="23" t="str">
        <f aca="false">D491</f>
        <v>Arista</v>
      </c>
      <c r="AN491" s="23" t="s">
        <v>2011</v>
      </c>
      <c r="AT491" s="44"/>
      <c r="AU491" s="44"/>
      <c r="BD491" s="23" t="s">
        <v>1468</v>
      </c>
      <c r="BE491" s="1" t="s">
        <v>183</v>
      </c>
    </row>
    <row r="492" customFormat="false" ht="15" hidden="false" customHeight="true" outlineLevel="0" collapsed="false">
      <c r="A492" s="23" t="s">
        <v>2116</v>
      </c>
      <c r="B492" s="23" t="s">
        <v>2117</v>
      </c>
      <c r="C492" s="40" t="s">
        <v>1465</v>
      </c>
      <c r="D492" s="23" t="s">
        <v>82</v>
      </c>
      <c r="E492" s="23" t="s">
        <v>2118</v>
      </c>
      <c r="F492" s="23" t="s">
        <v>2119</v>
      </c>
      <c r="G492" s="23" t="n">
        <v>118</v>
      </c>
      <c r="H492" s="23" t="n">
        <v>1</v>
      </c>
      <c r="I492" s="41" t="s">
        <v>188</v>
      </c>
      <c r="K492" s="23" t="n">
        <v>0</v>
      </c>
      <c r="L492" s="23" t="n">
        <v>171</v>
      </c>
      <c r="M492" s="23" t="n">
        <v>38</v>
      </c>
      <c r="N492" s="23" t="n">
        <v>0</v>
      </c>
      <c r="O492" s="23" t="n">
        <f aca="false">K492+L492</f>
        <v>171</v>
      </c>
      <c r="P492" s="23" t="n">
        <f aca="false">K492+L492+M492+N492</f>
        <v>209</v>
      </c>
      <c r="Q492" s="23" t="n">
        <v>229</v>
      </c>
      <c r="R492" s="23" t="n">
        <v>86</v>
      </c>
      <c r="S492" s="23" t="n">
        <v>169</v>
      </c>
      <c r="T492" s="23" t="n">
        <v>3</v>
      </c>
      <c r="U492" s="42" t="n">
        <f aca="false">IF(I492="delivery",O492-SUM(Q492+R492),IF(I492="PO",P492-SUM(Q492:R492)))</f>
        <v>-106</v>
      </c>
      <c r="V492" s="43" t="n">
        <v>0.0001</v>
      </c>
      <c r="W492" s="43"/>
      <c r="X492" s="43" t="n">
        <f aca="false">W492-V492</f>
        <v>-0.0001</v>
      </c>
      <c r="Z492" s="44"/>
      <c r="AA492" s="44"/>
      <c r="AM492" s="23" t="str">
        <f aca="false">D492</f>
        <v>Arista</v>
      </c>
      <c r="AN492" s="23" t="s">
        <v>2011</v>
      </c>
      <c r="AT492" s="44"/>
      <c r="AU492" s="44"/>
      <c r="BD492" s="23" t="s">
        <v>1468</v>
      </c>
      <c r="BE492" s="1" t="s">
        <v>183</v>
      </c>
    </row>
    <row r="493" customFormat="false" ht="15" hidden="false" customHeight="true" outlineLevel="0" collapsed="false">
      <c r="A493" s="23" t="s">
        <v>2120</v>
      </c>
      <c r="B493" s="23" t="s">
        <v>2121</v>
      </c>
      <c r="C493" s="40" t="s">
        <v>1465</v>
      </c>
      <c r="D493" s="23" t="s">
        <v>82</v>
      </c>
      <c r="E493" s="23" t="s">
        <v>2122</v>
      </c>
      <c r="F493" s="23" t="s">
        <v>2123</v>
      </c>
      <c r="G493" s="23" t="n">
        <v>66</v>
      </c>
      <c r="H493" s="23" t="n">
        <v>1</v>
      </c>
      <c r="I493" s="41" t="s">
        <v>188</v>
      </c>
      <c r="K493" s="23" t="n">
        <v>0</v>
      </c>
      <c r="L493" s="23" t="n">
        <v>404</v>
      </c>
      <c r="M493" s="23" t="n">
        <v>0</v>
      </c>
      <c r="N493" s="23" t="n">
        <v>0</v>
      </c>
      <c r="O493" s="23" t="n">
        <f aca="false">K493+L493</f>
        <v>404</v>
      </c>
      <c r="P493" s="23" t="n">
        <f aca="false">K493+L493+M493+N493</f>
        <v>404</v>
      </c>
      <c r="Q493" s="23" t="n">
        <v>167</v>
      </c>
      <c r="R493" s="23" t="n">
        <v>150</v>
      </c>
      <c r="S493" s="23" t="n">
        <v>150</v>
      </c>
      <c r="T493" s="23" t="n">
        <v>50</v>
      </c>
      <c r="U493" s="42" t="n">
        <f aca="false">IF(I493="delivery",O493-SUM(Q493+R493),IF(I493="PO",P493-SUM(Q493:R493)))</f>
        <v>87</v>
      </c>
      <c r="V493" s="43" t="n">
        <v>0.0001</v>
      </c>
      <c r="W493" s="43"/>
      <c r="X493" s="43" t="n">
        <f aca="false">W493-V493</f>
        <v>-0.0001</v>
      </c>
      <c r="Z493" s="44"/>
      <c r="AA493" s="44"/>
      <c r="AM493" s="23" t="str">
        <f aca="false">D493</f>
        <v>Arista</v>
      </c>
      <c r="AN493" s="23" t="s">
        <v>2011</v>
      </c>
      <c r="AT493" s="44"/>
      <c r="AU493" s="44"/>
      <c r="BD493" s="23" t="s">
        <v>1468</v>
      </c>
      <c r="BE493" s="1" t="s">
        <v>183</v>
      </c>
    </row>
    <row r="494" customFormat="false" ht="15" hidden="false" customHeight="true" outlineLevel="0" collapsed="false">
      <c r="A494" s="23" t="s">
        <v>2124</v>
      </c>
      <c r="B494" s="23" t="s">
        <v>2125</v>
      </c>
      <c r="C494" s="40" t="s">
        <v>1465</v>
      </c>
      <c r="D494" s="23" t="s">
        <v>82</v>
      </c>
      <c r="E494" s="23" t="s">
        <v>2126</v>
      </c>
      <c r="F494" s="23" t="s">
        <v>2127</v>
      </c>
      <c r="G494" s="23" t="n">
        <v>138</v>
      </c>
      <c r="H494" s="23" t="n">
        <v>1</v>
      </c>
      <c r="I494" s="41" t="s">
        <v>188</v>
      </c>
      <c r="K494" s="23" t="n">
        <v>0</v>
      </c>
      <c r="L494" s="23" t="n">
        <v>5</v>
      </c>
      <c r="M494" s="23" t="n">
        <v>250</v>
      </c>
      <c r="N494" s="23" t="n">
        <v>0</v>
      </c>
      <c r="O494" s="23" t="n">
        <f aca="false">K494+L494</f>
        <v>5</v>
      </c>
      <c r="P494" s="23" t="n">
        <f aca="false">K494+L494+M494+N494</f>
        <v>255</v>
      </c>
      <c r="Q494" s="23" t="n">
        <v>550</v>
      </c>
      <c r="R494" s="23" t="n">
        <v>108</v>
      </c>
      <c r="S494" s="23" t="n">
        <v>212</v>
      </c>
      <c r="T494" s="23" t="n">
        <v>4</v>
      </c>
      <c r="U494" s="42" t="n">
        <f aca="false">IF(I494="delivery",O494-SUM(Q494+R494),IF(I494="PO",P494-SUM(Q494:R494)))</f>
        <v>-403</v>
      </c>
      <c r="V494" s="43" t="n">
        <v>0.0001</v>
      </c>
      <c r="W494" s="43"/>
      <c r="X494" s="43" t="n">
        <f aca="false">W494-V494</f>
        <v>-0.0001</v>
      </c>
      <c r="Z494" s="44"/>
      <c r="AA494" s="44"/>
      <c r="AM494" s="23" t="str">
        <f aca="false">D494</f>
        <v>Arista</v>
      </c>
      <c r="AN494" s="23" t="s">
        <v>2011</v>
      </c>
      <c r="AT494" s="44"/>
      <c r="AU494" s="44"/>
      <c r="BD494" s="23" t="s">
        <v>1468</v>
      </c>
      <c r="BE494" s="1" t="s">
        <v>183</v>
      </c>
    </row>
    <row r="495" customFormat="false" ht="15" hidden="false" customHeight="true" outlineLevel="0" collapsed="false">
      <c r="A495" s="23" t="s">
        <v>2128</v>
      </c>
      <c r="B495" s="23" t="s">
        <v>2129</v>
      </c>
      <c r="C495" s="40" t="s">
        <v>1465</v>
      </c>
      <c r="D495" s="23" t="s">
        <v>82</v>
      </c>
      <c r="E495" s="23" t="s">
        <v>2130</v>
      </c>
      <c r="F495" s="23" t="s">
        <v>2131</v>
      </c>
      <c r="G495" s="23" t="n">
        <v>138</v>
      </c>
      <c r="H495" s="23" t="n">
        <v>1</v>
      </c>
      <c r="I495" s="41" t="s">
        <v>188</v>
      </c>
      <c r="K495" s="23" t="n">
        <v>0</v>
      </c>
      <c r="L495" s="23" t="n">
        <v>1367</v>
      </c>
      <c r="M495" s="23" t="n">
        <v>2860</v>
      </c>
      <c r="N495" s="23" t="n">
        <v>100</v>
      </c>
      <c r="O495" s="23" t="n">
        <f aca="false">K495+L495</f>
        <v>1367</v>
      </c>
      <c r="P495" s="23" t="n">
        <f aca="false">K495+L495+M495+N495</f>
        <v>4327</v>
      </c>
      <c r="Q495" s="23" t="n">
        <v>4064</v>
      </c>
      <c r="R495" s="23" t="n">
        <v>1476</v>
      </c>
      <c r="S495" s="23" t="n">
        <v>1008</v>
      </c>
      <c r="T495" s="23" t="n">
        <v>336</v>
      </c>
      <c r="U495" s="42" t="n">
        <f aca="false">IF(I495="delivery",O495-SUM(Q495+R495),IF(I495="PO",P495-SUM(Q495:R495)))</f>
        <v>-1213</v>
      </c>
      <c r="V495" s="43" t="n">
        <v>0.0001</v>
      </c>
      <c r="W495" s="43"/>
      <c r="X495" s="43" t="n">
        <f aca="false">W495-V495</f>
        <v>-0.0001</v>
      </c>
      <c r="Z495" s="44"/>
      <c r="AA495" s="44"/>
      <c r="AM495" s="23" t="str">
        <f aca="false">D495</f>
        <v>Arista</v>
      </c>
      <c r="AN495" s="23" t="s">
        <v>2011</v>
      </c>
      <c r="AT495" s="44"/>
      <c r="AU495" s="44"/>
      <c r="BD495" s="23" t="s">
        <v>1468</v>
      </c>
      <c r="BE495" s="1" t="s">
        <v>183</v>
      </c>
    </row>
    <row r="496" customFormat="false" ht="15" hidden="false" customHeight="true" outlineLevel="0" collapsed="false">
      <c r="A496" s="23" t="s">
        <v>2132</v>
      </c>
      <c r="B496" s="23" t="s">
        <v>2133</v>
      </c>
      <c r="C496" s="40" t="s">
        <v>1465</v>
      </c>
      <c r="D496" s="23" t="s">
        <v>82</v>
      </c>
      <c r="E496" s="23" t="s">
        <v>2134</v>
      </c>
      <c r="F496" s="23" t="s">
        <v>2135</v>
      </c>
      <c r="G496" s="23" t="n">
        <v>138</v>
      </c>
      <c r="H496" s="23" t="n">
        <v>1</v>
      </c>
      <c r="I496" s="41" t="s">
        <v>188</v>
      </c>
      <c r="K496" s="23" t="n">
        <v>0</v>
      </c>
      <c r="L496" s="23" t="n">
        <v>110</v>
      </c>
      <c r="M496" s="23" t="n">
        <v>0</v>
      </c>
      <c r="N496" s="23" t="n">
        <v>0</v>
      </c>
      <c r="O496" s="23" t="n">
        <f aca="false">K496+L496</f>
        <v>110</v>
      </c>
      <c r="P496" s="23" t="n">
        <f aca="false">K496+L496+M496+N496</f>
        <v>110</v>
      </c>
      <c r="Q496" s="23" t="n">
        <v>10</v>
      </c>
      <c r="R496" s="23" t="n">
        <v>84</v>
      </c>
      <c r="S496" s="23" t="n">
        <v>84</v>
      </c>
      <c r="T496" s="23" t="n">
        <v>28</v>
      </c>
      <c r="U496" s="42" t="n">
        <f aca="false">IF(I496="delivery",O496-SUM(Q496+R496),IF(I496="PO",P496-SUM(Q496:R496)))</f>
        <v>16</v>
      </c>
      <c r="V496" s="43" t="n">
        <v>0.0001</v>
      </c>
      <c r="W496" s="43"/>
      <c r="X496" s="43" t="n">
        <f aca="false">W496-V496</f>
        <v>-0.0001</v>
      </c>
      <c r="Z496" s="44"/>
      <c r="AA496" s="44"/>
      <c r="AM496" s="23" t="str">
        <f aca="false">D496</f>
        <v>Arista</v>
      </c>
      <c r="AN496" s="23" t="s">
        <v>2011</v>
      </c>
      <c r="AT496" s="44"/>
      <c r="AU496" s="44"/>
      <c r="BD496" s="23" t="s">
        <v>1468</v>
      </c>
      <c r="BE496" s="1" t="s">
        <v>183</v>
      </c>
    </row>
    <row r="497" customFormat="false" ht="15" hidden="false" customHeight="true" outlineLevel="0" collapsed="false">
      <c r="A497" s="23" t="s">
        <v>2136</v>
      </c>
      <c r="B497" s="23" t="s">
        <v>2137</v>
      </c>
      <c r="C497" s="40" t="s">
        <v>1465</v>
      </c>
      <c r="D497" s="23" t="s">
        <v>82</v>
      </c>
      <c r="E497" s="23" t="s">
        <v>2138</v>
      </c>
      <c r="F497" s="23" t="s">
        <v>2139</v>
      </c>
      <c r="G497" s="23" t="n">
        <v>132</v>
      </c>
      <c r="H497" s="23" t="n">
        <v>1</v>
      </c>
      <c r="I497" s="41" t="s">
        <v>188</v>
      </c>
      <c r="K497" s="23" t="n">
        <v>0</v>
      </c>
      <c r="L497" s="23" t="n">
        <v>0</v>
      </c>
      <c r="M497" s="23" t="n">
        <v>0</v>
      </c>
      <c r="N497" s="23" t="n">
        <v>0</v>
      </c>
      <c r="O497" s="23" t="n">
        <f aca="false">K497+L497</f>
        <v>0</v>
      </c>
      <c r="P497" s="23" t="n">
        <f aca="false">K497+L497+M497+N497</f>
        <v>0</v>
      </c>
      <c r="Q497" s="23" t="n">
        <v>0</v>
      </c>
      <c r="R497" s="23" t="n">
        <v>0</v>
      </c>
      <c r="S497" s="23" t="n">
        <v>0</v>
      </c>
      <c r="T497" s="23" t="n">
        <v>0</v>
      </c>
      <c r="U497" s="42" t="n">
        <f aca="false">IF(I497="delivery",O497-SUM(Q497+R497),IF(I497="PO",P497-SUM(Q497:R497)))</f>
        <v>0</v>
      </c>
      <c r="V497" s="43" t="n">
        <v>0.0001</v>
      </c>
      <c r="W497" s="43"/>
      <c r="X497" s="43" t="n">
        <f aca="false">W497-V497</f>
        <v>-0.0001</v>
      </c>
      <c r="Z497" s="44"/>
      <c r="AA497" s="44"/>
      <c r="AM497" s="23" t="str">
        <f aca="false">D497</f>
        <v>Arista</v>
      </c>
      <c r="AN497" s="23" t="s">
        <v>2011</v>
      </c>
      <c r="AT497" s="44"/>
      <c r="AU497" s="44"/>
      <c r="BD497" s="23" t="s">
        <v>1468</v>
      </c>
      <c r="BE497" s="1" t="s">
        <v>183</v>
      </c>
    </row>
    <row r="498" customFormat="false" ht="15" hidden="false" customHeight="true" outlineLevel="0" collapsed="false">
      <c r="A498" s="23" t="s">
        <v>2140</v>
      </c>
      <c r="B498" s="23" t="s">
        <v>2141</v>
      </c>
      <c r="C498" s="40" t="s">
        <v>1465</v>
      </c>
      <c r="D498" s="23" t="s">
        <v>82</v>
      </c>
      <c r="E498" s="23" t="s">
        <v>2142</v>
      </c>
      <c r="F498" s="23" t="s">
        <v>2143</v>
      </c>
      <c r="G498" s="23" t="n">
        <v>132</v>
      </c>
      <c r="H498" s="23" t="n">
        <v>1</v>
      </c>
      <c r="I498" s="41" t="s">
        <v>188</v>
      </c>
      <c r="K498" s="23" t="n">
        <v>0</v>
      </c>
      <c r="L498" s="23" t="n">
        <v>887</v>
      </c>
      <c r="M498" s="23" t="n">
        <v>0</v>
      </c>
      <c r="N498" s="23" t="n">
        <v>0</v>
      </c>
      <c r="O498" s="23" t="n">
        <f aca="false">K498+L498</f>
        <v>887</v>
      </c>
      <c r="P498" s="23" t="n">
        <f aca="false">K498+L498+M498+N498</f>
        <v>887</v>
      </c>
      <c r="Q498" s="23" t="n">
        <v>382</v>
      </c>
      <c r="R498" s="23" t="n">
        <v>253</v>
      </c>
      <c r="S498" s="23" t="n">
        <v>139</v>
      </c>
      <c r="T498" s="23" t="n">
        <v>75</v>
      </c>
      <c r="U498" s="42" t="n">
        <f aca="false">IF(I498="delivery",O498-SUM(Q498+R498),IF(I498="PO",P498-SUM(Q498:R498)))</f>
        <v>252</v>
      </c>
      <c r="V498" s="43" t="n">
        <v>0.0001</v>
      </c>
      <c r="W498" s="43"/>
      <c r="X498" s="43" t="n">
        <f aca="false">W498-V498</f>
        <v>-0.0001</v>
      </c>
      <c r="Z498" s="44"/>
      <c r="AA498" s="44"/>
      <c r="AM498" s="23" t="str">
        <f aca="false">D498</f>
        <v>Arista</v>
      </c>
      <c r="AN498" s="23" t="s">
        <v>2011</v>
      </c>
      <c r="AT498" s="44"/>
      <c r="AU498" s="44"/>
      <c r="BD498" s="23" t="s">
        <v>1468</v>
      </c>
      <c r="BE498" s="1" t="s">
        <v>183</v>
      </c>
    </row>
    <row r="499" customFormat="false" ht="15" hidden="false" customHeight="true" outlineLevel="0" collapsed="false">
      <c r="A499" s="23" t="s">
        <v>2144</v>
      </c>
      <c r="B499" s="23" t="s">
        <v>2145</v>
      </c>
      <c r="C499" s="40" t="s">
        <v>1465</v>
      </c>
      <c r="D499" s="23" t="s">
        <v>82</v>
      </c>
      <c r="E499" s="23" t="s">
        <v>2146</v>
      </c>
      <c r="F499" s="23" t="s">
        <v>2147</v>
      </c>
      <c r="G499" s="23" t="n">
        <v>66</v>
      </c>
      <c r="H499" s="23" t="n">
        <v>1</v>
      </c>
      <c r="I499" s="41" t="s">
        <v>188</v>
      </c>
      <c r="K499" s="23" t="n">
        <v>0</v>
      </c>
      <c r="L499" s="23" t="n">
        <v>1872</v>
      </c>
      <c r="M499" s="23" t="n">
        <v>770</v>
      </c>
      <c r="N499" s="23" t="n">
        <v>1110</v>
      </c>
      <c r="O499" s="23" t="n">
        <f aca="false">K499+L499</f>
        <v>1872</v>
      </c>
      <c r="P499" s="23" t="n">
        <f aca="false">K499+L499+M499+N499</f>
        <v>3752</v>
      </c>
      <c r="Q499" s="23" t="n">
        <v>1718</v>
      </c>
      <c r="R499" s="23" t="n">
        <v>2536</v>
      </c>
      <c r="S499" s="23" t="n">
        <v>3404</v>
      </c>
      <c r="T499" s="23" t="n">
        <v>2116</v>
      </c>
      <c r="U499" s="42" t="n">
        <f aca="false">IF(I499="delivery",O499-SUM(Q499+R499),IF(I499="PO",P499-SUM(Q499:R499)))</f>
        <v>-502</v>
      </c>
      <c r="V499" s="43" t="n">
        <v>0.0001</v>
      </c>
      <c r="W499" s="43"/>
      <c r="X499" s="43" t="n">
        <f aca="false">W499-V499</f>
        <v>-0.0001</v>
      </c>
      <c r="Z499" s="44"/>
      <c r="AA499" s="44"/>
      <c r="AM499" s="23" t="str">
        <f aca="false">D499</f>
        <v>Arista</v>
      </c>
      <c r="AN499" s="23" t="s">
        <v>2011</v>
      </c>
      <c r="AT499" s="44"/>
      <c r="AU499" s="44"/>
      <c r="BD499" s="23" t="s">
        <v>1468</v>
      </c>
      <c r="BE499" s="1" t="s">
        <v>183</v>
      </c>
    </row>
    <row r="500" customFormat="false" ht="15" hidden="false" customHeight="true" outlineLevel="0" collapsed="false">
      <c r="A500" s="23" t="s">
        <v>2148</v>
      </c>
      <c r="B500" s="23" t="s">
        <v>2149</v>
      </c>
      <c r="C500" s="40" t="s">
        <v>1465</v>
      </c>
      <c r="D500" s="23" t="s">
        <v>82</v>
      </c>
      <c r="E500" s="23" t="s">
        <v>2150</v>
      </c>
      <c r="F500" s="23" t="s">
        <v>2151</v>
      </c>
      <c r="G500" s="23" t="n">
        <v>55</v>
      </c>
      <c r="H500" s="23" t="n">
        <v>1</v>
      </c>
      <c r="I500" s="41" t="s">
        <v>188</v>
      </c>
      <c r="K500" s="23" t="n">
        <v>0</v>
      </c>
      <c r="L500" s="23" t="n">
        <v>0</v>
      </c>
      <c r="M500" s="23" t="n">
        <v>0</v>
      </c>
      <c r="N500" s="23" t="n">
        <v>560</v>
      </c>
      <c r="O500" s="23" t="n">
        <f aca="false">K500+L500</f>
        <v>0</v>
      </c>
      <c r="P500" s="23" t="n">
        <f aca="false">K500+L500+M500+N500</f>
        <v>560</v>
      </c>
      <c r="Q500" s="23" t="n">
        <v>4710</v>
      </c>
      <c r="R500" s="23" t="n">
        <v>5184</v>
      </c>
      <c r="S500" s="23" t="n">
        <v>7000</v>
      </c>
      <c r="T500" s="23" t="n">
        <v>1920</v>
      </c>
      <c r="U500" s="42" t="n">
        <f aca="false">IF(I500="delivery",O500-SUM(Q500+R500),IF(I500="PO",P500-SUM(Q500:R500)))</f>
        <v>-9334</v>
      </c>
      <c r="V500" s="43" t="n">
        <v>0.0001</v>
      </c>
      <c r="W500" s="43"/>
      <c r="X500" s="43" t="n">
        <f aca="false">W500-V500</f>
        <v>-0.0001</v>
      </c>
      <c r="Z500" s="44"/>
      <c r="AA500" s="44"/>
      <c r="AM500" s="23" t="str">
        <f aca="false">D500</f>
        <v>Arista</v>
      </c>
      <c r="AN500" s="23" t="s">
        <v>2011</v>
      </c>
      <c r="AT500" s="44"/>
      <c r="AU500" s="44"/>
      <c r="BD500" s="23" t="s">
        <v>1468</v>
      </c>
      <c r="BE500" s="1" t="s">
        <v>183</v>
      </c>
    </row>
    <row r="501" customFormat="false" ht="15" hidden="false" customHeight="true" outlineLevel="0" collapsed="false">
      <c r="A501" s="23" t="s">
        <v>2152</v>
      </c>
      <c r="B501" s="23" t="s">
        <v>2153</v>
      </c>
      <c r="C501" s="40" t="s">
        <v>1465</v>
      </c>
      <c r="D501" s="23" t="s">
        <v>82</v>
      </c>
      <c r="E501" s="23" t="s">
        <v>2154</v>
      </c>
      <c r="F501" s="23" t="s">
        <v>2155</v>
      </c>
      <c r="G501" s="23" t="n">
        <v>55</v>
      </c>
      <c r="H501" s="23" t="n">
        <v>1</v>
      </c>
      <c r="I501" s="41" t="s">
        <v>188</v>
      </c>
      <c r="K501" s="23" t="n">
        <v>0</v>
      </c>
      <c r="L501" s="23" t="n">
        <v>0</v>
      </c>
      <c r="M501" s="23" t="n">
        <v>0</v>
      </c>
      <c r="N501" s="23" t="n">
        <v>0</v>
      </c>
      <c r="O501" s="23" t="n">
        <f aca="false">K501+L501</f>
        <v>0</v>
      </c>
      <c r="P501" s="23" t="n">
        <f aca="false">K501+L501+M501+N501</f>
        <v>0</v>
      </c>
      <c r="Q501" s="23" t="n">
        <v>0</v>
      </c>
      <c r="R501" s="23" t="n">
        <v>0</v>
      </c>
      <c r="S501" s="23" t="n">
        <v>0</v>
      </c>
      <c r="T501" s="23" t="n">
        <v>0</v>
      </c>
      <c r="U501" s="42" t="n">
        <f aca="false">IF(I501="delivery",O501-SUM(Q501+R501),IF(I501="PO",P501-SUM(Q501:R501)))</f>
        <v>0</v>
      </c>
      <c r="V501" s="43" t="n">
        <v>0.0001</v>
      </c>
      <c r="W501" s="43"/>
      <c r="X501" s="43" t="n">
        <f aca="false">W501-V501</f>
        <v>-0.0001</v>
      </c>
      <c r="Z501" s="44"/>
      <c r="AA501" s="44"/>
      <c r="AM501" s="23" t="str">
        <f aca="false">D501</f>
        <v>Arista</v>
      </c>
      <c r="AN501" s="23" t="s">
        <v>2011</v>
      </c>
      <c r="AT501" s="44"/>
      <c r="AU501" s="44"/>
      <c r="BD501" s="23" t="s">
        <v>1468</v>
      </c>
      <c r="BE501" s="1" t="s">
        <v>183</v>
      </c>
    </row>
    <row r="502" customFormat="false" ht="15" hidden="false" customHeight="true" outlineLevel="0" collapsed="false">
      <c r="A502" s="23" t="s">
        <v>2156</v>
      </c>
      <c r="B502" s="23" t="s">
        <v>2157</v>
      </c>
      <c r="C502" s="40" t="s">
        <v>1465</v>
      </c>
      <c r="D502" s="23" t="s">
        <v>82</v>
      </c>
      <c r="E502" s="23" t="s">
        <v>2158</v>
      </c>
      <c r="F502" s="23" t="s">
        <v>2159</v>
      </c>
      <c r="G502" s="23" t="n">
        <v>132</v>
      </c>
      <c r="H502" s="23" t="n">
        <v>1</v>
      </c>
      <c r="I502" s="41" t="s">
        <v>188</v>
      </c>
      <c r="K502" s="23" t="n">
        <v>0</v>
      </c>
      <c r="L502" s="23" t="n">
        <v>6554</v>
      </c>
      <c r="M502" s="23" t="n">
        <v>16500</v>
      </c>
      <c r="N502" s="23" t="n">
        <v>5500</v>
      </c>
      <c r="O502" s="23" t="n">
        <f aca="false">K502+L502</f>
        <v>6554</v>
      </c>
      <c r="P502" s="23" t="n">
        <f aca="false">K502+L502+M502+N502</f>
        <v>28554</v>
      </c>
      <c r="Q502" s="23" t="n">
        <v>19144</v>
      </c>
      <c r="R502" s="23" t="n">
        <v>38923</v>
      </c>
      <c r="S502" s="23" t="n">
        <v>34203</v>
      </c>
      <c r="T502" s="23" t="n">
        <v>12987</v>
      </c>
      <c r="U502" s="42" t="n">
        <f aca="false">IF(I502="delivery",O502-SUM(Q502+R502),IF(I502="PO",P502-SUM(Q502:R502)))</f>
        <v>-29513</v>
      </c>
      <c r="V502" s="43" t="n">
        <v>0.0001</v>
      </c>
      <c r="W502" s="43"/>
      <c r="X502" s="43" t="n">
        <f aca="false">W502-V502</f>
        <v>-0.0001</v>
      </c>
      <c r="Z502" s="44"/>
      <c r="AA502" s="44"/>
      <c r="AM502" s="23" t="str">
        <f aca="false">D502</f>
        <v>Arista</v>
      </c>
      <c r="AN502" s="23" t="s">
        <v>2011</v>
      </c>
      <c r="AT502" s="44"/>
      <c r="AU502" s="44"/>
      <c r="BD502" s="23" t="s">
        <v>1468</v>
      </c>
      <c r="BE502" s="1" t="s">
        <v>183</v>
      </c>
    </row>
    <row r="503" customFormat="false" ht="15" hidden="false" customHeight="true" outlineLevel="0" collapsed="false">
      <c r="A503" s="23" t="s">
        <v>2160</v>
      </c>
      <c r="B503" s="23" t="s">
        <v>2161</v>
      </c>
      <c r="C503" s="40" t="s">
        <v>1465</v>
      </c>
      <c r="D503" s="23" t="s">
        <v>82</v>
      </c>
      <c r="E503" s="23" t="s">
        <v>2162</v>
      </c>
      <c r="F503" s="23" t="s">
        <v>2163</v>
      </c>
      <c r="G503" s="23" t="n">
        <v>66</v>
      </c>
      <c r="H503" s="23" t="n">
        <v>1</v>
      </c>
      <c r="I503" s="41" t="s">
        <v>188</v>
      </c>
      <c r="K503" s="23" t="n">
        <v>0</v>
      </c>
      <c r="L503" s="23" t="n">
        <v>8972</v>
      </c>
      <c r="M503" s="23" t="n">
        <v>8800</v>
      </c>
      <c r="N503" s="23" t="n">
        <v>1600</v>
      </c>
      <c r="O503" s="23" t="n">
        <f aca="false">K503+L503</f>
        <v>8972</v>
      </c>
      <c r="P503" s="23" t="n">
        <f aca="false">K503+L503+M503+N503</f>
        <v>19372</v>
      </c>
      <c r="Q503" s="23" t="n">
        <v>19670</v>
      </c>
      <c r="R503" s="23" t="n">
        <v>6848</v>
      </c>
      <c r="S503" s="23" t="n">
        <v>9416</v>
      </c>
      <c r="T503" s="23" t="n">
        <v>4280</v>
      </c>
      <c r="U503" s="42" t="n">
        <f aca="false">IF(I503="delivery",O503-SUM(Q503+R503),IF(I503="PO",P503-SUM(Q503:R503)))</f>
        <v>-7146</v>
      </c>
      <c r="V503" s="43" t="n">
        <v>0.0001</v>
      </c>
      <c r="W503" s="43"/>
      <c r="X503" s="43" t="n">
        <f aca="false">W503-V503</f>
        <v>-0.0001</v>
      </c>
      <c r="Z503" s="44"/>
      <c r="AA503" s="44"/>
      <c r="AM503" s="23" t="str">
        <f aca="false">D503</f>
        <v>Arista</v>
      </c>
      <c r="AN503" s="23" t="s">
        <v>2011</v>
      </c>
      <c r="AT503" s="44"/>
      <c r="AU503" s="44"/>
      <c r="BD503" s="23" t="s">
        <v>1468</v>
      </c>
      <c r="BE503" s="1" t="s">
        <v>183</v>
      </c>
    </row>
    <row r="504" customFormat="false" ht="15" hidden="false" customHeight="true" outlineLevel="0" collapsed="false">
      <c r="A504" s="23" t="s">
        <v>2164</v>
      </c>
      <c r="B504" s="23" t="s">
        <v>2165</v>
      </c>
      <c r="C504" s="40" t="s">
        <v>1465</v>
      </c>
      <c r="D504" s="23" t="s">
        <v>82</v>
      </c>
      <c r="E504" s="23" t="s">
        <v>2166</v>
      </c>
      <c r="F504" s="23" t="s">
        <v>2167</v>
      </c>
      <c r="G504" s="23" t="n">
        <v>138</v>
      </c>
      <c r="H504" s="23" t="n">
        <v>1</v>
      </c>
      <c r="I504" s="41" t="s">
        <v>188</v>
      </c>
      <c r="K504" s="23" t="n">
        <v>0</v>
      </c>
      <c r="L504" s="23" t="n">
        <v>700</v>
      </c>
      <c r="M504" s="23" t="n">
        <v>0</v>
      </c>
      <c r="N504" s="23" t="n">
        <v>0</v>
      </c>
      <c r="O504" s="23" t="n">
        <f aca="false">K504+L504</f>
        <v>700</v>
      </c>
      <c r="P504" s="23" t="n">
        <f aca="false">K504+L504+M504+N504</f>
        <v>700</v>
      </c>
      <c r="Q504" s="23" t="n">
        <v>0</v>
      </c>
      <c r="R504" s="23" t="n">
        <v>0</v>
      </c>
      <c r="S504" s="23" t="n">
        <v>0</v>
      </c>
      <c r="T504" s="23" t="n">
        <v>0</v>
      </c>
      <c r="U504" s="42" t="n">
        <f aca="false">IF(I504="delivery",O504-SUM(Q504+R504),IF(I504="PO",P504-SUM(Q504:R504)))</f>
        <v>700</v>
      </c>
      <c r="V504" s="43" t="n">
        <v>0.0001</v>
      </c>
      <c r="W504" s="43"/>
      <c r="X504" s="43" t="n">
        <f aca="false">W504-V504</f>
        <v>-0.0001</v>
      </c>
      <c r="Z504" s="44"/>
      <c r="AA504" s="44"/>
      <c r="AM504" s="23" t="str">
        <f aca="false">D504</f>
        <v>Arista</v>
      </c>
      <c r="AN504" s="23" t="s">
        <v>2011</v>
      </c>
      <c r="AT504" s="44"/>
      <c r="AU504" s="44"/>
      <c r="BD504" s="23" t="s">
        <v>1468</v>
      </c>
      <c r="BE504" s="1" t="s">
        <v>183</v>
      </c>
    </row>
    <row r="505" customFormat="false" ht="15" hidden="false" customHeight="true" outlineLevel="0" collapsed="false">
      <c r="A505" s="23" t="s">
        <v>2168</v>
      </c>
      <c r="B505" s="23" t="s">
        <v>2169</v>
      </c>
      <c r="C505" s="40" t="s">
        <v>1465</v>
      </c>
      <c r="D505" s="23" t="s">
        <v>82</v>
      </c>
      <c r="E505" s="23" t="s">
        <v>2170</v>
      </c>
      <c r="F505" s="23" t="s">
        <v>2171</v>
      </c>
      <c r="G505" s="23" t="n">
        <v>72</v>
      </c>
      <c r="H505" s="23" t="n">
        <v>1</v>
      </c>
      <c r="I505" s="41" t="s">
        <v>188</v>
      </c>
      <c r="K505" s="23" t="n">
        <v>0</v>
      </c>
      <c r="L505" s="23" t="n">
        <v>86</v>
      </c>
      <c r="M505" s="23" t="n">
        <v>0</v>
      </c>
      <c r="N505" s="23" t="n">
        <v>0</v>
      </c>
      <c r="O505" s="23" t="n">
        <f aca="false">K505+L505</f>
        <v>86</v>
      </c>
      <c r="P505" s="23" t="n">
        <f aca="false">K505+L505+M505+N505</f>
        <v>86</v>
      </c>
      <c r="Q505" s="23" t="n">
        <v>0</v>
      </c>
      <c r="R505" s="23" t="n">
        <v>0</v>
      </c>
      <c r="S505" s="23" t="n">
        <v>0</v>
      </c>
      <c r="T505" s="23" t="n">
        <v>0</v>
      </c>
      <c r="U505" s="42" t="n">
        <f aca="false">IF(I505="delivery",O505-SUM(Q505+R505),IF(I505="PO",P505-SUM(Q505:R505)))</f>
        <v>86</v>
      </c>
      <c r="V505" s="43" t="n">
        <v>0.0001</v>
      </c>
      <c r="W505" s="43"/>
      <c r="X505" s="43" t="n">
        <f aca="false">W505-V505</f>
        <v>-0.0001</v>
      </c>
      <c r="Z505" s="44"/>
      <c r="AA505" s="44"/>
      <c r="AM505" s="23" t="str">
        <f aca="false">D505</f>
        <v>Arista</v>
      </c>
      <c r="AN505" s="23" t="s">
        <v>2011</v>
      </c>
      <c r="AT505" s="44"/>
      <c r="AU505" s="44"/>
      <c r="BD505" s="23" t="s">
        <v>1468</v>
      </c>
      <c r="BE505" s="1" t="s">
        <v>183</v>
      </c>
    </row>
    <row r="506" customFormat="false" ht="15" hidden="false" customHeight="true" outlineLevel="0" collapsed="false">
      <c r="A506" s="23" t="s">
        <v>2172</v>
      </c>
      <c r="B506" s="23" t="s">
        <v>2173</v>
      </c>
      <c r="C506" s="40" t="s">
        <v>1465</v>
      </c>
      <c r="D506" s="23" t="s">
        <v>82</v>
      </c>
      <c r="E506" s="23" t="s">
        <v>2174</v>
      </c>
      <c r="F506" s="23" t="s">
        <v>2175</v>
      </c>
      <c r="G506" s="23" t="n">
        <v>76</v>
      </c>
      <c r="H506" s="23" t="n">
        <v>1</v>
      </c>
      <c r="I506" s="41" t="s">
        <v>188</v>
      </c>
      <c r="K506" s="23" t="n">
        <v>0</v>
      </c>
      <c r="L506" s="23" t="n">
        <v>0</v>
      </c>
      <c r="M506" s="23" t="n">
        <v>0</v>
      </c>
      <c r="N506" s="23" t="n">
        <v>0</v>
      </c>
      <c r="O506" s="23" t="n">
        <f aca="false">K506+L506</f>
        <v>0</v>
      </c>
      <c r="P506" s="23" t="n">
        <f aca="false">K506+L506+M506+N506</f>
        <v>0</v>
      </c>
      <c r="Q506" s="23" t="n">
        <v>0</v>
      </c>
      <c r="R506" s="23" t="n">
        <v>0</v>
      </c>
      <c r="S506" s="23" t="n">
        <v>0</v>
      </c>
      <c r="T506" s="23" t="n">
        <v>0</v>
      </c>
      <c r="U506" s="42" t="n">
        <f aca="false">IF(I506="delivery",O506-SUM(Q506+R506),IF(I506="PO",P506-SUM(Q506:R506)))</f>
        <v>0</v>
      </c>
      <c r="V506" s="43" t="n">
        <v>0.0001</v>
      </c>
      <c r="W506" s="43"/>
      <c r="X506" s="43" t="n">
        <f aca="false">W506-V506</f>
        <v>-0.0001</v>
      </c>
      <c r="Z506" s="44"/>
      <c r="AA506" s="44"/>
      <c r="AM506" s="23" t="str">
        <f aca="false">D506</f>
        <v>Arista</v>
      </c>
      <c r="AN506" s="23" t="s">
        <v>2011</v>
      </c>
      <c r="AT506" s="44"/>
      <c r="AU506" s="44"/>
      <c r="BD506" s="23" t="s">
        <v>1468</v>
      </c>
      <c r="BE506" s="1" t="s">
        <v>183</v>
      </c>
    </row>
    <row r="507" customFormat="false" ht="15" hidden="false" customHeight="true" outlineLevel="0" collapsed="false">
      <c r="A507" s="23" t="s">
        <v>2176</v>
      </c>
      <c r="B507" s="23" t="s">
        <v>2177</v>
      </c>
      <c r="C507" s="40" t="s">
        <v>1465</v>
      </c>
      <c r="D507" s="23" t="s">
        <v>82</v>
      </c>
      <c r="E507" s="23" t="s">
        <v>2178</v>
      </c>
      <c r="F507" s="23" t="s">
        <v>2179</v>
      </c>
      <c r="G507" s="23" t="n">
        <v>76</v>
      </c>
      <c r="H507" s="23" t="n">
        <v>1</v>
      </c>
      <c r="I507" s="41" t="s">
        <v>188</v>
      </c>
      <c r="K507" s="23" t="n">
        <v>0</v>
      </c>
      <c r="L507" s="23" t="n">
        <v>60</v>
      </c>
      <c r="M507" s="23" t="n">
        <v>0</v>
      </c>
      <c r="N507" s="23" t="n">
        <v>0</v>
      </c>
      <c r="O507" s="23" t="n">
        <f aca="false">K507+L507</f>
        <v>60</v>
      </c>
      <c r="P507" s="23" t="n">
        <f aca="false">K507+L507+M507+N507</f>
        <v>60</v>
      </c>
      <c r="Q507" s="23" t="n">
        <v>0</v>
      </c>
      <c r="R507" s="23" t="n">
        <v>0</v>
      </c>
      <c r="S507" s="23" t="n">
        <v>0</v>
      </c>
      <c r="T507" s="23" t="n">
        <v>0</v>
      </c>
      <c r="U507" s="42" t="n">
        <f aca="false">IF(I507="delivery",O507-SUM(Q507+R507),IF(I507="PO",P507-SUM(Q507:R507)))</f>
        <v>60</v>
      </c>
      <c r="V507" s="43" t="n">
        <v>0.0001</v>
      </c>
      <c r="W507" s="43"/>
      <c r="X507" s="43" t="n">
        <f aca="false">W507-V507</f>
        <v>-0.0001</v>
      </c>
      <c r="Z507" s="44"/>
      <c r="AA507" s="44"/>
      <c r="AM507" s="23" t="str">
        <f aca="false">D507</f>
        <v>Arista</v>
      </c>
      <c r="AN507" s="23" t="s">
        <v>2011</v>
      </c>
      <c r="AT507" s="44"/>
      <c r="AU507" s="44"/>
      <c r="BD507" s="23" t="s">
        <v>1468</v>
      </c>
      <c r="BE507" s="1" t="s">
        <v>183</v>
      </c>
    </row>
    <row r="508" customFormat="false" ht="15" hidden="false" customHeight="true" outlineLevel="0" collapsed="false">
      <c r="A508" s="23" t="s">
        <v>2180</v>
      </c>
      <c r="B508" s="23" t="s">
        <v>2181</v>
      </c>
      <c r="C508" s="40" t="s">
        <v>1465</v>
      </c>
      <c r="D508" s="23" t="s">
        <v>82</v>
      </c>
      <c r="E508" s="23" t="s">
        <v>2182</v>
      </c>
      <c r="F508" s="23" t="s">
        <v>2179</v>
      </c>
      <c r="G508" s="23" t="n">
        <v>55</v>
      </c>
      <c r="H508" s="23" t="n">
        <v>1</v>
      </c>
      <c r="I508" s="41" t="s">
        <v>188</v>
      </c>
      <c r="K508" s="23" t="n">
        <v>0</v>
      </c>
      <c r="L508" s="23" t="n">
        <v>3691</v>
      </c>
      <c r="M508" s="23" t="n">
        <v>0</v>
      </c>
      <c r="N508" s="23" t="n">
        <v>0</v>
      </c>
      <c r="O508" s="23" t="n">
        <f aca="false">K508+L508</f>
        <v>3691</v>
      </c>
      <c r="P508" s="23" t="n">
        <f aca="false">K508+L508+M508+N508</f>
        <v>3691</v>
      </c>
      <c r="Q508" s="23" t="n">
        <v>737</v>
      </c>
      <c r="R508" s="23" t="n">
        <v>2598</v>
      </c>
      <c r="S508" s="23" t="n">
        <v>1881</v>
      </c>
      <c r="T508" s="23" t="n">
        <v>2491</v>
      </c>
      <c r="U508" s="42" t="n">
        <f aca="false">IF(I508="delivery",O508-SUM(Q508+R508),IF(I508="PO",P508-SUM(Q508:R508)))</f>
        <v>356</v>
      </c>
      <c r="V508" s="43" t="n">
        <v>0.0001</v>
      </c>
      <c r="W508" s="43"/>
      <c r="X508" s="43" t="n">
        <f aca="false">W508-V508</f>
        <v>-0.0001</v>
      </c>
      <c r="Z508" s="44"/>
      <c r="AA508" s="44"/>
      <c r="AM508" s="23" t="str">
        <f aca="false">D508</f>
        <v>Arista</v>
      </c>
      <c r="AN508" s="23" t="s">
        <v>2011</v>
      </c>
      <c r="AT508" s="44"/>
      <c r="AU508" s="44"/>
      <c r="BD508" s="23" t="s">
        <v>1468</v>
      </c>
      <c r="BE508" s="1" t="s">
        <v>183</v>
      </c>
    </row>
    <row r="509" customFormat="false" ht="15" hidden="false" customHeight="true" outlineLevel="0" collapsed="false">
      <c r="A509" s="23" t="s">
        <v>2183</v>
      </c>
      <c r="B509" s="23" t="s">
        <v>2184</v>
      </c>
      <c r="C509" s="40" t="s">
        <v>1465</v>
      </c>
      <c r="D509" s="23" t="s">
        <v>82</v>
      </c>
      <c r="E509" s="23" t="s">
        <v>2185</v>
      </c>
      <c r="F509" s="23" t="s">
        <v>2186</v>
      </c>
      <c r="G509" s="23" t="n">
        <v>66</v>
      </c>
      <c r="H509" s="23" t="n">
        <v>1</v>
      </c>
      <c r="I509" s="41" t="s">
        <v>188</v>
      </c>
      <c r="K509" s="23" t="n">
        <v>0</v>
      </c>
      <c r="L509" s="23" t="n">
        <v>274</v>
      </c>
      <c r="M509" s="23" t="n">
        <v>350</v>
      </c>
      <c r="N509" s="23" t="n">
        <v>0</v>
      </c>
      <c r="O509" s="23" t="n">
        <f aca="false">K509+L509</f>
        <v>274</v>
      </c>
      <c r="P509" s="23" t="n">
        <f aca="false">K509+L509+M509+N509</f>
        <v>624</v>
      </c>
      <c r="Q509" s="23" t="n">
        <v>632</v>
      </c>
      <c r="R509" s="23" t="n">
        <v>214</v>
      </c>
      <c r="S509" s="23" t="n">
        <v>185</v>
      </c>
      <c r="T509" s="23" t="n">
        <v>136</v>
      </c>
      <c r="U509" s="42" t="n">
        <f aca="false">IF(I509="delivery",O509-SUM(Q509+R509),IF(I509="PO",P509-SUM(Q509:R509)))</f>
        <v>-222</v>
      </c>
      <c r="V509" s="43" t="n">
        <v>0.0001</v>
      </c>
      <c r="W509" s="43"/>
      <c r="X509" s="43" t="n">
        <f aca="false">W509-V509</f>
        <v>-0.0001</v>
      </c>
      <c r="Z509" s="44"/>
      <c r="AA509" s="44"/>
      <c r="AM509" s="23" t="str">
        <f aca="false">D509</f>
        <v>Arista</v>
      </c>
      <c r="AN509" s="23" t="s">
        <v>2011</v>
      </c>
      <c r="AT509" s="44"/>
      <c r="AU509" s="44"/>
      <c r="BD509" s="23" t="s">
        <v>1468</v>
      </c>
      <c r="BE509" s="1" t="s">
        <v>183</v>
      </c>
    </row>
    <row r="510" customFormat="false" ht="15" hidden="false" customHeight="true" outlineLevel="0" collapsed="false">
      <c r="A510" s="23" t="s">
        <v>2187</v>
      </c>
      <c r="B510" s="23" t="s">
        <v>2188</v>
      </c>
      <c r="C510" s="40" t="s">
        <v>1465</v>
      </c>
      <c r="D510" s="23" t="s">
        <v>82</v>
      </c>
      <c r="E510" s="23" t="s">
        <v>2189</v>
      </c>
      <c r="F510" s="23" t="s">
        <v>2190</v>
      </c>
      <c r="G510" s="23" t="n">
        <v>132</v>
      </c>
      <c r="H510" s="23" t="n">
        <v>1</v>
      </c>
      <c r="I510" s="41" t="s">
        <v>188</v>
      </c>
      <c r="K510" s="23" t="n">
        <v>0</v>
      </c>
      <c r="L510" s="23" t="n">
        <v>725</v>
      </c>
      <c r="M510" s="23" t="n">
        <v>0</v>
      </c>
      <c r="N510" s="23" t="n">
        <v>0</v>
      </c>
      <c r="O510" s="23" t="n">
        <f aca="false">K510+L510</f>
        <v>725</v>
      </c>
      <c r="P510" s="23" t="n">
        <f aca="false">K510+L510+M510+N510</f>
        <v>725</v>
      </c>
      <c r="Q510" s="23" t="n">
        <v>225</v>
      </c>
      <c r="R510" s="23" t="n">
        <v>192</v>
      </c>
      <c r="S510" s="23" t="n">
        <v>144</v>
      </c>
      <c r="T510" s="23" t="n">
        <v>56</v>
      </c>
      <c r="U510" s="42" t="n">
        <f aca="false">IF(I510="delivery",O510-SUM(Q510+R510),IF(I510="PO",P510-SUM(Q510:R510)))</f>
        <v>308</v>
      </c>
      <c r="V510" s="43" t="n">
        <v>0.0001</v>
      </c>
      <c r="W510" s="43"/>
      <c r="X510" s="43" t="n">
        <f aca="false">W510-V510</f>
        <v>-0.0001</v>
      </c>
      <c r="Z510" s="44"/>
      <c r="AA510" s="44"/>
      <c r="AM510" s="23" t="str">
        <f aca="false">D510</f>
        <v>Arista</v>
      </c>
      <c r="AN510" s="23" t="s">
        <v>2011</v>
      </c>
      <c r="AT510" s="44"/>
      <c r="AU510" s="44"/>
      <c r="BD510" s="23" t="s">
        <v>1468</v>
      </c>
      <c r="BE510" s="1" t="s">
        <v>183</v>
      </c>
    </row>
    <row r="511" customFormat="false" ht="15" hidden="false" customHeight="true" outlineLevel="0" collapsed="false">
      <c r="A511" s="23" t="s">
        <v>2191</v>
      </c>
      <c r="B511" s="23" t="s">
        <v>2192</v>
      </c>
      <c r="C511" s="40" t="s">
        <v>1465</v>
      </c>
      <c r="D511" s="23" t="s">
        <v>82</v>
      </c>
      <c r="E511" s="23" t="s">
        <v>2193</v>
      </c>
      <c r="F511" s="23" t="s">
        <v>2194</v>
      </c>
      <c r="G511" s="23" t="n">
        <v>66</v>
      </c>
      <c r="H511" s="23" t="n">
        <v>1</v>
      </c>
      <c r="I511" s="41" t="s">
        <v>188</v>
      </c>
      <c r="K511" s="23" t="n">
        <v>0</v>
      </c>
      <c r="L511" s="23" t="n">
        <v>1200</v>
      </c>
      <c r="M511" s="23" t="n">
        <v>0</v>
      </c>
      <c r="N511" s="23" t="n">
        <v>350</v>
      </c>
      <c r="O511" s="23" t="n">
        <f aca="false">K511+L511</f>
        <v>1200</v>
      </c>
      <c r="P511" s="23" t="n">
        <f aca="false">K511+L511+M511+N511</f>
        <v>1550</v>
      </c>
      <c r="Q511" s="23" t="n">
        <v>884</v>
      </c>
      <c r="R511" s="23" t="n">
        <v>1316</v>
      </c>
      <c r="S511" s="23" t="n">
        <v>668</v>
      </c>
      <c r="T511" s="23" t="n">
        <v>272</v>
      </c>
      <c r="U511" s="42" t="n">
        <f aca="false">IF(I511="delivery",O511-SUM(Q511+R511),IF(I511="PO",P511-SUM(Q511:R511)))</f>
        <v>-650</v>
      </c>
      <c r="V511" s="43" t="n">
        <v>0.0001</v>
      </c>
      <c r="W511" s="43"/>
      <c r="X511" s="43" t="n">
        <f aca="false">W511-V511</f>
        <v>-0.0001</v>
      </c>
      <c r="Z511" s="44"/>
      <c r="AA511" s="44"/>
      <c r="AM511" s="23" t="str">
        <f aca="false">D511</f>
        <v>Arista</v>
      </c>
      <c r="AN511" s="23" t="s">
        <v>2011</v>
      </c>
      <c r="AT511" s="44"/>
      <c r="AU511" s="44"/>
      <c r="BD511" s="23" t="s">
        <v>1468</v>
      </c>
      <c r="BE511" s="1" t="s">
        <v>183</v>
      </c>
    </row>
    <row r="512" customFormat="false" ht="15" hidden="false" customHeight="true" outlineLevel="0" collapsed="false">
      <c r="A512" s="23" t="s">
        <v>2195</v>
      </c>
      <c r="B512" s="23" t="s">
        <v>2196</v>
      </c>
      <c r="C512" s="40" t="s">
        <v>1465</v>
      </c>
      <c r="D512" s="23" t="s">
        <v>82</v>
      </c>
      <c r="E512" s="23" t="s">
        <v>2197</v>
      </c>
      <c r="F512" s="23" t="s">
        <v>2198</v>
      </c>
      <c r="G512" s="23" t="n">
        <v>55</v>
      </c>
      <c r="H512" s="23" t="n">
        <v>1</v>
      </c>
      <c r="I512" s="41" t="s">
        <v>188</v>
      </c>
      <c r="K512" s="23" t="n">
        <v>0</v>
      </c>
      <c r="L512" s="23" t="n">
        <v>0</v>
      </c>
      <c r="M512" s="23" t="n">
        <v>0</v>
      </c>
      <c r="N512" s="23" t="n">
        <v>0</v>
      </c>
      <c r="O512" s="23" t="n">
        <f aca="false">K512+L512</f>
        <v>0</v>
      </c>
      <c r="P512" s="23" t="n">
        <f aca="false">K512+L512+M512+N512</f>
        <v>0</v>
      </c>
      <c r="Q512" s="23" t="n">
        <v>0</v>
      </c>
      <c r="R512" s="23" t="n">
        <v>1326</v>
      </c>
      <c r="S512" s="23" t="n">
        <v>897</v>
      </c>
      <c r="T512" s="23" t="n">
        <v>299</v>
      </c>
      <c r="U512" s="42" t="n">
        <f aca="false">IF(I512="delivery",O512-SUM(Q512+R512),IF(I512="PO",P512-SUM(Q512:R512)))</f>
        <v>-1326</v>
      </c>
      <c r="V512" s="43" t="n">
        <v>0.0001</v>
      </c>
      <c r="W512" s="43"/>
      <c r="X512" s="43" t="n">
        <f aca="false">W512-V512</f>
        <v>-0.0001</v>
      </c>
      <c r="Z512" s="44"/>
      <c r="AA512" s="44"/>
      <c r="AM512" s="23" t="str">
        <f aca="false">D512</f>
        <v>Arista</v>
      </c>
      <c r="AN512" s="23" t="s">
        <v>2011</v>
      </c>
      <c r="AT512" s="44"/>
      <c r="AU512" s="44"/>
      <c r="BD512" s="23" t="s">
        <v>1468</v>
      </c>
      <c r="BE512" s="1" t="s">
        <v>183</v>
      </c>
    </row>
    <row r="513" customFormat="false" ht="15" hidden="false" customHeight="true" outlineLevel="0" collapsed="false">
      <c r="A513" s="23" t="s">
        <v>2199</v>
      </c>
      <c r="B513" s="23" t="s">
        <v>2200</v>
      </c>
      <c r="C513" s="40" t="s">
        <v>1465</v>
      </c>
      <c r="D513" s="23" t="s">
        <v>82</v>
      </c>
      <c r="E513" s="23" t="s">
        <v>2201</v>
      </c>
      <c r="F513" s="23" t="s">
        <v>2202</v>
      </c>
      <c r="G513" s="23" t="n">
        <v>55</v>
      </c>
      <c r="H513" s="23" t="n">
        <v>1</v>
      </c>
      <c r="I513" s="41" t="s">
        <v>188</v>
      </c>
      <c r="K513" s="23" t="n">
        <v>0</v>
      </c>
      <c r="L513" s="23" t="n">
        <v>0</v>
      </c>
      <c r="M513" s="23" t="n">
        <v>0</v>
      </c>
      <c r="N513" s="23" t="n">
        <v>0</v>
      </c>
      <c r="O513" s="23" t="n">
        <f aca="false">K513+L513</f>
        <v>0</v>
      </c>
      <c r="P513" s="23" t="n">
        <f aca="false">K513+L513+M513+N513</f>
        <v>0</v>
      </c>
      <c r="Q513" s="23" t="n">
        <v>0</v>
      </c>
      <c r="R513" s="23" t="n">
        <v>0</v>
      </c>
      <c r="S513" s="23" t="n">
        <v>0</v>
      </c>
      <c r="T513" s="23" t="n">
        <v>0</v>
      </c>
      <c r="U513" s="42" t="n">
        <f aca="false">IF(I513="delivery",O513-SUM(Q513+R513),IF(I513="PO",P513-SUM(Q513:R513)))</f>
        <v>0</v>
      </c>
      <c r="V513" s="43" t="n">
        <v>0.0001</v>
      </c>
      <c r="W513" s="43"/>
      <c r="X513" s="43" t="n">
        <f aca="false">W513-V513</f>
        <v>-0.0001</v>
      </c>
      <c r="Z513" s="44"/>
      <c r="AA513" s="44"/>
      <c r="AM513" s="23" t="str">
        <f aca="false">D513</f>
        <v>Arista</v>
      </c>
      <c r="AN513" s="23" t="s">
        <v>2011</v>
      </c>
      <c r="AT513" s="44"/>
      <c r="AU513" s="44"/>
      <c r="BD513" s="23" t="s">
        <v>1468</v>
      </c>
      <c r="BE513" s="1" t="s">
        <v>183</v>
      </c>
    </row>
    <row r="514" customFormat="false" ht="15" hidden="false" customHeight="true" outlineLevel="0" collapsed="false">
      <c r="A514" s="23" t="s">
        <v>2203</v>
      </c>
      <c r="B514" s="23" t="s">
        <v>2204</v>
      </c>
      <c r="C514" s="40" t="s">
        <v>1465</v>
      </c>
      <c r="D514" s="23" t="s">
        <v>82</v>
      </c>
      <c r="E514" s="23" t="s">
        <v>2205</v>
      </c>
      <c r="F514" s="23" t="s">
        <v>2206</v>
      </c>
      <c r="G514" s="23" t="n">
        <v>72</v>
      </c>
      <c r="H514" s="23" t="n">
        <v>1</v>
      </c>
      <c r="I514" s="41" t="s">
        <v>188</v>
      </c>
      <c r="K514" s="23" t="n">
        <v>0</v>
      </c>
      <c r="L514" s="23" t="n">
        <v>45</v>
      </c>
      <c r="M514" s="23" t="n">
        <v>0</v>
      </c>
      <c r="N514" s="23" t="n">
        <v>0</v>
      </c>
      <c r="O514" s="23" t="n">
        <f aca="false">K514+L514</f>
        <v>45</v>
      </c>
      <c r="P514" s="23" t="n">
        <f aca="false">K514+L514+M514+N514</f>
        <v>45</v>
      </c>
      <c r="Q514" s="23" t="n">
        <v>1</v>
      </c>
      <c r="R514" s="23" t="n">
        <v>0</v>
      </c>
      <c r="S514" s="23" t="n">
        <v>0</v>
      </c>
      <c r="T514" s="23" t="n">
        <v>0</v>
      </c>
      <c r="U514" s="42" t="n">
        <f aca="false">IF(I514="delivery",O514-SUM(Q514+R514),IF(I514="PO",P514-SUM(Q514:R514)))</f>
        <v>44</v>
      </c>
      <c r="V514" s="43" t="n">
        <v>0.0001</v>
      </c>
      <c r="W514" s="43"/>
      <c r="X514" s="43" t="n">
        <f aca="false">W514-V514</f>
        <v>-0.0001</v>
      </c>
      <c r="Z514" s="44"/>
      <c r="AA514" s="44"/>
      <c r="AM514" s="23" t="str">
        <f aca="false">D514</f>
        <v>Arista</v>
      </c>
      <c r="AN514" s="23" t="s">
        <v>2011</v>
      </c>
      <c r="AT514" s="44"/>
      <c r="AU514" s="44"/>
      <c r="BD514" s="23" t="s">
        <v>1468</v>
      </c>
      <c r="BE514" s="1" t="s">
        <v>183</v>
      </c>
    </row>
    <row r="515" customFormat="false" ht="15" hidden="false" customHeight="true" outlineLevel="0" collapsed="false">
      <c r="A515" s="23" t="s">
        <v>2207</v>
      </c>
      <c r="B515" s="23" t="s">
        <v>2208</v>
      </c>
      <c r="C515" s="40" t="s">
        <v>1465</v>
      </c>
      <c r="D515" s="23" t="s">
        <v>82</v>
      </c>
      <c r="E515" s="23" t="s">
        <v>2209</v>
      </c>
      <c r="F515" s="23" t="s">
        <v>2210</v>
      </c>
      <c r="G515" s="23" t="n">
        <v>55</v>
      </c>
      <c r="H515" s="23" t="n">
        <v>1</v>
      </c>
      <c r="I515" s="41" t="s">
        <v>188</v>
      </c>
      <c r="K515" s="23" t="n">
        <v>0</v>
      </c>
      <c r="L515" s="23" t="n">
        <v>0</v>
      </c>
      <c r="M515" s="23" t="n">
        <v>0</v>
      </c>
      <c r="N515" s="23" t="n">
        <v>0</v>
      </c>
      <c r="O515" s="23" t="n">
        <f aca="false">K515+L515</f>
        <v>0</v>
      </c>
      <c r="P515" s="23" t="n">
        <f aca="false">K515+L515+M515+N515</f>
        <v>0</v>
      </c>
      <c r="Q515" s="23" t="n">
        <v>0</v>
      </c>
      <c r="R515" s="23" t="n">
        <v>1358</v>
      </c>
      <c r="S515" s="23" t="n">
        <v>900</v>
      </c>
      <c r="T515" s="23" t="n">
        <v>402</v>
      </c>
      <c r="U515" s="42" t="n">
        <f aca="false">IF(I515="delivery",O515-SUM(Q515+R515),IF(I515="PO",P515-SUM(Q515:R515)))</f>
        <v>-1358</v>
      </c>
      <c r="V515" s="43" t="n">
        <v>0.0001</v>
      </c>
      <c r="W515" s="43"/>
      <c r="X515" s="43" t="n">
        <f aca="false">W515-V515</f>
        <v>-0.0001</v>
      </c>
      <c r="Z515" s="44"/>
      <c r="AA515" s="44"/>
      <c r="AM515" s="23" t="str">
        <f aca="false">D515</f>
        <v>Arista</v>
      </c>
      <c r="AN515" s="23" t="s">
        <v>2011</v>
      </c>
      <c r="AT515" s="44"/>
      <c r="AU515" s="44"/>
      <c r="BD515" s="23" t="s">
        <v>1468</v>
      </c>
      <c r="BE515" s="1" t="s">
        <v>183</v>
      </c>
    </row>
    <row r="516" customFormat="false" ht="15" hidden="false" customHeight="true" outlineLevel="0" collapsed="false">
      <c r="A516" s="23" t="s">
        <v>2211</v>
      </c>
      <c r="B516" s="23" t="s">
        <v>2208</v>
      </c>
      <c r="C516" s="40" t="s">
        <v>1465</v>
      </c>
      <c r="D516" s="23" t="s">
        <v>82</v>
      </c>
      <c r="E516" s="23" t="s">
        <v>2209</v>
      </c>
      <c r="F516" s="23" t="s">
        <v>2212</v>
      </c>
      <c r="G516" s="23" t="n">
        <v>55</v>
      </c>
      <c r="H516" s="23" t="n">
        <v>1</v>
      </c>
      <c r="I516" s="41" t="s">
        <v>188</v>
      </c>
      <c r="K516" s="23" t="n">
        <v>0</v>
      </c>
      <c r="L516" s="23" t="n">
        <v>30</v>
      </c>
      <c r="M516" s="23" t="n">
        <v>1230</v>
      </c>
      <c r="N516" s="23" t="n">
        <v>2</v>
      </c>
      <c r="O516" s="23" t="n">
        <f aca="false">K516+L516</f>
        <v>30</v>
      </c>
      <c r="P516" s="23" t="n">
        <f aca="false">K516+L516+M516+N516</f>
        <v>1262</v>
      </c>
      <c r="Q516" s="23" t="n">
        <v>0</v>
      </c>
      <c r="R516" s="23" t="n">
        <v>0</v>
      </c>
      <c r="S516" s="23" t="n">
        <v>0</v>
      </c>
      <c r="T516" s="23" t="n">
        <v>0</v>
      </c>
      <c r="U516" s="42" t="n">
        <f aca="false">IF(I516="delivery",O516-SUM(Q516+R516),IF(I516="PO",P516-SUM(Q516:R516)))</f>
        <v>1262</v>
      </c>
      <c r="V516" s="43" t="n">
        <v>0.0001</v>
      </c>
      <c r="W516" s="43"/>
      <c r="X516" s="43" t="n">
        <f aca="false">W516-V516</f>
        <v>-0.0001</v>
      </c>
      <c r="Z516" s="44"/>
      <c r="AA516" s="44"/>
      <c r="AM516" s="23" t="str">
        <f aca="false">D516</f>
        <v>Arista</v>
      </c>
      <c r="AN516" s="23" t="s">
        <v>2011</v>
      </c>
      <c r="AT516" s="44"/>
      <c r="AU516" s="44"/>
      <c r="BD516" s="23" t="s">
        <v>1468</v>
      </c>
      <c r="BE516" s="1" t="s">
        <v>183</v>
      </c>
    </row>
    <row r="517" customFormat="false" ht="15" hidden="false" customHeight="true" outlineLevel="0" collapsed="false">
      <c r="A517" s="23" t="s">
        <v>2213</v>
      </c>
      <c r="B517" s="23" t="s">
        <v>2214</v>
      </c>
      <c r="C517" s="40" t="s">
        <v>1465</v>
      </c>
      <c r="D517" s="23" t="s">
        <v>82</v>
      </c>
      <c r="E517" s="23" t="s">
        <v>2215</v>
      </c>
      <c r="F517" s="23" t="s">
        <v>2216</v>
      </c>
      <c r="G517" s="23" t="n">
        <v>55</v>
      </c>
      <c r="H517" s="23" t="n">
        <v>1</v>
      </c>
      <c r="I517" s="41" t="s">
        <v>188</v>
      </c>
      <c r="K517" s="23" t="n">
        <v>0</v>
      </c>
      <c r="L517" s="23" t="n">
        <v>0</v>
      </c>
      <c r="M517" s="23" t="n">
        <v>0</v>
      </c>
      <c r="N517" s="23" t="n">
        <v>0</v>
      </c>
      <c r="O517" s="23" t="n">
        <f aca="false">K517+L517</f>
        <v>0</v>
      </c>
      <c r="P517" s="23" t="n">
        <f aca="false">K517+L517+M517+N517</f>
        <v>0</v>
      </c>
      <c r="Q517" s="23" t="n">
        <v>0</v>
      </c>
      <c r="R517" s="23" t="n">
        <v>0</v>
      </c>
      <c r="S517" s="23" t="n">
        <v>0</v>
      </c>
      <c r="T517" s="23" t="n">
        <v>0</v>
      </c>
      <c r="U517" s="42" t="n">
        <f aca="false">IF(I517="delivery",O517-SUM(Q517+R517),IF(I517="PO",P517-SUM(Q517:R517)))</f>
        <v>0</v>
      </c>
      <c r="V517" s="43" t="n">
        <v>0.0001</v>
      </c>
      <c r="W517" s="43"/>
      <c r="X517" s="43" t="n">
        <f aca="false">W517-V517</f>
        <v>-0.0001</v>
      </c>
      <c r="Z517" s="44"/>
      <c r="AA517" s="44"/>
      <c r="AM517" s="23" t="str">
        <f aca="false">D517</f>
        <v>Arista</v>
      </c>
      <c r="AN517" s="23" t="s">
        <v>2011</v>
      </c>
      <c r="AT517" s="44"/>
      <c r="AU517" s="44"/>
      <c r="BD517" s="23" t="s">
        <v>1468</v>
      </c>
      <c r="BE517" s="1" t="s">
        <v>183</v>
      </c>
    </row>
    <row r="518" customFormat="false" ht="15" hidden="false" customHeight="true" outlineLevel="0" collapsed="false">
      <c r="A518" s="23" t="s">
        <v>2217</v>
      </c>
      <c r="B518" s="23" t="s">
        <v>2218</v>
      </c>
      <c r="C518" s="40" t="s">
        <v>1465</v>
      </c>
      <c r="D518" s="23" t="s">
        <v>82</v>
      </c>
      <c r="E518" s="23" t="s">
        <v>2219</v>
      </c>
      <c r="F518" s="23" t="s">
        <v>2220</v>
      </c>
      <c r="G518" s="23" t="n">
        <v>55</v>
      </c>
      <c r="H518" s="23" t="n">
        <v>1</v>
      </c>
      <c r="I518" s="41" t="s">
        <v>188</v>
      </c>
      <c r="K518" s="23" t="n">
        <v>0</v>
      </c>
      <c r="L518" s="23" t="n">
        <v>0</v>
      </c>
      <c r="M518" s="23" t="n">
        <v>0</v>
      </c>
      <c r="N518" s="23" t="n">
        <v>0</v>
      </c>
      <c r="O518" s="23" t="n">
        <f aca="false">K518+L518</f>
        <v>0</v>
      </c>
      <c r="P518" s="23" t="n">
        <f aca="false">K518+L518+M518+N518</f>
        <v>0</v>
      </c>
      <c r="Q518" s="23" t="n">
        <v>0</v>
      </c>
      <c r="R518" s="23" t="n">
        <v>1228</v>
      </c>
      <c r="S518" s="23" t="n">
        <v>897</v>
      </c>
      <c r="T518" s="23" t="n">
        <v>397</v>
      </c>
      <c r="U518" s="42" t="n">
        <f aca="false">IF(I518="delivery",O518-SUM(Q518+R518),IF(I518="PO",P518-SUM(Q518:R518)))</f>
        <v>-1228</v>
      </c>
      <c r="V518" s="43" t="n">
        <v>0.0001</v>
      </c>
      <c r="W518" s="43"/>
      <c r="X518" s="43" t="n">
        <f aca="false">W518-V518</f>
        <v>-0.0001</v>
      </c>
      <c r="Z518" s="44"/>
      <c r="AA518" s="44"/>
      <c r="AM518" s="23" t="str">
        <f aca="false">D518</f>
        <v>Arista</v>
      </c>
      <c r="AN518" s="23" t="s">
        <v>2011</v>
      </c>
      <c r="AT518" s="44"/>
      <c r="AU518" s="44"/>
      <c r="BD518" s="23" t="s">
        <v>1468</v>
      </c>
      <c r="BE518" s="1" t="s">
        <v>183</v>
      </c>
    </row>
    <row r="519" customFormat="false" ht="15" hidden="false" customHeight="true" outlineLevel="0" collapsed="false">
      <c r="A519" s="23" t="s">
        <v>2221</v>
      </c>
      <c r="B519" s="23" t="s">
        <v>2222</v>
      </c>
      <c r="C519" s="40" t="s">
        <v>1465</v>
      </c>
      <c r="D519" s="23" t="s">
        <v>82</v>
      </c>
      <c r="E519" s="23" t="s">
        <v>2223</v>
      </c>
      <c r="F519" s="23" t="s">
        <v>2224</v>
      </c>
      <c r="G519" s="23" t="n">
        <v>55</v>
      </c>
      <c r="H519" s="23" t="n">
        <v>1</v>
      </c>
      <c r="I519" s="41" t="s">
        <v>188</v>
      </c>
      <c r="K519" s="23" t="n">
        <v>0</v>
      </c>
      <c r="L519" s="23" t="n">
        <v>0</v>
      </c>
      <c r="M519" s="23" t="n">
        <v>0</v>
      </c>
      <c r="N519" s="23" t="n">
        <v>0</v>
      </c>
      <c r="O519" s="23" t="n">
        <f aca="false">K519+L519</f>
        <v>0</v>
      </c>
      <c r="P519" s="23" t="n">
        <f aca="false">K519+L519+M519+N519</f>
        <v>0</v>
      </c>
      <c r="Q519" s="23" t="n">
        <v>0</v>
      </c>
      <c r="R519" s="23" t="n">
        <v>0</v>
      </c>
      <c r="S519" s="23" t="n">
        <v>0</v>
      </c>
      <c r="T519" s="23" t="n">
        <v>0</v>
      </c>
      <c r="U519" s="42" t="n">
        <f aca="false">IF(I519="delivery",O519-SUM(Q519+R519),IF(I519="PO",P519-SUM(Q519:R519)))</f>
        <v>0</v>
      </c>
      <c r="V519" s="43" t="n">
        <v>0.0001</v>
      </c>
      <c r="W519" s="43"/>
      <c r="X519" s="43" t="n">
        <f aca="false">W519-V519</f>
        <v>-0.0001</v>
      </c>
      <c r="Z519" s="44"/>
      <c r="AA519" s="44"/>
      <c r="AM519" s="23" t="str">
        <f aca="false">D519</f>
        <v>Arista</v>
      </c>
      <c r="AN519" s="23" t="s">
        <v>2011</v>
      </c>
      <c r="AT519" s="44"/>
      <c r="AU519" s="44"/>
      <c r="BD519" s="23" t="s">
        <v>1468</v>
      </c>
      <c r="BE519" s="1" t="s">
        <v>183</v>
      </c>
    </row>
    <row r="520" customFormat="false" ht="15" hidden="false" customHeight="true" outlineLevel="0" collapsed="false">
      <c r="A520" s="23" t="s">
        <v>2225</v>
      </c>
      <c r="B520" s="23" t="s">
        <v>2226</v>
      </c>
      <c r="C520" s="40" t="s">
        <v>1465</v>
      </c>
      <c r="D520" s="23" t="s">
        <v>82</v>
      </c>
      <c r="E520" s="23" t="s">
        <v>2227</v>
      </c>
      <c r="F520" s="23" t="s">
        <v>2228</v>
      </c>
      <c r="G520" s="23" t="n">
        <v>55</v>
      </c>
      <c r="H520" s="23" t="n">
        <v>1</v>
      </c>
      <c r="I520" s="41" t="s">
        <v>188</v>
      </c>
      <c r="K520" s="23" t="n">
        <v>0</v>
      </c>
      <c r="L520" s="23" t="n">
        <v>0</v>
      </c>
      <c r="M520" s="23" t="n">
        <v>0</v>
      </c>
      <c r="N520" s="23" t="n">
        <v>0</v>
      </c>
      <c r="O520" s="23" t="n">
        <f aca="false">K520+L520</f>
        <v>0</v>
      </c>
      <c r="P520" s="23" t="n">
        <f aca="false">K520+L520+M520+N520</f>
        <v>0</v>
      </c>
      <c r="Q520" s="23" t="n">
        <v>0</v>
      </c>
      <c r="R520" s="23" t="n">
        <v>0</v>
      </c>
      <c r="S520" s="23" t="n">
        <v>0</v>
      </c>
      <c r="T520" s="23" t="n">
        <v>0</v>
      </c>
      <c r="U520" s="42" t="n">
        <f aca="false">IF(I520="delivery",O520-SUM(Q520+R520),IF(I520="PO",P520-SUM(Q520:R520)))</f>
        <v>0</v>
      </c>
      <c r="V520" s="43" t="n">
        <v>0.0001</v>
      </c>
      <c r="W520" s="43"/>
      <c r="X520" s="43" t="n">
        <f aca="false">W520-V520</f>
        <v>-0.0001</v>
      </c>
      <c r="Z520" s="44"/>
      <c r="AA520" s="44"/>
      <c r="AM520" s="23" t="str">
        <f aca="false">D520</f>
        <v>Arista</v>
      </c>
      <c r="AN520" s="23" t="s">
        <v>2011</v>
      </c>
      <c r="AT520" s="44"/>
      <c r="AU520" s="44"/>
      <c r="BD520" s="23" t="s">
        <v>1468</v>
      </c>
      <c r="BE520" s="1" t="s">
        <v>183</v>
      </c>
    </row>
    <row r="521" customFormat="false" ht="15" hidden="false" customHeight="true" outlineLevel="0" collapsed="false">
      <c r="A521" s="23" t="s">
        <v>2229</v>
      </c>
      <c r="B521" s="23" t="s">
        <v>2230</v>
      </c>
      <c r="C521" s="40" t="s">
        <v>1465</v>
      </c>
      <c r="D521" s="23" t="s">
        <v>82</v>
      </c>
      <c r="E521" s="23" t="s">
        <v>2231</v>
      </c>
      <c r="F521" s="23" t="s">
        <v>2232</v>
      </c>
      <c r="G521" s="23" t="n">
        <v>55</v>
      </c>
      <c r="H521" s="23" t="n">
        <v>1</v>
      </c>
      <c r="I521" s="41" t="s">
        <v>188</v>
      </c>
      <c r="K521" s="23" t="n">
        <v>0</v>
      </c>
      <c r="L521" s="23" t="n">
        <v>0</v>
      </c>
      <c r="M521" s="23" t="n">
        <v>0</v>
      </c>
      <c r="N521" s="23" t="n">
        <v>0</v>
      </c>
      <c r="O521" s="23" t="n">
        <f aca="false">K521+L521</f>
        <v>0</v>
      </c>
      <c r="P521" s="23" t="n">
        <f aca="false">K521+L521+M521+N521</f>
        <v>0</v>
      </c>
      <c r="Q521" s="23" t="n">
        <v>878</v>
      </c>
      <c r="R521" s="23" t="n">
        <v>1560</v>
      </c>
      <c r="S521" s="23" t="n">
        <v>1356</v>
      </c>
      <c r="T521" s="23" t="n">
        <v>466</v>
      </c>
      <c r="U521" s="42" t="n">
        <f aca="false">IF(I521="delivery",O521-SUM(Q521+R521),IF(I521="PO",P521-SUM(Q521:R521)))</f>
        <v>-2438</v>
      </c>
      <c r="V521" s="43" t="n">
        <v>0.0001</v>
      </c>
      <c r="W521" s="43"/>
      <c r="X521" s="43" t="n">
        <f aca="false">W521-V521</f>
        <v>-0.0001</v>
      </c>
      <c r="Z521" s="44"/>
      <c r="AA521" s="44"/>
      <c r="AM521" s="23" t="str">
        <f aca="false">D521</f>
        <v>Arista</v>
      </c>
      <c r="AN521" s="23" t="s">
        <v>2011</v>
      </c>
      <c r="AT521" s="44"/>
      <c r="AU521" s="44"/>
      <c r="BD521" s="23" t="s">
        <v>1468</v>
      </c>
      <c r="BE521" s="1" t="s">
        <v>183</v>
      </c>
    </row>
    <row r="522" customFormat="false" ht="15" hidden="false" customHeight="true" outlineLevel="0" collapsed="false">
      <c r="A522" s="23" t="s">
        <v>2233</v>
      </c>
      <c r="B522" s="23" t="s">
        <v>2234</v>
      </c>
      <c r="C522" s="40" t="s">
        <v>177</v>
      </c>
      <c r="D522" s="23" t="s">
        <v>1471</v>
      </c>
      <c r="E522" s="23" t="s">
        <v>2235</v>
      </c>
      <c r="F522" s="23" t="s">
        <v>2236</v>
      </c>
      <c r="G522" s="23" t="n">
        <v>23</v>
      </c>
      <c r="H522" s="23" t="n">
        <v>1000</v>
      </c>
      <c r="I522" s="41" t="s">
        <v>188</v>
      </c>
      <c r="K522" s="23" t="n">
        <v>0</v>
      </c>
      <c r="L522" s="23" t="n">
        <v>132</v>
      </c>
      <c r="M522" s="23" t="n">
        <v>4000</v>
      </c>
      <c r="N522" s="23" t="n">
        <v>0</v>
      </c>
      <c r="O522" s="23" t="n">
        <f aca="false">K522+L522</f>
        <v>132</v>
      </c>
      <c r="P522" s="23" t="n">
        <f aca="false">K522+L522+M522+N522</f>
        <v>4132</v>
      </c>
      <c r="Q522" s="23" t="n">
        <v>2353</v>
      </c>
      <c r="R522" s="23" t="n">
        <v>1949</v>
      </c>
      <c r="S522" s="23" t="n">
        <v>2067</v>
      </c>
      <c r="T522" s="23" t="n">
        <v>1018</v>
      </c>
      <c r="U522" s="42" t="n">
        <f aca="false">IF(I522="delivery",O522-SUM(Q522+R522),IF(I522="PO",P522-SUM(Q522:R522)))</f>
        <v>-170</v>
      </c>
      <c r="V522" s="43" t="n">
        <v>0.3</v>
      </c>
      <c r="W522" s="43"/>
      <c r="X522" s="43" t="n">
        <f aca="false">W522-V522</f>
        <v>-0.3</v>
      </c>
      <c r="Z522" s="44"/>
      <c r="AA522" s="44"/>
      <c r="AM522" s="23" t="str">
        <f aca="false">D522</f>
        <v>Sanmina</v>
      </c>
      <c r="AN522" s="23" t="s">
        <v>1474</v>
      </c>
      <c r="AT522" s="44"/>
      <c r="AU522" s="44"/>
      <c r="BD522" s="23" t="s">
        <v>182</v>
      </c>
      <c r="BE522" s="1" t="s">
        <v>183</v>
      </c>
    </row>
    <row r="523" customFormat="false" ht="15" hidden="false" customHeight="true" outlineLevel="0" collapsed="false">
      <c r="A523" s="23" t="s">
        <v>2237</v>
      </c>
      <c r="B523" s="23" t="s">
        <v>2238</v>
      </c>
      <c r="C523" s="40" t="s">
        <v>177</v>
      </c>
      <c r="D523" s="23" t="s">
        <v>1471</v>
      </c>
      <c r="E523" s="23" t="s">
        <v>2239</v>
      </c>
      <c r="F523" s="23" t="s">
        <v>2240</v>
      </c>
      <c r="G523" s="23" t="n">
        <v>23</v>
      </c>
      <c r="H523" s="23" t="n">
        <v>1000</v>
      </c>
      <c r="I523" s="41" t="s">
        <v>188</v>
      </c>
      <c r="K523" s="23" t="n">
        <v>0</v>
      </c>
      <c r="L523" s="23" t="n">
        <v>596</v>
      </c>
      <c r="M523" s="23" t="n">
        <v>0</v>
      </c>
      <c r="N523" s="23" t="n">
        <v>0</v>
      </c>
      <c r="O523" s="23" t="n">
        <f aca="false">K523+L523</f>
        <v>596</v>
      </c>
      <c r="P523" s="23" t="n">
        <f aca="false">K523+L523+M523+N523</f>
        <v>596</v>
      </c>
      <c r="Q523" s="23" t="n">
        <v>453</v>
      </c>
      <c r="R523" s="23" t="n">
        <v>182</v>
      </c>
      <c r="S523" s="23" t="n">
        <v>150</v>
      </c>
      <c r="T523" s="23" t="n">
        <v>68</v>
      </c>
      <c r="U523" s="42" t="n">
        <f aca="false">IF(I523="delivery",O523-SUM(Q523+R523),IF(I523="PO",P523-SUM(Q523:R523)))</f>
        <v>-39</v>
      </c>
      <c r="V523" s="43" t="n">
        <v>0.3</v>
      </c>
      <c r="W523" s="43"/>
      <c r="X523" s="43" t="n">
        <f aca="false">W523-V523</f>
        <v>-0.3</v>
      </c>
      <c r="Z523" s="44"/>
      <c r="AA523" s="44"/>
      <c r="AM523" s="23" t="str">
        <f aca="false">D523</f>
        <v>Sanmina</v>
      </c>
      <c r="AN523" s="23" t="s">
        <v>1474</v>
      </c>
      <c r="AT523" s="44"/>
      <c r="AU523" s="44"/>
      <c r="BD523" s="23" t="s">
        <v>182</v>
      </c>
      <c r="BE523" s="1" t="s">
        <v>183</v>
      </c>
    </row>
    <row r="524" customFormat="false" ht="15" hidden="false" customHeight="true" outlineLevel="0" collapsed="false">
      <c r="A524" s="23" t="s">
        <v>2241</v>
      </c>
      <c r="B524" s="23" t="s">
        <v>2242</v>
      </c>
      <c r="C524" s="40" t="s">
        <v>177</v>
      </c>
      <c r="D524" s="23" t="s">
        <v>1471</v>
      </c>
      <c r="E524" s="23" t="s">
        <v>2243</v>
      </c>
      <c r="F524" s="23" t="s">
        <v>2244</v>
      </c>
      <c r="G524" s="23" t="n">
        <v>23</v>
      </c>
      <c r="H524" s="23" t="n">
        <v>1000</v>
      </c>
      <c r="I524" s="41" t="s">
        <v>188</v>
      </c>
      <c r="K524" s="23" t="n">
        <v>0</v>
      </c>
      <c r="L524" s="23" t="n">
        <v>2232</v>
      </c>
      <c r="M524" s="23" t="n">
        <v>0</v>
      </c>
      <c r="N524" s="23" t="n">
        <v>0</v>
      </c>
      <c r="O524" s="23" t="n">
        <f aca="false">K524+L524</f>
        <v>2232</v>
      </c>
      <c r="P524" s="23" t="n">
        <f aca="false">K524+L524+M524+N524</f>
        <v>2232</v>
      </c>
      <c r="Q524" s="23" t="n">
        <v>2066</v>
      </c>
      <c r="R524" s="23" t="n">
        <v>686</v>
      </c>
      <c r="S524" s="23" t="n">
        <v>825</v>
      </c>
      <c r="T524" s="23" t="n">
        <v>414</v>
      </c>
      <c r="U524" s="42" t="n">
        <f aca="false">IF(I524="delivery",O524-SUM(Q524+R524),IF(I524="PO",P524-SUM(Q524:R524)))</f>
        <v>-520</v>
      </c>
      <c r="V524" s="43" t="n">
        <v>0.55</v>
      </c>
      <c r="W524" s="43"/>
      <c r="X524" s="43" t="n">
        <f aca="false">W524-V524</f>
        <v>-0.55</v>
      </c>
      <c r="Z524" s="44"/>
      <c r="AA524" s="44"/>
      <c r="AM524" s="23" t="str">
        <f aca="false">D524</f>
        <v>Sanmina</v>
      </c>
      <c r="AN524" s="23" t="s">
        <v>1474</v>
      </c>
      <c r="AT524" s="44"/>
      <c r="AU524" s="44"/>
      <c r="BD524" s="23" t="s">
        <v>182</v>
      </c>
      <c r="BE524" s="1" t="s">
        <v>183</v>
      </c>
    </row>
    <row r="525" customFormat="false" ht="15" hidden="false" customHeight="true" outlineLevel="0" collapsed="false">
      <c r="A525" s="23" t="s">
        <v>2245</v>
      </c>
      <c r="B525" s="23" t="s">
        <v>2246</v>
      </c>
      <c r="C525" s="40" t="s">
        <v>177</v>
      </c>
      <c r="D525" s="23" t="s">
        <v>1471</v>
      </c>
      <c r="E525" s="23" t="s">
        <v>2247</v>
      </c>
      <c r="F525" s="23" t="s">
        <v>2248</v>
      </c>
      <c r="G525" s="23" t="n">
        <v>23</v>
      </c>
      <c r="H525" s="23" t="n">
        <v>1000</v>
      </c>
      <c r="I525" s="41" t="s">
        <v>188</v>
      </c>
      <c r="K525" s="23" t="n">
        <v>0</v>
      </c>
      <c r="L525" s="23" t="n">
        <v>4870</v>
      </c>
      <c r="M525" s="23" t="n">
        <v>0</v>
      </c>
      <c r="N525" s="23" t="n">
        <v>0</v>
      </c>
      <c r="O525" s="23" t="n">
        <f aca="false">K525+L525</f>
        <v>4870</v>
      </c>
      <c r="P525" s="23" t="n">
        <f aca="false">K525+L525+M525+N525</f>
        <v>4870</v>
      </c>
      <c r="Q525" s="23" t="n">
        <v>564</v>
      </c>
      <c r="R525" s="23" t="n">
        <v>234</v>
      </c>
      <c r="S525" s="23" t="n">
        <v>210</v>
      </c>
      <c r="T525" s="23" t="n">
        <v>110</v>
      </c>
      <c r="U525" s="42" t="n">
        <f aca="false">IF(I525="delivery",O525-SUM(Q525+R525),IF(I525="PO",P525-SUM(Q525:R525)))</f>
        <v>4072</v>
      </c>
      <c r="V525" s="43" t="n">
        <v>0.98</v>
      </c>
      <c r="W525" s="43"/>
      <c r="X525" s="43" t="n">
        <f aca="false">W525-V525</f>
        <v>-0.98</v>
      </c>
      <c r="Z525" s="44"/>
      <c r="AA525" s="44"/>
      <c r="AM525" s="23" t="str">
        <f aca="false">D525</f>
        <v>Sanmina</v>
      </c>
      <c r="AN525" s="23" t="s">
        <v>1474</v>
      </c>
      <c r="AT525" s="44"/>
      <c r="AU525" s="44"/>
      <c r="BD525" s="23" t="s">
        <v>182</v>
      </c>
      <c r="BE525" s="1" t="s">
        <v>183</v>
      </c>
    </row>
    <row r="526" customFormat="false" ht="15" hidden="false" customHeight="true" outlineLevel="0" collapsed="false">
      <c r="A526" s="23" t="s">
        <v>2249</v>
      </c>
      <c r="B526" s="23" t="s">
        <v>2250</v>
      </c>
      <c r="C526" s="40" t="s">
        <v>177</v>
      </c>
      <c r="D526" s="23" t="s">
        <v>1471</v>
      </c>
      <c r="E526" s="23" t="s">
        <v>2251</v>
      </c>
      <c r="F526" s="23" t="s">
        <v>2252</v>
      </c>
      <c r="G526" s="23" t="n">
        <v>23</v>
      </c>
      <c r="H526" s="23" t="n">
        <v>1000</v>
      </c>
      <c r="I526" s="41" t="s">
        <v>188</v>
      </c>
      <c r="K526" s="23" t="n">
        <v>0</v>
      </c>
      <c r="L526" s="23" t="n">
        <v>3898</v>
      </c>
      <c r="M526" s="23" t="n">
        <v>0</v>
      </c>
      <c r="N526" s="23" t="n">
        <v>0</v>
      </c>
      <c r="O526" s="23" t="n">
        <f aca="false">K526+L526</f>
        <v>3898</v>
      </c>
      <c r="P526" s="23" t="n">
        <f aca="false">K526+L526+M526+N526</f>
        <v>3898</v>
      </c>
      <c r="Q526" s="23" t="n">
        <v>183</v>
      </c>
      <c r="R526" s="23" t="n">
        <v>60</v>
      </c>
      <c r="S526" s="23" t="n">
        <v>60</v>
      </c>
      <c r="T526" s="23" t="n">
        <v>34</v>
      </c>
      <c r="U526" s="42" t="n">
        <f aca="false">IF(I526="delivery",O526-SUM(Q526+R526),IF(I526="PO",P526-SUM(Q526:R526)))</f>
        <v>3655</v>
      </c>
      <c r="V526" s="43" t="n">
        <v>1.12</v>
      </c>
      <c r="W526" s="43"/>
      <c r="X526" s="43" t="n">
        <f aca="false">W526-V526</f>
        <v>-1.12</v>
      </c>
      <c r="Y526" s="23" t="n">
        <v>0.15</v>
      </c>
      <c r="Z526" s="44"/>
      <c r="AA526" s="44"/>
      <c r="AM526" s="23" t="str">
        <f aca="false">D526</f>
        <v>Sanmina</v>
      </c>
      <c r="AN526" s="23" t="s">
        <v>1474</v>
      </c>
      <c r="AT526" s="44"/>
      <c r="AU526" s="44"/>
      <c r="BD526" s="23" t="s">
        <v>182</v>
      </c>
      <c r="BE526" s="1" t="s">
        <v>183</v>
      </c>
    </row>
    <row r="527" customFormat="false" ht="15" hidden="false" customHeight="true" outlineLevel="0" collapsed="false">
      <c r="A527" s="23" t="s">
        <v>2253</v>
      </c>
      <c r="B527" s="23" t="s">
        <v>2254</v>
      </c>
      <c r="C527" s="40" t="s">
        <v>177</v>
      </c>
      <c r="D527" s="23" t="s">
        <v>1471</v>
      </c>
      <c r="E527" s="23" t="s">
        <v>2255</v>
      </c>
      <c r="F527" s="23" t="s">
        <v>2256</v>
      </c>
      <c r="G527" s="23" t="n">
        <v>23</v>
      </c>
      <c r="H527" s="23" t="n">
        <v>1000</v>
      </c>
      <c r="I527" s="41" t="s">
        <v>188</v>
      </c>
      <c r="K527" s="23" t="n">
        <v>0</v>
      </c>
      <c r="L527" s="23" t="n">
        <v>1097</v>
      </c>
      <c r="M527" s="23" t="n">
        <v>0</v>
      </c>
      <c r="N527" s="23" t="n">
        <v>0</v>
      </c>
      <c r="O527" s="23" t="n">
        <f aca="false">K527+L527</f>
        <v>1097</v>
      </c>
      <c r="P527" s="23" t="n">
        <f aca="false">K527+L527+M527+N527</f>
        <v>1097</v>
      </c>
      <c r="Q527" s="23" t="n">
        <v>2160</v>
      </c>
      <c r="R527" s="23" t="n">
        <v>806</v>
      </c>
      <c r="S527" s="23" t="n">
        <v>1043</v>
      </c>
      <c r="T527" s="23" t="n">
        <v>562</v>
      </c>
      <c r="U527" s="42" t="n">
        <f aca="false">IF(I527="delivery",O527-SUM(Q527+R527),IF(I527="PO",P527-SUM(Q527:R527)))</f>
        <v>-1869</v>
      </c>
      <c r="V527" s="43" t="n">
        <v>0.3</v>
      </c>
      <c r="W527" s="43"/>
      <c r="X527" s="43" t="n">
        <f aca="false">W527-V527</f>
        <v>-0.3</v>
      </c>
      <c r="Z527" s="44"/>
      <c r="AA527" s="44"/>
      <c r="AM527" s="23" t="str">
        <f aca="false">D527</f>
        <v>Sanmina</v>
      </c>
      <c r="AN527" s="23" t="s">
        <v>1474</v>
      </c>
      <c r="AT527" s="44"/>
      <c r="AU527" s="44"/>
      <c r="BD527" s="23" t="s">
        <v>182</v>
      </c>
      <c r="BE527" s="1" t="s">
        <v>183</v>
      </c>
    </row>
    <row r="528" customFormat="false" ht="15" hidden="false" customHeight="true" outlineLevel="0" collapsed="false">
      <c r="A528" s="23" t="s">
        <v>2257</v>
      </c>
      <c r="B528" s="23" t="s">
        <v>2258</v>
      </c>
      <c r="C528" s="40" t="s">
        <v>177</v>
      </c>
      <c r="D528" s="23" t="s">
        <v>1471</v>
      </c>
      <c r="E528" s="23" t="s">
        <v>2259</v>
      </c>
      <c r="F528" s="23" t="s">
        <v>2260</v>
      </c>
      <c r="G528" s="23" t="n">
        <v>23</v>
      </c>
      <c r="H528" s="23" t="n">
        <v>3000</v>
      </c>
      <c r="I528" s="41" t="s">
        <v>188</v>
      </c>
      <c r="K528" s="23" t="n">
        <v>0</v>
      </c>
      <c r="L528" s="23" t="n">
        <v>737</v>
      </c>
      <c r="M528" s="23" t="n">
        <v>2000</v>
      </c>
      <c r="N528" s="23" t="n">
        <v>0</v>
      </c>
      <c r="O528" s="23" t="n">
        <f aca="false">K528+L528</f>
        <v>737</v>
      </c>
      <c r="P528" s="23" t="n">
        <f aca="false">K528+L528+M528+N528</f>
        <v>2737</v>
      </c>
      <c r="Q528" s="23" t="n">
        <v>1017</v>
      </c>
      <c r="R528" s="23" t="n">
        <v>416</v>
      </c>
      <c r="S528" s="23" t="n">
        <v>360</v>
      </c>
      <c r="T528" s="23" t="n">
        <v>178</v>
      </c>
      <c r="U528" s="42" t="n">
        <f aca="false">IF(I528="delivery",O528-SUM(Q528+R528),IF(I528="PO",P528-SUM(Q528:R528)))</f>
        <v>1304</v>
      </c>
      <c r="V528" s="43" t="n">
        <v>0.3</v>
      </c>
      <c r="W528" s="43"/>
      <c r="X528" s="43" t="n">
        <f aca="false">W528-V528</f>
        <v>-0.3</v>
      </c>
      <c r="Y528" s="23" t="n">
        <v>0.35</v>
      </c>
      <c r="Z528" s="44"/>
      <c r="AA528" s="44"/>
      <c r="AM528" s="23" t="str">
        <f aca="false">D528</f>
        <v>Sanmina</v>
      </c>
      <c r="AN528" s="23" t="s">
        <v>1474</v>
      </c>
      <c r="AT528" s="44"/>
      <c r="AU528" s="44"/>
      <c r="BD528" s="23" t="s">
        <v>182</v>
      </c>
      <c r="BE528" s="1" t="s">
        <v>183</v>
      </c>
    </row>
    <row r="529" customFormat="false" ht="15" hidden="false" customHeight="true" outlineLevel="0" collapsed="false">
      <c r="A529" s="23" t="s">
        <v>2261</v>
      </c>
      <c r="B529" s="23" t="s">
        <v>2262</v>
      </c>
      <c r="C529" s="40" t="s">
        <v>177</v>
      </c>
      <c r="D529" s="23" t="s">
        <v>1471</v>
      </c>
      <c r="E529" s="23" t="s">
        <v>2263</v>
      </c>
      <c r="F529" s="23" t="s">
        <v>2264</v>
      </c>
      <c r="G529" s="23" t="n">
        <v>23</v>
      </c>
      <c r="H529" s="23" t="n">
        <v>1000</v>
      </c>
      <c r="I529" s="41" t="s">
        <v>188</v>
      </c>
      <c r="K529" s="23" t="n">
        <v>0</v>
      </c>
      <c r="L529" s="23" t="n">
        <v>9546</v>
      </c>
      <c r="M529" s="23" t="n">
        <v>0</v>
      </c>
      <c r="N529" s="23" t="n">
        <v>0</v>
      </c>
      <c r="O529" s="23" t="n">
        <f aca="false">K529+L529</f>
        <v>9546</v>
      </c>
      <c r="P529" s="23" t="n">
        <f aca="false">K529+L529+M529+N529</f>
        <v>9546</v>
      </c>
      <c r="Q529" s="23" t="n">
        <v>10540</v>
      </c>
      <c r="R529" s="23" t="n">
        <v>9390</v>
      </c>
      <c r="S529" s="23" t="n">
        <v>9257</v>
      </c>
      <c r="T529" s="23" t="n">
        <v>4910</v>
      </c>
      <c r="U529" s="42" t="n">
        <f aca="false">IF(I529="delivery",O529-SUM(Q529+R529),IF(I529="PO",P529-SUM(Q529:R529)))</f>
        <v>-10384</v>
      </c>
      <c r="V529" s="43" t="n">
        <v>0.1</v>
      </c>
      <c r="W529" s="43"/>
      <c r="X529" s="43" t="n">
        <f aca="false">W529-V529</f>
        <v>-0.1</v>
      </c>
      <c r="Y529" s="23" t="n">
        <v>0.14</v>
      </c>
      <c r="Z529" s="44"/>
      <c r="AA529" s="44"/>
      <c r="AM529" s="23" t="str">
        <f aca="false">D529</f>
        <v>Sanmina</v>
      </c>
      <c r="AN529" s="23" t="s">
        <v>1474</v>
      </c>
      <c r="AT529" s="44"/>
      <c r="AU529" s="44"/>
      <c r="BD529" s="23" t="s">
        <v>182</v>
      </c>
      <c r="BE529" s="1" t="s">
        <v>183</v>
      </c>
    </row>
    <row r="530" customFormat="false" ht="15" hidden="false" customHeight="true" outlineLevel="0" collapsed="false">
      <c r="A530" s="23" t="s">
        <v>2265</v>
      </c>
      <c r="B530" s="23" t="s">
        <v>2266</v>
      </c>
      <c r="C530" s="40" t="s">
        <v>177</v>
      </c>
      <c r="D530" s="23" t="s">
        <v>1471</v>
      </c>
      <c r="E530" s="23" t="s">
        <v>2267</v>
      </c>
      <c r="F530" s="23" t="s">
        <v>2268</v>
      </c>
      <c r="G530" s="23" t="n">
        <v>23</v>
      </c>
      <c r="H530" s="23" t="n">
        <v>1000</v>
      </c>
      <c r="I530" s="41" t="s">
        <v>188</v>
      </c>
      <c r="K530" s="23" t="n">
        <v>0</v>
      </c>
      <c r="L530" s="23" t="n">
        <v>4281</v>
      </c>
      <c r="M530" s="23" t="n">
        <v>0</v>
      </c>
      <c r="N530" s="23" t="n">
        <v>0</v>
      </c>
      <c r="O530" s="23" t="n">
        <f aca="false">K530+L530</f>
        <v>4281</v>
      </c>
      <c r="P530" s="23" t="n">
        <f aca="false">K530+L530+M530+N530</f>
        <v>4281</v>
      </c>
      <c r="Q530" s="23" t="n">
        <v>90</v>
      </c>
      <c r="R530" s="23" t="n">
        <v>0</v>
      </c>
      <c r="S530" s="23" t="n">
        <v>0</v>
      </c>
      <c r="T530" s="23" t="n">
        <v>0</v>
      </c>
      <c r="U530" s="42" t="n">
        <f aca="false">IF(I530="delivery",O530-SUM(Q530+R530),IF(I530="PO",P530-SUM(Q530:R530)))</f>
        <v>4191</v>
      </c>
      <c r="V530" s="43" t="n">
        <v>0.35</v>
      </c>
      <c r="W530" s="43"/>
      <c r="X530" s="43" t="n">
        <f aca="false">W530-V530</f>
        <v>-0.35</v>
      </c>
      <c r="Y530" s="23" t="n">
        <v>0.35</v>
      </c>
      <c r="Z530" s="44"/>
      <c r="AA530" s="44"/>
      <c r="AM530" s="23" t="str">
        <f aca="false">D530</f>
        <v>Sanmina</v>
      </c>
      <c r="AN530" s="23" t="s">
        <v>1474</v>
      </c>
      <c r="AT530" s="44"/>
      <c r="AU530" s="44"/>
      <c r="BD530" s="23" t="s">
        <v>182</v>
      </c>
      <c r="BE530" s="1" t="s">
        <v>183</v>
      </c>
    </row>
    <row r="531" customFormat="false" ht="15" hidden="false" customHeight="true" outlineLevel="0" collapsed="false">
      <c r="A531" s="23" t="s">
        <v>2269</v>
      </c>
      <c r="B531" s="23" t="s">
        <v>2270</v>
      </c>
      <c r="C531" s="40" t="s">
        <v>177</v>
      </c>
      <c r="D531" s="23" t="s">
        <v>1471</v>
      </c>
      <c r="E531" s="23" t="s">
        <v>2271</v>
      </c>
      <c r="F531" s="23" t="s">
        <v>2272</v>
      </c>
      <c r="G531" s="23" t="n">
        <v>23</v>
      </c>
      <c r="H531" s="23" t="n">
        <v>500</v>
      </c>
      <c r="I531" s="41" t="s">
        <v>188</v>
      </c>
      <c r="K531" s="23" t="n">
        <v>0</v>
      </c>
      <c r="L531" s="23" t="n">
        <v>152</v>
      </c>
      <c r="M531" s="23" t="n">
        <v>0</v>
      </c>
      <c r="N531" s="23" t="n">
        <v>0</v>
      </c>
      <c r="O531" s="23" t="n">
        <f aca="false">K531+L531</f>
        <v>152</v>
      </c>
      <c r="P531" s="23" t="n">
        <f aca="false">K531+L531+M531+N531</f>
        <v>152</v>
      </c>
      <c r="Q531" s="23" t="n">
        <v>50</v>
      </c>
      <c r="R531" s="23" t="n">
        <v>24</v>
      </c>
      <c r="S531" s="23" t="n">
        <v>24</v>
      </c>
      <c r="T531" s="23" t="n">
        <v>16</v>
      </c>
      <c r="U531" s="42" t="n">
        <f aca="false">IF(I531="delivery",O531-SUM(Q531+R531),IF(I531="PO",P531-SUM(Q531:R531)))</f>
        <v>78</v>
      </c>
      <c r="V531" s="43" t="n">
        <v>1</v>
      </c>
      <c r="W531" s="43"/>
      <c r="X531" s="43" t="n">
        <f aca="false">W531-V531</f>
        <v>-1</v>
      </c>
      <c r="Y531" s="23" t="n">
        <v>0.61</v>
      </c>
      <c r="Z531" s="44"/>
      <c r="AA531" s="44"/>
      <c r="AM531" s="23" t="str">
        <f aca="false">D531</f>
        <v>Sanmina</v>
      </c>
      <c r="AN531" s="23" t="s">
        <v>1474</v>
      </c>
      <c r="AT531" s="44"/>
      <c r="AU531" s="44"/>
      <c r="BD531" s="23" t="s">
        <v>182</v>
      </c>
      <c r="BE531" s="1" t="s">
        <v>183</v>
      </c>
    </row>
    <row r="532" customFormat="false" ht="15" hidden="false" customHeight="true" outlineLevel="0" collapsed="false">
      <c r="A532" s="23" t="s">
        <v>2273</v>
      </c>
      <c r="B532" s="23" t="s">
        <v>2274</v>
      </c>
      <c r="C532" s="40" t="s">
        <v>177</v>
      </c>
      <c r="D532" s="23" t="s">
        <v>1471</v>
      </c>
      <c r="E532" s="23" t="s">
        <v>2275</v>
      </c>
      <c r="F532" s="23" t="s">
        <v>2276</v>
      </c>
      <c r="G532" s="23" t="n">
        <v>23</v>
      </c>
      <c r="H532" s="23" t="n">
        <v>1000</v>
      </c>
      <c r="I532" s="41" t="s">
        <v>188</v>
      </c>
      <c r="K532" s="23" t="n">
        <v>0</v>
      </c>
      <c r="L532" s="23" t="n">
        <v>501</v>
      </c>
      <c r="M532" s="23" t="n">
        <v>0</v>
      </c>
      <c r="N532" s="23" t="n">
        <v>0</v>
      </c>
      <c r="O532" s="23" t="n">
        <f aca="false">K532+L532</f>
        <v>501</v>
      </c>
      <c r="P532" s="23" t="n">
        <f aca="false">K532+L532+M532+N532</f>
        <v>501</v>
      </c>
      <c r="Q532" s="23" t="n">
        <v>15</v>
      </c>
      <c r="R532" s="23" t="n">
        <v>0</v>
      </c>
      <c r="S532" s="23" t="n">
        <v>0</v>
      </c>
      <c r="T532" s="23" t="n">
        <v>0</v>
      </c>
      <c r="U532" s="42" t="n">
        <f aca="false">IF(I532="delivery",O532-SUM(Q532+R532),IF(I532="PO",P532-SUM(Q532:R532)))</f>
        <v>486</v>
      </c>
      <c r="V532" s="43" t="n">
        <v>1</v>
      </c>
      <c r="W532" s="43"/>
      <c r="X532" s="43" t="n">
        <f aca="false">W532-V532</f>
        <v>-1</v>
      </c>
      <c r="Y532" s="23" t="n">
        <v>0.755</v>
      </c>
      <c r="Z532" s="44"/>
      <c r="AA532" s="44"/>
      <c r="AM532" s="23" t="str">
        <f aca="false">D532</f>
        <v>Sanmina</v>
      </c>
      <c r="AN532" s="23" t="s">
        <v>1474</v>
      </c>
      <c r="AT532" s="44"/>
      <c r="AU532" s="44"/>
      <c r="BD532" s="23" t="s">
        <v>182</v>
      </c>
      <c r="BE532" s="1" t="s">
        <v>183</v>
      </c>
    </row>
    <row r="533" customFormat="false" ht="15" hidden="false" customHeight="true" outlineLevel="0" collapsed="false">
      <c r="A533" s="23" t="s">
        <v>2277</v>
      </c>
      <c r="B533" s="23" t="s">
        <v>2278</v>
      </c>
      <c r="C533" s="40" t="s">
        <v>177</v>
      </c>
      <c r="D533" s="23" t="s">
        <v>1471</v>
      </c>
      <c r="E533" s="23" t="s">
        <v>2279</v>
      </c>
      <c r="F533" s="23" t="s">
        <v>2280</v>
      </c>
      <c r="G533" s="23" t="n">
        <v>23</v>
      </c>
      <c r="H533" s="23" t="n">
        <v>1000</v>
      </c>
      <c r="I533" s="41" t="s">
        <v>188</v>
      </c>
      <c r="K533" s="23" t="n">
        <v>0</v>
      </c>
      <c r="L533" s="23" t="n">
        <v>14406</v>
      </c>
      <c r="M533" s="23" t="n">
        <v>0</v>
      </c>
      <c r="N533" s="23" t="n">
        <v>0</v>
      </c>
      <c r="O533" s="23" t="n">
        <f aca="false">K533+L533</f>
        <v>14406</v>
      </c>
      <c r="P533" s="23" t="n">
        <f aca="false">K533+L533+M533+N533</f>
        <v>14406</v>
      </c>
      <c r="Q533" s="23" t="n">
        <v>14536</v>
      </c>
      <c r="R533" s="23" t="n">
        <v>11010</v>
      </c>
      <c r="S533" s="23" t="n">
        <v>10463</v>
      </c>
      <c r="T533" s="23" t="n">
        <v>6139</v>
      </c>
      <c r="U533" s="42" t="n">
        <f aca="false">IF(I533="delivery",O533-SUM(Q533+R533),IF(I533="PO",P533-SUM(Q533:R533)))</f>
        <v>-11140</v>
      </c>
      <c r="V533" s="43" t="n">
        <v>0.42</v>
      </c>
      <c r="W533" s="43"/>
      <c r="X533" s="43" t="n">
        <f aca="false">W533-V533</f>
        <v>-0.42</v>
      </c>
      <c r="Y533" s="23" t="n">
        <v>0.07</v>
      </c>
      <c r="Z533" s="44"/>
      <c r="AA533" s="44"/>
      <c r="AM533" s="23" t="str">
        <f aca="false">D533</f>
        <v>Sanmina</v>
      </c>
      <c r="AN533" s="23" t="s">
        <v>1474</v>
      </c>
      <c r="AT533" s="44"/>
      <c r="AU533" s="44"/>
      <c r="BD533" s="23" t="s">
        <v>182</v>
      </c>
      <c r="BE533" s="1" t="s">
        <v>183</v>
      </c>
    </row>
    <row r="534" customFormat="false" ht="15" hidden="false" customHeight="true" outlineLevel="0" collapsed="false">
      <c r="A534" s="23" t="s">
        <v>2281</v>
      </c>
      <c r="B534" s="23" t="s">
        <v>2282</v>
      </c>
      <c r="C534" s="40" t="s">
        <v>177</v>
      </c>
      <c r="D534" s="23" t="s">
        <v>1471</v>
      </c>
      <c r="E534" s="23" t="s">
        <v>2283</v>
      </c>
      <c r="F534" s="23" t="s">
        <v>2284</v>
      </c>
      <c r="G534" s="23" t="n">
        <v>23</v>
      </c>
      <c r="H534" s="23" t="n">
        <v>1000</v>
      </c>
      <c r="I534" s="41" t="s">
        <v>188</v>
      </c>
      <c r="K534" s="23" t="n">
        <v>0</v>
      </c>
      <c r="L534" s="23" t="n">
        <v>6537</v>
      </c>
      <c r="M534" s="23" t="n">
        <v>0</v>
      </c>
      <c r="N534" s="23" t="n">
        <v>0</v>
      </c>
      <c r="O534" s="23" t="n">
        <f aca="false">K534+L534</f>
        <v>6537</v>
      </c>
      <c r="P534" s="23" t="n">
        <f aca="false">K534+L534+M534+N534</f>
        <v>6537</v>
      </c>
      <c r="Q534" s="23" t="n">
        <v>2554</v>
      </c>
      <c r="R534" s="23" t="n">
        <v>1721</v>
      </c>
      <c r="S534" s="23" t="n">
        <v>1809</v>
      </c>
      <c r="T534" s="23" t="n">
        <v>874</v>
      </c>
      <c r="U534" s="42" t="n">
        <f aca="false">IF(I534="delivery",O534-SUM(Q534+R534),IF(I534="PO",P534-SUM(Q534:R534)))</f>
        <v>2262</v>
      </c>
      <c r="V534" s="43" t="n">
        <v>1.46</v>
      </c>
      <c r="W534" s="43"/>
      <c r="X534" s="43" t="n">
        <f aca="false">W534-V534</f>
        <v>-1.46</v>
      </c>
      <c r="Z534" s="44"/>
      <c r="AA534" s="44"/>
      <c r="AM534" s="23" t="str">
        <f aca="false">D534</f>
        <v>Sanmina</v>
      </c>
      <c r="AN534" s="23" t="s">
        <v>1474</v>
      </c>
      <c r="AT534" s="44"/>
      <c r="AU534" s="44"/>
      <c r="BD534" s="23" t="s">
        <v>182</v>
      </c>
      <c r="BE534" s="1" t="s">
        <v>183</v>
      </c>
    </row>
    <row r="535" customFormat="false" ht="15" hidden="false" customHeight="true" outlineLevel="0" collapsed="false">
      <c r="A535" s="23" t="s">
        <v>2285</v>
      </c>
      <c r="B535" s="23" t="s">
        <v>2286</v>
      </c>
      <c r="C535" s="40" t="s">
        <v>177</v>
      </c>
      <c r="D535" s="23" t="s">
        <v>1471</v>
      </c>
      <c r="E535" s="23" t="s">
        <v>2287</v>
      </c>
      <c r="F535" s="23" t="s">
        <v>2288</v>
      </c>
      <c r="G535" s="23" t="n">
        <v>23</v>
      </c>
      <c r="H535" s="23" t="n">
        <v>1000</v>
      </c>
      <c r="I535" s="41" t="s">
        <v>188</v>
      </c>
      <c r="K535" s="23" t="n">
        <v>0</v>
      </c>
      <c r="L535" s="23" t="n">
        <v>3695</v>
      </c>
      <c r="M535" s="23" t="n">
        <v>0</v>
      </c>
      <c r="N535" s="23" t="n">
        <v>0</v>
      </c>
      <c r="O535" s="23" t="n">
        <f aca="false">K535+L535</f>
        <v>3695</v>
      </c>
      <c r="P535" s="23" t="n">
        <f aca="false">K535+L535+M535+N535</f>
        <v>3695</v>
      </c>
      <c r="Q535" s="23" t="n">
        <v>2554</v>
      </c>
      <c r="R535" s="23" t="n">
        <v>1721</v>
      </c>
      <c r="S535" s="23" t="n">
        <v>1809</v>
      </c>
      <c r="T535" s="23" t="n">
        <v>874</v>
      </c>
      <c r="U535" s="42" t="n">
        <f aca="false">IF(I535="delivery",O535-SUM(Q535+R535),IF(I535="PO",P535-SUM(Q535:R535)))</f>
        <v>-580</v>
      </c>
      <c r="V535" s="43" t="n">
        <v>1.46</v>
      </c>
      <c r="W535" s="43"/>
      <c r="X535" s="43" t="n">
        <f aca="false">W535-V535</f>
        <v>-1.46</v>
      </c>
      <c r="Z535" s="44"/>
      <c r="AA535" s="44"/>
      <c r="AM535" s="23" t="str">
        <f aca="false">D535</f>
        <v>Sanmina</v>
      </c>
      <c r="AN535" s="23" t="s">
        <v>1474</v>
      </c>
      <c r="AT535" s="44"/>
      <c r="AU535" s="44"/>
      <c r="BD535" s="23" t="s">
        <v>182</v>
      </c>
      <c r="BE535" s="1" t="s">
        <v>183</v>
      </c>
    </row>
    <row r="536" customFormat="false" ht="15" hidden="false" customHeight="true" outlineLevel="0" collapsed="false">
      <c r="A536" s="23" t="s">
        <v>2289</v>
      </c>
      <c r="B536" s="23" t="s">
        <v>2290</v>
      </c>
      <c r="C536" s="40" t="s">
        <v>177</v>
      </c>
      <c r="D536" s="23" t="s">
        <v>1471</v>
      </c>
      <c r="E536" s="23" t="s">
        <v>2291</v>
      </c>
      <c r="F536" s="23" t="s">
        <v>2292</v>
      </c>
      <c r="G536" s="23" t="n">
        <v>23</v>
      </c>
      <c r="H536" s="23" t="n">
        <v>1000</v>
      </c>
      <c r="I536" s="41" t="s">
        <v>188</v>
      </c>
      <c r="K536" s="23" t="n">
        <v>0</v>
      </c>
      <c r="L536" s="23" t="n">
        <v>78</v>
      </c>
      <c r="M536" s="23" t="n">
        <v>100</v>
      </c>
      <c r="N536" s="23" t="n">
        <v>0</v>
      </c>
      <c r="O536" s="23" t="n">
        <f aca="false">K536+L536</f>
        <v>78</v>
      </c>
      <c r="P536" s="23" t="n">
        <f aca="false">K536+L536+M536+N536</f>
        <v>178</v>
      </c>
      <c r="Q536" s="23" t="n">
        <v>156</v>
      </c>
      <c r="R536" s="23" t="n">
        <v>12</v>
      </c>
      <c r="S536" s="23" t="n">
        <v>12</v>
      </c>
      <c r="T536" s="23" t="n">
        <v>8</v>
      </c>
      <c r="U536" s="42" t="n">
        <f aca="false">IF(I536="delivery",O536-SUM(Q536+R536),IF(I536="PO",P536-SUM(Q536:R536)))</f>
        <v>10</v>
      </c>
      <c r="V536" s="43" t="n">
        <v>1.15</v>
      </c>
      <c r="W536" s="43"/>
      <c r="X536" s="43" t="n">
        <f aca="false">W536-V536</f>
        <v>-1.15</v>
      </c>
      <c r="Y536" s="23" t="n">
        <v>1.525</v>
      </c>
      <c r="Z536" s="44"/>
      <c r="AA536" s="44"/>
      <c r="AM536" s="23" t="str">
        <f aca="false">D536</f>
        <v>Sanmina</v>
      </c>
      <c r="AN536" s="23" t="s">
        <v>1474</v>
      </c>
      <c r="AT536" s="44"/>
      <c r="AU536" s="44"/>
      <c r="BD536" s="23" t="s">
        <v>182</v>
      </c>
      <c r="BE536" s="1" t="s">
        <v>183</v>
      </c>
    </row>
    <row r="537" customFormat="false" ht="15" hidden="false" customHeight="true" outlineLevel="0" collapsed="false">
      <c r="A537" s="23" t="s">
        <v>2293</v>
      </c>
      <c r="B537" s="23" t="s">
        <v>2294</v>
      </c>
      <c r="C537" s="40" t="s">
        <v>177</v>
      </c>
      <c r="D537" s="23" t="s">
        <v>1471</v>
      </c>
      <c r="E537" s="23" t="s">
        <v>2295</v>
      </c>
      <c r="F537" s="23" t="s">
        <v>2296</v>
      </c>
      <c r="G537" s="23" t="n">
        <v>23</v>
      </c>
      <c r="H537" s="23" t="n">
        <v>1000</v>
      </c>
      <c r="I537" s="41" t="s">
        <v>188</v>
      </c>
      <c r="K537" s="23" t="n">
        <v>0</v>
      </c>
      <c r="L537" s="23" t="n">
        <v>345</v>
      </c>
      <c r="M537" s="23" t="n">
        <v>0</v>
      </c>
      <c r="N537" s="23" t="n">
        <v>0</v>
      </c>
      <c r="O537" s="23" t="n">
        <f aca="false">K537+L537</f>
        <v>345</v>
      </c>
      <c r="P537" s="23" t="n">
        <f aca="false">K537+L537+M537+N537</f>
        <v>345</v>
      </c>
      <c r="Q537" s="23" t="n">
        <v>309</v>
      </c>
      <c r="R537" s="23" t="n">
        <v>12</v>
      </c>
      <c r="S537" s="23" t="n">
        <v>12</v>
      </c>
      <c r="T537" s="23" t="n">
        <v>8</v>
      </c>
      <c r="U537" s="42" t="n">
        <f aca="false">IF(I537="delivery",O537-SUM(Q537+R537),IF(I537="PO",P537-SUM(Q537:R537)))</f>
        <v>24</v>
      </c>
      <c r="V537" s="43" t="n">
        <v>1.46</v>
      </c>
      <c r="W537" s="43"/>
      <c r="X537" s="43" t="n">
        <f aca="false">W537-V537</f>
        <v>-1.46</v>
      </c>
      <c r="Z537" s="44"/>
      <c r="AA537" s="44"/>
      <c r="AM537" s="23" t="str">
        <f aca="false">D537</f>
        <v>Sanmina</v>
      </c>
      <c r="AN537" s="23" t="s">
        <v>1474</v>
      </c>
      <c r="AT537" s="44"/>
      <c r="AU537" s="44"/>
      <c r="BD537" s="23" t="s">
        <v>182</v>
      </c>
      <c r="BE537" s="1" t="s">
        <v>183</v>
      </c>
    </row>
    <row r="538" customFormat="false" ht="15" hidden="false" customHeight="true" outlineLevel="0" collapsed="false">
      <c r="A538" s="23" t="s">
        <v>2297</v>
      </c>
      <c r="B538" s="23" t="s">
        <v>2298</v>
      </c>
      <c r="C538" s="40" t="s">
        <v>177</v>
      </c>
      <c r="D538" s="23" t="s">
        <v>1471</v>
      </c>
      <c r="E538" s="23" t="s">
        <v>2299</v>
      </c>
      <c r="F538" s="23" t="s">
        <v>2300</v>
      </c>
      <c r="G538" s="23" t="n">
        <v>23</v>
      </c>
      <c r="H538" s="23" t="n">
        <v>1000</v>
      </c>
      <c r="I538" s="41" t="s">
        <v>188</v>
      </c>
      <c r="K538" s="23" t="n">
        <v>0</v>
      </c>
      <c r="L538" s="23" t="n">
        <v>1696</v>
      </c>
      <c r="M538" s="23" t="n">
        <v>0</v>
      </c>
      <c r="N538" s="23" t="n">
        <v>0</v>
      </c>
      <c r="O538" s="23" t="n">
        <f aca="false">K538+L538</f>
        <v>1696</v>
      </c>
      <c r="P538" s="23" t="n">
        <f aca="false">K538+L538+M538+N538</f>
        <v>1696</v>
      </c>
      <c r="Q538" s="23" t="n">
        <v>2066</v>
      </c>
      <c r="R538" s="23" t="n">
        <v>686</v>
      </c>
      <c r="S538" s="23" t="n">
        <v>825</v>
      </c>
      <c r="T538" s="23" t="n">
        <v>414</v>
      </c>
      <c r="U538" s="42" t="n">
        <f aca="false">IF(I538="delivery",O538-SUM(Q538+R538),IF(I538="PO",P538-SUM(Q538:R538)))</f>
        <v>-1056</v>
      </c>
      <c r="V538" s="43" t="n">
        <v>0.7</v>
      </c>
      <c r="W538" s="43"/>
      <c r="X538" s="43" t="n">
        <f aca="false">W538-V538</f>
        <v>-0.7</v>
      </c>
      <c r="Z538" s="44"/>
      <c r="AA538" s="44"/>
      <c r="AM538" s="23" t="str">
        <f aca="false">D538</f>
        <v>Sanmina</v>
      </c>
      <c r="AN538" s="23" t="s">
        <v>1474</v>
      </c>
      <c r="AT538" s="44"/>
      <c r="AU538" s="44"/>
      <c r="BD538" s="23" t="s">
        <v>182</v>
      </c>
      <c r="BE538" s="1" t="s">
        <v>183</v>
      </c>
    </row>
    <row r="539" customFormat="false" ht="15" hidden="false" customHeight="true" outlineLevel="0" collapsed="false">
      <c r="A539" s="23" t="s">
        <v>2301</v>
      </c>
      <c r="B539" s="23" t="s">
        <v>2302</v>
      </c>
      <c r="C539" s="40" t="s">
        <v>177</v>
      </c>
      <c r="D539" s="23" t="s">
        <v>1471</v>
      </c>
      <c r="E539" s="23" t="s">
        <v>2303</v>
      </c>
      <c r="F539" s="23" t="s">
        <v>2304</v>
      </c>
      <c r="G539" s="23" t="n">
        <v>23</v>
      </c>
      <c r="H539" s="23" t="n">
        <v>1000</v>
      </c>
      <c r="I539" s="41" t="s">
        <v>188</v>
      </c>
      <c r="K539" s="23" t="n">
        <v>0</v>
      </c>
      <c r="L539" s="23" t="n">
        <v>480</v>
      </c>
      <c r="M539" s="23" t="n">
        <v>0</v>
      </c>
      <c r="N539" s="23" t="n">
        <v>0</v>
      </c>
      <c r="O539" s="23" t="n">
        <f aca="false">K539+L539</f>
        <v>480</v>
      </c>
      <c r="P539" s="23" t="n">
        <f aca="false">K539+L539+M539+N539</f>
        <v>480</v>
      </c>
      <c r="Q539" s="23" t="n">
        <v>263</v>
      </c>
      <c r="R539" s="23" t="n">
        <v>261</v>
      </c>
      <c r="S539" s="23" t="n">
        <v>279</v>
      </c>
      <c r="T539" s="23" t="n">
        <v>124</v>
      </c>
      <c r="U539" s="42" t="n">
        <f aca="false">IF(I539="delivery",O539-SUM(Q539+R539),IF(I539="PO",P539-SUM(Q539:R539)))</f>
        <v>-44</v>
      </c>
      <c r="V539" s="43" t="n">
        <v>1.36</v>
      </c>
      <c r="W539" s="43"/>
      <c r="X539" s="43" t="n">
        <f aca="false">W539-V539</f>
        <v>-1.36</v>
      </c>
      <c r="Y539" s="23" t="n">
        <v>1.36</v>
      </c>
      <c r="Z539" s="44"/>
      <c r="AA539" s="44"/>
      <c r="AM539" s="23" t="str">
        <f aca="false">D539</f>
        <v>Sanmina</v>
      </c>
      <c r="AN539" s="23" t="s">
        <v>1474</v>
      </c>
      <c r="AT539" s="44"/>
      <c r="AU539" s="44"/>
      <c r="BD539" s="23" t="s">
        <v>182</v>
      </c>
      <c r="BE539" s="1" t="s">
        <v>183</v>
      </c>
    </row>
    <row r="540" customFormat="false" ht="15" hidden="false" customHeight="true" outlineLevel="0" collapsed="false">
      <c r="A540" s="23" t="s">
        <v>2305</v>
      </c>
      <c r="B540" s="23" t="s">
        <v>2306</v>
      </c>
      <c r="C540" s="40" t="s">
        <v>177</v>
      </c>
      <c r="D540" s="23" t="s">
        <v>1471</v>
      </c>
      <c r="E540" s="23" t="s">
        <v>2307</v>
      </c>
      <c r="F540" s="23" t="s">
        <v>2308</v>
      </c>
      <c r="G540" s="23" t="n">
        <v>23</v>
      </c>
      <c r="H540" s="23" t="n">
        <v>1000</v>
      </c>
      <c r="I540" s="41" t="s">
        <v>188</v>
      </c>
      <c r="K540" s="23" t="n">
        <v>0</v>
      </c>
      <c r="L540" s="23" t="n">
        <v>520</v>
      </c>
      <c r="M540" s="23" t="n">
        <v>0</v>
      </c>
      <c r="N540" s="23" t="n">
        <v>0</v>
      </c>
      <c r="O540" s="23" t="n">
        <f aca="false">K540+L540</f>
        <v>520</v>
      </c>
      <c r="P540" s="23" t="n">
        <f aca="false">K540+L540+M540+N540</f>
        <v>520</v>
      </c>
      <c r="Q540" s="23" t="n">
        <v>493</v>
      </c>
      <c r="R540" s="23" t="n">
        <v>210</v>
      </c>
      <c r="S540" s="23" t="n">
        <v>252</v>
      </c>
      <c r="T540" s="23" t="n">
        <v>126</v>
      </c>
      <c r="U540" s="42" t="n">
        <f aca="false">IF(I540="delivery",O540-SUM(Q540+R540),IF(I540="PO",P540-SUM(Q540:R540)))</f>
        <v>-183</v>
      </c>
      <c r="V540" s="43" t="n">
        <v>0.57</v>
      </c>
      <c r="W540" s="43"/>
      <c r="X540" s="43" t="n">
        <f aca="false">W540-V540</f>
        <v>-0.57</v>
      </c>
      <c r="Z540" s="44"/>
      <c r="AA540" s="44"/>
      <c r="AM540" s="23" t="str">
        <f aca="false">D540</f>
        <v>Sanmina</v>
      </c>
      <c r="AN540" s="23" t="s">
        <v>1474</v>
      </c>
      <c r="AT540" s="44"/>
      <c r="AU540" s="44"/>
      <c r="BD540" s="23" t="s">
        <v>182</v>
      </c>
      <c r="BE540" s="1" t="s">
        <v>183</v>
      </c>
    </row>
    <row r="541" customFormat="false" ht="15" hidden="false" customHeight="true" outlineLevel="0" collapsed="false">
      <c r="A541" s="23" t="s">
        <v>2309</v>
      </c>
      <c r="B541" s="23" t="s">
        <v>2310</v>
      </c>
      <c r="C541" s="40" t="s">
        <v>177</v>
      </c>
      <c r="D541" s="23" t="s">
        <v>1471</v>
      </c>
      <c r="E541" s="23" t="s">
        <v>2311</v>
      </c>
      <c r="F541" s="23" t="s">
        <v>2312</v>
      </c>
      <c r="G541" s="23" t="n">
        <v>23</v>
      </c>
      <c r="H541" s="23" t="n">
        <v>5000</v>
      </c>
      <c r="I541" s="41" t="s">
        <v>180</v>
      </c>
      <c r="K541" s="23" t="n">
        <v>0</v>
      </c>
      <c r="L541" s="23" t="n">
        <v>13099</v>
      </c>
      <c r="M541" s="23" t="n">
        <v>0</v>
      </c>
      <c r="N541" s="23" t="n">
        <v>0</v>
      </c>
      <c r="O541" s="23" t="n">
        <f aca="false">K541+L541</f>
        <v>13099</v>
      </c>
      <c r="P541" s="23" t="n">
        <f aca="false">K541+L541+M541+N541</f>
        <v>13099</v>
      </c>
      <c r="Q541" s="23" t="n">
        <v>7507</v>
      </c>
      <c r="R541" s="23" t="n">
        <v>4424</v>
      </c>
      <c r="S541" s="23" t="n">
        <v>6216</v>
      </c>
      <c r="T541" s="23" t="n">
        <v>2604</v>
      </c>
      <c r="U541" s="42" t="n">
        <f aca="false">IF(I541="delivery",O541-SUM(Q541+R541),IF(I541="PO",P541-SUM(Q541:R541)))</f>
        <v>1168</v>
      </c>
      <c r="V541" s="43" t="n">
        <v>0.05</v>
      </c>
      <c r="W541" s="43"/>
      <c r="X541" s="43" t="n">
        <f aca="false">W541-V541</f>
        <v>-0.05</v>
      </c>
      <c r="Z541" s="44"/>
      <c r="AA541" s="44"/>
      <c r="AM541" s="23" t="str">
        <f aca="false">D541</f>
        <v>Sanmina</v>
      </c>
      <c r="AN541" s="23" t="s">
        <v>1474</v>
      </c>
      <c r="AT541" s="44"/>
      <c r="AU541" s="44"/>
      <c r="BD541" s="23" t="s">
        <v>182</v>
      </c>
      <c r="BE541" s="1" t="s">
        <v>183</v>
      </c>
    </row>
    <row r="542" customFormat="false" ht="15" hidden="false" customHeight="true" outlineLevel="0" collapsed="false">
      <c r="A542" s="23" t="s">
        <v>2313</v>
      </c>
      <c r="B542" s="23" t="s">
        <v>2314</v>
      </c>
      <c r="C542" s="40" t="s">
        <v>177</v>
      </c>
      <c r="D542" s="23" t="s">
        <v>1471</v>
      </c>
      <c r="E542" s="23" t="s">
        <v>2315</v>
      </c>
      <c r="F542" s="23" t="s">
        <v>2316</v>
      </c>
      <c r="G542" s="23" t="n">
        <v>23</v>
      </c>
      <c r="H542" s="23" t="n">
        <v>5000</v>
      </c>
      <c r="I542" s="41" t="s">
        <v>188</v>
      </c>
      <c r="K542" s="23" t="n">
        <v>0</v>
      </c>
      <c r="L542" s="23" t="n">
        <v>888</v>
      </c>
      <c r="M542" s="23" t="n">
        <v>1000</v>
      </c>
      <c r="N542" s="23" t="n">
        <v>0</v>
      </c>
      <c r="O542" s="23" t="n">
        <f aca="false">K542+L542</f>
        <v>888</v>
      </c>
      <c r="P542" s="23" t="n">
        <f aca="false">K542+L542+M542+N542</f>
        <v>1888</v>
      </c>
      <c r="Q542" s="23" t="n">
        <v>1880</v>
      </c>
      <c r="R542" s="23" t="n">
        <v>963</v>
      </c>
      <c r="S542" s="23" t="n">
        <v>889</v>
      </c>
      <c r="T542" s="23" t="n">
        <v>454</v>
      </c>
      <c r="U542" s="42" t="n">
        <f aca="false">IF(I542="delivery",O542-SUM(Q542+R542),IF(I542="PO",P542-SUM(Q542:R542)))</f>
        <v>-955</v>
      </c>
      <c r="V542" s="43" t="n">
        <v>0.42</v>
      </c>
      <c r="W542" s="43"/>
      <c r="X542" s="43" t="n">
        <f aca="false">W542-V542</f>
        <v>-0.42</v>
      </c>
      <c r="Z542" s="44"/>
      <c r="AA542" s="44"/>
      <c r="AM542" s="23" t="str">
        <f aca="false">D542</f>
        <v>Sanmina</v>
      </c>
      <c r="AN542" s="23" t="s">
        <v>1474</v>
      </c>
      <c r="AT542" s="44"/>
      <c r="AU542" s="44"/>
      <c r="BD542" s="23" t="s">
        <v>182</v>
      </c>
      <c r="BE542" s="1" t="s">
        <v>183</v>
      </c>
    </row>
    <row r="543" customFormat="false" ht="15" hidden="false" customHeight="true" outlineLevel="0" collapsed="false">
      <c r="A543" s="23" t="s">
        <v>2317</v>
      </c>
      <c r="B543" s="23" t="s">
        <v>2318</v>
      </c>
      <c r="C543" s="40" t="s">
        <v>177</v>
      </c>
      <c r="D543" s="23" t="s">
        <v>1471</v>
      </c>
      <c r="E543" s="23" t="s">
        <v>2319</v>
      </c>
      <c r="F543" s="23" t="s">
        <v>2320</v>
      </c>
      <c r="G543" s="23" t="n">
        <v>23</v>
      </c>
      <c r="H543" s="23" t="n">
        <v>1000</v>
      </c>
      <c r="I543" s="41" t="s">
        <v>188</v>
      </c>
      <c r="K543" s="23" t="n">
        <v>0</v>
      </c>
      <c r="L543" s="23" t="n">
        <v>13263</v>
      </c>
      <c r="M543" s="23" t="n">
        <v>50000</v>
      </c>
      <c r="N543" s="23" t="n">
        <v>0</v>
      </c>
      <c r="O543" s="23" t="n">
        <f aca="false">K543+L543</f>
        <v>13263</v>
      </c>
      <c r="P543" s="23" t="n">
        <f aca="false">K543+L543+M543+N543</f>
        <v>63263</v>
      </c>
      <c r="Q543" s="23" t="n">
        <v>35580</v>
      </c>
      <c r="R543" s="23" t="n">
        <v>10540</v>
      </c>
      <c r="S543" s="23" t="n">
        <v>12258</v>
      </c>
      <c r="T543" s="23" t="n">
        <v>6544</v>
      </c>
      <c r="U543" s="42" t="n">
        <f aca="false">IF(I543="delivery",O543-SUM(Q543+R543),IF(I543="PO",P543-SUM(Q543:R543)))</f>
        <v>17143</v>
      </c>
      <c r="V543" s="43" t="n">
        <v>0.35</v>
      </c>
      <c r="W543" s="43"/>
      <c r="X543" s="43" t="n">
        <f aca="false">W543-V543</f>
        <v>-0.35</v>
      </c>
      <c r="Z543" s="44"/>
      <c r="AA543" s="44"/>
      <c r="AM543" s="23" t="str">
        <f aca="false">D543</f>
        <v>Sanmina</v>
      </c>
      <c r="AN543" s="23" t="s">
        <v>1474</v>
      </c>
      <c r="AT543" s="44"/>
      <c r="AU543" s="44"/>
      <c r="BD543" s="23" t="s">
        <v>182</v>
      </c>
      <c r="BE543" s="1" t="s">
        <v>183</v>
      </c>
    </row>
    <row r="544" customFormat="false" ht="15" hidden="false" customHeight="true" outlineLevel="0" collapsed="false">
      <c r="A544" s="23" t="s">
        <v>2321</v>
      </c>
      <c r="B544" s="23" t="s">
        <v>2322</v>
      </c>
      <c r="C544" s="40" t="s">
        <v>177</v>
      </c>
      <c r="D544" s="23" t="s">
        <v>1471</v>
      </c>
      <c r="E544" s="23" t="s">
        <v>2323</v>
      </c>
      <c r="F544" s="23" t="s">
        <v>2324</v>
      </c>
      <c r="G544" s="23" t="n">
        <v>23</v>
      </c>
      <c r="H544" s="23" t="n">
        <v>1000</v>
      </c>
      <c r="I544" s="41" t="s">
        <v>188</v>
      </c>
      <c r="K544" s="23" t="n">
        <v>0</v>
      </c>
      <c r="L544" s="23" t="n">
        <v>0</v>
      </c>
      <c r="M544" s="23" t="n">
        <v>0</v>
      </c>
      <c r="N544" s="23" t="n">
        <v>0</v>
      </c>
      <c r="O544" s="23" t="n">
        <f aca="false">K544+L544</f>
        <v>0</v>
      </c>
      <c r="P544" s="23" t="n">
        <f aca="false">K544+L544+M544+N544</f>
        <v>0</v>
      </c>
      <c r="Q544" s="23" t="n">
        <v>1</v>
      </c>
      <c r="R544" s="23" t="n">
        <v>0</v>
      </c>
      <c r="S544" s="23" t="n">
        <v>2</v>
      </c>
      <c r="T544" s="23" t="n">
        <v>4</v>
      </c>
      <c r="U544" s="42" t="n">
        <f aca="false">IF(I544="delivery",O544-SUM(Q544+R544),IF(I544="PO",P544-SUM(Q544:R544)))</f>
        <v>-1</v>
      </c>
      <c r="V544" s="43" t="n">
        <v>0.57</v>
      </c>
      <c r="W544" s="43"/>
      <c r="X544" s="43" t="n">
        <f aca="false">W544-V544</f>
        <v>-0.57</v>
      </c>
      <c r="Z544" s="44"/>
      <c r="AA544" s="44"/>
      <c r="AM544" s="23" t="str">
        <f aca="false">D544</f>
        <v>Sanmina</v>
      </c>
      <c r="AN544" s="23" t="s">
        <v>1474</v>
      </c>
      <c r="AT544" s="44"/>
      <c r="AU544" s="44"/>
      <c r="BD544" s="23" t="s">
        <v>182</v>
      </c>
      <c r="BE544" s="1" t="s">
        <v>183</v>
      </c>
    </row>
    <row r="545" customFormat="false" ht="15" hidden="false" customHeight="true" outlineLevel="0" collapsed="false">
      <c r="A545" s="23" t="s">
        <v>2325</v>
      </c>
      <c r="B545" s="23" t="s">
        <v>2326</v>
      </c>
      <c r="C545" s="40" t="s">
        <v>177</v>
      </c>
      <c r="D545" s="23" t="s">
        <v>1471</v>
      </c>
      <c r="E545" s="23" t="s">
        <v>2327</v>
      </c>
      <c r="F545" s="23" t="s">
        <v>2328</v>
      </c>
      <c r="G545" s="23" t="n">
        <v>23</v>
      </c>
      <c r="H545" s="23" t="n">
        <v>1000</v>
      </c>
      <c r="I545" s="41" t="s">
        <v>188</v>
      </c>
      <c r="K545" s="23" t="n">
        <v>0</v>
      </c>
      <c r="L545" s="23" t="n">
        <v>60</v>
      </c>
      <c r="M545" s="23" t="n">
        <v>0</v>
      </c>
      <c r="N545" s="23" t="n">
        <v>0</v>
      </c>
      <c r="O545" s="23" t="n">
        <f aca="false">K545+L545</f>
        <v>60</v>
      </c>
      <c r="P545" s="23" t="n">
        <f aca="false">K545+L545+M545+N545</f>
        <v>60</v>
      </c>
      <c r="Q545" s="23" t="n">
        <v>39</v>
      </c>
      <c r="R545" s="23" t="n">
        <v>48</v>
      </c>
      <c r="S545" s="23" t="n">
        <v>48</v>
      </c>
      <c r="T545" s="23" t="n">
        <v>22</v>
      </c>
      <c r="U545" s="42" t="n">
        <f aca="false">IF(I545="delivery",O545-SUM(Q545+R545),IF(I545="PO",P545-SUM(Q545:R545)))</f>
        <v>-27</v>
      </c>
      <c r="V545" s="43" t="n">
        <v>0.19</v>
      </c>
      <c r="W545" s="43"/>
      <c r="X545" s="43" t="n">
        <f aca="false">W545-V545</f>
        <v>-0.19</v>
      </c>
      <c r="Y545" s="23" t="n">
        <v>0.106</v>
      </c>
      <c r="Z545" s="44"/>
      <c r="AA545" s="44"/>
      <c r="AM545" s="23" t="str">
        <f aca="false">D545</f>
        <v>Sanmina</v>
      </c>
      <c r="AN545" s="23" t="s">
        <v>1474</v>
      </c>
      <c r="AT545" s="44"/>
      <c r="AU545" s="44"/>
      <c r="BD545" s="23" t="s">
        <v>182</v>
      </c>
      <c r="BE545" s="1" t="s">
        <v>183</v>
      </c>
    </row>
    <row r="546" customFormat="false" ht="15" hidden="false" customHeight="true" outlineLevel="0" collapsed="false">
      <c r="A546" s="23" t="s">
        <v>2329</v>
      </c>
      <c r="B546" s="23" t="s">
        <v>2330</v>
      </c>
      <c r="C546" s="40" t="s">
        <v>177</v>
      </c>
      <c r="D546" s="23" t="s">
        <v>1471</v>
      </c>
      <c r="E546" s="23" t="s">
        <v>2331</v>
      </c>
      <c r="F546" s="23" t="s">
        <v>2332</v>
      </c>
      <c r="G546" s="23" t="n">
        <v>58</v>
      </c>
      <c r="H546" s="23" t="n">
        <v>500</v>
      </c>
      <c r="I546" s="41" t="s">
        <v>188</v>
      </c>
      <c r="K546" s="23" t="n">
        <v>0</v>
      </c>
      <c r="L546" s="23" t="n">
        <v>100</v>
      </c>
      <c r="M546" s="23" t="n">
        <v>0</v>
      </c>
      <c r="N546" s="23" t="n">
        <v>0</v>
      </c>
      <c r="O546" s="23" t="n">
        <f aca="false">K546+L546</f>
        <v>100</v>
      </c>
      <c r="P546" s="23" t="n">
        <f aca="false">K546+L546+M546+N546</f>
        <v>100</v>
      </c>
      <c r="Q546" s="23" t="n">
        <v>34</v>
      </c>
      <c r="R546" s="23" t="n">
        <v>9</v>
      </c>
      <c r="S546" s="23" t="n">
        <v>9</v>
      </c>
      <c r="T546" s="23" t="n">
        <v>6</v>
      </c>
      <c r="U546" s="42" t="n">
        <f aca="false">IF(I546="delivery",O546-SUM(Q546+R546),IF(I546="PO",P546-SUM(Q546:R546)))</f>
        <v>57</v>
      </c>
      <c r="V546" s="43" t="n">
        <v>0.549</v>
      </c>
      <c r="W546" s="43"/>
      <c r="X546" s="43" t="n">
        <f aca="false">W546-V546</f>
        <v>-0.549</v>
      </c>
      <c r="Y546" s="23" t="n">
        <v>1.003</v>
      </c>
      <c r="Z546" s="44"/>
      <c r="AA546" s="44"/>
      <c r="AM546" s="23" t="str">
        <f aca="false">D546</f>
        <v>Sanmina</v>
      </c>
      <c r="AN546" s="23" t="s">
        <v>1474</v>
      </c>
      <c r="AT546" s="44"/>
      <c r="AU546" s="44"/>
      <c r="BD546" s="23" t="s">
        <v>182</v>
      </c>
      <c r="BE546" s="1" t="s">
        <v>183</v>
      </c>
    </row>
    <row r="547" customFormat="false" ht="15" hidden="false" customHeight="true" outlineLevel="0" collapsed="false">
      <c r="A547" s="23" t="s">
        <v>2333</v>
      </c>
      <c r="B547" s="23" t="s">
        <v>2334</v>
      </c>
      <c r="C547" s="40" t="s">
        <v>177</v>
      </c>
      <c r="D547" s="23" t="s">
        <v>1471</v>
      </c>
      <c r="E547" s="23" t="s">
        <v>2335</v>
      </c>
      <c r="F547" s="23" t="s">
        <v>2336</v>
      </c>
      <c r="G547" s="23" t="n">
        <v>23</v>
      </c>
      <c r="H547" s="23" t="n">
        <v>10000</v>
      </c>
      <c r="I547" s="41" t="s">
        <v>188</v>
      </c>
      <c r="K547" s="23" t="n">
        <v>0</v>
      </c>
      <c r="L547" s="23" t="n">
        <v>77537</v>
      </c>
      <c r="M547" s="23" t="n">
        <v>0</v>
      </c>
      <c r="N547" s="23" t="n">
        <v>0</v>
      </c>
      <c r="O547" s="23" t="n">
        <f aca="false">K547+L547</f>
        <v>77537</v>
      </c>
      <c r="P547" s="23" t="n">
        <f aca="false">K547+L547+M547+N547</f>
        <v>77537</v>
      </c>
      <c r="Q547" s="23" t="n">
        <v>27495</v>
      </c>
      <c r="R547" s="23" t="n">
        <v>22257</v>
      </c>
      <c r="S547" s="23" t="n">
        <v>21827</v>
      </c>
      <c r="T547" s="23" t="n">
        <v>12299</v>
      </c>
      <c r="U547" s="42" t="n">
        <f aca="false">IF(I547="delivery",O547-SUM(Q547+R547),IF(I547="PO",P547-SUM(Q547:R547)))</f>
        <v>27785</v>
      </c>
      <c r="V547" s="43" t="n">
        <v>0.045</v>
      </c>
      <c r="W547" s="43"/>
      <c r="X547" s="43" t="n">
        <f aca="false">W547-V547</f>
        <v>-0.045</v>
      </c>
      <c r="Z547" s="44"/>
      <c r="AA547" s="44"/>
      <c r="AM547" s="23" t="str">
        <f aca="false">D547</f>
        <v>Sanmina</v>
      </c>
      <c r="AN547" s="23" t="s">
        <v>1474</v>
      </c>
      <c r="AT547" s="44"/>
      <c r="AU547" s="44"/>
      <c r="BD547" s="23" t="s">
        <v>182</v>
      </c>
      <c r="BE547" s="1" t="s">
        <v>183</v>
      </c>
    </row>
    <row r="548" customFormat="false" ht="15" hidden="false" customHeight="true" outlineLevel="0" collapsed="false">
      <c r="A548" s="23" t="s">
        <v>2337</v>
      </c>
      <c r="B548" s="23" t="s">
        <v>2338</v>
      </c>
      <c r="C548" s="40" t="s">
        <v>177</v>
      </c>
      <c r="D548" s="23" t="s">
        <v>1471</v>
      </c>
      <c r="E548" s="23" t="s">
        <v>2339</v>
      </c>
      <c r="F548" s="23" t="s">
        <v>2340</v>
      </c>
      <c r="G548" s="23" t="n">
        <v>23</v>
      </c>
      <c r="H548" s="23" t="n">
        <v>5000</v>
      </c>
      <c r="I548" s="41" t="s">
        <v>188</v>
      </c>
      <c r="K548" s="23" t="n">
        <v>0</v>
      </c>
      <c r="L548" s="23" t="n">
        <v>2754</v>
      </c>
      <c r="M548" s="23" t="n">
        <v>0</v>
      </c>
      <c r="N548" s="23" t="n">
        <v>0</v>
      </c>
      <c r="O548" s="23" t="n">
        <f aca="false">K548+L548</f>
        <v>2754</v>
      </c>
      <c r="P548" s="23" t="n">
        <f aca="false">K548+L548+M548+N548</f>
        <v>2754</v>
      </c>
      <c r="Q548" s="23" t="n">
        <v>1104</v>
      </c>
      <c r="R548" s="23" t="n">
        <v>210</v>
      </c>
      <c r="S548" s="23" t="n">
        <v>180</v>
      </c>
      <c r="T548" s="23" t="n">
        <v>90</v>
      </c>
      <c r="U548" s="42" t="n">
        <f aca="false">IF(I548="delivery",O548-SUM(Q548+R548),IF(I548="PO",P548-SUM(Q548:R548)))</f>
        <v>1440</v>
      </c>
      <c r="V548" s="43" t="n">
        <v>0.106</v>
      </c>
      <c r="W548" s="43"/>
      <c r="X548" s="43" t="n">
        <f aca="false">W548-V548</f>
        <v>-0.106</v>
      </c>
      <c r="Z548" s="44"/>
      <c r="AA548" s="44"/>
      <c r="AM548" s="23" t="str">
        <f aca="false">D548</f>
        <v>Sanmina</v>
      </c>
      <c r="AN548" s="23" t="s">
        <v>1474</v>
      </c>
      <c r="AT548" s="44"/>
      <c r="AU548" s="44"/>
      <c r="BD548" s="23" t="s">
        <v>182</v>
      </c>
      <c r="BE548" s="1" t="s">
        <v>183</v>
      </c>
    </row>
    <row r="549" customFormat="false" ht="15" hidden="false" customHeight="true" outlineLevel="0" collapsed="false">
      <c r="A549" s="23" t="s">
        <v>2341</v>
      </c>
      <c r="B549" s="23" t="s">
        <v>2342</v>
      </c>
      <c r="C549" s="40" t="s">
        <v>177</v>
      </c>
      <c r="D549" s="23" t="s">
        <v>1471</v>
      </c>
      <c r="E549" s="23" t="s">
        <v>2343</v>
      </c>
      <c r="F549" s="23" t="s">
        <v>2344</v>
      </c>
      <c r="G549" s="23" t="n">
        <v>23</v>
      </c>
      <c r="H549" s="23" t="n">
        <v>1000</v>
      </c>
      <c r="I549" s="41" t="s">
        <v>188</v>
      </c>
      <c r="K549" s="23" t="n">
        <v>0</v>
      </c>
      <c r="L549" s="23" t="n">
        <v>1206</v>
      </c>
      <c r="M549" s="23" t="n">
        <v>0</v>
      </c>
      <c r="N549" s="23" t="n">
        <v>0</v>
      </c>
      <c r="O549" s="23" t="n">
        <f aca="false">K549+L549</f>
        <v>1206</v>
      </c>
      <c r="P549" s="23" t="n">
        <f aca="false">K549+L549+M549+N549</f>
        <v>1206</v>
      </c>
      <c r="Q549" s="23" t="n">
        <v>1654</v>
      </c>
      <c r="R549" s="23" t="n">
        <v>428</v>
      </c>
      <c r="S549" s="23" t="n">
        <v>321</v>
      </c>
      <c r="T549" s="23" t="n">
        <v>160</v>
      </c>
      <c r="U549" s="42" t="n">
        <f aca="false">IF(I549="delivery",O549-SUM(Q549+R549),IF(I549="PO",P549-SUM(Q549:R549)))</f>
        <v>-876</v>
      </c>
      <c r="V549" s="43" t="n">
        <v>0.2</v>
      </c>
      <c r="W549" s="43"/>
      <c r="X549" s="43" t="n">
        <f aca="false">W549-V549</f>
        <v>-0.2</v>
      </c>
      <c r="Z549" s="44"/>
      <c r="AA549" s="44"/>
      <c r="AM549" s="23" t="str">
        <f aca="false">D549</f>
        <v>Sanmina</v>
      </c>
      <c r="AN549" s="23" t="s">
        <v>1474</v>
      </c>
      <c r="AT549" s="44"/>
      <c r="AU549" s="44"/>
      <c r="BD549" s="23" t="s">
        <v>182</v>
      </c>
      <c r="BE549" s="1" t="s">
        <v>183</v>
      </c>
    </row>
    <row r="550" customFormat="false" ht="15" hidden="false" customHeight="true" outlineLevel="0" collapsed="false">
      <c r="A550" s="23" t="s">
        <v>2345</v>
      </c>
      <c r="B550" s="23" t="s">
        <v>2346</v>
      </c>
      <c r="C550" s="40" t="s">
        <v>177</v>
      </c>
      <c r="D550" s="23" t="s">
        <v>1471</v>
      </c>
      <c r="E550" s="23" t="s">
        <v>2347</v>
      </c>
      <c r="F550" s="23" t="s">
        <v>2348</v>
      </c>
      <c r="G550" s="23" t="n">
        <v>23</v>
      </c>
      <c r="H550" s="23" t="n">
        <v>1000</v>
      </c>
      <c r="I550" s="41" t="s">
        <v>188</v>
      </c>
      <c r="K550" s="23" t="n">
        <v>0</v>
      </c>
      <c r="L550" s="23" t="n">
        <v>1052</v>
      </c>
      <c r="M550" s="23" t="n">
        <v>0</v>
      </c>
      <c r="N550" s="23" t="n">
        <v>0</v>
      </c>
      <c r="O550" s="23" t="n">
        <f aca="false">K550+L550</f>
        <v>1052</v>
      </c>
      <c r="P550" s="23" t="n">
        <f aca="false">K550+L550+M550+N550</f>
        <v>1052</v>
      </c>
      <c r="Q550" s="23" t="n">
        <v>455</v>
      </c>
      <c r="R550" s="23" t="n">
        <v>94</v>
      </c>
      <c r="S550" s="23" t="n">
        <v>27</v>
      </c>
      <c r="T550" s="23" t="n">
        <v>14</v>
      </c>
      <c r="U550" s="42" t="n">
        <f aca="false">IF(I550="delivery",O550-SUM(Q550+R550),IF(I550="PO",P550-SUM(Q550:R550)))</f>
        <v>503</v>
      </c>
      <c r="V550" s="43" t="n">
        <v>0.45</v>
      </c>
      <c r="W550" s="43"/>
      <c r="X550" s="43" t="n">
        <f aca="false">W550-V550</f>
        <v>-0.45</v>
      </c>
      <c r="Z550" s="44"/>
      <c r="AA550" s="44"/>
      <c r="AM550" s="23" t="str">
        <f aca="false">D550</f>
        <v>Sanmina</v>
      </c>
      <c r="AN550" s="23" t="s">
        <v>1474</v>
      </c>
      <c r="AT550" s="44"/>
      <c r="AU550" s="44"/>
      <c r="BD550" s="23" t="s">
        <v>182</v>
      </c>
      <c r="BE550" s="1" t="s">
        <v>183</v>
      </c>
    </row>
    <row r="551" customFormat="false" ht="15" hidden="false" customHeight="true" outlineLevel="0" collapsed="false">
      <c r="A551" s="23" t="s">
        <v>2349</v>
      </c>
      <c r="B551" s="23" t="s">
        <v>2350</v>
      </c>
      <c r="C551" s="40" t="s">
        <v>177</v>
      </c>
      <c r="D551" s="23" t="s">
        <v>1471</v>
      </c>
      <c r="E551" s="23" t="s">
        <v>2351</v>
      </c>
      <c r="F551" s="23" t="s">
        <v>2352</v>
      </c>
      <c r="G551" s="23" t="n">
        <v>23</v>
      </c>
      <c r="H551" s="23" t="n">
        <v>1000</v>
      </c>
      <c r="I551" s="41" t="s">
        <v>188</v>
      </c>
      <c r="K551" s="23" t="n">
        <v>0</v>
      </c>
      <c r="L551" s="23" t="n">
        <v>252</v>
      </c>
      <c r="M551" s="23" t="n">
        <v>0</v>
      </c>
      <c r="N551" s="23" t="n">
        <v>0</v>
      </c>
      <c r="O551" s="23" t="n">
        <f aca="false">K551+L551</f>
        <v>252</v>
      </c>
      <c r="P551" s="23" t="n">
        <f aca="false">K551+L551+M551+N551</f>
        <v>252</v>
      </c>
      <c r="Q551" s="23" t="n">
        <v>41</v>
      </c>
      <c r="R551" s="23" t="n">
        <v>55</v>
      </c>
      <c r="S551" s="23" t="n">
        <v>45</v>
      </c>
      <c r="T551" s="23" t="n">
        <v>20</v>
      </c>
      <c r="U551" s="42" t="n">
        <f aca="false">IF(I551="delivery",O551-SUM(Q551+R551),IF(I551="PO",P551-SUM(Q551:R551)))</f>
        <v>156</v>
      </c>
      <c r="V551" s="43" t="n">
        <v>0.106</v>
      </c>
      <c r="W551" s="43"/>
      <c r="X551" s="43" t="n">
        <f aca="false">W551-V551</f>
        <v>-0.106</v>
      </c>
      <c r="Z551" s="44"/>
      <c r="AA551" s="44"/>
      <c r="AM551" s="23" t="str">
        <f aca="false">D551</f>
        <v>Sanmina</v>
      </c>
      <c r="AN551" s="23" t="s">
        <v>1474</v>
      </c>
      <c r="AT551" s="44"/>
      <c r="AU551" s="44"/>
      <c r="BD551" s="23" t="s">
        <v>182</v>
      </c>
      <c r="BE551" s="1" t="s">
        <v>183</v>
      </c>
    </row>
    <row r="552" customFormat="false" ht="15" hidden="false" customHeight="true" outlineLevel="0" collapsed="false">
      <c r="A552" s="23" t="s">
        <v>2353</v>
      </c>
      <c r="B552" s="23" t="s">
        <v>2354</v>
      </c>
      <c r="C552" s="40" t="s">
        <v>177</v>
      </c>
      <c r="D552" s="23" t="s">
        <v>82</v>
      </c>
      <c r="E552" s="23" t="s">
        <v>2355</v>
      </c>
      <c r="F552" s="23" t="s">
        <v>2356</v>
      </c>
      <c r="G552" s="23" t="n">
        <v>41</v>
      </c>
      <c r="H552" s="23" t="n">
        <v>1000</v>
      </c>
      <c r="I552" s="41" t="s">
        <v>188</v>
      </c>
      <c r="K552" s="23" t="n">
        <v>0</v>
      </c>
      <c r="L552" s="23" t="n">
        <v>1486</v>
      </c>
      <c r="M552" s="23" t="n">
        <v>0</v>
      </c>
      <c r="N552" s="23" t="n">
        <v>0</v>
      </c>
      <c r="O552" s="23" t="n">
        <f aca="false">K552+L552</f>
        <v>1486</v>
      </c>
      <c r="P552" s="23" t="n">
        <f aca="false">K552+L552+M552+N552</f>
        <v>1486</v>
      </c>
      <c r="Q552" s="23" t="n">
        <v>338</v>
      </c>
      <c r="R552" s="23" t="n">
        <v>124</v>
      </c>
      <c r="S552" s="23" t="n">
        <v>150</v>
      </c>
      <c r="T552" s="23" t="n">
        <v>76</v>
      </c>
      <c r="U552" s="42" t="n">
        <f aca="false">IF(I552="delivery",O552-SUM(Q552+R552),IF(I552="PO",P552-SUM(Q552:R552)))</f>
        <v>1024</v>
      </c>
      <c r="V552" s="43" t="n">
        <v>0.454</v>
      </c>
      <c r="W552" s="43"/>
      <c r="X552" s="43" t="n">
        <f aca="false">W552-V552</f>
        <v>-0.454</v>
      </c>
      <c r="Z552" s="44"/>
      <c r="AA552" s="44"/>
      <c r="AM552" s="23" t="str">
        <f aca="false">D552</f>
        <v>Arista</v>
      </c>
      <c r="AN552" s="23" t="s">
        <v>181</v>
      </c>
      <c r="AT552" s="44"/>
      <c r="AU552" s="44"/>
      <c r="BD552" s="23" t="s">
        <v>182</v>
      </c>
      <c r="BE552" s="1" t="s">
        <v>183</v>
      </c>
    </row>
    <row r="553" customFormat="false" ht="15" hidden="false" customHeight="true" outlineLevel="0" collapsed="false">
      <c r="A553" s="23" t="s">
        <v>2357</v>
      </c>
      <c r="B553" s="23" t="s">
        <v>2358</v>
      </c>
      <c r="C553" s="40" t="s">
        <v>177</v>
      </c>
      <c r="D553" s="23" t="s">
        <v>82</v>
      </c>
      <c r="E553" s="23" t="s">
        <v>2359</v>
      </c>
      <c r="F553" s="23" t="s">
        <v>2360</v>
      </c>
      <c r="G553" s="23" t="n">
        <v>41</v>
      </c>
      <c r="H553" s="23" t="n">
        <v>1000</v>
      </c>
      <c r="I553" s="41" t="s">
        <v>188</v>
      </c>
      <c r="K553" s="23" t="n">
        <v>0</v>
      </c>
      <c r="L553" s="23" t="n">
        <v>1152</v>
      </c>
      <c r="M553" s="23" t="n">
        <v>0</v>
      </c>
      <c r="N553" s="23" t="n">
        <v>0</v>
      </c>
      <c r="O553" s="23" t="n">
        <f aca="false">K553+L553</f>
        <v>1152</v>
      </c>
      <c r="P553" s="23" t="n">
        <f aca="false">K553+L553+M553+N553</f>
        <v>1152</v>
      </c>
      <c r="Q553" s="23" t="n">
        <v>338</v>
      </c>
      <c r="R553" s="23" t="n">
        <v>124</v>
      </c>
      <c r="S553" s="23" t="n">
        <v>150</v>
      </c>
      <c r="T553" s="23" t="n">
        <v>76</v>
      </c>
      <c r="U553" s="42" t="n">
        <f aca="false">IF(I553="delivery",O553-SUM(Q553+R553),IF(I553="PO",P553-SUM(Q553:R553)))</f>
        <v>690</v>
      </c>
      <c r="V553" s="43" t="n">
        <v>0.596</v>
      </c>
      <c r="W553" s="43"/>
      <c r="X553" s="43" t="n">
        <f aca="false">W553-V553</f>
        <v>-0.596</v>
      </c>
      <c r="Z553" s="44"/>
      <c r="AA553" s="44"/>
      <c r="AM553" s="23" t="str">
        <f aca="false">D553</f>
        <v>Arista</v>
      </c>
      <c r="AN553" s="23" t="s">
        <v>181</v>
      </c>
      <c r="AT553" s="44"/>
      <c r="AU553" s="44"/>
      <c r="BD553" s="23" t="s">
        <v>182</v>
      </c>
      <c r="BE553" s="1" t="s">
        <v>183</v>
      </c>
    </row>
    <row r="554" customFormat="false" ht="15" hidden="false" customHeight="true" outlineLevel="0" collapsed="false">
      <c r="A554" s="23" t="s">
        <v>2361</v>
      </c>
      <c r="B554" s="23" t="s">
        <v>2362</v>
      </c>
      <c r="C554" s="40" t="s">
        <v>177</v>
      </c>
      <c r="D554" s="23" t="s">
        <v>1471</v>
      </c>
      <c r="E554" s="23" t="s">
        <v>2363</v>
      </c>
      <c r="F554" s="23" t="s">
        <v>2364</v>
      </c>
      <c r="G554" s="23" t="n">
        <v>23</v>
      </c>
      <c r="H554" s="23" t="n">
        <v>1000</v>
      </c>
      <c r="I554" s="41" t="s">
        <v>188</v>
      </c>
      <c r="K554" s="23" t="n">
        <v>0</v>
      </c>
      <c r="L554" s="23" t="n">
        <v>0</v>
      </c>
      <c r="M554" s="23" t="n">
        <v>0</v>
      </c>
      <c r="N554" s="23" t="n">
        <v>0</v>
      </c>
      <c r="O554" s="23" t="n">
        <f aca="false">K554+L554</f>
        <v>0</v>
      </c>
      <c r="P554" s="23" t="n">
        <f aca="false">K554+L554+M554+N554</f>
        <v>0</v>
      </c>
      <c r="Q554" s="23" t="n">
        <v>0</v>
      </c>
      <c r="R554" s="23" t="n">
        <v>0</v>
      </c>
      <c r="S554" s="23" t="n">
        <v>0</v>
      </c>
      <c r="T554" s="23" t="n">
        <v>0</v>
      </c>
      <c r="U554" s="42" t="n">
        <f aca="false">IF(I554="delivery",O554-SUM(Q554+R554),IF(I554="PO",P554-SUM(Q554:R554)))</f>
        <v>0</v>
      </c>
      <c r="V554" s="43" t="n">
        <v>0.106</v>
      </c>
      <c r="W554" s="43"/>
      <c r="X554" s="43" t="n">
        <f aca="false">W554-V554</f>
        <v>-0.106</v>
      </c>
      <c r="Z554" s="44"/>
      <c r="AA554" s="44"/>
      <c r="AM554" s="23" t="str">
        <f aca="false">D554</f>
        <v>Sanmina</v>
      </c>
      <c r="AN554" s="23" t="s">
        <v>1474</v>
      </c>
      <c r="AT554" s="44"/>
      <c r="AU554" s="44"/>
      <c r="BD554" s="23" t="s">
        <v>182</v>
      </c>
      <c r="BE554" s="1" t="s">
        <v>183</v>
      </c>
    </row>
    <row r="555" customFormat="false" ht="15" hidden="false" customHeight="true" outlineLevel="0" collapsed="false">
      <c r="A555" s="23" t="s">
        <v>2365</v>
      </c>
      <c r="B555" s="23" t="s">
        <v>2366</v>
      </c>
      <c r="C555" s="40" t="s">
        <v>177</v>
      </c>
      <c r="D555" s="23" t="s">
        <v>1471</v>
      </c>
      <c r="E555" s="23" t="s">
        <v>2367</v>
      </c>
      <c r="F555" s="23" t="s">
        <v>2368</v>
      </c>
      <c r="G555" s="23" t="n">
        <v>23</v>
      </c>
      <c r="H555" s="23" t="n">
        <v>1000</v>
      </c>
      <c r="I555" s="41" t="s">
        <v>188</v>
      </c>
      <c r="K555" s="23" t="n">
        <v>0</v>
      </c>
      <c r="L555" s="23" t="n">
        <v>4901</v>
      </c>
      <c r="M555" s="23" t="n">
        <v>0</v>
      </c>
      <c r="N555" s="23" t="n">
        <v>0</v>
      </c>
      <c r="O555" s="23" t="n">
        <f aca="false">K555+L555</f>
        <v>4901</v>
      </c>
      <c r="P555" s="23" t="n">
        <f aca="false">K555+L555+M555+N555</f>
        <v>4901</v>
      </c>
      <c r="Q555" s="23" t="n">
        <v>90</v>
      </c>
      <c r="R555" s="23" t="n">
        <v>85</v>
      </c>
      <c r="S555" s="23" t="n">
        <v>75</v>
      </c>
      <c r="T555" s="23" t="n">
        <v>40</v>
      </c>
      <c r="U555" s="42" t="n">
        <f aca="false">IF(I555="delivery",O555-SUM(Q555+R555),IF(I555="PO",P555-SUM(Q555:R555)))</f>
        <v>4726</v>
      </c>
      <c r="V555" s="43" t="n">
        <v>0.214</v>
      </c>
      <c r="W555" s="43"/>
      <c r="X555" s="43" t="n">
        <f aca="false">W555-V555</f>
        <v>-0.214</v>
      </c>
      <c r="Z555" s="44"/>
      <c r="AA555" s="44"/>
      <c r="AM555" s="23" t="str">
        <f aca="false">D555</f>
        <v>Sanmina</v>
      </c>
      <c r="AN555" s="23" t="s">
        <v>1474</v>
      </c>
      <c r="AT555" s="44"/>
      <c r="AU555" s="44"/>
      <c r="BD555" s="23" t="s">
        <v>182</v>
      </c>
      <c r="BE555" s="1" t="s">
        <v>183</v>
      </c>
    </row>
    <row r="556" customFormat="false" ht="15" hidden="false" customHeight="true" outlineLevel="0" collapsed="false">
      <c r="A556" s="23" t="s">
        <v>2369</v>
      </c>
      <c r="B556" s="23" t="s">
        <v>2370</v>
      </c>
      <c r="C556" s="40" t="s">
        <v>177</v>
      </c>
      <c r="D556" s="23" t="s">
        <v>1471</v>
      </c>
      <c r="E556" s="23" t="s">
        <v>2371</v>
      </c>
      <c r="F556" s="23" t="s">
        <v>2372</v>
      </c>
      <c r="G556" s="23" t="n">
        <v>23</v>
      </c>
      <c r="H556" s="23" t="n">
        <v>1000</v>
      </c>
      <c r="I556" s="41" t="s">
        <v>188</v>
      </c>
      <c r="K556" s="23" t="n">
        <v>0</v>
      </c>
      <c r="L556" s="23" t="n">
        <v>38</v>
      </c>
      <c r="M556" s="23" t="n">
        <v>0</v>
      </c>
      <c r="N556" s="23" t="n">
        <v>0</v>
      </c>
      <c r="O556" s="23" t="n">
        <f aca="false">K556+L556</f>
        <v>38</v>
      </c>
      <c r="P556" s="23" t="n">
        <f aca="false">K556+L556+M556+N556</f>
        <v>38</v>
      </c>
      <c r="Q556" s="23" t="n">
        <v>15</v>
      </c>
      <c r="R556" s="23" t="n">
        <v>21</v>
      </c>
      <c r="S556" s="23" t="n">
        <v>21</v>
      </c>
      <c r="T556" s="23" t="n">
        <v>14</v>
      </c>
      <c r="U556" s="42" t="n">
        <f aca="false">IF(I556="delivery",O556-SUM(Q556+R556),IF(I556="PO",P556-SUM(Q556:R556)))</f>
        <v>2</v>
      </c>
      <c r="V556" s="43" t="n">
        <v>0.106</v>
      </c>
      <c r="W556" s="43"/>
      <c r="X556" s="43" t="n">
        <f aca="false">W556-V556</f>
        <v>-0.106</v>
      </c>
      <c r="Z556" s="44"/>
      <c r="AA556" s="44"/>
      <c r="AM556" s="23" t="str">
        <f aca="false">D556</f>
        <v>Sanmina</v>
      </c>
      <c r="AN556" s="23" t="s">
        <v>1474</v>
      </c>
      <c r="AT556" s="44"/>
      <c r="AU556" s="44"/>
      <c r="BD556" s="23" t="s">
        <v>182</v>
      </c>
      <c r="BE556" s="1" t="s">
        <v>183</v>
      </c>
    </row>
    <row r="557" customFormat="false" ht="15" hidden="false" customHeight="true" outlineLevel="0" collapsed="false">
      <c r="A557" s="23" t="s">
        <v>2373</v>
      </c>
      <c r="B557" s="23" t="s">
        <v>2374</v>
      </c>
      <c r="C557" s="40" t="s">
        <v>177</v>
      </c>
      <c r="D557" s="23" t="s">
        <v>1471</v>
      </c>
      <c r="E557" s="23" t="s">
        <v>2375</v>
      </c>
      <c r="F557" s="23" t="s">
        <v>2376</v>
      </c>
      <c r="G557" s="23" t="n">
        <v>23</v>
      </c>
      <c r="H557" s="23" t="n">
        <v>1000</v>
      </c>
      <c r="I557" s="41" t="s">
        <v>188</v>
      </c>
      <c r="K557" s="23" t="n">
        <v>0</v>
      </c>
      <c r="L557" s="23" t="n">
        <v>2707</v>
      </c>
      <c r="M557" s="23" t="n">
        <v>0</v>
      </c>
      <c r="N557" s="23" t="n">
        <v>0</v>
      </c>
      <c r="O557" s="23" t="n">
        <f aca="false">K557+L557</f>
        <v>2707</v>
      </c>
      <c r="P557" s="23" t="n">
        <f aca="false">K557+L557+M557+N557</f>
        <v>2707</v>
      </c>
      <c r="Q557" s="23" t="n">
        <v>0</v>
      </c>
      <c r="R557" s="23" t="n">
        <v>0</v>
      </c>
      <c r="S557" s="23" t="n">
        <v>0</v>
      </c>
      <c r="T557" s="23" t="n">
        <v>0</v>
      </c>
      <c r="U557" s="42" t="n">
        <f aca="false">IF(I557="delivery",O557-SUM(Q557+R557),IF(I557="PO",P557-SUM(Q557:R557)))</f>
        <v>2707</v>
      </c>
      <c r="V557" s="43" t="n">
        <v>0.4024</v>
      </c>
      <c r="W557" s="43"/>
      <c r="X557" s="43" t="n">
        <f aca="false">W557-V557</f>
        <v>-0.4024</v>
      </c>
      <c r="Z557" s="44"/>
      <c r="AA557" s="44"/>
      <c r="AM557" s="23" t="str">
        <f aca="false">D557</f>
        <v>Sanmina</v>
      </c>
      <c r="AN557" s="23" t="s">
        <v>1474</v>
      </c>
      <c r="AT557" s="44"/>
      <c r="AU557" s="44"/>
      <c r="BD557" s="23" t="s">
        <v>182</v>
      </c>
      <c r="BE557" s="1" t="s">
        <v>183</v>
      </c>
    </row>
    <row r="558" customFormat="false" ht="15" hidden="false" customHeight="true" outlineLevel="0" collapsed="false">
      <c r="A558" s="23" t="s">
        <v>2377</v>
      </c>
      <c r="B558" s="23" t="s">
        <v>2378</v>
      </c>
      <c r="C558" s="40" t="s">
        <v>177</v>
      </c>
      <c r="D558" s="23" t="s">
        <v>1471</v>
      </c>
      <c r="E558" s="23" t="s">
        <v>2379</v>
      </c>
      <c r="F558" s="23" t="s">
        <v>2380</v>
      </c>
      <c r="G558" s="23" t="n">
        <v>23</v>
      </c>
      <c r="H558" s="23" t="n">
        <v>1000</v>
      </c>
      <c r="I558" s="41" t="s">
        <v>188</v>
      </c>
      <c r="K558" s="23" t="n">
        <v>0</v>
      </c>
      <c r="L558" s="23" t="n">
        <v>686</v>
      </c>
      <c r="M558" s="23" t="n">
        <v>0</v>
      </c>
      <c r="N558" s="23" t="n">
        <v>0</v>
      </c>
      <c r="O558" s="23" t="n">
        <f aca="false">K558+L558</f>
        <v>686</v>
      </c>
      <c r="P558" s="23" t="n">
        <f aca="false">K558+L558+M558+N558</f>
        <v>686</v>
      </c>
      <c r="Q558" s="23" t="n">
        <v>338</v>
      </c>
      <c r="R558" s="23" t="n">
        <v>124</v>
      </c>
      <c r="S558" s="23" t="n">
        <v>150</v>
      </c>
      <c r="T558" s="23" t="n">
        <v>76</v>
      </c>
      <c r="U558" s="42" t="n">
        <f aca="false">IF(I558="delivery",O558-SUM(Q558+R558),IF(I558="PO",P558-SUM(Q558:R558)))</f>
        <v>224</v>
      </c>
      <c r="V558" s="43" t="n">
        <v>0.83</v>
      </c>
      <c r="W558" s="43"/>
      <c r="X558" s="43" t="n">
        <f aca="false">W558-V558</f>
        <v>-0.83</v>
      </c>
      <c r="Z558" s="44"/>
      <c r="AA558" s="44"/>
      <c r="AM558" s="23" t="str">
        <f aca="false">D558</f>
        <v>Sanmina</v>
      </c>
      <c r="AN558" s="23" t="s">
        <v>1474</v>
      </c>
      <c r="AT558" s="44"/>
      <c r="AU558" s="44"/>
      <c r="BD558" s="23" t="s">
        <v>182</v>
      </c>
      <c r="BE558" s="1" t="s">
        <v>183</v>
      </c>
    </row>
    <row r="559" customFormat="false" ht="15" hidden="false" customHeight="true" outlineLevel="0" collapsed="false">
      <c r="A559" s="23" t="s">
        <v>2381</v>
      </c>
      <c r="B559" s="23" t="s">
        <v>2382</v>
      </c>
      <c r="C559" s="40" t="s">
        <v>177</v>
      </c>
      <c r="D559" s="23" t="s">
        <v>82</v>
      </c>
      <c r="E559" s="23" t="s">
        <v>2383</v>
      </c>
      <c r="F559" s="23" t="s">
        <v>2384</v>
      </c>
      <c r="G559" s="23" t="n">
        <v>31</v>
      </c>
      <c r="H559" s="23" t="n">
        <v>1000</v>
      </c>
      <c r="I559" s="41" t="s">
        <v>188</v>
      </c>
      <c r="K559" s="23" t="n">
        <v>0</v>
      </c>
      <c r="L559" s="23" t="n">
        <v>1609</v>
      </c>
      <c r="M559" s="23" t="n">
        <v>0</v>
      </c>
      <c r="N559" s="23" t="n">
        <v>0</v>
      </c>
      <c r="O559" s="23" t="n">
        <f aca="false">K559+L559</f>
        <v>1609</v>
      </c>
      <c r="P559" s="23" t="n">
        <f aca="false">K559+L559+M559+N559</f>
        <v>1609</v>
      </c>
      <c r="Q559" s="23" t="n">
        <v>561</v>
      </c>
      <c r="R559" s="23" t="n">
        <v>0</v>
      </c>
      <c r="S559" s="23" t="n">
        <v>0</v>
      </c>
      <c r="T559" s="23" t="n">
        <v>0</v>
      </c>
      <c r="U559" s="42" t="n">
        <f aca="false">IF(I559="delivery",O559-SUM(Q559+R559),IF(I559="PO",P559-SUM(Q559:R559)))</f>
        <v>1048</v>
      </c>
      <c r="V559" s="43" t="n">
        <v>0.5</v>
      </c>
      <c r="W559" s="43"/>
      <c r="X559" s="43" t="n">
        <f aca="false">W559-V559</f>
        <v>-0.5</v>
      </c>
      <c r="Z559" s="44"/>
      <c r="AA559" s="44"/>
      <c r="AM559" s="23" t="str">
        <f aca="false">D559</f>
        <v>Arista</v>
      </c>
      <c r="AN559" s="23" t="s">
        <v>181</v>
      </c>
      <c r="AT559" s="44"/>
      <c r="AU559" s="44"/>
      <c r="BD559" s="23" t="s">
        <v>182</v>
      </c>
      <c r="BE559" s="1" t="s">
        <v>183</v>
      </c>
    </row>
    <row r="560" customFormat="false" ht="15" hidden="false" customHeight="true" outlineLevel="0" collapsed="false">
      <c r="A560" s="23" t="s">
        <v>2385</v>
      </c>
      <c r="B560" s="23" t="s">
        <v>2386</v>
      </c>
      <c r="C560" s="40" t="s">
        <v>177</v>
      </c>
      <c r="D560" s="23" t="s">
        <v>82</v>
      </c>
      <c r="E560" s="23" t="s">
        <v>2387</v>
      </c>
      <c r="F560" s="23" t="s">
        <v>2388</v>
      </c>
      <c r="G560" s="23" t="n">
        <v>81</v>
      </c>
      <c r="H560" s="23" t="n">
        <v>1000</v>
      </c>
      <c r="I560" s="41" t="s">
        <v>188</v>
      </c>
      <c r="K560" s="23" t="n">
        <v>0</v>
      </c>
      <c r="L560" s="23" t="n">
        <v>0</v>
      </c>
      <c r="M560" s="23" t="n">
        <v>0</v>
      </c>
      <c r="N560" s="23" t="n">
        <v>0</v>
      </c>
      <c r="O560" s="23" t="n">
        <f aca="false">K560+L560</f>
        <v>0</v>
      </c>
      <c r="P560" s="23" t="n">
        <f aca="false">K560+L560+M560+N560</f>
        <v>0</v>
      </c>
      <c r="Q560" s="23" t="n">
        <v>0</v>
      </c>
      <c r="R560" s="23" t="n">
        <v>0</v>
      </c>
      <c r="S560" s="23" t="n">
        <v>0</v>
      </c>
      <c r="T560" s="23" t="n">
        <v>0</v>
      </c>
      <c r="U560" s="42" t="n">
        <f aca="false">IF(I560="delivery",O560-SUM(Q560+R560),IF(I560="PO",P560-SUM(Q560:R560)))</f>
        <v>0</v>
      </c>
      <c r="V560" s="45" t="n">
        <v>0.82</v>
      </c>
      <c r="W560" s="45"/>
      <c r="X560" s="43" t="n">
        <f aca="false">W560-V560</f>
        <v>-0.82</v>
      </c>
      <c r="Z560" s="44"/>
      <c r="AA560" s="44"/>
      <c r="AM560" s="23" t="str">
        <f aca="false">D560</f>
        <v>Arista</v>
      </c>
      <c r="AN560" s="23" t="s">
        <v>2389</v>
      </c>
      <c r="AT560" s="44"/>
      <c r="AU560" s="44"/>
      <c r="BD560" s="23" t="s">
        <v>719</v>
      </c>
      <c r="BE560" s="1" t="s">
        <v>183</v>
      </c>
    </row>
    <row r="561" customFormat="false" ht="15" hidden="false" customHeight="true" outlineLevel="0" collapsed="false">
      <c r="A561" s="23" t="s">
        <v>2390</v>
      </c>
      <c r="B561" s="23" t="s">
        <v>2391</v>
      </c>
      <c r="C561" s="40" t="s">
        <v>177</v>
      </c>
      <c r="D561" s="23" t="s">
        <v>82</v>
      </c>
      <c r="E561" s="23" t="s">
        <v>2392</v>
      </c>
      <c r="F561" s="23" t="s">
        <v>2393</v>
      </c>
      <c r="G561" s="23" t="n">
        <v>21</v>
      </c>
      <c r="H561" s="23" t="n">
        <v>5000</v>
      </c>
      <c r="I561" s="41" t="s">
        <v>188</v>
      </c>
      <c r="K561" s="23" t="n">
        <v>0</v>
      </c>
      <c r="L561" s="23" t="n">
        <v>2508</v>
      </c>
      <c r="M561" s="23" t="n">
        <v>0</v>
      </c>
      <c r="N561" s="23" t="n">
        <v>0</v>
      </c>
      <c r="O561" s="23" t="n">
        <f aca="false">K561+L561</f>
        <v>2508</v>
      </c>
      <c r="P561" s="23" t="n">
        <f aca="false">K561+L561+M561+N561</f>
        <v>2508</v>
      </c>
      <c r="Q561" s="23" t="n">
        <v>97</v>
      </c>
      <c r="R561" s="23" t="n">
        <v>72</v>
      </c>
      <c r="S561" s="23" t="n">
        <v>72</v>
      </c>
      <c r="T561" s="23" t="n">
        <v>48</v>
      </c>
      <c r="U561" s="42" t="n">
        <f aca="false">IF(I561="delivery",O561-SUM(Q561+R561),IF(I561="PO",P561-SUM(Q561:R561)))</f>
        <v>2339</v>
      </c>
      <c r="V561" s="43" t="n">
        <v>0.6</v>
      </c>
      <c r="W561" s="43"/>
      <c r="X561" s="43" t="n">
        <f aca="false">W561-V561</f>
        <v>-0.6</v>
      </c>
      <c r="Y561" s="23" t="n">
        <v>0.93</v>
      </c>
      <c r="Z561" s="44"/>
      <c r="AA561" s="44"/>
      <c r="AM561" s="23" t="str">
        <f aca="false">D561</f>
        <v>Arista</v>
      </c>
      <c r="AN561" s="23" t="s">
        <v>2389</v>
      </c>
      <c r="AT561" s="44"/>
      <c r="AU561" s="44"/>
      <c r="BD561" s="23" t="s">
        <v>182</v>
      </c>
      <c r="BE561" s="1" t="s">
        <v>183</v>
      </c>
    </row>
    <row r="562" customFormat="false" ht="15" hidden="false" customHeight="true" outlineLevel="0" collapsed="false">
      <c r="A562" s="23" t="s">
        <v>2394</v>
      </c>
      <c r="B562" s="23" t="s">
        <v>2395</v>
      </c>
      <c r="C562" s="40" t="s">
        <v>177</v>
      </c>
      <c r="D562" s="23" t="s">
        <v>82</v>
      </c>
      <c r="E562" s="23" t="s">
        <v>2396</v>
      </c>
      <c r="F562" s="23" t="s">
        <v>2397</v>
      </c>
      <c r="G562" s="23" t="n">
        <v>21</v>
      </c>
      <c r="H562" s="23" t="n">
        <v>5000</v>
      </c>
      <c r="I562" s="41" t="s">
        <v>188</v>
      </c>
      <c r="K562" s="23" t="n">
        <v>0</v>
      </c>
      <c r="L562" s="23" t="n">
        <v>1765</v>
      </c>
      <c r="M562" s="23" t="n">
        <v>0</v>
      </c>
      <c r="N562" s="23" t="n">
        <v>0</v>
      </c>
      <c r="O562" s="23" t="n">
        <f aca="false">K562+L562</f>
        <v>1765</v>
      </c>
      <c r="P562" s="23" t="n">
        <f aca="false">K562+L562+M562+N562</f>
        <v>1765</v>
      </c>
      <c r="Q562" s="23" t="n">
        <v>83</v>
      </c>
      <c r="R562" s="23" t="n">
        <v>48</v>
      </c>
      <c r="S562" s="23" t="n">
        <v>48</v>
      </c>
      <c r="T562" s="23" t="n">
        <v>22</v>
      </c>
      <c r="U562" s="42" t="n">
        <f aca="false">IF(I562="delivery",O562-SUM(Q562+R562),IF(I562="PO",P562-SUM(Q562:R562)))</f>
        <v>1634</v>
      </c>
      <c r="V562" s="43" t="n">
        <v>0.6</v>
      </c>
      <c r="W562" s="43"/>
      <c r="X562" s="43" t="n">
        <f aca="false">W562-V562</f>
        <v>-0.6</v>
      </c>
      <c r="Y562" s="23" t="n">
        <v>0.93</v>
      </c>
      <c r="Z562" s="44"/>
      <c r="AA562" s="44"/>
      <c r="AM562" s="23" t="str">
        <f aca="false">D562</f>
        <v>Arista</v>
      </c>
      <c r="AN562" s="23" t="s">
        <v>2389</v>
      </c>
      <c r="AT562" s="44"/>
      <c r="AU562" s="44"/>
      <c r="BD562" s="23" t="s">
        <v>182</v>
      </c>
      <c r="BE562" s="1" t="s">
        <v>183</v>
      </c>
    </row>
    <row r="563" customFormat="false" ht="15" hidden="false" customHeight="true" outlineLevel="0" collapsed="false">
      <c r="A563" s="23" t="s">
        <v>2398</v>
      </c>
      <c r="B563" s="23" t="s">
        <v>2399</v>
      </c>
      <c r="C563" s="40" t="s">
        <v>177</v>
      </c>
      <c r="D563" s="23" t="s">
        <v>1471</v>
      </c>
      <c r="E563" s="23" t="s">
        <v>2400</v>
      </c>
      <c r="F563" s="23" t="s">
        <v>2401</v>
      </c>
      <c r="G563" s="23" t="n">
        <v>23</v>
      </c>
      <c r="H563" s="23" t="n">
        <v>1000</v>
      </c>
      <c r="I563" s="41" t="s">
        <v>188</v>
      </c>
      <c r="K563" s="23" t="n">
        <v>0</v>
      </c>
      <c r="L563" s="23" t="n">
        <v>594</v>
      </c>
      <c r="M563" s="23" t="n">
        <v>0</v>
      </c>
      <c r="N563" s="23" t="n">
        <v>0</v>
      </c>
      <c r="O563" s="23" t="n">
        <f aca="false">K563+L563</f>
        <v>594</v>
      </c>
      <c r="P563" s="23" t="n">
        <f aca="false">K563+L563+M563+N563</f>
        <v>594</v>
      </c>
      <c r="Q563" s="23" t="n">
        <v>241</v>
      </c>
      <c r="R563" s="23" t="n">
        <v>261</v>
      </c>
      <c r="S563" s="23" t="n">
        <v>279</v>
      </c>
      <c r="T563" s="23" t="n">
        <v>124</v>
      </c>
      <c r="U563" s="42" t="n">
        <f aca="false">IF(I563="delivery",O563-SUM(Q563+R563),IF(I563="PO",P563-SUM(Q563:R563)))</f>
        <v>92</v>
      </c>
      <c r="V563" s="43" t="n">
        <v>0.2</v>
      </c>
      <c r="W563" s="43"/>
      <c r="X563" s="43" t="n">
        <f aca="false">W563-V563</f>
        <v>-0.2</v>
      </c>
      <c r="Z563" s="44"/>
      <c r="AA563" s="44"/>
      <c r="AM563" s="23" t="str">
        <f aca="false">D563</f>
        <v>Sanmina</v>
      </c>
      <c r="AN563" s="23" t="s">
        <v>1474</v>
      </c>
      <c r="AT563" s="44"/>
      <c r="AU563" s="44"/>
      <c r="BD563" s="23" t="s">
        <v>182</v>
      </c>
      <c r="BE563" s="1" t="s">
        <v>183</v>
      </c>
    </row>
    <row r="564" customFormat="false" ht="15" hidden="false" customHeight="true" outlineLevel="0" collapsed="false">
      <c r="A564" s="23" t="s">
        <v>2402</v>
      </c>
      <c r="B564" s="23" t="s">
        <v>2403</v>
      </c>
      <c r="C564" s="40" t="s">
        <v>177</v>
      </c>
      <c r="D564" s="23" t="s">
        <v>1471</v>
      </c>
      <c r="E564" s="23" t="s">
        <v>2404</v>
      </c>
      <c r="F564" s="23" t="s">
        <v>2405</v>
      </c>
      <c r="G564" s="23" t="n">
        <v>23</v>
      </c>
      <c r="H564" s="23" t="n">
        <v>1000</v>
      </c>
      <c r="I564" s="41" t="s">
        <v>188</v>
      </c>
      <c r="K564" s="23" t="n">
        <v>0</v>
      </c>
      <c r="L564" s="23" t="n">
        <v>1241</v>
      </c>
      <c r="M564" s="23" t="n">
        <v>0</v>
      </c>
      <c r="N564" s="23" t="n">
        <v>0</v>
      </c>
      <c r="O564" s="23" t="n">
        <f aca="false">K564+L564</f>
        <v>1241</v>
      </c>
      <c r="P564" s="23" t="n">
        <f aca="false">K564+L564+M564+N564</f>
        <v>1241</v>
      </c>
      <c r="Q564" s="23" t="n">
        <v>493</v>
      </c>
      <c r="R564" s="23" t="n">
        <v>210</v>
      </c>
      <c r="S564" s="23" t="n">
        <v>254</v>
      </c>
      <c r="T564" s="23" t="n">
        <v>130</v>
      </c>
      <c r="U564" s="42" t="n">
        <f aca="false">IF(I564="delivery",O564-SUM(Q564+R564),IF(I564="PO",P564-SUM(Q564:R564)))</f>
        <v>538</v>
      </c>
      <c r="V564" s="43" t="n">
        <v>0.2</v>
      </c>
      <c r="W564" s="43"/>
      <c r="X564" s="43" t="n">
        <f aca="false">W564-V564</f>
        <v>-0.2</v>
      </c>
      <c r="Z564" s="44"/>
      <c r="AA564" s="44"/>
      <c r="AM564" s="23" t="str">
        <f aca="false">D564</f>
        <v>Sanmina</v>
      </c>
      <c r="AN564" s="23" t="s">
        <v>1474</v>
      </c>
      <c r="AT564" s="44"/>
      <c r="AU564" s="44"/>
      <c r="BD564" s="23" t="s">
        <v>182</v>
      </c>
      <c r="BE564" s="1" t="s">
        <v>183</v>
      </c>
    </row>
    <row r="565" customFormat="false" ht="15" hidden="false" customHeight="true" outlineLevel="0" collapsed="false">
      <c r="A565" s="23" t="s">
        <v>2406</v>
      </c>
      <c r="B565" s="23" t="s">
        <v>2407</v>
      </c>
      <c r="C565" s="40" t="s">
        <v>177</v>
      </c>
      <c r="D565" s="23" t="s">
        <v>1471</v>
      </c>
      <c r="E565" s="23" t="s">
        <v>2408</v>
      </c>
      <c r="F565" s="23" t="s">
        <v>2409</v>
      </c>
      <c r="G565" s="23" t="n">
        <v>23</v>
      </c>
      <c r="H565" s="23" t="n">
        <v>1000</v>
      </c>
      <c r="I565" s="41" t="s">
        <v>188</v>
      </c>
      <c r="K565" s="23" t="n">
        <v>0</v>
      </c>
      <c r="L565" s="23" t="n">
        <v>2206</v>
      </c>
      <c r="M565" s="23" t="n">
        <v>0</v>
      </c>
      <c r="N565" s="23" t="n">
        <v>0</v>
      </c>
      <c r="O565" s="23" t="n">
        <f aca="false">K565+L565</f>
        <v>2206</v>
      </c>
      <c r="P565" s="23" t="n">
        <f aca="false">K565+L565+M565+N565</f>
        <v>2206</v>
      </c>
      <c r="Q565" s="23" t="n">
        <v>2066</v>
      </c>
      <c r="R565" s="23" t="n">
        <v>686</v>
      </c>
      <c r="S565" s="23" t="n">
        <v>825</v>
      </c>
      <c r="T565" s="23" t="n">
        <v>414</v>
      </c>
      <c r="U565" s="42" t="n">
        <f aca="false">IF(I565="delivery",O565-SUM(Q565+R565),IF(I565="PO",P565-SUM(Q565:R565)))</f>
        <v>-546</v>
      </c>
      <c r="V565" s="43" t="n">
        <v>0.2</v>
      </c>
      <c r="W565" s="43"/>
      <c r="X565" s="43" t="n">
        <f aca="false">W565-V565</f>
        <v>-0.2</v>
      </c>
      <c r="Y565" s="23" t="n">
        <v>0.2</v>
      </c>
      <c r="Z565" s="44"/>
      <c r="AA565" s="44"/>
      <c r="AM565" s="23" t="str">
        <f aca="false">D565</f>
        <v>Sanmina</v>
      </c>
      <c r="AN565" s="23" t="s">
        <v>1474</v>
      </c>
      <c r="AT565" s="44"/>
      <c r="AU565" s="44"/>
      <c r="BD565" s="23" t="s">
        <v>182</v>
      </c>
      <c r="BE565" s="1" t="s">
        <v>183</v>
      </c>
    </row>
    <row r="566" customFormat="false" ht="15" hidden="false" customHeight="true" outlineLevel="0" collapsed="false">
      <c r="A566" s="23" t="s">
        <v>2410</v>
      </c>
      <c r="B566" s="23" t="s">
        <v>2411</v>
      </c>
      <c r="C566" s="40" t="s">
        <v>177</v>
      </c>
      <c r="D566" s="23" t="s">
        <v>1471</v>
      </c>
      <c r="E566" s="23" t="s">
        <v>2412</v>
      </c>
      <c r="F566" s="23" t="s">
        <v>2413</v>
      </c>
      <c r="G566" s="23" t="n">
        <v>23</v>
      </c>
      <c r="H566" s="23" t="n">
        <v>1000</v>
      </c>
      <c r="I566" s="41" t="s">
        <v>188</v>
      </c>
      <c r="K566" s="23" t="n">
        <v>0</v>
      </c>
      <c r="L566" s="23" t="n">
        <v>1134</v>
      </c>
      <c r="M566" s="23" t="n">
        <v>0</v>
      </c>
      <c r="N566" s="23" t="n">
        <v>0</v>
      </c>
      <c r="O566" s="23" t="n">
        <f aca="false">K566+L566</f>
        <v>1134</v>
      </c>
      <c r="P566" s="23" t="n">
        <f aca="false">K566+L566+M566+N566</f>
        <v>1134</v>
      </c>
      <c r="Q566" s="23" t="n">
        <v>445</v>
      </c>
      <c r="R566" s="23" t="n">
        <v>120</v>
      </c>
      <c r="S566" s="23" t="n">
        <v>218</v>
      </c>
      <c r="T566" s="23" t="n">
        <v>148</v>
      </c>
      <c r="U566" s="42" t="n">
        <f aca="false">IF(I566="delivery",O566-SUM(Q566+R566),IF(I566="PO",P566-SUM(Q566:R566)))</f>
        <v>569</v>
      </c>
      <c r="V566" s="43" t="n">
        <v>0.2</v>
      </c>
      <c r="W566" s="43"/>
      <c r="X566" s="43" t="n">
        <f aca="false">W566-V566</f>
        <v>-0.2</v>
      </c>
      <c r="Y566" s="23" t="n">
        <v>0.2</v>
      </c>
      <c r="Z566" s="44"/>
      <c r="AA566" s="44"/>
      <c r="AM566" s="23" t="str">
        <f aca="false">D566</f>
        <v>Sanmina</v>
      </c>
      <c r="AN566" s="23" t="s">
        <v>1474</v>
      </c>
      <c r="AT566" s="44"/>
      <c r="AU566" s="44"/>
      <c r="BD566" s="23" t="s">
        <v>182</v>
      </c>
      <c r="BE566" s="1" t="s">
        <v>183</v>
      </c>
    </row>
    <row r="567" customFormat="false" ht="15" hidden="false" customHeight="true" outlineLevel="0" collapsed="false">
      <c r="A567" s="23" t="s">
        <v>2414</v>
      </c>
      <c r="B567" s="23" t="s">
        <v>2415</v>
      </c>
      <c r="C567" s="40" t="s">
        <v>177</v>
      </c>
      <c r="D567" s="23" t="s">
        <v>1471</v>
      </c>
      <c r="E567" s="23" t="s">
        <v>2416</v>
      </c>
      <c r="F567" s="23" t="s">
        <v>2417</v>
      </c>
      <c r="G567" s="23" t="n">
        <v>23</v>
      </c>
      <c r="H567" s="23" t="n">
        <v>1000</v>
      </c>
      <c r="I567" s="41" t="s">
        <v>188</v>
      </c>
      <c r="K567" s="23" t="n">
        <v>0</v>
      </c>
      <c r="L567" s="23" t="n">
        <v>259</v>
      </c>
      <c r="M567" s="23" t="n">
        <v>0</v>
      </c>
      <c r="N567" s="23" t="n">
        <v>0</v>
      </c>
      <c r="O567" s="23" t="n">
        <f aca="false">K567+L567</f>
        <v>259</v>
      </c>
      <c r="P567" s="23" t="n">
        <f aca="false">K567+L567+M567+N567</f>
        <v>259</v>
      </c>
      <c r="Q567" s="23" t="n">
        <v>185</v>
      </c>
      <c r="R567" s="23" t="n">
        <v>0</v>
      </c>
      <c r="S567" s="23" t="n">
        <v>0</v>
      </c>
      <c r="T567" s="23" t="n">
        <v>0</v>
      </c>
      <c r="U567" s="42" t="n">
        <f aca="false">IF(I567="delivery",O567-SUM(Q567+R567),IF(I567="PO",P567-SUM(Q567:R567)))</f>
        <v>74</v>
      </c>
      <c r="V567" s="43" t="n">
        <v>0.2</v>
      </c>
      <c r="W567" s="43"/>
      <c r="X567" s="43" t="n">
        <f aca="false">W567-V567</f>
        <v>-0.2</v>
      </c>
      <c r="Z567" s="44"/>
      <c r="AA567" s="44"/>
      <c r="AM567" s="23" t="str">
        <f aca="false">D567</f>
        <v>Sanmina</v>
      </c>
      <c r="AN567" s="23" t="s">
        <v>1474</v>
      </c>
      <c r="AT567" s="44"/>
      <c r="AU567" s="44"/>
      <c r="BD567" s="23" t="s">
        <v>182</v>
      </c>
      <c r="BE567" s="1" t="s">
        <v>183</v>
      </c>
    </row>
    <row r="568" customFormat="false" ht="15" hidden="false" customHeight="true" outlineLevel="0" collapsed="false">
      <c r="A568" s="23" t="s">
        <v>2418</v>
      </c>
      <c r="B568" s="23" t="s">
        <v>2419</v>
      </c>
      <c r="C568" s="40" t="s">
        <v>177</v>
      </c>
      <c r="D568" s="23" t="s">
        <v>82</v>
      </c>
      <c r="E568" s="23" t="s">
        <v>2420</v>
      </c>
      <c r="F568" s="23" t="s">
        <v>2421</v>
      </c>
      <c r="G568" s="23" t="n">
        <v>21</v>
      </c>
      <c r="H568" s="23" t="n">
        <v>5000</v>
      </c>
      <c r="I568" s="41" t="s">
        <v>188</v>
      </c>
      <c r="K568" s="23" t="n">
        <v>0</v>
      </c>
      <c r="L568" s="23" t="n">
        <v>2607</v>
      </c>
      <c r="M568" s="23" t="n">
        <v>0</v>
      </c>
      <c r="N568" s="23" t="n">
        <v>0</v>
      </c>
      <c r="O568" s="23" t="n">
        <f aca="false">K568+L568</f>
        <v>2607</v>
      </c>
      <c r="P568" s="23" t="n">
        <f aca="false">K568+L568+M568+N568</f>
        <v>2607</v>
      </c>
      <c r="Q568" s="23" t="n">
        <v>3215</v>
      </c>
      <c r="R568" s="23" t="n">
        <v>2782</v>
      </c>
      <c r="S568" s="23" t="n">
        <v>2568</v>
      </c>
      <c r="T568" s="23" t="n">
        <v>1498</v>
      </c>
      <c r="U568" s="42" t="n">
        <f aca="false">IF(I568="delivery",O568-SUM(Q568+R568),IF(I568="PO",P568-SUM(Q568:R568)))</f>
        <v>-3390</v>
      </c>
      <c r="V568" s="43" t="n">
        <v>0.3592</v>
      </c>
      <c r="W568" s="43"/>
      <c r="X568" s="43" t="n">
        <f aca="false">W568-V568</f>
        <v>-0.3592</v>
      </c>
      <c r="Y568" s="23" t="n">
        <v>0.45</v>
      </c>
      <c r="Z568" s="44"/>
      <c r="AA568" s="44"/>
      <c r="AM568" s="23" t="str">
        <f aca="false">D568</f>
        <v>Arista</v>
      </c>
      <c r="AN568" s="23" t="s">
        <v>2389</v>
      </c>
      <c r="AT568" s="44"/>
      <c r="AU568" s="44"/>
      <c r="BD568" s="23" t="s">
        <v>182</v>
      </c>
      <c r="BE568" s="1" t="s">
        <v>183</v>
      </c>
    </row>
    <row r="569" customFormat="false" ht="15" hidden="false" customHeight="true" outlineLevel="0" collapsed="false">
      <c r="A569" s="23" t="s">
        <v>2422</v>
      </c>
      <c r="B569" s="23" t="s">
        <v>2423</v>
      </c>
      <c r="C569" s="40" t="s">
        <v>177</v>
      </c>
      <c r="D569" s="23" t="s">
        <v>82</v>
      </c>
      <c r="E569" s="23" t="s">
        <v>2424</v>
      </c>
      <c r="F569" s="23" t="s">
        <v>2425</v>
      </c>
      <c r="G569" s="23" t="n">
        <v>71</v>
      </c>
      <c r="H569" s="23" t="n">
        <v>5000</v>
      </c>
      <c r="I569" s="41" t="s">
        <v>188</v>
      </c>
      <c r="K569" s="23" t="n">
        <v>0</v>
      </c>
      <c r="L569" s="23" t="n">
        <v>5476</v>
      </c>
      <c r="M569" s="23" t="n">
        <v>0</v>
      </c>
      <c r="N569" s="23" t="n">
        <v>0</v>
      </c>
      <c r="O569" s="23" t="n">
        <f aca="false">K569+L569</f>
        <v>5476</v>
      </c>
      <c r="P569" s="23" t="n">
        <f aca="false">K569+L569+M569+N569</f>
        <v>5476</v>
      </c>
      <c r="Q569" s="23" t="n">
        <v>3215</v>
      </c>
      <c r="R569" s="23" t="n">
        <v>2782</v>
      </c>
      <c r="S569" s="23" t="n">
        <v>2568</v>
      </c>
      <c r="T569" s="23" t="n">
        <v>1498</v>
      </c>
      <c r="U569" s="42" t="n">
        <f aca="false">IF(I569="delivery",O569-SUM(Q569+R569),IF(I569="PO",P569-SUM(Q569:R569)))</f>
        <v>-521</v>
      </c>
      <c r="V569" s="43" t="n">
        <v>0.32</v>
      </c>
      <c r="W569" s="43"/>
      <c r="X569" s="43" t="n">
        <f aca="false">W569-V569</f>
        <v>-0.32</v>
      </c>
      <c r="Y569" s="23" t="n">
        <v>0.325</v>
      </c>
      <c r="Z569" s="44"/>
      <c r="AA569" s="44"/>
      <c r="AM569" s="23" t="str">
        <f aca="false">D569</f>
        <v>Arista</v>
      </c>
      <c r="AN569" s="23" t="s">
        <v>2389</v>
      </c>
      <c r="AT569" s="44"/>
      <c r="AU569" s="44"/>
      <c r="BD569" s="23" t="s">
        <v>182</v>
      </c>
      <c r="BE569" s="1" t="s">
        <v>183</v>
      </c>
    </row>
    <row r="570" customFormat="false" ht="15" hidden="false" customHeight="true" outlineLevel="0" collapsed="false">
      <c r="A570" s="23" t="s">
        <v>2426</v>
      </c>
      <c r="B570" s="23" t="s">
        <v>2427</v>
      </c>
      <c r="C570" s="40" t="s">
        <v>177</v>
      </c>
      <c r="D570" s="23" t="s">
        <v>82</v>
      </c>
      <c r="E570" s="23" t="s">
        <v>2428</v>
      </c>
      <c r="F570" s="23" t="s">
        <v>2429</v>
      </c>
      <c r="G570" s="23" t="n">
        <v>21</v>
      </c>
      <c r="H570" s="23" t="n">
        <v>5000</v>
      </c>
      <c r="I570" s="41" t="s">
        <v>188</v>
      </c>
      <c r="K570" s="23" t="n">
        <v>0</v>
      </c>
      <c r="L570" s="23" t="n">
        <v>1940</v>
      </c>
      <c r="M570" s="23" t="n">
        <v>0</v>
      </c>
      <c r="N570" s="23" t="n">
        <v>0</v>
      </c>
      <c r="O570" s="23" t="n">
        <f aca="false">K570+L570</f>
        <v>1940</v>
      </c>
      <c r="P570" s="23" t="n">
        <f aca="false">K570+L570+M570+N570</f>
        <v>1940</v>
      </c>
      <c r="Q570" s="23" t="n">
        <v>217</v>
      </c>
      <c r="R570" s="23" t="n">
        <v>120</v>
      </c>
      <c r="S570" s="23" t="n">
        <v>120</v>
      </c>
      <c r="T570" s="23" t="n">
        <v>68</v>
      </c>
      <c r="U570" s="42" t="n">
        <f aca="false">IF(I570="delivery",O570-SUM(Q570+R570),IF(I570="PO",P570-SUM(Q570:R570)))</f>
        <v>1603</v>
      </c>
      <c r="V570" s="43" t="n">
        <v>0.4</v>
      </c>
      <c r="W570" s="43"/>
      <c r="X570" s="43" t="n">
        <f aca="false">W570-V570</f>
        <v>-0.4</v>
      </c>
      <c r="Y570" s="23" t="n">
        <v>0.55</v>
      </c>
      <c r="Z570" s="44"/>
      <c r="AA570" s="44"/>
      <c r="AM570" s="23" t="str">
        <f aca="false">D570</f>
        <v>Arista</v>
      </c>
      <c r="AN570" s="23" t="s">
        <v>2389</v>
      </c>
      <c r="AT570" s="44"/>
      <c r="AU570" s="44"/>
      <c r="BD570" s="23" t="s">
        <v>182</v>
      </c>
      <c r="BE570" s="1" t="s">
        <v>183</v>
      </c>
    </row>
    <row r="571" customFormat="false" ht="15" hidden="false" customHeight="true" outlineLevel="0" collapsed="false">
      <c r="A571" s="23" t="s">
        <v>2430</v>
      </c>
      <c r="B571" s="23" t="s">
        <v>2431</v>
      </c>
      <c r="C571" s="40" t="s">
        <v>177</v>
      </c>
      <c r="D571" s="23" t="s">
        <v>82</v>
      </c>
      <c r="E571" s="23" t="s">
        <v>2432</v>
      </c>
      <c r="F571" s="23" t="s">
        <v>2433</v>
      </c>
      <c r="G571" s="23" t="n">
        <v>21</v>
      </c>
      <c r="H571" s="23" t="n">
        <v>5000</v>
      </c>
      <c r="I571" s="41" t="s">
        <v>188</v>
      </c>
      <c r="K571" s="23" t="n">
        <v>0</v>
      </c>
      <c r="L571" s="23" t="n">
        <v>2410</v>
      </c>
      <c r="M571" s="23" t="n">
        <v>0</v>
      </c>
      <c r="N571" s="23" t="n">
        <v>0</v>
      </c>
      <c r="O571" s="23" t="n">
        <f aca="false">K571+L571</f>
        <v>2410</v>
      </c>
      <c r="P571" s="23" t="n">
        <f aca="false">K571+L571+M571+N571</f>
        <v>2410</v>
      </c>
      <c r="Q571" s="23" t="n">
        <v>2359</v>
      </c>
      <c r="R571" s="23" t="n">
        <v>0</v>
      </c>
      <c r="S571" s="23" t="n">
        <v>0</v>
      </c>
      <c r="T571" s="23" t="n">
        <v>0</v>
      </c>
      <c r="U571" s="42" t="n">
        <f aca="false">IF(I571="delivery",O571-SUM(Q571+R571),IF(I571="PO",P571-SUM(Q571:R571)))</f>
        <v>51</v>
      </c>
      <c r="V571" s="43" t="n">
        <v>0.3301</v>
      </c>
      <c r="W571" s="43"/>
      <c r="X571" s="43" t="n">
        <f aca="false">W571-V571</f>
        <v>-0.3301</v>
      </c>
      <c r="Y571" s="23" t="n">
        <v>0.415</v>
      </c>
      <c r="Z571" s="44"/>
      <c r="AA571" s="44"/>
      <c r="AM571" s="23" t="str">
        <f aca="false">D571</f>
        <v>Arista</v>
      </c>
      <c r="AN571" s="23" t="s">
        <v>2389</v>
      </c>
      <c r="AT571" s="44"/>
      <c r="AU571" s="44"/>
      <c r="BD571" s="23" t="s">
        <v>182</v>
      </c>
      <c r="BE571" s="1" t="s">
        <v>183</v>
      </c>
    </row>
    <row r="572" customFormat="false" ht="15" hidden="false" customHeight="true" outlineLevel="0" collapsed="false">
      <c r="A572" s="23" t="s">
        <v>2434</v>
      </c>
      <c r="B572" s="23" t="s">
        <v>2435</v>
      </c>
      <c r="C572" s="40" t="s">
        <v>177</v>
      </c>
      <c r="D572" s="23" t="s">
        <v>82</v>
      </c>
      <c r="E572" s="23" t="s">
        <v>2436</v>
      </c>
      <c r="F572" s="23" t="s">
        <v>2437</v>
      </c>
      <c r="G572" s="23" t="n">
        <v>21</v>
      </c>
      <c r="H572" s="23" t="n">
        <v>1000</v>
      </c>
      <c r="I572" s="41" t="s">
        <v>188</v>
      </c>
      <c r="K572" s="23" t="n">
        <v>0</v>
      </c>
      <c r="L572" s="23" t="n">
        <v>985</v>
      </c>
      <c r="M572" s="23" t="n">
        <v>0</v>
      </c>
      <c r="N572" s="23" t="n">
        <v>0</v>
      </c>
      <c r="O572" s="23" t="n">
        <f aca="false">K572+L572</f>
        <v>985</v>
      </c>
      <c r="P572" s="23" t="n">
        <f aca="false">K572+L572+M572+N572</f>
        <v>985</v>
      </c>
      <c r="Q572" s="23" t="n">
        <v>126</v>
      </c>
      <c r="R572" s="23" t="n">
        <v>60</v>
      </c>
      <c r="S572" s="23" t="n">
        <v>60</v>
      </c>
      <c r="T572" s="23" t="n">
        <v>34</v>
      </c>
      <c r="U572" s="42" t="n">
        <f aca="false">IF(I572="delivery",O572-SUM(Q572+R572),IF(I572="PO",P572-SUM(Q572:R572)))</f>
        <v>799</v>
      </c>
      <c r="V572" s="43" t="n">
        <v>0.41</v>
      </c>
      <c r="W572" s="43"/>
      <c r="X572" s="43" t="n">
        <f aca="false">W572-V572</f>
        <v>-0.41</v>
      </c>
      <c r="Y572" s="23" t="n">
        <v>0.41</v>
      </c>
      <c r="Z572" s="44"/>
      <c r="AA572" s="44"/>
      <c r="AM572" s="23" t="str">
        <f aca="false">D572</f>
        <v>Arista</v>
      </c>
      <c r="AN572" s="23" t="s">
        <v>2389</v>
      </c>
      <c r="AT572" s="44"/>
      <c r="AU572" s="44"/>
      <c r="BD572" s="23" t="s">
        <v>182</v>
      </c>
      <c r="BE572" s="1" t="s">
        <v>183</v>
      </c>
    </row>
    <row r="573" customFormat="false" ht="15" hidden="false" customHeight="true" outlineLevel="0" collapsed="false">
      <c r="A573" s="23" t="s">
        <v>2438</v>
      </c>
      <c r="B573" s="23" t="s">
        <v>2439</v>
      </c>
      <c r="C573" s="40" t="s">
        <v>177</v>
      </c>
      <c r="D573" s="23" t="s">
        <v>82</v>
      </c>
      <c r="E573" s="23" t="s">
        <v>2440</v>
      </c>
      <c r="F573" s="23" t="s">
        <v>2441</v>
      </c>
      <c r="G573" s="23" t="n">
        <v>21</v>
      </c>
      <c r="H573" s="23" t="n">
        <v>1000</v>
      </c>
      <c r="I573" s="41" t="s">
        <v>188</v>
      </c>
      <c r="K573" s="23" t="n">
        <v>0</v>
      </c>
      <c r="L573" s="23" t="n">
        <v>283</v>
      </c>
      <c r="M573" s="23" t="n">
        <v>0</v>
      </c>
      <c r="N573" s="23" t="n">
        <v>0</v>
      </c>
      <c r="O573" s="23" t="n">
        <f aca="false">K573+L573</f>
        <v>283</v>
      </c>
      <c r="P573" s="23" t="n">
        <f aca="false">K573+L573+M573+N573</f>
        <v>283</v>
      </c>
      <c r="Q573" s="23" t="n">
        <v>309</v>
      </c>
      <c r="R573" s="23" t="n">
        <v>450</v>
      </c>
      <c r="S573" s="23" t="n">
        <v>460</v>
      </c>
      <c r="T573" s="23" t="n">
        <v>252</v>
      </c>
      <c r="U573" s="42" t="n">
        <f aca="false">IF(I573="delivery",O573-SUM(Q573+R573),IF(I573="PO",P573-SUM(Q573:R573)))</f>
        <v>-476</v>
      </c>
      <c r="V573" s="43" t="n">
        <v>1.15</v>
      </c>
      <c r="W573" s="43"/>
      <c r="X573" s="43" t="n">
        <f aca="false">W573-V573</f>
        <v>-1.15</v>
      </c>
      <c r="Z573" s="44"/>
      <c r="AA573" s="44"/>
      <c r="AM573" s="23" t="str">
        <f aca="false">D573</f>
        <v>Arista</v>
      </c>
      <c r="AN573" s="23" t="s">
        <v>2389</v>
      </c>
      <c r="AT573" s="44"/>
      <c r="AU573" s="44"/>
      <c r="BD573" s="23" t="s">
        <v>182</v>
      </c>
      <c r="BE573" s="1" t="s">
        <v>183</v>
      </c>
    </row>
    <row r="574" customFormat="false" ht="15" hidden="false" customHeight="true" outlineLevel="0" collapsed="false">
      <c r="A574" s="23" t="s">
        <v>2442</v>
      </c>
      <c r="B574" s="23" t="s">
        <v>2443</v>
      </c>
      <c r="C574" s="40" t="s">
        <v>177</v>
      </c>
      <c r="D574" s="23" t="s">
        <v>82</v>
      </c>
      <c r="E574" s="23" t="s">
        <v>2444</v>
      </c>
      <c r="F574" s="23" t="s">
        <v>2445</v>
      </c>
      <c r="G574" s="23" t="n">
        <v>21</v>
      </c>
      <c r="H574" s="23" t="n">
        <v>5000</v>
      </c>
      <c r="I574" s="41" t="s">
        <v>188</v>
      </c>
      <c r="K574" s="23" t="n">
        <v>0</v>
      </c>
      <c r="L574" s="23" t="n">
        <v>2913</v>
      </c>
      <c r="M574" s="23" t="n">
        <v>0</v>
      </c>
      <c r="N574" s="23" t="n">
        <v>0</v>
      </c>
      <c r="O574" s="23" t="n">
        <f aca="false">K574+L574</f>
        <v>2913</v>
      </c>
      <c r="P574" s="23" t="n">
        <f aca="false">K574+L574+M574+N574</f>
        <v>2913</v>
      </c>
      <c r="Q574" s="23" t="n">
        <v>113</v>
      </c>
      <c r="R574" s="23" t="n">
        <v>72</v>
      </c>
      <c r="S574" s="23" t="n">
        <v>72</v>
      </c>
      <c r="T574" s="23" t="n">
        <v>32</v>
      </c>
      <c r="U574" s="42" t="n">
        <f aca="false">IF(I574="delivery",O574-SUM(Q574+R574),IF(I574="PO",P574-SUM(Q574:R574)))</f>
        <v>2728</v>
      </c>
      <c r="V574" s="43" t="n">
        <v>0.245</v>
      </c>
      <c r="W574" s="43"/>
      <c r="X574" s="43" t="n">
        <f aca="false">W574-V574</f>
        <v>-0.245</v>
      </c>
      <c r="Y574" s="23" t="n">
        <v>0.53</v>
      </c>
      <c r="Z574" s="44"/>
      <c r="AA574" s="44"/>
      <c r="AM574" s="23" t="str">
        <f aca="false">D574</f>
        <v>Arista</v>
      </c>
      <c r="AN574" s="23" t="s">
        <v>2389</v>
      </c>
      <c r="AT574" s="44"/>
      <c r="AU574" s="44"/>
      <c r="BD574" s="23" t="s">
        <v>182</v>
      </c>
      <c r="BE574" s="1" t="s">
        <v>183</v>
      </c>
    </row>
    <row r="575" customFormat="false" ht="15" hidden="false" customHeight="true" outlineLevel="0" collapsed="false">
      <c r="A575" s="23" t="s">
        <v>2446</v>
      </c>
      <c r="B575" s="23" t="s">
        <v>2447</v>
      </c>
      <c r="C575" s="40" t="s">
        <v>177</v>
      </c>
      <c r="D575" s="23" t="s">
        <v>82</v>
      </c>
      <c r="E575" s="23" t="s">
        <v>2448</v>
      </c>
      <c r="F575" s="23" t="s">
        <v>2449</v>
      </c>
      <c r="G575" s="23" t="n">
        <v>55</v>
      </c>
      <c r="H575" s="23" t="n">
        <v>1</v>
      </c>
      <c r="I575" s="41" t="s">
        <v>188</v>
      </c>
      <c r="K575" s="23" t="n">
        <v>0</v>
      </c>
      <c r="L575" s="23" t="n">
        <v>0</v>
      </c>
      <c r="M575" s="23" t="n">
        <v>0</v>
      </c>
      <c r="N575" s="23" t="n">
        <v>0</v>
      </c>
      <c r="O575" s="23" t="n">
        <f aca="false">K575+L575</f>
        <v>0</v>
      </c>
      <c r="P575" s="23" t="n">
        <f aca="false">K575+L575+M575+N575</f>
        <v>0</v>
      </c>
      <c r="Q575" s="23" t="n">
        <v>0</v>
      </c>
      <c r="R575" s="23" t="n">
        <v>0</v>
      </c>
      <c r="S575" s="23" t="n">
        <v>0</v>
      </c>
      <c r="T575" s="23" t="n">
        <v>0</v>
      </c>
      <c r="U575" s="42" t="n">
        <f aca="false">IF(I575="delivery",O575-SUM(Q575+R575),IF(I575="PO",P575-SUM(Q575:R575)))</f>
        <v>0</v>
      </c>
      <c r="V575" s="45" t="n">
        <v>1.22</v>
      </c>
      <c r="W575" s="45"/>
      <c r="X575" s="43" t="n">
        <f aca="false">W575-V575</f>
        <v>-1.22</v>
      </c>
      <c r="Z575" s="44"/>
      <c r="AA575" s="44"/>
      <c r="AM575" s="23" t="str">
        <f aca="false">D575</f>
        <v>Arista</v>
      </c>
      <c r="AN575" s="23" t="s">
        <v>2389</v>
      </c>
      <c r="AT575" s="44"/>
      <c r="AU575" s="44"/>
      <c r="BD575" s="23" t="s">
        <v>1113</v>
      </c>
      <c r="BE575" s="1" t="s">
        <v>183</v>
      </c>
    </row>
    <row r="576" customFormat="false" ht="15" hidden="false" customHeight="true" outlineLevel="0" collapsed="false">
      <c r="A576" s="23" t="s">
        <v>2450</v>
      </c>
      <c r="B576" s="23" t="s">
        <v>2451</v>
      </c>
      <c r="C576" s="40" t="s">
        <v>177</v>
      </c>
      <c r="D576" s="23" t="s">
        <v>82</v>
      </c>
      <c r="E576" s="23" t="s">
        <v>2452</v>
      </c>
      <c r="F576" s="23" t="s">
        <v>2453</v>
      </c>
      <c r="G576" s="23" t="n">
        <v>21</v>
      </c>
      <c r="H576" s="23" t="n">
        <v>1000</v>
      </c>
      <c r="I576" s="41" t="s">
        <v>188</v>
      </c>
      <c r="K576" s="23" t="n">
        <v>0</v>
      </c>
      <c r="L576" s="23" t="n">
        <v>616</v>
      </c>
      <c r="M576" s="23" t="n">
        <v>0</v>
      </c>
      <c r="N576" s="23" t="n">
        <v>0</v>
      </c>
      <c r="O576" s="23" t="n">
        <f aca="false">K576+L576</f>
        <v>616</v>
      </c>
      <c r="P576" s="23" t="n">
        <f aca="false">K576+L576+M576+N576</f>
        <v>616</v>
      </c>
      <c r="Q576" s="23" t="n">
        <v>7</v>
      </c>
      <c r="R576" s="23" t="n">
        <v>0</v>
      </c>
      <c r="S576" s="23" t="n">
        <v>0</v>
      </c>
      <c r="T576" s="23" t="n">
        <v>0</v>
      </c>
      <c r="U576" s="42" t="n">
        <f aca="false">IF(I576="delivery",O576-SUM(Q576+R576),IF(I576="PO",P576-SUM(Q576:R576)))</f>
        <v>609</v>
      </c>
      <c r="V576" s="43" t="n">
        <v>0.54</v>
      </c>
      <c r="W576" s="43"/>
      <c r="X576" s="43" t="n">
        <f aca="false">W576-V576</f>
        <v>-0.54</v>
      </c>
      <c r="Z576" s="44"/>
      <c r="AA576" s="44"/>
      <c r="AM576" s="23" t="str">
        <f aca="false">D576</f>
        <v>Arista</v>
      </c>
      <c r="AN576" s="23" t="s">
        <v>2389</v>
      </c>
      <c r="AT576" s="44"/>
      <c r="AU576" s="44"/>
      <c r="BD576" s="23" t="s">
        <v>182</v>
      </c>
      <c r="BE576" s="1" t="s">
        <v>183</v>
      </c>
    </row>
    <row r="577" customFormat="false" ht="15" hidden="false" customHeight="true" outlineLevel="0" collapsed="false">
      <c r="A577" s="23" t="s">
        <v>2454</v>
      </c>
      <c r="B577" s="23" t="s">
        <v>2455</v>
      </c>
      <c r="C577" s="40" t="s">
        <v>177</v>
      </c>
      <c r="D577" s="23" t="s">
        <v>82</v>
      </c>
      <c r="E577" s="23" t="s">
        <v>2456</v>
      </c>
      <c r="F577" s="23" t="s">
        <v>2457</v>
      </c>
      <c r="G577" s="23" t="n">
        <v>21</v>
      </c>
      <c r="H577" s="23" t="n">
        <v>1000</v>
      </c>
      <c r="I577" s="41" t="s">
        <v>188</v>
      </c>
      <c r="K577" s="23" t="n">
        <v>0</v>
      </c>
      <c r="L577" s="23" t="n">
        <v>527</v>
      </c>
      <c r="M577" s="23" t="n">
        <v>0</v>
      </c>
      <c r="N577" s="23" t="n">
        <v>0</v>
      </c>
      <c r="O577" s="23" t="n">
        <f aca="false">K577+L577</f>
        <v>527</v>
      </c>
      <c r="P577" s="23" t="n">
        <f aca="false">K577+L577+M577+N577</f>
        <v>527</v>
      </c>
      <c r="Q577" s="23" t="n">
        <v>6</v>
      </c>
      <c r="R577" s="23" t="n">
        <v>0</v>
      </c>
      <c r="S577" s="23" t="n">
        <v>0</v>
      </c>
      <c r="T577" s="23" t="n">
        <v>0</v>
      </c>
      <c r="U577" s="42" t="n">
        <f aca="false">IF(I577="delivery",O577-SUM(Q577+R577),IF(I577="PO",P577-SUM(Q577:R577)))</f>
        <v>521</v>
      </c>
      <c r="V577" s="43" t="n">
        <v>0.54</v>
      </c>
      <c r="W577" s="43"/>
      <c r="X577" s="43" t="n">
        <f aca="false">W577-V577</f>
        <v>-0.54</v>
      </c>
      <c r="Z577" s="44"/>
      <c r="AA577" s="44"/>
      <c r="AM577" s="23" t="str">
        <f aca="false">D577</f>
        <v>Arista</v>
      </c>
      <c r="AN577" s="23" t="s">
        <v>2389</v>
      </c>
      <c r="AT577" s="44"/>
      <c r="AU577" s="44"/>
      <c r="BD577" s="23" t="s">
        <v>182</v>
      </c>
      <c r="BE577" s="1" t="s">
        <v>183</v>
      </c>
    </row>
    <row r="578" customFormat="false" ht="15" hidden="false" customHeight="true" outlineLevel="0" collapsed="false">
      <c r="A578" s="23" t="s">
        <v>2458</v>
      </c>
      <c r="B578" s="23" t="s">
        <v>2459</v>
      </c>
      <c r="C578" s="40" t="s">
        <v>177</v>
      </c>
      <c r="D578" s="23" t="s">
        <v>82</v>
      </c>
      <c r="E578" s="23" t="s">
        <v>2460</v>
      </c>
      <c r="F578" s="23" t="s">
        <v>2461</v>
      </c>
      <c r="G578" s="23" t="n">
        <v>21</v>
      </c>
      <c r="H578" s="23" t="n">
        <v>1000</v>
      </c>
      <c r="I578" s="41" t="s">
        <v>188</v>
      </c>
      <c r="K578" s="23" t="n">
        <v>0</v>
      </c>
      <c r="L578" s="23" t="n">
        <v>0</v>
      </c>
      <c r="M578" s="23" t="n">
        <v>0</v>
      </c>
      <c r="N578" s="23" t="n">
        <v>0</v>
      </c>
      <c r="O578" s="23" t="n">
        <f aca="false">K578+L578</f>
        <v>0</v>
      </c>
      <c r="P578" s="23" t="n">
        <f aca="false">K578+L578+M578+N578</f>
        <v>0</v>
      </c>
      <c r="Q578" s="23" t="n">
        <v>135</v>
      </c>
      <c r="R578" s="23" t="n">
        <v>1014</v>
      </c>
      <c r="S578" s="23" t="n">
        <v>432</v>
      </c>
      <c r="T578" s="23" t="n">
        <v>216</v>
      </c>
      <c r="U578" s="42" t="n">
        <f aca="false">IF(I578="delivery",O578-SUM(Q578+R578),IF(I578="PO",P578-SUM(Q578:R578)))</f>
        <v>-1149</v>
      </c>
      <c r="V578" s="43" t="n">
        <v>0.6</v>
      </c>
      <c r="W578" s="43"/>
      <c r="X578" s="43" t="n">
        <f aca="false">W578-V578</f>
        <v>-0.6</v>
      </c>
      <c r="Z578" s="44"/>
      <c r="AA578" s="44"/>
      <c r="AM578" s="23" t="str">
        <f aca="false">D578</f>
        <v>Arista</v>
      </c>
      <c r="AN578" s="23" t="s">
        <v>2389</v>
      </c>
      <c r="AT578" s="44"/>
      <c r="AU578" s="44"/>
      <c r="BD578" s="23" t="s">
        <v>182</v>
      </c>
      <c r="BE578" s="1" t="s">
        <v>183</v>
      </c>
    </row>
    <row r="579" customFormat="false" ht="15" hidden="false" customHeight="true" outlineLevel="0" collapsed="false">
      <c r="A579" s="23" t="s">
        <v>2462</v>
      </c>
      <c r="B579" s="23" t="s">
        <v>2463</v>
      </c>
      <c r="C579" s="40" t="s">
        <v>177</v>
      </c>
      <c r="D579" s="23" t="s">
        <v>82</v>
      </c>
      <c r="E579" s="23" t="s">
        <v>2464</v>
      </c>
      <c r="F579" s="23" t="s">
        <v>2465</v>
      </c>
      <c r="G579" s="23" t="n">
        <v>21</v>
      </c>
      <c r="H579" s="23" t="n">
        <v>1000</v>
      </c>
      <c r="I579" s="41" t="s">
        <v>188</v>
      </c>
      <c r="K579" s="23" t="n">
        <v>0</v>
      </c>
      <c r="L579" s="23" t="n">
        <v>427</v>
      </c>
      <c r="M579" s="23" t="n">
        <v>0</v>
      </c>
      <c r="N579" s="23" t="n">
        <v>0</v>
      </c>
      <c r="O579" s="23" t="n">
        <f aca="false">K579+L579</f>
        <v>427</v>
      </c>
      <c r="P579" s="23" t="n">
        <f aca="false">K579+L579+M579+N579</f>
        <v>427</v>
      </c>
      <c r="Q579" s="23" t="n">
        <v>241</v>
      </c>
      <c r="R579" s="23" t="n">
        <v>261</v>
      </c>
      <c r="S579" s="23" t="n">
        <v>279</v>
      </c>
      <c r="T579" s="23" t="n">
        <v>124</v>
      </c>
      <c r="U579" s="42" t="n">
        <f aca="false">IF(I579="delivery",O579-SUM(Q579+R579),IF(I579="PO",P579-SUM(Q579:R579)))</f>
        <v>-75</v>
      </c>
      <c r="V579" s="43" t="n">
        <v>0.45</v>
      </c>
      <c r="W579" s="43"/>
      <c r="X579" s="43" t="n">
        <f aca="false">W579-V579</f>
        <v>-0.45</v>
      </c>
      <c r="Z579" s="44"/>
      <c r="AA579" s="44"/>
      <c r="AM579" s="23" t="str">
        <f aca="false">D579</f>
        <v>Arista</v>
      </c>
      <c r="AN579" s="23" t="s">
        <v>2389</v>
      </c>
      <c r="AT579" s="44"/>
      <c r="AU579" s="44"/>
      <c r="BD579" s="23" t="s">
        <v>182</v>
      </c>
      <c r="BE579" s="1" t="s">
        <v>183</v>
      </c>
    </row>
    <row r="580" customFormat="false" ht="15" hidden="false" customHeight="true" outlineLevel="0" collapsed="false">
      <c r="A580" s="23" t="s">
        <v>2466</v>
      </c>
      <c r="B580" s="23" t="s">
        <v>2467</v>
      </c>
      <c r="C580" s="40" t="s">
        <v>177</v>
      </c>
      <c r="D580" s="23" t="s">
        <v>82</v>
      </c>
      <c r="E580" s="23" t="s">
        <v>2464</v>
      </c>
      <c r="F580" s="23" t="s">
        <v>2468</v>
      </c>
      <c r="G580" s="23" t="n">
        <v>81</v>
      </c>
      <c r="H580" s="23" t="n">
        <v>1000</v>
      </c>
      <c r="I580" s="41" t="s">
        <v>188</v>
      </c>
      <c r="K580" s="23" t="n">
        <v>0</v>
      </c>
      <c r="L580" s="23" t="n">
        <v>0</v>
      </c>
      <c r="M580" s="23" t="n">
        <v>0</v>
      </c>
      <c r="N580" s="23" t="n">
        <v>0</v>
      </c>
      <c r="O580" s="23" t="n">
        <f aca="false">K580+L580</f>
        <v>0</v>
      </c>
      <c r="P580" s="23" t="n">
        <f aca="false">K580+L580+M580+N580</f>
        <v>0</v>
      </c>
      <c r="Q580" s="23" t="n">
        <v>0</v>
      </c>
      <c r="R580" s="23" t="n">
        <v>0</v>
      </c>
      <c r="S580" s="23" t="n">
        <v>0</v>
      </c>
      <c r="T580" s="23" t="n">
        <v>0</v>
      </c>
      <c r="U580" s="42" t="n">
        <f aca="false">IF(I580="delivery",O580-SUM(Q580+R580),IF(I580="PO",P580-SUM(Q580:R580)))</f>
        <v>0</v>
      </c>
      <c r="V580" s="45" t="n">
        <v>0.52</v>
      </c>
      <c r="W580" s="45"/>
      <c r="X580" s="43" t="n">
        <f aca="false">W580-V580</f>
        <v>-0.52</v>
      </c>
      <c r="Z580" s="44"/>
      <c r="AA580" s="44"/>
      <c r="AM580" s="23" t="str">
        <f aca="false">D580</f>
        <v>Arista</v>
      </c>
      <c r="AN580" s="23" t="s">
        <v>2389</v>
      </c>
      <c r="AT580" s="44"/>
      <c r="AU580" s="44"/>
      <c r="BD580" s="23" t="s">
        <v>719</v>
      </c>
      <c r="BE580" s="1" t="s">
        <v>183</v>
      </c>
    </row>
    <row r="581" customFormat="false" ht="15" hidden="false" customHeight="true" outlineLevel="0" collapsed="false">
      <c r="A581" s="23" t="s">
        <v>2469</v>
      </c>
      <c r="B581" s="23" t="s">
        <v>2470</v>
      </c>
      <c r="C581" s="40" t="s">
        <v>177</v>
      </c>
      <c r="D581" s="23" t="s">
        <v>82</v>
      </c>
      <c r="E581" s="23" t="s">
        <v>2471</v>
      </c>
      <c r="F581" s="23" t="s">
        <v>2472</v>
      </c>
      <c r="G581" s="23" t="n">
        <v>51</v>
      </c>
      <c r="H581" s="23" t="n">
        <v>500</v>
      </c>
      <c r="I581" s="41" t="s">
        <v>188</v>
      </c>
      <c r="K581" s="23" t="n">
        <v>0</v>
      </c>
      <c r="L581" s="23" t="n">
        <v>0</v>
      </c>
      <c r="M581" s="23" t="n">
        <v>0</v>
      </c>
      <c r="N581" s="23" t="n">
        <v>0</v>
      </c>
      <c r="O581" s="23" t="n">
        <f aca="false">K581+L581</f>
        <v>0</v>
      </c>
      <c r="P581" s="23" t="n">
        <f aca="false">K581+L581+M581+N581</f>
        <v>0</v>
      </c>
      <c r="Q581" s="23" t="n">
        <v>0</v>
      </c>
      <c r="R581" s="23" t="n">
        <v>30</v>
      </c>
      <c r="S581" s="23" t="n">
        <v>50</v>
      </c>
      <c r="T581" s="23" t="n">
        <v>544</v>
      </c>
      <c r="U581" s="42" t="n">
        <f aca="false">IF(I581="delivery",O581-SUM(Q581+R581),IF(I581="PO",P581-SUM(Q581:R581)))</f>
        <v>-30</v>
      </c>
      <c r="V581" s="43" t="n">
        <v>0.5</v>
      </c>
      <c r="W581" s="43"/>
      <c r="X581" s="43" t="n">
        <f aca="false">W581-V581</f>
        <v>-0.5</v>
      </c>
      <c r="Z581" s="44"/>
      <c r="AA581" s="44"/>
      <c r="AM581" s="23" t="str">
        <f aca="false">D581</f>
        <v>Arista</v>
      </c>
      <c r="AN581" s="23" t="s">
        <v>181</v>
      </c>
      <c r="AT581" s="44"/>
      <c r="AU581" s="44"/>
      <c r="BD581" s="23" t="s">
        <v>182</v>
      </c>
      <c r="BE581" s="1" t="s">
        <v>183</v>
      </c>
    </row>
    <row r="582" customFormat="false" ht="15" hidden="false" customHeight="true" outlineLevel="0" collapsed="false">
      <c r="A582" s="23" t="s">
        <v>2473</v>
      </c>
      <c r="B582" s="23" t="s">
        <v>2474</v>
      </c>
      <c r="C582" s="40" t="s">
        <v>177</v>
      </c>
      <c r="D582" s="23" t="s">
        <v>82</v>
      </c>
      <c r="E582" s="23" t="s">
        <v>2475</v>
      </c>
      <c r="F582" s="23" t="s">
        <v>2476</v>
      </c>
      <c r="G582" s="23" t="n">
        <v>31</v>
      </c>
      <c r="H582" s="23" t="n">
        <v>200</v>
      </c>
      <c r="I582" s="41" t="s">
        <v>188</v>
      </c>
      <c r="K582" s="23" t="n">
        <v>0</v>
      </c>
      <c r="L582" s="23" t="n">
        <v>3395</v>
      </c>
      <c r="M582" s="23" t="n">
        <v>0</v>
      </c>
      <c r="N582" s="23" t="n">
        <v>0</v>
      </c>
      <c r="O582" s="23" t="n">
        <f aca="false">K582+L582</f>
        <v>3395</v>
      </c>
      <c r="P582" s="23" t="n">
        <f aca="false">K582+L582+M582+N582</f>
        <v>3395</v>
      </c>
      <c r="Q582" s="23" t="n">
        <v>4592</v>
      </c>
      <c r="R582" s="23" t="n">
        <v>6516</v>
      </c>
      <c r="S582" s="23" t="n">
        <v>6516</v>
      </c>
      <c r="T582" s="23" t="n">
        <v>3248</v>
      </c>
      <c r="U582" s="42" t="n">
        <f aca="false">IF(I582="delivery",O582-SUM(Q582+R582),IF(I582="PO",P582-SUM(Q582:R582)))</f>
        <v>-7713</v>
      </c>
      <c r="V582" s="43" t="n">
        <v>2.5</v>
      </c>
      <c r="W582" s="43"/>
      <c r="X582" s="43" t="n">
        <f aca="false">W582-V582</f>
        <v>-2.5</v>
      </c>
      <c r="Y582" s="23" t="n">
        <v>2.5</v>
      </c>
      <c r="Z582" s="44"/>
      <c r="AA582" s="44"/>
      <c r="AM582" s="23" t="str">
        <f aca="false">D582</f>
        <v>Arista</v>
      </c>
      <c r="AN582" s="23" t="s">
        <v>181</v>
      </c>
      <c r="AT582" s="44"/>
      <c r="AU582" s="44"/>
      <c r="BD582" s="23" t="s">
        <v>182</v>
      </c>
      <c r="BE582" s="1" t="s">
        <v>183</v>
      </c>
    </row>
    <row r="583" customFormat="false" ht="15" hidden="false" customHeight="true" outlineLevel="0" collapsed="false">
      <c r="A583" s="23" t="s">
        <v>2477</v>
      </c>
      <c r="B583" s="23" t="s">
        <v>2478</v>
      </c>
      <c r="C583" s="40" t="s">
        <v>177</v>
      </c>
      <c r="D583" s="23" t="s">
        <v>82</v>
      </c>
      <c r="E583" s="23" t="s">
        <v>2479</v>
      </c>
      <c r="F583" s="23" t="s">
        <v>2480</v>
      </c>
      <c r="G583" s="23" t="n">
        <v>21</v>
      </c>
      <c r="H583" s="23" t="n">
        <v>1000</v>
      </c>
      <c r="I583" s="41" t="s">
        <v>188</v>
      </c>
      <c r="K583" s="23" t="n">
        <v>0</v>
      </c>
      <c r="L583" s="23" t="n">
        <v>1000</v>
      </c>
      <c r="M583" s="23" t="n">
        <v>0</v>
      </c>
      <c r="N583" s="23" t="n">
        <v>0</v>
      </c>
      <c r="O583" s="23" t="n">
        <f aca="false">K583+L583</f>
        <v>1000</v>
      </c>
      <c r="P583" s="23" t="n">
        <f aca="false">K583+L583+M583+N583</f>
        <v>1000</v>
      </c>
      <c r="Q583" s="23" t="n">
        <v>493</v>
      </c>
      <c r="R583" s="23" t="n">
        <v>324</v>
      </c>
      <c r="S583" s="23" t="n">
        <v>216</v>
      </c>
      <c r="T583" s="23" t="n">
        <v>108</v>
      </c>
      <c r="U583" s="42" t="n">
        <f aca="false">IF(I583="delivery",O583-SUM(Q583+R583),IF(I583="PO",P583-SUM(Q583:R583)))</f>
        <v>183</v>
      </c>
      <c r="V583" s="43" t="n">
        <v>0.35</v>
      </c>
      <c r="W583" s="43"/>
      <c r="X583" s="43" t="n">
        <f aca="false">W583-V583</f>
        <v>-0.35</v>
      </c>
      <c r="Z583" s="44"/>
      <c r="AA583" s="44"/>
      <c r="AM583" s="23" t="str">
        <f aca="false">D583</f>
        <v>Arista</v>
      </c>
      <c r="AN583" s="23" t="s">
        <v>2389</v>
      </c>
      <c r="AT583" s="44"/>
      <c r="AU583" s="44"/>
      <c r="BD583" s="23" t="s">
        <v>182</v>
      </c>
      <c r="BE583" s="1" t="s">
        <v>183</v>
      </c>
    </row>
    <row r="584" customFormat="false" ht="15" hidden="false" customHeight="true" outlineLevel="0" collapsed="false">
      <c r="A584" s="23" t="s">
        <v>2481</v>
      </c>
      <c r="B584" s="23" t="s">
        <v>2482</v>
      </c>
      <c r="C584" s="40" t="s">
        <v>177</v>
      </c>
      <c r="D584" s="23" t="s">
        <v>82</v>
      </c>
      <c r="E584" s="23" t="s">
        <v>2483</v>
      </c>
      <c r="F584" s="23" t="s">
        <v>2484</v>
      </c>
      <c r="G584" s="23" t="n">
        <v>21</v>
      </c>
      <c r="H584" s="23" t="n">
        <v>1000</v>
      </c>
      <c r="I584" s="41" t="s">
        <v>188</v>
      </c>
      <c r="K584" s="23" t="n">
        <v>0</v>
      </c>
      <c r="L584" s="23" t="n">
        <v>1000</v>
      </c>
      <c r="M584" s="23" t="n">
        <v>0</v>
      </c>
      <c r="N584" s="23" t="n">
        <v>0</v>
      </c>
      <c r="O584" s="23" t="n">
        <f aca="false">K584+L584</f>
        <v>1000</v>
      </c>
      <c r="P584" s="23" t="n">
        <f aca="false">K584+L584+M584+N584</f>
        <v>1000</v>
      </c>
      <c r="Q584" s="23" t="n">
        <v>493</v>
      </c>
      <c r="R584" s="23" t="n">
        <v>324</v>
      </c>
      <c r="S584" s="23" t="n">
        <v>216</v>
      </c>
      <c r="T584" s="23" t="n">
        <v>108</v>
      </c>
      <c r="U584" s="42" t="n">
        <f aca="false">IF(I584="delivery",O584-SUM(Q584+R584),IF(I584="PO",P584-SUM(Q584:R584)))</f>
        <v>183</v>
      </c>
      <c r="V584" s="43" t="n">
        <v>0.35</v>
      </c>
      <c r="W584" s="43"/>
      <c r="X584" s="43" t="n">
        <f aca="false">W584-V584</f>
        <v>-0.35</v>
      </c>
      <c r="Z584" s="44"/>
      <c r="AA584" s="44"/>
      <c r="AM584" s="23" t="str">
        <f aca="false">D584</f>
        <v>Arista</v>
      </c>
      <c r="AN584" s="23" t="s">
        <v>2389</v>
      </c>
      <c r="AT584" s="44"/>
      <c r="AU584" s="44"/>
      <c r="BD584" s="23" t="s">
        <v>182</v>
      </c>
      <c r="BE584" s="1" t="s">
        <v>183</v>
      </c>
    </row>
    <row r="585" customFormat="false" ht="15" hidden="false" customHeight="true" outlineLevel="0" collapsed="false">
      <c r="A585" s="23" t="s">
        <v>2485</v>
      </c>
      <c r="B585" s="23" t="s">
        <v>2486</v>
      </c>
      <c r="C585" s="40" t="s">
        <v>177</v>
      </c>
      <c r="D585" s="23" t="s">
        <v>82</v>
      </c>
      <c r="E585" s="23" t="s">
        <v>2487</v>
      </c>
      <c r="F585" s="23" t="s">
        <v>2488</v>
      </c>
      <c r="G585" s="23" t="n">
        <v>21</v>
      </c>
      <c r="H585" s="23" t="n">
        <v>1000</v>
      </c>
      <c r="I585" s="41" t="s">
        <v>188</v>
      </c>
      <c r="K585" s="23" t="n">
        <v>0</v>
      </c>
      <c r="L585" s="23" t="n">
        <v>3000</v>
      </c>
      <c r="M585" s="23" t="n">
        <v>0</v>
      </c>
      <c r="N585" s="23" t="n">
        <v>0</v>
      </c>
      <c r="O585" s="23" t="n">
        <f aca="false">K585+L585</f>
        <v>3000</v>
      </c>
      <c r="P585" s="23" t="n">
        <f aca="false">K585+L585+M585+N585</f>
        <v>3000</v>
      </c>
      <c r="Q585" s="23" t="n">
        <v>2308</v>
      </c>
      <c r="R585" s="23" t="n">
        <v>3024</v>
      </c>
      <c r="S585" s="23" t="n">
        <v>3380</v>
      </c>
      <c r="T585" s="23" t="n">
        <v>1836</v>
      </c>
      <c r="U585" s="42" t="n">
        <f aca="false">IF(I585="delivery",O585-SUM(Q585+R585),IF(I585="PO",P585-SUM(Q585:R585)))</f>
        <v>-2332</v>
      </c>
      <c r="V585" s="43" t="n">
        <v>0.35</v>
      </c>
      <c r="W585" s="43"/>
      <c r="X585" s="43" t="n">
        <f aca="false">W585-V585</f>
        <v>-0.35</v>
      </c>
      <c r="Z585" s="44"/>
      <c r="AA585" s="44"/>
      <c r="AM585" s="23" t="str">
        <f aca="false">D585</f>
        <v>Arista</v>
      </c>
      <c r="AN585" s="23" t="s">
        <v>2389</v>
      </c>
      <c r="AT585" s="44"/>
      <c r="AU585" s="44"/>
      <c r="BD585" s="23" t="s">
        <v>182</v>
      </c>
      <c r="BE585" s="1" t="s">
        <v>183</v>
      </c>
    </row>
    <row r="586" customFormat="false" ht="15" hidden="false" customHeight="true" outlineLevel="0" collapsed="false">
      <c r="A586" s="23" t="s">
        <v>2489</v>
      </c>
      <c r="B586" s="23" t="s">
        <v>2490</v>
      </c>
      <c r="C586" s="40" t="s">
        <v>177</v>
      </c>
      <c r="D586" s="23" t="s">
        <v>82</v>
      </c>
      <c r="E586" s="23" t="s">
        <v>2491</v>
      </c>
      <c r="F586" s="23" t="s">
        <v>2492</v>
      </c>
      <c r="G586" s="23" t="n">
        <v>21</v>
      </c>
      <c r="H586" s="23" t="n">
        <v>1000</v>
      </c>
      <c r="I586" s="41" t="s">
        <v>188</v>
      </c>
      <c r="K586" s="23" t="n">
        <v>0</v>
      </c>
      <c r="L586" s="23" t="n">
        <v>412</v>
      </c>
      <c r="M586" s="23" t="n">
        <v>2000</v>
      </c>
      <c r="N586" s="23" t="n">
        <v>0</v>
      </c>
      <c r="O586" s="23" t="n">
        <f aca="false">K586+L586</f>
        <v>412</v>
      </c>
      <c r="P586" s="23" t="n">
        <f aca="false">K586+L586+M586+N586</f>
        <v>2412</v>
      </c>
      <c r="Q586" s="23" t="n">
        <v>1322</v>
      </c>
      <c r="R586" s="23" t="n">
        <v>2376</v>
      </c>
      <c r="S586" s="23" t="n">
        <v>2948</v>
      </c>
      <c r="T586" s="23" t="n">
        <v>1620</v>
      </c>
      <c r="U586" s="42" t="n">
        <f aca="false">IF(I586="delivery",O586-SUM(Q586+R586),IF(I586="PO",P586-SUM(Q586:R586)))</f>
        <v>-1286</v>
      </c>
      <c r="V586" s="43" t="n">
        <v>0.329</v>
      </c>
      <c r="W586" s="43"/>
      <c r="X586" s="43" t="n">
        <f aca="false">W586-V586</f>
        <v>-0.329</v>
      </c>
      <c r="Z586" s="44"/>
      <c r="AA586" s="44"/>
      <c r="AM586" s="23" t="str">
        <f aca="false">D586</f>
        <v>Arista</v>
      </c>
      <c r="AN586" s="23" t="s">
        <v>2389</v>
      </c>
      <c r="AT586" s="44"/>
      <c r="AU586" s="44"/>
      <c r="BD586" s="23" t="s">
        <v>182</v>
      </c>
      <c r="BE586" s="1" t="s">
        <v>183</v>
      </c>
    </row>
    <row r="587" customFormat="false" ht="15" hidden="false" customHeight="true" outlineLevel="0" collapsed="false">
      <c r="A587" s="23" t="s">
        <v>2493</v>
      </c>
      <c r="B587" s="23" t="s">
        <v>2494</v>
      </c>
      <c r="C587" s="40" t="s">
        <v>177</v>
      </c>
      <c r="D587" s="23" t="s">
        <v>82</v>
      </c>
      <c r="E587" s="23" t="s">
        <v>2495</v>
      </c>
      <c r="F587" s="23" t="s">
        <v>2496</v>
      </c>
      <c r="G587" s="23" t="n">
        <v>21</v>
      </c>
      <c r="H587" s="23" t="n">
        <v>1000</v>
      </c>
      <c r="I587" s="41" t="s">
        <v>188</v>
      </c>
      <c r="K587" s="23" t="n">
        <v>0</v>
      </c>
      <c r="L587" s="23" t="n">
        <v>377</v>
      </c>
      <c r="M587" s="23" t="n">
        <v>2000</v>
      </c>
      <c r="N587" s="23" t="n">
        <v>0</v>
      </c>
      <c r="O587" s="23" t="n">
        <f aca="false">K587+L587</f>
        <v>377</v>
      </c>
      <c r="P587" s="23" t="n">
        <f aca="false">K587+L587+M587+N587</f>
        <v>2377</v>
      </c>
      <c r="Q587" s="23" t="n">
        <v>1322</v>
      </c>
      <c r="R587" s="23" t="n">
        <v>2376</v>
      </c>
      <c r="S587" s="23" t="n">
        <v>2712</v>
      </c>
      <c r="T587" s="23" t="n">
        <v>1620</v>
      </c>
      <c r="U587" s="42" t="n">
        <f aca="false">IF(I587="delivery",O587-SUM(Q587+R587),IF(I587="PO",P587-SUM(Q587:R587)))</f>
        <v>-1321</v>
      </c>
      <c r="V587" s="43" t="n">
        <v>0.329</v>
      </c>
      <c r="W587" s="43"/>
      <c r="X587" s="43" t="n">
        <f aca="false">W587-V587</f>
        <v>-0.329</v>
      </c>
      <c r="Z587" s="44"/>
      <c r="AA587" s="44"/>
      <c r="AM587" s="23" t="str">
        <f aca="false">D587</f>
        <v>Arista</v>
      </c>
      <c r="AN587" s="23" t="s">
        <v>2389</v>
      </c>
      <c r="AT587" s="44"/>
      <c r="AU587" s="44"/>
      <c r="BD587" s="23" t="s">
        <v>182</v>
      </c>
      <c r="BE587" s="1" t="s">
        <v>183</v>
      </c>
    </row>
    <row r="588" customFormat="false" ht="15" hidden="false" customHeight="true" outlineLevel="0" collapsed="false">
      <c r="A588" s="23" t="s">
        <v>2497</v>
      </c>
      <c r="B588" s="23" t="s">
        <v>2498</v>
      </c>
      <c r="C588" s="40" t="s">
        <v>177</v>
      </c>
      <c r="D588" s="23" t="s">
        <v>82</v>
      </c>
      <c r="E588" s="23" t="s">
        <v>2499</v>
      </c>
      <c r="F588" s="23" t="s">
        <v>2500</v>
      </c>
      <c r="G588" s="23" t="n">
        <v>21</v>
      </c>
      <c r="H588" s="23" t="n">
        <v>1000</v>
      </c>
      <c r="I588" s="41" t="s">
        <v>188</v>
      </c>
      <c r="K588" s="23" t="n">
        <v>0</v>
      </c>
      <c r="L588" s="23" t="n">
        <v>1246</v>
      </c>
      <c r="M588" s="23" t="n">
        <v>0</v>
      </c>
      <c r="N588" s="23" t="n">
        <v>0</v>
      </c>
      <c r="O588" s="23" t="n">
        <f aca="false">K588+L588</f>
        <v>1246</v>
      </c>
      <c r="P588" s="23" t="n">
        <f aca="false">K588+L588+M588+N588</f>
        <v>1246</v>
      </c>
      <c r="Q588" s="23" t="n">
        <v>1758</v>
      </c>
      <c r="R588" s="23" t="n">
        <v>2917</v>
      </c>
      <c r="S588" s="23" t="n">
        <v>2679</v>
      </c>
      <c r="T588" s="23" t="n">
        <v>1334</v>
      </c>
      <c r="U588" s="42" t="n">
        <f aca="false">IF(I588="delivery",O588-SUM(Q588+R588),IF(I588="PO",P588-SUM(Q588:R588)))</f>
        <v>-3429</v>
      </c>
      <c r="V588" s="43" t="n">
        <v>0.5452</v>
      </c>
      <c r="W588" s="43"/>
      <c r="X588" s="43" t="n">
        <f aca="false">W588-V588</f>
        <v>-0.5452</v>
      </c>
      <c r="Z588" s="44"/>
      <c r="AA588" s="44"/>
      <c r="AM588" s="23" t="str">
        <f aca="false">D588</f>
        <v>Arista</v>
      </c>
      <c r="AN588" s="23" t="s">
        <v>2389</v>
      </c>
      <c r="AT588" s="44"/>
      <c r="AU588" s="44"/>
      <c r="BD588" s="23" t="s">
        <v>182</v>
      </c>
      <c r="BE588" s="1" t="s">
        <v>183</v>
      </c>
    </row>
    <row r="589" customFormat="false" ht="15" hidden="false" customHeight="true" outlineLevel="0" collapsed="false">
      <c r="A589" s="23" t="s">
        <v>2501</v>
      </c>
      <c r="B589" s="23" t="s">
        <v>2502</v>
      </c>
      <c r="C589" s="40" t="s">
        <v>177</v>
      </c>
      <c r="D589" s="23" t="s">
        <v>82</v>
      </c>
      <c r="E589" s="23" t="s">
        <v>2503</v>
      </c>
      <c r="F589" s="23" t="s">
        <v>2504</v>
      </c>
      <c r="G589" s="23" t="n">
        <v>21</v>
      </c>
      <c r="H589" s="23" t="n">
        <v>1000</v>
      </c>
      <c r="I589" s="41" t="s">
        <v>188</v>
      </c>
      <c r="K589" s="23" t="n">
        <v>0</v>
      </c>
      <c r="L589" s="23" t="n">
        <v>2198</v>
      </c>
      <c r="M589" s="23" t="n">
        <v>0</v>
      </c>
      <c r="N589" s="23" t="n">
        <v>0</v>
      </c>
      <c r="O589" s="23" t="n">
        <f aca="false">K589+L589</f>
        <v>2198</v>
      </c>
      <c r="P589" s="23" t="n">
        <f aca="false">K589+L589+M589+N589</f>
        <v>2198</v>
      </c>
      <c r="Q589" s="23" t="n">
        <v>1500</v>
      </c>
      <c r="R589" s="23" t="n">
        <v>2497</v>
      </c>
      <c r="S589" s="23" t="n">
        <v>2234</v>
      </c>
      <c r="T589" s="23" t="n">
        <v>1146</v>
      </c>
      <c r="U589" s="42" t="n">
        <f aca="false">IF(I589="delivery",O589-SUM(Q589+R589),IF(I589="PO",P589-SUM(Q589:R589)))</f>
        <v>-1799</v>
      </c>
      <c r="V589" s="43" t="n">
        <v>0.51</v>
      </c>
      <c r="W589" s="43"/>
      <c r="X589" s="43" t="n">
        <f aca="false">W589-V589</f>
        <v>-0.51</v>
      </c>
      <c r="Z589" s="44"/>
      <c r="AA589" s="44"/>
      <c r="AM589" s="23" t="str">
        <f aca="false">D589</f>
        <v>Arista</v>
      </c>
      <c r="AN589" s="23" t="s">
        <v>2389</v>
      </c>
      <c r="AT589" s="44"/>
      <c r="AU589" s="44"/>
      <c r="BD589" s="23" t="s">
        <v>182</v>
      </c>
      <c r="BE589" s="1" t="s">
        <v>183</v>
      </c>
    </row>
    <row r="590" customFormat="false" ht="15" hidden="false" customHeight="true" outlineLevel="0" collapsed="false">
      <c r="A590" s="23" t="s">
        <v>2505</v>
      </c>
      <c r="B590" s="23" t="s">
        <v>2506</v>
      </c>
      <c r="C590" s="40" t="s">
        <v>177</v>
      </c>
      <c r="D590" s="23" t="s">
        <v>82</v>
      </c>
      <c r="E590" s="23" t="s">
        <v>2507</v>
      </c>
      <c r="F590" s="23" t="s">
        <v>2508</v>
      </c>
      <c r="G590" s="23" t="n">
        <v>55</v>
      </c>
      <c r="H590" s="23" t="n">
        <v>1</v>
      </c>
      <c r="I590" s="41" t="s">
        <v>188</v>
      </c>
      <c r="K590" s="23" t="n">
        <v>0</v>
      </c>
      <c r="L590" s="23" t="n">
        <v>0</v>
      </c>
      <c r="M590" s="23" t="n">
        <v>0</v>
      </c>
      <c r="N590" s="23" t="n">
        <v>0</v>
      </c>
      <c r="O590" s="23" t="n">
        <f aca="false">K590+L590</f>
        <v>0</v>
      </c>
      <c r="P590" s="23" t="n">
        <f aca="false">K590+L590+M590+N590</f>
        <v>0</v>
      </c>
      <c r="Q590" s="23" t="n">
        <v>0</v>
      </c>
      <c r="R590" s="23" t="n">
        <v>30</v>
      </c>
      <c r="S590" s="23" t="n">
        <v>15</v>
      </c>
      <c r="T590" s="23" t="n">
        <v>64</v>
      </c>
      <c r="U590" s="42" t="n">
        <f aca="false">IF(I590="delivery",O590-SUM(Q590+R590),IF(I590="PO",P590-SUM(Q590:R590)))</f>
        <v>-30</v>
      </c>
      <c r="V590" s="43" t="n">
        <v>1E-005</v>
      </c>
      <c r="W590" s="43"/>
      <c r="X590" s="43" t="n">
        <f aca="false">W590-V590</f>
        <v>-1E-005</v>
      </c>
      <c r="Z590" s="44"/>
      <c r="AA590" s="44"/>
      <c r="AM590" s="23" t="str">
        <f aca="false">D590</f>
        <v>Arista</v>
      </c>
      <c r="AN590" s="23" t="s">
        <v>2389</v>
      </c>
      <c r="AT590" s="44"/>
      <c r="AU590" s="44"/>
      <c r="BD590" s="23" t="s">
        <v>714</v>
      </c>
      <c r="BE590" s="1" t="s">
        <v>183</v>
      </c>
    </row>
    <row r="591" customFormat="false" ht="15" hidden="false" customHeight="true" outlineLevel="0" collapsed="false">
      <c r="A591" s="23" t="s">
        <v>2509</v>
      </c>
      <c r="B591" s="23" t="s">
        <v>2510</v>
      </c>
      <c r="C591" s="40" t="s">
        <v>177</v>
      </c>
      <c r="D591" s="23" t="s">
        <v>82</v>
      </c>
      <c r="E591" s="23" t="s">
        <v>2511</v>
      </c>
      <c r="F591" s="23" t="s">
        <v>2512</v>
      </c>
      <c r="G591" s="23" t="n">
        <v>21</v>
      </c>
      <c r="H591" s="23" t="n">
        <v>5000</v>
      </c>
      <c r="I591" s="41" t="s">
        <v>188</v>
      </c>
      <c r="K591" s="23" t="n">
        <v>0</v>
      </c>
      <c r="L591" s="23" t="n">
        <v>1000</v>
      </c>
      <c r="M591" s="23" t="n">
        <v>0</v>
      </c>
      <c r="N591" s="23" t="n">
        <v>0</v>
      </c>
      <c r="O591" s="23" t="n">
        <f aca="false">K591+L591</f>
        <v>1000</v>
      </c>
      <c r="P591" s="23" t="n">
        <f aca="false">K591+L591+M591+N591</f>
        <v>1000</v>
      </c>
      <c r="Q591" s="23" t="n">
        <v>0</v>
      </c>
      <c r="R591" s="23" t="n">
        <v>0</v>
      </c>
      <c r="S591" s="23" t="n">
        <v>0</v>
      </c>
      <c r="T591" s="23" t="n">
        <v>0</v>
      </c>
      <c r="U591" s="42" t="n">
        <f aca="false">IF(I591="delivery",O591-SUM(Q591+R591),IF(I591="PO",P591-SUM(Q591:R591)))</f>
        <v>1000</v>
      </c>
      <c r="V591" s="43" t="n">
        <v>0.9</v>
      </c>
      <c r="W591" s="43"/>
      <c r="X591" s="43" t="n">
        <f aca="false">W591-V591</f>
        <v>-0.9</v>
      </c>
      <c r="Z591" s="44"/>
      <c r="AA591" s="44"/>
      <c r="AM591" s="23" t="str">
        <f aca="false">D591</f>
        <v>Arista</v>
      </c>
      <c r="AN591" s="23" t="s">
        <v>2389</v>
      </c>
      <c r="AT591" s="44"/>
      <c r="AU591" s="44"/>
      <c r="BD591" s="23" t="s">
        <v>182</v>
      </c>
      <c r="BE591" s="1" t="s">
        <v>183</v>
      </c>
    </row>
    <row r="592" customFormat="false" ht="15" hidden="false" customHeight="true" outlineLevel="0" collapsed="false">
      <c r="A592" s="23" t="s">
        <v>2513</v>
      </c>
      <c r="B592" s="23" t="s">
        <v>2514</v>
      </c>
      <c r="C592" s="40" t="s">
        <v>177</v>
      </c>
      <c r="D592" s="23" t="s">
        <v>82</v>
      </c>
      <c r="E592" s="23" t="s">
        <v>2515</v>
      </c>
      <c r="F592" s="23" t="s">
        <v>2516</v>
      </c>
      <c r="G592" s="23" t="n">
        <v>21</v>
      </c>
      <c r="H592" s="23" t="n">
        <v>5000</v>
      </c>
      <c r="I592" s="41" t="s">
        <v>188</v>
      </c>
      <c r="K592" s="23" t="n">
        <v>0</v>
      </c>
      <c r="L592" s="23" t="n">
        <v>1000</v>
      </c>
      <c r="M592" s="23" t="n">
        <v>0</v>
      </c>
      <c r="N592" s="23" t="n">
        <v>0</v>
      </c>
      <c r="O592" s="23" t="n">
        <f aca="false">K592+L592</f>
        <v>1000</v>
      </c>
      <c r="P592" s="23" t="n">
        <f aca="false">K592+L592+M592+N592</f>
        <v>1000</v>
      </c>
      <c r="Q592" s="23" t="n">
        <v>0</v>
      </c>
      <c r="R592" s="23" t="n">
        <v>0</v>
      </c>
      <c r="S592" s="23" t="n">
        <v>0</v>
      </c>
      <c r="T592" s="23" t="n">
        <v>0</v>
      </c>
      <c r="U592" s="42" t="n">
        <f aca="false">IF(I592="delivery",O592-SUM(Q592+R592),IF(I592="PO",P592-SUM(Q592:R592)))</f>
        <v>1000</v>
      </c>
      <c r="V592" s="43" t="n">
        <v>0.55</v>
      </c>
      <c r="W592" s="43"/>
      <c r="X592" s="43" t="n">
        <f aca="false">W592-V592</f>
        <v>-0.55</v>
      </c>
      <c r="Z592" s="44"/>
      <c r="AA592" s="44"/>
      <c r="AM592" s="23" t="str">
        <f aca="false">D592</f>
        <v>Arista</v>
      </c>
      <c r="AN592" s="23" t="s">
        <v>2389</v>
      </c>
      <c r="AT592" s="44"/>
      <c r="AU592" s="44"/>
      <c r="BD592" s="23" t="s">
        <v>182</v>
      </c>
      <c r="BE592" s="1" t="s">
        <v>183</v>
      </c>
    </row>
    <row r="593" customFormat="false" ht="15" hidden="false" customHeight="true" outlineLevel="0" collapsed="false">
      <c r="A593" s="23" t="s">
        <v>2517</v>
      </c>
      <c r="B593" s="23" t="s">
        <v>2518</v>
      </c>
      <c r="C593" s="40" t="s">
        <v>177</v>
      </c>
      <c r="D593" s="23" t="s">
        <v>82</v>
      </c>
      <c r="E593" s="23" t="s">
        <v>2519</v>
      </c>
      <c r="F593" s="23" t="s">
        <v>2520</v>
      </c>
      <c r="G593" s="23" t="n">
        <v>21</v>
      </c>
      <c r="H593" s="23" t="n">
        <v>5000</v>
      </c>
      <c r="I593" s="41" t="s">
        <v>188</v>
      </c>
      <c r="K593" s="23" t="n">
        <v>0</v>
      </c>
      <c r="L593" s="23" t="n">
        <v>1000</v>
      </c>
      <c r="M593" s="23" t="n">
        <v>0</v>
      </c>
      <c r="N593" s="23" t="n">
        <v>0</v>
      </c>
      <c r="O593" s="23" t="n">
        <f aca="false">K593+L593</f>
        <v>1000</v>
      </c>
      <c r="P593" s="23" t="n">
        <f aca="false">K593+L593+M593+N593</f>
        <v>1000</v>
      </c>
      <c r="Q593" s="23" t="n">
        <v>0</v>
      </c>
      <c r="R593" s="23" t="n">
        <v>0</v>
      </c>
      <c r="S593" s="23" t="n">
        <v>0</v>
      </c>
      <c r="T593" s="23" t="n">
        <v>0</v>
      </c>
      <c r="U593" s="42" t="n">
        <f aca="false">IF(I593="delivery",O593-SUM(Q593+R593),IF(I593="PO",P593-SUM(Q593:R593)))</f>
        <v>1000</v>
      </c>
      <c r="V593" s="43" t="n">
        <v>0.9</v>
      </c>
      <c r="W593" s="43"/>
      <c r="X593" s="43" t="n">
        <f aca="false">W593-V593</f>
        <v>-0.9</v>
      </c>
      <c r="Z593" s="44"/>
      <c r="AA593" s="44"/>
      <c r="AM593" s="23" t="str">
        <f aca="false">D593</f>
        <v>Arista</v>
      </c>
      <c r="AN593" s="23" t="s">
        <v>2389</v>
      </c>
      <c r="AT593" s="44"/>
      <c r="AU593" s="44"/>
      <c r="BD593" s="23" t="s">
        <v>182</v>
      </c>
      <c r="BE593" s="1" t="s">
        <v>183</v>
      </c>
    </row>
    <row r="594" customFormat="false" ht="15" hidden="false" customHeight="true" outlineLevel="0" collapsed="false">
      <c r="A594" s="23" t="s">
        <v>2521</v>
      </c>
      <c r="B594" s="23" t="s">
        <v>2522</v>
      </c>
      <c r="C594" s="40" t="s">
        <v>177</v>
      </c>
      <c r="D594" s="23" t="s">
        <v>82</v>
      </c>
      <c r="E594" s="23" t="s">
        <v>2523</v>
      </c>
      <c r="F594" s="23" t="s">
        <v>2524</v>
      </c>
      <c r="G594" s="23" t="n">
        <v>21</v>
      </c>
      <c r="H594" s="23" t="n">
        <v>5000</v>
      </c>
      <c r="I594" s="41" t="s">
        <v>188</v>
      </c>
      <c r="K594" s="23" t="n">
        <v>0</v>
      </c>
      <c r="L594" s="23" t="n">
        <v>0</v>
      </c>
      <c r="M594" s="23" t="n">
        <v>1000</v>
      </c>
      <c r="N594" s="23" t="n">
        <v>0</v>
      </c>
      <c r="O594" s="23" t="n">
        <f aca="false">K594+L594</f>
        <v>0</v>
      </c>
      <c r="P594" s="23" t="n">
        <f aca="false">K594+L594+M594+N594</f>
        <v>1000</v>
      </c>
      <c r="Q594" s="23" t="n">
        <v>0</v>
      </c>
      <c r="R594" s="23" t="n">
        <v>0</v>
      </c>
      <c r="S594" s="23" t="n">
        <v>0</v>
      </c>
      <c r="T594" s="23" t="n">
        <v>0</v>
      </c>
      <c r="U594" s="42" t="n">
        <f aca="false">IF(I594="delivery",O594-SUM(Q594+R594),IF(I594="PO",P594-SUM(Q594:R594)))</f>
        <v>1000</v>
      </c>
      <c r="V594" s="43" t="n">
        <v>0.1692</v>
      </c>
      <c r="W594" s="43"/>
      <c r="X594" s="43" t="n">
        <f aca="false">W594-V594</f>
        <v>-0.1692</v>
      </c>
      <c r="Z594" s="44"/>
      <c r="AA594" s="44"/>
      <c r="AM594" s="23" t="str">
        <f aca="false">D594</f>
        <v>Arista</v>
      </c>
      <c r="AN594" s="23" t="s">
        <v>2389</v>
      </c>
      <c r="AT594" s="44"/>
      <c r="AU594" s="44"/>
      <c r="BD594" s="23" t="s">
        <v>182</v>
      </c>
      <c r="BE594" s="1" t="s">
        <v>183</v>
      </c>
    </row>
    <row r="595" customFormat="false" ht="15" hidden="false" customHeight="true" outlineLevel="0" collapsed="false">
      <c r="A595" s="23" t="s">
        <v>2525</v>
      </c>
      <c r="B595" s="23" t="s">
        <v>2526</v>
      </c>
      <c r="C595" s="40" t="s">
        <v>177</v>
      </c>
      <c r="D595" s="23" t="s">
        <v>82</v>
      </c>
      <c r="E595" s="23" t="s">
        <v>2527</v>
      </c>
      <c r="F595" s="23" t="s">
        <v>2528</v>
      </c>
      <c r="G595" s="23" t="n">
        <v>21</v>
      </c>
      <c r="H595" s="23" t="n">
        <v>5000</v>
      </c>
      <c r="I595" s="41" t="s">
        <v>188</v>
      </c>
      <c r="K595" s="23" t="n">
        <v>0</v>
      </c>
      <c r="L595" s="23" t="n">
        <v>1000</v>
      </c>
      <c r="M595" s="23" t="n">
        <v>0</v>
      </c>
      <c r="N595" s="23" t="n">
        <v>0</v>
      </c>
      <c r="O595" s="23" t="n">
        <f aca="false">K595+L595</f>
        <v>1000</v>
      </c>
      <c r="P595" s="23" t="n">
        <f aca="false">K595+L595+M595+N595</f>
        <v>1000</v>
      </c>
      <c r="Q595" s="23" t="n">
        <v>0</v>
      </c>
      <c r="R595" s="23" t="n">
        <v>0</v>
      </c>
      <c r="S595" s="23" t="n">
        <v>0</v>
      </c>
      <c r="T595" s="23" t="n">
        <v>0</v>
      </c>
      <c r="U595" s="42" t="n">
        <f aca="false">IF(I595="delivery",O595-SUM(Q595+R595),IF(I595="PO",P595-SUM(Q595:R595)))</f>
        <v>1000</v>
      </c>
      <c r="V595" s="43" t="n">
        <v>1.2</v>
      </c>
      <c r="W595" s="43"/>
      <c r="X595" s="43" t="n">
        <f aca="false">W595-V595</f>
        <v>-1.2</v>
      </c>
      <c r="Z595" s="44"/>
      <c r="AA595" s="44"/>
      <c r="AM595" s="23" t="str">
        <f aca="false">D595</f>
        <v>Arista</v>
      </c>
      <c r="AN595" s="23" t="s">
        <v>2389</v>
      </c>
      <c r="AT595" s="44"/>
      <c r="AU595" s="44"/>
      <c r="BD595" s="23" t="s">
        <v>182</v>
      </c>
      <c r="BE595" s="1" t="s">
        <v>183</v>
      </c>
    </row>
    <row r="596" customFormat="false" ht="15" hidden="false" customHeight="true" outlineLevel="0" collapsed="false">
      <c r="A596" s="23" t="s">
        <v>2529</v>
      </c>
      <c r="B596" s="23" t="s">
        <v>2530</v>
      </c>
      <c r="C596" s="40" t="s">
        <v>177</v>
      </c>
      <c r="D596" s="23" t="s">
        <v>82</v>
      </c>
      <c r="E596" s="23" t="s">
        <v>2531</v>
      </c>
      <c r="F596" s="23" t="s">
        <v>2532</v>
      </c>
      <c r="G596" s="23" t="n">
        <v>21</v>
      </c>
      <c r="H596" s="23" t="n">
        <v>1000</v>
      </c>
      <c r="I596" s="41" t="s">
        <v>188</v>
      </c>
      <c r="K596" s="23" t="n">
        <v>0</v>
      </c>
      <c r="L596" s="23" t="n">
        <v>0</v>
      </c>
      <c r="M596" s="23" t="n">
        <v>0</v>
      </c>
      <c r="N596" s="23" t="n">
        <v>0</v>
      </c>
      <c r="O596" s="23" t="n">
        <f aca="false">K596+L596</f>
        <v>0</v>
      </c>
      <c r="P596" s="23" t="n">
        <f aca="false">K596+L596+M596+N596</f>
        <v>0</v>
      </c>
      <c r="Q596" s="23" t="n">
        <v>0</v>
      </c>
      <c r="R596" s="23" t="n">
        <v>30</v>
      </c>
      <c r="S596" s="23" t="n">
        <v>50</v>
      </c>
      <c r="T596" s="23" t="n">
        <v>0</v>
      </c>
      <c r="U596" s="42" t="n">
        <f aca="false">IF(I596="delivery",O596-SUM(Q596+R596),IF(I596="PO",P596-SUM(Q596:R596)))</f>
        <v>-30</v>
      </c>
      <c r="V596" s="43" t="n">
        <v>0.55</v>
      </c>
      <c r="W596" s="43"/>
      <c r="X596" s="43" t="n">
        <f aca="false">W596-V596</f>
        <v>-0.55</v>
      </c>
      <c r="Z596" s="44"/>
      <c r="AA596" s="44"/>
      <c r="AM596" s="23" t="str">
        <f aca="false">D596</f>
        <v>Arista</v>
      </c>
      <c r="AN596" s="23" t="s">
        <v>2389</v>
      </c>
      <c r="AT596" s="44"/>
      <c r="AU596" s="44"/>
      <c r="BD596" s="23" t="s">
        <v>182</v>
      </c>
      <c r="BE596" s="1" t="s">
        <v>183</v>
      </c>
    </row>
    <row r="597" customFormat="false" ht="15" hidden="false" customHeight="true" outlineLevel="0" collapsed="false">
      <c r="A597" s="23" t="s">
        <v>2533</v>
      </c>
      <c r="B597" s="23" t="s">
        <v>2534</v>
      </c>
      <c r="C597" s="40" t="s">
        <v>177</v>
      </c>
      <c r="D597" s="23" t="s">
        <v>82</v>
      </c>
      <c r="E597" s="23" t="s">
        <v>2535</v>
      </c>
      <c r="F597" s="23" t="s">
        <v>2536</v>
      </c>
      <c r="G597" s="23" t="n">
        <v>21</v>
      </c>
      <c r="H597" s="23" t="n">
        <v>1000</v>
      </c>
      <c r="I597" s="41" t="s">
        <v>188</v>
      </c>
      <c r="K597" s="23" t="n">
        <v>0</v>
      </c>
      <c r="L597" s="23" t="n">
        <v>961</v>
      </c>
      <c r="M597" s="23" t="n">
        <v>0</v>
      </c>
      <c r="N597" s="23" t="n">
        <v>0</v>
      </c>
      <c r="O597" s="23" t="n">
        <f aca="false">K597+L597</f>
        <v>961</v>
      </c>
      <c r="P597" s="23" t="n">
        <f aca="false">K597+L597+M597+N597</f>
        <v>961</v>
      </c>
      <c r="Q597" s="23" t="n">
        <v>322</v>
      </c>
      <c r="R597" s="23" t="n">
        <v>347</v>
      </c>
      <c r="S597" s="23" t="n">
        <v>321</v>
      </c>
      <c r="T597" s="23" t="n">
        <v>188</v>
      </c>
      <c r="U597" s="42" t="n">
        <f aca="false">IF(I597="delivery",O597-SUM(Q597+R597),IF(I597="PO",P597-SUM(Q597:R597)))</f>
        <v>292</v>
      </c>
      <c r="V597" s="43" t="n">
        <v>0.24</v>
      </c>
      <c r="W597" s="43"/>
      <c r="X597" s="43" t="n">
        <f aca="false">W597-V597</f>
        <v>-0.24</v>
      </c>
      <c r="Y597" s="23" t="n">
        <v>0.24</v>
      </c>
      <c r="Z597" s="44"/>
      <c r="AA597" s="44"/>
      <c r="AM597" s="23" t="str">
        <f aca="false">D597</f>
        <v>Arista</v>
      </c>
      <c r="AN597" s="23" t="s">
        <v>2389</v>
      </c>
      <c r="AT597" s="44"/>
      <c r="AU597" s="44"/>
      <c r="BD597" s="23" t="s">
        <v>182</v>
      </c>
      <c r="BE597" s="1" t="s">
        <v>183</v>
      </c>
    </row>
    <row r="598" customFormat="false" ht="15" hidden="false" customHeight="true" outlineLevel="0" collapsed="false">
      <c r="A598" s="23" t="s">
        <v>2537</v>
      </c>
      <c r="B598" s="23" t="s">
        <v>2538</v>
      </c>
      <c r="C598" s="40" t="s">
        <v>177</v>
      </c>
      <c r="D598" s="23" t="s">
        <v>82</v>
      </c>
      <c r="E598" s="23" t="s">
        <v>2539</v>
      </c>
      <c r="F598" s="23" t="s">
        <v>2540</v>
      </c>
      <c r="G598" s="23" t="n">
        <v>21</v>
      </c>
      <c r="H598" s="23" t="n">
        <v>5000</v>
      </c>
      <c r="I598" s="41" t="s">
        <v>188</v>
      </c>
      <c r="K598" s="23" t="n">
        <v>0</v>
      </c>
      <c r="L598" s="23" t="n">
        <v>3588</v>
      </c>
      <c r="M598" s="23" t="n">
        <v>0</v>
      </c>
      <c r="N598" s="23" t="n">
        <v>0</v>
      </c>
      <c r="O598" s="23" t="n">
        <f aca="false">K598+L598</f>
        <v>3588</v>
      </c>
      <c r="P598" s="23" t="n">
        <f aca="false">K598+L598+M598+N598</f>
        <v>3588</v>
      </c>
      <c r="Q598" s="23" t="n">
        <v>3165</v>
      </c>
      <c r="R598" s="23" t="n">
        <v>2782</v>
      </c>
      <c r="S598" s="23" t="n">
        <v>2568</v>
      </c>
      <c r="T598" s="23" t="n">
        <v>1498</v>
      </c>
      <c r="U598" s="42" t="n">
        <f aca="false">IF(I598="delivery",O598-SUM(Q598+R598),IF(I598="PO",P598-SUM(Q598:R598)))</f>
        <v>-2359</v>
      </c>
      <c r="V598" s="43" t="n">
        <v>0.1405</v>
      </c>
      <c r="W598" s="43"/>
      <c r="X598" s="43" t="n">
        <f aca="false">W598-V598</f>
        <v>-0.1405</v>
      </c>
      <c r="Y598" s="23" t="n">
        <v>0.22667</v>
      </c>
      <c r="Z598" s="44"/>
      <c r="AA598" s="44"/>
      <c r="AM598" s="23" t="str">
        <f aca="false">D598</f>
        <v>Arista</v>
      </c>
      <c r="AN598" s="23" t="s">
        <v>2389</v>
      </c>
      <c r="AT598" s="44"/>
      <c r="AU598" s="44"/>
      <c r="BD598" s="23" t="s">
        <v>182</v>
      </c>
      <c r="BE598" s="1" t="s">
        <v>183</v>
      </c>
    </row>
    <row r="599" customFormat="false" ht="15" hidden="false" customHeight="true" outlineLevel="0" collapsed="false">
      <c r="A599" s="23" t="s">
        <v>2541</v>
      </c>
      <c r="B599" s="23" t="s">
        <v>2542</v>
      </c>
      <c r="C599" s="40" t="s">
        <v>177</v>
      </c>
      <c r="D599" s="23" t="s">
        <v>82</v>
      </c>
      <c r="E599" s="23" t="s">
        <v>2543</v>
      </c>
      <c r="F599" s="23" t="s">
        <v>2544</v>
      </c>
      <c r="G599" s="23" t="n">
        <v>21</v>
      </c>
      <c r="H599" s="23" t="n">
        <v>1000</v>
      </c>
      <c r="I599" s="41" t="s">
        <v>188</v>
      </c>
      <c r="K599" s="23" t="n">
        <v>0</v>
      </c>
      <c r="L599" s="23" t="n">
        <v>847</v>
      </c>
      <c r="M599" s="23" t="n">
        <v>0</v>
      </c>
      <c r="N599" s="23" t="n">
        <v>0</v>
      </c>
      <c r="O599" s="23" t="n">
        <f aca="false">K599+L599</f>
        <v>847</v>
      </c>
      <c r="P599" s="23" t="n">
        <f aca="false">K599+L599+M599+N599</f>
        <v>847</v>
      </c>
      <c r="Q599" s="23" t="n">
        <v>217</v>
      </c>
      <c r="R599" s="23" t="n">
        <v>120</v>
      </c>
      <c r="S599" s="23" t="n">
        <v>120</v>
      </c>
      <c r="T599" s="23" t="n">
        <v>68</v>
      </c>
      <c r="U599" s="42" t="n">
        <f aca="false">IF(I599="delivery",O599-SUM(Q599+R599),IF(I599="PO",P599-SUM(Q599:R599)))</f>
        <v>510</v>
      </c>
      <c r="V599" s="43" t="n">
        <v>0.24</v>
      </c>
      <c r="W599" s="43"/>
      <c r="X599" s="43" t="n">
        <f aca="false">W599-V599</f>
        <v>-0.24</v>
      </c>
      <c r="Y599" s="23" t="n">
        <v>0.24</v>
      </c>
      <c r="Z599" s="44"/>
      <c r="AA599" s="44"/>
      <c r="AM599" s="23" t="str">
        <f aca="false">D599</f>
        <v>Arista</v>
      </c>
      <c r="AN599" s="23" t="s">
        <v>2389</v>
      </c>
      <c r="AT599" s="44"/>
      <c r="AU599" s="44"/>
      <c r="BD599" s="23" t="s">
        <v>182</v>
      </c>
      <c r="BE599" s="1" t="s">
        <v>183</v>
      </c>
    </row>
    <row r="600" customFormat="false" ht="15" hidden="false" customHeight="true" outlineLevel="0" collapsed="false">
      <c r="A600" s="23" t="s">
        <v>2545</v>
      </c>
      <c r="B600" s="23" t="s">
        <v>2546</v>
      </c>
      <c r="C600" s="40" t="s">
        <v>177</v>
      </c>
      <c r="D600" s="23" t="s">
        <v>82</v>
      </c>
      <c r="E600" s="23" t="s">
        <v>2547</v>
      </c>
      <c r="F600" s="23" t="s">
        <v>2548</v>
      </c>
      <c r="G600" s="23" t="n">
        <v>21</v>
      </c>
      <c r="H600" s="23" t="n">
        <v>1000</v>
      </c>
      <c r="I600" s="41" t="s">
        <v>188</v>
      </c>
      <c r="K600" s="23" t="n">
        <v>0</v>
      </c>
      <c r="L600" s="23" t="n">
        <v>0</v>
      </c>
      <c r="M600" s="23" t="n">
        <v>0</v>
      </c>
      <c r="N600" s="23" t="n">
        <v>0</v>
      </c>
      <c r="O600" s="23" t="n">
        <f aca="false">K600+L600</f>
        <v>0</v>
      </c>
      <c r="P600" s="23" t="n">
        <f aca="false">K600+L600+M600+N600</f>
        <v>0</v>
      </c>
      <c r="Q600" s="23" t="n">
        <v>0</v>
      </c>
      <c r="R600" s="23" t="n">
        <v>30</v>
      </c>
      <c r="S600" s="23" t="n">
        <v>50</v>
      </c>
      <c r="T600" s="23" t="n">
        <v>544</v>
      </c>
      <c r="U600" s="42" t="n">
        <f aca="false">IF(I600="delivery",O600-SUM(Q600+R600),IF(I600="PO",P600-SUM(Q600:R600)))</f>
        <v>-30</v>
      </c>
      <c r="V600" s="43" t="n">
        <v>0.58</v>
      </c>
      <c r="W600" s="43"/>
      <c r="X600" s="43" t="n">
        <f aca="false">W600-V600</f>
        <v>-0.58</v>
      </c>
      <c r="Z600" s="44"/>
      <c r="AA600" s="44"/>
      <c r="AM600" s="23" t="str">
        <f aca="false">D600</f>
        <v>Arista</v>
      </c>
      <c r="AN600" s="23" t="s">
        <v>2389</v>
      </c>
      <c r="AT600" s="44"/>
      <c r="AU600" s="44"/>
      <c r="BD600" s="23" t="s">
        <v>182</v>
      </c>
      <c r="BE600" s="1" t="s">
        <v>183</v>
      </c>
    </row>
    <row r="601" customFormat="false" ht="15" hidden="false" customHeight="true" outlineLevel="0" collapsed="false">
      <c r="A601" s="23" t="s">
        <v>2549</v>
      </c>
      <c r="B601" s="23" t="s">
        <v>2550</v>
      </c>
      <c r="C601" s="40" t="s">
        <v>177</v>
      </c>
      <c r="D601" s="23" t="s">
        <v>82</v>
      </c>
      <c r="E601" s="23" t="s">
        <v>2551</v>
      </c>
      <c r="F601" s="23" t="s">
        <v>2552</v>
      </c>
      <c r="G601" s="23" t="n">
        <v>21</v>
      </c>
      <c r="H601" s="23" t="n">
        <v>1000</v>
      </c>
      <c r="I601" s="41" t="s">
        <v>188</v>
      </c>
      <c r="K601" s="23" t="n">
        <v>0</v>
      </c>
      <c r="L601" s="23" t="n">
        <v>0</v>
      </c>
      <c r="M601" s="23" t="n">
        <v>0</v>
      </c>
      <c r="N601" s="23" t="n">
        <v>0</v>
      </c>
      <c r="O601" s="23" t="n">
        <f aca="false">K601+L601</f>
        <v>0</v>
      </c>
      <c r="P601" s="23" t="n">
        <f aca="false">K601+L601+M601+N601</f>
        <v>0</v>
      </c>
      <c r="Q601" s="23" t="n">
        <v>0</v>
      </c>
      <c r="R601" s="23" t="n">
        <v>30</v>
      </c>
      <c r="S601" s="23" t="n">
        <v>50</v>
      </c>
      <c r="T601" s="23" t="n">
        <v>0</v>
      </c>
      <c r="U601" s="42" t="n">
        <f aca="false">IF(I601="delivery",O601-SUM(Q601+R601),IF(I601="PO",P601-SUM(Q601:R601)))</f>
        <v>-30</v>
      </c>
      <c r="V601" s="43" t="n">
        <v>1.2</v>
      </c>
      <c r="W601" s="43"/>
      <c r="X601" s="43" t="n">
        <f aca="false">W601-V601</f>
        <v>-1.2</v>
      </c>
      <c r="Z601" s="44"/>
      <c r="AA601" s="44"/>
      <c r="AM601" s="23" t="str">
        <f aca="false">D601</f>
        <v>Arista</v>
      </c>
      <c r="AN601" s="23" t="s">
        <v>2389</v>
      </c>
      <c r="AT601" s="44"/>
      <c r="AU601" s="44"/>
      <c r="BD601" s="23" t="s">
        <v>182</v>
      </c>
      <c r="BE601" s="1" t="s">
        <v>183</v>
      </c>
    </row>
    <row r="602" customFormat="false" ht="15" hidden="false" customHeight="true" outlineLevel="0" collapsed="false">
      <c r="A602" s="23" t="s">
        <v>2553</v>
      </c>
      <c r="B602" s="23" t="s">
        <v>2554</v>
      </c>
      <c r="C602" s="40" t="s">
        <v>177</v>
      </c>
      <c r="D602" s="23" t="s">
        <v>82</v>
      </c>
      <c r="E602" s="23" t="s">
        <v>2555</v>
      </c>
      <c r="F602" s="23" t="s">
        <v>2556</v>
      </c>
      <c r="G602" s="23" t="n">
        <v>55</v>
      </c>
      <c r="H602" s="23" t="n">
        <v>1</v>
      </c>
      <c r="I602" s="41" t="s">
        <v>188</v>
      </c>
      <c r="K602" s="23" t="n">
        <v>0</v>
      </c>
      <c r="L602" s="23" t="n">
        <v>0</v>
      </c>
      <c r="M602" s="23" t="n">
        <v>0</v>
      </c>
      <c r="N602" s="23" t="n">
        <v>0</v>
      </c>
      <c r="O602" s="23" t="n">
        <f aca="false">K602+L602</f>
        <v>0</v>
      </c>
      <c r="P602" s="23" t="n">
        <f aca="false">K602+L602+M602+N602</f>
        <v>0</v>
      </c>
      <c r="Q602" s="23" t="n">
        <v>0</v>
      </c>
      <c r="R602" s="23" t="n">
        <v>0</v>
      </c>
      <c r="S602" s="23" t="n">
        <v>0</v>
      </c>
      <c r="T602" s="23" t="n">
        <v>544</v>
      </c>
      <c r="U602" s="42" t="n">
        <f aca="false">IF(I602="delivery",O602-SUM(Q602+R602),IF(I602="PO",P602-SUM(Q602:R602)))</f>
        <v>0</v>
      </c>
      <c r="V602" s="45" t="n">
        <v>0.55</v>
      </c>
      <c r="W602" s="45"/>
      <c r="X602" s="43" t="n">
        <f aca="false">W602-V602</f>
        <v>-0.55</v>
      </c>
      <c r="Z602" s="44"/>
      <c r="AA602" s="44"/>
      <c r="AM602" s="23" t="str">
        <f aca="false">D602</f>
        <v>Arista</v>
      </c>
      <c r="AN602" s="23" t="s">
        <v>2389</v>
      </c>
      <c r="AT602" s="44"/>
      <c r="AU602" s="44"/>
      <c r="BD602" s="23" t="s">
        <v>719</v>
      </c>
      <c r="BE602" s="1" t="s">
        <v>183</v>
      </c>
    </row>
    <row r="603" customFormat="false" ht="15" hidden="false" customHeight="true" outlineLevel="0" collapsed="false">
      <c r="A603" s="23" t="s">
        <v>2557</v>
      </c>
      <c r="B603" s="23" t="s">
        <v>2558</v>
      </c>
      <c r="C603" s="40" t="s">
        <v>177</v>
      </c>
      <c r="D603" s="23" t="s">
        <v>82</v>
      </c>
      <c r="E603" s="23" t="s">
        <v>2559</v>
      </c>
      <c r="F603" s="23" t="s">
        <v>2560</v>
      </c>
      <c r="G603" s="23" t="n">
        <v>55</v>
      </c>
      <c r="H603" s="23" t="n">
        <v>1</v>
      </c>
      <c r="I603" s="41" t="s">
        <v>188</v>
      </c>
      <c r="K603" s="23" t="n">
        <v>0</v>
      </c>
      <c r="L603" s="23" t="n">
        <v>0</v>
      </c>
      <c r="M603" s="23" t="n">
        <v>0</v>
      </c>
      <c r="N603" s="23" t="n">
        <v>0</v>
      </c>
      <c r="O603" s="23" t="n">
        <f aca="false">K603+L603</f>
        <v>0</v>
      </c>
      <c r="P603" s="23" t="n">
        <f aca="false">K603+L603+M603+N603</f>
        <v>0</v>
      </c>
      <c r="Q603" s="23" t="n">
        <v>0</v>
      </c>
      <c r="R603" s="23" t="n">
        <v>0</v>
      </c>
      <c r="S603" s="23" t="n">
        <v>0</v>
      </c>
      <c r="T603" s="23" t="n">
        <v>544</v>
      </c>
      <c r="U603" s="42" t="n">
        <f aca="false">IF(I603="delivery",O603-SUM(Q603+R603),IF(I603="PO",P603-SUM(Q603:R603)))</f>
        <v>0</v>
      </c>
      <c r="V603" s="45" t="n">
        <v>0.55</v>
      </c>
      <c r="W603" s="45"/>
      <c r="X603" s="43" t="n">
        <f aca="false">W603-V603</f>
        <v>-0.55</v>
      </c>
      <c r="Z603" s="44"/>
      <c r="AA603" s="44"/>
      <c r="AM603" s="23" t="str">
        <f aca="false">D603</f>
        <v>Arista</v>
      </c>
      <c r="AN603" s="23" t="s">
        <v>2389</v>
      </c>
      <c r="AT603" s="44"/>
      <c r="AU603" s="44"/>
      <c r="BD603" s="23" t="s">
        <v>719</v>
      </c>
      <c r="BE603" s="1" t="s">
        <v>183</v>
      </c>
    </row>
    <row r="604" customFormat="false" ht="15" hidden="false" customHeight="true" outlineLevel="0" collapsed="false">
      <c r="A604" s="23" t="s">
        <v>2561</v>
      </c>
      <c r="B604" s="23" t="s">
        <v>2562</v>
      </c>
      <c r="C604" s="40" t="s">
        <v>177</v>
      </c>
      <c r="D604" s="23" t="s">
        <v>1471</v>
      </c>
      <c r="E604" s="23" t="s">
        <v>2563</v>
      </c>
      <c r="F604" s="23" t="s">
        <v>2564</v>
      </c>
      <c r="G604" s="23" t="n">
        <v>21</v>
      </c>
      <c r="H604" s="23" t="n">
        <v>1000</v>
      </c>
      <c r="I604" s="41" t="s">
        <v>188</v>
      </c>
      <c r="K604" s="23" t="n">
        <v>0</v>
      </c>
      <c r="L604" s="23" t="n">
        <v>100</v>
      </c>
      <c r="M604" s="23" t="n">
        <v>0</v>
      </c>
      <c r="N604" s="23" t="n">
        <v>0</v>
      </c>
      <c r="O604" s="23" t="n">
        <f aca="false">K604+L604</f>
        <v>100</v>
      </c>
      <c r="P604" s="23" t="n">
        <f aca="false">K604+L604+M604+N604</f>
        <v>100</v>
      </c>
      <c r="Q604" s="23" t="n">
        <v>97</v>
      </c>
      <c r="R604" s="23" t="n">
        <v>72</v>
      </c>
      <c r="S604" s="23" t="n">
        <v>72</v>
      </c>
      <c r="T604" s="23" t="n">
        <v>48</v>
      </c>
      <c r="U604" s="42" t="n">
        <f aca="false">IF(I604="delivery",O604-SUM(Q604+R604),IF(I604="PO",P604-SUM(Q604:R604)))</f>
        <v>-69</v>
      </c>
      <c r="V604" s="43" t="n">
        <v>0.2</v>
      </c>
      <c r="W604" s="43"/>
      <c r="X604" s="43" t="n">
        <f aca="false">W604-V604</f>
        <v>-0.2</v>
      </c>
      <c r="Y604" s="23" t="n">
        <v>1.35</v>
      </c>
      <c r="Z604" s="44"/>
      <c r="AA604" s="44"/>
      <c r="AM604" s="23" t="str">
        <f aca="false">D604</f>
        <v>Sanmina</v>
      </c>
      <c r="AN604" s="23" t="s">
        <v>1474</v>
      </c>
      <c r="AT604" s="44"/>
      <c r="AU604" s="44"/>
      <c r="BD604" s="23" t="s">
        <v>182</v>
      </c>
      <c r="BE604" s="1" t="s">
        <v>183</v>
      </c>
    </row>
    <row r="605" customFormat="false" ht="15" hidden="false" customHeight="true" outlineLevel="0" collapsed="false">
      <c r="A605" s="23" t="s">
        <v>2565</v>
      </c>
      <c r="B605" s="23" t="s">
        <v>2566</v>
      </c>
      <c r="C605" s="40" t="s">
        <v>177</v>
      </c>
      <c r="D605" s="23" t="s">
        <v>82</v>
      </c>
      <c r="E605" s="23" t="s">
        <v>2567</v>
      </c>
      <c r="F605" s="23" t="s">
        <v>2568</v>
      </c>
      <c r="G605" s="23" t="n">
        <v>16</v>
      </c>
      <c r="H605" s="23" t="n">
        <v>1000</v>
      </c>
      <c r="I605" s="41" t="s">
        <v>188</v>
      </c>
      <c r="K605" s="23" t="n">
        <v>0</v>
      </c>
      <c r="L605" s="23" t="n">
        <v>0</v>
      </c>
      <c r="M605" s="23" t="n">
        <v>1000</v>
      </c>
      <c r="N605" s="23" t="n">
        <v>0</v>
      </c>
      <c r="O605" s="23" t="n">
        <f aca="false">K605+L605</f>
        <v>0</v>
      </c>
      <c r="P605" s="23" t="n">
        <f aca="false">K605+L605+M605+N605</f>
        <v>1000</v>
      </c>
      <c r="Q605" s="23" t="n">
        <v>0</v>
      </c>
      <c r="R605" s="23" t="n">
        <v>1170</v>
      </c>
      <c r="S605" s="23" t="n">
        <v>897</v>
      </c>
      <c r="T605" s="23" t="n">
        <v>455</v>
      </c>
      <c r="U605" s="42" t="n">
        <f aca="false">IF(I605="delivery",O605-SUM(Q605+R605),IF(I605="PO",P605-SUM(Q605:R605)))</f>
        <v>-170</v>
      </c>
      <c r="V605" s="43" t="n">
        <v>0.7</v>
      </c>
      <c r="W605" s="43"/>
      <c r="X605" s="43" t="n">
        <f aca="false">W605-V605</f>
        <v>-0.7</v>
      </c>
      <c r="Z605" s="44"/>
      <c r="AA605" s="44"/>
      <c r="AM605" s="23" t="str">
        <f aca="false">D605</f>
        <v>Arista</v>
      </c>
      <c r="AN605" s="23" t="s">
        <v>2389</v>
      </c>
      <c r="AT605" s="44"/>
      <c r="AU605" s="44"/>
      <c r="BD605" s="23" t="s">
        <v>719</v>
      </c>
      <c r="BE605" s="1" t="s">
        <v>183</v>
      </c>
    </row>
    <row r="606" customFormat="false" ht="15" hidden="false" customHeight="true" outlineLevel="0" collapsed="false">
      <c r="A606" s="23" t="s">
        <v>2569</v>
      </c>
      <c r="B606" s="23" t="s">
        <v>2570</v>
      </c>
      <c r="C606" s="40" t="s">
        <v>177</v>
      </c>
      <c r="D606" s="23" t="s">
        <v>82</v>
      </c>
      <c r="E606" s="23" t="s">
        <v>2571</v>
      </c>
      <c r="F606" s="23" t="s">
        <v>2572</v>
      </c>
      <c r="G606" s="23" t="n">
        <v>16</v>
      </c>
      <c r="H606" s="23" t="n">
        <v>1000</v>
      </c>
      <c r="I606" s="41" t="s">
        <v>188</v>
      </c>
      <c r="K606" s="23" t="n">
        <v>0</v>
      </c>
      <c r="L606" s="23" t="n">
        <v>0</v>
      </c>
      <c r="M606" s="23" t="n">
        <v>1000</v>
      </c>
      <c r="N606" s="23" t="n">
        <v>0</v>
      </c>
      <c r="O606" s="23" t="n">
        <f aca="false">K606+L606</f>
        <v>0</v>
      </c>
      <c r="P606" s="23" t="n">
        <f aca="false">K606+L606+M606+N606</f>
        <v>1000</v>
      </c>
      <c r="Q606" s="23" t="n">
        <v>0</v>
      </c>
      <c r="R606" s="23" t="n">
        <v>1783</v>
      </c>
      <c r="S606" s="23" t="n">
        <v>1347</v>
      </c>
      <c r="T606" s="23" t="n">
        <v>722</v>
      </c>
      <c r="U606" s="42" t="n">
        <f aca="false">IF(I606="delivery",O606-SUM(Q606+R606),IF(I606="PO",P606-SUM(Q606:R606)))</f>
        <v>-783</v>
      </c>
      <c r="V606" s="43" t="n">
        <v>0.33</v>
      </c>
      <c r="W606" s="43"/>
      <c r="X606" s="43" t="n">
        <f aca="false">W606-V606</f>
        <v>-0.33</v>
      </c>
      <c r="Z606" s="44"/>
      <c r="AA606" s="44"/>
      <c r="AM606" s="23" t="str">
        <f aca="false">D606</f>
        <v>Arista</v>
      </c>
      <c r="AN606" s="23" t="s">
        <v>2389</v>
      </c>
      <c r="AT606" s="44"/>
      <c r="AU606" s="44"/>
      <c r="BD606" s="23" t="s">
        <v>719</v>
      </c>
      <c r="BE606" s="1" t="s">
        <v>183</v>
      </c>
    </row>
    <row r="607" customFormat="false" ht="15" hidden="false" customHeight="true" outlineLevel="0" collapsed="false">
      <c r="A607" s="23" t="s">
        <v>2573</v>
      </c>
      <c r="B607" s="23" t="s">
        <v>2574</v>
      </c>
      <c r="C607" s="40" t="s">
        <v>177</v>
      </c>
      <c r="D607" s="23" t="s">
        <v>82</v>
      </c>
      <c r="E607" s="23" t="s">
        <v>2575</v>
      </c>
      <c r="F607" s="23" t="s">
        <v>2576</v>
      </c>
      <c r="G607" s="23" t="n">
        <v>16</v>
      </c>
      <c r="H607" s="23" t="n">
        <v>1000</v>
      </c>
      <c r="I607" s="41" t="s">
        <v>188</v>
      </c>
      <c r="K607" s="23" t="n">
        <v>0</v>
      </c>
      <c r="L607" s="23" t="n">
        <v>0</v>
      </c>
      <c r="M607" s="23" t="n">
        <v>1000</v>
      </c>
      <c r="N607" s="23" t="n">
        <v>0</v>
      </c>
      <c r="O607" s="23" t="n">
        <f aca="false">K607+L607</f>
        <v>0</v>
      </c>
      <c r="P607" s="23" t="n">
        <f aca="false">K607+L607+M607+N607</f>
        <v>1000</v>
      </c>
      <c r="Q607" s="23" t="n">
        <v>0</v>
      </c>
      <c r="R607" s="23" t="n">
        <v>1707</v>
      </c>
      <c r="S607" s="23" t="n">
        <v>1347</v>
      </c>
      <c r="T607" s="23" t="n">
        <v>798</v>
      </c>
      <c r="U607" s="42" t="n">
        <f aca="false">IF(I607="delivery",O607-SUM(Q607+R607),IF(I607="PO",P607-SUM(Q607:R607)))</f>
        <v>-707</v>
      </c>
      <c r="V607" s="43" t="n">
        <v>0.36</v>
      </c>
      <c r="W607" s="43"/>
      <c r="X607" s="43" t="n">
        <f aca="false">W607-V607</f>
        <v>-0.36</v>
      </c>
      <c r="Z607" s="44"/>
      <c r="AA607" s="44"/>
      <c r="AM607" s="23" t="str">
        <f aca="false">D607</f>
        <v>Arista</v>
      </c>
      <c r="AN607" s="23" t="s">
        <v>2389</v>
      </c>
      <c r="AT607" s="44"/>
      <c r="AU607" s="44"/>
      <c r="BD607" s="23" t="s">
        <v>709</v>
      </c>
      <c r="BE607" s="1" t="s">
        <v>183</v>
      </c>
    </row>
    <row r="608" customFormat="false" ht="15" hidden="false" customHeight="true" outlineLevel="0" collapsed="false">
      <c r="A608" s="23" t="s">
        <v>2577</v>
      </c>
      <c r="B608" s="23" t="s">
        <v>2578</v>
      </c>
      <c r="C608" s="40" t="s">
        <v>177</v>
      </c>
      <c r="D608" s="23" t="s">
        <v>82</v>
      </c>
      <c r="E608" s="23" t="s">
        <v>2579</v>
      </c>
      <c r="F608" s="23" t="s">
        <v>2580</v>
      </c>
      <c r="G608" s="23" t="n">
        <v>16</v>
      </c>
      <c r="H608" s="23" t="n">
        <v>1000</v>
      </c>
      <c r="I608" s="41" t="s">
        <v>188</v>
      </c>
      <c r="K608" s="23" t="n">
        <v>0</v>
      </c>
      <c r="L608" s="23" t="n">
        <v>0</v>
      </c>
      <c r="M608" s="23" t="n">
        <v>1000</v>
      </c>
      <c r="N608" s="23" t="n">
        <v>0</v>
      </c>
      <c r="O608" s="23" t="n">
        <f aca="false">K608+L608</f>
        <v>0</v>
      </c>
      <c r="P608" s="23" t="n">
        <f aca="false">K608+L608+M608+N608</f>
        <v>1000</v>
      </c>
      <c r="Q608" s="23" t="n">
        <v>0</v>
      </c>
      <c r="R608" s="23" t="n">
        <v>1170</v>
      </c>
      <c r="S608" s="23" t="n">
        <v>897</v>
      </c>
      <c r="T608" s="23" t="n">
        <v>455</v>
      </c>
      <c r="U608" s="42" t="n">
        <f aca="false">IF(I608="delivery",O608-SUM(Q608+R608),IF(I608="PO",P608-SUM(Q608:R608)))</f>
        <v>-170</v>
      </c>
      <c r="V608" s="43" t="n">
        <v>0.35</v>
      </c>
      <c r="W608" s="43"/>
      <c r="X608" s="43" t="n">
        <f aca="false">W608-V608</f>
        <v>-0.35</v>
      </c>
      <c r="Z608" s="44"/>
      <c r="AA608" s="44"/>
      <c r="AM608" s="23" t="str">
        <f aca="false">D608</f>
        <v>Arista</v>
      </c>
      <c r="AN608" s="23" t="s">
        <v>2389</v>
      </c>
      <c r="AT608" s="44"/>
      <c r="AU608" s="44"/>
      <c r="BD608" s="23" t="s">
        <v>719</v>
      </c>
      <c r="BE608" s="1" t="s">
        <v>183</v>
      </c>
    </row>
    <row r="609" customFormat="false" ht="15" hidden="false" customHeight="true" outlineLevel="0" collapsed="false">
      <c r="A609" s="23" t="s">
        <v>2581</v>
      </c>
      <c r="B609" s="23" t="s">
        <v>2582</v>
      </c>
      <c r="C609" s="40" t="s">
        <v>177</v>
      </c>
      <c r="D609" s="23" t="s">
        <v>82</v>
      </c>
      <c r="E609" s="23" t="s">
        <v>2583</v>
      </c>
      <c r="F609" s="23" t="s">
        <v>2584</v>
      </c>
      <c r="G609" s="23" t="n">
        <v>60</v>
      </c>
      <c r="H609" s="23" t="n">
        <v>1000</v>
      </c>
      <c r="I609" s="41" t="s">
        <v>188</v>
      </c>
      <c r="K609" s="23" t="n">
        <v>0</v>
      </c>
      <c r="L609" s="23" t="n">
        <v>1000</v>
      </c>
      <c r="M609" s="23" t="n">
        <v>0</v>
      </c>
      <c r="N609" s="23" t="n">
        <v>0</v>
      </c>
      <c r="O609" s="23" t="n">
        <f aca="false">K609+L609</f>
        <v>1000</v>
      </c>
      <c r="P609" s="23" t="n">
        <f aca="false">K609+L609+M609+N609</f>
        <v>1000</v>
      </c>
      <c r="Q609" s="23" t="n">
        <v>0</v>
      </c>
      <c r="R609" s="23" t="n">
        <v>613</v>
      </c>
      <c r="S609" s="23" t="n">
        <v>450</v>
      </c>
      <c r="T609" s="23" t="n">
        <v>267</v>
      </c>
      <c r="U609" s="42" t="n">
        <f aca="false">IF(I609="delivery",O609-SUM(Q609+R609),IF(I609="PO",P609-SUM(Q609:R609)))</f>
        <v>387</v>
      </c>
      <c r="V609" s="43" t="n">
        <v>0.37</v>
      </c>
      <c r="W609" s="43"/>
      <c r="X609" s="43" t="n">
        <f aca="false">W609-V609</f>
        <v>-0.37</v>
      </c>
      <c r="Y609" s="23" t="n">
        <v>0.37</v>
      </c>
      <c r="Z609" s="44"/>
      <c r="AA609" s="44"/>
      <c r="AM609" s="23" t="str">
        <f aca="false">D609</f>
        <v>Arista</v>
      </c>
      <c r="AN609" s="23" t="s">
        <v>2389</v>
      </c>
      <c r="AT609" s="44"/>
      <c r="AU609" s="44"/>
      <c r="BD609" s="23" t="s">
        <v>182</v>
      </c>
      <c r="BE609" s="1" t="s">
        <v>183</v>
      </c>
    </row>
    <row r="610" customFormat="false" ht="15" hidden="false" customHeight="true" outlineLevel="0" collapsed="false">
      <c r="A610" s="23" t="s">
        <v>2585</v>
      </c>
      <c r="B610" s="23" t="s">
        <v>2586</v>
      </c>
      <c r="C610" s="40" t="s">
        <v>177</v>
      </c>
      <c r="D610" s="23" t="s">
        <v>82</v>
      </c>
      <c r="E610" s="23" t="s">
        <v>2587</v>
      </c>
      <c r="F610" s="23" t="s">
        <v>2588</v>
      </c>
      <c r="G610" s="23" t="n">
        <v>16</v>
      </c>
      <c r="H610" s="23" t="n">
        <v>1000</v>
      </c>
      <c r="I610" s="41" t="s">
        <v>188</v>
      </c>
      <c r="K610" s="23" t="n">
        <v>0</v>
      </c>
      <c r="L610" s="23" t="n">
        <v>0</v>
      </c>
      <c r="M610" s="23" t="n">
        <v>1000</v>
      </c>
      <c r="N610" s="23" t="n">
        <v>0</v>
      </c>
      <c r="O610" s="23" t="n">
        <f aca="false">K610+L610</f>
        <v>0</v>
      </c>
      <c r="P610" s="23" t="n">
        <f aca="false">K610+L610+M610+N610</f>
        <v>1000</v>
      </c>
      <c r="Q610" s="23" t="n">
        <v>0</v>
      </c>
      <c r="R610" s="23" t="n">
        <v>1783</v>
      </c>
      <c r="S610" s="23" t="n">
        <v>1347</v>
      </c>
      <c r="T610" s="23" t="n">
        <v>722</v>
      </c>
      <c r="U610" s="42" t="n">
        <f aca="false">IF(I610="delivery",O610-SUM(Q610+R610),IF(I610="PO",P610-SUM(Q610:R610)))</f>
        <v>-783</v>
      </c>
      <c r="V610" s="43" t="n">
        <v>0.37</v>
      </c>
      <c r="W610" s="43"/>
      <c r="X610" s="43" t="n">
        <f aca="false">W610-V610</f>
        <v>-0.37</v>
      </c>
      <c r="Z610" s="44"/>
      <c r="AA610" s="44"/>
      <c r="AM610" s="23" t="str">
        <f aca="false">D610</f>
        <v>Arista</v>
      </c>
      <c r="AN610" s="23" t="s">
        <v>2389</v>
      </c>
      <c r="AT610" s="44"/>
      <c r="AU610" s="44"/>
      <c r="BD610" s="23" t="s">
        <v>719</v>
      </c>
      <c r="BE610" s="1" t="s">
        <v>183</v>
      </c>
    </row>
    <row r="611" customFormat="false" ht="15" hidden="false" customHeight="true" outlineLevel="0" collapsed="false">
      <c r="A611" s="23" t="s">
        <v>2589</v>
      </c>
      <c r="B611" s="23" t="s">
        <v>2590</v>
      </c>
      <c r="C611" s="40" t="s">
        <v>177</v>
      </c>
      <c r="D611" s="23" t="s">
        <v>82</v>
      </c>
      <c r="E611" s="23" t="s">
        <v>2583</v>
      </c>
      <c r="F611" s="23" t="s">
        <v>2591</v>
      </c>
      <c r="G611" s="23" t="n">
        <v>16</v>
      </c>
      <c r="H611" s="23" t="n">
        <v>1000</v>
      </c>
      <c r="I611" s="41" t="s">
        <v>188</v>
      </c>
      <c r="K611" s="23" t="n">
        <v>0</v>
      </c>
      <c r="L611" s="23" t="n">
        <v>0</v>
      </c>
      <c r="M611" s="23" t="n">
        <v>1000</v>
      </c>
      <c r="N611" s="23" t="n">
        <v>0</v>
      </c>
      <c r="O611" s="23" t="n">
        <f aca="false">K611+L611</f>
        <v>0</v>
      </c>
      <c r="P611" s="23" t="n">
        <f aca="false">K611+L611+M611+N611</f>
        <v>1000</v>
      </c>
      <c r="Q611" s="23" t="n">
        <v>0</v>
      </c>
      <c r="R611" s="23" t="n">
        <v>613</v>
      </c>
      <c r="S611" s="23" t="n">
        <v>450</v>
      </c>
      <c r="T611" s="23" t="n">
        <v>267</v>
      </c>
      <c r="U611" s="42" t="n">
        <f aca="false">IF(I611="delivery",O611-SUM(Q611+R611),IF(I611="PO",P611-SUM(Q611:R611)))</f>
        <v>387</v>
      </c>
      <c r="V611" s="43" t="n">
        <v>0.45</v>
      </c>
      <c r="W611" s="43"/>
      <c r="X611" s="43" t="n">
        <f aca="false">W611-V611</f>
        <v>-0.45</v>
      </c>
      <c r="Z611" s="44"/>
      <c r="AA611" s="44"/>
      <c r="AM611" s="23" t="str">
        <f aca="false">D611</f>
        <v>Arista</v>
      </c>
      <c r="AN611" s="23" t="s">
        <v>2389</v>
      </c>
      <c r="AT611" s="44"/>
      <c r="AU611" s="44"/>
      <c r="BD611" s="23" t="s">
        <v>709</v>
      </c>
      <c r="BE611" s="1" t="s">
        <v>183</v>
      </c>
    </row>
    <row r="612" customFormat="false" ht="15" hidden="false" customHeight="true" outlineLevel="0" collapsed="false">
      <c r="A612" s="23" t="s">
        <v>2592</v>
      </c>
      <c r="B612" s="23" t="s">
        <v>2593</v>
      </c>
      <c r="C612" s="40" t="s">
        <v>177</v>
      </c>
      <c r="D612" s="23" t="s">
        <v>82</v>
      </c>
      <c r="E612" s="23" t="s">
        <v>2594</v>
      </c>
      <c r="F612" s="23" t="s">
        <v>2595</v>
      </c>
      <c r="G612" s="23" t="n">
        <v>16</v>
      </c>
      <c r="H612" s="23" t="n">
        <v>1000</v>
      </c>
      <c r="I612" s="41" t="s">
        <v>188</v>
      </c>
      <c r="K612" s="23" t="n">
        <v>0</v>
      </c>
      <c r="L612" s="23" t="n">
        <v>0</v>
      </c>
      <c r="M612" s="23" t="n">
        <v>1000</v>
      </c>
      <c r="N612" s="23" t="n">
        <v>0</v>
      </c>
      <c r="O612" s="23" t="n">
        <f aca="false">K612+L612</f>
        <v>0</v>
      </c>
      <c r="P612" s="23" t="n">
        <f aca="false">K612+L612+M612+N612</f>
        <v>1000</v>
      </c>
      <c r="Q612" s="23" t="n">
        <v>0</v>
      </c>
      <c r="R612" s="23" t="n">
        <v>613</v>
      </c>
      <c r="S612" s="23" t="n">
        <v>450</v>
      </c>
      <c r="T612" s="23" t="n">
        <v>267</v>
      </c>
      <c r="U612" s="42" t="n">
        <f aca="false">IF(I612="delivery",O612-SUM(Q612+R612),IF(I612="PO",P612-SUM(Q612:R612)))</f>
        <v>387</v>
      </c>
      <c r="V612" s="43" t="n">
        <v>0.45</v>
      </c>
      <c r="W612" s="43"/>
      <c r="X612" s="43" t="n">
        <f aca="false">W612-V612</f>
        <v>-0.45</v>
      </c>
      <c r="Z612" s="44"/>
      <c r="AA612" s="44"/>
      <c r="AM612" s="23" t="str">
        <f aca="false">D612</f>
        <v>Arista</v>
      </c>
      <c r="AN612" s="23" t="s">
        <v>2389</v>
      </c>
      <c r="AT612" s="44"/>
      <c r="AU612" s="44"/>
      <c r="BD612" s="23" t="s">
        <v>719</v>
      </c>
      <c r="BE612" s="1" t="s">
        <v>183</v>
      </c>
    </row>
    <row r="613" customFormat="false" ht="15" hidden="false" customHeight="true" outlineLevel="0" collapsed="false">
      <c r="A613" s="23" t="s">
        <v>2596</v>
      </c>
      <c r="B613" s="23" t="s">
        <v>2597</v>
      </c>
      <c r="C613" s="40" t="s">
        <v>177</v>
      </c>
      <c r="D613" s="23" t="s">
        <v>82</v>
      </c>
      <c r="E613" s="23" t="s">
        <v>2598</v>
      </c>
      <c r="F613" s="23" t="s">
        <v>2599</v>
      </c>
      <c r="G613" s="23" t="n">
        <v>71</v>
      </c>
      <c r="H613" s="23" t="n">
        <v>1000</v>
      </c>
      <c r="I613" s="41" t="s">
        <v>188</v>
      </c>
      <c r="K613" s="23" t="n">
        <v>0</v>
      </c>
      <c r="L613" s="23" t="n">
        <v>1000</v>
      </c>
      <c r="M613" s="23" t="n">
        <v>0</v>
      </c>
      <c r="N613" s="23" t="n">
        <v>0</v>
      </c>
      <c r="O613" s="23" t="n">
        <f aca="false">K613+L613</f>
        <v>1000</v>
      </c>
      <c r="P613" s="23" t="n">
        <f aca="false">K613+L613+M613+N613</f>
        <v>1000</v>
      </c>
      <c r="Q613" s="23" t="n">
        <v>187</v>
      </c>
      <c r="R613" s="23" t="n">
        <v>15</v>
      </c>
      <c r="S613" s="23" t="n">
        <v>15</v>
      </c>
      <c r="T613" s="23" t="n">
        <v>10</v>
      </c>
      <c r="U613" s="42" t="n">
        <f aca="false">IF(I613="delivery",O613-SUM(Q613+R613),IF(I613="PO",P613-SUM(Q613:R613)))</f>
        <v>798</v>
      </c>
      <c r="V613" s="43" t="n">
        <v>0.2</v>
      </c>
      <c r="W613" s="43"/>
      <c r="X613" s="43" t="n">
        <f aca="false">W613-V613</f>
        <v>-0.2</v>
      </c>
      <c r="Y613" s="23" t="n">
        <v>0.2</v>
      </c>
      <c r="Z613" s="44"/>
      <c r="AA613" s="44"/>
      <c r="AM613" s="23" t="str">
        <f aca="false">D613</f>
        <v>Arista</v>
      </c>
      <c r="AN613" s="23" t="s">
        <v>2389</v>
      </c>
      <c r="AT613" s="44"/>
      <c r="AU613" s="44"/>
      <c r="BD613" s="23" t="s">
        <v>182</v>
      </c>
      <c r="BE613" s="1" t="s">
        <v>183</v>
      </c>
    </row>
    <row r="614" customFormat="false" ht="15" hidden="false" customHeight="true" outlineLevel="0" collapsed="false">
      <c r="A614" s="23" t="s">
        <v>2600</v>
      </c>
      <c r="B614" s="23" t="s">
        <v>2601</v>
      </c>
      <c r="C614" s="40" t="s">
        <v>177</v>
      </c>
      <c r="D614" s="23" t="s">
        <v>82</v>
      </c>
      <c r="E614" s="23" t="s">
        <v>2602</v>
      </c>
      <c r="F614" s="23" t="s">
        <v>2603</v>
      </c>
      <c r="G614" s="23" t="n">
        <v>21</v>
      </c>
      <c r="H614" s="23" t="n">
        <v>1000</v>
      </c>
      <c r="I614" s="41" t="s">
        <v>188</v>
      </c>
      <c r="K614" s="23" t="n">
        <v>0</v>
      </c>
      <c r="L614" s="23" t="n">
        <v>0</v>
      </c>
      <c r="M614" s="23" t="n">
        <v>0</v>
      </c>
      <c r="N614" s="23" t="n">
        <v>0</v>
      </c>
      <c r="O614" s="23" t="n">
        <f aca="false">K614+L614</f>
        <v>0</v>
      </c>
      <c r="P614" s="23" t="n">
        <f aca="false">K614+L614+M614+N614</f>
        <v>0</v>
      </c>
      <c r="Q614" s="23" t="n">
        <v>0</v>
      </c>
      <c r="R614" s="23" t="n">
        <v>728</v>
      </c>
      <c r="S614" s="23" t="n">
        <v>638</v>
      </c>
      <c r="T614" s="23" t="n">
        <v>399</v>
      </c>
      <c r="U614" s="42" t="n">
        <f aca="false">IF(I614="delivery",O614-SUM(Q614+R614),IF(I614="PO",P614-SUM(Q614:R614)))</f>
        <v>-728</v>
      </c>
      <c r="V614" s="43" t="n">
        <v>0.3</v>
      </c>
      <c r="W614" s="43"/>
      <c r="X614" s="43" t="n">
        <f aca="false">W614-V614</f>
        <v>-0.3</v>
      </c>
      <c r="Z614" s="44"/>
      <c r="AA614" s="44"/>
      <c r="AM614" s="23" t="str">
        <f aca="false">D614</f>
        <v>Arista</v>
      </c>
      <c r="AN614" s="23" t="s">
        <v>2389</v>
      </c>
      <c r="AT614" s="44"/>
      <c r="AU614" s="44"/>
      <c r="BD614" s="23" t="s">
        <v>182</v>
      </c>
      <c r="BE614" s="1" t="s">
        <v>183</v>
      </c>
    </row>
    <row r="615" customFormat="false" ht="15" hidden="false" customHeight="true" outlineLevel="0" collapsed="false">
      <c r="A615" s="23" t="s">
        <v>2604</v>
      </c>
      <c r="B615" s="23" t="s">
        <v>2605</v>
      </c>
      <c r="C615" s="40" t="s">
        <v>177</v>
      </c>
      <c r="D615" s="23" t="s">
        <v>82</v>
      </c>
      <c r="E615" s="23" t="s">
        <v>2606</v>
      </c>
      <c r="F615" s="23" t="s">
        <v>2607</v>
      </c>
      <c r="G615" s="23" t="n">
        <v>21</v>
      </c>
      <c r="H615" s="23" t="n">
        <v>1000</v>
      </c>
      <c r="I615" s="41" t="s">
        <v>188</v>
      </c>
      <c r="K615" s="23" t="n">
        <v>0</v>
      </c>
      <c r="L615" s="23" t="n">
        <v>0</v>
      </c>
      <c r="M615" s="23" t="n">
        <v>0</v>
      </c>
      <c r="N615" s="23" t="n">
        <v>0</v>
      </c>
      <c r="O615" s="23" t="n">
        <f aca="false">K615+L615</f>
        <v>0</v>
      </c>
      <c r="P615" s="23" t="n">
        <f aca="false">K615+L615+M615+N615</f>
        <v>0</v>
      </c>
      <c r="Q615" s="23" t="n">
        <v>0</v>
      </c>
      <c r="R615" s="23" t="n">
        <v>728</v>
      </c>
      <c r="S615" s="23" t="n">
        <v>638</v>
      </c>
      <c r="T615" s="23" t="n">
        <v>399</v>
      </c>
      <c r="U615" s="42" t="n">
        <f aca="false">IF(I615="delivery",O615-SUM(Q615+R615),IF(I615="PO",P615-SUM(Q615:R615)))</f>
        <v>-728</v>
      </c>
      <c r="V615" s="43" t="n">
        <v>2.3</v>
      </c>
      <c r="W615" s="43"/>
      <c r="X615" s="43" t="n">
        <f aca="false">W615-V615</f>
        <v>-2.3</v>
      </c>
      <c r="Z615" s="44"/>
      <c r="AA615" s="44"/>
      <c r="AM615" s="23" t="str">
        <f aca="false">D615</f>
        <v>Arista</v>
      </c>
      <c r="AN615" s="23" t="s">
        <v>2389</v>
      </c>
      <c r="AT615" s="44"/>
      <c r="AU615" s="44"/>
      <c r="BD615" s="23" t="s">
        <v>182</v>
      </c>
      <c r="BE615" s="1" t="s">
        <v>183</v>
      </c>
    </row>
    <row r="616" customFormat="false" ht="15" hidden="false" customHeight="true" outlineLevel="0" collapsed="false">
      <c r="A616" s="23" t="s">
        <v>2608</v>
      </c>
      <c r="B616" s="23" t="s">
        <v>2609</v>
      </c>
      <c r="C616" s="40" t="s">
        <v>177</v>
      </c>
      <c r="D616" s="23" t="s">
        <v>82</v>
      </c>
      <c r="E616" s="23" t="s">
        <v>2610</v>
      </c>
      <c r="F616" s="23" t="s">
        <v>2611</v>
      </c>
      <c r="G616" s="23" t="n">
        <v>21</v>
      </c>
      <c r="H616" s="23" t="n">
        <v>1000</v>
      </c>
      <c r="I616" s="41" t="s">
        <v>188</v>
      </c>
      <c r="K616" s="23" t="n">
        <v>0</v>
      </c>
      <c r="L616" s="23" t="n">
        <v>0</v>
      </c>
      <c r="M616" s="23" t="n">
        <v>0</v>
      </c>
      <c r="N616" s="23" t="n">
        <v>0</v>
      </c>
      <c r="O616" s="23" t="n">
        <f aca="false">K616+L616</f>
        <v>0</v>
      </c>
      <c r="P616" s="23" t="n">
        <f aca="false">K616+L616+M616+N616</f>
        <v>0</v>
      </c>
      <c r="Q616" s="23" t="n">
        <v>0</v>
      </c>
      <c r="R616" s="23" t="n">
        <v>728</v>
      </c>
      <c r="S616" s="23" t="n">
        <v>638</v>
      </c>
      <c r="T616" s="23" t="n">
        <v>399</v>
      </c>
      <c r="U616" s="42" t="n">
        <f aca="false">IF(I616="delivery",O616-SUM(Q616+R616),IF(I616="PO",P616-SUM(Q616:R616)))</f>
        <v>-728</v>
      </c>
      <c r="V616" s="43" t="n">
        <v>1.85</v>
      </c>
      <c r="W616" s="43"/>
      <c r="X616" s="43" t="n">
        <f aca="false">W616-V616</f>
        <v>-1.85</v>
      </c>
      <c r="Z616" s="44"/>
      <c r="AA616" s="44"/>
      <c r="AM616" s="23" t="str">
        <f aca="false">D616</f>
        <v>Arista</v>
      </c>
      <c r="AN616" s="23" t="s">
        <v>2389</v>
      </c>
      <c r="AT616" s="44"/>
      <c r="AU616" s="44"/>
      <c r="BD616" s="23" t="s">
        <v>182</v>
      </c>
      <c r="BE616" s="1" t="s">
        <v>183</v>
      </c>
    </row>
    <row r="617" customFormat="false" ht="15" hidden="false" customHeight="true" outlineLevel="0" collapsed="false">
      <c r="A617" s="23" t="s">
        <v>2612</v>
      </c>
      <c r="B617" s="23" t="s">
        <v>2613</v>
      </c>
      <c r="C617" s="40" t="s">
        <v>177</v>
      </c>
      <c r="D617" s="23" t="s">
        <v>82</v>
      </c>
      <c r="E617" s="23" t="s">
        <v>2614</v>
      </c>
      <c r="F617" s="23" t="s">
        <v>2615</v>
      </c>
      <c r="G617" s="23" t="n">
        <v>21</v>
      </c>
      <c r="H617" s="23" t="n">
        <v>1000</v>
      </c>
      <c r="I617" s="41" t="s">
        <v>188</v>
      </c>
      <c r="K617" s="23" t="n">
        <v>0</v>
      </c>
      <c r="L617" s="23" t="n">
        <v>0</v>
      </c>
      <c r="M617" s="23" t="n">
        <v>0</v>
      </c>
      <c r="N617" s="23" t="n">
        <v>0</v>
      </c>
      <c r="O617" s="23" t="n">
        <f aca="false">K617+L617</f>
        <v>0</v>
      </c>
      <c r="P617" s="23" t="n">
        <f aca="false">K617+L617+M617+N617</f>
        <v>0</v>
      </c>
      <c r="Q617" s="23" t="n">
        <v>0</v>
      </c>
      <c r="R617" s="23" t="n">
        <v>728</v>
      </c>
      <c r="S617" s="23" t="n">
        <v>638</v>
      </c>
      <c r="T617" s="23" t="n">
        <v>399</v>
      </c>
      <c r="U617" s="42" t="n">
        <f aca="false">IF(I617="delivery",O617-SUM(Q617+R617),IF(I617="PO",P617-SUM(Q617:R617)))</f>
        <v>-728</v>
      </c>
      <c r="V617" s="43" t="n">
        <v>0.36</v>
      </c>
      <c r="W617" s="43"/>
      <c r="X617" s="43" t="n">
        <f aca="false">W617-V617</f>
        <v>-0.36</v>
      </c>
      <c r="Z617" s="44"/>
      <c r="AA617" s="44"/>
      <c r="AM617" s="23" t="str">
        <f aca="false">D617</f>
        <v>Arista</v>
      </c>
      <c r="AN617" s="23" t="s">
        <v>2389</v>
      </c>
      <c r="AT617" s="44"/>
      <c r="AU617" s="44"/>
      <c r="BD617" s="23" t="s">
        <v>182</v>
      </c>
      <c r="BE617" s="1" t="s">
        <v>183</v>
      </c>
    </row>
    <row r="618" customFormat="false" ht="15" hidden="false" customHeight="true" outlineLevel="0" collapsed="false">
      <c r="A618" s="23" t="s">
        <v>2616</v>
      </c>
      <c r="B618" s="23" t="s">
        <v>2617</v>
      </c>
      <c r="C618" s="40" t="s">
        <v>177</v>
      </c>
      <c r="D618" s="23" t="s">
        <v>82</v>
      </c>
      <c r="E618" s="23" t="s">
        <v>2618</v>
      </c>
      <c r="F618" s="23" t="s">
        <v>2619</v>
      </c>
      <c r="G618" s="23" t="n">
        <v>21</v>
      </c>
      <c r="H618" s="23" t="n">
        <v>1000</v>
      </c>
      <c r="I618" s="41" t="s">
        <v>188</v>
      </c>
      <c r="K618" s="23" t="n">
        <v>0</v>
      </c>
      <c r="L618" s="23" t="n">
        <v>0</v>
      </c>
      <c r="M618" s="23" t="n">
        <v>0</v>
      </c>
      <c r="N618" s="23" t="n">
        <v>0</v>
      </c>
      <c r="O618" s="23" t="n">
        <f aca="false">K618+L618</f>
        <v>0</v>
      </c>
      <c r="P618" s="23" t="n">
        <f aca="false">K618+L618+M618+N618</f>
        <v>0</v>
      </c>
      <c r="Q618" s="23" t="n">
        <v>0</v>
      </c>
      <c r="R618" s="23" t="n">
        <v>728</v>
      </c>
      <c r="S618" s="23" t="n">
        <v>638</v>
      </c>
      <c r="T618" s="23" t="n">
        <v>399</v>
      </c>
      <c r="U618" s="42" t="n">
        <f aca="false">IF(I618="delivery",O618-SUM(Q618+R618),IF(I618="PO",P618-SUM(Q618:R618)))</f>
        <v>-728</v>
      </c>
      <c r="V618" s="43" t="n">
        <v>0.36</v>
      </c>
      <c r="W618" s="43"/>
      <c r="X618" s="43" t="n">
        <f aca="false">W618-V618</f>
        <v>-0.36</v>
      </c>
      <c r="Z618" s="44"/>
      <c r="AA618" s="44"/>
      <c r="AM618" s="23" t="str">
        <f aca="false">D618</f>
        <v>Arista</v>
      </c>
      <c r="AN618" s="23" t="s">
        <v>2389</v>
      </c>
      <c r="AT618" s="44"/>
      <c r="AU618" s="44"/>
      <c r="BD618" s="23" t="s">
        <v>182</v>
      </c>
      <c r="BE618" s="1" t="s">
        <v>183</v>
      </c>
    </row>
    <row r="619" customFormat="false" ht="15" hidden="false" customHeight="true" outlineLevel="0" collapsed="false">
      <c r="A619" s="23" t="s">
        <v>2620</v>
      </c>
      <c r="B619" s="23" t="s">
        <v>2621</v>
      </c>
      <c r="C619" s="40" t="s">
        <v>177</v>
      </c>
      <c r="D619" s="23" t="s">
        <v>82</v>
      </c>
      <c r="E619" s="23" t="s">
        <v>2622</v>
      </c>
      <c r="F619" s="23" t="s">
        <v>2623</v>
      </c>
      <c r="G619" s="23" t="n">
        <v>55</v>
      </c>
      <c r="H619" s="23" t="n">
        <v>1</v>
      </c>
      <c r="I619" s="41" t="s">
        <v>188</v>
      </c>
      <c r="K619" s="23" t="n">
        <v>0</v>
      </c>
      <c r="L619" s="23" t="n">
        <v>0</v>
      </c>
      <c r="M619" s="23" t="n">
        <v>0</v>
      </c>
      <c r="N619" s="23" t="n">
        <v>0</v>
      </c>
      <c r="O619" s="23" t="n">
        <f aca="false">K619+L619</f>
        <v>0</v>
      </c>
      <c r="P619" s="23" t="n">
        <f aca="false">K619+L619+M619+N619</f>
        <v>0</v>
      </c>
      <c r="Q619" s="23" t="n">
        <v>10</v>
      </c>
      <c r="R619" s="23" t="n">
        <v>60</v>
      </c>
      <c r="S619" s="23" t="n">
        <v>28</v>
      </c>
      <c r="T619" s="23" t="n">
        <v>24</v>
      </c>
      <c r="U619" s="42" t="n">
        <f aca="false">IF(I619="delivery",O619-SUM(Q619+R619),IF(I619="PO",P619-SUM(Q619:R619)))</f>
        <v>-70</v>
      </c>
      <c r="V619" s="43" t="n">
        <v>1.8</v>
      </c>
      <c r="W619" s="43"/>
      <c r="X619" s="43" t="n">
        <f aca="false">W619-V619</f>
        <v>-1.8</v>
      </c>
      <c r="Z619" s="44"/>
      <c r="AA619" s="44"/>
      <c r="AM619" s="23" t="str">
        <f aca="false">D619</f>
        <v>Arista</v>
      </c>
      <c r="AN619" s="23" t="s">
        <v>2389</v>
      </c>
      <c r="AT619" s="44"/>
      <c r="AU619" s="44"/>
      <c r="BD619" s="23" t="s">
        <v>719</v>
      </c>
      <c r="BE619" s="1" t="s">
        <v>183</v>
      </c>
    </row>
    <row r="620" customFormat="false" ht="15" hidden="false" customHeight="true" outlineLevel="0" collapsed="false">
      <c r="A620" s="23" t="s">
        <v>2624</v>
      </c>
      <c r="B620" s="23" t="s">
        <v>2625</v>
      </c>
      <c r="C620" s="40" t="s">
        <v>177</v>
      </c>
      <c r="D620" s="23" t="s">
        <v>82</v>
      </c>
      <c r="E620" s="23" t="s">
        <v>2626</v>
      </c>
      <c r="F620" s="23" t="s">
        <v>2627</v>
      </c>
      <c r="G620" s="23" t="n">
        <v>55</v>
      </c>
      <c r="H620" s="23" t="n">
        <v>1</v>
      </c>
      <c r="I620" s="41" t="s">
        <v>188</v>
      </c>
      <c r="K620" s="23" t="n">
        <v>0</v>
      </c>
      <c r="L620" s="23" t="n">
        <v>0</v>
      </c>
      <c r="M620" s="23" t="n">
        <v>0</v>
      </c>
      <c r="N620" s="23" t="n">
        <v>0</v>
      </c>
      <c r="O620" s="23" t="n">
        <f aca="false">K620+L620</f>
        <v>0</v>
      </c>
      <c r="P620" s="23" t="n">
        <f aca="false">K620+L620+M620+N620</f>
        <v>0</v>
      </c>
      <c r="Q620" s="23" t="n">
        <v>10</v>
      </c>
      <c r="R620" s="23" t="n">
        <v>60</v>
      </c>
      <c r="S620" s="23" t="n">
        <v>28</v>
      </c>
      <c r="T620" s="23" t="n">
        <v>24</v>
      </c>
      <c r="U620" s="42" t="n">
        <f aca="false">IF(I620="delivery",O620-SUM(Q620+R620),IF(I620="PO",P620-SUM(Q620:R620)))</f>
        <v>-70</v>
      </c>
      <c r="V620" s="43" t="n">
        <v>1.75</v>
      </c>
      <c r="W620" s="43"/>
      <c r="X620" s="43" t="n">
        <f aca="false">W620-V620</f>
        <v>-1.75</v>
      </c>
      <c r="Z620" s="44"/>
      <c r="AA620" s="44"/>
      <c r="AM620" s="23" t="str">
        <f aca="false">D620</f>
        <v>Arista</v>
      </c>
      <c r="AN620" s="23" t="s">
        <v>2389</v>
      </c>
      <c r="AT620" s="44"/>
      <c r="AU620" s="44"/>
      <c r="BD620" s="23" t="s">
        <v>719</v>
      </c>
      <c r="BE620" s="1" t="s">
        <v>183</v>
      </c>
    </row>
    <row r="621" customFormat="false" ht="15" hidden="false" customHeight="true" outlineLevel="0" collapsed="false">
      <c r="A621" s="23" t="s">
        <v>2628</v>
      </c>
      <c r="B621" s="23" t="s">
        <v>2629</v>
      </c>
      <c r="C621" s="40" t="s">
        <v>177</v>
      </c>
      <c r="D621" s="23" t="s">
        <v>82</v>
      </c>
      <c r="E621" s="23" t="s">
        <v>2630</v>
      </c>
      <c r="F621" s="23" t="s">
        <v>2631</v>
      </c>
      <c r="G621" s="23" t="n">
        <v>55</v>
      </c>
      <c r="H621" s="23" t="n">
        <v>1</v>
      </c>
      <c r="I621" s="41" t="s">
        <v>188</v>
      </c>
      <c r="K621" s="23" t="n">
        <v>0</v>
      </c>
      <c r="L621" s="23" t="n">
        <v>0</v>
      </c>
      <c r="M621" s="23" t="n">
        <v>0</v>
      </c>
      <c r="N621" s="23" t="n">
        <v>0</v>
      </c>
      <c r="O621" s="23" t="n">
        <f aca="false">K621+L621</f>
        <v>0</v>
      </c>
      <c r="P621" s="23" t="n">
        <f aca="false">K621+L621+M621+N621</f>
        <v>0</v>
      </c>
      <c r="Q621" s="23" t="n">
        <v>10</v>
      </c>
      <c r="R621" s="23" t="n">
        <v>60</v>
      </c>
      <c r="S621" s="23" t="n">
        <v>28</v>
      </c>
      <c r="T621" s="23" t="n">
        <v>24</v>
      </c>
      <c r="U621" s="42" t="n">
        <f aca="false">IF(I621="delivery",O621-SUM(Q621+R621),IF(I621="PO",P621-SUM(Q621:R621)))</f>
        <v>-70</v>
      </c>
      <c r="V621" s="43" t="n">
        <v>0.65</v>
      </c>
      <c r="W621" s="43"/>
      <c r="X621" s="43" t="n">
        <f aca="false">W621-V621</f>
        <v>-0.65</v>
      </c>
      <c r="Z621" s="44"/>
      <c r="AA621" s="44"/>
      <c r="AM621" s="23" t="str">
        <f aca="false">D621</f>
        <v>Arista</v>
      </c>
      <c r="AN621" s="23" t="s">
        <v>2389</v>
      </c>
      <c r="AT621" s="44"/>
      <c r="AU621" s="44"/>
      <c r="BD621" s="23" t="s">
        <v>719</v>
      </c>
      <c r="BE621" s="1" t="s">
        <v>183</v>
      </c>
    </row>
    <row r="622" customFormat="false" ht="15" hidden="false" customHeight="true" outlineLevel="0" collapsed="false">
      <c r="A622" s="23" t="s">
        <v>2632</v>
      </c>
      <c r="B622" s="23" t="s">
        <v>2633</v>
      </c>
      <c r="C622" s="40" t="s">
        <v>177</v>
      </c>
      <c r="D622" s="23" t="s">
        <v>82</v>
      </c>
      <c r="E622" s="23" t="s">
        <v>2634</v>
      </c>
      <c r="F622" s="23" t="s">
        <v>2635</v>
      </c>
      <c r="G622" s="23" t="n">
        <v>55</v>
      </c>
      <c r="H622" s="23" t="n">
        <v>1</v>
      </c>
      <c r="I622" s="41" t="s">
        <v>188</v>
      </c>
      <c r="K622" s="23" t="n">
        <v>0</v>
      </c>
      <c r="L622" s="23" t="n">
        <v>0</v>
      </c>
      <c r="M622" s="23" t="n">
        <v>0</v>
      </c>
      <c r="N622" s="23" t="n">
        <v>0</v>
      </c>
      <c r="O622" s="23" t="n">
        <f aca="false">K622+L622</f>
        <v>0</v>
      </c>
      <c r="P622" s="23" t="n">
        <f aca="false">K622+L622+M622+N622</f>
        <v>0</v>
      </c>
      <c r="Q622" s="23" t="n">
        <v>10</v>
      </c>
      <c r="R622" s="23" t="n">
        <v>60</v>
      </c>
      <c r="S622" s="23" t="n">
        <v>28</v>
      </c>
      <c r="T622" s="23" t="n">
        <v>24</v>
      </c>
      <c r="U622" s="42" t="n">
        <f aca="false">IF(I622="delivery",O622-SUM(Q622+R622),IF(I622="PO",P622-SUM(Q622:R622)))</f>
        <v>-70</v>
      </c>
      <c r="V622" s="43" t="n">
        <v>0.6</v>
      </c>
      <c r="W622" s="43"/>
      <c r="X622" s="43" t="n">
        <f aca="false">W622-V622</f>
        <v>-0.6</v>
      </c>
      <c r="Z622" s="44"/>
      <c r="AA622" s="44"/>
      <c r="AM622" s="23" t="str">
        <f aca="false">D622</f>
        <v>Arista</v>
      </c>
      <c r="AN622" s="23" t="s">
        <v>2389</v>
      </c>
      <c r="AT622" s="44"/>
      <c r="AU622" s="44"/>
      <c r="BD622" s="23" t="s">
        <v>719</v>
      </c>
      <c r="BE622" s="1" t="s">
        <v>183</v>
      </c>
    </row>
    <row r="623" customFormat="false" ht="15" hidden="false" customHeight="true" outlineLevel="0" collapsed="false">
      <c r="A623" s="23" t="s">
        <v>2636</v>
      </c>
      <c r="B623" s="23" t="s">
        <v>2637</v>
      </c>
      <c r="C623" s="40" t="s">
        <v>177</v>
      </c>
      <c r="D623" s="23" t="s">
        <v>82</v>
      </c>
      <c r="E623" s="23" t="s">
        <v>2638</v>
      </c>
      <c r="F623" s="23" t="s">
        <v>2639</v>
      </c>
      <c r="G623" s="23" t="n">
        <v>21</v>
      </c>
      <c r="H623" s="23" t="n">
        <v>1000</v>
      </c>
      <c r="I623" s="41" t="s">
        <v>188</v>
      </c>
      <c r="K623" s="23" t="n">
        <v>0</v>
      </c>
      <c r="L623" s="23" t="n">
        <v>0</v>
      </c>
      <c r="M623" s="23" t="n">
        <v>0</v>
      </c>
      <c r="N623" s="23" t="n">
        <v>0</v>
      </c>
      <c r="O623" s="23" t="n">
        <f aca="false">K623+L623</f>
        <v>0</v>
      </c>
      <c r="P623" s="23" t="n">
        <f aca="false">K623+L623+M623+N623</f>
        <v>0</v>
      </c>
      <c r="Q623" s="23" t="n">
        <v>0</v>
      </c>
      <c r="R623" s="23" t="n">
        <v>30</v>
      </c>
      <c r="S623" s="23" t="n">
        <v>50</v>
      </c>
      <c r="T623" s="23" t="n">
        <v>544</v>
      </c>
      <c r="U623" s="42" t="n">
        <f aca="false">IF(I623="delivery",O623-SUM(Q623+R623),IF(I623="PO",P623-SUM(Q623:R623)))</f>
        <v>-30</v>
      </c>
      <c r="V623" s="43" t="n">
        <v>0.26</v>
      </c>
      <c r="W623" s="43"/>
      <c r="X623" s="43" t="n">
        <f aca="false">W623-V623</f>
        <v>-0.26</v>
      </c>
      <c r="Z623" s="44"/>
      <c r="AA623" s="44"/>
      <c r="AM623" s="23" t="str">
        <f aca="false">D623</f>
        <v>Arista</v>
      </c>
      <c r="AN623" s="23" t="s">
        <v>2389</v>
      </c>
      <c r="AT623" s="44"/>
      <c r="AU623" s="44"/>
      <c r="BD623" s="23" t="s">
        <v>182</v>
      </c>
      <c r="BE623" s="1" t="s">
        <v>183</v>
      </c>
    </row>
    <row r="624" customFormat="false" ht="15" hidden="false" customHeight="true" outlineLevel="0" collapsed="false">
      <c r="A624" s="23" t="s">
        <v>2640</v>
      </c>
      <c r="B624" s="23" t="s">
        <v>2641</v>
      </c>
      <c r="C624" s="40" t="s">
        <v>177</v>
      </c>
      <c r="D624" s="23" t="s">
        <v>82</v>
      </c>
      <c r="E624" s="23" t="s">
        <v>2642</v>
      </c>
      <c r="F624" s="23" t="s">
        <v>2643</v>
      </c>
      <c r="G624" s="23" t="n">
        <v>21</v>
      </c>
      <c r="H624" s="23" t="n">
        <v>1000</v>
      </c>
      <c r="I624" s="41" t="s">
        <v>188</v>
      </c>
      <c r="K624" s="23" t="n">
        <v>0</v>
      </c>
      <c r="L624" s="23" t="n">
        <v>1928</v>
      </c>
      <c r="M624" s="23" t="n">
        <v>0</v>
      </c>
      <c r="N624" s="23" t="n">
        <v>0</v>
      </c>
      <c r="O624" s="23" t="n">
        <f aca="false">K624+L624</f>
        <v>1928</v>
      </c>
      <c r="P624" s="23" t="n">
        <f aca="false">K624+L624+M624+N624</f>
        <v>1928</v>
      </c>
      <c r="Q624" s="23" t="n">
        <v>506</v>
      </c>
      <c r="R624" s="23" t="n">
        <v>792</v>
      </c>
      <c r="S624" s="23" t="n">
        <v>792</v>
      </c>
      <c r="T624" s="23" t="n">
        <v>396</v>
      </c>
      <c r="U624" s="42" t="n">
        <f aca="false">IF(I624="delivery",O624-SUM(Q624+R624),IF(I624="PO",P624-SUM(Q624:R624)))</f>
        <v>630</v>
      </c>
      <c r="V624" s="43" t="n">
        <v>0.73</v>
      </c>
      <c r="W624" s="43"/>
      <c r="X624" s="43" t="n">
        <f aca="false">W624-V624</f>
        <v>-0.73</v>
      </c>
      <c r="Z624" s="44"/>
      <c r="AA624" s="44"/>
      <c r="AM624" s="23" t="str">
        <f aca="false">D624</f>
        <v>Arista</v>
      </c>
      <c r="AN624" s="23" t="s">
        <v>2389</v>
      </c>
      <c r="AT624" s="44"/>
      <c r="AU624" s="44"/>
      <c r="BD624" s="23" t="s">
        <v>182</v>
      </c>
      <c r="BE624" s="1" t="s">
        <v>183</v>
      </c>
    </row>
    <row r="625" customFormat="false" ht="15" hidden="false" customHeight="true" outlineLevel="0" collapsed="false">
      <c r="A625" s="23" t="s">
        <v>2644</v>
      </c>
      <c r="B625" s="23" t="s">
        <v>2645</v>
      </c>
      <c r="C625" s="40" t="s">
        <v>177</v>
      </c>
      <c r="D625" s="23" t="s">
        <v>82</v>
      </c>
      <c r="E625" s="23" t="s">
        <v>2646</v>
      </c>
      <c r="F625" s="23" t="s">
        <v>2647</v>
      </c>
      <c r="G625" s="23" t="n">
        <v>60</v>
      </c>
      <c r="H625" s="23" t="n">
        <v>1000</v>
      </c>
      <c r="I625" s="41" t="s">
        <v>188</v>
      </c>
      <c r="K625" s="23" t="n">
        <v>0</v>
      </c>
      <c r="L625" s="23" t="n">
        <v>1000</v>
      </c>
      <c r="M625" s="23" t="n">
        <v>0</v>
      </c>
      <c r="N625" s="23" t="n">
        <v>0</v>
      </c>
      <c r="O625" s="23" t="n">
        <f aca="false">K625+L625</f>
        <v>1000</v>
      </c>
      <c r="P625" s="23" t="n">
        <f aca="false">K625+L625+M625+N625</f>
        <v>1000</v>
      </c>
      <c r="Q625" s="23" t="n">
        <v>0</v>
      </c>
      <c r="R625" s="23" t="n">
        <v>1094</v>
      </c>
      <c r="S625" s="23" t="n">
        <v>897</v>
      </c>
      <c r="T625" s="23" t="n">
        <v>531</v>
      </c>
      <c r="U625" s="42" t="n">
        <f aca="false">IF(I625="delivery",O625-SUM(Q625+R625),IF(I625="PO",P625-SUM(Q625:R625)))</f>
        <v>-94</v>
      </c>
      <c r="V625" s="43" t="n">
        <v>0.9</v>
      </c>
      <c r="W625" s="43"/>
      <c r="X625" s="43" t="n">
        <f aca="false">W625-V625</f>
        <v>-0.9</v>
      </c>
      <c r="Y625" s="23" t="n">
        <v>0.9</v>
      </c>
      <c r="Z625" s="44"/>
      <c r="AA625" s="44"/>
      <c r="AM625" s="23" t="str">
        <f aca="false">D625</f>
        <v>Arista</v>
      </c>
      <c r="AN625" s="23" t="s">
        <v>2389</v>
      </c>
      <c r="AT625" s="44"/>
      <c r="AU625" s="44"/>
      <c r="BD625" s="23" t="s">
        <v>182</v>
      </c>
      <c r="BE625" s="1" t="s">
        <v>183</v>
      </c>
    </row>
    <row r="626" customFormat="false" ht="15" hidden="false" customHeight="true" outlineLevel="0" collapsed="false">
      <c r="A626" s="23" t="s">
        <v>2648</v>
      </c>
      <c r="B626" s="23" t="s">
        <v>2649</v>
      </c>
      <c r="C626" s="40" t="s">
        <v>177</v>
      </c>
      <c r="D626" s="23" t="s">
        <v>82</v>
      </c>
      <c r="E626" s="23" t="s">
        <v>2650</v>
      </c>
      <c r="F626" s="23" t="s">
        <v>2651</v>
      </c>
      <c r="G626" s="23" t="n">
        <v>21</v>
      </c>
      <c r="H626" s="23" t="n">
        <v>1000</v>
      </c>
      <c r="I626" s="41" t="s">
        <v>188</v>
      </c>
      <c r="K626" s="23" t="n">
        <v>0</v>
      </c>
      <c r="L626" s="23" t="n">
        <v>52</v>
      </c>
      <c r="M626" s="23" t="n">
        <v>0</v>
      </c>
      <c r="N626" s="23" t="n">
        <v>0</v>
      </c>
      <c r="O626" s="23" t="n">
        <f aca="false">K626+L626</f>
        <v>52</v>
      </c>
      <c r="P626" s="23" t="n">
        <f aca="false">K626+L626+M626+N626</f>
        <v>52</v>
      </c>
      <c r="Q626" s="23" t="n">
        <v>45</v>
      </c>
      <c r="R626" s="23" t="n">
        <v>338</v>
      </c>
      <c r="S626" s="23" t="n">
        <v>144</v>
      </c>
      <c r="T626" s="23" t="n">
        <v>72</v>
      </c>
      <c r="U626" s="42" t="n">
        <f aca="false">IF(I626="delivery",O626-SUM(Q626+R626),IF(I626="PO",P626-SUM(Q626:R626)))</f>
        <v>-331</v>
      </c>
      <c r="V626" s="43" t="n">
        <v>0.65</v>
      </c>
      <c r="W626" s="43"/>
      <c r="X626" s="43" t="n">
        <f aca="false">W626-V626</f>
        <v>-0.65</v>
      </c>
      <c r="Z626" s="44"/>
      <c r="AA626" s="44"/>
      <c r="AM626" s="23" t="str">
        <f aca="false">D626</f>
        <v>Arista</v>
      </c>
      <c r="AN626" s="23" t="s">
        <v>2389</v>
      </c>
      <c r="AT626" s="44"/>
      <c r="AU626" s="44"/>
      <c r="BD626" s="23" t="s">
        <v>182</v>
      </c>
      <c r="BE626" s="1" t="s">
        <v>183</v>
      </c>
    </row>
    <row r="627" customFormat="false" ht="15" hidden="false" customHeight="true" outlineLevel="0" collapsed="false">
      <c r="A627" s="23" t="s">
        <v>2652</v>
      </c>
      <c r="B627" s="23" t="s">
        <v>2653</v>
      </c>
      <c r="C627" s="40" t="s">
        <v>177</v>
      </c>
      <c r="D627" s="23" t="s">
        <v>1471</v>
      </c>
      <c r="E627" s="23" t="s">
        <v>2654</v>
      </c>
      <c r="F627" s="23" t="s">
        <v>2655</v>
      </c>
      <c r="G627" s="23" t="n">
        <v>25</v>
      </c>
      <c r="H627" s="23" t="n">
        <v>1000</v>
      </c>
      <c r="I627" s="41" t="s">
        <v>188</v>
      </c>
      <c r="K627" s="23" t="n">
        <v>0</v>
      </c>
      <c r="L627" s="23" t="n">
        <v>100</v>
      </c>
      <c r="M627" s="23" t="n">
        <v>0</v>
      </c>
      <c r="N627" s="23" t="n">
        <v>0</v>
      </c>
      <c r="O627" s="23" t="n">
        <f aca="false">K627+L627</f>
        <v>100</v>
      </c>
      <c r="P627" s="23" t="n">
        <f aca="false">K627+L627+M627+N627</f>
        <v>100</v>
      </c>
      <c r="Q627" s="23" t="n">
        <v>116</v>
      </c>
      <c r="R627" s="23" t="n">
        <v>60</v>
      </c>
      <c r="S627" s="23" t="n">
        <v>60</v>
      </c>
      <c r="T627" s="23" t="n">
        <v>34</v>
      </c>
      <c r="U627" s="42" t="n">
        <f aca="false">IF(I627="delivery",O627-SUM(Q627+R627),IF(I627="PO",P627-SUM(Q627:R627)))</f>
        <v>-76</v>
      </c>
      <c r="V627" s="43" t="n">
        <v>0.41</v>
      </c>
      <c r="W627" s="43"/>
      <c r="X627" s="43" t="n">
        <f aca="false">W627-V627</f>
        <v>-0.41</v>
      </c>
      <c r="Y627" s="23" t="n">
        <v>0.41</v>
      </c>
      <c r="Z627" s="44"/>
      <c r="AA627" s="44"/>
      <c r="AM627" s="23" t="str">
        <f aca="false">D627</f>
        <v>Sanmina</v>
      </c>
      <c r="AN627" s="23" t="s">
        <v>1474</v>
      </c>
      <c r="AT627" s="44"/>
      <c r="AU627" s="44"/>
      <c r="BD627" s="23" t="s">
        <v>182</v>
      </c>
      <c r="BE627" s="1" t="s">
        <v>183</v>
      </c>
    </row>
    <row r="628" customFormat="false" ht="15" hidden="false" customHeight="true" outlineLevel="0" collapsed="false">
      <c r="A628" s="23" t="s">
        <v>2656</v>
      </c>
      <c r="B628" s="23" t="s">
        <v>2657</v>
      </c>
      <c r="C628" s="40" t="s">
        <v>177</v>
      </c>
      <c r="D628" s="23" t="s">
        <v>82</v>
      </c>
      <c r="E628" s="23" t="s">
        <v>2658</v>
      </c>
      <c r="F628" s="23" t="s">
        <v>2659</v>
      </c>
      <c r="G628" s="23" t="n">
        <v>21</v>
      </c>
      <c r="H628" s="23" t="n">
        <v>1000</v>
      </c>
      <c r="I628" s="41" t="s">
        <v>188</v>
      </c>
      <c r="K628" s="23" t="n">
        <v>0</v>
      </c>
      <c r="L628" s="23" t="n">
        <v>976</v>
      </c>
      <c r="M628" s="23" t="n">
        <v>0</v>
      </c>
      <c r="N628" s="23" t="n">
        <v>0</v>
      </c>
      <c r="O628" s="23" t="n">
        <f aca="false">K628+L628</f>
        <v>976</v>
      </c>
      <c r="P628" s="23" t="n">
        <f aca="false">K628+L628+M628+N628</f>
        <v>976</v>
      </c>
      <c r="Q628" s="23" t="n">
        <v>921</v>
      </c>
      <c r="R628" s="23" t="n">
        <v>1233</v>
      </c>
      <c r="S628" s="23" t="n">
        <v>1233</v>
      </c>
      <c r="T628" s="23" t="n">
        <v>614</v>
      </c>
      <c r="U628" s="42" t="n">
        <f aca="false">IF(I628="delivery",O628-SUM(Q628+R628),IF(I628="PO",P628-SUM(Q628:R628)))</f>
        <v>-1178</v>
      </c>
      <c r="V628" s="43" t="n">
        <v>0.55</v>
      </c>
      <c r="W628" s="43"/>
      <c r="X628" s="43" t="n">
        <f aca="false">W628-V628</f>
        <v>-0.55</v>
      </c>
      <c r="Z628" s="44"/>
      <c r="AA628" s="44"/>
      <c r="AM628" s="23" t="str">
        <f aca="false">D628</f>
        <v>Arista</v>
      </c>
      <c r="AN628" s="23" t="s">
        <v>2389</v>
      </c>
      <c r="AT628" s="44"/>
      <c r="AU628" s="44"/>
      <c r="BD628" s="23" t="s">
        <v>182</v>
      </c>
      <c r="BE628" s="1" t="s">
        <v>183</v>
      </c>
    </row>
    <row r="629" customFormat="false" ht="15" hidden="false" customHeight="true" outlineLevel="0" collapsed="false">
      <c r="A629" s="23" t="s">
        <v>2660</v>
      </c>
      <c r="B629" s="23" t="s">
        <v>2661</v>
      </c>
      <c r="C629" s="40" t="s">
        <v>177</v>
      </c>
      <c r="D629" s="23" t="s">
        <v>82</v>
      </c>
      <c r="E629" s="23" t="s">
        <v>2662</v>
      </c>
      <c r="F629" s="23" t="s">
        <v>2663</v>
      </c>
      <c r="G629" s="23" t="n">
        <v>21</v>
      </c>
      <c r="H629" s="23" t="n">
        <v>1000</v>
      </c>
      <c r="I629" s="41" t="s">
        <v>188</v>
      </c>
      <c r="K629" s="23" t="n">
        <v>0</v>
      </c>
      <c r="L629" s="23" t="n">
        <v>1000</v>
      </c>
      <c r="M629" s="23" t="n">
        <v>0</v>
      </c>
      <c r="N629" s="23" t="n">
        <v>0</v>
      </c>
      <c r="O629" s="23" t="n">
        <f aca="false">K629+L629</f>
        <v>1000</v>
      </c>
      <c r="P629" s="23" t="n">
        <f aca="false">K629+L629+M629+N629</f>
        <v>1000</v>
      </c>
      <c r="Q629" s="23" t="n">
        <v>506</v>
      </c>
      <c r="R629" s="23" t="n">
        <v>792</v>
      </c>
      <c r="S629" s="23" t="n">
        <v>792</v>
      </c>
      <c r="T629" s="23" t="n">
        <v>396</v>
      </c>
      <c r="U629" s="42" t="n">
        <f aca="false">IF(I629="delivery",O629-SUM(Q629+R629),IF(I629="PO",P629-SUM(Q629:R629)))</f>
        <v>-298</v>
      </c>
      <c r="V629" s="43" t="n">
        <v>0.55</v>
      </c>
      <c r="W629" s="43"/>
      <c r="X629" s="43" t="n">
        <f aca="false">W629-V629</f>
        <v>-0.55</v>
      </c>
      <c r="Z629" s="44"/>
      <c r="AA629" s="44"/>
      <c r="AM629" s="23" t="str">
        <f aca="false">D629</f>
        <v>Arista</v>
      </c>
      <c r="AN629" s="23" t="s">
        <v>2389</v>
      </c>
      <c r="AT629" s="44"/>
      <c r="AU629" s="44"/>
      <c r="BD629" s="23" t="s">
        <v>182</v>
      </c>
      <c r="BE629" s="1" t="s">
        <v>183</v>
      </c>
    </row>
    <row r="630" customFormat="false" ht="15" hidden="false" customHeight="true" outlineLevel="0" collapsed="false">
      <c r="A630" s="23" t="s">
        <v>2664</v>
      </c>
      <c r="B630" s="23" t="s">
        <v>2665</v>
      </c>
      <c r="C630" s="40" t="s">
        <v>177</v>
      </c>
      <c r="D630" s="23" t="s">
        <v>82</v>
      </c>
      <c r="E630" s="23" t="s">
        <v>2666</v>
      </c>
      <c r="F630" s="23" t="s">
        <v>2667</v>
      </c>
      <c r="G630" s="23" t="n">
        <v>21</v>
      </c>
      <c r="H630" s="23" t="n">
        <v>1000</v>
      </c>
      <c r="I630" s="41" t="s">
        <v>188</v>
      </c>
      <c r="K630" s="23" t="n">
        <v>0</v>
      </c>
      <c r="L630" s="23" t="n">
        <v>100</v>
      </c>
      <c r="M630" s="23" t="n">
        <v>0</v>
      </c>
      <c r="N630" s="23" t="n">
        <v>0</v>
      </c>
      <c r="O630" s="23" t="n">
        <f aca="false">K630+L630</f>
        <v>100</v>
      </c>
      <c r="P630" s="23" t="n">
        <f aca="false">K630+L630+M630+N630</f>
        <v>100</v>
      </c>
      <c r="Q630" s="23" t="n">
        <v>45</v>
      </c>
      <c r="R630" s="23" t="n">
        <v>338</v>
      </c>
      <c r="S630" s="23" t="n">
        <v>144</v>
      </c>
      <c r="T630" s="23" t="n">
        <v>72</v>
      </c>
      <c r="U630" s="42" t="n">
        <f aca="false">IF(I630="delivery",O630-SUM(Q630+R630),IF(I630="PO",P630-SUM(Q630:R630)))</f>
        <v>-283</v>
      </c>
      <c r="V630" s="43" t="n">
        <v>0.55</v>
      </c>
      <c r="W630" s="43"/>
      <c r="X630" s="43" t="n">
        <f aca="false">W630-V630</f>
        <v>-0.55</v>
      </c>
      <c r="Z630" s="44"/>
      <c r="AA630" s="44"/>
      <c r="AM630" s="23" t="str">
        <f aca="false">D630</f>
        <v>Arista</v>
      </c>
      <c r="AN630" s="23" t="s">
        <v>2389</v>
      </c>
      <c r="AT630" s="44"/>
      <c r="AU630" s="44"/>
      <c r="BD630" s="23" t="s">
        <v>182</v>
      </c>
      <c r="BE630" s="1" t="s">
        <v>183</v>
      </c>
    </row>
    <row r="631" customFormat="false" ht="15" hidden="false" customHeight="true" outlineLevel="0" collapsed="false">
      <c r="A631" s="23" t="s">
        <v>2668</v>
      </c>
      <c r="B631" s="23" t="s">
        <v>2669</v>
      </c>
      <c r="C631" s="40" t="s">
        <v>177</v>
      </c>
      <c r="D631" s="23" t="s">
        <v>82</v>
      </c>
      <c r="E631" s="23" t="s">
        <v>2670</v>
      </c>
      <c r="F631" s="23" t="s">
        <v>2671</v>
      </c>
      <c r="G631" s="23" t="n">
        <v>55</v>
      </c>
      <c r="H631" s="23" t="n">
        <v>1</v>
      </c>
      <c r="I631" s="41" t="s">
        <v>188</v>
      </c>
      <c r="K631" s="23" t="n">
        <v>0</v>
      </c>
      <c r="L631" s="23" t="n">
        <v>0</v>
      </c>
      <c r="M631" s="23" t="n">
        <v>0</v>
      </c>
      <c r="N631" s="23" t="n">
        <v>0</v>
      </c>
      <c r="O631" s="23" t="n">
        <f aca="false">K631+L631</f>
        <v>0</v>
      </c>
      <c r="P631" s="23" t="n">
        <f aca="false">K631+L631+M631+N631</f>
        <v>0</v>
      </c>
      <c r="Q631" s="23" t="n">
        <v>0</v>
      </c>
      <c r="R631" s="23" t="n">
        <v>74</v>
      </c>
      <c r="S631" s="23" t="n">
        <v>0</v>
      </c>
      <c r="T631" s="23" t="n">
        <v>0</v>
      </c>
      <c r="U631" s="42" t="n">
        <f aca="false">IF(I631="delivery",O631-SUM(Q631+R631),IF(I631="PO",P631-SUM(Q631:R631)))</f>
        <v>-74</v>
      </c>
      <c r="V631" s="43" t="n">
        <v>1E-005</v>
      </c>
      <c r="W631" s="43"/>
      <c r="X631" s="43" t="n">
        <f aca="false">W631-V631</f>
        <v>-1E-005</v>
      </c>
      <c r="Z631" s="44"/>
      <c r="AA631" s="44"/>
      <c r="AM631" s="23" t="str">
        <f aca="false">D631</f>
        <v>Arista</v>
      </c>
      <c r="AN631" s="23" t="s">
        <v>2389</v>
      </c>
      <c r="AT631" s="44"/>
      <c r="AU631" s="44"/>
      <c r="BD631" s="23" t="s">
        <v>714</v>
      </c>
      <c r="BE631" s="1" t="s">
        <v>183</v>
      </c>
    </row>
    <row r="632" customFormat="false" ht="15" hidden="false" customHeight="true" outlineLevel="0" collapsed="false">
      <c r="A632" s="23" t="s">
        <v>2672</v>
      </c>
      <c r="B632" s="23" t="s">
        <v>2673</v>
      </c>
      <c r="C632" s="40" t="s">
        <v>177</v>
      </c>
      <c r="D632" s="23" t="s">
        <v>82</v>
      </c>
      <c r="E632" s="23" t="s">
        <v>2674</v>
      </c>
      <c r="F632" s="23" t="s">
        <v>2675</v>
      </c>
      <c r="G632" s="23" t="n">
        <v>55</v>
      </c>
      <c r="H632" s="23" t="n">
        <v>1</v>
      </c>
      <c r="I632" s="41" t="s">
        <v>188</v>
      </c>
      <c r="K632" s="23" t="n">
        <v>0</v>
      </c>
      <c r="L632" s="23" t="n">
        <v>0</v>
      </c>
      <c r="M632" s="23" t="n">
        <v>0</v>
      </c>
      <c r="N632" s="23" t="n">
        <v>0</v>
      </c>
      <c r="O632" s="23" t="n">
        <f aca="false">K632+L632</f>
        <v>0</v>
      </c>
      <c r="P632" s="23" t="n">
        <f aca="false">K632+L632+M632+N632</f>
        <v>0</v>
      </c>
      <c r="Q632" s="23" t="n">
        <v>0</v>
      </c>
      <c r="R632" s="23" t="n">
        <v>30</v>
      </c>
      <c r="S632" s="23" t="n">
        <v>50</v>
      </c>
      <c r="T632" s="23" t="n">
        <v>0</v>
      </c>
      <c r="U632" s="42" t="n">
        <f aca="false">IF(I632="delivery",O632-SUM(Q632+R632),IF(I632="PO",P632-SUM(Q632:R632)))</f>
        <v>-30</v>
      </c>
      <c r="V632" s="45" t="n">
        <v>0.55</v>
      </c>
      <c r="W632" s="45"/>
      <c r="X632" s="43" t="n">
        <f aca="false">W632-V632</f>
        <v>-0.55</v>
      </c>
      <c r="Z632" s="44"/>
      <c r="AA632" s="44"/>
      <c r="AM632" s="23" t="str">
        <f aca="false">D632</f>
        <v>Arista</v>
      </c>
      <c r="AN632" s="23" t="s">
        <v>2389</v>
      </c>
      <c r="AT632" s="44"/>
      <c r="AU632" s="44"/>
      <c r="BD632" s="23" t="s">
        <v>2676</v>
      </c>
      <c r="BE632" s="1" t="s">
        <v>183</v>
      </c>
    </row>
    <row r="633" customFormat="false" ht="15" hidden="false" customHeight="true" outlineLevel="0" collapsed="false">
      <c r="A633" s="23" t="s">
        <v>2677</v>
      </c>
      <c r="B633" s="23" t="s">
        <v>2678</v>
      </c>
      <c r="C633" s="40" t="s">
        <v>177</v>
      </c>
      <c r="D633" s="23" t="s">
        <v>82</v>
      </c>
      <c r="E633" s="23" t="s">
        <v>2679</v>
      </c>
      <c r="F633" s="23" t="s">
        <v>2680</v>
      </c>
      <c r="G633" s="23" t="n">
        <v>55</v>
      </c>
      <c r="H633" s="23" t="n">
        <v>1</v>
      </c>
      <c r="I633" s="41" t="s">
        <v>188</v>
      </c>
      <c r="K633" s="23" t="n">
        <v>0</v>
      </c>
      <c r="L633" s="23" t="n">
        <v>0</v>
      </c>
      <c r="M633" s="23" t="n">
        <v>0</v>
      </c>
      <c r="N633" s="23" t="n">
        <v>0</v>
      </c>
      <c r="O633" s="23" t="n">
        <f aca="false">K633+L633</f>
        <v>0</v>
      </c>
      <c r="P633" s="23" t="n">
        <f aca="false">K633+L633+M633+N633</f>
        <v>0</v>
      </c>
      <c r="Q633" s="23" t="n">
        <v>0</v>
      </c>
      <c r="R633" s="23" t="n">
        <v>30</v>
      </c>
      <c r="S633" s="23" t="n">
        <v>50</v>
      </c>
      <c r="T633" s="23" t="n">
        <v>0</v>
      </c>
      <c r="U633" s="42" t="n">
        <f aca="false">IF(I633="delivery",O633-SUM(Q633+R633),IF(I633="PO",P633-SUM(Q633:R633)))</f>
        <v>-30</v>
      </c>
      <c r="V633" s="45" t="n">
        <v>0.81</v>
      </c>
      <c r="W633" s="45"/>
      <c r="X633" s="43" t="n">
        <f aca="false">W633-V633</f>
        <v>-0.81</v>
      </c>
      <c r="Z633" s="44"/>
      <c r="AA633" s="44"/>
      <c r="AM633" s="23" t="str">
        <f aca="false">D633</f>
        <v>Arista</v>
      </c>
      <c r="AN633" s="23" t="s">
        <v>2389</v>
      </c>
      <c r="AT633" s="44"/>
      <c r="AU633" s="44"/>
      <c r="BD633" s="23" t="s">
        <v>2676</v>
      </c>
      <c r="BE633" s="1" t="s">
        <v>183</v>
      </c>
    </row>
    <row r="634" customFormat="false" ht="15" hidden="false" customHeight="true" outlineLevel="0" collapsed="false">
      <c r="A634" s="23" t="s">
        <v>2681</v>
      </c>
      <c r="B634" s="23" t="s">
        <v>2682</v>
      </c>
      <c r="C634" s="40" t="s">
        <v>177</v>
      </c>
      <c r="D634" s="23" t="s">
        <v>82</v>
      </c>
      <c r="E634" s="23" t="s">
        <v>2683</v>
      </c>
      <c r="F634" s="23" t="s">
        <v>2684</v>
      </c>
      <c r="G634" s="23" t="n">
        <v>36</v>
      </c>
      <c r="H634" s="23" t="n">
        <v>500</v>
      </c>
      <c r="I634" s="41" t="s">
        <v>188</v>
      </c>
      <c r="K634" s="23" t="n">
        <v>0</v>
      </c>
      <c r="L634" s="23" t="n">
        <v>1000</v>
      </c>
      <c r="M634" s="23" t="n">
        <v>0</v>
      </c>
      <c r="N634" s="23" t="n">
        <v>0</v>
      </c>
      <c r="O634" s="23" t="n">
        <f aca="false">K634+L634</f>
        <v>1000</v>
      </c>
      <c r="P634" s="23" t="n">
        <f aca="false">K634+L634+M634+N634</f>
        <v>1000</v>
      </c>
      <c r="Q634" s="23" t="n">
        <v>1815</v>
      </c>
      <c r="R634" s="23" t="n">
        <v>2700</v>
      </c>
      <c r="S634" s="23" t="n">
        <v>2928</v>
      </c>
      <c r="T634" s="23" t="n">
        <v>1728</v>
      </c>
      <c r="U634" s="42" t="n">
        <f aca="false">IF(I634="delivery",O634-SUM(Q634+R634),IF(I634="PO",P634-SUM(Q634:R634)))</f>
        <v>-3515</v>
      </c>
      <c r="V634" s="43" t="n">
        <v>0.55</v>
      </c>
      <c r="W634" s="43"/>
      <c r="X634" s="43" t="n">
        <f aca="false">W634-V634</f>
        <v>-0.55</v>
      </c>
      <c r="Z634" s="44"/>
      <c r="AA634" s="44"/>
      <c r="AM634" s="23" t="str">
        <f aca="false">D634</f>
        <v>Arista</v>
      </c>
      <c r="AN634" s="23" t="s">
        <v>181</v>
      </c>
      <c r="AT634" s="44"/>
      <c r="AU634" s="44"/>
      <c r="BD634" s="23" t="s">
        <v>182</v>
      </c>
      <c r="BE634" s="1" t="s">
        <v>183</v>
      </c>
    </row>
    <row r="635" customFormat="false" ht="15" hidden="false" customHeight="true" outlineLevel="0" collapsed="false">
      <c r="A635" s="23" t="s">
        <v>2685</v>
      </c>
      <c r="B635" s="23" t="s">
        <v>2686</v>
      </c>
      <c r="C635" s="40" t="s">
        <v>177</v>
      </c>
      <c r="D635" s="23" t="s">
        <v>1471</v>
      </c>
      <c r="E635" s="23" t="s">
        <v>2687</v>
      </c>
      <c r="F635" s="23" t="s">
        <v>2688</v>
      </c>
      <c r="G635" s="23" t="n">
        <v>55</v>
      </c>
      <c r="H635" s="23" t="n">
        <v>1</v>
      </c>
      <c r="I635" s="41" t="s">
        <v>188</v>
      </c>
      <c r="K635" s="23" t="n">
        <v>0</v>
      </c>
      <c r="L635" s="23" t="n">
        <v>0</v>
      </c>
      <c r="M635" s="23" t="n">
        <v>0</v>
      </c>
      <c r="N635" s="23" t="n">
        <v>0</v>
      </c>
      <c r="O635" s="23" t="n">
        <f aca="false">K635+L635</f>
        <v>0</v>
      </c>
      <c r="P635" s="23" t="n">
        <f aca="false">K635+L635+M635+N635</f>
        <v>0</v>
      </c>
      <c r="Q635" s="23" t="n">
        <v>0</v>
      </c>
      <c r="R635" s="23" t="n">
        <v>74</v>
      </c>
      <c r="S635" s="23" t="n">
        <v>0</v>
      </c>
      <c r="T635" s="23" t="n">
        <v>0</v>
      </c>
      <c r="U635" s="42" t="n">
        <f aca="false">IF(I635="delivery",O635-SUM(Q635+R635),IF(I635="PO",P635-SUM(Q635:R635)))</f>
        <v>-74</v>
      </c>
      <c r="V635" s="45" t="n">
        <v>0.7845</v>
      </c>
      <c r="W635" s="45"/>
      <c r="X635" s="43" t="n">
        <f aca="false">W635-V635</f>
        <v>-0.7845</v>
      </c>
      <c r="Z635" s="44"/>
      <c r="AA635" s="44"/>
      <c r="AM635" s="23" t="str">
        <f aca="false">D635</f>
        <v>Sanmina</v>
      </c>
      <c r="AN635" s="23" t="s">
        <v>1474</v>
      </c>
      <c r="AT635" s="44"/>
      <c r="AU635" s="44"/>
      <c r="BD635" s="23" t="s">
        <v>1543</v>
      </c>
      <c r="BE635" s="1" t="s">
        <v>183</v>
      </c>
    </row>
    <row r="636" customFormat="false" ht="15" hidden="false" customHeight="true" outlineLevel="0" collapsed="false">
      <c r="A636" s="23" t="s">
        <v>2689</v>
      </c>
      <c r="B636" s="23" t="s">
        <v>2690</v>
      </c>
      <c r="C636" s="40" t="s">
        <v>177</v>
      </c>
      <c r="D636" s="23" t="s">
        <v>1471</v>
      </c>
      <c r="E636" s="23" t="s">
        <v>2691</v>
      </c>
      <c r="F636" s="23" t="s">
        <v>2692</v>
      </c>
      <c r="G636" s="23" t="n">
        <v>43</v>
      </c>
      <c r="H636" s="23" t="n">
        <v>1000</v>
      </c>
      <c r="I636" s="41" t="s">
        <v>188</v>
      </c>
      <c r="K636" s="23" t="n">
        <v>1693</v>
      </c>
      <c r="L636" s="23" t="n">
        <v>544</v>
      </c>
      <c r="M636" s="23" t="n">
        <v>0</v>
      </c>
      <c r="N636" s="23" t="n">
        <v>0</v>
      </c>
      <c r="O636" s="23" t="n">
        <f aca="false">K636+L636</f>
        <v>2237</v>
      </c>
      <c r="P636" s="23" t="n">
        <f aca="false">K636+L636+M636+N636</f>
        <v>2237</v>
      </c>
      <c r="Q636" s="23" t="n">
        <v>288</v>
      </c>
      <c r="R636" s="23" t="n">
        <v>90</v>
      </c>
      <c r="S636" s="23" t="n">
        <v>90</v>
      </c>
      <c r="T636" s="23" t="n">
        <v>60</v>
      </c>
      <c r="U636" s="42" t="n">
        <f aca="false">IF(I636="delivery",O636-SUM(Q636+R636),IF(I636="PO",P636-SUM(Q636:R636)))</f>
        <v>1859</v>
      </c>
      <c r="V636" s="43" t="n">
        <v>0.2375</v>
      </c>
      <c r="W636" s="43"/>
      <c r="X636" s="43" t="n">
        <f aca="false">W636-V636</f>
        <v>-0.2375</v>
      </c>
      <c r="Y636" s="23" t="n">
        <v>0.23495</v>
      </c>
      <c r="Z636" s="44"/>
      <c r="AA636" s="44"/>
      <c r="AM636" s="23" t="str">
        <f aca="false">D636</f>
        <v>Sanmina</v>
      </c>
      <c r="AN636" s="23" t="s">
        <v>1474</v>
      </c>
      <c r="AT636" s="44"/>
      <c r="AU636" s="44"/>
      <c r="BD636" s="23" t="s">
        <v>182</v>
      </c>
      <c r="BE636" s="1" t="s">
        <v>183</v>
      </c>
    </row>
    <row r="637" customFormat="false" ht="15" hidden="false" customHeight="true" outlineLevel="0" collapsed="false">
      <c r="A637" s="23" t="s">
        <v>2693</v>
      </c>
      <c r="B637" s="23" t="s">
        <v>2694</v>
      </c>
      <c r="C637" s="40" t="s">
        <v>177</v>
      </c>
      <c r="D637" s="23" t="s">
        <v>82</v>
      </c>
      <c r="E637" s="23" t="s">
        <v>2695</v>
      </c>
      <c r="F637" s="23" t="s">
        <v>2696</v>
      </c>
      <c r="G637" s="23" t="n">
        <v>41</v>
      </c>
      <c r="H637" s="23" t="n">
        <v>1000</v>
      </c>
      <c r="I637" s="41" t="s">
        <v>188</v>
      </c>
      <c r="K637" s="23" t="n">
        <v>0</v>
      </c>
      <c r="L637" s="23" t="n">
        <v>755</v>
      </c>
      <c r="M637" s="23" t="n">
        <v>0</v>
      </c>
      <c r="N637" s="23" t="n">
        <v>0</v>
      </c>
      <c r="O637" s="23" t="n">
        <f aca="false">K637+L637</f>
        <v>755</v>
      </c>
      <c r="P637" s="23" t="n">
        <f aca="false">K637+L637+M637+N637</f>
        <v>755</v>
      </c>
      <c r="Q637" s="23" t="n">
        <v>493</v>
      </c>
      <c r="R637" s="23" t="n">
        <v>210</v>
      </c>
      <c r="S637" s="23" t="n">
        <v>254</v>
      </c>
      <c r="T637" s="23" t="n">
        <v>130</v>
      </c>
      <c r="U637" s="42" t="n">
        <f aca="false">IF(I637="delivery",O637-SUM(Q637+R637),IF(I637="PO",P637-SUM(Q637:R637)))</f>
        <v>52</v>
      </c>
      <c r="V637" s="43" t="n">
        <v>0.893</v>
      </c>
      <c r="W637" s="43"/>
      <c r="X637" s="43" t="n">
        <f aca="false">W637-V637</f>
        <v>-0.893</v>
      </c>
      <c r="Z637" s="44"/>
      <c r="AA637" s="44"/>
      <c r="AM637" s="23" t="str">
        <f aca="false">D637</f>
        <v>Arista</v>
      </c>
      <c r="AN637" s="23" t="s">
        <v>263</v>
      </c>
      <c r="AT637" s="44"/>
      <c r="AU637" s="44"/>
      <c r="BD637" s="23" t="s">
        <v>182</v>
      </c>
      <c r="BE637" s="1" t="s">
        <v>183</v>
      </c>
    </row>
    <row r="638" customFormat="false" ht="15" hidden="false" customHeight="true" outlineLevel="0" collapsed="false">
      <c r="A638" s="23" t="s">
        <v>2697</v>
      </c>
      <c r="B638" s="23" t="s">
        <v>2698</v>
      </c>
      <c r="C638" s="40" t="s">
        <v>177</v>
      </c>
      <c r="D638" s="23" t="s">
        <v>82</v>
      </c>
      <c r="E638" s="23" t="s">
        <v>2699</v>
      </c>
      <c r="F638" s="23" t="s">
        <v>2700</v>
      </c>
      <c r="G638" s="23" t="n">
        <v>41</v>
      </c>
      <c r="H638" s="23" t="n">
        <v>1000</v>
      </c>
      <c r="I638" s="41" t="s">
        <v>188</v>
      </c>
      <c r="K638" s="23" t="n">
        <v>1333</v>
      </c>
      <c r="L638" s="23" t="n">
        <v>1224</v>
      </c>
      <c r="M638" s="23" t="n">
        <v>0</v>
      </c>
      <c r="N638" s="23" t="n">
        <v>0</v>
      </c>
      <c r="O638" s="23" t="n">
        <f aca="false">K638+L638</f>
        <v>2557</v>
      </c>
      <c r="P638" s="23" t="n">
        <f aca="false">K638+L638+M638+N638</f>
        <v>2557</v>
      </c>
      <c r="Q638" s="23" t="n">
        <v>597</v>
      </c>
      <c r="R638" s="23" t="n">
        <v>210</v>
      </c>
      <c r="S638" s="23" t="n">
        <v>254</v>
      </c>
      <c r="T638" s="23" t="n">
        <v>130</v>
      </c>
      <c r="U638" s="42" t="n">
        <f aca="false">IF(I638="delivery",O638-SUM(Q638+R638),IF(I638="PO",P638-SUM(Q638:R638)))</f>
        <v>1750</v>
      </c>
      <c r="V638" s="43" t="n">
        <v>0.352</v>
      </c>
      <c r="W638" s="43"/>
      <c r="X638" s="43" t="n">
        <f aca="false">W638-V638</f>
        <v>-0.352</v>
      </c>
      <c r="Z638" s="44"/>
      <c r="AA638" s="44"/>
      <c r="AM638" s="23" t="str">
        <f aca="false">D638</f>
        <v>Arista</v>
      </c>
      <c r="AN638" s="23" t="s">
        <v>263</v>
      </c>
      <c r="AT638" s="44"/>
      <c r="AU638" s="44"/>
      <c r="BD638" s="23" t="s">
        <v>182</v>
      </c>
      <c r="BE638" s="1" t="s">
        <v>183</v>
      </c>
    </row>
    <row r="639" customFormat="false" ht="15" hidden="false" customHeight="true" outlineLevel="0" collapsed="false">
      <c r="A639" s="23" t="s">
        <v>2701</v>
      </c>
      <c r="B639" s="23" t="s">
        <v>2702</v>
      </c>
      <c r="C639" s="40" t="s">
        <v>177</v>
      </c>
      <c r="D639" s="23" t="s">
        <v>82</v>
      </c>
      <c r="E639" s="23" t="s">
        <v>2703</v>
      </c>
      <c r="F639" s="23" t="s">
        <v>2704</v>
      </c>
      <c r="G639" s="23" t="n">
        <v>33</v>
      </c>
      <c r="H639" s="23" t="n">
        <v>1</v>
      </c>
      <c r="I639" s="41" t="s">
        <v>188</v>
      </c>
      <c r="K639" s="23" t="n">
        <v>0</v>
      </c>
      <c r="L639" s="23" t="n">
        <v>0</v>
      </c>
      <c r="M639" s="23" t="n">
        <v>0</v>
      </c>
      <c r="N639" s="23" t="n">
        <v>0</v>
      </c>
      <c r="O639" s="23" t="n">
        <f aca="false">K639+L639</f>
        <v>0</v>
      </c>
      <c r="P639" s="23" t="n">
        <f aca="false">K639+L639+M639+N639</f>
        <v>0</v>
      </c>
      <c r="Q639" s="23" t="n">
        <v>0</v>
      </c>
      <c r="R639" s="23" t="n">
        <v>0</v>
      </c>
      <c r="S639" s="23" t="n">
        <v>0</v>
      </c>
      <c r="T639" s="23" t="n">
        <v>0</v>
      </c>
      <c r="U639" s="42" t="n">
        <f aca="false">IF(I639="delivery",O639-SUM(Q639+R639),IF(I639="PO",P639-SUM(Q639:R639)))</f>
        <v>0</v>
      </c>
      <c r="V639" s="43" t="n">
        <v>1E-005</v>
      </c>
      <c r="W639" s="43"/>
      <c r="X639" s="43" t="n">
        <f aca="false">W639-V639</f>
        <v>-1E-005</v>
      </c>
      <c r="Z639" s="44"/>
      <c r="AA639" s="44"/>
      <c r="AM639" s="23" t="str">
        <f aca="false">D639</f>
        <v>Arista</v>
      </c>
      <c r="AN639" s="23" t="s">
        <v>263</v>
      </c>
      <c r="AT639" s="44"/>
      <c r="AU639" s="44"/>
      <c r="BD639" s="23" t="s">
        <v>714</v>
      </c>
      <c r="BE639" s="1" t="s">
        <v>183</v>
      </c>
    </row>
    <row r="640" customFormat="false" ht="15" hidden="false" customHeight="true" outlineLevel="0" collapsed="false">
      <c r="A640" s="23" t="s">
        <v>2705</v>
      </c>
      <c r="B640" s="23" t="s">
        <v>2706</v>
      </c>
      <c r="C640" s="40" t="s">
        <v>177</v>
      </c>
      <c r="D640" s="23" t="s">
        <v>82</v>
      </c>
      <c r="E640" s="23" t="s">
        <v>2707</v>
      </c>
      <c r="F640" s="23" t="s">
        <v>2708</v>
      </c>
      <c r="G640" s="23" t="n">
        <v>33</v>
      </c>
      <c r="H640" s="23" t="n">
        <v>1</v>
      </c>
      <c r="I640" s="41" t="s">
        <v>188</v>
      </c>
      <c r="K640" s="23" t="n">
        <v>0</v>
      </c>
      <c r="L640" s="23" t="n">
        <v>0</v>
      </c>
      <c r="M640" s="23" t="n">
        <v>0</v>
      </c>
      <c r="N640" s="23" t="n">
        <v>0</v>
      </c>
      <c r="O640" s="23" t="n">
        <f aca="false">K640+L640</f>
        <v>0</v>
      </c>
      <c r="P640" s="23" t="n">
        <f aca="false">K640+L640+M640+N640</f>
        <v>0</v>
      </c>
      <c r="Q640" s="23" t="n">
        <v>0</v>
      </c>
      <c r="R640" s="23" t="n">
        <v>0</v>
      </c>
      <c r="S640" s="23" t="n">
        <v>0</v>
      </c>
      <c r="T640" s="23" t="n">
        <v>0</v>
      </c>
      <c r="U640" s="42" t="n">
        <f aca="false">IF(I640="delivery",O640-SUM(Q640+R640),IF(I640="PO",P640-SUM(Q640:R640)))</f>
        <v>0</v>
      </c>
      <c r="V640" s="43" t="n">
        <v>1E-005</v>
      </c>
      <c r="W640" s="43"/>
      <c r="X640" s="43" t="n">
        <f aca="false">W640-V640</f>
        <v>-1E-005</v>
      </c>
      <c r="Z640" s="44"/>
      <c r="AA640" s="44"/>
      <c r="AM640" s="23" t="str">
        <f aca="false">D640</f>
        <v>Arista</v>
      </c>
      <c r="AN640" s="23" t="s">
        <v>263</v>
      </c>
      <c r="AT640" s="44"/>
      <c r="AU640" s="44"/>
      <c r="BD640" s="23" t="s">
        <v>714</v>
      </c>
      <c r="BE640" s="1" t="s">
        <v>183</v>
      </c>
    </row>
    <row r="641" customFormat="false" ht="15" hidden="false" customHeight="true" outlineLevel="0" collapsed="false">
      <c r="A641" s="23" t="s">
        <v>2709</v>
      </c>
      <c r="B641" s="23" t="s">
        <v>2710</v>
      </c>
      <c r="C641" s="40" t="s">
        <v>177</v>
      </c>
      <c r="D641" s="23" t="s">
        <v>82</v>
      </c>
      <c r="E641" s="23" t="s">
        <v>2711</v>
      </c>
      <c r="F641" s="23" t="s">
        <v>2712</v>
      </c>
      <c r="G641" s="23" t="n">
        <v>41</v>
      </c>
      <c r="H641" s="23" t="n">
        <v>2500</v>
      </c>
      <c r="I641" s="41" t="s">
        <v>188</v>
      </c>
      <c r="K641" s="23" t="n">
        <v>0</v>
      </c>
      <c r="L641" s="23" t="n">
        <v>5930</v>
      </c>
      <c r="M641" s="23" t="n">
        <v>0</v>
      </c>
      <c r="N641" s="23" t="n">
        <v>0</v>
      </c>
      <c r="O641" s="23" t="n">
        <f aca="false">K641+L641</f>
        <v>5930</v>
      </c>
      <c r="P641" s="23" t="n">
        <f aca="false">K641+L641+M641+N641</f>
        <v>5930</v>
      </c>
      <c r="Q641" s="23" t="n">
        <v>3904</v>
      </c>
      <c r="R641" s="23" t="n">
        <v>2527</v>
      </c>
      <c r="S641" s="23" t="n">
        <v>2589</v>
      </c>
      <c r="T641" s="23" t="n">
        <v>1294</v>
      </c>
      <c r="U641" s="42" t="n">
        <f aca="false">IF(I641="delivery",O641-SUM(Q641+R641),IF(I641="PO",P641-SUM(Q641:R641)))</f>
        <v>-501</v>
      </c>
      <c r="V641" s="43" t="n">
        <v>0.648</v>
      </c>
      <c r="W641" s="43"/>
      <c r="X641" s="43" t="n">
        <f aca="false">W641-V641</f>
        <v>-0.648</v>
      </c>
      <c r="Y641" s="23" t="n">
        <v>0.678</v>
      </c>
      <c r="Z641" s="44"/>
      <c r="AA641" s="44"/>
      <c r="AM641" s="23" t="str">
        <f aca="false">D641</f>
        <v>Arista</v>
      </c>
      <c r="AN641" s="23" t="s">
        <v>263</v>
      </c>
      <c r="AT641" s="44"/>
      <c r="AU641" s="44"/>
      <c r="BD641" s="23" t="s">
        <v>182</v>
      </c>
      <c r="BE641" s="1" t="s">
        <v>183</v>
      </c>
    </row>
    <row r="642" customFormat="false" ht="15" hidden="false" customHeight="true" outlineLevel="0" collapsed="false">
      <c r="A642" s="23" t="s">
        <v>2713</v>
      </c>
      <c r="B642" s="23" t="s">
        <v>2714</v>
      </c>
      <c r="C642" s="40" t="s">
        <v>177</v>
      </c>
      <c r="D642" s="23" t="s">
        <v>82</v>
      </c>
      <c r="E642" s="23" t="s">
        <v>2715</v>
      </c>
      <c r="F642" s="23" t="s">
        <v>2716</v>
      </c>
      <c r="G642" s="23" t="n">
        <v>41</v>
      </c>
      <c r="H642" s="23" t="n">
        <v>2500</v>
      </c>
      <c r="I642" s="41" t="s">
        <v>188</v>
      </c>
      <c r="K642" s="23" t="n">
        <v>0</v>
      </c>
      <c r="L642" s="23" t="n">
        <v>6300</v>
      </c>
      <c r="M642" s="23" t="n">
        <v>0</v>
      </c>
      <c r="N642" s="23" t="n">
        <v>0</v>
      </c>
      <c r="O642" s="23" t="n">
        <f aca="false">K642+L642</f>
        <v>6300</v>
      </c>
      <c r="P642" s="23" t="n">
        <f aca="false">K642+L642+M642+N642</f>
        <v>6300</v>
      </c>
      <c r="Q642" s="23" t="n">
        <v>4733</v>
      </c>
      <c r="R642" s="23" t="n">
        <v>2527</v>
      </c>
      <c r="S642" s="23" t="n">
        <v>2589</v>
      </c>
      <c r="T642" s="23" t="n">
        <v>1294</v>
      </c>
      <c r="U642" s="42" t="n">
        <f aca="false">IF(I642="delivery",O642-SUM(Q642+R642),IF(I642="PO",P642-SUM(Q642:R642)))</f>
        <v>-960</v>
      </c>
      <c r="V642" s="43" t="n">
        <v>0.745</v>
      </c>
      <c r="W642" s="43"/>
      <c r="X642" s="43" t="n">
        <f aca="false">W642-V642</f>
        <v>-0.745</v>
      </c>
      <c r="Z642" s="44"/>
      <c r="AA642" s="44"/>
      <c r="AM642" s="23" t="str">
        <f aca="false">D642</f>
        <v>Arista</v>
      </c>
      <c r="AN642" s="23" t="s">
        <v>263</v>
      </c>
      <c r="AT642" s="44"/>
      <c r="AU642" s="44"/>
      <c r="BD642" s="23" t="s">
        <v>182</v>
      </c>
      <c r="BE642" s="1" t="s">
        <v>183</v>
      </c>
    </row>
    <row r="643" customFormat="false" ht="15" hidden="false" customHeight="true" outlineLevel="0" collapsed="false">
      <c r="A643" s="23" t="s">
        <v>2717</v>
      </c>
      <c r="B643" s="23" t="s">
        <v>2718</v>
      </c>
      <c r="C643" s="40" t="s">
        <v>177</v>
      </c>
      <c r="D643" s="23" t="s">
        <v>1471</v>
      </c>
      <c r="E643" s="23" t="s">
        <v>2719</v>
      </c>
      <c r="F643" s="23" t="s">
        <v>2720</v>
      </c>
      <c r="G643" s="23" t="n">
        <v>43</v>
      </c>
      <c r="H643" s="23" t="n">
        <v>1000</v>
      </c>
      <c r="I643" s="41" t="s">
        <v>188</v>
      </c>
      <c r="K643" s="23" t="n">
        <v>0</v>
      </c>
      <c r="L643" s="23" t="n">
        <v>0</v>
      </c>
      <c r="M643" s="23" t="n">
        <v>0</v>
      </c>
      <c r="N643" s="23" t="n">
        <v>0</v>
      </c>
      <c r="O643" s="23" t="n">
        <f aca="false">K643+L643</f>
        <v>0</v>
      </c>
      <c r="P643" s="23" t="n">
        <f aca="false">K643+L643+M643+N643</f>
        <v>0</v>
      </c>
      <c r="Q643" s="23" t="n">
        <v>0</v>
      </c>
      <c r="R643" s="23" t="n">
        <v>0</v>
      </c>
      <c r="S643" s="23" t="n">
        <v>0</v>
      </c>
      <c r="T643" s="23" t="n">
        <v>0</v>
      </c>
      <c r="U643" s="42" t="n">
        <f aca="false">IF(I643="delivery",O643-SUM(Q643+R643),IF(I643="PO",P643-SUM(Q643:R643)))</f>
        <v>0</v>
      </c>
      <c r="V643" s="43" t="n">
        <v>0.23</v>
      </c>
      <c r="W643" s="43"/>
      <c r="X643" s="43" t="n">
        <f aca="false">W643-V643</f>
        <v>-0.23</v>
      </c>
      <c r="Z643" s="44"/>
      <c r="AA643" s="44"/>
      <c r="AM643" s="23" t="str">
        <f aca="false">D643</f>
        <v>Sanmina</v>
      </c>
      <c r="AN643" s="23" t="s">
        <v>1474</v>
      </c>
      <c r="AT643" s="44"/>
      <c r="AU643" s="44"/>
      <c r="BD643" s="23" t="s">
        <v>182</v>
      </c>
      <c r="BE643" s="1" t="s">
        <v>183</v>
      </c>
    </row>
    <row r="644" customFormat="false" ht="15" hidden="false" customHeight="true" outlineLevel="0" collapsed="false">
      <c r="A644" s="23" t="s">
        <v>2721</v>
      </c>
      <c r="B644" s="23" t="s">
        <v>2722</v>
      </c>
      <c r="C644" s="40" t="s">
        <v>177</v>
      </c>
      <c r="D644" s="23" t="s">
        <v>82</v>
      </c>
      <c r="E644" s="23" t="s">
        <v>2723</v>
      </c>
      <c r="F644" s="23" t="s">
        <v>2724</v>
      </c>
      <c r="G644" s="23" t="n">
        <v>41</v>
      </c>
      <c r="H644" s="23" t="n">
        <v>1000</v>
      </c>
      <c r="I644" s="41" t="s">
        <v>188</v>
      </c>
      <c r="K644" s="23" t="n">
        <v>90</v>
      </c>
      <c r="L644" s="23" t="n">
        <v>2290</v>
      </c>
      <c r="M644" s="23" t="n">
        <v>0</v>
      </c>
      <c r="N644" s="23" t="n">
        <v>0</v>
      </c>
      <c r="O644" s="23" t="n">
        <f aca="false">K644+L644</f>
        <v>2380</v>
      </c>
      <c r="P644" s="23" t="n">
        <f aca="false">K644+L644+M644+N644</f>
        <v>2380</v>
      </c>
      <c r="Q644" s="23" t="n">
        <v>348</v>
      </c>
      <c r="R644" s="23" t="n">
        <v>1080</v>
      </c>
      <c r="S644" s="23" t="n">
        <v>1080</v>
      </c>
      <c r="T644" s="23" t="n">
        <v>632</v>
      </c>
      <c r="U644" s="42" t="n">
        <f aca="false">IF(I644="delivery",O644-SUM(Q644+R644),IF(I644="PO",P644-SUM(Q644:R644)))</f>
        <v>952</v>
      </c>
      <c r="V644" s="43" t="n">
        <v>0.65</v>
      </c>
      <c r="W644" s="43"/>
      <c r="X644" s="43" t="n">
        <f aca="false">W644-V644</f>
        <v>-0.65</v>
      </c>
      <c r="Z644" s="44"/>
      <c r="AA644" s="44"/>
      <c r="AM644" s="23" t="str">
        <f aca="false">D644</f>
        <v>Arista</v>
      </c>
      <c r="AN644" s="23" t="s">
        <v>263</v>
      </c>
      <c r="AT644" s="44"/>
      <c r="AU644" s="44"/>
      <c r="BD644" s="23" t="s">
        <v>182</v>
      </c>
      <c r="BE644" s="1" t="s">
        <v>183</v>
      </c>
    </row>
    <row r="645" customFormat="false" ht="15" hidden="false" customHeight="true" outlineLevel="0" collapsed="false">
      <c r="A645" s="23" t="s">
        <v>2725</v>
      </c>
      <c r="B645" s="23" t="s">
        <v>2726</v>
      </c>
      <c r="C645" s="40" t="s">
        <v>177</v>
      </c>
      <c r="D645" s="23" t="s">
        <v>1471</v>
      </c>
      <c r="E645" s="23" t="s">
        <v>2727</v>
      </c>
      <c r="F645" s="23" t="s">
        <v>2728</v>
      </c>
      <c r="G645" s="23" t="n">
        <v>43</v>
      </c>
      <c r="H645" s="23" t="n">
        <v>1000</v>
      </c>
      <c r="I645" s="41" t="s">
        <v>188</v>
      </c>
      <c r="K645" s="23" t="n">
        <v>0</v>
      </c>
      <c r="L645" s="23" t="n">
        <v>2625</v>
      </c>
      <c r="M645" s="23" t="n">
        <v>1500</v>
      </c>
      <c r="N645" s="23" t="n">
        <v>0</v>
      </c>
      <c r="O645" s="23" t="n">
        <f aca="false">K645+L645</f>
        <v>2625</v>
      </c>
      <c r="P645" s="23" t="n">
        <f aca="false">K645+L645+M645+N645</f>
        <v>4125</v>
      </c>
      <c r="Q645" s="23" t="n">
        <v>2903</v>
      </c>
      <c r="R645" s="23" t="n">
        <v>1276</v>
      </c>
      <c r="S645" s="23" t="n">
        <v>1164</v>
      </c>
      <c r="T645" s="23" t="n">
        <v>620</v>
      </c>
      <c r="U645" s="42" t="n">
        <f aca="false">IF(I645="delivery",O645-SUM(Q645+R645),IF(I645="PO",P645-SUM(Q645:R645)))</f>
        <v>-54</v>
      </c>
      <c r="V645" s="43" t="n">
        <v>0.1925</v>
      </c>
      <c r="W645" s="43"/>
      <c r="X645" s="43" t="n">
        <f aca="false">W645-V645</f>
        <v>-0.1925</v>
      </c>
      <c r="Z645" s="44"/>
      <c r="AA645" s="44"/>
      <c r="AM645" s="23" t="str">
        <f aca="false">D645</f>
        <v>Sanmina</v>
      </c>
      <c r="AN645" s="23" t="s">
        <v>1474</v>
      </c>
      <c r="AT645" s="44"/>
      <c r="AU645" s="44"/>
      <c r="BD645" s="23" t="s">
        <v>182</v>
      </c>
      <c r="BE645" s="1" t="s">
        <v>183</v>
      </c>
    </row>
    <row r="646" customFormat="false" ht="15" hidden="false" customHeight="true" outlineLevel="0" collapsed="false">
      <c r="A646" s="23" t="s">
        <v>2729</v>
      </c>
      <c r="B646" s="23" t="s">
        <v>2730</v>
      </c>
      <c r="C646" s="40" t="s">
        <v>177</v>
      </c>
      <c r="D646" s="23" t="s">
        <v>82</v>
      </c>
      <c r="E646" s="23" t="s">
        <v>2731</v>
      </c>
      <c r="F646" s="23" t="s">
        <v>2732</v>
      </c>
      <c r="G646" s="23" t="n">
        <v>41</v>
      </c>
      <c r="H646" s="23" t="n">
        <v>1000</v>
      </c>
      <c r="I646" s="41" t="s">
        <v>188</v>
      </c>
      <c r="K646" s="23" t="n">
        <v>0</v>
      </c>
      <c r="L646" s="23" t="n">
        <v>398</v>
      </c>
      <c r="M646" s="23" t="n">
        <v>0</v>
      </c>
      <c r="N646" s="23" t="n">
        <v>0</v>
      </c>
      <c r="O646" s="23" t="n">
        <f aca="false">K646+L646</f>
        <v>398</v>
      </c>
      <c r="P646" s="23" t="n">
        <f aca="false">K646+L646+M646+N646</f>
        <v>398</v>
      </c>
      <c r="Q646" s="23" t="n">
        <v>65</v>
      </c>
      <c r="R646" s="23" t="n">
        <v>24</v>
      </c>
      <c r="S646" s="23" t="n">
        <v>24</v>
      </c>
      <c r="T646" s="23" t="n">
        <v>16</v>
      </c>
      <c r="U646" s="42" t="n">
        <f aca="false">IF(I646="delivery",O646-SUM(Q646+R646),IF(I646="PO",P646-SUM(Q646:R646)))</f>
        <v>309</v>
      </c>
      <c r="V646" s="43" t="n">
        <v>0.992</v>
      </c>
      <c r="W646" s="43"/>
      <c r="X646" s="43" t="n">
        <f aca="false">W646-V646</f>
        <v>-0.992</v>
      </c>
      <c r="Y646" s="23" t="n">
        <v>0.992</v>
      </c>
      <c r="Z646" s="44"/>
      <c r="AA646" s="44"/>
      <c r="AM646" s="23" t="str">
        <f aca="false">D646</f>
        <v>Arista</v>
      </c>
      <c r="AN646" s="23" t="s">
        <v>263</v>
      </c>
      <c r="AT646" s="44"/>
      <c r="AU646" s="44"/>
      <c r="BD646" s="23" t="s">
        <v>182</v>
      </c>
      <c r="BE646" s="1" t="s">
        <v>183</v>
      </c>
    </row>
    <row r="647" customFormat="false" ht="15" hidden="false" customHeight="true" outlineLevel="0" collapsed="false">
      <c r="A647" s="23" t="s">
        <v>2733</v>
      </c>
      <c r="B647" s="23" t="s">
        <v>2734</v>
      </c>
      <c r="C647" s="40" t="s">
        <v>177</v>
      </c>
      <c r="D647" s="23" t="s">
        <v>82</v>
      </c>
      <c r="E647" s="23" t="s">
        <v>2735</v>
      </c>
      <c r="F647" s="23" t="s">
        <v>2736</v>
      </c>
      <c r="G647" s="23" t="n">
        <v>41</v>
      </c>
      <c r="H647" s="23" t="n">
        <v>1000</v>
      </c>
      <c r="I647" s="41" t="s">
        <v>188</v>
      </c>
      <c r="K647" s="23" t="n">
        <v>0</v>
      </c>
      <c r="L647" s="23" t="n">
        <v>1379</v>
      </c>
      <c r="M647" s="23" t="n">
        <v>0</v>
      </c>
      <c r="N647" s="23" t="n">
        <v>0</v>
      </c>
      <c r="O647" s="23" t="n">
        <f aca="false">K647+L647</f>
        <v>1379</v>
      </c>
      <c r="P647" s="23" t="n">
        <f aca="false">K647+L647+M647+N647</f>
        <v>1379</v>
      </c>
      <c r="Q647" s="23" t="n">
        <v>438</v>
      </c>
      <c r="R647" s="23" t="n">
        <v>942</v>
      </c>
      <c r="S647" s="23" t="n">
        <v>866</v>
      </c>
      <c r="T647" s="23" t="n">
        <v>1043</v>
      </c>
      <c r="U647" s="42" t="n">
        <f aca="false">IF(I647="delivery",O647-SUM(Q647+R647),IF(I647="PO",P647-SUM(Q647:R647)))</f>
        <v>-1</v>
      </c>
      <c r="V647" s="43" t="n">
        <v>0.864</v>
      </c>
      <c r="W647" s="43"/>
      <c r="X647" s="43" t="n">
        <f aca="false">W647-V647</f>
        <v>-0.864</v>
      </c>
      <c r="Y647" s="23" t="n">
        <v>0.787</v>
      </c>
      <c r="Z647" s="44"/>
      <c r="AA647" s="44"/>
      <c r="AM647" s="23" t="str">
        <f aca="false">D647</f>
        <v>Arista</v>
      </c>
      <c r="AN647" s="23" t="s">
        <v>263</v>
      </c>
      <c r="AT647" s="44"/>
      <c r="AU647" s="44"/>
      <c r="BD647" s="23" t="s">
        <v>182</v>
      </c>
      <c r="BE647" s="1" t="s">
        <v>183</v>
      </c>
    </row>
    <row r="648" customFormat="false" ht="15" hidden="false" customHeight="true" outlineLevel="0" collapsed="false">
      <c r="A648" s="23" t="s">
        <v>2737</v>
      </c>
      <c r="B648" s="23" t="s">
        <v>2738</v>
      </c>
      <c r="C648" s="40" t="s">
        <v>177</v>
      </c>
      <c r="D648" s="23" t="s">
        <v>82</v>
      </c>
      <c r="E648" s="23" t="s">
        <v>2739</v>
      </c>
      <c r="F648" s="23" t="s">
        <v>2740</v>
      </c>
      <c r="G648" s="23" t="n">
        <v>41</v>
      </c>
      <c r="H648" s="23" t="n">
        <v>1000</v>
      </c>
      <c r="I648" s="41" t="s">
        <v>188</v>
      </c>
      <c r="K648" s="23" t="n">
        <v>0</v>
      </c>
      <c r="L648" s="23" t="n">
        <v>6462</v>
      </c>
      <c r="M648" s="23" t="n">
        <v>0</v>
      </c>
      <c r="N648" s="23" t="n">
        <v>0</v>
      </c>
      <c r="O648" s="23" t="n">
        <f aca="false">K648+L648</f>
        <v>6462</v>
      </c>
      <c r="P648" s="23" t="n">
        <f aca="false">K648+L648+M648+N648</f>
        <v>6462</v>
      </c>
      <c r="Q648" s="23" t="n">
        <v>360</v>
      </c>
      <c r="R648" s="23" t="n">
        <v>0</v>
      </c>
      <c r="S648" s="23" t="n">
        <v>0</v>
      </c>
      <c r="T648" s="23" t="n">
        <v>0</v>
      </c>
      <c r="U648" s="42" t="n">
        <f aca="false">IF(I648="delivery",O648-SUM(Q648+R648),IF(I648="PO",P648-SUM(Q648:R648)))</f>
        <v>6102</v>
      </c>
      <c r="V648" s="43" t="n">
        <v>0.46769</v>
      </c>
      <c r="W648" s="43"/>
      <c r="X648" s="43" t="n">
        <f aca="false">W648-V648</f>
        <v>-0.46769</v>
      </c>
      <c r="Y648" s="23" t="n">
        <v>0.46769</v>
      </c>
      <c r="Z648" s="44"/>
      <c r="AA648" s="44"/>
      <c r="AM648" s="23" t="str">
        <f aca="false">D648</f>
        <v>Arista</v>
      </c>
      <c r="AN648" s="23" t="s">
        <v>263</v>
      </c>
      <c r="AT648" s="44"/>
      <c r="AU648" s="44"/>
      <c r="BD648" s="23" t="s">
        <v>182</v>
      </c>
      <c r="BE648" s="1" t="s">
        <v>183</v>
      </c>
    </row>
    <row r="649" customFormat="false" ht="15" hidden="false" customHeight="true" outlineLevel="0" collapsed="false">
      <c r="A649" s="23" t="s">
        <v>2741</v>
      </c>
      <c r="B649" s="23" t="s">
        <v>2742</v>
      </c>
      <c r="C649" s="40" t="s">
        <v>177</v>
      </c>
      <c r="D649" s="23" t="s">
        <v>82</v>
      </c>
      <c r="E649" s="23" t="s">
        <v>2743</v>
      </c>
      <c r="F649" s="23" t="s">
        <v>2744</v>
      </c>
      <c r="G649" s="23" t="n">
        <v>41</v>
      </c>
      <c r="H649" s="23" t="n">
        <v>2500</v>
      </c>
      <c r="I649" s="41" t="s">
        <v>188</v>
      </c>
      <c r="K649" s="23" t="n">
        <v>0</v>
      </c>
      <c r="L649" s="23" t="n">
        <v>10333</v>
      </c>
      <c r="M649" s="23" t="n">
        <v>305</v>
      </c>
      <c r="N649" s="23" t="n">
        <v>0</v>
      </c>
      <c r="O649" s="23" t="n">
        <f aca="false">K649+L649</f>
        <v>10333</v>
      </c>
      <c r="P649" s="23" t="n">
        <f aca="false">K649+L649+M649+N649</f>
        <v>10638</v>
      </c>
      <c r="Q649" s="23" t="n">
        <v>6764</v>
      </c>
      <c r="R649" s="23" t="n">
        <v>5798</v>
      </c>
      <c r="S649" s="23" t="n">
        <v>5530</v>
      </c>
      <c r="T649" s="23" t="n">
        <v>2693</v>
      </c>
      <c r="U649" s="42" t="n">
        <f aca="false">IF(I649="delivery",O649-SUM(Q649+R649),IF(I649="PO",P649-SUM(Q649:R649)))</f>
        <v>-1924</v>
      </c>
      <c r="V649" s="43" t="n">
        <v>0.281</v>
      </c>
      <c r="W649" s="43"/>
      <c r="X649" s="43" t="n">
        <f aca="false">W649-V649</f>
        <v>-0.281</v>
      </c>
      <c r="Y649" s="23" t="n">
        <v>0.281</v>
      </c>
      <c r="Z649" s="44"/>
      <c r="AA649" s="44"/>
      <c r="AM649" s="23" t="str">
        <f aca="false">D649</f>
        <v>Arista</v>
      </c>
      <c r="AN649" s="23" t="s">
        <v>263</v>
      </c>
      <c r="AT649" s="44"/>
      <c r="AU649" s="44"/>
      <c r="BD649" s="23" t="s">
        <v>182</v>
      </c>
      <c r="BE649" s="1" t="s">
        <v>183</v>
      </c>
    </row>
    <row r="650" customFormat="false" ht="15" hidden="false" customHeight="true" outlineLevel="0" collapsed="false">
      <c r="A650" s="23" t="s">
        <v>2745</v>
      </c>
      <c r="B650" s="23" t="s">
        <v>2746</v>
      </c>
      <c r="C650" s="40" t="s">
        <v>177</v>
      </c>
      <c r="D650" s="23" t="s">
        <v>1471</v>
      </c>
      <c r="E650" s="23" t="s">
        <v>2747</v>
      </c>
      <c r="F650" s="23" t="s">
        <v>2748</v>
      </c>
      <c r="G650" s="23" t="n">
        <v>43</v>
      </c>
      <c r="H650" s="23" t="n">
        <v>1000</v>
      </c>
      <c r="I650" s="41" t="s">
        <v>188</v>
      </c>
      <c r="K650" s="23" t="n">
        <v>0</v>
      </c>
      <c r="L650" s="23" t="n">
        <v>22273</v>
      </c>
      <c r="M650" s="23" t="n">
        <v>0</v>
      </c>
      <c r="N650" s="23" t="n">
        <v>0</v>
      </c>
      <c r="O650" s="23" t="n">
        <f aca="false">K650+L650</f>
        <v>22273</v>
      </c>
      <c r="P650" s="23" t="n">
        <f aca="false">K650+L650+M650+N650</f>
        <v>22273</v>
      </c>
      <c r="Q650" s="23" t="n">
        <v>11536</v>
      </c>
      <c r="R650" s="23" t="n">
        <v>6932</v>
      </c>
      <c r="S650" s="23" t="n">
        <v>7284</v>
      </c>
      <c r="T650" s="23" t="n">
        <v>3528</v>
      </c>
      <c r="U650" s="42" t="n">
        <f aca="false">IF(I650="delivery",O650-SUM(Q650+R650),IF(I650="PO",P650-SUM(Q650:R650)))</f>
        <v>3805</v>
      </c>
      <c r="V650" s="43" t="n">
        <v>0.024</v>
      </c>
      <c r="W650" s="43"/>
      <c r="X650" s="43" t="n">
        <f aca="false">W650-V650</f>
        <v>-0.024</v>
      </c>
      <c r="Y650" s="23" t="n">
        <v>0.058</v>
      </c>
      <c r="Z650" s="44"/>
      <c r="AA650" s="44"/>
      <c r="AM650" s="23" t="str">
        <f aca="false">D650</f>
        <v>Sanmina</v>
      </c>
      <c r="AN650" s="23" t="s">
        <v>1474</v>
      </c>
      <c r="AT650" s="44"/>
      <c r="AU650" s="44"/>
      <c r="BD650" s="23" t="s">
        <v>182</v>
      </c>
      <c r="BE650" s="1" t="s">
        <v>183</v>
      </c>
    </row>
    <row r="651" customFormat="false" ht="15" hidden="false" customHeight="true" outlineLevel="0" collapsed="false">
      <c r="A651" s="23" t="s">
        <v>2749</v>
      </c>
      <c r="B651" s="23" t="s">
        <v>2750</v>
      </c>
      <c r="C651" s="40" t="s">
        <v>177</v>
      </c>
      <c r="D651" s="23" t="s">
        <v>1471</v>
      </c>
      <c r="E651" s="23" t="s">
        <v>2751</v>
      </c>
      <c r="F651" s="23" t="s">
        <v>2752</v>
      </c>
      <c r="G651" s="23" t="n">
        <v>18</v>
      </c>
      <c r="H651" s="23" t="n">
        <v>1000</v>
      </c>
      <c r="I651" s="41" t="s">
        <v>188</v>
      </c>
      <c r="K651" s="23" t="n">
        <v>0</v>
      </c>
      <c r="L651" s="23" t="n">
        <v>0</v>
      </c>
      <c r="M651" s="23" t="n">
        <v>0</v>
      </c>
      <c r="N651" s="23" t="n">
        <v>0</v>
      </c>
      <c r="O651" s="23" t="n">
        <f aca="false">K651+L651</f>
        <v>0</v>
      </c>
      <c r="P651" s="23" t="n">
        <f aca="false">K651+L651+M651+N651</f>
        <v>0</v>
      </c>
      <c r="Q651" s="23" t="n">
        <v>0</v>
      </c>
      <c r="R651" s="23" t="n">
        <v>0</v>
      </c>
      <c r="S651" s="23" t="n">
        <v>0</v>
      </c>
      <c r="T651" s="23" t="n">
        <v>0</v>
      </c>
      <c r="U651" s="42" t="n">
        <f aca="false">IF(I651="delivery",O651-SUM(Q651+R651),IF(I651="PO",P651-SUM(Q651:R651)))</f>
        <v>0</v>
      </c>
      <c r="V651" s="43" t="n">
        <v>0.036</v>
      </c>
      <c r="W651" s="43"/>
      <c r="X651" s="43" t="n">
        <f aca="false">W651-V651</f>
        <v>-0.036</v>
      </c>
      <c r="Z651" s="44"/>
      <c r="AA651" s="44"/>
      <c r="AM651" s="23" t="str">
        <f aca="false">D651</f>
        <v>Sanmina</v>
      </c>
      <c r="AN651" s="23" t="s">
        <v>1474</v>
      </c>
      <c r="AT651" s="44"/>
      <c r="AU651" s="44"/>
      <c r="BD651" s="23" t="s">
        <v>182</v>
      </c>
      <c r="BE651" s="1" t="s">
        <v>183</v>
      </c>
    </row>
    <row r="652" customFormat="false" ht="15" hidden="false" customHeight="true" outlineLevel="0" collapsed="false">
      <c r="A652" s="23" t="s">
        <v>2753</v>
      </c>
      <c r="B652" s="23" t="s">
        <v>2754</v>
      </c>
      <c r="C652" s="40" t="s">
        <v>177</v>
      </c>
      <c r="D652" s="23" t="s">
        <v>1471</v>
      </c>
      <c r="E652" s="23" t="s">
        <v>2755</v>
      </c>
      <c r="F652" s="23" t="s">
        <v>2756</v>
      </c>
      <c r="G652" s="23" t="n">
        <v>43</v>
      </c>
      <c r="H652" s="23" t="n">
        <v>1000</v>
      </c>
      <c r="I652" s="41" t="s">
        <v>188</v>
      </c>
      <c r="K652" s="23" t="n">
        <v>0</v>
      </c>
      <c r="L652" s="23" t="n">
        <v>4929</v>
      </c>
      <c r="M652" s="23" t="n">
        <v>0</v>
      </c>
      <c r="N652" s="23" t="n">
        <v>0</v>
      </c>
      <c r="O652" s="23" t="n">
        <f aca="false">K652+L652</f>
        <v>4929</v>
      </c>
      <c r="P652" s="23" t="n">
        <f aca="false">K652+L652+M652+N652</f>
        <v>4929</v>
      </c>
      <c r="Q652" s="23" t="n">
        <v>5726</v>
      </c>
      <c r="R652" s="23" t="n">
        <v>3466</v>
      </c>
      <c r="S652" s="23" t="n">
        <v>3642</v>
      </c>
      <c r="T652" s="23" t="n">
        <v>1764</v>
      </c>
      <c r="U652" s="42" t="n">
        <f aca="false">IF(I652="delivery",O652-SUM(Q652+R652),IF(I652="PO",P652-SUM(Q652:R652)))</f>
        <v>-4263</v>
      </c>
      <c r="V652" s="43" t="n">
        <v>0.5</v>
      </c>
      <c r="W652" s="43"/>
      <c r="X652" s="43" t="n">
        <f aca="false">W652-V652</f>
        <v>-0.5</v>
      </c>
      <c r="Y652" s="23" t="n">
        <v>0.45</v>
      </c>
      <c r="Z652" s="44"/>
      <c r="AA652" s="44"/>
      <c r="AM652" s="23" t="str">
        <f aca="false">D652</f>
        <v>Sanmina</v>
      </c>
      <c r="AN652" s="23" t="s">
        <v>1474</v>
      </c>
      <c r="AT652" s="44"/>
      <c r="AU652" s="44"/>
      <c r="BD652" s="23" t="s">
        <v>182</v>
      </c>
      <c r="BE652" s="1" t="s">
        <v>183</v>
      </c>
    </row>
    <row r="653" customFormat="false" ht="15" hidden="false" customHeight="true" outlineLevel="0" collapsed="false">
      <c r="A653" s="23" t="s">
        <v>2757</v>
      </c>
      <c r="B653" s="23" t="s">
        <v>2758</v>
      </c>
      <c r="C653" s="40" t="s">
        <v>177</v>
      </c>
      <c r="D653" s="23" t="s">
        <v>82</v>
      </c>
      <c r="E653" s="23" t="s">
        <v>2759</v>
      </c>
      <c r="F653" s="23" t="s">
        <v>2760</v>
      </c>
      <c r="G653" s="23" t="n">
        <v>41</v>
      </c>
      <c r="H653" s="23" t="n">
        <v>2500</v>
      </c>
      <c r="I653" s="41" t="s">
        <v>188</v>
      </c>
      <c r="K653" s="23" t="n">
        <v>0</v>
      </c>
      <c r="L653" s="23" t="n">
        <v>3998</v>
      </c>
      <c r="M653" s="23" t="n">
        <v>2500</v>
      </c>
      <c r="N653" s="23" t="n">
        <v>0</v>
      </c>
      <c r="O653" s="23" t="n">
        <f aca="false">K653+L653</f>
        <v>3998</v>
      </c>
      <c r="P653" s="23" t="n">
        <f aca="false">K653+L653+M653+N653</f>
        <v>6498</v>
      </c>
      <c r="Q653" s="23" t="n">
        <v>7345</v>
      </c>
      <c r="R653" s="23" t="n">
        <v>2638</v>
      </c>
      <c r="S653" s="23" t="n">
        <v>2933</v>
      </c>
      <c r="T653" s="23" t="n">
        <v>2018</v>
      </c>
      <c r="U653" s="42" t="n">
        <f aca="false">IF(I653="delivery",O653-SUM(Q653+R653),IF(I653="PO",P653-SUM(Q653:R653)))</f>
        <v>-3485</v>
      </c>
      <c r="V653" s="43" t="n">
        <v>0.962</v>
      </c>
      <c r="W653" s="43"/>
      <c r="X653" s="43" t="n">
        <f aca="false">W653-V653</f>
        <v>-0.962</v>
      </c>
      <c r="Y653" s="23" t="n">
        <v>0.962</v>
      </c>
      <c r="Z653" s="44"/>
      <c r="AA653" s="44"/>
      <c r="AM653" s="23" t="str">
        <f aca="false">D653</f>
        <v>Arista</v>
      </c>
      <c r="AN653" s="23" t="s">
        <v>263</v>
      </c>
      <c r="AT653" s="44"/>
      <c r="AU653" s="44"/>
      <c r="BD653" s="23" t="s">
        <v>182</v>
      </c>
      <c r="BE653" s="1" t="s">
        <v>183</v>
      </c>
    </row>
    <row r="654" customFormat="false" ht="15" hidden="false" customHeight="true" outlineLevel="0" collapsed="false">
      <c r="A654" s="23" t="s">
        <v>2761</v>
      </c>
      <c r="B654" s="23" t="s">
        <v>2762</v>
      </c>
      <c r="C654" s="40" t="s">
        <v>177</v>
      </c>
      <c r="D654" s="23" t="s">
        <v>82</v>
      </c>
      <c r="E654" s="23" t="s">
        <v>2763</v>
      </c>
      <c r="F654" s="23" t="s">
        <v>2764</v>
      </c>
      <c r="G654" s="23" t="n">
        <v>41</v>
      </c>
      <c r="H654" s="23" t="n">
        <v>1000</v>
      </c>
      <c r="I654" s="41" t="s">
        <v>188</v>
      </c>
      <c r="K654" s="23" t="n">
        <v>0</v>
      </c>
      <c r="L654" s="23" t="n">
        <v>870</v>
      </c>
      <c r="M654" s="23" t="n">
        <v>0</v>
      </c>
      <c r="N654" s="23" t="n">
        <v>0</v>
      </c>
      <c r="O654" s="23" t="n">
        <f aca="false">K654+L654</f>
        <v>870</v>
      </c>
      <c r="P654" s="23" t="n">
        <f aca="false">K654+L654+M654+N654</f>
        <v>870</v>
      </c>
      <c r="Q654" s="23" t="n">
        <v>618</v>
      </c>
      <c r="R654" s="23" t="n">
        <v>24</v>
      </c>
      <c r="S654" s="23" t="n">
        <v>24</v>
      </c>
      <c r="T654" s="23" t="n">
        <v>16</v>
      </c>
      <c r="U654" s="42" t="n">
        <f aca="false">IF(I654="delivery",O654-SUM(Q654+R654),IF(I654="PO",P654-SUM(Q654:R654)))</f>
        <v>228</v>
      </c>
      <c r="V654" s="43" t="n">
        <v>0.49</v>
      </c>
      <c r="W654" s="43"/>
      <c r="X654" s="43" t="n">
        <f aca="false">W654-V654</f>
        <v>-0.49</v>
      </c>
      <c r="Z654" s="44"/>
      <c r="AA654" s="44"/>
      <c r="AM654" s="23" t="str">
        <f aca="false">D654</f>
        <v>Arista</v>
      </c>
      <c r="AN654" s="23" t="s">
        <v>263</v>
      </c>
      <c r="AT654" s="44"/>
      <c r="AU654" s="44"/>
      <c r="BD654" s="23" t="s">
        <v>182</v>
      </c>
      <c r="BE654" s="1" t="s">
        <v>183</v>
      </c>
    </row>
    <row r="655" customFormat="false" ht="15" hidden="false" customHeight="true" outlineLevel="0" collapsed="false">
      <c r="A655" s="23" t="s">
        <v>2765</v>
      </c>
      <c r="B655" s="23" t="s">
        <v>2766</v>
      </c>
      <c r="C655" s="40" t="s">
        <v>177</v>
      </c>
      <c r="D655" s="23" t="s">
        <v>82</v>
      </c>
      <c r="E655" s="23" t="s">
        <v>2767</v>
      </c>
      <c r="F655" s="23" t="s">
        <v>2768</v>
      </c>
      <c r="G655" s="23" t="n">
        <v>41</v>
      </c>
      <c r="H655" s="23" t="n">
        <v>5000</v>
      </c>
      <c r="I655" s="41" t="s">
        <v>188</v>
      </c>
      <c r="K655" s="23" t="n">
        <v>0</v>
      </c>
      <c r="L655" s="23" t="n">
        <v>5422</v>
      </c>
      <c r="M655" s="23" t="n">
        <v>0</v>
      </c>
      <c r="N655" s="23" t="n">
        <v>0</v>
      </c>
      <c r="O655" s="23" t="n">
        <f aca="false">K655+L655</f>
        <v>5422</v>
      </c>
      <c r="P655" s="23" t="n">
        <f aca="false">K655+L655+M655+N655</f>
        <v>5422</v>
      </c>
      <c r="Q655" s="23" t="n">
        <v>7195</v>
      </c>
      <c r="R655" s="23" t="n">
        <v>6256</v>
      </c>
      <c r="S655" s="23" t="n">
        <v>6121</v>
      </c>
      <c r="T655" s="23" t="n">
        <v>2916</v>
      </c>
      <c r="U655" s="42" t="n">
        <f aca="false">IF(I655="delivery",O655-SUM(Q655+R655),IF(I655="PO",P655-SUM(Q655:R655)))</f>
        <v>-8029</v>
      </c>
      <c r="V655" s="43" t="n">
        <v>0.274</v>
      </c>
      <c r="W655" s="43"/>
      <c r="X655" s="43" t="n">
        <f aca="false">W655-V655</f>
        <v>-0.274</v>
      </c>
      <c r="Y655" s="23" t="n">
        <v>0.397</v>
      </c>
      <c r="Z655" s="44"/>
      <c r="AA655" s="44"/>
      <c r="AM655" s="23" t="str">
        <f aca="false">D655</f>
        <v>Arista</v>
      </c>
      <c r="AN655" s="23" t="s">
        <v>263</v>
      </c>
      <c r="AT655" s="44"/>
      <c r="AU655" s="44"/>
      <c r="BD655" s="23" t="s">
        <v>182</v>
      </c>
      <c r="BE655" s="1" t="s">
        <v>183</v>
      </c>
    </row>
    <row r="656" customFormat="false" ht="15" hidden="false" customHeight="true" outlineLevel="0" collapsed="false">
      <c r="A656" s="23" t="s">
        <v>2769</v>
      </c>
      <c r="B656" s="23" t="s">
        <v>2770</v>
      </c>
      <c r="C656" s="40" t="s">
        <v>177</v>
      </c>
      <c r="D656" s="23" t="s">
        <v>82</v>
      </c>
      <c r="E656" s="23" t="s">
        <v>2771</v>
      </c>
      <c r="F656" s="23" t="s">
        <v>2772</v>
      </c>
      <c r="G656" s="23" t="n">
        <v>41</v>
      </c>
      <c r="H656" s="23" t="n">
        <v>5000</v>
      </c>
      <c r="I656" s="41" t="s">
        <v>188</v>
      </c>
      <c r="K656" s="23" t="n">
        <v>0</v>
      </c>
      <c r="L656" s="23" t="n">
        <v>6086</v>
      </c>
      <c r="M656" s="23" t="n">
        <v>5000</v>
      </c>
      <c r="N656" s="23" t="n">
        <v>0</v>
      </c>
      <c r="O656" s="23" t="n">
        <f aca="false">K656+L656</f>
        <v>6086</v>
      </c>
      <c r="P656" s="23" t="n">
        <f aca="false">K656+L656+M656+N656</f>
        <v>11086</v>
      </c>
      <c r="Q656" s="23" t="n">
        <v>9125</v>
      </c>
      <c r="R656" s="23" t="n">
        <v>3382</v>
      </c>
      <c r="S656" s="23" t="n">
        <v>3555</v>
      </c>
      <c r="T656" s="23" t="n">
        <v>1764</v>
      </c>
      <c r="U656" s="42" t="n">
        <f aca="false">IF(I656="delivery",O656-SUM(Q656+R656),IF(I656="PO",P656-SUM(Q656:R656)))</f>
        <v>-1421</v>
      </c>
      <c r="V656" s="43" t="n">
        <v>1.218</v>
      </c>
      <c r="W656" s="43"/>
      <c r="X656" s="43" t="n">
        <f aca="false">W656-V656</f>
        <v>-1.218</v>
      </c>
      <c r="Y656" s="23" t="n">
        <v>1.218</v>
      </c>
      <c r="Z656" s="44"/>
      <c r="AA656" s="44"/>
      <c r="AM656" s="23" t="str">
        <f aca="false">D656</f>
        <v>Arista</v>
      </c>
      <c r="AN656" s="23" t="s">
        <v>263</v>
      </c>
      <c r="AT656" s="44"/>
      <c r="AU656" s="44"/>
      <c r="BD656" s="23" t="s">
        <v>182</v>
      </c>
      <c r="BE656" s="1" t="s">
        <v>183</v>
      </c>
    </row>
    <row r="657" customFormat="false" ht="15" hidden="false" customHeight="true" outlineLevel="0" collapsed="false">
      <c r="A657" s="23" t="s">
        <v>2773</v>
      </c>
      <c r="B657" s="23" t="s">
        <v>2774</v>
      </c>
      <c r="C657" s="40" t="s">
        <v>177</v>
      </c>
      <c r="D657" s="23" t="s">
        <v>82</v>
      </c>
      <c r="E657" s="23" t="s">
        <v>2775</v>
      </c>
      <c r="F657" s="23" t="s">
        <v>2776</v>
      </c>
      <c r="G657" s="23" t="n">
        <v>56</v>
      </c>
      <c r="H657" s="23" t="n">
        <v>100000</v>
      </c>
      <c r="I657" s="41" t="s">
        <v>188</v>
      </c>
      <c r="K657" s="23" t="n">
        <v>0</v>
      </c>
      <c r="L657" s="23" t="n">
        <v>127672</v>
      </c>
      <c r="M657" s="23" t="n">
        <v>300000</v>
      </c>
      <c r="N657" s="23" t="n">
        <v>0</v>
      </c>
      <c r="O657" s="23" t="n">
        <f aca="false">K657+L657</f>
        <v>127672</v>
      </c>
      <c r="P657" s="23" t="n">
        <f aca="false">K657+L657+M657+N657</f>
        <v>427672</v>
      </c>
      <c r="Q657" s="23" t="n">
        <v>354242</v>
      </c>
      <c r="R657" s="23" t="n">
        <v>235734</v>
      </c>
      <c r="S657" s="23" t="n">
        <v>229044</v>
      </c>
      <c r="T657" s="23" t="n">
        <v>153346</v>
      </c>
      <c r="U657" s="42" t="n">
        <f aca="false">IF(I657="delivery",O657-SUM(Q657+R657),IF(I657="PO",P657-SUM(Q657:R657)))</f>
        <v>-162304</v>
      </c>
      <c r="V657" s="43" t="n">
        <v>0.05</v>
      </c>
      <c r="W657" s="43"/>
      <c r="X657" s="43" t="n">
        <f aca="false">W657-V657</f>
        <v>-0.05</v>
      </c>
      <c r="Y657" s="23" t="n">
        <v>0.05</v>
      </c>
      <c r="Z657" s="44"/>
      <c r="AA657" s="44"/>
      <c r="AM657" s="23" t="str">
        <f aca="false">D657</f>
        <v>Arista</v>
      </c>
      <c r="AN657" s="23" t="s">
        <v>263</v>
      </c>
      <c r="AT657" s="44"/>
      <c r="AU657" s="44"/>
      <c r="BD657" s="23" t="s">
        <v>182</v>
      </c>
      <c r="BE657" s="1" t="s">
        <v>183</v>
      </c>
    </row>
    <row r="658" customFormat="false" ht="15" hidden="false" customHeight="true" outlineLevel="0" collapsed="false">
      <c r="A658" s="23" t="s">
        <v>2777</v>
      </c>
      <c r="B658" s="23" t="s">
        <v>2778</v>
      </c>
      <c r="C658" s="40" t="s">
        <v>177</v>
      </c>
      <c r="D658" s="23" t="s">
        <v>82</v>
      </c>
      <c r="E658" s="23" t="s">
        <v>2779</v>
      </c>
      <c r="F658" s="23" t="s">
        <v>2780</v>
      </c>
      <c r="G658" s="23" t="n">
        <v>41</v>
      </c>
      <c r="H658" s="23" t="n">
        <v>2500</v>
      </c>
      <c r="I658" s="41" t="s">
        <v>188</v>
      </c>
      <c r="K658" s="23" t="n">
        <v>0</v>
      </c>
      <c r="L658" s="23" t="n">
        <v>3449</v>
      </c>
      <c r="M658" s="23" t="n">
        <v>2500</v>
      </c>
      <c r="N658" s="23" t="n">
        <v>0</v>
      </c>
      <c r="O658" s="23" t="n">
        <f aca="false">K658+L658</f>
        <v>3449</v>
      </c>
      <c r="P658" s="23" t="n">
        <f aca="false">K658+L658+M658+N658</f>
        <v>5949</v>
      </c>
      <c r="Q658" s="23" t="n">
        <v>6384</v>
      </c>
      <c r="R658" s="23" t="n">
        <v>1993</v>
      </c>
      <c r="S658" s="23" t="n">
        <v>2583</v>
      </c>
      <c r="T658" s="23" t="n">
        <v>1396</v>
      </c>
      <c r="U658" s="42" t="n">
        <f aca="false">IF(I658="delivery",O658-SUM(Q658+R658),IF(I658="PO",P658-SUM(Q658:R658)))</f>
        <v>-2428</v>
      </c>
      <c r="V658" s="43" t="n">
        <v>1.483</v>
      </c>
      <c r="W658" s="43"/>
      <c r="X658" s="43" t="n">
        <f aca="false">W658-V658</f>
        <v>-1.483</v>
      </c>
      <c r="Y658" s="23" t="n">
        <v>1.44</v>
      </c>
      <c r="Z658" s="44"/>
      <c r="AA658" s="44"/>
      <c r="AM658" s="23" t="str">
        <f aca="false">D658</f>
        <v>Arista</v>
      </c>
      <c r="AN658" s="23" t="s">
        <v>263</v>
      </c>
      <c r="AT658" s="44"/>
      <c r="AU658" s="44"/>
      <c r="BD658" s="23" t="s">
        <v>182</v>
      </c>
      <c r="BE658" s="1" t="s">
        <v>183</v>
      </c>
    </row>
    <row r="659" customFormat="false" ht="15" hidden="false" customHeight="true" outlineLevel="0" collapsed="false">
      <c r="A659" s="23" t="s">
        <v>2781</v>
      </c>
      <c r="B659" s="23" t="s">
        <v>2782</v>
      </c>
      <c r="C659" s="40" t="s">
        <v>177</v>
      </c>
      <c r="D659" s="23" t="s">
        <v>82</v>
      </c>
      <c r="E659" s="23" t="s">
        <v>2783</v>
      </c>
      <c r="F659" s="23" t="s">
        <v>2784</v>
      </c>
      <c r="G659" s="23" t="n">
        <v>61</v>
      </c>
      <c r="H659" s="23" t="n">
        <v>250</v>
      </c>
      <c r="I659" s="41" t="s">
        <v>188</v>
      </c>
      <c r="K659" s="23" t="n">
        <v>0</v>
      </c>
      <c r="L659" s="23" t="n">
        <v>250</v>
      </c>
      <c r="M659" s="23" t="n">
        <v>0</v>
      </c>
      <c r="N659" s="23" t="n">
        <v>0</v>
      </c>
      <c r="O659" s="23" t="n">
        <f aca="false">K659+L659</f>
        <v>250</v>
      </c>
      <c r="P659" s="23" t="n">
        <f aca="false">K659+L659+M659+N659</f>
        <v>250</v>
      </c>
      <c r="Q659" s="23" t="n">
        <v>180</v>
      </c>
      <c r="R659" s="23" t="n">
        <v>0</v>
      </c>
      <c r="S659" s="23" t="n">
        <v>0</v>
      </c>
      <c r="T659" s="23" t="n">
        <v>0</v>
      </c>
      <c r="U659" s="42" t="n">
        <f aca="false">IF(I659="delivery",O659-SUM(Q659+R659),IF(I659="PO",P659-SUM(Q659:R659)))</f>
        <v>70</v>
      </c>
      <c r="V659" s="43" t="n">
        <v>8.48</v>
      </c>
      <c r="W659" s="43"/>
      <c r="X659" s="43" t="n">
        <f aca="false">W659-V659</f>
        <v>-8.48</v>
      </c>
      <c r="Y659" s="23" t="n">
        <v>8.48</v>
      </c>
      <c r="Z659" s="44"/>
      <c r="AA659" s="44"/>
      <c r="AM659" s="23" t="str">
        <f aca="false">D659</f>
        <v>Arista</v>
      </c>
      <c r="AN659" s="23" t="s">
        <v>189</v>
      </c>
      <c r="AT659" s="44"/>
      <c r="AU659" s="44"/>
      <c r="BD659" s="23" t="s">
        <v>182</v>
      </c>
      <c r="BE659" s="1" t="s">
        <v>183</v>
      </c>
    </row>
    <row r="660" customFormat="false" ht="15" hidden="false" customHeight="true" outlineLevel="0" collapsed="false">
      <c r="A660" s="23" t="s">
        <v>2785</v>
      </c>
      <c r="B660" s="23" t="s">
        <v>2786</v>
      </c>
      <c r="C660" s="40" t="s">
        <v>177</v>
      </c>
      <c r="D660" s="23" t="s">
        <v>82</v>
      </c>
      <c r="E660" s="23" t="s">
        <v>2787</v>
      </c>
      <c r="F660" s="23" t="s">
        <v>2788</v>
      </c>
      <c r="G660" s="23" t="n">
        <v>31</v>
      </c>
      <c r="H660" s="23" t="n">
        <v>1000</v>
      </c>
      <c r="I660" s="41" t="s">
        <v>188</v>
      </c>
      <c r="K660" s="23" t="n">
        <v>0</v>
      </c>
      <c r="L660" s="23" t="n">
        <v>2630</v>
      </c>
      <c r="M660" s="23" t="n">
        <v>0</v>
      </c>
      <c r="N660" s="23" t="n">
        <v>0</v>
      </c>
      <c r="O660" s="23" t="n">
        <f aca="false">K660+L660</f>
        <v>2630</v>
      </c>
      <c r="P660" s="23" t="n">
        <f aca="false">K660+L660+M660+N660</f>
        <v>2630</v>
      </c>
      <c r="Q660" s="23" t="n">
        <v>136</v>
      </c>
      <c r="R660" s="23" t="n">
        <v>36</v>
      </c>
      <c r="S660" s="23" t="n">
        <v>36</v>
      </c>
      <c r="T660" s="23" t="n">
        <v>24</v>
      </c>
      <c r="U660" s="42" t="n">
        <f aca="false">IF(I660="delivery",O660-SUM(Q660+R660),IF(I660="PO",P660-SUM(Q660:R660)))</f>
        <v>2458</v>
      </c>
      <c r="V660" s="43" t="n">
        <v>0.192</v>
      </c>
      <c r="W660" s="43"/>
      <c r="X660" s="43" t="n">
        <f aca="false">W660-V660</f>
        <v>-0.192</v>
      </c>
      <c r="Y660" s="23" t="n">
        <v>0.1928</v>
      </c>
      <c r="Z660" s="44"/>
      <c r="AA660" s="44"/>
      <c r="AM660" s="23" t="str">
        <f aca="false">D660</f>
        <v>Arista</v>
      </c>
      <c r="AN660" s="23" t="s">
        <v>181</v>
      </c>
      <c r="AT660" s="44"/>
      <c r="AU660" s="44"/>
      <c r="BD660" s="23" t="s">
        <v>182</v>
      </c>
      <c r="BE660" s="1" t="s">
        <v>183</v>
      </c>
    </row>
    <row r="661" customFormat="false" ht="15" hidden="false" customHeight="true" outlineLevel="0" collapsed="false">
      <c r="A661" s="23" t="s">
        <v>2789</v>
      </c>
      <c r="B661" s="23" t="s">
        <v>2790</v>
      </c>
      <c r="C661" s="40" t="s">
        <v>177</v>
      </c>
      <c r="D661" s="23" t="s">
        <v>82</v>
      </c>
      <c r="E661" s="23" t="s">
        <v>2791</v>
      </c>
      <c r="F661" s="23" t="s">
        <v>2792</v>
      </c>
      <c r="G661" s="23" t="n">
        <v>41</v>
      </c>
      <c r="H661" s="23" t="n">
        <v>1000</v>
      </c>
      <c r="I661" s="41" t="s">
        <v>188</v>
      </c>
      <c r="K661" s="23" t="n">
        <v>0</v>
      </c>
      <c r="L661" s="23" t="n">
        <v>1657</v>
      </c>
      <c r="M661" s="23" t="n">
        <v>1000</v>
      </c>
      <c r="N661" s="23" t="n">
        <v>0</v>
      </c>
      <c r="O661" s="23" t="n">
        <f aca="false">K661+L661</f>
        <v>1657</v>
      </c>
      <c r="P661" s="23" t="n">
        <f aca="false">K661+L661+M661+N661</f>
        <v>2657</v>
      </c>
      <c r="Q661" s="23" t="n">
        <v>1880</v>
      </c>
      <c r="R661" s="23" t="n">
        <v>963</v>
      </c>
      <c r="S661" s="23" t="n">
        <v>889</v>
      </c>
      <c r="T661" s="23" t="n">
        <v>454</v>
      </c>
      <c r="U661" s="42" t="n">
        <f aca="false">IF(I661="delivery",O661-SUM(Q661+R661),IF(I661="PO",P661-SUM(Q661:R661)))</f>
        <v>-186</v>
      </c>
      <c r="V661" s="43" t="n">
        <v>0.988</v>
      </c>
      <c r="W661" s="43"/>
      <c r="X661" s="43" t="n">
        <f aca="false">W661-V661</f>
        <v>-0.988</v>
      </c>
      <c r="Y661" s="23" t="n">
        <v>0.988</v>
      </c>
      <c r="Z661" s="44"/>
      <c r="AA661" s="44"/>
      <c r="AM661" s="23" t="str">
        <f aca="false">D661</f>
        <v>Arista</v>
      </c>
      <c r="AN661" s="23" t="s">
        <v>263</v>
      </c>
      <c r="AT661" s="44"/>
      <c r="AU661" s="44"/>
      <c r="BD661" s="23" t="s">
        <v>182</v>
      </c>
      <c r="BE661" s="1" t="s">
        <v>183</v>
      </c>
    </row>
    <row r="662" customFormat="false" ht="15" hidden="false" customHeight="true" outlineLevel="0" collapsed="false">
      <c r="A662" s="23" t="s">
        <v>2793</v>
      </c>
      <c r="B662" s="23" t="s">
        <v>2794</v>
      </c>
      <c r="C662" s="40" t="s">
        <v>177</v>
      </c>
      <c r="D662" s="23" t="s">
        <v>82</v>
      </c>
      <c r="E662" s="23" t="s">
        <v>2795</v>
      </c>
      <c r="F662" s="23" t="s">
        <v>2796</v>
      </c>
      <c r="G662" s="23" t="n">
        <v>41</v>
      </c>
      <c r="H662" s="23" t="n">
        <v>1000</v>
      </c>
      <c r="I662" s="41" t="s">
        <v>188</v>
      </c>
      <c r="K662" s="23" t="n">
        <v>46</v>
      </c>
      <c r="L662" s="23" t="n">
        <v>4252</v>
      </c>
      <c r="M662" s="23" t="n">
        <v>0</v>
      </c>
      <c r="N662" s="23" t="n">
        <v>0</v>
      </c>
      <c r="O662" s="23" t="n">
        <f aca="false">K662+L662</f>
        <v>4298</v>
      </c>
      <c r="P662" s="23" t="n">
        <f aca="false">K662+L662+M662+N662</f>
        <v>4298</v>
      </c>
      <c r="Q662" s="23" t="n">
        <v>2327</v>
      </c>
      <c r="R662" s="23" t="n">
        <v>1351</v>
      </c>
      <c r="S662" s="23" t="n">
        <v>1189</v>
      </c>
      <c r="T662" s="23" t="n">
        <v>594</v>
      </c>
      <c r="U662" s="42" t="n">
        <f aca="false">IF(I662="delivery",O662-SUM(Q662+R662),IF(I662="PO",P662-SUM(Q662:R662)))</f>
        <v>620</v>
      </c>
      <c r="V662" s="43" t="n">
        <v>1.56</v>
      </c>
      <c r="W662" s="43"/>
      <c r="X662" s="43" t="n">
        <f aca="false">W662-V662</f>
        <v>-1.56</v>
      </c>
      <c r="Z662" s="44"/>
      <c r="AA662" s="44"/>
      <c r="AM662" s="23" t="str">
        <f aca="false">D662</f>
        <v>Arista</v>
      </c>
      <c r="AN662" s="23" t="s">
        <v>181</v>
      </c>
      <c r="AT662" s="44"/>
      <c r="AU662" s="44"/>
      <c r="BD662" s="23" t="s">
        <v>182</v>
      </c>
      <c r="BE662" s="1" t="s">
        <v>183</v>
      </c>
    </row>
    <row r="663" customFormat="false" ht="15" hidden="false" customHeight="true" outlineLevel="0" collapsed="false">
      <c r="A663" s="23" t="s">
        <v>2797</v>
      </c>
      <c r="B663" s="23" t="s">
        <v>2798</v>
      </c>
      <c r="C663" s="40" t="s">
        <v>177</v>
      </c>
      <c r="D663" s="23" t="s">
        <v>82</v>
      </c>
      <c r="E663" s="23" t="s">
        <v>2799</v>
      </c>
      <c r="F663" s="23" t="s">
        <v>2800</v>
      </c>
      <c r="G663" s="23" t="n">
        <v>41</v>
      </c>
      <c r="H663" s="23" t="n">
        <v>1000</v>
      </c>
      <c r="I663" s="41" t="s">
        <v>188</v>
      </c>
      <c r="K663" s="23" t="n">
        <v>0</v>
      </c>
      <c r="L663" s="23" t="n">
        <v>645</v>
      </c>
      <c r="M663" s="23" t="n">
        <v>0</v>
      </c>
      <c r="N663" s="23" t="n">
        <v>0</v>
      </c>
      <c r="O663" s="23" t="n">
        <f aca="false">K663+L663</f>
        <v>645</v>
      </c>
      <c r="P663" s="23" t="n">
        <f aca="false">K663+L663+M663+N663</f>
        <v>645</v>
      </c>
      <c r="Q663" s="23" t="n">
        <v>90</v>
      </c>
      <c r="R663" s="23" t="n">
        <v>0</v>
      </c>
      <c r="S663" s="23" t="n">
        <v>0</v>
      </c>
      <c r="T663" s="23" t="n">
        <v>0</v>
      </c>
      <c r="U663" s="42" t="n">
        <f aca="false">IF(I663="delivery",O663-SUM(Q663+R663),IF(I663="PO",P663-SUM(Q663:R663)))</f>
        <v>555</v>
      </c>
      <c r="V663" s="43" t="n">
        <v>2.171</v>
      </c>
      <c r="W663" s="43"/>
      <c r="X663" s="43" t="n">
        <f aca="false">W663-V663</f>
        <v>-2.171</v>
      </c>
      <c r="Y663" s="23" t="n">
        <v>2.171</v>
      </c>
      <c r="Z663" s="44"/>
      <c r="AA663" s="44"/>
      <c r="AM663" s="23" t="str">
        <f aca="false">D663</f>
        <v>Arista</v>
      </c>
      <c r="AN663" s="23" t="s">
        <v>263</v>
      </c>
      <c r="AT663" s="44"/>
      <c r="AU663" s="44"/>
      <c r="BD663" s="23" t="s">
        <v>182</v>
      </c>
      <c r="BE663" s="1" t="s">
        <v>183</v>
      </c>
    </row>
    <row r="664" customFormat="false" ht="15" hidden="false" customHeight="true" outlineLevel="0" collapsed="false">
      <c r="A664" s="23" t="s">
        <v>2801</v>
      </c>
      <c r="B664" s="23" t="s">
        <v>2802</v>
      </c>
      <c r="C664" s="40" t="s">
        <v>177</v>
      </c>
      <c r="D664" s="23" t="s">
        <v>82</v>
      </c>
      <c r="E664" s="23" t="s">
        <v>2803</v>
      </c>
      <c r="F664" s="23" t="s">
        <v>2804</v>
      </c>
      <c r="G664" s="23" t="n">
        <v>41</v>
      </c>
      <c r="H664" s="23" t="n">
        <v>1000</v>
      </c>
      <c r="I664" s="41" t="s">
        <v>188</v>
      </c>
      <c r="K664" s="23" t="n">
        <v>0</v>
      </c>
      <c r="L664" s="23" t="n">
        <v>832</v>
      </c>
      <c r="M664" s="23" t="n">
        <v>0</v>
      </c>
      <c r="N664" s="23" t="n">
        <v>0</v>
      </c>
      <c r="O664" s="23" t="n">
        <f aca="false">K664+L664</f>
        <v>832</v>
      </c>
      <c r="P664" s="23" t="n">
        <f aca="false">K664+L664+M664+N664</f>
        <v>832</v>
      </c>
      <c r="Q664" s="23" t="n">
        <v>90</v>
      </c>
      <c r="R664" s="23" t="n">
        <v>0</v>
      </c>
      <c r="S664" s="23" t="n">
        <v>0</v>
      </c>
      <c r="T664" s="23" t="n">
        <v>0</v>
      </c>
      <c r="U664" s="42" t="n">
        <f aca="false">IF(I664="delivery",O664-SUM(Q664+R664),IF(I664="PO",P664-SUM(Q664:R664)))</f>
        <v>742</v>
      </c>
      <c r="V664" s="43" t="n">
        <v>2.124</v>
      </c>
      <c r="W664" s="43"/>
      <c r="X664" s="43" t="n">
        <f aca="false">W664-V664</f>
        <v>-2.124</v>
      </c>
      <c r="Y664" s="23" t="n">
        <v>2.124</v>
      </c>
      <c r="Z664" s="44"/>
      <c r="AA664" s="44"/>
      <c r="AM664" s="23" t="str">
        <f aca="false">D664</f>
        <v>Arista</v>
      </c>
      <c r="AN664" s="23" t="s">
        <v>263</v>
      </c>
      <c r="AT664" s="44"/>
      <c r="AU664" s="44"/>
      <c r="BD664" s="23" t="s">
        <v>182</v>
      </c>
      <c r="BE664" s="1" t="s">
        <v>183</v>
      </c>
    </row>
    <row r="665" customFormat="false" ht="15" hidden="false" customHeight="true" outlineLevel="0" collapsed="false">
      <c r="A665" s="23" t="s">
        <v>2805</v>
      </c>
      <c r="B665" s="23" t="s">
        <v>2806</v>
      </c>
      <c r="C665" s="40" t="s">
        <v>177</v>
      </c>
      <c r="D665" s="23" t="s">
        <v>82</v>
      </c>
      <c r="E665" s="23" t="s">
        <v>2807</v>
      </c>
      <c r="F665" s="23" t="s">
        <v>2808</v>
      </c>
      <c r="G665" s="23" t="n">
        <v>41</v>
      </c>
      <c r="H665" s="23" t="n">
        <v>1000</v>
      </c>
      <c r="I665" s="41" t="s">
        <v>188</v>
      </c>
      <c r="K665" s="23" t="n">
        <v>0</v>
      </c>
      <c r="L665" s="23" t="n">
        <v>0</v>
      </c>
      <c r="M665" s="23" t="n">
        <v>0</v>
      </c>
      <c r="N665" s="23" t="n">
        <v>0</v>
      </c>
      <c r="O665" s="23" t="n">
        <f aca="false">K665+L665</f>
        <v>0</v>
      </c>
      <c r="P665" s="23" t="n">
        <f aca="false">K665+L665+M665+N665</f>
        <v>0</v>
      </c>
      <c r="Q665" s="23" t="n">
        <v>156</v>
      </c>
      <c r="R665" s="23" t="n">
        <v>192</v>
      </c>
      <c r="S665" s="23" t="n">
        <v>192</v>
      </c>
      <c r="T665" s="23" t="n">
        <v>88</v>
      </c>
      <c r="U665" s="42" t="n">
        <f aca="false">IF(I665="delivery",O665-SUM(Q665+R665),IF(I665="PO",P665-SUM(Q665:R665)))</f>
        <v>-348</v>
      </c>
      <c r="V665" s="43" t="n">
        <v>1.386</v>
      </c>
      <c r="W665" s="43"/>
      <c r="X665" s="43" t="n">
        <f aca="false">W665-V665</f>
        <v>-1.386</v>
      </c>
      <c r="Z665" s="44"/>
      <c r="AA665" s="44"/>
      <c r="AM665" s="23" t="str">
        <f aca="false">D665</f>
        <v>Arista</v>
      </c>
      <c r="AN665" s="23" t="s">
        <v>263</v>
      </c>
      <c r="AT665" s="44"/>
      <c r="AU665" s="44"/>
      <c r="BD665" s="23" t="s">
        <v>182</v>
      </c>
      <c r="BE665" s="1" t="s">
        <v>183</v>
      </c>
    </row>
    <row r="666" customFormat="false" ht="15" hidden="false" customHeight="true" outlineLevel="0" collapsed="false">
      <c r="A666" s="23" t="s">
        <v>2809</v>
      </c>
      <c r="B666" s="23" t="s">
        <v>2810</v>
      </c>
      <c r="C666" s="40" t="s">
        <v>177</v>
      </c>
      <c r="D666" s="23" t="s">
        <v>82</v>
      </c>
      <c r="E666" s="23" t="s">
        <v>2811</v>
      </c>
      <c r="F666" s="23" t="s">
        <v>2812</v>
      </c>
      <c r="G666" s="23" t="n">
        <v>41</v>
      </c>
      <c r="H666" s="23" t="n">
        <v>2500</v>
      </c>
      <c r="I666" s="41" t="s">
        <v>188</v>
      </c>
      <c r="K666" s="23" t="n">
        <v>2599</v>
      </c>
      <c r="L666" s="23" t="n">
        <v>82269</v>
      </c>
      <c r="M666" s="23" t="n">
        <v>0</v>
      </c>
      <c r="N666" s="23" t="n">
        <v>0</v>
      </c>
      <c r="O666" s="23" t="n">
        <f aca="false">K666+L666</f>
        <v>84868</v>
      </c>
      <c r="P666" s="23" t="n">
        <f aca="false">K666+L666+M666+N666</f>
        <v>84868</v>
      </c>
      <c r="Q666" s="23" t="n">
        <v>5532</v>
      </c>
      <c r="R666" s="23" t="n">
        <v>2104</v>
      </c>
      <c r="S666" s="23" t="n">
        <v>2456</v>
      </c>
      <c r="T666" s="23" t="n">
        <v>1264</v>
      </c>
      <c r="U666" s="42" t="n">
        <f aca="false">IF(I666="delivery",O666-SUM(Q666+R666),IF(I666="PO",P666-SUM(Q666:R666)))</f>
        <v>77232</v>
      </c>
      <c r="V666" s="43" t="n">
        <v>0.412</v>
      </c>
      <c r="W666" s="43"/>
      <c r="X666" s="43" t="n">
        <f aca="false">W666-V666</f>
        <v>-0.412</v>
      </c>
      <c r="Z666" s="44"/>
      <c r="AA666" s="44"/>
      <c r="AM666" s="23" t="str">
        <f aca="false">D666</f>
        <v>Arista</v>
      </c>
      <c r="AN666" s="23" t="s">
        <v>263</v>
      </c>
      <c r="AT666" s="44"/>
      <c r="AU666" s="44"/>
      <c r="BD666" s="23" t="s">
        <v>182</v>
      </c>
      <c r="BE666" s="1" t="s">
        <v>183</v>
      </c>
    </row>
    <row r="667" customFormat="false" ht="15" hidden="false" customHeight="true" outlineLevel="0" collapsed="false">
      <c r="A667" s="23" t="s">
        <v>2813</v>
      </c>
      <c r="B667" s="23" t="s">
        <v>2814</v>
      </c>
      <c r="C667" s="40" t="s">
        <v>177</v>
      </c>
      <c r="D667" s="23" t="s">
        <v>82</v>
      </c>
      <c r="E667" s="23" t="s">
        <v>2815</v>
      </c>
      <c r="F667" s="23" t="s">
        <v>2816</v>
      </c>
      <c r="G667" s="23" t="n">
        <v>41</v>
      </c>
      <c r="H667" s="23" t="n">
        <v>1000</v>
      </c>
      <c r="I667" s="41" t="s">
        <v>188</v>
      </c>
      <c r="K667" s="23" t="n">
        <v>0</v>
      </c>
      <c r="L667" s="23" t="n">
        <v>1930</v>
      </c>
      <c r="M667" s="23" t="n">
        <v>0</v>
      </c>
      <c r="N667" s="23" t="n">
        <v>0</v>
      </c>
      <c r="O667" s="23" t="n">
        <f aca="false">K667+L667</f>
        <v>1930</v>
      </c>
      <c r="P667" s="23" t="n">
        <f aca="false">K667+L667+M667+N667</f>
        <v>1930</v>
      </c>
      <c r="Q667" s="23" t="n">
        <v>0</v>
      </c>
      <c r="R667" s="23" t="n">
        <v>3490</v>
      </c>
      <c r="S667" s="23" t="n">
        <v>2694</v>
      </c>
      <c r="T667" s="23" t="n">
        <v>1520</v>
      </c>
      <c r="U667" s="42" t="n">
        <f aca="false">IF(I667="delivery",O667-SUM(Q667+R667),IF(I667="PO",P667-SUM(Q667:R667)))</f>
        <v>-1560</v>
      </c>
      <c r="V667" s="43" t="n">
        <v>1.454</v>
      </c>
      <c r="W667" s="43"/>
      <c r="X667" s="43" t="n">
        <f aca="false">W667-V667</f>
        <v>-1.454</v>
      </c>
      <c r="Y667" s="23" t="n">
        <v>1.454</v>
      </c>
      <c r="Z667" s="44"/>
      <c r="AA667" s="44"/>
      <c r="AM667" s="23" t="str">
        <f aca="false">D667</f>
        <v>Arista</v>
      </c>
      <c r="AN667" s="23" t="s">
        <v>263</v>
      </c>
      <c r="AT667" s="44"/>
      <c r="AU667" s="44"/>
      <c r="BD667" s="23" t="s">
        <v>182</v>
      </c>
      <c r="BE667" s="1" t="s">
        <v>183</v>
      </c>
    </row>
    <row r="668" customFormat="false" ht="15" hidden="false" customHeight="true" outlineLevel="0" collapsed="false">
      <c r="A668" s="23" t="s">
        <v>2817</v>
      </c>
      <c r="B668" s="23" t="s">
        <v>2818</v>
      </c>
      <c r="C668" s="40" t="s">
        <v>177</v>
      </c>
      <c r="D668" s="23" t="s">
        <v>82</v>
      </c>
      <c r="E668" s="23" t="s">
        <v>2819</v>
      </c>
      <c r="F668" s="23" t="s">
        <v>2820</v>
      </c>
      <c r="G668" s="23" t="n">
        <v>41</v>
      </c>
      <c r="H668" s="23" t="n">
        <v>5000</v>
      </c>
      <c r="I668" s="41" t="s">
        <v>188</v>
      </c>
      <c r="K668" s="23" t="n">
        <v>0</v>
      </c>
      <c r="L668" s="23" t="n">
        <v>13650</v>
      </c>
      <c r="M668" s="23" t="n">
        <v>5000</v>
      </c>
      <c r="N668" s="23" t="n">
        <v>0</v>
      </c>
      <c r="O668" s="23" t="n">
        <f aca="false">K668+L668</f>
        <v>13650</v>
      </c>
      <c r="P668" s="23" t="n">
        <f aca="false">K668+L668+M668+N668</f>
        <v>18650</v>
      </c>
      <c r="Q668" s="23" t="n">
        <v>20334</v>
      </c>
      <c r="R668" s="23" t="n">
        <v>20700</v>
      </c>
      <c r="S668" s="23" t="n">
        <v>19494</v>
      </c>
      <c r="T668" s="23" t="n">
        <v>9756</v>
      </c>
      <c r="U668" s="42" t="n">
        <f aca="false">IF(I668="delivery",O668-SUM(Q668+R668),IF(I668="PO",P668-SUM(Q668:R668)))</f>
        <v>-22384</v>
      </c>
      <c r="V668" s="43" t="n">
        <v>1.309</v>
      </c>
      <c r="W668" s="43"/>
      <c r="X668" s="43" t="n">
        <f aca="false">W668-V668</f>
        <v>-1.309</v>
      </c>
      <c r="Z668" s="44"/>
      <c r="AA668" s="44"/>
      <c r="AM668" s="23" t="str">
        <f aca="false">D668</f>
        <v>Arista</v>
      </c>
      <c r="AN668" s="23" t="s">
        <v>263</v>
      </c>
      <c r="AT668" s="44"/>
      <c r="AU668" s="44"/>
      <c r="BD668" s="23" t="s">
        <v>182</v>
      </c>
      <c r="BE668" s="1" t="s">
        <v>183</v>
      </c>
    </row>
    <row r="669" customFormat="false" ht="15" hidden="false" customHeight="true" outlineLevel="0" collapsed="false">
      <c r="A669" s="23" t="s">
        <v>2821</v>
      </c>
      <c r="B669" s="23" t="s">
        <v>2822</v>
      </c>
      <c r="C669" s="40" t="s">
        <v>177</v>
      </c>
      <c r="D669" s="23" t="s">
        <v>82</v>
      </c>
      <c r="E669" s="23" t="s">
        <v>2823</v>
      </c>
      <c r="F669" s="23" t="s">
        <v>2824</v>
      </c>
      <c r="G669" s="23" t="n">
        <v>36</v>
      </c>
      <c r="H669" s="23" t="n">
        <v>1000</v>
      </c>
      <c r="I669" s="41" t="s">
        <v>188</v>
      </c>
      <c r="K669" s="23" t="n">
        <v>0</v>
      </c>
      <c r="L669" s="23" t="n">
        <v>0</v>
      </c>
      <c r="M669" s="23" t="n">
        <v>0</v>
      </c>
      <c r="N669" s="23" t="n">
        <v>0</v>
      </c>
      <c r="O669" s="23" t="n">
        <f aca="false">K669+L669</f>
        <v>0</v>
      </c>
      <c r="P669" s="23" t="n">
        <f aca="false">K669+L669+M669+N669</f>
        <v>0</v>
      </c>
      <c r="Q669" s="23" t="n">
        <v>0</v>
      </c>
      <c r="R669" s="23" t="n">
        <v>30</v>
      </c>
      <c r="S669" s="23" t="n">
        <v>50</v>
      </c>
      <c r="T669" s="23" t="n">
        <v>0</v>
      </c>
      <c r="U669" s="42" t="n">
        <f aca="false">IF(I669="delivery",O669-SUM(Q669+R669),IF(I669="PO",P669-SUM(Q669:R669)))</f>
        <v>-30</v>
      </c>
      <c r="V669" s="45" t="n">
        <v>0.64342</v>
      </c>
      <c r="W669" s="45"/>
      <c r="X669" s="43" t="n">
        <f aca="false">W669-V669</f>
        <v>-0.64342</v>
      </c>
      <c r="Z669" s="44"/>
      <c r="AA669" s="44"/>
      <c r="AM669" s="23" t="str">
        <f aca="false">D669</f>
        <v>Arista</v>
      </c>
      <c r="AN669" s="23" t="s">
        <v>263</v>
      </c>
      <c r="AT669" s="44"/>
      <c r="AU669" s="44"/>
      <c r="BD669" s="23" t="s">
        <v>946</v>
      </c>
      <c r="BE669" s="1" t="s">
        <v>183</v>
      </c>
    </row>
    <row r="670" customFormat="false" ht="15" hidden="false" customHeight="true" outlineLevel="0" collapsed="false">
      <c r="A670" s="23" t="s">
        <v>2825</v>
      </c>
      <c r="B670" s="23" t="s">
        <v>2826</v>
      </c>
      <c r="C670" s="40" t="s">
        <v>177</v>
      </c>
      <c r="D670" s="23" t="s">
        <v>82</v>
      </c>
      <c r="E670" s="23" t="s">
        <v>2827</v>
      </c>
      <c r="F670" s="23" t="s">
        <v>2828</v>
      </c>
      <c r="G670" s="23" t="n">
        <v>41</v>
      </c>
      <c r="H670" s="23" t="n">
        <v>1000</v>
      </c>
      <c r="I670" s="41" t="s">
        <v>188</v>
      </c>
      <c r="K670" s="23" t="n">
        <v>2335</v>
      </c>
      <c r="L670" s="23" t="n">
        <v>561</v>
      </c>
      <c r="M670" s="23" t="n">
        <v>0</v>
      </c>
      <c r="N670" s="23" t="n">
        <v>0</v>
      </c>
      <c r="O670" s="23" t="n">
        <f aca="false">K670+L670</f>
        <v>2896</v>
      </c>
      <c r="P670" s="23" t="n">
        <f aca="false">K670+L670+M670+N670</f>
        <v>2896</v>
      </c>
      <c r="Q670" s="23" t="n">
        <v>338</v>
      </c>
      <c r="R670" s="23" t="n">
        <v>124</v>
      </c>
      <c r="S670" s="23" t="n">
        <v>150</v>
      </c>
      <c r="T670" s="23" t="n">
        <v>76</v>
      </c>
      <c r="U670" s="42" t="n">
        <f aca="false">IF(I670="delivery",O670-SUM(Q670+R670),IF(I670="PO",P670-SUM(Q670:R670)))</f>
        <v>2434</v>
      </c>
      <c r="V670" s="43" t="n">
        <v>3.202</v>
      </c>
      <c r="W670" s="43"/>
      <c r="X670" s="43" t="n">
        <f aca="false">W670-V670</f>
        <v>-3.202</v>
      </c>
      <c r="Y670" s="23" t="n">
        <v>3.202</v>
      </c>
      <c r="Z670" s="44"/>
      <c r="AA670" s="44"/>
      <c r="AM670" s="23" t="str">
        <f aca="false">D670</f>
        <v>Arista</v>
      </c>
      <c r="AN670" s="23" t="s">
        <v>263</v>
      </c>
      <c r="AT670" s="44"/>
      <c r="AU670" s="44"/>
      <c r="BD670" s="23" t="s">
        <v>182</v>
      </c>
      <c r="BE670" s="1" t="s">
        <v>183</v>
      </c>
    </row>
    <row r="671" customFormat="false" ht="15" hidden="false" customHeight="true" outlineLevel="0" collapsed="false">
      <c r="A671" s="23" t="s">
        <v>2829</v>
      </c>
      <c r="B671" s="23" t="s">
        <v>2830</v>
      </c>
      <c r="C671" s="40" t="s">
        <v>177</v>
      </c>
      <c r="D671" s="23" t="s">
        <v>82</v>
      </c>
      <c r="E671" s="23" t="s">
        <v>2831</v>
      </c>
      <c r="F671" s="23" t="s">
        <v>2832</v>
      </c>
      <c r="G671" s="23" t="n">
        <v>41</v>
      </c>
      <c r="H671" s="23" t="n">
        <v>1000</v>
      </c>
      <c r="I671" s="41" t="s">
        <v>188</v>
      </c>
      <c r="K671" s="23" t="n">
        <v>0</v>
      </c>
      <c r="L671" s="23" t="n">
        <v>1241</v>
      </c>
      <c r="M671" s="23" t="n">
        <v>0</v>
      </c>
      <c r="N671" s="23" t="n">
        <v>0</v>
      </c>
      <c r="O671" s="23" t="n">
        <f aca="false">K671+L671</f>
        <v>1241</v>
      </c>
      <c r="P671" s="23" t="n">
        <f aca="false">K671+L671+M671+N671</f>
        <v>1241</v>
      </c>
      <c r="Q671" s="23" t="n">
        <v>338</v>
      </c>
      <c r="R671" s="23" t="n">
        <v>124</v>
      </c>
      <c r="S671" s="23" t="n">
        <v>150</v>
      </c>
      <c r="T671" s="23" t="n">
        <v>76</v>
      </c>
      <c r="U671" s="42" t="n">
        <f aca="false">IF(I671="delivery",O671-SUM(Q671+R671),IF(I671="PO",P671-SUM(Q671:R671)))</f>
        <v>779</v>
      </c>
      <c r="V671" s="43" t="n">
        <v>0.375</v>
      </c>
      <c r="W671" s="43"/>
      <c r="X671" s="43" t="n">
        <f aca="false">W671-V671</f>
        <v>-0.375</v>
      </c>
      <c r="Z671" s="44"/>
      <c r="AA671" s="44"/>
      <c r="AM671" s="23" t="str">
        <f aca="false">D671</f>
        <v>Arista</v>
      </c>
      <c r="AN671" s="23" t="s">
        <v>263</v>
      </c>
      <c r="AT671" s="44"/>
      <c r="AU671" s="44"/>
      <c r="BD671" s="23" t="s">
        <v>182</v>
      </c>
      <c r="BE671" s="1" t="s">
        <v>183</v>
      </c>
    </row>
    <row r="672" customFormat="false" ht="15" hidden="false" customHeight="true" outlineLevel="0" collapsed="false">
      <c r="A672" s="23" t="s">
        <v>2833</v>
      </c>
      <c r="B672" s="23" t="s">
        <v>2834</v>
      </c>
      <c r="C672" s="40" t="s">
        <v>177</v>
      </c>
      <c r="D672" s="23" t="s">
        <v>82</v>
      </c>
      <c r="E672" s="23" t="s">
        <v>2835</v>
      </c>
      <c r="F672" s="23" t="s">
        <v>2836</v>
      </c>
      <c r="G672" s="23" t="n">
        <v>41</v>
      </c>
      <c r="H672" s="23" t="n">
        <v>1000</v>
      </c>
      <c r="I672" s="41" t="s">
        <v>188</v>
      </c>
      <c r="K672" s="23" t="n">
        <v>0</v>
      </c>
      <c r="L672" s="23" t="n">
        <v>747</v>
      </c>
      <c r="M672" s="23" t="n">
        <v>0</v>
      </c>
      <c r="N672" s="23" t="n">
        <v>0</v>
      </c>
      <c r="O672" s="23" t="n">
        <f aca="false">K672+L672</f>
        <v>747</v>
      </c>
      <c r="P672" s="23" t="n">
        <f aca="false">K672+L672+M672+N672</f>
        <v>747</v>
      </c>
      <c r="Q672" s="23" t="n">
        <v>338</v>
      </c>
      <c r="R672" s="23" t="n">
        <v>124</v>
      </c>
      <c r="S672" s="23" t="n">
        <v>150</v>
      </c>
      <c r="T672" s="23" t="n">
        <v>76</v>
      </c>
      <c r="U672" s="42" t="n">
        <f aca="false">IF(I672="delivery",O672-SUM(Q672+R672),IF(I672="PO",P672-SUM(Q672:R672)))</f>
        <v>285</v>
      </c>
      <c r="V672" s="43" t="n">
        <v>0.375</v>
      </c>
      <c r="W672" s="43"/>
      <c r="X672" s="43" t="n">
        <f aca="false">W672-V672</f>
        <v>-0.375</v>
      </c>
      <c r="Z672" s="44"/>
      <c r="AA672" s="44"/>
      <c r="AM672" s="23" t="str">
        <f aca="false">D672</f>
        <v>Arista</v>
      </c>
      <c r="AN672" s="23" t="s">
        <v>263</v>
      </c>
      <c r="AT672" s="44"/>
      <c r="AU672" s="44"/>
      <c r="BD672" s="23" t="s">
        <v>182</v>
      </c>
      <c r="BE672" s="1" t="s">
        <v>183</v>
      </c>
    </row>
    <row r="673" customFormat="false" ht="15" hidden="false" customHeight="true" outlineLevel="0" collapsed="false">
      <c r="A673" s="23" t="s">
        <v>2837</v>
      </c>
      <c r="B673" s="23" t="s">
        <v>2838</v>
      </c>
      <c r="C673" s="40" t="s">
        <v>177</v>
      </c>
      <c r="D673" s="23" t="s">
        <v>82</v>
      </c>
      <c r="E673" s="23" t="s">
        <v>2839</v>
      </c>
      <c r="F673" s="23" t="s">
        <v>2840</v>
      </c>
      <c r="G673" s="23" t="n">
        <v>41</v>
      </c>
      <c r="H673" s="23" t="n">
        <v>2000</v>
      </c>
      <c r="I673" s="41" t="s">
        <v>188</v>
      </c>
      <c r="K673" s="23" t="n">
        <v>0</v>
      </c>
      <c r="L673" s="23" t="n">
        <v>1843</v>
      </c>
      <c r="M673" s="23" t="n">
        <v>0</v>
      </c>
      <c r="N673" s="23" t="n">
        <v>0</v>
      </c>
      <c r="O673" s="23" t="n">
        <f aca="false">K673+L673</f>
        <v>1843</v>
      </c>
      <c r="P673" s="23" t="n">
        <f aca="false">K673+L673+M673+N673</f>
        <v>1843</v>
      </c>
      <c r="Q673" s="23" t="n">
        <v>13</v>
      </c>
      <c r="R673" s="23" t="n">
        <v>4816</v>
      </c>
      <c r="S673" s="23" t="n">
        <v>3591</v>
      </c>
      <c r="T673" s="23" t="n">
        <v>1819</v>
      </c>
      <c r="U673" s="42" t="n">
        <f aca="false">IF(I673="delivery",O673-SUM(Q673+R673),IF(I673="PO",P673-SUM(Q673:R673)))</f>
        <v>-2986</v>
      </c>
      <c r="V673" s="43" t="n">
        <v>0.365</v>
      </c>
      <c r="W673" s="43"/>
      <c r="X673" s="43" t="n">
        <f aca="false">W673-V673</f>
        <v>-0.365</v>
      </c>
      <c r="Y673" s="23" t="n">
        <v>0.39</v>
      </c>
      <c r="Z673" s="44"/>
      <c r="AA673" s="44"/>
      <c r="AM673" s="23" t="str">
        <f aca="false">D673</f>
        <v>Arista</v>
      </c>
      <c r="AN673" s="23" t="s">
        <v>263</v>
      </c>
      <c r="AT673" s="44"/>
      <c r="AU673" s="44"/>
      <c r="BD673" s="23" t="s">
        <v>182</v>
      </c>
      <c r="BE673" s="1" t="s">
        <v>183</v>
      </c>
    </row>
    <row r="674" customFormat="false" ht="15" hidden="false" customHeight="true" outlineLevel="0" collapsed="false">
      <c r="A674" s="23" t="s">
        <v>2841</v>
      </c>
      <c r="B674" s="23" t="s">
        <v>2842</v>
      </c>
      <c r="C674" s="40" t="s">
        <v>177</v>
      </c>
      <c r="D674" s="23" t="s">
        <v>82</v>
      </c>
      <c r="E674" s="23" t="s">
        <v>2843</v>
      </c>
      <c r="F674" s="23" t="s">
        <v>2844</v>
      </c>
      <c r="G674" s="23" t="n">
        <v>56</v>
      </c>
      <c r="H674" s="23" t="n">
        <v>10000</v>
      </c>
      <c r="I674" s="41" t="s">
        <v>188</v>
      </c>
      <c r="K674" s="23" t="n">
        <v>0</v>
      </c>
      <c r="L674" s="23" t="n">
        <v>4700</v>
      </c>
      <c r="M674" s="23" t="n">
        <v>10000</v>
      </c>
      <c r="N674" s="23" t="n">
        <v>0</v>
      </c>
      <c r="O674" s="23" t="n">
        <f aca="false">K674+L674</f>
        <v>4700</v>
      </c>
      <c r="P674" s="23" t="n">
        <f aca="false">K674+L674+M674+N674</f>
        <v>14700</v>
      </c>
      <c r="Q674" s="23" t="n">
        <v>1620</v>
      </c>
      <c r="R674" s="23" t="n">
        <v>13608</v>
      </c>
      <c r="S674" s="23" t="n">
        <v>7584</v>
      </c>
      <c r="T674" s="23" t="n">
        <v>2592</v>
      </c>
      <c r="U674" s="42" t="n">
        <f aca="false">IF(I674="delivery",O674-SUM(Q674+R674),IF(I674="PO",P674-SUM(Q674:R674)))</f>
        <v>-528</v>
      </c>
      <c r="V674" s="43" t="n">
        <v>0.19</v>
      </c>
      <c r="W674" s="43"/>
      <c r="X674" s="43" t="n">
        <f aca="false">W674-V674</f>
        <v>-0.19</v>
      </c>
      <c r="Z674" s="44"/>
      <c r="AA674" s="44"/>
      <c r="AM674" s="23" t="str">
        <f aca="false">D674</f>
        <v>Arista</v>
      </c>
      <c r="AN674" s="23" t="s">
        <v>263</v>
      </c>
      <c r="AT674" s="44"/>
      <c r="AU674" s="44"/>
      <c r="BD674" s="23" t="s">
        <v>182</v>
      </c>
      <c r="BE674" s="1" t="s">
        <v>183</v>
      </c>
    </row>
    <row r="675" customFormat="false" ht="15" hidden="false" customHeight="true" outlineLevel="0" collapsed="false">
      <c r="A675" s="23" t="s">
        <v>2845</v>
      </c>
      <c r="B675" s="23" t="s">
        <v>2846</v>
      </c>
      <c r="C675" s="40" t="s">
        <v>177</v>
      </c>
      <c r="D675" s="23" t="s">
        <v>82</v>
      </c>
      <c r="E675" s="23" t="s">
        <v>2847</v>
      </c>
      <c r="F675" s="23" t="s">
        <v>2848</v>
      </c>
      <c r="G675" s="23" t="n">
        <v>41</v>
      </c>
      <c r="H675" s="23" t="n">
        <v>1000</v>
      </c>
      <c r="I675" s="41" t="s">
        <v>188</v>
      </c>
      <c r="K675" s="23" t="n">
        <v>1069</v>
      </c>
      <c r="L675" s="23" t="n">
        <v>181</v>
      </c>
      <c r="M675" s="23" t="n">
        <v>0</v>
      </c>
      <c r="N675" s="23" t="n">
        <v>0</v>
      </c>
      <c r="O675" s="23" t="n">
        <f aca="false">K675+L675</f>
        <v>1250</v>
      </c>
      <c r="P675" s="23" t="n">
        <f aca="false">K675+L675+M675+N675</f>
        <v>1250</v>
      </c>
      <c r="Q675" s="23" t="n">
        <v>43</v>
      </c>
      <c r="R675" s="23" t="n">
        <v>0</v>
      </c>
      <c r="S675" s="23" t="n">
        <v>0</v>
      </c>
      <c r="T675" s="23" t="n">
        <v>0</v>
      </c>
      <c r="U675" s="42" t="n">
        <f aca="false">IF(I675="delivery",O675-SUM(Q675+R675),IF(I675="PO",P675-SUM(Q675:R675)))</f>
        <v>1207</v>
      </c>
      <c r="V675" s="43" t="n">
        <v>1.085</v>
      </c>
      <c r="W675" s="43"/>
      <c r="X675" s="43" t="n">
        <f aca="false">W675-V675</f>
        <v>-1.085</v>
      </c>
      <c r="Z675" s="44"/>
      <c r="AA675" s="44"/>
      <c r="AM675" s="23" t="str">
        <f aca="false">D675</f>
        <v>Arista</v>
      </c>
      <c r="AN675" s="23" t="s">
        <v>263</v>
      </c>
      <c r="AT675" s="44"/>
      <c r="AU675" s="44"/>
      <c r="BD675" s="23" t="s">
        <v>182</v>
      </c>
      <c r="BE675" s="1" t="s">
        <v>183</v>
      </c>
    </row>
    <row r="676" customFormat="false" ht="15" hidden="false" customHeight="true" outlineLevel="0" collapsed="false">
      <c r="A676" s="23" t="s">
        <v>2849</v>
      </c>
      <c r="B676" s="23" t="s">
        <v>2850</v>
      </c>
      <c r="C676" s="40" t="s">
        <v>177</v>
      </c>
      <c r="D676" s="23" t="s">
        <v>82</v>
      </c>
      <c r="E676" s="23" t="s">
        <v>2851</v>
      </c>
      <c r="F676" s="23" t="s">
        <v>2852</v>
      </c>
      <c r="G676" s="23" t="n">
        <v>36</v>
      </c>
      <c r="H676" s="23" t="n">
        <v>1000</v>
      </c>
      <c r="I676" s="41" t="s">
        <v>188</v>
      </c>
      <c r="K676" s="23" t="n">
        <v>0</v>
      </c>
      <c r="L676" s="23" t="n">
        <v>4097</v>
      </c>
      <c r="M676" s="23" t="n">
        <v>0</v>
      </c>
      <c r="N676" s="23" t="n">
        <v>0</v>
      </c>
      <c r="O676" s="23" t="n">
        <f aca="false">K676+L676</f>
        <v>4097</v>
      </c>
      <c r="P676" s="23" t="n">
        <f aca="false">K676+L676+M676+N676</f>
        <v>4097</v>
      </c>
      <c r="Q676" s="23" t="n">
        <v>4952</v>
      </c>
      <c r="R676" s="23" t="n">
        <v>7836</v>
      </c>
      <c r="S676" s="23" t="n">
        <v>9376</v>
      </c>
      <c r="T676" s="23" t="n">
        <v>5336</v>
      </c>
      <c r="U676" s="42" t="n">
        <f aca="false">IF(I676="delivery",O676-SUM(Q676+R676),IF(I676="PO",P676-SUM(Q676:R676)))</f>
        <v>-8691</v>
      </c>
      <c r="V676" s="43" t="n">
        <v>2.59</v>
      </c>
      <c r="W676" s="43"/>
      <c r="X676" s="43" t="n">
        <f aca="false">W676-V676</f>
        <v>-2.59</v>
      </c>
      <c r="Z676" s="44"/>
      <c r="AA676" s="44"/>
      <c r="AM676" s="23" t="str">
        <f aca="false">D676</f>
        <v>Arista</v>
      </c>
      <c r="AN676" s="23" t="s">
        <v>263</v>
      </c>
      <c r="AT676" s="44"/>
      <c r="AU676" s="44"/>
      <c r="BD676" s="23" t="s">
        <v>719</v>
      </c>
      <c r="BE676" s="1" t="s">
        <v>183</v>
      </c>
    </row>
    <row r="677" customFormat="false" ht="15" hidden="false" customHeight="true" outlineLevel="0" collapsed="false">
      <c r="A677" s="23" t="s">
        <v>2853</v>
      </c>
      <c r="B677" s="23" t="s">
        <v>2854</v>
      </c>
      <c r="C677" s="40" t="s">
        <v>177</v>
      </c>
      <c r="D677" s="23" t="s">
        <v>82</v>
      </c>
      <c r="E677" s="23" t="s">
        <v>2855</v>
      </c>
      <c r="F677" s="23" t="s">
        <v>2856</v>
      </c>
      <c r="G677" s="23" t="n">
        <v>41</v>
      </c>
      <c r="H677" s="23" t="n">
        <v>1000</v>
      </c>
      <c r="I677" s="41" t="s">
        <v>188</v>
      </c>
      <c r="K677" s="23" t="n">
        <v>0</v>
      </c>
      <c r="L677" s="23" t="n">
        <v>2264</v>
      </c>
      <c r="M677" s="23" t="n">
        <v>0</v>
      </c>
      <c r="N677" s="23" t="n">
        <v>0</v>
      </c>
      <c r="O677" s="23" t="n">
        <f aca="false">K677+L677</f>
        <v>2264</v>
      </c>
      <c r="P677" s="23" t="n">
        <f aca="false">K677+L677+M677+N677</f>
        <v>2264</v>
      </c>
      <c r="Q677" s="23" t="n">
        <v>1472</v>
      </c>
      <c r="R677" s="23" t="n">
        <v>2467</v>
      </c>
      <c r="S677" s="23" t="n">
        <v>2219</v>
      </c>
      <c r="T677" s="23" t="n">
        <v>1082</v>
      </c>
      <c r="U677" s="42" t="n">
        <f aca="false">IF(I677="delivery",O677-SUM(Q677+R677),IF(I677="PO",P677-SUM(Q677:R677)))</f>
        <v>-1675</v>
      </c>
      <c r="V677" s="43" t="n">
        <v>0.906</v>
      </c>
      <c r="W677" s="43"/>
      <c r="X677" s="43" t="n">
        <f aca="false">W677-V677</f>
        <v>-0.906</v>
      </c>
      <c r="Z677" s="44"/>
      <c r="AA677" s="44"/>
      <c r="AM677" s="23" t="str">
        <f aca="false">D677</f>
        <v>Arista</v>
      </c>
      <c r="AN677" s="23" t="s">
        <v>263</v>
      </c>
      <c r="AT677" s="44"/>
      <c r="AU677" s="44"/>
      <c r="BD677" s="23" t="s">
        <v>182</v>
      </c>
      <c r="BE677" s="1" t="s">
        <v>183</v>
      </c>
    </row>
    <row r="678" customFormat="false" ht="15" hidden="false" customHeight="true" outlineLevel="0" collapsed="false">
      <c r="A678" s="23" t="s">
        <v>2857</v>
      </c>
      <c r="B678" s="23" t="s">
        <v>2858</v>
      </c>
      <c r="C678" s="40" t="s">
        <v>177</v>
      </c>
      <c r="D678" s="23" t="s">
        <v>82</v>
      </c>
      <c r="E678" s="23" t="s">
        <v>2859</v>
      </c>
      <c r="F678" s="23" t="s">
        <v>2860</v>
      </c>
      <c r="G678" s="23" t="n">
        <v>41</v>
      </c>
      <c r="H678" s="23" t="n">
        <v>1000</v>
      </c>
      <c r="I678" s="41" t="s">
        <v>188</v>
      </c>
      <c r="K678" s="23" t="n">
        <v>0</v>
      </c>
      <c r="L678" s="23" t="n">
        <v>2262</v>
      </c>
      <c r="M678" s="23" t="n">
        <v>0</v>
      </c>
      <c r="N678" s="23" t="n">
        <v>0</v>
      </c>
      <c r="O678" s="23" t="n">
        <f aca="false">K678+L678</f>
        <v>2262</v>
      </c>
      <c r="P678" s="23" t="n">
        <f aca="false">K678+L678+M678+N678</f>
        <v>2262</v>
      </c>
      <c r="Q678" s="23" t="n">
        <v>1472</v>
      </c>
      <c r="R678" s="23" t="n">
        <v>2467</v>
      </c>
      <c r="S678" s="23" t="n">
        <v>2219</v>
      </c>
      <c r="T678" s="23" t="n">
        <v>1082</v>
      </c>
      <c r="U678" s="42" t="n">
        <f aca="false">IF(I678="delivery",O678-SUM(Q678+R678),IF(I678="PO",P678-SUM(Q678:R678)))</f>
        <v>-1677</v>
      </c>
      <c r="V678" s="43" t="n">
        <v>0.916</v>
      </c>
      <c r="W678" s="43"/>
      <c r="X678" s="43" t="n">
        <f aca="false">W678-V678</f>
        <v>-0.916</v>
      </c>
      <c r="Z678" s="44"/>
      <c r="AA678" s="44"/>
      <c r="AM678" s="23" t="str">
        <f aca="false">D678</f>
        <v>Arista</v>
      </c>
      <c r="AN678" s="23" t="s">
        <v>263</v>
      </c>
      <c r="AT678" s="44"/>
      <c r="AU678" s="44"/>
      <c r="BD678" s="23" t="s">
        <v>182</v>
      </c>
      <c r="BE678" s="1" t="s">
        <v>183</v>
      </c>
    </row>
    <row r="679" customFormat="false" ht="15" hidden="false" customHeight="true" outlineLevel="0" collapsed="false">
      <c r="A679" s="23" t="s">
        <v>2861</v>
      </c>
      <c r="B679" s="23" t="s">
        <v>2862</v>
      </c>
      <c r="C679" s="40" t="s">
        <v>177</v>
      </c>
      <c r="D679" s="23" t="s">
        <v>82</v>
      </c>
      <c r="E679" s="23" t="s">
        <v>2863</v>
      </c>
      <c r="F679" s="23" t="s">
        <v>2864</v>
      </c>
      <c r="G679" s="23" t="n">
        <v>56</v>
      </c>
      <c r="H679" s="23" t="n">
        <v>3000</v>
      </c>
      <c r="I679" s="41" t="s">
        <v>188</v>
      </c>
      <c r="K679" s="23" t="n">
        <v>0</v>
      </c>
      <c r="L679" s="23" t="n">
        <v>4068</v>
      </c>
      <c r="M679" s="23" t="n">
        <v>0</v>
      </c>
      <c r="N679" s="23" t="n">
        <v>0</v>
      </c>
      <c r="O679" s="23" t="n">
        <f aca="false">K679+L679</f>
        <v>4068</v>
      </c>
      <c r="P679" s="23" t="n">
        <f aca="false">K679+L679+M679+N679</f>
        <v>4068</v>
      </c>
      <c r="Q679" s="23" t="n">
        <v>2944</v>
      </c>
      <c r="R679" s="23" t="n">
        <v>5242</v>
      </c>
      <c r="S679" s="23" t="n">
        <v>4686</v>
      </c>
      <c r="T679" s="23" t="n">
        <v>2164</v>
      </c>
      <c r="U679" s="42" t="n">
        <f aca="false">IF(I679="delivery",O679-SUM(Q679+R679),IF(I679="PO",P679-SUM(Q679:R679)))</f>
        <v>-4118</v>
      </c>
      <c r="V679" s="43" t="n">
        <v>1.35</v>
      </c>
      <c r="W679" s="43"/>
      <c r="X679" s="43" t="n">
        <f aca="false">W679-V679</f>
        <v>-1.35</v>
      </c>
      <c r="Z679" s="44"/>
      <c r="AA679" s="44"/>
      <c r="AM679" s="23" t="str">
        <f aca="false">D679</f>
        <v>Arista</v>
      </c>
      <c r="AN679" s="23" t="s">
        <v>263</v>
      </c>
      <c r="AT679" s="44"/>
      <c r="AU679" s="44"/>
      <c r="BD679" s="23" t="s">
        <v>182</v>
      </c>
      <c r="BE679" s="1" t="s">
        <v>183</v>
      </c>
    </row>
    <row r="680" customFormat="false" ht="15" hidden="false" customHeight="true" outlineLevel="0" collapsed="false">
      <c r="A680" s="23" t="s">
        <v>2865</v>
      </c>
      <c r="B680" s="23" t="s">
        <v>2866</v>
      </c>
      <c r="C680" s="40" t="s">
        <v>177</v>
      </c>
      <c r="D680" s="23" t="s">
        <v>82</v>
      </c>
      <c r="E680" s="23" t="s">
        <v>2867</v>
      </c>
      <c r="F680" s="23" t="s">
        <v>2868</v>
      </c>
      <c r="G680" s="23" t="n">
        <v>41</v>
      </c>
      <c r="H680" s="23" t="n">
        <v>1000</v>
      </c>
      <c r="I680" s="41" t="s">
        <v>188</v>
      </c>
      <c r="K680" s="23" t="n">
        <v>0</v>
      </c>
      <c r="L680" s="23" t="n">
        <v>958</v>
      </c>
      <c r="M680" s="23" t="n">
        <v>0</v>
      </c>
      <c r="N680" s="23" t="n">
        <v>0</v>
      </c>
      <c r="O680" s="23" t="n">
        <f aca="false">K680+L680</f>
        <v>958</v>
      </c>
      <c r="P680" s="23" t="n">
        <f aca="false">K680+L680+M680+N680</f>
        <v>958</v>
      </c>
      <c r="Q680" s="23" t="n">
        <v>90</v>
      </c>
      <c r="R680" s="23" t="n">
        <v>676</v>
      </c>
      <c r="S680" s="23" t="n">
        <v>288</v>
      </c>
      <c r="T680" s="23" t="n">
        <v>144</v>
      </c>
      <c r="U680" s="42" t="n">
        <f aca="false">IF(I680="delivery",O680-SUM(Q680+R680),IF(I680="PO",P680-SUM(Q680:R680)))</f>
        <v>192</v>
      </c>
      <c r="V680" s="43" t="n">
        <v>0.475</v>
      </c>
      <c r="W680" s="43"/>
      <c r="X680" s="43" t="n">
        <f aca="false">W680-V680</f>
        <v>-0.475</v>
      </c>
      <c r="Z680" s="44"/>
      <c r="AA680" s="44"/>
      <c r="AM680" s="23" t="str">
        <f aca="false">D680</f>
        <v>Arista</v>
      </c>
      <c r="AN680" s="23" t="s">
        <v>263</v>
      </c>
      <c r="AT680" s="44"/>
      <c r="AU680" s="44"/>
      <c r="BD680" s="23" t="s">
        <v>182</v>
      </c>
      <c r="BE680" s="1" t="s">
        <v>183</v>
      </c>
    </row>
    <row r="681" customFormat="false" ht="15" hidden="false" customHeight="true" outlineLevel="0" collapsed="false">
      <c r="A681" s="23" t="s">
        <v>2869</v>
      </c>
      <c r="B681" s="23" t="s">
        <v>2870</v>
      </c>
      <c r="C681" s="40" t="s">
        <v>177</v>
      </c>
      <c r="D681" s="23" t="s">
        <v>82</v>
      </c>
      <c r="E681" s="23" t="s">
        <v>2871</v>
      </c>
      <c r="F681" s="23" t="s">
        <v>2872</v>
      </c>
      <c r="G681" s="23" t="n">
        <v>43</v>
      </c>
      <c r="H681" s="23" t="n">
        <v>1000</v>
      </c>
      <c r="I681" s="41" t="s">
        <v>188</v>
      </c>
      <c r="K681" s="23" t="n">
        <v>0</v>
      </c>
      <c r="L681" s="23" t="n">
        <v>0</v>
      </c>
      <c r="M681" s="23" t="n">
        <v>0</v>
      </c>
      <c r="N681" s="23" t="n">
        <v>0</v>
      </c>
      <c r="O681" s="23" t="n">
        <f aca="false">K681+L681</f>
        <v>0</v>
      </c>
      <c r="P681" s="23" t="n">
        <f aca="false">K681+L681+M681+N681</f>
        <v>0</v>
      </c>
      <c r="Q681" s="23" t="n">
        <v>0</v>
      </c>
      <c r="R681" s="23" t="n">
        <v>0</v>
      </c>
      <c r="S681" s="23" t="n">
        <v>0</v>
      </c>
      <c r="T681" s="23" t="n">
        <v>0</v>
      </c>
      <c r="U681" s="42" t="n">
        <f aca="false">IF(I681="delivery",O681-SUM(Q681+R681),IF(I681="PO",P681-SUM(Q681:R681)))</f>
        <v>0</v>
      </c>
      <c r="V681" s="43" t="n">
        <v>0.444</v>
      </c>
      <c r="W681" s="43"/>
      <c r="X681" s="43" t="n">
        <f aca="false">W681-V681</f>
        <v>-0.444</v>
      </c>
      <c r="Z681" s="44"/>
      <c r="AA681" s="44"/>
      <c r="AM681" s="23" t="str">
        <f aca="false">D681</f>
        <v>Arista</v>
      </c>
      <c r="AN681" s="23" t="s">
        <v>263</v>
      </c>
      <c r="AT681" s="44"/>
      <c r="AU681" s="44"/>
      <c r="BD681" s="23" t="s">
        <v>412</v>
      </c>
      <c r="BE681" s="1" t="s">
        <v>183</v>
      </c>
    </row>
    <row r="682" customFormat="false" ht="15" hidden="false" customHeight="true" outlineLevel="0" collapsed="false">
      <c r="A682" s="23" t="s">
        <v>2873</v>
      </c>
      <c r="B682" s="23" t="s">
        <v>2874</v>
      </c>
      <c r="C682" s="40" t="s">
        <v>177</v>
      </c>
      <c r="D682" s="23" t="s">
        <v>82</v>
      </c>
      <c r="E682" s="23" t="s">
        <v>2875</v>
      </c>
      <c r="F682" s="23" t="s">
        <v>2876</v>
      </c>
      <c r="G682" s="23" t="n">
        <v>56</v>
      </c>
      <c r="H682" s="23" t="n">
        <v>3000</v>
      </c>
      <c r="I682" s="41" t="s">
        <v>188</v>
      </c>
      <c r="K682" s="23" t="n">
        <v>0</v>
      </c>
      <c r="L682" s="23" t="n">
        <v>7200</v>
      </c>
      <c r="M682" s="23" t="n">
        <v>0</v>
      </c>
      <c r="N682" s="23" t="n">
        <v>0</v>
      </c>
      <c r="O682" s="23" t="n">
        <f aca="false">K682+L682</f>
        <v>7200</v>
      </c>
      <c r="P682" s="23" t="n">
        <f aca="false">K682+L682+M682+N682</f>
        <v>7200</v>
      </c>
      <c r="Q682" s="23" t="n">
        <v>4952</v>
      </c>
      <c r="R682" s="23" t="n">
        <v>7776</v>
      </c>
      <c r="S682" s="23" t="n">
        <v>8568</v>
      </c>
      <c r="T682" s="23" t="n">
        <v>5076</v>
      </c>
      <c r="U682" s="42" t="n">
        <f aca="false">IF(I682="delivery",O682-SUM(Q682+R682),IF(I682="PO",P682-SUM(Q682:R682)))</f>
        <v>-5528</v>
      </c>
      <c r="V682" s="43" t="n">
        <v>1.39</v>
      </c>
      <c r="W682" s="43"/>
      <c r="X682" s="43" t="n">
        <f aca="false">W682-V682</f>
        <v>-1.39</v>
      </c>
      <c r="Y682" s="23" t="n">
        <v>1.39</v>
      </c>
      <c r="Z682" s="44"/>
      <c r="AA682" s="44"/>
      <c r="AM682" s="23" t="str">
        <f aca="false">D682</f>
        <v>Arista</v>
      </c>
      <c r="AN682" s="23" t="s">
        <v>263</v>
      </c>
      <c r="AT682" s="44"/>
      <c r="AU682" s="44"/>
      <c r="BD682" s="23" t="s">
        <v>182</v>
      </c>
      <c r="BE682" s="1" t="s">
        <v>183</v>
      </c>
    </row>
    <row r="683" customFormat="false" ht="15" hidden="false" customHeight="true" outlineLevel="0" collapsed="false">
      <c r="A683" s="23" t="s">
        <v>2877</v>
      </c>
      <c r="B683" s="23" t="s">
        <v>2878</v>
      </c>
      <c r="C683" s="40" t="s">
        <v>177</v>
      </c>
      <c r="D683" s="23" t="s">
        <v>82</v>
      </c>
      <c r="E683" s="23" t="s">
        <v>2879</v>
      </c>
      <c r="F683" s="23" t="s">
        <v>2880</v>
      </c>
      <c r="G683" s="23" t="n">
        <v>41</v>
      </c>
      <c r="H683" s="23" t="n">
        <v>5000</v>
      </c>
      <c r="I683" s="41" t="s">
        <v>188</v>
      </c>
      <c r="K683" s="23" t="n">
        <v>0</v>
      </c>
      <c r="L683" s="23" t="n">
        <v>12449</v>
      </c>
      <c r="M683" s="23" t="n">
        <v>0</v>
      </c>
      <c r="N683" s="23" t="n">
        <v>13000</v>
      </c>
      <c r="O683" s="23" t="n">
        <f aca="false">K683+L683</f>
        <v>12449</v>
      </c>
      <c r="P683" s="23" t="n">
        <f aca="false">K683+L683+M683+N683</f>
        <v>25449</v>
      </c>
      <c r="Q683" s="23" t="n">
        <v>14363</v>
      </c>
      <c r="R683" s="23" t="n">
        <v>23004</v>
      </c>
      <c r="S683" s="23" t="n">
        <v>25488</v>
      </c>
      <c r="T683" s="23" t="n">
        <v>15120</v>
      </c>
      <c r="U683" s="42" t="n">
        <f aca="false">IF(I683="delivery",O683-SUM(Q683+R683),IF(I683="PO",P683-SUM(Q683:R683)))</f>
        <v>-11918</v>
      </c>
      <c r="V683" s="43" t="n">
        <v>0.535</v>
      </c>
      <c r="W683" s="43"/>
      <c r="X683" s="43" t="n">
        <f aca="false">W683-V683</f>
        <v>-0.535</v>
      </c>
      <c r="Z683" s="44"/>
      <c r="AA683" s="44"/>
      <c r="AM683" s="23" t="str">
        <f aca="false">D683</f>
        <v>Arista</v>
      </c>
      <c r="AN683" s="23" t="s">
        <v>263</v>
      </c>
      <c r="AT683" s="44"/>
      <c r="AU683" s="44"/>
      <c r="BD683" s="23" t="s">
        <v>182</v>
      </c>
      <c r="BE683" s="1" t="s">
        <v>183</v>
      </c>
    </row>
    <row r="684" customFormat="false" ht="15" hidden="false" customHeight="true" outlineLevel="0" collapsed="false">
      <c r="A684" s="23" t="s">
        <v>2881</v>
      </c>
      <c r="B684" s="23" t="s">
        <v>2882</v>
      </c>
      <c r="C684" s="40" t="s">
        <v>177</v>
      </c>
      <c r="D684" s="23" t="s">
        <v>82</v>
      </c>
      <c r="E684" s="23" t="s">
        <v>2883</v>
      </c>
      <c r="F684" s="23" t="s">
        <v>2884</v>
      </c>
      <c r="G684" s="23" t="n">
        <v>36</v>
      </c>
      <c r="H684" s="23" t="n">
        <v>1000</v>
      </c>
      <c r="I684" s="41" t="s">
        <v>188</v>
      </c>
      <c r="K684" s="23" t="n">
        <v>0</v>
      </c>
      <c r="L684" s="23" t="n">
        <v>0</v>
      </c>
      <c r="M684" s="23" t="n">
        <v>0</v>
      </c>
      <c r="N684" s="23" t="n">
        <v>0</v>
      </c>
      <c r="O684" s="23" t="n">
        <f aca="false">K684+L684</f>
        <v>0</v>
      </c>
      <c r="P684" s="23" t="n">
        <f aca="false">K684+L684+M684+N684</f>
        <v>0</v>
      </c>
      <c r="Q684" s="23" t="n">
        <v>0</v>
      </c>
      <c r="R684" s="23" t="n">
        <v>566</v>
      </c>
      <c r="S684" s="23" t="n">
        <v>1118</v>
      </c>
      <c r="T684" s="23" t="n">
        <v>326</v>
      </c>
      <c r="U684" s="42" t="n">
        <f aca="false">IF(I684="delivery",O684-SUM(Q684+R684),IF(I684="PO",P684-SUM(Q684:R684)))</f>
        <v>-566</v>
      </c>
      <c r="V684" s="45" t="n">
        <v>0.2299</v>
      </c>
      <c r="W684" s="45"/>
      <c r="X684" s="43" t="n">
        <f aca="false">W684-V684</f>
        <v>-0.2299</v>
      </c>
      <c r="Z684" s="44"/>
      <c r="AA684" s="44"/>
      <c r="AM684" s="23" t="str">
        <f aca="false">D684</f>
        <v>Arista</v>
      </c>
      <c r="AN684" s="23" t="s">
        <v>263</v>
      </c>
      <c r="AT684" s="44"/>
      <c r="AU684" s="44"/>
      <c r="BD684" s="23" t="s">
        <v>719</v>
      </c>
      <c r="BE684" s="1" t="s">
        <v>183</v>
      </c>
    </row>
    <row r="685" customFormat="false" ht="15" hidden="false" customHeight="true" outlineLevel="0" collapsed="false">
      <c r="A685" s="23" t="s">
        <v>2885</v>
      </c>
      <c r="B685" s="23" t="s">
        <v>2886</v>
      </c>
      <c r="C685" s="40" t="s">
        <v>177</v>
      </c>
      <c r="D685" s="23" t="s">
        <v>82</v>
      </c>
      <c r="E685" s="23" t="s">
        <v>2887</v>
      </c>
      <c r="F685" s="23" t="s">
        <v>2888</v>
      </c>
      <c r="G685" s="23" t="n">
        <v>43</v>
      </c>
      <c r="H685" s="23" t="n">
        <v>1000</v>
      </c>
      <c r="I685" s="41" t="s">
        <v>188</v>
      </c>
      <c r="K685" s="23" t="n">
        <v>0</v>
      </c>
      <c r="L685" s="23" t="n">
        <v>4552</v>
      </c>
      <c r="M685" s="23" t="n">
        <v>0</v>
      </c>
      <c r="N685" s="23" t="n">
        <v>0</v>
      </c>
      <c r="O685" s="23" t="n">
        <f aca="false">K685+L685</f>
        <v>4552</v>
      </c>
      <c r="P685" s="23" t="n">
        <f aca="false">K685+L685+M685+N685</f>
        <v>4552</v>
      </c>
      <c r="Q685" s="23" t="n">
        <v>2359</v>
      </c>
      <c r="R685" s="23" t="n">
        <v>0</v>
      </c>
      <c r="S685" s="23" t="n">
        <v>0</v>
      </c>
      <c r="T685" s="23" t="n">
        <v>0</v>
      </c>
      <c r="U685" s="42" t="n">
        <f aca="false">IF(I685="delivery",O685-SUM(Q685+R685),IF(I685="PO",P685-SUM(Q685:R685)))</f>
        <v>2193</v>
      </c>
      <c r="V685" s="43" t="n">
        <v>0.489</v>
      </c>
      <c r="W685" s="43"/>
      <c r="X685" s="43" t="n">
        <f aca="false">W685-V685</f>
        <v>-0.489</v>
      </c>
      <c r="Y685" s="23" t="n">
        <v>0.1917</v>
      </c>
      <c r="Z685" s="44"/>
      <c r="AA685" s="44"/>
      <c r="AM685" s="23" t="str">
        <f aca="false">D685</f>
        <v>Arista</v>
      </c>
      <c r="AN685" s="23" t="s">
        <v>263</v>
      </c>
      <c r="AT685" s="44"/>
      <c r="AU685" s="44"/>
      <c r="BD685" s="23" t="s">
        <v>412</v>
      </c>
      <c r="BE685" s="1" t="s">
        <v>183</v>
      </c>
    </row>
    <row r="686" customFormat="false" ht="15" hidden="false" customHeight="true" outlineLevel="0" collapsed="false">
      <c r="A686" s="23" t="s">
        <v>2889</v>
      </c>
      <c r="B686" s="23" t="s">
        <v>2890</v>
      </c>
      <c r="C686" s="40" t="s">
        <v>177</v>
      </c>
      <c r="D686" s="23" t="s">
        <v>82</v>
      </c>
      <c r="E686" s="23" t="s">
        <v>2891</v>
      </c>
      <c r="F686" s="23" t="s">
        <v>2892</v>
      </c>
      <c r="G686" s="23" t="n">
        <v>81</v>
      </c>
      <c r="H686" s="23" t="n">
        <v>100</v>
      </c>
      <c r="I686" s="41" t="s">
        <v>188</v>
      </c>
      <c r="K686" s="23" t="n">
        <v>0</v>
      </c>
      <c r="L686" s="23" t="n">
        <v>0</v>
      </c>
      <c r="M686" s="23" t="n">
        <v>0</v>
      </c>
      <c r="N686" s="23" t="n">
        <v>0</v>
      </c>
      <c r="O686" s="23" t="n">
        <f aca="false">K686+L686</f>
        <v>0</v>
      </c>
      <c r="P686" s="23" t="n">
        <f aca="false">K686+L686+M686+N686</f>
        <v>0</v>
      </c>
      <c r="Q686" s="23" t="n">
        <v>0</v>
      </c>
      <c r="R686" s="23" t="n">
        <v>0</v>
      </c>
      <c r="S686" s="23" t="n">
        <v>0</v>
      </c>
      <c r="T686" s="23" t="n">
        <v>0</v>
      </c>
      <c r="U686" s="42" t="n">
        <f aca="false">IF(I686="delivery",O686-SUM(Q686+R686),IF(I686="PO",P686-SUM(Q686:R686)))</f>
        <v>0</v>
      </c>
      <c r="V686" s="43" t="n">
        <v>6.2</v>
      </c>
      <c r="W686" s="43"/>
      <c r="X686" s="43" t="n">
        <f aca="false">W686-V686</f>
        <v>-6.2</v>
      </c>
      <c r="Z686" s="44"/>
      <c r="AA686" s="44"/>
      <c r="AM686" s="23" t="str">
        <f aca="false">D686</f>
        <v>Arista</v>
      </c>
      <c r="AN686" s="23" t="s">
        <v>189</v>
      </c>
      <c r="AT686" s="44"/>
      <c r="AU686" s="44"/>
      <c r="BD686" s="23" t="s">
        <v>412</v>
      </c>
      <c r="BE686" s="1" t="s">
        <v>183</v>
      </c>
    </row>
    <row r="687" customFormat="false" ht="15" hidden="false" customHeight="true" outlineLevel="0" collapsed="false">
      <c r="A687" s="23" t="s">
        <v>2893</v>
      </c>
      <c r="B687" s="23" t="s">
        <v>2894</v>
      </c>
      <c r="C687" s="40" t="s">
        <v>177</v>
      </c>
      <c r="D687" s="23" t="s">
        <v>82</v>
      </c>
      <c r="E687" s="23" t="s">
        <v>2891</v>
      </c>
      <c r="F687" s="23" t="s">
        <v>2895</v>
      </c>
      <c r="G687" s="23" t="n">
        <v>41</v>
      </c>
      <c r="H687" s="23" t="n">
        <v>250</v>
      </c>
      <c r="I687" s="41" t="s">
        <v>188</v>
      </c>
      <c r="K687" s="23" t="n">
        <v>0</v>
      </c>
      <c r="L687" s="23" t="n">
        <v>0</v>
      </c>
      <c r="M687" s="23" t="n">
        <v>0</v>
      </c>
      <c r="N687" s="23" t="n">
        <v>0</v>
      </c>
      <c r="O687" s="23" t="n">
        <f aca="false">K687+L687</f>
        <v>0</v>
      </c>
      <c r="P687" s="23" t="n">
        <f aca="false">K687+L687+M687+N687</f>
        <v>0</v>
      </c>
      <c r="Q687" s="23" t="n">
        <v>0</v>
      </c>
      <c r="R687" s="23" t="n">
        <v>0</v>
      </c>
      <c r="S687" s="23" t="n">
        <v>0</v>
      </c>
      <c r="T687" s="23" t="n">
        <v>0</v>
      </c>
      <c r="U687" s="42" t="n">
        <f aca="false">IF(I687="delivery",O687-SUM(Q687+R687),IF(I687="PO",P687-SUM(Q687:R687)))</f>
        <v>0</v>
      </c>
      <c r="V687" s="43" t="n">
        <v>6.03</v>
      </c>
      <c r="W687" s="43"/>
      <c r="X687" s="43" t="n">
        <f aca="false">W687-V687</f>
        <v>-6.03</v>
      </c>
      <c r="Z687" s="44"/>
      <c r="AA687" s="44"/>
      <c r="AM687" s="23" t="str">
        <f aca="false">D687</f>
        <v>Arista</v>
      </c>
      <c r="AN687" s="23" t="s">
        <v>189</v>
      </c>
      <c r="AT687" s="44"/>
      <c r="AU687" s="44"/>
      <c r="BD687" s="23" t="s">
        <v>182</v>
      </c>
      <c r="BE687" s="1" t="s">
        <v>183</v>
      </c>
    </row>
    <row r="688" customFormat="false" ht="15" hidden="false" customHeight="true" outlineLevel="0" collapsed="false">
      <c r="A688" s="23" t="s">
        <v>2896</v>
      </c>
      <c r="B688" s="23" t="s">
        <v>2897</v>
      </c>
      <c r="C688" s="40" t="s">
        <v>177</v>
      </c>
      <c r="D688" s="23" t="s">
        <v>82</v>
      </c>
      <c r="E688" s="23" t="s">
        <v>2891</v>
      </c>
      <c r="F688" s="23" t="s">
        <v>2898</v>
      </c>
      <c r="G688" s="23" t="n">
        <v>41</v>
      </c>
      <c r="H688" s="23" t="n">
        <v>250</v>
      </c>
      <c r="I688" s="41" t="s">
        <v>188</v>
      </c>
      <c r="K688" s="23" t="n">
        <v>0</v>
      </c>
      <c r="L688" s="23" t="n">
        <v>0</v>
      </c>
      <c r="M688" s="23" t="n">
        <v>0</v>
      </c>
      <c r="N688" s="23" t="n">
        <v>0</v>
      </c>
      <c r="O688" s="23" t="n">
        <f aca="false">K688+L688</f>
        <v>0</v>
      </c>
      <c r="P688" s="23" t="n">
        <f aca="false">K688+L688+M688+N688</f>
        <v>0</v>
      </c>
      <c r="Q688" s="23" t="n">
        <v>45</v>
      </c>
      <c r="R688" s="23" t="n">
        <v>338</v>
      </c>
      <c r="S688" s="23" t="n">
        <v>144</v>
      </c>
      <c r="T688" s="23" t="n">
        <v>72</v>
      </c>
      <c r="U688" s="42" t="n">
        <f aca="false">IF(I688="delivery",O688-SUM(Q688+R688),IF(I688="PO",P688-SUM(Q688:R688)))</f>
        <v>-383</v>
      </c>
      <c r="V688" s="43" t="n">
        <v>6.03</v>
      </c>
      <c r="W688" s="43"/>
      <c r="X688" s="43" t="n">
        <f aca="false">W688-V688</f>
        <v>-6.03</v>
      </c>
      <c r="Z688" s="44"/>
      <c r="AA688" s="44"/>
      <c r="AM688" s="23" t="str">
        <f aca="false">D688</f>
        <v>Arista</v>
      </c>
      <c r="AN688" s="23" t="s">
        <v>189</v>
      </c>
      <c r="AT688" s="44"/>
      <c r="AU688" s="44"/>
      <c r="BD688" s="23" t="s">
        <v>182</v>
      </c>
      <c r="BE688" s="1" t="s">
        <v>183</v>
      </c>
    </row>
    <row r="689" customFormat="false" ht="15" hidden="false" customHeight="true" outlineLevel="0" collapsed="false">
      <c r="A689" s="23" t="s">
        <v>2899</v>
      </c>
      <c r="B689" s="23" t="s">
        <v>2900</v>
      </c>
      <c r="C689" s="40" t="s">
        <v>177</v>
      </c>
      <c r="D689" s="23" t="s">
        <v>82</v>
      </c>
      <c r="E689" s="23" t="s">
        <v>2901</v>
      </c>
      <c r="F689" s="23" t="s">
        <v>2902</v>
      </c>
      <c r="G689" s="23" t="n">
        <v>41</v>
      </c>
      <c r="H689" s="23" t="n">
        <v>1000</v>
      </c>
      <c r="I689" s="41" t="s">
        <v>188</v>
      </c>
      <c r="K689" s="23" t="n">
        <v>0</v>
      </c>
      <c r="L689" s="23" t="n">
        <v>2960</v>
      </c>
      <c r="M689" s="23" t="n">
        <v>0</v>
      </c>
      <c r="N689" s="23" t="n">
        <v>0</v>
      </c>
      <c r="O689" s="23" t="n">
        <f aca="false">K689+L689</f>
        <v>2960</v>
      </c>
      <c r="P689" s="23" t="n">
        <f aca="false">K689+L689+M689+N689</f>
        <v>2960</v>
      </c>
      <c r="Q689" s="23" t="n">
        <v>1562</v>
      </c>
      <c r="R689" s="23" t="n">
        <v>4980</v>
      </c>
      <c r="S689" s="23" t="n">
        <v>4598</v>
      </c>
      <c r="T689" s="23" t="n">
        <v>2221</v>
      </c>
      <c r="U689" s="42" t="n">
        <f aca="false">IF(I689="delivery",O689-SUM(Q689+R689),IF(I689="PO",P689-SUM(Q689:R689)))</f>
        <v>-3582</v>
      </c>
      <c r="V689" s="43" t="n">
        <v>1.352</v>
      </c>
      <c r="W689" s="43"/>
      <c r="X689" s="43" t="n">
        <f aca="false">W689-V689</f>
        <v>-1.352</v>
      </c>
      <c r="Y689" s="23" t="n">
        <v>1.352</v>
      </c>
      <c r="Z689" s="44"/>
      <c r="AA689" s="44"/>
      <c r="AM689" s="23" t="str">
        <f aca="false">D689</f>
        <v>Arista</v>
      </c>
      <c r="AN689" s="23" t="s">
        <v>263</v>
      </c>
      <c r="AT689" s="44"/>
      <c r="AU689" s="44"/>
      <c r="BD689" s="23" t="s">
        <v>182</v>
      </c>
      <c r="BE689" s="1" t="s">
        <v>183</v>
      </c>
    </row>
    <row r="690" customFormat="false" ht="15" hidden="false" customHeight="true" outlineLevel="0" collapsed="false">
      <c r="A690" s="23" t="s">
        <v>2903</v>
      </c>
      <c r="B690" s="23" t="s">
        <v>2904</v>
      </c>
      <c r="C690" s="40" t="s">
        <v>177</v>
      </c>
      <c r="D690" s="23" t="s">
        <v>82</v>
      </c>
      <c r="E690" s="23" t="s">
        <v>2905</v>
      </c>
      <c r="F690" s="23" t="s">
        <v>2906</v>
      </c>
      <c r="G690" s="23" t="n">
        <v>51</v>
      </c>
      <c r="H690" s="23" t="n">
        <v>100</v>
      </c>
      <c r="I690" s="41" t="s">
        <v>188</v>
      </c>
      <c r="K690" s="23" t="n">
        <v>0</v>
      </c>
      <c r="L690" s="23" t="n">
        <v>0</v>
      </c>
      <c r="M690" s="23" t="n">
        <v>0</v>
      </c>
      <c r="N690" s="23" t="n">
        <v>0</v>
      </c>
      <c r="O690" s="23" t="n">
        <f aca="false">K690+L690</f>
        <v>0</v>
      </c>
      <c r="P690" s="23" t="n">
        <f aca="false">K690+L690+M690+N690</f>
        <v>0</v>
      </c>
      <c r="Q690" s="23" t="n">
        <v>0</v>
      </c>
      <c r="R690" s="23" t="n">
        <v>60</v>
      </c>
      <c r="S690" s="23" t="n">
        <v>100</v>
      </c>
      <c r="T690" s="23" t="n">
        <v>1088</v>
      </c>
      <c r="U690" s="42" t="n">
        <f aca="false">IF(I690="delivery",O690-SUM(Q690+R690),IF(I690="PO",P690-SUM(Q690:R690)))</f>
        <v>-60</v>
      </c>
      <c r="V690" s="43" t="n">
        <v>1.25</v>
      </c>
      <c r="W690" s="43"/>
      <c r="X690" s="43" t="n">
        <f aca="false">W690-V690</f>
        <v>-1.25</v>
      </c>
      <c r="Z690" s="44"/>
      <c r="AA690" s="44"/>
      <c r="AM690" s="23" t="str">
        <f aca="false">D690</f>
        <v>Arista</v>
      </c>
      <c r="AN690" s="23" t="s">
        <v>189</v>
      </c>
      <c r="AT690" s="44"/>
      <c r="AU690" s="44"/>
      <c r="BD690" s="23" t="s">
        <v>182</v>
      </c>
      <c r="BE690" s="1" t="s">
        <v>183</v>
      </c>
    </row>
    <row r="691" customFormat="false" ht="15" hidden="false" customHeight="true" outlineLevel="0" collapsed="false">
      <c r="A691" s="23" t="s">
        <v>2907</v>
      </c>
      <c r="B691" s="23" t="s">
        <v>2908</v>
      </c>
      <c r="C691" s="40" t="s">
        <v>177</v>
      </c>
      <c r="D691" s="23" t="s">
        <v>82</v>
      </c>
      <c r="E691" s="23" t="s">
        <v>2909</v>
      </c>
      <c r="F691" s="23" t="s">
        <v>2910</v>
      </c>
      <c r="G691" s="23" t="n">
        <v>41</v>
      </c>
      <c r="H691" s="23" t="n">
        <v>2000</v>
      </c>
      <c r="I691" s="41" t="s">
        <v>188</v>
      </c>
      <c r="K691" s="23" t="n">
        <v>0</v>
      </c>
      <c r="L691" s="23" t="n">
        <v>8479</v>
      </c>
      <c r="M691" s="23" t="n">
        <v>0</v>
      </c>
      <c r="N691" s="23" t="n">
        <v>2565</v>
      </c>
      <c r="O691" s="23" t="n">
        <f aca="false">K691+L691</f>
        <v>8479</v>
      </c>
      <c r="P691" s="23" t="n">
        <f aca="false">K691+L691+M691+N691</f>
        <v>11044</v>
      </c>
      <c r="Q691" s="23" t="n">
        <v>8264</v>
      </c>
      <c r="R691" s="23" t="n">
        <v>2744</v>
      </c>
      <c r="S691" s="23" t="n">
        <v>3300</v>
      </c>
      <c r="T691" s="23" t="n">
        <v>2176</v>
      </c>
      <c r="U691" s="42" t="n">
        <f aca="false">IF(I691="delivery",O691-SUM(Q691+R691),IF(I691="PO",P691-SUM(Q691:R691)))</f>
        <v>36</v>
      </c>
      <c r="V691" s="43" t="n">
        <v>0.106</v>
      </c>
      <c r="W691" s="43"/>
      <c r="X691" s="43" t="n">
        <f aca="false">W691-V691</f>
        <v>-0.106</v>
      </c>
      <c r="Y691" s="23" t="n">
        <v>0.14867</v>
      </c>
      <c r="Z691" s="44"/>
      <c r="AA691" s="44"/>
      <c r="AM691" s="23" t="str">
        <f aca="false">D691</f>
        <v>Arista</v>
      </c>
      <c r="AN691" s="23" t="s">
        <v>263</v>
      </c>
      <c r="AT691" s="44"/>
      <c r="AU691" s="44"/>
      <c r="BD691" s="23" t="s">
        <v>182</v>
      </c>
      <c r="BE691" s="1" t="s">
        <v>183</v>
      </c>
    </row>
    <row r="692" customFormat="false" ht="15" hidden="false" customHeight="true" outlineLevel="0" collapsed="false">
      <c r="A692" s="23" t="s">
        <v>2911</v>
      </c>
      <c r="B692" s="23" t="s">
        <v>2912</v>
      </c>
      <c r="C692" s="40" t="s">
        <v>177</v>
      </c>
      <c r="D692" s="23" t="s">
        <v>82</v>
      </c>
      <c r="E692" s="23" t="s">
        <v>2913</v>
      </c>
      <c r="F692" s="23" t="s">
        <v>2914</v>
      </c>
      <c r="G692" s="23" t="n">
        <v>41</v>
      </c>
      <c r="H692" s="23" t="n">
        <v>1000</v>
      </c>
      <c r="I692" s="41" t="s">
        <v>188</v>
      </c>
      <c r="K692" s="23" t="n">
        <v>0</v>
      </c>
      <c r="L692" s="23" t="n">
        <v>1000</v>
      </c>
      <c r="M692" s="23" t="n">
        <v>0</v>
      </c>
      <c r="N692" s="23" t="n">
        <v>0</v>
      </c>
      <c r="O692" s="23" t="n">
        <f aca="false">K692+L692</f>
        <v>1000</v>
      </c>
      <c r="P692" s="23" t="n">
        <f aca="false">K692+L692+M692+N692</f>
        <v>1000</v>
      </c>
      <c r="Q692" s="23" t="n">
        <v>348</v>
      </c>
      <c r="R692" s="23" t="n">
        <v>1080</v>
      </c>
      <c r="S692" s="23" t="n">
        <v>1080</v>
      </c>
      <c r="T692" s="23" t="n">
        <v>632</v>
      </c>
      <c r="U692" s="42" t="n">
        <f aca="false">IF(I692="delivery",O692-SUM(Q692+R692),IF(I692="PO",P692-SUM(Q692:R692)))</f>
        <v>-428</v>
      </c>
      <c r="V692" s="43" t="n">
        <v>0.3156</v>
      </c>
      <c r="W692" s="43"/>
      <c r="X692" s="43" t="n">
        <f aca="false">W692-V692</f>
        <v>-0.3156</v>
      </c>
      <c r="Z692" s="44"/>
      <c r="AA692" s="44"/>
      <c r="AM692" s="23" t="str">
        <f aca="false">D692</f>
        <v>Arista</v>
      </c>
      <c r="AN692" s="23" t="s">
        <v>263</v>
      </c>
      <c r="AT692" s="44"/>
      <c r="AU692" s="44"/>
      <c r="BD692" s="23" t="s">
        <v>182</v>
      </c>
      <c r="BE692" s="1" t="s">
        <v>183</v>
      </c>
    </row>
    <row r="693" customFormat="false" ht="15" hidden="false" customHeight="true" outlineLevel="0" collapsed="false">
      <c r="A693" s="23" t="s">
        <v>2915</v>
      </c>
      <c r="B693" s="23" t="s">
        <v>2916</v>
      </c>
      <c r="C693" s="40" t="s">
        <v>177</v>
      </c>
      <c r="D693" s="23" t="s">
        <v>82</v>
      </c>
      <c r="E693" s="23" t="s">
        <v>2917</v>
      </c>
      <c r="F693" s="23" t="s">
        <v>2918</v>
      </c>
      <c r="G693" s="23" t="n">
        <v>41</v>
      </c>
      <c r="H693" s="23" t="n">
        <v>1000</v>
      </c>
      <c r="I693" s="41" t="s">
        <v>188</v>
      </c>
      <c r="K693" s="23" t="n">
        <v>0</v>
      </c>
      <c r="L693" s="23" t="n">
        <v>0</v>
      </c>
      <c r="M693" s="23" t="n">
        <v>0</v>
      </c>
      <c r="N693" s="23" t="n">
        <v>0</v>
      </c>
      <c r="O693" s="23" t="n">
        <f aca="false">K693+L693</f>
        <v>0</v>
      </c>
      <c r="P693" s="23" t="n">
        <f aca="false">K693+L693+M693+N693</f>
        <v>0</v>
      </c>
      <c r="Q693" s="23" t="n">
        <v>0</v>
      </c>
      <c r="R693" s="23" t="n">
        <v>30</v>
      </c>
      <c r="S693" s="23" t="n">
        <v>50</v>
      </c>
      <c r="T693" s="23" t="n">
        <v>544</v>
      </c>
      <c r="U693" s="42" t="n">
        <f aca="false">IF(I693="delivery",O693-SUM(Q693+R693),IF(I693="PO",P693-SUM(Q693:R693)))</f>
        <v>-30</v>
      </c>
      <c r="V693" s="43" t="n">
        <v>1.358</v>
      </c>
      <c r="W693" s="43"/>
      <c r="X693" s="43" t="n">
        <f aca="false">W693-V693</f>
        <v>-1.358</v>
      </c>
      <c r="Z693" s="44"/>
      <c r="AA693" s="44"/>
      <c r="AM693" s="23" t="str">
        <f aca="false">D693</f>
        <v>Arista</v>
      </c>
      <c r="AN693" s="23" t="s">
        <v>263</v>
      </c>
      <c r="AT693" s="44"/>
      <c r="AU693" s="44"/>
      <c r="BD693" s="23" t="s">
        <v>182</v>
      </c>
      <c r="BE693" s="1" t="s">
        <v>183</v>
      </c>
    </row>
    <row r="694" customFormat="false" ht="15" hidden="false" customHeight="true" outlineLevel="0" collapsed="false">
      <c r="A694" s="23" t="s">
        <v>2919</v>
      </c>
      <c r="B694" s="23" t="s">
        <v>2920</v>
      </c>
      <c r="C694" s="40" t="s">
        <v>177</v>
      </c>
      <c r="D694" s="23" t="s">
        <v>82</v>
      </c>
      <c r="E694" s="23" t="s">
        <v>2921</v>
      </c>
      <c r="F694" s="23" t="s">
        <v>2922</v>
      </c>
      <c r="G694" s="23" t="n">
        <v>41</v>
      </c>
      <c r="H694" s="23" t="n">
        <v>1000</v>
      </c>
      <c r="I694" s="41" t="s">
        <v>188</v>
      </c>
      <c r="K694" s="23" t="n">
        <v>0</v>
      </c>
      <c r="L694" s="23" t="n">
        <v>1000</v>
      </c>
      <c r="M694" s="23" t="n">
        <v>0</v>
      </c>
      <c r="N694" s="23" t="n">
        <v>0</v>
      </c>
      <c r="O694" s="23" t="n">
        <f aca="false">K694+L694</f>
        <v>1000</v>
      </c>
      <c r="P694" s="23" t="n">
        <f aca="false">K694+L694+M694+N694</f>
        <v>1000</v>
      </c>
      <c r="Q694" s="23" t="n">
        <v>348</v>
      </c>
      <c r="R694" s="23" t="n">
        <v>1223</v>
      </c>
      <c r="S694" s="23" t="n">
        <v>1745</v>
      </c>
      <c r="T694" s="23" t="n">
        <v>829</v>
      </c>
      <c r="U694" s="42" t="n">
        <f aca="false">IF(I694="delivery",O694-SUM(Q694+R694),IF(I694="PO",P694-SUM(Q694:R694)))</f>
        <v>-571</v>
      </c>
      <c r="V694" s="43" t="n">
        <v>0.3321</v>
      </c>
      <c r="W694" s="43"/>
      <c r="X694" s="43" t="n">
        <f aca="false">W694-V694</f>
        <v>-0.3321</v>
      </c>
      <c r="Z694" s="44"/>
      <c r="AA694" s="44"/>
      <c r="AM694" s="23" t="str">
        <f aca="false">D694</f>
        <v>Arista</v>
      </c>
      <c r="AN694" s="23" t="s">
        <v>263</v>
      </c>
      <c r="AT694" s="44"/>
      <c r="AU694" s="44"/>
      <c r="BD694" s="23" t="s">
        <v>182</v>
      </c>
      <c r="BE694" s="1" t="s">
        <v>183</v>
      </c>
    </row>
    <row r="695" customFormat="false" ht="15" hidden="false" customHeight="true" outlineLevel="0" collapsed="false">
      <c r="A695" s="23" t="s">
        <v>2923</v>
      </c>
      <c r="B695" s="23" t="s">
        <v>2924</v>
      </c>
      <c r="C695" s="40" t="s">
        <v>177</v>
      </c>
      <c r="D695" s="23" t="s">
        <v>82</v>
      </c>
      <c r="E695" s="23" t="s">
        <v>2925</v>
      </c>
      <c r="F695" s="23" t="s">
        <v>2926</v>
      </c>
      <c r="G695" s="23" t="n">
        <v>41</v>
      </c>
      <c r="H695" s="23" t="n">
        <v>1000</v>
      </c>
      <c r="I695" s="41" t="s">
        <v>188</v>
      </c>
      <c r="K695" s="23" t="n">
        <v>0</v>
      </c>
      <c r="L695" s="23" t="n">
        <v>2000</v>
      </c>
      <c r="M695" s="23" t="n">
        <v>0</v>
      </c>
      <c r="N695" s="23" t="n">
        <v>0</v>
      </c>
      <c r="O695" s="23" t="n">
        <f aca="false">K695+L695</f>
        <v>2000</v>
      </c>
      <c r="P695" s="23" t="n">
        <f aca="false">K695+L695+M695+N695</f>
        <v>2000</v>
      </c>
      <c r="Q695" s="23" t="n">
        <v>348</v>
      </c>
      <c r="R695" s="23" t="n">
        <v>1223</v>
      </c>
      <c r="S695" s="23" t="n">
        <v>1745</v>
      </c>
      <c r="T695" s="23" t="n">
        <v>829</v>
      </c>
      <c r="U695" s="42" t="n">
        <f aca="false">IF(I695="delivery",O695-SUM(Q695+R695),IF(I695="PO",P695-SUM(Q695:R695)))</f>
        <v>429</v>
      </c>
      <c r="V695" s="43" t="n">
        <v>0.3344</v>
      </c>
      <c r="W695" s="43"/>
      <c r="X695" s="43" t="n">
        <f aca="false">W695-V695</f>
        <v>-0.3344</v>
      </c>
      <c r="Y695" s="23" t="n">
        <v>0.2362</v>
      </c>
      <c r="Z695" s="44"/>
      <c r="AA695" s="44"/>
      <c r="AM695" s="23" t="str">
        <f aca="false">D695</f>
        <v>Arista</v>
      </c>
      <c r="AN695" s="23" t="s">
        <v>263</v>
      </c>
      <c r="AT695" s="44"/>
      <c r="AU695" s="44"/>
      <c r="BD695" s="23" t="s">
        <v>182</v>
      </c>
      <c r="BE695" s="1" t="s">
        <v>183</v>
      </c>
    </row>
    <row r="696" customFormat="false" ht="15" hidden="false" customHeight="true" outlineLevel="0" collapsed="false">
      <c r="A696" s="23" t="s">
        <v>2927</v>
      </c>
      <c r="B696" s="23" t="s">
        <v>2928</v>
      </c>
      <c r="C696" s="40" t="s">
        <v>177</v>
      </c>
      <c r="D696" s="23" t="s">
        <v>82</v>
      </c>
      <c r="E696" s="23" t="s">
        <v>2929</v>
      </c>
      <c r="F696" s="23" t="s">
        <v>2930</v>
      </c>
      <c r="G696" s="23" t="n">
        <v>41</v>
      </c>
      <c r="H696" s="23" t="n">
        <v>100</v>
      </c>
      <c r="I696" s="41" t="s">
        <v>188</v>
      </c>
      <c r="K696" s="23" t="n">
        <v>0</v>
      </c>
      <c r="L696" s="23" t="n">
        <v>200</v>
      </c>
      <c r="M696" s="23" t="n">
        <v>0</v>
      </c>
      <c r="N696" s="23" t="n">
        <v>0</v>
      </c>
      <c r="O696" s="23" t="n">
        <f aca="false">K696+L696</f>
        <v>200</v>
      </c>
      <c r="P696" s="23" t="n">
        <f aca="false">K696+L696+M696+N696</f>
        <v>200</v>
      </c>
      <c r="Q696" s="23" t="n">
        <v>130</v>
      </c>
      <c r="R696" s="23" t="n">
        <v>48</v>
      </c>
      <c r="S696" s="23" t="n">
        <v>48</v>
      </c>
      <c r="T696" s="23" t="n">
        <v>32</v>
      </c>
      <c r="U696" s="42" t="n">
        <f aca="false">IF(I696="delivery",O696-SUM(Q696+R696),IF(I696="PO",P696-SUM(Q696:R696)))</f>
        <v>22</v>
      </c>
      <c r="V696" s="43" t="n">
        <v>0.4</v>
      </c>
      <c r="W696" s="43"/>
      <c r="X696" s="43" t="n">
        <f aca="false">W696-V696</f>
        <v>-0.4</v>
      </c>
      <c r="Y696" s="23" t="n">
        <v>0.4</v>
      </c>
      <c r="Z696" s="44"/>
      <c r="AA696" s="44"/>
      <c r="AM696" s="23" t="str">
        <f aca="false">D696</f>
        <v>Arista</v>
      </c>
      <c r="AN696" s="23" t="s">
        <v>181</v>
      </c>
      <c r="AT696" s="44"/>
      <c r="AU696" s="44"/>
      <c r="BD696" s="23" t="s">
        <v>182</v>
      </c>
      <c r="BE696" s="1" t="s">
        <v>183</v>
      </c>
    </row>
    <row r="697" customFormat="false" ht="15" hidden="false" customHeight="true" outlineLevel="0" collapsed="false">
      <c r="A697" s="23" t="s">
        <v>2931</v>
      </c>
      <c r="B697" s="23" t="s">
        <v>2932</v>
      </c>
      <c r="C697" s="40" t="s">
        <v>177</v>
      </c>
      <c r="D697" s="23" t="s">
        <v>82</v>
      </c>
      <c r="E697" s="23" t="s">
        <v>2933</v>
      </c>
      <c r="F697" s="23" t="s">
        <v>2934</v>
      </c>
      <c r="G697" s="23" t="n">
        <v>41</v>
      </c>
      <c r="H697" s="23" t="n">
        <v>1000</v>
      </c>
      <c r="I697" s="41" t="s">
        <v>188</v>
      </c>
      <c r="K697" s="23" t="n">
        <v>0</v>
      </c>
      <c r="L697" s="23" t="n">
        <v>0</v>
      </c>
      <c r="M697" s="23" t="n">
        <v>0</v>
      </c>
      <c r="N697" s="23" t="n">
        <v>0</v>
      </c>
      <c r="O697" s="23" t="n">
        <f aca="false">K697+L697</f>
        <v>0</v>
      </c>
      <c r="P697" s="23" t="n">
        <f aca="false">K697+L697+M697+N697</f>
        <v>0</v>
      </c>
      <c r="Q697" s="23" t="n">
        <v>0</v>
      </c>
      <c r="R697" s="23" t="n">
        <v>390</v>
      </c>
      <c r="S697" s="23" t="n">
        <v>650</v>
      </c>
      <c r="T697" s="23" t="n">
        <v>7072</v>
      </c>
      <c r="U697" s="42" t="n">
        <f aca="false">IF(I697="delivery",O697-SUM(Q697+R697),IF(I697="PO",P697-SUM(Q697:R697)))</f>
        <v>-390</v>
      </c>
      <c r="V697" s="43" t="n">
        <v>0.228</v>
      </c>
      <c r="W697" s="43"/>
      <c r="X697" s="43" t="n">
        <f aca="false">W697-V697</f>
        <v>-0.228</v>
      </c>
      <c r="Z697" s="44"/>
      <c r="AA697" s="44"/>
      <c r="AM697" s="23" t="str">
        <f aca="false">D697</f>
        <v>Arista</v>
      </c>
      <c r="AN697" s="23" t="s">
        <v>181</v>
      </c>
      <c r="AT697" s="44"/>
      <c r="AU697" s="44"/>
      <c r="BD697" s="23" t="s">
        <v>182</v>
      </c>
      <c r="BE697" s="1" t="s">
        <v>183</v>
      </c>
    </row>
    <row r="698" customFormat="false" ht="15" hidden="false" customHeight="true" outlineLevel="0" collapsed="false">
      <c r="A698" s="23" t="s">
        <v>2935</v>
      </c>
      <c r="B698" s="23" t="s">
        <v>2936</v>
      </c>
      <c r="C698" s="40" t="s">
        <v>177</v>
      </c>
      <c r="D698" s="23" t="s">
        <v>82</v>
      </c>
      <c r="E698" s="23" t="s">
        <v>2937</v>
      </c>
      <c r="F698" s="23" t="s">
        <v>2938</v>
      </c>
      <c r="G698" s="23" t="n">
        <v>41</v>
      </c>
      <c r="H698" s="23" t="n">
        <v>1000</v>
      </c>
      <c r="I698" s="41" t="s">
        <v>188</v>
      </c>
      <c r="K698" s="23" t="n">
        <v>0</v>
      </c>
      <c r="L698" s="23" t="n">
        <v>7231</v>
      </c>
      <c r="M698" s="23" t="n">
        <v>0</v>
      </c>
      <c r="N698" s="23" t="n">
        <v>0</v>
      </c>
      <c r="O698" s="23" t="n">
        <f aca="false">K698+L698</f>
        <v>7231</v>
      </c>
      <c r="P698" s="23" t="n">
        <f aca="false">K698+L698+M698+N698</f>
        <v>7231</v>
      </c>
      <c r="Q698" s="23" t="n">
        <v>5708</v>
      </c>
      <c r="R698" s="23" t="n">
        <v>8100</v>
      </c>
      <c r="S698" s="23" t="n">
        <v>8100</v>
      </c>
      <c r="T698" s="23" t="n">
        <v>4040</v>
      </c>
      <c r="U698" s="42" t="n">
        <f aca="false">IF(I698="delivery",O698-SUM(Q698+R698),IF(I698="PO",P698-SUM(Q698:R698)))</f>
        <v>-6577</v>
      </c>
      <c r="V698" s="43" t="n">
        <v>0.20508</v>
      </c>
      <c r="W698" s="43"/>
      <c r="X698" s="43" t="n">
        <f aca="false">W698-V698</f>
        <v>-0.20508</v>
      </c>
      <c r="Z698" s="44"/>
      <c r="AA698" s="44"/>
      <c r="AM698" s="23" t="str">
        <f aca="false">D698</f>
        <v>Arista</v>
      </c>
      <c r="AN698" s="23" t="s">
        <v>263</v>
      </c>
      <c r="AT698" s="44"/>
      <c r="AU698" s="44"/>
      <c r="BD698" s="23" t="s">
        <v>182</v>
      </c>
      <c r="BE698" s="1" t="s">
        <v>183</v>
      </c>
    </row>
    <row r="699" customFormat="false" ht="15" hidden="false" customHeight="true" outlineLevel="0" collapsed="false">
      <c r="A699" s="23" t="s">
        <v>2939</v>
      </c>
      <c r="B699" s="23" t="s">
        <v>2940</v>
      </c>
      <c r="C699" s="40" t="s">
        <v>177</v>
      </c>
      <c r="D699" s="23" t="s">
        <v>82</v>
      </c>
      <c r="E699" s="23" t="s">
        <v>2941</v>
      </c>
      <c r="F699" s="23" t="s">
        <v>2942</v>
      </c>
      <c r="G699" s="23" t="n">
        <v>41</v>
      </c>
      <c r="H699" s="23" t="n">
        <v>1000</v>
      </c>
      <c r="I699" s="41" t="s">
        <v>188</v>
      </c>
      <c r="K699" s="23" t="n">
        <v>0</v>
      </c>
      <c r="L699" s="23" t="n">
        <v>4</v>
      </c>
      <c r="M699" s="23" t="n">
        <v>0</v>
      </c>
      <c r="N699" s="23" t="n">
        <v>0</v>
      </c>
      <c r="O699" s="23" t="n">
        <f aca="false">K699+L699</f>
        <v>4</v>
      </c>
      <c r="P699" s="23" t="n">
        <f aca="false">K699+L699+M699+N699</f>
        <v>4</v>
      </c>
      <c r="Q699" s="23" t="n">
        <v>0</v>
      </c>
      <c r="R699" s="23" t="n">
        <v>0</v>
      </c>
      <c r="S699" s="23" t="n">
        <v>0</v>
      </c>
      <c r="T699" s="23" t="n">
        <v>0</v>
      </c>
      <c r="U699" s="42" t="n">
        <f aca="false">IF(I699="delivery",O699-SUM(Q699+R699),IF(I699="PO",P699-SUM(Q699:R699)))</f>
        <v>4</v>
      </c>
      <c r="V699" s="43" t="n">
        <v>0.21461</v>
      </c>
      <c r="W699" s="43"/>
      <c r="X699" s="43" t="n">
        <f aca="false">W699-V699</f>
        <v>-0.21461</v>
      </c>
      <c r="Z699" s="44"/>
      <c r="AA699" s="44"/>
      <c r="AM699" s="23" t="str">
        <f aca="false">D699</f>
        <v>Arista</v>
      </c>
      <c r="AN699" s="23" t="s">
        <v>263</v>
      </c>
      <c r="AT699" s="44"/>
      <c r="AU699" s="44"/>
      <c r="BD699" s="23" t="s">
        <v>182</v>
      </c>
      <c r="BE699" s="1" t="s">
        <v>183</v>
      </c>
    </row>
    <row r="700" customFormat="false" ht="15" hidden="false" customHeight="true" outlineLevel="0" collapsed="false">
      <c r="A700" s="23" t="s">
        <v>2943</v>
      </c>
      <c r="B700" s="23" t="s">
        <v>2944</v>
      </c>
      <c r="C700" s="40" t="s">
        <v>177</v>
      </c>
      <c r="D700" s="23" t="s">
        <v>82</v>
      </c>
      <c r="E700" s="23" t="s">
        <v>2941</v>
      </c>
      <c r="F700" s="23" t="s">
        <v>2945</v>
      </c>
      <c r="G700" s="23" t="n">
        <v>41</v>
      </c>
      <c r="H700" s="23" t="n">
        <v>1000</v>
      </c>
      <c r="I700" s="41" t="s">
        <v>188</v>
      </c>
      <c r="K700" s="23" t="n">
        <v>0</v>
      </c>
      <c r="L700" s="23" t="n">
        <v>8828</v>
      </c>
      <c r="M700" s="23" t="n">
        <v>0</v>
      </c>
      <c r="N700" s="23" t="n">
        <v>0</v>
      </c>
      <c r="O700" s="23" t="n">
        <f aca="false">K700+L700</f>
        <v>8828</v>
      </c>
      <c r="P700" s="23" t="n">
        <f aca="false">K700+L700+M700+N700</f>
        <v>8828</v>
      </c>
      <c r="Q700" s="23" t="n">
        <v>5708</v>
      </c>
      <c r="R700" s="23" t="n">
        <v>8100</v>
      </c>
      <c r="S700" s="23" t="n">
        <v>8100</v>
      </c>
      <c r="T700" s="23" t="n">
        <v>4040</v>
      </c>
      <c r="U700" s="42" t="n">
        <f aca="false">IF(I700="delivery",O700-SUM(Q700+R700),IF(I700="PO",P700-SUM(Q700:R700)))</f>
        <v>-4980</v>
      </c>
      <c r="V700" s="43" t="n">
        <v>0.21461</v>
      </c>
      <c r="W700" s="43"/>
      <c r="X700" s="43" t="n">
        <f aca="false">W700-V700</f>
        <v>-0.21461</v>
      </c>
      <c r="Z700" s="44"/>
      <c r="AA700" s="44"/>
      <c r="AM700" s="23" t="str">
        <f aca="false">D700</f>
        <v>Arista</v>
      </c>
      <c r="AN700" s="23" t="s">
        <v>263</v>
      </c>
      <c r="AT700" s="44"/>
      <c r="AU700" s="44"/>
      <c r="BD700" s="23" t="s">
        <v>182</v>
      </c>
      <c r="BE700" s="1" t="s">
        <v>183</v>
      </c>
    </row>
    <row r="701" customFormat="false" ht="15" hidden="false" customHeight="true" outlineLevel="0" collapsed="false">
      <c r="A701" s="23" t="s">
        <v>2946</v>
      </c>
      <c r="B701" s="23" t="s">
        <v>2947</v>
      </c>
      <c r="C701" s="40" t="s">
        <v>177</v>
      </c>
      <c r="D701" s="23" t="s">
        <v>82</v>
      </c>
      <c r="E701" s="23" t="s">
        <v>2948</v>
      </c>
      <c r="F701" s="23" t="s">
        <v>2949</v>
      </c>
      <c r="G701" s="23" t="n">
        <v>36</v>
      </c>
      <c r="H701" s="23" t="n">
        <v>1000</v>
      </c>
      <c r="I701" s="41" t="s">
        <v>188</v>
      </c>
      <c r="K701" s="23" t="n">
        <v>0</v>
      </c>
      <c r="L701" s="23" t="n">
        <v>14560</v>
      </c>
      <c r="M701" s="23" t="n">
        <v>0</v>
      </c>
      <c r="N701" s="23" t="n">
        <v>0</v>
      </c>
      <c r="O701" s="23" t="n">
        <f aca="false">K701+L701</f>
        <v>14560</v>
      </c>
      <c r="P701" s="23" t="n">
        <f aca="false">K701+L701+M701+N701</f>
        <v>14560</v>
      </c>
      <c r="Q701" s="23" t="n">
        <v>17124</v>
      </c>
      <c r="R701" s="23" t="n">
        <v>30394</v>
      </c>
      <c r="S701" s="23" t="n">
        <v>29854</v>
      </c>
      <c r="T701" s="23" t="n">
        <v>15312</v>
      </c>
      <c r="U701" s="42" t="n">
        <f aca="false">IF(I701="delivery",O701-SUM(Q701+R701),IF(I701="PO",P701-SUM(Q701:R701)))</f>
        <v>-32958</v>
      </c>
      <c r="V701" s="43" t="n">
        <v>0.23</v>
      </c>
      <c r="W701" s="43"/>
      <c r="X701" s="43" t="n">
        <f aca="false">W701-V701</f>
        <v>-0.23</v>
      </c>
      <c r="Z701" s="44"/>
      <c r="AA701" s="44"/>
      <c r="AM701" s="23" t="str">
        <f aca="false">D701</f>
        <v>Arista</v>
      </c>
      <c r="AN701" s="23" t="s">
        <v>181</v>
      </c>
      <c r="AT701" s="44"/>
      <c r="AU701" s="44"/>
      <c r="BD701" s="23" t="s">
        <v>182</v>
      </c>
      <c r="BE701" s="1" t="s">
        <v>183</v>
      </c>
    </row>
    <row r="702" customFormat="false" ht="15" hidden="false" customHeight="true" outlineLevel="0" collapsed="false">
      <c r="A702" s="23" t="s">
        <v>2950</v>
      </c>
      <c r="B702" s="23" t="s">
        <v>2951</v>
      </c>
      <c r="C702" s="40" t="s">
        <v>177</v>
      </c>
      <c r="D702" s="23" t="s">
        <v>82</v>
      </c>
      <c r="E702" s="23" t="s">
        <v>2952</v>
      </c>
      <c r="F702" s="23" t="s">
        <v>2953</v>
      </c>
      <c r="G702" s="23" t="n">
        <v>41</v>
      </c>
      <c r="H702" s="23" t="n">
        <v>5000</v>
      </c>
      <c r="I702" s="41" t="s">
        <v>188</v>
      </c>
      <c r="K702" s="23" t="n">
        <v>0</v>
      </c>
      <c r="L702" s="23" t="n">
        <v>56983</v>
      </c>
      <c r="M702" s="23" t="n">
        <v>0</v>
      </c>
      <c r="N702" s="23" t="n">
        <v>0</v>
      </c>
      <c r="O702" s="23" t="n">
        <f aca="false">K702+L702</f>
        <v>56983</v>
      </c>
      <c r="P702" s="23" t="n">
        <f aca="false">K702+L702+M702+N702</f>
        <v>56983</v>
      </c>
      <c r="Q702" s="23" t="n">
        <v>35032</v>
      </c>
      <c r="R702" s="23" t="n">
        <v>62393</v>
      </c>
      <c r="S702" s="23" t="n">
        <v>65119</v>
      </c>
      <c r="T702" s="23" t="n">
        <v>33815</v>
      </c>
      <c r="U702" s="42" t="n">
        <f aca="false">IF(I702="delivery",O702-SUM(Q702+R702),IF(I702="PO",P702-SUM(Q702:R702)))</f>
        <v>-40442</v>
      </c>
      <c r="V702" s="43" t="n">
        <v>0.417</v>
      </c>
      <c r="W702" s="43"/>
      <c r="X702" s="43" t="n">
        <f aca="false">W702-V702</f>
        <v>-0.417</v>
      </c>
      <c r="Z702" s="44"/>
      <c r="AA702" s="44"/>
      <c r="AM702" s="23" t="str">
        <f aca="false">D702</f>
        <v>Arista</v>
      </c>
      <c r="AN702" s="23" t="s">
        <v>263</v>
      </c>
      <c r="AT702" s="44"/>
      <c r="AU702" s="44"/>
      <c r="BD702" s="23" t="s">
        <v>182</v>
      </c>
      <c r="BE702" s="1" t="s">
        <v>183</v>
      </c>
    </row>
    <row r="703" customFormat="false" ht="15" hidden="false" customHeight="true" outlineLevel="0" collapsed="false">
      <c r="A703" s="23" t="s">
        <v>2954</v>
      </c>
      <c r="B703" s="23" t="s">
        <v>2955</v>
      </c>
      <c r="C703" s="40" t="s">
        <v>177</v>
      </c>
      <c r="D703" s="23" t="s">
        <v>82</v>
      </c>
      <c r="E703" s="23" t="s">
        <v>2956</v>
      </c>
      <c r="F703" s="23" t="s">
        <v>2957</v>
      </c>
      <c r="G703" s="23" t="n">
        <v>36</v>
      </c>
      <c r="H703" s="23" t="n">
        <v>1000</v>
      </c>
      <c r="I703" s="41" t="s">
        <v>188</v>
      </c>
      <c r="K703" s="23" t="n">
        <v>0</v>
      </c>
      <c r="L703" s="23" t="n">
        <v>0</v>
      </c>
      <c r="M703" s="23" t="n">
        <v>0</v>
      </c>
      <c r="N703" s="23" t="n">
        <v>0</v>
      </c>
      <c r="O703" s="23" t="n">
        <f aca="false">K703+L703</f>
        <v>0</v>
      </c>
      <c r="P703" s="23" t="n">
        <f aca="false">K703+L703+M703+N703</f>
        <v>0</v>
      </c>
      <c r="Q703" s="23" t="n">
        <v>0</v>
      </c>
      <c r="R703" s="23" t="n">
        <v>143</v>
      </c>
      <c r="S703" s="23" t="n">
        <v>665</v>
      </c>
      <c r="T703" s="23" t="n">
        <v>197</v>
      </c>
      <c r="U703" s="42" t="n">
        <f aca="false">IF(I703="delivery",O703-SUM(Q703+R703),IF(I703="PO",P703-SUM(Q703:R703)))</f>
        <v>-143</v>
      </c>
      <c r="V703" s="45" t="n">
        <v>0.24741</v>
      </c>
      <c r="W703" s="45"/>
      <c r="X703" s="43" t="n">
        <f aca="false">W703-V703</f>
        <v>-0.24741</v>
      </c>
      <c r="Z703" s="44"/>
      <c r="AA703" s="44"/>
      <c r="AM703" s="23" t="str">
        <f aca="false">D703</f>
        <v>Arista</v>
      </c>
      <c r="AN703" s="23" t="s">
        <v>263</v>
      </c>
      <c r="AT703" s="44"/>
      <c r="AU703" s="44"/>
      <c r="BD703" s="23" t="s">
        <v>719</v>
      </c>
      <c r="BE703" s="1" t="s">
        <v>183</v>
      </c>
    </row>
    <row r="704" customFormat="false" ht="15" hidden="false" customHeight="true" outlineLevel="0" collapsed="false">
      <c r="A704" s="23" t="s">
        <v>2958</v>
      </c>
      <c r="B704" s="23" t="s">
        <v>2959</v>
      </c>
      <c r="C704" s="40" t="s">
        <v>177</v>
      </c>
      <c r="D704" s="23" t="s">
        <v>82</v>
      </c>
      <c r="E704" s="23" t="s">
        <v>2960</v>
      </c>
      <c r="F704" s="23" t="s">
        <v>2961</v>
      </c>
      <c r="G704" s="23" t="n">
        <v>36</v>
      </c>
      <c r="H704" s="23" t="n">
        <v>1000</v>
      </c>
      <c r="I704" s="41" t="s">
        <v>188</v>
      </c>
      <c r="K704" s="23" t="n">
        <v>0</v>
      </c>
      <c r="L704" s="23" t="n">
        <v>0</v>
      </c>
      <c r="M704" s="23" t="n">
        <v>1000</v>
      </c>
      <c r="N704" s="23" t="n">
        <v>0</v>
      </c>
      <c r="O704" s="23" t="n">
        <f aca="false">K704+L704</f>
        <v>0</v>
      </c>
      <c r="P704" s="23" t="n">
        <f aca="false">K704+L704+M704+N704</f>
        <v>1000</v>
      </c>
      <c r="Q704" s="23" t="n">
        <v>0</v>
      </c>
      <c r="R704" s="23" t="n">
        <v>613</v>
      </c>
      <c r="S704" s="23" t="n">
        <v>450</v>
      </c>
      <c r="T704" s="23" t="n">
        <v>267</v>
      </c>
      <c r="U704" s="42" t="n">
        <f aca="false">IF(I704="delivery",O704-SUM(Q704+R704),IF(I704="PO",P704-SUM(Q704:R704)))</f>
        <v>387</v>
      </c>
      <c r="V704" s="43" t="n">
        <v>0.30398</v>
      </c>
      <c r="W704" s="43"/>
      <c r="X704" s="43" t="n">
        <f aca="false">W704-V704</f>
        <v>-0.30398</v>
      </c>
      <c r="Z704" s="44"/>
      <c r="AA704" s="44"/>
      <c r="AM704" s="23" t="str">
        <f aca="false">D704</f>
        <v>Arista</v>
      </c>
      <c r="AN704" s="23" t="s">
        <v>263</v>
      </c>
      <c r="AT704" s="44"/>
      <c r="AU704" s="44"/>
      <c r="BD704" s="23" t="s">
        <v>719</v>
      </c>
      <c r="BE704" s="1" t="s">
        <v>183</v>
      </c>
    </row>
    <row r="705" customFormat="false" ht="15" hidden="false" customHeight="true" outlineLevel="0" collapsed="false">
      <c r="A705" s="23" t="s">
        <v>2962</v>
      </c>
      <c r="B705" s="23" t="s">
        <v>2963</v>
      </c>
      <c r="C705" s="40" t="s">
        <v>177</v>
      </c>
      <c r="D705" s="23" t="s">
        <v>82</v>
      </c>
      <c r="E705" s="23" t="s">
        <v>2964</v>
      </c>
      <c r="F705" s="23" t="s">
        <v>2965</v>
      </c>
      <c r="G705" s="23" t="n">
        <v>46</v>
      </c>
      <c r="H705" s="23" t="n">
        <v>1000</v>
      </c>
      <c r="I705" s="41" t="s">
        <v>188</v>
      </c>
      <c r="K705" s="23" t="n">
        <v>0</v>
      </c>
      <c r="L705" s="23" t="n">
        <v>0</v>
      </c>
      <c r="M705" s="23" t="n">
        <v>0</v>
      </c>
      <c r="N705" s="23" t="n">
        <v>0</v>
      </c>
      <c r="O705" s="23" t="n">
        <f aca="false">K705+L705</f>
        <v>0</v>
      </c>
      <c r="P705" s="23" t="n">
        <f aca="false">K705+L705+M705+N705</f>
        <v>0</v>
      </c>
      <c r="Q705" s="23" t="n">
        <v>0</v>
      </c>
      <c r="R705" s="23" t="n">
        <v>0</v>
      </c>
      <c r="S705" s="23" t="n">
        <v>0</v>
      </c>
      <c r="T705" s="23" t="n">
        <v>0</v>
      </c>
      <c r="U705" s="42" t="n">
        <f aca="false">IF(I705="delivery",O705-SUM(Q705+R705),IF(I705="PO",P705-SUM(Q705:R705)))</f>
        <v>0</v>
      </c>
      <c r="V705" s="45" t="n">
        <v>0.66</v>
      </c>
      <c r="W705" s="45"/>
      <c r="X705" s="43" t="n">
        <f aca="false">W705-V705</f>
        <v>-0.66</v>
      </c>
      <c r="Z705" s="44"/>
      <c r="AA705" s="44"/>
      <c r="AM705" s="23" t="str">
        <f aca="false">D705</f>
        <v>Arista</v>
      </c>
      <c r="AN705" s="23" t="s">
        <v>181</v>
      </c>
      <c r="AT705" s="44"/>
      <c r="AU705" s="44"/>
      <c r="BD705" s="23" t="s">
        <v>719</v>
      </c>
      <c r="BE705" s="1" t="s">
        <v>183</v>
      </c>
    </row>
    <row r="706" customFormat="false" ht="15" hidden="false" customHeight="true" outlineLevel="0" collapsed="false">
      <c r="A706" s="23" t="s">
        <v>2966</v>
      </c>
      <c r="B706" s="23" t="s">
        <v>2967</v>
      </c>
      <c r="C706" s="40" t="s">
        <v>177</v>
      </c>
      <c r="D706" s="23" t="s">
        <v>82</v>
      </c>
      <c r="E706" s="23" t="s">
        <v>2968</v>
      </c>
      <c r="F706" s="23" t="s">
        <v>2969</v>
      </c>
      <c r="G706" s="23" t="n">
        <v>41</v>
      </c>
      <c r="H706" s="23" t="n">
        <v>1000</v>
      </c>
      <c r="I706" s="41" t="s">
        <v>188</v>
      </c>
      <c r="K706" s="23" t="n">
        <v>0</v>
      </c>
      <c r="L706" s="23" t="n">
        <v>1000</v>
      </c>
      <c r="M706" s="23" t="n">
        <v>0</v>
      </c>
      <c r="N706" s="23" t="n">
        <v>0</v>
      </c>
      <c r="O706" s="23" t="n">
        <f aca="false">K706+L706</f>
        <v>1000</v>
      </c>
      <c r="P706" s="23" t="n">
        <f aca="false">K706+L706+M706+N706</f>
        <v>1000</v>
      </c>
      <c r="Q706" s="23" t="n">
        <v>884</v>
      </c>
      <c r="R706" s="23" t="n">
        <v>1316</v>
      </c>
      <c r="S706" s="23" t="n">
        <v>668</v>
      </c>
      <c r="T706" s="23" t="n">
        <v>272</v>
      </c>
      <c r="U706" s="42" t="n">
        <f aca="false">IF(I706="delivery",O706-SUM(Q706+R706),IF(I706="PO",P706-SUM(Q706:R706)))</f>
        <v>-1200</v>
      </c>
      <c r="V706" s="43" t="n">
        <v>0.32251</v>
      </c>
      <c r="W706" s="43"/>
      <c r="X706" s="43" t="n">
        <f aca="false">W706-V706</f>
        <v>-0.32251</v>
      </c>
      <c r="Z706" s="44"/>
      <c r="AA706" s="44"/>
      <c r="AM706" s="23" t="str">
        <f aca="false">D706</f>
        <v>Arista</v>
      </c>
      <c r="AN706" s="23" t="s">
        <v>263</v>
      </c>
      <c r="AT706" s="44"/>
      <c r="AU706" s="44"/>
      <c r="BD706" s="23" t="s">
        <v>182</v>
      </c>
      <c r="BE706" s="1" t="s">
        <v>183</v>
      </c>
    </row>
    <row r="707" customFormat="false" ht="15" hidden="false" customHeight="true" outlineLevel="0" collapsed="false">
      <c r="A707" s="23" t="s">
        <v>2970</v>
      </c>
      <c r="B707" s="23" t="s">
        <v>2971</v>
      </c>
      <c r="C707" s="40" t="s">
        <v>177</v>
      </c>
      <c r="D707" s="23" t="s">
        <v>1471</v>
      </c>
      <c r="E707" s="23" t="s">
        <v>2972</v>
      </c>
      <c r="F707" s="23" t="s">
        <v>2973</v>
      </c>
      <c r="G707" s="23" t="n">
        <v>63</v>
      </c>
      <c r="H707" s="23" t="n">
        <v>100</v>
      </c>
      <c r="I707" s="41" t="s">
        <v>188</v>
      </c>
      <c r="K707" s="23" t="n">
        <v>0</v>
      </c>
      <c r="L707" s="23" t="n">
        <v>1256</v>
      </c>
      <c r="M707" s="23" t="n">
        <v>0</v>
      </c>
      <c r="N707" s="23" t="n">
        <v>0</v>
      </c>
      <c r="O707" s="23" t="n">
        <f aca="false">K707+L707</f>
        <v>1256</v>
      </c>
      <c r="P707" s="23" t="n">
        <f aca="false">K707+L707+M707+N707</f>
        <v>1256</v>
      </c>
      <c r="Q707" s="23" t="n">
        <v>1472</v>
      </c>
      <c r="R707" s="23" t="n">
        <v>2393</v>
      </c>
      <c r="S707" s="23" t="n">
        <v>2219</v>
      </c>
      <c r="T707" s="23" t="n">
        <v>1082</v>
      </c>
      <c r="U707" s="42" t="n">
        <f aca="false">IF(I707="delivery",O707-SUM(Q707+R707),IF(I707="PO",P707-SUM(Q707:R707)))</f>
        <v>-2609</v>
      </c>
      <c r="V707" s="43" t="n">
        <v>0.7398</v>
      </c>
      <c r="W707" s="43"/>
      <c r="X707" s="43" t="n">
        <f aca="false">W707-V707</f>
        <v>-0.7398</v>
      </c>
      <c r="Z707" s="44"/>
      <c r="AA707" s="44"/>
      <c r="AM707" s="23" t="str">
        <f aca="false">D707</f>
        <v>Sanmina</v>
      </c>
      <c r="AN707" s="23" t="s">
        <v>1474</v>
      </c>
      <c r="AT707" s="44"/>
      <c r="AU707" s="44"/>
      <c r="BD707" s="23" t="s">
        <v>182</v>
      </c>
      <c r="BE707" s="1" t="s">
        <v>183</v>
      </c>
    </row>
    <row r="708" customFormat="false" ht="15" hidden="false" customHeight="true" outlineLevel="0" collapsed="false">
      <c r="A708" s="23" t="s">
        <v>2974</v>
      </c>
      <c r="B708" s="23" t="s">
        <v>2975</v>
      </c>
      <c r="C708" s="40" t="s">
        <v>177</v>
      </c>
      <c r="D708" s="23" t="s">
        <v>82</v>
      </c>
      <c r="E708" s="23" t="s">
        <v>2976</v>
      </c>
      <c r="F708" s="23" t="s">
        <v>2977</v>
      </c>
      <c r="G708" s="23" t="n">
        <v>41</v>
      </c>
      <c r="H708" s="23" t="n">
        <v>500</v>
      </c>
      <c r="I708" s="41" t="s">
        <v>188</v>
      </c>
      <c r="K708" s="23" t="n">
        <v>0</v>
      </c>
      <c r="L708" s="23" t="n">
        <v>502</v>
      </c>
      <c r="M708" s="23" t="n">
        <v>0</v>
      </c>
      <c r="N708" s="23" t="n">
        <v>0</v>
      </c>
      <c r="O708" s="23" t="n">
        <f aca="false">K708+L708</f>
        <v>502</v>
      </c>
      <c r="P708" s="23" t="n">
        <f aca="false">K708+L708+M708+N708</f>
        <v>502</v>
      </c>
      <c r="Q708" s="23" t="n">
        <v>0</v>
      </c>
      <c r="R708" s="23" t="n">
        <v>0</v>
      </c>
      <c r="S708" s="23" t="n">
        <v>0</v>
      </c>
      <c r="T708" s="23" t="n">
        <v>0</v>
      </c>
      <c r="U708" s="42" t="n">
        <f aca="false">IF(I708="delivery",O708-SUM(Q708+R708),IF(I708="PO",P708-SUM(Q708:R708)))</f>
        <v>502</v>
      </c>
      <c r="V708" s="43" t="n">
        <v>0.5</v>
      </c>
      <c r="W708" s="43"/>
      <c r="X708" s="43" t="n">
        <f aca="false">W708-V708</f>
        <v>-0.5</v>
      </c>
      <c r="Z708" s="44"/>
      <c r="AA708" s="44"/>
      <c r="AM708" s="23" t="str">
        <f aca="false">D708</f>
        <v>Arista</v>
      </c>
      <c r="AN708" s="23" t="s">
        <v>181</v>
      </c>
      <c r="AT708" s="44"/>
      <c r="AU708" s="44"/>
      <c r="BD708" s="23" t="s">
        <v>182</v>
      </c>
      <c r="BE708" s="1" t="s">
        <v>183</v>
      </c>
    </row>
    <row r="709" customFormat="false" ht="15" hidden="false" customHeight="true" outlineLevel="0" collapsed="false">
      <c r="A709" s="23" t="s">
        <v>2978</v>
      </c>
      <c r="B709" s="23" t="s">
        <v>2979</v>
      </c>
      <c r="C709" s="40" t="s">
        <v>177</v>
      </c>
      <c r="D709" s="23" t="s">
        <v>82</v>
      </c>
      <c r="E709" s="23" t="s">
        <v>2976</v>
      </c>
      <c r="F709" s="23" t="s">
        <v>2980</v>
      </c>
      <c r="G709" s="23" t="n">
        <v>41</v>
      </c>
      <c r="H709" s="23" t="n">
        <v>500</v>
      </c>
      <c r="I709" s="41" t="s">
        <v>188</v>
      </c>
      <c r="K709" s="23" t="n">
        <v>0</v>
      </c>
      <c r="L709" s="23" t="n">
        <v>1349</v>
      </c>
      <c r="M709" s="23" t="n">
        <v>0</v>
      </c>
      <c r="N709" s="23" t="n">
        <v>0</v>
      </c>
      <c r="O709" s="23" t="n">
        <f aca="false">K709+L709</f>
        <v>1349</v>
      </c>
      <c r="P709" s="23" t="n">
        <f aca="false">K709+L709+M709+N709</f>
        <v>1349</v>
      </c>
      <c r="Q709" s="23" t="n">
        <v>12</v>
      </c>
      <c r="R709" s="23" t="n">
        <v>0</v>
      </c>
      <c r="S709" s="23" t="n">
        <v>0</v>
      </c>
      <c r="T709" s="23" t="n">
        <v>0</v>
      </c>
      <c r="U709" s="42" t="n">
        <f aca="false">IF(I709="delivery",O709-SUM(Q709+R709),IF(I709="PO",P709-SUM(Q709:R709)))</f>
        <v>1337</v>
      </c>
      <c r="V709" s="43" t="n">
        <v>0.5</v>
      </c>
      <c r="W709" s="43"/>
      <c r="X709" s="43" t="n">
        <f aca="false">W709-V709</f>
        <v>-0.5</v>
      </c>
      <c r="Z709" s="44"/>
      <c r="AA709" s="44"/>
      <c r="AM709" s="23" t="str">
        <f aca="false">D709</f>
        <v>Arista</v>
      </c>
      <c r="AN709" s="23" t="s">
        <v>181</v>
      </c>
      <c r="AT709" s="44"/>
      <c r="AU709" s="44"/>
      <c r="BD709" s="23" t="s">
        <v>182</v>
      </c>
      <c r="BE709" s="1" t="s">
        <v>183</v>
      </c>
    </row>
    <row r="710" customFormat="false" ht="15" hidden="false" customHeight="true" outlineLevel="0" collapsed="false">
      <c r="A710" s="23" t="s">
        <v>2981</v>
      </c>
      <c r="B710" s="23" t="s">
        <v>2982</v>
      </c>
      <c r="C710" s="40" t="s">
        <v>177</v>
      </c>
      <c r="D710" s="23" t="s">
        <v>82</v>
      </c>
      <c r="E710" s="23" t="s">
        <v>2976</v>
      </c>
      <c r="F710" s="23" t="s">
        <v>2983</v>
      </c>
      <c r="G710" s="23" t="n">
        <v>41</v>
      </c>
      <c r="H710" s="23" t="n">
        <v>500</v>
      </c>
      <c r="I710" s="41" t="s">
        <v>188</v>
      </c>
      <c r="K710" s="23" t="n">
        <v>0</v>
      </c>
      <c r="L710" s="23" t="n">
        <v>436</v>
      </c>
      <c r="M710" s="23" t="n">
        <v>0</v>
      </c>
      <c r="N710" s="23" t="n">
        <v>0</v>
      </c>
      <c r="O710" s="23" t="n">
        <f aca="false">K710+L710</f>
        <v>436</v>
      </c>
      <c r="P710" s="23" t="n">
        <f aca="false">K710+L710+M710+N710</f>
        <v>436</v>
      </c>
      <c r="Q710" s="23" t="n">
        <v>1830</v>
      </c>
      <c r="R710" s="23" t="n">
        <v>2466</v>
      </c>
      <c r="S710" s="23" t="n">
        <v>2466</v>
      </c>
      <c r="T710" s="23" t="n">
        <v>1228</v>
      </c>
      <c r="U710" s="42" t="n">
        <f aca="false">IF(I710="delivery",O710-SUM(Q710+R710),IF(I710="PO",P710-SUM(Q710:R710)))</f>
        <v>-3860</v>
      </c>
      <c r="V710" s="43" t="n">
        <v>0.5</v>
      </c>
      <c r="W710" s="43"/>
      <c r="X710" s="43" t="n">
        <f aca="false">W710-V710</f>
        <v>-0.5</v>
      </c>
      <c r="Z710" s="44"/>
      <c r="AA710" s="44"/>
      <c r="AM710" s="23" t="str">
        <f aca="false">D710</f>
        <v>Arista</v>
      </c>
      <c r="AN710" s="23" t="s">
        <v>181</v>
      </c>
      <c r="AT710" s="44"/>
      <c r="AU710" s="44"/>
      <c r="BD710" s="23" t="s">
        <v>182</v>
      </c>
      <c r="BE710" s="1" t="s">
        <v>183</v>
      </c>
    </row>
    <row r="711" customFormat="false" ht="15" hidden="false" customHeight="true" outlineLevel="0" collapsed="false">
      <c r="A711" s="23" t="s">
        <v>2984</v>
      </c>
      <c r="B711" s="23" t="s">
        <v>2985</v>
      </c>
      <c r="C711" s="40" t="s">
        <v>177</v>
      </c>
      <c r="D711" s="23" t="s">
        <v>82</v>
      </c>
      <c r="E711" s="23" t="s">
        <v>2986</v>
      </c>
      <c r="F711" s="23" t="s">
        <v>2987</v>
      </c>
      <c r="G711" s="23" t="n">
        <v>46</v>
      </c>
      <c r="H711" s="23" t="n">
        <v>1000</v>
      </c>
      <c r="I711" s="41" t="s">
        <v>188</v>
      </c>
      <c r="K711" s="23" t="n">
        <v>0</v>
      </c>
      <c r="L711" s="23" t="n">
        <v>0</v>
      </c>
      <c r="M711" s="23" t="n">
        <v>0</v>
      </c>
      <c r="N711" s="23" t="n">
        <v>0</v>
      </c>
      <c r="O711" s="23" t="n">
        <f aca="false">K711+L711</f>
        <v>0</v>
      </c>
      <c r="P711" s="23" t="n">
        <f aca="false">K711+L711+M711+N711</f>
        <v>0</v>
      </c>
      <c r="Q711" s="23" t="n">
        <v>0</v>
      </c>
      <c r="R711" s="23" t="n">
        <v>30</v>
      </c>
      <c r="S711" s="23" t="n">
        <v>50</v>
      </c>
      <c r="T711" s="23" t="n">
        <v>544</v>
      </c>
      <c r="U711" s="42" t="n">
        <f aca="false">IF(I711="delivery",O711-SUM(Q711+R711),IF(I711="PO",P711-SUM(Q711:R711)))</f>
        <v>-30</v>
      </c>
      <c r="V711" s="43" t="n">
        <v>11.2179</v>
      </c>
      <c r="W711" s="43"/>
      <c r="X711" s="43" t="n">
        <f aca="false">W711-V711</f>
        <v>-11.2179</v>
      </c>
      <c r="Z711" s="44"/>
      <c r="AA711" s="44"/>
      <c r="AM711" s="23" t="str">
        <f aca="false">D711</f>
        <v>Arista</v>
      </c>
      <c r="AN711" s="23" t="s">
        <v>181</v>
      </c>
      <c r="AT711" s="44"/>
      <c r="AU711" s="44"/>
      <c r="BD711" s="23" t="s">
        <v>182</v>
      </c>
      <c r="BE711" s="1" t="s">
        <v>183</v>
      </c>
    </row>
    <row r="712" customFormat="false" ht="15" hidden="false" customHeight="true" outlineLevel="0" collapsed="false">
      <c r="A712" s="23" t="s">
        <v>2988</v>
      </c>
      <c r="B712" s="23" t="s">
        <v>2989</v>
      </c>
      <c r="C712" s="40" t="s">
        <v>177</v>
      </c>
      <c r="D712" s="23" t="s">
        <v>82</v>
      </c>
      <c r="E712" s="23" t="s">
        <v>2990</v>
      </c>
      <c r="F712" s="23" t="s">
        <v>2991</v>
      </c>
      <c r="G712" s="23" t="n">
        <v>55</v>
      </c>
      <c r="H712" s="23" t="n">
        <v>1</v>
      </c>
      <c r="I712" s="41" t="s">
        <v>188</v>
      </c>
      <c r="K712" s="23" t="n">
        <v>0</v>
      </c>
      <c r="L712" s="23" t="n">
        <v>0</v>
      </c>
      <c r="M712" s="23" t="n">
        <v>0</v>
      </c>
      <c r="N712" s="23" t="n">
        <v>0</v>
      </c>
      <c r="O712" s="23" t="n">
        <f aca="false">K712+L712</f>
        <v>0</v>
      </c>
      <c r="P712" s="23" t="n">
        <f aca="false">K712+L712+M712+N712</f>
        <v>0</v>
      </c>
      <c r="Q712" s="23" t="n">
        <v>0</v>
      </c>
      <c r="R712" s="23" t="n">
        <v>1332</v>
      </c>
      <c r="S712" s="23" t="n">
        <v>0</v>
      </c>
      <c r="T712" s="23" t="n">
        <v>0</v>
      </c>
      <c r="U712" s="42" t="n">
        <f aca="false">IF(I712="delivery",O712-SUM(Q712+R712),IF(I712="PO",P712-SUM(Q712:R712)))</f>
        <v>-1332</v>
      </c>
      <c r="V712" s="45" t="n">
        <v>0.8322</v>
      </c>
      <c r="W712" s="45"/>
      <c r="X712" s="43" t="n">
        <f aca="false">W712-V712</f>
        <v>-0.8322</v>
      </c>
      <c r="Z712" s="44"/>
      <c r="AA712" s="44"/>
      <c r="AM712" s="23" t="str">
        <f aca="false">D712</f>
        <v>Arista</v>
      </c>
      <c r="AN712" s="23" t="s">
        <v>263</v>
      </c>
      <c r="AT712" s="44"/>
      <c r="AU712" s="44"/>
      <c r="BD712" s="23" t="s">
        <v>719</v>
      </c>
      <c r="BE712" s="1" t="s">
        <v>183</v>
      </c>
    </row>
    <row r="713" customFormat="false" ht="15" hidden="false" customHeight="true" outlineLevel="0" collapsed="false">
      <c r="A713" s="23" t="s">
        <v>2992</v>
      </c>
      <c r="B713" s="23" t="s">
        <v>2993</v>
      </c>
      <c r="C713" s="40" t="s">
        <v>177</v>
      </c>
      <c r="D713" s="23" t="s">
        <v>82</v>
      </c>
      <c r="E713" s="23" t="s">
        <v>2994</v>
      </c>
      <c r="F713" s="23" t="s">
        <v>2995</v>
      </c>
      <c r="G713" s="23" t="n">
        <v>55</v>
      </c>
      <c r="H713" s="23" t="n">
        <v>1</v>
      </c>
      <c r="I713" s="41" t="s">
        <v>188</v>
      </c>
      <c r="K713" s="23" t="n">
        <v>0</v>
      </c>
      <c r="L713" s="23" t="n">
        <v>0</v>
      </c>
      <c r="M713" s="23" t="n">
        <v>0</v>
      </c>
      <c r="N713" s="23" t="n">
        <v>0</v>
      </c>
      <c r="O713" s="23" t="n">
        <f aca="false">K713+L713</f>
        <v>0</v>
      </c>
      <c r="P713" s="23" t="n">
        <f aca="false">K713+L713+M713+N713</f>
        <v>0</v>
      </c>
      <c r="Q713" s="23" t="n">
        <v>0</v>
      </c>
      <c r="R713" s="23" t="n">
        <v>1332</v>
      </c>
      <c r="S713" s="23" t="n">
        <v>0</v>
      </c>
      <c r="T713" s="23" t="n">
        <v>0</v>
      </c>
      <c r="U713" s="42" t="n">
        <f aca="false">IF(I713="delivery",O713-SUM(Q713+R713),IF(I713="PO",P713-SUM(Q713:R713)))</f>
        <v>-1332</v>
      </c>
      <c r="V713" s="45" t="n">
        <v>1.2223</v>
      </c>
      <c r="W713" s="45"/>
      <c r="X713" s="43" t="n">
        <f aca="false">W713-V713</f>
        <v>-1.2223</v>
      </c>
      <c r="Z713" s="44"/>
      <c r="AA713" s="44"/>
      <c r="AM713" s="23" t="str">
        <f aca="false">D713</f>
        <v>Arista</v>
      </c>
      <c r="AN713" s="23" t="s">
        <v>263</v>
      </c>
      <c r="AT713" s="44"/>
      <c r="AU713" s="44"/>
      <c r="BD713" s="23" t="s">
        <v>719</v>
      </c>
      <c r="BE713" s="1" t="s">
        <v>183</v>
      </c>
    </row>
    <row r="714" customFormat="false" ht="15" hidden="false" customHeight="true" outlineLevel="0" collapsed="false">
      <c r="A714" s="23" t="s">
        <v>2996</v>
      </c>
      <c r="B714" s="23" t="s">
        <v>2997</v>
      </c>
      <c r="C714" s="40" t="s">
        <v>177</v>
      </c>
      <c r="D714" s="23" t="s">
        <v>82</v>
      </c>
      <c r="E714" s="23" t="s">
        <v>2998</v>
      </c>
      <c r="F714" s="23" t="s">
        <v>2999</v>
      </c>
      <c r="G714" s="23" t="n">
        <v>55</v>
      </c>
      <c r="H714" s="23" t="n">
        <v>1</v>
      </c>
      <c r="I714" s="41" t="s">
        <v>188</v>
      </c>
      <c r="K714" s="23" t="n">
        <v>0</v>
      </c>
      <c r="L714" s="23" t="n">
        <v>0</v>
      </c>
      <c r="M714" s="23" t="n">
        <v>0</v>
      </c>
      <c r="N714" s="23" t="n">
        <v>0</v>
      </c>
      <c r="O714" s="23" t="n">
        <f aca="false">K714+L714</f>
        <v>0</v>
      </c>
      <c r="P714" s="23" t="n">
        <f aca="false">K714+L714+M714+N714</f>
        <v>0</v>
      </c>
      <c r="Q714" s="23" t="n">
        <v>0</v>
      </c>
      <c r="R714" s="23" t="n">
        <v>1332</v>
      </c>
      <c r="S714" s="23" t="n">
        <v>0</v>
      </c>
      <c r="T714" s="23" t="n">
        <v>0</v>
      </c>
      <c r="U714" s="42" t="n">
        <f aca="false">IF(I714="delivery",O714-SUM(Q714+R714),IF(I714="PO",P714-SUM(Q714:R714)))</f>
        <v>-1332</v>
      </c>
      <c r="V714" s="43" t="n">
        <v>1E-005</v>
      </c>
      <c r="W714" s="43"/>
      <c r="X714" s="43" t="n">
        <f aca="false">W714-V714</f>
        <v>-1E-005</v>
      </c>
      <c r="Z714" s="44"/>
      <c r="AA714" s="44"/>
      <c r="AM714" s="23" t="str">
        <f aca="false">D714</f>
        <v>Arista</v>
      </c>
      <c r="AN714" s="23" t="s">
        <v>263</v>
      </c>
      <c r="AT714" s="44"/>
      <c r="AU714" s="44"/>
      <c r="BD714" s="23" t="s">
        <v>714</v>
      </c>
      <c r="BE714" s="1" t="s">
        <v>183</v>
      </c>
    </row>
    <row r="715" customFormat="false" ht="15" hidden="false" customHeight="true" outlineLevel="0" collapsed="false">
      <c r="A715" s="23" t="s">
        <v>3000</v>
      </c>
      <c r="B715" s="23" t="s">
        <v>3001</v>
      </c>
      <c r="C715" s="40" t="s">
        <v>177</v>
      </c>
      <c r="D715" s="23" t="s">
        <v>82</v>
      </c>
      <c r="E715" s="23" t="s">
        <v>3002</v>
      </c>
      <c r="F715" s="23" t="s">
        <v>3003</v>
      </c>
      <c r="G715" s="23" t="n">
        <v>55</v>
      </c>
      <c r="H715" s="23" t="n">
        <v>1</v>
      </c>
      <c r="I715" s="41" t="s">
        <v>188</v>
      </c>
      <c r="K715" s="23" t="n">
        <v>0</v>
      </c>
      <c r="L715" s="23" t="n">
        <v>0</v>
      </c>
      <c r="M715" s="23" t="n">
        <v>0</v>
      </c>
      <c r="N715" s="23" t="n">
        <v>0</v>
      </c>
      <c r="O715" s="23" t="n">
        <f aca="false">K715+L715</f>
        <v>0</v>
      </c>
      <c r="P715" s="23" t="n">
        <f aca="false">K715+L715+M715+N715</f>
        <v>0</v>
      </c>
      <c r="Q715" s="23" t="n">
        <v>0</v>
      </c>
      <c r="R715" s="23" t="n">
        <v>1332</v>
      </c>
      <c r="S715" s="23" t="n">
        <v>0</v>
      </c>
      <c r="T715" s="23" t="n">
        <v>0</v>
      </c>
      <c r="U715" s="42" t="n">
        <f aca="false">IF(I715="delivery",O715-SUM(Q715+R715),IF(I715="PO",P715-SUM(Q715:R715)))</f>
        <v>-1332</v>
      </c>
      <c r="V715" s="45" t="n">
        <v>0.3718</v>
      </c>
      <c r="W715" s="45"/>
      <c r="X715" s="43" t="n">
        <f aca="false">W715-V715</f>
        <v>-0.3718</v>
      </c>
      <c r="Z715" s="44"/>
      <c r="AA715" s="44"/>
      <c r="AM715" s="23" t="str">
        <f aca="false">D715</f>
        <v>Arista</v>
      </c>
      <c r="AN715" s="23" t="s">
        <v>263</v>
      </c>
      <c r="AT715" s="44"/>
      <c r="AU715" s="44"/>
      <c r="BD715" s="23" t="s">
        <v>719</v>
      </c>
      <c r="BE715" s="1" t="s">
        <v>183</v>
      </c>
    </row>
    <row r="716" customFormat="false" ht="15" hidden="false" customHeight="true" outlineLevel="0" collapsed="false">
      <c r="A716" s="23" t="s">
        <v>3004</v>
      </c>
      <c r="B716" s="23" t="s">
        <v>3005</v>
      </c>
      <c r="C716" s="40" t="s">
        <v>177</v>
      </c>
      <c r="D716" s="23" t="s">
        <v>82</v>
      </c>
      <c r="E716" s="23" t="s">
        <v>3006</v>
      </c>
      <c r="F716" s="23" t="s">
        <v>3007</v>
      </c>
      <c r="G716" s="23" t="n">
        <v>55</v>
      </c>
      <c r="H716" s="23" t="n">
        <v>1</v>
      </c>
      <c r="I716" s="41" t="s">
        <v>188</v>
      </c>
      <c r="K716" s="23" t="n">
        <v>0</v>
      </c>
      <c r="L716" s="23" t="n">
        <v>0</v>
      </c>
      <c r="M716" s="23" t="n">
        <v>0</v>
      </c>
      <c r="N716" s="23" t="n">
        <v>0</v>
      </c>
      <c r="O716" s="23" t="n">
        <f aca="false">K716+L716</f>
        <v>0</v>
      </c>
      <c r="P716" s="23" t="n">
        <f aca="false">K716+L716+M716+N716</f>
        <v>0</v>
      </c>
      <c r="Q716" s="23" t="n">
        <v>0</v>
      </c>
      <c r="R716" s="23" t="n">
        <v>74</v>
      </c>
      <c r="S716" s="23" t="n">
        <v>0</v>
      </c>
      <c r="T716" s="23" t="n">
        <v>0</v>
      </c>
      <c r="U716" s="42" t="n">
        <f aca="false">IF(I716="delivery",O716-SUM(Q716+R716),IF(I716="PO",P716-SUM(Q716:R716)))</f>
        <v>-74</v>
      </c>
      <c r="V716" s="43" t="n">
        <v>1E-005</v>
      </c>
      <c r="W716" s="43"/>
      <c r="X716" s="43" t="n">
        <f aca="false">W716-V716</f>
        <v>-1E-005</v>
      </c>
      <c r="Z716" s="44"/>
      <c r="AA716" s="44"/>
      <c r="AM716" s="23" t="str">
        <f aca="false">D716</f>
        <v>Arista</v>
      </c>
      <c r="AN716" s="23" t="s">
        <v>189</v>
      </c>
      <c r="AT716" s="44"/>
      <c r="AU716" s="44"/>
      <c r="BD716" s="23" t="s">
        <v>714</v>
      </c>
      <c r="BE716" s="1" t="s">
        <v>183</v>
      </c>
    </row>
    <row r="717" customFormat="false" ht="15" hidden="false" customHeight="true" outlineLevel="0" collapsed="false">
      <c r="A717" s="23" t="s">
        <v>3008</v>
      </c>
      <c r="B717" s="23" t="s">
        <v>3009</v>
      </c>
      <c r="C717" s="40" t="s">
        <v>177</v>
      </c>
      <c r="D717" s="23" t="s">
        <v>82</v>
      </c>
      <c r="E717" s="23" t="s">
        <v>3010</v>
      </c>
      <c r="F717" s="23" t="s">
        <v>3011</v>
      </c>
      <c r="G717" s="23" t="n">
        <v>55</v>
      </c>
      <c r="H717" s="23" t="n">
        <v>1</v>
      </c>
      <c r="I717" s="41" t="s">
        <v>188</v>
      </c>
      <c r="K717" s="23" t="n">
        <v>0</v>
      </c>
      <c r="L717" s="23" t="n">
        <v>0</v>
      </c>
      <c r="M717" s="23" t="n">
        <v>0</v>
      </c>
      <c r="N717" s="23" t="n">
        <v>0</v>
      </c>
      <c r="O717" s="23" t="n">
        <f aca="false">K717+L717</f>
        <v>0</v>
      </c>
      <c r="P717" s="23" t="n">
        <f aca="false">K717+L717+M717+N717</f>
        <v>0</v>
      </c>
      <c r="Q717" s="23" t="n">
        <v>0</v>
      </c>
      <c r="R717" s="23" t="n">
        <v>74</v>
      </c>
      <c r="S717" s="23" t="n">
        <v>0</v>
      </c>
      <c r="T717" s="23" t="n">
        <v>0</v>
      </c>
      <c r="U717" s="42" t="n">
        <f aca="false">IF(I717="delivery",O717-SUM(Q717+R717),IF(I717="PO",P717-SUM(Q717:R717)))</f>
        <v>-74</v>
      </c>
      <c r="V717" s="43" t="n">
        <v>1E-005</v>
      </c>
      <c r="W717" s="43"/>
      <c r="X717" s="43" t="n">
        <f aca="false">W717-V717</f>
        <v>-1E-005</v>
      </c>
      <c r="Z717" s="44"/>
      <c r="AA717" s="44"/>
      <c r="AM717" s="23" t="str">
        <f aca="false">D717</f>
        <v>Arista</v>
      </c>
      <c r="AN717" s="23" t="s">
        <v>189</v>
      </c>
      <c r="AT717" s="44"/>
      <c r="AU717" s="44"/>
      <c r="BD717" s="23" t="s">
        <v>714</v>
      </c>
      <c r="BE717" s="1" t="s">
        <v>183</v>
      </c>
    </row>
    <row r="718" customFormat="false" ht="15" hidden="false" customHeight="true" outlineLevel="0" collapsed="false">
      <c r="A718" s="23" t="s">
        <v>3012</v>
      </c>
      <c r="B718" s="23" t="s">
        <v>3013</v>
      </c>
      <c r="C718" s="40" t="s">
        <v>177</v>
      </c>
      <c r="D718" s="23" t="s">
        <v>82</v>
      </c>
      <c r="E718" s="23" t="s">
        <v>3014</v>
      </c>
      <c r="F718" s="23" t="s">
        <v>3015</v>
      </c>
      <c r="G718" s="23" t="n">
        <v>55</v>
      </c>
      <c r="H718" s="23" t="n">
        <v>1</v>
      </c>
      <c r="I718" s="41" t="s">
        <v>188</v>
      </c>
      <c r="K718" s="23" t="n">
        <v>0</v>
      </c>
      <c r="L718" s="23" t="n">
        <v>0</v>
      </c>
      <c r="M718" s="23" t="n">
        <v>0</v>
      </c>
      <c r="N718" s="23" t="n">
        <v>0</v>
      </c>
      <c r="O718" s="23" t="n">
        <f aca="false">K718+L718</f>
        <v>0</v>
      </c>
      <c r="P718" s="23" t="n">
        <f aca="false">K718+L718+M718+N718</f>
        <v>0</v>
      </c>
      <c r="Q718" s="23" t="n">
        <v>0</v>
      </c>
      <c r="R718" s="23" t="n">
        <v>74</v>
      </c>
      <c r="S718" s="23" t="n">
        <v>0</v>
      </c>
      <c r="T718" s="23" t="n">
        <v>0</v>
      </c>
      <c r="U718" s="42" t="n">
        <f aca="false">IF(I718="delivery",O718-SUM(Q718+R718),IF(I718="PO",P718-SUM(Q718:R718)))</f>
        <v>-74</v>
      </c>
      <c r="V718" s="43" t="n">
        <v>1E-005</v>
      </c>
      <c r="W718" s="43"/>
      <c r="X718" s="43" t="n">
        <f aca="false">W718-V718</f>
        <v>-1E-005</v>
      </c>
      <c r="Z718" s="44"/>
      <c r="AA718" s="44"/>
      <c r="AM718" s="23" t="str">
        <f aca="false">D718</f>
        <v>Arista</v>
      </c>
      <c r="AN718" s="23" t="s">
        <v>189</v>
      </c>
      <c r="AT718" s="44"/>
      <c r="AU718" s="44"/>
      <c r="BD718" s="23" t="s">
        <v>714</v>
      </c>
      <c r="BE718" s="1" t="s">
        <v>183</v>
      </c>
    </row>
    <row r="719" customFormat="false" ht="15" hidden="false" customHeight="true" outlineLevel="0" collapsed="false">
      <c r="A719" s="23" t="s">
        <v>3016</v>
      </c>
      <c r="B719" s="23" t="s">
        <v>3017</v>
      </c>
      <c r="C719" s="40" t="s">
        <v>177</v>
      </c>
      <c r="D719" s="23" t="s">
        <v>1471</v>
      </c>
      <c r="E719" s="23" t="s">
        <v>3018</v>
      </c>
      <c r="F719" s="23" t="s">
        <v>3019</v>
      </c>
      <c r="G719" s="23" t="n">
        <v>55</v>
      </c>
      <c r="H719" s="23" t="n">
        <v>13</v>
      </c>
      <c r="I719" s="41" t="s">
        <v>188</v>
      </c>
      <c r="K719" s="23" t="n">
        <v>0</v>
      </c>
      <c r="L719" s="23" t="n">
        <v>0</v>
      </c>
      <c r="M719" s="23" t="n">
        <v>0</v>
      </c>
      <c r="N719" s="23" t="n">
        <v>0</v>
      </c>
      <c r="O719" s="23" t="n">
        <f aca="false">K719+L719</f>
        <v>0</v>
      </c>
      <c r="P719" s="23" t="n">
        <f aca="false">K719+L719+M719+N719</f>
        <v>0</v>
      </c>
      <c r="Q719" s="23" t="n">
        <v>15.516</v>
      </c>
      <c r="R719" s="23" t="n">
        <v>16.2</v>
      </c>
      <c r="S719" s="23" t="n">
        <v>16.56</v>
      </c>
      <c r="T719" s="23" t="n">
        <v>9.072</v>
      </c>
      <c r="U719" s="42" t="n">
        <f aca="false">IF(I719="delivery",O719-SUM(Q719+R719),IF(I719="PO",P719-SUM(Q719:R719)))</f>
        <v>-31.716</v>
      </c>
      <c r="V719" s="45" t="n">
        <v>1.4554</v>
      </c>
      <c r="W719" s="45"/>
      <c r="X719" s="43" t="n">
        <f aca="false">W719-V719</f>
        <v>-1.4554</v>
      </c>
      <c r="Z719" s="44"/>
      <c r="AA719" s="44"/>
      <c r="AM719" s="23" t="str">
        <f aca="false">D719</f>
        <v>Sanmina</v>
      </c>
      <c r="AN719" s="23" t="s">
        <v>1474</v>
      </c>
      <c r="AT719" s="44"/>
      <c r="AU719" s="44"/>
      <c r="BD719" s="23" t="s">
        <v>1543</v>
      </c>
      <c r="BE719" s="1" t="s">
        <v>183</v>
      </c>
    </row>
    <row r="720" customFormat="false" ht="15" hidden="false" customHeight="true" outlineLevel="0" collapsed="false">
      <c r="A720" s="23" t="s">
        <v>3020</v>
      </c>
      <c r="B720" s="23" t="s">
        <v>3021</v>
      </c>
      <c r="C720" s="40" t="s">
        <v>177</v>
      </c>
      <c r="D720" s="23" t="s">
        <v>1471</v>
      </c>
      <c r="E720" s="23" t="s">
        <v>3022</v>
      </c>
      <c r="F720" s="23" t="s">
        <v>1657</v>
      </c>
      <c r="G720" s="23" t="n">
        <v>55</v>
      </c>
      <c r="H720" s="23" t="n">
        <v>25</v>
      </c>
      <c r="I720" s="41" t="s">
        <v>188</v>
      </c>
      <c r="K720" s="23" t="n">
        <v>0</v>
      </c>
      <c r="L720" s="23" t="n">
        <v>0</v>
      </c>
      <c r="M720" s="23" t="n">
        <v>0</v>
      </c>
      <c r="N720" s="23" t="n">
        <v>0</v>
      </c>
      <c r="O720" s="23" t="n">
        <f aca="false">K720+L720</f>
        <v>0</v>
      </c>
      <c r="P720" s="23" t="n">
        <f aca="false">K720+L720+M720+N720</f>
        <v>0</v>
      </c>
      <c r="Q720" s="23" t="n">
        <v>77.58</v>
      </c>
      <c r="R720" s="23" t="n">
        <v>81</v>
      </c>
      <c r="S720" s="23" t="n">
        <v>82.8</v>
      </c>
      <c r="T720" s="23" t="n">
        <v>45.36</v>
      </c>
      <c r="U720" s="42" t="n">
        <f aca="false">IF(I720="delivery",O720-SUM(Q720+R720),IF(I720="PO",P720-SUM(Q720:R720)))</f>
        <v>-158.58</v>
      </c>
      <c r="V720" s="45" t="n">
        <v>1.02114</v>
      </c>
      <c r="W720" s="45"/>
      <c r="X720" s="43" t="n">
        <f aca="false">W720-V720</f>
        <v>-1.02114</v>
      </c>
      <c r="Z720" s="44"/>
      <c r="AA720" s="44"/>
      <c r="AM720" s="23" t="str">
        <f aca="false">D720</f>
        <v>Sanmina</v>
      </c>
      <c r="AN720" s="23" t="s">
        <v>1474</v>
      </c>
      <c r="AT720" s="44"/>
      <c r="AU720" s="44"/>
      <c r="BD720" s="23" t="s">
        <v>1543</v>
      </c>
      <c r="BE720" s="1" t="s">
        <v>183</v>
      </c>
    </row>
    <row r="721" customFormat="false" ht="15" hidden="false" customHeight="true" outlineLevel="0" collapsed="false">
      <c r="A721" s="23" t="s">
        <v>3023</v>
      </c>
      <c r="B721" s="23" t="s">
        <v>3024</v>
      </c>
      <c r="C721" s="40" t="s">
        <v>177</v>
      </c>
      <c r="D721" s="23" t="s">
        <v>1471</v>
      </c>
      <c r="E721" s="23" t="s">
        <v>3025</v>
      </c>
      <c r="F721" s="23" t="s">
        <v>3026</v>
      </c>
      <c r="G721" s="23" t="n">
        <v>63</v>
      </c>
      <c r="H721" s="23" t="n">
        <v>100</v>
      </c>
      <c r="I721" s="41" t="s">
        <v>188</v>
      </c>
      <c r="K721" s="23" t="n">
        <v>0</v>
      </c>
      <c r="L721" s="23" t="n">
        <v>443</v>
      </c>
      <c r="M721" s="23" t="n">
        <v>400</v>
      </c>
      <c r="N721" s="23" t="n">
        <v>0</v>
      </c>
      <c r="O721" s="23" t="n">
        <f aca="false">K721+L721</f>
        <v>443</v>
      </c>
      <c r="P721" s="23" t="n">
        <f aca="false">K721+L721+M721+N721</f>
        <v>843</v>
      </c>
      <c r="Q721" s="23" t="n">
        <v>493</v>
      </c>
      <c r="R721" s="23" t="n">
        <v>210</v>
      </c>
      <c r="S721" s="23" t="n">
        <v>254</v>
      </c>
      <c r="T721" s="23" t="n">
        <v>130</v>
      </c>
      <c r="U721" s="42" t="n">
        <f aca="false">IF(I721="delivery",O721-SUM(Q721+R721),IF(I721="PO",P721-SUM(Q721:R721)))</f>
        <v>140</v>
      </c>
      <c r="V721" s="43" t="n">
        <v>0.4205</v>
      </c>
      <c r="W721" s="43"/>
      <c r="X721" s="43" t="n">
        <f aca="false">W721-V721</f>
        <v>-0.4205</v>
      </c>
      <c r="Y721" s="23" t="n">
        <v>0.4815</v>
      </c>
      <c r="Z721" s="44"/>
      <c r="AA721" s="44"/>
      <c r="AM721" s="23" t="str">
        <f aca="false">D721</f>
        <v>Sanmina</v>
      </c>
      <c r="AN721" s="23" t="s">
        <v>1474</v>
      </c>
      <c r="AT721" s="44"/>
      <c r="AU721" s="44"/>
      <c r="BD721" s="23" t="s">
        <v>182</v>
      </c>
      <c r="BE721" s="1" t="s">
        <v>183</v>
      </c>
    </row>
    <row r="722" customFormat="false" ht="15" hidden="false" customHeight="true" outlineLevel="0" collapsed="false">
      <c r="A722" s="23" t="s">
        <v>3027</v>
      </c>
      <c r="B722" s="23" t="s">
        <v>3028</v>
      </c>
      <c r="C722" s="40" t="s">
        <v>177</v>
      </c>
      <c r="D722" s="23" t="s">
        <v>1471</v>
      </c>
      <c r="E722" s="23" t="s">
        <v>3029</v>
      </c>
      <c r="F722" s="23" t="s">
        <v>3030</v>
      </c>
      <c r="G722" s="23" t="n">
        <v>63</v>
      </c>
      <c r="H722" s="23" t="n">
        <v>100</v>
      </c>
      <c r="I722" s="41" t="s">
        <v>188</v>
      </c>
      <c r="K722" s="23" t="n">
        <v>0</v>
      </c>
      <c r="L722" s="23" t="n">
        <v>1764</v>
      </c>
      <c r="M722" s="23" t="n">
        <v>1000</v>
      </c>
      <c r="N722" s="23" t="n">
        <v>0</v>
      </c>
      <c r="O722" s="23" t="n">
        <f aca="false">K722+L722</f>
        <v>1764</v>
      </c>
      <c r="P722" s="23" t="n">
        <f aca="false">K722+L722+M722+N722</f>
        <v>2764</v>
      </c>
      <c r="Q722" s="23" t="n">
        <v>2147</v>
      </c>
      <c r="R722" s="23" t="n">
        <v>638</v>
      </c>
      <c r="S722" s="23" t="n">
        <v>575</v>
      </c>
      <c r="T722" s="23" t="n">
        <v>290</v>
      </c>
      <c r="U722" s="42" t="n">
        <f aca="false">IF(I722="delivery",O722-SUM(Q722+R722),IF(I722="PO",P722-SUM(Q722:R722)))</f>
        <v>-21</v>
      </c>
      <c r="V722" s="43" t="n">
        <v>0.464</v>
      </c>
      <c r="W722" s="43"/>
      <c r="X722" s="43" t="n">
        <f aca="false">W722-V722</f>
        <v>-0.464</v>
      </c>
      <c r="Z722" s="44"/>
      <c r="AA722" s="44"/>
      <c r="AM722" s="23" t="str">
        <f aca="false">D722</f>
        <v>Sanmina</v>
      </c>
      <c r="AN722" s="23" t="s">
        <v>1474</v>
      </c>
      <c r="AT722" s="44"/>
      <c r="AU722" s="44"/>
      <c r="BD722" s="23" t="s">
        <v>182</v>
      </c>
      <c r="BE722" s="1" t="s">
        <v>183</v>
      </c>
    </row>
    <row r="723" customFormat="false" ht="15" hidden="false" customHeight="true" outlineLevel="0" collapsed="false">
      <c r="A723" s="23" t="s">
        <v>3031</v>
      </c>
      <c r="B723" s="23" t="s">
        <v>3032</v>
      </c>
      <c r="C723" s="40" t="s">
        <v>177</v>
      </c>
      <c r="D723" s="23" t="s">
        <v>1471</v>
      </c>
      <c r="E723" s="23" t="s">
        <v>3033</v>
      </c>
      <c r="F723" s="23" t="s">
        <v>3034</v>
      </c>
      <c r="G723" s="23" t="n">
        <v>38</v>
      </c>
      <c r="H723" s="23" t="n">
        <v>1</v>
      </c>
      <c r="I723" s="41" t="s">
        <v>188</v>
      </c>
      <c r="K723" s="23" t="n">
        <v>0</v>
      </c>
      <c r="L723" s="23" t="n">
        <v>4537</v>
      </c>
      <c r="M723" s="23" t="n">
        <v>0</v>
      </c>
      <c r="N723" s="23" t="n">
        <v>0</v>
      </c>
      <c r="O723" s="23" t="n">
        <f aca="false">K723+L723</f>
        <v>4537</v>
      </c>
      <c r="P723" s="23" t="n">
        <f aca="false">K723+L723+M723+N723</f>
        <v>4537</v>
      </c>
      <c r="Q723" s="23" t="n">
        <v>3172</v>
      </c>
      <c r="R723" s="23" t="n">
        <v>3984</v>
      </c>
      <c r="S723" s="23" t="n">
        <v>3983</v>
      </c>
      <c r="T723" s="23" t="n">
        <v>1935</v>
      </c>
      <c r="U723" s="42" t="n">
        <f aca="false">IF(I723="delivery",O723-SUM(Q723+R723),IF(I723="PO",P723-SUM(Q723:R723)))</f>
        <v>-2619</v>
      </c>
      <c r="V723" s="43" t="n">
        <v>0.0077</v>
      </c>
      <c r="W723" s="43"/>
      <c r="X723" s="43" t="n">
        <f aca="false">W723-V723</f>
        <v>-0.0077</v>
      </c>
      <c r="Z723" s="44"/>
      <c r="AA723" s="44"/>
      <c r="AM723" s="23" t="str">
        <f aca="false">D723</f>
        <v>Sanmina</v>
      </c>
      <c r="AN723" s="23" t="s">
        <v>1474</v>
      </c>
      <c r="AT723" s="44"/>
      <c r="AU723" s="44"/>
      <c r="BD723" s="23" t="s">
        <v>182</v>
      </c>
      <c r="BE723" s="1" t="s">
        <v>183</v>
      </c>
    </row>
    <row r="724" customFormat="false" ht="15" hidden="false" customHeight="true" outlineLevel="0" collapsed="false">
      <c r="A724" s="23" t="s">
        <v>3035</v>
      </c>
      <c r="B724" s="23" t="s">
        <v>3036</v>
      </c>
      <c r="C724" s="40" t="s">
        <v>177</v>
      </c>
      <c r="D724" s="23" t="s">
        <v>82</v>
      </c>
      <c r="E724" s="23" t="s">
        <v>3037</v>
      </c>
      <c r="F724" s="23" t="s">
        <v>3038</v>
      </c>
      <c r="G724" s="23" t="n">
        <v>81</v>
      </c>
      <c r="H724" s="23" t="n">
        <v>100</v>
      </c>
      <c r="I724" s="41" t="s">
        <v>180</v>
      </c>
      <c r="K724" s="23" t="n">
        <v>0</v>
      </c>
      <c r="L724" s="23" t="n">
        <v>494</v>
      </c>
      <c r="M724" s="23" t="n">
        <v>500</v>
      </c>
      <c r="N724" s="23" t="n">
        <v>100</v>
      </c>
      <c r="O724" s="23" t="n">
        <f aca="false">K724+L724</f>
        <v>494</v>
      </c>
      <c r="P724" s="23" t="n">
        <f aca="false">K724+L724+M724+N724</f>
        <v>1094</v>
      </c>
      <c r="Q724" s="23" t="n">
        <v>1058</v>
      </c>
      <c r="R724" s="23" t="n">
        <v>340</v>
      </c>
      <c r="S724" s="23" t="n">
        <v>566</v>
      </c>
      <c r="T724" s="23" t="n">
        <v>186</v>
      </c>
      <c r="U724" s="42" t="n">
        <f aca="false">IF(I724="delivery",O724-SUM(Q724+R724),IF(I724="PO",P724-SUM(Q724:R724)))</f>
        <v>-904</v>
      </c>
      <c r="V724" s="43" t="n">
        <v>22.875</v>
      </c>
      <c r="W724" s="43"/>
      <c r="X724" s="43" t="n">
        <f aca="false">W724-V724</f>
        <v>-22.875</v>
      </c>
      <c r="Y724" s="23" t="n">
        <v>25.75</v>
      </c>
      <c r="Z724" s="44"/>
      <c r="AA724" s="44"/>
      <c r="AM724" s="23" t="str">
        <f aca="false">D724</f>
        <v>Arista</v>
      </c>
      <c r="AN724" s="23" t="s">
        <v>3039</v>
      </c>
      <c r="AT724" s="44"/>
      <c r="AU724" s="44"/>
      <c r="BD724" s="23" t="s">
        <v>182</v>
      </c>
      <c r="BE724" s="1" t="s">
        <v>183</v>
      </c>
    </row>
    <row r="725" customFormat="false" ht="15" hidden="false" customHeight="true" outlineLevel="0" collapsed="false">
      <c r="A725" s="23" t="s">
        <v>3040</v>
      </c>
      <c r="B725" s="23" t="s">
        <v>3041</v>
      </c>
      <c r="C725" s="40" t="s">
        <v>177</v>
      </c>
      <c r="D725" s="23" t="s">
        <v>82</v>
      </c>
      <c r="E725" s="23" t="s">
        <v>3042</v>
      </c>
      <c r="F725" s="23" t="s">
        <v>3043</v>
      </c>
      <c r="G725" s="23" t="n">
        <v>81</v>
      </c>
      <c r="H725" s="23" t="n">
        <v>200</v>
      </c>
      <c r="I725" s="41" t="s">
        <v>180</v>
      </c>
      <c r="K725" s="23" t="n">
        <v>0</v>
      </c>
      <c r="L725" s="23" t="n">
        <v>149</v>
      </c>
      <c r="M725" s="23" t="n">
        <v>51</v>
      </c>
      <c r="N725" s="23" t="n">
        <v>0</v>
      </c>
      <c r="O725" s="23" t="n">
        <f aca="false">K725+L725</f>
        <v>149</v>
      </c>
      <c r="P725" s="23" t="n">
        <f aca="false">K725+L725+M725+N725</f>
        <v>200</v>
      </c>
      <c r="Q725" s="23" t="n">
        <v>140</v>
      </c>
      <c r="R725" s="23" t="n">
        <v>48</v>
      </c>
      <c r="S725" s="23" t="n">
        <v>48</v>
      </c>
      <c r="T725" s="23" t="n">
        <v>32</v>
      </c>
      <c r="U725" s="42" t="n">
        <f aca="false">IF(I725="delivery",O725-SUM(Q725+R725),IF(I725="PO",P725-SUM(Q725:R725)))</f>
        <v>-39</v>
      </c>
      <c r="V725" s="43" t="n">
        <v>50.2</v>
      </c>
      <c r="W725" s="43"/>
      <c r="X725" s="43" t="n">
        <f aca="false">W725-V725</f>
        <v>-50.2</v>
      </c>
      <c r="Y725" s="23" t="n">
        <v>70.16667</v>
      </c>
      <c r="Z725" s="44"/>
      <c r="AA725" s="44"/>
      <c r="AM725" s="23" t="str">
        <f aca="false">D725</f>
        <v>Arista</v>
      </c>
      <c r="AN725" s="23" t="s">
        <v>3039</v>
      </c>
      <c r="AT725" s="44"/>
      <c r="AU725" s="44"/>
      <c r="BD725" s="23" t="s">
        <v>182</v>
      </c>
      <c r="BE725" s="1" t="s">
        <v>183</v>
      </c>
    </row>
    <row r="726" customFormat="false" ht="15" hidden="false" customHeight="true" outlineLevel="0" collapsed="false">
      <c r="A726" s="23" t="s">
        <v>3044</v>
      </c>
      <c r="B726" s="23" t="s">
        <v>3045</v>
      </c>
      <c r="C726" s="40" t="s">
        <v>177</v>
      </c>
      <c r="D726" s="23" t="s">
        <v>82</v>
      </c>
      <c r="E726" s="23" t="s">
        <v>3046</v>
      </c>
      <c r="F726" s="23" t="s">
        <v>3047</v>
      </c>
      <c r="G726" s="23" t="n">
        <v>36</v>
      </c>
      <c r="H726" s="23" t="n">
        <v>200</v>
      </c>
      <c r="I726" s="41" t="s">
        <v>180</v>
      </c>
      <c r="K726" s="23" t="n">
        <v>0</v>
      </c>
      <c r="L726" s="23" t="n">
        <v>1011</v>
      </c>
      <c r="M726" s="23" t="n">
        <v>450</v>
      </c>
      <c r="N726" s="23" t="n">
        <v>0</v>
      </c>
      <c r="O726" s="23" t="n">
        <f aca="false">K726+L726</f>
        <v>1011</v>
      </c>
      <c r="P726" s="23" t="n">
        <f aca="false">K726+L726+M726+N726</f>
        <v>1461</v>
      </c>
      <c r="Q726" s="23" t="n">
        <v>847</v>
      </c>
      <c r="R726" s="23" t="n">
        <v>378</v>
      </c>
      <c r="S726" s="23" t="n">
        <v>408</v>
      </c>
      <c r="T726" s="23" t="n">
        <v>234</v>
      </c>
      <c r="U726" s="42" t="n">
        <f aca="false">IF(I726="delivery",O726-SUM(Q726+R726),IF(I726="PO",P726-SUM(Q726:R726)))</f>
        <v>-214</v>
      </c>
      <c r="V726" s="43" t="n">
        <v>38</v>
      </c>
      <c r="W726" s="43"/>
      <c r="X726" s="43" t="n">
        <f aca="false">W726-V726</f>
        <v>-38</v>
      </c>
      <c r="Y726" s="23" t="n">
        <v>38</v>
      </c>
      <c r="Z726" s="44"/>
      <c r="AA726" s="44"/>
      <c r="AM726" s="23" t="str">
        <f aca="false">D726</f>
        <v>Arista</v>
      </c>
      <c r="AN726" s="23" t="s">
        <v>3039</v>
      </c>
      <c r="AT726" s="44"/>
      <c r="AU726" s="44"/>
      <c r="BD726" s="23" t="s">
        <v>182</v>
      </c>
      <c r="BE726" s="1" t="s">
        <v>183</v>
      </c>
    </row>
    <row r="727" customFormat="false" ht="15" hidden="false" customHeight="true" outlineLevel="0" collapsed="false">
      <c r="A727" s="23" t="s">
        <v>3048</v>
      </c>
      <c r="B727" s="23" t="s">
        <v>3049</v>
      </c>
      <c r="C727" s="40" t="s">
        <v>177</v>
      </c>
      <c r="D727" s="23" t="s">
        <v>82</v>
      </c>
      <c r="E727" s="23" t="s">
        <v>3050</v>
      </c>
      <c r="F727" s="23" t="s">
        <v>3051</v>
      </c>
      <c r="G727" s="23" t="n">
        <v>71</v>
      </c>
      <c r="H727" s="23" t="n">
        <v>100</v>
      </c>
      <c r="I727" s="41" t="s">
        <v>180</v>
      </c>
      <c r="K727" s="23" t="n">
        <v>0</v>
      </c>
      <c r="L727" s="23" t="n">
        <v>601</v>
      </c>
      <c r="M727" s="23" t="n">
        <v>0</v>
      </c>
      <c r="N727" s="23" t="n">
        <v>100</v>
      </c>
      <c r="O727" s="23" t="n">
        <f aca="false">K727+L727</f>
        <v>601</v>
      </c>
      <c r="P727" s="23" t="n">
        <f aca="false">K727+L727+M727+N727</f>
        <v>701</v>
      </c>
      <c r="Q727" s="23" t="n">
        <v>399</v>
      </c>
      <c r="R727" s="23" t="n">
        <v>1099</v>
      </c>
      <c r="S727" s="23" t="n">
        <v>1529</v>
      </c>
      <c r="T727" s="23" t="n">
        <v>738</v>
      </c>
      <c r="U727" s="42" t="n">
        <f aca="false">IF(I727="delivery",O727-SUM(Q727+R727),IF(I727="PO",P727-SUM(Q727:R727)))</f>
        <v>-897</v>
      </c>
      <c r="V727" s="43" t="n">
        <v>70.48</v>
      </c>
      <c r="W727" s="43"/>
      <c r="X727" s="43" t="n">
        <f aca="false">W727-V727</f>
        <v>-70.48</v>
      </c>
      <c r="Y727" s="23" t="n">
        <v>77.9795</v>
      </c>
      <c r="Z727" s="44"/>
      <c r="AA727" s="44"/>
      <c r="AM727" s="23" t="str">
        <f aca="false">D727</f>
        <v>Arista</v>
      </c>
      <c r="AN727" s="23" t="s">
        <v>3039</v>
      </c>
      <c r="AT727" s="44"/>
      <c r="AU727" s="44"/>
      <c r="BD727" s="23" t="s">
        <v>182</v>
      </c>
      <c r="BE727" s="1" t="s">
        <v>183</v>
      </c>
    </row>
    <row r="728" customFormat="false" ht="15" hidden="false" customHeight="true" outlineLevel="0" collapsed="false">
      <c r="A728" s="23" t="s">
        <v>3052</v>
      </c>
      <c r="B728" s="23" t="s">
        <v>3053</v>
      </c>
      <c r="C728" s="40" t="s">
        <v>177</v>
      </c>
      <c r="D728" s="23" t="s">
        <v>82</v>
      </c>
      <c r="E728" s="23" t="s">
        <v>3054</v>
      </c>
      <c r="F728" s="23" t="s">
        <v>3055</v>
      </c>
      <c r="G728" s="23" t="n">
        <v>71</v>
      </c>
      <c r="H728" s="23" t="n">
        <v>50</v>
      </c>
      <c r="I728" s="41" t="s">
        <v>180</v>
      </c>
      <c r="K728" s="23" t="n">
        <v>0</v>
      </c>
      <c r="L728" s="23" t="n">
        <v>315</v>
      </c>
      <c r="M728" s="23" t="n">
        <v>0</v>
      </c>
      <c r="N728" s="23" t="n">
        <v>0</v>
      </c>
      <c r="O728" s="23" t="n">
        <f aca="false">K728+L728</f>
        <v>315</v>
      </c>
      <c r="P728" s="23" t="n">
        <f aca="false">K728+L728+M728+N728</f>
        <v>315</v>
      </c>
      <c r="Q728" s="23" t="n">
        <v>50</v>
      </c>
      <c r="R728" s="23" t="n">
        <v>0</v>
      </c>
      <c r="S728" s="23" t="n">
        <v>0</v>
      </c>
      <c r="T728" s="23" t="n">
        <v>0</v>
      </c>
      <c r="U728" s="42" t="n">
        <f aca="false">IF(I728="delivery",O728-SUM(Q728+R728),IF(I728="PO",P728-SUM(Q728:R728)))</f>
        <v>265</v>
      </c>
      <c r="V728" s="43" t="n">
        <v>93.921</v>
      </c>
      <c r="W728" s="43"/>
      <c r="X728" s="43" t="n">
        <f aca="false">W728-V728</f>
        <v>-93.921</v>
      </c>
      <c r="Y728" s="23" t="n">
        <v>93.921</v>
      </c>
      <c r="Z728" s="44"/>
      <c r="AA728" s="44"/>
      <c r="AM728" s="23" t="str">
        <f aca="false">D728</f>
        <v>Arista</v>
      </c>
      <c r="AN728" s="23" t="s">
        <v>3039</v>
      </c>
      <c r="AT728" s="44"/>
      <c r="AU728" s="44"/>
      <c r="BD728" s="23" t="s">
        <v>182</v>
      </c>
      <c r="BE728" s="1" t="s">
        <v>183</v>
      </c>
    </row>
    <row r="729" customFormat="false" ht="15" hidden="false" customHeight="true" outlineLevel="0" collapsed="false">
      <c r="A729" s="23" t="s">
        <v>3056</v>
      </c>
      <c r="B729" s="23" t="s">
        <v>3057</v>
      </c>
      <c r="C729" s="40" t="s">
        <v>177</v>
      </c>
      <c r="D729" s="23" t="s">
        <v>82</v>
      </c>
      <c r="E729" s="23" t="s">
        <v>3058</v>
      </c>
      <c r="F729" s="23" t="s">
        <v>3059</v>
      </c>
      <c r="G729" s="23" t="n">
        <v>71</v>
      </c>
      <c r="H729" s="23" t="n">
        <v>100</v>
      </c>
      <c r="I729" s="41" t="s">
        <v>180</v>
      </c>
      <c r="K729" s="23" t="n">
        <v>0</v>
      </c>
      <c r="L729" s="23" t="n">
        <v>1252</v>
      </c>
      <c r="M729" s="23" t="n">
        <v>0</v>
      </c>
      <c r="N729" s="23" t="n">
        <v>0</v>
      </c>
      <c r="O729" s="23" t="n">
        <f aca="false">K729+L729</f>
        <v>1252</v>
      </c>
      <c r="P729" s="23" t="n">
        <f aca="false">K729+L729+M729+N729</f>
        <v>1252</v>
      </c>
      <c r="Q729" s="23" t="n">
        <v>580</v>
      </c>
      <c r="R729" s="23" t="n">
        <v>0</v>
      </c>
      <c r="S729" s="23" t="n">
        <v>0</v>
      </c>
      <c r="T729" s="23" t="n">
        <v>0</v>
      </c>
      <c r="U729" s="42" t="n">
        <f aca="false">IF(I729="delivery",O729-SUM(Q729+R729),IF(I729="PO",P729-SUM(Q729:R729)))</f>
        <v>672</v>
      </c>
      <c r="V729" s="43" t="n">
        <v>85</v>
      </c>
      <c r="W729" s="43"/>
      <c r="X729" s="43" t="n">
        <f aca="false">W729-V729</f>
        <v>-85</v>
      </c>
      <c r="Z729" s="44"/>
      <c r="AA729" s="44"/>
      <c r="AM729" s="23" t="str">
        <f aca="false">D729</f>
        <v>Arista</v>
      </c>
      <c r="AN729" s="23" t="s">
        <v>3039</v>
      </c>
      <c r="AT729" s="44"/>
      <c r="AU729" s="44"/>
      <c r="BD729" s="23" t="s">
        <v>182</v>
      </c>
      <c r="BE729" s="1" t="s">
        <v>183</v>
      </c>
    </row>
    <row r="730" customFormat="false" ht="15" hidden="false" customHeight="true" outlineLevel="0" collapsed="false">
      <c r="A730" s="23" t="s">
        <v>3060</v>
      </c>
      <c r="B730" s="23" t="s">
        <v>3061</v>
      </c>
      <c r="C730" s="40" t="s">
        <v>177</v>
      </c>
      <c r="D730" s="23" t="s">
        <v>82</v>
      </c>
      <c r="E730" s="23" t="s">
        <v>3062</v>
      </c>
      <c r="F730" s="23" t="s">
        <v>3063</v>
      </c>
      <c r="G730" s="23" t="n">
        <v>61</v>
      </c>
      <c r="H730" s="23" t="n">
        <v>100</v>
      </c>
      <c r="I730" s="41" t="s">
        <v>180</v>
      </c>
      <c r="K730" s="23" t="n">
        <v>0</v>
      </c>
      <c r="L730" s="23" t="n">
        <v>4342</v>
      </c>
      <c r="M730" s="23" t="n">
        <v>3200</v>
      </c>
      <c r="N730" s="23" t="n">
        <v>0</v>
      </c>
      <c r="O730" s="23" t="n">
        <f aca="false">K730+L730</f>
        <v>4342</v>
      </c>
      <c r="P730" s="23" t="n">
        <f aca="false">K730+L730+M730+N730</f>
        <v>7542</v>
      </c>
      <c r="Q730" s="23" t="n">
        <v>8847</v>
      </c>
      <c r="R730" s="23" t="n">
        <v>3321</v>
      </c>
      <c r="S730" s="23" t="n">
        <v>3532</v>
      </c>
      <c r="T730" s="23" t="n">
        <v>1788</v>
      </c>
      <c r="U730" s="42" t="n">
        <f aca="false">IF(I730="delivery",O730-SUM(Q730+R730),IF(I730="PO",P730-SUM(Q730:R730)))</f>
        <v>-7826</v>
      </c>
      <c r="V730" s="43" t="n">
        <v>57.1</v>
      </c>
      <c r="W730" s="43"/>
      <c r="X730" s="43" t="n">
        <f aca="false">W730-V730</f>
        <v>-57.1</v>
      </c>
      <c r="Y730" s="23" t="n">
        <v>67.54762</v>
      </c>
      <c r="Z730" s="44"/>
      <c r="AA730" s="44"/>
      <c r="AM730" s="23" t="str">
        <f aca="false">D730</f>
        <v>Arista</v>
      </c>
      <c r="AN730" s="23" t="s">
        <v>3039</v>
      </c>
      <c r="AT730" s="44"/>
      <c r="AU730" s="44"/>
      <c r="BD730" s="23" t="s">
        <v>182</v>
      </c>
      <c r="BE730" s="1" t="s">
        <v>183</v>
      </c>
    </row>
    <row r="731" customFormat="false" ht="15" hidden="false" customHeight="true" outlineLevel="0" collapsed="false">
      <c r="A731" s="23" t="s">
        <v>3064</v>
      </c>
      <c r="B731" s="23" t="s">
        <v>3065</v>
      </c>
      <c r="C731" s="40" t="s">
        <v>177</v>
      </c>
      <c r="D731" s="23" t="s">
        <v>82</v>
      </c>
      <c r="E731" s="23" t="s">
        <v>3066</v>
      </c>
      <c r="F731" s="23" t="s">
        <v>3067</v>
      </c>
      <c r="G731" s="23" t="n">
        <v>61</v>
      </c>
      <c r="H731" s="23" t="n">
        <v>100</v>
      </c>
      <c r="I731" s="41" t="s">
        <v>180</v>
      </c>
      <c r="K731" s="23" t="n">
        <v>0</v>
      </c>
      <c r="L731" s="23" t="n">
        <v>835</v>
      </c>
      <c r="M731" s="23" t="n">
        <v>0</v>
      </c>
      <c r="N731" s="23" t="n">
        <v>0</v>
      </c>
      <c r="O731" s="23" t="n">
        <f aca="false">K731+L731</f>
        <v>835</v>
      </c>
      <c r="P731" s="23" t="n">
        <f aca="false">K731+L731+M731+N731</f>
        <v>835</v>
      </c>
      <c r="Q731" s="23" t="n">
        <v>232</v>
      </c>
      <c r="R731" s="23" t="n">
        <v>132</v>
      </c>
      <c r="S731" s="23" t="n">
        <v>124</v>
      </c>
      <c r="T731" s="23" t="n">
        <v>80</v>
      </c>
      <c r="U731" s="42" t="n">
        <f aca="false">IF(I731="delivery",O731-SUM(Q731+R731),IF(I731="PO",P731-SUM(Q731:R731)))</f>
        <v>471</v>
      </c>
      <c r="V731" s="43" t="n">
        <v>219.3</v>
      </c>
      <c r="W731" s="43"/>
      <c r="X731" s="43" t="n">
        <f aca="false">W731-V731</f>
        <v>-219.3</v>
      </c>
      <c r="Y731" s="23" t="n">
        <v>234.5</v>
      </c>
      <c r="Z731" s="44"/>
      <c r="AA731" s="44"/>
      <c r="AM731" s="23" t="str">
        <f aca="false">D731</f>
        <v>Arista</v>
      </c>
      <c r="AN731" s="23" t="s">
        <v>3039</v>
      </c>
      <c r="AT731" s="44"/>
      <c r="AU731" s="44"/>
      <c r="BD731" s="23" t="s">
        <v>182</v>
      </c>
      <c r="BE731" s="1" t="s">
        <v>183</v>
      </c>
    </row>
    <row r="732" customFormat="false" ht="15" hidden="false" customHeight="true" outlineLevel="0" collapsed="false">
      <c r="A732" s="23" t="s">
        <v>3068</v>
      </c>
      <c r="B732" s="23" t="s">
        <v>3069</v>
      </c>
      <c r="C732" s="40" t="s">
        <v>177</v>
      </c>
      <c r="D732" s="23" t="s">
        <v>82</v>
      </c>
      <c r="E732" s="23" t="s">
        <v>3070</v>
      </c>
      <c r="F732" s="23" t="s">
        <v>3071</v>
      </c>
      <c r="G732" s="23" t="n">
        <v>61</v>
      </c>
      <c r="H732" s="23" t="n">
        <v>100</v>
      </c>
      <c r="I732" s="41" t="s">
        <v>180</v>
      </c>
      <c r="K732" s="23" t="n">
        <v>0</v>
      </c>
      <c r="L732" s="23" t="n">
        <v>100</v>
      </c>
      <c r="M732" s="23" t="n">
        <v>0</v>
      </c>
      <c r="N732" s="23" t="n">
        <v>0</v>
      </c>
      <c r="O732" s="23" t="n">
        <f aca="false">K732+L732</f>
        <v>100</v>
      </c>
      <c r="P732" s="23" t="n">
        <f aca="false">K732+L732+M732+N732</f>
        <v>100</v>
      </c>
      <c r="Q732" s="23" t="n">
        <v>1</v>
      </c>
      <c r="R732" s="23" t="n">
        <v>30</v>
      </c>
      <c r="S732" s="23" t="n">
        <v>50</v>
      </c>
      <c r="T732" s="23" t="n">
        <v>544</v>
      </c>
      <c r="U732" s="42" t="n">
        <f aca="false">IF(I732="delivery",O732-SUM(Q732+R732),IF(I732="PO",P732-SUM(Q732:R732)))</f>
        <v>69</v>
      </c>
      <c r="V732" s="43" t="n">
        <v>66</v>
      </c>
      <c r="W732" s="43"/>
      <c r="X732" s="43" t="n">
        <f aca="false">W732-V732</f>
        <v>-66</v>
      </c>
      <c r="Y732" s="23" t="n">
        <v>67</v>
      </c>
      <c r="Z732" s="44"/>
      <c r="AA732" s="44"/>
      <c r="AM732" s="23" t="str">
        <f aca="false">D732</f>
        <v>Arista</v>
      </c>
      <c r="AN732" s="23" t="s">
        <v>3039</v>
      </c>
      <c r="AT732" s="44"/>
      <c r="AU732" s="44"/>
      <c r="BD732" s="23" t="s">
        <v>182</v>
      </c>
      <c r="BE732" s="1" t="s">
        <v>183</v>
      </c>
    </row>
    <row r="733" customFormat="false" ht="15" hidden="false" customHeight="true" outlineLevel="0" collapsed="false">
      <c r="A733" s="23" t="s">
        <v>3072</v>
      </c>
      <c r="B733" s="23" t="s">
        <v>3073</v>
      </c>
      <c r="C733" s="40" t="s">
        <v>177</v>
      </c>
      <c r="D733" s="23" t="s">
        <v>82</v>
      </c>
      <c r="E733" s="23" t="s">
        <v>3074</v>
      </c>
      <c r="F733" s="23" t="s">
        <v>3075</v>
      </c>
      <c r="G733" s="23" t="n">
        <v>73</v>
      </c>
      <c r="H733" s="23" t="n">
        <v>50</v>
      </c>
      <c r="I733" s="41" t="s">
        <v>180</v>
      </c>
      <c r="K733" s="23" t="n">
        <v>0</v>
      </c>
      <c r="L733" s="23" t="n">
        <v>1855</v>
      </c>
      <c r="M733" s="23" t="n">
        <v>823</v>
      </c>
      <c r="N733" s="23" t="n">
        <v>0</v>
      </c>
      <c r="O733" s="23" t="n">
        <f aca="false">K733+L733</f>
        <v>1855</v>
      </c>
      <c r="P733" s="23" t="n">
        <f aca="false">K733+L733+M733+N733</f>
        <v>2678</v>
      </c>
      <c r="Q733" s="23" t="n">
        <v>2235</v>
      </c>
      <c r="R733" s="23" t="n">
        <v>2460</v>
      </c>
      <c r="S733" s="23" t="n">
        <v>2608</v>
      </c>
      <c r="T733" s="23" t="n">
        <v>3700</v>
      </c>
      <c r="U733" s="42" t="n">
        <f aca="false">IF(I733="delivery",O733-SUM(Q733+R733),IF(I733="PO",P733-SUM(Q733:R733)))</f>
        <v>-2840</v>
      </c>
      <c r="V733" s="43" t="n">
        <v>82.1</v>
      </c>
      <c r="W733" s="43"/>
      <c r="X733" s="43" t="n">
        <f aca="false">W733-V733</f>
        <v>-82.1</v>
      </c>
      <c r="Y733" s="23" t="n">
        <v>142.3</v>
      </c>
      <c r="Z733" s="44"/>
      <c r="AA733" s="44"/>
      <c r="AM733" s="23" t="str">
        <f aca="false">D733</f>
        <v>Arista</v>
      </c>
      <c r="AN733" s="23" t="s">
        <v>3039</v>
      </c>
      <c r="AT733" s="44"/>
      <c r="AU733" s="44"/>
      <c r="BD733" s="23" t="s">
        <v>182</v>
      </c>
      <c r="BE733" s="1" t="s">
        <v>183</v>
      </c>
    </row>
    <row r="734" customFormat="false" ht="15" hidden="false" customHeight="true" outlineLevel="0" collapsed="false">
      <c r="A734" s="23" t="s">
        <v>3076</v>
      </c>
      <c r="B734" s="23" t="s">
        <v>3077</v>
      </c>
      <c r="C734" s="40" t="s">
        <v>177</v>
      </c>
      <c r="D734" s="23" t="s">
        <v>82</v>
      </c>
      <c r="E734" s="23" t="s">
        <v>3078</v>
      </c>
      <c r="F734" s="23" t="s">
        <v>3079</v>
      </c>
      <c r="G734" s="23" t="n">
        <v>101</v>
      </c>
      <c r="H734" s="23" t="n">
        <v>100</v>
      </c>
      <c r="I734" s="41" t="s">
        <v>180</v>
      </c>
      <c r="K734" s="23" t="n">
        <v>0</v>
      </c>
      <c r="L734" s="23" t="n">
        <v>1126</v>
      </c>
      <c r="M734" s="23" t="n">
        <v>50</v>
      </c>
      <c r="N734" s="23" t="n">
        <v>0</v>
      </c>
      <c r="O734" s="23" t="n">
        <f aca="false">K734+L734</f>
        <v>1126</v>
      </c>
      <c r="P734" s="23" t="n">
        <f aca="false">K734+L734+M734+N734</f>
        <v>1176</v>
      </c>
      <c r="Q734" s="23" t="n">
        <v>674</v>
      </c>
      <c r="R734" s="23" t="n">
        <v>248</v>
      </c>
      <c r="S734" s="23" t="n">
        <v>300</v>
      </c>
      <c r="T734" s="23" t="n">
        <v>152</v>
      </c>
      <c r="U734" s="42" t="n">
        <f aca="false">IF(I734="delivery",O734-SUM(Q734+R734),IF(I734="PO",P734-SUM(Q734:R734)))</f>
        <v>204</v>
      </c>
      <c r="V734" s="43" t="n">
        <v>103.604</v>
      </c>
      <c r="W734" s="43"/>
      <c r="X734" s="43" t="n">
        <f aca="false">W734-V734</f>
        <v>-103.604</v>
      </c>
      <c r="Z734" s="44"/>
      <c r="AA734" s="44"/>
      <c r="AM734" s="23" t="str">
        <f aca="false">D734</f>
        <v>Arista</v>
      </c>
      <c r="AN734" s="23" t="s">
        <v>3039</v>
      </c>
      <c r="AT734" s="44"/>
      <c r="AU734" s="44"/>
      <c r="BD734" s="23" t="s">
        <v>182</v>
      </c>
      <c r="BE734" s="1" t="s">
        <v>183</v>
      </c>
    </row>
    <row r="735" customFormat="false" ht="15" hidden="false" customHeight="true" outlineLevel="0" collapsed="false">
      <c r="A735" s="23" t="s">
        <v>3080</v>
      </c>
      <c r="B735" s="23" t="s">
        <v>3081</v>
      </c>
      <c r="C735" s="40" t="s">
        <v>177</v>
      </c>
      <c r="D735" s="23" t="s">
        <v>82</v>
      </c>
      <c r="E735" s="23" t="s">
        <v>3082</v>
      </c>
      <c r="F735" s="23" t="s">
        <v>3083</v>
      </c>
      <c r="G735" s="23" t="n">
        <v>71</v>
      </c>
      <c r="H735" s="23" t="n">
        <v>100</v>
      </c>
      <c r="I735" s="41" t="s">
        <v>180</v>
      </c>
      <c r="K735" s="23" t="n">
        <v>0</v>
      </c>
      <c r="L735" s="23" t="n">
        <v>1139</v>
      </c>
      <c r="M735" s="23" t="n">
        <v>0</v>
      </c>
      <c r="N735" s="23" t="n">
        <v>0</v>
      </c>
      <c r="O735" s="23" t="n">
        <f aca="false">K735+L735</f>
        <v>1139</v>
      </c>
      <c r="P735" s="23" t="n">
        <f aca="false">K735+L735+M735+N735</f>
        <v>1139</v>
      </c>
      <c r="Q735" s="23" t="n">
        <v>575</v>
      </c>
      <c r="R735" s="23" t="n">
        <v>540</v>
      </c>
      <c r="S735" s="23" t="n">
        <v>535</v>
      </c>
      <c r="T735" s="23" t="n">
        <v>350</v>
      </c>
      <c r="U735" s="42" t="n">
        <f aca="false">IF(I735="delivery",O735-SUM(Q735+R735),IF(I735="PO",P735-SUM(Q735:R735)))</f>
        <v>24</v>
      </c>
      <c r="V735" s="43" t="n">
        <v>116.62</v>
      </c>
      <c r="W735" s="43"/>
      <c r="X735" s="43" t="n">
        <f aca="false">W735-V735</f>
        <v>-116.62</v>
      </c>
      <c r="Z735" s="44"/>
      <c r="AA735" s="44"/>
      <c r="AM735" s="23" t="str">
        <f aca="false">D735</f>
        <v>Arista</v>
      </c>
      <c r="AN735" s="23" t="s">
        <v>3039</v>
      </c>
      <c r="AT735" s="44"/>
      <c r="AU735" s="44"/>
      <c r="BD735" s="23" t="s">
        <v>182</v>
      </c>
      <c r="BE735" s="1" t="s">
        <v>183</v>
      </c>
    </row>
    <row r="736" customFormat="false" ht="15" hidden="false" customHeight="true" outlineLevel="0" collapsed="false">
      <c r="A736" s="23" t="s">
        <v>3084</v>
      </c>
      <c r="B736" s="23" t="s">
        <v>3085</v>
      </c>
      <c r="C736" s="40" t="s">
        <v>177</v>
      </c>
      <c r="D736" s="23" t="s">
        <v>82</v>
      </c>
      <c r="E736" s="23" t="s">
        <v>3086</v>
      </c>
      <c r="F736" s="23" t="s">
        <v>3087</v>
      </c>
      <c r="G736" s="23" t="n">
        <v>51</v>
      </c>
      <c r="H736" s="23" t="n">
        <v>50</v>
      </c>
      <c r="I736" s="41" t="s">
        <v>180</v>
      </c>
      <c r="K736" s="23" t="n">
        <v>0</v>
      </c>
      <c r="L736" s="23" t="n">
        <v>280</v>
      </c>
      <c r="M736" s="23" t="n">
        <v>250</v>
      </c>
      <c r="N736" s="23" t="n">
        <v>0</v>
      </c>
      <c r="O736" s="23" t="n">
        <f aca="false">K736+L736</f>
        <v>280</v>
      </c>
      <c r="P736" s="23" t="n">
        <f aca="false">K736+L736+M736+N736</f>
        <v>530</v>
      </c>
      <c r="Q736" s="23" t="n">
        <v>434</v>
      </c>
      <c r="R736" s="23" t="n">
        <v>240</v>
      </c>
      <c r="S736" s="23" t="n">
        <v>240</v>
      </c>
      <c r="T736" s="23" t="n">
        <v>136</v>
      </c>
      <c r="U736" s="42" t="n">
        <f aca="false">IF(I736="delivery",O736-SUM(Q736+R736),IF(I736="PO",P736-SUM(Q736:R736)))</f>
        <v>-394</v>
      </c>
      <c r="V736" s="43" t="n">
        <v>135.075</v>
      </c>
      <c r="W736" s="43"/>
      <c r="X736" s="43" t="n">
        <f aca="false">W736-V736</f>
        <v>-135.075</v>
      </c>
      <c r="Y736" s="23" t="n">
        <v>156.5</v>
      </c>
      <c r="Z736" s="44"/>
      <c r="AA736" s="44"/>
      <c r="AM736" s="23" t="str">
        <f aca="false">D736</f>
        <v>Arista</v>
      </c>
      <c r="AN736" s="23" t="s">
        <v>3039</v>
      </c>
      <c r="AT736" s="44"/>
      <c r="AU736" s="44"/>
      <c r="BD736" s="23" t="s">
        <v>182</v>
      </c>
      <c r="BE736" s="1" t="s">
        <v>183</v>
      </c>
    </row>
    <row r="737" customFormat="false" ht="15" hidden="false" customHeight="true" outlineLevel="0" collapsed="false">
      <c r="A737" s="23" t="s">
        <v>3088</v>
      </c>
      <c r="B737" s="23" t="s">
        <v>3089</v>
      </c>
      <c r="C737" s="40" t="s">
        <v>177</v>
      </c>
      <c r="D737" s="23" t="s">
        <v>82</v>
      </c>
      <c r="E737" s="23" t="s">
        <v>3090</v>
      </c>
      <c r="F737" s="23" t="s">
        <v>3091</v>
      </c>
      <c r="G737" s="23" t="n">
        <v>101</v>
      </c>
      <c r="H737" s="23" t="n">
        <v>100</v>
      </c>
      <c r="I737" s="41" t="s">
        <v>180</v>
      </c>
      <c r="K737" s="23" t="n">
        <v>0</v>
      </c>
      <c r="L737" s="23" t="n">
        <v>0</v>
      </c>
      <c r="M737" s="23" t="n">
        <v>0</v>
      </c>
      <c r="N737" s="23" t="n">
        <v>0</v>
      </c>
      <c r="O737" s="23" t="n">
        <f aca="false">K737+L737</f>
        <v>0</v>
      </c>
      <c r="P737" s="23" t="n">
        <f aca="false">K737+L737+M737+N737</f>
        <v>0</v>
      </c>
      <c r="Q737" s="23" t="n">
        <v>0</v>
      </c>
      <c r="R737" s="23" t="n">
        <v>1742</v>
      </c>
      <c r="S737" s="23" t="n">
        <v>2606</v>
      </c>
      <c r="T737" s="23" t="n">
        <v>1192</v>
      </c>
      <c r="U737" s="42" t="n">
        <f aca="false">IF(I737="delivery",O737-SUM(Q737+R737),IF(I737="PO",P737-SUM(Q737:R737)))</f>
        <v>-1742</v>
      </c>
      <c r="V737" s="43" t="n">
        <v>170.471</v>
      </c>
      <c r="W737" s="43"/>
      <c r="X737" s="43" t="n">
        <f aca="false">W737-V737</f>
        <v>-170.471</v>
      </c>
      <c r="Z737" s="44"/>
      <c r="AA737" s="44"/>
      <c r="AM737" s="23" t="str">
        <f aca="false">D737</f>
        <v>Arista</v>
      </c>
      <c r="AN737" s="23" t="s">
        <v>3039</v>
      </c>
      <c r="AT737" s="44"/>
      <c r="AU737" s="44"/>
      <c r="BD737" s="23" t="s">
        <v>182</v>
      </c>
      <c r="BE737" s="1" t="s">
        <v>183</v>
      </c>
    </row>
    <row r="738" customFormat="false" ht="15" hidden="false" customHeight="true" outlineLevel="0" collapsed="false">
      <c r="A738" s="23" t="s">
        <v>3092</v>
      </c>
      <c r="B738" s="23" t="s">
        <v>3093</v>
      </c>
      <c r="C738" s="40" t="s">
        <v>177</v>
      </c>
      <c r="D738" s="23" t="s">
        <v>82</v>
      </c>
      <c r="E738" s="23" t="s">
        <v>3094</v>
      </c>
      <c r="F738" s="23" t="s">
        <v>3095</v>
      </c>
      <c r="G738" s="23" t="n">
        <v>71</v>
      </c>
      <c r="H738" s="23" t="n">
        <v>250</v>
      </c>
      <c r="I738" s="41" t="s">
        <v>188</v>
      </c>
      <c r="K738" s="23" t="n">
        <v>0</v>
      </c>
      <c r="L738" s="23" t="n">
        <v>1887</v>
      </c>
      <c r="M738" s="23" t="n">
        <v>1300</v>
      </c>
      <c r="N738" s="23" t="n">
        <v>0</v>
      </c>
      <c r="O738" s="23" t="n">
        <f aca="false">K738+L738</f>
        <v>1887</v>
      </c>
      <c r="P738" s="23" t="n">
        <f aca="false">K738+L738+M738+N738</f>
        <v>3187</v>
      </c>
      <c r="Q738" s="23" t="n">
        <v>2270</v>
      </c>
      <c r="R738" s="23" t="n">
        <v>832</v>
      </c>
      <c r="S738" s="23" t="n">
        <v>720</v>
      </c>
      <c r="T738" s="23" t="n">
        <v>356</v>
      </c>
      <c r="U738" s="42" t="n">
        <f aca="false">IF(I738="delivery",O738-SUM(Q738+R738),IF(I738="PO",P738-SUM(Q738:R738)))</f>
        <v>85</v>
      </c>
      <c r="V738" s="43" t="n">
        <v>2.74</v>
      </c>
      <c r="W738" s="43"/>
      <c r="X738" s="43" t="n">
        <f aca="false">W738-V738</f>
        <v>-2.74</v>
      </c>
      <c r="Y738" s="23" t="n">
        <v>2.74</v>
      </c>
      <c r="Z738" s="44"/>
      <c r="AA738" s="44"/>
      <c r="AM738" s="23" t="str">
        <f aca="false">D738</f>
        <v>Arista</v>
      </c>
      <c r="AN738" s="23" t="s">
        <v>181</v>
      </c>
      <c r="AT738" s="44"/>
      <c r="AU738" s="44"/>
      <c r="BD738" s="23" t="s">
        <v>182</v>
      </c>
      <c r="BE738" s="1" t="s">
        <v>183</v>
      </c>
    </row>
    <row r="739" customFormat="false" ht="15" hidden="false" customHeight="true" outlineLevel="0" collapsed="false">
      <c r="A739" s="23" t="s">
        <v>3096</v>
      </c>
      <c r="B739" s="23" t="s">
        <v>3097</v>
      </c>
      <c r="C739" s="40" t="s">
        <v>177</v>
      </c>
      <c r="D739" s="23" t="s">
        <v>82</v>
      </c>
      <c r="E739" s="23" t="s">
        <v>3098</v>
      </c>
      <c r="F739" s="23" t="s">
        <v>3099</v>
      </c>
      <c r="G739" s="23" t="n">
        <v>51</v>
      </c>
      <c r="H739" s="23" t="n">
        <v>500</v>
      </c>
      <c r="I739" s="41" t="s">
        <v>188</v>
      </c>
      <c r="K739" s="23" t="n">
        <v>0</v>
      </c>
      <c r="L739" s="23" t="n">
        <v>203</v>
      </c>
      <c r="M739" s="23" t="n">
        <v>0</v>
      </c>
      <c r="N739" s="23" t="n">
        <v>0</v>
      </c>
      <c r="O739" s="23" t="n">
        <f aca="false">K739+L739</f>
        <v>203</v>
      </c>
      <c r="P739" s="23" t="n">
        <f aca="false">K739+L739+M739+N739</f>
        <v>203</v>
      </c>
      <c r="Q739" s="23" t="n">
        <v>113</v>
      </c>
      <c r="R739" s="23" t="n">
        <v>72</v>
      </c>
      <c r="S739" s="23" t="n">
        <v>72</v>
      </c>
      <c r="T739" s="23" t="n">
        <v>32</v>
      </c>
      <c r="U739" s="42" t="n">
        <f aca="false">IF(I739="delivery",O739-SUM(Q739+R739),IF(I739="PO",P739-SUM(Q739:R739)))</f>
        <v>18</v>
      </c>
      <c r="V739" s="43" t="n">
        <v>3.6053</v>
      </c>
      <c r="W739" s="43"/>
      <c r="X739" s="43" t="n">
        <f aca="false">W739-V739</f>
        <v>-3.6053</v>
      </c>
      <c r="Y739" s="23" t="n">
        <v>4.8563</v>
      </c>
      <c r="Z739" s="44"/>
      <c r="AA739" s="44"/>
      <c r="AM739" s="23" t="str">
        <f aca="false">D739</f>
        <v>Arista</v>
      </c>
      <c r="AN739" s="23" t="s">
        <v>189</v>
      </c>
      <c r="AT739" s="44"/>
      <c r="AU739" s="44"/>
      <c r="BD739" s="23" t="s">
        <v>182</v>
      </c>
      <c r="BE739" s="1" t="s">
        <v>183</v>
      </c>
    </row>
    <row r="740" customFormat="false" ht="15" hidden="false" customHeight="true" outlineLevel="0" collapsed="false">
      <c r="A740" s="23" t="s">
        <v>3100</v>
      </c>
      <c r="B740" s="23" t="s">
        <v>3101</v>
      </c>
      <c r="C740" s="40" t="s">
        <v>177</v>
      </c>
      <c r="D740" s="23" t="s">
        <v>82</v>
      </c>
      <c r="E740" s="23" t="s">
        <v>3102</v>
      </c>
      <c r="F740" s="23" t="s">
        <v>3103</v>
      </c>
      <c r="G740" s="23" t="n">
        <v>76</v>
      </c>
      <c r="H740" s="23" t="n">
        <v>1000</v>
      </c>
      <c r="I740" s="41" t="s">
        <v>188</v>
      </c>
      <c r="K740" s="23" t="n">
        <v>0</v>
      </c>
      <c r="L740" s="23" t="n">
        <v>5668</v>
      </c>
      <c r="M740" s="23" t="n">
        <v>4318</v>
      </c>
      <c r="N740" s="23" t="n">
        <v>0</v>
      </c>
      <c r="O740" s="23" t="n">
        <f aca="false">K740+L740</f>
        <v>5668</v>
      </c>
      <c r="P740" s="23" t="n">
        <f aca="false">K740+L740+M740+N740</f>
        <v>9986</v>
      </c>
      <c r="Q740" s="23" t="n">
        <v>5774</v>
      </c>
      <c r="R740" s="23" t="n">
        <v>10446</v>
      </c>
      <c r="S740" s="23" t="n">
        <v>9030</v>
      </c>
      <c r="T740" s="23" t="n">
        <v>4804</v>
      </c>
      <c r="U740" s="42" t="n">
        <f aca="false">IF(I740="delivery",O740-SUM(Q740+R740),IF(I740="PO",P740-SUM(Q740:R740)))</f>
        <v>-6234</v>
      </c>
      <c r="V740" s="43" t="n">
        <v>0.447</v>
      </c>
      <c r="W740" s="43"/>
      <c r="X740" s="43" t="n">
        <f aca="false">W740-V740</f>
        <v>-0.447</v>
      </c>
      <c r="Z740" s="44"/>
      <c r="AA740" s="44"/>
      <c r="AM740" s="23" t="str">
        <f aca="false">D740</f>
        <v>Arista</v>
      </c>
      <c r="AN740" s="23" t="s">
        <v>181</v>
      </c>
      <c r="AT740" s="44"/>
      <c r="AU740" s="44"/>
      <c r="BD740" s="23" t="s">
        <v>182</v>
      </c>
      <c r="BE740" s="1" t="s">
        <v>183</v>
      </c>
    </row>
    <row r="741" customFormat="false" ht="15" hidden="false" customHeight="true" outlineLevel="0" collapsed="false">
      <c r="A741" s="23" t="s">
        <v>3104</v>
      </c>
      <c r="B741" s="23" t="s">
        <v>3105</v>
      </c>
      <c r="C741" s="40" t="s">
        <v>177</v>
      </c>
      <c r="D741" s="23" t="s">
        <v>82</v>
      </c>
      <c r="E741" s="23" t="s">
        <v>3106</v>
      </c>
      <c r="F741" s="23" t="s">
        <v>3107</v>
      </c>
      <c r="G741" s="23" t="n">
        <v>51</v>
      </c>
      <c r="H741" s="23" t="n">
        <v>1000</v>
      </c>
      <c r="I741" s="41" t="s">
        <v>188</v>
      </c>
      <c r="K741" s="23" t="n">
        <v>0</v>
      </c>
      <c r="L741" s="23" t="n">
        <v>4284</v>
      </c>
      <c r="M741" s="23" t="n">
        <v>0</v>
      </c>
      <c r="N741" s="23" t="n">
        <v>0</v>
      </c>
      <c r="O741" s="23" t="n">
        <f aca="false">K741+L741</f>
        <v>4284</v>
      </c>
      <c r="P741" s="23" t="n">
        <f aca="false">K741+L741+M741+N741</f>
        <v>4284</v>
      </c>
      <c r="Q741" s="23" t="n">
        <v>2580</v>
      </c>
      <c r="R741" s="23" t="n">
        <v>1721</v>
      </c>
      <c r="S741" s="23" t="n">
        <v>1809</v>
      </c>
      <c r="T741" s="23" t="n">
        <v>874</v>
      </c>
      <c r="U741" s="42" t="n">
        <f aca="false">IF(I741="delivery",O741-SUM(Q741+R741),IF(I741="PO",P741-SUM(Q741:R741)))</f>
        <v>-17</v>
      </c>
      <c r="V741" s="43" t="n">
        <v>5.9415</v>
      </c>
      <c r="W741" s="43"/>
      <c r="X741" s="43" t="n">
        <f aca="false">W741-V741</f>
        <v>-5.9415</v>
      </c>
      <c r="Y741" s="23" t="n">
        <v>5.9415</v>
      </c>
      <c r="Z741" s="44"/>
      <c r="AA741" s="44"/>
      <c r="AM741" s="23" t="str">
        <f aca="false">D741</f>
        <v>Arista</v>
      </c>
      <c r="AN741" s="23" t="s">
        <v>181</v>
      </c>
      <c r="AT741" s="44"/>
      <c r="AU741" s="44"/>
      <c r="BD741" s="23" t="s">
        <v>182</v>
      </c>
      <c r="BE741" s="1" t="s">
        <v>183</v>
      </c>
    </row>
    <row r="742" customFormat="false" ht="15" hidden="false" customHeight="true" outlineLevel="0" collapsed="false">
      <c r="A742" s="23" t="s">
        <v>3108</v>
      </c>
      <c r="B742" s="23" t="s">
        <v>3109</v>
      </c>
      <c r="C742" s="40" t="s">
        <v>177</v>
      </c>
      <c r="D742" s="23" t="s">
        <v>82</v>
      </c>
      <c r="E742" s="23" t="s">
        <v>3110</v>
      </c>
      <c r="F742" s="23" t="s">
        <v>3111</v>
      </c>
      <c r="G742" s="23" t="n">
        <v>76</v>
      </c>
      <c r="H742" s="23" t="n">
        <v>100</v>
      </c>
      <c r="I742" s="41" t="s">
        <v>188</v>
      </c>
      <c r="K742" s="23" t="n">
        <v>0</v>
      </c>
      <c r="L742" s="23" t="n">
        <v>83</v>
      </c>
      <c r="M742" s="23" t="n">
        <v>204</v>
      </c>
      <c r="N742" s="23" t="n">
        <v>0</v>
      </c>
      <c r="O742" s="23" t="n">
        <f aca="false">K742+L742</f>
        <v>83</v>
      </c>
      <c r="P742" s="23" t="n">
        <f aca="false">K742+L742+M742+N742</f>
        <v>287</v>
      </c>
      <c r="Q742" s="23" t="n">
        <v>206</v>
      </c>
      <c r="R742" s="23" t="n">
        <v>12</v>
      </c>
      <c r="S742" s="23" t="n">
        <v>12</v>
      </c>
      <c r="T742" s="23" t="n">
        <v>8</v>
      </c>
      <c r="U742" s="42" t="n">
        <f aca="false">IF(I742="delivery",O742-SUM(Q742+R742),IF(I742="PO",P742-SUM(Q742:R742)))</f>
        <v>69</v>
      </c>
      <c r="V742" s="43" t="n">
        <v>6.8203</v>
      </c>
      <c r="W742" s="43"/>
      <c r="X742" s="43" t="n">
        <f aca="false">W742-V742</f>
        <v>-6.8203</v>
      </c>
      <c r="Y742" s="23" t="n">
        <v>6.30663</v>
      </c>
      <c r="Z742" s="44"/>
      <c r="AA742" s="44"/>
      <c r="AM742" s="23" t="str">
        <f aca="false">D742</f>
        <v>Arista</v>
      </c>
      <c r="AN742" s="23" t="s">
        <v>181</v>
      </c>
      <c r="AT742" s="44"/>
      <c r="AU742" s="44"/>
      <c r="BD742" s="23" t="s">
        <v>182</v>
      </c>
      <c r="BE742" s="1" t="s">
        <v>183</v>
      </c>
    </row>
    <row r="743" customFormat="false" ht="15" hidden="false" customHeight="true" outlineLevel="0" collapsed="false">
      <c r="A743" s="23" t="s">
        <v>3112</v>
      </c>
      <c r="B743" s="23" t="s">
        <v>3113</v>
      </c>
      <c r="C743" s="40" t="s">
        <v>177</v>
      </c>
      <c r="D743" s="23" t="s">
        <v>82</v>
      </c>
      <c r="E743" s="23" t="s">
        <v>3114</v>
      </c>
      <c r="F743" s="23" t="s">
        <v>3115</v>
      </c>
      <c r="G743" s="23" t="n">
        <v>61</v>
      </c>
      <c r="H743" s="23" t="n">
        <v>500</v>
      </c>
      <c r="I743" s="41" t="s">
        <v>188</v>
      </c>
      <c r="K743" s="23" t="n">
        <v>21</v>
      </c>
      <c r="L743" s="23" t="n">
        <v>200</v>
      </c>
      <c r="M743" s="23" t="n">
        <v>0</v>
      </c>
      <c r="N743" s="23" t="n">
        <v>0</v>
      </c>
      <c r="O743" s="23" t="n">
        <f aca="false">K743+L743</f>
        <v>221</v>
      </c>
      <c r="P743" s="23" t="n">
        <f aca="false">K743+L743+M743+N743</f>
        <v>221</v>
      </c>
      <c r="Q743" s="23" t="n">
        <v>187</v>
      </c>
      <c r="R743" s="23" t="n">
        <v>15</v>
      </c>
      <c r="S743" s="23" t="n">
        <v>15</v>
      </c>
      <c r="T743" s="23" t="n">
        <v>10</v>
      </c>
      <c r="U743" s="42" t="n">
        <f aca="false">IF(I743="delivery",O743-SUM(Q743+R743),IF(I743="PO",P743-SUM(Q743:R743)))</f>
        <v>19</v>
      </c>
      <c r="V743" s="43" t="n">
        <v>5.8148</v>
      </c>
      <c r="W743" s="43"/>
      <c r="X743" s="43" t="n">
        <f aca="false">W743-V743</f>
        <v>-5.8148</v>
      </c>
      <c r="Y743" s="23" t="n">
        <v>5.8148</v>
      </c>
      <c r="Z743" s="44"/>
      <c r="AA743" s="44"/>
      <c r="AM743" s="23" t="str">
        <f aca="false">D743</f>
        <v>Arista</v>
      </c>
      <c r="AN743" s="23" t="s">
        <v>189</v>
      </c>
      <c r="AT743" s="44"/>
      <c r="AU743" s="44"/>
      <c r="BD743" s="23" t="s">
        <v>182</v>
      </c>
      <c r="BE743" s="1" t="s">
        <v>183</v>
      </c>
    </row>
    <row r="744" customFormat="false" ht="15" hidden="false" customHeight="true" outlineLevel="0" collapsed="false">
      <c r="A744" s="23" t="s">
        <v>3116</v>
      </c>
      <c r="B744" s="23" t="s">
        <v>3117</v>
      </c>
      <c r="C744" s="40" t="s">
        <v>177</v>
      </c>
      <c r="D744" s="23" t="s">
        <v>82</v>
      </c>
      <c r="E744" s="23" t="s">
        <v>3118</v>
      </c>
      <c r="F744" s="23" t="s">
        <v>3119</v>
      </c>
      <c r="G744" s="23" t="n">
        <v>78</v>
      </c>
      <c r="H744" s="23" t="n">
        <v>1</v>
      </c>
      <c r="I744" s="41" t="s">
        <v>188</v>
      </c>
      <c r="K744" s="23" t="n">
        <v>0</v>
      </c>
      <c r="L744" s="23" t="n">
        <v>0</v>
      </c>
      <c r="M744" s="23" t="n">
        <v>0</v>
      </c>
      <c r="N744" s="23" t="n">
        <v>0</v>
      </c>
      <c r="O744" s="23" t="n">
        <f aca="false">K744+L744</f>
        <v>0</v>
      </c>
      <c r="P744" s="23" t="n">
        <f aca="false">K744+L744+M744+N744</f>
        <v>0</v>
      </c>
      <c r="Q744" s="23" t="n">
        <v>0</v>
      </c>
      <c r="R744" s="23" t="n">
        <v>0</v>
      </c>
      <c r="S744" s="23" t="n">
        <v>0</v>
      </c>
      <c r="T744" s="23" t="n">
        <v>0</v>
      </c>
      <c r="U744" s="42" t="n">
        <f aca="false">IF(I744="delivery",O744-SUM(Q744+R744),IF(I744="PO",P744-SUM(Q744:R744)))</f>
        <v>0</v>
      </c>
      <c r="V744" s="43" t="n">
        <v>1E-005</v>
      </c>
      <c r="W744" s="43"/>
      <c r="X744" s="43" t="n">
        <f aca="false">W744-V744</f>
        <v>-1E-005</v>
      </c>
      <c r="Z744" s="44"/>
      <c r="AA744" s="44"/>
      <c r="AM744" s="23" t="str">
        <f aca="false">D744</f>
        <v>Arista</v>
      </c>
      <c r="AN744" s="23" t="s">
        <v>181</v>
      </c>
      <c r="AT744" s="44"/>
      <c r="AU744" s="44"/>
      <c r="BD744" s="23" t="s">
        <v>714</v>
      </c>
      <c r="BE744" s="1" t="s">
        <v>183</v>
      </c>
    </row>
    <row r="745" customFormat="false" ht="15" hidden="false" customHeight="true" outlineLevel="0" collapsed="false">
      <c r="A745" s="23" t="s">
        <v>3120</v>
      </c>
      <c r="B745" s="23" t="s">
        <v>3121</v>
      </c>
      <c r="C745" s="40" t="s">
        <v>177</v>
      </c>
      <c r="D745" s="23" t="s">
        <v>1471</v>
      </c>
      <c r="E745" s="23" t="s">
        <v>3122</v>
      </c>
      <c r="F745" s="23" t="s">
        <v>3123</v>
      </c>
      <c r="G745" s="23" t="n">
        <v>18</v>
      </c>
      <c r="H745" s="23" t="n">
        <v>5000</v>
      </c>
      <c r="I745" s="41" t="s">
        <v>188</v>
      </c>
      <c r="K745" s="23" t="n">
        <v>0</v>
      </c>
      <c r="L745" s="23" t="n">
        <v>14725</v>
      </c>
      <c r="M745" s="23" t="n">
        <v>0</v>
      </c>
      <c r="N745" s="23" t="n">
        <v>0</v>
      </c>
      <c r="O745" s="23" t="n">
        <f aca="false">K745+L745</f>
        <v>14725</v>
      </c>
      <c r="P745" s="23" t="n">
        <f aca="false">K745+L745+M745+N745</f>
        <v>14725</v>
      </c>
      <c r="Q745" s="23" t="n">
        <v>14486</v>
      </c>
      <c r="R745" s="23" t="n">
        <v>10608</v>
      </c>
      <c r="S745" s="23" t="n">
        <v>10107</v>
      </c>
      <c r="T745" s="23" t="n">
        <v>5350</v>
      </c>
      <c r="U745" s="42" t="n">
        <f aca="false">IF(I745="delivery",O745-SUM(Q745+R745),IF(I745="PO",P745-SUM(Q745:R745)))</f>
        <v>-10369</v>
      </c>
      <c r="V745" s="43" t="n">
        <v>0.334</v>
      </c>
      <c r="W745" s="43"/>
      <c r="X745" s="43" t="n">
        <f aca="false">W745-V745</f>
        <v>-0.334</v>
      </c>
      <c r="Y745" s="23" t="n">
        <v>0.336</v>
      </c>
      <c r="Z745" s="44"/>
      <c r="AA745" s="44"/>
      <c r="AM745" s="23" t="str">
        <f aca="false">D745</f>
        <v>Sanmina</v>
      </c>
      <c r="AN745" s="23" t="s">
        <v>3124</v>
      </c>
      <c r="AT745" s="44"/>
      <c r="AU745" s="44"/>
      <c r="BD745" s="23" t="s">
        <v>182</v>
      </c>
      <c r="BE745" s="1" t="s">
        <v>183</v>
      </c>
    </row>
    <row r="746" customFormat="false" ht="15" hidden="false" customHeight="true" outlineLevel="0" collapsed="false">
      <c r="A746" s="23" t="s">
        <v>3125</v>
      </c>
      <c r="B746" s="23" t="s">
        <v>3126</v>
      </c>
      <c r="C746" s="40" t="s">
        <v>177</v>
      </c>
      <c r="D746" s="23" t="s">
        <v>1471</v>
      </c>
      <c r="E746" s="23" t="s">
        <v>3127</v>
      </c>
      <c r="F746" s="23" t="s">
        <v>3128</v>
      </c>
      <c r="G746" s="23" t="n">
        <v>34</v>
      </c>
      <c r="H746" s="23" t="n">
        <v>5000</v>
      </c>
      <c r="I746" s="41" t="s">
        <v>188</v>
      </c>
      <c r="K746" s="23" t="n">
        <v>0</v>
      </c>
      <c r="L746" s="23" t="n">
        <v>8472</v>
      </c>
      <c r="M746" s="23" t="n">
        <v>15000</v>
      </c>
      <c r="N746" s="23" t="n">
        <v>0</v>
      </c>
      <c r="O746" s="23" t="n">
        <f aca="false">K746+L746</f>
        <v>8472</v>
      </c>
      <c r="P746" s="23" t="n">
        <f aca="false">K746+L746+M746+N746</f>
        <v>23472</v>
      </c>
      <c r="Q746" s="23" t="n">
        <v>21423</v>
      </c>
      <c r="R746" s="23" t="n">
        <v>11603</v>
      </c>
      <c r="S746" s="23" t="n">
        <v>11660</v>
      </c>
      <c r="T746" s="23" t="n">
        <v>6713</v>
      </c>
      <c r="U746" s="42" t="n">
        <f aca="false">IF(I746="delivery",O746-SUM(Q746+R746),IF(I746="PO",P746-SUM(Q746:R746)))</f>
        <v>-9554</v>
      </c>
      <c r="V746" s="43" t="n">
        <v>0.04</v>
      </c>
      <c r="W746" s="43"/>
      <c r="X746" s="43" t="n">
        <f aca="false">W746-V746</f>
        <v>-0.04</v>
      </c>
      <c r="Y746" s="23" t="n">
        <v>0.04</v>
      </c>
      <c r="Z746" s="44"/>
      <c r="AA746" s="44"/>
      <c r="AM746" s="23" t="str">
        <f aca="false">D746</f>
        <v>Sanmina</v>
      </c>
      <c r="AN746" s="23" t="s">
        <v>3124</v>
      </c>
      <c r="AT746" s="44"/>
      <c r="AU746" s="44"/>
      <c r="BD746" s="23" t="s">
        <v>182</v>
      </c>
      <c r="BE746" s="1" t="s">
        <v>183</v>
      </c>
    </row>
    <row r="747" customFormat="false" ht="15" hidden="false" customHeight="true" outlineLevel="0" collapsed="false">
      <c r="A747" s="23" t="s">
        <v>3129</v>
      </c>
      <c r="B747" s="23" t="s">
        <v>3130</v>
      </c>
      <c r="C747" s="40" t="s">
        <v>177</v>
      </c>
      <c r="D747" s="23" t="s">
        <v>1471</v>
      </c>
      <c r="E747" s="23" t="s">
        <v>3131</v>
      </c>
      <c r="F747" s="23" t="s">
        <v>3132</v>
      </c>
      <c r="G747" s="23" t="n">
        <v>27</v>
      </c>
      <c r="H747" s="23" t="n">
        <v>2000</v>
      </c>
      <c r="I747" s="41" t="s">
        <v>188</v>
      </c>
      <c r="K747" s="23" t="n">
        <v>0</v>
      </c>
      <c r="L747" s="23" t="n">
        <v>0</v>
      </c>
      <c r="M747" s="23" t="n">
        <v>0</v>
      </c>
      <c r="N747" s="23" t="n">
        <v>0</v>
      </c>
      <c r="O747" s="23" t="n">
        <f aca="false">K747+L747</f>
        <v>0</v>
      </c>
      <c r="P747" s="23" t="n">
        <f aca="false">K747+L747+M747+N747</f>
        <v>0</v>
      </c>
      <c r="Q747" s="23" t="n">
        <v>0</v>
      </c>
      <c r="R747" s="23" t="n">
        <v>0</v>
      </c>
      <c r="S747" s="23" t="n">
        <v>0</v>
      </c>
      <c r="T747" s="23" t="n">
        <v>0</v>
      </c>
      <c r="U747" s="42" t="n">
        <f aca="false">IF(I747="delivery",O747-SUM(Q747+R747),IF(I747="PO",P747-SUM(Q747:R747)))</f>
        <v>0</v>
      </c>
      <c r="V747" s="43" t="n">
        <v>0.0374</v>
      </c>
      <c r="W747" s="43"/>
      <c r="X747" s="43" t="n">
        <f aca="false">W747-V747</f>
        <v>-0.0374</v>
      </c>
      <c r="Z747" s="44"/>
      <c r="AA747" s="44"/>
      <c r="AM747" s="23" t="str">
        <f aca="false">D747</f>
        <v>Sanmina</v>
      </c>
      <c r="AN747" s="23" t="s">
        <v>3124</v>
      </c>
      <c r="AT747" s="44"/>
      <c r="AU747" s="44"/>
      <c r="BD747" s="23" t="s">
        <v>412</v>
      </c>
      <c r="BE747" s="1" t="s">
        <v>183</v>
      </c>
    </row>
    <row r="748" customFormat="false" ht="15" hidden="false" customHeight="true" outlineLevel="0" collapsed="false">
      <c r="A748" s="23" t="s">
        <v>3133</v>
      </c>
      <c r="B748" s="23" t="s">
        <v>3134</v>
      </c>
      <c r="C748" s="40" t="s">
        <v>177</v>
      </c>
      <c r="D748" s="23" t="s">
        <v>1471</v>
      </c>
      <c r="E748" s="23" t="s">
        <v>3131</v>
      </c>
      <c r="F748" s="23" t="s">
        <v>3135</v>
      </c>
      <c r="G748" s="23" t="n">
        <v>33</v>
      </c>
      <c r="H748" s="23" t="n">
        <v>2000</v>
      </c>
      <c r="I748" s="41" t="s">
        <v>188</v>
      </c>
      <c r="K748" s="23" t="n">
        <v>1540</v>
      </c>
      <c r="L748" s="23" t="n">
        <v>460</v>
      </c>
      <c r="M748" s="23" t="n">
        <v>0</v>
      </c>
      <c r="N748" s="23" t="n">
        <v>0</v>
      </c>
      <c r="O748" s="23" t="n">
        <f aca="false">K748+L748</f>
        <v>2000</v>
      </c>
      <c r="P748" s="23" t="n">
        <f aca="false">K748+L748+M748+N748</f>
        <v>2000</v>
      </c>
      <c r="Q748" s="23" t="n">
        <v>0</v>
      </c>
      <c r="R748" s="23" t="n">
        <v>0</v>
      </c>
      <c r="S748" s="23" t="n">
        <v>0</v>
      </c>
      <c r="T748" s="23" t="n">
        <v>0</v>
      </c>
      <c r="U748" s="42" t="n">
        <f aca="false">IF(I748="delivery",O748-SUM(Q748+R748),IF(I748="PO",P748-SUM(Q748:R748)))</f>
        <v>2000</v>
      </c>
      <c r="V748" s="43" t="n">
        <v>0.0374</v>
      </c>
      <c r="W748" s="43"/>
      <c r="X748" s="43" t="n">
        <f aca="false">W748-V748</f>
        <v>-0.0374</v>
      </c>
      <c r="Z748" s="44"/>
      <c r="AA748" s="44"/>
      <c r="AM748" s="23" t="str">
        <f aca="false">D748</f>
        <v>Sanmina</v>
      </c>
      <c r="AN748" s="23" t="s">
        <v>3124</v>
      </c>
      <c r="AT748" s="44"/>
      <c r="AU748" s="44"/>
      <c r="BD748" s="23" t="s">
        <v>182</v>
      </c>
      <c r="BE748" s="1" t="s">
        <v>183</v>
      </c>
    </row>
    <row r="749" customFormat="false" ht="15" hidden="false" customHeight="true" outlineLevel="0" collapsed="false">
      <c r="A749" s="23" t="s">
        <v>3136</v>
      </c>
      <c r="B749" s="23" t="s">
        <v>3137</v>
      </c>
      <c r="C749" s="40" t="s">
        <v>177</v>
      </c>
      <c r="D749" s="23" t="s">
        <v>82</v>
      </c>
      <c r="E749" s="23" t="s">
        <v>3138</v>
      </c>
      <c r="F749" s="23" t="s">
        <v>3139</v>
      </c>
      <c r="G749" s="23" t="n">
        <v>31</v>
      </c>
      <c r="H749" s="23" t="n">
        <v>1000</v>
      </c>
      <c r="I749" s="41" t="s">
        <v>188</v>
      </c>
      <c r="K749" s="23" t="n">
        <v>0</v>
      </c>
      <c r="L749" s="23" t="n">
        <v>11744</v>
      </c>
      <c r="M749" s="23" t="n">
        <v>0</v>
      </c>
      <c r="N749" s="23" t="n">
        <v>0</v>
      </c>
      <c r="O749" s="23" t="n">
        <f aca="false">K749+L749</f>
        <v>11744</v>
      </c>
      <c r="P749" s="23" t="n">
        <f aca="false">K749+L749+M749+N749</f>
        <v>11744</v>
      </c>
      <c r="Q749" s="23" t="n">
        <v>8825</v>
      </c>
      <c r="R749" s="23" t="n">
        <v>8204</v>
      </c>
      <c r="S749" s="23" t="n">
        <v>7416</v>
      </c>
      <c r="T749" s="23" t="n">
        <v>3818</v>
      </c>
      <c r="U749" s="42" t="n">
        <f aca="false">IF(I749="delivery",O749-SUM(Q749+R749),IF(I749="PO",P749-SUM(Q749:R749)))</f>
        <v>-5285</v>
      </c>
      <c r="V749" s="43" t="n">
        <v>0.014</v>
      </c>
      <c r="W749" s="43"/>
      <c r="X749" s="43" t="n">
        <f aca="false">W749-V749</f>
        <v>-0.014</v>
      </c>
      <c r="Y749" s="23" t="n">
        <v>0.014</v>
      </c>
      <c r="Z749" s="44"/>
      <c r="AA749" s="44"/>
      <c r="AM749" s="23" t="str">
        <f aca="false">D749</f>
        <v>Arista</v>
      </c>
      <c r="AN749" s="23" t="s">
        <v>181</v>
      </c>
      <c r="AT749" s="44"/>
      <c r="AU749" s="44"/>
      <c r="BD749" s="23" t="s">
        <v>182</v>
      </c>
      <c r="BE749" s="1" t="s">
        <v>183</v>
      </c>
    </row>
    <row r="750" customFormat="false" ht="15" hidden="false" customHeight="true" outlineLevel="0" collapsed="false">
      <c r="A750" s="23" t="s">
        <v>3140</v>
      </c>
      <c r="B750" s="23" t="s">
        <v>3141</v>
      </c>
      <c r="C750" s="40" t="s">
        <v>177</v>
      </c>
      <c r="D750" s="23" t="s">
        <v>82</v>
      </c>
      <c r="E750" s="23" t="s">
        <v>3142</v>
      </c>
      <c r="F750" s="23" t="s">
        <v>3143</v>
      </c>
      <c r="G750" s="23" t="n">
        <v>31</v>
      </c>
      <c r="H750" s="23" t="n">
        <v>20000</v>
      </c>
      <c r="I750" s="41" t="s">
        <v>188</v>
      </c>
      <c r="K750" s="23" t="n">
        <v>0</v>
      </c>
      <c r="L750" s="23" t="n">
        <v>8711</v>
      </c>
      <c r="M750" s="23" t="n">
        <v>10000</v>
      </c>
      <c r="N750" s="23" t="n">
        <v>0</v>
      </c>
      <c r="O750" s="23" t="n">
        <f aca="false">K750+L750</f>
        <v>8711</v>
      </c>
      <c r="P750" s="23" t="n">
        <f aca="false">K750+L750+M750+N750</f>
        <v>18711</v>
      </c>
      <c r="Q750" s="23" t="n">
        <v>21939</v>
      </c>
      <c r="R750" s="23" t="n">
        <v>15342</v>
      </c>
      <c r="S750" s="23" t="n">
        <v>14112</v>
      </c>
      <c r="T750" s="23" t="n">
        <v>7520</v>
      </c>
      <c r="U750" s="42" t="n">
        <f aca="false">IF(I750="delivery",O750-SUM(Q750+R750),IF(I750="PO",P750-SUM(Q750:R750)))</f>
        <v>-18570</v>
      </c>
      <c r="V750" s="43" t="n">
        <v>2.59</v>
      </c>
      <c r="W750" s="43"/>
      <c r="X750" s="43" t="n">
        <f aca="false">W750-V750</f>
        <v>-2.59</v>
      </c>
      <c r="Y750" s="23" t="n">
        <v>2.94</v>
      </c>
      <c r="Z750" s="44"/>
      <c r="AA750" s="44"/>
      <c r="AM750" s="23" t="str">
        <f aca="false">D750</f>
        <v>Arista</v>
      </c>
      <c r="AN750" s="23" t="s">
        <v>181</v>
      </c>
      <c r="AT750" s="44"/>
      <c r="AU750" s="44"/>
      <c r="BD750" s="23" t="s">
        <v>182</v>
      </c>
      <c r="BE750" s="1" t="s">
        <v>183</v>
      </c>
    </row>
    <row r="751" customFormat="false" ht="15" hidden="false" customHeight="true" outlineLevel="0" collapsed="false">
      <c r="A751" s="23" t="s">
        <v>3144</v>
      </c>
      <c r="B751" s="23" t="s">
        <v>3145</v>
      </c>
      <c r="C751" s="40" t="s">
        <v>177</v>
      </c>
      <c r="D751" s="23" t="s">
        <v>82</v>
      </c>
      <c r="E751" s="23" t="s">
        <v>3146</v>
      </c>
      <c r="F751" s="23" t="s">
        <v>3147</v>
      </c>
      <c r="G751" s="23" t="n">
        <v>31</v>
      </c>
      <c r="H751" s="23" t="n">
        <v>10000</v>
      </c>
      <c r="I751" s="41" t="s">
        <v>188</v>
      </c>
      <c r="K751" s="23" t="n">
        <v>0</v>
      </c>
      <c r="L751" s="23" t="n">
        <v>9840.5</v>
      </c>
      <c r="M751" s="23" t="n">
        <v>10000</v>
      </c>
      <c r="N751" s="23" t="n">
        <v>0</v>
      </c>
      <c r="O751" s="23" t="n">
        <f aca="false">K751+L751</f>
        <v>9840.5</v>
      </c>
      <c r="P751" s="23" t="n">
        <f aca="false">K751+L751+M751+N751</f>
        <v>19840.5</v>
      </c>
      <c r="Q751" s="23" t="n">
        <v>19076.5</v>
      </c>
      <c r="R751" s="23" t="n">
        <v>14244</v>
      </c>
      <c r="S751" s="23" t="n">
        <v>13422</v>
      </c>
      <c r="T751" s="23" t="n">
        <v>7032</v>
      </c>
      <c r="U751" s="42" t="n">
        <f aca="false">IF(I751="delivery",O751-SUM(Q751+R751),IF(I751="PO",P751-SUM(Q751:R751)))</f>
        <v>-13480</v>
      </c>
      <c r="V751" s="43" t="n">
        <v>0.38</v>
      </c>
      <c r="W751" s="43"/>
      <c r="X751" s="43" t="n">
        <f aca="false">W751-V751</f>
        <v>-0.38</v>
      </c>
      <c r="Y751" s="23" t="n">
        <v>0.38</v>
      </c>
      <c r="Z751" s="44"/>
      <c r="AA751" s="44"/>
      <c r="AM751" s="23" t="str">
        <f aca="false">D751</f>
        <v>Arista</v>
      </c>
      <c r="AN751" s="23" t="s">
        <v>181</v>
      </c>
      <c r="AT751" s="44"/>
      <c r="AU751" s="44"/>
      <c r="BD751" s="23" t="s">
        <v>182</v>
      </c>
      <c r="BE751" s="1" t="s">
        <v>183</v>
      </c>
    </row>
    <row r="752" customFormat="false" ht="15" hidden="false" customHeight="true" outlineLevel="0" collapsed="false">
      <c r="A752" s="23" t="s">
        <v>3148</v>
      </c>
      <c r="B752" s="23" t="s">
        <v>3149</v>
      </c>
      <c r="C752" s="40" t="s">
        <v>177</v>
      </c>
      <c r="D752" s="23" t="s">
        <v>82</v>
      </c>
      <c r="E752" s="23" t="s">
        <v>3150</v>
      </c>
      <c r="F752" s="23" t="s">
        <v>3151</v>
      </c>
      <c r="G752" s="23" t="n">
        <v>31</v>
      </c>
      <c r="H752" s="23" t="n">
        <v>10000</v>
      </c>
      <c r="I752" s="41" t="s">
        <v>188</v>
      </c>
      <c r="K752" s="23" t="n">
        <v>0</v>
      </c>
      <c r="L752" s="23" t="n">
        <v>4904</v>
      </c>
      <c r="M752" s="23" t="n">
        <v>10000</v>
      </c>
      <c r="N752" s="23" t="n">
        <v>0</v>
      </c>
      <c r="O752" s="23" t="n">
        <f aca="false">K752+L752</f>
        <v>4904</v>
      </c>
      <c r="P752" s="23" t="n">
        <f aca="false">K752+L752+M752+N752</f>
        <v>14904</v>
      </c>
      <c r="Q752" s="23" t="n">
        <v>11037</v>
      </c>
      <c r="R752" s="23" t="n">
        <v>7564</v>
      </c>
      <c r="S752" s="23" t="n">
        <v>6993</v>
      </c>
      <c r="T752" s="23" t="n">
        <v>3732</v>
      </c>
      <c r="U752" s="42" t="n">
        <f aca="false">IF(I752="delivery",O752-SUM(Q752+R752),IF(I752="PO",P752-SUM(Q752:R752)))</f>
        <v>-3697</v>
      </c>
      <c r="V752" s="43" t="n">
        <v>1.18</v>
      </c>
      <c r="W752" s="43"/>
      <c r="X752" s="43" t="n">
        <f aca="false">W752-V752</f>
        <v>-1.18</v>
      </c>
      <c r="Y752" s="23" t="n">
        <v>1.18</v>
      </c>
      <c r="Z752" s="44"/>
      <c r="AA752" s="44"/>
      <c r="AM752" s="23" t="str">
        <f aca="false">D752</f>
        <v>Arista</v>
      </c>
      <c r="AN752" s="23" t="s">
        <v>181</v>
      </c>
      <c r="AT752" s="44"/>
      <c r="AU752" s="44"/>
      <c r="BD752" s="23" t="s">
        <v>182</v>
      </c>
      <c r="BE752" s="1" t="s">
        <v>183</v>
      </c>
    </row>
    <row r="753" customFormat="false" ht="15" hidden="false" customHeight="true" outlineLevel="0" collapsed="false">
      <c r="A753" s="23" t="s">
        <v>3152</v>
      </c>
      <c r="B753" s="23" t="s">
        <v>3153</v>
      </c>
      <c r="C753" s="40" t="s">
        <v>177</v>
      </c>
      <c r="D753" s="23" t="s">
        <v>82</v>
      </c>
      <c r="E753" s="23" t="s">
        <v>3154</v>
      </c>
      <c r="F753" s="23" t="s">
        <v>3155</v>
      </c>
      <c r="G753" s="23" t="n">
        <v>31</v>
      </c>
      <c r="H753" s="23" t="n">
        <v>250</v>
      </c>
      <c r="I753" s="41" t="s">
        <v>188</v>
      </c>
      <c r="K753" s="23" t="n">
        <v>0</v>
      </c>
      <c r="L753" s="23" t="n">
        <v>176</v>
      </c>
      <c r="M753" s="23" t="n">
        <v>250</v>
      </c>
      <c r="N753" s="23" t="n">
        <v>0</v>
      </c>
      <c r="O753" s="23" t="n">
        <f aca="false">K753+L753</f>
        <v>176</v>
      </c>
      <c r="P753" s="23" t="n">
        <f aca="false">K753+L753+M753+N753</f>
        <v>426</v>
      </c>
      <c r="Q753" s="23" t="n">
        <v>103.9</v>
      </c>
      <c r="R753" s="23" t="n">
        <v>235.4</v>
      </c>
      <c r="S753" s="23" t="n">
        <v>231</v>
      </c>
      <c r="T753" s="23" t="n">
        <v>133.4</v>
      </c>
      <c r="U753" s="42" t="n">
        <f aca="false">IF(I753="delivery",O753-SUM(Q753+R753),IF(I753="PO",P753-SUM(Q753:R753)))</f>
        <v>86.7000000000001</v>
      </c>
      <c r="V753" s="43" t="n">
        <v>5.48</v>
      </c>
      <c r="W753" s="43"/>
      <c r="X753" s="43" t="n">
        <f aca="false">W753-V753</f>
        <v>-5.48</v>
      </c>
      <c r="Z753" s="44"/>
      <c r="AA753" s="44"/>
      <c r="AM753" s="23" t="str">
        <f aca="false">D753</f>
        <v>Arista</v>
      </c>
      <c r="AN753" s="23" t="s">
        <v>181</v>
      </c>
      <c r="AT753" s="44"/>
      <c r="AU753" s="44"/>
      <c r="BD753" s="23" t="s">
        <v>182</v>
      </c>
      <c r="BE753" s="1" t="s">
        <v>183</v>
      </c>
    </row>
    <row r="754" customFormat="false" ht="15" hidden="false" customHeight="true" outlineLevel="0" collapsed="false">
      <c r="A754" s="23" t="s">
        <v>3156</v>
      </c>
      <c r="B754" s="23" t="s">
        <v>3157</v>
      </c>
      <c r="C754" s="40" t="s">
        <v>177</v>
      </c>
      <c r="D754" s="23" t="s">
        <v>82</v>
      </c>
      <c r="E754" s="23" t="s">
        <v>3158</v>
      </c>
      <c r="F754" s="23" t="s">
        <v>3159</v>
      </c>
      <c r="G754" s="23" t="n">
        <v>31</v>
      </c>
      <c r="H754" s="23" t="n">
        <v>250</v>
      </c>
      <c r="I754" s="41" t="s">
        <v>188</v>
      </c>
      <c r="K754" s="23" t="n">
        <v>0</v>
      </c>
      <c r="L754" s="23" t="n">
        <v>258</v>
      </c>
      <c r="M754" s="23" t="n">
        <v>250</v>
      </c>
      <c r="N754" s="23" t="n">
        <v>0</v>
      </c>
      <c r="O754" s="23" t="n">
        <f aca="false">K754+L754</f>
        <v>258</v>
      </c>
      <c r="P754" s="23" t="n">
        <f aca="false">K754+L754+M754+N754</f>
        <v>508</v>
      </c>
      <c r="Q754" s="23" t="n">
        <v>78.1</v>
      </c>
      <c r="R754" s="23" t="n">
        <v>127.4</v>
      </c>
      <c r="S754" s="23" t="n">
        <v>123</v>
      </c>
      <c r="T754" s="23" t="n">
        <v>70.2</v>
      </c>
      <c r="U754" s="42" t="n">
        <f aca="false">IF(I754="delivery",O754-SUM(Q754+R754),IF(I754="PO",P754-SUM(Q754:R754)))</f>
        <v>302.5</v>
      </c>
      <c r="V754" s="43" t="n">
        <v>13.6</v>
      </c>
      <c r="W754" s="43"/>
      <c r="X754" s="43" t="n">
        <f aca="false">W754-V754</f>
        <v>-13.6</v>
      </c>
      <c r="Z754" s="44"/>
      <c r="AA754" s="44"/>
      <c r="AM754" s="23" t="str">
        <f aca="false">D754</f>
        <v>Arista</v>
      </c>
      <c r="AN754" s="23" t="s">
        <v>181</v>
      </c>
      <c r="AT754" s="44"/>
      <c r="AU754" s="44"/>
      <c r="BD754" s="23" t="s">
        <v>182</v>
      </c>
      <c r="BE754" s="1" t="s">
        <v>183</v>
      </c>
    </row>
    <row r="755" customFormat="false" ht="15" hidden="false" customHeight="true" outlineLevel="0" collapsed="false">
      <c r="A755" s="23" t="s">
        <v>3160</v>
      </c>
      <c r="B755" s="23" t="s">
        <v>3161</v>
      </c>
      <c r="C755" s="40" t="s">
        <v>177</v>
      </c>
      <c r="D755" s="23" t="s">
        <v>82</v>
      </c>
      <c r="E755" s="23" t="s">
        <v>3162</v>
      </c>
      <c r="F755" s="23" t="s">
        <v>3163</v>
      </c>
      <c r="G755" s="23" t="n">
        <v>31</v>
      </c>
      <c r="H755" s="23" t="n">
        <v>100</v>
      </c>
      <c r="I755" s="41" t="s">
        <v>188</v>
      </c>
      <c r="K755" s="23" t="n">
        <v>0</v>
      </c>
      <c r="L755" s="23" t="n">
        <v>29.8</v>
      </c>
      <c r="M755" s="23" t="n">
        <v>189</v>
      </c>
      <c r="N755" s="23" t="n">
        <v>0</v>
      </c>
      <c r="O755" s="23" t="n">
        <f aca="false">K755+L755</f>
        <v>29.8</v>
      </c>
      <c r="P755" s="23" t="n">
        <f aca="false">K755+L755+M755+N755</f>
        <v>218.8</v>
      </c>
      <c r="Q755" s="23" t="n">
        <v>55.1</v>
      </c>
      <c r="R755" s="23" t="n">
        <v>127.4</v>
      </c>
      <c r="S755" s="23" t="n">
        <v>123</v>
      </c>
      <c r="T755" s="23" t="n">
        <v>70.2</v>
      </c>
      <c r="U755" s="42" t="n">
        <f aca="false">IF(I755="delivery",O755-SUM(Q755+R755),IF(I755="PO",P755-SUM(Q755:R755)))</f>
        <v>36.3</v>
      </c>
      <c r="V755" s="43" t="n">
        <v>19.71</v>
      </c>
      <c r="W755" s="43"/>
      <c r="X755" s="43" t="n">
        <f aca="false">W755-V755</f>
        <v>-19.71</v>
      </c>
      <c r="Z755" s="44"/>
      <c r="AA755" s="44"/>
      <c r="AM755" s="23" t="str">
        <f aca="false">D755</f>
        <v>Arista</v>
      </c>
      <c r="AN755" s="23" t="s">
        <v>181</v>
      </c>
      <c r="AT755" s="44"/>
      <c r="AU755" s="44"/>
      <c r="BD755" s="23" t="s">
        <v>182</v>
      </c>
      <c r="BE755" s="1" t="s">
        <v>183</v>
      </c>
    </row>
    <row r="756" customFormat="false" ht="15" hidden="false" customHeight="true" outlineLevel="0" collapsed="false">
      <c r="A756" s="23" t="s">
        <v>3164</v>
      </c>
      <c r="B756" s="23" t="s">
        <v>3165</v>
      </c>
      <c r="C756" s="40" t="s">
        <v>177</v>
      </c>
      <c r="D756" s="23" t="s">
        <v>82</v>
      </c>
      <c r="E756" s="23" t="s">
        <v>3166</v>
      </c>
      <c r="F756" s="23" t="s">
        <v>3167</v>
      </c>
      <c r="G756" s="23" t="n">
        <v>41</v>
      </c>
      <c r="H756" s="23" t="n">
        <v>1</v>
      </c>
      <c r="I756" s="41" t="s">
        <v>188</v>
      </c>
      <c r="K756" s="23" t="n">
        <v>0</v>
      </c>
      <c r="L756" s="23" t="n">
        <v>0</v>
      </c>
      <c r="M756" s="23" t="n">
        <v>0</v>
      </c>
      <c r="N756" s="23" t="n">
        <v>0</v>
      </c>
      <c r="O756" s="23" t="n">
        <f aca="false">K756+L756</f>
        <v>0</v>
      </c>
      <c r="P756" s="23" t="n">
        <f aca="false">K756+L756+M756+N756</f>
        <v>0</v>
      </c>
      <c r="Q756" s="23" t="n">
        <v>0</v>
      </c>
      <c r="R756" s="23" t="n">
        <v>0</v>
      </c>
      <c r="S756" s="23" t="n">
        <v>0</v>
      </c>
      <c r="T756" s="23" t="n">
        <v>0</v>
      </c>
      <c r="U756" s="42" t="n">
        <f aca="false">IF(I756="delivery",O756-SUM(Q756+R756),IF(I756="PO",P756-SUM(Q756:R756)))</f>
        <v>0</v>
      </c>
      <c r="V756" s="43" t="n">
        <v>16.73</v>
      </c>
      <c r="W756" s="43"/>
      <c r="X756" s="43" t="n">
        <f aca="false">W756-V756</f>
        <v>-16.73</v>
      </c>
      <c r="Z756" s="44"/>
      <c r="AA756" s="44"/>
      <c r="AM756" s="23" t="str">
        <f aca="false">D756</f>
        <v>Arista</v>
      </c>
      <c r="AN756" s="23" t="s">
        <v>181</v>
      </c>
      <c r="AT756" s="44"/>
      <c r="AU756" s="44"/>
      <c r="BD756" s="23" t="s">
        <v>182</v>
      </c>
      <c r="BE756" s="1" t="s">
        <v>183</v>
      </c>
    </row>
    <row r="757" customFormat="false" ht="15" hidden="false" customHeight="true" outlineLevel="0" collapsed="false">
      <c r="A757" s="23" t="s">
        <v>3168</v>
      </c>
      <c r="B757" s="23" t="s">
        <v>3169</v>
      </c>
      <c r="C757" s="40" t="s">
        <v>177</v>
      </c>
      <c r="D757" s="23" t="s">
        <v>82</v>
      </c>
      <c r="E757" s="23" t="s">
        <v>3170</v>
      </c>
      <c r="F757" s="23" t="s">
        <v>3171</v>
      </c>
      <c r="G757" s="23" t="n">
        <v>31</v>
      </c>
      <c r="H757" s="23" t="n">
        <v>100</v>
      </c>
      <c r="I757" s="41" t="s">
        <v>188</v>
      </c>
      <c r="K757" s="23" t="n">
        <v>0</v>
      </c>
      <c r="L757" s="23" t="n">
        <v>0</v>
      </c>
      <c r="M757" s="23" t="n">
        <v>0</v>
      </c>
      <c r="N757" s="23" t="n">
        <v>0</v>
      </c>
      <c r="O757" s="23" t="n">
        <f aca="false">K757+L757</f>
        <v>0</v>
      </c>
      <c r="P757" s="23" t="n">
        <f aca="false">K757+L757+M757+N757</f>
        <v>0</v>
      </c>
      <c r="Q757" s="23" t="n">
        <v>0</v>
      </c>
      <c r="R757" s="23" t="n">
        <v>0</v>
      </c>
      <c r="S757" s="23" t="n">
        <v>0</v>
      </c>
      <c r="T757" s="23" t="n">
        <v>0</v>
      </c>
      <c r="U757" s="42" t="n">
        <f aca="false">IF(I757="delivery",O757-SUM(Q757+R757),IF(I757="PO",P757-SUM(Q757:R757)))</f>
        <v>0</v>
      </c>
      <c r="V757" s="43" t="n">
        <v>14.04</v>
      </c>
      <c r="W757" s="43"/>
      <c r="X757" s="43" t="n">
        <f aca="false">W757-V757</f>
        <v>-14.04</v>
      </c>
      <c r="Z757" s="44"/>
      <c r="AA757" s="44"/>
      <c r="AM757" s="23" t="str">
        <f aca="false">D757</f>
        <v>Arista</v>
      </c>
      <c r="AN757" s="23" t="s">
        <v>181</v>
      </c>
      <c r="AT757" s="44"/>
      <c r="AU757" s="44"/>
      <c r="BD757" s="23" t="s">
        <v>182</v>
      </c>
      <c r="BE757" s="1" t="s">
        <v>183</v>
      </c>
    </row>
    <row r="758" customFormat="false" ht="15" hidden="false" customHeight="true" outlineLevel="0" collapsed="false">
      <c r="A758" s="23" t="s">
        <v>3172</v>
      </c>
      <c r="B758" s="23" t="s">
        <v>3173</v>
      </c>
      <c r="C758" s="40" t="s">
        <v>177</v>
      </c>
      <c r="D758" s="23" t="s">
        <v>82</v>
      </c>
      <c r="E758" s="23" t="s">
        <v>3174</v>
      </c>
      <c r="F758" s="23" t="s">
        <v>3175</v>
      </c>
      <c r="G758" s="23" t="n">
        <v>41</v>
      </c>
      <c r="H758" s="23" t="n">
        <v>1000</v>
      </c>
      <c r="I758" s="41" t="s">
        <v>188</v>
      </c>
      <c r="K758" s="23" t="n">
        <v>0</v>
      </c>
      <c r="L758" s="23" t="n">
        <v>0</v>
      </c>
      <c r="M758" s="23" t="n">
        <v>0</v>
      </c>
      <c r="N758" s="23" t="n">
        <v>0</v>
      </c>
      <c r="O758" s="23" t="n">
        <f aca="false">K758+L758</f>
        <v>0</v>
      </c>
      <c r="P758" s="23" t="n">
        <f aca="false">K758+L758+M758+N758</f>
        <v>0</v>
      </c>
      <c r="Q758" s="23" t="n">
        <v>0</v>
      </c>
      <c r="R758" s="23" t="n">
        <v>0</v>
      </c>
      <c r="S758" s="23" t="n">
        <v>0</v>
      </c>
      <c r="T758" s="23" t="n">
        <v>0</v>
      </c>
      <c r="U758" s="42" t="n">
        <f aca="false">IF(I758="delivery",O758-SUM(Q758+R758),IF(I758="PO",P758-SUM(Q758:R758)))</f>
        <v>0</v>
      </c>
      <c r="V758" s="43" t="n">
        <v>3.13</v>
      </c>
      <c r="W758" s="43"/>
      <c r="X758" s="43" t="n">
        <f aca="false">W758-V758</f>
        <v>-3.13</v>
      </c>
      <c r="Z758" s="44"/>
      <c r="AA758" s="44"/>
      <c r="AM758" s="23" t="str">
        <f aca="false">D758</f>
        <v>Arista</v>
      </c>
      <c r="AN758" s="23" t="s">
        <v>181</v>
      </c>
      <c r="AT758" s="44"/>
      <c r="AU758" s="44"/>
      <c r="BD758" s="23" t="s">
        <v>182</v>
      </c>
      <c r="BE758" s="1" t="s">
        <v>183</v>
      </c>
    </row>
    <row r="759" customFormat="false" ht="15" hidden="false" customHeight="true" outlineLevel="0" collapsed="false">
      <c r="A759" s="23" t="s">
        <v>3176</v>
      </c>
      <c r="B759" s="23" t="s">
        <v>3177</v>
      </c>
      <c r="C759" s="40" t="s">
        <v>177</v>
      </c>
      <c r="D759" s="23" t="s">
        <v>82</v>
      </c>
      <c r="E759" s="23" t="s">
        <v>3178</v>
      </c>
      <c r="F759" s="23" t="s">
        <v>3179</v>
      </c>
      <c r="G759" s="23" t="n">
        <v>41</v>
      </c>
      <c r="H759" s="23" t="n">
        <v>15000</v>
      </c>
      <c r="I759" s="41" t="s">
        <v>188</v>
      </c>
      <c r="K759" s="23" t="n">
        <v>0</v>
      </c>
      <c r="L759" s="23" t="n">
        <v>2551</v>
      </c>
      <c r="M759" s="23" t="n">
        <v>4118</v>
      </c>
      <c r="N759" s="23" t="n">
        <v>0</v>
      </c>
      <c r="O759" s="23" t="n">
        <f aca="false">K759+L759</f>
        <v>2551</v>
      </c>
      <c r="P759" s="23" t="n">
        <f aca="false">K759+L759+M759+N759</f>
        <v>6669</v>
      </c>
      <c r="Q759" s="23" t="n">
        <v>9884</v>
      </c>
      <c r="R759" s="23" t="n">
        <v>3987</v>
      </c>
      <c r="S759" s="23" t="n">
        <v>4212</v>
      </c>
      <c r="T759" s="23" t="n">
        <v>2170</v>
      </c>
      <c r="U759" s="42" t="n">
        <f aca="false">IF(I759="delivery",O759-SUM(Q759+R759),IF(I759="PO",P759-SUM(Q759:R759)))</f>
        <v>-7202</v>
      </c>
      <c r="V759" s="43" t="n">
        <v>2.58</v>
      </c>
      <c r="W759" s="43"/>
      <c r="X759" s="43" t="n">
        <f aca="false">W759-V759</f>
        <v>-2.58</v>
      </c>
      <c r="Y759" s="23" t="n">
        <v>2.53834</v>
      </c>
      <c r="Z759" s="44"/>
      <c r="AA759" s="44"/>
      <c r="AM759" s="23" t="str">
        <f aca="false">D759</f>
        <v>Arista</v>
      </c>
      <c r="AN759" s="23" t="s">
        <v>181</v>
      </c>
      <c r="AT759" s="44"/>
      <c r="AU759" s="44"/>
      <c r="BD759" s="23" t="s">
        <v>182</v>
      </c>
      <c r="BE759" s="1" t="s">
        <v>183</v>
      </c>
    </row>
    <row r="760" customFormat="false" ht="15" hidden="false" customHeight="true" outlineLevel="0" collapsed="false">
      <c r="A760" s="23" t="s">
        <v>3180</v>
      </c>
      <c r="B760" s="23" t="s">
        <v>3181</v>
      </c>
      <c r="C760" s="40" t="s">
        <v>177</v>
      </c>
      <c r="D760" s="23" t="s">
        <v>82</v>
      </c>
      <c r="E760" s="23" t="s">
        <v>3182</v>
      </c>
      <c r="F760" s="23" t="s">
        <v>3183</v>
      </c>
      <c r="G760" s="23" t="n">
        <v>31</v>
      </c>
      <c r="H760" s="23" t="n">
        <v>184</v>
      </c>
      <c r="I760" s="41" t="s">
        <v>188</v>
      </c>
      <c r="K760" s="23" t="n">
        <v>0</v>
      </c>
      <c r="L760" s="23" t="n">
        <v>164.67132</v>
      </c>
      <c r="M760" s="23" t="n">
        <v>100</v>
      </c>
      <c r="N760" s="23" t="n">
        <v>0</v>
      </c>
      <c r="O760" s="23" t="n">
        <f aca="false">K760+L760</f>
        <v>164.67132</v>
      </c>
      <c r="P760" s="23" t="n">
        <f aca="false">K760+L760+M760+N760</f>
        <v>264.67132</v>
      </c>
      <c r="Q760" s="23" t="n">
        <v>228.36461</v>
      </c>
      <c r="R760" s="23" t="n">
        <v>268.59623</v>
      </c>
      <c r="S760" s="23" t="n">
        <v>273.65301</v>
      </c>
      <c r="T760" s="23" t="n">
        <v>147.2686</v>
      </c>
      <c r="U760" s="42" t="n">
        <f aca="false">IF(I760="delivery",O760-SUM(Q760+R760),IF(I760="PO",P760-SUM(Q760:R760)))</f>
        <v>-232.28952</v>
      </c>
      <c r="V760" s="43" t="n">
        <v>19.75</v>
      </c>
      <c r="W760" s="43"/>
      <c r="X760" s="43" t="n">
        <f aca="false">W760-V760</f>
        <v>-19.75</v>
      </c>
      <c r="Y760" s="23" t="n">
        <v>18.28</v>
      </c>
      <c r="Z760" s="44"/>
      <c r="AA760" s="44"/>
      <c r="AM760" s="23" t="str">
        <f aca="false">D760</f>
        <v>Arista</v>
      </c>
      <c r="AN760" s="23" t="s">
        <v>181</v>
      </c>
      <c r="AT760" s="44"/>
      <c r="AU760" s="44"/>
      <c r="BD760" s="23" t="s">
        <v>182</v>
      </c>
      <c r="BE760" s="1" t="s">
        <v>183</v>
      </c>
    </row>
    <row r="761" customFormat="false" ht="15" hidden="false" customHeight="true" outlineLevel="0" collapsed="false">
      <c r="A761" s="23" t="s">
        <v>3184</v>
      </c>
      <c r="B761" s="23" t="s">
        <v>3185</v>
      </c>
      <c r="C761" s="40" t="s">
        <v>177</v>
      </c>
      <c r="D761" s="23" t="s">
        <v>82</v>
      </c>
      <c r="E761" s="23" t="s">
        <v>3186</v>
      </c>
      <c r="F761" s="23" t="s">
        <v>3187</v>
      </c>
      <c r="G761" s="23" t="n">
        <v>31</v>
      </c>
      <c r="H761" s="23" t="n">
        <v>1000</v>
      </c>
      <c r="I761" s="41" t="s">
        <v>188</v>
      </c>
      <c r="K761" s="23" t="n">
        <v>0</v>
      </c>
      <c r="L761" s="23" t="n">
        <v>436</v>
      </c>
      <c r="M761" s="23" t="n">
        <v>1000</v>
      </c>
      <c r="N761" s="23" t="n">
        <v>0</v>
      </c>
      <c r="O761" s="23" t="n">
        <f aca="false">K761+L761</f>
        <v>436</v>
      </c>
      <c r="P761" s="23" t="n">
        <f aca="false">K761+L761+M761+N761</f>
        <v>1436</v>
      </c>
      <c r="Q761" s="23" t="n">
        <v>672</v>
      </c>
      <c r="R761" s="23" t="n">
        <v>210</v>
      </c>
      <c r="S761" s="23" t="n">
        <v>254</v>
      </c>
      <c r="T761" s="23" t="n">
        <v>130</v>
      </c>
      <c r="U761" s="42" t="n">
        <f aca="false">IF(I761="delivery",O761-SUM(Q761+R761),IF(I761="PO",P761-SUM(Q761:R761)))</f>
        <v>554</v>
      </c>
      <c r="V761" s="43" t="n">
        <v>3.14</v>
      </c>
      <c r="W761" s="43"/>
      <c r="X761" s="43" t="n">
        <f aca="false">W761-V761</f>
        <v>-3.14</v>
      </c>
      <c r="Y761" s="23" t="n">
        <v>6.71</v>
      </c>
      <c r="Z761" s="44"/>
      <c r="AA761" s="44"/>
      <c r="AM761" s="23" t="str">
        <f aca="false">D761</f>
        <v>Arista</v>
      </c>
      <c r="AN761" s="23" t="s">
        <v>181</v>
      </c>
      <c r="AT761" s="44"/>
      <c r="AU761" s="44"/>
      <c r="BD761" s="23" t="s">
        <v>182</v>
      </c>
      <c r="BE761" s="1" t="s">
        <v>183</v>
      </c>
    </row>
    <row r="762" customFormat="false" ht="15" hidden="false" customHeight="true" outlineLevel="0" collapsed="false">
      <c r="A762" s="23" t="s">
        <v>3188</v>
      </c>
      <c r="B762" s="23" t="s">
        <v>3189</v>
      </c>
      <c r="C762" s="40" t="s">
        <v>177</v>
      </c>
      <c r="D762" s="23" t="s">
        <v>82</v>
      </c>
      <c r="E762" s="23" t="s">
        <v>3190</v>
      </c>
      <c r="F762" s="23" t="s">
        <v>3191</v>
      </c>
      <c r="G762" s="23" t="n">
        <v>31</v>
      </c>
      <c r="H762" s="23" t="n">
        <v>5000</v>
      </c>
      <c r="I762" s="41" t="s">
        <v>188</v>
      </c>
      <c r="K762" s="23" t="n">
        <v>0</v>
      </c>
      <c r="L762" s="23" t="n">
        <v>1355</v>
      </c>
      <c r="M762" s="23" t="n">
        <v>4240</v>
      </c>
      <c r="N762" s="23" t="n">
        <v>0</v>
      </c>
      <c r="O762" s="23" t="n">
        <f aca="false">K762+L762</f>
        <v>1355</v>
      </c>
      <c r="P762" s="23" t="n">
        <f aca="false">K762+L762+M762+N762</f>
        <v>5595</v>
      </c>
      <c r="Q762" s="23" t="n">
        <v>3263</v>
      </c>
      <c r="R762" s="23" t="n">
        <v>2865</v>
      </c>
      <c r="S762" s="23" t="n">
        <v>2490</v>
      </c>
      <c r="T762" s="23" t="n">
        <v>1242</v>
      </c>
      <c r="U762" s="42" t="n">
        <f aca="false">IF(I762="delivery",O762-SUM(Q762+R762),IF(I762="PO",P762-SUM(Q762:R762)))</f>
        <v>-533</v>
      </c>
      <c r="V762" s="43" t="n">
        <v>0.34</v>
      </c>
      <c r="W762" s="43"/>
      <c r="X762" s="43" t="n">
        <f aca="false">W762-V762</f>
        <v>-0.34</v>
      </c>
      <c r="Y762" s="23" t="n">
        <v>0.34</v>
      </c>
      <c r="Z762" s="44"/>
      <c r="AA762" s="44"/>
      <c r="AM762" s="23" t="str">
        <f aca="false">D762</f>
        <v>Arista</v>
      </c>
      <c r="AN762" s="23" t="s">
        <v>181</v>
      </c>
      <c r="AT762" s="44"/>
      <c r="AU762" s="44"/>
      <c r="BD762" s="23" t="s">
        <v>182</v>
      </c>
      <c r="BE762" s="1" t="s">
        <v>183</v>
      </c>
    </row>
    <row r="763" customFormat="false" ht="15" hidden="false" customHeight="true" outlineLevel="0" collapsed="false">
      <c r="A763" s="23" t="s">
        <v>3192</v>
      </c>
      <c r="B763" s="23" t="s">
        <v>3193</v>
      </c>
      <c r="C763" s="40" t="s">
        <v>177</v>
      </c>
      <c r="D763" s="23" t="s">
        <v>82</v>
      </c>
      <c r="E763" s="23" t="s">
        <v>3194</v>
      </c>
      <c r="F763" s="23" t="s">
        <v>3195</v>
      </c>
      <c r="G763" s="23" t="n">
        <v>31</v>
      </c>
      <c r="H763" s="23" t="n">
        <v>10000</v>
      </c>
      <c r="I763" s="41" t="s">
        <v>188</v>
      </c>
      <c r="K763" s="23" t="n">
        <v>0</v>
      </c>
      <c r="L763" s="23" t="n">
        <v>1059.4</v>
      </c>
      <c r="M763" s="23" t="n">
        <v>0</v>
      </c>
      <c r="N763" s="23" t="n">
        <v>0</v>
      </c>
      <c r="O763" s="23" t="n">
        <f aca="false">K763+L763</f>
        <v>1059.4</v>
      </c>
      <c r="P763" s="23" t="n">
        <f aca="false">K763+L763+M763+N763</f>
        <v>1059.4</v>
      </c>
      <c r="Q763" s="23" t="n">
        <v>750</v>
      </c>
      <c r="R763" s="23" t="n">
        <v>171.2</v>
      </c>
      <c r="S763" s="23" t="n">
        <v>128.4</v>
      </c>
      <c r="T763" s="23" t="n">
        <v>64</v>
      </c>
      <c r="U763" s="42" t="n">
        <f aca="false">IF(I763="delivery",O763-SUM(Q763+R763),IF(I763="PO",P763-SUM(Q763:R763)))</f>
        <v>138.2</v>
      </c>
      <c r="V763" s="43" t="n">
        <v>1.41</v>
      </c>
      <c r="W763" s="43"/>
      <c r="X763" s="43" t="n">
        <f aca="false">W763-V763</f>
        <v>-1.41</v>
      </c>
      <c r="Z763" s="44"/>
      <c r="AA763" s="44"/>
      <c r="AM763" s="23" t="str">
        <f aca="false">D763</f>
        <v>Arista</v>
      </c>
      <c r="AN763" s="23" t="s">
        <v>181</v>
      </c>
      <c r="AT763" s="44"/>
      <c r="AU763" s="44"/>
      <c r="BD763" s="23" t="s">
        <v>182</v>
      </c>
      <c r="BE763" s="1" t="s">
        <v>183</v>
      </c>
    </row>
    <row r="764" customFormat="false" ht="15" hidden="false" customHeight="true" outlineLevel="0" collapsed="false">
      <c r="A764" s="23" t="s">
        <v>3196</v>
      </c>
      <c r="B764" s="23" t="s">
        <v>3197</v>
      </c>
      <c r="C764" s="40" t="s">
        <v>177</v>
      </c>
      <c r="D764" s="23" t="s">
        <v>82</v>
      </c>
      <c r="E764" s="23" t="s">
        <v>3198</v>
      </c>
      <c r="F764" s="23" t="s">
        <v>3199</v>
      </c>
      <c r="G764" s="23" t="n">
        <v>31</v>
      </c>
      <c r="H764" s="23" t="n">
        <v>5000</v>
      </c>
      <c r="I764" s="41" t="s">
        <v>188</v>
      </c>
      <c r="K764" s="23" t="n">
        <v>0</v>
      </c>
      <c r="L764" s="23" t="n">
        <v>2092.2</v>
      </c>
      <c r="M764" s="23" t="n">
        <v>0</v>
      </c>
      <c r="N764" s="23" t="n">
        <v>0</v>
      </c>
      <c r="O764" s="23" t="n">
        <f aca="false">K764+L764</f>
        <v>2092.2</v>
      </c>
      <c r="P764" s="23" t="n">
        <f aca="false">K764+L764+M764+N764</f>
        <v>2092.2</v>
      </c>
      <c r="Q764" s="23" t="n">
        <v>1603.4</v>
      </c>
      <c r="R764" s="23" t="n">
        <v>412</v>
      </c>
      <c r="S764" s="23" t="n">
        <v>326.4</v>
      </c>
      <c r="T764" s="23" t="n">
        <v>161.6</v>
      </c>
      <c r="U764" s="42" t="n">
        <f aca="false">IF(I764="delivery",O764-SUM(Q764+R764),IF(I764="PO",P764-SUM(Q764:R764)))</f>
        <v>76.7999999999997</v>
      </c>
      <c r="V764" s="43" t="n">
        <v>2.42</v>
      </c>
      <c r="W764" s="43"/>
      <c r="X764" s="43" t="n">
        <f aca="false">W764-V764</f>
        <v>-2.42</v>
      </c>
      <c r="Y764" s="23" t="n">
        <v>2.36</v>
      </c>
      <c r="Z764" s="44"/>
      <c r="AA764" s="44"/>
      <c r="AM764" s="23" t="str">
        <f aca="false">D764</f>
        <v>Arista</v>
      </c>
      <c r="AN764" s="23" t="s">
        <v>181</v>
      </c>
      <c r="AT764" s="44"/>
      <c r="AU764" s="44"/>
      <c r="BD764" s="23" t="s">
        <v>182</v>
      </c>
      <c r="BE764" s="1" t="s">
        <v>183</v>
      </c>
    </row>
    <row r="765" customFormat="false" ht="15" hidden="false" customHeight="true" outlineLevel="0" collapsed="false">
      <c r="A765" s="23" t="s">
        <v>3200</v>
      </c>
      <c r="B765" s="23" t="s">
        <v>3201</v>
      </c>
      <c r="C765" s="40" t="s">
        <v>177</v>
      </c>
      <c r="D765" s="23" t="s">
        <v>82</v>
      </c>
      <c r="E765" s="23" t="s">
        <v>3202</v>
      </c>
      <c r="F765" s="23" t="s">
        <v>3203</v>
      </c>
      <c r="G765" s="23" t="n">
        <v>31</v>
      </c>
      <c r="H765" s="23" t="n">
        <v>4890</v>
      </c>
      <c r="I765" s="41" t="s">
        <v>188</v>
      </c>
      <c r="K765" s="23" t="n">
        <v>0</v>
      </c>
      <c r="L765" s="23" t="n">
        <v>1507</v>
      </c>
      <c r="M765" s="23" t="n">
        <v>0</v>
      </c>
      <c r="N765" s="23" t="n">
        <v>0</v>
      </c>
      <c r="O765" s="23" t="n">
        <f aca="false">K765+L765</f>
        <v>1507</v>
      </c>
      <c r="P765" s="23" t="n">
        <f aca="false">K765+L765+M765+N765</f>
        <v>1507</v>
      </c>
      <c r="Q765" s="23" t="n">
        <v>621</v>
      </c>
      <c r="R765" s="23" t="n">
        <v>210</v>
      </c>
      <c r="S765" s="23" t="n">
        <v>254</v>
      </c>
      <c r="T765" s="23" t="n">
        <v>130</v>
      </c>
      <c r="U765" s="42" t="n">
        <f aca="false">IF(I765="delivery",O765-SUM(Q765+R765),IF(I765="PO",P765-SUM(Q765:R765)))</f>
        <v>676</v>
      </c>
      <c r="V765" s="43" t="n">
        <v>0.246</v>
      </c>
      <c r="W765" s="43"/>
      <c r="X765" s="43" t="n">
        <f aca="false">W765-V765</f>
        <v>-0.246</v>
      </c>
      <c r="Z765" s="44"/>
      <c r="AA765" s="44"/>
      <c r="AM765" s="23" t="str">
        <f aca="false">D765</f>
        <v>Arista</v>
      </c>
      <c r="AN765" s="23" t="s">
        <v>181</v>
      </c>
      <c r="AT765" s="44"/>
      <c r="AU765" s="44"/>
      <c r="BD765" s="23" t="s">
        <v>182</v>
      </c>
      <c r="BE765" s="1" t="s">
        <v>183</v>
      </c>
    </row>
    <row r="766" customFormat="false" ht="15" hidden="false" customHeight="true" outlineLevel="0" collapsed="false">
      <c r="A766" s="23" t="s">
        <v>3204</v>
      </c>
      <c r="B766" s="23" t="s">
        <v>3205</v>
      </c>
      <c r="C766" s="40" t="s">
        <v>177</v>
      </c>
      <c r="D766" s="23" t="s">
        <v>82</v>
      </c>
      <c r="E766" s="23" t="s">
        <v>3206</v>
      </c>
      <c r="F766" s="23" t="s">
        <v>3207</v>
      </c>
      <c r="G766" s="23" t="n">
        <v>31</v>
      </c>
      <c r="H766" s="23" t="n">
        <v>10000</v>
      </c>
      <c r="I766" s="41" t="s">
        <v>188</v>
      </c>
      <c r="K766" s="23" t="n">
        <v>0</v>
      </c>
      <c r="L766" s="23" t="n">
        <v>2834.6864</v>
      </c>
      <c r="M766" s="23" t="n">
        <v>0</v>
      </c>
      <c r="N766" s="23" t="n">
        <v>0</v>
      </c>
      <c r="O766" s="23" t="n">
        <f aca="false">K766+L766</f>
        <v>2834.6864</v>
      </c>
      <c r="P766" s="23" t="n">
        <f aca="false">K766+L766+M766+N766</f>
        <v>2834.6864</v>
      </c>
      <c r="Q766" s="23" t="n">
        <v>2831.7164</v>
      </c>
      <c r="R766" s="23" t="n">
        <v>1203.6894</v>
      </c>
      <c r="S766" s="23" t="n">
        <v>1363.2208</v>
      </c>
      <c r="T766" s="23" t="n">
        <v>685.1076</v>
      </c>
      <c r="U766" s="42" t="n">
        <f aca="false">IF(I766="delivery",O766-SUM(Q766+R766),IF(I766="PO",P766-SUM(Q766:R766)))</f>
        <v>-1200.7194</v>
      </c>
      <c r="V766" s="43" t="n">
        <v>0.247</v>
      </c>
      <c r="W766" s="43"/>
      <c r="X766" s="43" t="n">
        <f aca="false">W766-V766</f>
        <v>-0.247</v>
      </c>
      <c r="Z766" s="44"/>
      <c r="AA766" s="44"/>
      <c r="AM766" s="23" t="str">
        <f aca="false">D766</f>
        <v>Arista</v>
      </c>
      <c r="AN766" s="23" t="s">
        <v>181</v>
      </c>
      <c r="AT766" s="44"/>
      <c r="AU766" s="44"/>
      <c r="BD766" s="23" t="s">
        <v>182</v>
      </c>
      <c r="BE766" s="1" t="s">
        <v>183</v>
      </c>
    </row>
    <row r="767" customFormat="false" ht="15" hidden="false" customHeight="true" outlineLevel="0" collapsed="false">
      <c r="A767" s="23" t="s">
        <v>3208</v>
      </c>
      <c r="B767" s="23" t="s">
        <v>3209</v>
      </c>
      <c r="C767" s="40" t="s">
        <v>177</v>
      </c>
      <c r="D767" s="23" t="s">
        <v>82</v>
      </c>
      <c r="E767" s="23" t="s">
        <v>3210</v>
      </c>
      <c r="F767" s="23" t="s">
        <v>3211</v>
      </c>
      <c r="G767" s="23" t="n">
        <v>31</v>
      </c>
      <c r="H767" s="23" t="n">
        <v>2500</v>
      </c>
      <c r="I767" s="41" t="s">
        <v>188</v>
      </c>
      <c r="K767" s="23" t="n">
        <v>0</v>
      </c>
      <c r="L767" s="23" t="n">
        <v>1596</v>
      </c>
      <c r="M767" s="23" t="n">
        <v>1300</v>
      </c>
      <c r="N767" s="23" t="n">
        <v>0</v>
      </c>
      <c r="O767" s="23" t="n">
        <f aca="false">K767+L767</f>
        <v>1596</v>
      </c>
      <c r="P767" s="23" t="n">
        <f aca="false">K767+L767+M767+N767</f>
        <v>2896</v>
      </c>
      <c r="Q767" s="23" t="n">
        <v>1781</v>
      </c>
      <c r="R767" s="23" t="n">
        <v>428</v>
      </c>
      <c r="S767" s="23" t="n">
        <v>321</v>
      </c>
      <c r="T767" s="23" t="n">
        <v>160</v>
      </c>
      <c r="U767" s="42" t="n">
        <f aca="false">IF(I767="delivery",O767-SUM(Q767+R767),IF(I767="PO",P767-SUM(Q767:R767)))</f>
        <v>687</v>
      </c>
      <c r="V767" s="43" t="n">
        <v>3.26</v>
      </c>
      <c r="W767" s="43"/>
      <c r="X767" s="43" t="n">
        <f aca="false">W767-V767</f>
        <v>-3.26</v>
      </c>
      <c r="Y767" s="23" t="n">
        <v>4.73</v>
      </c>
      <c r="Z767" s="44"/>
      <c r="AA767" s="44"/>
      <c r="AM767" s="23" t="str">
        <f aca="false">D767</f>
        <v>Arista</v>
      </c>
      <c r="AN767" s="23" t="s">
        <v>181</v>
      </c>
      <c r="AT767" s="44"/>
      <c r="AU767" s="44"/>
      <c r="BD767" s="23" t="s">
        <v>182</v>
      </c>
      <c r="BE767" s="1" t="s">
        <v>183</v>
      </c>
    </row>
    <row r="768" customFormat="false" ht="15" hidden="false" customHeight="true" outlineLevel="0" collapsed="false">
      <c r="A768" s="23" t="s">
        <v>3212</v>
      </c>
      <c r="B768" s="23" t="s">
        <v>3213</v>
      </c>
      <c r="C768" s="40" t="s">
        <v>177</v>
      </c>
      <c r="D768" s="23" t="s">
        <v>82</v>
      </c>
      <c r="E768" s="23" t="s">
        <v>3214</v>
      </c>
      <c r="F768" s="23" t="s">
        <v>3215</v>
      </c>
      <c r="G768" s="23" t="n">
        <v>31</v>
      </c>
      <c r="H768" s="23" t="n">
        <v>1000</v>
      </c>
      <c r="I768" s="41" t="s">
        <v>188</v>
      </c>
      <c r="K768" s="23" t="n">
        <v>0</v>
      </c>
      <c r="L768" s="23" t="n">
        <v>2506.4</v>
      </c>
      <c r="M768" s="23" t="n">
        <v>0</v>
      </c>
      <c r="N768" s="23" t="n">
        <v>0</v>
      </c>
      <c r="O768" s="23" t="n">
        <f aca="false">K768+L768</f>
        <v>2506.4</v>
      </c>
      <c r="P768" s="23" t="n">
        <f aca="false">K768+L768+M768+N768</f>
        <v>2506.4</v>
      </c>
      <c r="Q768" s="23" t="n">
        <v>369.2</v>
      </c>
      <c r="R768" s="23" t="n">
        <v>85.6</v>
      </c>
      <c r="S768" s="23" t="n">
        <v>64.2</v>
      </c>
      <c r="T768" s="23" t="n">
        <v>32</v>
      </c>
      <c r="U768" s="42" t="n">
        <f aca="false">IF(I768="delivery",O768-SUM(Q768+R768),IF(I768="PO",P768-SUM(Q768:R768)))</f>
        <v>2051.6</v>
      </c>
      <c r="V768" s="43" t="n">
        <v>4.37</v>
      </c>
      <c r="W768" s="43"/>
      <c r="X768" s="43" t="n">
        <f aca="false">W768-V768</f>
        <v>-4.37</v>
      </c>
      <c r="Z768" s="44"/>
      <c r="AA768" s="44"/>
      <c r="AM768" s="23" t="str">
        <f aca="false">D768</f>
        <v>Arista</v>
      </c>
      <c r="AN768" s="23" t="s">
        <v>181</v>
      </c>
      <c r="AT768" s="44"/>
      <c r="AU768" s="44"/>
      <c r="BD768" s="23" t="s">
        <v>182</v>
      </c>
      <c r="BE768" s="1" t="s">
        <v>183</v>
      </c>
    </row>
    <row r="769" customFormat="false" ht="15" hidden="false" customHeight="true" outlineLevel="0" collapsed="false">
      <c r="A769" s="23" t="s">
        <v>3216</v>
      </c>
      <c r="B769" s="23" t="s">
        <v>3217</v>
      </c>
      <c r="C769" s="40" t="s">
        <v>177</v>
      </c>
      <c r="D769" s="23" t="s">
        <v>82</v>
      </c>
      <c r="E769" s="23" t="s">
        <v>3218</v>
      </c>
      <c r="F769" s="23" t="s">
        <v>3219</v>
      </c>
      <c r="G769" s="23" t="n">
        <v>31</v>
      </c>
      <c r="H769" s="23" t="n">
        <v>10000</v>
      </c>
      <c r="I769" s="41" t="s">
        <v>188</v>
      </c>
      <c r="K769" s="23" t="n">
        <v>0</v>
      </c>
      <c r="L769" s="23" t="n">
        <v>9936</v>
      </c>
      <c r="M769" s="23" t="n">
        <v>0</v>
      </c>
      <c r="N769" s="23" t="n">
        <v>0</v>
      </c>
      <c r="O769" s="23" t="n">
        <f aca="false">K769+L769</f>
        <v>9936</v>
      </c>
      <c r="P769" s="23" t="n">
        <f aca="false">K769+L769+M769+N769</f>
        <v>9936</v>
      </c>
      <c r="Q769" s="23" t="n">
        <v>10447</v>
      </c>
      <c r="R769" s="23" t="n">
        <v>7564</v>
      </c>
      <c r="S769" s="23" t="n">
        <v>6993</v>
      </c>
      <c r="T769" s="23" t="n">
        <v>3732</v>
      </c>
      <c r="U769" s="42" t="n">
        <f aca="false">IF(I769="delivery",O769-SUM(Q769+R769),IF(I769="PO",P769-SUM(Q769:R769)))</f>
        <v>-8075</v>
      </c>
      <c r="V769" s="43" t="n">
        <v>0.183</v>
      </c>
      <c r="W769" s="43"/>
      <c r="X769" s="43" t="n">
        <f aca="false">W769-V769</f>
        <v>-0.183</v>
      </c>
      <c r="Y769" s="23" t="n">
        <v>0.21</v>
      </c>
      <c r="Z769" s="44"/>
      <c r="AA769" s="44"/>
      <c r="AM769" s="23" t="str">
        <f aca="false">D769</f>
        <v>Arista</v>
      </c>
      <c r="AN769" s="23" t="s">
        <v>181</v>
      </c>
      <c r="AT769" s="44"/>
      <c r="AU769" s="44"/>
      <c r="BD769" s="23" t="s">
        <v>182</v>
      </c>
      <c r="BE769" s="1" t="s">
        <v>183</v>
      </c>
    </row>
    <row r="770" customFormat="false" ht="15" hidden="false" customHeight="true" outlineLevel="0" collapsed="false">
      <c r="A770" s="23" t="s">
        <v>3220</v>
      </c>
      <c r="B770" s="23" t="s">
        <v>3221</v>
      </c>
      <c r="C770" s="40" t="s">
        <v>177</v>
      </c>
      <c r="D770" s="23" t="s">
        <v>82</v>
      </c>
      <c r="E770" s="23" t="s">
        <v>3222</v>
      </c>
      <c r="F770" s="23" t="s">
        <v>3223</v>
      </c>
      <c r="G770" s="23" t="n">
        <v>31</v>
      </c>
      <c r="H770" s="23" t="n">
        <v>15000</v>
      </c>
      <c r="I770" s="41" t="s">
        <v>188</v>
      </c>
      <c r="K770" s="23" t="n">
        <v>0</v>
      </c>
      <c r="L770" s="23" t="n">
        <v>610</v>
      </c>
      <c r="M770" s="23" t="n">
        <v>0</v>
      </c>
      <c r="N770" s="23" t="n">
        <v>0</v>
      </c>
      <c r="O770" s="23" t="n">
        <f aca="false">K770+L770</f>
        <v>610</v>
      </c>
      <c r="P770" s="23" t="n">
        <f aca="false">K770+L770+M770+N770</f>
        <v>610</v>
      </c>
      <c r="Q770" s="23" t="n">
        <v>6673</v>
      </c>
      <c r="R770" s="23" t="n">
        <v>3490</v>
      </c>
      <c r="S770" s="23" t="n">
        <v>2694</v>
      </c>
      <c r="T770" s="23" t="n">
        <v>1520</v>
      </c>
      <c r="U770" s="42" t="n">
        <f aca="false">IF(I770="delivery",O770-SUM(Q770+R770),IF(I770="PO",P770-SUM(Q770:R770)))</f>
        <v>-9553</v>
      </c>
      <c r="V770" s="43" t="n">
        <v>1.26</v>
      </c>
      <c r="W770" s="43"/>
      <c r="X770" s="43" t="n">
        <f aca="false">W770-V770</f>
        <v>-1.26</v>
      </c>
      <c r="Y770" s="23" t="n">
        <v>1.55</v>
      </c>
      <c r="Z770" s="44"/>
      <c r="AA770" s="44"/>
      <c r="AM770" s="23" t="str">
        <f aca="false">D770</f>
        <v>Arista</v>
      </c>
      <c r="AN770" s="23" t="s">
        <v>181</v>
      </c>
      <c r="AT770" s="44"/>
      <c r="AU770" s="44"/>
      <c r="BD770" s="23" t="s">
        <v>182</v>
      </c>
      <c r="BE770" s="1" t="s">
        <v>183</v>
      </c>
    </row>
    <row r="771" customFormat="false" ht="15" hidden="false" customHeight="true" outlineLevel="0" collapsed="false">
      <c r="A771" s="23" t="s">
        <v>3224</v>
      </c>
      <c r="B771" s="23" t="s">
        <v>3225</v>
      </c>
      <c r="C771" s="40" t="s">
        <v>177</v>
      </c>
      <c r="D771" s="23" t="s">
        <v>82</v>
      </c>
      <c r="E771" s="23" t="s">
        <v>3226</v>
      </c>
      <c r="F771" s="23" t="s">
        <v>3227</v>
      </c>
      <c r="G771" s="23" t="n">
        <v>31</v>
      </c>
      <c r="H771" s="23" t="n">
        <v>10000</v>
      </c>
      <c r="I771" s="41" t="s">
        <v>188</v>
      </c>
      <c r="K771" s="23" t="n">
        <v>0</v>
      </c>
      <c r="L771" s="23" t="n">
        <v>4860</v>
      </c>
      <c r="M771" s="23" t="n">
        <v>15140</v>
      </c>
      <c r="N771" s="23" t="n">
        <v>0</v>
      </c>
      <c r="O771" s="23" t="n">
        <f aca="false">K771+L771</f>
        <v>4860</v>
      </c>
      <c r="P771" s="23" t="n">
        <f aca="false">K771+L771+M771+N771</f>
        <v>20000</v>
      </c>
      <c r="Q771" s="23" t="n">
        <v>3481</v>
      </c>
      <c r="R771" s="23" t="n">
        <v>5067</v>
      </c>
      <c r="S771" s="23" t="n">
        <v>5292</v>
      </c>
      <c r="T771" s="23" t="n">
        <v>2802</v>
      </c>
      <c r="U771" s="42" t="n">
        <f aca="false">IF(I771="delivery",O771-SUM(Q771+R771),IF(I771="PO",P771-SUM(Q771:R771)))</f>
        <v>11452</v>
      </c>
      <c r="V771" s="43" t="n">
        <v>1.26</v>
      </c>
      <c r="W771" s="43"/>
      <c r="X771" s="43" t="n">
        <f aca="false">W771-V771</f>
        <v>-1.26</v>
      </c>
      <c r="Y771" s="23" t="n">
        <v>1.26</v>
      </c>
      <c r="Z771" s="44"/>
      <c r="AA771" s="44"/>
      <c r="AM771" s="23" t="str">
        <f aca="false">D771</f>
        <v>Arista</v>
      </c>
      <c r="AN771" s="23" t="s">
        <v>181</v>
      </c>
      <c r="AT771" s="44"/>
      <c r="AU771" s="44"/>
      <c r="BD771" s="23" t="s">
        <v>182</v>
      </c>
      <c r="BE771" s="1" t="s">
        <v>183</v>
      </c>
    </row>
    <row r="772" customFormat="false" ht="15" hidden="false" customHeight="true" outlineLevel="0" collapsed="false">
      <c r="A772" s="23" t="s">
        <v>3228</v>
      </c>
      <c r="B772" s="23" t="s">
        <v>3229</v>
      </c>
      <c r="C772" s="40" t="s">
        <v>177</v>
      </c>
      <c r="D772" s="23" t="s">
        <v>82</v>
      </c>
      <c r="E772" s="23" t="s">
        <v>3230</v>
      </c>
      <c r="F772" s="23" t="s">
        <v>3231</v>
      </c>
      <c r="G772" s="23" t="n">
        <v>31</v>
      </c>
      <c r="H772" s="23" t="n">
        <v>2500</v>
      </c>
      <c r="I772" s="41" t="s">
        <v>188</v>
      </c>
      <c r="K772" s="23" t="n">
        <v>0</v>
      </c>
      <c r="L772" s="23" t="n">
        <v>2241</v>
      </c>
      <c r="M772" s="23" t="n">
        <v>0</v>
      </c>
      <c r="N772" s="23" t="n">
        <v>0</v>
      </c>
      <c r="O772" s="23" t="n">
        <f aca="false">K772+L772</f>
        <v>2241</v>
      </c>
      <c r="P772" s="23" t="n">
        <f aca="false">K772+L772+M772+N772</f>
        <v>2241</v>
      </c>
      <c r="Q772" s="23" t="n">
        <v>300</v>
      </c>
      <c r="R772" s="23" t="n">
        <v>87</v>
      </c>
      <c r="S772" s="23" t="n">
        <v>87</v>
      </c>
      <c r="T772" s="23" t="n">
        <v>42</v>
      </c>
      <c r="U772" s="42" t="n">
        <f aca="false">IF(I772="delivery",O772-SUM(Q772+R772),IF(I772="PO",P772-SUM(Q772:R772)))</f>
        <v>1854</v>
      </c>
      <c r="V772" s="43" t="n">
        <v>1.51</v>
      </c>
      <c r="W772" s="43"/>
      <c r="X772" s="43" t="n">
        <f aca="false">W772-V772</f>
        <v>-1.51</v>
      </c>
      <c r="Y772" s="23" t="n">
        <v>5.21</v>
      </c>
      <c r="Z772" s="44"/>
      <c r="AA772" s="44"/>
      <c r="AM772" s="23" t="str">
        <f aca="false">D772</f>
        <v>Arista</v>
      </c>
      <c r="AN772" s="23" t="s">
        <v>181</v>
      </c>
      <c r="AT772" s="44"/>
      <c r="AU772" s="44"/>
      <c r="BD772" s="23" t="s">
        <v>182</v>
      </c>
      <c r="BE772" s="1" t="s">
        <v>183</v>
      </c>
    </row>
    <row r="773" customFormat="false" ht="15" hidden="false" customHeight="true" outlineLevel="0" collapsed="false">
      <c r="A773" s="23" t="s">
        <v>3232</v>
      </c>
      <c r="B773" s="23" t="s">
        <v>3233</v>
      </c>
      <c r="C773" s="40" t="s">
        <v>177</v>
      </c>
      <c r="D773" s="23" t="s">
        <v>82</v>
      </c>
      <c r="E773" s="23" t="s">
        <v>3234</v>
      </c>
      <c r="F773" s="23" t="s">
        <v>3235</v>
      </c>
      <c r="G773" s="23" t="n">
        <v>31</v>
      </c>
      <c r="H773" s="23" t="n">
        <v>1000</v>
      </c>
      <c r="I773" s="41" t="s">
        <v>188</v>
      </c>
      <c r="K773" s="23" t="n">
        <v>0</v>
      </c>
      <c r="L773" s="23" t="n">
        <v>75</v>
      </c>
      <c r="M773" s="23" t="n">
        <v>0</v>
      </c>
      <c r="N773" s="23" t="n">
        <v>0</v>
      </c>
      <c r="O773" s="23" t="n">
        <f aca="false">K773+L773</f>
        <v>75</v>
      </c>
      <c r="P773" s="23" t="n">
        <f aca="false">K773+L773+M773+N773</f>
        <v>75</v>
      </c>
      <c r="Q773" s="23" t="n">
        <v>60</v>
      </c>
      <c r="R773" s="23" t="n">
        <v>17.4</v>
      </c>
      <c r="S773" s="23" t="n">
        <v>17.4</v>
      </c>
      <c r="T773" s="23" t="n">
        <v>8.4</v>
      </c>
      <c r="U773" s="42" t="n">
        <f aca="false">IF(I773="delivery",O773-SUM(Q773+R773),IF(I773="PO",P773-SUM(Q773:R773)))</f>
        <v>-2.40000000000001</v>
      </c>
      <c r="V773" s="43" t="n">
        <v>3.76</v>
      </c>
      <c r="W773" s="43"/>
      <c r="X773" s="43" t="n">
        <f aca="false">W773-V773</f>
        <v>-3.76</v>
      </c>
      <c r="Y773" s="23" t="n">
        <v>3.79</v>
      </c>
      <c r="Z773" s="44"/>
      <c r="AA773" s="44"/>
      <c r="AM773" s="23" t="str">
        <f aca="false">D773</f>
        <v>Arista</v>
      </c>
      <c r="AN773" s="23" t="s">
        <v>181</v>
      </c>
      <c r="AT773" s="44"/>
      <c r="AU773" s="44"/>
      <c r="BD773" s="23" t="s">
        <v>182</v>
      </c>
      <c r="BE773" s="1" t="s">
        <v>183</v>
      </c>
    </row>
    <row r="774" customFormat="false" ht="15" hidden="false" customHeight="true" outlineLevel="0" collapsed="false">
      <c r="A774" s="23" t="s">
        <v>3236</v>
      </c>
      <c r="B774" s="23" t="s">
        <v>3237</v>
      </c>
      <c r="C774" s="40" t="s">
        <v>177</v>
      </c>
      <c r="D774" s="23" t="s">
        <v>82</v>
      </c>
      <c r="E774" s="23" t="s">
        <v>3238</v>
      </c>
      <c r="F774" s="23" t="s">
        <v>3239</v>
      </c>
      <c r="G774" s="23" t="n">
        <v>31</v>
      </c>
      <c r="H774" s="23" t="n">
        <v>2500</v>
      </c>
      <c r="I774" s="41" t="s">
        <v>180</v>
      </c>
      <c r="K774" s="23" t="n">
        <v>0</v>
      </c>
      <c r="L774" s="23" t="n">
        <v>766</v>
      </c>
      <c r="M774" s="23" t="n">
        <v>0</v>
      </c>
      <c r="N774" s="23" t="n">
        <v>0</v>
      </c>
      <c r="O774" s="23" t="n">
        <f aca="false">K774+L774</f>
        <v>766</v>
      </c>
      <c r="P774" s="23" t="n">
        <f aca="false">K774+L774+M774+N774</f>
        <v>766</v>
      </c>
      <c r="Q774" s="23" t="n">
        <v>508</v>
      </c>
      <c r="R774" s="23" t="n">
        <v>124</v>
      </c>
      <c r="S774" s="23" t="n">
        <v>150</v>
      </c>
      <c r="T774" s="23" t="n">
        <v>76</v>
      </c>
      <c r="U774" s="42" t="n">
        <f aca="false">IF(I774="delivery",O774-SUM(Q774+R774),IF(I774="PO",P774-SUM(Q774:R774)))</f>
        <v>134</v>
      </c>
      <c r="V774" s="43" t="n">
        <v>4.05</v>
      </c>
      <c r="W774" s="43"/>
      <c r="X774" s="43" t="n">
        <f aca="false">W774-V774</f>
        <v>-4.05</v>
      </c>
      <c r="Z774" s="44"/>
      <c r="AA774" s="44"/>
      <c r="AM774" s="23" t="str">
        <f aca="false">D774</f>
        <v>Arista</v>
      </c>
      <c r="AN774" s="23" t="s">
        <v>181</v>
      </c>
      <c r="AT774" s="44"/>
      <c r="AU774" s="44"/>
      <c r="BD774" s="23" t="s">
        <v>182</v>
      </c>
      <c r="BE774" s="1" t="s">
        <v>183</v>
      </c>
    </row>
    <row r="775" customFormat="false" ht="15" hidden="false" customHeight="true" outlineLevel="0" collapsed="false">
      <c r="A775" s="23" t="s">
        <v>3240</v>
      </c>
      <c r="B775" s="23" t="s">
        <v>3241</v>
      </c>
      <c r="C775" s="40" t="s">
        <v>177</v>
      </c>
      <c r="D775" s="23" t="s">
        <v>82</v>
      </c>
      <c r="E775" s="23" t="s">
        <v>3242</v>
      </c>
      <c r="F775" s="23" t="s">
        <v>3243</v>
      </c>
      <c r="G775" s="23" t="n">
        <v>31</v>
      </c>
      <c r="H775" s="23" t="n">
        <v>2000</v>
      </c>
      <c r="I775" s="41" t="s">
        <v>180</v>
      </c>
      <c r="K775" s="23" t="n">
        <v>0</v>
      </c>
      <c r="L775" s="23" t="n">
        <v>2353</v>
      </c>
      <c r="M775" s="23" t="n">
        <v>43</v>
      </c>
      <c r="N775" s="23" t="n">
        <v>0</v>
      </c>
      <c r="O775" s="23" t="n">
        <f aca="false">K775+L775</f>
        <v>2353</v>
      </c>
      <c r="P775" s="23" t="n">
        <f aca="false">K775+L775+M775+N775</f>
        <v>2396</v>
      </c>
      <c r="Q775" s="23" t="n">
        <v>1786</v>
      </c>
      <c r="R775" s="23" t="n">
        <v>428</v>
      </c>
      <c r="S775" s="23" t="n">
        <v>321</v>
      </c>
      <c r="T775" s="23" t="n">
        <v>160</v>
      </c>
      <c r="U775" s="42" t="n">
        <f aca="false">IF(I775="delivery",O775-SUM(Q775+R775),IF(I775="PO",P775-SUM(Q775:R775)))</f>
        <v>139</v>
      </c>
      <c r="V775" s="43" t="n">
        <v>2.18</v>
      </c>
      <c r="W775" s="43"/>
      <c r="X775" s="43" t="n">
        <f aca="false">W775-V775</f>
        <v>-2.18</v>
      </c>
      <c r="Y775" s="23" t="n">
        <v>2.18</v>
      </c>
      <c r="Z775" s="44"/>
      <c r="AA775" s="44"/>
      <c r="AM775" s="23" t="str">
        <f aca="false">D775</f>
        <v>Arista</v>
      </c>
      <c r="AN775" s="23" t="s">
        <v>181</v>
      </c>
      <c r="AT775" s="44"/>
      <c r="AU775" s="44"/>
      <c r="BD775" s="23" t="s">
        <v>182</v>
      </c>
      <c r="BE775" s="1" t="s">
        <v>183</v>
      </c>
    </row>
    <row r="776" customFormat="false" ht="15" hidden="false" customHeight="true" outlineLevel="0" collapsed="false">
      <c r="A776" s="23" t="s">
        <v>3244</v>
      </c>
      <c r="B776" s="23" t="s">
        <v>3245</v>
      </c>
      <c r="C776" s="40" t="s">
        <v>177</v>
      </c>
      <c r="D776" s="23" t="s">
        <v>82</v>
      </c>
      <c r="E776" s="23" t="s">
        <v>3246</v>
      </c>
      <c r="F776" s="23" t="s">
        <v>3247</v>
      </c>
      <c r="G776" s="23" t="n">
        <v>31</v>
      </c>
      <c r="H776" s="23" t="n">
        <v>2500</v>
      </c>
      <c r="I776" s="41" t="s">
        <v>180</v>
      </c>
      <c r="K776" s="23" t="n">
        <v>0</v>
      </c>
      <c r="L776" s="23" t="n">
        <v>2039</v>
      </c>
      <c r="M776" s="23" t="n">
        <v>0</v>
      </c>
      <c r="N776" s="23" t="n">
        <v>0</v>
      </c>
      <c r="O776" s="23" t="n">
        <f aca="false">K776+L776</f>
        <v>2039</v>
      </c>
      <c r="P776" s="23" t="n">
        <f aca="false">K776+L776+M776+N776</f>
        <v>2039</v>
      </c>
      <c r="Q776" s="23" t="n">
        <v>1600</v>
      </c>
      <c r="R776" s="23" t="n">
        <v>2437</v>
      </c>
      <c r="S776" s="23" t="n">
        <v>2169</v>
      </c>
      <c r="T776" s="23" t="n">
        <v>1082</v>
      </c>
      <c r="U776" s="42" t="n">
        <f aca="false">IF(I776="delivery",O776-SUM(Q776+R776),IF(I776="PO",P776-SUM(Q776:R776)))</f>
        <v>-1998</v>
      </c>
      <c r="V776" s="43" t="n">
        <v>2.27</v>
      </c>
      <c r="W776" s="43"/>
      <c r="X776" s="43" t="n">
        <f aca="false">W776-V776</f>
        <v>-2.27</v>
      </c>
      <c r="Y776" s="23" t="n">
        <v>2.27</v>
      </c>
      <c r="Z776" s="44"/>
      <c r="AA776" s="44"/>
      <c r="AM776" s="23" t="str">
        <f aca="false">D776</f>
        <v>Arista</v>
      </c>
      <c r="AN776" s="23" t="s">
        <v>181</v>
      </c>
      <c r="AT776" s="44"/>
      <c r="AU776" s="44"/>
      <c r="BD776" s="23" t="s">
        <v>182</v>
      </c>
      <c r="BE776" s="1" t="s">
        <v>183</v>
      </c>
    </row>
    <row r="777" customFormat="false" ht="15" hidden="false" customHeight="true" outlineLevel="0" collapsed="false">
      <c r="A777" s="23" t="s">
        <v>3248</v>
      </c>
      <c r="B777" s="23" t="s">
        <v>3249</v>
      </c>
      <c r="C777" s="40" t="s">
        <v>177</v>
      </c>
      <c r="D777" s="23" t="s">
        <v>82</v>
      </c>
      <c r="E777" s="23" t="s">
        <v>3250</v>
      </c>
      <c r="F777" s="23" t="s">
        <v>3251</v>
      </c>
      <c r="G777" s="23" t="n">
        <v>31</v>
      </c>
      <c r="H777" s="23" t="n">
        <v>5000</v>
      </c>
      <c r="I777" s="41" t="s">
        <v>180</v>
      </c>
      <c r="K777" s="23" t="n">
        <v>0</v>
      </c>
      <c r="L777" s="23" t="n">
        <v>1171</v>
      </c>
      <c r="M777" s="23" t="n">
        <v>0</v>
      </c>
      <c r="N777" s="23" t="n">
        <v>0</v>
      </c>
      <c r="O777" s="23" t="n">
        <f aca="false">K777+L777</f>
        <v>1171</v>
      </c>
      <c r="P777" s="23" t="n">
        <f aca="false">K777+L777+M777+N777</f>
        <v>1171</v>
      </c>
      <c r="Q777" s="23" t="n">
        <v>90</v>
      </c>
      <c r="R777" s="23" t="n">
        <v>0</v>
      </c>
      <c r="S777" s="23" t="n">
        <v>0</v>
      </c>
      <c r="T777" s="23" t="n">
        <v>0</v>
      </c>
      <c r="U777" s="42" t="n">
        <f aca="false">IF(I777="delivery",O777-SUM(Q777+R777),IF(I777="PO",P777-SUM(Q777:R777)))</f>
        <v>1081</v>
      </c>
      <c r="V777" s="43" t="n">
        <v>0.448</v>
      </c>
      <c r="W777" s="43"/>
      <c r="X777" s="43" t="n">
        <f aca="false">W777-V777</f>
        <v>-0.448</v>
      </c>
      <c r="Y777" s="23" t="n">
        <v>0.413</v>
      </c>
      <c r="Z777" s="44"/>
      <c r="AA777" s="44"/>
      <c r="AM777" s="23" t="str">
        <f aca="false">D777</f>
        <v>Arista</v>
      </c>
      <c r="AN777" s="23" t="s">
        <v>181</v>
      </c>
      <c r="AT777" s="44"/>
      <c r="AU777" s="44"/>
      <c r="BD777" s="23" t="s">
        <v>182</v>
      </c>
      <c r="BE777" s="1" t="s">
        <v>183</v>
      </c>
    </row>
    <row r="778" customFormat="false" ht="15" hidden="false" customHeight="true" outlineLevel="0" collapsed="false">
      <c r="A778" s="23" t="s">
        <v>3252</v>
      </c>
      <c r="B778" s="23" t="s">
        <v>3253</v>
      </c>
      <c r="C778" s="40" t="s">
        <v>177</v>
      </c>
      <c r="D778" s="23" t="s">
        <v>82</v>
      </c>
      <c r="E778" s="23" t="s">
        <v>3254</v>
      </c>
      <c r="F778" s="23" t="s">
        <v>3255</v>
      </c>
      <c r="G778" s="23" t="n">
        <v>31</v>
      </c>
      <c r="H778" s="23" t="n">
        <v>15000</v>
      </c>
      <c r="I778" s="41" t="s">
        <v>180</v>
      </c>
      <c r="K778" s="23" t="n">
        <v>0</v>
      </c>
      <c r="L778" s="23" t="n">
        <v>5540</v>
      </c>
      <c r="M778" s="23" t="n">
        <v>0</v>
      </c>
      <c r="N778" s="23" t="n">
        <v>0</v>
      </c>
      <c r="O778" s="23" t="n">
        <f aca="false">K778+L778</f>
        <v>5540</v>
      </c>
      <c r="P778" s="23" t="n">
        <f aca="false">K778+L778+M778+N778</f>
        <v>5540</v>
      </c>
      <c r="Q778" s="23" t="n">
        <v>1958</v>
      </c>
      <c r="R778" s="23" t="n">
        <v>496</v>
      </c>
      <c r="S778" s="23" t="n">
        <v>600</v>
      </c>
      <c r="T778" s="23" t="n">
        <v>304</v>
      </c>
      <c r="U778" s="42" t="n">
        <f aca="false">IF(I778="delivery",O778-SUM(Q778+R778),IF(I778="PO",P778-SUM(Q778:R778)))</f>
        <v>3086</v>
      </c>
      <c r="V778" s="43" t="n">
        <v>2.95</v>
      </c>
      <c r="W778" s="43"/>
      <c r="X778" s="43" t="n">
        <f aca="false">W778-V778</f>
        <v>-2.95</v>
      </c>
      <c r="Y778" s="23" t="n">
        <v>2.97</v>
      </c>
      <c r="Z778" s="44"/>
      <c r="AA778" s="44"/>
      <c r="AM778" s="23" t="str">
        <f aca="false">D778</f>
        <v>Arista</v>
      </c>
      <c r="AN778" s="23" t="s">
        <v>181</v>
      </c>
      <c r="AT778" s="44"/>
      <c r="AU778" s="44"/>
      <c r="BD778" s="23" t="s">
        <v>182</v>
      </c>
      <c r="BE778" s="1" t="s">
        <v>183</v>
      </c>
    </row>
    <row r="779" customFormat="false" ht="15" hidden="false" customHeight="true" outlineLevel="0" collapsed="false">
      <c r="A779" s="23" t="s">
        <v>3256</v>
      </c>
      <c r="B779" s="23" t="s">
        <v>3257</v>
      </c>
      <c r="C779" s="40" t="s">
        <v>177</v>
      </c>
      <c r="D779" s="23" t="s">
        <v>82</v>
      </c>
      <c r="E779" s="23" t="s">
        <v>3258</v>
      </c>
      <c r="F779" s="23" t="s">
        <v>3259</v>
      </c>
      <c r="G779" s="23" t="n">
        <v>31</v>
      </c>
      <c r="H779" s="23" t="n">
        <v>1000</v>
      </c>
      <c r="I779" s="41" t="s">
        <v>180</v>
      </c>
      <c r="K779" s="23" t="n">
        <v>0</v>
      </c>
      <c r="L779" s="23" t="n">
        <v>1575</v>
      </c>
      <c r="M779" s="23" t="n">
        <v>0</v>
      </c>
      <c r="N779" s="23" t="n">
        <v>0</v>
      </c>
      <c r="O779" s="23" t="n">
        <f aca="false">K779+L779</f>
        <v>1575</v>
      </c>
      <c r="P779" s="23" t="n">
        <f aca="false">K779+L779+M779+N779</f>
        <v>1575</v>
      </c>
      <c r="Q779" s="23" t="n">
        <v>90</v>
      </c>
      <c r="R779" s="23" t="n">
        <v>0</v>
      </c>
      <c r="S779" s="23" t="n">
        <v>0</v>
      </c>
      <c r="T779" s="23" t="n">
        <v>0</v>
      </c>
      <c r="U779" s="42" t="n">
        <f aca="false">IF(I779="delivery",O779-SUM(Q779+R779),IF(I779="PO",P779-SUM(Q779:R779)))</f>
        <v>1485</v>
      </c>
      <c r="V779" s="43" t="n">
        <v>4.25</v>
      </c>
      <c r="W779" s="43"/>
      <c r="X779" s="43" t="n">
        <f aca="false">W779-V779</f>
        <v>-4.25</v>
      </c>
      <c r="Y779" s="23" t="n">
        <v>3.14</v>
      </c>
      <c r="Z779" s="44"/>
      <c r="AA779" s="44"/>
      <c r="AM779" s="23" t="str">
        <f aca="false">D779</f>
        <v>Arista</v>
      </c>
      <c r="AN779" s="23" t="s">
        <v>181</v>
      </c>
      <c r="AT779" s="44"/>
      <c r="AU779" s="44"/>
      <c r="BD779" s="23" t="s">
        <v>182</v>
      </c>
      <c r="BE779" s="1" t="s">
        <v>183</v>
      </c>
    </row>
    <row r="780" customFormat="false" ht="15" hidden="false" customHeight="true" outlineLevel="0" collapsed="false">
      <c r="A780" s="23" t="s">
        <v>3260</v>
      </c>
      <c r="B780" s="23" t="s">
        <v>3261</v>
      </c>
      <c r="C780" s="40" t="s">
        <v>177</v>
      </c>
      <c r="D780" s="23" t="s">
        <v>82</v>
      </c>
      <c r="E780" s="23" t="s">
        <v>3262</v>
      </c>
      <c r="F780" s="23" t="s">
        <v>3263</v>
      </c>
      <c r="G780" s="23" t="n">
        <v>31</v>
      </c>
      <c r="H780" s="23" t="n">
        <v>1200</v>
      </c>
      <c r="I780" s="41" t="s">
        <v>180</v>
      </c>
      <c r="K780" s="23" t="n">
        <v>0</v>
      </c>
      <c r="L780" s="23" t="n">
        <v>1998</v>
      </c>
      <c r="M780" s="23" t="n">
        <v>0</v>
      </c>
      <c r="N780" s="23" t="n">
        <v>0</v>
      </c>
      <c r="O780" s="23" t="n">
        <f aca="false">K780+L780</f>
        <v>1998</v>
      </c>
      <c r="P780" s="23" t="n">
        <f aca="false">K780+L780+M780+N780</f>
        <v>1998</v>
      </c>
      <c r="Q780" s="23" t="n">
        <v>0</v>
      </c>
      <c r="R780" s="23" t="n">
        <v>0</v>
      </c>
      <c r="S780" s="23" t="n">
        <v>0</v>
      </c>
      <c r="T780" s="23" t="n">
        <v>0</v>
      </c>
      <c r="U780" s="42" t="n">
        <f aca="false">IF(I780="delivery",O780-SUM(Q780+R780),IF(I780="PO",P780-SUM(Q780:R780)))</f>
        <v>1998</v>
      </c>
      <c r="V780" s="43" t="n">
        <v>1.7</v>
      </c>
      <c r="W780" s="43"/>
      <c r="X780" s="43" t="n">
        <f aca="false">W780-V780</f>
        <v>-1.7</v>
      </c>
      <c r="Y780" s="23" t="n">
        <v>1.7</v>
      </c>
      <c r="Z780" s="44"/>
      <c r="AA780" s="44"/>
      <c r="AM780" s="23" t="str">
        <f aca="false">D780</f>
        <v>Arista</v>
      </c>
      <c r="AN780" s="23" t="s">
        <v>181</v>
      </c>
      <c r="AT780" s="44"/>
      <c r="AU780" s="44"/>
      <c r="BD780" s="23" t="s">
        <v>182</v>
      </c>
      <c r="BE780" s="1" t="s">
        <v>183</v>
      </c>
    </row>
    <row r="781" customFormat="false" ht="15" hidden="false" customHeight="true" outlineLevel="0" collapsed="false">
      <c r="A781" s="23" t="s">
        <v>3264</v>
      </c>
      <c r="B781" s="23" t="s">
        <v>3265</v>
      </c>
      <c r="C781" s="40" t="s">
        <v>177</v>
      </c>
      <c r="D781" s="23" t="s">
        <v>82</v>
      </c>
      <c r="E781" s="23" t="s">
        <v>3266</v>
      </c>
      <c r="F781" s="23" t="s">
        <v>3267</v>
      </c>
      <c r="G781" s="23" t="n">
        <v>31</v>
      </c>
      <c r="H781" s="23" t="n">
        <v>1000</v>
      </c>
      <c r="I781" s="41" t="s">
        <v>180</v>
      </c>
      <c r="K781" s="23" t="n">
        <v>0</v>
      </c>
      <c r="L781" s="23" t="n">
        <v>514</v>
      </c>
      <c r="M781" s="23" t="n">
        <v>0</v>
      </c>
      <c r="N781" s="23" t="n">
        <v>0</v>
      </c>
      <c r="O781" s="23" t="n">
        <f aca="false">K781+L781</f>
        <v>514</v>
      </c>
      <c r="P781" s="23" t="n">
        <f aca="false">K781+L781+M781+N781</f>
        <v>514</v>
      </c>
      <c r="Q781" s="23" t="n">
        <v>111.6</v>
      </c>
      <c r="R781" s="23" t="n">
        <v>24.8</v>
      </c>
      <c r="S781" s="23" t="n">
        <v>30</v>
      </c>
      <c r="T781" s="23" t="n">
        <v>15.2</v>
      </c>
      <c r="U781" s="42" t="n">
        <f aca="false">IF(I781="delivery",O781-SUM(Q781+R781),IF(I781="PO",P781-SUM(Q781:R781)))</f>
        <v>377.6</v>
      </c>
      <c r="V781" s="43" t="n">
        <v>2.93</v>
      </c>
      <c r="W781" s="43"/>
      <c r="X781" s="43" t="n">
        <f aca="false">W781-V781</f>
        <v>-2.93</v>
      </c>
      <c r="Y781" s="23" t="n">
        <v>4.25</v>
      </c>
      <c r="Z781" s="44"/>
      <c r="AA781" s="44"/>
      <c r="AM781" s="23" t="str">
        <f aca="false">D781</f>
        <v>Arista</v>
      </c>
      <c r="AN781" s="23" t="s">
        <v>181</v>
      </c>
      <c r="AT781" s="44"/>
      <c r="AU781" s="44"/>
      <c r="BD781" s="23" t="s">
        <v>182</v>
      </c>
      <c r="BE781" s="1" t="s">
        <v>183</v>
      </c>
    </row>
    <row r="782" customFormat="false" ht="15" hidden="false" customHeight="true" outlineLevel="0" collapsed="false">
      <c r="A782" s="23" t="s">
        <v>3268</v>
      </c>
      <c r="B782" s="23" t="s">
        <v>3269</v>
      </c>
      <c r="C782" s="40" t="s">
        <v>177</v>
      </c>
      <c r="D782" s="23" t="s">
        <v>82</v>
      </c>
      <c r="E782" s="23" t="s">
        <v>3270</v>
      </c>
      <c r="F782" s="23" t="s">
        <v>3271</v>
      </c>
      <c r="G782" s="23" t="n">
        <v>31</v>
      </c>
      <c r="H782" s="23" t="n">
        <v>500</v>
      </c>
      <c r="I782" s="41" t="s">
        <v>180</v>
      </c>
      <c r="K782" s="23" t="n">
        <v>0</v>
      </c>
      <c r="L782" s="23" t="n">
        <v>64</v>
      </c>
      <c r="M782" s="23" t="n">
        <v>150</v>
      </c>
      <c r="N782" s="23" t="n">
        <v>0</v>
      </c>
      <c r="O782" s="23" t="n">
        <f aca="false">K782+L782</f>
        <v>64</v>
      </c>
      <c r="P782" s="23" t="n">
        <f aca="false">K782+L782+M782+N782</f>
        <v>214</v>
      </c>
      <c r="Q782" s="23" t="n">
        <v>52.3</v>
      </c>
      <c r="R782" s="23" t="n">
        <v>12.4</v>
      </c>
      <c r="S782" s="23" t="n">
        <v>15</v>
      </c>
      <c r="T782" s="23" t="n">
        <v>7.6</v>
      </c>
      <c r="U782" s="42" t="n">
        <f aca="false">IF(I782="delivery",O782-SUM(Q782+R782),IF(I782="PO",P782-SUM(Q782:R782)))</f>
        <v>-0.700000000000003</v>
      </c>
      <c r="V782" s="43" t="n">
        <v>12.69</v>
      </c>
      <c r="W782" s="43"/>
      <c r="X782" s="43" t="n">
        <f aca="false">W782-V782</f>
        <v>-12.69</v>
      </c>
      <c r="Z782" s="44"/>
      <c r="AA782" s="44"/>
      <c r="AM782" s="23" t="str">
        <f aca="false">D782</f>
        <v>Arista</v>
      </c>
      <c r="AN782" s="23" t="s">
        <v>181</v>
      </c>
      <c r="AT782" s="44"/>
      <c r="AU782" s="44"/>
      <c r="BD782" s="23" t="s">
        <v>182</v>
      </c>
      <c r="BE782" s="1" t="s">
        <v>183</v>
      </c>
    </row>
    <row r="783" customFormat="false" ht="15" hidden="false" customHeight="true" outlineLevel="0" collapsed="false">
      <c r="A783" s="23" t="s">
        <v>3272</v>
      </c>
      <c r="B783" s="23" t="s">
        <v>3273</v>
      </c>
      <c r="C783" s="40" t="s">
        <v>177</v>
      </c>
      <c r="D783" s="23" t="s">
        <v>82</v>
      </c>
      <c r="E783" s="23" t="s">
        <v>3274</v>
      </c>
      <c r="F783" s="23" t="s">
        <v>3275</v>
      </c>
      <c r="G783" s="23" t="n">
        <v>31</v>
      </c>
      <c r="H783" s="23" t="n">
        <v>100</v>
      </c>
      <c r="I783" s="41" t="s">
        <v>180</v>
      </c>
      <c r="K783" s="23" t="n">
        <v>0</v>
      </c>
      <c r="L783" s="23" t="n">
        <v>133.1</v>
      </c>
      <c r="M783" s="23" t="n">
        <v>0</v>
      </c>
      <c r="N783" s="23" t="n">
        <v>0</v>
      </c>
      <c r="O783" s="23" t="n">
        <f aca="false">K783+L783</f>
        <v>133.1</v>
      </c>
      <c r="P783" s="23" t="n">
        <f aca="false">K783+L783+M783+N783</f>
        <v>133.1</v>
      </c>
      <c r="Q783" s="23" t="n">
        <v>24.4</v>
      </c>
      <c r="R783" s="23" t="n">
        <v>12.4</v>
      </c>
      <c r="S783" s="23" t="n">
        <v>15</v>
      </c>
      <c r="T783" s="23" t="n">
        <v>7.6</v>
      </c>
      <c r="U783" s="42" t="n">
        <f aca="false">IF(I783="delivery",O783-SUM(Q783+R783),IF(I783="PO",P783-SUM(Q783:R783)))</f>
        <v>96.3</v>
      </c>
      <c r="V783" s="43" t="n">
        <v>16.46</v>
      </c>
      <c r="W783" s="43"/>
      <c r="X783" s="43" t="n">
        <f aca="false">W783-V783</f>
        <v>-16.46</v>
      </c>
      <c r="Y783" s="23" t="n">
        <v>16.86</v>
      </c>
      <c r="Z783" s="44"/>
      <c r="AA783" s="44"/>
      <c r="AM783" s="23" t="str">
        <f aca="false">D783</f>
        <v>Arista</v>
      </c>
      <c r="AN783" s="23" t="s">
        <v>181</v>
      </c>
      <c r="AT783" s="44"/>
      <c r="AU783" s="44"/>
      <c r="BD783" s="23" t="s">
        <v>182</v>
      </c>
      <c r="BE783" s="1" t="s">
        <v>183</v>
      </c>
    </row>
    <row r="784" customFormat="false" ht="15" hidden="false" customHeight="true" outlineLevel="0" collapsed="false">
      <c r="A784" s="23" t="s">
        <v>3276</v>
      </c>
      <c r="B784" s="23" t="s">
        <v>3277</v>
      </c>
      <c r="C784" s="40" t="s">
        <v>177</v>
      </c>
      <c r="D784" s="23" t="s">
        <v>82</v>
      </c>
      <c r="E784" s="23" t="s">
        <v>3278</v>
      </c>
      <c r="F784" s="23" t="s">
        <v>3279</v>
      </c>
      <c r="G784" s="23" t="n">
        <v>31</v>
      </c>
      <c r="H784" s="23" t="n">
        <v>50</v>
      </c>
      <c r="I784" s="41" t="s">
        <v>180</v>
      </c>
      <c r="K784" s="23" t="n">
        <v>0</v>
      </c>
      <c r="L784" s="23" t="n">
        <v>50</v>
      </c>
      <c r="M784" s="23" t="n">
        <v>0</v>
      </c>
      <c r="N784" s="23" t="n">
        <v>0</v>
      </c>
      <c r="O784" s="23" t="n">
        <f aca="false">K784+L784</f>
        <v>50</v>
      </c>
      <c r="P784" s="23" t="n">
        <f aca="false">K784+L784+M784+N784</f>
        <v>50</v>
      </c>
      <c r="Q784" s="23" t="n">
        <v>18</v>
      </c>
      <c r="R784" s="23" t="n">
        <v>0</v>
      </c>
      <c r="S784" s="23" t="n">
        <v>0</v>
      </c>
      <c r="T784" s="23" t="n">
        <v>0</v>
      </c>
      <c r="U784" s="42" t="n">
        <f aca="false">IF(I784="delivery",O784-SUM(Q784+R784),IF(I784="PO",P784-SUM(Q784:R784)))</f>
        <v>32</v>
      </c>
      <c r="V784" s="43" t="n">
        <v>5.57</v>
      </c>
      <c r="W784" s="43"/>
      <c r="X784" s="43" t="n">
        <f aca="false">W784-V784</f>
        <v>-5.57</v>
      </c>
      <c r="Y784" s="23" t="n">
        <v>5.57</v>
      </c>
      <c r="Z784" s="44"/>
      <c r="AA784" s="44"/>
      <c r="AM784" s="23" t="str">
        <f aca="false">D784</f>
        <v>Arista</v>
      </c>
      <c r="AN784" s="23" t="s">
        <v>181</v>
      </c>
      <c r="AT784" s="44"/>
      <c r="AU784" s="44"/>
      <c r="BD784" s="23" t="s">
        <v>182</v>
      </c>
      <c r="BE784" s="1" t="s">
        <v>183</v>
      </c>
    </row>
    <row r="785" customFormat="false" ht="15" hidden="false" customHeight="true" outlineLevel="0" collapsed="false">
      <c r="A785" s="23" t="s">
        <v>3280</v>
      </c>
      <c r="B785" s="23" t="s">
        <v>3281</v>
      </c>
      <c r="C785" s="40" t="s">
        <v>177</v>
      </c>
      <c r="D785" s="23" t="s">
        <v>82</v>
      </c>
      <c r="E785" s="23" t="s">
        <v>3282</v>
      </c>
      <c r="F785" s="23" t="s">
        <v>3283</v>
      </c>
      <c r="G785" s="23" t="n">
        <v>31</v>
      </c>
      <c r="H785" s="23" t="n">
        <v>50</v>
      </c>
      <c r="I785" s="41" t="s">
        <v>180</v>
      </c>
      <c r="K785" s="23" t="n">
        <v>0</v>
      </c>
      <c r="L785" s="23" t="n">
        <v>46</v>
      </c>
      <c r="M785" s="23" t="n">
        <v>4</v>
      </c>
      <c r="N785" s="23" t="n">
        <v>0</v>
      </c>
      <c r="O785" s="23" t="n">
        <f aca="false">K785+L785</f>
        <v>46</v>
      </c>
      <c r="P785" s="23" t="n">
        <f aca="false">K785+L785+M785+N785</f>
        <v>50</v>
      </c>
      <c r="Q785" s="23" t="n">
        <v>9</v>
      </c>
      <c r="R785" s="23" t="n">
        <v>0</v>
      </c>
      <c r="S785" s="23" t="n">
        <v>0</v>
      </c>
      <c r="T785" s="23" t="n">
        <v>0</v>
      </c>
      <c r="U785" s="42" t="n">
        <f aca="false">IF(I785="delivery",O785-SUM(Q785+R785),IF(I785="PO",P785-SUM(Q785:R785)))</f>
        <v>37</v>
      </c>
      <c r="V785" s="43" t="n">
        <v>20.07</v>
      </c>
      <c r="W785" s="43"/>
      <c r="X785" s="43" t="n">
        <f aca="false">W785-V785</f>
        <v>-20.07</v>
      </c>
      <c r="Y785" s="23" t="n">
        <v>20.07</v>
      </c>
      <c r="Z785" s="44"/>
      <c r="AA785" s="44"/>
      <c r="AM785" s="23" t="str">
        <f aca="false">D785</f>
        <v>Arista</v>
      </c>
      <c r="AN785" s="23" t="s">
        <v>181</v>
      </c>
      <c r="AT785" s="44"/>
      <c r="AU785" s="44"/>
      <c r="BD785" s="23" t="s">
        <v>182</v>
      </c>
      <c r="BE785" s="1" t="s">
        <v>183</v>
      </c>
    </row>
    <row r="786" customFormat="false" ht="15" hidden="false" customHeight="true" outlineLevel="0" collapsed="false">
      <c r="A786" s="23" t="s">
        <v>3284</v>
      </c>
      <c r="B786" s="23" t="s">
        <v>3285</v>
      </c>
      <c r="C786" s="40" t="s">
        <v>177</v>
      </c>
      <c r="D786" s="23" t="s">
        <v>82</v>
      </c>
      <c r="E786" s="23" t="s">
        <v>3286</v>
      </c>
      <c r="F786" s="23" t="s">
        <v>3287</v>
      </c>
      <c r="G786" s="23" t="n">
        <v>31</v>
      </c>
      <c r="H786" s="23" t="n">
        <v>5210</v>
      </c>
      <c r="I786" s="41" t="s">
        <v>180</v>
      </c>
      <c r="K786" s="23" t="n">
        <v>0</v>
      </c>
      <c r="L786" s="23" t="n">
        <v>2393</v>
      </c>
      <c r="M786" s="23" t="n">
        <v>0</v>
      </c>
      <c r="N786" s="23" t="n">
        <v>0</v>
      </c>
      <c r="O786" s="23" t="n">
        <f aca="false">K786+L786</f>
        <v>2393</v>
      </c>
      <c r="P786" s="23" t="n">
        <f aca="false">K786+L786+M786+N786</f>
        <v>2393</v>
      </c>
      <c r="Q786" s="23" t="n">
        <v>449</v>
      </c>
      <c r="R786" s="23" t="n">
        <v>204</v>
      </c>
      <c r="S786" s="23" t="n">
        <v>204</v>
      </c>
      <c r="T786" s="23" t="n">
        <v>108</v>
      </c>
      <c r="U786" s="42" t="n">
        <f aca="false">IF(I786="delivery",O786-SUM(Q786+R786),IF(I786="PO",P786-SUM(Q786:R786)))</f>
        <v>1740</v>
      </c>
      <c r="V786" s="43" t="n">
        <v>0.28</v>
      </c>
      <c r="W786" s="43"/>
      <c r="X786" s="43" t="n">
        <f aca="false">W786-V786</f>
        <v>-0.28</v>
      </c>
      <c r="Y786" s="23" t="n">
        <v>0.28</v>
      </c>
      <c r="Z786" s="44"/>
      <c r="AA786" s="44"/>
      <c r="AM786" s="23" t="str">
        <f aca="false">D786</f>
        <v>Arista</v>
      </c>
      <c r="AN786" s="23" t="s">
        <v>181</v>
      </c>
      <c r="AT786" s="44"/>
      <c r="AU786" s="44"/>
      <c r="BD786" s="23" t="s">
        <v>182</v>
      </c>
      <c r="BE786" s="1" t="s">
        <v>183</v>
      </c>
    </row>
    <row r="787" customFormat="false" ht="15" hidden="false" customHeight="true" outlineLevel="0" collapsed="false">
      <c r="A787" s="23" t="s">
        <v>3288</v>
      </c>
      <c r="B787" s="23" t="s">
        <v>3289</v>
      </c>
      <c r="C787" s="40" t="s">
        <v>177</v>
      </c>
      <c r="D787" s="23" t="s">
        <v>82</v>
      </c>
      <c r="E787" s="23" t="s">
        <v>3290</v>
      </c>
      <c r="F787" s="23" t="s">
        <v>3291</v>
      </c>
      <c r="G787" s="23" t="n">
        <v>26</v>
      </c>
      <c r="H787" s="23" t="n">
        <v>2700</v>
      </c>
      <c r="I787" s="41" t="s">
        <v>180</v>
      </c>
      <c r="K787" s="23" t="n">
        <v>0</v>
      </c>
      <c r="L787" s="23" t="n">
        <v>0</v>
      </c>
      <c r="M787" s="23" t="n">
        <v>2700</v>
      </c>
      <c r="N787" s="23" t="n">
        <v>0</v>
      </c>
      <c r="O787" s="23" t="n">
        <f aca="false">K787+L787</f>
        <v>0</v>
      </c>
      <c r="P787" s="23" t="n">
        <f aca="false">K787+L787+M787+N787</f>
        <v>2700</v>
      </c>
      <c r="Q787" s="23" t="n">
        <v>1322.2644</v>
      </c>
      <c r="R787" s="23" t="n">
        <v>2376.4752</v>
      </c>
      <c r="S787" s="23" t="n">
        <v>2712.5424</v>
      </c>
      <c r="T787" s="23" t="n">
        <v>1620.324</v>
      </c>
      <c r="U787" s="42" t="n">
        <f aca="false">IF(I787="delivery",O787-SUM(Q787+R787),IF(I787="PO",P787-SUM(Q787:R787)))</f>
        <v>-3698.7396</v>
      </c>
      <c r="V787" s="43" t="n">
        <v>0.814</v>
      </c>
      <c r="W787" s="43"/>
      <c r="X787" s="43" t="n">
        <f aca="false">W787-V787</f>
        <v>-0.814</v>
      </c>
      <c r="Z787" s="44"/>
      <c r="AA787" s="44"/>
      <c r="AM787" s="23" t="str">
        <f aca="false">D787</f>
        <v>Arista</v>
      </c>
      <c r="AN787" s="23" t="s">
        <v>181</v>
      </c>
      <c r="AT787" s="44"/>
      <c r="AU787" s="44"/>
      <c r="BD787" s="23" t="s">
        <v>719</v>
      </c>
      <c r="BE787" s="1" t="s">
        <v>183</v>
      </c>
    </row>
    <row r="788" customFormat="false" ht="15" hidden="false" customHeight="true" outlineLevel="0" collapsed="false">
      <c r="A788" s="23" t="s">
        <v>3292</v>
      </c>
      <c r="B788" s="23" t="s">
        <v>3293</v>
      </c>
      <c r="C788" s="40" t="s">
        <v>177</v>
      </c>
      <c r="D788" s="23" t="s">
        <v>82</v>
      </c>
      <c r="E788" s="23" t="s">
        <v>3294</v>
      </c>
      <c r="F788" s="23" t="s">
        <v>3295</v>
      </c>
      <c r="G788" s="23" t="n">
        <v>31</v>
      </c>
      <c r="H788" s="23" t="n">
        <v>100</v>
      </c>
      <c r="I788" s="41" t="s">
        <v>180</v>
      </c>
      <c r="K788" s="23" t="n">
        <v>0</v>
      </c>
      <c r="L788" s="23" t="n">
        <v>70</v>
      </c>
      <c r="M788" s="23" t="n">
        <v>0</v>
      </c>
      <c r="N788" s="23" t="n">
        <v>0</v>
      </c>
      <c r="O788" s="23" t="n">
        <f aca="false">K788+L788</f>
        <v>70</v>
      </c>
      <c r="P788" s="23" t="n">
        <f aca="false">K788+L788+M788+N788</f>
        <v>70</v>
      </c>
      <c r="Q788" s="23" t="n">
        <v>52.5</v>
      </c>
      <c r="R788" s="23" t="n">
        <v>6</v>
      </c>
      <c r="S788" s="23" t="n">
        <v>6</v>
      </c>
      <c r="T788" s="23" t="n">
        <v>4</v>
      </c>
      <c r="U788" s="42" t="n">
        <f aca="false">IF(I788="delivery",O788-SUM(Q788+R788),IF(I788="PO",P788-SUM(Q788:R788)))</f>
        <v>11.5</v>
      </c>
      <c r="V788" s="43" t="n">
        <v>4.31</v>
      </c>
      <c r="W788" s="43"/>
      <c r="X788" s="43" t="n">
        <f aca="false">W788-V788</f>
        <v>-4.31</v>
      </c>
      <c r="Z788" s="44"/>
      <c r="AA788" s="44"/>
      <c r="AM788" s="23" t="str">
        <f aca="false">D788</f>
        <v>Arista</v>
      </c>
      <c r="AN788" s="23" t="s">
        <v>181</v>
      </c>
      <c r="AT788" s="44"/>
      <c r="AU788" s="44"/>
      <c r="BD788" s="23" t="s">
        <v>182</v>
      </c>
      <c r="BE788" s="1" t="s">
        <v>183</v>
      </c>
    </row>
    <row r="789" customFormat="false" ht="15" hidden="false" customHeight="true" outlineLevel="0" collapsed="false">
      <c r="A789" s="23" t="s">
        <v>3296</v>
      </c>
      <c r="B789" s="23" t="s">
        <v>3297</v>
      </c>
      <c r="C789" s="40" t="s">
        <v>177</v>
      </c>
      <c r="D789" s="23" t="s">
        <v>82</v>
      </c>
      <c r="E789" s="23" t="s">
        <v>3298</v>
      </c>
      <c r="F789" s="23" t="s">
        <v>3299</v>
      </c>
      <c r="G789" s="23" t="n">
        <v>31</v>
      </c>
      <c r="H789" s="23" t="n">
        <v>500</v>
      </c>
      <c r="I789" s="41" t="s">
        <v>180</v>
      </c>
      <c r="K789" s="23" t="n">
        <v>0</v>
      </c>
      <c r="L789" s="23" t="n">
        <v>186.4605</v>
      </c>
      <c r="M789" s="23" t="n">
        <v>0</v>
      </c>
      <c r="N789" s="23" t="n">
        <v>0</v>
      </c>
      <c r="O789" s="23" t="n">
        <f aca="false">K789+L789</f>
        <v>186.4605</v>
      </c>
      <c r="P789" s="23" t="n">
        <f aca="false">K789+L789+M789+N789</f>
        <v>186.4605</v>
      </c>
      <c r="Q789" s="23" t="n">
        <v>347.7362</v>
      </c>
      <c r="R789" s="23" t="n">
        <v>114.3562</v>
      </c>
      <c r="S789" s="23" t="n">
        <v>137.5275</v>
      </c>
      <c r="T789" s="23" t="n">
        <v>69.0138</v>
      </c>
      <c r="U789" s="42" t="n">
        <f aca="false">IF(I789="delivery",O789-SUM(Q789+R789),IF(I789="PO",P789-SUM(Q789:R789)))</f>
        <v>-275.6319</v>
      </c>
      <c r="V789" s="43" t="n">
        <v>5.16</v>
      </c>
      <c r="W789" s="43"/>
      <c r="X789" s="43" t="n">
        <f aca="false">W789-V789</f>
        <v>-5.16</v>
      </c>
      <c r="Z789" s="44"/>
      <c r="AA789" s="44"/>
      <c r="AM789" s="23" t="str">
        <f aca="false">D789</f>
        <v>Arista</v>
      </c>
      <c r="AN789" s="23" t="s">
        <v>181</v>
      </c>
      <c r="AT789" s="44"/>
      <c r="AU789" s="44"/>
      <c r="BD789" s="23" t="s">
        <v>182</v>
      </c>
      <c r="BE789" s="1" t="s">
        <v>183</v>
      </c>
    </row>
    <row r="790" customFormat="false" ht="15" hidden="false" customHeight="true" outlineLevel="0" collapsed="false">
      <c r="A790" s="23" t="s">
        <v>3300</v>
      </c>
      <c r="B790" s="23" t="s">
        <v>3301</v>
      </c>
      <c r="C790" s="40" t="s">
        <v>177</v>
      </c>
      <c r="D790" s="23" t="s">
        <v>82</v>
      </c>
      <c r="E790" s="23" t="s">
        <v>3302</v>
      </c>
      <c r="F790" s="23" t="s">
        <v>3303</v>
      </c>
      <c r="G790" s="23" t="n">
        <v>41</v>
      </c>
      <c r="H790" s="23" t="n">
        <v>2500</v>
      </c>
      <c r="I790" s="41" t="s">
        <v>180</v>
      </c>
      <c r="K790" s="23" t="n">
        <v>0</v>
      </c>
      <c r="L790" s="23" t="n">
        <v>3222</v>
      </c>
      <c r="M790" s="23" t="n">
        <v>0</v>
      </c>
      <c r="N790" s="23" t="n">
        <v>0</v>
      </c>
      <c r="O790" s="23" t="n">
        <f aca="false">K790+L790</f>
        <v>3222</v>
      </c>
      <c r="P790" s="23" t="n">
        <f aca="false">K790+L790+M790+N790</f>
        <v>3222</v>
      </c>
      <c r="Q790" s="23" t="n">
        <v>224.5</v>
      </c>
      <c r="R790" s="23" t="n">
        <v>102</v>
      </c>
      <c r="S790" s="23" t="n">
        <v>102</v>
      </c>
      <c r="T790" s="23" t="n">
        <v>54</v>
      </c>
      <c r="U790" s="42" t="n">
        <f aca="false">IF(I790="delivery",O790-SUM(Q790+R790),IF(I790="PO",P790-SUM(Q790:R790)))</f>
        <v>2895.5</v>
      </c>
      <c r="V790" s="43" t="n">
        <v>3.44</v>
      </c>
      <c r="W790" s="43"/>
      <c r="X790" s="43" t="n">
        <f aca="false">W790-V790</f>
        <v>-3.44</v>
      </c>
      <c r="Y790" s="23" t="n">
        <v>3.44</v>
      </c>
      <c r="Z790" s="44"/>
      <c r="AA790" s="44"/>
      <c r="AM790" s="23" t="str">
        <f aca="false">D790</f>
        <v>Arista</v>
      </c>
      <c r="AN790" s="23" t="s">
        <v>181</v>
      </c>
      <c r="AT790" s="44"/>
      <c r="AU790" s="44"/>
      <c r="BD790" s="23" t="s">
        <v>182</v>
      </c>
      <c r="BE790" s="1" t="s">
        <v>183</v>
      </c>
    </row>
    <row r="791" customFormat="false" ht="15" hidden="false" customHeight="true" outlineLevel="0" collapsed="false">
      <c r="A791" s="23" t="s">
        <v>3304</v>
      </c>
      <c r="B791" s="23" t="s">
        <v>3305</v>
      </c>
      <c r="C791" s="40" t="s">
        <v>177</v>
      </c>
      <c r="D791" s="23" t="s">
        <v>82</v>
      </c>
      <c r="E791" s="23" t="s">
        <v>3306</v>
      </c>
      <c r="F791" s="23" t="s">
        <v>3307</v>
      </c>
      <c r="G791" s="23" t="n">
        <v>31</v>
      </c>
      <c r="H791" s="23" t="n">
        <v>50</v>
      </c>
      <c r="I791" s="41" t="s">
        <v>180</v>
      </c>
      <c r="K791" s="23" t="n">
        <v>0</v>
      </c>
      <c r="L791" s="23" t="n">
        <v>194</v>
      </c>
      <c r="M791" s="23" t="n">
        <v>0</v>
      </c>
      <c r="N791" s="23" t="n">
        <v>0</v>
      </c>
      <c r="O791" s="23" t="n">
        <f aca="false">K791+L791</f>
        <v>194</v>
      </c>
      <c r="P791" s="23" t="n">
        <f aca="false">K791+L791+M791+N791</f>
        <v>194</v>
      </c>
      <c r="Q791" s="23" t="n">
        <v>63.5</v>
      </c>
      <c r="R791" s="23" t="n">
        <v>33</v>
      </c>
      <c r="S791" s="23" t="n">
        <v>33</v>
      </c>
      <c r="T791" s="23" t="n">
        <v>15</v>
      </c>
      <c r="U791" s="42" t="n">
        <f aca="false">IF(I791="delivery",O791-SUM(Q791+R791),IF(I791="PO",P791-SUM(Q791:R791)))</f>
        <v>97.5</v>
      </c>
      <c r="V791" s="43" t="n">
        <v>5.64</v>
      </c>
      <c r="W791" s="43"/>
      <c r="X791" s="43" t="n">
        <f aca="false">W791-V791</f>
        <v>-5.64</v>
      </c>
      <c r="Z791" s="44"/>
      <c r="AA791" s="44"/>
      <c r="AM791" s="23" t="str">
        <f aca="false">D791</f>
        <v>Arista</v>
      </c>
      <c r="AN791" s="23" t="s">
        <v>181</v>
      </c>
      <c r="AT791" s="44"/>
      <c r="AU791" s="44"/>
      <c r="BD791" s="23" t="s">
        <v>182</v>
      </c>
      <c r="BE791" s="1" t="s">
        <v>183</v>
      </c>
    </row>
    <row r="792" customFormat="false" ht="15" hidden="false" customHeight="true" outlineLevel="0" collapsed="false">
      <c r="A792" s="23" t="s">
        <v>3308</v>
      </c>
      <c r="B792" s="23" t="s">
        <v>3309</v>
      </c>
      <c r="C792" s="40" t="s">
        <v>177</v>
      </c>
      <c r="D792" s="23" t="s">
        <v>82</v>
      </c>
      <c r="E792" s="23" t="s">
        <v>3310</v>
      </c>
      <c r="F792" s="23" t="s">
        <v>3311</v>
      </c>
      <c r="G792" s="23" t="n">
        <v>31</v>
      </c>
      <c r="H792" s="23" t="n">
        <v>1000</v>
      </c>
      <c r="I792" s="41" t="s">
        <v>180</v>
      </c>
      <c r="K792" s="23" t="n">
        <v>0</v>
      </c>
      <c r="L792" s="23" t="n">
        <v>360</v>
      </c>
      <c r="M792" s="23" t="n">
        <v>0</v>
      </c>
      <c r="N792" s="23" t="n">
        <v>0</v>
      </c>
      <c r="O792" s="23" t="n">
        <f aca="false">K792+L792</f>
        <v>360</v>
      </c>
      <c r="P792" s="23" t="n">
        <f aca="false">K792+L792+M792+N792</f>
        <v>360</v>
      </c>
      <c r="Q792" s="23" t="n">
        <v>48.75</v>
      </c>
      <c r="R792" s="23" t="n">
        <v>18</v>
      </c>
      <c r="S792" s="23" t="n">
        <v>18</v>
      </c>
      <c r="T792" s="23" t="n">
        <v>12</v>
      </c>
      <c r="U792" s="42" t="n">
        <f aca="false">IF(I792="delivery",O792-SUM(Q792+R792),IF(I792="PO",P792-SUM(Q792:R792)))</f>
        <v>293.25</v>
      </c>
      <c r="V792" s="43" t="n">
        <v>3.4</v>
      </c>
      <c r="W792" s="43"/>
      <c r="X792" s="43" t="n">
        <f aca="false">W792-V792</f>
        <v>-3.4</v>
      </c>
      <c r="Y792" s="23" t="n">
        <v>3.4</v>
      </c>
      <c r="Z792" s="44"/>
      <c r="AA792" s="44"/>
      <c r="AM792" s="23" t="str">
        <f aca="false">D792</f>
        <v>Arista</v>
      </c>
      <c r="AN792" s="23" t="s">
        <v>181</v>
      </c>
      <c r="AT792" s="44"/>
      <c r="AU792" s="44"/>
      <c r="BD792" s="23" t="s">
        <v>182</v>
      </c>
      <c r="BE792" s="1" t="s">
        <v>183</v>
      </c>
    </row>
    <row r="793" customFormat="false" ht="15" hidden="false" customHeight="true" outlineLevel="0" collapsed="false">
      <c r="A793" s="23" t="s">
        <v>3312</v>
      </c>
      <c r="B793" s="23" t="s">
        <v>3313</v>
      </c>
      <c r="C793" s="40" t="s">
        <v>177</v>
      </c>
      <c r="D793" s="23" t="s">
        <v>82</v>
      </c>
      <c r="E793" s="23" t="s">
        <v>3314</v>
      </c>
      <c r="F793" s="23" t="s">
        <v>3315</v>
      </c>
      <c r="G793" s="23" t="n">
        <v>31</v>
      </c>
      <c r="H793" s="23" t="n">
        <v>1000</v>
      </c>
      <c r="I793" s="41" t="s">
        <v>180</v>
      </c>
      <c r="K793" s="23" t="n">
        <v>0</v>
      </c>
      <c r="L793" s="23" t="n">
        <v>285.9962</v>
      </c>
      <c r="M793" s="23" t="n">
        <v>0</v>
      </c>
      <c r="N793" s="23" t="n">
        <v>0</v>
      </c>
      <c r="O793" s="23" t="n">
        <f aca="false">K793+L793</f>
        <v>285.9962</v>
      </c>
      <c r="P793" s="23" t="n">
        <f aca="false">K793+L793+M793+N793</f>
        <v>285.9962</v>
      </c>
      <c r="Q793" s="23" t="n">
        <v>55.8505</v>
      </c>
      <c r="R793" s="23" t="n">
        <v>43.5087</v>
      </c>
      <c r="S793" s="23" t="n">
        <v>46.5093</v>
      </c>
      <c r="T793" s="23" t="n">
        <v>20.6708</v>
      </c>
      <c r="U793" s="42" t="n">
        <f aca="false">IF(I793="delivery",O793-SUM(Q793+R793),IF(I793="PO",P793-SUM(Q793:R793)))</f>
        <v>186.637</v>
      </c>
      <c r="V793" s="43" t="n">
        <v>3.97</v>
      </c>
      <c r="W793" s="43"/>
      <c r="X793" s="43" t="n">
        <f aca="false">W793-V793</f>
        <v>-3.97</v>
      </c>
      <c r="Y793" s="23" t="n">
        <v>3.97</v>
      </c>
      <c r="Z793" s="44"/>
      <c r="AA793" s="44"/>
      <c r="AM793" s="23" t="str">
        <f aca="false">D793</f>
        <v>Arista</v>
      </c>
      <c r="AN793" s="23" t="s">
        <v>181</v>
      </c>
      <c r="AT793" s="44"/>
      <c r="AU793" s="44"/>
      <c r="BD793" s="23" t="s">
        <v>182</v>
      </c>
      <c r="BE793" s="1" t="s">
        <v>183</v>
      </c>
    </row>
    <row r="794" customFormat="false" ht="15" hidden="false" customHeight="true" outlineLevel="0" collapsed="false">
      <c r="A794" s="23" t="s">
        <v>3316</v>
      </c>
      <c r="B794" s="23" t="s">
        <v>3317</v>
      </c>
      <c r="C794" s="40" t="s">
        <v>177</v>
      </c>
      <c r="D794" s="23" t="s">
        <v>82</v>
      </c>
      <c r="E794" s="23" t="s">
        <v>3318</v>
      </c>
      <c r="F794" s="23" t="s">
        <v>3319</v>
      </c>
      <c r="G794" s="23" t="n">
        <v>31</v>
      </c>
      <c r="H794" s="23" t="n">
        <v>2000</v>
      </c>
      <c r="I794" s="41" t="s">
        <v>180</v>
      </c>
      <c r="K794" s="23" t="n">
        <v>0</v>
      </c>
      <c r="L794" s="23" t="n">
        <v>680</v>
      </c>
      <c r="M794" s="23" t="n">
        <v>0</v>
      </c>
      <c r="N794" s="23" t="n">
        <v>0</v>
      </c>
      <c r="O794" s="23" t="n">
        <f aca="false">K794+L794</f>
        <v>680</v>
      </c>
      <c r="P794" s="23" t="n">
        <f aca="false">K794+L794+M794+N794</f>
        <v>680</v>
      </c>
      <c r="Q794" s="23" t="n">
        <v>606</v>
      </c>
      <c r="R794" s="23" t="n">
        <v>1274</v>
      </c>
      <c r="S794" s="23" t="n">
        <v>1230</v>
      </c>
      <c r="T794" s="23" t="n">
        <v>702</v>
      </c>
      <c r="U794" s="42" t="n">
        <f aca="false">IF(I794="delivery",O794-SUM(Q794+R794),IF(I794="PO",P794-SUM(Q794:R794)))</f>
        <v>-1200</v>
      </c>
      <c r="V794" s="43" t="n">
        <v>2.92</v>
      </c>
      <c r="W794" s="43"/>
      <c r="X794" s="43" t="n">
        <f aca="false">W794-V794</f>
        <v>-2.92</v>
      </c>
      <c r="Y794" s="23" t="n">
        <v>2.92</v>
      </c>
      <c r="Z794" s="44"/>
      <c r="AA794" s="44"/>
      <c r="AM794" s="23" t="str">
        <f aca="false">D794</f>
        <v>Arista</v>
      </c>
      <c r="AN794" s="23" t="s">
        <v>181</v>
      </c>
      <c r="AT794" s="44"/>
      <c r="AU794" s="44"/>
      <c r="BD794" s="23" t="s">
        <v>182</v>
      </c>
      <c r="BE794" s="1" t="s">
        <v>183</v>
      </c>
    </row>
    <row r="795" customFormat="false" ht="15" hidden="false" customHeight="true" outlineLevel="0" collapsed="false">
      <c r="A795" s="23" t="s">
        <v>3320</v>
      </c>
      <c r="B795" s="23" t="s">
        <v>3321</v>
      </c>
      <c r="C795" s="40" t="s">
        <v>177</v>
      </c>
      <c r="D795" s="23" t="s">
        <v>82</v>
      </c>
      <c r="E795" s="23" t="s">
        <v>3322</v>
      </c>
      <c r="F795" s="23" t="s">
        <v>3323</v>
      </c>
      <c r="G795" s="23" t="n">
        <v>41</v>
      </c>
      <c r="H795" s="23" t="n">
        <v>2500</v>
      </c>
      <c r="I795" s="41" t="s">
        <v>180</v>
      </c>
      <c r="K795" s="23" t="n">
        <v>0</v>
      </c>
      <c r="L795" s="23" t="n">
        <v>1911</v>
      </c>
      <c r="M795" s="23" t="n">
        <v>0</v>
      </c>
      <c r="N795" s="23" t="n">
        <v>0</v>
      </c>
      <c r="O795" s="23" t="n">
        <f aca="false">K795+L795</f>
        <v>1911</v>
      </c>
      <c r="P795" s="23" t="n">
        <f aca="false">K795+L795+M795+N795</f>
        <v>1911</v>
      </c>
      <c r="Q795" s="23" t="n">
        <v>224.5</v>
      </c>
      <c r="R795" s="23" t="n">
        <v>102</v>
      </c>
      <c r="S795" s="23" t="n">
        <v>102</v>
      </c>
      <c r="T795" s="23" t="n">
        <v>54</v>
      </c>
      <c r="U795" s="42" t="n">
        <f aca="false">IF(I795="delivery",O795-SUM(Q795+R795),IF(I795="PO",P795-SUM(Q795:R795)))</f>
        <v>1584.5</v>
      </c>
      <c r="V795" s="43" t="n">
        <v>3.95</v>
      </c>
      <c r="W795" s="43"/>
      <c r="X795" s="43" t="n">
        <f aca="false">W795-V795</f>
        <v>-3.95</v>
      </c>
      <c r="Y795" s="23" t="n">
        <v>3.95</v>
      </c>
      <c r="Z795" s="44"/>
      <c r="AA795" s="44"/>
      <c r="AM795" s="23" t="str">
        <f aca="false">D795</f>
        <v>Arista</v>
      </c>
      <c r="AN795" s="23" t="s">
        <v>181</v>
      </c>
      <c r="AT795" s="44"/>
      <c r="AU795" s="44"/>
      <c r="BD795" s="23" t="s">
        <v>182</v>
      </c>
      <c r="BE795" s="1" t="s">
        <v>183</v>
      </c>
    </row>
    <row r="796" customFormat="false" ht="15" hidden="false" customHeight="true" outlineLevel="0" collapsed="false">
      <c r="A796" s="23" t="s">
        <v>3324</v>
      </c>
      <c r="B796" s="23" t="s">
        <v>3325</v>
      </c>
      <c r="C796" s="40" t="s">
        <v>177</v>
      </c>
      <c r="D796" s="23" t="s">
        <v>82</v>
      </c>
      <c r="E796" s="23" t="s">
        <v>3326</v>
      </c>
      <c r="F796" s="23" t="s">
        <v>3327</v>
      </c>
      <c r="G796" s="23" t="n">
        <v>31</v>
      </c>
      <c r="H796" s="23" t="n">
        <v>5000</v>
      </c>
      <c r="I796" s="41" t="s">
        <v>180</v>
      </c>
      <c r="K796" s="23" t="n">
        <v>0</v>
      </c>
      <c r="L796" s="23" t="n">
        <v>1017</v>
      </c>
      <c r="M796" s="23" t="n">
        <v>4000</v>
      </c>
      <c r="N796" s="23" t="n">
        <v>0</v>
      </c>
      <c r="O796" s="23" t="n">
        <f aca="false">K796+L796</f>
        <v>1017</v>
      </c>
      <c r="P796" s="23" t="n">
        <f aca="false">K796+L796+M796+N796</f>
        <v>5017</v>
      </c>
      <c r="Q796" s="23" t="n">
        <v>2099</v>
      </c>
      <c r="R796" s="23" t="n">
        <v>5211</v>
      </c>
      <c r="S796" s="23" t="n">
        <v>4503</v>
      </c>
      <c r="T796" s="23" t="n">
        <v>2394</v>
      </c>
      <c r="U796" s="42" t="n">
        <f aca="false">IF(I796="delivery",O796-SUM(Q796+R796),IF(I796="PO",P796-SUM(Q796:R796)))</f>
        <v>-6293</v>
      </c>
      <c r="V796" s="43" t="n">
        <v>0.049</v>
      </c>
      <c r="W796" s="43"/>
      <c r="X796" s="43" t="n">
        <f aca="false">W796-V796</f>
        <v>-0.049</v>
      </c>
      <c r="Y796" s="23" t="n">
        <v>0.049</v>
      </c>
      <c r="Z796" s="44"/>
      <c r="AA796" s="44"/>
      <c r="AM796" s="23" t="str">
        <f aca="false">D796</f>
        <v>Arista</v>
      </c>
      <c r="AN796" s="23" t="s">
        <v>181</v>
      </c>
      <c r="AT796" s="44"/>
      <c r="AU796" s="44"/>
      <c r="BD796" s="23" t="s">
        <v>182</v>
      </c>
      <c r="BE796" s="1" t="s">
        <v>183</v>
      </c>
    </row>
    <row r="797" customFormat="false" ht="15" hidden="false" customHeight="true" outlineLevel="0" collapsed="false">
      <c r="A797" s="23" t="s">
        <v>3328</v>
      </c>
      <c r="B797" s="23" t="s">
        <v>3329</v>
      </c>
      <c r="C797" s="40" t="s">
        <v>177</v>
      </c>
      <c r="D797" s="23" t="s">
        <v>82</v>
      </c>
      <c r="E797" s="23" t="s">
        <v>3330</v>
      </c>
      <c r="F797" s="23" t="s">
        <v>3331</v>
      </c>
      <c r="G797" s="23" t="n">
        <v>31</v>
      </c>
      <c r="H797" s="23" t="n">
        <v>1000</v>
      </c>
      <c r="I797" s="41" t="s">
        <v>180</v>
      </c>
      <c r="K797" s="23" t="n">
        <v>0</v>
      </c>
      <c r="L797" s="23" t="n">
        <v>389</v>
      </c>
      <c r="M797" s="23" t="n">
        <v>0</v>
      </c>
      <c r="N797" s="23" t="n">
        <v>0</v>
      </c>
      <c r="O797" s="23" t="n">
        <f aca="false">K797+L797</f>
        <v>389</v>
      </c>
      <c r="P797" s="23" t="n">
        <f aca="false">K797+L797+M797+N797</f>
        <v>389</v>
      </c>
      <c r="Q797" s="23" t="n">
        <v>286</v>
      </c>
      <c r="R797" s="23" t="n">
        <v>194</v>
      </c>
      <c r="S797" s="23" t="n">
        <v>150</v>
      </c>
      <c r="T797" s="23" t="n">
        <v>70</v>
      </c>
      <c r="U797" s="42" t="n">
        <f aca="false">IF(I797="delivery",O797-SUM(Q797+R797),IF(I797="PO",P797-SUM(Q797:R797)))</f>
        <v>-91</v>
      </c>
      <c r="V797" s="43" t="n">
        <v>4.27</v>
      </c>
      <c r="W797" s="43"/>
      <c r="X797" s="43" t="n">
        <f aca="false">W797-V797</f>
        <v>-4.27</v>
      </c>
      <c r="Z797" s="44"/>
      <c r="AA797" s="44"/>
      <c r="AM797" s="23" t="str">
        <f aca="false">D797</f>
        <v>Arista</v>
      </c>
      <c r="AN797" s="23" t="s">
        <v>181</v>
      </c>
      <c r="AT797" s="44"/>
      <c r="AU797" s="44"/>
      <c r="BD797" s="23" t="s">
        <v>182</v>
      </c>
      <c r="BE797" s="1" t="s">
        <v>183</v>
      </c>
    </row>
    <row r="798" customFormat="false" ht="15" hidden="false" customHeight="true" outlineLevel="0" collapsed="false">
      <c r="A798" s="23" t="s">
        <v>3332</v>
      </c>
      <c r="B798" s="23" t="s">
        <v>3333</v>
      </c>
      <c r="C798" s="40" t="s">
        <v>177</v>
      </c>
      <c r="D798" s="23" t="s">
        <v>82</v>
      </c>
      <c r="E798" s="23" t="s">
        <v>3334</v>
      </c>
      <c r="F798" s="23" t="s">
        <v>3335</v>
      </c>
      <c r="G798" s="23" t="n">
        <v>31</v>
      </c>
      <c r="H798" s="23" t="n">
        <v>2500</v>
      </c>
      <c r="I798" s="41" t="s">
        <v>180</v>
      </c>
      <c r="K798" s="23" t="n">
        <v>0</v>
      </c>
      <c r="L798" s="23" t="n">
        <v>356</v>
      </c>
      <c r="M798" s="23" t="n">
        <v>0</v>
      </c>
      <c r="N798" s="23" t="n">
        <v>0</v>
      </c>
      <c r="O798" s="23" t="n">
        <f aca="false">K798+L798</f>
        <v>356</v>
      </c>
      <c r="P798" s="23" t="n">
        <f aca="false">K798+L798+M798+N798</f>
        <v>356</v>
      </c>
      <c r="Q798" s="23" t="n">
        <v>230</v>
      </c>
      <c r="R798" s="23" t="n">
        <v>194</v>
      </c>
      <c r="S798" s="23" t="n">
        <v>150</v>
      </c>
      <c r="T798" s="23" t="n">
        <v>70</v>
      </c>
      <c r="U798" s="42" t="n">
        <f aca="false">IF(I798="delivery",O798-SUM(Q798+R798),IF(I798="PO",P798-SUM(Q798:R798)))</f>
        <v>-68</v>
      </c>
      <c r="V798" s="43" t="n">
        <v>2.68</v>
      </c>
      <c r="W798" s="43"/>
      <c r="X798" s="43" t="n">
        <f aca="false">W798-V798</f>
        <v>-2.68</v>
      </c>
      <c r="Z798" s="44"/>
      <c r="AA798" s="44"/>
      <c r="AM798" s="23" t="str">
        <f aca="false">D798</f>
        <v>Arista</v>
      </c>
      <c r="AN798" s="23" t="s">
        <v>181</v>
      </c>
      <c r="AT798" s="44"/>
      <c r="AU798" s="44"/>
      <c r="BD798" s="23" t="s">
        <v>182</v>
      </c>
      <c r="BE798" s="1" t="s">
        <v>183</v>
      </c>
    </row>
    <row r="799" customFormat="false" ht="15" hidden="false" customHeight="true" outlineLevel="0" collapsed="false">
      <c r="A799" s="23" t="s">
        <v>3336</v>
      </c>
      <c r="B799" s="23" t="s">
        <v>3337</v>
      </c>
      <c r="C799" s="40" t="s">
        <v>177</v>
      </c>
      <c r="D799" s="23" t="s">
        <v>82</v>
      </c>
      <c r="E799" s="23" t="s">
        <v>3338</v>
      </c>
      <c r="F799" s="23" t="s">
        <v>3339</v>
      </c>
      <c r="G799" s="23" t="n">
        <v>31</v>
      </c>
      <c r="H799" s="23" t="n">
        <v>2500</v>
      </c>
      <c r="I799" s="41" t="s">
        <v>180</v>
      </c>
      <c r="K799" s="23" t="n">
        <v>0</v>
      </c>
      <c r="L799" s="23" t="n">
        <v>278</v>
      </c>
      <c r="M799" s="23" t="n">
        <v>1000</v>
      </c>
      <c r="N799" s="23" t="n">
        <v>0</v>
      </c>
      <c r="O799" s="23" t="n">
        <f aca="false">K799+L799</f>
        <v>278</v>
      </c>
      <c r="P799" s="23" t="n">
        <f aca="false">K799+L799+M799+N799</f>
        <v>1278</v>
      </c>
      <c r="Q799" s="23" t="n">
        <v>631</v>
      </c>
      <c r="R799" s="23" t="n">
        <v>1274</v>
      </c>
      <c r="S799" s="23" t="n">
        <v>1230</v>
      </c>
      <c r="T799" s="23" t="n">
        <v>702</v>
      </c>
      <c r="U799" s="42" t="n">
        <f aca="false">IF(I799="delivery",O799-SUM(Q799+R799),IF(I799="PO",P799-SUM(Q799:R799)))</f>
        <v>-1627</v>
      </c>
      <c r="V799" s="43" t="n">
        <v>1.04</v>
      </c>
      <c r="W799" s="43"/>
      <c r="X799" s="43" t="n">
        <f aca="false">W799-V799</f>
        <v>-1.04</v>
      </c>
      <c r="Z799" s="44"/>
      <c r="AA799" s="44"/>
      <c r="AM799" s="23" t="str">
        <f aca="false">D799</f>
        <v>Arista</v>
      </c>
      <c r="AN799" s="23" t="s">
        <v>181</v>
      </c>
      <c r="AT799" s="44"/>
      <c r="AU799" s="44"/>
      <c r="BD799" s="23" t="s">
        <v>182</v>
      </c>
      <c r="BE799" s="1" t="s">
        <v>183</v>
      </c>
    </row>
    <row r="800" customFormat="false" ht="15" hidden="false" customHeight="true" outlineLevel="0" collapsed="false">
      <c r="A800" s="23" t="s">
        <v>3340</v>
      </c>
      <c r="B800" s="23" t="s">
        <v>3341</v>
      </c>
      <c r="C800" s="40" t="s">
        <v>177</v>
      </c>
      <c r="D800" s="23" t="s">
        <v>82</v>
      </c>
      <c r="E800" s="23" t="s">
        <v>3342</v>
      </c>
      <c r="F800" s="23" t="s">
        <v>3343</v>
      </c>
      <c r="G800" s="23" t="n">
        <v>41</v>
      </c>
      <c r="H800" s="23" t="n">
        <v>5000</v>
      </c>
      <c r="I800" s="41" t="s">
        <v>180</v>
      </c>
      <c r="K800" s="23" t="n">
        <v>0</v>
      </c>
      <c r="L800" s="23" t="n">
        <v>3758</v>
      </c>
      <c r="M800" s="23" t="n">
        <v>0</v>
      </c>
      <c r="N800" s="23" t="n">
        <v>0</v>
      </c>
      <c r="O800" s="23" t="n">
        <f aca="false">K800+L800</f>
        <v>3758</v>
      </c>
      <c r="P800" s="23" t="n">
        <f aca="false">K800+L800+M800+N800</f>
        <v>3758</v>
      </c>
      <c r="Q800" s="23" t="n">
        <v>2887</v>
      </c>
      <c r="R800" s="23" t="n">
        <v>1733</v>
      </c>
      <c r="S800" s="23" t="n">
        <v>1821</v>
      </c>
      <c r="T800" s="23" t="n">
        <v>882</v>
      </c>
      <c r="U800" s="42" t="n">
        <f aca="false">IF(I800="delivery",O800-SUM(Q800+R800),IF(I800="PO",P800-SUM(Q800:R800)))</f>
        <v>-862</v>
      </c>
      <c r="V800" s="43" t="n">
        <v>1.73</v>
      </c>
      <c r="W800" s="43"/>
      <c r="X800" s="43" t="n">
        <f aca="false">W800-V800</f>
        <v>-1.73</v>
      </c>
      <c r="Y800" s="23" t="n">
        <v>1.73</v>
      </c>
      <c r="Z800" s="44"/>
      <c r="AA800" s="44"/>
      <c r="AM800" s="23" t="str">
        <f aca="false">D800</f>
        <v>Arista</v>
      </c>
      <c r="AN800" s="23" t="s">
        <v>181</v>
      </c>
      <c r="AT800" s="44"/>
      <c r="AU800" s="44"/>
      <c r="BD800" s="23" t="s">
        <v>182</v>
      </c>
      <c r="BE800" s="1" t="s">
        <v>183</v>
      </c>
    </row>
    <row r="801" customFormat="false" ht="15" hidden="false" customHeight="true" outlineLevel="0" collapsed="false">
      <c r="A801" s="23" t="s">
        <v>3344</v>
      </c>
      <c r="B801" s="23" t="s">
        <v>3345</v>
      </c>
      <c r="C801" s="40" t="s">
        <v>177</v>
      </c>
      <c r="D801" s="23" t="s">
        <v>82</v>
      </c>
      <c r="E801" s="23" t="s">
        <v>3346</v>
      </c>
      <c r="F801" s="23" t="s">
        <v>3347</v>
      </c>
      <c r="G801" s="23" t="n">
        <v>31</v>
      </c>
      <c r="H801" s="23" t="n">
        <v>500</v>
      </c>
      <c r="I801" s="41" t="s">
        <v>180</v>
      </c>
      <c r="K801" s="23" t="n">
        <v>0</v>
      </c>
      <c r="L801" s="23" t="n">
        <v>676.15</v>
      </c>
      <c r="M801" s="23" t="n">
        <v>500</v>
      </c>
      <c r="N801" s="23" t="n">
        <v>0</v>
      </c>
      <c r="O801" s="23" t="n">
        <f aca="false">K801+L801</f>
        <v>676.15</v>
      </c>
      <c r="P801" s="23" t="n">
        <f aca="false">K801+L801+M801+N801</f>
        <v>1176.15</v>
      </c>
      <c r="Q801" s="23" t="n">
        <v>539.7</v>
      </c>
      <c r="R801" s="23" t="n">
        <v>345.93</v>
      </c>
      <c r="S801" s="23" t="n">
        <v>323.748</v>
      </c>
      <c r="T801" s="23" t="n">
        <v>172.34</v>
      </c>
      <c r="U801" s="42" t="n">
        <f aca="false">IF(I801="delivery",O801-SUM(Q801+R801),IF(I801="PO",P801-SUM(Q801:R801)))</f>
        <v>-209.48</v>
      </c>
      <c r="V801" s="43" t="n">
        <v>4.64</v>
      </c>
      <c r="W801" s="43"/>
      <c r="X801" s="43" t="n">
        <f aca="false">W801-V801</f>
        <v>-4.64</v>
      </c>
      <c r="Y801" s="23" t="n">
        <v>3.23</v>
      </c>
      <c r="Z801" s="44"/>
      <c r="AA801" s="44"/>
      <c r="AM801" s="23" t="str">
        <f aca="false">D801</f>
        <v>Arista</v>
      </c>
      <c r="AN801" s="23" t="s">
        <v>181</v>
      </c>
      <c r="AT801" s="44"/>
      <c r="AU801" s="44"/>
      <c r="BD801" s="23" t="s">
        <v>182</v>
      </c>
      <c r="BE801" s="1" t="s">
        <v>183</v>
      </c>
    </row>
    <row r="802" customFormat="false" ht="15" hidden="false" customHeight="true" outlineLevel="0" collapsed="false">
      <c r="A802" s="23" t="s">
        <v>3348</v>
      </c>
      <c r="B802" s="23" t="s">
        <v>3349</v>
      </c>
      <c r="C802" s="40" t="s">
        <v>177</v>
      </c>
      <c r="D802" s="23" t="s">
        <v>82</v>
      </c>
      <c r="E802" s="23" t="s">
        <v>3350</v>
      </c>
      <c r="F802" s="23" t="s">
        <v>3351</v>
      </c>
      <c r="G802" s="23" t="n">
        <v>41</v>
      </c>
      <c r="H802" s="23" t="n">
        <v>10000</v>
      </c>
      <c r="I802" s="41" t="s">
        <v>180</v>
      </c>
      <c r="K802" s="23" t="n">
        <v>0</v>
      </c>
      <c r="L802" s="23" t="n">
        <v>6197</v>
      </c>
      <c r="M802" s="23" t="n">
        <v>4880</v>
      </c>
      <c r="N802" s="23" t="n">
        <v>0</v>
      </c>
      <c r="O802" s="23" t="n">
        <f aca="false">K802+L802</f>
        <v>6197</v>
      </c>
      <c r="P802" s="23" t="n">
        <f aca="false">K802+L802+M802+N802</f>
        <v>11077</v>
      </c>
      <c r="Q802" s="23" t="n">
        <v>5766</v>
      </c>
      <c r="R802" s="23" t="n">
        <v>3466</v>
      </c>
      <c r="S802" s="23" t="n">
        <v>3642</v>
      </c>
      <c r="T802" s="23" t="n">
        <v>1764</v>
      </c>
      <c r="U802" s="42" t="n">
        <f aca="false">IF(I802="delivery",O802-SUM(Q802+R802),IF(I802="PO",P802-SUM(Q802:R802)))</f>
        <v>-3035</v>
      </c>
      <c r="V802" s="43" t="n">
        <v>1.99</v>
      </c>
      <c r="W802" s="43"/>
      <c r="X802" s="43" t="n">
        <f aca="false">W802-V802</f>
        <v>-1.99</v>
      </c>
      <c r="Y802" s="23" t="n">
        <v>1.8</v>
      </c>
      <c r="Z802" s="44"/>
      <c r="AA802" s="44"/>
      <c r="AM802" s="23" t="str">
        <f aca="false">D802</f>
        <v>Arista</v>
      </c>
      <c r="AN802" s="23" t="s">
        <v>181</v>
      </c>
      <c r="AT802" s="44"/>
      <c r="AU802" s="44"/>
      <c r="BD802" s="23" t="s">
        <v>182</v>
      </c>
      <c r="BE802" s="1" t="s">
        <v>183</v>
      </c>
    </row>
    <row r="803" customFormat="false" ht="15" hidden="false" customHeight="true" outlineLevel="0" collapsed="false">
      <c r="A803" s="23" t="s">
        <v>3352</v>
      </c>
      <c r="B803" s="23" t="s">
        <v>3353</v>
      </c>
      <c r="C803" s="40" t="s">
        <v>177</v>
      </c>
      <c r="D803" s="23" t="s">
        <v>82</v>
      </c>
      <c r="E803" s="23" t="s">
        <v>3354</v>
      </c>
      <c r="F803" s="23" t="s">
        <v>3355</v>
      </c>
      <c r="G803" s="23" t="n">
        <v>41</v>
      </c>
      <c r="H803" s="23" t="n">
        <v>7500</v>
      </c>
      <c r="I803" s="41" t="s">
        <v>180</v>
      </c>
      <c r="K803" s="23" t="n">
        <v>0</v>
      </c>
      <c r="L803" s="23" t="n">
        <v>2351</v>
      </c>
      <c r="M803" s="23" t="n">
        <v>2500</v>
      </c>
      <c r="N803" s="23" t="n">
        <v>0</v>
      </c>
      <c r="O803" s="23" t="n">
        <f aca="false">K803+L803</f>
        <v>2351</v>
      </c>
      <c r="P803" s="23" t="n">
        <f aca="false">K803+L803+M803+N803</f>
        <v>4851</v>
      </c>
      <c r="Q803" s="23" t="n">
        <v>2884</v>
      </c>
      <c r="R803" s="23" t="n">
        <v>1733</v>
      </c>
      <c r="S803" s="23" t="n">
        <v>1821</v>
      </c>
      <c r="T803" s="23" t="n">
        <v>882</v>
      </c>
      <c r="U803" s="42" t="n">
        <f aca="false">IF(I803="delivery",O803-SUM(Q803+R803),IF(I803="PO",P803-SUM(Q803:R803)))</f>
        <v>-2266</v>
      </c>
      <c r="V803" s="43" t="n">
        <v>0.429</v>
      </c>
      <c r="W803" s="43"/>
      <c r="X803" s="43" t="n">
        <f aca="false">W803-V803</f>
        <v>-0.429</v>
      </c>
      <c r="Z803" s="44"/>
      <c r="AA803" s="44"/>
      <c r="AM803" s="23" t="str">
        <f aca="false">D803</f>
        <v>Arista</v>
      </c>
      <c r="AN803" s="23" t="s">
        <v>181</v>
      </c>
      <c r="AT803" s="44"/>
      <c r="AU803" s="44"/>
      <c r="BD803" s="23" t="s">
        <v>182</v>
      </c>
      <c r="BE803" s="1" t="s">
        <v>183</v>
      </c>
    </row>
    <row r="804" customFormat="false" ht="15" hidden="false" customHeight="true" outlineLevel="0" collapsed="false">
      <c r="A804" s="23" t="s">
        <v>3356</v>
      </c>
      <c r="B804" s="23" t="s">
        <v>3357</v>
      </c>
      <c r="C804" s="40" t="s">
        <v>177</v>
      </c>
      <c r="D804" s="23" t="s">
        <v>82</v>
      </c>
      <c r="E804" s="23" t="s">
        <v>3358</v>
      </c>
      <c r="F804" s="23" t="s">
        <v>3359</v>
      </c>
      <c r="G804" s="23" t="n">
        <v>41</v>
      </c>
      <c r="H804" s="23" t="n">
        <v>7500</v>
      </c>
      <c r="I804" s="41" t="s">
        <v>180</v>
      </c>
      <c r="K804" s="23" t="n">
        <v>0</v>
      </c>
      <c r="L804" s="23" t="n">
        <v>2069</v>
      </c>
      <c r="M804" s="23" t="n">
        <v>263</v>
      </c>
      <c r="N804" s="23" t="n">
        <v>0</v>
      </c>
      <c r="O804" s="23" t="n">
        <f aca="false">K804+L804</f>
        <v>2069</v>
      </c>
      <c r="P804" s="23" t="n">
        <f aca="false">K804+L804+M804+N804</f>
        <v>2332</v>
      </c>
      <c r="Q804" s="23" t="n">
        <v>2424</v>
      </c>
      <c r="R804" s="23" t="n">
        <v>1733</v>
      </c>
      <c r="S804" s="23" t="n">
        <v>1821</v>
      </c>
      <c r="T804" s="23" t="n">
        <v>882</v>
      </c>
      <c r="U804" s="42" t="n">
        <f aca="false">IF(I804="delivery",O804-SUM(Q804+R804),IF(I804="PO",P804-SUM(Q804:R804)))</f>
        <v>-2088</v>
      </c>
      <c r="V804" s="43" t="n">
        <v>2.11</v>
      </c>
      <c r="W804" s="43"/>
      <c r="X804" s="43" t="n">
        <f aca="false">W804-V804</f>
        <v>-2.11</v>
      </c>
      <c r="Y804" s="23" t="n">
        <v>2.11</v>
      </c>
      <c r="Z804" s="44"/>
      <c r="AA804" s="44"/>
      <c r="AM804" s="23" t="str">
        <f aca="false">D804</f>
        <v>Arista</v>
      </c>
      <c r="AN804" s="23" t="s">
        <v>181</v>
      </c>
      <c r="AT804" s="44"/>
      <c r="AU804" s="44"/>
      <c r="BD804" s="23" t="s">
        <v>182</v>
      </c>
      <c r="BE804" s="1" t="s">
        <v>183</v>
      </c>
    </row>
    <row r="805" customFormat="false" ht="15" hidden="false" customHeight="true" outlineLevel="0" collapsed="false">
      <c r="A805" s="23" t="s">
        <v>3360</v>
      </c>
      <c r="B805" s="23" t="s">
        <v>3361</v>
      </c>
      <c r="C805" s="40" t="s">
        <v>177</v>
      </c>
      <c r="D805" s="23" t="s">
        <v>82</v>
      </c>
      <c r="E805" s="23" t="s">
        <v>3362</v>
      </c>
      <c r="F805" s="23" t="s">
        <v>3363</v>
      </c>
      <c r="G805" s="23" t="n">
        <v>41</v>
      </c>
      <c r="H805" s="23" t="n">
        <v>15000</v>
      </c>
      <c r="I805" s="41" t="s">
        <v>180</v>
      </c>
      <c r="K805" s="23" t="n">
        <v>0</v>
      </c>
      <c r="L805" s="23" t="n">
        <v>5090</v>
      </c>
      <c r="M805" s="23" t="n">
        <v>8845</v>
      </c>
      <c r="N805" s="23" t="n">
        <v>0</v>
      </c>
      <c r="O805" s="23" t="n">
        <f aca="false">K805+L805</f>
        <v>5090</v>
      </c>
      <c r="P805" s="23" t="n">
        <f aca="false">K805+L805+M805+N805</f>
        <v>13935</v>
      </c>
      <c r="Q805" s="23" t="n">
        <v>11117</v>
      </c>
      <c r="R805" s="23" t="n">
        <v>5261</v>
      </c>
      <c r="S805" s="23" t="n">
        <v>5442</v>
      </c>
      <c r="T805" s="23" t="n">
        <v>2872</v>
      </c>
      <c r="U805" s="42" t="n">
        <f aca="false">IF(I805="delivery",O805-SUM(Q805+R805),IF(I805="PO",P805-SUM(Q805:R805)))</f>
        <v>-11288</v>
      </c>
      <c r="V805" s="43" t="n">
        <v>0.71</v>
      </c>
      <c r="W805" s="43"/>
      <c r="X805" s="43" t="n">
        <f aca="false">W805-V805</f>
        <v>-0.71</v>
      </c>
      <c r="Y805" s="23" t="n">
        <v>0.7</v>
      </c>
      <c r="Z805" s="44"/>
      <c r="AA805" s="44"/>
      <c r="AM805" s="23" t="str">
        <f aca="false">D805</f>
        <v>Arista</v>
      </c>
      <c r="AN805" s="23" t="s">
        <v>181</v>
      </c>
      <c r="AT805" s="44"/>
      <c r="AU805" s="44"/>
      <c r="BD805" s="23" t="s">
        <v>182</v>
      </c>
      <c r="BE805" s="1" t="s">
        <v>183</v>
      </c>
    </row>
    <row r="806" customFormat="false" ht="15" hidden="false" customHeight="true" outlineLevel="0" collapsed="false">
      <c r="A806" s="23" t="s">
        <v>3364</v>
      </c>
      <c r="B806" s="23" t="s">
        <v>3365</v>
      </c>
      <c r="C806" s="40" t="s">
        <v>177</v>
      </c>
      <c r="D806" s="23" t="s">
        <v>82</v>
      </c>
      <c r="E806" s="23" t="s">
        <v>3366</v>
      </c>
      <c r="F806" s="23" t="s">
        <v>3367</v>
      </c>
      <c r="G806" s="23" t="n">
        <v>41</v>
      </c>
      <c r="H806" s="23" t="n">
        <v>2000</v>
      </c>
      <c r="I806" s="41" t="s">
        <v>180</v>
      </c>
      <c r="K806" s="23" t="n">
        <v>0</v>
      </c>
      <c r="L806" s="23" t="n">
        <v>575</v>
      </c>
      <c r="M806" s="23" t="n">
        <v>0</v>
      </c>
      <c r="N806" s="23" t="n">
        <v>0</v>
      </c>
      <c r="O806" s="23" t="n">
        <f aca="false">K806+L806</f>
        <v>575</v>
      </c>
      <c r="P806" s="23" t="n">
        <f aca="false">K806+L806+M806+N806</f>
        <v>575</v>
      </c>
      <c r="Q806" s="23" t="n">
        <v>253</v>
      </c>
      <c r="R806" s="23" t="n">
        <v>194</v>
      </c>
      <c r="S806" s="23" t="n">
        <v>150</v>
      </c>
      <c r="T806" s="23" t="n">
        <v>70</v>
      </c>
      <c r="U806" s="42" t="n">
        <f aca="false">IF(I806="delivery",O806-SUM(Q806+R806),IF(I806="PO",P806-SUM(Q806:R806)))</f>
        <v>128</v>
      </c>
      <c r="V806" s="43" t="n">
        <v>1.57</v>
      </c>
      <c r="W806" s="43"/>
      <c r="X806" s="43" t="n">
        <f aca="false">W806-V806</f>
        <v>-1.57</v>
      </c>
      <c r="Z806" s="44"/>
      <c r="AA806" s="44"/>
      <c r="AM806" s="23" t="str">
        <f aca="false">D806</f>
        <v>Arista</v>
      </c>
      <c r="AN806" s="23" t="s">
        <v>181</v>
      </c>
      <c r="AT806" s="44"/>
      <c r="AU806" s="44"/>
      <c r="BD806" s="23" t="s">
        <v>182</v>
      </c>
      <c r="BE806" s="1" t="s">
        <v>183</v>
      </c>
    </row>
    <row r="807" customFormat="false" ht="15" hidden="false" customHeight="true" outlineLevel="0" collapsed="false">
      <c r="A807" s="23" t="s">
        <v>3368</v>
      </c>
      <c r="B807" s="23" t="s">
        <v>3369</v>
      </c>
      <c r="C807" s="40" t="s">
        <v>177</v>
      </c>
      <c r="D807" s="23" t="s">
        <v>82</v>
      </c>
      <c r="E807" s="23" t="s">
        <v>3370</v>
      </c>
      <c r="F807" s="23" t="s">
        <v>3371</v>
      </c>
      <c r="G807" s="23" t="n">
        <v>41</v>
      </c>
      <c r="H807" s="23" t="n">
        <v>5000</v>
      </c>
      <c r="I807" s="41" t="s">
        <v>180</v>
      </c>
      <c r="K807" s="23" t="n">
        <v>0</v>
      </c>
      <c r="L807" s="23" t="n">
        <v>4148</v>
      </c>
      <c r="M807" s="23" t="n">
        <v>0</v>
      </c>
      <c r="N807" s="23" t="n">
        <v>0</v>
      </c>
      <c r="O807" s="23" t="n">
        <f aca="false">K807+L807</f>
        <v>4148</v>
      </c>
      <c r="P807" s="23" t="n">
        <f aca="false">K807+L807+M807+N807</f>
        <v>4148</v>
      </c>
      <c r="Q807" s="23" t="n">
        <v>428</v>
      </c>
      <c r="R807" s="23" t="n">
        <v>124</v>
      </c>
      <c r="S807" s="23" t="n">
        <v>150</v>
      </c>
      <c r="T807" s="23" t="n">
        <v>76</v>
      </c>
      <c r="U807" s="42" t="n">
        <f aca="false">IF(I807="delivery",O807-SUM(Q807+R807),IF(I807="PO",P807-SUM(Q807:R807)))</f>
        <v>3596</v>
      </c>
      <c r="V807" s="43" t="n">
        <v>1.23</v>
      </c>
      <c r="W807" s="43"/>
      <c r="X807" s="43" t="n">
        <f aca="false">W807-V807</f>
        <v>-1.23</v>
      </c>
      <c r="Z807" s="44"/>
      <c r="AA807" s="44"/>
      <c r="AM807" s="23" t="str">
        <f aca="false">D807</f>
        <v>Arista</v>
      </c>
      <c r="AN807" s="23" t="s">
        <v>181</v>
      </c>
      <c r="AT807" s="44"/>
      <c r="AU807" s="44"/>
      <c r="BD807" s="23" t="s">
        <v>182</v>
      </c>
      <c r="BE807" s="1" t="s">
        <v>183</v>
      </c>
    </row>
    <row r="808" customFormat="false" ht="15" hidden="false" customHeight="true" outlineLevel="0" collapsed="false">
      <c r="A808" s="23" t="s">
        <v>3372</v>
      </c>
      <c r="B808" s="23" t="s">
        <v>3373</v>
      </c>
      <c r="C808" s="40" t="s">
        <v>177</v>
      </c>
      <c r="D808" s="23" t="s">
        <v>82</v>
      </c>
      <c r="E808" s="23" t="s">
        <v>3374</v>
      </c>
      <c r="F808" s="23" t="s">
        <v>3375</v>
      </c>
      <c r="G808" s="23" t="n">
        <v>31</v>
      </c>
      <c r="H808" s="23" t="n">
        <v>1000</v>
      </c>
      <c r="I808" s="41" t="s">
        <v>180</v>
      </c>
      <c r="K808" s="23" t="n">
        <v>0</v>
      </c>
      <c r="L808" s="23" t="n">
        <v>2474.9382</v>
      </c>
      <c r="M808" s="23" t="n">
        <v>0</v>
      </c>
      <c r="N808" s="23" t="n">
        <v>0</v>
      </c>
      <c r="O808" s="23" t="n">
        <f aca="false">K808+L808</f>
        <v>2474.9382</v>
      </c>
      <c r="P808" s="23" t="n">
        <f aca="false">K808+L808+M808+N808</f>
        <v>2474.9382</v>
      </c>
      <c r="Q808" s="23" t="n">
        <v>966.2294</v>
      </c>
      <c r="R808" s="23" t="n">
        <v>315.7298</v>
      </c>
      <c r="S808" s="23" t="n">
        <v>368.0736</v>
      </c>
      <c r="T808" s="23" t="n">
        <v>179.3692</v>
      </c>
      <c r="U808" s="42" t="n">
        <f aca="false">IF(I808="delivery",O808-SUM(Q808+R808),IF(I808="PO",P808-SUM(Q808:R808)))</f>
        <v>1192.979</v>
      </c>
      <c r="V808" s="43" t="n">
        <v>4.96</v>
      </c>
      <c r="W808" s="43"/>
      <c r="X808" s="43" t="n">
        <f aca="false">W808-V808</f>
        <v>-4.96</v>
      </c>
      <c r="Z808" s="44"/>
      <c r="AA808" s="44"/>
      <c r="AM808" s="23" t="str">
        <f aca="false">D808</f>
        <v>Arista</v>
      </c>
      <c r="AN808" s="23" t="s">
        <v>181</v>
      </c>
      <c r="AT808" s="44"/>
      <c r="AU808" s="44"/>
      <c r="BD808" s="23" t="s">
        <v>182</v>
      </c>
      <c r="BE808" s="1" t="s">
        <v>183</v>
      </c>
    </row>
    <row r="809" customFormat="false" ht="15" hidden="false" customHeight="true" outlineLevel="0" collapsed="false">
      <c r="A809" s="23" t="s">
        <v>3376</v>
      </c>
      <c r="B809" s="23" t="s">
        <v>3377</v>
      </c>
      <c r="C809" s="40" t="s">
        <v>177</v>
      </c>
      <c r="D809" s="23" t="s">
        <v>82</v>
      </c>
      <c r="E809" s="23" t="s">
        <v>3378</v>
      </c>
      <c r="F809" s="23" t="s">
        <v>3379</v>
      </c>
      <c r="G809" s="23" t="n">
        <v>41</v>
      </c>
      <c r="H809" s="23" t="n">
        <v>2500</v>
      </c>
      <c r="I809" s="41" t="s">
        <v>180</v>
      </c>
      <c r="K809" s="23" t="n">
        <v>0</v>
      </c>
      <c r="L809" s="23" t="n">
        <v>2432.5774</v>
      </c>
      <c r="M809" s="23" t="n">
        <v>0</v>
      </c>
      <c r="N809" s="23" t="n">
        <v>0</v>
      </c>
      <c r="O809" s="23" t="n">
        <f aca="false">K809+L809</f>
        <v>2432.5774</v>
      </c>
      <c r="P809" s="23" t="n">
        <f aca="false">K809+L809+M809+N809</f>
        <v>2432.5774</v>
      </c>
      <c r="Q809" s="23" t="n">
        <v>853.8374</v>
      </c>
      <c r="R809" s="23" t="n">
        <v>315.7298</v>
      </c>
      <c r="S809" s="23" t="n">
        <v>368.0736</v>
      </c>
      <c r="T809" s="23" t="n">
        <v>179.3692</v>
      </c>
      <c r="U809" s="42" t="n">
        <f aca="false">IF(I809="delivery",O809-SUM(Q809+R809),IF(I809="PO",P809-SUM(Q809:R809)))</f>
        <v>1263.0102</v>
      </c>
      <c r="V809" s="43" t="n">
        <v>4.06</v>
      </c>
      <c r="W809" s="43"/>
      <c r="X809" s="43" t="n">
        <f aca="false">W809-V809</f>
        <v>-4.06</v>
      </c>
      <c r="Z809" s="44"/>
      <c r="AA809" s="44"/>
      <c r="AM809" s="23" t="str">
        <f aca="false">D809</f>
        <v>Arista</v>
      </c>
      <c r="AN809" s="23" t="s">
        <v>181</v>
      </c>
      <c r="AT809" s="44"/>
      <c r="AU809" s="44"/>
      <c r="BD809" s="23" t="s">
        <v>182</v>
      </c>
      <c r="BE809" s="1" t="s">
        <v>183</v>
      </c>
    </row>
    <row r="810" customFormat="false" ht="15" hidden="false" customHeight="true" outlineLevel="0" collapsed="false">
      <c r="A810" s="23" t="s">
        <v>3380</v>
      </c>
      <c r="B810" s="23" t="s">
        <v>3381</v>
      </c>
      <c r="C810" s="40" t="s">
        <v>177</v>
      </c>
      <c r="D810" s="23" t="s">
        <v>82</v>
      </c>
      <c r="E810" s="23" t="s">
        <v>3382</v>
      </c>
      <c r="F810" s="23" t="s">
        <v>3383</v>
      </c>
      <c r="G810" s="23" t="n">
        <v>41</v>
      </c>
      <c r="H810" s="23" t="n">
        <v>1500</v>
      </c>
      <c r="I810" s="41" t="s">
        <v>180</v>
      </c>
      <c r="K810" s="23" t="n">
        <v>0</v>
      </c>
      <c r="L810" s="23" t="n">
        <v>0</v>
      </c>
      <c r="M810" s="23" t="n">
        <v>0</v>
      </c>
      <c r="N810" s="23" t="n">
        <v>0</v>
      </c>
      <c r="O810" s="23" t="n">
        <f aca="false">K810+L810</f>
        <v>0</v>
      </c>
      <c r="P810" s="23" t="n">
        <f aca="false">K810+L810+M810+N810</f>
        <v>0</v>
      </c>
      <c r="Q810" s="23" t="n">
        <v>0</v>
      </c>
      <c r="R810" s="23" t="n">
        <v>0</v>
      </c>
      <c r="S810" s="23" t="n">
        <v>0</v>
      </c>
      <c r="T810" s="23" t="n">
        <v>0</v>
      </c>
      <c r="U810" s="42" t="n">
        <f aca="false">IF(I810="delivery",O810-SUM(Q810+R810),IF(I810="PO",P810-SUM(Q810:R810)))</f>
        <v>0</v>
      </c>
      <c r="V810" s="43" t="n">
        <v>3.8</v>
      </c>
      <c r="W810" s="43"/>
      <c r="X810" s="43" t="n">
        <f aca="false">W810-V810</f>
        <v>-3.8</v>
      </c>
      <c r="Z810" s="44"/>
      <c r="AA810" s="44"/>
      <c r="AM810" s="23" t="str">
        <f aca="false">D810</f>
        <v>Arista</v>
      </c>
      <c r="AN810" s="23" t="s">
        <v>181</v>
      </c>
      <c r="AT810" s="44"/>
      <c r="AU810" s="44"/>
      <c r="BD810" s="23" t="s">
        <v>182</v>
      </c>
      <c r="BE810" s="1" t="s">
        <v>183</v>
      </c>
    </row>
    <row r="811" customFormat="false" ht="15" hidden="false" customHeight="true" outlineLevel="0" collapsed="false">
      <c r="A811" s="23" t="s">
        <v>3384</v>
      </c>
      <c r="B811" s="23" t="s">
        <v>3385</v>
      </c>
      <c r="C811" s="40" t="s">
        <v>177</v>
      </c>
      <c r="D811" s="23" t="s">
        <v>82</v>
      </c>
      <c r="E811" s="23" t="s">
        <v>3386</v>
      </c>
      <c r="F811" s="23" t="s">
        <v>3387</v>
      </c>
      <c r="G811" s="23" t="n">
        <v>31</v>
      </c>
      <c r="H811" s="23" t="n">
        <v>250</v>
      </c>
      <c r="I811" s="41" t="s">
        <v>180</v>
      </c>
      <c r="K811" s="23" t="n">
        <v>0</v>
      </c>
      <c r="L811" s="23" t="n">
        <v>160.25</v>
      </c>
      <c r="M811" s="23" t="n">
        <v>0</v>
      </c>
      <c r="N811" s="23" t="n">
        <v>0</v>
      </c>
      <c r="O811" s="23" t="n">
        <f aca="false">K811+L811</f>
        <v>160.25</v>
      </c>
      <c r="P811" s="23" t="n">
        <f aca="false">K811+L811+M811+N811</f>
        <v>160.25</v>
      </c>
      <c r="Q811" s="23" t="n">
        <v>167.25</v>
      </c>
      <c r="R811" s="23" t="n">
        <v>52.5</v>
      </c>
      <c r="S811" s="23" t="n">
        <v>63.5</v>
      </c>
      <c r="T811" s="23" t="n">
        <v>32.5</v>
      </c>
      <c r="U811" s="42" t="n">
        <f aca="false">IF(I811="delivery",O811-SUM(Q811+R811),IF(I811="PO",P811-SUM(Q811:R811)))</f>
        <v>-59.5</v>
      </c>
      <c r="V811" s="43" t="n">
        <v>6.68</v>
      </c>
      <c r="W811" s="43"/>
      <c r="X811" s="43" t="n">
        <f aca="false">W811-V811</f>
        <v>-6.68</v>
      </c>
      <c r="Y811" s="23" t="n">
        <v>6.68</v>
      </c>
      <c r="Z811" s="44"/>
      <c r="AA811" s="44"/>
      <c r="AM811" s="23" t="str">
        <f aca="false">D811</f>
        <v>Arista</v>
      </c>
      <c r="AN811" s="23" t="s">
        <v>181</v>
      </c>
      <c r="AT811" s="44"/>
      <c r="AU811" s="44"/>
      <c r="BD811" s="23" t="s">
        <v>182</v>
      </c>
      <c r="BE811" s="1" t="s">
        <v>183</v>
      </c>
    </row>
    <row r="812" customFormat="false" ht="15" hidden="false" customHeight="true" outlineLevel="0" collapsed="false">
      <c r="A812" s="23" t="s">
        <v>3388</v>
      </c>
      <c r="B812" s="23" t="s">
        <v>3389</v>
      </c>
      <c r="C812" s="40" t="s">
        <v>177</v>
      </c>
      <c r="D812" s="23" t="s">
        <v>82</v>
      </c>
      <c r="E812" s="23" t="s">
        <v>3390</v>
      </c>
      <c r="F812" s="23" t="s">
        <v>3391</v>
      </c>
      <c r="G812" s="23" t="n">
        <v>41</v>
      </c>
      <c r="H812" s="23" t="n">
        <v>2500</v>
      </c>
      <c r="I812" s="41" t="s">
        <v>180</v>
      </c>
      <c r="K812" s="23" t="n">
        <v>0</v>
      </c>
      <c r="L812" s="23" t="n">
        <v>1111</v>
      </c>
      <c r="M812" s="23" t="n">
        <v>0</v>
      </c>
      <c r="N812" s="23" t="n">
        <v>0</v>
      </c>
      <c r="O812" s="23" t="n">
        <f aca="false">K812+L812</f>
        <v>1111</v>
      </c>
      <c r="P812" s="23" t="n">
        <f aca="false">K812+L812+M812+N812</f>
        <v>1111</v>
      </c>
      <c r="Q812" s="23" t="n">
        <v>831</v>
      </c>
      <c r="R812" s="23" t="n">
        <v>234</v>
      </c>
      <c r="S812" s="23" t="n">
        <v>278</v>
      </c>
      <c r="T812" s="23" t="n">
        <v>146</v>
      </c>
      <c r="U812" s="42" t="n">
        <f aca="false">IF(I812="delivery",O812-SUM(Q812+R812),IF(I812="PO",P812-SUM(Q812:R812)))</f>
        <v>46</v>
      </c>
      <c r="V812" s="43" t="n">
        <v>2.87</v>
      </c>
      <c r="W812" s="43"/>
      <c r="X812" s="43" t="n">
        <f aca="false">W812-V812</f>
        <v>-2.87</v>
      </c>
      <c r="Z812" s="44"/>
      <c r="AA812" s="44"/>
      <c r="AM812" s="23" t="str">
        <f aca="false">D812</f>
        <v>Arista</v>
      </c>
      <c r="AN812" s="23" t="s">
        <v>181</v>
      </c>
      <c r="AT812" s="44"/>
      <c r="AU812" s="44"/>
      <c r="BD812" s="23" t="s">
        <v>182</v>
      </c>
      <c r="BE812" s="1" t="s">
        <v>183</v>
      </c>
    </row>
    <row r="813" customFormat="false" ht="15" hidden="false" customHeight="true" outlineLevel="0" collapsed="false">
      <c r="A813" s="23" t="s">
        <v>3392</v>
      </c>
      <c r="B813" s="23" t="s">
        <v>3393</v>
      </c>
      <c r="C813" s="40" t="s">
        <v>177</v>
      </c>
      <c r="D813" s="23" t="s">
        <v>82</v>
      </c>
      <c r="E813" s="23" t="s">
        <v>3394</v>
      </c>
      <c r="F813" s="23" t="s">
        <v>3395</v>
      </c>
      <c r="G813" s="23" t="n">
        <v>31</v>
      </c>
      <c r="H813" s="23" t="n">
        <v>50</v>
      </c>
      <c r="I813" s="41" t="s">
        <v>180</v>
      </c>
      <c r="K813" s="23" t="n">
        <v>0</v>
      </c>
      <c r="L813" s="23" t="n">
        <v>25</v>
      </c>
      <c r="M813" s="23" t="n">
        <v>25</v>
      </c>
      <c r="N813" s="23" t="n">
        <v>0</v>
      </c>
      <c r="O813" s="23" t="n">
        <f aca="false">K813+L813</f>
        <v>25</v>
      </c>
      <c r="P813" s="23" t="n">
        <f aca="false">K813+L813+M813+N813</f>
        <v>50</v>
      </c>
      <c r="Q813" s="23" t="n">
        <v>43.94000418</v>
      </c>
      <c r="R813" s="23" t="n">
        <v>24.19509338</v>
      </c>
      <c r="S813" s="23" t="n">
        <v>23.25766838</v>
      </c>
      <c r="T813" s="23" t="n">
        <v>13.21928302</v>
      </c>
      <c r="U813" s="42" t="n">
        <f aca="false">IF(I813="delivery",O813-SUM(Q813+R813),IF(I813="PO",P813-SUM(Q813:R813)))</f>
        <v>-43.13509756</v>
      </c>
      <c r="V813" s="43" t="n">
        <v>17.19</v>
      </c>
      <c r="W813" s="43"/>
      <c r="X813" s="43" t="n">
        <f aca="false">W813-V813</f>
        <v>-17.19</v>
      </c>
      <c r="Y813" s="23" t="n">
        <v>17.19</v>
      </c>
      <c r="Z813" s="44"/>
      <c r="AA813" s="44"/>
      <c r="AM813" s="23" t="str">
        <f aca="false">D813</f>
        <v>Arista</v>
      </c>
      <c r="AN813" s="23" t="s">
        <v>181</v>
      </c>
      <c r="AT813" s="44"/>
      <c r="AU813" s="44"/>
      <c r="BD813" s="23" t="s">
        <v>182</v>
      </c>
      <c r="BE813" s="1" t="s">
        <v>183</v>
      </c>
    </row>
    <row r="814" customFormat="false" ht="15" hidden="false" customHeight="true" outlineLevel="0" collapsed="false">
      <c r="A814" s="23" t="s">
        <v>3396</v>
      </c>
      <c r="B814" s="23" t="s">
        <v>3397</v>
      </c>
      <c r="C814" s="40" t="s">
        <v>177</v>
      </c>
      <c r="D814" s="23" t="s">
        <v>82</v>
      </c>
      <c r="E814" s="23" t="s">
        <v>3398</v>
      </c>
      <c r="F814" s="23" t="s">
        <v>3399</v>
      </c>
      <c r="G814" s="23" t="n">
        <v>41</v>
      </c>
      <c r="H814" s="23" t="n">
        <v>5000</v>
      </c>
      <c r="I814" s="41" t="s">
        <v>180</v>
      </c>
      <c r="K814" s="23" t="n">
        <v>0</v>
      </c>
      <c r="L814" s="23" t="n">
        <v>1417</v>
      </c>
      <c r="M814" s="23" t="n">
        <v>0</v>
      </c>
      <c r="N814" s="23" t="n">
        <v>0</v>
      </c>
      <c r="O814" s="23" t="n">
        <f aca="false">K814+L814</f>
        <v>1417</v>
      </c>
      <c r="P814" s="23" t="n">
        <f aca="false">K814+L814+M814+N814</f>
        <v>1417</v>
      </c>
      <c r="Q814" s="23" t="n">
        <v>595</v>
      </c>
      <c r="R814" s="23" t="n">
        <v>124</v>
      </c>
      <c r="S814" s="23" t="n">
        <v>150</v>
      </c>
      <c r="T814" s="23" t="n">
        <v>76</v>
      </c>
      <c r="U814" s="42" t="n">
        <f aca="false">IF(I814="delivery",O814-SUM(Q814+R814),IF(I814="PO",P814-SUM(Q814:R814)))</f>
        <v>698</v>
      </c>
      <c r="V814" s="43" t="n">
        <v>2.35</v>
      </c>
      <c r="W814" s="43"/>
      <c r="X814" s="43" t="n">
        <f aca="false">W814-V814</f>
        <v>-2.35</v>
      </c>
      <c r="Y814" s="23" t="n">
        <v>2.745</v>
      </c>
      <c r="Z814" s="44"/>
      <c r="AA814" s="44"/>
      <c r="AM814" s="23" t="str">
        <f aca="false">D814</f>
        <v>Arista</v>
      </c>
      <c r="AN814" s="23" t="s">
        <v>181</v>
      </c>
      <c r="AT814" s="44"/>
      <c r="AU814" s="44"/>
      <c r="BD814" s="23" t="s">
        <v>182</v>
      </c>
      <c r="BE814" s="1" t="s">
        <v>183</v>
      </c>
    </row>
    <row r="815" customFormat="false" ht="15" hidden="false" customHeight="true" outlineLevel="0" collapsed="false">
      <c r="A815" s="23" t="s">
        <v>3400</v>
      </c>
      <c r="B815" s="23" t="s">
        <v>3401</v>
      </c>
      <c r="C815" s="40" t="s">
        <v>177</v>
      </c>
      <c r="D815" s="23" t="s">
        <v>82</v>
      </c>
      <c r="E815" s="23" t="s">
        <v>3402</v>
      </c>
      <c r="F815" s="23" t="s">
        <v>3403</v>
      </c>
      <c r="G815" s="23" t="n">
        <v>31</v>
      </c>
      <c r="H815" s="23" t="n">
        <v>250</v>
      </c>
      <c r="I815" s="41" t="s">
        <v>180</v>
      </c>
      <c r="K815" s="23" t="n">
        <v>0</v>
      </c>
      <c r="L815" s="23" t="n">
        <v>87</v>
      </c>
      <c r="M815" s="23" t="n">
        <v>3</v>
      </c>
      <c r="N815" s="23" t="n">
        <v>0</v>
      </c>
      <c r="O815" s="23" t="n">
        <f aca="false">K815+L815</f>
        <v>87</v>
      </c>
      <c r="P815" s="23" t="n">
        <f aca="false">K815+L815+M815+N815</f>
        <v>90</v>
      </c>
      <c r="Q815" s="23" t="n">
        <v>90</v>
      </c>
      <c r="R815" s="23" t="n">
        <v>0</v>
      </c>
      <c r="S815" s="23" t="n">
        <v>0</v>
      </c>
      <c r="T815" s="23" t="n">
        <v>0</v>
      </c>
      <c r="U815" s="42" t="n">
        <f aca="false">IF(I815="delivery",O815-SUM(Q815+R815),IF(I815="PO",P815-SUM(Q815:R815)))</f>
        <v>-3</v>
      </c>
      <c r="V815" s="43" t="n">
        <v>6.39</v>
      </c>
      <c r="W815" s="43"/>
      <c r="X815" s="43" t="n">
        <f aca="false">W815-V815</f>
        <v>-6.39</v>
      </c>
      <c r="Y815" s="23" t="n">
        <v>5.77</v>
      </c>
      <c r="Z815" s="44"/>
      <c r="AA815" s="44"/>
      <c r="AM815" s="23" t="str">
        <f aca="false">D815</f>
        <v>Arista</v>
      </c>
      <c r="AN815" s="23" t="s">
        <v>181</v>
      </c>
      <c r="AT815" s="44"/>
      <c r="AU815" s="44"/>
      <c r="BD815" s="23" t="s">
        <v>182</v>
      </c>
      <c r="BE815" s="1" t="s">
        <v>183</v>
      </c>
    </row>
    <row r="816" customFormat="false" ht="15" hidden="false" customHeight="true" outlineLevel="0" collapsed="false">
      <c r="A816" s="23" t="s">
        <v>3404</v>
      </c>
      <c r="B816" s="23" t="s">
        <v>3405</v>
      </c>
      <c r="C816" s="40" t="s">
        <v>177</v>
      </c>
      <c r="D816" s="23" t="s">
        <v>82</v>
      </c>
      <c r="E816" s="23" t="s">
        <v>3406</v>
      </c>
      <c r="F816" s="23" t="s">
        <v>3407</v>
      </c>
      <c r="G816" s="23" t="n">
        <v>31</v>
      </c>
      <c r="H816" s="23" t="n">
        <v>1</v>
      </c>
      <c r="I816" s="41" t="s">
        <v>180</v>
      </c>
      <c r="K816" s="23" t="n">
        <v>0</v>
      </c>
      <c r="L816" s="23" t="n">
        <v>55</v>
      </c>
      <c r="M816" s="23" t="n">
        <v>45</v>
      </c>
      <c r="N816" s="23" t="n">
        <v>0</v>
      </c>
      <c r="O816" s="23" t="n">
        <f aca="false">K816+L816</f>
        <v>55</v>
      </c>
      <c r="P816" s="23" t="n">
        <f aca="false">K816+L816+M816+N816</f>
        <v>100</v>
      </c>
      <c r="Q816" s="23" t="n">
        <v>90</v>
      </c>
      <c r="R816" s="23" t="n">
        <v>0</v>
      </c>
      <c r="S816" s="23" t="n">
        <v>0</v>
      </c>
      <c r="T816" s="23" t="n">
        <v>0</v>
      </c>
      <c r="U816" s="42" t="n">
        <f aca="false">IF(I816="delivery",O816-SUM(Q816+R816),IF(I816="PO",P816-SUM(Q816:R816)))</f>
        <v>-35</v>
      </c>
      <c r="V816" s="43" t="n">
        <v>1.14</v>
      </c>
      <c r="W816" s="43"/>
      <c r="X816" s="43" t="n">
        <f aca="false">W816-V816</f>
        <v>-1.14</v>
      </c>
      <c r="Y816" s="23" t="n">
        <v>2.53</v>
      </c>
      <c r="Z816" s="44"/>
      <c r="AA816" s="44"/>
      <c r="AM816" s="23" t="str">
        <f aca="false">D816</f>
        <v>Arista</v>
      </c>
      <c r="AN816" s="23" t="s">
        <v>181</v>
      </c>
      <c r="AT816" s="44"/>
      <c r="AU816" s="44"/>
      <c r="BD816" s="23" t="s">
        <v>182</v>
      </c>
      <c r="BE816" s="1" t="s">
        <v>183</v>
      </c>
    </row>
    <row r="817" customFormat="false" ht="15" hidden="false" customHeight="true" outlineLevel="0" collapsed="false">
      <c r="A817" s="23" t="s">
        <v>3408</v>
      </c>
      <c r="B817" s="23" t="s">
        <v>3409</v>
      </c>
      <c r="C817" s="40" t="s">
        <v>177</v>
      </c>
      <c r="D817" s="23" t="s">
        <v>82</v>
      </c>
      <c r="E817" s="23" t="s">
        <v>3410</v>
      </c>
      <c r="F817" s="23" t="s">
        <v>3411</v>
      </c>
      <c r="G817" s="23" t="n">
        <v>31</v>
      </c>
      <c r="H817" s="23" t="n">
        <v>500</v>
      </c>
      <c r="I817" s="41" t="s">
        <v>180</v>
      </c>
      <c r="K817" s="23" t="n">
        <v>0</v>
      </c>
      <c r="L817" s="23" t="n">
        <v>223</v>
      </c>
      <c r="M817" s="23" t="n">
        <v>460</v>
      </c>
      <c r="N817" s="23" t="n">
        <v>0</v>
      </c>
      <c r="O817" s="23" t="n">
        <f aca="false">K817+L817</f>
        <v>223</v>
      </c>
      <c r="P817" s="23" t="n">
        <f aca="false">K817+L817+M817+N817</f>
        <v>683</v>
      </c>
      <c r="Q817" s="23" t="n">
        <v>449</v>
      </c>
      <c r="R817" s="23" t="n">
        <v>120</v>
      </c>
      <c r="S817" s="23" t="n">
        <v>218</v>
      </c>
      <c r="T817" s="23" t="n">
        <v>148</v>
      </c>
      <c r="U817" s="42" t="n">
        <f aca="false">IF(I817="delivery",O817-SUM(Q817+R817),IF(I817="PO",P817-SUM(Q817:R817)))</f>
        <v>-346</v>
      </c>
      <c r="V817" s="43" t="n">
        <v>5.42</v>
      </c>
      <c r="W817" s="43"/>
      <c r="X817" s="43" t="n">
        <f aca="false">W817-V817</f>
        <v>-5.42</v>
      </c>
      <c r="Y817" s="23" t="n">
        <v>5.42</v>
      </c>
      <c r="Z817" s="44"/>
      <c r="AA817" s="44"/>
      <c r="AM817" s="23" t="str">
        <f aca="false">D817</f>
        <v>Arista</v>
      </c>
      <c r="AN817" s="23" t="s">
        <v>181</v>
      </c>
      <c r="AT817" s="44"/>
      <c r="AU817" s="44"/>
      <c r="BD817" s="23" t="s">
        <v>182</v>
      </c>
      <c r="BE817" s="1" t="s">
        <v>183</v>
      </c>
    </row>
    <row r="818" customFormat="false" ht="15" hidden="false" customHeight="true" outlineLevel="0" collapsed="false">
      <c r="A818" s="23" t="s">
        <v>3412</v>
      </c>
      <c r="B818" s="23" t="s">
        <v>3413</v>
      </c>
      <c r="C818" s="40" t="s">
        <v>177</v>
      </c>
      <c r="D818" s="23" t="s">
        <v>82</v>
      </c>
      <c r="E818" s="23" t="s">
        <v>3414</v>
      </c>
      <c r="F818" s="23" t="s">
        <v>3415</v>
      </c>
      <c r="G818" s="23" t="n">
        <v>31</v>
      </c>
      <c r="H818" s="23" t="n">
        <v>1000</v>
      </c>
      <c r="I818" s="41" t="s">
        <v>180</v>
      </c>
      <c r="K818" s="23" t="n">
        <v>0</v>
      </c>
      <c r="L818" s="23" t="n">
        <v>574</v>
      </c>
      <c r="M818" s="23" t="n">
        <v>400</v>
      </c>
      <c r="N818" s="23" t="n">
        <v>0</v>
      </c>
      <c r="O818" s="23" t="n">
        <f aca="false">K818+L818</f>
        <v>574</v>
      </c>
      <c r="P818" s="23" t="n">
        <f aca="false">K818+L818+M818+N818</f>
        <v>974</v>
      </c>
      <c r="Q818" s="23" t="n">
        <v>898</v>
      </c>
      <c r="R818" s="23" t="n">
        <v>240</v>
      </c>
      <c r="S818" s="23" t="n">
        <v>436</v>
      </c>
      <c r="T818" s="23" t="n">
        <v>296</v>
      </c>
      <c r="U818" s="42" t="n">
        <f aca="false">IF(I818="delivery",O818-SUM(Q818+R818),IF(I818="PO",P818-SUM(Q818:R818)))</f>
        <v>-564</v>
      </c>
      <c r="V818" s="43" t="n">
        <v>7.03</v>
      </c>
      <c r="W818" s="43"/>
      <c r="X818" s="43" t="n">
        <f aca="false">W818-V818</f>
        <v>-7.03</v>
      </c>
      <c r="Y818" s="23" t="n">
        <v>6.99</v>
      </c>
      <c r="Z818" s="44"/>
      <c r="AA818" s="44"/>
      <c r="AM818" s="23" t="str">
        <f aca="false">D818</f>
        <v>Arista</v>
      </c>
      <c r="AN818" s="23" t="s">
        <v>181</v>
      </c>
      <c r="AT818" s="44"/>
      <c r="AU818" s="44"/>
      <c r="BD818" s="23" t="s">
        <v>182</v>
      </c>
      <c r="BE818" s="1" t="s">
        <v>183</v>
      </c>
    </row>
    <row r="819" customFormat="false" ht="15" hidden="false" customHeight="true" outlineLevel="0" collapsed="false">
      <c r="A819" s="23" t="s">
        <v>3416</v>
      </c>
      <c r="B819" s="23" t="s">
        <v>3417</v>
      </c>
      <c r="C819" s="40" t="s">
        <v>177</v>
      </c>
      <c r="D819" s="23" t="s">
        <v>82</v>
      </c>
      <c r="E819" s="23" t="s">
        <v>3418</v>
      </c>
      <c r="F819" s="23" t="s">
        <v>3419</v>
      </c>
      <c r="G819" s="23" t="n">
        <v>31</v>
      </c>
      <c r="H819" s="23" t="n">
        <v>250</v>
      </c>
      <c r="I819" s="41" t="s">
        <v>180</v>
      </c>
      <c r="K819" s="23" t="n">
        <v>0</v>
      </c>
      <c r="L819" s="23" t="n">
        <v>887</v>
      </c>
      <c r="M819" s="23" t="n">
        <v>0</v>
      </c>
      <c r="N819" s="23" t="n">
        <v>0</v>
      </c>
      <c r="O819" s="23" t="n">
        <f aca="false">K819+L819</f>
        <v>887</v>
      </c>
      <c r="P819" s="23" t="n">
        <f aca="false">K819+L819+M819+N819</f>
        <v>887</v>
      </c>
      <c r="Q819" s="23" t="n">
        <v>449</v>
      </c>
      <c r="R819" s="23" t="n">
        <v>120</v>
      </c>
      <c r="S819" s="23" t="n">
        <v>218</v>
      </c>
      <c r="T819" s="23" t="n">
        <v>148</v>
      </c>
      <c r="U819" s="42" t="n">
        <f aca="false">IF(I819="delivery",O819-SUM(Q819+R819),IF(I819="PO",P819-SUM(Q819:R819)))</f>
        <v>318</v>
      </c>
      <c r="V819" s="43" t="n">
        <v>4.39</v>
      </c>
      <c r="W819" s="43"/>
      <c r="X819" s="43" t="n">
        <f aca="false">W819-V819</f>
        <v>-4.39</v>
      </c>
      <c r="Y819" s="23" t="n">
        <v>4.39</v>
      </c>
      <c r="Z819" s="44"/>
      <c r="AA819" s="44"/>
      <c r="AM819" s="23" t="str">
        <f aca="false">D819</f>
        <v>Arista</v>
      </c>
      <c r="AN819" s="23" t="s">
        <v>181</v>
      </c>
      <c r="AT819" s="44"/>
      <c r="AU819" s="44"/>
      <c r="BD819" s="23" t="s">
        <v>182</v>
      </c>
      <c r="BE819" s="1" t="s">
        <v>183</v>
      </c>
    </row>
    <row r="820" customFormat="false" ht="15" hidden="false" customHeight="true" outlineLevel="0" collapsed="false">
      <c r="A820" s="23" t="s">
        <v>3420</v>
      </c>
      <c r="B820" s="23" t="s">
        <v>3421</v>
      </c>
      <c r="C820" s="40" t="s">
        <v>177</v>
      </c>
      <c r="D820" s="23" t="s">
        <v>82</v>
      </c>
      <c r="E820" s="23" t="s">
        <v>3422</v>
      </c>
      <c r="F820" s="23" t="s">
        <v>3423</v>
      </c>
      <c r="G820" s="23" t="n">
        <v>31</v>
      </c>
      <c r="H820" s="23" t="n">
        <v>3750</v>
      </c>
      <c r="I820" s="41" t="s">
        <v>180</v>
      </c>
      <c r="K820" s="23" t="n">
        <v>0</v>
      </c>
      <c r="L820" s="23" t="n">
        <v>1985</v>
      </c>
      <c r="M820" s="23" t="n">
        <v>0</v>
      </c>
      <c r="N820" s="23" t="n">
        <v>0</v>
      </c>
      <c r="O820" s="23" t="n">
        <f aca="false">K820+L820</f>
        <v>1985</v>
      </c>
      <c r="P820" s="23" t="n">
        <f aca="false">K820+L820+M820+N820</f>
        <v>1985</v>
      </c>
      <c r="Q820" s="23" t="n">
        <v>449</v>
      </c>
      <c r="R820" s="23" t="n">
        <v>120</v>
      </c>
      <c r="S820" s="23" t="n">
        <v>218</v>
      </c>
      <c r="T820" s="23" t="n">
        <v>148</v>
      </c>
      <c r="U820" s="42" t="n">
        <f aca="false">IF(I820="delivery",O820-SUM(Q820+R820),IF(I820="PO",P820-SUM(Q820:R820)))</f>
        <v>1416</v>
      </c>
      <c r="V820" s="43" t="n">
        <v>0.413</v>
      </c>
      <c r="W820" s="43"/>
      <c r="X820" s="43" t="n">
        <f aca="false">W820-V820</f>
        <v>-0.413</v>
      </c>
      <c r="Z820" s="44"/>
      <c r="AA820" s="44"/>
      <c r="AM820" s="23" t="str">
        <f aca="false">D820</f>
        <v>Arista</v>
      </c>
      <c r="AN820" s="23" t="s">
        <v>181</v>
      </c>
      <c r="AT820" s="44"/>
      <c r="AU820" s="44"/>
      <c r="BD820" s="23" t="s">
        <v>182</v>
      </c>
      <c r="BE820" s="1" t="s">
        <v>183</v>
      </c>
    </row>
    <row r="821" customFormat="false" ht="15" hidden="false" customHeight="true" outlineLevel="0" collapsed="false">
      <c r="A821" s="23" t="s">
        <v>3424</v>
      </c>
      <c r="B821" s="23" t="s">
        <v>3425</v>
      </c>
      <c r="C821" s="40" t="s">
        <v>177</v>
      </c>
      <c r="D821" s="23" t="s">
        <v>82</v>
      </c>
      <c r="E821" s="23" t="s">
        <v>3426</v>
      </c>
      <c r="F821" s="23" t="s">
        <v>3427</v>
      </c>
      <c r="G821" s="23" t="n">
        <v>31</v>
      </c>
      <c r="H821" s="23" t="n">
        <v>1000</v>
      </c>
      <c r="I821" s="41" t="s">
        <v>180</v>
      </c>
      <c r="K821" s="23" t="n">
        <v>0</v>
      </c>
      <c r="L821" s="23" t="n">
        <v>851</v>
      </c>
      <c r="M821" s="23" t="n">
        <v>0</v>
      </c>
      <c r="N821" s="23" t="n">
        <v>0</v>
      </c>
      <c r="O821" s="23" t="n">
        <f aca="false">K821+L821</f>
        <v>851</v>
      </c>
      <c r="P821" s="23" t="n">
        <f aca="false">K821+L821+M821+N821</f>
        <v>851</v>
      </c>
      <c r="Q821" s="23" t="n">
        <v>360</v>
      </c>
      <c r="R821" s="23" t="n">
        <v>0</v>
      </c>
      <c r="S821" s="23" t="n">
        <v>0</v>
      </c>
      <c r="T821" s="23" t="n">
        <v>0</v>
      </c>
      <c r="U821" s="42" t="n">
        <f aca="false">IF(I821="delivery",O821-SUM(Q821+R821),IF(I821="PO",P821-SUM(Q821:R821)))</f>
        <v>491</v>
      </c>
      <c r="V821" s="43" t="n">
        <v>4.9</v>
      </c>
      <c r="W821" s="43"/>
      <c r="X821" s="43" t="n">
        <f aca="false">W821-V821</f>
        <v>-4.9</v>
      </c>
      <c r="Y821" s="23" t="n">
        <v>4.77</v>
      </c>
      <c r="Z821" s="44"/>
      <c r="AA821" s="44"/>
      <c r="AM821" s="23" t="str">
        <f aca="false">D821</f>
        <v>Arista</v>
      </c>
      <c r="AN821" s="23" t="s">
        <v>181</v>
      </c>
      <c r="AT821" s="44"/>
      <c r="AU821" s="44"/>
      <c r="BD821" s="23" t="s">
        <v>182</v>
      </c>
      <c r="BE821" s="1" t="s">
        <v>183</v>
      </c>
    </row>
    <row r="822" customFormat="false" ht="15" hidden="false" customHeight="true" outlineLevel="0" collapsed="false">
      <c r="A822" s="23" t="s">
        <v>3428</v>
      </c>
      <c r="B822" s="23" t="s">
        <v>3429</v>
      </c>
      <c r="C822" s="40" t="s">
        <v>177</v>
      </c>
      <c r="D822" s="23" t="s">
        <v>82</v>
      </c>
      <c r="E822" s="23" t="s">
        <v>3430</v>
      </c>
      <c r="F822" s="23" t="s">
        <v>3431</v>
      </c>
      <c r="G822" s="23" t="n">
        <v>31</v>
      </c>
      <c r="H822" s="23" t="n">
        <v>2500</v>
      </c>
      <c r="I822" s="41" t="s">
        <v>180</v>
      </c>
      <c r="K822" s="23" t="n">
        <v>0</v>
      </c>
      <c r="L822" s="23" t="n">
        <v>2764</v>
      </c>
      <c r="M822" s="23" t="n">
        <v>0</v>
      </c>
      <c r="N822" s="23" t="n">
        <v>0</v>
      </c>
      <c r="O822" s="23" t="n">
        <f aca="false">K822+L822</f>
        <v>2764</v>
      </c>
      <c r="P822" s="23" t="n">
        <f aca="false">K822+L822+M822+N822</f>
        <v>2764</v>
      </c>
      <c r="Q822" s="23" t="n">
        <v>3257.96742</v>
      </c>
      <c r="R822" s="23" t="n">
        <v>2781.97218</v>
      </c>
      <c r="S822" s="23" t="n">
        <v>2567.97432</v>
      </c>
      <c r="T822" s="23" t="n">
        <v>1497.98502</v>
      </c>
      <c r="U822" s="42" t="n">
        <f aca="false">IF(I822="delivery",O822-SUM(Q822+R822),IF(I822="PO",P822-SUM(Q822:R822)))</f>
        <v>-3275.9396</v>
      </c>
      <c r="V822" s="43" t="n">
        <v>0.514</v>
      </c>
      <c r="W822" s="43"/>
      <c r="X822" s="43" t="n">
        <f aca="false">W822-V822</f>
        <v>-0.514</v>
      </c>
      <c r="Y822" s="23" t="n">
        <v>0.514</v>
      </c>
      <c r="Z822" s="44"/>
      <c r="AA822" s="44"/>
      <c r="AM822" s="23" t="str">
        <f aca="false">D822</f>
        <v>Arista</v>
      </c>
      <c r="AN822" s="23" t="s">
        <v>181</v>
      </c>
      <c r="AT822" s="44"/>
      <c r="AU822" s="44"/>
      <c r="BD822" s="23" t="s">
        <v>182</v>
      </c>
      <c r="BE822" s="1" t="s">
        <v>183</v>
      </c>
    </row>
    <row r="823" customFormat="false" ht="15" hidden="false" customHeight="true" outlineLevel="0" collapsed="false">
      <c r="A823" s="23" t="s">
        <v>3432</v>
      </c>
      <c r="B823" s="23" t="s">
        <v>3433</v>
      </c>
      <c r="C823" s="40" t="s">
        <v>177</v>
      </c>
      <c r="D823" s="23" t="s">
        <v>82</v>
      </c>
      <c r="E823" s="23" t="s">
        <v>3434</v>
      </c>
      <c r="F823" s="23" t="s">
        <v>3435</v>
      </c>
      <c r="G823" s="23" t="n">
        <v>31</v>
      </c>
      <c r="H823" s="23" t="n">
        <v>2000</v>
      </c>
      <c r="I823" s="41" t="s">
        <v>180</v>
      </c>
      <c r="K823" s="23" t="n">
        <v>0</v>
      </c>
      <c r="L823" s="23" t="n">
        <v>73</v>
      </c>
      <c r="M823" s="23" t="n">
        <v>0</v>
      </c>
      <c r="N823" s="23" t="n">
        <v>0</v>
      </c>
      <c r="O823" s="23" t="n">
        <f aca="false">K823+L823</f>
        <v>73</v>
      </c>
      <c r="P823" s="23" t="n">
        <f aca="false">K823+L823+M823+N823</f>
        <v>73</v>
      </c>
      <c r="Q823" s="23" t="n">
        <v>39.0078</v>
      </c>
      <c r="R823" s="23" t="n">
        <v>0</v>
      </c>
      <c r="S823" s="23" t="n">
        <v>0</v>
      </c>
      <c r="T823" s="23" t="n">
        <v>0</v>
      </c>
      <c r="U823" s="42" t="n">
        <f aca="false">IF(I823="delivery",O823-SUM(Q823+R823),IF(I823="PO",P823-SUM(Q823:R823)))</f>
        <v>33.9922</v>
      </c>
      <c r="V823" s="43" t="n">
        <v>7.49</v>
      </c>
      <c r="W823" s="43"/>
      <c r="X823" s="43" t="n">
        <f aca="false">W823-V823</f>
        <v>-7.49</v>
      </c>
      <c r="Y823" s="23" t="n">
        <v>7.26</v>
      </c>
      <c r="Z823" s="44"/>
      <c r="AA823" s="44"/>
      <c r="AM823" s="23" t="str">
        <f aca="false">D823</f>
        <v>Arista</v>
      </c>
      <c r="AN823" s="23" t="s">
        <v>181</v>
      </c>
      <c r="AT823" s="44"/>
      <c r="AU823" s="44"/>
      <c r="BD823" s="23" t="s">
        <v>182</v>
      </c>
      <c r="BE823" s="1" t="s">
        <v>183</v>
      </c>
    </row>
    <row r="824" customFormat="false" ht="15" hidden="false" customHeight="true" outlineLevel="0" collapsed="false">
      <c r="A824" s="23" t="s">
        <v>3436</v>
      </c>
      <c r="B824" s="23" t="s">
        <v>3437</v>
      </c>
      <c r="C824" s="40" t="s">
        <v>177</v>
      </c>
      <c r="D824" s="23" t="s">
        <v>82</v>
      </c>
      <c r="E824" s="23" t="s">
        <v>3438</v>
      </c>
      <c r="F824" s="23" t="s">
        <v>3439</v>
      </c>
      <c r="G824" s="23" t="n">
        <v>31</v>
      </c>
      <c r="H824" s="23" t="n">
        <v>2500</v>
      </c>
      <c r="I824" s="41" t="s">
        <v>180</v>
      </c>
      <c r="K824" s="23" t="n">
        <v>0</v>
      </c>
      <c r="L824" s="23" t="n">
        <v>311</v>
      </c>
      <c r="M824" s="23" t="n">
        <v>0</v>
      </c>
      <c r="N824" s="23" t="n">
        <v>0</v>
      </c>
      <c r="O824" s="23" t="n">
        <f aca="false">K824+L824</f>
        <v>311</v>
      </c>
      <c r="P824" s="23" t="n">
        <f aca="false">K824+L824+M824+N824</f>
        <v>311</v>
      </c>
      <c r="Q824" s="23" t="n">
        <v>234.0468</v>
      </c>
      <c r="R824" s="23" t="n">
        <v>0</v>
      </c>
      <c r="S824" s="23" t="n">
        <v>0</v>
      </c>
      <c r="T824" s="23" t="n">
        <v>0</v>
      </c>
      <c r="U824" s="42" t="n">
        <f aca="false">IF(I824="delivery",O824-SUM(Q824+R824),IF(I824="PO",P824-SUM(Q824:R824)))</f>
        <v>76.9532</v>
      </c>
      <c r="V824" s="43" t="n">
        <v>3.75</v>
      </c>
      <c r="W824" s="43"/>
      <c r="X824" s="43" t="n">
        <f aca="false">W824-V824</f>
        <v>-3.75</v>
      </c>
      <c r="Y824" s="23" t="n">
        <v>3.2</v>
      </c>
      <c r="Z824" s="44"/>
      <c r="AA824" s="44"/>
      <c r="AM824" s="23" t="str">
        <f aca="false">D824</f>
        <v>Arista</v>
      </c>
      <c r="AN824" s="23" t="s">
        <v>181</v>
      </c>
      <c r="AT824" s="44"/>
      <c r="AU824" s="44"/>
      <c r="BD824" s="23" t="s">
        <v>182</v>
      </c>
      <c r="BE824" s="1" t="s">
        <v>183</v>
      </c>
    </row>
    <row r="825" customFormat="false" ht="15" hidden="false" customHeight="true" outlineLevel="0" collapsed="false">
      <c r="A825" s="23" t="s">
        <v>3440</v>
      </c>
      <c r="B825" s="23" t="s">
        <v>3441</v>
      </c>
      <c r="C825" s="40" t="s">
        <v>177</v>
      </c>
      <c r="D825" s="23" t="s">
        <v>82</v>
      </c>
      <c r="E825" s="23" t="s">
        <v>3442</v>
      </c>
      <c r="F825" s="23" t="s">
        <v>3443</v>
      </c>
      <c r="G825" s="23" t="n">
        <v>31</v>
      </c>
      <c r="H825" s="23" t="n">
        <v>2000</v>
      </c>
      <c r="I825" s="41" t="s">
        <v>180</v>
      </c>
      <c r="K825" s="23" t="n">
        <v>0</v>
      </c>
      <c r="L825" s="23" t="n">
        <v>182</v>
      </c>
      <c r="M825" s="23" t="n">
        <v>0</v>
      </c>
      <c r="N825" s="23" t="n">
        <v>0</v>
      </c>
      <c r="O825" s="23" t="n">
        <f aca="false">K825+L825</f>
        <v>182</v>
      </c>
      <c r="P825" s="23" t="n">
        <f aca="false">K825+L825+M825+N825</f>
        <v>182</v>
      </c>
      <c r="Q825" s="23" t="n">
        <v>39.0078</v>
      </c>
      <c r="R825" s="23" t="n">
        <v>0</v>
      </c>
      <c r="S825" s="23" t="n">
        <v>0</v>
      </c>
      <c r="T825" s="23" t="n">
        <v>0</v>
      </c>
      <c r="U825" s="42" t="n">
        <f aca="false">IF(I825="delivery",O825-SUM(Q825+R825),IF(I825="PO",P825-SUM(Q825:R825)))</f>
        <v>142.9922</v>
      </c>
      <c r="V825" s="43" t="n">
        <v>7</v>
      </c>
      <c r="W825" s="43"/>
      <c r="X825" s="43" t="n">
        <f aca="false">W825-V825</f>
        <v>-7</v>
      </c>
      <c r="Z825" s="44"/>
      <c r="AA825" s="44"/>
      <c r="AM825" s="23" t="str">
        <f aca="false">D825</f>
        <v>Arista</v>
      </c>
      <c r="AN825" s="23" t="s">
        <v>181</v>
      </c>
      <c r="AT825" s="44"/>
      <c r="AU825" s="44"/>
      <c r="BD825" s="23" t="s">
        <v>182</v>
      </c>
      <c r="BE825" s="1" t="s">
        <v>183</v>
      </c>
    </row>
    <row r="826" customFormat="false" ht="15" hidden="false" customHeight="true" outlineLevel="0" collapsed="false">
      <c r="A826" s="23" t="s">
        <v>3444</v>
      </c>
      <c r="B826" s="23" t="s">
        <v>3445</v>
      </c>
      <c r="C826" s="40" t="s">
        <v>177</v>
      </c>
      <c r="D826" s="23" t="s">
        <v>82</v>
      </c>
      <c r="E826" s="23" t="s">
        <v>3446</v>
      </c>
      <c r="F826" s="23" t="s">
        <v>3447</v>
      </c>
      <c r="G826" s="23" t="n">
        <v>31</v>
      </c>
      <c r="H826" s="23" t="n">
        <v>25</v>
      </c>
      <c r="I826" s="41" t="s">
        <v>180</v>
      </c>
      <c r="K826" s="23" t="n">
        <v>0</v>
      </c>
      <c r="L826" s="23" t="n">
        <v>0</v>
      </c>
      <c r="M826" s="23" t="n">
        <v>250</v>
      </c>
      <c r="N826" s="23" t="n">
        <v>0</v>
      </c>
      <c r="O826" s="23" t="n">
        <f aca="false">K826+L826</f>
        <v>0</v>
      </c>
      <c r="P826" s="23" t="n">
        <f aca="false">K826+L826+M826+N826</f>
        <v>250</v>
      </c>
      <c r="Q826" s="23" t="n">
        <v>220.3774</v>
      </c>
      <c r="R826" s="23" t="n">
        <v>396.0792</v>
      </c>
      <c r="S826" s="23" t="n">
        <v>452.0904</v>
      </c>
      <c r="T826" s="23" t="n">
        <v>270.054</v>
      </c>
      <c r="U826" s="42" t="n">
        <f aca="false">IF(I826="delivery",O826-SUM(Q826+R826),IF(I826="PO",P826-SUM(Q826:R826)))</f>
        <v>-616.4566</v>
      </c>
      <c r="V826" s="43" t="n">
        <v>17.93</v>
      </c>
      <c r="W826" s="43"/>
      <c r="X826" s="43" t="n">
        <f aca="false">W826-V826</f>
        <v>-17.93</v>
      </c>
      <c r="Z826" s="44"/>
      <c r="AA826" s="44"/>
      <c r="AM826" s="23" t="str">
        <f aca="false">D826</f>
        <v>Arista</v>
      </c>
      <c r="AN826" s="23" t="s">
        <v>181</v>
      </c>
      <c r="AT826" s="44"/>
      <c r="AU826" s="44"/>
      <c r="BD826" s="23" t="s">
        <v>182</v>
      </c>
      <c r="BE826" s="1" t="s">
        <v>183</v>
      </c>
    </row>
    <row r="827" customFormat="false" ht="15" hidden="false" customHeight="true" outlineLevel="0" collapsed="false">
      <c r="A827" s="23" t="s">
        <v>3448</v>
      </c>
      <c r="B827" s="23" t="s">
        <v>3449</v>
      </c>
      <c r="C827" s="40" t="s">
        <v>177</v>
      </c>
      <c r="D827" s="23" t="s">
        <v>82</v>
      </c>
      <c r="E827" s="23" t="s">
        <v>3450</v>
      </c>
      <c r="F827" s="23" t="s">
        <v>3451</v>
      </c>
      <c r="G827" s="23" t="n">
        <v>31</v>
      </c>
      <c r="H827" s="23" t="n">
        <v>500</v>
      </c>
      <c r="I827" s="41" t="s">
        <v>180</v>
      </c>
      <c r="K827" s="23" t="n">
        <v>0</v>
      </c>
      <c r="L827" s="23" t="n">
        <v>2046</v>
      </c>
      <c r="M827" s="23" t="n">
        <v>0</v>
      </c>
      <c r="N827" s="23" t="n">
        <v>0</v>
      </c>
      <c r="O827" s="23" t="n">
        <f aca="false">K827+L827</f>
        <v>2046</v>
      </c>
      <c r="P827" s="23" t="n">
        <f aca="false">K827+L827+M827+N827</f>
        <v>2046</v>
      </c>
      <c r="Q827" s="23" t="n">
        <v>1392</v>
      </c>
      <c r="R827" s="23" t="n">
        <v>4320</v>
      </c>
      <c r="S827" s="23" t="n">
        <v>4320</v>
      </c>
      <c r="T827" s="23" t="n">
        <v>2528</v>
      </c>
      <c r="U827" s="42" t="n">
        <f aca="false">IF(I827="delivery",O827-SUM(Q827+R827),IF(I827="PO",P827-SUM(Q827:R827)))</f>
        <v>-3666</v>
      </c>
      <c r="V827" s="43" t="n">
        <v>3.17</v>
      </c>
      <c r="W827" s="43"/>
      <c r="X827" s="43" t="n">
        <f aca="false">W827-V827</f>
        <v>-3.17</v>
      </c>
      <c r="Z827" s="44"/>
      <c r="AA827" s="44"/>
      <c r="AM827" s="23" t="str">
        <f aca="false">D827</f>
        <v>Arista</v>
      </c>
      <c r="AN827" s="23" t="s">
        <v>181</v>
      </c>
      <c r="AT827" s="44"/>
      <c r="AU827" s="44"/>
      <c r="BD827" s="23" t="s">
        <v>182</v>
      </c>
      <c r="BE827" s="1" t="s">
        <v>183</v>
      </c>
    </row>
    <row r="828" customFormat="false" ht="15" hidden="false" customHeight="true" outlineLevel="0" collapsed="false">
      <c r="A828" s="23" t="s">
        <v>3452</v>
      </c>
      <c r="B828" s="23" t="s">
        <v>3453</v>
      </c>
      <c r="C828" s="40" t="s">
        <v>177</v>
      </c>
      <c r="D828" s="23" t="s">
        <v>82</v>
      </c>
      <c r="E828" s="23" t="s">
        <v>3454</v>
      </c>
      <c r="F828" s="23" t="s">
        <v>3455</v>
      </c>
      <c r="G828" s="23" t="n">
        <v>51</v>
      </c>
      <c r="H828" s="23" t="n">
        <v>5000</v>
      </c>
      <c r="I828" s="41" t="s">
        <v>180</v>
      </c>
      <c r="K828" s="23" t="n">
        <v>0</v>
      </c>
      <c r="L828" s="23" t="n">
        <v>1844</v>
      </c>
      <c r="M828" s="23" t="n">
        <v>2500</v>
      </c>
      <c r="N828" s="23" t="n">
        <v>0</v>
      </c>
      <c r="O828" s="23" t="n">
        <f aca="false">K828+L828</f>
        <v>1844</v>
      </c>
      <c r="P828" s="23" t="n">
        <f aca="false">K828+L828+M828+N828</f>
        <v>4344</v>
      </c>
      <c r="Q828" s="23" t="n">
        <v>445</v>
      </c>
      <c r="R828" s="23" t="n">
        <v>124</v>
      </c>
      <c r="S828" s="23" t="n">
        <v>150</v>
      </c>
      <c r="T828" s="23" t="n">
        <v>76</v>
      </c>
      <c r="U828" s="42" t="n">
        <f aca="false">IF(I828="delivery",O828-SUM(Q828+R828),IF(I828="PO",P828-SUM(Q828:R828)))</f>
        <v>1275</v>
      </c>
      <c r="V828" s="43" t="n">
        <v>2.35</v>
      </c>
      <c r="W828" s="43"/>
      <c r="X828" s="43" t="n">
        <f aca="false">W828-V828</f>
        <v>-2.35</v>
      </c>
      <c r="Z828" s="44"/>
      <c r="AA828" s="44"/>
      <c r="AM828" s="23" t="str">
        <f aca="false">D828</f>
        <v>Arista</v>
      </c>
      <c r="AN828" s="23" t="s">
        <v>181</v>
      </c>
      <c r="AT828" s="44"/>
      <c r="AU828" s="44"/>
      <c r="BD828" s="23" t="s">
        <v>182</v>
      </c>
      <c r="BE828" s="1" t="s">
        <v>183</v>
      </c>
    </row>
    <row r="829" customFormat="false" ht="15" hidden="false" customHeight="true" outlineLevel="0" collapsed="false">
      <c r="A829" s="23" t="s">
        <v>3456</v>
      </c>
      <c r="B829" s="23" t="s">
        <v>3457</v>
      </c>
      <c r="C829" s="40" t="s">
        <v>177</v>
      </c>
      <c r="D829" s="23" t="s">
        <v>82</v>
      </c>
      <c r="E829" s="23" t="s">
        <v>3458</v>
      </c>
      <c r="F829" s="23" t="s">
        <v>3459</v>
      </c>
      <c r="G829" s="23" t="n">
        <v>31</v>
      </c>
      <c r="H829" s="23" t="n">
        <v>500</v>
      </c>
      <c r="I829" s="41" t="s">
        <v>180</v>
      </c>
      <c r="K829" s="23" t="n">
        <v>0</v>
      </c>
      <c r="L829" s="23" t="n">
        <v>187.55</v>
      </c>
      <c r="M829" s="23" t="n">
        <v>251</v>
      </c>
      <c r="N829" s="23" t="n">
        <v>0</v>
      </c>
      <c r="O829" s="23" t="n">
        <f aca="false">K829+L829</f>
        <v>187.55</v>
      </c>
      <c r="P829" s="23" t="n">
        <f aca="false">K829+L829+M829+N829</f>
        <v>438.55</v>
      </c>
      <c r="Q829" s="23" t="n">
        <v>525.15</v>
      </c>
      <c r="R829" s="23" t="n">
        <v>345.93</v>
      </c>
      <c r="S829" s="23" t="n">
        <v>323.748</v>
      </c>
      <c r="T829" s="23" t="n">
        <v>172.34</v>
      </c>
      <c r="U829" s="42" t="n">
        <f aca="false">IF(I829="delivery",O829-SUM(Q829+R829),IF(I829="PO",P829-SUM(Q829:R829)))</f>
        <v>-683.53</v>
      </c>
      <c r="V829" s="43" t="n">
        <v>21.2</v>
      </c>
      <c r="W829" s="43"/>
      <c r="X829" s="43" t="n">
        <f aca="false">W829-V829</f>
        <v>-21.2</v>
      </c>
      <c r="Y829" s="23" t="n">
        <v>21.29</v>
      </c>
      <c r="Z829" s="44"/>
      <c r="AA829" s="44"/>
      <c r="AM829" s="23" t="str">
        <f aca="false">D829</f>
        <v>Arista</v>
      </c>
      <c r="AN829" s="23" t="s">
        <v>181</v>
      </c>
      <c r="AT829" s="44"/>
      <c r="AU829" s="44"/>
      <c r="BD829" s="23" t="s">
        <v>182</v>
      </c>
      <c r="BE829" s="1" t="s">
        <v>183</v>
      </c>
    </row>
    <row r="830" customFormat="false" ht="15" hidden="false" customHeight="true" outlineLevel="0" collapsed="false">
      <c r="A830" s="23" t="s">
        <v>3460</v>
      </c>
      <c r="B830" s="23" t="s">
        <v>3461</v>
      </c>
      <c r="C830" s="40" t="s">
        <v>177</v>
      </c>
      <c r="D830" s="23" t="s">
        <v>82</v>
      </c>
      <c r="E830" s="23" t="s">
        <v>3462</v>
      </c>
      <c r="F830" s="23" t="s">
        <v>3463</v>
      </c>
      <c r="G830" s="23" t="n">
        <v>31</v>
      </c>
      <c r="H830" s="23" t="n">
        <v>500</v>
      </c>
      <c r="I830" s="41" t="s">
        <v>180</v>
      </c>
      <c r="K830" s="23" t="n">
        <v>0</v>
      </c>
      <c r="L830" s="23" t="n">
        <v>883</v>
      </c>
      <c r="M830" s="23" t="n">
        <v>0</v>
      </c>
      <c r="N830" s="23" t="n">
        <v>0</v>
      </c>
      <c r="O830" s="23" t="n">
        <f aca="false">K830+L830</f>
        <v>883</v>
      </c>
      <c r="P830" s="23" t="n">
        <f aca="false">K830+L830+M830+N830</f>
        <v>883</v>
      </c>
      <c r="Q830" s="23" t="n">
        <v>801.55</v>
      </c>
      <c r="R830" s="23" t="n">
        <v>345.93</v>
      </c>
      <c r="S830" s="23" t="n">
        <v>323.748</v>
      </c>
      <c r="T830" s="23" t="n">
        <v>172.34</v>
      </c>
      <c r="U830" s="42" t="n">
        <f aca="false">IF(I830="delivery",O830-SUM(Q830+R830),IF(I830="PO",P830-SUM(Q830:R830)))</f>
        <v>-264.48</v>
      </c>
      <c r="V830" s="43" t="n">
        <v>12.94</v>
      </c>
      <c r="W830" s="43"/>
      <c r="X830" s="43" t="n">
        <f aca="false">W830-V830</f>
        <v>-12.94</v>
      </c>
      <c r="Y830" s="23" t="n">
        <v>13.78</v>
      </c>
      <c r="Z830" s="44"/>
      <c r="AA830" s="44"/>
      <c r="AM830" s="23" t="str">
        <f aca="false">D830</f>
        <v>Arista</v>
      </c>
      <c r="AN830" s="23" t="s">
        <v>181</v>
      </c>
      <c r="AT830" s="44"/>
      <c r="AU830" s="44"/>
      <c r="BD830" s="23" t="s">
        <v>182</v>
      </c>
      <c r="BE830" s="1" t="s">
        <v>183</v>
      </c>
    </row>
    <row r="831" customFormat="false" ht="15" hidden="false" customHeight="true" outlineLevel="0" collapsed="false">
      <c r="A831" s="23" t="s">
        <v>3464</v>
      </c>
      <c r="B831" s="23" t="s">
        <v>3465</v>
      </c>
      <c r="C831" s="40" t="s">
        <v>177</v>
      </c>
      <c r="D831" s="23" t="s">
        <v>82</v>
      </c>
      <c r="E831" s="23" t="s">
        <v>3466</v>
      </c>
      <c r="F831" s="23" t="s">
        <v>3467</v>
      </c>
      <c r="G831" s="23" t="n">
        <v>31</v>
      </c>
      <c r="H831" s="23" t="n">
        <v>5000</v>
      </c>
      <c r="I831" s="41" t="s">
        <v>180</v>
      </c>
      <c r="K831" s="23" t="n">
        <v>0</v>
      </c>
      <c r="L831" s="23" t="n">
        <v>4593</v>
      </c>
      <c r="M831" s="23" t="n">
        <v>9000</v>
      </c>
      <c r="N831" s="23" t="n">
        <v>0</v>
      </c>
      <c r="O831" s="23" t="n">
        <f aca="false">K831+L831</f>
        <v>4593</v>
      </c>
      <c r="P831" s="23" t="n">
        <f aca="false">K831+L831+M831+N831</f>
        <v>13593</v>
      </c>
      <c r="Q831" s="23" t="n">
        <v>11236</v>
      </c>
      <c r="R831" s="23" t="n">
        <v>5261</v>
      </c>
      <c r="S831" s="23" t="n">
        <v>5442</v>
      </c>
      <c r="T831" s="23" t="n">
        <v>2872</v>
      </c>
      <c r="U831" s="42" t="n">
        <f aca="false">IF(I831="delivery",O831-SUM(Q831+R831),IF(I831="PO",P831-SUM(Q831:R831)))</f>
        <v>-11904</v>
      </c>
      <c r="V831" s="43" t="n">
        <v>1.58</v>
      </c>
      <c r="W831" s="43"/>
      <c r="X831" s="43" t="n">
        <f aca="false">W831-V831</f>
        <v>-1.58</v>
      </c>
      <c r="Y831" s="23" t="n">
        <v>1.79667</v>
      </c>
      <c r="Z831" s="44"/>
      <c r="AA831" s="44"/>
      <c r="AM831" s="23" t="str">
        <f aca="false">D831</f>
        <v>Arista</v>
      </c>
      <c r="AN831" s="23" t="s">
        <v>181</v>
      </c>
      <c r="AT831" s="44"/>
      <c r="AU831" s="44"/>
      <c r="BD831" s="23" t="s">
        <v>182</v>
      </c>
      <c r="BE831" s="1" t="s">
        <v>183</v>
      </c>
    </row>
    <row r="832" customFormat="false" ht="15" hidden="false" customHeight="true" outlineLevel="0" collapsed="false">
      <c r="A832" s="23" t="s">
        <v>3468</v>
      </c>
      <c r="B832" s="23" t="s">
        <v>3469</v>
      </c>
      <c r="C832" s="40" t="s">
        <v>177</v>
      </c>
      <c r="D832" s="23" t="s">
        <v>82</v>
      </c>
      <c r="E832" s="23" t="s">
        <v>3470</v>
      </c>
      <c r="F832" s="23" t="s">
        <v>3471</v>
      </c>
      <c r="G832" s="23" t="n">
        <v>31</v>
      </c>
      <c r="H832" s="23" t="n">
        <v>500</v>
      </c>
      <c r="I832" s="41" t="s">
        <v>180</v>
      </c>
      <c r="K832" s="23" t="n">
        <v>0</v>
      </c>
      <c r="L832" s="23" t="n">
        <v>494</v>
      </c>
      <c r="M832" s="23" t="n">
        <v>4000</v>
      </c>
      <c r="N832" s="23" t="n">
        <v>0</v>
      </c>
      <c r="O832" s="23" t="n">
        <f aca="false">K832+L832</f>
        <v>494</v>
      </c>
      <c r="P832" s="23" t="n">
        <f aca="false">K832+L832+M832+N832</f>
        <v>4494</v>
      </c>
      <c r="Q832" s="23" t="n">
        <v>24</v>
      </c>
      <c r="R832" s="23" t="n">
        <v>0</v>
      </c>
      <c r="S832" s="23" t="n">
        <v>0</v>
      </c>
      <c r="T832" s="23" t="n">
        <v>0</v>
      </c>
      <c r="U832" s="42" t="n">
        <f aca="false">IF(I832="delivery",O832-SUM(Q832+R832),IF(I832="PO",P832-SUM(Q832:R832)))</f>
        <v>470</v>
      </c>
      <c r="V832" s="43" t="n">
        <v>1.46</v>
      </c>
      <c r="W832" s="43"/>
      <c r="X832" s="43" t="n">
        <f aca="false">W832-V832</f>
        <v>-1.46</v>
      </c>
      <c r="Z832" s="44"/>
      <c r="AA832" s="44"/>
      <c r="AM832" s="23" t="str">
        <f aca="false">D832</f>
        <v>Arista</v>
      </c>
      <c r="AN832" s="23" t="s">
        <v>181</v>
      </c>
      <c r="AT832" s="44"/>
      <c r="AU832" s="44"/>
      <c r="BD832" s="23" t="s">
        <v>182</v>
      </c>
      <c r="BE832" s="1" t="s">
        <v>183</v>
      </c>
    </row>
    <row r="833" customFormat="false" ht="15" hidden="false" customHeight="true" outlineLevel="0" collapsed="false">
      <c r="A833" s="23" t="s">
        <v>3472</v>
      </c>
      <c r="B833" s="23" t="s">
        <v>3473</v>
      </c>
      <c r="C833" s="40" t="s">
        <v>177</v>
      </c>
      <c r="D833" s="23" t="s">
        <v>82</v>
      </c>
      <c r="E833" s="23" t="s">
        <v>3474</v>
      </c>
      <c r="F833" s="23" t="s">
        <v>3475</v>
      </c>
      <c r="G833" s="23" t="n">
        <v>51</v>
      </c>
      <c r="H833" s="23" t="n">
        <v>5000</v>
      </c>
      <c r="I833" s="41" t="s">
        <v>180</v>
      </c>
      <c r="K833" s="23" t="n">
        <v>0</v>
      </c>
      <c r="L833" s="23" t="n">
        <v>1467</v>
      </c>
      <c r="M833" s="23" t="n">
        <v>189</v>
      </c>
      <c r="N833" s="23" t="n">
        <v>0</v>
      </c>
      <c r="O833" s="23" t="n">
        <f aca="false">K833+L833</f>
        <v>1467</v>
      </c>
      <c r="P833" s="23" t="n">
        <f aca="false">K833+L833+M833+N833</f>
        <v>1656</v>
      </c>
      <c r="Q833" s="23" t="n">
        <v>449</v>
      </c>
      <c r="R833" s="23" t="n">
        <v>124</v>
      </c>
      <c r="S833" s="23" t="n">
        <v>150</v>
      </c>
      <c r="T833" s="23" t="n">
        <v>76</v>
      </c>
      <c r="U833" s="42" t="n">
        <f aca="false">IF(I833="delivery",O833-SUM(Q833+R833),IF(I833="PO",P833-SUM(Q833:R833)))</f>
        <v>894</v>
      </c>
      <c r="V833" s="43" t="n">
        <v>3.38</v>
      </c>
      <c r="W833" s="43"/>
      <c r="X833" s="43" t="n">
        <f aca="false">W833-V833</f>
        <v>-3.38</v>
      </c>
      <c r="Y833" s="23" t="n">
        <v>3.505</v>
      </c>
      <c r="Z833" s="44"/>
      <c r="AA833" s="44"/>
      <c r="AM833" s="23" t="str">
        <f aca="false">D833</f>
        <v>Arista</v>
      </c>
      <c r="AN833" s="23" t="s">
        <v>181</v>
      </c>
      <c r="AT833" s="44"/>
      <c r="AU833" s="44"/>
      <c r="BD833" s="23" t="s">
        <v>182</v>
      </c>
      <c r="BE833" s="1" t="s">
        <v>183</v>
      </c>
    </row>
    <row r="834" customFormat="false" ht="15" hidden="false" customHeight="true" outlineLevel="0" collapsed="false">
      <c r="A834" s="23" t="s">
        <v>3476</v>
      </c>
      <c r="B834" s="23" t="s">
        <v>3477</v>
      </c>
      <c r="C834" s="40" t="s">
        <v>177</v>
      </c>
      <c r="D834" s="23" t="s">
        <v>82</v>
      </c>
      <c r="E834" s="23" t="s">
        <v>3478</v>
      </c>
      <c r="F834" s="23" t="s">
        <v>3479</v>
      </c>
      <c r="G834" s="23" t="n">
        <v>51</v>
      </c>
      <c r="H834" s="23" t="n">
        <v>5000</v>
      </c>
      <c r="I834" s="41" t="s">
        <v>180</v>
      </c>
      <c r="K834" s="23" t="n">
        <v>0</v>
      </c>
      <c r="L834" s="23" t="n">
        <v>898</v>
      </c>
      <c r="M834" s="23" t="n">
        <v>0</v>
      </c>
      <c r="N834" s="23" t="n">
        <v>0</v>
      </c>
      <c r="O834" s="23" t="n">
        <f aca="false">K834+L834</f>
        <v>898</v>
      </c>
      <c r="P834" s="23" t="n">
        <f aca="false">K834+L834+M834+N834</f>
        <v>898</v>
      </c>
      <c r="Q834" s="23" t="n">
        <v>771</v>
      </c>
      <c r="R834" s="23" t="n">
        <v>471</v>
      </c>
      <c r="S834" s="23" t="n">
        <v>471</v>
      </c>
      <c r="T834" s="23" t="n">
        <v>264</v>
      </c>
      <c r="U834" s="42" t="n">
        <f aca="false">IF(I834="delivery",O834-SUM(Q834+R834),IF(I834="PO",P834-SUM(Q834:R834)))</f>
        <v>-344</v>
      </c>
      <c r="V834" s="43" t="n">
        <v>0.373</v>
      </c>
      <c r="W834" s="43"/>
      <c r="X834" s="43" t="n">
        <f aca="false">W834-V834</f>
        <v>-0.373</v>
      </c>
      <c r="Y834" s="23" t="n">
        <v>0.373</v>
      </c>
      <c r="Z834" s="44"/>
      <c r="AA834" s="44"/>
      <c r="AM834" s="23" t="str">
        <f aca="false">D834</f>
        <v>Arista</v>
      </c>
      <c r="AN834" s="23" t="s">
        <v>181</v>
      </c>
      <c r="AT834" s="44"/>
      <c r="AU834" s="44"/>
      <c r="BD834" s="23" t="s">
        <v>182</v>
      </c>
      <c r="BE834" s="1" t="s">
        <v>183</v>
      </c>
    </row>
    <row r="835" customFormat="false" ht="15" hidden="false" customHeight="true" outlineLevel="0" collapsed="false">
      <c r="A835" s="23" t="s">
        <v>3480</v>
      </c>
      <c r="B835" s="23" t="s">
        <v>3481</v>
      </c>
      <c r="C835" s="40" t="s">
        <v>177</v>
      </c>
      <c r="D835" s="23" t="s">
        <v>82</v>
      </c>
      <c r="E835" s="23" t="s">
        <v>3482</v>
      </c>
      <c r="F835" s="23" t="s">
        <v>3483</v>
      </c>
      <c r="G835" s="23" t="n">
        <v>41</v>
      </c>
      <c r="H835" s="23" t="n">
        <v>2500</v>
      </c>
      <c r="I835" s="41" t="s">
        <v>180</v>
      </c>
      <c r="K835" s="23" t="n">
        <v>0</v>
      </c>
      <c r="L835" s="23" t="n">
        <v>780</v>
      </c>
      <c r="M835" s="23" t="n">
        <v>300</v>
      </c>
      <c r="N835" s="23" t="n">
        <v>0</v>
      </c>
      <c r="O835" s="23" t="n">
        <f aca="false">K835+L835</f>
        <v>780</v>
      </c>
      <c r="P835" s="23" t="n">
        <f aca="false">K835+L835+M835+N835</f>
        <v>1080</v>
      </c>
      <c r="Q835" s="23" t="n">
        <v>234.0468</v>
      </c>
      <c r="R835" s="23" t="n">
        <v>0</v>
      </c>
      <c r="S835" s="23" t="n">
        <v>0</v>
      </c>
      <c r="T835" s="23" t="n">
        <v>0</v>
      </c>
      <c r="U835" s="42" t="n">
        <f aca="false">IF(I835="delivery",O835-SUM(Q835+R835),IF(I835="PO",P835-SUM(Q835:R835)))</f>
        <v>545.9532</v>
      </c>
      <c r="V835" s="43" t="n">
        <v>0.538</v>
      </c>
      <c r="W835" s="43"/>
      <c r="X835" s="43" t="n">
        <f aca="false">W835-V835</f>
        <v>-0.538</v>
      </c>
      <c r="Z835" s="44"/>
      <c r="AA835" s="44"/>
      <c r="AM835" s="23" t="str">
        <f aca="false">D835</f>
        <v>Arista</v>
      </c>
      <c r="AN835" s="23" t="s">
        <v>181</v>
      </c>
      <c r="AT835" s="44"/>
      <c r="AU835" s="44"/>
      <c r="BD835" s="23" t="s">
        <v>182</v>
      </c>
      <c r="BE835" s="1" t="s">
        <v>183</v>
      </c>
    </row>
    <row r="836" customFormat="false" ht="15" hidden="false" customHeight="true" outlineLevel="0" collapsed="false">
      <c r="A836" s="23" t="s">
        <v>3484</v>
      </c>
      <c r="B836" s="23" t="s">
        <v>3485</v>
      </c>
      <c r="C836" s="40" t="s">
        <v>177</v>
      </c>
      <c r="D836" s="23" t="s">
        <v>82</v>
      </c>
      <c r="E836" s="23" t="s">
        <v>3486</v>
      </c>
      <c r="F836" s="23" t="s">
        <v>3487</v>
      </c>
      <c r="G836" s="23" t="n">
        <v>31</v>
      </c>
      <c r="H836" s="23" t="n">
        <v>1000</v>
      </c>
      <c r="I836" s="41" t="s">
        <v>180</v>
      </c>
      <c r="K836" s="23" t="n">
        <v>0</v>
      </c>
      <c r="L836" s="23" t="n">
        <v>1747</v>
      </c>
      <c r="M836" s="23" t="n">
        <v>0</v>
      </c>
      <c r="N836" s="23" t="n">
        <v>0</v>
      </c>
      <c r="O836" s="23" t="n">
        <f aca="false">K836+L836</f>
        <v>1747</v>
      </c>
      <c r="P836" s="23" t="n">
        <f aca="false">K836+L836+M836+N836</f>
        <v>1747</v>
      </c>
      <c r="Q836" s="23" t="n">
        <v>0</v>
      </c>
      <c r="R836" s="23" t="n">
        <v>0</v>
      </c>
      <c r="S836" s="23" t="n">
        <v>0</v>
      </c>
      <c r="T836" s="23" t="n">
        <v>0</v>
      </c>
      <c r="U836" s="42" t="n">
        <f aca="false">IF(I836="delivery",O836-SUM(Q836+R836),IF(I836="PO",P836-SUM(Q836:R836)))</f>
        <v>1747</v>
      </c>
      <c r="V836" s="43" t="n">
        <v>3.49</v>
      </c>
      <c r="W836" s="43"/>
      <c r="X836" s="43" t="n">
        <f aca="false">W836-V836</f>
        <v>-3.49</v>
      </c>
      <c r="Y836" s="23" t="n">
        <v>3.49</v>
      </c>
      <c r="Z836" s="44"/>
      <c r="AA836" s="44"/>
      <c r="AM836" s="23" t="str">
        <f aca="false">D836</f>
        <v>Arista</v>
      </c>
      <c r="AN836" s="23" t="s">
        <v>181</v>
      </c>
      <c r="AT836" s="44"/>
      <c r="AU836" s="44"/>
      <c r="BD836" s="23" t="s">
        <v>182</v>
      </c>
      <c r="BE836" s="1" t="s">
        <v>183</v>
      </c>
    </row>
    <row r="837" customFormat="false" ht="15" hidden="false" customHeight="true" outlineLevel="0" collapsed="false">
      <c r="A837" s="23" t="s">
        <v>3488</v>
      </c>
      <c r="B837" s="23" t="s">
        <v>3489</v>
      </c>
      <c r="C837" s="40" t="s">
        <v>177</v>
      </c>
      <c r="D837" s="23" t="s">
        <v>82</v>
      </c>
      <c r="E837" s="23" t="s">
        <v>3490</v>
      </c>
      <c r="F837" s="23" t="s">
        <v>3491</v>
      </c>
      <c r="G837" s="23" t="n">
        <v>31</v>
      </c>
      <c r="H837" s="23" t="n">
        <v>1000</v>
      </c>
      <c r="I837" s="41" t="s">
        <v>180</v>
      </c>
      <c r="K837" s="23" t="n">
        <v>0</v>
      </c>
      <c r="L837" s="23" t="n">
        <v>1705</v>
      </c>
      <c r="M837" s="23" t="n">
        <v>0</v>
      </c>
      <c r="N837" s="23" t="n">
        <v>0</v>
      </c>
      <c r="O837" s="23" t="n">
        <f aca="false">K837+L837</f>
        <v>1705</v>
      </c>
      <c r="P837" s="23" t="n">
        <f aca="false">K837+L837+M837+N837</f>
        <v>1705</v>
      </c>
      <c r="Q837" s="23" t="n">
        <v>0</v>
      </c>
      <c r="R837" s="23" t="n">
        <v>0</v>
      </c>
      <c r="S837" s="23" t="n">
        <v>0</v>
      </c>
      <c r="T837" s="23" t="n">
        <v>0</v>
      </c>
      <c r="U837" s="42" t="n">
        <f aca="false">IF(I837="delivery",O837-SUM(Q837+R837),IF(I837="PO",P837-SUM(Q837:R837)))</f>
        <v>1705</v>
      </c>
      <c r="V837" s="43" t="n">
        <v>4.8</v>
      </c>
      <c r="W837" s="43"/>
      <c r="X837" s="43" t="n">
        <f aca="false">W837-V837</f>
        <v>-4.8</v>
      </c>
      <c r="Y837" s="23" t="n">
        <v>4.8</v>
      </c>
      <c r="Z837" s="44"/>
      <c r="AA837" s="44"/>
      <c r="AM837" s="23" t="str">
        <f aca="false">D837</f>
        <v>Arista</v>
      </c>
      <c r="AN837" s="23" t="s">
        <v>181</v>
      </c>
      <c r="AT837" s="44"/>
      <c r="AU837" s="44"/>
      <c r="BD837" s="23" t="s">
        <v>182</v>
      </c>
      <c r="BE837" s="1" t="s">
        <v>183</v>
      </c>
    </row>
    <row r="838" customFormat="false" ht="15" hidden="false" customHeight="true" outlineLevel="0" collapsed="false">
      <c r="A838" s="23" t="s">
        <v>3492</v>
      </c>
      <c r="B838" s="23" t="s">
        <v>3493</v>
      </c>
      <c r="C838" s="40" t="s">
        <v>177</v>
      </c>
      <c r="D838" s="23" t="s">
        <v>82</v>
      </c>
      <c r="E838" s="23" t="s">
        <v>3494</v>
      </c>
      <c r="F838" s="23" t="s">
        <v>3495</v>
      </c>
      <c r="G838" s="23" t="n">
        <v>31</v>
      </c>
      <c r="H838" s="23" t="n">
        <v>1000</v>
      </c>
      <c r="I838" s="41" t="s">
        <v>180</v>
      </c>
      <c r="K838" s="23" t="n">
        <v>0</v>
      </c>
      <c r="L838" s="23" t="n">
        <v>1733</v>
      </c>
      <c r="M838" s="23" t="n">
        <v>0</v>
      </c>
      <c r="N838" s="23" t="n">
        <v>0</v>
      </c>
      <c r="O838" s="23" t="n">
        <f aca="false">K838+L838</f>
        <v>1733</v>
      </c>
      <c r="P838" s="23" t="n">
        <f aca="false">K838+L838+M838+N838</f>
        <v>1733</v>
      </c>
      <c r="Q838" s="23" t="n">
        <v>0</v>
      </c>
      <c r="R838" s="23" t="n">
        <v>0</v>
      </c>
      <c r="S838" s="23" t="n">
        <v>0</v>
      </c>
      <c r="T838" s="23" t="n">
        <v>0</v>
      </c>
      <c r="U838" s="42" t="n">
        <f aca="false">IF(I838="delivery",O838-SUM(Q838+R838),IF(I838="PO",P838-SUM(Q838:R838)))</f>
        <v>1733</v>
      </c>
      <c r="V838" s="43" t="n">
        <v>6.14</v>
      </c>
      <c r="W838" s="43"/>
      <c r="X838" s="43" t="n">
        <f aca="false">W838-V838</f>
        <v>-6.14</v>
      </c>
      <c r="Y838" s="23" t="n">
        <v>6.14</v>
      </c>
      <c r="Z838" s="44"/>
      <c r="AA838" s="44"/>
      <c r="AM838" s="23" t="str">
        <f aca="false">D838</f>
        <v>Arista</v>
      </c>
      <c r="AN838" s="23" t="s">
        <v>181</v>
      </c>
      <c r="AT838" s="44"/>
      <c r="AU838" s="44"/>
      <c r="BD838" s="23" t="s">
        <v>182</v>
      </c>
      <c r="BE838" s="1" t="s">
        <v>183</v>
      </c>
    </row>
    <row r="839" customFormat="false" ht="15" hidden="false" customHeight="true" outlineLevel="0" collapsed="false">
      <c r="A839" s="23" t="s">
        <v>3496</v>
      </c>
      <c r="B839" s="23" t="s">
        <v>3497</v>
      </c>
      <c r="C839" s="40" t="s">
        <v>177</v>
      </c>
      <c r="D839" s="23" t="s">
        <v>82</v>
      </c>
      <c r="E839" s="23" t="s">
        <v>3498</v>
      </c>
      <c r="F839" s="23" t="s">
        <v>3499</v>
      </c>
      <c r="G839" s="23" t="n">
        <v>31</v>
      </c>
      <c r="H839" s="23" t="n">
        <v>2500</v>
      </c>
      <c r="I839" s="41" t="s">
        <v>180</v>
      </c>
      <c r="K839" s="23" t="n">
        <v>0</v>
      </c>
      <c r="L839" s="23" t="n">
        <v>1723</v>
      </c>
      <c r="M839" s="23" t="n">
        <v>0</v>
      </c>
      <c r="N839" s="23" t="n">
        <v>0</v>
      </c>
      <c r="O839" s="23" t="n">
        <f aca="false">K839+L839</f>
        <v>1723</v>
      </c>
      <c r="P839" s="23" t="n">
        <f aca="false">K839+L839+M839+N839</f>
        <v>1723</v>
      </c>
      <c r="Q839" s="23" t="n">
        <v>0</v>
      </c>
      <c r="R839" s="23" t="n">
        <v>0</v>
      </c>
      <c r="S839" s="23" t="n">
        <v>0</v>
      </c>
      <c r="T839" s="23" t="n">
        <v>0</v>
      </c>
      <c r="U839" s="42" t="n">
        <f aca="false">IF(I839="delivery",O839-SUM(Q839+R839),IF(I839="PO",P839-SUM(Q839:R839)))</f>
        <v>1723</v>
      </c>
      <c r="V839" s="43" t="n">
        <v>4.81</v>
      </c>
      <c r="W839" s="43"/>
      <c r="X839" s="43" t="n">
        <f aca="false">W839-V839</f>
        <v>-4.81</v>
      </c>
      <c r="Y839" s="23" t="n">
        <v>4.81</v>
      </c>
      <c r="Z839" s="44"/>
      <c r="AA839" s="44"/>
      <c r="AM839" s="23" t="str">
        <f aca="false">D839</f>
        <v>Arista</v>
      </c>
      <c r="AN839" s="23" t="s">
        <v>181</v>
      </c>
      <c r="AT839" s="44"/>
      <c r="AU839" s="44"/>
      <c r="BD839" s="23" t="s">
        <v>182</v>
      </c>
      <c r="BE839" s="1" t="s">
        <v>183</v>
      </c>
    </row>
    <row r="840" customFormat="false" ht="15" hidden="false" customHeight="true" outlineLevel="0" collapsed="false">
      <c r="A840" s="23" t="s">
        <v>3500</v>
      </c>
      <c r="B840" s="23" t="s">
        <v>3501</v>
      </c>
      <c r="C840" s="40" t="s">
        <v>177</v>
      </c>
      <c r="D840" s="23" t="s">
        <v>82</v>
      </c>
      <c r="E840" s="23" t="s">
        <v>3502</v>
      </c>
      <c r="F840" s="23" t="s">
        <v>3503</v>
      </c>
      <c r="G840" s="23" t="n">
        <v>31</v>
      </c>
      <c r="H840" s="23" t="n">
        <v>2000</v>
      </c>
      <c r="I840" s="41" t="s">
        <v>180</v>
      </c>
      <c r="K840" s="23" t="n">
        <v>0</v>
      </c>
      <c r="L840" s="23" t="n">
        <v>2732</v>
      </c>
      <c r="M840" s="23" t="n">
        <v>0</v>
      </c>
      <c r="N840" s="23" t="n">
        <v>0</v>
      </c>
      <c r="O840" s="23" t="n">
        <f aca="false">K840+L840</f>
        <v>2732</v>
      </c>
      <c r="P840" s="23" t="n">
        <f aca="false">K840+L840+M840+N840</f>
        <v>2732</v>
      </c>
      <c r="Q840" s="23" t="n">
        <v>0</v>
      </c>
      <c r="R840" s="23" t="n">
        <v>0</v>
      </c>
      <c r="S840" s="23" t="n">
        <v>0</v>
      </c>
      <c r="T840" s="23" t="n">
        <v>0</v>
      </c>
      <c r="U840" s="42" t="n">
        <f aca="false">IF(I840="delivery",O840-SUM(Q840+R840),IF(I840="PO",P840-SUM(Q840:R840)))</f>
        <v>2732</v>
      </c>
      <c r="V840" s="43" t="n">
        <v>1.14</v>
      </c>
      <c r="W840" s="43"/>
      <c r="X840" s="43" t="n">
        <f aca="false">W840-V840</f>
        <v>-1.14</v>
      </c>
      <c r="Y840" s="23" t="n">
        <v>1.14</v>
      </c>
      <c r="Z840" s="44"/>
      <c r="AA840" s="44"/>
      <c r="AM840" s="23" t="str">
        <f aca="false">D840</f>
        <v>Arista</v>
      </c>
      <c r="AN840" s="23" t="s">
        <v>181</v>
      </c>
      <c r="AT840" s="44"/>
      <c r="AU840" s="44"/>
      <c r="BD840" s="23" t="s">
        <v>182</v>
      </c>
      <c r="BE840" s="1" t="s">
        <v>183</v>
      </c>
    </row>
    <row r="841" customFormat="false" ht="15" hidden="false" customHeight="true" outlineLevel="0" collapsed="false">
      <c r="A841" s="23" t="s">
        <v>3504</v>
      </c>
      <c r="B841" s="23" t="s">
        <v>3505</v>
      </c>
      <c r="C841" s="40" t="s">
        <v>177</v>
      </c>
      <c r="D841" s="23" t="s">
        <v>82</v>
      </c>
      <c r="E841" s="23" t="s">
        <v>3506</v>
      </c>
      <c r="F841" s="23" t="s">
        <v>3507</v>
      </c>
      <c r="G841" s="23" t="n">
        <v>31</v>
      </c>
      <c r="H841" s="23" t="n">
        <v>1000</v>
      </c>
      <c r="I841" s="41" t="s">
        <v>180</v>
      </c>
      <c r="K841" s="23" t="n">
        <v>0</v>
      </c>
      <c r="L841" s="23" t="n">
        <v>1772</v>
      </c>
      <c r="M841" s="23" t="n">
        <v>0</v>
      </c>
      <c r="N841" s="23" t="n">
        <v>0</v>
      </c>
      <c r="O841" s="23" t="n">
        <f aca="false">K841+L841</f>
        <v>1772</v>
      </c>
      <c r="P841" s="23" t="n">
        <f aca="false">K841+L841+M841+N841</f>
        <v>1772</v>
      </c>
      <c r="Q841" s="23" t="n">
        <v>0</v>
      </c>
      <c r="R841" s="23" t="n">
        <v>0</v>
      </c>
      <c r="S841" s="23" t="n">
        <v>0</v>
      </c>
      <c r="T841" s="23" t="n">
        <v>0</v>
      </c>
      <c r="U841" s="42" t="n">
        <f aca="false">IF(I841="delivery",O841-SUM(Q841+R841),IF(I841="PO",P841-SUM(Q841:R841)))</f>
        <v>1772</v>
      </c>
      <c r="V841" s="43" t="n">
        <v>1.87</v>
      </c>
      <c r="W841" s="43"/>
      <c r="X841" s="43" t="n">
        <f aca="false">W841-V841</f>
        <v>-1.87</v>
      </c>
      <c r="Y841" s="23" t="n">
        <v>1.87</v>
      </c>
      <c r="Z841" s="44"/>
      <c r="AA841" s="44"/>
      <c r="AM841" s="23" t="str">
        <f aca="false">D841</f>
        <v>Arista</v>
      </c>
      <c r="AN841" s="23" t="s">
        <v>181</v>
      </c>
      <c r="AT841" s="44"/>
      <c r="AU841" s="44"/>
      <c r="BD841" s="23" t="s">
        <v>182</v>
      </c>
      <c r="BE841" s="1" t="s">
        <v>183</v>
      </c>
    </row>
    <row r="842" customFormat="false" ht="15" hidden="false" customHeight="true" outlineLevel="0" collapsed="false">
      <c r="A842" s="23" t="s">
        <v>3508</v>
      </c>
      <c r="B842" s="23" t="s">
        <v>3509</v>
      </c>
      <c r="C842" s="40" t="s">
        <v>177</v>
      </c>
      <c r="D842" s="23" t="s">
        <v>82</v>
      </c>
      <c r="E842" s="23" t="s">
        <v>3510</v>
      </c>
      <c r="F842" s="23" t="s">
        <v>3511</v>
      </c>
      <c r="G842" s="23" t="n">
        <v>31</v>
      </c>
      <c r="H842" s="23" t="n">
        <v>2000</v>
      </c>
      <c r="I842" s="41" t="s">
        <v>180</v>
      </c>
      <c r="K842" s="23" t="n">
        <v>0</v>
      </c>
      <c r="L842" s="23" t="n">
        <v>3548</v>
      </c>
      <c r="M842" s="23" t="n">
        <v>0</v>
      </c>
      <c r="N842" s="23" t="n">
        <v>0</v>
      </c>
      <c r="O842" s="23" t="n">
        <f aca="false">K842+L842</f>
        <v>3548</v>
      </c>
      <c r="P842" s="23" t="n">
        <f aca="false">K842+L842+M842+N842</f>
        <v>3548</v>
      </c>
      <c r="Q842" s="23" t="n">
        <v>0</v>
      </c>
      <c r="R842" s="23" t="n">
        <v>0</v>
      </c>
      <c r="S842" s="23" t="n">
        <v>0</v>
      </c>
      <c r="T842" s="23" t="n">
        <v>0</v>
      </c>
      <c r="U842" s="42" t="n">
        <f aca="false">IF(I842="delivery",O842-SUM(Q842+R842),IF(I842="PO",P842-SUM(Q842:R842)))</f>
        <v>3548</v>
      </c>
      <c r="V842" s="43" t="n">
        <v>3.77</v>
      </c>
      <c r="W842" s="43"/>
      <c r="X842" s="43" t="n">
        <f aca="false">W842-V842</f>
        <v>-3.77</v>
      </c>
      <c r="Y842" s="23" t="n">
        <v>3.77</v>
      </c>
      <c r="Z842" s="44"/>
      <c r="AA842" s="44"/>
      <c r="AM842" s="23" t="str">
        <f aca="false">D842</f>
        <v>Arista</v>
      </c>
      <c r="AN842" s="23" t="s">
        <v>181</v>
      </c>
      <c r="AT842" s="44"/>
      <c r="AU842" s="44"/>
      <c r="BD842" s="23" t="s">
        <v>182</v>
      </c>
      <c r="BE842" s="1" t="s">
        <v>183</v>
      </c>
    </row>
    <row r="843" customFormat="false" ht="15" hidden="false" customHeight="true" outlineLevel="0" collapsed="false">
      <c r="A843" s="23" t="s">
        <v>3512</v>
      </c>
      <c r="B843" s="23" t="s">
        <v>3513</v>
      </c>
      <c r="C843" s="40" t="s">
        <v>177</v>
      </c>
      <c r="D843" s="23" t="s">
        <v>82</v>
      </c>
      <c r="E843" s="23" t="s">
        <v>3514</v>
      </c>
      <c r="F843" s="23" t="s">
        <v>3515</v>
      </c>
      <c r="G843" s="23" t="n">
        <v>33</v>
      </c>
      <c r="H843" s="23" t="n">
        <v>1000</v>
      </c>
      <c r="I843" s="41" t="s">
        <v>180</v>
      </c>
      <c r="K843" s="23" t="n">
        <v>0</v>
      </c>
      <c r="L843" s="23" t="n">
        <v>0</v>
      </c>
      <c r="M843" s="23" t="n">
        <v>0</v>
      </c>
      <c r="N843" s="23" t="n">
        <v>0</v>
      </c>
      <c r="O843" s="23" t="n">
        <f aca="false">K843+L843</f>
        <v>0</v>
      </c>
      <c r="P843" s="23" t="n">
        <f aca="false">K843+L843+M843+N843</f>
        <v>0</v>
      </c>
      <c r="Q843" s="23" t="n">
        <v>0</v>
      </c>
      <c r="R843" s="23" t="n">
        <v>0</v>
      </c>
      <c r="S843" s="23" t="n">
        <v>0</v>
      </c>
      <c r="T843" s="23" t="n">
        <v>0</v>
      </c>
      <c r="U843" s="42" t="n">
        <f aca="false">IF(I843="delivery",O843-SUM(Q843+R843),IF(I843="PO",P843-SUM(Q843:R843)))</f>
        <v>0</v>
      </c>
      <c r="V843" s="43" t="n">
        <v>10.46</v>
      </c>
      <c r="W843" s="43"/>
      <c r="X843" s="43" t="n">
        <f aca="false">W843-V843</f>
        <v>-10.46</v>
      </c>
      <c r="Z843" s="44"/>
      <c r="AA843" s="44"/>
      <c r="AM843" s="23" t="str">
        <f aca="false">D843</f>
        <v>Arista</v>
      </c>
      <c r="AN843" s="23" t="s">
        <v>181</v>
      </c>
      <c r="AT843" s="44"/>
      <c r="AU843" s="44"/>
      <c r="BD843" s="23" t="s">
        <v>412</v>
      </c>
      <c r="BE843" s="1" t="s">
        <v>183</v>
      </c>
    </row>
    <row r="844" customFormat="false" ht="15" hidden="false" customHeight="true" outlineLevel="0" collapsed="false">
      <c r="A844" s="23" t="s">
        <v>3516</v>
      </c>
      <c r="B844" s="23" t="s">
        <v>3517</v>
      </c>
      <c r="C844" s="40" t="s">
        <v>177</v>
      </c>
      <c r="D844" s="23" t="s">
        <v>82</v>
      </c>
      <c r="E844" s="23" t="s">
        <v>3514</v>
      </c>
      <c r="F844" s="23" t="s">
        <v>3518</v>
      </c>
      <c r="G844" s="23" t="n">
        <v>31</v>
      </c>
      <c r="H844" s="23" t="n">
        <v>1000</v>
      </c>
      <c r="I844" s="41" t="s">
        <v>180</v>
      </c>
      <c r="K844" s="23" t="n">
        <v>0</v>
      </c>
      <c r="L844" s="23" t="n">
        <v>239</v>
      </c>
      <c r="M844" s="23" t="n">
        <v>11</v>
      </c>
      <c r="N844" s="23" t="n">
        <v>0</v>
      </c>
      <c r="O844" s="23" t="n">
        <f aca="false">K844+L844</f>
        <v>239</v>
      </c>
      <c r="P844" s="23" t="n">
        <f aca="false">K844+L844+M844+N844</f>
        <v>250</v>
      </c>
      <c r="Q844" s="23" t="n">
        <v>0</v>
      </c>
      <c r="R844" s="23" t="n">
        <v>0</v>
      </c>
      <c r="S844" s="23" t="n">
        <v>0</v>
      </c>
      <c r="T844" s="23" t="n">
        <v>0</v>
      </c>
      <c r="U844" s="42" t="n">
        <f aca="false">IF(I844="delivery",O844-SUM(Q844+R844),IF(I844="PO",P844-SUM(Q844:R844)))</f>
        <v>239</v>
      </c>
      <c r="V844" s="43" t="n">
        <v>5.53</v>
      </c>
      <c r="W844" s="43"/>
      <c r="X844" s="43" t="n">
        <f aca="false">W844-V844</f>
        <v>-5.53</v>
      </c>
      <c r="Y844" s="23" t="n">
        <v>6.86</v>
      </c>
      <c r="Z844" s="44"/>
      <c r="AA844" s="44"/>
      <c r="AM844" s="23" t="str">
        <f aca="false">D844</f>
        <v>Arista</v>
      </c>
      <c r="AN844" s="23" t="s">
        <v>181</v>
      </c>
      <c r="AT844" s="44"/>
      <c r="AU844" s="44"/>
      <c r="BD844" s="23" t="s">
        <v>182</v>
      </c>
      <c r="BE844" s="1" t="s">
        <v>183</v>
      </c>
    </row>
    <row r="845" customFormat="false" ht="15" hidden="false" customHeight="true" outlineLevel="0" collapsed="false">
      <c r="A845" s="23" t="s">
        <v>3519</v>
      </c>
      <c r="B845" s="23" t="s">
        <v>3520</v>
      </c>
      <c r="C845" s="40" t="s">
        <v>177</v>
      </c>
      <c r="D845" s="23" t="s">
        <v>82</v>
      </c>
      <c r="E845" s="23" t="s">
        <v>3521</v>
      </c>
      <c r="F845" s="23" t="s">
        <v>3522</v>
      </c>
      <c r="G845" s="23" t="n">
        <v>33</v>
      </c>
      <c r="H845" s="23" t="n">
        <v>250</v>
      </c>
      <c r="I845" s="41" t="s">
        <v>180</v>
      </c>
      <c r="K845" s="23" t="n">
        <v>0</v>
      </c>
      <c r="L845" s="23" t="n">
        <v>0</v>
      </c>
      <c r="M845" s="23" t="n">
        <v>0</v>
      </c>
      <c r="N845" s="23" t="n">
        <v>0</v>
      </c>
      <c r="O845" s="23" t="n">
        <f aca="false">K845+L845</f>
        <v>0</v>
      </c>
      <c r="P845" s="23" t="n">
        <f aca="false">K845+L845+M845+N845</f>
        <v>0</v>
      </c>
      <c r="Q845" s="23" t="n">
        <v>0</v>
      </c>
      <c r="R845" s="23" t="n">
        <v>0</v>
      </c>
      <c r="S845" s="23" t="n">
        <v>0</v>
      </c>
      <c r="T845" s="23" t="n">
        <v>0</v>
      </c>
      <c r="U845" s="42" t="n">
        <f aca="false">IF(I845="delivery",O845-SUM(Q845+R845),IF(I845="PO",P845-SUM(Q845:R845)))</f>
        <v>0</v>
      </c>
      <c r="V845" s="43" t="n">
        <v>23.76</v>
      </c>
      <c r="W845" s="43"/>
      <c r="X845" s="43" t="n">
        <f aca="false">W845-V845</f>
        <v>-23.76</v>
      </c>
      <c r="Z845" s="44"/>
      <c r="AA845" s="44"/>
      <c r="AM845" s="23" t="str">
        <f aca="false">D845</f>
        <v>Arista</v>
      </c>
      <c r="AN845" s="23" t="s">
        <v>181</v>
      </c>
      <c r="AT845" s="44"/>
      <c r="AU845" s="44"/>
      <c r="BD845" s="23" t="s">
        <v>412</v>
      </c>
      <c r="BE845" s="1" t="s">
        <v>183</v>
      </c>
    </row>
    <row r="846" customFormat="false" ht="15" hidden="false" customHeight="true" outlineLevel="0" collapsed="false">
      <c r="A846" s="23" t="s">
        <v>3523</v>
      </c>
      <c r="B846" s="23" t="s">
        <v>3524</v>
      </c>
      <c r="C846" s="40" t="s">
        <v>177</v>
      </c>
      <c r="D846" s="23" t="s">
        <v>82</v>
      </c>
      <c r="E846" s="23" t="s">
        <v>3525</v>
      </c>
      <c r="F846" s="23" t="s">
        <v>3526</v>
      </c>
      <c r="G846" s="23" t="n">
        <v>31</v>
      </c>
      <c r="H846" s="23" t="n">
        <v>250</v>
      </c>
      <c r="I846" s="41" t="s">
        <v>180</v>
      </c>
      <c r="K846" s="23" t="n">
        <v>0</v>
      </c>
      <c r="L846" s="23" t="n">
        <v>226</v>
      </c>
      <c r="M846" s="23" t="n">
        <v>0</v>
      </c>
      <c r="N846" s="23" t="n">
        <v>0</v>
      </c>
      <c r="O846" s="23" t="n">
        <f aca="false">K846+L846</f>
        <v>226</v>
      </c>
      <c r="P846" s="23" t="n">
        <f aca="false">K846+L846+M846+N846</f>
        <v>226</v>
      </c>
      <c r="Q846" s="23" t="n">
        <v>257</v>
      </c>
      <c r="R846" s="23" t="n">
        <v>120</v>
      </c>
      <c r="S846" s="23" t="n">
        <v>120</v>
      </c>
      <c r="T846" s="23" t="n">
        <v>68</v>
      </c>
      <c r="U846" s="42" t="n">
        <f aca="false">IF(I846="delivery",O846-SUM(Q846+R846),IF(I846="PO",P846-SUM(Q846:R846)))</f>
        <v>-151</v>
      </c>
      <c r="V846" s="43" t="n">
        <v>2.69</v>
      </c>
      <c r="W846" s="43"/>
      <c r="X846" s="43" t="n">
        <f aca="false">W846-V846</f>
        <v>-2.69</v>
      </c>
      <c r="Y846" s="23" t="n">
        <v>2.69</v>
      </c>
      <c r="Z846" s="44"/>
      <c r="AA846" s="44"/>
      <c r="AM846" s="23" t="str">
        <f aca="false">D846</f>
        <v>Arista</v>
      </c>
      <c r="AN846" s="23" t="s">
        <v>181</v>
      </c>
      <c r="AT846" s="44"/>
      <c r="AU846" s="44"/>
      <c r="BD846" s="23" t="s">
        <v>182</v>
      </c>
      <c r="BE846" s="1" t="s">
        <v>183</v>
      </c>
    </row>
    <row r="847" customFormat="false" ht="15" hidden="false" customHeight="true" outlineLevel="0" collapsed="false">
      <c r="A847" s="23" t="s">
        <v>3527</v>
      </c>
      <c r="B847" s="23" t="s">
        <v>3528</v>
      </c>
      <c r="C847" s="40" t="s">
        <v>177</v>
      </c>
      <c r="D847" s="23" t="s">
        <v>82</v>
      </c>
      <c r="E847" s="23" t="s">
        <v>3529</v>
      </c>
      <c r="F847" s="23" t="s">
        <v>3530</v>
      </c>
      <c r="G847" s="23" t="n">
        <v>31</v>
      </c>
      <c r="H847" s="23" t="n">
        <v>250</v>
      </c>
      <c r="I847" s="41" t="s">
        <v>180</v>
      </c>
      <c r="K847" s="23" t="n">
        <v>0</v>
      </c>
      <c r="L847" s="23" t="n">
        <v>450</v>
      </c>
      <c r="M847" s="23" t="n">
        <v>0</v>
      </c>
      <c r="N847" s="23" t="n">
        <v>0</v>
      </c>
      <c r="O847" s="23" t="n">
        <f aca="false">K847+L847</f>
        <v>450</v>
      </c>
      <c r="P847" s="23" t="n">
        <f aca="false">K847+L847+M847+N847</f>
        <v>450</v>
      </c>
      <c r="Q847" s="23" t="n">
        <v>257</v>
      </c>
      <c r="R847" s="23" t="n">
        <v>120</v>
      </c>
      <c r="S847" s="23" t="n">
        <v>120</v>
      </c>
      <c r="T847" s="23" t="n">
        <v>68</v>
      </c>
      <c r="U847" s="42" t="n">
        <f aca="false">IF(I847="delivery",O847-SUM(Q847+R847),IF(I847="PO",P847-SUM(Q847:R847)))</f>
        <v>73</v>
      </c>
      <c r="V847" s="43" t="n">
        <v>3.11</v>
      </c>
      <c r="W847" s="43"/>
      <c r="X847" s="43" t="n">
        <f aca="false">W847-V847</f>
        <v>-3.11</v>
      </c>
      <c r="Y847" s="23" t="n">
        <v>2.755</v>
      </c>
      <c r="Z847" s="44"/>
      <c r="AA847" s="44"/>
      <c r="AM847" s="23" t="str">
        <f aca="false">D847</f>
        <v>Arista</v>
      </c>
      <c r="AN847" s="23" t="s">
        <v>181</v>
      </c>
      <c r="AT847" s="44"/>
      <c r="AU847" s="44"/>
      <c r="BD847" s="23" t="s">
        <v>182</v>
      </c>
      <c r="BE847" s="1" t="s">
        <v>183</v>
      </c>
    </row>
    <row r="848" customFormat="false" ht="15" hidden="false" customHeight="true" outlineLevel="0" collapsed="false">
      <c r="A848" s="23" t="s">
        <v>3531</v>
      </c>
      <c r="B848" s="23" t="s">
        <v>3532</v>
      </c>
      <c r="C848" s="40" t="s">
        <v>177</v>
      </c>
      <c r="D848" s="23" t="s">
        <v>82</v>
      </c>
      <c r="E848" s="23" t="s">
        <v>3533</v>
      </c>
      <c r="F848" s="23" t="s">
        <v>3534</v>
      </c>
      <c r="G848" s="23" t="n">
        <v>31</v>
      </c>
      <c r="H848" s="23" t="n">
        <v>250</v>
      </c>
      <c r="I848" s="41" t="s">
        <v>180</v>
      </c>
      <c r="K848" s="23" t="n">
        <v>0</v>
      </c>
      <c r="L848" s="23" t="n">
        <v>136</v>
      </c>
      <c r="M848" s="23" t="n">
        <v>250</v>
      </c>
      <c r="N848" s="23" t="n">
        <v>0</v>
      </c>
      <c r="O848" s="23" t="n">
        <f aca="false">K848+L848</f>
        <v>136</v>
      </c>
      <c r="P848" s="23" t="n">
        <f aca="false">K848+L848+M848+N848</f>
        <v>386</v>
      </c>
      <c r="Q848" s="23" t="n">
        <v>217</v>
      </c>
      <c r="R848" s="23" t="n">
        <v>120</v>
      </c>
      <c r="S848" s="23" t="n">
        <v>120</v>
      </c>
      <c r="T848" s="23" t="n">
        <v>68</v>
      </c>
      <c r="U848" s="42" t="n">
        <f aca="false">IF(I848="delivery",O848-SUM(Q848+R848),IF(I848="PO",P848-SUM(Q848:R848)))</f>
        <v>-201</v>
      </c>
      <c r="V848" s="43" t="n">
        <v>3.57</v>
      </c>
      <c r="W848" s="43"/>
      <c r="X848" s="43" t="n">
        <f aca="false">W848-V848</f>
        <v>-3.57</v>
      </c>
      <c r="Y848" s="23" t="n">
        <v>3.57</v>
      </c>
      <c r="Z848" s="44"/>
      <c r="AA848" s="44"/>
      <c r="AM848" s="23" t="str">
        <f aca="false">D848</f>
        <v>Arista</v>
      </c>
      <c r="AN848" s="23" t="s">
        <v>181</v>
      </c>
      <c r="AT848" s="44"/>
      <c r="AU848" s="44"/>
      <c r="BD848" s="23" t="s">
        <v>182</v>
      </c>
      <c r="BE848" s="1" t="s">
        <v>183</v>
      </c>
    </row>
    <row r="849" customFormat="false" ht="15" hidden="false" customHeight="true" outlineLevel="0" collapsed="false">
      <c r="A849" s="23" t="s">
        <v>3535</v>
      </c>
      <c r="B849" s="23" t="s">
        <v>3536</v>
      </c>
      <c r="C849" s="40" t="s">
        <v>177</v>
      </c>
      <c r="D849" s="23" t="s">
        <v>82</v>
      </c>
      <c r="E849" s="23" t="s">
        <v>3537</v>
      </c>
      <c r="F849" s="23" t="s">
        <v>3538</v>
      </c>
      <c r="G849" s="23" t="n">
        <v>31</v>
      </c>
      <c r="H849" s="23" t="n">
        <v>1000</v>
      </c>
      <c r="I849" s="41" t="s">
        <v>180</v>
      </c>
      <c r="K849" s="23" t="n">
        <v>0</v>
      </c>
      <c r="L849" s="23" t="n">
        <v>1698</v>
      </c>
      <c r="M849" s="23" t="n">
        <v>1092</v>
      </c>
      <c r="N849" s="23" t="n">
        <v>0</v>
      </c>
      <c r="O849" s="23" t="n">
        <f aca="false">K849+L849</f>
        <v>1698</v>
      </c>
      <c r="P849" s="23" t="n">
        <f aca="false">K849+L849+M849+N849</f>
        <v>2790</v>
      </c>
      <c r="Q849" s="23" t="n">
        <v>3257.96742</v>
      </c>
      <c r="R849" s="23" t="n">
        <v>2781.97218</v>
      </c>
      <c r="S849" s="23" t="n">
        <v>2567.97432</v>
      </c>
      <c r="T849" s="23" t="n">
        <v>1497.98502</v>
      </c>
      <c r="U849" s="42" t="n">
        <f aca="false">IF(I849="delivery",O849-SUM(Q849+R849),IF(I849="PO",P849-SUM(Q849:R849)))</f>
        <v>-4341.9396</v>
      </c>
      <c r="V849" s="43" t="n">
        <v>15.75</v>
      </c>
      <c r="W849" s="43"/>
      <c r="X849" s="43" t="n">
        <f aca="false">W849-V849</f>
        <v>-15.75</v>
      </c>
      <c r="Y849" s="23" t="n">
        <v>15.75</v>
      </c>
      <c r="Z849" s="44"/>
      <c r="AA849" s="44"/>
      <c r="AM849" s="23" t="str">
        <f aca="false">D849</f>
        <v>Arista</v>
      </c>
      <c r="AN849" s="23" t="s">
        <v>181</v>
      </c>
      <c r="AT849" s="44"/>
      <c r="AU849" s="44"/>
      <c r="BD849" s="23" t="s">
        <v>182</v>
      </c>
      <c r="BE849" s="1" t="s">
        <v>183</v>
      </c>
    </row>
    <row r="850" customFormat="false" ht="15" hidden="false" customHeight="true" outlineLevel="0" collapsed="false">
      <c r="A850" s="23" t="s">
        <v>3539</v>
      </c>
      <c r="B850" s="23" t="s">
        <v>3540</v>
      </c>
      <c r="C850" s="40" t="s">
        <v>177</v>
      </c>
      <c r="D850" s="23" t="s">
        <v>82</v>
      </c>
      <c r="E850" s="23" t="s">
        <v>3541</v>
      </c>
      <c r="F850" s="23" t="s">
        <v>3542</v>
      </c>
      <c r="G850" s="23" t="n">
        <v>31</v>
      </c>
      <c r="H850" s="23" t="n">
        <v>500</v>
      </c>
      <c r="I850" s="41" t="s">
        <v>180</v>
      </c>
      <c r="K850" s="23" t="n">
        <v>0</v>
      </c>
      <c r="L850" s="23" t="n">
        <v>358</v>
      </c>
      <c r="M850" s="23" t="n">
        <v>0</v>
      </c>
      <c r="N850" s="23" t="n">
        <v>0</v>
      </c>
      <c r="O850" s="23" t="n">
        <f aca="false">K850+L850</f>
        <v>358</v>
      </c>
      <c r="P850" s="23" t="n">
        <f aca="false">K850+L850+M850+N850</f>
        <v>358</v>
      </c>
      <c r="Q850" s="23" t="n">
        <v>341</v>
      </c>
      <c r="R850" s="23" t="n">
        <v>347</v>
      </c>
      <c r="S850" s="23" t="n">
        <v>321</v>
      </c>
      <c r="T850" s="23" t="n">
        <v>188</v>
      </c>
      <c r="U850" s="42" t="n">
        <f aca="false">IF(I850="delivery",O850-SUM(Q850+R850),IF(I850="PO",P850-SUM(Q850:R850)))</f>
        <v>-330</v>
      </c>
      <c r="V850" s="43" t="n">
        <v>4.6</v>
      </c>
      <c r="W850" s="43"/>
      <c r="X850" s="43" t="n">
        <f aca="false">W850-V850</f>
        <v>-4.6</v>
      </c>
      <c r="Y850" s="23" t="n">
        <v>4.6</v>
      </c>
      <c r="Z850" s="44"/>
      <c r="AA850" s="44"/>
      <c r="AM850" s="23" t="str">
        <f aca="false">D850</f>
        <v>Arista</v>
      </c>
      <c r="AN850" s="23" t="s">
        <v>181</v>
      </c>
      <c r="AT850" s="44"/>
      <c r="AU850" s="44"/>
      <c r="BD850" s="23" t="s">
        <v>182</v>
      </c>
      <c r="BE850" s="1" t="s">
        <v>183</v>
      </c>
    </row>
    <row r="851" customFormat="false" ht="15" hidden="false" customHeight="true" outlineLevel="0" collapsed="false">
      <c r="A851" s="23" t="s">
        <v>3543</v>
      </c>
      <c r="B851" s="23" t="s">
        <v>3544</v>
      </c>
      <c r="C851" s="40" t="s">
        <v>177</v>
      </c>
      <c r="D851" s="23" t="s">
        <v>82</v>
      </c>
      <c r="E851" s="23" t="s">
        <v>3545</v>
      </c>
      <c r="F851" s="23" t="s">
        <v>3546</v>
      </c>
      <c r="G851" s="23" t="n">
        <v>31</v>
      </c>
      <c r="H851" s="23" t="n">
        <v>500</v>
      </c>
      <c r="I851" s="41" t="s">
        <v>180</v>
      </c>
      <c r="K851" s="23" t="n">
        <v>0</v>
      </c>
      <c r="L851" s="23" t="n">
        <v>456</v>
      </c>
      <c r="M851" s="23" t="n">
        <v>0</v>
      </c>
      <c r="N851" s="23" t="n">
        <v>0</v>
      </c>
      <c r="O851" s="23" t="n">
        <f aca="false">K851+L851</f>
        <v>456</v>
      </c>
      <c r="P851" s="23" t="n">
        <f aca="false">K851+L851+M851+N851</f>
        <v>456</v>
      </c>
      <c r="Q851" s="23" t="n">
        <v>358</v>
      </c>
      <c r="R851" s="23" t="n">
        <v>347</v>
      </c>
      <c r="S851" s="23" t="n">
        <v>321</v>
      </c>
      <c r="T851" s="23" t="n">
        <v>188</v>
      </c>
      <c r="U851" s="42" t="n">
        <f aca="false">IF(I851="delivery",O851-SUM(Q851+R851),IF(I851="PO",P851-SUM(Q851:R851)))</f>
        <v>-249</v>
      </c>
      <c r="V851" s="43" t="n">
        <v>5.57</v>
      </c>
      <c r="W851" s="43"/>
      <c r="X851" s="43" t="n">
        <f aca="false">W851-V851</f>
        <v>-5.57</v>
      </c>
      <c r="Y851" s="23" t="n">
        <v>5.57</v>
      </c>
      <c r="Z851" s="44"/>
      <c r="AA851" s="44"/>
      <c r="AM851" s="23" t="str">
        <f aca="false">D851</f>
        <v>Arista</v>
      </c>
      <c r="AN851" s="23" t="s">
        <v>181</v>
      </c>
      <c r="AT851" s="44"/>
      <c r="AU851" s="44"/>
      <c r="BD851" s="23" t="s">
        <v>182</v>
      </c>
      <c r="BE851" s="1" t="s">
        <v>183</v>
      </c>
    </row>
    <row r="852" customFormat="false" ht="15" hidden="false" customHeight="true" outlineLevel="0" collapsed="false">
      <c r="A852" s="23" t="s">
        <v>3547</v>
      </c>
      <c r="B852" s="23" t="s">
        <v>3548</v>
      </c>
      <c r="C852" s="40" t="s">
        <v>177</v>
      </c>
      <c r="D852" s="23" t="s">
        <v>82</v>
      </c>
      <c r="E852" s="23" t="s">
        <v>3549</v>
      </c>
      <c r="F852" s="23" t="s">
        <v>3550</v>
      </c>
      <c r="G852" s="23" t="n">
        <v>31</v>
      </c>
      <c r="H852" s="23" t="n">
        <v>500</v>
      </c>
      <c r="I852" s="41" t="s">
        <v>180</v>
      </c>
      <c r="K852" s="23" t="n">
        <v>0</v>
      </c>
      <c r="L852" s="23" t="n">
        <v>377</v>
      </c>
      <c r="M852" s="23" t="n">
        <v>0</v>
      </c>
      <c r="N852" s="23" t="n">
        <v>0</v>
      </c>
      <c r="O852" s="23" t="n">
        <f aca="false">K852+L852</f>
        <v>377</v>
      </c>
      <c r="P852" s="23" t="n">
        <f aca="false">K852+L852+M852+N852</f>
        <v>377</v>
      </c>
      <c r="Q852" s="23" t="n">
        <v>361</v>
      </c>
      <c r="R852" s="23" t="n">
        <v>347</v>
      </c>
      <c r="S852" s="23" t="n">
        <v>321</v>
      </c>
      <c r="T852" s="23" t="n">
        <v>188</v>
      </c>
      <c r="U852" s="42" t="n">
        <f aca="false">IF(I852="delivery",O852-SUM(Q852+R852),IF(I852="PO",P852-SUM(Q852:R852)))</f>
        <v>-331</v>
      </c>
      <c r="V852" s="43" t="n">
        <v>4.86</v>
      </c>
      <c r="W852" s="43"/>
      <c r="X852" s="43" t="n">
        <f aca="false">W852-V852</f>
        <v>-4.86</v>
      </c>
      <c r="Y852" s="23" t="n">
        <v>4.86</v>
      </c>
      <c r="Z852" s="44"/>
      <c r="AA852" s="44"/>
      <c r="AM852" s="23" t="str">
        <f aca="false">D852</f>
        <v>Arista</v>
      </c>
      <c r="AN852" s="23" t="s">
        <v>181</v>
      </c>
      <c r="AT852" s="44"/>
      <c r="AU852" s="44"/>
      <c r="BD852" s="23" t="s">
        <v>182</v>
      </c>
      <c r="BE852" s="1" t="s">
        <v>183</v>
      </c>
    </row>
    <row r="853" customFormat="false" ht="15" hidden="false" customHeight="true" outlineLevel="0" collapsed="false">
      <c r="A853" s="23" t="s">
        <v>3551</v>
      </c>
      <c r="B853" s="23" t="s">
        <v>3552</v>
      </c>
      <c r="C853" s="40" t="s">
        <v>177</v>
      </c>
      <c r="D853" s="23" t="s">
        <v>82</v>
      </c>
      <c r="E853" s="23" t="s">
        <v>3553</v>
      </c>
      <c r="F853" s="23" t="s">
        <v>3554</v>
      </c>
      <c r="G853" s="23" t="n">
        <v>31</v>
      </c>
      <c r="H853" s="23" t="n">
        <v>1000</v>
      </c>
      <c r="I853" s="41" t="s">
        <v>180</v>
      </c>
      <c r="K853" s="23" t="n">
        <v>0</v>
      </c>
      <c r="L853" s="23" t="n">
        <v>1725</v>
      </c>
      <c r="M853" s="23" t="n">
        <v>0</v>
      </c>
      <c r="N853" s="23" t="n">
        <v>0</v>
      </c>
      <c r="O853" s="23" t="n">
        <f aca="false">K853+L853</f>
        <v>1725</v>
      </c>
      <c r="P853" s="23" t="n">
        <f aca="false">K853+L853+M853+N853</f>
        <v>1725</v>
      </c>
      <c r="Q853" s="23" t="n">
        <v>0</v>
      </c>
      <c r="R853" s="23" t="n">
        <v>0</v>
      </c>
      <c r="S853" s="23" t="n">
        <v>0</v>
      </c>
      <c r="T853" s="23" t="n">
        <v>0</v>
      </c>
      <c r="U853" s="42" t="n">
        <f aca="false">IF(I853="delivery",O853-SUM(Q853+R853),IF(I853="PO",P853-SUM(Q853:R853)))</f>
        <v>1725</v>
      </c>
      <c r="V853" s="43" t="n">
        <v>1.54</v>
      </c>
      <c r="W853" s="43"/>
      <c r="X853" s="43" t="n">
        <f aca="false">W853-V853</f>
        <v>-1.54</v>
      </c>
      <c r="Y853" s="23" t="n">
        <v>1.54</v>
      </c>
      <c r="Z853" s="44"/>
      <c r="AA853" s="44"/>
      <c r="AM853" s="23" t="str">
        <f aca="false">D853</f>
        <v>Arista</v>
      </c>
      <c r="AN853" s="23" t="s">
        <v>181</v>
      </c>
      <c r="AT853" s="44"/>
      <c r="AU853" s="44"/>
      <c r="BD853" s="23" t="s">
        <v>182</v>
      </c>
      <c r="BE853" s="1" t="s">
        <v>183</v>
      </c>
    </row>
    <row r="854" customFormat="false" ht="15" hidden="false" customHeight="true" outlineLevel="0" collapsed="false">
      <c r="A854" s="23" t="s">
        <v>3555</v>
      </c>
      <c r="B854" s="23" t="s">
        <v>3556</v>
      </c>
      <c r="C854" s="40" t="s">
        <v>177</v>
      </c>
      <c r="D854" s="23" t="s">
        <v>82</v>
      </c>
      <c r="E854" s="23" t="s">
        <v>3557</v>
      </c>
      <c r="F854" s="23" t="s">
        <v>3558</v>
      </c>
      <c r="G854" s="23" t="n">
        <v>31</v>
      </c>
      <c r="H854" s="23" t="n">
        <v>500</v>
      </c>
      <c r="I854" s="41" t="s">
        <v>180</v>
      </c>
      <c r="K854" s="23" t="n">
        <v>0</v>
      </c>
      <c r="L854" s="23" t="n">
        <v>295</v>
      </c>
      <c r="M854" s="23" t="n">
        <v>60</v>
      </c>
      <c r="N854" s="23" t="n">
        <v>0</v>
      </c>
      <c r="O854" s="23" t="n">
        <f aca="false">K854+L854</f>
        <v>295</v>
      </c>
      <c r="P854" s="23" t="n">
        <f aca="false">K854+L854+M854+N854</f>
        <v>355</v>
      </c>
      <c r="Q854" s="23" t="n">
        <v>237</v>
      </c>
      <c r="R854" s="23" t="n">
        <v>120</v>
      </c>
      <c r="S854" s="23" t="n">
        <v>120</v>
      </c>
      <c r="T854" s="23" t="n">
        <v>68</v>
      </c>
      <c r="U854" s="42" t="n">
        <f aca="false">IF(I854="delivery",O854-SUM(Q854+R854),IF(I854="PO",P854-SUM(Q854:R854)))</f>
        <v>-62</v>
      </c>
      <c r="V854" s="43" t="n">
        <v>3</v>
      </c>
      <c r="W854" s="43"/>
      <c r="X854" s="43" t="n">
        <f aca="false">W854-V854</f>
        <v>-3</v>
      </c>
      <c r="Y854" s="23" t="n">
        <v>2.90334</v>
      </c>
      <c r="Z854" s="44"/>
      <c r="AA854" s="44"/>
      <c r="AM854" s="23" t="str">
        <f aca="false">D854</f>
        <v>Arista</v>
      </c>
      <c r="AN854" s="23" t="s">
        <v>181</v>
      </c>
      <c r="AT854" s="44"/>
      <c r="AU854" s="44"/>
      <c r="BD854" s="23" t="s">
        <v>182</v>
      </c>
      <c r="BE854" s="1" t="s">
        <v>183</v>
      </c>
    </row>
    <row r="855" customFormat="false" ht="15" hidden="false" customHeight="true" outlineLevel="0" collapsed="false">
      <c r="A855" s="23" t="s">
        <v>3559</v>
      </c>
      <c r="B855" s="23" t="s">
        <v>3560</v>
      </c>
      <c r="C855" s="40" t="s">
        <v>177</v>
      </c>
      <c r="D855" s="23" t="s">
        <v>82</v>
      </c>
      <c r="E855" s="23" t="s">
        <v>3561</v>
      </c>
      <c r="F855" s="23" t="s">
        <v>3562</v>
      </c>
      <c r="G855" s="23" t="n">
        <v>31</v>
      </c>
      <c r="H855" s="23" t="n">
        <v>2000</v>
      </c>
      <c r="I855" s="41" t="s">
        <v>180</v>
      </c>
      <c r="K855" s="23" t="n">
        <v>0</v>
      </c>
      <c r="L855" s="23" t="n">
        <v>587</v>
      </c>
      <c r="M855" s="23" t="n">
        <v>0</v>
      </c>
      <c r="N855" s="23" t="n">
        <v>0</v>
      </c>
      <c r="O855" s="23" t="n">
        <f aca="false">K855+L855</f>
        <v>587</v>
      </c>
      <c r="P855" s="23" t="n">
        <f aca="false">K855+L855+M855+N855</f>
        <v>587</v>
      </c>
      <c r="Q855" s="23" t="n">
        <v>723.99276</v>
      </c>
      <c r="R855" s="23" t="n">
        <v>618.21604</v>
      </c>
      <c r="S855" s="23" t="n">
        <v>570.66096</v>
      </c>
      <c r="T855" s="23" t="n">
        <v>332.88556</v>
      </c>
      <c r="U855" s="42" t="n">
        <f aca="false">IF(I855="delivery",O855-SUM(Q855+R855),IF(I855="PO",P855-SUM(Q855:R855)))</f>
        <v>-755.2088</v>
      </c>
      <c r="V855" s="43" t="n">
        <v>10.71</v>
      </c>
      <c r="W855" s="43"/>
      <c r="X855" s="43" t="n">
        <f aca="false">W855-V855</f>
        <v>-10.71</v>
      </c>
      <c r="Y855" s="23" t="n">
        <v>10.71</v>
      </c>
      <c r="Z855" s="44"/>
      <c r="AA855" s="44"/>
      <c r="AM855" s="23" t="str">
        <f aca="false">D855</f>
        <v>Arista</v>
      </c>
      <c r="AN855" s="23" t="s">
        <v>181</v>
      </c>
      <c r="AT855" s="44"/>
      <c r="AU855" s="44"/>
      <c r="BD855" s="23" t="s">
        <v>182</v>
      </c>
      <c r="BE855" s="1" t="s">
        <v>183</v>
      </c>
    </row>
    <row r="856" customFormat="false" ht="15" hidden="false" customHeight="true" outlineLevel="0" collapsed="false">
      <c r="A856" s="23" t="s">
        <v>3563</v>
      </c>
      <c r="B856" s="23" t="s">
        <v>3564</v>
      </c>
      <c r="C856" s="40" t="s">
        <v>177</v>
      </c>
      <c r="D856" s="23" t="s">
        <v>82</v>
      </c>
      <c r="E856" s="23" t="s">
        <v>3565</v>
      </c>
      <c r="F856" s="23" t="s">
        <v>3566</v>
      </c>
      <c r="G856" s="23" t="n">
        <v>31</v>
      </c>
      <c r="H856" s="23" t="n">
        <v>1000</v>
      </c>
      <c r="I856" s="41" t="s">
        <v>180</v>
      </c>
      <c r="K856" s="23" t="n">
        <v>0</v>
      </c>
      <c r="L856" s="23" t="n">
        <v>335</v>
      </c>
      <c r="M856" s="23" t="n">
        <v>0</v>
      </c>
      <c r="N856" s="23" t="n">
        <v>0</v>
      </c>
      <c r="O856" s="23" t="n">
        <f aca="false">K856+L856</f>
        <v>335</v>
      </c>
      <c r="P856" s="23" t="n">
        <f aca="false">K856+L856+M856+N856</f>
        <v>335</v>
      </c>
      <c r="Q856" s="23" t="n">
        <v>361.99638</v>
      </c>
      <c r="R856" s="23" t="n">
        <v>309.10802</v>
      </c>
      <c r="S856" s="23" t="n">
        <v>285.33048</v>
      </c>
      <c r="T856" s="23" t="n">
        <v>166.44278</v>
      </c>
      <c r="U856" s="42" t="n">
        <f aca="false">IF(I856="delivery",O856-SUM(Q856+R856),IF(I856="PO",P856-SUM(Q856:R856)))</f>
        <v>-336.1044</v>
      </c>
      <c r="V856" s="43" t="n">
        <v>4.55</v>
      </c>
      <c r="W856" s="43"/>
      <c r="X856" s="43" t="n">
        <f aca="false">W856-V856</f>
        <v>-4.55</v>
      </c>
      <c r="Y856" s="23" t="n">
        <v>4.11</v>
      </c>
      <c r="Z856" s="44"/>
      <c r="AA856" s="44"/>
      <c r="AM856" s="23" t="str">
        <f aca="false">D856</f>
        <v>Arista</v>
      </c>
      <c r="AN856" s="23" t="s">
        <v>181</v>
      </c>
      <c r="AT856" s="44"/>
      <c r="AU856" s="44"/>
      <c r="BD856" s="23" t="s">
        <v>182</v>
      </c>
      <c r="BE856" s="1" t="s">
        <v>183</v>
      </c>
    </row>
    <row r="857" customFormat="false" ht="15" hidden="false" customHeight="true" outlineLevel="0" collapsed="false">
      <c r="A857" s="23" t="s">
        <v>3567</v>
      </c>
      <c r="B857" s="23" t="s">
        <v>3568</v>
      </c>
      <c r="C857" s="40" t="s">
        <v>177</v>
      </c>
      <c r="D857" s="23" t="s">
        <v>82</v>
      </c>
      <c r="E857" s="23" t="s">
        <v>3569</v>
      </c>
      <c r="F857" s="23" t="s">
        <v>3570</v>
      </c>
      <c r="G857" s="23" t="n">
        <v>31</v>
      </c>
      <c r="H857" s="23" t="n">
        <v>50</v>
      </c>
      <c r="I857" s="41" t="s">
        <v>180</v>
      </c>
      <c r="K857" s="23" t="n">
        <v>0</v>
      </c>
      <c r="L857" s="23" t="n">
        <v>583</v>
      </c>
      <c r="M857" s="23" t="n">
        <v>0</v>
      </c>
      <c r="N857" s="23" t="n">
        <v>0</v>
      </c>
      <c r="O857" s="23" t="n">
        <f aca="false">K857+L857</f>
        <v>583</v>
      </c>
      <c r="P857" s="23" t="n">
        <f aca="false">K857+L857+M857+N857</f>
        <v>583</v>
      </c>
      <c r="Q857" s="23" t="n">
        <v>361</v>
      </c>
      <c r="R857" s="23" t="n">
        <v>347</v>
      </c>
      <c r="S857" s="23" t="n">
        <v>321</v>
      </c>
      <c r="T857" s="23" t="n">
        <v>188</v>
      </c>
      <c r="U857" s="42" t="n">
        <f aca="false">IF(I857="delivery",O857-SUM(Q857+R857),IF(I857="PO",P857-SUM(Q857:R857)))</f>
        <v>-125</v>
      </c>
      <c r="V857" s="43" t="n">
        <v>1.28</v>
      </c>
      <c r="W857" s="43"/>
      <c r="X857" s="43" t="n">
        <f aca="false">W857-V857</f>
        <v>-1.28</v>
      </c>
      <c r="Y857" s="23" t="n">
        <v>4.86</v>
      </c>
      <c r="Z857" s="44"/>
      <c r="AA857" s="44"/>
      <c r="AM857" s="23" t="str">
        <f aca="false">D857</f>
        <v>Arista</v>
      </c>
      <c r="AN857" s="23" t="s">
        <v>181</v>
      </c>
      <c r="AT857" s="44"/>
      <c r="AU857" s="44"/>
      <c r="BD857" s="23" t="s">
        <v>182</v>
      </c>
      <c r="BE857" s="1" t="s">
        <v>183</v>
      </c>
    </row>
    <row r="858" customFormat="false" ht="15" hidden="false" customHeight="true" outlineLevel="0" collapsed="false">
      <c r="A858" s="23" t="s">
        <v>3571</v>
      </c>
      <c r="B858" s="23" t="s">
        <v>3572</v>
      </c>
      <c r="C858" s="40" t="s">
        <v>177</v>
      </c>
      <c r="D858" s="23" t="s">
        <v>82</v>
      </c>
      <c r="E858" s="23" t="s">
        <v>3573</v>
      </c>
      <c r="F858" s="23" t="s">
        <v>3574</v>
      </c>
      <c r="G858" s="23" t="n">
        <v>31</v>
      </c>
      <c r="H858" s="23" t="n">
        <v>500</v>
      </c>
      <c r="I858" s="41" t="s">
        <v>180</v>
      </c>
      <c r="K858" s="23" t="n">
        <v>0</v>
      </c>
      <c r="L858" s="23" t="n">
        <v>99</v>
      </c>
      <c r="M858" s="23" t="n">
        <v>1000</v>
      </c>
      <c r="N858" s="23" t="n">
        <v>0</v>
      </c>
      <c r="O858" s="23" t="n">
        <f aca="false">K858+L858</f>
        <v>99</v>
      </c>
      <c r="P858" s="23" t="n">
        <f aca="false">K858+L858+M858+N858</f>
        <v>1099</v>
      </c>
      <c r="Q858" s="23" t="n">
        <v>1452</v>
      </c>
      <c r="R858" s="23" t="n">
        <v>2437</v>
      </c>
      <c r="S858" s="23" t="n">
        <v>2169</v>
      </c>
      <c r="T858" s="23" t="n">
        <v>1082</v>
      </c>
      <c r="U858" s="42" t="n">
        <f aca="false">IF(I858="delivery",O858-SUM(Q858+R858),IF(I858="PO",P858-SUM(Q858:R858)))</f>
        <v>-3790</v>
      </c>
      <c r="V858" s="43" t="n">
        <v>7.25</v>
      </c>
      <c r="W858" s="43"/>
      <c r="X858" s="43" t="n">
        <f aca="false">W858-V858</f>
        <v>-7.25</v>
      </c>
      <c r="Z858" s="44"/>
      <c r="AA858" s="44"/>
      <c r="AM858" s="23" t="str">
        <f aca="false">D858</f>
        <v>Arista</v>
      </c>
      <c r="AN858" s="23" t="s">
        <v>181</v>
      </c>
      <c r="AT858" s="44"/>
      <c r="AU858" s="44"/>
      <c r="BD858" s="23" t="s">
        <v>719</v>
      </c>
      <c r="BE858" s="1" t="s">
        <v>183</v>
      </c>
    </row>
    <row r="859" customFormat="false" ht="15" hidden="false" customHeight="true" outlineLevel="0" collapsed="false">
      <c r="A859" s="23" t="s">
        <v>3575</v>
      </c>
      <c r="B859" s="23" t="s">
        <v>3576</v>
      </c>
      <c r="C859" s="40" t="s">
        <v>177</v>
      </c>
      <c r="D859" s="23" t="s">
        <v>82</v>
      </c>
      <c r="E859" s="23" t="s">
        <v>3577</v>
      </c>
      <c r="F859" s="23" t="s">
        <v>3578</v>
      </c>
      <c r="G859" s="23" t="n">
        <v>31</v>
      </c>
      <c r="H859" s="23" t="n">
        <v>1000</v>
      </c>
      <c r="I859" s="41" t="s">
        <v>180</v>
      </c>
      <c r="K859" s="23" t="n">
        <v>0</v>
      </c>
      <c r="L859" s="23" t="n">
        <v>400</v>
      </c>
      <c r="M859" s="23" t="n">
        <v>600</v>
      </c>
      <c r="N859" s="23" t="n">
        <v>0</v>
      </c>
      <c r="O859" s="23" t="n">
        <f aca="false">K859+L859</f>
        <v>400</v>
      </c>
      <c r="P859" s="23" t="n">
        <f aca="false">K859+L859+M859+N859</f>
        <v>1000</v>
      </c>
      <c r="Q859" s="23" t="n">
        <v>348</v>
      </c>
      <c r="R859" s="23" t="n">
        <v>1080</v>
      </c>
      <c r="S859" s="23" t="n">
        <v>1080</v>
      </c>
      <c r="T859" s="23" t="n">
        <v>632</v>
      </c>
      <c r="U859" s="42" t="n">
        <f aca="false">IF(I859="delivery",O859-SUM(Q859+R859),IF(I859="PO",P859-SUM(Q859:R859)))</f>
        <v>-1028</v>
      </c>
      <c r="V859" s="43" t="n">
        <v>5.23</v>
      </c>
      <c r="W859" s="43"/>
      <c r="X859" s="43" t="n">
        <f aca="false">W859-V859</f>
        <v>-5.23</v>
      </c>
      <c r="Y859" s="23" t="n">
        <v>5.23</v>
      </c>
      <c r="Z859" s="44"/>
      <c r="AA859" s="44"/>
      <c r="AM859" s="23" t="str">
        <f aca="false">D859</f>
        <v>Arista</v>
      </c>
      <c r="AN859" s="23" t="s">
        <v>181</v>
      </c>
      <c r="AT859" s="44"/>
      <c r="AU859" s="44"/>
      <c r="BD859" s="23" t="s">
        <v>182</v>
      </c>
      <c r="BE859" s="1" t="s">
        <v>183</v>
      </c>
    </row>
    <row r="860" customFormat="false" ht="15" hidden="false" customHeight="true" outlineLevel="0" collapsed="false">
      <c r="A860" s="23" t="s">
        <v>3579</v>
      </c>
      <c r="B860" s="23" t="s">
        <v>3580</v>
      </c>
      <c r="C860" s="40" t="s">
        <v>177</v>
      </c>
      <c r="D860" s="23" t="s">
        <v>82</v>
      </c>
      <c r="E860" s="23" t="s">
        <v>3581</v>
      </c>
      <c r="F860" s="23" t="s">
        <v>3582</v>
      </c>
      <c r="G860" s="23" t="n">
        <v>36</v>
      </c>
      <c r="H860" s="23" t="n">
        <v>2500</v>
      </c>
      <c r="I860" s="41" t="s">
        <v>180</v>
      </c>
      <c r="K860" s="23" t="n">
        <v>0</v>
      </c>
      <c r="L860" s="23" t="n">
        <v>0</v>
      </c>
      <c r="M860" s="23" t="n">
        <v>900</v>
      </c>
      <c r="N860" s="23" t="n">
        <v>0</v>
      </c>
      <c r="O860" s="23" t="n">
        <f aca="false">K860+L860</f>
        <v>0</v>
      </c>
      <c r="P860" s="23" t="n">
        <f aca="false">K860+L860+M860+N860</f>
        <v>900</v>
      </c>
      <c r="Q860" s="23" t="n">
        <v>0</v>
      </c>
      <c r="R860" s="23" t="n">
        <v>3490</v>
      </c>
      <c r="S860" s="23" t="n">
        <v>2694</v>
      </c>
      <c r="T860" s="23" t="n">
        <v>1520</v>
      </c>
      <c r="U860" s="42" t="n">
        <f aca="false">IF(I860="delivery",O860-SUM(Q860+R860),IF(I860="PO",P860-SUM(Q860:R860)))</f>
        <v>-3490</v>
      </c>
      <c r="V860" s="43" t="n">
        <v>2.65</v>
      </c>
      <c r="W860" s="43"/>
      <c r="X860" s="43" t="n">
        <f aca="false">W860-V860</f>
        <v>-2.65</v>
      </c>
      <c r="Z860" s="44"/>
      <c r="AA860" s="44"/>
      <c r="AM860" s="23" t="str">
        <f aca="false">D860</f>
        <v>Arista</v>
      </c>
      <c r="AN860" s="23" t="s">
        <v>181</v>
      </c>
      <c r="AT860" s="44"/>
      <c r="AU860" s="44"/>
      <c r="BD860" s="23" t="s">
        <v>182</v>
      </c>
      <c r="BE860" s="1" t="s">
        <v>183</v>
      </c>
    </row>
    <row r="861" customFormat="false" ht="15" hidden="false" customHeight="true" outlineLevel="0" collapsed="false">
      <c r="A861" s="23" t="s">
        <v>3583</v>
      </c>
      <c r="B861" s="23" t="s">
        <v>3584</v>
      </c>
      <c r="C861" s="40" t="s">
        <v>177</v>
      </c>
      <c r="D861" s="23" t="s">
        <v>82</v>
      </c>
      <c r="E861" s="23" t="s">
        <v>3585</v>
      </c>
      <c r="F861" s="23" t="s">
        <v>3586</v>
      </c>
      <c r="G861" s="23" t="n">
        <v>36</v>
      </c>
      <c r="H861" s="23" t="n">
        <v>1000</v>
      </c>
      <c r="I861" s="41" t="s">
        <v>180</v>
      </c>
      <c r="K861" s="23" t="n">
        <v>0</v>
      </c>
      <c r="L861" s="23" t="n">
        <v>200</v>
      </c>
      <c r="M861" s="23" t="n">
        <v>3000</v>
      </c>
      <c r="N861" s="23" t="n">
        <v>0</v>
      </c>
      <c r="O861" s="23" t="n">
        <f aca="false">K861+L861</f>
        <v>200</v>
      </c>
      <c r="P861" s="23" t="n">
        <f aca="false">K861+L861+M861+N861</f>
        <v>3200</v>
      </c>
      <c r="Q861" s="23" t="n">
        <v>0</v>
      </c>
      <c r="R861" s="23" t="n">
        <v>0</v>
      </c>
      <c r="S861" s="23" t="n">
        <v>0</v>
      </c>
      <c r="T861" s="23" t="n">
        <v>0</v>
      </c>
      <c r="U861" s="42" t="n">
        <f aca="false">IF(I861="delivery",O861-SUM(Q861+R861),IF(I861="PO",P861-SUM(Q861:R861)))</f>
        <v>200</v>
      </c>
      <c r="V861" s="43" t="n">
        <v>0.9</v>
      </c>
      <c r="W861" s="43"/>
      <c r="X861" s="43" t="n">
        <f aca="false">W861-V861</f>
        <v>-0.9</v>
      </c>
      <c r="Y861" s="23" t="n">
        <v>0.9</v>
      </c>
      <c r="Z861" s="44"/>
      <c r="AA861" s="44"/>
      <c r="AM861" s="23" t="str">
        <f aca="false">D861</f>
        <v>Arista</v>
      </c>
      <c r="AN861" s="23" t="s">
        <v>181</v>
      </c>
      <c r="AT861" s="44"/>
      <c r="AU861" s="44"/>
      <c r="BD861" s="23" t="s">
        <v>182</v>
      </c>
      <c r="BE861" s="1" t="s">
        <v>183</v>
      </c>
    </row>
    <row r="862" customFormat="false" ht="15" hidden="false" customHeight="true" outlineLevel="0" collapsed="false">
      <c r="A862" s="23" t="s">
        <v>3587</v>
      </c>
      <c r="B862" s="23" t="s">
        <v>3588</v>
      </c>
      <c r="C862" s="40" t="s">
        <v>177</v>
      </c>
      <c r="D862" s="23" t="s">
        <v>82</v>
      </c>
      <c r="E862" s="23" t="s">
        <v>3589</v>
      </c>
      <c r="F862" s="23" t="s">
        <v>3590</v>
      </c>
      <c r="G862" s="23" t="n">
        <v>26</v>
      </c>
      <c r="H862" s="23" t="n">
        <v>500</v>
      </c>
      <c r="I862" s="41" t="s">
        <v>180</v>
      </c>
      <c r="K862" s="23" t="n">
        <v>0</v>
      </c>
      <c r="L862" s="23" t="n">
        <v>0</v>
      </c>
      <c r="M862" s="23" t="n">
        <v>500</v>
      </c>
      <c r="N862" s="23" t="n">
        <v>0</v>
      </c>
      <c r="O862" s="23" t="n">
        <f aca="false">K862+L862</f>
        <v>0</v>
      </c>
      <c r="P862" s="23" t="n">
        <f aca="false">K862+L862+M862+N862</f>
        <v>500</v>
      </c>
      <c r="Q862" s="23" t="n">
        <v>1322.2644</v>
      </c>
      <c r="R862" s="23" t="n">
        <v>2376.4752</v>
      </c>
      <c r="S862" s="23" t="n">
        <v>2712.5424</v>
      </c>
      <c r="T862" s="23" t="n">
        <v>1620.324</v>
      </c>
      <c r="U862" s="42" t="n">
        <f aca="false">IF(I862="delivery",O862-SUM(Q862+R862),IF(I862="PO",P862-SUM(Q862:R862)))</f>
        <v>-3698.7396</v>
      </c>
      <c r="V862" s="43" t="n">
        <v>3.34</v>
      </c>
      <c r="W862" s="43"/>
      <c r="X862" s="43" t="n">
        <f aca="false">W862-V862</f>
        <v>-3.34</v>
      </c>
      <c r="Z862" s="44"/>
      <c r="AA862" s="44"/>
      <c r="AM862" s="23" t="str">
        <f aca="false">D862</f>
        <v>Arista</v>
      </c>
      <c r="AN862" s="23" t="s">
        <v>181</v>
      </c>
      <c r="AT862" s="44"/>
      <c r="AU862" s="44"/>
      <c r="BD862" s="23" t="s">
        <v>719</v>
      </c>
      <c r="BE862" s="1" t="s">
        <v>183</v>
      </c>
    </row>
    <row r="863" customFormat="false" ht="15" hidden="false" customHeight="true" outlineLevel="0" collapsed="false">
      <c r="A863" s="23" t="s">
        <v>3591</v>
      </c>
      <c r="B863" s="23" t="s">
        <v>3592</v>
      </c>
      <c r="C863" s="40" t="s">
        <v>177</v>
      </c>
      <c r="D863" s="23" t="s">
        <v>82</v>
      </c>
      <c r="E863" s="23" t="s">
        <v>3593</v>
      </c>
      <c r="F863" s="23" t="s">
        <v>3594</v>
      </c>
      <c r="G863" s="23" t="n">
        <v>31</v>
      </c>
      <c r="H863" s="23" t="n">
        <v>250</v>
      </c>
      <c r="I863" s="41" t="s">
        <v>180</v>
      </c>
      <c r="K863" s="23" t="n">
        <v>0</v>
      </c>
      <c r="L863" s="23" t="n">
        <v>294</v>
      </c>
      <c r="M863" s="23" t="n">
        <v>0</v>
      </c>
      <c r="N863" s="23" t="n">
        <v>0</v>
      </c>
      <c r="O863" s="23" t="n">
        <f aca="false">K863+L863</f>
        <v>294</v>
      </c>
      <c r="P863" s="23" t="n">
        <f aca="false">K863+L863+M863+N863</f>
        <v>294</v>
      </c>
      <c r="Q863" s="23" t="n">
        <v>74.5</v>
      </c>
      <c r="R863" s="23" t="n">
        <v>112.5</v>
      </c>
      <c r="S863" s="23" t="n">
        <v>115</v>
      </c>
      <c r="T863" s="23" t="n">
        <v>63</v>
      </c>
      <c r="U863" s="42" t="n">
        <f aca="false">IF(I863="delivery",O863-SUM(Q863+R863),IF(I863="PO",P863-SUM(Q863:R863)))</f>
        <v>107</v>
      </c>
      <c r="V863" s="43" t="n">
        <v>4.93</v>
      </c>
      <c r="W863" s="43"/>
      <c r="X863" s="43" t="n">
        <f aca="false">W863-V863</f>
        <v>-4.93</v>
      </c>
      <c r="Z863" s="44"/>
      <c r="AA863" s="44"/>
      <c r="AM863" s="23" t="str">
        <f aca="false">D863</f>
        <v>Arista</v>
      </c>
      <c r="AN863" s="23" t="s">
        <v>181</v>
      </c>
      <c r="AT863" s="44"/>
      <c r="AU863" s="44"/>
      <c r="BD863" s="23" t="s">
        <v>412</v>
      </c>
      <c r="BE863" s="1" t="s">
        <v>183</v>
      </c>
    </row>
    <row r="864" customFormat="false" ht="15" hidden="false" customHeight="true" outlineLevel="0" collapsed="false">
      <c r="A864" s="23" t="s">
        <v>3595</v>
      </c>
      <c r="B864" s="23" t="s">
        <v>3596</v>
      </c>
      <c r="C864" s="40" t="s">
        <v>177</v>
      </c>
      <c r="D864" s="23" t="s">
        <v>82</v>
      </c>
      <c r="E864" s="23" t="s">
        <v>3597</v>
      </c>
      <c r="F864" s="23" t="s">
        <v>3598</v>
      </c>
      <c r="G864" s="23" t="n">
        <v>26</v>
      </c>
      <c r="H864" s="23" t="n">
        <v>500</v>
      </c>
      <c r="I864" s="41" t="s">
        <v>180</v>
      </c>
      <c r="K864" s="23" t="n">
        <v>0</v>
      </c>
      <c r="L864" s="23" t="n">
        <v>0</v>
      </c>
      <c r="M864" s="23" t="n">
        <v>500</v>
      </c>
      <c r="N864" s="23" t="n">
        <v>0</v>
      </c>
      <c r="O864" s="23" t="n">
        <f aca="false">K864+L864</f>
        <v>0</v>
      </c>
      <c r="P864" s="23" t="n">
        <f aca="false">K864+L864+M864+N864</f>
        <v>500</v>
      </c>
      <c r="Q864" s="23" t="n">
        <v>1322.2644</v>
      </c>
      <c r="R864" s="23" t="n">
        <v>2376.4752</v>
      </c>
      <c r="S864" s="23" t="n">
        <v>2712.5424</v>
      </c>
      <c r="T864" s="23" t="n">
        <v>1620.324</v>
      </c>
      <c r="U864" s="42" t="n">
        <f aca="false">IF(I864="delivery",O864-SUM(Q864+R864),IF(I864="PO",P864-SUM(Q864:R864)))</f>
        <v>-3698.7396</v>
      </c>
      <c r="V864" s="43" t="n">
        <v>0.59</v>
      </c>
      <c r="W864" s="43"/>
      <c r="X864" s="43" t="n">
        <f aca="false">W864-V864</f>
        <v>-0.59</v>
      </c>
      <c r="Z864" s="44"/>
      <c r="AA864" s="44"/>
      <c r="AM864" s="23" t="str">
        <f aca="false">D864</f>
        <v>Arista</v>
      </c>
      <c r="AN864" s="23" t="s">
        <v>181</v>
      </c>
      <c r="AT864" s="44"/>
      <c r="AU864" s="44"/>
      <c r="BD864" s="23" t="s">
        <v>719</v>
      </c>
      <c r="BE864" s="1" t="s">
        <v>183</v>
      </c>
    </row>
    <row r="865" customFormat="false" ht="15" hidden="false" customHeight="true" outlineLevel="0" collapsed="false">
      <c r="A865" s="23" t="s">
        <v>3599</v>
      </c>
      <c r="B865" s="23" t="s">
        <v>3600</v>
      </c>
      <c r="C865" s="40" t="s">
        <v>177</v>
      </c>
      <c r="D865" s="23" t="s">
        <v>82</v>
      </c>
      <c r="E865" s="23" t="s">
        <v>3601</v>
      </c>
      <c r="F865" s="23" t="s">
        <v>3602</v>
      </c>
      <c r="G865" s="23" t="n">
        <v>31</v>
      </c>
      <c r="H865" s="23" t="n">
        <v>250</v>
      </c>
      <c r="I865" s="41" t="s">
        <v>180</v>
      </c>
      <c r="K865" s="23" t="n">
        <v>0</v>
      </c>
      <c r="L865" s="23" t="n">
        <v>50</v>
      </c>
      <c r="M865" s="23" t="n">
        <v>250</v>
      </c>
      <c r="N865" s="23" t="n">
        <v>0</v>
      </c>
      <c r="O865" s="23" t="n">
        <f aca="false">K865+L865</f>
        <v>50</v>
      </c>
      <c r="P865" s="23" t="n">
        <f aca="false">K865+L865+M865+N865</f>
        <v>300</v>
      </c>
      <c r="Q865" s="23" t="n">
        <v>363</v>
      </c>
      <c r="R865" s="23" t="n">
        <v>609.25</v>
      </c>
      <c r="S865" s="23" t="n">
        <v>542.25</v>
      </c>
      <c r="T865" s="23" t="n">
        <v>270.5</v>
      </c>
      <c r="U865" s="42" t="n">
        <f aca="false">IF(I865="delivery",O865-SUM(Q865+R865),IF(I865="PO",P865-SUM(Q865:R865)))</f>
        <v>-922.25</v>
      </c>
      <c r="V865" s="43" t="n">
        <v>7.19</v>
      </c>
      <c r="W865" s="43"/>
      <c r="X865" s="43" t="n">
        <f aca="false">W865-V865</f>
        <v>-7.19</v>
      </c>
      <c r="Z865" s="44"/>
      <c r="AA865" s="44"/>
      <c r="AM865" s="23" t="str">
        <f aca="false">D865</f>
        <v>Arista</v>
      </c>
      <c r="AN865" s="23" t="s">
        <v>181</v>
      </c>
      <c r="AT865" s="44"/>
      <c r="AU865" s="44"/>
      <c r="BD865" s="23" t="s">
        <v>719</v>
      </c>
      <c r="BE865" s="1" t="s">
        <v>183</v>
      </c>
    </row>
    <row r="866" customFormat="false" ht="15" hidden="false" customHeight="true" outlineLevel="0" collapsed="false">
      <c r="A866" s="23" t="s">
        <v>3603</v>
      </c>
      <c r="B866" s="23" t="s">
        <v>3604</v>
      </c>
      <c r="C866" s="40" t="s">
        <v>177</v>
      </c>
      <c r="D866" s="23" t="s">
        <v>82</v>
      </c>
      <c r="E866" s="23" t="s">
        <v>3605</v>
      </c>
      <c r="F866" s="23" t="s">
        <v>3606</v>
      </c>
      <c r="G866" s="23" t="n">
        <v>31</v>
      </c>
      <c r="H866" s="23" t="n">
        <v>500</v>
      </c>
      <c r="I866" s="41" t="s">
        <v>180</v>
      </c>
      <c r="K866" s="23" t="n">
        <v>0</v>
      </c>
      <c r="L866" s="23" t="n">
        <v>492</v>
      </c>
      <c r="M866" s="23" t="n">
        <v>1000</v>
      </c>
      <c r="N866" s="23" t="n">
        <v>0</v>
      </c>
      <c r="O866" s="23" t="n">
        <f aca="false">K866+L866</f>
        <v>492</v>
      </c>
      <c r="P866" s="23" t="n">
        <f aca="false">K866+L866+M866+N866</f>
        <v>1492</v>
      </c>
      <c r="Q866" s="23" t="n">
        <v>1452</v>
      </c>
      <c r="R866" s="23" t="n">
        <v>2437</v>
      </c>
      <c r="S866" s="23" t="n">
        <v>2169</v>
      </c>
      <c r="T866" s="23" t="n">
        <v>1082</v>
      </c>
      <c r="U866" s="42" t="n">
        <f aca="false">IF(I866="delivery",O866-SUM(Q866+R866),IF(I866="PO",P866-SUM(Q866:R866)))</f>
        <v>-3397</v>
      </c>
      <c r="V866" s="43" t="n">
        <v>4.95</v>
      </c>
      <c r="W866" s="43"/>
      <c r="X866" s="43" t="n">
        <f aca="false">W866-V866</f>
        <v>-4.95</v>
      </c>
      <c r="Z866" s="44"/>
      <c r="AA866" s="44"/>
      <c r="AM866" s="23" t="str">
        <f aca="false">D866</f>
        <v>Arista</v>
      </c>
      <c r="AN866" s="23" t="s">
        <v>181</v>
      </c>
      <c r="AT866" s="44"/>
      <c r="AU866" s="44"/>
      <c r="BD866" s="23" t="s">
        <v>719</v>
      </c>
      <c r="BE866" s="1" t="s">
        <v>183</v>
      </c>
    </row>
    <row r="867" customFormat="false" ht="15" hidden="false" customHeight="true" outlineLevel="0" collapsed="false">
      <c r="A867" s="23" t="s">
        <v>3607</v>
      </c>
      <c r="B867" s="23" t="s">
        <v>3608</v>
      </c>
      <c r="C867" s="40" t="s">
        <v>177</v>
      </c>
      <c r="D867" s="23" t="s">
        <v>82</v>
      </c>
      <c r="E867" s="23" t="s">
        <v>3609</v>
      </c>
      <c r="F867" s="23" t="s">
        <v>3610</v>
      </c>
      <c r="G867" s="23" t="n">
        <v>31</v>
      </c>
      <c r="H867" s="23" t="n">
        <v>1000</v>
      </c>
      <c r="I867" s="41" t="s">
        <v>180</v>
      </c>
      <c r="K867" s="23" t="n">
        <v>0</v>
      </c>
      <c r="L867" s="23" t="n">
        <v>100</v>
      </c>
      <c r="M867" s="23" t="n">
        <v>900</v>
      </c>
      <c r="N867" s="23" t="n">
        <v>0</v>
      </c>
      <c r="O867" s="23" t="n">
        <f aca="false">K867+L867</f>
        <v>100</v>
      </c>
      <c r="P867" s="23" t="n">
        <f aca="false">K867+L867+M867+N867</f>
        <v>1000</v>
      </c>
      <c r="Q867" s="23" t="n">
        <v>696</v>
      </c>
      <c r="R867" s="23" t="n">
        <v>2160</v>
      </c>
      <c r="S867" s="23" t="n">
        <v>2160</v>
      </c>
      <c r="T867" s="23" t="n">
        <v>1264</v>
      </c>
      <c r="U867" s="42" t="n">
        <f aca="false">IF(I867="delivery",O867-SUM(Q867+R867),IF(I867="PO",P867-SUM(Q867:R867)))</f>
        <v>-2756</v>
      </c>
      <c r="V867" s="43" t="n">
        <v>1.26</v>
      </c>
      <c r="W867" s="43"/>
      <c r="X867" s="43" t="n">
        <f aca="false">W867-V867</f>
        <v>-1.26</v>
      </c>
      <c r="Y867" s="23" t="n">
        <v>1.26</v>
      </c>
      <c r="Z867" s="44"/>
      <c r="AA867" s="44"/>
      <c r="AM867" s="23" t="str">
        <f aca="false">D867</f>
        <v>Arista</v>
      </c>
      <c r="AN867" s="23" t="s">
        <v>181</v>
      </c>
      <c r="AT867" s="44"/>
      <c r="AU867" s="44"/>
      <c r="BD867" s="23" t="s">
        <v>182</v>
      </c>
      <c r="BE867" s="1" t="s">
        <v>183</v>
      </c>
    </row>
    <row r="868" customFormat="false" ht="15" hidden="false" customHeight="true" outlineLevel="0" collapsed="false">
      <c r="A868" s="23" t="s">
        <v>3611</v>
      </c>
      <c r="B868" s="23" t="s">
        <v>3612</v>
      </c>
      <c r="C868" s="40" t="s">
        <v>177</v>
      </c>
      <c r="D868" s="23" t="s">
        <v>82</v>
      </c>
      <c r="E868" s="23" t="s">
        <v>3613</v>
      </c>
      <c r="F868" s="23" t="s">
        <v>3614</v>
      </c>
      <c r="G868" s="23" t="n">
        <v>36</v>
      </c>
      <c r="H868" s="23" t="n">
        <v>2000</v>
      </c>
      <c r="I868" s="41" t="s">
        <v>180</v>
      </c>
      <c r="K868" s="23" t="n">
        <v>0</v>
      </c>
      <c r="L868" s="23" t="n">
        <v>150</v>
      </c>
      <c r="M868" s="23" t="n">
        <v>1100</v>
      </c>
      <c r="N868" s="23" t="n">
        <v>0</v>
      </c>
      <c r="O868" s="23" t="n">
        <f aca="false">K868+L868</f>
        <v>150</v>
      </c>
      <c r="P868" s="23" t="n">
        <f aca="false">K868+L868+M868+N868</f>
        <v>1250</v>
      </c>
      <c r="Q868" s="23" t="n">
        <v>0</v>
      </c>
      <c r="R868" s="23" t="n">
        <v>3490</v>
      </c>
      <c r="S868" s="23" t="n">
        <v>2694</v>
      </c>
      <c r="T868" s="23" t="n">
        <v>1520</v>
      </c>
      <c r="U868" s="42" t="n">
        <f aca="false">IF(I868="delivery",O868-SUM(Q868+R868),IF(I868="PO",P868-SUM(Q868:R868)))</f>
        <v>-3340</v>
      </c>
      <c r="V868" s="43" t="n">
        <v>4.41</v>
      </c>
      <c r="W868" s="43"/>
      <c r="X868" s="43" t="n">
        <f aca="false">W868-V868</f>
        <v>-4.41</v>
      </c>
      <c r="Y868" s="23" t="n">
        <v>5.24</v>
      </c>
      <c r="Z868" s="44"/>
      <c r="AA868" s="44"/>
      <c r="AM868" s="23" t="str">
        <f aca="false">D868</f>
        <v>Arista</v>
      </c>
      <c r="AN868" s="23" t="s">
        <v>181</v>
      </c>
      <c r="AT868" s="44"/>
      <c r="AU868" s="44"/>
      <c r="BD868" s="23" t="s">
        <v>182</v>
      </c>
      <c r="BE868" s="1" t="s">
        <v>183</v>
      </c>
    </row>
    <row r="869" customFormat="false" ht="15" hidden="false" customHeight="true" outlineLevel="0" collapsed="false">
      <c r="A869" s="23" t="s">
        <v>3615</v>
      </c>
      <c r="B869" s="23" t="s">
        <v>3616</v>
      </c>
      <c r="C869" s="40" t="s">
        <v>177</v>
      </c>
      <c r="D869" s="23" t="s">
        <v>82</v>
      </c>
      <c r="E869" s="23" t="s">
        <v>3617</v>
      </c>
      <c r="F869" s="23" t="s">
        <v>3618</v>
      </c>
      <c r="G869" s="23" t="n">
        <v>26</v>
      </c>
      <c r="H869" s="23" t="n">
        <v>100</v>
      </c>
      <c r="I869" s="41" t="s">
        <v>180</v>
      </c>
      <c r="K869" s="23" t="n">
        <v>0</v>
      </c>
      <c r="L869" s="23" t="n">
        <v>0</v>
      </c>
      <c r="M869" s="23" t="n">
        <v>100</v>
      </c>
      <c r="N869" s="23" t="n">
        <v>0</v>
      </c>
      <c r="O869" s="23" t="n">
        <f aca="false">K869+L869</f>
        <v>0</v>
      </c>
      <c r="P869" s="23" t="n">
        <f aca="false">K869+L869+M869+N869</f>
        <v>100</v>
      </c>
      <c r="Q869" s="23" t="n">
        <v>220.3774</v>
      </c>
      <c r="R869" s="23" t="n">
        <v>396.0792</v>
      </c>
      <c r="S869" s="23" t="n">
        <v>452.0904</v>
      </c>
      <c r="T869" s="23" t="n">
        <v>270.054</v>
      </c>
      <c r="U869" s="42" t="n">
        <f aca="false">IF(I869="delivery",O869-SUM(Q869+R869),IF(I869="PO",P869-SUM(Q869:R869)))</f>
        <v>-616.4566</v>
      </c>
      <c r="V869" s="43" t="n">
        <v>14.51</v>
      </c>
      <c r="W869" s="43"/>
      <c r="X869" s="43" t="n">
        <f aca="false">W869-V869</f>
        <v>-14.51</v>
      </c>
      <c r="Z869" s="44"/>
      <c r="AA869" s="44"/>
      <c r="AM869" s="23" t="str">
        <f aca="false">D869</f>
        <v>Arista</v>
      </c>
      <c r="AN869" s="23" t="s">
        <v>181</v>
      </c>
      <c r="AT869" s="44"/>
      <c r="AU869" s="44"/>
      <c r="BD869" s="23" t="s">
        <v>719</v>
      </c>
      <c r="BE869" s="1" t="s">
        <v>183</v>
      </c>
    </row>
    <row r="870" customFormat="false" ht="15" hidden="false" customHeight="true" outlineLevel="0" collapsed="false">
      <c r="A870" s="23" t="s">
        <v>3619</v>
      </c>
      <c r="B870" s="23" t="s">
        <v>3620</v>
      </c>
      <c r="C870" s="40" t="s">
        <v>177</v>
      </c>
      <c r="D870" s="23" t="s">
        <v>82</v>
      </c>
      <c r="E870" s="23" t="s">
        <v>3621</v>
      </c>
      <c r="F870" s="23" t="s">
        <v>3622</v>
      </c>
      <c r="G870" s="23" t="n">
        <v>26</v>
      </c>
      <c r="H870" s="23" t="n">
        <v>100</v>
      </c>
      <c r="I870" s="41" t="s">
        <v>180</v>
      </c>
      <c r="K870" s="23" t="n">
        <v>0</v>
      </c>
      <c r="L870" s="23" t="n">
        <v>0</v>
      </c>
      <c r="M870" s="23" t="n">
        <v>100</v>
      </c>
      <c r="N870" s="23" t="n">
        <v>0</v>
      </c>
      <c r="O870" s="23" t="n">
        <f aca="false">K870+L870</f>
        <v>0</v>
      </c>
      <c r="P870" s="23" t="n">
        <f aca="false">K870+L870+M870+N870</f>
        <v>100</v>
      </c>
      <c r="Q870" s="23" t="n">
        <v>220.3774</v>
      </c>
      <c r="R870" s="23" t="n">
        <v>396.0792</v>
      </c>
      <c r="S870" s="23" t="n">
        <v>452.0904</v>
      </c>
      <c r="T870" s="23" t="n">
        <v>270.054</v>
      </c>
      <c r="U870" s="42" t="n">
        <f aca="false">IF(I870="delivery",O870-SUM(Q870+R870),IF(I870="PO",P870-SUM(Q870:R870)))</f>
        <v>-616.4566</v>
      </c>
      <c r="V870" s="43" t="n">
        <v>15</v>
      </c>
      <c r="W870" s="43"/>
      <c r="X870" s="43" t="n">
        <f aca="false">W870-V870</f>
        <v>-15</v>
      </c>
      <c r="Z870" s="44"/>
      <c r="AA870" s="44"/>
      <c r="AM870" s="23" t="str">
        <f aca="false">D870</f>
        <v>Arista</v>
      </c>
      <c r="AN870" s="23" t="s">
        <v>181</v>
      </c>
      <c r="AT870" s="44"/>
      <c r="AU870" s="44"/>
      <c r="BD870" s="23" t="s">
        <v>719</v>
      </c>
      <c r="BE870" s="1" t="s">
        <v>183</v>
      </c>
    </row>
    <row r="871" customFormat="false" ht="15" hidden="false" customHeight="true" outlineLevel="0" collapsed="false">
      <c r="A871" s="23" t="s">
        <v>3623</v>
      </c>
      <c r="B871" s="23" t="s">
        <v>3624</v>
      </c>
      <c r="C871" s="40" t="s">
        <v>177</v>
      </c>
      <c r="D871" s="23" t="s">
        <v>82</v>
      </c>
      <c r="E871" s="23" t="s">
        <v>3625</v>
      </c>
      <c r="F871" s="23" t="s">
        <v>3626</v>
      </c>
      <c r="G871" s="23" t="n">
        <v>26</v>
      </c>
      <c r="H871" s="23" t="n">
        <v>500</v>
      </c>
      <c r="I871" s="41" t="s">
        <v>180</v>
      </c>
      <c r="K871" s="23" t="n">
        <v>0</v>
      </c>
      <c r="L871" s="23" t="n">
        <v>0</v>
      </c>
      <c r="M871" s="23" t="n">
        <v>500</v>
      </c>
      <c r="N871" s="23" t="n">
        <v>0</v>
      </c>
      <c r="O871" s="23" t="n">
        <f aca="false">K871+L871</f>
        <v>0</v>
      </c>
      <c r="P871" s="23" t="n">
        <f aca="false">K871+L871+M871+N871</f>
        <v>500</v>
      </c>
      <c r="Q871" s="23" t="n">
        <v>881.5096</v>
      </c>
      <c r="R871" s="23" t="n">
        <v>1584.3168</v>
      </c>
      <c r="S871" s="23" t="n">
        <v>1808.3616</v>
      </c>
      <c r="T871" s="23" t="n">
        <v>1080.216</v>
      </c>
      <c r="U871" s="42" t="n">
        <f aca="false">IF(I871="delivery",O871-SUM(Q871+R871),IF(I871="PO",P871-SUM(Q871:R871)))</f>
        <v>-2465.8264</v>
      </c>
      <c r="V871" s="43" t="n">
        <v>5.74</v>
      </c>
      <c r="W871" s="43"/>
      <c r="X871" s="43" t="n">
        <f aca="false">W871-V871</f>
        <v>-5.74</v>
      </c>
      <c r="Z871" s="44"/>
      <c r="AA871" s="44"/>
      <c r="AM871" s="23" t="str">
        <f aca="false">D871</f>
        <v>Arista</v>
      </c>
      <c r="AN871" s="23" t="s">
        <v>181</v>
      </c>
      <c r="AT871" s="44"/>
      <c r="AU871" s="44"/>
      <c r="BD871" s="23" t="s">
        <v>719</v>
      </c>
      <c r="BE871" s="1" t="s">
        <v>183</v>
      </c>
    </row>
    <row r="872" customFormat="false" ht="15" hidden="false" customHeight="true" outlineLevel="0" collapsed="false">
      <c r="A872" s="23" t="s">
        <v>3627</v>
      </c>
      <c r="B872" s="23" t="s">
        <v>3628</v>
      </c>
      <c r="C872" s="40" t="s">
        <v>177</v>
      </c>
      <c r="D872" s="23" t="s">
        <v>82</v>
      </c>
      <c r="E872" s="23" t="s">
        <v>3629</v>
      </c>
      <c r="F872" s="23" t="s">
        <v>3630</v>
      </c>
      <c r="G872" s="23" t="n">
        <v>31</v>
      </c>
      <c r="H872" s="23" t="n">
        <v>100</v>
      </c>
      <c r="I872" s="41" t="s">
        <v>180</v>
      </c>
      <c r="K872" s="23" t="n">
        <v>0</v>
      </c>
      <c r="L872" s="23" t="n">
        <v>75</v>
      </c>
      <c r="M872" s="23" t="n">
        <v>0</v>
      </c>
      <c r="N872" s="23" t="n">
        <v>0</v>
      </c>
      <c r="O872" s="23" t="n">
        <f aca="false">K872+L872</f>
        <v>75</v>
      </c>
      <c r="P872" s="23" t="n">
        <f aca="false">K872+L872+M872+N872</f>
        <v>75</v>
      </c>
      <c r="Q872" s="23" t="n">
        <v>74.5</v>
      </c>
      <c r="R872" s="23" t="n">
        <v>112.5</v>
      </c>
      <c r="S872" s="23" t="n">
        <v>115</v>
      </c>
      <c r="T872" s="23" t="n">
        <v>63</v>
      </c>
      <c r="U872" s="42" t="n">
        <f aca="false">IF(I872="delivery",O872-SUM(Q872+R872),IF(I872="PO",P872-SUM(Q872:R872)))</f>
        <v>-112</v>
      </c>
      <c r="V872" s="43" t="n">
        <v>12.36</v>
      </c>
      <c r="W872" s="43"/>
      <c r="X872" s="43" t="n">
        <f aca="false">W872-V872</f>
        <v>-12.36</v>
      </c>
      <c r="Z872" s="44"/>
      <c r="AA872" s="44"/>
      <c r="AM872" s="23" t="str">
        <f aca="false">D872</f>
        <v>Arista</v>
      </c>
      <c r="AN872" s="23" t="s">
        <v>181</v>
      </c>
      <c r="AT872" s="44"/>
      <c r="AU872" s="44"/>
      <c r="BD872" s="23" t="s">
        <v>412</v>
      </c>
      <c r="BE872" s="1" t="s">
        <v>183</v>
      </c>
    </row>
    <row r="873" customFormat="false" ht="15" hidden="false" customHeight="true" outlineLevel="0" collapsed="false">
      <c r="A873" s="23" t="s">
        <v>3631</v>
      </c>
      <c r="B873" s="23" t="s">
        <v>3632</v>
      </c>
      <c r="C873" s="40" t="s">
        <v>177</v>
      </c>
      <c r="D873" s="23" t="s">
        <v>82</v>
      </c>
      <c r="E873" s="23" t="s">
        <v>3633</v>
      </c>
      <c r="F873" s="23" t="s">
        <v>3634</v>
      </c>
      <c r="G873" s="23" t="n">
        <v>31</v>
      </c>
      <c r="H873" s="23" t="n">
        <v>500</v>
      </c>
      <c r="I873" s="41" t="s">
        <v>180</v>
      </c>
      <c r="K873" s="23" t="n">
        <v>0</v>
      </c>
      <c r="L873" s="23" t="n">
        <v>398</v>
      </c>
      <c r="M873" s="23" t="n">
        <v>0</v>
      </c>
      <c r="N873" s="23" t="n">
        <v>0</v>
      </c>
      <c r="O873" s="23" t="n">
        <f aca="false">K873+L873</f>
        <v>398</v>
      </c>
      <c r="P873" s="23" t="n">
        <f aca="false">K873+L873+M873+N873</f>
        <v>398</v>
      </c>
      <c r="Q873" s="23" t="n">
        <v>298</v>
      </c>
      <c r="R873" s="23" t="n">
        <v>450</v>
      </c>
      <c r="S873" s="23" t="n">
        <v>460</v>
      </c>
      <c r="T873" s="23" t="n">
        <v>252</v>
      </c>
      <c r="U873" s="42" t="n">
        <f aca="false">IF(I873="delivery",O873-SUM(Q873+R873),IF(I873="PO",P873-SUM(Q873:R873)))</f>
        <v>-350</v>
      </c>
      <c r="V873" s="43" t="n">
        <v>3.8</v>
      </c>
      <c r="W873" s="43"/>
      <c r="X873" s="43" t="n">
        <f aca="false">W873-V873</f>
        <v>-3.8</v>
      </c>
      <c r="Z873" s="44"/>
      <c r="AA873" s="44"/>
      <c r="AM873" s="23" t="str">
        <f aca="false">D873</f>
        <v>Arista</v>
      </c>
      <c r="AN873" s="23" t="s">
        <v>181</v>
      </c>
      <c r="AT873" s="44"/>
      <c r="AU873" s="44"/>
      <c r="BD873" s="23" t="s">
        <v>412</v>
      </c>
      <c r="BE873" s="1" t="s">
        <v>183</v>
      </c>
    </row>
    <row r="874" customFormat="false" ht="15" hidden="false" customHeight="true" outlineLevel="0" collapsed="false">
      <c r="A874" s="23" t="s">
        <v>3635</v>
      </c>
      <c r="B874" s="23" t="s">
        <v>3636</v>
      </c>
      <c r="C874" s="40" t="s">
        <v>177</v>
      </c>
      <c r="D874" s="23" t="s">
        <v>82</v>
      </c>
      <c r="E874" s="23" t="s">
        <v>3637</v>
      </c>
      <c r="F874" s="23" t="s">
        <v>3638</v>
      </c>
      <c r="G874" s="23" t="n">
        <v>166</v>
      </c>
      <c r="H874" s="23" t="n">
        <v>1000</v>
      </c>
      <c r="I874" s="41" t="s">
        <v>180</v>
      </c>
      <c r="K874" s="23" t="n">
        <v>0</v>
      </c>
      <c r="L874" s="23" t="n">
        <v>1281</v>
      </c>
      <c r="M874" s="23" t="n">
        <v>1000</v>
      </c>
      <c r="N874" s="23" t="n">
        <v>0</v>
      </c>
      <c r="O874" s="23" t="n">
        <f aca="false">K874+L874</f>
        <v>1281</v>
      </c>
      <c r="P874" s="23" t="n">
        <f aca="false">K874+L874+M874+N874</f>
        <v>2281</v>
      </c>
      <c r="Q874" s="23" t="n">
        <v>1452</v>
      </c>
      <c r="R874" s="23" t="n">
        <v>510</v>
      </c>
      <c r="S874" s="23" t="n">
        <v>462</v>
      </c>
      <c r="T874" s="23" t="n">
        <v>238</v>
      </c>
      <c r="U874" s="42" t="n">
        <f aca="false">IF(I874="delivery",O874-SUM(Q874+R874),IF(I874="PO",P874-SUM(Q874:R874)))</f>
        <v>-681</v>
      </c>
      <c r="V874" s="43" t="n">
        <v>71.41</v>
      </c>
      <c r="W874" s="43"/>
      <c r="X874" s="43" t="n">
        <f aca="false">W874-V874</f>
        <v>-71.41</v>
      </c>
      <c r="Y874" s="23" t="n">
        <v>71.41</v>
      </c>
      <c r="Z874" s="44"/>
      <c r="AA874" s="44"/>
      <c r="AM874" s="23" t="str">
        <f aca="false">D874</f>
        <v>Arista</v>
      </c>
      <c r="AN874" s="23" t="s">
        <v>194</v>
      </c>
      <c r="AT874" s="44"/>
      <c r="AU874" s="44"/>
      <c r="BD874" s="23" t="s">
        <v>182</v>
      </c>
      <c r="BE874" s="1" t="s">
        <v>183</v>
      </c>
    </row>
    <row r="875" customFormat="false" ht="15" hidden="false" customHeight="true" outlineLevel="0" collapsed="false">
      <c r="A875" s="23" t="s">
        <v>3639</v>
      </c>
      <c r="B875" s="23" t="s">
        <v>3640</v>
      </c>
      <c r="C875" s="40" t="s">
        <v>177</v>
      </c>
      <c r="D875" s="23" t="s">
        <v>82</v>
      </c>
      <c r="E875" s="23" t="s">
        <v>3641</v>
      </c>
      <c r="F875" s="23" t="s">
        <v>3642</v>
      </c>
      <c r="G875" s="23" t="n">
        <v>166</v>
      </c>
      <c r="H875" s="23" t="n">
        <v>1000</v>
      </c>
      <c r="I875" s="41" t="s">
        <v>180</v>
      </c>
      <c r="K875" s="23" t="n">
        <v>0</v>
      </c>
      <c r="L875" s="23" t="n">
        <v>1003</v>
      </c>
      <c r="M875" s="23" t="n">
        <v>1000</v>
      </c>
      <c r="N875" s="23" t="n">
        <v>500</v>
      </c>
      <c r="O875" s="23" t="n">
        <f aca="false">K875+L875</f>
        <v>1003</v>
      </c>
      <c r="P875" s="23" t="n">
        <f aca="false">K875+L875+M875+N875</f>
        <v>2503</v>
      </c>
      <c r="Q875" s="23" t="n">
        <v>1230</v>
      </c>
      <c r="R875" s="23" t="n">
        <v>586</v>
      </c>
      <c r="S875" s="23" t="n">
        <v>522</v>
      </c>
      <c r="T875" s="23" t="n">
        <v>274</v>
      </c>
      <c r="U875" s="42" t="n">
        <f aca="false">IF(I875="delivery",O875-SUM(Q875+R875),IF(I875="PO",P875-SUM(Q875:R875)))</f>
        <v>-813</v>
      </c>
      <c r="V875" s="43" t="n">
        <v>71.41</v>
      </c>
      <c r="W875" s="43"/>
      <c r="X875" s="43" t="n">
        <f aca="false">W875-V875</f>
        <v>-71.41</v>
      </c>
      <c r="Y875" s="23" t="n">
        <v>71.41</v>
      </c>
      <c r="Z875" s="44"/>
      <c r="AA875" s="44"/>
      <c r="AM875" s="23" t="str">
        <f aca="false">D875</f>
        <v>Arista</v>
      </c>
      <c r="AN875" s="23" t="s">
        <v>194</v>
      </c>
      <c r="AT875" s="44"/>
      <c r="AU875" s="44"/>
      <c r="BD875" s="23" t="s">
        <v>182</v>
      </c>
      <c r="BE875" s="1" t="s">
        <v>183</v>
      </c>
    </row>
    <row r="876" customFormat="false" ht="15" hidden="false" customHeight="true" outlineLevel="0" collapsed="false">
      <c r="A876" s="23" t="s">
        <v>3643</v>
      </c>
      <c r="B876" s="23" t="s">
        <v>3644</v>
      </c>
      <c r="C876" s="40" t="s">
        <v>177</v>
      </c>
      <c r="D876" s="23" t="s">
        <v>82</v>
      </c>
      <c r="E876" s="23" t="s">
        <v>3645</v>
      </c>
      <c r="F876" s="23" t="s">
        <v>3646</v>
      </c>
      <c r="G876" s="23" t="n">
        <v>71</v>
      </c>
      <c r="H876" s="23" t="n">
        <v>1134</v>
      </c>
      <c r="I876" s="41" t="s">
        <v>180</v>
      </c>
      <c r="K876" s="23" t="n">
        <v>0</v>
      </c>
      <c r="L876" s="23" t="n">
        <v>10990</v>
      </c>
      <c r="M876" s="23" t="n">
        <v>4</v>
      </c>
      <c r="N876" s="23" t="n">
        <v>0</v>
      </c>
      <c r="O876" s="23" t="n">
        <f aca="false">K876+L876</f>
        <v>10990</v>
      </c>
      <c r="P876" s="23" t="n">
        <f aca="false">K876+L876+M876+N876</f>
        <v>10994</v>
      </c>
      <c r="Q876" s="23" t="n">
        <v>11248</v>
      </c>
      <c r="R876" s="23" t="n">
        <v>4066</v>
      </c>
      <c r="S876" s="23" t="n">
        <v>4482</v>
      </c>
      <c r="T876" s="23" t="n">
        <v>2268</v>
      </c>
      <c r="U876" s="42" t="n">
        <f aca="false">IF(I876="delivery",O876-SUM(Q876+R876),IF(I876="PO",P876-SUM(Q876:R876)))</f>
        <v>-4324</v>
      </c>
      <c r="V876" s="43" t="n">
        <v>63.278</v>
      </c>
      <c r="W876" s="43"/>
      <c r="X876" s="43" t="n">
        <f aca="false">W876-V876</f>
        <v>-63.278</v>
      </c>
      <c r="Y876" s="23" t="n">
        <v>65.392</v>
      </c>
      <c r="Z876" s="44"/>
      <c r="AA876" s="44"/>
      <c r="AM876" s="23" t="str">
        <f aca="false">D876</f>
        <v>Arista</v>
      </c>
      <c r="AN876" s="23" t="s">
        <v>194</v>
      </c>
      <c r="AT876" s="44"/>
      <c r="AU876" s="44"/>
      <c r="BD876" s="23" t="s">
        <v>182</v>
      </c>
      <c r="BE876" s="1" t="s">
        <v>183</v>
      </c>
    </row>
    <row r="877" customFormat="false" ht="15" hidden="false" customHeight="true" outlineLevel="0" collapsed="false">
      <c r="A877" s="23" t="s">
        <v>3647</v>
      </c>
      <c r="B877" s="23" t="s">
        <v>3648</v>
      </c>
      <c r="C877" s="40" t="s">
        <v>177</v>
      </c>
      <c r="D877" s="23" t="s">
        <v>82</v>
      </c>
      <c r="E877" s="23" t="s">
        <v>3649</v>
      </c>
      <c r="F877" s="23" t="s">
        <v>3650</v>
      </c>
      <c r="G877" s="23" t="n">
        <v>71</v>
      </c>
      <c r="H877" s="23" t="n">
        <v>1134</v>
      </c>
      <c r="I877" s="41" t="s">
        <v>180</v>
      </c>
      <c r="K877" s="23" t="n">
        <v>0</v>
      </c>
      <c r="L877" s="23" t="n">
        <v>4428</v>
      </c>
      <c r="M877" s="23" t="n">
        <v>4</v>
      </c>
      <c r="N877" s="23" t="n">
        <v>4518</v>
      </c>
      <c r="O877" s="23" t="n">
        <f aca="false">K877+L877</f>
        <v>4428</v>
      </c>
      <c r="P877" s="23" t="n">
        <f aca="false">K877+L877+M877+N877</f>
        <v>8950</v>
      </c>
      <c r="Q877" s="23" t="n">
        <v>6383</v>
      </c>
      <c r="R877" s="23" t="n">
        <v>2534</v>
      </c>
      <c r="S877" s="23" t="n">
        <v>2766</v>
      </c>
      <c r="T877" s="23" t="n">
        <v>1432</v>
      </c>
      <c r="U877" s="42" t="n">
        <f aca="false">IF(I877="delivery",O877-SUM(Q877+R877),IF(I877="PO",P877-SUM(Q877:R877)))</f>
        <v>-4489</v>
      </c>
      <c r="V877" s="43" t="n">
        <v>63.278</v>
      </c>
      <c r="W877" s="43"/>
      <c r="X877" s="43" t="n">
        <f aca="false">W877-V877</f>
        <v>-63.278</v>
      </c>
      <c r="Y877" s="23" t="n">
        <v>65.56</v>
      </c>
      <c r="Z877" s="44"/>
      <c r="AA877" s="44"/>
      <c r="AM877" s="23" t="str">
        <f aca="false">D877</f>
        <v>Arista</v>
      </c>
      <c r="AN877" s="23" t="s">
        <v>194</v>
      </c>
      <c r="AT877" s="44"/>
      <c r="AU877" s="44"/>
      <c r="BD877" s="23" t="s">
        <v>182</v>
      </c>
      <c r="BE877" s="1" t="s">
        <v>183</v>
      </c>
    </row>
    <row r="878" customFormat="false" ht="15" hidden="false" customHeight="true" outlineLevel="0" collapsed="false">
      <c r="A878" s="23" t="s">
        <v>3651</v>
      </c>
      <c r="B878" s="23" t="s">
        <v>3652</v>
      </c>
      <c r="C878" s="40" t="s">
        <v>177</v>
      </c>
      <c r="D878" s="23" t="s">
        <v>82</v>
      </c>
      <c r="E878" s="23" t="s">
        <v>3653</v>
      </c>
      <c r="F878" s="23" t="s">
        <v>3654</v>
      </c>
      <c r="G878" s="23" t="n">
        <v>116</v>
      </c>
      <c r="H878" s="23" t="n">
        <v>320</v>
      </c>
      <c r="I878" s="41" t="s">
        <v>180</v>
      </c>
      <c r="K878" s="23" t="n">
        <v>0</v>
      </c>
      <c r="L878" s="23" t="n">
        <v>8047</v>
      </c>
      <c r="M878" s="23" t="n">
        <v>6000</v>
      </c>
      <c r="N878" s="23" t="n">
        <v>0</v>
      </c>
      <c r="O878" s="23" t="n">
        <f aca="false">K878+L878</f>
        <v>8047</v>
      </c>
      <c r="P878" s="23" t="n">
        <f aca="false">K878+L878+M878+N878</f>
        <v>14047</v>
      </c>
      <c r="Q878" s="23" t="n">
        <v>5156</v>
      </c>
      <c r="R878" s="23" t="n">
        <v>3442</v>
      </c>
      <c r="S878" s="23" t="n">
        <v>3618</v>
      </c>
      <c r="T878" s="23" t="n">
        <v>1748</v>
      </c>
      <c r="U878" s="42" t="n">
        <f aca="false">IF(I878="delivery",O878-SUM(Q878+R878),IF(I878="PO",P878-SUM(Q878:R878)))</f>
        <v>-551</v>
      </c>
      <c r="V878" s="43" t="n">
        <v>9.75</v>
      </c>
      <c r="W878" s="43"/>
      <c r="X878" s="43" t="n">
        <f aca="false">W878-V878</f>
        <v>-9.75</v>
      </c>
      <c r="Y878" s="23" t="n">
        <v>10</v>
      </c>
      <c r="Z878" s="44"/>
      <c r="AA878" s="44"/>
      <c r="AM878" s="23" t="str">
        <f aca="false">D878</f>
        <v>Arista</v>
      </c>
      <c r="AN878" s="23" t="s">
        <v>194</v>
      </c>
      <c r="AT878" s="44"/>
      <c r="AU878" s="44"/>
      <c r="BD878" s="23" t="s">
        <v>182</v>
      </c>
      <c r="BE878" s="1" t="s">
        <v>183</v>
      </c>
    </row>
    <row r="879" customFormat="false" ht="15" hidden="false" customHeight="true" outlineLevel="0" collapsed="false">
      <c r="A879" s="23" t="s">
        <v>3655</v>
      </c>
      <c r="B879" s="23" t="s">
        <v>3656</v>
      </c>
      <c r="C879" s="40" t="s">
        <v>177</v>
      </c>
      <c r="D879" s="23" t="s">
        <v>82</v>
      </c>
      <c r="E879" s="23" t="s">
        <v>3657</v>
      </c>
      <c r="F879" s="23" t="s">
        <v>3658</v>
      </c>
      <c r="G879" s="23" t="n">
        <v>91</v>
      </c>
      <c r="H879" s="23" t="n">
        <v>100</v>
      </c>
      <c r="I879" s="41" t="s">
        <v>180</v>
      </c>
      <c r="K879" s="23" t="n">
        <v>0</v>
      </c>
      <c r="L879" s="23" t="n">
        <v>545</v>
      </c>
      <c r="M879" s="23" t="n">
        <v>0</v>
      </c>
      <c r="N879" s="23" t="n">
        <v>100</v>
      </c>
      <c r="O879" s="23" t="n">
        <f aca="false">K879+L879</f>
        <v>545</v>
      </c>
      <c r="P879" s="23" t="n">
        <f aca="false">K879+L879+M879+N879</f>
        <v>645</v>
      </c>
      <c r="Q879" s="23" t="n">
        <v>614</v>
      </c>
      <c r="R879" s="23" t="n">
        <v>24</v>
      </c>
      <c r="S879" s="23" t="n">
        <v>24</v>
      </c>
      <c r="T879" s="23" t="n">
        <v>16</v>
      </c>
      <c r="U879" s="42" t="n">
        <f aca="false">IF(I879="delivery",O879-SUM(Q879+R879),IF(I879="PO",P879-SUM(Q879:R879)))</f>
        <v>-93</v>
      </c>
      <c r="V879" s="43" t="n">
        <v>32.86</v>
      </c>
      <c r="W879" s="43"/>
      <c r="X879" s="43" t="n">
        <f aca="false">W879-V879</f>
        <v>-32.86</v>
      </c>
      <c r="Y879" s="23" t="n">
        <v>33.097</v>
      </c>
      <c r="Z879" s="44"/>
      <c r="AA879" s="44"/>
      <c r="AM879" s="23" t="str">
        <f aca="false">D879</f>
        <v>Arista</v>
      </c>
      <c r="AN879" s="23" t="s">
        <v>194</v>
      </c>
      <c r="AT879" s="44"/>
      <c r="AU879" s="44"/>
      <c r="BD879" s="23" t="s">
        <v>182</v>
      </c>
      <c r="BE879" s="1" t="s">
        <v>183</v>
      </c>
    </row>
    <row r="880" customFormat="false" ht="15" hidden="false" customHeight="true" outlineLevel="0" collapsed="false">
      <c r="A880" s="23" t="s">
        <v>3659</v>
      </c>
      <c r="B880" s="23" t="s">
        <v>3660</v>
      </c>
      <c r="C880" s="40" t="s">
        <v>177</v>
      </c>
      <c r="D880" s="23" t="s">
        <v>82</v>
      </c>
      <c r="E880" s="23" t="s">
        <v>3661</v>
      </c>
      <c r="F880" s="23" t="s">
        <v>3662</v>
      </c>
      <c r="G880" s="23" t="n">
        <v>71</v>
      </c>
      <c r="H880" s="23" t="n">
        <v>756</v>
      </c>
      <c r="I880" s="41" t="s">
        <v>180</v>
      </c>
      <c r="K880" s="23" t="n">
        <v>322</v>
      </c>
      <c r="L880" s="23" t="n">
        <v>6</v>
      </c>
      <c r="M880" s="23" t="n">
        <v>0</v>
      </c>
      <c r="N880" s="23" t="n">
        <v>0</v>
      </c>
      <c r="O880" s="23" t="n">
        <f aca="false">K880+L880</f>
        <v>328</v>
      </c>
      <c r="P880" s="23" t="n">
        <f aca="false">K880+L880+M880+N880</f>
        <v>328</v>
      </c>
      <c r="Q880" s="23" t="n">
        <v>8</v>
      </c>
      <c r="R880" s="23" t="n">
        <v>0</v>
      </c>
      <c r="S880" s="23" t="n">
        <v>0</v>
      </c>
      <c r="T880" s="23" t="n">
        <v>0</v>
      </c>
      <c r="U880" s="42" t="n">
        <f aca="false">IF(I880="delivery",O880-SUM(Q880+R880),IF(I880="PO",P880-SUM(Q880:R880)))</f>
        <v>320</v>
      </c>
      <c r="V880" s="43" t="n">
        <v>105</v>
      </c>
      <c r="W880" s="43"/>
      <c r="X880" s="43" t="n">
        <f aca="false">W880-V880</f>
        <v>-105</v>
      </c>
      <c r="Z880" s="44"/>
      <c r="AA880" s="44"/>
      <c r="AM880" s="23" t="str">
        <f aca="false">D880</f>
        <v>Arista</v>
      </c>
      <c r="AN880" s="23" t="s">
        <v>194</v>
      </c>
      <c r="AT880" s="44"/>
      <c r="AU880" s="44"/>
      <c r="BD880" s="23" t="s">
        <v>182</v>
      </c>
      <c r="BE880" s="1" t="s">
        <v>183</v>
      </c>
    </row>
    <row r="881" customFormat="false" ht="15" hidden="false" customHeight="true" outlineLevel="0" collapsed="false">
      <c r="A881" s="23" t="s">
        <v>3663</v>
      </c>
      <c r="B881" s="23" t="s">
        <v>3664</v>
      </c>
      <c r="C881" s="40" t="s">
        <v>177</v>
      </c>
      <c r="D881" s="23" t="s">
        <v>82</v>
      </c>
      <c r="E881" s="23" t="s">
        <v>3665</v>
      </c>
      <c r="F881" s="23" t="s">
        <v>3666</v>
      </c>
      <c r="G881" s="23" t="n">
        <v>71</v>
      </c>
      <c r="H881" s="23" t="n">
        <v>1134</v>
      </c>
      <c r="I881" s="41" t="s">
        <v>180</v>
      </c>
      <c r="K881" s="23" t="n">
        <v>556</v>
      </c>
      <c r="L881" s="23" t="n">
        <v>542</v>
      </c>
      <c r="M881" s="23" t="n">
        <v>338</v>
      </c>
      <c r="N881" s="23" t="n">
        <v>0</v>
      </c>
      <c r="O881" s="23" t="n">
        <f aca="false">K881+L881</f>
        <v>1098</v>
      </c>
      <c r="P881" s="23" t="n">
        <f aca="false">K881+L881+M881+N881</f>
        <v>1436</v>
      </c>
      <c r="Q881" s="23" t="n">
        <v>864</v>
      </c>
      <c r="R881" s="23" t="n">
        <v>360</v>
      </c>
      <c r="S881" s="23" t="n">
        <v>382</v>
      </c>
      <c r="T881" s="23" t="n">
        <v>188</v>
      </c>
      <c r="U881" s="42" t="n">
        <f aca="false">IF(I881="delivery",O881-SUM(Q881+R881),IF(I881="PO",P881-SUM(Q881:R881)))</f>
        <v>-126</v>
      </c>
      <c r="V881" s="43" t="n">
        <v>95.78</v>
      </c>
      <c r="W881" s="43"/>
      <c r="X881" s="43" t="n">
        <f aca="false">W881-V881</f>
        <v>-95.78</v>
      </c>
      <c r="Y881" s="23" t="n">
        <v>95.78</v>
      </c>
      <c r="Z881" s="44"/>
      <c r="AA881" s="44"/>
      <c r="AM881" s="23" t="str">
        <f aca="false">D881</f>
        <v>Arista</v>
      </c>
      <c r="AN881" s="23" t="s">
        <v>194</v>
      </c>
      <c r="AT881" s="44"/>
      <c r="AU881" s="44"/>
      <c r="BD881" s="23" t="s">
        <v>182</v>
      </c>
      <c r="BE881" s="1" t="s">
        <v>183</v>
      </c>
    </row>
    <row r="882" customFormat="false" ht="15" hidden="false" customHeight="true" outlineLevel="0" collapsed="false">
      <c r="A882" s="23" t="s">
        <v>3667</v>
      </c>
      <c r="B882" s="23" t="s">
        <v>3668</v>
      </c>
      <c r="C882" s="40" t="s">
        <v>177</v>
      </c>
      <c r="D882" s="23" t="s">
        <v>82</v>
      </c>
      <c r="E882" s="23" t="s">
        <v>3669</v>
      </c>
      <c r="F882" s="23" t="s">
        <v>3670</v>
      </c>
      <c r="G882" s="23" t="n">
        <v>71</v>
      </c>
      <c r="H882" s="23" t="n">
        <v>1134</v>
      </c>
      <c r="I882" s="41" t="s">
        <v>180</v>
      </c>
      <c r="K882" s="23" t="n">
        <v>529</v>
      </c>
      <c r="L882" s="23" t="n">
        <v>418</v>
      </c>
      <c r="M882" s="23" t="n">
        <v>0</v>
      </c>
      <c r="N882" s="23" t="n">
        <v>0</v>
      </c>
      <c r="O882" s="23" t="n">
        <f aca="false">K882+L882</f>
        <v>947</v>
      </c>
      <c r="P882" s="23" t="n">
        <f aca="false">K882+L882+M882+N882</f>
        <v>947</v>
      </c>
      <c r="Q882" s="23" t="n">
        <v>161</v>
      </c>
      <c r="R882" s="23" t="n">
        <v>222</v>
      </c>
      <c r="S882" s="23" t="n">
        <v>172</v>
      </c>
      <c r="T882" s="23" t="n">
        <v>76</v>
      </c>
      <c r="U882" s="42" t="n">
        <f aca="false">IF(I882="delivery",O882-SUM(Q882+R882),IF(I882="PO",P882-SUM(Q882:R882)))</f>
        <v>564</v>
      </c>
      <c r="V882" s="43" t="n">
        <v>95.78</v>
      </c>
      <c r="W882" s="43"/>
      <c r="X882" s="43" t="n">
        <f aca="false">W882-V882</f>
        <v>-95.78</v>
      </c>
      <c r="Z882" s="44"/>
      <c r="AA882" s="44"/>
      <c r="AM882" s="23" t="str">
        <f aca="false">D882</f>
        <v>Arista</v>
      </c>
      <c r="AN882" s="23" t="s">
        <v>194</v>
      </c>
      <c r="AT882" s="44"/>
      <c r="AU882" s="44"/>
      <c r="BD882" s="23" t="s">
        <v>182</v>
      </c>
      <c r="BE882" s="1" t="s">
        <v>183</v>
      </c>
    </row>
    <row r="883" customFormat="false" ht="15" hidden="false" customHeight="true" outlineLevel="0" collapsed="false">
      <c r="A883" s="23" t="s">
        <v>3671</v>
      </c>
      <c r="B883" s="23" t="s">
        <v>3672</v>
      </c>
      <c r="C883" s="40" t="s">
        <v>177</v>
      </c>
      <c r="D883" s="23" t="s">
        <v>82</v>
      </c>
      <c r="E883" s="23" t="s">
        <v>3673</v>
      </c>
      <c r="F883" s="23" t="s">
        <v>3674</v>
      </c>
      <c r="G883" s="23" t="n">
        <v>71</v>
      </c>
      <c r="H883" s="23" t="n">
        <v>756</v>
      </c>
      <c r="I883" s="41" t="s">
        <v>180</v>
      </c>
      <c r="K883" s="23" t="n">
        <v>0</v>
      </c>
      <c r="L883" s="23" t="n">
        <v>440</v>
      </c>
      <c r="M883" s="23" t="n">
        <v>0</v>
      </c>
      <c r="N883" s="23" t="n">
        <v>180</v>
      </c>
      <c r="O883" s="23" t="n">
        <f aca="false">K883+L883</f>
        <v>440</v>
      </c>
      <c r="P883" s="23" t="n">
        <f aca="false">K883+L883+M883+N883</f>
        <v>620</v>
      </c>
      <c r="Q883" s="23" t="n">
        <v>96</v>
      </c>
      <c r="R883" s="23" t="n">
        <v>0</v>
      </c>
      <c r="S883" s="23" t="n">
        <v>0</v>
      </c>
      <c r="T883" s="23" t="n">
        <v>0</v>
      </c>
      <c r="U883" s="42" t="n">
        <f aca="false">IF(I883="delivery",O883-SUM(Q883+R883),IF(I883="PO",P883-SUM(Q883:R883)))</f>
        <v>344</v>
      </c>
      <c r="V883" s="43" t="n">
        <v>187.3</v>
      </c>
      <c r="W883" s="43"/>
      <c r="X883" s="43" t="n">
        <f aca="false">W883-V883</f>
        <v>-187.3</v>
      </c>
      <c r="Z883" s="44"/>
      <c r="AA883" s="44"/>
      <c r="AM883" s="23" t="str">
        <f aca="false">D883</f>
        <v>Arista</v>
      </c>
      <c r="AN883" s="23" t="s">
        <v>194</v>
      </c>
      <c r="AT883" s="44"/>
      <c r="AU883" s="44"/>
      <c r="BD883" s="23" t="s">
        <v>182</v>
      </c>
      <c r="BE883" s="1" t="s">
        <v>183</v>
      </c>
    </row>
    <row r="884" customFormat="false" ht="15" hidden="false" customHeight="true" outlineLevel="0" collapsed="false">
      <c r="A884" s="23" t="s">
        <v>3675</v>
      </c>
      <c r="B884" s="23" t="s">
        <v>3676</v>
      </c>
      <c r="C884" s="40" t="s">
        <v>177</v>
      </c>
      <c r="D884" s="23" t="s">
        <v>82</v>
      </c>
      <c r="E884" s="23" t="s">
        <v>3677</v>
      </c>
      <c r="F884" s="23" t="s">
        <v>3678</v>
      </c>
      <c r="G884" s="23" t="n">
        <v>71</v>
      </c>
      <c r="H884" s="23" t="n">
        <v>756</v>
      </c>
      <c r="I884" s="41" t="s">
        <v>180</v>
      </c>
      <c r="K884" s="23" t="n">
        <v>0</v>
      </c>
      <c r="L884" s="23" t="n">
        <v>98</v>
      </c>
      <c r="M884" s="23" t="n">
        <v>0</v>
      </c>
      <c r="N884" s="23" t="n">
        <v>0</v>
      </c>
      <c r="O884" s="23" t="n">
        <f aca="false">K884+L884</f>
        <v>98</v>
      </c>
      <c r="P884" s="23" t="n">
        <f aca="false">K884+L884+M884+N884</f>
        <v>98</v>
      </c>
      <c r="Q884" s="23" t="n">
        <v>84</v>
      </c>
      <c r="R884" s="23" t="n">
        <v>0</v>
      </c>
      <c r="S884" s="23" t="n">
        <v>0</v>
      </c>
      <c r="T884" s="23" t="n">
        <v>0</v>
      </c>
      <c r="U884" s="42" t="n">
        <f aca="false">IF(I884="delivery",O884-SUM(Q884+R884),IF(I884="PO",P884-SUM(Q884:R884)))</f>
        <v>14</v>
      </c>
      <c r="V884" s="43" t="n">
        <v>187.3</v>
      </c>
      <c r="W884" s="43"/>
      <c r="X884" s="43" t="n">
        <f aca="false">W884-V884</f>
        <v>-187.3</v>
      </c>
      <c r="Y884" s="23" t="n">
        <v>187.3</v>
      </c>
      <c r="Z884" s="44"/>
      <c r="AA884" s="44"/>
      <c r="AM884" s="23" t="str">
        <f aca="false">D884</f>
        <v>Arista</v>
      </c>
      <c r="AN884" s="23" t="s">
        <v>194</v>
      </c>
      <c r="AT884" s="44"/>
      <c r="AU884" s="44"/>
      <c r="BD884" s="23" t="s">
        <v>182</v>
      </c>
      <c r="BE884" s="1" t="s">
        <v>183</v>
      </c>
    </row>
    <row r="885" customFormat="false" ht="15" hidden="false" customHeight="true" outlineLevel="0" collapsed="false">
      <c r="A885" s="23" t="s">
        <v>3679</v>
      </c>
      <c r="B885" s="23" t="s">
        <v>3680</v>
      </c>
      <c r="C885" s="40" t="s">
        <v>177</v>
      </c>
      <c r="D885" s="23" t="s">
        <v>82</v>
      </c>
      <c r="E885" s="23" t="s">
        <v>3681</v>
      </c>
      <c r="F885" s="23" t="s">
        <v>3682</v>
      </c>
      <c r="G885" s="23" t="n">
        <v>71</v>
      </c>
      <c r="H885" s="23" t="n">
        <v>756</v>
      </c>
      <c r="I885" s="41" t="s">
        <v>180</v>
      </c>
      <c r="K885" s="23" t="n">
        <v>0</v>
      </c>
      <c r="L885" s="23" t="n">
        <v>2688</v>
      </c>
      <c r="M885" s="23" t="n">
        <v>0</v>
      </c>
      <c r="N885" s="23" t="n">
        <v>0</v>
      </c>
      <c r="O885" s="23" t="n">
        <f aca="false">K885+L885</f>
        <v>2688</v>
      </c>
      <c r="P885" s="23" t="n">
        <f aca="false">K885+L885+M885+N885</f>
        <v>2688</v>
      </c>
      <c r="Q885" s="23" t="n">
        <v>2</v>
      </c>
      <c r="R885" s="23" t="n">
        <v>0</v>
      </c>
      <c r="S885" s="23" t="n">
        <v>0</v>
      </c>
      <c r="T885" s="23" t="n">
        <v>0</v>
      </c>
      <c r="U885" s="42" t="n">
        <f aca="false">IF(I885="delivery",O885-SUM(Q885+R885),IF(I885="PO",P885-SUM(Q885:R885)))</f>
        <v>2686</v>
      </c>
      <c r="V885" s="43" t="n">
        <v>105</v>
      </c>
      <c r="W885" s="43"/>
      <c r="X885" s="43" t="n">
        <f aca="false">W885-V885</f>
        <v>-105</v>
      </c>
      <c r="Z885" s="44"/>
      <c r="AA885" s="44"/>
      <c r="AM885" s="23" t="str">
        <f aca="false">D885</f>
        <v>Arista</v>
      </c>
      <c r="AN885" s="23" t="s">
        <v>194</v>
      </c>
      <c r="AT885" s="44"/>
      <c r="AU885" s="44"/>
      <c r="BD885" s="23" t="s">
        <v>182</v>
      </c>
      <c r="BE885" s="1" t="s">
        <v>183</v>
      </c>
    </row>
    <row r="886" customFormat="false" ht="15" hidden="false" customHeight="true" outlineLevel="0" collapsed="false">
      <c r="A886" s="23" t="s">
        <v>3683</v>
      </c>
      <c r="B886" s="23" t="s">
        <v>3684</v>
      </c>
      <c r="C886" s="40" t="s">
        <v>177</v>
      </c>
      <c r="D886" s="23" t="s">
        <v>82</v>
      </c>
      <c r="E886" s="23" t="s">
        <v>3685</v>
      </c>
      <c r="F886" s="23" t="s">
        <v>3686</v>
      </c>
      <c r="G886" s="23" t="n">
        <v>55</v>
      </c>
      <c r="H886" s="23" t="n">
        <v>1</v>
      </c>
      <c r="I886" s="41" t="s">
        <v>180</v>
      </c>
      <c r="K886" s="23" t="n">
        <v>0</v>
      </c>
      <c r="L886" s="23" t="n">
        <v>0</v>
      </c>
      <c r="M886" s="23" t="n">
        <v>0</v>
      </c>
      <c r="N886" s="23" t="n">
        <v>0</v>
      </c>
      <c r="O886" s="23" t="n">
        <f aca="false">K886+L886</f>
        <v>0</v>
      </c>
      <c r="P886" s="23" t="n">
        <f aca="false">K886+L886+M886+N886</f>
        <v>0</v>
      </c>
      <c r="Q886" s="23" t="n">
        <v>0</v>
      </c>
      <c r="R886" s="23" t="n">
        <v>0</v>
      </c>
      <c r="S886" s="23" t="n">
        <v>0</v>
      </c>
      <c r="T886" s="23" t="n">
        <v>0</v>
      </c>
      <c r="U886" s="42" t="n">
        <f aca="false">IF(I886="delivery",O886-SUM(Q886+R886),IF(I886="PO",P886-SUM(Q886:R886)))</f>
        <v>0</v>
      </c>
      <c r="V886" s="43" t="n">
        <v>1E-005</v>
      </c>
      <c r="W886" s="43"/>
      <c r="X886" s="43" t="n">
        <f aca="false">W886-V886</f>
        <v>-1E-005</v>
      </c>
      <c r="Z886" s="44"/>
      <c r="AA886" s="44"/>
      <c r="AM886" s="23" t="str">
        <f aca="false">D886</f>
        <v>Arista</v>
      </c>
      <c r="AN886" s="23" t="s">
        <v>194</v>
      </c>
      <c r="AT886" s="44"/>
      <c r="AU886" s="44"/>
      <c r="BD886" s="23" t="s">
        <v>714</v>
      </c>
      <c r="BE886" s="1" t="s">
        <v>183</v>
      </c>
    </row>
    <row r="887" customFormat="false" ht="15" hidden="false" customHeight="true" outlineLevel="0" collapsed="false">
      <c r="A887" s="23" t="s">
        <v>3687</v>
      </c>
      <c r="B887" s="23" t="s">
        <v>3688</v>
      </c>
      <c r="C887" s="40" t="s">
        <v>177</v>
      </c>
      <c r="D887" s="23" t="s">
        <v>82</v>
      </c>
      <c r="E887" s="23" t="s">
        <v>3689</v>
      </c>
      <c r="F887" s="23" t="s">
        <v>3690</v>
      </c>
      <c r="G887" s="23" t="n">
        <v>71</v>
      </c>
      <c r="H887" s="23" t="n">
        <v>360</v>
      </c>
      <c r="I887" s="41" t="s">
        <v>180</v>
      </c>
      <c r="K887" s="23" t="n">
        <v>0</v>
      </c>
      <c r="L887" s="23" t="n">
        <v>45</v>
      </c>
      <c r="M887" s="23" t="n">
        <v>1089</v>
      </c>
      <c r="N887" s="23" t="n">
        <v>1134</v>
      </c>
      <c r="O887" s="23" t="n">
        <f aca="false">K887+L887</f>
        <v>45</v>
      </c>
      <c r="P887" s="23" t="n">
        <f aca="false">K887+L887+M887+N887</f>
        <v>2268</v>
      </c>
      <c r="Q887" s="23" t="n">
        <v>428</v>
      </c>
      <c r="R887" s="23" t="n">
        <v>1062</v>
      </c>
      <c r="S887" s="23" t="n">
        <v>1062</v>
      </c>
      <c r="T887" s="23" t="n">
        <v>620</v>
      </c>
      <c r="U887" s="42" t="n">
        <f aca="false">IF(I887="delivery",O887-SUM(Q887+R887),IF(I887="PO",P887-SUM(Q887:R887)))</f>
        <v>-1445</v>
      </c>
      <c r="V887" s="43" t="n">
        <v>67</v>
      </c>
      <c r="W887" s="43"/>
      <c r="X887" s="43" t="n">
        <f aca="false">W887-V887</f>
        <v>-67</v>
      </c>
      <c r="Z887" s="44"/>
      <c r="AA887" s="44"/>
      <c r="AM887" s="23" t="str">
        <f aca="false">D887</f>
        <v>Arista</v>
      </c>
      <c r="AN887" s="23" t="s">
        <v>194</v>
      </c>
      <c r="AT887" s="44"/>
      <c r="AU887" s="44"/>
      <c r="BD887" s="23" t="s">
        <v>182</v>
      </c>
      <c r="BE887" s="1" t="s">
        <v>183</v>
      </c>
    </row>
    <row r="888" customFormat="false" ht="15" hidden="false" customHeight="true" outlineLevel="0" collapsed="false">
      <c r="A888" s="23" t="s">
        <v>3691</v>
      </c>
      <c r="B888" s="23" t="s">
        <v>3692</v>
      </c>
      <c r="C888" s="40" t="s">
        <v>177</v>
      </c>
      <c r="D888" s="23" t="s">
        <v>82</v>
      </c>
      <c r="E888" s="23" t="s">
        <v>3693</v>
      </c>
      <c r="F888" s="23" t="s">
        <v>3694</v>
      </c>
      <c r="G888" s="23" t="n">
        <v>71</v>
      </c>
      <c r="H888" s="23" t="n">
        <v>360</v>
      </c>
      <c r="I888" s="41" t="s">
        <v>180</v>
      </c>
      <c r="K888" s="23" t="n">
        <v>0</v>
      </c>
      <c r="L888" s="23" t="n">
        <v>0</v>
      </c>
      <c r="M888" s="23" t="n">
        <v>1299</v>
      </c>
      <c r="N888" s="23" t="n">
        <v>0</v>
      </c>
      <c r="O888" s="23" t="n">
        <f aca="false">K888+L888</f>
        <v>0</v>
      </c>
      <c r="P888" s="23" t="n">
        <f aca="false">K888+L888+M888+N888</f>
        <v>1299</v>
      </c>
      <c r="Q888" s="23" t="n">
        <v>208</v>
      </c>
      <c r="R888" s="23" t="n">
        <v>1062</v>
      </c>
      <c r="S888" s="23" t="n">
        <v>1062</v>
      </c>
      <c r="T888" s="23" t="n">
        <v>620</v>
      </c>
      <c r="U888" s="42" t="n">
        <f aca="false">IF(I888="delivery",O888-SUM(Q888+R888),IF(I888="PO",P888-SUM(Q888:R888)))</f>
        <v>-1270</v>
      </c>
      <c r="V888" s="43" t="n">
        <v>67</v>
      </c>
      <c r="W888" s="43"/>
      <c r="X888" s="43" t="n">
        <f aca="false">W888-V888</f>
        <v>-67</v>
      </c>
      <c r="Z888" s="44"/>
      <c r="AA888" s="44"/>
      <c r="AM888" s="23" t="str">
        <f aca="false">D888</f>
        <v>Arista</v>
      </c>
      <c r="AN888" s="23" t="s">
        <v>194</v>
      </c>
      <c r="AT888" s="44"/>
      <c r="AU888" s="44"/>
      <c r="BD888" s="23" t="s">
        <v>182</v>
      </c>
      <c r="BE888" s="1" t="s">
        <v>183</v>
      </c>
    </row>
    <row r="889" customFormat="false" ht="15" hidden="false" customHeight="true" outlineLevel="0" collapsed="false">
      <c r="A889" s="23" t="s">
        <v>3695</v>
      </c>
      <c r="B889" s="23" t="s">
        <v>3696</v>
      </c>
      <c r="C889" s="40" t="s">
        <v>177</v>
      </c>
      <c r="D889" s="23" t="s">
        <v>82</v>
      </c>
      <c r="E889" s="23" t="s">
        <v>3697</v>
      </c>
      <c r="F889" s="23" t="s">
        <v>3698</v>
      </c>
      <c r="G889" s="23" t="n">
        <v>66</v>
      </c>
      <c r="H889" s="23" t="n">
        <v>756</v>
      </c>
      <c r="I889" s="41" t="s">
        <v>180</v>
      </c>
      <c r="K889" s="23" t="n">
        <v>0</v>
      </c>
      <c r="L889" s="23" t="n">
        <v>0</v>
      </c>
      <c r="M889" s="23" t="n">
        <v>12</v>
      </c>
      <c r="N889" s="23" t="n">
        <v>0</v>
      </c>
      <c r="O889" s="23" t="n">
        <f aca="false">K889+L889</f>
        <v>0</v>
      </c>
      <c r="P889" s="23" t="n">
        <f aca="false">K889+L889+M889+N889</f>
        <v>12</v>
      </c>
      <c r="Q889" s="23" t="n">
        <v>12</v>
      </c>
      <c r="R889" s="23" t="n">
        <v>100</v>
      </c>
      <c r="S889" s="23" t="n">
        <v>44</v>
      </c>
      <c r="T889" s="23" t="n">
        <v>40</v>
      </c>
      <c r="U889" s="42" t="n">
        <f aca="false">IF(I889="delivery",O889-SUM(Q889+R889),IF(I889="PO",P889-SUM(Q889:R889)))</f>
        <v>-112</v>
      </c>
      <c r="V889" s="43" t="n">
        <v>93.73</v>
      </c>
      <c r="W889" s="43"/>
      <c r="X889" s="43" t="n">
        <f aca="false">W889-V889</f>
        <v>-93.73</v>
      </c>
      <c r="Z889" s="44"/>
      <c r="AA889" s="44"/>
      <c r="AM889" s="23" t="str">
        <f aca="false">D889</f>
        <v>Arista</v>
      </c>
      <c r="AN889" s="23" t="s">
        <v>194</v>
      </c>
      <c r="AT889" s="44"/>
      <c r="AU889" s="44"/>
      <c r="BD889" s="23" t="s">
        <v>719</v>
      </c>
      <c r="BE889" s="1" t="s">
        <v>183</v>
      </c>
    </row>
    <row r="890" customFormat="false" ht="15" hidden="false" customHeight="true" outlineLevel="0" collapsed="false">
      <c r="A890" s="23" t="s">
        <v>3699</v>
      </c>
      <c r="B890" s="23" t="s">
        <v>3700</v>
      </c>
      <c r="C890" s="40" t="s">
        <v>177</v>
      </c>
      <c r="D890" s="23" t="s">
        <v>82</v>
      </c>
      <c r="E890" s="23" t="s">
        <v>3701</v>
      </c>
      <c r="F890" s="23" t="s">
        <v>3702</v>
      </c>
      <c r="G890" s="23" t="n">
        <v>55</v>
      </c>
      <c r="H890" s="23" t="n">
        <v>1</v>
      </c>
      <c r="I890" s="41" t="s">
        <v>180</v>
      </c>
      <c r="K890" s="23" t="n">
        <v>0</v>
      </c>
      <c r="L890" s="23" t="n">
        <v>0</v>
      </c>
      <c r="M890" s="23" t="n">
        <v>0</v>
      </c>
      <c r="N890" s="23" t="n">
        <v>0</v>
      </c>
      <c r="O890" s="23" t="n">
        <f aca="false">K890+L890</f>
        <v>0</v>
      </c>
      <c r="P890" s="23" t="n">
        <f aca="false">K890+L890+M890+N890</f>
        <v>0</v>
      </c>
      <c r="Q890" s="23" t="n">
        <v>4</v>
      </c>
      <c r="R890" s="23" t="n">
        <v>12</v>
      </c>
      <c r="S890" s="23" t="n">
        <v>0</v>
      </c>
      <c r="T890" s="23" t="n">
        <v>0</v>
      </c>
      <c r="U890" s="42" t="n">
        <f aca="false">IF(I890="delivery",O890-SUM(Q890+R890),IF(I890="PO",P890-SUM(Q890:R890)))</f>
        <v>-16</v>
      </c>
      <c r="V890" s="45" t="n">
        <v>93.73</v>
      </c>
      <c r="W890" s="45"/>
      <c r="X890" s="43" t="n">
        <f aca="false">W890-V890</f>
        <v>-93.73</v>
      </c>
      <c r="Z890" s="44"/>
      <c r="AA890" s="44"/>
      <c r="AM890" s="23" t="str">
        <f aca="false">D890</f>
        <v>Arista</v>
      </c>
      <c r="AN890" s="23" t="s">
        <v>194</v>
      </c>
      <c r="AT890" s="44"/>
      <c r="AU890" s="44"/>
      <c r="BD890" s="23" t="s">
        <v>719</v>
      </c>
      <c r="BE890" s="1" t="s">
        <v>183</v>
      </c>
    </row>
    <row r="891" customFormat="false" ht="15" hidden="false" customHeight="true" outlineLevel="0" collapsed="false">
      <c r="A891" s="23" t="s">
        <v>3703</v>
      </c>
      <c r="B891" s="23" t="s">
        <v>3704</v>
      </c>
      <c r="C891" s="40" t="s">
        <v>177</v>
      </c>
      <c r="D891" s="23" t="s">
        <v>82</v>
      </c>
      <c r="E891" s="23" t="s">
        <v>3705</v>
      </c>
      <c r="F891" s="23" t="s">
        <v>3706</v>
      </c>
      <c r="G891" s="23" t="n">
        <v>55</v>
      </c>
      <c r="H891" s="23" t="n">
        <v>1</v>
      </c>
      <c r="I891" s="41" t="s">
        <v>180</v>
      </c>
      <c r="K891" s="23" t="n">
        <v>0</v>
      </c>
      <c r="L891" s="23" t="n">
        <v>0</v>
      </c>
      <c r="M891" s="23" t="n">
        <v>0</v>
      </c>
      <c r="N891" s="23" t="n">
        <v>0</v>
      </c>
      <c r="O891" s="23" t="n">
        <f aca="false">K891+L891</f>
        <v>0</v>
      </c>
      <c r="P891" s="23" t="n">
        <f aca="false">K891+L891+M891+N891</f>
        <v>0</v>
      </c>
      <c r="Q891" s="23" t="n">
        <v>0</v>
      </c>
      <c r="R891" s="23" t="n">
        <v>196</v>
      </c>
      <c r="S891" s="23" t="n">
        <v>910</v>
      </c>
      <c r="T891" s="23" t="n">
        <v>226</v>
      </c>
      <c r="U891" s="42" t="n">
        <f aca="false">IF(I891="delivery",O891-SUM(Q891+R891),IF(I891="PO",P891-SUM(Q891:R891)))</f>
        <v>-196</v>
      </c>
      <c r="V891" s="45" t="n">
        <v>112</v>
      </c>
      <c r="W891" s="45"/>
      <c r="X891" s="43" t="n">
        <f aca="false">W891-V891</f>
        <v>-112</v>
      </c>
      <c r="Z891" s="44"/>
      <c r="AA891" s="44"/>
      <c r="AM891" s="23" t="str">
        <f aca="false">D891</f>
        <v>Arista</v>
      </c>
      <c r="AN891" s="23" t="s">
        <v>194</v>
      </c>
      <c r="AT891" s="44"/>
      <c r="AU891" s="44"/>
      <c r="BD891" s="23" t="s">
        <v>946</v>
      </c>
      <c r="BE891" s="1" t="s">
        <v>183</v>
      </c>
    </row>
    <row r="892" customFormat="false" ht="15" hidden="false" customHeight="true" outlineLevel="0" collapsed="false">
      <c r="A892" s="23" t="s">
        <v>3707</v>
      </c>
      <c r="B892" s="23" t="s">
        <v>3708</v>
      </c>
      <c r="C892" s="40" t="s">
        <v>177</v>
      </c>
      <c r="D892" s="23" t="s">
        <v>82</v>
      </c>
      <c r="E892" s="23" t="s">
        <v>3709</v>
      </c>
      <c r="F892" s="23" t="s">
        <v>3710</v>
      </c>
      <c r="G892" s="23" t="n">
        <v>91</v>
      </c>
      <c r="H892" s="23" t="n">
        <v>315</v>
      </c>
      <c r="I892" s="41" t="s">
        <v>180</v>
      </c>
      <c r="K892" s="23" t="n">
        <v>0</v>
      </c>
      <c r="L892" s="23" t="n">
        <v>0</v>
      </c>
      <c r="M892" s="23" t="n">
        <v>0</v>
      </c>
      <c r="N892" s="23" t="n">
        <v>0</v>
      </c>
      <c r="O892" s="23" t="n">
        <f aca="false">K892+L892</f>
        <v>0</v>
      </c>
      <c r="P892" s="23" t="n">
        <f aca="false">K892+L892+M892+N892</f>
        <v>0</v>
      </c>
      <c r="Q892" s="23" t="n">
        <v>0</v>
      </c>
      <c r="R892" s="23" t="n">
        <v>56</v>
      </c>
      <c r="S892" s="23" t="n">
        <v>92</v>
      </c>
      <c r="T892" s="23" t="n">
        <v>680</v>
      </c>
      <c r="U892" s="42" t="n">
        <f aca="false">IF(I892="delivery",O892-SUM(Q892+R892),IF(I892="PO",P892-SUM(Q892:R892)))</f>
        <v>-56</v>
      </c>
      <c r="V892" s="43" t="n">
        <v>320</v>
      </c>
      <c r="W892" s="43"/>
      <c r="X892" s="43" t="n">
        <f aca="false">W892-V892</f>
        <v>-320</v>
      </c>
      <c r="Z892" s="44"/>
      <c r="AA892" s="44"/>
      <c r="AM892" s="23" t="str">
        <f aca="false">D892</f>
        <v>Arista</v>
      </c>
      <c r="AN892" s="23" t="s">
        <v>194</v>
      </c>
      <c r="AT892" s="44"/>
      <c r="AU892" s="44"/>
      <c r="BD892" s="23" t="s">
        <v>182</v>
      </c>
      <c r="BE892" s="1" t="s">
        <v>183</v>
      </c>
    </row>
    <row r="893" customFormat="false" ht="15" hidden="false" customHeight="true" outlineLevel="0" collapsed="false">
      <c r="A893" s="23" t="s">
        <v>3711</v>
      </c>
      <c r="B893" s="23" t="s">
        <v>3712</v>
      </c>
      <c r="C893" s="40" t="s">
        <v>177</v>
      </c>
      <c r="D893" s="23" t="s">
        <v>82</v>
      </c>
      <c r="E893" s="23" t="s">
        <v>3713</v>
      </c>
      <c r="F893" s="23" t="s">
        <v>3714</v>
      </c>
      <c r="G893" s="23" t="n">
        <v>108</v>
      </c>
      <c r="H893" s="23" t="n">
        <v>315</v>
      </c>
      <c r="I893" s="41" t="s">
        <v>180</v>
      </c>
      <c r="K893" s="23" t="n">
        <v>0</v>
      </c>
      <c r="L893" s="23" t="n">
        <v>0</v>
      </c>
      <c r="M893" s="23" t="n">
        <v>0</v>
      </c>
      <c r="N893" s="23" t="n">
        <v>315</v>
      </c>
      <c r="O893" s="23" t="n">
        <f aca="false">K893+L893</f>
        <v>0</v>
      </c>
      <c r="P893" s="23" t="n">
        <f aca="false">K893+L893+M893+N893</f>
        <v>315</v>
      </c>
      <c r="Q893" s="23" t="n">
        <v>0</v>
      </c>
      <c r="R893" s="23" t="n">
        <v>2212</v>
      </c>
      <c r="S893" s="23" t="n">
        <v>1620</v>
      </c>
      <c r="T893" s="23" t="n">
        <v>948</v>
      </c>
      <c r="U893" s="42" t="n">
        <f aca="false">IF(I893="delivery",O893-SUM(Q893+R893),IF(I893="PO",P893-SUM(Q893:R893)))</f>
        <v>-2212</v>
      </c>
      <c r="V893" s="43" t="n">
        <v>74.25</v>
      </c>
      <c r="W893" s="43"/>
      <c r="X893" s="43" t="n">
        <f aca="false">W893-V893</f>
        <v>-74.25</v>
      </c>
      <c r="Z893" s="44"/>
      <c r="AA893" s="44"/>
      <c r="AM893" s="23" t="str">
        <f aca="false">D893</f>
        <v>Arista</v>
      </c>
      <c r="AN893" s="23" t="s">
        <v>194</v>
      </c>
      <c r="AT893" s="44"/>
      <c r="AU893" s="44"/>
      <c r="BD893" s="23" t="s">
        <v>719</v>
      </c>
      <c r="BE893" s="1" t="s">
        <v>183</v>
      </c>
    </row>
    <row r="894" customFormat="false" ht="15" hidden="false" customHeight="true" outlineLevel="0" collapsed="false">
      <c r="A894" s="23" t="s">
        <v>3715</v>
      </c>
      <c r="B894" s="23" t="s">
        <v>3716</v>
      </c>
      <c r="C894" s="40" t="s">
        <v>177</v>
      </c>
      <c r="D894" s="23" t="s">
        <v>82</v>
      </c>
      <c r="E894" s="23" t="s">
        <v>3717</v>
      </c>
      <c r="F894" s="23" t="s">
        <v>3718</v>
      </c>
      <c r="G894" s="23" t="n">
        <v>91</v>
      </c>
      <c r="H894" s="23" t="n">
        <v>100</v>
      </c>
      <c r="I894" s="41" t="s">
        <v>180</v>
      </c>
      <c r="K894" s="23" t="n">
        <v>0</v>
      </c>
      <c r="L894" s="23" t="n">
        <v>0</v>
      </c>
      <c r="M894" s="23" t="n">
        <v>0</v>
      </c>
      <c r="N894" s="23" t="n">
        <v>0</v>
      </c>
      <c r="O894" s="23" t="n">
        <f aca="false">K894+L894</f>
        <v>0</v>
      </c>
      <c r="P894" s="23" t="n">
        <f aca="false">K894+L894+M894+N894</f>
        <v>0</v>
      </c>
      <c r="Q894" s="23" t="n">
        <v>0</v>
      </c>
      <c r="R894" s="23" t="n">
        <v>1304</v>
      </c>
      <c r="S894" s="23" t="n">
        <v>1156</v>
      </c>
      <c r="T894" s="23" t="n">
        <v>730</v>
      </c>
      <c r="U894" s="42" t="n">
        <f aca="false">IF(I894="delivery",O894-SUM(Q894+R894),IF(I894="PO",P894-SUM(Q894:R894)))</f>
        <v>-1304</v>
      </c>
      <c r="V894" s="43" t="n">
        <v>375</v>
      </c>
      <c r="W894" s="43"/>
      <c r="X894" s="43" t="n">
        <f aca="false">W894-V894</f>
        <v>-375</v>
      </c>
      <c r="Z894" s="44"/>
      <c r="AA894" s="44"/>
      <c r="AM894" s="23" t="str">
        <f aca="false">D894</f>
        <v>Arista</v>
      </c>
      <c r="AN894" s="23" t="s">
        <v>194</v>
      </c>
      <c r="AT894" s="44"/>
      <c r="AU894" s="44"/>
      <c r="BD894" s="23" t="s">
        <v>182</v>
      </c>
      <c r="BE894" s="1" t="s">
        <v>183</v>
      </c>
    </row>
    <row r="895" customFormat="false" ht="15" hidden="false" customHeight="true" outlineLevel="0" collapsed="false">
      <c r="A895" s="23" t="s">
        <v>3719</v>
      </c>
      <c r="B895" s="23" t="s">
        <v>3720</v>
      </c>
      <c r="C895" s="40" t="s">
        <v>177</v>
      </c>
      <c r="D895" s="23" t="s">
        <v>82</v>
      </c>
      <c r="E895" s="23" t="s">
        <v>3685</v>
      </c>
      <c r="F895" s="23" t="s">
        <v>3721</v>
      </c>
      <c r="G895" s="23" t="n">
        <v>108</v>
      </c>
      <c r="H895" s="23" t="n">
        <v>315</v>
      </c>
      <c r="I895" s="41" t="s">
        <v>180</v>
      </c>
      <c r="K895" s="23" t="n">
        <v>0</v>
      </c>
      <c r="L895" s="23" t="n">
        <v>0</v>
      </c>
      <c r="M895" s="23" t="n">
        <v>0</v>
      </c>
      <c r="N895" s="23" t="n">
        <v>315</v>
      </c>
      <c r="O895" s="23" t="n">
        <f aca="false">K895+L895</f>
        <v>0</v>
      </c>
      <c r="P895" s="23" t="n">
        <f aca="false">K895+L895+M895+N895</f>
        <v>315</v>
      </c>
      <c r="Q895" s="23" t="n">
        <v>0</v>
      </c>
      <c r="R895" s="23" t="n">
        <v>4102</v>
      </c>
      <c r="S895" s="23" t="n">
        <v>3240</v>
      </c>
      <c r="T895" s="23" t="n">
        <v>1758</v>
      </c>
      <c r="U895" s="42" t="n">
        <f aca="false">IF(I895="delivery",O895-SUM(Q895+R895),IF(I895="PO",P895-SUM(Q895:R895)))</f>
        <v>-4102</v>
      </c>
      <c r="V895" s="43" t="n">
        <v>108.9</v>
      </c>
      <c r="W895" s="43"/>
      <c r="X895" s="43" t="n">
        <f aca="false">W895-V895</f>
        <v>-108.9</v>
      </c>
      <c r="Z895" s="44"/>
      <c r="AA895" s="44"/>
      <c r="AM895" s="23" t="str">
        <f aca="false">D895</f>
        <v>Arista</v>
      </c>
      <c r="AN895" s="23" t="s">
        <v>194</v>
      </c>
      <c r="AT895" s="44"/>
      <c r="AU895" s="44"/>
      <c r="BD895" s="23" t="s">
        <v>719</v>
      </c>
      <c r="BE895" s="1" t="s">
        <v>183</v>
      </c>
    </row>
    <row r="896" customFormat="false" ht="15" hidden="false" customHeight="true" outlineLevel="0" collapsed="false">
      <c r="A896" s="23" t="s">
        <v>3722</v>
      </c>
      <c r="B896" s="23" t="s">
        <v>3723</v>
      </c>
      <c r="C896" s="40" t="s">
        <v>177</v>
      </c>
      <c r="D896" s="23" t="s">
        <v>82</v>
      </c>
      <c r="E896" s="23" t="s">
        <v>3724</v>
      </c>
      <c r="F896" s="23" t="s">
        <v>3725</v>
      </c>
      <c r="G896" s="23" t="n">
        <v>71</v>
      </c>
      <c r="H896" s="23" t="n">
        <v>250</v>
      </c>
      <c r="I896" s="41" t="s">
        <v>188</v>
      </c>
      <c r="K896" s="23" t="n">
        <v>0</v>
      </c>
      <c r="L896" s="23" t="n">
        <v>0</v>
      </c>
      <c r="M896" s="23" t="n">
        <v>0</v>
      </c>
      <c r="N896" s="23" t="n">
        <v>0</v>
      </c>
      <c r="O896" s="23" t="n">
        <f aca="false">K896+L896</f>
        <v>0</v>
      </c>
      <c r="P896" s="23" t="n">
        <f aca="false">K896+L896+M896+N896</f>
        <v>0</v>
      </c>
      <c r="Q896" s="23" t="n">
        <v>263</v>
      </c>
      <c r="R896" s="23" t="n">
        <v>103</v>
      </c>
      <c r="S896" s="23" t="n">
        <v>56</v>
      </c>
      <c r="T896" s="23" t="n">
        <v>28</v>
      </c>
      <c r="U896" s="42" t="n">
        <f aca="false">IF(I896="delivery",O896-SUM(Q896+R896),IF(I896="PO",P896-SUM(Q896:R896)))</f>
        <v>-366</v>
      </c>
      <c r="V896" s="43" t="n">
        <v>1.5716</v>
      </c>
      <c r="W896" s="43"/>
      <c r="X896" s="43" t="n">
        <f aca="false">W896-V896</f>
        <v>-1.5716</v>
      </c>
      <c r="Z896" s="44"/>
      <c r="AA896" s="44"/>
      <c r="AM896" s="23" t="str">
        <f aca="false">D896</f>
        <v>Arista</v>
      </c>
      <c r="AN896" s="23" t="s">
        <v>189</v>
      </c>
      <c r="AT896" s="44"/>
      <c r="AU896" s="44"/>
      <c r="BD896" s="23" t="s">
        <v>182</v>
      </c>
      <c r="BE896" s="1" t="s">
        <v>183</v>
      </c>
    </row>
    <row r="897" customFormat="false" ht="15" hidden="false" customHeight="true" outlineLevel="0" collapsed="false">
      <c r="A897" s="23" t="s">
        <v>3726</v>
      </c>
      <c r="B897" s="23" t="s">
        <v>3727</v>
      </c>
      <c r="C897" s="40" t="s">
        <v>177</v>
      </c>
      <c r="D897" s="23" t="s">
        <v>82</v>
      </c>
      <c r="E897" s="23" t="s">
        <v>3728</v>
      </c>
      <c r="F897" s="23" t="s">
        <v>3729</v>
      </c>
      <c r="G897" s="23" t="n">
        <v>71</v>
      </c>
      <c r="H897" s="23" t="n">
        <v>2500</v>
      </c>
      <c r="I897" s="41" t="s">
        <v>188</v>
      </c>
      <c r="K897" s="23" t="n">
        <v>0</v>
      </c>
      <c r="L897" s="23" t="n">
        <v>1000</v>
      </c>
      <c r="M897" s="23" t="n">
        <v>0</v>
      </c>
      <c r="N897" s="23" t="n">
        <v>0</v>
      </c>
      <c r="O897" s="23" t="n">
        <f aca="false">K897+L897</f>
        <v>1000</v>
      </c>
      <c r="P897" s="23" t="n">
        <f aca="false">K897+L897+M897+N897</f>
        <v>1000</v>
      </c>
      <c r="Q897" s="23" t="n">
        <v>390</v>
      </c>
      <c r="R897" s="23" t="n">
        <v>168</v>
      </c>
      <c r="S897" s="23" t="n">
        <v>168</v>
      </c>
      <c r="T897" s="23" t="n">
        <v>76</v>
      </c>
      <c r="U897" s="42" t="n">
        <f aca="false">IF(I897="delivery",O897-SUM(Q897+R897),IF(I897="PO",P897-SUM(Q897:R897)))</f>
        <v>442</v>
      </c>
      <c r="V897" s="43" t="n">
        <v>1.78</v>
      </c>
      <c r="W897" s="43"/>
      <c r="X897" s="43" t="n">
        <f aca="false">W897-V897</f>
        <v>-1.78</v>
      </c>
      <c r="Y897" s="23" t="n">
        <v>1.85</v>
      </c>
      <c r="Z897" s="44"/>
      <c r="AA897" s="44"/>
      <c r="AM897" s="23" t="str">
        <f aca="false">D897</f>
        <v>Arista</v>
      </c>
      <c r="AN897" s="23" t="s">
        <v>189</v>
      </c>
      <c r="AT897" s="44"/>
      <c r="AU897" s="44"/>
      <c r="BD897" s="23" t="s">
        <v>182</v>
      </c>
      <c r="BE897" s="1" t="s">
        <v>183</v>
      </c>
    </row>
    <row r="898" customFormat="false" ht="15" hidden="false" customHeight="true" outlineLevel="0" collapsed="false">
      <c r="A898" s="23" t="s">
        <v>3730</v>
      </c>
      <c r="B898" s="23" t="s">
        <v>3731</v>
      </c>
      <c r="C898" s="40" t="s">
        <v>177</v>
      </c>
      <c r="D898" s="23" t="s">
        <v>82</v>
      </c>
      <c r="E898" s="23" t="s">
        <v>3732</v>
      </c>
      <c r="F898" s="23" t="s">
        <v>3733</v>
      </c>
      <c r="G898" s="23" t="n">
        <v>55</v>
      </c>
      <c r="H898" s="23" t="n">
        <v>1</v>
      </c>
      <c r="I898" s="41" t="s">
        <v>188</v>
      </c>
      <c r="K898" s="23" t="n">
        <v>0</v>
      </c>
      <c r="L898" s="23" t="n">
        <v>103</v>
      </c>
      <c r="M898" s="23" t="n">
        <v>0</v>
      </c>
      <c r="N898" s="23" t="n">
        <v>0</v>
      </c>
      <c r="O898" s="23" t="n">
        <f aca="false">K898+L898</f>
        <v>103</v>
      </c>
      <c r="P898" s="23" t="n">
        <f aca="false">K898+L898+M898+N898</f>
        <v>103</v>
      </c>
      <c r="Q898" s="23" t="n">
        <v>10</v>
      </c>
      <c r="R898" s="23" t="n">
        <v>0</v>
      </c>
      <c r="S898" s="23" t="n">
        <v>0</v>
      </c>
      <c r="T898" s="23" t="n">
        <v>0</v>
      </c>
      <c r="U898" s="42" t="n">
        <f aca="false">IF(I898="delivery",O898-SUM(Q898+R898),IF(I898="PO",P898-SUM(Q898:R898)))</f>
        <v>93</v>
      </c>
      <c r="V898" s="45" t="n">
        <v>2.5</v>
      </c>
      <c r="W898" s="45"/>
      <c r="X898" s="43" t="n">
        <f aca="false">W898-V898</f>
        <v>-2.5</v>
      </c>
      <c r="Y898" s="23" t="n">
        <v>1.75</v>
      </c>
      <c r="Z898" s="44"/>
      <c r="AA898" s="44"/>
      <c r="AM898" s="23" t="str">
        <f aca="false">D898</f>
        <v>Arista</v>
      </c>
      <c r="AN898" s="23" t="s">
        <v>189</v>
      </c>
      <c r="AT898" s="44"/>
      <c r="AU898" s="44"/>
      <c r="BD898" s="23" t="s">
        <v>412</v>
      </c>
      <c r="BE898" s="1" t="s">
        <v>183</v>
      </c>
    </row>
    <row r="899" customFormat="false" ht="15" hidden="false" customHeight="true" outlineLevel="0" collapsed="false">
      <c r="A899" s="23" t="s">
        <v>3734</v>
      </c>
      <c r="B899" s="23" t="s">
        <v>3735</v>
      </c>
      <c r="C899" s="40" t="s">
        <v>177</v>
      </c>
      <c r="D899" s="23" t="s">
        <v>82</v>
      </c>
      <c r="E899" s="23" t="s">
        <v>3736</v>
      </c>
      <c r="F899" s="23" t="s">
        <v>3737</v>
      </c>
      <c r="G899" s="23" t="n">
        <v>41</v>
      </c>
      <c r="H899" s="23" t="n">
        <v>1000</v>
      </c>
      <c r="I899" s="41" t="s">
        <v>188</v>
      </c>
      <c r="K899" s="23" t="n">
        <v>9908</v>
      </c>
      <c r="L899" s="23" t="n">
        <v>761</v>
      </c>
      <c r="M899" s="23" t="n">
        <v>0</v>
      </c>
      <c r="N899" s="23" t="n">
        <v>0</v>
      </c>
      <c r="O899" s="23" t="n">
        <f aca="false">K899+L899</f>
        <v>10669</v>
      </c>
      <c r="P899" s="23" t="n">
        <f aca="false">K899+L899+M899+N899</f>
        <v>10669</v>
      </c>
      <c r="Q899" s="23" t="n">
        <v>2688</v>
      </c>
      <c r="R899" s="23" t="n">
        <v>2644</v>
      </c>
      <c r="S899" s="23" t="n">
        <v>2512</v>
      </c>
      <c r="T899" s="23" t="n">
        <v>892</v>
      </c>
      <c r="U899" s="42" t="n">
        <f aca="false">IF(I899="delivery",O899-SUM(Q899+R899),IF(I899="PO",P899-SUM(Q899:R899)))</f>
        <v>5337</v>
      </c>
      <c r="V899" s="43" t="n">
        <v>1.898</v>
      </c>
      <c r="W899" s="43"/>
      <c r="X899" s="43" t="n">
        <f aca="false">W899-V899</f>
        <v>-1.898</v>
      </c>
      <c r="Z899" s="44"/>
      <c r="AA899" s="44"/>
      <c r="AM899" s="23" t="str">
        <f aca="false">D899</f>
        <v>Arista</v>
      </c>
      <c r="AN899" s="23" t="s">
        <v>263</v>
      </c>
      <c r="AT899" s="44"/>
      <c r="AU899" s="44"/>
      <c r="BD899" s="23" t="s">
        <v>182</v>
      </c>
      <c r="BE899" s="1" t="s">
        <v>183</v>
      </c>
    </row>
    <row r="900" customFormat="false" ht="15" hidden="false" customHeight="true" outlineLevel="0" collapsed="false">
      <c r="A900" s="23" t="s">
        <v>3738</v>
      </c>
      <c r="B900" s="23" t="s">
        <v>3739</v>
      </c>
      <c r="C900" s="40" t="s">
        <v>177</v>
      </c>
      <c r="D900" s="23" t="s">
        <v>82</v>
      </c>
      <c r="E900" s="23" t="s">
        <v>3740</v>
      </c>
      <c r="F900" s="23" t="s">
        <v>3741</v>
      </c>
      <c r="G900" s="23" t="n">
        <v>41</v>
      </c>
      <c r="H900" s="23" t="n">
        <v>1000</v>
      </c>
      <c r="I900" s="41" t="s">
        <v>188</v>
      </c>
      <c r="K900" s="23" t="n">
        <v>4015</v>
      </c>
      <c r="L900" s="23" t="n">
        <v>761</v>
      </c>
      <c r="M900" s="23" t="n">
        <v>0</v>
      </c>
      <c r="N900" s="23" t="n">
        <v>0</v>
      </c>
      <c r="O900" s="23" t="n">
        <f aca="false">K900+L900</f>
        <v>4776</v>
      </c>
      <c r="P900" s="23" t="n">
        <f aca="false">K900+L900+M900+N900</f>
        <v>4776</v>
      </c>
      <c r="Q900" s="23" t="n">
        <v>2688</v>
      </c>
      <c r="R900" s="23" t="n">
        <v>2644</v>
      </c>
      <c r="S900" s="23" t="n">
        <v>2512</v>
      </c>
      <c r="T900" s="23" t="n">
        <v>892</v>
      </c>
      <c r="U900" s="42" t="n">
        <f aca="false">IF(I900="delivery",O900-SUM(Q900+R900),IF(I900="PO",P900-SUM(Q900:R900)))</f>
        <v>-556</v>
      </c>
      <c r="V900" s="43" t="n">
        <v>1.898</v>
      </c>
      <c r="W900" s="43"/>
      <c r="X900" s="43" t="n">
        <f aca="false">W900-V900</f>
        <v>-1.898</v>
      </c>
      <c r="Z900" s="44"/>
      <c r="AA900" s="44"/>
      <c r="AM900" s="23" t="str">
        <f aca="false">D900</f>
        <v>Arista</v>
      </c>
      <c r="AN900" s="23" t="s">
        <v>263</v>
      </c>
      <c r="AT900" s="44"/>
      <c r="AU900" s="44"/>
      <c r="BD900" s="23" t="s">
        <v>182</v>
      </c>
      <c r="BE900" s="1" t="s">
        <v>183</v>
      </c>
    </row>
    <row r="901" customFormat="false" ht="15" hidden="false" customHeight="true" outlineLevel="0" collapsed="false">
      <c r="A901" s="23" t="s">
        <v>3742</v>
      </c>
      <c r="B901" s="23" t="s">
        <v>3743</v>
      </c>
      <c r="C901" s="40" t="s">
        <v>177</v>
      </c>
      <c r="D901" s="23" t="s">
        <v>82</v>
      </c>
      <c r="E901" s="23" t="s">
        <v>3744</v>
      </c>
      <c r="F901" s="23" t="s">
        <v>3745</v>
      </c>
      <c r="G901" s="23" t="n">
        <v>41</v>
      </c>
      <c r="H901" s="23" t="n">
        <v>2000</v>
      </c>
      <c r="I901" s="41" t="s">
        <v>188</v>
      </c>
      <c r="K901" s="23" t="n">
        <v>0</v>
      </c>
      <c r="L901" s="23" t="n">
        <v>0</v>
      </c>
      <c r="M901" s="23" t="n">
        <v>0</v>
      </c>
      <c r="N901" s="23" t="n">
        <v>0</v>
      </c>
      <c r="O901" s="23" t="n">
        <f aca="false">K901+L901</f>
        <v>0</v>
      </c>
      <c r="P901" s="23" t="n">
        <f aca="false">K901+L901+M901+N901</f>
        <v>0</v>
      </c>
      <c r="Q901" s="23" t="n">
        <v>0</v>
      </c>
      <c r="R901" s="23" t="n">
        <v>1692</v>
      </c>
      <c r="S901" s="23" t="n">
        <v>4692</v>
      </c>
      <c r="T901" s="23" t="n">
        <v>23748</v>
      </c>
      <c r="U901" s="42" t="n">
        <f aca="false">IF(I901="delivery",O901-SUM(Q901+R901),IF(I901="PO",P901-SUM(Q901:R901)))</f>
        <v>-1692</v>
      </c>
      <c r="V901" s="43" t="n">
        <v>0.5531</v>
      </c>
      <c r="W901" s="43"/>
      <c r="X901" s="43" t="n">
        <f aca="false">W901-V901</f>
        <v>-0.5531</v>
      </c>
      <c r="Z901" s="44"/>
      <c r="AA901" s="44"/>
      <c r="AM901" s="23" t="str">
        <f aca="false">D901</f>
        <v>Arista</v>
      </c>
      <c r="AN901" s="23" t="s">
        <v>263</v>
      </c>
      <c r="AT901" s="44"/>
      <c r="AU901" s="44"/>
      <c r="BD901" s="23" t="s">
        <v>182</v>
      </c>
      <c r="BE901" s="1" t="s">
        <v>183</v>
      </c>
    </row>
    <row r="902" customFormat="false" ht="15" hidden="false" customHeight="true" outlineLevel="0" collapsed="false">
      <c r="A902" s="23" t="s">
        <v>3746</v>
      </c>
      <c r="B902" s="23" t="s">
        <v>3747</v>
      </c>
      <c r="C902" s="40" t="s">
        <v>177</v>
      </c>
      <c r="D902" s="23" t="s">
        <v>82</v>
      </c>
      <c r="E902" s="23" t="s">
        <v>1332</v>
      </c>
      <c r="F902" s="23" t="s">
        <v>3748</v>
      </c>
      <c r="G902" s="23" t="n">
        <v>55</v>
      </c>
      <c r="H902" s="23" t="n">
        <v>1</v>
      </c>
      <c r="I902" s="41" t="s">
        <v>188</v>
      </c>
      <c r="K902" s="23" t="n">
        <v>0</v>
      </c>
      <c r="L902" s="23" t="n">
        <v>0</v>
      </c>
      <c r="M902" s="23" t="n">
        <v>0</v>
      </c>
      <c r="N902" s="23" t="n">
        <v>0</v>
      </c>
      <c r="O902" s="23" t="n">
        <f aca="false">K902+L902</f>
        <v>0</v>
      </c>
      <c r="P902" s="23" t="n">
        <f aca="false">K902+L902+M902+N902</f>
        <v>0</v>
      </c>
      <c r="Q902" s="23" t="n">
        <v>0</v>
      </c>
      <c r="R902" s="23" t="n">
        <v>0</v>
      </c>
      <c r="S902" s="23" t="n">
        <v>0</v>
      </c>
      <c r="T902" s="23" t="n">
        <v>0</v>
      </c>
      <c r="U902" s="42" t="n">
        <f aca="false">IF(I902="delivery",O902-SUM(Q902+R902),IF(I902="PO",P902-SUM(Q902:R902)))</f>
        <v>0</v>
      </c>
      <c r="V902" s="43" t="n">
        <v>1E-005</v>
      </c>
      <c r="W902" s="43"/>
      <c r="X902" s="43" t="n">
        <f aca="false">W902-V902</f>
        <v>-1E-005</v>
      </c>
      <c r="Z902" s="44"/>
      <c r="AA902" s="44"/>
      <c r="AM902" s="23" t="str">
        <f aca="false">D902</f>
        <v>Arista</v>
      </c>
      <c r="AN902" s="23" t="s">
        <v>263</v>
      </c>
      <c r="AT902" s="44"/>
      <c r="AU902" s="44"/>
      <c r="BD902" s="23" t="s">
        <v>714</v>
      </c>
      <c r="BE902" s="1" t="s">
        <v>183</v>
      </c>
    </row>
    <row r="903" customFormat="false" ht="15" hidden="false" customHeight="true" outlineLevel="0" collapsed="false">
      <c r="A903" s="23" t="s">
        <v>3749</v>
      </c>
      <c r="B903" s="23" t="s">
        <v>3750</v>
      </c>
      <c r="C903" s="40" t="s">
        <v>177</v>
      </c>
      <c r="D903" s="23" t="s">
        <v>82</v>
      </c>
      <c r="E903" s="23" t="s">
        <v>3751</v>
      </c>
      <c r="F903" s="23" t="s">
        <v>3752</v>
      </c>
      <c r="G903" s="23" t="n">
        <v>41</v>
      </c>
      <c r="H903" s="23" t="n">
        <v>1000</v>
      </c>
      <c r="I903" s="41" t="s">
        <v>188</v>
      </c>
      <c r="K903" s="23" t="n">
        <v>0</v>
      </c>
      <c r="L903" s="23" t="n">
        <v>0</v>
      </c>
      <c r="M903" s="23" t="n">
        <v>0</v>
      </c>
      <c r="N903" s="23" t="n">
        <v>0</v>
      </c>
      <c r="O903" s="23" t="n">
        <f aca="false">K903+L903</f>
        <v>0</v>
      </c>
      <c r="P903" s="23" t="n">
        <f aca="false">K903+L903+M903+N903</f>
        <v>0</v>
      </c>
      <c r="Q903" s="23" t="n">
        <v>0</v>
      </c>
      <c r="R903" s="23" t="n">
        <v>14688</v>
      </c>
      <c r="S903" s="23" t="n">
        <v>11988</v>
      </c>
      <c r="T903" s="23" t="n">
        <v>5094</v>
      </c>
      <c r="U903" s="42" t="n">
        <f aca="false">IF(I903="delivery",O903-SUM(Q903+R903),IF(I903="PO",P903-SUM(Q903:R903)))</f>
        <v>-14688</v>
      </c>
      <c r="V903" s="43" t="n">
        <v>0.4502</v>
      </c>
      <c r="W903" s="43"/>
      <c r="X903" s="43" t="n">
        <f aca="false">W903-V903</f>
        <v>-0.4502</v>
      </c>
      <c r="Z903" s="44"/>
      <c r="AA903" s="44"/>
      <c r="AM903" s="23" t="str">
        <f aca="false">D903</f>
        <v>Arista</v>
      </c>
      <c r="AN903" s="23" t="s">
        <v>263</v>
      </c>
      <c r="AT903" s="44"/>
      <c r="AU903" s="44"/>
      <c r="BD903" s="23" t="s">
        <v>182</v>
      </c>
      <c r="BE903" s="1" t="s">
        <v>183</v>
      </c>
    </row>
    <row r="904" customFormat="false" ht="15" hidden="false" customHeight="true" outlineLevel="0" collapsed="false">
      <c r="A904" s="23" t="s">
        <v>3753</v>
      </c>
      <c r="B904" s="23" t="s">
        <v>3754</v>
      </c>
      <c r="C904" s="40" t="s">
        <v>177</v>
      </c>
      <c r="D904" s="23" t="s">
        <v>82</v>
      </c>
      <c r="E904" s="23" t="s">
        <v>3755</v>
      </c>
      <c r="F904" s="23" t="s">
        <v>3756</v>
      </c>
      <c r="G904" s="23" t="n">
        <v>41</v>
      </c>
      <c r="H904" s="23" t="n">
        <v>1000</v>
      </c>
      <c r="I904" s="41" t="s">
        <v>188</v>
      </c>
      <c r="K904" s="23" t="n">
        <v>0</v>
      </c>
      <c r="L904" s="23" t="n">
        <v>0</v>
      </c>
      <c r="M904" s="23" t="n">
        <v>0</v>
      </c>
      <c r="N904" s="23" t="n">
        <v>0</v>
      </c>
      <c r="O904" s="23" t="n">
        <f aca="false">K904+L904</f>
        <v>0</v>
      </c>
      <c r="P904" s="23" t="n">
        <f aca="false">K904+L904+M904+N904</f>
        <v>0</v>
      </c>
      <c r="Q904" s="23" t="n">
        <v>0</v>
      </c>
      <c r="R904" s="23" t="n">
        <v>1632</v>
      </c>
      <c r="S904" s="23" t="n">
        <v>1332</v>
      </c>
      <c r="T904" s="23" t="n">
        <v>566</v>
      </c>
      <c r="U904" s="42" t="n">
        <f aca="false">IF(I904="delivery",O904-SUM(Q904+R904),IF(I904="PO",P904-SUM(Q904:R904)))</f>
        <v>-1632</v>
      </c>
      <c r="V904" s="43" t="n">
        <v>0.4502</v>
      </c>
      <c r="W904" s="43"/>
      <c r="X904" s="43" t="n">
        <f aca="false">W904-V904</f>
        <v>-0.4502</v>
      </c>
      <c r="Z904" s="44"/>
      <c r="AA904" s="44"/>
      <c r="AM904" s="23" t="str">
        <f aca="false">D904</f>
        <v>Arista</v>
      </c>
      <c r="AN904" s="23" t="s">
        <v>263</v>
      </c>
      <c r="AT904" s="44"/>
      <c r="AU904" s="44"/>
      <c r="BD904" s="23" t="s">
        <v>182</v>
      </c>
      <c r="BE904" s="1" t="s">
        <v>183</v>
      </c>
    </row>
    <row r="905" customFormat="false" ht="15" hidden="false" customHeight="true" outlineLevel="0" collapsed="false">
      <c r="A905" s="23" t="s">
        <v>3757</v>
      </c>
      <c r="B905" s="23" t="s">
        <v>3758</v>
      </c>
      <c r="C905" s="40" t="s">
        <v>177</v>
      </c>
      <c r="D905" s="23" t="s">
        <v>82</v>
      </c>
      <c r="E905" s="23" t="s">
        <v>3759</v>
      </c>
      <c r="F905" s="23" t="s">
        <v>3760</v>
      </c>
      <c r="G905" s="23" t="n">
        <v>41</v>
      </c>
      <c r="H905" s="23" t="n">
        <v>1000</v>
      </c>
      <c r="I905" s="41" t="s">
        <v>188</v>
      </c>
      <c r="K905" s="23" t="n">
        <v>0</v>
      </c>
      <c r="L905" s="23" t="n">
        <v>0</v>
      </c>
      <c r="M905" s="23" t="n">
        <v>0</v>
      </c>
      <c r="N905" s="23" t="n">
        <v>0</v>
      </c>
      <c r="O905" s="23" t="n">
        <f aca="false">K905+L905</f>
        <v>0</v>
      </c>
      <c r="P905" s="23" t="n">
        <f aca="false">K905+L905+M905+N905</f>
        <v>0</v>
      </c>
      <c r="Q905" s="23" t="n">
        <v>0</v>
      </c>
      <c r="R905" s="23" t="n">
        <v>1632</v>
      </c>
      <c r="S905" s="23" t="n">
        <v>1332</v>
      </c>
      <c r="T905" s="23" t="n">
        <v>566</v>
      </c>
      <c r="U905" s="42" t="n">
        <f aca="false">IF(I905="delivery",O905-SUM(Q905+R905),IF(I905="PO",P905-SUM(Q905:R905)))</f>
        <v>-1632</v>
      </c>
      <c r="V905" s="43" t="n">
        <v>0.4587</v>
      </c>
      <c r="W905" s="43"/>
      <c r="X905" s="43" t="n">
        <f aca="false">W905-V905</f>
        <v>-0.4587</v>
      </c>
      <c r="Z905" s="44"/>
      <c r="AA905" s="44"/>
      <c r="AM905" s="23" t="str">
        <f aca="false">D905</f>
        <v>Arista</v>
      </c>
      <c r="AN905" s="23" t="s">
        <v>263</v>
      </c>
      <c r="AT905" s="44"/>
      <c r="AU905" s="44"/>
      <c r="BD905" s="23" t="s">
        <v>182</v>
      </c>
      <c r="BE905" s="1" t="s">
        <v>183</v>
      </c>
    </row>
    <row r="906" customFormat="false" ht="15" hidden="false" customHeight="true" outlineLevel="0" collapsed="false">
      <c r="A906" s="23" t="s">
        <v>3761</v>
      </c>
      <c r="B906" s="23" t="s">
        <v>3762</v>
      </c>
      <c r="C906" s="40" t="s">
        <v>177</v>
      </c>
      <c r="D906" s="23" t="s">
        <v>82</v>
      </c>
      <c r="E906" s="23" t="s">
        <v>3763</v>
      </c>
      <c r="F906" s="23" t="s">
        <v>3764</v>
      </c>
      <c r="G906" s="23" t="n">
        <v>41</v>
      </c>
      <c r="H906" s="23" t="n">
        <v>1000</v>
      </c>
      <c r="I906" s="41" t="s">
        <v>188</v>
      </c>
      <c r="K906" s="23" t="n">
        <v>0</v>
      </c>
      <c r="L906" s="23" t="n">
        <v>0</v>
      </c>
      <c r="M906" s="23" t="n">
        <v>0</v>
      </c>
      <c r="N906" s="23" t="n">
        <v>0</v>
      </c>
      <c r="O906" s="23" t="n">
        <f aca="false">K906+L906</f>
        <v>0</v>
      </c>
      <c r="P906" s="23" t="n">
        <f aca="false">K906+L906+M906+N906</f>
        <v>0</v>
      </c>
      <c r="Q906" s="23" t="n">
        <v>0</v>
      </c>
      <c r="R906" s="23" t="n">
        <v>5712</v>
      </c>
      <c r="S906" s="23" t="n">
        <v>4662</v>
      </c>
      <c r="T906" s="23" t="n">
        <v>1981</v>
      </c>
      <c r="U906" s="42" t="n">
        <f aca="false">IF(I906="delivery",O906-SUM(Q906+R906),IF(I906="PO",P906-SUM(Q906:R906)))</f>
        <v>-5712</v>
      </c>
      <c r="V906" s="43" t="n">
        <v>0.4662</v>
      </c>
      <c r="W906" s="43"/>
      <c r="X906" s="43" t="n">
        <f aca="false">W906-V906</f>
        <v>-0.4662</v>
      </c>
      <c r="Z906" s="44"/>
      <c r="AA906" s="44"/>
      <c r="AM906" s="23" t="str">
        <f aca="false">D906</f>
        <v>Arista</v>
      </c>
      <c r="AN906" s="23" t="s">
        <v>263</v>
      </c>
      <c r="AT906" s="44"/>
      <c r="AU906" s="44"/>
      <c r="BD906" s="23" t="s">
        <v>182</v>
      </c>
      <c r="BE906" s="1" t="s">
        <v>183</v>
      </c>
    </row>
    <row r="907" customFormat="false" ht="15" hidden="false" customHeight="true" outlineLevel="0" collapsed="false">
      <c r="A907" s="23" t="s">
        <v>3765</v>
      </c>
      <c r="B907" s="23" t="s">
        <v>3766</v>
      </c>
      <c r="C907" s="40" t="s">
        <v>177</v>
      </c>
      <c r="D907" s="23" t="s">
        <v>82</v>
      </c>
      <c r="E907" s="23" t="s">
        <v>3767</v>
      </c>
      <c r="F907" s="23" t="s">
        <v>3768</v>
      </c>
      <c r="G907" s="23" t="n">
        <v>41</v>
      </c>
      <c r="H907" s="23" t="n">
        <v>1000</v>
      </c>
      <c r="I907" s="41" t="s">
        <v>188</v>
      </c>
      <c r="K907" s="23" t="n">
        <v>0</v>
      </c>
      <c r="L907" s="23" t="n">
        <v>0</v>
      </c>
      <c r="M907" s="23" t="n">
        <v>0</v>
      </c>
      <c r="N907" s="23" t="n">
        <v>0</v>
      </c>
      <c r="O907" s="23" t="n">
        <f aca="false">K907+L907</f>
        <v>0</v>
      </c>
      <c r="P907" s="23" t="n">
        <f aca="false">K907+L907+M907+N907</f>
        <v>0</v>
      </c>
      <c r="Q907" s="23" t="n">
        <v>0</v>
      </c>
      <c r="R907" s="23" t="n">
        <v>816</v>
      </c>
      <c r="S907" s="23" t="n">
        <v>666</v>
      </c>
      <c r="T907" s="23" t="n">
        <v>283</v>
      </c>
      <c r="U907" s="42" t="n">
        <f aca="false">IF(I907="delivery",O907-SUM(Q907+R907),IF(I907="PO",P907-SUM(Q907:R907)))</f>
        <v>-816</v>
      </c>
      <c r="V907" s="43" t="n">
        <v>0.4662</v>
      </c>
      <c r="W907" s="43"/>
      <c r="X907" s="43" t="n">
        <f aca="false">W907-V907</f>
        <v>-0.4662</v>
      </c>
      <c r="Z907" s="44"/>
      <c r="AA907" s="44"/>
      <c r="AM907" s="23" t="str">
        <f aca="false">D907</f>
        <v>Arista</v>
      </c>
      <c r="AN907" s="23" t="s">
        <v>263</v>
      </c>
      <c r="AT907" s="44"/>
      <c r="AU907" s="44"/>
      <c r="BD907" s="23" t="s">
        <v>182</v>
      </c>
      <c r="BE907" s="1" t="s">
        <v>183</v>
      </c>
    </row>
    <row r="908" customFormat="false" ht="15" hidden="false" customHeight="true" outlineLevel="0" collapsed="false">
      <c r="A908" s="23" t="s">
        <v>3769</v>
      </c>
      <c r="B908" s="23" t="s">
        <v>3770</v>
      </c>
      <c r="C908" s="40" t="s">
        <v>177</v>
      </c>
      <c r="D908" s="23" t="s">
        <v>82</v>
      </c>
      <c r="E908" s="23" t="s">
        <v>3771</v>
      </c>
      <c r="F908" s="23" t="s">
        <v>3772</v>
      </c>
      <c r="G908" s="23" t="n">
        <v>41</v>
      </c>
      <c r="H908" s="23" t="n">
        <v>1000</v>
      </c>
      <c r="I908" s="41" t="s">
        <v>188</v>
      </c>
      <c r="K908" s="23" t="n">
        <v>0</v>
      </c>
      <c r="L908" s="23" t="n">
        <v>0</v>
      </c>
      <c r="M908" s="23" t="n">
        <v>0</v>
      </c>
      <c r="N908" s="23" t="n">
        <v>0</v>
      </c>
      <c r="O908" s="23" t="n">
        <f aca="false">K908+L908</f>
        <v>0</v>
      </c>
      <c r="P908" s="23" t="n">
        <f aca="false">K908+L908+M908+N908</f>
        <v>0</v>
      </c>
      <c r="Q908" s="23" t="n">
        <v>0</v>
      </c>
      <c r="R908" s="23" t="n">
        <v>816</v>
      </c>
      <c r="S908" s="23" t="n">
        <v>666</v>
      </c>
      <c r="T908" s="23" t="n">
        <v>283</v>
      </c>
      <c r="U908" s="42" t="n">
        <f aca="false">IF(I908="delivery",O908-SUM(Q908+R908),IF(I908="PO",P908-SUM(Q908:R908)))</f>
        <v>-816</v>
      </c>
      <c r="V908" s="43" t="n">
        <v>0.4662</v>
      </c>
      <c r="W908" s="43"/>
      <c r="X908" s="43" t="n">
        <f aca="false">W908-V908</f>
        <v>-0.4662</v>
      </c>
      <c r="Z908" s="44"/>
      <c r="AA908" s="44"/>
      <c r="AM908" s="23" t="str">
        <f aca="false">D908</f>
        <v>Arista</v>
      </c>
      <c r="AN908" s="23" t="s">
        <v>263</v>
      </c>
      <c r="AT908" s="44"/>
      <c r="AU908" s="44"/>
      <c r="BD908" s="23" t="s">
        <v>182</v>
      </c>
      <c r="BE908" s="1" t="s">
        <v>183</v>
      </c>
    </row>
    <row r="909" customFormat="false" ht="15" hidden="false" customHeight="true" outlineLevel="0" collapsed="false">
      <c r="A909" s="23" t="s">
        <v>3773</v>
      </c>
      <c r="B909" s="23" t="s">
        <v>3774</v>
      </c>
      <c r="C909" s="40" t="s">
        <v>177</v>
      </c>
      <c r="D909" s="23" t="s">
        <v>1471</v>
      </c>
      <c r="E909" s="23" t="s">
        <v>3775</v>
      </c>
      <c r="F909" s="23" t="s">
        <v>3776</v>
      </c>
      <c r="G909" s="23" t="n">
        <v>91</v>
      </c>
      <c r="H909" s="23" t="n">
        <v>80</v>
      </c>
      <c r="I909" s="41" t="s">
        <v>188</v>
      </c>
      <c r="K909" s="23" t="n">
        <v>0</v>
      </c>
      <c r="L909" s="23" t="n">
        <v>6633</v>
      </c>
      <c r="M909" s="23" t="n">
        <v>0</v>
      </c>
      <c r="N909" s="23" t="n">
        <v>0</v>
      </c>
      <c r="O909" s="23" t="n">
        <f aca="false">K909+L909</f>
        <v>6633</v>
      </c>
      <c r="P909" s="23" t="n">
        <f aca="false">K909+L909+M909+N909</f>
        <v>6633</v>
      </c>
      <c r="Q909" s="23" t="n">
        <v>12313</v>
      </c>
      <c r="R909" s="23" t="n">
        <v>12746</v>
      </c>
      <c r="S909" s="23" t="n">
        <v>12250</v>
      </c>
      <c r="T909" s="23" t="n">
        <v>3889</v>
      </c>
      <c r="U909" s="42" t="n">
        <f aca="false">IF(I909="delivery",O909-SUM(Q909+R909),IF(I909="PO",P909-SUM(Q909:R909)))</f>
        <v>-18426</v>
      </c>
      <c r="V909" s="43" t="n">
        <v>0.135</v>
      </c>
      <c r="W909" s="43"/>
      <c r="X909" s="43" t="n">
        <f aca="false">W909-V909</f>
        <v>-0.135</v>
      </c>
      <c r="Z909" s="44"/>
      <c r="AA909" s="44"/>
      <c r="AM909" s="23" t="str">
        <f aca="false">D909</f>
        <v>Sanmina</v>
      </c>
      <c r="AN909" s="23" t="s">
        <v>3124</v>
      </c>
      <c r="AT909" s="44"/>
      <c r="AU909" s="44"/>
      <c r="BD909" s="23" t="s">
        <v>182</v>
      </c>
      <c r="BE909" s="1" t="s">
        <v>183</v>
      </c>
    </row>
    <row r="910" customFormat="false" ht="15" hidden="false" customHeight="true" outlineLevel="0" collapsed="false">
      <c r="A910" s="23" t="s">
        <v>3777</v>
      </c>
      <c r="B910" s="23" t="s">
        <v>3778</v>
      </c>
      <c r="C910" s="40" t="s">
        <v>177</v>
      </c>
      <c r="D910" s="23" t="s">
        <v>1471</v>
      </c>
      <c r="E910" s="23" t="s">
        <v>3779</v>
      </c>
      <c r="F910" s="23" t="s">
        <v>3780</v>
      </c>
      <c r="G910" s="23" t="n">
        <v>23</v>
      </c>
      <c r="H910" s="23" t="n">
        <v>40</v>
      </c>
      <c r="I910" s="41" t="s">
        <v>188</v>
      </c>
      <c r="K910" s="23" t="n">
        <v>0</v>
      </c>
      <c r="L910" s="23" t="n">
        <v>1173</v>
      </c>
      <c r="M910" s="23" t="n">
        <v>760</v>
      </c>
      <c r="N910" s="23" t="n">
        <v>0</v>
      </c>
      <c r="O910" s="23" t="n">
        <f aca="false">K910+L910</f>
        <v>1173</v>
      </c>
      <c r="P910" s="23" t="n">
        <f aca="false">K910+L910+M910+N910</f>
        <v>1933</v>
      </c>
      <c r="Q910" s="23" t="n">
        <v>908</v>
      </c>
      <c r="R910" s="23" t="n">
        <v>764</v>
      </c>
      <c r="S910" s="23" t="n">
        <v>747</v>
      </c>
      <c r="T910" s="23" t="n">
        <v>410</v>
      </c>
      <c r="U910" s="42" t="n">
        <f aca="false">IF(I910="delivery",O910-SUM(Q910+R910),IF(I910="PO",P910-SUM(Q910:R910)))</f>
        <v>261</v>
      </c>
      <c r="V910" s="43" t="n">
        <v>0.445</v>
      </c>
      <c r="W910" s="43"/>
      <c r="X910" s="43" t="n">
        <f aca="false">W910-V910</f>
        <v>-0.445</v>
      </c>
      <c r="Y910" s="23" t="n">
        <v>0.59012</v>
      </c>
      <c r="Z910" s="44"/>
      <c r="AA910" s="44"/>
      <c r="AM910" s="23" t="str">
        <f aca="false">D910</f>
        <v>Sanmina</v>
      </c>
      <c r="AN910" s="23" t="s">
        <v>3124</v>
      </c>
      <c r="AT910" s="44"/>
      <c r="AU910" s="44"/>
      <c r="BD910" s="23" t="s">
        <v>182</v>
      </c>
      <c r="BE910" s="1" t="s">
        <v>183</v>
      </c>
    </row>
    <row r="911" customFormat="false" ht="15" hidden="false" customHeight="true" outlineLevel="0" collapsed="false">
      <c r="A911" s="23" t="s">
        <v>3781</v>
      </c>
      <c r="B911" s="23" t="s">
        <v>3782</v>
      </c>
      <c r="C911" s="40" t="s">
        <v>177</v>
      </c>
      <c r="D911" s="23" t="s">
        <v>1471</v>
      </c>
      <c r="E911" s="23" t="s">
        <v>3783</v>
      </c>
      <c r="F911" s="23" t="s">
        <v>3784</v>
      </c>
      <c r="G911" s="23" t="n">
        <v>201</v>
      </c>
      <c r="H911" s="23" t="n">
        <v>10000</v>
      </c>
      <c r="I911" s="41" t="s">
        <v>180</v>
      </c>
      <c r="K911" s="23" t="n">
        <v>0</v>
      </c>
      <c r="L911" s="23" t="n">
        <v>4685579</v>
      </c>
      <c r="M911" s="23" t="n">
        <v>2680000</v>
      </c>
      <c r="N911" s="23" t="n">
        <v>1090000</v>
      </c>
      <c r="O911" s="23" t="n">
        <f aca="false">K911+L911</f>
        <v>4685579</v>
      </c>
      <c r="P911" s="23" t="n">
        <f aca="false">K911+L911+M911+N911</f>
        <v>8455579</v>
      </c>
      <c r="Q911" s="23" t="n">
        <v>3359944</v>
      </c>
      <c r="R911" s="23" t="n">
        <v>2798221</v>
      </c>
      <c r="S911" s="23" t="n">
        <v>2948945</v>
      </c>
      <c r="T911" s="23" t="n">
        <v>661507</v>
      </c>
      <c r="U911" s="42" t="n">
        <f aca="false">IF(I911="delivery",O911-SUM(Q911+R911),IF(I911="PO",P911-SUM(Q911:R911)))</f>
        <v>-1472586</v>
      </c>
      <c r="V911" s="43" t="n">
        <v>0.00162</v>
      </c>
      <c r="W911" s="43"/>
      <c r="X911" s="43" t="n">
        <f aca="false">W911-V911</f>
        <v>-0.00162</v>
      </c>
      <c r="Y911" s="23" t="n">
        <v>0.00155</v>
      </c>
      <c r="Z911" s="44"/>
      <c r="AA911" s="44"/>
      <c r="AM911" s="23" t="str">
        <f aca="false">D911</f>
        <v>Sanmina</v>
      </c>
      <c r="AN911" s="23" t="s">
        <v>3124</v>
      </c>
      <c r="AT911" s="44"/>
      <c r="AU911" s="44"/>
      <c r="BD911" s="23" t="s">
        <v>182</v>
      </c>
      <c r="BE911" s="1" t="s">
        <v>183</v>
      </c>
    </row>
    <row r="912" customFormat="false" ht="15" hidden="false" customHeight="true" outlineLevel="0" collapsed="false">
      <c r="A912" s="23" t="s">
        <v>3785</v>
      </c>
      <c r="B912" s="23" t="s">
        <v>3786</v>
      </c>
      <c r="C912" s="40" t="s">
        <v>177</v>
      </c>
      <c r="D912" s="23" t="s">
        <v>1471</v>
      </c>
      <c r="E912" s="23" t="s">
        <v>3787</v>
      </c>
      <c r="F912" s="23" t="s">
        <v>3788</v>
      </c>
      <c r="G912" s="23" t="n">
        <v>201</v>
      </c>
      <c r="H912" s="23" t="n">
        <v>100000</v>
      </c>
      <c r="I912" s="41" t="s">
        <v>180</v>
      </c>
      <c r="K912" s="23" t="n">
        <v>0</v>
      </c>
      <c r="L912" s="23" t="n">
        <v>679147</v>
      </c>
      <c r="M912" s="23" t="n">
        <v>0</v>
      </c>
      <c r="N912" s="23" t="n">
        <v>140000</v>
      </c>
      <c r="O912" s="23" t="n">
        <f aca="false">K912+L912</f>
        <v>679147</v>
      </c>
      <c r="P912" s="23" t="n">
        <f aca="false">K912+L912+M912+N912</f>
        <v>819147</v>
      </c>
      <c r="Q912" s="23" t="n">
        <v>334770</v>
      </c>
      <c r="R912" s="23" t="n">
        <v>157507</v>
      </c>
      <c r="S912" s="23" t="n">
        <v>195682</v>
      </c>
      <c r="T912" s="23" t="n">
        <v>32694</v>
      </c>
      <c r="U912" s="42" t="n">
        <f aca="false">IF(I912="delivery",O912-SUM(Q912+R912),IF(I912="PO",P912-SUM(Q912:R912)))</f>
        <v>186870</v>
      </c>
      <c r="V912" s="43" t="n">
        <v>0.0032</v>
      </c>
      <c r="W912" s="43"/>
      <c r="X912" s="43" t="n">
        <f aca="false">W912-V912</f>
        <v>-0.0032</v>
      </c>
      <c r="Y912" s="23" t="n">
        <v>0.00239</v>
      </c>
      <c r="Z912" s="44"/>
      <c r="AA912" s="44"/>
      <c r="AM912" s="23" t="str">
        <f aca="false">D912</f>
        <v>Sanmina</v>
      </c>
      <c r="AN912" s="23" t="s">
        <v>3124</v>
      </c>
      <c r="AT912" s="44"/>
      <c r="AU912" s="44"/>
      <c r="BD912" s="23" t="s">
        <v>182</v>
      </c>
      <c r="BE912" s="1" t="s">
        <v>183</v>
      </c>
    </row>
    <row r="913" customFormat="false" ht="15" hidden="false" customHeight="true" outlineLevel="0" collapsed="false">
      <c r="A913" s="23" t="s">
        <v>3789</v>
      </c>
      <c r="B913" s="23" t="s">
        <v>3790</v>
      </c>
      <c r="C913" s="40" t="s">
        <v>177</v>
      </c>
      <c r="D913" s="23" t="s">
        <v>1471</v>
      </c>
      <c r="E913" s="23" t="s">
        <v>3791</v>
      </c>
      <c r="F913" s="23" t="s">
        <v>3792</v>
      </c>
      <c r="G913" s="23" t="n">
        <v>216</v>
      </c>
      <c r="H913" s="23" t="n">
        <v>10000</v>
      </c>
      <c r="I913" s="41" t="s">
        <v>180</v>
      </c>
      <c r="K913" s="23" t="n">
        <v>0</v>
      </c>
      <c r="L913" s="23" t="n">
        <v>3531050</v>
      </c>
      <c r="M913" s="23" t="n">
        <v>0</v>
      </c>
      <c r="N913" s="23" t="n">
        <v>0</v>
      </c>
      <c r="O913" s="23" t="n">
        <f aca="false">K913+L913</f>
        <v>3531050</v>
      </c>
      <c r="P913" s="23" t="n">
        <f aca="false">K913+L913+M913+N913</f>
        <v>3531050</v>
      </c>
      <c r="Q913" s="23" t="n">
        <v>1635914</v>
      </c>
      <c r="R913" s="23" t="n">
        <v>671832</v>
      </c>
      <c r="S913" s="23" t="n">
        <v>897677</v>
      </c>
      <c r="T913" s="23" t="n">
        <v>117311</v>
      </c>
      <c r="U913" s="42" t="n">
        <f aca="false">IF(I913="delivery",O913-SUM(Q913+R913),IF(I913="PO",P913-SUM(Q913:R913)))</f>
        <v>1223304</v>
      </c>
      <c r="V913" s="43" t="n">
        <v>0.00398</v>
      </c>
      <c r="W913" s="43"/>
      <c r="X913" s="43" t="n">
        <f aca="false">W913-V913</f>
        <v>-0.00398</v>
      </c>
      <c r="Y913" s="23" t="n">
        <v>0.00398</v>
      </c>
      <c r="Z913" s="44"/>
      <c r="AA913" s="44"/>
      <c r="AM913" s="23" t="str">
        <f aca="false">D913</f>
        <v>Sanmina</v>
      </c>
      <c r="AN913" s="23" t="s">
        <v>3124</v>
      </c>
      <c r="AT913" s="44"/>
      <c r="AU913" s="44"/>
      <c r="BD913" s="23" t="s">
        <v>182</v>
      </c>
      <c r="BE913" s="1" t="s">
        <v>183</v>
      </c>
    </row>
    <row r="914" customFormat="false" ht="15" hidden="false" customHeight="true" outlineLevel="0" collapsed="false">
      <c r="A914" s="23" t="s">
        <v>3793</v>
      </c>
      <c r="B914" s="23" t="s">
        <v>3794</v>
      </c>
      <c r="C914" s="40" t="s">
        <v>177</v>
      </c>
      <c r="D914" s="23" t="s">
        <v>1471</v>
      </c>
      <c r="E914" s="23" t="s">
        <v>3795</v>
      </c>
      <c r="F914" s="23" t="s">
        <v>3796</v>
      </c>
      <c r="G914" s="23" t="n">
        <v>201</v>
      </c>
      <c r="H914" s="23" t="n">
        <v>10000</v>
      </c>
      <c r="I914" s="41" t="s">
        <v>180</v>
      </c>
      <c r="K914" s="23" t="n">
        <v>0</v>
      </c>
      <c r="L914" s="23" t="n">
        <v>1573681</v>
      </c>
      <c r="M914" s="23" t="n">
        <v>100000</v>
      </c>
      <c r="N914" s="23" t="n">
        <v>690000</v>
      </c>
      <c r="O914" s="23" t="n">
        <f aca="false">K914+L914</f>
        <v>1573681</v>
      </c>
      <c r="P914" s="23" t="n">
        <f aca="false">K914+L914+M914+N914</f>
        <v>2363681</v>
      </c>
      <c r="Q914" s="23" t="n">
        <v>1419496</v>
      </c>
      <c r="R914" s="23" t="n">
        <v>1038649</v>
      </c>
      <c r="S914" s="23" t="n">
        <v>1090981</v>
      </c>
      <c r="T914" s="23" t="n">
        <v>308059</v>
      </c>
      <c r="U914" s="42" t="n">
        <f aca="false">IF(I914="delivery",O914-SUM(Q914+R914),IF(I914="PO",P914-SUM(Q914:R914)))</f>
        <v>-884464</v>
      </c>
      <c r="V914" s="43" t="n">
        <v>0.00516</v>
      </c>
      <c r="W914" s="43"/>
      <c r="X914" s="43" t="n">
        <f aca="false">W914-V914</f>
        <v>-0.00516</v>
      </c>
      <c r="Z914" s="44"/>
      <c r="AA914" s="44"/>
      <c r="AM914" s="23" t="str">
        <f aca="false">D914</f>
        <v>Sanmina</v>
      </c>
      <c r="AN914" s="23" t="s">
        <v>3124</v>
      </c>
      <c r="AT914" s="44"/>
      <c r="AU914" s="44"/>
      <c r="BD914" s="23" t="s">
        <v>182</v>
      </c>
      <c r="BE914" s="1" t="s">
        <v>183</v>
      </c>
    </row>
    <row r="915" customFormat="false" ht="15" hidden="false" customHeight="true" outlineLevel="0" collapsed="false">
      <c r="A915" s="23" t="s">
        <v>3797</v>
      </c>
      <c r="B915" s="23" t="s">
        <v>3798</v>
      </c>
      <c r="C915" s="40" t="s">
        <v>177</v>
      </c>
      <c r="D915" s="23" t="s">
        <v>1471</v>
      </c>
      <c r="E915" s="23" t="s">
        <v>3799</v>
      </c>
      <c r="F915" s="23" t="s">
        <v>3800</v>
      </c>
      <c r="G915" s="23" t="n">
        <v>201</v>
      </c>
      <c r="H915" s="23" t="n">
        <v>100000</v>
      </c>
      <c r="I915" s="41" t="s">
        <v>180</v>
      </c>
      <c r="K915" s="23" t="n">
        <v>0</v>
      </c>
      <c r="L915" s="23" t="n">
        <v>33989</v>
      </c>
      <c r="M915" s="23" t="n">
        <v>210000</v>
      </c>
      <c r="N915" s="23" t="n">
        <v>200000</v>
      </c>
      <c r="O915" s="23" t="n">
        <f aca="false">K915+L915</f>
        <v>33989</v>
      </c>
      <c r="P915" s="23" t="n">
        <f aca="false">K915+L915+M915+N915</f>
        <v>443989</v>
      </c>
      <c r="Q915" s="23" t="n">
        <v>135922</v>
      </c>
      <c r="R915" s="23" t="n">
        <v>146393</v>
      </c>
      <c r="S915" s="23" t="n">
        <v>153572</v>
      </c>
      <c r="T915" s="23" t="n">
        <v>30017</v>
      </c>
      <c r="U915" s="42" t="n">
        <f aca="false">IF(I915="delivery",O915-SUM(Q915+R915),IF(I915="PO",P915-SUM(Q915:R915)))</f>
        <v>-248326</v>
      </c>
      <c r="V915" s="43" t="n">
        <v>0.0035</v>
      </c>
      <c r="W915" s="43"/>
      <c r="X915" s="43" t="n">
        <f aca="false">W915-V915</f>
        <v>-0.0035</v>
      </c>
      <c r="Y915" s="23" t="n">
        <v>0.0032</v>
      </c>
      <c r="Z915" s="44"/>
      <c r="AA915" s="44"/>
      <c r="AM915" s="23" t="str">
        <f aca="false">D915</f>
        <v>Sanmina</v>
      </c>
      <c r="AN915" s="23" t="s">
        <v>3124</v>
      </c>
      <c r="AT915" s="44"/>
      <c r="AU915" s="44"/>
      <c r="BD915" s="23" t="s">
        <v>182</v>
      </c>
      <c r="BE915" s="1" t="s">
        <v>183</v>
      </c>
    </row>
    <row r="916" customFormat="false" ht="15" hidden="false" customHeight="true" outlineLevel="0" collapsed="false">
      <c r="A916" s="23" t="s">
        <v>3801</v>
      </c>
      <c r="B916" s="23" t="s">
        <v>3802</v>
      </c>
      <c r="C916" s="40" t="s">
        <v>177</v>
      </c>
      <c r="D916" s="23" t="s">
        <v>1471</v>
      </c>
      <c r="E916" s="23" t="s">
        <v>3803</v>
      </c>
      <c r="F916" s="23" t="s">
        <v>3804</v>
      </c>
      <c r="G916" s="23" t="n">
        <v>201</v>
      </c>
      <c r="H916" s="23" t="n">
        <v>100000</v>
      </c>
      <c r="I916" s="41" t="s">
        <v>180</v>
      </c>
      <c r="K916" s="23" t="n">
        <v>0</v>
      </c>
      <c r="L916" s="23" t="n">
        <v>26407</v>
      </c>
      <c r="M916" s="23" t="n">
        <v>10000</v>
      </c>
      <c r="N916" s="23" t="n">
        <v>10000</v>
      </c>
      <c r="O916" s="23" t="n">
        <f aca="false">K916+L916</f>
        <v>26407</v>
      </c>
      <c r="P916" s="23" t="n">
        <f aca="false">K916+L916+M916+N916</f>
        <v>46407</v>
      </c>
      <c r="Q916" s="23" t="n">
        <v>23413</v>
      </c>
      <c r="R916" s="23" t="n">
        <v>17387</v>
      </c>
      <c r="S916" s="23" t="n">
        <v>18825</v>
      </c>
      <c r="T916" s="23" t="n">
        <v>4618</v>
      </c>
      <c r="U916" s="42" t="n">
        <f aca="false">IF(I916="delivery",O916-SUM(Q916+R916),IF(I916="PO",P916-SUM(Q916:R916)))</f>
        <v>-14393</v>
      </c>
      <c r="V916" s="43" t="n">
        <v>0.0036</v>
      </c>
      <c r="W916" s="43"/>
      <c r="X916" s="43" t="n">
        <f aca="false">W916-V916</f>
        <v>-0.0036</v>
      </c>
      <c r="Z916" s="44"/>
      <c r="AA916" s="44"/>
      <c r="AM916" s="23" t="str">
        <f aca="false">D916</f>
        <v>Sanmina</v>
      </c>
      <c r="AN916" s="23" t="s">
        <v>3124</v>
      </c>
      <c r="AT916" s="44"/>
      <c r="AU916" s="44"/>
      <c r="BD916" s="23" t="s">
        <v>182</v>
      </c>
      <c r="BE916" s="1" t="s">
        <v>183</v>
      </c>
    </row>
    <row r="917" customFormat="false" ht="15" hidden="false" customHeight="true" outlineLevel="0" collapsed="false">
      <c r="A917" s="23" t="s">
        <v>3805</v>
      </c>
      <c r="B917" s="23" t="s">
        <v>3806</v>
      </c>
      <c r="C917" s="40" t="s">
        <v>177</v>
      </c>
      <c r="D917" s="23" t="s">
        <v>1471</v>
      </c>
      <c r="E917" s="23" t="s">
        <v>3807</v>
      </c>
      <c r="F917" s="23" t="s">
        <v>3808</v>
      </c>
      <c r="G917" s="23" t="n">
        <v>216</v>
      </c>
      <c r="H917" s="23" t="n">
        <v>2000</v>
      </c>
      <c r="I917" s="41" t="s">
        <v>180</v>
      </c>
      <c r="K917" s="23" t="n">
        <v>0</v>
      </c>
      <c r="L917" s="23" t="n">
        <v>1656468</v>
      </c>
      <c r="M917" s="23" t="n">
        <v>562000</v>
      </c>
      <c r="N917" s="23" t="n">
        <v>20000</v>
      </c>
      <c r="O917" s="23" t="n">
        <f aca="false">K917+L917</f>
        <v>1656468</v>
      </c>
      <c r="P917" s="23" t="n">
        <f aca="false">K917+L917+M917+N917</f>
        <v>2238468</v>
      </c>
      <c r="Q917" s="23" t="n">
        <v>1365770</v>
      </c>
      <c r="R917" s="23" t="n">
        <v>660436</v>
      </c>
      <c r="S917" s="23" t="n">
        <v>741727</v>
      </c>
      <c r="T917" s="23" t="n">
        <v>247242</v>
      </c>
      <c r="U917" s="42" t="n">
        <f aca="false">IF(I917="delivery",O917-SUM(Q917+R917),IF(I917="PO",P917-SUM(Q917:R917)))</f>
        <v>-369738</v>
      </c>
      <c r="V917" s="43" t="n">
        <v>0.0109</v>
      </c>
      <c r="W917" s="43"/>
      <c r="X917" s="43" t="n">
        <f aca="false">W917-V917</f>
        <v>-0.0109</v>
      </c>
      <c r="Y917" s="23" t="n">
        <v>0.01061</v>
      </c>
      <c r="Z917" s="44"/>
      <c r="AA917" s="44"/>
      <c r="AM917" s="23" t="str">
        <f aca="false">D917</f>
        <v>Sanmina</v>
      </c>
      <c r="AN917" s="23" t="s">
        <v>3124</v>
      </c>
      <c r="AT917" s="44"/>
      <c r="AU917" s="44"/>
      <c r="BD917" s="23" t="s">
        <v>182</v>
      </c>
      <c r="BE917" s="1" t="s">
        <v>183</v>
      </c>
    </row>
    <row r="918" customFormat="false" ht="15" hidden="false" customHeight="true" outlineLevel="0" collapsed="false">
      <c r="A918" s="23" t="s">
        <v>3809</v>
      </c>
      <c r="B918" s="23" t="s">
        <v>3810</v>
      </c>
      <c r="C918" s="40" t="s">
        <v>177</v>
      </c>
      <c r="D918" s="23" t="s">
        <v>1471</v>
      </c>
      <c r="E918" s="23" t="s">
        <v>3811</v>
      </c>
      <c r="F918" s="23" t="s">
        <v>3812</v>
      </c>
      <c r="G918" s="23" t="n">
        <v>201</v>
      </c>
      <c r="H918" s="23" t="n">
        <v>10000</v>
      </c>
      <c r="I918" s="41" t="s">
        <v>180</v>
      </c>
      <c r="K918" s="23" t="n">
        <v>0</v>
      </c>
      <c r="L918" s="23" t="n">
        <v>539849</v>
      </c>
      <c r="M918" s="23" t="n">
        <v>200000</v>
      </c>
      <c r="N918" s="23" t="n">
        <v>210000</v>
      </c>
      <c r="O918" s="23" t="n">
        <f aca="false">K918+L918</f>
        <v>539849</v>
      </c>
      <c r="P918" s="23" t="n">
        <f aca="false">K918+L918+M918+N918</f>
        <v>949849</v>
      </c>
      <c r="Q918" s="23" t="n">
        <v>432621</v>
      </c>
      <c r="R918" s="23" t="n">
        <v>220292</v>
      </c>
      <c r="S918" s="23" t="n">
        <v>250195</v>
      </c>
      <c r="T918" s="23" t="n">
        <v>64798</v>
      </c>
      <c r="U918" s="42" t="n">
        <f aca="false">IF(I918="delivery",O918-SUM(Q918+R918),IF(I918="PO",P918-SUM(Q918:R918)))</f>
        <v>-113064</v>
      </c>
      <c r="V918" s="43" t="n">
        <v>0.00159</v>
      </c>
      <c r="W918" s="43"/>
      <c r="X918" s="43" t="n">
        <f aca="false">W918-V918</f>
        <v>-0.00159</v>
      </c>
      <c r="Y918" s="23" t="n">
        <v>0.00102</v>
      </c>
      <c r="Z918" s="44"/>
      <c r="AA918" s="44"/>
      <c r="AM918" s="23" t="str">
        <f aca="false">D918</f>
        <v>Sanmina</v>
      </c>
      <c r="AN918" s="23" t="s">
        <v>3124</v>
      </c>
      <c r="AT918" s="44"/>
      <c r="AU918" s="44"/>
      <c r="BD918" s="23" t="s">
        <v>182</v>
      </c>
      <c r="BE918" s="1" t="s">
        <v>183</v>
      </c>
    </row>
    <row r="919" customFormat="false" ht="15" hidden="false" customHeight="true" outlineLevel="0" collapsed="false">
      <c r="A919" s="23" t="s">
        <v>3813</v>
      </c>
      <c r="B919" s="23" t="s">
        <v>3814</v>
      </c>
      <c r="C919" s="40" t="s">
        <v>177</v>
      </c>
      <c r="D919" s="23" t="s">
        <v>1471</v>
      </c>
      <c r="E919" s="23" t="s">
        <v>3815</v>
      </c>
      <c r="F919" s="23" t="s">
        <v>3816</v>
      </c>
      <c r="G919" s="23" t="n">
        <v>216</v>
      </c>
      <c r="H919" s="23" t="n">
        <v>4000</v>
      </c>
      <c r="I919" s="41" t="s">
        <v>180</v>
      </c>
      <c r="K919" s="23" t="n">
        <v>0</v>
      </c>
      <c r="L919" s="23" t="n">
        <v>374522</v>
      </c>
      <c r="M919" s="23" t="n">
        <v>292000</v>
      </c>
      <c r="N919" s="23" t="n">
        <v>325000</v>
      </c>
      <c r="O919" s="23" t="n">
        <f aca="false">K919+L919</f>
        <v>374522</v>
      </c>
      <c r="P919" s="23" t="n">
        <f aca="false">K919+L919+M919+N919</f>
        <v>991522</v>
      </c>
      <c r="Q919" s="23" t="n">
        <v>485804</v>
      </c>
      <c r="R919" s="23" t="n">
        <v>371806</v>
      </c>
      <c r="S919" s="23" t="n">
        <v>376672</v>
      </c>
      <c r="T919" s="23" t="n">
        <v>86941</v>
      </c>
      <c r="U919" s="42" t="n">
        <f aca="false">IF(I919="delivery",O919-SUM(Q919+R919),IF(I919="PO",P919-SUM(Q919:R919)))</f>
        <v>-483088</v>
      </c>
      <c r="V919" s="43" t="n">
        <v>0.00435</v>
      </c>
      <c r="W919" s="43"/>
      <c r="X919" s="43" t="n">
        <f aca="false">W919-V919</f>
        <v>-0.00435</v>
      </c>
      <c r="Y919" s="23" t="n">
        <v>0.00427</v>
      </c>
      <c r="Z919" s="44"/>
      <c r="AA919" s="44"/>
      <c r="AM919" s="23" t="str">
        <f aca="false">D919</f>
        <v>Sanmina</v>
      </c>
      <c r="AN919" s="23" t="s">
        <v>3124</v>
      </c>
      <c r="AT919" s="44"/>
      <c r="AU919" s="44"/>
      <c r="BD919" s="23" t="s">
        <v>182</v>
      </c>
      <c r="BE919" s="1" t="s">
        <v>183</v>
      </c>
    </row>
    <row r="920" customFormat="false" ht="15" hidden="false" customHeight="true" outlineLevel="0" collapsed="false">
      <c r="A920" s="23" t="s">
        <v>3817</v>
      </c>
      <c r="B920" s="23" t="s">
        <v>3818</v>
      </c>
      <c r="C920" s="40" t="s">
        <v>177</v>
      </c>
      <c r="D920" s="23" t="s">
        <v>1471</v>
      </c>
      <c r="E920" s="23" t="s">
        <v>3819</v>
      </c>
      <c r="F920" s="23" t="s">
        <v>3820</v>
      </c>
      <c r="G920" s="23" t="n">
        <v>201</v>
      </c>
      <c r="H920" s="23" t="n">
        <v>10000</v>
      </c>
      <c r="I920" s="41" t="s">
        <v>180</v>
      </c>
      <c r="K920" s="23" t="n">
        <v>0</v>
      </c>
      <c r="L920" s="23" t="n">
        <v>4906752</v>
      </c>
      <c r="M920" s="23" t="n">
        <v>0</v>
      </c>
      <c r="N920" s="23" t="n">
        <v>0</v>
      </c>
      <c r="O920" s="23" t="n">
        <f aca="false">K920+L920</f>
        <v>4906752</v>
      </c>
      <c r="P920" s="23" t="n">
        <f aca="false">K920+L920+M920+N920</f>
        <v>4906752</v>
      </c>
      <c r="Q920" s="23" t="n">
        <v>1525119</v>
      </c>
      <c r="R920" s="23" t="n">
        <v>899707</v>
      </c>
      <c r="S920" s="23" t="n">
        <v>921592</v>
      </c>
      <c r="T920" s="23" t="n">
        <v>330065</v>
      </c>
      <c r="U920" s="42" t="n">
        <f aca="false">IF(I920="delivery",O920-SUM(Q920+R920),IF(I920="PO",P920-SUM(Q920:R920)))</f>
        <v>2481926</v>
      </c>
      <c r="V920" s="43" t="n">
        <v>0.002</v>
      </c>
      <c r="W920" s="43"/>
      <c r="X920" s="43" t="n">
        <f aca="false">W920-V920</f>
        <v>-0.002</v>
      </c>
      <c r="Z920" s="44"/>
      <c r="AA920" s="44"/>
      <c r="AM920" s="23" t="str">
        <f aca="false">D920</f>
        <v>Sanmina</v>
      </c>
      <c r="AN920" s="23" t="s">
        <v>3124</v>
      </c>
      <c r="AT920" s="44"/>
      <c r="AU920" s="44"/>
      <c r="BD920" s="23" t="s">
        <v>182</v>
      </c>
      <c r="BE920" s="1" t="s">
        <v>183</v>
      </c>
    </row>
    <row r="921" customFormat="false" ht="15" hidden="false" customHeight="true" outlineLevel="0" collapsed="false">
      <c r="A921" s="23" t="s">
        <v>3821</v>
      </c>
      <c r="B921" s="23" t="s">
        <v>3822</v>
      </c>
      <c r="C921" s="40" t="s">
        <v>177</v>
      </c>
      <c r="D921" s="23" t="s">
        <v>1471</v>
      </c>
      <c r="E921" s="23" t="s">
        <v>3823</v>
      </c>
      <c r="F921" s="23" t="s">
        <v>3824</v>
      </c>
      <c r="G921" s="23" t="n">
        <v>201</v>
      </c>
      <c r="H921" s="23" t="n">
        <v>100000</v>
      </c>
      <c r="I921" s="41" t="s">
        <v>180</v>
      </c>
      <c r="K921" s="23" t="n">
        <v>0</v>
      </c>
      <c r="L921" s="23" t="n">
        <v>84527</v>
      </c>
      <c r="M921" s="23" t="n">
        <v>0</v>
      </c>
      <c r="N921" s="23" t="n">
        <v>0</v>
      </c>
      <c r="O921" s="23" t="n">
        <f aca="false">K921+L921</f>
        <v>84527</v>
      </c>
      <c r="P921" s="23" t="n">
        <f aca="false">K921+L921+M921+N921</f>
        <v>84527</v>
      </c>
      <c r="Q921" s="23" t="n">
        <v>4548</v>
      </c>
      <c r="R921" s="23" t="n">
        <v>3269</v>
      </c>
      <c r="S921" s="23" t="n">
        <v>2795</v>
      </c>
      <c r="T921" s="23" t="n">
        <v>1673</v>
      </c>
      <c r="U921" s="42" t="n">
        <f aca="false">IF(I921="delivery",O921-SUM(Q921+R921),IF(I921="PO",P921-SUM(Q921:R921)))</f>
        <v>76710</v>
      </c>
      <c r="V921" s="43" t="n">
        <v>0.00137</v>
      </c>
      <c r="W921" s="43"/>
      <c r="X921" s="43" t="n">
        <f aca="false">W921-V921</f>
        <v>-0.00137</v>
      </c>
      <c r="Z921" s="44"/>
      <c r="AA921" s="44"/>
      <c r="AM921" s="23" t="str">
        <f aca="false">D921</f>
        <v>Sanmina</v>
      </c>
      <c r="AN921" s="23" t="s">
        <v>3124</v>
      </c>
      <c r="AT921" s="44"/>
      <c r="AU921" s="44"/>
      <c r="BD921" s="23" t="s">
        <v>182</v>
      </c>
      <c r="BE921" s="1" t="s">
        <v>183</v>
      </c>
    </row>
    <row r="922" customFormat="false" ht="15" hidden="false" customHeight="true" outlineLevel="0" collapsed="false">
      <c r="A922" s="23" t="s">
        <v>3825</v>
      </c>
      <c r="B922" s="23" t="s">
        <v>3826</v>
      </c>
      <c r="C922" s="40" t="s">
        <v>177</v>
      </c>
      <c r="D922" s="23" t="s">
        <v>1471</v>
      </c>
      <c r="E922" s="23" t="s">
        <v>3827</v>
      </c>
      <c r="F922" s="23" t="s">
        <v>3828</v>
      </c>
      <c r="G922" s="23" t="n">
        <v>201</v>
      </c>
      <c r="H922" s="23" t="n">
        <v>10000</v>
      </c>
      <c r="I922" s="41" t="s">
        <v>180</v>
      </c>
      <c r="K922" s="23" t="n">
        <v>0</v>
      </c>
      <c r="L922" s="23" t="n">
        <v>339035</v>
      </c>
      <c r="M922" s="23" t="n">
        <v>0</v>
      </c>
      <c r="N922" s="23" t="n">
        <v>170000</v>
      </c>
      <c r="O922" s="23" t="n">
        <f aca="false">K922+L922</f>
        <v>339035</v>
      </c>
      <c r="P922" s="23" t="n">
        <f aca="false">K922+L922+M922+N922</f>
        <v>509035</v>
      </c>
      <c r="Q922" s="23" t="n">
        <v>176443</v>
      </c>
      <c r="R922" s="23" t="n">
        <v>108866</v>
      </c>
      <c r="S922" s="23" t="n">
        <v>101943</v>
      </c>
      <c r="T922" s="23" t="n">
        <v>30239</v>
      </c>
      <c r="U922" s="42" t="n">
        <f aca="false">IF(I922="delivery",O922-SUM(Q922+R922),IF(I922="PO",P922-SUM(Q922:R922)))</f>
        <v>53726</v>
      </c>
      <c r="V922" s="43" t="n">
        <v>0.003</v>
      </c>
      <c r="W922" s="43"/>
      <c r="X922" s="43" t="n">
        <f aca="false">W922-V922</f>
        <v>-0.003</v>
      </c>
      <c r="Y922" s="23" t="n">
        <v>0.0018</v>
      </c>
      <c r="Z922" s="44"/>
      <c r="AA922" s="44"/>
      <c r="AM922" s="23" t="str">
        <f aca="false">D922</f>
        <v>Sanmina</v>
      </c>
      <c r="AN922" s="23" t="s">
        <v>3124</v>
      </c>
      <c r="AT922" s="44"/>
      <c r="AU922" s="44"/>
      <c r="BD922" s="23" t="s">
        <v>182</v>
      </c>
      <c r="BE922" s="1" t="s">
        <v>183</v>
      </c>
    </row>
    <row r="923" customFormat="false" ht="15" hidden="false" customHeight="true" outlineLevel="0" collapsed="false">
      <c r="A923" s="23" t="s">
        <v>3829</v>
      </c>
      <c r="B923" s="23" t="s">
        <v>3830</v>
      </c>
      <c r="C923" s="40" t="s">
        <v>177</v>
      </c>
      <c r="D923" s="23" t="s">
        <v>1471</v>
      </c>
      <c r="E923" s="23" t="s">
        <v>3831</v>
      </c>
      <c r="F923" s="23" t="s">
        <v>3832</v>
      </c>
      <c r="G923" s="23" t="n">
        <v>216</v>
      </c>
      <c r="H923" s="23" t="n">
        <v>40000</v>
      </c>
      <c r="I923" s="41" t="s">
        <v>180</v>
      </c>
      <c r="K923" s="23" t="n">
        <v>0</v>
      </c>
      <c r="L923" s="23" t="n">
        <v>36798</v>
      </c>
      <c r="M923" s="23" t="n">
        <v>0</v>
      </c>
      <c r="N923" s="23" t="n">
        <v>0</v>
      </c>
      <c r="O923" s="23" t="n">
        <f aca="false">K923+L923</f>
        <v>36798</v>
      </c>
      <c r="P923" s="23" t="n">
        <f aca="false">K923+L923+M923+N923</f>
        <v>36798</v>
      </c>
      <c r="Q923" s="23" t="n">
        <v>21719</v>
      </c>
      <c r="R923" s="23" t="n">
        <v>9740</v>
      </c>
      <c r="S923" s="23" t="n">
        <v>11693</v>
      </c>
      <c r="T923" s="23" t="n">
        <v>1317</v>
      </c>
      <c r="U923" s="42" t="n">
        <f aca="false">IF(I923="delivery",O923-SUM(Q923+R923),IF(I923="PO",P923-SUM(Q923:R923)))</f>
        <v>5339</v>
      </c>
      <c r="V923" s="43" t="n">
        <v>0.0168</v>
      </c>
      <c r="W923" s="43"/>
      <c r="X923" s="43" t="n">
        <f aca="false">W923-V923</f>
        <v>-0.0168</v>
      </c>
      <c r="Y923" s="23" t="n">
        <v>0.0147</v>
      </c>
      <c r="Z923" s="44"/>
      <c r="AA923" s="44"/>
      <c r="AM923" s="23" t="str">
        <f aca="false">D923</f>
        <v>Sanmina</v>
      </c>
      <c r="AN923" s="23" t="s">
        <v>3124</v>
      </c>
      <c r="AT923" s="44"/>
      <c r="AU923" s="44"/>
      <c r="BD923" s="23" t="s">
        <v>182</v>
      </c>
      <c r="BE923" s="1" t="s">
        <v>183</v>
      </c>
    </row>
    <row r="924" customFormat="false" ht="15" hidden="false" customHeight="true" outlineLevel="0" collapsed="false">
      <c r="A924" s="23" t="s">
        <v>3833</v>
      </c>
      <c r="B924" s="23" t="s">
        <v>3834</v>
      </c>
      <c r="C924" s="40" t="s">
        <v>177</v>
      </c>
      <c r="D924" s="23" t="s">
        <v>1471</v>
      </c>
      <c r="E924" s="23" t="s">
        <v>3835</v>
      </c>
      <c r="F924" s="23" t="s">
        <v>3836</v>
      </c>
      <c r="G924" s="23" t="n">
        <v>216</v>
      </c>
      <c r="H924" s="23" t="n">
        <v>1000</v>
      </c>
      <c r="I924" s="41" t="s">
        <v>180</v>
      </c>
      <c r="K924" s="23" t="n">
        <v>0</v>
      </c>
      <c r="L924" s="23" t="n">
        <v>36911</v>
      </c>
      <c r="M924" s="23" t="n">
        <v>30000</v>
      </c>
      <c r="N924" s="23" t="n">
        <v>0</v>
      </c>
      <c r="O924" s="23" t="n">
        <f aca="false">K924+L924</f>
        <v>36911</v>
      </c>
      <c r="P924" s="23" t="n">
        <f aca="false">K924+L924+M924+N924</f>
        <v>66911</v>
      </c>
      <c r="Q924" s="23" t="n">
        <v>37437</v>
      </c>
      <c r="R924" s="23" t="n">
        <v>18187</v>
      </c>
      <c r="S924" s="23" t="n">
        <v>18781</v>
      </c>
      <c r="T924" s="23" t="n">
        <v>4381</v>
      </c>
      <c r="U924" s="42" t="n">
        <f aca="false">IF(I924="delivery",O924-SUM(Q924+R924),IF(I924="PO",P924-SUM(Q924:R924)))</f>
        <v>-18713</v>
      </c>
      <c r="V924" s="43" t="n">
        <v>0.102</v>
      </c>
      <c r="W924" s="43"/>
      <c r="X924" s="43" t="n">
        <f aca="false">W924-V924</f>
        <v>-0.102</v>
      </c>
      <c r="Z924" s="44"/>
      <c r="AA924" s="44"/>
      <c r="AM924" s="23" t="str">
        <f aca="false">D924</f>
        <v>Sanmina</v>
      </c>
      <c r="AN924" s="23" t="s">
        <v>3124</v>
      </c>
      <c r="AT924" s="44"/>
      <c r="AU924" s="44"/>
      <c r="BD924" s="23" t="s">
        <v>182</v>
      </c>
      <c r="BE924" s="1" t="s">
        <v>183</v>
      </c>
    </row>
    <row r="925" customFormat="false" ht="15" hidden="false" customHeight="true" outlineLevel="0" collapsed="false">
      <c r="A925" s="23" t="s">
        <v>3837</v>
      </c>
      <c r="B925" s="23" t="s">
        <v>3838</v>
      </c>
      <c r="C925" s="40" t="s">
        <v>177</v>
      </c>
      <c r="D925" s="23" t="s">
        <v>1471</v>
      </c>
      <c r="E925" s="23" t="s">
        <v>3839</v>
      </c>
      <c r="F925" s="23" t="s">
        <v>3840</v>
      </c>
      <c r="G925" s="23" t="n">
        <v>216</v>
      </c>
      <c r="H925" s="23" t="n">
        <v>2000</v>
      </c>
      <c r="I925" s="41" t="s">
        <v>180</v>
      </c>
      <c r="K925" s="23" t="n">
        <v>0</v>
      </c>
      <c r="L925" s="23" t="n">
        <v>246636</v>
      </c>
      <c r="M925" s="23" t="n">
        <v>12000</v>
      </c>
      <c r="N925" s="23" t="n">
        <v>0</v>
      </c>
      <c r="O925" s="23" t="n">
        <f aca="false">K925+L925</f>
        <v>246636</v>
      </c>
      <c r="P925" s="23" t="n">
        <f aca="false">K925+L925+M925+N925</f>
        <v>258636</v>
      </c>
      <c r="Q925" s="23" t="n">
        <v>94495</v>
      </c>
      <c r="R925" s="23" t="n">
        <v>50747</v>
      </c>
      <c r="S925" s="23" t="n">
        <v>36162</v>
      </c>
      <c r="T925" s="23" t="n">
        <v>14796</v>
      </c>
      <c r="U925" s="42" t="n">
        <f aca="false">IF(I925="delivery",O925-SUM(Q925+R925),IF(I925="PO",P925-SUM(Q925:R925)))</f>
        <v>101394</v>
      </c>
      <c r="V925" s="43" t="n">
        <v>0.045</v>
      </c>
      <c r="W925" s="43"/>
      <c r="X925" s="43" t="n">
        <f aca="false">W925-V925</f>
        <v>-0.045</v>
      </c>
      <c r="Y925" s="23" t="n">
        <v>0.02785</v>
      </c>
      <c r="Z925" s="44"/>
      <c r="AA925" s="44"/>
      <c r="AM925" s="23" t="str">
        <f aca="false">D925</f>
        <v>Sanmina</v>
      </c>
      <c r="AN925" s="23" t="s">
        <v>3124</v>
      </c>
      <c r="AT925" s="44"/>
      <c r="AU925" s="44"/>
      <c r="BD925" s="23" t="s">
        <v>182</v>
      </c>
      <c r="BE925" s="1" t="s">
        <v>183</v>
      </c>
    </row>
    <row r="926" customFormat="false" ht="15" hidden="false" customHeight="true" outlineLevel="0" collapsed="false">
      <c r="A926" s="23" t="s">
        <v>3841</v>
      </c>
      <c r="B926" s="23" t="s">
        <v>3842</v>
      </c>
      <c r="C926" s="40" t="s">
        <v>177</v>
      </c>
      <c r="D926" s="23" t="s">
        <v>1471</v>
      </c>
      <c r="E926" s="23" t="s">
        <v>3843</v>
      </c>
      <c r="F926" s="23" t="s">
        <v>3844</v>
      </c>
      <c r="G926" s="23" t="n">
        <v>103</v>
      </c>
      <c r="H926" s="23" t="n">
        <v>4000</v>
      </c>
      <c r="I926" s="41" t="s">
        <v>180</v>
      </c>
      <c r="K926" s="23" t="n">
        <v>0</v>
      </c>
      <c r="L926" s="23" t="n">
        <v>586663</v>
      </c>
      <c r="M926" s="23" t="n">
        <v>1460000</v>
      </c>
      <c r="N926" s="23" t="n">
        <v>0</v>
      </c>
      <c r="O926" s="23" t="n">
        <f aca="false">K926+L926</f>
        <v>586663</v>
      </c>
      <c r="P926" s="23" t="n">
        <f aca="false">K926+L926+M926+N926</f>
        <v>2046663</v>
      </c>
      <c r="Q926" s="23" t="n">
        <v>649481</v>
      </c>
      <c r="R926" s="23" t="n">
        <v>1235454</v>
      </c>
      <c r="S926" s="23" t="n">
        <v>1120490</v>
      </c>
      <c r="T926" s="23" t="n">
        <v>416077</v>
      </c>
      <c r="U926" s="42" t="n">
        <f aca="false">IF(I926="delivery",O926-SUM(Q926+R926),IF(I926="PO",P926-SUM(Q926:R926)))</f>
        <v>-1298272</v>
      </c>
      <c r="V926" s="43" t="n">
        <v>0.06208</v>
      </c>
      <c r="W926" s="43"/>
      <c r="X926" s="43" t="n">
        <f aca="false">W926-V926</f>
        <v>-0.06208</v>
      </c>
      <c r="Z926" s="44"/>
      <c r="AA926" s="44"/>
      <c r="AM926" s="23" t="str">
        <f aca="false">D926</f>
        <v>Sanmina</v>
      </c>
      <c r="AN926" s="23" t="s">
        <v>3124</v>
      </c>
      <c r="AT926" s="44"/>
      <c r="AU926" s="44"/>
      <c r="BD926" s="23" t="s">
        <v>182</v>
      </c>
      <c r="BE926" s="1" t="s">
        <v>183</v>
      </c>
    </row>
    <row r="927" customFormat="false" ht="15" hidden="false" customHeight="true" outlineLevel="0" collapsed="false">
      <c r="A927" s="23" t="s">
        <v>3845</v>
      </c>
      <c r="B927" s="23" t="s">
        <v>3846</v>
      </c>
      <c r="C927" s="40" t="s">
        <v>177</v>
      </c>
      <c r="D927" s="23" t="s">
        <v>1471</v>
      </c>
      <c r="E927" s="23" t="s">
        <v>3847</v>
      </c>
      <c r="F927" s="23" t="s">
        <v>3848</v>
      </c>
      <c r="G927" s="23" t="n">
        <v>181</v>
      </c>
      <c r="H927" s="23" t="n">
        <v>100000</v>
      </c>
      <c r="I927" s="41" t="s">
        <v>180</v>
      </c>
      <c r="K927" s="23" t="n">
        <v>0</v>
      </c>
      <c r="L927" s="23" t="n">
        <v>16409</v>
      </c>
      <c r="M927" s="23" t="n">
        <v>0</v>
      </c>
      <c r="N927" s="23" t="n">
        <v>0</v>
      </c>
      <c r="O927" s="23" t="n">
        <f aca="false">K927+L927</f>
        <v>16409</v>
      </c>
      <c r="P927" s="23" t="n">
        <f aca="false">K927+L927+M927+N927</f>
        <v>16409</v>
      </c>
      <c r="Q927" s="23" t="n">
        <v>2174</v>
      </c>
      <c r="R927" s="23" t="n">
        <v>920</v>
      </c>
      <c r="S927" s="23" t="n">
        <v>1046</v>
      </c>
      <c r="T927" s="23" t="n">
        <v>98</v>
      </c>
      <c r="U927" s="42" t="n">
        <f aca="false">IF(I927="delivery",O927-SUM(Q927+R927),IF(I927="PO",P927-SUM(Q927:R927)))</f>
        <v>13315</v>
      </c>
      <c r="V927" s="43" t="n">
        <v>0.00216</v>
      </c>
      <c r="W927" s="43"/>
      <c r="X927" s="43" t="n">
        <f aca="false">W927-V927</f>
        <v>-0.00216</v>
      </c>
      <c r="Z927" s="44"/>
      <c r="AA927" s="44"/>
      <c r="AM927" s="23" t="str">
        <f aca="false">D927</f>
        <v>Sanmina</v>
      </c>
      <c r="AN927" s="23" t="s">
        <v>3124</v>
      </c>
      <c r="AT927" s="44"/>
      <c r="AU927" s="44"/>
      <c r="BD927" s="23" t="s">
        <v>182</v>
      </c>
      <c r="BE927" s="1" t="s">
        <v>183</v>
      </c>
    </row>
    <row r="928" customFormat="false" ht="15" hidden="false" customHeight="true" outlineLevel="0" collapsed="false">
      <c r="A928" s="23" t="s">
        <v>3849</v>
      </c>
      <c r="B928" s="23" t="s">
        <v>3850</v>
      </c>
      <c r="C928" s="40" t="s">
        <v>177</v>
      </c>
      <c r="D928" s="23" t="s">
        <v>1471</v>
      </c>
      <c r="E928" s="23" t="s">
        <v>3851</v>
      </c>
      <c r="F928" s="23" t="s">
        <v>3852</v>
      </c>
      <c r="G928" s="23" t="n">
        <v>201</v>
      </c>
      <c r="H928" s="23" t="n">
        <v>10000</v>
      </c>
      <c r="I928" s="41" t="s">
        <v>180</v>
      </c>
      <c r="K928" s="23" t="n">
        <v>0</v>
      </c>
      <c r="L928" s="23" t="n">
        <v>5718</v>
      </c>
      <c r="M928" s="23" t="n">
        <v>10000</v>
      </c>
      <c r="N928" s="23" t="n">
        <v>0</v>
      </c>
      <c r="O928" s="23" t="n">
        <f aca="false">K928+L928</f>
        <v>5718</v>
      </c>
      <c r="P928" s="23" t="n">
        <f aca="false">K928+L928+M928+N928</f>
        <v>15718</v>
      </c>
      <c r="Q928" s="23" t="n">
        <v>5688</v>
      </c>
      <c r="R928" s="23" t="n">
        <v>2829</v>
      </c>
      <c r="S928" s="23" t="n">
        <v>4159</v>
      </c>
      <c r="T928" s="23" t="n">
        <v>189</v>
      </c>
      <c r="U928" s="42" t="n">
        <f aca="false">IF(I928="delivery",O928-SUM(Q928+R928),IF(I928="PO",P928-SUM(Q928:R928)))</f>
        <v>-2799</v>
      </c>
      <c r="V928" s="43" t="n">
        <v>0.00427</v>
      </c>
      <c r="W928" s="43"/>
      <c r="X928" s="43" t="n">
        <f aca="false">W928-V928</f>
        <v>-0.00427</v>
      </c>
      <c r="Z928" s="44"/>
      <c r="AA928" s="44"/>
      <c r="AM928" s="23" t="str">
        <f aca="false">D928</f>
        <v>Sanmina</v>
      </c>
      <c r="AN928" s="23" t="s">
        <v>3124</v>
      </c>
      <c r="AT928" s="44"/>
      <c r="AU928" s="44"/>
      <c r="BD928" s="23" t="s">
        <v>182</v>
      </c>
      <c r="BE928" s="1" t="s">
        <v>183</v>
      </c>
    </row>
    <row r="929" customFormat="false" ht="15" hidden="false" customHeight="true" outlineLevel="0" collapsed="false">
      <c r="A929" s="23" t="s">
        <v>3853</v>
      </c>
      <c r="B929" s="23" t="s">
        <v>3854</v>
      </c>
      <c r="C929" s="40" t="s">
        <v>177</v>
      </c>
      <c r="D929" s="23" t="s">
        <v>1471</v>
      </c>
      <c r="E929" s="23" t="s">
        <v>3855</v>
      </c>
      <c r="F929" s="23" t="s">
        <v>3856</v>
      </c>
      <c r="G929" s="23" t="n">
        <v>171</v>
      </c>
      <c r="H929" s="23" t="n">
        <v>4000</v>
      </c>
      <c r="I929" s="41" t="s">
        <v>180</v>
      </c>
      <c r="K929" s="23" t="n">
        <v>0</v>
      </c>
      <c r="L929" s="23" t="n">
        <v>14558</v>
      </c>
      <c r="M929" s="23" t="n">
        <v>4000</v>
      </c>
      <c r="N929" s="23" t="n">
        <v>0</v>
      </c>
      <c r="O929" s="23" t="n">
        <f aca="false">K929+L929</f>
        <v>14558</v>
      </c>
      <c r="P929" s="23" t="n">
        <f aca="false">K929+L929+M929+N929</f>
        <v>18558</v>
      </c>
      <c r="Q929" s="23" t="n">
        <v>7523</v>
      </c>
      <c r="R929" s="23" t="n">
        <v>3982</v>
      </c>
      <c r="S929" s="23" t="n">
        <v>4410</v>
      </c>
      <c r="T929" s="23" t="n">
        <v>2578</v>
      </c>
      <c r="U929" s="42" t="n">
        <f aca="false">IF(I929="delivery",O929-SUM(Q929+R929),IF(I929="PO",P929-SUM(Q929:R929)))</f>
        <v>3053</v>
      </c>
      <c r="V929" s="43" t="n">
        <v>0.012</v>
      </c>
      <c r="W929" s="43"/>
      <c r="X929" s="43" t="n">
        <f aca="false">W929-V929</f>
        <v>-0.012</v>
      </c>
      <c r="Z929" s="44"/>
      <c r="AA929" s="44"/>
      <c r="AM929" s="23" t="str">
        <f aca="false">D929</f>
        <v>Sanmina</v>
      </c>
      <c r="AN929" s="23" t="s">
        <v>3124</v>
      </c>
      <c r="AT929" s="44"/>
      <c r="AU929" s="44"/>
      <c r="BD929" s="23" t="s">
        <v>182</v>
      </c>
      <c r="BE929" s="1" t="s">
        <v>183</v>
      </c>
    </row>
    <row r="930" customFormat="false" ht="15" hidden="false" customHeight="true" outlineLevel="0" collapsed="false">
      <c r="A930" s="23" t="s">
        <v>3857</v>
      </c>
      <c r="B930" s="23" t="s">
        <v>3858</v>
      </c>
      <c r="C930" s="40" t="s">
        <v>177</v>
      </c>
      <c r="D930" s="23" t="s">
        <v>1471</v>
      </c>
      <c r="E930" s="23" t="s">
        <v>3859</v>
      </c>
      <c r="F930" s="23" t="s">
        <v>3860</v>
      </c>
      <c r="G930" s="23" t="n">
        <v>216</v>
      </c>
      <c r="H930" s="23" t="n">
        <v>1000</v>
      </c>
      <c r="I930" s="41" t="s">
        <v>180</v>
      </c>
      <c r="K930" s="23" t="n">
        <v>0</v>
      </c>
      <c r="L930" s="23" t="n">
        <v>698792</v>
      </c>
      <c r="M930" s="23" t="n">
        <v>79000</v>
      </c>
      <c r="N930" s="23" t="n">
        <v>10000</v>
      </c>
      <c r="O930" s="23" t="n">
        <f aca="false">K930+L930</f>
        <v>698792</v>
      </c>
      <c r="P930" s="23" t="n">
        <f aca="false">K930+L930+M930+N930</f>
        <v>787792</v>
      </c>
      <c r="Q930" s="23" t="n">
        <v>311699</v>
      </c>
      <c r="R930" s="23" t="n">
        <v>152729</v>
      </c>
      <c r="S930" s="23" t="n">
        <v>162107</v>
      </c>
      <c r="T930" s="23" t="n">
        <v>57429</v>
      </c>
      <c r="U930" s="42" t="n">
        <f aca="false">IF(I930="delivery",O930-SUM(Q930+R930),IF(I930="PO",P930-SUM(Q930:R930)))</f>
        <v>234364</v>
      </c>
      <c r="V930" s="43" t="n">
        <v>0.08333</v>
      </c>
      <c r="W930" s="43"/>
      <c r="X930" s="43" t="n">
        <f aca="false">W930-V930</f>
        <v>-0.08333</v>
      </c>
      <c r="Y930" s="23" t="n">
        <v>0.06237</v>
      </c>
      <c r="Z930" s="44"/>
      <c r="AA930" s="44"/>
      <c r="AM930" s="23" t="str">
        <f aca="false">D930</f>
        <v>Sanmina</v>
      </c>
      <c r="AN930" s="23" t="s">
        <v>3124</v>
      </c>
      <c r="AT930" s="44"/>
      <c r="AU930" s="44"/>
      <c r="BD930" s="23" t="s">
        <v>182</v>
      </c>
      <c r="BE930" s="1" t="s">
        <v>183</v>
      </c>
    </row>
    <row r="931" customFormat="false" ht="15" hidden="false" customHeight="true" outlineLevel="0" collapsed="false">
      <c r="A931" s="23" t="s">
        <v>3861</v>
      </c>
      <c r="B931" s="23" t="s">
        <v>3862</v>
      </c>
      <c r="C931" s="40" t="s">
        <v>177</v>
      </c>
      <c r="D931" s="23" t="s">
        <v>1471</v>
      </c>
      <c r="E931" s="23" t="s">
        <v>3863</v>
      </c>
      <c r="F931" s="23" t="s">
        <v>3864</v>
      </c>
      <c r="G931" s="23" t="n">
        <v>201</v>
      </c>
      <c r="H931" s="23" t="n">
        <v>10000</v>
      </c>
      <c r="I931" s="41" t="s">
        <v>180</v>
      </c>
      <c r="K931" s="23" t="n">
        <v>0</v>
      </c>
      <c r="L931" s="23" t="n">
        <v>1293039</v>
      </c>
      <c r="M931" s="23" t="n">
        <v>0</v>
      </c>
      <c r="N931" s="23" t="n">
        <v>310000</v>
      </c>
      <c r="O931" s="23" t="n">
        <f aca="false">K931+L931</f>
        <v>1293039</v>
      </c>
      <c r="P931" s="23" t="n">
        <f aca="false">K931+L931+M931+N931</f>
        <v>1603039</v>
      </c>
      <c r="Q931" s="23" t="n">
        <v>496844</v>
      </c>
      <c r="R931" s="23" t="n">
        <v>215721</v>
      </c>
      <c r="S931" s="23" t="n">
        <v>349079</v>
      </c>
      <c r="T931" s="23" t="n">
        <v>70596</v>
      </c>
      <c r="U931" s="42" t="n">
        <f aca="false">IF(I931="delivery",O931-SUM(Q931+R931),IF(I931="PO",P931-SUM(Q931:R931)))</f>
        <v>580474</v>
      </c>
      <c r="V931" s="43" t="n">
        <v>0.00237</v>
      </c>
      <c r="W931" s="43"/>
      <c r="X931" s="43" t="n">
        <f aca="false">W931-V931</f>
        <v>-0.00237</v>
      </c>
      <c r="Y931" s="23" t="n">
        <v>0.00256</v>
      </c>
      <c r="Z931" s="44"/>
      <c r="AA931" s="44"/>
      <c r="AM931" s="23" t="str">
        <f aca="false">D931</f>
        <v>Sanmina</v>
      </c>
      <c r="AN931" s="23" t="s">
        <v>3124</v>
      </c>
      <c r="AT931" s="44"/>
      <c r="AU931" s="44"/>
      <c r="BD931" s="23" t="s">
        <v>182</v>
      </c>
      <c r="BE931" s="1" t="s">
        <v>183</v>
      </c>
    </row>
    <row r="932" customFormat="false" ht="15" hidden="false" customHeight="true" outlineLevel="0" collapsed="false">
      <c r="A932" s="23" t="s">
        <v>3865</v>
      </c>
      <c r="B932" s="23" t="s">
        <v>3866</v>
      </c>
      <c r="C932" s="40" t="s">
        <v>177</v>
      </c>
      <c r="D932" s="23" t="s">
        <v>1471</v>
      </c>
      <c r="E932" s="23" t="s">
        <v>3867</v>
      </c>
      <c r="F932" s="23" t="s">
        <v>3868</v>
      </c>
      <c r="G932" s="23" t="n">
        <v>161</v>
      </c>
      <c r="H932" s="23" t="n">
        <v>8000</v>
      </c>
      <c r="I932" s="41" t="s">
        <v>180</v>
      </c>
      <c r="K932" s="23" t="n">
        <v>0</v>
      </c>
      <c r="L932" s="23" t="n">
        <v>2280</v>
      </c>
      <c r="M932" s="23" t="n">
        <v>0</v>
      </c>
      <c r="N932" s="23" t="n">
        <v>0</v>
      </c>
      <c r="O932" s="23" t="n">
        <f aca="false">K932+L932</f>
        <v>2280</v>
      </c>
      <c r="P932" s="23" t="n">
        <f aca="false">K932+L932+M932+N932</f>
        <v>2280</v>
      </c>
      <c r="Q932" s="23" t="n">
        <v>820</v>
      </c>
      <c r="R932" s="23" t="n">
        <v>357</v>
      </c>
      <c r="S932" s="23" t="n">
        <v>460</v>
      </c>
      <c r="T932" s="23" t="n">
        <v>20</v>
      </c>
      <c r="U932" s="42" t="n">
        <f aca="false">IF(I932="delivery",O932-SUM(Q932+R932),IF(I932="PO",P932-SUM(Q932:R932)))</f>
        <v>1103</v>
      </c>
      <c r="V932" s="43" t="n">
        <v>0.01</v>
      </c>
      <c r="W932" s="43"/>
      <c r="X932" s="43" t="n">
        <f aca="false">W932-V932</f>
        <v>-0.01</v>
      </c>
      <c r="Z932" s="44"/>
      <c r="AA932" s="44"/>
      <c r="AM932" s="23" t="str">
        <f aca="false">D932</f>
        <v>Sanmina</v>
      </c>
      <c r="AN932" s="23" t="s">
        <v>3124</v>
      </c>
      <c r="AT932" s="44"/>
      <c r="AU932" s="44"/>
      <c r="BD932" s="23" t="s">
        <v>182</v>
      </c>
      <c r="BE932" s="1" t="s">
        <v>183</v>
      </c>
    </row>
    <row r="933" customFormat="false" ht="15" hidden="false" customHeight="true" outlineLevel="0" collapsed="false">
      <c r="A933" s="23" t="s">
        <v>3869</v>
      </c>
      <c r="B933" s="23" t="s">
        <v>3870</v>
      </c>
      <c r="C933" s="40" t="s">
        <v>177</v>
      </c>
      <c r="D933" s="23" t="s">
        <v>1471</v>
      </c>
      <c r="E933" s="23" t="s">
        <v>3871</v>
      </c>
      <c r="F933" s="23" t="s">
        <v>3872</v>
      </c>
      <c r="G933" s="23" t="n">
        <v>179</v>
      </c>
      <c r="H933" s="23" t="n">
        <v>400</v>
      </c>
      <c r="I933" s="41" t="s">
        <v>180</v>
      </c>
      <c r="K933" s="23" t="n">
        <v>0</v>
      </c>
      <c r="L933" s="23" t="n">
        <v>100357</v>
      </c>
      <c r="M933" s="23" t="n">
        <v>6000</v>
      </c>
      <c r="N933" s="23" t="n">
        <v>0</v>
      </c>
      <c r="O933" s="23" t="n">
        <f aca="false">K933+L933</f>
        <v>100357</v>
      </c>
      <c r="P933" s="23" t="n">
        <f aca="false">K933+L933+M933+N933</f>
        <v>106357</v>
      </c>
      <c r="Q933" s="23" t="n">
        <v>181288</v>
      </c>
      <c r="R933" s="23" t="n">
        <v>161008</v>
      </c>
      <c r="S933" s="23" t="n">
        <v>160014</v>
      </c>
      <c r="T933" s="23" t="n">
        <v>53604</v>
      </c>
      <c r="U933" s="42" t="n">
        <f aca="false">IF(I933="delivery",O933-SUM(Q933+R933),IF(I933="PO",P933-SUM(Q933:R933)))</f>
        <v>-241939</v>
      </c>
      <c r="V933" s="43" t="n">
        <v>0.2</v>
      </c>
      <c r="W933" s="43"/>
      <c r="X933" s="43" t="n">
        <f aca="false">W933-V933</f>
        <v>-0.2</v>
      </c>
      <c r="Y933" s="23" t="n">
        <v>0.19996</v>
      </c>
      <c r="Z933" s="44"/>
      <c r="AA933" s="44"/>
      <c r="AM933" s="23" t="str">
        <f aca="false">D933</f>
        <v>Sanmina</v>
      </c>
      <c r="AN933" s="23" t="s">
        <v>3124</v>
      </c>
      <c r="AT933" s="44"/>
      <c r="AU933" s="44"/>
      <c r="BD933" s="23" t="s">
        <v>182</v>
      </c>
      <c r="BE933" s="1" t="s">
        <v>183</v>
      </c>
    </row>
    <row r="934" customFormat="false" ht="15" hidden="false" customHeight="true" outlineLevel="0" collapsed="false">
      <c r="A934" s="23" t="s">
        <v>3873</v>
      </c>
      <c r="B934" s="23" t="s">
        <v>3874</v>
      </c>
      <c r="C934" s="40" t="s">
        <v>177</v>
      </c>
      <c r="D934" s="23" t="s">
        <v>1471</v>
      </c>
      <c r="E934" s="23" t="s">
        <v>3875</v>
      </c>
      <c r="F934" s="23" t="s">
        <v>3876</v>
      </c>
      <c r="G934" s="23" t="n">
        <v>201</v>
      </c>
      <c r="H934" s="23" t="n">
        <v>10000</v>
      </c>
      <c r="I934" s="41" t="s">
        <v>180</v>
      </c>
      <c r="K934" s="23" t="n">
        <v>0</v>
      </c>
      <c r="L934" s="23" t="n">
        <v>55947</v>
      </c>
      <c r="M934" s="23" t="n">
        <v>50000</v>
      </c>
      <c r="N934" s="23" t="n">
        <v>40000</v>
      </c>
      <c r="O934" s="23" t="n">
        <f aca="false">K934+L934</f>
        <v>55947</v>
      </c>
      <c r="P934" s="23" t="n">
        <f aca="false">K934+L934+M934+N934</f>
        <v>145947</v>
      </c>
      <c r="Q934" s="23" t="n">
        <v>78816</v>
      </c>
      <c r="R934" s="23" t="n">
        <v>35615</v>
      </c>
      <c r="S934" s="23" t="n">
        <v>42598</v>
      </c>
      <c r="T934" s="23" t="n">
        <v>10437</v>
      </c>
      <c r="U934" s="42" t="n">
        <f aca="false">IF(I934="delivery",O934-SUM(Q934+R934),IF(I934="PO",P934-SUM(Q934:R934)))</f>
        <v>-58484</v>
      </c>
      <c r="V934" s="43" t="n">
        <v>0.0013</v>
      </c>
      <c r="W934" s="43"/>
      <c r="X934" s="43" t="n">
        <f aca="false">W934-V934</f>
        <v>-0.0013</v>
      </c>
      <c r="Y934" s="23" t="n">
        <v>0.0013</v>
      </c>
      <c r="Z934" s="44"/>
      <c r="AA934" s="44"/>
      <c r="AM934" s="23" t="str">
        <f aca="false">D934</f>
        <v>Sanmina</v>
      </c>
      <c r="AN934" s="23" t="s">
        <v>3124</v>
      </c>
      <c r="AT934" s="44"/>
      <c r="AU934" s="44"/>
      <c r="BD934" s="23" t="s">
        <v>182</v>
      </c>
      <c r="BE934" s="1" t="s">
        <v>183</v>
      </c>
    </row>
    <row r="935" customFormat="false" ht="15" hidden="false" customHeight="true" outlineLevel="0" collapsed="false">
      <c r="A935" s="23" t="s">
        <v>3877</v>
      </c>
      <c r="B935" s="23" t="s">
        <v>3878</v>
      </c>
      <c r="C935" s="40" t="s">
        <v>177</v>
      </c>
      <c r="D935" s="23" t="s">
        <v>1471</v>
      </c>
      <c r="E935" s="23" t="s">
        <v>3879</v>
      </c>
      <c r="F935" s="23" t="s">
        <v>3880</v>
      </c>
      <c r="G935" s="23" t="n">
        <v>81</v>
      </c>
      <c r="H935" s="23" t="n">
        <v>3000</v>
      </c>
      <c r="I935" s="41" t="s">
        <v>180</v>
      </c>
      <c r="K935" s="23" t="n">
        <v>0</v>
      </c>
      <c r="L935" s="23" t="n">
        <v>31885</v>
      </c>
      <c r="M935" s="23" t="n">
        <v>0</v>
      </c>
      <c r="N935" s="23" t="n">
        <v>0</v>
      </c>
      <c r="O935" s="23" t="n">
        <f aca="false">K935+L935</f>
        <v>31885</v>
      </c>
      <c r="P935" s="23" t="n">
        <f aca="false">K935+L935+M935+N935</f>
        <v>31885</v>
      </c>
      <c r="Q935" s="23" t="n">
        <v>1724</v>
      </c>
      <c r="R935" s="23" t="n">
        <v>1518</v>
      </c>
      <c r="S935" s="23" t="n">
        <v>1689</v>
      </c>
      <c r="T935" s="23" t="n">
        <v>495</v>
      </c>
      <c r="U935" s="42" t="n">
        <f aca="false">IF(I935="delivery",O935-SUM(Q935+R935),IF(I935="PO",P935-SUM(Q935:R935)))</f>
        <v>28643</v>
      </c>
      <c r="V935" s="43" t="n">
        <v>0.25665</v>
      </c>
      <c r="W935" s="43"/>
      <c r="X935" s="43" t="n">
        <f aca="false">W935-V935</f>
        <v>-0.25665</v>
      </c>
      <c r="Z935" s="44"/>
      <c r="AA935" s="44"/>
      <c r="AM935" s="23" t="str">
        <f aca="false">D935</f>
        <v>Sanmina</v>
      </c>
      <c r="AN935" s="23" t="s">
        <v>3124</v>
      </c>
      <c r="AT935" s="44"/>
      <c r="AU935" s="44"/>
      <c r="BD935" s="23" t="s">
        <v>182</v>
      </c>
      <c r="BE935" s="1" t="s">
        <v>183</v>
      </c>
    </row>
    <row r="936" customFormat="false" ht="15" hidden="false" customHeight="true" outlineLevel="0" collapsed="false">
      <c r="A936" s="23" t="s">
        <v>3881</v>
      </c>
      <c r="B936" s="23" t="s">
        <v>3882</v>
      </c>
      <c r="C936" s="40" t="s">
        <v>177</v>
      </c>
      <c r="D936" s="23" t="s">
        <v>1471</v>
      </c>
      <c r="E936" s="23" t="s">
        <v>3883</v>
      </c>
      <c r="F936" s="23" t="s">
        <v>3884</v>
      </c>
      <c r="G936" s="23" t="n">
        <v>73</v>
      </c>
      <c r="H936" s="23" t="n">
        <v>2500</v>
      </c>
      <c r="I936" s="41" t="s">
        <v>180</v>
      </c>
      <c r="K936" s="23" t="n">
        <v>0</v>
      </c>
      <c r="L936" s="23" t="n">
        <v>31283</v>
      </c>
      <c r="M936" s="23" t="n">
        <v>0</v>
      </c>
      <c r="N936" s="23" t="n">
        <v>0</v>
      </c>
      <c r="O936" s="23" t="n">
        <f aca="false">K936+L936</f>
        <v>31283</v>
      </c>
      <c r="P936" s="23" t="n">
        <f aca="false">K936+L936+M936+N936</f>
        <v>31283</v>
      </c>
      <c r="Q936" s="23" t="n">
        <v>21363</v>
      </c>
      <c r="R936" s="23" t="n">
        <v>12235</v>
      </c>
      <c r="S936" s="23" t="n">
        <v>13597</v>
      </c>
      <c r="T936" s="23" t="n">
        <v>2782</v>
      </c>
      <c r="U936" s="42" t="n">
        <f aca="false">IF(I936="delivery",O936-SUM(Q936+R936),IF(I936="PO",P936-SUM(Q936:R936)))</f>
        <v>-2315</v>
      </c>
      <c r="V936" s="43" t="n">
        <v>0.2756</v>
      </c>
      <c r="W936" s="43"/>
      <c r="X936" s="43" t="n">
        <f aca="false">W936-V936</f>
        <v>-0.2756</v>
      </c>
      <c r="Y936" s="23" t="n">
        <v>0.2756</v>
      </c>
      <c r="Z936" s="44"/>
      <c r="AA936" s="44"/>
      <c r="AM936" s="23" t="str">
        <f aca="false">D936</f>
        <v>Sanmina</v>
      </c>
      <c r="AN936" s="23" t="s">
        <v>3124</v>
      </c>
      <c r="AT936" s="44"/>
      <c r="AU936" s="44"/>
      <c r="BD936" s="23" t="s">
        <v>182</v>
      </c>
      <c r="BE936" s="1" t="s">
        <v>183</v>
      </c>
    </row>
    <row r="937" customFormat="false" ht="15" hidden="false" customHeight="true" outlineLevel="0" collapsed="false">
      <c r="A937" s="23" t="s">
        <v>3885</v>
      </c>
      <c r="B937" s="23" t="s">
        <v>3886</v>
      </c>
      <c r="C937" s="40" t="s">
        <v>177</v>
      </c>
      <c r="D937" s="23" t="s">
        <v>1471</v>
      </c>
      <c r="E937" s="23" t="s">
        <v>3887</v>
      </c>
      <c r="F937" s="23" t="s">
        <v>3888</v>
      </c>
      <c r="G937" s="23" t="n">
        <v>201</v>
      </c>
      <c r="H937" s="23" t="n">
        <v>10000</v>
      </c>
      <c r="I937" s="41" t="s">
        <v>180</v>
      </c>
      <c r="K937" s="23" t="n">
        <v>0</v>
      </c>
      <c r="L937" s="23" t="n">
        <v>3176109</v>
      </c>
      <c r="M937" s="23" t="n">
        <v>0</v>
      </c>
      <c r="N937" s="23" t="n">
        <v>0</v>
      </c>
      <c r="O937" s="23" t="n">
        <f aca="false">K937+L937</f>
        <v>3176109</v>
      </c>
      <c r="P937" s="23" t="n">
        <f aca="false">K937+L937+M937+N937</f>
        <v>3176109</v>
      </c>
      <c r="Q937" s="23" t="n">
        <v>1073297</v>
      </c>
      <c r="R937" s="23" t="n">
        <v>751405</v>
      </c>
      <c r="S937" s="23" t="n">
        <v>863789</v>
      </c>
      <c r="T937" s="23" t="n">
        <v>292619</v>
      </c>
      <c r="U937" s="42" t="n">
        <f aca="false">IF(I937="delivery",O937-SUM(Q937+R937),IF(I937="PO",P937-SUM(Q937:R937)))</f>
        <v>1351407</v>
      </c>
      <c r="V937" s="43" t="n">
        <v>0.0023</v>
      </c>
      <c r="W937" s="43"/>
      <c r="X937" s="43" t="n">
        <f aca="false">W937-V937</f>
        <v>-0.0023</v>
      </c>
      <c r="Y937" s="23" t="n">
        <v>0.0023</v>
      </c>
      <c r="Z937" s="44"/>
      <c r="AA937" s="44"/>
      <c r="AM937" s="23" t="str">
        <f aca="false">D937</f>
        <v>Sanmina</v>
      </c>
      <c r="AN937" s="23" t="s">
        <v>3124</v>
      </c>
      <c r="AT937" s="44"/>
      <c r="AU937" s="44"/>
      <c r="BD937" s="23" t="s">
        <v>182</v>
      </c>
      <c r="BE937" s="1" t="s">
        <v>183</v>
      </c>
    </row>
    <row r="938" customFormat="false" ht="15" hidden="false" customHeight="true" outlineLevel="0" collapsed="false">
      <c r="A938" s="23" t="s">
        <v>3889</v>
      </c>
      <c r="B938" s="23" t="s">
        <v>3890</v>
      </c>
      <c r="C938" s="40" t="s">
        <v>177</v>
      </c>
      <c r="D938" s="23" t="s">
        <v>1471</v>
      </c>
      <c r="E938" s="23" t="s">
        <v>3891</v>
      </c>
      <c r="F938" s="23" t="s">
        <v>3892</v>
      </c>
      <c r="G938" s="23" t="n">
        <v>141</v>
      </c>
      <c r="H938" s="23" t="n">
        <v>15000</v>
      </c>
      <c r="I938" s="41" t="s">
        <v>180</v>
      </c>
      <c r="K938" s="23" t="n">
        <v>0</v>
      </c>
      <c r="L938" s="23" t="n">
        <v>282815</v>
      </c>
      <c r="M938" s="23" t="n">
        <v>0</v>
      </c>
      <c r="N938" s="23" t="n">
        <v>110000</v>
      </c>
      <c r="O938" s="23" t="n">
        <f aca="false">K938+L938</f>
        <v>282815</v>
      </c>
      <c r="P938" s="23" t="n">
        <f aca="false">K938+L938+M938+N938</f>
        <v>392815</v>
      </c>
      <c r="Q938" s="23" t="n">
        <v>218652</v>
      </c>
      <c r="R938" s="23" t="n">
        <v>101834</v>
      </c>
      <c r="S938" s="23" t="n">
        <v>133766</v>
      </c>
      <c r="T938" s="23" t="n">
        <v>31386</v>
      </c>
      <c r="U938" s="42" t="n">
        <f aca="false">IF(I938="delivery",O938-SUM(Q938+R938),IF(I938="PO",P938-SUM(Q938:R938)))</f>
        <v>-37671</v>
      </c>
      <c r="V938" s="43" t="n">
        <v>0.0013</v>
      </c>
      <c r="W938" s="43"/>
      <c r="X938" s="43" t="n">
        <f aca="false">W938-V938</f>
        <v>-0.0013</v>
      </c>
      <c r="Y938" s="23" t="n">
        <v>0.0013</v>
      </c>
      <c r="Z938" s="44"/>
      <c r="AA938" s="44"/>
      <c r="AM938" s="23" t="str">
        <f aca="false">D938</f>
        <v>Sanmina</v>
      </c>
      <c r="AN938" s="23" t="s">
        <v>3124</v>
      </c>
      <c r="AT938" s="44"/>
      <c r="AU938" s="44"/>
      <c r="BD938" s="23" t="s">
        <v>182</v>
      </c>
      <c r="BE938" s="1" t="s">
        <v>183</v>
      </c>
    </row>
    <row r="939" customFormat="false" ht="15" hidden="false" customHeight="true" outlineLevel="0" collapsed="false">
      <c r="A939" s="23" t="s">
        <v>3893</v>
      </c>
      <c r="B939" s="23" t="s">
        <v>3894</v>
      </c>
      <c r="C939" s="40" t="s">
        <v>177</v>
      </c>
      <c r="D939" s="23" t="s">
        <v>1471</v>
      </c>
      <c r="E939" s="23" t="s">
        <v>3895</v>
      </c>
      <c r="F939" s="23" t="s">
        <v>3896</v>
      </c>
      <c r="G939" s="23" t="n">
        <v>201</v>
      </c>
      <c r="H939" s="23" t="n">
        <v>20000</v>
      </c>
      <c r="I939" s="41" t="s">
        <v>180</v>
      </c>
      <c r="K939" s="23" t="n">
        <v>0</v>
      </c>
      <c r="L939" s="23" t="n">
        <v>10000</v>
      </c>
      <c r="M939" s="23" t="n">
        <v>0</v>
      </c>
      <c r="N939" s="23" t="n">
        <v>0</v>
      </c>
      <c r="O939" s="23" t="n">
        <f aca="false">K939+L939</f>
        <v>10000</v>
      </c>
      <c r="P939" s="23" t="n">
        <f aca="false">K939+L939+M939+N939</f>
        <v>10000</v>
      </c>
      <c r="Q939" s="23" t="n">
        <v>540</v>
      </c>
      <c r="R939" s="23" t="n">
        <v>576</v>
      </c>
      <c r="S939" s="23" t="n">
        <v>576</v>
      </c>
      <c r="T939" s="23" t="n">
        <v>192</v>
      </c>
      <c r="U939" s="42" t="n">
        <f aca="false">IF(I939="delivery",O939-SUM(Q939+R939),IF(I939="PO",P939-SUM(Q939:R939)))</f>
        <v>8884</v>
      </c>
      <c r="V939" s="43" t="n">
        <v>0.006</v>
      </c>
      <c r="W939" s="43"/>
      <c r="X939" s="43" t="n">
        <f aca="false">W939-V939</f>
        <v>-0.006</v>
      </c>
      <c r="Y939" s="23" t="n">
        <v>0.006</v>
      </c>
      <c r="Z939" s="44"/>
      <c r="AA939" s="44"/>
      <c r="AM939" s="23" t="str">
        <f aca="false">D939</f>
        <v>Sanmina</v>
      </c>
      <c r="AN939" s="23" t="s">
        <v>3124</v>
      </c>
      <c r="AT939" s="44"/>
      <c r="AU939" s="44"/>
      <c r="BD939" s="23" t="s">
        <v>182</v>
      </c>
      <c r="BE939" s="1" t="s">
        <v>183</v>
      </c>
    </row>
    <row r="940" customFormat="false" ht="15" hidden="false" customHeight="true" outlineLevel="0" collapsed="false">
      <c r="A940" s="23" t="s">
        <v>3897</v>
      </c>
      <c r="B940" s="23" t="s">
        <v>3898</v>
      </c>
      <c r="C940" s="40" t="s">
        <v>177</v>
      </c>
      <c r="D940" s="23" t="s">
        <v>1471</v>
      </c>
      <c r="E940" s="23" t="s">
        <v>3899</v>
      </c>
      <c r="F940" s="23" t="s">
        <v>3900</v>
      </c>
      <c r="G940" s="23" t="n">
        <v>216</v>
      </c>
      <c r="H940" s="23" t="n">
        <v>20000</v>
      </c>
      <c r="I940" s="41" t="s">
        <v>180</v>
      </c>
      <c r="K940" s="23" t="n">
        <v>0</v>
      </c>
      <c r="L940" s="23" t="n">
        <v>5000</v>
      </c>
      <c r="M940" s="23" t="n">
        <v>1000</v>
      </c>
      <c r="N940" s="23" t="n">
        <v>4000</v>
      </c>
      <c r="O940" s="23" t="n">
        <f aca="false">K940+L940</f>
        <v>5000</v>
      </c>
      <c r="P940" s="23" t="n">
        <f aca="false">K940+L940+M940+N940</f>
        <v>10000</v>
      </c>
      <c r="Q940" s="23" t="n">
        <v>2070</v>
      </c>
      <c r="R940" s="23" t="n">
        <v>4092</v>
      </c>
      <c r="S940" s="23" t="n">
        <v>2784</v>
      </c>
      <c r="T940" s="23" t="n">
        <v>928</v>
      </c>
      <c r="U940" s="42" t="n">
        <f aca="false">IF(I940="delivery",O940-SUM(Q940+R940),IF(I940="PO",P940-SUM(Q940:R940)))</f>
        <v>-1162</v>
      </c>
      <c r="V940" s="43" t="n">
        <v>0.2369</v>
      </c>
      <c r="W940" s="43"/>
      <c r="X940" s="43" t="n">
        <f aca="false">W940-V940</f>
        <v>-0.2369</v>
      </c>
      <c r="Y940" s="23" t="n">
        <v>0.2369</v>
      </c>
      <c r="Z940" s="44"/>
      <c r="AA940" s="44"/>
      <c r="AM940" s="23" t="str">
        <f aca="false">D940</f>
        <v>Sanmina</v>
      </c>
      <c r="AN940" s="23" t="s">
        <v>3124</v>
      </c>
      <c r="AT940" s="44"/>
      <c r="AU940" s="44"/>
      <c r="BD940" s="23" t="s">
        <v>182</v>
      </c>
      <c r="BE940" s="1" t="s">
        <v>183</v>
      </c>
    </row>
    <row r="941" customFormat="false" ht="15" hidden="false" customHeight="true" outlineLevel="0" collapsed="false">
      <c r="A941" s="23" t="s">
        <v>3901</v>
      </c>
      <c r="B941" s="23" t="s">
        <v>3902</v>
      </c>
      <c r="C941" s="40" t="s">
        <v>177</v>
      </c>
      <c r="D941" s="23" t="s">
        <v>1471</v>
      </c>
      <c r="E941" s="23" t="s">
        <v>3903</v>
      </c>
      <c r="F941" s="23" t="s">
        <v>3904</v>
      </c>
      <c r="G941" s="23" t="n">
        <v>216</v>
      </c>
      <c r="H941" s="23" t="n">
        <v>40000</v>
      </c>
      <c r="I941" s="41" t="s">
        <v>180</v>
      </c>
      <c r="K941" s="23" t="n">
        <v>0</v>
      </c>
      <c r="L941" s="23" t="n">
        <v>7402</v>
      </c>
      <c r="M941" s="23" t="n">
        <v>0</v>
      </c>
      <c r="N941" s="23" t="n">
        <v>0</v>
      </c>
      <c r="O941" s="23" t="n">
        <f aca="false">K941+L941</f>
        <v>7402</v>
      </c>
      <c r="P941" s="23" t="n">
        <f aca="false">K941+L941+M941+N941</f>
        <v>7402</v>
      </c>
      <c r="Q941" s="23" t="n">
        <v>1806</v>
      </c>
      <c r="R941" s="23" t="n">
        <v>752</v>
      </c>
      <c r="S941" s="23" t="n">
        <v>592</v>
      </c>
      <c r="T941" s="23" t="n">
        <v>224</v>
      </c>
      <c r="U941" s="42" t="n">
        <f aca="false">IF(I941="delivery",O941-SUM(Q941+R941),IF(I941="PO",P941-SUM(Q941:R941)))</f>
        <v>4844</v>
      </c>
      <c r="V941" s="43" t="n">
        <v>0.035</v>
      </c>
      <c r="W941" s="43"/>
      <c r="X941" s="43" t="n">
        <f aca="false">W941-V941</f>
        <v>-0.035</v>
      </c>
      <c r="Z941" s="44"/>
      <c r="AA941" s="44"/>
      <c r="AM941" s="23" t="str">
        <f aca="false">D941</f>
        <v>Sanmina</v>
      </c>
      <c r="AN941" s="23" t="s">
        <v>3124</v>
      </c>
      <c r="AT941" s="44"/>
      <c r="AU941" s="44"/>
      <c r="BD941" s="23" t="s">
        <v>182</v>
      </c>
      <c r="BE941" s="1" t="s">
        <v>183</v>
      </c>
    </row>
    <row r="942" customFormat="false" ht="15" hidden="false" customHeight="true" outlineLevel="0" collapsed="false">
      <c r="A942" s="23" t="s">
        <v>3905</v>
      </c>
      <c r="B942" s="23" t="s">
        <v>3906</v>
      </c>
      <c r="C942" s="40" t="s">
        <v>177</v>
      </c>
      <c r="D942" s="23" t="s">
        <v>1471</v>
      </c>
      <c r="E942" s="23" t="s">
        <v>3907</v>
      </c>
      <c r="F942" s="23" t="s">
        <v>3908</v>
      </c>
      <c r="G942" s="23" t="n">
        <v>55</v>
      </c>
      <c r="H942" s="23" t="n">
        <v>1</v>
      </c>
      <c r="I942" s="41" t="s">
        <v>180</v>
      </c>
      <c r="K942" s="23" t="n">
        <v>0</v>
      </c>
      <c r="L942" s="23" t="n">
        <v>0</v>
      </c>
      <c r="M942" s="23" t="n">
        <v>0</v>
      </c>
      <c r="N942" s="23" t="n">
        <v>0</v>
      </c>
      <c r="O942" s="23" t="n">
        <f aca="false">K942+L942</f>
        <v>0</v>
      </c>
      <c r="P942" s="23" t="n">
        <f aca="false">K942+L942+M942+N942</f>
        <v>0</v>
      </c>
      <c r="Q942" s="23" t="n">
        <v>0</v>
      </c>
      <c r="R942" s="23" t="n">
        <v>178</v>
      </c>
      <c r="S942" s="23" t="n">
        <v>45</v>
      </c>
      <c r="T942" s="23" t="n">
        <v>15</v>
      </c>
      <c r="U942" s="42" t="n">
        <f aca="false">IF(I942="delivery",O942-SUM(Q942+R942),IF(I942="PO",P942-SUM(Q942:R942)))</f>
        <v>-178</v>
      </c>
      <c r="V942" s="45" t="n">
        <v>0.01555</v>
      </c>
      <c r="W942" s="45"/>
      <c r="X942" s="43" t="n">
        <f aca="false">W942-V942</f>
        <v>-0.01555</v>
      </c>
      <c r="Z942" s="44"/>
      <c r="AA942" s="44"/>
      <c r="AM942" s="23" t="str">
        <f aca="false">D942</f>
        <v>Sanmina</v>
      </c>
      <c r="AN942" s="23" t="s">
        <v>3124</v>
      </c>
      <c r="AT942" s="44"/>
      <c r="AU942" s="44"/>
      <c r="BD942" s="23" t="s">
        <v>1543</v>
      </c>
      <c r="BE942" s="1" t="s">
        <v>183</v>
      </c>
    </row>
    <row r="943" customFormat="false" ht="15" hidden="false" customHeight="true" outlineLevel="0" collapsed="false">
      <c r="A943" s="23" t="s">
        <v>3909</v>
      </c>
      <c r="B943" s="23" t="s">
        <v>3910</v>
      </c>
      <c r="C943" s="40" t="s">
        <v>177</v>
      </c>
      <c r="D943" s="23" t="s">
        <v>1471</v>
      </c>
      <c r="E943" s="23" t="s">
        <v>3911</v>
      </c>
      <c r="F943" s="23" t="s">
        <v>3912</v>
      </c>
      <c r="G943" s="23" t="n">
        <v>113</v>
      </c>
      <c r="H943" s="23" t="n">
        <v>10000</v>
      </c>
      <c r="I943" s="41" t="s">
        <v>180</v>
      </c>
      <c r="K943" s="23" t="n">
        <v>0</v>
      </c>
      <c r="L943" s="23" t="n">
        <v>18372</v>
      </c>
      <c r="M943" s="23" t="n">
        <v>0</v>
      </c>
      <c r="N943" s="23" t="n">
        <v>0</v>
      </c>
      <c r="O943" s="23" t="n">
        <f aca="false">K943+L943</f>
        <v>18372</v>
      </c>
      <c r="P943" s="23" t="n">
        <f aca="false">K943+L943+M943+N943</f>
        <v>18372</v>
      </c>
      <c r="Q943" s="23" t="n">
        <v>270</v>
      </c>
      <c r="R943" s="23" t="n">
        <v>2474</v>
      </c>
      <c r="S943" s="23" t="n">
        <v>1236</v>
      </c>
      <c r="T943" s="23" t="n">
        <v>288</v>
      </c>
      <c r="U943" s="42" t="n">
        <f aca="false">IF(I943="delivery",O943-SUM(Q943+R943),IF(I943="PO",P943-SUM(Q943:R943)))</f>
        <v>15628</v>
      </c>
      <c r="V943" s="43" t="n">
        <v>0.14012</v>
      </c>
      <c r="W943" s="43"/>
      <c r="X943" s="43" t="n">
        <f aca="false">W943-V943</f>
        <v>-0.14012</v>
      </c>
      <c r="Z943" s="44"/>
      <c r="AA943" s="44"/>
      <c r="AM943" s="23" t="str">
        <f aca="false">D943</f>
        <v>Sanmina</v>
      </c>
      <c r="AN943" s="23" t="s">
        <v>3124</v>
      </c>
      <c r="AT943" s="44"/>
      <c r="AU943" s="44"/>
      <c r="BD943" s="23" t="s">
        <v>182</v>
      </c>
      <c r="BE943" s="1" t="s">
        <v>183</v>
      </c>
    </row>
    <row r="944" customFormat="false" ht="15" hidden="false" customHeight="true" outlineLevel="0" collapsed="false">
      <c r="A944" s="23" t="s">
        <v>3913</v>
      </c>
      <c r="B944" s="23" t="s">
        <v>3914</v>
      </c>
      <c r="C944" s="40" t="s">
        <v>177</v>
      </c>
      <c r="D944" s="23" t="s">
        <v>1471</v>
      </c>
      <c r="E944" s="23" t="s">
        <v>3915</v>
      </c>
      <c r="F944" s="23" t="s">
        <v>3916</v>
      </c>
      <c r="G944" s="23" t="n">
        <v>281</v>
      </c>
      <c r="H944" s="23" t="n">
        <v>30000</v>
      </c>
      <c r="I944" s="41" t="s">
        <v>180</v>
      </c>
      <c r="K944" s="23" t="n">
        <v>0</v>
      </c>
      <c r="L944" s="23" t="n">
        <v>26303</v>
      </c>
      <c r="M944" s="23" t="n">
        <v>0</v>
      </c>
      <c r="N944" s="23" t="n">
        <v>150000</v>
      </c>
      <c r="O944" s="23" t="n">
        <f aca="false">K944+L944</f>
        <v>26303</v>
      </c>
      <c r="P944" s="23" t="n">
        <f aca="false">K944+L944+M944+N944</f>
        <v>176303</v>
      </c>
      <c r="Q944" s="23" t="n">
        <v>54480</v>
      </c>
      <c r="R944" s="23" t="n">
        <v>72767</v>
      </c>
      <c r="S944" s="23" t="n">
        <v>69151</v>
      </c>
      <c r="T944" s="23" t="n">
        <v>26452</v>
      </c>
      <c r="U944" s="42" t="n">
        <f aca="false">IF(I944="delivery",O944-SUM(Q944+R944),IF(I944="PO",P944-SUM(Q944:R944)))</f>
        <v>-100944</v>
      </c>
      <c r="V944" s="43" t="n">
        <v>0.002</v>
      </c>
      <c r="W944" s="43"/>
      <c r="X944" s="43" t="n">
        <f aca="false">W944-V944</f>
        <v>-0.002</v>
      </c>
      <c r="Z944" s="44"/>
      <c r="AA944" s="44"/>
      <c r="AM944" s="23" t="str">
        <f aca="false">D944</f>
        <v>Sanmina</v>
      </c>
      <c r="AN944" s="23" t="s">
        <v>3124</v>
      </c>
      <c r="AT944" s="44"/>
      <c r="AU944" s="44"/>
      <c r="BD944" s="23" t="s">
        <v>182</v>
      </c>
      <c r="BE944" s="1" t="s">
        <v>183</v>
      </c>
    </row>
    <row r="945" customFormat="false" ht="15" hidden="false" customHeight="true" outlineLevel="0" collapsed="false">
      <c r="A945" s="23" t="s">
        <v>3917</v>
      </c>
      <c r="B945" s="23" t="s">
        <v>3918</v>
      </c>
      <c r="C945" s="40" t="s">
        <v>177</v>
      </c>
      <c r="D945" s="23" t="s">
        <v>1471</v>
      </c>
      <c r="E945" s="23" t="s">
        <v>3919</v>
      </c>
      <c r="F945" s="23" t="s">
        <v>3920</v>
      </c>
      <c r="G945" s="23" t="n">
        <v>161</v>
      </c>
      <c r="H945" s="23" t="n">
        <v>100000</v>
      </c>
      <c r="I945" s="41" t="s">
        <v>180</v>
      </c>
      <c r="K945" s="23" t="n">
        <v>0</v>
      </c>
      <c r="L945" s="23" t="n">
        <v>703950</v>
      </c>
      <c r="M945" s="23" t="n">
        <v>0</v>
      </c>
      <c r="N945" s="23" t="n">
        <v>1020000</v>
      </c>
      <c r="O945" s="23" t="n">
        <f aca="false">K945+L945</f>
        <v>703950</v>
      </c>
      <c r="P945" s="23" t="n">
        <f aca="false">K945+L945+M945+N945</f>
        <v>1723950</v>
      </c>
      <c r="Q945" s="23" t="n">
        <v>497620</v>
      </c>
      <c r="R945" s="23" t="n">
        <v>604504</v>
      </c>
      <c r="S945" s="23" t="n">
        <v>817020</v>
      </c>
      <c r="T945" s="23" t="n">
        <v>306336</v>
      </c>
      <c r="U945" s="42" t="n">
        <f aca="false">IF(I945="delivery",O945-SUM(Q945+R945),IF(I945="PO",P945-SUM(Q945:R945)))</f>
        <v>-398174</v>
      </c>
      <c r="V945" s="43" t="n">
        <v>0.0045</v>
      </c>
      <c r="W945" s="43"/>
      <c r="X945" s="43" t="n">
        <f aca="false">W945-V945</f>
        <v>-0.0045</v>
      </c>
      <c r="Y945" s="23" t="n">
        <v>0.00432</v>
      </c>
      <c r="Z945" s="44"/>
      <c r="AA945" s="44"/>
      <c r="AM945" s="23" t="str">
        <f aca="false">D945</f>
        <v>Sanmina</v>
      </c>
      <c r="AN945" s="23" t="s">
        <v>3124</v>
      </c>
      <c r="AT945" s="44"/>
      <c r="AU945" s="44"/>
      <c r="BD945" s="23" t="s">
        <v>182</v>
      </c>
      <c r="BE945" s="1" t="s">
        <v>183</v>
      </c>
    </row>
    <row r="946" customFormat="false" ht="15" hidden="false" customHeight="true" outlineLevel="0" collapsed="false">
      <c r="A946" s="23" t="s">
        <v>3921</v>
      </c>
      <c r="B946" s="23" t="s">
        <v>3922</v>
      </c>
      <c r="C946" s="40" t="s">
        <v>177</v>
      </c>
      <c r="D946" s="23" t="s">
        <v>1471</v>
      </c>
      <c r="E946" s="23" t="s">
        <v>3923</v>
      </c>
      <c r="F946" s="23" t="s">
        <v>3924</v>
      </c>
      <c r="G946" s="23" t="n">
        <v>201</v>
      </c>
      <c r="H946" s="23" t="n">
        <v>10000</v>
      </c>
      <c r="I946" s="41" t="s">
        <v>180</v>
      </c>
      <c r="K946" s="23" t="n">
        <v>0</v>
      </c>
      <c r="L946" s="23" t="n">
        <v>365000</v>
      </c>
      <c r="M946" s="23" t="n">
        <v>0</v>
      </c>
      <c r="N946" s="23" t="n">
        <v>0</v>
      </c>
      <c r="O946" s="23" t="n">
        <f aca="false">K946+L946</f>
        <v>365000</v>
      </c>
      <c r="P946" s="23" t="n">
        <f aca="false">K946+L946+M946+N946</f>
        <v>365000</v>
      </c>
      <c r="Q946" s="23" t="n">
        <v>64640</v>
      </c>
      <c r="R946" s="23" t="n">
        <v>221772</v>
      </c>
      <c r="S946" s="23" t="n">
        <v>208550</v>
      </c>
      <c r="T946" s="23" t="n">
        <v>72520</v>
      </c>
      <c r="U946" s="42" t="n">
        <f aca="false">IF(I946="delivery",O946-SUM(Q946+R946),IF(I946="PO",P946-SUM(Q946:R946)))</f>
        <v>78588</v>
      </c>
      <c r="V946" s="43" t="n">
        <v>0.00043</v>
      </c>
      <c r="W946" s="43"/>
      <c r="X946" s="43" t="n">
        <f aca="false">W946-V946</f>
        <v>-0.00043</v>
      </c>
      <c r="Y946" s="23" t="n">
        <v>0.00043</v>
      </c>
      <c r="Z946" s="44"/>
      <c r="AA946" s="44"/>
      <c r="AM946" s="23" t="str">
        <f aca="false">D946</f>
        <v>Sanmina</v>
      </c>
      <c r="AN946" s="23" t="s">
        <v>3124</v>
      </c>
      <c r="AT946" s="44"/>
      <c r="AU946" s="44"/>
      <c r="BD946" s="23" t="s">
        <v>182</v>
      </c>
      <c r="BE946" s="1" t="s">
        <v>183</v>
      </c>
    </row>
    <row r="947" customFormat="false" ht="15" hidden="false" customHeight="true" outlineLevel="0" collapsed="false">
      <c r="A947" s="23" t="s">
        <v>3925</v>
      </c>
      <c r="B947" s="23" t="s">
        <v>3926</v>
      </c>
      <c r="C947" s="40" t="s">
        <v>177</v>
      </c>
      <c r="D947" s="23" t="s">
        <v>1471</v>
      </c>
      <c r="E947" s="23" t="s">
        <v>3927</v>
      </c>
      <c r="F947" s="23" t="s">
        <v>3928</v>
      </c>
      <c r="G947" s="23" t="n">
        <v>86</v>
      </c>
      <c r="H947" s="23" t="n">
        <v>3000</v>
      </c>
      <c r="I947" s="41" t="s">
        <v>180</v>
      </c>
      <c r="K947" s="23" t="n">
        <v>0</v>
      </c>
      <c r="L947" s="23" t="n">
        <v>0</v>
      </c>
      <c r="M947" s="23" t="n">
        <v>12000</v>
      </c>
      <c r="N947" s="23" t="n">
        <v>0</v>
      </c>
      <c r="O947" s="23" t="n">
        <f aca="false">K947+L947</f>
        <v>0</v>
      </c>
      <c r="P947" s="23" t="n">
        <f aca="false">K947+L947+M947+N947</f>
        <v>12000</v>
      </c>
      <c r="Q947" s="23" t="n">
        <v>6660</v>
      </c>
      <c r="R947" s="23" t="n">
        <v>7104</v>
      </c>
      <c r="S947" s="23" t="n">
        <v>7104</v>
      </c>
      <c r="T947" s="23" t="n">
        <v>2368</v>
      </c>
      <c r="U947" s="42" t="n">
        <f aca="false">IF(I947="delivery",O947-SUM(Q947+R947),IF(I947="PO",P947-SUM(Q947:R947)))</f>
        <v>-13764</v>
      </c>
      <c r="V947" s="43" t="n">
        <v>0.1378</v>
      </c>
      <c r="W947" s="43"/>
      <c r="X947" s="43" t="n">
        <f aca="false">W947-V947</f>
        <v>-0.1378</v>
      </c>
      <c r="Z947" s="44"/>
      <c r="AA947" s="44"/>
      <c r="AM947" s="23" t="str">
        <f aca="false">D947</f>
        <v>Sanmina</v>
      </c>
      <c r="AN947" s="23" t="s">
        <v>3124</v>
      </c>
      <c r="AT947" s="44"/>
      <c r="AU947" s="44"/>
      <c r="BD947" s="23" t="s">
        <v>182</v>
      </c>
      <c r="BE947" s="1" t="s">
        <v>183</v>
      </c>
    </row>
    <row r="948" customFormat="false" ht="15" hidden="false" customHeight="true" outlineLevel="0" collapsed="false">
      <c r="A948" s="23" t="s">
        <v>3929</v>
      </c>
      <c r="B948" s="23" t="s">
        <v>3930</v>
      </c>
      <c r="C948" s="40" t="s">
        <v>177</v>
      </c>
      <c r="D948" s="23" t="s">
        <v>1471</v>
      </c>
      <c r="E948" s="23" t="s">
        <v>3931</v>
      </c>
      <c r="F948" s="23" t="s">
        <v>3932</v>
      </c>
      <c r="G948" s="23" t="n">
        <v>63</v>
      </c>
      <c r="H948" s="23" t="n">
        <v>10000</v>
      </c>
      <c r="I948" s="41" t="s">
        <v>180</v>
      </c>
      <c r="K948" s="23" t="n">
        <v>0</v>
      </c>
      <c r="L948" s="23" t="n">
        <v>2312148</v>
      </c>
      <c r="M948" s="23" t="n">
        <v>0</v>
      </c>
      <c r="N948" s="23" t="n">
        <v>670000</v>
      </c>
      <c r="O948" s="23" t="n">
        <f aca="false">K948+L948</f>
        <v>2312148</v>
      </c>
      <c r="P948" s="23" t="n">
        <f aca="false">K948+L948+M948+N948</f>
        <v>2982148</v>
      </c>
      <c r="Q948" s="23" t="n">
        <v>1526083</v>
      </c>
      <c r="R948" s="23" t="n">
        <v>2308171</v>
      </c>
      <c r="S948" s="23" t="n">
        <v>2552674</v>
      </c>
      <c r="T948" s="23" t="n">
        <v>1006903</v>
      </c>
      <c r="U948" s="42" t="n">
        <f aca="false">IF(I948="delivery",O948-SUM(Q948+R948),IF(I948="PO",P948-SUM(Q948:R948)))</f>
        <v>-1522106</v>
      </c>
      <c r="V948" s="43" t="n">
        <v>0.0035</v>
      </c>
      <c r="W948" s="43"/>
      <c r="X948" s="43" t="n">
        <f aca="false">W948-V948</f>
        <v>-0.0035</v>
      </c>
      <c r="Y948" s="23" t="n">
        <v>0.00503</v>
      </c>
      <c r="Z948" s="44"/>
      <c r="AA948" s="44"/>
      <c r="AM948" s="23" t="str">
        <f aca="false">D948</f>
        <v>Sanmina</v>
      </c>
      <c r="AN948" s="23" t="s">
        <v>3124</v>
      </c>
      <c r="AT948" s="44"/>
      <c r="AU948" s="44"/>
      <c r="BD948" s="23" t="s">
        <v>182</v>
      </c>
      <c r="BE948" s="1" t="s">
        <v>183</v>
      </c>
    </row>
    <row r="949" customFormat="false" ht="15" hidden="false" customHeight="true" outlineLevel="0" collapsed="false">
      <c r="A949" s="23" t="s">
        <v>3933</v>
      </c>
      <c r="B949" s="23" t="s">
        <v>3934</v>
      </c>
      <c r="C949" s="40" t="s">
        <v>177</v>
      </c>
      <c r="D949" s="23" t="s">
        <v>1471</v>
      </c>
      <c r="E949" s="23" t="s">
        <v>3935</v>
      </c>
      <c r="F949" s="23" t="s">
        <v>3936</v>
      </c>
      <c r="G949" s="23" t="n">
        <v>216</v>
      </c>
      <c r="H949" s="23" t="n">
        <v>20000</v>
      </c>
      <c r="I949" s="41" t="s">
        <v>180</v>
      </c>
      <c r="K949" s="23" t="n">
        <v>0</v>
      </c>
      <c r="L949" s="23" t="n">
        <v>2282</v>
      </c>
      <c r="M949" s="23" t="n">
        <v>0</v>
      </c>
      <c r="N949" s="23" t="n">
        <v>0</v>
      </c>
      <c r="O949" s="23" t="n">
        <f aca="false">K949+L949</f>
        <v>2282</v>
      </c>
      <c r="P949" s="23" t="n">
        <f aca="false">K949+L949+M949+N949</f>
        <v>2282</v>
      </c>
      <c r="Q949" s="23" t="n">
        <v>370</v>
      </c>
      <c r="R949" s="23" t="n">
        <v>0</v>
      </c>
      <c r="S949" s="23" t="n">
        <v>0</v>
      </c>
      <c r="T949" s="23" t="n">
        <v>0</v>
      </c>
      <c r="U949" s="42" t="n">
        <f aca="false">IF(I949="delivery",O949-SUM(Q949+R949),IF(I949="PO",P949-SUM(Q949:R949)))</f>
        <v>1912</v>
      </c>
      <c r="V949" s="43" t="n">
        <v>0.05276</v>
      </c>
      <c r="W949" s="43"/>
      <c r="X949" s="43" t="n">
        <f aca="false">W949-V949</f>
        <v>-0.05276</v>
      </c>
      <c r="Y949" s="23" t="n">
        <v>0.05276</v>
      </c>
      <c r="Z949" s="44"/>
      <c r="AA949" s="44"/>
      <c r="AM949" s="23" t="str">
        <f aca="false">D949</f>
        <v>Sanmina</v>
      </c>
      <c r="AN949" s="23" t="s">
        <v>3124</v>
      </c>
      <c r="AT949" s="44"/>
      <c r="AU949" s="44"/>
      <c r="BD949" s="23" t="s">
        <v>182</v>
      </c>
      <c r="BE949" s="1" t="s">
        <v>183</v>
      </c>
    </row>
    <row r="950" customFormat="false" ht="15" hidden="false" customHeight="true" outlineLevel="0" collapsed="false">
      <c r="A950" s="23" t="s">
        <v>3937</v>
      </c>
      <c r="B950" s="23" t="s">
        <v>3938</v>
      </c>
      <c r="C950" s="40" t="s">
        <v>177</v>
      </c>
      <c r="D950" s="23" t="s">
        <v>1471</v>
      </c>
      <c r="E950" s="23" t="s">
        <v>3939</v>
      </c>
      <c r="F950" s="23" t="s">
        <v>3940</v>
      </c>
      <c r="G950" s="23" t="n">
        <v>201</v>
      </c>
      <c r="H950" s="23" t="n">
        <v>10000</v>
      </c>
      <c r="I950" s="41" t="s">
        <v>180</v>
      </c>
      <c r="K950" s="23" t="n">
        <v>0</v>
      </c>
      <c r="L950" s="23" t="n">
        <v>23810</v>
      </c>
      <c r="M950" s="23" t="n">
        <v>0</v>
      </c>
      <c r="N950" s="23" t="n">
        <v>0</v>
      </c>
      <c r="O950" s="23" t="n">
        <f aca="false">K950+L950</f>
        <v>23810</v>
      </c>
      <c r="P950" s="23" t="n">
        <f aca="false">K950+L950+M950+N950</f>
        <v>23810</v>
      </c>
      <c r="Q950" s="23" t="n">
        <v>1138</v>
      </c>
      <c r="R950" s="23" t="n">
        <v>1006</v>
      </c>
      <c r="S950" s="23" t="n">
        <v>977</v>
      </c>
      <c r="T950" s="23" t="n">
        <v>532</v>
      </c>
      <c r="U950" s="42" t="n">
        <f aca="false">IF(I950="delivery",O950-SUM(Q950+R950),IF(I950="PO",P950-SUM(Q950:R950)))</f>
        <v>21666</v>
      </c>
      <c r="V950" s="43" t="n">
        <v>0.0078</v>
      </c>
      <c r="W950" s="43"/>
      <c r="X950" s="43" t="n">
        <f aca="false">W950-V950</f>
        <v>-0.0078</v>
      </c>
      <c r="Y950" s="23" t="n">
        <v>0.0011</v>
      </c>
      <c r="Z950" s="44"/>
      <c r="AA950" s="44"/>
      <c r="AM950" s="23" t="str">
        <f aca="false">D950</f>
        <v>Sanmina</v>
      </c>
      <c r="AN950" s="23" t="s">
        <v>3124</v>
      </c>
      <c r="AT950" s="44"/>
      <c r="AU950" s="44"/>
      <c r="BD950" s="23" t="s">
        <v>182</v>
      </c>
      <c r="BE950" s="1" t="s">
        <v>183</v>
      </c>
    </row>
    <row r="951" customFormat="false" ht="15" hidden="false" customHeight="true" outlineLevel="0" collapsed="false">
      <c r="A951" s="23" t="s">
        <v>3941</v>
      </c>
      <c r="B951" s="23" t="s">
        <v>3942</v>
      </c>
      <c r="C951" s="40" t="s">
        <v>177</v>
      </c>
      <c r="D951" s="23" t="s">
        <v>1471</v>
      </c>
      <c r="E951" s="23" t="s">
        <v>3943</v>
      </c>
      <c r="F951" s="23" t="s">
        <v>3944</v>
      </c>
      <c r="G951" s="23" t="n">
        <v>213</v>
      </c>
      <c r="H951" s="23" t="n">
        <v>50000</v>
      </c>
      <c r="I951" s="41" t="s">
        <v>180</v>
      </c>
      <c r="K951" s="23" t="n">
        <v>0</v>
      </c>
      <c r="L951" s="23" t="n">
        <v>0</v>
      </c>
      <c r="M951" s="23" t="n">
        <v>0</v>
      </c>
      <c r="N951" s="23" t="n">
        <v>0</v>
      </c>
      <c r="O951" s="23" t="n">
        <f aca="false">K951+L951</f>
        <v>0</v>
      </c>
      <c r="P951" s="23" t="n">
        <f aca="false">K951+L951+M951+N951</f>
        <v>0</v>
      </c>
      <c r="Q951" s="23" t="n">
        <v>180</v>
      </c>
      <c r="R951" s="23" t="n">
        <v>192</v>
      </c>
      <c r="S951" s="23" t="n">
        <v>192</v>
      </c>
      <c r="T951" s="23" t="n">
        <v>64</v>
      </c>
      <c r="U951" s="42" t="n">
        <f aca="false">IF(I951="delivery",O951-SUM(Q951+R951),IF(I951="PO",P951-SUM(Q951:R951)))</f>
        <v>-372</v>
      </c>
      <c r="V951" s="43" t="n">
        <v>0.00195</v>
      </c>
      <c r="W951" s="43"/>
      <c r="X951" s="43" t="n">
        <f aca="false">W951-V951</f>
        <v>-0.00195</v>
      </c>
      <c r="Z951" s="44"/>
      <c r="AA951" s="44"/>
      <c r="AM951" s="23" t="str">
        <f aca="false">D951</f>
        <v>Sanmina</v>
      </c>
      <c r="AN951" s="23" t="s">
        <v>3124</v>
      </c>
      <c r="AT951" s="44"/>
      <c r="AU951" s="44"/>
      <c r="BD951" s="23" t="s">
        <v>182</v>
      </c>
      <c r="BE951" s="1" t="s">
        <v>183</v>
      </c>
    </row>
    <row r="952" customFormat="false" ht="15" hidden="false" customHeight="true" outlineLevel="0" collapsed="false">
      <c r="A952" s="23" t="s">
        <v>3945</v>
      </c>
      <c r="B952" s="23" t="s">
        <v>3946</v>
      </c>
      <c r="C952" s="40" t="s">
        <v>177</v>
      </c>
      <c r="D952" s="23" t="s">
        <v>1471</v>
      </c>
      <c r="E952" s="23" t="s">
        <v>3947</v>
      </c>
      <c r="F952" s="23" t="s">
        <v>3948</v>
      </c>
      <c r="G952" s="23" t="n">
        <v>171</v>
      </c>
      <c r="H952" s="23" t="n">
        <v>10000</v>
      </c>
      <c r="I952" s="41" t="s">
        <v>180</v>
      </c>
      <c r="K952" s="23" t="n">
        <v>0</v>
      </c>
      <c r="L952" s="23" t="n">
        <v>10000</v>
      </c>
      <c r="M952" s="23" t="n">
        <v>20000</v>
      </c>
      <c r="N952" s="23" t="n">
        <v>0</v>
      </c>
      <c r="O952" s="23" t="n">
        <f aca="false">K952+L952</f>
        <v>10000</v>
      </c>
      <c r="P952" s="23" t="n">
        <f aca="false">K952+L952+M952+N952</f>
        <v>30000</v>
      </c>
      <c r="Q952" s="23" t="n">
        <v>37</v>
      </c>
      <c r="R952" s="23" t="n">
        <v>10677</v>
      </c>
      <c r="S952" s="23" t="n">
        <v>9147</v>
      </c>
      <c r="T952" s="23" t="n">
        <v>3632</v>
      </c>
      <c r="U952" s="42" t="n">
        <f aca="false">IF(I952="delivery",O952-SUM(Q952+R952),IF(I952="PO",P952-SUM(Q952:R952)))</f>
        <v>-714</v>
      </c>
      <c r="V952" s="43" t="n">
        <v>0.00115</v>
      </c>
      <c r="W952" s="43"/>
      <c r="X952" s="43" t="n">
        <f aca="false">W952-V952</f>
        <v>-0.00115</v>
      </c>
      <c r="Y952" s="23" t="n">
        <v>0.00115</v>
      </c>
      <c r="Z952" s="44"/>
      <c r="AA952" s="44"/>
      <c r="AM952" s="23" t="str">
        <f aca="false">D952</f>
        <v>Sanmina</v>
      </c>
      <c r="AN952" s="23" t="s">
        <v>3124</v>
      </c>
      <c r="AT952" s="44"/>
      <c r="AU952" s="44"/>
      <c r="BD952" s="23" t="s">
        <v>182</v>
      </c>
      <c r="BE952" s="1" t="s">
        <v>183</v>
      </c>
    </row>
    <row r="953" customFormat="false" ht="15" hidden="false" customHeight="true" outlineLevel="0" collapsed="false">
      <c r="A953" s="23" t="s">
        <v>3949</v>
      </c>
      <c r="B953" s="23" t="s">
        <v>3950</v>
      </c>
      <c r="C953" s="40" t="s">
        <v>177</v>
      </c>
      <c r="D953" s="23" t="s">
        <v>1471</v>
      </c>
      <c r="E953" s="23" t="s">
        <v>3951</v>
      </c>
      <c r="F953" s="23" t="s">
        <v>3952</v>
      </c>
      <c r="G953" s="23" t="n">
        <v>218</v>
      </c>
      <c r="H953" s="23" t="n">
        <v>10000</v>
      </c>
      <c r="I953" s="41" t="s">
        <v>180</v>
      </c>
      <c r="K953" s="23" t="n">
        <v>0</v>
      </c>
      <c r="L953" s="23" t="n">
        <v>905</v>
      </c>
      <c r="M953" s="23" t="n">
        <v>10000</v>
      </c>
      <c r="N953" s="23" t="n">
        <v>0</v>
      </c>
      <c r="O953" s="23" t="n">
        <f aca="false">K953+L953</f>
        <v>905</v>
      </c>
      <c r="P953" s="23" t="n">
        <f aca="false">K953+L953+M953+N953</f>
        <v>10905</v>
      </c>
      <c r="Q953" s="23" t="n">
        <v>1094</v>
      </c>
      <c r="R953" s="23" t="n">
        <v>2502</v>
      </c>
      <c r="S953" s="23" t="n">
        <v>2592</v>
      </c>
      <c r="T953" s="23" t="n">
        <v>798</v>
      </c>
      <c r="U953" s="42" t="n">
        <f aca="false">IF(I953="delivery",O953-SUM(Q953+R953),IF(I953="PO",P953-SUM(Q953:R953)))</f>
        <v>-2691</v>
      </c>
      <c r="V953" s="43" t="n">
        <v>0.0041</v>
      </c>
      <c r="W953" s="43"/>
      <c r="X953" s="43" t="n">
        <f aca="false">W953-V953</f>
        <v>-0.0041</v>
      </c>
      <c r="Z953" s="44"/>
      <c r="AA953" s="44"/>
      <c r="AM953" s="23" t="str">
        <f aca="false">D953</f>
        <v>Sanmina</v>
      </c>
      <c r="AN953" s="23" t="s">
        <v>3124</v>
      </c>
      <c r="AT953" s="44"/>
      <c r="AU953" s="44"/>
      <c r="BD953" s="23" t="s">
        <v>182</v>
      </c>
      <c r="BE953" s="1" t="s">
        <v>183</v>
      </c>
    </row>
    <row r="954" customFormat="false" ht="15" hidden="false" customHeight="true" outlineLevel="0" collapsed="false">
      <c r="A954" s="23" t="s">
        <v>3953</v>
      </c>
      <c r="B954" s="23" t="s">
        <v>3954</v>
      </c>
      <c r="C954" s="40" t="s">
        <v>177</v>
      </c>
      <c r="D954" s="23" t="s">
        <v>1471</v>
      </c>
      <c r="E954" s="23" t="s">
        <v>3955</v>
      </c>
      <c r="F954" s="23" t="s">
        <v>3956</v>
      </c>
      <c r="G954" s="23" t="n">
        <v>161</v>
      </c>
      <c r="H954" s="23" t="n">
        <v>10000</v>
      </c>
      <c r="I954" s="41" t="s">
        <v>180</v>
      </c>
      <c r="K954" s="23" t="n">
        <v>0</v>
      </c>
      <c r="L954" s="23" t="n">
        <v>23581</v>
      </c>
      <c r="M954" s="23" t="n">
        <v>0</v>
      </c>
      <c r="N954" s="23" t="n">
        <v>0</v>
      </c>
      <c r="O954" s="23" t="n">
        <f aca="false">K954+L954</f>
        <v>23581</v>
      </c>
      <c r="P954" s="23" t="n">
        <f aca="false">K954+L954+M954+N954</f>
        <v>23581</v>
      </c>
      <c r="Q954" s="23" t="n">
        <v>1651</v>
      </c>
      <c r="R954" s="23" t="n">
        <v>3308</v>
      </c>
      <c r="S954" s="23" t="n">
        <v>3436</v>
      </c>
      <c r="T954" s="23" t="n">
        <v>1052</v>
      </c>
      <c r="U954" s="42" t="n">
        <f aca="false">IF(I954="delivery",O954-SUM(Q954+R954),IF(I954="PO",P954-SUM(Q954:R954)))</f>
        <v>18622</v>
      </c>
      <c r="V954" s="43" t="n">
        <v>0.00135</v>
      </c>
      <c r="W954" s="43"/>
      <c r="X954" s="43" t="n">
        <f aca="false">W954-V954</f>
        <v>-0.00135</v>
      </c>
      <c r="Y954" s="23" t="n">
        <v>0.0011</v>
      </c>
      <c r="Z954" s="44"/>
      <c r="AA954" s="44"/>
      <c r="AM954" s="23" t="str">
        <f aca="false">D954</f>
        <v>Sanmina</v>
      </c>
      <c r="AN954" s="23" t="s">
        <v>3124</v>
      </c>
      <c r="AT954" s="44"/>
      <c r="AU954" s="44"/>
      <c r="BD954" s="23" t="s">
        <v>182</v>
      </c>
      <c r="BE954" s="1" t="s">
        <v>183</v>
      </c>
    </row>
    <row r="955" customFormat="false" ht="15" hidden="false" customHeight="true" outlineLevel="0" collapsed="false">
      <c r="A955" s="23" t="s">
        <v>3957</v>
      </c>
      <c r="B955" s="23" t="s">
        <v>3958</v>
      </c>
      <c r="C955" s="40" t="s">
        <v>177</v>
      </c>
      <c r="D955" s="23" t="s">
        <v>1471</v>
      </c>
      <c r="E955" s="23" t="s">
        <v>3959</v>
      </c>
      <c r="F955" s="23" t="s">
        <v>3960</v>
      </c>
      <c r="G955" s="23" t="n">
        <v>216</v>
      </c>
      <c r="H955" s="23" t="n">
        <v>3000</v>
      </c>
      <c r="I955" s="41" t="s">
        <v>188</v>
      </c>
      <c r="K955" s="23" t="n">
        <v>0</v>
      </c>
      <c r="L955" s="23" t="n">
        <v>3000</v>
      </c>
      <c r="M955" s="23" t="n">
        <v>3000</v>
      </c>
      <c r="N955" s="23" t="n">
        <v>0</v>
      </c>
      <c r="O955" s="23" t="n">
        <f aca="false">K955+L955</f>
        <v>3000</v>
      </c>
      <c r="P955" s="23" t="n">
        <f aca="false">K955+L955+M955+N955</f>
        <v>6000</v>
      </c>
      <c r="Q955" s="23" t="n">
        <v>1800</v>
      </c>
      <c r="R955" s="23" t="n">
        <v>1920</v>
      </c>
      <c r="S955" s="23" t="n">
        <v>1920</v>
      </c>
      <c r="T955" s="23" t="n">
        <v>640</v>
      </c>
      <c r="U955" s="42" t="n">
        <f aca="false">IF(I955="delivery",O955-SUM(Q955+R955),IF(I955="PO",P955-SUM(Q955:R955)))</f>
        <v>2280</v>
      </c>
      <c r="V955" s="43" t="n">
        <v>0.02259</v>
      </c>
      <c r="W955" s="43"/>
      <c r="X955" s="43" t="n">
        <f aca="false">W955-V955</f>
        <v>-0.02259</v>
      </c>
      <c r="Y955" s="23" t="n">
        <v>0.02</v>
      </c>
      <c r="Z955" s="44"/>
      <c r="AA955" s="44"/>
      <c r="AM955" s="23" t="str">
        <f aca="false">D955</f>
        <v>Sanmina</v>
      </c>
      <c r="AN955" s="23" t="s">
        <v>3124</v>
      </c>
      <c r="AT955" s="44"/>
      <c r="AU955" s="44"/>
      <c r="BD955" s="23" t="s">
        <v>182</v>
      </c>
      <c r="BE955" s="1" t="s">
        <v>183</v>
      </c>
    </row>
    <row r="956" customFormat="false" ht="15" hidden="false" customHeight="true" outlineLevel="0" collapsed="false">
      <c r="A956" s="23" t="s">
        <v>3961</v>
      </c>
      <c r="B956" s="23" t="s">
        <v>3962</v>
      </c>
      <c r="C956" s="40" t="s">
        <v>177</v>
      </c>
      <c r="D956" s="23" t="s">
        <v>1471</v>
      </c>
      <c r="E956" s="23" t="s">
        <v>3963</v>
      </c>
      <c r="F956" s="23" t="s">
        <v>3964</v>
      </c>
      <c r="G956" s="23" t="n">
        <v>123</v>
      </c>
      <c r="H956" s="23" t="n">
        <v>10000</v>
      </c>
      <c r="I956" s="41" t="s">
        <v>188</v>
      </c>
      <c r="K956" s="23" t="n">
        <v>0</v>
      </c>
      <c r="L956" s="23" t="n">
        <v>800</v>
      </c>
      <c r="M956" s="23" t="n">
        <v>0</v>
      </c>
      <c r="N956" s="23" t="n">
        <v>0</v>
      </c>
      <c r="O956" s="23" t="n">
        <f aca="false">K956+L956</f>
        <v>800</v>
      </c>
      <c r="P956" s="23" t="n">
        <f aca="false">K956+L956+M956+N956</f>
        <v>800</v>
      </c>
      <c r="Q956" s="23" t="n">
        <v>180</v>
      </c>
      <c r="R956" s="23" t="n">
        <v>192</v>
      </c>
      <c r="S956" s="23" t="n">
        <v>192</v>
      </c>
      <c r="T956" s="23" t="n">
        <v>64</v>
      </c>
      <c r="U956" s="42" t="n">
        <f aca="false">IF(I956="delivery",O956-SUM(Q956+R956),IF(I956="PO",P956-SUM(Q956:R956)))</f>
        <v>428</v>
      </c>
      <c r="V956" s="43" t="n">
        <v>0.0015</v>
      </c>
      <c r="W956" s="43"/>
      <c r="X956" s="43" t="n">
        <f aca="false">W956-V956</f>
        <v>-0.0015</v>
      </c>
      <c r="Y956" s="23" t="n">
        <v>0.03</v>
      </c>
      <c r="Z956" s="44"/>
      <c r="AA956" s="44"/>
      <c r="AM956" s="23" t="str">
        <f aca="false">D956</f>
        <v>Sanmina</v>
      </c>
      <c r="AN956" s="23" t="s">
        <v>3124</v>
      </c>
      <c r="AT956" s="44"/>
      <c r="AU956" s="44"/>
      <c r="BD956" s="23" t="s">
        <v>182</v>
      </c>
      <c r="BE956" s="1" t="s">
        <v>183</v>
      </c>
    </row>
    <row r="957" customFormat="false" ht="15" hidden="false" customHeight="true" outlineLevel="0" collapsed="false">
      <c r="A957" s="23" t="s">
        <v>3965</v>
      </c>
      <c r="B957" s="23" t="s">
        <v>3966</v>
      </c>
      <c r="C957" s="40" t="s">
        <v>177</v>
      </c>
      <c r="D957" s="23" t="s">
        <v>1471</v>
      </c>
      <c r="E957" s="23" t="s">
        <v>3967</v>
      </c>
      <c r="F957" s="23" t="s">
        <v>3968</v>
      </c>
      <c r="G957" s="23" t="n">
        <v>181</v>
      </c>
      <c r="H957" s="23" t="n">
        <v>10000</v>
      </c>
      <c r="I957" s="41" t="s">
        <v>180</v>
      </c>
      <c r="K957" s="23" t="n">
        <v>0</v>
      </c>
      <c r="L957" s="23" t="n">
        <v>344311</v>
      </c>
      <c r="M957" s="23" t="n">
        <v>190000</v>
      </c>
      <c r="N957" s="23" t="n">
        <v>280000</v>
      </c>
      <c r="O957" s="23" t="n">
        <f aca="false">K957+L957</f>
        <v>344311</v>
      </c>
      <c r="P957" s="23" t="n">
        <f aca="false">K957+L957+M957+N957</f>
        <v>814311</v>
      </c>
      <c r="Q957" s="23" t="n">
        <v>79009</v>
      </c>
      <c r="R957" s="23" t="n">
        <v>352667</v>
      </c>
      <c r="S957" s="23" t="n">
        <v>282649</v>
      </c>
      <c r="T957" s="23" t="n">
        <v>113794</v>
      </c>
      <c r="U957" s="42" t="n">
        <f aca="false">IF(I957="delivery",O957-SUM(Q957+R957),IF(I957="PO",P957-SUM(Q957:R957)))</f>
        <v>-87365</v>
      </c>
      <c r="V957" s="43" t="n">
        <v>0.006</v>
      </c>
      <c r="W957" s="43"/>
      <c r="X957" s="43" t="n">
        <f aca="false">W957-V957</f>
        <v>-0.006</v>
      </c>
      <c r="Y957" s="23" t="n">
        <v>0.00068</v>
      </c>
      <c r="Z957" s="44"/>
      <c r="AA957" s="44"/>
      <c r="AM957" s="23" t="str">
        <f aca="false">D957</f>
        <v>Sanmina</v>
      </c>
      <c r="AN957" s="23" t="s">
        <v>3124</v>
      </c>
      <c r="AT957" s="44"/>
      <c r="AU957" s="44"/>
      <c r="BD957" s="23" t="s">
        <v>182</v>
      </c>
      <c r="BE957" s="1" t="s">
        <v>183</v>
      </c>
    </row>
    <row r="958" customFormat="false" ht="15" hidden="false" customHeight="true" outlineLevel="0" collapsed="false">
      <c r="A958" s="23" t="s">
        <v>3969</v>
      </c>
      <c r="B958" s="23" t="s">
        <v>3970</v>
      </c>
      <c r="C958" s="40" t="s">
        <v>177</v>
      </c>
      <c r="D958" s="23" t="s">
        <v>1471</v>
      </c>
      <c r="E958" s="23" t="s">
        <v>3971</v>
      </c>
      <c r="F958" s="23" t="s">
        <v>3972</v>
      </c>
      <c r="G958" s="23" t="n">
        <v>151</v>
      </c>
      <c r="H958" s="23" t="n">
        <v>3000</v>
      </c>
      <c r="I958" s="41" t="s">
        <v>180</v>
      </c>
      <c r="K958" s="23" t="n">
        <v>0</v>
      </c>
      <c r="L958" s="23" t="n">
        <v>4505</v>
      </c>
      <c r="M958" s="23" t="n">
        <v>0</v>
      </c>
      <c r="N958" s="23" t="n">
        <v>0</v>
      </c>
      <c r="O958" s="23" t="n">
        <f aca="false">K958+L958</f>
        <v>4505</v>
      </c>
      <c r="P958" s="23" t="n">
        <f aca="false">K958+L958+M958+N958</f>
        <v>4505</v>
      </c>
      <c r="Q958" s="23" t="n">
        <v>998</v>
      </c>
      <c r="R958" s="23" t="n">
        <v>954</v>
      </c>
      <c r="S958" s="23" t="n">
        <v>1021</v>
      </c>
      <c r="T958" s="23" t="n">
        <v>496</v>
      </c>
      <c r="U958" s="42" t="n">
        <f aca="false">IF(I958="delivery",O958-SUM(Q958+R958),IF(I958="PO",P958-SUM(Q958:R958)))</f>
        <v>2553</v>
      </c>
      <c r="V958" s="43" t="n">
        <v>0.588</v>
      </c>
      <c r="W958" s="43"/>
      <c r="X958" s="43" t="n">
        <f aca="false">W958-V958</f>
        <v>-0.588</v>
      </c>
      <c r="Y958" s="23" t="n">
        <v>0.193</v>
      </c>
      <c r="Z958" s="44"/>
      <c r="AA958" s="44"/>
      <c r="AM958" s="23" t="str">
        <f aca="false">D958</f>
        <v>Sanmina</v>
      </c>
      <c r="AN958" s="23" t="s">
        <v>3124</v>
      </c>
      <c r="AT958" s="44"/>
      <c r="AU958" s="44"/>
      <c r="BD958" s="23" t="s">
        <v>182</v>
      </c>
      <c r="BE958" s="1" t="s">
        <v>183</v>
      </c>
    </row>
    <row r="959" customFormat="false" ht="15" hidden="false" customHeight="true" outlineLevel="0" collapsed="false">
      <c r="A959" s="23" t="s">
        <v>3973</v>
      </c>
      <c r="B959" s="23" t="s">
        <v>3974</v>
      </c>
      <c r="C959" s="40" t="s">
        <v>177</v>
      </c>
      <c r="D959" s="23" t="s">
        <v>1471</v>
      </c>
      <c r="E959" s="23" t="s">
        <v>3975</v>
      </c>
      <c r="F959" s="23" t="s">
        <v>3976</v>
      </c>
      <c r="G959" s="23" t="n">
        <v>201</v>
      </c>
      <c r="H959" s="23" t="n">
        <v>30000</v>
      </c>
      <c r="I959" s="41" t="s">
        <v>180</v>
      </c>
      <c r="K959" s="23" t="n">
        <v>0</v>
      </c>
      <c r="L959" s="23" t="n">
        <v>25594</v>
      </c>
      <c r="M959" s="23" t="n">
        <v>0</v>
      </c>
      <c r="N959" s="23" t="n">
        <v>70000</v>
      </c>
      <c r="O959" s="23" t="n">
        <f aca="false">K959+L959</f>
        <v>25594</v>
      </c>
      <c r="P959" s="23" t="n">
        <f aca="false">K959+L959+M959+N959</f>
        <v>95594</v>
      </c>
      <c r="Q959" s="23" t="n">
        <v>30837</v>
      </c>
      <c r="R959" s="23" t="n">
        <v>22301</v>
      </c>
      <c r="S959" s="23" t="n">
        <v>24625</v>
      </c>
      <c r="T959" s="23" t="n">
        <v>7048</v>
      </c>
      <c r="U959" s="42" t="n">
        <f aca="false">IF(I959="delivery",O959-SUM(Q959+R959),IF(I959="PO",P959-SUM(Q959:R959)))</f>
        <v>-27544</v>
      </c>
      <c r="V959" s="43" t="n">
        <v>0.0023</v>
      </c>
      <c r="W959" s="43"/>
      <c r="X959" s="43" t="n">
        <f aca="false">W959-V959</f>
        <v>-0.0023</v>
      </c>
      <c r="Z959" s="44"/>
      <c r="AA959" s="44"/>
      <c r="AM959" s="23" t="str">
        <f aca="false">D959</f>
        <v>Sanmina</v>
      </c>
      <c r="AN959" s="23" t="s">
        <v>3124</v>
      </c>
      <c r="AT959" s="44"/>
      <c r="AU959" s="44"/>
      <c r="BD959" s="23" t="s">
        <v>182</v>
      </c>
      <c r="BE959" s="1" t="s">
        <v>183</v>
      </c>
    </row>
    <row r="960" customFormat="false" ht="15" hidden="false" customHeight="true" outlineLevel="0" collapsed="false">
      <c r="A960" s="23" t="s">
        <v>3977</v>
      </c>
      <c r="B960" s="23" t="s">
        <v>3978</v>
      </c>
      <c r="C960" s="40" t="s">
        <v>177</v>
      </c>
      <c r="D960" s="23" t="s">
        <v>1471</v>
      </c>
      <c r="E960" s="23" t="s">
        <v>3979</v>
      </c>
      <c r="F960" s="23" t="s">
        <v>3980</v>
      </c>
      <c r="G960" s="23" t="n">
        <v>201</v>
      </c>
      <c r="H960" s="23" t="n">
        <v>10000</v>
      </c>
      <c r="I960" s="41" t="s">
        <v>180</v>
      </c>
      <c r="K960" s="23" t="n">
        <v>0</v>
      </c>
      <c r="L960" s="23" t="n">
        <v>500253</v>
      </c>
      <c r="M960" s="23" t="n">
        <v>430000</v>
      </c>
      <c r="N960" s="23" t="n">
        <v>150000</v>
      </c>
      <c r="O960" s="23" t="n">
        <f aca="false">K960+L960</f>
        <v>500253</v>
      </c>
      <c r="P960" s="23" t="n">
        <f aca="false">K960+L960+M960+N960</f>
        <v>1080253</v>
      </c>
      <c r="Q960" s="23" t="n">
        <v>374537</v>
      </c>
      <c r="R960" s="23" t="n">
        <v>201340</v>
      </c>
      <c r="S960" s="23" t="n">
        <v>230864</v>
      </c>
      <c r="T960" s="23" t="n">
        <v>62022</v>
      </c>
      <c r="U960" s="42" t="n">
        <f aca="false">IF(I960="delivery",O960-SUM(Q960+R960),IF(I960="PO",P960-SUM(Q960:R960)))</f>
        <v>-75624</v>
      </c>
      <c r="V960" s="43" t="n">
        <v>0.001</v>
      </c>
      <c r="W960" s="43"/>
      <c r="X960" s="43" t="n">
        <f aca="false">W960-V960</f>
        <v>-0.001</v>
      </c>
      <c r="Y960" s="23" t="n">
        <v>0.0006</v>
      </c>
      <c r="Z960" s="44"/>
      <c r="AA960" s="44"/>
      <c r="AM960" s="23" t="str">
        <f aca="false">D960</f>
        <v>Sanmina</v>
      </c>
      <c r="AN960" s="23" t="s">
        <v>3124</v>
      </c>
      <c r="AT960" s="44"/>
      <c r="AU960" s="44"/>
      <c r="BD960" s="23" t="s">
        <v>182</v>
      </c>
      <c r="BE960" s="1" t="s">
        <v>183</v>
      </c>
    </row>
    <row r="961" customFormat="false" ht="15" hidden="false" customHeight="true" outlineLevel="0" collapsed="false">
      <c r="A961" s="23" t="s">
        <v>3981</v>
      </c>
      <c r="B961" s="23" t="s">
        <v>3982</v>
      </c>
      <c r="C961" s="40" t="s">
        <v>177</v>
      </c>
      <c r="D961" s="23" t="s">
        <v>1471</v>
      </c>
      <c r="E961" s="23" t="s">
        <v>3983</v>
      </c>
      <c r="F961" s="23" t="s">
        <v>3984</v>
      </c>
      <c r="G961" s="23" t="n">
        <v>216</v>
      </c>
      <c r="H961" s="23" t="n">
        <v>2000</v>
      </c>
      <c r="I961" s="41" t="s">
        <v>180</v>
      </c>
      <c r="K961" s="23" t="n">
        <v>0</v>
      </c>
      <c r="L961" s="23" t="n">
        <v>491555</v>
      </c>
      <c r="M961" s="23" t="n">
        <v>240000</v>
      </c>
      <c r="N961" s="23" t="n">
        <v>0</v>
      </c>
      <c r="O961" s="23" t="n">
        <f aca="false">K961+L961</f>
        <v>491555</v>
      </c>
      <c r="P961" s="23" t="n">
        <f aca="false">K961+L961+M961+N961</f>
        <v>731555</v>
      </c>
      <c r="Q961" s="23" t="n">
        <v>450352</v>
      </c>
      <c r="R961" s="23" t="n">
        <v>250051</v>
      </c>
      <c r="S961" s="23" t="n">
        <v>253434</v>
      </c>
      <c r="T961" s="23" t="n">
        <v>76614</v>
      </c>
      <c r="U961" s="42" t="n">
        <f aca="false">IF(I961="delivery",O961-SUM(Q961+R961),IF(I961="PO",P961-SUM(Q961:R961)))</f>
        <v>-208848</v>
      </c>
      <c r="V961" s="43" t="n">
        <v>0.02</v>
      </c>
      <c r="W961" s="43"/>
      <c r="X961" s="43" t="n">
        <f aca="false">W961-V961</f>
        <v>-0.02</v>
      </c>
      <c r="Y961" s="23" t="n">
        <v>0.02255</v>
      </c>
      <c r="Z961" s="44"/>
      <c r="AA961" s="44"/>
      <c r="AM961" s="23" t="str">
        <f aca="false">D961</f>
        <v>Sanmina</v>
      </c>
      <c r="AN961" s="23" t="s">
        <v>3124</v>
      </c>
      <c r="AT961" s="44"/>
      <c r="AU961" s="44"/>
      <c r="BD961" s="23" t="s">
        <v>182</v>
      </c>
      <c r="BE961" s="1" t="s">
        <v>183</v>
      </c>
    </row>
    <row r="962" customFormat="false" ht="15" hidden="false" customHeight="true" outlineLevel="0" collapsed="false">
      <c r="A962" s="23" t="s">
        <v>3985</v>
      </c>
      <c r="B962" s="23" t="s">
        <v>3986</v>
      </c>
      <c r="C962" s="40" t="s">
        <v>177</v>
      </c>
      <c r="D962" s="23" t="s">
        <v>1471</v>
      </c>
      <c r="E962" s="23" t="s">
        <v>3987</v>
      </c>
      <c r="F962" s="23" t="s">
        <v>3988</v>
      </c>
      <c r="G962" s="23" t="n">
        <v>216</v>
      </c>
      <c r="H962" s="23" t="n">
        <v>3000</v>
      </c>
      <c r="I962" s="41" t="s">
        <v>180</v>
      </c>
      <c r="K962" s="23" t="n">
        <v>0</v>
      </c>
      <c r="L962" s="23" t="n">
        <v>294183</v>
      </c>
      <c r="M962" s="23" t="n">
        <v>40000</v>
      </c>
      <c r="N962" s="23" t="n">
        <v>190000</v>
      </c>
      <c r="O962" s="23" t="n">
        <f aca="false">K962+L962</f>
        <v>294183</v>
      </c>
      <c r="P962" s="23" t="n">
        <f aca="false">K962+L962+M962+N962</f>
        <v>524183</v>
      </c>
      <c r="Q962" s="23" t="n">
        <v>192747</v>
      </c>
      <c r="R962" s="23" t="n">
        <v>93074</v>
      </c>
      <c r="S962" s="23" t="n">
        <v>95796</v>
      </c>
      <c r="T962" s="23" t="n">
        <v>28553</v>
      </c>
      <c r="U962" s="42" t="n">
        <f aca="false">IF(I962="delivery",O962-SUM(Q962+R962),IF(I962="PO",P962-SUM(Q962:R962)))</f>
        <v>8362</v>
      </c>
      <c r="V962" s="43" t="n">
        <v>0.00875</v>
      </c>
      <c r="W962" s="43"/>
      <c r="X962" s="43" t="n">
        <f aca="false">W962-V962</f>
        <v>-0.00875</v>
      </c>
      <c r="Y962" s="23" t="n">
        <v>0.00876</v>
      </c>
      <c r="Z962" s="44"/>
      <c r="AA962" s="44"/>
      <c r="AM962" s="23" t="str">
        <f aca="false">D962</f>
        <v>Sanmina</v>
      </c>
      <c r="AN962" s="23" t="s">
        <v>3124</v>
      </c>
      <c r="AT962" s="44"/>
      <c r="AU962" s="44"/>
      <c r="BD962" s="23" t="s">
        <v>182</v>
      </c>
      <c r="BE962" s="1" t="s">
        <v>183</v>
      </c>
    </row>
    <row r="963" customFormat="false" ht="15" hidden="false" customHeight="true" outlineLevel="0" collapsed="false">
      <c r="A963" s="23" t="s">
        <v>3989</v>
      </c>
      <c r="B963" s="23" t="s">
        <v>3990</v>
      </c>
      <c r="C963" s="40" t="s">
        <v>177</v>
      </c>
      <c r="D963" s="23" t="s">
        <v>1471</v>
      </c>
      <c r="E963" s="23" t="s">
        <v>3991</v>
      </c>
      <c r="F963" s="23" t="s">
        <v>3992</v>
      </c>
      <c r="G963" s="23" t="n">
        <v>121</v>
      </c>
      <c r="H963" s="23" t="n">
        <v>100000</v>
      </c>
      <c r="I963" s="41" t="s">
        <v>180</v>
      </c>
      <c r="K963" s="23" t="n">
        <v>0</v>
      </c>
      <c r="L963" s="23" t="n">
        <v>76434</v>
      </c>
      <c r="M963" s="23" t="n">
        <v>0</v>
      </c>
      <c r="N963" s="23" t="n">
        <v>0</v>
      </c>
      <c r="O963" s="23" t="n">
        <f aca="false">K963+L963</f>
        <v>76434</v>
      </c>
      <c r="P963" s="23" t="n">
        <f aca="false">K963+L963+M963+N963</f>
        <v>76434</v>
      </c>
      <c r="Q963" s="23" t="n">
        <v>24263</v>
      </c>
      <c r="R963" s="23" t="n">
        <v>13258</v>
      </c>
      <c r="S963" s="23" t="n">
        <v>18628</v>
      </c>
      <c r="T963" s="23" t="n">
        <v>2444</v>
      </c>
      <c r="U963" s="42" t="n">
        <f aca="false">IF(I963="delivery",O963-SUM(Q963+R963),IF(I963="PO",P963-SUM(Q963:R963)))</f>
        <v>38913</v>
      </c>
      <c r="V963" s="43" t="n">
        <v>0.00065</v>
      </c>
      <c r="W963" s="43"/>
      <c r="X963" s="43" t="n">
        <f aca="false">W963-V963</f>
        <v>-0.00065</v>
      </c>
      <c r="Y963" s="23" t="n">
        <v>0.00065</v>
      </c>
      <c r="Z963" s="44"/>
      <c r="AA963" s="44"/>
      <c r="AM963" s="23" t="str">
        <f aca="false">D963</f>
        <v>Sanmina</v>
      </c>
      <c r="AN963" s="23" t="s">
        <v>3124</v>
      </c>
      <c r="AT963" s="44"/>
      <c r="AU963" s="44"/>
      <c r="BD963" s="23" t="s">
        <v>182</v>
      </c>
      <c r="BE963" s="1" t="s">
        <v>183</v>
      </c>
    </row>
    <row r="964" customFormat="false" ht="15" hidden="false" customHeight="true" outlineLevel="0" collapsed="false">
      <c r="A964" s="23" t="s">
        <v>3993</v>
      </c>
      <c r="B964" s="23" t="s">
        <v>3994</v>
      </c>
      <c r="C964" s="40" t="s">
        <v>177</v>
      </c>
      <c r="D964" s="23" t="s">
        <v>1471</v>
      </c>
      <c r="E964" s="23" t="s">
        <v>3995</v>
      </c>
      <c r="F964" s="23" t="s">
        <v>3996</v>
      </c>
      <c r="G964" s="23" t="n">
        <v>121</v>
      </c>
      <c r="H964" s="23" t="n">
        <v>15000</v>
      </c>
      <c r="I964" s="41" t="s">
        <v>180</v>
      </c>
      <c r="K964" s="23" t="n">
        <v>0</v>
      </c>
      <c r="L964" s="23" t="n">
        <v>451388</v>
      </c>
      <c r="M964" s="23" t="n">
        <v>1000000</v>
      </c>
      <c r="N964" s="23" t="n">
        <v>0</v>
      </c>
      <c r="O964" s="23" t="n">
        <f aca="false">K964+L964</f>
        <v>451388</v>
      </c>
      <c r="P964" s="23" t="n">
        <f aca="false">K964+L964+M964+N964</f>
        <v>1451388</v>
      </c>
      <c r="Q964" s="23" t="n">
        <v>807771</v>
      </c>
      <c r="R964" s="23" t="n">
        <v>739096</v>
      </c>
      <c r="S964" s="23" t="n">
        <v>665979</v>
      </c>
      <c r="T964" s="23" t="n">
        <v>252799</v>
      </c>
      <c r="U964" s="42" t="n">
        <f aca="false">IF(I964="delivery",O964-SUM(Q964+R964),IF(I964="PO",P964-SUM(Q964:R964)))</f>
        <v>-1095479</v>
      </c>
      <c r="V964" s="43" t="n">
        <v>0.00116</v>
      </c>
      <c r="W964" s="43"/>
      <c r="X964" s="43" t="n">
        <f aca="false">W964-V964</f>
        <v>-0.00116</v>
      </c>
      <c r="Y964" s="23" t="n">
        <v>0.00078</v>
      </c>
      <c r="Z964" s="44"/>
      <c r="AA964" s="44"/>
      <c r="AM964" s="23" t="str">
        <f aca="false">D964</f>
        <v>Sanmina</v>
      </c>
      <c r="AN964" s="23" t="s">
        <v>3124</v>
      </c>
      <c r="AT964" s="44"/>
      <c r="AU964" s="44"/>
      <c r="BD964" s="23" t="s">
        <v>182</v>
      </c>
      <c r="BE964" s="1" t="s">
        <v>183</v>
      </c>
    </row>
    <row r="965" customFormat="false" ht="15" hidden="false" customHeight="true" outlineLevel="0" collapsed="false">
      <c r="A965" s="23" t="s">
        <v>3997</v>
      </c>
      <c r="B965" s="23" t="s">
        <v>3998</v>
      </c>
      <c r="C965" s="40" t="s">
        <v>177</v>
      </c>
      <c r="D965" s="23" t="s">
        <v>1471</v>
      </c>
      <c r="E965" s="23" t="s">
        <v>3999</v>
      </c>
      <c r="F965" s="23" t="s">
        <v>4000</v>
      </c>
      <c r="G965" s="23" t="n">
        <v>216</v>
      </c>
      <c r="H965" s="23" t="n">
        <v>40000</v>
      </c>
      <c r="I965" s="41" t="s">
        <v>180</v>
      </c>
      <c r="K965" s="23" t="n">
        <v>0</v>
      </c>
      <c r="L965" s="23" t="n">
        <v>7978</v>
      </c>
      <c r="M965" s="23" t="n">
        <v>3000</v>
      </c>
      <c r="N965" s="23" t="n">
        <v>4000</v>
      </c>
      <c r="O965" s="23" t="n">
        <f aca="false">K965+L965</f>
        <v>7978</v>
      </c>
      <c r="P965" s="23" t="n">
        <f aca="false">K965+L965+M965+N965</f>
        <v>14978</v>
      </c>
      <c r="Q965" s="23" t="n">
        <v>10302</v>
      </c>
      <c r="R965" s="23" t="n">
        <v>5872</v>
      </c>
      <c r="S965" s="23" t="n">
        <v>6117</v>
      </c>
      <c r="T965" s="23" t="n">
        <v>1621</v>
      </c>
      <c r="U965" s="42" t="n">
        <f aca="false">IF(I965="delivery",O965-SUM(Q965+R965),IF(I965="PO",P965-SUM(Q965:R965)))</f>
        <v>-8196</v>
      </c>
      <c r="V965" s="43" t="n">
        <v>0.025</v>
      </c>
      <c r="W965" s="43"/>
      <c r="X965" s="43" t="n">
        <f aca="false">W965-V965</f>
        <v>-0.025</v>
      </c>
      <c r="Y965" s="23" t="n">
        <v>0.025</v>
      </c>
      <c r="Z965" s="44"/>
      <c r="AA965" s="44"/>
      <c r="AM965" s="23" t="str">
        <f aca="false">D965</f>
        <v>Sanmina</v>
      </c>
      <c r="AN965" s="23" t="s">
        <v>3124</v>
      </c>
      <c r="AT965" s="44"/>
      <c r="AU965" s="44"/>
      <c r="BD965" s="23" t="s">
        <v>182</v>
      </c>
      <c r="BE965" s="1" t="s">
        <v>183</v>
      </c>
    </row>
    <row r="966" customFormat="false" ht="15" hidden="false" customHeight="true" outlineLevel="0" collapsed="false">
      <c r="A966" s="23" t="s">
        <v>4001</v>
      </c>
      <c r="B966" s="23" t="s">
        <v>4002</v>
      </c>
      <c r="C966" s="40" t="s">
        <v>177</v>
      </c>
      <c r="D966" s="23" t="s">
        <v>1471</v>
      </c>
      <c r="E966" s="23" t="s">
        <v>4003</v>
      </c>
      <c r="F966" s="23" t="s">
        <v>4004</v>
      </c>
      <c r="G966" s="23" t="n">
        <v>201</v>
      </c>
      <c r="H966" s="23" t="n">
        <v>10000</v>
      </c>
      <c r="I966" s="41" t="s">
        <v>180</v>
      </c>
      <c r="K966" s="23" t="n">
        <v>0</v>
      </c>
      <c r="L966" s="23" t="n">
        <v>937634</v>
      </c>
      <c r="M966" s="23" t="n">
        <v>3290000</v>
      </c>
      <c r="N966" s="23" t="n">
        <v>2040000</v>
      </c>
      <c r="O966" s="23" t="n">
        <f aca="false">K966+L966</f>
        <v>937634</v>
      </c>
      <c r="P966" s="23" t="n">
        <f aca="false">K966+L966+M966+N966</f>
        <v>6267634</v>
      </c>
      <c r="Q966" s="23" t="n">
        <v>2285477</v>
      </c>
      <c r="R966" s="23" t="n">
        <v>1726103</v>
      </c>
      <c r="S966" s="23" t="n">
        <v>2194648</v>
      </c>
      <c r="T966" s="23" t="n">
        <v>752850</v>
      </c>
      <c r="U966" s="42" t="n">
        <f aca="false">IF(I966="delivery",O966-SUM(Q966+R966),IF(I966="PO",P966-SUM(Q966:R966)))</f>
        <v>-3073946</v>
      </c>
      <c r="V966" s="43" t="n">
        <v>0.00467</v>
      </c>
      <c r="W966" s="43"/>
      <c r="X966" s="43" t="n">
        <f aca="false">W966-V966</f>
        <v>-0.00467</v>
      </c>
      <c r="Z966" s="44"/>
      <c r="AA966" s="44"/>
      <c r="AM966" s="23" t="str">
        <f aca="false">D966</f>
        <v>Sanmina</v>
      </c>
      <c r="AN966" s="23" t="s">
        <v>3124</v>
      </c>
      <c r="AT966" s="44"/>
      <c r="AU966" s="44"/>
      <c r="BD966" s="23" t="s">
        <v>182</v>
      </c>
      <c r="BE966" s="1" t="s">
        <v>183</v>
      </c>
    </row>
    <row r="967" customFormat="false" ht="15" hidden="false" customHeight="true" outlineLevel="0" collapsed="false">
      <c r="A967" s="23" t="s">
        <v>4005</v>
      </c>
      <c r="B967" s="23" t="s">
        <v>4006</v>
      </c>
      <c r="C967" s="40" t="s">
        <v>177</v>
      </c>
      <c r="D967" s="23" t="s">
        <v>1471</v>
      </c>
      <c r="E967" s="23" t="s">
        <v>4007</v>
      </c>
      <c r="F967" s="23" t="s">
        <v>4008</v>
      </c>
      <c r="G967" s="23" t="n">
        <v>181</v>
      </c>
      <c r="H967" s="23" t="n">
        <v>2000</v>
      </c>
      <c r="I967" s="41" t="s">
        <v>180</v>
      </c>
      <c r="K967" s="23" t="n">
        <v>0</v>
      </c>
      <c r="L967" s="23" t="n">
        <v>3292</v>
      </c>
      <c r="M967" s="23" t="n">
        <v>7500</v>
      </c>
      <c r="N967" s="23" t="n">
        <v>0</v>
      </c>
      <c r="O967" s="23" t="n">
        <f aca="false">K967+L967</f>
        <v>3292</v>
      </c>
      <c r="P967" s="23" t="n">
        <f aca="false">K967+L967+M967+N967</f>
        <v>10792</v>
      </c>
      <c r="Q967" s="23" t="n">
        <v>2560</v>
      </c>
      <c r="R967" s="23" t="n">
        <v>1111</v>
      </c>
      <c r="S967" s="23" t="n">
        <v>1420</v>
      </c>
      <c r="T967" s="23" t="n">
        <v>80</v>
      </c>
      <c r="U967" s="42" t="n">
        <f aca="false">IF(I967="delivery",O967-SUM(Q967+R967),IF(I967="PO",P967-SUM(Q967:R967)))</f>
        <v>-379</v>
      </c>
      <c r="V967" s="43" t="n">
        <v>0.0527</v>
      </c>
      <c r="W967" s="43"/>
      <c r="X967" s="43" t="n">
        <f aca="false">W967-V967</f>
        <v>-0.0527</v>
      </c>
      <c r="Y967" s="23" t="n">
        <v>0.0527</v>
      </c>
      <c r="Z967" s="44"/>
      <c r="AA967" s="44"/>
      <c r="AM967" s="23" t="str">
        <f aca="false">D967</f>
        <v>Sanmina</v>
      </c>
      <c r="AN967" s="23" t="s">
        <v>3124</v>
      </c>
      <c r="AT967" s="44"/>
      <c r="AU967" s="44"/>
      <c r="BD967" s="23" t="s">
        <v>182</v>
      </c>
      <c r="BE967" s="1" t="s">
        <v>183</v>
      </c>
    </row>
    <row r="968" customFormat="false" ht="15" hidden="false" customHeight="true" outlineLevel="0" collapsed="false">
      <c r="A968" s="23" t="s">
        <v>4009</v>
      </c>
      <c r="B968" s="23" t="s">
        <v>4010</v>
      </c>
      <c r="C968" s="40" t="s">
        <v>177</v>
      </c>
      <c r="D968" s="23" t="s">
        <v>1471</v>
      </c>
      <c r="E968" s="23" t="s">
        <v>4011</v>
      </c>
      <c r="F968" s="23" t="s">
        <v>4012</v>
      </c>
      <c r="G968" s="23" t="n">
        <v>201</v>
      </c>
      <c r="H968" s="23" t="n">
        <v>10000</v>
      </c>
      <c r="I968" s="41" t="s">
        <v>180</v>
      </c>
      <c r="K968" s="23" t="n">
        <v>0</v>
      </c>
      <c r="L968" s="23" t="n">
        <v>373071</v>
      </c>
      <c r="M968" s="23" t="n">
        <v>0</v>
      </c>
      <c r="N968" s="23" t="n">
        <v>0</v>
      </c>
      <c r="O968" s="23" t="n">
        <f aca="false">K968+L968</f>
        <v>373071</v>
      </c>
      <c r="P968" s="23" t="n">
        <f aca="false">K968+L968+M968+N968</f>
        <v>373071</v>
      </c>
      <c r="Q968" s="23" t="n">
        <v>141469</v>
      </c>
      <c r="R968" s="23" t="n">
        <v>93998</v>
      </c>
      <c r="S968" s="23" t="n">
        <v>107525</v>
      </c>
      <c r="T968" s="23" t="n">
        <v>35645</v>
      </c>
      <c r="U968" s="42" t="n">
        <f aca="false">IF(I968="delivery",O968-SUM(Q968+R968),IF(I968="PO",P968-SUM(Q968:R968)))</f>
        <v>137604</v>
      </c>
      <c r="V968" s="43" t="n">
        <v>0.0013</v>
      </c>
      <c r="W968" s="43"/>
      <c r="X968" s="43" t="n">
        <f aca="false">W968-V968</f>
        <v>-0.0013</v>
      </c>
      <c r="Y968" s="23" t="n">
        <v>0.00159</v>
      </c>
      <c r="Z968" s="44"/>
      <c r="AA968" s="44"/>
      <c r="AM968" s="23" t="str">
        <f aca="false">D968</f>
        <v>Sanmina</v>
      </c>
      <c r="AN968" s="23" t="s">
        <v>3124</v>
      </c>
      <c r="AT968" s="44"/>
      <c r="AU968" s="44"/>
      <c r="BD968" s="23" t="s">
        <v>182</v>
      </c>
      <c r="BE968" s="1" t="s">
        <v>183</v>
      </c>
    </row>
    <row r="969" customFormat="false" ht="15" hidden="false" customHeight="true" outlineLevel="0" collapsed="false">
      <c r="A969" s="23" t="s">
        <v>4013</v>
      </c>
      <c r="B969" s="23" t="s">
        <v>4014</v>
      </c>
      <c r="C969" s="40" t="s">
        <v>177</v>
      </c>
      <c r="D969" s="23" t="s">
        <v>1471</v>
      </c>
      <c r="E969" s="23" t="s">
        <v>4015</v>
      </c>
      <c r="F969" s="23" t="s">
        <v>4016</v>
      </c>
      <c r="G969" s="23" t="n">
        <v>201</v>
      </c>
      <c r="H969" s="23" t="n">
        <v>20000</v>
      </c>
      <c r="I969" s="41" t="s">
        <v>180</v>
      </c>
      <c r="K969" s="23" t="n">
        <v>0</v>
      </c>
      <c r="L969" s="23" t="n">
        <v>41763</v>
      </c>
      <c r="M969" s="23" t="n">
        <v>20000</v>
      </c>
      <c r="N969" s="23" t="n">
        <v>20000</v>
      </c>
      <c r="O969" s="23" t="n">
        <f aca="false">K969+L969</f>
        <v>41763</v>
      </c>
      <c r="P969" s="23" t="n">
        <f aca="false">K969+L969+M969+N969</f>
        <v>81763</v>
      </c>
      <c r="Q969" s="23" t="n">
        <v>28420</v>
      </c>
      <c r="R969" s="23" t="n">
        <v>24893</v>
      </c>
      <c r="S969" s="23" t="n">
        <v>26794</v>
      </c>
      <c r="T969" s="23" t="n">
        <v>9467</v>
      </c>
      <c r="U969" s="42" t="n">
        <f aca="false">IF(I969="delivery",O969-SUM(Q969+R969),IF(I969="PO",P969-SUM(Q969:R969)))</f>
        <v>-11550</v>
      </c>
      <c r="V969" s="43" t="n">
        <v>0.0008</v>
      </c>
      <c r="W969" s="43"/>
      <c r="X969" s="43" t="n">
        <f aca="false">W969-V969</f>
        <v>-0.0008</v>
      </c>
      <c r="Y969" s="23" t="n">
        <v>0.00097</v>
      </c>
      <c r="Z969" s="44"/>
      <c r="AA969" s="44"/>
      <c r="AM969" s="23" t="str">
        <f aca="false">D969</f>
        <v>Sanmina</v>
      </c>
      <c r="AN969" s="23" t="s">
        <v>3124</v>
      </c>
      <c r="AT969" s="44"/>
      <c r="AU969" s="44"/>
      <c r="BD969" s="23" t="s">
        <v>182</v>
      </c>
      <c r="BE969" s="1" t="s">
        <v>183</v>
      </c>
    </row>
    <row r="970" customFormat="false" ht="15" hidden="false" customHeight="true" outlineLevel="0" collapsed="false">
      <c r="A970" s="23" t="s">
        <v>4017</v>
      </c>
      <c r="B970" s="23" t="s">
        <v>4018</v>
      </c>
      <c r="C970" s="40" t="s">
        <v>177</v>
      </c>
      <c r="D970" s="23" t="s">
        <v>1471</v>
      </c>
      <c r="E970" s="23" t="s">
        <v>4019</v>
      </c>
      <c r="F970" s="23" t="s">
        <v>4020</v>
      </c>
      <c r="G970" s="23" t="n">
        <v>201</v>
      </c>
      <c r="H970" s="23" t="n">
        <v>10000</v>
      </c>
      <c r="I970" s="41" t="s">
        <v>180</v>
      </c>
      <c r="K970" s="23" t="n">
        <v>0</v>
      </c>
      <c r="L970" s="23" t="n">
        <v>14261505</v>
      </c>
      <c r="M970" s="23" t="n">
        <v>0</v>
      </c>
      <c r="N970" s="23" t="n">
        <v>1935000</v>
      </c>
      <c r="O970" s="23" t="n">
        <f aca="false">K970+L970</f>
        <v>14261505</v>
      </c>
      <c r="P970" s="23" t="n">
        <f aca="false">K970+L970+M970+N970</f>
        <v>16196505</v>
      </c>
      <c r="Q970" s="23" t="n">
        <v>8363741</v>
      </c>
      <c r="R970" s="23" t="n">
        <v>6911532</v>
      </c>
      <c r="S970" s="23" t="n">
        <v>6880916</v>
      </c>
      <c r="T970" s="23" t="n">
        <v>2398068</v>
      </c>
      <c r="U970" s="42" t="n">
        <f aca="false">IF(I970="delivery",O970-SUM(Q970+R970),IF(I970="PO",P970-SUM(Q970:R970)))</f>
        <v>-1013768</v>
      </c>
      <c r="V970" s="43" t="n">
        <v>0.0032</v>
      </c>
      <c r="W970" s="43"/>
      <c r="X970" s="43" t="n">
        <f aca="false">W970-V970</f>
        <v>-0.0032</v>
      </c>
      <c r="Y970" s="23" t="n">
        <v>0.00313</v>
      </c>
      <c r="Z970" s="44"/>
      <c r="AA970" s="44"/>
      <c r="AM970" s="23" t="str">
        <f aca="false">D970</f>
        <v>Sanmina</v>
      </c>
      <c r="AN970" s="23" t="s">
        <v>3124</v>
      </c>
      <c r="AT970" s="44"/>
      <c r="AU970" s="44"/>
      <c r="BD970" s="23" t="s">
        <v>182</v>
      </c>
      <c r="BE970" s="1" t="s">
        <v>183</v>
      </c>
    </row>
    <row r="971" customFormat="false" ht="15" hidden="false" customHeight="true" outlineLevel="0" collapsed="false">
      <c r="A971" s="23" t="s">
        <v>4021</v>
      </c>
      <c r="B971" s="23" t="s">
        <v>4022</v>
      </c>
      <c r="C971" s="40" t="s">
        <v>177</v>
      </c>
      <c r="D971" s="23" t="s">
        <v>1471</v>
      </c>
      <c r="E971" s="23" t="s">
        <v>4023</v>
      </c>
      <c r="F971" s="23" t="s">
        <v>4024</v>
      </c>
      <c r="G971" s="23" t="n">
        <v>121</v>
      </c>
      <c r="H971" s="23" t="n">
        <v>15000</v>
      </c>
      <c r="I971" s="41" t="s">
        <v>180</v>
      </c>
      <c r="K971" s="23" t="n">
        <v>0</v>
      </c>
      <c r="L971" s="23" t="n">
        <v>69544</v>
      </c>
      <c r="M971" s="23" t="n">
        <v>75000</v>
      </c>
      <c r="N971" s="23" t="n">
        <v>15000</v>
      </c>
      <c r="O971" s="23" t="n">
        <f aca="false">K971+L971</f>
        <v>69544</v>
      </c>
      <c r="P971" s="23" t="n">
        <f aca="false">K971+L971+M971+N971</f>
        <v>159544</v>
      </c>
      <c r="Q971" s="23" t="n">
        <v>91225</v>
      </c>
      <c r="R971" s="23" t="n">
        <v>30213</v>
      </c>
      <c r="S971" s="23" t="n">
        <v>41208</v>
      </c>
      <c r="T971" s="23" t="n">
        <v>9380</v>
      </c>
      <c r="U971" s="42" t="n">
        <f aca="false">IF(I971="delivery",O971-SUM(Q971+R971),IF(I971="PO",P971-SUM(Q971:R971)))</f>
        <v>-51894</v>
      </c>
      <c r="V971" s="43" t="n">
        <v>0.001</v>
      </c>
      <c r="W971" s="43"/>
      <c r="X971" s="43" t="n">
        <f aca="false">W971-V971</f>
        <v>-0.001</v>
      </c>
      <c r="Y971" s="23" t="n">
        <v>0.001</v>
      </c>
      <c r="Z971" s="44"/>
      <c r="AA971" s="44"/>
      <c r="AM971" s="23" t="str">
        <f aca="false">D971</f>
        <v>Sanmina</v>
      </c>
      <c r="AN971" s="23" t="s">
        <v>3124</v>
      </c>
      <c r="AT971" s="44"/>
      <c r="AU971" s="44"/>
      <c r="BD971" s="23" t="s">
        <v>182</v>
      </c>
      <c r="BE971" s="1" t="s">
        <v>183</v>
      </c>
    </row>
    <row r="972" customFormat="false" ht="15" hidden="false" customHeight="true" outlineLevel="0" collapsed="false">
      <c r="A972" s="23" t="s">
        <v>4025</v>
      </c>
      <c r="B972" s="23" t="s">
        <v>4026</v>
      </c>
      <c r="C972" s="40" t="s">
        <v>177</v>
      </c>
      <c r="D972" s="23" t="s">
        <v>1471</v>
      </c>
      <c r="E972" s="23" t="s">
        <v>4027</v>
      </c>
      <c r="F972" s="23" t="s">
        <v>4028</v>
      </c>
      <c r="G972" s="23" t="n">
        <v>103</v>
      </c>
      <c r="H972" s="23" t="n">
        <v>3500</v>
      </c>
      <c r="I972" s="41" t="s">
        <v>180</v>
      </c>
      <c r="K972" s="23" t="n">
        <v>0</v>
      </c>
      <c r="L972" s="23" t="n">
        <v>80063</v>
      </c>
      <c r="M972" s="23" t="n">
        <v>140000</v>
      </c>
      <c r="N972" s="23" t="n">
        <v>38500</v>
      </c>
      <c r="O972" s="23" t="n">
        <f aca="false">K972+L972</f>
        <v>80063</v>
      </c>
      <c r="P972" s="23" t="n">
        <f aca="false">K972+L972+M972+N972</f>
        <v>258563</v>
      </c>
      <c r="Q972" s="23" t="n">
        <v>187908</v>
      </c>
      <c r="R972" s="23" t="n">
        <v>135550</v>
      </c>
      <c r="S972" s="23" t="n">
        <v>154202</v>
      </c>
      <c r="T972" s="23" t="n">
        <v>29518</v>
      </c>
      <c r="U972" s="42" t="n">
        <f aca="false">IF(I972="delivery",O972-SUM(Q972+R972),IF(I972="PO",P972-SUM(Q972:R972)))</f>
        <v>-243395</v>
      </c>
      <c r="V972" s="43" t="n">
        <v>0.197</v>
      </c>
      <c r="W972" s="43"/>
      <c r="X972" s="43" t="n">
        <f aca="false">W972-V972</f>
        <v>-0.197</v>
      </c>
      <c r="Y972" s="23" t="n">
        <v>0.177</v>
      </c>
      <c r="Z972" s="44"/>
      <c r="AA972" s="44"/>
      <c r="AM972" s="23" t="str">
        <f aca="false">D972</f>
        <v>Sanmina</v>
      </c>
      <c r="AN972" s="23" t="s">
        <v>3124</v>
      </c>
      <c r="AT972" s="44"/>
      <c r="AU972" s="44"/>
      <c r="BD972" s="23" t="s">
        <v>182</v>
      </c>
      <c r="BE972" s="1" t="s">
        <v>183</v>
      </c>
    </row>
    <row r="973" customFormat="false" ht="15" hidden="false" customHeight="true" outlineLevel="0" collapsed="false">
      <c r="A973" s="23" t="s">
        <v>4029</v>
      </c>
      <c r="B973" s="23" t="s">
        <v>4030</v>
      </c>
      <c r="C973" s="40" t="s">
        <v>177</v>
      </c>
      <c r="D973" s="23" t="s">
        <v>1471</v>
      </c>
      <c r="E973" s="23" t="s">
        <v>4031</v>
      </c>
      <c r="F973" s="23" t="s">
        <v>4032</v>
      </c>
      <c r="G973" s="23" t="n">
        <v>201</v>
      </c>
      <c r="H973" s="23" t="n">
        <v>10000</v>
      </c>
      <c r="I973" s="41" t="s">
        <v>180</v>
      </c>
      <c r="K973" s="23" t="n">
        <v>0</v>
      </c>
      <c r="L973" s="23" t="n">
        <v>54045</v>
      </c>
      <c r="M973" s="23" t="n">
        <v>40000</v>
      </c>
      <c r="N973" s="23" t="n">
        <v>60000</v>
      </c>
      <c r="O973" s="23" t="n">
        <f aca="false">K973+L973</f>
        <v>54045</v>
      </c>
      <c r="P973" s="23" t="n">
        <f aca="false">K973+L973+M973+N973</f>
        <v>154045</v>
      </c>
      <c r="Q973" s="23" t="n">
        <v>61669</v>
      </c>
      <c r="R973" s="23" t="n">
        <v>77914</v>
      </c>
      <c r="S973" s="23" t="n">
        <v>79668</v>
      </c>
      <c r="T973" s="23" t="n">
        <v>41331</v>
      </c>
      <c r="U973" s="42" t="n">
        <f aca="false">IF(I973="delivery",O973-SUM(Q973+R973),IF(I973="PO",P973-SUM(Q973:R973)))</f>
        <v>-85538</v>
      </c>
      <c r="V973" s="43" t="n">
        <v>0.0015</v>
      </c>
      <c r="W973" s="43"/>
      <c r="X973" s="43" t="n">
        <f aca="false">W973-V973</f>
        <v>-0.0015</v>
      </c>
      <c r="Y973" s="23" t="n">
        <v>0.00107</v>
      </c>
      <c r="Z973" s="44"/>
      <c r="AA973" s="44"/>
      <c r="AM973" s="23" t="str">
        <f aca="false">D973</f>
        <v>Sanmina</v>
      </c>
      <c r="AN973" s="23" t="s">
        <v>3124</v>
      </c>
      <c r="AT973" s="44"/>
      <c r="AU973" s="44"/>
      <c r="BD973" s="23" t="s">
        <v>182</v>
      </c>
      <c r="BE973" s="1" t="s">
        <v>183</v>
      </c>
    </row>
    <row r="974" customFormat="false" ht="15" hidden="false" customHeight="true" outlineLevel="0" collapsed="false">
      <c r="A974" s="23" t="s">
        <v>4033</v>
      </c>
      <c r="B974" s="23" t="s">
        <v>4034</v>
      </c>
      <c r="C974" s="40" t="s">
        <v>177</v>
      </c>
      <c r="D974" s="23" t="s">
        <v>1471</v>
      </c>
      <c r="E974" s="23" t="s">
        <v>4035</v>
      </c>
      <c r="F974" s="23" t="s">
        <v>4036</v>
      </c>
      <c r="G974" s="23" t="n">
        <v>201</v>
      </c>
      <c r="H974" s="23" t="n">
        <v>50000</v>
      </c>
      <c r="I974" s="41" t="s">
        <v>180</v>
      </c>
      <c r="K974" s="23" t="n">
        <v>0</v>
      </c>
      <c r="L974" s="23" t="n">
        <v>11212</v>
      </c>
      <c r="M974" s="23" t="n">
        <v>0</v>
      </c>
      <c r="N974" s="23" t="n">
        <v>0</v>
      </c>
      <c r="O974" s="23" t="n">
        <f aca="false">K974+L974</f>
        <v>11212</v>
      </c>
      <c r="P974" s="23" t="n">
        <f aca="false">K974+L974+M974+N974</f>
        <v>11212</v>
      </c>
      <c r="Q974" s="23" t="n">
        <v>820</v>
      </c>
      <c r="R974" s="23" t="n">
        <v>357</v>
      </c>
      <c r="S974" s="23" t="n">
        <v>460</v>
      </c>
      <c r="T974" s="23" t="n">
        <v>20</v>
      </c>
      <c r="U974" s="42" t="n">
        <f aca="false">IF(I974="delivery",O974-SUM(Q974+R974),IF(I974="PO",P974-SUM(Q974:R974)))</f>
        <v>10035</v>
      </c>
      <c r="V974" s="43" t="n">
        <v>0.00338</v>
      </c>
      <c r="W974" s="43"/>
      <c r="X974" s="43" t="n">
        <f aca="false">W974-V974</f>
        <v>-0.00338</v>
      </c>
      <c r="Z974" s="44"/>
      <c r="AA974" s="44"/>
      <c r="AM974" s="23" t="str">
        <f aca="false">D974</f>
        <v>Sanmina</v>
      </c>
      <c r="AN974" s="23" t="s">
        <v>3124</v>
      </c>
      <c r="AT974" s="44"/>
      <c r="AU974" s="44"/>
      <c r="BD974" s="23" t="s">
        <v>182</v>
      </c>
      <c r="BE974" s="1" t="s">
        <v>183</v>
      </c>
    </row>
    <row r="975" customFormat="false" ht="15" hidden="false" customHeight="true" outlineLevel="0" collapsed="false">
      <c r="A975" s="23" t="s">
        <v>4037</v>
      </c>
      <c r="B975" s="23" t="s">
        <v>4038</v>
      </c>
      <c r="C975" s="40" t="s">
        <v>177</v>
      </c>
      <c r="D975" s="23" t="s">
        <v>1471</v>
      </c>
      <c r="E975" s="23" t="s">
        <v>4039</v>
      </c>
      <c r="F975" s="23" t="s">
        <v>4040</v>
      </c>
      <c r="G975" s="23" t="n">
        <v>201</v>
      </c>
      <c r="H975" s="23" t="n">
        <v>10000</v>
      </c>
      <c r="I975" s="41" t="s">
        <v>180</v>
      </c>
      <c r="K975" s="23" t="n">
        <v>0</v>
      </c>
      <c r="L975" s="23" t="n">
        <v>115997</v>
      </c>
      <c r="M975" s="23" t="n">
        <v>10000</v>
      </c>
      <c r="N975" s="23" t="n">
        <v>0</v>
      </c>
      <c r="O975" s="23" t="n">
        <f aca="false">K975+L975</f>
        <v>115997</v>
      </c>
      <c r="P975" s="23" t="n">
        <f aca="false">K975+L975+M975+N975</f>
        <v>125997</v>
      </c>
      <c r="Q975" s="23" t="n">
        <v>11386</v>
      </c>
      <c r="R975" s="23" t="n">
        <v>18735</v>
      </c>
      <c r="S975" s="23" t="n">
        <v>16669</v>
      </c>
      <c r="T975" s="23" t="n">
        <v>19177</v>
      </c>
      <c r="U975" s="42" t="n">
        <f aca="false">IF(I975="delivery",O975-SUM(Q975+R975),IF(I975="PO",P975-SUM(Q975:R975)))</f>
        <v>85876</v>
      </c>
      <c r="V975" s="43" t="n">
        <v>0.00109</v>
      </c>
      <c r="W975" s="43"/>
      <c r="X975" s="43" t="n">
        <f aca="false">W975-V975</f>
        <v>-0.00109</v>
      </c>
      <c r="Y975" s="23" t="n">
        <v>0.00096</v>
      </c>
      <c r="Z975" s="44"/>
      <c r="AA975" s="44"/>
      <c r="AM975" s="23" t="str">
        <f aca="false">D975</f>
        <v>Sanmina</v>
      </c>
      <c r="AN975" s="23" t="s">
        <v>3124</v>
      </c>
      <c r="AT975" s="44"/>
      <c r="AU975" s="44"/>
      <c r="BD975" s="23" t="s">
        <v>182</v>
      </c>
      <c r="BE975" s="1" t="s">
        <v>183</v>
      </c>
    </row>
    <row r="976" customFormat="false" ht="15" hidden="false" customHeight="true" outlineLevel="0" collapsed="false">
      <c r="A976" s="23" t="s">
        <v>4041</v>
      </c>
      <c r="B976" s="23" t="s">
        <v>4042</v>
      </c>
      <c r="C976" s="40" t="s">
        <v>177</v>
      </c>
      <c r="D976" s="23" t="s">
        <v>1471</v>
      </c>
      <c r="E976" s="23" t="s">
        <v>4043</v>
      </c>
      <c r="F976" s="23" t="s">
        <v>4044</v>
      </c>
      <c r="G976" s="23" t="n">
        <v>121</v>
      </c>
      <c r="H976" s="23" t="n">
        <v>15000</v>
      </c>
      <c r="I976" s="41" t="s">
        <v>180</v>
      </c>
      <c r="K976" s="23" t="n">
        <v>0</v>
      </c>
      <c r="L976" s="23" t="n">
        <v>1279939</v>
      </c>
      <c r="M976" s="23" t="n">
        <v>0</v>
      </c>
      <c r="N976" s="23" t="n">
        <v>0</v>
      </c>
      <c r="O976" s="23" t="n">
        <f aca="false">K976+L976</f>
        <v>1279939</v>
      </c>
      <c r="P976" s="23" t="n">
        <f aca="false">K976+L976+M976+N976</f>
        <v>1279939</v>
      </c>
      <c r="Q976" s="23" t="n">
        <v>4990</v>
      </c>
      <c r="R976" s="23" t="n">
        <v>4620</v>
      </c>
      <c r="S976" s="23" t="n">
        <v>5030</v>
      </c>
      <c r="T976" s="23" t="n">
        <v>2160</v>
      </c>
      <c r="U976" s="42" t="n">
        <f aca="false">IF(I976="delivery",O976-SUM(Q976+R976),IF(I976="PO",P976-SUM(Q976:R976)))</f>
        <v>1270329</v>
      </c>
      <c r="V976" s="43" t="n">
        <v>0.00172</v>
      </c>
      <c r="W976" s="43"/>
      <c r="X976" s="43" t="n">
        <f aca="false">W976-V976</f>
        <v>-0.00172</v>
      </c>
      <c r="Y976" s="23" t="n">
        <v>0.0015</v>
      </c>
      <c r="Z976" s="44"/>
      <c r="AA976" s="44"/>
      <c r="AM976" s="23" t="str">
        <f aca="false">D976</f>
        <v>Sanmina</v>
      </c>
      <c r="AN976" s="23" t="s">
        <v>3124</v>
      </c>
      <c r="AT976" s="44"/>
      <c r="AU976" s="44"/>
      <c r="BD976" s="23" t="s">
        <v>182</v>
      </c>
      <c r="BE976" s="1" t="s">
        <v>183</v>
      </c>
    </row>
    <row r="977" customFormat="false" ht="15" hidden="false" customHeight="true" outlineLevel="0" collapsed="false">
      <c r="A977" s="23" t="s">
        <v>4045</v>
      </c>
      <c r="B977" s="23" t="s">
        <v>4046</v>
      </c>
      <c r="C977" s="40" t="s">
        <v>177</v>
      </c>
      <c r="D977" s="23" t="s">
        <v>1471</v>
      </c>
      <c r="E977" s="23" t="s">
        <v>4047</v>
      </c>
      <c r="F977" s="23" t="s">
        <v>4048</v>
      </c>
      <c r="G977" s="23" t="n">
        <v>73</v>
      </c>
      <c r="H977" s="23" t="n">
        <v>3000</v>
      </c>
      <c r="I977" s="41" t="s">
        <v>180</v>
      </c>
      <c r="K977" s="23" t="n">
        <v>0</v>
      </c>
      <c r="L977" s="23" t="n">
        <v>29766</v>
      </c>
      <c r="M977" s="23" t="n">
        <v>0</v>
      </c>
      <c r="N977" s="23" t="n">
        <v>0</v>
      </c>
      <c r="O977" s="23" t="n">
        <f aca="false">K977+L977</f>
        <v>29766</v>
      </c>
      <c r="P977" s="23" t="n">
        <f aca="false">K977+L977+M977+N977</f>
        <v>29766</v>
      </c>
      <c r="Q977" s="23" t="n">
        <v>9298</v>
      </c>
      <c r="R977" s="23" t="n">
        <v>3164</v>
      </c>
      <c r="S977" s="23" t="n">
        <v>4982</v>
      </c>
      <c r="T977" s="23" t="n">
        <v>1340</v>
      </c>
      <c r="U977" s="42" t="n">
        <f aca="false">IF(I977="delivery",O977-SUM(Q977+R977),IF(I977="PO",P977-SUM(Q977:R977)))</f>
        <v>17304</v>
      </c>
      <c r="V977" s="43" t="n">
        <v>0.1673</v>
      </c>
      <c r="W977" s="43"/>
      <c r="X977" s="43" t="n">
        <f aca="false">W977-V977</f>
        <v>-0.1673</v>
      </c>
      <c r="Y977" s="23" t="n">
        <v>0.1673</v>
      </c>
      <c r="Z977" s="44"/>
      <c r="AA977" s="44"/>
      <c r="AM977" s="23" t="str">
        <f aca="false">D977</f>
        <v>Sanmina</v>
      </c>
      <c r="AN977" s="23" t="s">
        <v>3124</v>
      </c>
      <c r="AT977" s="44"/>
      <c r="AU977" s="44"/>
      <c r="BD977" s="23" t="s">
        <v>182</v>
      </c>
      <c r="BE977" s="1" t="s">
        <v>183</v>
      </c>
    </row>
    <row r="978" customFormat="false" ht="15" hidden="false" customHeight="true" outlineLevel="0" collapsed="false">
      <c r="A978" s="23" t="s">
        <v>4049</v>
      </c>
      <c r="B978" s="23" t="s">
        <v>4050</v>
      </c>
      <c r="C978" s="40" t="s">
        <v>177</v>
      </c>
      <c r="D978" s="23" t="s">
        <v>1471</v>
      </c>
      <c r="E978" s="23" t="s">
        <v>4051</v>
      </c>
      <c r="F978" s="23" t="s">
        <v>4052</v>
      </c>
      <c r="G978" s="23" t="n">
        <v>151</v>
      </c>
      <c r="H978" s="23" t="n">
        <v>2000</v>
      </c>
      <c r="I978" s="41" t="s">
        <v>180</v>
      </c>
      <c r="K978" s="23" t="n">
        <v>0</v>
      </c>
      <c r="L978" s="23" t="n">
        <v>19643</v>
      </c>
      <c r="M978" s="23" t="n">
        <v>0</v>
      </c>
      <c r="N978" s="23" t="n">
        <v>0</v>
      </c>
      <c r="O978" s="23" t="n">
        <f aca="false">K978+L978</f>
        <v>19643</v>
      </c>
      <c r="P978" s="23" t="n">
        <f aca="false">K978+L978+M978+N978</f>
        <v>19643</v>
      </c>
      <c r="Q978" s="23" t="n">
        <v>3617</v>
      </c>
      <c r="R978" s="23" t="n">
        <v>6038</v>
      </c>
      <c r="S978" s="23" t="n">
        <v>5853</v>
      </c>
      <c r="T978" s="23" t="n">
        <v>1293</v>
      </c>
      <c r="U978" s="42" t="n">
        <f aca="false">IF(I978="delivery",O978-SUM(Q978+R978),IF(I978="PO",P978-SUM(Q978:R978)))</f>
        <v>9988</v>
      </c>
      <c r="V978" s="43" t="n">
        <v>0.0356</v>
      </c>
      <c r="W978" s="43"/>
      <c r="X978" s="43" t="n">
        <f aca="false">W978-V978</f>
        <v>-0.0356</v>
      </c>
      <c r="Z978" s="44"/>
      <c r="AA978" s="44"/>
      <c r="AM978" s="23" t="str">
        <f aca="false">D978</f>
        <v>Sanmina</v>
      </c>
      <c r="AN978" s="23" t="s">
        <v>3124</v>
      </c>
      <c r="AT978" s="44"/>
      <c r="AU978" s="44"/>
      <c r="BD978" s="23" t="s">
        <v>182</v>
      </c>
      <c r="BE978" s="1" t="s">
        <v>183</v>
      </c>
    </row>
    <row r="979" customFormat="false" ht="15" hidden="false" customHeight="true" outlineLevel="0" collapsed="false">
      <c r="A979" s="23" t="s">
        <v>4053</v>
      </c>
      <c r="B979" s="23" t="s">
        <v>4054</v>
      </c>
      <c r="C979" s="40" t="s">
        <v>177</v>
      </c>
      <c r="D979" s="23" t="s">
        <v>1471</v>
      </c>
      <c r="E979" s="23" t="s">
        <v>4055</v>
      </c>
      <c r="F979" s="23" t="s">
        <v>4056</v>
      </c>
      <c r="G979" s="23" t="n">
        <v>216</v>
      </c>
      <c r="H979" s="23" t="n">
        <v>3000</v>
      </c>
      <c r="I979" s="41" t="s">
        <v>180</v>
      </c>
      <c r="K979" s="23" t="n">
        <v>0</v>
      </c>
      <c r="L979" s="23" t="n">
        <v>9017</v>
      </c>
      <c r="M979" s="23" t="n">
        <v>0</v>
      </c>
      <c r="N979" s="23" t="n">
        <v>8000</v>
      </c>
      <c r="O979" s="23" t="n">
        <f aca="false">K979+L979</f>
        <v>9017</v>
      </c>
      <c r="P979" s="23" t="n">
        <f aca="false">K979+L979+M979+N979</f>
        <v>17017</v>
      </c>
      <c r="Q979" s="23" t="n">
        <v>7311</v>
      </c>
      <c r="R979" s="23" t="n">
        <v>2783</v>
      </c>
      <c r="S979" s="23" t="n">
        <v>3524</v>
      </c>
      <c r="T979" s="23" t="n">
        <v>428</v>
      </c>
      <c r="U979" s="42" t="n">
        <f aca="false">IF(I979="delivery",O979-SUM(Q979+R979),IF(I979="PO",P979-SUM(Q979:R979)))</f>
        <v>-1077</v>
      </c>
      <c r="V979" s="43" t="n">
        <v>0.0045</v>
      </c>
      <c r="W979" s="43"/>
      <c r="X979" s="43" t="n">
        <f aca="false">W979-V979</f>
        <v>-0.0045</v>
      </c>
      <c r="Z979" s="44"/>
      <c r="AA979" s="44"/>
      <c r="AM979" s="23" t="str">
        <f aca="false">D979</f>
        <v>Sanmina</v>
      </c>
      <c r="AN979" s="23" t="s">
        <v>3124</v>
      </c>
      <c r="AT979" s="44"/>
      <c r="AU979" s="44"/>
      <c r="BD979" s="23" t="s">
        <v>182</v>
      </c>
      <c r="BE979" s="1" t="s">
        <v>183</v>
      </c>
    </row>
    <row r="980" customFormat="false" ht="15" hidden="false" customHeight="true" outlineLevel="0" collapsed="false">
      <c r="A980" s="23" t="s">
        <v>4057</v>
      </c>
      <c r="B980" s="23" t="s">
        <v>4058</v>
      </c>
      <c r="C980" s="40" t="s">
        <v>177</v>
      </c>
      <c r="D980" s="23" t="s">
        <v>1471</v>
      </c>
      <c r="E980" s="23" t="s">
        <v>4059</v>
      </c>
      <c r="F980" s="23" t="s">
        <v>4060</v>
      </c>
      <c r="G980" s="23" t="n">
        <v>201</v>
      </c>
      <c r="H980" s="23" t="n">
        <v>10000</v>
      </c>
      <c r="I980" s="41" t="s">
        <v>180</v>
      </c>
      <c r="K980" s="23" t="n">
        <v>0</v>
      </c>
      <c r="L980" s="23" t="n">
        <v>10319</v>
      </c>
      <c r="M980" s="23" t="n">
        <v>30000</v>
      </c>
      <c r="N980" s="23" t="n">
        <v>40000</v>
      </c>
      <c r="O980" s="23" t="n">
        <f aca="false">K980+L980</f>
        <v>10319</v>
      </c>
      <c r="P980" s="23" t="n">
        <f aca="false">K980+L980+M980+N980</f>
        <v>80319</v>
      </c>
      <c r="Q980" s="23" t="n">
        <v>35010</v>
      </c>
      <c r="R980" s="23" t="n">
        <v>27158</v>
      </c>
      <c r="S980" s="23" t="n">
        <v>29281</v>
      </c>
      <c r="T980" s="23" t="n">
        <v>17485</v>
      </c>
      <c r="U980" s="42" t="n">
        <f aca="false">IF(I980="delivery",O980-SUM(Q980+R980),IF(I980="PO",P980-SUM(Q980:R980)))</f>
        <v>-51849</v>
      </c>
      <c r="V980" s="43" t="n">
        <v>0.0026</v>
      </c>
      <c r="W980" s="43"/>
      <c r="X980" s="43" t="n">
        <f aca="false">W980-V980</f>
        <v>-0.0026</v>
      </c>
      <c r="Y980" s="23" t="n">
        <v>0.0026</v>
      </c>
      <c r="Z980" s="44"/>
      <c r="AA980" s="44"/>
      <c r="AM980" s="23" t="str">
        <f aca="false">D980</f>
        <v>Sanmina</v>
      </c>
      <c r="AN980" s="23" t="s">
        <v>3124</v>
      </c>
      <c r="AT980" s="44"/>
      <c r="AU980" s="44"/>
      <c r="BD980" s="23" t="s">
        <v>182</v>
      </c>
      <c r="BE980" s="1" t="s">
        <v>183</v>
      </c>
    </row>
    <row r="981" customFormat="false" ht="15" hidden="false" customHeight="true" outlineLevel="0" collapsed="false">
      <c r="A981" s="23" t="s">
        <v>4061</v>
      </c>
      <c r="B981" s="23" t="s">
        <v>4062</v>
      </c>
      <c r="C981" s="40" t="s">
        <v>177</v>
      </c>
      <c r="D981" s="23" t="s">
        <v>1471</v>
      </c>
      <c r="E981" s="23" t="s">
        <v>4063</v>
      </c>
      <c r="F981" s="23" t="s">
        <v>4064</v>
      </c>
      <c r="G981" s="23" t="n">
        <v>201</v>
      </c>
      <c r="H981" s="23" t="n">
        <v>10000</v>
      </c>
      <c r="I981" s="41" t="s">
        <v>180</v>
      </c>
      <c r="K981" s="23" t="n">
        <v>0</v>
      </c>
      <c r="L981" s="23" t="n">
        <v>1849684</v>
      </c>
      <c r="M981" s="23" t="n">
        <v>0</v>
      </c>
      <c r="N981" s="23" t="n">
        <v>540000</v>
      </c>
      <c r="O981" s="23" t="n">
        <f aca="false">K981+L981</f>
        <v>1849684</v>
      </c>
      <c r="P981" s="23" t="n">
        <f aca="false">K981+L981+M981+N981</f>
        <v>2389684</v>
      </c>
      <c r="Q981" s="23" t="n">
        <v>1105085</v>
      </c>
      <c r="R981" s="23" t="n">
        <v>943441</v>
      </c>
      <c r="S981" s="23" t="n">
        <v>1189530</v>
      </c>
      <c r="T981" s="23" t="n">
        <v>402929</v>
      </c>
      <c r="U981" s="42" t="n">
        <f aca="false">IF(I981="delivery",O981-SUM(Q981+R981),IF(I981="PO",P981-SUM(Q981:R981)))</f>
        <v>-198842</v>
      </c>
      <c r="V981" s="43" t="n">
        <v>0.00225</v>
      </c>
      <c r="W981" s="43"/>
      <c r="X981" s="43" t="n">
        <f aca="false">W981-V981</f>
        <v>-0.00225</v>
      </c>
      <c r="Y981" s="23" t="n">
        <v>0.00191</v>
      </c>
      <c r="Z981" s="44"/>
      <c r="AA981" s="44"/>
      <c r="AM981" s="23" t="str">
        <f aca="false">D981</f>
        <v>Sanmina</v>
      </c>
      <c r="AN981" s="23" t="s">
        <v>3124</v>
      </c>
      <c r="AT981" s="44"/>
      <c r="AU981" s="44"/>
      <c r="BD981" s="23" t="s">
        <v>182</v>
      </c>
      <c r="BE981" s="1" t="s">
        <v>183</v>
      </c>
    </row>
    <row r="982" customFormat="false" ht="15" hidden="false" customHeight="true" outlineLevel="0" collapsed="false">
      <c r="A982" s="23" t="s">
        <v>4065</v>
      </c>
      <c r="B982" s="23" t="s">
        <v>4066</v>
      </c>
      <c r="C982" s="40" t="s">
        <v>177</v>
      </c>
      <c r="D982" s="23" t="s">
        <v>1471</v>
      </c>
      <c r="E982" s="23" t="s">
        <v>4067</v>
      </c>
      <c r="F982" s="23" t="s">
        <v>4068</v>
      </c>
      <c r="G982" s="23" t="n">
        <v>201</v>
      </c>
      <c r="H982" s="23" t="n">
        <v>100000</v>
      </c>
      <c r="I982" s="41" t="s">
        <v>180</v>
      </c>
      <c r="K982" s="23" t="n">
        <v>0</v>
      </c>
      <c r="L982" s="23" t="n">
        <v>87715</v>
      </c>
      <c r="M982" s="23" t="n">
        <v>100000</v>
      </c>
      <c r="N982" s="23" t="n">
        <v>0</v>
      </c>
      <c r="O982" s="23" t="n">
        <f aca="false">K982+L982</f>
        <v>87715</v>
      </c>
      <c r="P982" s="23" t="n">
        <f aca="false">K982+L982+M982+N982</f>
        <v>187715</v>
      </c>
      <c r="Q982" s="23" t="n">
        <v>65855</v>
      </c>
      <c r="R982" s="23" t="n">
        <v>56716</v>
      </c>
      <c r="S982" s="23" t="n">
        <v>63342</v>
      </c>
      <c r="T982" s="23" t="n">
        <v>10453</v>
      </c>
      <c r="U982" s="42" t="n">
        <f aca="false">IF(I982="delivery",O982-SUM(Q982+R982),IF(I982="PO",P982-SUM(Q982:R982)))</f>
        <v>-34856</v>
      </c>
      <c r="V982" s="43" t="n">
        <v>0.00317</v>
      </c>
      <c r="W982" s="43"/>
      <c r="X982" s="43" t="n">
        <f aca="false">W982-V982</f>
        <v>-0.00317</v>
      </c>
      <c r="Y982" s="23" t="n">
        <v>0.00353</v>
      </c>
      <c r="Z982" s="44"/>
      <c r="AA982" s="44"/>
      <c r="AM982" s="23" t="str">
        <f aca="false">D982</f>
        <v>Sanmina</v>
      </c>
      <c r="AN982" s="23" t="s">
        <v>3124</v>
      </c>
      <c r="AT982" s="44"/>
      <c r="AU982" s="44"/>
      <c r="BD982" s="23" t="s">
        <v>182</v>
      </c>
      <c r="BE982" s="1" t="s">
        <v>183</v>
      </c>
    </row>
    <row r="983" customFormat="false" ht="15" hidden="false" customHeight="true" outlineLevel="0" collapsed="false">
      <c r="A983" s="23" t="s">
        <v>4069</v>
      </c>
      <c r="B983" s="23" t="s">
        <v>4070</v>
      </c>
      <c r="C983" s="40" t="s">
        <v>177</v>
      </c>
      <c r="D983" s="23" t="s">
        <v>1471</v>
      </c>
      <c r="E983" s="23" t="s">
        <v>4071</v>
      </c>
      <c r="F983" s="23" t="s">
        <v>4072</v>
      </c>
      <c r="G983" s="23" t="n">
        <v>201</v>
      </c>
      <c r="H983" s="23" t="n">
        <v>50000</v>
      </c>
      <c r="I983" s="41" t="s">
        <v>180</v>
      </c>
      <c r="K983" s="23" t="n">
        <v>0</v>
      </c>
      <c r="L983" s="23" t="n">
        <v>10289</v>
      </c>
      <c r="M983" s="23" t="n">
        <v>0</v>
      </c>
      <c r="N983" s="23" t="n">
        <v>10000</v>
      </c>
      <c r="O983" s="23" t="n">
        <f aca="false">K983+L983</f>
        <v>10289</v>
      </c>
      <c r="P983" s="23" t="n">
        <f aca="false">K983+L983+M983+N983</f>
        <v>20289</v>
      </c>
      <c r="Q983" s="23" t="n">
        <v>6759</v>
      </c>
      <c r="R983" s="23" t="n">
        <v>4808</v>
      </c>
      <c r="S983" s="23" t="n">
        <v>5481</v>
      </c>
      <c r="T983" s="23" t="n">
        <v>1671</v>
      </c>
      <c r="U983" s="42" t="n">
        <f aca="false">IF(I983="delivery",O983-SUM(Q983+R983),IF(I983="PO",P983-SUM(Q983:R983)))</f>
        <v>-1278</v>
      </c>
      <c r="V983" s="43" t="n">
        <v>0.00279</v>
      </c>
      <c r="W983" s="43"/>
      <c r="X983" s="43" t="n">
        <f aca="false">W983-V983</f>
        <v>-0.00279</v>
      </c>
      <c r="Y983" s="23" t="n">
        <v>0.00279</v>
      </c>
      <c r="Z983" s="44"/>
      <c r="AA983" s="44"/>
      <c r="AM983" s="23" t="str">
        <f aca="false">D983</f>
        <v>Sanmina</v>
      </c>
      <c r="AN983" s="23" t="s">
        <v>3124</v>
      </c>
      <c r="AT983" s="44"/>
      <c r="AU983" s="44"/>
      <c r="BD983" s="23" t="s">
        <v>182</v>
      </c>
      <c r="BE983" s="1" t="s">
        <v>183</v>
      </c>
    </row>
    <row r="984" customFormat="false" ht="15" hidden="false" customHeight="true" outlineLevel="0" collapsed="false">
      <c r="A984" s="23" t="s">
        <v>4073</v>
      </c>
      <c r="B984" s="23" t="s">
        <v>4074</v>
      </c>
      <c r="C984" s="40" t="s">
        <v>177</v>
      </c>
      <c r="D984" s="23" t="s">
        <v>1471</v>
      </c>
      <c r="E984" s="23" t="s">
        <v>4075</v>
      </c>
      <c r="F984" s="23" t="s">
        <v>4076</v>
      </c>
      <c r="G984" s="23" t="n">
        <v>201</v>
      </c>
      <c r="H984" s="23" t="n">
        <v>10000</v>
      </c>
      <c r="I984" s="41" t="s">
        <v>180</v>
      </c>
      <c r="K984" s="23" t="n">
        <v>0</v>
      </c>
      <c r="L984" s="23" t="n">
        <v>26495</v>
      </c>
      <c r="M984" s="23" t="n">
        <v>0</v>
      </c>
      <c r="N984" s="23" t="n">
        <v>0</v>
      </c>
      <c r="O984" s="23" t="n">
        <f aca="false">K984+L984</f>
        <v>26495</v>
      </c>
      <c r="P984" s="23" t="n">
        <f aca="false">K984+L984+M984+N984</f>
        <v>26495</v>
      </c>
      <c r="Q984" s="23" t="n">
        <v>8984</v>
      </c>
      <c r="R984" s="23" t="n">
        <v>7219</v>
      </c>
      <c r="S984" s="23" t="n">
        <v>7821</v>
      </c>
      <c r="T984" s="23" t="n">
        <v>2925</v>
      </c>
      <c r="U984" s="42" t="n">
        <f aca="false">IF(I984="delivery",O984-SUM(Q984+R984),IF(I984="PO",P984-SUM(Q984:R984)))</f>
        <v>10292</v>
      </c>
      <c r="V984" s="43" t="n">
        <v>0.00141</v>
      </c>
      <c r="W984" s="43"/>
      <c r="X984" s="43" t="n">
        <f aca="false">W984-V984</f>
        <v>-0.00141</v>
      </c>
      <c r="Z984" s="44"/>
      <c r="AA984" s="44"/>
      <c r="AM984" s="23" t="str">
        <f aca="false">D984</f>
        <v>Sanmina</v>
      </c>
      <c r="AN984" s="23" t="s">
        <v>3124</v>
      </c>
      <c r="AT984" s="44"/>
      <c r="AU984" s="44"/>
      <c r="BD984" s="23" t="s">
        <v>182</v>
      </c>
      <c r="BE984" s="1" t="s">
        <v>183</v>
      </c>
    </row>
    <row r="985" customFormat="false" ht="15" hidden="false" customHeight="true" outlineLevel="0" collapsed="false">
      <c r="A985" s="23" t="s">
        <v>4077</v>
      </c>
      <c r="B985" s="23" t="s">
        <v>4078</v>
      </c>
      <c r="C985" s="40" t="s">
        <v>177</v>
      </c>
      <c r="D985" s="23" t="s">
        <v>1471</v>
      </c>
      <c r="E985" s="23" t="s">
        <v>4079</v>
      </c>
      <c r="F985" s="23" t="s">
        <v>4080</v>
      </c>
      <c r="G985" s="23" t="n">
        <v>201</v>
      </c>
      <c r="H985" s="23" t="n">
        <v>20000</v>
      </c>
      <c r="I985" s="41" t="s">
        <v>180</v>
      </c>
      <c r="K985" s="23" t="n">
        <v>0</v>
      </c>
      <c r="L985" s="23" t="n">
        <v>43186</v>
      </c>
      <c r="M985" s="23" t="n">
        <v>0</v>
      </c>
      <c r="N985" s="23" t="n">
        <v>120000</v>
      </c>
      <c r="O985" s="23" t="n">
        <f aca="false">K985+L985</f>
        <v>43186</v>
      </c>
      <c r="P985" s="23" t="n">
        <f aca="false">K985+L985+M985+N985</f>
        <v>163186</v>
      </c>
      <c r="Q985" s="23" t="n">
        <v>18178</v>
      </c>
      <c r="R985" s="23" t="n">
        <v>102453</v>
      </c>
      <c r="S985" s="23" t="n">
        <v>68802</v>
      </c>
      <c r="T985" s="23" t="n">
        <v>23870</v>
      </c>
      <c r="U985" s="42" t="n">
        <f aca="false">IF(I985="delivery",O985-SUM(Q985+R985),IF(I985="PO",P985-SUM(Q985:R985)))</f>
        <v>-77445</v>
      </c>
      <c r="V985" s="43" t="n">
        <v>0.0012</v>
      </c>
      <c r="W985" s="43"/>
      <c r="X985" s="43" t="n">
        <f aca="false">W985-V985</f>
        <v>-0.0012</v>
      </c>
      <c r="Z985" s="44"/>
      <c r="AA985" s="44"/>
      <c r="AM985" s="23" t="str">
        <f aca="false">D985</f>
        <v>Sanmina</v>
      </c>
      <c r="AN985" s="23" t="s">
        <v>3124</v>
      </c>
      <c r="AT985" s="44"/>
      <c r="AU985" s="44"/>
      <c r="BD985" s="23" t="s">
        <v>182</v>
      </c>
      <c r="BE985" s="1" t="s">
        <v>183</v>
      </c>
    </row>
    <row r="986" customFormat="false" ht="15" hidden="false" customHeight="true" outlineLevel="0" collapsed="false">
      <c r="A986" s="23" t="s">
        <v>4081</v>
      </c>
      <c r="B986" s="23" t="s">
        <v>4082</v>
      </c>
      <c r="C986" s="40" t="s">
        <v>177</v>
      </c>
      <c r="D986" s="23" t="s">
        <v>1471</v>
      </c>
      <c r="E986" s="23" t="s">
        <v>4083</v>
      </c>
      <c r="F986" s="23" t="s">
        <v>4084</v>
      </c>
      <c r="G986" s="23" t="n">
        <v>201</v>
      </c>
      <c r="H986" s="23" t="n">
        <v>10000</v>
      </c>
      <c r="I986" s="41" t="s">
        <v>180</v>
      </c>
      <c r="K986" s="23" t="n">
        <v>0</v>
      </c>
      <c r="L986" s="23" t="n">
        <v>29908</v>
      </c>
      <c r="M986" s="23" t="n">
        <v>0</v>
      </c>
      <c r="N986" s="23" t="n">
        <v>10000</v>
      </c>
      <c r="O986" s="23" t="n">
        <f aca="false">K986+L986</f>
        <v>29908</v>
      </c>
      <c r="P986" s="23" t="n">
        <f aca="false">K986+L986+M986+N986</f>
        <v>39908</v>
      </c>
      <c r="Q986" s="23" t="n">
        <v>17543</v>
      </c>
      <c r="R986" s="23" t="n">
        <v>7409</v>
      </c>
      <c r="S986" s="23" t="n">
        <v>9639</v>
      </c>
      <c r="T986" s="23" t="n">
        <v>2780</v>
      </c>
      <c r="U986" s="42" t="n">
        <f aca="false">IF(I986="delivery",O986-SUM(Q986+R986),IF(I986="PO",P986-SUM(Q986:R986)))</f>
        <v>4956</v>
      </c>
      <c r="V986" s="43" t="n">
        <v>0.0053</v>
      </c>
      <c r="W986" s="43"/>
      <c r="X986" s="43" t="n">
        <f aca="false">W986-V986</f>
        <v>-0.0053</v>
      </c>
      <c r="Y986" s="23" t="n">
        <v>0.00155</v>
      </c>
      <c r="Z986" s="44"/>
      <c r="AA986" s="44"/>
      <c r="AM986" s="23" t="str">
        <f aca="false">D986</f>
        <v>Sanmina</v>
      </c>
      <c r="AN986" s="23" t="s">
        <v>3124</v>
      </c>
      <c r="AT986" s="44"/>
      <c r="AU986" s="44"/>
      <c r="BD986" s="23" t="s">
        <v>182</v>
      </c>
      <c r="BE986" s="1" t="s">
        <v>183</v>
      </c>
    </row>
    <row r="987" customFormat="false" ht="15" hidden="false" customHeight="true" outlineLevel="0" collapsed="false">
      <c r="A987" s="23" t="s">
        <v>4085</v>
      </c>
      <c r="B987" s="23" t="s">
        <v>4086</v>
      </c>
      <c r="C987" s="40" t="s">
        <v>177</v>
      </c>
      <c r="D987" s="23" t="s">
        <v>1471</v>
      </c>
      <c r="E987" s="23" t="s">
        <v>4087</v>
      </c>
      <c r="F987" s="23" t="s">
        <v>4088</v>
      </c>
      <c r="G987" s="23" t="n">
        <v>201</v>
      </c>
      <c r="H987" s="23" t="n">
        <v>10000</v>
      </c>
      <c r="I987" s="41" t="s">
        <v>180</v>
      </c>
      <c r="K987" s="23" t="n">
        <v>0</v>
      </c>
      <c r="L987" s="23" t="n">
        <v>36515</v>
      </c>
      <c r="M987" s="23" t="n">
        <v>12561</v>
      </c>
      <c r="N987" s="23" t="n">
        <v>0</v>
      </c>
      <c r="O987" s="23" t="n">
        <f aca="false">K987+L987</f>
        <v>36515</v>
      </c>
      <c r="P987" s="23" t="n">
        <f aca="false">K987+L987+M987+N987</f>
        <v>49076</v>
      </c>
      <c r="Q987" s="23" t="n">
        <v>5255</v>
      </c>
      <c r="R987" s="23" t="n">
        <v>24398</v>
      </c>
      <c r="S987" s="23" t="n">
        <v>18452</v>
      </c>
      <c r="T987" s="23" t="n">
        <v>7989</v>
      </c>
      <c r="U987" s="42" t="n">
        <f aca="false">IF(I987="delivery",O987-SUM(Q987+R987),IF(I987="PO",P987-SUM(Q987:R987)))</f>
        <v>6862</v>
      </c>
      <c r="V987" s="43" t="n">
        <v>0.0007</v>
      </c>
      <c r="W987" s="43"/>
      <c r="X987" s="43" t="n">
        <f aca="false">W987-V987</f>
        <v>-0.0007</v>
      </c>
      <c r="Y987" s="23" t="n">
        <v>0.00107</v>
      </c>
      <c r="Z987" s="44"/>
      <c r="AA987" s="44"/>
      <c r="AM987" s="23" t="str">
        <f aca="false">D987</f>
        <v>Sanmina</v>
      </c>
      <c r="AN987" s="23" t="s">
        <v>3124</v>
      </c>
      <c r="AT987" s="44"/>
      <c r="AU987" s="44"/>
      <c r="BD987" s="23" t="s">
        <v>182</v>
      </c>
      <c r="BE987" s="1" t="s">
        <v>183</v>
      </c>
    </row>
    <row r="988" customFormat="false" ht="15" hidden="false" customHeight="true" outlineLevel="0" collapsed="false">
      <c r="A988" s="23" t="s">
        <v>4089</v>
      </c>
      <c r="B988" s="23" t="s">
        <v>4090</v>
      </c>
      <c r="C988" s="40" t="s">
        <v>177</v>
      </c>
      <c r="D988" s="23" t="s">
        <v>1471</v>
      </c>
      <c r="E988" s="23" t="s">
        <v>4091</v>
      </c>
      <c r="F988" s="23" t="s">
        <v>4092</v>
      </c>
      <c r="G988" s="23" t="n">
        <v>23</v>
      </c>
      <c r="H988" s="23" t="n">
        <v>10000</v>
      </c>
      <c r="I988" s="41" t="s">
        <v>180</v>
      </c>
      <c r="K988" s="23" t="n">
        <v>0</v>
      </c>
      <c r="L988" s="23" t="n">
        <v>3100</v>
      </c>
      <c r="M988" s="23" t="n">
        <v>0</v>
      </c>
      <c r="N988" s="23" t="n">
        <v>0</v>
      </c>
      <c r="O988" s="23" t="n">
        <f aca="false">K988+L988</f>
        <v>3100</v>
      </c>
      <c r="P988" s="23" t="n">
        <f aca="false">K988+L988+M988+N988</f>
        <v>3100</v>
      </c>
      <c r="Q988" s="23" t="n">
        <v>180</v>
      </c>
      <c r="R988" s="23" t="n">
        <v>2105</v>
      </c>
      <c r="S988" s="23" t="n">
        <v>1153</v>
      </c>
      <c r="T988" s="23" t="n">
        <v>451</v>
      </c>
      <c r="U988" s="42" t="n">
        <f aca="false">IF(I988="delivery",O988-SUM(Q988+R988),IF(I988="PO",P988-SUM(Q988:R988)))</f>
        <v>815</v>
      </c>
      <c r="V988" s="43" t="n">
        <v>0.00366</v>
      </c>
      <c r="W988" s="43"/>
      <c r="X988" s="43" t="n">
        <f aca="false">W988-V988</f>
        <v>-0.00366</v>
      </c>
      <c r="Z988" s="44"/>
      <c r="AA988" s="44"/>
      <c r="AM988" s="23" t="str">
        <f aca="false">D988</f>
        <v>Sanmina</v>
      </c>
      <c r="AN988" s="23" t="s">
        <v>3124</v>
      </c>
      <c r="AT988" s="44"/>
      <c r="AU988" s="44"/>
      <c r="BD988" s="23" t="s">
        <v>182</v>
      </c>
      <c r="BE988" s="1" t="s">
        <v>183</v>
      </c>
    </row>
    <row r="989" customFormat="false" ht="15" hidden="false" customHeight="true" outlineLevel="0" collapsed="false">
      <c r="A989" s="23" t="s">
        <v>4093</v>
      </c>
      <c r="B989" s="23" t="s">
        <v>4094</v>
      </c>
      <c r="C989" s="40" t="s">
        <v>177</v>
      </c>
      <c r="D989" s="23" t="s">
        <v>1471</v>
      </c>
      <c r="E989" s="23" t="s">
        <v>4095</v>
      </c>
      <c r="F989" s="23" t="s">
        <v>4096</v>
      </c>
      <c r="G989" s="23" t="n">
        <v>216</v>
      </c>
      <c r="H989" s="23" t="n">
        <v>4000</v>
      </c>
      <c r="I989" s="41" t="s">
        <v>180</v>
      </c>
      <c r="K989" s="23" t="n">
        <v>0</v>
      </c>
      <c r="L989" s="23" t="n">
        <v>437485</v>
      </c>
      <c r="M989" s="23" t="n">
        <v>0</v>
      </c>
      <c r="N989" s="23" t="n">
        <v>234995</v>
      </c>
      <c r="O989" s="23" t="n">
        <f aca="false">K989+L989</f>
        <v>437485</v>
      </c>
      <c r="P989" s="23" t="n">
        <f aca="false">K989+L989+M989+N989</f>
        <v>672480</v>
      </c>
      <c r="Q989" s="23" t="n">
        <v>365825</v>
      </c>
      <c r="R989" s="23" t="n">
        <v>177347</v>
      </c>
      <c r="S989" s="23" t="n">
        <v>195128</v>
      </c>
      <c r="T989" s="23" t="n">
        <v>62011</v>
      </c>
      <c r="U989" s="42" t="n">
        <f aca="false">IF(I989="delivery",O989-SUM(Q989+R989),IF(I989="PO",P989-SUM(Q989:R989)))</f>
        <v>-105687</v>
      </c>
      <c r="V989" s="43" t="n">
        <v>0.0072</v>
      </c>
      <c r="W989" s="43"/>
      <c r="X989" s="43" t="n">
        <f aca="false">W989-V989</f>
        <v>-0.0072</v>
      </c>
      <c r="Z989" s="44"/>
      <c r="AA989" s="44"/>
      <c r="AM989" s="23" t="str">
        <f aca="false">D989</f>
        <v>Sanmina</v>
      </c>
      <c r="AN989" s="23" t="s">
        <v>3124</v>
      </c>
      <c r="AT989" s="44"/>
      <c r="AU989" s="44"/>
      <c r="BD989" s="23" t="s">
        <v>182</v>
      </c>
      <c r="BE989" s="1" t="s">
        <v>183</v>
      </c>
    </row>
    <row r="990" customFormat="false" ht="15" hidden="false" customHeight="true" outlineLevel="0" collapsed="false">
      <c r="A990" s="23" t="s">
        <v>4097</v>
      </c>
      <c r="B990" s="23" t="s">
        <v>4098</v>
      </c>
      <c r="C990" s="40" t="s">
        <v>177</v>
      </c>
      <c r="D990" s="23" t="s">
        <v>1471</v>
      </c>
      <c r="E990" s="23" t="s">
        <v>4099</v>
      </c>
      <c r="F990" s="23" t="s">
        <v>4100</v>
      </c>
      <c r="G990" s="23" t="n">
        <v>216</v>
      </c>
      <c r="H990" s="23" t="n">
        <v>10000</v>
      </c>
      <c r="I990" s="41" t="s">
        <v>180</v>
      </c>
      <c r="K990" s="23" t="n">
        <v>0</v>
      </c>
      <c r="L990" s="23" t="n">
        <v>3041038</v>
      </c>
      <c r="M990" s="23" t="n">
        <v>0</v>
      </c>
      <c r="N990" s="23" t="n">
        <v>1293000</v>
      </c>
      <c r="O990" s="23" t="n">
        <f aca="false">K990+L990</f>
        <v>3041038</v>
      </c>
      <c r="P990" s="23" t="n">
        <f aca="false">K990+L990+M990+N990</f>
        <v>4334038</v>
      </c>
      <c r="Q990" s="23" t="n">
        <v>2009056</v>
      </c>
      <c r="R990" s="23" t="n">
        <v>1632546</v>
      </c>
      <c r="S990" s="23" t="n">
        <v>1631052</v>
      </c>
      <c r="T990" s="23" t="n">
        <v>359215</v>
      </c>
      <c r="U990" s="42" t="n">
        <f aca="false">IF(I990="delivery",O990-SUM(Q990+R990),IF(I990="PO",P990-SUM(Q990:R990)))</f>
        <v>-600564</v>
      </c>
      <c r="V990" s="43" t="n">
        <v>0.00216</v>
      </c>
      <c r="W990" s="43"/>
      <c r="X990" s="43" t="n">
        <f aca="false">W990-V990</f>
        <v>-0.00216</v>
      </c>
      <c r="Y990" s="23" t="n">
        <v>0.00132</v>
      </c>
      <c r="Z990" s="44"/>
      <c r="AA990" s="44"/>
      <c r="AM990" s="23" t="str">
        <f aca="false">D990</f>
        <v>Sanmina</v>
      </c>
      <c r="AN990" s="23" t="s">
        <v>3124</v>
      </c>
      <c r="AT990" s="44"/>
      <c r="AU990" s="44"/>
      <c r="BD990" s="23" t="s">
        <v>182</v>
      </c>
      <c r="BE990" s="1" t="s">
        <v>183</v>
      </c>
    </row>
    <row r="991" customFormat="false" ht="15" hidden="false" customHeight="true" outlineLevel="0" collapsed="false">
      <c r="A991" s="23" t="s">
        <v>4101</v>
      </c>
      <c r="B991" s="23" t="s">
        <v>4102</v>
      </c>
      <c r="C991" s="40" t="s">
        <v>177</v>
      </c>
      <c r="D991" s="23" t="s">
        <v>1471</v>
      </c>
      <c r="E991" s="23" t="s">
        <v>4103</v>
      </c>
      <c r="F991" s="23" t="s">
        <v>4104</v>
      </c>
      <c r="G991" s="23" t="n">
        <v>201</v>
      </c>
      <c r="H991" s="23" t="n">
        <v>100000</v>
      </c>
      <c r="I991" s="41" t="s">
        <v>180</v>
      </c>
      <c r="K991" s="23" t="n">
        <v>0</v>
      </c>
      <c r="L991" s="23" t="n">
        <v>624345</v>
      </c>
      <c r="M991" s="23" t="n">
        <v>0</v>
      </c>
      <c r="N991" s="23" t="n">
        <v>230000</v>
      </c>
      <c r="O991" s="23" t="n">
        <f aca="false">K991+L991</f>
        <v>624345</v>
      </c>
      <c r="P991" s="23" t="n">
        <f aca="false">K991+L991+M991+N991</f>
        <v>854345</v>
      </c>
      <c r="Q991" s="23" t="n">
        <v>476253</v>
      </c>
      <c r="R991" s="23" t="n">
        <v>266336</v>
      </c>
      <c r="S991" s="23" t="n">
        <v>233679</v>
      </c>
      <c r="T991" s="23" t="n">
        <v>84696</v>
      </c>
      <c r="U991" s="42" t="n">
        <f aca="false">IF(I991="delivery",O991-SUM(Q991+R991),IF(I991="PO",P991-SUM(Q991:R991)))</f>
        <v>-118244</v>
      </c>
      <c r="V991" s="43" t="n">
        <v>0.0029</v>
      </c>
      <c r="W991" s="43"/>
      <c r="X991" s="43" t="n">
        <f aca="false">W991-V991</f>
        <v>-0.0029</v>
      </c>
      <c r="Y991" s="23" t="n">
        <v>0.00068</v>
      </c>
      <c r="Z991" s="44"/>
      <c r="AA991" s="44"/>
      <c r="AM991" s="23" t="str">
        <f aca="false">D991</f>
        <v>Sanmina</v>
      </c>
      <c r="AN991" s="23" t="s">
        <v>3124</v>
      </c>
      <c r="AT991" s="44"/>
      <c r="AU991" s="44"/>
      <c r="BD991" s="23" t="s">
        <v>182</v>
      </c>
      <c r="BE991" s="1" t="s">
        <v>183</v>
      </c>
    </row>
    <row r="992" customFormat="false" ht="15" hidden="false" customHeight="true" outlineLevel="0" collapsed="false">
      <c r="A992" s="23" t="s">
        <v>4105</v>
      </c>
      <c r="B992" s="23" t="s">
        <v>4106</v>
      </c>
      <c r="C992" s="40" t="s">
        <v>177</v>
      </c>
      <c r="D992" s="23" t="s">
        <v>1471</v>
      </c>
      <c r="E992" s="23" t="s">
        <v>4107</v>
      </c>
      <c r="F992" s="23" t="s">
        <v>4108</v>
      </c>
      <c r="G992" s="23" t="n">
        <v>201</v>
      </c>
      <c r="H992" s="23" t="n">
        <v>10000</v>
      </c>
      <c r="I992" s="41" t="s">
        <v>180</v>
      </c>
      <c r="K992" s="23" t="n">
        <v>0</v>
      </c>
      <c r="L992" s="23" t="n">
        <v>48820</v>
      </c>
      <c r="M992" s="23" t="n">
        <v>10000</v>
      </c>
      <c r="N992" s="23" t="n">
        <v>10000</v>
      </c>
      <c r="O992" s="23" t="n">
        <f aca="false">K992+L992</f>
        <v>48820</v>
      </c>
      <c r="P992" s="23" t="n">
        <f aca="false">K992+L992+M992+N992</f>
        <v>68820</v>
      </c>
      <c r="Q992" s="23" t="n">
        <v>23130</v>
      </c>
      <c r="R992" s="23" t="n">
        <v>23757</v>
      </c>
      <c r="S992" s="23" t="n">
        <v>25518</v>
      </c>
      <c r="T992" s="23" t="n">
        <v>8130</v>
      </c>
      <c r="U992" s="42" t="n">
        <f aca="false">IF(I992="delivery",O992-SUM(Q992+R992),IF(I992="PO",P992-SUM(Q992:R992)))</f>
        <v>1933</v>
      </c>
      <c r="V992" s="43" t="n">
        <v>0.0012</v>
      </c>
      <c r="W992" s="43"/>
      <c r="X992" s="43" t="n">
        <f aca="false">W992-V992</f>
        <v>-0.0012</v>
      </c>
      <c r="Y992" s="23" t="n">
        <v>0.0012</v>
      </c>
      <c r="Z992" s="44"/>
      <c r="AA992" s="44"/>
      <c r="AM992" s="23" t="str">
        <f aca="false">D992</f>
        <v>Sanmina</v>
      </c>
      <c r="AN992" s="23" t="s">
        <v>3124</v>
      </c>
      <c r="AT992" s="44"/>
      <c r="AU992" s="44"/>
      <c r="BD992" s="23" t="s">
        <v>182</v>
      </c>
      <c r="BE992" s="1" t="s">
        <v>183</v>
      </c>
    </row>
    <row r="993" customFormat="false" ht="15" hidden="false" customHeight="true" outlineLevel="0" collapsed="false">
      <c r="A993" s="23" t="s">
        <v>4109</v>
      </c>
      <c r="B993" s="23" t="s">
        <v>4110</v>
      </c>
      <c r="C993" s="40" t="s">
        <v>177</v>
      </c>
      <c r="D993" s="23" t="s">
        <v>1471</v>
      </c>
      <c r="E993" s="23" t="s">
        <v>4111</v>
      </c>
      <c r="F993" s="23" t="s">
        <v>4112</v>
      </c>
      <c r="G993" s="23" t="n">
        <v>181</v>
      </c>
      <c r="H993" s="23" t="n">
        <v>90000</v>
      </c>
      <c r="I993" s="41" t="s">
        <v>180</v>
      </c>
      <c r="K993" s="23" t="n">
        <v>0</v>
      </c>
      <c r="L993" s="23" t="n">
        <v>50324</v>
      </c>
      <c r="M993" s="23" t="n">
        <v>0</v>
      </c>
      <c r="N993" s="23" t="n">
        <v>0</v>
      </c>
      <c r="O993" s="23" t="n">
        <f aca="false">K993+L993</f>
        <v>50324</v>
      </c>
      <c r="P993" s="23" t="n">
        <f aca="false">K993+L993+M993+N993</f>
        <v>50324</v>
      </c>
      <c r="Q993" s="23" t="n">
        <v>576</v>
      </c>
      <c r="R993" s="23" t="n">
        <v>576</v>
      </c>
      <c r="S993" s="23" t="n">
        <v>288</v>
      </c>
      <c r="T993" s="23" t="n">
        <v>144</v>
      </c>
      <c r="U993" s="42" t="n">
        <f aca="false">IF(I993="delivery",O993-SUM(Q993+R993),IF(I993="PO",P993-SUM(Q993:R993)))</f>
        <v>49172</v>
      </c>
      <c r="V993" s="43" t="n">
        <v>0.00342</v>
      </c>
      <c r="W993" s="43"/>
      <c r="X993" s="43" t="n">
        <f aca="false">W993-V993</f>
        <v>-0.00342</v>
      </c>
      <c r="Y993" s="23" t="n">
        <v>0.0024</v>
      </c>
      <c r="Z993" s="44"/>
      <c r="AA993" s="44"/>
      <c r="AM993" s="23" t="str">
        <f aca="false">D993</f>
        <v>Sanmina</v>
      </c>
      <c r="AN993" s="23" t="s">
        <v>3124</v>
      </c>
      <c r="AT993" s="44"/>
      <c r="AU993" s="44"/>
      <c r="BD993" s="23" t="s">
        <v>182</v>
      </c>
      <c r="BE993" s="1" t="s">
        <v>183</v>
      </c>
    </row>
    <row r="994" customFormat="false" ht="15" hidden="false" customHeight="true" outlineLevel="0" collapsed="false">
      <c r="A994" s="23" t="s">
        <v>4113</v>
      </c>
      <c r="B994" s="23" t="s">
        <v>4114</v>
      </c>
      <c r="C994" s="40" t="s">
        <v>177</v>
      </c>
      <c r="D994" s="23" t="s">
        <v>1471</v>
      </c>
      <c r="E994" s="23" t="s">
        <v>4115</v>
      </c>
      <c r="F994" s="23" t="s">
        <v>4116</v>
      </c>
      <c r="G994" s="23" t="n">
        <v>201</v>
      </c>
      <c r="H994" s="23" t="n">
        <v>10000</v>
      </c>
      <c r="I994" s="41" t="s">
        <v>180</v>
      </c>
      <c r="K994" s="23" t="n">
        <v>0</v>
      </c>
      <c r="L994" s="23" t="n">
        <v>1651158</v>
      </c>
      <c r="M994" s="23" t="n">
        <v>0</v>
      </c>
      <c r="N994" s="23" t="n">
        <v>0</v>
      </c>
      <c r="O994" s="23" t="n">
        <f aca="false">K994+L994</f>
        <v>1651158</v>
      </c>
      <c r="P994" s="23" t="n">
        <f aca="false">K994+L994+M994+N994</f>
        <v>1651158</v>
      </c>
      <c r="Q994" s="23" t="n">
        <v>511410</v>
      </c>
      <c r="R994" s="23" t="n">
        <v>364275</v>
      </c>
      <c r="S994" s="23" t="n">
        <v>247189</v>
      </c>
      <c r="T994" s="23" t="n">
        <v>107722</v>
      </c>
      <c r="U994" s="42" t="n">
        <f aca="false">IF(I994="delivery",O994-SUM(Q994+R994),IF(I994="PO",P994-SUM(Q994:R994)))</f>
        <v>775473</v>
      </c>
      <c r="V994" s="43" t="n">
        <v>0.00253</v>
      </c>
      <c r="W994" s="43"/>
      <c r="X994" s="43" t="n">
        <f aca="false">W994-V994</f>
        <v>-0.00253</v>
      </c>
      <c r="Z994" s="44"/>
      <c r="AA994" s="44"/>
      <c r="AM994" s="23" t="str">
        <f aca="false">D994</f>
        <v>Sanmina</v>
      </c>
      <c r="AN994" s="23" t="s">
        <v>3124</v>
      </c>
      <c r="AT994" s="44"/>
      <c r="AU994" s="44"/>
      <c r="BD994" s="23" t="s">
        <v>182</v>
      </c>
      <c r="BE994" s="1" t="s">
        <v>183</v>
      </c>
    </row>
    <row r="995" customFormat="false" ht="15" hidden="false" customHeight="true" outlineLevel="0" collapsed="false">
      <c r="A995" s="23" t="s">
        <v>4117</v>
      </c>
      <c r="B995" s="23" t="s">
        <v>4118</v>
      </c>
      <c r="C995" s="40" t="s">
        <v>177</v>
      </c>
      <c r="D995" s="23" t="s">
        <v>1471</v>
      </c>
      <c r="E995" s="23" t="s">
        <v>4119</v>
      </c>
      <c r="F995" s="23" t="s">
        <v>4120</v>
      </c>
      <c r="G995" s="23" t="n">
        <v>201</v>
      </c>
      <c r="H995" s="23" t="n">
        <v>80000</v>
      </c>
      <c r="I995" s="41" t="s">
        <v>188</v>
      </c>
      <c r="K995" s="23" t="n">
        <v>0</v>
      </c>
      <c r="L995" s="23" t="n">
        <v>0</v>
      </c>
      <c r="M995" s="23" t="n">
        <v>10000</v>
      </c>
      <c r="N995" s="23" t="n">
        <v>0</v>
      </c>
      <c r="O995" s="23" t="n">
        <f aca="false">K995+L995</f>
        <v>0</v>
      </c>
      <c r="P995" s="23" t="n">
        <f aca="false">K995+L995+M995+N995</f>
        <v>10000</v>
      </c>
      <c r="Q995" s="23" t="n">
        <v>98</v>
      </c>
      <c r="R995" s="23" t="n">
        <v>1269</v>
      </c>
      <c r="S995" s="23" t="n">
        <v>1359</v>
      </c>
      <c r="T995" s="23" t="n">
        <v>387</v>
      </c>
      <c r="U995" s="42" t="n">
        <f aca="false">IF(I995="delivery",O995-SUM(Q995+R995),IF(I995="PO",P995-SUM(Q995:R995)))</f>
        <v>8633</v>
      </c>
      <c r="V995" s="43" t="n">
        <v>0.003</v>
      </c>
      <c r="W995" s="43"/>
      <c r="X995" s="43" t="n">
        <f aca="false">W995-V995</f>
        <v>-0.003</v>
      </c>
      <c r="Z995" s="44"/>
      <c r="AA995" s="44"/>
      <c r="AM995" s="23" t="str">
        <f aca="false">D995</f>
        <v>Sanmina</v>
      </c>
      <c r="AN995" s="23" t="s">
        <v>3124</v>
      </c>
      <c r="AT995" s="44"/>
      <c r="AU995" s="44"/>
      <c r="BD995" s="23" t="s">
        <v>182</v>
      </c>
      <c r="BE995" s="1" t="s">
        <v>183</v>
      </c>
    </row>
    <row r="996" customFormat="false" ht="15" hidden="false" customHeight="true" outlineLevel="0" collapsed="false">
      <c r="A996" s="23" t="s">
        <v>4121</v>
      </c>
      <c r="B996" s="23" t="s">
        <v>4122</v>
      </c>
      <c r="C996" s="40" t="s">
        <v>177</v>
      </c>
      <c r="D996" s="23" t="s">
        <v>1471</v>
      </c>
      <c r="E996" s="23" t="s">
        <v>4123</v>
      </c>
      <c r="F996" s="23" t="s">
        <v>4124</v>
      </c>
      <c r="G996" s="23" t="n">
        <v>161</v>
      </c>
      <c r="H996" s="23" t="n">
        <v>10000</v>
      </c>
      <c r="I996" s="41" t="s">
        <v>180</v>
      </c>
      <c r="K996" s="23" t="n">
        <v>0</v>
      </c>
      <c r="L996" s="23" t="n">
        <v>18408</v>
      </c>
      <c r="M996" s="23" t="n">
        <v>0</v>
      </c>
      <c r="N996" s="23" t="n">
        <v>20000</v>
      </c>
      <c r="O996" s="23" t="n">
        <f aca="false">K996+L996</f>
        <v>18408</v>
      </c>
      <c r="P996" s="23" t="n">
        <f aca="false">K996+L996+M996+N996</f>
        <v>38408</v>
      </c>
      <c r="Q996" s="23" t="n">
        <v>7537</v>
      </c>
      <c r="R996" s="23" t="n">
        <v>3835</v>
      </c>
      <c r="S996" s="23" t="n">
        <v>4781</v>
      </c>
      <c r="T996" s="23" t="n">
        <v>590</v>
      </c>
      <c r="U996" s="42" t="n">
        <f aca="false">IF(I996="delivery",O996-SUM(Q996+R996),IF(I996="PO",P996-SUM(Q996:R996)))</f>
        <v>7036</v>
      </c>
      <c r="V996" s="43" t="n">
        <v>0.0459</v>
      </c>
      <c r="W996" s="43"/>
      <c r="X996" s="43" t="n">
        <f aca="false">W996-V996</f>
        <v>-0.0459</v>
      </c>
      <c r="Z996" s="44"/>
      <c r="AA996" s="44"/>
      <c r="AM996" s="23" t="str">
        <f aca="false">D996</f>
        <v>Sanmina</v>
      </c>
      <c r="AN996" s="23" t="s">
        <v>3124</v>
      </c>
      <c r="AT996" s="44"/>
      <c r="AU996" s="44"/>
      <c r="BD996" s="23" t="s">
        <v>182</v>
      </c>
      <c r="BE996" s="1" t="s">
        <v>183</v>
      </c>
    </row>
    <row r="997" customFormat="false" ht="15" hidden="false" customHeight="true" outlineLevel="0" collapsed="false">
      <c r="A997" s="23" t="s">
        <v>4125</v>
      </c>
      <c r="B997" s="23" t="s">
        <v>4126</v>
      </c>
      <c r="C997" s="40" t="s">
        <v>177</v>
      </c>
      <c r="D997" s="23" t="s">
        <v>1471</v>
      </c>
      <c r="E997" s="23" t="s">
        <v>4127</v>
      </c>
      <c r="F997" s="23" t="s">
        <v>4128</v>
      </c>
      <c r="G997" s="23" t="n">
        <v>201</v>
      </c>
      <c r="H997" s="23" t="n">
        <v>10000</v>
      </c>
      <c r="I997" s="41" t="s">
        <v>188</v>
      </c>
      <c r="K997" s="23" t="n">
        <v>0</v>
      </c>
      <c r="L997" s="23" t="n">
        <v>1000</v>
      </c>
      <c r="M997" s="23" t="n">
        <v>0</v>
      </c>
      <c r="N997" s="23" t="n">
        <v>0</v>
      </c>
      <c r="O997" s="23" t="n">
        <f aca="false">K997+L997</f>
        <v>1000</v>
      </c>
      <c r="P997" s="23" t="n">
        <f aca="false">K997+L997+M997+N997</f>
        <v>1000</v>
      </c>
      <c r="Q997" s="23" t="n">
        <v>459</v>
      </c>
      <c r="R997" s="23" t="n">
        <v>103</v>
      </c>
      <c r="S997" s="23" t="n">
        <v>56</v>
      </c>
      <c r="T997" s="23" t="n">
        <v>28</v>
      </c>
      <c r="U997" s="42" t="n">
        <f aca="false">IF(I997="delivery",O997-SUM(Q997+R997),IF(I997="PO",P997-SUM(Q997:R997)))</f>
        <v>438</v>
      </c>
      <c r="V997" s="43" t="n">
        <v>0.00794</v>
      </c>
      <c r="W997" s="43"/>
      <c r="X997" s="43" t="n">
        <f aca="false">W997-V997</f>
        <v>-0.00794</v>
      </c>
      <c r="Y997" s="23" t="n">
        <v>0.01851</v>
      </c>
      <c r="Z997" s="44"/>
      <c r="AA997" s="44"/>
      <c r="AM997" s="23" t="str">
        <f aca="false">D997</f>
        <v>Sanmina</v>
      </c>
      <c r="AN997" s="23" t="s">
        <v>3124</v>
      </c>
      <c r="AT997" s="44"/>
      <c r="AU997" s="44"/>
      <c r="BD997" s="23" t="s">
        <v>182</v>
      </c>
      <c r="BE997" s="1" t="s">
        <v>183</v>
      </c>
    </row>
    <row r="998" customFormat="false" ht="15" hidden="false" customHeight="true" outlineLevel="0" collapsed="false">
      <c r="A998" s="23" t="s">
        <v>4129</v>
      </c>
      <c r="B998" s="23" t="s">
        <v>4130</v>
      </c>
      <c r="C998" s="40" t="s">
        <v>177</v>
      </c>
      <c r="D998" s="23" t="s">
        <v>1471</v>
      </c>
      <c r="E998" s="23" t="s">
        <v>4131</v>
      </c>
      <c r="F998" s="23" t="s">
        <v>4132</v>
      </c>
      <c r="G998" s="23" t="n">
        <v>161</v>
      </c>
      <c r="H998" s="23" t="n">
        <v>10000</v>
      </c>
      <c r="I998" s="41" t="s">
        <v>180</v>
      </c>
      <c r="K998" s="23" t="n">
        <v>0</v>
      </c>
      <c r="L998" s="23" t="n">
        <v>8077</v>
      </c>
      <c r="M998" s="23" t="n">
        <v>0</v>
      </c>
      <c r="N998" s="23" t="n">
        <v>0</v>
      </c>
      <c r="O998" s="23" t="n">
        <f aca="false">K998+L998</f>
        <v>8077</v>
      </c>
      <c r="P998" s="23" t="n">
        <f aca="false">K998+L998+M998+N998</f>
        <v>8077</v>
      </c>
      <c r="Q998" s="23" t="n">
        <v>222</v>
      </c>
      <c r="R998" s="23" t="n">
        <v>608</v>
      </c>
      <c r="S998" s="23" t="n">
        <v>346</v>
      </c>
      <c r="T998" s="23" t="n">
        <v>116</v>
      </c>
      <c r="U998" s="42" t="n">
        <f aca="false">IF(I998="delivery",O998-SUM(Q998+R998),IF(I998="PO",P998-SUM(Q998:R998)))</f>
        <v>7247</v>
      </c>
      <c r="V998" s="43" t="n">
        <v>0.0036</v>
      </c>
      <c r="W998" s="43"/>
      <c r="X998" s="43" t="n">
        <f aca="false">W998-V998</f>
        <v>-0.0036</v>
      </c>
      <c r="Z998" s="44"/>
      <c r="AA998" s="44"/>
      <c r="AM998" s="23" t="str">
        <f aca="false">D998</f>
        <v>Sanmina</v>
      </c>
      <c r="AN998" s="23" t="s">
        <v>3124</v>
      </c>
      <c r="AT998" s="44"/>
      <c r="AU998" s="44"/>
      <c r="BD998" s="23" t="s">
        <v>182</v>
      </c>
      <c r="BE998" s="1" t="s">
        <v>183</v>
      </c>
    </row>
    <row r="999" customFormat="false" ht="15" hidden="false" customHeight="true" outlineLevel="0" collapsed="false">
      <c r="A999" s="23" t="s">
        <v>4133</v>
      </c>
      <c r="B999" s="23" t="s">
        <v>4134</v>
      </c>
      <c r="C999" s="40" t="s">
        <v>177</v>
      </c>
      <c r="D999" s="23" t="s">
        <v>1471</v>
      </c>
      <c r="E999" s="23" t="s">
        <v>4135</v>
      </c>
      <c r="F999" s="23" t="s">
        <v>4136</v>
      </c>
      <c r="G999" s="23" t="n">
        <v>216</v>
      </c>
      <c r="H999" s="23" t="n">
        <v>1000</v>
      </c>
      <c r="I999" s="41" t="s">
        <v>180</v>
      </c>
      <c r="K999" s="23" t="n">
        <v>0</v>
      </c>
      <c r="L999" s="23" t="n">
        <v>193496</v>
      </c>
      <c r="M999" s="23" t="n">
        <v>0</v>
      </c>
      <c r="N999" s="23" t="n">
        <v>63000</v>
      </c>
      <c r="O999" s="23" t="n">
        <f aca="false">K999+L999</f>
        <v>193496</v>
      </c>
      <c r="P999" s="23" t="n">
        <f aca="false">K999+L999+M999+N999</f>
        <v>256496</v>
      </c>
      <c r="Q999" s="23" t="n">
        <v>217794</v>
      </c>
      <c r="R999" s="23" t="n">
        <v>104889</v>
      </c>
      <c r="S999" s="23" t="n">
        <v>128523</v>
      </c>
      <c r="T999" s="23" t="n">
        <v>29684</v>
      </c>
      <c r="U999" s="42" t="n">
        <f aca="false">IF(I999="delivery",O999-SUM(Q999+R999),IF(I999="PO",P999-SUM(Q999:R999)))</f>
        <v>-129187</v>
      </c>
      <c r="V999" s="43" t="n">
        <v>0.0521</v>
      </c>
      <c r="W999" s="43"/>
      <c r="X999" s="43" t="n">
        <f aca="false">W999-V999</f>
        <v>-0.0521</v>
      </c>
      <c r="Y999" s="23" t="n">
        <v>0.05608</v>
      </c>
      <c r="Z999" s="44"/>
      <c r="AA999" s="44"/>
      <c r="AM999" s="23" t="str">
        <f aca="false">D999</f>
        <v>Sanmina</v>
      </c>
      <c r="AN999" s="23" t="s">
        <v>3124</v>
      </c>
      <c r="AT999" s="44"/>
      <c r="AU999" s="44"/>
      <c r="BD999" s="23" t="s">
        <v>182</v>
      </c>
      <c r="BE999" s="1" t="s">
        <v>183</v>
      </c>
    </row>
    <row r="1000" customFormat="false" ht="15" hidden="false" customHeight="true" outlineLevel="0" collapsed="false">
      <c r="A1000" s="23" t="s">
        <v>4137</v>
      </c>
      <c r="B1000" s="23" t="s">
        <v>4138</v>
      </c>
      <c r="C1000" s="40" t="s">
        <v>177</v>
      </c>
      <c r="D1000" s="23" t="s">
        <v>1471</v>
      </c>
      <c r="E1000" s="23" t="s">
        <v>4139</v>
      </c>
      <c r="F1000" s="23" t="s">
        <v>4140</v>
      </c>
      <c r="G1000" s="23" t="n">
        <v>201</v>
      </c>
      <c r="H1000" s="23" t="n">
        <v>10000</v>
      </c>
      <c r="I1000" s="41" t="s">
        <v>180</v>
      </c>
      <c r="K1000" s="23" t="n">
        <v>0</v>
      </c>
      <c r="L1000" s="23" t="n">
        <v>9926</v>
      </c>
      <c r="M1000" s="23" t="n">
        <v>6178</v>
      </c>
      <c r="N1000" s="23" t="n">
        <v>0</v>
      </c>
      <c r="O1000" s="23" t="n">
        <f aca="false">K1000+L1000</f>
        <v>9926</v>
      </c>
      <c r="P1000" s="23" t="n">
        <f aca="false">K1000+L1000+M1000+N1000</f>
        <v>16104</v>
      </c>
      <c r="Q1000" s="23" t="n">
        <v>8189</v>
      </c>
      <c r="R1000" s="23" t="n">
        <v>8682</v>
      </c>
      <c r="S1000" s="23" t="n">
        <v>8991</v>
      </c>
      <c r="T1000" s="23" t="n">
        <v>2481</v>
      </c>
      <c r="U1000" s="42" t="n">
        <f aca="false">IF(I1000="delivery",O1000-SUM(Q1000+R1000),IF(I1000="PO",P1000-SUM(Q1000:R1000)))</f>
        <v>-6945</v>
      </c>
      <c r="V1000" s="43" t="n">
        <v>0.00375</v>
      </c>
      <c r="W1000" s="43"/>
      <c r="X1000" s="43" t="n">
        <f aca="false">W1000-V1000</f>
        <v>-0.00375</v>
      </c>
      <c r="Y1000" s="23" t="n">
        <v>0.00375</v>
      </c>
      <c r="Z1000" s="44"/>
      <c r="AA1000" s="44"/>
      <c r="AM1000" s="23" t="str">
        <f aca="false">D1000</f>
        <v>Sanmina</v>
      </c>
      <c r="AN1000" s="23" t="s">
        <v>3124</v>
      </c>
      <c r="AT1000" s="44"/>
      <c r="AU1000" s="44"/>
      <c r="BD1000" s="23" t="s">
        <v>182</v>
      </c>
      <c r="BE1000" s="1" t="s">
        <v>183</v>
      </c>
    </row>
    <row r="1001" customFormat="false" ht="15" hidden="false" customHeight="true" outlineLevel="0" collapsed="false">
      <c r="A1001" s="23" t="s">
        <v>4141</v>
      </c>
      <c r="B1001" s="23" t="s">
        <v>4142</v>
      </c>
      <c r="C1001" s="40" t="s">
        <v>177</v>
      </c>
      <c r="D1001" s="23" t="s">
        <v>1471</v>
      </c>
      <c r="E1001" s="23" t="s">
        <v>4143</v>
      </c>
      <c r="F1001" s="23" t="s">
        <v>4144</v>
      </c>
      <c r="G1001" s="23" t="n">
        <v>216</v>
      </c>
      <c r="H1001" s="23" t="n">
        <v>40000</v>
      </c>
      <c r="I1001" s="41" t="s">
        <v>180</v>
      </c>
      <c r="K1001" s="23" t="n">
        <v>0</v>
      </c>
      <c r="L1001" s="23" t="n">
        <v>319221</v>
      </c>
      <c r="M1001" s="23" t="n">
        <v>4000</v>
      </c>
      <c r="N1001" s="23" t="n">
        <v>0</v>
      </c>
      <c r="O1001" s="23" t="n">
        <f aca="false">K1001+L1001</f>
        <v>319221</v>
      </c>
      <c r="P1001" s="23" t="n">
        <f aca="false">K1001+L1001+M1001+N1001</f>
        <v>323221</v>
      </c>
      <c r="Q1001" s="23" t="n">
        <v>127351</v>
      </c>
      <c r="R1001" s="23" t="n">
        <v>92042</v>
      </c>
      <c r="S1001" s="23" t="n">
        <v>106298</v>
      </c>
      <c r="T1001" s="23" t="n">
        <v>15958</v>
      </c>
      <c r="U1001" s="42" t="n">
        <f aca="false">IF(I1001="delivery",O1001-SUM(Q1001+R1001),IF(I1001="PO",P1001-SUM(Q1001:R1001)))</f>
        <v>99828</v>
      </c>
      <c r="V1001" s="43" t="n">
        <v>0.0037</v>
      </c>
      <c r="W1001" s="43"/>
      <c r="X1001" s="43" t="n">
        <f aca="false">W1001-V1001</f>
        <v>-0.0037</v>
      </c>
      <c r="Z1001" s="44"/>
      <c r="AA1001" s="44"/>
      <c r="AM1001" s="23" t="str">
        <f aca="false">D1001</f>
        <v>Sanmina</v>
      </c>
      <c r="AN1001" s="23" t="s">
        <v>3124</v>
      </c>
      <c r="AT1001" s="44"/>
      <c r="AU1001" s="44"/>
      <c r="BD1001" s="23" t="s">
        <v>182</v>
      </c>
      <c r="BE1001" s="1" t="s">
        <v>183</v>
      </c>
    </row>
    <row r="1002" customFormat="false" ht="15" hidden="false" customHeight="true" outlineLevel="0" collapsed="false">
      <c r="A1002" s="23" t="s">
        <v>4145</v>
      </c>
      <c r="B1002" s="23" t="s">
        <v>4146</v>
      </c>
      <c r="C1002" s="40" t="s">
        <v>177</v>
      </c>
      <c r="D1002" s="23" t="s">
        <v>1471</v>
      </c>
      <c r="E1002" s="23" t="s">
        <v>4147</v>
      </c>
      <c r="F1002" s="23" t="s">
        <v>4148</v>
      </c>
      <c r="G1002" s="23" t="n">
        <v>216</v>
      </c>
      <c r="H1002" s="23" t="n">
        <v>2000</v>
      </c>
      <c r="I1002" s="41" t="s">
        <v>180</v>
      </c>
      <c r="K1002" s="23" t="n">
        <v>0</v>
      </c>
      <c r="L1002" s="23" t="n">
        <v>1905727</v>
      </c>
      <c r="M1002" s="23" t="n">
        <v>0</v>
      </c>
      <c r="N1002" s="23" t="n">
        <v>0</v>
      </c>
      <c r="O1002" s="23" t="n">
        <f aca="false">K1002+L1002</f>
        <v>1905727</v>
      </c>
      <c r="P1002" s="23" t="n">
        <f aca="false">K1002+L1002+M1002+N1002</f>
        <v>1905727</v>
      </c>
      <c r="Q1002" s="23" t="n">
        <v>1129406</v>
      </c>
      <c r="R1002" s="23" t="n">
        <v>463941</v>
      </c>
      <c r="S1002" s="23" t="n">
        <v>445088</v>
      </c>
      <c r="T1002" s="23" t="n">
        <v>132473</v>
      </c>
      <c r="U1002" s="42" t="n">
        <f aca="false">IF(I1002="delivery",O1002-SUM(Q1002+R1002),IF(I1002="PO",P1002-SUM(Q1002:R1002)))</f>
        <v>312380</v>
      </c>
      <c r="V1002" s="43" t="n">
        <v>0.07718</v>
      </c>
      <c r="W1002" s="43"/>
      <c r="X1002" s="43" t="n">
        <f aca="false">W1002-V1002</f>
        <v>-0.07718</v>
      </c>
      <c r="Z1002" s="44"/>
      <c r="AA1002" s="44"/>
      <c r="AM1002" s="23" t="str">
        <f aca="false">D1002</f>
        <v>Sanmina</v>
      </c>
      <c r="AN1002" s="23" t="s">
        <v>3124</v>
      </c>
      <c r="AT1002" s="44"/>
      <c r="AU1002" s="44"/>
      <c r="BD1002" s="23" t="s">
        <v>182</v>
      </c>
      <c r="BE1002" s="1" t="s">
        <v>183</v>
      </c>
    </row>
    <row r="1003" customFormat="false" ht="15" hidden="false" customHeight="true" outlineLevel="0" collapsed="false">
      <c r="A1003" s="23" t="s">
        <v>4149</v>
      </c>
      <c r="B1003" s="23" t="s">
        <v>4150</v>
      </c>
      <c r="C1003" s="40" t="s">
        <v>177</v>
      </c>
      <c r="D1003" s="23" t="s">
        <v>1471</v>
      </c>
      <c r="E1003" s="23" t="s">
        <v>4151</v>
      </c>
      <c r="F1003" s="23" t="s">
        <v>4152</v>
      </c>
      <c r="G1003" s="23" t="n">
        <v>216</v>
      </c>
      <c r="H1003" s="23" t="n">
        <v>4000</v>
      </c>
      <c r="I1003" s="41" t="s">
        <v>180</v>
      </c>
      <c r="K1003" s="23" t="n">
        <v>0</v>
      </c>
      <c r="L1003" s="23" t="n">
        <v>2492</v>
      </c>
      <c r="M1003" s="23" t="n">
        <v>0</v>
      </c>
      <c r="N1003" s="23" t="n">
        <v>0</v>
      </c>
      <c r="O1003" s="23" t="n">
        <f aca="false">K1003+L1003</f>
        <v>2492</v>
      </c>
      <c r="P1003" s="23" t="n">
        <f aca="false">K1003+L1003+M1003+N1003</f>
        <v>2492</v>
      </c>
      <c r="Q1003" s="23" t="n">
        <v>1111</v>
      </c>
      <c r="R1003" s="23" t="n">
        <v>548</v>
      </c>
      <c r="S1003" s="23" t="n">
        <v>448</v>
      </c>
      <c r="T1003" s="23" t="n">
        <v>130</v>
      </c>
      <c r="U1003" s="42" t="n">
        <f aca="false">IF(I1003="delivery",O1003-SUM(Q1003+R1003),IF(I1003="PO",P1003-SUM(Q1003:R1003)))</f>
        <v>833</v>
      </c>
      <c r="V1003" s="43" t="n">
        <v>0.0096</v>
      </c>
      <c r="W1003" s="43"/>
      <c r="X1003" s="43" t="n">
        <f aca="false">W1003-V1003</f>
        <v>-0.0096</v>
      </c>
      <c r="Z1003" s="44"/>
      <c r="AA1003" s="44"/>
      <c r="AM1003" s="23" t="str">
        <f aca="false">D1003</f>
        <v>Sanmina</v>
      </c>
      <c r="AN1003" s="23" t="s">
        <v>3124</v>
      </c>
      <c r="AT1003" s="44"/>
      <c r="AU1003" s="44"/>
      <c r="BD1003" s="23" t="s">
        <v>182</v>
      </c>
      <c r="BE1003" s="1" t="s">
        <v>183</v>
      </c>
    </row>
    <row r="1004" customFormat="false" ht="15" hidden="false" customHeight="true" outlineLevel="0" collapsed="false">
      <c r="A1004" s="23" t="s">
        <v>4153</v>
      </c>
      <c r="B1004" s="23" t="s">
        <v>4154</v>
      </c>
      <c r="C1004" s="40" t="s">
        <v>177</v>
      </c>
      <c r="D1004" s="23" t="s">
        <v>1471</v>
      </c>
      <c r="E1004" s="23" t="s">
        <v>4155</v>
      </c>
      <c r="F1004" s="23" t="s">
        <v>4156</v>
      </c>
      <c r="G1004" s="23" t="n">
        <v>201</v>
      </c>
      <c r="H1004" s="23" t="n">
        <v>10000</v>
      </c>
      <c r="I1004" s="41" t="s">
        <v>180</v>
      </c>
      <c r="K1004" s="23" t="n">
        <v>0</v>
      </c>
      <c r="L1004" s="23" t="n">
        <v>2620053</v>
      </c>
      <c r="M1004" s="23" t="n">
        <v>0</v>
      </c>
      <c r="N1004" s="23" t="n">
        <v>2088240</v>
      </c>
      <c r="O1004" s="23" t="n">
        <f aca="false">K1004+L1004</f>
        <v>2620053</v>
      </c>
      <c r="P1004" s="23" t="n">
        <f aca="false">K1004+L1004+M1004+N1004</f>
        <v>4708293</v>
      </c>
      <c r="Q1004" s="23" t="n">
        <v>3592634</v>
      </c>
      <c r="R1004" s="23" t="n">
        <v>2921969</v>
      </c>
      <c r="S1004" s="23" t="n">
        <v>2794727</v>
      </c>
      <c r="T1004" s="23" t="n">
        <v>950192</v>
      </c>
      <c r="U1004" s="42" t="n">
        <f aca="false">IF(I1004="delivery",O1004-SUM(Q1004+R1004),IF(I1004="PO",P1004-SUM(Q1004:R1004)))</f>
        <v>-3894550</v>
      </c>
      <c r="V1004" s="43" t="n">
        <v>0.00105</v>
      </c>
      <c r="W1004" s="43"/>
      <c r="X1004" s="43" t="n">
        <f aca="false">W1004-V1004</f>
        <v>-0.00105</v>
      </c>
      <c r="Y1004" s="23" t="n">
        <v>0.00073</v>
      </c>
      <c r="Z1004" s="44"/>
      <c r="AA1004" s="44"/>
      <c r="AM1004" s="23" t="str">
        <f aca="false">D1004</f>
        <v>Sanmina</v>
      </c>
      <c r="AN1004" s="23" t="s">
        <v>3124</v>
      </c>
      <c r="AT1004" s="44"/>
      <c r="AU1004" s="44"/>
      <c r="BD1004" s="23" t="s">
        <v>182</v>
      </c>
      <c r="BE1004" s="1" t="s">
        <v>183</v>
      </c>
    </row>
    <row r="1005" customFormat="false" ht="15" hidden="false" customHeight="true" outlineLevel="0" collapsed="false">
      <c r="A1005" s="23" t="s">
        <v>4157</v>
      </c>
      <c r="B1005" s="23" t="s">
        <v>4158</v>
      </c>
      <c r="C1005" s="40" t="s">
        <v>177</v>
      </c>
      <c r="D1005" s="23" t="s">
        <v>1471</v>
      </c>
      <c r="E1005" s="23" t="s">
        <v>4159</v>
      </c>
      <c r="F1005" s="23" t="s">
        <v>4160</v>
      </c>
      <c r="G1005" s="23" t="n">
        <v>93</v>
      </c>
      <c r="H1005" s="23" t="n">
        <v>4000</v>
      </c>
      <c r="I1005" s="41" t="s">
        <v>180</v>
      </c>
      <c r="K1005" s="23" t="n">
        <v>0</v>
      </c>
      <c r="L1005" s="23" t="n">
        <v>7809</v>
      </c>
      <c r="M1005" s="23" t="n">
        <v>0</v>
      </c>
      <c r="N1005" s="23" t="n">
        <v>0</v>
      </c>
      <c r="O1005" s="23" t="n">
        <f aca="false">K1005+L1005</f>
        <v>7809</v>
      </c>
      <c r="P1005" s="23" t="n">
        <f aca="false">K1005+L1005+M1005+N1005</f>
        <v>7809</v>
      </c>
      <c r="Q1005" s="23" t="n">
        <v>2196</v>
      </c>
      <c r="R1005" s="23" t="n">
        <v>2466</v>
      </c>
      <c r="S1005" s="23" t="n">
        <v>2466</v>
      </c>
      <c r="T1005" s="23" t="n">
        <v>822</v>
      </c>
      <c r="U1005" s="42" t="n">
        <f aca="false">IF(I1005="delivery",O1005-SUM(Q1005+R1005),IF(I1005="PO",P1005-SUM(Q1005:R1005)))</f>
        <v>3147</v>
      </c>
      <c r="V1005" s="43" t="n">
        <v>0.003</v>
      </c>
      <c r="W1005" s="43"/>
      <c r="X1005" s="43" t="n">
        <f aca="false">W1005-V1005</f>
        <v>-0.003</v>
      </c>
      <c r="Z1005" s="44"/>
      <c r="AA1005" s="44"/>
      <c r="AM1005" s="23" t="str">
        <f aca="false">D1005</f>
        <v>Sanmina</v>
      </c>
      <c r="AN1005" s="23" t="s">
        <v>3124</v>
      </c>
      <c r="AT1005" s="44"/>
      <c r="AU1005" s="44"/>
      <c r="BD1005" s="23" t="s">
        <v>182</v>
      </c>
      <c r="BE1005" s="1" t="s">
        <v>183</v>
      </c>
    </row>
    <row r="1006" customFormat="false" ht="15" hidden="false" customHeight="true" outlineLevel="0" collapsed="false">
      <c r="A1006" s="23" t="s">
        <v>4161</v>
      </c>
      <c r="B1006" s="23" t="s">
        <v>4162</v>
      </c>
      <c r="C1006" s="40" t="s">
        <v>177</v>
      </c>
      <c r="D1006" s="23" t="s">
        <v>1471</v>
      </c>
      <c r="E1006" s="23" t="s">
        <v>4163</v>
      </c>
      <c r="F1006" s="23" t="s">
        <v>4164</v>
      </c>
      <c r="G1006" s="23" t="n">
        <v>201</v>
      </c>
      <c r="H1006" s="23" t="n">
        <v>10000</v>
      </c>
      <c r="I1006" s="41" t="s">
        <v>180</v>
      </c>
      <c r="K1006" s="23" t="n">
        <v>0</v>
      </c>
      <c r="L1006" s="23" t="n">
        <v>764726</v>
      </c>
      <c r="M1006" s="23" t="n">
        <v>160000</v>
      </c>
      <c r="N1006" s="23" t="n">
        <v>0</v>
      </c>
      <c r="O1006" s="23" t="n">
        <f aca="false">K1006+L1006</f>
        <v>764726</v>
      </c>
      <c r="P1006" s="23" t="n">
        <f aca="false">K1006+L1006+M1006+N1006</f>
        <v>924726</v>
      </c>
      <c r="Q1006" s="23" t="n">
        <v>379403</v>
      </c>
      <c r="R1006" s="23" t="n">
        <v>159654</v>
      </c>
      <c r="S1006" s="23" t="n">
        <v>126663</v>
      </c>
      <c r="T1006" s="23" t="n">
        <v>37819</v>
      </c>
      <c r="U1006" s="42" t="n">
        <f aca="false">IF(I1006="delivery",O1006-SUM(Q1006+R1006),IF(I1006="PO",P1006-SUM(Q1006:R1006)))</f>
        <v>225669</v>
      </c>
      <c r="V1006" s="43" t="n">
        <v>0.00071</v>
      </c>
      <c r="W1006" s="43"/>
      <c r="X1006" s="43" t="n">
        <f aca="false">W1006-V1006</f>
        <v>-0.00071</v>
      </c>
      <c r="Y1006" s="23" t="n">
        <v>0.00074</v>
      </c>
      <c r="Z1006" s="44"/>
      <c r="AA1006" s="44"/>
      <c r="AM1006" s="23" t="str">
        <f aca="false">D1006</f>
        <v>Sanmina</v>
      </c>
      <c r="AN1006" s="23" t="s">
        <v>3124</v>
      </c>
      <c r="AT1006" s="44"/>
      <c r="AU1006" s="44"/>
      <c r="BD1006" s="23" t="s">
        <v>182</v>
      </c>
      <c r="BE1006" s="1" t="s">
        <v>183</v>
      </c>
    </row>
    <row r="1007" customFormat="false" ht="15" hidden="false" customHeight="true" outlineLevel="0" collapsed="false">
      <c r="A1007" s="23" t="s">
        <v>4165</v>
      </c>
      <c r="B1007" s="23" t="s">
        <v>4166</v>
      </c>
      <c r="C1007" s="40" t="s">
        <v>177</v>
      </c>
      <c r="D1007" s="23" t="s">
        <v>1471</v>
      </c>
      <c r="E1007" s="23" t="s">
        <v>4167</v>
      </c>
      <c r="F1007" s="23" t="s">
        <v>4168</v>
      </c>
      <c r="G1007" s="23" t="n">
        <v>216</v>
      </c>
      <c r="H1007" s="23" t="n">
        <v>2000</v>
      </c>
      <c r="I1007" s="41" t="s">
        <v>180</v>
      </c>
      <c r="K1007" s="23" t="n">
        <v>0</v>
      </c>
      <c r="L1007" s="23" t="n">
        <v>3280</v>
      </c>
      <c r="M1007" s="23" t="n">
        <v>0</v>
      </c>
      <c r="N1007" s="23" t="n">
        <v>0</v>
      </c>
      <c r="O1007" s="23" t="n">
        <f aca="false">K1007+L1007</f>
        <v>3280</v>
      </c>
      <c r="P1007" s="23" t="n">
        <f aca="false">K1007+L1007+M1007+N1007</f>
        <v>3280</v>
      </c>
      <c r="Q1007" s="23" t="n">
        <v>820</v>
      </c>
      <c r="R1007" s="23" t="n">
        <v>357</v>
      </c>
      <c r="S1007" s="23" t="n">
        <v>460</v>
      </c>
      <c r="T1007" s="23" t="n">
        <v>20</v>
      </c>
      <c r="U1007" s="42" t="n">
        <f aca="false">IF(I1007="delivery",O1007-SUM(Q1007+R1007),IF(I1007="PO",P1007-SUM(Q1007:R1007)))</f>
        <v>2103</v>
      </c>
      <c r="V1007" s="43" t="n">
        <v>0.01293</v>
      </c>
      <c r="W1007" s="43"/>
      <c r="X1007" s="43" t="n">
        <f aca="false">W1007-V1007</f>
        <v>-0.01293</v>
      </c>
      <c r="Z1007" s="44"/>
      <c r="AA1007" s="44"/>
      <c r="AM1007" s="23" t="str">
        <f aca="false">D1007</f>
        <v>Sanmina</v>
      </c>
      <c r="AN1007" s="23" t="s">
        <v>3124</v>
      </c>
      <c r="AT1007" s="44"/>
      <c r="AU1007" s="44"/>
      <c r="BD1007" s="23" t="s">
        <v>182</v>
      </c>
      <c r="BE1007" s="1" t="s">
        <v>183</v>
      </c>
    </row>
    <row r="1008" customFormat="false" ht="15" hidden="false" customHeight="true" outlineLevel="0" collapsed="false">
      <c r="A1008" s="23" t="s">
        <v>4169</v>
      </c>
      <c r="B1008" s="23" t="s">
        <v>4170</v>
      </c>
      <c r="C1008" s="40" t="s">
        <v>177</v>
      </c>
      <c r="D1008" s="23" t="s">
        <v>1471</v>
      </c>
      <c r="E1008" s="23" t="s">
        <v>4171</v>
      </c>
      <c r="F1008" s="23" t="s">
        <v>4172</v>
      </c>
      <c r="G1008" s="23" t="n">
        <v>201</v>
      </c>
      <c r="H1008" s="23" t="n">
        <v>10000</v>
      </c>
      <c r="I1008" s="41" t="s">
        <v>180</v>
      </c>
      <c r="K1008" s="23" t="n">
        <v>0</v>
      </c>
      <c r="L1008" s="23" t="n">
        <v>10065</v>
      </c>
      <c r="M1008" s="23" t="n">
        <v>0</v>
      </c>
      <c r="N1008" s="23" t="n">
        <v>20000</v>
      </c>
      <c r="O1008" s="23" t="n">
        <f aca="false">K1008+L1008</f>
        <v>10065</v>
      </c>
      <c r="P1008" s="23" t="n">
        <f aca="false">K1008+L1008+M1008+N1008</f>
        <v>30065</v>
      </c>
      <c r="Q1008" s="23" t="n">
        <v>13692</v>
      </c>
      <c r="R1008" s="23" t="n">
        <v>5586</v>
      </c>
      <c r="S1008" s="23" t="n">
        <v>6820</v>
      </c>
      <c r="T1008" s="23" t="n">
        <v>2168</v>
      </c>
      <c r="U1008" s="42" t="n">
        <f aca="false">IF(I1008="delivery",O1008-SUM(Q1008+R1008),IF(I1008="PO",P1008-SUM(Q1008:R1008)))</f>
        <v>-9213</v>
      </c>
      <c r="V1008" s="43" t="n">
        <v>0.00254</v>
      </c>
      <c r="W1008" s="43"/>
      <c r="X1008" s="43" t="n">
        <f aca="false">W1008-V1008</f>
        <v>-0.00254</v>
      </c>
      <c r="Z1008" s="44"/>
      <c r="AA1008" s="44"/>
      <c r="AM1008" s="23" t="str">
        <f aca="false">D1008</f>
        <v>Sanmina</v>
      </c>
      <c r="AN1008" s="23" t="s">
        <v>3124</v>
      </c>
      <c r="AT1008" s="44"/>
      <c r="AU1008" s="44"/>
      <c r="BD1008" s="23" t="s">
        <v>182</v>
      </c>
      <c r="BE1008" s="1" t="s">
        <v>183</v>
      </c>
    </row>
    <row r="1009" customFormat="false" ht="15" hidden="false" customHeight="true" outlineLevel="0" collapsed="false">
      <c r="A1009" s="23" t="s">
        <v>4173</v>
      </c>
      <c r="B1009" s="23" t="s">
        <v>4174</v>
      </c>
      <c r="C1009" s="40" t="s">
        <v>177</v>
      </c>
      <c r="D1009" s="23" t="s">
        <v>1471</v>
      </c>
      <c r="E1009" s="23" t="s">
        <v>4175</v>
      </c>
      <c r="F1009" s="23" t="s">
        <v>4176</v>
      </c>
      <c r="G1009" s="23" t="n">
        <v>161</v>
      </c>
      <c r="H1009" s="23" t="n">
        <v>4000</v>
      </c>
      <c r="I1009" s="41" t="s">
        <v>180</v>
      </c>
      <c r="K1009" s="23" t="n">
        <v>0</v>
      </c>
      <c r="L1009" s="23" t="n">
        <v>3868</v>
      </c>
      <c r="M1009" s="23" t="n">
        <v>0</v>
      </c>
      <c r="N1009" s="23" t="n">
        <v>0</v>
      </c>
      <c r="O1009" s="23" t="n">
        <f aca="false">K1009+L1009</f>
        <v>3868</v>
      </c>
      <c r="P1009" s="23" t="n">
        <f aca="false">K1009+L1009+M1009+N1009</f>
        <v>3868</v>
      </c>
      <c r="Q1009" s="23" t="n">
        <v>466</v>
      </c>
      <c r="R1009" s="23" t="n">
        <v>464</v>
      </c>
      <c r="S1009" s="23" t="n">
        <v>504</v>
      </c>
      <c r="T1009" s="23" t="n">
        <v>160</v>
      </c>
      <c r="U1009" s="42" t="n">
        <f aca="false">IF(I1009="delivery",O1009-SUM(Q1009+R1009),IF(I1009="PO",P1009-SUM(Q1009:R1009)))</f>
        <v>2938</v>
      </c>
      <c r="V1009" s="43" t="n">
        <v>0.0103</v>
      </c>
      <c r="W1009" s="43"/>
      <c r="X1009" s="43" t="n">
        <f aca="false">W1009-V1009</f>
        <v>-0.0103</v>
      </c>
      <c r="Z1009" s="44"/>
      <c r="AA1009" s="44"/>
      <c r="AM1009" s="23" t="str">
        <f aca="false">D1009</f>
        <v>Sanmina</v>
      </c>
      <c r="AN1009" s="23" t="s">
        <v>3124</v>
      </c>
      <c r="AT1009" s="44"/>
      <c r="AU1009" s="44"/>
      <c r="BD1009" s="23" t="s">
        <v>182</v>
      </c>
      <c r="BE1009" s="1" t="s">
        <v>183</v>
      </c>
    </row>
    <row r="1010" customFormat="false" ht="15" hidden="false" customHeight="true" outlineLevel="0" collapsed="false">
      <c r="A1010" s="23" t="s">
        <v>4177</v>
      </c>
      <c r="B1010" s="23" t="s">
        <v>4178</v>
      </c>
      <c r="C1010" s="40" t="s">
        <v>177</v>
      </c>
      <c r="D1010" s="23" t="s">
        <v>1471</v>
      </c>
      <c r="E1010" s="23" t="s">
        <v>4179</v>
      </c>
      <c r="F1010" s="23" t="s">
        <v>4180</v>
      </c>
      <c r="G1010" s="23" t="n">
        <v>201</v>
      </c>
      <c r="H1010" s="23" t="n">
        <v>10000</v>
      </c>
      <c r="I1010" s="41" t="s">
        <v>180</v>
      </c>
      <c r="K1010" s="23" t="n">
        <v>0</v>
      </c>
      <c r="L1010" s="23" t="n">
        <v>331980</v>
      </c>
      <c r="M1010" s="23" t="n">
        <v>0</v>
      </c>
      <c r="N1010" s="23" t="n">
        <v>0</v>
      </c>
      <c r="O1010" s="23" t="n">
        <f aca="false">K1010+L1010</f>
        <v>331980</v>
      </c>
      <c r="P1010" s="23" t="n">
        <f aca="false">K1010+L1010+M1010+N1010</f>
        <v>331980</v>
      </c>
      <c r="Q1010" s="23" t="n">
        <v>82066</v>
      </c>
      <c r="R1010" s="23" t="n">
        <v>51368</v>
      </c>
      <c r="S1010" s="23" t="n">
        <v>58893</v>
      </c>
      <c r="T1010" s="23" t="n">
        <v>13458</v>
      </c>
      <c r="U1010" s="42" t="n">
        <f aca="false">IF(I1010="delivery",O1010-SUM(Q1010+R1010),IF(I1010="PO",P1010-SUM(Q1010:R1010)))</f>
        <v>198546</v>
      </c>
      <c r="V1010" s="43" t="n">
        <v>0.00338</v>
      </c>
      <c r="W1010" s="43"/>
      <c r="X1010" s="43" t="n">
        <f aca="false">W1010-V1010</f>
        <v>-0.00338</v>
      </c>
      <c r="Z1010" s="44"/>
      <c r="AA1010" s="44"/>
      <c r="AM1010" s="23" t="str">
        <f aca="false">D1010</f>
        <v>Sanmina</v>
      </c>
      <c r="AN1010" s="23" t="s">
        <v>3124</v>
      </c>
      <c r="AT1010" s="44"/>
      <c r="AU1010" s="44"/>
      <c r="BD1010" s="23" t="s">
        <v>182</v>
      </c>
      <c r="BE1010" s="1" t="s">
        <v>183</v>
      </c>
    </row>
    <row r="1011" customFormat="false" ht="15" hidden="false" customHeight="true" outlineLevel="0" collapsed="false">
      <c r="A1011" s="23" t="s">
        <v>4181</v>
      </c>
      <c r="B1011" s="23" t="s">
        <v>4182</v>
      </c>
      <c r="C1011" s="40" t="s">
        <v>177</v>
      </c>
      <c r="D1011" s="23" t="s">
        <v>1471</v>
      </c>
      <c r="E1011" s="23" t="s">
        <v>4183</v>
      </c>
      <c r="F1011" s="23" t="s">
        <v>4184</v>
      </c>
      <c r="G1011" s="23" t="n">
        <v>201</v>
      </c>
      <c r="H1011" s="23" t="n">
        <v>10000</v>
      </c>
      <c r="I1011" s="41" t="s">
        <v>180</v>
      </c>
      <c r="K1011" s="23" t="n">
        <v>0</v>
      </c>
      <c r="L1011" s="23" t="n">
        <v>23143</v>
      </c>
      <c r="M1011" s="23" t="n">
        <v>0</v>
      </c>
      <c r="N1011" s="23" t="n">
        <v>10000</v>
      </c>
      <c r="O1011" s="23" t="n">
        <f aca="false">K1011+L1011</f>
        <v>23143</v>
      </c>
      <c r="P1011" s="23" t="n">
        <f aca="false">K1011+L1011+M1011+N1011</f>
        <v>33143</v>
      </c>
      <c r="Q1011" s="23" t="n">
        <v>10506</v>
      </c>
      <c r="R1011" s="23" t="n">
        <v>8045</v>
      </c>
      <c r="S1011" s="23" t="n">
        <v>8004</v>
      </c>
      <c r="T1011" s="23" t="n">
        <v>2693</v>
      </c>
      <c r="U1011" s="42" t="n">
        <f aca="false">IF(I1011="delivery",O1011-SUM(Q1011+R1011),IF(I1011="PO",P1011-SUM(Q1011:R1011)))</f>
        <v>4592</v>
      </c>
      <c r="V1011" s="43" t="n">
        <v>0.0165</v>
      </c>
      <c r="W1011" s="43"/>
      <c r="X1011" s="43" t="n">
        <f aca="false">W1011-V1011</f>
        <v>-0.0165</v>
      </c>
      <c r="Z1011" s="44"/>
      <c r="AA1011" s="44"/>
      <c r="AM1011" s="23" t="str">
        <f aca="false">D1011</f>
        <v>Sanmina</v>
      </c>
      <c r="AN1011" s="23" t="s">
        <v>3124</v>
      </c>
      <c r="AT1011" s="44"/>
      <c r="AU1011" s="44"/>
      <c r="BD1011" s="23" t="s">
        <v>182</v>
      </c>
      <c r="BE1011" s="1" t="s">
        <v>183</v>
      </c>
    </row>
    <row r="1012" customFormat="false" ht="15" hidden="false" customHeight="true" outlineLevel="0" collapsed="false">
      <c r="A1012" s="23" t="s">
        <v>4185</v>
      </c>
      <c r="B1012" s="23" t="s">
        <v>4186</v>
      </c>
      <c r="C1012" s="40" t="s">
        <v>177</v>
      </c>
      <c r="D1012" s="23" t="s">
        <v>1471</v>
      </c>
      <c r="E1012" s="23" t="s">
        <v>4187</v>
      </c>
      <c r="F1012" s="23" t="s">
        <v>4188</v>
      </c>
      <c r="G1012" s="23" t="n">
        <v>76</v>
      </c>
      <c r="H1012" s="23" t="n">
        <v>2000</v>
      </c>
      <c r="I1012" s="41" t="s">
        <v>180</v>
      </c>
      <c r="K1012" s="23" t="n">
        <v>0</v>
      </c>
      <c r="L1012" s="23" t="n">
        <v>577365</v>
      </c>
      <c r="M1012" s="23" t="n">
        <v>0</v>
      </c>
      <c r="N1012" s="23" t="n">
        <v>0</v>
      </c>
      <c r="O1012" s="23" t="n">
        <f aca="false">K1012+L1012</f>
        <v>577365</v>
      </c>
      <c r="P1012" s="23" t="n">
        <f aca="false">K1012+L1012+M1012+N1012</f>
        <v>577365</v>
      </c>
      <c r="Q1012" s="23" t="n">
        <v>57265</v>
      </c>
      <c r="R1012" s="23" t="n">
        <v>43172</v>
      </c>
      <c r="S1012" s="23" t="n">
        <v>45333</v>
      </c>
      <c r="T1012" s="23" t="n">
        <v>15210</v>
      </c>
      <c r="U1012" s="42" t="n">
        <f aca="false">IF(I1012="delivery",O1012-SUM(Q1012+R1012),IF(I1012="PO",P1012-SUM(Q1012:R1012)))</f>
        <v>476928</v>
      </c>
      <c r="V1012" s="43" t="n">
        <v>0.071</v>
      </c>
      <c r="W1012" s="43"/>
      <c r="X1012" s="43" t="n">
        <f aca="false">W1012-V1012</f>
        <v>-0.071</v>
      </c>
      <c r="Z1012" s="44"/>
      <c r="AA1012" s="44"/>
      <c r="AM1012" s="23" t="str">
        <f aca="false">D1012</f>
        <v>Sanmina</v>
      </c>
      <c r="AN1012" s="23" t="s">
        <v>3124</v>
      </c>
      <c r="AT1012" s="44"/>
      <c r="AU1012" s="44"/>
      <c r="BD1012" s="23" t="s">
        <v>182</v>
      </c>
      <c r="BE1012" s="1" t="s">
        <v>183</v>
      </c>
    </row>
    <row r="1013" customFormat="false" ht="15" hidden="false" customHeight="true" outlineLevel="0" collapsed="false">
      <c r="A1013" s="23" t="s">
        <v>4189</v>
      </c>
      <c r="B1013" s="23" t="s">
        <v>4190</v>
      </c>
      <c r="C1013" s="40" t="s">
        <v>177</v>
      </c>
      <c r="D1013" s="23" t="s">
        <v>1471</v>
      </c>
      <c r="E1013" s="23" t="s">
        <v>4191</v>
      </c>
      <c r="F1013" s="23" t="s">
        <v>4192</v>
      </c>
      <c r="G1013" s="23" t="n">
        <v>201</v>
      </c>
      <c r="H1013" s="23" t="n">
        <v>10000</v>
      </c>
      <c r="I1013" s="41" t="s">
        <v>180</v>
      </c>
      <c r="K1013" s="23" t="n">
        <v>0</v>
      </c>
      <c r="L1013" s="23" t="n">
        <v>35404</v>
      </c>
      <c r="M1013" s="23" t="n">
        <v>30000</v>
      </c>
      <c r="N1013" s="23" t="n">
        <v>30000</v>
      </c>
      <c r="O1013" s="23" t="n">
        <f aca="false">K1013+L1013</f>
        <v>35404</v>
      </c>
      <c r="P1013" s="23" t="n">
        <f aca="false">K1013+L1013+M1013+N1013</f>
        <v>95404</v>
      </c>
      <c r="Q1013" s="23" t="n">
        <v>44395</v>
      </c>
      <c r="R1013" s="23" t="n">
        <v>42603</v>
      </c>
      <c r="S1013" s="23" t="n">
        <v>48375</v>
      </c>
      <c r="T1013" s="23" t="n">
        <v>12590</v>
      </c>
      <c r="U1013" s="42" t="n">
        <f aca="false">IF(I1013="delivery",O1013-SUM(Q1013+R1013),IF(I1013="PO",P1013-SUM(Q1013:R1013)))</f>
        <v>-51594</v>
      </c>
      <c r="V1013" s="43" t="n">
        <v>0.0036</v>
      </c>
      <c r="W1013" s="43"/>
      <c r="X1013" s="43" t="n">
        <f aca="false">W1013-V1013</f>
        <v>-0.0036</v>
      </c>
      <c r="Z1013" s="44"/>
      <c r="AA1013" s="44"/>
      <c r="AM1013" s="23" t="str">
        <f aca="false">D1013</f>
        <v>Sanmina</v>
      </c>
      <c r="AN1013" s="23" t="s">
        <v>3124</v>
      </c>
      <c r="AT1013" s="44"/>
      <c r="AU1013" s="44"/>
      <c r="BD1013" s="23" t="s">
        <v>182</v>
      </c>
      <c r="BE1013" s="1" t="s">
        <v>183</v>
      </c>
    </row>
    <row r="1014" customFormat="false" ht="15" hidden="false" customHeight="true" outlineLevel="0" collapsed="false">
      <c r="A1014" s="23" t="s">
        <v>4193</v>
      </c>
      <c r="B1014" s="23" t="s">
        <v>4194</v>
      </c>
      <c r="C1014" s="40" t="s">
        <v>177</v>
      </c>
      <c r="D1014" s="23" t="s">
        <v>1471</v>
      </c>
      <c r="E1014" s="23" t="s">
        <v>4195</v>
      </c>
      <c r="F1014" s="23" t="s">
        <v>4196</v>
      </c>
      <c r="G1014" s="23" t="n">
        <v>201</v>
      </c>
      <c r="H1014" s="23" t="n">
        <v>10000</v>
      </c>
      <c r="I1014" s="41" t="s">
        <v>180</v>
      </c>
      <c r="K1014" s="23" t="n">
        <v>0</v>
      </c>
      <c r="L1014" s="23" t="n">
        <v>647</v>
      </c>
      <c r="M1014" s="23" t="n">
        <v>0</v>
      </c>
      <c r="N1014" s="23" t="n">
        <v>0</v>
      </c>
      <c r="O1014" s="23" t="n">
        <f aca="false">K1014+L1014</f>
        <v>647</v>
      </c>
      <c r="P1014" s="23" t="n">
        <f aca="false">K1014+L1014+M1014+N1014</f>
        <v>647</v>
      </c>
      <c r="Q1014" s="23" t="n">
        <v>1866</v>
      </c>
      <c r="R1014" s="23" t="n">
        <v>3884</v>
      </c>
      <c r="S1014" s="23" t="n">
        <v>1260</v>
      </c>
      <c r="T1014" s="23" t="n">
        <v>388</v>
      </c>
      <c r="U1014" s="42" t="n">
        <f aca="false">IF(I1014="delivery",O1014-SUM(Q1014+R1014),IF(I1014="PO",P1014-SUM(Q1014:R1014)))</f>
        <v>-5103</v>
      </c>
      <c r="V1014" s="43" t="n">
        <v>0.00452</v>
      </c>
      <c r="W1014" s="43"/>
      <c r="X1014" s="43" t="n">
        <f aca="false">W1014-V1014</f>
        <v>-0.00452</v>
      </c>
      <c r="Z1014" s="44"/>
      <c r="AA1014" s="44"/>
      <c r="AM1014" s="23" t="str">
        <f aca="false">D1014</f>
        <v>Sanmina</v>
      </c>
      <c r="AN1014" s="23" t="s">
        <v>3124</v>
      </c>
      <c r="AT1014" s="44"/>
      <c r="AU1014" s="44"/>
      <c r="BD1014" s="23" t="s">
        <v>182</v>
      </c>
      <c r="BE1014" s="1" t="s">
        <v>183</v>
      </c>
    </row>
    <row r="1015" customFormat="false" ht="15" hidden="false" customHeight="true" outlineLevel="0" collapsed="false">
      <c r="A1015" s="23" t="s">
        <v>4197</v>
      </c>
      <c r="B1015" s="23" t="s">
        <v>4198</v>
      </c>
      <c r="C1015" s="40" t="s">
        <v>177</v>
      </c>
      <c r="D1015" s="23" t="s">
        <v>1471</v>
      </c>
      <c r="E1015" s="23" t="s">
        <v>4199</v>
      </c>
      <c r="F1015" s="23" t="s">
        <v>4200</v>
      </c>
      <c r="G1015" s="23" t="n">
        <v>101</v>
      </c>
      <c r="H1015" s="23" t="n">
        <v>20000</v>
      </c>
      <c r="I1015" s="41" t="s">
        <v>180</v>
      </c>
      <c r="K1015" s="23" t="n">
        <v>0</v>
      </c>
      <c r="L1015" s="23" t="n">
        <v>3597</v>
      </c>
      <c r="M1015" s="23" t="n">
        <v>4000</v>
      </c>
      <c r="N1015" s="23" t="n">
        <v>0</v>
      </c>
      <c r="O1015" s="23" t="n">
        <f aca="false">K1015+L1015</f>
        <v>3597</v>
      </c>
      <c r="P1015" s="23" t="n">
        <f aca="false">K1015+L1015+M1015+N1015</f>
        <v>7597</v>
      </c>
      <c r="Q1015" s="23" t="n">
        <v>3972</v>
      </c>
      <c r="R1015" s="23" t="n">
        <v>2496</v>
      </c>
      <c r="S1015" s="23" t="n">
        <v>3216</v>
      </c>
      <c r="T1015" s="23" t="n">
        <v>480</v>
      </c>
      <c r="U1015" s="42" t="n">
        <f aca="false">IF(I1015="delivery",O1015-SUM(Q1015+R1015),IF(I1015="PO",P1015-SUM(Q1015:R1015)))</f>
        <v>-2871</v>
      </c>
      <c r="V1015" s="43" t="n">
        <v>0.055</v>
      </c>
      <c r="W1015" s="43"/>
      <c r="X1015" s="43" t="n">
        <f aca="false">W1015-V1015</f>
        <v>-0.055</v>
      </c>
      <c r="Z1015" s="44"/>
      <c r="AA1015" s="44"/>
      <c r="AM1015" s="23" t="str">
        <f aca="false">D1015</f>
        <v>Sanmina</v>
      </c>
      <c r="AN1015" s="23" t="s">
        <v>3124</v>
      </c>
      <c r="AT1015" s="44"/>
      <c r="AU1015" s="44"/>
      <c r="BD1015" s="23" t="s">
        <v>182</v>
      </c>
      <c r="BE1015" s="1" t="s">
        <v>183</v>
      </c>
    </row>
    <row r="1016" customFormat="false" ht="15" hidden="false" customHeight="true" outlineLevel="0" collapsed="false">
      <c r="A1016" s="23" t="s">
        <v>4201</v>
      </c>
      <c r="B1016" s="23" t="s">
        <v>4202</v>
      </c>
      <c r="C1016" s="40" t="s">
        <v>177</v>
      </c>
      <c r="D1016" s="23" t="s">
        <v>1471</v>
      </c>
      <c r="E1016" s="23" t="s">
        <v>4203</v>
      </c>
      <c r="F1016" s="23" t="s">
        <v>4204</v>
      </c>
      <c r="G1016" s="23" t="n">
        <v>121</v>
      </c>
      <c r="H1016" s="23" t="n">
        <v>3000</v>
      </c>
      <c r="I1016" s="41" t="s">
        <v>180</v>
      </c>
      <c r="K1016" s="23" t="n">
        <v>0</v>
      </c>
      <c r="L1016" s="23" t="n">
        <v>382412</v>
      </c>
      <c r="M1016" s="23" t="n">
        <v>0</v>
      </c>
      <c r="N1016" s="23" t="n">
        <v>0</v>
      </c>
      <c r="O1016" s="23" t="n">
        <f aca="false">K1016+L1016</f>
        <v>382412</v>
      </c>
      <c r="P1016" s="23" t="n">
        <f aca="false">K1016+L1016+M1016+N1016</f>
        <v>382412</v>
      </c>
      <c r="Q1016" s="23" t="n">
        <v>103061</v>
      </c>
      <c r="R1016" s="23" t="n">
        <v>54287</v>
      </c>
      <c r="S1016" s="23" t="n">
        <v>55796</v>
      </c>
      <c r="T1016" s="23" t="n">
        <v>17450</v>
      </c>
      <c r="U1016" s="42" t="n">
        <f aca="false">IF(I1016="delivery",O1016-SUM(Q1016+R1016),IF(I1016="PO",P1016-SUM(Q1016:R1016)))</f>
        <v>225064</v>
      </c>
      <c r="V1016" s="43" t="n">
        <v>0.08115</v>
      </c>
      <c r="W1016" s="43"/>
      <c r="X1016" s="43" t="n">
        <f aca="false">W1016-V1016</f>
        <v>-0.08115</v>
      </c>
      <c r="Y1016" s="23" t="n">
        <v>0.095</v>
      </c>
      <c r="Z1016" s="44"/>
      <c r="AA1016" s="44"/>
      <c r="AM1016" s="23" t="str">
        <f aca="false">D1016</f>
        <v>Sanmina</v>
      </c>
      <c r="AN1016" s="23" t="s">
        <v>3124</v>
      </c>
      <c r="AT1016" s="44"/>
      <c r="AU1016" s="44"/>
      <c r="BD1016" s="23" t="s">
        <v>182</v>
      </c>
      <c r="BE1016" s="1" t="s">
        <v>183</v>
      </c>
    </row>
    <row r="1017" customFormat="false" ht="15" hidden="false" customHeight="true" outlineLevel="0" collapsed="false">
      <c r="A1017" s="23" t="s">
        <v>4205</v>
      </c>
      <c r="B1017" s="23" t="s">
        <v>4206</v>
      </c>
      <c r="C1017" s="40" t="s">
        <v>177</v>
      </c>
      <c r="D1017" s="23" t="s">
        <v>1471</v>
      </c>
      <c r="E1017" s="23" t="s">
        <v>4207</v>
      </c>
      <c r="F1017" s="23" t="s">
        <v>4208</v>
      </c>
      <c r="G1017" s="23" t="n">
        <v>216</v>
      </c>
      <c r="H1017" s="23" t="n">
        <v>4000</v>
      </c>
      <c r="I1017" s="41" t="s">
        <v>180</v>
      </c>
      <c r="K1017" s="23" t="n">
        <v>0</v>
      </c>
      <c r="L1017" s="23" t="n">
        <v>208315</v>
      </c>
      <c r="M1017" s="23" t="n">
        <v>684000</v>
      </c>
      <c r="N1017" s="23" t="n">
        <v>316000</v>
      </c>
      <c r="O1017" s="23" t="n">
        <f aca="false">K1017+L1017</f>
        <v>208315</v>
      </c>
      <c r="P1017" s="23" t="n">
        <f aca="false">K1017+L1017+M1017+N1017</f>
        <v>1208315</v>
      </c>
      <c r="Q1017" s="23" t="n">
        <v>399304</v>
      </c>
      <c r="R1017" s="23" t="n">
        <v>629094</v>
      </c>
      <c r="S1017" s="23" t="n">
        <v>563234</v>
      </c>
      <c r="T1017" s="23" t="n">
        <v>182121</v>
      </c>
      <c r="U1017" s="42" t="n">
        <f aca="false">IF(I1017="delivery",O1017-SUM(Q1017+R1017),IF(I1017="PO",P1017-SUM(Q1017:R1017)))</f>
        <v>-820083</v>
      </c>
      <c r="V1017" s="43" t="n">
        <v>0.025</v>
      </c>
      <c r="W1017" s="43"/>
      <c r="X1017" s="43" t="n">
        <f aca="false">W1017-V1017</f>
        <v>-0.025</v>
      </c>
      <c r="Y1017" s="23" t="n">
        <v>0.01016</v>
      </c>
      <c r="Z1017" s="44"/>
      <c r="AA1017" s="44"/>
      <c r="AM1017" s="23" t="str">
        <f aca="false">D1017</f>
        <v>Sanmina</v>
      </c>
      <c r="AN1017" s="23" t="s">
        <v>3124</v>
      </c>
      <c r="AT1017" s="44"/>
      <c r="AU1017" s="44"/>
      <c r="BD1017" s="23" t="s">
        <v>182</v>
      </c>
      <c r="BE1017" s="1" t="s">
        <v>183</v>
      </c>
    </row>
    <row r="1018" customFormat="false" ht="15" hidden="false" customHeight="true" outlineLevel="0" collapsed="false">
      <c r="A1018" s="23" t="s">
        <v>4209</v>
      </c>
      <c r="B1018" s="23" t="s">
        <v>4210</v>
      </c>
      <c r="C1018" s="40" t="s">
        <v>177</v>
      </c>
      <c r="D1018" s="23" t="s">
        <v>1471</v>
      </c>
      <c r="E1018" s="23" t="s">
        <v>4211</v>
      </c>
      <c r="F1018" s="23" t="s">
        <v>4212</v>
      </c>
      <c r="G1018" s="23" t="n">
        <v>171</v>
      </c>
      <c r="H1018" s="23" t="n">
        <v>10000</v>
      </c>
      <c r="I1018" s="41" t="s">
        <v>180</v>
      </c>
      <c r="K1018" s="23" t="n">
        <v>0</v>
      </c>
      <c r="L1018" s="23" t="n">
        <v>1350</v>
      </c>
      <c r="M1018" s="23" t="n">
        <v>10000</v>
      </c>
      <c r="N1018" s="23" t="n">
        <v>20000</v>
      </c>
      <c r="O1018" s="23" t="n">
        <f aca="false">K1018+L1018</f>
        <v>1350</v>
      </c>
      <c r="P1018" s="23" t="n">
        <f aca="false">K1018+L1018+M1018+N1018</f>
        <v>31350</v>
      </c>
      <c r="Q1018" s="23" t="n">
        <v>4810</v>
      </c>
      <c r="R1018" s="23" t="n">
        <v>7614</v>
      </c>
      <c r="S1018" s="23" t="n">
        <v>7448</v>
      </c>
      <c r="T1018" s="23" t="n">
        <v>2310</v>
      </c>
      <c r="U1018" s="42" t="n">
        <f aca="false">IF(I1018="delivery",O1018-SUM(Q1018+R1018),IF(I1018="PO",P1018-SUM(Q1018:R1018)))</f>
        <v>-11074</v>
      </c>
      <c r="V1018" s="43" t="n">
        <v>0.00344</v>
      </c>
      <c r="W1018" s="43"/>
      <c r="X1018" s="43" t="n">
        <f aca="false">W1018-V1018</f>
        <v>-0.00344</v>
      </c>
      <c r="Z1018" s="44"/>
      <c r="AA1018" s="44"/>
      <c r="AM1018" s="23" t="str">
        <f aca="false">D1018</f>
        <v>Sanmina</v>
      </c>
      <c r="AN1018" s="23" t="s">
        <v>3124</v>
      </c>
      <c r="AT1018" s="44"/>
      <c r="AU1018" s="44"/>
      <c r="BD1018" s="23" t="s">
        <v>182</v>
      </c>
      <c r="BE1018" s="1" t="s">
        <v>183</v>
      </c>
    </row>
    <row r="1019" customFormat="false" ht="15" hidden="false" customHeight="true" outlineLevel="0" collapsed="false">
      <c r="A1019" s="23" t="s">
        <v>4213</v>
      </c>
      <c r="B1019" s="23" t="s">
        <v>4214</v>
      </c>
      <c r="C1019" s="40" t="s">
        <v>177</v>
      </c>
      <c r="D1019" s="23" t="s">
        <v>1471</v>
      </c>
      <c r="E1019" s="23" t="s">
        <v>4215</v>
      </c>
      <c r="F1019" s="23" t="s">
        <v>4216</v>
      </c>
      <c r="G1019" s="23" t="n">
        <v>201</v>
      </c>
      <c r="H1019" s="23" t="n">
        <v>30000</v>
      </c>
      <c r="I1019" s="41" t="s">
        <v>180</v>
      </c>
      <c r="K1019" s="23" t="n">
        <v>0</v>
      </c>
      <c r="L1019" s="23" t="n">
        <v>16134</v>
      </c>
      <c r="M1019" s="23" t="n">
        <v>10000</v>
      </c>
      <c r="N1019" s="23" t="n">
        <v>20000</v>
      </c>
      <c r="O1019" s="23" t="n">
        <f aca="false">K1019+L1019</f>
        <v>16134</v>
      </c>
      <c r="P1019" s="23" t="n">
        <f aca="false">K1019+L1019+M1019+N1019</f>
        <v>46134</v>
      </c>
      <c r="Q1019" s="23" t="n">
        <v>11377</v>
      </c>
      <c r="R1019" s="23" t="n">
        <v>5993</v>
      </c>
      <c r="S1019" s="23" t="n">
        <v>8254</v>
      </c>
      <c r="T1019" s="23" t="n">
        <v>2556</v>
      </c>
      <c r="U1019" s="42" t="n">
        <f aca="false">IF(I1019="delivery",O1019-SUM(Q1019+R1019),IF(I1019="PO",P1019-SUM(Q1019:R1019)))</f>
        <v>-1236</v>
      </c>
      <c r="V1019" s="43" t="n">
        <v>0.00202</v>
      </c>
      <c r="W1019" s="43"/>
      <c r="X1019" s="43" t="n">
        <f aca="false">W1019-V1019</f>
        <v>-0.00202</v>
      </c>
      <c r="Y1019" s="23" t="n">
        <v>0.00083</v>
      </c>
      <c r="Z1019" s="44"/>
      <c r="AA1019" s="44"/>
      <c r="AM1019" s="23" t="str">
        <f aca="false">D1019</f>
        <v>Sanmina</v>
      </c>
      <c r="AN1019" s="23" t="s">
        <v>3124</v>
      </c>
      <c r="AT1019" s="44"/>
      <c r="AU1019" s="44"/>
      <c r="BD1019" s="23" t="s">
        <v>182</v>
      </c>
      <c r="BE1019" s="1" t="s">
        <v>183</v>
      </c>
    </row>
    <row r="1020" customFormat="false" ht="15" hidden="false" customHeight="true" outlineLevel="0" collapsed="false">
      <c r="A1020" s="23" t="s">
        <v>4217</v>
      </c>
      <c r="B1020" s="23" t="s">
        <v>4218</v>
      </c>
      <c r="C1020" s="40" t="s">
        <v>177</v>
      </c>
      <c r="D1020" s="23" t="s">
        <v>1471</v>
      </c>
      <c r="E1020" s="23" t="s">
        <v>4219</v>
      </c>
      <c r="F1020" s="23" t="s">
        <v>4220</v>
      </c>
      <c r="G1020" s="23" t="n">
        <v>201</v>
      </c>
      <c r="H1020" s="23" t="n">
        <v>4000</v>
      </c>
      <c r="I1020" s="41" t="s">
        <v>180</v>
      </c>
      <c r="K1020" s="23" t="n">
        <v>0</v>
      </c>
      <c r="L1020" s="23" t="n">
        <v>72972</v>
      </c>
      <c r="M1020" s="23" t="n">
        <v>0</v>
      </c>
      <c r="N1020" s="23" t="n">
        <v>28000</v>
      </c>
      <c r="O1020" s="23" t="n">
        <f aca="false">K1020+L1020</f>
        <v>72972</v>
      </c>
      <c r="P1020" s="23" t="n">
        <f aca="false">K1020+L1020+M1020+N1020</f>
        <v>100972</v>
      </c>
      <c r="Q1020" s="23" t="n">
        <v>52980</v>
      </c>
      <c r="R1020" s="23" t="n">
        <v>32999</v>
      </c>
      <c r="S1020" s="23" t="n">
        <v>37431</v>
      </c>
      <c r="T1020" s="23" t="n">
        <v>7113</v>
      </c>
      <c r="U1020" s="42" t="n">
        <f aca="false">IF(I1020="delivery",O1020-SUM(Q1020+R1020),IF(I1020="PO",P1020-SUM(Q1020:R1020)))</f>
        <v>-13007</v>
      </c>
      <c r="V1020" s="43" t="n">
        <v>0.01437</v>
      </c>
      <c r="W1020" s="43"/>
      <c r="X1020" s="43" t="n">
        <f aca="false">W1020-V1020</f>
        <v>-0.01437</v>
      </c>
      <c r="Y1020" s="23" t="n">
        <v>0.01437</v>
      </c>
      <c r="Z1020" s="44"/>
      <c r="AA1020" s="44"/>
      <c r="AM1020" s="23" t="str">
        <f aca="false">D1020</f>
        <v>Sanmina</v>
      </c>
      <c r="AN1020" s="23" t="s">
        <v>3124</v>
      </c>
      <c r="AT1020" s="44"/>
      <c r="AU1020" s="44"/>
      <c r="BD1020" s="23" t="s">
        <v>182</v>
      </c>
      <c r="BE1020" s="1" t="s">
        <v>183</v>
      </c>
    </row>
    <row r="1021" customFormat="false" ht="15" hidden="false" customHeight="true" outlineLevel="0" collapsed="false">
      <c r="A1021" s="23" t="s">
        <v>4221</v>
      </c>
      <c r="B1021" s="23" t="s">
        <v>4222</v>
      </c>
      <c r="C1021" s="40" t="s">
        <v>177</v>
      </c>
      <c r="D1021" s="23" t="s">
        <v>1471</v>
      </c>
      <c r="E1021" s="23" t="s">
        <v>4223</v>
      </c>
      <c r="F1021" s="23" t="s">
        <v>4224</v>
      </c>
      <c r="G1021" s="23" t="n">
        <v>201</v>
      </c>
      <c r="H1021" s="23" t="n">
        <v>15000</v>
      </c>
      <c r="I1021" s="41" t="s">
        <v>180</v>
      </c>
      <c r="K1021" s="23" t="n">
        <v>0</v>
      </c>
      <c r="L1021" s="23" t="n">
        <v>1186073</v>
      </c>
      <c r="M1021" s="23" t="n">
        <v>1980000</v>
      </c>
      <c r="N1021" s="23" t="n">
        <v>2130000</v>
      </c>
      <c r="O1021" s="23" t="n">
        <f aca="false">K1021+L1021</f>
        <v>1186073</v>
      </c>
      <c r="P1021" s="23" t="n">
        <f aca="false">K1021+L1021+M1021+N1021</f>
        <v>5296073</v>
      </c>
      <c r="Q1021" s="23" t="n">
        <v>2238634</v>
      </c>
      <c r="R1021" s="23" t="n">
        <v>2125965</v>
      </c>
      <c r="S1021" s="23" t="n">
        <v>1821956</v>
      </c>
      <c r="T1021" s="23" t="n">
        <v>624133</v>
      </c>
      <c r="U1021" s="42" t="n">
        <f aca="false">IF(I1021="delivery",O1021-SUM(Q1021+R1021),IF(I1021="PO",P1021-SUM(Q1021:R1021)))</f>
        <v>-3178526</v>
      </c>
      <c r="V1021" s="43" t="n">
        <v>0.00231</v>
      </c>
      <c r="W1021" s="43"/>
      <c r="X1021" s="43" t="n">
        <f aca="false">W1021-V1021</f>
        <v>-0.00231</v>
      </c>
      <c r="Y1021" s="23" t="n">
        <v>0.00632</v>
      </c>
      <c r="Z1021" s="44"/>
      <c r="AA1021" s="44"/>
      <c r="AM1021" s="23" t="str">
        <f aca="false">D1021</f>
        <v>Sanmina</v>
      </c>
      <c r="AN1021" s="23" t="s">
        <v>3124</v>
      </c>
      <c r="AT1021" s="44"/>
      <c r="AU1021" s="44"/>
      <c r="BD1021" s="23" t="s">
        <v>182</v>
      </c>
      <c r="BE1021" s="1" t="s">
        <v>183</v>
      </c>
    </row>
    <row r="1022" customFormat="false" ht="15" hidden="false" customHeight="true" outlineLevel="0" collapsed="false">
      <c r="A1022" s="23" t="s">
        <v>4225</v>
      </c>
      <c r="B1022" s="23" t="s">
        <v>4226</v>
      </c>
      <c r="C1022" s="40" t="s">
        <v>177</v>
      </c>
      <c r="D1022" s="23" t="s">
        <v>1471</v>
      </c>
      <c r="E1022" s="23" t="s">
        <v>4227</v>
      </c>
      <c r="F1022" s="23" t="s">
        <v>4228</v>
      </c>
      <c r="G1022" s="23" t="n">
        <v>161</v>
      </c>
      <c r="H1022" s="23" t="n">
        <v>15000</v>
      </c>
      <c r="I1022" s="41" t="s">
        <v>180</v>
      </c>
      <c r="K1022" s="23" t="n">
        <v>0</v>
      </c>
      <c r="L1022" s="23" t="n">
        <v>1339278</v>
      </c>
      <c r="M1022" s="23" t="n">
        <v>30000</v>
      </c>
      <c r="N1022" s="23" t="n">
        <v>0</v>
      </c>
      <c r="O1022" s="23" t="n">
        <f aca="false">K1022+L1022</f>
        <v>1339278</v>
      </c>
      <c r="P1022" s="23" t="n">
        <f aca="false">K1022+L1022+M1022+N1022</f>
        <v>1369278</v>
      </c>
      <c r="Q1022" s="23" t="n">
        <v>301550</v>
      </c>
      <c r="R1022" s="23" t="n">
        <v>129368</v>
      </c>
      <c r="S1022" s="23" t="n">
        <v>118704</v>
      </c>
      <c r="T1022" s="23" t="n">
        <v>28856</v>
      </c>
      <c r="U1022" s="42" t="n">
        <f aca="false">IF(I1022="delivery",O1022-SUM(Q1022+R1022),IF(I1022="PO",P1022-SUM(Q1022:R1022)))</f>
        <v>908360</v>
      </c>
      <c r="V1022" s="43" t="n">
        <v>0.0022</v>
      </c>
      <c r="W1022" s="43"/>
      <c r="X1022" s="43" t="n">
        <f aca="false">W1022-V1022</f>
        <v>-0.0022</v>
      </c>
      <c r="Y1022" s="23" t="n">
        <v>0.00228</v>
      </c>
      <c r="Z1022" s="44"/>
      <c r="AA1022" s="44"/>
      <c r="AM1022" s="23" t="str">
        <f aca="false">D1022</f>
        <v>Sanmina</v>
      </c>
      <c r="AN1022" s="23" t="s">
        <v>3124</v>
      </c>
      <c r="AT1022" s="44"/>
      <c r="AU1022" s="44"/>
      <c r="BD1022" s="23" t="s">
        <v>182</v>
      </c>
      <c r="BE1022" s="1" t="s">
        <v>183</v>
      </c>
    </row>
    <row r="1023" customFormat="false" ht="15" hidden="false" customHeight="true" outlineLevel="0" collapsed="false">
      <c r="A1023" s="23" t="s">
        <v>4229</v>
      </c>
      <c r="B1023" s="23" t="s">
        <v>4230</v>
      </c>
      <c r="C1023" s="40" t="s">
        <v>177</v>
      </c>
      <c r="D1023" s="23" t="s">
        <v>1471</v>
      </c>
      <c r="E1023" s="23" t="s">
        <v>4231</v>
      </c>
      <c r="F1023" s="23" t="s">
        <v>4232</v>
      </c>
      <c r="G1023" s="23" t="n">
        <v>121</v>
      </c>
      <c r="H1023" s="23" t="n">
        <v>15000</v>
      </c>
      <c r="I1023" s="41" t="s">
        <v>180</v>
      </c>
      <c r="K1023" s="23" t="n">
        <v>0</v>
      </c>
      <c r="L1023" s="23" t="n">
        <v>849529</v>
      </c>
      <c r="M1023" s="23" t="n">
        <v>0</v>
      </c>
      <c r="N1023" s="23" t="n">
        <v>0</v>
      </c>
      <c r="O1023" s="23" t="n">
        <f aca="false">K1023+L1023</f>
        <v>849529</v>
      </c>
      <c r="P1023" s="23" t="n">
        <f aca="false">K1023+L1023+M1023+N1023</f>
        <v>849529</v>
      </c>
      <c r="Q1023" s="23" t="n">
        <v>474060</v>
      </c>
      <c r="R1023" s="23" t="n">
        <v>188128</v>
      </c>
      <c r="S1023" s="23" t="n">
        <v>170768</v>
      </c>
      <c r="T1023" s="23" t="n">
        <v>47456</v>
      </c>
      <c r="U1023" s="42" t="n">
        <f aca="false">IF(I1023="delivery",O1023-SUM(Q1023+R1023),IF(I1023="PO",P1023-SUM(Q1023:R1023)))</f>
        <v>187341</v>
      </c>
      <c r="V1023" s="43" t="n">
        <v>0.0007</v>
      </c>
      <c r="W1023" s="43"/>
      <c r="X1023" s="43" t="n">
        <f aca="false">W1023-V1023</f>
        <v>-0.0007</v>
      </c>
      <c r="Y1023" s="23" t="n">
        <v>0.0015</v>
      </c>
      <c r="Z1023" s="44"/>
      <c r="AA1023" s="44"/>
      <c r="AM1023" s="23" t="str">
        <f aca="false">D1023</f>
        <v>Sanmina</v>
      </c>
      <c r="AN1023" s="23" t="s">
        <v>3124</v>
      </c>
      <c r="AT1023" s="44"/>
      <c r="AU1023" s="44"/>
      <c r="BD1023" s="23" t="s">
        <v>182</v>
      </c>
      <c r="BE1023" s="1" t="s">
        <v>183</v>
      </c>
    </row>
    <row r="1024" customFormat="false" ht="15" hidden="false" customHeight="true" outlineLevel="0" collapsed="false">
      <c r="A1024" s="23" t="s">
        <v>4233</v>
      </c>
      <c r="B1024" s="23" t="s">
        <v>4234</v>
      </c>
      <c r="C1024" s="40" t="s">
        <v>177</v>
      </c>
      <c r="D1024" s="23" t="s">
        <v>1471</v>
      </c>
      <c r="E1024" s="23" t="s">
        <v>4235</v>
      </c>
      <c r="F1024" s="23" t="s">
        <v>4236</v>
      </c>
      <c r="G1024" s="23" t="n">
        <v>63</v>
      </c>
      <c r="H1024" s="23" t="n">
        <v>500</v>
      </c>
      <c r="I1024" s="41" t="s">
        <v>188</v>
      </c>
      <c r="K1024" s="23" t="n">
        <v>0</v>
      </c>
      <c r="L1024" s="23" t="n">
        <v>0</v>
      </c>
      <c r="M1024" s="23" t="n">
        <v>0</v>
      </c>
      <c r="N1024" s="23" t="n">
        <v>0</v>
      </c>
      <c r="O1024" s="23" t="n">
        <f aca="false">K1024+L1024</f>
        <v>0</v>
      </c>
      <c r="P1024" s="23" t="n">
        <f aca="false">K1024+L1024+M1024+N1024</f>
        <v>0</v>
      </c>
      <c r="Q1024" s="23" t="n">
        <v>0</v>
      </c>
      <c r="R1024" s="23" t="n">
        <v>4320</v>
      </c>
      <c r="S1024" s="23" t="n">
        <v>3240</v>
      </c>
      <c r="T1024" s="23" t="n">
        <v>26136</v>
      </c>
      <c r="U1024" s="42" t="n">
        <f aca="false">IF(I1024="delivery",O1024-SUM(Q1024+R1024),IF(I1024="PO",P1024-SUM(Q1024:R1024)))</f>
        <v>-4320</v>
      </c>
      <c r="V1024" s="43" t="n">
        <v>0.63986</v>
      </c>
      <c r="W1024" s="43"/>
      <c r="X1024" s="43" t="n">
        <f aca="false">W1024-V1024</f>
        <v>-0.63986</v>
      </c>
      <c r="Z1024" s="44"/>
      <c r="AA1024" s="44"/>
      <c r="AM1024" s="23" t="str">
        <f aca="false">D1024</f>
        <v>Sanmina</v>
      </c>
      <c r="AN1024" s="23" t="s">
        <v>3124</v>
      </c>
      <c r="AT1024" s="44"/>
      <c r="AU1024" s="44"/>
      <c r="BD1024" s="23" t="s">
        <v>182</v>
      </c>
      <c r="BE1024" s="1" t="s">
        <v>183</v>
      </c>
    </row>
    <row r="1025" customFormat="false" ht="15" hidden="false" customHeight="true" outlineLevel="0" collapsed="false">
      <c r="A1025" s="23" t="s">
        <v>4237</v>
      </c>
      <c r="B1025" s="23" t="s">
        <v>4238</v>
      </c>
      <c r="C1025" s="40" t="s">
        <v>177</v>
      </c>
      <c r="D1025" s="23" t="s">
        <v>1471</v>
      </c>
      <c r="E1025" s="23" t="s">
        <v>4239</v>
      </c>
      <c r="F1025" s="23" t="s">
        <v>4240</v>
      </c>
      <c r="G1025" s="23" t="n">
        <v>63</v>
      </c>
      <c r="H1025" s="23" t="n">
        <v>500</v>
      </c>
      <c r="I1025" s="41" t="s">
        <v>180</v>
      </c>
      <c r="K1025" s="23" t="n">
        <v>0</v>
      </c>
      <c r="L1025" s="23" t="n">
        <v>5148</v>
      </c>
      <c r="M1025" s="23" t="n">
        <v>0</v>
      </c>
      <c r="N1025" s="23" t="n">
        <v>0</v>
      </c>
      <c r="O1025" s="23" t="n">
        <f aca="false">K1025+L1025</f>
        <v>5148</v>
      </c>
      <c r="P1025" s="23" t="n">
        <f aca="false">K1025+L1025+M1025+N1025</f>
        <v>5148</v>
      </c>
      <c r="Q1025" s="23" t="n">
        <v>3414</v>
      </c>
      <c r="R1025" s="23" t="n">
        <v>864</v>
      </c>
      <c r="S1025" s="23" t="n">
        <v>1464</v>
      </c>
      <c r="T1025" s="23" t="n">
        <v>588</v>
      </c>
      <c r="U1025" s="42" t="n">
        <f aca="false">IF(I1025="delivery",O1025-SUM(Q1025+R1025),IF(I1025="PO",P1025-SUM(Q1025:R1025)))</f>
        <v>870</v>
      </c>
      <c r="V1025" s="43" t="n">
        <v>0.65688</v>
      </c>
      <c r="W1025" s="43"/>
      <c r="X1025" s="43" t="n">
        <f aca="false">W1025-V1025</f>
        <v>-0.65688</v>
      </c>
      <c r="Z1025" s="44"/>
      <c r="AA1025" s="44"/>
      <c r="AM1025" s="23" t="str">
        <f aca="false">D1025</f>
        <v>Sanmina</v>
      </c>
      <c r="AN1025" s="23" t="s">
        <v>3124</v>
      </c>
      <c r="AT1025" s="44"/>
      <c r="AU1025" s="44"/>
      <c r="BD1025" s="23" t="s">
        <v>182</v>
      </c>
      <c r="BE1025" s="1" t="s">
        <v>183</v>
      </c>
    </row>
    <row r="1026" customFormat="false" ht="15" hidden="false" customHeight="true" outlineLevel="0" collapsed="false">
      <c r="A1026" s="23" t="s">
        <v>4241</v>
      </c>
      <c r="B1026" s="23" t="s">
        <v>4242</v>
      </c>
      <c r="C1026" s="40" t="s">
        <v>177</v>
      </c>
      <c r="D1026" s="23" t="s">
        <v>1471</v>
      </c>
      <c r="E1026" s="23" t="s">
        <v>4243</v>
      </c>
      <c r="F1026" s="23" t="s">
        <v>4244</v>
      </c>
      <c r="G1026" s="23" t="n">
        <v>201</v>
      </c>
      <c r="H1026" s="23" t="n">
        <v>10000</v>
      </c>
      <c r="I1026" s="41" t="s">
        <v>180</v>
      </c>
      <c r="K1026" s="23" t="n">
        <v>0</v>
      </c>
      <c r="L1026" s="23" t="n">
        <v>154016</v>
      </c>
      <c r="M1026" s="23" t="n">
        <v>20000</v>
      </c>
      <c r="N1026" s="23" t="n">
        <v>100000</v>
      </c>
      <c r="O1026" s="23" t="n">
        <f aca="false">K1026+L1026</f>
        <v>154016</v>
      </c>
      <c r="P1026" s="23" t="n">
        <f aca="false">K1026+L1026+M1026+N1026</f>
        <v>274016</v>
      </c>
      <c r="Q1026" s="23" t="n">
        <v>116382</v>
      </c>
      <c r="R1026" s="23" t="n">
        <v>89229</v>
      </c>
      <c r="S1026" s="23" t="n">
        <v>85795</v>
      </c>
      <c r="T1026" s="23" t="n">
        <v>23527</v>
      </c>
      <c r="U1026" s="42" t="n">
        <f aca="false">IF(I1026="delivery",O1026-SUM(Q1026+R1026),IF(I1026="PO",P1026-SUM(Q1026:R1026)))</f>
        <v>-51595</v>
      </c>
      <c r="V1026" s="43" t="n">
        <v>0.00135</v>
      </c>
      <c r="W1026" s="43"/>
      <c r="X1026" s="43" t="n">
        <f aca="false">W1026-V1026</f>
        <v>-0.00135</v>
      </c>
      <c r="Y1026" s="23" t="n">
        <v>0.00136</v>
      </c>
      <c r="Z1026" s="44"/>
      <c r="AA1026" s="44"/>
      <c r="AM1026" s="23" t="str">
        <f aca="false">D1026</f>
        <v>Sanmina</v>
      </c>
      <c r="AN1026" s="23" t="s">
        <v>3124</v>
      </c>
      <c r="AT1026" s="44"/>
      <c r="AU1026" s="44"/>
      <c r="BD1026" s="23" t="s">
        <v>182</v>
      </c>
      <c r="BE1026" s="1" t="s">
        <v>183</v>
      </c>
    </row>
    <row r="1027" customFormat="false" ht="15" hidden="false" customHeight="true" outlineLevel="0" collapsed="false">
      <c r="A1027" s="23" t="s">
        <v>4245</v>
      </c>
      <c r="B1027" s="23" t="s">
        <v>4246</v>
      </c>
      <c r="C1027" s="40" t="s">
        <v>177</v>
      </c>
      <c r="D1027" s="23" t="s">
        <v>1471</v>
      </c>
      <c r="E1027" s="23" t="s">
        <v>4247</v>
      </c>
      <c r="F1027" s="23" t="s">
        <v>4248</v>
      </c>
      <c r="G1027" s="23" t="n">
        <v>23</v>
      </c>
      <c r="H1027" s="23" t="n">
        <v>400</v>
      </c>
      <c r="I1027" s="41" t="s">
        <v>188</v>
      </c>
      <c r="K1027" s="23" t="n">
        <v>0</v>
      </c>
      <c r="L1027" s="23" t="n">
        <v>2082</v>
      </c>
      <c r="M1027" s="23" t="n">
        <v>0</v>
      </c>
      <c r="N1027" s="23" t="n">
        <v>0</v>
      </c>
      <c r="O1027" s="23" t="n">
        <f aca="false">K1027+L1027</f>
        <v>2082</v>
      </c>
      <c r="P1027" s="23" t="n">
        <f aca="false">K1027+L1027+M1027+N1027</f>
        <v>2082</v>
      </c>
      <c r="Q1027" s="23" t="n">
        <v>224</v>
      </c>
      <c r="R1027" s="23" t="n">
        <v>192</v>
      </c>
      <c r="S1027" s="23" t="n">
        <v>144</v>
      </c>
      <c r="T1027" s="23" t="n">
        <v>56</v>
      </c>
      <c r="U1027" s="42" t="n">
        <f aca="false">IF(I1027="delivery",O1027-SUM(Q1027+R1027),IF(I1027="PO",P1027-SUM(Q1027:R1027)))</f>
        <v>1666</v>
      </c>
      <c r="V1027" s="43" t="n">
        <v>1.0413</v>
      </c>
      <c r="W1027" s="43"/>
      <c r="X1027" s="43" t="n">
        <f aca="false">W1027-V1027</f>
        <v>-1.0413</v>
      </c>
      <c r="Y1027" s="23" t="n">
        <v>1.17</v>
      </c>
      <c r="Z1027" s="44"/>
      <c r="AA1027" s="44"/>
      <c r="AM1027" s="23" t="str">
        <f aca="false">D1027</f>
        <v>Sanmina</v>
      </c>
      <c r="AN1027" s="23" t="s">
        <v>3124</v>
      </c>
      <c r="AT1027" s="44"/>
      <c r="AU1027" s="44"/>
      <c r="BD1027" s="23" t="s">
        <v>182</v>
      </c>
      <c r="BE1027" s="1" t="s">
        <v>183</v>
      </c>
    </row>
    <row r="1028" customFormat="false" ht="15" hidden="false" customHeight="true" outlineLevel="0" collapsed="false">
      <c r="A1028" s="23" t="s">
        <v>4249</v>
      </c>
      <c r="B1028" s="23" t="s">
        <v>4250</v>
      </c>
      <c r="C1028" s="40" t="s">
        <v>177</v>
      </c>
      <c r="D1028" s="23" t="s">
        <v>1471</v>
      </c>
      <c r="E1028" s="23" t="s">
        <v>4251</v>
      </c>
      <c r="F1028" s="23" t="s">
        <v>4252</v>
      </c>
      <c r="G1028" s="23" t="n">
        <v>201</v>
      </c>
      <c r="H1028" s="23" t="n">
        <v>10000</v>
      </c>
      <c r="I1028" s="41" t="s">
        <v>180</v>
      </c>
      <c r="K1028" s="23" t="n">
        <v>0</v>
      </c>
      <c r="L1028" s="23" t="n">
        <v>19629</v>
      </c>
      <c r="M1028" s="23" t="n">
        <v>0</v>
      </c>
      <c r="N1028" s="23" t="n">
        <v>0</v>
      </c>
      <c r="O1028" s="23" t="n">
        <f aca="false">K1028+L1028</f>
        <v>19629</v>
      </c>
      <c r="P1028" s="23" t="n">
        <f aca="false">K1028+L1028+M1028+N1028</f>
        <v>19629</v>
      </c>
      <c r="Q1028" s="23" t="n">
        <v>2322</v>
      </c>
      <c r="R1028" s="23" t="n">
        <v>12502</v>
      </c>
      <c r="S1028" s="23" t="n">
        <v>10450</v>
      </c>
      <c r="T1028" s="23" t="n">
        <v>5640</v>
      </c>
      <c r="U1028" s="42" t="n">
        <f aca="false">IF(I1028="delivery",O1028-SUM(Q1028+R1028),IF(I1028="PO",P1028-SUM(Q1028:R1028)))</f>
        <v>4805</v>
      </c>
      <c r="V1028" s="43" t="n">
        <v>0.00837</v>
      </c>
      <c r="W1028" s="43"/>
      <c r="X1028" s="43" t="n">
        <f aca="false">W1028-V1028</f>
        <v>-0.00837</v>
      </c>
      <c r="Z1028" s="44"/>
      <c r="AA1028" s="44"/>
      <c r="AM1028" s="23" t="str">
        <f aca="false">D1028</f>
        <v>Sanmina</v>
      </c>
      <c r="AN1028" s="23" t="s">
        <v>3124</v>
      </c>
      <c r="AT1028" s="44"/>
      <c r="AU1028" s="44"/>
      <c r="BD1028" s="23" t="s">
        <v>182</v>
      </c>
      <c r="BE1028" s="1" t="s">
        <v>183</v>
      </c>
    </row>
    <row r="1029" customFormat="false" ht="15" hidden="false" customHeight="true" outlineLevel="0" collapsed="false">
      <c r="A1029" s="23" t="s">
        <v>4253</v>
      </c>
      <c r="B1029" s="23" t="s">
        <v>4254</v>
      </c>
      <c r="C1029" s="40" t="s">
        <v>177</v>
      </c>
      <c r="D1029" s="23" t="s">
        <v>1471</v>
      </c>
      <c r="E1029" s="23" t="s">
        <v>4255</v>
      </c>
      <c r="F1029" s="23" t="s">
        <v>4256</v>
      </c>
      <c r="G1029" s="23" t="n">
        <v>216</v>
      </c>
      <c r="H1029" s="23" t="n">
        <v>4000</v>
      </c>
      <c r="I1029" s="41" t="s">
        <v>180</v>
      </c>
      <c r="K1029" s="23" t="n">
        <v>0</v>
      </c>
      <c r="L1029" s="23" t="n">
        <v>139471</v>
      </c>
      <c r="M1029" s="23" t="n">
        <v>16000</v>
      </c>
      <c r="N1029" s="23" t="n">
        <v>48000</v>
      </c>
      <c r="O1029" s="23" t="n">
        <f aca="false">K1029+L1029</f>
        <v>139471</v>
      </c>
      <c r="P1029" s="23" t="n">
        <f aca="false">K1029+L1029+M1029+N1029</f>
        <v>203471</v>
      </c>
      <c r="Q1029" s="23" t="n">
        <v>70067</v>
      </c>
      <c r="R1029" s="23" t="n">
        <v>79453</v>
      </c>
      <c r="S1029" s="23" t="n">
        <v>65840</v>
      </c>
      <c r="T1029" s="23" t="n">
        <v>24625</v>
      </c>
      <c r="U1029" s="42" t="n">
        <f aca="false">IF(I1029="delivery",O1029-SUM(Q1029+R1029),IF(I1029="PO",P1029-SUM(Q1029:R1029)))</f>
        <v>-10049</v>
      </c>
      <c r="V1029" s="43" t="n">
        <v>0.0025</v>
      </c>
      <c r="W1029" s="43"/>
      <c r="X1029" s="43" t="n">
        <f aca="false">W1029-V1029</f>
        <v>-0.0025</v>
      </c>
      <c r="Y1029" s="23" t="n">
        <v>0.0025</v>
      </c>
      <c r="Z1029" s="44"/>
      <c r="AA1029" s="44"/>
      <c r="AM1029" s="23" t="str">
        <f aca="false">D1029</f>
        <v>Sanmina</v>
      </c>
      <c r="AN1029" s="23" t="s">
        <v>3124</v>
      </c>
      <c r="AT1029" s="44"/>
      <c r="AU1029" s="44"/>
      <c r="BD1029" s="23" t="s">
        <v>182</v>
      </c>
      <c r="BE1029" s="1" t="s">
        <v>183</v>
      </c>
    </row>
    <row r="1030" customFormat="false" ht="15" hidden="false" customHeight="true" outlineLevel="0" collapsed="false">
      <c r="A1030" s="23" t="s">
        <v>4257</v>
      </c>
      <c r="B1030" s="23" t="s">
        <v>4258</v>
      </c>
      <c r="C1030" s="40" t="s">
        <v>177</v>
      </c>
      <c r="D1030" s="23" t="s">
        <v>1471</v>
      </c>
      <c r="E1030" s="23" t="s">
        <v>4259</v>
      </c>
      <c r="F1030" s="23" t="s">
        <v>4260</v>
      </c>
      <c r="G1030" s="23" t="n">
        <v>201</v>
      </c>
      <c r="H1030" s="23" t="n">
        <v>100000</v>
      </c>
      <c r="I1030" s="41" t="s">
        <v>180</v>
      </c>
      <c r="K1030" s="23" t="n">
        <v>0</v>
      </c>
      <c r="L1030" s="23" t="n">
        <v>63696</v>
      </c>
      <c r="M1030" s="23" t="n">
        <v>0</v>
      </c>
      <c r="N1030" s="23" t="n">
        <v>0</v>
      </c>
      <c r="O1030" s="23" t="n">
        <f aca="false">K1030+L1030</f>
        <v>63696</v>
      </c>
      <c r="P1030" s="23" t="n">
        <f aca="false">K1030+L1030+M1030+N1030</f>
        <v>63696</v>
      </c>
      <c r="Q1030" s="23" t="n">
        <v>2752</v>
      </c>
      <c r="R1030" s="23" t="n">
        <v>3450</v>
      </c>
      <c r="S1030" s="23" t="n">
        <v>3686</v>
      </c>
      <c r="T1030" s="23" t="n">
        <v>1380</v>
      </c>
      <c r="U1030" s="42" t="n">
        <f aca="false">IF(I1030="delivery",O1030-SUM(Q1030+R1030),IF(I1030="PO",P1030-SUM(Q1030:R1030)))</f>
        <v>57494</v>
      </c>
      <c r="V1030" s="43" t="n">
        <v>0.0197</v>
      </c>
      <c r="W1030" s="43"/>
      <c r="X1030" s="43" t="n">
        <f aca="false">W1030-V1030</f>
        <v>-0.0197</v>
      </c>
      <c r="Z1030" s="44"/>
      <c r="AA1030" s="44"/>
      <c r="AM1030" s="23" t="str">
        <f aca="false">D1030</f>
        <v>Sanmina</v>
      </c>
      <c r="AN1030" s="23" t="s">
        <v>3124</v>
      </c>
      <c r="AT1030" s="44"/>
      <c r="AU1030" s="44"/>
      <c r="BD1030" s="23" t="s">
        <v>182</v>
      </c>
      <c r="BE1030" s="1" t="s">
        <v>183</v>
      </c>
    </row>
    <row r="1031" customFormat="false" ht="15" hidden="false" customHeight="true" outlineLevel="0" collapsed="false">
      <c r="A1031" s="23" t="s">
        <v>4261</v>
      </c>
      <c r="B1031" s="23" t="s">
        <v>4262</v>
      </c>
      <c r="C1031" s="40" t="s">
        <v>177</v>
      </c>
      <c r="D1031" s="23" t="s">
        <v>1471</v>
      </c>
      <c r="E1031" s="23" t="s">
        <v>4263</v>
      </c>
      <c r="F1031" s="23" t="s">
        <v>4264</v>
      </c>
      <c r="G1031" s="23" t="n">
        <v>216</v>
      </c>
      <c r="H1031" s="23" t="n">
        <v>2000</v>
      </c>
      <c r="I1031" s="41" t="s">
        <v>180</v>
      </c>
      <c r="K1031" s="23" t="n">
        <v>0</v>
      </c>
      <c r="L1031" s="23" t="n">
        <v>360631</v>
      </c>
      <c r="M1031" s="23" t="n">
        <v>0</v>
      </c>
      <c r="N1031" s="23" t="n">
        <v>50000</v>
      </c>
      <c r="O1031" s="23" t="n">
        <f aca="false">K1031+L1031</f>
        <v>360631</v>
      </c>
      <c r="P1031" s="23" t="n">
        <f aca="false">K1031+L1031+M1031+N1031</f>
        <v>410631</v>
      </c>
      <c r="Q1031" s="23" t="n">
        <v>281151</v>
      </c>
      <c r="R1031" s="23" t="n">
        <v>131445</v>
      </c>
      <c r="S1031" s="23" t="n">
        <v>170011</v>
      </c>
      <c r="T1031" s="23" t="n">
        <v>26782</v>
      </c>
      <c r="U1031" s="42" t="n">
        <f aca="false">IF(I1031="delivery",O1031-SUM(Q1031+R1031),IF(I1031="PO",P1031-SUM(Q1031:R1031)))</f>
        <v>-51965</v>
      </c>
      <c r="V1031" s="43" t="n">
        <v>0.027</v>
      </c>
      <c r="W1031" s="43"/>
      <c r="X1031" s="43" t="n">
        <f aca="false">W1031-V1031</f>
        <v>-0.027</v>
      </c>
      <c r="Y1031" s="23" t="n">
        <v>0.01741</v>
      </c>
      <c r="Z1031" s="44"/>
      <c r="AA1031" s="44"/>
      <c r="AM1031" s="23" t="str">
        <f aca="false">D1031</f>
        <v>Sanmina</v>
      </c>
      <c r="AN1031" s="23" t="s">
        <v>3124</v>
      </c>
      <c r="AT1031" s="44"/>
      <c r="AU1031" s="44"/>
      <c r="BD1031" s="23" t="s">
        <v>182</v>
      </c>
      <c r="BE1031" s="1" t="s">
        <v>183</v>
      </c>
    </row>
    <row r="1032" customFormat="false" ht="15" hidden="false" customHeight="true" outlineLevel="0" collapsed="false">
      <c r="A1032" s="23" t="s">
        <v>4265</v>
      </c>
      <c r="B1032" s="23" t="s">
        <v>4266</v>
      </c>
      <c r="C1032" s="40" t="s">
        <v>177</v>
      </c>
      <c r="D1032" s="23" t="s">
        <v>1471</v>
      </c>
      <c r="E1032" s="23" t="s">
        <v>4267</v>
      </c>
      <c r="F1032" s="23" t="s">
        <v>4268</v>
      </c>
      <c r="G1032" s="23" t="n">
        <v>216</v>
      </c>
      <c r="H1032" s="23" t="n">
        <v>4000</v>
      </c>
      <c r="I1032" s="41" t="s">
        <v>180</v>
      </c>
      <c r="K1032" s="23" t="n">
        <v>0</v>
      </c>
      <c r="L1032" s="23" t="n">
        <v>13442</v>
      </c>
      <c r="M1032" s="23" t="n">
        <v>0</v>
      </c>
      <c r="N1032" s="23" t="n">
        <v>0</v>
      </c>
      <c r="O1032" s="23" t="n">
        <f aca="false">K1032+L1032</f>
        <v>13442</v>
      </c>
      <c r="P1032" s="23" t="n">
        <f aca="false">K1032+L1032+M1032+N1032</f>
        <v>13442</v>
      </c>
      <c r="Q1032" s="23" t="n">
        <v>922</v>
      </c>
      <c r="R1032" s="23" t="n">
        <v>856</v>
      </c>
      <c r="S1032" s="23" t="n">
        <v>824</v>
      </c>
      <c r="T1032" s="23" t="n">
        <v>412</v>
      </c>
      <c r="U1032" s="42" t="n">
        <f aca="false">IF(I1032="delivery",O1032-SUM(Q1032+R1032),IF(I1032="PO",P1032-SUM(Q1032:R1032)))</f>
        <v>11664</v>
      </c>
      <c r="V1032" s="43" t="n">
        <v>0.00638</v>
      </c>
      <c r="W1032" s="43"/>
      <c r="X1032" s="43" t="n">
        <f aca="false">W1032-V1032</f>
        <v>-0.00638</v>
      </c>
      <c r="Z1032" s="44"/>
      <c r="AA1032" s="44"/>
      <c r="AM1032" s="23" t="str">
        <f aca="false">D1032</f>
        <v>Sanmina</v>
      </c>
      <c r="AN1032" s="23" t="s">
        <v>3124</v>
      </c>
      <c r="AT1032" s="44"/>
      <c r="AU1032" s="44"/>
      <c r="BD1032" s="23" t="s">
        <v>182</v>
      </c>
      <c r="BE1032" s="1" t="s">
        <v>183</v>
      </c>
    </row>
    <row r="1033" customFormat="false" ht="15" hidden="false" customHeight="true" outlineLevel="0" collapsed="false">
      <c r="A1033" s="23" t="s">
        <v>4269</v>
      </c>
      <c r="B1033" s="23" t="s">
        <v>4270</v>
      </c>
      <c r="C1033" s="40" t="s">
        <v>177</v>
      </c>
      <c r="D1033" s="23" t="s">
        <v>1471</v>
      </c>
      <c r="E1033" s="23" t="s">
        <v>4271</v>
      </c>
      <c r="F1033" s="23" t="s">
        <v>4272</v>
      </c>
      <c r="G1033" s="23" t="n">
        <v>81</v>
      </c>
      <c r="H1033" s="23" t="n">
        <v>200</v>
      </c>
      <c r="I1033" s="41" t="s">
        <v>180</v>
      </c>
      <c r="K1033" s="23" t="n">
        <v>0</v>
      </c>
      <c r="L1033" s="23" t="n">
        <v>6284</v>
      </c>
      <c r="M1033" s="23" t="n">
        <v>0</v>
      </c>
      <c r="N1033" s="23" t="n">
        <v>0</v>
      </c>
      <c r="O1033" s="23" t="n">
        <f aca="false">K1033+L1033</f>
        <v>6284</v>
      </c>
      <c r="P1033" s="23" t="n">
        <f aca="false">K1033+L1033+M1033+N1033</f>
        <v>6284</v>
      </c>
      <c r="Q1033" s="23" t="n">
        <v>2944</v>
      </c>
      <c r="R1033" s="23" t="n">
        <v>5263</v>
      </c>
      <c r="S1033" s="23" t="n">
        <v>4235</v>
      </c>
      <c r="T1033" s="23" t="n">
        <v>3404</v>
      </c>
      <c r="U1033" s="42" t="n">
        <f aca="false">IF(I1033="delivery",O1033-SUM(Q1033+R1033),IF(I1033="PO",P1033-SUM(Q1033:R1033)))</f>
        <v>-1923</v>
      </c>
      <c r="V1033" s="43" t="n">
        <v>0.332</v>
      </c>
      <c r="W1033" s="43"/>
      <c r="X1033" s="43" t="n">
        <f aca="false">W1033-V1033</f>
        <v>-0.332</v>
      </c>
      <c r="Y1033" s="23" t="n">
        <v>0.325</v>
      </c>
      <c r="Z1033" s="44"/>
      <c r="AA1033" s="44"/>
      <c r="AM1033" s="23" t="str">
        <f aca="false">D1033</f>
        <v>Sanmina</v>
      </c>
      <c r="AN1033" s="23" t="s">
        <v>3124</v>
      </c>
      <c r="AT1033" s="44"/>
      <c r="AU1033" s="44"/>
      <c r="BD1033" s="23" t="s">
        <v>182</v>
      </c>
      <c r="BE1033" s="1" t="s">
        <v>183</v>
      </c>
    </row>
    <row r="1034" customFormat="false" ht="15" hidden="false" customHeight="true" outlineLevel="0" collapsed="false">
      <c r="A1034" s="23" t="s">
        <v>4273</v>
      </c>
      <c r="B1034" s="23" t="s">
        <v>4274</v>
      </c>
      <c r="C1034" s="40" t="s">
        <v>177</v>
      </c>
      <c r="D1034" s="23" t="s">
        <v>1471</v>
      </c>
      <c r="E1034" s="23" t="s">
        <v>4275</v>
      </c>
      <c r="F1034" s="23" t="s">
        <v>4276</v>
      </c>
      <c r="G1034" s="23" t="n">
        <v>91</v>
      </c>
      <c r="H1034" s="23" t="n">
        <v>2000</v>
      </c>
      <c r="I1034" s="41" t="s">
        <v>188</v>
      </c>
      <c r="K1034" s="23" t="n">
        <v>0</v>
      </c>
      <c r="L1034" s="23" t="n">
        <v>98171</v>
      </c>
      <c r="M1034" s="23" t="n">
        <v>0</v>
      </c>
      <c r="N1034" s="23" t="n">
        <v>0</v>
      </c>
      <c r="O1034" s="23" t="n">
        <f aca="false">K1034+L1034</f>
        <v>98171</v>
      </c>
      <c r="P1034" s="23" t="n">
        <f aca="false">K1034+L1034+M1034+N1034</f>
        <v>98171</v>
      </c>
      <c r="Q1034" s="23" t="n">
        <v>33422</v>
      </c>
      <c r="R1034" s="23" t="n">
        <v>26638</v>
      </c>
      <c r="S1034" s="23" t="n">
        <v>17689</v>
      </c>
      <c r="T1034" s="23" t="n">
        <v>12529</v>
      </c>
      <c r="U1034" s="42" t="n">
        <f aca="false">IF(I1034="delivery",O1034-SUM(Q1034+R1034),IF(I1034="PO",P1034-SUM(Q1034:R1034)))</f>
        <v>38111</v>
      </c>
      <c r="V1034" s="43" t="n">
        <v>0.1642</v>
      </c>
      <c r="W1034" s="43"/>
      <c r="X1034" s="43" t="n">
        <f aca="false">W1034-V1034</f>
        <v>-0.1642</v>
      </c>
      <c r="Y1034" s="23" t="n">
        <v>0.1642</v>
      </c>
      <c r="Z1034" s="44"/>
      <c r="AA1034" s="44"/>
      <c r="AM1034" s="23" t="str">
        <f aca="false">D1034</f>
        <v>Sanmina</v>
      </c>
      <c r="AN1034" s="23" t="s">
        <v>3124</v>
      </c>
      <c r="AT1034" s="44"/>
      <c r="AU1034" s="44"/>
      <c r="BD1034" s="23" t="s">
        <v>182</v>
      </c>
      <c r="BE1034" s="1" t="s">
        <v>183</v>
      </c>
    </row>
    <row r="1035" customFormat="false" ht="15" hidden="false" customHeight="true" outlineLevel="0" collapsed="false">
      <c r="A1035" s="23" t="s">
        <v>4277</v>
      </c>
      <c r="B1035" s="23" t="s">
        <v>4278</v>
      </c>
      <c r="C1035" s="40" t="s">
        <v>177</v>
      </c>
      <c r="D1035" s="23" t="s">
        <v>1471</v>
      </c>
      <c r="E1035" s="23" t="s">
        <v>4279</v>
      </c>
      <c r="F1035" s="23" t="s">
        <v>4280</v>
      </c>
      <c r="G1035" s="23" t="n">
        <v>201</v>
      </c>
      <c r="H1035" s="23" t="n">
        <v>10000</v>
      </c>
      <c r="I1035" s="41" t="s">
        <v>180</v>
      </c>
      <c r="K1035" s="23" t="n">
        <v>0</v>
      </c>
      <c r="L1035" s="23" t="n">
        <v>54294</v>
      </c>
      <c r="M1035" s="23" t="n">
        <v>0</v>
      </c>
      <c r="N1035" s="23" t="n">
        <v>10000</v>
      </c>
      <c r="O1035" s="23" t="n">
        <f aca="false">K1035+L1035</f>
        <v>54294</v>
      </c>
      <c r="P1035" s="23" t="n">
        <f aca="false">K1035+L1035+M1035+N1035</f>
        <v>64294</v>
      </c>
      <c r="Q1035" s="23" t="n">
        <v>3520</v>
      </c>
      <c r="R1035" s="23" t="n">
        <v>3015</v>
      </c>
      <c r="S1035" s="23" t="n">
        <v>2681</v>
      </c>
      <c r="T1035" s="23" t="n">
        <v>1049</v>
      </c>
      <c r="U1035" s="42" t="n">
        <f aca="false">IF(I1035="delivery",O1035-SUM(Q1035+R1035),IF(I1035="PO",P1035-SUM(Q1035:R1035)))</f>
        <v>47759</v>
      </c>
      <c r="V1035" s="43" t="n">
        <v>0.00259</v>
      </c>
      <c r="W1035" s="43"/>
      <c r="X1035" s="43" t="n">
        <f aca="false">W1035-V1035</f>
        <v>-0.00259</v>
      </c>
      <c r="Y1035" s="23" t="n">
        <v>0.00195</v>
      </c>
      <c r="Z1035" s="44"/>
      <c r="AA1035" s="44"/>
      <c r="AM1035" s="23" t="str">
        <f aca="false">D1035</f>
        <v>Sanmina</v>
      </c>
      <c r="AN1035" s="23" t="s">
        <v>3124</v>
      </c>
      <c r="AT1035" s="44"/>
      <c r="AU1035" s="44"/>
      <c r="BD1035" s="23" t="s">
        <v>182</v>
      </c>
      <c r="BE1035" s="1" t="s">
        <v>183</v>
      </c>
    </row>
    <row r="1036" customFormat="false" ht="15" hidden="false" customHeight="true" outlineLevel="0" collapsed="false">
      <c r="A1036" s="23" t="s">
        <v>4281</v>
      </c>
      <c r="B1036" s="23" t="s">
        <v>4282</v>
      </c>
      <c r="C1036" s="40" t="s">
        <v>177</v>
      </c>
      <c r="D1036" s="23" t="s">
        <v>1471</v>
      </c>
      <c r="E1036" s="23" t="s">
        <v>4283</v>
      </c>
      <c r="F1036" s="23" t="s">
        <v>4284</v>
      </c>
      <c r="G1036" s="23" t="n">
        <v>201</v>
      </c>
      <c r="H1036" s="23" t="n">
        <v>100000</v>
      </c>
      <c r="I1036" s="41" t="s">
        <v>180</v>
      </c>
      <c r="K1036" s="23" t="n">
        <v>0</v>
      </c>
      <c r="L1036" s="23" t="n">
        <v>950721</v>
      </c>
      <c r="M1036" s="23" t="n">
        <v>0</v>
      </c>
      <c r="N1036" s="23" t="n">
        <v>0</v>
      </c>
      <c r="O1036" s="23" t="n">
        <f aca="false">K1036+L1036</f>
        <v>950721</v>
      </c>
      <c r="P1036" s="23" t="n">
        <f aca="false">K1036+L1036+M1036+N1036</f>
        <v>950721</v>
      </c>
      <c r="Q1036" s="23" t="n">
        <v>168322</v>
      </c>
      <c r="R1036" s="23" t="n">
        <v>249331</v>
      </c>
      <c r="S1036" s="23" t="n">
        <v>182466</v>
      </c>
      <c r="T1036" s="23" t="n">
        <v>721189</v>
      </c>
      <c r="U1036" s="42" t="n">
        <f aca="false">IF(I1036="delivery",O1036-SUM(Q1036+R1036),IF(I1036="PO",P1036-SUM(Q1036:R1036)))</f>
        <v>533068</v>
      </c>
      <c r="V1036" s="43" t="n">
        <v>0.0105</v>
      </c>
      <c r="W1036" s="43"/>
      <c r="X1036" s="43" t="n">
        <f aca="false">W1036-V1036</f>
        <v>-0.0105</v>
      </c>
      <c r="Y1036" s="23" t="n">
        <v>0.01497</v>
      </c>
      <c r="Z1036" s="44"/>
      <c r="AA1036" s="44"/>
      <c r="AM1036" s="23" t="str">
        <f aca="false">D1036</f>
        <v>Sanmina</v>
      </c>
      <c r="AN1036" s="23" t="s">
        <v>3124</v>
      </c>
      <c r="AT1036" s="44"/>
      <c r="AU1036" s="44"/>
      <c r="BD1036" s="23" t="s">
        <v>182</v>
      </c>
      <c r="BE1036" s="1" t="s">
        <v>183</v>
      </c>
    </row>
    <row r="1037" customFormat="false" ht="15" hidden="false" customHeight="true" outlineLevel="0" collapsed="false">
      <c r="A1037" s="23" t="s">
        <v>4285</v>
      </c>
      <c r="B1037" s="23" t="s">
        <v>4286</v>
      </c>
      <c r="C1037" s="40" t="s">
        <v>177</v>
      </c>
      <c r="D1037" s="23" t="s">
        <v>1471</v>
      </c>
      <c r="E1037" s="23" t="s">
        <v>4287</v>
      </c>
      <c r="F1037" s="23" t="s">
        <v>4288</v>
      </c>
      <c r="G1037" s="23" t="n">
        <v>216</v>
      </c>
      <c r="H1037" s="23" t="n">
        <v>3000</v>
      </c>
      <c r="I1037" s="41" t="s">
        <v>180</v>
      </c>
      <c r="K1037" s="23" t="n">
        <v>0</v>
      </c>
      <c r="L1037" s="23" t="n">
        <v>582187</v>
      </c>
      <c r="M1037" s="23" t="n">
        <v>588000</v>
      </c>
      <c r="N1037" s="23" t="n">
        <v>0</v>
      </c>
      <c r="O1037" s="23" t="n">
        <f aca="false">K1037+L1037</f>
        <v>582187</v>
      </c>
      <c r="P1037" s="23" t="n">
        <f aca="false">K1037+L1037+M1037+N1037</f>
        <v>1170187</v>
      </c>
      <c r="Q1037" s="23" t="n">
        <v>237223</v>
      </c>
      <c r="R1037" s="23" t="n">
        <v>699493</v>
      </c>
      <c r="S1037" s="23" t="n">
        <v>624306</v>
      </c>
      <c r="T1037" s="23" t="n">
        <v>150714</v>
      </c>
      <c r="U1037" s="42" t="n">
        <f aca="false">IF(I1037="delivery",O1037-SUM(Q1037+R1037),IF(I1037="PO",P1037-SUM(Q1037:R1037)))</f>
        <v>-354529</v>
      </c>
      <c r="V1037" s="43" t="n">
        <v>0.01825</v>
      </c>
      <c r="W1037" s="43"/>
      <c r="X1037" s="43" t="n">
        <f aca="false">W1037-V1037</f>
        <v>-0.01825</v>
      </c>
      <c r="Y1037" s="23" t="n">
        <v>0.01825</v>
      </c>
      <c r="Z1037" s="44"/>
      <c r="AA1037" s="44"/>
      <c r="AM1037" s="23" t="str">
        <f aca="false">D1037</f>
        <v>Sanmina</v>
      </c>
      <c r="AN1037" s="23" t="s">
        <v>3124</v>
      </c>
      <c r="AT1037" s="44"/>
      <c r="AU1037" s="44"/>
      <c r="BD1037" s="23" t="s">
        <v>182</v>
      </c>
      <c r="BE1037" s="1" t="s">
        <v>183</v>
      </c>
    </row>
    <row r="1038" customFormat="false" ht="15" hidden="false" customHeight="true" outlineLevel="0" collapsed="false">
      <c r="A1038" s="23" t="s">
        <v>4289</v>
      </c>
      <c r="B1038" s="23" t="s">
        <v>4290</v>
      </c>
      <c r="C1038" s="40" t="s">
        <v>177</v>
      </c>
      <c r="D1038" s="23" t="s">
        <v>1471</v>
      </c>
      <c r="E1038" s="23" t="s">
        <v>4291</v>
      </c>
      <c r="F1038" s="23" t="s">
        <v>4292</v>
      </c>
      <c r="G1038" s="23" t="n">
        <v>23</v>
      </c>
      <c r="H1038" s="23" t="n">
        <v>3000</v>
      </c>
      <c r="I1038" s="41" t="s">
        <v>180</v>
      </c>
      <c r="K1038" s="23" t="n">
        <v>0</v>
      </c>
      <c r="L1038" s="23" t="n">
        <v>21832</v>
      </c>
      <c r="M1038" s="23" t="n">
        <v>0</v>
      </c>
      <c r="N1038" s="23" t="n">
        <v>0</v>
      </c>
      <c r="O1038" s="23" t="n">
        <f aca="false">K1038+L1038</f>
        <v>21832</v>
      </c>
      <c r="P1038" s="23" t="n">
        <f aca="false">K1038+L1038+M1038+N1038</f>
        <v>21832</v>
      </c>
      <c r="Q1038" s="23" t="n">
        <v>19260</v>
      </c>
      <c r="R1038" s="23" t="n">
        <v>30866</v>
      </c>
      <c r="S1038" s="23" t="n">
        <v>28744</v>
      </c>
      <c r="T1038" s="23" t="n">
        <v>6794</v>
      </c>
      <c r="U1038" s="42" t="n">
        <f aca="false">IF(I1038="delivery",O1038-SUM(Q1038+R1038),IF(I1038="PO",P1038-SUM(Q1038:R1038)))</f>
        <v>-28294</v>
      </c>
      <c r="V1038" s="43" t="n">
        <v>0.1445</v>
      </c>
      <c r="W1038" s="43"/>
      <c r="X1038" s="43" t="n">
        <f aca="false">W1038-V1038</f>
        <v>-0.1445</v>
      </c>
      <c r="Y1038" s="23" t="n">
        <v>0.1445</v>
      </c>
      <c r="Z1038" s="44"/>
      <c r="AA1038" s="44"/>
      <c r="AM1038" s="23" t="str">
        <f aca="false">D1038</f>
        <v>Sanmina</v>
      </c>
      <c r="AN1038" s="23" t="s">
        <v>3124</v>
      </c>
      <c r="AT1038" s="44"/>
      <c r="AU1038" s="44"/>
      <c r="BD1038" s="23" t="s">
        <v>182</v>
      </c>
      <c r="BE1038" s="1" t="s">
        <v>183</v>
      </c>
    </row>
    <row r="1039" customFormat="false" ht="15" hidden="false" customHeight="true" outlineLevel="0" collapsed="false">
      <c r="A1039" s="23" t="s">
        <v>4293</v>
      </c>
      <c r="B1039" s="23" t="s">
        <v>4294</v>
      </c>
      <c r="C1039" s="40" t="s">
        <v>177</v>
      </c>
      <c r="D1039" s="23" t="s">
        <v>1471</v>
      </c>
      <c r="E1039" s="23" t="s">
        <v>4295</v>
      </c>
      <c r="F1039" s="23" t="s">
        <v>4296</v>
      </c>
      <c r="G1039" s="23" t="n">
        <v>216</v>
      </c>
      <c r="H1039" s="23" t="n">
        <v>4000</v>
      </c>
      <c r="I1039" s="41" t="s">
        <v>188</v>
      </c>
      <c r="K1039" s="23" t="n">
        <v>0</v>
      </c>
      <c r="L1039" s="23" t="n">
        <v>4860</v>
      </c>
      <c r="M1039" s="23" t="n">
        <v>0</v>
      </c>
      <c r="N1039" s="23" t="n">
        <v>0</v>
      </c>
      <c r="O1039" s="23" t="n">
        <f aca="false">K1039+L1039</f>
        <v>4860</v>
      </c>
      <c r="P1039" s="23" t="n">
        <f aca="false">K1039+L1039+M1039+N1039</f>
        <v>4860</v>
      </c>
      <c r="Q1039" s="23" t="n">
        <v>163</v>
      </c>
      <c r="R1039" s="23" t="n">
        <v>32</v>
      </c>
      <c r="S1039" s="23" t="n">
        <v>16</v>
      </c>
      <c r="T1039" s="23" t="n">
        <v>8</v>
      </c>
      <c r="U1039" s="42" t="n">
        <f aca="false">IF(I1039="delivery",O1039-SUM(Q1039+R1039),IF(I1039="PO",P1039-SUM(Q1039:R1039)))</f>
        <v>4665</v>
      </c>
      <c r="V1039" s="43" t="n">
        <v>0.01068</v>
      </c>
      <c r="W1039" s="43"/>
      <c r="X1039" s="43" t="n">
        <f aca="false">W1039-V1039</f>
        <v>-0.01068</v>
      </c>
      <c r="Y1039" s="23" t="n">
        <v>0.012</v>
      </c>
      <c r="Z1039" s="44"/>
      <c r="AA1039" s="44"/>
      <c r="AM1039" s="23" t="str">
        <f aca="false">D1039</f>
        <v>Sanmina</v>
      </c>
      <c r="AN1039" s="23" t="s">
        <v>3124</v>
      </c>
      <c r="AT1039" s="44"/>
      <c r="AU1039" s="44"/>
      <c r="BD1039" s="23" t="s">
        <v>182</v>
      </c>
      <c r="BE1039" s="1" t="s">
        <v>183</v>
      </c>
    </row>
    <row r="1040" customFormat="false" ht="15" hidden="false" customHeight="true" outlineLevel="0" collapsed="false">
      <c r="A1040" s="23" t="s">
        <v>4297</v>
      </c>
      <c r="B1040" s="23" t="s">
        <v>4298</v>
      </c>
      <c r="C1040" s="40" t="s">
        <v>177</v>
      </c>
      <c r="D1040" s="23" t="s">
        <v>1471</v>
      </c>
      <c r="E1040" s="23" t="s">
        <v>4299</v>
      </c>
      <c r="F1040" s="23" t="s">
        <v>4300</v>
      </c>
      <c r="G1040" s="23" t="n">
        <v>55</v>
      </c>
      <c r="H1040" s="23" t="n">
        <v>1</v>
      </c>
      <c r="I1040" s="41" t="s">
        <v>188</v>
      </c>
      <c r="K1040" s="23" t="n">
        <v>0</v>
      </c>
      <c r="L1040" s="23" t="n">
        <v>0</v>
      </c>
      <c r="M1040" s="23" t="n">
        <v>0</v>
      </c>
      <c r="N1040" s="23" t="n">
        <v>0</v>
      </c>
      <c r="O1040" s="23" t="n">
        <f aca="false">K1040+L1040</f>
        <v>0</v>
      </c>
      <c r="P1040" s="23" t="n">
        <f aca="false">K1040+L1040+M1040+N1040</f>
        <v>0</v>
      </c>
      <c r="Q1040" s="23" t="n">
        <v>180</v>
      </c>
      <c r="R1040" s="23" t="n">
        <v>1744</v>
      </c>
      <c r="S1040" s="23" t="n">
        <v>1072</v>
      </c>
      <c r="T1040" s="23" t="n">
        <v>192</v>
      </c>
      <c r="U1040" s="42" t="n">
        <f aca="false">IF(I1040="delivery",O1040-SUM(Q1040+R1040),IF(I1040="PO",P1040-SUM(Q1040:R1040)))</f>
        <v>-1924</v>
      </c>
      <c r="V1040" s="43" t="n">
        <v>0.00779</v>
      </c>
      <c r="W1040" s="43"/>
      <c r="X1040" s="43" t="n">
        <f aca="false">W1040-V1040</f>
        <v>-0.00779</v>
      </c>
      <c r="Z1040" s="44"/>
      <c r="AA1040" s="44"/>
      <c r="AM1040" s="23" t="str">
        <f aca="false">D1040</f>
        <v>Sanmina</v>
      </c>
      <c r="AN1040" s="23" t="s">
        <v>3124</v>
      </c>
      <c r="AT1040" s="44"/>
      <c r="AU1040" s="44"/>
      <c r="BD1040" s="23" t="s">
        <v>182</v>
      </c>
      <c r="BE1040" s="1" t="s">
        <v>183</v>
      </c>
    </row>
    <row r="1041" customFormat="false" ht="15" hidden="false" customHeight="true" outlineLevel="0" collapsed="false">
      <c r="A1041" s="23" t="s">
        <v>4301</v>
      </c>
      <c r="B1041" s="23" t="s">
        <v>4302</v>
      </c>
      <c r="C1041" s="40" t="s">
        <v>177</v>
      </c>
      <c r="D1041" s="23" t="s">
        <v>1471</v>
      </c>
      <c r="E1041" s="23" t="s">
        <v>4303</v>
      </c>
      <c r="F1041" s="23" t="s">
        <v>4304</v>
      </c>
      <c r="G1041" s="23" t="n">
        <v>216</v>
      </c>
      <c r="H1041" s="23" t="n">
        <v>12000</v>
      </c>
      <c r="I1041" s="41" t="s">
        <v>180</v>
      </c>
      <c r="K1041" s="23" t="n">
        <v>0</v>
      </c>
      <c r="L1041" s="23" t="n">
        <v>253114</v>
      </c>
      <c r="M1041" s="23" t="n">
        <v>44000</v>
      </c>
      <c r="N1041" s="23" t="n">
        <v>208000</v>
      </c>
      <c r="O1041" s="23" t="n">
        <f aca="false">K1041+L1041</f>
        <v>253114</v>
      </c>
      <c r="P1041" s="23" t="n">
        <f aca="false">K1041+L1041+M1041+N1041</f>
        <v>505114</v>
      </c>
      <c r="Q1041" s="23" t="n">
        <v>314170</v>
      </c>
      <c r="R1041" s="23" t="n">
        <v>146291</v>
      </c>
      <c r="S1041" s="23" t="n">
        <v>182964</v>
      </c>
      <c r="T1041" s="23" t="n">
        <v>26826</v>
      </c>
      <c r="U1041" s="42" t="n">
        <f aca="false">IF(I1041="delivery",O1041-SUM(Q1041+R1041),IF(I1041="PO",P1041-SUM(Q1041:R1041)))</f>
        <v>-207347</v>
      </c>
      <c r="V1041" s="43" t="n">
        <v>0.00572</v>
      </c>
      <c r="W1041" s="43"/>
      <c r="X1041" s="43" t="n">
        <f aca="false">W1041-V1041</f>
        <v>-0.00572</v>
      </c>
      <c r="Z1041" s="44"/>
      <c r="AA1041" s="44"/>
      <c r="AM1041" s="23" t="str">
        <f aca="false">D1041</f>
        <v>Sanmina</v>
      </c>
      <c r="AN1041" s="23" t="s">
        <v>3124</v>
      </c>
      <c r="AT1041" s="44"/>
      <c r="AU1041" s="44"/>
      <c r="BD1041" s="23" t="s">
        <v>182</v>
      </c>
      <c r="BE1041" s="1" t="s">
        <v>183</v>
      </c>
    </row>
    <row r="1042" customFormat="false" ht="15" hidden="false" customHeight="true" outlineLevel="0" collapsed="false">
      <c r="A1042" s="23" t="s">
        <v>4305</v>
      </c>
      <c r="B1042" s="23" t="s">
        <v>4306</v>
      </c>
      <c r="C1042" s="40" t="s">
        <v>177</v>
      </c>
      <c r="D1042" s="23" t="s">
        <v>1471</v>
      </c>
      <c r="E1042" s="23" t="s">
        <v>4307</v>
      </c>
      <c r="F1042" s="23" t="s">
        <v>4308</v>
      </c>
      <c r="G1042" s="23" t="n">
        <v>161</v>
      </c>
      <c r="H1042" s="23" t="n">
        <v>15000</v>
      </c>
      <c r="I1042" s="41" t="s">
        <v>188</v>
      </c>
      <c r="K1042" s="23" t="n">
        <v>0</v>
      </c>
      <c r="L1042" s="23" t="n">
        <v>14107</v>
      </c>
      <c r="M1042" s="23" t="n">
        <v>0</v>
      </c>
      <c r="N1042" s="23" t="n">
        <v>0</v>
      </c>
      <c r="O1042" s="23" t="n">
        <f aca="false">K1042+L1042</f>
        <v>14107</v>
      </c>
      <c r="P1042" s="23" t="n">
        <f aca="false">K1042+L1042+M1042+N1042</f>
        <v>14107</v>
      </c>
      <c r="Q1042" s="23" t="n">
        <v>540</v>
      </c>
      <c r="R1042" s="23" t="n">
        <v>0</v>
      </c>
      <c r="S1042" s="23" t="n">
        <v>0</v>
      </c>
      <c r="T1042" s="23" t="n">
        <v>0</v>
      </c>
      <c r="U1042" s="42" t="n">
        <f aca="false">IF(I1042="delivery",O1042-SUM(Q1042+R1042),IF(I1042="PO",P1042-SUM(Q1042:R1042)))</f>
        <v>13567</v>
      </c>
      <c r="V1042" s="43" t="n">
        <v>0.00154</v>
      </c>
      <c r="W1042" s="43"/>
      <c r="X1042" s="43" t="n">
        <f aca="false">W1042-V1042</f>
        <v>-0.00154</v>
      </c>
      <c r="Z1042" s="44"/>
      <c r="AA1042" s="44"/>
      <c r="AM1042" s="23" t="str">
        <f aca="false">D1042</f>
        <v>Sanmina</v>
      </c>
      <c r="AN1042" s="23" t="s">
        <v>3124</v>
      </c>
      <c r="AT1042" s="44"/>
      <c r="AU1042" s="44"/>
      <c r="BD1042" s="23" t="s">
        <v>182</v>
      </c>
      <c r="BE1042" s="1" t="s">
        <v>183</v>
      </c>
    </row>
    <row r="1043" customFormat="false" ht="15" hidden="false" customHeight="true" outlineLevel="0" collapsed="false">
      <c r="A1043" s="23" t="s">
        <v>4309</v>
      </c>
      <c r="B1043" s="23" t="s">
        <v>4310</v>
      </c>
      <c r="C1043" s="40" t="s">
        <v>177</v>
      </c>
      <c r="D1043" s="23" t="s">
        <v>1471</v>
      </c>
      <c r="E1043" s="23" t="s">
        <v>4311</v>
      </c>
      <c r="F1043" s="23" t="s">
        <v>4312</v>
      </c>
      <c r="G1043" s="23" t="n">
        <v>153</v>
      </c>
      <c r="H1043" s="23" t="n">
        <v>15000</v>
      </c>
      <c r="I1043" s="41" t="s">
        <v>188</v>
      </c>
      <c r="K1043" s="23" t="n">
        <v>0</v>
      </c>
      <c r="L1043" s="23" t="n">
        <v>13352</v>
      </c>
      <c r="M1043" s="23" t="n">
        <v>0</v>
      </c>
      <c r="N1043" s="23" t="n">
        <v>0</v>
      </c>
      <c r="O1043" s="23" t="n">
        <f aca="false">K1043+L1043</f>
        <v>13352</v>
      </c>
      <c r="P1043" s="23" t="n">
        <f aca="false">K1043+L1043+M1043+N1043</f>
        <v>13352</v>
      </c>
      <c r="Q1043" s="23" t="n">
        <v>1260</v>
      </c>
      <c r="R1043" s="23" t="n">
        <v>768</v>
      </c>
      <c r="S1043" s="23" t="n">
        <v>768</v>
      </c>
      <c r="T1043" s="23" t="n">
        <v>256</v>
      </c>
      <c r="U1043" s="42" t="n">
        <f aca="false">IF(I1043="delivery",O1043-SUM(Q1043+R1043),IF(I1043="PO",P1043-SUM(Q1043:R1043)))</f>
        <v>11324</v>
      </c>
      <c r="V1043" s="43" t="n">
        <v>0.0023</v>
      </c>
      <c r="W1043" s="43"/>
      <c r="X1043" s="43" t="n">
        <f aca="false">W1043-V1043</f>
        <v>-0.0023</v>
      </c>
      <c r="Z1043" s="44"/>
      <c r="AA1043" s="44"/>
      <c r="AM1043" s="23" t="str">
        <f aca="false">D1043</f>
        <v>Sanmina</v>
      </c>
      <c r="AN1043" s="23" t="s">
        <v>3124</v>
      </c>
      <c r="AT1043" s="44"/>
      <c r="AU1043" s="44"/>
      <c r="BD1043" s="23" t="s">
        <v>182</v>
      </c>
      <c r="BE1043" s="1" t="s">
        <v>183</v>
      </c>
    </row>
    <row r="1044" customFormat="false" ht="15" hidden="false" customHeight="true" outlineLevel="0" collapsed="false">
      <c r="A1044" s="23" t="s">
        <v>4313</v>
      </c>
      <c r="B1044" s="23" t="s">
        <v>4314</v>
      </c>
      <c r="C1044" s="40" t="s">
        <v>177</v>
      </c>
      <c r="D1044" s="23" t="s">
        <v>1471</v>
      </c>
      <c r="E1044" s="23" t="s">
        <v>4315</v>
      </c>
      <c r="F1044" s="23" t="s">
        <v>4316</v>
      </c>
      <c r="G1044" s="23" t="n">
        <v>288</v>
      </c>
      <c r="H1044" s="23" t="n">
        <v>10000</v>
      </c>
      <c r="I1044" s="41" t="s">
        <v>188</v>
      </c>
      <c r="K1044" s="23" t="n">
        <v>0</v>
      </c>
      <c r="L1044" s="23" t="n">
        <v>0</v>
      </c>
      <c r="M1044" s="23" t="n">
        <v>0</v>
      </c>
      <c r="N1044" s="23" t="n">
        <v>0</v>
      </c>
      <c r="O1044" s="23" t="n">
        <f aca="false">K1044+L1044</f>
        <v>0</v>
      </c>
      <c r="P1044" s="23" t="n">
        <f aca="false">K1044+L1044+M1044+N1044</f>
        <v>0</v>
      </c>
      <c r="Q1044" s="23" t="n">
        <v>0</v>
      </c>
      <c r="R1044" s="23" t="n">
        <v>0</v>
      </c>
      <c r="S1044" s="23" t="n">
        <v>0</v>
      </c>
      <c r="T1044" s="23" t="n">
        <v>0</v>
      </c>
      <c r="U1044" s="42" t="n">
        <f aca="false">IF(I1044="delivery",O1044-SUM(Q1044+R1044),IF(I1044="PO",P1044-SUM(Q1044:R1044)))</f>
        <v>0</v>
      </c>
      <c r="V1044" s="43" t="n">
        <v>0.0048</v>
      </c>
      <c r="W1044" s="43"/>
      <c r="X1044" s="43" t="n">
        <f aca="false">W1044-V1044</f>
        <v>-0.0048</v>
      </c>
      <c r="Z1044" s="44"/>
      <c r="AA1044" s="44"/>
      <c r="AM1044" s="23" t="str">
        <f aca="false">D1044</f>
        <v>Sanmina</v>
      </c>
      <c r="AN1044" s="23" t="s">
        <v>3124</v>
      </c>
      <c r="AT1044" s="44"/>
      <c r="AU1044" s="44"/>
      <c r="BD1044" s="23" t="s">
        <v>412</v>
      </c>
      <c r="BE1044" s="1" t="s">
        <v>183</v>
      </c>
    </row>
    <row r="1045" customFormat="false" ht="15" hidden="false" customHeight="true" outlineLevel="0" collapsed="false">
      <c r="A1045" s="23" t="s">
        <v>4317</v>
      </c>
      <c r="B1045" s="23" t="s">
        <v>4318</v>
      </c>
      <c r="C1045" s="40" t="s">
        <v>177</v>
      </c>
      <c r="D1045" s="23" t="s">
        <v>1471</v>
      </c>
      <c r="E1045" s="23" t="s">
        <v>4319</v>
      </c>
      <c r="F1045" s="23" t="s">
        <v>4320</v>
      </c>
      <c r="G1045" s="23" t="n">
        <v>201</v>
      </c>
      <c r="H1045" s="23" t="n">
        <v>10000</v>
      </c>
      <c r="I1045" s="41" t="s">
        <v>180</v>
      </c>
      <c r="K1045" s="23" t="n">
        <v>0</v>
      </c>
      <c r="L1045" s="23" t="n">
        <v>127054</v>
      </c>
      <c r="M1045" s="23" t="n">
        <v>0</v>
      </c>
      <c r="N1045" s="23" t="n">
        <v>0</v>
      </c>
      <c r="O1045" s="23" t="n">
        <f aca="false">K1045+L1045</f>
        <v>127054</v>
      </c>
      <c r="P1045" s="23" t="n">
        <f aca="false">K1045+L1045+M1045+N1045</f>
        <v>127054</v>
      </c>
      <c r="Q1045" s="23" t="n">
        <v>2761</v>
      </c>
      <c r="R1045" s="23" t="n">
        <v>3392</v>
      </c>
      <c r="S1045" s="23" t="n">
        <v>1816</v>
      </c>
      <c r="T1045" s="23" t="n">
        <v>882</v>
      </c>
      <c r="U1045" s="42" t="n">
        <f aca="false">IF(I1045="delivery",O1045-SUM(Q1045+R1045),IF(I1045="PO",P1045-SUM(Q1045:R1045)))</f>
        <v>120901</v>
      </c>
      <c r="V1045" s="43" t="n">
        <v>0.00297</v>
      </c>
      <c r="W1045" s="43"/>
      <c r="X1045" s="43" t="n">
        <f aca="false">W1045-V1045</f>
        <v>-0.00297</v>
      </c>
      <c r="Z1045" s="44"/>
      <c r="AA1045" s="44"/>
      <c r="AM1045" s="23" t="str">
        <f aca="false">D1045</f>
        <v>Sanmina</v>
      </c>
      <c r="AN1045" s="23" t="s">
        <v>3124</v>
      </c>
      <c r="AT1045" s="44"/>
      <c r="AU1045" s="44"/>
      <c r="BD1045" s="23" t="s">
        <v>182</v>
      </c>
      <c r="BE1045" s="1" t="s">
        <v>183</v>
      </c>
    </row>
    <row r="1046" customFormat="false" ht="15" hidden="false" customHeight="true" outlineLevel="0" collapsed="false">
      <c r="A1046" s="23" t="s">
        <v>4321</v>
      </c>
      <c r="B1046" s="23" t="s">
        <v>4322</v>
      </c>
      <c r="C1046" s="40" t="s">
        <v>177</v>
      </c>
      <c r="D1046" s="23" t="s">
        <v>1471</v>
      </c>
      <c r="E1046" s="23" t="s">
        <v>4323</v>
      </c>
      <c r="F1046" s="23" t="s">
        <v>4324</v>
      </c>
      <c r="G1046" s="23" t="n">
        <v>73</v>
      </c>
      <c r="H1046" s="23" t="n">
        <v>3500</v>
      </c>
      <c r="I1046" s="41" t="s">
        <v>180</v>
      </c>
      <c r="K1046" s="23" t="n">
        <v>0</v>
      </c>
      <c r="L1046" s="23" t="n">
        <v>75166</v>
      </c>
      <c r="M1046" s="23" t="n">
        <v>0</v>
      </c>
      <c r="N1046" s="23" t="n">
        <v>0</v>
      </c>
      <c r="O1046" s="23" t="n">
        <f aca="false">K1046+L1046</f>
        <v>75166</v>
      </c>
      <c r="P1046" s="23" t="n">
        <f aca="false">K1046+L1046+M1046+N1046</f>
        <v>75166</v>
      </c>
      <c r="Q1046" s="23" t="n">
        <v>13178</v>
      </c>
      <c r="R1046" s="23" t="n">
        <v>7904</v>
      </c>
      <c r="S1046" s="23" t="n">
        <v>10184</v>
      </c>
      <c r="T1046" s="23" t="n">
        <v>1520</v>
      </c>
      <c r="U1046" s="42" t="n">
        <f aca="false">IF(I1046="delivery",O1046-SUM(Q1046+R1046),IF(I1046="PO",P1046-SUM(Q1046:R1046)))</f>
        <v>54084</v>
      </c>
      <c r="V1046" s="43" t="n">
        <v>0.2079</v>
      </c>
      <c r="W1046" s="43"/>
      <c r="X1046" s="43" t="n">
        <f aca="false">W1046-V1046</f>
        <v>-0.2079</v>
      </c>
      <c r="Z1046" s="44"/>
      <c r="AA1046" s="44"/>
      <c r="AM1046" s="23" t="str">
        <f aca="false">D1046</f>
        <v>Sanmina</v>
      </c>
      <c r="AN1046" s="23" t="s">
        <v>3124</v>
      </c>
      <c r="AT1046" s="44"/>
      <c r="AU1046" s="44"/>
      <c r="BD1046" s="23" t="s">
        <v>182</v>
      </c>
      <c r="BE1046" s="1" t="s">
        <v>183</v>
      </c>
    </row>
    <row r="1047" customFormat="false" ht="15" hidden="false" customHeight="true" outlineLevel="0" collapsed="false">
      <c r="A1047" s="23" t="s">
        <v>4325</v>
      </c>
      <c r="B1047" s="23" t="s">
        <v>4326</v>
      </c>
      <c r="C1047" s="40" t="s">
        <v>177</v>
      </c>
      <c r="D1047" s="23" t="s">
        <v>1471</v>
      </c>
      <c r="E1047" s="23" t="s">
        <v>4327</v>
      </c>
      <c r="F1047" s="23" t="s">
        <v>4328</v>
      </c>
      <c r="G1047" s="23" t="n">
        <v>121</v>
      </c>
      <c r="H1047" s="23" t="n">
        <v>75000</v>
      </c>
      <c r="I1047" s="41" t="s">
        <v>180</v>
      </c>
      <c r="K1047" s="23" t="n">
        <v>0</v>
      </c>
      <c r="L1047" s="23" t="n">
        <v>265816</v>
      </c>
      <c r="M1047" s="23" t="n">
        <v>0</v>
      </c>
      <c r="N1047" s="23" t="n">
        <v>0</v>
      </c>
      <c r="O1047" s="23" t="n">
        <f aca="false">K1047+L1047</f>
        <v>265816</v>
      </c>
      <c r="P1047" s="23" t="n">
        <f aca="false">K1047+L1047+M1047+N1047</f>
        <v>265816</v>
      </c>
      <c r="Q1047" s="23" t="n">
        <v>126168</v>
      </c>
      <c r="R1047" s="23" t="n">
        <v>69468</v>
      </c>
      <c r="S1047" s="23" t="n">
        <v>72380</v>
      </c>
      <c r="T1047" s="23" t="n">
        <v>22260</v>
      </c>
      <c r="U1047" s="42" t="n">
        <f aca="false">IF(I1047="delivery",O1047-SUM(Q1047+R1047),IF(I1047="PO",P1047-SUM(Q1047:R1047)))</f>
        <v>70180</v>
      </c>
      <c r="V1047" s="43" t="n">
        <v>0.00247</v>
      </c>
      <c r="W1047" s="43"/>
      <c r="X1047" s="43" t="n">
        <f aca="false">W1047-V1047</f>
        <v>-0.00247</v>
      </c>
      <c r="Z1047" s="44"/>
      <c r="AA1047" s="44"/>
      <c r="AM1047" s="23" t="str">
        <f aca="false">D1047</f>
        <v>Sanmina</v>
      </c>
      <c r="AN1047" s="23" t="s">
        <v>3124</v>
      </c>
      <c r="AT1047" s="44"/>
      <c r="AU1047" s="44"/>
      <c r="BD1047" s="23" t="s">
        <v>182</v>
      </c>
      <c r="BE1047" s="1" t="s">
        <v>183</v>
      </c>
    </row>
    <row r="1048" customFormat="false" ht="15" hidden="false" customHeight="true" outlineLevel="0" collapsed="false">
      <c r="A1048" s="23" t="s">
        <v>4329</v>
      </c>
      <c r="B1048" s="23" t="s">
        <v>4330</v>
      </c>
      <c r="C1048" s="40" t="s">
        <v>177</v>
      </c>
      <c r="D1048" s="23" t="s">
        <v>1471</v>
      </c>
      <c r="E1048" s="23" t="s">
        <v>4331</v>
      </c>
      <c r="F1048" s="23" t="s">
        <v>4332</v>
      </c>
      <c r="G1048" s="23" t="n">
        <v>201</v>
      </c>
      <c r="H1048" s="23" t="n">
        <v>100000</v>
      </c>
      <c r="I1048" s="41" t="s">
        <v>180</v>
      </c>
      <c r="K1048" s="23" t="n">
        <v>0</v>
      </c>
      <c r="L1048" s="23" t="n">
        <v>33630</v>
      </c>
      <c r="M1048" s="23" t="n">
        <v>30000</v>
      </c>
      <c r="N1048" s="23" t="n">
        <v>30000</v>
      </c>
      <c r="O1048" s="23" t="n">
        <f aca="false">K1048+L1048</f>
        <v>33630</v>
      </c>
      <c r="P1048" s="23" t="n">
        <f aca="false">K1048+L1048+M1048+N1048</f>
        <v>93630</v>
      </c>
      <c r="Q1048" s="23" t="n">
        <v>41838</v>
      </c>
      <c r="R1048" s="23" t="n">
        <v>24181</v>
      </c>
      <c r="S1048" s="23" t="n">
        <v>26961</v>
      </c>
      <c r="T1048" s="23" t="n">
        <v>7991</v>
      </c>
      <c r="U1048" s="42" t="n">
        <f aca="false">IF(I1048="delivery",O1048-SUM(Q1048+R1048),IF(I1048="PO",P1048-SUM(Q1048:R1048)))</f>
        <v>-32389</v>
      </c>
      <c r="V1048" s="43" t="n">
        <v>0.00065</v>
      </c>
      <c r="W1048" s="43"/>
      <c r="X1048" s="43" t="n">
        <f aca="false">W1048-V1048</f>
        <v>-0.00065</v>
      </c>
      <c r="Y1048" s="23" t="n">
        <v>0.00061</v>
      </c>
      <c r="Z1048" s="44"/>
      <c r="AA1048" s="44"/>
      <c r="AM1048" s="23" t="str">
        <f aca="false">D1048</f>
        <v>Sanmina</v>
      </c>
      <c r="AN1048" s="23" t="s">
        <v>3124</v>
      </c>
      <c r="AT1048" s="44"/>
      <c r="AU1048" s="44"/>
      <c r="BD1048" s="23" t="s">
        <v>182</v>
      </c>
      <c r="BE1048" s="1" t="s">
        <v>183</v>
      </c>
    </row>
    <row r="1049" customFormat="false" ht="15" hidden="false" customHeight="true" outlineLevel="0" collapsed="false">
      <c r="A1049" s="23" t="s">
        <v>4333</v>
      </c>
      <c r="B1049" s="23" t="s">
        <v>4334</v>
      </c>
      <c r="C1049" s="40" t="s">
        <v>177</v>
      </c>
      <c r="D1049" s="23" t="s">
        <v>1471</v>
      </c>
      <c r="E1049" s="23" t="s">
        <v>4335</v>
      </c>
      <c r="F1049" s="23" t="s">
        <v>4336</v>
      </c>
      <c r="G1049" s="23" t="n">
        <v>216</v>
      </c>
      <c r="H1049" s="23" t="n">
        <v>40000</v>
      </c>
      <c r="I1049" s="41" t="s">
        <v>180</v>
      </c>
      <c r="K1049" s="23" t="n">
        <v>0</v>
      </c>
      <c r="L1049" s="23" t="n">
        <v>51134</v>
      </c>
      <c r="M1049" s="23" t="n">
        <v>0</v>
      </c>
      <c r="N1049" s="23" t="n">
        <v>16000</v>
      </c>
      <c r="O1049" s="23" t="n">
        <f aca="false">K1049+L1049</f>
        <v>51134</v>
      </c>
      <c r="P1049" s="23" t="n">
        <f aca="false">K1049+L1049+M1049+N1049</f>
        <v>67134</v>
      </c>
      <c r="Q1049" s="23" t="n">
        <v>43551</v>
      </c>
      <c r="R1049" s="23" t="n">
        <v>23189</v>
      </c>
      <c r="S1049" s="23" t="n">
        <v>33541</v>
      </c>
      <c r="T1049" s="23" t="n">
        <v>3463</v>
      </c>
      <c r="U1049" s="42" t="n">
        <f aca="false">IF(I1049="delivery",O1049-SUM(Q1049+R1049),IF(I1049="PO",P1049-SUM(Q1049:R1049)))</f>
        <v>-15606</v>
      </c>
      <c r="V1049" s="43" t="n">
        <v>0.0097</v>
      </c>
      <c r="W1049" s="43"/>
      <c r="X1049" s="43" t="n">
        <f aca="false">W1049-V1049</f>
        <v>-0.0097</v>
      </c>
      <c r="Y1049" s="23" t="n">
        <v>0.0098</v>
      </c>
      <c r="Z1049" s="44"/>
      <c r="AA1049" s="44"/>
      <c r="AM1049" s="23" t="str">
        <f aca="false">D1049</f>
        <v>Sanmina</v>
      </c>
      <c r="AN1049" s="23" t="s">
        <v>3124</v>
      </c>
      <c r="AT1049" s="44"/>
      <c r="AU1049" s="44"/>
      <c r="BD1049" s="23" t="s">
        <v>182</v>
      </c>
      <c r="BE1049" s="1" t="s">
        <v>183</v>
      </c>
    </row>
    <row r="1050" customFormat="false" ht="15" hidden="false" customHeight="true" outlineLevel="0" collapsed="false">
      <c r="A1050" s="23" t="s">
        <v>4337</v>
      </c>
      <c r="B1050" s="23" t="s">
        <v>4338</v>
      </c>
      <c r="C1050" s="40" t="s">
        <v>177</v>
      </c>
      <c r="D1050" s="23" t="s">
        <v>1471</v>
      </c>
      <c r="E1050" s="23" t="s">
        <v>4339</v>
      </c>
      <c r="F1050" s="23" t="s">
        <v>4340</v>
      </c>
      <c r="G1050" s="23" t="n">
        <v>103</v>
      </c>
      <c r="H1050" s="23" t="n">
        <v>10000</v>
      </c>
      <c r="I1050" s="41" t="s">
        <v>180</v>
      </c>
      <c r="K1050" s="23" t="n">
        <v>0</v>
      </c>
      <c r="L1050" s="23" t="n">
        <v>1657832</v>
      </c>
      <c r="M1050" s="23" t="n">
        <v>0</v>
      </c>
      <c r="N1050" s="23" t="n">
        <v>2360000</v>
      </c>
      <c r="O1050" s="23" t="n">
        <f aca="false">K1050+L1050</f>
        <v>1657832</v>
      </c>
      <c r="P1050" s="23" t="n">
        <f aca="false">K1050+L1050+M1050+N1050</f>
        <v>4017832</v>
      </c>
      <c r="Q1050" s="23" t="n">
        <v>978517</v>
      </c>
      <c r="R1050" s="23" t="n">
        <v>2456633</v>
      </c>
      <c r="S1050" s="23" t="n">
        <v>1895939</v>
      </c>
      <c r="T1050" s="23" t="n">
        <v>1385668</v>
      </c>
      <c r="U1050" s="42" t="n">
        <f aca="false">IF(I1050="delivery",O1050-SUM(Q1050+R1050),IF(I1050="PO",P1050-SUM(Q1050:R1050)))</f>
        <v>-1777318</v>
      </c>
      <c r="V1050" s="43" t="n">
        <v>0.00329</v>
      </c>
      <c r="W1050" s="43"/>
      <c r="X1050" s="43" t="n">
        <f aca="false">W1050-V1050</f>
        <v>-0.00329</v>
      </c>
      <c r="Z1050" s="44"/>
      <c r="AA1050" s="44"/>
      <c r="AM1050" s="23" t="str">
        <f aca="false">D1050</f>
        <v>Sanmina</v>
      </c>
      <c r="AN1050" s="23" t="s">
        <v>3124</v>
      </c>
      <c r="AT1050" s="44"/>
      <c r="AU1050" s="44"/>
      <c r="BD1050" s="23" t="s">
        <v>182</v>
      </c>
      <c r="BE1050" s="1" t="s">
        <v>183</v>
      </c>
    </row>
    <row r="1051" customFormat="false" ht="15" hidden="false" customHeight="true" outlineLevel="0" collapsed="false">
      <c r="A1051" s="23" t="s">
        <v>4341</v>
      </c>
      <c r="B1051" s="23" t="s">
        <v>4342</v>
      </c>
      <c r="C1051" s="40" t="s">
        <v>177</v>
      </c>
      <c r="D1051" s="23" t="s">
        <v>1471</v>
      </c>
      <c r="E1051" s="23" t="s">
        <v>4343</v>
      </c>
      <c r="F1051" s="23" t="s">
        <v>4344</v>
      </c>
      <c r="G1051" s="23" t="n">
        <v>201</v>
      </c>
      <c r="H1051" s="23" t="n">
        <v>10000</v>
      </c>
      <c r="I1051" s="41" t="s">
        <v>180</v>
      </c>
      <c r="K1051" s="23" t="n">
        <v>0</v>
      </c>
      <c r="L1051" s="23" t="n">
        <v>23482</v>
      </c>
      <c r="M1051" s="23" t="n">
        <v>40000</v>
      </c>
      <c r="N1051" s="23" t="n">
        <v>0</v>
      </c>
      <c r="O1051" s="23" t="n">
        <f aca="false">K1051+L1051</f>
        <v>23482</v>
      </c>
      <c r="P1051" s="23" t="n">
        <f aca="false">K1051+L1051+M1051+N1051</f>
        <v>63482</v>
      </c>
      <c r="Q1051" s="23" t="n">
        <v>27193</v>
      </c>
      <c r="R1051" s="23" t="n">
        <v>15246</v>
      </c>
      <c r="S1051" s="23" t="n">
        <v>20717</v>
      </c>
      <c r="T1051" s="23" t="n">
        <v>4779</v>
      </c>
      <c r="U1051" s="42" t="n">
        <f aca="false">IF(I1051="delivery",O1051-SUM(Q1051+R1051),IF(I1051="PO",P1051-SUM(Q1051:R1051)))</f>
        <v>-18957</v>
      </c>
      <c r="V1051" s="43" t="n">
        <v>0.00154</v>
      </c>
      <c r="W1051" s="43"/>
      <c r="X1051" s="43" t="n">
        <f aca="false">W1051-V1051</f>
        <v>-0.00154</v>
      </c>
      <c r="Y1051" s="23" t="n">
        <v>0.0011</v>
      </c>
      <c r="Z1051" s="44"/>
      <c r="AA1051" s="44"/>
      <c r="AM1051" s="23" t="str">
        <f aca="false">D1051</f>
        <v>Sanmina</v>
      </c>
      <c r="AN1051" s="23" t="s">
        <v>3124</v>
      </c>
      <c r="AT1051" s="44"/>
      <c r="AU1051" s="44"/>
      <c r="BD1051" s="23" t="s">
        <v>182</v>
      </c>
      <c r="BE1051" s="1" t="s">
        <v>183</v>
      </c>
    </row>
    <row r="1052" customFormat="false" ht="15" hidden="false" customHeight="true" outlineLevel="0" collapsed="false">
      <c r="A1052" s="23" t="s">
        <v>4345</v>
      </c>
      <c r="B1052" s="23" t="s">
        <v>4346</v>
      </c>
      <c r="C1052" s="40" t="s">
        <v>177</v>
      </c>
      <c r="D1052" s="23" t="s">
        <v>1471</v>
      </c>
      <c r="E1052" s="23" t="s">
        <v>4347</v>
      </c>
      <c r="F1052" s="23" t="s">
        <v>4348</v>
      </c>
      <c r="G1052" s="23" t="n">
        <v>216</v>
      </c>
      <c r="H1052" s="23" t="n">
        <v>4000</v>
      </c>
      <c r="I1052" s="41" t="s">
        <v>180</v>
      </c>
      <c r="K1052" s="23" t="n">
        <v>0</v>
      </c>
      <c r="L1052" s="23" t="n">
        <v>10786</v>
      </c>
      <c r="M1052" s="23" t="n">
        <v>0</v>
      </c>
      <c r="N1052" s="23" t="n">
        <v>0</v>
      </c>
      <c r="O1052" s="23" t="n">
        <f aca="false">K1052+L1052</f>
        <v>10786</v>
      </c>
      <c r="P1052" s="23" t="n">
        <f aca="false">K1052+L1052+M1052+N1052</f>
        <v>10786</v>
      </c>
      <c r="Q1052" s="23" t="n">
        <v>4579</v>
      </c>
      <c r="R1052" s="23" t="n">
        <v>2513</v>
      </c>
      <c r="S1052" s="23" t="n">
        <v>2601</v>
      </c>
      <c r="T1052" s="23" t="n">
        <v>803</v>
      </c>
      <c r="U1052" s="42" t="n">
        <f aca="false">IF(I1052="delivery",O1052-SUM(Q1052+R1052),IF(I1052="PO",P1052-SUM(Q1052:R1052)))</f>
        <v>3694</v>
      </c>
      <c r="V1052" s="43" t="n">
        <v>0.01341</v>
      </c>
      <c r="W1052" s="43"/>
      <c r="X1052" s="43" t="n">
        <f aca="false">W1052-V1052</f>
        <v>-0.01341</v>
      </c>
      <c r="Z1052" s="44"/>
      <c r="AA1052" s="44"/>
      <c r="AM1052" s="23" t="str">
        <f aca="false">D1052</f>
        <v>Sanmina</v>
      </c>
      <c r="AN1052" s="23" t="s">
        <v>3124</v>
      </c>
      <c r="AT1052" s="44"/>
      <c r="AU1052" s="44"/>
      <c r="BD1052" s="23" t="s">
        <v>182</v>
      </c>
      <c r="BE1052" s="1" t="s">
        <v>183</v>
      </c>
    </row>
    <row r="1053" customFormat="false" ht="15" hidden="false" customHeight="true" outlineLevel="0" collapsed="false">
      <c r="A1053" s="23" t="s">
        <v>4349</v>
      </c>
      <c r="B1053" s="23" t="s">
        <v>4350</v>
      </c>
      <c r="C1053" s="40" t="s">
        <v>177</v>
      </c>
      <c r="D1053" s="23" t="s">
        <v>1471</v>
      </c>
      <c r="E1053" s="23" t="s">
        <v>4351</v>
      </c>
      <c r="F1053" s="23" t="s">
        <v>4352</v>
      </c>
      <c r="G1053" s="23" t="n">
        <v>216</v>
      </c>
      <c r="H1053" s="23" t="n">
        <v>4000</v>
      </c>
      <c r="I1053" s="41" t="s">
        <v>180</v>
      </c>
      <c r="K1053" s="23" t="n">
        <v>0</v>
      </c>
      <c r="L1053" s="23" t="n">
        <v>10075</v>
      </c>
      <c r="M1053" s="23" t="n">
        <v>0</v>
      </c>
      <c r="N1053" s="23" t="n">
        <v>4000</v>
      </c>
      <c r="O1053" s="23" t="n">
        <f aca="false">K1053+L1053</f>
        <v>10075</v>
      </c>
      <c r="P1053" s="23" t="n">
        <f aca="false">K1053+L1053+M1053+N1053</f>
        <v>14075</v>
      </c>
      <c r="Q1053" s="23" t="n">
        <v>2272</v>
      </c>
      <c r="R1053" s="23" t="n">
        <v>603</v>
      </c>
      <c r="S1053" s="23" t="n">
        <v>1024</v>
      </c>
      <c r="T1053" s="23" t="n">
        <v>140</v>
      </c>
      <c r="U1053" s="42" t="n">
        <f aca="false">IF(I1053="delivery",O1053-SUM(Q1053+R1053),IF(I1053="PO",P1053-SUM(Q1053:R1053)))</f>
        <v>7200</v>
      </c>
      <c r="V1053" s="43" t="n">
        <v>0.01037</v>
      </c>
      <c r="W1053" s="43"/>
      <c r="X1053" s="43" t="n">
        <f aca="false">W1053-V1053</f>
        <v>-0.01037</v>
      </c>
      <c r="Z1053" s="44"/>
      <c r="AA1053" s="44"/>
      <c r="AM1053" s="23" t="str">
        <f aca="false">D1053</f>
        <v>Sanmina</v>
      </c>
      <c r="AN1053" s="23" t="s">
        <v>3124</v>
      </c>
      <c r="AT1053" s="44"/>
      <c r="AU1053" s="44"/>
      <c r="BD1053" s="23" t="s">
        <v>182</v>
      </c>
      <c r="BE1053" s="1" t="s">
        <v>183</v>
      </c>
    </row>
    <row r="1054" customFormat="false" ht="15" hidden="false" customHeight="true" outlineLevel="0" collapsed="false">
      <c r="A1054" s="23" t="s">
        <v>4353</v>
      </c>
      <c r="B1054" s="23" t="s">
        <v>4354</v>
      </c>
      <c r="C1054" s="40" t="s">
        <v>177</v>
      </c>
      <c r="D1054" s="23" t="s">
        <v>1471</v>
      </c>
      <c r="E1054" s="23" t="s">
        <v>4355</v>
      </c>
      <c r="F1054" s="23" t="s">
        <v>4356</v>
      </c>
      <c r="G1054" s="23" t="n">
        <v>109</v>
      </c>
      <c r="H1054" s="23" t="n">
        <v>10000</v>
      </c>
      <c r="I1054" s="41" t="s">
        <v>180</v>
      </c>
      <c r="K1054" s="23" t="n">
        <v>0</v>
      </c>
      <c r="L1054" s="23" t="n">
        <v>1689130</v>
      </c>
      <c r="M1054" s="23" t="n">
        <v>900000</v>
      </c>
      <c r="N1054" s="23" t="n">
        <v>540000</v>
      </c>
      <c r="O1054" s="23" t="n">
        <f aca="false">K1054+L1054</f>
        <v>1689130</v>
      </c>
      <c r="P1054" s="23" t="n">
        <f aca="false">K1054+L1054+M1054+N1054</f>
        <v>3129130</v>
      </c>
      <c r="Q1054" s="23" t="n">
        <v>1450849</v>
      </c>
      <c r="R1054" s="23" t="n">
        <v>1424585</v>
      </c>
      <c r="S1054" s="23" t="n">
        <v>1693435</v>
      </c>
      <c r="T1054" s="23" t="n">
        <v>657976</v>
      </c>
      <c r="U1054" s="42" t="n">
        <f aca="false">IF(I1054="delivery",O1054-SUM(Q1054+R1054),IF(I1054="PO",P1054-SUM(Q1054:R1054)))</f>
        <v>-1186304</v>
      </c>
      <c r="V1054" s="43" t="n">
        <v>0.0071</v>
      </c>
      <c r="W1054" s="43"/>
      <c r="X1054" s="43" t="n">
        <f aca="false">W1054-V1054</f>
        <v>-0.0071</v>
      </c>
      <c r="Y1054" s="23" t="n">
        <v>0.00888</v>
      </c>
      <c r="Z1054" s="44"/>
      <c r="AA1054" s="44"/>
      <c r="AM1054" s="23" t="str">
        <f aca="false">D1054</f>
        <v>Sanmina</v>
      </c>
      <c r="AN1054" s="23" t="s">
        <v>3124</v>
      </c>
      <c r="AT1054" s="44"/>
      <c r="AU1054" s="44"/>
      <c r="BD1054" s="23" t="s">
        <v>182</v>
      </c>
      <c r="BE1054" s="1" t="s">
        <v>183</v>
      </c>
    </row>
    <row r="1055" customFormat="false" ht="15" hidden="false" customHeight="true" outlineLevel="0" collapsed="false">
      <c r="A1055" s="23" t="s">
        <v>4357</v>
      </c>
      <c r="B1055" s="23" t="s">
        <v>4358</v>
      </c>
      <c r="C1055" s="40" t="s">
        <v>177</v>
      </c>
      <c r="D1055" s="23" t="s">
        <v>1471</v>
      </c>
      <c r="E1055" s="23" t="s">
        <v>4359</v>
      </c>
      <c r="F1055" s="23" t="s">
        <v>4360</v>
      </c>
      <c r="G1055" s="23" t="n">
        <v>93</v>
      </c>
      <c r="H1055" s="23" t="n">
        <v>10000</v>
      </c>
      <c r="I1055" s="41" t="s">
        <v>180</v>
      </c>
      <c r="K1055" s="23" t="n">
        <v>0</v>
      </c>
      <c r="L1055" s="23" t="n">
        <v>11000</v>
      </c>
      <c r="M1055" s="23" t="n">
        <v>0</v>
      </c>
      <c r="N1055" s="23" t="n">
        <v>0</v>
      </c>
      <c r="O1055" s="23" t="n">
        <f aca="false">K1055+L1055</f>
        <v>11000</v>
      </c>
      <c r="P1055" s="23" t="n">
        <f aca="false">K1055+L1055+M1055+N1055</f>
        <v>11000</v>
      </c>
      <c r="Q1055" s="23" t="n">
        <v>1012</v>
      </c>
      <c r="R1055" s="23" t="n">
        <v>1584</v>
      </c>
      <c r="S1055" s="23" t="n">
        <v>1584</v>
      </c>
      <c r="T1055" s="23" t="n">
        <v>792</v>
      </c>
      <c r="U1055" s="42" t="n">
        <f aca="false">IF(I1055="delivery",O1055-SUM(Q1055+R1055),IF(I1055="PO",P1055-SUM(Q1055:R1055)))</f>
        <v>8404</v>
      </c>
      <c r="V1055" s="43" t="n">
        <v>0.0021</v>
      </c>
      <c r="W1055" s="43"/>
      <c r="X1055" s="43" t="n">
        <f aca="false">W1055-V1055</f>
        <v>-0.0021</v>
      </c>
      <c r="Y1055" s="23" t="n">
        <v>0.0021</v>
      </c>
      <c r="Z1055" s="44"/>
      <c r="AA1055" s="44"/>
      <c r="AM1055" s="23" t="str">
        <f aca="false">D1055</f>
        <v>Sanmina</v>
      </c>
      <c r="AN1055" s="23" t="s">
        <v>3124</v>
      </c>
      <c r="AT1055" s="44"/>
      <c r="AU1055" s="44"/>
      <c r="BD1055" s="23" t="s">
        <v>182</v>
      </c>
      <c r="BE1055" s="1" t="s">
        <v>183</v>
      </c>
    </row>
    <row r="1056" customFormat="false" ht="15" hidden="false" customHeight="true" outlineLevel="0" collapsed="false">
      <c r="A1056" s="23" t="s">
        <v>4361</v>
      </c>
      <c r="B1056" s="23" t="s">
        <v>4362</v>
      </c>
      <c r="C1056" s="40" t="s">
        <v>177</v>
      </c>
      <c r="D1056" s="23" t="s">
        <v>1471</v>
      </c>
      <c r="E1056" s="23" t="s">
        <v>4363</v>
      </c>
      <c r="F1056" s="23" t="s">
        <v>4364</v>
      </c>
      <c r="G1056" s="23" t="n">
        <v>201</v>
      </c>
      <c r="H1056" s="23" t="n">
        <v>10000</v>
      </c>
      <c r="I1056" s="41" t="s">
        <v>180</v>
      </c>
      <c r="K1056" s="23" t="n">
        <v>0</v>
      </c>
      <c r="L1056" s="23" t="n">
        <v>3197131</v>
      </c>
      <c r="M1056" s="23" t="n">
        <v>0</v>
      </c>
      <c r="N1056" s="23" t="n">
        <v>0</v>
      </c>
      <c r="O1056" s="23" t="n">
        <f aca="false">K1056+L1056</f>
        <v>3197131</v>
      </c>
      <c r="P1056" s="23" t="n">
        <f aca="false">K1056+L1056+M1056+N1056</f>
        <v>3197131</v>
      </c>
      <c r="Q1056" s="23" t="n">
        <v>1828215</v>
      </c>
      <c r="R1056" s="23" t="n">
        <v>2137361</v>
      </c>
      <c r="S1056" s="23" t="n">
        <v>2135886</v>
      </c>
      <c r="T1056" s="23" t="n">
        <v>715232</v>
      </c>
      <c r="U1056" s="42" t="n">
        <f aca="false">IF(I1056="delivery",O1056-SUM(Q1056+R1056),IF(I1056="PO",P1056-SUM(Q1056:R1056)))</f>
        <v>-768445</v>
      </c>
      <c r="V1056" s="43" t="n">
        <v>0.01</v>
      </c>
      <c r="W1056" s="43"/>
      <c r="X1056" s="43" t="n">
        <f aca="false">W1056-V1056</f>
        <v>-0.01</v>
      </c>
      <c r="Y1056" s="23" t="n">
        <v>0.00805</v>
      </c>
      <c r="Z1056" s="44"/>
      <c r="AA1056" s="44"/>
      <c r="AM1056" s="23" t="str">
        <f aca="false">D1056</f>
        <v>Sanmina</v>
      </c>
      <c r="AN1056" s="23" t="s">
        <v>3124</v>
      </c>
      <c r="AT1056" s="44"/>
      <c r="AU1056" s="44"/>
      <c r="BD1056" s="23" t="s">
        <v>182</v>
      </c>
      <c r="BE1056" s="1" t="s">
        <v>183</v>
      </c>
    </row>
    <row r="1057" customFormat="false" ht="15" hidden="false" customHeight="true" outlineLevel="0" collapsed="false">
      <c r="A1057" s="23" t="s">
        <v>4365</v>
      </c>
      <c r="B1057" s="23" t="s">
        <v>4366</v>
      </c>
      <c r="C1057" s="40" t="s">
        <v>177</v>
      </c>
      <c r="D1057" s="23" t="s">
        <v>1471</v>
      </c>
      <c r="E1057" s="23" t="s">
        <v>4367</v>
      </c>
      <c r="F1057" s="23" t="s">
        <v>4368</v>
      </c>
      <c r="G1057" s="23" t="n">
        <v>201</v>
      </c>
      <c r="H1057" s="23" t="n">
        <v>100000</v>
      </c>
      <c r="I1057" s="41" t="s">
        <v>180</v>
      </c>
      <c r="K1057" s="23" t="n">
        <v>0</v>
      </c>
      <c r="L1057" s="23" t="n">
        <v>9225</v>
      </c>
      <c r="M1057" s="23" t="n">
        <v>0</v>
      </c>
      <c r="N1057" s="23" t="n">
        <v>0</v>
      </c>
      <c r="O1057" s="23" t="n">
        <f aca="false">K1057+L1057</f>
        <v>9225</v>
      </c>
      <c r="P1057" s="23" t="n">
        <f aca="false">K1057+L1057+M1057+N1057</f>
        <v>9225</v>
      </c>
      <c r="Q1057" s="23" t="n">
        <v>4923</v>
      </c>
      <c r="R1057" s="23" t="n">
        <v>2747</v>
      </c>
      <c r="S1057" s="23" t="n">
        <v>3000</v>
      </c>
      <c r="T1057" s="23" t="n">
        <v>1296</v>
      </c>
      <c r="U1057" s="42" t="n">
        <f aca="false">IF(I1057="delivery",O1057-SUM(Q1057+R1057),IF(I1057="PO",P1057-SUM(Q1057:R1057)))</f>
        <v>1555</v>
      </c>
      <c r="V1057" s="43" t="n">
        <v>0.00105</v>
      </c>
      <c r="W1057" s="43"/>
      <c r="X1057" s="43" t="n">
        <f aca="false">W1057-V1057</f>
        <v>-0.00105</v>
      </c>
      <c r="Z1057" s="44"/>
      <c r="AA1057" s="44"/>
      <c r="AM1057" s="23" t="str">
        <f aca="false">D1057</f>
        <v>Sanmina</v>
      </c>
      <c r="AN1057" s="23" t="s">
        <v>3124</v>
      </c>
      <c r="AT1057" s="44"/>
      <c r="AU1057" s="44"/>
      <c r="BD1057" s="23" t="s">
        <v>182</v>
      </c>
      <c r="BE1057" s="1" t="s">
        <v>183</v>
      </c>
    </row>
    <row r="1058" customFormat="false" ht="15" hidden="false" customHeight="true" outlineLevel="0" collapsed="false">
      <c r="A1058" s="23" t="s">
        <v>4369</v>
      </c>
      <c r="B1058" s="23" t="s">
        <v>4370</v>
      </c>
      <c r="C1058" s="40" t="s">
        <v>177</v>
      </c>
      <c r="D1058" s="23" t="s">
        <v>1471</v>
      </c>
      <c r="E1058" s="23" t="s">
        <v>4371</v>
      </c>
      <c r="F1058" s="23" t="s">
        <v>4372</v>
      </c>
      <c r="G1058" s="23" t="n">
        <v>171</v>
      </c>
      <c r="H1058" s="23" t="n">
        <v>15000</v>
      </c>
      <c r="I1058" s="41" t="s">
        <v>180</v>
      </c>
      <c r="K1058" s="23" t="n">
        <v>0</v>
      </c>
      <c r="L1058" s="23" t="n">
        <v>2529856</v>
      </c>
      <c r="M1058" s="23" t="n">
        <v>0</v>
      </c>
      <c r="N1058" s="23" t="n">
        <v>1425000</v>
      </c>
      <c r="O1058" s="23" t="n">
        <f aca="false">K1058+L1058</f>
        <v>2529856</v>
      </c>
      <c r="P1058" s="23" t="n">
        <f aca="false">K1058+L1058+M1058+N1058</f>
        <v>3954856</v>
      </c>
      <c r="Q1058" s="23" t="n">
        <v>1217452</v>
      </c>
      <c r="R1058" s="23" t="n">
        <v>1821762</v>
      </c>
      <c r="S1058" s="23" t="n">
        <v>1783134</v>
      </c>
      <c r="T1058" s="23" t="n">
        <v>691635</v>
      </c>
      <c r="U1058" s="42" t="n">
        <f aca="false">IF(I1058="delivery",O1058-SUM(Q1058+R1058),IF(I1058="PO",P1058-SUM(Q1058:R1058)))</f>
        <v>-509358</v>
      </c>
      <c r="V1058" s="43" t="n">
        <v>0.00099</v>
      </c>
      <c r="W1058" s="43"/>
      <c r="X1058" s="43" t="n">
        <f aca="false">W1058-V1058</f>
        <v>-0.00099</v>
      </c>
      <c r="Z1058" s="44"/>
      <c r="AA1058" s="44"/>
      <c r="AM1058" s="23" t="str">
        <f aca="false">D1058</f>
        <v>Sanmina</v>
      </c>
      <c r="AN1058" s="23" t="s">
        <v>3124</v>
      </c>
      <c r="AT1058" s="44"/>
      <c r="AU1058" s="44"/>
      <c r="BD1058" s="23" t="s">
        <v>182</v>
      </c>
      <c r="BE1058" s="1" t="s">
        <v>183</v>
      </c>
    </row>
    <row r="1059" customFormat="false" ht="15" hidden="false" customHeight="true" outlineLevel="0" collapsed="false">
      <c r="A1059" s="23" t="s">
        <v>4373</v>
      </c>
      <c r="B1059" s="23" t="s">
        <v>4374</v>
      </c>
      <c r="C1059" s="40" t="s">
        <v>177</v>
      </c>
      <c r="D1059" s="23" t="s">
        <v>1471</v>
      </c>
      <c r="E1059" s="23" t="s">
        <v>3879</v>
      </c>
      <c r="F1059" s="23" t="s">
        <v>4375</v>
      </c>
      <c r="G1059" s="23" t="n">
        <v>98</v>
      </c>
      <c r="H1059" s="23" t="n">
        <v>1600</v>
      </c>
      <c r="I1059" s="41" t="s">
        <v>188</v>
      </c>
      <c r="K1059" s="23" t="n">
        <v>0</v>
      </c>
      <c r="L1059" s="23" t="n">
        <v>1030</v>
      </c>
      <c r="M1059" s="23" t="n">
        <v>0</v>
      </c>
      <c r="N1059" s="23" t="n">
        <v>0</v>
      </c>
      <c r="O1059" s="23" t="n">
        <f aca="false">K1059+L1059</f>
        <v>1030</v>
      </c>
      <c r="P1059" s="23" t="n">
        <f aca="false">K1059+L1059+M1059+N1059</f>
        <v>1030</v>
      </c>
      <c r="Q1059" s="23" t="n">
        <v>225</v>
      </c>
      <c r="R1059" s="23" t="n">
        <v>1810</v>
      </c>
      <c r="S1059" s="23" t="n">
        <v>720</v>
      </c>
      <c r="T1059" s="23" t="n">
        <v>240</v>
      </c>
      <c r="U1059" s="42" t="n">
        <f aca="false">IF(I1059="delivery",O1059-SUM(Q1059+R1059),IF(I1059="PO",P1059-SUM(Q1059:R1059)))</f>
        <v>-1005</v>
      </c>
      <c r="V1059" s="43" t="n">
        <v>0.21026</v>
      </c>
      <c r="W1059" s="43"/>
      <c r="X1059" s="43" t="n">
        <f aca="false">W1059-V1059</f>
        <v>-0.21026</v>
      </c>
      <c r="Z1059" s="44"/>
      <c r="AA1059" s="44"/>
      <c r="AM1059" s="23" t="str">
        <f aca="false">D1059</f>
        <v>Sanmina</v>
      </c>
      <c r="AN1059" s="23" t="s">
        <v>3124</v>
      </c>
      <c r="AT1059" s="44"/>
      <c r="AU1059" s="44"/>
      <c r="BD1059" s="23" t="s">
        <v>182</v>
      </c>
      <c r="BE1059" s="1" t="s">
        <v>183</v>
      </c>
    </row>
    <row r="1060" customFormat="false" ht="15" hidden="false" customHeight="true" outlineLevel="0" collapsed="false">
      <c r="A1060" s="23" t="s">
        <v>4376</v>
      </c>
      <c r="B1060" s="23" t="s">
        <v>4377</v>
      </c>
      <c r="C1060" s="40" t="s">
        <v>177</v>
      </c>
      <c r="D1060" s="23" t="s">
        <v>1471</v>
      </c>
      <c r="E1060" s="23" t="s">
        <v>4378</v>
      </c>
      <c r="F1060" s="23" t="s">
        <v>4379</v>
      </c>
      <c r="G1060" s="23" t="n">
        <v>123</v>
      </c>
      <c r="H1060" s="23" t="n">
        <v>4000</v>
      </c>
      <c r="I1060" s="41" t="s">
        <v>180</v>
      </c>
      <c r="K1060" s="23" t="n">
        <v>0</v>
      </c>
      <c r="L1060" s="23" t="n">
        <v>12311</v>
      </c>
      <c r="M1060" s="23" t="n">
        <v>0</v>
      </c>
      <c r="N1060" s="23" t="n">
        <v>32000</v>
      </c>
      <c r="O1060" s="23" t="n">
        <f aca="false">K1060+L1060</f>
        <v>12311</v>
      </c>
      <c r="P1060" s="23" t="n">
        <f aca="false">K1060+L1060+M1060+N1060</f>
        <v>44311</v>
      </c>
      <c r="Q1060" s="23" t="n">
        <v>3265</v>
      </c>
      <c r="R1060" s="23" t="n">
        <v>35034</v>
      </c>
      <c r="S1060" s="23" t="n">
        <v>19960</v>
      </c>
      <c r="T1060" s="23" t="n">
        <v>7697</v>
      </c>
      <c r="U1060" s="42" t="n">
        <f aca="false">IF(I1060="delivery",O1060-SUM(Q1060+R1060),IF(I1060="PO",P1060-SUM(Q1060:R1060)))</f>
        <v>-25988</v>
      </c>
      <c r="V1060" s="43" t="n">
        <v>0.00643</v>
      </c>
      <c r="W1060" s="43"/>
      <c r="X1060" s="43" t="n">
        <f aca="false">W1060-V1060</f>
        <v>-0.00643</v>
      </c>
      <c r="Z1060" s="44"/>
      <c r="AA1060" s="44"/>
      <c r="AM1060" s="23" t="str">
        <f aca="false">D1060</f>
        <v>Sanmina</v>
      </c>
      <c r="AN1060" s="23" t="s">
        <v>3124</v>
      </c>
      <c r="AT1060" s="44"/>
      <c r="AU1060" s="44"/>
      <c r="BD1060" s="23" t="s">
        <v>182</v>
      </c>
      <c r="BE1060" s="1" t="s">
        <v>183</v>
      </c>
    </row>
    <row r="1061" customFormat="false" ht="15" hidden="false" customHeight="true" outlineLevel="0" collapsed="false">
      <c r="A1061" s="23" t="s">
        <v>4380</v>
      </c>
      <c r="B1061" s="23" t="s">
        <v>4381</v>
      </c>
      <c r="C1061" s="40" t="s">
        <v>177</v>
      </c>
      <c r="D1061" s="23" t="s">
        <v>1471</v>
      </c>
      <c r="E1061" s="23" t="s">
        <v>4382</v>
      </c>
      <c r="F1061" s="23" t="s">
        <v>4383</v>
      </c>
      <c r="G1061" s="23" t="n">
        <v>201</v>
      </c>
      <c r="H1061" s="23" t="n">
        <v>10000</v>
      </c>
      <c r="I1061" s="41" t="s">
        <v>180</v>
      </c>
      <c r="K1061" s="23" t="n">
        <v>0</v>
      </c>
      <c r="L1061" s="23" t="n">
        <v>52156</v>
      </c>
      <c r="M1061" s="23" t="n">
        <v>0</v>
      </c>
      <c r="N1061" s="23" t="n">
        <v>0</v>
      </c>
      <c r="O1061" s="23" t="n">
        <f aca="false">K1061+L1061</f>
        <v>52156</v>
      </c>
      <c r="P1061" s="23" t="n">
        <f aca="false">K1061+L1061+M1061+N1061</f>
        <v>52156</v>
      </c>
      <c r="Q1061" s="23" t="n">
        <v>38166</v>
      </c>
      <c r="R1061" s="23" t="n">
        <v>13556</v>
      </c>
      <c r="S1061" s="23" t="n">
        <v>15026</v>
      </c>
      <c r="T1061" s="23" t="n">
        <v>3230</v>
      </c>
      <c r="U1061" s="42" t="n">
        <f aca="false">IF(I1061="delivery",O1061-SUM(Q1061+R1061),IF(I1061="PO",P1061-SUM(Q1061:R1061)))</f>
        <v>434</v>
      </c>
      <c r="V1061" s="43" t="n">
        <v>0.0046</v>
      </c>
      <c r="W1061" s="43"/>
      <c r="X1061" s="43" t="n">
        <f aca="false">W1061-V1061</f>
        <v>-0.0046</v>
      </c>
      <c r="Y1061" s="23" t="n">
        <v>0.0046</v>
      </c>
      <c r="Z1061" s="44"/>
      <c r="AA1061" s="44"/>
      <c r="AM1061" s="23" t="str">
        <f aca="false">D1061</f>
        <v>Sanmina</v>
      </c>
      <c r="AN1061" s="23" t="s">
        <v>3124</v>
      </c>
      <c r="AT1061" s="44"/>
      <c r="AU1061" s="44"/>
      <c r="BD1061" s="23" t="s">
        <v>182</v>
      </c>
      <c r="BE1061" s="1" t="s">
        <v>183</v>
      </c>
    </row>
    <row r="1062" customFormat="false" ht="15" hidden="false" customHeight="true" outlineLevel="0" collapsed="false">
      <c r="A1062" s="23" t="s">
        <v>4384</v>
      </c>
      <c r="B1062" s="23" t="s">
        <v>4385</v>
      </c>
      <c r="C1062" s="40" t="s">
        <v>177</v>
      </c>
      <c r="D1062" s="23" t="s">
        <v>1471</v>
      </c>
      <c r="E1062" s="23" t="s">
        <v>4386</v>
      </c>
      <c r="F1062" s="23" t="s">
        <v>4387</v>
      </c>
      <c r="G1062" s="23" t="n">
        <v>171</v>
      </c>
      <c r="H1062" s="23" t="n">
        <v>8000</v>
      </c>
      <c r="I1062" s="41" t="s">
        <v>188</v>
      </c>
      <c r="K1062" s="23" t="n">
        <v>0</v>
      </c>
      <c r="L1062" s="23" t="n">
        <v>13069</v>
      </c>
      <c r="M1062" s="23" t="n">
        <v>16000</v>
      </c>
      <c r="N1062" s="23" t="n">
        <v>0</v>
      </c>
      <c r="O1062" s="23" t="n">
        <f aca="false">K1062+L1062</f>
        <v>13069</v>
      </c>
      <c r="P1062" s="23" t="n">
        <f aca="false">K1062+L1062+M1062+N1062</f>
        <v>29069</v>
      </c>
      <c r="Q1062" s="23" t="n">
        <v>30</v>
      </c>
      <c r="R1062" s="23" t="n">
        <v>0</v>
      </c>
      <c r="S1062" s="23" t="n">
        <v>0</v>
      </c>
      <c r="T1062" s="23" t="n">
        <v>0</v>
      </c>
      <c r="U1062" s="42" t="n">
        <f aca="false">IF(I1062="delivery",O1062-SUM(Q1062+R1062),IF(I1062="PO",P1062-SUM(Q1062:R1062)))</f>
        <v>29039</v>
      </c>
      <c r="V1062" s="43" t="n">
        <v>0.0017</v>
      </c>
      <c r="W1062" s="43"/>
      <c r="X1062" s="43" t="n">
        <f aca="false">W1062-V1062</f>
        <v>-0.0017</v>
      </c>
      <c r="Y1062" s="23" t="n">
        <v>0.062</v>
      </c>
      <c r="Z1062" s="44"/>
      <c r="AA1062" s="44"/>
      <c r="AM1062" s="23" t="str">
        <f aca="false">D1062</f>
        <v>Sanmina</v>
      </c>
      <c r="AN1062" s="23" t="s">
        <v>3124</v>
      </c>
      <c r="AT1062" s="44"/>
      <c r="AU1062" s="44"/>
      <c r="BD1062" s="23" t="s">
        <v>182</v>
      </c>
      <c r="BE1062" s="1" t="s">
        <v>183</v>
      </c>
    </row>
    <row r="1063" customFormat="false" ht="15" hidden="false" customHeight="true" outlineLevel="0" collapsed="false">
      <c r="A1063" s="23" t="s">
        <v>4388</v>
      </c>
      <c r="B1063" s="23" t="s">
        <v>4389</v>
      </c>
      <c r="C1063" s="40" t="s">
        <v>177</v>
      </c>
      <c r="D1063" s="23" t="s">
        <v>1471</v>
      </c>
      <c r="E1063" s="23" t="s">
        <v>4390</v>
      </c>
      <c r="F1063" s="23" t="s">
        <v>4391</v>
      </c>
      <c r="G1063" s="23" t="n">
        <v>121</v>
      </c>
      <c r="H1063" s="23" t="n">
        <v>500</v>
      </c>
      <c r="I1063" s="41" t="s">
        <v>180</v>
      </c>
      <c r="K1063" s="23" t="n">
        <v>0</v>
      </c>
      <c r="L1063" s="23" t="n">
        <v>278724</v>
      </c>
      <c r="M1063" s="23" t="n">
        <v>0</v>
      </c>
      <c r="N1063" s="23" t="n">
        <v>0</v>
      </c>
      <c r="O1063" s="23" t="n">
        <f aca="false">K1063+L1063</f>
        <v>278724</v>
      </c>
      <c r="P1063" s="23" t="n">
        <f aca="false">K1063+L1063+M1063+N1063</f>
        <v>278724</v>
      </c>
      <c r="Q1063" s="23" t="n">
        <v>86079</v>
      </c>
      <c r="R1063" s="23" t="n">
        <v>85223</v>
      </c>
      <c r="S1063" s="23" t="n">
        <v>83872</v>
      </c>
      <c r="T1063" s="23" t="n">
        <v>31752</v>
      </c>
      <c r="U1063" s="42" t="n">
        <f aca="false">IF(I1063="delivery",O1063-SUM(Q1063+R1063),IF(I1063="PO",P1063-SUM(Q1063:R1063)))</f>
        <v>107422</v>
      </c>
      <c r="V1063" s="43" t="n">
        <v>0.3052</v>
      </c>
      <c r="W1063" s="43"/>
      <c r="X1063" s="43" t="n">
        <f aca="false">W1063-V1063</f>
        <v>-0.3052</v>
      </c>
      <c r="Y1063" s="23" t="n">
        <v>0.31177</v>
      </c>
      <c r="Z1063" s="44"/>
      <c r="AA1063" s="44"/>
      <c r="AM1063" s="23" t="str">
        <f aca="false">D1063</f>
        <v>Sanmina</v>
      </c>
      <c r="AN1063" s="23" t="s">
        <v>3124</v>
      </c>
      <c r="AT1063" s="44"/>
      <c r="AU1063" s="44"/>
      <c r="BD1063" s="23" t="s">
        <v>182</v>
      </c>
      <c r="BE1063" s="1" t="s">
        <v>183</v>
      </c>
    </row>
    <row r="1064" customFormat="false" ht="15" hidden="false" customHeight="true" outlineLevel="0" collapsed="false">
      <c r="A1064" s="23" t="s">
        <v>4392</v>
      </c>
      <c r="B1064" s="23" t="s">
        <v>4393</v>
      </c>
      <c r="C1064" s="40" t="s">
        <v>177</v>
      </c>
      <c r="D1064" s="23" t="s">
        <v>1471</v>
      </c>
      <c r="E1064" s="23" t="s">
        <v>4394</v>
      </c>
      <c r="F1064" s="23" t="s">
        <v>4395</v>
      </c>
      <c r="G1064" s="23" t="n">
        <v>216</v>
      </c>
      <c r="H1064" s="23" t="n">
        <v>1000</v>
      </c>
      <c r="I1064" s="41" t="s">
        <v>188</v>
      </c>
      <c r="K1064" s="23" t="n">
        <v>0</v>
      </c>
      <c r="L1064" s="23" t="n">
        <v>0</v>
      </c>
      <c r="M1064" s="23" t="n">
        <v>4000</v>
      </c>
      <c r="N1064" s="23" t="n">
        <v>0</v>
      </c>
      <c r="O1064" s="23" t="n">
        <f aca="false">K1064+L1064</f>
        <v>0</v>
      </c>
      <c r="P1064" s="23" t="n">
        <f aca="false">K1064+L1064+M1064+N1064</f>
        <v>4000</v>
      </c>
      <c r="Q1064" s="23" t="n">
        <v>330</v>
      </c>
      <c r="R1064" s="23" t="n">
        <v>206</v>
      </c>
      <c r="S1064" s="23" t="n">
        <v>112</v>
      </c>
      <c r="T1064" s="23" t="n">
        <v>56</v>
      </c>
      <c r="U1064" s="42" t="n">
        <f aca="false">IF(I1064="delivery",O1064-SUM(Q1064+R1064),IF(I1064="PO",P1064-SUM(Q1064:R1064)))</f>
        <v>3464</v>
      </c>
      <c r="V1064" s="43" t="n">
        <v>0.03</v>
      </c>
      <c r="W1064" s="43"/>
      <c r="X1064" s="43" t="n">
        <f aca="false">W1064-V1064</f>
        <v>-0.03</v>
      </c>
      <c r="Z1064" s="44"/>
      <c r="AA1064" s="44"/>
      <c r="AM1064" s="23" t="str">
        <f aca="false">D1064</f>
        <v>Sanmina</v>
      </c>
      <c r="AN1064" s="23" t="s">
        <v>3124</v>
      </c>
      <c r="AT1064" s="44"/>
      <c r="AU1064" s="44"/>
      <c r="BD1064" s="23" t="s">
        <v>182</v>
      </c>
      <c r="BE1064" s="1" t="s">
        <v>183</v>
      </c>
    </row>
    <row r="1065" customFormat="false" ht="15" hidden="false" customHeight="true" outlineLevel="0" collapsed="false">
      <c r="A1065" s="23" t="s">
        <v>4396</v>
      </c>
      <c r="B1065" s="23" t="s">
        <v>4397</v>
      </c>
      <c r="C1065" s="40" t="s">
        <v>177</v>
      </c>
      <c r="D1065" s="23" t="s">
        <v>1471</v>
      </c>
      <c r="E1065" s="23" t="s">
        <v>4398</v>
      </c>
      <c r="F1065" s="23" t="s">
        <v>4399</v>
      </c>
      <c r="G1065" s="23" t="n">
        <v>93</v>
      </c>
      <c r="H1065" s="23" t="n">
        <v>2000</v>
      </c>
      <c r="I1065" s="41" t="s">
        <v>180</v>
      </c>
      <c r="K1065" s="23" t="n">
        <v>0</v>
      </c>
      <c r="L1065" s="23" t="n">
        <v>345850</v>
      </c>
      <c r="M1065" s="23" t="n">
        <v>0</v>
      </c>
      <c r="N1065" s="23" t="n">
        <v>0</v>
      </c>
      <c r="O1065" s="23" t="n">
        <f aca="false">K1065+L1065</f>
        <v>345850</v>
      </c>
      <c r="P1065" s="23" t="n">
        <f aca="false">K1065+L1065+M1065+N1065</f>
        <v>345850</v>
      </c>
      <c r="Q1065" s="23" t="n">
        <v>130738</v>
      </c>
      <c r="R1065" s="23" t="n">
        <v>67949</v>
      </c>
      <c r="S1065" s="23" t="n">
        <v>78943</v>
      </c>
      <c r="T1065" s="23" t="n">
        <v>34525</v>
      </c>
      <c r="U1065" s="42" t="n">
        <f aca="false">IF(I1065="delivery",O1065-SUM(Q1065+R1065),IF(I1065="PO",P1065-SUM(Q1065:R1065)))</f>
        <v>147163</v>
      </c>
      <c r="V1065" s="43" t="n">
        <v>0.4249</v>
      </c>
      <c r="W1065" s="43"/>
      <c r="X1065" s="43" t="n">
        <f aca="false">W1065-V1065</f>
        <v>-0.4249</v>
      </c>
      <c r="Y1065" s="23" t="n">
        <v>0.4249</v>
      </c>
      <c r="Z1065" s="44"/>
      <c r="AA1065" s="44"/>
      <c r="AM1065" s="23" t="str">
        <f aca="false">D1065</f>
        <v>Sanmina</v>
      </c>
      <c r="AN1065" s="23" t="s">
        <v>3124</v>
      </c>
      <c r="AT1065" s="44"/>
      <c r="AU1065" s="44"/>
      <c r="BD1065" s="23" t="s">
        <v>182</v>
      </c>
      <c r="BE1065" s="1" t="s">
        <v>183</v>
      </c>
    </row>
    <row r="1066" customFormat="false" ht="15" hidden="false" customHeight="true" outlineLevel="0" collapsed="false">
      <c r="A1066" s="23" t="s">
        <v>4400</v>
      </c>
      <c r="B1066" s="23" t="s">
        <v>4401</v>
      </c>
      <c r="C1066" s="40" t="s">
        <v>177</v>
      </c>
      <c r="D1066" s="23" t="s">
        <v>1471</v>
      </c>
      <c r="E1066" s="23" t="s">
        <v>4402</v>
      </c>
      <c r="F1066" s="23" t="s">
        <v>4403</v>
      </c>
      <c r="G1066" s="23" t="n">
        <v>201</v>
      </c>
      <c r="H1066" s="23" t="n">
        <v>3000</v>
      </c>
      <c r="I1066" s="41" t="s">
        <v>188</v>
      </c>
      <c r="K1066" s="23" t="n">
        <v>0</v>
      </c>
      <c r="L1066" s="23" t="n">
        <v>0</v>
      </c>
      <c r="M1066" s="23" t="n">
        <v>6000</v>
      </c>
      <c r="N1066" s="23" t="n">
        <v>0</v>
      </c>
      <c r="O1066" s="23" t="n">
        <f aca="false">K1066+L1066</f>
        <v>0</v>
      </c>
      <c r="P1066" s="23" t="n">
        <f aca="false">K1066+L1066+M1066+N1066</f>
        <v>6000</v>
      </c>
      <c r="Q1066" s="23" t="n">
        <v>0</v>
      </c>
      <c r="R1066" s="23" t="n">
        <v>1907</v>
      </c>
      <c r="S1066" s="23" t="n">
        <v>1347</v>
      </c>
      <c r="T1066" s="23" t="n">
        <v>598</v>
      </c>
      <c r="U1066" s="42" t="n">
        <f aca="false">IF(I1066="delivery",O1066-SUM(Q1066+R1066),IF(I1066="PO",P1066-SUM(Q1066:R1066)))</f>
        <v>4093</v>
      </c>
      <c r="V1066" s="43" t="n">
        <v>0.007</v>
      </c>
      <c r="W1066" s="43"/>
      <c r="X1066" s="43" t="n">
        <f aca="false">W1066-V1066</f>
        <v>-0.007</v>
      </c>
      <c r="Z1066" s="44"/>
      <c r="AA1066" s="44"/>
      <c r="AM1066" s="23" t="str">
        <f aca="false">D1066</f>
        <v>Sanmina</v>
      </c>
      <c r="AN1066" s="23" t="s">
        <v>3124</v>
      </c>
      <c r="AT1066" s="44"/>
      <c r="AU1066" s="44"/>
      <c r="BD1066" s="23" t="s">
        <v>182</v>
      </c>
      <c r="BE1066" s="1" t="s">
        <v>183</v>
      </c>
    </row>
    <row r="1067" customFormat="false" ht="15" hidden="false" customHeight="true" outlineLevel="0" collapsed="false">
      <c r="A1067" s="23" t="s">
        <v>4404</v>
      </c>
      <c r="B1067" s="23" t="s">
        <v>4405</v>
      </c>
      <c r="C1067" s="40" t="s">
        <v>177</v>
      </c>
      <c r="D1067" s="23" t="s">
        <v>1471</v>
      </c>
      <c r="E1067" s="23" t="s">
        <v>4406</v>
      </c>
      <c r="F1067" s="23" t="s">
        <v>4407</v>
      </c>
      <c r="G1067" s="23" t="n">
        <v>216</v>
      </c>
      <c r="H1067" s="23" t="n">
        <v>4000</v>
      </c>
      <c r="I1067" s="41" t="s">
        <v>180</v>
      </c>
      <c r="K1067" s="23" t="n">
        <v>0</v>
      </c>
      <c r="L1067" s="23" t="n">
        <v>26285</v>
      </c>
      <c r="M1067" s="23" t="n">
        <v>54503</v>
      </c>
      <c r="N1067" s="23" t="n">
        <v>40000</v>
      </c>
      <c r="O1067" s="23" t="n">
        <f aca="false">K1067+L1067</f>
        <v>26285</v>
      </c>
      <c r="P1067" s="23" t="n">
        <f aca="false">K1067+L1067+M1067+N1067</f>
        <v>120788</v>
      </c>
      <c r="Q1067" s="23" t="n">
        <v>30250</v>
      </c>
      <c r="R1067" s="23" t="n">
        <v>34637</v>
      </c>
      <c r="S1067" s="23" t="n">
        <v>26457</v>
      </c>
      <c r="T1067" s="23" t="n">
        <v>10728</v>
      </c>
      <c r="U1067" s="42" t="n">
        <f aca="false">IF(I1067="delivery",O1067-SUM(Q1067+R1067),IF(I1067="PO",P1067-SUM(Q1067:R1067)))</f>
        <v>-38602</v>
      </c>
      <c r="V1067" s="43" t="n">
        <v>0.004</v>
      </c>
      <c r="W1067" s="43"/>
      <c r="X1067" s="43" t="n">
        <f aca="false">W1067-V1067</f>
        <v>-0.004</v>
      </c>
      <c r="Y1067" s="23" t="n">
        <v>0.00874</v>
      </c>
      <c r="Z1067" s="44"/>
      <c r="AA1067" s="44"/>
      <c r="AM1067" s="23" t="str">
        <f aca="false">D1067</f>
        <v>Sanmina</v>
      </c>
      <c r="AN1067" s="23" t="s">
        <v>3124</v>
      </c>
      <c r="AT1067" s="44"/>
      <c r="AU1067" s="44"/>
      <c r="BD1067" s="23" t="s">
        <v>182</v>
      </c>
      <c r="BE1067" s="1" t="s">
        <v>183</v>
      </c>
    </row>
    <row r="1068" customFormat="false" ht="15" hidden="false" customHeight="true" outlineLevel="0" collapsed="false">
      <c r="A1068" s="23" t="s">
        <v>4408</v>
      </c>
      <c r="B1068" s="23" t="s">
        <v>4409</v>
      </c>
      <c r="C1068" s="40" t="s">
        <v>177</v>
      </c>
      <c r="D1068" s="23" t="s">
        <v>1471</v>
      </c>
      <c r="E1068" s="23" t="s">
        <v>4410</v>
      </c>
      <c r="F1068" s="23" t="s">
        <v>4411</v>
      </c>
      <c r="G1068" s="23" t="n">
        <v>216</v>
      </c>
      <c r="H1068" s="23" t="n">
        <v>4000</v>
      </c>
      <c r="I1068" s="41" t="s">
        <v>180</v>
      </c>
      <c r="K1068" s="23" t="n">
        <v>0</v>
      </c>
      <c r="L1068" s="23" t="n">
        <v>311003</v>
      </c>
      <c r="M1068" s="23" t="n">
        <v>420000</v>
      </c>
      <c r="N1068" s="23" t="n">
        <v>152000</v>
      </c>
      <c r="O1068" s="23" t="n">
        <f aca="false">K1068+L1068</f>
        <v>311003</v>
      </c>
      <c r="P1068" s="23" t="n">
        <f aca="false">K1068+L1068+M1068+N1068</f>
        <v>883003</v>
      </c>
      <c r="Q1068" s="23" t="n">
        <v>184324</v>
      </c>
      <c r="R1068" s="23" t="n">
        <v>290932</v>
      </c>
      <c r="S1068" s="23" t="n">
        <v>289982</v>
      </c>
      <c r="T1068" s="23" t="n">
        <v>95790</v>
      </c>
      <c r="U1068" s="42" t="n">
        <f aca="false">IF(I1068="delivery",O1068-SUM(Q1068+R1068),IF(I1068="PO",P1068-SUM(Q1068:R1068)))</f>
        <v>-164253</v>
      </c>
      <c r="V1068" s="43" t="n">
        <v>0.0117</v>
      </c>
      <c r="W1068" s="43"/>
      <c r="X1068" s="43" t="n">
        <f aca="false">W1068-V1068</f>
        <v>-0.0117</v>
      </c>
      <c r="Y1068" s="23" t="n">
        <v>0.004</v>
      </c>
      <c r="Z1068" s="44"/>
      <c r="AA1068" s="44"/>
      <c r="AM1068" s="23" t="str">
        <f aca="false">D1068</f>
        <v>Sanmina</v>
      </c>
      <c r="AN1068" s="23" t="s">
        <v>3124</v>
      </c>
      <c r="AT1068" s="44"/>
      <c r="AU1068" s="44"/>
      <c r="BD1068" s="23" t="s">
        <v>182</v>
      </c>
      <c r="BE1068" s="1" t="s">
        <v>183</v>
      </c>
    </row>
    <row r="1069" customFormat="false" ht="15" hidden="false" customHeight="true" outlineLevel="0" collapsed="false">
      <c r="A1069" s="23" t="s">
        <v>4412</v>
      </c>
      <c r="B1069" s="23" t="s">
        <v>4413</v>
      </c>
      <c r="C1069" s="40" t="s">
        <v>177</v>
      </c>
      <c r="D1069" s="23" t="s">
        <v>1471</v>
      </c>
      <c r="E1069" s="23" t="s">
        <v>4414</v>
      </c>
      <c r="F1069" s="23" t="s">
        <v>4415</v>
      </c>
      <c r="G1069" s="23" t="n">
        <v>73</v>
      </c>
      <c r="H1069" s="23" t="n">
        <v>1000</v>
      </c>
      <c r="I1069" s="41" t="s">
        <v>180</v>
      </c>
      <c r="K1069" s="23" t="n">
        <v>0</v>
      </c>
      <c r="L1069" s="23" t="n">
        <v>108309</v>
      </c>
      <c r="M1069" s="23" t="n">
        <v>112000</v>
      </c>
      <c r="N1069" s="23" t="n">
        <v>50000</v>
      </c>
      <c r="O1069" s="23" t="n">
        <f aca="false">K1069+L1069</f>
        <v>108309</v>
      </c>
      <c r="P1069" s="23" t="n">
        <f aca="false">K1069+L1069+M1069+N1069</f>
        <v>270309</v>
      </c>
      <c r="Q1069" s="23" t="n">
        <v>111418</v>
      </c>
      <c r="R1069" s="23" t="n">
        <v>147837</v>
      </c>
      <c r="S1069" s="23" t="n">
        <v>166389</v>
      </c>
      <c r="T1069" s="23" t="n">
        <v>63992</v>
      </c>
      <c r="U1069" s="42" t="n">
        <f aca="false">IF(I1069="delivery",O1069-SUM(Q1069+R1069),IF(I1069="PO",P1069-SUM(Q1069:R1069)))</f>
        <v>-150946</v>
      </c>
      <c r="V1069" s="43" t="n">
        <v>0.231</v>
      </c>
      <c r="W1069" s="43"/>
      <c r="X1069" s="43" t="n">
        <f aca="false">W1069-V1069</f>
        <v>-0.231</v>
      </c>
      <c r="Y1069" s="23" t="n">
        <v>0.28623</v>
      </c>
      <c r="Z1069" s="44"/>
      <c r="AA1069" s="44"/>
      <c r="AM1069" s="23" t="str">
        <f aca="false">D1069</f>
        <v>Sanmina</v>
      </c>
      <c r="AN1069" s="23" t="s">
        <v>3124</v>
      </c>
      <c r="AT1069" s="44"/>
      <c r="AU1069" s="44"/>
      <c r="BD1069" s="23" t="s">
        <v>182</v>
      </c>
      <c r="BE1069" s="1" t="s">
        <v>183</v>
      </c>
    </row>
    <row r="1070" customFormat="false" ht="15" hidden="false" customHeight="true" outlineLevel="0" collapsed="false">
      <c r="A1070" s="23" t="s">
        <v>4416</v>
      </c>
      <c r="B1070" s="23" t="s">
        <v>4417</v>
      </c>
      <c r="C1070" s="40" t="s">
        <v>177</v>
      </c>
      <c r="D1070" s="23" t="s">
        <v>1471</v>
      </c>
      <c r="E1070" s="23" t="s">
        <v>4418</v>
      </c>
      <c r="F1070" s="23" t="s">
        <v>4419</v>
      </c>
      <c r="G1070" s="23" t="n">
        <v>216</v>
      </c>
      <c r="H1070" s="23" t="n">
        <v>10000</v>
      </c>
      <c r="I1070" s="41" t="s">
        <v>180</v>
      </c>
      <c r="K1070" s="23" t="n">
        <v>0</v>
      </c>
      <c r="L1070" s="23" t="n">
        <v>1853934</v>
      </c>
      <c r="M1070" s="23" t="n">
        <v>100000</v>
      </c>
      <c r="N1070" s="23" t="n">
        <v>890000</v>
      </c>
      <c r="O1070" s="23" t="n">
        <f aca="false">K1070+L1070</f>
        <v>1853934</v>
      </c>
      <c r="P1070" s="23" t="n">
        <f aca="false">K1070+L1070+M1070+N1070</f>
        <v>2843934</v>
      </c>
      <c r="Q1070" s="23" t="n">
        <v>1169555</v>
      </c>
      <c r="R1070" s="23" t="n">
        <v>1299035</v>
      </c>
      <c r="S1070" s="23" t="n">
        <v>1110742</v>
      </c>
      <c r="T1070" s="23" t="n">
        <v>427103</v>
      </c>
      <c r="U1070" s="42" t="n">
        <f aca="false">IF(I1070="delivery",O1070-SUM(Q1070+R1070),IF(I1070="PO",P1070-SUM(Q1070:R1070)))</f>
        <v>-614656</v>
      </c>
      <c r="V1070" s="43" t="n">
        <v>0.00406</v>
      </c>
      <c r="W1070" s="43"/>
      <c r="X1070" s="43" t="n">
        <f aca="false">W1070-V1070</f>
        <v>-0.00406</v>
      </c>
      <c r="Y1070" s="23" t="n">
        <v>0.00282</v>
      </c>
      <c r="Z1070" s="44"/>
      <c r="AA1070" s="44"/>
      <c r="AM1070" s="23" t="str">
        <f aca="false">D1070</f>
        <v>Sanmina</v>
      </c>
      <c r="AN1070" s="23" t="s">
        <v>3124</v>
      </c>
      <c r="AT1070" s="44"/>
      <c r="AU1070" s="44"/>
      <c r="BD1070" s="23" t="s">
        <v>182</v>
      </c>
      <c r="BE1070" s="1" t="s">
        <v>183</v>
      </c>
    </row>
    <row r="1071" customFormat="false" ht="15" hidden="false" customHeight="true" outlineLevel="0" collapsed="false">
      <c r="A1071" s="23" t="s">
        <v>4420</v>
      </c>
      <c r="B1071" s="23" t="s">
        <v>4421</v>
      </c>
      <c r="C1071" s="40" t="s">
        <v>177</v>
      </c>
      <c r="D1071" s="23" t="s">
        <v>1471</v>
      </c>
      <c r="E1071" s="23" t="s">
        <v>4422</v>
      </c>
      <c r="F1071" s="23" t="s">
        <v>4423</v>
      </c>
      <c r="G1071" s="23" t="n">
        <v>216</v>
      </c>
      <c r="H1071" s="23" t="n">
        <v>3000</v>
      </c>
      <c r="I1071" s="41" t="s">
        <v>180</v>
      </c>
      <c r="K1071" s="23" t="n">
        <v>0</v>
      </c>
      <c r="L1071" s="23" t="n">
        <v>412390</v>
      </c>
      <c r="M1071" s="23" t="n">
        <v>0</v>
      </c>
      <c r="N1071" s="23" t="n">
        <v>39000</v>
      </c>
      <c r="O1071" s="23" t="n">
        <f aca="false">K1071+L1071</f>
        <v>412390</v>
      </c>
      <c r="P1071" s="23" t="n">
        <f aca="false">K1071+L1071+M1071+N1071</f>
        <v>451390</v>
      </c>
      <c r="Q1071" s="23" t="n">
        <v>408306</v>
      </c>
      <c r="R1071" s="23" t="n">
        <v>172281</v>
      </c>
      <c r="S1071" s="23" t="n">
        <v>194163</v>
      </c>
      <c r="T1071" s="23" t="n">
        <v>56775</v>
      </c>
      <c r="U1071" s="42" t="n">
        <f aca="false">IF(I1071="delivery",O1071-SUM(Q1071+R1071),IF(I1071="PO",P1071-SUM(Q1071:R1071)))</f>
        <v>-168197</v>
      </c>
      <c r="V1071" s="43" t="n">
        <v>0.016</v>
      </c>
      <c r="W1071" s="43"/>
      <c r="X1071" s="43" t="n">
        <f aca="false">W1071-V1071</f>
        <v>-0.016</v>
      </c>
      <c r="Y1071" s="23" t="n">
        <v>0.01401</v>
      </c>
      <c r="Z1071" s="44"/>
      <c r="AA1071" s="44"/>
      <c r="AM1071" s="23" t="str">
        <f aca="false">D1071</f>
        <v>Sanmina</v>
      </c>
      <c r="AN1071" s="23" t="s">
        <v>3124</v>
      </c>
      <c r="AT1071" s="44"/>
      <c r="AU1071" s="44"/>
      <c r="BD1071" s="23" t="s">
        <v>182</v>
      </c>
      <c r="BE1071" s="1" t="s">
        <v>183</v>
      </c>
    </row>
    <row r="1072" customFormat="false" ht="15" hidden="false" customHeight="true" outlineLevel="0" collapsed="false">
      <c r="A1072" s="23" t="s">
        <v>4424</v>
      </c>
      <c r="B1072" s="23" t="s">
        <v>4425</v>
      </c>
      <c r="C1072" s="40" t="s">
        <v>177</v>
      </c>
      <c r="D1072" s="23" t="s">
        <v>1471</v>
      </c>
      <c r="E1072" s="23" t="s">
        <v>4426</v>
      </c>
      <c r="F1072" s="23" t="s">
        <v>4427</v>
      </c>
      <c r="G1072" s="23" t="n">
        <v>201</v>
      </c>
      <c r="H1072" s="23" t="n">
        <v>100000</v>
      </c>
      <c r="I1072" s="41" t="s">
        <v>188</v>
      </c>
      <c r="K1072" s="23" t="n">
        <v>0</v>
      </c>
      <c r="L1072" s="23" t="n">
        <v>27417</v>
      </c>
      <c r="M1072" s="23" t="n">
        <v>0</v>
      </c>
      <c r="N1072" s="23" t="n">
        <v>10000</v>
      </c>
      <c r="O1072" s="23" t="n">
        <f aca="false">K1072+L1072</f>
        <v>27417</v>
      </c>
      <c r="P1072" s="23" t="n">
        <f aca="false">K1072+L1072+M1072+N1072</f>
        <v>37417</v>
      </c>
      <c r="Q1072" s="23" t="n">
        <v>5589</v>
      </c>
      <c r="R1072" s="23" t="n">
        <v>12027</v>
      </c>
      <c r="S1072" s="23" t="n">
        <v>12345</v>
      </c>
      <c r="T1072" s="23" t="n">
        <v>2523</v>
      </c>
      <c r="U1072" s="42" t="n">
        <f aca="false">IF(I1072="delivery",O1072-SUM(Q1072+R1072),IF(I1072="PO",P1072-SUM(Q1072:R1072)))</f>
        <v>19801</v>
      </c>
      <c r="V1072" s="43" t="n">
        <v>0.009</v>
      </c>
      <c r="W1072" s="43"/>
      <c r="X1072" s="43" t="n">
        <f aca="false">W1072-V1072</f>
        <v>-0.009</v>
      </c>
      <c r="Z1072" s="44"/>
      <c r="AA1072" s="44"/>
      <c r="AM1072" s="23" t="str">
        <f aca="false">D1072</f>
        <v>Sanmina</v>
      </c>
      <c r="AN1072" s="23" t="s">
        <v>3124</v>
      </c>
      <c r="AT1072" s="44"/>
      <c r="AU1072" s="44"/>
      <c r="BD1072" s="23" t="s">
        <v>182</v>
      </c>
      <c r="BE1072" s="1" t="s">
        <v>183</v>
      </c>
    </row>
    <row r="1073" customFormat="false" ht="15" hidden="false" customHeight="true" outlineLevel="0" collapsed="false">
      <c r="A1073" s="23" t="s">
        <v>4428</v>
      </c>
      <c r="B1073" s="23" t="s">
        <v>4429</v>
      </c>
      <c r="C1073" s="40" t="s">
        <v>177</v>
      </c>
      <c r="D1073" s="23" t="s">
        <v>1471</v>
      </c>
      <c r="E1073" s="23" t="s">
        <v>4430</v>
      </c>
      <c r="F1073" s="23" t="s">
        <v>4431</v>
      </c>
      <c r="G1073" s="23" t="n">
        <v>201</v>
      </c>
      <c r="H1073" s="23" t="n">
        <v>10000</v>
      </c>
      <c r="I1073" s="41" t="s">
        <v>180</v>
      </c>
      <c r="K1073" s="23" t="n">
        <v>0</v>
      </c>
      <c r="L1073" s="23" t="n">
        <v>3205</v>
      </c>
      <c r="M1073" s="23" t="n">
        <v>20000</v>
      </c>
      <c r="N1073" s="23" t="n">
        <v>0</v>
      </c>
      <c r="O1073" s="23" t="n">
        <f aca="false">K1073+L1073</f>
        <v>3205</v>
      </c>
      <c r="P1073" s="23" t="n">
        <f aca="false">K1073+L1073+M1073+N1073</f>
        <v>23205</v>
      </c>
      <c r="Q1073" s="23" t="n">
        <v>3610</v>
      </c>
      <c r="R1073" s="23" t="n">
        <v>5627</v>
      </c>
      <c r="S1073" s="23" t="n">
        <v>5984</v>
      </c>
      <c r="T1073" s="23" t="n">
        <v>1554</v>
      </c>
      <c r="U1073" s="42" t="n">
        <f aca="false">IF(I1073="delivery",O1073-SUM(Q1073+R1073),IF(I1073="PO",P1073-SUM(Q1073:R1073)))</f>
        <v>-6032</v>
      </c>
      <c r="V1073" s="43" t="n">
        <v>0.0026</v>
      </c>
      <c r="W1073" s="43"/>
      <c r="X1073" s="43" t="n">
        <f aca="false">W1073-V1073</f>
        <v>-0.0026</v>
      </c>
      <c r="Z1073" s="44"/>
      <c r="AA1073" s="44"/>
      <c r="AM1073" s="23" t="str">
        <f aca="false">D1073</f>
        <v>Sanmina</v>
      </c>
      <c r="AN1073" s="23" t="s">
        <v>3124</v>
      </c>
      <c r="AT1073" s="44"/>
      <c r="AU1073" s="44"/>
      <c r="BD1073" s="23" t="s">
        <v>182</v>
      </c>
      <c r="BE1073" s="1" t="s">
        <v>183</v>
      </c>
    </row>
    <row r="1074" customFormat="false" ht="15" hidden="false" customHeight="true" outlineLevel="0" collapsed="false">
      <c r="A1074" s="23" t="s">
        <v>4432</v>
      </c>
      <c r="B1074" s="23" t="s">
        <v>4433</v>
      </c>
      <c r="C1074" s="40" t="s">
        <v>177</v>
      </c>
      <c r="D1074" s="23" t="s">
        <v>1471</v>
      </c>
      <c r="E1074" s="23" t="s">
        <v>4434</v>
      </c>
      <c r="F1074" s="23" t="s">
        <v>4435</v>
      </c>
      <c r="G1074" s="23" t="n">
        <v>201</v>
      </c>
      <c r="H1074" s="23" t="n">
        <v>10000</v>
      </c>
      <c r="I1074" s="41" t="s">
        <v>180</v>
      </c>
      <c r="K1074" s="23" t="n">
        <v>0</v>
      </c>
      <c r="L1074" s="23" t="n">
        <v>11079</v>
      </c>
      <c r="M1074" s="23" t="n">
        <v>0</v>
      </c>
      <c r="N1074" s="23" t="n">
        <v>0</v>
      </c>
      <c r="O1074" s="23" t="n">
        <f aca="false">K1074+L1074</f>
        <v>11079</v>
      </c>
      <c r="P1074" s="23" t="n">
        <f aca="false">K1074+L1074+M1074+N1074</f>
        <v>11079</v>
      </c>
      <c r="Q1074" s="23" t="n">
        <v>4749</v>
      </c>
      <c r="R1074" s="23" t="n">
        <v>3094</v>
      </c>
      <c r="S1074" s="23" t="n">
        <v>4077</v>
      </c>
      <c r="T1074" s="23" t="n">
        <v>8297</v>
      </c>
      <c r="U1074" s="42" t="n">
        <f aca="false">IF(I1074="delivery",O1074-SUM(Q1074+R1074),IF(I1074="PO",P1074-SUM(Q1074:R1074)))</f>
        <v>3236</v>
      </c>
      <c r="V1074" s="43" t="n">
        <v>0.0035</v>
      </c>
      <c r="W1074" s="43"/>
      <c r="X1074" s="43" t="n">
        <f aca="false">W1074-V1074</f>
        <v>-0.0035</v>
      </c>
      <c r="Z1074" s="44"/>
      <c r="AA1074" s="44"/>
      <c r="AM1074" s="23" t="str">
        <f aca="false">D1074</f>
        <v>Sanmina</v>
      </c>
      <c r="AN1074" s="23" t="s">
        <v>3124</v>
      </c>
      <c r="AT1074" s="44"/>
      <c r="AU1074" s="44"/>
      <c r="BD1074" s="23" t="s">
        <v>182</v>
      </c>
      <c r="BE1074" s="1" t="s">
        <v>183</v>
      </c>
    </row>
    <row r="1075" customFormat="false" ht="15" hidden="false" customHeight="true" outlineLevel="0" collapsed="false">
      <c r="A1075" s="23" t="s">
        <v>4436</v>
      </c>
      <c r="B1075" s="23" t="s">
        <v>4437</v>
      </c>
      <c r="C1075" s="40" t="s">
        <v>177</v>
      </c>
      <c r="D1075" s="23" t="s">
        <v>1471</v>
      </c>
      <c r="E1075" s="23" t="s">
        <v>4438</v>
      </c>
      <c r="F1075" s="23" t="s">
        <v>4439</v>
      </c>
      <c r="G1075" s="23" t="n">
        <v>151</v>
      </c>
      <c r="H1075" s="23" t="n">
        <v>2500</v>
      </c>
      <c r="I1075" s="41" t="s">
        <v>180</v>
      </c>
      <c r="K1075" s="23" t="n">
        <v>0</v>
      </c>
      <c r="L1075" s="23" t="n">
        <v>9300</v>
      </c>
      <c r="M1075" s="23" t="n">
        <v>0</v>
      </c>
      <c r="N1075" s="23" t="n">
        <v>5500</v>
      </c>
      <c r="O1075" s="23" t="n">
        <f aca="false">K1075+L1075</f>
        <v>9300</v>
      </c>
      <c r="P1075" s="23" t="n">
        <f aca="false">K1075+L1075+M1075+N1075</f>
        <v>14800</v>
      </c>
      <c r="Q1075" s="23" t="n">
        <v>8216</v>
      </c>
      <c r="R1075" s="23" t="n">
        <v>9126</v>
      </c>
      <c r="S1075" s="23" t="n">
        <v>10462</v>
      </c>
      <c r="T1075" s="23" t="n">
        <v>3406</v>
      </c>
      <c r="U1075" s="42" t="n">
        <f aca="false">IF(I1075="delivery",O1075-SUM(Q1075+R1075),IF(I1075="PO",P1075-SUM(Q1075:R1075)))</f>
        <v>-8042</v>
      </c>
      <c r="V1075" s="43" t="n">
        <v>0.4463</v>
      </c>
      <c r="W1075" s="43"/>
      <c r="X1075" s="43" t="n">
        <f aca="false">W1075-V1075</f>
        <v>-0.4463</v>
      </c>
      <c r="Y1075" s="23" t="n">
        <v>0.379</v>
      </c>
      <c r="Z1075" s="44"/>
      <c r="AA1075" s="44"/>
      <c r="AM1075" s="23" t="str">
        <f aca="false">D1075</f>
        <v>Sanmina</v>
      </c>
      <c r="AN1075" s="23" t="s">
        <v>3124</v>
      </c>
      <c r="AT1075" s="44"/>
      <c r="AU1075" s="44"/>
      <c r="BD1075" s="23" t="s">
        <v>182</v>
      </c>
      <c r="BE1075" s="1" t="s">
        <v>183</v>
      </c>
    </row>
    <row r="1076" customFormat="false" ht="15" hidden="false" customHeight="true" outlineLevel="0" collapsed="false">
      <c r="A1076" s="23" t="s">
        <v>4440</v>
      </c>
      <c r="B1076" s="23" t="s">
        <v>4441</v>
      </c>
      <c r="C1076" s="40" t="s">
        <v>177</v>
      </c>
      <c r="D1076" s="23" t="s">
        <v>1471</v>
      </c>
      <c r="E1076" s="23" t="s">
        <v>4442</v>
      </c>
      <c r="F1076" s="23" t="s">
        <v>4443</v>
      </c>
      <c r="G1076" s="23" t="n">
        <v>91</v>
      </c>
      <c r="H1076" s="23" t="n">
        <v>3500</v>
      </c>
      <c r="I1076" s="41" t="s">
        <v>180</v>
      </c>
      <c r="K1076" s="23" t="n">
        <v>0</v>
      </c>
      <c r="L1076" s="23" t="n">
        <v>410462</v>
      </c>
      <c r="M1076" s="23" t="n">
        <v>119000</v>
      </c>
      <c r="N1076" s="23" t="n">
        <v>0</v>
      </c>
      <c r="O1076" s="23" t="n">
        <f aca="false">K1076+L1076</f>
        <v>410462</v>
      </c>
      <c r="P1076" s="23" t="n">
        <f aca="false">K1076+L1076+M1076+N1076</f>
        <v>529462</v>
      </c>
      <c r="Q1076" s="23" t="n">
        <v>343063</v>
      </c>
      <c r="R1076" s="23" t="n">
        <v>289444</v>
      </c>
      <c r="S1076" s="23" t="n">
        <v>380239</v>
      </c>
      <c r="T1076" s="23" t="n">
        <v>130117</v>
      </c>
      <c r="U1076" s="42" t="n">
        <f aca="false">IF(I1076="delivery",O1076-SUM(Q1076+R1076),IF(I1076="PO",P1076-SUM(Q1076:R1076)))</f>
        <v>-222045</v>
      </c>
      <c r="V1076" s="43" t="n">
        <v>0.35</v>
      </c>
      <c r="W1076" s="43"/>
      <c r="X1076" s="43" t="n">
        <f aca="false">W1076-V1076</f>
        <v>-0.35</v>
      </c>
      <c r="Y1076" s="23" t="n">
        <v>0.34858</v>
      </c>
      <c r="Z1076" s="44"/>
      <c r="AA1076" s="44"/>
      <c r="AM1076" s="23" t="str">
        <f aca="false">D1076</f>
        <v>Sanmina</v>
      </c>
      <c r="AN1076" s="23" t="s">
        <v>3124</v>
      </c>
      <c r="AT1076" s="44"/>
      <c r="AU1076" s="44"/>
      <c r="BD1076" s="23" t="s">
        <v>182</v>
      </c>
      <c r="BE1076" s="1" t="s">
        <v>183</v>
      </c>
    </row>
    <row r="1077" customFormat="false" ht="15" hidden="false" customHeight="true" outlineLevel="0" collapsed="false">
      <c r="A1077" s="23" t="s">
        <v>4444</v>
      </c>
      <c r="B1077" s="23" t="s">
        <v>4445</v>
      </c>
      <c r="C1077" s="40" t="s">
        <v>177</v>
      </c>
      <c r="D1077" s="23" t="s">
        <v>1471</v>
      </c>
      <c r="E1077" s="23" t="s">
        <v>4446</v>
      </c>
      <c r="F1077" s="23" t="s">
        <v>4447</v>
      </c>
      <c r="G1077" s="23" t="n">
        <v>73</v>
      </c>
      <c r="H1077" s="23" t="n">
        <v>3000</v>
      </c>
      <c r="I1077" s="41" t="s">
        <v>180</v>
      </c>
      <c r="K1077" s="23" t="n">
        <v>0</v>
      </c>
      <c r="L1077" s="23" t="n">
        <v>147811</v>
      </c>
      <c r="M1077" s="23" t="n">
        <v>0</v>
      </c>
      <c r="N1077" s="23" t="n">
        <v>0</v>
      </c>
      <c r="O1077" s="23" t="n">
        <f aca="false">K1077+L1077</f>
        <v>147811</v>
      </c>
      <c r="P1077" s="23" t="n">
        <f aca="false">K1077+L1077+M1077+N1077</f>
        <v>147811</v>
      </c>
      <c r="Q1077" s="23" t="n">
        <v>171176</v>
      </c>
      <c r="R1077" s="23" t="n">
        <v>155042</v>
      </c>
      <c r="S1077" s="23" t="n">
        <v>217007</v>
      </c>
      <c r="T1077" s="23" t="n">
        <v>99357</v>
      </c>
      <c r="U1077" s="42" t="n">
        <f aca="false">IF(I1077="delivery",O1077-SUM(Q1077+R1077),IF(I1077="PO",P1077-SUM(Q1077:R1077)))</f>
        <v>-178407</v>
      </c>
      <c r="V1077" s="43" t="n">
        <v>0.3322</v>
      </c>
      <c r="W1077" s="43"/>
      <c r="X1077" s="43" t="n">
        <f aca="false">W1077-V1077</f>
        <v>-0.3322</v>
      </c>
      <c r="Y1077" s="23" t="n">
        <v>0.3194</v>
      </c>
      <c r="Z1077" s="44"/>
      <c r="AA1077" s="44"/>
      <c r="AM1077" s="23" t="str">
        <f aca="false">D1077</f>
        <v>Sanmina</v>
      </c>
      <c r="AN1077" s="23" t="s">
        <v>3124</v>
      </c>
      <c r="AT1077" s="44"/>
      <c r="AU1077" s="44"/>
      <c r="BD1077" s="23" t="s">
        <v>182</v>
      </c>
      <c r="BE1077" s="1" t="s">
        <v>183</v>
      </c>
    </row>
    <row r="1078" customFormat="false" ht="15" hidden="false" customHeight="true" outlineLevel="0" collapsed="false">
      <c r="A1078" s="23" t="s">
        <v>4448</v>
      </c>
      <c r="B1078" s="23" t="s">
        <v>4449</v>
      </c>
      <c r="C1078" s="40" t="s">
        <v>177</v>
      </c>
      <c r="D1078" s="23" t="s">
        <v>1471</v>
      </c>
      <c r="E1078" s="23" t="s">
        <v>4450</v>
      </c>
      <c r="F1078" s="23" t="s">
        <v>4451</v>
      </c>
      <c r="G1078" s="23" t="n">
        <v>96</v>
      </c>
      <c r="H1078" s="23" t="n">
        <v>1000</v>
      </c>
      <c r="I1078" s="41" t="s">
        <v>180</v>
      </c>
      <c r="K1078" s="23" t="n">
        <v>0</v>
      </c>
      <c r="L1078" s="23" t="n">
        <v>50342</v>
      </c>
      <c r="M1078" s="23" t="n">
        <v>0</v>
      </c>
      <c r="N1078" s="23" t="n">
        <v>0</v>
      </c>
      <c r="O1078" s="23" t="n">
        <f aca="false">K1078+L1078</f>
        <v>50342</v>
      </c>
      <c r="P1078" s="23" t="n">
        <f aca="false">K1078+L1078+M1078+N1078</f>
        <v>50342</v>
      </c>
      <c r="Q1078" s="23" t="n">
        <v>38610</v>
      </c>
      <c r="R1078" s="23" t="n">
        <v>35270</v>
      </c>
      <c r="S1078" s="23" t="n">
        <v>32841</v>
      </c>
      <c r="T1078" s="23" t="n">
        <v>9335</v>
      </c>
      <c r="U1078" s="42" t="n">
        <f aca="false">IF(I1078="delivery",O1078-SUM(Q1078+R1078),IF(I1078="PO",P1078-SUM(Q1078:R1078)))</f>
        <v>-23538</v>
      </c>
      <c r="V1078" s="43" t="n">
        <v>0.115</v>
      </c>
      <c r="W1078" s="43"/>
      <c r="X1078" s="43" t="n">
        <f aca="false">W1078-V1078</f>
        <v>-0.115</v>
      </c>
      <c r="Y1078" s="23" t="n">
        <v>0.088</v>
      </c>
      <c r="Z1078" s="44"/>
      <c r="AA1078" s="44"/>
      <c r="AM1078" s="23" t="str">
        <f aca="false">D1078</f>
        <v>Sanmina</v>
      </c>
      <c r="AN1078" s="23" t="s">
        <v>3124</v>
      </c>
      <c r="AT1078" s="44"/>
      <c r="AU1078" s="44"/>
      <c r="BD1078" s="23" t="s">
        <v>182</v>
      </c>
      <c r="BE1078" s="1" t="s">
        <v>183</v>
      </c>
    </row>
    <row r="1079" customFormat="false" ht="15" hidden="false" customHeight="true" outlineLevel="0" collapsed="false">
      <c r="A1079" s="23" t="s">
        <v>4452</v>
      </c>
      <c r="B1079" s="23" t="s">
        <v>4453</v>
      </c>
      <c r="C1079" s="40" t="s">
        <v>177</v>
      </c>
      <c r="D1079" s="23" t="s">
        <v>1471</v>
      </c>
      <c r="E1079" s="23" t="s">
        <v>4454</v>
      </c>
      <c r="F1079" s="23" t="s">
        <v>4455</v>
      </c>
      <c r="G1079" s="23" t="n">
        <v>201</v>
      </c>
      <c r="H1079" s="23" t="n">
        <v>10000</v>
      </c>
      <c r="I1079" s="41" t="s">
        <v>180</v>
      </c>
      <c r="K1079" s="23" t="n">
        <v>0</v>
      </c>
      <c r="L1079" s="23" t="n">
        <v>92209</v>
      </c>
      <c r="M1079" s="23" t="n">
        <v>95632</v>
      </c>
      <c r="N1079" s="23" t="n">
        <v>0</v>
      </c>
      <c r="O1079" s="23" t="n">
        <f aca="false">K1079+L1079</f>
        <v>92209</v>
      </c>
      <c r="P1079" s="23" t="n">
        <f aca="false">K1079+L1079+M1079+N1079</f>
        <v>187841</v>
      </c>
      <c r="Q1079" s="23" t="n">
        <v>59784</v>
      </c>
      <c r="R1079" s="23" t="n">
        <v>24762</v>
      </c>
      <c r="S1079" s="23" t="n">
        <v>17859</v>
      </c>
      <c r="T1079" s="23" t="n">
        <v>5953</v>
      </c>
      <c r="U1079" s="42" t="n">
        <f aca="false">IF(I1079="delivery",O1079-SUM(Q1079+R1079),IF(I1079="PO",P1079-SUM(Q1079:R1079)))</f>
        <v>7663</v>
      </c>
      <c r="V1079" s="43" t="n">
        <v>0.01875</v>
      </c>
      <c r="W1079" s="43"/>
      <c r="X1079" s="43" t="n">
        <f aca="false">W1079-V1079</f>
        <v>-0.01875</v>
      </c>
      <c r="Y1079" s="23" t="n">
        <v>0.0125</v>
      </c>
      <c r="Z1079" s="44"/>
      <c r="AA1079" s="44"/>
      <c r="AM1079" s="23" t="str">
        <f aca="false">D1079</f>
        <v>Sanmina</v>
      </c>
      <c r="AN1079" s="23" t="s">
        <v>3124</v>
      </c>
      <c r="AT1079" s="44"/>
      <c r="AU1079" s="44"/>
      <c r="BD1079" s="23" t="s">
        <v>182</v>
      </c>
      <c r="BE1079" s="1" t="s">
        <v>183</v>
      </c>
    </row>
    <row r="1080" customFormat="false" ht="15" hidden="false" customHeight="true" outlineLevel="0" collapsed="false">
      <c r="A1080" s="23" t="s">
        <v>4456</v>
      </c>
      <c r="B1080" s="23" t="s">
        <v>4457</v>
      </c>
      <c r="C1080" s="40" t="s">
        <v>177</v>
      </c>
      <c r="D1080" s="23" t="s">
        <v>1471</v>
      </c>
      <c r="E1080" s="23" t="s">
        <v>4458</v>
      </c>
      <c r="F1080" s="23" t="s">
        <v>4459</v>
      </c>
      <c r="G1080" s="23" t="n">
        <v>201</v>
      </c>
      <c r="H1080" s="23" t="n">
        <v>10000</v>
      </c>
      <c r="I1080" s="41" t="s">
        <v>180</v>
      </c>
      <c r="K1080" s="23" t="n">
        <v>0</v>
      </c>
      <c r="L1080" s="23" t="n">
        <v>377930</v>
      </c>
      <c r="M1080" s="23" t="n">
        <v>0</v>
      </c>
      <c r="N1080" s="23" t="n">
        <v>130000</v>
      </c>
      <c r="O1080" s="23" t="n">
        <f aca="false">K1080+L1080</f>
        <v>377930</v>
      </c>
      <c r="P1080" s="23" t="n">
        <f aca="false">K1080+L1080+M1080+N1080</f>
        <v>507930</v>
      </c>
      <c r="Q1080" s="23" t="n">
        <v>337685</v>
      </c>
      <c r="R1080" s="23" t="n">
        <v>219753</v>
      </c>
      <c r="S1080" s="23" t="n">
        <v>207463</v>
      </c>
      <c r="T1080" s="23" t="n">
        <v>76362</v>
      </c>
      <c r="U1080" s="42" t="n">
        <f aca="false">IF(I1080="delivery",O1080-SUM(Q1080+R1080),IF(I1080="PO",P1080-SUM(Q1080:R1080)))</f>
        <v>-179508</v>
      </c>
      <c r="V1080" s="43" t="n">
        <v>0.031</v>
      </c>
      <c r="W1080" s="43"/>
      <c r="X1080" s="43" t="n">
        <f aca="false">W1080-V1080</f>
        <v>-0.031</v>
      </c>
      <c r="Z1080" s="44"/>
      <c r="AA1080" s="44"/>
      <c r="AM1080" s="23" t="str">
        <f aca="false">D1080</f>
        <v>Sanmina</v>
      </c>
      <c r="AN1080" s="23" t="s">
        <v>3124</v>
      </c>
      <c r="AT1080" s="44"/>
      <c r="AU1080" s="44"/>
      <c r="BD1080" s="23" t="s">
        <v>182</v>
      </c>
      <c r="BE1080" s="1" t="s">
        <v>183</v>
      </c>
    </row>
    <row r="1081" customFormat="false" ht="15" hidden="false" customHeight="true" outlineLevel="0" collapsed="false">
      <c r="A1081" s="23" t="s">
        <v>4460</v>
      </c>
      <c r="B1081" s="23" t="s">
        <v>4461</v>
      </c>
      <c r="C1081" s="40" t="s">
        <v>177</v>
      </c>
      <c r="D1081" s="23" t="s">
        <v>1471</v>
      </c>
      <c r="E1081" s="23" t="s">
        <v>4462</v>
      </c>
      <c r="F1081" s="23" t="s">
        <v>4463</v>
      </c>
      <c r="G1081" s="23" t="n">
        <v>101</v>
      </c>
      <c r="H1081" s="23" t="n">
        <v>1000</v>
      </c>
      <c r="I1081" s="41" t="s">
        <v>180</v>
      </c>
      <c r="K1081" s="23" t="n">
        <v>0</v>
      </c>
      <c r="L1081" s="23" t="n">
        <v>87441</v>
      </c>
      <c r="M1081" s="23" t="n">
        <v>0</v>
      </c>
      <c r="N1081" s="23" t="n">
        <v>0</v>
      </c>
      <c r="O1081" s="23" t="n">
        <f aca="false">K1081+L1081</f>
        <v>87441</v>
      </c>
      <c r="P1081" s="23" t="n">
        <f aca="false">K1081+L1081+M1081+N1081</f>
        <v>87441</v>
      </c>
      <c r="Q1081" s="23" t="n">
        <v>15658</v>
      </c>
      <c r="R1081" s="23" t="n">
        <v>15462</v>
      </c>
      <c r="S1081" s="23" t="n">
        <v>13781</v>
      </c>
      <c r="T1081" s="23" t="n">
        <v>7786</v>
      </c>
      <c r="U1081" s="42" t="n">
        <f aca="false">IF(I1081="delivery",O1081-SUM(Q1081+R1081),IF(I1081="PO",P1081-SUM(Q1081:R1081)))</f>
        <v>56321</v>
      </c>
      <c r="V1081" s="43" t="n">
        <v>0.25</v>
      </c>
      <c r="W1081" s="43"/>
      <c r="X1081" s="43" t="n">
        <f aca="false">W1081-V1081</f>
        <v>-0.25</v>
      </c>
      <c r="Z1081" s="44"/>
      <c r="AA1081" s="44"/>
      <c r="AM1081" s="23" t="str">
        <f aca="false">D1081</f>
        <v>Sanmina</v>
      </c>
      <c r="AN1081" s="23" t="s">
        <v>3124</v>
      </c>
      <c r="AT1081" s="44"/>
      <c r="AU1081" s="44"/>
      <c r="BD1081" s="23" t="s">
        <v>182</v>
      </c>
      <c r="BE1081" s="1" t="s">
        <v>183</v>
      </c>
    </row>
    <row r="1082" customFormat="false" ht="15" hidden="false" customHeight="true" outlineLevel="0" collapsed="false">
      <c r="A1082" s="23" t="s">
        <v>4464</v>
      </c>
      <c r="B1082" s="23" t="s">
        <v>4465</v>
      </c>
      <c r="C1082" s="40" t="s">
        <v>177</v>
      </c>
      <c r="D1082" s="23" t="s">
        <v>1471</v>
      </c>
      <c r="E1082" s="23" t="s">
        <v>4466</v>
      </c>
      <c r="F1082" s="23" t="s">
        <v>4467</v>
      </c>
      <c r="G1082" s="23" t="n">
        <v>201</v>
      </c>
      <c r="H1082" s="23" t="n">
        <v>10000</v>
      </c>
      <c r="I1082" s="41" t="s">
        <v>180</v>
      </c>
      <c r="K1082" s="23" t="n">
        <v>0</v>
      </c>
      <c r="L1082" s="23" t="n">
        <v>2874027</v>
      </c>
      <c r="M1082" s="23" t="n">
        <v>0</v>
      </c>
      <c r="N1082" s="23" t="n">
        <v>750000</v>
      </c>
      <c r="O1082" s="23" t="n">
        <f aca="false">K1082+L1082</f>
        <v>2874027</v>
      </c>
      <c r="P1082" s="23" t="n">
        <f aca="false">K1082+L1082+M1082+N1082</f>
        <v>3624027</v>
      </c>
      <c r="Q1082" s="23" t="n">
        <v>1610972</v>
      </c>
      <c r="R1082" s="23" t="n">
        <v>1852880</v>
      </c>
      <c r="S1082" s="23" t="n">
        <v>2110758</v>
      </c>
      <c r="T1082" s="23" t="n">
        <v>1004814</v>
      </c>
      <c r="U1082" s="42" t="n">
        <f aca="false">IF(I1082="delivery",O1082-SUM(Q1082+R1082),IF(I1082="PO",P1082-SUM(Q1082:R1082)))</f>
        <v>-589825</v>
      </c>
      <c r="V1082" s="43" t="n">
        <v>0.00513</v>
      </c>
      <c r="W1082" s="43"/>
      <c r="X1082" s="43" t="n">
        <f aca="false">W1082-V1082</f>
        <v>-0.00513</v>
      </c>
      <c r="Y1082" s="23" t="n">
        <v>0.00649</v>
      </c>
      <c r="Z1082" s="44"/>
      <c r="AA1082" s="44"/>
      <c r="AM1082" s="23" t="str">
        <f aca="false">D1082</f>
        <v>Sanmina</v>
      </c>
      <c r="AN1082" s="23" t="s">
        <v>3124</v>
      </c>
      <c r="AT1082" s="44"/>
      <c r="AU1082" s="44"/>
      <c r="BD1082" s="23" t="s">
        <v>182</v>
      </c>
      <c r="BE1082" s="1" t="s">
        <v>183</v>
      </c>
    </row>
    <row r="1083" customFormat="false" ht="15" hidden="false" customHeight="true" outlineLevel="0" collapsed="false">
      <c r="A1083" s="23" t="s">
        <v>4468</v>
      </c>
      <c r="B1083" s="23" t="s">
        <v>4469</v>
      </c>
      <c r="C1083" s="40" t="s">
        <v>177</v>
      </c>
      <c r="D1083" s="23" t="s">
        <v>1471</v>
      </c>
      <c r="E1083" s="23" t="s">
        <v>4470</v>
      </c>
      <c r="F1083" s="23" t="s">
        <v>4471</v>
      </c>
      <c r="G1083" s="23" t="n">
        <v>201</v>
      </c>
      <c r="H1083" s="23" t="n">
        <v>10000</v>
      </c>
      <c r="I1083" s="41" t="s">
        <v>180</v>
      </c>
      <c r="K1083" s="23" t="n">
        <v>0</v>
      </c>
      <c r="L1083" s="23" t="n">
        <v>1214399</v>
      </c>
      <c r="M1083" s="23" t="n">
        <v>1540000</v>
      </c>
      <c r="N1083" s="23" t="n">
        <v>770000</v>
      </c>
      <c r="O1083" s="23" t="n">
        <f aca="false">K1083+L1083</f>
        <v>1214399</v>
      </c>
      <c r="P1083" s="23" t="n">
        <f aca="false">K1083+L1083+M1083+N1083</f>
        <v>3524399</v>
      </c>
      <c r="Q1083" s="23" t="n">
        <v>892881</v>
      </c>
      <c r="R1083" s="23" t="n">
        <v>1413401</v>
      </c>
      <c r="S1083" s="23" t="n">
        <v>1178893</v>
      </c>
      <c r="T1083" s="23" t="n">
        <v>507374</v>
      </c>
      <c r="U1083" s="42" t="n">
        <f aca="false">IF(I1083="delivery",O1083-SUM(Q1083+R1083),IF(I1083="PO",P1083-SUM(Q1083:R1083)))</f>
        <v>-1091883</v>
      </c>
      <c r="V1083" s="43" t="n">
        <v>0.0071</v>
      </c>
      <c r="W1083" s="43"/>
      <c r="X1083" s="43" t="n">
        <f aca="false">W1083-V1083</f>
        <v>-0.0071</v>
      </c>
      <c r="Y1083" s="23" t="n">
        <v>0.0071</v>
      </c>
      <c r="Z1083" s="44"/>
      <c r="AA1083" s="44"/>
      <c r="AM1083" s="23" t="str">
        <f aca="false">D1083</f>
        <v>Sanmina</v>
      </c>
      <c r="AN1083" s="23" t="s">
        <v>3124</v>
      </c>
      <c r="AT1083" s="44"/>
      <c r="AU1083" s="44"/>
      <c r="BD1083" s="23" t="s">
        <v>182</v>
      </c>
      <c r="BE1083" s="1" t="s">
        <v>183</v>
      </c>
    </row>
    <row r="1084" customFormat="false" ht="15" hidden="false" customHeight="true" outlineLevel="0" collapsed="false">
      <c r="A1084" s="23" t="s">
        <v>4472</v>
      </c>
      <c r="B1084" s="23" t="s">
        <v>4473</v>
      </c>
      <c r="C1084" s="40" t="s">
        <v>177</v>
      </c>
      <c r="D1084" s="23" t="s">
        <v>1471</v>
      </c>
      <c r="E1084" s="23" t="s">
        <v>4474</v>
      </c>
      <c r="F1084" s="23" t="s">
        <v>4475</v>
      </c>
      <c r="G1084" s="23" t="n">
        <v>216</v>
      </c>
      <c r="H1084" s="23" t="n">
        <v>20000</v>
      </c>
      <c r="I1084" s="41" t="s">
        <v>180</v>
      </c>
      <c r="K1084" s="23" t="n">
        <v>0</v>
      </c>
      <c r="L1084" s="23" t="n">
        <v>8633</v>
      </c>
      <c r="M1084" s="23" t="n">
        <v>0</v>
      </c>
      <c r="N1084" s="23" t="n">
        <v>6000</v>
      </c>
      <c r="O1084" s="23" t="n">
        <f aca="false">K1084+L1084</f>
        <v>8633</v>
      </c>
      <c r="P1084" s="23" t="n">
        <f aca="false">K1084+L1084+M1084+N1084</f>
        <v>14633</v>
      </c>
      <c r="Q1084" s="23" t="n">
        <v>6439</v>
      </c>
      <c r="R1084" s="23" t="n">
        <v>3120</v>
      </c>
      <c r="S1084" s="23" t="n">
        <v>2980</v>
      </c>
      <c r="T1084" s="23" t="n">
        <v>2428</v>
      </c>
      <c r="U1084" s="42" t="n">
        <f aca="false">IF(I1084="delivery",O1084-SUM(Q1084+R1084),IF(I1084="PO",P1084-SUM(Q1084:R1084)))</f>
        <v>-926</v>
      </c>
      <c r="V1084" s="43" t="n">
        <v>0.05695</v>
      </c>
      <c r="W1084" s="43"/>
      <c r="X1084" s="43" t="n">
        <f aca="false">W1084-V1084</f>
        <v>-0.05695</v>
      </c>
      <c r="Z1084" s="44"/>
      <c r="AA1084" s="44"/>
      <c r="AM1084" s="23" t="str">
        <f aca="false">D1084</f>
        <v>Sanmina</v>
      </c>
      <c r="AN1084" s="23" t="s">
        <v>3124</v>
      </c>
      <c r="AT1084" s="44"/>
      <c r="AU1084" s="44"/>
      <c r="BD1084" s="23" t="s">
        <v>182</v>
      </c>
      <c r="BE1084" s="1" t="s">
        <v>183</v>
      </c>
    </row>
    <row r="1085" customFormat="false" ht="15" hidden="false" customHeight="true" outlineLevel="0" collapsed="false">
      <c r="A1085" s="23" t="s">
        <v>4476</v>
      </c>
      <c r="B1085" s="23" t="s">
        <v>4477</v>
      </c>
      <c r="C1085" s="40" t="s">
        <v>177</v>
      </c>
      <c r="D1085" s="23" t="s">
        <v>1471</v>
      </c>
      <c r="E1085" s="23" t="s">
        <v>4478</v>
      </c>
      <c r="F1085" s="23" t="s">
        <v>4479</v>
      </c>
      <c r="G1085" s="23" t="n">
        <v>133</v>
      </c>
      <c r="H1085" s="23" t="n">
        <v>4000</v>
      </c>
      <c r="I1085" s="41" t="s">
        <v>180</v>
      </c>
      <c r="K1085" s="23" t="n">
        <v>0</v>
      </c>
      <c r="L1085" s="23" t="n">
        <v>20626</v>
      </c>
      <c r="M1085" s="23" t="n">
        <v>0</v>
      </c>
      <c r="N1085" s="23" t="n">
        <v>0</v>
      </c>
      <c r="O1085" s="23" t="n">
        <f aca="false">K1085+L1085</f>
        <v>20626</v>
      </c>
      <c r="P1085" s="23" t="n">
        <f aca="false">K1085+L1085+M1085+N1085</f>
        <v>20626</v>
      </c>
      <c r="Q1085" s="23" t="n">
        <v>13518</v>
      </c>
      <c r="R1085" s="23" t="n">
        <v>7443</v>
      </c>
      <c r="S1085" s="23" t="n">
        <v>7755</v>
      </c>
      <c r="T1085" s="23" t="n">
        <v>2385</v>
      </c>
      <c r="U1085" s="42" t="n">
        <f aca="false">IF(I1085="delivery",O1085-SUM(Q1085+R1085),IF(I1085="PO",P1085-SUM(Q1085:R1085)))</f>
        <v>-335</v>
      </c>
      <c r="V1085" s="43" t="n">
        <v>0.0132</v>
      </c>
      <c r="W1085" s="43"/>
      <c r="X1085" s="43" t="n">
        <f aca="false">W1085-V1085</f>
        <v>-0.0132</v>
      </c>
      <c r="Y1085" s="23" t="n">
        <v>0.0132</v>
      </c>
      <c r="Z1085" s="44"/>
      <c r="AA1085" s="44"/>
      <c r="AM1085" s="23" t="str">
        <f aca="false">D1085</f>
        <v>Sanmina</v>
      </c>
      <c r="AN1085" s="23" t="s">
        <v>3124</v>
      </c>
      <c r="AT1085" s="44"/>
      <c r="AU1085" s="44"/>
      <c r="BD1085" s="23" t="s">
        <v>182</v>
      </c>
      <c r="BE1085" s="1" t="s">
        <v>183</v>
      </c>
    </row>
    <row r="1086" customFormat="false" ht="15" hidden="false" customHeight="true" outlineLevel="0" collapsed="false">
      <c r="A1086" s="23" t="s">
        <v>4480</v>
      </c>
      <c r="B1086" s="23" t="s">
        <v>4481</v>
      </c>
      <c r="C1086" s="40" t="s">
        <v>177</v>
      </c>
      <c r="D1086" s="23" t="s">
        <v>1471</v>
      </c>
      <c r="E1086" s="23" t="s">
        <v>4482</v>
      </c>
      <c r="F1086" s="23" t="s">
        <v>4483</v>
      </c>
      <c r="G1086" s="23" t="n">
        <v>216</v>
      </c>
      <c r="H1086" s="23" t="n">
        <v>3000</v>
      </c>
      <c r="I1086" s="41" t="s">
        <v>180</v>
      </c>
      <c r="K1086" s="23" t="n">
        <v>0</v>
      </c>
      <c r="L1086" s="23" t="n">
        <v>27090</v>
      </c>
      <c r="M1086" s="23" t="n">
        <v>0</v>
      </c>
      <c r="N1086" s="23" t="n">
        <v>0</v>
      </c>
      <c r="O1086" s="23" t="n">
        <f aca="false">K1086+L1086</f>
        <v>27090</v>
      </c>
      <c r="P1086" s="23" t="n">
        <f aca="false">K1086+L1086+M1086+N1086</f>
        <v>27090</v>
      </c>
      <c r="Q1086" s="23" t="n">
        <v>6753</v>
      </c>
      <c r="R1086" s="23" t="n">
        <v>3651</v>
      </c>
      <c r="S1086" s="23" t="n">
        <v>4569</v>
      </c>
      <c r="T1086" s="23" t="n">
        <v>859</v>
      </c>
      <c r="U1086" s="42" t="n">
        <f aca="false">IF(I1086="delivery",O1086-SUM(Q1086+R1086),IF(I1086="PO",P1086-SUM(Q1086:R1086)))</f>
        <v>16686</v>
      </c>
      <c r="V1086" s="43" t="n">
        <v>0.12636</v>
      </c>
      <c r="W1086" s="43"/>
      <c r="X1086" s="43" t="n">
        <f aca="false">W1086-V1086</f>
        <v>-0.12636</v>
      </c>
      <c r="Z1086" s="44"/>
      <c r="AA1086" s="44"/>
      <c r="AM1086" s="23" t="str">
        <f aca="false">D1086</f>
        <v>Sanmina</v>
      </c>
      <c r="AN1086" s="23" t="s">
        <v>3124</v>
      </c>
      <c r="AT1086" s="44"/>
      <c r="AU1086" s="44"/>
      <c r="BD1086" s="23" t="s">
        <v>182</v>
      </c>
      <c r="BE1086" s="1" t="s">
        <v>183</v>
      </c>
    </row>
    <row r="1087" customFormat="false" ht="15" hidden="false" customHeight="true" outlineLevel="0" collapsed="false">
      <c r="A1087" s="23" t="s">
        <v>4484</v>
      </c>
      <c r="B1087" s="23" t="s">
        <v>4485</v>
      </c>
      <c r="C1087" s="40" t="s">
        <v>177</v>
      </c>
      <c r="D1087" s="23" t="s">
        <v>1471</v>
      </c>
      <c r="E1087" s="23" t="s">
        <v>4486</v>
      </c>
      <c r="F1087" s="23" t="s">
        <v>4487</v>
      </c>
      <c r="G1087" s="23" t="n">
        <v>68</v>
      </c>
      <c r="H1087" s="23" t="n">
        <v>4000</v>
      </c>
      <c r="I1087" s="41" t="s">
        <v>180</v>
      </c>
      <c r="K1087" s="23" t="n">
        <v>0</v>
      </c>
      <c r="L1087" s="23" t="n">
        <v>31844</v>
      </c>
      <c r="M1087" s="23" t="n">
        <v>68000</v>
      </c>
      <c r="N1087" s="23" t="n">
        <v>4000</v>
      </c>
      <c r="O1087" s="23" t="n">
        <f aca="false">K1087+L1087</f>
        <v>31844</v>
      </c>
      <c r="P1087" s="23" t="n">
        <f aca="false">K1087+L1087+M1087+N1087</f>
        <v>103844</v>
      </c>
      <c r="Q1087" s="23" t="n">
        <v>90814</v>
      </c>
      <c r="R1087" s="23" t="n">
        <v>32544</v>
      </c>
      <c r="S1087" s="23" t="n">
        <v>59472</v>
      </c>
      <c r="T1087" s="23" t="n">
        <v>10632</v>
      </c>
      <c r="U1087" s="42" t="n">
        <f aca="false">IF(I1087="delivery",O1087-SUM(Q1087+R1087),IF(I1087="PO",P1087-SUM(Q1087:R1087)))</f>
        <v>-91514</v>
      </c>
      <c r="V1087" s="43" t="n">
        <v>0.454</v>
      </c>
      <c r="W1087" s="43"/>
      <c r="X1087" s="43" t="n">
        <f aca="false">W1087-V1087</f>
        <v>-0.454</v>
      </c>
      <c r="Z1087" s="44"/>
      <c r="AA1087" s="44"/>
      <c r="AM1087" s="23" t="str">
        <f aca="false">D1087</f>
        <v>Sanmina</v>
      </c>
      <c r="AN1087" s="23" t="s">
        <v>3124</v>
      </c>
      <c r="AT1087" s="44"/>
      <c r="AU1087" s="44"/>
      <c r="BD1087" s="23" t="s">
        <v>182</v>
      </c>
      <c r="BE1087" s="1" t="s">
        <v>183</v>
      </c>
    </row>
    <row r="1088" customFormat="false" ht="15" hidden="false" customHeight="true" outlineLevel="0" collapsed="false">
      <c r="A1088" s="23" t="s">
        <v>4488</v>
      </c>
      <c r="B1088" s="23" t="s">
        <v>4489</v>
      </c>
      <c r="C1088" s="40" t="s">
        <v>177</v>
      </c>
      <c r="D1088" s="23" t="s">
        <v>1471</v>
      </c>
      <c r="E1088" s="23" t="s">
        <v>4490</v>
      </c>
      <c r="F1088" s="23" t="s">
        <v>4491</v>
      </c>
      <c r="G1088" s="23" t="n">
        <v>201</v>
      </c>
      <c r="H1088" s="23" t="n">
        <v>20000</v>
      </c>
      <c r="I1088" s="41" t="s">
        <v>188</v>
      </c>
      <c r="K1088" s="23" t="n">
        <v>0</v>
      </c>
      <c r="L1088" s="23" t="n">
        <v>0</v>
      </c>
      <c r="M1088" s="23" t="n">
        <v>0</v>
      </c>
      <c r="N1088" s="23" t="n">
        <v>0</v>
      </c>
      <c r="O1088" s="23" t="n">
        <f aca="false">K1088+L1088</f>
        <v>0</v>
      </c>
      <c r="P1088" s="23" t="n">
        <f aca="false">K1088+L1088+M1088+N1088</f>
        <v>0</v>
      </c>
      <c r="Q1088" s="23" t="n">
        <v>360</v>
      </c>
      <c r="R1088" s="23" t="n">
        <v>384</v>
      </c>
      <c r="S1088" s="23" t="n">
        <v>384</v>
      </c>
      <c r="T1088" s="23" t="n">
        <v>128</v>
      </c>
      <c r="U1088" s="42" t="n">
        <f aca="false">IF(I1088="delivery",O1088-SUM(Q1088+R1088),IF(I1088="PO",P1088-SUM(Q1088:R1088)))</f>
        <v>-744</v>
      </c>
      <c r="V1088" s="43" t="n">
        <v>0.00443</v>
      </c>
      <c r="W1088" s="43"/>
      <c r="X1088" s="43" t="n">
        <f aca="false">W1088-V1088</f>
        <v>-0.00443</v>
      </c>
      <c r="Z1088" s="44"/>
      <c r="AA1088" s="44"/>
      <c r="AM1088" s="23" t="str">
        <f aca="false">D1088</f>
        <v>Sanmina</v>
      </c>
      <c r="AN1088" s="23" t="s">
        <v>3124</v>
      </c>
      <c r="AT1088" s="44"/>
      <c r="AU1088" s="44"/>
      <c r="BD1088" s="23" t="s">
        <v>182</v>
      </c>
      <c r="BE1088" s="1" t="s">
        <v>183</v>
      </c>
    </row>
    <row r="1089" customFormat="false" ht="15" hidden="false" customHeight="true" outlineLevel="0" collapsed="false">
      <c r="A1089" s="23" t="s">
        <v>4492</v>
      </c>
      <c r="B1089" s="23" t="s">
        <v>4493</v>
      </c>
      <c r="C1089" s="40" t="s">
        <v>177</v>
      </c>
      <c r="D1089" s="23" t="s">
        <v>1471</v>
      </c>
      <c r="E1089" s="23" t="s">
        <v>4494</v>
      </c>
      <c r="F1089" s="23" t="s">
        <v>4495</v>
      </c>
      <c r="G1089" s="23" t="n">
        <v>91</v>
      </c>
      <c r="H1089" s="23" t="n">
        <v>3500</v>
      </c>
      <c r="I1089" s="41" t="s">
        <v>180</v>
      </c>
      <c r="K1089" s="23" t="n">
        <v>0</v>
      </c>
      <c r="L1089" s="23" t="n">
        <v>125330</v>
      </c>
      <c r="M1089" s="23" t="n">
        <v>24500</v>
      </c>
      <c r="N1089" s="23" t="n">
        <v>0</v>
      </c>
      <c r="O1089" s="23" t="n">
        <f aca="false">K1089+L1089</f>
        <v>125330</v>
      </c>
      <c r="P1089" s="23" t="n">
        <f aca="false">K1089+L1089+M1089+N1089</f>
        <v>149830</v>
      </c>
      <c r="Q1089" s="23" t="n">
        <v>125428</v>
      </c>
      <c r="R1089" s="23" t="n">
        <v>251700</v>
      </c>
      <c r="S1089" s="23" t="n">
        <v>193548</v>
      </c>
      <c r="T1089" s="23" t="n">
        <v>68993</v>
      </c>
      <c r="U1089" s="42" t="n">
        <f aca="false">IF(I1089="delivery",O1089-SUM(Q1089+R1089),IF(I1089="PO",P1089-SUM(Q1089:R1089)))</f>
        <v>-251798</v>
      </c>
      <c r="V1089" s="43" t="n">
        <v>0.3908</v>
      </c>
      <c r="W1089" s="43"/>
      <c r="X1089" s="43" t="n">
        <f aca="false">W1089-V1089</f>
        <v>-0.3908</v>
      </c>
      <c r="Y1089" s="23" t="n">
        <v>0.3267</v>
      </c>
      <c r="Z1089" s="44"/>
      <c r="AA1089" s="44"/>
      <c r="AM1089" s="23" t="str">
        <f aca="false">D1089</f>
        <v>Sanmina</v>
      </c>
      <c r="AN1089" s="23" t="s">
        <v>3124</v>
      </c>
      <c r="AT1089" s="44"/>
      <c r="AU1089" s="44"/>
      <c r="BD1089" s="23" t="s">
        <v>182</v>
      </c>
      <c r="BE1089" s="1" t="s">
        <v>183</v>
      </c>
    </row>
    <row r="1090" customFormat="false" ht="15" hidden="false" customHeight="true" outlineLevel="0" collapsed="false">
      <c r="A1090" s="23" t="s">
        <v>4496</v>
      </c>
      <c r="B1090" s="23" t="s">
        <v>4497</v>
      </c>
      <c r="C1090" s="40" t="s">
        <v>177</v>
      </c>
      <c r="D1090" s="23" t="s">
        <v>1471</v>
      </c>
      <c r="E1090" s="23" t="s">
        <v>4498</v>
      </c>
      <c r="F1090" s="23" t="s">
        <v>4499</v>
      </c>
      <c r="G1090" s="23" t="n">
        <v>73</v>
      </c>
      <c r="H1090" s="23" t="n">
        <v>3500</v>
      </c>
      <c r="I1090" s="41" t="s">
        <v>188</v>
      </c>
      <c r="K1090" s="23" t="n">
        <v>0</v>
      </c>
      <c r="L1090" s="23" t="n">
        <v>0</v>
      </c>
      <c r="M1090" s="23" t="n">
        <v>0</v>
      </c>
      <c r="N1090" s="23" t="n">
        <v>0</v>
      </c>
      <c r="O1090" s="23" t="n">
        <f aca="false">K1090+L1090</f>
        <v>0</v>
      </c>
      <c r="P1090" s="23" t="n">
        <f aca="false">K1090+L1090+M1090+N1090</f>
        <v>0</v>
      </c>
      <c r="Q1090" s="23" t="n">
        <v>180</v>
      </c>
      <c r="R1090" s="23" t="n">
        <v>192</v>
      </c>
      <c r="S1090" s="23" t="n">
        <v>192</v>
      </c>
      <c r="T1090" s="23" t="n">
        <v>64</v>
      </c>
      <c r="U1090" s="42" t="n">
        <f aca="false">IF(I1090="delivery",O1090-SUM(Q1090+R1090),IF(I1090="PO",P1090-SUM(Q1090:R1090)))</f>
        <v>-372</v>
      </c>
      <c r="V1090" s="43" t="n">
        <v>0.449</v>
      </c>
      <c r="W1090" s="43"/>
      <c r="X1090" s="43" t="n">
        <f aca="false">W1090-V1090</f>
        <v>-0.449</v>
      </c>
      <c r="Z1090" s="44"/>
      <c r="AA1090" s="44"/>
      <c r="AM1090" s="23" t="str">
        <f aca="false">D1090</f>
        <v>Sanmina</v>
      </c>
      <c r="AN1090" s="23" t="s">
        <v>3124</v>
      </c>
      <c r="AT1090" s="44"/>
      <c r="AU1090" s="44"/>
      <c r="BD1090" s="23" t="s">
        <v>182</v>
      </c>
      <c r="BE1090" s="1" t="s">
        <v>183</v>
      </c>
    </row>
    <row r="1091" customFormat="false" ht="15" hidden="false" customHeight="true" outlineLevel="0" collapsed="false">
      <c r="A1091" s="23" t="s">
        <v>4500</v>
      </c>
      <c r="B1091" s="23" t="s">
        <v>4501</v>
      </c>
      <c r="C1091" s="40" t="s">
        <v>177</v>
      </c>
      <c r="D1091" s="23" t="s">
        <v>1471</v>
      </c>
      <c r="E1091" s="23" t="s">
        <v>4502</v>
      </c>
      <c r="F1091" s="23" t="s">
        <v>4503</v>
      </c>
      <c r="G1091" s="23" t="n">
        <v>153</v>
      </c>
      <c r="H1091" s="23" t="n">
        <v>1000</v>
      </c>
      <c r="I1091" s="41" t="s">
        <v>180</v>
      </c>
      <c r="K1091" s="23" t="n">
        <v>0</v>
      </c>
      <c r="L1091" s="23" t="n">
        <v>56614</v>
      </c>
      <c r="M1091" s="23" t="n">
        <v>4000</v>
      </c>
      <c r="N1091" s="23" t="n">
        <v>0</v>
      </c>
      <c r="O1091" s="23" t="n">
        <f aca="false">K1091+L1091</f>
        <v>56614</v>
      </c>
      <c r="P1091" s="23" t="n">
        <f aca="false">K1091+L1091+M1091+N1091</f>
        <v>60614</v>
      </c>
      <c r="Q1091" s="23" t="n">
        <v>17125</v>
      </c>
      <c r="R1091" s="23" t="n">
        <v>11576</v>
      </c>
      <c r="S1091" s="23" t="n">
        <v>11152</v>
      </c>
      <c r="T1091" s="23" t="n">
        <v>6050</v>
      </c>
      <c r="U1091" s="42" t="n">
        <f aca="false">IF(I1091="delivery",O1091-SUM(Q1091+R1091),IF(I1091="PO",P1091-SUM(Q1091:R1091)))</f>
        <v>27913</v>
      </c>
      <c r="V1091" s="43" t="n">
        <v>0.267</v>
      </c>
      <c r="W1091" s="43"/>
      <c r="X1091" s="43" t="n">
        <f aca="false">W1091-V1091</f>
        <v>-0.267</v>
      </c>
      <c r="Y1091" s="23" t="n">
        <v>0.267</v>
      </c>
      <c r="Z1091" s="44"/>
      <c r="AA1091" s="44"/>
      <c r="AM1091" s="23" t="str">
        <f aca="false">D1091</f>
        <v>Sanmina</v>
      </c>
      <c r="AN1091" s="23" t="s">
        <v>3124</v>
      </c>
      <c r="AT1091" s="44"/>
      <c r="AU1091" s="44"/>
      <c r="BD1091" s="23" t="s">
        <v>182</v>
      </c>
      <c r="BE1091" s="1" t="s">
        <v>183</v>
      </c>
    </row>
    <row r="1092" customFormat="false" ht="15" hidden="false" customHeight="true" outlineLevel="0" collapsed="false">
      <c r="A1092" s="23" t="s">
        <v>4504</v>
      </c>
      <c r="B1092" s="23" t="s">
        <v>4505</v>
      </c>
      <c r="C1092" s="40" t="s">
        <v>177</v>
      </c>
      <c r="D1092" s="23" t="s">
        <v>1471</v>
      </c>
      <c r="E1092" s="23" t="s">
        <v>4506</v>
      </c>
      <c r="F1092" s="23" t="s">
        <v>4507</v>
      </c>
      <c r="G1092" s="23" t="n">
        <v>201</v>
      </c>
      <c r="H1092" s="23" t="n">
        <v>10000</v>
      </c>
      <c r="I1092" s="41" t="s">
        <v>180</v>
      </c>
      <c r="K1092" s="23" t="n">
        <v>0</v>
      </c>
      <c r="L1092" s="23" t="n">
        <v>79126</v>
      </c>
      <c r="M1092" s="23" t="n">
        <v>10000</v>
      </c>
      <c r="N1092" s="23" t="n">
        <v>30000</v>
      </c>
      <c r="O1092" s="23" t="n">
        <f aca="false">K1092+L1092</f>
        <v>79126</v>
      </c>
      <c r="P1092" s="23" t="n">
        <f aca="false">K1092+L1092+M1092+N1092</f>
        <v>119126</v>
      </c>
      <c r="Q1092" s="23" t="n">
        <v>15046</v>
      </c>
      <c r="R1092" s="23" t="n">
        <v>22864</v>
      </c>
      <c r="S1092" s="23" t="n">
        <v>17687</v>
      </c>
      <c r="T1092" s="23" t="n">
        <v>12208</v>
      </c>
      <c r="U1092" s="42" t="n">
        <f aca="false">IF(I1092="delivery",O1092-SUM(Q1092+R1092),IF(I1092="PO",P1092-SUM(Q1092:R1092)))</f>
        <v>41216</v>
      </c>
      <c r="V1092" s="43" t="n">
        <v>0.00333</v>
      </c>
      <c r="W1092" s="43"/>
      <c r="X1092" s="43" t="n">
        <f aca="false">W1092-V1092</f>
        <v>-0.00333</v>
      </c>
      <c r="Y1092" s="23" t="n">
        <v>0.00989</v>
      </c>
      <c r="Z1092" s="44"/>
      <c r="AA1092" s="44"/>
      <c r="AM1092" s="23" t="str">
        <f aca="false">D1092</f>
        <v>Sanmina</v>
      </c>
      <c r="AN1092" s="23" t="s">
        <v>3124</v>
      </c>
      <c r="AT1092" s="44"/>
      <c r="AU1092" s="44"/>
      <c r="BD1092" s="23" t="s">
        <v>182</v>
      </c>
      <c r="BE1092" s="1" t="s">
        <v>183</v>
      </c>
    </row>
    <row r="1093" customFormat="false" ht="15" hidden="false" customHeight="true" outlineLevel="0" collapsed="false">
      <c r="A1093" s="23" t="s">
        <v>4508</v>
      </c>
      <c r="B1093" s="23" t="s">
        <v>4509</v>
      </c>
      <c r="C1093" s="40" t="s">
        <v>177</v>
      </c>
      <c r="D1093" s="23" t="s">
        <v>1471</v>
      </c>
      <c r="E1093" s="23" t="s">
        <v>4510</v>
      </c>
      <c r="F1093" s="23" t="s">
        <v>4511</v>
      </c>
      <c r="G1093" s="23" t="n">
        <v>201</v>
      </c>
      <c r="H1093" s="23" t="n">
        <v>50000</v>
      </c>
      <c r="I1093" s="41" t="s">
        <v>180</v>
      </c>
      <c r="K1093" s="23" t="n">
        <v>0</v>
      </c>
      <c r="L1093" s="23" t="n">
        <v>83108</v>
      </c>
      <c r="M1093" s="23" t="n">
        <v>70000</v>
      </c>
      <c r="N1093" s="23" t="n">
        <v>160000</v>
      </c>
      <c r="O1093" s="23" t="n">
        <f aca="false">K1093+L1093</f>
        <v>83108</v>
      </c>
      <c r="P1093" s="23" t="n">
        <f aca="false">K1093+L1093+M1093+N1093</f>
        <v>313108</v>
      </c>
      <c r="Q1093" s="23" t="n">
        <v>38756</v>
      </c>
      <c r="R1093" s="23" t="n">
        <v>126814</v>
      </c>
      <c r="S1093" s="23" t="n">
        <v>107536</v>
      </c>
      <c r="T1093" s="23" t="n">
        <v>38781</v>
      </c>
      <c r="U1093" s="42" t="n">
        <f aca="false">IF(I1093="delivery",O1093-SUM(Q1093+R1093),IF(I1093="PO",P1093-SUM(Q1093:R1093)))</f>
        <v>-82462</v>
      </c>
      <c r="V1093" s="43" t="n">
        <v>0.00427</v>
      </c>
      <c r="W1093" s="43"/>
      <c r="X1093" s="43" t="n">
        <f aca="false">W1093-V1093</f>
        <v>-0.00427</v>
      </c>
      <c r="Y1093" s="23" t="n">
        <v>0.0033</v>
      </c>
      <c r="Z1093" s="44"/>
      <c r="AA1093" s="44"/>
      <c r="AM1093" s="23" t="str">
        <f aca="false">D1093</f>
        <v>Sanmina</v>
      </c>
      <c r="AN1093" s="23" t="s">
        <v>3124</v>
      </c>
      <c r="AT1093" s="44"/>
      <c r="AU1093" s="44"/>
      <c r="BD1093" s="23" t="s">
        <v>182</v>
      </c>
      <c r="BE1093" s="1" t="s">
        <v>183</v>
      </c>
    </row>
    <row r="1094" customFormat="false" ht="15" hidden="false" customHeight="true" outlineLevel="0" collapsed="false">
      <c r="A1094" s="23" t="s">
        <v>4512</v>
      </c>
      <c r="B1094" s="23" t="s">
        <v>4513</v>
      </c>
      <c r="C1094" s="40" t="s">
        <v>177</v>
      </c>
      <c r="D1094" s="23" t="s">
        <v>1471</v>
      </c>
      <c r="E1094" s="23" t="s">
        <v>4514</v>
      </c>
      <c r="F1094" s="23" t="s">
        <v>4515</v>
      </c>
      <c r="G1094" s="23" t="n">
        <v>63</v>
      </c>
      <c r="H1094" s="23" t="n">
        <v>4000</v>
      </c>
      <c r="I1094" s="41" t="s">
        <v>180</v>
      </c>
      <c r="K1094" s="23" t="n">
        <v>0</v>
      </c>
      <c r="L1094" s="23" t="n">
        <v>481028</v>
      </c>
      <c r="M1094" s="23" t="n">
        <v>0</v>
      </c>
      <c r="N1094" s="23" t="n">
        <v>28000</v>
      </c>
      <c r="O1094" s="23" t="n">
        <f aca="false">K1094+L1094</f>
        <v>481028</v>
      </c>
      <c r="P1094" s="23" t="n">
        <f aca="false">K1094+L1094+M1094+N1094</f>
        <v>509028</v>
      </c>
      <c r="Q1094" s="23" t="n">
        <v>247268</v>
      </c>
      <c r="R1094" s="23" t="n">
        <v>205055</v>
      </c>
      <c r="S1094" s="23" t="n">
        <v>225214</v>
      </c>
      <c r="T1094" s="23" t="n">
        <v>69394</v>
      </c>
      <c r="U1094" s="42" t="n">
        <f aca="false">IF(I1094="delivery",O1094-SUM(Q1094+R1094),IF(I1094="PO",P1094-SUM(Q1094:R1094)))</f>
        <v>28705</v>
      </c>
      <c r="V1094" s="43" t="n">
        <v>0.01284</v>
      </c>
      <c r="W1094" s="43"/>
      <c r="X1094" s="43" t="n">
        <f aca="false">W1094-V1094</f>
        <v>-0.01284</v>
      </c>
      <c r="Y1094" s="23" t="n">
        <v>0.01284</v>
      </c>
      <c r="Z1094" s="44"/>
      <c r="AA1094" s="44"/>
      <c r="AM1094" s="23" t="str">
        <f aca="false">D1094</f>
        <v>Sanmina</v>
      </c>
      <c r="AN1094" s="23" t="s">
        <v>3124</v>
      </c>
      <c r="AT1094" s="44"/>
      <c r="AU1094" s="44"/>
      <c r="BD1094" s="23" t="s">
        <v>182</v>
      </c>
      <c r="BE1094" s="1" t="s">
        <v>183</v>
      </c>
    </row>
    <row r="1095" customFormat="false" ht="15" hidden="false" customHeight="true" outlineLevel="0" collapsed="false">
      <c r="A1095" s="23" t="s">
        <v>4516</v>
      </c>
      <c r="B1095" s="23" t="s">
        <v>4517</v>
      </c>
      <c r="C1095" s="40" t="s">
        <v>177</v>
      </c>
      <c r="D1095" s="23" t="s">
        <v>1471</v>
      </c>
      <c r="E1095" s="23" t="s">
        <v>4518</v>
      </c>
      <c r="F1095" s="23" t="s">
        <v>4519</v>
      </c>
      <c r="G1095" s="23" t="n">
        <v>123</v>
      </c>
      <c r="H1095" s="23" t="n">
        <v>2000</v>
      </c>
      <c r="I1095" s="41" t="s">
        <v>180</v>
      </c>
      <c r="K1095" s="23" t="n">
        <v>0</v>
      </c>
      <c r="L1095" s="23" t="n">
        <v>4000</v>
      </c>
      <c r="M1095" s="23" t="n">
        <v>0</v>
      </c>
      <c r="N1095" s="23" t="n">
        <v>6000</v>
      </c>
      <c r="O1095" s="23" t="n">
        <f aca="false">K1095+L1095</f>
        <v>4000</v>
      </c>
      <c r="P1095" s="23" t="n">
        <f aca="false">K1095+L1095+M1095+N1095</f>
        <v>10000</v>
      </c>
      <c r="Q1095" s="23" t="n">
        <v>1788</v>
      </c>
      <c r="R1095" s="23" t="n">
        <v>5234</v>
      </c>
      <c r="S1095" s="23" t="n">
        <v>3630</v>
      </c>
      <c r="T1095" s="23" t="n">
        <v>1412</v>
      </c>
      <c r="U1095" s="42" t="n">
        <f aca="false">IF(I1095="delivery",O1095-SUM(Q1095+R1095),IF(I1095="PO",P1095-SUM(Q1095:R1095)))</f>
        <v>-3022</v>
      </c>
      <c r="V1095" s="43" t="n">
        <v>0.567</v>
      </c>
      <c r="W1095" s="43"/>
      <c r="X1095" s="43" t="n">
        <f aca="false">W1095-V1095</f>
        <v>-0.567</v>
      </c>
      <c r="Y1095" s="23" t="n">
        <v>0.22</v>
      </c>
      <c r="Z1095" s="44"/>
      <c r="AA1095" s="44"/>
      <c r="AM1095" s="23" t="str">
        <f aca="false">D1095</f>
        <v>Sanmina</v>
      </c>
      <c r="AN1095" s="23" t="s">
        <v>3124</v>
      </c>
      <c r="AT1095" s="44"/>
      <c r="AU1095" s="44"/>
      <c r="BD1095" s="23" t="s">
        <v>182</v>
      </c>
      <c r="BE1095" s="1" t="s">
        <v>183</v>
      </c>
    </row>
    <row r="1096" customFormat="false" ht="15" hidden="false" customHeight="true" outlineLevel="0" collapsed="false">
      <c r="A1096" s="23" t="s">
        <v>4520</v>
      </c>
      <c r="B1096" s="23" t="s">
        <v>4521</v>
      </c>
      <c r="C1096" s="40" t="s">
        <v>177</v>
      </c>
      <c r="D1096" s="23" t="s">
        <v>1471</v>
      </c>
      <c r="E1096" s="23" t="s">
        <v>4522</v>
      </c>
      <c r="F1096" s="23" t="s">
        <v>4523</v>
      </c>
      <c r="G1096" s="23" t="n">
        <v>55</v>
      </c>
      <c r="H1096" s="23" t="n">
        <v>1</v>
      </c>
      <c r="I1096" s="41" t="s">
        <v>188</v>
      </c>
      <c r="K1096" s="23" t="n">
        <v>0</v>
      </c>
      <c r="L1096" s="23" t="n">
        <v>0</v>
      </c>
      <c r="M1096" s="23" t="n">
        <v>0</v>
      </c>
      <c r="N1096" s="23" t="n">
        <v>0</v>
      </c>
      <c r="O1096" s="23" t="n">
        <f aca="false">K1096+L1096</f>
        <v>0</v>
      </c>
      <c r="P1096" s="23" t="n">
        <f aca="false">K1096+L1096+M1096+N1096</f>
        <v>0</v>
      </c>
      <c r="Q1096" s="23" t="n">
        <v>0</v>
      </c>
      <c r="R1096" s="23" t="n">
        <v>0</v>
      </c>
      <c r="S1096" s="23" t="n">
        <v>0</v>
      </c>
      <c r="T1096" s="23" t="n">
        <v>0</v>
      </c>
      <c r="U1096" s="42" t="n">
        <f aca="false">IF(I1096="delivery",O1096-SUM(Q1096+R1096),IF(I1096="PO",P1096-SUM(Q1096:R1096)))</f>
        <v>0</v>
      </c>
      <c r="V1096" s="43" t="n">
        <v>1E-005</v>
      </c>
      <c r="W1096" s="43"/>
      <c r="X1096" s="43" t="n">
        <f aca="false">W1096-V1096</f>
        <v>-1E-005</v>
      </c>
      <c r="Z1096" s="44"/>
      <c r="AA1096" s="44"/>
      <c r="AM1096" s="23" t="str">
        <f aca="false">D1096</f>
        <v>Sanmina</v>
      </c>
      <c r="AN1096" s="23" t="s">
        <v>3124</v>
      </c>
      <c r="AT1096" s="44"/>
      <c r="AU1096" s="44"/>
      <c r="BD1096" s="23" t="s">
        <v>714</v>
      </c>
      <c r="BE1096" s="1" t="s">
        <v>183</v>
      </c>
    </row>
    <row r="1097" customFormat="false" ht="15" hidden="false" customHeight="true" outlineLevel="0" collapsed="false">
      <c r="A1097" s="23" t="s">
        <v>4524</v>
      </c>
      <c r="B1097" s="23" t="s">
        <v>4525</v>
      </c>
      <c r="C1097" s="40" t="s">
        <v>177</v>
      </c>
      <c r="D1097" s="23" t="s">
        <v>1471</v>
      </c>
      <c r="E1097" s="23" t="s">
        <v>4526</v>
      </c>
      <c r="F1097" s="23" t="s">
        <v>4527</v>
      </c>
      <c r="G1097" s="23" t="n">
        <v>201</v>
      </c>
      <c r="H1097" s="23" t="n">
        <v>30000</v>
      </c>
      <c r="I1097" s="41" t="s">
        <v>180</v>
      </c>
      <c r="K1097" s="23" t="n">
        <v>0</v>
      </c>
      <c r="L1097" s="23" t="n">
        <v>7780</v>
      </c>
      <c r="M1097" s="23" t="n">
        <v>0</v>
      </c>
      <c r="N1097" s="23" t="n">
        <v>30000</v>
      </c>
      <c r="O1097" s="23" t="n">
        <f aca="false">K1097+L1097</f>
        <v>7780</v>
      </c>
      <c r="P1097" s="23" t="n">
        <f aca="false">K1097+L1097+M1097+N1097</f>
        <v>37780</v>
      </c>
      <c r="Q1097" s="23" t="n">
        <v>6248</v>
      </c>
      <c r="R1097" s="23" t="n">
        <v>4477</v>
      </c>
      <c r="S1097" s="23" t="n">
        <v>4474</v>
      </c>
      <c r="T1097" s="23" t="n">
        <v>1996</v>
      </c>
      <c r="U1097" s="42" t="n">
        <f aca="false">IF(I1097="delivery",O1097-SUM(Q1097+R1097),IF(I1097="PO",P1097-SUM(Q1097:R1097)))</f>
        <v>-2945</v>
      </c>
      <c r="V1097" s="43" t="n">
        <v>0.0282</v>
      </c>
      <c r="W1097" s="43"/>
      <c r="X1097" s="43" t="n">
        <f aca="false">W1097-V1097</f>
        <v>-0.0282</v>
      </c>
      <c r="Z1097" s="44"/>
      <c r="AA1097" s="44"/>
      <c r="AM1097" s="23" t="str">
        <f aca="false">D1097</f>
        <v>Sanmina</v>
      </c>
      <c r="AN1097" s="23" t="s">
        <v>3124</v>
      </c>
      <c r="AT1097" s="44"/>
      <c r="AU1097" s="44"/>
      <c r="BD1097" s="23" t="s">
        <v>182</v>
      </c>
      <c r="BE1097" s="1" t="s">
        <v>183</v>
      </c>
    </row>
    <row r="1098" customFormat="false" ht="15" hidden="false" customHeight="true" outlineLevel="0" collapsed="false">
      <c r="A1098" s="23" t="s">
        <v>4528</v>
      </c>
      <c r="B1098" s="23" t="s">
        <v>4529</v>
      </c>
      <c r="C1098" s="40" t="s">
        <v>177</v>
      </c>
      <c r="D1098" s="23" t="s">
        <v>1471</v>
      </c>
      <c r="E1098" s="23" t="s">
        <v>4530</v>
      </c>
      <c r="F1098" s="23" t="s">
        <v>4531</v>
      </c>
      <c r="G1098" s="23" t="n">
        <v>216</v>
      </c>
      <c r="H1098" s="23" t="n">
        <v>1000</v>
      </c>
      <c r="I1098" s="41" t="s">
        <v>180</v>
      </c>
      <c r="K1098" s="23" t="n">
        <v>0</v>
      </c>
      <c r="L1098" s="23" t="n">
        <v>136000</v>
      </c>
      <c r="M1098" s="23" t="n">
        <v>0</v>
      </c>
      <c r="N1098" s="23" t="n">
        <v>0</v>
      </c>
      <c r="O1098" s="23" t="n">
        <f aca="false">K1098+L1098</f>
        <v>136000</v>
      </c>
      <c r="P1098" s="23" t="n">
        <f aca="false">K1098+L1098+M1098+N1098</f>
        <v>136000</v>
      </c>
      <c r="Q1098" s="23" t="n">
        <v>360</v>
      </c>
      <c r="R1098" s="23" t="n">
        <v>384</v>
      </c>
      <c r="S1098" s="23" t="n">
        <v>384</v>
      </c>
      <c r="T1098" s="23" t="n">
        <v>128</v>
      </c>
      <c r="U1098" s="42" t="n">
        <f aca="false">IF(I1098="delivery",O1098-SUM(Q1098+R1098),IF(I1098="PO",P1098-SUM(Q1098:R1098)))</f>
        <v>135256</v>
      </c>
      <c r="V1098" s="43" t="n">
        <v>0.2667</v>
      </c>
      <c r="W1098" s="43"/>
      <c r="X1098" s="43" t="n">
        <f aca="false">W1098-V1098</f>
        <v>-0.2667</v>
      </c>
      <c r="Y1098" s="23" t="n">
        <v>0.2667</v>
      </c>
      <c r="Z1098" s="44"/>
      <c r="AA1098" s="44"/>
      <c r="AM1098" s="23" t="str">
        <f aca="false">D1098</f>
        <v>Sanmina</v>
      </c>
      <c r="AN1098" s="23" t="s">
        <v>3124</v>
      </c>
      <c r="AT1098" s="44"/>
      <c r="AU1098" s="44"/>
      <c r="BD1098" s="23" t="s">
        <v>182</v>
      </c>
      <c r="BE1098" s="1" t="s">
        <v>183</v>
      </c>
    </row>
    <row r="1099" customFormat="false" ht="15" hidden="false" customHeight="true" outlineLevel="0" collapsed="false">
      <c r="A1099" s="23" t="s">
        <v>4532</v>
      </c>
      <c r="B1099" s="23" t="s">
        <v>4533</v>
      </c>
      <c r="C1099" s="40" t="s">
        <v>177</v>
      </c>
      <c r="D1099" s="23" t="s">
        <v>1471</v>
      </c>
      <c r="E1099" s="23" t="s">
        <v>4534</v>
      </c>
      <c r="F1099" s="23" t="s">
        <v>4535</v>
      </c>
      <c r="G1099" s="23" t="n">
        <v>73</v>
      </c>
      <c r="H1099" s="23" t="n">
        <v>1500</v>
      </c>
      <c r="I1099" s="41" t="s">
        <v>180</v>
      </c>
      <c r="K1099" s="23" t="n">
        <v>0</v>
      </c>
      <c r="L1099" s="23" t="n">
        <v>19335</v>
      </c>
      <c r="M1099" s="23" t="n">
        <v>3000</v>
      </c>
      <c r="N1099" s="23" t="n">
        <v>1500</v>
      </c>
      <c r="O1099" s="23" t="n">
        <f aca="false">K1099+L1099</f>
        <v>19335</v>
      </c>
      <c r="P1099" s="23" t="n">
        <f aca="false">K1099+L1099+M1099+N1099</f>
        <v>23835</v>
      </c>
      <c r="Q1099" s="23" t="n">
        <v>18842</v>
      </c>
      <c r="R1099" s="23" t="n">
        <v>7630</v>
      </c>
      <c r="S1099" s="23" t="n">
        <v>9350</v>
      </c>
      <c r="T1099" s="23" t="n">
        <v>1450</v>
      </c>
      <c r="U1099" s="42" t="n">
        <f aca="false">IF(I1099="delivery",O1099-SUM(Q1099+R1099),IF(I1099="PO",P1099-SUM(Q1099:R1099)))</f>
        <v>-7137</v>
      </c>
      <c r="V1099" s="43" t="n">
        <v>0.232</v>
      </c>
      <c r="W1099" s="43"/>
      <c r="X1099" s="43" t="n">
        <f aca="false">W1099-V1099</f>
        <v>-0.232</v>
      </c>
      <c r="Y1099" s="23" t="n">
        <v>0.225</v>
      </c>
      <c r="Z1099" s="44"/>
      <c r="AA1099" s="44"/>
      <c r="AM1099" s="23" t="str">
        <f aca="false">D1099</f>
        <v>Sanmina</v>
      </c>
      <c r="AN1099" s="23" t="s">
        <v>3124</v>
      </c>
      <c r="AT1099" s="44"/>
      <c r="AU1099" s="44"/>
      <c r="BD1099" s="23" t="s">
        <v>182</v>
      </c>
      <c r="BE1099" s="1" t="s">
        <v>183</v>
      </c>
    </row>
    <row r="1100" customFormat="false" ht="15" hidden="false" customHeight="true" outlineLevel="0" collapsed="false">
      <c r="A1100" s="23" t="s">
        <v>4536</v>
      </c>
      <c r="B1100" s="23" t="s">
        <v>4537</v>
      </c>
      <c r="C1100" s="40" t="s">
        <v>177</v>
      </c>
      <c r="D1100" s="23" t="s">
        <v>1471</v>
      </c>
      <c r="E1100" s="23" t="s">
        <v>4538</v>
      </c>
      <c r="F1100" s="23" t="s">
        <v>4539</v>
      </c>
      <c r="G1100" s="23" t="n">
        <v>216</v>
      </c>
      <c r="H1100" s="23" t="n">
        <v>40000</v>
      </c>
      <c r="I1100" s="41" t="s">
        <v>180</v>
      </c>
      <c r="K1100" s="23" t="n">
        <v>0</v>
      </c>
      <c r="L1100" s="23" t="n">
        <v>154277</v>
      </c>
      <c r="M1100" s="23" t="n">
        <v>0</v>
      </c>
      <c r="N1100" s="23" t="n">
        <v>0</v>
      </c>
      <c r="O1100" s="23" t="n">
        <f aca="false">K1100+L1100</f>
        <v>154277</v>
      </c>
      <c r="P1100" s="23" t="n">
        <f aca="false">K1100+L1100+M1100+N1100</f>
        <v>154277</v>
      </c>
      <c r="Q1100" s="23" t="n">
        <v>34423</v>
      </c>
      <c r="R1100" s="23" t="n">
        <v>14160</v>
      </c>
      <c r="S1100" s="23" t="n">
        <v>10416</v>
      </c>
      <c r="T1100" s="23" t="n">
        <v>3472</v>
      </c>
      <c r="U1100" s="42" t="n">
        <f aca="false">IF(I1100="delivery",O1100-SUM(Q1100+R1100),IF(I1100="PO",P1100-SUM(Q1100:R1100)))</f>
        <v>105694</v>
      </c>
      <c r="V1100" s="43" t="n">
        <v>0.068</v>
      </c>
      <c r="W1100" s="43"/>
      <c r="X1100" s="43" t="n">
        <f aca="false">W1100-V1100</f>
        <v>-0.068</v>
      </c>
      <c r="Z1100" s="44"/>
      <c r="AA1100" s="44"/>
      <c r="AM1100" s="23" t="str">
        <f aca="false">D1100</f>
        <v>Sanmina</v>
      </c>
      <c r="AN1100" s="23" t="s">
        <v>3124</v>
      </c>
      <c r="AT1100" s="44"/>
      <c r="AU1100" s="44"/>
      <c r="BD1100" s="23" t="s">
        <v>182</v>
      </c>
      <c r="BE1100" s="1" t="s">
        <v>183</v>
      </c>
    </row>
    <row r="1101" customFormat="false" ht="15" hidden="false" customHeight="true" outlineLevel="0" collapsed="false">
      <c r="A1101" s="23" t="s">
        <v>4540</v>
      </c>
      <c r="B1101" s="23" t="s">
        <v>4541</v>
      </c>
      <c r="C1101" s="40" t="s">
        <v>177</v>
      </c>
      <c r="D1101" s="23" t="s">
        <v>1471</v>
      </c>
      <c r="E1101" s="23" t="s">
        <v>4542</v>
      </c>
      <c r="F1101" s="23" t="s">
        <v>4543</v>
      </c>
      <c r="G1101" s="23" t="n">
        <v>201</v>
      </c>
      <c r="H1101" s="23" t="n">
        <v>10000</v>
      </c>
      <c r="I1101" s="41" t="s">
        <v>180</v>
      </c>
      <c r="K1101" s="23" t="n">
        <v>0</v>
      </c>
      <c r="L1101" s="23" t="n">
        <v>23423</v>
      </c>
      <c r="M1101" s="23" t="n">
        <v>0</v>
      </c>
      <c r="N1101" s="23" t="n">
        <v>10000</v>
      </c>
      <c r="O1101" s="23" t="n">
        <f aca="false">K1101+L1101</f>
        <v>23423</v>
      </c>
      <c r="P1101" s="23" t="n">
        <f aca="false">K1101+L1101+M1101+N1101</f>
        <v>33423</v>
      </c>
      <c r="Q1101" s="23" t="n">
        <v>11456</v>
      </c>
      <c r="R1101" s="23" t="n">
        <v>18634</v>
      </c>
      <c r="S1101" s="23" t="n">
        <v>16815</v>
      </c>
      <c r="T1101" s="23" t="n">
        <v>5312</v>
      </c>
      <c r="U1101" s="42" t="n">
        <f aca="false">IF(I1101="delivery",O1101-SUM(Q1101+R1101),IF(I1101="PO",P1101-SUM(Q1101:R1101)))</f>
        <v>-6667</v>
      </c>
      <c r="V1101" s="43" t="n">
        <v>0.00174</v>
      </c>
      <c r="W1101" s="43"/>
      <c r="X1101" s="43" t="n">
        <f aca="false">W1101-V1101</f>
        <v>-0.00174</v>
      </c>
      <c r="Y1101" s="23" t="n">
        <v>0.005</v>
      </c>
      <c r="Z1101" s="44"/>
      <c r="AA1101" s="44"/>
      <c r="AM1101" s="23" t="str">
        <f aca="false">D1101</f>
        <v>Sanmina</v>
      </c>
      <c r="AN1101" s="23" t="s">
        <v>3124</v>
      </c>
      <c r="AT1101" s="44"/>
      <c r="AU1101" s="44"/>
      <c r="BD1101" s="23" t="s">
        <v>182</v>
      </c>
      <c r="BE1101" s="1" t="s">
        <v>183</v>
      </c>
    </row>
    <row r="1102" customFormat="false" ht="15" hidden="false" customHeight="true" outlineLevel="0" collapsed="false">
      <c r="A1102" s="23" t="s">
        <v>4544</v>
      </c>
      <c r="B1102" s="23" t="s">
        <v>4545</v>
      </c>
      <c r="C1102" s="40" t="s">
        <v>177</v>
      </c>
      <c r="D1102" s="23" t="s">
        <v>1471</v>
      </c>
      <c r="E1102" s="23" t="s">
        <v>4546</v>
      </c>
      <c r="F1102" s="23" t="s">
        <v>4547</v>
      </c>
      <c r="G1102" s="23" t="n">
        <v>201</v>
      </c>
      <c r="H1102" s="23" t="n">
        <v>10000</v>
      </c>
      <c r="I1102" s="41" t="s">
        <v>180</v>
      </c>
      <c r="K1102" s="23" t="n">
        <v>0</v>
      </c>
      <c r="L1102" s="23" t="n">
        <v>26517</v>
      </c>
      <c r="M1102" s="23" t="n">
        <v>10000</v>
      </c>
      <c r="N1102" s="23" t="n">
        <v>60000</v>
      </c>
      <c r="O1102" s="23" t="n">
        <f aca="false">K1102+L1102</f>
        <v>26517</v>
      </c>
      <c r="P1102" s="23" t="n">
        <f aca="false">K1102+L1102+M1102+N1102</f>
        <v>96517</v>
      </c>
      <c r="Q1102" s="23" t="n">
        <v>36110</v>
      </c>
      <c r="R1102" s="23" t="n">
        <v>35002</v>
      </c>
      <c r="S1102" s="23" t="n">
        <v>36840</v>
      </c>
      <c r="T1102" s="23" t="n">
        <v>9520</v>
      </c>
      <c r="U1102" s="42" t="n">
        <f aca="false">IF(I1102="delivery",O1102-SUM(Q1102+R1102),IF(I1102="PO",P1102-SUM(Q1102:R1102)))</f>
        <v>-44595</v>
      </c>
      <c r="V1102" s="43" t="n">
        <v>0.00174</v>
      </c>
      <c r="W1102" s="43"/>
      <c r="X1102" s="43" t="n">
        <f aca="false">W1102-V1102</f>
        <v>-0.00174</v>
      </c>
      <c r="Y1102" s="23" t="n">
        <v>0.00174</v>
      </c>
      <c r="Z1102" s="44"/>
      <c r="AA1102" s="44"/>
      <c r="AM1102" s="23" t="str">
        <f aca="false">D1102</f>
        <v>Sanmina</v>
      </c>
      <c r="AN1102" s="23" t="s">
        <v>3124</v>
      </c>
      <c r="AT1102" s="44"/>
      <c r="AU1102" s="44"/>
      <c r="BD1102" s="23" t="s">
        <v>182</v>
      </c>
      <c r="BE1102" s="1" t="s">
        <v>183</v>
      </c>
    </row>
    <row r="1103" customFormat="false" ht="15" hidden="false" customHeight="true" outlineLevel="0" collapsed="false">
      <c r="A1103" s="23" t="s">
        <v>4548</v>
      </c>
      <c r="B1103" s="23" t="s">
        <v>4549</v>
      </c>
      <c r="C1103" s="40" t="s">
        <v>177</v>
      </c>
      <c r="D1103" s="23" t="s">
        <v>1471</v>
      </c>
      <c r="E1103" s="23" t="s">
        <v>4550</v>
      </c>
      <c r="F1103" s="23" t="s">
        <v>4551</v>
      </c>
      <c r="G1103" s="23" t="n">
        <v>201</v>
      </c>
      <c r="H1103" s="23" t="n">
        <v>30000</v>
      </c>
      <c r="I1103" s="41" t="s">
        <v>180</v>
      </c>
      <c r="K1103" s="23" t="n">
        <v>0</v>
      </c>
      <c r="L1103" s="23" t="n">
        <v>25939</v>
      </c>
      <c r="M1103" s="23" t="n">
        <v>30000</v>
      </c>
      <c r="N1103" s="23" t="n">
        <v>0</v>
      </c>
      <c r="O1103" s="23" t="n">
        <f aca="false">K1103+L1103</f>
        <v>25939</v>
      </c>
      <c r="P1103" s="23" t="n">
        <f aca="false">K1103+L1103+M1103+N1103</f>
        <v>55939</v>
      </c>
      <c r="Q1103" s="23" t="n">
        <v>27405</v>
      </c>
      <c r="R1103" s="23" t="n">
        <v>28538</v>
      </c>
      <c r="S1103" s="23" t="n">
        <v>30064</v>
      </c>
      <c r="T1103" s="23" t="n">
        <v>6093</v>
      </c>
      <c r="U1103" s="42" t="n">
        <f aca="false">IF(I1103="delivery",O1103-SUM(Q1103+R1103),IF(I1103="PO",P1103-SUM(Q1103:R1103)))</f>
        <v>-30004</v>
      </c>
      <c r="V1103" s="43" t="n">
        <v>0.00655</v>
      </c>
      <c r="W1103" s="43"/>
      <c r="X1103" s="43" t="n">
        <f aca="false">W1103-V1103</f>
        <v>-0.00655</v>
      </c>
      <c r="Y1103" s="23" t="n">
        <v>0.00174</v>
      </c>
      <c r="Z1103" s="44"/>
      <c r="AA1103" s="44"/>
      <c r="AM1103" s="23" t="str">
        <f aca="false">D1103</f>
        <v>Sanmina</v>
      </c>
      <c r="AN1103" s="23" t="s">
        <v>3124</v>
      </c>
      <c r="AT1103" s="44"/>
      <c r="AU1103" s="44"/>
      <c r="BD1103" s="23" t="s">
        <v>182</v>
      </c>
      <c r="BE1103" s="1" t="s">
        <v>183</v>
      </c>
    </row>
    <row r="1104" customFormat="false" ht="15" hidden="false" customHeight="true" outlineLevel="0" collapsed="false">
      <c r="A1104" s="23" t="s">
        <v>4552</v>
      </c>
      <c r="B1104" s="23" t="s">
        <v>4553</v>
      </c>
      <c r="C1104" s="40" t="s">
        <v>177</v>
      </c>
      <c r="D1104" s="23" t="s">
        <v>1471</v>
      </c>
      <c r="E1104" s="23" t="s">
        <v>4554</v>
      </c>
      <c r="F1104" s="23" t="s">
        <v>4555</v>
      </c>
      <c r="G1104" s="23" t="n">
        <v>171</v>
      </c>
      <c r="H1104" s="23" t="n">
        <v>10000</v>
      </c>
      <c r="I1104" s="41" t="s">
        <v>188</v>
      </c>
      <c r="K1104" s="23" t="n">
        <v>0</v>
      </c>
      <c r="L1104" s="23" t="n">
        <v>9975</v>
      </c>
      <c r="M1104" s="23" t="n">
        <v>0</v>
      </c>
      <c r="N1104" s="23" t="n">
        <v>0</v>
      </c>
      <c r="O1104" s="23" t="n">
        <f aca="false">K1104+L1104</f>
        <v>9975</v>
      </c>
      <c r="P1104" s="23" t="n">
        <f aca="false">K1104+L1104+M1104+N1104</f>
        <v>9975</v>
      </c>
      <c r="Q1104" s="23" t="n">
        <v>105</v>
      </c>
      <c r="R1104" s="23" t="n">
        <v>88</v>
      </c>
      <c r="S1104" s="23" t="n">
        <v>48</v>
      </c>
      <c r="T1104" s="23" t="n">
        <v>24</v>
      </c>
      <c r="U1104" s="42" t="n">
        <f aca="false">IF(I1104="delivery",O1104-SUM(Q1104+R1104),IF(I1104="PO",P1104-SUM(Q1104:R1104)))</f>
        <v>9782</v>
      </c>
      <c r="V1104" s="43" t="n">
        <v>0.0007</v>
      </c>
      <c r="W1104" s="43"/>
      <c r="X1104" s="43" t="n">
        <f aca="false">W1104-V1104</f>
        <v>-0.0007</v>
      </c>
      <c r="Y1104" s="23" t="n">
        <v>0.00552</v>
      </c>
      <c r="Z1104" s="44"/>
      <c r="AA1104" s="44"/>
      <c r="AM1104" s="23" t="str">
        <f aca="false">D1104</f>
        <v>Sanmina</v>
      </c>
      <c r="AN1104" s="23" t="s">
        <v>3124</v>
      </c>
      <c r="AT1104" s="44"/>
      <c r="AU1104" s="44"/>
      <c r="BD1104" s="23" t="s">
        <v>182</v>
      </c>
      <c r="BE1104" s="1" t="s">
        <v>183</v>
      </c>
    </row>
    <row r="1105" customFormat="false" ht="15" hidden="false" customHeight="true" outlineLevel="0" collapsed="false">
      <c r="A1105" s="23" t="s">
        <v>4556</v>
      </c>
      <c r="B1105" s="23" t="s">
        <v>4557</v>
      </c>
      <c r="C1105" s="40" t="s">
        <v>177</v>
      </c>
      <c r="D1105" s="23" t="s">
        <v>1471</v>
      </c>
      <c r="E1105" s="23" t="s">
        <v>4558</v>
      </c>
      <c r="F1105" s="23" t="s">
        <v>4559</v>
      </c>
      <c r="G1105" s="23" t="n">
        <v>128</v>
      </c>
      <c r="H1105" s="23" t="n">
        <v>500</v>
      </c>
      <c r="I1105" s="41" t="s">
        <v>180</v>
      </c>
      <c r="K1105" s="23" t="n">
        <v>0</v>
      </c>
      <c r="L1105" s="23" t="n">
        <v>51028</v>
      </c>
      <c r="M1105" s="23" t="n">
        <v>55500</v>
      </c>
      <c r="N1105" s="23" t="n">
        <v>24000</v>
      </c>
      <c r="O1105" s="23" t="n">
        <f aca="false">K1105+L1105</f>
        <v>51028</v>
      </c>
      <c r="P1105" s="23" t="n">
        <f aca="false">K1105+L1105+M1105+N1105</f>
        <v>130528</v>
      </c>
      <c r="Q1105" s="23" t="n">
        <v>40068</v>
      </c>
      <c r="R1105" s="23" t="n">
        <v>56856</v>
      </c>
      <c r="S1105" s="23" t="n">
        <v>55656</v>
      </c>
      <c r="T1105" s="23" t="n">
        <v>22208</v>
      </c>
      <c r="U1105" s="42" t="n">
        <f aca="false">IF(I1105="delivery",O1105-SUM(Q1105+R1105),IF(I1105="PO",P1105-SUM(Q1105:R1105)))</f>
        <v>-45896</v>
      </c>
      <c r="V1105" s="43" t="n">
        <v>3.01</v>
      </c>
      <c r="W1105" s="43"/>
      <c r="X1105" s="43" t="n">
        <f aca="false">W1105-V1105</f>
        <v>-3.01</v>
      </c>
      <c r="Y1105" s="23" t="n">
        <v>2.91358</v>
      </c>
      <c r="Z1105" s="44"/>
      <c r="AA1105" s="44"/>
      <c r="AM1105" s="23" t="str">
        <f aca="false">D1105</f>
        <v>Sanmina</v>
      </c>
      <c r="AN1105" s="23" t="s">
        <v>3124</v>
      </c>
      <c r="AT1105" s="44"/>
      <c r="AU1105" s="44"/>
      <c r="BD1105" s="23" t="s">
        <v>182</v>
      </c>
      <c r="BE1105" s="1" t="s">
        <v>183</v>
      </c>
    </row>
    <row r="1106" customFormat="false" ht="15" hidden="false" customHeight="true" outlineLevel="0" collapsed="false">
      <c r="A1106" s="23" t="s">
        <v>4560</v>
      </c>
      <c r="B1106" s="23" t="s">
        <v>4561</v>
      </c>
      <c r="C1106" s="40" t="s">
        <v>177</v>
      </c>
      <c r="D1106" s="23" t="s">
        <v>1471</v>
      </c>
      <c r="E1106" s="23" t="s">
        <v>4562</v>
      </c>
      <c r="F1106" s="23" t="s">
        <v>4563</v>
      </c>
      <c r="G1106" s="23" t="n">
        <v>73</v>
      </c>
      <c r="H1106" s="23" t="n">
        <v>2000</v>
      </c>
      <c r="I1106" s="41" t="s">
        <v>188</v>
      </c>
      <c r="K1106" s="23" t="n">
        <v>0</v>
      </c>
      <c r="L1106" s="23" t="n">
        <v>4000</v>
      </c>
      <c r="M1106" s="23" t="n">
        <v>0</v>
      </c>
      <c r="N1106" s="23" t="n">
        <v>16000</v>
      </c>
      <c r="O1106" s="23" t="n">
        <f aca="false">K1106+L1106</f>
        <v>4000</v>
      </c>
      <c r="P1106" s="23" t="n">
        <f aca="false">K1106+L1106+M1106+N1106</f>
        <v>20000</v>
      </c>
      <c r="Q1106" s="23" t="n">
        <v>0</v>
      </c>
      <c r="R1106" s="23" t="n">
        <v>0</v>
      </c>
      <c r="S1106" s="23" t="n">
        <v>0</v>
      </c>
      <c r="T1106" s="23" t="n">
        <v>0</v>
      </c>
      <c r="U1106" s="42" t="n">
        <f aca="false">IF(I1106="delivery",O1106-SUM(Q1106+R1106),IF(I1106="PO",P1106-SUM(Q1106:R1106)))</f>
        <v>20000</v>
      </c>
      <c r="V1106" s="43" t="n">
        <v>0.164</v>
      </c>
      <c r="W1106" s="43"/>
      <c r="X1106" s="43" t="n">
        <f aca="false">W1106-V1106</f>
        <v>-0.164</v>
      </c>
      <c r="Y1106" s="23" t="n">
        <v>0.14775</v>
      </c>
      <c r="Z1106" s="44"/>
      <c r="AA1106" s="44"/>
      <c r="AM1106" s="23" t="str">
        <f aca="false">D1106</f>
        <v>Sanmina</v>
      </c>
      <c r="AN1106" s="23" t="s">
        <v>3124</v>
      </c>
      <c r="AT1106" s="44"/>
      <c r="AU1106" s="44"/>
      <c r="BD1106" s="23" t="s">
        <v>182</v>
      </c>
      <c r="BE1106" s="1" t="s">
        <v>183</v>
      </c>
    </row>
    <row r="1107" customFormat="false" ht="15" hidden="false" customHeight="true" outlineLevel="0" collapsed="false">
      <c r="A1107" s="23" t="s">
        <v>4564</v>
      </c>
      <c r="B1107" s="23" t="s">
        <v>4565</v>
      </c>
      <c r="C1107" s="40" t="s">
        <v>177</v>
      </c>
      <c r="D1107" s="23" t="s">
        <v>1471</v>
      </c>
      <c r="E1107" s="23" t="s">
        <v>4566</v>
      </c>
      <c r="F1107" s="23" t="s">
        <v>4567</v>
      </c>
      <c r="G1107" s="23" t="n">
        <v>103</v>
      </c>
      <c r="H1107" s="23" t="n">
        <v>4000</v>
      </c>
      <c r="I1107" s="41" t="s">
        <v>180</v>
      </c>
      <c r="K1107" s="23" t="n">
        <v>0</v>
      </c>
      <c r="L1107" s="23" t="n">
        <v>654746</v>
      </c>
      <c r="M1107" s="23" t="n">
        <v>136000</v>
      </c>
      <c r="N1107" s="23" t="n">
        <v>0</v>
      </c>
      <c r="O1107" s="23" t="n">
        <f aca="false">K1107+L1107</f>
        <v>654746</v>
      </c>
      <c r="P1107" s="23" t="n">
        <f aca="false">K1107+L1107+M1107+N1107</f>
        <v>790746</v>
      </c>
      <c r="Q1107" s="23" t="n">
        <v>381949</v>
      </c>
      <c r="R1107" s="23" t="n">
        <v>637509</v>
      </c>
      <c r="S1107" s="23" t="n">
        <v>564767</v>
      </c>
      <c r="T1107" s="23" t="n">
        <v>222222</v>
      </c>
      <c r="U1107" s="42" t="n">
        <f aca="false">IF(I1107="delivery",O1107-SUM(Q1107+R1107),IF(I1107="PO",P1107-SUM(Q1107:R1107)))</f>
        <v>-364712</v>
      </c>
      <c r="V1107" s="43" t="n">
        <v>0.045</v>
      </c>
      <c r="W1107" s="43"/>
      <c r="X1107" s="43" t="n">
        <f aca="false">W1107-V1107</f>
        <v>-0.045</v>
      </c>
      <c r="Y1107" s="23" t="n">
        <v>0.04491</v>
      </c>
      <c r="Z1107" s="44"/>
      <c r="AA1107" s="44"/>
      <c r="AM1107" s="23" t="str">
        <f aca="false">D1107</f>
        <v>Sanmina</v>
      </c>
      <c r="AN1107" s="23" t="s">
        <v>3124</v>
      </c>
      <c r="AT1107" s="44"/>
      <c r="AU1107" s="44"/>
      <c r="BD1107" s="23" t="s">
        <v>182</v>
      </c>
      <c r="BE1107" s="1" t="s">
        <v>183</v>
      </c>
    </row>
    <row r="1108" customFormat="false" ht="15" hidden="false" customHeight="true" outlineLevel="0" collapsed="false">
      <c r="A1108" s="23" t="s">
        <v>4568</v>
      </c>
      <c r="B1108" s="23" t="s">
        <v>4569</v>
      </c>
      <c r="C1108" s="40" t="s">
        <v>177</v>
      </c>
      <c r="D1108" s="23" t="s">
        <v>1471</v>
      </c>
      <c r="E1108" s="23" t="s">
        <v>4570</v>
      </c>
      <c r="F1108" s="23" t="s">
        <v>4571</v>
      </c>
      <c r="G1108" s="23" t="n">
        <v>0</v>
      </c>
      <c r="H1108" s="23" t="n">
        <v>1</v>
      </c>
      <c r="I1108" s="41" t="s">
        <v>188</v>
      </c>
      <c r="K1108" s="23" t="n">
        <v>0</v>
      </c>
      <c r="L1108" s="23" t="n">
        <v>0</v>
      </c>
      <c r="M1108" s="23" t="n">
        <v>0</v>
      </c>
      <c r="N1108" s="23" t="n">
        <v>0</v>
      </c>
      <c r="O1108" s="23" t="n">
        <f aca="false">K1108+L1108</f>
        <v>0</v>
      </c>
      <c r="P1108" s="23" t="n">
        <f aca="false">K1108+L1108+M1108+N1108</f>
        <v>0</v>
      </c>
      <c r="Q1108" s="23" t="n">
        <v>0</v>
      </c>
      <c r="R1108" s="23" t="n">
        <v>0</v>
      </c>
      <c r="S1108" s="23" t="n">
        <v>0</v>
      </c>
      <c r="T1108" s="23" t="n">
        <v>0</v>
      </c>
      <c r="U1108" s="42" t="n">
        <f aca="false">IF(I1108="delivery",O1108-SUM(Q1108+R1108),IF(I1108="PO",P1108-SUM(Q1108:R1108)))</f>
        <v>0</v>
      </c>
      <c r="V1108" s="43" t="n">
        <v>1E-005</v>
      </c>
      <c r="W1108" s="43"/>
      <c r="X1108" s="43" t="n">
        <f aca="false">W1108-V1108</f>
        <v>-1E-005</v>
      </c>
      <c r="Z1108" s="44"/>
      <c r="AA1108" s="44"/>
      <c r="AM1108" s="23" t="str">
        <f aca="false">D1108</f>
        <v>Sanmina</v>
      </c>
      <c r="AN1108" s="23" t="s">
        <v>3124</v>
      </c>
      <c r="AT1108" s="44"/>
      <c r="AU1108" s="44"/>
      <c r="BD1108" s="23" t="s">
        <v>714</v>
      </c>
      <c r="BE1108" s="1" t="s">
        <v>183</v>
      </c>
    </row>
    <row r="1109" customFormat="false" ht="15" hidden="false" customHeight="true" outlineLevel="0" collapsed="false">
      <c r="A1109" s="23" t="s">
        <v>4572</v>
      </c>
      <c r="B1109" s="23" t="s">
        <v>4569</v>
      </c>
      <c r="C1109" s="40" t="s">
        <v>177</v>
      </c>
      <c r="D1109" s="23" t="s">
        <v>1471</v>
      </c>
      <c r="E1109" s="23" t="s">
        <v>4570</v>
      </c>
      <c r="F1109" s="23" t="s">
        <v>4573</v>
      </c>
      <c r="G1109" s="23" t="n">
        <v>103</v>
      </c>
      <c r="H1109" s="23" t="n">
        <v>500</v>
      </c>
      <c r="I1109" s="41" t="s">
        <v>180</v>
      </c>
      <c r="K1109" s="23" t="n">
        <v>0</v>
      </c>
      <c r="L1109" s="23" t="n">
        <v>0</v>
      </c>
      <c r="M1109" s="23" t="n">
        <v>0</v>
      </c>
      <c r="N1109" s="23" t="n">
        <v>1000</v>
      </c>
      <c r="O1109" s="23" t="n">
        <f aca="false">K1109+L1109</f>
        <v>0</v>
      </c>
      <c r="P1109" s="23" t="n">
        <f aca="false">K1109+L1109+M1109+N1109</f>
        <v>1000</v>
      </c>
      <c r="Q1109" s="23" t="n">
        <v>0</v>
      </c>
      <c r="R1109" s="23" t="n">
        <v>9829</v>
      </c>
      <c r="S1109" s="23" t="n">
        <v>6735</v>
      </c>
      <c r="T1109" s="23" t="n">
        <v>2696</v>
      </c>
      <c r="U1109" s="42" t="n">
        <f aca="false">IF(I1109="delivery",O1109-SUM(Q1109+R1109),IF(I1109="PO",P1109-SUM(Q1109:R1109)))</f>
        <v>-9829</v>
      </c>
      <c r="V1109" s="43" t="n">
        <v>0.0707</v>
      </c>
      <c r="W1109" s="43"/>
      <c r="X1109" s="43" t="n">
        <f aca="false">W1109-V1109</f>
        <v>-0.0707</v>
      </c>
      <c r="Z1109" s="44"/>
      <c r="AA1109" s="44"/>
      <c r="AM1109" s="23" t="str">
        <f aca="false">D1109</f>
        <v>Sanmina</v>
      </c>
      <c r="AN1109" s="23" t="s">
        <v>3124</v>
      </c>
      <c r="AT1109" s="44"/>
      <c r="AU1109" s="44"/>
      <c r="BD1109" s="23" t="s">
        <v>182</v>
      </c>
      <c r="BE1109" s="1" t="s">
        <v>183</v>
      </c>
    </row>
    <row r="1110" customFormat="false" ht="15" hidden="false" customHeight="true" outlineLevel="0" collapsed="false">
      <c r="A1110" s="23" t="s">
        <v>4574</v>
      </c>
      <c r="B1110" s="23" t="s">
        <v>4575</v>
      </c>
      <c r="C1110" s="40" t="s">
        <v>177</v>
      </c>
      <c r="D1110" s="23" t="s">
        <v>1471</v>
      </c>
      <c r="E1110" s="23" t="s">
        <v>4576</v>
      </c>
      <c r="F1110" s="23" t="s">
        <v>4577</v>
      </c>
      <c r="G1110" s="23" t="n">
        <v>111</v>
      </c>
      <c r="H1110" s="23" t="n">
        <v>2000</v>
      </c>
      <c r="I1110" s="41" t="s">
        <v>180</v>
      </c>
      <c r="K1110" s="23" t="n">
        <v>0</v>
      </c>
      <c r="L1110" s="23" t="n">
        <v>23000</v>
      </c>
      <c r="M1110" s="23" t="n">
        <v>0</v>
      </c>
      <c r="N1110" s="23" t="n">
        <v>16000</v>
      </c>
      <c r="O1110" s="23" t="n">
        <f aca="false">K1110+L1110</f>
        <v>23000</v>
      </c>
      <c r="P1110" s="23" t="n">
        <f aca="false">K1110+L1110+M1110+N1110</f>
        <v>39000</v>
      </c>
      <c r="Q1110" s="23" t="n">
        <v>0</v>
      </c>
      <c r="R1110" s="23" t="n">
        <v>27222</v>
      </c>
      <c r="S1110" s="23" t="n">
        <v>18852</v>
      </c>
      <c r="T1110" s="23" t="n">
        <v>7578</v>
      </c>
      <c r="U1110" s="42" t="n">
        <f aca="false">IF(I1110="delivery",O1110-SUM(Q1110+R1110),IF(I1110="PO",P1110-SUM(Q1110:R1110)))</f>
        <v>-4222</v>
      </c>
      <c r="V1110" s="43" t="n">
        <v>0.11837</v>
      </c>
      <c r="W1110" s="43"/>
      <c r="X1110" s="43" t="n">
        <f aca="false">W1110-V1110</f>
        <v>-0.11837</v>
      </c>
      <c r="Y1110" s="23" t="n">
        <v>0.05</v>
      </c>
      <c r="Z1110" s="44"/>
      <c r="AA1110" s="44"/>
      <c r="AM1110" s="23" t="str">
        <f aca="false">D1110</f>
        <v>Sanmina</v>
      </c>
      <c r="AN1110" s="23" t="s">
        <v>3124</v>
      </c>
      <c r="AT1110" s="44"/>
      <c r="AU1110" s="44"/>
      <c r="BD1110" s="23" t="s">
        <v>182</v>
      </c>
      <c r="BE1110" s="1" t="s">
        <v>183</v>
      </c>
    </row>
    <row r="1111" customFormat="false" ht="15" hidden="false" customHeight="true" outlineLevel="0" collapsed="false">
      <c r="A1111" s="23" t="s">
        <v>4578</v>
      </c>
      <c r="B1111" s="23" t="s">
        <v>4579</v>
      </c>
      <c r="C1111" s="40" t="s">
        <v>177</v>
      </c>
      <c r="D1111" s="23" t="s">
        <v>1471</v>
      </c>
      <c r="E1111" s="23" t="s">
        <v>4580</v>
      </c>
      <c r="F1111" s="23" t="s">
        <v>4581</v>
      </c>
      <c r="G1111" s="23" t="n">
        <v>161</v>
      </c>
      <c r="H1111" s="23" t="n">
        <v>40000</v>
      </c>
      <c r="I1111" s="41" t="s">
        <v>180</v>
      </c>
      <c r="K1111" s="23" t="n">
        <v>0</v>
      </c>
      <c r="L1111" s="23" t="n">
        <v>486</v>
      </c>
      <c r="M1111" s="23" t="n">
        <v>0</v>
      </c>
      <c r="N1111" s="23" t="n">
        <v>0</v>
      </c>
      <c r="O1111" s="23" t="n">
        <f aca="false">K1111+L1111</f>
        <v>486</v>
      </c>
      <c r="P1111" s="23" t="n">
        <f aca="false">K1111+L1111+M1111+N1111</f>
        <v>486</v>
      </c>
      <c r="Q1111" s="23" t="n">
        <v>378</v>
      </c>
      <c r="R1111" s="23" t="n">
        <v>360</v>
      </c>
      <c r="S1111" s="23" t="n">
        <v>492</v>
      </c>
      <c r="T1111" s="23" t="n">
        <v>996</v>
      </c>
      <c r="U1111" s="42" t="n">
        <f aca="false">IF(I1111="delivery",O1111-SUM(Q1111+R1111),IF(I1111="PO",P1111-SUM(Q1111:R1111)))</f>
        <v>-252</v>
      </c>
      <c r="V1111" s="43" t="n">
        <v>0.0207</v>
      </c>
      <c r="W1111" s="43"/>
      <c r="X1111" s="43" t="n">
        <f aca="false">W1111-V1111</f>
        <v>-0.0207</v>
      </c>
      <c r="Z1111" s="44"/>
      <c r="AA1111" s="44"/>
      <c r="AM1111" s="23" t="str">
        <f aca="false">D1111</f>
        <v>Sanmina</v>
      </c>
      <c r="AN1111" s="23" t="s">
        <v>3124</v>
      </c>
      <c r="AT1111" s="44"/>
      <c r="AU1111" s="44"/>
      <c r="BD1111" s="23" t="s">
        <v>182</v>
      </c>
      <c r="BE1111" s="1" t="s">
        <v>183</v>
      </c>
    </row>
    <row r="1112" customFormat="false" ht="15" hidden="false" customHeight="true" outlineLevel="0" collapsed="false">
      <c r="A1112" s="23" t="s">
        <v>4582</v>
      </c>
      <c r="B1112" s="23" t="s">
        <v>4583</v>
      </c>
      <c r="C1112" s="40" t="s">
        <v>177</v>
      </c>
      <c r="D1112" s="23" t="s">
        <v>1471</v>
      </c>
      <c r="E1112" s="23" t="s">
        <v>4584</v>
      </c>
      <c r="F1112" s="23" t="s">
        <v>4585</v>
      </c>
      <c r="G1112" s="23" t="n">
        <v>216</v>
      </c>
      <c r="H1112" s="23" t="n">
        <v>2000</v>
      </c>
      <c r="I1112" s="41" t="s">
        <v>180</v>
      </c>
      <c r="K1112" s="23" t="n">
        <v>0</v>
      </c>
      <c r="L1112" s="23" t="n">
        <v>53883</v>
      </c>
      <c r="M1112" s="23" t="n">
        <v>62000</v>
      </c>
      <c r="N1112" s="23" t="n">
        <v>40000</v>
      </c>
      <c r="O1112" s="23" t="n">
        <f aca="false">K1112+L1112</f>
        <v>53883</v>
      </c>
      <c r="P1112" s="23" t="n">
        <f aca="false">K1112+L1112+M1112+N1112</f>
        <v>155883</v>
      </c>
      <c r="Q1112" s="23" t="n">
        <v>59834</v>
      </c>
      <c r="R1112" s="23" t="n">
        <v>35517</v>
      </c>
      <c r="S1112" s="23" t="n">
        <v>40864</v>
      </c>
      <c r="T1112" s="23" t="n">
        <v>19730</v>
      </c>
      <c r="U1112" s="42" t="n">
        <f aca="false">IF(I1112="delivery",O1112-SUM(Q1112+R1112),IF(I1112="PO",P1112-SUM(Q1112:R1112)))</f>
        <v>-41468</v>
      </c>
      <c r="V1112" s="43" t="n">
        <v>0.01531</v>
      </c>
      <c r="W1112" s="43"/>
      <c r="X1112" s="43" t="n">
        <f aca="false">W1112-V1112</f>
        <v>-0.01531</v>
      </c>
      <c r="Z1112" s="44"/>
      <c r="AA1112" s="44"/>
      <c r="AM1112" s="23" t="str">
        <f aca="false">D1112</f>
        <v>Sanmina</v>
      </c>
      <c r="AN1112" s="23" t="s">
        <v>3124</v>
      </c>
      <c r="AT1112" s="44"/>
      <c r="AU1112" s="44"/>
      <c r="BD1112" s="23" t="s">
        <v>182</v>
      </c>
      <c r="BE1112" s="1" t="s">
        <v>183</v>
      </c>
    </row>
    <row r="1113" customFormat="false" ht="15" hidden="false" customHeight="true" outlineLevel="0" collapsed="false">
      <c r="A1113" s="23" t="s">
        <v>4586</v>
      </c>
      <c r="B1113" s="23" t="s">
        <v>4587</v>
      </c>
      <c r="C1113" s="40" t="s">
        <v>177</v>
      </c>
      <c r="D1113" s="23" t="s">
        <v>1471</v>
      </c>
      <c r="E1113" s="23" t="s">
        <v>4588</v>
      </c>
      <c r="F1113" s="23" t="s">
        <v>4589</v>
      </c>
      <c r="G1113" s="23" t="n">
        <v>216</v>
      </c>
      <c r="H1113" s="23" t="n">
        <v>10000</v>
      </c>
      <c r="I1113" s="41" t="s">
        <v>180</v>
      </c>
      <c r="K1113" s="23" t="n">
        <v>0</v>
      </c>
      <c r="L1113" s="23" t="n">
        <v>2765437</v>
      </c>
      <c r="M1113" s="23" t="n">
        <v>1651000</v>
      </c>
      <c r="N1113" s="23" t="n">
        <v>6235000</v>
      </c>
      <c r="O1113" s="23" t="n">
        <f aca="false">K1113+L1113</f>
        <v>2765437</v>
      </c>
      <c r="P1113" s="23" t="n">
        <f aca="false">K1113+L1113+M1113+N1113</f>
        <v>10651437</v>
      </c>
      <c r="Q1113" s="23" t="n">
        <v>2096038</v>
      </c>
      <c r="R1113" s="23" t="n">
        <v>3601254</v>
      </c>
      <c r="S1113" s="23" t="n">
        <v>3187457</v>
      </c>
      <c r="T1113" s="23" t="n">
        <v>2805223</v>
      </c>
      <c r="U1113" s="42" t="n">
        <f aca="false">IF(I1113="delivery",O1113-SUM(Q1113+R1113),IF(I1113="PO",P1113-SUM(Q1113:R1113)))</f>
        <v>-2931855</v>
      </c>
      <c r="V1113" s="43" t="n">
        <v>0.025</v>
      </c>
      <c r="W1113" s="43"/>
      <c r="X1113" s="43" t="n">
        <f aca="false">W1113-V1113</f>
        <v>-0.025</v>
      </c>
      <c r="Y1113" s="23" t="n">
        <v>0.063</v>
      </c>
      <c r="Z1113" s="44"/>
      <c r="AA1113" s="44"/>
      <c r="AM1113" s="23" t="str">
        <f aca="false">D1113</f>
        <v>Sanmina</v>
      </c>
      <c r="AN1113" s="23" t="s">
        <v>3124</v>
      </c>
      <c r="AT1113" s="44"/>
      <c r="AU1113" s="44"/>
      <c r="BD1113" s="23" t="s">
        <v>182</v>
      </c>
      <c r="BE1113" s="1" t="s">
        <v>183</v>
      </c>
    </row>
    <row r="1114" customFormat="false" ht="15" hidden="false" customHeight="true" outlineLevel="0" collapsed="false">
      <c r="A1114" s="23" t="s">
        <v>4590</v>
      </c>
      <c r="B1114" s="23" t="s">
        <v>4591</v>
      </c>
      <c r="C1114" s="40" t="s">
        <v>177</v>
      </c>
      <c r="D1114" s="23" t="s">
        <v>1471</v>
      </c>
      <c r="E1114" s="23" t="s">
        <v>4592</v>
      </c>
      <c r="F1114" s="23" t="s">
        <v>4593</v>
      </c>
      <c r="G1114" s="23" t="n">
        <v>216</v>
      </c>
      <c r="H1114" s="23" t="n">
        <v>3000</v>
      </c>
      <c r="I1114" s="41" t="s">
        <v>180</v>
      </c>
      <c r="K1114" s="23" t="n">
        <v>0</v>
      </c>
      <c r="L1114" s="23" t="n">
        <v>553713</v>
      </c>
      <c r="M1114" s="23" t="n">
        <v>1419000</v>
      </c>
      <c r="N1114" s="23" t="n">
        <v>0</v>
      </c>
      <c r="O1114" s="23" t="n">
        <f aca="false">K1114+L1114</f>
        <v>553713</v>
      </c>
      <c r="P1114" s="23" t="n">
        <f aca="false">K1114+L1114+M1114+N1114</f>
        <v>1972713</v>
      </c>
      <c r="Q1114" s="23" t="n">
        <v>200026</v>
      </c>
      <c r="R1114" s="23" t="n">
        <v>1325584</v>
      </c>
      <c r="S1114" s="23" t="n">
        <v>1019888</v>
      </c>
      <c r="T1114" s="23" t="n">
        <v>419956</v>
      </c>
      <c r="U1114" s="42" t="n">
        <f aca="false">IF(I1114="delivery",O1114-SUM(Q1114+R1114),IF(I1114="PO",P1114-SUM(Q1114:R1114)))</f>
        <v>-971897</v>
      </c>
      <c r="V1114" s="43" t="n">
        <v>0.229</v>
      </c>
      <c r="W1114" s="43"/>
      <c r="X1114" s="43" t="n">
        <f aca="false">W1114-V1114</f>
        <v>-0.229</v>
      </c>
      <c r="Y1114" s="23" t="n">
        <v>0.19081</v>
      </c>
      <c r="Z1114" s="44"/>
      <c r="AA1114" s="44"/>
      <c r="AM1114" s="23" t="str">
        <f aca="false">D1114</f>
        <v>Sanmina</v>
      </c>
      <c r="AN1114" s="23" t="s">
        <v>3124</v>
      </c>
      <c r="AT1114" s="44"/>
      <c r="AU1114" s="44"/>
      <c r="BD1114" s="23" t="s">
        <v>182</v>
      </c>
      <c r="BE1114" s="1" t="s">
        <v>183</v>
      </c>
    </row>
    <row r="1115" customFormat="false" ht="15" hidden="false" customHeight="true" outlineLevel="0" collapsed="false">
      <c r="A1115" s="23" t="s">
        <v>4594</v>
      </c>
      <c r="B1115" s="23" t="s">
        <v>4595</v>
      </c>
      <c r="C1115" s="40" t="s">
        <v>177</v>
      </c>
      <c r="D1115" s="23" t="s">
        <v>1471</v>
      </c>
      <c r="E1115" s="23" t="s">
        <v>4596</v>
      </c>
      <c r="F1115" s="23" t="s">
        <v>4597</v>
      </c>
      <c r="G1115" s="23" t="n">
        <v>78</v>
      </c>
      <c r="H1115" s="23" t="n">
        <v>5000</v>
      </c>
      <c r="I1115" s="41" t="s">
        <v>180</v>
      </c>
      <c r="K1115" s="23" t="n">
        <v>0</v>
      </c>
      <c r="L1115" s="23" t="n">
        <v>58056</v>
      </c>
      <c r="M1115" s="23" t="n">
        <v>0</v>
      </c>
      <c r="N1115" s="23" t="n">
        <v>0</v>
      </c>
      <c r="O1115" s="23" t="n">
        <f aca="false">K1115+L1115</f>
        <v>58056</v>
      </c>
      <c r="P1115" s="23" t="n">
        <f aca="false">K1115+L1115+M1115+N1115</f>
        <v>58056</v>
      </c>
      <c r="Q1115" s="23" t="n">
        <v>7730</v>
      </c>
      <c r="R1115" s="23" t="n">
        <v>2940</v>
      </c>
      <c r="S1115" s="23" t="n">
        <v>3050</v>
      </c>
      <c r="T1115" s="23" t="n">
        <v>1360</v>
      </c>
      <c r="U1115" s="42" t="n">
        <f aca="false">IF(I1115="delivery",O1115-SUM(Q1115+R1115),IF(I1115="PO",P1115-SUM(Q1115:R1115)))</f>
        <v>47386</v>
      </c>
      <c r="V1115" s="43" t="n">
        <v>0.094</v>
      </c>
      <c r="W1115" s="43"/>
      <c r="X1115" s="43" t="n">
        <f aca="false">W1115-V1115</f>
        <v>-0.094</v>
      </c>
      <c r="Z1115" s="44"/>
      <c r="AA1115" s="44"/>
      <c r="AM1115" s="23" t="str">
        <f aca="false">D1115</f>
        <v>Sanmina</v>
      </c>
      <c r="AN1115" s="23" t="s">
        <v>3124</v>
      </c>
      <c r="AT1115" s="44"/>
      <c r="AU1115" s="44"/>
      <c r="BD1115" s="23" t="s">
        <v>182</v>
      </c>
      <c r="BE1115" s="1" t="s">
        <v>183</v>
      </c>
    </row>
    <row r="1116" customFormat="false" ht="15" hidden="false" customHeight="true" outlineLevel="0" collapsed="false">
      <c r="A1116" s="23" t="s">
        <v>4598</v>
      </c>
      <c r="B1116" s="23" t="s">
        <v>4599</v>
      </c>
      <c r="C1116" s="40" t="s">
        <v>177</v>
      </c>
      <c r="D1116" s="23" t="s">
        <v>1471</v>
      </c>
      <c r="E1116" s="23" t="s">
        <v>4600</v>
      </c>
      <c r="F1116" s="23" t="s">
        <v>4601</v>
      </c>
      <c r="G1116" s="23" t="n">
        <v>216</v>
      </c>
      <c r="H1116" s="23" t="n">
        <v>4000</v>
      </c>
      <c r="I1116" s="41" t="s">
        <v>180</v>
      </c>
      <c r="K1116" s="23" t="n">
        <v>0</v>
      </c>
      <c r="L1116" s="23" t="n">
        <v>350874</v>
      </c>
      <c r="M1116" s="23" t="n">
        <v>0</v>
      </c>
      <c r="N1116" s="23" t="n">
        <v>0</v>
      </c>
      <c r="O1116" s="23" t="n">
        <f aca="false">K1116+L1116</f>
        <v>350874</v>
      </c>
      <c r="P1116" s="23" t="n">
        <f aca="false">K1116+L1116+M1116+N1116</f>
        <v>350874</v>
      </c>
      <c r="Q1116" s="23" t="n">
        <v>31852</v>
      </c>
      <c r="R1116" s="23" t="n">
        <v>28040</v>
      </c>
      <c r="S1116" s="23" t="n">
        <v>28292</v>
      </c>
      <c r="T1116" s="23" t="n">
        <v>16638</v>
      </c>
      <c r="U1116" s="42" t="n">
        <f aca="false">IF(I1116="delivery",O1116-SUM(Q1116+R1116),IF(I1116="PO",P1116-SUM(Q1116:R1116)))</f>
        <v>290982</v>
      </c>
      <c r="V1116" s="43" t="n">
        <v>0.1196</v>
      </c>
      <c r="W1116" s="43"/>
      <c r="X1116" s="43" t="n">
        <f aca="false">W1116-V1116</f>
        <v>-0.1196</v>
      </c>
      <c r="Y1116" s="23" t="n">
        <v>0.06453</v>
      </c>
      <c r="Z1116" s="44"/>
      <c r="AA1116" s="44"/>
      <c r="AM1116" s="23" t="str">
        <f aca="false">D1116</f>
        <v>Sanmina</v>
      </c>
      <c r="AN1116" s="23" t="s">
        <v>3124</v>
      </c>
      <c r="AT1116" s="44"/>
      <c r="AU1116" s="44"/>
      <c r="BD1116" s="23" t="s">
        <v>182</v>
      </c>
      <c r="BE1116" s="1" t="s">
        <v>183</v>
      </c>
    </row>
    <row r="1117" customFormat="false" ht="15" hidden="false" customHeight="true" outlineLevel="0" collapsed="false">
      <c r="A1117" s="23" t="s">
        <v>4602</v>
      </c>
      <c r="B1117" s="23" t="s">
        <v>4603</v>
      </c>
      <c r="C1117" s="40" t="s">
        <v>177</v>
      </c>
      <c r="D1117" s="23" t="s">
        <v>1471</v>
      </c>
      <c r="E1117" s="23" t="s">
        <v>4604</v>
      </c>
      <c r="F1117" s="23" t="s">
        <v>4605</v>
      </c>
      <c r="G1117" s="23" t="n">
        <v>103</v>
      </c>
      <c r="H1117" s="23" t="n">
        <v>3000</v>
      </c>
      <c r="I1117" s="41" t="s">
        <v>180</v>
      </c>
      <c r="K1117" s="23" t="n">
        <v>0</v>
      </c>
      <c r="L1117" s="23" t="n">
        <v>177574</v>
      </c>
      <c r="M1117" s="23" t="n">
        <v>66000</v>
      </c>
      <c r="N1117" s="23" t="n">
        <v>87000</v>
      </c>
      <c r="O1117" s="23" t="n">
        <f aca="false">K1117+L1117</f>
        <v>177574</v>
      </c>
      <c r="P1117" s="23" t="n">
        <f aca="false">K1117+L1117+M1117+N1117</f>
        <v>330574</v>
      </c>
      <c r="Q1117" s="23" t="n">
        <v>195508</v>
      </c>
      <c r="R1117" s="23" t="n">
        <v>313232</v>
      </c>
      <c r="S1117" s="23" t="n">
        <v>359393</v>
      </c>
      <c r="T1117" s="23" t="n">
        <v>113909</v>
      </c>
      <c r="U1117" s="42" t="n">
        <f aca="false">IF(I1117="delivery",O1117-SUM(Q1117+R1117),IF(I1117="PO",P1117-SUM(Q1117:R1117)))</f>
        <v>-331166</v>
      </c>
      <c r="V1117" s="43" t="n">
        <v>0.1533</v>
      </c>
      <c r="W1117" s="43"/>
      <c r="X1117" s="43" t="n">
        <f aca="false">W1117-V1117</f>
        <v>-0.1533</v>
      </c>
      <c r="Y1117" s="23" t="n">
        <v>0.22811</v>
      </c>
      <c r="Z1117" s="44"/>
      <c r="AA1117" s="44"/>
      <c r="AM1117" s="23" t="str">
        <f aca="false">D1117</f>
        <v>Sanmina</v>
      </c>
      <c r="AN1117" s="23" t="s">
        <v>3124</v>
      </c>
      <c r="AT1117" s="44"/>
      <c r="AU1117" s="44"/>
      <c r="BD1117" s="23" t="s">
        <v>182</v>
      </c>
      <c r="BE1117" s="1" t="s">
        <v>183</v>
      </c>
    </row>
    <row r="1118" customFormat="false" ht="15" hidden="false" customHeight="true" outlineLevel="0" collapsed="false">
      <c r="A1118" s="23" t="s">
        <v>4606</v>
      </c>
      <c r="B1118" s="23" t="s">
        <v>4607</v>
      </c>
      <c r="C1118" s="40" t="s">
        <v>177</v>
      </c>
      <c r="D1118" s="23" t="s">
        <v>1471</v>
      </c>
      <c r="E1118" s="23" t="s">
        <v>4608</v>
      </c>
      <c r="F1118" s="23" t="s">
        <v>4609</v>
      </c>
      <c r="G1118" s="23" t="n">
        <v>93</v>
      </c>
      <c r="H1118" s="23" t="n">
        <v>4000</v>
      </c>
      <c r="I1118" s="41" t="s">
        <v>188</v>
      </c>
      <c r="K1118" s="23" t="n">
        <v>0</v>
      </c>
      <c r="L1118" s="23" t="n">
        <v>0</v>
      </c>
      <c r="M1118" s="23" t="n">
        <v>8000</v>
      </c>
      <c r="N1118" s="23" t="n">
        <v>0</v>
      </c>
      <c r="O1118" s="23" t="n">
        <f aca="false">K1118+L1118</f>
        <v>0</v>
      </c>
      <c r="P1118" s="23" t="n">
        <f aca="false">K1118+L1118+M1118+N1118</f>
        <v>8000</v>
      </c>
      <c r="Q1118" s="23" t="n">
        <v>0</v>
      </c>
      <c r="R1118" s="23" t="n">
        <v>7886</v>
      </c>
      <c r="S1118" s="23" t="n">
        <v>6186</v>
      </c>
      <c r="T1118" s="23" t="n">
        <v>42850</v>
      </c>
      <c r="U1118" s="42" t="n">
        <f aca="false">IF(I1118="delivery",O1118-SUM(Q1118+R1118),IF(I1118="PO",P1118-SUM(Q1118:R1118)))</f>
        <v>114</v>
      </c>
      <c r="V1118" s="43" t="n">
        <v>0.0642</v>
      </c>
      <c r="W1118" s="43"/>
      <c r="X1118" s="43" t="n">
        <f aca="false">W1118-V1118</f>
        <v>-0.0642</v>
      </c>
      <c r="Z1118" s="44"/>
      <c r="AA1118" s="44"/>
      <c r="AM1118" s="23" t="str">
        <f aca="false">D1118</f>
        <v>Sanmina</v>
      </c>
      <c r="AN1118" s="23" t="s">
        <v>3124</v>
      </c>
      <c r="AT1118" s="44"/>
      <c r="AU1118" s="44"/>
      <c r="BD1118" s="23" t="s">
        <v>182</v>
      </c>
      <c r="BE1118" s="1" t="s">
        <v>183</v>
      </c>
    </row>
    <row r="1119" customFormat="false" ht="15" hidden="false" customHeight="true" outlineLevel="0" collapsed="false">
      <c r="A1119" s="23" t="s">
        <v>4610</v>
      </c>
      <c r="B1119" s="23" t="s">
        <v>4611</v>
      </c>
      <c r="C1119" s="40" t="s">
        <v>177</v>
      </c>
      <c r="D1119" s="23" t="s">
        <v>1471</v>
      </c>
      <c r="E1119" s="23" t="s">
        <v>4612</v>
      </c>
      <c r="F1119" s="23" t="s">
        <v>4613</v>
      </c>
      <c r="G1119" s="23" t="n">
        <v>93</v>
      </c>
      <c r="H1119" s="23" t="n">
        <v>10000</v>
      </c>
      <c r="I1119" s="41" t="s">
        <v>180</v>
      </c>
      <c r="K1119" s="23" t="n">
        <v>0</v>
      </c>
      <c r="L1119" s="23" t="n">
        <v>609741</v>
      </c>
      <c r="M1119" s="23" t="n">
        <v>160000</v>
      </c>
      <c r="N1119" s="23" t="n">
        <v>450000</v>
      </c>
      <c r="O1119" s="23" t="n">
        <f aca="false">K1119+L1119</f>
        <v>609741</v>
      </c>
      <c r="P1119" s="23" t="n">
        <f aca="false">K1119+L1119+M1119+N1119</f>
        <v>1219741</v>
      </c>
      <c r="Q1119" s="23" t="n">
        <v>301669</v>
      </c>
      <c r="R1119" s="23" t="n">
        <v>505736</v>
      </c>
      <c r="S1119" s="23" t="n">
        <v>557906</v>
      </c>
      <c r="T1119" s="23" t="n">
        <v>191221</v>
      </c>
      <c r="U1119" s="42" t="n">
        <f aca="false">IF(I1119="delivery",O1119-SUM(Q1119+R1119),IF(I1119="PO",P1119-SUM(Q1119:R1119)))</f>
        <v>-197664</v>
      </c>
      <c r="V1119" s="43" t="n">
        <v>0.0665</v>
      </c>
      <c r="W1119" s="43"/>
      <c r="X1119" s="43" t="n">
        <f aca="false">W1119-V1119</f>
        <v>-0.0665</v>
      </c>
      <c r="Y1119" s="23" t="n">
        <v>0.0633</v>
      </c>
      <c r="Z1119" s="44"/>
      <c r="AA1119" s="44"/>
      <c r="AM1119" s="23" t="str">
        <f aca="false">D1119</f>
        <v>Sanmina</v>
      </c>
      <c r="AN1119" s="23" t="s">
        <v>3124</v>
      </c>
      <c r="AT1119" s="44"/>
      <c r="AU1119" s="44"/>
      <c r="BD1119" s="23" t="s">
        <v>182</v>
      </c>
      <c r="BE1119" s="1" t="s">
        <v>183</v>
      </c>
    </row>
    <row r="1120" customFormat="false" ht="15" hidden="false" customHeight="true" outlineLevel="0" collapsed="false">
      <c r="A1120" s="23" t="s">
        <v>4614</v>
      </c>
      <c r="B1120" s="23" t="s">
        <v>4615</v>
      </c>
      <c r="C1120" s="40" t="s">
        <v>177</v>
      </c>
      <c r="D1120" s="23" t="s">
        <v>1471</v>
      </c>
      <c r="E1120" s="23" t="s">
        <v>4616</v>
      </c>
      <c r="F1120" s="23" t="s">
        <v>4617</v>
      </c>
      <c r="G1120" s="23" t="n">
        <v>201</v>
      </c>
      <c r="H1120" s="23" t="n">
        <v>10000</v>
      </c>
      <c r="I1120" s="41" t="s">
        <v>180</v>
      </c>
      <c r="K1120" s="23" t="n">
        <v>0</v>
      </c>
      <c r="L1120" s="23" t="n">
        <v>287675</v>
      </c>
      <c r="M1120" s="23" t="n">
        <v>20000</v>
      </c>
      <c r="N1120" s="23" t="n">
        <v>180000</v>
      </c>
      <c r="O1120" s="23" t="n">
        <f aca="false">K1120+L1120</f>
        <v>287675</v>
      </c>
      <c r="P1120" s="23" t="n">
        <f aca="false">K1120+L1120+M1120+N1120</f>
        <v>487675</v>
      </c>
      <c r="Q1120" s="23" t="n">
        <v>218052</v>
      </c>
      <c r="R1120" s="23" t="n">
        <v>205792</v>
      </c>
      <c r="S1120" s="23" t="n">
        <v>278380</v>
      </c>
      <c r="T1120" s="23" t="n">
        <v>97400</v>
      </c>
      <c r="U1120" s="42" t="n">
        <f aca="false">IF(I1120="delivery",O1120-SUM(Q1120+R1120),IF(I1120="PO",P1120-SUM(Q1120:R1120)))</f>
        <v>-136169</v>
      </c>
      <c r="V1120" s="43" t="n">
        <v>0.02663</v>
      </c>
      <c r="W1120" s="43"/>
      <c r="X1120" s="43" t="n">
        <f aca="false">W1120-V1120</f>
        <v>-0.02663</v>
      </c>
      <c r="Y1120" s="23" t="n">
        <v>0.01439</v>
      </c>
      <c r="Z1120" s="44"/>
      <c r="AA1120" s="44"/>
      <c r="AM1120" s="23" t="str">
        <f aca="false">D1120</f>
        <v>Sanmina</v>
      </c>
      <c r="AN1120" s="23" t="s">
        <v>3124</v>
      </c>
      <c r="AT1120" s="44"/>
      <c r="AU1120" s="44"/>
      <c r="BD1120" s="23" t="s">
        <v>182</v>
      </c>
      <c r="BE1120" s="1" t="s">
        <v>183</v>
      </c>
    </row>
    <row r="1121" customFormat="false" ht="15" hidden="false" customHeight="true" outlineLevel="0" collapsed="false">
      <c r="A1121" s="23" t="s">
        <v>4618</v>
      </c>
      <c r="B1121" s="23" t="s">
        <v>4619</v>
      </c>
      <c r="C1121" s="40" t="s">
        <v>177</v>
      </c>
      <c r="D1121" s="23" t="s">
        <v>1471</v>
      </c>
      <c r="E1121" s="23" t="s">
        <v>4620</v>
      </c>
      <c r="F1121" s="23" t="s">
        <v>4621</v>
      </c>
      <c r="G1121" s="23" t="n">
        <v>68</v>
      </c>
      <c r="H1121" s="23" t="n">
        <v>4000</v>
      </c>
      <c r="I1121" s="41" t="s">
        <v>180</v>
      </c>
      <c r="K1121" s="23" t="n">
        <v>0</v>
      </c>
      <c r="L1121" s="23" t="n">
        <v>0</v>
      </c>
      <c r="M1121" s="23" t="n">
        <v>0</v>
      </c>
      <c r="N1121" s="23" t="n">
        <v>0</v>
      </c>
      <c r="O1121" s="23" t="n">
        <f aca="false">K1121+L1121</f>
        <v>0</v>
      </c>
      <c r="P1121" s="23" t="n">
        <f aca="false">K1121+L1121+M1121+N1121</f>
        <v>0</v>
      </c>
      <c r="Q1121" s="23" t="n">
        <v>0</v>
      </c>
      <c r="R1121" s="23" t="n">
        <v>3520</v>
      </c>
      <c r="S1121" s="23" t="n">
        <v>2640</v>
      </c>
      <c r="T1121" s="23" t="n">
        <v>21296</v>
      </c>
      <c r="U1121" s="42" t="n">
        <f aca="false">IF(I1121="delivery",O1121-SUM(Q1121+R1121),IF(I1121="PO",P1121-SUM(Q1121:R1121)))</f>
        <v>-3520</v>
      </c>
      <c r="V1121" s="43" t="n">
        <v>0.22429</v>
      </c>
      <c r="W1121" s="43"/>
      <c r="X1121" s="43" t="n">
        <f aca="false">W1121-V1121</f>
        <v>-0.22429</v>
      </c>
      <c r="Z1121" s="44"/>
      <c r="AA1121" s="44"/>
      <c r="AM1121" s="23" t="str">
        <f aca="false">D1121</f>
        <v>Sanmina</v>
      </c>
      <c r="AN1121" s="23" t="s">
        <v>3124</v>
      </c>
      <c r="AT1121" s="44"/>
      <c r="AU1121" s="44"/>
      <c r="BD1121" s="23" t="s">
        <v>182</v>
      </c>
      <c r="BE1121" s="1" t="s">
        <v>183</v>
      </c>
    </row>
    <row r="1122" customFormat="false" ht="15" hidden="false" customHeight="true" outlineLevel="0" collapsed="false">
      <c r="A1122" s="23" t="s">
        <v>4622</v>
      </c>
      <c r="B1122" s="23" t="s">
        <v>4623</v>
      </c>
      <c r="C1122" s="40" t="s">
        <v>177</v>
      </c>
      <c r="D1122" s="23" t="s">
        <v>1471</v>
      </c>
      <c r="E1122" s="23" t="s">
        <v>4624</v>
      </c>
      <c r="F1122" s="23" t="s">
        <v>4625</v>
      </c>
      <c r="G1122" s="23" t="n">
        <v>201</v>
      </c>
      <c r="H1122" s="23" t="n">
        <v>10000</v>
      </c>
      <c r="I1122" s="41" t="s">
        <v>180</v>
      </c>
      <c r="K1122" s="23" t="n">
        <v>0</v>
      </c>
      <c r="L1122" s="23" t="n">
        <v>7720</v>
      </c>
      <c r="M1122" s="23" t="n">
        <v>20000</v>
      </c>
      <c r="N1122" s="23" t="n">
        <v>0</v>
      </c>
      <c r="O1122" s="23" t="n">
        <f aca="false">K1122+L1122</f>
        <v>7720</v>
      </c>
      <c r="P1122" s="23" t="n">
        <f aca="false">K1122+L1122+M1122+N1122</f>
        <v>27720</v>
      </c>
      <c r="Q1122" s="23" t="n">
        <v>1279</v>
      </c>
      <c r="R1122" s="23" t="n">
        <v>9781</v>
      </c>
      <c r="S1122" s="23" t="n">
        <v>8107</v>
      </c>
      <c r="T1122" s="23" t="n">
        <v>3303</v>
      </c>
      <c r="U1122" s="42" t="n">
        <f aca="false">IF(I1122="delivery",O1122-SUM(Q1122+R1122),IF(I1122="PO",P1122-SUM(Q1122:R1122)))</f>
        <v>-3340</v>
      </c>
      <c r="V1122" s="43" t="n">
        <v>0.002</v>
      </c>
      <c r="W1122" s="43"/>
      <c r="X1122" s="43" t="n">
        <f aca="false">W1122-V1122</f>
        <v>-0.002</v>
      </c>
      <c r="Z1122" s="44"/>
      <c r="AA1122" s="44"/>
      <c r="AM1122" s="23" t="str">
        <f aca="false">D1122</f>
        <v>Sanmina</v>
      </c>
      <c r="AN1122" s="23" t="s">
        <v>3124</v>
      </c>
      <c r="AT1122" s="44"/>
      <c r="AU1122" s="44"/>
      <c r="BD1122" s="23" t="s">
        <v>182</v>
      </c>
      <c r="BE1122" s="1" t="s">
        <v>183</v>
      </c>
    </row>
    <row r="1123" customFormat="false" ht="15" hidden="false" customHeight="true" outlineLevel="0" collapsed="false">
      <c r="A1123" s="23" t="s">
        <v>4626</v>
      </c>
      <c r="B1123" s="23" t="s">
        <v>4627</v>
      </c>
      <c r="C1123" s="40" t="s">
        <v>177</v>
      </c>
      <c r="D1123" s="23" t="s">
        <v>1471</v>
      </c>
      <c r="E1123" s="23" t="s">
        <v>4628</v>
      </c>
      <c r="F1123" s="23" t="s">
        <v>4629</v>
      </c>
      <c r="G1123" s="23" t="n">
        <v>93</v>
      </c>
      <c r="H1123" s="23" t="n">
        <v>50000</v>
      </c>
      <c r="I1123" s="41" t="s">
        <v>180</v>
      </c>
      <c r="K1123" s="23" t="n">
        <v>0</v>
      </c>
      <c r="L1123" s="23" t="n">
        <v>96893</v>
      </c>
      <c r="M1123" s="23" t="n">
        <v>0</v>
      </c>
      <c r="N1123" s="23" t="n">
        <v>0</v>
      </c>
      <c r="O1123" s="23" t="n">
        <f aca="false">K1123+L1123</f>
        <v>96893</v>
      </c>
      <c r="P1123" s="23" t="n">
        <f aca="false">K1123+L1123+M1123+N1123</f>
        <v>96893</v>
      </c>
      <c r="Q1123" s="23" t="n">
        <v>88560</v>
      </c>
      <c r="R1123" s="23" t="n">
        <v>30816</v>
      </c>
      <c r="S1123" s="23" t="n">
        <v>42372</v>
      </c>
      <c r="T1123" s="23" t="n">
        <v>19260</v>
      </c>
      <c r="U1123" s="42" t="n">
        <f aca="false">IF(I1123="delivery",O1123-SUM(Q1123+R1123),IF(I1123="PO",P1123-SUM(Q1123:R1123)))</f>
        <v>-22483</v>
      </c>
      <c r="V1123" s="43" t="n">
        <v>0.26075</v>
      </c>
      <c r="W1123" s="43"/>
      <c r="X1123" s="43" t="n">
        <f aca="false">W1123-V1123</f>
        <v>-0.26075</v>
      </c>
      <c r="Z1123" s="44"/>
      <c r="AA1123" s="44"/>
      <c r="AM1123" s="23" t="str">
        <f aca="false">D1123</f>
        <v>Sanmina</v>
      </c>
      <c r="AN1123" s="23" t="s">
        <v>3124</v>
      </c>
      <c r="AT1123" s="44"/>
      <c r="AU1123" s="44"/>
      <c r="BD1123" s="23" t="s">
        <v>182</v>
      </c>
      <c r="BE1123" s="1" t="s">
        <v>183</v>
      </c>
    </row>
    <row r="1124" customFormat="false" ht="15" hidden="false" customHeight="true" outlineLevel="0" collapsed="false">
      <c r="A1124" s="23" t="s">
        <v>4630</v>
      </c>
      <c r="B1124" s="23" t="s">
        <v>4631</v>
      </c>
      <c r="C1124" s="40" t="s">
        <v>177</v>
      </c>
      <c r="D1124" s="23" t="s">
        <v>1471</v>
      </c>
      <c r="E1124" s="23" t="s">
        <v>4632</v>
      </c>
      <c r="F1124" s="23" t="s">
        <v>4633</v>
      </c>
      <c r="G1124" s="23" t="n">
        <v>91</v>
      </c>
      <c r="H1124" s="23" t="n">
        <v>20000</v>
      </c>
      <c r="I1124" s="41" t="s">
        <v>180</v>
      </c>
      <c r="K1124" s="23" t="n">
        <v>0</v>
      </c>
      <c r="L1124" s="23" t="n">
        <v>2406</v>
      </c>
      <c r="M1124" s="23" t="n">
        <v>0</v>
      </c>
      <c r="N1124" s="23" t="n">
        <v>0</v>
      </c>
      <c r="O1124" s="23" t="n">
        <f aca="false">K1124+L1124</f>
        <v>2406</v>
      </c>
      <c r="P1124" s="23" t="n">
        <f aca="false">K1124+L1124+M1124+N1124</f>
        <v>2406</v>
      </c>
      <c r="Q1124" s="23" t="n">
        <v>1863</v>
      </c>
      <c r="R1124" s="23" t="n">
        <v>1401</v>
      </c>
      <c r="S1124" s="23" t="n">
        <v>2319</v>
      </c>
      <c r="T1124" s="23" t="n">
        <v>109</v>
      </c>
      <c r="U1124" s="42" t="n">
        <f aca="false">IF(I1124="delivery",O1124-SUM(Q1124+R1124),IF(I1124="PO",P1124-SUM(Q1124:R1124)))</f>
        <v>-858</v>
      </c>
      <c r="V1124" s="43" t="n">
        <v>0.125</v>
      </c>
      <c r="W1124" s="43"/>
      <c r="X1124" s="43" t="n">
        <f aca="false">W1124-V1124</f>
        <v>-0.125</v>
      </c>
      <c r="Z1124" s="44"/>
      <c r="AA1124" s="44"/>
      <c r="AM1124" s="23" t="str">
        <f aca="false">D1124</f>
        <v>Sanmina</v>
      </c>
      <c r="AN1124" s="23" t="s">
        <v>3124</v>
      </c>
      <c r="AT1124" s="44"/>
      <c r="AU1124" s="44"/>
      <c r="BD1124" s="23" t="s">
        <v>182</v>
      </c>
      <c r="BE1124" s="1" t="s">
        <v>183</v>
      </c>
    </row>
    <row r="1125" customFormat="false" ht="15" hidden="false" customHeight="true" outlineLevel="0" collapsed="false">
      <c r="A1125" s="23" t="s">
        <v>4634</v>
      </c>
      <c r="B1125" s="23" t="s">
        <v>4635</v>
      </c>
      <c r="C1125" s="40" t="s">
        <v>177</v>
      </c>
      <c r="D1125" s="23" t="s">
        <v>1471</v>
      </c>
      <c r="E1125" s="23" t="s">
        <v>4636</v>
      </c>
      <c r="F1125" s="23" t="s">
        <v>4637</v>
      </c>
      <c r="G1125" s="23" t="n">
        <v>103</v>
      </c>
      <c r="H1125" s="23" t="n">
        <v>3000</v>
      </c>
      <c r="I1125" s="41" t="s">
        <v>180</v>
      </c>
      <c r="K1125" s="23" t="n">
        <v>0</v>
      </c>
      <c r="L1125" s="23" t="n">
        <v>33424</v>
      </c>
      <c r="M1125" s="23" t="n">
        <v>0</v>
      </c>
      <c r="N1125" s="23" t="n">
        <v>0</v>
      </c>
      <c r="O1125" s="23" t="n">
        <f aca="false">K1125+L1125</f>
        <v>33424</v>
      </c>
      <c r="P1125" s="23" t="n">
        <f aca="false">K1125+L1125+M1125+N1125</f>
        <v>33424</v>
      </c>
      <c r="Q1125" s="23" t="n">
        <v>11638</v>
      </c>
      <c r="R1125" s="23" t="n">
        <v>18536</v>
      </c>
      <c r="S1125" s="23" t="n">
        <v>18456</v>
      </c>
      <c r="T1125" s="23" t="n">
        <v>11044</v>
      </c>
      <c r="U1125" s="42" t="n">
        <f aca="false">IF(I1125="delivery",O1125-SUM(Q1125+R1125),IF(I1125="PO",P1125-SUM(Q1125:R1125)))</f>
        <v>3250</v>
      </c>
      <c r="V1125" s="43" t="n">
        <v>0.0488</v>
      </c>
      <c r="W1125" s="43"/>
      <c r="X1125" s="43" t="n">
        <f aca="false">W1125-V1125</f>
        <v>-0.0488</v>
      </c>
      <c r="Y1125" s="23" t="n">
        <v>0.04922</v>
      </c>
      <c r="Z1125" s="44"/>
      <c r="AA1125" s="44"/>
      <c r="AM1125" s="23" t="str">
        <f aca="false">D1125</f>
        <v>Sanmina</v>
      </c>
      <c r="AN1125" s="23" t="s">
        <v>3124</v>
      </c>
      <c r="AT1125" s="44"/>
      <c r="AU1125" s="44"/>
      <c r="BD1125" s="23" t="s">
        <v>182</v>
      </c>
      <c r="BE1125" s="1" t="s">
        <v>183</v>
      </c>
    </row>
    <row r="1126" customFormat="false" ht="15" hidden="false" customHeight="true" outlineLevel="0" collapsed="false">
      <c r="A1126" s="23" t="s">
        <v>4638</v>
      </c>
      <c r="B1126" s="23" t="s">
        <v>4639</v>
      </c>
      <c r="C1126" s="40" t="s">
        <v>177</v>
      </c>
      <c r="D1126" s="23" t="s">
        <v>1471</v>
      </c>
      <c r="E1126" s="23" t="s">
        <v>4640</v>
      </c>
      <c r="F1126" s="23" t="s">
        <v>4641</v>
      </c>
      <c r="G1126" s="23" t="n">
        <v>153</v>
      </c>
      <c r="H1126" s="23" t="n">
        <v>10000</v>
      </c>
      <c r="I1126" s="41" t="s">
        <v>180</v>
      </c>
      <c r="K1126" s="23" t="n">
        <v>0</v>
      </c>
      <c r="L1126" s="23" t="n">
        <v>186692</v>
      </c>
      <c r="M1126" s="23" t="n">
        <v>0</v>
      </c>
      <c r="N1126" s="23" t="n">
        <v>0</v>
      </c>
      <c r="O1126" s="23" t="n">
        <f aca="false">K1126+L1126</f>
        <v>186692</v>
      </c>
      <c r="P1126" s="23" t="n">
        <f aca="false">K1126+L1126+M1126+N1126</f>
        <v>186692</v>
      </c>
      <c r="Q1126" s="23" t="n">
        <v>15812</v>
      </c>
      <c r="R1126" s="23" t="n">
        <v>10720</v>
      </c>
      <c r="S1126" s="23" t="n">
        <v>5360</v>
      </c>
      <c r="T1126" s="23" t="n">
        <v>2680</v>
      </c>
      <c r="U1126" s="42" t="n">
        <f aca="false">IF(I1126="delivery",O1126-SUM(Q1126+R1126),IF(I1126="PO",P1126-SUM(Q1126:R1126)))</f>
        <v>160160</v>
      </c>
      <c r="V1126" s="43" t="n">
        <v>0.1545</v>
      </c>
      <c r="W1126" s="43"/>
      <c r="X1126" s="43" t="n">
        <f aca="false">W1126-V1126</f>
        <v>-0.1545</v>
      </c>
      <c r="Y1126" s="23" t="n">
        <v>0.12308</v>
      </c>
      <c r="Z1126" s="44"/>
      <c r="AA1126" s="44"/>
      <c r="AM1126" s="23" t="str">
        <f aca="false">D1126</f>
        <v>Sanmina</v>
      </c>
      <c r="AN1126" s="23" t="s">
        <v>3124</v>
      </c>
      <c r="AT1126" s="44"/>
      <c r="AU1126" s="44"/>
      <c r="BD1126" s="23" t="s">
        <v>182</v>
      </c>
      <c r="BE1126" s="1" t="s">
        <v>183</v>
      </c>
    </row>
    <row r="1127" customFormat="false" ht="15" hidden="false" customHeight="true" outlineLevel="0" collapsed="false">
      <c r="A1127" s="23" t="s">
        <v>4642</v>
      </c>
      <c r="B1127" s="23" t="s">
        <v>4643</v>
      </c>
      <c r="C1127" s="40" t="s">
        <v>177</v>
      </c>
      <c r="D1127" s="23" t="s">
        <v>1471</v>
      </c>
      <c r="E1127" s="23" t="s">
        <v>4644</v>
      </c>
      <c r="F1127" s="23" t="s">
        <v>4645</v>
      </c>
      <c r="G1127" s="23" t="n">
        <v>93</v>
      </c>
      <c r="H1127" s="23" t="n">
        <v>3000</v>
      </c>
      <c r="I1127" s="41" t="s">
        <v>180</v>
      </c>
      <c r="K1127" s="23" t="n">
        <v>0</v>
      </c>
      <c r="L1127" s="23" t="n">
        <v>390840</v>
      </c>
      <c r="M1127" s="23" t="n">
        <v>0</v>
      </c>
      <c r="N1127" s="23" t="n">
        <v>284000</v>
      </c>
      <c r="O1127" s="23" t="n">
        <f aca="false">K1127+L1127</f>
        <v>390840</v>
      </c>
      <c r="P1127" s="23" t="n">
        <f aca="false">K1127+L1127+M1127+N1127</f>
        <v>674840</v>
      </c>
      <c r="Q1127" s="23" t="n">
        <v>317830</v>
      </c>
      <c r="R1127" s="23" t="n">
        <v>439560</v>
      </c>
      <c r="S1127" s="23" t="n">
        <v>607540</v>
      </c>
      <c r="T1127" s="23" t="n">
        <v>164280</v>
      </c>
      <c r="U1127" s="42" t="n">
        <f aca="false">IF(I1127="delivery",O1127-SUM(Q1127+R1127),IF(I1127="PO",P1127-SUM(Q1127:R1127)))</f>
        <v>-366550</v>
      </c>
      <c r="V1127" s="43" t="n">
        <v>0.11037</v>
      </c>
      <c r="W1127" s="43"/>
      <c r="X1127" s="43" t="n">
        <f aca="false">W1127-V1127</f>
        <v>-0.11037</v>
      </c>
      <c r="Y1127" s="23" t="n">
        <v>0.118</v>
      </c>
      <c r="Z1127" s="44"/>
      <c r="AA1127" s="44"/>
      <c r="AM1127" s="23" t="str">
        <f aca="false">D1127</f>
        <v>Sanmina</v>
      </c>
      <c r="AN1127" s="23" t="s">
        <v>3124</v>
      </c>
      <c r="AT1127" s="44"/>
      <c r="AU1127" s="44"/>
      <c r="BD1127" s="23" t="s">
        <v>182</v>
      </c>
      <c r="BE1127" s="1" t="s">
        <v>183</v>
      </c>
    </row>
    <row r="1128" customFormat="false" ht="15" hidden="false" customHeight="true" outlineLevel="0" collapsed="false">
      <c r="A1128" s="23" t="s">
        <v>4646</v>
      </c>
      <c r="B1128" s="23" t="s">
        <v>4647</v>
      </c>
      <c r="C1128" s="40" t="s">
        <v>177</v>
      </c>
      <c r="D1128" s="23" t="s">
        <v>1471</v>
      </c>
      <c r="E1128" s="23" t="s">
        <v>4648</v>
      </c>
      <c r="F1128" s="23" t="s">
        <v>4649</v>
      </c>
      <c r="G1128" s="23" t="n">
        <v>113</v>
      </c>
      <c r="H1128" s="23" t="n">
        <v>2000</v>
      </c>
      <c r="I1128" s="41" t="s">
        <v>180</v>
      </c>
      <c r="K1128" s="23" t="n">
        <v>0</v>
      </c>
      <c r="L1128" s="23" t="n">
        <v>413357</v>
      </c>
      <c r="M1128" s="23" t="n">
        <v>610000</v>
      </c>
      <c r="N1128" s="23" t="n">
        <v>250000</v>
      </c>
      <c r="O1128" s="23" t="n">
        <f aca="false">K1128+L1128</f>
        <v>413357</v>
      </c>
      <c r="P1128" s="23" t="n">
        <f aca="false">K1128+L1128+M1128+N1128</f>
        <v>1273357</v>
      </c>
      <c r="Q1128" s="23" t="n">
        <v>437525</v>
      </c>
      <c r="R1128" s="23" t="n">
        <v>1134943</v>
      </c>
      <c r="S1128" s="23" t="n">
        <v>1075586</v>
      </c>
      <c r="T1128" s="23" t="n">
        <v>561298</v>
      </c>
      <c r="U1128" s="42" t="n">
        <f aca="false">IF(I1128="delivery",O1128-SUM(Q1128+R1128),IF(I1128="PO",P1128-SUM(Q1128:R1128)))</f>
        <v>-1159111</v>
      </c>
      <c r="V1128" s="43" t="n">
        <v>0.0852</v>
      </c>
      <c r="W1128" s="43"/>
      <c r="X1128" s="43" t="n">
        <f aca="false">W1128-V1128</f>
        <v>-0.0852</v>
      </c>
      <c r="Y1128" s="23" t="n">
        <v>0.0487</v>
      </c>
      <c r="Z1128" s="44"/>
      <c r="AA1128" s="44"/>
      <c r="AM1128" s="23" t="str">
        <f aca="false">D1128</f>
        <v>Sanmina</v>
      </c>
      <c r="AN1128" s="23" t="s">
        <v>3124</v>
      </c>
      <c r="AT1128" s="44"/>
      <c r="AU1128" s="44"/>
      <c r="BD1128" s="23" t="s">
        <v>182</v>
      </c>
      <c r="BE1128" s="1" t="s">
        <v>183</v>
      </c>
    </row>
    <row r="1129" customFormat="false" ht="15" hidden="false" customHeight="true" outlineLevel="0" collapsed="false">
      <c r="A1129" s="23" t="s">
        <v>4650</v>
      </c>
      <c r="B1129" s="23" t="s">
        <v>4651</v>
      </c>
      <c r="C1129" s="40" t="s">
        <v>177</v>
      </c>
      <c r="D1129" s="23" t="s">
        <v>1471</v>
      </c>
      <c r="E1129" s="23" t="s">
        <v>4652</v>
      </c>
      <c r="F1129" s="23" t="s">
        <v>4653</v>
      </c>
      <c r="G1129" s="23" t="n">
        <v>161</v>
      </c>
      <c r="H1129" s="23" t="n">
        <v>15000</v>
      </c>
      <c r="I1129" s="41" t="s">
        <v>180</v>
      </c>
      <c r="K1129" s="23" t="n">
        <v>0</v>
      </c>
      <c r="L1129" s="23" t="n">
        <v>477900</v>
      </c>
      <c r="M1129" s="23" t="n">
        <v>45000</v>
      </c>
      <c r="N1129" s="23" t="n">
        <v>0</v>
      </c>
      <c r="O1129" s="23" t="n">
        <f aca="false">K1129+L1129</f>
        <v>477900</v>
      </c>
      <c r="P1129" s="23" t="n">
        <f aca="false">K1129+L1129+M1129+N1129</f>
        <v>522900</v>
      </c>
      <c r="Q1129" s="23" t="n">
        <v>6272</v>
      </c>
      <c r="R1129" s="23" t="n">
        <v>142296</v>
      </c>
      <c r="S1129" s="23" t="n">
        <v>98322</v>
      </c>
      <c r="T1129" s="23" t="n">
        <v>39998</v>
      </c>
      <c r="U1129" s="42" t="n">
        <f aca="false">IF(I1129="delivery",O1129-SUM(Q1129+R1129),IF(I1129="PO",P1129-SUM(Q1129:R1129)))</f>
        <v>329332</v>
      </c>
      <c r="V1129" s="43" t="n">
        <v>0.0009</v>
      </c>
      <c r="W1129" s="43"/>
      <c r="X1129" s="43" t="n">
        <f aca="false">W1129-V1129</f>
        <v>-0.0009</v>
      </c>
      <c r="Y1129" s="23" t="n">
        <v>0.00099</v>
      </c>
      <c r="Z1129" s="44"/>
      <c r="AA1129" s="44"/>
      <c r="AM1129" s="23" t="str">
        <f aca="false">D1129</f>
        <v>Sanmina</v>
      </c>
      <c r="AN1129" s="23" t="s">
        <v>3124</v>
      </c>
      <c r="AT1129" s="44"/>
      <c r="AU1129" s="44"/>
      <c r="BD1129" s="23" t="s">
        <v>182</v>
      </c>
      <c r="BE1129" s="1" t="s">
        <v>183</v>
      </c>
    </row>
    <row r="1130" customFormat="false" ht="15" hidden="false" customHeight="true" outlineLevel="0" collapsed="false">
      <c r="A1130" s="23" t="s">
        <v>4654</v>
      </c>
      <c r="B1130" s="23" t="s">
        <v>4655</v>
      </c>
      <c r="C1130" s="40" t="s">
        <v>177</v>
      </c>
      <c r="D1130" s="23" t="s">
        <v>1471</v>
      </c>
      <c r="E1130" s="23" t="s">
        <v>4656</v>
      </c>
      <c r="F1130" s="23" t="s">
        <v>4657</v>
      </c>
      <c r="G1130" s="23" t="n">
        <v>55</v>
      </c>
      <c r="H1130" s="23" t="n">
        <v>1</v>
      </c>
      <c r="I1130" s="41" t="s">
        <v>188</v>
      </c>
      <c r="K1130" s="23" t="n">
        <v>0</v>
      </c>
      <c r="L1130" s="23" t="n">
        <v>0</v>
      </c>
      <c r="M1130" s="23" t="n">
        <v>350000</v>
      </c>
      <c r="N1130" s="23" t="n">
        <v>0</v>
      </c>
      <c r="O1130" s="23" t="n">
        <f aca="false">K1130+L1130</f>
        <v>0</v>
      </c>
      <c r="P1130" s="23" t="n">
        <f aca="false">K1130+L1130+M1130+N1130</f>
        <v>350000</v>
      </c>
      <c r="Q1130" s="23" t="n">
        <v>0</v>
      </c>
      <c r="R1130" s="23" t="n">
        <v>682692</v>
      </c>
      <c r="S1130" s="23" t="n">
        <v>556110</v>
      </c>
      <c r="T1130" s="23" t="n">
        <v>236305</v>
      </c>
      <c r="U1130" s="42" t="n">
        <f aca="false">IF(I1130="delivery",O1130-SUM(Q1130+R1130),IF(I1130="PO",P1130-SUM(Q1130:R1130)))</f>
        <v>-332692</v>
      </c>
      <c r="V1130" s="43" t="n">
        <v>0.0088</v>
      </c>
      <c r="W1130" s="43"/>
      <c r="X1130" s="43" t="n">
        <f aca="false">W1130-V1130</f>
        <v>-0.0088</v>
      </c>
      <c r="Z1130" s="44"/>
      <c r="AA1130" s="44"/>
      <c r="AM1130" s="23" t="str">
        <f aca="false">D1130</f>
        <v>Sanmina</v>
      </c>
      <c r="AN1130" s="23" t="s">
        <v>3124</v>
      </c>
      <c r="AT1130" s="44"/>
      <c r="AU1130" s="44"/>
      <c r="BD1130" s="23" t="s">
        <v>182</v>
      </c>
      <c r="BE1130" s="1" t="s">
        <v>183</v>
      </c>
    </row>
    <row r="1131" customFormat="false" ht="15" hidden="false" customHeight="true" outlineLevel="0" collapsed="false">
      <c r="A1131" s="23" t="s">
        <v>4658</v>
      </c>
      <c r="B1131" s="23" t="s">
        <v>4659</v>
      </c>
      <c r="C1131" s="40" t="s">
        <v>177</v>
      </c>
      <c r="D1131" s="23" t="s">
        <v>1471</v>
      </c>
      <c r="E1131" s="23" t="s">
        <v>4660</v>
      </c>
      <c r="F1131" s="23" t="s">
        <v>4661</v>
      </c>
      <c r="G1131" s="23" t="n">
        <v>131</v>
      </c>
      <c r="H1131" s="23" t="n">
        <v>10000</v>
      </c>
      <c r="I1131" s="41" t="s">
        <v>180</v>
      </c>
      <c r="K1131" s="23" t="n">
        <v>0</v>
      </c>
      <c r="L1131" s="23" t="n">
        <v>9280</v>
      </c>
      <c r="M1131" s="23" t="n">
        <v>150000</v>
      </c>
      <c r="N1131" s="23" t="n">
        <v>150000</v>
      </c>
      <c r="O1131" s="23" t="n">
        <f aca="false">K1131+L1131</f>
        <v>9280</v>
      </c>
      <c r="P1131" s="23" t="n">
        <f aca="false">K1131+L1131+M1131+N1131</f>
        <v>309280</v>
      </c>
      <c r="Q1131" s="23" t="n">
        <v>13608</v>
      </c>
      <c r="R1131" s="23" t="n">
        <v>227513</v>
      </c>
      <c r="S1131" s="23" t="n">
        <v>157143</v>
      </c>
      <c r="T1131" s="23" t="n">
        <v>58695</v>
      </c>
      <c r="U1131" s="42" t="n">
        <f aca="false">IF(I1131="delivery",O1131-SUM(Q1131+R1131),IF(I1131="PO",P1131-SUM(Q1131:R1131)))</f>
        <v>-231841</v>
      </c>
      <c r="V1131" s="43" t="n">
        <v>0.02215</v>
      </c>
      <c r="W1131" s="43"/>
      <c r="X1131" s="43" t="n">
        <f aca="false">W1131-V1131</f>
        <v>-0.02215</v>
      </c>
      <c r="Y1131" s="23" t="n">
        <v>0.03808</v>
      </c>
      <c r="Z1131" s="44"/>
      <c r="AA1131" s="44"/>
      <c r="AM1131" s="23" t="str">
        <f aca="false">D1131</f>
        <v>Sanmina</v>
      </c>
      <c r="AN1131" s="23" t="s">
        <v>3124</v>
      </c>
      <c r="AT1131" s="44"/>
      <c r="AU1131" s="44"/>
      <c r="BD1131" s="23" t="s">
        <v>182</v>
      </c>
      <c r="BE1131" s="1" t="s">
        <v>183</v>
      </c>
    </row>
    <row r="1132" customFormat="false" ht="15" hidden="false" customHeight="true" outlineLevel="0" collapsed="false">
      <c r="A1132" s="23" t="s">
        <v>4662</v>
      </c>
      <c r="B1132" s="23" t="s">
        <v>4663</v>
      </c>
      <c r="C1132" s="40" t="s">
        <v>177</v>
      </c>
      <c r="D1132" s="23" t="s">
        <v>1471</v>
      </c>
      <c r="E1132" s="23" t="s">
        <v>4664</v>
      </c>
      <c r="F1132" s="23" t="s">
        <v>4665</v>
      </c>
      <c r="G1132" s="23" t="n">
        <v>55</v>
      </c>
      <c r="H1132" s="23" t="n">
        <v>1</v>
      </c>
      <c r="I1132" s="41" t="s">
        <v>188</v>
      </c>
      <c r="K1132" s="23" t="n">
        <v>0</v>
      </c>
      <c r="L1132" s="23" t="n">
        <v>27000</v>
      </c>
      <c r="M1132" s="23" t="n">
        <v>2000</v>
      </c>
      <c r="N1132" s="23" t="n">
        <v>18000</v>
      </c>
      <c r="O1132" s="23" t="n">
        <f aca="false">K1132+L1132</f>
        <v>27000</v>
      </c>
      <c r="P1132" s="23" t="n">
        <f aca="false">K1132+L1132+M1132+N1132</f>
        <v>47000</v>
      </c>
      <c r="Q1132" s="23" t="n">
        <v>0</v>
      </c>
      <c r="R1132" s="23" t="n">
        <v>106898</v>
      </c>
      <c r="S1132" s="23" t="n">
        <v>72738</v>
      </c>
      <c r="T1132" s="23" t="n">
        <v>28372</v>
      </c>
      <c r="U1132" s="42" t="n">
        <f aca="false">IF(I1132="delivery",O1132-SUM(Q1132+R1132),IF(I1132="PO",P1132-SUM(Q1132:R1132)))</f>
        <v>-59898</v>
      </c>
      <c r="V1132" s="43" t="n">
        <v>0.175</v>
      </c>
      <c r="W1132" s="43"/>
      <c r="X1132" s="43" t="n">
        <f aca="false">W1132-V1132</f>
        <v>-0.175</v>
      </c>
      <c r="Z1132" s="44"/>
      <c r="AA1132" s="44"/>
      <c r="AM1132" s="23" t="str">
        <f aca="false">D1132</f>
        <v>Sanmina</v>
      </c>
      <c r="AN1132" s="23" t="s">
        <v>3124</v>
      </c>
      <c r="AT1132" s="44"/>
      <c r="AU1132" s="44"/>
      <c r="BD1132" s="23" t="s">
        <v>182</v>
      </c>
      <c r="BE1132" s="1" t="s">
        <v>183</v>
      </c>
    </row>
    <row r="1133" customFormat="false" ht="15" hidden="false" customHeight="true" outlineLevel="0" collapsed="false">
      <c r="A1133" s="23" t="s">
        <v>4666</v>
      </c>
      <c r="B1133" s="23" t="s">
        <v>4667</v>
      </c>
      <c r="C1133" s="40" t="s">
        <v>177</v>
      </c>
      <c r="D1133" s="23" t="s">
        <v>1471</v>
      </c>
      <c r="E1133" s="23" t="s">
        <v>4668</v>
      </c>
      <c r="F1133" s="23" t="s">
        <v>4669</v>
      </c>
      <c r="G1133" s="23" t="n">
        <v>201</v>
      </c>
      <c r="H1133" s="23" t="n">
        <v>2500</v>
      </c>
      <c r="I1133" s="41" t="s">
        <v>180</v>
      </c>
      <c r="K1133" s="23" t="n">
        <v>0</v>
      </c>
      <c r="L1133" s="23" t="n">
        <v>228000</v>
      </c>
      <c r="M1133" s="23" t="n">
        <v>231000</v>
      </c>
      <c r="N1133" s="23" t="n">
        <v>64000</v>
      </c>
      <c r="O1133" s="23" t="n">
        <f aca="false">K1133+L1133</f>
        <v>228000</v>
      </c>
      <c r="P1133" s="23" t="n">
        <f aca="false">K1133+L1133+M1133+N1133</f>
        <v>523000</v>
      </c>
      <c r="Q1133" s="23" t="n">
        <v>0</v>
      </c>
      <c r="R1133" s="23" t="n">
        <v>218104</v>
      </c>
      <c r="S1133" s="23" t="n">
        <v>150810</v>
      </c>
      <c r="T1133" s="23" t="n">
        <v>60026</v>
      </c>
      <c r="U1133" s="42" t="n">
        <f aca="false">IF(I1133="delivery",O1133-SUM(Q1133+R1133),IF(I1133="PO",P1133-SUM(Q1133:R1133)))</f>
        <v>9896</v>
      </c>
      <c r="V1133" s="43" t="n">
        <v>0.01332</v>
      </c>
      <c r="W1133" s="43"/>
      <c r="X1133" s="43" t="n">
        <f aca="false">W1133-V1133</f>
        <v>-0.01332</v>
      </c>
      <c r="Y1133" s="23" t="n">
        <v>0.023</v>
      </c>
      <c r="Z1133" s="44"/>
      <c r="AA1133" s="44"/>
      <c r="AM1133" s="23" t="str">
        <f aca="false">D1133</f>
        <v>Sanmina</v>
      </c>
      <c r="AN1133" s="23" t="s">
        <v>3124</v>
      </c>
      <c r="AT1133" s="44"/>
      <c r="AU1133" s="44"/>
      <c r="BD1133" s="23" t="s">
        <v>182</v>
      </c>
      <c r="BE1133" s="1" t="s">
        <v>183</v>
      </c>
    </row>
    <row r="1134" customFormat="false" ht="15" hidden="false" customHeight="true" outlineLevel="0" collapsed="false">
      <c r="A1134" s="23" t="s">
        <v>4670</v>
      </c>
      <c r="B1134" s="23" t="s">
        <v>4671</v>
      </c>
      <c r="C1134" s="40" t="s">
        <v>177</v>
      </c>
      <c r="D1134" s="23" t="s">
        <v>1471</v>
      </c>
      <c r="E1134" s="23" t="s">
        <v>4672</v>
      </c>
      <c r="F1134" s="23" t="s">
        <v>4673</v>
      </c>
      <c r="G1134" s="23" t="n">
        <v>81</v>
      </c>
      <c r="H1134" s="23" t="n">
        <v>200</v>
      </c>
      <c r="I1134" s="41" t="s">
        <v>188</v>
      </c>
      <c r="K1134" s="23" t="n">
        <v>0</v>
      </c>
      <c r="L1134" s="23" t="n">
        <v>0</v>
      </c>
      <c r="M1134" s="23" t="n">
        <v>0</v>
      </c>
      <c r="N1134" s="23" t="n">
        <v>0</v>
      </c>
      <c r="O1134" s="23" t="n">
        <f aca="false">K1134+L1134</f>
        <v>0</v>
      </c>
      <c r="P1134" s="23" t="n">
        <f aca="false">K1134+L1134+M1134+N1134</f>
        <v>0</v>
      </c>
      <c r="Q1134" s="23" t="n">
        <v>0</v>
      </c>
      <c r="R1134" s="23" t="n">
        <v>4010</v>
      </c>
      <c r="S1134" s="23" t="n">
        <v>2694</v>
      </c>
      <c r="T1134" s="23" t="n">
        <v>1000</v>
      </c>
      <c r="U1134" s="42" t="n">
        <f aca="false">IF(I1134="delivery",O1134-SUM(Q1134+R1134),IF(I1134="PO",P1134-SUM(Q1134:R1134)))</f>
        <v>-4010</v>
      </c>
      <c r="V1134" s="43" t="n">
        <v>0.474</v>
      </c>
      <c r="W1134" s="43"/>
      <c r="X1134" s="43" t="n">
        <f aca="false">W1134-V1134</f>
        <v>-0.474</v>
      </c>
      <c r="Z1134" s="44"/>
      <c r="AA1134" s="44"/>
      <c r="AM1134" s="23" t="str">
        <f aca="false">D1134</f>
        <v>Sanmina</v>
      </c>
      <c r="AN1134" s="23" t="s">
        <v>3124</v>
      </c>
      <c r="AT1134" s="44"/>
      <c r="AU1134" s="44"/>
      <c r="BD1134" s="23" t="s">
        <v>182</v>
      </c>
      <c r="BE1134" s="1" t="s">
        <v>183</v>
      </c>
    </row>
    <row r="1135" customFormat="false" ht="15" hidden="false" customHeight="true" outlineLevel="0" collapsed="false">
      <c r="A1135" s="23" t="s">
        <v>4674</v>
      </c>
      <c r="B1135" s="23" t="s">
        <v>4675</v>
      </c>
      <c r="C1135" s="40" t="s">
        <v>177</v>
      </c>
      <c r="D1135" s="23" t="s">
        <v>1471</v>
      </c>
      <c r="E1135" s="23" t="s">
        <v>4676</v>
      </c>
      <c r="F1135" s="23" t="s">
        <v>4677</v>
      </c>
      <c r="G1135" s="23" t="n">
        <v>106</v>
      </c>
      <c r="H1135" s="23" t="n">
        <v>1000</v>
      </c>
      <c r="I1135" s="41" t="s">
        <v>188</v>
      </c>
      <c r="K1135" s="23" t="n">
        <v>0</v>
      </c>
      <c r="L1135" s="23" t="n">
        <v>0</v>
      </c>
      <c r="M1135" s="23" t="n">
        <v>0</v>
      </c>
      <c r="N1135" s="23" t="n">
        <v>1000</v>
      </c>
      <c r="O1135" s="23" t="n">
        <f aca="false">K1135+L1135</f>
        <v>0</v>
      </c>
      <c r="P1135" s="23" t="n">
        <f aca="false">K1135+L1135+M1135+N1135</f>
        <v>1000</v>
      </c>
      <c r="Q1135" s="23" t="n">
        <v>0</v>
      </c>
      <c r="R1135" s="23" t="n">
        <v>0</v>
      </c>
      <c r="S1135" s="23" t="n">
        <v>0</v>
      </c>
      <c r="T1135" s="23" t="n">
        <v>0</v>
      </c>
      <c r="U1135" s="42" t="n">
        <f aca="false">IF(I1135="delivery",O1135-SUM(Q1135+R1135),IF(I1135="PO",P1135-SUM(Q1135:R1135)))</f>
        <v>1000</v>
      </c>
      <c r="V1135" s="45" t="n">
        <v>0.5488</v>
      </c>
      <c r="W1135" s="45"/>
      <c r="X1135" s="43" t="n">
        <f aca="false">W1135-V1135</f>
        <v>-0.5488</v>
      </c>
      <c r="Z1135" s="44"/>
      <c r="AA1135" s="44"/>
      <c r="AM1135" s="23" t="str">
        <f aca="false">D1135</f>
        <v>Sanmina</v>
      </c>
      <c r="AN1135" s="23" t="s">
        <v>3124</v>
      </c>
      <c r="AT1135" s="44"/>
      <c r="AU1135" s="44"/>
      <c r="BD1135" s="23" t="s">
        <v>1543</v>
      </c>
      <c r="BE1135" s="1" t="s">
        <v>183</v>
      </c>
    </row>
    <row r="1136" customFormat="false" ht="15" hidden="false" customHeight="true" outlineLevel="0" collapsed="false">
      <c r="A1136" s="23" t="s">
        <v>4678</v>
      </c>
      <c r="B1136" s="23" t="s">
        <v>4675</v>
      </c>
      <c r="C1136" s="40" t="s">
        <v>177</v>
      </c>
      <c r="D1136" s="23" t="s">
        <v>1471</v>
      </c>
      <c r="E1136" s="23" t="s">
        <v>4679</v>
      </c>
      <c r="F1136" s="23" t="s">
        <v>4680</v>
      </c>
      <c r="G1136" s="23" t="n">
        <v>55</v>
      </c>
      <c r="H1136" s="23" t="n">
        <v>1</v>
      </c>
      <c r="I1136" s="41" t="s">
        <v>188</v>
      </c>
      <c r="K1136" s="23" t="n">
        <v>0</v>
      </c>
      <c r="L1136" s="23" t="n">
        <v>0</v>
      </c>
      <c r="M1136" s="23" t="n">
        <v>0</v>
      </c>
      <c r="N1136" s="23" t="n">
        <v>0</v>
      </c>
      <c r="O1136" s="23" t="n">
        <f aca="false">K1136+L1136</f>
        <v>0</v>
      </c>
      <c r="P1136" s="23" t="n">
        <f aca="false">K1136+L1136+M1136+N1136</f>
        <v>0</v>
      </c>
      <c r="Q1136" s="23" t="n">
        <v>0</v>
      </c>
      <c r="R1136" s="23" t="n">
        <v>26698</v>
      </c>
      <c r="S1136" s="23" t="n">
        <v>18858</v>
      </c>
      <c r="T1136" s="23" t="n">
        <v>8372</v>
      </c>
      <c r="U1136" s="42" t="n">
        <f aca="false">IF(I1136="delivery",O1136-SUM(Q1136+R1136),IF(I1136="PO",P1136-SUM(Q1136:R1136)))</f>
        <v>-26698</v>
      </c>
      <c r="V1136" s="43" t="n">
        <v>0.282</v>
      </c>
      <c r="W1136" s="43"/>
      <c r="X1136" s="43" t="n">
        <f aca="false">W1136-V1136</f>
        <v>-0.282</v>
      </c>
      <c r="Z1136" s="44"/>
      <c r="AA1136" s="44"/>
      <c r="AM1136" s="23" t="str">
        <f aca="false">D1136</f>
        <v>Sanmina</v>
      </c>
      <c r="AN1136" s="23" t="s">
        <v>3124</v>
      </c>
      <c r="AT1136" s="44"/>
      <c r="AU1136" s="44"/>
      <c r="BD1136" s="23" t="s">
        <v>182</v>
      </c>
      <c r="BE1136" s="1" t="s">
        <v>183</v>
      </c>
    </row>
    <row r="1137" customFormat="false" ht="15" hidden="false" customHeight="true" outlineLevel="0" collapsed="false">
      <c r="A1137" s="23" t="s">
        <v>4681</v>
      </c>
      <c r="B1137" s="23" t="s">
        <v>4682</v>
      </c>
      <c r="C1137" s="40" t="s">
        <v>177</v>
      </c>
      <c r="D1137" s="23" t="s">
        <v>1471</v>
      </c>
      <c r="E1137" s="23" t="s">
        <v>4683</v>
      </c>
      <c r="F1137" s="23" t="s">
        <v>4684</v>
      </c>
      <c r="G1137" s="23" t="n">
        <v>55</v>
      </c>
      <c r="H1137" s="23" t="n">
        <v>1</v>
      </c>
      <c r="I1137" s="41" t="s">
        <v>188</v>
      </c>
      <c r="K1137" s="23" t="n">
        <v>0</v>
      </c>
      <c r="L1137" s="23" t="n">
        <v>0</v>
      </c>
      <c r="M1137" s="23" t="n">
        <v>10000</v>
      </c>
      <c r="N1137" s="23" t="n">
        <v>0</v>
      </c>
      <c r="O1137" s="23" t="n">
        <f aca="false">K1137+L1137</f>
        <v>0</v>
      </c>
      <c r="P1137" s="23" t="n">
        <f aca="false">K1137+L1137+M1137+N1137</f>
        <v>10000</v>
      </c>
      <c r="Q1137" s="23" t="n">
        <v>0</v>
      </c>
      <c r="R1137" s="23" t="n">
        <v>16320</v>
      </c>
      <c r="S1137" s="23" t="n">
        <v>13320</v>
      </c>
      <c r="T1137" s="23" t="n">
        <v>5660</v>
      </c>
      <c r="U1137" s="42" t="n">
        <f aca="false">IF(I1137="delivery",O1137-SUM(Q1137+R1137),IF(I1137="PO",P1137-SUM(Q1137:R1137)))</f>
        <v>-6320</v>
      </c>
      <c r="V1137" s="43" t="n">
        <v>0.02</v>
      </c>
      <c r="W1137" s="43"/>
      <c r="X1137" s="43" t="n">
        <f aca="false">W1137-V1137</f>
        <v>-0.02</v>
      </c>
      <c r="Z1137" s="44"/>
      <c r="AA1137" s="44"/>
      <c r="AM1137" s="23" t="str">
        <f aca="false">D1137</f>
        <v>Sanmina</v>
      </c>
      <c r="AN1137" s="23" t="s">
        <v>3124</v>
      </c>
      <c r="AT1137" s="44"/>
      <c r="AU1137" s="44"/>
      <c r="BD1137" s="23" t="s">
        <v>182</v>
      </c>
      <c r="BE1137" s="1" t="s">
        <v>183</v>
      </c>
    </row>
    <row r="1138" customFormat="false" ht="15" hidden="false" customHeight="true" outlineLevel="0" collapsed="false">
      <c r="A1138" s="23" t="s">
        <v>4685</v>
      </c>
      <c r="B1138" s="23" t="s">
        <v>4686</v>
      </c>
      <c r="C1138" s="40" t="s">
        <v>177</v>
      </c>
      <c r="D1138" s="23" t="s">
        <v>1471</v>
      </c>
      <c r="E1138" s="23" t="s">
        <v>4687</v>
      </c>
      <c r="F1138" s="23" t="s">
        <v>4688</v>
      </c>
      <c r="G1138" s="23" t="n">
        <v>55</v>
      </c>
      <c r="H1138" s="23" t="n">
        <v>1</v>
      </c>
      <c r="I1138" s="41" t="s">
        <v>188</v>
      </c>
      <c r="K1138" s="23" t="n">
        <v>0</v>
      </c>
      <c r="L1138" s="23" t="n">
        <v>0</v>
      </c>
      <c r="M1138" s="23" t="n">
        <v>0</v>
      </c>
      <c r="N1138" s="23" t="n">
        <v>0</v>
      </c>
      <c r="O1138" s="23" t="n">
        <f aca="false">K1138+L1138</f>
        <v>0</v>
      </c>
      <c r="P1138" s="23" t="n">
        <f aca="false">K1138+L1138+M1138+N1138</f>
        <v>0</v>
      </c>
      <c r="Q1138" s="23" t="n">
        <v>0</v>
      </c>
      <c r="R1138" s="23" t="n">
        <v>0</v>
      </c>
      <c r="S1138" s="23" t="n">
        <v>0</v>
      </c>
      <c r="T1138" s="23" t="n">
        <v>0</v>
      </c>
      <c r="U1138" s="42" t="n">
        <f aca="false">IF(I1138="delivery",O1138-SUM(Q1138+R1138),IF(I1138="PO",P1138-SUM(Q1138:R1138)))</f>
        <v>0</v>
      </c>
      <c r="V1138" s="43" t="n">
        <v>1E-005</v>
      </c>
      <c r="W1138" s="43"/>
      <c r="X1138" s="43" t="n">
        <f aca="false">W1138-V1138</f>
        <v>-1E-005</v>
      </c>
      <c r="Z1138" s="44"/>
      <c r="AA1138" s="44"/>
      <c r="AM1138" s="23" t="str">
        <f aca="false">D1138</f>
        <v>Sanmina</v>
      </c>
      <c r="AN1138" s="23" t="s">
        <v>3124</v>
      </c>
      <c r="AT1138" s="44"/>
      <c r="AU1138" s="44"/>
      <c r="BD1138" s="23" t="s">
        <v>714</v>
      </c>
      <c r="BE1138" s="1" t="s">
        <v>183</v>
      </c>
    </row>
    <row r="1139" customFormat="false" ht="15" hidden="false" customHeight="true" outlineLevel="0" collapsed="false">
      <c r="A1139" s="23" t="s">
        <v>4689</v>
      </c>
      <c r="B1139" s="23" t="s">
        <v>4690</v>
      </c>
      <c r="C1139" s="40" t="s">
        <v>177</v>
      </c>
      <c r="D1139" s="23" t="s">
        <v>82</v>
      </c>
      <c r="E1139" s="23" t="s">
        <v>4691</v>
      </c>
      <c r="F1139" s="23" t="s">
        <v>4692</v>
      </c>
      <c r="G1139" s="23" t="n">
        <v>51</v>
      </c>
      <c r="H1139" s="23" t="n">
        <v>3000</v>
      </c>
      <c r="I1139" s="41" t="s">
        <v>180</v>
      </c>
      <c r="J1139" s="23" t="s">
        <v>4693</v>
      </c>
      <c r="K1139" s="23" t="n">
        <v>0</v>
      </c>
      <c r="L1139" s="23" t="n">
        <v>23152</v>
      </c>
      <c r="M1139" s="23" t="n">
        <v>58920</v>
      </c>
      <c r="N1139" s="23" t="n">
        <v>0</v>
      </c>
      <c r="O1139" s="23" t="n">
        <f aca="false">K1139+L1139</f>
        <v>23152</v>
      </c>
      <c r="P1139" s="23" t="n">
        <f aca="false">K1139+L1139+M1139+N1139</f>
        <v>82072</v>
      </c>
      <c r="Q1139" s="23" t="n">
        <v>77757</v>
      </c>
      <c r="R1139" s="23" t="n">
        <v>67444</v>
      </c>
      <c r="S1139" s="23" t="n">
        <v>67227</v>
      </c>
      <c r="T1139" s="23" t="n">
        <v>25418</v>
      </c>
      <c r="U1139" s="42" t="n">
        <f aca="false">IF(I1139="delivery",O1139-SUM(Q1139+R1139),IF(I1139="PO",P1139-SUM(Q1139:R1139)))</f>
        <v>-122049</v>
      </c>
      <c r="V1139" s="43" t="n">
        <v>0.22</v>
      </c>
      <c r="W1139" s="43"/>
      <c r="X1139" s="43" t="n">
        <f aca="false">W1139-V1139</f>
        <v>-0.22</v>
      </c>
      <c r="Y1139" s="23" t="n">
        <v>0.26</v>
      </c>
      <c r="Z1139" s="44"/>
      <c r="AA1139" s="44"/>
      <c r="AM1139" s="23" t="str">
        <f aca="false">D1139</f>
        <v>Arista</v>
      </c>
      <c r="AN1139" s="23" t="s">
        <v>1432</v>
      </c>
      <c r="AT1139" s="44"/>
      <c r="AU1139" s="44"/>
      <c r="BD1139" s="23" t="s">
        <v>182</v>
      </c>
      <c r="BE1139" s="1" t="s">
        <v>183</v>
      </c>
    </row>
    <row r="1140" customFormat="false" ht="15" hidden="false" customHeight="true" outlineLevel="0" collapsed="false">
      <c r="A1140" s="23" t="s">
        <v>4694</v>
      </c>
      <c r="B1140" s="23" t="s">
        <v>4695</v>
      </c>
      <c r="C1140" s="40" t="s">
        <v>177</v>
      </c>
      <c r="D1140" s="23" t="s">
        <v>1471</v>
      </c>
      <c r="E1140" s="23" t="s">
        <v>4696</v>
      </c>
      <c r="F1140" s="23" t="s">
        <v>4697</v>
      </c>
      <c r="G1140" s="23" t="n">
        <v>38</v>
      </c>
      <c r="H1140" s="23" t="n">
        <v>2400</v>
      </c>
      <c r="I1140" s="41" t="s">
        <v>180</v>
      </c>
      <c r="K1140" s="23" t="n">
        <v>0</v>
      </c>
      <c r="L1140" s="23" t="n">
        <v>34556</v>
      </c>
      <c r="M1140" s="23" t="n">
        <v>0</v>
      </c>
      <c r="N1140" s="23" t="n">
        <v>0</v>
      </c>
      <c r="O1140" s="23" t="n">
        <f aca="false">K1140+L1140</f>
        <v>34556</v>
      </c>
      <c r="P1140" s="23" t="n">
        <f aca="false">K1140+L1140+M1140+N1140</f>
        <v>34556</v>
      </c>
      <c r="Q1140" s="23" t="n">
        <v>42084</v>
      </c>
      <c r="R1140" s="23" t="n">
        <v>36240</v>
      </c>
      <c r="S1140" s="23" t="n">
        <v>36847</v>
      </c>
      <c r="T1140" s="23" t="n">
        <v>8069</v>
      </c>
      <c r="U1140" s="42" t="n">
        <f aca="false">IF(I1140="delivery",O1140-SUM(Q1140+R1140),IF(I1140="PO",P1140-SUM(Q1140:R1140)))</f>
        <v>-43768</v>
      </c>
      <c r="V1140" s="43" t="n">
        <v>0.15</v>
      </c>
      <c r="W1140" s="43"/>
      <c r="X1140" s="43" t="n">
        <f aca="false">W1140-V1140</f>
        <v>-0.15</v>
      </c>
      <c r="Y1140" s="23" t="n">
        <v>0.17</v>
      </c>
      <c r="Z1140" s="44"/>
      <c r="AA1140" s="44"/>
      <c r="AM1140" s="23" t="str">
        <f aca="false">D1140</f>
        <v>Sanmina</v>
      </c>
      <c r="AN1140" s="23" t="s">
        <v>1474</v>
      </c>
      <c r="AT1140" s="44"/>
      <c r="AU1140" s="44"/>
      <c r="BD1140" s="23" t="s">
        <v>182</v>
      </c>
      <c r="BE1140" s="1" t="s">
        <v>183</v>
      </c>
    </row>
    <row r="1141" customFormat="false" ht="15" hidden="false" customHeight="true" outlineLevel="0" collapsed="false">
      <c r="A1141" s="23" t="s">
        <v>4698</v>
      </c>
      <c r="B1141" s="23" t="s">
        <v>4699</v>
      </c>
      <c r="C1141" s="40" t="s">
        <v>177</v>
      </c>
      <c r="D1141" s="23" t="s">
        <v>1471</v>
      </c>
      <c r="E1141" s="23" t="s">
        <v>4700</v>
      </c>
      <c r="F1141" s="23" t="s">
        <v>4701</v>
      </c>
      <c r="G1141" s="23" t="n">
        <v>113</v>
      </c>
      <c r="H1141" s="23" t="n">
        <v>3200</v>
      </c>
      <c r="I1141" s="41" t="s">
        <v>180</v>
      </c>
      <c r="K1141" s="23" t="n">
        <v>0</v>
      </c>
      <c r="L1141" s="23" t="n">
        <v>3302</v>
      </c>
      <c r="M1141" s="23" t="n">
        <v>0</v>
      </c>
      <c r="N1141" s="23" t="n">
        <v>0</v>
      </c>
      <c r="O1141" s="23" t="n">
        <f aca="false">K1141+L1141</f>
        <v>3302</v>
      </c>
      <c r="P1141" s="23" t="n">
        <f aca="false">K1141+L1141+M1141+N1141</f>
        <v>3302</v>
      </c>
      <c r="Q1141" s="23" t="n">
        <v>1112</v>
      </c>
      <c r="R1141" s="23" t="n">
        <v>609</v>
      </c>
      <c r="S1141" s="23" t="n">
        <v>716</v>
      </c>
      <c r="T1141" s="23" t="n">
        <v>106</v>
      </c>
      <c r="U1141" s="42" t="n">
        <f aca="false">IF(I1141="delivery",O1141-SUM(Q1141+R1141),IF(I1141="PO",P1141-SUM(Q1141:R1141)))</f>
        <v>1581</v>
      </c>
      <c r="V1141" s="43" t="n">
        <v>0.41377</v>
      </c>
      <c r="W1141" s="43"/>
      <c r="X1141" s="43" t="n">
        <f aca="false">W1141-V1141</f>
        <v>-0.41377</v>
      </c>
      <c r="Y1141" s="23" t="n">
        <v>0.41377</v>
      </c>
      <c r="Z1141" s="44"/>
      <c r="AA1141" s="44"/>
      <c r="AM1141" s="23" t="str">
        <f aca="false">D1141</f>
        <v>Sanmina</v>
      </c>
      <c r="AN1141" s="23" t="s">
        <v>1474</v>
      </c>
      <c r="AT1141" s="44"/>
      <c r="AU1141" s="44"/>
      <c r="BD1141" s="23" t="s">
        <v>182</v>
      </c>
      <c r="BE1141" s="1" t="s">
        <v>183</v>
      </c>
    </row>
    <row r="1142" customFormat="false" ht="15" hidden="false" customHeight="true" outlineLevel="0" collapsed="false">
      <c r="A1142" s="23" t="s">
        <v>4702</v>
      </c>
      <c r="B1142" s="23" t="s">
        <v>4703</v>
      </c>
      <c r="C1142" s="40" t="s">
        <v>177</v>
      </c>
      <c r="D1142" s="23" t="s">
        <v>1471</v>
      </c>
      <c r="E1142" s="23" t="s">
        <v>4704</v>
      </c>
      <c r="F1142" s="23" t="s">
        <v>4705</v>
      </c>
      <c r="G1142" s="23" t="n">
        <v>73</v>
      </c>
      <c r="H1142" s="23" t="n">
        <v>5000</v>
      </c>
      <c r="I1142" s="41" t="s">
        <v>180</v>
      </c>
      <c r="K1142" s="23" t="n">
        <v>0</v>
      </c>
      <c r="L1142" s="23" t="n">
        <v>45532</v>
      </c>
      <c r="M1142" s="23" t="n">
        <v>40000</v>
      </c>
      <c r="N1142" s="23" t="n">
        <v>0</v>
      </c>
      <c r="O1142" s="23" t="n">
        <f aca="false">K1142+L1142</f>
        <v>45532</v>
      </c>
      <c r="P1142" s="23" t="n">
        <f aca="false">K1142+L1142+M1142+N1142</f>
        <v>85532</v>
      </c>
      <c r="Q1142" s="23" t="n">
        <v>33980</v>
      </c>
      <c r="R1142" s="23" t="n">
        <v>18204</v>
      </c>
      <c r="S1142" s="23" t="n">
        <v>22164</v>
      </c>
      <c r="T1142" s="23" t="n">
        <v>3344</v>
      </c>
      <c r="U1142" s="42" t="n">
        <f aca="false">IF(I1142="delivery",O1142-SUM(Q1142+R1142),IF(I1142="PO",P1142-SUM(Q1142:R1142)))</f>
        <v>-6652</v>
      </c>
      <c r="V1142" s="43" t="n">
        <v>0.076</v>
      </c>
      <c r="W1142" s="43"/>
      <c r="X1142" s="43" t="n">
        <f aca="false">W1142-V1142</f>
        <v>-0.076</v>
      </c>
      <c r="Y1142" s="23" t="n">
        <v>0.076</v>
      </c>
      <c r="Z1142" s="44"/>
      <c r="AA1142" s="44"/>
      <c r="AM1142" s="23" t="str">
        <f aca="false">D1142</f>
        <v>Sanmina</v>
      </c>
      <c r="AN1142" s="23" t="s">
        <v>1474</v>
      </c>
      <c r="AT1142" s="44"/>
      <c r="AU1142" s="44"/>
      <c r="BD1142" s="23" t="s">
        <v>182</v>
      </c>
      <c r="BE1142" s="1" t="s">
        <v>183</v>
      </c>
    </row>
    <row r="1143" customFormat="false" ht="15" hidden="false" customHeight="true" outlineLevel="0" collapsed="false">
      <c r="A1143" s="23" t="s">
        <v>4706</v>
      </c>
      <c r="B1143" s="23" t="s">
        <v>4707</v>
      </c>
      <c r="C1143" s="40" t="s">
        <v>177</v>
      </c>
      <c r="D1143" s="23" t="s">
        <v>1471</v>
      </c>
      <c r="E1143" s="23" t="s">
        <v>4708</v>
      </c>
      <c r="F1143" s="23" t="s">
        <v>4709</v>
      </c>
      <c r="G1143" s="23" t="n">
        <v>38</v>
      </c>
      <c r="H1143" s="23" t="n">
        <v>3000</v>
      </c>
      <c r="I1143" s="41" t="s">
        <v>180</v>
      </c>
      <c r="K1143" s="23" t="n">
        <v>0</v>
      </c>
      <c r="L1143" s="23" t="n">
        <v>7173</v>
      </c>
      <c r="M1143" s="23" t="n">
        <v>0</v>
      </c>
      <c r="N1143" s="23" t="n">
        <v>0</v>
      </c>
      <c r="O1143" s="23" t="n">
        <f aca="false">K1143+L1143</f>
        <v>7173</v>
      </c>
      <c r="P1143" s="23" t="n">
        <f aca="false">K1143+L1143+M1143+N1143</f>
        <v>7173</v>
      </c>
      <c r="Q1143" s="23" t="n">
        <v>7529</v>
      </c>
      <c r="R1143" s="23" t="n">
        <v>4533</v>
      </c>
      <c r="S1143" s="23" t="n">
        <v>5246</v>
      </c>
      <c r="T1143" s="23" t="n">
        <v>1900</v>
      </c>
      <c r="U1143" s="42" t="n">
        <f aca="false">IF(I1143="delivery",O1143-SUM(Q1143+R1143),IF(I1143="PO",P1143-SUM(Q1143:R1143)))</f>
        <v>-4889</v>
      </c>
      <c r="V1143" s="43" t="n">
        <v>0.042</v>
      </c>
      <c r="W1143" s="43"/>
      <c r="X1143" s="43" t="n">
        <f aca="false">W1143-V1143</f>
        <v>-0.042</v>
      </c>
      <c r="Y1143" s="23" t="n">
        <v>0.046</v>
      </c>
      <c r="Z1143" s="44"/>
      <c r="AA1143" s="44"/>
      <c r="AM1143" s="23" t="str">
        <f aca="false">D1143</f>
        <v>Sanmina</v>
      </c>
      <c r="AN1143" s="23" t="s">
        <v>1474</v>
      </c>
      <c r="AT1143" s="44"/>
      <c r="AU1143" s="44"/>
      <c r="BD1143" s="23" t="s">
        <v>182</v>
      </c>
      <c r="BE1143" s="1" t="s">
        <v>183</v>
      </c>
    </row>
    <row r="1144" customFormat="false" ht="15" hidden="false" customHeight="true" outlineLevel="0" collapsed="false">
      <c r="A1144" s="23" t="s">
        <v>4710</v>
      </c>
      <c r="B1144" s="23" t="s">
        <v>4711</v>
      </c>
      <c r="C1144" s="40" t="s">
        <v>177</v>
      </c>
      <c r="D1144" s="23" t="s">
        <v>1471</v>
      </c>
      <c r="E1144" s="23" t="s">
        <v>4712</v>
      </c>
      <c r="F1144" s="23" t="s">
        <v>4713</v>
      </c>
      <c r="G1144" s="23" t="n">
        <v>58</v>
      </c>
      <c r="H1144" s="23" t="n">
        <v>2214</v>
      </c>
      <c r="I1144" s="41" t="s">
        <v>188</v>
      </c>
      <c r="K1144" s="23" t="n">
        <v>0</v>
      </c>
      <c r="L1144" s="23" t="n">
        <v>3168</v>
      </c>
      <c r="M1144" s="23" t="n">
        <v>0</v>
      </c>
      <c r="N1144" s="23" t="n">
        <v>0</v>
      </c>
      <c r="O1144" s="23" t="n">
        <f aca="false">K1144+L1144</f>
        <v>3168</v>
      </c>
      <c r="P1144" s="23" t="n">
        <f aca="false">K1144+L1144+M1144+N1144</f>
        <v>3168</v>
      </c>
      <c r="Q1144" s="23" t="n">
        <v>2114</v>
      </c>
      <c r="R1144" s="23" t="n">
        <v>1209</v>
      </c>
      <c r="S1144" s="23" t="n">
        <v>1523</v>
      </c>
      <c r="T1144" s="23" t="n">
        <v>370</v>
      </c>
      <c r="U1144" s="42" t="n">
        <f aca="false">IF(I1144="delivery",O1144-SUM(Q1144+R1144),IF(I1144="PO",P1144-SUM(Q1144:R1144)))</f>
        <v>-155</v>
      </c>
      <c r="V1144" s="43" t="n">
        <v>0.48</v>
      </c>
      <c r="W1144" s="43"/>
      <c r="X1144" s="43" t="n">
        <f aca="false">W1144-V1144</f>
        <v>-0.48</v>
      </c>
      <c r="Y1144" s="23" t="n">
        <v>0.48</v>
      </c>
      <c r="Z1144" s="44"/>
      <c r="AA1144" s="44"/>
      <c r="AM1144" s="23" t="str">
        <f aca="false">D1144</f>
        <v>Sanmina</v>
      </c>
      <c r="AN1144" s="23" t="s">
        <v>1474</v>
      </c>
      <c r="AT1144" s="44"/>
      <c r="AU1144" s="44"/>
      <c r="BD1144" s="23" t="s">
        <v>182</v>
      </c>
      <c r="BE1144" s="1" t="s">
        <v>183</v>
      </c>
    </row>
    <row r="1145" customFormat="false" ht="15" hidden="false" customHeight="true" outlineLevel="0" collapsed="false">
      <c r="A1145" s="23" t="s">
        <v>4714</v>
      </c>
      <c r="B1145" s="23" t="s">
        <v>4715</v>
      </c>
      <c r="C1145" s="40" t="s">
        <v>177</v>
      </c>
      <c r="D1145" s="23" t="s">
        <v>82</v>
      </c>
      <c r="E1145" s="23" t="s">
        <v>4716</v>
      </c>
      <c r="F1145" s="23" t="s">
        <v>4717</v>
      </c>
      <c r="G1145" s="23" t="n">
        <v>51</v>
      </c>
      <c r="H1145" s="23" t="n">
        <v>960</v>
      </c>
      <c r="I1145" s="41" t="s">
        <v>188</v>
      </c>
      <c r="J1145" s="23" t="s">
        <v>4718</v>
      </c>
      <c r="K1145" s="23" t="n">
        <v>0</v>
      </c>
      <c r="L1145" s="23" t="n">
        <v>13200</v>
      </c>
      <c r="M1145" s="23" t="n">
        <v>34480</v>
      </c>
      <c r="N1145" s="23" t="n">
        <v>0</v>
      </c>
      <c r="O1145" s="23" t="n">
        <f aca="false">K1145+L1145</f>
        <v>13200</v>
      </c>
      <c r="P1145" s="23" t="n">
        <f aca="false">K1145+L1145+M1145+N1145</f>
        <v>47680</v>
      </c>
      <c r="Q1145" s="23" t="n">
        <v>42432</v>
      </c>
      <c r="R1145" s="23" t="n">
        <v>63168</v>
      </c>
      <c r="S1145" s="23" t="n">
        <v>32064</v>
      </c>
      <c r="T1145" s="23" t="n">
        <v>13056</v>
      </c>
      <c r="U1145" s="42" t="n">
        <f aca="false">IF(I1145="delivery",O1145-SUM(Q1145+R1145),IF(I1145="PO",P1145-SUM(Q1145:R1145)))</f>
        <v>-57920</v>
      </c>
      <c r="V1145" s="43" t="n">
        <v>0.32</v>
      </c>
      <c r="W1145" s="43"/>
      <c r="X1145" s="43" t="n">
        <f aca="false">W1145-V1145</f>
        <v>-0.32</v>
      </c>
      <c r="Z1145" s="44"/>
      <c r="AA1145" s="44"/>
      <c r="AM1145" s="23" t="str">
        <f aca="false">D1145</f>
        <v>Arista</v>
      </c>
      <c r="AN1145" s="23" t="s">
        <v>1432</v>
      </c>
      <c r="AT1145" s="44"/>
      <c r="AU1145" s="44"/>
      <c r="BD1145" s="23" t="s">
        <v>182</v>
      </c>
      <c r="BE1145" s="1" t="s">
        <v>183</v>
      </c>
    </row>
    <row r="1146" customFormat="false" ht="15" hidden="false" customHeight="true" outlineLevel="0" collapsed="false">
      <c r="A1146" s="23" t="s">
        <v>4719</v>
      </c>
      <c r="B1146" s="23" t="s">
        <v>4720</v>
      </c>
      <c r="C1146" s="40" t="s">
        <v>177</v>
      </c>
      <c r="D1146" s="23" t="s">
        <v>1471</v>
      </c>
      <c r="E1146" s="23" t="s">
        <v>4721</v>
      </c>
      <c r="F1146" s="23" t="s">
        <v>4722</v>
      </c>
      <c r="G1146" s="23" t="n">
        <v>33</v>
      </c>
      <c r="H1146" s="23" t="n">
        <v>125</v>
      </c>
      <c r="I1146" s="41" t="s">
        <v>188</v>
      </c>
      <c r="K1146" s="23" t="n">
        <v>0</v>
      </c>
      <c r="L1146" s="23" t="n">
        <v>1952</v>
      </c>
      <c r="M1146" s="23" t="n">
        <v>0</v>
      </c>
      <c r="N1146" s="23" t="n">
        <v>0</v>
      </c>
      <c r="O1146" s="23" t="n">
        <f aca="false">K1146+L1146</f>
        <v>1952</v>
      </c>
      <c r="P1146" s="23" t="n">
        <f aca="false">K1146+L1146+M1146+N1146</f>
        <v>1952</v>
      </c>
      <c r="Q1146" s="23" t="n">
        <v>688</v>
      </c>
      <c r="R1146" s="23" t="n">
        <v>642</v>
      </c>
      <c r="S1146" s="23" t="n">
        <v>749</v>
      </c>
      <c r="T1146" s="23" t="n">
        <v>714</v>
      </c>
      <c r="U1146" s="42" t="n">
        <f aca="false">IF(I1146="delivery",O1146-SUM(Q1146+R1146),IF(I1146="PO",P1146-SUM(Q1146:R1146)))</f>
        <v>622</v>
      </c>
      <c r="V1146" s="43" t="n">
        <v>0.68</v>
      </c>
      <c r="W1146" s="43"/>
      <c r="X1146" s="43" t="n">
        <f aca="false">W1146-V1146</f>
        <v>-0.68</v>
      </c>
      <c r="Z1146" s="44"/>
      <c r="AA1146" s="44"/>
      <c r="AM1146" s="23" t="str">
        <f aca="false">D1146</f>
        <v>Sanmina</v>
      </c>
      <c r="AN1146" s="23" t="s">
        <v>1474</v>
      </c>
      <c r="AT1146" s="44"/>
      <c r="AU1146" s="44"/>
      <c r="BD1146" s="23" t="s">
        <v>182</v>
      </c>
      <c r="BE1146" s="1" t="s">
        <v>183</v>
      </c>
    </row>
    <row r="1147" customFormat="false" ht="15" hidden="false" customHeight="true" outlineLevel="0" collapsed="false">
      <c r="A1147" s="23" t="s">
        <v>4723</v>
      </c>
      <c r="B1147" s="23" t="s">
        <v>4724</v>
      </c>
      <c r="C1147" s="40" t="s">
        <v>177</v>
      </c>
      <c r="D1147" s="23" t="s">
        <v>1471</v>
      </c>
      <c r="E1147" s="23" t="s">
        <v>4725</v>
      </c>
      <c r="F1147" s="23" t="s">
        <v>4726</v>
      </c>
      <c r="G1147" s="23" t="n">
        <v>88</v>
      </c>
      <c r="H1147" s="23" t="n">
        <v>3200</v>
      </c>
      <c r="I1147" s="41" t="s">
        <v>180</v>
      </c>
      <c r="K1147" s="23" t="n">
        <v>0</v>
      </c>
      <c r="L1147" s="23" t="n">
        <v>2740</v>
      </c>
      <c r="M1147" s="23" t="n">
        <v>8000</v>
      </c>
      <c r="N1147" s="23" t="n">
        <v>0</v>
      </c>
      <c r="O1147" s="23" t="n">
        <f aca="false">K1147+L1147</f>
        <v>2740</v>
      </c>
      <c r="P1147" s="23" t="n">
        <f aca="false">K1147+L1147+M1147+N1147</f>
        <v>10740</v>
      </c>
      <c r="Q1147" s="23" t="n">
        <v>3573</v>
      </c>
      <c r="R1147" s="23" t="n">
        <v>8381</v>
      </c>
      <c r="S1147" s="23" t="n">
        <v>6076</v>
      </c>
      <c r="T1147" s="23" t="n">
        <v>3306</v>
      </c>
      <c r="U1147" s="42" t="n">
        <f aca="false">IF(I1147="delivery",O1147-SUM(Q1147+R1147),IF(I1147="PO",P1147-SUM(Q1147:R1147)))</f>
        <v>-9214</v>
      </c>
      <c r="V1147" s="43" t="n">
        <v>0.235</v>
      </c>
      <c r="W1147" s="43"/>
      <c r="X1147" s="43" t="n">
        <f aca="false">W1147-V1147</f>
        <v>-0.235</v>
      </c>
      <c r="Z1147" s="44"/>
      <c r="AA1147" s="44"/>
      <c r="AM1147" s="23" t="str">
        <f aca="false">D1147</f>
        <v>Sanmina</v>
      </c>
      <c r="AN1147" s="23" t="s">
        <v>1474</v>
      </c>
      <c r="AT1147" s="44"/>
      <c r="AU1147" s="44"/>
      <c r="BD1147" s="23" t="s">
        <v>182</v>
      </c>
      <c r="BE1147" s="1" t="s">
        <v>183</v>
      </c>
    </row>
    <row r="1148" customFormat="false" ht="15" hidden="false" customHeight="true" outlineLevel="0" collapsed="false">
      <c r="A1148" s="23" t="s">
        <v>4727</v>
      </c>
      <c r="B1148" s="23" t="s">
        <v>4728</v>
      </c>
      <c r="C1148" s="40" t="s">
        <v>177</v>
      </c>
      <c r="D1148" s="23" t="s">
        <v>82</v>
      </c>
      <c r="E1148" s="23" t="s">
        <v>4729</v>
      </c>
      <c r="F1148" s="23" t="s">
        <v>4730</v>
      </c>
      <c r="G1148" s="23" t="n">
        <v>51</v>
      </c>
      <c r="H1148" s="23" t="n">
        <v>50</v>
      </c>
      <c r="I1148" s="41" t="s">
        <v>188</v>
      </c>
      <c r="J1148" s="23" t="s">
        <v>4731</v>
      </c>
      <c r="K1148" s="23" t="n">
        <v>0</v>
      </c>
      <c r="L1148" s="23" t="n">
        <v>127</v>
      </c>
      <c r="M1148" s="23" t="n">
        <v>448</v>
      </c>
      <c r="N1148" s="23" t="n">
        <v>0</v>
      </c>
      <c r="O1148" s="23" t="n">
        <f aca="false">K1148+L1148</f>
        <v>127</v>
      </c>
      <c r="P1148" s="23" t="n">
        <f aca="false">K1148+L1148+M1148+N1148</f>
        <v>575</v>
      </c>
      <c r="Q1148" s="23" t="n">
        <v>292</v>
      </c>
      <c r="R1148" s="23" t="n">
        <v>252</v>
      </c>
      <c r="S1148" s="23" t="n">
        <v>256</v>
      </c>
      <c r="T1148" s="23" t="n">
        <v>86</v>
      </c>
      <c r="U1148" s="42" t="n">
        <f aca="false">IF(I1148="delivery",O1148-SUM(Q1148+R1148),IF(I1148="PO",P1148-SUM(Q1148:R1148)))</f>
        <v>31</v>
      </c>
      <c r="V1148" s="43" t="n">
        <v>18.255</v>
      </c>
      <c r="W1148" s="43"/>
      <c r="X1148" s="43" t="n">
        <f aca="false">W1148-V1148</f>
        <v>-18.255</v>
      </c>
      <c r="Y1148" s="23" t="n">
        <v>18.744</v>
      </c>
      <c r="Z1148" s="44"/>
      <c r="AA1148" s="44"/>
      <c r="AM1148" s="23" t="str">
        <f aca="false">D1148</f>
        <v>Arista</v>
      </c>
      <c r="AN1148" s="23" t="s">
        <v>1432</v>
      </c>
      <c r="AT1148" s="44"/>
      <c r="AU1148" s="44"/>
      <c r="BD1148" s="23" t="s">
        <v>182</v>
      </c>
      <c r="BE1148" s="1" t="s">
        <v>183</v>
      </c>
    </row>
    <row r="1149" customFormat="false" ht="15" hidden="false" customHeight="true" outlineLevel="0" collapsed="false">
      <c r="A1149" s="23" t="s">
        <v>4732</v>
      </c>
      <c r="B1149" s="23" t="s">
        <v>4733</v>
      </c>
      <c r="C1149" s="40" t="s">
        <v>177</v>
      </c>
      <c r="D1149" s="23" t="s">
        <v>82</v>
      </c>
      <c r="E1149" s="23" t="s">
        <v>4734</v>
      </c>
      <c r="F1149" s="23" t="s">
        <v>4735</v>
      </c>
      <c r="G1149" s="23" t="n">
        <v>101</v>
      </c>
      <c r="H1149" s="23" t="n">
        <v>400</v>
      </c>
      <c r="I1149" s="41" t="s">
        <v>188</v>
      </c>
      <c r="J1149" s="23" t="s">
        <v>4736</v>
      </c>
      <c r="K1149" s="23" t="n">
        <v>0</v>
      </c>
      <c r="L1149" s="23" t="n">
        <v>789</v>
      </c>
      <c r="M1149" s="23" t="n">
        <v>500</v>
      </c>
      <c r="N1149" s="23" t="n">
        <v>0</v>
      </c>
      <c r="O1149" s="23" t="n">
        <f aca="false">K1149+L1149</f>
        <v>789</v>
      </c>
      <c r="P1149" s="23" t="n">
        <f aca="false">K1149+L1149+M1149+N1149</f>
        <v>1289</v>
      </c>
      <c r="Q1149" s="23" t="n">
        <v>820</v>
      </c>
      <c r="R1149" s="23" t="n">
        <v>357</v>
      </c>
      <c r="S1149" s="23" t="n">
        <v>460</v>
      </c>
      <c r="T1149" s="23" t="n">
        <v>20</v>
      </c>
      <c r="U1149" s="42" t="n">
        <f aca="false">IF(I1149="delivery",O1149-SUM(Q1149+R1149),IF(I1149="PO",P1149-SUM(Q1149:R1149)))</f>
        <v>112</v>
      </c>
      <c r="V1149" s="43" t="n">
        <v>0.84</v>
      </c>
      <c r="W1149" s="43"/>
      <c r="X1149" s="43" t="n">
        <f aca="false">W1149-V1149</f>
        <v>-0.84</v>
      </c>
      <c r="Y1149" s="23" t="n">
        <v>0.6748</v>
      </c>
      <c r="Z1149" s="44"/>
      <c r="AA1149" s="44"/>
      <c r="AM1149" s="23" t="str">
        <f aca="false">D1149</f>
        <v>Arista</v>
      </c>
      <c r="AN1149" s="23" t="s">
        <v>1432</v>
      </c>
      <c r="AT1149" s="44"/>
      <c r="AU1149" s="44"/>
      <c r="BD1149" s="23" t="s">
        <v>182</v>
      </c>
      <c r="BE1149" s="1" t="s">
        <v>183</v>
      </c>
    </row>
    <row r="1150" customFormat="false" ht="15" hidden="false" customHeight="true" outlineLevel="0" collapsed="false">
      <c r="A1150" s="23" t="s">
        <v>4737</v>
      </c>
      <c r="B1150" s="23" t="s">
        <v>4738</v>
      </c>
      <c r="C1150" s="40" t="s">
        <v>177</v>
      </c>
      <c r="D1150" s="23" t="s">
        <v>82</v>
      </c>
      <c r="E1150" s="23" t="s">
        <v>4739</v>
      </c>
      <c r="F1150" s="23" t="s">
        <v>4740</v>
      </c>
      <c r="G1150" s="23" t="n">
        <v>56</v>
      </c>
      <c r="H1150" s="23" t="n">
        <v>84</v>
      </c>
      <c r="I1150" s="41" t="s">
        <v>188</v>
      </c>
      <c r="J1150" s="23" t="s">
        <v>1431</v>
      </c>
      <c r="K1150" s="23" t="n">
        <v>0</v>
      </c>
      <c r="L1150" s="23" t="n">
        <v>592</v>
      </c>
      <c r="M1150" s="23" t="n">
        <v>672</v>
      </c>
      <c r="N1150" s="23" t="n">
        <v>252</v>
      </c>
      <c r="O1150" s="23" t="n">
        <f aca="false">K1150+L1150</f>
        <v>592</v>
      </c>
      <c r="P1150" s="23" t="n">
        <f aca="false">K1150+L1150+M1150+N1150</f>
        <v>1516</v>
      </c>
      <c r="Q1150" s="23" t="n">
        <v>1069</v>
      </c>
      <c r="R1150" s="23" t="n">
        <v>438</v>
      </c>
      <c r="S1150" s="23" t="n">
        <v>321</v>
      </c>
      <c r="T1150" s="23" t="n">
        <v>107</v>
      </c>
      <c r="U1150" s="42" t="n">
        <f aca="false">IF(I1150="delivery",O1150-SUM(Q1150+R1150),IF(I1150="PO",P1150-SUM(Q1150:R1150)))</f>
        <v>9</v>
      </c>
      <c r="V1150" s="43" t="n">
        <v>9.48</v>
      </c>
      <c r="W1150" s="43"/>
      <c r="X1150" s="43" t="n">
        <f aca="false">W1150-V1150</f>
        <v>-9.48</v>
      </c>
      <c r="Y1150" s="23" t="n">
        <v>9.48</v>
      </c>
      <c r="Z1150" s="44"/>
      <c r="AA1150" s="44"/>
      <c r="AM1150" s="23" t="str">
        <f aca="false">D1150</f>
        <v>Arista</v>
      </c>
      <c r="AN1150" s="23" t="s">
        <v>1432</v>
      </c>
      <c r="AT1150" s="44"/>
      <c r="AU1150" s="44"/>
      <c r="BD1150" s="23" t="s">
        <v>182</v>
      </c>
      <c r="BE1150" s="1" t="s">
        <v>183</v>
      </c>
    </row>
    <row r="1151" customFormat="false" ht="15" hidden="false" customHeight="true" outlineLevel="0" collapsed="false">
      <c r="A1151" s="23" t="s">
        <v>4741</v>
      </c>
      <c r="B1151" s="23" t="s">
        <v>4742</v>
      </c>
      <c r="C1151" s="40" t="s">
        <v>177</v>
      </c>
      <c r="D1151" s="23" t="s">
        <v>82</v>
      </c>
      <c r="E1151" s="23" t="s">
        <v>4743</v>
      </c>
      <c r="F1151" s="23" t="s">
        <v>4744</v>
      </c>
      <c r="G1151" s="23" t="n">
        <v>61</v>
      </c>
      <c r="H1151" s="23" t="n">
        <v>92</v>
      </c>
      <c r="I1151" s="41" t="s">
        <v>188</v>
      </c>
      <c r="J1151" s="23" t="s">
        <v>1431</v>
      </c>
      <c r="K1151" s="23" t="n">
        <v>0</v>
      </c>
      <c r="L1151" s="23" t="n">
        <v>1087</v>
      </c>
      <c r="M1151" s="23" t="n">
        <v>2024</v>
      </c>
      <c r="N1151" s="23" t="n">
        <v>184</v>
      </c>
      <c r="O1151" s="23" t="n">
        <f aca="false">K1151+L1151</f>
        <v>1087</v>
      </c>
      <c r="P1151" s="23" t="n">
        <f aca="false">K1151+L1151+M1151+N1151</f>
        <v>3295</v>
      </c>
      <c r="Q1151" s="23" t="n">
        <v>2627</v>
      </c>
      <c r="R1151" s="23" t="n">
        <v>1024</v>
      </c>
      <c r="S1151" s="23" t="n">
        <v>1796</v>
      </c>
      <c r="T1151" s="23" t="n">
        <v>620</v>
      </c>
      <c r="U1151" s="42" t="n">
        <f aca="false">IF(I1151="delivery",O1151-SUM(Q1151+R1151),IF(I1151="PO",P1151-SUM(Q1151:R1151)))</f>
        <v>-356</v>
      </c>
      <c r="V1151" s="43" t="n">
        <v>6.05</v>
      </c>
      <c r="W1151" s="43"/>
      <c r="X1151" s="43" t="n">
        <f aca="false">W1151-V1151</f>
        <v>-6.05</v>
      </c>
      <c r="Z1151" s="44"/>
      <c r="AA1151" s="44"/>
      <c r="AM1151" s="23" t="str">
        <f aca="false">D1151</f>
        <v>Arista</v>
      </c>
      <c r="AN1151" s="23" t="s">
        <v>1432</v>
      </c>
      <c r="AT1151" s="44"/>
      <c r="AU1151" s="44"/>
      <c r="BD1151" s="23" t="s">
        <v>182</v>
      </c>
      <c r="BE1151" s="1" t="s">
        <v>183</v>
      </c>
    </row>
    <row r="1152" customFormat="false" ht="15" hidden="false" customHeight="true" outlineLevel="0" collapsed="false">
      <c r="A1152" s="23" t="s">
        <v>4745</v>
      </c>
      <c r="B1152" s="23" t="s">
        <v>4746</v>
      </c>
      <c r="C1152" s="40" t="s">
        <v>177</v>
      </c>
      <c r="D1152" s="23" t="s">
        <v>1471</v>
      </c>
      <c r="E1152" s="23" t="s">
        <v>4747</v>
      </c>
      <c r="F1152" s="23" t="s">
        <v>4748</v>
      </c>
      <c r="G1152" s="23" t="n">
        <v>90</v>
      </c>
      <c r="H1152" s="23" t="n">
        <v>2040</v>
      </c>
      <c r="I1152" s="41" t="s">
        <v>180</v>
      </c>
      <c r="K1152" s="23" t="n">
        <v>0</v>
      </c>
      <c r="L1152" s="23" t="n">
        <v>2146</v>
      </c>
      <c r="M1152" s="23" t="n">
        <v>0</v>
      </c>
      <c r="N1152" s="23" t="n">
        <v>0</v>
      </c>
      <c r="O1152" s="23" t="n">
        <f aca="false">K1152+L1152</f>
        <v>2146</v>
      </c>
      <c r="P1152" s="23" t="n">
        <f aca="false">K1152+L1152+M1152+N1152</f>
        <v>2146</v>
      </c>
      <c r="Q1152" s="23" t="n">
        <v>1105</v>
      </c>
      <c r="R1152" s="23" t="n">
        <v>553</v>
      </c>
      <c r="S1152" s="23" t="n">
        <v>642</v>
      </c>
      <c r="T1152" s="23" t="n">
        <v>20</v>
      </c>
      <c r="U1152" s="42" t="n">
        <f aca="false">IF(I1152="delivery",O1152-SUM(Q1152+R1152),IF(I1152="PO",P1152-SUM(Q1152:R1152)))</f>
        <v>488</v>
      </c>
      <c r="V1152" s="43" t="n">
        <v>1.445</v>
      </c>
      <c r="W1152" s="43"/>
      <c r="X1152" s="43" t="n">
        <f aca="false">W1152-V1152</f>
        <v>-1.445</v>
      </c>
      <c r="Z1152" s="44"/>
      <c r="AA1152" s="44"/>
      <c r="AM1152" s="23" t="str">
        <f aca="false">D1152</f>
        <v>Sanmina</v>
      </c>
      <c r="AN1152" s="23" t="s">
        <v>1474</v>
      </c>
      <c r="AT1152" s="44"/>
      <c r="AU1152" s="44"/>
      <c r="BD1152" s="23" t="s">
        <v>182</v>
      </c>
      <c r="BE1152" s="1" t="s">
        <v>183</v>
      </c>
    </row>
    <row r="1153" customFormat="false" ht="15" hidden="false" customHeight="true" outlineLevel="0" collapsed="false">
      <c r="A1153" s="23" t="s">
        <v>4749</v>
      </c>
      <c r="B1153" s="23" t="s">
        <v>4750</v>
      </c>
      <c r="C1153" s="40" t="s">
        <v>177</v>
      </c>
      <c r="D1153" s="23" t="s">
        <v>82</v>
      </c>
      <c r="E1153" s="23" t="s">
        <v>4751</v>
      </c>
      <c r="F1153" s="23" t="s">
        <v>4752</v>
      </c>
      <c r="G1153" s="23" t="n">
        <v>56</v>
      </c>
      <c r="H1153" s="23" t="n">
        <v>280</v>
      </c>
      <c r="I1153" s="41" t="s">
        <v>180</v>
      </c>
      <c r="J1153" s="23" t="s">
        <v>4693</v>
      </c>
      <c r="K1153" s="23" t="n">
        <v>0</v>
      </c>
      <c r="L1153" s="23" t="n">
        <v>2570</v>
      </c>
      <c r="M1153" s="23" t="n">
        <v>0</v>
      </c>
      <c r="N1153" s="23" t="n">
        <v>0</v>
      </c>
      <c r="O1153" s="23" t="n">
        <f aca="false">K1153+L1153</f>
        <v>2570</v>
      </c>
      <c r="P1153" s="23" t="n">
        <f aca="false">K1153+L1153+M1153+N1153</f>
        <v>2570</v>
      </c>
      <c r="Q1153" s="23" t="n">
        <v>719</v>
      </c>
      <c r="R1153" s="23" t="n">
        <v>262</v>
      </c>
      <c r="S1153" s="23" t="n">
        <v>352</v>
      </c>
      <c r="T1153" s="23" t="n">
        <v>84</v>
      </c>
      <c r="U1153" s="42" t="n">
        <f aca="false">IF(I1153="delivery",O1153-SUM(Q1153+R1153),IF(I1153="PO",P1153-SUM(Q1153:R1153)))</f>
        <v>1589</v>
      </c>
      <c r="V1153" s="43" t="n">
        <v>1.7</v>
      </c>
      <c r="W1153" s="43"/>
      <c r="X1153" s="43" t="n">
        <f aca="false">W1153-V1153</f>
        <v>-1.7</v>
      </c>
      <c r="Z1153" s="44"/>
      <c r="AA1153" s="44"/>
      <c r="AM1153" s="23" t="str">
        <f aca="false">D1153</f>
        <v>Arista</v>
      </c>
      <c r="AN1153" s="23" t="s">
        <v>1432</v>
      </c>
      <c r="AT1153" s="44"/>
      <c r="AU1153" s="44"/>
      <c r="BD1153" s="23" t="s">
        <v>182</v>
      </c>
      <c r="BE1153" s="1" t="s">
        <v>183</v>
      </c>
    </row>
    <row r="1154" customFormat="false" ht="15" hidden="false" customHeight="true" outlineLevel="0" collapsed="false">
      <c r="A1154" s="23" t="s">
        <v>4753</v>
      </c>
      <c r="B1154" s="23" t="s">
        <v>4754</v>
      </c>
      <c r="C1154" s="40" t="s">
        <v>177</v>
      </c>
      <c r="D1154" s="23" t="s">
        <v>1471</v>
      </c>
      <c r="E1154" s="23" t="s">
        <v>4755</v>
      </c>
      <c r="F1154" s="23" t="s">
        <v>4756</v>
      </c>
      <c r="G1154" s="23" t="n">
        <v>48</v>
      </c>
      <c r="H1154" s="23" t="n">
        <v>1800</v>
      </c>
      <c r="I1154" s="41" t="s">
        <v>188</v>
      </c>
      <c r="K1154" s="23" t="n">
        <v>0</v>
      </c>
      <c r="L1154" s="23" t="n">
        <v>8094</v>
      </c>
      <c r="M1154" s="23" t="n">
        <v>0</v>
      </c>
      <c r="N1154" s="23" t="n">
        <v>0</v>
      </c>
      <c r="O1154" s="23" t="n">
        <f aca="false">K1154+L1154</f>
        <v>8094</v>
      </c>
      <c r="P1154" s="23" t="n">
        <f aca="false">K1154+L1154+M1154+N1154</f>
        <v>8094</v>
      </c>
      <c r="Q1154" s="23" t="n">
        <v>2208</v>
      </c>
      <c r="R1154" s="23" t="n">
        <v>880</v>
      </c>
      <c r="S1154" s="23" t="n">
        <v>1552</v>
      </c>
      <c r="T1154" s="23" t="n">
        <v>392</v>
      </c>
      <c r="U1154" s="42" t="n">
        <f aca="false">IF(I1154="delivery",O1154-SUM(Q1154+R1154),IF(I1154="PO",P1154-SUM(Q1154:R1154)))</f>
        <v>5006</v>
      </c>
      <c r="V1154" s="43" t="n">
        <v>0.43</v>
      </c>
      <c r="W1154" s="43"/>
      <c r="X1154" s="43" t="n">
        <f aca="false">W1154-V1154</f>
        <v>-0.43</v>
      </c>
      <c r="Z1154" s="44"/>
      <c r="AA1154" s="44"/>
      <c r="AM1154" s="23" t="str">
        <f aca="false">D1154</f>
        <v>Sanmina</v>
      </c>
      <c r="AN1154" s="23" t="s">
        <v>1474</v>
      </c>
      <c r="AT1154" s="44"/>
      <c r="AU1154" s="44"/>
      <c r="BD1154" s="23" t="s">
        <v>182</v>
      </c>
      <c r="BE1154" s="1" t="s">
        <v>183</v>
      </c>
    </row>
    <row r="1155" customFormat="false" ht="15" hidden="false" customHeight="true" outlineLevel="0" collapsed="false">
      <c r="A1155" s="23" t="s">
        <v>4757</v>
      </c>
      <c r="B1155" s="23" t="s">
        <v>4758</v>
      </c>
      <c r="C1155" s="40" t="s">
        <v>177</v>
      </c>
      <c r="D1155" s="23" t="s">
        <v>82</v>
      </c>
      <c r="E1155" s="23" t="s">
        <v>4759</v>
      </c>
      <c r="F1155" s="23" t="s">
        <v>4760</v>
      </c>
      <c r="G1155" s="23" t="n">
        <v>56</v>
      </c>
      <c r="H1155" s="23" t="n">
        <v>24</v>
      </c>
      <c r="I1155" s="41" t="s">
        <v>188</v>
      </c>
      <c r="J1155" s="23" t="s">
        <v>4731</v>
      </c>
      <c r="K1155" s="23" t="n">
        <v>0</v>
      </c>
      <c r="L1155" s="23" t="n">
        <v>885</v>
      </c>
      <c r="M1155" s="23" t="n">
        <v>1820</v>
      </c>
      <c r="N1155" s="23" t="n">
        <v>0</v>
      </c>
      <c r="O1155" s="23" t="n">
        <f aca="false">K1155+L1155</f>
        <v>885</v>
      </c>
      <c r="P1155" s="23" t="n">
        <f aca="false">K1155+L1155+M1155+N1155</f>
        <v>2705</v>
      </c>
      <c r="Q1155" s="23" t="n">
        <v>1732</v>
      </c>
      <c r="R1155" s="23" t="n">
        <v>575</v>
      </c>
      <c r="S1155" s="23" t="n">
        <v>794</v>
      </c>
      <c r="T1155" s="23" t="n">
        <v>118</v>
      </c>
      <c r="U1155" s="42" t="n">
        <f aca="false">IF(I1155="delivery",O1155-SUM(Q1155+R1155),IF(I1155="PO",P1155-SUM(Q1155:R1155)))</f>
        <v>398</v>
      </c>
      <c r="V1155" s="43" t="n">
        <v>12.126</v>
      </c>
      <c r="W1155" s="43"/>
      <c r="X1155" s="43" t="n">
        <f aca="false">W1155-V1155</f>
        <v>-12.126</v>
      </c>
      <c r="Y1155" s="23" t="n">
        <v>15.35</v>
      </c>
      <c r="Z1155" s="44"/>
      <c r="AA1155" s="44"/>
      <c r="AM1155" s="23" t="str">
        <f aca="false">D1155</f>
        <v>Arista</v>
      </c>
      <c r="AN1155" s="23" t="s">
        <v>1432</v>
      </c>
      <c r="AT1155" s="44"/>
      <c r="AU1155" s="44"/>
      <c r="BD1155" s="23" t="s">
        <v>182</v>
      </c>
      <c r="BE1155" s="1" t="s">
        <v>183</v>
      </c>
    </row>
    <row r="1156" customFormat="false" ht="15" hidden="false" customHeight="true" outlineLevel="0" collapsed="false">
      <c r="A1156" s="23" t="s">
        <v>4761</v>
      </c>
      <c r="B1156" s="23" t="s">
        <v>4762</v>
      </c>
      <c r="C1156" s="40" t="s">
        <v>177</v>
      </c>
      <c r="D1156" s="23" t="s">
        <v>1471</v>
      </c>
      <c r="E1156" s="23" t="s">
        <v>4763</v>
      </c>
      <c r="F1156" s="23" t="s">
        <v>4764</v>
      </c>
      <c r="G1156" s="23" t="n">
        <v>48</v>
      </c>
      <c r="H1156" s="23" t="n">
        <v>240</v>
      </c>
      <c r="I1156" s="41" t="s">
        <v>180</v>
      </c>
      <c r="K1156" s="23" t="n">
        <v>0</v>
      </c>
      <c r="L1156" s="23" t="n">
        <v>1854</v>
      </c>
      <c r="M1156" s="23" t="n">
        <v>960</v>
      </c>
      <c r="N1156" s="23" t="n">
        <v>0</v>
      </c>
      <c r="O1156" s="23" t="n">
        <f aca="false">K1156+L1156</f>
        <v>1854</v>
      </c>
      <c r="P1156" s="23" t="n">
        <f aca="false">K1156+L1156+M1156+N1156</f>
        <v>2814</v>
      </c>
      <c r="Q1156" s="23" t="n">
        <v>2846</v>
      </c>
      <c r="R1156" s="23" t="n">
        <v>838</v>
      </c>
      <c r="S1156" s="23" t="n">
        <v>1144</v>
      </c>
      <c r="T1156" s="23" t="n">
        <v>288</v>
      </c>
      <c r="U1156" s="42" t="n">
        <f aca="false">IF(I1156="delivery",O1156-SUM(Q1156+R1156),IF(I1156="PO",P1156-SUM(Q1156:R1156)))</f>
        <v>-1830</v>
      </c>
      <c r="V1156" s="43" t="n">
        <v>4.46</v>
      </c>
      <c r="W1156" s="43"/>
      <c r="X1156" s="43" t="n">
        <f aca="false">W1156-V1156</f>
        <v>-4.46</v>
      </c>
      <c r="Y1156" s="23" t="n">
        <v>4.46</v>
      </c>
      <c r="Z1156" s="44"/>
      <c r="AA1156" s="44"/>
      <c r="AM1156" s="23" t="str">
        <f aca="false">D1156</f>
        <v>Sanmina</v>
      </c>
      <c r="AN1156" s="23" t="s">
        <v>1474</v>
      </c>
      <c r="AT1156" s="44"/>
      <c r="AU1156" s="44"/>
      <c r="BD1156" s="23" t="s">
        <v>182</v>
      </c>
      <c r="BE1156" s="1" t="s">
        <v>183</v>
      </c>
    </row>
    <row r="1157" customFormat="false" ht="15" hidden="false" customHeight="true" outlineLevel="0" collapsed="false">
      <c r="A1157" s="23" t="s">
        <v>4765</v>
      </c>
      <c r="B1157" s="23" t="s">
        <v>4766</v>
      </c>
      <c r="C1157" s="40" t="s">
        <v>177</v>
      </c>
      <c r="D1157" s="23" t="s">
        <v>82</v>
      </c>
      <c r="E1157" s="23" t="s">
        <v>4767</v>
      </c>
      <c r="F1157" s="23" t="s">
        <v>4768</v>
      </c>
      <c r="G1157" s="23" t="n">
        <v>56</v>
      </c>
      <c r="H1157" s="23" t="n">
        <v>48</v>
      </c>
      <c r="I1157" s="41" t="s">
        <v>188</v>
      </c>
      <c r="J1157" s="23" t="s">
        <v>4731</v>
      </c>
      <c r="K1157" s="23" t="n">
        <v>0</v>
      </c>
      <c r="L1157" s="23" t="n">
        <v>1543</v>
      </c>
      <c r="M1157" s="23" t="n">
        <v>1152</v>
      </c>
      <c r="N1157" s="23" t="n">
        <v>0</v>
      </c>
      <c r="O1157" s="23" t="n">
        <f aca="false">K1157+L1157</f>
        <v>1543</v>
      </c>
      <c r="P1157" s="23" t="n">
        <f aca="false">K1157+L1157+M1157+N1157</f>
        <v>2695</v>
      </c>
      <c r="Q1157" s="23" t="n">
        <v>2096</v>
      </c>
      <c r="R1157" s="23" t="n">
        <v>537</v>
      </c>
      <c r="S1157" s="23" t="n">
        <v>700</v>
      </c>
      <c r="T1157" s="23" t="n">
        <v>280</v>
      </c>
      <c r="U1157" s="42" t="n">
        <f aca="false">IF(I1157="delivery",O1157-SUM(Q1157+R1157),IF(I1157="PO",P1157-SUM(Q1157:R1157)))</f>
        <v>62</v>
      </c>
      <c r="V1157" s="43" t="n">
        <v>14.15</v>
      </c>
      <c r="W1157" s="43"/>
      <c r="X1157" s="43" t="n">
        <f aca="false">W1157-V1157</f>
        <v>-14.15</v>
      </c>
      <c r="Y1157" s="23" t="n">
        <v>14.26</v>
      </c>
      <c r="Z1157" s="44"/>
      <c r="AA1157" s="44"/>
      <c r="AM1157" s="23" t="str">
        <f aca="false">D1157</f>
        <v>Arista</v>
      </c>
      <c r="AN1157" s="23" t="s">
        <v>1432</v>
      </c>
      <c r="AT1157" s="44"/>
      <c r="AU1157" s="44"/>
      <c r="BD1157" s="23" t="s">
        <v>182</v>
      </c>
      <c r="BE1157" s="1" t="s">
        <v>183</v>
      </c>
    </row>
    <row r="1158" customFormat="false" ht="15" hidden="false" customHeight="true" outlineLevel="0" collapsed="false">
      <c r="A1158" s="23" t="s">
        <v>4769</v>
      </c>
      <c r="B1158" s="23" t="s">
        <v>4770</v>
      </c>
      <c r="C1158" s="40" t="s">
        <v>177</v>
      </c>
      <c r="D1158" s="23" t="s">
        <v>1471</v>
      </c>
      <c r="E1158" s="23" t="s">
        <v>4771</v>
      </c>
      <c r="F1158" s="23" t="s">
        <v>4772</v>
      </c>
      <c r="G1158" s="23" t="n">
        <v>43</v>
      </c>
      <c r="H1158" s="23" t="n">
        <v>240</v>
      </c>
      <c r="I1158" s="41" t="s">
        <v>180</v>
      </c>
      <c r="K1158" s="23" t="n">
        <v>0</v>
      </c>
      <c r="L1158" s="23" t="n">
        <v>2803</v>
      </c>
      <c r="M1158" s="23" t="n">
        <v>6040</v>
      </c>
      <c r="N1158" s="23" t="n">
        <v>0</v>
      </c>
      <c r="O1158" s="23" t="n">
        <f aca="false">K1158+L1158</f>
        <v>2803</v>
      </c>
      <c r="P1158" s="23" t="n">
        <f aca="false">K1158+L1158+M1158+N1158</f>
        <v>8843</v>
      </c>
      <c r="Q1158" s="23" t="n">
        <v>7104</v>
      </c>
      <c r="R1158" s="23" t="n">
        <v>3269</v>
      </c>
      <c r="S1158" s="23" t="n">
        <v>3612</v>
      </c>
      <c r="T1158" s="23" t="n">
        <v>1047</v>
      </c>
      <c r="U1158" s="42" t="n">
        <f aca="false">IF(I1158="delivery",O1158-SUM(Q1158+R1158),IF(I1158="PO",P1158-SUM(Q1158:R1158)))</f>
        <v>-7570</v>
      </c>
      <c r="V1158" s="43" t="n">
        <v>6.76</v>
      </c>
      <c r="W1158" s="43"/>
      <c r="X1158" s="43" t="n">
        <f aca="false">W1158-V1158</f>
        <v>-6.76</v>
      </c>
      <c r="Y1158" s="23" t="n">
        <v>6.76</v>
      </c>
      <c r="Z1158" s="44"/>
      <c r="AA1158" s="44"/>
      <c r="AM1158" s="23" t="str">
        <f aca="false">D1158</f>
        <v>Sanmina</v>
      </c>
      <c r="AN1158" s="23" t="s">
        <v>1474</v>
      </c>
      <c r="AT1158" s="44"/>
      <c r="AU1158" s="44"/>
      <c r="BD1158" s="23" t="s">
        <v>182</v>
      </c>
      <c r="BE1158" s="1" t="s">
        <v>183</v>
      </c>
    </row>
    <row r="1159" customFormat="false" ht="15" hidden="false" customHeight="true" outlineLevel="0" collapsed="false">
      <c r="A1159" s="23" t="s">
        <v>4773</v>
      </c>
      <c r="B1159" s="23" t="s">
        <v>4774</v>
      </c>
      <c r="C1159" s="40" t="s">
        <v>177</v>
      </c>
      <c r="D1159" s="23" t="s">
        <v>1471</v>
      </c>
      <c r="E1159" s="23" t="s">
        <v>4775</v>
      </c>
      <c r="F1159" s="23" t="s">
        <v>4776</v>
      </c>
      <c r="G1159" s="23" t="n">
        <v>48</v>
      </c>
      <c r="H1159" s="23" t="n">
        <v>2100</v>
      </c>
      <c r="I1159" s="41" t="s">
        <v>188</v>
      </c>
      <c r="K1159" s="23" t="n">
        <v>0</v>
      </c>
      <c r="L1159" s="23" t="n">
        <v>788</v>
      </c>
      <c r="M1159" s="23" t="n">
        <v>0</v>
      </c>
      <c r="N1159" s="23" t="n">
        <v>0</v>
      </c>
      <c r="O1159" s="23" t="n">
        <f aca="false">K1159+L1159</f>
        <v>788</v>
      </c>
      <c r="P1159" s="23" t="n">
        <f aca="false">K1159+L1159+M1159+N1159</f>
        <v>788</v>
      </c>
      <c r="Q1159" s="23" t="n">
        <v>870</v>
      </c>
      <c r="R1159" s="23" t="n">
        <v>377</v>
      </c>
      <c r="S1159" s="23" t="n">
        <v>480</v>
      </c>
      <c r="T1159" s="23" t="n">
        <v>30</v>
      </c>
      <c r="U1159" s="42" t="n">
        <f aca="false">IF(I1159="delivery",O1159-SUM(Q1159+R1159),IF(I1159="PO",P1159-SUM(Q1159:R1159)))</f>
        <v>-459</v>
      </c>
      <c r="V1159" s="43" t="n">
        <v>0.37</v>
      </c>
      <c r="W1159" s="43"/>
      <c r="X1159" s="43" t="n">
        <f aca="false">W1159-V1159</f>
        <v>-0.37</v>
      </c>
      <c r="Z1159" s="44"/>
      <c r="AA1159" s="44"/>
      <c r="AM1159" s="23" t="str">
        <f aca="false">D1159</f>
        <v>Sanmina</v>
      </c>
      <c r="AN1159" s="23" t="s">
        <v>1474</v>
      </c>
      <c r="AT1159" s="44"/>
      <c r="AU1159" s="44"/>
      <c r="BD1159" s="23" t="s">
        <v>182</v>
      </c>
      <c r="BE1159" s="1" t="s">
        <v>183</v>
      </c>
    </row>
    <row r="1160" customFormat="false" ht="15" hidden="false" customHeight="true" outlineLevel="0" collapsed="false">
      <c r="A1160" s="23" t="s">
        <v>4777</v>
      </c>
      <c r="B1160" s="23" t="s">
        <v>4778</v>
      </c>
      <c r="C1160" s="40" t="s">
        <v>177</v>
      </c>
      <c r="D1160" s="23" t="s">
        <v>1471</v>
      </c>
      <c r="E1160" s="23" t="s">
        <v>4779</v>
      </c>
      <c r="F1160" s="23" t="s">
        <v>4780</v>
      </c>
      <c r="G1160" s="23" t="n">
        <v>133</v>
      </c>
      <c r="H1160" s="23" t="n">
        <v>2880</v>
      </c>
      <c r="I1160" s="41" t="s">
        <v>180</v>
      </c>
      <c r="K1160" s="23" t="n">
        <v>0</v>
      </c>
      <c r="L1160" s="23" t="n">
        <v>331</v>
      </c>
      <c r="M1160" s="23" t="n">
        <v>2880</v>
      </c>
      <c r="N1160" s="23" t="n">
        <v>0</v>
      </c>
      <c r="O1160" s="23" t="n">
        <f aca="false">K1160+L1160</f>
        <v>331</v>
      </c>
      <c r="P1160" s="23" t="n">
        <f aca="false">K1160+L1160+M1160+N1160</f>
        <v>3211</v>
      </c>
      <c r="Q1160" s="23" t="n">
        <v>820</v>
      </c>
      <c r="R1160" s="23" t="n">
        <v>357</v>
      </c>
      <c r="S1160" s="23" t="n">
        <v>460</v>
      </c>
      <c r="T1160" s="23" t="n">
        <v>20</v>
      </c>
      <c r="U1160" s="42" t="n">
        <f aca="false">IF(I1160="delivery",O1160-SUM(Q1160+R1160),IF(I1160="PO",P1160-SUM(Q1160:R1160)))</f>
        <v>-846</v>
      </c>
      <c r="V1160" s="43" t="n">
        <v>0.882</v>
      </c>
      <c r="W1160" s="43"/>
      <c r="X1160" s="43" t="n">
        <f aca="false">W1160-V1160</f>
        <v>-0.882</v>
      </c>
      <c r="Y1160" s="23" t="n">
        <v>1.11</v>
      </c>
      <c r="Z1160" s="44"/>
      <c r="AA1160" s="44"/>
      <c r="AM1160" s="23" t="str">
        <f aca="false">D1160</f>
        <v>Sanmina</v>
      </c>
      <c r="AN1160" s="23" t="s">
        <v>1474</v>
      </c>
      <c r="AT1160" s="44"/>
      <c r="AU1160" s="44"/>
      <c r="BD1160" s="23" t="s">
        <v>182</v>
      </c>
      <c r="BE1160" s="1" t="s">
        <v>183</v>
      </c>
    </row>
    <row r="1161" customFormat="false" ht="15" hidden="false" customHeight="true" outlineLevel="0" collapsed="false">
      <c r="A1161" s="23" t="s">
        <v>4781</v>
      </c>
      <c r="B1161" s="23" t="s">
        <v>4782</v>
      </c>
      <c r="C1161" s="40" t="s">
        <v>177</v>
      </c>
      <c r="D1161" s="23" t="s">
        <v>1471</v>
      </c>
      <c r="E1161" s="23" t="s">
        <v>4783</v>
      </c>
      <c r="F1161" s="23" t="s">
        <v>4784</v>
      </c>
      <c r="G1161" s="23" t="n">
        <v>66</v>
      </c>
      <c r="H1161" s="23" t="n">
        <v>1000</v>
      </c>
      <c r="I1161" s="41" t="s">
        <v>180</v>
      </c>
      <c r="K1161" s="23" t="n">
        <v>0</v>
      </c>
      <c r="L1161" s="23" t="n">
        <v>1576</v>
      </c>
      <c r="M1161" s="23" t="n">
        <v>0</v>
      </c>
      <c r="N1161" s="23" t="n">
        <v>0</v>
      </c>
      <c r="O1161" s="23" t="n">
        <f aca="false">K1161+L1161</f>
        <v>1576</v>
      </c>
      <c r="P1161" s="23" t="n">
        <f aca="false">K1161+L1161+M1161+N1161</f>
        <v>1576</v>
      </c>
      <c r="Q1161" s="23" t="n">
        <v>1423</v>
      </c>
      <c r="R1161" s="23" t="n">
        <v>419</v>
      </c>
      <c r="S1161" s="23" t="n">
        <v>572</v>
      </c>
      <c r="T1161" s="23" t="n">
        <v>144</v>
      </c>
      <c r="U1161" s="42" t="n">
        <f aca="false">IF(I1161="delivery",O1161-SUM(Q1161+R1161),IF(I1161="PO",P1161-SUM(Q1161:R1161)))</f>
        <v>-266</v>
      </c>
      <c r="V1161" s="43" t="n">
        <v>0.0593</v>
      </c>
      <c r="W1161" s="43"/>
      <c r="X1161" s="43" t="n">
        <f aca="false">W1161-V1161</f>
        <v>-0.0593</v>
      </c>
      <c r="Z1161" s="44"/>
      <c r="AA1161" s="44"/>
      <c r="AM1161" s="23" t="str">
        <f aca="false">D1161</f>
        <v>Sanmina</v>
      </c>
      <c r="AN1161" s="23" t="s">
        <v>1474</v>
      </c>
      <c r="AT1161" s="44"/>
      <c r="AU1161" s="44"/>
      <c r="BD1161" s="23" t="s">
        <v>182</v>
      </c>
      <c r="BE1161" s="1" t="s">
        <v>183</v>
      </c>
    </row>
    <row r="1162" customFormat="false" ht="15" hidden="false" customHeight="true" outlineLevel="0" collapsed="false">
      <c r="A1162" s="23" t="s">
        <v>4785</v>
      </c>
      <c r="B1162" s="23" t="s">
        <v>4786</v>
      </c>
      <c r="C1162" s="40" t="s">
        <v>177</v>
      </c>
      <c r="D1162" s="23" t="s">
        <v>1471</v>
      </c>
      <c r="E1162" s="23" t="s">
        <v>4787</v>
      </c>
      <c r="F1162" s="23" t="s">
        <v>4788</v>
      </c>
      <c r="G1162" s="23" t="n">
        <v>137</v>
      </c>
      <c r="H1162" s="23" t="n">
        <v>6600</v>
      </c>
      <c r="I1162" s="41" t="s">
        <v>180</v>
      </c>
      <c r="K1162" s="23" t="n">
        <v>0</v>
      </c>
      <c r="L1162" s="23" t="n">
        <v>7140</v>
      </c>
      <c r="M1162" s="23" t="n">
        <v>19800</v>
      </c>
      <c r="N1162" s="23" t="n">
        <v>13200</v>
      </c>
      <c r="O1162" s="23" t="n">
        <f aca="false">K1162+L1162</f>
        <v>7140</v>
      </c>
      <c r="P1162" s="23" t="n">
        <f aca="false">K1162+L1162+M1162+N1162</f>
        <v>40140</v>
      </c>
      <c r="Q1162" s="23" t="n">
        <v>12226</v>
      </c>
      <c r="R1162" s="23" t="n">
        <v>20062</v>
      </c>
      <c r="S1162" s="23" t="n">
        <v>18758</v>
      </c>
      <c r="T1162" s="23" t="n">
        <v>5671</v>
      </c>
      <c r="U1162" s="42" t="n">
        <f aca="false">IF(I1162="delivery",O1162-SUM(Q1162+R1162),IF(I1162="PO",P1162-SUM(Q1162:R1162)))</f>
        <v>-25148</v>
      </c>
      <c r="V1162" s="43" t="n">
        <v>0.23</v>
      </c>
      <c r="W1162" s="43"/>
      <c r="X1162" s="43" t="n">
        <f aca="false">W1162-V1162</f>
        <v>-0.23</v>
      </c>
      <c r="Z1162" s="44"/>
      <c r="AA1162" s="44"/>
      <c r="AM1162" s="23" t="str">
        <f aca="false">D1162</f>
        <v>Sanmina</v>
      </c>
      <c r="AN1162" s="23" t="s">
        <v>1474</v>
      </c>
      <c r="AT1162" s="44"/>
      <c r="AU1162" s="44"/>
      <c r="BD1162" s="23" t="s">
        <v>182</v>
      </c>
      <c r="BE1162" s="1" t="s">
        <v>183</v>
      </c>
    </row>
    <row r="1163" customFormat="false" ht="15" hidden="false" customHeight="true" outlineLevel="0" collapsed="false">
      <c r="A1163" s="23" t="s">
        <v>4789</v>
      </c>
      <c r="B1163" s="23" t="s">
        <v>4790</v>
      </c>
      <c r="C1163" s="40" t="s">
        <v>177</v>
      </c>
      <c r="D1163" s="23" t="s">
        <v>1471</v>
      </c>
      <c r="E1163" s="23" t="s">
        <v>4791</v>
      </c>
      <c r="F1163" s="23" t="s">
        <v>4792</v>
      </c>
      <c r="G1163" s="23" t="n">
        <v>68</v>
      </c>
      <c r="H1163" s="23" t="n">
        <v>6600</v>
      </c>
      <c r="I1163" s="41" t="s">
        <v>180</v>
      </c>
      <c r="K1163" s="23" t="n">
        <v>0</v>
      </c>
      <c r="L1163" s="23" t="n">
        <v>24332</v>
      </c>
      <c r="M1163" s="23" t="n">
        <v>19800</v>
      </c>
      <c r="N1163" s="23" t="n">
        <v>0</v>
      </c>
      <c r="O1163" s="23" t="n">
        <f aca="false">K1163+L1163</f>
        <v>24332</v>
      </c>
      <c r="P1163" s="23" t="n">
        <f aca="false">K1163+L1163+M1163+N1163</f>
        <v>44132</v>
      </c>
      <c r="Q1163" s="23" t="n">
        <v>40679</v>
      </c>
      <c r="R1163" s="23" t="n">
        <v>49660</v>
      </c>
      <c r="S1163" s="23" t="n">
        <v>46262</v>
      </c>
      <c r="T1163" s="23" t="n">
        <v>15179</v>
      </c>
      <c r="U1163" s="42" t="n">
        <f aca="false">IF(I1163="delivery",O1163-SUM(Q1163+R1163),IF(I1163="PO",P1163-SUM(Q1163:R1163)))</f>
        <v>-66007</v>
      </c>
      <c r="V1163" s="43" t="n">
        <v>0.23</v>
      </c>
      <c r="W1163" s="43"/>
      <c r="X1163" s="43" t="n">
        <f aca="false">W1163-V1163</f>
        <v>-0.23</v>
      </c>
      <c r="Y1163" s="23" t="n">
        <v>0.237</v>
      </c>
      <c r="Z1163" s="44"/>
      <c r="AA1163" s="44"/>
      <c r="AM1163" s="23" t="str">
        <f aca="false">D1163</f>
        <v>Sanmina</v>
      </c>
      <c r="AN1163" s="23" t="s">
        <v>1474</v>
      </c>
      <c r="AT1163" s="44"/>
      <c r="AU1163" s="44"/>
      <c r="BD1163" s="23" t="s">
        <v>182</v>
      </c>
      <c r="BE1163" s="1" t="s">
        <v>183</v>
      </c>
    </row>
    <row r="1164" customFormat="false" ht="15" hidden="false" customHeight="true" outlineLevel="0" collapsed="false">
      <c r="A1164" s="23" t="s">
        <v>4793</v>
      </c>
      <c r="B1164" s="23" t="s">
        <v>4794</v>
      </c>
      <c r="C1164" s="40" t="s">
        <v>177</v>
      </c>
      <c r="D1164" s="23" t="s">
        <v>1471</v>
      </c>
      <c r="E1164" s="23" t="s">
        <v>4795</v>
      </c>
      <c r="F1164" s="23" t="s">
        <v>4796</v>
      </c>
      <c r="G1164" s="23" t="n">
        <v>98</v>
      </c>
      <c r="H1164" s="23" t="n">
        <v>1700</v>
      </c>
      <c r="I1164" s="41" t="s">
        <v>188</v>
      </c>
      <c r="K1164" s="23" t="n">
        <v>0</v>
      </c>
      <c r="L1164" s="23" t="n">
        <v>5727</v>
      </c>
      <c r="M1164" s="23" t="n">
        <v>0</v>
      </c>
      <c r="N1164" s="23" t="n">
        <v>0</v>
      </c>
      <c r="O1164" s="23" t="n">
        <f aca="false">K1164+L1164</f>
        <v>5727</v>
      </c>
      <c r="P1164" s="23" t="n">
        <f aca="false">K1164+L1164+M1164+N1164</f>
        <v>5727</v>
      </c>
      <c r="Q1164" s="23" t="n">
        <v>0</v>
      </c>
      <c r="R1164" s="23" t="n">
        <v>0</v>
      </c>
      <c r="S1164" s="23" t="n">
        <v>0</v>
      </c>
      <c r="T1164" s="23" t="n">
        <v>0</v>
      </c>
      <c r="U1164" s="42" t="n">
        <f aca="false">IF(I1164="delivery",O1164-SUM(Q1164+R1164),IF(I1164="PO",P1164-SUM(Q1164:R1164)))</f>
        <v>5727</v>
      </c>
      <c r="V1164" s="43" t="n">
        <v>1.1</v>
      </c>
      <c r="W1164" s="43"/>
      <c r="X1164" s="43" t="n">
        <f aca="false">W1164-V1164</f>
        <v>-1.1</v>
      </c>
      <c r="Y1164" s="23" t="n">
        <v>1.22</v>
      </c>
      <c r="Z1164" s="44"/>
      <c r="AA1164" s="44"/>
      <c r="AM1164" s="23" t="str">
        <f aca="false">D1164</f>
        <v>Sanmina</v>
      </c>
      <c r="AN1164" s="23" t="s">
        <v>1474</v>
      </c>
      <c r="AT1164" s="44"/>
      <c r="AU1164" s="44"/>
      <c r="BD1164" s="23" t="s">
        <v>182</v>
      </c>
      <c r="BE1164" s="1" t="s">
        <v>183</v>
      </c>
    </row>
    <row r="1165" customFormat="false" ht="15" hidden="false" customHeight="true" outlineLevel="0" collapsed="false">
      <c r="A1165" s="23" t="s">
        <v>4797</v>
      </c>
      <c r="B1165" s="23" t="s">
        <v>4798</v>
      </c>
      <c r="C1165" s="40" t="s">
        <v>177</v>
      </c>
      <c r="D1165" s="23" t="s">
        <v>1471</v>
      </c>
      <c r="E1165" s="23" t="s">
        <v>4799</v>
      </c>
      <c r="F1165" s="23" t="s">
        <v>4800</v>
      </c>
      <c r="G1165" s="23" t="n">
        <v>53</v>
      </c>
      <c r="H1165" s="23" t="n">
        <v>2880</v>
      </c>
      <c r="I1165" s="41" t="s">
        <v>188</v>
      </c>
      <c r="K1165" s="23" t="n">
        <v>0</v>
      </c>
      <c r="L1165" s="23" t="n">
        <v>552</v>
      </c>
      <c r="M1165" s="23" t="n">
        <v>0</v>
      </c>
      <c r="N1165" s="23" t="n">
        <v>0</v>
      </c>
      <c r="O1165" s="23" t="n">
        <f aca="false">K1165+L1165</f>
        <v>552</v>
      </c>
      <c r="P1165" s="23" t="n">
        <f aca="false">K1165+L1165+M1165+N1165</f>
        <v>552</v>
      </c>
      <c r="Q1165" s="23" t="n">
        <v>73</v>
      </c>
      <c r="R1165" s="23" t="n">
        <v>32</v>
      </c>
      <c r="S1165" s="23" t="n">
        <v>16</v>
      </c>
      <c r="T1165" s="23" t="n">
        <v>8</v>
      </c>
      <c r="U1165" s="42" t="n">
        <f aca="false">IF(I1165="delivery",O1165-SUM(Q1165+R1165),IF(I1165="PO",P1165-SUM(Q1165:R1165)))</f>
        <v>447</v>
      </c>
      <c r="V1165" s="43" t="n">
        <v>0.52</v>
      </c>
      <c r="W1165" s="43"/>
      <c r="X1165" s="43" t="n">
        <f aca="false">W1165-V1165</f>
        <v>-0.52</v>
      </c>
      <c r="Y1165" s="23" t="n">
        <v>0.52</v>
      </c>
      <c r="Z1165" s="44"/>
      <c r="AA1165" s="44"/>
      <c r="AM1165" s="23" t="str">
        <f aca="false">D1165</f>
        <v>Sanmina</v>
      </c>
      <c r="AN1165" s="23" t="s">
        <v>1474</v>
      </c>
      <c r="AT1165" s="44"/>
      <c r="AU1165" s="44"/>
      <c r="BD1165" s="23" t="s">
        <v>182</v>
      </c>
      <c r="BE1165" s="1" t="s">
        <v>183</v>
      </c>
    </row>
    <row r="1166" customFormat="false" ht="15" hidden="false" customHeight="true" outlineLevel="0" collapsed="false">
      <c r="A1166" s="23" t="s">
        <v>4801</v>
      </c>
      <c r="B1166" s="23" t="s">
        <v>4802</v>
      </c>
      <c r="C1166" s="40" t="s">
        <v>177</v>
      </c>
      <c r="D1166" s="23" t="s">
        <v>1471</v>
      </c>
      <c r="E1166" s="23" t="s">
        <v>4803</v>
      </c>
      <c r="F1166" s="23" t="s">
        <v>4804</v>
      </c>
      <c r="G1166" s="23" t="n">
        <v>51</v>
      </c>
      <c r="H1166" s="23" t="n">
        <v>180</v>
      </c>
      <c r="I1166" s="41" t="s">
        <v>188</v>
      </c>
      <c r="K1166" s="23" t="n">
        <v>0</v>
      </c>
      <c r="L1166" s="23" t="n">
        <v>1456</v>
      </c>
      <c r="M1166" s="23" t="n">
        <v>3840</v>
      </c>
      <c r="N1166" s="23" t="n">
        <v>0</v>
      </c>
      <c r="O1166" s="23" t="n">
        <f aca="false">K1166+L1166</f>
        <v>1456</v>
      </c>
      <c r="P1166" s="23" t="n">
        <f aca="false">K1166+L1166+M1166+N1166</f>
        <v>5296</v>
      </c>
      <c r="Q1166" s="23" t="n">
        <v>4217</v>
      </c>
      <c r="R1166" s="23" t="n">
        <v>2028</v>
      </c>
      <c r="S1166" s="23" t="n">
        <v>3159</v>
      </c>
      <c r="T1166" s="23" t="n">
        <v>293</v>
      </c>
      <c r="U1166" s="42" t="n">
        <f aca="false">IF(I1166="delivery",O1166-SUM(Q1166+R1166),IF(I1166="PO",P1166-SUM(Q1166:R1166)))</f>
        <v>-949</v>
      </c>
      <c r="V1166" s="43" t="n">
        <v>1.62</v>
      </c>
      <c r="W1166" s="43"/>
      <c r="X1166" s="43" t="n">
        <f aca="false">W1166-V1166</f>
        <v>-1.62</v>
      </c>
      <c r="Y1166" s="23" t="n">
        <v>1.65</v>
      </c>
      <c r="Z1166" s="44"/>
      <c r="AA1166" s="44"/>
      <c r="AM1166" s="23" t="str">
        <f aca="false">D1166</f>
        <v>Sanmina</v>
      </c>
      <c r="AN1166" s="23" t="s">
        <v>1474</v>
      </c>
      <c r="AT1166" s="44"/>
      <c r="AU1166" s="44"/>
      <c r="BD1166" s="23" t="s">
        <v>182</v>
      </c>
      <c r="BE1166" s="1" t="s">
        <v>183</v>
      </c>
    </row>
    <row r="1167" customFormat="false" ht="15" hidden="false" customHeight="true" outlineLevel="0" collapsed="false">
      <c r="A1167" s="23" t="s">
        <v>4805</v>
      </c>
      <c r="B1167" s="23" t="s">
        <v>4806</v>
      </c>
      <c r="C1167" s="40" t="s">
        <v>177</v>
      </c>
      <c r="D1167" s="23" t="s">
        <v>1471</v>
      </c>
      <c r="E1167" s="23" t="s">
        <v>4807</v>
      </c>
      <c r="F1167" s="23" t="s">
        <v>4808</v>
      </c>
      <c r="G1167" s="23" t="n">
        <v>53</v>
      </c>
      <c r="H1167" s="23" t="n">
        <v>1</v>
      </c>
      <c r="I1167" s="41" t="s">
        <v>180</v>
      </c>
      <c r="K1167" s="23" t="n">
        <v>0</v>
      </c>
      <c r="L1167" s="23" t="n">
        <v>3252</v>
      </c>
      <c r="M1167" s="23" t="n">
        <v>4800</v>
      </c>
      <c r="N1167" s="23" t="n">
        <v>0</v>
      </c>
      <c r="O1167" s="23" t="n">
        <f aca="false">K1167+L1167</f>
        <v>3252</v>
      </c>
      <c r="P1167" s="23" t="n">
        <f aca="false">K1167+L1167+M1167+N1167</f>
        <v>8052</v>
      </c>
      <c r="Q1167" s="23" t="n">
        <v>4363</v>
      </c>
      <c r="R1167" s="23" t="n">
        <v>2908</v>
      </c>
      <c r="S1167" s="23" t="n">
        <v>3857</v>
      </c>
      <c r="T1167" s="23" t="n">
        <v>592</v>
      </c>
      <c r="U1167" s="42" t="n">
        <f aca="false">IF(I1167="delivery",O1167-SUM(Q1167+R1167),IF(I1167="PO",P1167-SUM(Q1167:R1167)))</f>
        <v>-4019</v>
      </c>
      <c r="V1167" s="43" t="n">
        <v>0.3045</v>
      </c>
      <c r="W1167" s="43"/>
      <c r="X1167" s="43" t="n">
        <f aca="false">W1167-V1167</f>
        <v>-0.3045</v>
      </c>
      <c r="Z1167" s="44"/>
      <c r="AA1167" s="44"/>
      <c r="AM1167" s="23" t="str">
        <f aca="false">D1167</f>
        <v>Sanmina</v>
      </c>
      <c r="AN1167" s="23" t="s">
        <v>1474</v>
      </c>
      <c r="AT1167" s="44"/>
      <c r="AU1167" s="44"/>
      <c r="BD1167" s="23" t="s">
        <v>182</v>
      </c>
      <c r="BE1167" s="1" t="s">
        <v>183</v>
      </c>
    </row>
    <row r="1168" customFormat="false" ht="15" hidden="false" customHeight="true" outlineLevel="0" collapsed="false">
      <c r="A1168" s="23" t="s">
        <v>4809</v>
      </c>
      <c r="B1168" s="23" t="s">
        <v>4810</v>
      </c>
      <c r="C1168" s="40" t="s">
        <v>177</v>
      </c>
      <c r="D1168" s="23" t="s">
        <v>1471</v>
      </c>
      <c r="E1168" s="23" t="s">
        <v>4811</v>
      </c>
      <c r="F1168" s="23" t="s">
        <v>4812</v>
      </c>
      <c r="G1168" s="23" t="n">
        <v>78</v>
      </c>
      <c r="H1168" s="23" t="n">
        <v>1</v>
      </c>
      <c r="I1168" s="41" t="s">
        <v>180</v>
      </c>
      <c r="K1168" s="23" t="n">
        <v>0</v>
      </c>
      <c r="L1168" s="23" t="n">
        <v>2076</v>
      </c>
      <c r="M1168" s="23" t="n">
        <v>819</v>
      </c>
      <c r="N1168" s="23" t="n">
        <v>0</v>
      </c>
      <c r="O1168" s="23" t="n">
        <f aca="false">K1168+L1168</f>
        <v>2076</v>
      </c>
      <c r="P1168" s="23" t="n">
        <f aca="false">K1168+L1168+M1168+N1168</f>
        <v>2895</v>
      </c>
      <c r="Q1168" s="23" t="n">
        <v>2340</v>
      </c>
      <c r="R1168" s="23" t="n">
        <v>497</v>
      </c>
      <c r="S1168" s="23" t="n">
        <v>1196</v>
      </c>
      <c r="T1168" s="23" t="n">
        <v>30</v>
      </c>
      <c r="U1168" s="42" t="n">
        <f aca="false">IF(I1168="delivery",O1168-SUM(Q1168+R1168),IF(I1168="PO",P1168-SUM(Q1168:R1168)))</f>
        <v>-761</v>
      </c>
      <c r="V1168" s="43" t="n">
        <v>0.572</v>
      </c>
      <c r="W1168" s="43"/>
      <c r="X1168" s="43" t="n">
        <f aca="false">W1168-V1168</f>
        <v>-0.572</v>
      </c>
      <c r="Y1168" s="23" t="n">
        <v>0.62324</v>
      </c>
      <c r="Z1168" s="44"/>
      <c r="AA1168" s="44"/>
      <c r="AM1168" s="23" t="str">
        <f aca="false">D1168</f>
        <v>Sanmina</v>
      </c>
      <c r="AN1168" s="23" t="s">
        <v>1474</v>
      </c>
      <c r="AT1168" s="44"/>
      <c r="AU1168" s="44"/>
      <c r="BD1168" s="23" t="s">
        <v>182</v>
      </c>
      <c r="BE1168" s="1" t="s">
        <v>183</v>
      </c>
    </row>
    <row r="1169" customFormat="false" ht="15" hidden="false" customHeight="true" outlineLevel="0" collapsed="false">
      <c r="A1169" s="23" t="s">
        <v>4813</v>
      </c>
      <c r="B1169" s="23" t="s">
        <v>4814</v>
      </c>
      <c r="C1169" s="40" t="s">
        <v>177</v>
      </c>
      <c r="D1169" s="23" t="s">
        <v>82</v>
      </c>
      <c r="E1169" s="23" t="s">
        <v>4815</v>
      </c>
      <c r="F1169" s="23" t="s">
        <v>4816</v>
      </c>
      <c r="G1169" s="23" t="n">
        <v>61</v>
      </c>
      <c r="H1169" s="23" t="n">
        <v>270</v>
      </c>
      <c r="I1169" s="41" t="s">
        <v>188</v>
      </c>
      <c r="J1169" s="23" t="s">
        <v>1431</v>
      </c>
      <c r="K1169" s="23" t="n">
        <v>0</v>
      </c>
      <c r="L1169" s="23" t="n">
        <v>2900</v>
      </c>
      <c r="M1169" s="23" t="n">
        <v>0</v>
      </c>
      <c r="N1169" s="23" t="n">
        <v>0</v>
      </c>
      <c r="O1169" s="23" t="n">
        <f aca="false">K1169+L1169</f>
        <v>2900</v>
      </c>
      <c r="P1169" s="23" t="n">
        <f aca="false">K1169+L1169+M1169+N1169</f>
        <v>2900</v>
      </c>
      <c r="Q1169" s="23" t="n">
        <v>1028</v>
      </c>
      <c r="R1169" s="23" t="n">
        <v>368</v>
      </c>
      <c r="S1169" s="23" t="n">
        <v>478</v>
      </c>
      <c r="T1169" s="23" t="n">
        <v>130</v>
      </c>
      <c r="U1169" s="42" t="n">
        <f aca="false">IF(I1169="delivery",O1169-SUM(Q1169+R1169),IF(I1169="PO",P1169-SUM(Q1169:R1169)))</f>
        <v>1504</v>
      </c>
      <c r="V1169" s="43" t="n">
        <v>11.29</v>
      </c>
      <c r="W1169" s="43"/>
      <c r="X1169" s="43" t="n">
        <f aca="false">W1169-V1169</f>
        <v>-11.29</v>
      </c>
      <c r="Y1169" s="23" t="n">
        <v>11.574</v>
      </c>
      <c r="Z1169" s="44"/>
      <c r="AA1169" s="44"/>
      <c r="AM1169" s="23" t="str">
        <f aca="false">D1169</f>
        <v>Arista</v>
      </c>
      <c r="AN1169" s="23" t="s">
        <v>1432</v>
      </c>
      <c r="AT1169" s="44"/>
      <c r="AU1169" s="44"/>
      <c r="BD1169" s="23" t="s">
        <v>182</v>
      </c>
      <c r="BE1169" s="1" t="s">
        <v>183</v>
      </c>
    </row>
    <row r="1170" customFormat="false" ht="15" hidden="false" customHeight="true" outlineLevel="0" collapsed="false">
      <c r="A1170" s="23" t="s">
        <v>4817</v>
      </c>
      <c r="B1170" s="23" t="s">
        <v>4818</v>
      </c>
      <c r="C1170" s="40" t="s">
        <v>177</v>
      </c>
      <c r="D1170" s="23" t="s">
        <v>1471</v>
      </c>
      <c r="E1170" s="23" t="s">
        <v>4819</v>
      </c>
      <c r="F1170" s="23" t="s">
        <v>4820</v>
      </c>
      <c r="G1170" s="23" t="n">
        <v>86</v>
      </c>
      <c r="H1170" s="23" t="n">
        <v>4000</v>
      </c>
      <c r="I1170" s="41" t="s">
        <v>188</v>
      </c>
      <c r="K1170" s="23" t="n">
        <v>0</v>
      </c>
      <c r="L1170" s="23" t="n">
        <v>8074</v>
      </c>
      <c r="M1170" s="23" t="n">
        <v>0</v>
      </c>
      <c r="N1170" s="23" t="n">
        <v>0</v>
      </c>
      <c r="O1170" s="23" t="n">
        <f aca="false">K1170+L1170</f>
        <v>8074</v>
      </c>
      <c r="P1170" s="23" t="n">
        <f aca="false">K1170+L1170+M1170+N1170</f>
        <v>8074</v>
      </c>
      <c r="Q1170" s="23" t="n">
        <v>73</v>
      </c>
      <c r="R1170" s="23" t="n">
        <v>32</v>
      </c>
      <c r="S1170" s="23" t="n">
        <v>16</v>
      </c>
      <c r="T1170" s="23" t="n">
        <v>8</v>
      </c>
      <c r="U1170" s="42" t="n">
        <f aca="false">IF(I1170="delivery",O1170-SUM(Q1170+R1170),IF(I1170="PO",P1170-SUM(Q1170:R1170)))</f>
        <v>7969</v>
      </c>
      <c r="V1170" s="43" t="n">
        <v>0.6758</v>
      </c>
      <c r="W1170" s="43"/>
      <c r="X1170" s="43" t="n">
        <f aca="false">W1170-V1170</f>
        <v>-0.6758</v>
      </c>
      <c r="Y1170" s="23" t="n">
        <v>0.7593</v>
      </c>
      <c r="Z1170" s="44"/>
      <c r="AA1170" s="44"/>
      <c r="AM1170" s="23" t="str">
        <f aca="false">D1170</f>
        <v>Sanmina</v>
      </c>
      <c r="AN1170" s="23" t="s">
        <v>1474</v>
      </c>
      <c r="AT1170" s="44"/>
      <c r="AU1170" s="44"/>
      <c r="BD1170" s="23" t="s">
        <v>182</v>
      </c>
      <c r="BE1170" s="1" t="s">
        <v>183</v>
      </c>
    </row>
    <row r="1171" customFormat="false" ht="15" hidden="false" customHeight="true" outlineLevel="0" collapsed="false">
      <c r="A1171" s="23" t="s">
        <v>4821</v>
      </c>
      <c r="B1171" s="23" t="s">
        <v>4822</v>
      </c>
      <c r="C1171" s="40" t="s">
        <v>177</v>
      </c>
      <c r="D1171" s="23" t="s">
        <v>82</v>
      </c>
      <c r="E1171" s="23" t="s">
        <v>4823</v>
      </c>
      <c r="F1171" s="23" t="s">
        <v>4824</v>
      </c>
      <c r="G1171" s="23" t="n">
        <v>61</v>
      </c>
      <c r="H1171" s="23" t="n">
        <v>16</v>
      </c>
      <c r="I1171" s="41" t="s">
        <v>188</v>
      </c>
      <c r="J1171" s="23" t="s">
        <v>1431</v>
      </c>
      <c r="K1171" s="23" t="n">
        <v>42</v>
      </c>
      <c r="L1171" s="23" t="n">
        <v>207</v>
      </c>
      <c r="M1171" s="23" t="n">
        <v>0</v>
      </c>
      <c r="N1171" s="23" t="n">
        <v>0</v>
      </c>
      <c r="O1171" s="23" t="n">
        <f aca="false">K1171+L1171</f>
        <v>249</v>
      </c>
      <c r="P1171" s="23" t="n">
        <f aca="false">K1171+L1171+M1171+N1171</f>
        <v>249</v>
      </c>
      <c r="Q1171" s="23" t="n">
        <v>174</v>
      </c>
      <c r="R1171" s="23" t="n">
        <v>32</v>
      </c>
      <c r="S1171" s="23" t="n">
        <v>16</v>
      </c>
      <c r="T1171" s="23" t="n">
        <v>8</v>
      </c>
      <c r="U1171" s="42" t="n">
        <f aca="false">IF(I1171="delivery",O1171-SUM(Q1171+R1171),IF(I1171="PO",P1171-SUM(Q1171:R1171)))</f>
        <v>43</v>
      </c>
      <c r="V1171" s="43" t="n">
        <v>57.7</v>
      </c>
      <c r="W1171" s="43"/>
      <c r="X1171" s="43" t="n">
        <f aca="false">W1171-V1171</f>
        <v>-57.7</v>
      </c>
      <c r="Y1171" s="23" t="n">
        <v>57.7</v>
      </c>
      <c r="Z1171" s="44"/>
      <c r="AA1171" s="44"/>
      <c r="AM1171" s="23" t="str">
        <f aca="false">D1171</f>
        <v>Arista</v>
      </c>
      <c r="AN1171" s="23" t="s">
        <v>1432</v>
      </c>
      <c r="AT1171" s="44"/>
      <c r="AU1171" s="44"/>
      <c r="BD1171" s="23" t="s">
        <v>182</v>
      </c>
      <c r="BE1171" s="1" t="s">
        <v>183</v>
      </c>
    </row>
    <row r="1172" customFormat="false" ht="15" hidden="false" customHeight="true" outlineLevel="0" collapsed="false">
      <c r="A1172" s="23" t="s">
        <v>4825</v>
      </c>
      <c r="B1172" s="23" t="s">
        <v>4826</v>
      </c>
      <c r="C1172" s="40" t="s">
        <v>177</v>
      </c>
      <c r="D1172" s="23" t="s">
        <v>82</v>
      </c>
      <c r="E1172" s="23" t="s">
        <v>4827</v>
      </c>
      <c r="F1172" s="23" t="s">
        <v>4828</v>
      </c>
      <c r="G1172" s="23" t="n">
        <v>61</v>
      </c>
      <c r="H1172" s="23" t="n">
        <v>3000</v>
      </c>
      <c r="I1172" s="41" t="s">
        <v>188</v>
      </c>
      <c r="J1172" s="23" t="s">
        <v>4731</v>
      </c>
      <c r="K1172" s="23" t="n">
        <v>0</v>
      </c>
      <c r="L1172" s="23" t="n">
        <v>685</v>
      </c>
      <c r="M1172" s="23" t="n">
        <v>0</v>
      </c>
      <c r="N1172" s="23" t="n">
        <v>372</v>
      </c>
      <c r="O1172" s="23" t="n">
        <f aca="false">K1172+L1172</f>
        <v>685</v>
      </c>
      <c r="P1172" s="23" t="n">
        <f aca="false">K1172+L1172+M1172+N1172</f>
        <v>1057</v>
      </c>
      <c r="Q1172" s="23" t="n">
        <v>540</v>
      </c>
      <c r="R1172" s="23" t="n">
        <v>320</v>
      </c>
      <c r="S1172" s="23" t="n">
        <v>240</v>
      </c>
      <c r="T1172" s="23" t="n">
        <v>1936</v>
      </c>
      <c r="U1172" s="42" t="n">
        <f aca="false">IF(I1172="delivery",O1172-SUM(Q1172+R1172),IF(I1172="PO",P1172-SUM(Q1172:R1172)))</f>
        <v>197</v>
      </c>
      <c r="V1172" s="43" t="n">
        <v>1.69</v>
      </c>
      <c r="W1172" s="43"/>
      <c r="X1172" s="43" t="n">
        <f aca="false">W1172-V1172</f>
        <v>-1.69</v>
      </c>
      <c r="Y1172" s="23" t="n">
        <v>1.725</v>
      </c>
      <c r="Z1172" s="44"/>
      <c r="AA1172" s="44"/>
      <c r="AM1172" s="23" t="str">
        <f aca="false">D1172</f>
        <v>Arista</v>
      </c>
      <c r="AN1172" s="23" t="s">
        <v>1432</v>
      </c>
      <c r="AT1172" s="44"/>
      <c r="AU1172" s="44"/>
      <c r="BD1172" s="23" t="s">
        <v>182</v>
      </c>
      <c r="BE1172" s="1" t="s">
        <v>183</v>
      </c>
    </row>
    <row r="1173" customFormat="false" ht="15" hidden="false" customHeight="true" outlineLevel="0" collapsed="false">
      <c r="A1173" s="23" t="s">
        <v>4829</v>
      </c>
      <c r="B1173" s="23" t="s">
        <v>4830</v>
      </c>
      <c r="C1173" s="40" t="s">
        <v>177</v>
      </c>
      <c r="D1173" s="23" t="s">
        <v>82</v>
      </c>
      <c r="E1173" s="23" t="s">
        <v>4831</v>
      </c>
      <c r="F1173" s="23" t="s">
        <v>4832</v>
      </c>
      <c r="G1173" s="23" t="n">
        <v>61</v>
      </c>
      <c r="H1173" s="23" t="n">
        <v>40</v>
      </c>
      <c r="I1173" s="41" t="s">
        <v>188</v>
      </c>
      <c r="J1173" s="23" t="s">
        <v>1431</v>
      </c>
      <c r="K1173" s="23" t="n">
        <v>0</v>
      </c>
      <c r="L1173" s="23" t="n">
        <v>2113</v>
      </c>
      <c r="M1173" s="23" t="n">
        <v>160</v>
      </c>
      <c r="N1173" s="23" t="n">
        <v>0</v>
      </c>
      <c r="O1173" s="23" t="n">
        <f aca="false">K1173+L1173</f>
        <v>2113</v>
      </c>
      <c r="P1173" s="23" t="n">
        <f aca="false">K1173+L1173+M1173+N1173</f>
        <v>2273</v>
      </c>
      <c r="Q1173" s="23" t="n">
        <v>267</v>
      </c>
      <c r="R1173" s="23" t="n">
        <v>103</v>
      </c>
      <c r="S1173" s="23" t="n">
        <v>63</v>
      </c>
      <c r="T1173" s="23" t="n">
        <v>29</v>
      </c>
      <c r="U1173" s="42" t="n">
        <f aca="false">IF(I1173="delivery",O1173-SUM(Q1173+R1173),IF(I1173="PO",P1173-SUM(Q1173:R1173)))</f>
        <v>1903</v>
      </c>
      <c r="V1173" s="43" t="n">
        <v>13.97</v>
      </c>
      <c r="W1173" s="43"/>
      <c r="X1173" s="43" t="n">
        <f aca="false">W1173-V1173</f>
        <v>-13.97</v>
      </c>
      <c r="Y1173" s="23" t="n">
        <v>13.97</v>
      </c>
      <c r="Z1173" s="44"/>
      <c r="AA1173" s="44"/>
      <c r="AM1173" s="23" t="str">
        <f aca="false">D1173</f>
        <v>Arista</v>
      </c>
      <c r="AN1173" s="23" t="s">
        <v>1432</v>
      </c>
      <c r="AT1173" s="44"/>
      <c r="AU1173" s="44"/>
      <c r="BD1173" s="23" t="s">
        <v>182</v>
      </c>
      <c r="BE1173" s="1" t="s">
        <v>183</v>
      </c>
    </row>
    <row r="1174" customFormat="false" ht="15" hidden="false" customHeight="true" outlineLevel="0" collapsed="false">
      <c r="A1174" s="23" t="s">
        <v>4833</v>
      </c>
      <c r="B1174" s="23" t="s">
        <v>4834</v>
      </c>
      <c r="C1174" s="40" t="s">
        <v>177</v>
      </c>
      <c r="D1174" s="23" t="s">
        <v>82</v>
      </c>
      <c r="E1174" s="23" t="s">
        <v>4835</v>
      </c>
      <c r="F1174" s="23" t="s">
        <v>4836</v>
      </c>
      <c r="G1174" s="23" t="n">
        <v>61</v>
      </c>
      <c r="H1174" s="23" t="n">
        <v>252</v>
      </c>
      <c r="I1174" s="41" t="s">
        <v>188</v>
      </c>
      <c r="J1174" s="23" t="s">
        <v>1431</v>
      </c>
      <c r="K1174" s="23" t="n">
        <v>570</v>
      </c>
      <c r="L1174" s="23" t="n">
        <v>1216</v>
      </c>
      <c r="M1174" s="23" t="n">
        <v>0</v>
      </c>
      <c r="N1174" s="23" t="n">
        <v>0</v>
      </c>
      <c r="O1174" s="23" t="n">
        <f aca="false">K1174+L1174</f>
        <v>1786</v>
      </c>
      <c r="P1174" s="23" t="n">
        <f aca="false">K1174+L1174+M1174+N1174</f>
        <v>1786</v>
      </c>
      <c r="Q1174" s="23" t="n">
        <v>690</v>
      </c>
      <c r="R1174" s="23" t="n">
        <v>350</v>
      </c>
      <c r="S1174" s="23" t="n">
        <v>215</v>
      </c>
      <c r="T1174" s="23" t="n">
        <v>97</v>
      </c>
      <c r="U1174" s="42" t="n">
        <f aca="false">IF(I1174="delivery",O1174-SUM(Q1174+R1174),IF(I1174="PO",P1174-SUM(Q1174:R1174)))</f>
        <v>746</v>
      </c>
      <c r="V1174" s="43" t="n">
        <v>2.07</v>
      </c>
      <c r="W1174" s="43"/>
      <c r="X1174" s="43" t="n">
        <f aca="false">W1174-V1174</f>
        <v>-2.07</v>
      </c>
      <c r="Y1174" s="23" t="n">
        <v>2.07</v>
      </c>
      <c r="Z1174" s="44"/>
      <c r="AA1174" s="44"/>
      <c r="AM1174" s="23" t="str">
        <f aca="false">D1174</f>
        <v>Arista</v>
      </c>
      <c r="AN1174" s="23" t="s">
        <v>1432</v>
      </c>
      <c r="AT1174" s="44"/>
      <c r="AU1174" s="44"/>
      <c r="BD1174" s="23" t="s">
        <v>182</v>
      </c>
      <c r="BE1174" s="1" t="s">
        <v>183</v>
      </c>
    </row>
    <row r="1175" customFormat="false" ht="15" hidden="false" customHeight="true" outlineLevel="0" collapsed="false">
      <c r="A1175" s="23" t="s">
        <v>4837</v>
      </c>
      <c r="B1175" s="23" t="s">
        <v>4838</v>
      </c>
      <c r="C1175" s="40" t="s">
        <v>177</v>
      </c>
      <c r="D1175" s="23" t="s">
        <v>1471</v>
      </c>
      <c r="E1175" s="23" t="s">
        <v>4839</v>
      </c>
      <c r="F1175" s="23" t="s">
        <v>4840</v>
      </c>
      <c r="G1175" s="23" t="n">
        <v>68</v>
      </c>
      <c r="H1175" s="23" t="n">
        <v>2205</v>
      </c>
      <c r="I1175" s="41" t="s">
        <v>188</v>
      </c>
      <c r="K1175" s="23" t="n">
        <v>0</v>
      </c>
      <c r="L1175" s="23" t="n">
        <v>187</v>
      </c>
      <c r="M1175" s="23" t="n">
        <v>0</v>
      </c>
      <c r="N1175" s="23" t="n">
        <v>0</v>
      </c>
      <c r="O1175" s="23" t="n">
        <f aca="false">K1175+L1175</f>
        <v>187</v>
      </c>
      <c r="P1175" s="23" t="n">
        <f aca="false">K1175+L1175+M1175+N1175</f>
        <v>187</v>
      </c>
      <c r="Q1175" s="23" t="n">
        <v>73</v>
      </c>
      <c r="R1175" s="23" t="n">
        <v>32</v>
      </c>
      <c r="S1175" s="23" t="n">
        <v>16</v>
      </c>
      <c r="T1175" s="23" t="n">
        <v>8</v>
      </c>
      <c r="U1175" s="42" t="n">
        <f aca="false">IF(I1175="delivery",O1175-SUM(Q1175+R1175),IF(I1175="PO",P1175-SUM(Q1175:R1175)))</f>
        <v>82</v>
      </c>
      <c r="V1175" s="43" t="n">
        <v>0.3844</v>
      </c>
      <c r="W1175" s="43"/>
      <c r="X1175" s="43" t="n">
        <f aca="false">W1175-V1175</f>
        <v>-0.3844</v>
      </c>
      <c r="Y1175" s="23" t="n">
        <v>0.43</v>
      </c>
      <c r="Z1175" s="44"/>
      <c r="AA1175" s="44"/>
      <c r="AM1175" s="23" t="str">
        <f aca="false">D1175</f>
        <v>Sanmina</v>
      </c>
      <c r="AN1175" s="23" t="s">
        <v>1474</v>
      </c>
      <c r="AT1175" s="44"/>
      <c r="AU1175" s="44"/>
      <c r="BD1175" s="23" t="s">
        <v>182</v>
      </c>
      <c r="BE1175" s="1" t="s">
        <v>183</v>
      </c>
    </row>
    <row r="1176" customFormat="false" ht="15" hidden="false" customHeight="true" outlineLevel="0" collapsed="false">
      <c r="A1176" s="23" t="s">
        <v>4841</v>
      </c>
      <c r="B1176" s="23" t="s">
        <v>4842</v>
      </c>
      <c r="C1176" s="40" t="s">
        <v>177</v>
      </c>
      <c r="D1176" s="23" t="s">
        <v>82</v>
      </c>
      <c r="E1176" s="23" t="s">
        <v>4843</v>
      </c>
      <c r="F1176" s="23" t="s">
        <v>4844</v>
      </c>
      <c r="G1176" s="23" t="n">
        <v>36</v>
      </c>
      <c r="H1176" s="23" t="n">
        <v>500</v>
      </c>
      <c r="I1176" s="41" t="s">
        <v>188</v>
      </c>
      <c r="J1176" s="23" t="s">
        <v>4736</v>
      </c>
      <c r="K1176" s="23" t="n">
        <v>0</v>
      </c>
      <c r="L1176" s="23" t="n">
        <v>227</v>
      </c>
      <c r="M1176" s="23" t="n">
        <v>500</v>
      </c>
      <c r="N1176" s="23" t="n">
        <v>0</v>
      </c>
      <c r="O1176" s="23" t="n">
        <f aca="false">K1176+L1176</f>
        <v>227</v>
      </c>
      <c r="P1176" s="23" t="n">
        <f aca="false">K1176+L1176+M1176+N1176</f>
        <v>727</v>
      </c>
      <c r="Q1176" s="23" t="n">
        <v>385</v>
      </c>
      <c r="R1176" s="23" t="n">
        <v>284</v>
      </c>
      <c r="S1176" s="23" t="n">
        <v>272</v>
      </c>
      <c r="T1176" s="23" t="n">
        <v>94</v>
      </c>
      <c r="U1176" s="42" t="n">
        <f aca="false">IF(I1176="delivery",O1176-SUM(Q1176+R1176),IF(I1176="PO",P1176-SUM(Q1176:R1176)))</f>
        <v>58</v>
      </c>
      <c r="V1176" s="43" t="n">
        <v>0.72</v>
      </c>
      <c r="W1176" s="43"/>
      <c r="X1176" s="43" t="n">
        <f aca="false">W1176-V1176</f>
        <v>-0.72</v>
      </c>
      <c r="Z1176" s="44"/>
      <c r="AA1176" s="44"/>
      <c r="AM1176" s="23" t="str">
        <f aca="false">D1176</f>
        <v>Arista</v>
      </c>
      <c r="AN1176" s="23" t="s">
        <v>1432</v>
      </c>
      <c r="AT1176" s="44"/>
      <c r="AU1176" s="44"/>
      <c r="BD1176" s="23" t="s">
        <v>182</v>
      </c>
      <c r="BE1176" s="1" t="s">
        <v>183</v>
      </c>
    </row>
    <row r="1177" customFormat="false" ht="15" hidden="false" customHeight="true" outlineLevel="0" collapsed="false">
      <c r="A1177" s="23" t="s">
        <v>4845</v>
      </c>
      <c r="B1177" s="23" t="s">
        <v>4846</v>
      </c>
      <c r="C1177" s="40" t="s">
        <v>177</v>
      </c>
      <c r="D1177" s="23" t="s">
        <v>1471</v>
      </c>
      <c r="E1177" s="23" t="s">
        <v>4847</v>
      </c>
      <c r="F1177" s="23" t="s">
        <v>4848</v>
      </c>
      <c r="G1177" s="23" t="n">
        <v>28</v>
      </c>
      <c r="H1177" s="23" t="n">
        <v>125</v>
      </c>
      <c r="I1177" s="41" t="s">
        <v>188</v>
      </c>
      <c r="K1177" s="23" t="n">
        <v>0</v>
      </c>
      <c r="L1177" s="23" t="n">
        <v>7099</v>
      </c>
      <c r="M1177" s="23" t="n">
        <v>0</v>
      </c>
      <c r="N1177" s="23" t="n">
        <v>0</v>
      </c>
      <c r="O1177" s="23" t="n">
        <f aca="false">K1177+L1177</f>
        <v>7099</v>
      </c>
      <c r="P1177" s="23" t="n">
        <f aca="false">K1177+L1177+M1177+N1177</f>
        <v>7099</v>
      </c>
      <c r="Q1177" s="23" t="n">
        <v>10644</v>
      </c>
      <c r="R1177" s="23" t="n">
        <v>4538</v>
      </c>
      <c r="S1177" s="23" t="n">
        <v>7890</v>
      </c>
      <c r="T1177" s="23" t="n">
        <v>1180</v>
      </c>
      <c r="U1177" s="42" t="n">
        <f aca="false">IF(I1177="delivery",O1177-SUM(Q1177+R1177),IF(I1177="PO",P1177-SUM(Q1177:R1177)))</f>
        <v>-8083</v>
      </c>
      <c r="V1177" s="43" t="n">
        <v>0.228</v>
      </c>
      <c r="W1177" s="43"/>
      <c r="X1177" s="43" t="n">
        <f aca="false">W1177-V1177</f>
        <v>-0.228</v>
      </c>
      <c r="Y1177" s="23" t="n">
        <v>0.228</v>
      </c>
      <c r="Z1177" s="44"/>
      <c r="AA1177" s="44"/>
      <c r="AM1177" s="23" t="str">
        <f aca="false">D1177</f>
        <v>Sanmina</v>
      </c>
      <c r="AN1177" s="23" t="s">
        <v>1474</v>
      </c>
      <c r="AT1177" s="44"/>
      <c r="AU1177" s="44"/>
      <c r="BD1177" s="23" t="s">
        <v>182</v>
      </c>
      <c r="BE1177" s="1" t="s">
        <v>183</v>
      </c>
    </row>
    <row r="1178" customFormat="false" ht="15" hidden="false" customHeight="true" outlineLevel="0" collapsed="false">
      <c r="A1178" s="23" t="s">
        <v>4849</v>
      </c>
      <c r="B1178" s="23" t="s">
        <v>4850</v>
      </c>
      <c r="C1178" s="40" t="s">
        <v>177</v>
      </c>
      <c r="D1178" s="23" t="s">
        <v>82</v>
      </c>
      <c r="E1178" s="23" t="s">
        <v>4851</v>
      </c>
      <c r="F1178" s="23" t="s">
        <v>4852</v>
      </c>
      <c r="G1178" s="23" t="n">
        <v>36</v>
      </c>
      <c r="H1178" s="23" t="n">
        <v>64</v>
      </c>
      <c r="I1178" s="41" t="s">
        <v>180</v>
      </c>
      <c r="J1178" s="23" t="s">
        <v>4853</v>
      </c>
      <c r="K1178" s="23" t="n">
        <v>0</v>
      </c>
      <c r="L1178" s="23" t="n">
        <v>128</v>
      </c>
      <c r="M1178" s="23" t="n">
        <v>0</v>
      </c>
      <c r="N1178" s="23" t="n">
        <v>0</v>
      </c>
      <c r="O1178" s="23" t="n">
        <f aca="false">K1178+L1178</f>
        <v>128</v>
      </c>
      <c r="P1178" s="23" t="n">
        <f aca="false">K1178+L1178+M1178+N1178</f>
        <v>128</v>
      </c>
      <c r="Q1178" s="23" t="n">
        <v>90</v>
      </c>
      <c r="R1178" s="23" t="n">
        <v>0</v>
      </c>
      <c r="S1178" s="23" t="n">
        <v>0</v>
      </c>
      <c r="T1178" s="23" t="n">
        <v>0</v>
      </c>
      <c r="U1178" s="42" t="n">
        <f aca="false">IF(I1178="delivery",O1178-SUM(Q1178+R1178),IF(I1178="PO",P1178-SUM(Q1178:R1178)))</f>
        <v>38</v>
      </c>
      <c r="V1178" s="43" t="n">
        <v>13.48</v>
      </c>
      <c r="W1178" s="43"/>
      <c r="X1178" s="43" t="n">
        <f aca="false">W1178-V1178</f>
        <v>-13.48</v>
      </c>
      <c r="Y1178" s="23" t="n">
        <v>8.33</v>
      </c>
      <c r="Z1178" s="44"/>
      <c r="AA1178" s="44"/>
      <c r="AM1178" s="23" t="str">
        <f aca="false">D1178</f>
        <v>Arista</v>
      </c>
      <c r="AN1178" s="23" t="s">
        <v>1432</v>
      </c>
      <c r="AT1178" s="44"/>
      <c r="AU1178" s="44"/>
      <c r="BD1178" s="23" t="s">
        <v>182</v>
      </c>
      <c r="BE1178" s="1" t="s">
        <v>183</v>
      </c>
    </row>
    <row r="1179" customFormat="false" ht="15" hidden="false" customHeight="true" outlineLevel="0" collapsed="false">
      <c r="A1179" s="23" t="s">
        <v>4854</v>
      </c>
      <c r="B1179" s="23" t="s">
        <v>4855</v>
      </c>
      <c r="C1179" s="40" t="s">
        <v>177</v>
      </c>
      <c r="D1179" s="23" t="s">
        <v>82</v>
      </c>
      <c r="E1179" s="23" t="s">
        <v>4856</v>
      </c>
      <c r="F1179" s="23" t="s">
        <v>4857</v>
      </c>
      <c r="G1179" s="23" t="n">
        <v>51</v>
      </c>
      <c r="H1179" s="23" t="n">
        <v>252</v>
      </c>
      <c r="I1179" s="41" t="s">
        <v>180</v>
      </c>
      <c r="J1179" s="23" t="s">
        <v>4853</v>
      </c>
      <c r="K1179" s="23" t="n">
        <v>0</v>
      </c>
      <c r="L1179" s="23" t="n">
        <v>278</v>
      </c>
      <c r="M1179" s="23" t="n">
        <v>0</v>
      </c>
      <c r="N1179" s="23" t="n">
        <v>0</v>
      </c>
      <c r="O1179" s="23" t="n">
        <f aca="false">K1179+L1179</f>
        <v>278</v>
      </c>
      <c r="P1179" s="23" t="n">
        <f aca="false">K1179+L1179+M1179+N1179</f>
        <v>278</v>
      </c>
      <c r="Q1179" s="23" t="n">
        <v>90</v>
      </c>
      <c r="R1179" s="23" t="n">
        <v>0</v>
      </c>
      <c r="S1179" s="23" t="n">
        <v>0</v>
      </c>
      <c r="T1179" s="23" t="n">
        <v>0</v>
      </c>
      <c r="U1179" s="42" t="n">
        <f aca="false">IF(I1179="delivery",O1179-SUM(Q1179+R1179),IF(I1179="PO",P1179-SUM(Q1179:R1179)))</f>
        <v>188</v>
      </c>
      <c r="V1179" s="43" t="n">
        <v>17.47</v>
      </c>
      <c r="W1179" s="43"/>
      <c r="X1179" s="43" t="n">
        <f aca="false">W1179-V1179</f>
        <v>-17.47</v>
      </c>
      <c r="Y1179" s="23" t="n">
        <v>17.47</v>
      </c>
      <c r="Z1179" s="44"/>
      <c r="AA1179" s="44"/>
      <c r="AM1179" s="23" t="str">
        <f aca="false">D1179</f>
        <v>Arista</v>
      </c>
      <c r="AN1179" s="23" t="s">
        <v>1432</v>
      </c>
      <c r="AT1179" s="44"/>
      <c r="AU1179" s="44"/>
      <c r="BD1179" s="23" t="s">
        <v>182</v>
      </c>
      <c r="BE1179" s="1" t="s">
        <v>183</v>
      </c>
    </row>
    <row r="1180" customFormat="false" ht="15" hidden="false" customHeight="true" outlineLevel="0" collapsed="false">
      <c r="A1180" s="23" t="s">
        <v>4858</v>
      </c>
      <c r="B1180" s="23" t="s">
        <v>4859</v>
      </c>
      <c r="C1180" s="40" t="s">
        <v>177</v>
      </c>
      <c r="D1180" s="23" t="s">
        <v>82</v>
      </c>
      <c r="E1180" s="23" t="s">
        <v>4860</v>
      </c>
      <c r="F1180" s="23" t="s">
        <v>4861</v>
      </c>
      <c r="G1180" s="23" t="n">
        <v>61</v>
      </c>
      <c r="H1180" s="23" t="n">
        <v>3000</v>
      </c>
      <c r="I1180" s="41" t="s">
        <v>188</v>
      </c>
      <c r="J1180" s="23" t="s">
        <v>1431</v>
      </c>
      <c r="K1180" s="23" t="n">
        <v>0</v>
      </c>
      <c r="L1180" s="23" t="n">
        <v>1598</v>
      </c>
      <c r="M1180" s="23" t="n">
        <v>0</v>
      </c>
      <c r="N1180" s="23" t="n">
        <v>0</v>
      </c>
      <c r="O1180" s="23" t="n">
        <f aca="false">K1180+L1180</f>
        <v>1598</v>
      </c>
      <c r="P1180" s="23" t="n">
        <f aca="false">K1180+L1180+M1180+N1180</f>
        <v>1598</v>
      </c>
      <c r="Q1180" s="23" t="n">
        <v>90</v>
      </c>
      <c r="R1180" s="23" t="n">
        <v>0</v>
      </c>
      <c r="S1180" s="23" t="n">
        <v>0</v>
      </c>
      <c r="T1180" s="23" t="n">
        <v>0</v>
      </c>
      <c r="U1180" s="42" t="n">
        <f aca="false">IF(I1180="delivery",O1180-SUM(Q1180+R1180),IF(I1180="PO",P1180-SUM(Q1180:R1180)))</f>
        <v>1508</v>
      </c>
      <c r="V1180" s="43" t="n">
        <v>3.25</v>
      </c>
      <c r="W1180" s="43"/>
      <c r="X1180" s="43" t="n">
        <f aca="false">W1180-V1180</f>
        <v>-3.25</v>
      </c>
      <c r="Z1180" s="44"/>
      <c r="AA1180" s="44"/>
      <c r="AM1180" s="23" t="str">
        <f aca="false">D1180</f>
        <v>Arista</v>
      </c>
      <c r="AN1180" s="23" t="s">
        <v>1432</v>
      </c>
      <c r="AT1180" s="44"/>
      <c r="AU1180" s="44"/>
      <c r="BD1180" s="23" t="s">
        <v>182</v>
      </c>
      <c r="BE1180" s="1" t="s">
        <v>183</v>
      </c>
    </row>
    <row r="1181" customFormat="false" ht="15" hidden="false" customHeight="true" outlineLevel="0" collapsed="false">
      <c r="A1181" s="23" t="s">
        <v>4862</v>
      </c>
      <c r="B1181" s="23" t="s">
        <v>4863</v>
      </c>
      <c r="C1181" s="40" t="s">
        <v>177</v>
      </c>
      <c r="D1181" s="23" t="s">
        <v>1471</v>
      </c>
      <c r="E1181" s="23" t="s">
        <v>4864</v>
      </c>
      <c r="F1181" s="23" t="s">
        <v>4865</v>
      </c>
      <c r="G1181" s="23" t="n">
        <v>71</v>
      </c>
      <c r="H1181" s="23" t="n">
        <v>1</v>
      </c>
      <c r="I1181" s="41" t="s">
        <v>180</v>
      </c>
      <c r="K1181" s="23" t="n">
        <v>0</v>
      </c>
      <c r="L1181" s="23" t="n">
        <v>6177</v>
      </c>
      <c r="M1181" s="23" t="n">
        <v>0</v>
      </c>
      <c r="N1181" s="23" t="n">
        <v>0</v>
      </c>
      <c r="O1181" s="23" t="n">
        <f aca="false">K1181+L1181</f>
        <v>6177</v>
      </c>
      <c r="P1181" s="23" t="n">
        <f aca="false">K1181+L1181+M1181+N1181</f>
        <v>6177</v>
      </c>
      <c r="Q1181" s="23" t="n">
        <v>4646</v>
      </c>
      <c r="R1181" s="23" t="n">
        <v>928</v>
      </c>
      <c r="S1181" s="23" t="n">
        <v>2472</v>
      </c>
      <c r="T1181" s="23" t="n">
        <v>968</v>
      </c>
      <c r="U1181" s="42" t="n">
        <f aca="false">IF(I1181="delivery",O1181-SUM(Q1181+R1181),IF(I1181="PO",P1181-SUM(Q1181:R1181)))</f>
        <v>603</v>
      </c>
      <c r="V1181" s="43" t="n">
        <v>0.6208</v>
      </c>
      <c r="W1181" s="43"/>
      <c r="X1181" s="43" t="n">
        <f aca="false">W1181-V1181</f>
        <v>-0.6208</v>
      </c>
      <c r="Y1181" s="23" t="n">
        <v>0.6354</v>
      </c>
      <c r="Z1181" s="44"/>
      <c r="AA1181" s="44"/>
      <c r="AM1181" s="23" t="str">
        <f aca="false">D1181</f>
        <v>Sanmina</v>
      </c>
      <c r="AN1181" s="23" t="s">
        <v>1474</v>
      </c>
      <c r="AT1181" s="44"/>
      <c r="AU1181" s="44"/>
      <c r="BD1181" s="23" t="s">
        <v>182</v>
      </c>
      <c r="BE1181" s="1" t="s">
        <v>183</v>
      </c>
    </row>
    <row r="1182" customFormat="false" ht="15" hidden="false" customHeight="true" outlineLevel="0" collapsed="false">
      <c r="A1182" s="23" t="s">
        <v>4866</v>
      </c>
      <c r="B1182" s="23" t="s">
        <v>4867</v>
      </c>
      <c r="C1182" s="40" t="s">
        <v>177</v>
      </c>
      <c r="D1182" s="23" t="s">
        <v>82</v>
      </c>
      <c r="E1182" s="23" t="s">
        <v>4868</v>
      </c>
      <c r="F1182" s="23" t="s">
        <v>4869</v>
      </c>
      <c r="G1182" s="23" t="n">
        <v>51</v>
      </c>
      <c r="H1182" s="23" t="n">
        <v>384</v>
      </c>
      <c r="I1182" s="41" t="s">
        <v>188</v>
      </c>
      <c r="J1182" s="23" t="s">
        <v>1431</v>
      </c>
      <c r="K1182" s="23" t="n">
        <v>0</v>
      </c>
      <c r="L1182" s="23" t="n">
        <v>3355</v>
      </c>
      <c r="M1182" s="23" t="n">
        <v>3630</v>
      </c>
      <c r="N1182" s="23" t="n">
        <v>1536</v>
      </c>
      <c r="O1182" s="23" t="n">
        <f aca="false">K1182+L1182</f>
        <v>3355</v>
      </c>
      <c r="P1182" s="23" t="n">
        <f aca="false">K1182+L1182+M1182+N1182</f>
        <v>8521</v>
      </c>
      <c r="Q1182" s="23" t="n">
        <v>6385</v>
      </c>
      <c r="R1182" s="23" t="n">
        <v>3007</v>
      </c>
      <c r="S1182" s="23" t="n">
        <v>3260</v>
      </c>
      <c r="T1182" s="23" t="n">
        <v>963</v>
      </c>
      <c r="U1182" s="42" t="n">
        <f aca="false">IF(I1182="delivery",O1182-SUM(Q1182+R1182),IF(I1182="PO",P1182-SUM(Q1182:R1182)))</f>
        <v>-871</v>
      </c>
      <c r="V1182" s="43" t="n">
        <v>1.8</v>
      </c>
      <c r="W1182" s="43"/>
      <c r="X1182" s="43" t="n">
        <f aca="false">W1182-V1182</f>
        <v>-1.8</v>
      </c>
      <c r="Y1182" s="23" t="n">
        <v>1.66</v>
      </c>
      <c r="Z1182" s="44"/>
      <c r="AA1182" s="44"/>
      <c r="AM1182" s="23" t="str">
        <f aca="false">D1182</f>
        <v>Arista</v>
      </c>
      <c r="AN1182" s="23" t="s">
        <v>1432</v>
      </c>
      <c r="AT1182" s="44"/>
      <c r="AU1182" s="44"/>
      <c r="BD1182" s="23" t="s">
        <v>182</v>
      </c>
      <c r="BE1182" s="1" t="s">
        <v>183</v>
      </c>
    </row>
    <row r="1183" customFormat="false" ht="15" hidden="false" customHeight="true" outlineLevel="0" collapsed="false">
      <c r="A1183" s="23" t="s">
        <v>4870</v>
      </c>
      <c r="B1183" s="23" t="s">
        <v>4871</v>
      </c>
      <c r="C1183" s="40" t="s">
        <v>177</v>
      </c>
      <c r="D1183" s="23" t="s">
        <v>1471</v>
      </c>
      <c r="E1183" s="23" t="s">
        <v>4872</v>
      </c>
      <c r="F1183" s="23" t="s">
        <v>4873</v>
      </c>
      <c r="G1183" s="23" t="n">
        <v>91</v>
      </c>
      <c r="H1183" s="23" t="n">
        <v>2205</v>
      </c>
      <c r="I1183" s="41" t="s">
        <v>180</v>
      </c>
      <c r="K1183" s="23" t="n">
        <v>0</v>
      </c>
      <c r="L1183" s="23" t="n">
        <v>2406</v>
      </c>
      <c r="M1183" s="23" t="n">
        <v>0</v>
      </c>
      <c r="N1183" s="23" t="n">
        <v>0</v>
      </c>
      <c r="O1183" s="23" t="n">
        <f aca="false">K1183+L1183</f>
        <v>2406</v>
      </c>
      <c r="P1183" s="23" t="n">
        <f aca="false">K1183+L1183+M1183+N1183</f>
        <v>2406</v>
      </c>
      <c r="Q1183" s="23" t="n">
        <v>791</v>
      </c>
      <c r="R1183" s="23" t="n">
        <v>714</v>
      </c>
      <c r="S1183" s="23" t="n">
        <v>759</v>
      </c>
      <c r="T1183" s="23" t="n">
        <v>302</v>
      </c>
      <c r="U1183" s="42" t="n">
        <f aca="false">IF(I1183="delivery",O1183-SUM(Q1183+R1183),IF(I1183="PO",P1183-SUM(Q1183:R1183)))</f>
        <v>901</v>
      </c>
      <c r="V1183" s="43" t="n">
        <v>0.895</v>
      </c>
      <c r="W1183" s="43"/>
      <c r="X1183" s="43" t="n">
        <f aca="false">W1183-V1183</f>
        <v>-0.895</v>
      </c>
      <c r="Y1183" s="23" t="n">
        <v>0.895</v>
      </c>
      <c r="Z1183" s="44"/>
      <c r="AA1183" s="44"/>
      <c r="AM1183" s="23" t="str">
        <f aca="false">D1183</f>
        <v>Sanmina</v>
      </c>
      <c r="AN1183" s="23" t="s">
        <v>1474</v>
      </c>
      <c r="AT1183" s="44"/>
      <c r="AU1183" s="44"/>
      <c r="BD1183" s="23" t="s">
        <v>182</v>
      </c>
      <c r="BE1183" s="1" t="s">
        <v>183</v>
      </c>
    </row>
    <row r="1184" customFormat="false" ht="15" hidden="false" customHeight="true" outlineLevel="0" collapsed="false">
      <c r="A1184" s="23" t="s">
        <v>4874</v>
      </c>
      <c r="B1184" s="23" t="s">
        <v>4875</v>
      </c>
      <c r="C1184" s="40" t="s">
        <v>177</v>
      </c>
      <c r="D1184" s="23" t="s">
        <v>82</v>
      </c>
      <c r="E1184" s="23" t="s">
        <v>4876</v>
      </c>
      <c r="F1184" s="23" t="s">
        <v>4877</v>
      </c>
      <c r="G1184" s="23" t="n">
        <v>61</v>
      </c>
      <c r="H1184" s="23" t="n">
        <v>1568</v>
      </c>
      <c r="I1184" s="41" t="s">
        <v>188</v>
      </c>
      <c r="J1184" s="23" t="s">
        <v>4878</v>
      </c>
      <c r="K1184" s="23" t="n">
        <v>0</v>
      </c>
      <c r="L1184" s="23" t="n">
        <v>904</v>
      </c>
      <c r="M1184" s="23" t="n">
        <v>0</v>
      </c>
      <c r="N1184" s="23" t="n">
        <v>0</v>
      </c>
      <c r="O1184" s="23" t="n">
        <f aca="false">K1184+L1184</f>
        <v>904</v>
      </c>
      <c r="P1184" s="23" t="n">
        <f aca="false">K1184+L1184+M1184+N1184</f>
        <v>904</v>
      </c>
      <c r="Q1184" s="23" t="n">
        <v>292</v>
      </c>
      <c r="R1184" s="23" t="n">
        <v>252</v>
      </c>
      <c r="S1184" s="23" t="n">
        <v>256</v>
      </c>
      <c r="T1184" s="23" t="n">
        <v>86</v>
      </c>
      <c r="U1184" s="42" t="n">
        <f aca="false">IF(I1184="delivery",O1184-SUM(Q1184+R1184),IF(I1184="PO",P1184-SUM(Q1184:R1184)))</f>
        <v>360</v>
      </c>
      <c r="V1184" s="43" t="n">
        <v>3.84</v>
      </c>
      <c r="W1184" s="43"/>
      <c r="X1184" s="43" t="n">
        <f aca="false">W1184-V1184</f>
        <v>-3.84</v>
      </c>
      <c r="Z1184" s="44"/>
      <c r="AA1184" s="44"/>
      <c r="AM1184" s="23" t="str">
        <f aca="false">D1184</f>
        <v>Arista</v>
      </c>
      <c r="AN1184" s="23" t="s">
        <v>1432</v>
      </c>
      <c r="AT1184" s="44"/>
      <c r="AU1184" s="44"/>
      <c r="BD1184" s="23" t="s">
        <v>182</v>
      </c>
      <c r="BE1184" s="1" t="s">
        <v>183</v>
      </c>
    </row>
    <row r="1185" customFormat="false" ht="15" hidden="false" customHeight="true" outlineLevel="0" collapsed="false">
      <c r="A1185" s="23" t="s">
        <v>4879</v>
      </c>
      <c r="B1185" s="23" t="s">
        <v>4880</v>
      </c>
      <c r="C1185" s="40" t="s">
        <v>177</v>
      </c>
      <c r="D1185" s="23" t="s">
        <v>1471</v>
      </c>
      <c r="E1185" s="23" t="s">
        <v>4881</v>
      </c>
      <c r="F1185" s="23" t="s">
        <v>4882</v>
      </c>
      <c r="G1185" s="23" t="n">
        <v>106</v>
      </c>
      <c r="H1185" s="23" t="n">
        <v>1</v>
      </c>
      <c r="I1185" s="41" t="s">
        <v>188</v>
      </c>
      <c r="K1185" s="23" t="n">
        <v>0</v>
      </c>
      <c r="L1185" s="23" t="n">
        <v>150</v>
      </c>
      <c r="M1185" s="23" t="n">
        <v>0</v>
      </c>
      <c r="N1185" s="23" t="n">
        <v>0</v>
      </c>
      <c r="O1185" s="23" t="n">
        <f aca="false">K1185+L1185</f>
        <v>150</v>
      </c>
      <c r="P1185" s="23" t="n">
        <f aca="false">K1185+L1185+M1185+N1185</f>
        <v>150</v>
      </c>
      <c r="Q1185" s="23" t="n">
        <v>90</v>
      </c>
      <c r="R1185" s="23" t="n">
        <v>0</v>
      </c>
      <c r="S1185" s="23" t="n">
        <v>0</v>
      </c>
      <c r="T1185" s="23" t="n">
        <v>0</v>
      </c>
      <c r="U1185" s="42" t="n">
        <f aca="false">IF(I1185="delivery",O1185-SUM(Q1185+R1185),IF(I1185="PO",P1185-SUM(Q1185:R1185)))</f>
        <v>60</v>
      </c>
      <c r="V1185" s="43" t="n">
        <v>0.292</v>
      </c>
      <c r="W1185" s="43"/>
      <c r="X1185" s="43" t="n">
        <f aca="false">W1185-V1185</f>
        <v>-0.292</v>
      </c>
      <c r="Y1185" s="23" t="n">
        <v>0.29</v>
      </c>
      <c r="Z1185" s="44"/>
      <c r="AA1185" s="44"/>
      <c r="AM1185" s="23" t="str">
        <f aca="false">D1185</f>
        <v>Sanmina</v>
      </c>
      <c r="AN1185" s="23" t="s">
        <v>1474</v>
      </c>
      <c r="AT1185" s="44"/>
      <c r="AU1185" s="44"/>
      <c r="BD1185" s="23" t="s">
        <v>182</v>
      </c>
      <c r="BE1185" s="1" t="s">
        <v>183</v>
      </c>
    </row>
    <row r="1186" customFormat="false" ht="15" hidden="false" customHeight="true" outlineLevel="0" collapsed="false">
      <c r="A1186" s="23" t="s">
        <v>4883</v>
      </c>
      <c r="B1186" s="23" t="s">
        <v>4884</v>
      </c>
      <c r="C1186" s="40" t="s">
        <v>177</v>
      </c>
      <c r="D1186" s="23" t="s">
        <v>82</v>
      </c>
      <c r="E1186" s="23" t="s">
        <v>4885</v>
      </c>
      <c r="F1186" s="23" t="s">
        <v>4886</v>
      </c>
      <c r="G1186" s="23" t="n">
        <v>61</v>
      </c>
      <c r="H1186" s="23" t="n">
        <v>2500</v>
      </c>
      <c r="I1186" s="41" t="s">
        <v>180</v>
      </c>
      <c r="J1186" s="23" t="s">
        <v>1437</v>
      </c>
      <c r="K1186" s="23" t="n">
        <v>0</v>
      </c>
      <c r="L1186" s="23" t="n">
        <v>20368</v>
      </c>
      <c r="M1186" s="23" t="n">
        <v>7500</v>
      </c>
      <c r="N1186" s="23" t="n">
        <v>0</v>
      </c>
      <c r="O1186" s="23" t="n">
        <f aca="false">K1186+L1186</f>
        <v>20368</v>
      </c>
      <c r="P1186" s="23" t="n">
        <f aca="false">K1186+L1186+M1186+N1186</f>
        <v>27868</v>
      </c>
      <c r="Q1186" s="23" t="n">
        <v>23246</v>
      </c>
      <c r="R1186" s="23" t="n">
        <v>45962</v>
      </c>
      <c r="S1186" s="23" t="n">
        <v>42092</v>
      </c>
      <c r="T1186" s="23" t="n">
        <v>27922</v>
      </c>
      <c r="U1186" s="42" t="n">
        <f aca="false">IF(I1186="delivery",O1186-SUM(Q1186+R1186),IF(I1186="PO",P1186-SUM(Q1186:R1186)))</f>
        <v>-48840</v>
      </c>
      <c r="V1186" s="43" t="n">
        <v>0.6</v>
      </c>
      <c r="W1186" s="43"/>
      <c r="X1186" s="43" t="n">
        <f aca="false">W1186-V1186</f>
        <v>-0.6</v>
      </c>
      <c r="Y1186" s="23" t="n">
        <v>0.1832</v>
      </c>
      <c r="Z1186" s="44"/>
      <c r="AA1186" s="44"/>
      <c r="AM1186" s="23" t="str">
        <f aca="false">D1186</f>
        <v>Arista</v>
      </c>
      <c r="AN1186" s="23" t="s">
        <v>1432</v>
      </c>
      <c r="AT1186" s="44"/>
      <c r="AU1186" s="44"/>
      <c r="BD1186" s="23" t="s">
        <v>182</v>
      </c>
      <c r="BE1186" s="1" t="s">
        <v>183</v>
      </c>
    </row>
    <row r="1187" customFormat="false" ht="15" hidden="false" customHeight="true" outlineLevel="0" collapsed="false">
      <c r="A1187" s="23" t="s">
        <v>4887</v>
      </c>
      <c r="B1187" s="23" t="s">
        <v>4888</v>
      </c>
      <c r="C1187" s="40" t="s">
        <v>177</v>
      </c>
      <c r="D1187" s="23" t="s">
        <v>82</v>
      </c>
      <c r="E1187" s="23" t="s">
        <v>4889</v>
      </c>
      <c r="F1187" s="23" t="s">
        <v>4890</v>
      </c>
      <c r="G1187" s="23" t="n">
        <v>61</v>
      </c>
      <c r="H1187" s="23" t="n">
        <v>32</v>
      </c>
      <c r="I1187" s="41" t="s">
        <v>180</v>
      </c>
      <c r="J1187" s="23" t="s">
        <v>4693</v>
      </c>
      <c r="K1187" s="23" t="n">
        <v>0</v>
      </c>
      <c r="L1187" s="23" t="n">
        <v>1867</v>
      </c>
      <c r="M1187" s="23" t="n">
        <v>0</v>
      </c>
      <c r="N1187" s="23" t="n">
        <v>0</v>
      </c>
      <c r="O1187" s="23" t="n">
        <f aca="false">K1187+L1187</f>
        <v>1867</v>
      </c>
      <c r="P1187" s="23" t="n">
        <f aca="false">K1187+L1187+M1187+N1187</f>
        <v>1867</v>
      </c>
      <c r="Q1187" s="23" t="n">
        <v>440</v>
      </c>
      <c r="R1187" s="23" t="n">
        <v>0</v>
      </c>
      <c r="S1187" s="23" t="n">
        <v>320</v>
      </c>
      <c r="T1187" s="23" t="n">
        <v>160</v>
      </c>
      <c r="U1187" s="42" t="n">
        <f aca="false">IF(I1187="delivery",O1187-SUM(Q1187+R1187),IF(I1187="PO",P1187-SUM(Q1187:R1187)))</f>
        <v>1427</v>
      </c>
      <c r="V1187" s="43" t="n">
        <v>8.725</v>
      </c>
      <c r="W1187" s="43"/>
      <c r="X1187" s="43" t="n">
        <f aca="false">W1187-V1187</f>
        <v>-8.725</v>
      </c>
      <c r="Z1187" s="44"/>
      <c r="AA1187" s="44"/>
      <c r="AM1187" s="23" t="str">
        <f aca="false">D1187</f>
        <v>Arista</v>
      </c>
      <c r="AN1187" s="23" t="s">
        <v>1432</v>
      </c>
      <c r="AT1187" s="44"/>
      <c r="AU1187" s="44"/>
      <c r="BD1187" s="23" t="s">
        <v>182</v>
      </c>
      <c r="BE1187" s="1" t="s">
        <v>183</v>
      </c>
    </row>
    <row r="1188" customFormat="false" ht="15" hidden="false" customHeight="true" outlineLevel="0" collapsed="false">
      <c r="A1188" s="23" t="s">
        <v>4891</v>
      </c>
      <c r="B1188" s="23" t="s">
        <v>4892</v>
      </c>
      <c r="C1188" s="40" t="s">
        <v>177</v>
      </c>
      <c r="D1188" s="23" t="s">
        <v>82</v>
      </c>
      <c r="E1188" s="23" t="s">
        <v>4893</v>
      </c>
      <c r="F1188" s="23" t="s">
        <v>4894</v>
      </c>
      <c r="G1188" s="23" t="n">
        <v>36</v>
      </c>
      <c r="H1188" s="23" t="n">
        <v>72</v>
      </c>
      <c r="I1188" s="41" t="s">
        <v>180</v>
      </c>
      <c r="J1188" s="23" t="s">
        <v>4693</v>
      </c>
      <c r="K1188" s="23" t="n">
        <v>0</v>
      </c>
      <c r="L1188" s="23" t="n">
        <v>954</v>
      </c>
      <c r="M1188" s="23" t="n">
        <v>1710</v>
      </c>
      <c r="N1188" s="23" t="n">
        <v>0</v>
      </c>
      <c r="O1188" s="23" t="n">
        <f aca="false">K1188+L1188</f>
        <v>954</v>
      </c>
      <c r="P1188" s="23" t="n">
        <f aca="false">K1188+L1188+M1188+N1188</f>
        <v>2664</v>
      </c>
      <c r="Q1188" s="23" t="n">
        <v>2408</v>
      </c>
      <c r="R1188" s="23" t="n">
        <v>1401</v>
      </c>
      <c r="S1188" s="23" t="n">
        <v>2319</v>
      </c>
      <c r="T1188" s="23" t="n">
        <v>109</v>
      </c>
      <c r="U1188" s="42" t="n">
        <f aca="false">IF(I1188="delivery",O1188-SUM(Q1188+R1188),IF(I1188="PO",P1188-SUM(Q1188:R1188)))</f>
        <v>-2855</v>
      </c>
      <c r="V1188" s="43" t="n">
        <v>5.275</v>
      </c>
      <c r="W1188" s="43"/>
      <c r="X1188" s="43" t="n">
        <f aca="false">W1188-V1188</f>
        <v>-5.275</v>
      </c>
      <c r="Y1188" s="23" t="n">
        <v>7.8</v>
      </c>
      <c r="Z1188" s="44"/>
      <c r="AA1188" s="44"/>
      <c r="AM1188" s="23" t="str">
        <f aca="false">D1188</f>
        <v>Arista</v>
      </c>
      <c r="AN1188" s="23" t="s">
        <v>1432</v>
      </c>
      <c r="AT1188" s="44"/>
      <c r="AU1188" s="44"/>
      <c r="BD1188" s="23" t="s">
        <v>182</v>
      </c>
      <c r="BE1188" s="1" t="s">
        <v>183</v>
      </c>
    </row>
    <row r="1189" customFormat="false" ht="15" hidden="false" customHeight="true" outlineLevel="0" collapsed="false">
      <c r="A1189" s="23" t="s">
        <v>4895</v>
      </c>
      <c r="B1189" s="23" t="s">
        <v>4896</v>
      </c>
      <c r="C1189" s="40" t="s">
        <v>177</v>
      </c>
      <c r="D1189" s="23" t="s">
        <v>82</v>
      </c>
      <c r="E1189" s="23" t="s">
        <v>4897</v>
      </c>
      <c r="F1189" s="23" t="s">
        <v>4898</v>
      </c>
      <c r="G1189" s="23" t="n">
        <v>51</v>
      </c>
      <c r="H1189" s="23" t="n">
        <v>384</v>
      </c>
      <c r="I1189" s="41" t="s">
        <v>188</v>
      </c>
      <c r="J1189" s="23" t="s">
        <v>1431</v>
      </c>
      <c r="K1189" s="23" t="n">
        <v>0</v>
      </c>
      <c r="L1189" s="23" t="n">
        <v>5272</v>
      </c>
      <c r="M1189" s="23" t="n">
        <v>3744</v>
      </c>
      <c r="N1189" s="23" t="n">
        <v>3744</v>
      </c>
      <c r="O1189" s="23" t="n">
        <f aca="false">K1189+L1189</f>
        <v>5272</v>
      </c>
      <c r="P1189" s="23" t="n">
        <f aca="false">K1189+L1189+M1189+N1189</f>
        <v>12760</v>
      </c>
      <c r="Q1189" s="23" t="n">
        <v>5416</v>
      </c>
      <c r="R1189" s="23" t="n">
        <v>2832</v>
      </c>
      <c r="S1189" s="23" t="n">
        <v>3692</v>
      </c>
      <c r="T1189" s="23" t="n">
        <v>271</v>
      </c>
      <c r="U1189" s="42" t="n">
        <f aca="false">IF(I1189="delivery",O1189-SUM(Q1189+R1189),IF(I1189="PO",P1189-SUM(Q1189:R1189)))</f>
        <v>4512</v>
      </c>
      <c r="V1189" s="43" t="n">
        <v>3.35</v>
      </c>
      <c r="W1189" s="43"/>
      <c r="X1189" s="43" t="n">
        <f aca="false">W1189-V1189</f>
        <v>-3.35</v>
      </c>
      <c r="Z1189" s="44"/>
      <c r="AA1189" s="44"/>
      <c r="AM1189" s="23" t="str">
        <f aca="false">D1189</f>
        <v>Arista</v>
      </c>
      <c r="AN1189" s="23" t="s">
        <v>1432</v>
      </c>
      <c r="AT1189" s="44"/>
      <c r="AU1189" s="44"/>
      <c r="BD1189" s="23" t="s">
        <v>182</v>
      </c>
      <c r="BE1189" s="1" t="s">
        <v>183</v>
      </c>
    </row>
    <row r="1190" customFormat="false" ht="15" hidden="false" customHeight="true" outlineLevel="0" collapsed="false">
      <c r="A1190" s="23" t="s">
        <v>4899</v>
      </c>
      <c r="B1190" s="23" t="s">
        <v>4900</v>
      </c>
      <c r="C1190" s="40" t="s">
        <v>177</v>
      </c>
      <c r="D1190" s="23" t="s">
        <v>82</v>
      </c>
      <c r="E1190" s="23" t="s">
        <v>4901</v>
      </c>
      <c r="F1190" s="23" t="s">
        <v>4902</v>
      </c>
      <c r="G1190" s="23" t="n">
        <v>111</v>
      </c>
      <c r="H1190" s="23" t="n">
        <v>1000</v>
      </c>
      <c r="I1190" s="41" t="s">
        <v>180</v>
      </c>
      <c r="J1190" s="23" t="s">
        <v>4903</v>
      </c>
      <c r="K1190" s="23" t="n">
        <v>0</v>
      </c>
      <c r="L1190" s="23" t="n">
        <v>1891</v>
      </c>
      <c r="M1190" s="23" t="n">
        <v>0</v>
      </c>
      <c r="N1190" s="23" t="n">
        <v>0</v>
      </c>
      <c r="O1190" s="23" t="n">
        <f aca="false">K1190+L1190</f>
        <v>1891</v>
      </c>
      <c r="P1190" s="23" t="n">
        <f aca="false">K1190+L1190+M1190+N1190</f>
        <v>1891</v>
      </c>
      <c r="Q1190" s="23" t="n">
        <v>271</v>
      </c>
      <c r="R1190" s="23" t="n">
        <v>0</v>
      </c>
      <c r="S1190" s="23" t="n">
        <v>0</v>
      </c>
      <c r="T1190" s="23" t="n">
        <v>0</v>
      </c>
      <c r="U1190" s="42" t="n">
        <f aca="false">IF(I1190="delivery",O1190-SUM(Q1190+R1190),IF(I1190="PO",P1190-SUM(Q1190:R1190)))</f>
        <v>1620</v>
      </c>
      <c r="V1190" s="43" t="n">
        <v>4</v>
      </c>
      <c r="W1190" s="43"/>
      <c r="X1190" s="43" t="n">
        <f aca="false">W1190-V1190</f>
        <v>-4</v>
      </c>
      <c r="Z1190" s="44"/>
      <c r="AA1190" s="44"/>
      <c r="AM1190" s="23" t="str">
        <f aca="false">D1190</f>
        <v>Arista</v>
      </c>
      <c r="AN1190" s="23" t="s">
        <v>1432</v>
      </c>
      <c r="AT1190" s="44"/>
      <c r="AU1190" s="44"/>
      <c r="BD1190" s="23" t="s">
        <v>182</v>
      </c>
      <c r="BE1190" s="1" t="s">
        <v>183</v>
      </c>
    </row>
    <row r="1191" customFormat="false" ht="15" hidden="false" customHeight="true" outlineLevel="0" collapsed="false">
      <c r="A1191" s="23" t="s">
        <v>4904</v>
      </c>
      <c r="B1191" s="23" t="s">
        <v>4905</v>
      </c>
      <c r="C1191" s="40" t="s">
        <v>177</v>
      </c>
      <c r="D1191" s="23" t="s">
        <v>82</v>
      </c>
      <c r="E1191" s="23" t="s">
        <v>4906</v>
      </c>
      <c r="F1191" s="23" t="s">
        <v>4907</v>
      </c>
      <c r="G1191" s="23" t="n">
        <v>131</v>
      </c>
      <c r="H1191" s="23" t="n">
        <v>1000</v>
      </c>
      <c r="I1191" s="41" t="s">
        <v>180</v>
      </c>
      <c r="J1191" s="23" t="s">
        <v>4903</v>
      </c>
      <c r="K1191" s="23" t="n">
        <v>0</v>
      </c>
      <c r="L1191" s="23" t="n">
        <v>1081</v>
      </c>
      <c r="M1191" s="23" t="n">
        <v>1000</v>
      </c>
      <c r="N1191" s="23" t="n">
        <v>5400</v>
      </c>
      <c r="O1191" s="23" t="n">
        <f aca="false">K1191+L1191</f>
        <v>1081</v>
      </c>
      <c r="P1191" s="23" t="n">
        <f aca="false">K1191+L1191+M1191+N1191</f>
        <v>7481</v>
      </c>
      <c r="Q1191" s="23" t="n">
        <v>1640</v>
      </c>
      <c r="R1191" s="23" t="n">
        <v>714</v>
      </c>
      <c r="S1191" s="23" t="n">
        <v>920</v>
      </c>
      <c r="T1191" s="23" t="n">
        <v>40</v>
      </c>
      <c r="U1191" s="42" t="n">
        <f aca="false">IF(I1191="delivery",O1191-SUM(Q1191+R1191),IF(I1191="PO",P1191-SUM(Q1191:R1191)))</f>
        <v>-1273</v>
      </c>
      <c r="V1191" s="43" t="n">
        <v>4</v>
      </c>
      <c r="W1191" s="43"/>
      <c r="X1191" s="43" t="n">
        <f aca="false">W1191-V1191</f>
        <v>-4</v>
      </c>
      <c r="Z1191" s="44"/>
      <c r="AA1191" s="44"/>
      <c r="AM1191" s="23" t="str">
        <f aca="false">D1191</f>
        <v>Arista</v>
      </c>
      <c r="AN1191" s="23" t="s">
        <v>1432</v>
      </c>
      <c r="AT1191" s="44"/>
      <c r="AU1191" s="44"/>
      <c r="BD1191" s="23" t="s">
        <v>182</v>
      </c>
      <c r="BE1191" s="1" t="s">
        <v>183</v>
      </c>
    </row>
    <row r="1192" customFormat="false" ht="15" hidden="false" customHeight="true" outlineLevel="0" collapsed="false">
      <c r="A1192" s="23" t="s">
        <v>4908</v>
      </c>
      <c r="B1192" s="23" t="s">
        <v>4909</v>
      </c>
      <c r="C1192" s="40" t="s">
        <v>177</v>
      </c>
      <c r="D1192" s="23" t="s">
        <v>82</v>
      </c>
      <c r="E1192" s="23" t="s">
        <v>4910</v>
      </c>
      <c r="F1192" s="23" t="s">
        <v>4911</v>
      </c>
      <c r="G1192" s="23" t="n">
        <v>61</v>
      </c>
      <c r="H1192" s="23" t="n">
        <v>1568</v>
      </c>
      <c r="I1192" s="41" t="s">
        <v>188</v>
      </c>
      <c r="J1192" s="23" t="s">
        <v>4878</v>
      </c>
      <c r="K1192" s="23" t="n">
        <v>0</v>
      </c>
      <c r="L1192" s="23" t="n">
        <v>0</v>
      </c>
      <c r="M1192" s="23" t="n">
        <v>0</v>
      </c>
      <c r="N1192" s="23" t="n">
        <v>0</v>
      </c>
      <c r="O1192" s="23" t="n">
        <f aca="false">K1192+L1192</f>
        <v>0</v>
      </c>
      <c r="P1192" s="23" t="n">
        <f aca="false">K1192+L1192+M1192+N1192</f>
        <v>0</v>
      </c>
      <c r="Q1192" s="23" t="n">
        <v>0</v>
      </c>
      <c r="R1192" s="23" t="n">
        <v>0</v>
      </c>
      <c r="S1192" s="23" t="n">
        <v>0</v>
      </c>
      <c r="T1192" s="23" t="n">
        <v>0</v>
      </c>
      <c r="U1192" s="42" t="n">
        <f aca="false">IF(I1192="delivery",O1192-SUM(Q1192+R1192),IF(I1192="PO",P1192-SUM(Q1192:R1192)))</f>
        <v>0</v>
      </c>
      <c r="V1192" s="43" t="n">
        <v>4.95</v>
      </c>
      <c r="W1192" s="43"/>
      <c r="X1192" s="43" t="n">
        <f aca="false">W1192-V1192</f>
        <v>-4.95</v>
      </c>
      <c r="Z1192" s="44"/>
      <c r="AA1192" s="44"/>
      <c r="AM1192" s="23" t="str">
        <f aca="false">D1192</f>
        <v>Arista</v>
      </c>
      <c r="AN1192" s="23" t="s">
        <v>1432</v>
      </c>
      <c r="AT1192" s="44"/>
      <c r="AU1192" s="44"/>
      <c r="BD1192" s="23" t="s">
        <v>182</v>
      </c>
      <c r="BE1192" s="1" t="s">
        <v>183</v>
      </c>
    </row>
    <row r="1193" customFormat="false" ht="15" hidden="false" customHeight="true" outlineLevel="0" collapsed="false">
      <c r="A1193" s="23" t="s">
        <v>4912</v>
      </c>
      <c r="B1193" s="23" t="s">
        <v>4913</v>
      </c>
      <c r="C1193" s="40" t="s">
        <v>177</v>
      </c>
      <c r="D1193" s="23" t="s">
        <v>82</v>
      </c>
      <c r="E1193" s="23" t="s">
        <v>4914</v>
      </c>
      <c r="F1193" s="23" t="s">
        <v>4915</v>
      </c>
      <c r="G1193" s="23" t="n">
        <v>61</v>
      </c>
      <c r="H1193" s="23" t="n">
        <v>1008</v>
      </c>
      <c r="I1193" s="41" t="s">
        <v>180</v>
      </c>
      <c r="J1193" s="23" t="s">
        <v>4916</v>
      </c>
      <c r="K1193" s="23" t="n">
        <v>0</v>
      </c>
      <c r="L1193" s="23" t="n">
        <v>523</v>
      </c>
      <c r="M1193" s="23" t="n">
        <v>960</v>
      </c>
      <c r="N1193" s="23" t="n">
        <v>0</v>
      </c>
      <c r="O1193" s="23" t="n">
        <f aca="false">K1193+L1193</f>
        <v>523</v>
      </c>
      <c r="P1193" s="23" t="n">
        <f aca="false">K1193+L1193+M1193+N1193</f>
        <v>1483</v>
      </c>
      <c r="Q1193" s="23" t="n">
        <v>1073</v>
      </c>
      <c r="R1193" s="23" t="n">
        <v>544</v>
      </c>
      <c r="S1193" s="23" t="n">
        <v>764</v>
      </c>
      <c r="T1193" s="23" t="n">
        <v>100</v>
      </c>
      <c r="U1193" s="42" t="n">
        <f aca="false">IF(I1193="delivery",O1193-SUM(Q1193+R1193),IF(I1193="PO",P1193-SUM(Q1193:R1193)))</f>
        <v>-1094</v>
      </c>
      <c r="V1193" s="43" t="n">
        <v>39.58</v>
      </c>
      <c r="W1193" s="43"/>
      <c r="X1193" s="43" t="n">
        <f aca="false">W1193-V1193</f>
        <v>-39.58</v>
      </c>
      <c r="Y1193" s="23" t="n">
        <v>42.09</v>
      </c>
      <c r="Z1193" s="44"/>
      <c r="AA1193" s="44"/>
      <c r="AM1193" s="23" t="str">
        <f aca="false">D1193</f>
        <v>Arista</v>
      </c>
      <c r="AN1193" s="23" t="s">
        <v>1432</v>
      </c>
      <c r="AT1193" s="44"/>
      <c r="AU1193" s="44"/>
      <c r="BD1193" s="23" t="s">
        <v>182</v>
      </c>
      <c r="BE1193" s="1" t="s">
        <v>183</v>
      </c>
    </row>
    <row r="1194" customFormat="false" ht="15" hidden="false" customHeight="true" outlineLevel="0" collapsed="false">
      <c r="A1194" s="23" t="s">
        <v>4917</v>
      </c>
      <c r="B1194" s="23" t="s">
        <v>4918</v>
      </c>
      <c r="C1194" s="40" t="s">
        <v>177</v>
      </c>
      <c r="D1194" s="23" t="s">
        <v>82</v>
      </c>
      <c r="E1194" s="23" t="s">
        <v>4919</v>
      </c>
      <c r="F1194" s="23" t="s">
        <v>4920</v>
      </c>
      <c r="G1194" s="23" t="n">
        <v>61</v>
      </c>
      <c r="H1194" s="23" t="n">
        <v>480</v>
      </c>
      <c r="I1194" s="41" t="s">
        <v>188</v>
      </c>
      <c r="J1194" s="23" t="s">
        <v>4921</v>
      </c>
      <c r="K1194" s="23" t="n">
        <v>0</v>
      </c>
      <c r="L1194" s="23" t="n">
        <v>0</v>
      </c>
      <c r="M1194" s="23" t="n">
        <v>0</v>
      </c>
      <c r="N1194" s="23" t="n">
        <v>0</v>
      </c>
      <c r="O1194" s="23" t="n">
        <f aca="false">K1194+L1194</f>
        <v>0</v>
      </c>
      <c r="P1194" s="23" t="n">
        <f aca="false">K1194+L1194+M1194+N1194</f>
        <v>0</v>
      </c>
      <c r="Q1194" s="23" t="n">
        <v>420</v>
      </c>
      <c r="R1194" s="23" t="n">
        <v>384</v>
      </c>
      <c r="S1194" s="23" t="n">
        <v>384</v>
      </c>
      <c r="T1194" s="23" t="n">
        <v>128</v>
      </c>
      <c r="U1194" s="42" t="n">
        <f aca="false">IF(I1194="delivery",O1194-SUM(Q1194+R1194),IF(I1194="PO",P1194-SUM(Q1194:R1194)))</f>
        <v>-804</v>
      </c>
      <c r="V1194" s="43" t="n">
        <v>8.045</v>
      </c>
      <c r="W1194" s="43"/>
      <c r="X1194" s="43" t="n">
        <f aca="false">W1194-V1194</f>
        <v>-8.045</v>
      </c>
      <c r="Z1194" s="44"/>
      <c r="AA1194" s="44"/>
      <c r="AM1194" s="23" t="str">
        <f aca="false">D1194</f>
        <v>Arista</v>
      </c>
      <c r="AN1194" s="23" t="s">
        <v>1432</v>
      </c>
      <c r="AT1194" s="44"/>
      <c r="AU1194" s="44"/>
      <c r="BD1194" s="23" t="s">
        <v>182</v>
      </c>
      <c r="BE1194" s="1" t="s">
        <v>183</v>
      </c>
    </row>
    <row r="1195" customFormat="false" ht="15" hidden="false" customHeight="true" outlineLevel="0" collapsed="false">
      <c r="A1195" s="23" t="s">
        <v>4922</v>
      </c>
      <c r="B1195" s="23" t="s">
        <v>4923</v>
      </c>
      <c r="C1195" s="40" t="s">
        <v>177</v>
      </c>
      <c r="D1195" s="23" t="s">
        <v>82</v>
      </c>
      <c r="E1195" s="23" t="s">
        <v>4924</v>
      </c>
      <c r="F1195" s="23" t="s">
        <v>4925</v>
      </c>
      <c r="G1195" s="23" t="n">
        <v>46</v>
      </c>
      <c r="H1195" s="23" t="n">
        <v>300</v>
      </c>
      <c r="I1195" s="41" t="s">
        <v>188</v>
      </c>
      <c r="J1195" s="23" t="s">
        <v>4921</v>
      </c>
      <c r="K1195" s="23" t="n">
        <v>0</v>
      </c>
      <c r="L1195" s="23" t="n">
        <v>0</v>
      </c>
      <c r="M1195" s="23" t="n">
        <v>0</v>
      </c>
      <c r="N1195" s="23" t="n">
        <v>0</v>
      </c>
      <c r="O1195" s="23" t="n">
        <f aca="false">K1195+L1195</f>
        <v>0</v>
      </c>
      <c r="P1195" s="23" t="n">
        <f aca="false">K1195+L1195+M1195+N1195</f>
        <v>0</v>
      </c>
      <c r="Q1195" s="23" t="n">
        <v>360</v>
      </c>
      <c r="R1195" s="23" t="n">
        <v>384</v>
      </c>
      <c r="S1195" s="23" t="n">
        <v>384</v>
      </c>
      <c r="T1195" s="23" t="n">
        <v>128</v>
      </c>
      <c r="U1195" s="42" t="n">
        <f aca="false">IF(I1195="delivery",O1195-SUM(Q1195+R1195),IF(I1195="PO",P1195-SUM(Q1195:R1195)))</f>
        <v>-744</v>
      </c>
      <c r="V1195" s="43" t="n">
        <v>15.857</v>
      </c>
      <c r="W1195" s="43"/>
      <c r="X1195" s="43" t="n">
        <f aca="false">W1195-V1195</f>
        <v>-15.857</v>
      </c>
      <c r="Z1195" s="44"/>
      <c r="AA1195" s="44"/>
      <c r="AM1195" s="23" t="str">
        <f aca="false">D1195</f>
        <v>Arista</v>
      </c>
      <c r="AN1195" s="23" t="s">
        <v>1432</v>
      </c>
      <c r="AT1195" s="44"/>
      <c r="AU1195" s="44"/>
      <c r="BD1195" s="23" t="s">
        <v>182</v>
      </c>
      <c r="BE1195" s="1" t="s">
        <v>183</v>
      </c>
    </row>
    <row r="1196" customFormat="false" ht="15" hidden="false" customHeight="true" outlineLevel="0" collapsed="false">
      <c r="A1196" s="23" t="s">
        <v>4926</v>
      </c>
      <c r="B1196" s="23" t="s">
        <v>4927</v>
      </c>
      <c r="C1196" s="40" t="s">
        <v>177</v>
      </c>
      <c r="D1196" s="23" t="s">
        <v>82</v>
      </c>
      <c r="E1196" s="23" t="s">
        <v>4928</v>
      </c>
      <c r="F1196" s="23" t="s">
        <v>4929</v>
      </c>
      <c r="G1196" s="23" t="n">
        <v>51</v>
      </c>
      <c r="H1196" s="23" t="n">
        <v>500</v>
      </c>
      <c r="I1196" s="41" t="s">
        <v>180</v>
      </c>
      <c r="J1196" s="23" t="s">
        <v>4930</v>
      </c>
      <c r="K1196" s="23" t="n">
        <v>0</v>
      </c>
      <c r="L1196" s="23" t="n">
        <v>1878</v>
      </c>
      <c r="M1196" s="23" t="n">
        <v>6500</v>
      </c>
      <c r="N1196" s="23" t="n">
        <v>1500</v>
      </c>
      <c r="O1196" s="23" t="n">
        <f aca="false">K1196+L1196</f>
        <v>1878</v>
      </c>
      <c r="P1196" s="23" t="n">
        <f aca="false">K1196+L1196+M1196+N1196</f>
        <v>9878</v>
      </c>
      <c r="Q1196" s="23" t="n">
        <v>7224</v>
      </c>
      <c r="R1196" s="23" t="n">
        <v>4203</v>
      </c>
      <c r="S1196" s="23" t="n">
        <v>6957</v>
      </c>
      <c r="T1196" s="23" t="n">
        <v>327</v>
      </c>
      <c r="U1196" s="42" t="n">
        <f aca="false">IF(I1196="delivery",O1196-SUM(Q1196+R1196),IF(I1196="PO",P1196-SUM(Q1196:R1196)))</f>
        <v>-9549</v>
      </c>
      <c r="V1196" s="43" t="n">
        <v>10.59</v>
      </c>
      <c r="W1196" s="43"/>
      <c r="X1196" s="43" t="n">
        <f aca="false">W1196-V1196</f>
        <v>-10.59</v>
      </c>
      <c r="Z1196" s="44"/>
      <c r="AA1196" s="44"/>
      <c r="AM1196" s="23" t="str">
        <f aca="false">D1196</f>
        <v>Arista</v>
      </c>
      <c r="AN1196" s="23" t="s">
        <v>1432</v>
      </c>
      <c r="AT1196" s="44"/>
      <c r="AU1196" s="44"/>
      <c r="BD1196" s="23" t="s">
        <v>182</v>
      </c>
      <c r="BE1196" s="1" t="s">
        <v>183</v>
      </c>
    </row>
    <row r="1197" customFormat="false" ht="15" hidden="false" customHeight="true" outlineLevel="0" collapsed="false">
      <c r="A1197" s="23" t="s">
        <v>4931</v>
      </c>
      <c r="B1197" s="23" t="s">
        <v>4932</v>
      </c>
      <c r="C1197" s="40" t="s">
        <v>177</v>
      </c>
      <c r="D1197" s="23" t="s">
        <v>1471</v>
      </c>
      <c r="E1197" s="23" t="s">
        <v>4933</v>
      </c>
      <c r="F1197" s="23" t="s">
        <v>4934</v>
      </c>
      <c r="G1197" s="23" t="n">
        <v>63</v>
      </c>
      <c r="H1197" s="23" t="n">
        <v>6000</v>
      </c>
      <c r="I1197" s="41" t="s">
        <v>180</v>
      </c>
      <c r="K1197" s="23" t="n">
        <v>0</v>
      </c>
      <c r="L1197" s="23" t="n">
        <v>11074</v>
      </c>
      <c r="M1197" s="23" t="n">
        <v>0</v>
      </c>
      <c r="N1197" s="23" t="n">
        <v>12000</v>
      </c>
      <c r="O1197" s="23" t="n">
        <f aca="false">K1197+L1197</f>
        <v>11074</v>
      </c>
      <c r="P1197" s="23" t="n">
        <f aca="false">K1197+L1197+M1197+N1197</f>
        <v>23074</v>
      </c>
      <c r="Q1197" s="23" t="n">
        <v>9260</v>
      </c>
      <c r="R1197" s="23" t="n">
        <v>7478</v>
      </c>
      <c r="S1197" s="23" t="n">
        <v>8200</v>
      </c>
      <c r="T1197" s="23" t="n">
        <v>2649</v>
      </c>
      <c r="U1197" s="42" t="n">
        <f aca="false">IF(I1197="delivery",O1197-SUM(Q1197+R1197),IF(I1197="PO",P1197-SUM(Q1197:R1197)))</f>
        <v>-5664</v>
      </c>
      <c r="V1197" s="43" t="n">
        <v>1.2</v>
      </c>
      <c r="W1197" s="43"/>
      <c r="X1197" s="43" t="n">
        <f aca="false">W1197-V1197</f>
        <v>-1.2</v>
      </c>
      <c r="Z1197" s="44"/>
      <c r="AA1197" s="44"/>
      <c r="AM1197" s="23" t="str">
        <f aca="false">D1197</f>
        <v>Sanmina</v>
      </c>
      <c r="AN1197" s="23" t="s">
        <v>1474</v>
      </c>
      <c r="AT1197" s="44"/>
      <c r="AU1197" s="44"/>
      <c r="BD1197" s="23" t="s">
        <v>182</v>
      </c>
      <c r="BE1197" s="1" t="s">
        <v>183</v>
      </c>
    </row>
    <row r="1198" customFormat="false" ht="15" hidden="false" customHeight="true" outlineLevel="0" collapsed="false">
      <c r="A1198" s="23" t="s">
        <v>4935</v>
      </c>
      <c r="B1198" s="23" t="s">
        <v>4936</v>
      </c>
      <c r="C1198" s="40" t="s">
        <v>177</v>
      </c>
      <c r="D1198" s="23" t="s">
        <v>82</v>
      </c>
      <c r="E1198" s="23" t="s">
        <v>4937</v>
      </c>
      <c r="F1198" s="23" t="s">
        <v>4938</v>
      </c>
      <c r="G1198" s="23" t="n">
        <v>61</v>
      </c>
      <c r="H1198" s="23" t="n">
        <v>560</v>
      </c>
      <c r="I1198" s="41" t="s">
        <v>188</v>
      </c>
      <c r="J1198" s="23" t="s">
        <v>4939</v>
      </c>
      <c r="K1198" s="23" t="n">
        <v>0</v>
      </c>
      <c r="L1198" s="23" t="n">
        <v>0</v>
      </c>
      <c r="M1198" s="23" t="n">
        <v>560</v>
      </c>
      <c r="N1198" s="23" t="n">
        <v>0</v>
      </c>
      <c r="O1198" s="23" t="n">
        <f aca="false">K1198+L1198</f>
        <v>0</v>
      </c>
      <c r="P1198" s="23" t="n">
        <f aca="false">K1198+L1198+M1198+N1198</f>
        <v>560</v>
      </c>
      <c r="Q1198" s="23" t="n">
        <v>420</v>
      </c>
      <c r="R1198" s="23" t="n">
        <v>384</v>
      </c>
      <c r="S1198" s="23" t="n">
        <v>384</v>
      </c>
      <c r="T1198" s="23" t="n">
        <v>128</v>
      </c>
      <c r="U1198" s="42" t="n">
        <f aca="false">IF(I1198="delivery",O1198-SUM(Q1198+R1198),IF(I1198="PO",P1198-SUM(Q1198:R1198)))</f>
        <v>-244</v>
      </c>
      <c r="V1198" s="43" t="n">
        <v>33.8</v>
      </c>
      <c r="W1198" s="43"/>
      <c r="X1198" s="43" t="n">
        <f aca="false">W1198-V1198</f>
        <v>-33.8</v>
      </c>
      <c r="Z1198" s="44"/>
      <c r="AA1198" s="44"/>
      <c r="AM1198" s="23" t="str">
        <f aca="false">D1198</f>
        <v>Arista</v>
      </c>
      <c r="AN1198" s="23" t="s">
        <v>1432</v>
      </c>
      <c r="AT1198" s="44"/>
      <c r="AU1198" s="44"/>
      <c r="BD1198" s="23" t="s">
        <v>182</v>
      </c>
      <c r="BE1198" s="1" t="s">
        <v>183</v>
      </c>
    </row>
    <row r="1199" customFormat="false" ht="15" hidden="false" customHeight="true" outlineLevel="0" collapsed="false">
      <c r="A1199" s="23" t="s">
        <v>4940</v>
      </c>
      <c r="B1199" s="23" t="s">
        <v>4941</v>
      </c>
      <c r="C1199" s="40" t="s">
        <v>177</v>
      </c>
      <c r="D1199" s="23" t="s">
        <v>82</v>
      </c>
      <c r="E1199" s="23" t="s">
        <v>4942</v>
      </c>
      <c r="F1199" s="23" t="s">
        <v>4943</v>
      </c>
      <c r="G1199" s="23" t="n">
        <v>61</v>
      </c>
      <c r="H1199" s="23" t="n">
        <v>18</v>
      </c>
      <c r="I1199" s="41" t="s">
        <v>188</v>
      </c>
      <c r="J1199" s="23" t="s">
        <v>1431</v>
      </c>
      <c r="K1199" s="23" t="n">
        <v>0</v>
      </c>
      <c r="L1199" s="23" t="n">
        <v>878</v>
      </c>
      <c r="M1199" s="23" t="n">
        <v>450</v>
      </c>
      <c r="N1199" s="23" t="n">
        <v>126</v>
      </c>
      <c r="O1199" s="23" t="n">
        <f aca="false">K1199+L1199</f>
        <v>878</v>
      </c>
      <c r="P1199" s="23" t="n">
        <f aca="false">K1199+L1199+M1199+N1199</f>
        <v>1454</v>
      </c>
      <c r="Q1199" s="23" t="n">
        <v>1186</v>
      </c>
      <c r="R1199" s="23" t="n">
        <v>618</v>
      </c>
      <c r="S1199" s="23" t="n">
        <v>336</v>
      </c>
      <c r="T1199" s="23" t="n">
        <v>168</v>
      </c>
      <c r="U1199" s="42" t="n">
        <f aca="false">IF(I1199="delivery",O1199-SUM(Q1199+R1199),IF(I1199="PO",P1199-SUM(Q1199:R1199)))</f>
        <v>-350</v>
      </c>
      <c r="V1199" s="43" t="n">
        <v>12.33</v>
      </c>
      <c r="W1199" s="43"/>
      <c r="X1199" s="43" t="n">
        <f aca="false">W1199-V1199</f>
        <v>-12.33</v>
      </c>
      <c r="Y1199" s="23" t="n">
        <v>12.33</v>
      </c>
      <c r="Z1199" s="44"/>
      <c r="AA1199" s="44"/>
      <c r="AM1199" s="23" t="str">
        <f aca="false">D1199</f>
        <v>Arista</v>
      </c>
      <c r="AN1199" s="23" t="s">
        <v>1432</v>
      </c>
      <c r="AT1199" s="44"/>
      <c r="AU1199" s="44"/>
      <c r="BD1199" s="23" t="s">
        <v>182</v>
      </c>
      <c r="BE1199" s="1" t="s">
        <v>183</v>
      </c>
    </row>
    <row r="1200" customFormat="false" ht="15" hidden="false" customHeight="true" outlineLevel="0" collapsed="false">
      <c r="A1200" s="23" t="s">
        <v>4944</v>
      </c>
      <c r="B1200" s="23" t="s">
        <v>4945</v>
      </c>
      <c r="C1200" s="40" t="s">
        <v>177</v>
      </c>
      <c r="D1200" s="23" t="s">
        <v>82</v>
      </c>
      <c r="E1200" s="23" t="s">
        <v>4942</v>
      </c>
      <c r="F1200" s="23" t="s">
        <v>4946</v>
      </c>
      <c r="G1200" s="23" t="n">
        <v>61</v>
      </c>
      <c r="H1200" s="23" t="n">
        <v>32</v>
      </c>
      <c r="I1200" s="41" t="s">
        <v>188</v>
      </c>
      <c r="J1200" s="23" t="s">
        <v>1431</v>
      </c>
      <c r="K1200" s="23" t="n">
        <v>0</v>
      </c>
      <c r="L1200" s="23" t="n">
        <v>26</v>
      </c>
      <c r="M1200" s="23" t="n">
        <v>236</v>
      </c>
      <c r="N1200" s="23" t="n">
        <v>128</v>
      </c>
      <c r="O1200" s="23" t="n">
        <f aca="false">K1200+L1200</f>
        <v>26</v>
      </c>
      <c r="P1200" s="23" t="n">
        <f aca="false">K1200+L1200+M1200+N1200</f>
        <v>390</v>
      </c>
      <c r="Q1200" s="23" t="n">
        <v>263</v>
      </c>
      <c r="R1200" s="23" t="n">
        <v>103</v>
      </c>
      <c r="S1200" s="23" t="n">
        <v>56</v>
      </c>
      <c r="T1200" s="23" t="n">
        <v>28</v>
      </c>
      <c r="U1200" s="42" t="n">
        <f aca="false">IF(I1200="delivery",O1200-SUM(Q1200+R1200),IF(I1200="PO",P1200-SUM(Q1200:R1200)))</f>
        <v>24</v>
      </c>
      <c r="V1200" s="43" t="n">
        <v>18.65</v>
      </c>
      <c r="W1200" s="43"/>
      <c r="X1200" s="43" t="n">
        <f aca="false">W1200-V1200</f>
        <v>-18.65</v>
      </c>
      <c r="Z1200" s="44"/>
      <c r="AA1200" s="44"/>
      <c r="AM1200" s="23" t="str">
        <f aca="false">D1200</f>
        <v>Arista</v>
      </c>
      <c r="AN1200" s="23" t="s">
        <v>1432</v>
      </c>
      <c r="AT1200" s="44"/>
      <c r="AU1200" s="44"/>
      <c r="BD1200" s="23" t="s">
        <v>182</v>
      </c>
      <c r="BE1200" s="1" t="s">
        <v>183</v>
      </c>
    </row>
    <row r="1201" customFormat="false" ht="15" hidden="false" customHeight="true" outlineLevel="0" collapsed="false">
      <c r="A1201" s="23" t="s">
        <v>4947</v>
      </c>
      <c r="B1201" s="23" t="s">
        <v>4948</v>
      </c>
      <c r="C1201" s="40" t="s">
        <v>177</v>
      </c>
      <c r="D1201" s="23" t="s">
        <v>82</v>
      </c>
      <c r="E1201" s="23" t="s">
        <v>4949</v>
      </c>
      <c r="F1201" s="23" t="s">
        <v>4950</v>
      </c>
      <c r="G1201" s="23" t="n">
        <v>61</v>
      </c>
      <c r="H1201" s="23" t="n">
        <v>16</v>
      </c>
      <c r="I1201" s="41" t="s">
        <v>188</v>
      </c>
      <c r="J1201" s="23" t="s">
        <v>1431</v>
      </c>
      <c r="K1201" s="23" t="n">
        <v>1244</v>
      </c>
      <c r="L1201" s="23" t="n">
        <v>50</v>
      </c>
      <c r="M1201" s="23" t="n">
        <v>0</v>
      </c>
      <c r="N1201" s="23" t="n">
        <v>0</v>
      </c>
      <c r="O1201" s="23" t="n">
        <f aca="false">K1201+L1201</f>
        <v>1294</v>
      </c>
      <c r="P1201" s="23" t="n">
        <f aca="false">K1201+L1201+M1201+N1201</f>
        <v>1294</v>
      </c>
      <c r="Q1201" s="23" t="n">
        <v>98</v>
      </c>
      <c r="R1201" s="23" t="n">
        <v>0</v>
      </c>
      <c r="S1201" s="23" t="n">
        <v>0</v>
      </c>
      <c r="T1201" s="23" t="n">
        <v>0</v>
      </c>
      <c r="U1201" s="42" t="n">
        <f aca="false">IF(I1201="delivery",O1201-SUM(Q1201+R1201),IF(I1201="PO",P1201-SUM(Q1201:R1201)))</f>
        <v>1196</v>
      </c>
      <c r="V1201" s="43" t="n">
        <v>36.18</v>
      </c>
      <c r="W1201" s="43"/>
      <c r="X1201" s="43" t="n">
        <f aca="false">W1201-V1201</f>
        <v>-36.18</v>
      </c>
      <c r="Z1201" s="44"/>
      <c r="AA1201" s="44"/>
      <c r="AM1201" s="23" t="str">
        <f aca="false">D1201</f>
        <v>Arista</v>
      </c>
      <c r="AN1201" s="23" t="s">
        <v>1432</v>
      </c>
      <c r="AT1201" s="44"/>
      <c r="AU1201" s="44"/>
      <c r="BD1201" s="23" t="s">
        <v>182</v>
      </c>
      <c r="BE1201" s="1" t="s">
        <v>183</v>
      </c>
    </row>
    <row r="1202" customFormat="false" ht="15" hidden="false" customHeight="true" outlineLevel="0" collapsed="false">
      <c r="A1202" s="23" t="s">
        <v>4951</v>
      </c>
      <c r="B1202" s="23" t="s">
        <v>4952</v>
      </c>
      <c r="C1202" s="40" t="s">
        <v>177</v>
      </c>
      <c r="D1202" s="23" t="s">
        <v>82</v>
      </c>
      <c r="E1202" s="23" t="s">
        <v>4953</v>
      </c>
      <c r="F1202" s="23" t="s">
        <v>4954</v>
      </c>
      <c r="G1202" s="23" t="n">
        <v>86</v>
      </c>
      <c r="H1202" s="23" t="n">
        <v>24</v>
      </c>
      <c r="I1202" s="41" t="s">
        <v>188</v>
      </c>
      <c r="J1202" s="23" t="s">
        <v>1431</v>
      </c>
      <c r="K1202" s="23" t="n">
        <v>4302</v>
      </c>
      <c r="L1202" s="23" t="n">
        <v>128</v>
      </c>
      <c r="M1202" s="23" t="n">
        <v>0</v>
      </c>
      <c r="N1202" s="23" t="n">
        <v>0</v>
      </c>
      <c r="O1202" s="23" t="n">
        <f aca="false">K1202+L1202</f>
        <v>4430</v>
      </c>
      <c r="P1202" s="23" t="n">
        <f aca="false">K1202+L1202+M1202+N1202</f>
        <v>4430</v>
      </c>
      <c r="Q1202" s="23" t="n">
        <v>165</v>
      </c>
      <c r="R1202" s="23" t="n">
        <v>103</v>
      </c>
      <c r="S1202" s="23" t="n">
        <v>56</v>
      </c>
      <c r="T1202" s="23" t="n">
        <v>28</v>
      </c>
      <c r="U1202" s="42" t="n">
        <f aca="false">IF(I1202="delivery",O1202-SUM(Q1202+R1202),IF(I1202="PO",P1202-SUM(Q1202:R1202)))</f>
        <v>4162</v>
      </c>
      <c r="V1202" s="43" t="n">
        <v>33.23</v>
      </c>
      <c r="W1202" s="43"/>
      <c r="X1202" s="43" t="n">
        <f aca="false">W1202-V1202</f>
        <v>-33.23</v>
      </c>
      <c r="Z1202" s="44"/>
      <c r="AA1202" s="44"/>
      <c r="AM1202" s="23" t="str">
        <f aca="false">D1202</f>
        <v>Arista</v>
      </c>
      <c r="AN1202" s="23" t="s">
        <v>1432</v>
      </c>
      <c r="AT1202" s="44"/>
      <c r="AU1202" s="44"/>
      <c r="BD1202" s="23" t="s">
        <v>182</v>
      </c>
      <c r="BE1202" s="1" t="s">
        <v>183</v>
      </c>
    </row>
    <row r="1203" customFormat="false" ht="15" hidden="false" customHeight="true" outlineLevel="0" collapsed="false">
      <c r="A1203" s="23" t="s">
        <v>4955</v>
      </c>
      <c r="B1203" s="23" t="s">
        <v>4956</v>
      </c>
      <c r="C1203" s="40" t="s">
        <v>177</v>
      </c>
      <c r="D1203" s="23" t="s">
        <v>1471</v>
      </c>
      <c r="E1203" s="23" t="s">
        <v>4957</v>
      </c>
      <c r="F1203" s="23" t="s">
        <v>4958</v>
      </c>
      <c r="G1203" s="23" t="n">
        <v>61</v>
      </c>
      <c r="H1203" s="23" t="n">
        <v>2000</v>
      </c>
      <c r="I1203" s="41" t="s">
        <v>188</v>
      </c>
      <c r="K1203" s="23" t="n">
        <v>0</v>
      </c>
      <c r="L1203" s="23" t="n">
        <v>4440</v>
      </c>
      <c r="M1203" s="23" t="n">
        <v>0</v>
      </c>
      <c r="N1203" s="23" t="n">
        <v>0</v>
      </c>
      <c r="O1203" s="23" t="n">
        <f aca="false">K1203+L1203</f>
        <v>4440</v>
      </c>
      <c r="P1203" s="23" t="n">
        <f aca="false">K1203+L1203+M1203+N1203</f>
        <v>4440</v>
      </c>
      <c r="Q1203" s="23" t="n">
        <v>0</v>
      </c>
      <c r="R1203" s="23" t="n">
        <v>0</v>
      </c>
      <c r="S1203" s="23" t="n">
        <v>0</v>
      </c>
      <c r="T1203" s="23" t="n">
        <v>0</v>
      </c>
      <c r="U1203" s="42" t="n">
        <f aca="false">IF(I1203="delivery",O1203-SUM(Q1203+R1203),IF(I1203="PO",P1203-SUM(Q1203:R1203)))</f>
        <v>4440</v>
      </c>
      <c r="V1203" s="43" t="n">
        <v>0.98</v>
      </c>
      <c r="W1203" s="43"/>
      <c r="X1203" s="43" t="n">
        <f aca="false">W1203-V1203</f>
        <v>-0.98</v>
      </c>
      <c r="Z1203" s="44"/>
      <c r="AA1203" s="44"/>
      <c r="AM1203" s="23" t="str">
        <f aca="false">D1203</f>
        <v>Sanmina</v>
      </c>
      <c r="AN1203" s="23" t="s">
        <v>1474</v>
      </c>
      <c r="AT1203" s="44"/>
      <c r="AU1203" s="44"/>
      <c r="BD1203" s="23" t="s">
        <v>182</v>
      </c>
      <c r="BE1203" s="1" t="s">
        <v>183</v>
      </c>
    </row>
    <row r="1204" customFormat="false" ht="15" hidden="false" customHeight="true" outlineLevel="0" collapsed="false">
      <c r="A1204" s="23" t="s">
        <v>4959</v>
      </c>
      <c r="B1204" s="23" t="s">
        <v>4960</v>
      </c>
      <c r="C1204" s="40" t="s">
        <v>177</v>
      </c>
      <c r="D1204" s="23" t="s">
        <v>82</v>
      </c>
      <c r="E1204" s="23" t="s">
        <v>4961</v>
      </c>
      <c r="F1204" s="23" t="s">
        <v>4962</v>
      </c>
      <c r="G1204" s="23" t="n">
        <v>61</v>
      </c>
      <c r="H1204" s="23" t="n">
        <v>100</v>
      </c>
      <c r="I1204" s="41" t="s">
        <v>188</v>
      </c>
      <c r="J1204" s="23" t="s">
        <v>4963</v>
      </c>
      <c r="K1204" s="23" t="n">
        <v>0</v>
      </c>
      <c r="L1204" s="23" t="n">
        <v>1862</v>
      </c>
      <c r="M1204" s="23" t="n">
        <v>0</v>
      </c>
      <c r="N1204" s="23" t="n">
        <v>0</v>
      </c>
      <c r="O1204" s="23" t="n">
        <f aca="false">K1204+L1204</f>
        <v>1862</v>
      </c>
      <c r="P1204" s="23" t="n">
        <f aca="false">K1204+L1204+M1204+N1204</f>
        <v>1862</v>
      </c>
      <c r="Q1204" s="23" t="n">
        <v>0</v>
      </c>
      <c r="R1204" s="23" t="n">
        <v>0</v>
      </c>
      <c r="S1204" s="23" t="n">
        <v>0</v>
      </c>
      <c r="T1204" s="23" t="n">
        <v>0</v>
      </c>
      <c r="U1204" s="42" t="n">
        <f aca="false">IF(I1204="delivery",O1204-SUM(Q1204+R1204),IF(I1204="PO",P1204-SUM(Q1204:R1204)))</f>
        <v>1862</v>
      </c>
      <c r="V1204" s="43" t="n">
        <v>0.89</v>
      </c>
      <c r="W1204" s="43"/>
      <c r="X1204" s="43" t="n">
        <f aca="false">W1204-V1204</f>
        <v>-0.89</v>
      </c>
      <c r="Z1204" s="44"/>
      <c r="AA1204" s="44"/>
      <c r="AM1204" s="23" t="str">
        <f aca="false">D1204</f>
        <v>Arista</v>
      </c>
      <c r="AN1204" s="23" t="s">
        <v>1432</v>
      </c>
      <c r="AT1204" s="44"/>
      <c r="AU1204" s="44"/>
      <c r="BD1204" s="23" t="s">
        <v>182</v>
      </c>
      <c r="BE1204" s="1" t="s">
        <v>183</v>
      </c>
    </row>
    <row r="1205" customFormat="false" ht="15" hidden="false" customHeight="true" outlineLevel="0" collapsed="false">
      <c r="A1205" s="23" t="s">
        <v>4964</v>
      </c>
      <c r="B1205" s="23" t="s">
        <v>4965</v>
      </c>
      <c r="C1205" s="40" t="s">
        <v>177</v>
      </c>
      <c r="D1205" s="23" t="s">
        <v>82</v>
      </c>
      <c r="E1205" s="23" t="s">
        <v>4966</v>
      </c>
      <c r="F1205" s="23" t="s">
        <v>4967</v>
      </c>
      <c r="G1205" s="23" t="n">
        <v>61</v>
      </c>
      <c r="H1205" s="23" t="n">
        <v>100</v>
      </c>
      <c r="I1205" s="41" t="s">
        <v>188</v>
      </c>
      <c r="J1205" s="23" t="s">
        <v>4963</v>
      </c>
      <c r="K1205" s="23" t="n">
        <v>0</v>
      </c>
      <c r="L1205" s="23" t="n">
        <v>1869</v>
      </c>
      <c r="M1205" s="23" t="n">
        <v>0</v>
      </c>
      <c r="N1205" s="23" t="n">
        <v>0</v>
      </c>
      <c r="O1205" s="23" t="n">
        <f aca="false">K1205+L1205</f>
        <v>1869</v>
      </c>
      <c r="P1205" s="23" t="n">
        <f aca="false">K1205+L1205+M1205+N1205</f>
        <v>1869</v>
      </c>
      <c r="Q1205" s="23" t="n">
        <v>0</v>
      </c>
      <c r="R1205" s="23" t="n">
        <v>0</v>
      </c>
      <c r="S1205" s="23" t="n">
        <v>0</v>
      </c>
      <c r="T1205" s="23" t="n">
        <v>0</v>
      </c>
      <c r="U1205" s="42" t="n">
        <f aca="false">IF(I1205="delivery",O1205-SUM(Q1205+R1205),IF(I1205="PO",P1205-SUM(Q1205:R1205)))</f>
        <v>1869</v>
      </c>
      <c r="V1205" s="43" t="n">
        <v>0.59</v>
      </c>
      <c r="W1205" s="43"/>
      <c r="X1205" s="43" t="n">
        <f aca="false">W1205-V1205</f>
        <v>-0.59</v>
      </c>
      <c r="Z1205" s="44"/>
      <c r="AA1205" s="44"/>
      <c r="AM1205" s="23" t="str">
        <f aca="false">D1205</f>
        <v>Arista</v>
      </c>
      <c r="AN1205" s="23" t="s">
        <v>1432</v>
      </c>
      <c r="AT1205" s="44"/>
      <c r="AU1205" s="44"/>
      <c r="BD1205" s="23" t="s">
        <v>182</v>
      </c>
      <c r="BE1205" s="1" t="s">
        <v>183</v>
      </c>
    </row>
    <row r="1206" customFormat="false" ht="15" hidden="false" customHeight="true" outlineLevel="0" collapsed="false">
      <c r="A1206" s="23" t="s">
        <v>4968</v>
      </c>
      <c r="B1206" s="23" t="s">
        <v>4969</v>
      </c>
      <c r="C1206" s="40" t="s">
        <v>177</v>
      </c>
      <c r="D1206" s="23" t="s">
        <v>1471</v>
      </c>
      <c r="E1206" s="23" t="s">
        <v>4970</v>
      </c>
      <c r="F1206" s="23" t="s">
        <v>4971</v>
      </c>
      <c r="G1206" s="23" t="n">
        <v>53</v>
      </c>
      <c r="H1206" s="23" t="n">
        <v>1800</v>
      </c>
      <c r="I1206" s="41" t="s">
        <v>180</v>
      </c>
      <c r="K1206" s="23" t="n">
        <v>0</v>
      </c>
      <c r="L1206" s="23" t="n">
        <v>6048</v>
      </c>
      <c r="M1206" s="23" t="n">
        <v>0</v>
      </c>
      <c r="N1206" s="23" t="n">
        <v>0</v>
      </c>
      <c r="O1206" s="23" t="n">
        <f aca="false">K1206+L1206</f>
        <v>6048</v>
      </c>
      <c r="P1206" s="23" t="n">
        <f aca="false">K1206+L1206+M1206+N1206</f>
        <v>6048</v>
      </c>
      <c r="Q1206" s="23" t="n">
        <v>5554</v>
      </c>
      <c r="R1206" s="23" t="n">
        <v>12172</v>
      </c>
      <c r="S1206" s="23" t="n">
        <v>12425</v>
      </c>
      <c r="T1206" s="23" t="n">
        <v>4162</v>
      </c>
      <c r="U1206" s="42" t="n">
        <f aca="false">IF(I1206="delivery",O1206-SUM(Q1206+R1206),IF(I1206="PO",P1206-SUM(Q1206:R1206)))</f>
        <v>-11678</v>
      </c>
      <c r="V1206" s="43" t="n">
        <v>0.57</v>
      </c>
      <c r="W1206" s="43"/>
      <c r="X1206" s="43" t="n">
        <f aca="false">W1206-V1206</f>
        <v>-0.57</v>
      </c>
      <c r="Z1206" s="44"/>
      <c r="AA1206" s="44"/>
      <c r="AM1206" s="23" t="str">
        <f aca="false">D1206</f>
        <v>Sanmina</v>
      </c>
      <c r="AN1206" s="23" t="s">
        <v>1474</v>
      </c>
      <c r="AT1206" s="44"/>
      <c r="AU1206" s="44"/>
      <c r="BD1206" s="23" t="s">
        <v>182</v>
      </c>
      <c r="BE1206" s="1" t="s">
        <v>183</v>
      </c>
    </row>
    <row r="1207" customFormat="false" ht="15" hidden="false" customHeight="true" outlineLevel="0" collapsed="false">
      <c r="A1207" s="23" t="s">
        <v>4972</v>
      </c>
      <c r="B1207" s="23" t="s">
        <v>4973</v>
      </c>
      <c r="C1207" s="40" t="s">
        <v>177</v>
      </c>
      <c r="D1207" s="23" t="s">
        <v>82</v>
      </c>
      <c r="E1207" s="23" t="s">
        <v>4974</v>
      </c>
      <c r="F1207" s="23" t="s">
        <v>4975</v>
      </c>
      <c r="G1207" s="23" t="n">
        <v>61</v>
      </c>
      <c r="H1207" s="23" t="n">
        <v>3600</v>
      </c>
      <c r="I1207" s="41" t="s">
        <v>188</v>
      </c>
      <c r="J1207" s="23" t="s">
        <v>1431</v>
      </c>
      <c r="K1207" s="23" t="n">
        <v>0</v>
      </c>
      <c r="L1207" s="23" t="n">
        <v>4890</v>
      </c>
      <c r="M1207" s="23" t="n">
        <v>8496</v>
      </c>
      <c r="N1207" s="23" t="n">
        <v>7200</v>
      </c>
      <c r="O1207" s="23" t="n">
        <f aca="false">K1207+L1207</f>
        <v>4890</v>
      </c>
      <c r="P1207" s="23" t="n">
        <f aca="false">K1207+L1207+M1207+N1207</f>
        <v>20586</v>
      </c>
      <c r="Q1207" s="23" t="n">
        <v>16056</v>
      </c>
      <c r="R1207" s="23" t="n">
        <v>6906</v>
      </c>
      <c r="S1207" s="23" t="n">
        <v>8128</v>
      </c>
      <c r="T1207" s="23" t="n">
        <v>2086</v>
      </c>
      <c r="U1207" s="42" t="n">
        <f aca="false">IF(I1207="delivery",O1207-SUM(Q1207+R1207),IF(I1207="PO",P1207-SUM(Q1207:R1207)))</f>
        <v>-2376</v>
      </c>
      <c r="V1207" s="43" t="n">
        <v>2.7</v>
      </c>
      <c r="W1207" s="43"/>
      <c r="X1207" s="43" t="n">
        <f aca="false">W1207-V1207</f>
        <v>-2.7</v>
      </c>
      <c r="Y1207" s="23" t="n">
        <v>2.7</v>
      </c>
      <c r="Z1207" s="44"/>
      <c r="AA1207" s="44"/>
      <c r="AM1207" s="23" t="str">
        <f aca="false">D1207</f>
        <v>Arista</v>
      </c>
      <c r="AN1207" s="23" t="s">
        <v>1432</v>
      </c>
      <c r="AT1207" s="44"/>
      <c r="AU1207" s="44"/>
      <c r="BD1207" s="23" t="s">
        <v>182</v>
      </c>
      <c r="BE1207" s="1" t="s">
        <v>183</v>
      </c>
    </row>
    <row r="1208" customFormat="false" ht="15" hidden="false" customHeight="true" outlineLevel="0" collapsed="false">
      <c r="A1208" s="23" t="s">
        <v>4976</v>
      </c>
      <c r="B1208" s="23" t="s">
        <v>4977</v>
      </c>
      <c r="C1208" s="40" t="s">
        <v>177</v>
      </c>
      <c r="D1208" s="23" t="s">
        <v>82</v>
      </c>
      <c r="E1208" s="23" t="s">
        <v>4978</v>
      </c>
      <c r="F1208" s="23" t="s">
        <v>4979</v>
      </c>
      <c r="G1208" s="23" t="n">
        <v>86</v>
      </c>
      <c r="H1208" s="23" t="n">
        <v>100</v>
      </c>
      <c r="I1208" s="41" t="s">
        <v>188</v>
      </c>
      <c r="J1208" s="23" t="s">
        <v>4736</v>
      </c>
      <c r="K1208" s="23" t="n">
        <v>0</v>
      </c>
      <c r="L1208" s="23" t="n">
        <v>8462</v>
      </c>
      <c r="M1208" s="23" t="n">
        <v>3600</v>
      </c>
      <c r="N1208" s="23" t="n">
        <v>2800</v>
      </c>
      <c r="O1208" s="23" t="n">
        <f aca="false">K1208+L1208</f>
        <v>8462</v>
      </c>
      <c r="P1208" s="23" t="n">
        <f aca="false">K1208+L1208+M1208+N1208</f>
        <v>14862</v>
      </c>
      <c r="Q1208" s="23" t="n">
        <v>10359</v>
      </c>
      <c r="R1208" s="23" t="n">
        <v>12057</v>
      </c>
      <c r="S1208" s="23" t="n">
        <v>12288</v>
      </c>
      <c r="T1208" s="23" t="n">
        <v>3096</v>
      </c>
      <c r="U1208" s="42" t="n">
        <f aca="false">IF(I1208="delivery",O1208-SUM(Q1208+R1208),IF(I1208="PO",P1208-SUM(Q1208:R1208)))</f>
        <v>-7554</v>
      </c>
      <c r="V1208" s="43" t="n">
        <v>0.56</v>
      </c>
      <c r="W1208" s="43"/>
      <c r="X1208" s="43" t="n">
        <f aca="false">W1208-V1208</f>
        <v>-0.56</v>
      </c>
      <c r="Y1208" s="23" t="n">
        <v>0.41834</v>
      </c>
      <c r="Z1208" s="44"/>
      <c r="AA1208" s="44"/>
      <c r="AM1208" s="23" t="str">
        <f aca="false">D1208</f>
        <v>Arista</v>
      </c>
      <c r="AN1208" s="23" t="s">
        <v>1432</v>
      </c>
      <c r="AT1208" s="44"/>
      <c r="AU1208" s="44"/>
      <c r="BD1208" s="23" t="s">
        <v>182</v>
      </c>
      <c r="BE1208" s="1" t="s">
        <v>183</v>
      </c>
    </row>
    <row r="1209" customFormat="false" ht="15" hidden="false" customHeight="true" outlineLevel="0" collapsed="false">
      <c r="A1209" s="23" t="s">
        <v>4980</v>
      </c>
      <c r="B1209" s="23" t="s">
        <v>4981</v>
      </c>
      <c r="C1209" s="40" t="s">
        <v>177</v>
      </c>
      <c r="D1209" s="23" t="s">
        <v>1471</v>
      </c>
      <c r="E1209" s="23" t="s">
        <v>4982</v>
      </c>
      <c r="F1209" s="23" t="s">
        <v>4983</v>
      </c>
      <c r="G1209" s="23" t="n">
        <v>53</v>
      </c>
      <c r="H1209" s="23" t="n">
        <v>1400</v>
      </c>
      <c r="I1209" s="41" t="s">
        <v>188</v>
      </c>
      <c r="K1209" s="23" t="n">
        <v>0</v>
      </c>
      <c r="L1209" s="23" t="n">
        <v>1614</v>
      </c>
      <c r="M1209" s="23" t="n">
        <v>0</v>
      </c>
      <c r="N1209" s="23" t="n">
        <v>0</v>
      </c>
      <c r="O1209" s="23" t="n">
        <f aca="false">K1209+L1209</f>
        <v>1614</v>
      </c>
      <c r="P1209" s="23" t="n">
        <f aca="false">K1209+L1209+M1209+N1209</f>
        <v>1614</v>
      </c>
      <c r="Q1209" s="23" t="n">
        <v>235</v>
      </c>
      <c r="R1209" s="23" t="n">
        <v>580</v>
      </c>
      <c r="S1209" s="23" t="n">
        <v>510</v>
      </c>
      <c r="T1209" s="23" t="n">
        <v>2904</v>
      </c>
      <c r="U1209" s="42" t="n">
        <f aca="false">IF(I1209="delivery",O1209-SUM(Q1209+R1209),IF(I1209="PO",P1209-SUM(Q1209:R1209)))</f>
        <v>799</v>
      </c>
      <c r="V1209" s="43" t="n">
        <v>0.98</v>
      </c>
      <c r="W1209" s="43"/>
      <c r="X1209" s="43" t="n">
        <f aca="false">W1209-V1209</f>
        <v>-0.98</v>
      </c>
      <c r="Z1209" s="44"/>
      <c r="AA1209" s="44"/>
      <c r="AM1209" s="23" t="str">
        <f aca="false">D1209</f>
        <v>Sanmina</v>
      </c>
      <c r="AN1209" s="23" t="s">
        <v>1474</v>
      </c>
      <c r="AT1209" s="44"/>
      <c r="AU1209" s="44"/>
      <c r="BD1209" s="23" t="s">
        <v>182</v>
      </c>
      <c r="BE1209" s="1" t="s">
        <v>183</v>
      </c>
    </row>
    <row r="1210" customFormat="false" ht="15" hidden="false" customHeight="true" outlineLevel="0" collapsed="false">
      <c r="A1210" s="23" t="s">
        <v>4984</v>
      </c>
      <c r="B1210" s="23" t="s">
        <v>4985</v>
      </c>
      <c r="C1210" s="40" t="s">
        <v>177</v>
      </c>
      <c r="D1210" s="23" t="s">
        <v>1471</v>
      </c>
      <c r="E1210" s="23" t="s">
        <v>4986</v>
      </c>
      <c r="F1210" s="23" t="s">
        <v>4987</v>
      </c>
      <c r="G1210" s="23" t="n">
        <v>33</v>
      </c>
      <c r="H1210" s="23" t="n">
        <v>125</v>
      </c>
      <c r="I1210" s="41" t="s">
        <v>180</v>
      </c>
      <c r="K1210" s="23" t="n">
        <v>0</v>
      </c>
      <c r="L1210" s="23" t="n">
        <v>9724</v>
      </c>
      <c r="M1210" s="23" t="n">
        <v>18000</v>
      </c>
      <c r="N1210" s="23" t="n">
        <v>0</v>
      </c>
      <c r="O1210" s="23" t="n">
        <f aca="false">K1210+L1210</f>
        <v>9724</v>
      </c>
      <c r="P1210" s="23" t="n">
        <f aca="false">K1210+L1210+M1210+N1210</f>
        <v>27724</v>
      </c>
      <c r="Q1210" s="23" t="n">
        <v>27000</v>
      </c>
      <c r="R1210" s="23" t="n">
        <v>19569</v>
      </c>
      <c r="S1210" s="23" t="n">
        <v>21343</v>
      </c>
      <c r="T1210" s="23" t="n">
        <v>7179</v>
      </c>
      <c r="U1210" s="42" t="n">
        <f aca="false">IF(I1210="delivery",O1210-SUM(Q1210+R1210),IF(I1210="PO",P1210-SUM(Q1210:R1210)))</f>
        <v>-36845</v>
      </c>
      <c r="V1210" s="43" t="n">
        <v>0.13</v>
      </c>
      <c r="W1210" s="43"/>
      <c r="X1210" s="43" t="n">
        <f aca="false">W1210-V1210</f>
        <v>-0.13</v>
      </c>
      <c r="Z1210" s="44"/>
      <c r="AA1210" s="44"/>
      <c r="AM1210" s="23" t="str">
        <f aca="false">D1210</f>
        <v>Sanmina</v>
      </c>
      <c r="AN1210" s="23" t="s">
        <v>1474</v>
      </c>
      <c r="AT1210" s="44"/>
      <c r="AU1210" s="44"/>
      <c r="BD1210" s="23" t="s">
        <v>182</v>
      </c>
      <c r="BE1210" s="1" t="s">
        <v>183</v>
      </c>
    </row>
    <row r="1211" customFormat="false" ht="15" hidden="false" customHeight="true" outlineLevel="0" collapsed="false">
      <c r="A1211" s="23" t="s">
        <v>4988</v>
      </c>
      <c r="B1211" s="23" t="s">
        <v>4989</v>
      </c>
      <c r="C1211" s="40" t="s">
        <v>177</v>
      </c>
      <c r="D1211" s="23" t="s">
        <v>1471</v>
      </c>
      <c r="E1211" s="23" t="s">
        <v>4990</v>
      </c>
      <c r="F1211" s="23" t="s">
        <v>4991</v>
      </c>
      <c r="G1211" s="23" t="n">
        <v>33</v>
      </c>
      <c r="H1211" s="23" t="n">
        <v>125</v>
      </c>
      <c r="I1211" s="41" t="s">
        <v>188</v>
      </c>
      <c r="K1211" s="23" t="n">
        <v>0</v>
      </c>
      <c r="L1211" s="23" t="n">
        <v>521</v>
      </c>
      <c r="M1211" s="23" t="n">
        <v>0</v>
      </c>
      <c r="N1211" s="23" t="n">
        <v>0</v>
      </c>
      <c r="O1211" s="23" t="n">
        <f aca="false">K1211+L1211</f>
        <v>521</v>
      </c>
      <c r="P1211" s="23" t="n">
        <f aca="false">K1211+L1211+M1211+N1211</f>
        <v>521</v>
      </c>
      <c r="Q1211" s="23" t="n">
        <v>55</v>
      </c>
      <c r="R1211" s="23" t="n">
        <v>0</v>
      </c>
      <c r="S1211" s="23" t="n">
        <v>40</v>
      </c>
      <c r="T1211" s="23" t="n">
        <v>20</v>
      </c>
      <c r="U1211" s="42" t="n">
        <f aca="false">IF(I1211="delivery",O1211-SUM(Q1211+R1211),IF(I1211="PO",P1211-SUM(Q1211:R1211)))</f>
        <v>466</v>
      </c>
      <c r="V1211" s="43" t="n">
        <v>0.173</v>
      </c>
      <c r="W1211" s="43"/>
      <c r="X1211" s="43" t="n">
        <f aca="false">W1211-V1211</f>
        <v>-0.173</v>
      </c>
      <c r="Y1211" s="23" t="n">
        <v>0.173</v>
      </c>
      <c r="Z1211" s="44"/>
      <c r="AA1211" s="44"/>
      <c r="AM1211" s="23" t="str">
        <f aca="false">D1211</f>
        <v>Sanmina</v>
      </c>
      <c r="AN1211" s="23" t="s">
        <v>1474</v>
      </c>
      <c r="AT1211" s="44"/>
      <c r="AU1211" s="44"/>
      <c r="BD1211" s="23" t="s">
        <v>182</v>
      </c>
      <c r="BE1211" s="1" t="s">
        <v>183</v>
      </c>
    </row>
    <row r="1212" customFormat="false" ht="15" hidden="false" customHeight="true" outlineLevel="0" collapsed="false">
      <c r="A1212" s="23" t="s">
        <v>4992</v>
      </c>
      <c r="B1212" s="23" t="s">
        <v>4993</v>
      </c>
      <c r="C1212" s="40" t="s">
        <v>177</v>
      </c>
      <c r="D1212" s="23" t="s">
        <v>82</v>
      </c>
      <c r="E1212" s="23" t="s">
        <v>4994</v>
      </c>
      <c r="F1212" s="23" t="s">
        <v>4995</v>
      </c>
      <c r="G1212" s="23" t="n">
        <v>51</v>
      </c>
      <c r="H1212" s="23" t="n">
        <v>450</v>
      </c>
      <c r="I1212" s="41" t="s">
        <v>180</v>
      </c>
      <c r="J1212" s="23" t="s">
        <v>4718</v>
      </c>
      <c r="K1212" s="23" t="n">
        <v>0</v>
      </c>
      <c r="L1212" s="23" t="n">
        <v>2192</v>
      </c>
      <c r="M1212" s="23" t="n">
        <v>4032</v>
      </c>
      <c r="N1212" s="23" t="n">
        <v>0</v>
      </c>
      <c r="O1212" s="23" t="n">
        <f aca="false">K1212+L1212</f>
        <v>2192</v>
      </c>
      <c r="P1212" s="23" t="n">
        <f aca="false">K1212+L1212+M1212+N1212</f>
        <v>6224</v>
      </c>
      <c r="Q1212" s="23" t="n">
        <v>5302</v>
      </c>
      <c r="R1212" s="23" t="n">
        <v>2693</v>
      </c>
      <c r="S1212" s="23" t="n">
        <v>2763</v>
      </c>
      <c r="T1212" s="23" t="n">
        <v>867</v>
      </c>
      <c r="U1212" s="42" t="n">
        <f aca="false">IF(I1212="delivery",O1212-SUM(Q1212+R1212),IF(I1212="PO",P1212-SUM(Q1212:R1212)))</f>
        <v>-5803</v>
      </c>
      <c r="V1212" s="43" t="n">
        <v>3.5</v>
      </c>
      <c r="W1212" s="43"/>
      <c r="X1212" s="43" t="n">
        <f aca="false">W1212-V1212</f>
        <v>-3.5</v>
      </c>
      <c r="Y1212" s="23" t="n">
        <v>4.55</v>
      </c>
      <c r="Z1212" s="44"/>
      <c r="AA1212" s="44"/>
      <c r="AM1212" s="23" t="str">
        <f aca="false">D1212</f>
        <v>Arista</v>
      </c>
      <c r="AN1212" s="23" t="s">
        <v>1432</v>
      </c>
      <c r="AT1212" s="44"/>
      <c r="AU1212" s="44"/>
      <c r="BD1212" s="23" t="s">
        <v>182</v>
      </c>
      <c r="BE1212" s="1" t="s">
        <v>183</v>
      </c>
    </row>
    <row r="1213" customFormat="false" ht="15" hidden="false" customHeight="true" outlineLevel="0" collapsed="false">
      <c r="A1213" s="23" t="s">
        <v>4996</v>
      </c>
      <c r="B1213" s="23" t="s">
        <v>4997</v>
      </c>
      <c r="C1213" s="40" t="s">
        <v>177</v>
      </c>
      <c r="D1213" s="23" t="s">
        <v>82</v>
      </c>
      <c r="E1213" s="23" t="s">
        <v>4998</v>
      </c>
      <c r="F1213" s="23" t="s">
        <v>4999</v>
      </c>
      <c r="G1213" s="23" t="n">
        <v>61</v>
      </c>
      <c r="H1213" s="23" t="n">
        <v>486</v>
      </c>
      <c r="I1213" s="41" t="s">
        <v>188</v>
      </c>
      <c r="J1213" s="23" t="s">
        <v>4731</v>
      </c>
      <c r="K1213" s="23" t="n">
        <v>0</v>
      </c>
      <c r="L1213" s="23" t="n">
        <v>533</v>
      </c>
      <c r="M1213" s="23" t="n">
        <v>1620</v>
      </c>
      <c r="N1213" s="23" t="n">
        <v>486</v>
      </c>
      <c r="O1213" s="23" t="n">
        <f aca="false">K1213+L1213</f>
        <v>533</v>
      </c>
      <c r="P1213" s="23" t="n">
        <f aca="false">K1213+L1213+M1213+N1213</f>
        <v>2639</v>
      </c>
      <c r="Q1213" s="23" t="n">
        <v>55</v>
      </c>
      <c r="R1213" s="23" t="n">
        <v>2005</v>
      </c>
      <c r="S1213" s="23" t="n">
        <v>1387</v>
      </c>
      <c r="T1213" s="23" t="n">
        <v>520</v>
      </c>
      <c r="U1213" s="42" t="n">
        <f aca="false">IF(I1213="delivery",O1213-SUM(Q1213+R1213),IF(I1213="PO",P1213-SUM(Q1213:R1213)))</f>
        <v>579</v>
      </c>
      <c r="V1213" s="43" t="n">
        <v>6.205</v>
      </c>
      <c r="W1213" s="43"/>
      <c r="X1213" s="43" t="n">
        <f aca="false">W1213-V1213</f>
        <v>-6.205</v>
      </c>
      <c r="Y1213" s="23" t="n">
        <v>6.43</v>
      </c>
      <c r="Z1213" s="44"/>
      <c r="AA1213" s="44"/>
      <c r="AM1213" s="23" t="str">
        <f aca="false">D1213</f>
        <v>Arista</v>
      </c>
      <c r="AN1213" s="23" t="s">
        <v>1432</v>
      </c>
      <c r="AT1213" s="44"/>
      <c r="AU1213" s="44"/>
      <c r="BD1213" s="23" t="s">
        <v>182</v>
      </c>
      <c r="BE1213" s="1" t="s">
        <v>183</v>
      </c>
    </row>
    <row r="1214" customFormat="false" ht="15" hidden="false" customHeight="true" outlineLevel="0" collapsed="false">
      <c r="A1214" s="23" t="s">
        <v>5000</v>
      </c>
      <c r="B1214" s="23" t="s">
        <v>5001</v>
      </c>
      <c r="C1214" s="40" t="s">
        <v>177</v>
      </c>
      <c r="D1214" s="23" t="s">
        <v>82</v>
      </c>
      <c r="E1214" s="23" t="s">
        <v>5002</v>
      </c>
      <c r="F1214" s="23" t="s">
        <v>5003</v>
      </c>
      <c r="G1214" s="23" t="n">
        <v>71</v>
      </c>
      <c r="H1214" s="23" t="n">
        <v>525</v>
      </c>
      <c r="I1214" s="41" t="s">
        <v>180</v>
      </c>
      <c r="J1214" s="23" t="s">
        <v>1442</v>
      </c>
      <c r="K1214" s="23" t="n">
        <v>0</v>
      </c>
      <c r="L1214" s="23" t="n">
        <v>5681</v>
      </c>
      <c r="M1214" s="23" t="n">
        <v>1575</v>
      </c>
      <c r="N1214" s="23" t="n">
        <v>0</v>
      </c>
      <c r="O1214" s="23" t="n">
        <f aca="false">K1214+L1214</f>
        <v>5681</v>
      </c>
      <c r="P1214" s="23" t="n">
        <f aca="false">K1214+L1214+M1214+N1214</f>
        <v>7256</v>
      </c>
      <c r="Q1214" s="23" t="n">
        <v>7491</v>
      </c>
      <c r="R1214" s="23" t="n">
        <v>3308</v>
      </c>
      <c r="S1214" s="23" t="n">
        <v>5982</v>
      </c>
      <c r="T1214" s="23" t="n">
        <v>1674</v>
      </c>
      <c r="U1214" s="42" t="n">
        <f aca="false">IF(I1214="delivery",O1214-SUM(Q1214+R1214),IF(I1214="PO",P1214-SUM(Q1214:R1214)))</f>
        <v>-5118</v>
      </c>
      <c r="V1214" s="43" t="n">
        <v>0.89</v>
      </c>
      <c r="W1214" s="43"/>
      <c r="X1214" s="43" t="n">
        <f aca="false">W1214-V1214</f>
        <v>-0.89</v>
      </c>
      <c r="Y1214" s="23" t="n">
        <v>0.89</v>
      </c>
      <c r="Z1214" s="44"/>
      <c r="AA1214" s="44"/>
      <c r="AM1214" s="23" t="str">
        <f aca="false">D1214</f>
        <v>Arista</v>
      </c>
      <c r="AN1214" s="23" t="s">
        <v>1432</v>
      </c>
      <c r="AT1214" s="44"/>
      <c r="AU1214" s="44"/>
      <c r="BD1214" s="23" t="s">
        <v>182</v>
      </c>
      <c r="BE1214" s="1" t="s">
        <v>183</v>
      </c>
    </row>
    <row r="1215" customFormat="false" ht="15" hidden="false" customHeight="true" outlineLevel="0" collapsed="false">
      <c r="A1215" s="23" t="s">
        <v>5004</v>
      </c>
      <c r="B1215" s="23" t="s">
        <v>5005</v>
      </c>
      <c r="C1215" s="40" t="s">
        <v>177</v>
      </c>
      <c r="D1215" s="23" t="s">
        <v>82</v>
      </c>
      <c r="E1215" s="23" t="s">
        <v>5006</v>
      </c>
      <c r="F1215" s="23" t="s">
        <v>5007</v>
      </c>
      <c r="G1215" s="23" t="n">
        <v>61</v>
      </c>
      <c r="H1215" s="23" t="n">
        <v>480</v>
      </c>
      <c r="I1215" s="41" t="s">
        <v>188</v>
      </c>
      <c r="J1215" s="23" t="s">
        <v>5008</v>
      </c>
      <c r="K1215" s="23" t="n">
        <v>0</v>
      </c>
      <c r="L1215" s="23" t="n">
        <v>4034</v>
      </c>
      <c r="M1215" s="23" t="n">
        <v>2880</v>
      </c>
      <c r="N1215" s="23" t="n">
        <v>1440</v>
      </c>
      <c r="O1215" s="23" t="n">
        <f aca="false">K1215+L1215</f>
        <v>4034</v>
      </c>
      <c r="P1215" s="23" t="n">
        <f aca="false">K1215+L1215+M1215+N1215</f>
        <v>8354</v>
      </c>
      <c r="Q1215" s="23" t="n">
        <v>7282</v>
      </c>
      <c r="R1215" s="23" t="n">
        <v>3843</v>
      </c>
      <c r="S1215" s="23" t="n">
        <v>4344</v>
      </c>
      <c r="T1215" s="23" t="n">
        <v>998</v>
      </c>
      <c r="U1215" s="42" t="n">
        <f aca="false">IF(I1215="delivery",O1215-SUM(Q1215+R1215),IF(I1215="PO",P1215-SUM(Q1215:R1215)))</f>
        <v>-2771</v>
      </c>
      <c r="V1215" s="43" t="n">
        <v>4.346</v>
      </c>
      <c r="W1215" s="43"/>
      <c r="X1215" s="43" t="n">
        <f aca="false">W1215-V1215</f>
        <v>-4.346</v>
      </c>
      <c r="Z1215" s="44"/>
      <c r="AA1215" s="44"/>
      <c r="AM1215" s="23" t="str">
        <f aca="false">D1215</f>
        <v>Arista</v>
      </c>
      <c r="AN1215" s="23" t="s">
        <v>1432</v>
      </c>
      <c r="AT1215" s="44"/>
      <c r="AU1215" s="44"/>
      <c r="BD1215" s="23" t="s">
        <v>182</v>
      </c>
      <c r="BE1215" s="1" t="s">
        <v>183</v>
      </c>
    </row>
    <row r="1216" customFormat="false" ht="15" hidden="false" customHeight="true" outlineLevel="0" collapsed="false">
      <c r="A1216" s="23" t="s">
        <v>5009</v>
      </c>
      <c r="B1216" s="23" t="s">
        <v>5010</v>
      </c>
      <c r="C1216" s="40" t="s">
        <v>177</v>
      </c>
      <c r="D1216" s="23" t="s">
        <v>82</v>
      </c>
      <c r="E1216" s="23" t="s">
        <v>5011</v>
      </c>
      <c r="F1216" s="23" t="s">
        <v>5012</v>
      </c>
      <c r="G1216" s="23" t="n">
        <v>61</v>
      </c>
      <c r="H1216" s="23" t="n">
        <v>18</v>
      </c>
      <c r="I1216" s="41" t="s">
        <v>188</v>
      </c>
      <c r="J1216" s="23" t="s">
        <v>1431</v>
      </c>
      <c r="K1216" s="23" t="n">
        <v>0</v>
      </c>
      <c r="L1216" s="23" t="n">
        <v>12302</v>
      </c>
      <c r="M1216" s="23" t="n">
        <v>11728</v>
      </c>
      <c r="N1216" s="23" t="n">
        <v>357</v>
      </c>
      <c r="O1216" s="23" t="n">
        <f aca="false">K1216+L1216</f>
        <v>12302</v>
      </c>
      <c r="P1216" s="23" t="n">
        <f aca="false">K1216+L1216+M1216+N1216</f>
        <v>24387</v>
      </c>
      <c r="Q1216" s="23" t="n">
        <v>18712</v>
      </c>
      <c r="R1216" s="23" t="n">
        <v>6314</v>
      </c>
      <c r="S1216" s="23" t="n">
        <v>9427</v>
      </c>
      <c r="T1216" s="23" t="n">
        <v>1949</v>
      </c>
      <c r="U1216" s="42" t="n">
        <f aca="false">IF(I1216="delivery",O1216-SUM(Q1216+R1216),IF(I1216="PO",P1216-SUM(Q1216:R1216)))</f>
        <v>-639</v>
      </c>
      <c r="V1216" s="43" t="n">
        <v>17.36</v>
      </c>
      <c r="W1216" s="43"/>
      <c r="X1216" s="43" t="n">
        <f aca="false">W1216-V1216</f>
        <v>-17.36</v>
      </c>
      <c r="Y1216" s="23" t="n">
        <v>17.36</v>
      </c>
      <c r="Z1216" s="44"/>
      <c r="AA1216" s="44"/>
      <c r="AM1216" s="23" t="str">
        <f aca="false">D1216</f>
        <v>Arista</v>
      </c>
      <c r="AN1216" s="23" t="s">
        <v>1432</v>
      </c>
      <c r="AT1216" s="44"/>
      <c r="AU1216" s="44"/>
      <c r="BD1216" s="23" t="s">
        <v>182</v>
      </c>
      <c r="BE1216" s="1" t="s">
        <v>183</v>
      </c>
    </row>
    <row r="1217" customFormat="false" ht="15" hidden="false" customHeight="true" outlineLevel="0" collapsed="false">
      <c r="A1217" s="23" t="s">
        <v>5013</v>
      </c>
      <c r="B1217" s="23" t="s">
        <v>5014</v>
      </c>
      <c r="C1217" s="40" t="s">
        <v>177</v>
      </c>
      <c r="D1217" s="23" t="s">
        <v>82</v>
      </c>
      <c r="E1217" s="23" t="s">
        <v>5015</v>
      </c>
      <c r="F1217" s="23" t="s">
        <v>5016</v>
      </c>
      <c r="G1217" s="23" t="n">
        <v>61</v>
      </c>
      <c r="H1217" s="23" t="n">
        <v>18</v>
      </c>
      <c r="I1217" s="41" t="s">
        <v>188</v>
      </c>
      <c r="J1217" s="23" t="s">
        <v>1431</v>
      </c>
      <c r="K1217" s="23" t="n">
        <v>0</v>
      </c>
      <c r="L1217" s="23" t="n">
        <v>1530</v>
      </c>
      <c r="M1217" s="23" t="n">
        <v>1494</v>
      </c>
      <c r="N1217" s="23" t="n">
        <v>666</v>
      </c>
      <c r="O1217" s="23" t="n">
        <f aca="false">K1217+L1217</f>
        <v>1530</v>
      </c>
      <c r="P1217" s="23" t="n">
        <f aca="false">K1217+L1217+M1217+N1217</f>
        <v>3690</v>
      </c>
      <c r="Q1217" s="23" t="n">
        <v>2614</v>
      </c>
      <c r="R1217" s="23" t="n">
        <v>838</v>
      </c>
      <c r="S1217" s="23" t="n">
        <v>1517</v>
      </c>
      <c r="T1217" s="23" t="n">
        <v>267</v>
      </c>
      <c r="U1217" s="42" t="n">
        <f aca="false">IF(I1217="delivery",O1217-SUM(Q1217+R1217),IF(I1217="PO",P1217-SUM(Q1217:R1217)))</f>
        <v>238</v>
      </c>
      <c r="V1217" s="43" t="n">
        <v>25.98</v>
      </c>
      <c r="W1217" s="43"/>
      <c r="X1217" s="43" t="n">
        <f aca="false">W1217-V1217</f>
        <v>-25.98</v>
      </c>
      <c r="Y1217" s="23" t="n">
        <v>25.98</v>
      </c>
      <c r="Z1217" s="44"/>
      <c r="AA1217" s="44"/>
      <c r="AM1217" s="23" t="str">
        <f aca="false">D1217</f>
        <v>Arista</v>
      </c>
      <c r="AN1217" s="23" t="s">
        <v>1432</v>
      </c>
      <c r="AT1217" s="44"/>
      <c r="AU1217" s="44"/>
      <c r="BD1217" s="23" t="s">
        <v>182</v>
      </c>
      <c r="BE1217" s="1" t="s">
        <v>183</v>
      </c>
    </row>
    <row r="1218" customFormat="false" ht="15" hidden="false" customHeight="true" outlineLevel="0" collapsed="false">
      <c r="A1218" s="23" t="s">
        <v>5017</v>
      </c>
      <c r="B1218" s="23" t="s">
        <v>5018</v>
      </c>
      <c r="C1218" s="40" t="s">
        <v>177</v>
      </c>
      <c r="D1218" s="23" t="s">
        <v>82</v>
      </c>
      <c r="E1218" s="23" t="s">
        <v>5019</v>
      </c>
      <c r="F1218" s="23" t="s">
        <v>5020</v>
      </c>
      <c r="G1218" s="23" t="n">
        <v>61</v>
      </c>
      <c r="H1218" s="23" t="n">
        <v>30</v>
      </c>
      <c r="I1218" s="41" t="s">
        <v>188</v>
      </c>
      <c r="J1218" s="23" t="s">
        <v>1431</v>
      </c>
      <c r="K1218" s="23" t="n">
        <v>0</v>
      </c>
      <c r="L1218" s="23" t="n">
        <v>1908</v>
      </c>
      <c r="M1218" s="23" t="n">
        <v>1470</v>
      </c>
      <c r="N1218" s="23" t="n">
        <v>930</v>
      </c>
      <c r="O1218" s="23" t="n">
        <f aca="false">K1218+L1218</f>
        <v>1908</v>
      </c>
      <c r="P1218" s="23" t="n">
        <f aca="false">K1218+L1218+M1218+N1218</f>
        <v>4308</v>
      </c>
      <c r="Q1218" s="23" t="n">
        <v>2664</v>
      </c>
      <c r="R1218" s="23" t="n">
        <v>1100</v>
      </c>
      <c r="S1218" s="23" t="n">
        <v>2058</v>
      </c>
      <c r="T1218" s="23" t="n">
        <v>142</v>
      </c>
      <c r="U1218" s="42" t="n">
        <f aca="false">IF(I1218="delivery",O1218-SUM(Q1218+R1218),IF(I1218="PO",P1218-SUM(Q1218:R1218)))</f>
        <v>544</v>
      </c>
      <c r="V1218" s="43" t="n">
        <v>19.81</v>
      </c>
      <c r="W1218" s="43"/>
      <c r="X1218" s="43" t="n">
        <f aca="false">W1218-V1218</f>
        <v>-19.81</v>
      </c>
      <c r="Z1218" s="44"/>
      <c r="AA1218" s="44"/>
      <c r="AM1218" s="23" t="str">
        <f aca="false">D1218</f>
        <v>Arista</v>
      </c>
      <c r="AN1218" s="23" t="s">
        <v>1432</v>
      </c>
      <c r="AT1218" s="44"/>
      <c r="AU1218" s="44"/>
      <c r="BD1218" s="23" t="s">
        <v>182</v>
      </c>
      <c r="BE1218" s="1" t="s">
        <v>183</v>
      </c>
    </row>
    <row r="1219" customFormat="false" ht="15" hidden="false" customHeight="true" outlineLevel="0" collapsed="false">
      <c r="A1219" s="23" t="s">
        <v>5021</v>
      </c>
      <c r="B1219" s="23" t="s">
        <v>5022</v>
      </c>
      <c r="C1219" s="40" t="s">
        <v>177</v>
      </c>
      <c r="D1219" s="23" t="s">
        <v>82</v>
      </c>
      <c r="E1219" s="23" t="s">
        <v>5023</v>
      </c>
      <c r="F1219" s="23" t="s">
        <v>5024</v>
      </c>
      <c r="G1219" s="23" t="n">
        <v>61</v>
      </c>
      <c r="H1219" s="23" t="n">
        <v>24</v>
      </c>
      <c r="I1219" s="41" t="s">
        <v>188</v>
      </c>
      <c r="J1219" s="23" t="s">
        <v>1431</v>
      </c>
      <c r="K1219" s="23" t="n">
        <v>0</v>
      </c>
      <c r="L1219" s="23" t="n">
        <v>573</v>
      </c>
      <c r="M1219" s="23" t="n">
        <v>820</v>
      </c>
      <c r="N1219" s="23" t="n">
        <v>456</v>
      </c>
      <c r="O1219" s="23" t="n">
        <f aca="false">K1219+L1219</f>
        <v>573</v>
      </c>
      <c r="P1219" s="23" t="n">
        <f aca="false">K1219+L1219+M1219+N1219</f>
        <v>1849</v>
      </c>
      <c r="Q1219" s="23" t="n">
        <v>1346</v>
      </c>
      <c r="R1219" s="23" t="n">
        <v>624</v>
      </c>
      <c r="S1219" s="23" t="n">
        <v>600</v>
      </c>
      <c r="T1219" s="23" t="n">
        <v>200</v>
      </c>
      <c r="U1219" s="42" t="n">
        <f aca="false">IF(I1219="delivery",O1219-SUM(Q1219+R1219),IF(I1219="PO",P1219-SUM(Q1219:R1219)))</f>
        <v>-121</v>
      </c>
      <c r="V1219" s="43" t="n">
        <v>21.8</v>
      </c>
      <c r="W1219" s="43"/>
      <c r="X1219" s="43" t="n">
        <f aca="false">W1219-V1219</f>
        <v>-21.8</v>
      </c>
      <c r="Y1219" s="23" t="n">
        <v>21.8</v>
      </c>
      <c r="Z1219" s="44"/>
      <c r="AA1219" s="44"/>
      <c r="AM1219" s="23" t="str">
        <f aca="false">D1219</f>
        <v>Arista</v>
      </c>
      <c r="AN1219" s="23" t="s">
        <v>1432</v>
      </c>
      <c r="AT1219" s="44"/>
      <c r="AU1219" s="44"/>
      <c r="BD1219" s="23" t="s">
        <v>182</v>
      </c>
      <c r="BE1219" s="1" t="s">
        <v>183</v>
      </c>
    </row>
    <row r="1220" customFormat="false" ht="15" hidden="false" customHeight="true" outlineLevel="0" collapsed="false">
      <c r="A1220" s="23" t="s">
        <v>5025</v>
      </c>
      <c r="B1220" s="23" t="s">
        <v>5026</v>
      </c>
      <c r="C1220" s="40" t="s">
        <v>177</v>
      </c>
      <c r="D1220" s="23" t="s">
        <v>82</v>
      </c>
      <c r="E1220" s="23" t="s">
        <v>5027</v>
      </c>
      <c r="F1220" s="23" t="s">
        <v>5028</v>
      </c>
      <c r="G1220" s="23" t="n">
        <v>61</v>
      </c>
      <c r="H1220" s="23" t="n">
        <v>30</v>
      </c>
      <c r="I1220" s="41" t="s">
        <v>188</v>
      </c>
      <c r="J1220" s="23" t="s">
        <v>1431</v>
      </c>
      <c r="K1220" s="23" t="n">
        <v>0</v>
      </c>
      <c r="L1220" s="23" t="n">
        <v>628</v>
      </c>
      <c r="M1220" s="23" t="n">
        <v>742</v>
      </c>
      <c r="N1220" s="23" t="n">
        <v>360</v>
      </c>
      <c r="O1220" s="23" t="n">
        <f aca="false">K1220+L1220</f>
        <v>628</v>
      </c>
      <c r="P1220" s="23" t="n">
        <f aca="false">K1220+L1220+M1220+N1220</f>
        <v>1730</v>
      </c>
      <c r="Q1220" s="23" t="n">
        <v>1346</v>
      </c>
      <c r="R1220" s="23" t="n">
        <v>624</v>
      </c>
      <c r="S1220" s="23" t="n">
        <v>600</v>
      </c>
      <c r="T1220" s="23" t="n">
        <v>200</v>
      </c>
      <c r="U1220" s="42" t="n">
        <f aca="false">IF(I1220="delivery",O1220-SUM(Q1220+R1220),IF(I1220="PO",P1220-SUM(Q1220:R1220)))</f>
        <v>-240</v>
      </c>
      <c r="V1220" s="43" t="n">
        <v>19.81</v>
      </c>
      <c r="W1220" s="43"/>
      <c r="X1220" s="43" t="n">
        <f aca="false">W1220-V1220</f>
        <v>-19.81</v>
      </c>
      <c r="Y1220" s="23" t="n">
        <v>19.81</v>
      </c>
      <c r="Z1220" s="44"/>
      <c r="AA1220" s="44"/>
      <c r="AM1220" s="23" t="str">
        <f aca="false">D1220</f>
        <v>Arista</v>
      </c>
      <c r="AN1220" s="23" t="s">
        <v>1432</v>
      </c>
      <c r="AT1220" s="44"/>
      <c r="AU1220" s="44"/>
      <c r="BD1220" s="23" t="s">
        <v>182</v>
      </c>
      <c r="BE1220" s="1" t="s">
        <v>183</v>
      </c>
    </row>
    <row r="1221" customFormat="false" ht="15" hidden="false" customHeight="true" outlineLevel="0" collapsed="false">
      <c r="A1221" s="23" t="s">
        <v>5029</v>
      </c>
      <c r="B1221" s="23" t="s">
        <v>5030</v>
      </c>
      <c r="C1221" s="40" t="s">
        <v>177</v>
      </c>
      <c r="D1221" s="23" t="s">
        <v>82</v>
      </c>
      <c r="E1221" s="23" t="s">
        <v>5031</v>
      </c>
      <c r="F1221" s="23" t="s">
        <v>5032</v>
      </c>
      <c r="G1221" s="23" t="n">
        <v>61</v>
      </c>
      <c r="H1221" s="23" t="n">
        <v>270</v>
      </c>
      <c r="I1221" s="41" t="s">
        <v>188</v>
      </c>
      <c r="J1221" s="23" t="s">
        <v>4718</v>
      </c>
      <c r="K1221" s="23" t="n">
        <v>0</v>
      </c>
      <c r="L1221" s="23" t="n">
        <v>96704</v>
      </c>
      <c r="M1221" s="23" t="n">
        <v>0</v>
      </c>
      <c r="N1221" s="23" t="n">
        <v>0</v>
      </c>
      <c r="O1221" s="23" t="n">
        <f aca="false">K1221+L1221</f>
        <v>96704</v>
      </c>
      <c r="P1221" s="23" t="n">
        <f aca="false">K1221+L1221+M1221+N1221</f>
        <v>96704</v>
      </c>
      <c r="Q1221" s="23" t="n">
        <v>43612</v>
      </c>
      <c r="R1221" s="23" t="n">
        <v>21518</v>
      </c>
      <c r="S1221" s="23" t="n">
        <v>21946</v>
      </c>
      <c r="T1221" s="23" t="n">
        <v>6840</v>
      </c>
      <c r="U1221" s="42" t="n">
        <f aca="false">IF(I1221="delivery",O1221-SUM(Q1221+R1221),IF(I1221="PO",P1221-SUM(Q1221:R1221)))</f>
        <v>31574</v>
      </c>
      <c r="V1221" s="43" t="n">
        <v>9.011</v>
      </c>
      <c r="W1221" s="43"/>
      <c r="X1221" s="43" t="n">
        <f aca="false">W1221-V1221</f>
        <v>-9.011</v>
      </c>
      <c r="Y1221" s="23" t="n">
        <v>9</v>
      </c>
      <c r="Z1221" s="44"/>
      <c r="AA1221" s="44"/>
      <c r="AM1221" s="23" t="str">
        <f aca="false">D1221</f>
        <v>Arista</v>
      </c>
      <c r="AN1221" s="23" t="s">
        <v>1432</v>
      </c>
      <c r="AT1221" s="44"/>
      <c r="AU1221" s="44"/>
      <c r="BD1221" s="23" t="s">
        <v>182</v>
      </c>
      <c r="BE1221" s="1" t="s">
        <v>183</v>
      </c>
    </row>
    <row r="1222" customFormat="false" ht="15" hidden="false" customHeight="true" outlineLevel="0" collapsed="false">
      <c r="A1222" s="23" t="s">
        <v>5033</v>
      </c>
      <c r="B1222" s="23" t="s">
        <v>5034</v>
      </c>
      <c r="C1222" s="40" t="s">
        <v>177</v>
      </c>
      <c r="D1222" s="23" t="s">
        <v>82</v>
      </c>
      <c r="E1222" s="23" t="s">
        <v>5035</v>
      </c>
      <c r="F1222" s="23" t="s">
        <v>5036</v>
      </c>
      <c r="G1222" s="23" t="n">
        <v>61</v>
      </c>
      <c r="H1222" s="23" t="n">
        <v>100</v>
      </c>
      <c r="I1222" s="41" t="s">
        <v>188</v>
      </c>
      <c r="J1222" s="23" t="s">
        <v>4963</v>
      </c>
      <c r="K1222" s="23" t="n">
        <v>0</v>
      </c>
      <c r="L1222" s="23" t="n">
        <v>2424</v>
      </c>
      <c r="M1222" s="23" t="n">
        <v>0</v>
      </c>
      <c r="N1222" s="23" t="n">
        <v>0</v>
      </c>
      <c r="O1222" s="23" t="n">
        <f aca="false">K1222+L1222</f>
        <v>2424</v>
      </c>
      <c r="P1222" s="23" t="n">
        <f aca="false">K1222+L1222+M1222+N1222</f>
        <v>2424</v>
      </c>
      <c r="Q1222" s="23" t="n">
        <v>1836</v>
      </c>
      <c r="R1222" s="23" t="n">
        <v>807</v>
      </c>
      <c r="S1222" s="23" t="n">
        <v>907</v>
      </c>
      <c r="T1222" s="23" t="n">
        <v>319</v>
      </c>
      <c r="U1222" s="42" t="n">
        <f aca="false">IF(I1222="delivery",O1222-SUM(Q1222+R1222),IF(I1222="PO",P1222-SUM(Q1222:R1222)))</f>
        <v>-219</v>
      </c>
      <c r="V1222" s="43" t="n">
        <v>5.2</v>
      </c>
      <c r="W1222" s="43"/>
      <c r="X1222" s="43" t="n">
        <f aca="false">W1222-V1222</f>
        <v>-5.2</v>
      </c>
      <c r="Y1222" s="23" t="n">
        <v>5.2</v>
      </c>
      <c r="Z1222" s="44"/>
      <c r="AA1222" s="44"/>
      <c r="AM1222" s="23" t="str">
        <f aca="false">D1222</f>
        <v>Arista</v>
      </c>
      <c r="AN1222" s="23" t="s">
        <v>1432</v>
      </c>
      <c r="AT1222" s="44"/>
      <c r="AU1222" s="44"/>
      <c r="BD1222" s="23" t="s">
        <v>182</v>
      </c>
      <c r="BE1222" s="1" t="s">
        <v>183</v>
      </c>
    </row>
    <row r="1223" customFormat="false" ht="15" hidden="false" customHeight="true" outlineLevel="0" collapsed="false">
      <c r="A1223" s="23" t="s">
        <v>5037</v>
      </c>
      <c r="B1223" s="23" t="s">
        <v>5038</v>
      </c>
      <c r="C1223" s="40" t="s">
        <v>177</v>
      </c>
      <c r="D1223" s="23" t="s">
        <v>1471</v>
      </c>
      <c r="E1223" s="23" t="s">
        <v>5039</v>
      </c>
      <c r="F1223" s="23" t="s">
        <v>5040</v>
      </c>
      <c r="G1223" s="23" t="n">
        <v>106</v>
      </c>
      <c r="H1223" s="23" t="n">
        <v>8160</v>
      </c>
      <c r="I1223" s="41" t="s">
        <v>180</v>
      </c>
      <c r="K1223" s="23" t="n">
        <v>0</v>
      </c>
      <c r="L1223" s="23" t="n">
        <v>3061</v>
      </c>
      <c r="M1223" s="23" t="n">
        <v>0</v>
      </c>
      <c r="N1223" s="23" t="n">
        <v>0</v>
      </c>
      <c r="O1223" s="23" t="n">
        <f aca="false">K1223+L1223</f>
        <v>3061</v>
      </c>
      <c r="P1223" s="23" t="n">
        <f aca="false">K1223+L1223+M1223+N1223</f>
        <v>3061</v>
      </c>
      <c r="Q1223" s="23" t="n">
        <v>1582</v>
      </c>
      <c r="R1223" s="23" t="n">
        <v>1428</v>
      </c>
      <c r="S1223" s="23" t="n">
        <v>1518</v>
      </c>
      <c r="T1223" s="23" t="n">
        <v>604</v>
      </c>
      <c r="U1223" s="42" t="n">
        <f aca="false">IF(I1223="delivery",O1223-SUM(Q1223+R1223),IF(I1223="PO",P1223-SUM(Q1223:R1223)))</f>
        <v>51</v>
      </c>
      <c r="V1223" s="43" t="n">
        <v>0.49</v>
      </c>
      <c r="W1223" s="43"/>
      <c r="X1223" s="43" t="n">
        <f aca="false">W1223-V1223</f>
        <v>-0.49</v>
      </c>
      <c r="Y1223" s="23" t="n">
        <v>0.49</v>
      </c>
      <c r="Z1223" s="44"/>
      <c r="AA1223" s="44"/>
      <c r="AM1223" s="23" t="str">
        <f aca="false">D1223</f>
        <v>Sanmina</v>
      </c>
      <c r="AN1223" s="23" t="s">
        <v>1474</v>
      </c>
      <c r="AT1223" s="44"/>
      <c r="AU1223" s="44"/>
      <c r="BD1223" s="23" t="s">
        <v>182</v>
      </c>
      <c r="BE1223" s="1" t="s">
        <v>183</v>
      </c>
    </row>
    <row r="1224" customFormat="false" ht="15" hidden="false" customHeight="true" outlineLevel="0" collapsed="false">
      <c r="A1224" s="23" t="s">
        <v>5041</v>
      </c>
      <c r="B1224" s="23" t="s">
        <v>5042</v>
      </c>
      <c r="C1224" s="40" t="s">
        <v>177</v>
      </c>
      <c r="D1224" s="23" t="s">
        <v>82</v>
      </c>
      <c r="E1224" s="23" t="s">
        <v>5043</v>
      </c>
      <c r="F1224" s="23" t="s">
        <v>5044</v>
      </c>
      <c r="G1224" s="23" t="n">
        <v>61</v>
      </c>
      <c r="H1224" s="23" t="n">
        <v>100</v>
      </c>
      <c r="I1224" s="41" t="s">
        <v>188</v>
      </c>
      <c r="J1224" s="23" t="s">
        <v>5045</v>
      </c>
      <c r="K1224" s="23" t="n">
        <v>0</v>
      </c>
      <c r="L1224" s="23" t="n">
        <v>1880</v>
      </c>
      <c r="M1224" s="23" t="n">
        <v>500</v>
      </c>
      <c r="N1224" s="23" t="n">
        <v>0</v>
      </c>
      <c r="O1224" s="23" t="n">
        <f aca="false">K1224+L1224</f>
        <v>1880</v>
      </c>
      <c r="P1224" s="23" t="n">
        <f aca="false">K1224+L1224+M1224+N1224</f>
        <v>2380</v>
      </c>
      <c r="Q1224" s="23" t="n">
        <v>2318</v>
      </c>
      <c r="R1224" s="23" t="n">
        <v>753</v>
      </c>
      <c r="S1224" s="23" t="n">
        <v>1174</v>
      </c>
      <c r="T1224" s="23" t="n">
        <v>190</v>
      </c>
      <c r="U1224" s="42" t="n">
        <f aca="false">IF(I1224="delivery",O1224-SUM(Q1224+R1224),IF(I1224="PO",P1224-SUM(Q1224:R1224)))</f>
        <v>-691</v>
      </c>
      <c r="V1224" s="43" t="n">
        <v>5</v>
      </c>
      <c r="W1224" s="43"/>
      <c r="X1224" s="43" t="n">
        <f aca="false">W1224-V1224</f>
        <v>-5</v>
      </c>
      <c r="Y1224" s="23" t="n">
        <v>5</v>
      </c>
      <c r="Z1224" s="44"/>
      <c r="AA1224" s="44"/>
      <c r="AM1224" s="23" t="str">
        <f aca="false">D1224</f>
        <v>Arista</v>
      </c>
      <c r="AN1224" s="23" t="s">
        <v>1432</v>
      </c>
      <c r="AT1224" s="44"/>
      <c r="AU1224" s="44"/>
      <c r="BD1224" s="23" t="s">
        <v>182</v>
      </c>
      <c r="BE1224" s="1" t="s">
        <v>183</v>
      </c>
    </row>
    <row r="1225" customFormat="false" ht="15" hidden="false" customHeight="true" outlineLevel="0" collapsed="false">
      <c r="A1225" s="23" t="s">
        <v>5046</v>
      </c>
      <c r="B1225" s="23" t="s">
        <v>5047</v>
      </c>
      <c r="C1225" s="40" t="s">
        <v>177</v>
      </c>
      <c r="D1225" s="23" t="s">
        <v>1471</v>
      </c>
      <c r="E1225" s="23" t="s">
        <v>5048</v>
      </c>
      <c r="F1225" s="23" t="s">
        <v>5049</v>
      </c>
      <c r="G1225" s="23" t="n">
        <v>58</v>
      </c>
      <c r="H1225" s="23" t="n">
        <v>4000</v>
      </c>
      <c r="I1225" s="41" t="s">
        <v>180</v>
      </c>
      <c r="K1225" s="23" t="n">
        <v>0</v>
      </c>
      <c r="L1225" s="23" t="n">
        <v>3548</v>
      </c>
      <c r="M1225" s="23" t="n">
        <v>4000</v>
      </c>
      <c r="N1225" s="23" t="n">
        <v>0</v>
      </c>
      <c r="O1225" s="23" t="n">
        <f aca="false">K1225+L1225</f>
        <v>3548</v>
      </c>
      <c r="P1225" s="23" t="n">
        <f aca="false">K1225+L1225+M1225+N1225</f>
        <v>7548</v>
      </c>
      <c r="Q1225" s="23" t="n">
        <v>4176</v>
      </c>
      <c r="R1225" s="23" t="n">
        <v>1304</v>
      </c>
      <c r="S1225" s="23" t="n">
        <v>2103</v>
      </c>
      <c r="T1225" s="23" t="n">
        <v>349</v>
      </c>
      <c r="U1225" s="42" t="n">
        <f aca="false">IF(I1225="delivery",O1225-SUM(Q1225+R1225),IF(I1225="PO",P1225-SUM(Q1225:R1225)))</f>
        <v>-1932</v>
      </c>
      <c r="V1225" s="43" t="n">
        <v>0.334</v>
      </c>
      <c r="W1225" s="43"/>
      <c r="X1225" s="43" t="n">
        <f aca="false">W1225-V1225</f>
        <v>-0.334</v>
      </c>
      <c r="Z1225" s="44"/>
      <c r="AA1225" s="44"/>
      <c r="AM1225" s="23" t="str">
        <f aca="false">D1225</f>
        <v>Sanmina</v>
      </c>
      <c r="AN1225" s="23" t="s">
        <v>1474</v>
      </c>
      <c r="AT1225" s="44"/>
      <c r="AU1225" s="44"/>
      <c r="BD1225" s="23" t="s">
        <v>182</v>
      </c>
      <c r="BE1225" s="1" t="s">
        <v>183</v>
      </c>
    </row>
    <row r="1226" customFormat="false" ht="15" hidden="false" customHeight="true" outlineLevel="0" collapsed="false">
      <c r="A1226" s="23" t="s">
        <v>5050</v>
      </c>
      <c r="B1226" s="23" t="s">
        <v>5051</v>
      </c>
      <c r="C1226" s="40" t="s">
        <v>177</v>
      </c>
      <c r="D1226" s="23" t="s">
        <v>82</v>
      </c>
      <c r="E1226" s="23" t="s">
        <v>5052</v>
      </c>
      <c r="F1226" s="23" t="s">
        <v>5053</v>
      </c>
      <c r="G1226" s="23" t="n">
        <v>61</v>
      </c>
      <c r="H1226" s="23" t="n">
        <v>48</v>
      </c>
      <c r="I1226" s="41" t="s">
        <v>180</v>
      </c>
      <c r="J1226" s="23" t="s">
        <v>5054</v>
      </c>
      <c r="K1226" s="23" t="n">
        <v>0</v>
      </c>
      <c r="L1226" s="23" t="n">
        <v>716</v>
      </c>
      <c r="M1226" s="23" t="n">
        <v>768</v>
      </c>
      <c r="N1226" s="23" t="n">
        <v>0</v>
      </c>
      <c r="O1226" s="23" t="n">
        <f aca="false">K1226+L1226</f>
        <v>716</v>
      </c>
      <c r="P1226" s="23" t="n">
        <f aca="false">K1226+L1226+M1226+N1226</f>
        <v>1484</v>
      </c>
      <c r="Q1226" s="23" t="n">
        <v>1486</v>
      </c>
      <c r="R1226" s="23" t="n">
        <v>432</v>
      </c>
      <c r="S1226" s="23" t="n">
        <v>846</v>
      </c>
      <c r="T1226" s="23" t="n">
        <v>18</v>
      </c>
      <c r="U1226" s="42" t="n">
        <f aca="false">IF(I1226="delivery",O1226-SUM(Q1226+R1226),IF(I1226="PO",P1226-SUM(Q1226:R1226)))</f>
        <v>-1202</v>
      </c>
      <c r="V1226" s="43" t="n">
        <v>36.995</v>
      </c>
      <c r="W1226" s="43"/>
      <c r="X1226" s="43" t="n">
        <f aca="false">W1226-V1226</f>
        <v>-36.995</v>
      </c>
      <c r="Y1226" s="23" t="n">
        <v>38</v>
      </c>
      <c r="Z1226" s="44"/>
      <c r="AA1226" s="44"/>
      <c r="AM1226" s="23" t="str">
        <f aca="false">D1226</f>
        <v>Arista</v>
      </c>
      <c r="AN1226" s="23" t="s">
        <v>1432</v>
      </c>
      <c r="AT1226" s="44"/>
      <c r="AU1226" s="44"/>
      <c r="BD1226" s="23" t="s">
        <v>182</v>
      </c>
      <c r="BE1226" s="1" t="s">
        <v>183</v>
      </c>
    </row>
    <row r="1227" customFormat="false" ht="15" hidden="false" customHeight="true" outlineLevel="0" collapsed="false">
      <c r="A1227" s="23" t="s">
        <v>5055</v>
      </c>
      <c r="B1227" s="23" t="s">
        <v>5056</v>
      </c>
      <c r="C1227" s="40" t="s">
        <v>177</v>
      </c>
      <c r="D1227" s="23" t="s">
        <v>82</v>
      </c>
      <c r="E1227" s="23" t="s">
        <v>5057</v>
      </c>
      <c r="F1227" s="23" t="s">
        <v>5058</v>
      </c>
      <c r="G1227" s="23" t="n">
        <v>61</v>
      </c>
      <c r="H1227" s="23" t="n">
        <v>48</v>
      </c>
      <c r="I1227" s="41" t="s">
        <v>188</v>
      </c>
      <c r="J1227" s="23" t="s">
        <v>5059</v>
      </c>
      <c r="K1227" s="23" t="n">
        <v>0</v>
      </c>
      <c r="L1227" s="23" t="n">
        <v>1634</v>
      </c>
      <c r="M1227" s="23" t="n">
        <v>2304</v>
      </c>
      <c r="N1227" s="23" t="n">
        <v>0</v>
      </c>
      <c r="O1227" s="23" t="n">
        <f aca="false">K1227+L1227</f>
        <v>1634</v>
      </c>
      <c r="P1227" s="23" t="n">
        <f aca="false">K1227+L1227+M1227+N1227</f>
        <v>3938</v>
      </c>
      <c r="Q1227" s="23" t="n">
        <v>3632</v>
      </c>
      <c r="R1227" s="23" t="n">
        <v>900</v>
      </c>
      <c r="S1227" s="23" t="n">
        <v>872</v>
      </c>
      <c r="T1227" s="23" t="n">
        <v>160</v>
      </c>
      <c r="U1227" s="42" t="n">
        <f aca="false">IF(I1227="delivery",O1227-SUM(Q1227+R1227),IF(I1227="PO",P1227-SUM(Q1227:R1227)))</f>
        <v>-594</v>
      </c>
      <c r="V1227" s="43" t="n">
        <v>30.778</v>
      </c>
      <c r="W1227" s="43"/>
      <c r="X1227" s="43" t="n">
        <f aca="false">W1227-V1227</f>
        <v>-30.778</v>
      </c>
      <c r="Y1227" s="23" t="n">
        <v>39.06262</v>
      </c>
      <c r="Z1227" s="44"/>
      <c r="AA1227" s="44"/>
      <c r="AM1227" s="23" t="str">
        <f aca="false">D1227</f>
        <v>Arista</v>
      </c>
      <c r="AN1227" s="23" t="s">
        <v>1432</v>
      </c>
      <c r="AT1227" s="44"/>
      <c r="AU1227" s="44"/>
      <c r="BD1227" s="23" t="s">
        <v>182</v>
      </c>
      <c r="BE1227" s="1" t="s">
        <v>183</v>
      </c>
    </row>
    <row r="1228" customFormat="false" ht="15" hidden="false" customHeight="true" outlineLevel="0" collapsed="false">
      <c r="A1228" s="23" t="s">
        <v>5060</v>
      </c>
      <c r="B1228" s="23" t="s">
        <v>5061</v>
      </c>
      <c r="C1228" s="40" t="s">
        <v>177</v>
      </c>
      <c r="D1228" s="23" t="s">
        <v>1471</v>
      </c>
      <c r="E1228" s="23" t="s">
        <v>5062</v>
      </c>
      <c r="F1228" s="23" t="s">
        <v>5063</v>
      </c>
      <c r="G1228" s="23" t="n">
        <v>81</v>
      </c>
      <c r="H1228" s="23" t="n">
        <v>800</v>
      </c>
      <c r="I1228" s="41" t="s">
        <v>180</v>
      </c>
      <c r="K1228" s="23" t="n">
        <v>0</v>
      </c>
      <c r="L1228" s="23" t="n">
        <v>5398</v>
      </c>
      <c r="M1228" s="23" t="n">
        <v>2400</v>
      </c>
      <c r="N1228" s="23" t="n">
        <v>0</v>
      </c>
      <c r="O1228" s="23" t="n">
        <f aca="false">K1228+L1228</f>
        <v>5398</v>
      </c>
      <c r="P1228" s="23" t="n">
        <f aca="false">K1228+L1228+M1228+N1228</f>
        <v>7798</v>
      </c>
      <c r="Q1228" s="23" t="n">
        <v>5758</v>
      </c>
      <c r="R1228" s="23" t="n">
        <v>5944</v>
      </c>
      <c r="S1228" s="23" t="n">
        <v>4945</v>
      </c>
      <c r="T1228" s="23" t="n">
        <v>1401</v>
      </c>
      <c r="U1228" s="42" t="n">
        <f aca="false">IF(I1228="delivery",O1228-SUM(Q1228+R1228),IF(I1228="PO",P1228-SUM(Q1228:R1228)))</f>
        <v>-6304</v>
      </c>
      <c r="V1228" s="43" t="n">
        <v>0.65</v>
      </c>
      <c r="W1228" s="43"/>
      <c r="X1228" s="43" t="n">
        <f aca="false">W1228-V1228</f>
        <v>-0.65</v>
      </c>
      <c r="Y1228" s="23" t="n">
        <v>0.65</v>
      </c>
      <c r="Z1228" s="44"/>
      <c r="AA1228" s="44"/>
      <c r="AM1228" s="23" t="str">
        <f aca="false">D1228</f>
        <v>Sanmina</v>
      </c>
      <c r="AN1228" s="23" t="s">
        <v>1474</v>
      </c>
      <c r="AT1228" s="44"/>
      <c r="AU1228" s="44"/>
      <c r="BD1228" s="23" t="s">
        <v>182</v>
      </c>
      <c r="BE1228" s="1" t="s">
        <v>183</v>
      </c>
    </row>
    <row r="1229" customFormat="false" ht="15" hidden="false" customHeight="true" outlineLevel="0" collapsed="false">
      <c r="A1229" s="23" t="s">
        <v>5064</v>
      </c>
      <c r="B1229" s="23" t="s">
        <v>5065</v>
      </c>
      <c r="C1229" s="40" t="s">
        <v>177</v>
      </c>
      <c r="D1229" s="23" t="s">
        <v>82</v>
      </c>
      <c r="E1229" s="23" t="s">
        <v>5066</v>
      </c>
      <c r="F1229" s="23" t="s">
        <v>5067</v>
      </c>
      <c r="G1229" s="23" t="n">
        <v>51</v>
      </c>
      <c r="H1229" s="23" t="n">
        <v>100</v>
      </c>
      <c r="I1229" s="41" t="s">
        <v>188</v>
      </c>
      <c r="J1229" s="23" t="s">
        <v>1431</v>
      </c>
      <c r="K1229" s="23" t="n">
        <v>0</v>
      </c>
      <c r="L1229" s="23" t="n">
        <v>5028</v>
      </c>
      <c r="M1229" s="23" t="n">
        <v>0</v>
      </c>
      <c r="N1229" s="23" t="n">
        <v>0</v>
      </c>
      <c r="O1229" s="23" t="n">
        <f aca="false">K1229+L1229</f>
        <v>5028</v>
      </c>
      <c r="P1229" s="23" t="n">
        <f aca="false">K1229+L1229+M1229+N1229</f>
        <v>5028</v>
      </c>
      <c r="Q1229" s="23" t="n">
        <v>791</v>
      </c>
      <c r="R1229" s="23" t="n">
        <v>714</v>
      </c>
      <c r="S1229" s="23" t="n">
        <v>759</v>
      </c>
      <c r="T1229" s="23" t="n">
        <v>302</v>
      </c>
      <c r="U1229" s="42" t="n">
        <f aca="false">IF(I1229="delivery",O1229-SUM(Q1229+R1229),IF(I1229="PO",P1229-SUM(Q1229:R1229)))</f>
        <v>3523</v>
      </c>
      <c r="V1229" s="43" t="n">
        <v>3.14</v>
      </c>
      <c r="W1229" s="43"/>
      <c r="X1229" s="43" t="n">
        <f aca="false">W1229-V1229</f>
        <v>-3.14</v>
      </c>
      <c r="Z1229" s="44"/>
      <c r="AA1229" s="44"/>
      <c r="AM1229" s="23" t="str">
        <f aca="false">D1229</f>
        <v>Arista</v>
      </c>
      <c r="AN1229" s="23" t="s">
        <v>1432</v>
      </c>
      <c r="AT1229" s="44"/>
      <c r="AU1229" s="44"/>
      <c r="BD1229" s="23" t="s">
        <v>182</v>
      </c>
      <c r="BE1229" s="1" t="s">
        <v>183</v>
      </c>
    </row>
    <row r="1230" customFormat="false" ht="15" hidden="false" customHeight="true" outlineLevel="0" collapsed="false">
      <c r="A1230" s="23" t="s">
        <v>5068</v>
      </c>
      <c r="B1230" s="23" t="s">
        <v>5069</v>
      </c>
      <c r="C1230" s="40" t="s">
        <v>177</v>
      </c>
      <c r="D1230" s="23" t="s">
        <v>82</v>
      </c>
      <c r="E1230" s="23" t="s">
        <v>5070</v>
      </c>
      <c r="F1230" s="23" t="s">
        <v>5071</v>
      </c>
      <c r="G1230" s="23" t="n">
        <v>61</v>
      </c>
      <c r="H1230" s="23" t="n">
        <v>128</v>
      </c>
      <c r="I1230" s="41" t="s">
        <v>188</v>
      </c>
      <c r="J1230" s="23" t="s">
        <v>1431</v>
      </c>
      <c r="K1230" s="23" t="n">
        <v>0</v>
      </c>
      <c r="L1230" s="23" t="n">
        <v>256</v>
      </c>
      <c r="M1230" s="23" t="n">
        <v>0</v>
      </c>
      <c r="N1230" s="23" t="n">
        <v>0</v>
      </c>
      <c r="O1230" s="23" t="n">
        <f aca="false">K1230+L1230</f>
        <v>256</v>
      </c>
      <c r="P1230" s="23" t="n">
        <f aca="false">K1230+L1230+M1230+N1230</f>
        <v>256</v>
      </c>
      <c r="Q1230" s="23" t="n">
        <v>180</v>
      </c>
      <c r="R1230" s="23" t="n">
        <v>0</v>
      </c>
      <c r="S1230" s="23" t="n">
        <v>0</v>
      </c>
      <c r="T1230" s="23" t="n">
        <v>0</v>
      </c>
      <c r="U1230" s="42" t="n">
        <f aca="false">IF(I1230="delivery",O1230-SUM(Q1230+R1230),IF(I1230="PO",P1230-SUM(Q1230:R1230)))</f>
        <v>76</v>
      </c>
      <c r="V1230" s="43" t="n">
        <v>5.28</v>
      </c>
      <c r="W1230" s="43"/>
      <c r="X1230" s="43" t="n">
        <f aca="false">W1230-V1230</f>
        <v>-5.28</v>
      </c>
      <c r="Y1230" s="23" t="n">
        <v>5.12</v>
      </c>
      <c r="Z1230" s="44"/>
      <c r="AA1230" s="44"/>
      <c r="AM1230" s="23" t="str">
        <f aca="false">D1230</f>
        <v>Arista</v>
      </c>
      <c r="AN1230" s="23" t="s">
        <v>1432</v>
      </c>
      <c r="AT1230" s="44"/>
      <c r="AU1230" s="44"/>
      <c r="BD1230" s="23" t="s">
        <v>182</v>
      </c>
      <c r="BE1230" s="1" t="s">
        <v>183</v>
      </c>
    </row>
    <row r="1231" customFormat="false" ht="15" hidden="false" customHeight="true" outlineLevel="0" collapsed="false">
      <c r="A1231" s="23" t="s">
        <v>5072</v>
      </c>
      <c r="B1231" s="23" t="s">
        <v>5073</v>
      </c>
      <c r="C1231" s="40" t="s">
        <v>177</v>
      </c>
      <c r="D1231" s="23" t="s">
        <v>82</v>
      </c>
      <c r="E1231" s="23" t="s">
        <v>5074</v>
      </c>
      <c r="F1231" s="23" t="s">
        <v>5075</v>
      </c>
      <c r="G1231" s="23" t="n">
        <v>61</v>
      </c>
      <c r="H1231" s="23" t="n">
        <v>136</v>
      </c>
      <c r="I1231" s="41" t="s">
        <v>188</v>
      </c>
      <c r="J1231" s="23" t="s">
        <v>1431</v>
      </c>
      <c r="K1231" s="23" t="n">
        <v>0</v>
      </c>
      <c r="L1231" s="23" t="n">
        <v>629</v>
      </c>
      <c r="M1231" s="23" t="n">
        <v>0</v>
      </c>
      <c r="N1231" s="23" t="n">
        <v>136</v>
      </c>
      <c r="O1231" s="23" t="n">
        <f aca="false">K1231+L1231</f>
        <v>629</v>
      </c>
      <c r="P1231" s="23" t="n">
        <f aca="false">K1231+L1231+M1231+N1231</f>
        <v>765</v>
      </c>
      <c r="Q1231" s="23" t="n">
        <v>540</v>
      </c>
      <c r="R1231" s="23" t="n">
        <v>0</v>
      </c>
      <c r="S1231" s="23" t="n">
        <v>0</v>
      </c>
      <c r="T1231" s="23" t="n">
        <v>0</v>
      </c>
      <c r="U1231" s="42" t="n">
        <f aca="false">IF(I1231="delivery",O1231-SUM(Q1231+R1231),IF(I1231="PO",P1231-SUM(Q1231:R1231)))</f>
        <v>225</v>
      </c>
      <c r="V1231" s="43" t="n">
        <v>5.28</v>
      </c>
      <c r="W1231" s="43"/>
      <c r="X1231" s="43" t="n">
        <f aca="false">W1231-V1231</f>
        <v>-5.28</v>
      </c>
      <c r="Y1231" s="23" t="n">
        <v>5.2</v>
      </c>
      <c r="Z1231" s="44"/>
      <c r="AA1231" s="44"/>
      <c r="AM1231" s="23" t="str">
        <f aca="false">D1231</f>
        <v>Arista</v>
      </c>
      <c r="AN1231" s="23" t="s">
        <v>1432</v>
      </c>
      <c r="AT1231" s="44"/>
      <c r="AU1231" s="44"/>
      <c r="BD1231" s="23" t="s">
        <v>182</v>
      </c>
      <c r="BE1231" s="1" t="s">
        <v>183</v>
      </c>
    </row>
    <row r="1232" customFormat="false" ht="15" hidden="false" customHeight="true" outlineLevel="0" collapsed="false">
      <c r="A1232" s="23" t="s">
        <v>5076</v>
      </c>
      <c r="B1232" s="23" t="s">
        <v>5077</v>
      </c>
      <c r="C1232" s="40" t="s">
        <v>177</v>
      </c>
      <c r="D1232" s="23" t="s">
        <v>82</v>
      </c>
      <c r="E1232" s="23" t="s">
        <v>5078</v>
      </c>
      <c r="F1232" s="23" t="s">
        <v>5079</v>
      </c>
      <c r="G1232" s="23" t="n">
        <v>61</v>
      </c>
      <c r="H1232" s="23" t="n">
        <v>160</v>
      </c>
      <c r="I1232" s="41" t="s">
        <v>188</v>
      </c>
      <c r="J1232" s="23" t="s">
        <v>1431</v>
      </c>
      <c r="K1232" s="23" t="n">
        <v>0</v>
      </c>
      <c r="L1232" s="23" t="n">
        <v>185</v>
      </c>
      <c r="M1232" s="23" t="n">
        <v>135</v>
      </c>
      <c r="N1232" s="23" t="n">
        <v>0</v>
      </c>
      <c r="O1232" s="23" t="n">
        <f aca="false">K1232+L1232</f>
        <v>185</v>
      </c>
      <c r="P1232" s="23" t="n">
        <f aca="false">K1232+L1232+M1232+N1232</f>
        <v>320</v>
      </c>
      <c r="Q1232" s="23" t="n">
        <v>180</v>
      </c>
      <c r="R1232" s="23" t="n">
        <v>0</v>
      </c>
      <c r="S1232" s="23" t="n">
        <v>0</v>
      </c>
      <c r="T1232" s="23" t="n">
        <v>0</v>
      </c>
      <c r="U1232" s="42" t="n">
        <f aca="false">IF(I1232="delivery",O1232-SUM(Q1232+R1232),IF(I1232="PO",P1232-SUM(Q1232:R1232)))</f>
        <v>140</v>
      </c>
      <c r="V1232" s="43" t="n">
        <v>3.96</v>
      </c>
      <c r="W1232" s="43"/>
      <c r="X1232" s="43" t="n">
        <f aca="false">W1232-V1232</f>
        <v>-3.96</v>
      </c>
      <c r="Y1232" s="23" t="n">
        <v>3.84</v>
      </c>
      <c r="Z1232" s="44"/>
      <c r="AA1232" s="44"/>
      <c r="AM1232" s="23" t="str">
        <f aca="false">D1232</f>
        <v>Arista</v>
      </c>
      <c r="AN1232" s="23" t="s">
        <v>1432</v>
      </c>
      <c r="AT1232" s="44"/>
      <c r="AU1232" s="44"/>
      <c r="BD1232" s="23" t="s">
        <v>182</v>
      </c>
      <c r="BE1232" s="1" t="s">
        <v>183</v>
      </c>
    </row>
    <row r="1233" customFormat="false" ht="15" hidden="false" customHeight="true" outlineLevel="0" collapsed="false">
      <c r="A1233" s="23" t="s">
        <v>5080</v>
      </c>
      <c r="B1233" s="23" t="s">
        <v>5081</v>
      </c>
      <c r="C1233" s="40" t="s">
        <v>177</v>
      </c>
      <c r="D1233" s="23" t="s">
        <v>82</v>
      </c>
      <c r="E1233" s="23" t="s">
        <v>5082</v>
      </c>
      <c r="F1233" s="23" t="s">
        <v>5083</v>
      </c>
      <c r="G1233" s="23" t="n">
        <v>61</v>
      </c>
      <c r="H1233" s="23" t="n">
        <v>12</v>
      </c>
      <c r="I1233" s="41" t="s">
        <v>188</v>
      </c>
      <c r="J1233" s="23" t="s">
        <v>1431</v>
      </c>
      <c r="K1233" s="23" t="n">
        <v>2688</v>
      </c>
      <c r="L1233" s="23" t="n">
        <v>186</v>
      </c>
      <c r="M1233" s="23" t="n">
        <v>0</v>
      </c>
      <c r="N1233" s="23" t="n">
        <v>0</v>
      </c>
      <c r="O1233" s="23" t="n">
        <f aca="false">K1233+L1233</f>
        <v>2874</v>
      </c>
      <c r="P1233" s="23" t="n">
        <f aca="false">K1233+L1233+M1233+N1233</f>
        <v>2874</v>
      </c>
      <c r="Q1233" s="23" t="n">
        <v>180</v>
      </c>
      <c r="R1233" s="23" t="n">
        <v>0</v>
      </c>
      <c r="S1233" s="23" t="n">
        <v>0</v>
      </c>
      <c r="T1233" s="23" t="n">
        <v>0</v>
      </c>
      <c r="U1233" s="42" t="n">
        <f aca="false">IF(I1233="delivery",O1233-SUM(Q1233+R1233),IF(I1233="PO",P1233-SUM(Q1233:R1233)))</f>
        <v>2694</v>
      </c>
      <c r="V1233" s="43" t="n">
        <v>57.08</v>
      </c>
      <c r="W1233" s="43"/>
      <c r="X1233" s="43" t="n">
        <f aca="false">W1233-V1233</f>
        <v>-57.08</v>
      </c>
      <c r="Y1233" s="23" t="n">
        <v>57.08</v>
      </c>
      <c r="Z1233" s="44"/>
      <c r="AA1233" s="44"/>
      <c r="AM1233" s="23" t="str">
        <f aca="false">D1233</f>
        <v>Arista</v>
      </c>
      <c r="AN1233" s="23" t="s">
        <v>1432</v>
      </c>
      <c r="AT1233" s="44"/>
      <c r="AU1233" s="44"/>
      <c r="BD1233" s="23" t="s">
        <v>182</v>
      </c>
      <c r="BE1233" s="1" t="s">
        <v>183</v>
      </c>
    </row>
    <row r="1234" customFormat="false" ht="15" hidden="false" customHeight="true" outlineLevel="0" collapsed="false">
      <c r="A1234" s="23" t="s">
        <v>5084</v>
      </c>
      <c r="B1234" s="23" t="s">
        <v>5085</v>
      </c>
      <c r="C1234" s="40" t="s">
        <v>177</v>
      </c>
      <c r="D1234" s="23" t="s">
        <v>82</v>
      </c>
      <c r="E1234" s="23" t="s">
        <v>5086</v>
      </c>
      <c r="F1234" s="23" t="s">
        <v>5087</v>
      </c>
      <c r="G1234" s="23" t="n">
        <v>16</v>
      </c>
      <c r="H1234" s="23" t="n">
        <v>1</v>
      </c>
      <c r="I1234" s="41" t="s">
        <v>188</v>
      </c>
      <c r="J1234" s="23" t="s">
        <v>5088</v>
      </c>
      <c r="K1234" s="23" t="n">
        <v>0</v>
      </c>
      <c r="L1234" s="23" t="n">
        <v>1953</v>
      </c>
      <c r="M1234" s="23" t="n">
        <v>1080</v>
      </c>
      <c r="N1234" s="23" t="n">
        <v>0</v>
      </c>
      <c r="O1234" s="23" t="n">
        <f aca="false">K1234+L1234</f>
        <v>1953</v>
      </c>
      <c r="P1234" s="23" t="n">
        <f aca="false">K1234+L1234+M1234+N1234</f>
        <v>3033</v>
      </c>
      <c r="Q1234" s="23" t="n">
        <v>1996</v>
      </c>
      <c r="R1234" s="23" t="n">
        <v>1848</v>
      </c>
      <c r="S1234" s="23" t="n">
        <v>2012</v>
      </c>
      <c r="T1234" s="23" t="n">
        <v>864</v>
      </c>
      <c r="U1234" s="42" t="n">
        <f aca="false">IF(I1234="delivery",O1234-SUM(Q1234+R1234),IF(I1234="PO",P1234-SUM(Q1234:R1234)))</f>
        <v>-811</v>
      </c>
      <c r="V1234" s="43" t="n">
        <v>1.504</v>
      </c>
      <c r="W1234" s="43"/>
      <c r="X1234" s="43" t="n">
        <f aca="false">W1234-V1234</f>
        <v>-1.504</v>
      </c>
      <c r="Z1234" s="44"/>
      <c r="AA1234" s="44"/>
      <c r="AM1234" s="23" t="str">
        <f aca="false">D1234</f>
        <v>Arista</v>
      </c>
      <c r="AN1234" s="23" t="s">
        <v>1432</v>
      </c>
      <c r="AT1234" s="44"/>
      <c r="AU1234" s="44"/>
      <c r="BD1234" s="23" t="s">
        <v>182</v>
      </c>
      <c r="BE1234" s="1" t="s">
        <v>183</v>
      </c>
    </row>
    <row r="1235" customFormat="false" ht="15" hidden="false" customHeight="true" outlineLevel="0" collapsed="false">
      <c r="A1235" s="23" t="s">
        <v>5089</v>
      </c>
      <c r="B1235" s="23" t="s">
        <v>5090</v>
      </c>
      <c r="C1235" s="40" t="s">
        <v>177</v>
      </c>
      <c r="D1235" s="23" t="s">
        <v>82</v>
      </c>
      <c r="E1235" s="23" t="s">
        <v>5091</v>
      </c>
      <c r="F1235" s="23" t="s">
        <v>5092</v>
      </c>
      <c r="G1235" s="23" t="n">
        <v>61</v>
      </c>
      <c r="H1235" s="23" t="n">
        <v>156</v>
      </c>
      <c r="I1235" s="41" t="s">
        <v>180</v>
      </c>
      <c r="J1235" s="23" t="s">
        <v>4693</v>
      </c>
      <c r="K1235" s="23" t="n">
        <v>0</v>
      </c>
      <c r="L1235" s="23" t="n">
        <v>4010</v>
      </c>
      <c r="M1235" s="23" t="n">
        <v>0</v>
      </c>
      <c r="N1235" s="23" t="n">
        <v>0</v>
      </c>
      <c r="O1235" s="23" t="n">
        <f aca="false">K1235+L1235</f>
        <v>4010</v>
      </c>
      <c r="P1235" s="23" t="n">
        <f aca="false">K1235+L1235+M1235+N1235</f>
        <v>4010</v>
      </c>
      <c r="Q1235" s="23" t="n">
        <v>1170</v>
      </c>
      <c r="R1235" s="23" t="n">
        <v>182</v>
      </c>
      <c r="S1235" s="23" t="n">
        <v>458</v>
      </c>
      <c r="T1235" s="23" t="n">
        <v>186</v>
      </c>
      <c r="U1235" s="42" t="n">
        <f aca="false">IF(I1235="delivery",O1235-SUM(Q1235+R1235),IF(I1235="PO",P1235-SUM(Q1235:R1235)))</f>
        <v>2658</v>
      </c>
      <c r="V1235" s="43" t="n">
        <v>35.6</v>
      </c>
      <c r="W1235" s="43"/>
      <c r="X1235" s="43" t="n">
        <f aca="false">W1235-V1235</f>
        <v>-35.6</v>
      </c>
      <c r="Y1235" s="23" t="n">
        <v>38</v>
      </c>
      <c r="Z1235" s="44"/>
      <c r="AA1235" s="44"/>
      <c r="AM1235" s="23" t="str">
        <f aca="false">D1235</f>
        <v>Arista</v>
      </c>
      <c r="AN1235" s="23" t="s">
        <v>1432</v>
      </c>
      <c r="AT1235" s="44"/>
      <c r="AU1235" s="44"/>
      <c r="BD1235" s="23" t="s">
        <v>182</v>
      </c>
      <c r="BE1235" s="1" t="s">
        <v>183</v>
      </c>
    </row>
    <row r="1236" customFormat="false" ht="15" hidden="false" customHeight="true" outlineLevel="0" collapsed="false">
      <c r="A1236" s="23" t="s">
        <v>5093</v>
      </c>
      <c r="B1236" s="23" t="s">
        <v>5094</v>
      </c>
      <c r="C1236" s="40" t="s">
        <v>177</v>
      </c>
      <c r="D1236" s="23" t="s">
        <v>82</v>
      </c>
      <c r="E1236" s="23" t="s">
        <v>5095</v>
      </c>
      <c r="F1236" s="23" t="s">
        <v>5096</v>
      </c>
      <c r="G1236" s="23" t="n">
        <v>61</v>
      </c>
      <c r="H1236" s="23" t="n">
        <v>5040</v>
      </c>
      <c r="I1236" s="41" t="s">
        <v>188</v>
      </c>
      <c r="J1236" s="23" t="s">
        <v>1431</v>
      </c>
      <c r="K1236" s="23" t="n">
        <v>0</v>
      </c>
      <c r="L1236" s="23" t="n">
        <v>6045</v>
      </c>
      <c r="M1236" s="23" t="n">
        <v>5184</v>
      </c>
      <c r="N1236" s="23" t="n">
        <v>4968</v>
      </c>
      <c r="O1236" s="23" t="n">
        <f aca="false">K1236+L1236</f>
        <v>6045</v>
      </c>
      <c r="P1236" s="23" t="n">
        <f aca="false">K1236+L1236+M1236+N1236</f>
        <v>16197</v>
      </c>
      <c r="Q1236" s="23" t="n">
        <v>9017</v>
      </c>
      <c r="R1236" s="23" t="n">
        <v>9584</v>
      </c>
      <c r="S1236" s="23" t="n">
        <v>8178</v>
      </c>
      <c r="T1236" s="23" t="n">
        <v>2344</v>
      </c>
      <c r="U1236" s="42" t="n">
        <f aca="false">IF(I1236="delivery",O1236-SUM(Q1236+R1236),IF(I1236="PO",P1236-SUM(Q1236:R1236)))</f>
        <v>-2404</v>
      </c>
      <c r="V1236" s="43" t="n">
        <v>5.09</v>
      </c>
      <c r="W1236" s="43"/>
      <c r="X1236" s="43" t="n">
        <f aca="false">W1236-V1236</f>
        <v>-5.09</v>
      </c>
      <c r="Y1236" s="23" t="n">
        <v>5.09</v>
      </c>
      <c r="Z1236" s="44"/>
      <c r="AA1236" s="44"/>
      <c r="AM1236" s="23" t="str">
        <f aca="false">D1236</f>
        <v>Arista</v>
      </c>
      <c r="AN1236" s="23" t="s">
        <v>1432</v>
      </c>
      <c r="AT1236" s="44"/>
      <c r="AU1236" s="44"/>
      <c r="BD1236" s="23" t="s">
        <v>182</v>
      </c>
      <c r="BE1236" s="1" t="s">
        <v>183</v>
      </c>
    </row>
    <row r="1237" customFormat="false" ht="15" hidden="false" customHeight="true" outlineLevel="0" collapsed="false">
      <c r="A1237" s="23" t="s">
        <v>5097</v>
      </c>
      <c r="B1237" s="23" t="s">
        <v>5098</v>
      </c>
      <c r="C1237" s="40" t="s">
        <v>177</v>
      </c>
      <c r="D1237" s="23" t="s">
        <v>82</v>
      </c>
      <c r="E1237" s="23" t="s">
        <v>5099</v>
      </c>
      <c r="F1237" s="23" t="s">
        <v>5100</v>
      </c>
      <c r="G1237" s="23" t="n">
        <v>371</v>
      </c>
      <c r="H1237" s="23" t="n">
        <v>1260</v>
      </c>
      <c r="I1237" s="41" t="s">
        <v>180</v>
      </c>
      <c r="J1237" s="23" t="s">
        <v>4903</v>
      </c>
      <c r="K1237" s="23" t="n">
        <v>0</v>
      </c>
      <c r="L1237" s="23" t="n">
        <v>6148</v>
      </c>
      <c r="M1237" s="23" t="n">
        <v>0</v>
      </c>
      <c r="N1237" s="23" t="n">
        <v>5000</v>
      </c>
      <c r="O1237" s="23" t="n">
        <f aca="false">K1237+L1237</f>
        <v>6148</v>
      </c>
      <c r="P1237" s="23" t="n">
        <f aca="false">K1237+L1237+M1237+N1237</f>
        <v>11148</v>
      </c>
      <c r="Q1237" s="23" t="n">
        <v>2032</v>
      </c>
      <c r="R1237" s="23" t="n">
        <v>6162</v>
      </c>
      <c r="S1237" s="23" t="n">
        <v>5460</v>
      </c>
      <c r="T1237" s="23" t="n">
        <v>3658</v>
      </c>
      <c r="U1237" s="42" t="n">
        <f aca="false">IF(I1237="delivery",O1237-SUM(Q1237+R1237),IF(I1237="PO",P1237-SUM(Q1237:R1237)))</f>
        <v>-2046</v>
      </c>
      <c r="V1237" s="43" t="n">
        <v>3</v>
      </c>
      <c r="W1237" s="43"/>
      <c r="X1237" s="43" t="n">
        <f aca="false">W1237-V1237</f>
        <v>-3</v>
      </c>
      <c r="Y1237" s="23" t="n">
        <v>3.6</v>
      </c>
      <c r="Z1237" s="44"/>
      <c r="AA1237" s="44"/>
      <c r="AM1237" s="23" t="str">
        <f aca="false">D1237</f>
        <v>Arista</v>
      </c>
      <c r="AN1237" s="23" t="s">
        <v>1432</v>
      </c>
      <c r="AT1237" s="44"/>
      <c r="AU1237" s="44"/>
      <c r="BD1237" s="23" t="s">
        <v>182</v>
      </c>
      <c r="BE1237" s="1" t="s">
        <v>183</v>
      </c>
    </row>
    <row r="1238" customFormat="false" ht="15" hidden="false" customHeight="true" outlineLevel="0" collapsed="false">
      <c r="A1238" s="23" t="s">
        <v>5101</v>
      </c>
      <c r="B1238" s="23" t="s">
        <v>5102</v>
      </c>
      <c r="C1238" s="40" t="s">
        <v>177</v>
      </c>
      <c r="D1238" s="23" t="s">
        <v>82</v>
      </c>
      <c r="E1238" s="23" t="s">
        <v>5103</v>
      </c>
      <c r="F1238" s="23" t="s">
        <v>5104</v>
      </c>
      <c r="G1238" s="23" t="n">
        <v>61</v>
      </c>
      <c r="H1238" s="23" t="n">
        <v>100</v>
      </c>
      <c r="I1238" s="41" t="s">
        <v>188</v>
      </c>
      <c r="J1238" s="23" t="s">
        <v>4963</v>
      </c>
      <c r="K1238" s="23" t="n">
        <v>0</v>
      </c>
      <c r="L1238" s="23" t="n">
        <v>1854</v>
      </c>
      <c r="M1238" s="23" t="n">
        <v>0</v>
      </c>
      <c r="N1238" s="23" t="n">
        <v>0</v>
      </c>
      <c r="O1238" s="23" t="n">
        <f aca="false">K1238+L1238</f>
        <v>1854</v>
      </c>
      <c r="P1238" s="23" t="n">
        <f aca="false">K1238+L1238+M1238+N1238</f>
        <v>1854</v>
      </c>
      <c r="Q1238" s="23" t="n">
        <v>1296</v>
      </c>
      <c r="R1238" s="23" t="n">
        <v>576</v>
      </c>
      <c r="S1238" s="23" t="n">
        <v>976</v>
      </c>
      <c r="T1238" s="23" t="n">
        <v>392</v>
      </c>
      <c r="U1238" s="42" t="n">
        <f aca="false">IF(I1238="delivery",O1238-SUM(Q1238+R1238),IF(I1238="PO",P1238-SUM(Q1238:R1238)))</f>
        <v>-18</v>
      </c>
      <c r="V1238" s="43" t="n">
        <v>0.8</v>
      </c>
      <c r="W1238" s="43"/>
      <c r="X1238" s="43" t="n">
        <f aca="false">W1238-V1238</f>
        <v>-0.8</v>
      </c>
      <c r="Y1238" s="23" t="n">
        <v>0.76167</v>
      </c>
      <c r="Z1238" s="44"/>
      <c r="AA1238" s="44"/>
      <c r="AM1238" s="23" t="str">
        <f aca="false">D1238</f>
        <v>Arista</v>
      </c>
      <c r="AN1238" s="23" t="s">
        <v>1432</v>
      </c>
      <c r="AT1238" s="44"/>
      <c r="AU1238" s="44"/>
      <c r="BD1238" s="23" t="s">
        <v>182</v>
      </c>
      <c r="BE1238" s="1" t="s">
        <v>183</v>
      </c>
    </row>
    <row r="1239" customFormat="false" ht="15" hidden="false" customHeight="true" outlineLevel="0" collapsed="false">
      <c r="A1239" s="23" t="s">
        <v>5105</v>
      </c>
      <c r="B1239" s="23" t="s">
        <v>5106</v>
      </c>
      <c r="C1239" s="40" t="s">
        <v>177</v>
      </c>
      <c r="D1239" s="23" t="s">
        <v>82</v>
      </c>
      <c r="E1239" s="23" t="s">
        <v>5107</v>
      </c>
      <c r="F1239" s="23" t="s">
        <v>5108</v>
      </c>
      <c r="G1239" s="23" t="n">
        <v>61</v>
      </c>
      <c r="H1239" s="23" t="n">
        <v>432</v>
      </c>
      <c r="I1239" s="41" t="s">
        <v>188</v>
      </c>
      <c r="J1239" s="23" t="s">
        <v>5109</v>
      </c>
      <c r="K1239" s="23" t="n">
        <v>0</v>
      </c>
      <c r="L1239" s="23" t="n">
        <v>612</v>
      </c>
      <c r="M1239" s="23" t="n">
        <v>432</v>
      </c>
      <c r="N1239" s="23" t="n">
        <v>0</v>
      </c>
      <c r="O1239" s="23" t="n">
        <f aca="false">K1239+L1239</f>
        <v>612</v>
      </c>
      <c r="P1239" s="23" t="n">
        <f aca="false">K1239+L1239+M1239+N1239</f>
        <v>1044</v>
      </c>
      <c r="Q1239" s="23" t="n">
        <v>684</v>
      </c>
      <c r="R1239" s="23" t="n">
        <v>258</v>
      </c>
      <c r="S1239" s="23" t="n">
        <v>507</v>
      </c>
      <c r="T1239" s="23" t="n">
        <v>9</v>
      </c>
      <c r="U1239" s="42" t="n">
        <f aca="false">IF(I1239="delivery",O1239-SUM(Q1239+R1239),IF(I1239="PO",P1239-SUM(Q1239:R1239)))</f>
        <v>102</v>
      </c>
      <c r="V1239" s="43" t="n">
        <v>6.976</v>
      </c>
      <c r="W1239" s="43"/>
      <c r="X1239" s="43" t="n">
        <f aca="false">W1239-V1239</f>
        <v>-6.976</v>
      </c>
      <c r="Y1239" s="23" t="n">
        <v>6.8</v>
      </c>
      <c r="Z1239" s="44"/>
      <c r="AA1239" s="44"/>
      <c r="AM1239" s="23" t="str">
        <f aca="false">D1239</f>
        <v>Arista</v>
      </c>
      <c r="AN1239" s="23" t="s">
        <v>1432</v>
      </c>
      <c r="AT1239" s="44"/>
      <c r="AU1239" s="44"/>
      <c r="BD1239" s="23" t="s">
        <v>182</v>
      </c>
      <c r="BE1239" s="1" t="s">
        <v>183</v>
      </c>
    </row>
    <row r="1240" customFormat="false" ht="15" hidden="false" customHeight="true" outlineLevel="0" collapsed="false">
      <c r="A1240" s="23" t="s">
        <v>5110</v>
      </c>
      <c r="B1240" s="23" t="s">
        <v>5111</v>
      </c>
      <c r="C1240" s="40" t="s">
        <v>177</v>
      </c>
      <c r="D1240" s="23" t="s">
        <v>82</v>
      </c>
      <c r="E1240" s="23" t="s">
        <v>5112</v>
      </c>
      <c r="F1240" s="23" t="s">
        <v>5113</v>
      </c>
      <c r="G1240" s="23" t="n">
        <v>86</v>
      </c>
      <c r="H1240" s="23" t="n">
        <v>270</v>
      </c>
      <c r="I1240" s="41" t="s">
        <v>188</v>
      </c>
      <c r="J1240" s="23" t="s">
        <v>4718</v>
      </c>
      <c r="K1240" s="23" t="n">
        <v>0</v>
      </c>
      <c r="L1240" s="23" t="n">
        <v>8564</v>
      </c>
      <c r="M1240" s="23" t="n">
        <v>8004</v>
      </c>
      <c r="N1240" s="23" t="n">
        <v>270</v>
      </c>
      <c r="O1240" s="23" t="n">
        <f aca="false">K1240+L1240</f>
        <v>8564</v>
      </c>
      <c r="P1240" s="23" t="n">
        <f aca="false">K1240+L1240+M1240+N1240</f>
        <v>16838</v>
      </c>
      <c r="Q1240" s="23" t="n">
        <v>11866</v>
      </c>
      <c r="R1240" s="23" t="n">
        <v>6049</v>
      </c>
      <c r="S1240" s="23" t="n">
        <v>4928</v>
      </c>
      <c r="T1240" s="23" t="n">
        <v>1668</v>
      </c>
      <c r="U1240" s="42" t="n">
        <f aca="false">IF(I1240="delivery",O1240-SUM(Q1240+R1240),IF(I1240="PO",P1240-SUM(Q1240:R1240)))</f>
        <v>-1077</v>
      </c>
      <c r="V1240" s="43" t="n">
        <v>11.838</v>
      </c>
      <c r="W1240" s="43"/>
      <c r="X1240" s="43" t="n">
        <f aca="false">W1240-V1240</f>
        <v>-11.838</v>
      </c>
      <c r="Y1240" s="23" t="n">
        <v>12.29067</v>
      </c>
      <c r="Z1240" s="44"/>
      <c r="AA1240" s="44"/>
      <c r="AM1240" s="23" t="str">
        <f aca="false">D1240</f>
        <v>Arista</v>
      </c>
      <c r="AN1240" s="23" t="s">
        <v>1432</v>
      </c>
      <c r="AT1240" s="44"/>
      <c r="AU1240" s="44"/>
      <c r="BD1240" s="23" t="s">
        <v>182</v>
      </c>
      <c r="BE1240" s="1" t="s">
        <v>183</v>
      </c>
    </row>
    <row r="1241" customFormat="false" ht="15" hidden="false" customHeight="true" outlineLevel="0" collapsed="false">
      <c r="A1241" s="23" t="s">
        <v>5114</v>
      </c>
      <c r="B1241" s="23" t="s">
        <v>5115</v>
      </c>
      <c r="C1241" s="40" t="s">
        <v>177</v>
      </c>
      <c r="D1241" s="23" t="s">
        <v>82</v>
      </c>
      <c r="E1241" s="23" t="s">
        <v>5116</v>
      </c>
      <c r="F1241" s="23" t="s">
        <v>5117</v>
      </c>
      <c r="G1241" s="23" t="n">
        <v>61</v>
      </c>
      <c r="H1241" s="23" t="n">
        <v>50</v>
      </c>
      <c r="I1241" s="41" t="s">
        <v>188</v>
      </c>
      <c r="J1241" s="23" t="s">
        <v>4963</v>
      </c>
      <c r="K1241" s="23" t="n">
        <v>0</v>
      </c>
      <c r="L1241" s="23" t="n">
        <v>1134</v>
      </c>
      <c r="M1241" s="23" t="n">
        <v>0</v>
      </c>
      <c r="N1241" s="23" t="n">
        <v>0</v>
      </c>
      <c r="O1241" s="23" t="n">
        <f aca="false">K1241+L1241</f>
        <v>1134</v>
      </c>
      <c r="P1241" s="23" t="n">
        <f aca="false">K1241+L1241+M1241+N1241</f>
        <v>1134</v>
      </c>
      <c r="Q1241" s="23" t="n">
        <v>0</v>
      </c>
      <c r="R1241" s="23" t="n">
        <v>80</v>
      </c>
      <c r="S1241" s="23" t="n">
        <v>60</v>
      </c>
      <c r="T1241" s="23" t="n">
        <v>484</v>
      </c>
      <c r="U1241" s="42" t="n">
        <f aca="false">IF(I1241="delivery",O1241-SUM(Q1241+R1241),IF(I1241="PO",P1241-SUM(Q1241:R1241)))</f>
        <v>1054</v>
      </c>
      <c r="V1241" s="43" t="n">
        <v>4.95</v>
      </c>
      <c r="W1241" s="43"/>
      <c r="X1241" s="43" t="n">
        <f aca="false">W1241-V1241</f>
        <v>-4.95</v>
      </c>
      <c r="Y1241" s="23" t="n">
        <v>4.95</v>
      </c>
      <c r="Z1241" s="44"/>
      <c r="AA1241" s="44"/>
      <c r="AM1241" s="23" t="str">
        <f aca="false">D1241</f>
        <v>Arista</v>
      </c>
      <c r="AN1241" s="23" t="s">
        <v>1432</v>
      </c>
      <c r="AT1241" s="44"/>
      <c r="AU1241" s="44"/>
      <c r="BD1241" s="23" t="s">
        <v>182</v>
      </c>
      <c r="BE1241" s="1" t="s">
        <v>183</v>
      </c>
    </row>
    <row r="1242" customFormat="false" ht="15" hidden="false" customHeight="true" outlineLevel="0" collapsed="false">
      <c r="A1242" s="23" t="s">
        <v>5118</v>
      </c>
      <c r="B1242" s="23" t="s">
        <v>5119</v>
      </c>
      <c r="C1242" s="40" t="s">
        <v>177</v>
      </c>
      <c r="D1242" s="23" t="s">
        <v>82</v>
      </c>
      <c r="E1242" s="23" t="s">
        <v>5120</v>
      </c>
      <c r="F1242" s="23" t="s">
        <v>5121</v>
      </c>
      <c r="G1242" s="23" t="n">
        <v>61</v>
      </c>
      <c r="H1242" s="23" t="n">
        <v>100</v>
      </c>
      <c r="I1242" s="41" t="s">
        <v>188</v>
      </c>
      <c r="J1242" s="23" t="s">
        <v>4963</v>
      </c>
      <c r="K1242" s="23" t="n">
        <v>0</v>
      </c>
      <c r="L1242" s="23" t="n">
        <v>1824</v>
      </c>
      <c r="M1242" s="23" t="n">
        <v>1400</v>
      </c>
      <c r="N1242" s="23" t="n">
        <v>0</v>
      </c>
      <c r="O1242" s="23" t="n">
        <f aca="false">K1242+L1242</f>
        <v>1824</v>
      </c>
      <c r="P1242" s="23" t="n">
        <f aca="false">K1242+L1242+M1242+N1242</f>
        <v>3224</v>
      </c>
      <c r="Q1242" s="23" t="n">
        <v>1960</v>
      </c>
      <c r="R1242" s="23" t="n">
        <v>384</v>
      </c>
      <c r="S1242" s="23" t="n">
        <v>1176</v>
      </c>
      <c r="T1242" s="23" t="n">
        <v>0</v>
      </c>
      <c r="U1242" s="42" t="n">
        <f aca="false">IF(I1242="delivery",O1242-SUM(Q1242+R1242),IF(I1242="PO",P1242-SUM(Q1242:R1242)))</f>
        <v>880</v>
      </c>
      <c r="V1242" s="43" t="n">
        <v>1.85</v>
      </c>
      <c r="W1242" s="43"/>
      <c r="X1242" s="43" t="n">
        <f aca="false">W1242-V1242</f>
        <v>-1.85</v>
      </c>
      <c r="Y1242" s="23" t="n">
        <v>1.8</v>
      </c>
      <c r="Z1242" s="44"/>
      <c r="AA1242" s="44"/>
      <c r="AM1242" s="23" t="str">
        <f aca="false">D1242</f>
        <v>Arista</v>
      </c>
      <c r="AN1242" s="23" t="s">
        <v>1432</v>
      </c>
      <c r="AT1242" s="44"/>
      <c r="AU1242" s="44"/>
      <c r="BD1242" s="23" t="s">
        <v>182</v>
      </c>
      <c r="BE1242" s="1" t="s">
        <v>183</v>
      </c>
    </row>
    <row r="1243" customFormat="false" ht="15" hidden="false" customHeight="true" outlineLevel="0" collapsed="false">
      <c r="A1243" s="23" t="s">
        <v>5122</v>
      </c>
      <c r="B1243" s="23" t="s">
        <v>5123</v>
      </c>
      <c r="C1243" s="40" t="s">
        <v>177</v>
      </c>
      <c r="D1243" s="23" t="s">
        <v>82</v>
      </c>
      <c r="E1243" s="23" t="s">
        <v>5124</v>
      </c>
      <c r="F1243" s="23" t="s">
        <v>5125</v>
      </c>
      <c r="G1243" s="23" t="n">
        <v>61</v>
      </c>
      <c r="H1243" s="23" t="n">
        <v>68</v>
      </c>
      <c r="I1243" s="41" t="s">
        <v>180</v>
      </c>
      <c r="J1243" s="23" t="s">
        <v>4693</v>
      </c>
      <c r="K1243" s="23" t="n">
        <v>0</v>
      </c>
      <c r="L1243" s="23" t="n">
        <v>1108</v>
      </c>
      <c r="M1243" s="23" t="n">
        <v>252</v>
      </c>
      <c r="N1243" s="23" t="n">
        <v>0</v>
      </c>
      <c r="O1243" s="23" t="n">
        <f aca="false">K1243+L1243</f>
        <v>1108</v>
      </c>
      <c r="P1243" s="23" t="n">
        <f aca="false">K1243+L1243+M1243+N1243</f>
        <v>1360</v>
      </c>
      <c r="Q1243" s="23" t="n">
        <v>908</v>
      </c>
      <c r="R1243" s="23" t="n">
        <v>225</v>
      </c>
      <c r="S1243" s="23" t="n">
        <v>218</v>
      </c>
      <c r="T1243" s="23" t="n">
        <v>40</v>
      </c>
      <c r="U1243" s="42" t="n">
        <f aca="false">IF(I1243="delivery",O1243-SUM(Q1243+R1243),IF(I1243="PO",P1243-SUM(Q1243:R1243)))</f>
        <v>-25</v>
      </c>
      <c r="V1243" s="43" t="n">
        <v>5.355</v>
      </c>
      <c r="W1243" s="43"/>
      <c r="X1243" s="43" t="n">
        <f aca="false">W1243-V1243</f>
        <v>-5.355</v>
      </c>
      <c r="Y1243" s="23" t="n">
        <v>5.322</v>
      </c>
      <c r="Z1243" s="44"/>
      <c r="AA1243" s="44"/>
      <c r="AM1243" s="23" t="str">
        <f aca="false">D1243</f>
        <v>Arista</v>
      </c>
      <c r="AN1243" s="23" t="s">
        <v>1432</v>
      </c>
      <c r="AT1243" s="44"/>
      <c r="AU1243" s="44"/>
      <c r="BD1243" s="23" t="s">
        <v>182</v>
      </c>
      <c r="BE1243" s="1" t="s">
        <v>183</v>
      </c>
    </row>
    <row r="1244" customFormat="false" ht="15" hidden="false" customHeight="true" outlineLevel="0" collapsed="false">
      <c r="A1244" s="23" t="s">
        <v>5126</v>
      </c>
      <c r="B1244" s="23" t="s">
        <v>5127</v>
      </c>
      <c r="C1244" s="40" t="s">
        <v>177</v>
      </c>
      <c r="D1244" s="23" t="s">
        <v>82</v>
      </c>
      <c r="E1244" s="23" t="s">
        <v>5128</v>
      </c>
      <c r="F1244" s="23" t="s">
        <v>5129</v>
      </c>
      <c r="G1244" s="23" t="n">
        <v>61</v>
      </c>
      <c r="H1244" s="23" t="n">
        <v>180</v>
      </c>
      <c r="I1244" s="41" t="s">
        <v>180</v>
      </c>
      <c r="J1244" s="23" t="s">
        <v>4693</v>
      </c>
      <c r="K1244" s="23" t="n">
        <v>0</v>
      </c>
      <c r="L1244" s="23" t="n">
        <v>1168</v>
      </c>
      <c r="M1244" s="23" t="n">
        <v>0</v>
      </c>
      <c r="N1244" s="23" t="n">
        <v>0</v>
      </c>
      <c r="O1244" s="23" t="n">
        <f aca="false">K1244+L1244</f>
        <v>1168</v>
      </c>
      <c r="P1244" s="23" t="n">
        <f aca="false">K1244+L1244+M1244+N1244</f>
        <v>1168</v>
      </c>
      <c r="Q1244" s="23" t="n">
        <v>37</v>
      </c>
      <c r="R1244" s="23" t="n">
        <v>9</v>
      </c>
      <c r="S1244" s="23" t="n">
        <v>9</v>
      </c>
      <c r="T1244" s="23" t="n">
        <v>3</v>
      </c>
      <c r="U1244" s="42" t="n">
        <f aca="false">IF(I1244="delivery",O1244-SUM(Q1244+R1244),IF(I1244="PO",P1244-SUM(Q1244:R1244)))</f>
        <v>1122</v>
      </c>
      <c r="V1244" s="43" t="n">
        <v>10.295</v>
      </c>
      <c r="W1244" s="43"/>
      <c r="X1244" s="43" t="n">
        <f aca="false">W1244-V1244</f>
        <v>-10.295</v>
      </c>
      <c r="Y1244" s="23" t="n">
        <v>10.292</v>
      </c>
      <c r="Z1244" s="44"/>
      <c r="AA1244" s="44"/>
      <c r="AM1244" s="23" t="str">
        <f aca="false">D1244</f>
        <v>Arista</v>
      </c>
      <c r="AN1244" s="23" t="s">
        <v>1432</v>
      </c>
      <c r="AT1244" s="44"/>
      <c r="AU1244" s="44"/>
      <c r="BD1244" s="23" t="s">
        <v>182</v>
      </c>
      <c r="BE1244" s="1" t="s">
        <v>183</v>
      </c>
    </row>
    <row r="1245" customFormat="false" ht="15" hidden="false" customHeight="true" outlineLevel="0" collapsed="false">
      <c r="A1245" s="23" t="s">
        <v>5130</v>
      </c>
      <c r="B1245" s="23" t="s">
        <v>5131</v>
      </c>
      <c r="C1245" s="40" t="s">
        <v>177</v>
      </c>
      <c r="D1245" s="23" t="s">
        <v>82</v>
      </c>
      <c r="E1245" s="23" t="s">
        <v>5132</v>
      </c>
      <c r="F1245" s="23" t="s">
        <v>5133</v>
      </c>
      <c r="G1245" s="23" t="n">
        <v>61</v>
      </c>
      <c r="H1245" s="23" t="n">
        <v>180</v>
      </c>
      <c r="I1245" s="41" t="s">
        <v>180</v>
      </c>
      <c r="J1245" s="23" t="s">
        <v>5134</v>
      </c>
      <c r="K1245" s="23" t="n">
        <v>0</v>
      </c>
      <c r="L1245" s="23" t="n">
        <v>885</v>
      </c>
      <c r="M1245" s="23" t="n">
        <v>360</v>
      </c>
      <c r="N1245" s="23" t="n">
        <v>0</v>
      </c>
      <c r="O1245" s="23" t="n">
        <f aca="false">K1245+L1245</f>
        <v>885</v>
      </c>
      <c r="P1245" s="23" t="n">
        <f aca="false">K1245+L1245+M1245+N1245</f>
        <v>1245</v>
      </c>
      <c r="Q1245" s="23" t="n">
        <v>912</v>
      </c>
      <c r="R1245" s="23" t="n">
        <v>344</v>
      </c>
      <c r="S1245" s="23" t="n">
        <v>676</v>
      </c>
      <c r="T1245" s="23" t="n">
        <v>12</v>
      </c>
      <c r="U1245" s="42" t="n">
        <f aca="false">IF(I1245="delivery",O1245-SUM(Q1245+R1245),IF(I1245="PO",P1245-SUM(Q1245:R1245)))</f>
        <v>-371</v>
      </c>
      <c r="V1245" s="43" t="n">
        <v>37.5</v>
      </c>
      <c r="W1245" s="43"/>
      <c r="X1245" s="43" t="n">
        <f aca="false">W1245-V1245</f>
        <v>-37.5</v>
      </c>
      <c r="Y1245" s="23" t="n">
        <v>37.5</v>
      </c>
      <c r="Z1245" s="44"/>
      <c r="AA1245" s="44"/>
      <c r="AM1245" s="23" t="str">
        <f aca="false">D1245</f>
        <v>Arista</v>
      </c>
      <c r="AN1245" s="23" t="s">
        <v>1432</v>
      </c>
      <c r="AT1245" s="44"/>
      <c r="AU1245" s="44"/>
      <c r="BD1245" s="23" t="s">
        <v>182</v>
      </c>
      <c r="BE1245" s="1" t="s">
        <v>183</v>
      </c>
    </row>
    <row r="1246" customFormat="false" ht="15" hidden="false" customHeight="true" outlineLevel="0" collapsed="false">
      <c r="A1246" s="23" t="s">
        <v>5135</v>
      </c>
      <c r="B1246" s="23" t="s">
        <v>5136</v>
      </c>
      <c r="C1246" s="40" t="s">
        <v>177</v>
      </c>
      <c r="D1246" s="23" t="s">
        <v>82</v>
      </c>
      <c r="E1246" s="23" t="s">
        <v>5137</v>
      </c>
      <c r="F1246" s="23" t="s">
        <v>5138</v>
      </c>
      <c r="G1246" s="23" t="n">
        <v>61</v>
      </c>
      <c r="H1246" s="23" t="n">
        <v>840</v>
      </c>
      <c r="I1246" s="41" t="s">
        <v>180</v>
      </c>
      <c r="J1246" s="23" t="s">
        <v>1442</v>
      </c>
      <c r="K1246" s="23" t="n">
        <v>0</v>
      </c>
      <c r="L1246" s="23" t="n">
        <v>1818</v>
      </c>
      <c r="M1246" s="23" t="n">
        <v>0</v>
      </c>
      <c r="N1246" s="23" t="n">
        <v>0</v>
      </c>
      <c r="O1246" s="23" t="n">
        <f aca="false">K1246+L1246</f>
        <v>1818</v>
      </c>
      <c r="P1246" s="23" t="n">
        <f aca="false">K1246+L1246+M1246+N1246</f>
        <v>1818</v>
      </c>
      <c r="Q1246" s="23" t="n">
        <v>258</v>
      </c>
      <c r="R1246" s="23" t="n">
        <v>100</v>
      </c>
      <c r="S1246" s="23" t="n">
        <v>150</v>
      </c>
      <c r="T1246" s="23" t="n">
        <v>0</v>
      </c>
      <c r="U1246" s="42" t="n">
        <f aca="false">IF(I1246="delivery",O1246-SUM(Q1246+R1246),IF(I1246="PO",P1246-SUM(Q1246:R1246)))</f>
        <v>1460</v>
      </c>
      <c r="V1246" s="43" t="n">
        <v>4</v>
      </c>
      <c r="W1246" s="43"/>
      <c r="X1246" s="43" t="n">
        <f aca="false">W1246-V1246</f>
        <v>-4</v>
      </c>
      <c r="Z1246" s="44"/>
      <c r="AA1246" s="44"/>
      <c r="AM1246" s="23" t="str">
        <f aca="false">D1246</f>
        <v>Arista</v>
      </c>
      <c r="AN1246" s="23" t="s">
        <v>1432</v>
      </c>
      <c r="AT1246" s="44"/>
      <c r="AU1246" s="44"/>
      <c r="BD1246" s="23" t="s">
        <v>182</v>
      </c>
      <c r="BE1246" s="1" t="s">
        <v>183</v>
      </c>
    </row>
    <row r="1247" customFormat="false" ht="15" hidden="false" customHeight="true" outlineLevel="0" collapsed="false">
      <c r="A1247" s="23" t="s">
        <v>5139</v>
      </c>
      <c r="B1247" s="23" t="s">
        <v>5140</v>
      </c>
      <c r="C1247" s="40" t="s">
        <v>177</v>
      </c>
      <c r="D1247" s="23" t="s">
        <v>82</v>
      </c>
      <c r="E1247" s="23" t="s">
        <v>5141</v>
      </c>
      <c r="F1247" s="23" t="s">
        <v>5142</v>
      </c>
      <c r="G1247" s="23" t="n">
        <v>61</v>
      </c>
      <c r="H1247" s="23" t="n">
        <v>945</v>
      </c>
      <c r="I1247" s="41" t="s">
        <v>180</v>
      </c>
      <c r="J1247" s="23" t="s">
        <v>1442</v>
      </c>
      <c r="K1247" s="23" t="n">
        <v>1300</v>
      </c>
      <c r="L1247" s="23" t="n">
        <v>82</v>
      </c>
      <c r="M1247" s="23" t="n">
        <v>0</v>
      </c>
      <c r="N1247" s="23" t="n">
        <v>0</v>
      </c>
      <c r="O1247" s="23" t="n">
        <f aca="false">K1247+L1247</f>
        <v>1382</v>
      </c>
      <c r="P1247" s="23" t="n">
        <f aca="false">K1247+L1247+M1247+N1247</f>
        <v>1382</v>
      </c>
      <c r="Q1247" s="23" t="n">
        <v>165</v>
      </c>
      <c r="R1247" s="23" t="n">
        <v>150</v>
      </c>
      <c r="S1247" s="23" t="n">
        <v>150</v>
      </c>
      <c r="T1247" s="23" t="n">
        <v>50</v>
      </c>
      <c r="U1247" s="42" t="n">
        <f aca="false">IF(I1247="delivery",O1247-SUM(Q1247+R1247),IF(I1247="PO",P1247-SUM(Q1247:R1247)))</f>
        <v>1067</v>
      </c>
      <c r="V1247" s="43" t="n">
        <v>4.9</v>
      </c>
      <c r="W1247" s="43"/>
      <c r="X1247" s="43" t="n">
        <f aca="false">W1247-V1247</f>
        <v>-4.9</v>
      </c>
      <c r="Z1247" s="44"/>
      <c r="AA1247" s="44"/>
      <c r="AM1247" s="23" t="str">
        <f aca="false">D1247</f>
        <v>Arista</v>
      </c>
      <c r="AN1247" s="23" t="s">
        <v>1432</v>
      </c>
      <c r="AT1247" s="44"/>
      <c r="AU1247" s="44"/>
      <c r="BD1247" s="23" t="s">
        <v>182</v>
      </c>
      <c r="BE1247" s="1" t="s">
        <v>183</v>
      </c>
    </row>
    <row r="1248" customFormat="false" ht="15" hidden="false" customHeight="true" outlineLevel="0" collapsed="false">
      <c r="A1248" s="23" t="s">
        <v>5143</v>
      </c>
      <c r="B1248" s="23" t="s">
        <v>5144</v>
      </c>
      <c r="C1248" s="40" t="s">
        <v>177</v>
      </c>
      <c r="D1248" s="23" t="s">
        <v>82</v>
      </c>
      <c r="E1248" s="23" t="s">
        <v>5145</v>
      </c>
      <c r="F1248" s="23" t="s">
        <v>5146</v>
      </c>
      <c r="G1248" s="23" t="n">
        <v>61</v>
      </c>
      <c r="H1248" s="23" t="n">
        <v>100</v>
      </c>
      <c r="I1248" s="41" t="s">
        <v>188</v>
      </c>
      <c r="J1248" s="23" t="s">
        <v>4963</v>
      </c>
      <c r="K1248" s="23" t="n">
        <v>0</v>
      </c>
      <c r="L1248" s="23" t="n">
        <v>1722</v>
      </c>
      <c r="M1248" s="23" t="n">
        <v>0</v>
      </c>
      <c r="N1248" s="23" t="n">
        <v>0</v>
      </c>
      <c r="O1248" s="23" t="n">
        <f aca="false">K1248+L1248</f>
        <v>1722</v>
      </c>
      <c r="P1248" s="23" t="n">
        <f aca="false">K1248+L1248+M1248+N1248</f>
        <v>1722</v>
      </c>
      <c r="Q1248" s="23" t="n">
        <v>740</v>
      </c>
      <c r="R1248" s="23" t="n">
        <v>0</v>
      </c>
      <c r="S1248" s="23" t="n">
        <v>0</v>
      </c>
      <c r="T1248" s="23" t="n">
        <v>0</v>
      </c>
      <c r="U1248" s="42" t="n">
        <f aca="false">IF(I1248="delivery",O1248-SUM(Q1248+R1248),IF(I1248="PO",P1248-SUM(Q1248:R1248)))</f>
        <v>982</v>
      </c>
      <c r="V1248" s="43" t="n">
        <v>1.44</v>
      </c>
      <c r="W1248" s="43"/>
      <c r="X1248" s="43" t="n">
        <f aca="false">W1248-V1248</f>
        <v>-1.44</v>
      </c>
      <c r="Z1248" s="44"/>
      <c r="AA1248" s="44"/>
      <c r="AM1248" s="23" t="str">
        <f aca="false">D1248</f>
        <v>Arista</v>
      </c>
      <c r="AN1248" s="23" t="s">
        <v>1432</v>
      </c>
      <c r="AT1248" s="44"/>
      <c r="AU1248" s="44"/>
      <c r="BD1248" s="23" t="s">
        <v>182</v>
      </c>
      <c r="BE1248" s="1" t="s">
        <v>183</v>
      </c>
    </row>
    <row r="1249" customFormat="false" ht="15" hidden="false" customHeight="true" outlineLevel="0" collapsed="false">
      <c r="A1249" s="23" t="s">
        <v>5147</v>
      </c>
      <c r="B1249" s="23" t="s">
        <v>5148</v>
      </c>
      <c r="C1249" s="40" t="s">
        <v>177</v>
      </c>
      <c r="D1249" s="23" t="s">
        <v>82</v>
      </c>
      <c r="E1249" s="23" t="s">
        <v>5149</v>
      </c>
      <c r="F1249" s="23" t="s">
        <v>5150</v>
      </c>
      <c r="G1249" s="23" t="n">
        <v>51</v>
      </c>
      <c r="H1249" s="23" t="n">
        <v>5720</v>
      </c>
      <c r="I1249" s="41" t="s">
        <v>188</v>
      </c>
      <c r="J1249" s="23" t="s">
        <v>4718</v>
      </c>
      <c r="K1249" s="23" t="n">
        <v>0</v>
      </c>
      <c r="L1249" s="23" t="n">
        <v>486</v>
      </c>
      <c r="M1249" s="23" t="n">
        <v>0</v>
      </c>
      <c r="N1249" s="23" t="n">
        <v>0</v>
      </c>
      <c r="O1249" s="23" t="n">
        <f aca="false">K1249+L1249</f>
        <v>486</v>
      </c>
      <c r="P1249" s="23" t="n">
        <f aca="false">K1249+L1249+M1249+N1249</f>
        <v>486</v>
      </c>
      <c r="Q1249" s="23" t="n">
        <v>260</v>
      </c>
      <c r="R1249" s="23" t="n">
        <v>100</v>
      </c>
      <c r="S1249" s="23" t="n">
        <v>150</v>
      </c>
      <c r="T1249" s="23" t="n">
        <v>0</v>
      </c>
      <c r="U1249" s="42" t="n">
        <f aca="false">IF(I1249="delivery",O1249-SUM(Q1249+R1249),IF(I1249="PO",P1249-SUM(Q1249:R1249)))</f>
        <v>126</v>
      </c>
      <c r="V1249" s="43" t="n">
        <v>0.76</v>
      </c>
      <c r="W1249" s="43"/>
      <c r="X1249" s="43" t="n">
        <f aca="false">W1249-V1249</f>
        <v>-0.76</v>
      </c>
      <c r="Z1249" s="44"/>
      <c r="AA1249" s="44"/>
      <c r="AM1249" s="23" t="str">
        <f aca="false">D1249</f>
        <v>Arista</v>
      </c>
      <c r="AN1249" s="23" t="s">
        <v>1432</v>
      </c>
      <c r="AT1249" s="44"/>
      <c r="AU1249" s="44"/>
      <c r="BD1249" s="23" t="s">
        <v>182</v>
      </c>
      <c r="BE1249" s="1" t="s">
        <v>183</v>
      </c>
    </row>
    <row r="1250" customFormat="false" ht="15" hidden="false" customHeight="true" outlineLevel="0" collapsed="false">
      <c r="A1250" s="23" t="s">
        <v>5151</v>
      </c>
      <c r="B1250" s="23" t="s">
        <v>5152</v>
      </c>
      <c r="C1250" s="40" t="s">
        <v>177</v>
      </c>
      <c r="D1250" s="23" t="s">
        <v>82</v>
      </c>
      <c r="E1250" s="23" t="s">
        <v>5153</v>
      </c>
      <c r="F1250" s="23" t="s">
        <v>5154</v>
      </c>
      <c r="G1250" s="23" t="n">
        <v>61</v>
      </c>
      <c r="H1250" s="23" t="n">
        <v>1500</v>
      </c>
      <c r="I1250" s="41" t="s">
        <v>180</v>
      </c>
      <c r="J1250" s="23" t="s">
        <v>4853</v>
      </c>
      <c r="K1250" s="23" t="n">
        <v>0</v>
      </c>
      <c r="L1250" s="23" t="n">
        <v>856</v>
      </c>
      <c r="M1250" s="23" t="n">
        <v>0</v>
      </c>
      <c r="N1250" s="23" t="n">
        <v>0</v>
      </c>
      <c r="O1250" s="23" t="n">
        <f aca="false">K1250+L1250</f>
        <v>856</v>
      </c>
      <c r="P1250" s="23" t="n">
        <f aca="false">K1250+L1250+M1250+N1250</f>
        <v>856</v>
      </c>
      <c r="Q1250" s="23" t="n">
        <v>441</v>
      </c>
      <c r="R1250" s="23" t="n">
        <v>640</v>
      </c>
      <c r="S1250" s="23" t="n">
        <v>1186</v>
      </c>
      <c r="T1250" s="23" t="n">
        <v>996</v>
      </c>
      <c r="U1250" s="42" t="n">
        <f aca="false">IF(I1250="delivery",O1250-SUM(Q1250+R1250),IF(I1250="PO",P1250-SUM(Q1250:R1250)))</f>
        <v>-225</v>
      </c>
      <c r="V1250" s="43" t="n">
        <v>0.35</v>
      </c>
      <c r="W1250" s="43"/>
      <c r="X1250" s="43" t="n">
        <f aca="false">W1250-V1250</f>
        <v>-0.35</v>
      </c>
      <c r="Z1250" s="44"/>
      <c r="AA1250" s="44"/>
      <c r="AM1250" s="23" t="str">
        <f aca="false">D1250</f>
        <v>Arista</v>
      </c>
      <c r="AN1250" s="23" t="s">
        <v>1432</v>
      </c>
      <c r="AT1250" s="44"/>
      <c r="AU1250" s="44"/>
      <c r="BD1250" s="23" t="s">
        <v>182</v>
      </c>
      <c r="BE1250" s="1" t="s">
        <v>183</v>
      </c>
    </row>
    <row r="1251" customFormat="false" ht="15" hidden="false" customHeight="true" outlineLevel="0" collapsed="false">
      <c r="A1251" s="23" t="s">
        <v>5155</v>
      </c>
      <c r="B1251" s="23" t="s">
        <v>5156</v>
      </c>
      <c r="C1251" s="40" t="s">
        <v>177</v>
      </c>
      <c r="D1251" s="23" t="s">
        <v>82</v>
      </c>
      <c r="E1251" s="23" t="s">
        <v>5157</v>
      </c>
      <c r="F1251" s="23" t="s">
        <v>5158</v>
      </c>
      <c r="G1251" s="23" t="n">
        <v>61</v>
      </c>
      <c r="H1251" s="23" t="n">
        <v>500</v>
      </c>
      <c r="I1251" s="41" t="s">
        <v>188</v>
      </c>
      <c r="J1251" s="23" t="s">
        <v>1431</v>
      </c>
      <c r="K1251" s="23" t="n">
        <v>0</v>
      </c>
      <c r="L1251" s="23" t="n">
        <v>2532</v>
      </c>
      <c r="M1251" s="23" t="n">
        <v>0</v>
      </c>
      <c r="N1251" s="23" t="n">
        <v>0</v>
      </c>
      <c r="O1251" s="23" t="n">
        <f aca="false">K1251+L1251</f>
        <v>2532</v>
      </c>
      <c r="P1251" s="23" t="n">
        <f aca="false">K1251+L1251+M1251+N1251</f>
        <v>2532</v>
      </c>
      <c r="Q1251" s="23" t="n">
        <v>516</v>
      </c>
      <c r="R1251" s="23" t="n">
        <v>200</v>
      </c>
      <c r="S1251" s="23" t="n">
        <v>300</v>
      </c>
      <c r="T1251" s="23" t="n">
        <v>0</v>
      </c>
      <c r="U1251" s="42" t="n">
        <f aca="false">IF(I1251="delivery",O1251-SUM(Q1251+R1251),IF(I1251="PO",P1251-SUM(Q1251:R1251)))</f>
        <v>1816</v>
      </c>
      <c r="V1251" s="43" t="n">
        <v>2.46</v>
      </c>
      <c r="W1251" s="43"/>
      <c r="X1251" s="43" t="n">
        <f aca="false">W1251-V1251</f>
        <v>-2.46</v>
      </c>
      <c r="Z1251" s="44"/>
      <c r="AA1251" s="44"/>
      <c r="AM1251" s="23" t="str">
        <f aca="false">D1251</f>
        <v>Arista</v>
      </c>
      <c r="AN1251" s="23" t="s">
        <v>1432</v>
      </c>
      <c r="AT1251" s="44"/>
      <c r="AU1251" s="44"/>
      <c r="BD1251" s="23" t="s">
        <v>182</v>
      </c>
      <c r="BE1251" s="1" t="s">
        <v>183</v>
      </c>
    </row>
    <row r="1252" customFormat="false" ht="15" hidden="false" customHeight="true" outlineLevel="0" collapsed="false">
      <c r="A1252" s="23" t="s">
        <v>5159</v>
      </c>
      <c r="B1252" s="23" t="s">
        <v>5160</v>
      </c>
      <c r="C1252" s="40" t="s">
        <v>177</v>
      </c>
      <c r="D1252" s="23" t="s">
        <v>82</v>
      </c>
      <c r="E1252" s="23" t="s">
        <v>5161</v>
      </c>
      <c r="F1252" s="23" t="s">
        <v>5162</v>
      </c>
      <c r="G1252" s="23" t="n">
        <v>46</v>
      </c>
      <c r="H1252" s="23" t="n">
        <v>500</v>
      </c>
      <c r="I1252" s="41" t="s">
        <v>188</v>
      </c>
      <c r="J1252" s="23" t="s">
        <v>1431</v>
      </c>
      <c r="K1252" s="23" t="n">
        <v>0</v>
      </c>
      <c r="L1252" s="23" t="n">
        <v>664</v>
      </c>
      <c r="M1252" s="23" t="n">
        <v>6500</v>
      </c>
      <c r="N1252" s="23" t="n">
        <v>0</v>
      </c>
      <c r="O1252" s="23" t="n">
        <f aca="false">K1252+L1252</f>
        <v>664</v>
      </c>
      <c r="P1252" s="23" t="n">
        <f aca="false">K1252+L1252+M1252+N1252</f>
        <v>7164</v>
      </c>
      <c r="Q1252" s="23" t="n">
        <v>1612</v>
      </c>
      <c r="R1252" s="23" t="n">
        <v>8905</v>
      </c>
      <c r="S1252" s="23" t="n">
        <v>7438</v>
      </c>
      <c r="T1252" s="23" t="n">
        <v>4524</v>
      </c>
      <c r="U1252" s="42" t="n">
        <f aca="false">IF(I1252="delivery",O1252-SUM(Q1252+R1252),IF(I1252="PO",P1252-SUM(Q1252:R1252)))</f>
        <v>-3353</v>
      </c>
      <c r="V1252" s="43" t="n">
        <v>0.39</v>
      </c>
      <c r="W1252" s="43"/>
      <c r="X1252" s="43" t="n">
        <f aca="false">W1252-V1252</f>
        <v>-0.39</v>
      </c>
      <c r="Z1252" s="44"/>
      <c r="AA1252" s="44"/>
      <c r="AM1252" s="23" t="str">
        <f aca="false">D1252</f>
        <v>Arista</v>
      </c>
      <c r="AN1252" s="23" t="s">
        <v>1432</v>
      </c>
      <c r="AT1252" s="44"/>
      <c r="AU1252" s="44"/>
      <c r="BD1252" s="23" t="s">
        <v>182</v>
      </c>
      <c r="BE1252" s="1" t="s">
        <v>183</v>
      </c>
    </row>
    <row r="1253" customFormat="false" ht="15" hidden="false" customHeight="true" outlineLevel="0" collapsed="false">
      <c r="A1253" s="23" t="s">
        <v>5163</v>
      </c>
      <c r="B1253" s="23" t="s">
        <v>5164</v>
      </c>
      <c r="C1253" s="40" t="s">
        <v>177</v>
      </c>
      <c r="D1253" s="23" t="s">
        <v>82</v>
      </c>
      <c r="E1253" s="23" t="s">
        <v>5165</v>
      </c>
      <c r="F1253" s="23" t="s">
        <v>5166</v>
      </c>
      <c r="G1253" s="23" t="n">
        <v>61</v>
      </c>
      <c r="H1253" s="23" t="n">
        <v>3000</v>
      </c>
      <c r="I1253" s="41" t="s">
        <v>180</v>
      </c>
      <c r="J1253" s="23" t="s">
        <v>4853</v>
      </c>
      <c r="K1253" s="23" t="n">
        <v>0</v>
      </c>
      <c r="L1253" s="23" t="n">
        <v>5266</v>
      </c>
      <c r="M1253" s="23" t="n">
        <v>0</v>
      </c>
      <c r="N1253" s="23" t="n">
        <v>0</v>
      </c>
      <c r="O1253" s="23" t="n">
        <f aca="false">K1253+L1253</f>
        <v>5266</v>
      </c>
      <c r="P1253" s="23" t="n">
        <f aca="false">K1253+L1253+M1253+N1253</f>
        <v>5266</v>
      </c>
      <c r="Q1253" s="23" t="n">
        <v>613</v>
      </c>
      <c r="R1253" s="23" t="n">
        <v>540</v>
      </c>
      <c r="S1253" s="23" t="n">
        <v>702</v>
      </c>
      <c r="T1253" s="23" t="n">
        <v>1480</v>
      </c>
      <c r="U1253" s="42" t="n">
        <f aca="false">IF(I1253="delivery",O1253-SUM(Q1253+R1253),IF(I1253="PO",P1253-SUM(Q1253:R1253)))</f>
        <v>4113</v>
      </c>
      <c r="V1253" s="43" t="n">
        <v>0.09</v>
      </c>
      <c r="W1253" s="43"/>
      <c r="X1253" s="43" t="n">
        <f aca="false">W1253-V1253</f>
        <v>-0.09</v>
      </c>
      <c r="Z1253" s="44"/>
      <c r="AA1253" s="44"/>
      <c r="AM1253" s="23" t="str">
        <f aca="false">D1253</f>
        <v>Arista</v>
      </c>
      <c r="AN1253" s="23" t="s">
        <v>1432</v>
      </c>
      <c r="AT1253" s="44"/>
      <c r="AU1253" s="44"/>
      <c r="BD1253" s="23" t="s">
        <v>182</v>
      </c>
      <c r="BE1253" s="1" t="s">
        <v>183</v>
      </c>
    </row>
    <row r="1254" customFormat="false" ht="15" hidden="false" customHeight="true" outlineLevel="0" collapsed="false">
      <c r="A1254" s="23" t="s">
        <v>5167</v>
      </c>
      <c r="B1254" s="23" t="s">
        <v>5168</v>
      </c>
      <c r="C1254" s="40" t="s">
        <v>177</v>
      </c>
      <c r="D1254" s="23" t="s">
        <v>82</v>
      </c>
      <c r="E1254" s="23" t="s">
        <v>5169</v>
      </c>
      <c r="F1254" s="23" t="s">
        <v>5170</v>
      </c>
      <c r="G1254" s="23" t="n">
        <v>61</v>
      </c>
      <c r="H1254" s="23" t="n">
        <v>1500</v>
      </c>
      <c r="I1254" s="41" t="s">
        <v>188</v>
      </c>
      <c r="J1254" s="23" t="s">
        <v>4731</v>
      </c>
      <c r="K1254" s="23" t="n">
        <v>0</v>
      </c>
      <c r="L1254" s="23" t="n">
        <v>472</v>
      </c>
      <c r="M1254" s="23" t="n">
        <v>0</v>
      </c>
      <c r="N1254" s="23" t="n">
        <v>0</v>
      </c>
      <c r="O1254" s="23" t="n">
        <f aca="false">K1254+L1254</f>
        <v>472</v>
      </c>
      <c r="P1254" s="23" t="n">
        <f aca="false">K1254+L1254+M1254+N1254</f>
        <v>472</v>
      </c>
      <c r="Q1254" s="23" t="n">
        <v>258</v>
      </c>
      <c r="R1254" s="23" t="n">
        <v>100</v>
      </c>
      <c r="S1254" s="23" t="n">
        <v>150</v>
      </c>
      <c r="T1254" s="23" t="n">
        <v>0</v>
      </c>
      <c r="U1254" s="42" t="n">
        <f aca="false">IF(I1254="delivery",O1254-SUM(Q1254+R1254),IF(I1254="PO",P1254-SUM(Q1254:R1254)))</f>
        <v>114</v>
      </c>
      <c r="V1254" s="43" t="n">
        <v>1.38</v>
      </c>
      <c r="W1254" s="43"/>
      <c r="X1254" s="43" t="n">
        <f aca="false">W1254-V1254</f>
        <v>-1.38</v>
      </c>
      <c r="Y1254" s="23" t="n">
        <v>1.38</v>
      </c>
      <c r="Z1254" s="44"/>
      <c r="AA1254" s="44"/>
      <c r="AM1254" s="23" t="str">
        <f aca="false">D1254</f>
        <v>Arista</v>
      </c>
      <c r="AN1254" s="23" t="s">
        <v>1432</v>
      </c>
      <c r="AT1254" s="44"/>
      <c r="AU1254" s="44"/>
      <c r="BD1254" s="23" t="s">
        <v>182</v>
      </c>
      <c r="BE1254" s="1" t="s">
        <v>183</v>
      </c>
    </row>
    <row r="1255" customFormat="false" ht="15" hidden="false" customHeight="true" outlineLevel="0" collapsed="false">
      <c r="A1255" s="23" t="s">
        <v>5171</v>
      </c>
      <c r="B1255" s="23" t="s">
        <v>5172</v>
      </c>
      <c r="C1255" s="40" t="s">
        <v>177</v>
      </c>
      <c r="D1255" s="23" t="s">
        <v>82</v>
      </c>
      <c r="E1255" s="23" t="s">
        <v>5173</v>
      </c>
      <c r="F1255" s="23" t="s">
        <v>5174</v>
      </c>
      <c r="G1255" s="23" t="n">
        <v>61</v>
      </c>
      <c r="H1255" s="23" t="n">
        <v>1800</v>
      </c>
      <c r="I1255" s="41" t="s">
        <v>180</v>
      </c>
      <c r="J1255" s="23" t="s">
        <v>5054</v>
      </c>
      <c r="K1255" s="23" t="n">
        <v>0</v>
      </c>
      <c r="L1255" s="23" t="n">
        <v>5184</v>
      </c>
      <c r="M1255" s="23" t="n">
        <v>0</v>
      </c>
      <c r="N1255" s="23" t="n">
        <v>0</v>
      </c>
      <c r="O1255" s="23" t="n">
        <f aca="false">K1255+L1255</f>
        <v>5184</v>
      </c>
      <c r="P1255" s="23" t="n">
        <f aca="false">K1255+L1255+M1255+N1255</f>
        <v>5184</v>
      </c>
      <c r="Q1255" s="23" t="n">
        <v>771</v>
      </c>
      <c r="R1255" s="23" t="n">
        <v>394</v>
      </c>
      <c r="S1255" s="23" t="n">
        <v>431</v>
      </c>
      <c r="T1255" s="23" t="n">
        <v>634</v>
      </c>
      <c r="U1255" s="42" t="n">
        <f aca="false">IF(I1255="delivery",O1255-SUM(Q1255+R1255),IF(I1255="PO",P1255-SUM(Q1255:R1255)))</f>
        <v>4019</v>
      </c>
      <c r="V1255" s="43" t="n">
        <v>1.04</v>
      </c>
      <c r="W1255" s="43"/>
      <c r="X1255" s="43" t="n">
        <f aca="false">W1255-V1255</f>
        <v>-1.04</v>
      </c>
      <c r="Z1255" s="44"/>
      <c r="AA1255" s="44"/>
      <c r="AM1255" s="23" t="str">
        <f aca="false">D1255</f>
        <v>Arista</v>
      </c>
      <c r="AN1255" s="23" t="s">
        <v>1432</v>
      </c>
      <c r="AT1255" s="44"/>
      <c r="AU1255" s="44"/>
      <c r="BD1255" s="23" t="s">
        <v>182</v>
      </c>
      <c r="BE1255" s="1" t="s">
        <v>183</v>
      </c>
    </row>
    <row r="1256" customFormat="false" ht="15" hidden="false" customHeight="true" outlineLevel="0" collapsed="false">
      <c r="A1256" s="23" t="s">
        <v>5175</v>
      </c>
      <c r="B1256" s="23" t="s">
        <v>5176</v>
      </c>
      <c r="C1256" s="40" t="s">
        <v>177</v>
      </c>
      <c r="D1256" s="23" t="s">
        <v>82</v>
      </c>
      <c r="E1256" s="23" t="s">
        <v>5177</v>
      </c>
      <c r="F1256" s="23" t="s">
        <v>5178</v>
      </c>
      <c r="G1256" s="23" t="n">
        <v>61</v>
      </c>
      <c r="H1256" s="23" t="n">
        <v>132</v>
      </c>
      <c r="I1256" s="41" t="s">
        <v>180</v>
      </c>
      <c r="J1256" s="23" t="s">
        <v>4853</v>
      </c>
      <c r="K1256" s="23" t="n">
        <v>0</v>
      </c>
      <c r="L1256" s="23" t="n">
        <v>0</v>
      </c>
      <c r="M1256" s="23" t="n">
        <v>0</v>
      </c>
      <c r="N1256" s="23" t="n">
        <v>0</v>
      </c>
      <c r="O1256" s="23" t="n">
        <f aca="false">K1256+L1256</f>
        <v>0</v>
      </c>
      <c r="P1256" s="23" t="n">
        <f aca="false">K1256+L1256+M1256+N1256</f>
        <v>0</v>
      </c>
      <c r="Q1256" s="23" t="n">
        <v>30</v>
      </c>
      <c r="R1256" s="23" t="n">
        <v>0</v>
      </c>
      <c r="S1256" s="23" t="n">
        <v>0</v>
      </c>
      <c r="T1256" s="23" t="n">
        <v>0</v>
      </c>
      <c r="U1256" s="42" t="n">
        <f aca="false">IF(I1256="delivery",O1256-SUM(Q1256+R1256),IF(I1256="PO",P1256-SUM(Q1256:R1256)))</f>
        <v>-30</v>
      </c>
      <c r="V1256" s="43" t="n">
        <v>17.97</v>
      </c>
      <c r="W1256" s="43"/>
      <c r="X1256" s="43" t="n">
        <f aca="false">W1256-V1256</f>
        <v>-17.97</v>
      </c>
      <c r="Z1256" s="44"/>
      <c r="AA1256" s="44"/>
      <c r="AM1256" s="23" t="str">
        <f aca="false">D1256</f>
        <v>Arista</v>
      </c>
      <c r="AN1256" s="23" t="s">
        <v>1432</v>
      </c>
      <c r="AT1256" s="44"/>
      <c r="AU1256" s="44"/>
      <c r="BD1256" s="23" t="s">
        <v>182</v>
      </c>
      <c r="BE1256" s="1" t="s">
        <v>183</v>
      </c>
    </row>
    <row r="1257" customFormat="false" ht="15" hidden="false" customHeight="true" outlineLevel="0" collapsed="false">
      <c r="A1257" s="23" t="s">
        <v>5179</v>
      </c>
      <c r="B1257" s="23" t="s">
        <v>5180</v>
      </c>
      <c r="C1257" s="40" t="s">
        <v>177</v>
      </c>
      <c r="D1257" s="23" t="s">
        <v>82</v>
      </c>
      <c r="E1257" s="23" t="s">
        <v>5181</v>
      </c>
      <c r="F1257" s="23" t="s">
        <v>5182</v>
      </c>
      <c r="G1257" s="23" t="n">
        <v>61</v>
      </c>
      <c r="H1257" s="23" t="n">
        <v>132</v>
      </c>
      <c r="I1257" s="41" t="s">
        <v>180</v>
      </c>
      <c r="J1257" s="23" t="s">
        <v>4853</v>
      </c>
      <c r="K1257" s="23" t="n">
        <v>0</v>
      </c>
      <c r="L1257" s="23" t="n">
        <v>0</v>
      </c>
      <c r="M1257" s="23" t="n">
        <v>0</v>
      </c>
      <c r="N1257" s="23" t="n">
        <v>0</v>
      </c>
      <c r="O1257" s="23" t="n">
        <f aca="false">K1257+L1257</f>
        <v>0</v>
      </c>
      <c r="P1257" s="23" t="n">
        <f aca="false">K1257+L1257+M1257+N1257</f>
        <v>0</v>
      </c>
      <c r="Q1257" s="23" t="n">
        <v>60</v>
      </c>
      <c r="R1257" s="23" t="n">
        <v>0</v>
      </c>
      <c r="S1257" s="23" t="n">
        <v>0</v>
      </c>
      <c r="T1257" s="23" t="n">
        <v>0</v>
      </c>
      <c r="U1257" s="42" t="n">
        <f aca="false">IF(I1257="delivery",O1257-SUM(Q1257+R1257),IF(I1257="PO",P1257-SUM(Q1257:R1257)))</f>
        <v>-60</v>
      </c>
      <c r="V1257" s="43" t="n">
        <v>27.97</v>
      </c>
      <c r="W1257" s="43"/>
      <c r="X1257" s="43" t="n">
        <f aca="false">W1257-V1257</f>
        <v>-27.97</v>
      </c>
      <c r="Z1257" s="44"/>
      <c r="AA1257" s="44"/>
      <c r="AM1257" s="23" t="str">
        <f aca="false">D1257</f>
        <v>Arista</v>
      </c>
      <c r="AN1257" s="23" t="s">
        <v>1432</v>
      </c>
      <c r="AT1257" s="44"/>
      <c r="AU1257" s="44"/>
      <c r="BD1257" s="23" t="s">
        <v>182</v>
      </c>
      <c r="BE1257" s="1" t="s">
        <v>183</v>
      </c>
    </row>
    <row r="1258" customFormat="false" ht="15" hidden="false" customHeight="true" outlineLevel="0" collapsed="false">
      <c r="A1258" s="23" t="s">
        <v>5183</v>
      </c>
      <c r="B1258" s="23" t="s">
        <v>5184</v>
      </c>
      <c r="C1258" s="40" t="s">
        <v>177</v>
      </c>
      <c r="D1258" s="23" t="s">
        <v>82</v>
      </c>
      <c r="E1258" s="23" t="s">
        <v>5185</v>
      </c>
      <c r="F1258" s="23" t="s">
        <v>5186</v>
      </c>
      <c r="G1258" s="23" t="n">
        <v>96</v>
      </c>
      <c r="H1258" s="23" t="n">
        <v>11</v>
      </c>
      <c r="I1258" s="41" t="s">
        <v>188</v>
      </c>
      <c r="K1258" s="23" t="n">
        <v>0</v>
      </c>
      <c r="L1258" s="23" t="n">
        <v>0</v>
      </c>
      <c r="M1258" s="23" t="n">
        <v>264</v>
      </c>
      <c r="N1258" s="23" t="n">
        <v>0</v>
      </c>
      <c r="O1258" s="23" t="n">
        <f aca="false">K1258+L1258</f>
        <v>0</v>
      </c>
      <c r="P1258" s="23" t="n">
        <f aca="false">K1258+L1258+M1258+N1258</f>
        <v>264</v>
      </c>
      <c r="Q1258" s="23" t="n">
        <v>0</v>
      </c>
      <c r="R1258" s="23" t="n">
        <v>0</v>
      </c>
      <c r="S1258" s="23" t="n">
        <v>0</v>
      </c>
      <c r="T1258" s="23" t="n">
        <v>260</v>
      </c>
      <c r="U1258" s="42" t="n">
        <f aca="false">IF(I1258="delivery",O1258-SUM(Q1258+R1258),IF(I1258="PO",P1258-SUM(Q1258:R1258)))</f>
        <v>264</v>
      </c>
      <c r="V1258" s="43" t="n">
        <v>23.21</v>
      </c>
      <c r="W1258" s="43"/>
      <c r="X1258" s="43" t="n">
        <f aca="false">W1258-V1258</f>
        <v>-23.21</v>
      </c>
      <c r="Z1258" s="44"/>
      <c r="AA1258" s="44"/>
      <c r="AM1258" s="23" t="str">
        <f aca="false">D1258</f>
        <v>Arista</v>
      </c>
      <c r="AN1258" s="23" t="s">
        <v>1432</v>
      </c>
      <c r="AT1258" s="44"/>
      <c r="AU1258" s="44"/>
      <c r="BD1258" s="23" t="s">
        <v>412</v>
      </c>
      <c r="BE1258" s="1" t="s">
        <v>183</v>
      </c>
    </row>
    <row r="1259" customFormat="false" ht="15" hidden="false" customHeight="true" outlineLevel="0" collapsed="false">
      <c r="A1259" s="23" t="s">
        <v>5187</v>
      </c>
      <c r="B1259" s="23" t="s">
        <v>5188</v>
      </c>
      <c r="C1259" s="40" t="s">
        <v>177</v>
      </c>
      <c r="D1259" s="23" t="s">
        <v>82</v>
      </c>
      <c r="E1259" s="23" t="s">
        <v>5189</v>
      </c>
      <c r="F1259" s="23" t="s">
        <v>5190</v>
      </c>
      <c r="G1259" s="23" t="n">
        <v>341</v>
      </c>
      <c r="H1259" s="23" t="n">
        <v>12</v>
      </c>
      <c r="I1259" s="41" t="s">
        <v>180</v>
      </c>
      <c r="K1259" s="23" t="n">
        <v>300</v>
      </c>
      <c r="L1259" s="23" t="n">
        <v>1300</v>
      </c>
      <c r="M1259" s="23" t="n">
        <v>0</v>
      </c>
      <c r="N1259" s="23" t="n">
        <v>0</v>
      </c>
      <c r="O1259" s="23" t="n">
        <f aca="false">K1259+L1259</f>
        <v>1600</v>
      </c>
      <c r="P1259" s="23" t="n">
        <f aca="false">K1259+L1259+M1259+N1259</f>
        <v>1600</v>
      </c>
      <c r="Q1259" s="23" t="n">
        <v>0</v>
      </c>
      <c r="R1259" s="23" t="n">
        <v>0</v>
      </c>
      <c r="S1259" s="23" t="n">
        <v>0</v>
      </c>
      <c r="T1259" s="23" t="n">
        <v>1300</v>
      </c>
      <c r="U1259" s="42" t="n">
        <f aca="false">IF(I1259="delivery",O1259-SUM(Q1259+R1259),IF(I1259="PO",P1259-SUM(Q1259:R1259)))</f>
        <v>1600</v>
      </c>
      <c r="V1259" s="43" t="n">
        <v>20.35</v>
      </c>
      <c r="W1259" s="43"/>
      <c r="X1259" s="43" t="n">
        <f aca="false">W1259-V1259</f>
        <v>-20.35</v>
      </c>
      <c r="Y1259" s="23" t="n">
        <v>20.35</v>
      </c>
      <c r="Z1259" s="44"/>
      <c r="AA1259" s="44"/>
      <c r="AM1259" s="23" t="str">
        <f aca="false">D1259</f>
        <v>Arista</v>
      </c>
      <c r="AN1259" s="23" t="s">
        <v>1432</v>
      </c>
      <c r="AT1259" s="44"/>
      <c r="AU1259" s="44"/>
      <c r="BD1259" s="23" t="s">
        <v>412</v>
      </c>
      <c r="BE1259" s="1" t="s">
        <v>183</v>
      </c>
    </row>
    <row r="1260" customFormat="false" ht="15" hidden="false" customHeight="true" outlineLevel="0" collapsed="false">
      <c r="A1260" s="23" t="s">
        <v>5191</v>
      </c>
      <c r="B1260" s="23" t="s">
        <v>5192</v>
      </c>
      <c r="C1260" s="40" t="s">
        <v>177</v>
      </c>
      <c r="D1260" s="23" t="s">
        <v>82</v>
      </c>
      <c r="E1260" s="23" t="s">
        <v>5193</v>
      </c>
      <c r="F1260" s="23" t="s">
        <v>5194</v>
      </c>
      <c r="G1260" s="23" t="n">
        <v>341</v>
      </c>
      <c r="H1260" s="23" t="n">
        <v>11</v>
      </c>
      <c r="I1260" s="41" t="s">
        <v>188</v>
      </c>
      <c r="K1260" s="23" t="n">
        <v>0</v>
      </c>
      <c r="L1260" s="23" t="n">
        <v>0</v>
      </c>
      <c r="M1260" s="23" t="n">
        <v>0</v>
      </c>
      <c r="N1260" s="23" t="n">
        <v>0</v>
      </c>
      <c r="O1260" s="23" t="n">
        <f aca="false">K1260+L1260</f>
        <v>0</v>
      </c>
      <c r="P1260" s="23" t="n">
        <f aca="false">K1260+L1260+M1260+N1260</f>
        <v>0</v>
      </c>
      <c r="Q1260" s="23" t="n">
        <v>0</v>
      </c>
      <c r="R1260" s="23" t="n">
        <v>0</v>
      </c>
      <c r="S1260" s="23" t="n">
        <v>0</v>
      </c>
      <c r="T1260" s="23" t="n">
        <v>0</v>
      </c>
      <c r="U1260" s="42" t="n">
        <f aca="false">IF(I1260="delivery",O1260-SUM(Q1260+R1260),IF(I1260="PO",P1260-SUM(Q1260:R1260)))</f>
        <v>0</v>
      </c>
      <c r="V1260" s="43" t="n">
        <v>23.21</v>
      </c>
      <c r="W1260" s="43"/>
      <c r="X1260" s="43" t="n">
        <f aca="false">W1260-V1260</f>
        <v>-23.21</v>
      </c>
      <c r="Z1260" s="44"/>
      <c r="AA1260" s="44"/>
      <c r="AM1260" s="23" t="str">
        <f aca="false">D1260</f>
        <v>Arista</v>
      </c>
      <c r="AN1260" s="23" t="s">
        <v>1432</v>
      </c>
      <c r="AT1260" s="44"/>
      <c r="AU1260" s="44"/>
      <c r="BD1260" s="23" t="s">
        <v>412</v>
      </c>
      <c r="BE1260" s="1" t="s">
        <v>183</v>
      </c>
    </row>
    <row r="1261" customFormat="false" ht="15" hidden="false" customHeight="true" outlineLevel="0" collapsed="false">
      <c r="A1261" s="23" t="s">
        <v>5195</v>
      </c>
      <c r="B1261" s="23" t="s">
        <v>5196</v>
      </c>
      <c r="C1261" s="40" t="s">
        <v>177</v>
      </c>
      <c r="D1261" s="23" t="s">
        <v>82</v>
      </c>
      <c r="E1261" s="23" t="s">
        <v>5197</v>
      </c>
      <c r="F1261" s="23" t="s">
        <v>5198</v>
      </c>
      <c r="G1261" s="23" t="n">
        <v>341</v>
      </c>
      <c r="H1261" s="23" t="n">
        <v>10</v>
      </c>
      <c r="I1261" s="41" t="s">
        <v>188</v>
      </c>
      <c r="K1261" s="23" t="n">
        <v>0</v>
      </c>
      <c r="L1261" s="23" t="n">
        <v>0</v>
      </c>
      <c r="M1261" s="23" t="n">
        <v>0</v>
      </c>
      <c r="N1261" s="23" t="n">
        <v>0</v>
      </c>
      <c r="O1261" s="23" t="n">
        <f aca="false">K1261+L1261</f>
        <v>0</v>
      </c>
      <c r="P1261" s="23" t="n">
        <f aca="false">K1261+L1261+M1261+N1261</f>
        <v>0</v>
      </c>
      <c r="Q1261" s="23" t="n">
        <v>0</v>
      </c>
      <c r="R1261" s="23" t="n">
        <v>0</v>
      </c>
      <c r="S1261" s="23" t="n">
        <v>0</v>
      </c>
      <c r="T1261" s="23" t="n">
        <v>0</v>
      </c>
      <c r="U1261" s="42" t="n">
        <f aca="false">IF(I1261="delivery",O1261-SUM(Q1261+R1261),IF(I1261="PO",P1261-SUM(Q1261:R1261)))</f>
        <v>0</v>
      </c>
      <c r="V1261" s="43" t="n">
        <v>26.23</v>
      </c>
      <c r="W1261" s="43"/>
      <c r="X1261" s="43" t="n">
        <f aca="false">W1261-V1261</f>
        <v>-26.23</v>
      </c>
      <c r="Z1261" s="44"/>
      <c r="AA1261" s="44"/>
      <c r="AM1261" s="23" t="str">
        <f aca="false">D1261</f>
        <v>Arista</v>
      </c>
      <c r="AN1261" s="23" t="s">
        <v>1432</v>
      </c>
      <c r="AT1261" s="44"/>
      <c r="AU1261" s="44"/>
      <c r="BD1261" s="23" t="s">
        <v>412</v>
      </c>
      <c r="BE1261" s="1" t="s">
        <v>183</v>
      </c>
    </row>
    <row r="1262" customFormat="false" ht="15" hidden="false" customHeight="true" outlineLevel="0" collapsed="false">
      <c r="A1262" s="23" t="s">
        <v>5199</v>
      </c>
      <c r="B1262" s="23" t="s">
        <v>5200</v>
      </c>
      <c r="C1262" s="40" t="s">
        <v>177</v>
      </c>
      <c r="D1262" s="23" t="s">
        <v>82</v>
      </c>
      <c r="E1262" s="23" t="s">
        <v>5201</v>
      </c>
      <c r="F1262" s="23" t="s">
        <v>5202</v>
      </c>
      <c r="G1262" s="23" t="n">
        <v>311</v>
      </c>
      <c r="H1262" s="23" t="n">
        <v>11</v>
      </c>
      <c r="I1262" s="41" t="s">
        <v>188</v>
      </c>
      <c r="J1262" s="23" t="s">
        <v>1431</v>
      </c>
      <c r="K1262" s="23" t="n">
        <v>0</v>
      </c>
      <c r="L1262" s="23" t="n">
        <v>462</v>
      </c>
      <c r="M1262" s="23" t="n">
        <v>0</v>
      </c>
      <c r="N1262" s="23" t="n">
        <v>0</v>
      </c>
      <c r="O1262" s="23" t="n">
        <f aca="false">K1262+L1262</f>
        <v>462</v>
      </c>
      <c r="P1262" s="23" t="n">
        <f aca="false">K1262+L1262+M1262+N1262</f>
        <v>462</v>
      </c>
      <c r="Q1262" s="23" t="n">
        <v>0</v>
      </c>
      <c r="R1262" s="23" t="n">
        <v>0</v>
      </c>
      <c r="S1262" s="23" t="n">
        <v>0</v>
      </c>
      <c r="T1262" s="23" t="n">
        <v>0</v>
      </c>
      <c r="U1262" s="42" t="n">
        <f aca="false">IF(I1262="delivery",O1262-SUM(Q1262+R1262),IF(I1262="PO",P1262-SUM(Q1262:R1262)))</f>
        <v>462</v>
      </c>
      <c r="V1262" s="43" t="n">
        <v>23.21</v>
      </c>
      <c r="W1262" s="43"/>
      <c r="X1262" s="43" t="n">
        <f aca="false">W1262-V1262</f>
        <v>-23.21</v>
      </c>
      <c r="Y1262" s="23" t="n">
        <v>23.21</v>
      </c>
      <c r="Z1262" s="44"/>
      <c r="AA1262" s="44"/>
      <c r="AM1262" s="23" t="str">
        <f aca="false">D1262</f>
        <v>Arista</v>
      </c>
      <c r="AN1262" s="23" t="s">
        <v>1432</v>
      </c>
      <c r="AT1262" s="44"/>
      <c r="AU1262" s="44"/>
      <c r="BD1262" s="23" t="s">
        <v>182</v>
      </c>
      <c r="BE1262" s="1" t="s">
        <v>183</v>
      </c>
    </row>
    <row r="1263" customFormat="false" ht="15" hidden="false" customHeight="true" outlineLevel="0" collapsed="false">
      <c r="A1263" s="23" t="s">
        <v>5203</v>
      </c>
      <c r="B1263" s="23" t="s">
        <v>5204</v>
      </c>
      <c r="C1263" s="40" t="s">
        <v>177</v>
      </c>
      <c r="D1263" s="23" t="s">
        <v>82</v>
      </c>
      <c r="E1263" s="23" t="s">
        <v>5205</v>
      </c>
      <c r="F1263" s="23" t="s">
        <v>5206</v>
      </c>
      <c r="G1263" s="23" t="n">
        <v>81</v>
      </c>
      <c r="H1263" s="23" t="n">
        <v>6600</v>
      </c>
      <c r="I1263" s="41" t="s">
        <v>180</v>
      </c>
      <c r="J1263" s="23" t="s">
        <v>5054</v>
      </c>
      <c r="K1263" s="23" t="n">
        <v>0</v>
      </c>
      <c r="L1263" s="23" t="n">
        <v>2876</v>
      </c>
      <c r="M1263" s="23" t="n">
        <v>0</v>
      </c>
      <c r="N1263" s="23" t="n">
        <v>0</v>
      </c>
      <c r="O1263" s="23" t="n">
        <f aca="false">K1263+L1263</f>
        <v>2876</v>
      </c>
      <c r="P1263" s="23" t="n">
        <f aca="false">K1263+L1263+M1263+N1263</f>
        <v>2876</v>
      </c>
      <c r="Q1263" s="23" t="n">
        <v>884</v>
      </c>
      <c r="R1263" s="23" t="n">
        <v>1316</v>
      </c>
      <c r="S1263" s="23" t="n">
        <v>668</v>
      </c>
      <c r="T1263" s="23" t="n">
        <v>272</v>
      </c>
      <c r="U1263" s="42" t="n">
        <f aca="false">IF(I1263="delivery",O1263-SUM(Q1263+R1263),IF(I1263="PO",P1263-SUM(Q1263:R1263)))</f>
        <v>676</v>
      </c>
      <c r="V1263" s="43" t="n">
        <v>0.60563</v>
      </c>
      <c r="W1263" s="43"/>
      <c r="X1263" s="43" t="n">
        <f aca="false">W1263-V1263</f>
        <v>-0.60563</v>
      </c>
      <c r="Y1263" s="23" t="n">
        <v>0.66</v>
      </c>
      <c r="Z1263" s="44"/>
      <c r="AA1263" s="44"/>
      <c r="AM1263" s="23" t="str">
        <f aca="false">D1263</f>
        <v>Arista</v>
      </c>
      <c r="AN1263" s="23" t="s">
        <v>1432</v>
      </c>
      <c r="AT1263" s="44"/>
      <c r="AU1263" s="44"/>
      <c r="BD1263" s="23" t="s">
        <v>182</v>
      </c>
      <c r="BE1263" s="1" t="s">
        <v>183</v>
      </c>
    </row>
    <row r="1264" customFormat="false" ht="15" hidden="false" customHeight="true" outlineLevel="0" collapsed="false">
      <c r="A1264" s="23" t="s">
        <v>5207</v>
      </c>
      <c r="B1264" s="23" t="s">
        <v>5208</v>
      </c>
      <c r="C1264" s="40" t="s">
        <v>177</v>
      </c>
      <c r="D1264" s="23" t="s">
        <v>82</v>
      </c>
      <c r="E1264" s="23" t="s">
        <v>5209</v>
      </c>
      <c r="F1264" s="23" t="s">
        <v>5210</v>
      </c>
      <c r="G1264" s="23" t="n">
        <v>21</v>
      </c>
      <c r="H1264" s="23" t="n">
        <v>125</v>
      </c>
      <c r="I1264" s="41" t="s">
        <v>188</v>
      </c>
      <c r="J1264" s="23" t="s">
        <v>4963</v>
      </c>
      <c r="K1264" s="23" t="n">
        <v>0</v>
      </c>
      <c r="L1264" s="23" t="n">
        <v>1302</v>
      </c>
      <c r="M1264" s="23" t="n">
        <v>0</v>
      </c>
      <c r="N1264" s="23" t="n">
        <v>0</v>
      </c>
      <c r="O1264" s="23" t="n">
        <f aca="false">K1264+L1264</f>
        <v>1302</v>
      </c>
      <c r="P1264" s="23" t="n">
        <f aca="false">K1264+L1264+M1264+N1264</f>
        <v>1302</v>
      </c>
      <c r="Q1264" s="23" t="n">
        <v>499</v>
      </c>
      <c r="R1264" s="23" t="n">
        <v>462</v>
      </c>
      <c r="S1264" s="23" t="n">
        <v>503</v>
      </c>
      <c r="T1264" s="23" t="n">
        <v>216</v>
      </c>
      <c r="U1264" s="42" t="n">
        <f aca="false">IF(I1264="delivery",O1264-SUM(Q1264+R1264),IF(I1264="PO",P1264-SUM(Q1264:R1264)))</f>
        <v>341</v>
      </c>
      <c r="V1264" s="43" t="n">
        <v>12.75</v>
      </c>
      <c r="W1264" s="43"/>
      <c r="X1264" s="43" t="n">
        <f aca="false">W1264-V1264</f>
        <v>-12.75</v>
      </c>
      <c r="Y1264" s="23" t="n">
        <v>12.58</v>
      </c>
      <c r="Z1264" s="44"/>
      <c r="AA1264" s="44"/>
      <c r="AM1264" s="23" t="str">
        <f aca="false">D1264</f>
        <v>Arista</v>
      </c>
      <c r="AN1264" s="23" t="s">
        <v>1432</v>
      </c>
      <c r="AT1264" s="44"/>
      <c r="AU1264" s="44"/>
      <c r="BD1264" s="23" t="s">
        <v>182</v>
      </c>
      <c r="BE1264" s="1" t="s">
        <v>183</v>
      </c>
    </row>
    <row r="1265" customFormat="false" ht="15" hidden="false" customHeight="true" outlineLevel="0" collapsed="false">
      <c r="A1265" s="23" t="s">
        <v>5211</v>
      </c>
      <c r="B1265" s="23" t="s">
        <v>5212</v>
      </c>
      <c r="C1265" s="40" t="s">
        <v>177</v>
      </c>
      <c r="D1265" s="23" t="s">
        <v>82</v>
      </c>
      <c r="E1265" s="23" t="s">
        <v>5213</v>
      </c>
      <c r="F1265" s="23" t="s">
        <v>5214</v>
      </c>
      <c r="G1265" s="23" t="n">
        <v>21</v>
      </c>
      <c r="H1265" s="23" t="n">
        <v>125</v>
      </c>
      <c r="I1265" s="41" t="s">
        <v>188</v>
      </c>
      <c r="J1265" s="23" t="s">
        <v>4963</v>
      </c>
      <c r="K1265" s="23" t="n">
        <v>0</v>
      </c>
      <c r="L1265" s="23" t="n">
        <v>1170</v>
      </c>
      <c r="M1265" s="23" t="n">
        <v>0</v>
      </c>
      <c r="N1265" s="23" t="n">
        <v>0</v>
      </c>
      <c r="O1265" s="23" t="n">
        <f aca="false">K1265+L1265</f>
        <v>1170</v>
      </c>
      <c r="P1265" s="23" t="n">
        <f aca="false">K1265+L1265+M1265+N1265</f>
        <v>1170</v>
      </c>
      <c r="Q1265" s="23" t="n">
        <v>494</v>
      </c>
      <c r="R1265" s="23" t="n">
        <v>432</v>
      </c>
      <c r="S1265" s="23" t="n">
        <v>488</v>
      </c>
      <c r="T1265" s="23" t="n">
        <v>152</v>
      </c>
      <c r="U1265" s="42" t="n">
        <f aca="false">IF(I1265="delivery",O1265-SUM(Q1265+R1265),IF(I1265="PO",P1265-SUM(Q1265:R1265)))</f>
        <v>244</v>
      </c>
      <c r="V1265" s="43" t="n">
        <v>14</v>
      </c>
      <c r="W1265" s="43"/>
      <c r="X1265" s="43" t="n">
        <f aca="false">W1265-V1265</f>
        <v>-14</v>
      </c>
      <c r="Y1265" s="23" t="n">
        <v>13.91</v>
      </c>
      <c r="Z1265" s="44"/>
      <c r="AA1265" s="44"/>
      <c r="AM1265" s="23" t="str">
        <f aca="false">D1265</f>
        <v>Arista</v>
      </c>
      <c r="AN1265" s="23" t="s">
        <v>1432</v>
      </c>
      <c r="AT1265" s="44"/>
      <c r="AU1265" s="44"/>
      <c r="BD1265" s="23" t="s">
        <v>182</v>
      </c>
      <c r="BE1265" s="1" t="s">
        <v>183</v>
      </c>
    </row>
    <row r="1266" customFormat="false" ht="15" hidden="false" customHeight="true" outlineLevel="0" collapsed="false">
      <c r="A1266" s="23" t="s">
        <v>5215</v>
      </c>
      <c r="B1266" s="23" t="s">
        <v>5212</v>
      </c>
      <c r="C1266" s="40" t="s">
        <v>177</v>
      </c>
      <c r="D1266" s="23" t="s">
        <v>82</v>
      </c>
      <c r="E1266" s="23" t="s">
        <v>5213</v>
      </c>
      <c r="F1266" s="23" t="s">
        <v>5214</v>
      </c>
      <c r="G1266" s="23" t="n">
        <v>21</v>
      </c>
      <c r="H1266" s="23" t="n">
        <v>125</v>
      </c>
      <c r="I1266" s="41" t="s">
        <v>188</v>
      </c>
      <c r="J1266" s="23" t="s">
        <v>4963</v>
      </c>
      <c r="K1266" s="23" t="n">
        <v>0</v>
      </c>
      <c r="L1266" s="23" t="n">
        <v>0</v>
      </c>
      <c r="M1266" s="23" t="n">
        <v>0</v>
      </c>
      <c r="N1266" s="23" t="n">
        <v>0</v>
      </c>
      <c r="O1266" s="23" t="n">
        <f aca="false">K1266+L1266</f>
        <v>0</v>
      </c>
      <c r="P1266" s="23" t="n">
        <f aca="false">K1266+L1266+M1266+N1266</f>
        <v>0</v>
      </c>
      <c r="Q1266" s="23" t="n">
        <v>0</v>
      </c>
      <c r="R1266" s="23" t="n">
        <v>30</v>
      </c>
      <c r="S1266" s="23" t="n">
        <v>15</v>
      </c>
      <c r="T1266" s="23" t="n">
        <v>64</v>
      </c>
      <c r="U1266" s="42" t="n">
        <f aca="false">IF(I1266="delivery",O1266-SUM(Q1266+R1266),IF(I1266="PO",P1266-SUM(Q1266:R1266)))</f>
        <v>-30</v>
      </c>
      <c r="V1266" s="43" t="n">
        <v>14</v>
      </c>
      <c r="W1266" s="43"/>
      <c r="X1266" s="43" t="n">
        <f aca="false">W1266-V1266</f>
        <v>-14</v>
      </c>
      <c r="Y1266" s="23" t="n">
        <v>14</v>
      </c>
      <c r="Z1266" s="44"/>
      <c r="AA1266" s="44"/>
      <c r="AM1266" s="23" t="str">
        <f aca="false">D1266</f>
        <v>Arista</v>
      </c>
      <c r="AN1266" s="23" t="s">
        <v>1432</v>
      </c>
      <c r="AT1266" s="44"/>
      <c r="AU1266" s="44"/>
      <c r="BD1266" s="23" t="s">
        <v>182</v>
      </c>
      <c r="BE1266" s="1" t="s">
        <v>183</v>
      </c>
    </row>
    <row r="1267" customFormat="false" ht="15" hidden="false" customHeight="true" outlineLevel="0" collapsed="false">
      <c r="A1267" s="23" t="s">
        <v>5216</v>
      </c>
      <c r="B1267" s="23" t="s">
        <v>5217</v>
      </c>
      <c r="C1267" s="40" t="s">
        <v>177</v>
      </c>
      <c r="D1267" s="23" t="s">
        <v>82</v>
      </c>
      <c r="E1267" s="23" t="s">
        <v>5218</v>
      </c>
      <c r="F1267" s="23" t="s">
        <v>5219</v>
      </c>
      <c r="G1267" s="23" t="n">
        <v>96</v>
      </c>
      <c r="H1267" s="23" t="n">
        <v>5</v>
      </c>
      <c r="I1267" s="41" t="s">
        <v>188</v>
      </c>
      <c r="J1267" s="23" t="s">
        <v>1431</v>
      </c>
      <c r="K1267" s="23" t="n">
        <v>0</v>
      </c>
      <c r="L1267" s="23" t="n">
        <v>5199</v>
      </c>
      <c r="M1267" s="23" t="n">
        <v>5300</v>
      </c>
      <c r="N1267" s="23" t="n">
        <v>4785</v>
      </c>
      <c r="O1267" s="23" t="n">
        <f aca="false">K1267+L1267</f>
        <v>5199</v>
      </c>
      <c r="P1267" s="23" t="n">
        <f aca="false">K1267+L1267+M1267+N1267</f>
        <v>15284</v>
      </c>
      <c r="Q1267" s="23" t="n">
        <v>9870</v>
      </c>
      <c r="R1267" s="23" t="n">
        <v>15246</v>
      </c>
      <c r="S1267" s="23" t="n">
        <v>13758</v>
      </c>
      <c r="T1267" s="23" t="n">
        <v>5130</v>
      </c>
      <c r="U1267" s="42" t="n">
        <f aca="false">IF(I1267="delivery",O1267-SUM(Q1267+R1267),IF(I1267="PO",P1267-SUM(Q1267:R1267)))</f>
        <v>-9832</v>
      </c>
      <c r="V1267" s="43" t="n">
        <v>48.7</v>
      </c>
      <c r="W1267" s="43"/>
      <c r="X1267" s="43" t="n">
        <f aca="false">W1267-V1267</f>
        <v>-48.7</v>
      </c>
      <c r="Z1267" s="44"/>
      <c r="AA1267" s="44"/>
      <c r="AM1267" s="23" t="str">
        <f aca="false">D1267</f>
        <v>Arista</v>
      </c>
      <c r="AN1267" s="23" t="s">
        <v>1432</v>
      </c>
      <c r="AT1267" s="44"/>
      <c r="AU1267" s="44"/>
      <c r="BD1267" s="23" t="s">
        <v>182</v>
      </c>
      <c r="BE1267" s="1" t="s">
        <v>183</v>
      </c>
    </row>
    <row r="1268" customFormat="false" ht="15" hidden="false" customHeight="true" outlineLevel="0" collapsed="false">
      <c r="A1268" s="23" t="s">
        <v>5220</v>
      </c>
      <c r="B1268" s="23" t="s">
        <v>5221</v>
      </c>
      <c r="C1268" s="40" t="s">
        <v>177</v>
      </c>
      <c r="D1268" s="23" t="s">
        <v>82</v>
      </c>
      <c r="E1268" s="23" t="s">
        <v>5222</v>
      </c>
      <c r="F1268" s="23" t="s">
        <v>5223</v>
      </c>
      <c r="G1268" s="23" t="n">
        <v>96</v>
      </c>
      <c r="H1268" s="23" t="n">
        <v>6</v>
      </c>
      <c r="I1268" s="41" t="s">
        <v>188</v>
      </c>
      <c r="J1268" s="23" t="s">
        <v>1431</v>
      </c>
      <c r="K1268" s="23" t="n">
        <v>0</v>
      </c>
      <c r="L1268" s="23" t="n">
        <v>6062</v>
      </c>
      <c r="M1268" s="23" t="n">
        <v>6926</v>
      </c>
      <c r="N1268" s="23" t="n">
        <v>8088</v>
      </c>
      <c r="O1268" s="23" t="n">
        <f aca="false">K1268+L1268</f>
        <v>6062</v>
      </c>
      <c r="P1268" s="23" t="n">
        <f aca="false">K1268+L1268+M1268+N1268</f>
        <v>21076</v>
      </c>
      <c r="Q1268" s="23" t="n">
        <v>16292</v>
      </c>
      <c r="R1268" s="23" t="n">
        <v>19872</v>
      </c>
      <c r="S1268" s="23" t="n">
        <v>27136</v>
      </c>
      <c r="T1268" s="23" t="n">
        <v>7392</v>
      </c>
      <c r="U1268" s="42" t="n">
        <f aca="false">IF(I1268="delivery",O1268-SUM(Q1268+R1268),IF(I1268="PO",P1268-SUM(Q1268:R1268)))</f>
        <v>-15088</v>
      </c>
      <c r="V1268" s="43" t="n">
        <v>86.34</v>
      </c>
      <c r="W1268" s="43"/>
      <c r="X1268" s="43" t="n">
        <f aca="false">W1268-V1268</f>
        <v>-86.34</v>
      </c>
      <c r="Z1268" s="44"/>
      <c r="AA1268" s="44"/>
      <c r="AM1268" s="23" t="str">
        <f aca="false">D1268</f>
        <v>Arista</v>
      </c>
      <c r="AN1268" s="23" t="s">
        <v>1432</v>
      </c>
      <c r="AT1268" s="44"/>
      <c r="AU1268" s="44"/>
      <c r="BD1268" s="23" t="s">
        <v>182</v>
      </c>
      <c r="BE1268" s="1" t="s">
        <v>183</v>
      </c>
    </row>
    <row r="1269" customFormat="false" ht="15" hidden="false" customHeight="true" outlineLevel="0" collapsed="false">
      <c r="A1269" s="23" t="s">
        <v>5224</v>
      </c>
      <c r="B1269" s="23" t="s">
        <v>5225</v>
      </c>
      <c r="C1269" s="40" t="s">
        <v>177</v>
      </c>
      <c r="D1269" s="23" t="s">
        <v>82</v>
      </c>
      <c r="E1269" s="23" t="s">
        <v>5226</v>
      </c>
      <c r="F1269" s="23" t="s">
        <v>5227</v>
      </c>
      <c r="G1269" s="23" t="n">
        <v>51</v>
      </c>
      <c r="H1269" s="23" t="n">
        <v>240</v>
      </c>
      <c r="I1269" s="41" t="s">
        <v>188</v>
      </c>
      <c r="J1269" s="23" t="s">
        <v>1431</v>
      </c>
      <c r="K1269" s="23" t="n">
        <v>0</v>
      </c>
      <c r="L1269" s="23" t="n">
        <v>280</v>
      </c>
      <c r="M1269" s="23" t="n">
        <v>0</v>
      </c>
      <c r="N1269" s="23" t="n">
        <v>0</v>
      </c>
      <c r="O1269" s="23" t="n">
        <f aca="false">K1269+L1269</f>
        <v>280</v>
      </c>
      <c r="P1269" s="23" t="n">
        <f aca="false">K1269+L1269+M1269+N1269</f>
        <v>280</v>
      </c>
      <c r="Q1269" s="23" t="n">
        <v>135</v>
      </c>
      <c r="R1269" s="23" t="n">
        <v>1086</v>
      </c>
      <c r="S1269" s="23" t="n">
        <v>432</v>
      </c>
      <c r="T1269" s="23" t="n">
        <v>144</v>
      </c>
      <c r="U1269" s="42" t="n">
        <f aca="false">IF(I1269="delivery",O1269-SUM(Q1269+R1269),IF(I1269="PO",P1269-SUM(Q1269:R1269)))</f>
        <v>-941</v>
      </c>
      <c r="V1269" s="43" t="n">
        <v>69.36</v>
      </c>
      <c r="W1269" s="43"/>
      <c r="X1269" s="43" t="n">
        <f aca="false">W1269-V1269</f>
        <v>-69.36</v>
      </c>
      <c r="Y1269" s="23" t="n">
        <v>69.36</v>
      </c>
      <c r="Z1269" s="44"/>
      <c r="AA1269" s="44"/>
      <c r="AM1269" s="23" t="str">
        <f aca="false">D1269</f>
        <v>Arista</v>
      </c>
      <c r="AN1269" s="23" t="s">
        <v>1432</v>
      </c>
      <c r="AT1269" s="44"/>
      <c r="AU1269" s="44"/>
      <c r="BD1269" s="23" t="s">
        <v>182</v>
      </c>
      <c r="BE1269" s="1" t="s">
        <v>183</v>
      </c>
    </row>
    <row r="1270" customFormat="false" ht="15" hidden="false" customHeight="true" outlineLevel="0" collapsed="false">
      <c r="A1270" s="23" t="s">
        <v>5228</v>
      </c>
      <c r="B1270" s="23" t="s">
        <v>5229</v>
      </c>
      <c r="C1270" s="40" t="s">
        <v>177</v>
      </c>
      <c r="D1270" s="23" t="s">
        <v>82</v>
      </c>
      <c r="E1270" s="23" t="s">
        <v>5230</v>
      </c>
      <c r="F1270" s="23" t="s">
        <v>5231</v>
      </c>
      <c r="G1270" s="23" t="n">
        <v>61</v>
      </c>
      <c r="H1270" s="23" t="n">
        <v>2500</v>
      </c>
      <c r="I1270" s="41" t="s">
        <v>188</v>
      </c>
      <c r="J1270" s="23" t="s">
        <v>5232</v>
      </c>
      <c r="K1270" s="23" t="n">
        <v>0</v>
      </c>
      <c r="L1270" s="23" t="n">
        <v>2845</v>
      </c>
      <c r="M1270" s="23" t="n">
        <v>0</v>
      </c>
      <c r="N1270" s="23" t="n">
        <v>0</v>
      </c>
      <c r="O1270" s="23" t="n">
        <f aca="false">K1270+L1270</f>
        <v>2845</v>
      </c>
      <c r="P1270" s="23" t="n">
        <f aca="false">K1270+L1270+M1270+N1270</f>
        <v>2845</v>
      </c>
      <c r="Q1270" s="23" t="n">
        <v>499</v>
      </c>
      <c r="R1270" s="23" t="n">
        <v>462</v>
      </c>
      <c r="S1270" s="23" t="n">
        <v>503</v>
      </c>
      <c r="T1270" s="23" t="n">
        <v>216</v>
      </c>
      <c r="U1270" s="42" t="n">
        <f aca="false">IF(I1270="delivery",O1270-SUM(Q1270+R1270),IF(I1270="PO",P1270-SUM(Q1270:R1270)))</f>
        <v>1884</v>
      </c>
      <c r="V1270" s="43" t="n">
        <v>1.07</v>
      </c>
      <c r="W1270" s="43"/>
      <c r="X1270" s="43" t="n">
        <f aca="false">W1270-V1270</f>
        <v>-1.07</v>
      </c>
      <c r="Z1270" s="44"/>
      <c r="AA1270" s="44"/>
      <c r="AM1270" s="23" t="str">
        <f aca="false">D1270</f>
        <v>Arista</v>
      </c>
      <c r="AN1270" s="23" t="s">
        <v>1432</v>
      </c>
      <c r="AT1270" s="44"/>
      <c r="AU1270" s="44"/>
      <c r="BD1270" s="23" t="s">
        <v>182</v>
      </c>
      <c r="BE1270" s="1" t="s">
        <v>183</v>
      </c>
    </row>
    <row r="1271" customFormat="false" ht="15" hidden="false" customHeight="true" outlineLevel="0" collapsed="false">
      <c r="A1271" s="23" t="s">
        <v>5233</v>
      </c>
      <c r="B1271" s="23" t="s">
        <v>5234</v>
      </c>
      <c r="C1271" s="40" t="s">
        <v>177</v>
      </c>
      <c r="D1271" s="23" t="s">
        <v>82</v>
      </c>
      <c r="E1271" s="23" t="s">
        <v>5235</v>
      </c>
      <c r="F1271" s="23" t="s">
        <v>5236</v>
      </c>
      <c r="G1271" s="23" t="n">
        <v>41</v>
      </c>
      <c r="H1271" s="23" t="n">
        <v>500</v>
      </c>
      <c r="I1271" s="41" t="s">
        <v>188</v>
      </c>
      <c r="K1271" s="23" t="n">
        <v>0</v>
      </c>
      <c r="L1271" s="23" t="n">
        <v>0</v>
      </c>
      <c r="M1271" s="23" t="n">
        <v>0</v>
      </c>
      <c r="N1271" s="23" t="n">
        <v>0</v>
      </c>
      <c r="O1271" s="23" t="n">
        <f aca="false">K1271+L1271</f>
        <v>0</v>
      </c>
      <c r="P1271" s="23" t="n">
        <f aca="false">K1271+L1271+M1271+N1271</f>
        <v>0</v>
      </c>
      <c r="Q1271" s="23" t="n">
        <v>0</v>
      </c>
      <c r="R1271" s="23" t="n">
        <v>960</v>
      </c>
      <c r="S1271" s="23" t="n">
        <v>0</v>
      </c>
      <c r="T1271" s="23" t="n">
        <v>0</v>
      </c>
      <c r="U1271" s="42" t="n">
        <f aca="false">IF(I1271="delivery",O1271-SUM(Q1271+R1271),IF(I1271="PO",P1271-SUM(Q1271:R1271)))</f>
        <v>-960</v>
      </c>
      <c r="V1271" s="43" t="n">
        <v>9.6</v>
      </c>
      <c r="W1271" s="43"/>
      <c r="X1271" s="43" t="n">
        <f aca="false">W1271-V1271</f>
        <v>-9.6</v>
      </c>
      <c r="Z1271" s="44"/>
      <c r="AA1271" s="44"/>
      <c r="AM1271" s="23" t="str">
        <f aca="false">D1271</f>
        <v>Arista</v>
      </c>
      <c r="AN1271" s="23" t="s">
        <v>1432</v>
      </c>
      <c r="AT1271" s="44"/>
      <c r="AU1271" s="44"/>
      <c r="BD1271" s="23" t="s">
        <v>719</v>
      </c>
      <c r="BE1271" s="1" t="s">
        <v>183</v>
      </c>
    </row>
    <row r="1272" customFormat="false" ht="15" hidden="false" customHeight="true" outlineLevel="0" collapsed="false">
      <c r="A1272" s="23" t="s">
        <v>5237</v>
      </c>
      <c r="B1272" s="23" t="s">
        <v>5238</v>
      </c>
      <c r="C1272" s="40" t="s">
        <v>177</v>
      </c>
      <c r="D1272" s="23" t="s">
        <v>82</v>
      </c>
      <c r="E1272" s="23" t="s">
        <v>5239</v>
      </c>
      <c r="F1272" s="23" t="s">
        <v>5240</v>
      </c>
      <c r="G1272" s="23" t="n">
        <v>51</v>
      </c>
      <c r="H1272" s="23" t="n">
        <v>540</v>
      </c>
      <c r="I1272" s="41" t="s">
        <v>188</v>
      </c>
      <c r="J1272" s="23" t="s">
        <v>5241</v>
      </c>
      <c r="K1272" s="23" t="n">
        <v>0</v>
      </c>
      <c r="L1272" s="23" t="n">
        <v>0</v>
      </c>
      <c r="M1272" s="23" t="n">
        <v>0</v>
      </c>
      <c r="N1272" s="23" t="n">
        <v>0</v>
      </c>
      <c r="O1272" s="23" t="n">
        <f aca="false">K1272+L1272</f>
        <v>0</v>
      </c>
      <c r="P1272" s="23" t="n">
        <f aca="false">K1272+L1272+M1272+N1272</f>
        <v>0</v>
      </c>
      <c r="Q1272" s="23" t="n">
        <v>0</v>
      </c>
      <c r="R1272" s="23" t="n">
        <v>4356</v>
      </c>
      <c r="S1272" s="23" t="n">
        <v>4692</v>
      </c>
      <c r="T1272" s="23" t="n">
        <v>23748</v>
      </c>
      <c r="U1272" s="42" t="n">
        <f aca="false">IF(I1272="delivery",O1272-SUM(Q1272+R1272),IF(I1272="PO",P1272-SUM(Q1272:R1272)))</f>
        <v>-4356</v>
      </c>
      <c r="V1272" s="43" t="n">
        <v>2.666</v>
      </c>
      <c r="W1272" s="43"/>
      <c r="X1272" s="43" t="n">
        <f aca="false">W1272-V1272</f>
        <v>-2.666</v>
      </c>
      <c r="Z1272" s="44"/>
      <c r="AA1272" s="44"/>
      <c r="AM1272" s="23" t="str">
        <f aca="false">D1272</f>
        <v>Arista</v>
      </c>
      <c r="AN1272" s="23" t="s">
        <v>1432</v>
      </c>
      <c r="AT1272" s="44"/>
      <c r="AU1272" s="44"/>
      <c r="BD1272" s="23" t="s">
        <v>182</v>
      </c>
      <c r="BE1272" s="1" t="s">
        <v>183</v>
      </c>
    </row>
    <row r="1273" customFormat="false" ht="15" hidden="false" customHeight="true" outlineLevel="0" collapsed="false">
      <c r="A1273" s="23" t="s">
        <v>5242</v>
      </c>
      <c r="B1273" s="23" t="s">
        <v>5243</v>
      </c>
      <c r="C1273" s="40" t="s">
        <v>177</v>
      </c>
      <c r="D1273" s="23" t="s">
        <v>82</v>
      </c>
      <c r="E1273" s="23" t="s">
        <v>5244</v>
      </c>
      <c r="F1273" s="23" t="s">
        <v>5245</v>
      </c>
      <c r="G1273" s="23" t="n">
        <v>71</v>
      </c>
      <c r="H1273" s="23" t="n">
        <v>89</v>
      </c>
      <c r="I1273" s="41" t="s">
        <v>188</v>
      </c>
      <c r="J1273" s="23" t="s">
        <v>1431</v>
      </c>
      <c r="K1273" s="23" t="n">
        <v>0</v>
      </c>
      <c r="L1273" s="23" t="n">
        <v>1832</v>
      </c>
      <c r="M1273" s="23" t="n">
        <v>0</v>
      </c>
      <c r="N1273" s="23" t="n">
        <v>0</v>
      </c>
      <c r="O1273" s="23" t="n">
        <f aca="false">K1273+L1273</f>
        <v>1832</v>
      </c>
      <c r="P1273" s="23" t="n">
        <f aca="false">K1273+L1273+M1273+N1273</f>
        <v>1832</v>
      </c>
      <c r="Q1273" s="23" t="n">
        <v>1645</v>
      </c>
      <c r="R1273" s="23" t="n">
        <v>2541</v>
      </c>
      <c r="S1273" s="23" t="n">
        <v>2293</v>
      </c>
      <c r="T1273" s="23" t="n">
        <v>855</v>
      </c>
      <c r="U1273" s="42" t="n">
        <f aca="false">IF(I1273="delivery",O1273-SUM(Q1273+R1273),IF(I1273="PO",P1273-SUM(Q1273:R1273)))</f>
        <v>-2354</v>
      </c>
      <c r="V1273" s="43" t="n">
        <v>5.61</v>
      </c>
      <c r="W1273" s="43"/>
      <c r="X1273" s="43" t="n">
        <f aca="false">W1273-V1273</f>
        <v>-5.61</v>
      </c>
      <c r="Y1273" s="23" t="n">
        <v>5.61</v>
      </c>
      <c r="Z1273" s="44"/>
      <c r="AA1273" s="44"/>
      <c r="AM1273" s="23" t="str">
        <f aca="false">D1273</f>
        <v>Arista</v>
      </c>
      <c r="AN1273" s="23" t="s">
        <v>1432</v>
      </c>
      <c r="AT1273" s="44"/>
      <c r="AU1273" s="44"/>
      <c r="BD1273" s="23" t="s">
        <v>182</v>
      </c>
      <c r="BE1273" s="1" t="s">
        <v>183</v>
      </c>
    </row>
    <row r="1274" customFormat="false" ht="15" hidden="false" customHeight="true" outlineLevel="0" collapsed="false">
      <c r="A1274" s="23" t="s">
        <v>5246</v>
      </c>
      <c r="B1274" s="23" t="s">
        <v>5247</v>
      </c>
      <c r="C1274" s="40" t="s">
        <v>177</v>
      </c>
      <c r="D1274" s="23" t="s">
        <v>82</v>
      </c>
      <c r="E1274" s="23" t="s">
        <v>5248</v>
      </c>
      <c r="F1274" s="23" t="s">
        <v>5249</v>
      </c>
      <c r="G1274" s="23" t="n">
        <v>61</v>
      </c>
      <c r="H1274" s="23" t="n">
        <v>360</v>
      </c>
      <c r="I1274" s="41" t="s">
        <v>188</v>
      </c>
      <c r="J1274" s="23" t="s">
        <v>1431</v>
      </c>
      <c r="K1274" s="23" t="n">
        <v>5437</v>
      </c>
      <c r="L1274" s="23" t="n">
        <v>8673</v>
      </c>
      <c r="M1274" s="23" t="n">
        <v>0</v>
      </c>
      <c r="N1274" s="23" t="n">
        <v>0</v>
      </c>
      <c r="O1274" s="23" t="n">
        <f aca="false">K1274+L1274</f>
        <v>14110</v>
      </c>
      <c r="P1274" s="23" t="n">
        <f aca="false">K1274+L1274+M1274+N1274</f>
        <v>14110</v>
      </c>
      <c r="Q1274" s="23" t="n">
        <v>4920</v>
      </c>
      <c r="R1274" s="23" t="n">
        <v>1712</v>
      </c>
      <c r="S1274" s="23" t="n">
        <v>2354</v>
      </c>
      <c r="T1274" s="23" t="n">
        <v>1070</v>
      </c>
      <c r="U1274" s="42" t="n">
        <f aca="false">IF(I1274="delivery",O1274-SUM(Q1274+R1274),IF(I1274="PO",P1274-SUM(Q1274:R1274)))</f>
        <v>7478</v>
      </c>
      <c r="V1274" s="43" t="n">
        <v>17.91</v>
      </c>
      <c r="W1274" s="43"/>
      <c r="X1274" s="43" t="n">
        <f aca="false">W1274-V1274</f>
        <v>-17.91</v>
      </c>
      <c r="Y1274" s="23" t="n">
        <v>17.91</v>
      </c>
      <c r="Z1274" s="44"/>
      <c r="AA1274" s="44"/>
      <c r="AM1274" s="23" t="str">
        <f aca="false">D1274</f>
        <v>Arista</v>
      </c>
      <c r="AN1274" s="23" t="s">
        <v>1432</v>
      </c>
      <c r="AT1274" s="44"/>
      <c r="AU1274" s="44"/>
      <c r="BD1274" s="23" t="s">
        <v>182</v>
      </c>
      <c r="BE1274" s="1" t="s">
        <v>183</v>
      </c>
    </row>
    <row r="1275" customFormat="false" ht="15" hidden="false" customHeight="true" outlineLevel="0" collapsed="false">
      <c r="A1275" s="23" t="s">
        <v>5250</v>
      </c>
      <c r="B1275" s="23" t="s">
        <v>5251</v>
      </c>
      <c r="C1275" s="40" t="s">
        <v>177</v>
      </c>
      <c r="D1275" s="23" t="s">
        <v>82</v>
      </c>
      <c r="E1275" s="23" t="s">
        <v>5252</v>
      </c>
      <c r="F1275" s="23" t="s">
        <v>5253</v>
      </c>
      <c r="G1275" s="23" t="n">
        <v>61</v>
      </c>
      <c r="H1275" s="23" t="n">
        <v>120</v>
      </c>
      <c r="I1275" s="41" t="s">
        <v>188</v>
      </c>
      <c r="J1275" s="23" t="s">
        <v>1431</v>
      </c>
      <c r="K1275" s="23" t="n">
        <v>18340</v>
      </c>
      <c r="L1275" s="23" t="n">
        <v>3612</v>
      </c>
      <c r="M1275" s="23" t="n">
        <v>0</v>
      </c>
      <c r="N1275" s="23" t="n">
        <v>0</v>
      </c>
      <c r="O1275" s="23" t="n">
        <f aca="false">K1275+L1275</f>
        <v>21952</v>
      </c>
      <c r="P1275" s="23" t="n">
        <f aca="false">K1275+L1275+M1275+N1275</f>
        <v>21952</v>
      </c>
      <c r="Q1275" s="23" t="n">
        <v>5056</v>
      </c>
      <c r="R1275" s="23" t="n">
        <v>1712</v>
      </c>
      <c r="S1275" s="23" t="n">
        <v>1480</v>
      </c>
      <c r="T1275" s="23" t="n">
        <v>1088</v>
      </c>
      <c r="U1275" s="42" t="n">
        <f aca="false">IF(I1275="delivery",O1275-SUM(Q1275+R1275),IF(I1275="PO",P1275-SUM(Q1275:R1275)))</f>
        <v>15184</v>
      </c>
      <c r="V1275" s="43" t="n">
        <v>11.95</v>
      </c>
      <c r="W1275" s="43"/>
      <c r="X1275" s="43" t="n">
        <f aca="false">W1275-V1275</f>
        <v>-11.95</v>
      </c>
      <c r="Z1275" s="44"/>
      <c r="AA1275" s="44"/>
      <c r="AM1275" s="23" t="str">
        <f aca="false">D1275</f>
        <v>Arista</v>
      </c>
      <c r="AN1275" s="23" t="s">
        <v>1432</v>
      </c>
      <c r="AT1275" s="44"/>
      <c r="AU1275" s="44"/>
      <c r="BD1275" s="23" t="s">
        <v>182</v>
      </c>
      <c r="BE1275" s="1" t="s">
        <v>183</v>
      </c>
    </row>
    <row r="1276" customFormat="false" ht="15" hidden="false" customHeight="true" outlineLevel="0" collapsed="false">
      <c r="A1276" s="23" t="s">
        <v>5254</v>
      </c>
      <c r="B1276" s="23" t="s">
        <v>5255</v>
      </c>
      <c r="C1276" s="40" t="s">
        <v>177</v>
      </c>
      <c r="D1276" s="23" t="s">
        <v>82</v>
      </c>
      <c r="E1276" s="23" t="s">
        <v>5256</v>
      </c>
      <c r="F1276" s="23" t="s">
        <v>5257</v>
      </c>
      <c r="G1276" s="23" t="n">
        <v>61</v>
      </c>
      <c r="H1276" s="23" t="n">
        <v>344</v>
      </c>
      <c r="I1276" s="41" t="s">
        <v>188</v>
      </c>
      <c r="J1276" s="23" t="s">
        <v>1431</v>
      </c>
      <c r="K1276" s="23" t="n">
        <v>0</v>
      </c>
      <c r="L1276" s="23" t="n">
        <v>1076</v>
      </c>
      <c r="M1276" s="23" t="n">
        <v>0</v>
      </c>
      <c r="N1276" s="23" t="n">
        <v>0</v>
      </c>
      <c r="O1276" s="23" t="n">
        <f aca="false">K1276+L1276</f>
        <v>1076</v>
      </c>
      <c r="P1276" s="23" t="n">
        <f aca="false">K1276+L1276+M1276+N1276</f>
        <v>1076</v>
      </c>
      <c r="Q1276" s="23" t="n">
        <v>632</v>
      </c>
      <c r="R1276" s="23" t="n">
        <v>214</v>
      </c>
      <c r="S1276" s="23" t="n">
        <v>185</v>
      </c>
      <c r="T1276" s="23" t="n">
        <v>136</v>
      </c>
      <c r="U1276" s="42" t="n">
        <f aca="false">IF(I1276="delivery",O1276-SUM(Q1276+R1276),IF(I1276="PO",P1276-SUM(Q1276:R1276)))</f>
        <v>230</v>
      </c>
      <c r="V1276" s="43" t="n">
        <v>6.02</v>
      </c>
      <c r="W1276" s="43"/>
      <c r="X1276" s="43" t="n">
        <f aca="false">W1276-V1276</f>
        <v>-6.02</v>
      </c>
      <c r="Y1276" s="23" t="n">
        <v>6.02</v>
      </c>
      <c r="Z1276" s="44"/>
      <c r="AA1276" s="44"/>
      <c r="AM1276" s="23" t="str">
        <f aca="false">D1276</f>
        <v>Arista</v>
      </c>
      <c r="AN1276" s="23" t="s">
        <v>1432</v>
      </c>
      <c r="AT1276" s="44"/>
      <c r="AU1276" s="44"/>
      <c r="BD1276" s="23" t="s">
        <v>182</v>
      </c>
      <c r="BE1276" s="1" t="s">
        <v>183</v>
      </c>
    </row>
    <row r="1277" customFormat="false" ht="15" hidden="false" customHeight="true" outlineLevel="0" collapsed="false">
      <c r="A1277" s="23" t="s">
        <v>5258</v>
      </c>
      <c r="B1277" s="23" t="s">
        <v>5259</v>
      </c>
      <c r="C1277" s="40" t="s">
        <v>177</v>
      </c>
      <c r="D1277" s="23" t="s">
        <v>82</v>
      </c>
      <c r="E1277" s="23" t="s">
        <v>5260</v>
      </c>
      <c r="F1277" s="23" t="s">
        <v>5261</v>
      </c>
      <c r="G1277" s="23" t="n">
        <v>51</v>
      </c>
      <c r="H1277" s="23" t="n">
        <v>360</v>
      </c>
      <c r="I1277" s="41" t="s">
        <v>188</v>
      </c>
      <c r="J1277" s="23" t="s">
        <v>5262</v>
      </c>
      <c r="K1277" s="23" t="n">
        <v>0</v>
      </c>
      <c r="L1277" s="23" t="n">
        <v>738</v>
      </c>
      <c r="M1277" s="23" t="n">
        <v>0</v>
      </c>
      <c r="N1277" s="23" t="n">
        <v>0</v>
      </c>
      <c r="O1277" s="23" t="n">
        <f aca="false">K1277+L1277</f>
        <v>738</v>
      </c>
      <c r="P1277" s="23" t="n">
        <f aca="false">K1277+L1277+M1277+N1277</f>
        <v>738</v>
      </c>
      <c r="Q1277" s="23" t="n">
        <v>236</v>
      </c>
      <c r="R1277" s="23" t="n">
        <v>160</v>
      </c>
      <c r="S1277" s="23" t="n">
        <v>80</v>
      </c>
      <c r="T1277" s="23" t="n">
        <v>40</v>
      </c>
      <c r="U1277" s="42" t="n">
        <f aca="false">IF(I1277="delivery",O1277-SUM(Q1277+R1277),IF(I1277="PO",P1277-SUM(Q1277:R1277)))</f>
        <v>342</v>
      </c>
      <c r="V1277" s="43" t="n">
        <v>10.78</v>
      </c>
      <c r="W1277" s="43"/>
      <c r="X1277" s="43" t="n">
        <f aca="false">W1277-V1277</f>
        <v>-10.78</v>
      </c>
      <c r="Y1277" s="23" t="n">
        <v>10.78</v>
      </c>
      <c r="Z1277" s="44"/>
      <c r="AA1277" s="44"/>
      <c r="AM1277" s="23" t="str">
        <f aca="false">D1277</f>
        <v>Arista</v>
      </c>
      <c r="AN1277" s="23" t="s">
        <v>1432</v>
      </c>
      <c r="AT1277" s="44"/>
      <c r="AU1277" s="44"/>
      <c r="BD1277" s="23" t="s">
        <v>182</v>
      </c>
      <c r="BE1277" s="1" t="s">
        <v>183</v>
      </c>
    </row>
    <row r="1278" customFormat="false" ht="15" hidden="false" customHeight="true" outlineLevel="0" collapsed="false">
      <c r="A1278" s="23" t="s">
        <v>5263</v>
      </c>
      <c r="B1278" s="23" t="s">
        <v>5264</v>
      </c>
      <c r="C1278" s="40" t="s">
        <v>177</v>
      </c>
      <c r="D1278" s="23" t="s">
        <v>82</v>
      </c>
      <c r="E1278" s="23" t="s">
        <v>5265</v>
      </c>
      <c r="F1278" s="23" t="s">
        <v>5266</v>
      </c>
      <c r="G1278" s="23" t="n">
        <v>36</v>
      </c>
      <c r="H1278" s="23" t="n">
        <v>10</v>
      </c>
      <c r="I1278" s="41" t="s">
        <v>180</v>
      </c>
      <c r="J1278" s="23" t="s">
        <v>4853</v>
      </c>
      <c r="K1278" s="23" t="n">
        <v>0</v>
      </c>
      <c r="L1278" s="23" t="n">
        <v>2886</v>
      </c>
      <c r="M1278" s="23" t="n">
        <v>0</v>
      </c>
      <c r="N1278" s="23" t="n">
        <v>0</v>
      </c>
      <c r="O1278" s="23" t="n">
        <f aca="false">K1278+L1278</f>
        <v>2886</v>
      </c>
      <c r="P1278" s="23" t="n">
        <f aca="false">K1278+L1278+M1278+N1278</f>
        <v>2886</v>
      </c>
      <c r="Q1278" s="23" t="n">
        <v>4000</v>
      </c>
      <c r="R1278" s="23" t="n">
        <v>5133</v>
      </c>
      <c r="S1278" s="23" t="n">
        <v>5793</v>
      </c>
      <c r="T1278" s="23" t="n">
        <v>1815</v>
      </c>
      <c r="U1278" s="42" t="n">
        <f aca="false">IF(I1278="delivery",O1278-SUM(Q1278+R1278),IF(I1278="PO",P1278-SUM(Q1278:R1278)))</f>
        <v>-6247</v>
      </c>
      <c r="V1278" s="43" t="n">
        <v>8.8</v>
      </c>
      <c r="W1278" s="43"/>
      <c r="X1278" s="43" t="n">
        <f aca="false">W1278-V1278</f>
        <v>-8.8</v>
      </c>
      <c r="Y1278" s="23" t="n">
        <v>8.8</v>
      </c>
      <c r="Z1278" s="44"/>
      <c r="AA1278" s="44"/>
      <c r="AM1278" s="23" t="str">
        <f aca="false">D1278</f>
        <v>Arista</v>
      </c>
      <c r="AN1278" s="23" t="s">
        <v>1432</v>
      </c>
      <c r="AT1278" s="44"/>
      <c r="AU1278" s="44"/>
      <c r="BD1278" s="23" t="s">
        <v>182</v>
      </c>
      <c r="BE1278" s="1" t="s">
        <v>183</v>
      </c>
    </row>
    <row r="1279" customFormat="false" ht="15" hidden="false" customHeight="true" outlineLevel="0" collapsed="false">
      <c r="A1279" s="23" t="s">
        <v>5267</v>
      </c>
      <c r="B1279" s="23" t="s">
        <v>5268</v>
      </c>
      <c r="C1279" s="40" t="s">
        <v>177</v>
      </c>
      <c r="D1279" s="23" t="s">
        <v>82</v>
      </c>
      <c r="E1279" s="23" t="s">
        <v>5269</v>
      </c>
      <c r="F1279" s="23" t="s">
        <v>5270</v>
      </c>
      <c r="G1279" s="23" t="n">
        <v>51</v>
      </c>
      <c r="H1279" s="23" t="n">
        <v>1800</v>
      </c>
      <c r="I1279" s="41" t="s">
        <v>180</v>
      </c>
      <c r="J1279" s="23" t="s">
        <v>4853</v>
      </c>
      <c r="K1279" s="23" t="n">
        <v>0</v>
      </c>
      <c r="L1279" s="23" t="n">
        <v>0</v>
      </c>
      <c r="M1279" s="23" t="n">
        <v>0</v>
      </c>
      <c r="N1279" s="23" t="n">
        <v>0</v>
      </c>
      <c r="O1279" s="23" t="n">
        <f aca="false">K1279+L1279</f>
        <v>0</v>
      </c>
      <c r="P1279" s="23" t="n">
        <f aca="false">K1279+L1279+M1279+N1279</f>
        <v>0</v>
      </c>
      <c r="Q1279" s="23" t="n">
        <v>0</v>
      </c>
      <c r="R1279" s="23" t="n">
        <v>816</v>
      </c>
      <c r="S1279" s="23" t="n">
        <v>666</v>
      </c>
      <c r="T1279" s="23" t="n">
        <v>283</v>
      </c>
      <c r="U1279" s="42" t="n">
        <f aca="false">IF(I1279="delivery",O1279-SUM(Q1279+R1279),IF(I1279="PO",P1279-SUM(Q1279:R1279)))</f>
        <v>-816</v>
      </c>
      <c r="V1279" s="43" t="n">
        <v>0.99</v>
      </c>
      <c r="W1279" s="43"/>
      <c r="X1279" s="43" t="n">
        <f aca="false">W1279-V1279</f>
        <v>-0.99</v>
      </c>
      <c r="Z1279" s="44"/>
      <c r="AA1279" s="44"/>
      <c r="AM1279" s="23" t="str">
        <f aca="false">D1279</f>
        <v>Arista</v>
      </c>
      <c r="AN1279" s="23" t="s">
        <v>1432</v>
      </c>
      <c r="AT1279" s="44"/>
      <c r="AU1279" s="44"/>
      <c r="BD1279" s="23" t="s">
        <v>182</v>
      </c>
      <c r="BE1279" s="1" t="s">
        <v>183</v>
      </c>
    </row>
    <row r="1280" customFormat="false" ht="15" hidden="false" customHeight="true" outlineLevel="0" collapsed="false">
      <c r="A1280" s="23" t="s">
        <v>5271</v>
      </c>
      <c r="B1280" s="23" t="s">
        <v>5272</v>
      </c>
      <c r="C1280" s="40" t="s">
        <v>177</v>
      </c>
      <c r="D1280" s="23" t="s">
        <v>82</v>
      </c>
      <c r="E1280" s="23" t="s">
        <v>5273</v>
      </c>
      <c r="F1280" s="23" t="s">
        <v>5274</v>
      </c>
      <c r="G1280" s="23" t="n">
        <v>51</v>
      </c>
      <c r="H1280" s="23" t="n">
        <v>160</v>
      </c>
      <c r="I1280" s="41" t="s">
        <v>188</v>
      </c>
      <c r="J1280" s="23" t="s">
        <v>4939</v>
      </c>
      <c r="K1280" s="23" t="n">
        <v>0</v>
      </c>
      <c r="L1280" s="23" t="n">
        <v>0</v>
      </c>
      <c r="M1280" s="23" t="n">
        <v>0</v>
      </c>
      <c r="N1280" s="23" t="n">
        <v>0</v>
      </c>
      <c r="O1280" s="23" t="n">
        <f aca="false">K1280+L1280</f>
        <v>0</v>
      </c>
      <c r="P1280" s="23" t="n">
        <f aca="false">K1280+L1280+M1280+N1280</f>
        <v>0</v>
      </c>
      <c r="Q1280" s="23" t="n">
        <v>60</v>
      </c>
      <c r="R1280" s="23" t="n">
        <v>0</v>
      </c>
      <c r="S1280" s="23" t="n">
        <v>0</v>
      </c>
      <c r="T1280" s="23" t="n">
        <v>0</v>
      </c>
      <c r="U1280" s="42" t="n">
        <f aca="false">IF(I1280="delivery",O1280-SUM(Q1280+R1280),IF(I1280="PO",P1280-SUM(Q1280:R1280)))</f>
        <v>-60</v>
      </c>
      <c r="V1280" s="43" t="n">
        <v>21.35</v>
      </c>
      <c r="W1280" s="43"/>
      <c r="X1280" s="43" t="n">
        <f aca="false">W1280-V1280</f>
        <v>-21.35</v>
      </c>
      <c r="Z1280" s="44"/>
      <c r="AA1280" s="44"/>
      <c r="AM1280" s="23" t="str">
        <f aca="false">D1280</f>
        <v>Arista</v>
      </c>
      <c r="AN1280" s="23" t="s">
        <v>1432</v>
      </c>
      <c r="AT1280" s="44"/>
      <c r="AU1280" s="44"/>
      <c r="BD1280" s="23" t="s">
        <v>182</v>
      </c>
      <c r="BE1280" s="1" t="s">
        <v>183</v>
      </c>
    </row>
    <row r="1281" customFormat="false" ht="15" hidden="false" customHeight="true" outlineLevel="0" collapsed="false">
      <c r="A1281" s="23" t="s">
        <v>5275</v>
      </c>
      <c r="B1281" s="23" t="s">
        <v>5276</v>
      </c>
      <c r="C1281" s="40" t="s">
        <v>177</v>
      </c>
      <c r="D1281" s="23" t="s">
        <v>82</v>
      </c>
      <c r="E1281" s="23" t="s">
        <v>5277</v>
      </c>
      <c r="F1281" s="23" t="s">
        <v>5278</v>
      </c>
      <c r="G1281" s="23" t="n">
        <v>96</v>
      </c>
      <c r="H1281" s="23" t="n">
        <v>135</v>
      </c>
      <c r="I1281" s="41" t="s">
        <v>180</v>
      </c>
      <c r="J1281" s="23" t="s">
        <v>4853</v>
      </c>
      <c r="K1281" s="23" t="n">
        <v>0</v>
      </c>
      <c r="L1281" s="23" t="n">
        <v>1433</v>
      </c>
      <c r="M1281" s="23" t="n">
        <v>0</v>
      </c>
      <c r="N1281" s="23" t="n">
        <v>0</v>
      </c>
      <c r="O1281" s="23" t="n">
        <f aca="false">K1281+L1281</f>
        <v>1433</v>
      </c>
      <c r="P1281" s="23" t="n">
        <f aca="false">K1281+L1281+M1281+N1281</f>
        <v>1433</v>
      </c>
      <c r="Q1281" s="23" t="n">
        <v>1214</v>
      </c>
      <c r="R1281" s="23" t="n">
        <v>428</v>
      </c>
      <c r="S1281" s="23" t="n">
        <v>370</v>
      </c>
      <c r="T1281" s="23" t="n">
        <v>272</v>
      </c>
      <c r="U1281" s="42" t="n">
        <f aca="false">IF(I1281="delivery",O1281-SUM(Q1281+R1281),IF(I1281="PO",P1281-SUM(Q1281:R1281)))</f>
        <v>-209</v>
      </c>
      <c r="V1281" s="43" t="n">
        <v>2.5</v>
      </c>
      <c r="W1281" s="43"/>
      <c r="X1281" s="43" t="n">
        <f aca="false">W1281-V1281</f>
        <v>-2.5</v>
      </c>
      <c r="Y1281" s="23" t="n">
        <v>2.5</v>
      </c>
      <c r="Z1281" s="44"/>
      <c r="AA1281" s="44"/>
      <c r="AM1281" s="23" t="str">
        <f aca="false">D1281</f>
        <v>Arista</v>
      </c>
      <c r="AN1281" s="23" t="s">
        <v>1432</v>
      </c>
      <c r="AT1281" s="44"/>
      <c r="AU1281" s="44"/>
      <c r="BD1281" s="23" t="s">
        <v>182</v>
      </c>
      <c r="BE1281" s="1" t="s">
        <v>183</v>
      </c>
    </row>
    <row r="1282" customFormat="false" ht="15" hidden="false" customHeight="true" outlineLevel="0" collapsed="false">
      <c r="A1282" s="23" t="s">
        <v>5279</v>
      </c>
      <c r="B1282" s="23" t="s">
        <v>5280</v>
      </c>
      <c r="C1282" s="40" t="s">
        <v>177</v>
      </c>
      <c r="D1282" s="23" t="s">
        <v>82</v>
      </c>
      <c r="E1282" s="23" t="s">
        <v>5281</v>
      </c>
      <c r="F1282" s="23" t="s">
        <v>5282</v>
      </c>
      <c r="G1282" s="23" t="n">
        <v>36</v>
      </c>
      <c r="H1282" s="23" t="n">
        <v>540</v>
      </c>
      <c r="I1282" s="41" t="s">
        <v>180</v>
      </c>
      <c r="J1282" s="23" t="s">
        <v>4853</v>
      </c>
      <c r="K1282" s="23" t="n">
        <v>0</v>
      </c>
      <c r="L1282" s="23" t="n">
        <v>471</v>
      </c>
      <c r="M1282" s="23" t="n">
        <v>0</v>
      </c>
      <c r="N1282" s="23" t="n">
        <v>0</v>
      </c>
      <c r="O1282" s="23" t="n">
        <f aca="false">K1282+L1282</f>
        <v>471</v>
      </c>
      <c r="P1282" s="23" t="n">
        <f aca="false">K1282+L1282+M1282+N1282</f>
        <v>471</v>
      </c>
      <c r="Q1282" s="23" t="n">
        <v>582</v>
      </c>
      <c r="R1282" s="23" t="n">
        <v>214</v>
      </c>
      <c r="S1282" s="23" t="n">
        <v>185</v>
      </c>
      <c r="T1282" s="23" t="n">
        <v>136</v>
      </c>
      <c r="U1282" s="42" t="n">
        <f aca="false">IF(I1282="delivery",O1282-SUM(Q1282+R1282),IF(I1282="PO",P1282-SUM(Q1282:R1282)))</f>
        <v>-325</v>
      </c>
      <c r="V1282" s="43" t="n">
        <v>2</v>
      </c>
      <c r="W1282" s="43"/>
      <c r="X1282" s="43" t="n">
        <f aca="false">W1282-V1282</f>
        <v>-2</v>
      </c>
      <c r="Y1282" s="23" t="n">
        <v>2</v>
      </c>
      <c r="Z1282" s="44"/>
      <c r="AA1282" s="44"/>
      <c r="AM1282" s="23" t="str">
        <f aca="false">D1282</f>
        <v>Arista</v>
      </c>
      <c r="AN1282" s="23" t="s">
        <v>1432</v>
      </c>
      <c r="AT1282" s="44"/>
      <c r="AU1282" s="44"/>
      <c r="BD1282" s="23" t="s">
        <v>182</v>
      </c>
      <c r="BE1282" s="1" t="s">
        <v>183</v>
      </c>
    </row>
    <row r="1283" customFormat="false" ht="15" hidden="false" customHeight="true" outlineLevel="0" collapsed="false">
      <c r="A1283" s="23" t="s">
        <v>5283</v>
      </c>
      <c r="B1283" s="23" t="s">
        <v>5284</v>
      </c>
      <c r="C1283" s="40" t="s">
        <v>177</v>
      </c>
      <c r="D1283" s="23" t="s">
        <v>82</v>
      </c>
      <c r="E1283" s="23" t="s">
        <v>5285</v>
      </c>
      <c r="F1283" s="23" t="s">
        <v>5286</v>
      </c>
      <c r="G1283" s="23" t="n">
        <v>71</v>
      </c>
      <c r="H1283" s="23" t="n">
        <v>500</v>
      </c>
      <c r="I1283" s="41" t="s">
        <v>188</v>
      </c>
      <c r="J1283" s="23" t="s">
        <v>1431</v>
      </c>
      <c r="K1283" s="23" t="n">
        <v>0</v>
      </c>
      <c r="L1283" s="23" t="n">
        <v>3204</v>
      </c>
      <c r="M1283" s="23" t="n">
        <v>0</v>
      </c>
      <c r="N1283" s="23" t="n">
        <v>561</v>
      </c>
      <c r="O1283" s="23" t="n">
        <f aca="false">K1283+L1283</f>
        <v>3204</v>
      </c>
      <c r="P1283" s="23" t="n">
        <f aca="false">K1283+L1283+M1283+N1283</f>
        <v>3765</v>
      </c>
      <c r="Q1283" s="23" t="n">
        <v>2355</v>
      </c>
      <c r="R1283" s="23" t="n">
        <v>2592</v>
      </c>
      <c r="S1283" s="23" t="n">
        <v>3500</v>
      </c>
      <c r="T1283" s="23" t="n">
        <v>960</v>
      </c>
      <c r="U1283" s="42" t="n">
        <f aca="false">IF(I1283="delivery",O1283-SUM(Q1283+R1283),IF(I1283="PO",P1283-SUM(Q1283:R1283)))</f>
        <v>-1182</v>
      </c>
      <c r="V1283" s="43" t="n">
        <v>4.97</v>
      </c>
      <c r="W1283" s="43"/>
      <c r="X1283" s="43" t="n">
        <f aca="false">W1283-V1283</f>
        <v>-4.97</v>
      </c>
      <c r="Y1283" s="23" t="n">
        <v>4.97</v>
      </c>
      <c r="Z1283" s="44"/>
      <c r="AA1283" s="44"/>
      <c r="AM1283" s="23" t="str">
        <f aca="false">D1283</f>
        <v>Arista</v>
      </c>
      <c r="AN1283" s="23" t="s">
        <v>1432</v>
      </c>
      <c r="AT1283" s="44"/>
      <c r="AU1283" s="44"/>
      <c r="BD1283" s="23" t="s">
        <v>182</v>
      </c>
      <c r="BE1283" s="1" t="s">
        <v>183</v>
      </c>
    </row>
    <row r="1284" customFormat="false" ht="15" hidden="false" customHeight="true" outlineLevel="0" collapsed="false">
      <c r="A1284" s="23" t="s">
        <v>5287</v>
      </c>
      <c r="B1284" s="23" t="s">
        <v>5288</v>
      </c>
      <c r="C1284" s="40" t="s">
        <v>177</v>
      </c>
      <c r="D1284" s="23" t="s">
        <v>82</v>
      </c>
      <c r="E1284" s="23" t="s">
        <v>5289</v>
      </c>
      <c r="F1284" s="23" t="s">
        <v>5290</v>
      </c>
      <c r="G1284" s="23" t="n">
        <v>61</v>
      </c>
      <c r="H1284" s="23" t="n">
        <v>4000</v>
      </c>
      <c r="I1284" s="41" t="s">
        <v>180</v>
      </c>
      <c r="J1284" s="23" t="s">
        <v>4853</v>
      </c>
      <c r="K1284" s="23" t="n">
        <v>0</v>
      </c>
      <c r="L1284" s="23" t="n">
        <v>4400</v>
      </c>
      <c r="M1284" s="23" t="n">
        <v>4000</v>
      </c>
      <c r="N1284" s="23" t="n">
        <v>0</v>
      </c>
      <c r="O1284" s="23" t="n">
        <f aca="false">K1284+L1284</f>
        <v>4400</v>
      </c>
      <c r="P1284" s="23" t="n">
        <f aca="false">K1284+L1284+M1284+N1284</f>
        <v>8400</v>
      </c>
      <c r="Q1284" s="23" t="n">
        <v>4073</v>
      </c>
      <c r="R1284" s="23" t="n">
        <v>4968</v>
      </c>
      <c r="S1284" s="23" t="n">
        <v>6784</v>
      </c>
      <c r="T1284" s="23" t="n">
        <v>1848</v>
      </c>
      <c r="U1284" s="42" t="n">
        <f aca="false">IF(I1284="delivery",O1284-SUM(Q1284+R1284),IF(I1284="PO",P1284-SUM(Q1284:R1284)))</f>
        <v>-4641</v>
      </c>
      <c r="V1284" s="43" t="n">
        <v>0.31</v>
      </c>
      <c r="W1284" s="43"/>
      <c r="X1284" s="43" t="n">
        <f aca="false">W1284-V1284</f>
        <v>-0.31</v>
      </c>
      <c r="Y1284" s="23" t="n">
        <v>0.48</v>
      </c>
      <c r="Z1284" s="44"/>
      <c r="AA1284" s="44"/>
      <c r="AM1284" s="23" t="str">
        <f aca="false">D1284</f>
        <v>Arista</v>
      </c>
      <c r="AN1284" s="23" t="s">
        <v>1432</v>
      </c>
      <c r="AT1284" s="44"/>
      <c r="AU1284" s="44"/>
      <c r="BD1284" s="23" t="s">
        <v>182</v>
      </c>
      <c r="BE1284" s="1" t="s">
        <v>183</v>
      </c>
    </row>
    <row r="1285" customFormat="false" ht="15" hidden="false" customHeight="true" outlineLevel="0" collapsed="false">
      <c r="A1285" s="23" t="s">
        <v>5291</v>
      </c>
      <c r="B1285" s="23" t="s">
        <v>5292</v>
      </c>
      <c r="C1285" s="40" t="s">
        <v>177</v>
      </c>
      <c r="D1285" s="23" t="s">
        <v>82</v>
      </c>
      <c r="E1285" s="23" t="s">
        <v>5293</v>
      </c>
      <c r="F1285" s="23" t="s">
        <v>5294</v>
      </c>
      <c r="G1285" s="23" t="n">
        <v>41</v>
      </c>
      <c r="H1285" s="23" t="n">
        <v>480</v>
      </c>
      <c r="I1285" s="41" t="s">
        <v>188</v>
      </c>
      <c r="J1285" s="23" t="s">
        <v>4731</v>
      </c>
      <c r="K1285" s="23" t="n">
        <v>0</v>
      </c>
      <c r="L1285" s="23" t="n">
        <v>480</v>
      </c>
      <c r="M1285" s="23" t="n">
        <v>3640</v>
      </c>
      <c r="N1285" s="23" t="n">
        <v>0</v>
      </c>
      <c r="O1285" s="23" t="n">
        <f aca="false">K1285+L1285</f>
        <v>480</v>
      </c>
      <c r="P1285" s="23" t="n">
        <f aca="false">K1285+L1285+M1285+N1285</f>
        <v>4120</v>
      </c>
      <c r="Q1285" s="23" t="n">
        <v>1768</v>
      </c>
      <c r="R1285" s="23" t="n">
        <v>2632</v>
      </c>
      <c r="S1285" s="23" t="n">
        <v>1336</v>
      </c>
      <c r="T1285" s="23" t="n">
        <v>544</v>
      </c>
      <c r="U1285" s="42" t="n">
        <f aca="false">IF(I1285="delivery",O1285-SUM(Q1285+R1285),IF(I1285="PO",P1285-SUM(Q1285:R1285)))</f>
        <v>-280</v>
      </c>
      <c r="V1285" s="43" t="n">
        <v>9.19</v>
      </c>
      <c r="W1285" s="43"/>
      <c r="X1285" s="43" t="n">
        <f aca="false">W1285-V1285</f>
        <v>-9.19</v>
      </c>
      <c r="Z1285" s="44"/>
      <c r="AA1285" s="44"/>
      <c r="AM1285" s="23" t="str">
        <f aca="false">D1285</f>
        <v>Arista</v>
      </c>
      <c r="AN1285" s="23" t="s">
        <v>1432</v>
      </c>
      <c r="AT1285" s="44"/>
      <c r="AU1285" s="44"/>
      <c r="BD1285" s="23" t="s">
        <v>182</v>
      </c>
      <c r="BE1285" s="1" t="s">
        <v>183</v>
      </c>
    </row>
    <row r="1286" customFormat="false" ht="15" hidden="false" customHeight="true" outlineLevel="0" collapsed="false">
      <c r="A1286" s="23" t="s">
        <v>5295</v>
      </c>
      <c r="B1286" s="23" t="s">
        <v>5296</v>
      </c>
      <c r="C1286" s="40" t="s">
        <v>177</v>
      </c>
      <c r="D1286" s="23" t="s">
        <v>82</v>
      </c>
      <c r="E1286" s="23" t="s">
        <v>5297</v>
      </c>
      <c r="F1286" s="23" t="s">
        <v>5298</v>
      </c>
      <c r="G1286" s="23" t="n">
        <v>51</v>
      </c>
      <c r="H1286" s="23" t="n">
        <v>10</v>
      </c>
      <c r="I1286" s="41" t="s">
        <v>188</v>
      </c>
      <c r="J1286" s="23" t="s">
        <v>1431</v>
      </c>
      <c r="K1286" s="23" t="n">
        <v>0</v>
      </c>
      <c r="L1286" s="23" t="n">
        <v>1396</v>
      </c>
      <c r="M1286" s="23" t="n">
        <v>0</v>
      </c>
      <c r="N1286" s="23" t="n">
        <v>0</v>
      </c>
      <c r="O1286" s="23" t="n">
        <f aca="false">K1286+L1286</f>
        <v>1396</v>
      </c>
      <c r="P1286" s="23" t="n">
        <f aca="false">K1286+L1286+M1286+N1286</f>
        <v>1396</v>
      </c>
      <c r="Q1286" s="23" t="n">
        <v>393</v>
      </c>
      <c r="R1286" s="23" t="n">
        <v>432</v>
      </c>
      <c r="S1286" s="23" t="n">
        <v>488</v>
      </c>
      <c r="T1286" s="23" t="n">
        <v>152</v>
      </c>
      <c r="U1286" s="42" t="n">
        <f aca="false">IF(I1286="delivery",O1286-SUM(Q1286+R1286),IF(I1286="PO",P1286-SUM(Q1286:R1286)))</f>
        <v>571</v>
      </c>
      <c r="V1286" s="43" t="n">
        <v>48.89</v>
      </c>
      <c r="W1286" s="43"/>
      <c r="X1286" s="43" t="n">
        <f aca="false">W1286-V1286</f>
        <v>-48.89</v>
      </c>
      <c r="Y1286" s="23" t="n">
        <v>48.89</v>
      </c>
      <c r="Z1286" s="44"/>
      <c r="AA1286" s="44"/>
      <c r="AM1286" s="23" t="str">
        <f aca="false">D1286</f>
        <v>Arista</v>
      </c>
      <c r="AN1286" s="23" t="s">
        <v>1432</v>
      </c>
      <c r="AT1286" s="44"/>
      <c r="AU1286" s="44"/>
      <c r="BD1286" s="23" t="s">
        <v>182</v>
      </c>
      <c r="BE1286" s="1" t="s">
        <v>183</v>
      </c>
    </row>
    <row r="1287" customFormat="false" ht="15" hidden="false" customHeight="true" outlineLevel="0" collapsed="false">
      <c r="A1287" s="23" t="s">
        <v>5299</v>
      </c>
      <c r="B1287" s="23" t="s">
        <v>5300</v>
      </c>
      <c r="C1287" s="40" t="s">
        <v>177</v>
      </c>
      <c r="D1287" s="23" t="s">
        <v>82</v>
      </c>
      <c r="E1287" s="23" t="s">
        <v>5301</v>
      </c>
      <c r="F1287" s="23" t="s">
        <v>5302</v>
      </c>
      <c r="G1287" s="23" t="n">
        <v>71</v>
      </c>
      <c r="H1287" s="23" t="n">
        <v>112</v>
      </c>
      <c r="I1287" s="41" t="s">
        <v>188</v>
      </c>
      <c r="J1287" s="23" t="s">
        <v>1431</v>
      </c>
      <c r="K1287" s="23" t="n">
        <v>0</v>
      </c>
      <c r="L1287" s="23" t="n">
        <v>0</v>
      </c>
      <c r="M1287" s="23" t="n">
        <v>0</v>
      </c>
      <c r="N1287" s="23" t="n">
        <v>0</v>
      </c>
      <c r="O1287" s="23" t="n">
        <f aca="false">K1287+L1287</f>
        <v>0</v>
      </c>
      <c r="P1287" s="23" t="n">
        <f aca="false">K1287+L1287+M1287+N1287</f>
        <v>0</v>
      </c>
      <c r="Q1287" s="23" t="n">
        <v>0</v>
      </c>
      <c r="R1287" s="23" t="n">
        <v>640</v>
      </c>
      <c r="S1287" s="23" t="n">
        <v>480</v>
      </c>
      <c r="T1287" s="23" t="n">
        <v>3872</v>
      </c>
      <c r="U1287" s="42" t="n">
        <f aca="false">IF(I1287="delivery",O1287-SUM(Q1287+R1287),IF(I1287="PO",P1287-SUM(Q1287:R1287)))</f>
        <v>-640</v>
      </c>
      <c r="V1287" s="43" t="n">
        <v>24.38</v>
      </c>
      <c r="W1287" s="43"/>
      <c r="X1287" s="43" t="n">
        <f aca="false">W1287-V1287</f>
        <v>-24.38</v>
      </c>
      <c r="Z1287" s="44"/>
      <c r="AA1287" s="44"/>
      <c r="AM1287" s="23" t="str">
        <f aca="false">D1287</f>
        <v>Arista</v>
      </c>
      <c r="AN1287" s="23" t="s">
        <v>1432</v>
      </c>
      <c r="AT1287" s="44"/>
      <c r="AU1287" s="44"/>
      <c r="BD1287" s="23" t="s">
        <v>182</v>
      </c>
      <c r="BE1287" s="1" t="s">
        <v>183</v>
      </c>
    </row>
    <row r="1288" customFormat="false" ht="15" hidden="false" customHeight="true" outlineLevel="0" collapsed="false">
      <c r="A1288" s="23" t="s">
        <v>5303</v>
      </c>
      <c r="B1288" s="23" t="s">
        <v>5304</v>
      </c>
      <c r="C1288" s="40" t="s">
        <v>177</v>
      </c>
      <c r="D1288" s="23" t="s">
        <v>82</v>
      </c>
      <c r="E1288" s="23" t="s">
        <v>5305</v>
      </c>
      <c r="F1288" s="23" t="s">
        <v>5306</v>
      </c>
      <c r="G1288" s="23" t="n">
        <v>61</v>
      </c>
      <c r="H1288" s="23" t="n">
        <v>27000</v>
      </c>
      <c r="I1288" s="41" t="s">
        <v>180</v>
      </c>
      <c r="J1288" s="23" t="s">
        <v>4853</v>
      </c>
      <c r="K1288" s="23" t="n">
        <v>0</v>
      </c>
      <c r="L1288" s="23" t="n">
        <v>14606</v>
      </c>
      <c r="M1288" s="23" t="n">
        <v>0</v>
      </c>
      <c r="N1288" s="23" t="n">
        <v>0</v>
      </c>
      <c r="O1288" s="23" t="n">
        <f aca="false">K1288+L1288</f>
        <v>14606</v>
      </c>
      <c r="P1288" s="23" t="n">
        <f aca="false">K1288+L1288+M1288+N1288</f>
        <v>14606</v>
      </c>
      <c r="Q1288" s="23" t="n">
        <v>405</v>
      </c>
      <c r="R1288" s="23" t="n">
        <v>3258</v>
      </c>
      <c r="S1288" s="23" t="n">
        <v>1296</v>
      </c>
      <c r="T1288" s="23" t="n">
        <v>432</v>
      </c>
      <c r="U1288" s="42" t="n">
        <f aca="false">IF(I1288="delivery",O1288-SUM(Q1288+R1288),IF(I1288="PO",P1288-SUM(Q1288:R1288)))</f>
        <v>10943</v>
      </c>
      <c r="V1288" s="43" t="n">
        <v>0.335</v>
      </c>
      <c r="W1288" s="43"/>
      <c r="X1288" s="43" t="n">
        <f aca="false">W1288-V1288</f>
        <v>-0.335</v>
      </c>
      <c r="Z1288" s="44"/>
      <c r="AA1288" s="44"/>
      <c r="AM1288" s="23" t="str">
        <f aca="false">D1288</f>
        <v>Arista</v>
      </c>
      <c r="AN1288" s="23" t="s">
        <v>1432</v>
      </c>
      <c r="AT1288" s="44"/>
      <c r="AU1288" s="44"/>
      <c r="BD1288" s="23" t="s">
        <v>182</v>
      </c>
      <c r="BE1288" s="1" t="s">
        <v>183</v>
      </c>
    </row>
    <row r="1289" customFormat="false" ht="15" hidden="false" customHeight="true" outlineLevel="0" collapsed="false">
      <c r="A1289" s="23" t="s">
        <v>5307</v>
      </c>
      <c r="B1289" s="23" t="s">
        <v>5308</v>
      </c>
      <c r="C1289" s="40" t="s">
        <v>177</v>
      </c>
      <c r="D1289" s="23" t="s">
        <v>82</v>
      </c>
      <c r="E1289" s="23" t="s">
        <v>5309</v>
      </c>
      <c r="F1289" s="23" t="s">
        <v>5310</v>
      </c>
      <c r="G1289" s="23" t="n">
        <v>51</v>
      </c>
      <c r="H1289" s="23" t="n">
        <v>576</v>
      </c>
      <c r="I1289" s="41" t="s">
        <v>188</v>
      </c>
      <c r="J1289" s="23" t="s">
        <v>4731</v>
      </c>
      <c r="K1289" s="23" t="n">
        <v>0</v>
      </c>
      <c r="L1289" s="23" t="n">
        <v>960</v>
      </c>
      <c r="M1289" s="23" t="n">
        <v>3960</v>
      </c>
      <c r="N1289" s="23" t="n">
        <v>0</v>
      </c>
      <c r="O1289" s="23" t="n">
        <f aca="false">K1289+L1289</f>
        <v>960</v>
      </c>
      <c r="P1289" s="23" t="n">
        <f aca="false">K1289+L1289+M1289+N1289</f>
        <v>4920</v>
      </c>
      <c r="Q1289" s="23" t="n">
        <v>3536</v>
      </c>
      <c r="R1289" s="23" t="n">
        <v>5264</v>
      </c>
      <c r="S1289" s="23" t="n">
        <v>2672</v>
      </c>
      <c r="T1289" s="23" t="n">
        <v>1088</v>
      </c>
      <c r="U1289" s="42" t="n">
        <f aca="false">IF(I1289="delivery",O1289-SUM(Q1289+R1289),IF(I1289="PO",P1289-SUM(Q1289:R1289)))</f>
        <v>-3880</v>
      </c>
      <c r="V1289" s="43" t="n">
        <v>3.47</v>
      </c>
      <c r="W1289" s="43"/>
      <c r="X1289" s="43" t="n">
        <f aca="false">W1289-V1289</f>
        <v>-3.47</v>
      </c>
      <c r="Z1289" s="44"/>
      <c r="AA1289" s="44"/>
      <c r="AM1289" s="23" t="str">
        <f aca="false">D1289</f>
        <v>Arista</v>
      </c>
      <c r="AN1289" s="23" t="s">
        <v>1432</v>
      </c>
      <c r="AT1289" s="44"/>
      <c r="AU1289" s="44"/>
      <c r="BD1289" s="23" t="s">
        <v>182</v>
      </c>
      <c r="BE1289" s="1" t="s">
        <v>183</v>
      </c>
    </row>
    <row r="1290" customFormat="false" ht="15" hidden="false" customHeight="true" outlineLevel="0" collapsed="false">
      <c r="A1290" s="23" t="s">
        <v>5311</v>
      </c>
      <c r="B1290" s="23" t="s">
        <v>5312</v>
      </c>
      <c r="C1290" s="40" t="s">
        <v>177</v>
      </c>
      <c r="D1290" s="23" t="s">
        <v>82</v>
      </c>
      <c r="E1290" s="23" t="s">
        <v>5313</v>
      </c>
      <c r="F1290" s="23" t="s">
        <v>5314</v>
      </c>
      <c r="G1290" s="23" t="n">
        <v>51</v>
      </c>
      <c r="H1290" s="23" t="n">
        <v>4000</v>
      </c>
      <c r="I1290" s="41" t="s">
        <v>188</v>
      </c>
      <c r="J1290" s="23" t="s">
        <v>5315</v>
      </c>
      <c r="K1290" s="23" t="n">
        <v>0</v>
      </c>
      <c r="L1290" s="23" t="n">
        <v>825</v>
      </c>
      <c r="M1290" s="23" t="n">
        <v>0</v>
      </c>
      <c r="N1290" s="23" t="n">
        <v>0</v>
      </c>
      <c r="O1290" s="23" t="n">
        <f aca="false">K1290+L1290</f>
        <v>825</v>
      </c>
      <c r="P1290" s="23" t="n">
        <f aca="false">K1290+L1290+M1290+N1290</f>
        <v>825</v>
      </c>
      <c r="Q1290" s="23" t="n">
        <v>236</v>
      </c>
      <c r="R1290" s="23" t="n">
        <v>160</v>
      </c>
      <c r="S1290" s="23" t="n">
        <v>80</v>
      </c>
      <c r="T1290" s="23" t="n">
        <v>40</v>
      </c>
      <c r="U1290" s="42" t="n">
        <f aca="false">IF(I1290="delivery",O1290-SUM(Q1290+R1290),IF(I1290="PO",P1290-SUM(Q1290:R1290)))</f>
        <v>429</v>
      </c>
      <c r="V1290" s="43" t="n">
        <v>1.7</v>
      </c>
      <c r="W1290" s="43"/>
      <c r="X1290" s="43" t="n">
        <f aca="false">W1290-V1290</f>
        <v>-1.7</v>
      </c>
      <c r="Y1290" s="23" t="n">
        <v>1.7</v>
      </c>
      <c r="Z1290" s="44"/>
      <c r="AA1290" s="44"/>
      <c r="AM1290" s="23" t="str">
        <f aca="false">D1290</f>
        <v>Arista</v>
      </c>
      <c r="AN1290" s="23" t="s">
        <v>1432</v>
      </c>
      <c r="AT1290" s="44"/>
      <c r="AU1290" s="44"/>
      <c r="BD1290" s="23" t="s">
        <v>182</v>
      </c>
      <c r="BE1290" s="1" t="s">
        <v>183</v>
      </c>
    </row>
    <row r="1291" customFormat="false" ht="15" hidden="false" customHeight="true" outlineLevel="0" collapsed="false">
      <c r="A1291" s="23" t="s">
        <v>5316</v>
      </c>
      <c r="B1291" s="23" t="s">
        <v>5317</v>
      </c>
      <c r="C1291" s="40" t="s">
        <v>177</v>
      </c>
      <c r="D1291" s="23" t="s">
        <v>82</v>
      </c>
      <c r="E1291" s="23" t="s">
        <v>5318</v>
      </c>
      <c r="F1291" s="23" t="s">
        <v>5319</v>
      </c>
      <c r="G1291" s="23" t="n">
        <v>51</v>
      </c>
      <c r="H1291" s="23" t="n">
        <v>4500</v>
      </c>
      <c r="I1291" s="41" t="s">
        <v>188</v>
      </c>
      <c r="J1291" s="23" t="s">
        <v>5088</v>
      </c>
      <c r="K1291" s="23" t="n">
        <v>0</v>
      </c>
      <c r="L1291" s="23" t="n">
        <v>710</v>
      </c>
      <c r="M1291" s="23" t="n">
        <v>0</v>
      </c>
      <c r="N1291" s="23" t="n">
        <v>0</v>
      </c>
      <c r="O1291" s="23" t="n">
        <f aca="false">K1291+L1291</f>
        <v>710</v>
      </c>
      <c r="P1291" s="23" t="n">
        <f aca="false">K1291+L1291+M1291+N1291</f>
        <v>710</v>
      </c>
      <c r="Q1291" s="23" t="n">
        <v>236</v>
      </c>
      <c r="R1291" s="23" t="n">
        <v>160</v>
      </c>
      <c r="S1291" s="23" t="n">
        <v>80</v>
      </c>
      <c r="T1291" s="23" t="n">
        <v>40</v>
      </c>
      <c r="U1291" s="42" t="n">
        <f aca="false">IF(I1291="delivery",O1291-SUM(Q1291+R1291),IF(I1291="PO",P1291-SUM(Q1291:R1291)))</f>
        <v>314</v>
      </c>
      <c r="V1291" s="43" t="n">
        <v>1.53</v>
      </c>
      <c r="W1291" s="43"/>
      <c r="X1291" s="43" t="n">
        <f aca="false">W1291-V1291</f>
        <v>-1.53</v>
      </c>
      <c r="Y1291" s="23" t="n">
        <v>1.53</v>
      </c>
      <c r="Z1291" s="44"/>
      <c r="AA1291" s="44"/>
      <c r="AM1291" s="23" t="str">
        <f aca="false">D1291</f>
        <v>Arista</v>
      </c>
      <c r="AN1291" s="23" t="s">
        <v>1432</v>
      </c>
      <c r="AT1291" s="44"/>
      <c r="AU1291" s="44"/>
      <c r="BD1291" s="23" t="s">
        <v>182</v>
      </c>
      <c r="BE1291" s="1" t="s">
        <v>183</v>
      </c>
    </row>
    <row r="1292" customFormat="false" ht="15" hidden="false" customHeight="true" outlineLevel="0" collapsed="false">
      <c r="A1292" s="23" t="s">
        <v>5320</v>
      </c>
      <c r="B1292" s="23" t="s">
        <v>5321</v>
      </c>
      <c r="C1292" s="40" t="s">
        <v>177</v>
      </c>
      <c r="D1292" s="23" t="s">
        <v>82</v>
      </c>
      <c r="E1292" s="23" t="s">
        <v>5322</v>
      </c>
      <c r="F1292" s="23" t="s">
        <v>5323</v>
      </c>
      <c r="G1292" s="23" t="n">
        <v>41</v>
      </c>
      <c r="H1292" s="23" t="n">
        <v>1680</v>
      </c>
      <c r="I1292" s="41" t="s">
        <v>188</v>
      </c>
      <c r="J1292" s="23" t="s">
        <v>5088</v>
      </c>
      <c r="K1292" s="23" t="n">
        <v>0</v>
      </c>
      <c r="L1292" s="23" t="n">
        <v>4887</v>
      </c>
      <c r="M1292" s="23" t="n">
        <v>11088</v>
      </c>
      <c r="N1292" s="23" t="n">
        <v>2100</v>
      </c>
      <c r="O1292" s="23" t="n">
        <f aca="false">K1292+L1292</f>
        <v>4887</v>
      </c>
      <c r="P1292" s="23" t="n">
        <f aca="false">K1292+L1292+M1292+N1292</f>
        <v>18075</v>
      </c>
      <c r="Q1292" s="23" t="n">
        <v>15119</v>
      </c>
      <c r="R1292" s="23" t="n">
        <v>7628</v>
      </c>
      <c r="S1292" s="23" t="n">
        <v>9306</v>
      </c>
      <c r="T1292" s="23" t="n">
        <v>1156</v>
      </c>
      <c r="U1292" s="42" t="n">
        <f aca="false">IF(I1292="delivery",O1292-SUM(Q1292+R1292),IF(I1292="PO",P1292-SUM(Q1292:R1292)))</f>
        <v>-4672</v>
      </c>
      <c r="V1292" s="43" t="n">
        <v>1.5588</v>
      </c>
      <c r="W1292" s="43"/>
      <c r="X1292" s="43" t="n">
        <f aca="false">W1292-V1292</f>
        <v>-1.5588</v>
      </c>
      <c r="Y1292" s="23" t="n">
        <v>1.45</v>
      </c>
      <c r="Z1292" s="44"/>
      <c r="AA1292" s="44"/>
      <c r="AM1292" s="23" t="str">
        <f aca="false">D1292</f>
        <v>Arista</v>
      </c>
      <c r="AN1292" s="23" t="s">
        <v>1432</v>
      </c>
      <c r="AT1292" s="44"/>
      <c r="AU1292" s="44"/>
      <c r="BD1292" s="23" t="s">
        <v>182</v>
      </c>
      <c r="BE1292" s="1" t="s">
        <v>183</v>
      </c>
    </row>
    <row r="1293" customFormat="false" ht="15" hidden="false" customHeight="true" outlineLevel="0" collapsed="false">
      <c r="A1293" s="23" t="s">
        <v>5324</v>
      </c>
      <c r="B1293" s="23" t="s">
        <v>5325</v>
      </c>
      <c r="C1293" s="40" t="s">
        <v>177</v>
      </c>
      <c r="D1293" s="23" t="s">
        <v>82</v>
      </c>
      <c r="E1293" s="23" t="s">
        <v>5326</v>
      </c>
      <c r="F1293" s="23" t="s">
        <v>5327</v>
      </c>
      <c r="G1293" s="23" t="n">
        <v>46</v>
      </c>
      <c r="H1293" s="23" t="n">
        <v>1650</v>
      </c>
      <c r="I1293" s="41" t="s">
        <v>180</v>
      </c>
      <c r="J1293" s="23" t="s">
        <v>4853</v>
      </c>
      <c r="K1293" s="23" t="n">
        <v>0</v>
      </c>
      <c r="L1293" s="23" t="n">
        <v>21279</v>
      </c>
      <c r="M1293" s="23" t="n">
        <v>1650</v>
      </c>
      <c r="N1293" s="23" t="n">
        <v>0</v>
      </c>
      <c r="O1293" s="23" t="n">
        <f aca="false">K1293+L1293</f>
        <v>21279</v>
      </c>
      <c r="P1293" s="23" t="n">
        <f aca="false">K1293+L1293+M1293+N1293</f>
        <v>22929</v>
      </c>
      <c r="Q1293" s="23" t="n">
        <v>21260</v>
      </c>
      <c r="R1293" s="23" t="n">
        <v>26056</v>
      </c>
      <c r="S1293" s="23" t="n">
        <v>17832</v>
      </c>
      <c r="T1293" s="23" t="n">
        <v>5544</v>
      </c>
      <c r="U1293" s="42" t="n">
        <f aca="false">IF(I1293="delivery",O1293-SUM(Q1293+R1293),IF(I1293="PO",P1293-SUM(Q1293:R1293)))</f>
        <v>-26037</v>
      </c>
      <c r="V1293" s="43" t="n">
        <v>1.75</v>
      </c>
      <c r="W1293" s="43"/>
      <c r="X1293" s="43" t="n">
        <f aca="false">W1293-V1293</f>
        <v>-1.75</v>
      </c>
      <c r="Y1293" s="23" t="n">
        <v>1.7399</v>
      </c>
      <c r="Z1293" s="44"/>
      <c r="AA1293" s="44"/>
      <c r="AM1293" s="23" t="str">
        <f aca="false">D1293</f>
        <v>Arista</v>
      </c>
      <c r="AN1293" s="23" t="s">
        <v>1432</v>
      </c>
      <c r="AT1293" s="44"/>
      <c r="AU1293" s="44"/>
      <c r="BD1293" s="23" t="s">
        <v>182</v>
      </c>
      <c r="BE1293" s="1" t="s">
        <v>183</v>
      </c>
    </row>
    <row r="1294" customFormat="false" ht="15" hidden="false" customHeight="true" outlineLevel="0" collapsed="false">
      <c r="A1294" s="23" t="s">
        <v>5328</v>
      </c>
      <c r="B1294" s="23" t="s">
        <v>5329</v>
      </c>
      <c r="C1294" s="40" t="s">
        <v>177</v>
      </c>
      <c r="D1294" s="23" t="s">
        <v>82</v>
      </c>
      <c r="E1294" s="23" t="s">
        <v>5330</v>
      </c>
      <c r="F1294" s="23" t="s">
        <v>5331</v>
      </c>
      <c r="G1294" s="23" t="n">
        <v>61</v>
      </c>
      <c r="H1294" s="23" t="n">
        <v>144</v>
      </c>
      <c r="I1294" s="41" t="s">
        <v>188</v>
      </c>
      <c r="J1294" s="23" t="s">
        <v>4731</v>
      </c>
      <c r="K1294" s="23" t="n">
        <v>0</v>
      </c>
      <c r="L1294" s="23" t="n">
        <v>8784</v>
      </c>
      <c r="M1294" s="23" t="n">
        <v>0</v>
      </c>
      <c r="N1294" s="23" t="n">
        <v>0</v>
      </c>
      <c r="O1294" s="23" t="n">
        <f aca="false">K1294+L1294</f>
        <v>8784</v>
      </c>
      <c r="P1294" s="23" t="n">
        <f aca="false">K1294+L1294+M1294+N1294</f>
        <v>8784</v>
      </c>
      <c r="Q1294" s="23" t="n">
        <v>7048</v>
      </c>
      <c r="R1294" s="23" t="n">
        <v>15420</v>
      </c>
      <c r="S1294" s="23" t="n">
        <v>13428</v>
      </c>
      <c r="T1294" s="23" t="n">
        <v>3908</v>
      </c>
      <c r="U1294" s="42" t="n">
        <f aca="false">IF(I1294="delivery",O1294-SUM(Q1294+R1294),IF(I1294="PO",P1294-SUM(Q1294:R1294)))</f>
        <v>-13684</v>
      </c>
      <c r="V1294" s="43" t="n">
        <v>2.761</v>
      </c>
      <c r="W1294" s="43"/>
      <c r="X1294" s="43" t="n">
        <f aca="false">W1294-V1294</f>
        <v>-2.761</v>
      </c>
      <c r="Z1294" s="44"/>
      <c r="AA1294" s="44"/>
      <c r="AM1294" s="23" t="str">
        <f aca="false">D1294</f>
        <v>Arista</v>
      </c>
      <c r="AN1294" s="23" t="s">
        <v>1432</v>
      </c>
      <c r="AT1294" s="44"/>
      <c r="AU1294" s="44"/>
      <c r="BD1294" s="23" t="s">
        <v>182</v>
      </c>
      <c r="BE1294" s="1" t="s">
        <v>183</v>
      </c>
    </row>
    <row r="1295" customFormat="false" ht="15" hidden="false" customHeight="true" outlineLevel="0" collapsed="false">
      <c r="A1295" s="23" t="s">
        <v>5332</v>
      </c>
      <c r="B1295" s="23" t="s">
        <v>5333</v>
      </c>
      <c r="C1295" s="40" t="s">
        <v>177</v>
      </c>
      <c r="D1295" s="23" t="s">
        <v>82</v>
      </c>
      <c r="E1295" s="23" t="s">
        <v>5334</v>
      </c>
      <c r="F1295" s="23" t="s">
        <v>5335</v>
      </c>
      <c r="G1295" s="23" t="n">
        <v>36</v>
      </c>
      <c r="H1295" s="23" t="n">
        <v>648</v>
      </c>
      <c r="I1295" s="41" t="s">
        <v>180</v>
      </c>
      <c r="J1295" s="23" t="s">
        <v>4853</v>
      </c>
      <c r="K1295" s="23" t="n">
        <v>0</v>
      </c>
      <c r="L1295" s="23" t="n">
        <v>2881</v>
      </c>
      <c r="M1295" s="23" t="n">
        <v>0</v>
      </c>
      <c r="N1295" s="23" t="n">
        <v>0</v>
      </c>
      <c r="O1295" s="23" t="n">
        <f aca="false">K1295+L1295</f>
        <v>2881</v>
      </c>
      <c r="P1295" s="23" t="n">
        <f aca="false">K1295+L1295+M1295+N1295</f>
        <v>2881</v>
      </c>
      <c r="Q1295" s="23" t="n">
        <v>699</v>
      </c>
      <c r="R1295" s="23" t="n">
        <v>462</v>
      </c>
      <c r="S1295" s="23" t="n">
        <v>503</v>
      </c>
      <c r="T1295" s="23" t="n">
        <v>216</v>
      </c>
      <c r="U1295" s="42" t="n">
        <f aca="false">IF(I1295="delivery",O1295-SUM(Q1295+R1295),IF(I1295="PO",P1295-SUM(Q1295:R1295)))</f>
        <v>1720</v>
      </c>
      <c r="V1295" s="43" t="n">
        <v>1.5</v>
      </c>
      <c r="W1295" s="43"/>
      <c r="X1295" s="43" t="n">
        <f aca="false">W1295-V1295</f>
        <v>-1.5</v>
      </c>
      <c r="Y1295" s="23" t="n">
        <v>1.93</v>
      </c>
      <c r="Z1295" s="44"/>
      <c r="AA1295" s="44"/>
      <c r="AM1295" s="23" t="str">
        <f aca="false">D1295</f>
        <v>Arista</v>
      </c>
      <c r="AN1295" s="23" t="s">
        <v>1432</v>
      </c>
      <c r="AT1295" s="44"/>
      <c r="AU1295" s="44"/>
      <c r="BD1295" s="23" t="s">
        <v>182</v>
      </c>
      <c r="BE1295" s="1" t="s">
        <v>183</v>
      </c>
    </row>
    <row r="1296" customFormat="false" ht="15" hidden="false" customHeight="true" outlineLevel="0" collapsed="false">
      <c r="A1296" s="23" t="s">
        <v>5336</v>
      </c>
      <c r="B1296" s="23" t="s">
        <v>5333</v>
      </c>
      <c r="C1296" s="40" t="s">
        <v>177</v>
      </c>
      <c r="D1296" s="23" t="s">
        <v>82</v>
      </c>
      <c r="E1296" s="23" t="s">
        <v>5334</v>
      </c>
      <c r="F1296" s="23" t="s">
        <v>5335</v>
      </c>
      <c r="G1296" s="23" t="n">
        <v>36</v>
      </c>
      <c r="H1296" s="23" t="n">
        <v>648</v>
      </c>
      <c r="I1296" s="41" t="s">
        <v>180</v>
      </c>
      <c r="J1296" s="23" t="s">
        <v>4853</v>
      </c>
      <c r="K1296" s="23" t="n">
        <v>0</v>
      </c>
      <c r="L1296" s="23" t="n">
        <v>167</v>
      </c>
      <c r="M1296" s="23" t="n">
        <v>0</v>
      </c>
      <c r="N1296" s="23" t="n">
        <v>0</v>
      </c>
      <c r="O1296" s="23" t="n">
        <f aca="false">K1296+L1296</f>
        <v>167</v>
      </c>
      <c r="P1296" s="23" t="n">
        <f aca="false">K1296+L1296+M1296+N1296</f>
        <v>167</v>
      </c>
      <c r="Q1296" s="23" t="n">
        <v>286</v>
      </c>
      <c r="R1296" s="23" t="n">
        <v>480</v>
      </c>
      <c r="S1296" s="23" t="n">
        <v>475</v>
      </c>
      <c r="T1296" s="23" t="n">
        <v>316</v>
      </c>
      <c r="U1296" s="42" t="n">
        <f aca="false">IF(I1296="delivery",O1296-SUM(Q1296+R1296),IF(I1296="PO",P1296-SUM(Q1296:R1296)))</f>
        <v>-599</v>
      </c>
      <c r="V1296" s="43" t="n">
        <v>1.93</v>
      </c>
      <c r="W1296" s="43"/>
      <c r="X1296" s="43" t="n">
        <f aca="false">W1296-V1296</f>
        <v>-1.93</v>
      </c>
      <c r="Z1296" s="44"/>
      <c r="AA1296" s="44"/>
      <c r="AM1296" s="23" t="str">
        <f aca="false">D1296</f>
        <v>Arista</v>
      </c>
      <c r="AN1296" s="23" t="s">
        <v>1432</v>
      </c>
      <c r="AT1296" s="44"/>
      <c r="AU1296" s="44"/>
      <c r="BD1296" s="23" t="s">
        <v>182</v>
      </c>
      <c r="BE1296" s="1" t="s">
        <v>183</v>
      </c>
    </row>
    <row r="1297" customFormat="false" ht="15" hidden="false" customHeight="true" outlineLevel="0" collapsed="false">
      <c r="A1297" s="23" t="s">
        <v>5337</v>
      </c>
      <c r="B1297" s="23" t="s">
        <v>5338</v>
      </c>
      <c r="C1297" s="40" t="s">
        <v>177</v>
      </c>
      <c r="D1297" s="23" t="s">
        <v>82</v>
      </c>
      <c r="E1297" s="23" t="s">
        <v>5339</v>
      </c>
      <c r="F1297" s="23" t="s">
        <v>5340</v>
      </c>
      <c r="G1297" s="23" t="n">
        <v>66</v>
      </c>
      <c r="H1297" s="23" t="n">
        <v>720</v>
      </c>
      <c r="I1297" s="41" t="s">
        <v>180</v>
      </c>
      <c r="J1297" s="23" t="s">
        <v>4853</v>
      </c>
      <c r="K1297" s="23" t="n">
        <v>0</v>
      </c>
      <c r="L1297" s="23" t="n">
        <v>2252</v>
      </c>
      <c r="M1297" s="23" t="n">
        <v>1925</v>
      </c>
      <c r="N1297" s="23" t="n">
        <v>1440</v>
      </c>
      <c r="O1297" s="23" t="n">
        <f aca="false">K1297+L1297</f>
        <v>2252</v>
      </c>
      <c r="P1297" s="23" t="n">
        <f aca="false">K1297+L1297+M1297+N1297</f>
        <v>5617</v>
      </c>
      <c r="Q1297" s="23" t="n">
        <v>4920</v>
      </c>
      <c r="R1297" s="23" t="n">
        <v>1712</v>
      </c>
      <c r="S1297" s="23" t="n">
        <v>2354</v>
      </c>
      <c r="T1297" s="23" t="n">
        <v>1070</v>
      </c>
      <c r="U1297" s="42" t="n">
        <f aca="false">IF(I1297="delivery",O1297-SUM(Q1297+R1297),IF(I1297="PO",P1297-SUM(Q1297:R1297)))</f>
        <v>-4380</v>
      </c>
      <c r="V1297" s="43" t="n">
        <v>2</v>
      </c>
      <c r="W1297" s="43"/>
      <c r="X1297" s="43" t="n">
        <f aca="false">W1297-V1297</f>
        <v>-2</v>
      </c>
      <c r="Y1297" s="23" t="n">
        <v>3.22</v>
      </c>
      <c r="Z1297" s="44"/>
      <c r="AA1297" s="44"/>
      <c r="AM1297" s="23" t="str">
        <f aca="false">D1297</f>
        <v>Arista</v>
      </c>
      <c r="AN1297" s="23" t="s">
        <v>1432</v>
      </c>
      <c r="AT1297" s="44"/>
      <c r="AU1297" s="44"/>
      <c r="BD1297" s="23" t="s">
        <v>182</v>
      </c>
      <c r="BE1297" s="1" t="s">
        <v>183</v>
      </c>
    </row>
    <row r="1298" customFormat="false" ht="15" hidden="false" customHeight="true" outlineLevel="0" collapsed="false">
      <c r="A1298" s="23" t="s">
        <v>5341</v>
      </c>
      <c r="B1298" s="23" t="s">
        <v>5342</v>
      </c>
      <c r="C1298" s="40" t="s">
        <v>177</v>
      </c>
      <c r="D1298" s="23" t="s">
        <v>82</v>
      </c>
      <c r="E1298" s="23" t="s">
        <v>5343</v>
      </c>
      <c r="F1298" s="23" t="s">
        <v>5344</v>
      </c>
      <c r="G1298" s="23" t="n">
        <v>46</v>
      </c>
      <c r="H1298" s="23" t="n">
        <v>1750</v>
      </c>
      <c r="I1298" s="41" t="s">
        <v>188</v>
      </c>
      <c r="J1298" s="23" t="s">
        <v>1431</v>
      </c>
      <c r="K1298" s="23" t="n">
        <v>0</v>
      </c>
      <c r="L1298" s="23" t="n">
        <v>0</v>
      </c>
      <c r="M1298" s="23" t="n">
        <v>2000</v>
      </c>
      <c r="N1298" s="23" t="n">
        <v>0</v>
      </c>
      <c r="O1298" s="23" t="n">
        <f aca="false">K1298+L1298</f>
        <v>0</v>
      </c>
      <c r="P1298" s="23" t="n">
        <f aca="false">K1298+L1298+M1298+N1298</f>
        <v>2000</v>
      </c>
      <c r="Q1298" s="23" t="n">
        <v>0</v>
      </c>
      <c r="R1298" s="23" t="n">
        <v>3840</v>
      </c>
      <c r="S1298" s="23" t="n">
        <v>0</v>
      </c>
      <c r="T1298" s="23" t="n">
        <v>0</v>
      </c>
      <c r="U1298" s="42" t="n">
        <f aca="false">IF(I1298="delivery",O1298-SUM(Q1298+R1298),IF(I1298="PO",P1298-SUM(Q1298:R1298)))</f>
        <v>-1840</v>
      </c>
      <c r="V1298" s="43" t="n">
        <v>2.705</v>
      </c>
      <c r="W1298" s="43"/>
      <c r="X1298" s="43" t="n">
        <f aca="false">W1298-V1298</f>
        <v>-2.705</v>
      </c>
      <c r="Z1298" s="44"/>
      <c r="AA1298" s="44"/>
      <c r="AM1298" s="23" t="str">
        <f aca="false">D1298</f>
        <v>Arista</v>
      </c>
      <c r="AN1298" s="23" t="s">
        <v>1432</v>
      </c>
      <c r="AT1298" s="44"/>
      <c r="AU1298" s="44"/>
      <c r="BD1298" s="23" t="s">
        <v>182</v>
      </c>
      <c r="BE1298" s="1" t="s">
        <v>183</v>
      </c>
    </row>
    <row r="1299" customFormat="false" ht="15" hidden="false" customHeight="true" outlineLevel="0" collapsed="false">
      <c r="A1299" s="23" t="s">
        <v>5345</v>
      </c>
      <c r="B1299" s="23" t="s">
        <v>5346</v>
      </c>
      <c r="C1299" s="40" t="s">
        <v>177</v>
      </c>
      <c r="D1299" s="23" t="s">
        <v>1471</v>
      </c>
      <c r="E1299" s="23" t="s">
        <v>5347</v>
      </c>
      <c r="F1299" s="23" t="s">
        <v>5348</v>
      </c>
      <c r="G1299" s="23" t="n">
        <v>55</v>
      </c>
      <c r="H1299" s="23" t="n">
        <v>1</v>
      </c>
      <c r="I1299" s="41" t="s">
        <v>188</v>
      </c>
      <c r="K1299" s="23" t="n">
        <v>0</v>
      </c>
      <c r="L1299" s="23" t="n">
        <v>0</v>
      </c>
      <c r="M1299" s="23" t="n">
        <v>0</v>
      </c>
      <c r="N1299" s="23" t="n">
        <v>0</v>
      </c>
      <c r="O1299" s="23" t="n">
        <f aca="false">K1299+L1299</f>
        <v>0</v>
      </c>
      <c r="P1299" s="23" t="n">
        <f aca="false">K1299+L1299+M1299+N1299</f>
        <v>0</v>
      </c>
      <c r="Q1299" s="23" t="n">
        <v>405</v>
      </c>
      <c r="R1299" s="23" t="n">
        <v>3924</v>
      </c>
      <c r="S1299" s="23" t="n">
        <v>2412</v>
      </c>
      <c r="T1299" s="23" t="n">
        <v>432</v>
      </c>
      <c r="U1299" s="42" t="n">
        <f aca="false">IF(I1299="delivery",O1299-SUM(Q1299+R1299),IF(I1299="PO",P1299-SUM(Q1299:R1299)))</f>
        <v>-4329</v>
      </c>
      <c r="V1299" s="43" t="n">
        <v>0.39</v>
      </c>
      <c r="W1299" s="43"/>
      <c r="X1299" s="43" t="n">
        <f aca="false">W1299-V1299</f>
        <v>-0.39</v>
      </c>
      <c r="Z1299" s="44"/>
      <c r="AA1299" s="44"/>
      <c r="AM1299" s="23" t="str">
        <f aca="false">D1299</f>
        <v>Sanmina</v>
      </c>
      <c r="AN1299" s="23" t="s">
        <v>1474</v>
      </c>
      <c r="AT1299" s="44"/>
      <c r="AU1299" s="44"/>
      <c r="BD1299" s="23" t="s">
        <v>182</v>
      </c>
      <c r="BE1299" s="1" t="s">
        <v>183</v>
      </c>
    </row>
    <row r="1300" customFormat="false" ht="15" hidden="false" customHeight="true" outlineLevel="0" collapsed="false">
      <c r="A1300" s="23" t="s">
        <v>5349</v>
      </c>
      <c r="B1300" s="23" t="s">
        <v>5350</v>
      </c>
      <c r="C1300" s="40" t="s">
        <v>177</v>
      </c>
      <c r="D1300" s="23" t="s">
        <v>82</v>
      </c>
      <c r="E1300" s="23" t="s">
        <v>5351</v>
      </c>
      <c r="F1300" s="23" t="s">
        <v>5352</v>
      </c>
      <c r="G1300" s="23" t="n">
        <v>66</v>
      </c>
      <c r="H1300" s="23" t="n">
        <v>2592</v>
      </c>
      <c r="I1300" s="41" t="s">
        <v>180</v>
      </c>
      <c r="J1300" s="23" t="s">
        <v>4853</v>
      </c>
      <c r="K1300" s="23" t="n">
        <v>0</v>
      </c>
      <c r="L1300" s="23" t="n">
        <v>4431</v>
      </c>
      <c r="M1300" s="23" t="n">
        <v>0</v>
      </c>
      <c r="N1300" s="23" t="n">
        <v>0</v>
      </c>
      <c r="O1300" s="23" t="n">
        <f aca="false">K1300+L1300</f>
        <v>4431</v>
      </c>
      <c r="P1300" s="23" t="n">
        <f aca="false">K1300+L1300+M1300+N1300</f>
        <v>4431</v>
      </c>
      <c r="Q1300" s="23" t="n">
        <v>735</v>
      </c>
      <c r="R1300" s="23" t="n">
        <v>622</v>
      </c>
      <c r="S1300" s="23" t="n">
        <v>583</v>
      </c>
      <c r="T1300" s="23" t="n">
        <v>256</v>
      </c>
      <c r="U1300" s="42" t="n">
        <f aca="false">IF(I1300="delivery",O1300-SUM(Q1300+R1300),IF(I1300="PO",P1300-SUM(Q1300:R1300)))</f>
        <v>3074</v>
      </c>
      <c r="V1300" s="43" t="n">
        <v>0.85</v>
      </c>
      <c r="W1300" s="43"/>
      <c r="X1300" s="43" t="n">
        <f aca="false">W1300-V1300</f>
        <v>-0.85</v>
      </c>
      <c r="Z1300" s="44"/>
      <c r="AA1300" s="44"/>
      <c r="AM1300" s="23" t="str">
        <f aca="false">D1300</f>
        <v>Arista</v>
      </c>
      <c r="AN1300" s="23" t="s">
        <v>1432</v>
      </c>
      <c r="AT1300" s="44"/>
      <c r="AU1300" s="44"/>
      <c r="BD1300" s="23" t="s">
        <v>182</v>
      </c>
      <c r="BE1300" s="1" t="s">
        <v>183</v>
      </c>
    </row>
    <row r="1301" customFormat="false" ht="15" hidden="false" customHeight="true" outlineLevel="0" collapsed="false">
      <c r="A1301" s="23" t="s">
        <v>5353</v>
      </c>
      <c r="B1301" s="23" t="s">
        <v>5354</v>
      </c>
      <c r="C1301" s="40" t="s">
        <v>177</v>
      </c>
      <c r="D1301" s="23" t="s">
        <v>82</v>
      </c>
      <c r="E1301" s="23" t="s">
        <v>5355</v>
      </c>
      <c r="F1301" s="23" t="s">
        <v>5356</v>
      </c>
      <c r="G1301" s="23" t="n">
        <v>51</v>
      </c>
      <c r="H1301" s="23" t="n">
        <v>1</v>
      </c>
      <c r="I1301" s="41" t="s">
        <v>188</v>
      </c>
      <c r="J1301" s="23" t="s">
        <v>4963</v>
      </c>
      <c r="K1301" s="23" t="n">
        <v>0</v>
      </c>
      <c r="L1301" s="23" t="n">
        <v>708</v>
      </c>
      <c r="M1301" s="23" t="n">
        <v>0</v>
      </c>
      <c r="N1301" s="23" t="n">
        <v>0</v>
      </c>
      <c r="O1301" s="23" t="n">
        <f aca="false">K1301+L1301</f>
        <v>708</v>
      </c>
      <c r="P1301" s="23" t="n">
        <f aca="false">K1301+L1301+M1301+N1301</f>
        <v>708</v>
      </c>
      <c r="Q1301" s="23" t="n">
        <v>236</v>
      </c>
      <c r="R1301" s="23" t="n">
        <v>160</v>
      </c>
      <c r="S1301" s="23" t="n">
        <v>80</v>
      </c>
      <c r="T1301" s="23" t="n">
        <v>40</v>
      </c>
      <c r="U1301" s="42" t="n">
        <f aca="false">IF(I1301="delivery",O1301-SUM(Q1301+R1301),IF(I1301="PO",P1301-SUM(Q1301:R1301)))</f>
        <v>312</v>
      </c>
      <c r="V1301" s="43" t="n">
        <v>1.78</v>
      </c>
      <c r="W1301" s="43"/>
      <c r="X1301" s="43" t="n">
        <f aca="false">W1301-V1301</f>
        <v>-1.78</v>
      </c>
      <c r="Y1301" s="23" t="n">
        <v>1.78</v>
      </c>
      <c r="Z1301" s="44"/>
      <c r="AA1301" s="44"/>
      <c r="AM1301" s="23" t="str">
        <f aca="false">D1301</f>
        <v>Arista</v>
      </c>
      <c r="AN1301" s="23" t="s">
        <v>1432</v>
      </c>
      <c r="AT1301" s="44"/>
      <c r="AU1301" s="44"/>
      <c r="BD1301" s="23" t="s">
        <v>182</v>
      </c>
      <c r="BE1301" s="1" t="s">
        <v>183</v>
      </c>
    </row>
    <row r="1302" customFormat="false" ht="15" hidden="false" customHeight="true" outlineLevel="0" collapsed="false">
      <c r="A1302" s="23" t="s">
        <v>5357</v>
      </c>
      <c r="B1302" s="23" t="s">
        <v>5358</v>
      </c>
      <c r="C1302" s="40" t="s">
        <v>177</v>
      </c>
      <c r="D1302" s="23" t="s">
        <v>82</v>
      </c>
      <c r="E1302" s="23" t="s">
        <v>5359</v>
      </c>
      <c r="F1302" s="23" t="s">
        <v>5360</v>
      </c>
      <c r="G1302" s="23" t="n">
        <v>51</v>
      </c>
      <c r="H1302" s="23" t="n">
        <v>2000</v>
      </c>
      <c r="I1302" s="41" t="s">
        <v>188</v>
      </c>
      <c r="J1302" s="23" t="s">
        <v>1431</v>
      </c>
      <c r="K1302" s="23" t="n">
        <v>0</v>
      </c>
      <c r="L1302" s="23" t="n">
        <v>2000</v>
      </c>
      <c r="M1302" s="23" t="n">
        <v>0</v>
      </c>
      <c r="N1302" s="23" t="n">
        <v>0</v>
      </c>
      <c r="O1302" s="23" t="n">
        <f aca="false">K1302+L1302</f>
        <v>2000</v>
      </c>
      <c r="P1302" s="23" t="n">
        <f aca="false">K1302+L1302+M1302+N1302</f>
        <v>2000</v>
      </c>
      <c r="Q1302" s="23" t="n">
        <v>884</v>
      </c>
      <c r="R1302" s="23" t="n">
        <v>1739</v>
      </c>
      <c r="S1302" s="23" t="n">
        <v>1121</v>
      </c>
      <c r="T1302" s="23" t="n">
        <v>401</v>
      </c>
      <c r="U1302" s="42" t="n">
        <f aca="false">IF(I1302="delivery",O1302-SUM(Q1302+R1302),IF(I1302="PO",P1302-SUM(Q1302:R1302)))</f>
        <v>-623</v>
      </c>
      <c r="V1302" s="43" t="n">
        <v>5.7</v>
      </c>
      <c r="W1302" s="43"/>
      <c r="X1302" s="43" t="n">
        <f aca="false">W1302-V1302</f>
        <v>-5.7</v>
      </c>
      <c r="Z1302" s="44"/>
      <c r="AA1302" s="44"/>
      <c r="AM1302" s="23" t="str">
        <f aca="false">D1302</f>
        <v>Arista</v>
      </c>
      <c r="AN1302" s="23" t="s">
        <v>1432</v>
      </c>
      <c r="AT1302" s="44"/>
      <c r="AU1302" s="44"/>
      <c r="BD1302" s="23" t="s">
        <v>182</v>
      </c>
      <c r="BE1302" s="1" t="s">
        <v>183</v>
      </c>
    </row>
    <row r="1303" customFormat="false" ht="15" hidden="false" customHeight="true" outlineLevel="0" collapsed="false">
      <c r="A1303" s="23" t="s">
        <v>5361</v>
      </c>
      <c r="B1303" s="23" t="s">
        <v>5362</v>
      </c>
      <c r="C1303" s="40" t="s">
        <v>177</v>
      </c>
      <c r="D1303" s="23" t="s">
        <v>82</v>
      </c>
      <c r="E1303" s="23" t="s">
        <v>5363</v>
      </c>
      <c r="F1303" s="23" t="s">
        <v>5364</v>
      </c>
      <c r="G1303" s="23" t="n">
        <v>51</v>
      </c>
      <c r="H1303" s="23" t="n">
        <v>2500</v>
      </c>
      <c r="I1303" s="41" t="s">
        <v>188</v>
      </c>
      <c r="J1303" s="23" t="s">
        <v>1431</v>
      </c>
      <c r="K1303" s="23" t="n">
        <v>0</v>
      </c>
      <c r="L1303" s="23" t="n">
        <v>2500</v>
      </c>
      <c r="M1303" s="23" t="n">
        <v>0</v>
      </c>
      <c r="N1303" s="23" t="n">
        <v>0</v>
      </c>
      <c r="O1303" s="23" t="n">
        <f aca="false">K1303+L1303</f>
        <v>2500</v>
      </c>
      <c r="P1303" s="23" t="n">
        <f aca="false">K1303+L1303+M1303+N1303</f>
        <v>2500</v>
      </c>
      <c r="Q1303" s="23" t="n">
        <v>1768</v>
      </c>
      <c r="R1303" s="23" t="n">
        <v>3478</v>
      </c>
      <c r="S1303" s="23" t="n">
        <v>2242</v>
      </c>
      <c r="T1303" s="23" t="n">
        <v>802</v>
      </c>
      <c r="U1303" s="42" t="n">
        <f aca="false">IF(I1303="delivery",O1303-SUM(Q1303+R1303),IF(I1303="PO",P1303-SUM(Q1303:R1303)))</f>
        <v>-2746</v>
      </c>
      <c r="V1303" s="43" t="n">
        <v>3.04</v>
      </c>
      <c r="W1303" s="43"/>
      <c r="X1303" s="43" t="n">
        <f aca="false">W1303-V1303</f>
        <v>-3.04</v>
      </c>
      <c r="Y1303" s="23" t="n">
        <v>3.04</v>
      </c>
      <c r="Z1303" s="44"/>
      <c r="AA1303" s="44"/>
      <c r="AM1303" s="23" t="str">
        <f aca="false">D1303</f>
        <v>Arista</v>
      </c>
      <c r="AN1303" s="23" t="s">
        <v>1432</v>
      </c>
      <c r="AT1303" s="44"/>
      <c r="AU1303" s="44"/>
      <c r="BD1303" s="23" t="s">
        <v>182</v>
      </c>
      <c r="BE1303" s="1" t="s">
        <v>183</v>
      </c>
    </row>
    <row r="1304" customFormat="false" ht="15" hidden="false" customHeight="true" outlineLevel="0" collapsed="false">
      <c r="A1304" s="23" t="s">
        <v>5365</v>
      </c>
      <c r="B1304" s="23" t="s">
        <v>5366</v>
      </c>
      <c r="C1304" s="40" t="s">
        <v>177</v>
      </c>
      <c r="D1304" s="23" t="s">
        <v>82</v>
      </c>
      <c r="E1304" s="23" t="s">
        <v>5367</v>
      </c>
      <c r="F1304" s="23" t="s">
        <v>5368</v>
      </c>
      <c r="G1304" s="23" t="n">
        <v>76</v>
      </c>
      <c r="H1304" s="23" t="n">
        <v>50</v>
      </c>
      <c r="I1304" s="41" t="s">
        <v>188</v>
      </c>
      <c r="J1304" s="23" t="s">
        <v>4718</v>
      </c>
      <c r="K1304" s="23" t="n">
        <v>0</v>
      </c>
      <c r="L1304" s="23" t="n">
        <v>2095</v>
      </c>
      <c r="M1304" s="23" t="n">
        <v>10184</v>
      </c>
      <c r="N1304" s="23" t="n">
        <v>0</v>
      </c>
      <c r="O1304" s="23" t="n">
        <f aca="false">K1304+L1304</f>
        <v>2095</v>
      </c>
      <c r="P1304" s="23" t="n">
        <f aca="false">K1304+L1304+M1304+N1304</f>
        <v>12279</v>
      </c>
      <c r="Q1304" s="23" t="n">
        <v>9840</v>
      </c>
      <c r="R1304" s="23" t="n">
        <v>3424</v>
      </c>
      <c r="S1304" s="23" t="n">
        <v>4708</v>
      </c>
      <c r="T1304" s="23" t="n">
        <v>2140</v>
      </c>
      <c r="U1304" s="42" t="n">
        <f aca="false">IF(I1304="delivery",O1304-SUM(Q1304+R1304),IF(I1304="PO",P1304-SUM(Q1304:R1304)))</f>
        <v>-985</v>
      </c>
      <c r="V1304" s="43" t="n">
        <v>6.5</v>
      </c>
      <c r="W1304" s="43"/>
      <c r="X1304" s="43" t="n">
        <f aca="false">W1304-V1304</f>
        <v>-6.5</v>
      </c>
      <c r="Y1304" s="23" t="n">
        <v>6.82213</v>
      </c>
      <c r="Z1304" s="44"/>
      <c r="AA1304" s="44"/>
      <c r="AM1304" s="23" t="str">
        <f aca="false">D1304</f>
        <v>Arista</v>
      </c>
      <c r="AN1304" s="23" t="s">
        <v>1432</v>
      </c>
      <c r="AT1304" s="44"/>
      <c r="AU1304" s="44"/>
      <c r="BD1304" s="23" t="s">
        <v>182</v>
      </c>
      <c r="BE1304" s="1" t="s">
        <v>183</v>
      </c>
    </row>
    <row r="1305" customFormat="false" ht="15" hidden="false" customHeight="true" outlineLevel="0" collapsed="false">
      <c r="A1305" s="23" t="s">
        <v>5369</v>
      </c>
      <c r="B1305" s="23" t="s">
        <v>5370</v>
      </c>
      <c r="C1305" s="40" t="s">
        <v>177</v>
      </c>
      <c r="D1305" s="23" t="s">
        <v>82</v>
      </c>
      <c r="E1305" s="23" t="s">
        <v>5371</v>
      </c>
      <c r="F1305" s="23" t="s">
        <v>5372</v>
      </c>
      <c r="G1305" s="23" t="n">
        <v>26</v>
      </c>
      <c r="H1305" s="23" t="n">
        <v>1</v>
      </c>
      <c r="I1305" s="41" t="s">
        <v>188</v>
      </c>
      <c r="J1305" s="23" t="s">
        <v>4963</v>
      </c>
      <c r="K1305" s="23" t="n">
        <v>0</v>
      </c>
      <c r="L1305" s="23" t="n">
        <v>4240</v>
      </c>
      <c r="M1305" s="23" t="n">
        <v>0</v>
      </c>
      <c r="N1305" s="23" t="n">
        <v>0</v>
      </c>
      <c r="O1305" s="23" t="n">
        <f aca="false">K1305+L1305</f>
        <v>4240</v>
      </c>
      <c r="P1305" s="23" t="n">
        <f aca="false">K1305+L1305+M1305+N1305</f>
        <v>4240</v>
      </c>
      <c r="Q1305" s="23" t="n">
        <v>5315</v>
      </c>
      <c r="R1305" s="23" t="n">
        <v>6514</v>
      </c>
      <c r="S1305" s="23" t="n">
        <v>4458</v>
      </c>
      <c r="T1305" s="23" t="n">
        <v>1386</v>
      </c>
      <c r="U1305" s="42" t="n">
        <f aca="false">IF(I1305="delivery",O1305-SUM(Q1305+R1305),IF(I1305="PO",P1305-SUM(Q1305:R1305)))</f>
        <v>-7589</v>
      </c>
      <c r="V1305" s="43" t="n">
        <v>2.6</v>
      </c>
      <c r="W1305" s="43"/>
      <c r="X1305" s="43" t="n">
        <f aca="false">W1305-V1305</f>
        <v>-2.6</v>
      </c>
      <c r="Y1305" s="23" t="n">
        <v>2.6</v>
      </c>
      <c r="Z1305" s="44"/>
      <c r="AA1305" s="44"/>
      <c r="AM1305" s="23" t="str">
        <f aca="false">D1305</f>
        <v>Arista</v>
      </c>
      <c r="AN1305" s="23" t="s">
        <v>1432</v>
      </c>
      <c r="AT1305" s="44"/>
      <c r="AU1305" s="44"/>
      <c r="BD1305" s="23" t="s">
        <v>182</v>
      </c>
      <c r="BE1305" s="1" t="s">
        <v>183</v>
      </c>
    </row>
    <row r="1306" customFormat="false" ht="15" hidden="false" customHeight="true" outlineLevel="0" collapsed="false">
      <c r="A1306" s="23" t="s">
        <v>5373</v>
      </c>
      <c r="B1306" s="23" t="s">
        <v>5374</v>
      </c>
      <c r="C1306" s="40" t="s">
        <v>177</v>
      </c>
      <c r="D1306" s="23" t="s">
        <v>82</v>
      </c>
      <c r="E1306" s="23" t="s">
        <v>5375</v>
      </c>
      <c r="F1306" s="23" t="s">
        <v>5376</v>
      </c>
      <c r="G1306" s="23" t="n">
        <v>51</v>
      </c>
      <c r="H1306" s="23" t="n">
        <v>125</v>
      </c>
      <c r="I1306" s="41" t="s">
        <v>188</v>
      </c>
      <c r="J1306" s="23" t="s">
        <v>4963</v>
      </c>
      <c r="K1306" s="23" t="n">
        <v>800</v>
      </c>
      <c r="L1306" s="23" t="n">
        <v>365</v>
      </c>
      <c r="M1306" s="23" t="n">
        <v>0</v>
      </c>
      <c r="N1306" s="23" t="n">
        <v>0</v>
      </c>
      <c r="O1306" s="23" t="n">
        <f aca="false">K1306+L1306</f>
        <v>1165</v>
      </c>
      <c r="P1306" s="23" t="n">
        <f aca="false">K1306+L1306+M1306+N1306</f>
        <v>1165</v>
      </c>
      <c r="Q1306" s="23" t="n">
        <v>189</v>
      </c>
      <c r="R1306" s="23" t="n">
        <v>180</v>
      </c>
      <c r="S1306" s="23" t="n">
        <v>246</v>
      </c>
      <c r="T1306" s="23" t="n">
        <v>498</v>
      </c>
      <c r="U1306" s="42" t="n">
        <f aca="false">IF(I1306="delivery",O1306-SUM(Q1306+R1306),IF(I1306="PO",P1306-SUM(Q1306:R1306)))</f>
        <v>796</v>
      </c>
      <c r="V1306" s="43" t="n">
        <v>5.9</v>
      </c>
      <c r="W1306" s="43"/>
      <c r="X1306" s="43" t="n">
        <f aca="false">W1306-V1306</f>
        <v>-5.9</v>
      </c>
      <c r="Y1306" s="23" t="n">
        <v>5.9</v>
      </c>
      <c r="Z1306" s="44"/>
      <c r="AA1306" s="44"/>
      <c r="AM1306" s="23" t="str">
        <f aca="false">D1306</f>
        <v>Arista</v>
      </c>
      <c r="AN1306" s="23" t="s">
        <v>1432</v>
      </c>
      <c r="AT1306" s="44"/>
      <c r="AU1306" s="44"/>
      <c r="BD1306" s="23" t="s">
        <v>182</v>
      </c>
      <c r="BE1306" s="1" t="s">
        <v>183</v>
      </c>
    </row>
    <row r="1307" customFormat="false" ht="15" hidden="false" customHeight="true" outlineLevel="0" collapsed="false">
      <c r="A1307" s="23" t="s">
        <v>5377</v>
      </c>
      <c r="B1307" s="23" t="s">
        <v>5378</v>
      </c>
      <c r="C1307" s="40" t="s">
        <v>177</v>
      </c>
      <c r="D1307" s="23" t="s">
        <v>82</v>
      </c>
      <c r="E1307" s="23" t="s">
        <v>5379</v>
      </c>
      <c r="F1307" s="23" t="s">
        <v>5380</v>
      </c>
      <c r="G1307" s="23" t="n">
        <v>26</v>
      </c>
      <c r="H1307" s="23" t="n">
        <v>1</v>
      </c>
      <c r="I1307" s="41" t="s">
        <v>188</v>
      </c>
      <c r="J1307" s="23" t="s">
        <v>4963</v>
      </c>
      <c r="K1307" s="23" t="n">
        <v>0</v>
      </c>
      <c r="L1307" s="23" t="n">
        <v>3909</v>
      </c>
      <c r="M1307" s="23" t="n">
        <v>684</v>
      </c>
      <c r="N1307" s="23" t="n">
        <v>0</v>
      </c>
      <c r="O1307" s="23" t="n">
        <f aca="false">K1307+L1307</f>
        <v>3909</v>
      </c>
      <c r="P1307" s="23" t="n">
        <f aca="false">K1307+L1307+M1307+N1307</f>
        <v>4593</v>
      </c>
      <c r="Q1307" s="23" t="n">
        <v>4073</v>
      </c>
      <c r="R1307" s="23" t="n">
        <v>4968</v>
      </c>
      <c r="S1307" s="23" t="n">
        <v>6784</v>
      </c>
      <c r="T1307" s="23" t="n">
        <v>1848</v>
      </c>
      <c r="U1307" s="42" t="n">
        <f aca="false">IF(I1307="delivery",O1307-SUM(Q1307+R1307),IF(I1307="PO",P1307-SUM(Q1307:R1307)))</f>
        <v>-4448</v>
      </c>
      <c r="V1307" s="43" t="n">
        <v>2</v>
      </c>
      <c r="W1307" s="43"/>
      <c r="X1307" s="43" t="n">
        <f aca="false">W1307-V1307</f>
        <v>-2</v>
      </c>
      <c r="Y1307" s="23" t="n">
        <v>2</v>
      </c>
      <c r="Z1307" s="44"/>
      <c r="AA1307" s="44"/>
      <c r="AM1307" s="23" t="str">
        <f aca="false">D1307</f>
        <v>Arista</v>
      </c>
      <c r="AN1307" s="23" t="s">
        <v>1432</v>
      </c>
      <c r="AT1307" s="44"/>
      <c r="AU1307" s="44"/>
      <c r="BD1307" s="23" t="s">
        <v>182</v>
      </c>
      <c r="BE1307" s="1" t="s">
        <v>183</v>
      </c>
    </row>
    <row r="1308" customFormat="false" ht="15" hidden="false" customHeight="true" outlineLevel="0" collapsed="false">
      <c r="A1308" s="23" t="s">
        <v>5381</v>
      </c>
      <c r="B1308" s="23" t="s">
        <v>5382</v>
      </c>
      <c r="C1308" s="40" t="s">
        <v>177</v>
      </c>
      <c r="D1308" s="23" t="s">
        <v>82</v>
      </c>
      <c r="E1308" s="23" t="s">
        <v>5383</v>
      </c>
      <c r="F1308" s="23" t="s">
        <v>5384</v>
      </c>
      <c r="G1308" s="23" t="n">
        <v>51</v>
      </c>
      <c r="H1308" s="23" t="n">
        <v>2000</v>
      </c>
      <c r="I1308" s="41" t="s">
        <v>188</v>
      </c>
      <c r="J1308" s="23" t="s">
        <v>1431</v>
      </c>
      <c r="K1308" s="23" t="n">
        <v>0</v>
      </c>
      <c r="L1308" s="23" t="n">
        <v>0</v>
      </c>
      <c r="M1308" s="23" t="n">
        <v>285</v>
      </c>
      <c r="N1308" s="23" t="n">
        <v>0</v>
      </c>
      <c r="O1308" s="23" t="n">
        <f aca="false">K1308+L1308</f>
        <v>0</v>
      </c>
      <c r="P1308" s="23" t="n">
        <f aca="false">K1308+L1308+M1308+N1308</f>
        <v>285</v>
      </c>
      <c r="Q1308" s="23" t="n">
        <v>10</v>
      </c>
      <c r="R1308" s="23" t="n">
        <v>878</v>
      </c>
      <c r="S1308" s="23" t="n">
        <v>694</v>
      </c>
      <c r="T1308" s="23" t="n">
        <v>305</v>
      </c>
      <c r="U1308" s="42" t="n">
        <f aca="false">IF(I1308="delivery",O1308-SUM(Q1308+R1308),IF(I1308="PO",P1308-SUM(Q1308:R1308)))</f>
        <v>-603</v>
      </c>
      <c r="V1308" s="43" t="n">
        <v>6.09</v>
      </c>
      <c r="W1308" s="43"/>
      <c r="X1308" s="43" t="n">
        <f aca="false">W1308-V1308</f>
        <v>-6.09</v>
      </c>
      <c r="Z1308" s="44"/>
      <c r="AA1308" s="44"/>
      <c r="AM1308" s="23" t="str">
        <f aca="false">D1308</f>
        <v>Arista</v>
      </c>
      <c r="AN1308" s="23" t="s">
        <v>1432</v>
      </c>
      <c r="AT1308" s="44"/>
      <c r="AU1308" s="44"/>
      <c r="BD1308" s="23" t="s">
        <v>182</v>
      </c>
      <c r="BE1308" s="1" t="s">
        <v>183</v>
      </c>
    </row>
    <row r="1309" customFormat="false" ht="15" hidden="false" customHeight="true" outlineLevel="0" collapsed="false">
      <c r="A1309" s="23" t="s">
        <v>5385</v>
      </c>
      <c r="B1309" s="23" t="s">
        <v>5386</v>
      </c>
      <c r="C1309" s="40" t="s">
        <v>177</v>
      </c>
      <c r="D1309" s="23" t="s">
        <v>82</v>
      </c>
      <c r="E1309" s="23" t="s">
        <v>5387</v>
      </c>
      <c r="F1309" s="23" t="s">
        <v>5388</v>
      </c>
      <c r="G1309" s="23" t="n">
        <v>211</v>
      </c>
      <c r="H1309" s="23" t="n">
        <v>2500</v>
      </c>
      <c r="I1309" s="41" t="s">
        <v>188</v>
      </c>
      <c r="J1309" s="23" t="s">
        <v>1431</v>
      </c>
      <c r="K1309" s="23" t="n">
        <v>0</v>
      </c>
      <c r="L1309" s="23" t="n">
        <v>0</v>
      </c>
      <c r="M1309" s="23" t="n">
        <v>0</v>
      </c>
      <c r="N1309" s="23" t="n">
        <v>0</v>
      </c>
      <c r="O1309" s="23" t="n">
        <f aca="false">K1309+L1309</f>
        <v>0</v>
      </c>
      <c r="P1309" s="23" t="n">
        <f aca="false">K1309+L1309+M1309+N1309</f>
        <v>0</v>
      </c>
      <c r="Q1309" s="23" t="n">
        <v>0</v>
      </c>
      <c r="R1309" s="23" t="n">
        <v>160</v>
      </c>
      <c r="S1309" s="23" t="n">
        <v>120</v>
      </c>
      <c r="T1309" s="23" t="n">
        <v>968</v>
      </c>
      <c r="U1309" s="42" t="n">
        <f aca="false">IF(I1309="delivery",O1309-SUM(Q1309+R1309),IF(I1309="PO",P1309-SUM(Q1309:R1309)))</f>
        <v>-160</v>
      </c>
      <c r="V1309" s="43" t="n">
        <v>3.11</v>
      </c>
      <c r="W1309" s="43"/>
      <c r="X1309" s="43" t="n">
        <f aca="false">W1309-V1309</f>
        <v>-3.11</v>
      </c>
      <c r="Z1309" s="44"/>
      <c r="AA1309" s="44"/>
      <c r="AM1309" s="23" t="str">
        <f aca="false">D1309</f>
        <v>Arista</v>
      </c>
      <c r="AN1309" s="23" t="s">
        <v>1432</v>
      </c>
      <c r="AT1309" s="44"/>
      <c r="AU1309" s="44"/>
      <c r="BD1309" s="23" t="s">
        <v>182</v>
      </c>
      <c r="BE1309" s="1" t="s">
        <v>183</v>
      </c>
    </row>
    <row r="1310" customFormat="false" ht="15" hidden="false" customHeight="true" outlineLevel="0" collapsed="false">
      <c r="A1310" s="23" t="s">
        <v>5389</v>
      </c>
      <c r="B1310" s="23" t="s">
        <v>5390</v>
      </c>
      <c r="C1310" s="40" t="s">
        <v>177</v>
      </c>
      <c r="D1310" s="23" t="s">
        <v>82</v>
      </c>
      <c r="E1310" s="23" t="s">
        <v>5391</v>
      </c>
      <c r="F1310" s="23" t="s">
        <v>5392</v>
      </c>
      <c r="G1310" s="23" t="n">
        <v>66</v>
      </c>
      <c r="H1310" s="23" t="n">
        <v>1200</v>
      </c>
      <c r="I1310" s="41" t="s">
        <v>188</v>
      </c>
      <c r="K1310" s="23" t="n">
        <v>0</v>
      </c>
      <c r="L1310" s="23" t="n">
        <v>0</v>
      </c>
      <c r="M1310" s="23" t="n">
        <v>0</v>
      </c>
      <c r="N1310" s="23" t="n">
        <v>0</v>
      </c>
      <c r="O1310" s="23" t="n">
        <f aca="false">K1310+L1310</f>
        <v>0</v>
      </c>
      <c r="P1310" s="23" t="n">
        <f aca="false">K1310+L1310+M1310+N1310</f>
        <v>0</v>
      </c>
      <c r="Q1310" s="23" t="n">
        <v>0</v>
      </c>
      <c r="R1310" s="23" t="n">
        <v>3331</v>
      </c>
      <c r="S1310" s="23" t="n">
        <v>2244</v>
      </c>
      <c r="T1310" s="23" t="n">
        <v>799</v>
      </c>
      <c r="U1310" s="42" t="n">
        <f aca="false">IF(I1310="delivery",O1310-SUM(Q1310+R1310),IF(I1310="PO",P1310-SUM(Q1310:R1310)))</f>
        <v>-3331</v>
      </c>
      <c r="V1310" s="43" t="n">
        <v>25.75</v>
      </c>
      <c r="W1310" s="43"/>
      <c r="X1310" s="43" t="n">
        <f aca="false">W1310-V1310</f>
        <v>-25.75</v>
      </c>
      <c r="Z1310" s="44"/>
      <c r="AA1310" s="44"/>
      <c r="AM1310" s="23" t="str">
        <f aca="false">D1310</f>
        <v>Arista</v>
      </c>
      <c r="AN1310" s="23" t="s">
        <v>1432</v>
      </c>
      <c r="AT1310" s="44"/>
      <c r="AU1310" s="44"/>
      <c r="BD1310" s="23" t="s">
        <v>719</v>
      </c>
      <c r="BE1310" s="1" t="s">
        <v>183</v>
      </c>
    </row>
    <row r="1311" customFormat="false" ht="15" hidden="false" customHeight="true" outlineLevel="0" collapsed="false">
      <c r="A1311" s="23" t="s">
        <v>5393</v>
      </c>
      <c r="B1311" s="23" t="s">
        <v>5390</v>
      </c>
      <c r="C1311" s="40" t="s">
        <v>177</v>
      </c>
      <c r="D1311" s="23" t="s">
        <v>82</v>
      </c>
      <c r="E1311" s="23" t="s">
        <v>5391</v>
      </c>
      <c r="F1311" s="23" t="s">
        <v>5394</v>
      </c>
      <c r="G1311" s="23" t="n">
        <v>61</v>
      </c>
      <c r="H1311" s="23" t="n">
        <v>1200</v>
      </c>
      <c r="I1311" s="41" t="s">
        <v>180</v>
      </c>
      <c r="J1311" s="23" t="s">
        <v>5395</v>
      </c>
      <c r="K1311" s="23" t="n">
        <v>0</v>
      </c>
      <c r="L1311" s="23" t="n">
        <v>0</v>
      </c>
      <c r="M1311" s="23" t="n">
        <v>0</v>
      </c>
      <c r="N1311" s="23" t="n">
        <v>0</v>
      </c>
      <c r="O1311" s="23" t="n">
        <f aca="false">K1311+L1311</f>
        <v>0</v>
      </c>
      <c r="P1311" s="23" t="n">
        <f aca="false">K1311+L1311+M1311+N1311</f>
        <v>0</v>
      </c>
      <c r="Q1311" s="23" t="n">
        <v>0</v>
      </c>
      <c r="R1311" s="23" t="n">
        <v>0</v>
      </c>
      <c r="S1311" s="23" t="n">
        <v>0</v>
      </c>
      <c r="T1311" s="23" t="n">
        <v>0</v>
      </c>
      <c r="U1311" s="42" t="n">
        <f aca="false">IF(I1311="delivery",O1311-SUM(Q1311+R1311),IF(I1311="PO",P1311-SUM(Q1311:R1311)))</f>
        <v>0</v>
      </c>
      <c r="V1311" s="43" t="n">
        <v>25.75</v>
      </c>
      <c r="W1311" s="43"/>
      <c r="X1311" s="43" t="n">
        <f aca="false">W1311-V1311</f>
        <v>-25.75</v>
      </c>
      <c r="Z1311" s="44"/>
      <c r="AA1311" s="44"/>
      <c r="AM1311" s="23" t="str">
        <f aca="false">D1311</f>
        <v>Arista</v>
      </c>
      <c r="AN1311" s="23" t="s">
        <v>1432</v>
      </c>
      <c r="AT1311" s="44"/>
      <c r="AU1311" s="44"/>
      <c r="BD1311" s="23" t="s">
        <v>182</v>
      </c>
      <c r="BE1311" s="1" t="s">
        <v>183</v>
      </c>
    </row>
    <row r="1312" customFormat="false" ht="15" hidden="false" customHeight="true" outlineLevel="0" collapsed="false">
      <c r="A1312" s="23" t="s">
        <v>5396</v>
      </c>
      <c r="B1312" s="23" t="s">
        <v>5397</v>
      </c>
      <c r="C1312" s="40" t="s">
        <v>177</v>
      </c>
      <c r="D1312" s="23" t="s">
        <v>82</v>
      </c>
      <c r="E1312" s="23" t="s">
        <v>5398</v>
      </c>
      <c r="F1312" s="23" t="s">
        <v>5399</v>
      </c>
      <c r="G1312" s="23" t="n">
        <v>61</v>
      </c>
      <c r="H1312" s="23" t="n">
        <v>1200</v>
      </c>
      <c r="I1312" s="41" t="s">
        <v>188</v>
      </c>
      <c r="J1312" s="23" t="s">
        <v>5400</v>
      </c>
      <c r="K1312" s="23" t="n">
        <v>0</v>
      </c>
      <c r="L1312" s="23" t="n">
        <v>1120</v>
      </c>
      <c r="M1312" s="23" t="n">
        <v>0</v>
      </c>
      <c r="N1312" s="23" t="n">
        <v>0</v>
      </c>
      <c r="O1312" s="23" t="n">
        <f aca="false">K1312+L1312</f>
        <v>1120</v>
      </c>
      <c r="P1312" s="23" t="n">
        <f aca="false">K1312+L1312+M1312+N1312</f>
        <v>1120</v>
      </c>
      <c r="Q1312" s="23" t="n">
        <v>0</v>
      </c>
      <c r="R1312" s="23" t="n">
        <v>1326</v>
      </c>
      <c r="S1312" s="23" t="n">
        <v>897</v>
      </c>
      <c r="T1312" s="23" t="n">
        <v>299</v>
      </c>
      <c r="U1312" s="42" t="n">
        <f aca="false">IF(I1312="delivery",O1312-SUM(Q1312+R1312),IF(I1312="PO",P1312-SUM(Q1312:R1312)))</f>
        <v>-206</v>
      </c>
      <c r="V1312" s="43" t="n">
        <v>14.97</v>
      </c>
      <c r="W1312" s="43"/>
      <c r="X1312" s="43" t="n">
        <f aca="false">W1312-V1312</f>
        <v>-14.97</v>
      </c>
      <c r="Y1312" s="23" t="n">
        <v>14.97</v>
      </c>
      <c r="Z1312" s="44"/>
      <c r="AA1312" s="44"/>
      <c r="AM1312" s="23" t="str">
        <f aca="false">D1312</f>
        <v>Arista</v>
      </c>
      <c r="AN1312" s="23" t="s">
        <v>1432</v>
      </c>
      <c r="AT1312" s="44"/>
      <c r="AU1312" s="44"/>
      <c r="BD1312" s="23" t="s">
        <v>182</v>
      </c>
      <c r="BE1312" s="1" t="s">
        <v>183</v>
      </c>
    </row>
    <row r="1313" customFormat="false" ht="15" hidden="false" customHeight="true" outlineLevel="0" collapsed="false">
      <c r="A1313" s="23" t="s">
        <v>5401</v>
      </c>
      <c r="B1313" s="23" t="s">
        <v>5402</v>
      </c>
      <c r="C1313" s="40" t="s">
        <v>177</v>
      </c>
      <c r="D1313" s="23" t="s">
        <v>82</v>
      </c>
      <c r="E1313" s="23" t="s">
        <v>5403</v>
      </c>
      <c r="F1313" s="23" t="s">
        <v>5404</v>
      </c>
      <c r="G1313" s="23" t="n">
        <v>46</v>
      </c>
      <c r="H1313" s="23" t="n">
        <v>750</v>
      </c>
      <c r="I1313" s="41" t="s">
        <v>188</v>
      </c>
      <c r="K1313" s="23" t="n">
        <v>0</v>
      </c>
      <c r="L1313" s="23" t="n">
        <v>0</v>
      </c>
      <c r="M1313" s="23" t="n">
        <v>0</v>
      </c>
      <c r="N1313" s="23" t="n">
        <v>0</v>
      </c>
      <c r="O1313" s="23" t="n">
        <f aca="false">K1313+L1313</f>
        <v>0</v>
      </c>
      <c r="P1313" s="23" t="n">
        <f aca="false">K1313+L1313+M1313+N1313</f>
        <v>0</v>
      </c>
      <c r="Q1313" s="23" t="n">
        <v>0</v>
      </c>
      <c r="R1313" s="23" t="n">
        <v>0</v>
      </c>
      <c r="S1313" s="23" t="n">
        <v>0</v>
      </c>
      <c r="T1313" s="23" t="n">
        <v>0</v>
      </c>
      <c r="U1313" s="42" t="n">
        <f aca="false">IF(I1313="delivery",O1313-SUM(Q1313+R1313),IF(I1313="PO",P1313-SUM(Q1313:R1313)))</f>
        <v>0</v>
      </c>
      <c r="V1313" s="45" t="n">
        <v>1E-005</v>
      </c>
      <c r="W1313" s="45"/>
      <c r="X1313" s="43" t="n">
        <f aca="false">W1313-V1313</f>
        <v>-1E-005</v>
      </c>
      <c r="Z1313" s="44"/>
      <c r="AA1313" s="44"/>
      <c r="AM1313" s="23" t="str">
        <f aca="false">D1313</f>
        <v>Arista</v>
      </c>
      <c r="AN1313" s="23" t="s">
        <v>1432</v>
      </c>
      <c r="AT1313" s="44"/>
      <c r="AU1313" s="44"/>
      <c r="BD1313" s="23" t="s">
        <v>714</v>
      </c>
      <c r="BE1313" s="1" t="s">
        <v>183</v>
      </c>
    </row>
    <row r="1314" customFormat="false" ht="15" hidden="false" customHeight="true" outlineLevel="0" collapsed="false">
      <c r="A1314" s="23" t="s">
        <v>5405</v>
      </c>
      <c r="B1314" s="23" t="s">
        <v>5406</v>
      </c>
      <c r="C1314" s="40" t="s">
        <v>177</v>
      </c>
      <c r="D1314" s="23" t="s">
        <v>82</v>
      </c>
      <c r="E1314" s="23" t="s">
        <v>5407</v>
      </c>
      <c r="F1314" s="23" t="s">
        <v>5408</v>
      </c>
      <c r="G1314" s="23" t="n">
        <v>56</v>
      </c>
      <c r="H1314" s="23" t="n">
        <v>200</v>
      </c>
      <c r="I1314" s="41" t="s">
        <v>188</v>
      </c>
      <c r="J1314" s="23" t="s">
        <v>5409</v>
      </c>
      <c r="K1314" s="23" t="n">
        <v>0</v>
      </c>
      <c r="L1314" s="23" t="n">
        <v>467</v>
      </c>
      <c r="M1314" s="23" t="n">
        <v>0</v>
      </c>
      <c r="N1314" s="23" t="n">
        <v>0</v>
      </c>
      <c r="O1314" s="23" t="n">
        <f aca="false">K1314+L1314</f>
        <v>467</v>
      </c>
      <c r="P1314" s="23" t="n">
        <f aca="false">K1314+L1314+M1314+N1314</f>
        <v>467</v>
      </c>
      <c r="Q1314" s="23" t="n">
        <v>73</v>
      </c>
      <c r="R1314" s="23" t="n">
        <v>32</v>
      </c>
      <c r="S1314" s="23" t="n">
        <v>16</v>
      </c>
      <c r="T1314" s="23" t="n">
        <v>8</v>
      </c>
      <c r="U1314" s="42" t="n">
        <f aca="false">IF(I1314="delivery",O1314-SUM(Q1314+R1314),IF(I1314="PO",P1314-SUM(Q1314:R1314)))</f>
        <v>362</v>
      </c>
      <c r="V1314" s="43" t="n">
        <v>5.87</v>
      </c>
      <c r="W1314" s="43"/>
      <c r="X1314" s="43" t="n">
        <f aca="false">W1314-V1314</f>
        <v>-5.87</v>
      </c>
      <c r="Y1314" s="23" t="n">
        <v>5.87</v>
      </c>
      <c r="Z1314" s="44"/>
      <c r="AA1314" s="44"/>
      <c r="AM1314" s="23" t="str">
        <f aca="false">D1314</f>
        <v>Arista</v>
      </c>
      <c r="AN1314" s="23" t="s">
        <v>1432</v>
      </c>
      <c r="AT1314" s="44"/>
      <c r="AU1314" s="44"/>
      <c r="BD1314" s="23" t="s">
        <v>182</v>
      </c>
      <c r="BE1314" s="1" t="s">
        <v>183</v>
      </c>
    </row>
    <row r="1315" customFormat="false" ht="15" hidden="false" customHeight="true" outlineLevel="0" collapsed="false">
      <c r="A1315" s="23" t="s">
        <v>5410</v>
      </c>
      <c r="B1315" s="23" t="s">
        <v>5411</v>
      </c>
      <c r="C1315" s="40" t="s">
        <v>177</v>
      </c>
      <c r="D1315" s="23" t="s">
        <v>82</v>
      </c>
      <c r="E1315" s="23" t="s">
        <v>5412</v>
      </c>
      <c r="F1315" s="23" t="s">
        <v>5413</v>
      </c>
      <c r="G1315" s="23" t="n">
        <v>36</v>
      </c>
      <c r="H1315" s="23" t="n">
        <v>2400</v>
      </c>
      <c r="I1315" s="41" t="s">
        <v>188</v>
      </c>
      <c r="K1315" s="23" t="n">
        <v>0</v>
      </c>
      <c r="L1315" s="23" t="n">
        <v>0</v>
      </c>
      <c r="M1315" s="23" t="n">
        <v>2400</v>
      </c>
      <c r="N1315" s="23" t="n">
        <v>0</v>
      </c>
      <c r="O1315" s="23" t="n">
        <f aca="false">K1315+L1315</f>
        <v>0</v>
      </c>
      <c r="P1315" s="23" t="n">
        <f aca="false">K1315+L1315+M1315+N1315</f>
        <v>2400</v>
      </c>
      <c r="Q1315" s="23" t="n">
        <v>0</v>
      </c>
      <c r="R1315" s="23" t="n">
        <v>7824</v>
      </c>
      <c r="S1315" s="23" t="n">
        <v>5388</v>
      </c>
      <c r="T1315" s="23" t="n">
        <v>2196</v>
      </c>
      <c r="U1315" s="42" t="n">
        <f aca="false">IF(I1315="delivery",O1315-SUM(Q1315+R1315),IF(I1315="PO",P1315-SUM(Q1315:R1315)))</f>
        <v>-5424</v>
      </c>
      <c r="V1315" s="43" t="n">
        <v>1.515</v>
      </c>
      <c r="W1315" s="43"/>
      <c r="X1315" s="43" t="n">
        <f aca="false">W1315-V1315</f>
        <v>-1.515</v>
      </c>
      <c r="Z1315" s="44"/>
      <c r="AA1315" s="44"/>
      <c r="AM1315" s="23" t="str">
        <f aca="false">D1315</f>
        <v>Arista</v>
      </c>
      <c r="AN1315" s="23" t="s">
        <v>1432</v>
      </c>
      <c r="AT1315" s="44"/>
      <c r="AU1315" s="44"/>
      <c r="BD1315" s="23" t="s">
        <v>719</v>
      </c>
      <c r="BE1315" s="1" t="s">
        <v>183</v>
      </c>
    </row>
    <row r="1316" customFormat="false" ht="15" hidden="false" customHeight="true" outlineLevel="0" collapsed="false">
      <c r="A1316" s="23" t="s">
        <v>5414</v>
      </c>
      <c r="B1316" s="23" t="s">
        <v>5411</v>
      </c>
      <c r="C1316" s="40" t="s">
        <v>177</v>
      </c>
      <c r="D1316" s="23" t="s">
        <v>82</v>
      </c>
      <c r="E1316" s="23" t="s">
        <v>5415</v>
      </c>
      <c r="F1316" s="23" t="s">
        <v>5416</v>
      </c>
      <c r="G1316" s="23" t="n">
        <v>41</v>
      </c>
      <c r="H1316" s="23" t="n">
        <v>2400</v>
      </c>
      <c r="I1316" s="41" t="s">
        <v>188</v>
      </c>
      <c r="J1316" s="23" t="s">
        <v>5088</v>
      </c>
      <c r="K1316" s="23" t="n">
        <v>0</v>
      </c>
      <c r="L1316" s="23" t="n">
        <v>0</v>
      </c>
      <c r="M1316" s="23" t="n">
        <v>0</v>
      </c>
      <c r="N1316" s="23" t="n">
        <v>0</v>
      </c>
      <c r="O1316" s="23" t="n">
        <f aca="false">K1316+L1316</f>
        <v>0</v>
      </c>
      <c r="P1316" s="23" t="n">
        <f aca="false">K1316+L1316+M1316+N1316</f>
        <v>0</v>
      </c>
      <c r="Q1316" s="23" t="n">
        <v>0</v>
      </c>
      <c r="R1316" s="23" t="n">
        <v>0</v>
      </c>
      <c r="S1316" s="23" t="n">
        <v>0</v>
      </c>
      <c r="T1316" s="23" t="n">
        <v>0</v>
      </c>
      <c r="U1316" s="42" t="n">
        <f aca="false">IF(I1316="delivery",O1316-SUM(Q1316+R1316),IF(I1316="PO",P1316-SUM(Q1316:R1316)))</f>
        <v>0</v>
      </c>
      <c r="V1316" s="43" t="n">
        <v>1.515</v>
      </c>
      <c r="W1316" s="43"/>
      <c r="X1316" s="43" t="n">
        <f aca="false">W1316-V1316</f>
        <v>-1.515</v>
      </c>
      <c r="Z1316" s="44"/>
      <c r="AA1316" s="44"/>
      <c r="AM1316" s="23" t="str">
        <f aca="false">D1316</f>
        <v>Arista</v>
      </c>
      <c r="AN1316" s="23" t="s">
        <v>1432</v>
      </c>
      <c r="AT1316" s="44"/>
      <c r="AU1316" s="44"/>
      <c r="BD1316" s="23" t="s">
        <v>182</v>
      </c>
      <c r="BE1316" s="1" t="s">
        <v>183</v>
      </c>
    </row>
    <row r="1317" customFormat="false" ht="15" hidden="false" customHeight="true" outlineLevel="0" collapsed="false">
      <c r="A1317" s="23" t="s">
        <v>5417</v>
      </c>
      <c r="B1317" s="23" t="s">
        <v>5418</v>
      </c>
      <c r="C1317" s="40" t="s">
        <v>177</v>
      </c>
      <c r="D1317" s="23" t="s">
        <v>82</v>
      </c>
      <c r="E1317" s="23" t="s">
        <v>5419</v>
      </c>
      <c r="F1317" s="23" t="s">
        <v>5420</v>
      </c>
      <c r="G1317" s="23" t="n">
        <v>55</v>
      </c>
      <c r="H1317" s="23" t="n">
        <v>1</v>
      </c>
      <c r="I1317" s="41" t="s">
        <v>188</v>
      </c>
      <c r="K1317" s="23" t="n">
        <v>0</v>
      </c>
      <c r="L1317" s="23" t="n">
        <v>0</v>
      </c>
      <c r="M1317" s="23" t="n">
        <v>0</v>
      </c>
      <c r="N1317" s="23" t="n">
        <v>0</v>
      </c>
      <c r="O1317" s="23" t="n">
        <f aca="false">K1317+L1317</f>
        <v>0</v>
      </c>
      <c r="P1317" s="23" t="n">
        <f aca="false">K1317+L1317+M1317+N1317</f>
        <v>0</v>
      </c>
      <c r="Q1317" s="23" t="n">
        <v>0</v>
      </c>
      <c r="R1317" s="23" t="n">
        <v>0</v>
      </c>
      <c r="S1317" s="23" t="n">
        <v>0</v>
      </c>
      <c r="T1317" s="23" t="n">
        <v>0</v>
      </c>
      <c r="U1317" s="42" t="n">
        <f aca="false">IF(I1317="delivery",O1317-SUM(Q1317+R1317),IF(I1317="PO",P1317-SUM(Q1317:R1317)))</f>
        <v>0</v>
      </c>
      <c r="V1317" s="45" t="n">
        <v>1E-005</v>
      </c>
      <c r="W1317" s="45"/>
      <c r="X1317" s="43" t="n">
        <f aca="false">W1317-V1317</f>
        <v>-1E-005</v>
      </c>
      <c r="Z1317" s="44"/>
      <c r="AA1317" s="44"/>
      <c r="AM1317" s="23" t="str">
        <f aca="false">D1317</f>
        <v>Arista</v>
      </c>
      <c r="AN1317" s="23" t="s">
        <v>1432</v>
      </c>
      <c r="AT1317" s="44"/>
      <c r="AU1317" s="44"/>
      <c r="BD1317" s="23" t="s">
        <v>714</v>
      </c>
      <c r="BE1317" s="1" t="s">
        <v>183</v>
      </c>
    </row>
    <row r="1318" customFormat="false" ht="15" hidden="false" customHeight="true" outlineLevel="0" collapsed="false">
      <c r="A1318" s="23" t="s">
        <v>5421</v>
      </c>
      <c r="B1318" s="23" t="s">
        <v>5422</v>
      </c>
      <c r="C1318" s="40" t="s">
        <v>177</v>
      </c>
      <c r="D1318" s="23" t="s">
        <v>82</v>
      </c>
      <c r="E1318" s="23" t="s">
        <v>5423</v>
      </c>
      <c r="F1318" s="23" t="s">
        <v>5424</v>
      </c>
      <c r="G1318" s="23" t="n">
        <v>55</v>
      </c>
      <c r="H1318" s="23" t="n">
        <v>1</v>
      </c>
      <c r="I1318" s="41" t="s">
        <v>188</v>
      </c>
      <c r="K1318" s="23" t="n">
        <v>0</v>
      </c>
      <c r="L1318" s="23" t="n">
        <v>0</v>
      </c>
      <c r="M1318" s="23" t="n">
        <v>0</v>
      </c>
      <c r="N1318" s="23" t="n">
        <v>0</v>
      </c>
      <c r="O1318" s="23" t="n">
        <f aca="false">K1318+L1318</f>
        <v>0</v>
      </c>
      <c r="P1318" s="23" t="n">
        <f aca="false">K1318+L1318+M1318+N1318</f>
        <v>0</v>
      </c>
      <c r="Q1318" s="23" t="n">
        <v>0</v>
      </c>
      <c r="R1318" s="23" t="n">
        <v>0</v>
      </c>
      <c r="S1318" s="23" t="n">
        <v>0</v>
      </c>
      <c r="T1318" s="23" t="n">
        <v>0</v>
      </c>
      <c r="U1318" s="42" t="n">
        <f aca="false">IF(I1318="delivery",O1318-SUM(Q1318+R1318),IF(I1318="PO",P1318-SUM(Q1318:R1318)))</f>
        <v>0</v>
      </c>
      <c r="V1318" s="45" t="n">
        <v>1E-005</v>
      </c>
      <c r="W1318" s="45"/>
      <c r="X1318" s="43" t="n">
        <f aca="false">W1318-V1318</f>
        <v>-1E-005</v>
      </c>
      <c r="Z1318" s="44"/>
      <c r="AA1318" s="44"/>
      <c r="AM1318" s="23" t="str">
        <f aca="false">D1318</f>
        <v>Arista</v>
      </c>
      <c r="AN1318" s="23" t="s">
        <v>1432</v>
      </c>
      <c r="AT1318" s="44"/>
      <c r="AU1318" s="44"/>
      <c r="BD1318" s="23" t="s">
        <v>714</v>
      </c>
      <c r="BE1318" s="1" t="s">
        <v>183</v>
      </c>
    </row>
    <row r="1319" customFormat="false" ht="15" hidden="false" customHeight="true" outlineLevel="0" collapsed="false">
      <c r="A1319" s="23" t="s">
        <v>5425</v>
      </c>
      <c r="B1319" s="23" t="s">
        <v>5426</v>
      </c>
      <c r="C1319" s="40" t="s">
        <v>177</v>
      </c>
      <c r="D1319" s="23" t="s">
        <v>82</v>
      </c>
      <c r="E1319" s="23" t="s">
        <v>5427</v>
      </c>
      <c r="F1319" s="23" t="s">
        <v>5428</v>
      </c>
      <c r="G1319" s="23" t="n">
        <v>55</v>
      </c>
      <c r="H1319" s="23" t="n">
        <v>1</v>
      </c>
      <c r="I1319" s="41" t="s">
        <v>188</v>
      </c>
      <c r="K1319" s="23" t="n">
        <v>0</v>
      </c>
      <c r="L1319" s="23" t="n">
        <v>0</v>
      </c>
      <c r="M1319" s="23" t="n">
        <v>0</v>
      </c>
      <c r="N1319" s="23" t="n">
        <v>0</v>
      </c>
      <c r="O1319" s="23" t="n">
        <f aca="false">K1319+L1319</f>
        <v>0</v>
      </c>
      <c r="P1319" s="23" t="n">
        <f aca="false">K1319+L1319+M1319+N1319</f>
        <v>0</v>
      </c>
      <c r="Q1319" s="23" t="n">
        <v>0</v>
      </c>
      <c r="R1319" s="23" t="n">
        <v>0</v>
      </c>
      <c r="S1319" s="23" t="n">
        <v>0</v>
      </c>
      <c r="T1319" s="23" t="n">
        <v>0</v>
      </c>
      <c r="U1319" s="42" t="n">
        <f aca="false">IF(I1319="delivery",O1319-SUM(Q1319+R1319),IF(I1319="PO",P1319-SUM(Q1319:R1319)))</f>
        <v>0</v>
      </c>
      <c r="V1319" s="45" t="n">
        <v>1E-005</v>
      </c>
      <c r="W1319" s="45"/>
      <c r="X1319" s="43" t="n">
        <f aca="false">W1319-V1319</f>
        <v>-1E-005</v>
      </c>
      <c r="Z1319" s="44"/>
      <c r="AA1319" s="44"/>
      <c r="AM1319" s="23" t="str">
        <f aca="false">D1319</f>
        <v>Arista</v>
      </c>
      <c r="AN1319" s="23" t="s">
        <v>1432</v>
      </c>
      <c r="AT1319" s="44"/>
      <c r="AU1319" s="44"/>
      <c r="BD1319" s="23" t="s">
        <v>714</v>
      </c>
      <c r="BE1319" s="1" t="s">
        <v>183</v>
      </c>
    </row>
    <row r="1320" customFormat="false" ht="15" hidden="false" customHeight="true" outlineLevel="0" collapsed="false">
      <c r="A1320" s="23" t="s">
        <v>5429</v>
      </c>
      <c r="B1320" s="23" t="s">
        <v>5430</v>
      </c>
      <c r="C1320" s="40" t="s">
        <v>177</v>
      </c>
      <c r="D1320" s="23" t="s">
        <v>82</v>
      </c>
      <c r="E1320" s="23" t="s">
        <v>5431</v>
      </c>
      <c r="F1320" s="23" t="s">
        <v>5432</v>
      </c>
      <c r="G1320" s="23" t="n">
        <v>51</v>
      </c>
      <c r="H1320" s="23" t="n">
        <v>280</v>
      </c>
      <c r="I1320" s="41" t="s">
        <v>180</v>
      </c>
      <c r="J1320" s="23" t="s">
        <v>4693</v>
      </c>
      <c r="K1320" s="23" t="n">
        <v>0</v>
      </c>
      <c r="L1320" s="23" t="n">
        <v>32620</v>
      </c>
      <c r="M1320" s="23" t="n">
        <v>0</v>
      </c>
      <c r="N1320" s="23" t="n">
        <v>0</v>
      </c>
      <c r="O1320" s="23" t="n">
        <f aca="false">K1320+L1320</f>
        <v>32620</v>
      </c>
      <c r="P1320" s="23" t="n">
        <f aca="false">K1320+L1320+M1320+N1320</f>
        <v>32620</v>
      </c>
      <c r="Q1320" s="23" t="n">
        <v>9840</v>
      </c>
      <c r="R1320" s="23" t="n">
        <v>3424</v>
      </c>
      <c r="S1320" s="23" t="n">
        <v>4708</v>
      </c>
      <c r="T1320" s="23" t="n">
        <v>2140</v>
      </c>
      <c r="U1320" s="42" t="n">
        <f aca="false">IF(I1320="delivery",O1320-SUM(Q1320+R1320),IF(I1320="PO",P1320-SUM(Q1320:R1320)))</f>
        <v>19356</v>
      </c>
      <c r="V1320" s="43" t="n">
        <v>6.455</v>
      </c>
      <c r="W1320" s="43"/>
      <c r="X1320" s="43" t="n">
        <f aca="false">W1320-V1320</f>
        <v>-6.455</v>
      </c>
      <c r="Y1320" s="23" t="n">
        <v>6.455</v>
      </c>
      <c r="Z1320" s="44"/>
      <c r="AA1320" s="44"/>
      <c r="AM1320" s="23" t="str">
        <f aca="false">D1320</f>
        <v>Arista</v>
      </c>
      <c r="AN1320" s="23" t="s">
        <v>1432</v>
      </c>
      <c r="AT1320" s="44"/>
      <c r="AU1320" s="44"/>
      <c r="BD1320" s="23" t="s">
        <v>182</v>
      </c>
      <c r="BE1320" s="1" t="s">
        <v>183</v>
      </c>
    </row>
    <row r="1321" customFormat="false" ht="15" hidden="false" customHeight="true" outlineLevel="0" collapsed="false">
      <c r="A1321" s="23" t="s">
        <v>5433</v>
      </c>
      <c r="B1321" s="23" t="s">
        <v>5434</v>
      </c>
      <c r="C1321" s="40" t="s">
        <v>177</v>
      </c>
      <c r="D1321" s="23" t="s">
        <v>82</v>
      </c>
      <c r="E1321" s="23" t="s">
        <v>5435</v>
      </c>
      <c r="F1321" s="23" t="s">
        <v>5436</v>
      </c>
      <c r="G1321" s="23" t="n">
        <v>51</v>
      </c>
      <c r="H1321" s="23" t="n">
        <v>680</v>
      </c>
      <c r="I1321" s="41" t="s">
        <v>188</v>
      </c>
      <c r="J1321" s="23" t="s">
        <v>5109</v>
      </c>
      <c r="K1321" s="23" t="n">
        <v>0</v>
      </c>
      <c r="L1321" s="23" t="n">
        <v>45318</v>
      </c>
      <c r="M1321" s="23" t="n">
        <v>55600</v>
      </c>
      <c r="N1321" s="23" t="n">
        <v>0</v>
      </c>
      <c r="O1321" s="23" t="n">
        <f aca="false">K1321+L1321</f>
        <v>45318</v>
      </c>
      <c r="P1321" s="23" t="n">
        <f aca="false">K1321+L1321+M1321+N1321</f>
        <v>100918</v>
      </c>
      <c r="Q1321" s="23" t="n">
        <v>85792</v>
      </c>
      <c r="R1321" s="23" t="n">
        <v>51456</v>
      </c>
      <c r="S1321" s="23" t="n">
        <v>57504</v>
      </c>
      <c r="T1321" s="23" t="n">
        <v>23424</v>
      </c>
      <c r="U1321" s="42" t="n">
        <f aca="false">IF(I1321="delivery",O1321-SUM(Q1321+R1321),IF(I1321="PO",P1321-SUM(Q1321:R1321)))</f>
        <v>-36330</v>
      </c>
      <c r="V1321" s="43" t="n">
        <v>0.816</v>
      </c>
      <c r="W1321" s="43"/>
      <c r="X1321" s="43" t="n">
        <f aca="false">W1321-V1321</f>
        <v>-0.816</v>
      </c>
      <c r="Y1321" s="23" t="n">
        <v>0.808</v>
      </c>
      <c r="Z1321" s="44"/>
      <c r="AA1321" s="44"/>
      <c r="AM1321" s="23" t="str">
        <f aca="false">D1321</f>
        <v>Arista</v>
      </c>
      <c r="AN1321" s="23" t="s">
        <v>1432</v>
      </c>
      <c r="AT1321" s="44"/>
      <c r="AU1321" s="44"/>
      <c r="BD1321" s="23" t="s">
        <v>182</v>
      </c>
      <c r="BE1321" s="1" t="s">
        <v>183</v>
      </c>
    </row>
    <row r="1322" customFormat="false" ht="15" hidden="false" customHeight="true" outlineLevel="0" collapsed="false">
      <c r="A1322" s="23" t="s">
        <v>5437</v>
      </c>
      <c r="B1322" s="23" t="s">
        <v>5438</v>
      </c>
      <c r="C1322" s="40" t="s">
        <v>177</v>
      </c>
      <c r="D1322" s="23" t="s">
        <v>82</v>
      </c>
      <c r="E1322" s="23" t="s">
        <v>5439</v>
      </c>
      <c r="F1322" s="23" t="s">
        <v>5440</v>
      </c>
      <c r="G1322" s="23" t="n">
        <v>56</v>
      </c>
      <c r="H1322" s="23" t="n">
        <v>576</v>
      </c>
      <c r="I1322" s="41" t="s">
        <v>180</v>
      </c>
      <c r="K1322" s="23" t="n">
        <v>0</v>
      </c>
      <c r="L1322" s="23" t="n">
        <v>0</v>
      </c>
      <c r="M1322" s="23" t="n">
        <v>0</v>
      </c>
      <c r="N1322" s="23" t="n">
        <v>0</v>
      </c>
      <c r="O1322" s="23" t="n">
        <f aca="false">K1322+L1322</f>
        <v>0</v>
      </c>
      <c r="P1322" s="23" t="n">
        <f aca="false">K1322+L1322+M1322+N1322</f>
        <v>0</v>
      </c>
      <c r="Q1322" s="23" t="n">
        <v>0</v>
      </c>
      <c r="R1322" s="23" t="n">
        <v>7824</v>
      </c>
      <c r="S1322" s="23" t="n">
        <v>5388</v>
      </c>
      <c r="T1322" s="23" t="n">
        <v>2196</v>
      </c>
      <c r="U1322" s="42" t="n">
        <f aca="false">IF(I1322="delivery",O1322-SUM(Q1322+R1322),IF(I1322="PO",P1322-SUM(Q1322:R1322)))</f>
        <v>-7824</v>
      </c>
      <c r="V1322" s="43" t="n">
        <v>2.89</v>
      </c>
      <c r="W1322" s="43"/>
      <c r="X1322" s="43" t="n">
        <f aca="false">W1322-V1322</f>
        <v>-2.89</v>
      </c>
      <c r="Z1322" s="44"/>
      <c r="AA1322" s="44"/>
      <c r="AM1322" s="23" t="str">
        <f aca="false">D1322</f>
        <v>Arista</v>
      </c>
      <c r="AN1322" s="23" t="s">
        <v>1432</v>
      </c>
      <c r="AT1322" s="44"/>
      <c r="AU1322" s="44"/>
      <c r="BD1322" s="23" t="s">
        <v>719</v>
      </c>
      <c r="BE1322" s="1" t="s">
        <v>183</v>
      </c>
    </row>
    <row r="1323" customFormat="false" ht="15" hidden="false" customHeight="true" outlineLevel="0" collapsed="false">
      <c r="A1323" s="23" t="s">
        <v>5441</v>
      </c>
      <c r="B1323" s="23" t="s">
        <v>5438</v>
      </c>
      <c r="C1323" s="40" t="s">
        <v>177</v>
      </c>
      <c r="D1323" s="23" t="s">
        <v>82</v>
      </c>
      <c r="E1323" s="23" t="s">
        <v>5439</v>
      </c>
      <c r="F1323" s="23" t="s">
        <v>5440</v>
      </c>
      <c r="G1323" s="23" t="n">
        <v>61</v>
      </c>
      <c r="H1323" s="23" t="n">
        <v>576</v>
      </c>
      <c r="I1323" s="41" t="s">
        <v>180</v>
      </c>
      <c r="J1323" s="23" t="s">
        <v>4853</v>
      </c>
      <c r="K1323" s="23" t="n">
        <v>0</v>
      </c>
      <c r="L1323" s="23" t="n">
        <v>0</v>
      </c>
      <c r="M1323" s="23" t="n">
        <v>0</v>
      </c>
      <c r="N1323" s="23" t="n">
        <v>0</v>
      </c>
      <c r="O1323" s="23" t="n">
        <f aca="false">K1323+L1323</f>
        <v>0</v>
      </c>
      <c r="P1323" s="23" t="n">
        <f aca="false">K1323+L1323+M1323+N1323</f>
        <v>0</v>
      </c>
      <c r="Q1323" s="23" t="n">
        <v>0</v>
      </c>
      <c r="R1323" s="23" t="n">
        <v>0</v>
      </c>
      <c r="S1323" s="23" t="n">
        <v>0</v>
      </c>
      <c r="T1323" s="23" t="n">
        <v>0</v>
      </c>
      <c r="U1323" s="42" t="n">
        <f aca="false">IF(I1323="delivery",O1323-SUM(Q1323+R1323),IF(I1323="PO",P1323-SUM(Q1323:R1323)))</f>
        <v>0</v>
      </c>
      <c r="V1323" s="43" t="n">
        <v>2.89</v>
      </c>
      <c r="W1323" s="43"/>
      <c r="X1323" s="43" t="n">
        <f aca="false">W1323-V1323</f>
        <v>-2.89</v>
      </c>
      <c r="Z1323" s="44"/>
      <c r="AA1323" s="44"/>
      <c r="AM1323" s="23" t="str">
        <f aca="false">D1323</f>
        <v>Arista</v>
      </c>
      <c r="AN1323" s="23" t="s">
        <v>1432</v>
      </c>
      <c r="AT1323" s="44"/>
      <c r="AU1323" s="44"/>
      <c r="BD1323" s="23" t="s">
        <v>182</v>
      </c>
      <c r="BE1323" s="1" t="s">
        <v>183</v>
      </c>
    </row>
    <row r="1324" customFormat="false" ht="15" hidden="false" customHeight="true" outlineLevel="0" collapsed="false">
      <c r="A1324" s="23" t="s">
        <v>5442</v>
      </c>
      <c r="B1324" s="23" t="s">
        <v>5443</v>
      </c>
      <c r="C1324" s="40" t="s">
        <v>177</v>
      </c>
      <c r="D1324" s="23" t="s">
        <v>82</v>
      </c>
      <c r="E1324" s="23" t="s">
        <v>5444</v>
      </c>
      <c r="F1324" s="23" t="s">
        <v>5445</v>
      </c>
      <c r="G1324" s="23" t="n">
        <v>41</v>
      </c>
      <c r="H1324" s="23" t="n">
        <v>480</v>
      </c>
      <c r="I1324" s="41" t="s">
        <v>188</v>
      </c>
      <c r="J1324" s="23" t="s">
        <v>1431</v>
      </c>
      <c r="K1324" s="23" t="n">
        <v>0</v>
      </c>
      <c r="L1324" s="23" t="n">
        <v>960</v>
      </c>
      <c r="M1324" s="23" t="n">
        <v>3360</v>
      </c>
      <c r="N1324" s="23" t="n">
        <v>0</v>
      </c>
      <c r="O1324" s="23" t="n">
        <f aca="false">K1324+L1324</f>
        <v>960</v>
      </c>
      <c r="P1324" s="23" t="n">
        <f aca="false">K1324+L1324+M1324+N1324</f>
        <v>4320</v>
      </c>
      <c r="Q1324" s="23" t="n">
        <v>3536</v>
      </c>
      <c r="R1324" s="23" t="n">
        <v>5264</v>
      </c>
      <c r="S1324" s="23" t="n">
        <v>2672</v>
      </c>
      <c r="T1324" s="23" t="n">
        <v>1088</v>
      </c>
      <c r="U1324" s="42" t="n">
        <f aca="false">IF(I1324="delivery",O1324-SUM(Q1324+R1324),IF(I1324="PO",P1324-SUM(Q1324:R1324)))</f>
        <v>-4480</v>
      </c>
      <c r="V1324" s="43" t="n">
        <v>7.84</v>
      </c>
      <c r="W1324" s="43"/>
      <c r="X1324" s="43" t="n">
        <f aca="false">W1324-V1324</f>
        <v>-7.84</v>
      </c>
      <c r="Z1324" s="44"/>
      <c r="AA1324" s="44"/>
      <c r="AM1324" s="23" t="str">
        <f aca="false">D1324</f>
        <v>Arista</v>
      </c>
      <c r="AN1324" s="23" t="s">
        <v>1432</v>
      </c>
      <c r="AT1324" s="44"/>
      <c r="AU1324" s="44"/>
      <c r="BD1324" s="23" t="s">
        <v>182</v>
      </c>
      <c r="BE1324" s="1" t="s">
        <v>183</v>
      </c>
    </row>
    <row r="1325" customFormat="false" ht="15" hidden="false" customHeight="true" outlineLevel="0" collapsed="false">
      <c r="A1325" s="23" t="s">
        <v>5446</v>
      </c>
      <c r="B1325" s="23" t="s">
        <v>5447</v>
      </c>
      <c r="C1325" s="40" t="s">
        <v>177</v>
      </c>
      <c r="D1325" s="23" t="s">
        <v>82</v>
      </c>
      <c r="E1325" s="23" t="s">
        <v>5448</v>
      </c>
      <c r="F1325" s="23" t="s">
        <v>5449</v>
      </c>
      <c r="G1325" s="23" t="n">
        <v>61</v>
      </c>
      <c r="H1325" s="23" t="n">
        <v>3000</v>
      </c>
      <c r="I1325" s="41" t="s">
        <v>188</v>
      </c>
      <c r="J1325" s="23" t="s">
        <v>5241</v>
      </c>
      <c r="K1325" s="23" t="n">
        <v>0</v>
      </c>
      <c r="L1325" s="23" t="n">
        <v>739</v>
      </c>
      <c r="M1325" s="23" t="n">
        <v>0</v>
      </c>
      <c r="N1325" s="23" t="n">
        <v>0</v>
      </c>
      <c r="O1325" s="23" t="n">
        <f aca="false">K1325+L1325</f>
        <v>739</v>
      </c>
      <c r="P1325" s="23" t="n">
        <f aca="false">K1325+L1325+M1325+N1325</f>
        <v>739</v>
      </c>
      <c r="Q1325" s="23" t="n">
        <v>236</v>
      </c>
      <c r="R1325" s="23" t="n">
        <v>160</v>
      </c>
      <c r="S1325" s="23" t="n">
        <v>80</v>
      </c>
      <c r="T1325" s="23" t="n">
        <v>40</v>
      </c>
      <c r="U1325" s="42" t="n">
        <f aca="false">IF(I1325="delivery",O1325-SUM(Q1325+R1325),IF(I1325="PO",P1325-SUM(Q1325:R1325)))</f>
        <v>343</v>
      </c>
      <c r="V1325" s="43" t="n">
        <v>0.6599</v>
      </c>
      <c r="W1325" s="43"/>
      <c r="X1325" s="43" t="n">
        <f aca="false">W1325-V1325</f>
        <v>-0.6599</v>
      </c>
      <c r="Y1325" s="23" t="n">
        <v>0.6599</v>
      </c>
      <c r="Z1325" s="44"/>
      <c r="AA1325" s="44"/>
      <c r="AM1325" s="23" t="str">
        <f aca="false">D1325</f>
        <v>Arista</v>
      </c>
      <c r="AN1325" s="23" t="s">
        <v>1432</v>
      </c>
      <c r="AT1325" s="44"/>
      <c r="AU1325" s="44"/>
      <c r="BD1325" s="23" t="s">
        <v>182</v>
      </c>
      <c r="BE1325" s="1" t="s">
        <v>183</v>
      </c>
    </row>
    <row r="1326" customFormat="false" ht="15" hidden="false" customHeight="true" outlineLevel="0" collapsed="false">
      <c r="A1326" s="23" t="s">
        <v>5450</v>
      </c>
      <c r="B1326" s="23" t="s">
        <v>5451</v>
      </c>
      <c r="C1326" s="40" t="s">
        <v>177</v>
      </c>
      <c r="D1326" s="23" t="s">
        <v>82</v>
      </c>
      <c r="E1326" s="23" t="s">
        <v>5452</v>
      </c>
      <c r="F1326" s="23" t="s">
        <v>5453</v>
      </c>
      <c r="G1326" s="23" t="n">
        <v>46</v>
      </c>
      <c r="H1326" s="23" t="n">
        <v>9</v>
      </c>
      <c r="I1326" s="41" t="s">
        <v>180</v>
      </c>
      <c r="J1326" s="23" t="s">
        <v>1442</v>
      </c>
      <c r="K1326" s="23" t="n">
        <v>0</v>
      </c>
      <c r="L1326" s="23" t="n">
        <v>0</v>
      </c>
      <c r="M1326" s="23" t="n">
        <v>0</v>
      </c>
      <c r="N1326" s="23" t="n">
        <v>0</v>
      </c>
      <c r="O1326" s="23" t="n">
        <f aca="false">K1326+L1326</f>
        <v>0</v>
      </c>
      <c r="P1326" s="23" t="n">
        <f aca="false">K1326+L1326+M1326+N1326</f>
        <v>0</v>
      </c>
      <c r="Q1326" s="23" t="n">
        <v>40</v>
      </c>
      <c r="R1326" s="23" t="n">
        <v>248</v>
      </c>
      <c r="S1326" s="23" t="n">
        <v>112</v>
      </c>
      <c r="T1326" s="23" t="n">
        <v>88</v>
      </c>
      <c r="U1326" s="42" t="n">
        <f aca="false">IF(I1326="delivery",O1326-SUM(Q1326+R1326),IF(I1326="PO",P1326-SUM(Q1326:R1326)))</f>
        <v>-288</v>
      </c>
      <c r="V1326" s="43" t="n">
        <v>41.5</v>
      </c>
      <c r="W1326" s="43"/>
      <c r="X1326" s="43" t="n">
        <f aca="false">W1326-V1326</f>
        <v>-41.5</v>
      </c>
      <c r="Z1326" s="44"/>
      <c r="AA1326" s="44"/>
      <c r="AM1326" s="23" t="str">
        <f aca="false">D1326</f>
        <v>Arista</v>
      </c>
      <c r="AN1326" s="23" t="s">
        <v>1432</v>
      </c>
      <c r="AT1326" s="44"/>
      <c r="AU1326" s="44"/>
      <c r="BD1326" s="23" t="s">
        <v>182</v>
      </c>
      <c r="BE1326" s="1" t="s">
        <v>183</v>
      </c>
    </row>
    <row r="1327" customFormat="false" ht="15" hidden="false" customHeight="true" outlineLevel="0" collapsed="false">
      <c r="A1327" s="23" t="s">
        <v>5454</v>
      </c>
      <c r="B1327" s="23" t="s">
        <v>5455</v>
      </c>
      <c r="C1327" s="40" t="s">
        <v>177</v>
      </c>
      <c r="D1327" s="23" t="s">
        <v>82</v>
      </c>
      <c r="E1327" s="23" t="s">
        <v>5456</v>
      </c>
      <c r="F1327" s="23" t="s">
        <v>5457</v>
      </c>
      <c r="G1327" s="23" t="n">
        <v>71</v>
      </c>
      <c r="H1327" s="23" t="n">
        <v>5040</v>
      </c>
      <c r="I1327" s="41" t="s">
        <v>188</v>
      </c>
      <c r="J1327" s="23" t="s">
        <v>5458</v>
      </c>
      <c r="K1327" s="23" t="n">
        <v>0</v>
      </c>
      <c r="L1327" s="23" t="n">
        <v>4340</v>
      </c>
      <c r="M1327" s="23" t="n">
        <v>0</v>
      </c>
      <c r="N1327" s="23" t="n">
        <v>0</v>
      </c>
      <c r="O1327" s="23" t="n">
        <f aca="false">K1327+L1327</f>
        <v>4340</v>
      </c>
      <c r="P1327" s="23" t="n">
        <f aca="false">K1327+L1327+M1327+N1327</f>
        <v>4340</v>
      </c>
      <c r="Q1327" s="23" t="n">
        <v>544</v>
      </c>
      <c r="R1327" s="23" t="n">
        <v>462</v>
      </c>
      <c r="S1327" s="23" t="n">
        <v>503</v>
      </c>
      <c r="T1327" s="23" t="n">
        <v>216</v>
      </c>
      <c r="U1327" s="42" t="n">
        <f aca="false">IF(I1327="delivery",O1327-SUM(Q1327+R1327),IF(I1327="PO",P1327-SUM(Q1327:R1327)))</f>
        <v>3334</v>
      </c>
      <c r="V1327" s="43" t="n">
        <v>1.12</v>
      </c>
      <c r="W1327" s="43"/>
      <c r="X1327" s="43" t="n">
        <f aca="false">W1327-V1327</f>
        <v>-1.12</v>
      </c>
      <c r="Z1327" s="44"/>
      <c r="AA1327" s="44"/>
      <c r="AM1327" s="23" t="str">
        <f aca="false">D1327</f>
        <v>Arista</v>
      </c>
      <c r="AN1327" s="23" t="s">
        <v>1432</v>
      </c>
      <c r="AT1327" s="44"/>
      <c r="AU1327" s="44"/>
      <c r="BD1327" s="23" t="s">
        <v>182</v>
      </c>
      <c r="BE1327" s="1" t="s">
        <v>183</v>
      </c>
    </row>
    <row r="1328" customFormat="false" ht="15" hidden="false" customHeight="true" outlineLevel="0" collapsed="false">
      <c r="A1328" s="23" t="s">
        <v>5459</v>
      </c>
      <c r="B1328" s="23" t="s">
        <v>5460</v>
      </c>
      <c r="C1328" s="40" t="s">
        <v>177</v>
      </c>
      <c r="D1328" s="23" t="s">
        <v>82</v>
      </c>
      <c r="E1328" s="23" t="s">
        <v>5461</v>
      </c>
      <c r="F1328" s="23" t="s">
        <v>5462</v>
      </c>
      <c r="G1328" s="23" t="n">
        <v>81</v>
      </c>
      <c r="H1328" s="23" t="n">
        <v>40</v>
      </c>
      <c r="I1328" s="41" t="s">
        <v>188</v>
      </c>
      <c r="J1328" s="23" t="s">
        <v>1431</v>
      </c>
      <c r="K1328" s="23" t="n">
        <v>0</v>
      </c>
      <c r="L1328" s="23" t="n">
        <v>3585</v>
      </c>
      <c r="M1328" s="23" t="n">
        <v>0</v>
      </c>
      <c r="N1328" s="23" t="n">
        <v>0</v>
      </c>
      <c r="O1328" s="23" t="n">
        <f aca="false">K1328+L1328</f>
        <v>3585</v>
      </c>
      <c r="P1328" s="23" t="n">
        <f aca="false">K1328+L1328+M1328+N1328</f>
        <v>3585</v>
      </c>
      <c r="Q1328" s="23" t="n">
        <v>1377</v>
      </c>
      <c r="R1328" s="23" t="n">
        <v>789</v>
      </c>
      <c r="S1328" s="23" t="n">
        <v>573</v>
      </c>
      <c r="T1328" s="23" t="n">
        <v>231</v>
      </c>
      <c r="U1328" s="42" t="n">
        <f aca="false">IF(I1328="delivery",O1328-SUM(Q1328+R1328),IF(I1328="PO",P1328-SUM(Q1328:R1328)))</f>
        <v>1419</v>
      </c>
      <c r="V1328" s="43" t="n">
        <v>12.33</v>
      </c>
      <c r="W1328" s="43"/>
      <c r="X1328" s="43" t="n">
        <f aca="false">W1328-V1328</f>
        <v>-12.33</v>
      </c>
      <c r="Z1328" s="44"/>
      <c r="AA1328" s="44"/>
      <c r="AM1328" s="23" t="str">
        <f aca="false">D1328</f>
        <v>Arista</v>
      </c>
      <c r="AN1328" s="23" t="s">
        <v>1432</v>
      </c>
      <c r="AT1328" s="44"/>
      <c r="AU1328" s="44"/>
      <c r="BD1328" s="23" t="s">
        <v>182</v>
      </c>
      <c r="BE1328" s="1" t="s">
        <v>183</v>
      </c>
    </row>
    <row r="1329" customFormat="false" ht="15" hidden="false" customHeight="true" outlineLevel="0" collapsed="false">
      <c r="A1329" s="23" t="s">
        <v>5463</v>
      </c>
      <c r="B1329" s="23" t="s">
        <v>5464</v>
      </c>
      <c r="C1329" s="40" t="s">
        <v>177</v>
      </c>
      <c r="D1329" s="23" t="s">
        <v>82</v>
      </c>
      <c r="E1329" s="23" t="s">
        <v>5465</v>
      </c>
      <c r="F1329" s="23" t="s">
        <v>5466</v>
      </c>
      <c r="G1329" s="23" t="n">
        <v>81</v>
      </c>
      <c r="H1329" s="23" t="n">
        <v>27</v>
      </c>
      <c r="I1329" s="41" t="s">
        <v>188</v>
      </c>
      <c r="J1329" s="23" t="s">
        <v>1431</v>
      </c>
      <c r="K1329" s="23" t="n">
        <v>1436</v>
      </c>
      <c r="L1329" s="23" t="n">
        <v>890</v>
      </c>
      <c r="M1329" s="23" t="n">
        <v>0</v>
      </c>
      <c r="N1329" s="23" t="n">
        <v>0</v>
      </c>
      <c r="O1329" s="23" t="n">
        <f aca="false">K1329+L1329</f>
        <v>2326</v>
      </c>
      <c r="P1329" s="23" t="n">
        <f aca="false">K1329+L1329+M1329+N1329</f>
        <v>2326</v>
      </c>
      <c r="Q1329" s="23" t="n">
        <v>427</v>
      </c>
      <c r="R1329" s="23" t="n">
        <v>247</v>
      </c>
      <c r="S1329" s="23" t="n">
        <v>159</v>
      </c>
      <c r="T1329" s="23" t="n">
        <v>69</v>
      </c>
      <c r="U1329" s="42" t="n">
        <f aca="false">IF(I1329="delivery",O1329-SUM(Q1329+R1329),IF(I1329="PO",P1329-SUM(Q1329:R1329)))</f>
        <v>1652</v>
      </c>
      <c r="V1329" s="43" t="n">
        <v>19.21</v>
      </c>
      <c r="W1329" s="43"/>
      <c r="X1329" s="43" t="n">
        <f aca="false">W1329-V1329</f>
        <v>-19.21</v>
      </c>
      <c r="Y1329" s="23" t="n">
        <v>19.21</v>
      </c>
      <c r="Z1329" s="44"/>
      <c r="AA1329" s="44"/>
      <c r="AM1329" s="23" t="str">
        <f aca="false">D1329</f>
        <v>Arista</v>
      </c>
      <c r="AN1329" s="23" t="s">
        <v>1432</v>
      </c>
      <c r="AT1329" s="44"/>
      <c r="AU1329" s="44"/>
      <c r="BD1329" s="23" t="s">
        <v>182</v>
      </c>
      <c r="BE1329" s="1" t="s">
        <v>183</v>
      </c>
    </row>
    <row r="1330" customFormat="false" ht="15" hidden="false" customHeight="true" outlineLevel="0" collapsed="false">
      <c r="A1330" s="23" t="s">
        <v>5467</v>
      </c>
      <c r="B1330" s="23" t="s">
        <v>5468</v>
      </c>
      <c r="C1330" s="40" t="s">
        <v>177</v>
      </c>
      <c r="D1330" s="23" t="s">
        <v>82</v>
      </c>
      <c r="E1330" s="23" t="s">
        <v>5469</v>
      </c>
      <c r="F1330" s="23" t="s">
        <v>5470</v>
      </c>
      <c r="G1330" s="23" t="n">
        <v>81</v>
      </c>
      <c r="H1330" s="23" t="n">
        <v>13</v>
      </c>
      <c r="I1330" s="41" t="s">
        <v>188</v>
      </c>
      <c r="J1330" s="23" t="s">
        <v>1431</v>
      </c>
      <c r="K1330" s="23" t="n">
        <v>0</v>
      </c>
      <c r="L1330" s="23" t="n">
        <v>453</v>
      </c>
      <c r="M1330" s="23" t="n">
        <v>0</v>
      </c>
      <c r="N1330" s="23" t="n">
        <v>0</v>
      </c>
      <c r="O1330" s="23" t="n">
        <f aca="false">K1330+L1330</f>
        <v>453</v>
      </c>
      <c r="P1330" s="23" t="n">
        <f aca="false">K1330+L1330+M1330+N1330</f>
        <v>453</v>
      </c>
      <c r="Q1330" s="23" t="n">
        <v>96</v>
      </c>
      <c r="R1330" s="23" t="n">
        <v>96</v>
      </c>
      <c r="S1330" s="23" t="n">
        <v>48</v>
      </c>
      <c r="T1330" s="23" t="n">
        <v>24</v>
      </c>
      <c r="U1330" s="42" t="n">
        <f aca="false">IF(I1330="delivery",O1330-SUM(Q1330+R1330),IF(I1330="PO",P1330-SUM(Q1330:R1330)))</f>
        <v>261</v>
      </c>
      <c r="V1330" s="43" t="n">
        <v>36.18</v>
      </c>
      <c r="W1330" s="43"/>
      <c r="X1330" s="43" t="n">
        <f aca="false">W1330-V1330</f>
        <v>-36.18</v>
      </c>
      <c r="Y1330" s="23" t="n">
        <v>36.18</v>
      </c>
      <c r="Z1330" s="44"/>
      <c r="AA1330" s="44"/>
      <c r="AM1330" s="23" t="str">
        <f aca="false">D1330</f>
        <v>Arista</v>
      </c>
      <c r="AN1330" s="23" t="s">
        <v>1432</v>
      </c>
      <c r="AT1330" s="44"/>
      <c r="AU1330" s="44"/>
      <c r="BD1330" s="23" t="s">
        <v>182</v>
      </c>
      <c r="BE1330" s="1" t="s">
        <v>183</v>
      </c>
    </row>
    <row r="1331" customFormat="false" ht="15" hidden="false" customHeight="true" outlineLevel="0" collapsed="false">
      <c r="A1331" s="23" t="s">
        <v>5471</v>
      </c>
      <c r="B1331" s="23" t="s">
        <v>5472</v>
      </c>
      <c r="C1331" s="40" t="s">
        <v>177</v>
      </c>
      <c r="D1331" s="23" t="s">
        <v>82</v>
      </c>
      <c r="E1331" s="23" t="s">
        <v>5473</v>
      </c>
      <c r="F1331" s="23" t="s">
        <v>5474</v>
      </c>
      <c r="G1331" s="23" t="n">
        <v>81</v>
      </c>
      <c r="H1331" s="23" t="n">
        <v>20</v>
      </c>
      <c r="I1331" s="41" t="s">
        <v>188</v>
      </c>
      <c r="J1331" s="23" t="s">
        <v>1431</v>
      </c>
      <c r="K1331" s="23" t="n">
        <v>0</v>
      </c>
      <c r="L1331" s="23" t="n">
        <v>142</v>
      </c>
      <c r="M1331" s="23" t="n">
        <v>0</v>
      </c>
      <c r="N1331" s="23" t="n">
        <v>72</v>
      </c>
      <c r="O1331" s="23" t="n">
        <f aca="false">K1331+L1331</f>
        <v>142</v>
      </c>
      <c r="P1331" s="23" t="n">
        <f aca="false">K1331+L1331+M1331+N1331</f>
        <v>214</v>
      </c>
      <c r="Q1331" s="23" t="n">
        <v>64</v>
      </c>
      <c r="R1331" s="23" t="n">
        <v>48</v>
      </c>
      <c r="S1331" s="23" t="n">
        <v>48</v>
      </c>
      <c r="T1331" s="23" t="n">
        <v>16</v>
      </c>
      <c r="U1331" s="42" t="n">
        <f aca="false">IF(I1331="delivery",O1331-SUM(Q1331+R1331),IF(I1331="PO",P1331-SUM(Q1331:R1331)))</f>
        <v>102</v>
      </c>
      <c r="V1331" s="43" t="n">
        <v>24.94</v>
      </c>
      <c r="W1331" s="43"/>
      <c r="X1331" s="43" t="n">
        <f aca="false">W1331-V1331</f>
        <v>-24.94</v>
      </c>
      <c r="Y1331" s="23" t="n">
        <v>24.94</v>
      </c>
      <c r="Z1331" s="44"/>
      <c r="AA1331" s="44"/>
      <c r="AM1331" s="23" t="str">
        <f aca="false">D1331</f>
        <v>Arista</v>
      </c>
      <c r="AN1331" s="23" t="s">
        <v>1432</v>
      </c>
      <c r="AT1331" s="44"/>
      <c r="AU1331" s="44"/>
      <c r="BD1331" s="23" t="s">
        <v>182</v>
      </c>
      <c r="BE1331" s="1" t="s">
        <v>183</v>
      </c>
    </row>
    <row r="1332" customFormat="false" ht="15" hidden="false" customHeight="true" outlineLevel="0" collapsed="false">
      <c r="A1332" s="23" t="s">
        <v>5475</v>
      </c>
      <c r="B1332" s="23" t="s">
        <v>5476</v>
      </c>
      <c r="C1332" s="40" t="s">
        <v>177</v>
      </c>
      <c r="D1332" s="23" t="s">
        <v>82</v>
      </c>
      <c r="E1332" s="23" t="s">
        <v>5477</v>
      </c>
      <c r="F1332" s="23" t="s">
        <v>5478</v>
      </c>
      <c r="G1332" s="23" t="n">
        <v>61</v>
      </c>
      <c r="H1332" s="23" t="n">
        <v>500</v>
      </c>
      <c r="I1332" s="41" t="s">
        <v>188</v>
      </c>
      <c r="J1332" s="23" t="s">
        <v>5479</v>
      </c>
      <c r="K1332" s="23" t="n">
        <v>0</v>
      </c>
      <c r="L1332" s="23" t="n">
        <v>0</v>
      </c>
      <c r="M1332" s="23" t="n">
        <v>502</v>
      </c>
      <c r="N1332" s="23" t="n">
        <v>0</v>
      </c>
      <c r="O1332" s="23" t="n">
        <f aca="false">K1332+L1332</f>
        <v>0</v>
      </c>
      <c r="P1332" s="23" t="n">
        <f aca="false">K1332+L1332+M1332+N1332</f>
        <v>502</v>
      </c>
      <c r="Q1332" s="23" t="n">
        <v>0</v>
      </c>
      <c r="R1332" s="23" t="n">
        <v>679</v>
      </c>
      <c r="S1332" s="23" t="n">
        <v>450</v>
      </c>
      <c r="T1332" s="23" t="n">
        <v>201</v>
      </c>
      <c r="U1332" s="42" t="n">
        <f aca="false">IF(I1332="delivery",O1332-SUM(Q1332+R1332),IF(I1332="PO",P1332-SUM(Q1332:R1332)))</f>
        <v>-177</v>
      </c>
      <c r="V1332" s="43" t="n">
        <v>21.8857</v>
      </c>
      <c r="W1332" s="43"/>
      <c r="X1332" s="43" t="n">
        <f aca="false">W1332-V1332</f>
        <v>-21.8857</v>
      </c>
      <c r="Z1332" s="44"/>
      <c r="AA1332" s="44"/>
      <c r="AM1332" s="23" t="str">
        <f aca="false">D1332</f>
        <v>Arista</v>
      </c>
      <c r="AN1332" s="23" t="s">
        <v>1432</v>
      </c>
      <c r="AT1332" s="44"/>
      <c r="AU1332" s="44"/>
      <c r="BD1332" s="23" t="s">
        <v>182</v>
      </c>
      <c r="BE1332" s="1" t="s">
        <v>183</v>
      </c>
    </row>
    <row r="1333" customFormat="false" ht="15" hidden="false" customHeight="true" outlineLevel="0" collapsed="false">
      <c r="A1333" s="23" t="s">
        <v>5480</v>
      </c>
      <c r="B1333" s="23" t="s">
        <v>5476</v>
      </c>
      <c r="C1333" s="40" t="s">
        <v>177</v>
      </c>
      <c r="D1333" s="23" t="s">
        <v>82</v>
      </c>
      <c r="E1333" s="23" t="s">
        <v>5477</v>
      </c>
      <c r="F1333" s="23" t="s">
        <v>5481</v>
      </c>
      <c r="G1333" s="23" t="n">
        <v>61</v>
      </c>
      <c r="H1333" s="23" t="n">
        <v>500</v>
      </c>
      <c r="I1333" s="41" t="s">
        <v>188</v>
      </c>
      <c r="J1333" s="23" t="s">
        <v>5479</v>
      </c>
      <c r="K1333" s="23" t="n">
        <v>0</v>
      </c>
      <c r="L1333" s="23" t="n">
        <v>0</v>
      </c>
      <c r="M1333" s="23" t="n">
        <v>0</v>
      </c>
      <c r="N1333" s="23" t="n">
        <v>0</v>
      </c>
      <c r="O1333" s="23" t="n">
        <f aca="false">K1333+L1333</f>
        <v>0</v>
      </c>
      <c r="P1333" s="23" t="n">
        <f aca="false">K1333+L1333+M1333+N1333</f>
        <v>0</v>
      </c>
      <c r="Q1333" s="23" t="n">
        <v>0</v>
      </c>
      <c r="R1333" s="23" t="n">
        <v>2456</v>
      </c>
      <c r="S1333" s="23" t="n">
        <v>1794</v>
      </c>
      <c r="T1333" s="23" t="n">
        <v>794</v>
      </c>
      <c r="U1333" s="42" t="n">
        <f aca="false">IF(I1333="delivery",O1333-SUM(Q1333+R1333),IF(I1333="PO",P1333-SUM(Q1333:R1333)))</f>
        <v>-2456</v>
      </c>
      <c r="V1333" s="43" t="n">
        <v>21.8857</v>
      </c>
      <c r="W1333" s="43"/>
      <c r="X1333" s="43" t="n">
        <f aca="false">W1333-V1333</f>
        <v>-21.8857</v>
      </c>
      <c r="Z1333" s="44"/>
      <c r="AA1333" s="44"/>
      <c r="AM1333" s="23" t="str">
        <f aca="false">D1333</f>
        <v>Arista</v>
      </c>
      <c r="AN1333" s="23" t="s">
        <v>1432</v>
      </c>
      <c r="AT1333" s="44"/>
      <c r="AU1333" s="44"/>
      <c r="BD1333" s="23" t="s">
        <v>182</v>
      </c>
      <c r="BE1333" s="1" t="s">
        <v>183</v>
      </c>
    </row>
    <row r="1334" customFormat="false" ht="15" hidden="false" customHeight="true" outlineLevel="0" collapsed="false">
      <c r="A1334" s="23" t="s">
        <v>5482</v>
      </c>
      <c r="B1334" s="23" t="s">
        <v>5483</v>
      </c>
      <c r="C1334" s="40" t="s">
        <v>177</v>
      </c>
      <c r="D1334" s="23" t="s">
        <v>82</v>
      </c>
      <c r="E1334" s="23" t="s">
        <v>5484</v>
      </c>
      <c r="F1334" s="23" t="s">
        <v>5485</v>
      </c>
      <c r="G1334" s="23" t="n">
        <v>61</v>
      </c>
      <c r="H1334" s="23" t="n">
        <v>1650</v>
      </c>
      <c r="I1334" s="41" t="s">
        <v>188</v>
      </c>
      <c r="J1334" s="23" t="s">
        <v>5479</v>
      </c>
      <c r="K1334" s="23" t="n">
        <v>0</v>
      </c>
      <c r="L1334" s="23" t="n">
        <v>0</v>
      </c>
      <c r="M1334" s="23" t="n">
        <v>0</v>
      </c>
      <c r="N1334" s="23" t="n">
        <v>0</v>
      </c>
      <c r="O1334" s="23" t="n">
        <f aca="false">K1334+L1334</f>
        <v>0</v>
      </c>
      <c r="P1334" s="23" t="n">
        <f aca="false">K1334+L1334+M1334+N1334</f>
        <v>0</v>
      </c>
      <c r="Q1334" s="23" t="n">
        <v>0</v>
      </c>
      <c r="R1334" s="23" t="n">
        <v>3135</v>
      </c>
      <c r="S1334" s="23" t="n">
        <v>2244</v>
      </c>
      <c r="T1334" s="23" t="n">
        <v>995</v>
      </c>
      <c r="U1334" s="42" t="n">
        <f aca="false">IF(I1334="delivery",O1334-SUM(Q1334+R1334),IF(I1334="PO",P1334-SUM(Q1334:R1334)))</f>
        <v>-3135</v>
      </c>
      <c r="V1334" s="43" t="n">
        <v>13.26</v>
      </c>
      <c r="W1334" s="43"/>
      <c r="X1334" s="43" t="n">
        <f aca="false">W1334-V1334</f>
        <v>-13.26</v>
      </c>
      <c r="Z1334" s="44"/>
      <c r="AA1334" s="44"/>
      <c r="AM1334" s="23" t="str">
        <f aca="false">D1334</f>
        <v>Arista</v>
      </c>
      <c r="AN1334" s="23" t="s">
        <v>1432</v>
      </c>
      <c r="AT1334" s="44"/>
      <c r="AU1334" s="44"/>
      <c r="BD1334" s="23" t="s">
        <v>182</v>
      </c>
      <c r="BE1334" s="1" t="s">
        <v>183</v>
      </c>
    </row>
    <row r="1335" customFormat="false" ht="15" hidden="false" customHeight="true" outlineLevel="0" collapsed="false">
      <c r="A1335" s="23" t="s">
        <v>5486</v>
      </c>
      <c r="B1335" s="23" t="s">
        <v>5487</v>
      </c>
      <c r="C1335" s="40" t="s">
        <v>177</v>
      </c>
      <c r="D1335" s="23" t="s">
        <v>82</v>
      </c>
      <c r="E1335" s="23" t="s">
        <v>5488</v>
      </c>
      <c r="F1335" s="23" t="s">
        <v>5489</v>
      </c>
      <c r="G1335" s="23" t="n">
        <v>56</v>
      </c>
      <c r="H1335" s="23" t="n">
        <v>90</v>
      </c>
      <c r="I1335" s="41" t="s">
        <v>180</v>
      </c>
      <c r="K1335" s="23" t="n">
        <v>0</v>
      </c>
      <c r="L1335" s="23" t="n">
        <v>0</v>
      </c>
      <c r="M1335" s="23" t="n">
        <v>0</v>
      </c>
      <c r="N1335" s="23" t="n">
        <v>540</v>
      </c>
      <c r="O1335" s="23" t="n">
        <f aca="false">K1335+L1335</f>
        <v>0</v>
      </c>
      <c r="P1335" s="23" t="n">
        <f aca="false">K1335+L1335+M1335+N1335</f>
        <v>540</v>
      </c>
      <c r="Q1335" s="23" t="n">
        <v>0</v>
      </c>
      <c r="R1335" s="23" t="n">
        <v>5721</v>
      </c>
      <c r="S1335" s="23" t="n">
        <v>4041</v>
      </c>
      <c r="T1335" s="23" t="n">
        <v>1794</v>
      </c>
      <c r="U1335" s="42" t="n">
        <f aca="false">IF(I1335="delivery",O1335-SUM(Q1335+R1335),IF(I1335="PO",P1335-SUM(Q1335:R1335)))</f>
        <v>-5721</v>
      </c>
      <c r="V1335" s="43" t="n">
        <v>4.15</v>
      </c>
      <c r="W1335" s="43"/>
      <c r="X1335" s="43" t="n">
        <f aca="false">W1335-V1335</f>
        <v>-4.15</v>
      </c>
      <c r="Z1335" s="44"/>
      <c r="AA1335" s="44"/>
      <c r="AM1335" s="23" t="str">
        <f aca="false">D1335</f>
        <v>Arista</v>
      </c>
      <c r="AN1335" s="23" t="s">
        <v>1432</v>
      </c>
      <c r="AT1335" s="44"/>
      <c r="AU1335" s="44"/>
      <c r="BD1335" s="23" t="s">
        <v>709</v>
      </c>
      <c r="BE1335" s="1" t="s">
        <v>183</v>
      </c>
    </row>
    <row r="1336" customFormat="false" ht="15" hidden="false" customHeight="true" outlineLevel="0" collapsed="false">
      <c r="A1336" s="23" t="s">
        <v>5490</v>
      </c>
      <c r="B1336" s="23" t="s">
        <v>5491</v>
      </c>
      <c r="C1336" s="40" t="s">
        <v>177</v>
      </c>
      <c r="D1336" s="23" t="s">
        <v>82</v>
      </c>
      <c r="E1336" s="23" t="s">
        <v>5492</v>
      </c>
      <c r="F1336" s="23" t="s">
        <v>5493</v>
      </c>
      <c r="G1336" s="23" t="n">
        <v>51</v>
      </c>
      <c r="H1336" s="23" t="n">
        <v>600</v>
      </c>
      <c r="I1336" s="41" t="s">
        <v>180</v>
      </c>
      <c r="J1336" s="23" t="s">
        <v>5494</v>
      </c>
      <c r="K1336" s="23" t="n">
        <v>0</v>
      </c>
      <c r="L1336" s="23" t="n">
        <v>0</v>
      </c>
      <c r="M1336" s="23" t="n">
        <v>0</v>
      </c>
      <c r="N1336" s="23" t="n">
        <v>0</v>
      </c>
      <c r="O1336" s="23" t="n">
        <f aca="false">K1336+L1336</f>
        <v>0</v>
      </c>
      <c r="P1336" s="23" t="n">
        <f aca="false">K1336+L1336+M1336+N1336</f>
        <v>0</v>
      </c>
      <c r="Q1336" s="23" t="n">
        <v>0</v>
      </c>
      <c r="R1336" s="23" t="n">
        <v>315</v>
      </c>
      <c r="S1336" s="23" t="n">
        <v>291</v>
      </c>
      <c r="T1336" s="23" t="n">
        <v>124</v>
      </c>
      <c r="U1336" s="42" t="n">
        <f aca="false">IF(I1336="delivery",O1336-SUM(Q1336+R1336),IF(I1336="PO",P1336-SUM(Q1336:R1336)))</f>
        <v>-315</v>
      </c>
      <c r="V1336" s="43" t="n">
        <v>2.77</v>
      </c>
      <c r="W1336" s="43"/>
      <c r="X1336" s="43" t="n">
        <f aca="false">W1336-V1336</f>
        <v>-2.77</v>
      </c>
      <c r="Z1336" s="44"/>
      <c r="AA1336" s="44"/>
      <c r="AM1336" s="23" t="str">
        <f aca="false">D1336</f>
        <v>Arista</v>
      </c>
      <c r="AN1336" s="23" t="s">
        <v>1432</v>
      </c>
      <c r="AT1336" s="44"/>
      <c r="AU1336" s="44"/>
      <c r="BD1336" s="23" t="s">
        <v>182</v>
      </c>
      <c r="BE1336" s="1" t="s">
        <v>183</v>
      </c>
    </row>
    <row r="1337" customFormat="false" ht="15" hidden="false" customHeight="true" outlineLevel="0" collapsed="false">
      <c r="A1337" s="23" t="s">
        <v>5495</v>
      </c>
      <c r="B1337" s="23" t="s">
        <v>5491</v>
      </c>
      <c r="C1337" s="40" t="s">
        <v>177</v>
      </c>
      <c r="D1337" s="23" t="s">
        <v>82</v>
      </c>
      <c r="E1337" s="23" t="s">
        <v>5492</v>
      </c>
      <c r="F1337" s="23" t="s">
        <v>5493</v>
      </c>
      <c r="G1337" s="23" t="n">
        <v>51</v>
      </c>
      <c r="H1337" s="23" t="n">
        <v>600</v>
      </c>
      <c r="I1337" s="41" t="s">
        <v>180</v>
      </c>
      <c r="J1337" s="23" t="s">
        <v>5494</v>
      </c>
      <c r="K1337" s="23" t="n">
        <v>0</v>
      </c>
      <c r="L1337" s="23" t="n">
        <v>0</v>
      </c>
      <c r="M1337" s="23" t="n">
        <v>0</v>
      </c>
      <c r="N1337" s="23" t="n">
        <v>0</v>
      </c>
      <c r="O1337" s="23" t="n">
        <f aca="false">K1337+L1337</f>
        <v>0</v>
      </c>
      <c r="P1337" s="23" t="n">
        <f aca="false">K1337+L1337+M1337+N1337</f>
        <v>0</v>
      </c>
      <c r="Q1337" s="23" t="n">
        <v>0</v>
      </c>
      <c r="R1337" s="23" t="n">
        <v>501</v>
      </c>
      <c r="S1337" s="23" t="n">
        <v>375</v>
      </c>
      <c r="T1337" s="23" t="n">
        <v>159</v>
      </c>
      <c r="U1337" s="42" t="n">
        <f aca="false">IF(I1337="delivery",O1337-SUM(Q1337+R1337),IF(I1337="PO",P1337-SUM(Q1337:R1337)))</f>
        <v>-501</v>
      </c>
      <c r="V1337" s="43" t="n">
        <v>2.77</v>
      </c>
      <c r="W1337" s="43"/>
      <c r="X1337" s="43" t="n">
        <f aca="false">W1337-V1337</f>
        <v>-2.77</v>
      </c>
      <c r="Z1337" s="44"/>
      <c r="AA1337" s="44"/>
      <c r="AM1337" s="23" t="str">
        <f aca="false">D1337</f>
        <v>Arista</v>
      </c>
      <c r="AN1337" s="23" t="s">
        <v>1432</v>
      </c>
      <c r="AT1337" s="44"/>
      <c r="AU1337" s="44"/>
      <c r="BD1337" s="23" t="s">
        <v>182</v>
      </c>
      <c r="BE1337" s="1" t="s">
        <v>183</v>
      </c>
    </row>
    <row r="1338" customFormat="false" ht="15" hidden="false" customHeight="true" outlineLevel="0" collapsed="false">
      <c r="A1338" s="23" t="s">
        <v>5496</v>
      </c>
      <c r="B1338" s="23" t="s">
        <v>5497</v>
      </c>
      <c r="C1338" s="40" t="s">
        <v>177</v>
      </c>
      <c r="D1338" s="23" t="s">
        <v>82</v>
      </c>
      <c r="E1338" s="23" t="s">
        <v>5498</v>
      </c>
      <c r="F1338" s="23" t="s">
        <v>5499</v>
      </c>
      <c r="G1338" s="23" t="n">
        <v>55</v>
      </c>
      <c r="H1338" s="23" t="n">
        <v>1</v>
      </c>
      <c r="I1338" s="41" t="s">
        <v>188</v>
      </c>
      <c r="K1338" s="23" t="n">
        <v>0</v>
      </c>
      <c r="L1338" s="23" t="n">
        <v>0</v>
      </c>
      <c r="M1338" s="23" t="n">
        <v>0</v>
      </c>
      <c r="N1338" s="23" t="n">
        <v>0</v>
      </c>
      <c r="O1338" s="23" t="n">
        <f aca="false">K1338+L1338</f>
        <v>0</v>
      </c>
      <c r="P1338" s="23" t="n">
        <f aca="false">K1338+L1338+M1338+N1338</f>
        <v>0</v>
      </c>
      <c r="Q1338" s="23" t="n">
        <v>0</v>
      </c>
      <c r="R1338" s="23" t="n">
        <v>30</v>
      </c>
      <c r="S1338" s="23" t="n">
        <v>15</v>
      </c>
      <c r="T1338" s="23" t="n">
        <v>64</v>
      </c>
      <c r="U1338" s="42" t="n">
        <f aca="false">IF(I1338="delivery",O1338-SUM(Q1338+R1338),IF(I1338="PO",P1338-SUM(Q1338:R1338)))</f>
        <v>-30</v>
      </c>
      <c r="V1338" s="45" t="n">
        <v>67.15</v>
      </c>
      <c r="W1338" s="45"/>
      <c r="X1338" s="43" t="n">
        <f aca="false">W1338-V1338</f>
        <v>-67.15</v>
      </c>
      <c r="Z1338" s="44"/>
      <c r="AA1338" s="44"/>
      <c r="AM1338" s="23" t="str">
        <f aca="false">D1338</f>
        <v>Arista</v>
      </c>
      <c r="AN1338" s="23" t="s">
        <v>1432</v>
      </c>
      <c r="AT1338" s="44"/>
      <c r="AU1338" s="44"/>
      <c r="BD1338" s="23" t="s">
        <v>719</v>
      </c>
      <c r="BE1338" s="1" t="s">
        <v>183</v>
      </c>
    </row>
    <row r="1339" customFormat="false" ht="15" hidden="false" customHeight="true" outlineLevel="0" collapsed="false">
      <c r="A1339" s="23" t="s">
        <v>5500</v>
      </c>
      <c r="B1339" s="23" t="s">
        <v>5501</v>
      </c>
      <c r="C1339" s="40" t="s">
        <v>177</v>
      </c>
      <c r="D1339" s="23" t="s">
        <v>82</v>
      </c>
      <c r="E1339" s="23" t="s">
        <v>5502</v>
      </c>
      <c r="F1339" s="23" t="s">
        <v>5503</v>
      </c>
      <c r="G1339" s="23" t="n">
        <v>61</v>
      </c>
      <c r="H1339" s="23" t="n">
        <v>1650</v>
      </c>
      <c r="I1339" s="41" t="s">
        <v>188</v>
      </c>
      <c r="J1339" s="23" t="s">
        <v>5479</v>
      </c>
      <c r="K1339" s="23" t="n">
        <v>0</v>
      </c>
      <c r="L1339" s="23" t="n">
        <v>1025</v>
      </c>
      <c r="M1339" s="23" t="n">
        <v>725</v>
      </c>
      <c r="N1339" s="23" t="n">
        <v>0</v>
      </c>
      <c r="O1339" s="23" t="n">
        <f aca="false">K1339+L1339</f>
        <v>1025</v>
      </c>
      <c r="P1339" s="23" t="n">
        <f aca="false">K1339+L1339+M1339+N1339</f>
        <v>1750</v>
      </c>
      <c r="Q1339" s="23" t="n">
        <v>0</v>
      </c>
      <c r="R1339" s="23" t="n">
        <v>2005</v>
      </c>
      <c r="S1339" s="23" t="n">
        <v>1347</v>
      </c>
      <c r="T1339" s="23" t="n">
        <v>500</v>
      </c>
      <c r="U1339" s="42" t="n">
        <f aca="false">IF(I1339="delivery",O1339-SUM(Q1339+R1339),IF(I1339="PO",P1339-SUM(Q1339:R1339)))</f>
        <v>-255</v>
      </c>
      <c r="V1339" s="43" t="n">
        <v>14.318</v>
      </c>
      <c r="W1339" s="43"/>
      <c r="X1339" s="43" t="n">
        <f aca="false">W1339-V1339</f>
        <v>-14.318</v>
      </c>
      <c r="Y1339" s="23" t="n">
        <v>15.25</v>
      </c>
      <c r="Z1339" s="44"/>
      <c r="AA1339" s="44"/>
      <c r="AM1339" s="23" t="str">
        <f aca="false">D1339</f>
        <v>Arista</v>
      </c>
      <c r="AN1339" s="23" t="s">
        <v>1432</v>
      </c>
      <c r="AT1339" s="44"/>
      <c r="AU1339" s="44"/>
      <c r="BD1339" s="23" t="s">
        <v>182</v>
      </c>
      <c r="BE1339" s="1" t="s">
        <v>183</v>
      </c>
    </row>
    <row r="1340" customFormat="false" ht="15" hidden="false" customHeight="true" outlineLevel="0" collapsed="false">
      <c r="A1340" s="23" t="s">
        <v>5504</v>
      </c>
      <c r="B1340" s="23" t="s">
        <v>5505</v>
      </c>
      <c r="C1340" s="40" t="s">
        <v>177</v>
      </c>
      <c r="D1340" s="23" t="s">
        <v>82</v>
      </c>
      <c r="E1340" s="23" t="s">
        <v>5506</v>
      </c>
      <c r="F1340" s="23" t="s">
        <v>5507</v>
      </c>
      <c r="G1340" s="23" t="n">
        <v>46</v>
      </c>
      <c r="H1340" s="23" t="n">
        <v>4968</v>
      </c>
      <c r="I1340" s="41" t="s">
        <v>180</v>
      </c>
      <c r="J1340" s="23" t="s">
        <v>1442</v>
      </c>
      <c r="K1340" s="23" t="n">
        <v>0</v>
      </c>
      <c r="L1340" s="23" t="n">
        <v>0</v>
      </c>
      <c r="M1340" s="23" t="n">
        <v>47</v>
      </c>
      <c r="N1340" s="23" t="n">
        <v>0</v>
      </c>
      <c r="O1340" s="23" t="n">
        <f aca="false">K1340+L1340</f>
        <v>0</v>
      </c>
      <c r="P1340" s="23" t="n">
        <f aca="false">K1340+L1340+M1340+N1340</f>
        <v>47</v>
      </c>
      <c r="Q1340" s="23" t="n">
        <v>0</v>
      </c>
      <c r="R1340" s="23" t="n">
        <v>816</v>
      </c>
      <c r="S1340" s="23" t="n">
        <v>666</v>
      </c>
      <c r="T1340" s="23" t="n">
        <v>283</v>
      </c>
      <c r="U1340" s="42" t="n">
        <f aca="false">IF(I1340="delivery",O1340-SUM(Q1340+R1340),IF(I1340="PO",P1340-SUM(Q1340:R1340)))</f>
        <v>-816</v>
      </c>
      <c r="V1340" s="43" t="n">
        <v>7.5</v>
      </c>
      <c r="W1340" s="43"/>
      <c r="X1340" s="43" t="n">
        <f aca="false">W1340-V1340</f>
        <v>-7.5</v>
      </c>
      <c r="Z1340" s="44"/>
      <c r="AA1340" s="44"/>
      <c r="AM1340" s="23" t="str">
        <f aca="false">D1340</f>
        <v>Arista</v>
      </c>
      <c r="AN1340" s="23" t="s">
        <v>1432</v>
      </c>
      <c r="AT1340" s="44"/>
      <c r="AU1340" s="44"/>
      <c r="BD1340" s="23" t="s">
        <v>182</v>
      </c>
      <c r="BE1340" s="1" t="s">
        <v>183</v>
      </c>
    </row>
    <row r="1341" customFormat="false" ht="15" hidden="false" customHeight="true" outlineLevel="0" collapsed="false">
      <c r="A1341" s="23" t="s">
        <v>5508</v>
      </c>
      <c r="B1341" s="23" t="s">
        <v>5505</v>
      </c>
      <c r="C1341" s="40" t="s">
        <v>177</v>
      </c>
      <c r="D1341" s="23" t="s">
        <v>82</v>
      </c>
      <c r="E1341" s="23" t="s">
        <v>5506</v>
      </c>
      <c r="F1341" s="23" t="s">
        <v>5507</v>
      </c>
      <c r="G1341" s="23" t="n">
        <v>46</v>
      </c>
      <c r="H1341" s="23" t="n">
        <v>4968</v>
      </c>
      <c r="I1341" s="41" t="s">
        <v>180</v>
      </c>
      <c r="J1341" s="23" t="s">
        <v>1442</v>
      </c>
      <c r="K1341" s="23" t="n">
        <v>0</v>
      </c>
      <c r="L1341" s="23" t="n">
        <v>0</v>
      </c>
      <c r="M1341" s="23" t="n">
        <v>0</v>
      </c>
      <c r="N1341" s="23" t="n">
        <v>0</v>
      </c>
      <c r="O1341" s="23" t="n">
        <f aca="false">K1341+L1341</f>
        <v>0</v>
      </c>
      <c r="P1341" s="23" t="n">
        <f aca="false">K1341+L1341+M1341+N1341</f>
        <v>0</v>
      </c>
      <c r="Q1341" s="23" t="n">
        <v>10</v>
      </c>
      <c r="R1341" s="23" t="n">
        <v>62</v>
      </c>
      <c r="S1341" s="23" t="n">
        <v>28</v>
      </c>
      <c r="T1341" s="23" t="n">
        <v>22</v>
      </c>
      <c r="U1341" s="42" t="n">
        <f aca="false">IF(I1341="delivery",O1341-SUM(Q1341+R1341),IF(I1341="PO",P1341-SUM(Q1341:R1341)))</f>
        <v>-72</v>
      </c>
      <c r="V1341" s="43" t="n">
        <v>7.5</v>
      </c>
      <c r="W1341" s="43"/>
      <c r="X1341" s="43" t="n">
        <f aca="false">W1341-V1341</f>
        <v>-7.5</v>
      </c>
      <c r="Z1341" s="44"/>
      <c r="AA1341" s="44"/>
      <c r="AM1341" s="23" t="str">
        <f aca="false">D1341</f>
        <v>Arista</v>
      </c>
      <c r="AN1341" s="23" t="s">
        <v>1432</v>
      </c>
      <c r="AT1341" s="44"/>
      <c r="AU1341" s="44"/>
      <c r="BD1341" s="23" t="s">
        <v>182</v>
      </c>
      <c r="BE1341" s="1" t="s">
        <v>183</v>
      </c>
    </row>
    <row r="1342" customFormat="false" ht="15" hidden="false" customHeight="true" outlineLevel="0" collapsed="false">
      <c r="A1342" s="23" t="s">
        <v>5509</v>
      </c>
      <c r="B1342" s="23" t="s">
        <v>5510</v>
      </c>
      <c r="C1342" s="40" t="s">
        <v>177</v>
      </c>
      <c r="D1342" s="23" t="s">
        <v>82</v>
      </c>
      <c r="E1342" s="23" t="s">
        <v>5511</v>
      </c>
      <c r="F1342" s="23" t="s">
        <v>5512</v>
      </c>
      <c r="G1342" s="23" t="n">
        <v>46</v>
      </c>
      <c r="H1342" s="23" t="n">
        <v>4968</v>
      </c>
      <c r="I1342" s="41" t="s">
        <v>180</v>
      </c>
      <c r="J1342" s="23" t="s">
        <v>1442</v>
      </c>
      <c r="K1342" s="23" t="n">
        <v>0</v>
      </c>
      <c r="L1342" s="23" t="n">
        <v>0</v>
      </c>
      <c r="M1342" s="23" t="n">
        <v>57</v>
      </c>
      <c r="N1342" s="23" t="n">
        <v>0</v>
      </c>
      <c r="O1342" s="23" t="n">
        <f aca="false">K1342+L1342</f>
        <v>0</v>
      </c>
      <c r="P1342" s="23" t="n">
        <f aca="false">K1342+L1342+M1342+N1342</f>
        <v>57</v>
      </c>
      <c r="Q1342" s="23" t="n">
        <v>0</v>
      </c>
      <c r="R1342" s="23" t="n">
        <v>816</v>
      </c>
      <c r="S1342" s="23" t="n">
        <v>666</v>
      </c>
      <c r="T1342" s="23" t="n">
        <v>283</v>
      </c>
      <c r="U1342" s="42" t="n">
        <f aca="false">IF(I1342="delivery",O1342-SUM(Q1342+R1342),IF(I1342="PO",P1342-SUM(Q1342:R1342)))</f>
        <v>-816</v>
      </c>
      <c r="V1342" s="43" t="n">
        <v>7.5</v>
      </c>
      <c r="W1342" s="43"/>
      <c r="X1342" s="43" t="n">
        <f aca="false">W1342-V1342</f>
        <v>-7.5</v>
      </c>
      <c r="Z1342" s="44"/>
      <c r="AA1342" s="44"/>
      <c r="AM1342" s="23" t="str">
        <f aca="false">D1342</f>
        <v>Arista</v>
      </c>
      <c r="AN1342" s="23" t="s">
        <v>1432</v>
      </c>
      <c r="AT1342" s="44"/>
      <c r="AU1342" s="44"/>
      <c r="BD1342" s="23" t="s">
        <v>182</v>
      </c>
      <c r="BE1342" s="1" t="s">
        <v>183</v>
      </c>
    </row>
    <row r="1343" customFormat="false" ht="15" hidden="false" customHeight="true" outlineLevel="0" collapsed="false">
      <c r="A1343" s="23" t="s">
        <v>5513</v>
      </c>
      <c r="B1343" s="23" t="s">
        <v>5510</v>
      </c>
      <c r="C1343" s="40" t="s">
        <v>177</v>
      </c>
      <c r="D1343" s="23" t="s">
        <v>82</v>
      </c>
      <c r="E1343" s="23" t="s">
        <v>5511</v>
      </c>
      <c r="F1343" s="23" t="s">
        <v>5512</v>
      </c>
      <c r="G1343" s="23" t="n">
        <v>46</v>
      </c>
      <c r="H1343" s="23" t="n">
        <v>4968</v>
      </c>
      <c r="I1343" s="41" t="s">
        <v>180</v>
      </c>
      <c r="J1343" s="23" t="s">
        <v>1442</v>
      </c>
      <c r="K1343" s="23" t="n">
        <v>0</v>
      </c>
      <c r="L1343" s="23" t="n">
        <v>0</v>
      </c>
      <c r="M1343" s="23" t="n">
        <v>0</v>
      </c>
      <c r="N1343" s="23" t="n">
        <v>0</v>
      </c>
      <c r="O1343" s="23" t="n">
        <f aca="false">K1343+L1343</f>
        <v>0</v>
      </c>
      <c r="P1343" s="23" t="n">
        <f aca="false">K1343+L1343+M1343+N1343</f>
        <v>0</v>
      </c>
      <c r="Q1343" s="23" t="n">
        <v>10</v>
      </c>
      <c r="R1343" s="23" t="n">
        <v>62</v>
      </c>
      <c r="S1343" s="23" t="n">
        <v>28</v>
      </c>
      <c r="T1343" s="23" t="n">
        <v>22</v>
      </c>
      <c r="U1343" s="42" t="n">
        <f aca="false">IF(I1343="delivery",O1343-SUM(Q1343+R1343),IF(I1343="PO",P1343-SUM(Q1343:R1343)))</f>
        <v>-72</v>
      </c>
      <c r="V1343" s="43" t="n">
        <v>7.5</v>
      </c>
      <c r="W1343" s="43"/>
      <c r="X1343" s="43" t="n">
        <f aca="false">W1343-V1343</f>
        <v>-7.5</v>
      </c>
      <c r="Z1343" s="44"/>
      <c r="AA1343" s="44"/>
      <c r="AM1343" s="23" t="str">
        <f aca="false">D1343</f>
        <v>Arista</v>
      </c>
      <c r="AN1343" s="23" t="s">
        <v>1432</v>
      </c>
      <c r="AT1343" s="44"/>
      <c r="AU1343" s="44"/>
      <c r="BD1343" s="23" t="s">
        <v>182</v>
      </c>
      <c r="BE1343" s="1" t="s">
        <v>183</v>
      </c>
    </row>
    <row r="1344" customFormat="false" ht="15" hidden="false" customHeight="true" outlineLevel="0" collapsed="false">
      <c r="A1344" s="23" t="s">
        <v>5514</v>
      </c>
      <c r="B1344" s="23" t="s">
        <v>5515</v>
      </c>
      <c r="C1344" s="40" t="s">
        <v>177</v>
      </c>
      <c r="D1344" s="23" t="s">
        <v>82</v>
      </c>
      <c r="E1344" s="23" t="s">
        <v>5516</v>
      </c>
      <c r="F1344" s="23" t="s">
        <v>5517</v>
      </c>
      <c r="G1344" s="23" t="n">
        <v>51</v>
      </c>
      <c r="H1344" s="23" t="n">
        <v>108</v>
      </c>
      <c r="I1344" s="41" t="s">
        <v>180</v>
      </c>
      <c r="J1344" s="23" t="s">
        <v>1437</v>
      </c>
      <c r="K1344" s="23" t="n">
        <v>0</v>
      </c>
      <c r="L1344" s="23" t="n">
        <v>1937</v>
      </c>
      <c r="M1344" s="23" t="n">
        <v>864</v>
      </c>
      <c r="N1344" s="23" t="n">
        <v>0</v>
      </c>
      <c r="O1344" s="23" t="n">
        <f aca="false">K1344+L1344</f>
        <v>1937</v>
      </c>
      <c r="P1344" s="23" t="n">
        <f aca="false">K1344+L1344+M1344+N1344</f>
        <v>2801</v>
      </c>
      <c r="Q1344" s="23" t="n">
        <v>3532</v>
      </c>
      <c r="R1344" s="23" t="n">
        <v>6316</v>
      </c>
      <c r="S1344" s="23" t="n">
        <v>5527</v>
      </c>
      <c r="T1344" s="23" t="n">
        <v>1403</v>
      </c>
      <c r="U1344" s="42" t="n">
        <f aca="false">IF(I1344="delivery",O1344-SUM(Q1344+R1344),IF(I1344="PO",P1344-SUM(Q1344:R1344)))</f>
        <v>-7911</v>
      </c>
      <c r="V1344" s="43" t="n">
        <v>14.4</v>
      </c>
      <c r="W1344" s="43"/>
      <c r="X1344" s="43" t="n">
        <f aca="false">W1344-V1344</f>
        <v>-14.4</v>
      </c>
      <c r="Z1344" s="44"/>
      <c r="AA1344" s="44"/>
      <c r="AM1344" s="23" t="str">
        <f aca="false">D1344</f>
        <v>Arista</v>
      </c>
      <c r="AN1344" s="23" t="s">
        <v>1432</v>
      </c>
      <c r="AT1344" s="44"/>
      <c r="AU1344" s="44"/>
      <c r="BD1344" s="23" t="s">
        <v>182</v>
      </c>
      <c r="BE1344" s="1" t="s">
        <v>183</v>
      </c>
    </row>
    <row r="1345" customFormat="false" ht="15" hidden="false" customHeight="true" outlineLevel="0" collapsed="false">
      <c r="A1345" s="23" t="s">
        <v>5518</v>
      </c>
      <c r="B1345" s="23" t="s">
        <v>5519</v>
      </c>
      <c r="C1345" s="40" t="s">
        <v>177</v>
      </c>
      <c r="D1345" s="23" t="s">
        <v>82</v>
      </c>
      <c r="E1345" s="23" t="s">
        <v>5520</v>
      </c>
      <c r="F1345" s="23" t="s">
        <v>5521</v>
      </c>
      <c r="G1345" s="23" t="n">
        <v>51</v>
      </c>
      <c r="H1345" s="23" t="n">
        <v>108</v>
      </c>
      <c r="I1345" s="41" t="s">
        <v>180</v>
      </c>
      <c r="J1345" s="23" t="s">
        <v>1437</v>
      </c>
      <c r="K1345" s="23" t="n">
        <v>0</v>
      </c>
      <c r="L1345" s="23" t="n">
        <v>1842</v>
      </c>
      <c r="M1345" s="23" t="n">
        <v>0</v>
      </c>
      <c r="N1345" s="23" t="n">
        <v>216</v>
      </c>
      <c r="O1345" s="23" t="n">
        <f aca="false">K1345+L1345</f>
        <v>1842</v>
      </c>
      <c r="P1345" s="23" t="n">
        <f aca="false">K1345+L1345+M1345+N1345</f>
        <v>2058</v>
      </c>
      <c r="Q1345" s="23" t="n">
        <v>0</v>
      </c>
      <c r="R1345" s="23" t="n">
        <v>1792</v>
      </c>
      <c r="S1345" s="23" t="n">
        <v>1332</v>
      </c>
      <c r="T1345" s="23" t="n">
        <v>566</v>
      </c>
      <c r="U1345" s="42" t="n">
        <f aca="false">IF(I1345="delivery",O1345-SUM(Q1345+R1345),IF(I1345="PO",P1345-SUM(Q1345:R1345)))</f>
        <v>50</v>
      </c>
      <c r="V1345" s="43" t="n">
        <v>14.4</v>
      </c>
      <c r="W1345" s="43"/>
      <c r="X1345" s="43" t="n">
        <f aca="false">W1345-V1345</f>
        <v>-14.4</v>
      </c>
      <c r="Z1345" s="44"/>
      <c r="AA1345" s="44"/>
      <c r="AM1345" s="23" t="str">
        <f aca="false">D1345</f>
        <v>Arista</v>
      </c>
      <c r="AN1345" s="23" t="s">
        <v>1432</v>
      </c>
      <c r="AT1345" s="44"/>
      <c r="AU1345" s="44"/>
      <c r="BD1345" s="23" t="s">
        <v>182</v>
      </c>
      <c r="BE1345" s="1" t="s">
        <v>183</v>
      </c>
    </row>
    <row r="1346" customFormat="false" ht="15" hidden="false" customHeight="true" outlineLevel="0" collapsed="false">
      <c r="A1346" s="23" t="s">
        <v>5522</v>
      </c>
      <c r="B1346" s="23" t="s">
        <v>5519</v>
      </c>
      <c r="C1346" s="40" t="s">
        <v>177</v>
      </c>
      <c r="D1346" s="23" t="s">
        <v>82</v>
      </c>
      <c r="E1346" s="23" t="s">
        <v>5520</v>
      </c>
      <c r="F1346" s="23" t="s">
        <v>5521</v>
      </c>
      <c r="G1346" s="23" t="n">
        <v>51</v>
      </c>
      <c r="H1346" s="23" t="n">
        <v>108</v>
      </c>
      <c r="I1346" s="41" t="s">
        <v>180</v>
      </c>
      <c r="J1346" s="23" t="s">
        <v>1437</v>
      </c>
      <c r="K1346" s="23" t="n">
        <v>0</v>
      </c>
      <c r="L1346" s="23" t="n">
        <v>580</v>
      </c>
      <c r="M1346" s="23" t="n">
        <v>114</v>
      </c>
      <c r="N1346" s="23" t="n">
        <v>0</v>
      </c>
      <c r="O1346" s="23" t="n">
        <f aca="false">K1346+L1346</f>
        <v>580</v>
      </c>
      <c r="P1346" s="23" t="n">
        <f aca="false">K1346+L1346+M1346+N1346</f>
        <v>694</v>
      </c>
      <c r="Q1346" s="23" t="n">
        <v>3192</v>
      </c>
      <c r="R1346" s="23" t="n">
        <v>4228</v>
      </c>
      <c r="S1346" s="23" t="n">
        <v>4095</v>
      </c>
      <c r="T1346" s="23" t="n">
        <v>1629</v>
      </c>
      <c r="U1346" s="42" t="n">
        <f aca="false">IF(I1346="delivery",O1346-SUM(Q1346+R1346),IF(I1346="PO",P1346-SUM(Q1346:R1346)))</f>
        <v>-6840</v>
      </c>
      <c r="V1346" s="43" t="n">
        <v>14.4</v>
      </c>
      <c r="W1346" s="43"/>
      <c r="X1346" s="43" t="n">
        <f aca="false">W1346-V1346</f>
        <v>-14.4</v>
      </c>
      <c r="Z1346" s="44"/>
      <c r="AA1346" s="44"/>
      <c r="AM1346" s="23" t="str">
        <f aca="false">D1346</f>
        <v>Arista</v>
      </c>
      <c r="AN1346" s="23" t="s">
        <v>1432</v>
      </c>
      <c r="AT1346" s="44"/>
      <c r="AU1346" s="44"/>
      <c r="BD1346" s="23" t="s">
        <v>182</v>
      </c>
      <c r="BE1346" s="1" t="s">
        <v>183</v>
      </c>
    </row>
    <row r="1347" customFormat="false" ht="15" hidden="false" customHeight="true" outlineLevel="0" collapsed="false">
      <c r="A1347" s="23" t="s">
        <v>5523</v>
      </c>
      <c r="B1347" s="23" t="s">
        <v>5524</v>
      </c>
      <c r="C1347" s="40" t="s">
        <v>177</v>
      </c>
      <c r="D1347" s="23" t="s">
        <v>82</v>
      </c>
      <c r="E1347" s="23" t="s">
        <v>5525</v>
      </c>
      <c r="F1347" s="23" t="s">
        <v>5526</v>
      </c>
      <c r="G1347" s="23" t="n">
        <v>51</v>
      </c>
      <c r="H1347" s="23" t="n">
        <v>400</v>
      </c>
      <c r="I1347" s="41" t="s">
        <v>188</v>
      </c>
      <c r="J1347" s="23" t="s">
        <v>4718</v>
      </c>
      <c r="K1347" s="23" t="n">
        <v>0</v>
      </c>
      <c r="L1347" s="23" t="n">
        <v>8565</v>
      </c>
      <c r="M1347" s="23" t="n">
        <v>0</v>
      </c>
      <c r="N1347" s="23" t="n">
        <v>0</v>
      </c>
      <c r="O1347" s="23" t="n">
        <f aca="false">K1347+L1347</f>
        <v>8565</v>
      </c>
      <c r="P1347" s="23" t="n">
        <f aca="false">K1347+L1347+M1347+N1347</f>
        <v>8565</v>
      </c>
      <c r="Q1347" s="23" t="n">
        <v>14096</v>
      </c>
      <c r="R1347" s="23" t="n">
        <v>30840</v>
      </c>
      <c r="S1347" s="23" t="n">
        <v>26856</v>
      </c>
      <c r="T1347" s="23" t="n">
        <v>7816</v>
      </c>
      <c r="U1347" s="42" t="n">
        <f aca="false">IF(I1347="delivery",O1347-SUM(Q1347+R1347),IF(I1347="PO",P1347-SUM(Q1347:R1347)))</f>
        <v>-36371</v>
      </c>
      <c r="V1347" s="43" t="n">
        <v>0.705</v>
      </c>
      <c r="W1347" s="43"/>
      <c r="X1347" s="43" t="n">
        <f aca="false">W1347-V1347</f>
        <v>-0.705</v>
      </c>
      <c r="Z1347" s="44"/>
      <c r="AA1347" s="44"/>
      <c r="AM1347" s="23" t="str">
        <f aca="false">D1347</f>
        <v>Arista</v>
      </c>
      <c r="AN1347" s="23" t="s">
        <v>1432</v>
      </c>
      <c r="AT1347" s="44"/>
      <c r="AU1347" s="44"/>
      <c r="BD1347" s="23" t="s">
        <v>182</v>
      </c>
      <c r="BE1347" s="1" t="s">
        <v>183</v>
      </c>
    </row>
    <row r="1348" customFormat="false" ht="15" hidden="false" customHeight="true" outlineLevel="0" collapsed="false">
      <c r="A1348" s="23" t="s">
        <v>5527</v>
      </c>
      <c r="B1348" s="23" t="s">
        <v>5528</v>
      </c>
      <c r="C1348" s="40" t="s">
        <v>177</v>
      </c>
      <c r="D1348" s="23" t="s">
        <v>82</v>
      </c>
      <c r="E1348" s="23" t="s">
        <v>5529</v>
      </c>
      <c r="F1348" s="23" t="s">
        <v>5530</v>
      </c>
      <c r="G1348" s="23" t="n">
        <v>61</v>
      </c>
      <c r="H1348" s="23" t="n">
        <v>270</v>
      </c>
      <c r="I1348" s="41" t="s">
        <v>188</v>
      </c>
      <c r="J1348" s="23" t="s">
        <v>4718</v>
      </c>
      <c r="K1348" s="23" t="n">
        <v>0</v>
      </c>
      <c r="L1348" s="23" t="n">
        <v>462</v>
      </c>
      <c r="M1348" s="23" t="n">
        <v>6888</v>
      </c>
      <c r="N1348" s="23" t="n">
        <v>0</v>
      </c>
      <c r="O1348" s="23" t="n">
        <f aca="false">K1348+L1348</f>
        <v>462</v>
      </c>
      <c r="P1348" s="23" t="n">
        <f aca="false">K1348+L1348+M1348+N1348</f>
        <v>7350</v>
      </c>
      <c r="Q1348" s="23" t="n">
        <v>9680</v>
      </c>
      <c r="R1348" s="23" t="n">
        <v>12330</v>
      </c>
      <c r="S1348" s="23" t="n">
        <v>12330</v>
      </c>
      <c r="T1348" s="23" t="n">
        <v>4110</v>
      </c>
      <c r="U1348" s="42" t="n">
        <f aca="false">IF(I1348="delivery",O1348-SUM(Q1348+R1348),IF(I1348="PO",P1348-SUM(Q1348:R1348)))</f>
        <v>-14660</v>
      </c>
      <c r="V1348" s="43" t="n">
        <v>13.44</v>
      </c>
      <c r="W1348" s="43"/>
      <c r="X1348" s="43" t="n">
        <f aca="false">W1348-V1348</f>
        <v>-13.44</v>
      </c>
      <c r="Z1348" s="44"/>
      <c r="AA1348" s="44"/>
      <c r="AM1348" s="23" t="str">
        <f aca="false">D1348</f>
        <v>Arista</v>
      </c>
      <c r="AN1348" s="23" t="s">
        <v>1432</v>
      </c>
      <c r="AT1348" s="44"/>
      <c r="AU1348" s="44"/>
      <c r="BD1348" s="23" t="s">
        <v>182</v>
      </c>
      <c r="BE1348" s="1" t="s">
        <v>183</v>
      </c>
    </row>
    <row r="1349" customFormat="false" ht="15" hidden="false" customHeight="true" outlineLevel="0" collapsed="false">
      <c r="A1349" s="23" t="s">
        <v>5531</v>
      </c>
      <c r="B1349" s="23" t="s">
        <v>5528</v>
      </c>
      <c r="C1349" s="40" t="s">
        <v>177</v>
      </c>
      <c r="D1349" s="23" t="s">
        <v>82</v>
      </c>
      <c r="E1349" s="23" t="s">
        <v>5529</v>
      </c>
      <c r="F1349" s="23" t="s">
        <v>5532</v>
      </c>
      <c r="G1349" s="23" t="n">
        <v>61</v>
      </c>
      <c r="H1349" s="23" t="n">
        <v>270</v>
      </c>
      <c r="I1349" s="41" t="s">
        <v>188</v>
      </c>
      <c r="J1349" s="23" t="s">
        <v>4718</v>
      </c>
      <c r="K1349" s="23" t="n">
        <v>0</v>
      </c>
      <c r="L1349" s="23" t="n">
        <v>13296</v>
      </c>
      <c r="M1349" s="23" t="n">
        <v>0</v>
      </c>
      <c r="N1349" s="23" t="n">
        <v>0</v>
      </c>
      <c r="O1349" s="23" t="n">
        <f aca="false">K1349+L1349</f>
        <v>13296</v>
      </c>
      <c r="P1349" s="23" t="n">
        <f aca="false">K1349+L1349+M1349+N1349</f>
        <v>13296</v>
      </c>
      <c r="Q1349" s="23" t="n">
        <v>6360</v>
      </c>
      <c r="R1349" s="23" t="n">
        <v>24240</v>
      </c>
      <c r="S1349" s="23" t="n">
        <v>21240</v>
      </c>
      <c r="T1349" s="23" t="n">
        <v>9620</v>
      </c>
      <c r="U1349" s="42" t="n">
        <f aca="false">IF(I1349="delivery",O1349-SUM(Q1349+R1349),IF(I1349="PO",P1349-SUM(Q1349:R1349)))</f>
        <v>-17304</v>
      </c>
      <c r="V1349" s="43" t="n">
        <v>13.44</v>
      </c>
      <c r="W1349" s="43"/>
      <c r="X1349" s="43" t="n">
        <f aca="false">W1349-V1349</f>
        <v>-13.44</v>
      </c>
      <c r="Z1349" s="44"/>
      <c r="AA1349" s="44"/>
      <c r="AM1349" s="23" t="str">
        <f aca="false">D1349</f>
        <v>Arista</v>
      </c>
      <c r="AN1349" s="23" t="s">
        <v>1432</v>
      </c>
      <c r="AT1349" s="44"/>
      <c r="AU1349" s="44"/>
      <c r="BD1349" s="23" t="s">
        <v>182</v>
      </c>
      <c r="BE1349" s="1" t="s">
        <v>183</v>
      </c>
    </row>
    <row r="1350" customFormat="false" ht="15" hidden="false" customHeight="true" outlineLevel="0" collapsed="false">
      <c r="A1350" s="23" t="s">
        <v>5533</v>
      </c>
      <c r="B1350" s="23" t="s">
        <v>5534</v>
      </c>
      <c r="C1350" s="40" t="s">
        <v>177</v>
      </c>
      <c r="D1350" s="23" t="s">
        <v>82</v>
      </c>
      <c r="E1350" s="23" t="s">
        <v>5535</v>
      </c>
      <c r="F1350" s="23" t="s">
        <v>5536</v>
      </c>
      <c r="G1350" s="23" t="n">
        <v>55</v>
      </c>
      <c r="H1350" s="23" t="n">
        <v>1</v>
      </c>
      <c r="I1350" s="41" t="s">
        <v>188</v>
      </c>
      <c r="K1350" s="23" t="n">
        <v>0</v>
      </c>
      <c r="L1350" s="23" t="n">
        <v>0</v>
      </c>
      <c r="M1350" s="23" t="n">
        <v>0</v>
      </c>
      <c r="N1350" s="23" t="n">
        <v>0</v>
      </c>
      <c r="O1350" s="23" t="n">
        <f aca="false">K1350+L1350</f>
        <v>0</v>
      </c>
      <c r="P1350" s="23" t="n">
        <f aca="false">K1350+L1350+M1350+N1350</f>
        <v>0</v>
      </c>
      <c r="Q1350" s="23" t="n">
        <v>0</v>
      </c>
      <c r="R1350" s="23" t="n">
        <v>0</v>
      </c>
      <c r="S1350" s="23" t="n">
        <v>0</v>
      </c>
      <c r="T1350" s="23" t="n">
        <v>0</v>
      </c>
      <c r="U1350" s="42" t="n">
        <f aca="false">IF(I1350="delivery",O1350-SUM(Q1350+R1350),IF(I1350="PO",P1350-SUM(Q1350:R1350)))</f>
        <v>0</v>
      </c>
      <c r="V1350" s="43" t="n">
        <v>1E-005</v>
      </c>
      <c r="W1350" s="43"/>
      <c r="X1350" s="43" t="n">
        <f aca="false">W1350-V1350</f>
        <v>-1E-005</v>
      </c>
      <c r="Z1350" s="44"/>
      <c r="AA1350" s="44"/>
      <c r="AM1350" s="23" t="str">
        <f aca="false">D1350</f>
        <v>Arista</v>
      </c>
      <c r="AN1350" s="23" t="s">
        <v>1432</v>
      </c>
      <c r="AT1350" s="44"/>
      <c r="AU1350" s="44"/>
      <c r="BD1350" s="23" t="s">
        <v>714</v>
      </c>
      <c r="BE1350" s="1" t="s">
        <v>183</v>
      </c>
    </row>
    <row r="1351" customFormat="false" ht="15" hidden="false" customHeight="true" outlineLevel="0" collapsed="false">
      <c r="A1351" s="23" t="s">
        <v>5537</v>
      </c>
      <c r="B1351" s="23" t="s">
        <v>5538</v>
      </c>
      <c r="C1351" s="40" t="s">
        <v>177</v>
      </c>
      <c r="D1351" s="23" t="s">
        <v>82</v>
      </c>
      <c r="E1351" s="23" t="s">
        <v>5539</v>
      </c>
      <c r="F1351" s="23" t="s">
        <v>5540</v>
      </c>
      <c r="G1351" s="23" t="n">
        <v>36</v>
      </c>
      <c r="H1351" s="23" t="n">
        <v>500</v>
      </c>
      <c r="I1351" s="41" t="s">
        <v>188</v>
      </c>
      <c r="J1351" s="23" t="s">
        <v>4963</v>
      </c>
      <c r="K1351" s="23" t="n">
        <v>0</v>
      </c>
      <c r="L1351" s="23" t="n">
        <v>0</v>
      </c>
      <c r="M1351" s="23" t="n">
        <v>0</v>
      </c>
      <c r="N1351" s="23" t="n">
        <v>0</v>
      </c>
      <c r="O1351" s="23" t="n">
        <f aca="false">K1351+L1351</f>
        <v>0</v>
      </c>
      <c r="P1351" s="23" t="n">
        <f aca="false">K1351+L1351+M1351+N1351</f>
        <v>0</v>
      </c>
      <c r="Q1351" s="23" t="n">
        <v>10</v>
      </c>
      <c r="R1351" s="23" t="n">
        <v>62</v>
      </c>
      <c r="S1351" s="23" t="n">
        <v>28</v>
      </c>
      <c r="T1351" s="23" t="n">
        <v>22</v>
      </c>
      <c r="U1351" s="42" t="n">
        <f aca="false">IF(I1351="delivery",O1351-SUM(Q1351+R1351),IF(I1351="PO",P1351-SUM(Q1351:R1351)))</f>
        <v>-72</v>
      </c>
      <c r="V1351" s="43" t="n">
        <v>3</v>
      </c>
      <c r="W1351" s="43"/>
      <c r="X1351" s="43" t="n">
        <f aca="false">W1351-V1351</f>
        <v>-3</v>
      </c>
      <c r="Z1351" s="44"/>
      <c r="AA1351" s="44"/>
      <c r="AM1351" s="23" t="str">
        <f aca="false">D1351</f>
        <v>Arista</v>
      </c>
      <c r="AN1351" s="23" t="s">
        <v>1432</v>
      </c>
      <c r="AT1351" s="44"/>
      <c r="AU1351" s="44"/>
      <c r="BD1351" s="23" t="s">
        <v>182</v>
      </c>
      <c r="BE1351" s="1" t="s">
        <v>183</v>
      </c>
    </row>
    <row r="1352" customFormat="false" ht="15" hidden="false" customHeight="true" outlineLevel="0" collapsed="false">
      <c r="A1352" s="23" t="s">
        <v>5541</v>
      </c>
      <c r="B1352" s="23" t="s">
        <v>5542</v>
      </c>
      <c r="C1352" s="40" t="s">
        <v>177</v>
      </c>
      <c r="D1352" s="23" t="s">
        <v>82</v>
      </c>
      <c r="E1352" s="23" t="s">
        <v>5543</v>
      </c>
      <c r="F1352" s="23" t="s">
        <v>5544</v>
      </c>
      <c r="G1352" s="23" t="n">
        <v>55</v>
      </c>
      <c r="H1352" s="23" t="n">
        <v>1</v>
      </c>
      <c r="I1352" s="41" t="s">
        <v>180</v>
      </c>
      <c r="K1352" s="23" t="n">
        <v>0</v>
      </c>
      <c r="L1352" s="23" t="n">
        <v>0</v>
      </c>
      <c r="M1352" s="23" t="n">
        <v>0</v>
      </c>
      <c r="N1352" s="23" t="n">
        <v>0</v>
      </c>
      <c r="O1352" s="23" t="n">
        <f aca="false">K1352+L1352</f>
        <v>0</v>
      </c>
      <c r="P1352" s="23" t="n">
        <f aca="false">K1352+L1352+M1352+N1352</f>
        <v>0</v>
      </c>
      <c r="Q1352" s="23" t="n">
        <v>0</v>
      </c>
      <c r="R1352" s="23" t="n">
        <v>0</v>
      </c>
      <c r="S1352" s="23" t="n">
        <v>2880</v>
      </c>
      <c r="T1352" s="23" t="n">
        <v>23232</v>
      </c>
      <c r="U1352" s="42" t="n">
        <f aca="false">IF(I1352="delivery",O1352-SUM(Q1352+R1352),IF(I1352="PO",P1352-SUM(Q1352:R1352)))</f>
        <v>0</v>
      </c>
      <c r="V1352" s="45" t="n">
        <v>7.105</v>
      </c>
      <c r="W1352" s="45"/>
      <c r="X1352" s="43" t="n">
        <f aca="false">W1352-V1352</f>
        <v>-7.105</v>
      </c>
      <c r="Z1352" s="44"/>
      <c r="AA1352" s="44"/>
      <c r="AM1352" s="23" t="str">
        <f aca="false">D1352</f>
        <v>Arista</v>
      </c>
      <c r="AN1352" s="23" t="s">
        <v>1432</v>
      </c>
      <c r="AT1352" s="44"/>
      <c r="AU1352" s="44"/>
      <c r="BD1352" s="23" t="s">
        <v>719</v>
      </c>
      <c r="BE1352" s="1" t="s">
        <v>183</v>
      </c>
    </row>
    <row r="1353" customFormat="false" ht="15" hidden="false" customHeight="true" outlineLevel="0" collapsed="false">
      <c r="A1353" s="23" t="s">
        <v>5545</v>
      </c>
      <c r="B1353" s="23" t="s">
        <v>5546</v>
      </c>
      <c r="C1353" s="40" t="s">
        <v>177</v>
      </c>
      <c r="D1353" s="23" t="s">
        <v>82</v>
      </c>
      <c r="E1353" s="23" t="s">
        <v>5547</v>
      </c>
      <c r="F1353" s="23" t="s">
        <v>5548</v>
      </c>
      <c r="G1353" s="23" t="n">
        <v>55</v>
      </c>
      <c r="H1353" s="23" t="n">
        <v>1</v>
      </c>
      <c r="I1353" s="41" t="s">
        <v>188</v>
      </c>
      <c r="K1353" s="23" t="n">
        <v>0</v>
      </c>
      <c r="L1353" s="23" t="n">
        <v>0</v>
      </c>
      <c r="M1353" s="23" t="n">
        <v>0</v>
      </c>
      <c r="N1353" s="23" t="n">
        <v>0</v>
      </c>
      <c r="O1353" s="23" t="n">
        <f aca="false">K1353+L1353</f>
        <v>0</v>
      </c>
      <c r="P1353" s="23" t="n">
        <f aca="false">K1353+L1353+M1353+N1353</f>
        <v>0</v>
      </c>
      <c r="Q1353" s="23" t="n">
        <v>0</v>
      </c>
      <c r="R1353" s="23" t="n">
        <v>1332</v>
      </c>
      <c r="S1353" s="23" t="n">
        <v>2232</v>
      </c>
      <c r="T1353" s="23" t="n">
        <v>0</v>
      </c>
      <c r="U1353" s="42" t="n">
        <f aca="false">IF(I1353="delivery",O1353-SUM(Q1353+R1353),IF(I1353="PO",P1353-SUM(Q1353:R1353)))</f>
        <v>-1332</v>
      </c>
      <c r="V1353" s="45" t="n">
        <v>1.92</v>
      </c>
      <c r="W1353" s="45"/>
      <c r="X1353" s="43" t="n">
        <f aca="false">W1353-V1353</f>
        <v>-1.92</v>
      </c>
      <c r="Z1353" s="44"/>
      <c r="AA1353" s="44"/>
      <c r="AM1353" s="23" t="str">
        <f aca="false">D1353</f>
        <v>Arista</v>
      </c>
      <c r="AN1353" s="23" t="s">
        <v>1432</v>
      </c>
      <c r="AT1353" s="44"/>
      <c r="AU1353" s="44"/>
      <c r="BD1353" s="23" t="s">
        <v>719</v>
      </c>
      <c r="BE1353" s="1" t="s">
        <v>183</v>
      </c>
    </row>
    <row r="1354" customFormat="false" ht="15" hidden="false" customHeight="true" outlineLevel="0" collapsed="false">
      <c r="A1354" s="23" t="s">
        <v>5549</v>
      </c>
      <c r="B1354" s="23" t="s">
        <v>5550</v>
      </c>
      <c r="C1354" s="40" t="s">
        <v>177</v>
      </c>
      <c r="D1354" s="23" t="s">
        <v>82</v>
      </c>
      <c r="E1354" s="23" t="s">
        <v>5551</v>
      </c>
      <c r="F1354" s="23" t="s">
        <v>5552</v>
      </c>
      <c r="G1354" s="23" t="n">
        <v>55</v>
      </c>
      <c r="H1354" s="23" t="n">
        <v>1</v>
      </c>
      <c r="I1354" s="41" t="s">
        <v>180</v>
      </c>
      <c r="K1354" s="23" t="n">
        <v>0</v>
      </c>
      <c r="L1354" s="23" t="n">
        <v>0</v>
      </c>
      <c r="M1354" s="23" t="n">
        <v>0</v>
      </c>
      <c r="N1354" s="23" t="n">
        <v>0</v>
      </c>
      <c r="O1354" s="23" t="n">
        <f aca="false">K1354+L1354</f>
        <v>0</v>
      </c>
      <c r="P1354" s="23" t="n">
        <f aca="false">K1354+L1354+M1354+N1354</f>
        <v>0</v>
      </c>
      <c r="Q1354" s="23" t="n">
        <v>0</v>
      </c>
      <c r="R1354" s="23" t="n">
        <v>480</v>
      </c>
      <c r="S1354" s="23" t="n">
        <v>0</v>
      </c>
      <c r="T1354" s="23" t="n">
        <v>0</v>
      </c>
      <c r="U1354" s="42" t="n">
        <f aca="false">IF(I1354="delivery",O1354-SUM(Q1354+R1354),IF(I1354="PO",P1354-SUM(Q1354:R1354)))</f>
        <v>-480</v>
      </c>
      <c r="V1354" s="45" t="n">
        <v>14.2</v>
      </c>
      <c r="W1354" s="45"/>
      <c r="X1354" s="43" t="n">
        <f aca="false">W1354-V1354</f>
        <v>-14.2</v>
      </c>
      <c r="Z1354" s="44"/>
      <c r="AA1354" s="44"/>
      <c r="AM1354" s="23" t="str">
        <f aca="false">D1354</f>
        <v>Arista</v>
      </c>
      <c r="AN1354" s="23" t="s">
        <v>1432</v>
      </c>
      <c r="AT1354" s="44"/>
      <c r="AU1354" s="44"/>
      <c r="BD1354" s="23" t="s">
        <v>719</v>
      </c>
      <c r="BE1354" s="1" t="s">
        <v>183</v>
      </c>
    </row>
    <row r="1355" customFormat="false" ht="15" hidden="false" customHeight="true" outlineLevel="0" collapsed="false">
      <c r="A1355" s="23" t="s">
        <v>5553</v>
      </c>
      <c r="B1355" s="23" t="s">
        <v>5554</v>
      </c>
      <c r="C1355" s="40" t="s">
        <v>177</v>
      </c>
      <c r="D1355" s="23" t="s">
        <v>82</v>
      </c>
      <c r="E1355" s="23" t="s">
        <v>5555</v>
      </c>
      <c r="F1355" s="23" t="s">
        <v>5556</v>
      </c>
      <c r="G1355" s="23" t="n">
        <v>51</v>
      </c>
      <c r="H1355" s="23" t="n">
        <v>750</v>
      </c>
      <c r="I1355" s="41" t="s">
        <v>188</v>
      </c>
      <c r="J1355" s="23" t="s">
        <v>5109</v>
      </c>
      <c r="K1355" s="23" t="n">
        <v>0</v>
      </c>
      <c r="L1355" s="23" t="n">
        <v>0</v>
      </c>
      <c r="M1355" s="23" t="n">
        <v>0</v>
      </c>
      <c r="N1355" s="23" t="n">
        <v>0</v>
      </c>
      <c r="O1355" s="23" t="n">
        <f aca="false">K1355+L1355</f>
        <v>0</v>
      </c>
      <c r="P1355" s="23" t="n">
        <f aca="false">K1355+L1355+M1355+N1355</f>
        <v>0</v>
      </c>
      <c r="Q1355" s="23" t="n">
        <v>0</v>
      </c>
      <c r="R1355" s="23" t="n">
        <v>816</v>
      </c>
      <c r="S1355" s="23" t="n">
        <v>666</v>
      </c>
      <c r="T1355" s="23" t="n">
        <v>283</v>
      </c>
      <c r="U1355" s="42" t="n">
        <f aca="false">IF(I1355="delivery",O1355-SUM(Q1355+R1355),IF(I1355="PO",P1355-SUM(Q1355:R1355)))</f>
        <v>-816</v>
      </c>
      <c r="V1355" s="43" t="n">
        <v>0.495</v>
      </c>
      <c r="W1355" s="43"/>
      <c r="X1355" s="43" t="n">
        <f aca="false">W1355-V1355</f>
        <v>-0.495</v>
      </c>
      <c r="Z1355" s="44"/>
      <c r="AA1355" s="44"/>
      <c r="AM1355" s="23" t="str">
        <f aca="false">D1355</f>
        <v>Arista</v>
      </c>
      <c r="AN1355" s="23" t="s">
        <v>1432</v>
      </c>
      <c r="AT1355" s="44"/>
      <c r="AU1355" s="44"/>
      <c r="BD1355" s="23" t="s">
        <v>182</v>
      </c>
      <c r="BE1355" s="1" t="s">
        <v>183</v>
      </c>
    </row>
    <row r="1356" customFormat="false" ht="15" hidden="false" customHeight="true" outlineLevel="0" collapsed="false">
      <c r="A1356" s="23" t="s">
        <v>5557</v>
      </c>
      <c r="B1356" s="23" t="s">
        <v>5558</v>
      </c>
      <c r="C1356" s="40" t="s">
        <v>177</v>
      </c>
      <c r="D1356" s="23" t="s">
        <v>82</v>
      </c>
      <c r="E1356" s="23" t="s">
        <v>5559</v>
      </c>
      <c r="F1356" s="23" t="s">
        <v>5560</v>
      </c>
      <c r="G1356" s="23" t="n">
        <v>55</v>
      </c>
      <c r="H1356" s="23" t="n">
        <v>1</v>
      </c>
      <c r="I1356" s="41" t="s">
        <v>188</v>
      </c>
      <c r="K1356" s="23" t="n">
        <v>0</v>
      </c>
      <c r="L1356" s="23" t="n">
        <v>0</v>
      </c>
      <c r="M1356" s="23" t="n">
        <v>0</v>
      </c>
      <c r="N1356" s="23" t="n">
        <v>0</v>
      </c>
      <c r="O1356" s="23" t="n">
        <f aca="false">K1356+L1356</f>
        <v>0</v>
      </c>
      <c r="P1356" s="23" t="n">
        <f aca="false">K1356+L1356+M1356+N1356</f>
        <v>0</v>
      </c>
      <c r="Q1356" s="23" t="n">
        <v>0</v>
      </c>
      <c r="R1356" s="23" t="n">
        <v>0</v>
      </c>
      <c r="S1356" s="23" t="n">
        <v>0</v>
      </c>
      <c r="T1356" s="23" t="n">
        <v>0</v>
      </c>
      <c r="U1356" s="42" t="n">
        <f aca="false">IF(I1356="delivery",O1356-SUM(Q1356+R1356),IF(I1356="PO",P1356-SUM(Q1356:R1356)))</f>
        <v>0</v>
      </c>
      <c r="V1356" s="43" t="n">
        <v>1E-005</v>
      </c>
      <c r="W1356" s="43"/>
      <c r="X1356" s="43" t="n">
        <f aca="false">W1356-V1356</f>
        <v>-1E-005</v>
      </c>
      <c r="Z1356" s="44"/>
      <c r="AA1356" s="44"/>
      <c r="AM1356" s="23" t="str">
        <f aca="false">D1356</f>
        <v>Arista</v>
      </c>
      <c r="AN1356" s="23" t="s">
        <v>1432</v>
      </c>
      <c r="AT1356" s="44"/>
      <c r="AU1356" s="44"/>
      <c r="BD1356" s="23" t="s">
        <v>714</v>
      </c>
      <c r="BE1356" s="1" t="s">
        <v>183</v>
      </c>
    </row>
    <row r="1357" customFormat="false" ht="15" hidden="false" customHeight="true" outlineLevel="0" collapsed="false">
      <c r="A1357" s="23" t="s">
        <v>5561</v>
      </c>
      <c r="B1357" s="23" t="s">
        <v>5562</v>
      </c>
      <c r="C1357" s="40" t="s">
        <v>177</v>
      </c>
      <c r="D1357" s="23" t="s">
        <v>82</v>
      </c>
      <c r="E1357" s="23" t="s">
        <v>5563</v>
      </c>
      <c r="F1357" s="23" t="s">
        <v>5564</v>
      </c>
      <c r="G1357" s="23" t="n">
        <v>55</v>
      </c>
      <c r="H1357" s="23" t="n">
        <v>1</v>
      </c>
      <c r="I1357" s="41" t="s">
        <v>180</v>
      </c>
      <c r="K1357" s="23" t="n">
        <v>0</v>
      </c>
      <c r="L1357" s="23" t="n">
        <v>0</v>
      </c>
      <c r="M1357" s="23" t="n">
        <v>0</v>
      </c>
      <c r="N1357" s="23" t="n">
        <v>0</v>
      </c>
      <c r="O1357" s="23" t="n">
        <f aca="false">K1357+L1357</f>
        <v>0</v>
      </c>
      <c r="P1357" s="23" t="n">
        <f aca="false">K1357+L1357+M1357+N1357</f>
        <v>0</v>
      </c>
      <c r="Q1357" s="23" t="n">
        <v>0</v>
      </c>
      <c r="R1357" s="23" t="n">
        <v>180</v>
      </c>
      <c r="S1357" s="23" t="n">
        <v>300</v>
      </c>
      <c r="T1357" s="23" t="n">
        <v>0</v>
      </c>
      <c r="U1357" s="42" t="n">
        <f aca="false">IF(I1357="delivery",O1357-SUM(Q1357+R1357),IF(I1357="PO",P1357-SUM(Q1357:R1357)))</f>
        <v>-180</v>
      </c>
      <c r="V1357" s="45" t="n">
        <v>6.25</v>
      </c>
      <c r="W1357" s="45"/>
      <c r="X1357" s="43" t="n">
        <f aca="false">W1357-V1357</f>
        <v>-6.25</v>
      </c>
      <c r="Z1357" s="44"/>
      <c r="AA1357" s="44"/>
      <c r="AM1357" s="23" t="str">
        <f aca="false">D1357</f>
        <v>Arista</v>
      </c>
      <c r="AN1357" s="23" t="s">
        <v>1432</v>
      </c>
      <c r="AT1357" s="44"/>
      <c r="AU1357" s="44"/>
      <c r="BD1357" s="23" t="s">
        <v>719</v>
      </c>
      <c r="BE1357" s="1" t="s">
        <v>183</v>
      </c>
    </row>
    <row r="1358" customFormat="false" ht="15" hidden="false" customHeight="true" outlineLevel="0" collapsed="false">
      <c r="A1358" s="23" t="s">
        <v>5565</v>
      </c>
      <c r="B1358" s="23" t="s">
        <v>5566</v>
      </c>
      <c r="C1358" s="40" t="s">
        <v>177</v>
      </c>
      <c r="D1358" s="23" t="s">
        <v>82</v>
      </c>
      <c r="E1358" s="23" t="s">
        <v>5567</v>
      </c>
      <c r="F1358" s="23" t="s">
        <v>5568</v>
      </c>
      <c r="G1358" s="23" t="n">
        <v>55</v>
      </c>
      <c r="H1358" s="23" t="n">
        <v>1</v>
      </c>
      <c r="I1358" s="41" t="s">
        <v>188</v>
      </c>
      <c r="K1358" s="23" t="n">
        <v>0</v>
      </c>
      <c r="L1358" s="23" t="n">
        <v>0</v>
      </c>
      <c r="M1358" s="23" t="n">
        <v>0</v>
      </c>
      <c r="N1358" s="23" t="n">
        <v>0</v>
      </c>
      <c r="O1358" s="23" t="n">
        <f aca="false">K1358+L1358</f>
        <v>0</v>
      </c>
      <c r="P1358" s="23" t="n">
        <f aca="false">K1358+L1358+M1358+N1358</f>
        <v>0</v>
      </c>
      <c r="Q1358" s="23" t="n">
        <v>0</v>
      </c>
      <c r="R1358" s="23" t="n">
        <v>2664</v>
      </c>
      <c r="S1358" s="23" t="n">
        <v>0</v>
      </c>
      <c r="T1358" s="23" t="n">
        <v>0</v>
      </c>
      <c r="U1358" s="42" t="n">
        <f aca="false">IF(I1358="delivery",O1358-SUM(Q1358+R1358),IF(I1358="PO",P1358-SUM(Q1358:R1358)))</f>
        <v>-2664</v>
      </c>
      <c r="V1358" s="45" t="n">
        <v>3.68</v>
      </c>
      <c r="W1358" s="45"/>
      <c r="X1358" s="43" t="n">
        <f aca="false">W1358-V1358</f>
        <v>-3.68</v>
      </c>
      <c r="Z1358" s="44"/>
      <c r="AA1358" s="44"/>
      <c r="AM1358" s="23" t="str">
        <f aca="false">D1358</f>
        <v>Arista</v>
      </c>
      <c r="AN1358" s="23" t="s">
        <v>1432</v>
      </c>
      <c r="AT1358" s="44"/>
      <c r="AU1358" s="44"/>
      <c r="BD1358" s="23" t="s">
        <v>719</v>
      </c>
      <c r="BE1358" s="1" t="s">
        <v>183</v>
      </c>
    </row>
    <row r="1359" customFormat="false" ht="15" hidden="false" customHeight="true" outlineLevel="0" collapsed="false">
      <c r="A1359" s="23" t="s">
        <v>5569</v>
      </c>
      <c r="B1359" s="23" t="s">
        <v>5570</v>
      </c>
      <c r="C1359" s="40" t="s">
        <v>177</v>
      </c>
      <c r="D1359" s="23" t="s">
        <v>82</v>
      </c>
      <c r="E1359" s="23" t="s">
        <v>5571</v>
      </c>
      <c r="F1359" s="23" t="s">
        <v>5572</v>
      </c>
      <c r="G1359" s="23" t="n">
        <v>55</v>
      </c>
      <c r="H1359" s="23" t="n">
        <v>1</v>
      </c>
      <c r="I1359" s="41" t="s">
        <v>188</v>
      </c>
      <c r="K1359" s="23" t="n">
        <v>0</v>
      </c>
      <c r="L1359" s="23" t="n">
        <v>0</v>
      </c>
      <c r="M1359" s="23" t="n">
        <v>0</v>
      </c>
      <c r="N1359" s="23" t="n">
        <v>0</v>
      </c>
      <c r="O1359" s="23" t="n">
        <f aca="false">K1359+L1359</f>
        <v>0</v>
      </c>
      <c r="P1359" s="23" t="n">
        <f aca="false">K1359+L1359+M1359+N1359</f>
        <v>0</v>
      </c>
      <c r="Q1359" s="23" t="n">
        <v>0</v>
      </c>
      <c r="R1359" s="23" t="n">
        <v>0</v>
      </c>
      <c r="S1359" s="23" t="n">
        <v>0</v>
      </c>
      <c r="T1359" s="23" t="n">
        <v>0</v>
      </c>
      <c r="U1359" s="42" t="n">
        <f aca="false">IF(I1359="delivery",O1359-SUM(Q1359+R1359),IF(I1359="PO",P1359-SUM(Q1359:R1359)))</f>
        <v>0</v>
      </c>
      <c r="V1359" s="43" t="n">
        <v>1E-005</v>
      </c>
      <c r="W1359" s="43"/>
      <c r="X1359" s="43" t="n">
        <f aca="false">W1359-V1359</f>
        <v>-1E-005</v>
      </c>
      <c r="Z1359" s="44"/>
      <c r="AA1359" s="44"/>
      <c r="AM1359" s="23" t="str">
        <f aca="false">D1359</f>
        <v>Arista</v>
      </c>
      <c r="AN1359" s="23" t="s">
        <v>1432</v>
      </c>
      <c r="AT1359" s="44"/>
      <c r="AU1359" s="44"/>
      <c r="BD1359" s="23" t="s">
        <v>714</v>
      </c>
      <c r="BE1359" s="1" t="s">
        <v>183</v>
      </c>
    </row>
    <row r="1360" customFormat="false" ht="15" hidden="false" customHeight="true" outlineLevel="0" collapsed="false">
      <c r="A1360" s="23" t="s">
        <v>5573</v>
      </c>
      <c r="B1360" s="23" t="s">
        <v>5574</v>
      </c>
      <c r="C1360" s="40" t="s">
        <v>177</v>
      </c>
      <c r="D1360" s="23" t="s">
        <v>1471</v>
      </c>
      <c r="E1360" s="23" t="s">
        <v>5575</v>
      </c>
      <c r="F1360" s="23" t="s">
        <v>5576</v>
      </c>
      <c r="G1360" s="23" t="n">
        <v>33</v>
      </c>
      <c r="H1360" s="23" t="n">
        <v>3000</v>
      </c>
      <c r="I1360" s="41" t="s">
        <v>180</v>
      </c>
      <c r="K1360" s="23" t="n">
        <v>0</v>
      </c>
      <c r="L1360" s="23" t="n">
        <v>42598</v>
      </c>
      <c r="M1360" s="23" t="n">
        <v>0</v>
      </c>
      <c r="N1360" s="23" t="n">
        <v>0</v>
      </c>
      <c r="O1360" s="23" t="n">
        <f aca="false">K1360+L1360</f>
        <v>42598</v>
      </c>
      <c r="P1360" s="23" t="n">
        <f aca="false">K1360+L1360+M1360+N1360</f>
        <v>42598</v>
      </c>
      <c r="Q1360" s="23" t="n">
        <v>38803</v>
      </c>
      <c r="R1360" s="23" t="n">
        <v>34504</v>
      </c>
      <c r="S1360" s="23" t="n">
        <v>39946</v>
      </c>
      <c r="T1360" s="23" t="n">
        <v>13931</v>
      </c>
      <c r="U1360" s="42" t="n">
        <f aca="false">IF(I1360="delivery",O1360-SUM(Q1360+R1360),IF(I1360="PO",P1360-SUM(Q1360:R1360)))</f>
        <v>-30709</v>
      </c>
      <c r="V1360" s="43" t="n">
        <v>0.0515</v>
      </c>
      <c r="W1360" s="43"/>
      <c r="X1360" s="43" t="n">
        <f aca="false">W1360-V1360</f>
        <v>-0.0515</v>
      </c>
      <c r="Y1360" s="23" t="n">
        <v>0.0471</v>
      </c>
      <c r="Z1360" s="44"/>
      <c r="AA1360" s="44"/>
      <c r="AM1360" s="23" t="str">
        <f aca="false">D1360</f>
        <v>Sanmina</v>
      </c>
      <c r="AN1360" s="23" t="s">
        <v>3124</v>
      </c>
      <c r="AT1360" s="44"/>
      <c r="AU1360" s="44"/>
      <c r="BD1360" s="23" t="s">
        <v>182</v>
      </c>
      <c r="BE1360" s="1" t="s">
        <v>183</v>
      </c>
    </row>
    <row r="1361" customFormat="false" ht="15" hidden="false" customHeight="true" outlineLevel="0" collapsed="false">
      <c r="A1361" s="23" t="s">
        <v>5577</v>
      </c>
      <c r="B1361" s="23" t="s">
        <v>5578</v>
      </c>
      <c r="C1361" s="40" t="s">
        <v>177</v>
      </c>
      <c r="D1361" s="23" t="s">
        <v>1471</v>
      </c>
      <c r="E1361" s="23" t="s">
        <v>5579</v>
      </c>
      <c r="F1361" s="23" t="s">
        <v>5580</v>
      </c>
      <c r="G1361" s="23" t="n">
        <v>53</v>
      </c>
      <c r="H1361" s="23" t="n">
        <v>2000</v>
      </c>
      <c r="I1361" s="41" t="s">
        <v>188</v>
      </c>
      <c r="K1361" s="23" t="n">
        <v>0</v>
      </c>
      <c r="L1361" s="23" t="n">
        <v>84282</v>
      </c>
      <c r="M1361" s="23" t="n">
        <v>108000</v>
      </c>
      <c r="N1361" s="23" t="n">
        <v>0</v>
      </c>
      <c r="O1361" s="23" t="n">
        <f aca="false">K1361+L1361</f>
        <v>84282</v>
      </c>
      <c r="P1361" s="23" t="n">
        <f aca="false">K1361+L1361+M1361+N1361</f>
        <v>192282</v>
      </c>
      <c r="Q1361" s="23" t="n">
        <v>245805</v>
      </c>
      <c r="R1361" s="23" t="n">
        <v>234076</v>
      </c>
      <c r="S1361" s="23" t="n">
        <v>260007</v>
      </c>
      <c r="T1361" s="23" t="n">
        <v>89836</v>
      </c>
      <c r="U1361" s="42" t="n">
        <f aca="false">IF(I1361="delivery",O1361-SUM(Q1361+R1361),IF(I1361="PO",P1361-SUM(Q1361:R1361)))</f>
        <v>-287599</v>
      </c>
      <c r="V1361" s="43" t="n">
        <v>0.0418</v>
      </c>
      <c r="W1361" s="43"/>
      <c r="X1361" s="43" t="n">
        <f aca="false">W1361-V1361</f>
        <v>-0.0418</v>
      </c>
      <c r="Z1361" s="44"/>
      <c r="AA1361" s="44"/>
      <c r="AM1361" s="23" t="str">
        <f aca="false">D1361</f>
        <v>Sanmina</v>
      </c>
      <c r="AN1361" s="23" t="s">
        <v>3124</v>
      </c>
      <c r="AT1361" s="44"/>
      <c r="AU1361" s="44"/>
      <c r="BD1361" s="23" t="s">
        <v>182</v>
      </c>
      <c r="BE1361" s="1" t="s">
        <v>183</v>
      </c>
    </row>
    <row r="1362" customFormat="false" ht="15" hidden="false" customHeight="true" outlineLevel="0" collapsed="false">
      <c r="A1362" s="23" t="s">
        <v>5581</v>
      </c>
      <c r="B1362" s="23" t="s">
        <v>5582</v>
      </c>
      <c r="C1362" s="40" t="s">
        <v>177</v>
      </c>
      <c r="D1362" s="23" t="s">
        <v>1471</v>
      </c>
      <c r="E1362" s="23" t="s">
        <v>5583</v>
      </c>
      <c r="F1362" s="23" t="s">
        <v>5584</v>
      </c>
      <c r="G1362" s="23" t="n">
        <v>23</v>
      </c>
      <c r="H1362" s="23" t="n">
        <v>2000</v>
      </c>
      <c r="I1362" s="41" t="s">
        <v>188</v>
      </c>
      <c r="K1362" s="23" t="n">
        <v>0</v>
      </c>
      <c r="L1362" s="23" t="n">
        <v>7552</v>
      </c>
      <c r="M1362" s="23" t="n">
        <v>0</v>
      </c>
      <c r="N1362" s="23" t="n">
        <v>0</v>
      </c>
      <c r="O1362" s="23" t="n">
        <f aca="false">K1362+L1362</f>
        <v>7552</v>
      </c>
      <c r="P1362" s="23" t="n">
        <f aca="false">K1362+L1362+M1362+N1362</f>
        <v>7552</v>
      </c>
      <c r="Q1362" s="23" t="n">
        <v>1180</v>
      </c>
      <c r="R1362" s="23" t="n">
        <v>1061</v>
      </c>
      <c r="S1362" s="23" t="n">
        <v>1084</v>
      </c>
      <c r="T1362" s="23" t="n">
        <v>2084</v>
      </c>
      <c r="U1362" s="42" t="n">
        <f aca="false">IF(I1362="delivery",O1362-SUM(Q1362+R1362),IF(I1362="PO",P1362-SUM(Q1362:R1362)))</f>
        <v>5311</v>
      </c>
      <c r="V1362" s="43" t="n">
        <v>0.031</v>
      </c>
      <c r="W1362" s="43"/>
      <c r="X1362" s="43" t="n">
        <f aca="false">W1362-V1362</f>
        <v>-0.031</v>
      </c>
      <c r="Y1362" s="23" t="n">
        <v>0.02925</v>
      </c>
      <c r="Z1362" s="44"/>
      <c r="AA1362" s="44"/>
      <c r="AM1362" s="23" t="str">
        <f aca="false">D1362</f>
        <v>Sanmina</v>
      </c>
      <c r="AN1362" s="23" t="s">
        <v>3124</v>
      </c>
      <c r="AT1362" s="44"/>
      <c r="AU1362" s="44"/>
      <c r="BD1362" s="23" t="s">
        <v>182</v>
      </c>
      <c r="BE1362" s="1" t="s">
        <v>183</v>
      </c>
    </row>
    <row r="1363" customFormat="false" ht="15" hidden="false" customHeight="true" outlineLevel="0" collapsed="false">
      <c r="A1363" s="23" t="s">
        <v>5585</v>
      </c>
      <c r="B1363" s="23" t="s">
        <v>5586</v>
      </c>
      <c r="C1363" s="40" t="s">
        <v>177</v>
      </c>
      <c r="D1363" s="23" t="s">
        <v>1471</v>
      </c>
      <c r="E1363" s="23" t="s">
        <v>5587</v>
      </c>
      <c r="F1363" s="23" t="s">
        <v>5588</v>
      </c>
      <c r="G1363" s="23" t="n">
        <v>43</v>
      </c>
      <c r="H1363" s="23" t="n">
        <v>2000</v>
      </c>
      <c r="I1363" s="41" t="s">
        <v>188</v>
      </c>
      <c r="K1363" s="23" t="n">
        <v>0</v>
      </c>
      <c r="L1363" s="23" t="n">
        <v>377389</v>
      </c>
      <c r="M1363" s="23" t="n">
        <v>440000</v>
      </c>
      <c r="N1363" s="23" t="n">
        <v>0</v>
      </c>
      <c r="O1363" s="23" t="n">
        <f aca="false">K1363+L1363</f>
        <v>377389</v>
      </c>
      <c r="P1363" s="23" t="n">
        <f aca="false">K1363+L1363+M1363+N1363</f>
        <v>817389</v>
      </c>
      <c r="Q1363" s="23" t="n">
        <v>1191324</v>
      </c>
      <c r="R1363" s="23" t="n">
        <v>914205</v>
      </c>
      <c r="S1363" s="23" t="n">
        <v>834139</v>
      </c>
      <c r="T1363" s="23" t="n">
        <v>288399</v>
      </c>
      <c r="U1363" s="42" t="n">
        <f aca="false">IF(I1363="delivery",O1363-SUM(Q1363+R1363),IF(I1363="PO",P1363-SUM(Q1363:R1363)))</f>
        <v>-1288140</v>
      </c>
      <c r="V1363" s="43" t="n">
        <v>0.075</v>
      </c>
      <c r="W1363" s="43"/>
      <c r="X1363" s="43" t="n">
        <f aca="false">W1363-V1363</f>
        <v>-0.075</v>
      </c>
      <c r="Y1363" s="23" t="n">
        <v>0.07475</v>
      </c>
      <c r="Z1363" s="44"/>
      <c r="AA1363" s="44"/>
      <c r="AM1363" s="23" t="str">
        <f aca="false">D1363</f>
        <v>Sanmina</v>
      </c>
      <c r="AN1363" s="23" t="s">
        <v>3124</v>
      </c>
      <c r="AT1363" s="44"/>
      <c r="AU1363" s="44"/>
      <c r="BD1363" s="23" t="s">
        <v>182</v>
      </c>
      <c r="BE1363" s="1" t="s">
        <v>183</v>
      </c>
    </row>
    <row r="1364" customFormat="false" ht="15" hidden="false" customHeight="true" outlineLevel="0" collapsed="false">
      <c r="A1364" s="23" t="s">
        <v>5589</v>
      </c>
      <c r="B1364" s="23" t="s">
        <v>5590</v>
      </c>
      <c r="C1364" s="40" t="s">
        <v>177</v>
      </c>
      <c r="D1364" s="23" t="s">
        <v>1471</v>
      </c>
      <c r="E1364" s="23" t="s">
        <v>5591</v>
      </c>
      <c r="F1364" s="23" t="s">
        <v>5592</v>
      </c>
      <c r="G1364" s="23" t="n">
        <v>273</v>
      </c>
      <c r="H1364" s="23" t="n">
        <v>3000</v>
      </c>
      <c r="I1364" s="41" t="s">
        <v>180</v>
      </c>
      <c r="K1364" s="23" t="n">
        <v>0</v>
      </c>
      <c r="L1364" s="23" t="n">
        <v>12436</v>
      </c>
      <c r="M1364" s="23" t="n">
        <v>54000</v>
      </c>
      <c r="N1364" s="23" t="n">
        <v>0</v>
      </c>
      <c r="O1364" s="23" t="n">
        <f aca="false">K1364+L1364</f>
        <v>12436</v>
      </c>
      <c r="P1364" s="23" t="n">
        <f aca="false">K1364+L1364+M1364+N1364</f>
        <v>66436</v>
      </c>
      <c r="Q1364" s="23" t="n">
        <v>20865</v>
      </c>
      <c r="R1364" s="23" t="n">
        <v>17473</v>
      </c>
      <c r="S1364" s="23" t="n">
        <v>18952</v>
      </c>
      <c r="T1364" s="23" t="n">
        <v>4220</v>
      </c>
      <c r="U1364" s="42" t="n">
        <f aca="false">IF(I1364="delivery",O1364-SUM(Q1364+R1364),IF(I1364="PO",P1364-SUM(Q1364:R1364)))</f>
        <v>-25902</v>
      </c>
      <c r="V1364" s="43" t="n">
        <v>0.0095</v>
      </c>
      <c r="W1364" s="43"/>
      <c r="X1364" s="43" t="n">
        <f aca="false">W1364-V1364</f>
        <v>-0.0095</v>
      </c>
      <c r="Z1364" s="44"/>
      <c r="AA1364" s="44"/>
      <c r="AM1364" s="23" t="str">
        <f aca="false">D1364</f>
        <v>Sanmina</v>
      </c>
      <c r="AN1364" s="23" t="s">
        <v>3124</v>
      </c>
      <c r="AT1364" s="44"/>
      <c r="AU1364" s="44"/>
      <c r="BD1364" s="23" t="s">
        <v>182</v>
      </c>
      <c r="BE1364" s="1" t="s">
        <v>183</v>
      </c>
    </row>
    <row r="1365" customFormat="false" ht="15" hidden="false" customHeight="true" outlineLevel="0" collapsed="false">
      <c r="A1365" s="23" t="s">
        <v>5593</v>
      </c>
      <c r="B1365" s="23" t="s">
        <v>5594</v>
      </c>
      <c r="C1365" s="40" t="s">
        <v>177</v>
      </c>
      <c r="D1365" s="23" t="s">
        <v>1471</v>
      </c>
      <c r="E1365" s="23" t="s">
        <v>5595</v>
      </c>
      <c r="F1365" s="23" t="s">
        <v>5596</v>
      </c>
      <c r="G1365" s="23" t="n">
        <v>33</v>
      </c>
      <c r="H1365" s="23" t="n">
        <v>6000</v>
      </c>
      <c r="I1365" s="41" t="s">
        <v>188</v>
      </c>
      <c r="K1365" s="23" t="n">
        <v>0</v>
      </c>
      <c r="L1365" s="23" t="n">
        <v>0</v>
      </c>
      <c r="M1365" s="23" t="n">
        <v>0</v>
      </c>
      <c r="N1365" s="23" t="n">
        <v>0</v>
      </c>
      <c r="O1365" s="23" t="n">
        <f aca="false">K1365+L1365</f>
        <v>0</v>
      </c>
      <c r="P1365" s="23" t="n">
        <f aca="false">K1365+L1365+M1365+N1365</f>
        <v>0</v>
      </c>
      <c r="Q1365" s="23" t="n">
        <v>720</v>
      </c>
      <c r="R1365" s="23" t="n">
        <v>768</v>
      </c>
      <c r="S1365" s="23" t="n">
        <v>768</v>
      </c>
      <c r="T1365" s="23" t="n">
        <v>256</v>
      </c>
      <c r="U1365" s="42" t="n">
        <f aca="false">IF(I1365="delivery",O1365-SUM(Q1365+R1365),IF(I1365="PO",P1365-SUM(Q1365:R1365)))</f>
        <v>-1488</v>
      </c>
      <c r="V1365" s="43" t="n">
        <v>0.28</v>
      </c>
      <c r="W1365" s="43"/>
      <c r="X1365" s="43" t="n">
        <f aca="false">W1365-V1365</f>
        <v>-0.28</v>
      </c>
      <c r="Z1365" s="44"/>
      <c r="AA1365" s="44"/>
      <c r="AM1365" s="23" t="str">
        <f aca="false">D1365</f>
        <v>Sanmina</v>
      </c>
      <c r="AN1365" s="23" t="s">
        <v>3124</v>
      </c>
      <c r="AT1365" s="44"/>
      <c r="AU1365" s="44"/>
      <c r="BD1365" s="23" t="s">
        <v>182</v>
      </c>
      <c r="BE1365" s="1" t="s">
        <v>183</v>
      </c>
    </row>
    <row r="1366" customFormat="false" ht="15" hidden="false" customHeight="true" outlineLevel="0" collapsed="false">
      <c r="A1366" s="23" t="s">
        <v>5597</v>
      </c>
      <c r="B1366" s="23" t="s">
        <v>5598</v>
      </c>
      <c r="C1366" s="40" t="s">
        <v>177</v>
      </c>
      <c r="D1366" s="23" t="s">
        <v>1471</v>
      </c>
      <c r="E1366" s="23" t="s">
        <v>5599</v>
      </c>
      <c r="F1366" s="23" t="s">
        <v>5600</v>
      </c>
      <c r="G1366" s="23" t="n">
        <v>193</v>
      </c>
      <c r="H1366" s="23" t="n">
        <v>12000</v>
      </c>
      <c r="I1366" s="41" t="s">
        <v>180</v>
      </c>
      <c r="K1366" s="23" t="n">
        <v>0</v>
      </c>
      <c r="L1366" s="23" t="n">
        <v>12000</v>
      </c>
      <c r="M1366" s="23" t="n">
        <v>0</v>
      </c>
      <c r="N1366" s="23" t="n">
        <v>0</v>
      </c>
      <c r="O1366" s="23" t="n">
        <f aca="false">K1366+L1366</f>
        <v>12000</v>
      </c>
      <c r="P1366" s="23" t="n">
        <f aca="false">K1366+L1366+M1366+N1366</f>
        <v>12000</v>
      </c>
      <c r="Q1366" s="23" t="n">
        <v>720</v>
      </c>
      <c r="R1366" s="23" t="n">
        <v>768</v>
      </c>
      <c r="S1366" s="23" t="n">
        <v>768</v>
      </c>
      <c r="T1366" s="23" t="n">
        <v>256</v>
      </c>
      <c r="U1366" s="42" t="n">
        <f aca="false">IF(I1366="delivery",O1366-SUM(Q1366+R1366),IF(I1366="PO",P1366-SUM(Q1366:R1366)))</f>
        <v>10512</v>
      </c>
      <c r="V1366" s="43" t="n">
        <v>0.018</v>
      </c>
      <c r="W1366" s="43"/>
      <c r="X1366" s="43" t="n">
        <f aca="false">W1366-V1366</f>
        <v>-0.018</v>
      </c>
      <c r="Y1366" s="23" t="n">
        <v>0.018</v>
      </c>
      <c r="Z1366" s="44"/>
      <c r="AA1366" s="44"/>
      <c r="AM1366" s="23" t="str">
        <f aca="false">D1366</f>
        <v>Sanmina</v>
      </c>
      <c r="AN1366" s="23" t="s">
        <v>3124</v>
      </c>
      <c r="AT1366" s="44"/>
      <c r="AU1366" s="44"/>
      <c r="BD1366" s="23" t="s">
        <v>182</v>
      </c>
      <c r="BE1366" s="1" t="s">
        <v>183</v>
      </c>
    </row>
    <row r="1367" customFormat="false" ht="15" hidden="false" customHeight="true" outlineLevel="0" collapsed="false">
      <c r="A1367" s="23" t="s">
        <v>5601</v>
      </c>
      <c r="B1367" s="23" t="s">
        <v>5602</v>
      </c>
      <c r="C1367" s="40" t="s">
        <v>177</v>
      </c>
      <c r="D1367" s="23" t="s">
        <v>1471</v>
      </c>
      <c r="E1367" s="23" t="s">
        <v>5603</v>
      </c>
      <c r="F1367" s="23" t="s">
        <v>5604</v>
      </c>
      <c r="G1367" s="23" t="n">
        <v>73</v>
      </c>
      <c r="H1367" s="23" t="n">
        <v>3000</v>
      </c>
      <c r="I1367" s="41" t="s">
        <v>180</v>
      </c>
      <c r="K1367" s="23" t="n">
        <v>0</v>
      </c>
      <c r="L1367" s="23" t="n">
        <v>716</v>
      </c>
      <c r="M1367" s="23" t="n">
        <v>0</v>
      </c>
      <c r="N1367" s="23" t="n">
        <v>0</v>
      </c>
      <c r="O1367" s="23" t="n">
        <f aca="false">K1367+L1367</f>
        <v>716</v>
      </c>
      <c r="P1367" s="23" t="n">
        <f aca="false">K1367+L1367+M1367+N1367</f>
        <v>716</v>
      </c>
      <c r="Q1367" s="23" t="n">
        <v>180</v>
      </c>
      <c r="R1367" s="23" t="n">
        <v>192</v>
      </c>
      <c r="S1367" s="23" t="n">
        <v>192</v>
      </c>
      <c r="T1367" s="23" t="n">
        <v>64</v>
      </c>
      <c r="U1367" s="42" t="n">
        <f aca="false">IF(I1367="delivery",O1367-SUM(Q1367+R1367),IF(I1367="PO",P1367-SUM(Q1367:R1367)))</f>
        <v>344</v>
      </c>
      <c r="V1367" s="43" t="n">
        <v>0.02</v>
      </c>
      <c r="W1367" s="43"/>
      <c r="X1367" s="43" t="n">
        <f aca="false">W1367-V1367</f>
        <v>-0.02</v>
      </c>
      <c r="Y1367" s="23" t="n">
        <v>0.043</v>
      </c>
      <c r="Z1367" s="44"/>
      <c r="AA1367" s="44"/>
      <c r="AM1367" s="23" t="str">
        <f aca="false">D1367</f>
        <v>Sanmina</v>
      </c>
      <c r="AN1367" s="23" t="s">
        <v>3124</v>
      </c>
      <c r="AT1367" s="44"/>
      <c r="AU1367" s="44"/>
      <c r="BD1367" s="23" t="s">
        <v>182</v>
      </c>
      <c r="BE1367" s="1" t="s">
        <v>183</v>
      </c>
    </row>
    <row r="1368" customFormat="false" ht="15" hidden="false" customHeight="true" outlineLevel="0" collapsed="false">
      <c r="A1368" s="23" t="s">
        <v>5605</v>
      </c>
      <c r="B1368" s="23" t="s">
        <v>5606</v>
      </c>
      <c r="C1368" s="40" t="s">
        <v>177</v>
      </c>
      <c r="D1368" s="23" t="s">
        <v>1471</v>
      </c>
      <c r="E1368" s="23" t="s">
        <v>5607</v>
      </c>
      <c r="F1368" s="23" t="s">
        <v>5608</v>
      </c>
      <c r="G1368" s="23" t="n">
        <v>173</v>
      </c>
      <c r="H1368" s="23" t="n">
        <v>3000</v>
      </c>
      <c r="I1368" s="41" t="s">
        <v>180</v>
      </c>
      <c r="K1368" s="23" t="n">
        <v>0</v>
      </c>
      <c r="L1368" s="23" t="n">
        <v>0</v>
      </c>
      <c r="M1368" s="23" t="n">
        <v>3000</v>
      </c>
      <c r="N1368" s="23" t="n">
        <v>0</v>
      </c>
      <c r="O1368" s="23" t="n">
        <f aca="false">K1368+L1368</f>
        <v>0</v>
      </c>
      <c r="P1368" s="23" t="n">
        <f aca="false">K1368+L1368+M1368+N1368</f>
        <v>3000</v>
      </c>
      <c r="Q1368" s="23" t="n">
        <v>180</v>
      </c>
      <c r="R1368" s="23" t="n">
        <v>192</v>
      </c>
      <c r="S1368" s="23" t="n">
        <v>192</v>
      </c>
      <c r="T1368" s="23" t="n">
        <v>64</v>
      </c>
      <c r="U1368" s="42" t="n">
        <f aca="false">IF(I1368="delivery",O1368-SUM(Q1368+R1368),IF(I1368="PO",P1368-SUM(Q1368:R1368)))</f>
        <v>-372</v>
      </c>
      <c r="V1368" s="43" t="n">
        <v>0.108</v>
      </c>
      <c r="W1368" s="43"/>
      <c r="X1368" s="43" t="n">
        <f aca="false">W1368-V1368</f>
        <v>-0.108</v>
      </c>
      <c r="Z1368" s="44"/>
      <c r="AA1368" s="44"/>
      <c r="AM1368" s="23" t="str">
        <f aca="false">D1368</f>
        <v>Sanmina</v>
      </c>
      <c r="AN1368" s="23" t="s">
        <v>3124</v>
      </c>
      <c r="AT1368" s="44"/>
      <c r="AU1368" s="44"/>
      <c r="BD1368" s="23" t="s">
        <v>182</v>
      </c>
      <c r="BE1368" s="1" t="s">
        <v>183</v>
      </c>
    </row>
    <row r="1369" customFormat="false" ht="15" hidden="false" customHeight="true" outlineLevel="0" collapsed="false">
      <c r="A1369" s="23" t="s">
        <v>5609</v>
      </c>
      <c r="B1369" s="23" t="s">
        <v>5610</v>
      </c>
      <c r="C1369" s="40" t="s">
        <v>177</v>
      </c>
      <c r="D1369" s="23" t="s">
        <v>1471</v>
      </c>
      <c r="E1369" s="23" t="s">
        <v>5611</v>
      </c>
      <c r="F1369" s="23" t="s">
        <v>5612</v>
      </c>
      <c r="G1369" s="23" t="n">
        <v>83</v>
      </c>
      <c r="H1369" s="23" t="n">
        <v>9000</v>
      </c>
      <c r="I1369" s="41" t="s">
        <v>180</v>
      </c>
      <c r="K1369" s="23" t="n">
        <v>0</v>
      </c>
      <c r="L1369" s="23" t="n">
        <v>12277</v>
      </c>
      <c r="M1369" s="23" t="n">
        <v>0</v>
      </c>
      <c r="N1369" s="23" t="n">
        <v>0</v>
      </c>
      <c r="O1369" s="23" t="n">
        <f aca="false">K1369+L1369</f>
        <v>12277</v>
      </c>
      <c r="P1369" s="23" t="n">
        <f aca="false">K1369+L1369+M1369+N1369</f>
        <v>12277</v>
      </c>
      <c r="Q1369" s="23" t="n">
        <v>5943</v>
      </c>
      <c r="R1369" s="23" t="n">
        <v>7765</v>
      </c>
      <c r="S1369" s="23" t="n">
        <v>7476</v>
      </c>
      <c r="T1369" s="23" t="n">
        <v>2499</v>
      </c>
      <c r="U1369" s="42" t="n">
        <f aca="false">IF(I1369="delivery",O1369-SUM(Q1369+R1369),IF(I1369="PO",P1369-SUM(Q1369:R1369)))</f>
        <v>-1431</v>
      </c>
      <c r="V1369" s="43" t="n">
        <v>0.078</v>
      </c>
      <c r="W1369" s="43"/>
      <c r="X1369" s="43" t="n">
        <f aca="false">W1369-V1369</f>
        <v>-0.078</v>
      </c>
      <c r="Z1369" s="44"/>
      <c r="AA1369" s="44"/>
      <c r="AM1369" s="23" t="str">
        <f aca="false">D1369</f>
        <v>Sanmina</v>
      </c>
      <c r="AN1369" s="23" t="s">
        <v>3124</v>
      </c>
      <c r="AT1369" s="44"/>
      <c r="AU1369" s="44"/>
      <c r="BD1369" s="23" t="s">
        <v>182</v>
      </c>
      <c r="BE1369" s="1" t="s">
        <v>183</v>
      </c>
    </row>
    <row r="1370" customFormat="false" ht="15" hidden="false" customHeight="true" outlineLevel="0" collapsed="false">
      <c r="A1370" s="23" t="s">
        <v>5613</v>
      </c>
      <c r="B1370" s="23" t="s">
        <v>5614</v>
      </c>
      <c r="C1370" s="40" t="s">
        <v>177</v>
      </c>
      <c r="D1370" s="23" t="s">
        <v>1471</v>
      </c>
      <c r="E1370" s="23" t="s">
        <v>5615</v>
      </c>
      <c r="F1370" s="23" t="s">
        <v>5616</v>
      </c>
      <c r="G1370" s="23" t="n">
        <v>63</v>
      </c>
      <c r="H1370" s="23" t="n">
        <v>2000</v>
      </c>
      <c r="I1370" s="41" t="s">
        <v>188</v>
      </c>
      <c r="K1370" s="23" t="n">
        <v>0</v>
      </c>
      <c r="L1370" s="23" t="n">
        <v>72130</v>
      </c>
      <c r="M1370" s="23" t="n">
        <v>40000</v>
      </c>
      <c r="N1370" s="23" t="n">
        <v>0</v>
      </c>
      <c r="O1370" s="23" t="n">
        <f aca="false">K1370+L1370</f>
        <v>72130</v>
      </c>
      <c r="P1370" s="23" t="n">
        <f aca="false">K1370+L1370+M1370+N1370</f>
        <v>112130</v>
      </c>
      <c r="Q1370" s="23" t="n">
        <v>118409</v>
      </c>
      <c r="R1370" s="23" t="n">
        <v>93570</v>
      </c>
      <c r="S1370" s="23" t="n">
        <v>101160</v>
      </c>
      <c r="T1370" s="23" t="n">
        <v>25096</v>
      </c>
      <c r="U1370" s="42" t="n">
        <f aca="false">IF(I1370="delivery",O1370-SUM(Q1370+R1370),IF(I1370="PO",P1370-SUM(Q1370:R1370)))</f>
        <v>-99849</v>
      </c>
      <c r="V1370" s="43" t="n">
        <v>0.104</v>
      </c>
      <c r="W1370" s="43"/>
      <c r="X1370" s="43" t="n">
        <f aca="false">W1370-V1370</f>
        <v>-0.104</v>
      </c>
      <c r="Z1370" s="44"/>
      <c r="AA1370" s="44"/>
      <c r="AM1370" s="23" t="str">
        <f aca="false">D1370</f>
        <v>Sanmina</v>
      </c>
      <c r="AN1370" s="23" t="s">
        <v>3124</v>
      </c>
      <c r="AT1370" s="44"/>
      <c r="AU1370" s="44"/>
      <c r="BD1370" s="23" t="s">
        <v>182</v>
      </c>
      <c r="BE1370" s="1" t="s">
        <v>183</v>
      </c>
    </row>
    <row r="1371" customFormat="false" ht="15" hidden="false" customHeight="true" outlineLevel="0" collapsed="false">
      <c r="A1371" s="23" t="s">
        <v>5617</v>
      </c>
      <c r="B1371" s="23" t="s">
        <v>5618</v>
      </c>
      <c r="C1371" s="40" t="s">
        <v>177</v>
      </c>
      <c r="D1371" s="23" t="s">
        <v>1471</v>
      </c>
      <c r="E1371" s="23" t="s">
        <v>5619</v>
      </c>
      <c r="F1371" s="23" t="s">
        <v>5620</v>
      </c>
      <c r="G1371" s="23" t="n">
        <v>128</v>
      </c>
      <c r="H1371" s="23" t="n">
        <v>15000</v>
      </c>
      <c r="I1371" s="41" t="s">
        <v>180</v>
      </c>
      <c r="K1371" s="23" t="n">
        <v>0</v>
      </c>
      <c r="L1371" s="23" t="n">
        <v>15750</v>
      </c>
      <c r="M1371" s="23" t="n">
        <v>0</v>
      </c>
      <c r="N1371" s="23" t="n">
        <v>0</v>
      </c>
      <c r="O1371" s="23" t="n">
        <f aca="false">K1371+L1371</f>
        <v>15750</v>
      </c>
      <c r="P1371" s="23" t="n">
        <f aca="false">K1371+L1371+M1371+N1371</f>
        <v>15750</v>
      </c>
      <c r="Q1371" s="23" t="n">
        <v>4100</v>
      </c>
      <c r="R1371" s="23" t="n">
        <v>1785</v>
      </c>
      <c r="S1371" s="23" t="n">
        <v>2300</v>
      </c>
      <c r="T1371" s="23" t="n">
        <v>100</v>
      </c>
      <c r="U1371" s="42" t="n">
        <f aca="false">IF(I1371="delivery",O1371-SUM(Q1371+R1371),IF(I1371="PO",P1371-SUM(Q1371:R1371)))</f>
        <v>9865</v>
      </c>
      <c r="V1371" s="43" t="n">
        <v>0.024</v>
      </c>
      <c r="W1371" s="43"/>
      <c r="X1371" s="43" t="n">
        <f aca="false">W1371-V1371</f>
        <v>-0.024</v>
      </c>
      <c r="Z1371" s="44"/>
      <c r="AA1371" s="44"/>
      <c r="AM1371" s="23" t="str">
        <f aca="false">D1371</f>
        <v>Sanmina</v>
      </c>
      <c r="AN1371" s="23" t="s">
        <v>3124</v>
      </c>
      <c r="AT1371" s="44"/>
      <c r="AU1371" s="44"/>
      <c r="BD1371" s="23" t="s">
        <v>182</v>
      </c>
      <c r="BE1371" s="1" t="s">
        <v>183</v>
      </c>
    </row>
    <row r="1372" customFormat="false" ht="15" hidden="false" customHeight="true" outlineLevel="0" collapsed="false">
      <c r="A1372" s="23" t="s">
        <v>5621</v>
      </c>
      <c r="B1372" s="23" t="s">
        <v>5622</v>
      </c>
      <c r="C1372" s="40" t="s">
        <v>177</v>
      </c>
      <c r="D1372" s="23" t="s">
        <v>1471</v>
      </c>
      <c r="E1372" s="23" t="s">
        <v>5623</v>
      </c>
      <c r="F1372" s="23" t="s">
        <v>5624</v>
      </c>
      <c r="G1372" s="23" t="n">
        <v>273</v>
      </c>
      <c r="H1372" s="23" t="n">
        <v>3000</v>
      </c>
      <c r="I1372" s="41" t="s">
        <v>180</v>
      </c>
      <c r="K1372" s="23" t="n">
        <v>0</v>
      </c>
      <c r="L1372" s="23" t="n">
        <v>13980</v>
      </c>
      <c r="M1372" s="23" t="n">
        <v>15000</v>
      </c>
      <c r="N1372" s="23" t="n">
        <v>0</v>
      </c>
      <c r="O1372" s="23" t="n">
        <f aca="false">K1372+L1372</f>
        <v>13980</v>
      </c>
      <c r="P1372" s="23" t="n">
        <f aca="false">K1372+L1372+M1372+N1372</f>
        <v>28980</v>
      </c>
      <c r="Q1372" s="23" t="n">
        <v>12196</v>
      </c>
      <c r="R1372" s="23" t="n">
        <v>5842</v>
      </c>
      <c r="S1372" s="23" t="n">
        <v>8037</v>
      </c>
      <c r="T1372" s="23" t="n">
        <v>1182</v>
      </c>
      <c r="U1372" s="42" t="n">
        <f aca="false">IF(I1372="delivery",O1372-SUM(Q1372+R1372),IF(I1372="PO",P1372-SUM(Q1372:R1372)))</f>
        <v>-4058</v>
      </c>
      <c r="V1372" s="43" t="n">
        <v>0.0099</v>
      </c>
      <c r="W1372" s="43"/>
      <c r="X1372" s="43" t="n">
        <f aca="false">W1372-V1372</f>
        <v>-0.0099</v>
      </c>
      <c r="Y1372" s="23" t="n">
        <v>0.01113</v>
      </c>
      <c r="Z1372" s="44"/>
      <c r="AA1372" s="44"/>
      <c r="AM1372" s="23" t="str">
        <f aca="false">D1372</f>
        <v>Sanmina</v>
      </c>
      <c r="AN1372" s="23" t="s">
        <v>3124</v>
      </c>
      <c r="AT1372" s="44"/>
      <c r="AU1372" s="44"/>
      <c r="BD1372" s="23" t="s">
        <v>182</v>
      </c>
      <c r="BE1372" s="1" t="s">
        <v>183</v>
      </c>
    </row>
    <row r="1373" customFormat="false" ht="15" hidden="false" customHeight="true" outlineLevel="0" collapsed="false">
      <c r="A1373" s="23" t="s">
        <v>5625</v>
      </c>
      <c r="B1373" s="23" t="s">
        <v>5626</v>
      </c>
      <c r="C1373" s="40" t="s">
        <v>177</v>
      </c>
      <c r="D1373" s="23" t="s">
        <v>1471</v>
      </c>
      <c r="E1373" s="23" t="s">
        <v>5627</v>
      </c>
      <c r="F1373" s="23" t="s">
        <v>5628</v>
      </c>
      <c r="G1373" s="23" t="n">
        <v>183</v>
      </c>
      <c r="H1373" s="23" t="n">
        <v>3000</v>
      </c>
      <c r="I1373" s="41" t="s">
        <v>180</v>
      </c>
      <c r="K1373" s="23" t="n">
        <v>0</v>
      </c>
      <c r="L1373" s="23" t="n">
        <v>12192</v>
      </c>
      <c r="M1373" s="23" t="n">
        <v>18000</v>
      </c>
      <c r="N1373" s="23" t="n">
        <v>23000</v>
      </c>
      <c r="O1373" s="23" t="n">
        <f aca="false">K1373+L1373</f>
        <v>12192</v>
      </c>
      <c r="P1373" s="23" t="n">
        <f aca="false">K1373+L1373+M1373+N1373</f>
        <v>53192</v>
      </c>
      <c r="Q1373" s="23" t="n">
        <v>27767</v>
      </c>
      <c r="R1373" s="23" t="n">
        <v>23141</v>
      </c>
      <c r="S1373" s="23" t="n">
        <v>21286</v>
      </c>
      <c r="T1373" s="23" t="n">
        <v>12558</v>
      </c>
      <c r="U1373" s="42" t="n">
        <f aca="false">IF(I1373="delivery",O1373-SUM(Q1373+R1373),IF(I1373="PO",P1373-SUM(Q1373:R1373)))</f>
        <v>-38716</v>
      </c>
      <c r="V1373" s="43" t="n">
        <v>0.0093</v>
      </c>
      <c r="W1373" s="43"/>
      <c r="X1373" s="43" t="n">
        <f aca="false">W1373-V1373</f>
        <v>-0.0093</v>
      </c>
      <c r="Y1373" s="23" t="n">
        <v>0.01658</v>
      </c>
      <c r="Z1373" s="44"/>
      <c r="AA1373" s="44"/>
      <c r="AM1373" s="23" t="str">
        <f aca="false">D1373</f>
        <v>Sanmina</v>
      </c>
      <c r="AN1373" s="23" t="s">
        <v>3124</v>
      </c>
      <c r="AT1373" s="44"/>
      <c r="AU1373" s="44"/>
      <c r="BD1373" s="23" t="s">
        <v>182</v>
      </c>
      <c r="BE1373" s="1" t="s">
        <v>183</v>
      </c>
    </row>
    <row r="1374" customFormat="false" ht="15" hidden="false" customHeight="true" outlineLevel="0" collapsed="false">
      <c r="A1374" s="23" t="s">
        <v>5629</v>
      </c>
      <c r="B1374" s="23" t="s">
        <v>5630</v>
      </c>
      <c r="C1374" s="40" t="s">
        <v>177</v>
      </c>
      <c r="D1374" s="23" t="s">
        <v>1471</v>
      </c>
      <c r="E1374" s="23" t="s">
        <v>5631</v>
      </c>
      <c r="F1374" s="23" t="s">
        <v>5632</v>
      </c>
      <c r="G1374" s="23" t="n">
        <v>43</v>
      </c>
      <c r="H1374" s="23" t="n">
        <v>4000</v>
      </c>
      <c r="I1374" s="41" t="s">
        <v>188</v>
      </c>
      <c r="K1374" s="23" t="n">
        <v>0</v>
      </c>
      <c r="L1374" s="23" t="n">
        <v>6456</v>
      </c>
      <c r="M1374" s="23" t="n">
        <v>12000</v>
      </c>
      <c r="N1374" s="23" t="n">
        <v>0</v>
      </c>
      <c r="O1374" s="23" t="n">
        <f aca="false">K1374+L1374</f>
        <v>6456</v>
      </c>
      <c r="P1374" s="23" t="n">
        <f aca="false">K1374+L1374+M1374+N1374</f>
        <v>18456</v>
      </c>
      <c r="Q1374" s="23" t="n">
        <v>16873</v>
      </c>
      <c r="R1374" s="23" t="n">
        <v>19514</v>
      </c>
      <c r="S1374" s="23" t="n">
        <v>17885</v>
      </c>
      <c r="T1374" s="23" t="n">
        <v>4807</v>
      </c>
      <c r="U1374" s="42" t="n">
        <f aca="false">IF(I1374="delivery",O1374-SUM(Q1374+R1374),IF(I1374="PO",P1374-SUM(Q1374:R1374)))</f>
        <v>-17931</v>
      </c>
      <c r="V1374" s="43" t="n">
        <v>0.092</v>
      </c>
      <c r="W1374" s="43"/>
      <c r="X1374" s="43" t="n">
        <f aca="false">W1374-V1374</f>
        <v>-0.092</v>
      </c>
      <c r="Z1374" s="44"/>
      <c r="AA1374" s="44"/>
      <c r="AM1374" s="23" t="str">
        <f aca="false">D1374</f>
        <v>Sanmina</v>
      </c>
      <c r="AN1374" s="23" t="s">
        <v>3124</v>
      </c>
      <c r="AT1374" s="44"/>
      <c r="AU1374" s="44"/>
      <c r="BD1374" s="23" t="s">
        <v>182</v>
      </c>
      <c r="BE1374" s="1" t="s">
        <v>183</v>
      </c>
    </row>
    <row r="1375" customFormat="false" ht="15" hidden="false" customHeight="true" outlineLevel="0" collapsed="false">
      <c r="A1375" s="23" t="s">
        <v>5633</v>
      </c>
      <c r="B1375" s="23" t="s">
        <v>5634</v>
      </c>
      <c r="C1375" s="40" t="s">
        <v>177</v>
      </c>
      <c r="D1375" s="23" t="s">
        <v>1471</v>
      </c>
      <c r="E1375" s="23" t="s">
        <v>5635</v>
      </c>
      <c r="F1375" s="23" t="s">
        <v>5636</v>
      </c>
      <c r="G1375" s="23" t="n">
        <v>163</v>
      </c>
      <c r="H1375" s="23" t="n">
        <v>5000</v>
      </c>
      <c r="I1375" s="41" t="s">
        <v>180</v>
      </c>
      <c r="K1375" s="23" t="n">
        <v>0</v>
      </c>
      <c r="L1375" s="23" t="n">
        <v>68060</v>
      </c>
      <c r="M1375" s="23" t="n">
        <v>65000</v>
      </c>
      <c r="N1375" s="23" t="n">
        <v>70000</v>
      </c>
      <c r="O1375" s="23" t="n">
        <f aca="false">K1375+L1375</f>
        <v>68060</v>
      </c>
      <c r="P1375" s="23" t="n">
        <f aca="false">K1375+L1375+M1375+N1375</f>
        <v>203060</v>
      </c>
      <c r="Q1375" s="23" t="n">
        <v>93271</v>
      </c>
      <c r="R1375" s="23" t="n">
        <v>84046</v>
      </c>
      <c r="S1375" s="23" t="n">
        <v>88109</v>
      </c>
      <c r="T1375" s="23" t="n">
        <v>27911</v>
      </c>
      <c r="U1375" s="42" t="n">
        <f aca="false">IF(I1375="delivery",O1375-SUM(Q1375+R1375),IF(I1375="PO",P1375-SUM(Q1375:R1375)))</f>
        <v>-109257</v>
      </c>
      <c r="V1375" s="43" t="n">
        <v>0.051</v>
      </c>
      <c r="W1375" s="43"/>
      <c r="X1375" s="43" t="n">
        <f aca="false">W1375-V1375</f>
        <v>-0.051</v>
      </c>
      <c r="Y1375" s="23" t="n">
        <v>0.05367</v>
      </c>
      <c r="Z1375" s="44"/>
      <c r="AA1375" s="44"/>
      <c r="AM1375" s="23" t="str">
        <f aca="false">D1375</f>
        <v>Sanmina</v>
      </c>
      <c r="AN1375" s="23" t="s">
        <v>3124</v>
      </c>
      <c r="AT1375" s="44"/>
      <c r="AU1375" s="44"/>
      <c r="BD1375" s="23" t="s">
        <v>182</v>
      </c>
      <c r="BE1375" s="1" t="s">
        <v>183</v>
      </c>
    </row>
    <row r="1376" customFormat="false" ht="15" hidden="false" customHeight="true" outlineLevel="0" collapsed="false">
      <c r="A1376" s="23" t="s">
        <v>5637</v>
      </c>
      <c r="B1376" s="23" t="s">
        <v>5638</v>
      </c>
      <c r="C1376" s="40" t="s">
        <v>177</v>
      </c>
      <c r="D1376" s="23" t="s">
        <v>1471</v>
      </c>
      <c r="E1376" s="23" t="s">
        <v>5639</v>
      </c>
      <c r="F1376" s="23" t="s">
        <v>5640</v>
      </c>
      <c r="G1376" s="23" t="n">
        <v>93</v>
      </c>
      <c r="H1376" s="23" t="n">
        <v>9000</v>
      </c>
      <c r="I1376" s="41" t="s">
        <v>180</v>
      </c>
      <c r="K1376" s="23" t="n">
        <v>0</v>
      </c>
      <c r="L1376" s="23" t="n">
        <v>30415</v>
      </c>
      <c r="M1376" s="23" t="n">
        <v>0</v>
      </c>
      <c r="N1376" s="23" t="n">
        <v>0</v>
      </c>
      <c r="O1376" s="23" t="n">
        <f aca="false">K1376+L1376</f>
        <v>30415</v>
      </c>
      <c r="P1376" s="23" t="n">
        <f aca="false">K1376+L1376+M1376+N1376</f>
        <v>30415</v>
      </c>
      <c r="Q1376" s="23" t="n">
        <v>7395</v>
      </c>
      <c r="R1376" s="23" t="n">
        <v>5226</v>
      </c>
      <c r="S1376" s="23" t="n">
        <v>6475</v>
      </c>
      <c r="T1376" s="23" t="n">
        <v>2063</v>
      </c>
      <c r="U1376" s="42" t="n">
        <f aca="false">IF(I1376="delivery",O1376-SUM(Q1376+R1376),IF(I1376="PO",P1376-SUM(Q1376:R1376)))</f>
        <v>17794</v>
      </c>
      <c r="V1376" s="43" t="n">
        <v>0.0304</v>
      </c>
      <c r="W1376" s="43"/>
      <c r="X1376" s="43" t="n">
        <f aca="false">W1376-V1376</f>
        <v>-0.0304</v>
      </c>
      <c r="Y1376" s="23" t="n">
        <v>0.0304</v>
      </c>
      <c r="Z1376" s="44"/>
      <c r="AA1376" s="44"/>
      <c r="AM1376" s="23" t="str">
        <f aca="false">D1376</f>
        <v>Sanmina</v>
      </c>
      <c r="AN1376" s="23" t="s">
        <v>3124</v>
      </c>
      <c r="AT1376" s="44"/>
      <c r="AU1376" s="44"/>
      <c r="BD1376" s="23" t="s">
        <v>182</v>
      </c>
      <c r="BE1376" s="1" t="s">
        <v>183</v>
      </c>
    </row>
    <row r="1377" customFormat="false" ht="15" hidden="false" customHeight="true" outlineLevel="0" collapsed="false">
      <c r="A1377" s="23" t="s">
        <v>5641</v>
      </c>
      <c r="B1377" s="23" t="s">
        <v>5642</v>
      </c>
      <c r="C1377" s="40" t="s">
        <v>177</v>
      </c>
      <c r="D1377" s="23" t="s">
        <v>1471</v>
      </c>
      <c r="E1377" s="23" t="s">
        <v>5643</v>
      </c>
      <c r="F1377" s="23" t="s">
        <v>5644</v>
      </c>
      <c r="G1377" s="23" t="n">
        <v>61</v>
      </c>
      <c r="H1377" s="23" t="n">
        <v>3000</v>
      </c>
      <c r="I1377" s="41" t="s">
        <v>180</v>
      </c>
      <c r="K1377" s="23" t="n">
        <v>0</v>
      </c>
      <c r="L1377" s="23" t="n">
        <v>2190</v>
      </c>
      <c r="M1377" s="23" t="n">
        <v>0</v>
      </c>
      <c r="N1377" s="23" t="n">
        <v>0</v>
      </c>
      <c r="O1377" s="23" t="n">
        <f aca="false">K1377+L1377</f>
        <v>2190</v>
      </c>
      <c r="P1377" s="23" t="n">
        <f aca="false">K1377+L1377+M1377+N1377</f>
        <v>2190</v>
      </c>
      <c r="Q1377" s="23" t="n">
        <v>174</v>
      </c>
      <c r="R1377" s="23" t="n">
        <v>32</v>
      </c>
      <c r="S1377" s="23" t="n">
        <v>16</v>
      </c>
      <c r="T1377" s="23" t="n">
        <v>8</v>
      </c>
      <c r="U1377" s="42" t="n">
        <f aca="false">IF(I1377="delivery",O1377-SUM(Q1377+R1377),IF(I1377="PO",P1377-SUM(Q1377:R1377)))</f>
        <v>1984</v>
      </c>
      <c r="V1377" s="43" t="n">
        <v>0.0215</v>
      </c>
      <c r="W1377" s="43"/>
      <c r="X1377" s="43" t="n">
        <f aca="false">W1377-V1377</f>
        <v>-0.0215</v>
      </c>
      <c r="Z1377" s="44"/>
      <c r="AA1377" s="44"/>
      <c r="AM1377" s="23" t="str">
        <f aca="false">D1377</f>
        <v>Sanmina</v>
      </c>
      <c r="AN1377" s="23" t="s">
        <v>3124</v>
      </c>
      <c r="AT1377" s="44"/>
      <c r="AU1377" s="44"/>
      <c r="BD1377" s="23" t="s">
        <v>182</v>
      </c>
      <c r="BE1377" s="1" t="s">
        <v>183</v>
      </c>
    </row>
    <row r="1378" customFormat="false" ht="15" hidden="false" customHeight="true" outlineLevel="0" collapsed="false">
      <c r="A1378" s="23" t="s">
        <v>5645</v>
      </c>
      <c r="B1378" s="23" t="s">
        <v>5646</v>
      </c>
      <c r="C1378" s="40" t="s">
        <v>177</v>
      </c>
      <c r="D1378" s="23" t="s">
        <v>1471</v>
      </c>
      <c r="E1378" s="23" t="s">
        <v>5611</v>
      </c>
      <c r="F1378" s="23" t="s">
        <v>5647</v>
      </c>
      <c r="G1378" s="23" t="n">
        <v>48</v>
      </c>
      <c r="H1378" s="23" t="n">
        <v>6000</v>
      </c>
      <c r="I1378" s="41" t="s">
        <v>180</v>
      </c>
      <c r="K1378" s="23" t="n">
        <v>0</v>
      </c>
      <c r="L1378" s="23" t="n">
        <v>6710</v>
      </c>
      <c r="M1378" s="23" t="n">
        <v>0</v>
      </c>
      <c r="N1378" s="23" t="n">
        <v>0</v>
      </c>
      <c r="O1378" s="23" t="n">
        <f aca="false">K1378+L1378</f>
        <v>6710</v>
      </c>
      <c r="P1378" s="23" t="n">
        <f aca="false">K1378+L1378+M1378+N1378</f>
        <v>6710</v>
      </c>
      <c r="Q1378" s="23" t="n">
        <v>662</v>
      </c>
      <c r="R1378" s="23" t="n">
        <v>416</v>
      </c>
      <c r="S1378" s="23" t="n">
        <v>536</v>
      </c>
      <c r="T1378" s="23" t="n">
        <v>80</v>
      </c>
      <c r="U1378" s="42" t="n">
        <f aca="false">IF(I1378="delivery",O1378-SUM(Q1378+R1378),IF(I1378="PO",P1378-SUM(Q1378:R1378)))</f>
        <v>5632</v>
      </c>
      <c r="V1378" s="43" t="n">
        <v>0.0579</v>
      </c>
      <c r="W1378" s="43"/>
      <c r="X1378" s="43" t="n">
        <f aca="false">W1378-V1378</f>
        <v>-0.0579</v>
      </c>
      <c r="Z1378" s="44"/>
      <c r="AA1378" s="44"/>
      <c r="AM1378" s="23" t="str">
        <f aca="false">D1378</f>
        <v>Sanmina</v>
      </c>
      <c r="AN1378" s="23" t="s">
        <v>3124</v>
      </c>
      <c r="AT1378" s="44"/>
      <c r="AU1378" s="44"/>
      <c r="BD1378" s="23" t="s">
        <v>182</v>
      </c>
      <c r="BE1378" s="1" t="s">
        <v>183</v>
      </c>
    </row>
    <row r="1379" customFormat="false" ht="15" hidden="false" customHeight="true" outlineLevel="0" collapsed="false">
      <c r="A1379" s="23" t="s">
        <v>5648</v>
      </c>
      <c r="B1379" s="23" t="s">
        <v>5649</v>
      </c>
      <c r="C1379" s="40" t="s">
        <v>177</v>
      </c>
      <c r="D1379" s="23" t="s">
        <v>1471</v>
      </c>
      <c r="E1379" s="23" t="s">
        <v>5650</v>
      </c>
      <c r="F1379" s="23" t="s">
        <v>5651</v>
      </c>
      <c r="G1379" s="23" t="n">
        <v>121</v>
      </c>
      <c r="H1379" s="23" t="n">
        <v>3000</v>
      </c>
      <c r="I1379" s="41" t="s">
        <v>180</v>
      </c>
      <c r="K1379" s="23" t="n">
        <v>0</v>
      </c>
      <c r="L1379" s="23" t="n">
        <v>289</v>
      </c>
      <c r="M1379" s="23" t="n">
        <v>6000</v>
      </c>
      <c r="N1379" s="23" t="n">
        <v>5968</v>
      </c>
      <c r="O1379" s="23" t="n">
        <f aca="false">K1379+L1379</f>
        <v>289</v>
      </c>
      <c r="P1379" s="23" t="n">
        <f aca="false">K1379+L1379+M1379+N1379</f>
        <v>12257</v>
      </c>
      <c r="Q1379" s="23" t="n">
        <v>11028</v>
      </c>
      <c r="R1379" s="23" t="n">
        <v>6828</v>
      </c>
      <c r="S1379" s="23" t="n">
        <v>8012</v>
      </c>
      <c r="T1379" s="23" t="n">
        <v>1994</v>
      </c>
      <c r="U1379" s="42" t="n">
        <f aca="false">IF(I1379="delivery",O1379-SUM(Q1379+R1379),IF(I1379="PO",P1379-SUM(Q1379:R1379)))</f>
        <v>-17567</v>
      </c>
      <c r="V1379" s="43" t="n">
        <v>0.0534</v>
      </c>
      <c r="W1379" s="43"/>
      <c r="X1379" s="43" t="n">
        <f aca="false">W1379-V1379</f>
        <v>-0.0534</v>
      </c>
      <c r="Z1379" s="44"/>
      <c r="AA1379" s="44"/>
      <c r="AM1379" s="23" t="str">
        <f aca="false">D1379</f>
        <v>Sanmina</v>
      </c>
      <c r="AN1379" s="23" t="s">
        <v>3124</v>
      </c>
      <c r="AT1379" s="44"/>
      <c r="AU1379" s="44"/>
      <c r="BD1379" s="23" t="s">
        <v>182</v>
      </c>
      <c r="BE1379" s="1" t="s">
        <v>183</v>
      </c>
    </row>
    <row r="1380" customFormat="false" ht="15" hidden="false" customHeight="true" outlineLevel="0" collapsed="false">
      <c r="A1380" s="23" t="s">
        <v>5652</v>
      </c>
      <c r="B1380" s="23" t="s">
        <v>5653</v>
      </c>
      <c r="C1380" s="40" t="s">
        <v>177</v>
      </c>
      <c r="D1380" s="23" t="s">
        <v>1471</v>
      </c>
      <c r="E1380" s="23" t="s">
        <v>5654</v>
      </c>
      <c r="F1380" s="23" t="s">
        <v>5655</v>
      </c>
      <c r="G1380" s="23" t="n">
        <v>43</v>
      </c>
      <c r="H1380" s="23" t="n">
        <v>12000</v>
      </c>
      <c r="I1380" s="41" t="s">
        <v>180</v>
      </c>
      <c r="K1380" s="23" t="n">
        <v>0</v>
      </c>
      <c r="L1380" s="23" t="n">
        <v>17715</v>
      </c>
      <c r="M1380" s="23" t="n">
        <v>3000</v>
      </c>
      <c r="N1380" s="23" t="n">
        <v>0</v>
      </c>
      <c r="O1380" s="23" t="n">
        <f aca="false">K1380+L1380</f>
        <v>17715</v>
      </c>
      <c r="P1380" s="23" t="n">
        <f aca="false">K1380+L1380+M1380+N1380</f>
        <v>20715</v>
      </c>
      <c r="Q1380" s="23" t="n">
        <v>2182</v>
      </c>
      <c r="R1380" s="23" t="n">
        <v>192</v>
      </c>
      <c r="S1380" s="23" t="n">
        <v>192</v>
      </c>
      <c r="T1380" s="23" t="n">
        <v>64</v>
      </c>
      <c r="U1380" s="42" t="n">
        <f aca="false">IF(I1380="delivery",O1380-SUM(Q1380+R1380),IF(I1380="PO",P1380-SUM(Q1380:R1380)))</f>
        <v>15341</v>
      </c>
      <c r="V1380" s="43" t="n">
        <v>0.0199</v>
      </c>
      <c r="W1380" s="43"/>
      <c r="X1380" s="43" t="n">
        <f aca="false">W1380-V1380</f>
        <v>-0.0199</v>
      </c>
      <c r="Z1380" s="44"/>
      <c r="AA1380" s="44"/>
      <c r="AM1380" s="23" t="str">
        <f aca="false">D1380</f>
        <v>Sanmina</v>
      </c>
      <c r="AN1380" s="23" t="s">
        <v>3124</v>
      </c>
      <c r="AT1380" s="44"/>
      <c r="AU1380" s="44"/>
      <c r="BD1380" s="23" t="s">
        <v>182</v>
      </c>
      <c r="BE1380" s="1" t="s">
        <v>183</v>
      </c>
    </row>
    <row r="1381" customFormat="false" ht="15" hidden="false" customHeight="true" outlineLevel="0" collapsed="false">
      <c r="A1381" s="23" t="s">
        <v>5656</v>
      </c>
      <c r="B1381" s="23" t="s">
        <v>5657</v>
      </c>
      <c r="C1381" s="40" t="s">
        <v>177</v>
      </c>
      <c r="D1381" s="23" t="s">
        <v>1471</v>
      </c>
      <c r="E1381" s="23" t="s">
        <v>5658</v>
      </c>
      <c r="F1381" s="23" t="s">
        <v>5659</v>
      </c>
      <c r="G1381" s="23" t="n">
        <v>78</v>
      </c>
      <c r="H1381" s="23" t="n">
        <v>3000</v>
      </c>
      <c r="I1381" s="41" t="s">
        <v>180</v>
      </c>
      <c r="K1381" s="23" t="n">
        <v>0</v>
      </c>
      <c r="L1381" s="23" t="n">
        <v>0</v>
      </c>
      <c r="M1381" s="23" t="n">
        <v>0</v>
      </c>
      <c r="N1381" s="23" t="n">
        <v>0</v>
      </c>
      <c r="O1381" s="23" t="n">
        <f aca="false">K1381+L1381</f>
        <v>0</v>
      </c>
      <c r="P1381" s="23" t="n">
        <f aca="false">K1381+L1381+M1381+N1381</f>
        <v>0</v>
      </c>
      <c r="Q1381" s="23" t="n">
        <v>0</v>
      </c>
      <c r="R1381" s="23" t="n">
        <v>320</v>
      </c>
      <c r="S1381" s="23" t="n">
        <v>240</v>
      </c>
      <c r="T1381" s="23" t="n">
        <v>1936</v>
      </c>
      <c r="U1381" s="42" t="n">
        <f aca="false">IF(I1381="delivery",O1381-SUM(Q1381+R1381),IF(I1381="PO",P1381-SUM(Q1381:R1381)))</f>
        <v>-320</v>
      </c>
      <c r="V1381" s="43" t="n">
        <v>0.0824</v>
      </c>
      <c r="W1381" s="43"/>
      <c r="X1381" s="43" t="n">
        <f aca="false">W1381-V1381</f>
        <v>-0.0824</v>
      </c>
      <c r="Z1381" s="44"/>
      <c r="AA1381" s="44"/>
      <c r="AM1381" s="23" t="str">
        <f aca="false">D1381</f>
        <v>Sanmina</v>
      </c>
      <c r="AN1381" s="23" t="s">
        <v>3124</v>
      </c>
      <c r="AT1381" s="44"/>
      <c r="AU1381" s="44"/>
      <c r="BD1381" s="23" t="s">
        <v>182</v>
      </c>
      <c r="BE1381" s="1" t="s">
        <v>183</v>
      </c>
    </row>
    <row r="1382" customFormat="false" ht="15" hidden="false" customHeight="true" outlineLevel="0" collapsed="false">
      <c r="A1382" s="23" t="s">
        <v>5660</v>
      </c>
      <c r="B1382" s="23" t="s">
        <v>5661</v>
      </c>
      <c r="C1382" s="40" t="s">
        <v>177</v>
      </c>
      <c r="D1382" s="23" t="s">
        <v>1471</v>
      </c>
      <c r="E1382" s="23" t="s">
        <v>5662</v>
      </c>
      <c r="F1382" s="23" t="s">
        <v>5663</v>
      </c>
      <c r="G1382" s="23" t="n">
        <v>43</v>
      </c>
      <c r="H1382" s="23" t="n">
        <v>2000</v>
      </c>
      <c r="I1382" s="41" t="s">
        <v>188</v>
      </c>
      <c r="K1382" s="23" t="n">
        <v>0</v>
      </c>
      <c r="L1382" s="23" t="n">
        <v>208662</v>
      </c>
      <c r="M1382" s="23" t="n">
        <v>0</v>
      </c>
      <c r="N1382" s="23" t="n">
        <v>0</v>
      </c>
      <c r="O1382" s="23" t="n">
        <f aca="false">K1382+L1382</f>
        <v>208662</v>
      </c>
      <c r="P1382" s="23" t="n">
        <f aca="false">K1382+L1382+M1382+N1382</f>
        <v>208662</v>
      </c>
      <c r="Q1382" s="23" t="n">
        <v>123052</v>
      </c>
      <c r="R1382" s="23" t="n">
        <v>157624</v>
      </c>
      <c r="S1382" s="23" t="n">
        <v>149892</v>
      </c>
      <c r="T1382" s="23" t="n">
        <v>60264</v>
      </c>
      <c r="U1382" s="42" t="n">
        <f aca="false">IF(I1382="delivery",O1382-SUM(Q1382+R1382),IF(I1382="PO",P1382-SUM(Q1382:R1382)))</f>
        <v>-72014</v>
      </c>
      <c r="V1382" s="43" t="n">
        <v>0.0696</v>
      </c>
      <c r="W1382" s="43"/>
      <c r="X1382" s="43" t="n">
        <f aca="false">W1382-V1382</f>
        <v>-0.0696</v>
      </c>
      <c r="Y1382" s="23" t="n">
        <v>0.0696</v>
      </c>
      <c r="Z1382" s="44"/>
      <c r="AA1382" s="44"/>
      <c r="AM1382" s="23" t="str">
        <f aca="false">D1382</f>
        <v>Sanmina</v>
      </c>
      <c r="AN1382" s="23" t="s">
        <v>3124</v>
      </c>
      <c r="AT1382" s="44"/>
      <c r="AU1382" s="44"/>
      <c r="BD1382" s="23" t="s">
        <v>182</v>
      </c>
      <c r="BE1382" s="1" t="s">
        <v>183</v>
      </c>
    </row>
    <row r="1383" customFormat="false" ht="15" hidden="false" customHeight="true" outlineLevel="0" collapsed="false">
      <c r="A1383" s="23" t="s">
        <v>5664</v>
      </c>
      <c r="B1383" s="23" t="s">
        <v>5665</v>
      </c>
      <c r="C1383" s="40" t="s">
        <v>177</v>
      </c>
      <c r="D1383" s="23" t="s">
        <v>1471</v>
      </c>
      <c r="E1383" s="23" t="s">
        <v>5666</v>
      </c>
      <c r="F1383" s="23" t="s">
        <v>5667</v>
      </c>
      <c r="G1383" s="23" t="n">
        <v>163</v>
      </c>
      <c r="H1383" s="23" t="n">
        <v>5000</v>
      </c>
      <c r="I1383" s="41" t="s">
        <v>180</v>
      </c>
      <c r="K1383" s="23" t="n">
        <v>0</v>
      </c>
      <c r="L1383" s="23" t="n">
        <v>9124</v>
      </c>
      <c r="M1383" s="23" t="n">
        <v>0</v>
      </c>
      <c r="N1383" s="23" t="n">
        <v>0</v>
      </c>
      <c r="O1383" s="23" t="n">
        <f aca="false">K1383+L1383</f>
        <v>9124</v>
      </c>
      <c r="P1383" s="23" t="n">
        <f aca="false">K1383+L1383+M1383+N1383</f>
        <v>9124</v>
      </c>
      <c r="Q1383" s="23" t="n">
        <v>370</v>
      </c>
      <c r="R1383" s="23" t="n">
        <v>0</v>
      </c>
      <c r="S1383" s="23" t="n">
        <v>0</v>
      </c>
      <c r="T1383" s="23" t="n">
        <v>0</v>
      </c>
      <c r="U1383" s="42" t="n">
        <f aca="false">IF(I1383="delivery",O1383-SUM(Q1383+R1383),IF(I1383="PO",P1383-SUM(Q1383:R1383)))</f>
        <v>8754</v>
      </c>
      <c r="V1383" s="43" t="n">
        <v>0.0465</v>
      </c>
      <c r="W1383" s="43"/>
      <c r="X1383" s="43" t="n">
        <f aca="false">W1383-V1383</f>
        <v>-0.0465</v>
      </c>
      <c r="Z1383" s="44"/>
      <c r="AA1383" s="44"/>
      <c r="AM1383" s="23" t="str">
        <f aca="false">D1383</f>
        <v>Sanmina</v>
      </c>
      <c r="AN1383" s="23" t="s">
        <v>3124</v>
      </c>
      <c r="AT1383" s="44"/>
      <c r="AU1383" s="44"/>
      <c r="BD1383" s="23" t="s">
        <v>182</v>
      </c>
      <c r="BE1383" s="1" t="s">
        <v>183</v>
      </c>
    </row>
    <row r="1384" customFormat="false" ht="15" hidden="false" customHeight="true" outlineLevel="0" collapsed="false">
      <c r="A1384" s="23" t="s">
        <v>5668</v>
      </c>
      <c r="B1384" s="23" t="s">
        <v>5669</v>
      </c>
      <c r="C1384" s="40" t="s">
        <v>177</v>
      </c>
      <c r="D1384" s="23" t="s">
        <v>1471</v>
      </c>
      <c r="E1384" s="23" t="s">
        <v>5670</v>
      </c>
      <c r="F1384" s="23" t="s">
        <v>5671</v>
      </c>
      <c r="G1384" s="23" t="n">
        <v>53</v>
      </c>
      <c r="H1384" s="23" t="n">
        <v>18000</v>
      </c>
      <c r="I1384" s="41" t="s">
        <v>180</v>
      </c>
      <c r="K1384" s="23" t="n">
        <v>0</v>
      </c>
      <c r="L1384" s="23" t="n">
        <v>22298</v>
      </c>
      <c r="M1384" s="23" t="n">
        <v>0</v>
      </c>
      <c r="N1384" s="23" t="n">
        <v>0</v>
      </c>
      <c r="O1384" s="23" t="n">
        <f aca="false">K1384+L1384</f>
        <v>22298</v>
      </c>
      <c r="P1384" s="23" t="n">
        <f aca="false">K1384+L1384+M1384+N1384</f>
        <v>22298</v>
      </c>
      <c r="Q1384" s="23" t="n">
        <v>180</v>
      </c>
      <c r="R1384" s="23" t="n">
        <v>192</v>
      </c>
      <c r="S1384" s="23" t="n">
        <v>192</v>
      </c>
      <c r="T1384" s="23" t="n">
        <v>64</v>
      </c>
      <c r="U1384" s="42" t="n">
        <f aca="false">IF(I1384="delivery",O1384-SUM(Q1384+R1384),IF(I1384="PO",P1384-SUM(Q1384:R1384)))</f>
        <v>21926</v>
      </c>
      <c r="V1384" s="43" t="n">
        <v>0.109</v>
      </c>
      <c r="W1384" s="43"/>
      <c r="X1384" s="43" t="n">
        <f aca="false">W1384-V1384</f>
        <v>-0.109</v>
      </c>
      <c r="Z1384" s="44"/>
      <c r="AA1384" s="44"/>
      <c r="AM1384" s="23" t="str">
        <f aca="false">D1384</f>
        <v>Sanmina</v>
      </c>
      <c r="AN1384" s="23" t="s">
        <v>3124</v>
      </c>
      <c r="AT1384" s="44"/>
      <c r="AU1384" s="44"/>
      <c r="BD1384" s="23" t="s">
        <v>182</v>
      </c>
      <c r="BE1384" s="1" t="s">
        <v>183</v>
      </c>
    </row>
    <row r="1385" customFormat="false" ht="15" hidden="false" customHeight="true" outlineLevel="0" collapsed="false">
      <c r="A1385" s="23" t="s">
        <v>5672</v>
      </c>
      <c r="B1385" s="23" t="s">
        <v>5673</v>
      </c>
      <c r="C1385" s="40" t="s">
        <v>177</v>
      </c>
      <c r="D1385" s="23" t="s">
        <v>1471</v>
      </c>
      <c r="E1385" s="23" t="s">
        <v>5674</v>
      </c>
      <c r="F1385" s="23" t="s">
        <v>5675</v>
      </c>
      <c r="G1385" s="23" t="n">
        <v>78</v>
      </c>
      <c r="H1385" s="23" t="n">
        <v>1</v>
      </c>
      <c r="I1385" s="41" t="s">
        <v>188</v>
      </c>
      <c r="K1385" s="23" t="n">
        <v>0</v>
      </c>
      <c r="L1385" s="23" t="n">
        <v>14044</v>
      </c>
      <c r="M1385" s="23" t="n">
        <v>0</v>
      </c>
      <c r="N1385" s="23" t="n">
        <v>0</v>
      </c>
      <c r="O1385" s="23" t="n">
        <f aca="false">K1385+L1385</f>
        <v>14044</v>
      </c>
      <c r="P1385" s="23" t="n">
        <f aca="false">K1385+L1385+M1385+N1385</f>
        <v>14044</v>
      </c>
      <c r="Q1385" s="23" t="n">
        <v>4</v>
      </c>
      <c r="R1385" s="23" t="n">
        <v>17340</v>
      </c>
      <c r="S1385" s="23" t="n">
        <v>12588</v>
      </c>
      <c r="T1385" s="23" t="n">
        <v>4908</v>
      </c>
      <c r="U1385" s="42" t="n">
        <f aca="false">IF(I1385="delivery",O1385-SUM(Q1385+R1385),IF(I1385="PO",P1385-SUM(Q1385:R1385)))</f>
        <v>-3300</v>
      </c>
      <c r="V1385" s="43" t="n">
        <v>0.083</v>
      </c>
      <c r="W1385" s="43"/>
      <c r="X1385" s="43" t="n">
        <f aca="false">W1385-V1385</f>
        <v>-0.083</v>
      </c>
      <c r="Z1385" s="44"/>
      <c r="AA1385" s="44"/>
      <c r="AM1385" s="23" t="str">
        <f aca="false">D1385</f>
        <v>Sanmina</v>
      </c>
      <c r="AN1385" s="23" t="s">
        <v>3124</v>
      </c>
      <c r="AT1385" s="44"/>
      <c r="AU1385" s="44"/>
      <c r="BD1385" s="23" t="s">
        <v>182</v>
      </c>
      <c r="BE1385" s="1" t="s">
        <v>183</v>
      </c>
    </row>
    <row r="1386" customFormat="false" ht="15" hidden="false" customHeight="true" outlineLevel="0" collapsed="false">
      <c r="A1386" s="23" t="s">
        <v>5676</v>
      </c>
      <c r="B1386" s="23" t="s">
        <v>5677</v>
      </c>
      <c r="C1386" s="40" t="s">
        <v>177</v>
      </c>
      <c r="D1386" s="23" t="s">
        <v>1471</v>
      </c>
      <c r="E1386" s="23" t="s">
        <v>5678</v>
      </c>
      <c r="F1386" s="23" t="s">
        <v>5679</v>
      </c>
      <c r="G1386" s="23" t="n">
        <v>0</v>
      </c>
      <c r="H1386" s="23" t="n">
        <v>3600</v>
      </c>
      <c r="I1386" s="41" t="s">
        <v>188</v>
      </c>
      <c r="K1386" s="23" t="n">
        <v>0</v>
      </c>
      <c r="L1386" s="23" t="n">
        <v>0</v>
      </c>
      <c r="M1386" s="23" t="n">
        <v>0</v>
      </c>
      <c r="N1386" s="23" t="n">
        <v>0</v>
      </c>
      <c r="O1386" s="23" t="n">
        <f aca="false">K1386+L1386</f>
        <v>0</v>
      </c>
      <c r="P1386" s="23" t="n">
        <f aca="false">K1386+L1386+M1386+N1386</f>
        <v>0</v>
      </c>
      <c r="Q1386" s="23" t="n">
        <v>0</v>
      </c>
      <c r="R1386" s="23" t="n">
        <v>0</v>
      </c>
      <c r="S1386" s="23" t="n">
        <v>0</v>
      </c>
      <c r="T1386" s="23" t="n">
        <v>0</v>
      </c>
      <c r="U1386" s="42" t="n">
        <f aca="false">IF(I1386="delivery",O1386-SUM(Q1386+R1386),IF(I1386="PO",P1386-SUM(Q1386:R1386)))</f>
        <v>0</v>
      </c>
      <c r="V1386" s="45" t="n">
        <v>0.0478</v>
      </c>
      <c r="W1386" s="45"/>
      <c r="X1386" s="43" t="n">
        <f aca="false">W1386-V1386</f>
        <v>-0.0478</v>
      </c>
      <c r="Z1386" s="44"/>
      <c r="AA1386" s="44"/>
      <c r="AM1386" s="23" t="str">
        <f aca="false">D1386</f>
        <v>Sanmina</v>
      </c>
      <c r="AN1386" s="23" t="s">
        <v>3124</v>
      </c>
      <c r="AT1386" s="44"/>
      <c r="AU1386" s="44"/>
      <c r="BD1386" s="23" t="s">
        <v>1543</v>
      </c>
      <c r="BE1386" s="1" t="s">
        <v>183</v>
      </c>
    </row>
    <row r="1387" customFormat="false" ht="15" hidden="false" customHeight="true" outlineLevel="0" collapsed="false">
      <c r="A1387" s="23" t="s">
        <v>5680</v>
      </c>
      <c r="B1387" s="23" t="s">
        <v>5677</v>
      </c>
      <c r="C1387" s="40" t="s">
        <v>177</v>
      </c>
      <c r="D1387" s="23" t="s">
        <v>1471</v>
      </c>
      <c r="E1387" s="23" t="s">
        <v>5678</v>
      </c>
      <c r="F1387" s="23" t="s">
        <v>5681</v>
      </c>
      <c r="G1387" s="23" t="n">
        <v>53</v>
      </c>
      <c r="H1387" s="23" t="n">
        <v>1800</v>
      </c>
      <c r="I1387" s="41" t="s">
        <v>180</v>
      </c>
      <c r="K1387" s="23" t="n">
        <v>0</v>
      </c>
      <c r="L1387" s="23" t="n">
        <v>25200</v>
      </c>
      <c r="M1387" s="23" t="n">
        <v>0</v>
      </c>
      <c r="N1387" s="23" t="n">
        <v>171000</v>
      </c>
      <c r="O1387" s="23" t="n">
        <f aca="false">K1387+L1387</f>
        <v>25200</v>
      </c>
      <c r="P1387" s="23" t="n">
        <f aca="false">K1387+L1387+M1387+N1387</f>
        <v>196200</v>
      </c>
      <c r="Q1387" s="23" t="n">
        <v>0</v>
      </c>
      <c r="R1387" s="23" t="n">
        <v>171224</v>
      </c>
      <c r="S1387" s="23" t="n">
        <v>118488</v>
      </c>
      <c r="T1387" s="23" t="n">
        <v>47056</v>
      </c>
      <c r="U1387" s="42" t="n">
        <f aca="false">IF(I1387="delivery",O1387-SUM(Q1387+R1387),IF(I1387="PO",P1387-SUM(Q1387:R1387)))</f>
        <v>-146024</v>
      </c>
      <c r="V1387" s="43" t="n">
        <v>0.252</v>
      </c>
      <c r="W1387" s="43"/>
      <c r="X1387" s="43" t="n">
        <f aca="false">W1387-V1387</f>
        <v>-0.252</v>
      </c>
      <c r="Z1387" s="44"/>
      <c r="AA1387" s="44"/>
      <c r="AM1387" s="23" t="str">
        <f aca="false">D1387</f>
        <v>Sanmina</v>
      </c>
      <c r="AN1387" s="23" t="s">
        <v>3124</v>
      </c>
      <c r="AT1387" s="44"/>
      <c r="AU1387" s="44"/>
      <c r="BD1387" s="23" t="s">
        <v>182</v>
      </c>
      <c r="BE1387" s="1" t="s">
        <v>183</v>
      </c>
    </row>
    <row r="1388" customFormat="false" ht="15" hidden="false" customHeight="true" outlineLevel="0" collapsed="false">
      <c r="A1388" s="23" t="s">
        <v>5682</v>
      </c>
      <c r="B1388" s="23" t="s">
        <v>5683</v>
      </c>
      <c r="C1388" s="40" t="s">
        <v>177</v>
      </c>
      <c r="D1388" s="23" t="s">
        <v>1471</v>
      </c>
      <c r="E1388" s="23" t="s">
        <v>5684</v>
      </c>
      <c r="F1388" s="23" t="s">
        <v>5685</v>
      </c>
      <c r="G1388" s="23" t="n">
        <v>0</v>
      </c>
      <c r="H1388" s="23" t="n">
        <v>1</v>
      </c>
      <c r="I1388" s="41" t="s">
        <v>188</v>
      </c>
      <c r="K1388" s="23" t="n">
        <v>0</v>
      </c>
      <c r="L1388" s="23" t="n">
        <v>0</v>
      </c>
      <c r="M1388" s="23" t="n">
        <v>0</v>
      </c>
      <c r="N1388" s="23" t="n">
        <v>0</v>
      </c>
      <c r="O1388" s="23" t="n">
        <f aca="false">K1388+L1388</f>
        <v>0</v>
      </c>
      <c r="P1388" s="23" t="n">
        <f aca="false">K1388+L1388+M1388+N1388</f>
        <v>0</v>
      </c>
      <c r="Q1388" s="23" t="n">
        <v>0</v>
      </c>
      <c r="R1388" s="23" t="n">
        <v>0</v>
      </c>
      <c r="S1388" s="23" t="n">
        <v>0</v>
      </c>
      <c r="T1388" s="23" t="n">
        <v>0</v>
      </c>
      <c r="U1388" s="42" t="n">
        <f aca="false">IF(I1388="delivery",O1388-SUM(Q1388+R1388),IF(I1388="PO",P1388-SUM(Q1388:R1388)))</f>
        <v>0</v>
      </c>
      <c r="V1388" s="43" t="n">
        <v>1E-005</v>
      </c>
      <c r="W1388" s="43"/>
      <c r="X1388" s="43" t="n">
        <f aca="false">W1388-V1388</f>
        <v>-1E-005</v>
      </c>
      <c r="Z1388" s="44"/>
      <c r="AA1388" s="44"/>
      <c r="AM1388" s="23" t="str">
        <f aca="false">D1388</f>
        <v>Sanmina</v>
      </c>
      <c r="AN1388" s="23" t="s">
        <v>3124</v>
      </c>
      <c r="AT1388" s="44"/>
      <c r="AU1388" s="44"/>
      <c r="BD1388" s="23" t="s">
        <v>714</v>
      </c>
      <c r="BE1388" s="1" t="s">
        <v>183</v>
      </c>
    </row>
    <row r="1389" customFormat="false" ht="15" hidden="false" customHeight="true" outlineLevel="0" collapsed="false">
      <c r="A1389" s="23" t="s">
        <v>5686</v>
      </c>
      <c r="B1389" s="23" t="s">
        <v>5683</v>
      </c>
      <c r="C1389" s="40" t="s">
        <v>177</v>
      </c>
      <c r="D1389" s="23" t="s">
        <v>1471</v>
      </c>
      <c r="E1389" s="23" t="s">
        <v>5687</v>
      </c>
      <c r="F1389" s="23" t="s">
        <v>5685</v>
      </c>
      <c r="G1389" s="23" t="n">
        <v>123</v>
      </c>
      <c r="H1389" s="23" t="n">
        <v>15000</v>
      </c>
      <c r="I1389" s="41" t="s">
        <v>180</v>
      </c>
      <c r="K1389" s="23" t="n">
        <v>0</v>
      </c>
      <c r="L1389" s="23" t="n">
        <v>0</v>
      </c>
      <c r="M1389" s="23" t="n">
        <v>0</v>
      </c>
      <c r="N1389" s="23" t="n">
        <v>0</v>
      </c>
      <c r="O1389" s="23" t="n">
        <f aca="false">K1389+L1389</f>
        <v>0</v>
      </c>
      <c r="P1389" s="23" t="n">
        <f aca="false">K1389+L1389+M1389+N1389</f>
        <v>0</v>
      </c>
      <c r="Q1389" s="23" t="n">
        <v>0</v>
      </c>
      <c r="R1389" s="23" t="n">
        <v>171224</v>
      </c>
      <c r="S1389" s="23" t="n">
        <v>118488</v>
      </c>
      <c r="T1389" s="23" t="n">
        <v>47056</v>
      </c>
      <c r="U1389" s="42" t="n">
        <f aca="false">IF(I1389="delivery",O1389-SUM(Q1389+R1389),IF(I1389="PO",P1389-SUM(Q1389:R1389)))</f>
        <v>-171224</v>
      </c>
      <c r="V1389" s="43" t="n">
        <v>0.0137</v>
      </c>
      <c r="W1389" s="43"/>
      <c r="X1389" s="43" t="n">
        <f aca="false">W1389-V1389</f>
        <v>-0.0137</v>
      </c>
      <c r="Z1389" s="44"/>
      <c r="AA1389" s="44"/>
      <c r="AM1389" s="23" t="str">
        <f aca="false">D1389</f>
        <v>Sanmina</v>
      </c>
      <c r="AN1389" s="23" t="s">
        <v>3124</v>
      </c>
      <c r="AT1389" s="44"/>
      <c r="AU1389" s="44"/>
      <c r="BD1389" s="23" t="s">
        <v>182</v>
      </c>
      <c r="BE1389" s="1" t="s">
        <v>183</v>
      </c>
    </row>
    <row r="1390" customFormat="false" ht="15" hidden="false" customHeight="true" outlineLevel="0" collapsed="false">
      <c r="A1390" s="23" t="s">
        <v>5688</v>
      </c>
      <c r="B1390" s="23" t="s">
        <v>5689</v>
      </c>
      <c r="C1390" s="40" t="s">
        <v>177</v>
      </c>
      <c r="D1390" s="23" t="s">
        <v>1471</v>
      </c>
      <c r="E1390" s="23" t="s">
        <v>5690</v>
      </c>
      <c r="F1390" s="23" t="s">
        <v>5691</v>
      </c>
      <c r="G1390" s="23" t="n">
        <v>55</v>
      </c>
      <c r="H1390" s="23" t="n">
        <v>1</v>
      </c>
      <c r="I1390" s="41" t="s">
        <v>180</v>
      </c>
      <c r="K1390" s="23" t="n">
        <v>0</v>
      </c>
      <c r="L1390" s="23" t="n">
        <v>0</v>
      </c>
      <c r="M1390" s="23" t="n">
        <v>0</v>
      </c>
      <c r="N1390" s="23" t="n">
        <v>0</v>
      </c>
      <c r="O1390" s="23" t="n">
        <f aca="false">K1390+L1390</f>
        <v>0</v>
      </c>
      <c r="P1390" s="23" t="n">
        <f aca="false">K1390+L1390+M1390+N1390</f>
        <v>0</v>
      </c>
      <c r="Q1390" s="23" t="n">
        <v>0</v>
      </c>
      <c r="R1390" s="23" t="n">
        <v>1907</v>
      </c>
      <c r="S1390" s="23" t="n">
        <v>1347</v>
      </c>
      <c r="T1390" s="23" t="n">
        <v>598</v>
      </c>
      <c r="U1390" s="42" t="n">
        <f aca="false">IF(I1390="delivery",O1390-SUM(Q1390+R1390),IF(I1390="PO",P1390-SUM(Q1390:R1390)))</f>
        <v>-1907</v>
      </c>
      <c r="V1390" s="43" t="n">
        <v>0.02</v>
      </c>
      <c r="W1390" s="43"/>
      <c r="X1390" s="43" t="n">
        <f aca="false">W1390-V1390</f>
        <v>-0.02</v>
      </c>
      <c r="Z1390" s="44"/>
      <c r="AA1390" s="44"/>
      <c r="AM1390" s="23" t="str">
        <f aca="false">D1390</f>
        <v>Sanmina</v>
      </c>
      <c r="AN1390" s="23" t="s">
        <v>3124</v>
      </c>
      <c r="AT1390" s="44"/>
      <c r="AU1390" s="44"/>
      <c r="BD1390" s="23" t="s">
        <v>182</v>
      </c>
      <c r="BE1390" s="1" t="s">
        <v>183</v>
      </c>
    </row>
    <row r="1391" customFormat="false" ht="15" hidden="false" customHeight="true" outlineLevel="0" collapsed="false">
      <c r="A1391" s="23" t="s">
        <v>5692</v>
      </c>
      <c r="B1391" s="23" t="s">
        <v>5693</v>
      </c>
      <c r="C1391" s="40" t="s">
        <v>177</v>
      </c>
      <c r="D1391" s="23" t="s">
        <v>1471</v>
      </c>
      <c r="E1391" s="23" t="s">
        <v>5694</v>
      </c>
      <c r="F1391" s="23" t="s">
        <v>5695</v>
      </c>
      <c r="G1391" s="23" t="n">
        <v>86</v>
      </c>
      <c r="H1391" s="23" t="n">
        <v>6000</v>
      </c>
      <c r="I1391" s="41" t="s">
        <v>188</v>
      </c>
      <c r="K1391" s="23" t="n">
        <v>0</v>
      </c>
      <c r="L1391" s="23" t="n">
        <v>0</v>
      </c>
      <c r="M1391" s="23" t="n">
        <v>0</v>
      </c>
      <c r="N1391" s="23" t="n">
        <v>0</v>
      </c>
      <c r="O1391" s="23" t="n">
        <f aca="false">K1391+L1391</f>
        <v>0</v>
      </c>
      <c r="P1391" s="23" t="n">
        <f aca="false">K1391+L1391+M1391+N1391</f>
        <v>0</v>
      </c>
      <c r="Q1391" s="23" t="n">
        <v>0</v>
      </c>
      <c r="R1391" s="23" t="n">
        <v>0</v>
      </c>
      <c r="S1391" s="23" t="n">
        <v>0</v>
      </c>
      <c r="T1391" s="23" t="n">
        <v>0</v>
      </c>
      <c r="U1391" s="42" t="n">
        <f aca="false">IF(I1391="delivery",O1391-SUM(Q1391+R1391),IF(I1391="PO",P1391-SUM(Q1391:R1391)))</f>
        <v>0</v>
      </c>
      <c r="V1391" s="45" t="n">
        <v>0.032</v>
      </c>
      <c r="W1391" s="45"/>
      <c r="X1391" s="43" t="n">
        <f aca="false">W1391-V1391</f>
        <v>-0.032</v>
      </c>
      <c r="Z1391" s="44"/>
      <c r="AA1391" s="44"/>
      <c r="AM1391" s="23" t="str">
        <f aca="false">D1391</f>
        <v>Sanmina</v>
      </c>
      <c r="AN1391" s="23" t="s">
        <v>3124</v>
      </c>
      <c r="AT1391" s="44"/>
      <c r="AU1391" s="44"/>
      <c r="BD1391" s="23" t="s">
        <v>1543</v>
      </c>
      <c r="BE1391" s="1" t="s">
        <v>183</v>
      </c>
    </row>
    <row r="1392" customFormat="false" ht="15" hidden="false" customHeight="true" outlineLevel="0" collapsed="false">
      <c r="A1392" s="23" t="s">
        <v>5696</v>
      </c>
      <c r="B1392" s="23" t="s">
        <v>5693</v>
      </c>
      <c r="C1392" s="40" t="s">
        <v>177</v>
      </c>
      <c r="D1392" s="23" t="s">
        <v>1471</v>
      </c>
      <c r="E1392" s="23" t="s">
        <v>5694</v>
      </c>
      <c r="F1392" s="23" t="s">
        <v>5697</v>
      </c>
      <c r="G1392" s="23" t="n">
        <v>61</v>
      </c>
      <c r="H1392" s="23" t="n">
        <v>3000</v>
      </c>
      <c r="I1392" s="41" t="s">
        <v>180</v>
      </c>
      <c r="K1392" s="23" t="n">
        <v>0</v>
      </c>
      <c r="L1392" s="23" t="n">
        <v>0</v>
      </c>
      <c r="M1392" s="23" t="n">
        <v>0</v>
      </c>
      <c r="N1392" s="23" t="n">
        <v>0</v>
      </c>
      <c r="O1392" s="23" t="n">
        <f aca="false">K1392+L1392</f>
        <v>0</v>
      </c>
      <c r="P1392" s="23" t="n">
        <f aca="false">K1392+L1392+M1392+N1392</f>
        <v>0</v>
      </c>
      <c r="Q1392" s="23" t="n">
        <v>0</v>
      </c>
      <c r="R1392" s="23" t="n">
        <v>3814</v>
      </c>
      <c r="S1392" s="23" t="n">
        <v>2694</v>
      </c>
      <c r="T1392" s="23" t="n">
        <v>1196</v>
      </c>
      <c r="U1392" s="42" t="n">
        <f aca="false">IF(I1392="delivery",O1392-SUM(Q1392+R1392),IF(I1392="PO",P1392-SUM(Q1392:R1392)))</f>
        <v>-3814</v>
      </c>
      <c r="V1392" s="43" t="n">
        <v>0.018</v>
      </c>
      <c r="W1392" s="43"/>
      <c r="X1392" s="43" t="n">
        <f aca="false">W1392-V1392</f>
        <v>-0.018</v>
      </c>
      <c r="Z1392" s="44"/>
      <c r="AA1392" s="44"/>
      <c r="AM1392" s="23" t="str">
        <f aca="false">D1392</f>
        <v>Sanmina</v>
      </c>
      <c r="AN1392" s="23" t="s">
        <v>3124</v>
      </c>
      <c r="AT1392" s="44"/>
      <c r="AU1392" s="44"/>
      <c r="BD1392" s="23" t="s">
        <v>182</v>
      </c>
      <c r="BE1392" s="1" t="s">
        <v>183</v>
      </c>
    </row>
    <row r="1393" customFormat="false" ht="15" hidden="false" customHeight="true" outlineLevel="0" collapsed="false">
      <c r="A1393" s="23" t="s">
        <v>5698</v>
      </c>
      <c r="B1393" s="23" t="s">
        <v>5699</v>
      </c>
      <c r="C1393" s="40" t="s">
        <v>177</v>
      </c>
      <c r="D1393" s="23" t="s">
        <v>1471</v>
      </c>
      <c r="E1393" s="23" t="s">
        <v>5700</v>
      </c>
      <c r="F1393" s="23" t="s">
        <v>5701</v>
      </c>
      <c r="G1393" s="23" t="n">
        <v>0</v>
      </c>
      <c r="H1393" s="23" t="n">
        <v>12000</v>
      </c>
      <c r="I1393" s="41" t="s">
        <v>188</v>
      </c>
      <c r="K1393" s="23" t="n">
        <v>0</v>
      </c>
      <c r="L1393" s="23" t="n">
        <v>0</v>
      </c>
      <c r="M1393" s="23" t="n">
        <v>0</v>
      </c>
      <c r="N1393" s="23" t="n">
        <v>0</v>
      </c>
      <c r="O1393" s="23" t="n">
        <f aca="false">K1393+L1393</f>
        <v>0</v>
      </c>
      <c r="P1393" s="23" t="n">
        <f aca="false">K1393+L1393+M1393+N1393</f>
        <v>0</v>
      </c>
      <c r="Q1393" s="23" t="n">
        <v>0</v>
      </c>
      <c r="R1393" s="23" t="n">
        <v>0</v>
      </c>
      <c r="S1393" s="23" t="n">
        <v>0</v>
      </c>
      <c r="T1393" s="23" t="n">
        <v>0</v>
      </c>
      <c r="U1393" s="42" t="n">
        <f aca="false">IF(I1393="delivery",O1393-SUM(Q1393+R1393),IF(I1393="PO",P1393-SUM(Q1393:R1393)))</f>
        <v>0</v>
      </c>
      <c r="V1393" s="45" t="n">
        <v>0.014</v>
      </c>
      <c r="W1393" s="45"/>
      <c r="X1393" s="43" t="n">
        <f aca="false">W1393-V1393</f>
        <v>-0.014</v>
      </c>
      <c r="Z1393" s="44"/>
      <c r="AA1393" s="44"/>
      <c r="AM1393" s="23" t="str">
        <f aca="false">D1393</f>
        <v>Sanmina</v>
      </c>
      <c r="AN1393" s="23" t="s">
        <v>3124</v>
      </c>
      <c r="AT1393" s="44"/>
      <c r="AU1393" s="44"/>
      <c r="BD1393" s="23" t="s">
        <v>1543</v>
      </c>
      <c r="BE1393" s="1" t="s">
        <v>183</v>
      </c>
    </row>
    <row r="1394" customFormat="false" ht="15" hidden="false" customHeight="true" outlineLevel="0" collapsed="false">
      <c r="A1394" s="23" t="s">
        <v>5702</v>
      </c>
      <c r="B1394" s="23" t="s">
        <v>5703</v>
      </c>
      <c r="C1394" s="40" t="s">
        <v>177</v>
      </c>
      <c r="D1394" s="23" t="s">
        <v>82</v>
      </c>
      <c r="E1394" s="23" t="s">
        <v>5704</v>
      </c>
      <c r="F1394" s="23" t="s">
        <v>5705</v>
      </c>
      <c r="G1394" s="23" t="n">
        <v>41</v>
      </c>
      <c r="H1394" s="23" t="n">
        <v>2016</v>
      </c>
      <c r="I1394" s="41" t="s">
        <v>180</v>
      </c>
      <c r="K1394" s="23" t="n">
        <v>0</v>
      </c>
      <c r="L1394" s="23" t="n">
        <v>0</v>
      </c>
      <c r="M1394" s="23" t="n">
        <v>0</v>
      </c>
      <c r="N1394" s="23" t="n">
        <v>0</v>
      </c>
      <c r="O1394" s="23" t="n">
        <f aca="false">K1394+L1394</f>
        <v>0</v>
      </c>
      <c r="P1394" s="23" t="n">
        <f aca="false">K1394+L1394+M1394+N1394</f>
        <v>0</v>
      </c>
      <c r="Q1394" s="23" t="n">
        <v>0</v>
      </c>
      <c r="R1394" s="23" t="n">
        <v>0</v>
      </c>
      <c r="S1394" s="23" t="n">
        <v>0</v>
      </c>
      <c r="T1394" s="23" t="n">
        <v>0</v>
      </c>
      <c r="U1394" s="42" t="n">
        <f aca="false">IF(I1394="delivery",O1394-SUM(Q1394+R1394),IF(I1394="PO",P1394-SUM(Q1394:R1394)))</f>
        <v>0</v>
      </c>
      <c r="V1394" s="43" t="n">
        <v>1.25</v>
      </c>
      <c r="W1394" s="43"/>
      <c r="X1394" s="43" t="n">
        <f aca="false">W1394-V1394</f>
        <v>-1.25</v>
      </c>
      <c r="Y1394" s="23" t="n">
        <v>1.25</v>
      </c>
      <c r="Z1394" s="44"/>
      <c r="AA1394" s="44"/>
      <c r="AM1394" s="23" t="str">
        <f aca="false">D1394</f>
        <v>Arista</v>
      </c>
      <c r="AN1394" s="23" t="s">
        <v>1382</v>
      </c>
      <c r="AT1394" s="44"/>
      <c r="AU1394" s="44"/>
      <c r="BD1394" s="23" t="s">
        <v>182</v>
      </c>
      <c r="BE1394" s="1" t="s">
        <v>183</v>
      </c>
    </row>
    <row r="1395" customFormat="false" ht="15" hidden="false" customHeight="true" outlineLevel="0" collapsed="false">
      <c r="A1395" s="23" t="s">
        <v>5706</v>
      </c>
      <c r="B1395" s="23" t="s">
        <v>5707</v>
      </c>
      <c r="C1395" s="40" t="s">
        <v>177</v>
      </c>
      <c r="D1395" s="23" t="s">
        <v>82</v>
      </c>
      <c r="E1395" s="23" t="s">
        <v>5708</v>
      </c>
      <c r="F1395" s="23" t="s">
        <v>5709</v>
      </c>
      <c r="G1395" s="23" t="n">
        <v>41</v>
      </c>
      <c r="H1395" s="23" t="n">
        <v>56</v>
      </c>
      <c r="I1395" s="41" t="s">
        <v>180</v>
      </c>
      <c r="K1395" s="23" t="n">
        <v>0</v>
      </c>
      <c r="L1395" s="23" t="n">
        <v>363</v>
      </c>
      <c r="M1395" s="23" t="n">
        <v>236</v>
      </c>
      <c r="N1395" s="23" t="n">
        <v>123</v>
      </c>
      <c r="O1395" s="23" t="n">
        <f aca="false">K1395+L1395</f>
        <v>363</v>
      </c>
      <c r="P1395" s="23" t="n">
        <f aca="false">K1395+L1395+M1395+N1395</f>
        <v>722</v>
      </c>
      <c r="Q1395" s="23" t="n">
        <v>611</v>
      </c>
      <c r="R1395" s="23" t="n">
        <v>202</v>
      </c>
      <c r="S1395" s="23" t="n">
        <v>292</v>
      </c>
      <c r="T1395" s="23" t="n">
        <v>44</v>
      </c>
      <c r="U1395" s="42" t="n">
        <f aca="false">IF(I1395="delivery",O1395-SUM(Q1395+R1395),IF(I1395="PO",P1395-SUM(Q1395:R1395)))</f>
        <v>-450</v>
      </c>
      <c r="V1395" s="43" t="n">
        <v>84</v>
      </c>
      <c r="W1395" s="43"/>
      <c r="X1395" s="43" t="n">
        <f aca="false">W1395-V1395</f>
        <v>-84</v>
      </c>
      <c r="Y1395" s="23" t="n">
        <v>84</v>
      </c>
      <c r="Z1395" s="44"/>
      <c r="AA1395" s="44"/>
      <c r="AM1395" s="23" t="str">
        <f aca="false">D1395</f>
        <v>Arista</v>
      </c>
      <c r="AN1395" s="23" t="s">
        <v>1382</v>
      </c>
      <c r="AT1395" s="44"/>
      <c r="AU1395" s="44"/>
      <c r="BD1395" s="23" t="s">
        <v>182</v>
      </c>
      <c r="BE1395" s="1" t="s">
        <v>183</v>
      </c>
    </row>
    <row r="1396" customFormat="false" ht="15" hidden="false" customHeight="true" outlineLevel="0" collapsed="false">
      <c r="A1396" s="23" t="s">
        <v>5710</v>
      </c>
      <c r="B1396" s="23" t="s">
        <v>5711</v>
      </c>
      <c r="C1396" s="40" t="s">
        <v>177</v>
      </c>
      <c r="D1396" s="23" t="s">
        <v>82</v>
      </c>
      <c r="E1396" s="23" t="s">
        <v>5712</v>
      </c>
      <c r="F1396" s="23" t="s">
        <v>5713</v>
      </c>
      <c r="G1396" s="23" t="n">
        <v>36</v>
      </c>
      <c r="H1396" s="23" t="n">
        <v>55</v>
      </c>
      <c r="I1396" s="41" t="s">
        <v>180</v>
      </c>
      <c r="K1396" s="23" t="n">
        <v>0</v>
      </c>
      <c r="L1396" s="23" t="n">
        <v>173</v>
      </c>
      <c r="M1396" s="23" t="n">
        <v>106</v>
      </c>
      <c r="N1396" s="23" t="n">
        <v>0</v>
      </c>
      <c r="O1396" s="23" t="n">
        <f aca="false">K1396+L1396</f>
        <v>173</v>
      </c>
      <c r="P1396" s="23" t="n">
        <f aca="false">K1396+L1396+M1396+N1396</f>
        <v>279</v>
      </c>
      <c r="Q1396" s="23" t="n">
        <v>170</v>
      </c>
      <c r="R1396" s="23" t="n">
        <v>57</v>
      </c>
      <c r="S1396" s="23" t="n">
        <v>70</v>
      </c>
      <c r="T1396" s="23" t="n">
        <v>10</v>
      </c>
      <c r="U1396" s="42" t="n">
        <f aca="false">IF(I1396="delivery",O1396-SUM(Q1396+R1396),IF(I1396="PO",P1396-SUM(Q1396:R1396)))</f>
        <v>-54</v>
      </c>
      <c r="V1396" s="43" t="n">
        <v>105.54</v>
      </c>
      <c r="W1396" s="43"/>
      <c r="X1396" s="43" t="n">
        <f aca="false">W1396-V1396</f>
        <v>-105.54</v>
      </c>
      <c r="Y1396" s="23" t="n">
        <v>105.54</v>
      </c>
      <c r="Z1396" s="44"/>
      <c r="AA1396" s="44"/>
      <c r="AM1396" s="23" t="str">
        <f aca="false">D1396</f>
        <v>Arista</v>
      </c>
      <c r="AN1396" s="23" t="s">
        <v>1382</v>
      </c>
      <c r="AT1396" s="44"/>
      <c r="AU1396" s="44"/>
      <c r="BD1396" s="23" t="s">
        <v>182</v>
      </c>
      <c r="BE1396" s="1" t="s">
        <v>183</v>
      </c>
    </row>
    <row r="1397" customFormat="false" ht="15" hidden="false" customHeight="true" outlineLevel="0" collapsed="false">
      <c r="A1397" s="23" t="s">
        <v>5714</v>
      </c>
      <c r="B1397" s="23" t="s">
        <v>5715</v>
      </c>
      <c r="C1397" s="40" t="s">
        <v>177</v>
      </c>
      <c r="D1397" s="23" t="s">
        <v>82</v>
      </c>
      <c r="E1397" s="23" t="s">
        <v>5716</v>
      </c>
      <c r="F1397" s="23" t="s">
        <v>5717</v>
      </c>
      <c r="G1397" s="23" t="n">
        <v>36</v>
      </c>
      <c r="H1397" s="23" t="n">
        <v>221</v>
      </c>
      <c r="I1397" s="41" t="s">
        <v>180</v>
      </c>
      <c r="K1397" s="23" t="n">
        <v>0</v>
      </c>
      <c r="L1397" s="23" t="n">
        <v>770</v>
      </c>
      <c r="M1397" s="23" t="n">
        <v>442</v>
      </c>
      <c r="N1397" s="23" t="n">
        <v>0</v>
      </c>
      <c r="O1397" s="23" t="n">
        <f aca="false">K1397+L1397</f>
        <v>770</v>
      </c>
      <c r="P1397" s="23" t="n">
        <f aca="false">K1397+L1397+M1397+N1397</f>
        <v>1212</v>
      </c>
      <c r="Q1397" s="23" t="n">
        <v>820</v>
      </c>
      <c r="R1397" s="23" t="n">
        <v>357</v>
      </c>
      <c r="S1397" s="23" t="n">
        <v>460</v>
      </c>
      <c r="T1397" s="23" t="n">
        <v>20</v>
      </c>
      <c r="U1397" s="42" t="n">
        <f aca="false">IF(I1397="delivery",O1397-SUM(Q1397+R1397),IF(I1397="PO",P1397-SUM(Q1397:R1397)))</f>
        <v>-407</v>
      </c>
      <c r="V1397" s="43" t="n">
        <v>12.56</v>
      </c>
      <c r="W1397" s="43"/>
      <c r="X1397" s="43" t="n">
        <f aca="false">W1397-V1397</f>
        <v>-12.56</v>
      </c>
      <c r="Y1397" s="23" t="n">
        <v>12.56</v>
      </c>
      <c r="Z1397" s="44"/>
      <c r="AA1397" s="44"/>
      <c r="AM1397" s="23" t="str">
        <f aca="false">D1397</f>
        <v>Arista</v>
      </c>
      <c r="AN1397" s="23" t="s">
        <v>1382</v>
      </c>
      <c r="AT1397" s="44"/>
      <c r="AU1397" s="44"/>
      <c r="BD1397" s="23" t="s">
        <v>182</v>
      </c>
      <c r="BE1397" s="1" t="s">
        <v>183</v>
      </c>
    </row>
    <row r="1398" customFormat="false" ht="15" hidden="false" customHeight="true" outlineLevel="0" collapsed="false">
      <c r="A1398" s="23" t="s">
        <v>5718</v>
      </c>
      <c r="B1398" s="23" t="s">
        <v>5719</v>
      </c>
      <c r="C1398" s="40" t="s">
        <v>177</v>
      </c>
      <c r="D1398" s="23" t="s">
        <v>82</v>
      </c>
      <c r="E1398" s="23" t="s">
        <v>5720</v>
      </c>
      <c r="F1398" s="23" t="s">
        <v>5721</v>
      </c>
      <c r="G1398" s="23" t="n">
        <v>66</v>
      </c>
      <c r="H1398" s="23" t="n">
        <v>1688</v>
      </c>
      <c r="I1398" s="41" t="s">
        <v>180</v>
      </c>
      <c r="K1398" s="23" t="n">
        <v>2681</v>
      </c>
      <c r="L1398" s="23" t="n">
        <v>391</v>
      </c>
      <c r="M1398" s="23" t="n">
        <v>1688</v>
      </c>
      <c r="N1398" s="23" t="n">
        <v>0</v>
      </c>
      <c r="O1398" s="23" t="n">
        <f aca="false">K1398+L1398</f>
        <v>3072</v>
      </c>
      <c r="P1398" s="23" t="n">
        <f aca="false">K1398+L1398+M1398+N1398</f>
        <v>4760</v>
      </c>
      <c r="Q1398" s="23" t="n">
        <v>75</v>
      </c>
      <c r="R1398" s="23" t="n">
        <v>30</v>
      </c>
      <c r="S1398" s="23" t="n">
        <v>30</v>
      </c>
      <c r="T1398" s="23" t="n">
        <v>20</v>
      </c>
      <c r="U1398" s="42" t="n">
        <f aca="false">IF(I1398="delivery",O1398-SUM(Q1398+R1398),IF(I1398="PO",P1398-SUM(Q1398:R1398)))</f>
        <v>2967</v>
      </c>
      <c r="V1398" s="43" t="n">
        <v>1.45</v>
      </c>
      <c r="W1398" s="43"/>
      <c r="X1398" s="43" t="n">
        <f aca="false">W1398-V1398</f>
        <v>-1.45</v>
      </c>
      <c r="Z1398" s="44"/>
      <c r="AA1398" s="44"/>
      <c r="AM1398" s="23" t="str">
        <f aca="false">D1398</f>
        <v>Arista</v>
      </c>
      <c r="AN1398" s="23" t="s">
        <v>1382</v>
      </c>
      <c r="AT1398" s="44"/>
      <c r="AU1398" s="44"/>
      <c r="BD1398" s="23" t="s">
        <v>182</v>
      </c>
      <c r="BE1398" s="1" t="s">
        <v>183</v>
      </c>
    </row>
    <row r="1399" customFormat="false" ht="15" hidden="false" customHeight="true" outlineLevel="0" collapsed="false">
      <c r="A1399" s="23" t="s">
        <v>5722</v>
      </c>
      <c r="B1399" s="23" t="s">
        <v>5723</v>
      </c>
      <c r="C1399" s="40" t="s">
        <v>177</v>
      </c>
      <c r="D1399" s="23" t="s">
        <v>82</v>
      </c>
      <c r="E1399" s="23" t="s">
        <v>5724</v>
      </c>
      <c r="F1399" s="23" t="s">
        <v>5725</v>
      </c>
      <c r="G1399" s="23" t="n">
        <v>66</v>
      </c>
      <c r="H1399" s="23" t="n">
        <v>1749</v>
      </c>
      <c r="I1399" s="41" t="s">
        <v>180</v>
      </c>
      <c r="K1399" s="23" t="n">
        <v>1500</v>
      </c>
      <c r="L1399" s="23" t="n">
        <v>144</v>
      </c>
      <c r="M1399" s="23" t="n">
        <v>0</v>
      </c>
      <c r="N1399" s="23" t="n">
        <v>0</v>
      </c>
      <c r="O1399" s="23" t="n">
        <f aca="false">K1399+L1399</f>
        <v>1644</v>
      </c>
      <c r="P1399" s="23" t="n">
        <f aca="false">K1399+L1399+M1399+N1399</f>
        <v>1644</v>
      </c>
      <c r="Q1399" s="23" t="n">
        <v>50</v>
      </c>
      <c r="R1399" s="23" t="n">
        <v>20</v>
      </c>
      <c r="S1399" s="23" t="n">
        <v>20</v>
      </c>
      <c r="T1399" s="23" t="n">
        <v>10</v>
      </c>
      <c r="U1399" s="42" t="n">
        <f aca="false">IF(I1399="delivery",O1399-SUM(Q1399+R1399),IF(I1399="PO",P1399-SUM(Q1399:R1399)))</f>
        <v>1574</v>
      </c>
      <c r="V1399" s="43" t="n">
        <v>1.39</v>
      </c>
      <c r="W1399" s="43"/>
      <c r="X1399" s="43" t="n">
        <f aca="false">W1399-V1399</f>
        <v>-1.39</v>
      </c>
      <c r="Z1399" s="44"/>
      <c r="AA1399" s="44"/>
      <c r="AM1399" s="23" t="str">
        <f aca="false">D1399</f>
        <v>Arista</v>
      </c>
      <c r="AN1399" s="23" t="s">
        <v>1382</v>
      </c>
      <c r="AT1399" s="44"/>
      <c r="AU1399" s="44"/>
      <c r="BD1399" s="23" t="s">
        <v>182</v>
      </c>
      <c r="BE1399" s="1" t="s">
        <v>183</v>
      </c>
    </row>
    <row r="1400" customFormat="false" ht="15" hidden="false" customHeight="true" outlineLevel="0" collapsed="false">
      <c r="A1400" s="23" t="s">
        <v>5726</v>
      </c>
      <c r="B1400" s="23" t="s">
        <v>5727</v>
      </c>
      <c r="C1400" s="40" t="s">
        <v>177</v>
      </c>
      <c r="D1400" s="23" t="s">
        <v>82</v>
      </c>
      <c r="E1400" s="23" t="s">
        <v>5728</v>
      </c>
      <c r="F1400" s="23" t="s">
        <v>5729</v>
      </c>
      <c r="G1400" s="23" t="n">
        <v>46</v>
      </c>
      <c r="H1400" s="23" t="n">
        <v>58</v>
      </c>
      <c r="I1400" s="41" t="s">
        <v>180</v>
      </c>
      <c r="K1400" s="23" t="n">
        <v>0</v>
      </c>
      <c r="L1400" s="23" t="n">
        <v>428</v>
      </c>
      <c r="M1400" s="23" t="n">
        <v>235</v>
      </c>
      <c r="N1400" s="23" t="n">
        <v>156</v>
      </c>
      <c r="O1400" s="23" t="n">
        <f aca="false">K1400+L1400</f>
        <v>428</v>
      </c>
      <c r="P1400" s="23" t="n">
        <f aca="false">K1400+L1400+M1400+N1400</f>
        <v>819</v>
      </c>
      <c r="Q1400" s="23" t="n">
        <v>648</v>
      </c>
      <c r="R1400" s="23" t="n">
        <v>160</v>
      </c>
      <c r="S1400" s="23" t="n">
        <v>210</v>
      </c>
      <c r="T1400" s="23" t="n">
        <v>90</v>
      </c>
      <c r="U1400" s="42" t="n">
        <f aca="false">IF(I1400="delivery",O1400-SUM(Q1400+R1400),IF(I1400="PO",P1400-SUM(Q1400:R1400)))</f>
        <v>-380</v>
      </c>
      <c r="V1400" s="43" t="n">
        <v>94.55</v>
      </c>
      <c r="W1400" s="43"/>
      <c r="X1400" s="43" t="n">
        <f aca="false">W1400-V1400</f>
        <v>-94.55</v>
      </c>
      <c r="Y1400" s="23" t="n">
        <v>95.75</v>
      </c>
      <c r="Z1400" s="44"/>
      <c r="AA1400" s="44"/>
      <c r="AM1400" s="23" t="str">
        <f aca="false">D1400</f>
        <v>Arista</v>
      </c>
      <c r="AN1400" s="23" t="s">
        <v>1382</v>
      </c>
      <c r="AT1400" s="44"/>
      <c r="AU1400" s="44"/>
      <c r="BD1400" s="23" t="s">
        <v>182</v>
      </c>
      <c r="BE1400" s="1" t="s">
        <v>183</v>
      </c>
    </row>
    <row r="1401" customFormat="false" ht="15" hidden="false" customHeight="true" outlineLevel="0" collapsed="false">
      <c r="A1401" s="23" t="s">
        <v>5730</v>
      </c>
      <c r="B1401" s="23" t="s">
        <v>5731</v>
      </c>
      <c r="C1401" s="40" t="s">
        <v>177</v>
      </c>
      <c r="D1401" s="23" t="s">
        <v>82</v>
      </c>
      <c r="E1401" s="23" t="s">
        <v>5732</v>
      </c>
      <c r="F1401" s="23" t="s">
        <v>5733</v>
      </c>
      <c r="G1401" s="23" t="n">
        <v>41</v>
      </c>
      <c r="H1401" s="23" t="n">
        <v>110</v>
      </c>
      <c r="I1401" s="41" t="s">
        <v>180</v>
      </c>
      <c r="K1401" s="23" t="n">
        <v>0</v>
      </c>
      <c r="L1401" s="23" t="n">
        <v>110</v>
      </c>
      <c r="M1401" s="23" t="n">
        <v>0</v>
      </c>
      <c r="N1401" s="23" t="n">
        <v>0</v>
      </c>
      <c r="O1401" s="23" t="n">
        <f aca="false">K1401+L1401</f>
        <v>110</v>
      </c>
      <c r="P1401" s="23" t="n">
        <f aca="false">K1401+L1401+M1401+N1401</f>
        <v>110</v>
      </c>
      <c r="Q1401" s="23" t="n">
        <v>73</v>
      </c>
      <c r="R1401" s="23" t="n">
        <v>32</v>
      </c>
      <c r="S1401" s="23" t="n">
        <v>16</v>
      </c>
      <c r="T1401" s="23" t="n">
        <v>8</v>
      </c>
      <c r="U1401" s="42" t="n">
        <f aca="false">IF(I1401="delivery",O1401-SUM(Q1401+R1401),IF(I1401="PO",P1401-SUM(Q1401:R1401)))</f>
        <v>5</v>
      </c>
      <c r="V1401" s="43" t="n">
        <v>31.582</v>
      </c>
      <c r="W1401" s="43"/>
      <c r="X1401" s="43" t="n">
        <f aca="false">W1401-V1401</f>
        <v>-31.582</v>
      </c>
      <c r="Y1401" s="23" t="n">
        <v>36.23</v>
      </c>
      <c r="Z1401" s="44"/>
      <c r="AA1401" s="44"/>
      <c r="AM1401" s="23" t="str">
        <f aca="false">D1401</f>
        <v>Arista</v>
      </c>
      <c r="AN1401" s="23" t="s">
        <v>1382</v>
      </c>
      <c r="AT1401" s="44"/>
      <c r="AU1401" s="44"/>
      <c r="BD1401" s="23" t="s">
        <v>182</v>
      </c>
      <c r="BE1401" s="1" t="s">
        <v>183</v>
      </c>
    </row>
    <row r="1402" customFormat="false" ht="15" hidden="false" customHeight="true" outlineLevel="0" collapsed="false">
      <c r="A1402" s="23" t="s">
        <v>5734</v>
      </c>
      <c r="B1402" s="23" t="s">
        <v>5735</v>
      </c>
      <c r="C1402" s="40" t="s">
        <v>177</v>
      </c>
      <c r="D1402" s="23" t="s">
        <v>82</v>
      </c>
      <c r="E1402" s="23" t="s">
        <v>5736</v>
      </c>
      <c r="F1402" s="23" t="s">
        <v>5737</v>
      </c>
      <c r="G1402" s="23" t="n">
        <v>36</v>
      </c>
      <c r="H1402" s="23" t="n">
        <v>2000</v>
      </c>
      <c r="I1402" s="41" t="s">
        <v>180</v>
      </c>
      <c r="K1402" s="23" t="n">
        <v>0</v>
      </c>
      <c r="L1402" s="23" t="n">
        <v>0</v>
      </c>
      <c r="M1402" s="23" t="n">
        <v>0</v>
      </c>
      <c r="N1402" s="23" t="n">
        <v>0</v>
      </c>
      <c r="O1402" s="23" t="n">
        <f aca="false">K1402+L1402</f>
        <v>0</v>
      </c>
      <c r="P1402" s="23" t="n">
        <f aca="false">K1402+L1402+M1402+N1402</f>
        <v>0</v>
      </c>
      <c r="Q1402" s="23" t="n">
        <v>90</v>
      </c>
      <c r="R1402" s="23" t="n">
        <v>0</v>
      </c>
      <c r="S1402" s="23" t="n">
        <v>0</v>
      </c>
      <c r="T1402" s="23" t="n">
        <v>0</v>
      </c>
      <c r="U1402" s="42" t="n">
        <f aca="false">IF(I1402="delivery",O1402-SUM(Q1402+R1402),IF(I1402="PO",P1402-SUM(Q1402:R1402)))</f>
        <v>-90</v>
      </c>
      <c r="V1402" s="43" t="n">
        <v>2.74</v>
      </c>
      <c r="W1402" s="43"/>
      <c r="X1402" s="43" t="n">
        <f aca="false">W1402-V1402</f>
        <v>-2.74</v>
      </c>
      <c r="Z1402" s="44"/>
      <c r="AA1402" s="44"/>
      <c r="AM1402" s="23" t="str">
        <f aca="false">D1402</f>
        <v>Arista</v>
      </c>
      <c r="AN1402" s="23" t="s">
        <v>1382</v>
      </c>
      <c r="AT1402" s="44"/>
      <c r="AU1402" s="44"/>
      <c r="BD1402" s="23" t="s">
        <v>182</v>
      </c>
      <c r="BE1402" s="1" t="s">
        <v>183</v>
      </c>
    </row>
    <row r="1403" customFormat="false" ht="15" hidden="false" customHeight="true" outlineLevel="0" collapsed="false">
      <c r="A1403" s="23" t="s">
        <v>5738</v>
      </c>
      <c r="B1403" s="23" t="s">
        <v>5739</v>
      </c>
      <c r="C1403" s="40" t="s">
        <v>177</v>
      </c>
      <c r="D1403" s="23" t="s">
        <v>82</v>
      </c>
      <c r="E1403" s="23" t="s">
        <v>5740</v>
      </c>
      <c r="F1403" s="23" t="s">
        <v>5741</v>
      </c>
      <c r="G1403" s="23" t="n">
        <v>41</v>
      </c>
      <c r="H1403" s="23" t="n">
        <v>180</v>
      </c>
      <c r="I1403" s="41" t="s">
        <v>180</v>
      </c>
      <c r="K1403" s="23" t="n">
        <v>0</v>
      </c>
      <c r="L1403" s="23" t="n">
        <v>165</v>
      </c>
      <c r="M1403" s="23" t="n">
        <v>0</v>
      </c>
      <c r="N1403" s="23" t="n">
        <v>0</v>
      </c>
      <c r="O1403" s="23" t="n">
        <f aca="false">K1403+L1403</f>
        <v>165</v>
      </c>
      <c r="P1403" s="23" t="n">
        <f aca="false">K1403+L1403+M1403+N1403</f>
        <v>165</v>
      </c>
      <c r="Q1403" s="23" t="n">
        <v>80</v>
      </c>
      <c r="R1403" s="23" t="n">
        <v>0</v>
      </c>
      <c r="S1403" s="23" t="n">
        <v>0</v>
      </c>
      <c r="T1403" s="23" t="n">
        <v>0</v>
      </c>
      <c r="U1403" s="42" t="n">
        <f aca="false">IF(I1403="delivery",O1403-SUM(Q1403+R1403),IF(I1403="PO",P1403-SUM(Q1403:R1403)))</f>
        <v>85</v>
      </c>
      <c r="V1403" s="43" t="n">
        <v>40.664</v>
      </c>
      <c r="W1403" s="43"/>
      <c r="X1403" s="43" t="n">
        <f aca="false">W1403-V1403</f>
        <v>-40.664</v>
      </c>
      <c r="Y1403" s="23" t="n">
        <v>38.97</v>
      </c>
      <c r="Z1403" s="44"/>
      <c r="AA1403" s="44"/>
      <c r="AM1403" s="23" t="str">
        <f aca="false">D1403</f>
        <v>Arista</v>
      </c>
      <c r="AN1403" s="23" t="s">
        <v>1382</v>
      </c>
      <c r="AT1403" s="44"/>
      <c r="AU1403" s="44"/>
      <c r="BD1403" s="23" t="s">
        <v>182</v>
      </c>
      <c r="BE1403" s="1" t="s">
        <v>183</v>
      </c>
    </row>
    <row r="1404" customFormat="false" ht="15" hidden="false" customHeight="true" outlineLevel="0" collapsed="false">
      <c r="A1404" s="23" t="s">
        <v>5742</v>
      </c>
      <c r="B1404" s="23" t="s">
        <v>5743</v>
      </c>
      <c r="C1404" s="40" t="s">
        <v>177</v>
      </c>
      <c r="D1404" s="23" t="s">
        <v>82</v>
      </c>
      <c r="E1404" s="23" t="s">
        <v>5744</v>
      </c>
      <c r="F1404" s="23" t="s">
        <v>5745</v>
      </c>
      <c r="G1404" s="23" t="n">
        <v>41</v>
      </c>
      <c r="H1404" s="23" t="n">
        <v>180</v>
      </c>
      <c r="I1404" s="41" t="s">
        <v>180</v>
      </c>
      <c r="K1404" s="23" t="n">
        <v>0</v>
      </c>
      <c r="L1404" s="23" t="n">
        <v>12</v>
      </c>
      <c r="M1404" s="23" t="n">
        <v>0</v>
      </c>
      <c r="N1404" s="23" t="n">
        <v>0</v>
      </c>
      <c r="O1404" s="23" t="n">
        <f aca="false">K1404+L1404</f>
        <v>12</v>
      </c>
      <c r="P1404" s="23" t="n">
        <f aca="false">K1404+L1404+M1404+N1404</f>
        <v>12</v>
      </c>
      <c r="Q1404" s="23" t="n">
        <v>10</v>
      </c>
      <c r="R1404" s="23" t="n">
        <v>0</v>
      </c>
      <c r="S1404" s="23" t="n">
        <v>0</v>
      </c>
      <c r="T1404" s="23" t="n">
        <v>0</v>
      </c>
      <c r="U1404" s="42" t="n">
        <f aca="false">IF(I1404="delivery",O1404-SUM(Q1404+R1404),IF(I1404="PO",P1404-SUM(Q1404:R1404)))</f>
        <v>2</v>
      </c>
      <c r="V1404" s="43" t="n">
        <v>40.664</v>
      </c>
      <c r="W1404" s="43"/>
      <c r="X1404" s="43" t="n">
        <f aca="false">W1404-V1404</f>
        <v>-40.664</v>
      </c>
      <c r="Y1404" s="23" t="n">
        <v>63.7</v>
      </c>
      <c r="Z1404" s="44"/>
      <c r="AA1404" s="44"/>
      <c r="AM1404" s="23" t="str">
        <f aca="false">D1404</f>
        <v>Arista</v>
      </c>
      <c r="AN1404" s="23" t="s">
        <v>1382</v>
      </c>
      <c r="AT1404" s="44"/>
      <c r="AU1404" s="44"/>
      <c r="BD1404" s="23" t="s">
        <v>182</v>
      </c>
      <c r="BE1404" s="1" t="s">
        <v>183</v>
      </c>
    </row>
    <row r="1405" customFormat="false" ht="15" hidden="false" customHeight="true" outlineLevel="0" collapsed="false">
      <c r="A1405" s="23" t="s">
        <v>5746</v>
      </c>
      <c r="B1405" s="23" t="s">
        <v>5747</v>
      </c>
      <c r="C1405" s="40" t="s">
        <v>177</v>
      </c>
      <c r="D1405" s="23" t="s">
        <v>82</v>
      </c>
      <c r="E1405" s="23" t="s">
        <v>5748</v>
      </c>
      <c r="F1405" s="23" t="s">
        <v>5749</v>
      </c>
      <c r="G1405" s="23" t="n">
        <v>51</v>
      </c>
      <c r="H1405" s="23" t="n">
        <v>50</v>
      </c>
      <c r="I1405" s="41" t="s">
        <v>180</v>
      </c>
      <c r="K1405" s="23" t="n">
        <v>0</v>
      </c>
      <c r="L1405" s="23" t="n">
        <v>44</v>
      </c>
      <c r="M1405" s="23" t="n">
        <v>138</v>
      </c>
      <c r="N1405" s="23" t="n">
        <v>0</v>
      </c>
      <c r="O1405" s="23" t="n">
        <f aca="false">K1405+L1405</f>
        <v>44</v>
      </c>
      <c r="P1405" s="23" t="n">
        <f aca="false">K1405+L1405+M1405+N1405</f>
        <v>182</v>
      </c>
      <c r="Q1405" s="23" t="n">
        <v>165</v>
      </c>
      <c r="R1405" s="23" t="n">
        <v>103</v>
      </c>
      <c r="S1405" s="23" t="n">
        <v>56</v>
      </c>
      <c r="T1405" s="23" t="n">
        <v>28</v>
      </c>
      <c r="U1405" s="42" t="n">
        <f aca="false">IF(I1405="delivery",O1405-SUM(Q1405+R1405),IF(I1405="PO",P1405-SUM(Q1405:R1405)))</f>
        <v>-224</v>
      </c>
      <c r="V1405" s="43" t="n">
        <v>148.29</v>
      </c>
      <c r="W1405" s="43"/>
      <c r="X1405" s="43" t="n">
        <f aca="false">W1405-V1405</f>
        <v>-148.29</v>
      </c>
      <c r="Z1405" s="44"/>
      <c r="AA1405" s="44"/>
      <c r="AM1405" s="23" t="str">
        <f aca="false">D1405</f>
        <v>Arista</v>
      </c>
      <c r="AN1405" s="23" t="s">
        <v>1382</v>
      </c>
      <c r="AT1405" s="44"/>
      <c r="AU1405" s="44"/>
      <c r="BD1405" s="23" t="s">
        <v>182</v>
      </c>
      <c r="BE1405" s="1" t="s">
        <v>183</v>
      </c>
    </row>
    <row r="1406" customFormat="false" ht="15" hidden="false" customHeight="true" outlineLevel="0" collapsed="false">
      <c r="A1406" s="23" t="s">
        <v>5750</v>
      </c>
      <c r="B1406" s="23" t="s">
        <v>5751</v>
      </c>
      <c r="C1406" s="40" t="s">
        <v>177</v>
      </c>
      <c r="D1406" s="23" t="s">
        <v>82</v>
      </c>
      <c r="E1406" s="23" t="s">
        <v>5752</v>
      </c>
      <c r="F1406" s="23" t="s">
        <v>5753</v>
      </c>
      <c r="G1406" s="23" t="n">
        <v>51</v>
      </c>
      <c r="H1406" s="23" t="n">
        <v>113</v>
      </c>
      <c r="I1406" s="41" t="s">
        <v>180</v>
      </c>
      <c r="K1406" s="23" t="n">
        <v>0</v>
      </c>
      <c r="L1406" s="23" t="n">
        <v>0</v>
      </c>
      <c r="M1406" s="23" t="n">
        <v>113</v>
      </c>
      <c r="N1406" s="23" t="n">
        <v>0</v>
      </c>
      <c r="O1406" s="23" t="n">
        <f aca="false">K1406+L1406</f>
        <v>0</v>
      </c>
      <c r="P1406" s="23" t="n">
        <f aca="false">K1406+L1406+M1406+N1406</f>
        <v>113</v>
      </c>
      <c r="Q1406" s="23" t="n">
        <v>98</v>
      </c>
      <c r="R1406" s="23" t="n">
        <v>0</v>
      </c>
      <c r="S1406" s="23" t="n">
        <v>0</v>
      </c>
      <c r="T1406" s="23" t="n">
        <v>0</v>
      </c>
      <c r="U1406" s="42" t="n">
        <f aca="false">IF(I1406="delivery",O1406-SUM(Q1406+R1406),IF(I1406="PO",P1406-SUM(Q1406:R1406)))</f>
        <v>-98</v>
      </c>
      <c r="V1406" s="43" t="n">
        <v>60.36</v>
      </c>
      <c r="W1406" s="43"/>
      <c r="X1406" s="43" t="n">
        <f aca="false">W1406-V1406</f>
        <v>-60.36</v>
      </c>
      <c r="Z1406" s="44"/>
      <c r="AA1406" s="44"/>
      <c r="AM1406" s="23" t="str">
        <f aca="false">D1406</f>
        <v>Arista</v>
      </c>
      <c r="AN1406" s="23" t="s">
        <v>1382</v>
      </c>
      <c r="AT1406" s="44"/>
      <c r="AU1406" s="44"/>
      <c r="BD1406" s="23" t="s">
        <v>182</v>
      </c>
      <c r="BE1406" s="1" t="s">
        <v>183</v>
      </c>
    </row>
    <row r="1407" customFormat="false" ht="15" hidden="false" customHeight="true" outlineLevel="0" collapsed="false">
      <c r="A1407" s="23" t="s">
        <v>5754</v>
      </c>
      <c r="B1407" s="23" t="s">
        <v>5755</v>
      </c>
      <c r="C1407" s="40" t="s">
        <v>177</v>
      </c>
      <c r="D1407" s="23" t="s">
        <v>82</v>
      </c>
      <c r="E1407" s="23" t="s">
        <v>5756</v>
      </c>
      <c r="F1407" s="23" t="s">
        <v>5757</v>
      </c>
      <c r="G1407" s="23" t="n">
        <v>46</v>
      </c>
      <c r="H1407" s="23" t="n">
        <v>300</v>
      </c>
      <c r="I1407" s="41" t="s">
        <v>180</v>
      </c>
      <c r="K1407" s="23" t="n">
        <v>0</v>
      </c>
      <c r="L1407" s="23" t="n">
        <v>2242</v>
      </c>
      <c r="M1407" s="23" t="n">
        <v>3603</v>
      </c>
      <c r="N1407" s="23" t="n">
        <v>300</v>
      </c>
      <c r="O1407" s="23" t="n">
        <f aca="false">K1407+L1407</f>
        <v>2242</v>
      </c>
      <c r="P1407" s="23" t="n">
        <f aca="false">K1407+L1407+M1407+N1407</f>
        <v>6145</v>
      </c>
      <c r="Q1407" s="23" t="n">
        <v>5701</v>
      </c>
      <c r="R1407" s="23" t="n">
        <v>3028</v>
      </c>
      <c r="S1407" s="23" t="n">
        <v>3874</v>
      </c>
      <c r="T1407" s="23" t="n">
        <v>271</v>
      </c>
      <c r="U1407" s="42" t="n">
        <f aca="false">IF(I1407="delivery",O1407-SUM(Q1407+R1407),IF(I1407="PO",P1407-SUM(Q1407:R1407)))</f>
        <v>-6487</v>
      </c>
      <c r="V1407" s="43" t="n">
        <v>10.3</v>
      </c>
      <c r="W1407" s="43"/>
      <c r="X1407" s="43" t="n">
        <f aca="false">W1407-V1407</f>
        <v>-10.3</v>
      </c>
      <c r="Y1407" s="23" t="n">
        <v>10.4</v>
      </c>
      <c r="Z1407" s="44"/>
      <c r="AA1407" s="44"/>
      <c r="AM1407" s="23" t="str">
        <f aca="false">D1407</f>
        <v>Arista</v>
      </c>
      <c r="AN1407" s="23" t="s">
        <v>1382</v>
      </c>
      <c r="AT1407" s="44"/>
      <c r="AU1407" s="44"/>
      <c r="BD1407" s="23" t="s">
        <v>182</v>
      </c>
      <c r="BE1407" s="1" t="s">
        <v>183</v>
      </c>
    </row>
    <row r="1408" customFormat="false" ht="15" hidden="false" customHeight="true" outlineLevel="0" collapsed="false">
      <c r="A1408" s="23" t="s">
        <v>5758</v>
      </c>
      <c r="B1408" s="23" t="s">
        <v>5759</v>
      </c>
      <c r="C1408" s="40" t="s">
        <v>177</v>
      </c>
      <c r="D1408" s="23" t="s">
        <v>82</v>
      </c>
      <c r="E1408" s="23" t="s">
        <v>5760</v>
      </c>
      <c r="F1408" s="23" t="s">
        <v>5761</v>
      </c>
      <c r="G1408" s="23" t="n">
        <v>46</v>
      </c>
      <c r="H1408" s="23" t="n">
        <v>96</v>
      </c>
      <c r="I1408" s="41" t="s">
        <v>180</v>
      </c>
      <c r="K1408" s="23" t="n">
        <v>0</v>
      </c>
      <c r="L1408" s="23" t="n">
        <v>195</v>
      </c>
      <c r="M1408" s="23" t="n">
        <v>1645</v>
      </c>
      <c r="N1408" s="23" t="n">
        <v>480</v>
      </c>
      <c r="O1408" s="23" t="n">
        <f aca="false">K1408+L1408</f>
        <v>195</v>
      </c>
      <c r="P1408" s="23" t="n">
        <f aca="false">K1408+L1408+M1408+N1408</f>
        <v>2320</v>
      </c>
      <c r="Q1408" s="23" t="n">
        <v>1863</v>
      </c>
      <c r="R1408" s="23" t="n">
        <v>1401</v>
      </c>
      <c r="S1408" s="23" t="n">
        <v>2319</v>
      </c>
      <c r="T1408" s="23" t="n">
        <v>109</v>
      </c>
      <c r="U1408" s="42" t="n">
        <f aca="false">IF(I1408="delivery",O1408-SUM(Q1408+R1408),IF(I1408="PO",P1408-SUM(Q1408:R1408)))</f>
        <v>-3069</v>
      </c>
      <c r="V1408" s="43" t="n">
        <v>26.379</v>
      </c>
      <c r="W1408" s="43"/>
      <c r="X1408" s="43" t="n">
        <f aca="false">W1408-V1408</f>
        <v>-26.379</v>
      </c>
      <c r="Y1408" s="23" t="n">
        <v>26.74167</v>
      </c>
      <c r="Z1408" s="44"/>
      <c r="AA1408" s="44"/>
      <c r="AM1408" s="23" t="str">
        <f aca="false">D1408</f>
        <v>Arista</v>
      </c>
      <c r="AN1408" s="23" t="s">
        <v>1382</v>
      </c>
      <c r="AT1408" s="44"/>
      <c r="AU1408" s="44"/>
      <c r="BD1408" s="23" t="s">
        <v>182</v>
      </c>
      <c r="BE1408" s="1" t="s">
        <v>183</v>
      </c>
    </row>
    <row r="1409" customFormat="false" ht="15" hidden="false" customHeight="true" outlineLevel="0" collapsed="false">
      <c r="A1409" s="23" t="s">
        <v>5762</v>
      </c>
      <c r="B1409" s="23" t="s">
        <v>5763</v>
      </c>
      <c r="C1409" s="40" t="s">
        <v>177</v>
      </c>
      <c r="D1409" s="23" t="s">
        <v>82</v>
      </c>
      <c r="E1409" s="23" t="s">
        <v>5764</v>
      </c>
      <c r="F1409" s="23" t="s">
        <v>5765</v>
      </c>
      <c r="G1409" s="23" t="n">
        <v>36</v>
      </c>
      <c r="H1409" s="23" t="n">
        <v>62</v>
      </c>
      <c r="I1409" s="41" t="s">
        <v>180</v>
      </c>
      <c r="K1409" s="23" t="n">
        <v>0</v>
      </c>
      <c r="L1409" s="23" t="n">
        <v>296</v>
      </c>
      <c r="M1409" s="23" t="n">
        <v>62</v>
      </c>
      <c r="N1409" s="23" t="n">
        <v>124</v>
      </c>
      <c r="O1409" s="23" t="n">
        <f aca="false">K1409+L1409</f>
        <v>296</v>
      </c>
      <c r="P1409" s="23" t="n">
        <f aca="false">K1409+L1409+M1409+N1409</f>
        <v>482</v>
      </c>
      <c r="Q1409" s="23" t="n">
        <v>331</v>
      </c>
      <c r="R1409" s="23" t="n">
        <v>208</v>
      </c>
      <c r="S1409" s="23" t="n">
        <v>268</v>
      </c>
      <c r="T1409" s="23" t="n">
        <v>40</v>
      </c>
      <c r="U1409" s="42" t="n">
        <f aca="false">IF(I1409="delivery",O1409-SUM(Q1409+R1409),IF(I1409="PO",P1409-SUM(Q1409:R1409)))</f>
        <v>-243</v>
      </c>
      <c r="V1409" s="43" t="n">
        <v>65.045</v>
      </c>
      <c r="W1409" s="43"/>
      <c r="X1409" s="43" t="n">
        <f aca="false">W1409-V1409</f>
        <v>-65.045</v>
      </c>
      <c r="Y1409" s="23" t="n">
        <v>67.39756</v>
      </c>
      <c r="Z1409" s="44"/>
      <c r="AA1409" s="44"/>
      <c r="AM1409" s="23" t="str">
        <f aca="false">D1409</f>
        <v>Arista</v>
      </c>
      <c r="AN1409" s="23" t="s">
        <v>1382</v>
      </c>
      <c r="AT1409" s="44"/>
      <c r="AU1409" s="44"/>
      <c r="BD1409" s="23" t="s">
        <v>182</v>
      </c>
      <c r="BE1409" s="1" t="s">
        <v>183</v>
      </c>
    </row>
    <row r="1410" customFormat="false" ht="15" hidden="false" customHeight="true" outlineLevel="0" collapsed="false">
      <c r="A1410" s="23" t="s">
        <v>5766</v>
      </c>
      <c r="B1410" s="23" t="s">
        <v>5767</v>
      </c>
      <c r="C1410" s="40" t="s">
        <v>177</v>
      </c>
      <c r="D1410" s="23" t="s">
        <v>82</v>
      </c>
      <c r="E1410" s="23" t="s">
        <v>5768</v>
      </c>
      <c r="F1410" s="23" t="s">
        <v>5769</v>
      </c>
      <c r="G1410" s="23" t="n">
        <v>41</v>
      </c>
      <c r="H1410" s="23" t="n">
        <v>90</v>
      </c>
      <c r="I1410" s="41" t="s">
        <v>180</v>
      </c>
      <c r="K1410" s="23" t="n">
        <v>0</v>
      </c>
      <c r="L1410" s="23" t="n">
        <v>43</v>
      </c>
      <c r="M1410" s="23" t="n">
        <v>1080</v>
      </c>
      <c r="N1410" s="23" t="n">
        <v>0</v>
      </c>
      <c r="O1410" s="23" t="n">
        <f aca="false">K1410+L1410</f>
        <v>43</v>
      </c>
      <c r="P1410" s="23" t="n">
        <f aca="false">K1410+L1410+M1410+N1410</f>
        <v>1123</v>
      </c>
      <c r="Q1410" s="23" t="n">
        <v>1332</v>
      </c>
      <c r="R1410" s="23" t="n">
        <v>550</v>
      </c>
      <c r="S1410" s="23" t="n">
        <v>1029</v>
      </c>
      <c r="T1410" s="23" t="n">
        <v>71</v>
      </c>
      <c r="U1410" s="42" t="n">
        <f aca="false">IF(I1410="delivery",O1410-SUM(Q1410+R1410),IF(I1410="PO",P1410-SUM(Q1410:R1410)))</f>
        <v>-1839</v>
      </c>
      <c r="V1410" s="43" t="n">
        <v>269.1</v>
      </c>
      <c r="W1410" s="43"/>
      <c r="X1410" s="43" t="n">
        <f aca="false">W1410-V1410</f>
        <v>-269.1</v>
      </c>
      <c r="Y1410" s="23" t="n">
        <v>271.66667</v>
      </c>
      <c r="Z1410" s="44"/>
      <c r="AA1410" s="44"/>
      <c r="AM1410" s="23" t="str">
        <f aca="false">D1410</f>
        <v>Arista</v>
      </c>
      <c r="AN1410" s="23" t="s">
        <v>1382</v>
      </c>
      <c r="AT1410" s="44"/>
      <c r="AU1410" s="44"/>
      <c r="BD1410" s="23" t="s">
        <v>182</v>
      </c>
      <c r="BE1410" s="1" t="s">
        <v>183</v>
      </c>
    </row>
    <row r="1411" customFormat="false" ht="15" hidden="false" customHeight="true" outlineLevel="0" collapsed="false">
      <c r="A1411" s="23" t="s">
        <v>5770</v>
      </c>
      <c r="B1411" s="23" t="s">
        <v>5771</v>
      </c>
      <c r="C1411" s="40" t="s">
        <v>177</v>
      </c>
      <c r="D1411" s="23" t="s">
        <v>82</v>
      </c>
      <c r="E1411" s="23" t="s">
        <v>5772</v>
      </c>
      <c r="F1411" s="23" t="s">
        <v>5773</v>
      </c>
      <c r="G1411" s="23" t="n">
        <v>51</v>
      </c>
      <c r="H1411" s="23" t="n">
        <v>30</v>
      </c>
      <c r="I1411" s="41" t="s">
        <v>180</v>
      </c>
      <c r="K1411" s="23" t="n">
        <v>0</v>
      </c>
      <c r="L1411" s="23" t="n">
        <v>119</v>
      </c>
      <c r="M1411" s="23" t="n">
        <v>30</v>
      </c>
      <c r="N1411" s="23" t="n">
        <v>0</v>
      </c>
      <c r="O1411" s="23" t="n">
        <f aca="false">K1411+L1411</f>
        <v>119</v>
      </c>
      <c r="P1411" s="23" t="n">
        <f aca="false">K1411+L1411+M1411+N1411</f>
        <v>149</v>
      </c>
      <c r="Q1411" s="23" t="n">
        <v>55</v>
      </c>
      <c r="R1411" s="23" t="n">
        <v>0</v>
      </c>
      <c r="S1411" s="23" t="n">
        <v>40</v>
      </c>
      <c r="T1411" s="23" t="n">
        <v>20</v>
      </c>
      <c r="U1411" s="42" t="n">
        <f aca="false">IF(I1411="delivery",O1411-SUM(Q1411+R1411),IF(I1411="PO",P1411-SUM(Q1411:R1411)))</f>
        <v>64</v>
      </c>
      <c r="V1411" s="43" t="n">
        <v>245.245</v>
      </c>
      <c r="W1411" s="43"/>
      <c r="X1411" s="43" t="n">
        <f aca="false">W1411-V1411</f>
        <v>-245.245</v>
      </c>
      <c r="Y1411" s="23" t="n">
        <v>245.098</v>
      </c>
      <c r="Z1411" s="44"/>
      <c r="AA1411" s="44"/>
      <c r="AM1411" s="23" t="str">
        <f aca="false">D1411</f>
        <v>Arista</v>
      </c>
      <c r="AN1411" s="23" t="s">
        <v>1382</v>
      </c>
      <c r="AT1411" s="44"/>
      <c r="AU1411" s="44"/>
      <c r="BD1411" s="23" t="s">
        <v>182</v>
      </c>
      <c r="BE1411" s="1" t="s">
        <v>183</v>
      </c>
    </row>
    <row r="1412" customFormat="false" ht="15" hidden="false" customHeight="true" outlineLevel="0" collapsed="false">
      <c r="A1412" s="23" t="s">
        <v>5774</v>
      </c>
      <c r="B1412" s="23" t="s">
        <v>5775</v>
      </c>
      <c r="C1412" s="40" t="s">
        <v>177</v>
      </c>
      <c r="D1412" s="23" t="s">
        <v>82</v>
      </c>
      <c r="E1412" s="23" t="s">
        <v>5776</v>
      </c>
      <c r="F1412" s="23" t="s">
        <v>5777</v>
      </c>
      <c r="G1412" s="23" t="n">
        <v>51</v>
      </c>
      <c r="H1412" s="23" t="n">
        <v>180</v>
      </c>
      <c r="I1412" s="41" t="s">
        <v>180</v>
      </c>
      <c r="K1412" s="23" t="n">
        <v>0</v>
      </c>
      <c r="L1412" s="23" t="n">
        <v>31</v>
      </c>
      <c r="M1412" s="23" t="n">
        <v>360</v>
      </c>
      <c r="N1412" s="23" t="n">
        <v>0</v>
      </c>
      <c r="O1412" s="23" t="n">
        <f aca="false">K1412+L1412</f>
        <v>31</v>
      </c>
      <c r="P1412" s="23" t="n">
        <f aca="false">K1412+L1412+M1412+N1412</f>
        <v>391</v>
      </c>
      <c r="Q1412" s="23" t="n">
        <v>277</v>
      </c>
      <c r="R1412" s="23" t="n">
        <v>186</v>
      </c>
      <c r="S1412" s="23" t="n">
        <v>279</v>
      </c>
      <c r="T1412" s="23" t="n">
        <v>93</v>
      </c>
      <c r="U1412" s="42" t="n">
        <f aca="false">IF(I1412="delivery",O1412-SUM(Q1412+R1412),IF(I1412="PO",P1412-SUM(Q1412:R1412)))</f>
        <v>-432</v>
      </c>
      <c r="V1412" s="43" t="n">
        <v>99.296</v>
      </c>
      <c r="W1412" s="43"/>
      <c r="X1412" s="43" t="n">
        <f aca="false">W1412-V1412</f>
        <v>-99.296</v>
      </c>
      <c r="Y1412" s="23" t="n">
        <v>111.55</v>
      </c>
      <c r="Z1412" s="44"/>
      <c r="AA1412" s="44"/>
      <c r="AM1412" s="23" t="str">
        <f aca="false">D1412</f>
        <v>Arista</v>
      </c>
      <c r="AN1412" s="23" t="s">
        <v>1382</v>
      </c>
      <c r="AT1412" s="44"/>
      <c r="AU1412" s="44"/>
      <c r="BD1412" s="23" t="s">
        <v>182</v>
      </c>
      <c r="BE1412" s="1" t="s">
        <v>183</v>
      </c>
    </row>
    <row r="1413" customFormat="false" ht="15" hidden="false" customHeight="true" outlineLevel="0" collapsed="false">
      <c r="A1413" s="23" t="s">
        <v>5778</v>
      </c>
      <c r="B1413" s="23" t="s">
        <v>5779</v>
      </c>
      <c r="C1413" s="40" t="s">
        <v>177</v>
      </c>
      <c r="D1413" s="23" t="s">
        <v>82</v>
      </c>
      <c r="E1413" s="23" t="s">
        <v>5780</v>
      </c>
      <c r="F1413" s="23" t="s">
        <v>5781</v>
      </c>
      <c r="G1413" s="23" t="n">
        <v>51</v>
      </c>
      <c r="H1413" s="23" t="n">
        <v>50</v>
      </c>
      <c r="I1413" s="41" t="s">
        <v>180</v>
      </c>
      <c r="K1413" s="23" t="n">
        <v>0</v>
      </c>
      <c r="L1413" s="23" t="n">
        <v>392</v>
      </c>
      <c r="M1413" s="23" t="n">
        <v>2783</v>
      </c>
      <c r="N1413" s="23" t="n">
        <v>550</v>
      </c>
      <c r="O1413" s="23" t="n">
        <f aca="false">K1413+L1413</f>
        <v>392</v>
      </c>
      <c r="P1413" s="23" t="n">
        <f aca="false">K1413+L1413+M1413+N1413</f>
        <v>3725</v>
      </c>
      <c r="Q1413" s="23" t="n">
        <v>4506</v>
      </c>
      <c r="R1413" s="23" t="n">
        <v>2481</v>
      </c>
      <c r="S1413" s="23" t="n">
        <v>2585</v>
      </c>
      <c r="T1413" s="23" t="n">
        <v>795</v>
      </c>
      <c r="U1413" s="42" t="n">
        <f aca="false">IF(I1413="delivery",O1413-SUM(Q1413+R1413),IF(I1413="PO",P1413-SUM(Q1413:R1413)))</f>
        <v>-6595</v>
      </c>
      <c r="V1413" s="43" t="n">
        <v>160</v>
      </c>
      <c r="W1413" s="43"/>
      <c r="X1413" s="43" t="n">
        <f aca="false">W1413-V1413</f>
        <v>-160</v>
      </c>
      <c r="Y1413" s="23" t="n">
        <v>167</v>
      </c>
      <c r="Z1413" s="44"/>
      <c r="AA1413" s="44"/>
      <c r="AM1413" s="23" t="str">
        <f aca="false">D1413</f>
        <v>Arista</v>
      </c>
      <c r="AN1413" s="23" t="s">
        <v>1382</v>
      </c>
      <c r="AT1413" s="44"/>
      <c r="AU1413" s="44"/>
      <c r="BD1413" s="23" t="s">
        <v>182</v>
      </c>
      <c r="BE1413" s="1" t="s">
        <v>183</v>
      </c>
    </row>
    <row r="1414" customFormat="false" ht="15" hidden="false" customHeight="true" outlineLevel="0" collapsed="false">
      <c r="A1414" s="23" t="s">
        <v>5782</v>
      </c>
      <c r="B1414" s="23" t="s">
        <v>5783</v>
      </c>
      <c r="C1414" s="40" t="s">
        <v>177</v>
      </c>
      <c r="D1414" s="23" t="s">
        <v>82</v>
      </c>
      <c r="E1414" s="23" t="s">
        <v>5784</v>
      </c>
      <c r="F1414" s="23" t="s">
        <v>5785</v>
      </c>
      <c r="G1414" s="23" t="n">
        <v>36</v>
      </c>
      <c r="H1414" s="23" t="n">
        <v>235</v>
      </c>
      <c r="I1414" s="41" t="s">
        <v>180</v>
      </c>
      <c r="K1414" s="23" t="n">
        <v>0</v>
      </c>
      <c r="L1414" s="23" t="n">
        <v>2166</v>
      </c>
      <c r="M1414" s="23" t="n">
        <v>242</v>
      </c>
      <c r="N1414" s="23" t="n">
        <v>0</v>
      </c>
      <c r="O1414" s="23" t="n">
        <f aca="false">K1414+L1414</f>
        <v>2166</v>
      </c>
      <c r="P1414" s="23" t="n">
        <f aca="false">K1414+L1414+M1414+N1414</f>
        <v>2408</v>
      </c>
      <c r="Q1414" s="23" t="n">
        <v>2031</v>
      </c>
      <c r="R1414" s="23" t="n">
        <v>807</v>
      </c>
      <c r="S1414" s="23" t="n">
        <v>907</v>
      </c>
      <c r="T1414" s="23" t="n">
        <v>319</v>
      </c>
      <c r="U1414" s="42" t="n">
        <f aca="false">IF(I1414="delivery",O1414-SUM(Q1414+R1414),IF(I1414="PO",P1414-SUM(Q1414:R1414)))</f>
        <v>-672</v>
      </c>
      <c r="V1414" s="43" t="n">
        <v>11.163</v>
      </c>
      <c r="W1414" s="43"/>
      <c r="X1414" s="43" t="n">
        <f aca="false">W1414-V1414</f>
        <v>-11.163</v>
      </c>
      <c r="Y1414" s="23" t="n">
        <v>10.70125</v>
      </c>
      <c r="Z1414" s="44"/>
      <c r="AA1414" s="44"/>
      <c r="AM1414" s="23" t="str">
        <f aca="false">D1414</f>
        <v>Arista</v>
      </c>
      <c r="AN1414" s="23" t="s">
        <v>1382</v>
      </c>
      <c r="AT1414" s="44"/>
      <c r="AU1414" s="44"/>
      <c r="BD1414" s="23" t="s">
        <v>182</v>
      </c>
      <c r="BE1414" s="1" t="s">
        <v>183</v>
      </c>
    </row>
    <row r="1415" customFormat="false" ht="15" hidden="false" customHeight="true" outlineLevel="0" collapsed="false">
      <c r="A1415" s="23" t="s">
        <v>5786</v>
      </c>
      <c r="B1415" s="23" t="s">
        <v>5787</v>
      </c>
      <c r="C1415" s="40" t="s">
        <v>177</v>
      </c>
      <c r="D1415" s="23" t="s">
        <v>82</v>
      </c>
      <c r="E1415" s="23" t="s">
        <v>5788</v>
      </c>
      <c r="F1415" s="23" t="s">
        <v>5789</v>
      </c>
      <c r="G1415" s="23" t="n">
        <v>51</v>
      </c>
      <c r="H1415" s="23" t="n">
        <v>90</v>
      </c>
      <c r="I1415" s="41" t="s">
        <v>180</v>
      </c>
      <c r="K1415" s="23" t="n">
        <v>0</v>
      </c>
      <c r="L1415" s="23" t="n">
        <v>43</v>
      </c>
      <c r="M1415" s="23" t="n">
        <v>90</v>
      </c>
      <c r="N1415" s="23" t="n">
        <v>0</v>
      </c>
      <c r="O1415" s="23" t="n">
        <f aca="false">K1415+L1415</f>
        <v>43</v>
      </c>
      <c r="P1415" s="23" t="n">
        <f aca="false">K1415+L1415+M1415+N1415</f>
        <v>133</v>
      </c>
      <c r="Q1415" s="23" t="n">
        <v>64</v>
      </c>
      <c r="R1415" s="23" t="n">
        <v>48</v>
      </c>
      <c r="S1415" s="23" t="n">
        <v>48</v>
      </c>
      <c r="T1415" s="23" t="n">
        <v>16</v>
      </c>
      <c r="U1415" s="42" t="n">
        <f aca="false">IF(I1415="delivery",O1415-SUM(Q1415+R1415),IF(I1415="PO",P1415-SUM(Q1415:R1415)))</f>
        <v>-69</v>
      </c>
      <c r="V1415" s="43" t="n">
        <v>234.5</v>
      </c>
      <c r="W1415" s="43"/>
      <c r="X1415" s="43" t="n">
        <f aca="false">W1415-V1415</f>
        <v>-234.5</v>
      </c>
      <c r="Y1415" s="23" t="n">
        <v>239.5</v>
      </c>
      <c r="Z1415" s="44"/>
      <c r="AA1415" s="44"/>
      <c r="AM1415" s="23" t="str">
        <f aca="false">D1415</f>
        <v>Arista</v>
      </c>
      <c r="AN1415" s="23" t="s">
        <v>1382</v>
      </c>
      <c r="AT1415" s="44"/>
      <c r="AU1415" s="44"/>
      <c r="BD1415" s="23" t="s">
        <v>182</v>
      </c>
      <c r="BE1415" s="1" t="s">
        <v>183</v>
      </c>
    </row>
    <row r="1416" customFormat="false" ht="15" hidden="false" customHeight="true" outlineLevel="0" collapsed="false">
      <c r="A1416" s="23" t="s">
        <v>5790</v>
      </c>
      <c r="B1416" s="23" t="s">
        <v>5791</v>
      </c>
      <c r="C1416" s="40" t="s">
        <v>177</v>
      </c>
      <c r="D1416" s="23" t="s">
        <v>82</v>
      </c>
      <c r="E1416" s="23" t="s">
        <v>5792</v>
      </c>
      <c r="F1416" s="23" t="s">
        <v>5793</v>
      </c>
      <c r="G1416" s="23" t="n">
        <v>61</v>
      </c>
      <c r="H1416" s="23" t="n">
        <v>75</v>
      </c>
      <c r="I1416" s="41" t="s">
        <v>180</v>
      </c>
      <c r="K1416" s="23" t="n">
        <v>1573</v>
      </c>
      <c r="L1416" s="23" t="n">
        <v>216</v>
      </c>
      <c r="M1416" s="23" t="n">
        <v>0</v>
      </c>
      <c r="N1416" s="23" t="n">
        <v>0</v>
      </c>
      <c r="O1416" s="23" t="n">
        <f aca="false">K1416+L1416</f>
        <v>1789</v>
      </c>
      <c r="P1416" s="23" t="n">
        <f aca="false">K1416+L1416+M1416+N1416</f>
        <v>1789</v>
      </c>
      <c r="Q1416" s="23" t="n">
        <v>96</v>
      </c>
      <c r="R1416" s="23" t="n">
        <v>96</v>
      </c>
      <c r="S1416" s="23" t="n">
        <v>48</v>
      </c>
      <c r="T1416" s="23" t="n">
        <v>24</v>
      </c>
      <c r="U1416" s="42" t="n">
        <f aca="false">IF(I1416="delivery",O1416-SUM(Q1416+R1416),IF(I1416="PO",P1416-SUM(Q1416:R1416)))</f>
        <v>1597</v>
      </c>
      <c r="V1416" s="43" t="n">
        <v>37.9</v>
      </c>
      <c r="W1416" s="43"/>
      <c r="X1416" s="43" t="n">
        <f aca="false">W1416-V1416</f>
        <v>-37.9</v>
      </c>
      <c r="Y1416" s="23" t="n">
        <v>37.9</v>
      </c>
      <c r="Z1416" s="44"/>
      <c r="AA1416" s="44"/>
      <c r="AM1416" s="23" t="str">
        <f aca="false">D1416</f>
        <v>Arista</v>
      </c>
      <c r="AN1416" s="23" t="s">
        <v>1382</v>
      </c>
      <c r="AT1416" s="44"/>
      <c r="AU1416" s="44"/>
      <c r="BD1416" s="23" t="s">
        <v>182</v>
      </c>
      <c r="BE1416" s="1" t="s">
        <v>183</v>
      </c>
    </row>
    <row r="1417" customFormat="false" ht="15" hidden="false" customHeight="true" outlineLevel="0" collapsed="false">
      <c r="A1417" s="23" t="s">
        <v>5794</v>
      </c>
      <c r="B1417" s="23" t="s">
        <v>5795</v>
      </c>
      <c r="C1417" s="40" t="s">
        <v>177</v>
      </c>
      <c r="D1417" s="23" t="s">
        <v>82</v>
      </c>
      <c r="E1417" s="23" t="s">
        <v>5796</v>
      </c>
      <c r="F1417" s="23" t="s">
        <v>5797</v>
      </c>
      <c r="G1417" s="23" t="n">
        <v>41</v>
      </c>
      <c r="H1417" s="23" t="n">
        <v>96</v>
      </c>
      <c r="I1417" s="41" t="s">
        <v>180</v>
      </c>
      <c r="K1417" s="23" t="n">
        <v>0</v>
      </c>
      <c r="L1417" s="23" t="n">
        <v>201</v>
      </c>
      <c r="M1417" s="23" t="n">
        <v>192</v>
      </c>
      <c r="N1417" s="23" t="n">
        <v>0</v>
      </c>
      <c r="O1417" s="23" t="n">
        <f aca="false">K1417+L1417</f>
        <v>201</v>
      </c>
      <c r="P1417" s="23" t="n">
        <f aca="false">K1417+L1417+M1417+N1417</f>
        <v>393</v>
      </c>
      <c r="Q1417" s="23" t="n">
        <v>222</v>
      </c>
      <c r="R1417" s="23" t="n">
        <v>252</v>
      </c>
      <c r="S1417" s="23" t="n">
        <v>256</v>
      </c>
      <c r="T1417" s="23" t="n">
        <v>86</v>
      </c>
      <c r="U1417" s="42" t="n">
        <f aca="false">IF(I1417="delivery",O1417-SUM(Q1417+R1417),IF(I1417="PO",P1417-SUM(Q1417:R1417)))</f>
        <v>-273</v>
      </c>
      <c r="V1417" s="43" t="n">
        <v>51.16</v>
      </c>
      <c r="W1417" s="43"/>
      <c r="X1417" s="43" t="n">
        <f aca="false">W1417-V1417</f>
        <v>-51.16</v>
      </c>
      <c r="Y1417" s="23" t="n">
        <v>51.68</v>
      </c>
      <c r="Z1417" s="44"/>
      <c r="AA1417" s="44"/>
      <c r="AM1417" s="23" t="str">
        <f aca="false">D1417</f>
        <v>Arista</v>
      </c>
      <c r="AN1417" s="23" t="s">
        <v>1382</v>
      </c>
      <c r="AT1417" s="44"/>
      <c r="AU1417" s="44"/>
      <c r="BD1417" s="23" t="s">
        <v>182</v>
      </c>
      <c r="BE1417" s="1" t="s">
        <v>183</v>
      </c>
    </row>
    <row r="1418" customFormat="false" ht="15" hidden="false" customHeight="true" outlineLevel="0" collapsed="false">
      <c r="A1418" s="23" t="s">
        <v>5798</v>
      </c>
      <c r="B1418" s="23" t="s">
        <v>5799</v>
      </c>
      <c r="C1418" s="40" t="s">
        <v>177</v>
      </c>
      <c r="D1418" s="23" t="s">
        <v>82</v>
      </c>
      <c r="E1418" s="23" t="s">
        <v>5800</v>
      </c>
      <c r="F1418" s="23" t="s">
        <v>5801</v>
      </c>
      <c r="G1418" s="23" t="n">
        <v>51</v>
      </c>
      <c r="H1418" s="23" t="n">
        <v>60</v>
      </c>
      <c r="I1418" s="41" t="s">
        <v>180</v>
      </c>
      <c r="K1418" s="23" t="n">
        <v>0</v>
      </c>
      <c r="L1418" s="23" t="n">
        <v>96</v>
      </c>
      <c r="M1418" s="23" t="n">
        <v>0</v>
      </c>
      <c r="N1418" s="23" t="n">
        <v>0</v>
      </c>
      <c r="O1418" s="23" t="n">
        <f aca="false">K1418+L1418</f>
        <v>96</v>
      </c>
      <c r="P1418" s="23" t="n">
        <f aca="false">K1418+L1418+M1418+N1418</f>
        <v>96</v>
      </c>
      <c r="Q1418" s="23" t="n">
        <v>90</v>
      </c>
      <c r="R1418" s="23" t="n">
        <v>0</v>
      </c>
      <c r="S1418" s="23" t="n">
        <v>0</v>
      </c>
      <c r="T1418" s="23" t="n">
        <v>0</v>
      </c>
      <c r="U1418" s="42" t="n">
        <f aca="false">IF(I1418="delivery",O1418-SUM(Q1418+R1418),IF(I1418="PO",P1418-SUM(Q1418:R1418)))</f>
        <v>6</v>
      </c>
      <c r="V1418" s="43" t="n">
        <v>352.84</v>
      </c>
      <c r="W1418" s="43"/>
      <c r="X1418" s="43" t="n">
        <f aca="false">W1418-V1418</f>
        <v>-352.84</v>
      </c>
      <c r="Y1418" s="23" t="n">
        <v>352.84</v>
      </c>
      <c r="Z1418" s="44"/>
      <c r="AA1418" s="44"/>
      <c r="AM1418" s="23" t="str">
        <f aca="false">D1418</f>
        <v>Arista</v>
      </c>
      <c r="AN1418" s="23" t="s">
        <v>1382</v>
      </c>
      <c r="AT1418" s="44"/>
      <c r="AU1418" s="44"/>
      <c r="BD1418" s="23" t="s">
        <v>182</v>
      </c>
      <c r="BE1418" s="1" t="s">
        <v>183</v>
      </c>
    </row>
    <row r="1419" customFormat="false" ht="15" hidden="false" customHeight="true" outlineLevel="0" collapsed="false">
      <c r="A1419" s="23" t="s">
        <v>5802</v>
      </c>
      <c r="B1419" s="23" t="s">
        <v>5803</v>
      </c>
      <c r="C1419" s="40" t="s">
        <v>177</v>
      </c>
      <c r="D1419" s="23" t="s">
        <v>82</v>
      </c>
      <c r="E1419" s="23" t="s">
        <v>5804</v>
      </c>
      <c r="F1419" s="23" t="s">
        <v>5805</v>
      </c>
      <c r="G1419" s="23" t="n">
        <v>51</v>
      </c>
      <c r="H1419" s="23" t="n">
        <v>30</v>
      </c>
      <c r="I1419" s="41" t="s">
        <v>180</v>
      </c>
      <c r="K1419" s="23" t="n">
        <v>0</v>
      </c>
      <c r="L1419" s="23" t="n">
        <v>94</v>
      </c>
      <c r="M1419" s="23" t="n">
        <v>30</v>
      </c>
      <c r="N1419" s="23" t="n">
        <v>0</v>
      </c>
      <c r="O1419" s="23" t="n">
        <f aca="false">K1419+L1419</f>
        <v>94</v>
      </c>
      <c r="P1419" s="23" t="n">
        <f aca="false">K1419+L1419+M1419+N1419</f>
        <v>124</v>
      </c>
      <c r="Q1419" s="23" t="n">
        <v>90</v>
      </c>
      <c r="R1419" s="23" t="n">
        <v>0</v>
      </c>
      <c r="S1419" s="23" t="n">
        <v>0</v>
      </c>
      <c r="T1419" s="23" t="n">
        <v>0</v>
      </c>
      <c r="U1419" s="42" t="n">
        <f aca="false">IF(I1419="delivery",O1419-SUM(Q1419+R1419),IF(I1419="PO",P1419-SUM(Q1419:R1419)))</f>
        <v>4</v>
      </c>
      <c r="V1419" s="43" t="n">
        <v>623.7</v>
      </c>
      <c r="W1419" s="43"/>
      <c r="X1419" s="43" t="n">
        <f aca="false">W1419-V1419</f>
        <v>-623.7</v>
      </c>
      <c r="Y1419" s="23" t="n">
        <v>623.7</v>
      </c>
      <c r="Z1419" s="44"/>
      <c r="AA1419" s="44"/>
      <c r="AM1419" s="23" t="str">
        <f aca="false">D1419</f>
        <v>Arista</v>
      </c>
      <c r="AN1419" s="23" t="s">
        <v>1382</v>
      </c>
      <c r="AT1419" s="44"/>
      <c r="AU1419" s="44"/>
      <c r="BD1419" s="23" t="s">
        <v>182</v>
      </c>
      <c r="BE1419" s="1" t="s">
        <v>183</v>
      </c>
    </row>
    <row r="1420" customFormat="false" ht="15" hidden="false" customHeight="true" outlineLevel="0" collapsed="false">
      <c r="A1420" s="23" t="s">
        <v>5806</v>
      </c>
      <c r="B1420" s="23" t="s">
        <v>5807</v>
      </c>
      <c r="C1420" s="40" t="s">
        <v>177</v>
      </c>
      <c r="D1420" s="23" t="s">
        <v>82</v>
      </c>
      <c r="E1420" s="23" t="s">
        <v>5808</v>
      </c>
      <c r="F1420" s="23" t="s">
        <v>5809</v>
      </c>
      <c r="G1420" s="23" t="n">
        <v>41</v>
      </c>
      <c r="H1420" s="23" t="n">
        <v>1260</v>
      </c>
      <c r="I1420" s="41" t="s">
        <v>180</v>
      </c>
      <c r="K1420" s="23" t="n">
        <v>0</v>
      </c>
      <c r="L1420" s="23" t="n">
        <v>1380</v>
      </c>
      <c r="M1420" s="23" t="n">
        <v>1260</v>
      </c>
      <c r="N1420" s="23" t="n">
        <v>1366</v>
      </c>
      <c r="O1420" s="23" t="n">
        <f aca="false">K1420+L1420</f>
        <v>1380</v>
      </c>
      <c r="P1420" s="23" t="n">
        <f aca="false">K1420+L1420+M1420+N1420</f>
        <v>4006</v>
      </c>
      <c r="Q1420" s="23" t="n">
        <v>2504</v>
      </c>
      <c r="R1420" s="23" t="n">
        <v>511</v>
      </c>
      <c r="S1420" s="23" t="n">
        <v>987</v>
      </c>
      <c r="T1420" s="23" t="n">
        <v>0</v>
      </c>
      <c r="U1420" s="42" t="n">
        <f aca="false">IF(I1420="delivery",O1420-SUM(Q1420+R1420),IF(I1420="PO",P1420-SUM(Q1420:R1420)))</f>
        <v>-1635</v>
      </c>
      <c r="V1420" s="43" t="n">
        <v>1.805</v>
      </c>
      <c r="W1420" s="43"/>
      <c r="X1420" s="43" t="n">
        <f aca="false">W1420-V1420</f>
        <v>-1.805</v>
      </c>
      <c r="Y1420" s="23" t="n">
        <v>1.97</v>
      </c>
      <c r="Z1420" s="44"/>
      <c r="AA1420" s="44"/>
      <c r="AM1420" s="23" t="str">
        <f aca="false">D1420</f>
        <v>Arista</v>
      </c>
      <c r="AN1420" s="23" t="s">
        <v>1382</v>
      </c>
      <c r="AT1420" s="44"/>
      <c r="AU1420" s="44"/>
      <c r="BD1420" s="23" t="s">
        <v>182</v>
      </c>
      <c r="BE1420" s="1" t="s">
        <v>183</v>
      </c>
    </row>
    <row r="1421" customFormat="false" ht="15" hidden="false" customHeight="true" outlineLevel="0" collapsed="false">
      <c r="A1421" s="23" t="s">
        <v>5810</v>
      </c>
      <c r="B1421" s="23" t="s">
        <v>5811</v>
      </c>
      <c r="C1421" s="40" t="s">
        <v>177</v>
      </c>
      <c r="D1421" s="23" t="s">
        <v>82</v>
      </c>
      <c r="E1421" s="23" t="s">
        <v>5812</v>
      </c>
      <c r="F1421" s="23" t="s">
        <v>5813</v>
      </c>
      <c r="G1421" s="23" t="n">
        <v>61</v>
      </c>
      <c r="H1421" s="23" t="n">
        <v>90</v>
      </c>
      <c r="I1421" s="41" t="s">
        <v>180</v>
      </c>
      <c r="K1421" s="23" t="n">
        <v>0</v>
      </c>
      <c r="L1421" s="23" t="n">
        <v>254</v>
      </c>
      <c r="M1421" s="23" t="n">
        <v>496</v>
      </c>
      <c r="N1421" s="23" t="n">
        <v>46</v>
      </c>
      <c r="O1421" s="23" t="n">
        <f aca="false">K1421+L1421</f>
        <v>254</v>
      </c>
      <c r="P1421" s="23" t="n">
        <f aca="false">K1421+L1421+M1421+N1421</f>
        <v>796</v>
      </c>
      <c r="Q1421" s="23" t="n">
        <v>743</v>
      </c>
      <c r="R1421" s="23" t="n">
        <v>216</v>
      </c>
      <c r="S1421" s="23" t="n">
        <v>423</v>
      </c>
      <c r="T1421" s="23" t="n">
        <v>9</v>
      </c>
      <c r="U1421" s="42" t="n">
        <f aca="false">IF(I1421="delivery",O1421-SUM(Q1421+R1421),IF(I1421="PO",P1421-SUM(Q1421:R1421)))</f>
        <v>-705</v>
      </c>
      <c r="V1421" s="43" t="n">
        <v>137</v>
      </c>
      <c r="W1421" s="43"/>
      <c r="X1421" s="43" t="n">
        <f aca="false">W1421-V1421</f>
        <v>-137</v>
      </c>
      <c r="Y1421" s="23" t="n">
        <v>138</v>
      </c>
      <c r="Z1421" s="44"/>
      <c r="AA1421" s="44"/>
      <c r="AM1421" s="23" t="str">
        <f aca="false">D1421</f>
        <v>Arista</v>
      </c>
      <c r="AN1421" s="23" t="s">
        <v>1382</v>
      </c>
      <c r="AT1421" s="44"/>
      <c r="AU1421" s="44"/>
      <c r="BD1421" s="23" t="s">
        <v>182</v>
      </c>
      <c r="BE1421" s="1" t="s">
        <v>183</v>
      </c>
    </row>
    <row r="1422" customFormat="false" ht="15" hidden="false" customHeight="true" outlineLevel="0" collapsed="false">
      <c r="A1422" s="23" t="s">
        <v>5814</v>
      </c>
      <c r="B1422" s="23" t="s">
        <v>5815</v>
      </c>
      <c r="C1422" s="40" t="s">
        <v>177</v>
      </c>
      <c r="D1422" s="23" t="s">
        <v>82</v>
      </c>
      <c r="E1422" s="23" t="s">
        <v>5816</v>
      </c>
      <c r="F1422" s="23" t="s">
        <v>5817</v>
      </c>
      <c r="G1422" s="23" t="n">
        <v>51</v>
      </c>
      <c r="H1422" s="23" t="n">
        <v>90</v>
      </c>
      <c r="I1422" s="41" t="s">
        <v>180</v>
      </c>
      <c r="K1422" s="23" t="n">
        <v>0</v>
      </c>
      <c r="L1422" s="23" t="n">
        <v>385</v>
      </c>
      <c r="M1422" s="23" t="n">
        <v>569</v>
      </c>
      <c r="N1422" s="23" t="n">
        <v>340</v>
      </c>
      <c r="O1422" s="23" t="n">
        <f aca="false">K1422+L1422</f>
        <v>385</v>
      </c>
      <c r="P1422" s="23" t="n">
        <f aca="false">K1422+L1422+M1422+N1422</f>
        <v>1294</v>
      </c>
      <c r="Q1422" s="23" t="n">
        <v>758</v>
      </c>
      <c r="R1422" s="23" t="n">
        <v>225</v>
      </c>
      <c r="S1422" s="23" t="n">
        <v>218</v>
      </c>
      <c r="T1422" s="23" t="n">
        <v>40</v>
      </c>
      <c r="U1422" s="42" t="n">
        <f aca="false">IF(I1422="delivery",O1422-SUM(Q1422+R1422),IF(I1422="PO",P1422-SUM(Q1422:R1422)))</f>
        <v>-598</v>
      </c>
      <c r="V1422" s="43" t="n">
        <v>148.068</v>
      </c>
      <c r="W1422" s="43"/>
      <c r="X1422" s="43" t="n">
        <f aca="false">W1422-V1422</f>
        <v>-148.068</v>
      </c>
      <c r="Y1422" s="23" t="n">
        <v>148.9716</v>
      </c>
      <c r="Z1422" s="44"/>
      <c r="AA1422" s="44"/>
      <c r="AM1422" s="23" t="str">
        <f aca="false">D1422</f>
        <v>Arista</v>
      </c>
      <c r="AN1422" s="23" t="s">
        <v>1382</v>
      </c>
      <c r="AT1422" s="44"/>
      <c r="AU1422" s="44"/>
      <c r="BD1422" s="23" t="s">
        <v>182</v>
      </c>
      <c r="BE1422" s="1" t="s">
        <v>183</v>
      </c>
    </row>
    <row r="1423" customFormat="false" ht="15" hidden="false" customHeight="true" outlineLevel="0" collapsed="false">
      <c r="A1423" s="23" t="s">
        <v>5818</v>
      </c>
      <c r="B1423" s="23" t="s">
        <v>5819</v>
      </c>
      <c r="C1423" s="40" t="s">
        <v>177</v>
      </c>
      <c r="D1423" s="23" t="s">
        <v>82</v>
      </c>
      <c r="E1423" s="23" t="s">
        <v>5820</v>
      </c>
      <c r="F1423" s="23" t="s">
        <v>5821</v>
      </c>
      <c r="G1423" s="23" t="n">
        <v>51</v>
      </c>
      <c r="H1423" s="23" t="n">
        <v>30</v>
      </c>
      <c r="I1423" s="41" t="s">
        <v>180</v>
      </c>
      <c r="K1423" s="23" t="n">
        <v>0</v>
      </c>
      <c r="L1423" s="23" t="n">
        <v>15</v>
      </c>
      <c r="M1423" s="23" t="n">
        <v>221</v>
      </c>
      <c r="N1423" s="23" t="n">
        <v>0</v>
      </c>
      <c r="O1423" s="23" t="n">
        <f aca="false">K1423+L1423</f>
        <v>15</v>
      </c>
      <c r="P1423" s="23" t="n">
        <f aca="false">K1423+L1423+M1423+N1423</f>
        <v>236</v>
      </c>
      <c r="Q1423" s="23" t="n">
        <v>232</v>
      </c>
      <c r="R1423" s="23" t="n">
        <v>161</v>
      </c>
      <c r="S1423" s="23" t="n">
        <v>147</v>
      </c>
      <c r="T1423" s="23" t="n">
        <v>48</v>
      </c>
      <c r="U1423" s="42" t="n">
        <f aca="false">IF(I1423="delivery",O1423-SUM(Q1423+R1423),IF(I1423="PO",P1423-SUM(Q1423:R1423)))</f>
        <v>-378</v>
      </c>
      <c r="V1423" s="43" t="n">
        <v>349.768</v>
      </c>
      <c r="W1423" s="43"/>
      <c r="X1423" s="43" t="n">
        <f aca="false">W1423-V1423</f>
        <v>-349.768</v>
      </c>
      <c r="Y1423" s="23" t="n">
        <v>370.3</v>
      </c>
      <c r="Z1423" s="44"/>
      <c r="AA1423" s="44"/>
      <c r="AM1423" s="23" t="str">
        <f aca="false">D1423</f>
        <v>Arista</v>
      </c>
      <c r="AN1423" s="23" t="s">
        <v>1382</v>
      </c>
      <c r="AT1423" s="44"/>
      <c r="AU1423" s="44"/>
      <c r="BD1423" s="23" t="s">
        <v>182</v>
      </c>
      <c r="BE1423" s="1" t="s">
        <v>183</v>
      </c>
    </row>
    <row r="1424" customFormat="false" ht="15" hidden="false" customHeight="true" outlineLevel="0" collapsed="false">
      <c r="A1424" s="23" t="s">
        <v>5822</v>
      </c>
      <c r="B1424" s="23" t="s">
        <v>5823</v>
      </c>
      <c r="C1424" s="40" t="s">
        <v>177</v>
      </c>
      <c r="D1424" s="23" t="s">
        <v>82</v>
      </c>
      <c r="E1424" s="23" t="s">
        <v>5824</v>
      </c>
      <c r="F1424" s="23" t="s">
        <v>5825</v>
      </c>
      <c r="G1424" s="23" t="n">
        <v>51</v>
      </c>
      <c r="H1424" s="23" t="n">
        <v>1260</v>
      </c>
      <c r="I1424" s="41" t="s">
        <v>180</v>
      </c>
      <c r="K1424" s="23" t="n">
        <v>0</v>
      </c>
      <c r="L1424" s="23" t="n">
        <v>1968</v>
      </c>
      <c r="M1424" s="23" t="n">
        <v>1260</v>
      </c>
      <c r="N1424" s="23" t="n">
        <v>0</v>
      </c>
      <c r="O1424" s="23" t="n">
        <f aca="false">K1424+L1424</f>
        <v>1968</v>
      </c>
      <c r="P1424" s="23" t="n">
        <f aca="false">K1424+L1424+M1424+N1424</f>
        <v>3228</v>
      </c>
      <c r="Q1424" s="23" t="n">
        <v>2340</v>
      </c>
      <c r="R1424" s="23" t="n">
        <v>497</v>
      </c>
      <c r="S1424" s="23" t="n">
        <v>1196</v>
      </c>
      <c r="T1424" s="23" t="n">
        <v>30</v>
      </c>
      <c r="U1424" s="42" t="n">
        <f aca="false">IF(I1424="delivery",O1424-SUM(Q1424+R1424),IF(I1424="PO",P1424-SUM(Q1424:R1424)))</f>
        <v>-869</v>
      </c>
      <c r="V1424" s="43" t="n">
        <v>2.4</v>
      </c>
      <c r="W1424" s="43"/>
      <c r="X1424" s="43" t="n">
        <f aca="false">W1424-V1424</f>
        <v>-2.4</v>
      </c>
      <c r="Y1424" s="23" t="n">
        <v>2.4</v>
      </c>
      <c r="Z1424" s="44"/>
      <c r="AA1424" s="44"/>
      <c r="AM1424" s="23" t="str">
        <f aca="false">D1424</f>
        <v>Arista</v>
      </c>
      <c r="AN1424" s="23" t="s">
        <v>1382</v>
      </c>
      <c r="AT1424" s="44"/>
      <c r="AU1424" s="44"/>
      <c r="BD1424" s="23" t="s">
        <v>182</v>
      </c>
      <c r="BE1424" s="1" t="s">
        <v>183</v>
      </c>
    </row>
    <row r="1425" customFormat="false" ht="15" hidden="false" customHeight="true" outlineLevel="0" collapsed="false">
      <c r="A1425" s="23" t="s">
        <v>5826</v>
      </c>
      <c r="B1425" s="23" t="s">
        <v>5827</v>
      </c>
      <c r="C1425" s="40" t="s">
        <v>177</v>
      </c>
      <c r="D1425" s="23" t="s">
        <v>82</v>
      </c>
      <c r="E1425" s="23" t="s">
        <v>5828</v>
      </c>
      <c r="F1425" s="23" t="s">
        <v>5829</v>
      </c>
      <c r="G1425" s="23" t="n">
        <v>51</v>
      </c>
      <c r="H1425" s="23" t="n">
        <v>25</v>
      </c>
      <c r="I1425" s="41" t="s">
        <v>180</v>
      </c>
      <c r="K1425" s="23" t="n">
        <v>0</v>
      </c>
      <c r="L1425" s="23" t="n">
        <v>190</v>
      </c>
      <c r="M1425" s="23" t="n">
        <v>320</v>
      </c>
      <c r="N1425" s="23" t="n">
        <v>0</v>
      </c>
      <c r="O1425" s="23" t="n">
        <f aca="false">K1425+L1425</f>
        <v>190</v>
      </c>
      <c r="P1425" s="23" t="n">
        <f aca="false">K1425+L1425+M1425+N1425</f>
        <v>510</v>
      </c>
      <c r="Q1425" s="23" t="n">
        <v>325</v>
      </c>
      <c r="R1425" s="23" t="n">
        <v>144</v>
      </c>
      <c r="S1425" s="23" t="n">
        <v>244</v>
      </c>
      <c r="T1425" s="23" t="n">
        <v>98</v>
      </c>
      <c r="U1425" s="42" t="n">
        <f aca="false">IF(I1425="delivery",O1425-SUM(Q1425+R1425),IF(I1425="PO",P1425-SUM(Q1425:R1425)))</f>
        <v>-279</v>
      </c>
      <c r="V1425" s="43" t="n">
        <v>513.555</v>
      </c>
      <c r="W1425" s="43"/>
      <c r="X1425" s="43" t="n">
        <f aca="false">W1425-V1425</f>
        <v>-513.555</v>
      </c>
      <c r="Y1425" s="23" t="n">
        <v>542.2</v>
      </c>
      <c r="Z1425" s="44"/>
      <c r="AA1425" s="44"/>
      <c r="AM1425" s="23" t="str">
        <f aca="false">D1425</f>
        <v>Arista</v>
      </c>
      <c r="AN1425" s="23" t="s">
        <v>1382</v>
      </c>
      <c r="AT1425" s="44"/>
      <c r="AU1425" s="44"/>
      <c r="BD1425" s="23" t="s">
        <v>182</v>
      </c>
      <c r="BE1425" s="1" t="s">
        <v>183</v>
      </c>
    </row>
    <row r="1426" customFormat="false" ht="15" hidden="false" customHeight="true" outlineLevel="0" collapsed="false">
      <c r="A1426" s="23" t="s">
        <v>5830</v>
      </c>
      <c r="B1426" s="23" t="s">
        <v>5831</v>
      </c>
      <c r="C1426" s="40" t="s">
        <v>177</v>
      </c>
      <c r="D1426" s="23" t="s">
        <v>82</v>
      </c>
      <c r="E1426" s="23" t="s">
        <v>5832</v>
      </c>
      <c r="F1426" s="23" t="s">
        <v>5833</v>
      </c>
      <c r="G1426" s="23" t="n">
        <v>41</v>
      </c>
      <c r="H1426" s="23" t="n">
        <v>30</v>
      </c>
      <c r="I1426" s="41" t="s">
        <v>180</v>
      </c>
      <c r="K1426" s="23" t="n">
        <v>0</v>
      </c>
      <c r="L1426" s="23" t="n">
        <v>0</v>
      </c>
      <c r="M1426" s="23" t="n">
        <v>30</v>
      </c>
      <c r="N1426" s="23" t="n">
        <v>0</v>
      </c>
      <c r="O1426" s="23" t="n">
        <f aca="false">K1426+L1426</f>
        <v>0</v>
      </c>
      <c r="P1426" s="23" t="n">
        <f aca="false">K1426+L1426+M1426+N1426</f>
        <v>30</v>
      </c>
      <c r="Q1426" s="23" t="n">
        <v>45</v>
      </c>
      <c r="R1426" s="23" t="n">
        <v>48</v>
      </c>
      <c r="S1426" s="23" t="n">
        <v>48</v>
      </c>
      <c r="T1426" s="23" t="n">
        <v>16</v>
      </c>
      <c r="U1426" s="42" t="n">
        <f aca="false">IF(I1426="delivery",O1426-SUM(Q1426+R1426),IF(I1426="PO",P1426-SUM(Q1426:R1426)))</f>
        <v>-93</v>
      </c>
      <c r="V1426" s="43" t="n">
        <v>955</v>
      </c>
      <c r="W1426" s="43"/>
      <c r="X1426" s="43" t="n">
        <f aca="false">W1426-V1426</f>
        <v>-955</v>
      </c>
      <c r="Z1426" s="44"/>
      <c r="AA1426" s="44"/>
      <c r="AM1426" s="23" t="str">
        <f aca="false">D1426</f>
        <v>Arista</v>
      </c>
      <c r="AN1426" s="23" t="s">
        <v>1382</v>
      </c>
      <c r="AT1426" s="44"/>
      <c r="AU1426" s="44"/>
      <c r="BD1426" s="23" t="s">
        <v>182</v>
      </c>
      <c r="BE1426" s="1" t="s">
        <v>183</v>
      </c>
    </row>
    <row r="1427" customFormat="false" ht="15" hidden="false" customHeight="true" outlineLevel="0" collapsed="false">
      <c r="A1427" s="23" t="s">
        <v>5834</v>
      </c>
      <c r="B1427" s="23" t="s">
        <v>5835</v>
      </c>
      <c r="C1427" s="40" t="s">
        <v>177</v>
      </c>
      <c r="D1427" s="23" t="s">
        <v>82</v>
      </c>
      <c r="E1427" s="23" t="s">
        <v>5836</v>
      </c>
      <c r="F1427" s="23" t="s">
        <v>5837</v>
      </c>
      <c r="G1427" s="23" t="n">
        <v>41</v>
      </c>
      <c r="H1427" s="23" t="n">
        <v>342</v>
      </c>
      <c r="I1427" s="41" t="s">
        <v>180</v>
      </c>
      <c r="K1427" s="23" t="n">
        <v>0</v>
      </c>
      <c r="L1427" s="23" t="n">
        <v>496</v>
      </c>
      <c r="M1427" s="23" t="n">
        <v>0</v>
      </c>
      <c r="N1427" s="23" t="n">
        <v>342</v>
      </c>
      <c r="O1427" s="23" t="n">
        <f aca="false">K1427+L1427</f>
        <v>496</v>
      </c>
      <c r="P1427" s="23" t="n">
        <f aca="false">K1427+L1427+M1427+N1427</f>
        <v>838</v>
      </c>
      <c r="Q1427" s="23" t="n">
        <v>315</v>
      </c>
      <c r="R1427" s="23" t="n">
        <v>96</v>
      </c>
      <c r="S1427" s="23" t="n">
        <v>294</v>
      </c>
      <c r="T1427" s="23" t="n">
        <v>0</v>
      </c>
      <c r="U1427" s="42" t="n">
        <f aca="false">IF(I1427="delivery",O1427-SUM(Q1427+R1427),IF(I1427="PO",P1427-SUM(Q1427:R1427)))</f>
        <v>85</v>
      </c>
      <c r="V1427" s="43" t="n">
        <v>7.34</v>
      </c>
      <c r="W1427" s="43"/>
      <c r="X1427" s="43" t="n">
        <f aca="false">W1427-V1427</f>
        <v>-7.34</v>
      </c>
      <c r="Y1427" s="23" t="n">
        <v>7.34</v>
      </c>
      <c r="Z1427" s="44"/>
      <c r="AA1427" s="44"/>
      <c r="AM1427" s="23" t="str">
        <f aca="false">D1427</f>
        <v>Arista</v>
      </c>
      <c r="AN1427" s="23" t="s">
        <v>1382</v>
      </c>
      <c r="AT1427" s="44"/>
      <c r="AU1427" s="44"/>
      <c r="BD1427" s="23" t="s">
        <v>182</v>
      </c>
      <c r="BE1427" s="1" t="s">
        <v>183</v>
      </c>
    </row>
    <row r="1428" customFormat="false" ht="15" hidden="false" customHeight="true" outlineLevel="0" collapsed="false">
      <c r="A1428" s="23" t="s">
        <v>5838</v>
      </c>
      <c r="B1428" s="23" t="s">
        <v>5839</v>
      </c>
      <c r="C1428" s="40" t="s">
        <v>177</v>
      </c>
      <c r="D1428" s="23" t="s">
        <v>82</v>
      </c>
      <c r="E1428" s="23" t="s">
        <v>5840</v>
      </c>
      <c r="F1428" s="23" t="s">
        <v>5841</v>
      </c>
      <c r="G1428" s="23" t="n">
        <v>36</v>
      </c>
      <c r="H1428" s="23" t="n">
        <v>500</v>
      </c>
      <c r="I1428" s="41" t="s">
        <v>180</v>
      </c>
      <c r="K1428" s="23" t="n">
        <v>2058</v>
      </c>
      <c r="L1428" s="23" t="n">
        <v>250</v>
      </c>
      <c r="M1428" s="23" t="n">
        <v>0</v>
      </c>
      <c r="N1428" s="23" t="n">
        <v>0</v>
      </c>
      <c r="O1428" s="23" t="n">
        <f aca="false">K1428+L1428</f>
        <v>2308</v>
      </c>
      <c r="P1428" s="23" t="n">
        <f aca="false">K1428+L1428+M1428+N1428</f>
        <v>2308</v>
      </c>
      <c r="Q1428" s="23" t="n">
        <v>189</v>
      </c>
      <c r="R1428" s="23" t="n">
        <v>180</v>
      </c>
      <c r="S1428" s="23" t="n">
        <v>246</v>
      </c>
      <c r="T1428" s="23" t="n">
        <v>498</v>
      </c>
      <c r="U1428" s="42" t="n">
        <f aca="false">IF(I1428="delivery",O1428-SUM(Q1428+R1428),IF(I1428="PO",P1428-SUM(Q1428:R1428)))</f>
        <v>1939</v>
      </c>
      <c r="V1428" s="43" t="n">
        <v>15.579</v>
      </c>
      <c r="W1428" s="43"/>
      <c r="X1428" s="43" t="n">
        <f aca="false">W1428-V1428</f>
        <v>-15.579</v>
      </c>
      <c r="Z1428" s="44"/>
      <c r="AA1428" s="44"/>
      <c r="AM1428" s="23" t="str">
        <f aca="false">D1428</f>
        <v>Arista</v>
      </c>
      <c r="AN1428" s="23" t="s">
        <v>1382</v>
      </c>
      <c r="AT1428" s="44"/>
      <c r="AU1428" s="44"/>
      <c r="BD1428" s="23" t="s">
        <v>182</v>
      </c>
      <c r="BE1428" s="1" t="s">
        <v>183</v>
      </c>
    </row>
    <row r="1429" customFormat="false" ht="15" hidden="false" customHeight="true" outlineLevel="0" collapsed="false">
      <c r="A1429" s="23" t="s">
        <v>5842</v>
      </c>
      <c r="B1429" s="23" t="s">
        <v>5843</v>
      </c>
      <c r="C1429" s="40" t="s">
        <v>177</v>
      </c>
      <c r="D1429" s="23" t="s">
        <v>82</v>
      </c>
      <c r="E1429" s="23" t="s">
        <v>5844</v>
      </c>
      <c r="F1429" s="23" t="s">
        <v>5845</v>
      </c>
      <c r="G1429" s="23" t="n">
        <v>51</v>
      </c>
      <c r="H1429" s="23" t="n">
        <v>189</v>
      </c>
      <c r="I1429" s="41" t="s">
        <v>180</v>
      </c>
      <c r="K1429" s="23" t="n">
        <v>0</v>
      </c>
      <c r="L1429" s="23" t="n">
        <v>60</v>
      </c>
      <c r="M1429" s="23" t="n">
        <v>0</v>
      </c>
      <c r="N1429" s="23" t="n">
        <v>0</v>
      </c>
      <c r="O1429" s="23" t="n">
        <f aca="false">K1429+L1429</f>
        <v>60</v>
      </c>
      <c r="P1429" s="23" t="n">
        <f aca="false">K1429+L1429+M1429+N1429</f>
        <v>60</v>
      </c>
      <c r="Q1429" s="23" t="n">
        <v>37</v>
      </c>
      <c r="R1429" s="23" t="n">
        <v>9</v>
      </c>
      <c r="S1429" s="23" t="n">
        <v>9</v>
      </c>
      <c r="T1429" s="23" t="n">
        <v>3</v>
      </c>
      <c r="U1429" s="42" t="n">
        <f aca="false">IF(I1429="delivery",O1429-SUM(Q1429+R1429),IF(I1429="PO",P1429-SUM(Q1429:R1429)))</f>
        <v>14</v>
      </c>
      <c r="V1429" s="43" t="n">
        <v>18.95</v>
      </c>
      <c r="W1429" s="43"/>
      <c r="X1429" s="43" t="n">
        <f aca="false">W1429-V1429</f>
        <v>-18.95</v>
      </c>
      <c r="Y1429" s="23" t="n">
        <v>18.95</v>
      </c>
      <c r="Z1429" s="44"/>
      <c r="AA1429" s="44"/>
      <c r="AM1429" s="23" t="str">
        <f aca="false">D1429</f>
        <v>Arista</v>
      </c>
      <c r="AN1429" s="23" t="s">
        <v>1382</v>
      </c>
      <c r="AT1429" s="44"/>
      <c r="AU1429" s="44"/>
      <c r="BD1429" s="23" t="s">
        <v>182</v>
      </c>
      <c r="BE1429" s="1" t="s">
        <v>183</v>
      </c>
    </row>
    <row r="1430" customFormat="false" ht="15" hidden="false" customHeight="true" outlineLevel="0" collapsed="false">
      <c r="A1430" s="23" t="s">
        <v>5846</v>
      </c>
      <c r="B1430" s="23" t="s">
        <v>5847</v>
      </c>
      <c r="C1430" s="40" t="s">
        <v>177</v>
      </c>
      <c r="D1430" s="23" t="s">
        <v>82</v>
      </c>
      <c r="E1430" s="23" t="s">
        <v>5848</v>
      </c>
      <c r="F1430" s="23" t="s">
        <v>5849</v>
      </c>
      <c r="G1430" s="23" t="n">
        <v>61</v>
      </c>
      <c r="H1430" s="23" t="n">
        <v>90</v>
      </c>
      <c r="I1430" s="41" t="s">
        <v>180</v>
      </c>
      <c r="K1430" s="23" t="n">
        <v>0</v>
      </c>
      <c r="L1430" s="23" t="n">
        <v>0</v>
      </c>
      <c r="M1430" s="23" t="n">
        <v>0</v>
      </c>
      <c r="N1430" s="23" t="n">
        <v>0</v>
      </c>
      <c r="O1430" s="23" t="n">
        <f aca="false">K1430+L1430</f>
        <v>0</v>
      </c>
      <c r="P1430" s="23" t="n">
        <f aca="false">K1430+L1430+M1430+N1430</f>
        <v>0</v>
      </c>
      <c r="Q1430" s="23" t="n">
        <v>0</v>
      </c>
      <c r="R1430" s="23" t="n">
        <v>0</v>
      </c>
      <c r="S1430" s="23" t="n">
        <v>0</v>
      </c>
      <c r="T1430" s="23" t="n">
        <v>0</v>
      </c>
      <c r="U1430" s="42" t="n">
        <f aca="false">IF(I1430="delivery",O1430-SUM(Q1430+R1430),IF(I1430="PO",P1430-SUM(Q1430:R1430)))</f>
        <v>0</v>
      </c>
      <c r="V1430" s="43" t="n">
        <v>144.698</v>
      </c>
      <c r="W1430" s="43"/>
      <c r="X1430" s="43" t="n">
        <f aca="false">W1430-V1430</f>
        <v>-144.698</v>
      </c>
      <c r="Z1430" s="44"/>
      <c r="AA1430" s="44"/>
      <c r="AM1430" s="23" t="str">
        <f aca="false">D1430</f>
        <v>Arista</v>
      </c>
      <c r="AN1430" s="23" t="s">
        <v>1382</v>
      </c>
      <c r="AT1430" s="44"/>
      <c r="AU1430" s="44"/>
      <c r="BD1430" s="23" t="s">
        <v>182</v>
      </c>
      <c r="BE1430" s="1" t="s">
        <v>183</v>
      </c>
    </row>
    <row r="1431" customFormat="false" ht="15" hidden="false" customHeight="true" outlineLevel="0" collapsed="false">
      <c r="A1431" s="23" t="s">
        <v>5850</v>
      </c>
      <c r="B1431" s="23" t="s">
        <v>5851</v>
      </c>
      <c r="C1431" s="40" t="s">
        <v>177</v>
      </c>
      <c r="D1431" s="23" t="s">
        <v>82</v>
      </c>
      <c r="E1431" s="23" t="s">
        <v>5852</v>
      </c>
      <c r="F1431" s="23" t="s">
        <v>5853</v>
      </c>
      <c r="G1431" s="23" t="n">
        <v>51</v>
      </c>
      <c r="H1431" s="23" t="n">
        <v>30</v>
      </c>
      <c r="I1431" s="41" t="s">
        <v>180</v>
      </c>
      <c r="K1431" s="23" t="n">
        <v>0</v>
      </c>
      <c r="L1431" s="23" t="n">
        <v>13</v>
      </c>
      <c r="M1431" s="23" t="n">
        <v>889</v>
      </c>
      <c r="N1431" s="23" t="n">
        <v>0</v>
      </c>
      <c r="O1431" s="23" t="n">
        <f aca="false">K1431+L1431</f>
        <v>13</v>
      </c>
      <c r="P1431" s="23" t="n">
        <f aca="false">K1431+L1431+M1431+N1431</f>
        <v>902</v>
      </c>
      <c r="Q1431" s="23" t="n">
        <v>752</v>
      </c>
      <c r="R1431" s="23" t="n">
        <v>291</v>
      </c>
      <c r="S1431" s="23" t="n">
        <v>246</v>
      </c>
      <c r="T1431" s="23" t="n">
        <v>82</v>
      </c>
      <c r="U1431" s="42" t="n">
        <f aca="false">IF(I1431="delivery",O1431-SUM(Q1431+R1431),IF(I1431="PO",P1431-SUM(Q1431:R1431)))</f>
        <v>-1030</v>
      </c>
      <c r="V1431" s="43" t="n">
        <v>603.729</v>
      </c>
      <c r="W1431" s="43"/>
      <c r="X1431" s="43" t="n">
        <f aca="false">W1431-V1431</f>
        <v>-603.729</v>
      </c>
      <c r="Y1431" s="23" t="n">
        <v>603.036</v>
      </c>
      <c r="Z1431" s="44"/>
      <c r="AA1431" s="44"/>
      <c r="AM1431" s="23" t="str">
        <f aca="false">D1431</f>
        <v>Arista</v>
      </c>
      <c r="AN1431" s="23" t="s">
        <v>1382</v>
      </c>
      <c r="AT1431" s="44"/>
      <c r="AU1431" s="44"/>
      <c r="BD1431" s="23" t="s">
        <v>182</v>
      </c>
      <c r="BE1431" s="1" t="s">
        <v>183</v>
      </c>
    </row>
    <row r="1432" customFormat="false" ht="15" hidden="false" customHeight="true" outlineLevel="0" collapsed="false">
      <c r="A1432" s="23" t="s">
        <v>5854</v>
      </c>
      <c r="B1432" s="23" t="s">
        <v>5855</v>
      </c>
      <c r="C1432" s="40" t="s">
        <v>177</v>
      </c>
      <c r="D1432" s="23" t="s">
        <v>82</v>
      </c>
      <c r="E1432" s="23" t="s">
        <v>5856</v>
      </c>
      <c r="F1432" s="23" t="s">
        <v>5857</v>
      </c>
      <c r="G1432" s="23" t="n">
        <v>36</v>
      </c>
      <c r="H1432" s="23" t="n">
        <v>90</v>
      </c>
      <c r="I1432" s="41" t="s">
        <v>180</v>
      </c>
      <c r="K1432" s="23" t="n">
        <v>0</v>
      </c>
      <c r="L1432" s="23" t="n">
        <v>493</v>
      </c>
      <c r="M1432" s="23" t="n">
        <v>0</v>
      </c>
      <c r="N1432" s="23" t="n">
        <v>0</v>
      </c>
      <c r="O1432" s="23" t="n">
        <f aca="false">K1432+L1432</f>
        <v>493</v>
      </c>
      <c r="P1432" s="23" t="n">
        <f aca="false">K1432+L1432+M1432+N1432</f>
        <v>493</v>
      </c>
      <c r="Q1432" s="23" t="n">
        <v>423</v>
      </c>
      <c r="R1432" s="23" t="n">
        <v>76</v>
      </c>
      <c r="S1432" s="23" t="n">
        <v>214</v>
      </c>
      <c r="T1432" s="23" t="n">
        <v>88</v>
      </c>
      <c r="U1432" s="42" t="n">
        <f aca="false">IF(I1432="delivery",O1432-SUM(Q1432+R1432),IF(I1432="PO",P1432-SUM(Q1432:R1432)))</f>
        <v>-6</v>
      </c>
      <c r="V1432" s="43" t="n">
        <v>148</v>
      </c>
      <c r="W1432" s="43"/>
      <c r="X1432" s="43" t="n">
        <f aca="false">W1432-V1432</f>
        <v>-148</v>
      </c>
      <c r="Y1432" s="23" t="n">
        <v>148</v>
      </c>
      <c r="Z1432" s="44"/>
      <c r="AA1432" s="44"/>
      <c r="AM1432" s="23" t="str">
        <f aca="false">D1432</f>
        <v>Arista</v>
      </c>
      <c r="AN1432" s="23" t="s">
        <v>1382</v>
      </c>
      <c r="AT1432" s="44"/>
      <c r="AU1432" s="44"/>
      <c r="BD1432" s="23" t="s">
        <v>182</v>
      </c>
      <c r="BE1432" s="1" t="s">
        <v>183</v>
      </c>
    </row>
    <row r="1433" customFormat="false" ht="15" hidden="false" customHeight="true" outlineLevel="0" collapsed="false">
      <c r="A1433" s="23" t="s">
        <v>5858</v>
      </c>
      <c r="B1433" s="23" t="s">
        <v>5859</v>
      </c>
      <c r="C1433" s="40" t="s">
        <v>177</v>
      </c>
      <c r="D1433" s="23" t="s">
        <v>82</v>
      </c>
      <c r="E1433" s="23" t="s">
        <v>5860</v>
      </c>
      <c r="F1433" s="23" t="s">
        <v>5861</v>
      </c>
      <c r="G1433" s="23" t="n">
        <v>51</v>
      </c>
      <c r="H1433" s="23" t="n">
        <v>250</v>
      </c>
      <c r="I1433" s="41" t="s">
        <v>180</v>
      </c>
      <c r="K1433" s="23" t="n">
        <v>0</v>
      </c>
      <c r="L1433" s="23" t="n">
        <v>376</v>
      </c>
      <c r="M1433" s="23" t="n">
        <v>0</v>
      </c>
      <c r="N1433" s="23" t="n">
        <v>0</v>
      </c>
      <c r="O1433" s="23" t="n">
        <f aca="false">K1433+L1433</f>
        <v>376</v>
      </c>
      <c r="P1433" s="23" t="n">
        <f aca="false">K1433+L1433+M1433+N1433</f>
        <v>376</v>
      </c>
      <c r="Q1433" s="23" t="n">
        <v>228</v>
      </c>
      <c r="R1433" s="23" t="n">
        <v>86</v>
      </c>
      <c r="S1433" s="23" t="n">
        <v>169</v>
      </c>
      <c r="T1433" s="23" t="n">
        <v>3</v>
      </c>
      <c r="U1433" s="42" t="n">
        <f aca="false">IF(I1433="delivery",O1433-SUM(Q1433+R1433),IF(I1433="PO",P1433-SUM(Q1433:R1433)))</f>
        <v>62</v>
      </c>
      <c r="V1433" s="43" t="n">
        <v>63.424</v>
      </c>
      <c r="W1433" s="43"/>
      <c r="X1433" s="43" t="n">
        <f aca="false">W1433-V1433</f>
        <v>-63.424</v>
      </c>
      <c r="Y1433" s="23" t="n">
        <v>63.36</v>
      </c>
      <c r="Z1433" s="44"/>
      <c r="AA1433" s="44"/>
      <c r="AM1433" s="23" t="str">
        <f aca="false">D1433</f>
        <v>Arista</v>
      </c>
      <c r="AN1433" s="23" t="s">
        <v>1382</v>
      </c>
      <c r="AT1433" s="44"/>
      <c r="AU1433" s="44"/>
      <c r="BD1433" s="23" t="s">
        <v>182</v>
      </c>
      <c r="BE1433" s="1" t="s">
        <v>183</v>
      </c>
    </row>
    <row r="1434" customFormat="false" ht="15" hidden="false" customHeight="true" outlineLevel="0" collapsed="false">
      <c r="A1434" s="23" t="s">
        <v>5862</v>
      </c>
      <c r="B1434" s="23" t="s">
        <v>5863</v>
      </c>
      <c r="C1434" s="40" t="s">
        <v>177</v>
      </c>
      <c r="D1434" s="23" t="s">
        <v>82</v>
      </c>
      <c r="E1434" s="23" t="s">
        <v>5864</v>
      </c>
      <c r="F1434" s="23" t="s">
        <v>5865</v>
      </c>
      <c r="G1434" s="23" t="n">
        <v>41</v>
      </c>
      <c r="H1434" s="23" t="n">
        <v>500</v>
      </c>
      <c r="I1434" s="41" t="s">
        <v>180</v>
      </c>
      <c r="K1434" s="23" t="n">
        <v>0</v>
      </c>
      <c r="L1434" s="23" t="n">
        <v>255</v>
      </c>
      <c r="M1434" s="23" t="n">
        <v>0</v>
      </c>
      <c r="N1434" s="23" t="n">
        <v>0</v>
      </c>
      <c r="O1434" s="23" t="n">
        <f aca="false">K1434+L1434</f>
        <v>255</v>
      </c>
      <c r="P1434" s="23" t="n">
        <f aca="false">K1434+L1434+M1434+N1434</f>
        <v>255</v>
      </c>
      <c r="Q1434" s="23" t="n">
        <v>0</v>
      </c>
      <c r="R1434" s="23" t="n">
        <v>0</v>
      </c>
      <c r="S1434" s="23" t="n">
        <v>0</v>
      </c>
      <c r="T1434" s="23" t="n">
        <v>0</v>
      </c>
      <c r="U1434" s="42" t="n">
        <f aca="false">IF(I1434="delivery",O1434-SUM(Q1434+R1434),IF(I1434="PO",P1434-SUM(Q1434:R1434)))</f>
        <v>255</v>
      </c>
      <c r="V1434" s="43" t="n">
        <v>4.14</v>
      </c>
      <c r="W1434" s="43"/>
      <c r="X1434" s="43" t="n">
        <f aca="false">W1434-V1434</f>
        <v>-4.14</v>
      </c>
      <c r="Z1434" s="44"/>
      <c r="AA1434" s="44"/>
      <c r="AM1434" s="23" t="str">
        <f aca="false">D1434</f>
        <v>Arista</v>
      </c>
      <c r="AN1434" s="23" t="s">
        <v>1382</v>
      </c>
      <c r="AT1434" s="44"/>
      <c r="AU1434" s="44"/>
      <c r="BD1434" s="23" t="s">
        <v>182</v>
      </c>
      <c r="BE1434" s="1" t="s">
        <v>183</v>
      </c>
    </row>
    <row r="1435" customFormat="false" ht="15" hidden="false" customHeight="true" outlineLevel="0" collapsed="false">
      <c r="A1435" s="23" t="s">
        <v>5866</v>
      </c>
      <c r="B1435" s="23" t="s">
        <v>5867</v>
      </c>
      <c r="C1435" s="40" t="s">
        <v>177</v>
      </c>
      <c r="D1435" s="23" t="s">
        <v>82</v>
      </c>
      <c r="E1435" s="23" t="s">
        <v>5868</v>
      </c>
      <c r="F1435" s="23" t="s">
        <v>5869</v>
      </c>
      <c r="G1435" s="23" t="n">
        <v>41</v>
      </c>
      <c r="H1435" s="23" t="n">
        <v>90</v>
      </c>
      <c r="I1435" s="41" t="s">
        <v>180</v>
      </c>
      <c r="K1435" s="23" t="n">
        <v>2087</v>
      </c>
      <c r="L1435" s="23" t="n">
        <v>0</v>
      </c>
      <c r="M1435" s="23" t="n">
        <v>0</v>
      </c>
      <c r="N1435" s="23" t="n">
        <v>0</v>
      </c>
      <c r="O1435" s="23" t="n">
        <f aca="false">K1435+L1435</f>
        <v>2087</v>
      </c>
      <c r="P1435" s="23" t="n">
        <f aca="false">K1435+L1435+M1435+N1435</f>
        <v>2087</v>
      </c>
      <c r="Q1435" s="23" t="n">
        <v>0</v>
      </c>
      <c r="R1435" s="23" t="n">
        <v>0</v>
      </c>
      <c r="S1435" s="23" t="n">
        <v>0</v>
      </c>
      <c r="T1435" s="23" t="n">
        <v>0</v>
      </c>
      <c r="U1435" s="42" t="n">
        <f aca="false">IF(I1435="delivery",O1435-SUM(Q1435+R1435),IF(I1435="PO",P1435-SUM(Q1435:R1435)))</f>
        <v>2087</v>
      </c>
      <c r="V1435" s="43" t="n">
        <v>280</v>
      </c>
      <c r="W1435" s="43"/>
      <c r="X1435" s="43" t="n">
        <f aca="false">W1435-V1435</f>
        <v>-280</v>
      </c>
      <c r="Z1435" s="44"/>
      <c r="AA1435" s="44"/>
      <c r="AM1435" s="23" t="str">
        <f aca="false">D1435</f>
        <v>Arista</v>
      </c>
      <c r="AN1435" s="23" t="s">
        <v>1382</v>
      </c>
      <c r="AT1435" s="44"/>
      <c r="AU1435" s="44"/>
      <c r="BD1435" s="23" t="s">
        <v>182</v>
      </c>
      <c r="BE1435" s="1" t="s">
        <v>183</v>
      </c>
    </row>
    <row r="1436" customFormat="false" ht="15" hidden="false" customHeight="true" outlineLevel="0" collapsed="false">
      <c r="A1436" s="23" t="s">
        <v>5870</v>
      </c>
      <c r="B1436" s="23" t="s">
        <v>5871</v>
      </c>
      <c r="C1436" s="40" t="s">
        <v>177</v>
      </c>
      <c r="D1436" s="23" t="s">
        <v>82</v>
      </c>
      <c r="E1436" s="23" t="s">
        <v>5872</v>
      </c>
      <c r="F1436" s="23" t="s">
        <v>5873</v>
      </c>
      <c r="G1436" s="23" t="n">
        <v>41</v>
      </c>
      <c r="H1436" s="23" t="n">
        <v>25</v>
      </c>
      <c r="I1436" s="41" t="s">
        <v>180</v>
      </c>
      <c r="K1436" s="23" t="n">
        <v>0</v>
      </c>
      <c r="L1436" s="23" t="n">
        <v>206</v>
      </c>
      <c r="M1436" s="23" t="n">
        <v>292</v>
      </c>
      <c r="N1436" s="23" t="n">
        <v>0</v>
      </c>
      <c r="O1436" s="23" t="n">
        <f aca="false">K1436+L1436</f>
        <v>206</v>
      </c>
      <c r="P1436" s="23" t="n">
        <f aca="false">K1436+L1436+M1436+N1436</f>
        <v>498</v>
      </c>
      <c r="Q1436" s="23" t="n">
        <v>165</v>
      </c>
      <c r="R1436" s="23" t="n">
        <v>150</v>
      </c>
      <c r="S1436" s="23" t="n">
        <v>150</v>
      </c>
      <c r="T1436" s="23" t="n">
        <v>50</v>
      </c>
      <c r="U1436" s="42" t="n">
        <f aca="false">IF(I1436="delivery",O1436-SUM(Q1436+R1436),IF(I1436="PO",P1436-SUM(Q1436:R1436)))</f>
        <v>-109</v>
      </c>
      <c r="V1436" s="43" t="n">
        <v>347</v>
      </c>
      <c r="W1436" s="43"/>
      <c r="X1436" s="43" t="n">
        <f aca="false">W1436-V1436</f>
        <v>-347</v>
      </c>
      <c r="Y1436" s="23" t="n">
        <v>390.375</v>
      </c>
      <c r="Z1436" s="44"/>
      <c r="AA1436" s="44"/>
      <c r="AM1436" s="23" t="str">
        <f aca="false">D1436</f>
        <v>Arista</v>
      </c>
      <c r="AN1436" s="23" t="s">
        <v>1382</v>
      </c>
      <c r="AT1436" s="44"/>
      <c r="AU1436" s="44"/>
      <c r="BD1436" s="23" t="s">
        <v>182</v>
      </c>
      <c r="BE1436" s="1" t="s">
        <v>183</v>
      </c>
    </row>
    <row r="1437" customFormat="false" ht="15" hidden="false" customHeight="true" outlineLevel="0" collapsed="false">
      <c r="A1437" s="23" t="s">
        <v>5874</v>
      </c>
      <c r="B1437" s="23" t="s">
        <v>5875</v>
      </c>
      <c r="C1437" s="40" t="s">
        <v>177</v>
      </c>
      <c r="D1437" s="23" t="s">
        <v>82</v>
      </c>
      <c r="E1437" s="23" t="s">
        <v>5876</v>
      </c>
      <c r="F1437" s="23" t="s">
        <v>5877</v>
      </c>
      <c r="G1437" s="23" t="n">
        <v>51</v>
      </c>
      <c r="H1437" s="23" t="n">
        <v>30</v>
      </c>
      <c r="I1437" s="41" t="s">
        <v>180</v>
      </c>
      <c r="K1437" s="23" t="n">
        <v>192</v>
      </c>
      <c r="L1437" s="23" t="n">
        <v>198</v>
      </c>
      <c r="M1437" s="23" t="n">
        <v>0</v>
      </c>
      <c r="N1437" s="23" t="n">
        <v>0</v>
      </c>
      <c r="O1437" s="23" t="n">
        <f aca="false">K1437+L1437</f>
        <v>390</v>
      </c>
      <c r="P1437" s="23" t="n">
        <f aca="false">K1437+L1437+M1437+N1437</f>
        <v>390</v>
      </c>
      <c r="Q1437" s="23" t="n">
        <v>185</v>
      </c>
      <c r="R1437" s="23" t="n">
        <v>0</v>
      </c>
      <c r="S1437" s="23" t="n">
        <v>0</v>
      </c>
      <c r="T1437" s="23" t="n">
        <v>0</v>
      </c>
      <c r="U1437" s="42" t="n">
        <f aca="false">IF(I1437="delivery",O1437-SUM(Q1437+R1437),IF(I1437="PO",P1437-SUM(Q1437:R1437)))</f>
        <v>205</v>
      </c>
      <c r="V1437" s="43" t="n">
        <v>838.375</v>
      </c>
      <c r="W1437" s="43"/>
      <c r="X1437" s="43" t="n">
        <f aca="false">W1437-V1437</f>
        <v>-838.375</v>
      </c>
      <c r="Z1437" s="44"/>
      <c r="AA1437" s="44"/>
      <c r="AM1437" s="23" t="str">
        <f aca="false">D1437</f>
        <v>Arista</v>
      </c>
      <c r="AN1437" s="23" t="s">
        <v>1382</v>
      </c>
      <c r="AT1437" s="44"/>
      <c r="AU1437" s="44"/>
      <c r="BD1437" s="23" t="s">
        <v>182</v>
      </c>
      <c r="BE1437" s="1" t="s">
        <v>183</v>
      </c>
    </row>
    <row r="1438" customFormat="false" ht="15" hidden="false" customHeight="true" outlineLevel="0" collapsed="false">
      <c r="A1438" s="23" t="s">
        <v>5878</v>
      </c>
      <c r="B1438" s="23" t="s">
        <v>5879</v>
      </c>
      <c r="C1438" s="40" t="s">
        <v>177</v>
      </c>
      <c r="D1438" s="23" t="s">
        <v>82</v>
      </c>
      <c r="E1438" s="23" t="s">
        <v>5880</v>
      </c>
      <c r="F1438" s="23" t="s">
        <v>5881</v>
      </c>
      <c r="G1438" s="23" t="n">
        <v>41</v>
      </c>
      <c r="H1438" s="23" t="n">
        <v>1800</v>
      </c>
      <c r="I1438" s="41" t="s">
        <v>180</v>
      </c>
      <c r="K1438" s="23" t="n">
        <v>1499</v>
      </c>
      <c r="L1438" s="23" t="n">
        <v>500</v>
      </c>
      <c r="M1438" s="23" t="n">
        <v>0</v>
      </c>
      <c r="N1438" s="23" t="n">
        <v>0</v>
      </c>
      <c r="O1438" s="23" t="n">
        <f aca="false">K1438+L1438</f>
        <v>1999</v>
      </c>
      <c r="P1438" s="23" t="n">
        <f aca="false">K1438+L1438+M1438+N1438</f>
        <v>1999</v>
      </c>
      <c r="Q1438" s="23" t="n">
        <v>63</v>
      </c>
      <c r="R1438" s="23" t="n">
        <v>280</v>
      </c>
      <c r="S1438" s="23" t="n">
        <v>694</v>
      </c>
      <c r="T1438" s="23" t="n">
        <v>0</v>
      </c>
      <c r="U1438" s="42" t="n">
        <f aca="false">IF(I1438="delivery",O1438-SUM(Q1438+R1438),IF(I1438="PO",P1438-SUM(Q1438:R1438)))</f>
        <v>1656</v>
      </c>
      <c r="V1438" s="43" t="n">
        <v>0.98</v>
      </c>
      <c r="W1438" s="43"/>
      <c r="X1438" s="43" t="n">
        <f aca="false">W1438-V1438</f>
        <v>-0.98</v>
      </c>
      <c r="Z1438" s="44"/>
      <c r="AA1438" s="44"/>
      <c r="AM1438" s="23" t="str">
        <f aca="false">D1438</f>
        <v>Arista</v>
      </c>
      <c r="AN1438" s="23" t="s">
        <v>1382</v>
      </c>
      <c r="AT1438" s="44"/>
      <c r="AU1438" s="44"/>
      <c r="BD1438" s="23" t="s">
        <v>182</v>
      </c>
      <c r="BE1438" s="1" t="s">
        <v>183</v>
      </c>
    </row>
    <row r="1439" customFormat="false" ht="15" hidden="false" customHeight="true" outlineLevel="0" collapsed="false">
      <c r="A1439" s="23" t="s">
        <v>5882</v>
      </c>
      <c r="B1439" s="23" t="s">
        <v>5883</v>
      </c>
      <c r="C1439" s="40" t="s">
        <v>177</v>
      </c>
      <c r="D1439" s="23" t="s">
        <v>82</v>
      </c>
      <c r="E1439" s="23" t="s">
        <v>5884</v>
      </c>
      <c r="F1439" s="23" t="s">
        <v>5885</v>
      </c>
      <c r="G1439" s="23" t="n">
        <v>41</v>
      </c>
      <c r="H1439" s="23" t="n">
        <v>850</v>
      </c>
      <c r="I1439" s="41" t="s">
        <v>180</v>
      </c>
      <c r="K1439" s="23" t="n">
        <v>1248</v>
      </c>
      <c r="L1439" s="23" t="n">
        <v>96</v>
      </c>
      <c r="M1439" s="23" t="n">
        <v>0</v>
      </c>
      <c r="N1439" s="23" t="n">
        <v>0</v>
      </c>
      <c r="O1439" s="23" t="n">
        <f aca="false">K1439+L1439</f>
        <v>1344</v>
      </c>
      <c r="P1439" s="23" t="n">
        <f aca="false">K1439+L1439+M1439+N1439</f>
        <v>1344</v>
      </c>
      <c r="Q1439" s="23" t="n">
        <v>235</v>
      </c>
      <c r="R1439" s="23" t="n">
        <v>100</v>
      </c>
      <c r="S1439" s="23" t="n">
        <v>150</v>
      </c>
      <c r="T1439" s="23" t="n">
        <v>0</v>
      </c>
      <c r="U1439" s="42" t="n">
        <f aca="false">IF(I1439="delivery",O1439-SUM(Q1439+R1439),IF(I1439="PO",P1439-SUM(Q1439:R1439)))</f>
        <v>1009</v>
      </c>
      <c r="V1439" s="43" t="n">
        <v>4.26</v>
      </c>
      <c r="W1439" s="43"/>
      <c r="X1439" s="43" t="n">
        <f aca="false">W1439-V1439</f>
        <v>-4.26</v>
      </c>
      <c r="Y1439" s="23" t="n">
        <v>4.26</v>
      </c>
      <c r="Z1439" s="44"/>
      <c r="AA1439" s="44"/>
      <c r="AM1439" s="23" t="str">
        <f aca="false">D1439</f>
        <v>Arista</v>
      </c>
      <c r="AN1439" s="23" t="s">
        <v>1382</v>
      </c>
      <c r="AT1439" s="44"/>
      <c r="AU1439" s="44"/>
      <c r="BD1439" s="23" t="s">
        <v>182</v>
      </c>
      <c r="BE1439" s="1" t="s">
        <v>183</v>
      </c>
    </row>
    <row r="1440" customFormat="false" ht="15" hidden="false" customHeight="true" outlineLevel="0" collapsed="false">
      <c r="A1440" s="23" t="s">
        <v>5886</v>
      </c>
      <c r="B1440" s="23" t="s">
        <v>5887</v>
      </c>
      <c r="C1440" s="40" t="s">
        <v>177</v>
      </c>
      <c r="D1440" s="23" t="s">
        <v>82</v>
      </c>
      <c r="E1440" s="23" t="s">
        <v>5888</v>
      </c>
      <c r="F1440" s="23" t="s">
        <v>5889</v>
      </c>
      <c r="G1440" s="23" t="n">
        <v>41</v>
      </c>
      <c r="H1440" s="23" t="n">
        <v>1025</v>
      </c>
      <c r="I1440" s="41" t="s">
        <v>180</v>
      </c>
      <c r="K1440" s="23" t="n">
        <v>1068</v>
      </c>
      <c r="L1440" s="23" t="n">
        <v>23</v>
      </c>
      <c r="M1440" s="23" t="n">
        <v>0</v>
      </c>
      <c r="N1440" s="23" t="n">
        <v>0</v>
      </c>
      <c r="O1440" s="23" t="n">
        <f aca="false">K1440+L1440</f>
        <v>1091</v>
      </c>
      <c r="P1440" s="23" t="n">
        <f aca="false">K1440+L1440+M1440+N1440</f>
        <v>1091</v>
      </c>
      <c r="Q1440" s="23" t="n">
        <v>258</v>
      </c>
      <c r="R1440" s="23" t="n">
        <v>100</v>
      </c>
      <c r="S1440" s="23" t="n">
        <v>150</v>
      </c>
      <c r="T1440" s="23" t="n">
        <v>0</v>
      </c>
      <c r="U1440" s="42" t="n">
        <f aca="false">IF(I1440="delivery",O1440-SUM(Q1440+R1440),IF(I1440="PO",P1440-SUM(Q1440:R1440)))</f>
        <v>733</v>
      </c>
      <c r="V1440" s="43" t="n">
        <v>9.49</v>
      </c>
      <c r="W1440" s="43"/>
      <c r="X1440" s="43" t="n">
        <f aca="false">W1440-V1440</f>
        <v>-9.49</v>
      </c>
      <c r="Z1440" s="44"/>
      <c r="AA1440" s="44"/>
      <c r="AM1440" s="23" t="str">
        <f aca="false">D1440</f>
        <v>Arista</v>
      </c>
      <c r="AN1440" s="23" t="s">
        <v>1382</v>
      </c>
      <c r="AT1440" s="44"/>
      <c r="AU1440" s="44"/>
      <c r="BD1440" s="23" t="s">
        <v>182</v>
      </c>
      <c r="BE1440" s="1" t="s">
        <v>183</v>
      </c>
    </row>
    <row r="1441" customFormat="false" ht="15" hidden="false" customHeight="true" outlineLevel="0" collapsed="false">
      <c r="A1441" s="23" t="s">
        <v>5890</v>
      </c>
      <c r="B1441" s="23" t="s">
        <v>5891</v>
      </c>
      <c r="C1441" s="40" t="s">
        <v>177</v>
      </c>
      <c r="D1441" s="23" t="s">
        <v>82</v>
      </c>
      <c r="E1441" s="23" t="s">
        <v>5892</v>
      </c>
      <c r="F1441" s="23" t="s">
        <v>5893</v>
      </c>
      <c r="G1441" s="23" t="n">
        <v>41</v>
      </c>
      <c r="H1441" s="23" t="n">
        <v>400</v>
      </c>
      <c r="I1441" s="41" t="s">
        <v>180</v>
      </c>
      <c r="K1441" s="23" t="n">
        <v>0</v>
      </c>
      <c r="L1441" s="23" t="n">
        <v>376</v>
      </c>
      <c r="M1441" s="23" t="n">
        <v>0</v>
      </c>
      <c r="N1441" s="23" t="n">
        <v>0</v>
      </c>
      <c r="O1441" s="23" t="n">
        <f aca="false">K1441+L1441</f>
        <v>376</v>
      </c>
      <c r="P1441" s="23" t="n">
        <f aca="false">K1441+L1441+M1441+N1441</f>
        <v>376</v>
      </c>
      <c r="Q1441" s="23" t="n">
        <v>182</v>
      </c>
      <c r="R1441" s="23" t="n">
        <v>0</v>
      </c>
      <c r="S1441" s="23" t="n">
        <v>0</v>
      </c>
      <c r="T1441" s="23" t="n">
        <v>0</v>
      </c>
      <c r="U1441" s="42" t="n">
        <f aca="false">IF(I1441="delivery",O1441-SUM(Q1441+R1441),IF(I1441="PO",P1441-SUM(Q1441:R1441)))</f>
        <v>194</v>
      </c>
      <c r="V1441" s="43" t="n">
        <v>24.34</v>
      </c>
      <c r="W1441" s="43"/>
      <c r="X1441" s="43" t="n">
        <f aca="false">W1441-V1441</f>
        <v>-24.34</v>
      </c>
      <c r="Z1441" s="44"/>
      <c r="AA1441" s="44"/>
      <c r="AM1441" s="23" t="str">
        <f aca="false">D1441</f>
        <v>Arista</v>
      </c>
      <c r="AN1441" s="23" t="s">
        <v>1382</v>
      </c>
      <c r="AT1441" s="44"/>
      <c r="AU1441" s="44"/>
      <c r="BD1441" s="23" t="s">
        <v>182</v>
      </c>
      <c r="BE1441" s="1" t="s">
        <v>183</v>
      </c>
    </row>
    <row r="1442" customFormat="false" ht="15" hidden="false" customHeight="true" outlineLevel="0" collapsed="false">
      <c r="A1442" s="23" t="s">
        <v>5894</v>
      </c>
      <c r="B1442" s="23" t="s">
        <v>5895</v>
      </c>
      <c r="C1442" s="40" t="s">
        <v>177</v>
      </c>
      <c r="D1442" s="23" t="s">
        <v>82</v>
      </c>
      <c r="E1442" s="23" t="s">
        <v>5896</v>
      </c>
      <c r="F1442" s="23" t="s">
        <v>5897</v>
      </c>
      <c r="G1442" s="23" t="n">
        <v>51</v>
      </c>
      <c r="H1442" s="23" t="n">
        <v>30</v>
      </c>
      <c r="I1442" s="41" t="s">
        <v>180</v>
      </c>
      <c r="K1442" s="23" t="n">
        <v>0</v>
      </c>
      <c r="L1442" s="23" t="n">
        <v>68</v>
      </c>
      <c r="M1442" s="23" t="n">
        <v>364</v>
      </c>
      <c r="N1442" s="23" t="n">
        <v>0</v>
      </c>
      <c r="O1442" s="23" t="n">
        <f aca="false">K1442+L1442</f>
        <v>68</v>
      </c>
      <c r="P1442" s="23" t="n">
        <f aca="false">K1442+L1442+M1442+N1442</f>
        <v>432</v>
      </c>
      <c r="Q1442" s="23" t="n">
        <v>252</v>
      </c>
      <c r="R1442" s="23" t="n">
        <v>99</v>
      </c>
      <c r="S1442" s="23" t="n">
        <v>27</v>
      </c>
      <c r="T1442" s="23" t="n">
        <v>9</v>
      </c>
      <c r="U1442" s="42" t="n">
        <f aca="false">IF(I1442="delivery",O1442-SUM(Q1442+R1442),IF(I1442="PO",P1442-SUM(Q1442:R1442)))</f>
        <v>-283</v>
      </c>
      <c r="V1442" s="43" t="n">
        <v>594.84</v>
      </c>
      <c r="W1442" s="43"/>
      <c r="X1442" s="43" t="n">
        <f aca="false">W1442-V1442</f>
        <v>-594.84</v>
      </c>
      <c r="Y1442" s="23" t="n">
        <v>582.10286</v>
      </c>
      <c r="Z1442" s="44"/>
      <c r="AA1442" s="44"/>
      <c r="AM1442" s="23" t="str">
        <f aca="false">D1442</f>
        <v>Arista</v>
      </c>
      <c r="AN1442" s="23" t="s">
        <v>1382</v>
      </c>
      <c r="AT1442" s="44"/>
      <c r="AU1442" s="44"/>
      <c r="BD1442" s="23" t="s">
        <v>182</v>
      </c>
      <c r="BE1442" s="1" t="s">
        <v>183</v>
      </c>
    </row>
    <row r="1443" customFormat="false" ht="15" hidden="false" customHeight="true" outlineLevel="0" collapsed="false">
      <c r="A1443" s="23" t="s">
        <v>5898</v>
      </c>
      <c r="B1443" s="23" t="s">
        <v>5899</v>
      </c>
      <c r="C1443" s="40" t="s">
        <v>177</v>
      </c>
      <c r="D1443" s="23" t="s">
        <v>82</v>
      </c>
      <c r="E1443" s="23" t="s">
        <v>5900</v>
      </c>
      <c r="F1443" s="23" t="s">
        <v>5901</v>
      </c>
      <c r="G1443" s="23" t="n">
        <v>51</v>
      </c>
      <c r="H1443" s="23" t="n">
        <v>90</v>
      </c>
      <c r="I1443" s="41" t="s">
        <v>180</v>
      </c>
      <c r="K1443" s="23" t="n">
        <v>0</v>
      </c>
      <c r="L1443" s="23" t="n">
        <v>0</v>
      </c>
      <c r="M1443" s="23" t="n">
        <v>0</v>
      </c>
      <c r="N1443" s="23" t="n">
        <v>0</v>
      </c>
      <c r="O1443" s="23" t="n">
        <f aca="false">K1443+L1443</f>
        <v>0</v>
      </c>
      <c r="P1443" s="23" t="n">
        <f aca="false">K1443+L1443+M1443+N1443</f>
        <v>0</v>
      </c>
      <c r="Q1443" s="23" t="n">
        <v>0</v>
      </c>
      <c r="R1443" s="23" t="n">
        <v>0</v>
      </c>
      <c r="S1443" s="23" t="n">
        <v>0</v>
      </c>
      <c r="T1443" s="23" t="n">
        <v>0</v>
      </c>
      <c r="U1443" s="42" t="n">
        <f aca="false">IF(I1443="delivery",O1443-SUM(Q1443+R1443),IF(I1443="PO",P1443-SUM(Q1443:R1443)))</f>
        <v>0</v>
      </c>
      <c r="V1443" s="43" t="n">
        <v>197.475</v>
      </c>
      <c r="W1443" s="43"/>
      <c r="X1443" s="43" t="n">
        <f aca="false">W1443-V1443</f>
        <v>-197.475</v>
      </c>
      <c r="Z1443" s="44"/>
      <c r="AA1443" s="44"/>
      <c r="AM1443" s="23" t="str">
        <f aca="false">D1443</f>
        <v>Arista</v>
      </c>
      <c r="AN1443" s="23" t="s">
        <v>1382</v>
      </c>
      <c r="AT1443" s="44"/>
      <c r="AU1443" s="44"/>
      <c r="BD1443" s="23" t="s">
        <v>182</v>
      </c>
      <c r="BE1443" s="1" t="s">
        <v>183</v>
      </c>
    </row>
    <row r="1444" customFormat="false" ht="15" hidden="false" customHeight="true" outlineLevel="0" collapsed="false">
      <c r="A1444" s="23" t="s">
        <v>5902</v>
      </c>
      <c r="B1444" s="23" t="s">
        <v>5903</v>
      </c>
      <c r="C1444" s="40" t="s">
        <v>177</v>
      </c>
      <c r="D1444" s="23" t="s">
        <v>82</v>
      </c>
      <c r="E1444" s="23" t="s">
        <v>5904</v>
      </c>
      <c r="F1444" s="23" t="s">
        <v>5905</v>
      </c>
      <c r="G1444" s="23" t="n">
        <v>46</v>
      </c>
      <c r="H1444" s="23" t="n">
        <v>90</v>
      </c>
      <c r="I1444" s="41" t="s">
        <v>180</v>
      </c>
      <c r="K1444" s="23" t="n">
        <v>0</v>
      </c>
      <c r="L1444" s="23" t="n">
        <v>0</v>
      </c>
      <c r="M1444" s="23" t="n">
        <v>0</v>
      </c>
      <c r="N1444" s="23" t="n">
        <v>0</v>
      </c>
      <c r="O1444" s="23" t="n">
        <f aca="false">K1444+L1444</f>
        <v>0</v>
      </c>
      <c r="P1444" s="23" t="n">
        <f aca="false">K1444+L1444+M1444+N1444</f>
        <v>0</v>
      </c>
      <c r="Q1444" s="23" t="n">
        <v>0</v>
      </c>
      <c r="R1444" s="23" t="n">
        <v>0</v>
      </c>
      <c r="S1444" s="23" t="n">
        <v>0</v>
      </c>
      <c r="T1444" s="23" t="n">
        <v>0</v>
      </c>
      <c r="U1444" s="42" t="n">
        <f aca="false">IF(I1444="delivery",O1444-SUM(Q1444+R1444),IF(I1444="PO",P1444-SUM(Q1444:R1444)))</f>
        <v>0</v>
      </c>
      <c r="V1444" s="45" t="n">
        <v>303.7</v>
      </c>
      <c r="W1444" s="45"/>
      <c r="X1444" s="43" t="n">
        <f aca="false">W1444-V1444</f>
        <v>-303.7</v>
      </c>
      <c r="Z1444" s="44"/>
      <c r="AA1444" s="44"/>
      <c r="AM1444" s="23" t="str">
        <f aca="false">D1444</f>
        <v>Arista</v>
      </c>
      <c r="AN1444" s="23" t="s">
        <v>1382</v>
      </c>
      <c r="AT1444" s="44"/>
      <c r="AU1444" s="44"/>
      <c r="BD1444" s="23" t="s">
        <v>1113</v>
      </c>
      <c r="BE1444" s="1" t="s">
        <v>183</v>
      </c>
    </row>
    <row r="1445" customFormat="false" ht="15" hidden="false" customHeight="true" outlineLevel="0" collapsed="false">
      <c r="A1445" s="23" t="s">
        <v>5906</v>
      </c>
      <c r="B1445" s="23" t="s">
        <v>5907</v>
      </c>
      <c r="C1445" s="40" t="s">
        <v>177</v>
      </c>
      <c r="D1445" s="23" t="s">
        <v>82</v>
      </c>
      <c r="E1445" s="23" t="s">
        <v>5908</v>
      </c>
      <c r="F1445" s="23" t="s">
        <v>5909</v>
      </c>
      <c r="G1445" s="23" t="n">
        <v>46</v>
      </c>
      <c r="H1445" s="23" t="n">
        <v>200</v>
      </c>
      <c r="I1445" s="41" t="s">
        <v>180</v>
      </c>
      <c r="K1445" s="23" t="n">
        <v>0</v>
      </c>
      <c r="L1445" s="23" t="n">
        <v>0</v>
      </c>
      <c r="M1445" s="23" t="n">
        <v>0</v>
      </c>
      <c r="N1445" s="23" t="n">
        <v>0</v>
      </c>
      <c r="O1445" s="23" t="n">
        <f aca="false">K1445+L1445</f>
        <v>0</v>
      </c>
      <c r="P1445" s="23" t="n">
        <f aca="false">K1445+L1445+M1445+N1445</f>
        <v>0</v>
      </c>
      <c r="Q1445" s="23" t="n">
        <v>0</v>
      </c>
      <c r="R1445" s="23" t="n">
        <v>0</v>
      </c>
      <c r="S1445" s="23" t="n">
        <v>0</v>
      </c>
      <c r="T1445" s="23" t="n">
        <v>0</v>
      </c>
      <c r="U1445" s="42" t="n">
        <f aca="false">IF(I1445="delivery",O1445-SUM(Q1445+R1445),IF(I1445="PO",P1445-SUM(Q1445:R1445)))</f>
        <v>0</v>
      </c>
      <c r="V1445" s="45" t="n">
        <v>88.649</v>
      </c>
      <c r="W1445" s="45"/>
      <c r="X1445" s="43" t="n">
        <f aca="false">W1445-V1445</f>
        <v>-88.649</v>
      </c>
      <c r="Z1445" s="44"/>
      <c r="AA1445" s="44"/>
      <c r="AM1445" s="23" t="str">
        <f aca="false">D1445</f>
        <v>Arista</v>
      </c>
      <c r="AN1445" s="23" t="s">
        <v>1382</v>
      </c>
      <c r="AT1445" s="44"/>
      <c r="AU1445" s="44"/>
      <c r="BD1445" s="23" t="s">
        <v>709</v>
      </c>
      <c r="BE1445" s="1" t="s">
        <v>183</v>
      </c>
    </row>
    <row r="1446" customFormat="false" ht="15" hidden="false" customHeight="true" outlineLevel="0" collapsed="false">
      <c r="A1446" s="23" t="s">
        <v>5910</v>
      </c>
      <c r="B1446" s="23" t="s">
        <v>5911</v>
      </c>
      <c r="C1446" s="40" t="s">
        <v>177</v>
      </c>
      <c r="D1446" s="23" t="s">
        <v>82</v>
      </c>
      <c r="E1446" s="23" t="s">
        <v>5912</v>
      </c>
      <c r="F1446" s="23" t="s">
        <v>5913</v>
      </c>
      <c r="G1446" s="23" t="n">
        <v>46</v>
      </c>
      <c r="H1446" s="23" t="n">
        <v>70</v>
      </c>
      <c r="I1446" s="41" t="s">
        <v>180</v>
      </c>
      <c r="K1446" s="23" t="n">
        <v>0</v>
      </c>
      <c r="L1446" s="23" t="n">
        <v>31</v>
      </c>
      <c r="M1446" s="23" t="n">
        <v>70</v>
      </c>
      <c r="N1446" s="23" t="n">
        <v>0</v>
      </c>
      <c r="O1446" s="23" t="n">
        <f aca="false">K1446+L1446</f>
        <v>31</v>
      </c>
      <c r="P1446" s="23" t="n">
        <f aca="false">K1446+L1446+M1446+N1446</f>
        <v>101</v>
      </c>
      <c r="Q1446" s="23" t="n">
        <v>105</v>
      </c>
      <c r="R1446" s="23" t="n">
        <v>88</v>
      </c>
      <c r="S1446" s="23" t="n">
        <v>48</v>
      </c>
      <c r="T1446" s="23" t="n">
        <v>24</v>
      </c>
      <c r="U1446" s="42" t="n">
        <f aca="false">IF(I1446="delivery",O1446-SUM(Q1446+R1446),IF(I1446="PO",P1446-SUM(Q1446:R1446)))</f>
        <v>-162</v>
      </c>
      <c r="V1446" s="43" t="n">
        <v>403.25</v>
      </c>
      <c r="W1446" s="43"/>
      <c r="X1446" s="43" t="n">
        <f aca="false">W1446-V1446</f>
        <v>-403.25</v>
      </c>
      <c r="Z1446" s="44"/>
      <c r="AA1446" s="44"/>
      <c r="AM1446" s="23" t="str">
        <f aca="false">D1446</f>
        <v>Arista</v>
      </c>
      <c r="AN1446" s="23" t="s">
        <v>1382</v>
      </c>
      <c r="AT1446" s="44"/>
      <c r="AU1446" s="44"/>
      <c r="BD1446" s="23" t="s">
        <v>182</v>
      </c>
      <c r="BE1446" s="1" t="s">
        <v>183</v>
      </c>
    </row>
    <row r="1447" customFormat="false" ht="15" hidden="false" customHeight="true" outlineLevel="0" collapsed="false">
      <c r="A1447" s="23" t="s">
        <v>5914</v>
      </c>
      <c r="B1447" s="23" t="s">
        <v>5915</v>
      </c>
      <c r="C1447" s="40" t="s">
        <v>177</v>
      </c>
      <c r="D1447" s="23" t="s">
        <v>82</v>
      </c>
      <c r="E1447" s="23" t="s">
        <v>5916</v>
      </c>
      <c r="F1447" s="23" t="s">
        <v>5917</v>
      </c>
      <c r="G1447" s="23" t="n">
        <v>36</v>
      </c>
      <c r="H1447" s="23" t="n">
        <v>300</v>
      </c>
      <c r="I1447" s="41" t="s">
        <v>180</v>
      </c>
      <c r="K1447" s="23" t="n">
        <v>0</v>
      </c>
      <c r="L1447" s="23" t="n">
        <v>666</v>
      </c>
      <c r="M1447" s="23" t="n">
        <v>352</v>
      </c>
      <c r="N1447" s="23" t="n">
        <v>0</v>
      </c>
      <c r="O1447" s="23" t="n">
        <f aca="false">K1447+L1447</f>
        <v>666</v>
      </c>
      <c r="P1447" s="23" t="n">
        <f aca="false">K1447+L1447+M1447+N1447</f>
        <v>1018</v>
      </c>
      <c r="Q1447" s="23" t="n">
        <v>499</v>
      </c>
      <c r="R1447" s="23" t="n">
        <v>462</v>
      </c>
      <c r="S1447" s="23" t="n">
        <v>503</v>
      </c>
      <c r="T1447" s="23" t="n">
        <v>216</v>
      </c>
      <c r="U1447" s="42" t="n">
        <f aca="false">IF(I1447="delivery",O1447-SUM(Q1447+R1447),IF(I1447="PO",P1447-SUM(Q1447:R1447)))</f>
        <v>-295</v>
      </c>
      <c r="V1447" s="43" t="n">
        <v>23.81</v>
      </c>
      <c r="W1447" s="43"/>
      <c r="X1447" s="43" t="n">
        <f aca="false">W1447-V1447</f>
        <v>-23.81</v>
      </c>
      <c r="Z1447" s="44"/>
      <c r="AA1447" s="44"/>
      <c r="AM1447" s="23" t="str">
        <f aca="false">D1447</f>
        <v>Arista</v>
      </c>
      <c r="AN1447" s="23" t="s">
        <v>1382</v>
      </c>
      <c r="AT1447" s="44"/>
      <c r="AU1447" s="44"/>
      <c r="BD1447" s="23" t="s">
        <v>719</v>
      </c>
      <c r="BE1447" s="1" t="s">
        <v>183</v>
      </c>
    </row>
    <row r="1448" customFormat="false" ht="15" hidden="false" customHeight="true" outlineLevel="0" collapsed="false">
      <c r="A1448" s="23" t="s">
        <v>5918</v>
      </c>
      <c r="B1448" s="23" t="s">
        <v>5919</v>
      </c>
      <c r="C1448" s="40" t="s">
        <v>177</v>
      </c>
      <c r="D1448" s="23" t="s">
        <v>82</v>
      </c>
      <c r="E1448" s="23" t="s">
        <v>5920</v>
      </c>
      <c r="F1448" s="23" t="s">
        <v>5921</v>
      </c>
      <c r="G1448" s="23" t="n">
        <v>36</v>
      </c>
      <c r="H1448" s="23" t="n">
        <v>600</v>
      </c>
      <c r="I1448" s="41" t="s">
        <v>180</v>
      </c>
      <c r="K1448" s="23" t="n">
        <v>0</v>
      </c>
      <c r="L1448" s="23" t="n">
        <v>0</v>
      </c>
      <c r="M1448" s="23" t="n">
        <v>240</v>
      </c>
      <c r="N1448" s="23" t="n">
        <v>0</v>
      </c>
      <c r="O1448" s="23" t="n">
        <f aca="false">K1448+L1448</f>
        <v>0</v>
      </c>
      <c r="P1448" s="23" t="n">
        <f aca="false">K1448+L1448+M1448+N1448</f>
        <v>240</v>
      </c>
      <c r="Q1448" s="23" t="n">
        <v>393</v>
      </c>
      <c r="R1448" s="23" t="n">
        <v>432</v>
      </c>
      <c r="S1448" s="23" t="n">
        <v>488</v>
      </c>
      <c r="T1448" s="23" t="n">
        <v>152</v>
      </c>
      <c r="U1448" s="42" t="n">
        <f aca="false">IF(I1448="delivery",O1448-SUM(Q1448+R1448),IF(I1448="PO",P1448-SUM(Q1448:R1448)))</f>
        <v>-825</v>
      </c>
      <c r="V1448" s="43" t="n">
        <v>19.413</v>
      </c>
      <c r="W1448" s="43"/>
      <c r="X1448" s="43" t="n">
        <f aca="false">W1448-V1448</f>
        <v>-19.413</v>
      </c>
      <c r="Z1448" s="44"/>
      <c r="AA1448" s="44"/>
      <c r="AM1448" s="23" t="str">
        <f aca="false">D1448</f>
        <v>Arista</v>
      </c>
      <c r="AN1448" s="23" t="s">
        <v>1382</v>
      </c>
      <c r="AT1448" s="44"/>
      <c r="AU1448" s="44"/>
      <c r="BD1448" s="23" t="s">
        <v>719</v>
      </c>
      <c r="BE1448" s="1" t="s">
        <v>183</v>
      </c>
    </row>
    <row r="1449" customFormat="false" ht="15" hidden="false" customHeight="true" outlineLevel="0" collapsed="false">
      <c r="A1449" s="23" t="s">
        <v>5922</v>
      </c>
      <c r="B1449" s="23" t="s">
        <v>5923</v>
      </c>
      <c r="C1449" s="40" t="s">
        <v>177</v>
      </c>
      <c r="D1449" s="23" t="s">
        <v>82</v>
      </c>
      <c r="E1449" s="23" t="s">
        <v>5924</v>
      </c>
      <c r="F1449" s="23" t="s">
        <v>5925</v>
      </c>
      <c r="G1449" s="23" t="n">
        <v>41</v>
      </c>
      <c r="H1449" s="23" t="n">
        <v>119</v>
      </c>
      <c r="I1449" s="41" t="s">
        <v>180</v>
      </c>
      <c r="K1449" s="23" t="n">
        <v>0</v>
      </c>
      <c r="L1449" s="23" t="n">
        <v>144</v>
      </c>
      <c r="M1449" s="23" t="n">
        <v>0</v>
      </c>
      <c r="N1449" s="23" t="n">
        <v>0</v>
      </c>
      <c r="O1449" s="23" t="n">
        <f aca="false">K1449+L1449</f>
        <v>144</v>
      </c>
      <c r="P1449" s="23" t="n">
        <f aca="false">K1449+L1449+M1449+N1449</f>
        <v>144</v>
      </c>
      <c r="Q1449" s="23" t="n">
        <v>0</v>
      </c>
      <c r="R1449" s="23" t="n">
        <v>0</v>
      </c>
      <c r="S1449" s="23" t="n">
        <v>0</v>
      </c>
      <c r="T1449" s="23" t="n">
        <v>0</v>
      </c>
      <c r="U1449" s="42" t="n">
        <f aca="false">IF(I1449="delivery",O1449-SUM(Q1449+R1449),IF(I1449="PO",P1449-SUM(Q1449:R1449)))</f>
        <v>144</v>
      </c>
      <c r="V1449" s="43" t="n">
        <v>15.869</v>
      </c>
      <c r="W1449" s="43"/>
      <c r="X1449" s="43" t="n">
        <f aca="false">W1449-V1449</f>
        <v>-15.869</v>
      </c>
      <c r="Z1449" s="44"/>
      <c r="AA1449" s="44"/>
      <c r="AM1449" s="23" t="str">
        <f aca="false">D1449</f>
        <v>Arista</v>
      </c>
      <c r="AN1449" s="23" t="s">
        <v>1382</v>
      </c>
      <c r="AT1449" s="44"/>
      <c r="AU1449" s="44"/>
      <c r="BD1449" s="23" t="s">
        <v>182</v>
      </c>
      <c r="BE1449" s="1" t="s">
        <v>183</v>
      </c>
    </row>
    <row r="1450" customFormat="false" ht="15" hidden="false" customHeight="true" outlineLevel="0" collapsed="false">
      <c r="A1450" s="23" t="s">
        <v>5926</v>
      </c>
      <c r="B1450" s="23" t="s">
        <v>5927</v>
      </c>
      <c r="C1450" s="40" t="s">
        <v>177</v>
      </c>
      <c r="D1450" s="23" t="s">
        <v>82</v>
      </c>
      <c r="E1450" s="23" t="s">
        <v>5928</v>
      </c>
      <c r="F1450" s="23" t="s">
        <v>5929</v>
      </c>
      <c r="G1450" s="23" t="n">
        <v>41</v>
      </c>
      <c r="H1450" s="23" t="n">
        <v>119</v>
      </c>
      <c r="I1450" s="41" t="s">
        <v>180</v>
      </c>
      <c r="K1450" s="23" t="n">
        <v>0</v>
      </c>
      <c r="L1450" s="23" t="n">
        <v>46</v>
      </c>
      <c r="M1450" s="23" t="n">
        <v>135</v>
      </c>
      <c r="N1450" s="23" t="n">
        <v>0</v>
      </c>
      <c r="O1450" s="23" t="n">
        <f aca="false">K1450+L1450</f>
        <v>46</v>
      </c>
      <c r="P1450" s="23" t="n">
        <f aca="false">K1450+L1450+M1450+N1450</f>
        <v>181</v>
      </c>
      <c r="Q1450" s="23" t="n">
        <v>101</v>
      </c>
      <c r="R1450" s="23" t="n">
        <v>0</v>
      </c>
      <c r="S1450" s="23" t="n">
        <v>0</v>
      </c>
      <c r="T1450" s="23" t="n">
        <v>0</v>
      </c>
      <c r="U1450" s="42" t="n">
        <f aca="false">IF(I1450="delivery",O1450-SUM(Q1450+R1450),IF(I1450="PO",P1450-SUM(Q1450:R1450)))</f>
        <v>-55</v>
      </c>
      <c r="V1450" s="43" t="n">
        <v>15.869</v>
      </c>
      <c r="W1450" s="43"/>
      <c r="X1450" s="43" t="n">
        <f aca="false">W1450-V1450</f>
        <v>-15.869</v>
      </c>
      <c r="Z1450" s="44"/>
      <c r="AA1450" s="44"/>
      <c r="AM1450" s="23" t="str">
        <f aca="false">D1450</f>
        <v>Arista</v>
      </c>
      <c r="AN1450" s="23" t="s">
        <v>1382</v>
      </c>
      <c r="AT1450" s="44"/>
      <c r="AU1450" s="44"/>
      <c r="BD1450" s="23" t="s">
        <v>182</v>
      </c>
      <c r="BE1450" s="1" t="s">
        <v>183</v>
      </c>
    </row>
    <row r="1451" customFormat="false" ht="15" hidden="false" customHeight="true" outlineLevel="0" collapsed="false">
      <c r="A1451" s="23" t="s">
        <v>5930</v>
      </c>
      <c r="B1451" s="23" t="s">
        <v>5931</v>
      </c>
      <c r="C1451" s="40" t="s">
        <v>177</v>
      </c>
      <c r="D1451" s="23" t="s">
        <v>82</v>
      </c>
      <c r="E1451" s="23" t="s">
        <v>5932</v>
      </c>
      <c r="F1451" s="23" t="s">
        <v>5933</v>
      </c>
      <c r="G1451" s="23" t="n">
        <v>36</v>
      </c>
      <c r="H1451" s="23" t="n">
        <v>76</v>
      </c>
      <c r="I1451" s="41" t="s">
        <v>180</v>
      </c>
      <c r="K1451" s="23" t="n">
        <v>0</v>
      </c>
      <c r="L1451" s="23" t="n">
        <v>30</v>
      </c>
      <c r="M1451" s="23" t="n">
        <v>0</v>
      </c>
      <c r="N1451" s="23" t="n">
        <v>0</v>
      </c>
      <c r="O1451" s="23" t="n">
        <f aca="false">K1451+L1451</f>
        <v>30</v>
      </c>
      <c r="P1451" s="23" t="n">
        <f aca="false">K1451+L1451+M1451+N1451</f>
        <v>30</v>
      </c>
      <c r="Q1451" s="23" t="n">
        <v>30</v>
      </c>
      <c r="R1451" s="23" t="n">
        <v>0</v>
      </c>
      <c r="S1451" s="23" t="n">
        <v>0</v>
      </c>
      <c r="T1451" s="23" t="n">
        <v>0</v>
      </c>
      <c r="U1451" s="42" t="n">
        <f aca="false">IF(I1451="delivery",O1451-SUM(Q1451+R1451),IF(I1451="PO",P1451-SUM(Q1451:R1451)))</f>
        <v>0</v>
      </c>
      <c r="V1451" s="43" t="n">
        <v>136.25</v>
      </c>
      <c r="W1451" s="43"/>
      <c r="X1451" s="43" t="n">
        <f aca="false">W1451-V1451</f>
        <v>-136.25</v>
      </c>
      <c r="Y1451" s="23" t="n">
        <v>136.25</v>
      </c>
      <c r="Z1451" s="44"/>
      <c r="AA1451" s="44"/>
      <c r="AM1451" s="23" t="str">
        <f aca="false">D1451</f>
        <v>Arista</v>
      </c>
      <c r="AN1451" s="23" t="s">
        <v>1382</v>
      </c>
      <c r="AT1451" s="44"/>
      <c r="AU1451" s="44"/>
      <c r="BD1451" s="23" t="s">
        <v>182</v>
      </c>
      <c r="BE1451" s="1" t="s">
        <v>183</v>
      </c>
    </row>
    <row r="1452" customFormat="false" ht="15" hidden="false" customHeight="true" outlineLevel="0" collapsed="false">
      <c r="A1452" s="23" t="s">
        <v>5934</v>
      </c>
      <c r="B1452" s="23" t="s">
        <v>5935</v>
      </c>
      <c r="C1452" s="40" t="s">
        <v>177</v>
      </c>
      <c r="D1452" s="23" t="s">
        <v>82</v>
      </c>
      <c r="E1452" s="23" t="s">
        <v>5936</v>
      </c>
      <c r="F1452" s="23" t="s">
        <v>5937</v>
      </c>
      <c r="G1452" s="23" t="n">
        <v>53</v>
      </c>
      <c r="H1452" s="23" t="n">
        <v>60</v>
      </c>
      <c r="I1452" s="41" t="s">
        <v>180</v>
      </c>
      <c r="K1452" s="23" t="n">
        <v>0</v>
      </c>
      <c r="L1452" s="23" t="n">
        <v>0</v>
      </c>
      <c r="M1452" s="23" t="n">
        <v>0</v>
      </c>
      <c r="N1452" s="23" t="n">
        <v>0</v>
      </c>
      <c r="O1452" s="23" t="n">
        <f aca="false">K1452+L1452</f>
        <v>0</v>
      </c>
      <c r="P1452" s="23" t="n">
        <f aca="false">K1452+L1452+M1452+N1452</f>
        <v>0</v>
      </c>
      <c r="Q1452" s="23" t="n">
        <v>0</v>
      </c>
      <c r="R1452" s="23" t="n">
        <v>0</v>
      </c>
      <c r="S1452" s="23" t="n">
        <v>0</v>
      </c>
      <c r="T1452" s="23" t="n">
        <v>0</v>
      </c>
      <c r="U1452" s="42" t="n">
        <f aca="false">IF(I1452="delivery",O1452-SUM(Q1452+R1452),IF(I1452="PO",P1452-SUM(Q1452:R1452)))</f>
        <v>0</v>
      </c>
      <c r="V1452" s="43" t="n">
        <v>633.4</v>
      </c>
      <c r="W1452" s="43"/>
      <c r="X1452" s="43" t="n">
        <f aca="false">W1452-V1452</f>
        <v>-633.4</v>
      </c>
      <c r="Z1452" s="44"/>
      <c r="AA1452" s="44"/>
      <c r="AM1452" s="23" t="str">
        <f aca="false">D1452</f>
        <v>Arista</v>
      </c>
      <c r="AN1452" s="23" t="s">
        <v>1382</v>
      </c>
      <c r="AT1452" s="44"/>
      <c r="AU1452" s="44"/>
      <c r="BD1452" s="23" t="s">
        <v>412</v>
      </c>
      <c r="BE1452" s="1" t="s">
        <v>183</v>
      </c>
    </row>
    <row r="1453" customFormat="false" ht="15" hidden="false" customHeight="true" outlineLevel="0" collapsed="false">
      <c r="A1453" s="23" t="s">
        <v>5938</v>
      </c>
      <c r="B1453" s="23" t="s">
        <v>5939</v>
      </c>
      <c r="C1453" s="40" t="s">
        <v>177</v>
      </c>
      <c r="D1453" s="23" t="s">
        <v>82</v>
      </c>
      <c r="E1453" s="23" t="s">
        <v>5940</v>
      </c>
      <c r="F1453" s="23" t="s">
        <v>5941</v>
      </c>
      <c r="G1453" s="23" t="n">
        <v>41</v>
      </c>
      <c r="H1453" s="23" t="n">
        <v>60</v>
      </c>
      <c r="I1453" s="41" t="s">
        <v>180</v>
      </c>
      <c r="K1453" s="23" t="n">
        <v>0</v>
      </c>
      <c r="L1453" s="23" t="n">
        <v>0</v>
      </c>
      <c r="M1453" s="23" t="n">
        <v>0</v>
      </c>
      <c r="N1453" s="23" t="n">
        <v>0</v>
      </c>
      <c r="O1453" s="23" t="n">
        <f aca="false">K1453+L1453</f>
        <v>0</v>
      </c>
      <c r="P1453" s="23" t="n">
        <f aca="false">K1453+L1453+M1453+N1453</f>
        <v>0</v>
      </c>
      <c r="Q1453" s="23" t="n">
        <v>45</v>
      </c>
      <c r="R1453" s="23" t="n">
        <v>362</v>
      </c>
      <c r="S1453" s="23" t="n">
        <v>144</v>
      </c>
      <c r="T1453" s="23" t="n">
        <v>48</v>
      </c>
      <c r="U1453" s="42" t="n">
        <f aca="false">IF(I1453="delivery",O1453-SUM(Q1453+R1453),IF(I1453="PO",P1453-SUM(Q1453:R1453)))</f>
        <v>-407</v>
      </c>
      <c r="V1453" s="43" t="n">
        <v>664.9</v>
      </c>
      <c r="W1453" s="43"/>
      <c r="X1453" s="43" t="n">
        <f aca="false">W1453-V1453</f>
        <v>-664.9</v>
      </c>
      <c r="Z1453" s="44"/>
      <c r="AA1453" s="44"/>
      <c r="AM1453" s="23" t="str">
        <f aca="false">D1453</f>
        <v>Arista</v>
      </c>
      <c r="AN1453" s="23" t="s">
        <v>1382</v>
      </c>
      <c r="AT1453" s="44"/>
      <c r="AU1453" s="44"/>
      <c r="BD1453" s="23" t="s">
        <v>182</v>
      </c>
      <c r="BE1453" s="1" t="s">
        <v>183</v>
      </c>
    </row>
    <row r="1454" customFormat="false" ht="15" hidden="false" customHeight="true" outlineLevel="0" collapsed="false">
      <c r="A1454" s="23" t="s">
        <v>5942</v>
      </c>
      <c r="B1454" s="23" t="s">
        <v>5943</v>
      </c>
      <c r="C1454" s="40" t="s">
        <v>177</v>
      </c>
      <c r="D1454" s="23" t="s">
        <v>82</v>
      </c>
      <c r="E1454" s="23" t="s">
        <v>5944</v>
      </c>
      <c r="F1454" s="23" t="s">
        <v>5945</v>
      </c>
      <c r="G1454" s="23" t="n">
        <v>53</v>
      </c>
      <c r="H1454" s="23" t="n">
        <v>30</v>
      </c>
      <c r="I1454" s="41" t="s">
        <v>180</v>
      </c>
      <c r="K1454" s="23" t="n">
        <v>0</v>
      </c>
      <c r="L1454" s="23" t="n">
        <v>0</v>
      </c>
      <c r="M1454" s="23" t="n">
        <v>0</v>
      </c>
      <c r="N1454" s="23" t="n">
        <v>0</v>
      </c>
      <c r="O1454" s="23" t="n">
        <f aca="false">K1454+L1454</f>
        <v>0</v>
      </c>
      <c r="P1454" s="23" t="n">
        <f aca="false">K1454+L1454+M1454+N1454</f>
        <v>0</v>
      </c>
      <c r="Q1454" s="23" t="n">
        <v>0</v>
      </c>
      <c r="R1454" s="23" t="n">
        <v>0</v>
      </c>
      <c r="S1454" s="23" t="n">
        <v>0</v>
      </c>
      <c r="T1454" s="23" t="n">
        <v>0</v>
      </c>
      <c r="U1454" s="42" t="n">
        <f aca="false">IF(I1454="delivery",O1454-SUM(Q1454+R1454),IF(I1454="PO",P1454-SUM(Q1454:R1454)))</f>
        <v>0</v>
      </c>
      <c r="V1454" s="43" t="n">
        <v>512.323</v>
      </c>
      <c r="W1454" s="43"/>
      <c r="X1454" s="43" t="n">
        <f aca="false">W1454-V1454</f>
        <v>-512.323</v>
      </c>
      <c r="Z1454" s="44"/>
      <c r="AA1454" s="44"/>
      <c r="AM1454" s="23" t="str">
        <f aca="false">D1454</f>
        <v>Arista</v>
      </c>
      <c r="AN1454" s="23" t="s">
        <v>1382</v>
      </c>
      <c r="AT1454" s="44"/>
      <c r="AU1454" s="44"/>
      <c r="BD1454" s="23" t="s">
        <v>412</v>
      </c>
      <c r="BE1454" s="1" t="s">
        <v>183</v>
      </c>
    </row>
    <row r="1455" customFormat="false" ht="15" hidden="false" customHeight="true" outlineLevel="0" collapsed="false">
      <c r="A1455" s="23" t="s">
        <v>5946</v>
      </c>
      <c r="B1455" s="23" t="s">
        <v>5947</v>
      </c>
      <c r="C1455" s="40" t="s">
        <v>177</v>
      </c>
      <c r="D1455" s="23" t="s">
        <v>82</v>
      </c>
      <c r="E1455" s="23" t="s">
        <v>5948</v>
      </c>
      <c r="F1455" s="23" t="s">
        <v>5949</v>
      </c>
      <c r="G1455" s="23" t="n">
        <v>46</v>
      </c>
      <c r="H1455" s="23" t="n">
        <v>100</v>
      </c>
      <c r="I1455" s="41" t="s">
        <v>180</v>
      </c>
      <c r="K1455" s="23" t="n">
        <v>0</v>
      </c>
      <c r="L1455" s="23" t="n">
        <v>0</v>
      </c>
      <c r="M1455" s="23" t="n">
        <v>0</v>
      </c>
      <c r="N1455" s="23" t="n">
        <v>0</v>
      </c>
      <c r="O1455" s="23" t="n">
        <f aca="false">K1455+L1455</f>
        <v>0</v>
      </c>
      <c r="P1455" s="23" t="n">
        <f aca="false">K1455+L1455+M1455+N1455</f>
        <v>0</v>
      </c>
      <c r="Q1455" s="23" t="n">
        <v>1094</v>
      </c>
      <c r="R1455" s="23" t="n">
        <v>1233</v>
      </c>
      <c r="S1455" s="23" t="n">
        <v>1233</v>
      </c>
      <c r="T1455" s="23" t="n">
        <v>411</v>
      </c>
      <c r="U1455" s="42" t="n">
        <f aca="false">IF(I1455="delivery",O1455-SUM(Q1455+R1455),IF(I1455="PO",P1455-SUM(Q1455:R1455)))</f>
        <v>-2327</v>
      </c>
      <c r="V1455" s="43" t="n">
        <v>535.495</v>
      </c>
      <c r="W1455" s="43"/>
      <c r="X1455" s="43" t="n">
        <f aca="false">W1455-V1455</f>
        <v>-535.495</v>
      </c>
      <c r="Z1455" s="44"/>
      <c r="AA1455" s="44"/>
      <c r="AM1455" s="23" t="str">
        <f aca="false">D1455</f>
        <v>Arista</v>
      </c>
      <c r="AN1455" s="23" t="s">
        <v>1382</v>
      </c>
      <c r="AT1455" s="44"/>
      <c r="AU1455" s="44"/>
      <c r="BD1455" s="23" t="s">
        <v>719</v>
      </c>
      <c r="BE1455" s="1" t="s">
        <v>183</v>
      </c>
    </row>
    <row r="1456" customFormat="false" ht="15" hidden="false" customHeight="true" outlineLevel="0" collapsed="false">
      <c r="A1456" s="23" t="s">
        <v>5950</v>
      </c>
      <c r="B1456" s="23" t="s">
        <v>5951</v>
      </c>
      <c r="C1456" s="40" t="s">
        <v>177</v>
      </c>
      <c r="D1456" s="23" t="s">
        <v>82</v>
      </c>
      <c r="E1456" s="23" t="s">
        <v>5952</v>
      </c>
      <c r="F1456" s="23" t="s">
        <v>5953</v>
      </c>
      <c r="G1456" s="23" t="n">
        <v>53</v>
      </c>
      <c r="H1456" s="23" t="n">
        <v>60</v>
      </c>
      <c r="I1456" s="41" t="s">
        <v>180</v>
      </c>
      <c r="K1456" s="23" t="n">
        <v>0</v>
      </c>
      <c r="L1456" s="23" t="n">
        <v>0</v>
      </c>
      <c r="M1456" s="23" t="n">
        <v>0</v>
      </c>
      <c r="N1456" s="23" t="n">
        <v>0</v>
      </c>
      <c r="O1456" s="23" t="n">
        <f aca="false">K1456+L1456</f>
        <v>0</v>
      </c>
      <c r="P1456" s="23" t="n">
        <f aca="false">K1456+L1456+M1456+N1456</f>
        <v>0</v>
      </c>
      <c r="Q1456" s="23" t="n">
        <v>0</v>
      </c>
      <c r="R1456" s="23" t="n">
        <v>0</v>
      </c>
      <c r="S1456" s="23" t="n">
        <v>0</v>
      </c>
      <c r="T1456" s="23" t="n">
        <v>0</v>
      </c>
      <c r="U1456" s="42" t="n">
        <f aca="false">IF(I1456="delivery",O1456-SUM(Q1456+R1456),IF(I1456="PO",P1456-SUM(Q1456:R1456)))</f>
        <v>0</v>
      </c>
      <c r="V1456" s="43" t="n">
        <v>274.295</v>
      </c>
      <c r="W1456" s="43"/>
      <c r="X1456" s="43" t="n">
        <f aca="false">W1456-V1456</f>
        <v>-274.295</v>
      </c>
      <c r="Z1456" s="44"/>
      <c r="AA1456" s="44"/>
      <c r="AM1456" s="23" t="str">
        <f aca="false">D1456</f>
        <v>Arista</v>
      </c>
      <c r="AN1456" s="23" t="s">
        <v>1382</v>
      </c>
      <c r="AT1456" s="44"/>
      <c r="AU1456" s="44"/>
      <c r="BD1456" s="23" t="s">
        <v>412</v>
      </c>
      <c r="BE1456" s="1" t="s">
        <v>183</v>
      </c>
    </row>
    <row r="1457" customFormat="false" ht="15" hidden="false" customHeight="true" outlineLevel="0" collapsed="false">
      <c r="A1457" s="23" t="s">
        <v>5954</v>
      </c>
      <c r="B1457" s="23" t="s">
        <v>5955</v>
      </c>
      <c r="C1457" s="40" t="s">
        <v>177</v>
      </c>
      <c r="D1457" s="23" t="s">
        <v>82</v>
      </c>
      <c r="E1457" s="23" t="s">
        <v>5952</v>
      </c>
      <c r="F1457" s="23" t="s">
        <v>5956</v>
      </c>
      <c r="G1457" s="23" t="n">
        <v>41</v>
      </c>
      <c r="H1457" s="23" t="n">
        <v>200</v>
      </c>
      <c r="I1457" s="41" t="s">
        <v>180</v>
      </c>
      <c r="K1457" s="23" t="n">
        <v>0</v>
      </c>
      <c r="L1457" s="23" t="n">
        <v>0</v>
      </c>
      <c r="M1457" s="23" t="n">
        <v>0</v>
      </c>
      <c r="N1457" s="23" t="n">
        <v>0</v>
      </c>
      <c r="O1457" s="23" t="n">
        <f aca="false">K1457+L1457</f>
        <v>0</v>
      </c>
      <c r="P1457" s="23" t="n">
        <f aca="false">K1457+L1457+M1457+N1457</f>
        <v>0</v>
      </c>
      <c r="Q1457" s="23" t="n">
        <v>637</v>
      </c>
      <c r="R1457" s="23" t="n">
        <v>216</v>
      </c>
      <c r="S1457" s="23" t="n">
        <v>216</v>
      </c>
      <c r="T1457" s="23" t="n">
        <v>72</v>
      </c>
      <c r="U1457" s="42" t="n">
        <f aca="false">IF(I1457="delivery",O1457-SUM(Q1457+R1457),IF(I1457="PO",P1457-SUM(Q1457:R1457)))</f>
        <v>-853</v>
      </c>
      <c r="V1457" s="43" t="n">
        <v>90.944</v>
      </c>
      <c r="W1457" s="43"/>
      <c r="X1457" s="43" t="n">
        <f aca="false">W1457-V1457</f>
        <v>-90.944</v>
      </c>
      <c r="Z1457" s="44"/>
      <c r="AA1457" s="44"/>
      <c r="AM1457" s="23" t="str">
        <f aca="false">D1457</f>
        <v>Arista</v>
      </c>
      <c r="AN1457" s="23" t="s">
        <v>1382</v>
      </c>
      <c r="AT1457" s="44"/>
      <c r="AU1457" s="44"/>
      <c r="BD1457" s="23" t="s">
        <v>182</v>
      </c>
      <c r="BE1457" s="1" t="s">
        <v>183</v>
      </c>
    </row>
    <row r="1458" customFormat="false" ht="15" hidden="false" customHeight="true" outlineLevel="0" collapsed="false">
      <c r="A1458" s="23" t="s">
        <v>5957</v>
      </c>
      <c r="B1458" s="23" t="s">
        <v>5958</v>
      </c>
      <c r="C1458" s="40" t="s">
        <v>177</v>
      </c>
      <c r="D1458" s="23" t="s">
        <v>82</v>
      </c>
      <c r="E1458" s="23" t="s">
        <v>5959</v>
      </c>
      <c r="F1458" s="23" t="s">
        <v>5960</v>
      </c>
      <c r="G1458" s="23" t="n">
        <v>53</v>
      </c>
      <c r="H1458" s="23" t="n">
        <v>30</v>
      </c>
      <c r="I1458" s="41" t="s">
        <v>180</v>
      </c>
      <c r="K1458" s="23" t="n">
        <v>0</v>
      </c>
      <c r="L1458" s="23" t="n">
        <v>0</v>
      </c>
      <c r="M1458" s="23" t="n">
        <v>0</v>
      </c>
      <c r="N1458" s="23" t="n">
        <v>0</v>
      </c>
      <c r="O1458" s="23" t="n">
        <f aca="false">K1458+L1458</f>
        <v>0</v>
      </c>
      <c r="P1458" s="23" t="n">
        <f aca="false">K1458+L1458+M1458+N1458</f>
        <v>0</v>
      </c>
      <c r="Q1458" s="23" t="n">
        <v>0</v>
      </c>
      <c r="R1458" s="23" t="n">
        <v>0</v>
      </c>
      <c r="S1458" s="23" t="n">
        <v>0</v>
      </c>
      <c r="T1458" s="23" t="n">
        <v>0</v>
      </c>
      <c r="U1458" s="42" t="n">
        <f aca="false">IF(I1458="delivery",O1458-SUM(Q1458+R1458),IF(I1458="PO",P1458-SUM(Q1458:R1458)))</f>
        <v>0</v>
      </c>
      <c r="V1458" s="43" t="n">
        <v>520</v>
      </c>
      <c r="W1458" s="43"/>
      <c r="X1458" s="43" t="n">
        <f aca="false">W1458-V1458</f>
        <v>-520</v>
      </c>
      <c r="Z1458" s="44"/>
      <c r="AA1458" s="44"/>
      <c r="AM1458" s="23" t="str">
        <f aca="false">D1458</f>
        <v>Arista</v>
      </c>
      <c r="AN1458" s="23" t="s">
        <v>1382</v>
      </c>
      <c r="AT1458" s="44"/>
      <c r="AU1458" s="44"/>
      <c r="BD1458" s="23" t="s">
        <v>412</v>
      </c>
      <c r="BE1458" s="1" t="s">
        <v>183</v>
      </c>
    </row>
    <row r="1459" customFormat="false" ht="15" hidden="false" customHeight="true" outlineLevel="0" collapsed="false">
      <c r="A1459" s="23" t="s">
        <v>5961</v>
      </c>
      <c r="B1459" s="23" t="s">
        <v>5962</v>
      </c>
      <c r="C1459" s="40" t="s">
        <v>177</v>
      </c>
      <c r="D1459" s="23" t="s">
        <v>82</v>
      </c>
      <c r="E1459" s="23" t="s">
        <v>5959</v>
      </c>
      <c r="F1459" s="23" t="s">
        <v>5963</v>
      </c>
      <c r="G1459" s="23" t="n">
        <v>51</v>
      </c>
      <c r="H1459" s="23" t="n">
        <v>60</v>
      </c>
      <c r="I1459" s="41" t="s">
        <v>180</v>
      </c>
      <c r="K1459" s="23" t="n">
        <v>0</v>
      </c>
      <c r="L1459" s="23" t="n">
        <v>0</v>
      </c>
      <c r="M1459" s="23" t="n">
        <v>0</v>
      </c>
      <c r="N1459" s="23" t="n">
        <v>0</v>
      </c>
      <c r="O1459" s="23" t="n">
        <f aca="false">K1459+L1459</f>
        <v>0</v>
      </c>
      <c r="P1459" s="23" t="n">
        <f aca="false">K1459+L1459+M1459+N1459</f>
        <v>0</v>
      </c>
      <c r="Q1459" s="23" t="n">
        <v>0</v>
      </c>
      <c r="R1459" s="23" t="n">
        <v>0</v>
      </c>
      <c r="S1459" s="23" t="n">
        <v>0</v>
      </c>
      <c r="T1459" s="23" t="n">
        <v>0</v>
      </c>
      <c r="U1459" s="42" t="n">
        <f aca="false">IF(I1459="delivery",O1459-SUM(Q1459+R1459),IF(I1459="PO",P1459-SUM(Q1459:R1459)))</f>
        <v>0</v>
      </c>
      <c r="V1459" s="43" t="n">
        <v>557.71</v>
      </c>
      <c r="W1459" s="43"/>
      <c r="X1459" s="43" t="n">
        <f aca="false">W1459-V1459</f>
        <v>-557.71</v>
      </c>
      <c r="Z1459" s="44"/>
      <c r="AA1459" s="44"/>
      <c r="AM1459" s="23" t="str">
        <f aca="false">D1459</f>
        <v>Arista</v>
      </c>
      <c r="AN1459" s="23" t="s">
        <v>1382</v>
      </c>
      <c r="AT1459" s="44"/>
      <c r="AU1459" s="44"/>
      <c r="BD1459" s="23" t="s">
        <v>182</v>
      </c>
      <c r="BE1459" s="1" t="s">
        <v>183</v>
      </c>
    </row>
    <row r="1460" customFormat="false" ht="15" hidden="false" customHeight="true" outlineLevel="0" collapsed="false">
      <c r="A1460" s="23" t="s">
        <v>5964</v>
      </c>
      <c r="B1460" s="23" t="s">
        <v>5965</v>
      </c>
      <c r="C1460" s="40" t="s">
        <v>177</v>
      </c>
      <c r="D1460" s="23" t="s">
        <v>82</v>
      </c>
      <c r="E1460" s="23" t="s">
        <v>5959</v>
      </c>
      <c r="F1460" s="23" t="s">
        <v>5966</v>
      </c>
      <c r="G1460" s="23" t="n">
        <v>51</v>
      </c>
      <c r="H1460" s="23" t="n">
        <v>60</v>
      </c>
      <c r="I1460" s="41" t="s">
        <v>180</v>
      </c>
      <c r="K1460" s="23" t="n">
        <v>0</v>
      </c>
      <c r="L1460" s="23" t="n">
        <v>150</v>
      </c>
      <c r="M1460" s="23" t="n">
        <v>0</v>
      </c>
      <c r="N1460" s="23" t="n">
        <v>0</v>
      </c>
      <c r="O1460" s="23" t="n">
        <f aca="false">K1460+L1460</f>
        <v>150</v>
      </c>
      <c r="P1460" s="23" t="n">
        <f aca="false">K1460+L1460+M1460+N1460</f>
        <v>150</v>
      </c>
      <c r="Q1460" s="23" t="n">
        <v>1718</v>
      </c>
      <c r="R1460" s="23" t="n">
        <v>2376</v>
      </c>
      <c r="S1460" s="23" t="n">
        <v>3284</v>
      </c>
      <c r="T1460" s="23" t="n">
        <v>888</v>
      </c>
      <c r="U1460" s="42" t="n">
        <f aca="false">IF(I1460="delivery",O1460-SUM(Q1460+R1460),IF(I1460="PO",P1460-SUM(Q1460:R1460)))</f>
        <v>-3944</v>
      </c>
      <c r="V1460" s="43" t="n">
        <v>544.25</v>
      </c>
      <c r="W1460" s="43"/>
      <c r="X1460" s="43" t="n">
        <f aca="false">W1460-V1460</f>
        <v>-544.25</v>
      </c>
      <c r="Z1460" s="44"/>
      <c r="AA1460" s="44"/>
      <c r="AM1460" s="23" t="str">
        <f aca="false">D1460</f>
        <v>Arista</v>
      </c>
      <c r="AN1460" s="23" t="s">
        <v>1382</v>
      </c>
      <c r="AT1460" s="44"/>
      <c r="AU1460" s="44"/>
      <c r="BD1460" s="23" t="s">
        <v>182</v>
      </c>
      <c r="BE1460" s="1" t="s">
        <v>183</v>
      </c>
    </row>
    <row r="1461" customFormat="false" ht="15" hidden="false" customHeight="true" outlineLevel="0" collapsed="false">
      <c r="A1461" s="23" t="s">
        <v>5967</v>
      </c>
      <c r="B1461" s="23" t="s">
        <v>5968</v>
      </c>
      <c r="C1461" s="40" t="s">
        <v>177</v>
      </c>
      <c r="D1461" s="23" t="s">
        <v>82</v>
      </c>
      <c r="E1461" s="23" t="s">
        <v>5969</v>
      </c>
      <c r="F1461" s="23" t="s">
        <v>5970</v>
      </c>
      <c r="G1461" s="23" t="n">
        <v>46</v>
      </c>
      <c r="H1461" s="23" t="n">
        <v>100</v>
      </c>
      <c r="I1461" s="41" t="s">
        <v>180</v>
      </c>
      <c r="K1461" s="23" t="n">
        <v>156</v>
      </c>
      <c r="L1461" s="23" t="n">
        <v>1</v>
      </c>
      <c r="M1461" s="23" t="n">
        <v>0</v>
      </c>
      <c r="N1461" s="23" t="n">
        <v>0</v>
      </c>
      <c r="O1461" s="23" t="n">
        <f aca="false">K1461+L1461</f>
        <v>157</v>
      </c>
      <c r="P1461" s="23" t="n">
        <f aca="false">K1461+L1461+M1461+N1461</f>
        <v>157</v>
      </c>
      <c r="Q1461" s="23" t="n">
        <v>1</v>
      </c>
      <c r="R1461" s="23" t="n">
        <v>0</v>
      </c>
      <c r="S1461" s="23" t="n">
        <v>0</v>
      </c>
      <c r="T1461" s="23" t="n">
        <v>0</v>
      </c>
      <c r="U1461" s="42" t="n">
        <f aca="false">IF(I1461="delivery",O1461-SUM(Q1461+R1461),IF(I1461="PO",P1461-SUM(Q1461:R1461)))</f>
        <v>156</v>
      </c>
      <c r="V1461" s="43" t="n">
        <v>208.83</v>
      </c>
      <c r="W1461" s="43"/>
      <c r="X1461" s="43" t="n">
        <f aca="false">W1461-V1461</f>
        <v>-208.83</v>
      </c>
      <c r="Z1461" s="44"/>
      <c r="AA1461" s="44"/>
      <c r="AM1461" s="23" t="str">
        <f aca="false">D1461</f>
        <v>Arista</v>
      </c>
      <c r="AN1461" s="23" t="s">
        <v>1382</v>
      </c>
      <c r="AT1461" s="44"/>
      <c r="AU1461" s="44"/>
      <c r="BD1461" s="23" t="s">
        <v>182</v>
      </c>
      <c r="BE1461" s="1" t="s">
        <v>183</v>
      </c>
    </row>
    <row r="1462" customFormat="false" ht="15" hidden="false" customHeight="true" outlineLevel="0" collapsed="false">
      <c r="A1462" s="23" t="s">
        <v>5971</v>
      </c>
      <c r="B1462" s="23" t="s">
        <v>5972</v>
      </c>
      <c r="C1462" s="40" t="s">
        <v>177</v>
      </c>
      <c r="D1462" s="23" t="s">
        <v>82</v>
      </c>
      <c r="E1462" s="23" t="s">
        <v>5973</v>
      </c>
      <c r="F1462" s="23" t="s">
        <v>5974</v>
      </c>
      <c r="G1462" s="23" t="n">
        <v>53</v>
      </c>
      <c r="H1462" s="23" t="n">
        <v>800</v>
      </c>
      <c r="I1462" s="41" t="s">
        <v>180</v>
      </c>
      <c r="K1462" s="23" t="n">
        <v>0</v>
      </c>
      <c r="L1462" s="23" t="n">
        <v>0</v>
      </c>
      <c r="M1462" s="23" t="n">
        <v>0</v>
      </c>
      <c r="N1462" s="23" t="n">
        <v>0</v>
      </c>
      <c r="O1462" s="23" t="n">
        <f aca="false">K1462+L1462</f>
        <v>0</v>
      </c>
      <c r="P1462" s="23" t="n">
        <f aca="false">K1462+L1462+M1462+N1462</f>
        <v>0</v>
      </c>
      <c r="Q1462" s="23" t="n">
        <v>0</v>
      </c>
      <c r="R1462" s="23" t="n">
        <v>0</v>
      </c>
      <c r="S1462" s="23" t="n">
        <v>0</v>
      </c>
      <c r="T1462" s="23" t="n">
        <v>0</v>
      </c>
      <c r="U1462" s="42" t="n">
        <f aca="false">IF(I1462="delivery",O1462-SUM(Q1462+R1462),IF(I1462="PO",P1462-SUM(Q1462:R1462)))</f>
        <v>0</v>
      </c>
      <c r="V1462" s="43" t="n">
        <v>21.827</v>
      </c>
      <c r="W1462" s="43"/>
      <c r="X1462" s="43" t="n">
        <f aca="false">W1462-V1462</f>
        <v>-21.827</v>
      </c>
      <c r="Z1462" s="44"/>
      <c r="AA1462" s="44"/>
      <c r="AM1462" s="23" t="str">
        <f aca="false">D1462</f>
        <v>Arista</v>
      </c>
      <c r="AN1462" s="23" t="s">
        <v>1382</v>
      </c>
      <c r="AT1462" s="44"/>
      <c r="AU1462" s="44"/>
      <c r="BD1462" s="23" t="s">
        <v>412</v>
      </c>
      <c r="BE1462" s="1" t="s">
        <v>183</v>
      </c>
    </row>
    <row r="1463" customFormat="false" ht="15" hidden="false" customHeight="true" outlineLevel="0" collapsed="false">
      <c r="A1463" s="23" t="s">
        <v>5975</v>
      </c>
      <c r="B1463" s="23" t="s">
        <v>5976</v>
      </c>
      <c r="C1463" s="40" t="s">
        <v>177</v>
      </c>
      <c r="D1463" s="23" t="s">
        <v>82</v>
      </c>
      <c r="E1463" s="23" t="s">
        <v>5977</v>
      </c>
      <c r="F1463" s="23" t="s">
        <v>5978</v>
      </c>
      <c r="G1463" s="23" t="n">
        <v>36</v>
      </c>
      <c r="H1463" s="23" t="n">
        <v>1000</v>
      </c>
      <c r="I1463" s="41" t="s">
        <v>180</v>
      </c>
      <c r="K1463" s="23" t="n">
        <v>0</v>
      </c>
      <c r="L1463" s="23" t="n">
        <v>0</v>
      </c>
      <c r="M1463" s="23" t="n">
        <v>0</v>
      </c>
      <c r="N1463" s="23" t="n">
        <v>0</v>
      </c>
      <c r="O1463" s="23" t="n">
        <f aca="false">K1463+L1463</f>
        <v>0</v>
      </c>
      <c r="P1463" s="23" t="n">
        <f aca="false">K1463+L1463+M1463+N1463</f>
        <v>0</v>
      </c>
      <c r="Q1463" s="23" t="n">
        <v>2180</v>
      </c>
      <c r="R1463" s="23" t="n">
        <v>2466</v>
      </c>
      <c r="S1463" s="23" t="n">
        <v>2466</v>
      </c>
      <c r="T1463" s="23" t="n">
        <v>822</v>
      </c>
      <c r="U1463" s="42" t="n">
        <f aca="false">IF(I1463="delivery",O1463-SUM(Q1463+R1463),IF(I1463="PO",P1463-SUM(Q1463:R1463)))</f>
        <v>-4646</v>
      </c>
      <c r="V1463" s="43" t="n">
        <v>23.96</v>
      </c>
      <c r="W1463" s="43"/>
      <c r="X1463" s="43" t="n">
        <f aca="false">W1463-V1463</f>
        <v>-23.96</v>
      </c>
      <c r="Z1463" s="44"/>
      <c r="AA1463" s="44"/>
      <c r="AM1463" s="23" t="str">
        <f aca="false">D1463</f>
        <v>Arista</v>
      </c>
      <c r="AN1463" s="23" t="s">
        <v>1382</v>
      </c>
      <c r="AT1463" s="44"/>
      <c r="AU1463" s="44"/>
      <c r="BD1463" s="23" t="s">
        <v>719</v>
      </c>
      <c r="BE1463" s="1" t="s">
        <v>183</v>
      </c>
    </row>
    <row r="1464" customFormat="false" ht="15" hidden="false" customHeight="true" outlineLevel="0" collapsed="false">
      <c r="A1464" s="23" t="s">
        <v>5979</v>
      </c>
      <c r="B1464" s="23" t="s">
        <v>5980</v>
      </c>
      <c r="C1464" s="40" t="s">
        <v>177</v>
      </c>
      <c r="D1464" s="23" t="s">
        <v>82</v>
      </c>
      <c r="E1464" s="23" t="s">
        <v>5981</v>
      </c>
      <c r="F1464" s="23" t="s">
        <v>5982</v>
      </c>
      <c r="G1464" s="23" t="n">
        <v>41</v>
      </c>
      <c r="H1464" s="23" t="n">
        <v>860</v>
      </c>
      <c r="I1464" s="41" t="s">
        <v>180</v>
      </c>
      <c r="K1464" s="23" t="n">
        <v>835</v>
      </c>
      <c r="L1464" s="23" t="n">
        <v>635</v>
      </c>
      <c r="M1464" s="23" t="n">
        <v>0</v>
      </c>
      <c r="N1464" s="23" t="n">
        <v>0</v>
      </c>
      <c r="O1464" s="23" t="n">
        <f aca="false">K1464+L1464</f>
        <v>1470</v>
      </c>
      <c r="P1464" s="23" t="n">
        <f aca="false">K1464+L1464+M1464+N1464</f>
        <v>1470</v>
      </c>
      <c r="Q1464" s="23" t="n">
        <v>0</v>
      </c>
      <c r="R1464" s="23" t="n">
        <v>0</v>
      </c>
      <c r="S1464" s="23" t="n">
        <v>0</v>
      </c>
      <c r="T1464" s="23" t="n">
        <v>0</v>
      </c>
      <c r="U1464" s="42" t="n">
        <f aca="false">IF(I1464="delivery",O1464-SUM(Q1464+R1464),IF(I1464="PO",P1464-SUM(Q1464:R1464)))</f>
        <v>1470</v>
      </c>
      <c r="V1464" s="43" t="n">
        <v>2.91</v>
      </c>
      <c r="W1464" s="43"/>
      <c r="X1464" s="43" t="n">
        <f aca="false">W1464-V1464</f>
        <v>-2.91</v>
      </c>
      <c r="Z1464" s="44"/>
      <c r="AA1464" s="44"/>
      <c r="AM1464" s="23" t="str">
        <f aca="false">D1464</f>
        <v>Arista</v>
      </c>
      <c r="AN1464" s="23" t="s">
        <v>1382</v>
      </c>
      <c r="AT1464" s="44"/>
      <c r="AU1464" s="44"/>
      <c r="BD1464" s="23" t="s">
        <v>182</v>
      </c>
      <c r="BE1464" s="1" t="s">
        <v>183</v>
      </c>
    </row>
    <row r="1465" customFormat="false" ht="15" hidden="false" customHeight="true" outlineLevel="0" collapsed="false">
      <c r="A1465" s="23" t="s">
        <v>5983</v>
      </c>
      <c r="B1465" s="23" t="s">
        <v>5984</v>
      </c>
      <c r="C1465" s="40" t="s">
        <v>177</v>
      </c>
      <c r="D1465" s="23" t="s">
        <v>82</v>
      </c>
      <c r="E1465" s="23" t="s">
        <v>5985</v>
      </c>
      <c r="F1465" s="23" t="s">
        <v>5986</v>
      </c>
      <c r="G1465" s="23" t="n">
        <v>41</v>
      </c>
      <c r="H1465" s="23" t="n">
        <v>195</v>
      </c>
      <c r="I1465" s="41" t="s">
        <v>180</v>
      </c>
      <c r="K1465" s="23" t="n">
        <v>0</v>
      </c>
      <c r="L1465" s="23" t="n">
        <v>340</v>
      </c>
      <c r="M1465" s="23" t="n">
        <v>286</v>
      </c>
      <c r="N1465" s="23" t="n">
        <v>0</v>
      </c>
      <c r="O1465" s="23" t="n">
        <f aca="false">K1465+L1465</f>
        <v>340</v>
      </c>
      <c r="P1465" s="23" t="n">
        <f aca="false">K1465+L1465+M1465+N1465</f>
        <v>626</v>
      </c>
      <c r="Q1465" s="23" t="n">
        <v>524</v>
      </c>
      <c r="R1465" s="23" t="n">
        <v>1691</v>
      </c>
      <c r="S1465" s="23" t="n">
        <v>1474</v>
      </c>
      <c r="T1465" s="23" t="n">
        <v>456</v>
      </c>
      <c r="U1465" s="42" t="n">
        <f aca="false">IF(I1465="delivery",O1465-SUM(Q1465+R1465),IF(I1465="PO",P1465-SUM(Q1465:R1465)))</f>
        <v>-1875</v>
      </c>
      <c r="V1465" s="43" t="n">
        <v>13.104</v>
      </c>
      <c r="W1465" s="43"/>
      <c r="X1465" s="43" t="n">
        <f aca="false">W1465-V1465</f>
        <v>-13.104</v>
      </c>
      <c r="Z1465" s="44"/>
      <c r="AA1465" s="44"/>
      <c r="AM1465" s="23" t="str">
        <f aca="false">D1465</f>
        <v>Arista</v>
      </c>
      <c r="AN1465" s="23" t="s">
        <v>1382</v>
      </c>
      <c r="AT1465" s="44"/>
      <c r="AU1465" s="44"/>
      <c r="BD1465" s="23" t="s">
        <v>182</v>
      </c>
      <c r="BE1465" s="1" t="s">
        <v>183</v>
      </c>
    </row>
    <row r="1466" customFormat="false" ht="15" hidden="false" customHeight="true" outlineLevel="0" collapsed="false">
      <c r="A1466" s="23" t="s">
        <v>5987</v>
      </c>
      <c r="B1466" s="23" t="s">
        <v>5988</v>
      </c>
      <c r="C1466" s="40" t="s">
        <v>177</v>
      </c>
      <c r="D1466" s="23" t="s">
        <v>82</v>
      </c>
      <c r="E1466" s="23" t="s">
        <v>5989</v>
      </c>
      <c r="F1466" s="23" t="s">
        <v>5990</v>
      </c>
      <c r="G1466" s="23" t="n">
        <v>41</v>
      </c>
      <c r="H1466" s="23" t="n">
        <v>195</v>
      </c>
      <c r="I1466" s="41" t="s">
        <v>180</v>
      </c>
      <c r="K1466" s="23" t="n">
        <v>0</v>
      </c>
      <c r="L1466" s="23" t="n">
        <v>0</v>
      </c>
      <c r="M1466" s="23" t="n">
        <v>0</v>
      </c>
      <c r="N1466" s="23" t="n">
        <v>0</v>
      </c>
      <c r="O1466" s="23" t="n">
        <f aca="false">K1466+L1466</f>
        <v>0</v>
      </c>
      <c r="P1466" s="23" t="n">
        <f aca="false">K1466+L1466+M1466+N1466</f>
        <v>0</v>
      </c>
      <c r="Q1466" s="23" t="n">
        <v>10</v>
      </c>
      <c r="R1466" s="23" t="n">
        <v>878</v>
      </c>
      <c r="S1466" s="23" t="n">
        <v>694</v>
      </c>
      <c r="T1466" s="23" t="n">
        <v>305</v>
      </c>
      <c r="U1466" s="42" t="n">
        <f aca="false">IF(I1466="delivery",O1466-SUM(Q1466+R1466),IF(I1466="PO",P1466-SUM(Q1466:R1466)))</f>
        <v>-888</v>
      </c>
      <c r="V1466" s="43" t="n">
        <v>13.104</v>
      </c>
      <c r="W1466" s="43"/>
      <c r="X1466" s="43" t="n">
        <f aca="false">W1466-V1466</f>
        <v>-13.104</v>
      </c>
      <c r="Z1466" s="44"/>
      <c r="AA1466" s="44"/>
      <c r="AM1466" s="23" t="str">
        <f aca="false">D1466</f>
        <v>Arista</v>
      </c>
      <c r="AN1466" s="23" t="s">
        <v>1382</v>
      </c>
      <c r="AT1466" s="44"/>
      <c r="AU1466" s="44"/>
      <c r="BD1466" s="23" t="s">
        <v>182</v>
      </c>
      <c r="BE1466" s="1" t="s">
        <v>183</v>
      </c>
    </row>
    <row r="1467" customFormat="false" ht="15" hidden="false" customHeight="true" outlineLevel="0" collapsed="false">
      <c r="A1467" s="23" t="s">
        <v>5991</v>
      </c>
      <c r="B1467" s="23" t="s">
        <v>5992</v>
      </c>
      <c r="C1467" s="40" t="s">
        <v>177</v>
      </c>
      <c r="D1467" s="23" t="s">
        <v>82</v>
      </c>
      <c r="E1467" s="23" t="s">
        <v>5993</v>
      </c>
      <c r="F1467" s="23" t="s">
        <v>5994</v>
      </c>
      <c r="G1467" s="23" t="n">
        <v>51</v>
      </c>
      <c r="H1467" s="23" t="n">
        <v>200</v>
      </c>
      <c r="I1467" s="41" t="s">
        <v>180</v>
      </c>
      <c r="K1467" s="23" t="n">
        <v>0</v>
      </c>
      <c r="L1467" s="23" t="n">
        <v>377</v>
      </c>
      <c r="M1467" s="23" t="n">
        <v>180</v>
      </c>
      <c r="N1467" s="23" t="n">
        <v>200</v>
      </c>
      <c r="O1467" s="23" t="n">
        <f aca="false">K1467+L1467</f>
        <v>377</v>
      </c>
      <c r="P1467" s="23" t="n">
        <f aca="false">K1467+L1467+M1467+N1467</f>
        <v>757</v>
      </c>
      <c r="Q1467" s="23" t="n">
        <v>632</v>
      </c>
      <c r="R1467" s="23" t="n">
        <v>214</v>
      </c>
      <c r="S1467" s="23" t="n">
        <v>185</v>
      </c>
      <c r="T1467" s="23" t="n">
        <v>136</v>
      </c>
      <c r="U1467" s="42" t="n">
        <f aca="false">IF(I1467="delivery",O1467-SUM(Q1467+R1467),IF(I1467="PO",P1467-SUM(Q1467:R1467)))</f>
        <v>-469</v>
      </c>
      <c r="V1467" s="43" t="n">
        <v>69.184</v>
      </c>
      <c r="W1467" s="43"/>
      <c r="X1467" s="43" t="n">
        <f aca="false">W1467-V1467</f>
        <v>-69.184</v>
      </c>
      <c r="Y1467" s="23" t="n">
        <v>69.36</v>
      </c>
      <c r="Z1467" s="44"/>
      <c r="AA1467" s="44"/>
      <c r="AM1467" s="23" t="str">
        <f aca="false">D1467</f>
        <v>Arista</v>
      </c>
      <c r="AN1467" s="23" t="s">
        <v>1382</v>
      </c>
      <c r="AT1467" s="44"/>
      <c r="AU1467" s="44"/>
      <c r="BD1467" s="23" t="s">
        <v>182</v>
      </c>
      <c r="BE1467" s="1" t="s">
        <v>183</v>
      </c>
    </row>
    <row r="1468" customFormat="false" ht="15" hidden="false" customHeight="true" outlineLevel="0" collapsed="false">
      <c r="A1468" s="23" t="s">
        <v>5995</v>
      </c>
      <c r="B1468" s="23" t="s">
        <v>5996</v>
      </c>
      <c r="C1468" s="40" t="s">
        <v>177</v>
      </c>
      <c r="D1468" s="23" t="s">
        <v>82</v>
      </c>
      <c r="E1468" s="23" t="s">
        <v>5997</v>
      </c>
      <c r="F1468" s="23" t="s">
        <v>5998</v>
      </c>
      <c r="G1468" s="23" t="n">
        <v>31</v>
      </c>
      <c r="H1468" s="23" t="n">
        <v>480</v>
      </c>
      <c r="I1468" s="41" t="s">
        <v>180</v>
      </c>
      <c r="K1468" s="23" t="n">
        <v>0</v>
      </c>
      <c r="L1468" s="23" t="n">
        <v>1086</v>
      </c>
      <c r="M1468" s="23" t="n">
        <v>0</v>
      </c>
      <c r="N1468" s="23" t="n">
        <v>0</v>
      </c>
      <c r="O1468" s="23" t="n">
        <f aca="false">K1468+L1468</f>
        <v>1086</v>
      </c>
      <c r="P1468" s="23" t="n">
        <f aca="false">K1468+L1468+M1468+N1468</f>
        <v>1086</v>
      </c>
      <c r="Q1468" s="23" t="n">
        <v>632</v>
      </c>
      <c r="R1468" s="23" t="n">
        <v>214</v>
      </c>
      <c r="S1468" s="23" t="n">
        <v>185</v>
      </c>
      <c r="T1468" s="23" t="n">
        <v>136</v>
      </c>
      <c r="U1468" s="42" t="n">
        <f aca="false">IF(I1468="delivery",O1468-SUM(Q1468+R1468),IF(I1468="PO",P1468-SUM(Q1468:R1468)))</f>
        <v>240</v>
      </c>
      <c r="V1468" s="43" t="n">
        <v>6.001</v>
      </c>
      <c r="W1468" s="43"/>
      <c r="X1468" s="43" t="n">
        <f aca="false">W1468-V1468</f>
        <v>-6.001</v>
      </c>
      <c r="Y1468" s="23" t="n">
        <v>5.5</v>
      </c>
      <c r="Z1468" s="44"/>
      <c r="AA1468" s="44"/>
      <c r="AM1468" s="23" t="str">
        <f aca="false">D1468</f>
        <v>Arista</v>
      </c>
      <c r="AN1468" s="23" t="s">
        <v>1382</v>
      </c>
      <c r="AT1468" s="44"/>
      <c r="AU1468" s="44"/>
      <c r="BD1468" s="23" t="s">
        <v>182</v>
      </c>
      <c r="BE1468" s="1" t="s">
        <v>183</v>
      </c>
    </row>
    <row r="1469" customFormat="false" ht="15" hidden="false" customHeight="true" outlineLevel="0" collapsed="false">
      <c r="A1469" s="23" t="s">
        <v>5999</v>
      </c>
      <c r="B1469" s="23" t="s">
        <v>6000</v>
      </c>
      <c r="C1469" s="40" t="s">
        <v>177</v>
      </c>
      <c r="D1469" s="23" t="s">
        <v>82</v>
      </c>
      <c r="E1469" s="23" t="s">
        <v>6001</v>
      </c>
      <c r="F1469" s="23" t="s">
        <v>6002</v>
      </c>
      <c r="G1469" s="23" t="n">
        <v>51</v>
      </c>
      <c r="H1469" s="23" t="n">
        <v>200</v>
      </c>
      <c r="I1469" s="41" t="s">
        <v>180</v>
      </c>
      <c r="K1469" s="23" t="n">
        <v>0</v>
      </c>
      <c r="L1469" s="23" t="n">
        <v>654</v>
      </c>
      <c r="M1469" s="23" t="n">
        <v>2674</v>
      </c>
      <c r="N1469" s="23" t="n">
        <v>0</v>
      </c>
      <c r="O1469" s="23" t="n">
        <f aca="false">K1469+L1469</f>
        <v>654</v>
      </c>
      <c r="P1469" s="23" t="n">
        <f aca="false">K1469+L1469+M1469+N1469</f>
        <v>3328</v>
      </c>
      <c r="Q1469" s="23" t="n">
        <v>4920</v>
      </c>
      <c r="R1469" s="23" t="n">
        <v>1712</v>
      </c>
      <c r="S1469" s="23" t="n">
        <v>2354</v>
      </c>
      <c r="T1469" s="23" t="n">
        <v>1070</v>
      </c>
      <c r="U1469" s="42" t="n">
        <f aca="false">IF(I1469="delivery",O1469-SUM(Q1469+R1469),IF(I1469="PO",P1469-SUM(Q1469:R1469)))</f>
        <v>-5978</v>
      </c>
      <c r="V1469" s="43" t="n">
        <v>18.187</v>
      </c>
      <c r="W1469" s="43"/>
      <c r="X1469" s="43" t="n">
        <f aca="false">W1469-V1469</f>
        <v>-18.187</v>
      </c>
      <c r="Y1469" s="23" t="n">
        <v>18.705</v>
      </c>
      <c r="Z1469" s="44"/>
      <c r="AA1469" s="44"/>
      <c r="AM1469" s="23" t="str">
        <f aca="false">D1469</f>
        <v>Arista</v>
      </c>
      <c r="AN1469" s="23" t="s">
        <v>1382</v>
      </c>
      <c r="AT1469" s="44"/>
      <c r="AU1469" s="44"/>
      <c r="BD1469" s="23" t="s">
        <v>182</v>
      </c>
      <c r="BE1469" s="1" t="s">
        <v>183</v>
      </c>
    </row>
    <row r="1470" customFormat="false" ht="15" hidden="false" customHeight="true" outlineLevel="0" collapsed="false">
      <c r="A1470" s="23" t="s">
        <v>6003</v>
      </c>
      <c r="B1470" s="23" t="s">
        <v>6004</v>
      </c>
      <c r="C1470" s="40" t="s">
        <v>177</v>
      </c>
      <c r="D1470" s="23" t="s">
        <v>82</v>
      </c>
      <c r="E1470" s="23" t="s">
        <v>6005</v>
      </c>
      <c r="F1470" s="23" t="s">
        <v>6006</v>
      </c>
      <c r="G1470" s="23" t="n">
        <v>41</v>
      </c>
      <c r="H1470" s="23" t="n">
        <v>200</v>
      </c>
      <c r="I1470" s="41" t="s">
        <v>180</v>
      </c>
      <c r="K1470" s="23" t="n">
        <v>0</v>
      </c>
      <c r="L1470" s="23" t="n">
        <v>210</v>
      </c>
      <c r="M1470" s="23" t="n">
        <v>200</v>
      </c>
      <c r="N1470" s="23" t="n">
        <v>0</v>
      </c>
      <c r="O1470" s="23" t="n">
        <f aca="false">K1470+L1470</f>
        <v>210</v>
      </c>
      <c r="P1470" s="23" t="n">
        <f aca="false">K1470+L1470+M1470+N1470</f>
        <v>410</v>
      </c>
      <c r="Q1470" s="23" t="n">
        <v>236</v>
      </c>
      <c r="R1470" s="23" t="n">
        <v>160</v>
      </c>
      <c r="S1470" s="23" t="n">
        <v>80</v>
      </c>
      <c r="T1470" s="23" t="n">
        <v>40</v>
      </c>
      <c r="U1470" s="42" t="n">
        <f aca="false">IF(I1470="delivery",O1470-SUM(Q1470+R1470),IF(I1470="PO",P1470-SUM(Q1470:R1470)))</f>
        <v>-186</v>
      </c>
      <c r="V1470" s="43" t="n">
        <v>18.235</v>
      </c>
      <c r="W1470" s="43"/>
      <c r="X1470" s="43" t="n">
        <f aca="false">W1470-V1470</f>
        <v>-18.235</v>
      </c>
      <c r="Y1470" s="23" t="n">
        <v>18.7</v>
      </c>
      <c r="Z1470" s="44"/>
      <c r="AA1470" s="44"/>
      <c r="AM1470" s="23" t="str">
        <f aca="false">D1470</f>
        <v>Arista</v>
      </c>
      <c r="AN1470" s="23" t="s">
        <v>1382</v>
      </c>
      <c r="AT1470" s="44"/>
      <c r="AU1470" s="44"/>
      <c r="BD1470" s="23" t="s">
        <v>182</v>
      </c>
      <c r="BE1470" s="1" t="s">
        <v>183</v>
      </c>
    </row>
    <row r="1471" customFormat="false" ht="15" hidden="false" customHeight="true" outlineLevel="0" collapsed="false">
      <c r="A1471" s="23" t="s">
        <v>6007</v>
      </c>
      <c r="B1471" s="23" t="s">
        <v>6008</v>
      </c>
      <c r="C1471" s="40" t="s">
        <v>177</v>
      </c>
      <c r="D1471" s="23" t="s">
        <v>82</v>
      </c>
      <c r="E1471" s="23" t="s">
        <v>6009</v>
      </c>
      <c r="F1471" s="23" t="s">
        <v>6010</v>
      </c>
      <c r="G1471" s="23" t="n">
        <v>41</v>
      </c>
      <c r="H1471" s="23" t="n">
        <v>1310</v>
      </c>
      <c r="I1471" s="41" t="s">
        <v>180</v>
      </c>
      <c r="K1471" s="23" t="n">
        <v>0</v>
      </c>
      <c r="L1471" s="23" t="n">
        <v>1437</v>
      </c>
      <c r="M1471" s="23" t="n">
        <v>0</v>
      </c>
      <c r="N1471" s="23" t="n">
        <v>0</v>
      </c>
      <c r="O1471" s="23" t="n">
        <f aca="false">K1471+L1471</f>
        <v>1437</v>
      </c>
      <c r="P1471" s="23" t="n">
        <f aca="false">K1471+L1471+M1471+N1471</f>
        <v>1437</v>
      </c>
      <c r="Q1471" s="23" t="n">
        <v>582</v>
      </c>
      <c r="R1471" s="23" t="n">
        <v>214</v>
      </c>
      <c r="S1471" s="23" t="n">
        <v>185</v>
      </c>
      <c r="T1471" s="23" t="n">
        <v>136</v>
      </c>
      <c r="U1471" s="42" t="n">
        <f aca="false">IF(I1471="delivery",O1471-SUM(Q1471+R1471),IF(I1471="PO",P1471-SUM(Q1471:R1471)))</f>
        <v>641</v>
      </c>
      <c r="V1471" s="43" t="n">
        <v>2.348</v>
      </c>
      <c r="W1471" s="43"/>
      <c r="X1471" s="43" t="n">
        <f aca="false">W1471-V1471</f>
        <v>-2.348</v>
      </c>
      <c r="Y1471" s="23" t="n">
        <v>2.194</v>
      </c>
      <c r="Z1471" s="44"/>
      <c r="AA1471" s="44"/>
      <c r="AM1471" s="23" t="str">
        <f aca="false">D1471</f>
        <v>Arista</v>
      </c>
      <c r="AN1471" s="23" t="s">
        <v>1382</v>
      </c>
      <c r="AT1471" s="44"/>
      <c r="AU1471" s="44"/>
      <c r="BD1471" s="23" t="s">
        <v>182</v>
      </c>
      <c r="BE1471" s="1" t="s">
        <v>183</v>
      </c>
    </row>
    <row r="1472" customFormat="false" ht="15" hidden="false" customHeight="true" outlineLevel="0" collapsed="false">
      <c r="A1472" s="23" t="s">
        <v>6011</v>
      </c>
      <c r="B1472" s="23" t="s">
        <v>6012</v>
      </c>
      <c r="C1472" s="40" t="s">
        <v>177</v>
      </c>
      <c r="D1472" s="23" t="s">
        <v>82</v>
      </c>
      <c r="E1472" s="23" t="s">
        <v>6013</v>
      </c>
      <c r="F1472" s="23" t="s">
        <v>6014</v>
      </c>
      <c r="G1472" s="23" t="n">
        <v>41</v>
      </c>
      <c r="H1472" s="23" t="n">
        <v>200</v>
      </c>
      <c r="I1472" s="41" t="s">
        <v>180</v>
      </c>
      <c r="K1472" s="23" t="n">
        <v>0</v>
      </c>
      <c r="L1472" s="23" t="n">
        <v>2203</v>
      </c>
      <c r="M1472" s="23" t="n">
        <v>0</v>
      </c>
      <c r="N1472" s="23" t="n">
        <v>0</v>
      </c>
      <c r="O1472" s="23" t="n">
        <f aca="false">K1472+L1472</f>
        <v>2203</v>
      </c>
      <c r="P1472" s="23" t="n">
        <f aca="false">K1472+L1472+M1472+N1472</f>
        <v>2203</v>
      </c>
      <c r="Q1472" s="23" t="n">
        <v>582</v>
      </c>
      <c r="R1472" s="23" t="n">
        <v>214</v>
      </c>
      <c r="S1472" s="23" t="n">
        <v>185</v>
      </c>
      <c r="T1472" s="23" t="n">
        <v>136</v>
      </c>
      <c r="U1472" s="42" t="n">
        <f aca="false">IF(I1472="delivery",O1472-SUM(Q1472+R1472),IF(I1472="PO",P1472-SUM(Q1472:R1472)))</f>
        <v>1407</v>
      </c>
      <c r="V1472" s="43" t="n">
        <v>22.447</v>
      </c>
      <c r="W1472" s="43"/>
      <c r="X1472" s="43" t="n">
        <f aca="false">W1472-V1472</f>
        <v>-22.447</v>
      </c>
      <c r="Y1472" s="23" t="n">
        <v>22.447</v>
      </c>
      <c r="Z1472" s="44"/>
      <c r="AA1472" s="44"/>
      <c r="AM1472" s="23" t="str">
        <f aca="false">D1472</f>
        <v>Arista</v>
      </c>
      <c r="AN1472" s="23" t="s">
        <v>1382</v>
      </c>
      <c r="AT1472" s="44"/>
      <c r="AU1472" s="44"/>
      <c r="BD1472" s="23" t="s">
        <v>182</v>
      </c>
      <c r="BE1472" s="1" t="s">
        <v>183</v>
      </c>
    </row>
    <row r="1473" customFormat="false" ht="15" hidden="false" customHeight="true" outlineLevel="0" collapsed="false">
      <c r="A1473" s="23" t="s">
        <v>6015</v>
      </c>
      <c r="B1473" s="23" t="s">
        <v>6016</v>
      </c>
      <c r="C1473" s="40" t="s">
        <v>177</v>
      </c>
      <c r="D1473" s="23" t="s">
        <v>82</v>
      </c>
      <c r="E1473" s="23" t="s">
        <v>6017</v>
      </c>
      <c r="F1473" s="23" t="s">
        <v>6018</v>
      </c>
      <c r="G1473" s="23" t="n">
        <v>53</v>
      </c>
      <c r="H1473" s="23" t="n">
        <v>30</v>
      </c>
      <c r="I1473" s="41" t="s">
        <v>180</v>
      </c>
      <c r="K1473" s="23" t="n">
        <v>0</v>
      </c>
      <c r="L1473" s="23" t="n">
        <v>0</v>
      </c>
      <c r="M1473" s="23" t="n">
        <v>0</v>
      </c>
      <c r="N1473" s="23" t="n">
        <v>0</v>
      </c>
      <c r="O1473" s="23" t="n">
        <f aca="false">K1473+L1473</f>
        <v>0</v>
      </c>
      <c r="P1473" s="23" t="n">
        <f aca="false">K1473+L1473+M1473+N1473</f>
        <v>0</v>
      </c>
      <c r="Q1473" s="23" t="n">
        <v>0</v>
      </c>
      <c r="R1473" s="23" t="n">
        <v>0</v>
      </c>
      <c r="S1473" s="23" t="n">
        <v>0</v>
      </c>
      <c r="T1473" s="23" t="n">
        <v>0</v>
      </c>
      <c r="U1473" s="42" t="n">
        <f aca="false">IF(I1473="delivery",O1473-SUM(Q1473+R1473),IF(I1473="PO",P1473-SUM(Q1473:R1473)))</f>
        <v>0</v>
      </c>
      <c r="V1473" s="43" t="n">
        <v>603.5</v>
      </c>
      <c r="W1473" s="43"/>
      <c r="X1473" s="43" t="n">
        <f aca="false">W1473-V1473</f>
        <v>-603.5</v>
      </c>
      <c r="Z1473" s="44"/>
      <c r="AA1473" s="44"/>
      <c r="AM1473" s="23" t="str">
        <f aca="false">D1473</f>
        <v>Arista</v>
      </c>
      <c r="AN1473" s="23" t="s">
        <v>1382</v>
      </c>
      <c r="AT1473" s="44"/>
      <c r="AU1473" s="44"/>
      <c r="BD1473" s="23" t="s">
        <v>412</v>
      </c>
      <c r="BE1473" s="1" t="s">
        <v>183</v>
      </c>
    </row>
    <row r="1474" customFormat="false" ht="15" hidden="false" customHeight="true" outlineLevel="0" collapsed="false">
      <c r="A1474" s="23" t="s">
        <v>6019</v>
      </c>
      <c r="B1474" s="23" t="s">
        <v>6020</v>
      </c>
      <c r="C1474" s="40" t="s">
        <v>177</v>
      </c>
      <c r="D1474" s="23" t="s">
        <v>82</v>
      </c>
      <c r="E1474" s="23" t="s">
        <v>6021</v>
      </c>
      <c r="F1474" s="23" t="s">
        <v>6022</v>
      </c>
      <c r="G1474" s="23" t="n">
        <v>51</v>
      </c>
      <c r="H1474" s="23" t="n">
        <v>30</v>
      </c>
      <c r="I1474" s="41" t="s">
        <v>180</v>
      </c>
      <c r="K1474" s="23" t="n">
        <v>0</v>
      </c>
      <c r="L1474" s="23" t="n">
        <v>438</v>
      </c>
      <c r="M1474" s="23" t="n">
        <v>87</v>
      </c>
      <c r="N1474" s="23" t="n">
        <v>0</v>
      </c>
      <c r="O1474" s="23" t="n">
        <f aca="false">K1474+L1474</f>
        <v>438</v>
      </c>
      <c r="P1474" s="23" t="n">
        <f aca="false">K1474+L1474+M1474+N1474</f>
        <v>525</v>
      </c>
      <c r="Q1474" s="23" t="n">
        <v>506</v>
      </c>
      <c r="R1474" s="23" t="n">
        <v>792</v>
      </c>
      <c r="S1474" s="23" t="n">
        <v>792</v>
      </c>
      <c r="T1474" s="23" t="n">
        <v>396</v>
      </c>
      <c r="U1474" s="42" t="n">
        <f aca="false">IF(I1474="delivery",O1474-SUM(Q1474+R1474),IF(I1474="PO",P1474-SUM(Q1474:R1474)))</f>
        <v>-860</v>
      </c>
      <c r="V1474" s="43" t="n">
        <v>561.5</v>
      </c>
      <c r="W1474" s="43"/>
      <c r="X1474" s="43" t="n">
        <f aca="false">W1474-V1474</f>
        <v>-561.5</v>
      </c>
      <c r="Z1474" s="44"/>
      <c r="AA1474" s="44"/>
      <c r="AM1474" s="23" t="str">
        <f aca="false">D1474</f>
        <v>Arista</v>
      </c>
      <c r="AN1474" s="23" t="s">
        <v>1382</v>
      </c>
      <c r="AT1474" s="44"/>
      <c r="AU1474" s="44"/>
      <c r="BD1474" s="23" t="s">
        <v>182</v>
      </c>
      <c r="BE1474" s="1" t="s">
        <v>183</v>
      </c>
    </row>
    <row r="1475" customFormat="false" ht="15" hidden="false" customHeight="true" outlineLevel="0" collapsed="false">
      <c r="A1475" s="23" t="s">
        <v>6023</v>
      </c>
      <c r="B1475" s="23" t="s">
        <v>6024</v>
      </c>
      <c r="C1475" s="40" t="s">
        <v>177</v>
      </c>
      <c r="D1475" s="23" t="s">
        <v>82</v>
      </c>
      <c r="E1475" s="23" t="s">
        <v>6025</v>
      </c>
      <c r="F1475" s="23" t="s">
        <v>6026</v>
      </c>
      <c r="G1475" s="23" t="n">
        <v>51</v>
      </c>
      <c r="H1475" s="23" t="n">
        <v>30</v>
      </c>
      <c r="I1475" s="41" t="s">
        <v>180</v>
      </c>
      <c r="K1475" s="23" t="n">
        <v>0</v>
      </c>
      <c r="L1475" s="23" t="n">
        <v>0</v>
      </c>
      <c r="M1475" s="23" t="n">
        <v>0</v>
      </c>
      <c r="N1475" s="23" t="n">
        <v>0</v>
      </c>
      <c r="O1475" s="23" t="n">
        <f aca="false">K1475+L1475</f>
        <v>0</v>
      </c>
      <c r="P1475" s="23" t="n">
        <f aca="false">K1475+L1475+M1475+N1475</f>
        <v>0</v>
      </c>
      <c r="Q1475" s="23" t="n">
        <v>0</v>
      </c>
      <c r="R1475" s="23" t="n">
        <v>80</v>
      </c>
      <c r="S1475" s="23" t="n">
        <v>0</v>
      </c>
      <c r="T1475" s="23" t="n">
        <v>0</v>
      </c>
      <c r="U1475" s="42" t="n">
        <f aca="false">IF(I1475="delivery",O1475-SUM(Q1475+R1475),IF(I1475="PO",P1475-SUM(Q1475:R1475)))</f>
        <v>-80</v>
      </c>
      <c r="V1475" s="43" t="n">
        <v>850.923</v>
      </c>
      <c r="W1475" s="43"/>
      <c r="X1475" s="43" t="n">
        <f aca="false">W1475-V1475</f>
        <v>-850.923</v>
      </c>
      <c r="Z1475" s="44"/>
      <c r="AA1475" s="44"/>
      <c r="AM1475" s="23" t="str">
        <f aca="false">D1475</f>
        <v>Arista</v>
      </c>
      <c r="AN1475" s="23" t="s">
        <v>1382</v>
      </c>
      <c r="AT1475" s="44"/>
      <c r="AU1475" s="44"/>
      <c r="BD1475" s="23" t="s">
        <v>182</v>
      </c>
      <c r="BE1475" s="1" t="s">
        <v>183</v>
      </c>
    </row>
    <row r="1476" customFormat="false" ht="15" hidden="false" customHeight="true" outlineLevel="0" collapsed="false">
      <c r="A1476" s="23" t="s">
        <v>6027</v>
      </c>
      <c r="B1476" s="23" t="s">
        <v>6028</v>
      </c>
      <c r="C1476" s="40" t="s">
        <v>177</v>
      </c>
      <c r="D1476" s="23" t="s">
        <v>82</v>
      </c>
      <c r="E1476" s="23" t="s">
        <v>6029</v>
      </c>
      <c r="F1476" s="23" t="s">
        <v>6030</v>
      </c>
      <c r="G1476" s="23" t="n">
        <v>41</v>
      </c>
      <c r="H1476" s="23" t="n">
        <v>2000</v>
      </c>
      <c r="I1476" s="41" t="s">
        <v>180</v>
      </c>
      <c r="K1476" s="23" t="n">
        <v>0</v>
      </c>
      <c r="L1476" s="23" t="n">
        <v>0</v>
      </c>
      <c r="M1476" s="23" t="n">
        <v>0</v>
      </c>
      <c r="N1476" s="23" t="n">
        <v>0</v>
      </c>
      <c r="O1476" s="23" t="n">
        <f aca="false">K1476+L1476</f>
        <v>0</v>
      </c>
      <c r="P1476" s="23" t="n">
        <f aca="false">K1476+L1476+M1476+N1476</f>
        <v>0</v>
      </c>
      <c r="Q1476" s="23" t="n">
        <v>0</v>
      </c>
      <c r="R1476" s="23" t="n">
        <v>80</v>
      </c>
      <c r="S1476" s="23" t="n">
        <v>60</v>
      </c>
      <c r="T1476" s="23" t="n">
        <v>484</v>
      </c>
      <c r="U1476" s="42" t="n">
        <f aca="false">IF(I1476="delivery",O1476-SUM(Q1476+R1476),IF(I1476="PO",P1476-SUM(Q1476:R1476)))</f>
        <v>-80</v>
      </c>
      <c r="V1476" s="43" t="n">
        <v>5.68</v>
      </c>
      <c r="W1476" s="43"/>
      <c r="X1476" s="43" t="n">
        <f aca="false">W1476-V1476</f>
        <v>-5.68</v>
      </c>
      <c r="Z1476" s="44"/>
      <c r="AA1476" s="44"/>
      <c r="AM1476" s="23" t="str">
        <f aca="false">D1476</f>
        <v>Arista</v>
      </c>
      <c r="AN1476" s="23" t="s">
        <v>1382</v>
      </c>
      <c r="AT1476" s="44"/>
      <c r="AU1476" s="44"/>
      <c r="BD1476" s="23" t="s">
        <v>182</v>
      </c>
      <c r="BE1476" s="1" t="s">
        <v>183</v>
      </c>
    </row>
    <row r="1477" customFormat="false" ht="15" hidden="false" customHeight="true" outlineLevel="0" collapsed="false">
      <c r="A1477" s="23" t="s">
        <v>6031</v>
      </c>
      <c r="B1477" s="23" t="s">
        <v>6032</v>
      </c>
      <c r="C1477" s="40" t="s">
        <v>177</v>
      </c>
      <c r="D1477" s="23" t="s">
        <v>82</v>
      </c>
      <c r="E1477" s="23" t="s">
        <v>6033</v>
      </c>
      <c r="F1477" s="23" t="s">
        <v>6034</v>
      </c>
      <c r="G1477" s="23" t="n">
        <v>66</v>
      </c>
      <c r="H1477" s="23" t="n">
        <v>79</v>
      </c>
      <c r="I1477" s="41" t="s">
        <v>180</v>
      </c>
      <c r="K1477" s="23" t="n">
        <v>0</v>
      </c>
      <c r="L1477" s="23" t="n">
        <v>0</v>
      </c>
      <c r="M1477" s="23" t="n">
        <v>0</v>
      </c>
      <c r="N1477" s="23" t="n">
        <v>0</v>
      </c>
      <c r="O1477" s="23" t="n">
        <f aca="false">K1477+L1477</f>
        <v>0</v>
      </c>
      <c r="P1477" s="23" t="n">
        <f aca="false">K1477+L1477+M1477+N1477</f>
        <v>0</v>
      </c>
      <c r="Q1477" s="23" t="n">
        <v>0</v>
      </c>
      <c r="R1477" s="23" t="n">
        <v>0</v>
      </c>
      <c r="S1477" s="23" t="n">
        <v>0</v>
      </c>
      <c r="T1477" s="23" t="n">
        <v>0</v>
      </c>
      <c r="U1477" s="42" t="n">
        <f aca="false">IF(I1477="delivery",O1477-SUM(Q1477+R1477),IF(I1477="PO",P1477-SUM(Q1477:R1477)))</f>
        <v>0</v>
      </c>
      <c r="V1477" s="43" t="n">
        <v>23.305</v>
      </c>
      <c r="W1477" s="43"/>
      <c r="X1477" s="43" t="n">
        <f aca="false">W1477-V1477</f>
        <v>-23.305</v>
      </c>
      <c r="Z1477" s="44"/>
      <c r="AA1477" s="44"/>
      <c r="AM1477" s="23" t="str">
        <f aca="false">D1477</f>
        <v>Arista</v>
      </c>
      <c r="AN1477" s="23" t="s">
        <v>1382</v>
      </c>
      <c r="AT1477" s="44"/>
      <c r="AU1477" s="44"/>
      <c r="BD1477" s="23" t="s">
        <v>412</v>
      </c>
      <c r="BE1477" s="1" t="s">
        <v>183</v>
      </c>
    </row>
    <row r="1478" customFormat="false" ht="15" hidden="false" customHeight="true" outlineLevel="0" collapsed="false">
      <c r="A1478" s="23" t="s">
        <v>6035</v>
      </c>
      <c r="B1478" s="23" t="s">
        <v>6036</v>
      </c>
      <c r="C1478" s="40" t="s">
        <v>177</v>
      </c>
      <c r="D1478" s="23" t="s">
        <v>82</v>
      </c>
      <c r="E1478" s="23" t="s">
        <v>6037</v>
      </c>
      <c r="F1478" s="23" t="s">
        <v>6038</v>
      </c>
      <c r="G1478" s="23" t="n">
        <v>36</v>
      </c>
      <c r="H1478" s="23" t="n">
        <v>79</v>
      </c>
      <c r="I1478" s="41" t="s">
        <v>180</v>
      </c>
      <c r="K1478" s="23" t="n">
        <v>0</v>
      </c>
      <c r="L1478" s="23" t="n">
        <v>394</v>
      </c>
      <c r="M1478" s="23" t="n">
        <v>526</v>
      </c>
      <c r="N1478" s="23" t="n">
        <v>0</v>
      </c>
      <c r="O1478" s="23" t="n">
        <f aca="false">K1478+L1478</f>
        <v>394</v>
      </c>
      <c r="P1478" s="23" t="n">
        <f aca="false">K1478+L1478+M1478+N1478</f>
        <v>920</v>
      </c>
      <c r="Q1478" s="23" t="n">
        <v>1344</v>
      </c>
      <c r="R1478" s="23" t="n">
        <v>1980</v>
      </c>
      <c r="S1478" s="23" t="n">
        <v>1584</v>
      </c>
      <c r="T1478" s="23" t="n">
        <v>0</v>
      </c>
      <c r="U1478" s="42" t="n">
        <f aca="false">IF(I1478="delivery",O1478-SUM(Q1478+R1478),IF(I1478="PO",P1478-SUM(Q1478:R1478)))</f>
        <v>-2930</v>
      </c>
      <c r="V1478" s="43" t="n">
        <v>22.73</v>
      </c>
      <c r="W1478" s="43"/>
      <c r="X1478" s="43" t="n">
        <f aca="false">W1478-V1478</f>
        <v>-22.73</v>
      </c>
      <c r="Z1478" s="44"/>
      <c r="AA1478" s="44"/>
      <c r="AM1478" s="23" t="str">
        <f aca="false">D1478</f>
        <v>Arista</v>
      </c>
      <c r="AN1478" s="23" t="s">
        <v>1382</v>
      </c>
      <c r="AT1478" s="44"/>
      <c r="AU1478" s="44"/>
      <c r="BD1478" s="23" t="s">
        <v>182</v>
      </c>
      <c r="BE1478" s="1" t="s">
        <v>183</v>
      </c>
    </row>
    <row r="1479" customFormat="false" ht="15" hidden="false" customHeight="true" outlineLevel="0" collapsed="false">
      <c r="A1479" s="23" t="s">
        <v>6039</v>
      </c>
      <c r="B1479" s="23" t="s">
        <v>6040</v>
      </c>
      <c r="C1479" s="40" t="s">
        <v>177</v>
      </c>
      <c r="D1479" s="23" t="s">
        <v>82</v>
      </c>
      <c r="E1479" s="23" t="s">
        <v>6041</v>
      </c>
      <c r="F1479" s="23" t="s">
        <v>6042</v>
      </c>
      <c r="G1479" s="23" t="n">
        <v>41</v>
      </c>
      <c r="H1479" s="23" t="n">
        <v>2000</v>
      </c>
      <c r="I1479" s="41" t="s">
        <v>180</v>
      </c>
      <c r="K1479" s="23" t="n">
        <v>0</v>
      </c>
      <c r="L1479" s="23" t="n">
        <v>5168</v>
      </c>
      <c r="M1479" s="23" t="n">
        <v>1200</v>
      </c>
      <c r="N1479" s="23" t="n">
        <v>597</v>
      </c>
      <c r="O1479" s="23" t="n">
        <f aca="false">K1479+L1479</f>
        <v>5168</v>
      </c>
      <c r="P1479" s="23" t="n">
        <f aca="false">K1479+L1479+M1479+N1479</f>
        <v>6965</v>
      </c>
      <c r="Q1479" s="23" t="n">
        <v>5315</v>
      </c>
      <c r="R1479" s="23" t="n">
        <v>6514</v>
      </c>
      <c r="S1479" s="23" t="n">
        <v>4458</v>
      </c>
      <c r="T1479" s="23" t="n">
        <v>1386</v>
      </c>
      <c r="U1479" s="42" t="n">
        <f aca="false">IF(I1479="delivery",O1479-SUM(Q1479+R1479),IF(I1479="PO",P1479-SUM(Q1479:R1479)))</f>
        <v>-6661</v>
      </c>
      <c r="V1479" s="43" t="n">
        <v>3.735</v>
      </c>
      <c r="W1479" s="43"/>
      <c r="X1479" s="43" t="n">
        <f aca="false">W1479-V1479</f>
        <v>-3.735</v>
      </c>
      <c r="Y1479" s="23" t="n">
        <v>3.731</v>
      </c>
      <c r="Z1479" s="44"/>
      <c r="AA1479" s="44"/>
      <c r="AM1479" s="23" t="str">
        <f aca="false">D1479</f>
        <v>Arista</v>
      </c>
      <c r="AN1479" s="23" t="s">
        <v>1382</v>
      </c>
      <c r="AT1479" s="44"/>
      <c r="AU1479" s="44"/>
      <c r="BD1479" s="23" t="s">
        <v>182</v>
      </c>
      <c r="BE1479" s="1" t="s">
        <v>183</v>
      </c>
    </row>
    <row r="1480" customFormat="false" ht="15" hidden="false" customHeight="true" outlineLevel="0" collapsed="false">
      <c r="A1480" s="23" t="s">
        <v>6043</v>
      </c>
      <c r="B1480" s="23" t="s">
        <v>6044</v>
      </c>
      <c r="C1480" s="40" t="s">
        <v>177</v>
      </c>
      <c r="D1480" s="23" t="s">
        <v>82</v>
      </c>
      <c r="E1480" s="23" t="s">
        <v>6045</v>
      </c>
      <c r="F1480" s="23" t="s">
        <v>6046</v>
      </c>
      <c r="G1480" s="23" t="n">
        <v>36</v>
      </c>
      <c r="H1480" s="23" t="n">
        <v>4166</v>
      </c>
      <c r="I1480" s="41" t="s">
        <v>180</v>
      </c>
      <c r="K1480" s="23" t="n">
        <v>0</v>
      </c>
      <c r="L1480" s="23" t="n">
        <v>0</v>
      </c>
      <c r="M1480" s="23" t="n">
        <v>0</v>
      </c>
      <c r="N1480" s="23" t="n">
        <v>0</v>
      </c>
      <c r="O1480" s="23" t="n">
        <f aca="false">K1480+L1480</f>
        <v>0</v>
      </c>
      <c r="P1480" s="23" t="n">
        <f aca="false">K1480+L1480+M1480+N1480</f>
        <v>0</v>
      </c>
      <c r="Q1480" s="23" t="n">
        <v>135</v>
      </c>
      <c r="R1480" s="23" t="n">
        <v>1086</v>
      </c>
      <c r="S1480" s="23" t="n">
        <v>432</v>
      </c>
      <c r="T1480" s="23" t="n">
        <v>144</v>
      </c>
      <c r="U1480" s="42" t="n">
        <f aca="false">IF(I1480="delivery",O1480-SUM(Q1480+R1480),IF(I1480="PO",P1480-SUM(Q1480:R1480)))</f>
        <v>-1221</v>
      </c>
      <c r="V1480" s="43" t="n">
        <v>0.676</v>
      </c>
      <c r="W1480" s="43"/>
      <c r="X1480" s="43" t="n">
        <f aca="false">W1480-V1480</f>
        <v>-0.676</v>
      </c>
      <c r="Z1480" s="44"/>
      <c r="AA1480" s="44"/>
      <c r="AM1480" s="23" t="str">
        <f aca="false">D1480</f>
        <v>Arista</v>
      </c>
      <c r="AN1480" s="23" t="s">
        <v>1382</v>
      </c>
      <c r="AT1480" s="44"/>
      <c r="AU1480" s="44"/>
      <c r="BD1480" s="23" t="s">
        <v>182</v>
      </c>
      <c r="BE1480" s="1" t="s">
        <v>183</v>
      </c>
    </row>
    <row r="1481" customFormat="false" ht="15" hidden="false" customHeight="true" outlineLevel="0" collapsed="false">
      <c r="A1481" s="23" t="s">
        <v>6047</v>
      </c>
      <c r="B1481" s="23" t="s">
        <v>6048</v>
      </c>
      <c r="C1481" s="40" t="s">
        <v>177</v>
      </c>
      <c r="D1481" s="23" t="s">
        <v>82</v>
      </c>
      <c r="E1481" s="23" t="s">
        <v>6049</v>
      </c>
      <c r="F1481" s="23" t="s">
        <v>6050</v>
      </c>
      <c r="G1481" s="23" t="n">
        <v>41</v>
      </c>
      <c r="H1481" s="23" t="n">
        <v>90</v>
      </c>
      <c r="I1481" s="41" t="s">
        <v>180</v>
      </c>
      <c r="K1481" s="23" t="n">
        <v>0</v>
      </c>
      <c r="L1481" s="23" t="n">
        <v>342</v>
      </c>
      <c r="M1481" s="23" t="n">
        <v>0</v>
      </c>
      <c r="N1481" s="23" t="n">
        <v>0</v>
      </c>
      <c r="O1481" s="23" t="n">
        <f aca="false">K1481+L1481</f>
        <v>342</v>
      </c>
      <c r="P1481" s="23" t="n">
        <f aca="false">K1481+L1481+M1481+N1481</f>
        <v>342</v>
      </c>
      <c r="Q1481" s="23" t="n">
        <v>884</v>
      </c>
      <c r="R1481" s="23" t="n">
        <v>1316</v>
      </c>
      <c r="S1481" s="23" t="n">
        <v>668</v>
      </c>
      <c r="T1481" s="23" t="n">
        <v>272</v>
      </c>
      <c r="U1481" s="42" t="n">
        <f aca="false">IF(I1481="delivery",O1481-SUM(Q1481+R1481),IF(I1481="PO",P1481-SUM(Q1481:R1481)))</f>
        <v>-1858</v>
      </c>
      <c r="V1481" s="43" t="n">
        <v>143.8</v>
      </c>
      <c r="W1481" s="43"/>
      <c r="X1481" s="43" t="n">
        <f aca="false">W1481-V1481</f>
        <v>-143.8</v>
      </c>
      <c r="Y1481" s="23" t="n">
        <v>147</v>
      </c>
      <c r="Z1481" s="44"/>
      <c r="AA1481" s="44"/>
      <c r="AM1481" s="23" t="str">
        <f aca="false">D1481</f>
        <v>Arista</v>
      </c>
      <c r="AN1481" s="23" t="s">
        <v>1382</v>
      </c>
      <c r="AT1481" s="44"/>
      <c r="AU1481" s="44"/>
      <c r="BD1481" s="23" t="s">
        <v>182</v>
      </c>
      <c r="BE1481" s="1" t="s">
        <v>183</v>
      </c>
    </row>
    <row r="1482" customFormat="false" ht="15" hidden="false" customHeight="true" outlineLevel="0" collapsed="false">
      <c r="A1482" s="23" t="s">
        <v>6051</v>
      </c>
      <c r="B1482" s="23" t="s">
        <v>6052</v>
      </c>
      <c r="C1482" s="40" t="s">
        <v>177</v>
      </c>
      <c r="D1482" s="23" t="s">
        <v>82</v>
      </c>
      <c r="E1482" s="23" t="s">
        <v>6053</v>
      </c>
      <c r="F1482" s="23" t="s">
        <v>6054</v>
      </c>
      <c r="G1482" s="23" t="n">
        <v>41</v>
      </c>
      <c r="H1482" s="23" t="n">
        <v>1000</v>
      </c>
      <c r="I1482" s="41" t="s">
        <v>180</v>
      </c>
      <c r="K1482" s="23" t="n">
        <v>0</v>
      </c>
      <c r="L1482" s="23" t="n">
        <v>2355</v>
      </c>
      <c r="M1482" s="23" t="n">
        <v>0</v>
      </c>
      <c r="N1482" s="23" t="n">
        <v>0</v>
      </c>
      <c r="O1482" s="23" t="n">
        <f aca="false">K1482+L1482</f>
        <v>2355</v>
      </c>
      <c r="P1482" s="23" t="n">
        <f aca="false">K1482+L1482+M1482+N1482</f>
        <v>2355</v>
      </c>
      <c r="Q1482" s="23" t="n">
        <v>225</v>
      </c>
      <c r="R1482" s="23" t="n">
        <v>120</v>
      </c>
      <c r="S1482" s="23" t="n">
        <v>120</v>
      </c>
      <c r="T1482" s="23" t="n">
        <v>40</v>
      </c>
      <c r="U1482" s="42" t="n">
        <f aca="false">IF(I1482="delivery",O1482-SUM(Q1482+R1482),IF(I1482="PO",P1482-SUM(Q1482:R1482)))</f>
        <v>2010</v>
      </c>
      <c r="V1482" s="43" t="n">
        <v>0.994</v>
      </c>
      <c r="W1482" s="43"/>
      <c r="X1482" s="43" t="n">
        <f aca="false">W1482-V1482</f>
        <v>-0.994</v>
      </c>
      <c r="Y1482" s="23" t="n">
        <v>0.994</v>
      </c>
      <c r="Z1482" s="44"/>
      <c r="AA1482" s="44"/>
      <c r="AM1482" s="23" t="str">
        <f aca="false">D1482</f>
        <v>Arista</v>
      </c>
      <c r="AN1482" s="23" t="s">
        <v>1382</v>
      </c>
      <c r="AT1482" s="44"/>
      <c r="AU1482" s="44"/>
      <c r="BD1482" s="23" t="s">
        <v>182</v>
      </c>
      <c r="BE1482" s="1" t="s">
        <v>183</v>
      </c>
    </row>
    <row r="1483" customFormat="false" ht="15" hidden="false" customHeight="true" outlineLevel="0" collapsed="false">
      <c r="A1483" s="23" t="s">
        <v>6055</v>
      </c>
      <c r="B1483" s="23" t="s">
        <v>6056</v>
      </c>
      <c r="C1483" s="40" t="s">
        <v>177</v>
      </c>
      <c r="D1483" s="23" t="s">
        <v>82</v>
      </c>
      <c r="E1483" s="23" t="s">
        <v>6057</v>
      </c>
      <c r="F1483" s="23" t="s">
        <v>6058</v>
      </c>
      <c r="G1483" s="23" t="n">
        <v>51</v>
      </c>
      <c r="H1483" s="23" t="n">
        <v>30</v>
      </c>
      <c r="I1483" s="41" t="s">
        <v>180</v>
      </c>
      <c r="K1483" s="23" t="n">
        <v>0</v>
      </c>
      <c r="L1483" s="23" t="n">
        <v>0</v>
      </c>
      <c r="M1483" s="23" t="n">
        <v>0</v>
      </c>
      <c r="N1483" s="23" t="n">
        <v>0</v>
      </c>
      <c r="O1483" s="23" t="n">
        <f aca="false">K1483+L1483</f>
        <v>0</v>
      </c>
      <c r="P1483" s="23" t="n">
        <f aca="false">K1483+L1483+M1483+N1483</f>
        <v>0</v>
      </c>
      <c r="Q1483" s="23" t="n">
        <v>0</v>
      </c>
      <c r="R1483" s="23" t="n">
        <v>80</v>
      </c>
      <c r="S1483" s="23" t="n">
        <v>0</v>
      </c>
      <c r="T1483" s="23" t="n">
        <v>0</v>
      </c>
      <c r="U1483" s="42" t="n">
        <f aca="false">IF(I1483="delivery",O1483-SUM(Q1483+R1483),IF(I1483="PO",P1483-SUM(Q1483:R1483)))</f>
        <v>-80</v>
      </c>
      <c r="V1483" s="43" t="n">
        <v>818.783</v>
      </c>
      <c r="W1483" s="43"/>
      <c r="X1483" s="43" t="n">
        <f aca="false">W1483-V1483</f>
        <v>-818.783</v>
      </c>
      <c r="Z1483" s="44"/>
      <c r="AA1483" s="44"/>
      <c r="AM1483" s="23" t="str">
        <f aca="false">D1483</f>
        <v>Arista</v>
      </c>
      <c r="AN1483" s="23" t="s">
        <v>1382</v>
      </c>
      <c r="AT1483" s="44"/>
      <c r="AU1483" s="44"/>
      <c r="BD1483" s="23" t="s">
        <v>182</v>
      </c>
      <c r="BE1483" s="1" t="s">
        <v>183</v>
      </c>
    </row>
    <row r="1484" customFormat="false" ht="15" hidden="false" customHeight="true" outlineLevel="0" collapsed="false">
      <c r="A1484" s="23" t="s">
        <v>6059</v>
      </c>
      <c r="B1484" s="23" t="s">
        <v>6060</v>
      </c>
      <c r="C1484" s="40" t="s">
        <v>177</v>
      </c>
      <c r="D1484" s="23" t="s">
        <v>82</v>
      </c>
      <c r="E1484" s="23" t="s">
        <v>6061</v>
      </c>
      <c r="F1484" s="23" t="s">
        <v>6062</v>
      </c>
      <c r="G1484" s="23" t="n">
        <v>46</v>
      </c>
      <c r="H1484" s="23" t="n">
        <v>90</v>
      </c>
      <c r="I1484" s="41" t="s">
        <v>180</v>
      </c>
      <c r="K1484" s="23" t="n">
        <v>0</v>
      </c>
      <c r="L1484" s="23" t="n">
        <v>0</v>
      </c>
      <c r="M1484" s="23" t="n">
        <v>0</v>
      </c>
      <c r="N1484" s="23" t="n">
        <v>0</v>
      </c>
      <c r="O1484" s="23" t="n">
        <f aca="false">K1484+L1484</f>
        <v>0</v>
      </c>
      <c r="P1484" s="23" t="n">
        <f aca="false">K1484+L1484+M1484+N1484</f>
        <v>0</v>
      </c>
      <c r="Q1484" s="23" t="n">
        <v>162</v>
      </c>
      <c r="R1484" s="23" t="n">
        <v>15</v>
      </c>
      <c r="S1484" s="23" t="n">
        <v>15</v>
      </c>
      <c r="T1484" s="23" t="n">
        <v>5</v>
      </c>
      <c r="U1484" s="42" t="n">
        <f aca="false">IF(I1484="delivery",O1484-SUM(Q1484+R1484),IF(I1484="PO",P1484-SUM(Q1484:R1484)))</f>
        <v>-177</v>
      </c>
      <c r="V1484" s="43" t="n">
        <v>353.994</v>
      </c>
      <c r="W1484" s="43"/>
      <c r="X1484" s="43" t="n">
        <f aca="false">W1484-V1484</f>
        <v>-353.994</v>
      </c>
      <c r="Z1484" s="44"/>
      <c r="AA1484" s="44"/>
      <c r="AM1484" s="23" t="str">
        <f aca="false">D1484</f>
        <v>Arista</v>
      </c>
      <c r="AN1484" s="23" t="s">
        <v>1382</v>
      </c>
      <c r="AT1484" s="44"/>
      <c r="AU1484" s="44"/>
      <c r="BD1484" s="23" t="s">
        <v>719</v>
      </c>
      <c r="BE1484" s="1" t="s">
        <v>183</v>
      </c>
    </row>
    <row r="1485" customFormat="false" ht="15" hidden="false" customHeight="true" outlineLevel="0" collapsed="false">
      <c r="A1485" s="23" t="s">
        <v>6063</v>
      </c>
      <c r="B1485" s="23" t="s">
        <v>6064</v>
      </c>
      <c r="C1485" s="40" t="s">
        <v>177</v>
      </c>
      <c r="D1485" s="23" t="s">
        <v>82</v>
      </c>
      <c r="E1485" s="23" t="s">
        <v>6065</v>
      </c>
      <c r="F1485" s="23" t="s">
        <v>6066</v>
      </c>
      <c r="G1485" s="23" t="n">
        <v>76</v>
      </c>
      <c r="H1485" s="23" t="n">
        <v>1</v>
      </c>
      <c r="I1485" s="41" t="s">
        <v>180</v>
      </c>
      <c r="K1485" s="23" t="n">
        <v>0</v>
      </c>
      <c r="L1485" s="23" t="n">
        <v>0</v>
      </c>
      <c r="M1485" s="23" t="n">
        <v>0</v>
      </c>
      <c r="N1485" s="23" t="n">
        <v>0</v>
      </c>
      <c r="O1485" s="23" t="n">
        <f aca="false">K1485+L1485</f>
        <v>0</v>
      </c>
      <c r="P1485" s="23" t="n">
        <f aca="false">K1485+L1485+M1485+N1485</f>
        <v>0</v>
      </c>
      <c r="Q1485" s="23" t="n">
        <v>0</v>
      </c>
      <c r="R1485" s="23" t="n">
        <v>0</v>
      </c>
      <c r="S1485" s="23" t="n">
        <v>0</v>
      </c>
      <c r="T1485" s="23" t="n">
        <v>0</v>
      </c>
      <c r="U1485" s="42" t="n">
        <f aca="false">IF(I1485="delivery",O1485-SUM(Q1485+R1485),IF(I1485="PO",P1485-SUM(Q1485:R1485)))</f>
        <v>0</v>
      </c>
      <c r="V1485" s="45" t="n">
        <v>90.94</v>
      </c>
      <c r="W1485" s="45"/>
      <c r="X1485" s="43" t="n">
        <f aca="false">W1485-V1485</f>
        <v>-90.94</v>
      </c>
      <c r="Z1485" s="44"/>
      <c r="AA1485" s="44"/>
      <c r="AM1485" s="23" t="str">
        <f aca="false">D1485</f>
        <v>Arista</v>
      </c>
      <c r="AN1485" s="23" t="s">
        <v>1382</v>
      </c>
      <c r="AT1485" s="44"/>
      <c r="AU1485" s="44"/>
      <c r="BD1485" s="23" t="s">
        <v>1113</v>
      </c>
      <c r="BE1485" s="1" t="s">
        <v>183</v>
      </c>
    </row>
    <row r="1486" customFormat="false" ht="15" hidden="false" customHeight="true" outlineLevel="0" collapsed="false">
      <c r="A1486" s="23" t="s">
        <v>6067</v>
      </c>
      <c r="B1486" s="23" t="s">
        <v>6068</v>
      </c>
      <c r="C1486" s="40" t="s">
        <v>177</v>
      </c>
      <c r="D1486" s="23" t="s">
        <v>82</v>
      </c>
      <c r="E1486" s="23" t="s">
        <v>6069</v>
      </c>
      <c r="F1486" s="23" t="s">
        <v>6070</v>
      </c>
      <c r="G1486" s="23" t="n">
        <v>46</v>
      </c>
      <c r="H1486" s="23" t="n">
        <v>200</v>
      </c>
      <c r="I1486" s="41" t="s">
        <v>180</v>
      </c>
      <c r="K1486" s="23" t="n">
        <v>0</v>
      </c>
      <c r="L1486" s="23" t="n">
        <v>0</v>
      </c>
      <c r="M1486" s="23" t="n">
        <v>0</v>
      </c>
      <c r="N1486" s="23" t="n">
        <v>0</v>
      </c>
      <c r="O1486" s="23" t="n">
        <f aca="false">K1486+L1486</f>
        <v>0</v>
      </c>
      <c r="P1486" s="23" t="n">
        <f aca="false">K1486+L1486+M1486+N1486</f>
        <v>0</v>
      </c>
      <c r="Q1486" s="23" t="n">
        <v>0</v>
      </c>
      <c r="R1486" s="23" t="n">
        <v>2005</v>
      </c>
      <c r="S1486" s="23" t="n">
        <v>1347</v>
      </c>
      <c r="T1486" s="23" t="n">
        <v>500</v>
      </c>
      <c r="U1486" s="42" t="n">
        <f aca="false">IF(I1486="delivery",O1486-SUM(Q1486+R1486),IF(I1486="PO",P1486-SUM(Q1486:R1486)))</f>
        <v>-2005</v>
      </c>
      <c r="V1486" s="43" t="n">
        <v>90.565</v>
      </c>
      <c r="W1486" s="43"/>
      <c r="X1486" s="43" t="n">
        <f aca="false">W1486-V1486</f>
        <v>-90.565</v>
      </c>
      <c r="Z1486" s="44"/>
      <c r="AA1486" s="44"/>
      <c r="AM1486" s="23" t="str">
        <f aca="false">D1486</f>
        <v>Arista</v>
      </c>
      <c r="AN1486" s="23" t="s">
        <v>1382</v>
      </c>
      <c r="AT1486" s="44"/>
      <c r="AU1486" s="44"/>
      <c r="BD1486" s="23" t="s">
        <v>719</v>
      </c>
      <c r="BE1486" s="1" t="s">
        <v>183</v>
      </c>
    </row>
    <row r="1487" customFormat="false" ht="15" hidden="false" customHeight="true" outlineLevel="0" collapsed="false">
      <c r="A1487" s="23" t="s">
        <v>6071</v>
      </c>
      <c r="B1487" s="23" t="s">
        <v>6068</v>
      </c>
      <c r="C1487" s="40" t="s">
        <v>177</v>
      </c>
      <c r="D1487" s="23" t="s">
        <v>82</v>
      </c>
      <c r="E1487" s="23" t="s">
        <v>6069</v>
      </c>
      <c r="F1487" s="23" t="s">
        <v>6072</v>
      </c>
      <c r="G1487" s="23" t="n">
        <v>41</v>
      </c>
      <c r="H1487" s="23" t="n">
        <v>200</v>
      </c>
      <c r="I1487" s="41" t="s">
        <v>180</v>
      </c>
      <c r="K1487" s="23" t="n">
        <v>0</v>
      </c>
      <c r="L1487" s="23" t="n">
        <v>120</v>
      </c>
      <c r="M1487" s="23" t="n">
        <v>0</v>
      </c>
      <c r="N1487" s="23" t="n">
        <v>0</v>
      </c>
      <c r="O1487" s="23" t="n">
        <f aca="false">K1487+L1487</f>
        <v>120</v>
      </c>
      <c r="P1487" s="23" t="n">
        <f aca="false">K1487+L1487+M1487+N1487</f>
        <v>120</v>
      </c>
      <c r="Q1487" s="23" t="n">
        <v>0</v>
      </c>
      <c r="R1487" s="23" t="n">
        <v>0</v>
      </c>
      <c r="S1487" s="23" t="n">
        <v>0</v>
      </c>
      <c r="T1487" s="23" t="n">
        <v>0</v>
      </c>
      <c r="U1487" s="42" t="n">
        <f aca="false">IF(I1487="delivery",O1487-SUM(Q1487+R1487),IF(I1487="PO",P1487-SUM(Q1487:R1487)))</f>
        <v>120</v>
      </c>
      <c r="V1487" s="43" t="n">
        <v>90.565</v>
      </c>
      <c r="W1487" s="43"/>
      <c r="X1487" s="43" t="n">
        <f aca="false">W1487-V1487</f>
        <v>-90.565</v>
      </c>
      <c r="Z1487" s="44"/>
      <c r="AA1487" s="44"/>
      <c r="AM1487" s="23" t="str">
        <f aca="false">D1487</f>
        <v>Arista</v>
      </c>
      <c r="AN1487" s="23" t="s">
        <v>1382</v>
      </c>
      <c r="AT1487" s="44"/>
      <c r="AU1487" s="44"/>
      <c r="BD1487" s="23" t="s">
        <v>182</v>
      </c>
      <c r="BE1487" s="1" t="s">
        <v>183</v>
      </c>
    </row>
    <row r="1488" customFormat="false" ht="15" hidden="false" customHeight="true" outlineLevel="0" collapsed="false">
      <c r="A1488" s="23" t="s">
        <v>6073</v>
      </c>
      <c r="B1488" s="23" t="s">
        <v>6074</v>
      </c>
      <c r="C1488" s="40" t="s">
        <v>177</v>
      </c>
      <c r="D1488" s="23" t="s">
        <v>82</v>
      </c>
      <c r="E1488" s="23" t="s">
        <v>6075</v>
      </c>
      <c r="F1488" s="23" t="s">
        <v>6076</v>
      </c>
      <c r="G1488" s="23" t="n">
        <v>71</v>
      </c>
      <c r="H1488" s="23" t="n">
        <v>1</v>
      </c>
      <c r="I1488" s="41" t="s">
        <v>180</v>
      </c>
      <c r="K1488" s="23" t="n">
        <v>0</v>
      </c>
      <c r="L1488" s="23" t="n">
        <v>0</v>
      </c>
      <c r="M1488" s="23" t="n">
        <v>0</v>
      </c>
      <c r="N1488" s="23" t="n">
        <v>0</v>
      </c>
      <c r="O1488" s="23" t="n">
        <f aca="false">K1488+L1488</f>
        <v>0</v>
      </c>
      <c r="P1488" s="23" t="n">
        <f aca="false">K1488+L1488+M1488+N1488</f>
        <v>0</v>
      </c>
      <c r="Q1488" s="23" t="n">
        <v>0</v>
      </c>
      <c r="R1488" s="23" t="n">
        <v>0</v>
      </c>
      <c r="S1488" s="23" t="n">
        <v>0</v>
      </c>
      <c r="T1488" s="23" t="n">
        <v>0</v>
      </c>
      <c r="U1488" s="42" t="n">
        <f aca="false">IF(I1488="delivery",O1488-SUM(Q1488+R1488),IF(I1488="PO",P1488-SUM(Q1488:R1488)))</f>
        <v>0</v>
      </c>
      <c r="V1488" s="45" t="n">
        <v>0.9</v>
      </c>
      <c r="W1488" s="45"/>
      <c r="X1488" s="43" t="n">
        <f aca="false">W1488-V1488</f>
        <v>-0.9</v>
      </c>
      <c r="Z1488" s="44"/>
      <c r="AA1488" s="44"/>
      <c r="AM1488" s="23" t="str">
        <f aca="false">D1488</f>
        <v>Arista</v>
      </c>
      <c r="AN1488" s="23" t="s">
        <v>1382</v>
      </c>
      <c r="AT1488" s="44"/>
      <c r="AU1488" s="44"/>
      <c r="BD1488" s="23" t="s">
        <v>719</v>
      </c>
      <c r="BE1488" s="1" t="s">
        <v>183</v>
      </c>
    </row>
    <row r="1489" customFormat="false" ht="15" hidden="false" customHeight="true" outlineLevel="0" collapsed="false">
      <c r="A1489" s="23" t="s">
        <v>6077</v>
      </c>
      <c r="B1489" s="23" t="s">
        <v>6078</v>
      </c>
      <c r="C1489" s="40" t="s">
        <v>177</v>
      </c>
      <c r="D1489" s="23" t="s">
        <v>82</v>
      </c>
      <c r="E1489" s="23" t="s">
        <v>6079</v>
      </c>
      <c r="F1489" s="23" t="s">
        <v>6080</v>
      </c>
      <c r="G1489" s="23" t="n">
        <v>36</v>
      </c>
      <c r="H1489" s="23" t="n">
        <v>800</v>
      </c>
      <c r="I1489" s="41" t="s">
        <v>180</v>
      </c>
      <c r="K1489" s="23" t="n">
        <v>0</v>
      </c>
      <c r="L1489" s="23" t="n">
        <v>0</v>
      </c>
      <c r="M1489" s="23" t="n">
        <v>0</v>
      </c>
      <c r="N1489" s="23" t="n">
        <v>0</v>
      </c>
      <c r="O1489" s="23" t="n">
        <f aca="false">K1489+L1489</f>
        <v>0</v>
      </c>
      <c r="P1489" s="23" t="n">
        <f aca="false">K1489+L1489+M1489+N1489</f>
        <v>0</v>
      </c>
      <c r="Q1489" s="23" t="n">
        <v>0</v>
      </c>
      <c r="R1489" s="23" t="n">
        <v>3912</v>
      </c>
      <c r="S1489" s="23" t="n">
        <v>2694</v>
      </c>
      <c r="T1489" s="23" t="n">
        <v>1098</v>
      </c>
      <c r="U1489" s="42" t="n">
        <f aca="false">IF(I1489="delivery",O1489-SUM(Q1489+R1489),IF(I1489="PO",P1489-SUM(Q1489:R1489)))</f>
        <v>-3912</v>
      </c>
      <c r="V1489" s="43" t="n">
        <v>4.875</v>
      </c>
      <c r="W1489" s="43"/>
      <c r="X1489" s="43" t="n">
        <f aca="false">W1489-V1489</f>
        <v>-4.875</v>
      </c>
      <c r="Z1489" s="44"/>
      <c r="AA1489" s="44"/>
      <c r="AM1489" s="23" t="str">
        <f aca="false">D1489</f>
        <v>Arista</v>
      </c>
      <c r="AN1489" s="23" t="s">
        <v>1382</v>
      </c>
      <c r="AT1489" s="44"/>
      <c r="AU1489" s="44"/>
      <c r="BD1489" s="23" t="s">
        <v>719</v>
      </c>
      <c r="BE1489" s="1" t="s">
        <v>183</v>
      </c>
    </row>
    <row r="1490" customFormat="false" ht="15" hidden="false" customHeight="true" outlineLevel="0" collapsed="false">
      <c r="A1490" s="23" t="s">
        <v>6081</v>
      </c>
      <c r="B1490" s="23" t="s">
        <v>6082</v>
      </c>
      <c r="C1490" s="40" t="s">
        <v>177</v>
      </c>
      <c r="D1490" s="23" t="s">
        <v>82</v>
      </c>
      <c r="E1490" s="23" t="s">
        <v>6083</v>
      </c>
      <c r="F1490" s="23" t="s">
        <v>6084</v>
      </c>
      <c r="G1490" s="23" t="n">
        <v>41</v>
      </c>
      <c r="H1490" s="23" t="n">
        <v>2500</v>
      </c>
      <c r="I1490" s="41" t="s">
        <v>180</v>
      </c>
      <c r="K1490" s="23" t="n">
        <v>0</v>
      </c>
      <c r="L1490" s="23" t="n">
        <v>2194</v>
      </c>
      <c r="M1490" s="23" t="n">
        <v>0</v>
      </c>
      <c r="N1490" s="23" t="n">
        <v>0</v>
      </c>
      <c r="O1490" s="23" t="n">
        <f aca="false">K1490+L1490</f>
        <v>2194</v>
      </c>
      <c r="P1490" s="23" t="n">
        <f aca="false">K1490+L1490+M1490+N1490</f>
        <v>2194</v>
      </c>
      <c r="Q1490" s="23" t="n">
        <v>884</v>
      </c>
      <c r="R1490" s="23" t="n">
        <v>2057</v>
      </c>
      <c r="S1490" s="23" t="n">
        <v>883</v>
      </c>
      <c r="T1490" s="23" t="n">
        <v>321</v>
      </c>
      <c r="U1490" s="42" t="n">
        <f aca="false">IF(I1490="delivery",O1490-SUM(Q1490+R1490),IF(I1490="PO",P1490-SUM(Q1490:R1490)))</f>
        <v>-747</v>
      </c>
      <c r="V1490" s="43" t="n">
        <v>1.06</v>
      </c>
      <c r="W1490" s="43"/>
      <c r="X1490" s="43" t="n">
        <f aca="false">W1490-V1490</f>
        <v>-1.06</v>
      </c>
      <c r="Z1490" s="44"/>
      <c r="AA1490" s="44"/>
      <c r="AM1490" s="23" t="str">
        <f aca="false">D1490</f>
        <v>Arista</v>
      </c>
      <c r="AN1490" s="23" t="s">
        <v>1382</v>
      </c>
      <c r="AT1490" s="44"/>
      <c r="AU1490" s="44"/>
      <c r="BD1490" s="23" t="s">
        <v>182</v>
      </c>
      <c r="BE1490" s="1" t="s">
        <v>183</v>
      </c>
    </row>
    <row r="1491" customFormat="false" ht="15" hidden="false" customHeight="true" outlineLevel="0" collapsed="false">
      <c r="A1491" s="23" t="s">
        <v>6085</v>
      </c>
      <c r="B1491" s="23" t="s">
        <v>6086</v>
      </c>
      <c r="C1491" s="40" t="s">
        <v>1465</v>
      </c>
      <c r="D1491" s="23" t="s">
        <v>82</v>
      </c>
      <c r="E1491" s="23" t="s">
        <v>6087</v>
      </c>
      <c r="F1491" s="23" t="s">
        <v>6088</v>
      </c>
      <c r="G1491" s="23" t="n">
        <v>46</v>
      </c>
      <c r="H1491" s="23" t="n">
        <v>1</v>
      </c>
      <c r="I1491" s="41" t="s">
        <v>180</v>
      </c>
      <c r="K1491" s="23" t="n">
        <v>0</v>
      </c>
      <c r="L1491" s="23" t="n">
        <v>0</v>
      </c>
      <c r="M1491" s="23" t="n">
        <v>0</v>
      </c>
      <c r="N1491" s="23" t="n">
        <v>0</v>
      </c>
      <c r="O1491" s="23" t="n">
        <f aca="false">K1491+L1491</f>
        <v>0</v>
      </c>
      <c r="P1491" s="23" t="n">
        <f aca="false">K1491+L1491+M1491+N1491</f>
        <v>0</v>
      </c>
      <c r="Q1491" s="23" t="n">
        <v>10</v>
      </c>
      <c r="R1491" s="23" t="n">
        <v>62</v>
      </c>
      <c r="S1491" s="23" t="n">
        <v>28</v>
      </c>
      <c r="T1491" s="23" t="n">
        <v>22</v>
      </c>
      <c r="U1491" s="42" t="n">
        <f aca="false">IF(I1491="delivery",O1491-SUM(Q1491+R1491),IF(I1491="PO",P1491-SUM(Q1491:R1491)))</f>
        <v>-72</v>
      </c>
      <c r="V1491" s="43" t="n">
        <v>0.0001</v>
      </c>
      <c r="W1491" s="43"/>
      <c r="X1491" s="43" t="n">
        <f aca="false">W1491-V1491</f>
        <v>-0.0001</v>
      </c>
      <c r="Z1491" s="44"/>
      <c r="AA1491" s="44"/>
      <c r="AM1491" s="23" t="str">
        <f aca="false">D1491</f>
        <v>Arista</v>
      </c>
      <c r="AN1491" s="23" t="s">
        <v>1382</v>
      </c>
      <c r="AT1491" s="44"/>
      <c r="AU1491" s="44"/>
      <c r="BD1491" s="23" t="s">
        <v>1468</v>
      </c>
      <c r="BE1491" s="1" t="s">
        <v>183</v>
      </c>
    </row>
    <row r="1492" customFormat="false" ht="15" hidden="false" customHeight="true" outlineLevel="0" collapsed="false">
      <c r="A1492" s="23" t="s">
        <v>6089</v>
      </c>
      <c r="B1492" s="23" t="s">
        <v>6090</v>
      </c>
      <c r="C1492" s="40" t="s">
        <v>177</v>
      </c>
      <c r="D1492" s="23" t="s">
        <v>82</v>
      </c>
      <c r="E1492" s="23" t="s">
        <v>6091</v>
      </c>
      <c r="F1492" s="23" t="s">
        <v>6092</v>
      </c>
      <c r="G1492" s="23" t="n">
        <v>55</v>
      </c>
      <c r="H1492" s="23" t="n">
        <v>1</v>
      </c>
      <c r="I1492" s="41" t="s">
        <v>180</v>
      </c>
      <c r="K1492" s="23" t="n">
        <v>0</v>
      </c>
      <c r="L1492" s="23" t="n">
        <v>0</v>
      </c>
      <c r="M1492" s="23" t="n">
        <v>0</v>
      </c>
      <c r="N1492" s="23" t="n">
        <v>0</v>
      </c>
      <c r="O1492" s="23" t="n">
        <f aca="false">K1492+L1492</f>
        <v>0</v>
      </c>
      <c r="P1492" s="23" t="n">
        <f aca="false">K1492+L1492+M1492+N1492</f>
        <v>0</v>
      </c>
      <c r="Q1492" s="23" t="n">
        <v>0</v>
      </c>
      <c r="R1492" s="23" t="n">
        <v>0</v>
      </c>
      <c r="S1492" s="23" t="n">
        <v>0</v>
      </c>
      <c r="T1492" s="23" t="n">
        <v>0</v>
      </c>
      <c r="U1492" s="42" t="n">
        <f aca="false">IF(I1492="delivery",O1492-SUM(Q1492+R1492),IF(I1492="PO",P1492-SUM(Q1492:R1492)))</f>
        <v>0</v>
      </c>
      <c r="V1492" s="43" t="n">
        <v>1E-005</v>
      </c>
      <c r="W1492" s="43"/>
      <c r="X1492" s="43" t="n">
        <f aca="false">W1492-V1492</f>
        <v>-1E-005</v>
      </c>
      <c r="Z1492" s="44"/>
      <c r="AA1492" s="44"/>
      <c r="AM1492" s="23" t="str">
        <f aca="false">D1492</f>
        <v>Arista</v>
      </c>
      <c r="AN1492" s="23" t="s">
        <v>1382</v>
      </c>
      <c r="AT1492" s="44"/>
      <c r="AU1492" s="44"/>
      <c r="BD1492" s="23" t="s">
        <v>714</v>
      </c>
      <c r="BE1492" s="1" t="s">
        <v>183</v>
      </c>
    </row>
    <row r="1493" customFormat="false" ht="15" hidden="false" customHeight="true" outlineLevel="0" collapsed="false">
      <c r="A1493" s="23" t="s">
        <v>6093</v>
      </c>
      <c r="B1493" s="23" t="s">
        <v>6094</v>
      </c>
      <c r="C1493" s="40" t="s">
        <v>177</v>
      </c>
      <c r="D1493" s="23" t="s">
        <v>82</v>
      </c>
      <c r="E1493" s="23" t="s">
        <v>6095</v>
      </c>
      <c r="F1493" s="23" t="s">
        <v>6096</v>
      </c>
      <c r="G1493" s="23" t="n">
        <v>46</v>
      </c>
      <c r="H1493" s="23" t="n">
        <v>150</v>
      </c>
      <c r="I1493" s="41" t="s">
        <v>180</v>
      </c>
      <c r="K1493" s="23" t="n">
        <v>0</v>
      </c>
      <c r="L1493" s="23" t="n">
        <v>0</v>
      </c>
      <c r="M1493" s="23" t="n">
        <v>90</v>
      </c>
      <c r="N1493" s="23" t="n">
        <v>0</v>
      </c>
      <c r="O1493" s="23" t="n">
        <f aca="false">K1493+L1493</f>
        <v>0</v>
      </c>
      <c r="P1493" s="23" t="n">
        <f aca="false">K1493+L1493+M1493+N1493</f>
        <v>90</v>
      </c>
      <c r="Q1493" s="23" t="n">
        <v>0</v>
      </c>
      <c r="R1493" s="23" t="n">
        <v>1907</v>
      </c>
      <c r="S1493" s="23" t="n">
        <v>1347</v>
      </c>
      <c r="T1493" s="23" t="n">
        <v>598</v>
      </c>
      <c r="U1493" s="42" t="n">
        <f aca="false">IF(I1493="delivery",O1493-SUM(Q1493+R1493),IF(I1493="PO",P1493-SUM(Q1493:R1493)))</f>
        <v>-1907</v>
      </c>
      <c r="V1493" s="43" t="n">
        <v>82.697</v>
      </c>
      <c r="W1493" s="43"/>
      <c r="X1493" s="43" t="n">
        <f aca="false">W1493-V1493</f>
        <v>-82.697</v>
      </c>
      <c r="Z1493" s="44"/>
      <c r="AA1493" s="44"/>
      <c r="AM1493" s="23" t="str">
        <f aca="false">D1493</f>
        <v>Arista</v>
      </c>
      <c r="AN1493" s="23" t="s">
        <v>1382</v>
      </c>
      <c r="AT1493" s="44"/>
      <c r="AU1493" s="44"/>
      <c r="BD1493" s="23" t="s">
        <v>709</v>
      </c>
      <c r="BE1493" s="1" t="s">
        <v>183</v>
      </c>
    </row>
    <row r="1494" customFormat="false" ht="15" hidden="false" customHeight="true" outlineLevel="0" collapsed="false">
      <c r="A1494" s="23" t="s">
        <v>6097</v>
      </c>
      <c r="B1494" s="23" t="s">
        <v>6098</v>
      </c>
      <c r="C1494" s="40" t="s">
        <v>1465</v>
      </c>
      <c r="D1494" s="23" t="s">
        <v>82</v>
      </c>
      <c r="E1494" s="23" t="s">
        <v>6099</v>
      </c>
      <c r="F1494" s="23" t="s">
        <v>6100</v>
      </c>
      <c r="G1494" s="23" t="n">
        <v>55</v>
      </c>
      <c r="H1494" s="23" t="n">
        <v>1</v>
      </c>
      <c r="I1494" s="41" t="s">
        <v>180</v>
      </c>
      <c r="K1494" s="23" t="n">
        <v>0</v>
      </c>
      <c r="L1494" s="23" t="n">
        <v>0</v>
      </c>
      <c r="M1494" s="23" t="n">
        <v>0</v>
      </c>
      <c r="N1494" s="23" t="n">
        <v>0</v>
      </c>
      <c r="O1494" s="23" t="n">
        <f aca="false">K1494+L1494</f>
        <v>0</v>
      </c>
      <c r="P1494" s="23" t="n">
        <f aca="false">K1494+L1494+M1494+N1494</f>
        <v>0</v>
      </c>
      <c r="Q1494" s="23" t="n">
        <v>0</v>
      </c>
      <c r="R1494" s="23" t="n">
        <v>0</v>
      </c>
      <c r="S1494" s="23" t="n">
        <v>0</v>
      </c>
      <c r="T1494" s="23" t="n">
        <v>0</v>
      </c>
      <c r="U1494" s="42" t="n">
        <f aca="false">IF(I1494="delivery",O1494-SUM(Q1494+R1494),IF(I1494="PO",P1494-SUM(Q1494:R1494)))</f>
        <v>0</v>
      </c>
      <c r="V1494" s="43" t="n">
        <v>0.0001</v>
      </c>
      <c r="W1494" s="43"/>
      <c r="X1494" s="43" t="n">
        <f aca="false">W1494-V1494</f>
        <v>-0.0001</v>
      </c>
      <c r="Z1494" s="44"/>
      <c r="AA1494" s="44"/>
      <c r="AM1494" s="23" t="str">
        <f aca="false">D1494</f>
        <v>Arista</v>
      </c>
      <c r="AN1494" s="23" t="s">
        <v>1382</v>
      </c>
      <c r="AT1494" s="44"/>
      <c r="AU1494" s="44"/>
      <c r="BD1494" s="23" t="s">
        <v>1468</v>
      </c>
      <c r="BE1494" s="1" t="s">
        <v>183</v>
      </c>
    </row>
    <row r="1495" customFormat="false" ht="15" hidden="false" customHeight="true" outlineLevel="0" collapsed="false">
      <c r="A1495" s="23" t="s">
        <v>6101</v>
      </c>
      <c r="B1495" s="23" t="s">
        <v>6102</v>
      </c>
      <c r="C1495" s="40" t="s">
        <v>177</v>
      </c>
      <c r="D1495" s="23" t="s">
        <v>82</v>
      </c>
      <c r="E1495" s="23" t="s">
        <v>6103</v>
      </c>
      <c r="F1495" s="23" t="s">
        <v>6104</v>
      </c>
      <c r="G1495" s="23" t="n">
        <v>51</v>
      </c>
      <c r="H1495" s="23" t="n">
        <v>30</v>
      </c>
      <c r="I1495" s="41" t="s">
        <v>180</v>
      </c>
      <c r="K1495" s="23" t="n">
        <v>0</v>
      </c>
      <c r="L1495" s="23" t="n">
        <v>0</v>
      </c>
      <c r="M1495" s="23" t="n">
        <v>0</v>
      </c>
      <c r="N1495" s="23" t="n">
        <v>0</v>
      </c>
      <c r="O1495" s="23" t="n">
        <f aca="false">K1495+L1495</f>
        <v>0</v>
      </c>
      <c r="P1495" s="23" t="n">
        <f aca="false">K1495+L1495+M1495+N1495</f>
        <v>0</v>
      </c>
      <c r="Q1495" s="23" t="n">
        <v>0</v>
      </c>
      <c r="R1495" s="23" t="n">
        <v>816</v>
      </c>
      <c r="S1495" s="23" t="n">
        <v>666</v>
      </c>
      <c r="T1495" s="23" t="n">
        <v>283</v>
      </c>
      <c r="U1495" s="42" t="n">
        <f aca="false">IF(I1495="delivery",O1495-SUM(Q1495+R1495),IF(I1495="PO",P1495-SUM(Q1495:R1495)))</f>
        <v>-816</v>
      </c>
      <c r="V1495" s="43" t="n">
        <v>727</v>
      </c>
      <c r="W1495" s="43"/>
      <c r="X1495" s="43" t="n">
        <f aca="false">W1495-V1495</f>
        <v>-727</v>
      </c>
      <c r="Z1495" s="44"/>
      <c r="AA1495" s="44"/>
      <c r="AM1495" s="23" t="str">
        <f aca="false">D1495</f>
        <v>Arista</v>
      </c>
      <c r="AN1495" s="23" t="s">
        <v>1382</v>
      </c>
      <c r="AT1495" s="44"/>
      <c r="AU1495" s="44"/>
      <c r="BD1495" s="23" t="s">
        <v>182</v>
      </c>
      <c r="BE1495" s="1" t="s">
        <v>183</v>
      </c>
    </row>
    <row r="1496" customFormat="false" ht="15" hidden="false" customHeight="true" outlineLevel="0" collapsed="false">
      <c r="A1496" s="23" t="s">
        <v>6105</v>
      </c>
      <c r="B1496" s="23" t="s">
        <v>6106</v>
      </c>
      <c r="C1496" s="40" t="s">
        <v>177</v>
      </c>
      <c r="D1496" s="23" t="s">
        <v>82</v>
      </c>
      <c r="E1496" s="23" t="s">
        <v>6107</v>
      </c>
      <c r="F1496" s="23" t="s">
        <v>6108</v>
      </c>
      <c r="G1496" s="23" t="n">
        <v>55</v>
      </c>
      <c r="H1496" s="23" t="n">
        <v>1</v>
      </c>
      <c r="I1496" s="41" t="s">
        <v>180</v>
      </c>
      <c r="K1496" s="23" t="n">
        <v>0</v>
      </c>
      <c r="L1496" s="23" t="n">
        <v>0</v>
      </c>
      <c r="M1496" s="23" t="n">
        <v>0</v>
      </c>
      <c r="N1496" s="23" t="n">
        <v>0</v>
      </c>
      <c r="O1496" s="23" t="n">
        <f aca="false">K1496+L1496</f>
        <v>0</v>
      </c>
      <c r="P1496" s="23" t="n">
        <f aca="false">K1496+L1496+M1496+N1496</f>
        <v>0</v>
      </c>
      <c r="Q1496" s="23" t="n">
        <v>0</v>
      </c>
      <c r="R1496" s="23" t="n">
        <v>0</v>
      </c>
      <c r="S1496" s="23" t="n">
        <v>0</v>
      </c>
      <c r="T1496" s="23" t="n">
        <v>130</v>
      </c>
      <c r="U1496" s="42" t="n">
        <f aca="false">IF(I1496="delivery",O1496-SUM(Q1496+R1496),IF(I1496="PO",P1496-SUM(Q1496:R1496)))</f>
        <v>0</v>
      </c>
      <c r="V1496" s="45" t="n">
        <v>675</v>
      </c>
      <c r="W1496" s="45"/>
      <c r="X1496" s="43" t="n">
        <f aca="false">W1496-V1496</f>
        <v>-675</v>
      </c>
      <c r="Z1496" s="44"/>
      <c r="AA1496" s="44"/>
      <c r="AM1496" s="23" t="str">
        <f aca="false">D1496</f>
        <v>Arista</v>
      </c>
      <c r="AN1496" s="23" t="s">
        <v>1382</v>
      </c>
      <c r="AT1496" s="44"/>
      <c r="AU1496" s="44"/>
      <c r="BD1496" s="23" t="s">
        <v>719</v>
      </c>
      <c r="BE1496" s="1" t="s">
        <v>183</v>
      </c>
    </row>
    <row r="1497" customFormat="false" ht="15" hidden="false" customHeight="true" outlineLevel="0" collapsed="false">
      <c r="A1497" s="23" t="s">
        <v>6109</v>
      </c>
      <c r="B1497" s="23" t="s">
        <v>6110</v>
      </c>
      <c r="C1497" s="40" t="s">
        <v>177</v>
      </c>
      <c r="D1497" s="23" t="s">
        <v>82</v>
      </c>
      <c r="E1497" s="23" t="s">
        <v>6111</v>
      </c>
      <c r="F1497" s="23" t="s">
        <v>6112</v>
      </c>
      <c r="G1497" s="23" t="n">
        <v>76</v>
      </c>
      <c r="H1497" s="23" t="n">
        <v>1</v>
      </c>
      <c r="I1497" s="41" t="s">
        <v>180</v>
      </c>
      <c r="K1497" s="23" t="n">
        <v>0</v>
      </c>
      <c r="L1497" s="23" t="n">
        <v>0</v>
      </c>
      <c r="M1497" s="23" t="n">
        <v>0</v>
      </c>
      <c r="N1497" s="23" t="n">
        <v>0</v>
      </c>
      <c r="O1497" s="23" t="n">
        <f aca="false">K1497+L1497</f>
        <v>0</v>
      </c>
      <c r="P1497" s="23" t="n">
        <f aca="false">K1497+L1497+M1497+N1497</f>
        <v>0</v>
      </c>
      <c r="Q1497" s="23" t="n">
        <v>0</v>
      </c>
      <c r="R1497" s="23" t="n">
        <v>30</v>
      </c>
      <c r="S1497" s="23" t="n">
        <v>15</v>
      </c>
      <c r="T1497" s="23" t="n">
        <v>64</v>
      </c>
      <c r="U1497" s="42" t="n">
        <f aca="false">IF(I1497="delivery",O1497-SUM(Q1497+R1497),IF(I1497="PO",P1497-SUM(Q1497:R1497)))</f>
        <v>-30</v>
      </c>
      <c r="V1497" s="45" t="n">
        <v>25.98</v>
      </c>
      <c r="W1497" s="45"/>
      <c r="X1497" s="43" t="n">
        <f aca="false">W1497-V1497</f>
        <v>-25.98</v>
      </c>
      <c r="Z1497" s="44"/>
      <c r="AA1497" s="44"/>
      <c r="AM1497" s="23" t="str">
        <f aca="false">D1497</f>
        <v>Arista</v>
      </c>
      <c r="AN1497" s="23" t="s">
        <v>1382</v>
      </c>
      <c r="AT1497" s="44"/>
      <c r="AU1497" s="44"/>
      <c r="BD1497" s="23" t="s">
        <v>719</v>
      </c>
      <c r="BE1497" s="1" t="s">
        <v>183</v>
      </c>
    </row>
    <row r="1498" customFormat="false" ht="15" hidden="false" customHeight="true" outlineLevel="0" collapsed="false">
      <c r="A1498" s="23" t="s">
        <v>6113</v>
      </c>
      <c r="B1498" s="23" t="s">
        <v>6114</v>
      </c>
      <c r="C1498" s="40" t="s">
        <v>177</v>
      </c>
      <c r="D1498" s="23" t="s">
        <v>82</v>
      </c>
      <c r="E1498" s="23" t="s">
        <v>6115</v>
      </c>
      <c r="F1498" s="23" t="s">
        <v>6116</v>
      </c>
      <c r="G1498" s="23" t="n">
        <v>55</v>
      </c>
      <c r="H1498" s="23" t="n">
        <v>1</v>
      </c>
      <c r="I1498" s="41" t="s">
        <v>180</v>
      </c>
      <c r="K1498" s="23" t="n">
        <v>0</v>
      </c>
      <c r="L1498" s="23" t="n">
        <v>0</v>
      </c>
      <c r="M1498" s="23" t="n">
        <v>0</v>
      </c>
      <c r="N1498" s="23" t="n">
        <v>0</v>
      </c>
      <c r="O1498" s="23" t="n">
        <f aca="false">K1498+L1498</f>
        <v>0</v>
      </c>
      <c r="P1498" s="23" t="n">
        <f aca="false">K1498+L1498+M1498+N1498</f>
        <v>0</v>
      </c>
      <c r="Q1498" s="23" t="n">
        <v>0</v>
      </c>
      <c r="R1498" s="23" t="n">
        <v>74</v>
      </c>
      <c r="S1498" s="23" t="n">
        <v>124</v>
      </c>
      <c r="T1498" s="23" t="n">
        <v>0</v>
      </c>
      <c r="U1498" s="42" t="n">
        <f aca="false">IF(I1498="delivery",O1498-SUM(Q1498+R1498),IF(I1498="PO",P1498-SUM(Q1498:R1498)))</f>
        <v>-74</v>
      </c>
      <c r="V1498" s="45" t="n">
        <v>739</v>
      </c>
      <c r="W1498" s="45"/>
      <c r="X1498" s="43" t="n">
        <f aca="false">W1498-V1498</f>
        <v>-739</v>
      </c>
      <c r="Z1498" s="44"/>
      <c r="AA1498" s="44"/>
      <c r="AM1498" s="23" t="str">
        <f aca="false">D1498</f>
        <v>Arista</v>
      </c>
      <c r="AN1498" s="23" t="s">
        <v>1382</v>
      </c>
      <c r="AT1498" s="44"/>
      <c r="AU1498" s="44"/>
      <c r="BD1498" s="23" t="s">
        <v>719</v>
      </c>
      <c r="BE1498" s="1" t="s">
        <v>183</v>
      </c>
    </row>
    <row r="1499" customFormat="false" ht="15" hidden="false" customHeight="true" outlineLevel="0" collapsed="false">
      <c r="A1499" s="23" t="s">
        <v>6117</v>
      </c>
      <c r="B1499" s="23" t="s">
        <v>6118</v>
      </c>
      <c r="C1499" s="40" t="s">
        <v>177</v>
      </c>
      <c r="D1499" s="23" t="s">
        <v>82</v>
      </c>
      <c r="E1499" s="23" t="s">
        <v>6119</v>
      </c>
      <c r="F1499" s="23" t="s">
        <v>6120</v>
      </c>
      <c r="G1499" s="23" t="n">
        <v>55</v>
      </c>
      <c r="H1499" s="23" t="n">
        <v>1</v>
      </c>
      <c r="I1499" s="41" t="s">
        <v>180</v>
      </c>
      <c r="K1499" s="23" t="n">
        <v>0</v>
      </c>
      <c r="L1499" s="23" t="n">
        <v>0</v>
      </c>
      <c r="M1499" s="23" t="n">
        <v>0</v>
      </c>
      <c r="N1499" s="23" t="n">
        <v>0</v>
      </c>
      <c r="O1499" s="23" t="n">
        <f aca="false">K1499+L1499</f>
        <v>0</v>
      </c>
      <c r="P1499" s="23" t="n">
        <f aca="false">K1499+L1499+M1499+N1499</f>
        <v>0</v>
      </c>
      <c r="Q1499" s="23" t="n">
        <v>0</v>
      </c>
      <c r="R1499" s="23" t="n">
        <v>0</v>
      </c>
      <c r="S1499" s="23" t="n">
        <v>1116</v>
      </c>
      <c r="T1499" s="23" t="n">
        <v>0</v>
      </c>
      <c r="U1499" s="42" t="n">
        <f aca="false">IF(I1499="delivery",O1499-SUM(Q1499+R1499),IF(I1499="PO",P1499-SUM(Q1499:R1499)))</f>
        <v>0</v>
      </c>
      <c r="V1499" s="43" t="n">
        <v>1E-005</v>
      </c>
      <c r="W1499" s="43"/>
      <c r="X1499" s="43" t="n">
        <f aca="false">W1499-V1499</f>
        <v>-1E-005</v>
      </c>
      <c r="Z1499" s="44"/>
      <c r="AA1499" s="44"/>
      <c r="AM1499" s="23" t="str">
        <f aca="false">D1499</f>
        <v>Arista</v>
      </c>
      <c r="AN1499" s="23" t="s">
        <v>1382</v>
      </c>
      <c r="AT1499" s="44"/>
      <c r="AU1499" s="44"/>
      <c r="BD1499" s="23" t="s">
        <v>714</v>
      </c>
      <c r="BE1499" s="1" t="s">
        <v>183</v>
      </c>
    </row>
    <row r="1500" customFormat="false" ht="15" hidden="false" customHeight="true" outlineLevel="0" collapsed="false">
      <c r="A1500" s="23" t="s">
        <v>6121</v>
      </c>
      <c r="B1500" s="23" t="s">
        <v>6122</v>
      </c>
      <c r="C1500" s="40" t="s">
        <v>177</v>
      </c>
      <c r="D1500" s="23" t="s">
        <v>82</v>
      </c>
      <c r="E1500" s="23" t="s">
        <v>6123</v>
      </c>
      <c r="F1500" s="23" t="s">
        <v>6124</v>
      </c>
      <c r="G1500" s="23" t="n">
        <v>55</v>
      </c>
      <c r="H1500" s="23" t="n">
        <v>1</v>
      </c>
      <c r="I1500" s="41" t="s">
        <v>180</v>
      </c>
      <c r="K1500" s="23" t="n">
        <v>0</v>
      </c>
      <c r="L1500" s="23" t="n">
        <v>0</v>
      </c>
      <c r="M1500" s="23" t="n">
        <v>0</v>
      </c>
      <c r="N1500" s="23" t="n">
        <v>0</v>
      </c>
      <c r="O1500" s="23" t="n">
        <f aca="false">K1500+L1500</f>
        <v>0</v>
      </c>
      <c r="P1500" s="23" t="n">
        <f aca="false">K1500+L1500+M1500+N1500</f>
        <v>0</v>
      </c>
      <c r="Q1500" s="23" t="n">
        <v>0</v>
      </c>
      <c r="R1500" s="23" t="n">
        <v>1332</v>
      </c>
      <c r="S1500" s="23" t="n">
        <v>0</v>
      </c>
      <c r="T1500" s="23" t="n">
        <v>0</v>
      </c>
      <c r="U1500" s="42" t="n">
        <f aca="false">IF(I1500="delivery",O1500-SUM(Q1500+R1500),IF(I1500="PO",P1500-SUM(Q1500:R1500)))</f>
        <v>-1332</v>
      </c>
      <c r="V1500" s="45" t="n">
        <v>9.25</v>
      </c>
      <c r="W1500" s="45"/>
      <c r="X1500" s="43" t="n">
        <f aca="false">W1500-V1500</f>
        <v>-9.25</v>
      </c>
      <c r="Z1500" s="44"/>
      <c r="AA1500" s="44"/>
      <c r="AM1500" s="23" t="str">
        <f aca="false">D1500</f>
        <v>Arista</v>
      </c>
      <c r="AN1500" s="23" t="s">
        <v>1382</v>
      </c>
      <c r="AT1500" s="44"/>
      <c r="AU1500" s="44"/>
      <c r="BD1500" s="23" t="s">
        <v>719</v>
      </c>
      <c r="BE1500" s="1" t="s">
        <v>183</v>
      </c>
    </row>
    <row r="1501" customFormat="false" ht="15" hidden="false" customHeight="true" outlineLevel="0" collapsed="false">
      <c r="A1501" s="23" t="s">
        <v>6125</v>
      </c>
      <c r="B1501" s="23" t="s">
        <v>6126</v>
      </c>
      <c r="C1501" s="40" t="s">
        <v>177</v>
      </c>
      <c r="D1501" s="23" t="s">
        <v>82</v>
      </c>
      <c r="E1501" s="23" t="s">
        <v>6127</v>
      </c>
      <c r="F1501" s="23" t="s">
        <v>6128</v>
      </c>
      <c r="G1501" s="23" t="n">
        <v>55</v>
      </c>
      <c r="H1501" s="23" t="n">
        <v>1</v>
      </c>
      <c r="I1501" s="41" t="s">
        <v>180</v>
      </c>
      <c r="K1501" s="23" t="n">
        <v>0</v>
      </c>
      <c r="L1501" s="23" t="n">
        <v>0</v>
      </c>
      <c r="M1501" s="23" t="n">
        <v>0</v>
      </c>
      <c r="N1501" s="23" t="n">
        <v>0</v>
      </c>
      <c r="O1501" s="23" t="n">
        <f aca="false">K1501+L1501</f>
        <v>0</v>
      </c>
      <c r="P1501" s="23" t="n">
        <f aca="false">K1501+L1501+M1501+N1501</f>
        <v>0</v>
      </c>
      <c r="Q1501" s="23" t="n">
        <v>0</v>
      </c>
      <c r="R1501" s="23" t="n">
        <v>0</v>
      </c>
      <c r="S1501" s="23" t="n">
        <v>1116</v>
      </c>
      <c r="T1501" s="23" t="n">
        <v>0</v>
      </c>
      <c r="U1501" s="42" t="n">
        <f aca="false">IF(I1501="delivery",O1501-SUM(Q1501+R1501),IF(I1501="PO",P1501-SUM(Q1501:R1501)))</f>
        <v>0</v>
      </c>
      <c r="V1501" s="45" t="n">
        <v>11.368</v>
      </c>
      <c r="W1501" s="45"/>
      <c r="X1501" s="43" t="n">
        <f aca="false">W1501-V1501</f>
        <v>-11.368</v>
      </c>
      <c r="Z1501" s="44"/>
      <c r="AA1501" s="44"/>
      <c r="AM1501" s="23" t="str">
        <f aca="false">D1501</f>
        <v>Arista</v>
      </c>
      <c r="AN1501" s="23" t="s">
        <v>1382</v>
      </c>
      <c r="AT1501" s="44"/>
      <c r="AU1501" s="44"/>
      <c r="BD1501" s="23" t="s">
        <v>719</v>
      </c>
      <c r="BE1501" s="1" t="s">
        <v>183</v>
      </c>
    </row>
    <row r="1502" customFormat="false" ht="15" hidden="false" customHeight="true" outlineLevel="0" collapsed="false">
      <c r="A1502" s="23" t="s">
        <v>6129</v>
      </c>
      <c r="B1502" s="23" t="s">
        <v>6130</v>
      </c>
      <c r="C1502" s="40" t="s">
        <v>177</v>
      </c>
      <c r="D1502" s="23" t="s">
        <v>82</v>
      </c>
      <c r="E1502" s="23" t="s">
        <v>6131</v>
      </c>
      <c r="F1502" s="23" t="s">
        <v>6132</v>
      </c>
      <c r="G1502" s="23" t="n">
        <v>81</v>
      </c>
      <c r="H1502" s="23" t="n">
        <v>1</v>
      </c>
      <c r="I1502" s="41" t="s">
        <v>180</v>
      </c>
      <c r="K1502" s="23" t="n">
        <v>0</v>
      </c>
      <c r="L1502" s="23" t="n">
        <v>0</v>
      </c>
      <c r="M1502" s="23" t="n">
        <v>0</v>
      </c>
      <c r="N1502" s="23" t="n">
        <v>0</v>
      </c>
      <c r="O1502" s="23" t="n">
        <f aca="false">K1502+L1502</f>
        <v>0</v>
      </c>
      <c r="P1502" s="23" t="n">
        <f aca="false">K1502+L1502+M1502+N1502</f>
        <v>0</v>
      </c>
      <c r="Q1502" s="23" t="n">
        <v>0</v>
      </c>
      <c r="R1502" s="23" t="n">
        <v>0</v>
      </c>
      <c r="S1502" s="23" t="n">
        <v>60</v>
      </c>
      <c r="T1502" s="23" t="n">
        <v>484</v>
      </c>
      <c r="U1502" s="42" t="n">
        <f aca="false">IF(I1502="delivery",O1502-SUM(Q1502+R1502),IF(I1502="PO",P1502-SUM(Q1502:R1502)))</f>
        <v>0</v>
      </c>
      <c r="V1502" s="45" t="n">
        <v>845.727</v>
      </c>
      <c r="W1502" s="45"/>
      <c r="X1502" s="43" t="n">
        <f aca="false">W1502-V1502</f>
        <v>-845.727</v>
      </c>
      <c r="Z1502" s="44"/>
      <c r="AA1502" s="44"/>
      <c r="AM1502" s="23" t="str">
        <f aca="false">D1502</f>
        <v>Arista</v>
      </c>
      <c r="AN1502" s="23" t="s">
        <v>1382</v>
      </c>
      <c r="AT1502" s="44"/>
      <c r="AU1502" s="44"/>
      <c r="BD1502" s="23" t="s">
        <v>719</v>
      </c>
      <c r="BE1502" s="1" t="s">
        <v>183</v>
      </c>
    </row>
    <row r="1503" customFormat="false" ht="15" hidden="false" customHeight="true" outlineLevel="0" collapsed="false">
      <c r="A1503" s="23" t="s">
        <v>6133</v>
      </c>
      <c r="B1503" s="23" t="s">
        <v>6134</v>
      </c>
      <c r="C1503" s="40" t="s">
        <v>177</v>
      </c>
      <c r="D1503" s="23" t="s">
        <v>82</v>
      </c>
      <c r="E1503" s="23" t="s">
        <v>6135</v>
      </c>
      <c r="F1503" s="23" t="s">
        <v>6136</v>
      </c>
      <c r="G1503" s="23" t="n">
        <v>81</v>
      </c>
      <c r="H1503" s="23" t="n">
        <v>1</v>
      </c>
      <c r="I1503" s="41" t="s">
        <v>180</v>
      </c>
      <c r="K1503" s="23" t="n">
        <v>0</v>
      </c>
      <c r="L1503" s="23" t="n">
        <v>0</v>
      </c>
      <c r="M1503" s="23" t="n">
        <v>0</v>
      </c>
      <c r="N1503" s="23" t="n">
        <v>0</v>
      </c>
      <c r="O1503" s="23" t="n">
        <f aca="false">K1503+L1503</f>
        <v>0</v>
      </c>
      <c r="P1503" s="23" t="n">
        <f aca="false">K1503+L1503+M1503+N1503</f>
        <v>0</v>
      </c>
      <c r="Q1503" s="23" t="n">
        <v>0</v>
      </c>
      <c r="R1503" s="23" t="n">
        <v>0</v>
      </c>
      <c r="S1503" s="23" t="n">
        <v>60</v>
      </c>
      <c r="T1503" s="23" t="n">
        <v>484</v>
      </c>
      <c r="U1503" s="42" t="n">
        <f aca="false">IF(I1503="delivery",O1503-SUM(Q1503+R1503),IF(I1503="PO",P1503-SUM(Q1503:R1503)))</f>
        <v>0</v>
      </c>
      <c r="V1503" s="45" t="n">
        <v>846.447</v>
      </c>
      <c r="W1503" s="45"/>
      <c r="X1503" s="43" t="n">
        <f aca="false">W1503-V1503</f>
        <v>-846.447</v>
      </c>
      <c r="Z1503" s="44"/>
      <c r="AA1503" s="44"/>
      <c r="AM1503" s="23" t="str">
        <f aca="false">D1503</f>
        <v>Arista</v>
      </c>
      <c r="AN1503" s="23" t="s">
        <v>1382</v>
      </c>
      <c r="AT1503" s="44"/>
      <c r="AU1503" s="44"/>
      <c r="BD1503" s="23" t="s">
        <v>719</v>
      </c>
      <c r="BE1503" s="1" t="s">
        <v>183</v>
      </c>
    </row>
    <row r="1504" customFormat="false" ht="15" hidden="false" customHeight="true" outlineLevel="0" collapsed="false">
      <c r="A1504" s="23" t="s">
        <v>6137</v>
      </c>
      <c r="B1504" s="23" t="s">
        <v>6138</v>
      </c>
      <c r="C1504" s="40" t="s">
        <v>1465</v>
      </c>
      <c r="D1504" s="23" t="s">
        <v>82</v>
      </c>
      <c r="E1504" s="23" t="s">
        <v>6139</v>
      </c>
      <c r="F1504" s="23" t="s">
        <v>6140</v>
      </c>
      <c r="G1504" s="23" t="n">
        <v>55</v>
      </c>
      <c r="H1504" s="23" t="n">
        <v>1</v>
      </c>
      <c r="I1504" s="41" t="s">
        <v>180</v>
      </c>
      <c r="K1504" s="23" t="n">
        <v>0</v>
      </c>
      <c r="L1504" s="23" t="n">
        <v>0</v>
      </c>
      <c r="M1504" s="23" t="n">
        <v>0</v>
      </c>
      <c r="N1504" s="23" t="n">
        <v>0</v>
      </c>
      <c r="O1504" s="23" t="n">
        <f aca="false">K1504+L1504</f>
        <v>0</v>
      </c>
      <c r="P1504" s="23" t="n">
        <f aca="false">K1504+L1504+M1504+N1504</f>
        <v>0</v>
      </c>
      <c r="Q1504" s="23" t="n">
        <v>10</v>
      </c>
      <c r="R1504" s="23" t="n">
        <v>62</v>
      </c>
      <c r="S1504" s="23" t="n">
        <v>28</v>
      </c>
      <c r="T1504" s="23" t="n">
        <v>22</v>
      </c>
      <c r="U1504" s="42" t="n">
        <f aca="false">IF(I1504="delivery",O1504-SUM(Q1504+R1504),IF(I1504="PO",P1504-SUM(Q1504:R1504)))</f>
        <v>-72</v>
      </c>
      <c r="V1504" s="43" t="n">
        <v>0.0001</v>
      </c>
      <c r="W1504" s="43"/>
      <c r="X1504" s="43" t="n">
        <f aca="false">W1504-V1504</f>
        <v>-0.0001</v>
      </c>
      <c r="Z1504" s="44"/>
      <c r="AA1504" s="44"/>
      <c r="AM1504" s="23" t="str">
        <f aca="false">D1504</f>
        <v>Arista</v>
      </c>
      <c r="AN1504" s="23" t="s">
        <v>1382</v>
      </c>
      <c r="AT1504" s="44"/>
      <c r="AU1504" s="44"/>
      <c r="BD1504" s="23" t="s">
        <v>1468</v>
      </c>
      <c r="BE1504" s="1" t="s">
        <v>183</v>
      </c>
    </row>
    <row r="1505" customFormat="false" ht="15" hidden="false" customHeight="true" outlineLevel="0" collapsed="false">
      <c r="A1505" s="23" t="s">
        <v>6141</v>
      </c>
      <c r="B1505" s="23" t="s">
        <v>6142</v>
      </c>
      <c r="C1505" s="40" t="s">
        <v>1465</v>
      </c>
      <c r="D1505" s="23" t="s">
        <v>82</v>
      </c>
      <c r="E1505" s="23" t="s">
        <v>6143</v>
      </c>
      <c r="F1505" s="23" t="s">
        <v>6144</v>
      </c>
      <c r="G1505" s="23" t="n">
        <v>55</v>
      </c>
      <c r="H1505" s="23" t="n">
        <v>1</v>
      </c>
      <c r="I1505" s="41" t="s">
        <v>180</v>
      </c>
      <c r="K1505" s="23" t="n">
        <v>0</v>
      </c>
      <c r="L1505" s="23" t="n">
        <v>0</v>
      </c>
      <c r="M1505" s="23" t="n">
        <v>0</v>
      </c>
      <c r="N1505" s="23" t="n">
        <v>0</v>
      </c>
      <c r="O1505" s="23" t="n">
        <f aca="false">K1505+L1505</f>
        <v>0</v>
      </c>
      <c r="P1505" s="23" t="n">
        <f aca="false">K1505+L1505+M1505+N1505</f>
        <v>0</v>
      </c>
      <c r="Q1505" s="23" t="n">
        <v>0</v>
      </c>
      <c r="R1505" s="23" t="n">
        <v>0</v>
      </c>
      <c r="S1505" s="23" t="n">
        <v>0</v>
      </c>
      <c r="T1505" s="23" t="n">
        <v>0</v>
      </c>
      <c r="U1505" s="42" t="n">
        <f aca="false">IF(I1505="delivery",O1505-SUM(Q1505+R1505),IF(I1505="PO",P1505-SUM(Q1505:R1505)))</f>
        <v>0</v>
      </c>
      <c r="V1505" s="43" t="n">
        <v>0.0001</v>
      </c>
      <c r="W1505" s="43"/>
      <c r="X1505" s="43" t="n">
        <f aca="false">W1505-V1505</f>
        <v>-0.0001</v>
      </c>
      <c r="Z1505" s="44"/>
      <c r="AA1505" s="44"/>
      <c r="AM1505" s="23" t="str">
        <f aca="false">D1505</f>
        <v>Arista</v>
      </c>
      <c r="AN1505" s="23" t="s">
        <v>1382</v>
      </c>
      <c r="AT1505" s="44"/>
      <c r="AU1505" s="44"/>
      <c r="BD1505" s="23" t="s">
        <v>1468</v>
      </c>
      <c r="BE1505" s="1" t="s">
        <v>183</v>
      </c>
    </row>
    <row r="1506" customFormat="false" ht="15" hidden="false" customHeight="true" outlineLevel="0" collapsed="false">
      <c r="A1506" s="23" t="s">
        <v>6145</v>
      </c>
      <c r="B1506" s="23" t="s">
        <v>6146</v>
      </c>
      <c r="C1506" s="40" t="s">
        <v>1465</v>
      </c>
      <c r="D1506" s="23" t="s">
        <v>82</v>
      </c>
      <c r="E1506" s="23" t="s">
        <v>6147</v>
      </c>
      <c r="F1506" s="23" t="s">
        <v>6148</v>
      </c>
      <c r="G1506" s="23" t="n">
        <v>71</v>
      </c>
      <c r="H1506" s="23" t="n">
        <v>1</v>
      </c>
      <c r="I1506" s="41" t="s">
        <v>180</v>
      </c>
      <c r="K1506" s="23" t="n">
        <v>0</v>
      </c>
      <c r="L1506" s="23" t="n">
        <v>0</v>
      </c>
      <c r="M1506" s="23" t="n">
        <v>0</v>
      </c>
      <c r="N1506" s="23" t="n">
        <v>0</v>
      </c>
      <c r="O1506" s="23" t="n">
        <f aca="false">K1506+L1506</f>
        <v>0</v>
      </c>
      <c r="P1506" s="23" t="n">
        <f aca="false">K1506+L1506+M1506+N1506</f>
        <v>0</v>
      </c>
      <c r="Q1506" s="23" t="n">
        <v>10</v>
      </c>
      <c r="R1506" s="23" t="n">
        <v>878</v>
      </c>
      <c r="S1506" s="23" t="n">
        <v>694</v>
      </c>
      <c r="T1506" s="23" t="n">
        <v>305</v>
      </c>
      <c r="U1506" s="42" t="n">
        <f aca="false">IF(I1506="delivery",O1506-SUM(Q1506+R1506),IF(I1506="PO",P1506-SUM(Q1506:R1506)))</f>
        <v>-888</v>
      </c>
      <c r="V1506" s="43" t="n">
        <v>0.0001</v>
      </c>
      <c r="W1506" s="43"/>
      <c r="X1506" s="43" t="n">
        <f aca="false">W1506-V1506</f>
        <v>-0.0001</v>
      </c>
      <c r="Z1506" s="44"/>
      <c r="AA1506" s="44"/>
      <c r="AM1506" s="23" t="str">
        <f aca="false">D1506</f>
        <v>Arista</v>
      </c>
      <c r="AN1506" s="23" t="s">
        <v>1382</v>
      </c>
      <c r="AT1506" s="44"/>
      <c r="AU1506" s="44"/>
      <c r="BD1506" s="23" t="s">
        <v>1468</v>
      </c>
      <c r="BE1506" s="1" t="s">
        <v>183</v>
      </c>
    </row>
    <row r="1507" customFormat="false" ht="15" hidden="false" customHeight="true" outlineLevel="0" collapsed="false">
      <c r="A1507" s="23" t="s">
        <v>6149</v>
      </c>
      <c r="B1507" s="23" t="s">
        <v>1464</v>
      </c>
      <c r="C1507" s="40" t="s">
        <v>1465</v>
      </c>
      <c r="D1507" s="23" t="s">
        <v>82</v>
      </c>
      <c r="E1507" s="23" t="s">
        <v>1466</v>
      </c>
      <c r="F1507" s="23" t="s">
        <v>6150</v>
      </c>
      <c r="G1507" s="23" t="n">
        <v>55</v>
      </c>
      <c r="H1507" s="23" t="n">
        <v>1</v>
      </c>
      <c r="I1507" s="41" t="s">
        <v>180</v>
      </c>
      <c r="K1507" s="23" t="n">
        <v>0</v>
      </c>
      <c r="L1507" s="23" t="n">
        <v>0</v>
      </c>
      <c r="M1507" s="23" t="n">
        <v>0</v>
      </c>
      <c r="N1507" s="23" t="n">
        <v>0</v>
      </c>
      <c r="O1507" s="23" t="n">
        <f aca="false">K1507+L1507</f>
        <v>0</v>
      </c>
      <c r="P1507" s="23" t="n">
        <f aca="false">K1507+L1507+M1507+N1507</f>
        <v>0</v>
      </c>
      <c r="Q1507" s="23" t="n">
        <v>0</v>
      </c>
      <c r="R1507" s="23" t="n">
        <v>0</v>
      </c>
      <c r="S1507" s="23" t="n">
        <v>0</v>
      </c>
      <c r="T1507" s="23" t="n">
        <v>0</v>
      </c>
      <c r="U1507" s="42" t="n">
        <f aca="false">IF(I1507="delivery",O1507-SUM(Q1507+R1507),IF(I1507="PO",P1507-SUM(Q1507:R1507)))</f>
        <v>0</v>
      </c>
      <c r="V1507" s="43" t="n">
        <v>0.0001</v>
      </c>
      <c r="W1507" s="43"/>
      <c r="X1507" s="43" t="n">
        <f aca="false">W1507-V1507</f>
        <v>-0.0001</v>
      </c>
      <c r="Z1507" s="44"/>
      <c r="AA1507" s="44"/>
      <c r="AM1507" s="23" t="str">
        <f aca="false">D1507</f>
        <v>Arista</v>
      </c>
      <c r="AN1507" s="23" t="s">
        <v>1382</v>
      </c>
      <c r="AT1507" s="44"/>
      <c r="AU1507" s="44"/>
      <c r="BD1507" s="23" t="s">
        <v>1468</v>
      </c>
      <c r="BE1507" s="1" t="s">
        <v>183</v>
      </c>
    </row>
    <row r="1508" customFormat="false" ht="15" hidden="false" customHeight="true" outlineLevel="0" collapsed="false">
      <c r="A1508" s="23" t="s">
        <v>6151</v>
      </c>
      <c r="B1508" s="23" t="s">
        <v>6152</v>
      </c>
      <c r="C1508" s="40" t="s">
        <v>1465</v>
      </c>
      <c r="D1508" s="23" t="s">
        <v>82</v>
      </c>
      <c r="E1508" s="23" t="s">
        <v>6153</v>
      </c>
      <c r="F1508" s="23" t="s">
        <v>6154</v>
      </c>
      <c r="G1508" s="23" t="n">
        <v>55</v>
      </c>
      <c r="H1508" s="23" t="n">
        <v>1</v>
      </c>
      <c r="I1508" s="41" t="s">
        <v>180</v>
      </c>
      <c r="K1508" s="23" t="n">
        <v>0</v>
      </c>
      <c r="L1508" s="23" t="n">
        <v>0</v>
      </c>
      <c r="M1508" s="23" t="n">
        <v>0</v>
      </c>
      <c r="N1508" s="23" t="n">
        <v>0</v>
      </c>
      <c r="O1508" s="23" t="n">
        <f aca="false">K1508+L1508</f>
        <v>0</v>
      </c>
      <c r="P1508" s="23" t="n">
        <f aca="false">K1508+L1508+M1508+N1508</f>
        <v>0</v>
      </c>
      <c r="Q1508" s="23" t="n">
        <v>0</v>
      </c>
      <c r="R1508" s="23" t="n">
        <v>0</v>
      </c>
      <c r="S1508" s="23" t="n">
        <v>0</v>
      </c>
      <c r="T1508" s="23" t="n">
        <v>0</v>
      </c>
      <c r="U1508" s="42" t="n">
        <f aca="false">IF(I1508="delivery",O1508-SUM(Q1508+R1508),IF(I1508="PO",P1508-SUM(Q1508:R1508)))</f>
        <v>0</v>
      </c>
      <c r="V1508" s="43" t="n">
        <v>0.0001</v>
      </c>
      <c r="W1508" s="43"/>
      <c r="X1508" s="43" t="n">
        <f aca="false">W1508-V1508</f>
        <v>-0.0001</v>
      </c>
      <c r="Z1508" s="44"/>
      <c r="AA1508" s="44"/>
      <c r="AM1508" s="23" t="str">
        <f aca="false">D1508</f>
        <v>Arista</v>
      </c>
      <c r="AN1508" s="23" t="s">
        <v>1382</v>
      </c>
      <c r="AT1508" s="44"/>
      <c r="AU1508" s="44"/>
      <c r="BD1508" s="23" t="s">
        <v>1468</v>
      </c>
      <c r="BE1508" s="1" t="s">
        <v>183</v>
      </c>
    </row>
    <row r="1509" customFormat="false" ht="15" hidden="false" customHeight="true" outlineLevel="0" collapsed="false">
      <c r="A1509" s="23" t="s">
        <v>6155</v>
      </c>
      <c r="B1509" s="23" t="s">
        <v>6156</v>
      </c>
      <c r="C1509" s="40" t="s">
        <v>177</v>
      </c>
      <c r="D1509" s="23" t="s">
        <v>82</v>
      </c>
      <c r="E1509" s="23" t="s">
        <v>6157</v>
      </c>
      <c r="F1509" s="23" t="s">
        <v>6158</v>
      </c>
      <c r="G1509" s="23" t="n">
        <v>36</v>
      </c>
      <c r="H1509" s="23" t="n">
        <v>23</v>
      </c>
      <c r="I1509" s="41" t="s">
        <v>180</v>
      </c>
      <c r="K1509" s="23" t="n">
        <v>0</v>
      </c>
      <c r="L1509" s="23" t="n">
        <v>0</v>
      </c>
      <c r="M1509" s="23" t="n">
        <v>0</v>
      </c>
      <c r="N1509" s="23" t="n">
        <v>0</v>
      </c>
      <c r="O1509" s="23" t="n">
        <f aca="false">K1509+L1509</f>
        <v>0</v>
      </c>
      <c r="P1509" s="23" t="n">
        <f aca="false">K1509+L1509+M1509+N1509</f>
        <v>0</v>
      </c>
      <c r="Q1509" s="23" t="n">
        <v>0</v>
      </c>
      <c r="R1509" s="23" t="n">
        <v>816</v>
      </c>
      <c r="S1509" s="23" t="n">
        <v>666</v>
      </c>
      <c r="T1509" s="23" t="n">
        <v>283</v>
      </c>
      <c r="U1509" s="42" t="n">
        <f aca="false">IF(I1509="delivery",O1509-SUM(Q1509+R1509),IF(I1509="PO",P1509-SUM(Q1509:R1509)))</f>
        <v>-816</v>
      </c>
      <c r="V1509" s="43" t="n">
        <v>66.04</v>
      </c>
      <c r="W1509" s="43"/>
      <c r="X1509" s="43" t="n">
        <f aca="false">W1509-V1509</f>
        <v>-66.04</v>
      </c>
      <c r="Z1509" s="44"/>
      <c r="AA1509" s="44"/>
      <c r="AM1509" s="23" t="str">
        <f aca="false">D1509</f>
        <v>Arista</v>
      </c>
      <c r="AN1509" s="23" t="s">
        <v>1382</v>
      </c>
      <c r="AT1509" s="44"/>
      <c r="AU1509" s="44"/>
      <c r="BD1509" s="23" t="s">
        <v>182</v>
      </c>
      <c r="BE1509" s="1" t="s">
        <v>183</v>
      </c>
    </row>
    <row r="1510" customFormat="false" ht="15" hidden="false" customHeight="true" outlineLevel="0" collapsed="false">
      <c r="A1510" s="23" t="s">
        <v>6159</v>
      </c>
      <c r="B1510" s="23" t="s">
        <v>6160</v>
      </c>
      <c r="C1510" s="40" t="s">
        <v>177</v>
      </c>
      <c r="D1510" s="23" t="s">
        <v>82</v>
      </c>
      <c r="E1510" s="23" t="s">
        <v>6161</v>
      </c>
      <c r="F1510" s="23" t="s">
        <v>6162</v>
      </c>
      <c r="G1510" s="23" t="n">
        <v>55</v>
      </c>
      <c r="H1510" s="23" t="n">
        <v>1</v>
      </c>
      <c r="I1510" s="41" t="s">
        <v>180</v>
      </c>
      <c r="K1510" s="23" t="n">
        <v>0</v>
      </c>
      <c r="L1510" s="23" t="n">
        <v>0</v>
      </c>
      <c r="M1510" s="23" t="n">
        <v>0</v>
      </c>
      <c r="N1510" s="23" t="n">
        <v>0</v>
      </c>
      <c r="O1510" s="23" t="n">
        <f aca="false">K1510+L1510</f>
        <v>0</v>
      </c>
      <c r="P1510" s="23" t="n">
        <f aca="false">K1510+L1510+M1510+N1510</f>
        <v>0</v>
      </c>
      <c r="Q1510" s="23" t="n">
        <v>0</v>
      </c>
      <c r="R1510" s="23" t="n">
        <v>178</v>
      </c>
      <c r="S1510" s="23" t="n">
        <v>45</v>
      </c>
      <c r="T1510" s="23" t="n">
        <v>15</v>
      </c>
      <c r="U1510" s="42" t="n">
        <f aca="false">IF(I1510="delivery",O1510-SUM(Q1510+R1510),IF(I1510="PO",P1510-SUM(Q1510:R1510)))</f>
        <v>-178</v>
      </c>
      <c r="V1510" s="45" t="n">
        <v>140</v>
      </c>
      <c r="W1510" s="45"/>
      <c r="X1510" s="43" t="n">
        <f aca="false">W1510-V1510</f>
        <v>-140</v>
      </c>
      <c r="Z1510" s="44"/>
      <c r="AA1510" s="44"/>
      <c r="AM1510" s="23" t="str">
        <f aca="false">D1510</f>
        <v>Arista</v>
      </c>
      <c r="AN1510" s="23" t="s">
        <v>1382</v>
      </c>
      <c r="AT1510" s="44"/>
      <c r="AU1510" s="44"/>
      <c r="BD1510" s="23" t="s">
        <v>719</v>
      </c>
      <c r="BE1510" s="1" t="s">
        <v>183</v>
      </c>
    </row>
    <row r="1511" customFormat="false" ht="15" hidden="false" customHeight="true" outlineLevel="0" collapsed="false">
      <c r="A1511" s="23" t="s">
        <v>6163</v>
      </c>
      <c r="B1511" s="23" t="s">
        <v>6164</v>
      </c>
      <c r="C1511" s="40" t="s">
        <v>177</v>
      </c>
      <c r="D1511" s="23" t="s">
        <v>82</v>
      </c>
      <c r="E1511" s="23" t="s">
        <v>6165</v>
      </c>
      <c r="F1511" s="23" t="s">
        <v>6166</v>
      </c>
      <c r="G1511" s="23" t="n">
        <v>55</v>
      </c>
      <c r="H1511" s="23" t="n">
        <v>1</v>
      </c>
      <c r="I1511" s="41" t="s">
        <v>180</v>
      </c>
      <c r="K1511" s="23" t="n">
        <v>0</v>
      </c>
      <c r="L1511" s="23" t="n">
        <v>0</v>
      </c>
      <c r="M1511" s="23" t="n">
        <v>0</v>
      </c>
      <c r="N1511" s="23" t="n">
        <v>0</v>
      </c>
      <c r="O1511" s="23" t="n">
        <f aca="false">K1511+L1511</f>
        <v>0</v>
      </c>
      <c r="P1511" s="23" t="n">
        <f aca="false">K1511+L1511+M1511+N1511</f>
        <v>0</v>
      </c>
      <c r="Q1511" s="23" t="n">
        <v>0</v>
      </c>
      <c r="R1511" s="23" t="n">
        <v>80</v>
      </c>
      <c r="S1511" s="23" t="n">
        <v>0</v>
      </c>
      <c r="T1511" s="23" t="n">
        <v>0</v>
      </c>
      <c r="U1511" s="42" t="n">
        <f aca="false">IF(I1511="delivery",O1511-SUM(Q1511+R1511),IF(I1511="PO",P1511-SUM(Q1511:R1511)))</f>
        <v>-80</v>
      </c>
      <c r="V1511" s="45" t="n">
        <v>650</v>
      </c>
      <c r="W1511" s="45"/>
      <c r="X1511" s="43" t="n">
        <f aca="false">W1511-V1511</f>
        <v>-650</v>
      </c>
      <c r="Z1511" s="44"/>
      <c r="AA1511" s="44"/>
      <c r="AM1511" s="23" t="str">
        <f aca="false">D1511</f>
        <v>Arista</v>
      </c>
      <c r="AN1511" s="23" t="s">
        <v>1382</v>
      </c>
      <c r="AT1511" s="44"/>
      <c r="AU1511" s="44"/>
      <c r="BD1511" s="23" t="s">
        <v>719</v>
      </c>
      <c r="BE1511" s="1" t="s">
        <v>183</v>
      </c>
    </row>
    <row r="1512" customFormat="false" ht="15" hidden="false" customHeight="true" outlineLevel="0" collapsed="false">
      <c r="A1512" s="23" t="s">
        <v>6167</v>
      </c>
      <c r="B1512" s="23" t="s">
        <v>6168</v>
      </c>
      <c r="C1512" s="40" t="s">
        <v>177</v>
      </c>
      <c r="D1512" s="23" t="s">
        <v>82</v>
      </c>
      <c r="E1512" s="23" t="s">
        <v>6169</v>
      </c>
      <c r="F1512" s="23" t="s">
        <v>6170</v>
      </c>
      <c r="G1512" s="23" t="n">
        <v>55</v>
      </c>
      <c r="H1512" s="23" t="n">
        <v>1</v>
      </c>
      <c r="I1512" s="41" t="s">
        <v>180</v>
      </c>
      <c r="K1512" s="23" t="n">
        <v>0</v>
      </c>
      <c r="L1512" s="23" t="n">
        <v>0</v>
      </c>
      <c r="M1512" s="23" t="n">
        <v>0</v>
      </c>
      <c r="N1512" s="23" t="n">
        <v>0</v>
      </c>
      <c r="O1512" s="23" t="n">
        <f aca="false">K1512+L1512</f>
        <v>0</v>
      </c>
      <c r="P1512" s="23" t="n">
        <f aca="false">K1512+L1512+M1512+N1512</f>
        <v>0</v>
      </c>
      <c r="Q1512" s="23" t="n">
        <v>0</v>
      </c>
      <c r="R1512" s="23" t="n">
        <v>0</v>
      </c>
      <c r="S1512" s="23" t="n">
        <v>0</v>
      </c>
      <c r="T1512" s="23" t="n">
        <v>0</v>
      </c>
      <c r="U1512" s="42" t="n">
        <f aca="false">IF(I1512="delivery",O1512-SUM(Q1512+R1512),IF(I1512="PO",P1512-SUM(Q1512:R1512)))</f>
        <v>0</v>
      </c>
      <c r="V1512" s="43" t="n">
        <v>1E-005</v>
      </c>
      <c r="W1512" s="43"/>
      <c r="X1512" s="43" t="n">
        <f aca="false">W1512-V1512</f>
        <v>-1E-005</v>
      </c>
      <c r="Z1512" s="44"/>
      <c r="AA1512" s="44"/>
      <c r="AM1512" s="23" t="str">
        <f aca="false">D1512</f>
        <v>Arista</v>
      </c>
      <c r="AN1512" s="23" t="s">
        <v>1382</v>
      </c>
      <c r="AT1512" s="44"/>
      <c r="AU1512" s="44"/>
      <c r="BD1512" s="23" t="s">
        <v>714</v>
      </c>
      <c r="BE1512" s="1" t="s">
        <v>183</v>
      </c>
    </row>
    <row r="1513" customFormat="false" ht="15" hidden="false" customHeight="true" outlineLevel="0" collapsed="false">
      <c r="A1513" s="23" t="s">
        <v>6171</v>
      </c>
      <c r="B1513" s="23" t="s">
        <v>6172</v>
      </c>
      <c r="C1513" s="40" t="s">
        <v>177</v>
      </c>
      <c r="D1513" s="23" t="s">
        <v>82</v>
      </c>
      <c r="E1513" s="23" t="s">
        <v>6173</v>
      </c>
      <c r="F1513" s="23" t="s">
        <v>6174</v>
      </c>
      <c r="G1513" s="23" t="n">
        <v>55</v>
      </c>
      <c r="H1513" s="23" t="n">
        <v>1</v>
      </c>
      <c r="I1513" s="41" t="s">
        <v>180</v>
      </c>
      <c r="K1513" s="23" t="n">
        <v>0</v>
      </c>
      <c r="L1513" s="23" t="n">
        <v>0</v>
      </c>
      <c r="M1513" s="23" t="n">
        <v>0</v>
      </c>
      <c r="N1513" s="23" t="n">
        <v>0</v>
      </c>
      <c r="O1513" s="23" t="n">
        <f aca="false">K1513+L1513</f>
        <v>0</v>
      </c>
      <c r="P1513" s="23" t="n">
        <f aca="false">K1513+L1513+M1513+N1513</f>
        <v>0</v>
      </c>
      <c r="Q1513" s="23" t="n">
        <v>0</v>
      </c>
      <c r="R1513" s="23" t="n">
        <v>0</v>
      </c>
      <c r="S1513" s="23" t="n">
        <v>0</v>
      </c>
      <c r="T1513" s="23" t="n">
        <v>0</v>
      </c>
      <c r="U1513" s="42" t="n">
        <f aca="false">IF(I1513="delivery",O1513-SUM(Q1513+R1513),IF(I1513="PO",P1513-SUM(Q1513:R1513)))</f>
        <v>0</v>
      </c>
      <c r="V1513" s="43" t="n">
        <v>1E-005</v>
      </c>
      <c r="W1513" s="43"/>
      <c r="X1513" s="43" t="n">
        <f aca="false">W1513-V1513</f>
        <v>-1E-005</v>
      </c>
      <c r="Z1513" s="44"/>
      <c r="AA1513" s="44"/>
      <c r="AM1513" s="23" t="str">
        <f aca="false">D1513</f>
        <v>Arista</v>
      </c>
      <c r="AN1513" s="23" t="s">
        <v>1382</v>
      </c>
      <c r="AT1513" s="44"/>
      <c r="AU1513" s="44"/>
      <c r="BD1513" s="23" t="s">
        <v>714</v>
      </c>
      <c r="BE1513" s="1" t="s">
        <v>183</v>
      </c>
    </row>
    <row r="1514" customFormat="false" ht="15" hidden="false" customHeight="true" outlineLevel="0" collapsed="false">
      <c r="A1514" s="23" t="s">
        <v>6175</v>
      </c>
      <c r="B1514" s="23" t="s">
        <v>6176</v>
      </c>
      <c r="C1514" s="40" t="s">
        <v>177</v>
      </c>
      <c r="D1514" s="23" t="s">
        <v>82</v>
      </c>
      <c r="E1514" s="23" t="s">
        <v>6177</v>
      </c>
      <c r="F1514" s="23" t="s">
        <v>6178</v>
      </c>
      <c r="G1514" s="23" t="n">
        <v>55</v>
      </c>
      <c r="H1514" s="23" t="n">
        <v>1</v>
      </c>
      <c r="I1514" s="41" t="s">
        <v>180</v>
      </c>
      <c r="K1514" s="23" t="n">
        <v>0</v>
      </c>
      <c r="L1514" s="23" t="n">
        <v>0</v>
      </c>
      <c r="M1514" s="23" t="n">
        <v>0</v>
      </c>
      <c r="N1514" s="23" t="n">
        <v>0</v>
      </c>
      <c r="O1514" s="23" t="n">
        <f aca="false">K1514+L1514</f>
        <v>0</v>
      </c>
      <c r="P1514" s="23" t="n">
        <f aca="false">K1514+L1514+M1514+N1514</f>
        <v>0</v>
      </c>
      <c r="Q1514" s="23" t="n">
        <v>0</v>
      </c>
      <c r="R1514" s="23" t="n">
        <v>30</v>
      </c>
      <c r="S1514" s="23" t="n">
        <v>50</v>
      </c>
      <c r="T1514" s="23" t="n">
        <v>0</v>
      </c>
      <c r="U1514" s="42" t="n">
        <f aca="false">IF(I1514="delivery",O1514-SUM(Q1514+R1514),IF(I1514="PO",P1514-SUM(Q1514:R1514)))</f>
        <v>-30</v>
      </c>
      <c r="V1514" s="43" t="n">
        <v>1E-005</v>
      </c>
      <c r="W1514" s="43"/>
      <c r="X1514" s="43" t="n">
        <f aca="false">W1514-V1514</f>
        <v>-1E-005</v>
      </c>
      <c r="Z1514" s="44"/>
      <c r="AA1514" s="44"/>
      <c r="AM1514" s="23" t="str">
        <f aca="false">D1514</f>
        <v>Arista</v>
      </c>
      <c r="AN1514" s="23" t="s">
        <v>1382</v>
      </c>
      <c r="AT1514" s="44"/>
      <c r="AU1514" s="44"/>
      <c r="BD1514" s="23" t="s">
        <v>714</v>
      </c>
      <c r="BE1514" s="1" t="s">
        <v>183</v>
      </c>
    </row>
    <row r="1515" customFormat="false" ht="15" hidden="false" customHeight="true" outlineLevel="0" collapsed="false">
      <c r="A1515" s="23" t="s">
        <v>6179</v>
      </c>
      <c r="B1515" s="23" t="s">
        <v>6180</v>
      </c>
      <c r="C1515" s="40" t="s">
        <v>177</v>
      </c>
      <c r="D1515" s="23" t="s">
        <v>1471</v>
      </c>
      <c r="E1515" s="23" t="s">
        <v>6181</v>
      </c>
      <c r="F1515" s="23" t="s">
        <v>6182</v>
      </c>
      <c r="G1515" s="23" t="n">
        <v>43</v>
      </c>
      <c r="H1515" s="23" t="n">
        <v>1000</v>
      </c>
      <c r="I1515" s="41" t="s">
        <v>188</v>
      </c>
      <c r="K1515" s="23" t="n">
        <v>0</v>
      </c>
      <c r="L1515" s="23" t="n">
        <v>45962</v>
      </c>
      <c r="M1515" s="23" t="n">
        <v>0</v>
      </c>
      <c r="N1515" s="23" t="n">
        <v>0</v>
      </c>
      <c r="O1515" s="23" t="n">
        <f aca="false">K1515+L1515</f>
        <v>45962</v>
      </c>
      <c r="P1515" s="23" t="n">
        <f aca="false">K1515+L1515+M1515+N1515</f>
        <v>45962</v>
      </c>
      <c r="Q1515" s="23" t="n">
        <v>42657</v>
      </c>
      <c r="R1515" s="23" t="n">
        <v>22123</v>
      </c>
      <c r="S1515" s="23" t="n">
        <v>27557</v>
      </c>
      <c r="T1515" s="23" t="n">
        <v>11039</v>
      </c>
      <c r="U1515" s="42" t="n">
        <f aca="false">IF(I1515="delivery",O1515-SUM(Q1515+R1515),IF(I1515="PO",P1515-SUM(Q1515:R1515)))</f>
        <v>-18818</v>
      </c>
      <c r="V1515" s="43" t="n">
        <v>0.07</v>
      </c>
      <c r="W1515" s="43"/>
      <c r="X1515" s="43" t="n">
        <f aca="false">W1515-V1515</f>
        <v>-0.07</v>
      </c>
      <c r="Y1515" s="23" t="n">
        <v>0.07</v>
      </c>
      <c r="Z1515" s="44"/>
      <c r="AA1515" s="44"/>
      <c r="AM1515" s="23" t="str">
        <f aca="false">D1515</f>
        <v>Sanmina</v>
      </c>
      <c r="AN1515" s="23" t="s">
        <v>1474</v>
      </c>
      <c r="AT1515" s="44"/>
      <c r="AU1515" s="44"/>
      <c r="BD1515" s="23" t="s">
        <v>182</v>
      </c>
      <c r="BE1515" s="1" t="s">
        <v>183</v>
      </c>
    </row>
    <row r="1516" customFormat="false" ht="15" hidden="false" customHeight="true" outlineLevel="0" collapsed="false">
      <c r="A1516" s="23" t="s">
        <v>6183</v>
      </c>
      <c r="B1516" s="23" t="s">
        <v>6184</v>
      </c>
      <c r="C1516" s="40" t="s">
        <v>177</v>
      </c>
      <c r="D1516" s="23" t="s">
        <v>1471</v>
      </c>
      <c r="E1516" s="23" t="s">
        <v>6185</v>
      </c>
      <c r="F1516" s="23" t="s">
        <v>6186</v>
      </c>
      <c r="G1516" s="23" t="n">
        <v>43</v>
      </c>
      <c r="H1516" s="23" t="n">
        <v>1000</v>
      </c>
      <c r="I1516" s="41" t="s">
        <v>188</v>
      </c>
      <c r="K1516" s="23" t="n">
        <v>0</v>
      </c>
      <c r="L1516" s="23" t="n">
        <v>24973</v>
      </c>
      <c r="M1516" s="23" t="n">
        <v>0</v>
      </c>
      <c r="N1516" s="23" t="n">
        <v>0</v>
      </c>
      <c r="O1516" s="23" t="n">
        <f aca="false">K1516+L1516</f>
        <v>24973</v>
      </c>
      <c r="P1516" s="23" t="n">
        <f aca="false">K1516+L1516+M1516+N1516</f>
        <v>24973</v>
      </c>
      <c r="Q1516" s="23" t="n">
        <v>29176</v>
      </c>
      <c r="R1516" s="23" t="n">
        <v>13812</v>
      </c>
      <c r="S1516" s="23" t="n">
        <v>16256</v>
      </c>
      <c r="T1516" s="23" t="n">
        <v>4172</v>
      </c>
      <c r="U1516" s="42" t="n">
        <f aca="false">IF(I1516="delivery",O1516-SUM(Q1516+R1516),IF(I1516="PO",P1516-SUM(Q1516:R1516)))</f>
        <v>-18015</v>
      </c>
      <c r="V1516" s="43" t="n">
        <v>0.10688</v>
      </c>
      <c r="W1516" s="43"/>
      <c r="X1516" s="43" t="n">
        <f aca="false">W1516-V1516</f>
        <v>-0.10688</v>
      </c>
      <c r="Y1516" s="23" t="n">
        <v>0.08896</v>
      </c>
      <c r="Z1516" s="44"/>
      <c r="AA1516" s="44"/>
      <c r="AM1516" s="23" t="str">
        <f aca="false">D1516</f>
        <v>Sanmina</v>
      </c>
      <c r="AN1516" s="23" t="s">
        <v>1474</v>
      </c>
      <c r="AT1516" s="44"/>
      <c r="AU1516" s="44"/>
      <c r="BD1516" s="23" t="s">
        <v>182</v>
      </c>
      <c r="BE1516" s="1" t="s">
        <v>183</v>
      </c>
    </row>
    <row r="1517" customFormat="false" ht="15" hidden="false" customHeight="true" outlineLevel="0" collapsed="false">
      <c r="A1517" s="23" t="s">
        <v>6187</v>
      </c>
      <c r="B1517" s="23" t="s">
        <v>6188</v>
      </c>
      <c r="C1517" s="40" t="s">
        <v>177</v>
      </c>
      <c r="D1517" s="23" t="s">
        <v>1471</v>
      </c>
      <c r="E1517" s="23" t="s">
        <v>6189</v>
      </c>
      <c r="F1517" s="23" t="s">
        <v>6190</v>
      </c>
      <c r="G1517" s="23" t="n">
        <v>81</v>
      </c>
      <c r="H1517" s="23" t="n">
        <v>1000</v>
      </c>
      <c r="I1517" s="41" t="s">
        <v>188</v>
      </c>
      <c r="K1517" s="23" t="n">
        <v>1982</v>
      </c>
      <c r="L1517" s="23" t="n">
        <v>1500</v>
      </c>
      <c r="M1517" s="23" t="n">
        <v>0</v>
      </c>
      <c r="N1517" s="23" t="n">
        <v>0</v>
      </c>
      <c r="O1517" s="23" t="n">
        <f aca="false">K1517+L1517</f>
        <v>3482</v>
      </c>
      <c r="P1517" s="23" t="n">
        <f aca="false">K1517+L1517+M1517+N1517</f>
        <v>3482</v>
      </c>
      <c r="Q1517" s="23" t="n">
        <v>4</v>
      </c>
      <c r="R1517" s="23" t="n">
        <v>0</v>
      </c>
      <c r="S1517" s="23" t="n">
        <v>0</v>
      </c>
      <c r="T1517" s="23" t="n">
        <v>0</v>
      </c>
      <c r="U1517" s="42" t="n">
        <f aca="false">IF(I1517="delivery",O1517-SUM(Q1517+R1517),IF(I1517="PO",P1517-SUM(Q1517:R1517)))</f>
        <v>3478</v>
      </c>
      <c r="V1517" s="43" t="n">
        <v>0.075</v>
      </c>
      <c r="W1517" s="43"/>
      <c r="X1517" s="43" t="n">
        <f aca="false">W1517-V1517</f>
        <v>-0.075</v>
      </c>
      <c r="Z1517" s="44"/>
      <c r="AA1517" s="44"/>
      <c r="AM1517" s="23" t="str">
        <f aca="false">D1517</f>
        <v>Sanmina</v>
      </c>
      <c r="AN1517" s="23" t="s">
        <v>1474</v>
      </c>
      <c r="AT1517" s="44"/>
      <c r="AU1517" s="44"/>
      <c r="BD1517" s="23" t="s">
        <v>182</v>
      </c>
      <c r="BE1517" s="1" t="s">
        <v>183</v>
      </c>
    </row>
    <row r="1518" customFormat="false" ht="15" hidden="false" customHeight="true" outlineLevel="0" collapsed="false">
      <c r="A1518" s="23" t="s">
        <v>6191</v>
      </c>
      <c r="B1518" s="23" t="s">
        <v>6192</v>
      </c>
      <c r="C1518" s="40" t="s">
        <v>177</v>
      </c>
      <c r="D1518" s="23" t="s">
        <v>1471</v>
      </c>
      <c r="E1518" s="23" t="s">
        <v>6193</v>
      </c>
      <c r="F1518" s="23" t="s">
        <v>6194</v>
      </c>
      <c r="G1518" s="23" t="n">
        <v>43</v>
      </c>
      <c r="H1518" s="23" t="n">
        <v>1000</v>
      </c>
      <c r="I1518" s="41" t="s">
        <v>180</v>
      </c>
      <c r="K1518" s="23" t="n">
        <v>0</v>
      </c>
      <c r="L1518" s="23" t="n">
        <v>7966</v>
      </c>
      <c r="M1518" s="23" t="n">
        <v>0</v>
      </c>
      <c r="N1518" s="23" t="n">
        <v>0</v>
      </c>
      <c r="O1518" s="23" t="n">
        <f aca="false">K1518+L1518</f>
        <v>7966</v>
      </c>
      <c r="P1518" s="23" t="n">
        <f aca="false">K1518+L1518+M1518+N1518</f>
        <v>7966</v>
      </c>
      <c r="Q1518" s="23" t="n">
        <v>722</v>
      </c>
      <c r="R1518" s="23" t="n">
        <v>694</v>
      </c>
      <c r="S1518" s="23" t="n">
        <v>642</v>
      </c>
      <c r="T1518" s="23" t="n">
        <v>376</v>
      </c>
      <c r="U1518" s="42" t="n">
        <f aca="false">IF(I1518="delivery",O1518-SUM(Q1518+R1518),IF(I1518="PO",P1518-SUM(Q1518:R1518)))</f>
        <v>6550</v>
      </c>
      <c r="V1518" s="43" t="n">
        <v>0.0259</v>
      </c>
      <c r="W1518" s="43"/>
      <c r="X1518" s="43" t="n">
        <f aca="false">W1518-V1518</f>
        <v>-0.0259</v>
      </c>
      <c r="Y1518" s="23" t="n">
        <v>0.0259</v>
      </c>
      <c r="Z1518" s="44"/>
      <c r="AA1518" s="44"/>
      <c r="AM1518" s="23" t="str">
        <f aca="false">D1518</f>
        <v>Sanmina</v>
      </c>
      <c r="AN1518" s="23" t="s">
        <v>1474</v>
      </c>
      <c r="AT1518" s="44"/>
      <c r="AU1518" s="44"/>
      <c r="BD1518" s="23" t="s">
        <v>182</v>
      </c>
      <c r="BE1518" s="1" t="s">
        <v>183</v>
      </c>
    </row>
    <row r="1519" customFormat="false" ht="15" hidden="false" customHeight="true" outlineLevel="0" collapsed="false">
      <c r="A1519" s="23" t="s">
        <v>6195</v>
      </c>
      <c r="B1519" s="23" t="s">
        <v>6196</v>
      </c>
      <c r="C1519" s="40" t="s">
        <v>177</v>
      </c>
      <c r="D1519" s="23" t="s">
        <v>1471</v>
      </c>
      <c r="E1519" s="23" t="s">
        <v>6197</v>
      </c>
      <c r="F1519" s="23" t="s">
        <v>6198</v>
      </c>
      <c r="G1519" s="23" t="n">
        <v>43</v>
      </c>
      <c r="H1519" s="23" t="n">
        <v>1000</v>
      </c>
      <c r="I1519" s="41" t="s">
        <v>188</v>
      </c>
      <c r="K1519" s="23" t="n">
        <v>0</v>
      </c>
      <c r="L1519" s="23" t="n">
        <v>9774</v>
      </c>
      <c r="M1519" s="23" t="n">
        <v>19793</v>
      </c>
      <c r="N1519" s="23" t="n">
        <v>0</v>
      </c>
      <c r="O1519" s="23" t="n">
        <f aca="false">K1519+L1519</f>
        <v>9774</v>
      </c>
      <c r="P1519" s="23" t="n">
        <f aca="false">K1519+L1519+M1519+N1519</f>
        <v>29567</v>
      </c>
      <c r="Q1519" s="23" t="n">
        <v>30232</v>
      </c>
      <c r="R1519" s="23" t="n">
        <v>13812</v>
      </c>
      <c r="S1519" s="23" t="n">
        <v>16256</v>
      </c>
      <c r="T1519" s="23" t="n">
        <v>4172</v>
      </c>
      <c r="U1519" s="42" t="n">
        <f aca="false">IF(I1519="delivery",O1519-SUM(Q1519+R1519),IF(I1519="PO",P1519-SUM(Q1519:R1519)))</f>
        <v>-14477</v>
      </c>
      <c r="V1519" s="43" t="n">
        <v>0.025</v>
      </c>
      <c r="W1519" s="43"/>
      <c r="X1519" s="43" t="n">
        <f aca="false">W1519-V1519</f>
        <v>-0.025</v>
      </c>
      <c r="Z1519" s="44"/>
      <c r="AA1519" s="44"/>
      <c r="AM1519" s="23" t="str">
        <f aca="false">D1519</f>
        <v>Sanmina</v>
      </c>
      <c r="AN1519" s="23" t="s">
        <v>1474</v>
      </c>
      <c r="AT1519" s="44"/>
      <c r="AU1519" s="44"/>
      <c r="BD1519" s="23" t="s">
        <v>182</v>
      </c>
      <c r="BE1519" s="1" t="s">
        <v>183</v>
      </c>
    </row>
    <row r="1520" customFormat="false" ht="15" hidden="false" customHeight="true" outlineLevel="0" collapsed="false">
      <c r="A1520" s="23" t="s">
        <v>6199</v>
      </c>
      <c r="B1520" s="23" t="s">
        <v>6200</v>
      </c>
      <c r="C1520" s="40" t="s">
        <v>177</v>
      </c>
      <c r="D1520" s="23" t="s">
        <v>1471</v>
      </c>
      <c r="E1520" s="23" t="s">
        <v>6201</v>
      </c>
      <c r="F1520" s="23" t="s">
        <v>6202</v>
      </c>
      <c r="G1520" s="23" t="n">
        <v>43</v>
      </c>
      <c r="H1520" s="23" t="n">
        <v>1000</v>
      </c>
      <c r="I1520" s="41" t="s">
        <v>188</v>
      </c>
      <c r="K1520" s="23" t="n">
        <v>0</v>
      </c>
      <c r="L1520" s="23" t="n">
        <v>19767</v>
      </c>
      <c r="M1520" s="23" t="n">
        <v>0</v>
      </c>
      <c r="N1520" s="23" t="n">
        <v>0</v>
      </c>
      <c r="O1520" s="23" t="n">
        <f aca="false">K1520+L1520</f>
        <v>19767</v>
      </c>
      <c r="P1520" s="23" t="n">
        <f aca="false">K1520+L1520+M1520+N1520</f>
        <v>19767</v>
      </c>
      <c r="Q1520" s="23" t="n">
        <v>9989</v>
      </c>
      <c r="R1520" s="23" t="n">
        <v>4648</v>
      </c>
      <c r="S1520" s="23" t="n">
        <v>6879</v>
      </c>
      <c r="T1520" s="23" t="n">
        <v>2682</v>
      </c>
      <c r="U1520" s="42" t="n">
        <f aca="false">IF(I1520="delivery",O1520-SUM(Q1520+R1520),IF(I1520="PO",P1520-SUM(Q1520:R1520)))</f>
        <v>5130</v>
      </c>
      <c r="V1520" s="43" t="n">
        <v>0.016</v>
      </c>
      <c r="W1520" s="43"/>
      <c r="X1520" s="43" t="n">
        <f aca="false">W1520-V1520</f>
        <v>-0.016</v>
      </c>
      <c r="Y1520" s="23" t="n">
        <v>0.016</v>
      </c>
      <c r="Z1520" s="44"/>
      <c r="AA1520" s="44"/>
      <c r="AM1520" s="23" t="str">
        <f aca="false">D1520</f>
        <v>Sanmina</v>
      </c>
      <c r="AN1520" s="23" t="s">
        <v>1474</v>
      </c>
      <c r="AT1520" s="44"/>
      <c r="AU1520" s="44"/>
      <c r="BD1520" s="23" t="s">
        <v>182</v>
      </c>
      <c r="BE1520" s="1" t="s">
        <v>183</v>
      </c>
    </row>
    <row r="1521" customFormat="false" ht="15" hidden="false" customHeight="true" outlineLevel="0" collapsed="false">
      <c r="A1521" s="23" t="s">
        <v>6203</v>
      </c>
      <c r="B1521" s="23" t="s">
        <v>6204</v>
      </c>
      <c r="C1521" s="40" t="s">
        <v>177</v>
      </c>
      <c r="D1521" s="23" t="s">
        <v>1471</v>
      </c>
      <c r="E1521" s="23" t="s">
        <v>6205</v>
      </c>
      <c r="F1521" s="23" t="s">
        <v>6206</v>
      </c>
      <c r="G1521" s="23" t="n">
        <v>43</v>
      </c>
      <c r="H1521" s="23" t="n">
        <v>1000</v>
      </c>
      <c r="I1521" s="41" t="s">
        <v>188</v>
      </c>
      <c r="K1521" s="23" t="n">
        <v>0</v>
      </c>
      <c r="L1521" s="23" t="n">
        <v>1107</v>
      </c>
      <c r="M1521" s="23" t="n">
        <v>0</v>
      </c>
      <c r="N1521" s="23" t="n">
        <v>0</v>
      </c>
      <c r="O1521" s="23" t="n">
        <f aca="false">K1521+L1521</f>
        <v>1107</v>
      </c>
      <c r="P1521" s="23" t="n">
        <f aca="false">K1521+L1521+M1521+N1521</f>
        <v>1107</v>
      </c>
      <c r="Q1521" s="23" t="n">
        <v>353</v>
      </c>
      <c r="R1521" s="23" t="n">
        <v>210</v>
      </c>
      <c r="S1521" s="23" t="n">
        <v>296</v>
      </c>
      <c r="T1521" s="23" t="n">
        <v>1042</v>
      </c>
      <c r="U1521" s="42" t="n">
        <f aca="false">IF(I1521="delivery",O1521-SUM(Q1521+R1521),IF(I1521="PO",P1521-SUM(Q1521:R1521)))</f>
        <v>544</v>
      </c>
      <c r="V1521" s="43" t="n">
        <v>0.081</v>
      </c>
      <c r="W1521" s="43"/>
      <c r="X1521" s="43" t="n">
        <f aca="false">W1521-V1521</f>
        <v>-0.081</v>
      </c>
      <c r="Z1521" s="44"/>
      <c r="AA1521" s="44"/>
      <c r="AM1521" s="23" t="str">
        <f aca="false">D1521</f>
        <v>Sanmina</v>
      </c>
      <c r="AN1521" s="23" t="s">
        <v>1474</v>
      </c>
      <c r="AT1521" s="44"/>
      <c r="AU1521" s="44"/>
      <c r="BD1521" s="23" t="s">
        <v>182</v>
      </c>
      <c r="BE1521" s="1" t="s">
        <v>183</v>
      </c>
    </row>
    <row r="1522" customFormat="false" ht="15" hidden="false" customHeight="true" outlineLevel="0" collapsed="false">
      <c r="A1522" s="23" t="s">
        <v>6207</v>
      </c>
      <c r="B1522" s="23" t="s">
        <v>6208</v>
      </c>
      <c r="C1522" s="40" t="s">
        <v>177</v>
      </c>
      <c r="D1522" s="23" t="s">
        <v>1471</v>
      </c>
      <c r="E1522" s="23" t="s">
        <v>6209</v>
      </c>
      <c r="F1522" s="23" t="s">
        <v>6210</v>
      </c>
      <c r="G1522" s="23" t="n">
        <v>55</v>
      </c>
      <c r="H1522" s="23" t="n">
        <v>1</v>
      </c>
      <c r="I1522" s="41" t="s">
        <v>188</v>
      </c>
      <c r="K1522" s="23" t="n">
        <v>0</v>
      </c>
      <c r="L1522" s="23" t="n">
        <v>134</v>
      </c>
      <c r="M1522" s="23" t="n">
        <v>0</v>
      </c>
      <c r="N1522" s="23" t="n">
        <v>0</v>
      </c>
      <c r="O1522" s="23" t="n">
        <f aca="false">K1522+L1522</f>
        <v>134</v>
      </c>
      <c r="P1522" s="23" t="n">
        <f aca="false">K1522+L1522+M1522+N1522</f>
        <v>134</v>
      </c>
      <c r="Q1522" s="23" t="n">
        <v>10</v>
      </c>
      <c r="R1522" s="23" t="n">
        <v>62</v>
      </c>
      <c r="S1522" s="23" t="n">
        <v>28</v>
      </c>
      <c r="T1522" s="23" t="n">
        <v>22</v>
      </c>
      <c r="U1522" s="42" t="n">
        <f aca="false">IF(I1522="delivery",O1522-SUM(Q1522+R1522),IF(I1522="PO",P1522-SUM(Q1522:R1522)))</f>
        <v>62</v>
      </c>
      <c r="V1522" s="43" t="n">
        <v>0.22</v>
      </c>
      <c r="W1522" s="43"/>
      <c r="X1522" s="43" t="n">
        <f aca="false">W1522-V1522</f>
        <v>-0.22</v>
      </c>
      <c r="Y1522" s="23" t="n">
        <v>0.225</v>
      </c>
      <c r="Z1522" s="44"/>
      <c r="AA1522" s="44"/>
      <c r="AM1522" s="23" t="str">
        <f aca="false">D1522</f>
        <v>Sanmina</v>
      </c>
      <c r="AN1522" s="23" t="s">
        <v>1474</v>
      </c>
      <c r="AT1522" s="44"/>
      <c r="AU1522" s="44"/>
      <c r="BD1522" s="23" t="s">
        <v>182</v>
      </c>
      <c r="BE1522" s="1" t="s">
        <v>183</v>
      </c>
    </row>
    <row r="1523" customFormat="false" ht="15" hidden="false" customHeight="true" outlineLevel="0" collapsed="false">
      <c r="A1523" s="23" t="s">
        <v>6211</v>
      </c>
      <c r="B1523" s="23" t="s">
        <v>6212</v>
      </c>
      <c r="C1523" s="40" t="s">
        <v>177</v>
      </c>
      <c r="D1523" s="23" t="s">
        <v>1471</v>
      </c>
      <c r="E1523" s="23" t="s">
        <v>6213</v>
      </c>
      <c r="F1523" s="23" t="s">
        <v>6214</v>
      </c>
      <c r="G1523" s="23" t="n">
        <v>43</v>
      </c>
      <c r="H1523" s="23" t="n">
        <v>1000</v>
      </c>
      <c r="I1523" s="41" t="s">
        <v>180</v>
      </c>
      <c r="K1523" s="23" t="n">
        <v>0</v>
      </c>
      <c r="L1523" s="23" t="n">
        <v>23410</v>
      </c>
      <c r="M1523" s="23" t="n">
        <v>0</v>
      </c>
      <c r="N1523" s="23" t="n">
        <v>0</v>
      </c>
      <c r="O1523" s="23" t="n">
        <f aca="false">K1523+L1523</f>
        <v>23410</v>
      </c>
      <c r="P1523" s="23" t="n">
        <f aca="false">K1523+L1523+M1523+N1523</f>
        <v>23410</v>
      </c>
      <c r="Q1523" s="23" t="n">
        <v>4920</v>
      </c>
      <c r="R1523" s="23" t="n">
        <v>1712</v>
      </c>
      <c r="S1523" s="23" t="n">
        <v>2354</v>
      </c>
      <c r="T1523" s="23" t="n">
        <v>1070</v>
      </c>
      <c r="U1523" s="42" t="n">
        <f aca="false">IF(I1523="delivery",O1523-SUM(Q1523+R1523),IF(I1523="PO",P1523-SUM(Q1523:R1523)))</f>
        <v>16778</v>
      </c>
      <c r="V1523" s="43" t="n">
        <v>0.0065</v>
      </c>
      <c r="W1523" s="43"/>
      <c r="X1523" s="43" t="n">
        <f aca="false">W1523-V1523</f>
        <v>-0.0065</v>
      </c>
      <c r="Y1523" s="23" t="n">
        <v>0.0065</v>
      </c>
      <c r="Z1523" s="44"/>
      <c r="AA1523" s="44"/>
      <c r="AM1523" s="23" t="str">
        <f aca="false">D1523</f>
        <v>Sanmina</v>
      </c>
      <c r="AN1523" s="23" t="s">
        <v>1474</v>
      </c>
      <c r="AT1523" s="44"/>
      <c r="AU1523" s="44"/>
      <c r="BD1523" s="23" t="s">
        <v>182</v>
      </c>
      <c r="BE1523" s="1" t="s">
        <v>183</v>
      </c>
    </row>
    <row r="1524" customFormat="false" ht="15" hidden="false" customHeight="true" outlineLevel="0" collapsed="false">
      <c r="A1524" s="23" t="s">
        <v>6215</v>
      </c>
      <c r="B1524" s="23" t="s">
        <v>6216</v>
      </c>
      <c r="C1524" s="40" t="s">
        <v>177</v>
      </c>
      <c r="D1524" s="23" t="s">
        <v>1471</v>
      </c>
      <c r="E1524" s="23" t="s">
        <v>6217</v>
      </c>
      <c r="F1524" s="23" t="s">
        <v>6218</v>
      </c>
      <c r="G1524" s="23" t="n">
        <v>55</v>
      </c>
      <c r="H1524" s="23" t="n">
        <v>1</v>
      </c>
      <c r="I1524" s="41" t="s">
        <v>188</v>
      </c>
      <c r="K1524" s="23" t="n">
        <v>0</v>
      </c>
      <c r="L1524" s="23" t="n">
        <v>0</v>
      </c>
      <c r="M1524" s="23" t="n">
        <v>0</v>
      </c>
      <c r="N1524" s="23" t="n">
        <v>0</v>
      </c>
      <c r="O1524" s="23" t="n">
        <f aca="false">K1524+L1524</f>
        <v>0</v>
      </c>
      <c r="P1524" s="23" t="n">
        <f aca="false">K1524+L1524+M1524+N1524</f>
        <v>0</v>
      </c>
      <c r="Q1524" s="23" t="n">
        <v>0</v>
      </c>
      <c r="R1524" s="23" t="n">
        <v>0</v>
      </c>
      <c r="S1524" s="23" t="n">
        <v>0</v>
      </c>
      <c r="T1524" s="23" t="n">
        <v>0</v>
      </c>
      <c r="U1524" s="42" t="n">
        <f aca="false">IF(I1524="delivery",O1524-SUM(Q1524+R1524),IF(I1524="PO",P1524-SUM(Q1524:R1524)))</f>
        <v>0</v>
      </c>
      <c r="V1524" s="43" t="n">
        <v>1E-005</v>
      </c>
      <c r="W1524" s="43"/>
      <c r="X1524" s="43" t="n">
        <f aca="false">W1524-V1524</f>
        <v>-1E-005</v>
      </c>
      <c r="Z1524" s="44"/>
      <c r="AA1524" s="44"/>
      <c r="AM1524" s="23" t="str">
        <f aca="false">D1524</f>
        <v>Sanmina</v>
      </c>
      <c r="AN1524" s="23" t="s">
        <v>1474</v>
      </c>
      <c r="AT1524" s="44"/>
      <c r="AU1524" s="44"/>
      <c r="BD1524" s="23" t="s">
        <v>714</v>
      </c>
      <c r="BE1524" s="1" t="s">
        <v>183</v>
      </c>
    </row>
    <row r="1525" customFormat="false" ht="15" hidden="false" customHeight="true" outlineLevel="0" collapsed="false">
      <c r="A1525" s="23" t="s">
        <v>6219</v>
      </c>
      <c r="B1525" s="23" t="s">
        <v>6220</v>
      </c>
      <c r="C1525" s="40" t="s">
        <v>177</v>
      </c>
      <c r="D1525" s="23" t="s">
        <v>1471</v>
      </c>
      <c r="E1525" s="23" t="s">
        <v>6221</v>
      </c>
      <c r="F1525" s="23" t="s">
        <v>6222</v>
      </c>
      <c r="G1525" s="23" t="n">
        <v>88</v>
      </c>
      <c r="H1525" s="23" t="n">
        <v>3000</v>
      </c>
      <c r="I1525" s="41" t="s">
        <v>180</v>
      </c>
      <c r="K1525" s="23" t="n">
        <v>0</v>
      </c>
      <c r="L1525" s="23" t="n">
        <v>4053</v>
      </c>
      <c r="M1525" s="23" t="n">
        <v>0</v>
      </c>
      <c r="N1525" s="23" t="n">
        <v>0</v>
      </c>
      <c r="O1525" s="23" t="n">
        <f aca="false">K1525+L1525</f>
        <v>4053</v>
      </c>
      <c r="P1525" s="23" t="n">
        <f aca="false">K1525+L1525+M1525+N1525</f>
        <v>4053</v>
      </c>
      <c r="Q1525" s="23" t="n">
        <v>3912</v>
      </c>
      <c r="R1525" s="23" t="n">
        <v>1642</v>
      </c>
      <c r="S1525" s="23" t="n">
        <v>2025</v>
      </c>
      <c r="T1525" s="23" t="n">
        <v>216</v>
      </c>
      <c r="U1525" s="42" t="n">
        <f aca="false">IF(I1525="delivery",O1525-SUM(Q1525+R1525),IF(I1525="PO",P1525-SUM(Q1525:R1525)))</f>
        <v>-1501</v>
      </c>
      <c r="V1525" s="43" t="n">
        <v>0.0563</v>
      </c>
      <c r="W1525" s="43"/>
      <c r="X1525" s="43" t="n">
        <f aca="false">W1525-V1525</f>
        <v>-0.0563</v>
      </c>
      <c r="Y1525" s="23" t="n">
        <v>0.0232</v>
      </c>
      <c r="Z1525" s="44"/>
      <c r="AA1525" s="44"/>
      <c r="AM1525" s="23" t="str">
        <f aca="false">D1525</f>
        <v>Sanmina</v>
      </c>
      <c r="AN1525" s="23" t="s">
        <v>3124</v>
      </c>
      <c r="AT1525" s="44"/>
      <c r="AU1525" s="44"/>
      <c r="BD1525" s="23" t="s">
        <v>182</v>
      </c>
      <c r="BE1525" s="1" t="s">
        <v>183</v>
      </c>
    </row>
    <row r="1526" customFormat="false" ht="15" hidden="false" customHeight="true" outlineLevel="0" collapsed="false">
      <c r="A1526" s="23" t="s">
        <v>6223</v>
      </c>
      <c r="B1526" s="23" t="s">
        <v>6224</v>
      </c>
      <c r="C1526" s="40" t="s">
        <v>177</v>
      </c>
      <c r="D1526" s="23" t="s">
        <v>1471</v>
      </c>
      <c r="E1526" s="23" t="s">
        <v>6225</v>
      </c>
      <c r="F1526" s="23" t="s">
        <v>6226</v>
      </c>
      <c r="G1526" s="23" t="n">
        <v>113</v>
      </c>
      <c r="H1526" s="23" t="n">
        <v>1000</v>
      </c>
      <c r="I1526" s="41" t="s">
        <v>180</v>
      </c>
      <c r="K1526" s="23" t="n">
        <v>0</v>
      </c>
      <c r="L1526" s="23" t="n">
        <v>882</v>
      </c>
      <c r="M1526" s="23" t="n">
        <v>0</v>
      </c>
      <c r="N1526" s="23" t="n">
        <v>2000</v>
      </c>
      <c r="O1526" s="23" t="n">
        <f aca="false">K1526+L1526</f>
        <v>882</v>
      </c>
      <c r="P1526" s="23" t="n">
        <f aca="false">K1526+L1526+M1526+N1526</f>
        <v>2882</v>
      </c>
      <c r="Q1526" s="23" t="n">
        <v>554</v>
      </c>
      <c r="R1526" s="23" t="n">
        <v>1804</v>
      </c>
      <c r="S1526" s="23" t="n">
        <v>1670</v>
      </c>
      <c r="T1526" s="23" t="n">
        <v>572</v>
      </c>
      <c r="U1526" s="42" t="n">
        <f aca="false">IF(I1526="delivery",O1526-SUM(Q1526+R1526),IF(I1526="PO",P1526-SUM(Q1526:R1526)))</f>
        <v>-1476</v>
      </c>
      <c r="V1526" s="43" t="n">
        <v>0.059</v>
      </c>
      <c r="W1526" s="43"/>
      <c r="X1526" s="43" t="n">
        <f aca="false">W1526-V1526</f>
        <v>-0.059</v>
      </c>
      <c r="Z1526" s="44"/>
      <c r="AA1526" s="44"/>
      <c r="AM1526" s="23" t="str">
        <f aca="false">D1526</f>
        <v>Sanmina</v>
      </c>
      <c r="AN1526" s="23" t="s">
        <v>3124</v>
      </c>
      <c r="AT1526" s="44"/>
      <c r="AU1526" s="44"/>
      <c r="BD1526" s="23" t="s">
        <v>182</v>
      </c>
      <c r="BE1526" s="1" t="s">
        <v>183</v>
      </c>
    </row>
    <row r="1527" customFormat="false" ht="15" hidden="false" customHeight="true" outlineLevel="0" collapsed="false">
      <c r="A1527" s="23" t="s">
        <v>6227</v>
      </c>
      <c r="B1527" s="23" t="s">
        <v>6228</v>
      </c>
      <c r="C1527" s="40" t="s">
        <v>177</v>
      </c>
      <c r="D1527" s="23" t="s">
        <v>1471</v>
      </c>
      <c r="E1527" s="23" t="s">
        <v>6229</v>
      </c>
      <c r="F1527" s="23" t="s">
        <v>6230</v>
      </c>
      <c r="G1527" s="23" t="n">
        <v>33</v>
      </c>
      <c r="H1527" s="23" t="n">
        <v>1000</v>
      </c>
      <c r="I1527" s="41" t="s">
        <v>180</v>
      </c>
      <c r="K1527" s="23" t="n">
        <v>0</v>
      </c>
      <c r="L1527" s="23" t="n">
        <v>17592</v>
      </c>
      <c r="M1527" s="23" t="n">
        <v>0</v>
      </c>
      <c r="N1527" s="23" t="n">
        <v>21000</v>
      </c>
      <c r="O1527" s="23" t="n">
        <f aca="false">K1527+L1527</f>
        <v>17592</v>
      </c>
      <c r="P1527" s="23" t="n">
        <f aca="false">K1527+L1527+M1527+N1527</f>
        <v>38592</v>
      </c>
      <c r="Q1527" s="23" t="n">
        <v>29011</v>
      </c>
      <c r="R1527" s="23" t="n">
        <v>24682</v>
      </c>
      <c r="S1527" s="23" t="n">
        <v>26231</v>
      </c>
      <c r="T1527" s="23" t="n">
        <v>6955</v>
      </c>
      <c r="U1527" s="42" t="n">
        <f aca="false">IF(I1527="delivery",O1527-SUM(Q1527+R1527),IF(I1527="PO",P1527-SUM(Q1527:R1527)))</f>
        <v>-36101</v>
      </c>
      <c r="V1527" s="43" t="n">
        <v>0.089</v>
      </c>
      <c r="W1527" s="43"/>
      <c r="X1527" s="43" t="n">
        <f aca="false">W1527-V1527</f>
        <v>-0.089</v>
      </c>
      <c r="Z1527" s="44"/>
      <c r="AA1527" s="44"/>
      <c r="AM1527" s="23" t="str">
        <f aca="false">D1527</f>
        <v>Sanmina</v>
      </c>
      <c r="AN1527" s="23" t="s">
        <v>3124</v>
      </c>
      <c r="AT1527" s="44"/>
      <c r="AU1527" s="44"/>
      <c r="BD1527" s="23" t="s">
        <v>182</v>
      </c>
      <c r="BE1527" s="1" t="s">
        <v>183</v>
      </c>
    </row>
    <row r="1528" customFormat="false" ht="15" hidden="false" customHeight="true" outlineLevel="0" collapsed="false">
      <c r="A1528" s="23" t="s">
        <v>6231</v>
      </c>
      <c r="B1528" s="23" t="s">
        <v>6232</v>
      </c>
      <c r="C1528" s="40" t="s">
        <v>177</v>
      </c>
      <c r="D1528" s="23" t="s">
        <v>1471</v>
      </c>
      <c r="E1528" s="23" t="s">
        <v>6233</v>
      </c>
      <c r="F1528" s="23" t="s">
        <v>6234</v>
      </c>
      <c r="G1528" s="23" t="n">
        <v>76</v>
      </c>
      <c r="H1528" s="23" t="n">
        <v>4000</v>
      </c>
      <c r="I1528" s="41" t="s">
        <v>180</v>
      </c>
      <c r="K1528" s="23" t="n">
        <v>0</v>
      </c>
      <c r="L1528" s="23" t="n">
        <v>6091</v>
      </c>
      <c r="M1528" s="23" t="n">
        <v>0</v>
      </c>
      <c r="N1528" s="23" t="n">
        <v>0</v>
      </c>
      <c r="O1528" s="23" t="n">
        <f aca="false">K1528+L1528</f>
        <v>6091</v>
      </c>
      <c r="P1528" s="23" t="n">
        <f aca="false">K1528+L1528+M1528+N1528</f>
        <v>6091</v>
      </c>
      <c r="Q1528" s="23" t="n">
        <v>1883</v>
      </c>
      <c r="R1528" s="23" t="n">
        <v>1401</v>
      </c>
      <c r="S1528" s="23" t="n">
        <v>2319</v>
      </c>
      <c r="T1528" s="23" t="n">
        <v>109</v>
      </c>
      <c r="U1528" s="42" t="n">
        <f aca="false">IF(I1528="delivery",O1528-SUM(Q1528+R1528),IF(I1528="PO",P1528-SUM(Q1528:R1528)))</f>
        <v>2807</v>
      </c>
      <c r="V1528" s="43" t="n">
        <v>0.06</v>
      </c>
      <c r="W1528" s="43"/>
      <c r="X1528" s="43" t="n">
        <f aca="false">W1528-V1528</f>
        <v>-0.06</v>
      </c>
      <c r="Y1528" s="23" t="n">
        <v>0.06</v>
      </c>
      <c r="Z1528" s="44"/>
      <c r="AA1528" s="44"/>
      <c r="AM1528" s="23" t="str">
        <f aca="false">D1528</f>
        <v>Sanmina</v>
      </c>
      <c r="AN1528" s="23" t="s">
        <v>3124</v>
      </c>
      <c r="AT1528" s="44"/>
      <c r="AU1528" s="44"/>
      <c r="BD1528" s="23" t="s">
        <v>182</v>
      </c>
      <c r="BE1528" s="1" t="s">
        <v>183</v>
      </c>
    </row>
    <row r="1529" customFormat="false" ht="15" hidden="false" customHeight="true" outlineLevel="0" collapsed="false">
      <c r="A1529" s="23" t="s">
        <v>6235</v>
      </c>
      <c r="B1529" s="23" t="s">
        <v>6236</v>
      </c>
      <c r="C1529" s="40" t="s">
        <v>177</v>
      </c>
      <c r="D1529" s="23" t="s">
        <v>1471</v>
      </c>
      <c r="E1529" s="23" t="s">
        <v>6237</v>
      </c>
      <c r="F1529" s="23" t="s">
        <v>6238</v>
      </c>
      <c r="G1529" s="23" t="n">
        <v>61</v>
      </c>
      <c r="H1529" s="23" t="n">
        <v>1500</v>
      </c>
      <c r="I1529" s="41" t="s">
        <v>180</v>
      </c>
      <c r="K1529" s="23" t="n">
        <v>0</v>
      </c>
      <c r="L1529" s="23" t="n">
        <v>20813</v>
      </c>
      <c r="M1529" s="23" t="n">
        <v>15000</v>
      </c>
      <c r="N1529" s="23" t="n">
        <v>0</v>
      </c>
      <c r="O1529" s="23" t="n">
        <f aca="false">K1529+L1529</f>
        <v>20813</v>
      </c>
      <c r="P1529" s="23" t="n">
        <f aca="false">K1529+L1529+M1529+N1529</f>
        <v>35813</v>
      </c>
      <c r="Q1529" s="23" t="n">
        <v>36486</v>
      </c>
      <c r="R1529" s="23" t="n">
        <v>34845</v>
      </c>
      <c r="S1529" s="23" t="n">
        <v>36438</v>
      </c>
      <c r="T1529" s="23" t="n">
        <v>11751</v>
      </c>
      <c r="U1529" s="42" t="n">
        <f aca="false">IF(I1529="delivery",O1529-SUM(Q1529+R1529),IF(I1529="PO",P1529-SUM(Q1529:R1529)))</f>
        <v>-50518</v>
      </c>
      <c r="V1529" s="43" t="n">
        <v>0.22</v>
      </c>
      <c r="W1529" s="43"/>
      <c r="X1529" s="43" t="n">
        <f aca="false">W1529-V1529</f>
        <v>-0.22</v>
      </c>
      <c r="Y1529" s="23" t="n">
        <v>0.224</v>
      </c>
      <c r="Z1529" s="44"/>
      <c r="AA1529" s="44"/>
      <c r="AM1529" s="23" t="str">
        <f aca="false">D1529</f>
        <v>Sanmina</v>
      </c>
      <c r="AN1529" s="23" t="s">
        <v>3124</v>
      </c>
      <c r="AT1529" s="44"/>
      <c r="AU1529" s="44"/>
      <c r="BD1529" s="23" t="s">
        <v>182</v>
      </c>
      <c r="BE1529" s="1" t="s">
        <v>183</v>
      </c>
    </row>
    <row r="1530" customFormat="false" ht="15" hidden="false" customHeight="true" outlineLevel="0" collapsed="false">
      <c r="A1530" s="23" t="s">
        <v>6239</v>
      </c>
      <c r="B1530" s="23" t="s">
        <v>6240</v>
      </c>
      <c r="C1530" s="40" t="s">
        <v>177</v>
      </c>
      <c r="D1530" s="23" t="s">
        <v>1471</v>
      </c>
      <c r="E1530" s="23" t="s">
        <v>6241</v>
      </c>
      <c r="F1530" s="23" t="s">
        <v>6242</v>
      </c>
      <c r="G1530" s="23" t="n">
        <v>83</v>
      </c>
      <c r="H1530" s="23" t="n">
        <v>1500</v>
      </c>
      <c r="I1530" s="41" t="s">
        <v>180</v>
      </c>
      <c r="K1530" s="23" t="n">
        <v>0</v>
      </c>
      <c r="L1530" s="23" t="n">
        <v>7124</v>
      </c>
      <c r="M1530" s="23" t="n">
        <v>3000</v>
      </c>
      <c r="N1530" s="23" t="n">
        <v>9000</v>
      </c>
      <c r="O1530" s="23" t="n">
        <f aca="false">K1530+L1530</f>
        <v>7124</v>
      </c>
      <c r="P1530" s="23" t="n">
        <f aca="false">K1530+L1530+M1530+N1530</f>
        <v>19124</v>
      </c>
      <c r="Q1530" s="23" t="n">
        <v>73</v>
      </c>
      <c r="R1530" s="23" t="n">
        <v>11768</v>
      </c>
      <c r="S1530" s="23" t="n">
        <v>8098</v>
      </c>
      <c r="T1530" s="23" t="n">
        <v>3302</v>
      </c>
      <c r="U1530" s="42" t="n">
        <f aca="false">IF(I1530="delivery",O1530-SUM(Q1530+R1530),IF(I1530="PO",P1530-SUM(Q1530:R1530)))</f>
        <v>-4717</v>
      </c>
      <c r="V1530" s="43" t="n">
        <v>0.147</v>
      </c>
      <c r="W1530" s="43"/>
      <c r="X1530" s="43" t="n">
        <f aca="false">W1530-V1530</f>
        <v>-0.147</v>
      </c>
      <c r="Z1530" s="44"/>
      <c r="AA1530" s="44"/>
      <c r="AM1530" s="23" t="str">
        <f aca="false">D1530</f>
        <v>Sanmina</v>
      </c>
      <c r="AN1530" s="23" t="s">
        <v>3124</v>
      </c>
      <c r="AT1530" s="44"/>
      <c r="AU1530" s="44"/>
      <c r="BD1530" s="23" t="s">
        <v>182</v>
      </c>
      <c r="BE1530" s="1" t="s">
        <v>183</v>
      </c>
    </row>
    <row r="1531" customFormat="false" ht="15" hidden="false" customHeight="true" outlineLevel="0" collapsed="false">
      <c r="A1531" s="23" t="s">
        <v>6243</v>
      </c>
      <c r="B1531" s="23" t="s">
        <v>6244</v>
      </c>
      <c r="C1531" s="40" t="s">
        <v>177</v>
      </c>
      <c r="D1531" s="23" t="s">
        <v>1471</v>
      </c>
      <c r="E1531" s="23" t="s">
        <v>6245</v>
      </c>
      <c r="F1531" s="23" t="s">
        <v>6246</v>
      </c>
      <c r="G1531" s="23" t="n">
        <v>43</v>
      </c>
      <c r="H1531" s="23" t="n">
        <v>2000</v>
      </c>
      <c r="I1531" s="41" t="s">
        <v>180</v>
      </c>
      <c r="K1531" s="23" t="n">
        <v>0</v>
      </c>
      <c r="L1531" s="23" t="n">
        <v>13725</v>
      </c>
      <c r="M1531" s="23" t="n">
        <v>0</v>
      </c>
      <c r="N1531" s="23" t="n">
        <v>0</v>
      </c>
      <c r="O1531" s="23" t="n">
        <f aca="false">K1531+L1531</f>
        <v>13725</v>
      </c>
      <c r="P1531" s="23" t="n">
        <f aca="false">K1531+L1531+M1531+N1531</f>
        <v>13725</v>
      </c>
      <c r="Q1531" s="23" t="n">
        <v>15395</v>
      </c>
      <c r="R1531" s="23" t="n">
        <v>9029</v>
      </c>
      <c r="S1531" s="23" t="n">
        <v>9926</v>
      </c>
      <c r="T1531" s="23" t="n">
        <v>2909</v>
      </c>
      <c r="U1531" s="42" t="n">
        <f aca="false">IF(I1531="delivery",O1531-SUM(Q1531+R1531),IF(I1531="PO",P1531-SUM(Q1531:R1531)))</f>
        <v>-10699</v>
      </c>
      <c r="V1531" s="43" t="n">
        <v>0.325</v>
      </c>
      <c r="W1531" s="43"/>
      <c r="X1531" s="43" t="n">
        <f aca="false">W1531-V1531</f>
        <v>-0.325</v>
      </c>
      <c r="Y1531" s="23" t="n">
        <v>0.0308</v>
      </c>
      <c r="Z1531" s="44"/>
      <c r="AA1531" s="44"/>
      <c r="AM1531" s="23" t="str">
        <f aca="false">D1531</f>
        <v>Sanmina</v>
      </c>
      <c r="AN1531" s="23" t="s">
        <v>3124</v>
      </c>
      <c r="AT1531" s="44"/>
      <c r="AU1531" s="44"/>
      <c r="BD1531" s="23" t="s">
        <v>182</v>
      </c>
      <c r="BE1531" s="1" t="s">
        <v>183</v>
      </c>
    </row>
    <row r="1532" customFormat="false" ht="15" hidden="false" customHeight="true" outlineLevel="0" collapsed="false">
      <c r="A1532" s="23" t="s">
        <v>6247</v>
      </c>
      <c r="B1532" s="23" t="s">
        <v>6248</v>
      </c>
      <c r="C1532" s="40" t="s">
        <v>177</v>
      </c>
      <c r="D1532" s="23" t="s">
        <v>1471</v>
      </c>
      <c r="E1532" s="23" t="s">
        <v>6249</v>
      </c>
      <c r="F1532" s="23" t="s">
        <v>6250</v>
      </c>
      <c r="G1532" s="23" t="n">
        <v>66</v>
      </c>
      <c r="H1532" s="23" t="n">
        <v>1500</v>
      </c>
      <c r="I1532" s="41" t="s">
        <v>180</v>
      </c>
      <c r="K1532" s="23" t="n">
        <v>0</v>
      </c>
      <c r="L1532" s="23" t="n">
        <v>13717</v>
      </c>
      <c r="M1532" s="23" t="n">
        <v>5000</v>
      </c>
      <c r="N1532" s="23" t="n">
        <v>0</v>
      </c>
      <c r="O1532" s="23" t="n">
        <f aca="false">K1532+L1532</f>
        <v>13717</v>
      </c>
      <c r="P1532" s="23" t="n">
        <f aca="false">K1532+L1532+M1532+N1532</f>
        <v>18717</v>
      </c>
      <c r="Q1532" s="23" t="n">
        <v>16286</v>
      </c>
      <c r="R1532" s="23" t="n">
        <v>11018</v>
      </c>
      <c r="S1532" s="23" t="n">
        <v>12271</v>
      </c>
      <c r="T1532" s="23" t="n">
        <v>13105</v>
      </c>
      <c r="U1532" s="42" t="n">
        <f aca="false">IF(I1532="delivery",O1532-SUM(Q1532+R1532),IF(I1532="PO",P1532-SUM(Q1532:R1532)))</f>
        <v>-13587</v>
      </c>
      <c r="V1532" s="43" t="n">
        <v>0.251</v>
      </c>
      <c r="W1532" s="43"/>
      <c r="X1532" s="43" t="n">
        <f aca="false">W1532-V1532</f>
        <v>-0.251</v>
      </c>
      <c r="Y1532" s="23" t="n">
        <v>0.251</v>
      </c>
      <c r="Z1532" s="44"/>
      <c r="AA1532" s="44"/>
      <c r="AM1532" s="23" t="str">
        <f aca="false">D1532</f>
        <v>Sanmina</v>
      </c>
      <c r="AN1532" s="23" t="s">
        <v>3124</v>
      </c>
      <c r="AT1532" s="44"/>
      <c r="AU1532" s="44"/>
      <c r="BD1532" s="23" t="s">
        <v>182</v>
      </c>
      <c r="BE1532" s="1" t="s">
        <v>183</v>
      </c>
    </row>
    <row r="1533" customFormat="false" ht="15" hidden="false" customHeight="true" outlineLevel="0" collapsed="false">
      <c r="A1533" s="23" t="s">
        <v>6251</v>
      </c>
      <c r="B1533" s="23" t="s">
        <v>6252</v>
      </c>
      <c r="C1533" s="40" t="s">
        <v>177</v>
      </c>
      <c r="D1533" s="23" t="s">
        <v>1471</v>
      </c>
      <c r="E1533" s="23" t="s">
        <v>6253</v>
      </c>
      <c r="F1533" s="23" t="s">
        <v>6254</v>
      </c>
      <c r="G1533" s="23" t="n">
        <v>111</v>
      </c>
      <c r="H1533" s="23" t="n">
        <v>1000</v>
      </c>
      <c r="I1533" s="41" t="s">
        <v>180</v>
      </c>
      <c r="K1533" s="23" t="n">
        <v>0</v>
      </c>
      <c r="L1533" s="23" t="n">
        <v>3988</v>
      </c>
      <c r="M1533" s="23" t="n">
        <v>0</v>
      </c>
      <c r="N1533" s="23" t="n">
        <v>3000</v>
      </c>
      <c r="O1533" s="23" t="n">
        <f aca="false">K1533+L1533</f>
        <v>3988</v>
      </c>
      <c r="P1533" s="23" t="n">
        <f aca="false">K1533+L1533+M1533+N1533</f>
        <v>6988</v>
      </c>
      <c r="Q1533" s="23" t="n">
        <v>3588</v>
      </c>
      <c r="R1533" s="23" t="n">
        <v>1825</v>
      </c>
      <c r="S1533" s="23" t="n">
        <v>3511</v>
      </c>
      <c r="T1533" s="23" t="n">
        <v>289</v>
      </c>
      <c r="U1533" s="42" t="n">
        <f aca="false">IF(I1533="delivery",O1533-SUM(Q1533+R1533),IF(I1533="PO",P1533-SUM(Q1533:R1533)))</f>
        <v>-1425</v>
      </c>
      <c r="V1533" s="43" t="n">
        <v>0.038</v>
      </c>
      <c r="W1533" s="43"/>
      <c r="X1533" s="43" t="n">
        <f aca="false">W1533-V1533</f>
        <v>-0.038</v>
      </c>
      <c r="Y1533" s="23" t="n">
        <v>0.047</v>
      </c>
      <c r="Z1533" s="44"/>
      <c r="AA1533" s="44"/>
      <c r="AM1533" s="23" t="str">
        <f aca="false">D1533</f>
        <v>Sanmina</v>
      </c>
      <c r="AN1533" s="23" t="s">
        <v>3124</v>
      </c>
      <c r="AT1533" s="44"/>
      <c r="AU1533" s="44"/>
      <c r="BD1533" s="23" t="s">
        <v>182</v>
      </c>
      <c r="BE1533" s="1" t="s">
        <v>183</v>
      </c>
    </row>
    <row r="1534" customFormat="false" ht="15" hidden="false" customHeight="true" outlineLevel="0" collapsed="false">
      <c r="A1534" s="23" t="s">
        <v>6255</v>
      </c>
      <c r="B1534" s="23" t="s">
        <v>6256</v>
      </c>
      <c r="C1534" s="40" t="s">
        <v>177</v>
      </c>
      <c r="D1534" s="23" t="s">
        <v>1471</v>
      </c>
      <c r="E1534" s="23" t="s">
        <v>6257</v>
      </c>
      <c r="F1534" s="23" t="s">
        <v>6258</v>
      </c>
      <c r="G1534" s="23" t="n">
        <v>43</v>
      </c>
      <c r="H1534" s="23" t="n">
        <v>5000</v>
      </c>
      <c r="I1534" s="41" t="s">
        <v>180</v>
      </c>
      <c r="K1534" s="23" t="n">
        <v>0</v>
      </c>
      <c r="L1534" s="23" t="n">
        <v>4339</v>
      </c>
      <c r="M1534" s="23" t="n">
        <v>0</v>
      </c>
      <c r="N1534" s="23" t="n">
        <v>0</v>
      </c>
      <c r="O1534" s="23" t="n">
        <f aca="false">K1534+L1534</f>
        <v>4339</v>
      </c>
      <c r="P1534" s="23" t="n">
        <f aca="false">K1534+L1534+M1534+N1534</f>
        <v>4339</v>
      </c>
      <c r="Q1534" s="23" t="n">
        <v>0</v>
      </c>
      <c r="R1534" s="23" t="n">
        <v>0</v>
      </c>
      <c r="S1534" s="23" t="n">
        <v>0</v>
      </c>
      <c r="T1534" s="23" t="n">
        <v>0</v>
      </c>
      <c r="U1534" s="42" t="n">
        <f aca="false">IF(I1534="delivery",O1534-SUM(Q1534+R1534),IF(I1534="PO",P1534-SUM(Q1534:R1534)))</f>
        <v>4339</v>
      </c>
      <c r="V1534" s="43" t="n">
        <v>0.032</v>
      </c>
      <c r="W1534" s="43"/>
      <c r="X1534" s="43" t="n">
        <f aca="false">W1534-V1534</f>
        <v>-0.032</v>
      </c>
      <c r="Z1534" s="44"/>
      <c r="AA1534" s="44"/>
      <c r="AM1534" s="23" t="str">
        <f aca="false">D1534</f>
        <v>Sanmina</v>
      </c>
      <c r="AN1534" s="23" t="s">
        <v>3124</v>
      </c>
      <c r="AT1534" s="44"/>
      <c r="AU1534" s="44"/>
      <c r="BD1534" s="23" t="s">
        <v>182</v>
      </c>
      <c r="BE1534" s="1" t="s">
        <v>183</v>
      </c>
    </row>
    <row r="1535" customFormat="false" ht="15" hidden="false" customHeight="true" outlineLevel="0" collapsed="false">
      <c r="A1535" s="23" t="s">
        <v>6259</v>
      </c>
      <c r="B1535" s="23" t="s">
        <v>6260</v>
      </c>
      <c r="C1535" s="40" t="s">
        <v>177</v>
      </c>
      <c r="D1535" s="23" t="s">
        <v>1471</v>
      </c>
      <c r="E1535" s="23" t="s">
        <v>6261</v>
      </c>
      <c r="F1535" s="23" t="s">
        <v>6262</v>
      </c>
      <c r="G1535" s="23" t="n">
        <v>111</v>
      </c>
      <c r="H1535" s="23" t="n">
        <v>5000</v>
      </c>
      <c r="I1535" s="41" t="s">
        <v>180</v>
      </c>
      <c r="K1535" s="23" t="n">
        <v>0</v>
      </c>
      <c r="L1535" s="23" t="n">
        <v>19657</v>
      </c>
      <c r="M1535" s="23" t="n">
        <v>0</v>
      </c>
      <c r="N1535" s="23" t="n">
        <v>0</v>
      </c>
      <c r="O1535" s="23" t="n">
        <f aca="false">K1535+L1535</f>
        <v>19657</v>
      </c>
      <c r="P1535" s="23" t="n">
        <f aca="false">K1535+L1535+M1535+N1535</f>
        <v>19657</v>
      </c>
      <c r="Q1535" s="23" t="n">
        <v>1631</v>
      </c>
      <c r="R1535" s="23" t="n">
        <v>714</v>
      </c>
      <c r="S1535" s="23" t="n">
        <v>759</v>
      </c>
      <c r="T1535" s="23" t="n">
        <v>302</v>
      </c>
      <c r="U1535" s="42" t="n">
        <f aca="false">IF(I1535="delivery",O1535-SUM(Q1535+R1535),IF(I1535="PO",P1535-SUM(Q1535:R1535)))</f>
        <v>17312</v>
      </c>
      <c r="V1535" s="43" t="n">
        <v>0.125</v>
      </c>
      <c r="W1535" s="43"/>
      <c r="X1535" s="43" t="n">
        <f aca="false">W1535-V1535</f>
        <v>-0.125</v>
      </c>
      <c r="Y1535" s="23" t="n">
        <v>0.125</v>
      </c>
      <c r="Z1535" s="44"/>
      <c r="AA1535" s="44"/>
      <c r="AM1535" s="23" t="str">
        <f aca="false">D1535</f>
        <v>Sanmina</v>
      </c>
      <c r="AN1535" s="23" t="s">
        <v>3124</v>
      </c>
      <c r="AT1535" s="44"/>
      <c r="AU1535" s="44"/>
      <c r="BD1535" s="23" t="s">
        <v>182</v>
      </c>
      <c r="BE1535" s="1" t="s">
        <v>183</v>
      </c>
    </row>
    <row r="1536" customFormat="false" ht="15" hidden="false" customHeight="true" outlineLevel="0" collapsed="false">
      <c r="A1536" s="23" t="s">
        <v>6263</v>
      </c>
      <c r="B1536" s="23" t="s">
        <v>6264</v>
      </c>
      <c r="C1536" s="40" t="s">
        <v>177</v>
      </c>
      <c r="D1536" s="23" t="s">
        <v>1471</v>
      </c>
      <c r="E1536" s="23" t="s">
        <v>6265</v>
      </c>
      <c r="F1536" s="23" t="s">
        <v>6266</v>
      </c>
      <c r="G1536" s="23" t="n">
        <v>111</v>
      </c>
      <c r="H1536" s="23" t="n">
        <v>3000</v>
      </c>
      <c r="I1536" s="41" t="s">
        <v>180</v>
      </c>
      <c r="K1536" s="23" t="n">
        <v>0</v>
      </c>
      <c r="L1536" s="23" t="n">
        <v>14734</v>
      </c>
      <c r="M1536" s="23" t="n">
        <v>27000</v>
      </c>
      <c r="N1536" s="23" t="n">
        <v>0</v>
      </c>
      <c r="O1536" s="23" t="n">
        <f aca="false">K1536+L1536</f>
        <v>14734</v>
      </c>
      <c r="P1536" s="23" t="n">
        <f aca="false">K1536+L1536+M1536+N1536</f>
        <v>41734</v>
      </c>
      <c r="Q1536" s="23" t="n">
        <v>28508</v>
      </c>
      <c r="R1536" s="23" t="n">
        <v>14916</v>
      </c>
      <c r="S1536" s="23" t="n">
        <v>17972</v>
      </c>
      <c r="T1536" s="23" t="n">
        <v>2200</v>
      </c>
      <c r="U1536" s="42" t="n">
        <f aca="false">IF(I1536="delivery",O1536-SUM(Q1536+R1536),IF(I1536="PO",P1536-SUM(Q1536:R1536)))</f>
        <v>-28690</v>
      </c>
      <c r="V1536" s="43" t="n">
        <v>0.058</v>
      </c>
      <c r="W1536" s="43"/>
      <c r="X1536" s="43" t="n">
        <f aca="false">W1536-V1536</f>
        <v>-0.058</v>
      </c>
      <c r="Y1536" s="23" t="n">
        <v>0.058</v>
      </c>
      <c r="Z1536" s="44"/>
      <c r="AA1536" s="44"/>
      <c r="AM1536" s="23" t="str">
        <f aca="false">D1536</f>
        <v>Sanmina</v>
      </c>
      <c r="AN1536" s="23" t="s">
        <v>3124</v>
      </c>
      <c r="AT1536" s="44"/>
      <c r="AU1536" s="44"/>
      <c r="BD1536" s="23" t="s">
        <v>182</v>
      </c>
      <c r="BE1536" s="1" t="s">
        <v>183</v>
      </c>
    </row>
    <row r="1537" customFormat="false" ht="15" hidden="false" customHeight="true" outlineLevel="0" collapsed="false">
      <c r="A1537" s="23" t="s">
        <v>6267</v>
      </c>
      <c r="B1537" s="23" t="s">
        <v>6268</v>
      </c>
      <c r="C1537" s="40" t="s">
        <v>177</v>
      </c>
      <c r="D1537" s="23" t="s">
        <v>1471</v>
      </c>
      <c r="E1537" s="23" t="s">
        <v>6269</v>
      </c>
      <c r="F1537" s="23" t="s">
        <v>6270</v>
      </c>
      <c r="G1537" s="23" t="n">
        <v>83</v>
      </c>
      <c r="H1537" s="23" t="n">
        <v>1000</v>
      </c>
      <c r="I1537" s="41" t="s">
        <v>180</v>
      </c>
      <c r="K1537" s="23" t="n">
        <v>0</v>
      </c>
      <c r="L1537" s="23" t="n">
        <v>3494</v>
      </c>
      <c r="M1537" s="23" t="n">
        <v>0</v>
      </c>
      <c r="N1537" s="23" t="n">
        <v>0</v>
      </c>
      <c r="O1537" s="23" t="n">
        <f aca="false">K1537+L1537</f>
        <v>3494</v>
      </c>
      <c r="P1537" s="23" t="n">
        <f aca="false">K1537+L1537+M1537+N1537</f>
        <v>3494</v>
      </c>
      <c r="Q1537" s="23" t="n">
        <v>2331</v>
      </c>
      <c r="R1537" s="23" t="n">
        <v>6151</v>
      </c>
      <c r="S1537" s="23" t="n">
        <v>5311</v>
      </c>
      <c r="T1537" s="23" t="n">
        <v>1701</v>
      </c>
      <c r="U1537" s="42" t="n">
        <f aca="false">IF(I1537="delivery",O1537-SUM(Q1537+R1537),IF(I1537="PO",P1537-SUM(Q1537:R1537)))</f>
        <v>-4988</v>
      </c>
      <c r="V1537" s="43" t="n">
        <v>0.255</v>
      </c>
      <c r="W1537" s="43"/>
      <c r="X1537" s="43" t="n">
        <f aca="false">W1537-V1537</f>
        <v>-0.255</v>
      </c>
      <c r="Y1537" s="23" t="n">
        <v>0.255</v>
      </c>
      <c r="Z1537" s="44"/>
      <c r="AA1537" s="44"/>
      <c r="AM1537" s="23" t="str">
        <f aca="false">D1537</f>
        <v>Sanmina</v>
      </c>
      <c r="AN1537" s="23" t="s">
        <v>3124</v>
      </c>
      <c r="AT1537" s="44"/>
      <c r="AU1537" s="44"/>
      <c r="BD1537" s="23" t="s">
        <v>182</v>
      </c>
      <c r="BE1537" s="1" t="s">
        <v>183</v>
      </c>
    </row>
    <row r="1538" customFormat="false" ht="15" hidden="false" customHeight="true" outlineLevel="0" collapsed="false">
      <c r="A1538" s="23" t="s">
        <v>6271</v>
      </c>
      <c r="B1538" s="23" t="s">
        <v>6272</v>
      </c>
      <c r="C1538" s="40" t="s">
        <v>177</v>
      </c>
      <c r="D1538" s="23" t="s">
        <v>1471</v>
      </c>
      <c r="E1538" s="23" t="s">
        <v>6273</v>
      </c>
      <c r="F1538" s="23" t="s">
        <v>6274</v>
      </c>
      <c r="G1538" s="23" t="n">
        <v>71</v>
      </c>
      <c r="H1538" s="23" t="n">
        <v>2000</v>
      </c>
      <c r="I1538" s="41" t="s">
        <v>188</v>
      </c>
      <c r="K1538" s="23" t="n">
        <v>0</v>
      </c>
      <c r="L1538" s="23" t="n">
        <v>0</v>
      </c>
      <c r="M1538" s="23" t="n">
        <v>0</v>
      </c>
      <c r="N1538" s="23" t="n">
        <v>0</v>
      </c>
      <c r="O1538" s="23" t="n">
        <f aca="false">K1538+L1538</f>
        <v>0</v>
      </c>
      <c r="P1538" s="23" t="n">
        <f aca="false">K1538+L1538+M1538+N1538</f>
        <v>0</v>
      </c>
      <c r="Q1538" s="23" t="n">
        <v>0</v>
      </c>
      <c r="R1538" s="23" t="n">
        <v>0</v>
      </c>
      <c r="S1538" s="23" t="n">
        <v>0</v>
      </c>
      <c r="T1538" s="23" t="n">
        <v>0</v>
      </c>
      <c r="U1538" s="42" t="n">
        <f aca="false">IF(I1538="delivery",O1538-SUM(Q1538+R1538),IF(I1538="PO",P1538-SUM(Q1538:R1538)))</f>
        <v>0</v>
      </c>
      <c r="V1538" s="45" t="n">
        <v>0.959</v>
      </c>
      <c r="W1538" s="45"/>
      <c r="X1538" s="43" t="n">
        <f aca="false">W1538-V1538</f>
        <v>-0.959</v>
      </c>
      <c r="Z1538" s="44"/>
      <c r="AA1538" s="44"/>
      <c r="AM1538" s="23" t="str">
        <f aca="false">D1538</f>
        <v>Sanmina</v>
      </c>
      <c r="AN1538" s="23" t="s">
        <v>3124</v>
      </c>
      <c r="AT1538" s="44"/>
      <c r="AU1538" s="44"/>
      <c r="BD1538" s="23" t="s">
        <v>1543</v>
      </c>
      <c r="BE1538" s="1" t="s">
        <v>183</v>
      </c>
    </row>
    <row r="1539" customFormat="false" ht="15" hidden="false" customHeight="true" outlineLevel="0" collapsed="false">
      <c r="A1539" s="23" t="s">
        <v>6275</v>
      </c>
      <c r="B1539" s="23" t="s">
        <v>6272</v>
      </c>
      <c r="C1539" s="40" t="s">
        <v>177</v>
      </c>
      <c r="D1539" s="23" t="s">
        <v>1471</v>
      </c>
      <c r="E1539" s="23" t="s">
        <v>6276</v>
      </c>
      <c r="F1539" s="23" t="s">
        <v>6277</v>
      </c>
      <c r="G1539" s="23" t="n">
        <v>55</v>
      </c>
      <c r="H1539" s="23" t="n">
        <v>1</v>
      </c>
      <c r="I1539" s="41" t="s">
        <v>180</v>
      </c>
      <c r="K1539" s="23" t="n">
        <v>0</v>
      </c>
      <c r="L1539" s="23" t="n">
        <v>0</v>
      </c>
      <c r="M1539" s="23" t="n">
        <v>0</v>
      </c>
      <c r="N1539" s="23" t="n">
        <v>0</v>
      </c>
      <c r="O1539" s="23" t="n">
        <f aca="false">K1539+L1539</f>
        <v>0</v>
      </c>
      <c r="P1539" s="23" t="n">
        <f aca="false">K1539+L1539+M1539+N1539</f>
        <v>0</v>
      </c>
      <c r="Q1539" s="23" t="n">
        <v>0</v>
      </c>
      <c r="R1539" s="23" t="n">
        <v>1907</v>
      </c>
      <c r="S1539" s="23" t="n">
        <v>1347</v>
      </c>
      <c r="T1539" s="23" t="n">
        <v>598</v>
      </c>
      <c r="U1539" s="42" t="n">
        <f aca="false">IF(I1539="delivery",O1539-SUM(Q1539+R1539),IF(I1539="PO",P1539-SUM(Q1539:R1539)))</f>
        <v>-1907</v>
      </c>
      <c r="V1539" s="43" t="n">
        <v>0.68</v>
      </c>
      <c r="W1539" s="43"/>
      <c r="X1539" s="43" t="n">
        <f aca="false">W1539-V1539</f>
        <v>-0.68</v>
      </c>
      <c r="Z1539" s="44"/>
      <c r="AA1539" s="44"/>
      <c r="AM1539" s="23" t="str">
        <f aca="false">D1539</f>
        <v>Sanmina</v>
      </c>
      <c r="AN1539" s="23" t="s">
        <v>3124</v>
      </c>
      <c r="AT1539" s="44"/>
      <c r="AU1539" s="44"/>
      <c r="BD1539" s="23" t="s">
        <v>182</v>
      </c>
      <c r="BE1539" s="1" t="s">
        <v>183</v>
      </c>
    </row>
    <row r="1540" customFormat="false" ht="15" hidden="false" customHeight="true" outlineLevel="0" collapsed="false">
      <c r="A1540" s="23" t="s">
        <v>6278</v>
      </c>
      <c r="B1540" s="23" t="s">
        <v>6279</v>
      </c>
      <c r="C1540" s="40" t="s">
        <v>177</v>
      </c>
      <c r="D1540" s="23" t="s">
        <v>1471</v>
      </c>
      <c r="E1540" s="23" t="s">
        <v>6280</v>
      </c>
      <c r="F1540" s="23" t="s">
        <v>6281</v>
      </c>
      <c r="G1540" s="23" t="n">
        <v>63</v>
      </c>
      <c r="H1540" s="23" t="n">
        <v>5000</v>
      </c>
      <c r="I1540" s="41" t="s">
        <v>188</v>
      </c>
      <c r="K1540" s="23" t="n">
        <v>1200</v>
      </c>
      <c r="L1540" s="23" t="n">
        <v>5348</v>
      </c>
      <c r="M1540" s="23" t="n">
        <v>0</v>
      </c>
      <c r="N1540" s="23" t="n">
        <v>0</v>
      </c>
      <c r="O1540" s="23" t="n">
        <f aca="false">K1540+L1540</f>
        <v>6548</v>
      </c>
      <c r="P1540" s="23" t="n">
        <f aca="false">K1540+L1540+M1540+N1540</f>
        <v>6548</v>
      </c>
      <c r="Q1540" s="23" t="n">
        <v>1903</v>
      </c>
      <c r="R1540" s="23" t="n">
        <v>794</v>
      </c>
      <c r="S1540" s="23" t="n">
        <v>768</v>
      </c>
      <c r="T1540" s="23" t="n">
        <v>412</v>
      </c>
      <c r="U1540" s="42" t="n">
        <f aca="false">IF(I1540="delivery",O1540-SUM(Q1540+R1540),IF(I1540="PO",P1540-SUM(Q1540:R1540)))</f>
        <v>3851</v>
      </c>
      <c r="V1540" s="43" t="n">
        <v>0.057</v>
      </c>
      <c r="W1540" s="43"/>
      <c r="X1540" s="43" t="n">
        <f aca="false">W1540-V1540</f>
        <v>-0.057</v>
      </c>
      <c r="Z1540" s="44"/>
      <c r="AA1540" s="44"/>
      <c r="AM1540" s="23" t="str">
        <f aca="false">D1540</f>
        <v>Sanmina</v>
      </c>
      <c r="AN1540" s="23" t="s">
        <v>1474</v>
      </c>
      <c r="AT1540" s="44"/>
      <c r="AU1540" s="44"/>
      <c r="BD1540" s="23" t="s">
        <v>182</v>
      </c>
      <c r="BE1540" s="1" t="s">
        <v>183</v>
      </c>
    </row>
    <row r="1541" customFormat="false" ht="15" hidden="false" customHeight="true" outlineLevel="0" collapsed="false">
      <c r="A1541" s="23" t="s">
        <v>6282</v>
      </c>
      <c r="B1541" s="23" t="s">
        <v>6283</v>
      </c>
      <c r="C1541" s="40" t="s">
        <v>177</v>
      </c>
      <c r="D1541" s="23" t="s">
        <v>82</v>
      </c>
      <c r="E1541" s="23" t="s">
        <v>6284</v>
      </c>
      <c r="F1541" s="23" t="s">
        <v>6285</v>
      </c>
      <c r="G1541" s="23" t="n">
        <v>61</v>
      </c>
      <c r="H1541" s="23" t="n">
        <v>1000</v>
      </c>
      <c r="I1541" s="41" t="s">
        <v>188</v>
      </c>
      <c r="K1541" s="23" t="n">
        <v>690</v>
      </c>
      <c r="L1541" s="23" t="n">
        <v>627</v>
      </c>
      <c r="M1541" s="23" t="n">
        <v>0</v>
      </c>
      <c r="N1541" s="23" t="n">
        <v>0</v>
      </c>
      <c r="O1541" s="23" t="n">
        <f aca="false">K1541+L1541</f>
        <v>1317</v>
      </c>
      <c r="P1541" s="23" t="n">
        <f aca="false">K1541+L1541+M1541+N1541</f>
        <v>1317</v>
      </c>
      <c r="Q1541" s="23" t="n">
        <v>480</v>
      </c>
      <c r="R1541" s="23" t="n">
        <v>87</v>
      </c>
      <c r="S1541" s="23" t="n">
        <v>87</v>
      </c>
      <c r="T1541" s="23" t="n">
        <v>42</v>
      </c>
      <c r="U1541" s="42" t="n">
        <f aca="false">IF(I1541="delivery",O1541-SUM(Q1541+R1541),IF(I1541="PO",P1541-SUM(Q1541:R1541)))</f>
        <v>750</v>
      </c>
      <c r="V1541" s="43" t="n">
        <v>0.92</v>
      </c>
      <c r="W1541" s="43"/>
      <c r="X1541" s="43" t="n">
        <f aca="false">W1541-V1541</f>
        <v>-0.92</v>
      </c>
      <c r="Y1541" s="23" t="n">
        <v>0.92</v>
      </c>
      <c r="Z1541" s="44"/>
      <c r="AA1541" s="44"/>
      <c r="AM1541" s="23" t="str">
        <f aca="false">D1541</f>
        <v>Arista</v>
      </c>
      <c r="AN1541" s="23" t="s">
        <v>189</v>
      </c>
      <c r="AT1541" s="44"/>
      <c r="AU1541" s="44"/>
      <c r="BD1541" s="23" t="s">
        <v>182</v>
      </c>
      <c r="BE1541" s="1" t="s">
        <v>183</v>
      </c>
    </row>
    <row r="1542" customFormat="false" ht="15" hidden="false" customHeight="true" outlineLevel="0" collapsed="false">
      <c r="A1542" s="23" t="s">
        <v>6286</v>
      </c>
      <c r="B1542" s="23" t="s">
        <v>6287</v>
      </c>
      <c r="C1542" s="40" t="s">
        <v>177</v>
      </c>
      <c r="D1542" s="23" t="s">
        <v>82</v>
      </c>
      <c r="E1542" s="23" t="s">
        <v>6288</v>
      </c>
      <c r="F1542" s="23" t="s">
        <v>6289</v>
      </c>
      <c r="G1542" s="23" t="n">
        <v>71</v>
      </c>
      <c r="H1542" s="23" t="n">
        <v>2500</v>
      </c>
      <c r="I1542" s="41" t="s">
        <v>188</v>
      </c>
      <c r="K1542" s="23" t="n">
        <v>0</v>
      </c>
      <c r="L1542" s="23" t="n">
        <v>965</v>
      </c>
      <c r="M1542" s="23" t="n">
        <v>0</v>
      </c>
      <c r="N1542" s="23" t="n">
        <v>0</v>
      </c>
      <c r="O1542" s="23" t="n">
        <f aca="false">K1542+L1542</f>
        <v>965</v>
      </c>
      <c r="P1542" s="23" t="n">
        <f aca="false">K1542+L1542+M1542+N1542</f>
        <v>965</v>
      </c>
      <c r="Q1542" s="23" t="n">
        <v>98</v>
      </c>
      <c r="R1542" s="23" t="n">
        <v>0</v>
      </c>
      <c r="S1542" s="23" t="n">
        <v>0</v>
      </c>
      <c r="T1542" s="23" t="n">
        <v>0</v>
      </c>
      <c r="U1542" s="42" t="n">
        <f aca="false">IF(I1542="delivery",O1542-SUM(Q1542+R1542),IF(I1542="PO",P1542-SUM(Q1542:R1542)))</f>
        <v>867</v>
      </c>
      <c r="V1542" s="43" t="n">
        <v>18.11</v>
      </c>
      <c r="W1542" s="43"/>
      <c r="X1542" s="43" t="n">
        <f aca="false">W1542-V1542</f>
        <v>-18.11</v>
      </c>
      <c r="Z1542" s="44"/>
      <c r="AA1542" s="44"/>
      <c r="AM1542" s="23" t="str">
        <f aca="false">D1542</f>
        <v>Arista</v>
      </c>
      <c r="AN1542" s="23" t="s">
        <v>189</v>
      </c>
      <c r="AT1542" s="44"/>
      <c r="AU1542" s="44"/>
      <c r="BD1542" s="23" t="s">
        <v>182</v>
      </c>
      <c r="BE1542" s="1" t="s">
        <v>183</v>
      </c>
    </row>
    <row r="1543" customFormat="false" ht="15" hidden="false" customHeight="true" outlineLevel="0" collapsed="false">
      <c r="A1543" s="23" t="s">
        <v>6290</v>
      </c>
      <c r="B1543" s="23" t="s">
        <v>6291</v>
      </c>
      <c r="C1543" s="40" t="s">
        <v>177</v>
      </c>
      <c r="D1543" s="23" t="s">
        <v>82</v>
      </c>
      <c r="E1543" s="23" t="s">
        <v>6292</v>
      </c>
      <c r="F1543" s="23" t="s">
        <v>6293</v>
      </c>
      <c r="G1543" s="23" t="n">
        <v>66</v>
      </c>
      <c r="H1543" s="23" t="n">
        <v>500</v>
      </c>
      <c r="I1543" s="41" t="s">
        <v>188</v>
      </c>
      <c r="K1543" s="23" t="n">
        <v>0</v>
      </c>
      <c r="L1543" s="23" t="n">
        <v>638</v>
      </c>
      <c r="M1543" s="23" t="n">
        <v>0</v>
      </c>
      <c r="N1543" s="23" t="n">
        <v>0</v>
      </c>
      <c r="O1543" s="23" t="n">
        <f aca="false">K1543+L1543</f>
        <v>638</v>
      </c>
      <c r="P1543" s="23" t="n">
        <f aca="false">K1543+L1543+M1543+N1543</f>
        <v>638</v>
      </c>
      <c r="Q1543" s="23" t="n">
        <v>65</v>
      </c>
      <c r="R1543" s="23" t="n">
        <v>24</v>
      </c>
      <c r="S1543" s="23" t="n">
        <v>24</v>
      </c>
      <c r="T1543" s="23" t="n">
        <v>16</v>
      </c>
      <c r="U1543" s="42" t="n">
        <f aca="false">IF(I1543="delivery",O1543-SUM(Q1543+R1543),IF(I1543="PO",P1543-SUM(Q1543:R1543)))</f>
        <v>549</v>
      </c>
      <c r="V1543" s="43" t="n">
        <v>3.5</v>
      </c>
      <c r="W1543" s="43"/>
      <c r="X1543" s="43" t="n">
        <f aca="false">W1543-V1543</f>
        <v>-3.5</v>
      </c>
      <c r="Z1543" s="44"/>
      <c r="AA1543" s="44"/>
      <c r="AM1543" s="23" t="str">
        <f aca="false">D1543</f>
        <v>Arista</v>
      </c>
      <c r="AN1543" s="23" t="s">
        <v>189</v>
      </c>
      <c r="AT1543" s="44"/>
      <c r="AU1543" s="44"/>
      <c r="BD1543" s="23" t="s">
        <v>182</v>
      </c>
      <c r="BE1543" s="1" t="s">
        <v>183</v>
      </c>
    </row>
    <row r="1544" customFormat="false" ht="15" hidden="false" customHeight="true" outlineLevel="0" collapsed="false">
      <c r="A1544" s="23" t="s">
        <v>6294</v>
      </c>
      <c r="B1544" s="23" t="s">
        <v>6295</v>
      </c>
      <c r="C1544" s="40" t="s">
        <v>177</v>
      </c>
      <c r="D1544" s="23" t="s">
        <v>82</v>
      </c>
      <c r="E1544" s="23" t="s">
        <v>6296</v>
      </c>
      <c r="F1544" s="23" t="s">
        <v>6297</v>
      </c>
      <c r="G1544" s="23" t="n">
        <v>61</v>
      </c>
      <c r="H1544" s="23" t="n">
        <v>1000</v>
      </c>
      <c r="I1544" s="41" t="s">
        <v>188</v>
      </c>
      <c r="K1544" s="23" t="n">
        <v>0</v>
      </c>
      <c r="L1544" s="23" t="n">
        <v>250</v>
      </c>
      <c r="M1544" s="23" t="n">
        <v>0</v>
      </c>
      <c r="N1544" s="23" t="n">
        <v>0</v>
      </c>
      <c r="O1544" s="23" t="n">
        <f aca="false">K1544+L1544</f>
        <v>250</v>
      </c>
      <c r="P1544" s="23" t="n">
        <f aca="false">K1544+L1544+M1544+N1544</f>
        <v>250</v>
      </c>
      <c r="Q1544" s="23" t="n">
        <v>155</v>
      </c>
      <c r="R1544" s="23" t="n">
        <v>24</v>
      </c>
      <c r="S1544" s="23" t="n">
        <v>24</v>
      </c>
      <c r="T1544" s="23" t="n">
        <v>16</v>
      </c>
      <c r="U1544" s="42" t="n">
        <f aca="false">IF(I1544="delivery",O1544-SUM(Q1544+R1544),IF(I1544="PO",P1544-SUM(Q1544:R1544)))</f>
        <v>71</v>
      </c>
      <c r="V1544" s="43" t="n">
        <v>2.4</v>
      </c>
      <c r="W1544" s="43"/>
      <c r="X1544" s="43" t="n">
        <f aca="false">W1544-V1544</f>
        <v>-2.4</v>
      </c>
      <c r="Y1544" s="23" t="n">
        <v>3.6</v>
      </c>
      <c r="Z1544" s="44"/>
      <c r="AA1544" s="44"/>
      <c r="AM1544" s="23" t="str">
        <f aca="false">D1544</f>
        <v>Arista</v>
      </c>
      <c r="AN1544" s="23" t="s">
        <v>189</v>
      </c>
      <c r="AT1544" s="44"/>
      <c r="AU1544" s="44"/>
      <c r="BD1544" s="23" t="s">
        <v>182</v>
      </c>
      <c r="BE1544" s="1" t="s">
        <v>183</v>
      </c>
    </row>
    <row r="1545" customFormat="false" ht="15" hidden="false" customHeight="true" outlineLevel="0" collapsed="false">
      <c r="A1545" s="23" t="s">
        <v>6298</v>
      </c>
      <c r="B1545" s="23" t="s">
        <v>6299</v>
      </c>
      <c r="C1545" s="40" t="s">
        <v>177</v>
      </c>
      <c r="D1545" s="23" t="s">
        <v>82</v>
      </c>
      <c r="E1545" s="23" t="s">
        <v>6300</v>
      </c>
      <c r="F1545" s="23" t="s">
        <v>6301</v>
      </c>
      <c r="G1545" s="23" t="n">
        <v>71</v>
      </c>
      <c r="H1545" s="23" t="n">
        <v>500</v>
      </c>
      <c r="I1545" s="41" t="s">
        <v>188</v>
      </c>
      <c r="K1545" s="23" t="n">
        <v>0</v>
      </c>
      <c r="L1545" s="23" t="n">
        <v>0</v>
      </c>
      <c r="M1545" s="23" t="n">
        <v>500</v>
      </c>
      <c r="N1545" s="23" t="n">
        <v>0</v>
      </c>
      <c r="O1545" s="23" t="n">
        <f aca="false">K1545+L1545</f>
        <v>0</v>
      </c>
      <c r="P1545" s="23" t="n">
        <f aca="false">K1545+L1545+M1545+N1545</f>
        <v>500</v>
      </c>
      <c r="Q1545" s="23" t="n">
        <v>292</v>
      </c>
      <c r="R1545" s="23" t="n">
        <v>168</v>
      </c>
      <c r="S1545" s="23" t="n">
        <v>168</v>
      </c>
      <c r="T1545" s="23" t="n">
        <v>76</v>
      </c>
      <c r="U1545" s="42" t="n">
        <f aca="false">IF(I1545="delivery",O1545-SUM(Q1545+R1545),IF(I1545="PO",P1545-SUM(Q1545:R1545)))</f>
        <v>40</v>
      </c>
      <c r="V1545" s="43" t="n">
        <v>22.97</v>
      </c>
      <c r="W1545" s="43"/>
      <c r="X1545" s="43" t="n">
        <f aca="false">W1545-V1545</f>
        <v>-22.97</v>
      </c>
      <c r="Z1545" s="44"/>
      <c r="AA1545" s="44"/>
      <c r="AM1545" s="23" t="str">
        <f aca="false">D1545</f>
        <v>Arista</v>
      </c>
      <c r="AN1545" s="23" t="s">
        <v>189</v>
      </c>
      <c r="AT1545" s="44"/>
      <c r="AU1545" s="44"/>
      <c r="BD1545" s="23" t="s">
        <v>182</v>
      </c>
      <c r="BE1545" s="1" t="s">
        <v>183</v>
      </c>
    </row>
    <row r="1546" customFormat="false" ht="15" hidden="false" customHeight="true" outlineLevel="0" collapsed="false">
      <c r="A1546" s="23" t="s">
        <v>6302</v>
      </c>
      <c r="B1546" s="23" t="s">
        <v>6303</v>
      </c>
      <c r="C1546" s="40" t="s">
        <v>177</v>
      </c>
      <c r="D1546" s="23" t="s">
        <v>82</v>
      </c>
      <c r="E1546" s="23" t="s">
        <v>6304</v>
      </c>
      <c r="F1546" s="23" t="s">
        <v>6305</v>
      </c>
      <c r="G1546" s="23" t="n">
        <v>66</v>
      </c>
      <c r="H1546" s="23" t="n">
        <v>100</v>
      </c>
      <c r="I1546" s="41" t="s">
        <v>188</v>
      </c>
      <c r="K1546" s="23" t="n">
        <v>0</v>
      </c>
      <c r="L1546" s="23" t="n">
        <v>1010</v>
      </c>
      <c r="M1546" s="23" t="n">
        <v>0</v>
      </c>
      <c r="N1546" s="23" t="n">
        <v>0</v>
      </c>
      <c r="O1546" s="23" t="n">
        <f aca="false">K1546+L1546</f>
        <v>1010</v>
      </c>
      <c r="P1546" s="23" t="n">
        <f aca="false">K1546+L1546+M1546+N1546</f>
        <v>1010</v>
      </c>
      <c r="Q1546" s="23" t="n">
        <v>97</v>
      </c>
      <c r="R1546" s="23" t="n">
        <v>72</v>
      </c>
      <c r="S1546" s="23" t="n">
        <v>72</v>
      </c>
      <c r="T1546" s="23" t="n">
        <v>48</v>
      </c>
      <c r="U1546" s="42" t="n">
        <f aca="false">IF(I1546="delivery",O1546-SUM(Q1546+R1546),IF(I1546="PO",P1546-SUM(Q1546:R1546)))</f>
        <v>841</v>
      </c>
      <c r="V1546" s="43" t="n">
        <v>20.57</v>
      </c>
      <c r="W1546" s="43"/>
      <c r="X1546" s="43" t="n">
        <f aca="false">W1546-V1546</f>
        <v>-20.57</v>
      </c>
      <c r="Y1546" s="23" t="n">
        <v>20.57</v>
      </c>
      <c r="Z1546" s="44"/>
      <c r="AA1546" s="44"/>
      <c r="AM1546" s="23" t="str">
        <f aca="false">D1546</f>
        <v>Arista</v>
      </c>
      <c r="AN1546" s="23" t="s">
        <v>189</v>
      </c>
      <c r="AT1546" s="44"/>
      <c r="AU1546" s="44"/>
      <c r="BD1546" s="23" t="s">
        <v>182</v>
      </c>
      <c r="BE1546" s="1" t="s">
        <v>183</v>
      </c>
    </row>
    <row r="1547" customFormat="false" ht="15" hidden="false" customHeight="true" outlineLevel="0" collapsed="false">
      <c r="A1547" s="23" t="s">
        <v>6306</v>
      </c>
      <c r="B1547" s="23" t="s">
        <v>6307</v>
      </c>
      <c r="C1547" s="40" t="s">
        <v>177</v>
      </c>
      <c r="D1547" s="23" t="s">
        <v>82</v>
      </c>
      <c r="E1547" s="23" t="s">
        <v>6308</v>
      </c>
      <c r="F1547" s="23" t="s">
        <v>6309</v>
      </c>
      <c r="G1547" s="23" t="n">
        <v>91</v>
      </c>
      <c r="H1547" s="23" t="n">
        <v>500</v>
      </c>
      <c r="I1547" s="41" t="s">
        <v>188</v>
      </c>
      <c r="K1547" s="23" t="n">
        <v>0</v>
      </c>
      <c r="L1547" s="23" t="n">
        <v>94</v>
      </c>
      <c r="M1547" s="23" t="n">
        <v>500</v>
      </c>
      <c r="N1547" s="23" t="n">
        <v>0</v>
      </c>
      <c r="O1547" s="23" t="n">
        <f aca="false">K1547+L1547</f>
        <v>94</v>
      </c>
      <c r="P1547" s="23" t="n">
        <f aca="false">K1547+L1547+M1547+N1547</f>
        <v>594</v>
      </c>
      <c r="Q1547" s="23" t="n">
        <v>180</v>
      </c>
      <c r="R1547" s="23" t="n">
        <v>0</v>
      </c>
      <c r="S1547" s="23" t="n">
        <v>0</v>
      </c>
      <c r="T1547" s="23" t="n">
        <v>0</v>
      </c>
      <c r="U1547" s="42" t="n">
        <f aca="false">IF(I1547="delivery",O1547-SUM(Q1547+R1547),IF(I1547="PO",P1547-SUM(Q1547:R1547)))</f>
        <v>414</v>
      </c>
      <c r="V1547" s="43" t="n">
        <v>21.64</v>
      </c>
      <c r="W1547" s="43"/>
      <c r="X1547" s="43" t="n">
        <f aca="false">W1547-V1547</f>
        <v>-21.64</v>
      </c>
      <c r="Y1547" s="23" t="n">
        <v>21.64</v>
      </c>
      <c r="Z1547" s="44"/>
      <c r="AA1547" s="44"/>
      <c r="AM1547" s="23" t="str">
        <f aca="false">D1547</f>
        <v>Arista</v>
      </c>
      <c r="AN1547" s="23" t="s">
        <v>189</v>
      </c>
      <c r="AT1547" s="44"/>
      <c r="AU1547" s="44"/>
      <c r="BD1547" s="23" t="s">
        <v>182</v>
      </c>
      <c r="BE1547" s="1" t="s">
        <v>183</v>
      </c>
    </row>
    <row r="1548" customFormat="false" ht="15" hidden="false" customHeight="true" outlineLevel="0" collapsed="false">
      <c r="A1548" s="23" t="s">
        <v>6310</v>
      </c>
      <c r="B1548" s="23" t="s">
        <v>6311</v>
      </c>
      <c r="C1548" s="40" t="s">
        <v>177</v>
      </c>
      <c r="D1548" s="23" t="s">
        <v>82</v>
      </c>
      <c r="E1548" s="23" t="s">
        <v>6312</v>
      </c>
      <c r="F1548" s="23" t="s">
        <v>6313</v>
      </c>
      <c r="G1548" s="23" t="n">
        <v>71</v>
      </c>
      <c r="H1548" s="23" t="n">
        <v>1000</v>
      </c>
      <c r="I1548" s="41" t="s">
        <v>188</v>
      </c>
      <c r="K1548" s="23" t="n">
        <v>5383</v>
      </c>
      <c r="L1548" s="23" t="n">
        <v>74</v>
      </c>
      <c r="M1548" s="23" t="n">
        <v>0</v>
      </c>
      <c r="N1548" s="23" t="n">
        <v>0</v>
      </c>
      <c r="O1548" s="23" t="n">
        <f aca="false">K1548+L1548</f>
        <v>5457</v>
      </c>
      <c r="P1548" s="23" t="n">
        <f aca="false">K1548+L1548+M1548+N1548</f>
        <v>5457</v>
      </c>
      <c r="Q1548" s="23" t="n">
        <v>34</v>
      </c>
      <c r="R1548" s="23" t="n">
        <v>9</v>
      </c>
      <c r="S1548" s="23" t="n">
        <v>9</v>
      </c>
      <c r="T1548" s="23" t="n">
        <v>6</v>
      </c>
      <c r="U1548" s="42" t="n">
        <f aca="false">IF(I1548="delivery",O1548-SUM(Q1548+R1548),IF(I1548="PO",P1548-SUM(Q1548:R1548)))</f>
        <v>5414</v>
      </c>
      <c r="V1548" s="43" t="n">
        <v>7.9</v>
      </c>
      <c r="W1548" s="43"/>
      <c r="X1548" s="43" t="n">
        <f aca="false">W1548-V1548</f>
        <v>-7.9</v>
      </c>
      <c r="Y1548" s="23" t="n">
        <v>7.9</v>
      </c>
      <c r="Z1548" s="44"/>
      <c r="AA1548" s="44"/>
      <c r="AM1548" s="23" t="str">
        <f aca="false">D1548</f>
        <v>Arista</v>
      </c>
      <c r="AN1548" s="23" t="s">
        <v>189</v>
      </c>
      <c r="AT1548" s="44"/>
      <c r="AU1548" s="44"/>
      <c r="BD1548" s="23" t="s">
        <v>182</v>
      </c>
      <c r="BE1548" s="1" t="s">
        <v>183</v>
      </c>
    </row>
    <row r="1549" customFormat="false" ht="15" hidden="false" customHeight="true" outlineLevel="0" collapsed="false">
      <c r="A1549" s="23" t="s">
        <v>6314</v>
      </c>
      <c r="B1549" s="23" t="s">
        <v>6315</v>
      </c>
      <c r="C1549" s="40" t="s">
        <v>177</v>
      </c>
      <c r="D1549" s="23" t="s">
        <v>82</v>
      </c>
      <c r="E1549" s="23" t="s">
        <v>6316</v>
      </c>
      <c r="F1549" s="23" t="s">
        <v>6317</v>
      </c>
      <c r="G1549" s="23" t="n">
        <v>55</v>
      </c>
      <c r="H1549" s="23" t="n">
        <v>1</v>
      </c>
      <c r="I1549" s="41" t="s">
        <v>188</v>
      </c>
      <c r="K1549" s="23" t="n">
        <v>0</v>
      </c>
      <c r="L1549" s="23" t="n">
        <v>40</v>
      </c>
      <c r="M1549" s="23" t="n">
        <v>0</v>
      </c>
      <c r="N1549" s="23" t="n">
        <v>0</v>
      </c>
      <c r="O1549" s="23" t="n">
        <f aca="false">K1549+L1549</f>
        <v>40</v>
      </c>
      <c r="P1549" s="23" t="n">
        <f aca="false">K1549+L1549+M1549+N1549</f>
        <v>40</v>
      </c>
      <c r="Q1549" s="23" t="n">
        <v>10</v>
      </c>
      <c r="R1549" s="23" t="n">
        <v>0</v>
      </c>
      <c r="S1549" s="23" t="n">
        <v>0</v>
      </c>
      <c r="T1549" s="23" t="n">
        <v>0</v>
      </c>
      <c r="U1549" s="42" t="n">
        <f aca="false">IF(I1549="delivery",O1549-SUM(Q1549+R1549),IF(I1549="PO",P1549-SUM(Q1549:R1549)))</f>
        <v>30</v>
      </c>
      <c r="V1549" s="45" t="n">
        <v>12.5</v>
      </c>
      <c r="W1549" s="45"/>
      <c r="X1549" s="43" t="n">
        <f aca="false">W1549-V1549</f>
        <v>-12.5</v>
      </c>
      <c r="Y1549" s="23" t="n">
        <v>12.5</v>
      </c>
      <c r="Z1549" s="44"/>
      <c r="AA1549" s="44"/>
      <c r="AM1549" s="23" t="str">
        <f aca="false">D1549</f>
        <v>Arista</v>
      </c>
      <c r="AN1549" s="23" t="s">
        <v>189</v>
      </c>
      <c r="AT1549" s="44"/>
      <c r="AU1549" s="44"/>
      <c r="BD1549" s="23" t="s">
        <v>719</v>
      </c>
      <c r="BE1549" s="1" t="s">
        <v>183</v>
      </c>
    </row>
    <row r="1550" customFormat="false" ht="15" hidden="false" customHeight="true" outlineLevel="0" collapsed="false">
      <c r="A1550" s="23" t="s">
        <v>6318</v>
      </c>
      <c r="B1550" s="23" t="s">
        <v>6319</v>
      </c>
      <c r="C1550" s="40" t="s">
        <v>177</v>
      </c>
      <c r="D1550" s="23" t="s">
        <v>82</v>
      </c>
      <c r="E1550" s="23" t="s">
        <v>6320</v>
      </c>
      <c r="F1550" s="23" t="s">
        <v>6321</v>
      </c>
      <c r="G1550" s="23" t="n">
        <v>71</v>
      </c>
      <c r="H1550" s="23" t="n">
        <v>1000</v>
      </c>
      <c r="I1550" s="41" t="s">
        <v>188</v>
      </c>
      <c r="K1550" s="23" t="n">
        <v>0</v>
      </c>
      <c r="L1550" s="23" t="n">
        <v>6037</v>
      </c>
      <c r="M1550" s="23" t="n">
        <v>0</v>
      </c>
      <c r="N1550" s="23" t="n">
        <v>0</v>
      </c>
      <c r="O1550" s="23" t="n">
        <f aca="false">K1550+L1550</f>
        <v>6037</v>
      </c>
      <c r="P1550" s="23" t="n">
        <f aca="false">K1550+L1550+M1550+N1550</f>
        <v>6037</v>
      </c>
      <c r="Q1550" s="23" t="n">
        <v>3852</v>
      </c>
      <c r="R1550" s="23" t="n">
        <v>1836</v>
      </c>
      <c r="S1550" s="23" t="n">
        <v>1548</v>
      </c>
      <c r="T1550" s="23" t="n">
        <v>744</v>
      </c>
      <c r="U1550" s="42" t="n">
        <f aca="false">IF(I1550="delivery",O1550-SUM(Q1550+R1550),IF(I1550="PO",P1550-SUM(Q1550:R1550)))</f>
        <v>349</v>
      </c>
      <c r="V1550" s="43" t="n">
        <v>2.5</v>
      </c>
      <c r="W1550" s="43"/>
      <c r="X1550" s="43" t="n">
        <f aca="false">W1550-V1550</f>
        <v>-2.5</v>
      </c>
      <c r="Y1550" s="23" t="n">
        <v>2.5</v>
      </c>
      <c r="Z1550" s="44"/>
      <c r="AA1550" s="44"/>
      <c r="AM1550" s="23" t="str">
        <f aca="false">D1550</f>
        <v>Arista</v>
      </c>
      <c r="AN1550" s="23" t="s">
        <v>189</v>
      </c>
      <c r="AT1550" s="44"/>
      <c r="AU1550" s="44"/>
      <c r="BD1550" s="23" t="s">
        <v>182</v>
      </c>
      <c r="BE1550" s="1" t="s">
        <v>183</v>
      </c>
    </row>
    <row r="1551" customFormat="false" ht="15" hidden="false" customHeight="true" outlineLevel="0" collapsed="false">
      <c r="A1551" s="23" t="s">
        <v>6322</v>
      </c>
      <c r="B1551" s="23" t="s">
        <v>6323</v>
      </c>
      <c r="C1551" s="40" t="s">
        <v>177</v>
      </c>
      <c r="D1551" s="23" t="s">
        <v>82</v>
      </c>
      <c r="E1551" s="23" t="s">
        <v>6324</v>
      </c>
      <c r="F1551" s="23" t="s">
        <v>6325</v>
      </c>
      <c r="G1551" s="23" t="n">
        <v>66</v>
      </c>
      <c r="H1551" s="23" t="n">
        <v>500</v>
      </c>
      <c r="I1551" s="41" t="s">
        <v>188</v>
      </c>
      <c r="K1551" s="23" t="n">
        <v>0</v>
      </c>
      <c r="L1551" s="23" t="n">
        <v>902</v>
      </c>
      <c r="M1551" s="23" t="n">
        <v>0</v>
      </c>
      <c r="N1551" s="23" t="n">
        <v>0</v>
      </c>
      <c r="O1551" s="23" t="n">
        <f aca="false">K1551+L1551</f>
        <v>902</v>
      </c>
      <c r="P1551" s="23" t="n">
        <f aca="false">K1551+L1551+M1551+N1551</f>
        <v>902</v>
      </c>
      <c r="Q1551" s="23" t="n">
        <v>468</v>
      </c>
      <c r="R1551" s="23" t="n">
        <v>0</v>
      </c>
      <c r="S1551" s="23" t="n">
        <v>0</v>
      </c>
      <c r="T1551" s="23" t="n">
        <v>0</v>
      </c>
      <c r="U1551" s="42" t="n">
        <f aca="false">IF(I1551="delivery",O1551-SUM(Q1551+R1551),IF(I1551="PO",P1551-SUM(Q1551:R1551)))</f>
        <v>434</v>
      </c>
      <c r="V1551" s="43" t="n">
        <v>24.14</v>
      </c>
      <c r="W1551" s="43"/>
      <c r="X1551" s="43" t="n">
        <f aca="false">W1551-V1551</f>
        <v>-24.14</v>
      </c>
      <c r="Y1551" s="23" t="n">
        <v>47.17</v>
      </c>
      <c r="Z1551" s="44"/>
      <c r="AA1551" s="44"/>
      <c r="AM1551" s="23" t="str">
        <f aca="false">D1551</f>
        <v>Arista</v>
      </c>
      <c r="AN1551" s="23" t="s">
        <v>189</v>
      </c>
      <c r="AT1551" s="44"/>
      <c r="AU1551" s="44"/>
      <c r="BD1551" s="23" t="s">
        <v>182</v>
      </c>
      <c r="BE1551" s="1" t="s">
        <v>183</v>
      </c>
    </row>
    <row r="1552" customFormat="false" ht="15" hidden="false" customHeight="true" outlineLevel="0" collapsed="false">
      <c r="A1552" s="23" t="s">
        <v>6326</v>
      </c>
      <c r="B1552" s="23" t="s">
        <v>6327</v>
      </c>
      <c r="C1552" s="40" t="s">
        <v>177</v>
      </c>
      <c r="D1552" s="23" t="s">
        <v>82</v>
      </c>
      <c r="E1552" s="23" t="s">
        <v>6328</v>
      </c>
      <c r="F1552" s="23" t="s">
        <v>6329</v>
      </c>
      <c r="G1552" s="23" t="n">
        <v>91</v>
      </c>
      <c r="H1552" s="23" t="n">
        <v>250</v>
      </c>
      <c r="I1552" s="41" t="s">
        <v>188</v>
      </c>
      <c r="K1552" s="23" t="n">
        <v>0</v>
      </c>
      <c r="L1552" s="23" t="n">
        <v>489</v>
      </c>
      <c r="M1552" s="23" t="n">
        <v>1000</v>
      </c>
      <c r="N1552" s="23" t="n">
        <v>0</v>
      </c>
      <c r="O1552" s="23" t="n">
        <f aca="false">K1552+L1552</f>
        <v>489</v>
      </c>
      <c r="P1552" s="23" t="n">
        <f aca="false">K1552+L1552+M1552+N1552</f>
        <v>1489</v>
      </c>
      <c r="Q1552" s="23" t="n">
        <v>379</v>
      </c>
      <c r="R1552" s="23" t="n">
        <v>0</v>
      </c>
      <c r="S1552" s="23" t="n">
        <v>0</v>
      </c>
      <c r="T1552" s="23" t="n">
        <v>0</v>
      </c>
      <c r="U1552" s="42" t="n">
        <f aca="false">IF(I1552="delivery",O1552-SUM(Q1552+R1552),IF(I1552="PO",P1552-SUM(Q1552:R1552)))</f>
        <v>1110</v>
      </c>
      <c r="V1552" s="43" t="n">
        <v>26.14</v>
      </c>
      <c r="W1552" s="43"/>
      <c r="X1552" s="43" t="n">
        <f aca="false">W1552-V1552</f>
        <v>-26.14</v>
      </c>
      <c r="Y1552" s="23" t="n">
        <v>23.42</v>
      </c>
      <c r="Z1552" s="44"/>
      <c r="AA1552" s="44"/>
      <c r="AM1552" s="23" t="str">
        <f aca="false">D1552</f>
        <v>Arista</v>
      </c>
      <c r="AN1552" s="23" t="s">
        <v>189</v>
      </c>
      <c r="AT1552" s="44"/>
      <c r="AU1552" s="44"/>
      <c r="BD1552" s="23" t="s">
        <v>182</v>
      </c>
      <c r="BE1552" s="1" t="s">
        <v>183</v>
      </c>
    </row>
    <row r="1553" customFormat="false" ht="15" hidden="false" customHeight="true" outlineLevel="0" collapsed="false">
      <c r="A1553" s="23" t="s">
        <v>6330</v>
      </c>
      <c r="B1553" s="23" t="s">
        <v>6331</v>
      </c>
      <c r="C1553" s="40" t="s">
        <v>177</v>
      </c>
      <c r="D1553" s="23" t="s">
        <v>82</v>
      </c>
      <c r="E1553" s="23" t="s">
        <v>1800</v>
      </c>
      <c r="F1553" s="23" t="s">
        <v>6332</v>
      </c>
      <c r="G1553" s="23" t="n">
        <v>71</v>
      </c>
      <c r="H1553" s="23" t="n">
        <v>5000</v>
      </c>
      <c r="I1553" s="41" t="s">
        <v>188</v>
      </c>
      <c r="K1553" s="23" t="n">
        <v>0</v>
      </c>
      <c r="L1553" s="23" t="n">
        <v>0</v>
      </c>
      <c r="M1553" s="23" t="n">
        <v>0</v>
      </c>
      <c r="N1553" s="23" t="n">
        <v>0</v>
      </c>
      <c r="O1553" s="23" t="n">
        <f aca="false">K1553+L1553</f>
        <v>0</v>
      </c>
      <c r="P1553" s="23" t="n">
        <f aca="false">K1553+L1553+M1553+N1553</f>
        <v>0</v>
      </c>
      <c r="Q1553" s="23" t="n">
        <v>0</v>
      </c>
      <c r="R1553" s="23" t="n">
        <v>0</v>
      </c>
      <c r="S1553" s="23" t="n">
        <v>0</v>
      </c>
      <c r="T1553" s="23" t="n">
        <v>0</v>
      </c>
      <c r="U1553" s="42" t="n">
        <f aca="false">IF(I1553="delivery",O1553-SUM(Q1553+R1553),IF(I1553="PO",P1553-SUM(Q1553:R1553)))</f>
        <v>0</v>
      </c>
      <c r="V1553" s="43" t="n">
        <v>1.3</v>
      </c>
      <c r="W1553" s="43"/>
      <c r="X1553" s="43" t="n">
        <f aca="false">W1553-V1553</f>
        <v>-1.3</v>
      </c>
      <c r="Z1553" s="44"/>
      <c r="AA1553" s="44"/>
      <c r="AM1553" s="23" t="str">
        <f aca="false">D1553</f>
        <v>Arista</v>
      </c>
      <c r="AN1553" s="23" t="s">
        <v>189</v>
      </c>
      <c r="AT1553" s="44"/>
      <c r="AU1553" s="44"/>
      <c r="BD1553" s="23" t="s">
        <v>412</v>
      </c>
      <c r="BE1553" s="1" t="s">
        <v>183</v>
      </c>
    </row>
    <row r="1554" customFormat="false" ht="15" hidden="false" customHeight="true" outlineLevel="0" collapsed="false">
      <c r="A1554" s="23" t="s">
        <v>6333</v>
      </c>
      <c r="B1554" s="23" t="s">
        <v>6334</v>
      </c>
      <c r="C1554" s="40" t="s">
        <v>177</v>
      </c>
      <c r="D1554" s="23" t="s">
        <v>82</v>
      </c>
      <c r="E1554" s="23" t="s">
        <v>6335</v>
      </c>
      <c r="F1554" s="23" t="s">
        <v>6336</v>
      </c>
      <c r="G1554" s="23" t="n">
        <v>31</v>
      </c>
      <c r="H1554" s="23" t="n">
        <v>500</v>
      </c>
      <c r="I1554" s="41" t="s">
        <v>188</v>
      </c>
      <c r="K1554" s="23" t="n">
        <v>0</v>
      </c>
      <c r="L1554" s="23" t="n">
        <v>3931</v>
      </c>
      <c r="M1554" s="23" t="n">
        <v>0</v>
      </c>
      <c r="N1554" s="23" t="n">
        <v>0</v>
      </c>
      <c r="O1554" s="23" t="n">
        <f aca="false">K1554+L1554</f>
        <v>3931</v>
      </c>
      <c r="P1554" s="23" t="n">
        <f aca="false">K1554+L1554+M1554+N1554</f>
        <v>3931</v>
      </c>
      <c r="Q1554" s="23" t="n">
        <v>2906</v>
      </c>
      <c r="R1554" s="23" t="n">
        <v>4050</v>
      </c>
      <c r="S1554" s="23" t="n">
        <v>4050</v>
      </c>
      <c r="T1554" s="23" t="n">
        <v>2020</v>
      </c>
      <c r="U1554" s="42" t="n">
        <f aca="false">IF(I1554="delivery",O1554-SUM(Q1554+R1554),IF(I1554="PO",P1554-SUM(Q1554:R1554)))</f>
        <v>-3025</v>
      </c>
      <c r="V1554" s="43" t="n">
        <v>2.88</v>
      </c>
      <c r="W1554" s="43"/>
      <c r="X1554" s="43" t="n">
        <f aca="false">W1554-V1554</f>
        <v>-2.88</v>
      </c>
      <c r="Z1554" s="44"/>
      <c r="AA1554" s="44"/>
      <c r="AM1554" s="23" t="str">
        <f aca="false">D1554</f>
        <v>Arista</v>
      </c>
      <c r="AN1554" s="23" t="s">
        <v>189</v>
      </c>
      <c r="AT1554" s="44"/>
      <c r="AU1554" s="44"/>
      <c r="BD1554" s="23" t="s">
        <v>182</v>
      </c>
      <c r="BE1554" s="1" t="s">
        <v>183</v>
      </c>
    </row>
    <row r="1555" customFormat="false" ht="15" hidden="false" customHeight="true" outlineLevel="0" collapsed="false">
      <c r="A1555" s="23" t="s">
        <v>6337</v>
      </c>
      <c r="B1555" s="23" t="s">
        <v>6338</v>
      </c>
      <c r="C1555" s="40" t="s">
        <v>177</v>
      </c>
      <c r="D1555" s="23" t="s">
        <v>82</v>
      </c>
      <c r="E1555" s="23" t="s">
        <v>6339</v>
      </c>
      <c r="F1555" s="23" t="s">
        <v>6340</v>
      </c>
      <c r="G1555" s="23" t="n">
        <v>55</v>
      </c>
      <c r="H1555" s="23" t="n">
        <v>1</v>
      </c>
      <c r="I1555" s="41" t="s">
        <v>188</v>
      </c>
      <c r="K1555" s="23" t="n">
        <v>0</v>
      </c>
      <c r="L1555" s="23" t="n">
        <v>0</v>
      </c>
      <c r="M1555" s="23" t="n">
        <v>0</v>
      </c>
      <c r="N1555" s="23" t="n">
        <v>0</v>
      </c>
      <c r="O1555" s="23" t="n">
        <f aca="false">K1555+L1555</f>
        <v>0</v>
      </c>
      <c r="P1555" s="23" t="n">
        <f aca="false">K1555+L1555+M1555+N1555</f>
        <v>0</v>
      </c>
      <c r="Q1555" s="23" t="n">
        <v>0</v>
      </c>
      <c r="R1555" s="23" t="n">
        <v>60</v>
      </c>
      <c r="S1555" s="23" t="n">
        <v>30</v>
      </c>
      <c r="T1555" s="23" t="n">
        <v>128</v>
      </c>
      <c r="U1555" s="42" t="n">
        <f aca="false">IF(I1555="delivery",O1555-SUM(Q1555+R1555),IF(I1555="PO",P1555-SUM(Q1555:R1555)))</f>
        <v>-60</v>
      </c>
      <c r="V1555" s="43" t="n">
        <v>1E-005</v>
      </c>
      <c r="W1555" s="43"/>
      <c r="X1555" s="43" t="n">
        <f aca="false">W1555-V1555</f>
        <v>-1E-005</v>
      </c>
      <c r="Z1555" s="44"/>
      <c r="AA1555" s="44"/>
      <c r="AM1555" s="23" t="str">
        <f aca="false">D1555</f>
        <v>Arista</v>
      </c>
      <c r="AN1555" s="23" t="s">
        <v>189</v>
      </c>
      <c r="AT1555" s="44"/>
      <c r="AU1555" s="44"/>
      <c r="BD1555" s="23" t="s">
        <v>714</v>
      </c>
      <c r="BE1555" s="1" t="s">
        <v>183</v>
      </c>
    </row>
    <row r="1556" customFormat="false" ht="15" hidden="false" customHeight="true" outlineLevel="0" collapsed="false">
      <c r="A1556" s="23" t="s">
        <v>6341</v>
      </c>
      <c r="B1556" s="23" t="s">
        <v>6342</v>
      </c>
      <c r="C1556" s="40" t="s">
        <v>177</v>
      </c>
      <c r="D1556" s="23" t="s">
        <v>82</v>
      </c>
      <c r="E1556" s="23" t="s">
        <v>6343</v>
      </c>
      <c r="F1556" s="23" t="s">
        <v>6344</v>
      </c>
      <c r="G1556" s="23" t="n">
        <v>31</v>
      </c>
      <c r="H1556" s="23" t="n">
        <v>1000</v>
      </c>
      <c r="I1556" s="41" t="s">
        <v>188</v>
      </c>
      <c r="K1556" s="23" t="n">
        <v>0</v>
      </c>
      <c r="L1556" s="23" t="n">
        <v>3500</v>
      </c>
      <c r="M1556" s="23" t="n">
        <v>0</v>
      </c>
      <c r="N1556" s="23" t="n">
        <v>0</v>
      </c>
      <c r="O1556" s="23" t="n">
        <f aca="false">K1556+L1556</f>
        <v>3500</v>
      </c>
      <c r="P1556" s="23" t="n">
        <f aca="false">K1556+L1556+M1556+N1556</f>
        <v>3500</v>
      </c>
      <c r="Q1556" s="23" t="n">
        <v>2024</v>
      </c>
      <c r="R1556" s="23" t="n">
        <v>3168</v>
      </c>
      <c r="S1556" s="23" t="n">
        <v>3168</v>
      </c>
      <c r="T1556" s="23" t="n">
        <v>1584</v>
      </c>
      <c r="U1556" s="42" t="n">
        <f aca="false">IF(I1556="delivery",O1556-SUM(Q1556+R1556),IF(I1556="PO",P1556-SUM(Q1556:R1556)))</f>
        <v>-1692</v>
      </c>
      <c r="V1556" s="43" t="n">
        <v>2.92</v>
      </c>
      <c r="W1556" s="43"/>
      <c r="X1556" s="43" t="n">
        <f aca="false">W1556-V1556</f>
        <v>-2.92</v>
      </c>
      <c r="Z1556" s="44"/>
      <c r="AA1556" s="44"/>
      <c r="AM1556" s="23" t="str">
        <f aca="false">D1556</f>
        <v>Arista</v>
      </c>
      <c r="AN1556" s="23" t="s">
        <v>189</v>
      </c>
      <c r="AT1556" s="44"/>
      <c r="AU1556" s="44"/>
      <c r="BD1556" s="23" t="s">
        <v>182</v>
      </c>
      <c r="BE1556" s="1" t="s">
        <v>183</v>
      </c>
    </row>
    <row r="1557" customFormat="false" ht="15" hidden="false" customHeight="true" outlineLevel="0" collapsed="false">
      <c r="A1557" s="23" t="s">
        <v>6345</v>
      </c>
      <c r="B1557" s="23" t="s">
        <v>6346</v>
      </c>
      <c r="C1557" s="40" t="s">
        <v>177</v>
      </c>
      <c r="D1557" s="23" t="s">
        <v>1471</v>
      </c>
      <c r="E1557" s="23" t="s">
        <v>6347</v>
      </c>
      <c r="F1557" s="23" t="s">
        <v>6348</v>
      </c>
      <c r="G1557" s="23" t="n">
        <v>53</v>
      </c>
      <c r="H1557" s="23" t="n">
        <v>2500</v>
      </c>
      <c r="I1557" s="41" t="s">
        <v>180</v>
      </c>
      <c r="K1557" s="23" t="n">
        <v>0</v>
      </c>
      <c r="L1557" s="23" t="n">
        <v>14319</v>
      </c>
      <c r="M1557" s="23" t="n">
        <v>2500</v>
      </c>
      <c r="N1557" s="23" t="n">
        <v>0</v>
      </c>
      <c r="O1557" s="23" t="n">
        <f aca="false">K1557+L1557</f>
        <v>14319</v>
      </c>
      <c r="P1557" s="23" t="n">
        <f aca="false">K1557+L1557+M1557+N1557</f>
        <v>16819</v>
      </c>
      <c r="Q1557" s="23" t="n">
        <v>13017</v>
      </c>
      <c r="R1557" s="23" t="n">
        <v>11278</v>
      </c>
      <c r="S1557" s="23" t="n">
        <v>15416</v>
      </c>
      <c r="T1557" s="23" t="n">
        <v>4382</v>
      </c>
      <c r="U1557" s="42" t="n">
        <f aca="false">IF(I1557="delivery",O1557-SUM(Q1557+R1557),IF(I1557="PO",P1557-SUM(Q1557:R1557)))</f>
        <v>-9976</v>
      </c>
      <c r="V1557" s="43" t="n">
        <v>0.304</v>
      </c>
      <c r="W1557" s="43"/>
      <c r="X1557" s="43" t="n">
        <f aca="false">W1557-V1557</f>
        <v>-0.304</v>
      </c>
      <c r="Y1557" s="23" t="n">
        <v>0.3498</v>
      </c>
      <c r="Z1557" s="44"/>
      <c r="AA1557" s="44"/>
      <c r="AM1557" s="23" t="str">
        <f aca="false">D1557</f>
        <v>Sanmina</v>
      </c>
      <c r="AN1557" s="23" t="s">
        <v>2011</v>
      </c>
      <c r="AT1557" s="44"/>
      <c r="AU1557" s="44"/>
      <c r="BD1557" s="23" t="s">
        <v>182</v>
      </c>
      <c r="BE1557" s="1" t="s">
        <v>183</v>
      </c>
    </row>
    <row r="1558" customFormat="false" ht="15" hidden="false" customHeight="true" outlineLevel="0" collapsed="false">
      <c r="A1558" s="23" t="s">
        <v>6349</v>
      </c>
      <c r="B1558" s="23" t="s">
        <v>6350</v>
      </c>
      <c r="C1558" s="40" t="s">
        <v>177</v>
      </c>
      <c r="D1558" s="23" t="s">
        <v>1471</v>
      </c>
      <c r="E1558" s="23" t="s">
        <v>6351</v>
      </c>
      <c r="F1558" s="23" t="s">
        <v>6352</v>
      </c>
      <c r="G1558" s="23" t="n">
        <v>48</v>
      </c>
      <c r="H1558" s="23" t="n">
        <v>2500</v>
      </c>
      <c r="I1558" s="41" t="s">
        <v>180</v>
      </c>
      <c r="K1558" s="23" t="n">
        <v>0</v>
      </c>
      <c r="L1558" s="23" t="n">
        <v>8049</v>
      </c>
      <c r="M1558" s="23" t="n">
        <v>5000</v>
      </c>
      <c r="N1558" s="23" t="n">
        <v>0</v>
      </c>
      <c r="O1558" s="23" t="n">
        <f aca="false">K1558+L1558</f>
        <v>8049</v>
      </c>
      <c r="P1558" s="23" t="n">
        <f aca="false">K1558+L1558+M1558+N1558</f>
        <v>13049</v>
      </c>
      <c r="Q1558" s="23" t="n">
        <v>18165</v>
      </c>
      <c r="R1558" s="23" t="n">
        <v>11171</v>
      </c>
      <c r="S1558" s="23" t="n">
        <v>14827</v>
      </c>
      <c r="T1558" s="23" t="n">
        <v>4641</v>
      </c>
      <c r="U1558" s="42" t="n">
        <f aca="false">IF(I1558="delivery",O1558-SUM(Q1558+R1558),IF(I1558="PO",P1558-SUM(Q1558:R1558)))</f>
        <v>-21287</v>
      </c>
      <c r="V1558" s="43" t="n">
        <v>0.44</v>
      </c>
      <c r="W1558" s="43"/>
      <c r="X1558" s="43" t="n">
        <f aca="false">W1558-V1558</f>
        <v>-0.44</v>
      </c>
      <c r="Y1558" s="23" t="n">
        <v>0.44</v>
      </c>
      <c r="Z1558" s="44"/>
      <c r="AA1558" s="44"/>
      <c r="AM1558" s="23" t="str">
        <f aca="false">D1558</f>
        <v>Sanmina</v>
      </c>
      <c r="AN1558" s="23" t="s">
        <v>2011</v>
      </c>
      <c r="AT1558" s="44"/>
      <c r="AU1558" s="44"/>
      <c r="BD1558" s="23" t="s">
        <v>182</v>
      </c>
      <c r="BE1558" s="1" t="s">
        <v>183</v>
      </c>
    </row>
    <row r="1559" customFormat="false" ht="15" hidden="false" customHeight="true" outlineLevel="0" collapsed="false">
      <c r="A1559" s="23" t="s">
        <v>6353</v>
      </c>
      <c r="B1559" s="23" t="s">
        <v>6354</v>
      </c>
      <c r="C1559" s="40" t="s">
        <v>177</v>
      </c>
      <c r="D1559" s="23" t="s">
        <v>1471</v>
      </c>
      <c r="E1559" s="23" t="s">
        <v>6355</v>
      </c>
      <c r="F1559" s="23" t="s">
        <v>6356</v>
      </c>
      <c r="G1559" s="23" t="n">
        <v>48</v>
      </c>
      <c r="H1559" s="23" t="n">
        <v>2500</v>
      </c>
      <c r="I1559" s="41" t="s">
        <v>180</v>
      </c>
      <c r="K1559" s="23" t="n">
        <v>0</v>
      </c>
      <c r="L1559" s="23" t="n">
        <v>5136</v>
      </c>
      <c r="M1559" s="23" t="n">
        <v>2500</v>
      </c>
      <c r="N1559" s="23" t="n">
        <v>0</v>
      </c>
      <c r="O1559" s="23" t="n">
        <f aca="false">K1559+L1559</f>
        <v>5136</v>
      </c>
      <c r="P1559" s="23" t="n">
        <f aca="false">K1559+L1559+M1559+N1559</f>
        <v>7636</v>
      </c>
      <c r="Q1559" s="23" t="n">
        <v>7877</v>
      </c>
      <c r="R1559" s="23" t="n">
        <v>6801</v>
      </c>
      <c r="S1559" s="23" t="n">
        <v>7881</v>
      </c>
      <c r="T1559" s="23" t="n">
        <v>2411</v>
      </c>
      <c r="U1559" s="42" t="n">
        <f aca="false">IF(I1559="delivery",O1559-SUM(Q1559+R1559),IF(I1559="PO",P1559-SUM(Q1559:R1559)))</f>
        <v>-9542</v>
      </c>
      <c r="V1559" s="43" t="n">
        <v>0.75</v>
      </c>
      <c r="W1559" s="43"/>
      <c r="X1559" s="43" t="n">
        <f aca="false">W1559-V1559</f>
        <v>-0.75</v>
      </c>
      <c r="Y1559" s="23" t="n">
        <v>0.756</v>
      </c>
      <c r="Z1559" s="44"/>
      <c r="AA1559" s="44"/>
      <c r="AM1559" s="23" t="str">
        <f aca="false">D1559</f>
        <v>Sanmina</v>
      </c>
      <c r="AN1559" s="23" t="s">
        <v>3124</v>
      </c>
      <c r="AT1559" s="44"/>
      <c r="AU1559" s="44"/>
      <c r="BD1559" s="23" t="s">
        <v>182</v>
      </c>
      <c r="BE1559" s="1" t="s">
        <v>183</v>
      </c>
    </row>
    <row r="1560" customFormat="false" ht="15" hidden="false" customHeight="true" outlineLevel="0" collapsed="false">
      <c r="A1560" s="23" t="s">
        <v>6357</v>
      </c>
      <c r="B1560" s="23" t="s">
        <v>6358</v>
      </c>
      <c r="C1560" s="40" t="s">
        <v>177</v>
      </c>
      <c r="D1560" s="23" t="s">
        <v>1471</v>
      </c>
      <c r="E1560" s="23" t="s">
        <v>6359</v>
      </c>
      <c r="F1560" s="23" t="s">
        <v>6360</v>
      </c>
      <c r="G1560" s="23" t="n">
        <v>56</v>
      </c>
      <c r="H1560" s="23" t="n">
        <v>5000</v>
      </c>
      <c r="I1560" s="41" t="s">
        <v>180</v>
      </c>
      <c r="K1560" s="23" t="n">
        <v>0</v>
      </c>
      <c r="L1560" s="23" t="n">
        <v>18079</v>
      </c>
      <c r="M1560" s="23" t="n">
        <v>0</v>
      </c>
      <c r="N1560" s="23" t="n">
        <v>0</v>
      </c>
      <c r="O1560" s="23" t="n">
        <f aca="false">K1560+L1560</f>
        <v>18079</v>
      </c>
      <c r="P1560" s="23" t="n">
        <f aca="false">K1560+L1560+M1560+N1560</f>
        <v>18079</v>
      </c>
      <c r="Q1560" s="23" t="n">
        <v>3589</v>
      </c>
      <c r="R1560" s="23" t="n">
        <v>1574</v>
      </c>
      <c r="S1560" s="23" t="n">
        <v>2825</v>
      </c>
      <c r="T1560" s="23" t="n">
        <v>431</v>
      </c>
      <c r="U1560" s="42" t="n">
        <f aca="false">IF(I1560="delivery",O1560-SUM(Q1560+R1560),IF(I1560="PO",P1560-SUM(Q1560:R1560)))</f>
        <v>12916</v>
      </c>
      <c r="V1560" s="43" t="n">
        <v>2.89</v>
      </c>
      <c r="W1560" s="43"/>
      <c r="X1560" s="43" t="n">
        <f aca="false">W1560-V1560</f>
        <v>-2.89</v>
      </c>
      <c r="Z1560" s="44"/>
      <c r="AA1560" s="44"/>
      <c r="AM1560" s="23" t="str">
        <f aca="false">D1560</f>
        <v>Sanmina</v>
      </c>
      <c r="AN1560" s="23" t="s">
        <v>3124</v>
      </c>
      <c r="AT1560" s="44"/>
      <c r="AU1560" s="44"/>
      <c r="BD1560" s="23" t="s">
        <v>182</v>
      </c>
      <c r="BE1560" s="1" t="s">
        <v>183</v>
      </c>
    </row>
    <row r="1561" customFormat="false" ht="15" hidden="false" customHeight="true" outlineLevel="0" collapsed="false">
      <c r="A1561" s="23" t="s">
        <v>6361</v>
      </c>
      <c r="B1561" s="23" t="s">
        <v>6362</v>
      </c>
      <c r="C1561" s="40" t="s">
        <v>177</v>
      </c>
      <c r="D1561" s="23" t="s">
        <v>1471</v>
      </c>
      <c r="E1561" s="23" t="s">
        <v>6363</v>
      </c>
      <c r="F1561" s="23" t="s">
        <v>6364</v>
      </c>
      <c r="G1561" s="23" t="n">
        <v>53</v>
      </c>
      <c r="H1561" s="23" t="n">
        <v>2500</v>
      </c>
      <c r="I1561" s="41" t="s">
        <v>180</v>
      </c>
      <c r="K1561" s="23" t="n">
        <v>0</v>
      </c>
      <c r="L1561" s="23" t="n">
        <v>675</v>
      </c>
      <c r="M1561" s="23" t="n">
        <v>2900</v>
      </c>
      <c r="N1561" s="23" t="n">
        <v>0</v>
      </c>
      <c r="O1561" s="23" t="n">
        <f aca="false">K1561+L1561</f>
        <v>675</v>
      </c>
      <c r="P1561" s="23" t="n">
        <f aca="false">K1561+L1561+M1561+N1561</f>
        <v>3575</v>
      </c>
      <c r="Q1561" s="23" t="n">
        <v>2541</v>
      </c>
      <c r="R1561" s="23" t="n">
        <v>1127</v>
      </c>
      <c r="S1561" s="23" t="n">
        <v>1704</v>
      </c>
      <c r="T1561" s="23" t="n">
        <v>330</v>
      </c>
      <c r="U1561" s="42" t="n">
        <f aca="false">IF(I1561="delivery",O1561-SUM(Q1561+R1561),IF(I1561="PO",P1561-SUM(Q1561:R1561)))</f>
        <v>-2993</v>
      </c>
      <c r="V1561" s="43" t="n">
        <v>0.0809</v>
      </c>
      <c r="W1561" s="43"/>
      <c r="X1561" s="43" t="n">
        <f aca="false">W1561-V1561</f>
        <v>-0.0809</v>
      </c>
      <c r="Y1561" s="23" t="n">
        <v>0.0809</v>
      </c>
      <c r="Z1561" s="44"/>
      <c r="AA1561" s="44"/>
      <c r="AM1561" s="23" t="str">
        <f aca="false">D1561</f>
        <v>Sanmina</v>
      </c>
      <c r="AN1561" s="23" t="s">
        <v>2011</v>
      </c>
      <c r="AT1561" s="44"/>
      <c r="AU1561" s="44"/>
      <c r="BD1561" s="23" t="s">
        <v>182</v>
      </c>
      <c r="BE1561" s="1" t="s">
        <v>183</v>
      </c>
    </row>
    <row r="1562" customFormat="false" ht="15" hidden="false" customHeight="true" outlineLevel="0" collapsed="false">
      <c r="A1562" s="23" t="s">
        <v>6365</v>
      </c>
      <c r="B1562" s="23" t="s">
        <v>6366</v>
      </c>
      <c r="C1562" s="40" t="s">
        <v>177</v>
      </c>
      <c r="D1562" s="23" t="s">
        <v>1471</v>
      </c>
      <c r="E1562" s="23" t="s">
        <v>6367</v>
      </c>
      <c r="F1562" s="23" t="s">
        <v>6368</v>
      </c>
      <c r="G1562" s="23" t="n">
        <v>73</v>
      </c>
      <c r="H1562" s="23" t="n">
        <v>2000</v>
      </c>
      <c r="I1562" s="41" t="s">
        <v>180</v>
      </c>
      <c r="K1562" s="23" t="n">
        <v>0</v>
      </c>
      <c r="L1562" s="23" t="n">
        <v>1991</v>
      </c>
      <c r="M1562" s="23" t="n">
        <v>0</v>
      </c>
      <c r="N1562" s="23" t="n">
        <v>0</v>
      </c>
      <c r="O1562" s="23" t="n">
        <f aca="false">K1562+L1562</f>
        <v>1991</v>
      </c>
      <c r="P1562" s="23" t="n">
        <f aca="false">K1562+L1562+M1562+N1562</f>
        <v>1991</v>
      </c>
      <c r="Q1562" s="23" t="n">
        <v>867</v>
      </c>
      <c r="R1562" s="23" t="n">
        <v>778</v>
      </c>
      <c r="S1562" s="23" t="n">
        <v>791</v>
      </c>
      <c r="T1562" s="23" t="n">
        <v>318</v>
      </c>
      <c r="U1562" s="42" t="n">
        <f aca="false">IF(I1562="delivery",O1562-SUM(Q1562+R1562),IF(I1562="PO",P1562-SUM(Q1562:R1562)))</f>
        <v>346</v>
      </c>
      <c r="V1562" s="43" t="n">
        <v>0.1404</v>
      </c>
      <c r="W1562" s="43"/>
      <c r="X1562" s="43" t="n">
        <f aca="false">W1562-V1562</f>
        <v>-0.1404</v>
      </c>
      <c r="Z1562" s="44"/>
      <c r="AA1562" s="44"/>
      <c r="AM1562" s="23" t="str">
        <f aca="false">D1562</f>
        <v>Sanmina</v>
      </c>
      <c r="AN1562" s="23" t="s">
        <v>2011</v>
      </c>
      <c r="AT1562" s="44"/>
      <c r="AU1562" s="44"/>
      <c r="BD1562" s="23" t="s">
        <v>182</v>
      </c>
      <c r="BE1562" s="1" t="s">
        <v>183</v>
      </c>
    </row>
    <row r="1563" customFormat="false" ht="15" hidden="false" customHeight="true" outlineLevel="0" collapsed="false">
      <c r="A1563" s="23" t="s">
        <v>6369</v>
      </c>
      <c r="B1563" s="23" t="s">
        <v>6370</v>
      </c>
      <c r="C1563" s="40" t="s">
        <v>177</v>
      </c>
      <c r="D1563" s="23" t="s">
        <v>1471</v>
      </c>
      <c r="E1563" s="23" t="s">
        <v>6371</v>
      </c>
      <c r="F1563" s="23" t="s">
        <v>6372</v>
      </c>
      <c r="G1563" s="23" t="n">
        <v>73</v>
      </c>
      <c r="H1563" s="23" t="n">
        <v>2000</v>
      </c>
      <c r="I1563" s="41" t="s">
        <v>188</v>
      </c>
      <c r="K1563" s="23" t="n">
        <v>0</v>
      </c>
      <c r="L1563" s="23" t="n">
        <v>10686</v>
      </c>
      <c r="M1563" s="23" t="n">
        <v>13000</v>
      </c>
      <c r="N1563" s="23" t="n">
        <v>0</v>
      </c>
      <c r="O1563" s="23" t="n">
        <f aca="false">K1563+L1563</f>
        <v>10686</v>
      </c>
      <c r="P1563" s="23" t="n">
        <f aca="false">K1563+L1563+M1563+N1563</f>
        <v>23686</v>
      </c>
      <c r="Q1563" s="23" t="n">
        <v>9673</v>
      </c>
      <c r="R1563" s="23" t="n">
        <v>6591</v>
      </c>
      <c r="S1563" s="23" t="n">
        <v>7308</v>
      </c>
      <c r="T1563" s="23" t="n">
        <v>3584</v>
      </c>
      <c r="U1563" s="42" t="n">
        <f aca="false">IF(I1563="delivery",O1563-SUM(Q1563+R1563),IF(I1563="PO",P1563-SUM(Q1563:R1563)))</f>
        <v>7422</v>
      </c>
      <c r="V1563" s="43" t="n">
        <v>0.368</v>
      </c>
      <c r="W1563" s="43"/>
      <c r="X1563" s="43" t="n">
        <f aca="false">W1563-V1563</f>
        <v>-0.368</v>
      </c>
      <c r="Y1563" s="23" t="n">
        <v>0.4</v>
      </c>
      <c r="Z1563" s="44"/>
      <c r="AA1563" s="44"/>
      <c r="AM1563" s="23" t="str">
        <f aca="false">D1563</f>
        <v>Sanmina</v>
      </c>
      <c r="AN1563" s="23" t="s">
        <v>2011</v>
      </c>
      <c r="AT1563" s="44"/>
      <c r="AU1563" s="44"/>
      <c r="BD1563" s="23" t="s">
        <v>182</v>
      </c>
      <c r="BE1563" s="1" t="s">
        <v>183</v>
      </c>
    </row>
    <row r="1564" customFormat="false" ht="15" hidden="false" customHeight="true" outlineLevel="0" collapsed="false">
      <c r="A1564" s="23" t="s">
        <v>6373</v>
      </c>
      <c r="B1564" s="23" t="s">
        <v>6374</v>
      </c>
      <c r="C1564" s="40" t="s">
        <v>177</v>
      </c>
      <c r="D1564" s="23" t="s">
        <v>1471</v>
      </c>
      <c r="E1564" s="23" t="s">
        <v>6375</v>
      </c>
      <c r="F1564" s="23" t="s">
        <v>6376</v>
      </c>
      <c r="G1564" s="23" t="n">
        <v>163</v>
      </c>
      <c r="H1564" s="23" t="n">
        <v>6000</v>
      </c>
      <c r="I1564" s="41" t="s">
        <v>180</v>
      </c>
      <c r="K1564" s="23" t="n">
        <v>0</v>
      </c>
      <c r="L1564" s="23" t="n">
        <v>18338</v>
      </c>
      <c r="M1564" s="23" t="n">
        <v>12000</v>
      </c>
      <c r="N1564" s="23" t="n">
        <v>12000</v>
      </c>
      <c r="O1564" s="23" t="n">
        <f aca="false">K1564+L1564</f>
        <v>18338</v>
      </c>
      <c r="P1564" s="23" t="n">
        <f aca="false">K1564+L1564+M1564+N1564</f>
        <v>42338</v>
      </c>
      <c r="Q1564" s="23" t="n">
        <v>15305</v>
      </c>
      <c r="R1564" s="23" t="n">
        <v>13703</v>
      </c>
      <c r="S1564" s="23" t="n">
        <v>13990</v>
      </c>
      <c r="T1564" s="23" t="n">
        <v>3268</v>
      </c>
      <c r="U1564" s="42" t="n">
        <f aca="false">IF(I1564="delivery",O1564-SUM(Q1564+R1564),IF(I1564="PO",P1564-SUM(Q1564:R1564)))</f>
        <v>-10670</v>
      </c>
      <c r="V1564" s="43" t="n">
        <v>0.0655</v>
      </c>
      <c r="W1564" s="43"/>
      <c r="X1564" s="43" t="n">
        <f aca="false">W1564-V1564</f>
        <v>-0.0655</v>
      </c>
      <c r="Y1564" s="23" t="n">
        <v>0.07105</v>
      </c>
      <c r="Z1564" s="44"/>
      <c r="AA1564" s="44"/>
      <c r="AM1564" s="23" t="str">
        <f aca="false">D1564</f>
        <v>Sanmina</v>
      </c>
      <c r="AN1564" s="23" t="s">
        <v>3124</v>
      </c>
      <c r="AT1564" s="44"/>
      <c r="AU1564" s="44"/>
      <c r="BD1564" s="23" t="s">
        <v>182</v>
      </c>
      <c r="BE1564" s="1" t="s">
        <v>183</v>
      </c>
    </row>
    <row r="1565" customFormat="false" ht="15" hidden="false" customHeight="true" outlineLevel="0" collapsed="false">
      <c r="A1565" s="23" t="s">
        <v>6377</v>
      </c>
      <c r="B1565" s="23" t="s">
        <v>6378</v>
      </c>
      <c r="C1565" s="40" t="s">
        <v>177</v>
      </c>
      <c r="D1565" s="23" t="s">
        <v>1471</v>
      </c>
      <c r="E1565" s="23" t="s">
        <v>6379</v>
      </c>
      <c r="F1565" s="23" t="s">
        <v>6380</v>
      </c>
      <c r="G1565" s="23" t="n">
        <v>43</v>
      </c>
      <c r="H1565" s="23" t="n">
        <v>2000</v>
      </c>
      <c r="I1565" s="41" t="s">
        <v>180</v>
      </c>
      <c r="K1565" s="23" t="n">
        <v>0</v>
      </c>
      <c r="L1565" s="23" t="n">
        <v>12946</v>
      </c>
      <c r="M1565" s="23" t="n">
        <v>0</v>
      </c>
      <c r="N1565" s="23" t="n">
        <v>0</v>
      </c>
      <c r="O1565" s="23" t="n">
        <f aca="false">K1565+L1565</f>
        <v>12946</v>
      </c>
      <c r="P1565" s="23" t="n">
        <f aca="false">K1565+L1565+M1565+N1565</f>
        <v>12946</v>
      </c>
      <c r="Q1565" s="23" t="n">
        <v>267</v>
      </c>
      <c r="R1565" s="23" t="n">
        <v>103</v>
      </c>
      <c r="S1565" s="23" t="n">
        <v>63</v>
      </c>
      <c r="T1565" s="23" t="n">
        <v>29</v>
      </c>
      <c r="U1565" s="42" t="n">
        <f aca="false">IF(I1565="delivery",O1565-SUM(Q1565+R1565),IF(I1565="PO",P1565-SUM(Q1565:R1565)))</f>
        <v>12576</v>
      </c>
      <c r="V1565" s="43" t="n">
        <v>1.0259</v>
      </c>
      <c r="W1565" s="43"/>
      <c r="X1565" s="43" t="n">
        <f aca="false">W1565-V1565</f>
        <v>-1.0259</v>
      </c>
      <c r="Z1565" s="44"/>
      <c r="AA1565" s="44"/>
      <c r="AM1565" s="23" t="str">
        <f aca="false">D1565</f>
        <v>Sanmina</v>
      </c>
      <c r="AN1565" s="23" t="s">
        <v>2011</v>
      </c>
      <c r="AT1565" s="44"/>
      <c r="AU1565" s="44"/>
      <c r="BD1565" s="23" t="s">
        <v>182</v>
      </c>
      <c r="BE1565" s="1" t="s">
        <v>183</v>
      </c>
    </row>
    <row r="1566" customFormat="false" ht="15" hidden="false" customHeight="true" outlineLevel="0" collapsed="false">
      <c r="A1566" s="23" t="s">
        <v>6381</v>
      </c>
      <c r="B1566" s="23" t="s">
        <v>6382</v>
      </c>
      <c r="C1566" s="40" t="s">
        <v>177</v>
      </c>
      <c r="D1566" s="23" t="s">
        <v>1471</v>
      </c>
      <c r="E1566" s="23" t="s">
        <v>6383</v>
      </c>
      <c r="F1566" s="23" t="s">
        <v>6384</v>
      </c>
      <c r="G1566" s="23" t="n">
        <v>83</v>
      </c>
      <c r="H1566" s="23" t="n">
        <v>2500</v>
      </c>
      <c r="I1566" s="41" t="s">
        <v>188</v>
      </c>
      <c r="K1566" s="23" t="n">
        <v>0</v>
      </c>
      <c r="L1566" s="23" t="n">
        <v>4257</v>
      </c>
      <c r="M1566" s="23" t="n">
        <v>12500</v>
      </c>
      <c r="N1566" s="23" t="n">
        <v>2500</v>
      </c>
      <c r="O1566" s="23" t="n">
        <f aca="false">K1566+L1566</f>
        <v>4257</v>
      </c>
      <c r="P1566" s="23" t="n">
        <f aca="false">K1566+L1566+M1566+N1566</f>
        <v>19257</v>
      </c>
      <c r="Q1566" s="23" t="n">
        <v>11147</v>
      </c>
      <c r="R1566" s="23" t="n">
        <v>8392</v>
      </c>
      <c r="S1566" s="23" t="n">
        <v>9306</v>
      </c>
      <c r="T1566" s="23" t="n">
        <v>2352</v>
      </c>
      <c r="U1566" s="42" t="n">
        <f aca="false">IF(I1566="delivery",O1566-SUM(Q1566+R1566),IF(I1566="PO",P1566-SUM(Q1566:R1566)))</f>
        <v>-282</v>
      </c>
      <c r="V1566" s="43" t="n">
        <v>0.3043</v>
      </c>
      <c r="W1566" s="43"/>
      <c r="X1566" s="43" t="n">
        <f aca="false">W1566-V1566</f>
        <v>-0.3043</v>
      </c>
      <c r="Y1566" s="23" t="n">
        <v>0.30007</v>
      </c>
      <c r="Z1566" s="44"/>
      <c r="AA1566" s="44"/>
      <c r="AM1566" s="23" t="str">
        <f aca="false">D1566</f>
        <v>Sanmina</v>
      </c>
      <c r="AN1566" s="23" t="s">
        <v>3124</v>
      </c>
      <c r="AT1566" s="44"/>
      <c r="AU1566" s="44"/>
      <c r="BD1566" s="23" t="s">
        <v>182</v>
      </c>
      <c r="BE1566" s="1" t="s">
        <v>183</v>
      </c>
    </row>
    <row r="1567" customFormat="false" ht="15" hidden="false" customHeight="true" outlineLevel="0" collapsed="false">
      <c r="A1567" s="23" t="s">
        <v>6385</v>
      </c>
      <c r="B1567" s="23" t="s">
        <v>6386</v>
      </c>
      <c r="C1567" s="40" t="s">
        <v>177</v>
      </c>
      <c r="D1567" s="23" t="s">
        <v>1471</v>
      </c>
      <c r="E1567" s="23" t="s">
        <v>6387</v>
      </c>
      <c r="F1567" s="23" t="s">
        <v>6388</v>
      </c>
      <c r="G1567" s="23" t="n">
        <v>43</v>
      </c>
      <c r="H1567" s="23" t="n">
        <v>1500</v>
      </c>
      <c r="I1567" s="41" t="s">
        <v>188</v>
      </c>
      <c r="K1567" s="23" t="n">
        <v>0</v>
      </c>
      <c r="L1567" s="23" t="n">
        <v>4641</v>
      </c>
      <c r="M1567" s="23" t="n">
        <v>0</v>
      </c>
      <c r="N1567" s="23" t="n">
        <v>0</v>
      </c>
      <c r="O1567" s="23" t="n">
        <f aca="false">K1567+L1567</f>
        <v>4641</v>
      </c>
      <c r="P1567" s="23" t="n">
        <f aca="false">K1567+L1567+M1567+N1567</f>
        <v>4641</v>
      </c>
      <c r="Q1567" s="23" t="n">
        <v>851</v>
      </c>
      <c r="R1567" s="23" t="n">
        <v>874</v>
      </c>
      <c r="S1567" s="23" t="n">
        <v>839</v>
      </c>
      <c r="T1567" s="23" t="n">
        <v>342</v>
      </c>
      <c r="U1567" s="42" t="n">
        <f aca="false">IF(I1567="delivery",O1567-SUM(Q1567+R1567),IF(I1567="PO",P1567-SUM(Q1567:R1567)))</f>
        <v>2916</v>
      </c>
      <c r="V1567" s="43" t="n">
        <v>0.2037</v>
      </c>
      <c r="W1567" s="43"/>
      <c r="X1567" s="43" t="n">
        <f aca="false">W1567-V1567</f>
        <v>-0.2037</v>
      </c>
      <c r="Z1567" s="44"/>
      <c r="AA1567" s="44"/>
      <c r="AM1567" s="23" t="str">
        <f aca="false">D1567</f>
        <v>Sanmina</v>
      </c>
      <c r="AN1567" s="23" t="s">
        <v>2011</v>
      </c>
      <c r="AT1567" s="44"/>
      <c r="AU1567" s="44"/>
      <c r="BD1567" s="23" t="s">
        <v>182</v>
      </c>
      <c r="BE1567" s="1" t="s">
        <v>183</v>
      </c>
    </row>
    <row r="1568" customFormat="false" ht="15" hidden="false" customHeight="true" outlineLevel="0" collapsed="false">
      <c r="A1568" s="23" t="s">
        <v>6389</v>
      </c>
      <c r="B1568" s="23" t="s">
        <v>6390</v>
      </c>
      <c r="C1568" s="40" t="s">
        <v>177</v>
      </c>
      <c r="D1568" s="23" t="s">
        <v>1471</v>
      </c>
      <c r="E1568" s="23" t="s">
        <v>6391</v>
      </c>
      <c r="F1568" s="23" t="s">
        <v>6392</v>
      </c>
      <c r="G1568" s="23" t="n">
        <v>36</v>
      </c>
      <c r="H1568" s="23" t="n">
        <v>3000</v>
      </c>
      <c r="I1568" s="41" t="s">
        <v>188</v>
      </c>
      <c r="K1568" s="23" t="n">
        <v>0</v>
      </c>
      <c r="L1568" s="23" t="n">
        <v>0</v>
      </c>
      <c r="M1568" s="23" t="n">
        <v>0</v>
      </c>
      <c r="N1568" s="23" t="n">
        <v>0</v>
      </c>
      <c r="O1568" s="23" t="n">
        <f aca="false">K1568+L1568</f>
        <v>0</v>
      </c>
      <c r="P1568" s="23" t="n">
        <f aca="false">K1568+L1568+M1568+N1568</f>
        <v>0</v>
      </c>
      <c r="Q1568" s="23" t="n">
        <v>0</v>
      </c>
      <c r="R1568" s="23" t="n">
        <v>2325</v>
      </c>
      <c r="S1568" s="23" t="n">
        <v>1587</v>
      </c>
      <c r="T1568" s="23" t="n">
        <v>2436</v>
      </c>
      <c r="U1568" s="42" t="n">
        <f aca="false">IF(I1568="delivery",O1568-SUM(Q1568+R1568),IF(I1568="PO",P1568-SUM(Q1568:R1568)))</f>
        <v>-2325</v>
      </c>
      <c r="V1568" s="43" t="n">
        <v>0.0575</v>
      </c>
      <c r="W1568" s="43"/>
      <c r="X1568" s="43" t="n">
        <f aca="false">W1568-V1568</f>
        <v>-0.0575</v>
      </c>
      <c r="Z1568" s="44"/>
      <c r="AA1568" s="44"/>
      <c r="AM1568" s="23" t="str">
        <f aca="false">D1568</f>
        <v>Sanmina</v>
      </c>
      <c r="AN1568" s="23" t="s">
        <v>2011</v>
      </c>
      <c r="AT1568" s="44"/>
      <c r="AU1568" s="44"/>
      <c r="BD1568" s="23" t="s">
        <v>1543</v>
      </c>
      <c r="BE1568" s="1" t="s">
        <v>183</v>
      </c>
    </row>
    <row r="1569" customFormat="false" ht="15" hidden="false" customHeight="true" outlineLevel="0" collapsed="false">
      <c r="A1569" s="23" t="s">
        <v>6393</v>
      </c>
      <c r="B1569" s="23" t="s">
        <v>6394</v>
      </c>
      <c r="C1569" s="40" t="s">
        <v>177</v>
      </c>
      <c r="D1569" s="23" t="s">
        <v>82</v>
      </c>
      <c r="E1569" s="23" t="s">
        <v>6395</v>
      </c>
      <c r="F1569" s="23" t="s">
        <v>6396</v>
      </c>
      <c r="G1569" s="23" t="n">
        <v>101</v>
      </c>
      <c r="H1569" s="23" t="n">
        <v>4000</v>
      </c>
      <c r="I1569" s="41" t="s">
        <v>180</v>
      </c>
      <c r="K1569" s="23" t="n">
        <v>0</v>
      </c>
      <c r="L1569" s="23" t="n">
        <v>2675</v>
      </c>
      <c r="M1569" s="23" t="n">
        <v>0</v>
      </c>
      <c r="N1569" s="23" t="n">
        <v>8000</v>
      </c>
      <c r="O1569" s="23" t="n">
        <f aca="false">K1569+L1569</f>
        <v>2675</v>
      </c>
      <c r="P1569" s="23" t="n">
        <f aca="false">K1569+L1569+M1569+N1569</f>
        <v>10675</v>
      </c>
      <c r="Q1569" s="23" t="n">
        <v>5700</v>
      </c>
      <c r="R1569" s="23" t="n">
        <v>3032</v>
      </c>
      <c r="S1569" s="23" t="n">
        <v>3229</v>
      </c>
      <c r="T1569" s="23" t="n">
        <v>983</v>
      </c>
      <c r="U1569" s="42" t="n">
        <f aca="false">IF(I1569="delivery",O1569-SUM(Q1569+R1569),IF(I1569="PO",P1569-SUM(Q1569:R1569)))</f>
        <v>-6057</v>
      </c>
      <c r="V1569" s="43" t="n">
        <v>4.55</v>
      </c>
      <c r="W1569" s="43"/>
      <c r="X1569" s="43" t="n">
        <f aca="false">W1569-V1569</f>
        <v>-4.55</v>
      </c>
      <c r="Y1569" s="23" t="n">
        <v>4.55</v>
      </c>
      <c r="Z1569" s="44"/>
      <c r="AA1569" s="44"/>
      <c r="AM1569" s="23" t="str">
        <f aca="false">D1569</f>
        <v>Arista</v>
      </c>
      <c r="AN1569" s="23" t="s">
        <v>6397</v>
      </c>
      <c r="AT1569" s="44"/>
      <c r="AU1569" s="44"/>
      <c r="BD1569" s="23" t="s">
        <v>182</v>
      </c>
      <c r="BE1569" s="1" t="s">
        <v>183</v>
      </c>
    </row>
    <row r="1570" customFormat="false" ht="15" hidden="false" customHeight="true" outlineLevel="0" collapsed="false">
      <c r="A1570" s="23" t="s">
        <v>6398</v>
      </c>
      <c r="B1570" s="23" t="s">
        <v>6399</v>
      </c>
      <c r="C1570" s="40" t="s">
        <v>177</v>
      </c>
      <c r="D1570" s="23" t="s">
        <v>1471</v>
      </c>
      <c r="E1570" s="23" t="s">
        <v>6400</v>
      </c>
      <c r="F1570" s="23" t="s">
        <v>6401</v>
      </c>
      <c r="G1570" s="23" t="n">
        <v>53</v>
      </c>
      <c r="H1570" s="23" t="n">
        <v>3000</v>
      </c>
      <c r="I1570" s="41" t="s">
        <v>188</v>
      </c>
      <c r="K1570" s="23" t="n">
        <v>0</v>
      </c>
      <c r="L1570" s="23" t="n">
        <v>3353</v>
      </c>
      <c r="M1570" s="23" t="n">
        <v>0</v>
      </c>
      <c r="N1570" s="23" t="n">
        <v>0</v>
      </c>
      <c r="O1570" s="23" t="n">
        <f aca="false">K1570+L1570</f>
        <v>3353</v>
      </c>
      <c r="P1570" s="23" t="n">
        <f aca="false">K1570+L1570+M1570+N1570</f>
        <v>3353</v>
      </c>
      <c r="Q1570" s="23" t="n">
        <v>2137</v>
      </c>
      <c r="R1570" s="23" t="n">
        <v>1444</v>
      </c>
      <c r="S1570" s="23" t="n">
        <v>1298</v>
      </c>
      <c r="T1570" s="23" t="n">
        <v>639</v>
      </c>
      <c r="U1570" s="42" t="n">
        <f aca="false">IF(I1570="delivery",O1570-SUM(Q1570+R1570),IF(I1570="PO",P1570-SUM(Q1570:R1570)))</f>
        <v>-228</v>
      </c>
      <c r="V1570" s="43" t="n">
        <v>0.0214</v>
      </c>
      <c r="W1570" s="43"/>
      <c r="X1570" s="43" t="n">
        <f aca="false">W1570-V1570</f>
        <v>-0.0214</v>
      </c>
      <c r="Z1570" s="44"/>
      <c r="AA1570" s="44"/>
      <c r="AM1570" s="23" t="str">
        <f aca="false">D1570</f>
        <v>Sanmina</v>
      </c>
      <c r="AN1570" s="23" t="s">
        <v>2011</v>
      </c>
      <c r="AT1570" s="44"/>
      <c r="AU1570" s="44"/>
      <c r="BD1570" s="23" t="s">
        <v>182</v>
      </c>
      <c r="BE1570" s="1" t="s">
        <v>183</v>
      </c>
    </row>
    <row r="1571" customFormat="false" ht="15" hidden="false" customHeight="true" outlineLevel="0" collapsed="false">
      <c r="A1571" s="23" t="s">
        <v>6402</v>
      </c>
      <c r="B1571" s="23" t="s">
        <v>6403</v>
      </c>
      <c r="C1571" s="40" t="s">
        <v>177</v>
      </c>
      <c r="D1571" s="23" t="s">
        <v>1471</v>
      </c>
      <c r="E1571" s="23" t="s">
        <v>6404</v>
      </c>
      <c r="F1571" s="23" t="s">
        <v>6405</v>
      </c>
      <c r="G1571" s="23" t="n">
        <v>53</v>
      </c>
      <c r="H1571" s="23" t="n">
        <v>2500</v>
      </c>
      <c r="I1571" s="41" t="s">
        <v>180</v>
      </c>
      <c r="K1571" s="23" t="n">
        <v>0</v>
      </c>
      <c r="L1571" s="23" t="n">
        <v>19776</v>
      </c>
      <c r="M1571" s="23" t="n">
        <v>0</v>
      </c>
      <c r="N1571" s="23" t="n">
        <v>0</v>
      </c>
      <c r="O1571" s="23" t="n">
        <f aca="false">K1571+L1571</f>
        <v>19776</v>
      </c>
      <c r="P1571" s="23" t="n">
        <f aca="false">K1571+L1571+M1571+N1571</f>
        <v>19776</v>
      </c>
      <c r="Q1571" s="23" t="n">
        <v>16759</v>
      </c>
      <c r="R1571" s="23" t="n">
        <v>15044</v>
      </c>
      <c r="S1571" s="23" t="n">
        <v>15725</v>
      </c>
      <c r="T1571" s="23" t="n">
        <v>5143</v>
      </c>
      <c r="U1571" s="42" t="n">
        <f aca="false">IF(I1571="delivery",O1571-SUM(Q1571+R1571),IF(I1571="PO",P1571-SUM(Q1571:R1571)))</f>
        <v>-12027</v>
      </c>
      <c r="V1571" s="43" t="n">
        <v>0.0712</v>
      </c>
      <c r="W1571" s="43"/>
      <c r="X1571" s="43" t="n">
        <f aca="false">W1571-V1571</f>
        <v>-0.0712</v>
      </c>
      <c r="Y1571" s="23" t="n">
        <v>0.06613</v>
      </c>
      <c r="Z1571" s="44"/>
      <c r="AA1571" s="44"/>
      <c r="AM1571" s="23" t="str">
        <f aca="false">D1571</f>
        <v>Sanmina</v>
      </c>
      <c r="AN1571" s="23" t="s">
        <v>2011</v>
      </c>
      <c r="AT1571" s="44"/>
      <c r="AU1571" s="44"/>
      <c r="BD1571" s="23" t="s">
        <v>182</v>
      </c>
      <c r="BE1571" s="1" t="s">
        <v>183</v>
      </c>
    </row>
    <row r="1572" customFormat="false" ht="15" hidden="false" customHeight="true" outlineLevel="0" collapsed="false">
      <c r="A1572" s="23" t="s">
        <v>6406</v>
      </c>
      <c r="B1572" s="23" t="s">
        <v>6407</v>
      </c>
      <c r="C1572" s="40" t="s">
        <v>177</v>
      </c>
      <c r="D1572" s="23" t="s">
        <v>1471</v>
      </c>
      <c r="E1572" s="23" t="s">
        <v>6408</v>
      </c>
      <c r="F1572" s="23" t="s">
        <v>6409</v>
      </c>
      <c r="G1572" s="23" t="n">
        <v>43</v>
      </c>
      <c r="H1572" s="23" t="n">
        <v>2500</v>
      </c>
      <c r="I1572" s="41" t="s">
        <v>188</v>
      </c>
      <c r="K1572" s="23" t="n">
        <v>0</v>
      </c>
      <c r="L1572" s="23" t="n">
        <v>3410</v>
      </c>
      <c r="M1572" s="23" t="n">
        <v>0</v>
      </c>
      <c r="N1572" s="23" t="n">
        <v>0</v>
      </c>
      <c r="O1572" s="23" t="n">
        <f aca="false">K1572+L1572</f>
        <v>3410</v>
      </c>
      <c r="P1572" s="23" t="n">
        <f aca="false">K1572+L1572+M1572+N1572</f>
        <v>3410</v>
      </c>
      <c r="Q1572" s="23" t="n">
        <v>820</v>
      </c>
      <c r="R1572" s="23" t="n">
        <v>357</v>
      </c>
      <c r="S1572" s="23" t="n">
        <v>460</v>
      </c>
      <c r="T1572" s="23" t="n">
        <v>20</v>
      </c>
      <c r="U1572" s="42" t="n">
        <f aca="false">IF(I1572="delivery",O1572-SUM(Q1572+R1572),IF(I1572="PO",P1572-SUM(Q1572:R1572)))</f>
        <v>2233</v>
      </c>
      <c r="V1572" s="43" t="n">
        <v>0.0588</v>
      </c>
      <c r="W1572" s="43"/>
      <c r="X1572" s="43" t="n">
        <f aca="false">W1572-V1572</f>
        <v>-0.0588</v>
      </c>
      <c r="Z1572" s="44"/>
      <c r="AA1572" s="44"/>
      <c r="AM1572" s="23" t="str">
        <f aca="false">D1572</f>
        <v>Sanmina</v>
      </c>
      <c r="AN1572" s="23" t="s">
        <v>2011</v>
      </c>
      <c r="AT1572" s="44"/>
      <c r="AU1572" s="44"/>
      <c r="BD1572" s="23" t="s">
        <v>182</v>
      </c>
      <c r="BE1572" s="1" t="s">
        <v>183</v>
      </c>
    </row>
    <row r="1573" customFormat="false" ht="15" hidden="false" customHeight="true" outlineLevel="0" collapsed="false">
      <c r="A1573" s="23" t="s">
        <v>6410</v>
      </c>
      <c r="B1573" s="23" t="s">
        <v>6411</v>
      </c>
      <c r="C1573" s="40" t="s">
        <v>177</v>
      </c>
      <c r="D1573" s="23" t="s">
        <v>1471</v>
      </c>
      <c r="E1573" s="23" t="s">
        <v>6412</v>
      </c>
      <c r="F1573" s="23" t="s">
        <v>6413</v>
      </c>
      <c r="G1573" s="23" t="n">
        <v>43</v>
      </c>
      <c r="H1573" s="23" t="n">
        <v>2500</v>
      </c>
      <c r="I1573" s="41" t="s">
        <v>180</v>
      </c>
      <c r="K1573" s="23" t="n">
        <v>0</v>
      </c>
      <c r="L1573" s="23" t="n">
        <v>1649</v>
      </c>
      <c r="M1573" s="23" t="n">
        <v>0</v>
      </c>
      <c r="N1573" s="23" t="n">
        <v>0</v>
      </c>
      <c r="O1573" s="23" t="n">
        <f aca="false">K1573+L1573</f>
        <v>1649</v>
      </c>
      <c r="P1573" s="23" t="n">
        <f aca="false">K1573+L1573+M1573+N1573</f>
        <v>1649</v>
      </c>
      <c r="Q1573" s="23" t="n">
        <v>1569</v>
      </c>
      <c r="R1573" s="23" t="n">
        <v>483</v>
      </c>
      <c r="S1573" s="23" t="n">
        <v>604</v>
      </c>
      <c r="T1573" s="23" t="n">
        <v>160</v>
      </c>
      <c r="U1573" s="42" t="n">
        <f aca="false">IF(I1573="delivery",O1573-SUM(Q1573+R1573),IF(I1573="PO",P1573-SUM(Q1573:R1573)))</f>
        <v>-403</v>
      </c>
      <c r="V1573" s="43" t="n">
        <v>0.556</v>
      </c>
      <c r="W1573" s="43"/>
      <c r="X1573" s="43" t="n">
        <f aca="false">W1573-V1573</f>
        <v>-0.556</v>
      </c>
      <c r="Z1573" s="44"/>
      <c r="AA1573" s="44"/>
      <c r="AM1573" s="23" t="str">
        <f aca="false">D1573</f>
        <v>Sanmina</v>
      </c>
      <c r="AN1573" s="23" t="s">
        <v>3124</v>
      </c>
      <c r="AT1573" s="44"/>
      <c r="AU1573" s="44"/>
      <c r="BD1573" s="23" t="s">
        <v>182</v>
      </c>
      <c r="BE1573" s="1" t="s">
        <v>183</v>
      </c>
    </row>
    <row r="1574" customFormat="false" ht="15" hidden="false" customHeight="true" outlineLevel="0" collapsed="false">
      <c r="A1574" s="23" t="s">
        <v>6414</v>
      </c>
      <c r="B1574" s="23" t="s">
        <v>6415</v>
      </c>
      <c r="C1574" s="40" t="s">
        <v>177</v>
      </c>
      <c r="D1574" s="23" t="s">
        <v>1471</v>
      </c>
      <c r="E1574" s="23" t="s">
        <v>6416</v>
      </c>
      <c r="F1574" s="23" t="s">
        <v>6417</v>
      </c>
      <c r="G1574" s="23" t="n">
        <v>43</v>
      </c>
      <c r="H1574" s="23" t="n">
        <v>3000</v>
      </c>
      <c r="I1574" s="41" t="s">
        <v>180</v>
      </c>
      <c r="K1574" s="23" t="n">
        <v>0</v>
      </c>
      <c r="L1574" s="23" t="n">
        <v>5059</v>
      </c>
      <c r="M1574" s="23" t="n">
        <v>6000</v>
      </c>
      <c r="N1574" s="23" t="n">
        <v>0</v>
      </c>
      <c r="O1574" s="23" t="n">
        <f aca="false">K1574+L1574</f>
        <v>5059</v>
      </c>
      <c r="P1574" s="23" t="n">
        <f aca="false">K1574+L1574+M1574+N1574</f>
        <v>11059</v>
      </c>
      <c r="Q1574" s="23" t="n">
        <v>8130</v>
      </c>
      <c r="R1574" s="23" t="n">
        <v>4072</v>
      </c>
      <c r="S1574" s="23" t="n">
        <v>5355</v>
      </c>
      <c r="T1574" s="23" t="n">
        <v>536</v>
      </c>
      <c r="U1574" s="42" t="n">
        <f aca="false">IF(I1574="delivery",O1574-SUM(Q1574+R1574),IF(I1574="PO",P1574-SUM(Q1574:R1574)))</f>
        <v>-7143</v>
      </c>
      <c r="V1574" s="43" t="n">
        <v>0.237</v>
      </c>
      <c r="W1574" s="43"/>
      <c r="X1574" s="43" t="n">
        <f aca="false">W1574-V1574</f>
        <v>-0.237</v>
      </c>
      <c r="Y1574" s="23" t="n">
        <v>0.249</v>
      </c>
      <c r="Z1574" s="44"/>
      <c r="AA1574" s="44"/>
      <c r="AM1574" s="23" t="str">
        <f aca="false">D1574</f>
        <v>Sanmina</v>
      </c>
      <c r="AN1574" s="23" t="s">
        <v>2011</v>
      </c>
      <c r="AT1574" s="44"/>
      <c r="AU1574" s="44"/>
      <c r="BD1574" s="23" t="s">
        <v>182</v>
      </c>
      <c r="BE1574" s="1" t="s">
        <v>183</v>
      </c>
    </row>
    <row r="1575" customFormat="false" ht="15" hidden="false" customHeight="true" outlineLevel="0" collapsed="false">
      <c r="A1575" s="23" t="s">
        <v>6418</v>
      </c>
      <c r="B1575" s="23" t="s">
        <v>6419</v>
      </c>
      <c r="C1575" s="40" t="s">
        <v>177</v>
      </c>
      <c r="D1575" s="23" t="s">
        <v>82</v>
      </c>
      <c r="E1575" s="23" t="s">
        <v>6420</v>
      </c>
      <c r="F1575" s="23" t="s">
        <v>6421</v>
      </c>
      <c r="G1575" s="23" t="n">
        <v>131</v>
      </c>
      <c r="H1575" s="23" t="n">
        <v>176</v>
      </c>
      <c r="I1575" s="41" t="s">
        <v>180</v>
      </c>
      <c r="K1575" s="23" t="n">
        <v>0</v>
      </c>
      <c r="L1575" s="23" t="n">
        <v>1923</v>
      </c>
      <c r="M1575" s="23" t="n">
        <v>1056</v>
      </c>
      <c r="N1575" s="23" t="n">
        <v>0</v>
      </c>
      <c r="O1575" s="23" t="n">
        <f aca="false">K1575+L1575</f>
        <v>1923</v>
      </c>
      <c r="P1575" s="23" t="n">
        <f aca="false">K1575+L1575+M1575+N1575</f>
        <v>2979</v>
      </c>
      <c r="Q1575" s="23" t="n">
        <v>1754</v>
      </c>
      <c r="R1575" s="23" t="n">
        <v>627</v>
      </c>
      <c r="S1575" s="23" t="n">
        <v>840</v>
      </c>
      <c r="T1575" s="23" t="n">
        <v>184</v>
      </c>
      <c r="U1575" s="42" t="n">
        <f aca="false">IF(I1575="delivery",O1575-SUM(Q1575+R1575),IF(I1575="PO",P1575-SUM(Q1575:R1575)))</f>
        <v>-458</v>
      </c>
      <c r="V1575" s="43" t="n">
        <v>1.63</v>
      </c>
      <c r="W1575" s="43"/>
      <c r="X1575" s="43" t="n">
        <f aca="false">W1575-V1575</f>
        <v>-1.63</v>
      </c>
      <c r="Y1575" s="23" t="n">
        <v>1.63</v>
      </c>
      <c r="Z1575" s="44"/>
      <c r="AA1575" s="44"/>
      <c r="AM1575" s="23" t="str">
        <f aca="false">D1575</f>
        <v>Arista</v>
      </c>
      <c r="AN1575" s="23" t="s">
        <v>6397</v>
      </c>
      <c r="AT1575" s="44"/>
      <c r="AU1575" s="44"/>
      <c r="BD1575" s="23" t="s">
        <v>182</v>
      </c>
      <c r="BE1575" s="1" t="s">
        <v>183</v>
      </c>
    </row>
    <row r="1576" customFormat="false" ht="15" hidden="false" customHeight="true" outlineLevel="0" collapsed="false">
      <c r="A1576" s="23" t="s">
        <v>6422</v>
      </c>
      <c r="B1576" s="23" t="s">
        <v>6423</v>
      </c>
      <c r="C1576" s="40" t="s">
        <v>177</v>
      </c>
      <c r="D1576" s="23" t="s">
        <v>1471</v>
      </c>
      <c r="E1576" s="23" t="s">
        <v>6424</v>
      </c>
      <c r="F1576" s="23" t="s">
        <v>6425</v>
      </c>
      <c r="G1576" s="23" t="n">
        <v>43</v>
      </c>
      <c r="H1576" s="23" t="n">
        <v>2500</v>
      </c>
      <c r="I1576" s="41" t="s">
        <v>188</v>
      </c>
      <c r="K1576" s="23" t="n">
        <v>0</v>
      </c>
      <c r="L1576" s="23" t="n">
        <v>3347</v>
      </c>
      <c r="M1576" s="23" t="n">
        <v>2500</v>
      </c>
      <c r="N1576" s="23" t="n">
        <v>0</v>
      </c>
      <c r="O1576" s="23" t="n">
        <f aca="false">K1576+L1576</f>
        <v>3347</v>
      </c>
      <c r="P1576" s="23" t="n">
        <f aca="false">K1576+L1576+M1576+N1576</f>
        <v>5847</v>
      </c>
      <c r="Q1576" s="23" t="n">
        <v>5024</v>
      </c>
      <c r="R1576" s="23" t="n">
        <v>2625</v>
      </c>
      <c r="S1576" s="23" t="n">
        <v>2706</v>
      </c>
      <c r="T1576" s="23" t="n">
        <v>854</v>
      </c>
      <c r="U1576" s="42" t="n">
        <f aca="false">IF(I1576="delivery",O1576-SUM(Q1576+R1576),IF(I1576="PO",P1576-SUM(Q1576:R1576)))</f>
        <v>-1802</v>
      </c>
      <c r="V1576" s="43" t="n">
        <v>3.223</v>
      </c>
      <c r="W1576" s="43"/>
      <c r="X1576" s="43" t="n">
        <f aca="false">W1576-V1576</f>
        <v>-3.223</v>
      </c>
      <c r="Y1576" s="23" t="n">
        <v>3.223</v>
      </c>
      <c r="Z1576" s="44"/>
      <c r="AA1576" s="44"/>
      <c r="AM1576" s="23" t="str">
        <f aca="false">D1576</f>
        <v>Sanmina</v>
      </c>
      <c r="AN1576" s="23" t="s">
        <v>3124</v>
      </c>
      <c r="AT1576" s="44"/>
      <c r="AU1576" s="44"/>
      <c r="BD1576" s="23" t="s">
        <v>182</v>
      </c>
      <c r="BE1576" s="1" t="s">
        <v>183</v>
      </c>
    </row>
    <row r="1577" customFormat="false" ht="15" hidden="false" customHeight="true" outlineLevel="0" collapsed="false">
      <c r="A1577" s="23" t="s">
        <v>6426</v>
      </c>
      <c r="B1577" s="23" t="s">
        <v>6427</v>
      </c>
      <c r="C1577" s="40" t="s">
        <v>177</v>
      </c>
      <c r="D1577" s="23" t="s">
        <v>82</v>
      </c>
      <c r="E1577" s="23" t="s">
        <v>6428</v>
      </c>
      <c r="F1577" s="23" t="s">
        <v>6429</v>
      </c>
      <c r="G1577" s="23" t="n">
        <v>101</v>
      </c>
      <c r="H1577" s="23" t="n">
        <v>1</v>
      </c>
      <c r="I1577" s="41" t="s">
        <v>180</v>
      </c>
      <c r="K1577" s="23" t="n">
        <v>0</v>
      </c>
      <c r="L1577" s="23" t="n">
        <v>665</v>
      </c>
      <c r="M1577" s="23" t="n">
        <v>408</v>
      </c>
      <c r="N1577" s="23" t="n">
        <v>112</v>
      </c>
      <c r="O1577" s="23" t="n">
        <f aca="false">K1577+L1577</f>
        <v>665</v>
      </c>
      <c r="P1577" s="23" t="n">
        <f aca="false">K1577+L1577+M1577+N1577</f>
        <v>1185</v>
      </c>
      <c r="Q1577" s="23" t="n">
        <v>573</v>
      </c>
      <c r="R1577" s="23" t="n">
        <v>192</v>
      </c>
      <c r="S1577" s="23" t="n">
        <v>292</v>
      </c>
      <c r="T1577" s="23" t="n">
        <v>114</v>
      </c>
      <c r="U1577" s="42" t="n">
        <f aca="false">IF(I1577="delivery",O1577-SUM(Q1577+R1577),IF(I1577="PO",P1577-SUM(Q1577:R1577)))</f>
        <v>-100</v>
      </c>
      <c r="V1577" s="43" t="n">
        <v>14.86</v>
      </c>
      <c r="W1577" s="43"/>
      <c r="X1577" s="43" t="n">
        <f aca="false">W1577-V1577</f>
        <v>-14.86</v>
      </c>
      <c r="Y1577" s="23" t="n">
        <v>14.86</v>
      </c>
      <c r="Z1577" s="44"/>
      <c r="AA1577" s="44"/>
      <c r="AM1577" s="23" t="str">
        <f aca="false">D1577</f>
        <v>Arista</v>
      </c>
      <c r="AN1577" s="23" t="s">
        <v>6397</v>
      </c>
      <c r="AT1577" s="44"/>
      <c r="AU1577" s="44"/>
      <c r="BD1577" s="23" t="s">
        <v>182</v>
      </c>
      <c r="BE1577" s="1" t="s">
        <v>183</v>
      </c>
    </row>
    <row r="1578" customFormat="false" ht="15" hidden="false" customHeight="true" outlineLevel="0" collapsed="false">
      <c r="A1578" s="23" t="s">
        <v>6430</v>
      </c>
      <c r="B1578" s="23" t="s">
        <v>6431</v>
      </c>
      <c r="C1578" s="40" t="s">
        <v>177</v>
      </c>
      <c r="D1578" s="23" t="s">
        <v>1471</v>
      </c>
      <c r="E1578" s="23" t="s">
        <v>6432</v>
      </c>
      <c r="F1578" s="23" t="s">
        <v>6433</v>
      </c>
      <c r="G1578" s="23" t="n">
        <v>58</v>
      </c>
      <c r="H1578" s="23" t="n">
        <v>3000</v>
      </c>
      <c r="I1578" s="41" t="s">
        <v>188</v>
      </c>
      <c r="K1578" s="23" t="n">
        <v>0</v>
      </c>
      <c r="L1578" s="23" t="n">
        <v>11947</v>
      </c>
      <c r="M1578" s="23" t="n">
        <v>0</v>
      </c>
      <c r="N1578" s="23" t="n">
        <v>0</v>
      </c>
      <c r="O1578" s="23" t="n">
        <f aca="false">K1578+L1578</f>
        <v>11947</v>
      </c>
      <c r="P1578" s="23" t="n">
        <f aca="false">K1578+L1578+M1578+N1578</f>
        <v>11947</v>
      </c>
      <c r="Q1578" s="23" t="n">
        <v>14052</v>
      </c>
      <c r="R1578" s="23" t="n">
        <v>12698</v>
      </c>
      <c r="S1578" s="23" t="n">
        <v>13494</v>
      </c>
      <c r="T1578" s="23" t="n">
        <v>6085</v>
      </c>
      <c r="U1578" s="42" t="n">
        <f aca="false">IF(I1578="delivery",O1578-SUM(Q1578+R1578),IF(I1578="PO",P1578-SUM(Q1578:R1578)))</f>
        <v>-14803</v>
      </c>
      <c r="V1578" s="43" t="n">
        <v>0.1639</v>
      </c>
      <c r="W1578" s="43"/>
      <c r="X1578" s="43" t="n">
        <f aca="false">W1578-V1578</f>
        <v>-0.1639</v>
      </c>
      <c r="Z1578" s="44"/>
      <c r="AA1578" s="44"/>
      <c r="AM1578" s="23" t="str">
        <f aca="false">D1578</f>
        <v>Sanmina</v>
      </c>
      <c r="AN1578" s="23" t="s">
        <v>2011</v>
      </c>
      <c r="AT1578" s="44"/>
      <c r="AU1578" s="44"/>
      <c r="BD1578" s="23" t="s">
        <v>182</v>
      </c>
      <c r="BE1578" s="1" t="s">
        <v>183</v>
      </c>
    </row>
    <row r="1579" customFormat="false" ht="15" hidden="false" customHeight="true" outlineLevel="0" collapsed="false">
      <c r="A1579" s="23" t="s">
        <v>6434</v>
      </c>
      <c r="B1579" s="23" t="s">
        <v>6435</v>
      </c>
      <c r="C1579" s="40" t="s">
        <v>177</v>
      </c>
      <c r="D1579" s="23" t="s">
        <v>82</v>
      </c>
      <c r="E1579" s="23" t="s">
        <v>6436</v>
      </c>
      <c r="F1579" s="23" t="s">
        <v>6437</v>
      </c>
      <c r="G1579" s="23" t="n">
        <v>71</v>
      </c>
      <c r="H1579" s="23" t="n">
        <v>60</v>
      </c>
      <c r="I1579" s="41" t="s">
        <v>180</v>
      </c>
      <c r="K1579" s="23" t="n">
        <v>0</v>
      </c>
      <c r="L1579" s="23" t="n">
        <v>1136</v>
      </c>
      <c r="M1579" s="23" t="n">
        <v>540</v>
      </c>
      <c r="N1579" s="23" t="n">
        <v>0</v>
      </c>
      <c r="O1579" s="23" t="n">
        <f aca="false">K1579+L1579</f>
        <v>1136</v>
      </c>
      <c r="P1579" s="23" t="n">
        <f aca="false">K1579+L1579+M1579+N1579</f>
        <v>1676</v>
      </c>
      <c r="Q1579" s="23" t="n">
        <v>1423</v>
      </c>
      <c r="R1579" s="23" t="n">
        <v>419</v>
      </c>
      <c r="S1579" s="23" t="n">
        <v>572</v>
      </c>
      <c r="T1579" s="23" t="n">
        <v>144</v>
      </c>
      <c r="U1579" s="42" t="n">
        <f aca="false">IF(I1579="delivery",O1579-SUM(Q1579+R1579),IF(I1579="PO",P1579-SUM(Q1579:R1579)))</f>
        <v>-706</v>
      </c>
      <c r="V1579" s="43" t="n">
        <v>8.85</v>
      </c>
      <c r="W1579" s="43"/>
      <c r="X1579" s="43" t="n">
        <f aca="false">W1579-V1579</f>
        <v>-8.85</v>
      </c>
      <c r="Y1579" s="23" t="n">
        <v>8.85</v>
      </c>
      <c r="Z1579" s="44"/>
      <c r="AA1579" s="44"/>
      <c r="AM1579" s="23" t="str">
        <f aca="false">D1579</f>
        <v>Arista</v>
      </c>
      <c r="AN1579" s="23" t="s">
        <v>6397</v>
      </c>
      <c r="AT1579" s="44"/>
      <c r="AU1579" s="44"/>
      <c r="BD1579" s="23" t="s">
        <v>182</v>
      </c>
      <c r="BE1579" s="1" t="s">
        <v>183</v>
      </c>
    </row>
    <row r="1580" customFormat="false" ht="15" hidden="false" customHeight="true" outlineLevel="0" collapsed="false">
      <c r="A1580" s="23" t="s">
        <v>6438</v>
      </c>
      <c r="B1580" s="23" t="s">
        <v>6439</v>
      </c>
      <c r="C1580" s="40" t="s">
        <v>177</v>
      </c>
      <c r="D1580" s="23" t="s">
        <v>82</v>
      </c>
      <c r="E1580" s="23" t="s">
        <v>6440</v>
      </c>
      <c r="F1580" s="23" t="s">
        <v>6441</v>
      </c>
      <c r="G1580" s="23" t="n">
        <v>101</v>
      </c>
      <c r="H1580" s="23" t="n">
        <v>1</v>
      </c>
      <c r="I1580" s="41" t="s">
        <v>180</v>
      </c>
      <c r="K1580" s="23" t="n">
        <v>0</v>
      </c>
      <c r="L1580" s="23" t="n">
        <v>3202</v>
      </c>
      <c r="M1580" s="23" t="n">
        <v>0</v>
      </c>
      <c r="N1580" s="23" t="n">
        <v>0</v>
      </c>
      <c r="O1580" s="23" t="n">
        <f aca="false">K1580+L1580</f>
        <v>3202</v>
      </c>
      <c r="P1580" s="23" t="n">
        <f aca="false">K1580+L1580+M1580+N1580</f>
        <v>3202</v>
      </c>
      <c r="Q1580" s="23" t="n">
        <v>1968</v>
      </c>
      <c r="R1580" s="23" t="n">
        <v>935</v>
      </c>
      <c r="S1580" s="23" t="n">
        <v>1412</v>
      </c>
      <c r="T1580" s="23" t="n">
        <v>346</v>
      </c>
      <c r="U1580" s="42" t="n">
        <f aca="false">IF(I1580="delivery",O1580-SUM(Q1580+R1580),IF(I1580="PO",P1580-SUM(Q1580:R1580)))</f>
        <v>299</v>
      </c>
      <c r="V1580" s="43" t="n">
        <v>9.62</v>
      </c>
      <c r="W1580" s="43"/>
      <c r="X1580" s="43" t="n">
        <f aca="false">W1580-V1580</f>
        <v>-9.62</v>
      </c>
      <c r="Z1580" s="44"/>
      <c r="AA1580" s="44"/>
      <c r="AM1580" s="23" t="str">
        <f aca="false">D1580</f>
        <v>Arista</v>
      </c>
      <c r="AN1580" s="23" t="s">
        <v>6397</v>
      </c>
      <c r="AT1580" s="44"/>
      <c r="AU1580" s="44"/>
      <c r="BD1580" s="23" t="s">
        <v>182</v>
      </c>
      <c r="BE1580" s="1" t="s">
        <v>183</v>
      </c>
    </row>
    <row r="1581" customFormat="false" ht="15" hidden="false" customHeight="true" outlineLevel="0" collapsed="false">
      <c r="A1581" s="23" t="s">
        <v>6442</v>
      </c>
      <c r="B1581" s="23" t="s">
        <v>6443</v>
      </c>
      <c r="C1581" s="40" t="s">
        <v>177</v>
      </c>
      <c r="D1581" s="23" t="s">
        <v>1471</v>
      </c>
      <c r="E1581" s="23" t="s">
        <v>6444</v>
      </c>
      <c r="F1581" s="23" t="s">
        <v>6445</v>
      </c>
      <c r="G1581" s="23" t="n">
        <v>73</v>
      </c>
      <c r="H1581" s="23" t="n">
        <v>3000</v>
      </c>
      <c r="I1581" s="41" t="s">
        <v>180</v>
      </c>
      <c r="K1581" s="23" t="n">
        <v>0</v>
      </c>
      <c r="L1581" s="23" t="n">
        <v>11894</v>
      </c>
      <c r="M1581" s="23" t="n">
        <v>0</v>
      </c>
      <c r="N1581" s="23" t="n">
        <v>0</v>
      </c>
      <c r="O1581" s="23" t="n">
        <f aca="false">K1581+L1581</f>
        <v>11894</v>
      </c>
      <c r="P1581" s="23" t="n">
        <f aca="false">K1581+L1581+M1581+N1581</f>
        <v>11894</v>
      </c>
      <c r="Q1581" s="23" t="n">
        <v>6132</v>
      </c>
      <c r="R1581" s="23" t="n">
        <v>3354</v>
      </c>
      <c r="S1581" s="23" t="n">
        <v>4800</v>
      </c>
      <c r="T1581" s="23" t="n">
        <v>1142</v>
      </c>
      <c r="U1581" s="42" t="n">
        <f aca="false">IF(I1581="delivery",O1581-SUM(Q1581+R1581),IF(I1581="PO",P1581-SUM(Q1581:R1581)))</f>
        <v>2408</v>
      </c>
      <c r="V1581" s="43" t="n">
        <v>1.118</v>
      </c>
      <c r="W1581" s="43"/>
      <c r="X1581" s="43" t="n">
        <f aca="false">W1581-V1581</f>
        <v>-1.118</v>
      </c>
      <c r="Y1581" s="23" t="n">
        <v>1.118</v>
      </c>
      <c r="Z1581" s="44"/>
      <c r="AA1581" s="44"/>
      <c r="AM1581" s="23" t="str">
        <f aca="false">D1581</f>
        <v>Sanmina</v>
      </c>
      <c r="AN1581" s="23" t="s">
        <v>2011</v>
      </c>
      <c r="AT1581" s="44"/>
      <c r="AU1581" s="44"/>
      <c r="BD1581" s="23" t="s">
        <v>182</v>
      </c>
      <c r="BE1581" s="1" t="s">
        <v>183</v>
      </c>
    </row>
    <row r="1582" customFormat="false" ht="15" hidden="false" customHeight="true" outlineLevel="0" collapsed="false">
      <c r="A1582" s="23" t="s">
        <v>6446</v>
      </c>
      <c r="B1582" s="23" t="s">
        <v>6447</v>
      </c>
      <c r="C1582" s="40" t="s">
        <v>177</v>
      </c>
      <c r="D1582" s="23" t="s">
        <v>82</v>
      </c>
      <c r="E1582" s="23" t="s">
        <v>6448</v>
      </c>
      <c r="F1582" s="23" t="s">
        <v>6449</v>
      </c>
      <c r="G1582" s="23" t="n">
        <v>41</v>
      </c>
      <c r="H1582" s="23" t="n">
        <v>1000</v>
      </c>
      <c r="I1582" s="41" t="s">
        <v>180</v>
      </c>
      <c r="K1582" s="23" t="n">
        <v>0</v>
      </c>
      <c r="L1582" s="23" t="n">
        <v>1582</v>
      </c>
      <c r="M1582" s="23" t="n">
        <v>0</v>
      </c>
      <c r="N1582" s="23" t="n">
        <v>0</v>
      </c>
      <c r="O1582" s="23" t="n">
        <f aca="false">K1582+L1582</f>
        <v>1582</v>
      </c>
      <c r="P1582" s="23" t="n">
        <f aca="false">K1582+L1582+M1582+N1582</f>
        <v>1582</v>
      </c>
      <c r="Q1582" s="23" t="n">
        <v>534</v>
      </c>
      <c r="R1582" s="23" t="n">
        <v>206</v>
      </c>
      <c r="S1582" s="23" t="n">
        <v>126</v>
      </c>
      <c r="T1582" s="23" t="n">
        <v>58</v>
      </c>
      <c r="U1582" s="42" t="n">
        <f aca="false">IF(I1582="delivery",O1582-SUM(Q1582+R1582),IF(I1582="PO",P1582-SUM(Q1582:R1582)))</f>
        <v>842</v>
      </c>
      <c r="V1582" s="43" t="n">
        <v>1.1</v>
      </c>
      <c r="W1582" s="43"/>
      <c r="X1582" s="43" t="n">
        <f aca="false">W1582-V1582</f>
        <v>-1.1</v>
      </c>
      <c r="Y1582" s="23" t="n">
        <v>1.1</v>
      </c>
      <c r="Z1582" s="44"/>
      <c r="AA1582" s="44"/>
      <c r="AM1582" s="23" t="str">
        <f aca="false">D1582</f>
        <v>Arista</v>
      </c>
      <c r="AN1582" s="23" t="s">
        <v>6397</v>
      </c>
      <c r="AT1582" s="44"/>
      <c r="AU1582" s="44"/>
      <c r="BD1582" s="23" t="s">
        <v>182</v>
      </c>
      <c r="BE1582" s="1" t="s">
        <v>183</v>
      </c>
    </row>
    <row r="1583" customFormat="false" ht="15" hidden="false" customHeight="true" outlineLevel="0" collapsed="false">
      <c r="A1583" s="23" t="s">
        <v>6450</v>
      </c>
      <c r="B1583" s="23" t="s">
        <v>6451</v>
      </c>
      <c r="C1583" s="40" t="s">
        <v>177</v>
      </c>
      <c r="D1583" s="23" t="s">
        <v>1471</v>
      </c>
      <c r="E1583" s="23" t="s">
        <v>6452</v>
      </c>
      <c r="F1583" s="23" t="s">
        <v>6453</v>
      </c>
      <c r="G1583" s="23" t="n">
        <v>38</v>
      </c>
      <c r="H1583" s="23" t="n">
        <v>520</v>
      </c>
      <c r="I1583" s="41" t="s">
        <v>180</v>
      </c>
      <c r="K1583" s="23" t="n">
        <v>0</v>
      </c>
      <c r="L1583" s="23" t="n">
        <v>1068</v>
      </c>
      <c r="M1583" s="23" t="n">
        <v>0</v>
      </c>
      <c r="N1583" s="23" t="n">
        <v>0</v>
      </c>
      <c r="O1583" s="23" t="n">
        <f aca="false">K1583+L1583</f>
        <v>1068</v>
      </c>
      <c r="P1583" s="23" t="n">
        <f aca="false">K1583+L1583+M1583+N1583</f>
        <v>1068</v>
      </c>
      <c r="Q1583" s="23" t="n">
        <v>820</v>
      </c>
      <c r="R1583" s="23" t="n">
        <v>357</v>
      </c>
      <c r="S1583" s="23" t="n">
        <v>460</v>
      </c>
      <c r="T1583" s="23" t="n">
        <v>20</v>
      </c>
      <c r="U1583" s="42" t="n">
        <f aca="false">IF(I1583="delivery",O1583-SUM(Q1583+R1583),IF(I1583="PO",P1583-SUM(Q1583:R1583)))</f>
        <v>-109</v>
      </c>
      <c r="V1583" s="43" t="n">
        <v>1.34</v>
      </c>
      <c r="W1583" s="43"/>
      <c r="X1583" s="43" t="n">
        <f aca="false">W1583-V1583</f>
        <v>-1.34</v>
      </c>
      <c r="Y1583" s="23" t="n">
        <v>1.2</v>
      </c>
      <c r="Z1583" s="44"/>
      <c r="AA1583" s="44"/>
      <c r="AM1583" s="23" t="str">
        <f aca="false">D1583</f>
        <v>Sanmina</v>
      </c>
      <c r="AN1583" s="23" t="s">
        <v>3124</v>
      </c>
      <c r="AT1583" s="44"/>
      <c r="AU1583" s="44"/>
      <c r="BD1583" s="23" t="s">
        <v>182</v>
      </c>
      <c r="BE1583" s="1" t="s">
        <v>183</v>
      </c>
    </row>
    <row r="1584" customFormat="false" ht="15" hidden="false" customHeight="true" outlineLevel="0" collapsed="false">
      <c r="A1584" s="23" t="s">
        <v>6454</v>
      </c>
      <c r="B1584" s="23" t="s">
        <v>6455</v>
      </c>
      <c r="C1584" s="40" t="s">
        <v>177</v>
      </c>
      <c r="D1584" s="23" t="s">
        <v>1471</v>
      </c>
      <c r="E1584" s="23" t="s">
        <v>6456</v>
      </c>
      <c r="F1584" s="23" t="s">
        <v>6457</v>
      </c>
      <c r="G1584" s="23" t="n">
        <v>43</v>
      </c>
      <c r="H1584" s="23" t="n">
        <v>100</v>
      </c>
      <c r="I1584" s="41" t="s">
        <v>188</v>
      </c>
      <c r="K1584" s="23" t="n">
        <v>0</v>
      </c>
      <c r="L1584" s="23" t="n">
        <v>3101</v>
      </c>
      <c r="M1584" s="23" t="n">
        <v>0</v>
      </c>
      <c r="N1584" s="23" t="n">
        <v>0</v>
      </c>
      <c r="O1584" s="23" t="n">
        <f aca="false">K1584+L1584</f>
        <v>3101</v>
      </c>
      <c r="P1584" s="23" t="n">
        <f aca="false">K1584+L1584+M1584+N1584</f>
        <v>3101</v>
      </c>
      <c r="Q1584" s="23" t="n">
        <v>2841</v>
      </c>
      <c r="R1584" s="23" t="n">
        <v>1299</v>
      </c>
      <c r="S1584" s="23" t="n">
        <v>1668</v>
      </c>
      <c r="T1584" s="23" t="n">
        <v>110</v>
      </c>
      <c r="U1584" s="42" t="n">
        <f aca="false">IF(I1584="delivery",O1584-SUM(Q1584+R1584),IF(I1584="PO",P1584-SUM(Q1584:R1584)))</f>
        <v>-1039</v>
      </c>
      <c r="V1584" s="43" t="n">
        <v>0.76</v>
      </c>
      <c r="W1584" s="43"/>
      <c r="X1584" s="43" t="n">
        <f aca="false">W1584-V1584</f>
        <v>-0.76</v>
      </c>
      <c r="Y1584" s="23" t="n">
        <v>0.988</v>
      </c>
      <c r="Z1584" s="44"/>
      <c r="AA1584" s="44"/>
      <c r="AM1584" s="23" t="str">
        <f aca="false">D1584</f>
        <v>Sanmina</v>
      </c>
      <c r="AN1584" s="23" t="s">
        <v>3124</v>
      </c>
      <c r="AT1584" s="44"/>
      <c r="AU1584" s="44"/>
      <c r="BD1584" s="23" t="s">
        <v>182</v>
      </c>
      <c r="BE1584" s="1" t="s">
        <v>183</v>
      </c>
    </row>
    <row r="1585" customFormat="false" ht="15" hidden="false" customHeight="true" outlineLevel="0" collapsed="false">
      <c r="A1585" s="23" t="s">
        <v>6458</v>
      </c>
      <c r="B1585" s="23" t="s">
        <v>6459</v>
      </c>
      <c r="C1585" s="40" t="s">
        <v>177</v>
      </c>
      <c r="D1585" s="23" t="s">
        <v>82</v>
      </c>
      <c r="E1585" s="23" t="s">
        <v>6460</v>
      </c>
      <c r="F1585" s="23" t="s">
        <v>6461</v>
      </c>
      <c r="G1585" s="23" t="n">
        <v>271</v>
      </c>
      <c r="H1585" s="23" t="n">
        <v>3000</v>
      </c>
      <c r="I1585" s="41" t="s">
        <v>180</v>
      </c>
      <c r="K1585" s="23" t="n">
        <v>0</v>
      </c>
      <c r="L1585" s="23" t="n">
        <v>13521</v>
      </c>
      <c r="M1585" s="23" t="n">
        <v>0</v>
      </c>
      <c r="N1585" s="23" t="n">
        <v>0</v>
      </c>
      <c r="O1585" s="23" t="n">
        <f aca="false">K1585+L1585</f>
        <v>13521</v>
      </c>
      <c r="P1585" s="23" t="n">
        <f aca="false">K1585+L1585+M1585+N1585</f>
        <v>13521</v>
      </c>
      <c r="Q1585" s="23" t="n">
        <v>6076</v>
      </c>
      <c r="R1585" s="23" t="n">
        <v>2137</v>
      </c>
      <c r="S1585" s="23" t="n">
        <v>3641</v>
      </c>
      <c r="T1585" s="23" t="n">
        <v>673</v>
      </c>
      <c r="U1585" s="42" t="n">
        <f aca="false">IF(I1585="delivery",O1585-SUM(Q1585+R1585),IF(I1585="PO",P1585-SUM(Q1585:R1585)))</f>
        <v>5308</v>
      </c>
      <c r="V1585" s="43" t="n">
        <v>1.47</v>
      </c>
      <c r="W1585" s="43"/>
      <c r="X1585" s="43" t="n">
        <f aca="false">W1585-V1585</f>
        <v>-1.47</v>
      </c>
      <c r="Y1585" s="23" t="n">
        <v>1.47</v>
      </c>
      <c r="Z1585" s="44"/>
      <c r="AA1585" s="44"/>
      <c r="AM1585" s="23" t="str">
        <f aca="false">D1585</f>
        <v>Arista</v>
      </c>
      <c r="AN1585" s="23" t="s">
        <v>6397</v>
      </c>
      <c r="AT1585" s="44"/>
      <c r="AU1585" s="44"/>
      <c r="BD1585" s="23" t="s">
        <v>182</v>
      </c>
      <c r="BE1585" s="1" t="s">
        <v>183</v>
      </c>
    </row>
    <row r="1586" customFormat="false" ht="15" hidden="false" customHeight="true" outlineLevel="0" collapsed="false">
      <c r="A1586" s="23" t="s">
        <v>6462</v>
      </c>
      <c r="B1586" s="23" t="s">
        <v>6463</v>
      </c>
      <c r="C1586" s="40" t="s">
        <v>177</v>
      </c>
      <c r="D1586" s="23" t="s">
        <v>1471</v>
      </c>
      <c r="E1586" s="23" t="s">
        <v>6464</v>
      </c>
      <c r="F1586" s="23" t="s">
        <v>6465</v>
      </c>
      <c r="G1586" s="23" t="n">
        <v>43</v>
      </c>
      <c r="H1586" s="23" t="n">
        <v>75</v>
      </c>
      <c r="I1586" s="41" t="s">
        <v>180</v>
      </c>
      <c r="K1586" s="23" t="n">
        <v>0</v>
      </c>
      <c r="L1586" s="23" t="n">
        <v>734</v>
      </c>
      <c r="M1586" s="23" t="n">
        <v>2500</v>
      </c>
      <c r="N1586" s="23" t="n">
        <v>0</v>
      </c>
      <c r="O1586" s="23" t="n">
        <f aca="false">K1586+L1586</f>
        <v>734</v>
      </c>
      <c r="P1586" s="23" t="n">
        <f aca="false">K1586+L1586+M1586+N1586</f>
        <v>3234</v>
      </c>
      <c r="Q1586" s="23" t="n">
        <v>820</v>
      </c>
      <c r="R1586" s="23" t="n">
        <v>357</v>
      </c>
      <c r="S1586" s="23" t="n">
        <v>460</v>
      </c>
      <c r="T1586" s="23" t="n">
        <v>20</v>
      </c>
      <c r="U1586" s="42" t="n">
        <f aca="false">IF(I1586="delivery",O1586-SUM(Q1586+R1586),IF(I1586="PO",P1586-SUM(Q1586:R1586)))</f>
        <v>-443</v>
      </c>
      <c r="V1586" s="43" t="n">
        <v>0.99</v>
      </c>
      <c r="W1586" s="43"/>
      <c r="X1586" s="43" t="n">
        <f aca="false">W1586-V1586</f>
        <v>-0.99</v>
      </c>
      <c r="Z1586" s="44"/>
      <c r="AA1586" s="44"/>
      <c r="AM1586" s="23" t="str">
        <f aca="false">D1586</f>
        <v>Sanmina</v>
      </c>
      <c r="AN1586" s="23" t="s">
        <v>3124</v>
      </c>
      <c r="AT1586" s="44"/>
      <c r="AU1586" s="44"/>
      <c r="BD1586" s="23" t="s">
        <v>182</v>
      </c>
      <c r="BE1586" s="1" t="s">
        <v>183</v>
      </c>
    </row>
    <row r="1587" customFormat="false" ht="15" hidden="false" customHeight="true" outlineLevel="0" collapsed="false">
      <c r="A1587" s="23" t="s">
        <v>6466</v>
      </c>
      <c r="B1587" s="23" t="s">
        <v>6467</v>
      </c>
      <c r="C1587" s="40" t="s">
        <v>177</v>
      </c>
      <c r="D1587" s="23" t="s">
        <v>82</v>
      </c>
      <c r="E1587" s="23" t="s">
        <v>6468</v>
      </c>
      <c r="F1587" s="23" t="s">
        <v>6469</v>
      </c>
      <c r="G1587" s="23" t="n">
        <v>101</v>
      </c>
      <c r="H1587" s="23" t="n">
        <v>869</v>
      </c>
      <c r="I1587" s="41" t="s">
        <v>180</v>
      </c>
      <c r="K1587" s="23" t="n">
        <v>0</v>
      </c>
      <c r="L1587" s="23" t="n">
        <v>806</v>
      </c>
      <c r="M1587" s="23" t="n">
        <v>0</v>
      </c>
      <c r="N1587" s="23" t="n">
        <v>869</v>
      </c>
      <c r="O1587" s="23" t="n">
        <f aca="false">K1587+L1587</f>
        <v>806</v>
      </c>
      <c r="P1587" s="23" t="n">
        <f aca="false">K1587+L1587+M1587+N1587</f>
        <v>1675</v>
      </c>
      <c r="Q1587" s="23" t="n">
        <v>820</v>
      </c>
      <c r="R1587" s="23" t="n">
        <v>357</v>
      </c>
      <c r="S1587" s="23" t="n">
        <v>460</v>
      </c>
      <c r="T1587" s="23" t="n">
        <v>20</v>
      </c>
      <c r="U1587" s="42" t="n">
        <f aca="false">IF(I1587="delivery",O1587-SUM(Q1587+R1587),IF(I1587="PO",P1587-SUM(Q1587:R1587)))</f>
        <v>-371</v>
      </c>
      <c r="V1587" s="43" t="n">
        <v>2.1</v>
      </c>
      <c r="W1587" s="43"/>
      <c r="X1587" s="43" t="n">
        <f aca="false">W1587-V1587</f>
        <v>-2.1</v>
      </c>
      <c r="Z1587" s="44"/>
      <c r="AA1587" s="44"/>
      <c r="AM1587" s="23" t="str">
        <f aca="false">D1587</f>
        <v>Arista</v>
      </c>
      <c r="AN1587" s="23" t="s">
        <v>6397</v>
      </c>
      <c r="AT1587" s="44"/>
      <c r="AU1587" s="44"/>
      <c r="BD1587" s="23" t="s">
        <v>182</v>
      </c>
      <c r="BE1587" s="1" t="s">
        <v>183</v>
      </c>
    </row>
    <row r="1588" customFormat="false" ht="15" hidden="false" customHeight="true" outlineLevel="0" collapsed="false">
      <c r="A1588" s="23" t="s">
        <v>6470</v>
      </c>
      <c r="B1588" s="23" t="s">
        <v>6471</v>
      </c>
      <c r="C1588" s="40" t="s">
        <v>177</v>
      </c>
      <c r="D1588" s="23" t="s">
        <v>1471</v>
      </c>
      <c r="E1588" s="23" t="s">
        <v>6472</v>
      </c>
      <c r="F1588" s="23" t="s">
        <v>6473</v>
      </c>
      <c r="G1588" s="23" t="n">
        <v>53</v>
      </c>
      <c r="H1588" s="23" t="n">
        <v>2000</v>
      </c>
      <c r="I1588" s="41" t="s">
        <v>188</v>
      </c>
      <c r="K1588" s="23" t="n">
        <v>0</v>
      </c>
      <c r="L1588" s="23" t="n">
        <v>49003</v>
      </c>
      <c r="M1588" s="23" t="n">
        <v>0</v>
      </c>
      <c r="N1588" s="23" t="n">
        <v>0</v>
      </c>
      <c r="O1588" s="23" t="n">
        <f aca="false">K1588+L1588</f>
        <v>49003</v>
      </c>
      <c r="P1588" s="23" t="n">
        <f aca="false">K1588+L1588+M1588+N1588</f>
        <v>49003</v>
      </c>
      <c r="Q1588" s="23" t="n">
        <v>26925</v>
      </c>
      <c r="R1588" s="23" t="n">
        <v>12990</v>
      </c>
      <c r="S1588" s="23" t="n">
        <v>15138</v>
      </c>
      <c r="T1588" s="23" t="n">
        <v>4037</v>
      </c>
      <c r="U1588" s="42" t="n">
        <f aca="false">IF(I1588="delivery",O1588-SUM(Q1588+R1588),IF(I1588="PO",P1588-SUM(Q1588:R1588)))</f>
        <v>9088</v>
      </c>
      <c r="V1588" s="43" t="n">
        <v>3.129</v>
      </c>
      <c r="W1588" s="43"/>
      <c r="X1588" s="43" t="n">
        <f aca="false">W1588-V1588</f>
        <v>-3.129</v>
      </c>
      <c r="Y1588" s="23" t="n">
        <v>3.129</v>
      </c>
      <c r="Z1588" s="44"/>
      <c r="AA1588" s="44"/>
      <c r="AM1588" s="23" t="str">
        <f aca="false">D1588</f>
        <v>Sanmina</v>
      </c>
      <c r="AN1588" s="23" t="s">
        <v>2011</v>
      </c>
      <c r="AT1588" s="44"/>
      <c r="AU1588" s="44"/>
      <c r="BD1588" s="23" t="s">
        <v>182</v>
      </c>
      <c r="BE1588" s="1" t="s">
        <v>183</v>
      </c>
    </row>
    <row r="1589" customFormat="false" ht="15" hidden="false" customHeight="true" outlineLevel="0" collapsed="false">
      <c r="A1589" s="23" t="s">
        <v>6474</v>
      </c>
      <c r="B1589" s="23" t="s">
        <v>6475</v>
      </c>
      <c r="C1589" s="40" t="s">
        <v>177</v>
      </c>
      <c r="D1589" s="23" t="s">
        <v>82</v>
      </c>
      <c r="E1589" s="23" t="s">
        <v>6476</v>
      </c>
      <c r="F1589" s="23" t="s">
        <v>6477</v>
      </c>
      <c r="G1589" s="23" t="n">
        <v>60</v>
      </c>
      <c r="H1589" s="23" t="n">
        <v>1</v>
      </c>
      <c r="I1589" s="41" t="s">
        <v>188</v>
      </c>
      <c r="K1589" s="23" t="n">
        <v>0</v>
      </c>
      <c r="L1589" s="23" t="n">
        <v>968</v>
      </c>
      <c r="M1589" s="23" t="n">
        <v>0</v>
      </c>
      <c r="N1589" s="23" t="n">
        <v>0</v>
      </c>
      <c r="O1589" s="23" t="n">
        <f aca="false">K1589+L1589</f>
        <v>968</v>
      </c>
      <c r="P1589" s="23" t="n">
        <f aca="false">K1589+L1589+M1589+N1589</f>
        <v>968</v>
      </c>
      <c r="Q1589" s="23" t="n">
        <v>820</v>
      </c>
      <c r="R1589" s="23" t="n">
        <v>357</v>
      </c>
      <c r="S1589" s="23" t="n">
        <v>460</v>
      </c>
      <c r="T1589" s="23" t="n">
        <v>20</v>
      </c>
      <c r="U1589" s="42" t="n">
        <f aca="false">IF(I1589="delivery",O1589-SUM(Q1589+R1589),IF(I1589="PO",P1589-SUM(Q1589:R1589)))</f>
        <v>-209</v>
      </c>
      <c r="V1589" s="43" t="n">
        <v>17</v>
      </c>
      <c r="W1589" s="43"/>
      <c r="X1589" s="43" t="n">
        <f aca="false">W1589-V1589</f>
        <v>-17</v>
      </c>
      <c r="Y1589" s="23" t="n">
        <v>17</v>
      </c>
      <c r="Z1589" s="44"/>
      <c r="AA1589" s="44"/>
      <c r="AM1589" s="23" t="str">
        <f aca="false">D1589</f>
        <v>Arista</v>
      </c>
      <c r="AN1589" s="23" t="s">
        <v>6397</v>
      </c>
      <c r="AT1589" s="44"/>
      <c r="AU1589" s="44"/>
      <c r="BD1589" s="23" t="s">
        <v>182</v>
      </c>
      <c r="BE1589" s="1" t="s">
        <v>183</v>
      </c>
    </row>
    <row r="1590" customFormat="false" ht="15" hidden="false" customHeight="true" outlineLevel="0" collapsed="false">
      <c r="A1590" s="23" t="s">
        <v>6478</v>
      </c>
      <c r="B1590" s="23" t="s">
        <v>6479</v>
      </c>
      <c r="C1590" s="40" t="s">
        <v>177</v>
      </c>
      <c r="D1590" s="23" t="s">
        <v>1471</v>
      </c>
      <c r="E1590" s="23" t="s">
        <v>6480</v>
      </c>
      <c r="F1590" s="23" t="s">
        <v>6481</v>
      </c>
      <c r="G1590" s="23" t="n">
        <v>43</v>
      </c>
      <c r="H1590" s="23" t="n">
        <v>2500</v>
      </c>
      <c r="I1590" s="41" t="s">
        <v>180</v>
      </c>
      <c r="K1590" s="23" t="n">
        <v>0</v>
      </c>
      <c r="L1590" s="23" t="n">
        <v>2754</v>
      </c>
      <c r="M1590" s="23" t="n">
        <v>0</v>
      </c>
      <c r="N1590" s="23" t="n">
        <v>0</v>
      </c>
      <c r="O1590" s="23" t="n">
        <f aca="false">K1590+L1590</f>
        <v>2754</v>
      </c>
      <c r="P1590" s="23" t="n">
        <f aca="false">K1590+L1590+M1590+N1590</f>
        <v>2754</v>
      </c>
      <c r="Q1590" s="23" t="n">
        <v>820</v>
      </c>
      <c r="R1590" s="23" t="n">
        <v>357</v>
      </c>
      <c r="S1590" s="23" t="n">
        <v>460</v>
      </c>
      <c r="T1590" s="23" t="n">
        <v>20</v>
      </c>
      <c r="U1590" s="42" t="n">
        <f aca="false">IF(I1590="delivery",O1590-SUM(Q1590+R1590),IF(I1590="PO",P1590-SUM(Q1590:R1590)))</f>
        <v>1577</v>
      </c>
      <c r="V1590" s="43" t="n">
        <v>3.5</v>
      </c>
      <c r="W1590" s="43"/>
      <c r="X1590" s="43" t="n">
        <f aca="false">W1590-V1590</f>
        <v>-3.5</v>
      </c>
      <c r="Y1590" s="23" t="n">
        <v>2.099</v>
      </c>
      <c r="Z1590" s="44"/>
      <c r="AA1590" s="44"/>
      <c r="AM1590" s="23" t="str">
        <f aca="false">D1590</f>
        <v>Sanmina</v>
      </c>
      <c r="AN1590" s="23" t="s">
        <v>3124</v>
      </c>
      <c r="AT1590" s="44"/>
      <c r="AU1590" s="44"/>
      <c r="BD1590" s="23" t="s">
        <v>182</v>
      </c>
      <c r="BE1590" s="1" t="s">
        <v>183</v>
      </c>
    </row>
    <row r="1591" customFormat="false" ht="15" hidden="false" customHeight="true" outlineLevel="0" collapsed="false">
      <c r="A1591" s="23" t="s">
        <v>6482</v>
      </c>
      <c r="B1591" s="23" t="s">
        <v>6483</v>
      </c>
      <c r="C1591" s="40" t="s">
        <v>177</v>
      </c>
      <c r="D1591" s="23" t="s">
        <v>1471</v>
      </c>
      <c r="E1591" s="23" t="s">
        <v>6484</v>
      </c>
      <c r="F1591" s="23" t="s">
        <v>6485</v>
      </c>
      <c r="G1591" s="23" t="n">
        <v>56</v>
      </c>
      <c r="H1591" s="23" t="n">
        <v>3000</v>
      </c>
      <c r="I1591" s="41" t="s">
        <v>180</v>
      </c>
      <c r="K1591" s="23" t="n">
        <v>0</v>
      </c>
      <c r="L1591" s="23" t="n">
        <v>10213</v>
      </c>
      <c r="M1591" s="23" t="n">
        <v>0</v>
      </c>
      <c r="N1591" s="23" t="n">
        <v>0</v>
      </c>
      <c r="O1591" s="23" t="n">
        <f aca="false">K1591+L1591</f>
        <v>10213</v>
      </c>
      <c r="P1591" s="23" t="n">
        <f aca="false">K1591+L1591+M1591+N1591</f>
        <v>10213</v>
      </c>
      <c r="Q1591" s="23" t="n">
        <v>6439</v>
      </c>
      <c r="R1591" s="23" t="n">
        <v>3764</v>
      </c>
      <c r="S1591" s="23" t="n">
        <v>4654</v>
      </c>
      <c r="T1591" s="23" t="n">
        <v>527</v>
      </c>
      <c r="U1591" s="42" t="n">
        <f aca="false">IF(I1591="delivery",O1591-SUM(Q1591+R1591),IF(I1591="PO",P1591-SUM(Q1591:R1591)))</f>
        <v>10</v>
      </c>
      <c r="V1591" s="43" t="n">
        <v>3.2</v>
      </c>
      <c r="W1591" s="43"/>
      <c r="X1591" s="43" t="n">
        <f aca="false">W1591-V1591</f>
        <v>-3.2</v>
      </c>
      <c r="Y1591" s="23" t="n">
        <v>3.2</v>
      </c>
      <c r="Z1591" s="44"/>
      <c r="AA1591" s="44"/>
      <c r="AM1591" s="23" t="str">
        <f aca="false">D1591</f>
        <v>Sanmina</v>
      </c>
      <c r="AN1591" s="23" t="s">
        <v>3124</v>
      </c>
      <c r="AT1591" s="44"/>
      <c r="AU1591" s="44"/>
      <c r="BD1591" s="23" t="s">
        <v>182</v>
      </c>
      <c r="BE1591" s="1" t="s">
        <v>183</v>
      </c>
    </row>
    <row r="1592" customFormat="false" ht="15" hidden="false" customHeight="true" outlineLevel="0" collapsed="false">
      <c r="A1592" s="23" t="s">
        <v>6486</v>
      </c>
      <c r="B1592" s="23" t="s">
        <v>6487</v>
      </c>
      <c r="C1592" s="40" t="s">
        <v>177</v>
      </c>
      <c r="D1592" s="23" t="s">
        <v>1471</v>
      </c>
      <c r="E1592" s="23" t="s">
        <v>6488</v>
      </c>
      <c r="F1592" s="23" t="s">
        <v>6489</v>
      </c>
      <c r="G1592" s="23" t="n">
        <v>43</v>
      </c>
      <c r="H1592" s="23" t="n">
        <v>2500</v>
      </c>
      <c r="I1592" s="41" t="s">
        <v>180</v>
      </c>
      <c r="K1592" s="23" t="n">
        <v>0</v>
      </c>
      <c r="L1592" s="23" t="n">
        <v>1030</v>
      </c>
      <c r="M1592" s="23" t="n">
        <v>0</v>
      </c>
      <c r="N1592" s="23" t="n">
        <v>0</v>
      </c>
      <c r="O1592" s="23" t="n">
        <f aca="false">K1592+L1592</f>
        <v>1030</v>
      </c>
      <c r="P1592" s="23" t="n">
        <f aca="false">K1592+L1592+M1592+N1592</f>
        <v>1030</v>
      </c>
      <c r="Q1592" s="23" t="n">
        <v>820</v>
      </c>
      <c r="R1592" s="23" t="n">
        <v>357</v>
      </c>
      <c r="S1592" s="23" t="n">
        <v>460</v>
      </c>
      <c r="T1592" s="23" t="n">
        <v>20</v>
      </c>
      <c r="U1592" s="42" t="n">
        <f aca="false">IF(I1592="delivery",O1592-SUM(Q1592+R1592),IF(I1592="PO",P1592-SUM(Q1592:R1592)))</f>
        <v>-147</v>
      </c>
      <c r="V1592" s="43" t="n">
        <v>2.44</v>
      </c>
      <c r="W1592" s="43"/>
      <c r="X1592" s="43" t="n">
        <f aca="false">W1592-V1592</f>
        <v>-2.44</v>
      </c>
      <c r="Z1592" s="44"/>
      <c r="AA1592" s="44"/>
      <c r="AM1592" s="23" t="str">
        <f aca="false">D1592</f>
        <v>Sanmina</v>
      </c>
      <c r="AN1592" s="23" t="s">
        <v>3124</v>
      </c>
      <c r="AT1592" s="44"/>
      <c r="AU1592" s="44"/>
      <c r="BD1592" s="23" t="s">
        <v>182</v>
      </c>
      <c r="BE1592" s="1" t="s">
        <v>183</v>
      </c>
    </row>
    <row r="1593" customFormat="false" ht="15" hidden="false" customHeight="true" outlineLevel="0" collapsed="false">
      <c r="A1593" s="23" t="s">
        <v>6490</v>
      </c>
      <c r="B1593" s="23" t="s">
        <v>6491</v>
      </c>
      <c r="C1593" s="40" t="s">
        <v>177</v>
      </c>
      <c r="D1593" s="23" t="s">
        <v>82</v>
      </c>
      <c r="E1593" s="23" t="s">
        <v>6492</v>
      </c>
      <c r="F1593" s="23" t="s">
        <v>6493</v>
      </c>
      <c r="G1593" s="23" t="n">
        <v>61</v>
      </c>
      <c r="H1593" s="23" t="n">
        <v>2000</v>
      </c>
      <c r="I1593" s="41" t="s">
        <v>188</v>
      </c>
      <c r="K1593" s="23" t="n">
        <v>0</v>
      </c>
      <c r="L1593" s="23" t="n">
        <v>7000</v>
      </c>
      <c r="M1593" s="23" t="n">
        <v>0</v>
      </c>
      <c r="N1593" s="23" t="n">
        <v>0</v>
      </c>
      <c r="O1593" s="23" t="n">
        <f aca="false">K1593+L1593</f>
        <v>7000</v>
      </c>
      <c r="P1593" s="23" t="n">
        <f aca="false">K1593+L1593+M1593+N1593</f>
        <v>7000</v>
      </c>
      <c r="Q1593" s="23" t="n">
        <v>4893</v>
      </c>
      <c r="R1593" s="23" t="n">
        <v>2326</v>
      </c>
      <c r="S1593" s="23" t="n">
        <v>2541</v>
      </c>
      <c r="T1593" s="23" t="n">
        <v>563</v>
      </c>
      <c r="U1593" s="42" t="n">
        <f aca="false">IF(I1593="delivery",O1593-SUM(Q1593+R1593),IF(I1593="PO",P1593-SUM(Q1593:R1593)))</f>
        <v>-219</v>
      </c>
      <c r="V1593" s="43" t="n">
        <v>1.79</v>
      </c>
      <c r="W1593" s="43"/>
      <c r="X1593" s="43" t="n">
        <f aca="false">W1593-V1593</f>
        <v>-1.79</v>
      </c>
      <c r="Y1593" s="23" t="n">
        <v>2.25683</v>
      </c>
      <c r="Z1593" s="44"/>
      <c r="AA1593" s="44"/>
      <c r="AM1593" s="23" t="str">
        <f aca="false">D1593</f>
        <v>Arista</v>
      </c>
      <c r="AN1593" s="23" t="s">
        <v>6397</v>
      </c>
      <c r="AT1593" s="44"/>
      <c r="AU1593" s="44"/>
      <c r="BD1593" s="23" t="s">
        <v>182</v>
      </c>
      <c r="BE1593" s="1" t="s">
        <v>183</v>
      </c>
    </row>
    <row r="1594" customFormat="false" ht="15" hidden="false" customHeight="true" outlineLevel="0" collapsed="false">
      <c r="A1594" s="23" t="s">
        <v>6494</v>
      </c>
      <c r="B1594" s="23" t="s">
        <v>6495</v>
      </c>
      <c r="C1594" s="40" t="s">
        <v>177</v>
      </c>
      <c r="D1594" s="23" t="s">
        <v>82</v>
      </c>
      <c r="E1594" s="23" t="s">
        <v>6496</v>
      </c>
      <c r="F1594" s="23" t="s">
        <v>6497</v>
      </c>
      <c r="G1594" s="23" t="n">
        <v>101</v>
      </c>
      <c r="H1594" s="23" t="n">
        <v>1</v>
      </c>
      <c r="I1594" s="41" t="s">
        <v>180</v>
      </c>
      <c r="K1594" s="23" t="n">
        <v>0</v>
      </c>
      <c r="L1594" s="23" t="n">
        <v>669</v>
      </c>
      <c r="M1594" s="23" t="n">
        <v>538</v>
      </c>
      <c r="N1594" s="23" t="n">
        <v>0</v>
      </c>
      <c r="O1594" s="23" t="n">
        <f aca="false">K1594+L1594</f>
        <v>669</v>
      </c>
      <c r="P1594" s="23" t="n">
        <f aca="false">K1594+L1594+M1594+N1594</f>
        <v>1207</v>
      </c>
      <c r="Q1594" s="23" t="n">
        <v>1049</v>
      </c>
      <c r="R1594" s="23" t="n">
        <v>438</v>
      </c>
      <c r="S1594" s="23" t="n">
        <v>321</v>
      </c>
      <c r="T1594" s="23" t="n">
        <v>107</v>
      </c>
      <c r="U1594" s="42" t="n">
        <f aca="false">IF(I1594="delivery",O1594-SUM(Q1594+R1594),IF(I1594="PO",P1594-SUM(Q1594:R1594)))</f>
        <v>-818</v>
      </c>
      <c r="V1594" s="43" t="n">
        <v>28.56</v>
      </c>
      <c r="W1594" s="43"/>
      <c r="X1594" s="43" t="n">
        <f aca="false">W1594-V1594</f>
        <v>-28.56</v>
      </c>
      <c r="Z1594" s="44"/>
      <c r="AA1594" s="44"/>
      <c r="AM1594" s="23" t="str">
        <f aca="false">D1594</f>
        <v>Arista</v>
      </c>
      <c r="AN1594" s="23" t="s">
        <v>6397</v>
      </c>
      <c r="AT1594" s="44"/>
      <c r="AU1594" s="44"/>
      <c r="BD1594" s="23" t="s">
        <v>182</v>
      </c>
      <c r="BE1594" s="1" t="s">
        <v>183</v>
      </c>
    </row>
    <row r="1595" customFormat="false" ht="15" hidden="false" customHeight="true" outlineLevel="0" collapsed="false">
      <c r="A1595" s="23" t="s">
        <v>6498</v>
      </c>
      <c r="B1595" s="23" t="s">
        <v>6499</v>
      </c>
      <c r="C1595" s="40" t="s">
        <v>177</v>
      </c>
      <c r="D1595" s="23" t="s">
        <v>82</v>
      </c>
      <c r="E1595" s="23" t="s">
        <v>6500</v>
      </c>
      <c r="F1595" s="23" t="s">
        <v>6501</v>
      </c>
      <c r="G1595" s="23" t="n">
        <v>60</v>
      </c>
      <c r="H1595" s="23" t="n">
        <v>1</v>
      </c>
      <c r="I1595" s="41" t="s">
        <v>188</v>
      </c>
      <c r="K1595" s="23" t="n">
        <v>0</v>
      </c>
      <c r="L1595" s="23" t="n">
        <v>597</v>
      </c>
      <c r="M1595" s="23" t="n">
        <v>400</v>
      </c>
      <c r="N1595" s="23" t="n">
        <v>0</v>
      </c>
      <c r="O1595" s="23" t="n">
        <f aca="false">K1595+L1595</f>
        <v>597</v>
      </c>
      <c r="P1595" s="23" t="n">
        <f aca="false">K1595+L1595+M1595+N1595</f>
        <v>997</v>
      </c>
      <c r="Q1595" s="23" t="n">
        <v>820</v>
      </c>
      <c r="R1595" s="23" t="n">
        <v>357</v>
      </c>
      <c r="S1595" s="23" t="n">
        <v>460</v>
      </c>
      <c r="T1595" s="23" t="n">
        <v>20</v>
      </c>
      <c r="U1595" s="42" t="n">
        <f aca="false">IF(I1595="delivery",O1595-SUM(Q1595+R1595),IF(I1595="PO",P1595-SUM(Q1595:R1595)))</f>
        <v>-180</v>
      </c>
      <c r="V1595" s="43" t="n">
        <v>63.76</v>
      </c>
      <c r="W1595" s="43"/>
      <c r="X1595" s="43" t="n">
        <f aca="false">W1595-V1595</f>
        <v>-63.76</v>
      </c>
      <c r="Y1595" s="23" t="n">
        <v>63.76</v>
      </c>
      <c r="Z1595" s="44"/>
      <c r="AA1595" s="44"/>
      <c r="AM1595" s="23" t="str">
        <f aca="false">D1595</f>
        <v>Arista</v>
      </c>
      <c r="AN1595" s="23" t="s">
        <v>6397</v>
      </c>
      <c r="AT1595" s="44"/>
      <c r="AU1595" s="44"/>
      <c r="BD1595" s="23" t="s">
        <v>182</v>
      </c>
      <c r="BE1595" s="1" t="s">
        <v>183</v>
      </c>
    </row>
    <row r="1596" customFormat="false" ht="15" hidden="false" customHeight="true" outlineLevel="0" collapsed="false">
      <c r="A1596" s="23" t="s">
        <v>6502</v>
      </c>
      <c r="B1596" s="23" t="s">
        <v>6503</v>
      </c>
      <c r="C1596" s="40" t="s">
        <v>177</v>
      </c>
      <c r="D1596" s="23" t="s">
        <v>82</v>
      </c>
      <c r="E1596" s="23" t="s">
        <v>6504</v>
      </c>
      <c r="F1596" s="23" t="s">
        <v>6505</v>
      </c>
      <c r="G1596" s="23" t="n">
        <v>51</v>
      </c>
      <c r="H1596" s="23" t="n">
        <v>90</v>
      </c>
      <c r="I1596" s="41" t="s">
        <v>180</v>
      </c>
      <c r="K1596" s="23" t="n">
        <v>0</v>
      </c>
      <c r="L1596" s="23" t="n">
        <v>630</v>
      </c>
      <c r="M1596" s="23" t="n">
        <v>5130</v>
      </c>
      <c r="N1596" s="23" t="n">
        <v>0</v>
      </c>
      <c r="O1596" s="23" t="n">
        <f aca="false">K1596+L1596</f>
        <v>630</v>
      </c>
      <c r="P1596" s="23" t="n">
        <f aca="false">K1596+L1596+M1596+N1596</f>
        <v>5760</v>
      </c>
      <c r="Q1596" s="23" t="n">
        <v>561</v>
      </c>
      <c r="R1596" s="23" t="n">
        <v>4306</v>
      </c>
      <c r="S1596" s="23" t="n">
        <v>3090</v>
      </c>
      <c r="T1596" s="23" t="n">
        <v>1188</v>
      </c>
      <c r="U1596" s="42" t="n">
        <f aca="false">IF(I1596="delivery",O1596-SUM(Q1596+R1596),IF(I1596="PO",P1596-SUM(Q1596:R1596)))</f>
        <v>-4237</v>
      </c>
      <c r="V1596" s="43" t="n">
        <v>2.68</v>
      </c>
      <c r="W1596" s="43"/>
      <c r="X1596" s="43" t="n">
        <f aca="false">W1596-V1596</f>
        <v>-2.68</v>
      </c>
      <c r="Y1596" s="23" t="n">
        <v>2.68</v>
      </c>
      <c r="Z1596" s="44"/>
      <c r="AA1596" s="44"/>
      <c r="AM1596" s="23" t="str">
        <f aca="false">D1596</f>
        <v>Arista</v>
      </c>
      <c r="AN1596" s="23" t="s">
        <v>6397</v>
      </c>
      <c r="AT1596" s="44"/>
      <c r="AU1596" s="44"/>
      <c r="BD1596" s="23" t="s">
        <v>182</v>
      </c>
      <c r="BE1596" s="1" t="s">
        <v>183</v>
      </c>
    </row>
    <row r="1597" customFormat="false" ht="15" hidden="false" customHeight="true" outlineLevel="0" collapsed="false">
      <c r="A1597" s="23" t="s">
        <v>6506</v>
      </c>
      <c r="B1597" s="23" t="s">
        <v>6507</v>
      </c>
      <c r="C1597" s="40" t="s">
        <v>177</v>
      </c>
      <c r="D1597" s="23" t="s">
        <v>1471</v>
      </c>
      <c r="E1597" s="23" t="s">
        <v>6508</v>
      </c>
      <c r="F1597" s="23" t="s">
        <v>6509</v>
      </c>
      <c r="G1597" s="23" t="n">
        <v>71</v>
      </c>
      <c r="H1597" s="23" t="n">
        <v>2500</v>
      </c>
      <c r="I1597" s="41" t="s">
        <v>180</v>
      </c>
      <c r="K1597" s="23" t="n">
        <v>0</v>
      </c>
      <c r="L1597" s="23" t="n">
        <v>1838</v>
      </c>
      <c r="M1597" s="23" t="n">
        <v>0</v>
      </c>
      <c r="N1597" s="23" t="n">
        <v>0</v>
      </c>
      <c r="O1597" s="23" t="n">
        <f aca="false">K1597+L1597</f>
        <v>1838</v>
      </c>
      <c r="P1597" s="23" t="n">
        <f aca="false">K1597+L1597+M1597+N1597</f>
        <v>1838</v>
      </c>
      <c r="Q1597" s="23" t="n">
        <v>331</v>
      </c>
      <c r="R1597" s="23" t="n">
        <v>208</v>
      </c>
      <c r="S1597" s="23" t="n">
        <v>268</v>
      </c>
      <c r="T1597" s="23" t="n">
        <v>40</v>
      </c>
      <c r="U1597" s="42" t="n">
        <f aca="false">IF(I1597="delivery",O1597-SUM(Q1597+R1597),IF(I1597="PO",P1597-SUM(Q1597:R1597)))</f>
        <v>1299</v>
      </c>
      <c r="V1597" s="43" t="n">
        <v>1.472</v>
      </c>
      <c r="W1597" s="43"/>
      <c r="X1597" s="43" t="n">
        <f aca="false">W1597-V1597</f>
        <v>-1.472</v>
      </c>
      <c r="Z1597" s="44"/>
      <c r="AA1597" s="44"/>
      <c r="AM1597" s="23" t="str">
        <f aca="false">D1597</f>
        <v>Sanmina</v>
      </c>
      <c r="AN1597" s="23" t="s">
        <v>2011</v>
      </c>
      <c r="AT1597" s="44"/>
      <c r="AU1597" s="44"/>
      <c r="BD1597" s="23" t="s">
        <v>182</v>
      </c>
      <c r="BE1597" s="1" t="s">
        <v>183</v>
      </c>
    </row>
    <row r="1598" customFormat="false" ht="15" hidden="false" customHeight="true" outlineLevel="0" collapsed="false">
      <c r="A1598" s="23" t="s">
        <v>6510</v>
      </c>
      <c r="B1598" s="23" t="s">
        <v>6511</v>
      </c>
      <c r="C1598" s="40" t="s">
        <v>177</v>
      </c>
      <c r="D1598" s="23" t="s">
        <v>82</v>
      </c>
      <c r="E1598" s="23" t="s">
        <v>6512</v>
      </c>
      <c r="F1598" s="23" t="s">
        <v>6513</v>
      </c>
      <c r="G1598" s="23" t="n">
        <v>60</v>
      </c>
      <c r="H1598" s="23" t="n">
        <v>1</v>
      </c>
      <c r="I1598" s="41" t="s">
        <v>188</v>
      </c>
      <c r="K1598" s="23" t="n">
        <v>0</v>
      </c>
      <c r="L1598" s="23" t="n">
        <v>806</v>
      </c>
      <c r="M1598" s="23" t="n">
        <v>500</v>
      </c>
      <c r="N1598" s="23" t="n">
        <v>0</v>
      </c>
      <c r="O1598" s="23" t="n">
        <f aca="false">K1598+L1598</f>
        <v>806</v>
      </c>
      <c r="P1598" s="23" t="n">
        <f aca="false">K1598+L1598+M1598+N1598</f>
        <v>1306</v>
      </c>
      <c r="Q1598" s="23" t="n">
        <v>820</v>
      </c>
      <c r="R1598" s="23" t="n">
        <v>357</v>
      </c>
      <c r="S1598" s="23" t="n">
        <v>460</v>
      </c>
      <c r="T1598" s="23" t="n">
        <v>20</v>
      </c>
      <c r="U1598" s="42" t="n">
        <f aca="false">IF(I1598="delivery",O1598-SUM(Q1598+R1598),IF(I1598="PO",P1598-SUM(Q1598:R1598)))</f>
        <v>129</v>
      </c>
      <c r="V1598" s="43" t="n">
        <v>11.6</v>
      </c>
      <c r="W1598" s="43"/>
      <c r="X1598" s="43" t="n">
        <f aca="false">W1598-V1598</f>
        <v>-11.6</v>
      </c>
      <c r="Y1598" s="23" t="n">
        <v>11.6</v>
      </c>
      <c r="Z1598" s="44"/>
      <c r="AA1598" s="44"/>
      <c r="AM1598" s="23" t="str">
        <f aca="false">D1598</f>
        <v>Arista</v>
      </c>
      <c r="AN1598" s="23" t="s">
        <v>6397</v>
      </c>
      <c r="AT1598" s="44"/>
      <c r="AU1598" s="44"/>
      <c r="BD1598" s="23" t="s">
        <v>182</v>
      </c>
      <c r="BE1598" s="1" t="s">
        <v>183</v>
      </c>
    </row>
    <row r="1599" customFormat="false" ht="15" hidden="false" customHeight="true" outlineLevel="0" collapsed="false">
      <c r="A1599" s="23" t="s">
        <v>6514</v>
      </c>
      <c r="B1599" s="23" t="s">
        <v>6515</v>
      </c>
      <c r="C1599" s="40" t="s">
        <v>177</v>
      </c>
      <c r="D1599" s="23" t="s">
        <v>1471</v>
      </c>
      <c r="E1599" s="23" t="s">
        <v>6516</v>
      </c>
      <c r="F1599" s="23" t="s">
        <v>6517</v>
      </c>
      <c r="G1599" s="23" t="n">
        <v>143</v>
      </c>
      <c r="H1599" s="23" t="n">
        <v>2500</v>
      </c>
      <c r="I1599" s="41" t="s">
        <v>188</v>
      </c>
      <c r="K1599" s="23" t="n">
        <v>0</v>
      </c>
      <c r="L1599" s="23" t="n">
        <v>29762</v>
      </c>
      <c r="M1599" s="23" t="n">
        <v>0</v>
      </c>
      <c r="N1599" s="23" t="n">
        <v>7500</v>
      </c>
      <c r="O1599" s="23" t="n">
        <f aca="false">K1599+L1599</f>
        <v>29762</v>
      </c>
      <c r="P1599" s="23" t="n">
        <f aca="false">K1599+L1599+M1599+N1599</f>
        <v>37262</v>
      </c>
      <c r="Q1599" s="23" t="n">
        <v>22706</v>
      </c>
      <c r="R1599" s="23" t="n">
        <v>10695</v>
      </c>
      <c r="S1599" s="23" t="n">
        <v>14835</v>
      </c>
      <c r="T1599" s="23" t="n">
        <v>2626</v>
      </c>
      <c r="U1599" s="42" t="n">
        <f aca="false">IF(I1599="delivery",O1599-SUM(Q1599+R1599),IF(I1599="PO",P1599-SUM(Q1599:R1599)))</f>
        <v>3861</v>
      </c>
      <c r="V1599" s="43" t="n">
        <v>0.471</v>
      </c>
      <c r="W1599" s="43"/>
      <c r="X1599" s="43" t="n">
        <f aca="false">W1599-V1599</f>
        <v>-0.471</v>
      </c>
      <c r="Y1599" s="23" t="n">
        <v>0.55954</v>
      </c>
      <c r="Z1599" s="44"/>
      <c r="AA1599" s="44"/>
      <c r="AM1599" s="23" t="str">
        <f aca="false">D1599</f>
        <v>Sanmina</v>
      </c>
      <c r="AN1599" s="23" t="s">
        <v>2011</v>
      </c>
      <c r="AT1599" s="44"/>
      <c r="AU1599" s="44"/>
      <c r="BD1599" s="23" t="s">
        <v>182</v>
      </c>
      <c r="BE1599" s="1" t="s">
        <v>183</v>
      </c>
    </row>
    <row r="1600" customFormat="false" ht="15" hidden="false" customHeight="true" outlineLevel="0" collapsed="false">
      <c r="A1600" s="23" t="s">
        <v>6518</v>
      </c>
      <c r="B1600" s="23" t="s">
        <v>6519</v>
      </c>
      <c r="C1600" s="40" t="s">
        <v>177</v>
      </c>
      <c r="D1600" s="23" t="s">
        <v>82</v>
      </c>
      <c r="E1600" s="23" t="s">
        <v>6520</v>
      </c>
      <c r="F1600" s="23" t="s">
        <v>6521</v>
      </c>
      <c r="G1600" s="23" t="n">
        <v>71</v>
      </c>
      <c r="H1600" s="23" t="n">
        <v>60</v>
      </c>
      <c r="I1600" s="41" t="s">
        <v>180</v>
      </c>
      <c r="K1600" s="23" t="n">
        <v>0</v>
      </c>
      <c r="L1600" s="23" t="n">
        <v>2576</v>
      </c>
      <c r="M1600" s="23" t="n">
        <v>1678</v>
      </c>
      <c r="N1600" s="23" t="n">
        <v>780</v>
      </c>
      <c r="O1600" s="23" t="n">
        <f aca="false">K1600+L1600</f>
        <v>2576</v>
      </c>
      <c r="P1600" s="23" t="n">
        <f aca="false">K1600+L1600+M1600+N1600</f>
        <v>5034</v>
      </c>
      <c r="Q1600" s="23" t="n">
        <v>4383</v>
      </c>
      <c r="R1600" s="23" t="n">
        <v>4740</v>
      </c>
      <c r="S1600" s="23" t="n">
        <v>3919</v>
      </c>
      <c r="T1600" s="23" t="n">
        <v>2225</v>
      </c>
      <c r="U1600" s="42" t="n">
        <f aca="false">IF(I1600="delivery",O1600-SUM(Q1600+R1600),IF(I1600="PO",P1600-SUM(Q1600:R1600)))</f>
        <v>-6547</v>
      </c>
      <c r="V1600" s="43" t="n">
        <v>10.56</v>
      </c>
      <c r="W1600" s="43"/>
      <c r="X1600" s="43" t="n">
        <f aca="false">W1600-V1600</f>
        <v>-10.56</v>
      </c>
      <c r="Y1600" s="23" t="n">
        <v>10.515</v>
      </c>
      <c r="Z1600" s="44"/>
      <c r="AA1600" s="44"/>
      <c r="AM1600" s="23" t="str">
        <f aca="false">D1600</f>
        <v>Arista</v>
      </c>
      <c r="AN1600" s="23" t="s">
        <v>6397</v>
      </c>
      <c r="AT1600" s="44"/>
      <c r="AU1600" s="44"/>
      <c r="BD1600" s="23" t="s">
        <v>182</v>
      </c>
      <c r="BE1600" s="1" t="s">
        <v>183</v>
      </c>
    </row>
    <row r="1601" customFormat="false" ht="15" hidden="false" customHeight="true" outlineLevel="0" collapsed="false">
      <c r="A1601" s="23" t="s">
        <v>6522</v>
      </c>
      <c r="B1601" s="23" t="s">
        <v>6523</v>
      </c>
      <c r="C1601" s="40" t="s">
        <v>177</v>
      </c>
      <c r="D1601" s="23" t="s">
        <v>1471</v>
      </c>
      <c r="E1601" s="23" t="s">
        <v>6524</v>
      </c>
      <c r="F1601" s="23" t="s">
        <v>6525</v>
      </c>
      <c r="G1601" s="23" t="n">
        <v>93</v>
      </c>
      <c r="H1601" s="23" t="n">
        <v>2000</v>
      </c>
      <c r="I1601" s="41" t="s">
        <v>188</v>
      </c>
      <c r="K1601" s="23" t="n">
        <v>0</v>
      </c>
      <c r="L1601" s="23" t="n">
        <v>5157</v>
      </c>
      <c r="M1601" s="23" t="n">
        <v>4000</v>
      </c>
      <c r="N1601" s="23" t="n">
        <v>0</v>
      </c>
      <c r="O1601" s="23" t="n">
        <f aca="false">K1601+L1601</f>
        <v>5157</v>
      </c>
      <c r="P1601" s="23" t="n">
        <f aca="false">K1601+L1601+M1601+N1601</f>
        <v>9157</v>
      </c>
      <c r="Q1601" s="23" t="n">
        <v>5792</v>
      </c>
      <c r="R1601" s="23" t="n">
        <v>5001</v>
      </c>
      <c r="S1601" s="23" t="n">
        <v>5301</v>
      </c>
      <c r="T1601" s="23" t="n">
        <v>3835</v>
      </c>
      <c r="U1601" s="42" t="n">
        <f aca="false">IF(I1601="delivery",O1601-SUM(Q1601+R1601),IF(I1601="PO",P1601-SUM(Q1601:R1601)))</f>
        <v>-1636</v>
      </c>
      <c r="V1601" s="43" t="n">
        <v>4.5329</v>
      </c>
      <c r="W1601" s="43"/>
      <c r="X1601" s="43" t="n">
        <f aca="false">W1601-V1601</f>
        <v>-4.5329</v>
      </c>
      <c r="Y1601" s="23" t="n">
        <v>4.5329</v>
      </c>
      <c r="Z1601" s="44"/>
      <c r="AA1601" s="44"/>
      <c r="AM1601" s="23" t="str">
        <f aca="false">D1601</f>
        <v>Sanmina</v>
      </c>
      <c r="AN1601" s="23" t="s">
        <v>2011</v>
      </c>
      <c r="AT1601" s="44"/>
      <c r="AU1601" s="44"/>
      <c r="BD1601" s="23" t="s">
        <v>182</v>
      </c>
      <c r="BE1601" s="1" t="s">
        <v>183</v>
      </c>
    </row>
    <row r="1602" customFormat="false" ht="15" hidden="false" customHeight="true" outlineLevel="0" collapsed="false">
      <c r="A1602" s="23" t="s">
        <v>6526</v>
      </c>
      <c r="B1602" s="23" t="s">
        <v>6527</v>
      </c>
      <c r="C1602" s="40" t="s">
        <v>177</v>
      </c>
      <c r="D1602" s="23" t="s">
        <v>1471</v>
      </c>
      <c r="E1602" s="23" t="s">
        <v>6528</v>
      </c>
      <c r="F1602" s="23" t="s">
        <v>6529</v>
      </c>
      <c r="G1602" s="23" t="n">
        <v>73</v>
      </c>
      <c r="H1602" s="23" t="n">
        <v>1000</v>
      </c>
      <c r="I1602" s="41" t="s">
        <v>188</v>
      </c>
      <c r="K1602" s="23" t="n">
        <v>0</v>
      </c>
      <c r="L1602" s="23" t="n">
        <v>3132</v>
      </c>
      <c r="M1602" s="23" t="n">
        <v>3000</v>
      </c>
      <c r="N1602" s="23" t="n">
        <v>0</v>
      </c>
      <c r="O1602" s="23" t="n">
        <f aca="false">K1602+L1602</f>
        <v>3132</v>
      </c>
      <c r="P1602" s="23" t="n">
        <f aca="false">K1602+L1602+M1602+N1602</f>
        <v>6132</v>
      </c>
      <c r="Q1602" s="23" t="n">
        <v>8705</v>
      </c>
      <c r="R1602" s="23" t="n">
        <v>4159</v>
      </c>
      <c r="S1602" s="23" t="n">
        <v>4571</v>
      </c>
      <c r="T1602" s="23" t="n">
        <v>1122</v>
      </c>
      <c r="U1602" s="42" t="n">
        <f aca="false">IF(I1602="delivery",O1602-SUM(Q1602+R1602),IF(I1602="PO",P1602-SUM(Q1602:R1602)))</f>
        <v>-6732</v>
      </c>
      <c r="V1602" s="43" t="n">
        <v>1.37</v>
      </c>
      <c r="W1602" s="43"/>
      <c r="X1602" s="43" t="n">
        <f aca="false">W1602-V1602</f>
        <v>-1.37</v>
      </c>
      <c r="Y1602" s="23" t="n">
        <v>1.1875</v>
      </c>
      <c r="Z1602" s="44"/>
      <c r="AA1602" s="44"/>
      <c r="AM1602" s="23" t="str">
        <f aca="false">D1602</f>
        <v>Sanmina</v>
      </c>
      <c r="AN1602" s="23" t="s">
        <v>3124</v>
      </c>
      <c r="AT1602" s="44"/>
      <c r="AU1602" s="44"/>
      <c r="BD1602" s="23" t="s">
        <v>182</v>
      </c>
      <c r="BE1602" s="1" t="s">
        <v>183</v>
      </c>
    </row>
    <row r="1603" customFormat="false" ht="15" hidden="false" customHeight="true" outlineLevel="0" collapsed="false">
      <c r="A1603" s="23" t="s">
        <v>6530</v>
      </c>
      <c r="B1603" s="23" t="s">
        <v>6531</v>
      </c>
      <c r="C1603" s="40" t="s">
        <v>177</v>
      </c>
      <c r="D1603" s="23" t="s">
        <v>82</v>
      </c>
      <c r="E1603" s="23" t="s">
        <v>6532</v>
      </c>
      <c r="F1603" s="23" t="s">
        <v>6533</v>
      </c>
      <c r="G1603" s="23" t="n">
        <v>61</v>
      </c>
      <c r="H1603" s="23" t="n">
        <v>2500</v>
      </c>
      <c r="I1603" s="41" t="s">
        <v>188</v>
      </c>
      <c r="K1603" s="23" t="n">
        <v>0</v>
      </c>
      <c r="L1603" s="23" t="n">
        <v>2599</v>
      </c>
      <c r="M1603" s="23" t="n">
        <v>0</v>
      </c>
      <c r="N1603" s="23" t="n">
        <v>0</v>
      </c>
      <c r="O1603" s="23" t="n">
        <f aca="false">K1603+L1603</f>
        <v>2599</v>
      </c>
      <c r="P1603" s="23" t="n">
        <f aca="false">K1603+L1603+M1603+N1603</f>
        <v>2599</v>
      </c>
      <c r="Q1603" s="23" t="n">
        <v>688</v>
      </c>
      <c r="R1603" s="23" t="n">
        <v>716</v>
      </c>
      <c r="S1603" s="23" t="n">
        <v>760</v>
      </c>
      <c r="T1603" s="23" t="n">
        <v>246</v>
      </c>
      <c r="U1603" s="42" t="n">
        <f aca="false">IF(I1603="delivery",O1603-SUM(Q1603+R1603),IF(I1603="PO",P1603-SUM(Q1603:R1603)))</f>
        <v>1195</v>
      </c>
      <c r="V1603" s="43" t="n">
        <v>2</v>
      </c>
      <c r="W1603" s="43"/>
      <c r="X1603" s="43" t="n">
        <f aca="false">W1603-V1603</f>
        <v>-2</v>
      </c>
      <c r="Z1603" s="44"/>
      <c r="AA1603" s="44"/>
      <c r="AM1603" s="23" t="str">
        <f aca="false">D1603</f>
        <v>Arista</v>
      </c>
      <c r="AN1603" s="23" t="s">
        <v>6397</v>
      </c>
      <c r="AT1603" s="44"/>
      <c r="AU1603" s="44"/>
      <c r="BD1603" s="23" t="s">
        <v>182</v>
      </c>
      <c r="BE1603" s="1" t="s">
        <v>183</v>
      </c>
    </row>
    <row r="1604" customFormat="false" ht="15" hidden="false" customHeight="true" outlineLevel="0" collapsed="false">
      <c r="A1604" s="23" t="s">
        <v>6534</v>
      </c>
      <c r="B1604" s="23" t="s">
        <v>6535</v>
      </c>
      <c r="C1604" s="40" t="s">
        <v>177</v>
      </c>
      <c r="D1604" s="23" t="s">
        <v>82</v>
      </c>
      <c r="E1604" s="23" t="s">
        <v>6536</v>
      </c>
      <c r="F1604" s="23" t="s">
        <v>6537</v>
      </c>
      <c r="G1604" s="23" t="n">
        <v>71</v>
      </c>
      <c r="H1604" s="23" t="n">
        <v>2500</v>
      </c>
      <c r="I1604" s="41" t="s">
        <v>180</v>
      </c>
      <c r="K1604" s="23" t="n">
        <v>0</v>
      </c>
      <c r="L1604" s="23" t="n">
        <v>3246</v>
      </c>
      <c r="M1604" s="23" t="n">
        <v>2500</v>
      </c>
      <c r="N1604" s="23" t="n">
        <v>0</v>
      </c>
      <c r="O1604" s="23" t="n">
        <f aca="false">K1604+L1604</f>
        <v>3246</v>
      </c>
      <c r="P1604" s="23" t="n">
        <f aca="false">K1604+L1604+M1604+N1604</f>
        <v>5746</v>
      </c>
      <c r="Q1604" s="23" t="n">
        <v>5656</v>
      </c>
      <c r="R1604" s="23" t="n">
        <v>5041</v>
      </c>
      <c r="S1604" s="23" t="n">
        <v>5068</v>
      </c>
      <c r="T1604" s="23" t="n">
        <v>3879</v>
      </c>
      <c r="U1604" s="42" t="n">
        <f aca="false">IF(I1604="delivery",O1604-SUM(Q1604+R1604),IF(I1604="PO",P1604-SUM(Q1604:R1604)))</f>
        <v>-7451</v>
      </c>
      <c r="V1604" s="43" t="n">
        <v>0.917</v>
      </c>
      <c r="W1604" s="43"/>
      <c r="X1604" s="43" t="n">
        <f aca="false">W1604-V1604</f>
        <v>-0.917</v>
      </c>
      <c r="Y1604" s="23" t="n">
        <v>0.8</v>
      </c>
      <c r="Z1604" s="44"/>
      <c r="AA1604" s="44"/>
      <c r="AM1604" s="23" t="str">
        <f aca="false">D1604</f>
        <v>Arista</v>
      </c>
      <c r="AN1604" s="23" t="s">
        <v>6397</v>
      </c>
      <c r="AT1604" s="44"/>
      <c r="AU1604" s="44"/>
      <c r="BD1604" s="23" t="s">
        <v>182</v>
      </c>
      <c r="BE1604" s="1" t="s">
        <v>183</v>
      </c>
    </row>
    <row r="1605" customFormat="false" ht="15" hidden="false" customHeight="true" outlineLevel="0" collapsed="false">
      <c r="A1605" s="23" t="s">
        <v>6538</v>
      </c>
      <c r="B1605" s="23" t="s">
        <v>6539</v>
      </c>
      <c r="C1605" s="40" t="s">
        <v>177</v>
      </c>
      <c r="D1605" s="23" t="s">
        <v>82</v>
      </c>
      <c r="E1605" s="23" t="s">
        <v>6540</v>
      </c>
      <c r="F1605" s="23" t="s">
        <v>6541</v>
      </c>
      <c r="G1605" s="23" t="n">
        <v>41</v>
      </c>
      <c r="H1605" s="23" t="n">
        <v>1000</v>
      </c>
      <c r="I1605" s="41" t="s">
        <v>180</v>
      </c>
      <c r="K1605" s="23" t="n">
        <v>0</v>
      </c>
      <c r="L1605" s="23" t="n">
        <v>6829</v>
      </c>
      <c r="M1605" s="23" t="n">
        <v>0</v>
      </c>
      <c r="N1605" s="23" t="n">
        <v>0</v>
      </c>
      <c r="O1605" s="23" t="n">
        <f aca="false">K1605+L1605</f>
        <v>6829</v>
      </c>
      <c r="P1605" s="23" t="n">
        <f aca="false">K1605+L1605+M1605+N1605</f>
        <v>6829</v>
      </c>
      <c r="Q1605" s="23" t="n">
        <v>13198</v>
      </c>
      <c r="R1605" s="23" t="n">
        <v>10906</v>
      </c>
      <c r="S1605" s="23" t="n">
        <v>12549</v>
      </c>
      <c r="T1605" s="23" t="n">
        <v>4144</v>
      </c>
      <c r="U1605" s="42" t="n">
        <f aca="false">IF(I1605="delivery",O1605-SUM(Q1605+R1605),IF(I1605="PO",P1605-SUM(Q1605:R1605)))</f>
        <v>-17275</v>
      </c>
      <c r="V1605" s="43" t="n">
        <v>1.094</v>
      </c>
      <c r="W1605" s="43"/>
      <c r="X1605" s="43" t="n">
        <f aca="false">W1605-V1605</f>
        <v>-1.094</v>
      </c>
      <c r="Y1605" s="23" t="n">
        <v>1.33</v>
      </c>
      <c r="Z1605" s="44"/>
      <c r="AA1605" s="44"/>
      <c r="AM1605" s="23" t="str">
        <f aca="false">D1605</f>
        <v>Arista</v>
      </c>
      <c r="AN1605" s="23" t="s">
        <v>6397</v>
      </c>
      <c r="AT1605" s="44"/>
      <c r="AU1605" s="44"/>
      <c r="BD1605" s="23" t="s">
        <v>182</v>
      </c>
      <c r="BE1605" s="1" t="s">
        <v>183</v>
      </c>
    </row>
    <row r="1606" customFormat="false" ht="15" hidden="false" customHeight="true" outlineLevel="0" collapsed="false">
      <c r="A1606" s="23" t="s">
        <v>6542</v>
      </c>
      <c r="B1606" s="23" t="s">
        <v>6543</v>
      </c>
      <c r="C1606" s="40" t="s">
        <v>177</v>
      </c>
      <c r="D1606" s="23" t="s">
        <v>82</v>
      </c>
      <c r="E1606" s="23" t="s">
        <v>6544</v>
      </c>
      <c r="F1606" s="23" t="s">
        <v>6545</v>
      </c>
      <c r="G1606" s="23" t="n">
        <v>61</v>
      </c>
      <c r="H1606" s="23" t="n">
        <v>2500</v>
      </c>
      <c r="I1606" s="41" t="s">
        <v>188</v>
      </c>
      <c r="K1606" s="23" t="n">
        <v>0</v>
      </c>
      <c r="L1606" s="23" t="n">
        <v>5016</v>
      </c>
      <c r="M1606" s="23" t="n">
        <v>2500</v>
      </c>
      <c r="N1606" s="23" t="n">
        <v>2500</v>
      </c>
      <c r="O1606" s="23" t="n">
        <f aca="false">K1606+L1606</f>
        <v>5016</v>
      </c>
      <c r="P1606" s="23" t="n">
        <f aca="false">K1606+L1606+M1606+N1606</f>
        <v>10016</v>
      </c>
      <c r="Q1606" s="23" t="n">
        <v>10423</v>
      </c>
      <c r="R1606" s="23" t="n">
        <v>5300</v>
      </c>
      <c r="S1606" s="23" t="n">
        <v>5553</v>
      </c>
      <c r="T1606" s="23" t="n">
        <v>1723</v>
      </c>
      <c r="U1606" s="42" t="n">
        <f aca="false">IF(I1606="delivery",O1606-SUM(Q1606+R1606),IF(I1606="PO",P1606-SUM(Q1606:R1606)))</f>
        <v>-5707</v>
      </c>
      <c r="V1606" s="43" t="n">
        <v>2.08</v>
      </c>
      <c r="W1606" s="43"/>
      <c r="X1606" s="43" t="n">
        <f aca="false">W1606-V1606</f>
        <v>-2.08</v>
      </c>
      <c r="Y1606" s="23" t="n">
        <v>2.08</v>
      </c>
      <c r="Z1606" s="44"/>
      <c r="AA1606" s="44"/>
      <c r="AM1606" s="23" t="str">
        <f aca="false">D1606</f>
        <v>Arista</v>
      </c>
      <c r="AN1606" s="23" t="s">
        <v>6397</v>
      </c>
      <c r="AT1606" s="44"/>
      <c r="AU1606" s="44"/>
      <c r="BD1606" s="23" t="s">
        <v>182</v>
      </c>
      <c r="BE1606" s="1" t="s">
        <v>183</v>
      </c>
    </row>
    <row r="1607" customFormat="false" ht="15" hidden="false" customHeight="true" outlineLevel="0" collapsed="false">
      <c r="A1607" s="23" t="s">
        <v>6546</v>
      </c>
      <c r="B1607" s="23" t="s">
        <v>6547</v>
      </c>
      <c r="C1607" s="40" t="s">
        <v>177</v>
      </c>
      <c r="D1607" s="23" t="s">
        <v>1471</v>
      </c>
      <c r="E1607" s="23" t="s">
        <v>6548</v>
      </c>
      <c r="F1607" s="23" t="s">
        <v>6549</v>
      </c>
      <c r="G1607" s="23" t="n">
        <v>53</v>
      </c>
      <c r="H1607" s="23" t="n">
        <v>3000</v>
      </c>
      <c r="I1607" s="41" t="s">
        <v>188</v>
      </c>
      <c r="K1607" s="23" t="n">
        <v>0</v>
      </c>
      <c r="L1607" s="23" t="n">
        <v>16879</v>
      </c>
      <c r="M1607" s="23" t="n">
        <v>0</v>
      </c>
      <c r="N1607" s="23" t="n">
        <v>0</v>
      </c>
      <c r="O1607" s="23" t="n">
        <f aca="false">K1607+L1607</f>
        <v>16879</v>
      </c>
      <c r="P1607" s="23" t="n">
        <f aca="false">K1607+L1607+M1607+N1607</f>
        <v>16879</v>
      </c>
      <c r="Q1607" s="23" t="n">
        <v>9971</v>
      </c>
      <c r="R1607" s="23" t="n">
        <v>17307</v>
      </c>
      <c r="S1607" s="23" t="n">
        <v>14679</v>
      </c>
      <c r="T1607" s="23" t="n">
        <v>5020</v>
      </c>
      <c r="U1607" s="42" t="n">
        <f aca="false">IF(I1607="delivery",O1607-SUM(Q1607+R1607),IF(I1607="PO",P1607-SUM(Q1607:R1607)))</f>
        <v>-10399</v>
      </c>
      <c r="V1607" s="43" t="n">
        <v>0.0225</v>
      </c>
      <c r="W1607" s="43"/>
      <c r="X1607" s="43" t="n">
        <f aca="false">W1607-V1607</f>
        <v>-0.0225</v>
      </c>
      <c r="Y1607" s="23" t="n">
        <v>0.02357</v>
      </c>
      <c r="Z1607" s="44"/>
      <c r="AA1607" s="44"/>
      <c r="AM1607" s="23" t="str">
        <f aca="false">D1607</f>
        <v>Sanmina</v>
      </c>
      <c r="AN1607" s="23" t="s">
        <v>2011</v>
      </c>
      <c r="AT1607" s="44"/>
      <c r="AU1607" s="44"/>
      <c r="BD1607" s="23" t="s">
        <v>182</v>
      </c>
      <c r="BE1607" s="1" t="s">
        <v>183</v>
      </c>
    </row>
    <row r="1608" customFormat="false" ht="15" hidden="false" customHeight="true" outlineLevel="0" collapsed="false">
      <c r="A1608" s="23" t="s">
        <v>6550</v>
      </c>
      <c r="B1608" s="23" t="s">
        <v>6551</v>
      </c>
      <c r="C1608" s="40" t="s">
        <v>177</v>
      </c>
      <c r="D1608" s="23" t="s">
        <v>1471</v>
      </c>
      <c r="E1608" s="23" t="s">
        <v>6552</v>
      </c>
      <c r="F1608" s="23" t="s">
        <v>6553</v>
      </c>
      <c r="G1608" s="23" t="n">
        <v>51</v>
      </c>
      <c r="H1608" s="23" t="n">
        <v>1000</v>
      </c>
      <c r="I1608" s="41" t="s">
        <v>188</v>
      </c>
      <c r="K1608" s="23" t="n">
        <v>0</v>
      </c>
      <c r="L1608" s="23" t="n">
        <v>40112</v>
      </c>
      <c r="M1608" s="23" t="n">
        <v>0</v>
      </c>
      <c r="N1608" s="23" t="n">
        <v>0</v>
      </c>
      <c r="O1608" s="23" t="n">
        <f aca="false">K1608+L1608</f>
        <v>40112</v>
      </c>
      <c r="P1608" s="23" t="n">
        <f aca="false">K1608+L1608+M1608+N1608</f>
        <v>40112</v>
      </c>
      <c r="Q1608" s="23" t="n">
        <v>14320</v>
      </c>
      <c r="R1608" s="23" t="n">
        <v>11535</v>
      </c>
      <c r="S1608" s="23" t="n">
        <v>9260</v>
      </c>
      <c r="T1608" s="23" t="n">
        <v>3631</v>
      </c>
      <c r="U1608" s="42" t="n">
        <f aca="false">IF(I1608="delivery",O1608-SUM(Q1608+R1608),IF(I1608="PO",P1608-SUM(Q1608:R1608)))</f>
        <v>14257</v>
      </c>
      <c r="V1608" s="43" t="n">
        <v>1.48</v>
      </c>
      <c r="W1608" s="43"/>
      <c r="X1608" s="43" t="n">
        <f aca="false">W1608-V1608</f>
        <v>-1.48</v>
      </c>
      <c r="Y1608" s="23" t="n">
        <v>1.48</v>
      </c>
      <c r="Z1608" s="44"/>
      <c r="AA1608" s="44"/>
      <c r="AM1608" s="23" t="str">
        <f aca="false">D1608</f>
        <v>Sanmina</v>
      </c>
      <c r="AN1608" s="23" t="s">
        <v>3124</v>
      </c>
      <c r="AT1608" s="44"/>
      <c r="AU1608" s="44"/>
      <c r="BD1608" s="23" t="s">
        <v>182</v>
      </c>
      <c r="BE1608" s="1" t="s">
        <v>183</v>
      </c>
    </row>
    <row r="1609" customFormat="false" ht="15" hidden="false" customHeight="true" outlineLevel="0" collapsed="false">
      <c r="A1609" s="23" t="s">
        <v>6554</v>
      </c>
      <c r="B1609" s="23" t="s">
        <v>6555</v>
      </c>
      <c r="C1609" s="40" t="s">
        <v>177</v>
      </c>
      <c r="D1609" s="23" t="s">
        <v>1471</v>
      </c>
      <c r="E1609" s="23" t="s">
        <v>6556</v>
      </c>
      <c r="F1609" s="23" t="s">
        <v>6557</v>
      </c>
      <c r="G1609" s="23" t="n">
        <v>43</v>
      </c>
      <c r="H1609" s="23" t="n">
        <v>1000</v>
      </c>
      <c r="I1609" s="41" t="s">
        <v>180</v>
      </c>
      <c r="K1609" s="23" t="n">
        <v>0</v>
      </c>
      <c r="L1609" s="23" t="n">
        <v>6847</v>
      </c>
      <c r="M1609" s="23" t="n">
        <v>0</v>
      </c>
      <c r="N1609" s="23" t="n">
        <v>2000</v>
      </c>
      <c r="O1609" s="23" t="n">
        <f aca="false">K1609+L1609</f>
        <v>6847</v>
      </c>
      <c r="P1609" s="23" t="n">
        <f aca="false">K1609+L1609+M1609+N1609</f>
        <v>8847</v>
      </c>
      <c r="Q1609" s="23" t="n">
        <v>9211</v>
      </c>
      <c r="R1609" s="23" t="n">
        <v>4375</v>
      </c>
      <c r="S1609" s="23" t="n">
        <v>5060</v>
      </c>
      <c r="T1609" s="23" t="n">
        <v>3183</v>
      </c>
      <c r="U1609" s="42" t="n">
        <f aca="false">IF(I1609="delivery",O1609-SUM(Q1609+R1609),IF(I1609="PO",P1609-SUM(Q1609:R1609)))</f>
        <v>-6739</v>
      </c>
      <c r="V1609" s="43" t="n">
        <v>0.175</v>
      </c>
      <c r="W1609" s="43"/>
      <c r="X1609" s="43" t="n">
        <f aca="false">W1609-V1609</f>
        <v>-0.175</v>
      </c>
      <c r="Z1609" s="44"/>
      <c r="AA1609" s="44"/>
      <c r="AM1609" s="23" t="str">
        <f aca="false">D1609</f>
        <v>Sanmina</v>
      </c>
      <c r="AN1609" s="23" t="s">
        <v>2011</v>
      </c>
      <c r="AT1609" s="44"/>
      <c r="AU1609" s="44"/>
      <c r="BD1609" s="23" t="s">
        <v>182</v>
      </c>
      <c r="BE1609" s="1" t="s">
        <v>183</v>
      </c>
    </row>
    <row r="1610" customFormat="false" ht="15" hidden="false" customHeight="true" outlineLevel="0" collapsed="false">
      <c r="A1610" s="23" t="s">
        <v>6558</v>
      </c>
      <c r="B1610" s="23" t="s">
        <v>6559</v>
      </c>
      <c r="C1610" s="40" t="s">
        <v>177</v>
      </c>
      <c r="D1610" s="23" t="s">
        <v>82</v>
      </c>
      <c r="E1610" s="23" t="s">
        <v>6560</v>
      </c>
      <c r="F1610" s="23" t="s">
        <v>6561</v>
      </c>
      <c r="G1610" s="23" t="n">
        <v>61</v>
      </c>
      <c r="H1610" s="23" t="n">
        <v>90</v>
      </c>
      <c r="I1610" s="41" t="s">
        <v>180</v>
      </c>
      <c r="K1610" s="23" t="n">
        <v>0</v>
      </c>
      <c r="L1610" s="23" t="n">
        <v>1320</v>
      </c>
      <c r="M1610" s="23" t="n">
        <v>4590</v>
      </c>
      <c r="N1610" s="23" t="n">
        <v>0</v>
      </c>
      <c r="O1610" s="23" t="n">
        <f aca="false">K1610+L1610</f>
        <v>1320</v>
      </c>
      <c r="P1610" s="23" t="n">
        <f aca="false">K1610+L1610+M1610+N1610</f>
        <v>5910</v>
      </c>
      <c r="Q1610" s="23" t="n">
        <v>5713</v>
      </c>
      <c r="R1610" s="23" t="n">
        <v>5457</v>
      </c>
      <c r="S1610" s="23" t="n">
        <v>5200</v>
      </c>
      <c r="T1610" s="23" t="n">
        <v>1862</v>
      </c>
      <c r="U1610" s="42" t="n">
        <f aca="false">IF(I1610="delivery",O1610-SUM(Q1610+R1610),IF(I1610="PO",P1610-SUM(Q1610:R1610)))</f>
        <v>-9850</v>
      </c>
      <c r="V1610" s="43" t="n">
        <v>4.02</v>
      </c>
      <c r="W1610" s="43"/>
      <c r="X1610" s="43" t="n">
        <f aca="false">W1610-V1610</f>
        <v>-4.02</v>
      </c>
      <c r="Y1610" s="23" t="n">
        <v>4.02</v>
      </c>
      <c r="Z1610" s="44"/>
      <c r="AA1610" s="44"/>
      <c r="AM1610" s="23" t="str">
        <f aca="false">D1610</f>
        <v>Arista</v>
      </c>
      <c r="AN1610" s="23" t="s">
        <v>6397</v>
      </c>
      <c r="AT1610" s="44"/>
      <c r="AU1610" s="44"/>
      <c r="BD1610" s="23" t="s">
        <v>182</v>
      </c>
      <c r="BE1610" s="1" t="s">
        <v>183</v>
      </c>
    </row>
    <row r="1611" customFormat="false" ht="15" hidden="false" customHeight="true" outlineLevel="0" collapsed="false">
      <c r="A1611" s="23" t="s">
        <v>6562</v>
      </c>
      <c r="B1611" s="23" t="s">
        <v>6563</v>
      </c>
      <c r="C1611" s="40" t="s">
        <v>177</v>
      </c>
      <c r="D1611" s="23" t="s">
        <v>1471</v>
      </c>
      <c r="E1611" s="23" t="s">
        <v>6564</v>
      </c>
      <c r="F1611" s="23" t="s">
        <v>6565</v>
      </c>
      <c r="G1611" s="23" t="n">
        <v>93</v>
      </c>
      <c r="H1611" s="23" t="n">
        <v>2000</v>
      </c>
      <c r="I1611" s="41" t="s">
        <v>180</v>
      </c>
      <c r="K1611" s="23" t="n">
        <v>0</v>
      </c>
      <c r="L1611" s="23" t="n">
        <v>3787</v>
      </c>
      <c r="M1611" s="23" t="n">
        <v>0</v>
      </c>
      <c r="N1611" s="23" t="n">
        <v>0</v>
      </c>
      <c r="O1611" s="23" t="n">
        <f aca="false">K1611+L1611</f>
        <v>3787</v>
      </c>
      <c r="P1611" s="23" t="n">
        <f aca="false">K1611+L1611+M1611+N1611</f>
        <v>3787</v>
      </c>
      <c r="Q1611" s="23" t="n">
        <v>986</v>
      </c>
      <c r="R1611" s="23" t="n">
        <v>793</v>
      </c>
      <c r="S1611" s="23" t="n">
        <v>257</v>
      </c>
      <c r="T1611" s="23" t="n">
        <v>99</v>
      </c>
      <c r="U1611" s="42" t="n">
        <f aca="false">IF(I1611="delivery",O1611-SUM(Q1611+R1611),IF(I1611="PO",P1611-SUM(Q1611:R1611)))</f>
        <v>2008</v>
      </c>
      <c r="V1611" s="43" t="n">
        <v>0.496</v>
      </c>
      <c r="W1611" s="43"/>
      <c r="X1611" s="43" t="n">
        <f aca="false">W1611-V1611</f>
        <v>-0.496</v>
      </c>
      <c r="Y1611" s="23" t="n">
        <v>0.5845</v>
      </c>
      <c r="Z1611" s="44"/>
      <c r="AA1611" s="44"/>
      <c r="AM1611" s="23" t="str">
        <f aca="false">D1611</f>
        <v>Sanmina</v>
      </c>
      <c r="AN1611" s="23" t="s">
        <v>2011</v>
      </c>
      <c r="AT1611" s="44"/>
      <c r="AU1611" s="44"/>
      <c r="BD1611" s="23" t="s">
        <v>182</v>
      </c>
      <c r="BE1611" s="1" t="s">
        <v>183</v>
      </c>
    </row>
    <row r="1612" customFormat="false" ht="15" hidden="false" customHeight="true" outlineLevel="0" collapsed="false">
      <c r="A1612" s="23" t="s">
        <v>6566</v>
      </c>
      <c r="B1612" s="23" t="s">
        <v>6567</v>
      </c>
      <c r="C1612" s="40" t="s">
        <v>177</v>
      </c>
      <c r="D1612" s="23" t="s">
        <v>1471</v>
      </c>
      <c r="E1612" s="23" t="s">
        <v>6568</v>
      </c>
      <c r="F1612" s="23" t="s">
        <v>6569</v>
      </c>
      <c r="G1612" s="23" t="n">
        <v>55</v>
      </c>
      <c r="H1612" s="23" t="n">
        <v>1</v>
      </c>
      <c r="I1612" s="41" t="s">
        <v>180</v>
      </c>
      <c r="K1612" s="23" t="n">
        <v>0</v>
      </c>
      <c r="L1612" s="23" t="n">
        <v>2316</v>
      </c>
      <c r="M1612" s="23" t="n">
        <v>0</v>
      </c>
      <c r="N1612" s="23" t="n">
        <v>0</v>
      </c>
      <c r="O1612" s="23" t="n">
        <f aca="false">K1612+L1612</f>
        <v>2316</v>
      </c>
      <c r="P1612" s="23" t="n">
        <f aca="false">K1612+L1612+M1612+N1612</f>
        <v>2316</v>
      </c>
      <c r="Q1612" s="23" t="n">
        <v>0</v>
      </c>
      <c r="R1612" s="23" t="n">
        <v>480</v>
      </c>
      <c r="S1612" s="23" t="n">
        <v>360</v>
      </c>
      <c r="T1612" s="23" t="n">
        <v>2904</v>
      </c>
      <c r="U1612" s="42" t="n">
        <f aca="false">IF(I1612="delivery",O1612-SUM(Q1612+R1612),IF(I1612="PO",P1612-SUM(Q1612:R1612)))</f>
        <v>1836</v>
      </c>
      <c r="V1612" s="43" t="n">
        <v>2.78</v>
      </c>
      <c r="W1612" s="43"/>
      <c r="X1612" s="43" t="n">
        <f aca="false">W1612-V1612</f>
        <v>-2.78</v>
      </c>
      <c r="Y1612" s="23" t="n">
        <v>2.78</v>
      </c>
      <c r="Z1612" s="44"/>
      <c r="AA1612" s="44"/>
      <c r="AM1612" s="23" t="str">
        <f aca="false">D1612</f>
        <v>Sanmina</v>
      </c>
      <c r="AN1612" s="23" t="s">
        <v>3124</v>
      </c>
      <c r="AT1612" s="44"/>
      <c r="AU1612" s="44"/>
      <c r="BD1612" s="23" t="s">
        <v>182</v>
      </c>
      <c r="BE1612" s="1" t="s">
        <v>183</v>
      </c>
    </row>
    <row r="1613" customFormat="false" ht="15" hidden="false" customHeight="true" outlineLevel="0" collapsed="false">
      <c r="A1613" s="23" t="s">
        <v>6570</v>
      </c>
      <c r="B1613" s="23" t="s">
        <v>6571</v>
      </c>
      <c r="C1613" s="40" t="s">
        <v>177</v>
      </c>
      <c r="D1613" s="23" t="s">
        <v>1471</v>
      </c>
      <c r="E1613" s="23" t="s">
        <v>6572</v>
      </c>
      <c r="F1613" s="23" t="s">
        <v>6573</v>
      </c>
      <c r="G1613" s="23" t="n">
        <v>81</v>
      </c>
      <c r="H1613" s="23" t="n">
        <v>1000</v>
      </c>
      <c r="I1613" s="41" t="s">
        <v>180</v>
      </c>
      <c r="K1613" s="23" t="n">
        <v>0</v>
      </c>
      <c r="L1613" s="23" t="n">
        <v>5790</v>
      </c>
      <c r="M1613" s="23" t="n">
        <v>3000</v>
      </c>
      <c r="N1613" s="23" t="n">
        <v>0</v>
      </c>
      <c r="O1613" s="23" t="n">
        <f aca="false">K1613+L1613</f>
        <v>5790</v>
      </c>
      <c r="P1613" s="23" t="n">
        <f aca="false">K1613+L1613+M1613+N1613</f>
        <v>8790</v>
      </c>
      <c r="Q1613" s="23" t="n">
        <v>4576</v>
      </c>
      <c r="R1613" s="23" t="n">
        <v>3754</v>
      </c>
      <c r="S1613" s="23" t="n">
        <v>3566</v>
      </c>
      <c r="T1613" s="23" t="n">
        <v>1550</v>
      </c>
      <c r="U1613" s="42" t="n">
        <f aca="false">IF(I1613="delivery",O1613-SUM(Q1613+R1613),IF(I1613="PO",P1613-SUM(Q1613:R1613)))</f>
        <v>-2540</v>
      </c>
      <c r="V1613" s="43" t="n">
        <v>0.6285</v>
      </c>
      <c r="W1613" s="43"/>
      <c r="X1613" s="43" t="n">
        <f aca="false">W1613-V1613</f>
        <v>-0.6285</v>
      </c>
      <c r="Y1613" s="23" t="n">
        <v>0.61334</v>
      </c>
      <c r="Z1613" s="44"/>
      <c r="AA1613" s="44"/>
      <c r="AM1613" s="23" t="str">
        <f aca="false">D1613</f>
        <v>Sanmina</v>
      </c>
      <c r="AN1613" s="23" t="s">
        <v>3124</v>
      </c>
      <c r="AT1613" s="44"/>
      <c r="AU1613" s="44"/>
      <c r="BD1613" s="23" t="s">
        <v>182</v>
      </c>
      <c r="BE1613" s="1" t="s">
        <v>183</v>
      </c>
    </row>
    <row r="1614" customFormat="false" ht="15" hidden="false" customHeight="true" outlineLevel="0" collapsed="false">
      <c r="A1614" s="23" t="s">
        <v>6574</v>
      </c>
      <c r="B1614" s="23" t="s">
        <v>6575</v>
      </c>
      <c r="C1614" s="40" t="s">
        <v>177</v>
      </c>
      <c r="D1614" s="23" t="s">
        <v>82</v>
      </c>
      <c r="E1614" s="23" t="s">
        <v>6576</v>
      </c>
      <c r="F1614" s="23" t="s">
        <v>6577</v>
      </c>
      <c r="G1614" s="23" t="n">
        <v>271</v>
      </c>
      <c r="H1614" s="23" t="n">
        <v>1</v>
      </c>
      <c r="I1614" s="41" t="s">
        <v>180</v>
      </c>
      <c r="K1614" s="23" t="n">
        <v>0</v>
      </c>
      <c r="L1614" s="23" t="n">
        <v>159</v>
      </c>
      <c r="M1614" s="23" t="n">
        <v>83</v>
      </c>
      <c r="N1614" s="23" t="n">
        <v>0</v>
      </c>
      <c r="O1614" s="23" t="n">
        <f aca="false">K1614+L1614</f>
        <v>159</v>
      </c>
      <c r="P1614" s="23" t="n">
        <f aca="false">K1614+L1614+M1614+N1614</f>
        <v>242</v>
      </c>
      <c r="Q1614" s="23" t="n">
        <v>163</v>
      </c>
      <c r="R1614" s="23" t="n">
        <v>32</v>
      </c>
      <c r="S1614" s="23" t="n">
        <v>16</v>
      </c>
      <c r="T1614" s="23" t="n">
        <v>8</v>
      </c>
      <c r="U1614" s="42" t="n">
        <f aca="false">IF(I1614="delivery",O1614-SUM(Q1614+R1614),IF(I1614="PO",P1614-SUM(Q1614:R1614)))</f>
        <v>-36</v>
      </c>
      <c r="V1614" s="43" t="n">
        <v>27</v>
      </c>
      <c r="W1614" s="43"/>
      <c r="X1614" s="43" t="n">
        <f aca="false">W1614-V1614</f>
        <v>-27</v>
      </c>
      <c r="Y1614" s="23" t="n">
        <v>27</v>
      </c>
      <c r="Z1614" s="44"/>
      <c r="AA1614" s="44"/>
      <c r="AM1614" s="23" t="str">
        <f aca="false">D1614</f>
        <v>Arista</v>
      </c>
      <c r="AN1614" s="23" t="s">
        <v>6397</v>
      </c>
      <c r="AT1614" s="44"/>
      <c r="AU1614" s="44"/>
      <c r="BD1614" s="23" t="s">
        <v>182</v>
      </c>
      <c r="BE1614" s="1" t="s">
        <v>183</v>
      </c>
    </row>
    <row r="1615" customFormat="false" ht="15" hidden="false" customHeight="true" outlineLevel="0" collapsed="false">
      <c r="A1615" s="23" t="s">
        <v>6578</v>
      </c>
      <c r="B1615" s="23" t="s">
        <v>6579</v>
      </c>
      <c r="C1615" s="40" t="s">
        <v>177</v>
      </c>
      <c r="D1615" s="23" t="s">
        <v>82</v>
      </c>
      <c r="E1615" s="23" t="s">
        <v>6580</v>
      </c>
      <c r="F1615" s="23" t="s">
        <v>6581</v>
      </c>
      <c r="G1615" s="23" t="n">
        <v>101</v>
      </c>
      <c r="H1615" s="23" t="n">
        <v>1</v>
      </c>
      <c r="I1615" s="41" t="s">
        <v>180</v>
      </c>
      <c r="K1615" s="23" t="n">
        <v>0</v>
      </c>
      <c r="L1615" s="23" t="n">
        <v>709</v>
      </c>
      <c r="M1615" s="23" t="n">
        <v>0</v>
      </c>
      <c r="N1615" s="23" t="n">
        <v>0</v>
      </c>
      <c r="O1615" s="23" t="n">
        <f aca="false">K1615+L1615</f>
        <v>709</v>
      </c>
      <c r="P1615" s="23" t="n">
        <f aca="false">K1615+L1615+M1615+N1615</f>
        <v>709</v>
      </c>
      <c r="Q1615" s="23" t="n">
        <v>295</v>
      </c>
      <c r="R1615" s="23" t="n">
        <v>284</v>
      </c>
      <c r="S1615" s="23" t="n">
        <v>272</v>
      </c>
      <c r="T1615" s="23" t="n">
        <v>94</v>
      </c>
      <c r="U1615" s="42" t="n">
        <f aca="false">IF(I1615="delivery",O1615-SUM(Q1615+R1615),IF(I1615="PO",P1615-SUM(Q1615:R1615)))</f>
        <v>130</v>
      </c>
      <c r="V1615" s="43" t="n">
        <v>66.81</v>
      </c>
      <c r="W1615" s="43"/>
      <c r="X1615" s="43" t="n">
        <f aca="false">W1615-V1615</f>
        <v>-66.81</v>
      </c>
      <c r="Y1615" s="23" t="n">
        <v>66.81</v>
      </c>
      <c r="Z1615" s="44"/>
      <c r="AA1615" s="44"/>
      <c r="AM1615" s="23" t="str">
        <f aca="false">D1615</f>
        <v>Arista</v>
      </c>
      <c r="AN1615" s="23" t="s">
        <v>6397</v>
      </c>
      <c r="AT1615" s="44"/>
      <c r="AU1615" s="44"/>
      <c r="BD1615" s="23" t="s">
        <v>182</v>
      </c>
      <c r="BE1615" s="1" t="s">
        <v>183</v>
      </c>
    </row>
    <row r="1616" customFormat="false" ht="15" hidden="false" customHeight="true" outlineLevel="0" collapsed="false">
      <c r="A1616" s="23" t="s">
        <v>6582</v>
      </c>
      <c r="B1616" s="23" t="s">
        <v>6583</v>
      </c>
      <c r="C1616" s="40" t="s">
        <v>177</v>
      </c>
      <c r="D1616" s="23" t="s">
        <v>82</v>
      </c>
      <c r="E1616" s="23" t="s">
        <v>6584</v>
      </c>
      <c r="F1616" s="23" t="s">
        <v>6585</v>
      </c>
      <c r="G1616" s="23" t="n">
        <v>101</v>
      </c>
      <c r="H1616" s="23" t="n">
        <v>1</v>
      </c>
      <c r="I1616" s="41" t="s">
        <v>180</v>
      </c>
      <c r="K1616" s="23" t="n">
        <v>0</v>
      </c>
      <c r="L1616" s="23" t="n">
        <v>1622</v>
      </c>
      <c r="M1616" s="23" t="n">
        <v>0</v>
      </c>
      <c r="N1616" s="23" t="n">
        <v>0</v>
      </c>
      <c r="O1616" s="23" t="n">
        <f aca="false">K1616+L1616</f>
        <v>1622</v>
      </c>
      <c r="P1616" s="23" t="n">
        <f aca="false">K1616+L1616+M1616+N1616</f>
        <v>1622</v>
      </c>
      <c r="Q1616" s="23" t="n">
        <v>295</v>
      </c>
      <c r="R1616" s="23" t="n">
        <v>284</v>
      </c>
      <c r="S1616" s="23" t="n">
        <v>272</v>
      </c>
      <c r="T1616" s="23" t="n">
        <v>94</v>
      </c>
      <c r="U1616" s="42" t="n">
        <f aca="false">IF(I1616="delivery",O1616-SUM(Q1616+R1616),IF(I1616="PO",P1616-SUM(Q1616:R1616)))</f>
        <v>1043</v>
      </c>
      <c r="V1616" s="43" t="n">
        <v>30.07</v>
      </c>
      <c r="W1616" s="43"/>
      <c r="X1616" s="43" t="n">
        <f aca="false">W1616-V1616</f>
        <v>-30.07</v>
      </c>
      <c r="Z1616" s="44"/>
      <c r="AA1616" s="44"/>
      <c r="AM1616" s="23" t="str">
        <f aca="false">D1616</f>
        <v>Arista</v>
      </c>
      <c r="AN1616" s="23" t="s">
        <v>6397</v>
      </c>
      <c r="AT1616" s="44"/>
      <c r="AU1616" s="44"/>
      <c r="BD1616" s="23" t="s">
        <v>182</v>
      </c>
      <c r="BE1616" s="1" t="s">
        <v>183</v>
      </c>
    </row>
    <row r="1617" customFormat="false" ht="15" hidden="false" customHeight="true" outlineLevel="0" collapsed="false">
      <c r="A1617" s="23" t="s">
        <v>6586</v>
      </c>
      <c r="B1617" s="23" t="s">
        <v>6587</v>
      </c>
      <c r="C1617" s="40" t="s">
        <v>177</v>
      </c>
      <c r="D1617" s="23" t="s">
        <v>1471</v>
      </c>
      <c r="E1617" s="23" t="s">
        <v>6588</v>
      </c>
      <c r="F1617" s="23" t="s">
        <v>6589</v>
      </c>
      <c r="G1617" s="23" t="n">
        <v>53</v>
      </c>
      <c r="H1617" s="23" t="n">
        <v>2500</v>
      </c>
      <c r="I1617" s="41" t="s">
        <v>180</v>
      </c>
      <c r="K1617" s="23" t="n">
        <v>0</v>
      </c>
      <c r="L1617" s="23" t="n">
        <v>6060</v>
      </c>
      <c r="M1617" s="23" t="n">
        <v>6000</v>
      </c>
      <c r="N1617" s="23" t="n">
        <v>0</v>
      </c>
      <c r="O1617" s="23" t="n">
        <f aca="false">K1617+L1617</f>
        <v>6060</v>
      </c>
      <c r="P1617" s="23" t="n">
        <f aca="false">K1617+L1617+M1617+N1617</f>
        <v>12060</v>
      </c>
      <c r="Q1617" s="23" t="n">
        <v>7654</v>
      </c>
      <c r="R1617" s="23" t="n">
        <v>4340</v>
      </c>
      <c r="S1617" s="23" t="n">
        <v>5074</v>
      </c>
      <c r="T1617" s="23" t="n">
        <v>695</v>
      </c>
      <c r="U1617" s="42" t="n">
        <f aca="false">IF(I1617="delivery",O1617-SUM(Q1617+R1617),IF(I1617="PO",P1617-SUM(Q1617:R1617)))</f>
        <v>-5934</v>
      </c>
      <c r="V1617" s="43" t="n">
        <v>0.102</v>
      </c>
      <c r="W1617" s="43"/>
      <c r="X1617" s="43" t="n">
        <f aca="false">W1617-V1617</f>
        <v>-0.102</v>
      </c>
      <c r="Y1617" s="23" t="n">
        <v>0.12815</v>
      </c>
      <c r="Z1617" s="44"/>
      <c r="AA1617" s="44"/>
      <c r="AM1617" s="23" t="str">
        <f aca="false">D1617</f>
        <v>Sanmina</v>
      </c>
      <c r="AN1617" s="23" t="s">
        <v>2011</v>
      </c>
      <c r="AT1617" s="44"/>
      <c r="AU1617" s="44"/>
      <c r="BD1617" s="23" t="s">
        <v>182</v>
      </c>
      <c r="BE1617" s="1" t="s">
        <v>183</v>
      </c>
    </row>
    <row r="1618" customFormat="false" ht="15" hidden="false" customHeight="true" outlineLevel="0" collapsed="false">
      <c r="A1618" s="23" t="s">
        <v>6590</v>
      </c>
      <c r="B1618" s="23" t="s">
        <v>6591</v>
      </c>
      <c r="C1618" s="40" t="s">
        <v>177</v>
      </c>
      <c r="D1618" s="23" t="s">
        <v>82</v>
      </c>
      <c r="E1618" s="23" t="s">
        <v>6592</v>
      </c>
      <c r="F1618" s="23" t="s">
        <v>6593</v>
      </c>
      <c r="G1618" s="23" t="n">
        <v>71</v>
      </c>
      <c r="H1618" s="23" t="n">
        <v>60</v>
      </c>
      <c r="I1618" s="41" t="s">
        <v>180</v>
      </c>
      <c r="K1618" s="23" t="n">
        <v>0</v>
      </c>
      <c r="L1618" s="23" t="n">
        <v>4164</v>
      </c>
      <c r="M1618" s="23" t="n">
        <v>3645</v>
      </c>
      <c r="N1618" s="23" t="n">
        <v>2520</v>
      </c>
      <c r="O1618" s="23" t="n">
        <f aca="false">K1618+L1618</f>
        <v>4164</v>
      </c>
      <c r="P1618" s="23" t="n">
        <f aca="false">K1618+L1618+M1618+N1618</f>
        <v>10329</v>
      </c>
      <c r="Q1618" s="23" t="n">
        <v>8411</v>
      </c>
      <c r="R1618" s="23" t="n">
        <v>3967</v>
      </c>
      <c r="S1618" s="23" t="n">
        <v>4389</v>
      </c>
      <c r="T1618" s="23" t="n">
        <v>1204</v>
      </c>
      <c r="U1618" s="42" t="n">
        <f aca="false">IF(I1618="delivery",O1618-SUM(Q1618+R1618),IF(I1618="PO",P1618-SUM(Q1618:R1618)))</f>
        <v>-8214</v>
      </c>
      <c r="V1618" s="43" t="n">
        <v>11.75</v>
      </c>
      <c r="W1618" s="43"/>
      <c r="X1618" s="43" t="n">
        <f aca="false">W1618-V1618</f>
        <v>-11.75</v>
      </c>
      <c r="Y1618" s="23" t="n">
        <v>11.75</v>
      </c>
      <c r="Z1618" s="44"/>
      <c r="AA1618" s="44"/>
      <c r="AM1618" s="23" t="str">
        <f aca="false">D1618</f>
        <v>Arista</v>
      </c>
      <c r="AN1618" s="23" t="s">
        <v>6397</v>
      </c>
      <c r="AT1618" s="44"/>
      <c r="AU1618" s="44"/>
      <c r="BD1618" s="23" t="s">
        <v>182</v>
      </c>
      <c r="BE1618" s="1" t="s">
        <v>183</v>
      </c>
    </row>
    <row r="1619" customFormat="false" ht="15" hidden="false" customHeight="true" outlineLevel="0" collapsed="false">
      <c r="A1619" s="23" t="s">
        <v>6594</v>
      </c>
      <c r="B1619" s="23" t="s">
        <v>6595</v>
      </c>
      <c r="C1619" s="40" t="s">
        <v>177</v>
      </c>
      <c r="D1619" s="23" t="s">
        <v>1471</v>
      </c>
      <c r="E1619" s="23" t="s">
        <v>6596</v>
      </c>
      <c r="F1619" s="23" t="s">
        <v>6597</v>
      </c>
      <c r="G1619" s="23" t="n">
        <v>48</v>
      </c>
      <c r="H1619" s="23" t="n">
        <v>2500</v>
      </c>
      <c r="I1619" s="41" t="s">
        <v>180</v>
      </c>
      <c r="K1619" s="23" t="n">
        <v>0</v>
      </c>
      <c r="L1619" s="23" t="n">
        <v>2124</v>
      </c>
      <c r="M1619" s="23" t="n">
        <v>0</v>
      </c>
      <c r="N1619" s="23" t="n">
        <v>0</v>
      </c>
      <c r="O1619" s="23" t="n">
        <f aca="false">K1619+L1619</f>
        <v>2124</v>
      </c>
      <c r="P1619" s="23" t="n">
        <f aca="false">K1619+L1619+M1619+N1619</f>
        <v>2124</v>
      </c>
      <c r="Q1619" s="23" t="n">
        <v>73</v>
      </c>
      <c r="R1619" s="23" t="n">
        <v>32</v>
      </c>
      <c r="S1619" s="23" t="n">
        <v>16</v>
      </c>
      <c r="T1619" s="23" t="n">
        <v>8</v>
      </c>
      <c r="U1619" s="42" t="n">
        <f aca="false">IF(I1619="delivery",O1619-SUM(Q1619+R1619),IF(I1619="PO",P1619-SUM(Q1619:R1619)))</f>
        <v>2019</v>
      </c>
      <c r="V1619" s="43" t="n">
        <v>0.333</v>
      </c>
      <c r="W1619" s="43"/>
      <c r="X1619" s="43" t="n">
        <f aca="false">W1619-V1619</f>
        <v>-0.333</v>
      </c>
      <c r="Y1619" s="23" t="n">
        <v>0.296</v>
      </c>
      <c r="Z1619" s="44"/>
      <c r="AA1619" s="44"/>
      <c r="AM1619" s="23" t="str">
        <f aca="false">D1619</f>
        <v>Sanmina</v>
      </c>
      <c r="AN1619" s="23" t="s">
        <v>3124</v>
      </c>
      <c r="AT1619" s="44"/>
      <c r="AU1619" s="44"/>
      <c r="BD1619" s="23" t="s">
        <v>182</v>
      </c>
      <c r="BE1619" s="1" t="s">
        <v>183</v>
      </c>
    </row>
    <row r="1620" customFormat="false" ht="15" hidden="false" customHeight="true" outlineLevel="0" collapsed="false">
      <c r="A1620" s="23" t="s">
        <v>6598</v>
      </c>
      <c r="B1620" s="23" t="s">
        <v>6599</v>
      </c>
      <c r="C1620" s="40" t="s">
        <v>177</v>
      </c>
      <c r="D1620" s="23" t="s">
        <v>82</v>
      </c>
      <c r="E1620" s="23" t="s">
        <v>6600</v>
      </c>
      <c r="F1620" s="23" t="s">
        <v>6601</v>
      </c>
      <c r="G1620" s="23" t="n">
        <v>101</v>
      </c>
      <c r="H1620" s="23" t="n">
        <v>1</v>
      </c>
      <c r="I1620" s="41" t="s">
        <v>188</v>
      </c>
      <c r="K1620" s="23" t="n">
        <v>0</v>
      </c>
      <c r="L1620" s="23" t="n">
        <v>221</v>
      </c>
      <c r="M1620" s="23" t="n">
        <v>73</v>
      </c>
      <c r="N1620" s="23" t="n">
        <v>0</v>
      </c>
      <c r="O1620" s="23" t="n">
        <f aca="false">K1620+L1620</f>
        <v>221</v>
      </c>
      <c r="P1620" s="23" t="n">
        <f aca="false">K1620+L1620+M1620+N1620</f>
        <v>294</v>
      </c>
      <c r="Q1620" s="23" t="n">
        <v>236</v>
      </c>
      <c r="R1620" s="23" t="n">
        <v>64</v>
      </c>
      <c r="S1620" s="23" t="n">
        <v>32</v>
      </c>
      <c r="T1620" s="23" t="n">
        <v>16</v>
      </c>
      <c r="U1620" s="42" t="n">
        <f aca="false">IF(I1620="delivery",O1620-SUM(Q1620+R1620),IF(I1620="PO",P1620-SUM(Q1620:R1620)))</f>
        <v>-6</v>
      </c>
      <c r="V1620" s="43" t="n">
        <v>3.6</v>
      </c>
      <c r="W1620" s="43"/>
      <c r="X1620" s="43" t="n">
        <f aca="false">W1620-V1620</f>
        <v>-3.6</v>
      </c>
      <c r="Y1620" s="23" t="n">
        <v>3.6</v>
      </c>
      <c r="Z1620" s="44"/>
      <c r="AA1620" s="44"/>
      <c r="AM1620" s="23" t="str">
        <f aca="false">D1620</f>
        <v>Arista</v>
      </c>
      <c r="AN1620" s="23" t="s">
        <v>6397</v>
      </c>
      <c r="AT1620" s="44"/>
      <c r="AU1620" s="44"/>
      <c r="BD1620" s="23" t="s">
        <v>182</v>
      </c>
      <c r="BE1620" s="1" t="s">
        <v>183</v>
      </c>
    </row>
    <row r="1621" customFormat="false" ht="15" hidden="false" customHeight="true" outlineLevel="0" collapsed="false">
      <c r="A1621" s="23" t="s">
        <v>6602</v>
      </c>
      <c r="B1621" s="23" t="s">
        <v>6603</v>
      </c>
      <c r="C1621" s="40" t="s">
        <v>177</v>
      </c>
      <c r="D1621" s="23" t="s">
        <v>1471</v>
      </c>
      <c r="E1621" s="23" t="s">
        <v>6604</v>
      </c>
      <c r="F1621" s="23" t="s">
        <v>6605</v>
      </c>
      <c r="G1621" s="23" t="n">
        <v>73</v>
      </c>
      <c r="H1621" s="23" t="n">
        <v>2000</v>
      </c>
      <c r="I1621" s="41" t="s">
        <v>180</v>
      </c>
      <c r="K1621" s="23" t="n">
        <v>0</v>
      </c>
      <c r="L1621" s="23" t="n">
        <v>1887</v>
      </c>
      <c r="M1621" s="23" t="n">
        <v>0</v>
      </c>
      <c r="N1621" s="23" t="n">
        <v>0</v>
      </c>
      <c r="O1621" s="23" t="n">
        <f aca="false">K1621+L1621</f>
        <v>1887</v>
      </c>
      <c r="P1621" s="23" t="n">
        <f aca="false">K1621+L1621+M1621+N1621</f>
        <v>1887</v>
      </c>
      <c r="Q1621" s="23" t="n">
        <v>2830</v>
      </c>
      <c r="R1621" s="23" t="n">
        <v>3030</v>
      </c>
      <c r="S1621" s="23" t="n">
        <v>3135</v>
      </c>
      <c r="T1621" s="23" t="n">
        <v>1532</v>
      </c>
      <c r="U1621" s="42" t="n">
        <f aca="false">IF(I1621="delivery",O1621-SUM(Q1621+R1621),IF(I1621="PO",P1621-SUM(Q1621:R1621)))</f>
        <v>-3973</v>
      </c>
      <c r="V1621" s="43" t="n">
        <v>1.36</v>
      </c>
      <c r="W1621" s="43"/>
      <c r="X1621" s="43" t="n">
        <f aca="false">W1621-V1621</f>
        <v>-1.36</v>
      </c>
      <c r="Z1621" s="44"/>
      <c r="AA1621" s="44"/>
      <c r="AM1621" s="23" t="str">
        <f aca="false">D1621</f>
        <v>Sanmina</v>
      </c>
      <c r="AN1621" s="23" t="s">
        <v>3124</v>
      </c>
      <c r="AT1621" s="44"/>
      <c r="AU1621" s="44"/>
      <c r="BD1621" s="23" t="s">
        <v>182</v>
      </c>
      <c r="BE1621" s="1" t="s">
        <v>183</v>
      </c>
    </row>
    <row r="1622" customFormat="false" ht="15" hidden="false" customHeight="true" outlineLevel="0" collapsed="false">
      <c r="A1622" s="23" t="s">
        <v>6606</v>
      </c>
      <c r="B1622" s="23" t="s">
        <v>6607</v>
      </c>
      <c r="C1622" s="40" t="s">
        <v>177</v>
      </c>
      <c r="D1622" s="23" t="s">
        <v>1471</v>
      </c>
      <c r="E1622" s="23" t="s">
        <v>6608</v>
      </c>
      <c r="F1622" s="23" t="s">
        <v>6609</v>
      </c>
      <c r="G1622" s="23" t="n">
        <v>43</v>
      </c>
      <c r="H1622" s="23" t="n">
        <v>1000</v>
      </c>
      <c r="I1622" s="41" t="s">
        <v>188</v>
      </c>
      <c r="K1622" s="23" t="n">
        <v>0</v>
      </c>
      <c r="L1622" s="23" t="n">
        <v>1261</v>
      </c>
      <c r="M1622" s="23" t="n">
        <v>0</v>
      </c>
      <c r="N1622" s="23" t="n">
        <v>0</v>
      </c>
      <c r="O1622" s="23" t="n">
        <f aca="false">K1622+L1622</f>
        <v>1261</v>
      </c>
      <c r="P1622" s="23" t="n">
        <f aca="false">K1622+L1622+M1622+N1622</f>
        <v>1261</v>
      </c>
      <c r="Q1622" s="23" t="n">
        <v>466</v>
      </c>
      <c r="R1622" s="23" t="n">
        <v>494</v>
      </c>
      <c r="S1622" s="23" t="n">
        <v>519</v>
      </c>
      <c r="T1622" s="23" t="n">
        <v>224</v>
      </c>
      <c r="U1622" s="42" t="n">
        <f aca="false">IF(I1622="delivery",O1622-SUM(Q1622+R1622),IF(I1622="PO",P1622-SUM(Q1622:R1622)))</f>
        <v>301</v>
      </c>
      <c r="V1622" s="43" t="n">
        <v>6.15</v>
      </c>
      <c r="W1622" s="43"/>
      <c r="X1622" s="43" t="n">
        <f aca="false">W1622-V1622</f>
        <v>-6.15</v>
      </c>
      <c r="Y1622" s="23" t="n">
        <v>6.15</v>
      </c>
      <c r="Z1622" s="44"/>
      <c r="AA1622" s="44"/>
      <c r="AM1622" s="23" t="str">
        <f aca="false">D1622</f>
        <v>Sanmina</v>
      </c>
      <c r="AN1622" s="23" t="s">
        <v>3124</v>
      </c>
      <c r="AT1622" s="44"/>
      <c r="AU1622" s="44"/>
      <c r="BD1622" s="23" t="s">
        <v>182</v>
      </c>
      <c r="BE1622" s="1" t="s">
        <v>183</v>
      </c>
    </row>
    <row r="1623" customFormat="false" ht="15" hidden="false" customHeight="true" outlineLevel="0" collapsed="false">
      <c r="A1623" s="23" t="s">
        <v>6610</v>
      </c>
      <c r="B1623" s="23" t="s">
        <v>6611</v>
      </c>
      <c r="C1623" s="40" t="s">
        <v>177</v>
      </c>
      <c r="D1623" s="23" t="s">
        <v>1471</v>
      </c>
      <c r="E1623" s="23" t="s">
        <v>6612</v>
      </c>
      <c r="F1623" s="23" t="s">
        <v>6613</v>
      </c>
      <c r="G1623" s="23" t="n">
        <v>83</v>
      </c>
      <c r="H1623" s="23" t="n">
        <v>2000</v>
      </c>
      <c r="I1623" s="41" t="s">
        <v>180</v>
      </c>
      <c r="K1623" s="23" t="n">
        <v>0</v>
      </c>
      <c r="L1623" s="23" t="n">
        <v>675</v>
      </c>
      <c r="M1623" s="23" t="n">
        <v>0</v>
      </c>
      <c r="N1623" s="23" t="n">
        <v>0</v>
      </c>
      <c r="O1623" s="23" t="n">
        <f aca="false">K1623+L1623</f>
        <v>675</v>
      </c>
      <c r="P1623" s="23" t="n">
        <f aca="false">K1623+L1623+M1623+N1623</f>
        <v>675</v>
      </c>
      <c r="Q1623" s="23" t="n">
        <v>73</v>
      </c>
      <c r="R1623" s="23" t="n">
        <v>32</v>
      </c>
      <c r="S1623" s="23" t="n">
        <v>16</v>
      </c>
      <c r="T1623" s="23" t="n">
        <v>8</v>
      </c>
      <c r="U1623" s="42" t="n">
        <f aca="false">IF(I1623="delivery",O1623-SUM(Q1623+R1623),IF(I1623="PO",P1623-SUM(Q1623:R1623)))</f>
        <v>570</v>
      </c>
      <c r="V1623" s="43" t="n">
        <v>2.63</v>
      </c>
      <c r="W1623" s="43"/>
      <c r="X1623" s="43" t="n">
        <f aca="false">W1623-V1623</f>
        <v>-2.63</v>
      </c>
      <c r="Y1623" s="23" t="n">
        <v>2.91</v>
      </c>
      <c r="Z1623" s="44"/>
      <c r="AA1623" s="44"/>
      <c r="AM1623" s="23" t="str">
        <f aca="false">D1623</f>
        <v>Sanmina</v>
      </c>
      <c r="AN1623" s="23" t="s">
        <v>3124</v>
      </c>
      <c r="AT1623" s="44"/>
      <c r="AU1623" s="44"/>
      <c r="BD1623" s="23" t="s">
        <v>182</v>
      </c>
      <c r="BE1623" s="1" t="s">
        <v>183</v>
      </c>
    </row>
    <row r="1624" customFormat="false" ht="15" hidden="false" customHeight="true" outlineLevel="0" collapsed="false">
      <c r="A1624" s="23" t="s">
        <v>6614</v>
      </c>
      <c r="B1624" s="23" t="s">
        <v>6615</v>
      </c>
      <c r="C1624" s="40" t="s">
        <v>177</v>
      </c>
      <c r="D1624" s="23" t="s">
        <v>82</v>
      </c>
      <c r="E1624" s="23" t="s">
        <v>6616</v>
      </c>
      <c r="F1624" s="23" t="s">
        <v>6617</v>
      </c>
      <c r="G1624" s="23" t="n">
        <v>61</v>
      </c>
      <c r="H1624" s="23" t="n">
        <v>2500</v>
      </c>
      <c r="I1624" s="41" t="s">
        <v>188</v>
      </c>
      <c r="K1624" s="23" t="n">
        <v>0</v>
      </c>
      <c r="L1624" s="23" t="n">
        <v>2550</v>
      </c>
      <c r="M1624" s="23" t="n">
        <v>0</v>
      </c>
      <c r="N1624" s="23" t="n">
        <v>0</v>
      </c>
      <c r="O1624" s="23" t="n">
        <f aca="false">K1624+L1624</f>
        <v>2550</v>
      </c>
      <c r="P1624" s="23" t="n">
        <f aca="false">K1624+L1624+M1624+N1624</f>
        <v>2550</v>
      </c>
      <c r="Q1624" s="23" t="n">
        <v>761</v>
      </c>
      <c r="R1624" s="23" t="n">
        <v>748</v>
      </c>
      <c r="S1624" s="23" t="n">
        <v>776</v>
      </c>
      <c r="T1624" s="23" t="n">
        <v>254</v>
      </c>
      <c r="U1624" s="42" t="n">
        <f aca="false">IF(I1624="delivery",O1624-SUM(Q1624+R1624),IF(I1624="PO",P1624-SUM(Q1624:R1624)))</f>
        <v>1041</v>
      </c>
      <c r="V1624" s="43" t="n">
        <v>1.92</v>
      </c>
      <c r="W1624" s="43"/>
      <c r="X1624" s="43" t="n">
        <f aca="false">W1624-V1624</f>
        <v>-1.92</v>
      </c>
      <c r="Z1624" s="44"/>
      <c r="AA1624" s="44"/>
      <c r="AM1624" s="23" t="str">
        <f aca="false">D1624</f>
        <v>Arista</v>
      </c>
      <c r="AN1624" s="23" t="s">
        <v>6397</v>
      </c>
      <c r="AT1624" s="44"/>
      <c r="AU1624" s="44"/>
      <c r="BD1624" s="23" t="s">
        <v>182</v>
      </c>
      <c r="BE1624" s="1" t="s">
        <v>183</v>
      </c>
    </row>
    <row r="1625" customFormat="false" ht="15" hidden="false" customHeight="true" outlineLevel="0" collapsed="false">
      <c r="A1625" s="23" t="s">
        <v>6618</v>
      </c>
      <c r="B1625" s="23" t="s">
        <v>6619</v>
      </c>
      <c r="C1625" s="40" t="s">
        <v>177</v>
      </c>
      <c r="D1625" s="23" t="s">
        <v>82</v>
      </c>
      <c r="E1625" s="23" t="s">
        <v>6620</v>
      </c>
      <c r="F1625" s="23" t="s">
        <v>6621</v>
      </c>
      <c r="G1625" s="23" t="n">
        <v>61</v>
      </c>
      <c r="H1625" s="23" t="n">
        <v>2500</v>
      </c>
      <c r="I1625" s="41" t="s">
        <v>188</v>
      </c>
      <c r="K1625" s="23" t="n">
        <v>0</v>
      </c>
      <c r="L1625" s="23" t="n">
        <v>1526</v>
      </c>
      <c r="M1625" s="23" t="n">
        <v>0</v>
      </c>
      <c r="N1625" s="23" t="n">
        <v>0</v>
      </c>
      <c r="O1625" s="23" t="n">
        <f aca="false">K1625+L1625</f>
        <v>1526</v>
      </c>
      <c r="P1625" s="23" t="n">
        <f aca="false">K1625+L1625+M1625+N1625</f>
        <v>1526</v>
      </c>
      <c r="Q1625" s="23" t="n">
        <v>910</v>
      </c>
      <c r="R1625" s="23" t="n">
        <v>894</v>
      </c>
      <c r="S1625" s="23" t="n">
        <v>1005</v>
      </c>
      <c r="T1625" s="23" t="n">
        <v>800</v>
      </c>
      <c r="U1625" s="42" t="n">
        <f aca="false">IF(I1625="delivery",O1625-SUM(Q1625+R1625),IF(I1625="PO",P1625-SUM(Q1625:R1625)))</f>
        <v>-278</v>
      </c>
      <c r="V1625" s="43" t="n">
        <v>3.93</v>
      </c>
      <c r="W1625" s="43"/>
      <c r="X1625" s="43" t="n">
        <f aca="false">W1625-V1625</f>
        <v>-3.93</v>
      </c>
      <c r="Y1625" s="23" t="n">
        <v>3.93</v>
      </c>
      <c r="Z1625" s="44"/>
      <c r="AA1625" s="44"/>
      <c r="AM1625" s="23" t="str">
        <f aca="false">D1625</f>
        <v>Arista</v>
      </c>
      <c r="AN1625" s="23" t="s">
        <v>6397</v>
      </c>
      <c r="AT1625" s="44"/>
      <c r="AU1625" s="44"/>
      <c r="BD1625" s="23" t="s">
        <v>182</v>
      </c>
      <c r="BE1625" s="1" t="s">
        <v>183</v>
      </c>
    </row>
    <row r="1626" customFormat="false" ht="15" hidden="false" customHeight="true" outlineLevel="0" collapsed="false">
      <c r="A1626" s="23" t="s">
        <v>6622</v>
      </c>
      <c r="B1626" s="23" t="s">
        <v>6623</v>
      </c>
      <c r="C1626" s="40" t="s">
        <v>177</v>
      </c>
      <c r="D1626" s="23" t="s">
        <v>1471</v>
      </c>
      <c r="E1626" s="23" t="s">
        <v>6624</v>
      </c>
      <c r="F1626" s="23" t="s">
        <v>6625</v>
      </c>
      <c r="G1626" s="23" t="n">
        <v>113</v>
      </c>
      <c r="H1626" s="23" t="n">
        <v>3000</v>
      </c>
      <c r="I1626" s="41" t="s">
        <v>180</v>
      </c>
      <c r="K1626" s="23" t="n">
        <v>0</v>
      </c>
      <c r="L1626" s="23" t="n">
        <v>6946</v>
      </c>
      <c r="M1626" s="23" t="n">
        <v>0</v>
      </c>
      <c r="N1626" s="23" t="n">
        <v>6000</v>
      </c>
      <c r="O1626" s="23" t="n">
        <f aca="false">K1626+L1626</f>
        <v>6946</v>
      </c>
      <c r="P1626" s="23" t="n">
        <f aca="false">K1626+L1626+M1626+N1626</f>
        <v>12946</v>
      </c>
      <c r="Q1626" s="23" t="n">
        <v>5088</v>
      </c>
      <c r="R1626" s="23" t="n">
        <v>6022</v>
      </c>
      <c r="S1626" s="23" t="n">
        <v>6590</v>
      </c>
      <c r="T1626" s="23" t="n">
        <v>3020</v>
      </c>
      <c r="U1626" s="42" t="n">
        <f aca="false">IF(I1626="delivery",O1626-SUM(Q1626+R1626),IF(I1626="PO",P1626-SUM(Q1626:R1626)))</f>
        <v>-4164</v>
      </c>
      <c r="V1626" s="43" t="n">
        <v>0.177</v>
      </c>
      <c r="W1626" s="43"/>
      <c r="X1626" s="43" t="n">
        <f aca="false">W1626-V1626</f>
        <v>-0.177</v>
      </c>
      <c r="Z1626" s="44"/>
      <c r="AA1626" s="44"/>
      <c r="AM1626" s="23" t="str">
        <f aca="false">D1626</f>
        <v>Sanmina</v>
      </c>
      <c r="AN1626" s="23" t="s">
        <v>2011</v>
      </c>
      <c r="AT1626" s="44"/>
      <c r="AU1626" s="44"/>
      <c r="BD1626" s="23" t="s">
        <v>182</v>
      </c>
      <c r="BE1626" s="1" t="s">
        <v>183</v>
      </c>
    </row>
    <row r="1627" customFormat="false" ht="15" hidden="false" customHeight="true" outlineLevel="0" collapsed="false">
      <c r="A1627" s="23" t="s">
        <v>6626</v>
      </c>
      <c r="B1627" s="23" t="s">
        <v>6627</v>
      </c>
      <c r="C1627" s="40" t="s">
        <v>177</v>
      </c>
      <c r="D1627" s="23" t="s">
        <v>1471</v>
      </c>
      <c r="E1627" s="23" t="s">
        <v>6628</v>
      </c>
      <c r="F1627" s="23" t="s">
        <v>6629</v>
      </c>
      <c r="G1627" s="23" t="n">
        <v>43</v>
      </c>
      <c r="H1627" s="23" t="n">
        <v>2000</v>
      </c>
      <c r="I1627" s="41" t="s">
        <v>180</v>
      </c>
      <c r="K1627" s="23" t="n">
        <v>0</v>
      </c>
      <c r="L1627" s="23" t="n">
        <v>2919</v>
      </c>
      <c r="M1627" s="23" t="n">
        <v>0</v>
      </c>
      <c r="N1627" s="23" t="n">
        <v>0</v>
      </c>
      <c r="O1627" s="23" t="n">
        <f aca="false">K1627+L1627</f>
        <v>2919</v>
      </c>
      <c r="P1627" s="23" t="n">
        <f aca="false">K1627+L1627+M1627+N1627</f>
        <v>2919</v>
      </c>
      <c r="Q1627" s="23" t="n">
        <v>4910</v>
      </c>
      <c r="R1627" s="23" t="n">
        <v>6131</v>
      </c>
      <c r="S1627" s="23" t="n">
        <v>6824</v>
      </c>
      <c r="T1627" s="23" t="n">
        <v>2211</v>
      </c>
      <c r="U1627" s="42" t="n">
        <f aca="false">IF(I1627="delivery",O1627-SUM(Q1627+R1627),IF(I1627="PO",P1627-SUM(Q1627:R1627)))</f>
        <v>-8122</v>
      </c>
      <c r="V1627" s="43" t="n">
        <v>0.977</v>
      </c>
      <c r="W1627" s="43"/>
      <c r="X1627" s="43" t="n">
        <f aca="false">W1627-V1627</f>
        <v>-0.977</v>
      </c>
      <c r="Y1627" s="23" t="n">
        <v>0.977</v>
      </c>
      <c r="Z1627" s="44"/>
      <c r="AA1627" s="44"/>
      <c r="AM1627" s="23" t="str">
        <f aca="false">D1627</f>
        <v>Sanmina</v>
      </c>
      <c r="AN1627" s="23" t="s">
        <v>2011</v>
      </c>
      <c r="AT1627" s="44"/>
      <c r="AU1627" s="44"/>
      <c r="BD1627" s="23" t="s">
        <v>182</v>
      </c>
      <c r="BE1627" s="1" t="s">
        <v>183</v>
      </c>
    </row>
    <row r="1628" customFormat="false" ht="15" hidden="false" customHeight="true" outlineLevel="0" collapsed="false">
      <c r="A1628" s="23" t="s">
        <v>6630</v>
      </c>
      <c r="B1628" s="23" t="s">
        <v>6631</v>
      </c>
      <c r="C1628" s="40" t="s">
        <v>177</v>
      </c>
      <c r="D1628" s="23" t="s">
        <v>82</v>
      </c>
      <c r="E1628" s="23" t="s">
        <v>6632</v>
      </c>
      <c r="F1628" s="23" t="s">
        <v>6633</v>
      </c>
      <c r="G1628" s="23" t="n">
        <v>61</v>
      </c>
      <c r="H1628" s="23" t="n">
        <v>2500</v>
      </c>
      <c r="I1628" s="41" t="s">
        <v>188</v>
      </c>
      <c r="K1628" s="23" t="n">
        <v>0</v>
      </c>
      <c r="L1628" s="23" t="n">
        <v>157</v>
      </c>
      <c r="M1628" s="23" t="n">
        <v>0</v>
      </c>
      <c r="N1628" s="23" t="n">
        <v>0</v>
      </c>
      <c r="O1628" s="23" t="n">
        <f aca="false">K1628+L1628</f>
        <v>157</v>
      </c>
      <c r="P1628" s="23" t="n">
        <f aca="false">K1628+L1628+M1628+N1628</f>
        <v>157</v>
      </c>
      <c r="Q1628" s="23" t="n">
        <v>163</v>
      </c>
      <c r="R1628" s="23" t="n">
        <v>32</v>
      </c>
      <c r="S1628" s="23" t="n">
        <v>16</v>
      </c>
      <c r="T1628" s="23" t="n">
        <v>8</v>
      </c>
      <c r="U1628" s="42" t="n">
        <f aca="false">IF(I1628="delivery",O1628-SUM(Q1628+R1628),IF(I1628="PO",P1628-SUM(Q1628:R1628)))</f>
        <v>-38</v>
      </c>
      <c r="V1628" s="43" t="n">
        <v>3.87</v>
      </c>
      <c r="W1628" s="43"/>
      <c r="X1628" s="43" t="n">
        <f aca="false">W1628-V1628</f>
        <v>-3.87</v>
      </c>
      <c r="Y1628" s="23" t="n">
        <v>3.87</v>
      </c>
      <c r="Z1628" s="44"/>
      <c r="AA1628" s="44"/>
      <c r="AM1628" s="23" t="str">
        <f aca="false">D1628</f>
        <v>Arista</v>
      </c>
      <c r="AN1628" s="23" t="s">
        <v>6397</v>
      </c>
      <c r="AT1628" s="44"/>
      <c r="AU1628" s="44"/>
      <c r="BD1628" s="23" t="s">
        <v>182</v>
      </c>
      <c r="BE1628" s="1" t="s">
        <v>183</v>
      </c>
    </row>
    <row r="1629" customFormat="false" ht="15" hidden="false" customHeight="true" outlineLevel="0" collapsed="false">
      <c r="A1629" s="23" t="s">
        <v>6634</v>
      </c>
      <c r="B1629" s="23" t="s">
        <v>6635</v>
      </c>
      <c r="C1629" s="40" t="s">
        <v>177</v>
      </c>
      <c r="D1629" s="23" t="s">
        <v>82</v>
      </c>
      <c r="E1629" s="23" t="s">
        <v>6636</v>
      </c>
      <c r="F1629" s="23" t="s">
        <v>6637</v>
      </c>
      <c r="G1629" s="23" t="n">
        <v>61</v>
      </c>
      <c r="H1629" s="23" t="n">
        <v>2500</v>
      </c>
      <c r="I1629" s="41" t="s">
        <v>188</v>
      </c>
      <c r="K1629" s="23" t="n">
        <v>0</v>
      </c>
      <c r="L1629" s="23" t="n">
        <v>3806</v>
      </c>
      <c r="M1629" s="23" t="n">
        <v>2500</v>
      </c>
      <c r="N1629" s="23" t="n">
        <v>0</v>
      </c>
      <c r="O1629" s="23" t="n">
        <f aca="false">K1629+L1629</f>
        <v>3806</v>
      </c>
      <c r="P1629" s="23" t="n">
        <f aca="false">K1629+L1629+M1629+N1629</f>
        <v>6306</v>
      </c>
      <c r="Q1629" s="23" t="n">
        <v>4372</v>
      </c>
      <c r="R1629" s="23" t="n">
        <v>2388</v>
      </c>
      <c r="S1629" s="23" t="n">
        <v>2766</v>
      </c>
      <c r="T1629" s="23" t="n">
        <v>781</v>
      </c>
      <c r="U1629" s="42" t="n">
        <f aca="false">IF(I1629="delivery",O1629-SUM(Q1629+R1629),IF(I1629="PO",P1629-SUM(Q1629:R1629)))</f>
        <v>-454</v>
      </c>
      <c r="V1629" s="43" t="n">
        <v>2.64</v>
      </c>
      <c r="W1629" s="43"/>
      <c r="X1629" s="43" t="n">
        <f aca="false">W1629-V1629</f>
        <v>-2.64</v>
      </c>
      <c r="Y1629" s="23" t="n">
        <v>3.23</v>
      </c>
      <c r="Z1629" s="44"/>
      <c r="AA1629" s="44"/>
      <c r="AM1629" s="23" t="str">
        <f aca="false">D1629</f>
        <v>Arista</v>
      </c>
      <c r="AN1629" s="23" t="s">
        <v>6397</v>
      </c>
      <c r="AT1629" s="44"/>
      <c r="AU1629" s="44"/>
      <c r="BD1629" s="23" t="s">
        <v>182</v>
      </c>
      <c r="BE1629" s="1" t="s">
        <v>183</v>
      </c>
    </row>
    <row r="1630" customFormat="false" ht="15" hidden="false" customHeight="true" outlineLevel="0" collapsed="false">
      <c r="A1630" s="23" t="s">
        <v>6638</v>
      </c>
      <c r="B1630" s="23" t="s">
        <v>6639</v>
      </c>
      <c r="C1630" s="40" t="s">
        <v>177</v>
      </c>
      <c r="D1630" s="23" t="s">
        <v>1471</v>
      </c>
      <c r="E1630" s="23" t="s">
        <v>6640</v>
      </c>
      <c r="F1630" s="23" t="s">
        <v>6641</v>
      </c>
      <c r="G1630" s="23" t="n">
        <v>53</v>
      </c>
      <c r="H1630" s="23" t="n">
        <v>2000</v>
      </c>
      <c r="I1630" s="41" t="s">
        <v>180</v>
      </c>
      <c r="K1630" s="23" t="n">
        <v>0</v>
      </c>
      <c r="L1630" s="23" t="n">
        <v>2118</v>
      </c>
      <c r="M1630" s="23" t="n">
        <v>2000</v>
      </c>
      <c r="N1630" s="23" t="n">
        <v>0</v>
      </c>
      <c r="O1630" s="23" t="n">
        <f aca="false">K1630+L1630</f>
        <v>2118</v>
      </c>
      <c r="P1630" s="23" t="n">
        <f aca="false">K1630+L1630+M1630+N1630</f>
        <v>4118</v>
      </c>
      <c r="Q1630" s="23" t="n">
        <v>2899</v>
      </c>
      <c r="R1630" s="23" t="n">
        <v>848</v>
      </c>
      <c r="S1630" s="23" t="n">
        <v>1108</v>
      </c>
      <c r="T1630" s="23" t="n">
        <v>400</v>
      </c>
      <c r="U1630" s="42" t="n">
        <f aca="false">IF(I1630="delivery",O1630-SUM(Q1630+R1630),IF(I1630="PO",P1630-SUM(Q1630:R1630)))</f>
        <v>-1629</v>
      </c>
      <c r="V1630" s="43" t="n">
        <v>8.314</v>
      </c>
      <c r="W1630" s="43"/>
      <c r="X1630" s="43" t="n">
        <f aca="false">W1630-V1630</f>
        <v>-8.314</v>
      </c>
      <c r="Y1630" s="23" t="n">
        <v>8.314</v>
      </c>
      <c r="Z1630" s="44"/>
      <c r="AA1630" s="44"/>
      <c r="AM1630" s="23" t="str">
        <f aca="false">D1630</f>
        <v>Sanmina</v>
      </c>
      <c r="AN1630" s="23" t="s">
        <v>2011</v>
      </c>
      <c r="AT1630" s="44"/>
      <c r="AU1630" s="44"/>
      <c r="BD1630" s="23" t="s">
        <v>182</v>
      </c>
      <c r="BE1630" s="1" t="s">
        <v>183</v>
      </c>
    </row>
    <row r="1631" customFormat="false" ht="15" hidden="false" customHeight="true" outlineLevel="0" collapsed="false">
      <c r="A1631" s="23" t="s">
        <v>6642</v>
      </c>
      <c r="B1631" s="23" t="s">
        <v>6643</v>
      </c>
      <c r="C1631" s="40" t="s">
        <v>177</v>
      </c>
      <c r="D1631" s="23" t="s">
        <v>1471</v>
      </c>
      <c r="E1631" s="23" t="s">
        <v>6644</v>
      </c>
      <c r="F1631" s="23" t="s">
        <v>6645</v>
      </c>
      <c r="G1631" s="23" t="n">
        <v>33</v>
      </c>
      <c r="H1631" s="23" t="n">
        <v>490</v>
      </c>
      <c r="I1631" s="41" t="s">
        <v>188</v>
      </c>
      <c r="K1631" s="23" t="n">
        <v>0</v>
      </c>
      <c r="L1631" s="23" t="n">
        <v>830</v>
      </c>
      <c r="M1631" s="23" t="n">
        <v>490</v>
      </c>
      <c r="N1631" s="23" t="n">
        <v>0</v>
      </c>
      <c r="O1631" s="23" t="n">
        <f aca="false">K1631+L1631</f>
        <v>830</v>
      </c>
      <c r="P1631" s="23" t="n">
        <f aca="false">K1631+L1631+M1631+N1631</f>
        <v>1320</v>
      </c>
      <c r="Q1631" s="23" t="n">
        <v>1104</v>
      </c>
      <c r="R1631" s="23" t="n">
        <v>438</v>
      </c>
      <c r="S1631" s="23" t="n">
        <v>361</v>
      </c>
      <c r="T1631" s="23" t="n">
        <v>127</v>
      </c>
      <c r="U1631" s="42" t="n">
        <f aca="false">IF(I1631="delivery",O1631-SUM(Q1631+R1631),IF(I1631="PO",P1631-SUM(Q1631:R1631)))</f>
        <v>-222</v>
      </c>
      <c r="V1631" s="43" t="n">
        <v>6.25</v>
      </c>
      <c r="W1631" s="43"/>
      <c r="X1631" s="43" t="n">
        <f aca="false">W1631-V1631</f>
        <v>-6.25</v>
      </c>
      <c r="Y1631" s="23" t="n">
        <v>6.485</v>
      </c>
      <c r="Z1631" s="44"/>
      <c r="AA1631" s="44"/>
      <c r="AM1631" s="23" t="str">
        <f aca="false">D1631</f>
        <v>Sanmina</v>
      </c>
      <c r="AN1631" s="23" t="s">
        <v>3124</v>
      </c>
      <c r="AT1631" s="44"/>
      <c r="AU1631" s="44"/>
      <c r="BD1631" s="23" t="s">
        <v>182</v>
      </c>
      <c r="BE1631" s="1" t="s">
        <v>183</v>
      </c>
    </row>
    <row r="1632" customFormat="false" ht="15" hidden="false" customHeight="true" outlineLevel="0" collapsed="false">
      <c r="A1632" s="23" t="s">
        <v>6646</v>
      </c>
      <c r="B1632" s="23" t="s">
        <v>6647</v>
      </c>
      <c r="C1632" s="40" t="s">
        <v>177</v>
      </c>
      <c r="D1632" s="23" t="s">
        <v>1471</v>
      </c>
      <c r="E1632" s="23" t="s">
        <v>6648</v>
      </c>
      <c r="F1632" s="23" t="s">
        <v>6649</v>
      </c>
      <c r="G1632" s="23" t="n">
        <v>53</v>
      </c>
      <c r="H1632" s="23" t="n">
        <v>3000</v>
      </c>
      <c r="I1632" s="41" t="s">
        <v>180</v>
      </c>
      <c r="K1632" s="23" t="n">
        <v>0</v>
      </c>
      <c r="L1632" s="23" t="n">
        <v>8712</v>
      </c>
      <c r="M1632" s="23" t="n">
        <v>0</v>
      </c>
      <c r="N1632" s="23" t="n">
        <v>0</v>
      </c>
      <c r="O1632" s="23" t="n">
        <f aca="false">K1632+L1632</f>
        <v>8712</v>
      </c>
      <c r="P1632" s="23" t="n">
        <f aca="false">K1632+L1632+M1632+N1632</f>
        <v>8712</v>
      </c>
      <c r="Q1632" s="23" t="n">
        <v>9678</v>
      </c>
      <c r="R1632" s="23" t="n">
        <v>3420</v>
      </c>
      <c r="S1632" s="23" t="n">
        <v>4048</v>
      </c>
      <c r="T1632" s="23" t="n">
        <v>1979</v>
      </c>
      <c r="U1632" s="42" t="n">
        <f aca="false">IF(I1632="delivery",O1632-SUM(Q1632+R1632),IF(I1632="PO",P1632-SUM(Q1632:R1632)))</f>
        <v>-4386</v>
      </c>
      <c r="V1632" s="43" t="n">
        <v>0.01755</v>
      </c>
      <c r="W1632" s="43"/>
      <c r="X1632" s="43" t="n">
        <f aca="false">W1632-V1632</f>
        <v>-0.01755</v>
      </c>
      <c r="Z1632" s="44"/>
      <c r="AA1632" s="44"/>
      <c r="AM1632" s="23" t="str">
        <f aca="false">D1632</f>
        <v>Sanmina</v>
      </c>
      <c r="AN1632" s="23" t="s">
        <v>2011</v>
      </c>
      <c r="AT1632" s="44"/>
      <c r="AU1632" s="44"/>
      <c r="BD1632" s="23" t="s">
        <v>182</v>
      </c>
      <c r="BE1632" s="1" t="s">
        <v>183</v>
      </c>
    </row>
    <row r="1633" customFormat="false" ht="15" hidden="false" customHeight="true" outlineLevel="0" collapsed="false">
      <c r="A1633" s="23" t="s">
        <v>6650</v>
      </c>
      <c r="B1633" s="23" t="s">
        <v>6651</v>
      </c>
      <c r="C1633" s="40" t="s">
        <v>177</v>
      </c>
      <c r="D1633" s="23" t="s">
        <v>1471</v>
      </c>
      <c r="E1633" s="23" t="s">
        <v>6652</v>
      </c>
      <c r="F1633" s="23" t="s">
        <v>6653</v>
      </c>
      <c r="G1633" s="23" t="n">
        <v>53</v>
      </c>
      <c r="H1633" s="23" t="n">
        <v>3000</v>
      </c>
      <c r="I1633" s="41" t="s">
        <v>180</v>
      </c>
      <c r="K1633" s="23" t="n">
        <v>0</v>
      </c>
      <c r="L1633" s="23" t="n">
        <v>2099</v>
      </c>
      <c r="M1633" s="23" t="n">
        <v>2256</v>
      </c>
      <c r="N1633" s="23" t="n">
        <v>0</v>
      </c>
      <c r="O1633" s="23" t="n">
        <f aca="false">K1633+L1633</f>
        <v>2099</v>
      </c>
      <c r="P1633" s="23" t="n">
        <f aca="false">K1633+L1633+M1633+N1633</f>
        <v>4355</v>
      </c>
      <c r="Q1633" s="23" t="n">
        <v>5669</v>
      </c>
      <c r="R1633" s="23" t="n">
        <v>10976</v>
      </c>
      <c r="S1633" s="23" t="n">
        <v>7369</v>
      </c>
      <c r="T1633" s="23" t="n">
        <v>2840</v>
      </c>
      <c r="U1633" s="42" t="n">
        <f aca="false">IF(I1633="delivery",O1633-SUM(Q1633+R1633),IF(I1633="PO",P1633-SUM(Q1633:R1633)))</f>
        <v>-14546</v>
      </c>
      <c r="V1633" s="43" t="n">
        <v>0.0364</v>
      </c>
      <c r="W1633" s="43"/>
      <c r="X1633" s="43" t="n">
        <f aca="false">W1633-V1633</f>
        <v>-0.0364</v>
      </c>
      <c r="Z1633" s="44"/>
      <c r="AA1633" s="44"/>
      <c r="AM1633" s="23" t="str">
        <f aca="false">D1633</f>
        <v>Sanmina</v>
      </c>
      <c r="AN1633" s="23" t="s">
        <v>2011</v>
      </c>
      <c r="AT1633" s="44"/>
      <c r="AU1633" s="44"/>
      <c r="BD1633" s="23" t="s">
        <v>182</v>
      </c>
      <c r="BE1633" s="1" t="s">
        <v>183</v>
      </c>
    </row>
    <row r="1634" customFormat="false" ht="15" hidden="false" customHeight="true" outlineLevel="0" collapsed="false">
      <c r="A1634" s="23" t="s">
        <v>6654</v>
      </c>
      <c r="B1634" s="23" t="s">
        <v>6655</v>
      </c>
      <c r="C1634" s="40" t="s">
        <v>177</v>
      </c>
      <c r="D1634" s="23" t="s">
        <v>1471</v>
      </c>
      <c r="E1634" s="23" t="s">
        <v>6656</v>
      </c>
      <c r="F1634" s="23" t="s">
        <v>6657</v>
      </c>
      <c r="G1634" s="23" t="n">
        <v>88</v>
      </c>
      <c r="H1634" s="23" t="n">
        <v>3000</v>
      </c>
      <c r="I1634" s="41" t="s">
        <v>180</v>
      </c>
      <c r="K1634" s="23" t="n">
        <v>0</v>
      </c>
      <c r="L1634" s="23" t="n">
        <v>6188</v>
      </c>
      <c r="M1634" s="23" t="n">
        <v>0</v>
      </c>
      <c r="N1634" s="23" t="n">
        <v>0</v>
      </c>
      <c r="O1634" s="23" t="n">
        <f aca="false">K1634+L1634</f>
        <v>6188</v>
      </c>
      <c r="P1634" s="23" t="n">
        <f aca="false">K1634+L1634+M1634+N1634</f>
        <v>6188</v>
      </c>
      <c r="Q1634" s="23" t="n">
        <v>163</v>
      </c>
      <c r="R1634" s="23" t="n">
        <v>32</v>
      </c>
      <c r="S1634" s="23" t="n">
        <v>16</v>
      </c>
      <c r="T1634" s="23" t="n">
        <v>8</v>
      </c>
      <c r="U1634" s="42" t="n">
        <f aca="false">IF(I1634="delivery",O1634-SUM(Q1634+R1634),IF(I1634="PO",P1634-SUM(Q1634:R1634)))</f>
        <v>5993</v>
      </c>
      <c r="V1634" s="43" t="n">
        <v>0.45</v>
      </c>
      <c r="W1634" s="43"/>
      <c r="X1634" s="43" t="n">
        <f aca="false">W1634-V1634</f>
        <v>-0.45</v>
      </c>
      <c r="Y1634" s="23" t="n">
        <v>0.45</v>
      </c>
      <c r="Z1634" s="44"/>
      <c r="AA1634" s="44"/>
      <c r="AM1634" s="23" t="str">
        <f aca="false">D1634</f>
        <v>Sanmina</v>
      </c>
      <c r="AN1634" s="23" t="s">
        <v>2011</v>
      </c>
      <c r="AT1634" s="44"/>
      <c r="AU1634" s="44"/>
      <c r="BD1634" s="23" t="s">
        <v>182</v>
      </c>
      <c r="BE1634" s="1" t="s">
        <v>183</v>
      </c>
    </row>
    <row r="1635" customFormat="false" ht="15" hidden="false" customHeight="true" outlineLevel="0" collapsed="false">
      <c r="A1635" s="23" t="s">
        <v>6658</v>
      </c>
      <c r="B1635" s="23" t="s">
        <v>6659</v>
      </c>
      <c r="C1635" s="40" t="s">
        <v>177</v>
      </c>
      <c r="D1635" s="23" t="s">
        <v>1471</v>
      </c>
      <c r="E1635" s="23" t="s">
        <v>6660</v>
      </c>
      <c r="F1635" s="23" t="s">
        <v>6661</v>
      </c>
      <c r="G1635" s="23" t="n">
        <v>43</v>
      </c>
      <c r="H1635" s="23" t="n">
        <v>3000</v>
      </c>
      <c r="I1635" s="41" t="s">
        <v>188</v>
      </c>
      <c r="K1635" s="23" t="n">
        <v>0</v>
      </c>
      <c r="L1635" s="23" t="n">
        <v>759</v>
      </c>
      <c r="M1635" s="23" t="n">
        <v>0</v>
      </c>
      <c r="N1635" s="23" t="n">
        <v>0</v>
      </c>
      <c r="O1635" s="23" t="n">
        <f aca="false">K1635+L1635</f>
        <v>759</v>
      </c>
      <c r="P1635" s="23" t="n">
        <f aca="false">K1635+L1635+M1635+N1635</f>
        <v>759</v>
      </c>
      <c r="Q1635" s="23" t="n">
        <v>163</v>
      </c>
      <c r="R1635" s="23" t="n">
        <v>32</v>
      </c>
      <c r="S1635" s="23" t="n">
        <v>16</v>
      </c>
      <c r="T1635" s="23" t="n">
        <v>8</v>
      </c>
      <c r="U1635" s="42" t="n">
        <f aca="false">IF(I1635="delivery",O1635-SUM(Q1635+R1635),IF(I1635="PO",P1635-SUM(Q1635:R1635)))</f>
        <v>564</v>
      </c>
      <c r="V1635" s="43" t="n">
        <v>0.376</v>
      </c>
      <c r="W1635" s="43"/>
      <c r="X1635" s="43" t="n">
        <f aca="false">W1635-V1635</f>
        <v>-0.376</v>
      </c>
      <c r="Y1635" s="23" t="n">
        <v>0.47</v>
      </c>
      <c r="Z1635" s="44"/>
      <c r="AA1635" s="44"/>
      <c r="AM1635" s="23" t="str">
        <f aca="false">D1635</f>
        <v>Sanmina</v>
      </c>
      <c r="AN1635" s="23" t="s">
        <v>2011</v>
      </c>
      <c r="AT1635" s="44"/>
      <c r="AU1635" s="44"/>
      <c r="BD1635" s="23" t="s">
        <v>182</v>
      </c>
      <c r="BE1635" s="1" t="s">
        <v>183</v>
      </c>
    </row>
    <row r="1636" customFormat="false" ht="15" hidden="false" customHeight="true" outlineLevel="0" collapsed="false">
      <c r="A1636" s="23" t="s">
        <v>6662</v>
      </c>
      <c r="B1636" s="23" t="s">
        <v>6663</v>
      </c>
      <c r="C1636" s="40" t="s">
        <v>177</v>
      </c>
      <c r="D1636" s="23" t="s">
        <v>1471</v>
      </c>
      <c r="E1636" s="23" t="s">
        <v>6664</v>
      </c>
      <c r="F1636" s="23" t="s">
        <v>6665</v>
      </c>
      <c r="G1636" s="23" t="n">
        <v>23</v>
      </c>
      <c r="H1636" s="23" t="n">
        <v>1000</v>
      </c>
      <c r="I1636" s="41" t="s">
        <v>188</v>
      </c>
      <c r="K1636" s="23" t="n">
        <v>0</v>
      </c>
      <c r="L1636" s="23" t="n">
        <v>1000</v>
      </c>
      <c r="M1636" s="23" t="n">
        <v>0</v>
      </c>
      <c r="N1636" s="23" t="n">
        <v>0</v>
      </c>
      <c r="O1636" s="23" t="n">
        <f aca="false">K1636+L1636</f>
        <v>1000</v>
      </c>
      <c r="P1636" s="23" t="n">
        <f aca="false">K1636+L1636+M1636+N1636</f>
        <v>1000</v>
      </c>
      <c r="Q1636" s="23" t="n">
        <v>326</v>
      </c>
      <c r="R1636" s="23" t="n">
        <v>64</v>
      </c>
      <c r="S1636" s="23" t="n">
        <v>32</v>
      </c>
      <c r="T1636" s="23" t="n">
        <v>16</v>
      </c>
      <c r="U1636" s="42" t="n">
        <f aca="false">IF(I1636="delivery",O1636-SUM(Q1636+R1636),IF(I1636="PO",P1636-SUM(Q1636:R1636)))</f>
        <v>610</v>
      </c>
      <c r="V1636" s="43" t="n">
        <v>0.1544</v>
      </c>
      <c r="W1636" s="43"/>
      <c r="X1636" s="43" t="n">
        <f aca="false">W1636-V1636</f>
        <v>-0.1544</v>
      </c>
      <c r="Y1636" s="23" t="n">
        <v>0.147</v>
      </c>
      <c r="Z1636" s="44"/>
      <c r="AA1636" s="44"/>
      <c r="AM1636" s="23" t="str">
        <f aca="false">D1636</f>
        <v>Sanmina</v>
      </c>
      <c r="AN1636" s="23" t="s">
        <v>2011</v>
      </c>
      <c r="AT1636" s="44"/>
      <c r="AU1636" s="44"/>
      <c r="BD1636" s="23" t="s">
        <v>182</v>
      </c>
      <c r="BE1636" s="1" t="s">
        <v>183</v>
      </c>
    </row>
    <row r="1637" customFormat="false" ht="15" hidden="false" customHeight="true" outlineLevel="0" collapsed="false">
      <c r="A1637" s="23" t="s">
        <v>6666</v>
      </c>
      <c r="B1637" s="23" t="s">
        <v>6667</v>
      </c>
      <c r="C1637" s="40" t="s">
        <v>177</v>
      </c>
      <c r="D1637" s="23" t="s">
        <v>82</v>
      </c>
      <c r="E1637" s="23" t="s">
        <v>6668</v>
      </c>
      <c r="F1637" s="23" t="s">
        <v>6669</v>
      </c>
      <c r="G1637" s="23" t="n">
        <v>61</v>
      </c>
      <c r="H1637" s="23" t="n">
        <v>2500</v>
      </c>
      <c r="I1637" s="41" t="s">
        <v>188</v>
      </c>
      <c r="K1637" s="23" t="n">
        <v>0</v>
      </c>
      <c r="L1637" s="23" t="n">
        <v>2607</v>
      </c>
      <c r="M1637" s="23" t="n">
        <v>2500</v>
      </c>
      <c r="N1637" s="23" t="n">
        <v>0</v>
      </c>
      <c r="O1637" s="23" t="n">
        <f aca="false">K1637+L1637</f>
        <v>2607</v>
      </c>
      <c r="P1637" s="23" t="n">
        <f aca="false">K1637+L1637+M1637+N1637</f>
        <v>5107</v>
      </c>
      <c r="Q1637" s="23" t="n">
        <v>4012</v>
      </c>
      <c r="R1637" s="23" t="n">
        <v>2681</v>
      </c>
      <c r="S1637" s="23" t="n">
        <v>3943</v>
      </c>
      <c r="T1637" s="23" t="n">
        <v>357</v>
      </c>
      <c r="U1637" s="42" t="n">
        <f aca="false">IF(I1637="delivery",O1637-SUM(Q1637+R1637),IF(I1637="PO",P1637-SUM(Q1637:R1637)))</f>
        <v>-1586</v>
      </c>
      <c r="V1637" s="43" t="n">
        <v>1.95</v>
      </c>
      <c r="W1637" s="43"/>
      <c r="X1637" s="43" t="n">
        <f aca="false">W1637-V1637</f>
        <v>-1.95</v>
      </c>
      <c r="Y1637" s="23" t="n">
        <v>1.95</v>
      </c>
      <c r="Z1637" s="44"/>
      <c r="AA1637" s="44"/>
      <c r="AM1637" s="23" t="str">
        <f aca="false">D1637</f>
        <v>Arista</v>
      </c>
      <c r="AN1637" s="23" t="s">
        <v>6397</v>
      </c>
      <c r="AT1637" s="44"/>
      <c r="AU1637" s="44"/>
      <c r="BD1637" s="23" t="s">
        <v>182</v>
      </c>
      <c r="BE1637" s="1" t="s">
        <v>183</v>
      </c>
    </row>
    <row r="1638" customFormat="false" ht="15" hidden="false" customHeight="true" outlineLevel="0" collapsed="false">
      <c r="A1638" s="23" t="s">
        <v>6670</v>
      </c>
      <c r="B1638" s="23" t="s">
        <v>6671</v>
      </c>
      <c r="C1638" s="40" t="s">
        <v>177</v>
      </c>
      <c r="D1638" s="23" t="s">
        <v>82</v>
      </c>
      <c r="E1638" s="23" t="s">
        <v>6672</v>
      </c>
      <c r="F1638" s="23" t="s">
        <v>6673</v>
      </c>
      <c r="G1638" s="23" t="n">
        <v>71</v>
      </c>
      <c r="H1638" s="23" t="n">
        <v>240</v>
      </c>
      <c r="I1638" s="41" t="s">
        <v>180</v>
      </c>
      <c r="K1638" s="23" t="n">
        <v>0</v>
      </c>
      <c r="L1638" s="23" t="n">
        <v>645</v>
      </c>
      <c r="M1638" s="23" t="n">
        <v>240</v>
      </c>
      <c r="N1638" s="23" t="n">
        <v>240</v>
      </c>
      <c r="O1638" s="23" t="n">
        <f aca="false">K1638+L1638</f>
        <v>645</v>
      </c>
      <c r="P1638" s="23" t="n">
        <f aca="false">K1638+L1638+M1638+N1638</f>
        <v>1125</v>
      </c>
      <c r="Q1638" s="23" t="n">
        <v>688</v>
      </c>
      <c r="R1638" s="23" t="n">
        <v>716</v>
      </c>
      <c r="S1638" s="23" t="n">
        <v>760</v>
      </c>
      <c r="T1638" s="23" t="n">
        <v>246</v>
      </c>
      <c r="U1638" s="42" t="n">
        <f aca="false">IF(I1638="delivery",O1638-SUM(Q1638+R1638),IF(I1638="PO",P1638-SUM(Q1638:R1638)))</f>
        <v>-759</v>
      </c>
      <c r="V1638" s="43" t="n">
        <v>17.11</v>
      </c>
      <c r="W1638" s="43"/>
      <c r="X1638" s="43" t="n">
        <f aca="false">W1638-V1638</f>
        <v>-17.11</v>
      </c>
      <c r="Y1638" s="23" t="n">
        <v>17.11</v>
      </c>
      <c r="Z1638" s="44"/>
      <c r="AA1638" s="44"/>
      <c r="AM1638" s="23" t="str">
        <f aca="false">D1638</f>
        <v>Arista</v>
      </c>
      <c r="AN1638" s="23" t="s">
        <v>6397</v>
      </c>
      <c r="AT1638" s="44"/>
      <c r="AU1638" s="44"/>
      <c r="BD1638" s="23" t="s">
        <v>182</v>
      </c>
      <c r="BE1638" s="1" t="s">
        <v>183</v>
      </c>
    </row>
    <row r="1639" customFormat="false" ht="15" hidden="false" customHeight="true" outlineLevel="0" collapsed="false">
      <c r="A1639" s="23" t="s">
        <v>6674</v>
      </c>
      <c r="B1639" s="23" t="s">
        <v>6675</v>
      </c>
      <c r="C1639" s="40" t="s">
        <v>177</v>
      </c>
      <c r="D1639" s="23" t="s">
        <v>1471</v>
      </c>
      <c r="E1639" s="23" t="s">
        <v>6676</v>
      </c>
      <c r="F1639" s="23" t="s">
        <v>6677</v>
      </c>
      <c r="G1639" s="23" t="n">
        <v>73</v>
      </c>
      <c r="H1639" s="23" t="n">
        <v>2000</v>
      </c>
      <c r="I1639" s="41" t="s">
        <v>180</v>
      </c>
      <c r="K1639" s="23" t="n">
        <v>0</v>
      </c>
      <c r="L1639" s="23" t="n">
        <v>21261</v>
      </c>
      <c r="M1639" s="23" t="n">
        <v>0</v>
      </c>
      <c r="N1639" s="23" t="n">
        <v>0</v>
      </c>
      <c r="O1639" s="23" t="n">
        <f aca="false">K1639+L1639</f>
        <v>21261</v>
      </c>
      <c r="P1639" s="23" t="n">
        <f aca="false">K1639+L1639+M1639+N1639</f>
        <v>21261</v>
      </c>
      <c r="Q1639" s="23" t="n">
        <v>18415</v>
      </c>
      <c r="R1639" s="23" t="n">
        <v>5633</v>
      </c>
      <c r="S1639" s="23" t="n">
        <v>10472</v>
      </c>
      <c r="T1639" s="23" t="n">
        <v>482</v>
      </c>
      <c r="U1639" s="42" t="n">
        <f aca="false">IF(I1639="delivery",O1639-SUM(Q1639+R1639),IF(I1639="PO",P1639-SUM(Q1639:R1639)))</f>
        <v>-2787</v>
      </c>
      <c r="V1639" s="43" t="n">
        <v>0.09</v>
      </c>
      <c r="W1639" s="43"/>
      <c r="X1639" s="43" t="n">
        <f aca="false">W1639-V1639</f>
        <v>-0.09</v>
      </c>
      <c r="Y1639" s="23" t="n">
        <v>0.0945</v>
      </c>
      <c r="Z1639" s="44"/>
      <c r="AA1639" s="44"/>
      <c r="AM1639" s="23" t="str">
        <f aca="false">D1639</f>
        <v>Sanmina</v>
      </c>
      <c r="AN1639" s="23" t="s">
        <v>2011</v>
      </c>
      <c r="AT1639" s="44"/>
      <c r="AU1639" s="44"/>
      <c r="BD1639" s="23" t="s">
        <v>182</v>
      </c>
      <c r="BE1639" s="1" t="s">
        <v>183</v>
      </c>
    </row>
    <row r="1640" customFormat="false" ht="15" hidden="false" customHeight="true" outlineLevel="0" collapsed="false">
      <c r="A1640" s="23" t="s">
        <v>6678</v>
      </c>
      <c r="B1640" s="23" t="s">
        <v>6679</v>
      </c>
      <c r="C1640" s="40" t="s">
        <v>177</v>
      </c>
      <c r="D1640" s="23" t="s">
        <v>1471</v>
      </c>
      <c r="E1640" s="23" t="s">
        <v>6680</v>
      </c>
      <c r="F1640" s="23" t="s">
        <v>6681</v>
      </c>
      <c r="G1640" s="23" t="n">
        <v>53</v>
      </c>
      <c r="H1640" s="23" t="n">
        <v>2500</v>
      </c>
      <c r="I1640" s="41" t="s">
        <v>180</v>
      </c>
      <c r="K1640" s="23" t="n">
        <v>0</v>
      </c>
      <c r="L1640" s="23" t="n">
        <v>26032</v>
      </c>
      <c r="M1640" s="23" t="n">
        <v>0</v>
      </c>
      <c r="N1640" s="23" t="n">
        <v>0</v>
      </c>
      <c r="O1640" s="23" t="n">
        <f aca="false">K1640+L1640</f>
        <v>26032</v>
      </c>
      <c r="P1640" s="23" t="n">
        <f aca="false">K1640+L1640+M1640+N1640</f>
        <v>26032</v>
      </c>
      <c r="Q1640" s="23" t="n">
        <v>5687</v>
      </c>
      <c r="R1640" s="23" t="n">
        <v>2134</v>
      </c>
      <c r="S1640" s="23" t="n">
        <v>2707</v>
      </c>
      <c r="T1640" s="23" t="n">
        <v>2190</v>
      </c>
      <c r="U1640" s="42" t="n">
        <f aca="false">IF(I1640="delivery",O1640-SUM(Q1640+R1640),IF(I1640="PO",P1640-SUM(Q1640:R1640)))</f>
        <v>18211</v>
      </c>
      <c r="V1640" s="43" t="n">
        <v>0.117</v>
      </c>
      <c r="W1640" s="43"/>
      <c r="X1640" s="43" t="n">
        <f aca="false">W1640-V1640</f>
        <v>-0.117</v>
      </c>
      <c r="Z1640" s="44"/>
      <c r="AA1640" s="44"/>
      <c r="AM1640" s="23" t="str">
        <f aca="false">D1640</f>
        <v>Sanmina</v>
      </c>
      <c r="AN1640" s="23" t="s">
        <v>2011</v>
      </c>
      <c r="AT1640" s="44"/>
      <c r="AU1640" s="44"/>
      <c r="BD1640" s="23" t="s">
        <v>182</v>
      </c>
      <c r="BE1640" s="1" t="s">
        <v>183</v>
      </c>
    </row>
    <row r="1641" customFormat="false" ht="15" hidden="false" customHeight="true" outlineLevel="0" collapsed="false">
      <c r="A1641" s="23" t="s">
        <v>6682</v>
      </c>
      <c r="B1641" s="23" t="s">
        <v>6683</v>
      </c>
      <c r="C1641" s="40" t="s">
        <v>177</v>
      </c>
      <c r="D1641" s="23" t="s">
        <v>1471</v>
      </c>
      <c r="E1641" s="23" t="s">
        <v>6684</v>
      </c>
      <c r="F1641" s="23" t="s">
        <v>6685</v>
      </c>
      <c r="G1641" s="23" t="n">
        <v>48</v>
      </c>
      <c r="H1641" s="23" t="n">
        <v>6000</v>
      </c>
      <c r="I1641" s="41" t="s">
        <v>180</v>
      </c>
      <c r="K1641" s="23" t="n">
        <v>0</v>
      </c>
      <c r="L1641" s="23" t="n">
        <v>5845</v>
      </c>
      <c r="M1641" s="23" t="n">
        <v>0</v>
      </c>
      <c r="N1641" s="23" t="n">
        <v>0</v>
      </c>
      <c r="O1641" s="23" t="n">
        <f aca="false">K1641+L1641</f>
        <v>5845</v>
      </c>
      <c r="P1641" s="23" t="n">
        <f aca="false">K1641+L1641+M1641+N1641</f>
        <v>5845</v>
      </c>
      <c r="Q1641" s="23" t="n">
        <v>1422</v>
      </c>
      <c r="R1641" s="23" t="n">
        <v>550</v>
      </c>
      <c r="S1641" s="23" t="n">
        <v>1029</v>
      </c>
      <c r="T1641" s="23" t="n">
        <v>71</v>
      </c>
      <c r="U1641" s="42" t="n">
        <f aca="false">IF(I1641="delivery",O1641-SUM(Q1641+R1641),IF(I1641="PO",P1641-SUM(Q1641:R1641)))</f>
        <v>3873</v>
      </c>
      <c r="V1641" s="43" t="n">
        <v>0.64</v>
      </c>
      <c r="W1641" s="43"/>
      <c r="X1641" s="43" t="n">
        <f aca="false">W1641-V1641</f>
        <v>-0.64</v>
      </c>
      <c r="Z1641" s="44"/>
      <c r="AA1641" s="44"/>
      <c r="AM1641" s="23" t="str">
        <f aca="false">D1641</f>
        <v>Sanmina</v>
      </c>
      <c r="AN1641" s="23" t="s">
        <v>2011</v>
      </c>
      <c r="AT1641" s="44"/>
      <c r="AU1641" s="44"/>
      <c r="BD1641" s="23" t="s">
        <v>182</v>
      </c>
      <c r="BE1641" s="1" t="s">
        <v>183</v>
      </c>
    </row>
    <row r="1642" customFormat="false" ht="15" hidden="false" customHeight="true" outlineLevel="0" collapsed="false">
      <c r="A1642" s="23" t="s">
        <v>6686</v>
      </c>
      <c r="B1642" s="23" t="s">
        <v>6687</v>
      </c>
      <c r="C1642" s="40" t="s">
        <v>177</v>
      </c>
      <c r="D1642" s="23" t="s">
        <v>1471</v>
      </c>
      <c r="E1642" s="23" t="s">
        <v>6688</v>
      </c>
      <c r="F1642" s="23" t="s">
        <v>6689</v>
      </c>
      <c r="G1642" s="23" t="n">
        <v>53</v>
      </c>
      <c r="H1642" s="23" t="n">
        <v>5000</v>
      </c>
      <c r="I1642" s="41" t="s">
        <v>188</v>
      </c>
      <c r="K1642" s="23" t="n">
        <v>0</v>
      </c>
      <c r="L1642" s="23" t="n">
        <v>8331</v>
      </c>
      <c r="M1642" s="23" t="n">
        <v>0</v>
      </c>
      <c r="N1642" s="23" t="n">
        <v>0</v>
      </c>
      <c r="O1642" s="23" t="n">
        <f aca="false">K1642+L1642</f>
        <v>8331</v>
      </c>
      <c r="P1642" s="23" t="n">
        <f aca="false">K1642+L1642+M1642+N1642</f>
        <v>8331</v>
      </c>
      <c r="Q1642" s="23" t="n">
        <v>8397</v>
      </c>
      <c r="R1642" s="23" t="n">
        <v>9667</v>
      </c>
      <c r="S1642" s="23" t="n">
        <v>8542</v>
      </c>
      <c r="T1642" s="23" t="n">
        <v>4934</v>
      </c>
      <c r="U1642" s="42" t="n">
        <f aca="false">IF(I1642="delivery",O1642-SUM(Q1642+R1642),IF(I1642="PO",P1642-SUM(Q1642:R1642)))</f>
        <v>-9733</v>
      </c>
      <c r="V1642" s="43" t="n">
        <v>0.0463</v>
      </c>
      <c r="W1642" s="43"/>
      <c r="X1642" s="43" t="n">
        <f aca="false">W1642-V1642</f>
        <v>-0.0463</v>
      </c>
      <c r="Y1642" s="23" t="n">
        <v>0.0485</v>
      </c>
      <c r="Z1642" s="44"/>
      <c r="AA1642" s="44"/>
      <c r="AM1642" s="23" t="str">
        <f aca="false">D1642</f>
        <v>Sanmina</v>
      </c>
      <c r="AN1642" s="23" t="s">
        <v>2011</v>
      </c>
      <c r="AT1642" s="44"/>
      <c r="AU1642" s="44"/>
      <c r="BD1642" s="23" t="s">
        <v>182</v>
      </c>
      <c r="BE1642" s="1" t="s">
        <v>183</v>
      </c>
    </row>
    <row r="1643" customFormat="false" ht="15" hidden="false" customHeight="true" outlineLevel="0" collapsed="false">
      <c r="A1643" s="23" t="s">
        <v>6690</v>
      </c>
      <c r="B1643" s="23" t="s">
        <v>6691</v>
      </c>
      <c r="C1643" s="40" t="s">
        <v>177</v>
      </c>
      <c r="D1643" s="23" t="s">
        <v>1471</v>
      </c>
      <c r="E1643" s="23" t="s">
        <v>6692</v>
      </c>
      <c r="F1643" s="23" t="s">
        <v>6693</v>
      </c>
      <c r="G1643" s="23" t="n">
        <v>73</v>
      </c>
      <c r="H1643" s="23" t="n">
        <v>2500</v>
      </c>
      <c r="I1643" s="41" t="s">
        <v>180</v>
      </c>
      <c r="K1643" s="23" t="n">
        <v>0</v>
      </c>
      <c r="L1643" s="23" t="n">
        <v>75429</v>
      </c>
      <c r="M1643" s="23" t="n">
        <v>16000</v>
      </c>
      <c r="N1643" s="23" t="n">
        <v>0</v>
      </c>
      <c r="O1643" s="23" t="n">
        <f aca="false">K1643+L1643</f>
        <v>75429</v>
      </c>
      <c r="P1643" s="23" t="n">
        <f aca="false">K1643+L1643+M1643+N1643</f>
        <v>91429</v>
      </c>
      <c r="Q1643" s="23" t="n">
        <v>88888</v>
      </c>
      <c r="R1643" s="23" t="n">
        <v>81439</v>
      </c>
      <c r="S1643" s="23" t="n">
        <v>72693</v>
      </c>
      <c r="T1643" s="23" t="n">
        <v>26175</v>
      </c>
      <c r="U1643" s="42" t="n">
        <f aca="false">IF(I1643="delivery",O1643-SUM(Q1643+R1643),IF(I1643="PO",P1643-SUM(Q1643:R1643)))</f>
        <v>-94898</v>
      </c>
      <c r="V1643" s="43" t="n">
        <v>0.09657</v>
      </c>
      <c r="W1643" s="43"/>
      <c r="X1643" s="43" t="n">
        <f aca="false">W1643-V1643</f>
        <v>-0.09657</v>
      </c>
      <c r="Z1643" s="44"/>
      <c r="AA1643" s="44"/>
      <c r="AM1643" s="23" t="str">
        <f aca="false">D1643</f>
        <v>Sanmina</v>
      </c>
      <c r="AN1643" s="23" t="s">
        <v>2011</v>
      </c>
      <c r="AT1643" s="44"/>
      <c r="AU1643" s="44"/>
      <c r="BD1643" s="23" t="s">
        <v>182</v>
      </c>
      <c r="BE1643" s="1" t="s">
        <v>183</v>
      </c>
    </row>
    <row r="1644" customFormat="false" ht="15" hidden="false" customHeight="true" outlineLevel="0" collapsed="false">
      <c r="A1644" s="23" t="s">
        <v>6694</v>
      </c>
      <c r="B1644" s="23" t="s">
        <v>6695</v>
      </c>
      <c r="C1644" s="40" t="s">
        <v>177</v>
      </c>
      <c r="D1644" s="23" t="s">
        <v>82</v>
      </c>
      <c r="E1644" s="23" t="s">
        <v>6696</v>
      </c>
      <c r="F1644" s="23" t="s">
        <v>6697</v>
      </c>
      <c r="G1644" s="23" t="n">
        <v>71</v>
      </c>
      <c r="H1644" s="23" t="n">
        <v>2000</v>
      </c>
      <c r="I1644" s="41" t="s">
        <v>180</v>
      </c>
      <c r="K1644" s="23" t="n">
        <v>0</v>
      </c>
      <c r="L1644" s="23" t="n">
        <v>0</v>
      </c>
      <c r="M1644" s="23" t="n">
        <v>8000</v>
      </c>
      <c r="N1644" s="23" t="n">
        <v>0</v>
      </c>
      <c r="O1644" s="23" t="n">
        <f aca="false">K1644+L1644</f>
        <v>0</v>
      </c>
      <c r="P1644" s="23" t="n">
        <f aca="false">K1644+L1644+M1644+N1644</f>
        <v>8000</v>
      </c>
      <c r="Q1644" s="23" t="n">
        <v>0</v>
      </c>
      <c r="R1644" s="23" t="n">
        <v>9932</v>
      </c>
      <c r="S1644" s="23" t="n">
        <v>8476</v>
      </c>
      <c r="T1644" s="23" t="n">
        <v>2760</v>
      </c>
      <c r="U1644" s="42" t="n">
        <f aca="false">IF(I1644="delivery",O1644-SUM(Q1644+R1644),IF(I1644="PO",P1644-SUM(Q1644:R1644)))</f>
        <v>-9932</v>
      </c>
      <c r="V1644" s="43" t="n">
        <v>0.26288</v>
      </c>
      <c r="W1644" s="43"/>
      <c r="X1644" s="43" t="n">
        <f aca="false">W1644-V1644</f>
        <v>-0.26288</v>
      </c>
      <c r="Z1644" s="44"/>
      <c r="AA1644" s="44"/>
      <c r="AM1644" s="23" t="str">
        <f aca="false">D1644</f>
        <v>Arista</v>
      </c>
      <c r="AN1644" s="23" t="s">
        <v>6397</v>
      </c>
      <c r="AT1644" s="44"/>
      <c r="AU1644" s="44"/>
      <c r="BD1644" s="23" t="s">
        <v>182</v>
      </c>
      <c r="BE1644" s="1" t="s">
        <v>183</v>
      </c>
    </row>
    <row r="1645" customFormat="false" ht="15" hidden="false" customHeight="true" outlineLevel="0" collapsed="false">
      <c r="A1645" s="23" t="s">
        <v>6698</v>
      </c>
      <c r="B1645" s="23" t="s">
        <v>6695</v>
      </c>
      <c r="C1645" s="40" t="s">
        <v>177</v>
      </c>
      <c r="D1645" s="23" t="s">
        <v>82</v>
      </c>
      <c r="E1645" s="23" t="s">
        <v>6696</v>
      </c>
      <c r="F1645" s="23" t="s">
        <v>6699</v>
      </c>
      <c r="G1645" s="23" t="n">
        <v>71</v>
      </c>
      <c r="H1645" s="23" t="n">
        <v>2000</v>
      </c>
      <c r="I1645" s="41" t="s">
        <v>180</v>
      </c>
      <c r="K1645" s="23" t="n">
        <v>0</v>
      </c>
      <c r="L1645" s="23" t="n">
        <v>0</v>
      </c>
      <c r="M1645" s="23" t="n">
        <v>0</v>
      </c>
      <c r="N1645" s="23" t="n">
        <v>0</v>
      </c>
      <c r="O1645" s="23" t="n">
        <f aca="false">K1645+L1645</f>
        <v>0</v>
      </c>
      <c r="P1645" s="23" t="n">
        <f aca="false">K1645+L1645+M1645+N1645</f>
        <v>0</v>
      </c>
      <c r="Q1645" s="23" t="n">
        <v>120</v>
      </c>
      <c r="R1645" s="23" t="n">
        <v>2748</v>
      </c>
      <c r="S1645" s="23" t="n">
        <v>1836</v>
      </c>
      <c r="T1645" s="23" t="n">
        <v>900</v>
      </c>
      <c r="U1645" s="42" t="n">
        <f aca="false">IF(I1645="delivery",O1645-SUM(Q1645+R1645),IF(I1645="PO",P1645-SUM(Q1645:R1645)))</f>
        <v>-2868</v>
      </c>
      <c r="V1645" s="43" t="n">
        <v>0.26288</v>
      </c>
      <c r="W1645" s="43"/>
      <c r="X1645" s="43" t="n">
        <f aca="false">W1645-V1645</f>
        <v>-0.26288</v>
      </c>
      <c r="Z1645" s="44"/>
      <c r="AA1645" s="44"/>
      <c r="AM1645" s="23" t="str">
        <f aca="false">D1645</f>
        <v>Arista</v>
      </c>
      <c r="AN1645" s="23" t="s">
        <v>6397</v>
      </c>
      <c r="AT1645" s="44"/>
      <c r="AU1645" s="44"/>
      <c r="BD1645" s="23" t="s">
        <v>182</v>
      </c>
      <c r="BE1645" s="1" t="s">
        <v>183</v>
      </c>
    </row>
    <row r="1646" customFormat="false" ht="15" hidden="false" customHeight="true" outlineLevel="0" collapsed="false">
      <c r="A1646" s="23" t="s">
        <v>6700</v>
      </c>
      <c r="B1646" s="23" t="s">
        <v>6701</v>
      </c>
      <c r="C1646" s="40" t="s">
        <v>177</v>
      </c>
      <c r="D1646" s="23" t="s">
        <v>82</v>
      </c>
      <c r="E1646" s="23" t="s">
        <v>6702</v>
      </c>
      <c r="F1646" s="23" t="s">
        <v>6703</v>
      </c>
      <c r="G1646" s="23" t="n">
        <v>71</v>
      </c>
      <c r="H1646" s="23" t="n">
        <v>176</v>
      </c>
      <c r="I1646" s="41" t="s">
        <v>180</v>
      </c>
      <c r="K1646" s="23" t="n">
        <v>0</v>
      </c>
      <c r="L1646" s="23" t="n">
        <v>152</v>
      </c>
      <c r="M1646" s="23" t="n">
        <v>0</v>
      </c>
      <c r="N1646" s="23" t="n">
        <v>0</v>
      </c>
      <c r="O1646" s="23" t="n">
        <f aca="false">K1646+L1646</f>
        <v>152</v>
      </c>
      <c r="P1646" s="23" t="n">
        <f aca="false">K1646+L1646+M1646+N1646</f>
        <v>152</v>
      </c>
      <c r="Q1646" s="23" t="n">
        <v>73</v>
      </c>
      <c r="R1646" s="23" t="n">
        <v>32</v>
      </c>
      <c r="S1646" s="23" t="n">
        <v>16</v>
      </c>
      <c r="T1646" s="23" t="n">
        <v>8</v>
      </c>
      <c r="U1646" s="42" t="n">
        <f aca="false">IF(I1646="delivery",O1646-SUM(Q1646+R1646),IF(I1646="PO",P1646-SUM(Q1646:R1646)))</f>
        <v>47</v>
      </c>
      <c r="V1646" s="43" t="n">
        <v>7.5</v>
      </c>
      <c r="W1646" s="43"/>
      <c r="X1646" s="43" t="n">
        <f aca="false">W1646-V1646</f>
        <v>-7.5</v>
      </c>
      <c r="Y1646" s="23" t="n">
        <v>7.5</v>
      </c>
      <c r="Z1646" s="44"/>
      <c r="AA1646" s="44"/>
      <c r="AM1646" s="23" t="str">
        <f aca="false">D1646</f>
        <v>Arista</v>
      </c>
      <c r="AN1646" s="23" t="s">
        <v>6397</v>
      </c>
      <c r="AT1646" s="44"/>
      <c r="AU1646" s="44"/>
      <c r="BD1646" s="23" t="s">
        <v>182</v>
      </c>
      <c r="BE1646" s="1" t="s">
        <v>183</v>
      </c>
    </row>
    <row r="1647" customFormat="false" ht="15" hidden="false" customHeight="true" outlineLevel="0" collapsed="false">
      <c r="A1647" s="23" t="s">
        <v>6704</v>
      </c>
      <c r="B1647" s="23" t="s">
        <v>6705</v>
      </c>
      <c r="C1647" s="40" t="s">
        <v>177</v>
      </c>
      <c r="D1647" s="23" t="s">
        <v>82</v>
      </c>
      <c r="E1647" s="23" t="s">
        <v>6706</v>
      </c>
      <c r="F1647" s="23" t="s">
        <v>6707</v>
      </c>
      <c r="G1647" s="23" t="n">
        <v>71</v>
      </c>
      <c r="H1647" s="23" t="n">
        <v>2500</v>
      </c>
      <c r="I1647" s="41" t="s">
        <v>188</v>
      </c>
      <c r="K1647" s="23" t="n">
        <v>0</v>
      </c>
      <c r="L1647" s="23" t="n">
        <v>125</v>
      </c>
      <c r="M1647" s="23" t="n">
        <v>0</v>
      </c>
      <c r="N1647" s="23" t="n">
        <v>0</v>
      </c>
      <c r="O1647" s="23" t="n">
        <f aca="false">K1647+L1647</f>
        <v>125</v>
      </c>
      <c r="P1647" s="23" t="n">
        <f aca="false">K1647+L1647+M1647+N1647</f>
        <v>125</v>
      </c>
      <c r="Q1647" s="23" t="n">
        <v>45</v>
      </c>
      <c r="R1647" s="23" t="n">
        <v>48</v>
      </c>
      <c r="S1647" s="23" t="n">
        <v>48</v>
      </c>
      <c r="T1647" s="23" t="n">
        <v>16</v>
      </c>
      <c r="U1647" s="42" t="n">
        <f aca="false">IF(I1647="delivery",O1647-SUM(Q1647+R1647),IF(I1647="PO",P1647-SUM(Q1647:R1647)))</f>
        <v>32</v>
      </c>
      <c r="V1647" s="43" t="n">
        <v>3.28</v>
      </c>
      <c r="W1647" s="43"/>
      <c r="X1647" s="43" t="n">
        <f aca="false">W1647-V1647</f>
        <v>-3.28</v>
      </c>
      <c r="Z1647" s="44"/>
      <c r="AA1647" s="44"/>
      <c r="AM1647" s="23" t="str">
        <f aca="false">D1647</f>
        <v>Arista</v>
      </c>
      <c r="AN1647" s="23" t="s">
        <v>6397</v>
      </c>
      <c r="AT1647" s="44"/>
      <c r="AU1647" s="44"/>
      <c r="BD1647" s="23" t="s">
        <v>182</v>
      </c>
      <c r="BE1647" s="1" t="s">
        <v>183</v>
      </c>
    </row>
    <row r="1648" customFormat="false" ht="15" hidden="false" customHeight="true" outlineLevel="0" collapsed="false">
      <c r="A1648" s="23" t="s">
        <v>6708</v>
      </c>
      <c r="B1648" s="23" t="s">
        <v>6709</v>
      </c>
      <c r="C1648" s="40" t="s">
        <v>177</v>
      </c>
      <c r="D1648" s="23" t="s">
        <v>82</v>
      </c>
      <c r="E1648" s="23" t="s">
        <v>6710</v>
      </c>
      <c r="F1648" s="23" t="s">
        <v>6711</v>
      </c>
      <c r="G1648" s="23" t="n">
        <v>61</v>
      </c>
      <c r="H1648" s="23" t="n">
        <v>500</v>
      </c>
      <c r="I1648" s="41" t="s">
        <v>188</v>
      </c>
      <c r="K1648" s="23" t="n">
        <v>0</v>
      </c>
      <c r="L1648" s="23" t="n">
        <v>3011</v>
      </c>
      <c r="M1648" s="23" t="n">
        <v>6000</v>
      </c>
      <c r="N1648" s="23" t="n">
        <v>0</v>
      </c>
      <c r="O1648" s="23" t="n">
        <f aca="false">K1648+L1648</f>
        <v>3011</v>
      </c>
      <c r="P1648" s="23" t="n">
        <f aca="false">K1648+L1648+M1648+N1648</f>
        <v>9011</v>
      </c>
      <c r="Q1648" s="23" t="n">
        <v>7506</v>
      </c>
      <c r="R1648" s="23" t="n">
        <v>7672</v>
      </c>
      <c r="S1648" s="23" t="n">
        <v>7153</v>
      </c>
      <c r="T1648" s="23" t="n">
        <v>2288</v>
      </c>
      <c r="U1648" s="42" t="n">
        <f aca="false">IF(I1648="delivery",O1648-SUM(Q1648+R1648),IF(I1648="PO",P1648-SUM(Q1648:R1648)))</f>
        <v>-6167</v>
      </c>
      <c r="V1648" s="43" t="n">
        <v>1.4</v>
      </c>
      <c r="W1648" s="43"/>
      <c r="X1648" s="43" t="n">
        <f aca="false">W1648-V1648</f>
        <v>-1.4</v>
      </c>
      <c r="Y1648" s="23" t="n">
        <v>1.42858</v>
      </c>
      <c r="Z1648" s="44"/>
      <c r="AA1648" s="44"/>
      <c r="AM1648" s="23" t="str">
        <f aca="false">D1648</f>
        <v>Arista</v>
      </c>
      <c r="AN1648" s="23" t="s">
        <v>6397</v>
      </c>
      <c r="AT1648" s="44"/>
      <c r="AU1648" s="44"/>
      <c r="BD1648" s="23" t="s">
        <v>182</v>
      </c>
      <c r="BE1648" s="1" t="s">
        <v>183</v>
      </c>
    </row>
    <row r="1649" customFormat="false" ht="15" hidden="false" customHeight="true" outlineLevel="0" collapsed="false">
      <c r="A1649" s="23" t="s">
        <v>6712</v>
      </c>
      <c r="B1649" s="23" t="s">
        <v>6713</v>
      </c>
      <c r="C1649" s="40" t="s">
        <v>177</v>
      </c>
      <c r="D1649" s="23" t="s">
        <v>1471</v>
      </c>
      <c r="E1649" s="23" t="s">
        <v>6714</v>
      </c>
      <c r="F1649" s="23" t="s">
        <v>6715</v>
      </c>
      <c r="G1649" s="23" t="n">
        <v>53</v>
      </c>
      <c r="H1649" s="23" t="n">
        <v>3000</v>
      </c>
      <c r="I1649" s="41" t="s">
        <v>180</v>
      </c>
      <c r="K1649" s="23" t="n">
        <v>0</v>
      </c>
      <c r="L1649" s="23" t="n">
        <v>162320</v>
      </c>
      <c r="M1649" s="23" t="n">
        <v>0</v>
      </c>
      <c r="N1649" s="23" t="n">
        <v>0</v>
      </c>
      <c r="O1649" s="23" t="n">
        <f aca="false">K1649+L1649</f>
        <v>162320</v>
      </c>
      <c r="P1649" s="23" t="n">
        <f aca="false">K1649+L1649+M1649+N1649</f>
        <v>162320</v>
      </c>
      <c r="Q1649" s="23" t="n">
        <v>149900</v>
      </c>
      <c r="R1649" s="23" t="n">
        <v>96838</v>
      </c>
      <c r="S1649" s="23" t="n">
        <v>91589</v>
      </c>
      <c r="T1649" s="23" t="n">
        <v>29658</v>
      </c>
      <c r="U1649" s="42" t="n">
        <f aca="false">IF(I1649="delivery",O1649-SUM(Q1649+R1649),IF(I1649="PO",P1649-SUM(Q1649:R1649)))</f>
        <v>-84418</v>
      </c>
      <c r="V1649" s="43" t="n">
        <v>0.3171</v>
      </c>
      <c r="W1649" s="43"/>
      <c r="X1649" s="43" t="n">
        <f aca="false">W1649-V1649</f>
        <v>-0.3171</v>
      </c>
      <c r="Y1649" s="23" t="n">
        <v>0.31007</v>
      </c>
      <c r="Z1649" s="44"/>
      <c r="AA1649" s="44"/>
      <c r="AM1649" s="23" t="str">
        <f aca="false">D1649</f>
        <v>Sanmina</v>
      </c>
      <c r="AN1649" s="23" t="s">
        <v>2011</v>
      </c>
      <c r="AT1649" s="44"/>
      <c r="AU1649" s="44"/>
      <c r="BD1649" s="23" t="s">
        <v>182</v>
      </c>
      <c r="BE1649" s="1" t="s">
        <v>183</v>
      </c>
    </row>
    <row r="1650" customFormat="false" ht="15" hidden="false" customHeight="true" outlineLevel="0" collapsed="false">
      <c r="A1650" s="23" t="s">
        <v>6716</v>
      </c>
      <c r="B1650" s="23" t="s">
        <v>6717</v>
      </c>
      <c r="C1650" s="40" t="s">
        <v>177</v>
      </c>
      <c r="D1650" s="23" t="s">
        <v>82</v>
      </c>
      <c r="E1650" s="23" t="s">
        <v>6718</v>
      </c>
      <c r="F1650" s="23" t="s">
        <v>6719</v>
      </c>
      <c r="G1650" s="23" t="n">
        <v>101</v>
      </c>
      <c r="H1650" s="23" t="n">
        <v>1</v>
      </c>
      <c r="I1650" s="41" t="s">
        <v>180</v>
      </c>
      <c r="K1650" s="23" t="n">
        <v>0</v>
      </c>
      <c r="L1650" s="23" t="n">
        <v>4922</v>
      </c>
      <c r="M1650" s="23" t="n">
        <v>0</v>
      </c>
      <c r="N1650" s="23" t="n">
        <v>2370</v>
      </c>
      <c r="O1650" s="23" t="n">
        <f aca="false">K1650+L1650</f>
        <v>4922</v>
      </c>
      <c r="P1650" s="23" t="n">
        <f aca="false">K1650+L1650+M1650+N1650</f>
        <v>7292</v>
      </c>
      <c r="Q1650" s="23" t="n">
        <v>4447</v>
      </c>
      <c r="R1650" s="23" t="n">
        <v>5396</v>
      </c>
      <c r="S1650" s="23" t="n">
        <v>5976</v>
      </c>
      <c r="T1650" s="23" t="n">
        <v>2812</v>
      </c>
      <c r="U1650" s="42" t="n">
        <f aca="false">IF(I1650="delivery",O1650-SUM(Q1650+R1650),IF(I1650="PO",P1650-SUM(Q1650:R1650)))</f>
        <v>-4921</v>
      </c>
      <c r="V1650" s="43" t="n">
        <v>20.3</v>
      </c>
      <c r="W1650" s="43"/>
      <c r="X1650" s="43" t="n">
        <f aca="false">W1650-V1650</f>
        <v>-20.3</v>
      </c>
      <c r="Y1650" s="23" t="n">
        <v>20.3</v>
      </c>
      <c r="Z1650" s="44"/>
      <c r="AA1650" s="44"/>
      <c r="AM1650" s="23" t="str">
        <f aca="false">D1650</f>
        <v>Arista</v>
      </c>
      <c r="AN1650" s="23" t="s">
        <v>6397</v>
      </c>
      <c r="AT1650" s="44"/>
      <c r="AU1650" s="44"/>
      <c r="BD1650" s="23" t="s">
        <v>182</v>
      </c>
      <c r="BE1650" s="1" t="s">
        <v>183</v>
      </c>
    </row>
    <row r="1651" customFormat="false" ht="15" hidden="false" customHeight="true" outlineLevel="0" collapsed="false">
      <c r="A1651" s="23" t="s">
        <v>6720</v>
      </c>
      <c r="B1651" s="23" t="s">
        <v>6721</v>
      </c>
      <c r="C1651" s="40" t="s">
        <v>177</v>
      </c>
      <c r="D1651" s="23" t="s">
        <v>82</v>
      </c>
      <c r="E1651" s="23" t="s">
        <v>6722</v>
      </c>
      <c r="F1651" s="23" t="s">
        <v>6723</v>
      </c>
      <c r="G1651" s="23" t="n">
        <v>131</v>
      </c>
      <c r="H1651" s="23" t="n">
        <v>90</v>
      </c>
      <c r="I1651" s="41" t="s">
        <v>180</v>
      </c>
      <c r="K1651" s="23" t="n">
        <v>0</v>
      </c>
      <c r="L1651" s="23" t="n">
        <v>5142</v>
      </c>
      <c r="M1651" s="23" t="n">
        <v>0</v>
      </c>
      <c r="N1651" s="23" t="n">
        <v>0</v>
      </c>
      <c r="O1651" s="23" t="n">
        <f aca="false">K1651+L1651</f>
        <v>5142</v>
      </c>
      <c r="P1651" s="23" t="n">
        <f aca="false">K1651+L1651+M1651+N1651</f>
        <v>5142</v>
      </c>
      <c r="Q1651" s="23" t="n">
        <v>814</v>
      </c>
      <c r="R1651" s="23" t="n">
        <v>528</v>
      </c>
      <c r="S1651" s="23" t="n">
        <v>469</v>
      </c>
      <c r="T1651" s="23" t="n">
        <v>244</v>
      </c>
      <c r="U1651" s="42" t="n">
        <f aca="false">IF(I1651="delivery",O1651-SUM(Q1651+R1651),IF(I1651="PO",P1651-SUM(Q1651:R1651)))</f>
        <v>3800</v>
      </c>
      <c r="V1651" s="43" t="n">
        <v>3.51</v>
      </c>
      <c r="W1651" s="43"/>
      <c r="X1651" s="43" t="n">
        <f aca="false">W1651-V1651</f>
        <v>-3.51</v>
      </c>
      <c r="Z1651" s="44"/>
      <c r="AA1651" s="44"/>
      <c r="AM1651" s="23" t="str">
        <f aca="false">D1651</f>
        <v>Arista</v>
      </c>
      <c r="AN1651" s="23" t="s">
        <v>6397</v>
      </c>
      <c r="AT1651" s="44"/>
      <c r="AU1651" s="44"/>
      <c r="BD1651" s="23" t="s">
        <v>182</v>
      </c>
      <c r="BE1651" s="1" t="s">
        <v>183</v>
      </c>
    </row>
    <row r="1652" customFormat="false" ht="15" hidden="false" customHeight="true" outlineLevel="0" collapsed="false">
      <c r="A1652" s="23" t="s">
        <v>6724</v>
      </c>
      <c r="B1652" s="23" t="s">
        <v>6725</v>
      </c>
      <c r="C1652" s="40" t="s">
        <v>177</v>
      </c>
      <c r="D1652" s="23" t="s">
        <v>1471</v>
      </c>
      <c r="E1652" s="23" t="s">
        <v>6726</v>
      </c>
      <c r="F1652" s="23" t="s">
        <v>6727</v>
      </c>
      <c r="G1652" s="23" t="n">
        <v>54</v>
      </c>
      <c r="H1652" s="23" t="n">
        <v>2000</v>
      </c>
      <c r="I1652" s="41" t="s">
        <v>188</v>
      </c>
      <c r="K1652" s="23" t="n">
        <v>0</v>
      </c>
      <c r="L1652" s="23" t="n">
        <v>39380</v>
      </c>
      <c r="M1652" s="23" t="n">
        <v>0</v>
      </c>
      <c r="N1652" s="23" t="n">
        <v>0</v>
      </c>
      <c r="O1652" s="23" t="n">
        <f aca="false">K1652+L1652</f>
        <v>39380</v>
      </c>
      <c r="P1652" s="23" t="n">
        <f aca="false">K1652+L1652+M1652+N1652</f>
        <v>39380</v>
      </c>
      <c r="Q1652" s="23" t="n">
        <v>8182</v>
      </c>
      <c r="R1652" s="23" t="n">
        <v>6506</v>
      </c>
      <c r="S1652" s="23" t="n">
        <v>5483</v>
      </c>
      <c r="T1652" s="23" t="n">
        <v>4148</v>
      </c>
      <c r="U1652" s="42" t="n">
        <f aca="false">IF(I1652="delivery",O1652-SUM(Q1652+R1652),IF(I1652="PO",P1652-SUM(Q1652:R1652)))</f>
        <v>24692</v>
      </c>
      <c r="V1652" s="43" t="n">
        <v>0.1092</v>
      </c>
      <c r="W1652" s="43"/>
      <c r="X1652" s="43" t="n">
        <f aca="false">W1652-V1652</f>
        <v>-0.1092</v>
      </c>
      <c r="Z1652" s="44"/>
      <c r="AA1652" s="44"/>
      <c r="AM1652" s="23" t="str">
        <f aca="false">D1652</f>
        <v>Sanmina</v>
      </c>
      <c r="AN1652" s="23" t="s">
        <v>2011</v>
      </c>
      <c r="AT1652" s="44"/>
      <c r="AU1652" s="44"/>
      <c r="BD1652" s="23" t="s">
        <v>182</v>
      </c>
      <c r="BE1652" s="1" t="s">
        <v>183</v>
      </c>
    </row>
    <row r="1653" customFormat="false" ht="15" hidden="false" customHeight="true" outlineLevel="0" collapsed="false">
      <c r="A1653" s="23" t="s">
        <v>6728</v>
      </c>
      <c r="B1653" s="23" t="s">
        <v>6729</v>
      </c>
      <c r="C1653" s="40" t="s">
        <v>177</v>
      </c>
      <c r="D1653" s="23" t="s">
        <v>1471</v>
      </c>
      <c r="E1653" s="23" t="s">
        <v>6730</v>
      </c>
      <c r="F1653" s="23" t="s">
        <v>6731</v>
      </c>
      <c r="G1653" s="23" t="n">
        <v>73</v>
      </c>
      <c r="H1653" s="23" t="n">
        <v>490</v>
      </c>
      <c r="I1653" s="41" t="s">
        <v>180</v>
      </c>
      <c r="K1653" s="23" t="n">
        <v>0</v>
      </c>
      <c r="L1653" s="23" t="n">
        <v>296</v>
      </c>
      <c r="M1653" s="23" t="n">
        <v>0</v>
      </c>
      <c r="N1653" s="23" t="n">
        <v>0</v>
      </c>
      <c r="O1653" s="23" t="n">
        <f aca="false">K1653+L1653</f>
        <v>296</v>
      </c>
      <c r="P1653" s="23" t="n">
        <f aca="false">K1653+L1653+M1653+N1653</f>
        <v>296</v>
      </c>
      <c r="Q1653" s="23" t="n">
        <v>263</v>
      </c>
      <c r="R1653" s="23" t="n">
        <v>103</v>
      </c>
      <c r="S1653" s="23" t="n">
        <v>56</v>
      </c>
      <c r="T1653" s="23" t="n">
        <v>28</v>
      </c>
      <c r="U1653" s="42" t="n">
        <f aca="false">IF(I1653="delivery",O1653-SUM(Q1653+R1653),IF(I1653="PO",P1653-SUM(Q1653:R1653)))</f>
        <v>-70</v>
      </c>
      <c r="V1653" s="43" t="n">
        <v>1.1</v>
      </c>
      <c r="W1653" s="43"/>
      <c r="X1653" s="43" t="n">
        <f aca="false">W1653-V1653</f>
        <v>-1.1</v>
      </c>
      <c r="Y1653" s="23" t="n">
        <v>1.24</v>
      </c>
      <c r="Z1653" s="44"/>
      <c r="AA1653" s="44"/>
      <c r="AM1653" s="23" t="str">
        <f aca="false">D1653</f>
        <v>Sanmina</v>
      </c>
      <c r="AN1653" s="23" t="s">
        <v>3124</v>
      </c>
      <c r="AT1653" s="44"/>
      <c r="AU1653" s="44"/>
      <c r="BD1653" s="23" t="s">
        <v>182</v>
      </c>
      <c r="BE1653" s="1" t="s">
        <v>183</v>
      </c>
    </row>
    <row r="1654" customFormat="false" ht="15" hidden="false" customHeight="true" outlineLevel="0" collapsed="false">
      <c r="A1654" s="23" t="s">
        <v>6732</v>
      </c>
      <c r="B1654" s="23" t="s">
        <v>6733</v>
      </c>
      <c r="C1654" s="40" t="s">
        <v>177</v>
      </c>
      <c r="D1654" s="23" t="s">
        <v>1471</v>
      </c>
      <c r="E1654" s="23" t="s">
        <v>6734</v>
      </c>
      <c r="F1654" s="23" t="s">
        <v>6735</v>
      </c>
      <c r="G1654" s="23" t="n">
        <v>53</v>
      </c>
      <c r="H1654" s="23" t="n">
        <v>2500</v>
      </c>
      <c r="I1654" s="41" t="s">
        <v>180</v>
      </c>
      <c r="K1654" s="23" t="n">
        <v>0</v>
      </c>
      <c r="L1654" s="23" t="n">
        <v>27682</v>
      </c>
      <c r="M1654" s="23" t="n">
        <v>7500</v>
      </c>
      <c r="N1654" s="23" t="n">
        <v>0</v>
      </c>
      <c r="O1654" s="23" t="n">
        <f aca="false">K1654+L1654</f>
        <v>27682</v>
      </c>
      <c r="P1654" s="23" t="n">
        <f aca="false">K1654+L1654+M1654+N1654</f>
        <v>35182</v>
      </c>
      <c r="Q1654" s="23" t="n">
        <v>36989</v>
      </c>
      <c r="R1654" s="23" t="n">
        <v>26054</v>
      </c>
      <c r="S1654" s="23" t="n">
        <v>30009</v>
      </c>
      <c r="T1654" s="23" t="n">
        <v>5356</v>
      </c>
      <c r="U1654" s="42" t="n">
        <f aca="false">IF(I1654="delivery",O1654-SUM(Q1654+R1654),IF(I1654="PO",P1654-SUM(Q1654:R1654)))</f>
        <v>-35361</v>
      </c>
      <c r="V1654" s="43" t="n">
        <v>0.0574</v>
      </c>
      <c r="W1654" s="43"/>
      <c r="X1654" s="43" t="n">
        <f aca="false">W1654-V1654</f>
        <v>-0.0574</v>
      </c>
      <c r="Y1654" s="23" t="n">
        <v>0.05529</v>
      </c>
      <c r="Z1654" s="44"/>
      <c r="AA1654" s="44"/>
      <c r="AM1654" s="23" t="str">
        <f aca="false">D1654</f>
        <v>Sanmina</v>
      </c>
      <c r="AN1654" s="23" t="s">
        <v>2011</v>
      </c>
      <c r="AT1654" s="44"/>
      <c r="AU1654" s="44"/>
      <c r="BD1654" s="23" t="s">
        <v>182</v>
      </c>
      <c r="BE1654" s="1" t="s">
        <v>183</v>
      </c>
    </row>
    <row r="1655" customFormat="false" ht="15" hidden="false" customHeight="true" outlineLevel="0" collapsed="false">
      <c r="A1655" s="23" t="s">
        <v>6736</v>
      </c>
      <c r="B1655" s="23" t="s">
        <v>6737</v>
      </c>
      <c r="C1655" s="40" t="s">
        <v>177</v>
      </c>
      <c r="D1655" s="23" t="s">
        <v>1471</v>
      </c>
      <c r="E1655" s="23" t="s">
        <v>6738</v>
      </c>
      <c r="F1655" s="23" t="s">
        <v>6739</v>
      </c>
      <c r="G1655" s="23" t="n">
        <v>53</v>
      </c>
      <c r="H1655" s="23" t="n">
        <v>2500</v>
      </c>
      <c r="I1655" s="41" t="s">
        <v>188</v>
      </c>
      <c r="K1655" s="23" t="n">
        <v>0</v>
      </c>
      <c r="L1655" s="23" t="n">
        <v>30305</v>
      </c>
      <c r="M1655" s="23" t="n">
        <v>0</v>
      </c>
      <c r="N1655" s="23" t="n">
        <v>0</v>
      </c>
      <c r="O1655" s="23" t="n">
        <f aca="false">K1655+L1655</f>
        <v>30305</v>
      </c>
      <c r="P1655" s="23" t="n">
        <f aca="false">K1655+L1655+M1655+N1655</f>
        <v>30305</v>
      </c>
      <c r="Q1655" s="23" t="n">
        <v>27374</v>
      </c>
      <c r="R1655" s="23" t="n">
        <v>31605</v>
      </c>
      <c r="S1655" s="23" t="n">
        <v>29851</v>
      </c>
      <c r="T1655" s="23" t="n">
        <v>11554</v>
      </c>
      <c r="U1655" s="42" t="n">
        <f aca="false">IF(I1655="delivery",O1655-SUM(Q1655+R1655),IF(I1655="PO",P1655-SUM(Q1655:R1655)))</f>
        <v>-28674</v>
      </c>
      <c r="V1655" s="43" t="n">
        <v>0.08482</v>
      </c>
      <c r="W1655" s="43"/>
      <c r="X1655" s="43" t="n">
        <f aca="false">W1655-V1655</f>
        <v>-0.08482</v>
      </c>
      <c r="Y1655" s="23" t="n">
        <v>0.08562</v>
      </c>
      <c r="Z1655" s="44"/>
      <c r="AA1655" s="44"/>
      <c r="AM1655" s="23" t="str">
        <f aca="false">D1655</f>
        <v>Sanmina</v>
      </c>
      <c r="AN1655" s="23" t="s">
        <v>2011</v>
      </c>
      <c r="AT1655" s="44"/>
      <c r="AU1655" s="44"/>
      <c r="BD1655" s="23" t="s">
        <v>182</v>
      </c>
      <c r="BE1655" s="1" t="s">
        <v>183</v>
      </c>
    </row>
    <row r="1656" customFormat="false" ht="15" hidden="false" customHeight="true" outlineLevel="0" collapsed="false">
      <c r="A1656" s="23" t="s">
        <v>6740</v>
      </c>
      <c r="B1656" s="23" t="s">
        <v>6741</v>
      </c>
      <c r="C1656" s="40" t="s">
        <v>177</v>
      </c>
      <c r="D1656" s="23" t="s">
        <v>1471</v>
      </c>
      <c r="E1656" s="23" t="s">
        <v>6742</v>
      </c>
      <c r="F1656" s="23" t="s">
        <v>6743</v>
      </c>
      <c r="G1656" s="23" t="n">
        <v>43</v>
      </c>
      <c r="H1656" s="23" t="n">
        <v>3000</v>
      </c>
      <c r="I1656" s="41" t="s">
        <v>180</v>
      </c>
      <c r="K1656" s="23" t="n">
        <v>0</v>
      </c>
      <c r="L1656" s="23" t="n">
        <v>15746</v>
      </c>
      <c r="M1656" s="23" t="n">
        <v>30000</v>
      </c>
      <c r="N1656" s="23" t="n">
        <v>0</v>
      </c>
      <c r="O1656" s="23" t="n">
        <f aca="false">K1656+L1656</f>
        <v>15746</v>
      </c>
      <c r="P1656" s="23" t="n">
        <f aca="false">K1656+L1656+M1656+N1656</f>
        <v>45746</v>
      </c>
      <c r="Q1656" s="23" t="n">
        <v>62977</v>
      </c>
      <c r="R1656" s="23" t="n">
        <v>32397</v>
      </c>
      <c r="S1656" s="23" t="n">
        <v>32168</v>
      </c>
      <c r="T1656" s="23" t="n">
        <v>9987</v>
      </c>
      <c r="U1656" s="42" t="n">
        <f aca="false">IF(I1656="delivery",O1656-SUM(Q1656+R1656),IF(I1656="PO",P1656-SUM(Q1656:R1656)))</f>
        <v>-79628</v>
      </c>
      <c r="V1656" s="43" t="n">
        <v>0.165</v>
      </c>
      <c r="W1656" s="43"/>
      <c r="X1656" s="43" t="n">
        <f aca="false">W1656-V1656</f>
        <v>-0.165</v>
      </c>
      <c r="Y1656" s="23" t="n">
        <v>0.17052</v>
      </c>
      <c r="Z1656" s="44"/>
      <c r="AA1656" s="44"/>
      <c r="AM1656" s="23" t="str">
        <f aca="false">D1656</f>
        <v>Sanmina</v>
      </c>
      <c r="AN1656" s="23" t="s">
        <v>2011</v>
      </c>
      <c r="AT1656" s="44"/>
      <c r="AU1656" s="44"/>
      <c r="BD1656" s="23" t="s">
        <v>182</v>
      </c>
      <c r="BE1656" s="1" t="s">
        <v>183</v>
      </c>
    </row>
    <row r="1657" customFormat="false" ht="15" hidden="false" customHeight="true" outlineLevel="0" collapsed="false">
      <c r="A1657" s="23" t="s">
        <v>6744</v>
      </c>
      <c r="B1657" s="23" t="s">
        <v>6745</v>
      </c>
      <c r="C1657" s="40" t="s">
        <v>177</v>
      </c>
      <c r="D1657" s="23" t="s">
        <v>1471</v>
      </c>
      <c r="E1657" s="23" t="s">
        <v>6746</v>
      </c>
      <c r="F1657" s="23" t="s">
        <v>6747</v>
      </c>
      <c r="G1657" s="23" t="n">
        <v>43</v>
      </c>
      <c r="H1657" s="23" t="n">
        <v>3000</v>
      </c>
      <c r="I1657" s="41" t="s">
        <v>180</v>
      </c>
      <c r="K1657" s="23" t="n">
        <v>0</v>
      </c>
      <c r="L1657" s="23" t="n">
        <v>19801</v>
      </c>
      <c r="M1657" s="23" t="n">
        <v>24000</v>
      </c>
      <c r="N1657" s="23" t="n">
        <v>0</v>
      </c>
      <c r="O1657" s="23" t="n">
        <f aca="false">K1657+L1657</f>
        <v>19801</v>
      </c>
      <c r="P1657" s="23" t="n">
        <f aca="false">K1657+L1657+M1657+N1657</f>
        <v>43801</v>
      </c>
      <c r="Q1657" s="23" t="n">
        <v>56243</v>
      </c>
      <c r="R1657" s="23" t="n">
        <v>33377</v>
      </c>
      <c r="S1657" s="23" t="n">
        <v>31682</v>
      </c>
      <c r="T1657" s="23" t="n">
        <v>10137</v>
      </c>
      <c r="U1657" s="42" t="n">
        <f aca="false">IF(I1657="delivery",O1657-SUM(Q1657+R1657),IF(I1657="PO",P1657-SUM(Q1657:R1657)))</f>
        <v>-69819</v>
      </c>
      <c r="V1657" s="43" t="n">
        <v>0.1104</v>
      </c>
      <c r="W1657" s="43"/>
      <c r="X1657" s="43" t="n">
        <f aca="false">W1657-V1657</f>
        <v>-0.1104</v>
      </c>
      <c r="Y1657" s="23" t="n">
        <v>0.11169</v>
      </c>
      <c r="Z1657" s="44"/>
      <c r="AA1657" s="44"/>
      <c r="AM1657" s="23" t="str">
        <f aca="false">D1657</f>
        <v>Sanmina</v>
      </c>
      <c r="AN1657" s="23" t="s">
        <v>2011</v>
      </c>
      <c r="AT1657" s="44"/>
      <c r="AU1657" s="44"/>
      <c r="BD1657" s="23" t="s">
        <v>182</v>
      </c>
      <c r="BE1657" s="1" t="s">
        <v>183</v>
      </c>
    </row>
    <row r="1658" customFormat="false" ht="15" hidden="false" customHeight="true" outlineLevel="0" collapsed="false">
      <c r="A1658" s="23" t="s">
        <v>6748</v>
      </c>
      <c r="B1658" s="23" t="s">
        <v>6749</v>
      </c>
      <c r="C1658" s="40" t="s">
        <v>177</v>
      </c>
      <c r="D1658" s="23" t="s">
        <v>82</v>
      </c>
      <c r="E1658" s="23" t="s">
        <v>6750</v>
      </c>
      <c r="F1658" s="23" t="s">
        <v>6751</v>
      </c>
      <c r="G1658" s="23" t="n">
        <v>91</v>
      </c>
      <c r="H1658" s="23" t="n">
        <v>160</v>
      </c>
      <c r="I1658" s="41" t="s">
        <v>180</v>
      </c>
      <c r="K1658" s="23" t="n">
        <v>0</v>
      </c>
      <c r="L1658" s="23" t="n">
        <v>2138</v>
      </c>
      <c r="M1658" s="23" t="n">
        <v>0</v>
      </c>
      <c r="N1658" s="23" t="n">
        <v>0</v>
      </c>
      <c r="O1658" s="23" t="n">
        <f aca="false">K1658+L1658</f>
        <v>2138</v>
      </c>
      <c r="P1658" s="23" t="n">
        <f aca="false">K1658+L1658+M1658+N1658</f>
        <v>2138</v>
      </c>
      <c r="Q1658" s="23" t="n">
        <v>436</v>
      </c>
      <c r="R1658" s="23" t="n">
        <v>150</v>
      </c>
      <c r="S1658" s="23" t="n">
        <v>150</v>
      </c>
      <c r="T1658" s="23" t="n">
        <v>50</v>
      </c>
      <c r="U1658" s="42" t="n">
        <f aca="false">IF(I1658="delivery",O1658-SUM(Q1658+R1658),IF(I1658="PO",P1658-SUM(Q1658:R1658)))</f>
        <v>1552</v>
      </c>
      <c r="V1658" s="43" t="n">
        <v>5.7</v>
      </c>
      <c r="W1658" s="43"/>
      <c r="X1658" s="43" t="n">
        <f aca="false">W1658-V1658</f>
        <v>-5.7</v>
      </c>
      <c r="Y1658" s="23" t="n">
        <v>5.7</v>
      </c>
      <c r="Z1658" s="44"/>
      <c r="AA1658" s="44"/>
      <c r="AM1658" s="23" t="str">
        <f aca="false">D1658</f>
        <v>Arista</v>
      </c>
      <c r="AN1658" s="23" t="s">
        <v>6397</v>
      </c>
      <c r="AT1658" s="44"/>
      <c r="AU1658" s="44"/>
      <c r="BD1658" s="23" t="s">
        <v>182</v>
      </c>
      <c r="BE1658" s="1" t="s">
        <v>183</v>
      </c>
    </row>
    <row r="1659" customFormat="false" ht="15" hidden="false" customHeight="true" outlineLevel="0" collapsed="false">
      <c r="A1659" s="23" t="s">
        <v>6752</v>
      </c>
      <c r="B1659" s="23" t="s">
        <v>6753</v>
      </c>
      <c r="C1659" s="40" t="s">
        <v>177</v>
      </c>
      <c r="D1659" s="23" t="s">
        <v>1471</v>
      </c>
      <c r="E1659" s="23" t="s">
        <v>6754</v>
      </c>
      <c r="F1659" s="23" t="s">
        <v>6755</v>
      </c>
      <c r="G1659" s="23" t="n">
        <v>66</v>
      </c>
      <c r="H1659" s="23" t="n">
        <v>2500</v>
      </c>
      <c r="I1659" s="41" t="s">
        <v>180</v>
      </c>
      <c r="K1659" s="23" t="n">
        <v>0</v>
      </c>
      <c r="L1659" s="23" t="n">
        <v>8932</v>
      </c>
      <c r="M1659" s="23" t="n">
        <v>0</v>
      </c>
      <c r="N1659" s="23" t="n">
        <v>0</v>
      </c>
      <c r="O1659" s="23" t="n">
        <f aca="false">K1659+L1659</f>
        <v>8932</v>
      </c>
      <c r="P1659" s="23" t="n">
        <f aca="false">K1659+L1659+M1659+N1659</f>
        <v>8932</v>
      </c>
      <c r="Q1659" s="23" t="n">
        <v>8026</v>
      </c>
      <c r="R1659" s="23" t="n">
        <v>5226</v>
      </c>
      <c r="S1659" s="23" t="n">
        <v>5659</v>
      </c>
      <c r="T1659" s="23" t="n">
        <v>3625</v>
      </c>
      <c r="U1659" s="42" t="n">
        <f aca="false">IF(I1659="delivery",O1659-SUM(Q1659+R1659),IF(I1659="PO",P1659-SUM(Q1659:R1659)))</f>
        <v>-4320</v>
      </c>
      <c r="V1659" s="43" t="n">
        <v>1.5</v>
      </c>
      <c r="W1659" s="43"/>
      <c r="X1659" s="43" t="n">
        <f aca="false">W1659-V1659</f>
        <v>-1.5</v>
      </c>
      <c r="Y1659" s="23" t="n">
        <v>1.424</v>
      </c>
      <c r="Z1659" s="44"/>
      <c r="AA1659" s="44"/>
      <c r="AM1659" s="23" t="str">
        <f aca="false">D1659</f>
        <v>Sanmina</v>
      </c>
      <c r="AN1659" s="23" t="s">
        <v>2011</v>
      </c>
      <c r="AT1659" s="44"/>
      <c r="AU1659" s="44"/>
      <c r="BD1659" s="23" t="s">
        <v>182</v>
      </c>
      <c r="BE1659" s="1" t="s">
        <v>183</v>
      </c>
    </row>
    <row r="1660" customFormat="false" ht="15" hidden="false" customHeight="true" outlineLevel="0" collapsed="false">
      <c r="A1660" s="23" t="s">
        <v>6756</v>
      </c>
      <c r="B1660" s="23" t="s">
        <v>6757</v>
      </c>
      <c r="C1660" s="40" t="s">
        <v>177</v>
      </c>
      <c r="D1660" s="23" t="s">
        <v>1471</v>
      </c>
      <c r="E1660" s="23" t="s">
        <v>6758</v>
      </c>
      <c r="F1660" s="23" t="s">
        <v>6759</v>
      </c>
      <c r="G1660" s="23" t="n">
        <v>73</v>
      </c>
      <c r="H1660" s="23" t="n">
        <v>168</v>
      </c>
      <c r="I1660" s="41" t="s">
        <v>180</v>
      </c>
      <c r="K1660" s="23" t="n">
        <v>0</v>
      </c>
      <c r="L1660" s="23" t="n">
        <v>717</v>
      </c>
      <c r="M1660" s="23" t="n">
        <v>0</v>
      </c>
      <c r="N1660" s="23" t="n">
        <v>0</v>
      </c>
      <c r="O1660" s="23" t="n">
        <f aca="false">K1660+L1660</f>
        <v>717</v>
      </c>
      <c r="P1660" s="23" t="n">
        <f aca="false">K1660+L1660+M1660+N1660</f>
        <v>717</v>
      </c>
      <c r="Q1660" s="23" t="n">
        <v>267</v>
      </c>
      <c r="R1660" s="23" t="n">
        <v>103</v>
      </c>
      <c r="S1660" s="23" t="n">
        <v>63</v>
      </c>
      <c r="T1660" s="23" t="n">
        <v>29</v>
      </c>
      <c r="U1660" s="42" t="n">
        <f aca="false">IF(I1660="delivery",O1660-SUM(Q1660+R1660),IF(I1660="PO",P1660-SUM(Q1660:R1660)))</f>
        <v>347</v>
      </c>
      <c r="V1660" s="43" t="n">
        <v>9.21</v>
      </c>
      <c r="W1660" s="43"/>
      <c r="X1660" s="43" t="n">
        <f aca="false">W1660-V1660</f>
        <v>-9.21</v>
      </c>
      <c r="Y1660" s="23" t="n">
        <v>9.21</v>
      </c>
      <c r="Z1660" s="44"/>
      <c r="AA1660" s="44"/>
      <c r="AM1660" s="23" t="str">
        <f aca="false">D1660</f>
        <v>Sanmina</v>
      </c>
      <c r="AN1660" s="23" t="s">
        <v>3124</v>
      </c>
      <c r="AT1660" s="44"/>
      <c r="AU1660" s="44"/>
      <c r="BD1660" s="23" t="s">
        <v>182</v>
      </c>
      <c r="BE1660" s="1" t="s">
        <v>183</v>
      </c>
    </row>
    <row r="1661" customFormat="false" ht="15" hidden="false" customHeight="true" outlineLevel="0" collapsed="false">
      <c r="A1661" s="23" t="s">
        <v>6760</v>
      </c>
      <c r="B1661" s="23" t="s">
        <v>6761</v>
      </c>
      <c r="C1661" s="40" t="s">
        <v>177</v>
      </c>
      <c r="D1661" s="23" t="s">
        <v>1471</v>
      </c>
      <c r="E1661" s="23" t="s">
        <v>6762</v>
      </c>
      <c r="F1661" s="23" t="s">
        <v>6763</v>
      </c>
      <c r="G1661" s="23" t="n">
        <v>43</v>
      </c>
      <c r="H1661" s="23" t="n">
        <v>2000</v>
      </c>
      <c r="I1661" s="41" t="s">
        <v>188</v>
      </c>
      <c r="K1661" s="23" t="n">
        <v>0</v>
      </c>
      <c r="L1661" s="23" t="n">
        <v>0</v>
      </c>
      <c r="M1661" s="23" t="n">
        <v>120</v>
      </c>
      <c r="N1661" s="23" t="n">
        <v>0</v>
      </c>
      <c r="O1661" s="23" t="n">
        <f aca="false">K1661+L1661</f>
        <v>0</v>
      </c>
      <c r="P1661" s="23" t="n">
        <f aca="false">K1661+L1661+M1661+N1661</f>
        <v>120</v>
      </c>
      <c r="Q1661" s="23" t="n">
        <v>90</v>
      </c>
      <c r="R1661" s="23" t="n">
        <v>0</v>
      </c>
      <c r="S1661" s="23" t="n">
        <v>0</v>
      </c>
      <c r="T1661" s="23" t="n">
        <v>0</v>
      </c>
      <c r="U1661" s="42" t="n">
        <f aca="false">IF(I1661="delivery",O1661-SUM(Q1661+R1661),IF(I1661="PO",P1661-SUM(Q1661:R1661)))</f>
        <v>30</v>
      </c>
      <c r="V1661" s="43" t="n">
        <v>0.534</v>
      </c>
      <c r="W1661" s="43"/>
      <c r="X1661" s="43" t="n">
        <f aca="false">W1661-V1661</f>
        <v>-0.534</v>
      </c>
      <c r="Z1661" s="44"/>
      <c r="AA1661" s="44"/>
      <c r="AM1661" s="23" t="str">
        <f aca="false">D1661</f>
        <v>Sanmina</v>
      </c>
      <c r="AN1661" s="23" t="s">
        <v>2011</v>
      </c>
      <c r="AT1661" s="44"/>
      <c r="AU1661" s="44"/>
      <c r="BD1661" s="23" t="s">
        <v>182</v>
      </c>
      <c r="BE1661" s="1" t="s">
        <v>183</v>
      </c>
    </row>
    <row r="1662" customFormat="false" ht="15" hidden="false" customHeight="true" outlineLevel="0" collapsed="false">
      <c r="A1662" s="23" t="s">
        <v>6764</v>
      </c>
      <c r="B1662" s="23" t="s">
        <v>6765</v>
      </c>
      <c r="C1662" s="40" t="s">
        <v>177</v>
      </c>
      <c r="D1662" s="23" t="s">
        <v>1471</v>
      </c>
      <c r="E1662" s="23" t="s">
        <v>6766</v>
      </c>
      <c r="F1662" s="23" t="s">
        <v>6767</v>
      </c>
      <c r="G1662" s="23" t="n">
        <v>43</v>
      </c>
      <c r="H1662" s="23" t="n">
        <v>2000</v>
      </c>
      <c r="I1662" s="41" t="s">
        <v>188</v>
      </c>
      <c r="K1662" s="23" t="n">
        <v>0</v>
      </c>
      <c r="L1662" s="23" t="n">
        <v>300</v>
      </c>
      <c r="M1662" s="23" t="n">
        <v>0</v>
      </c>
      <c r="N1662" s="23" t="n">
        <v>0</v>
      </c>
      <c r="O1662" s="23" t="n">
        <f aca="false">K1662+L1662</f>
        <v>300</v>
      </c>
      <c r="P1662" s="23" t="n">
        <f aca="false">K1662+L1662+M1662+N1662</f>
        <v>300</v>
      </c>
      <c r="Q1662" s="23" t="n">
        <v>163</v>
      </c>
      <c r="R1662" s="23" t="n">
        <v>32</v>
      </c>
      <c r="S1662" s="23" t="n">
        <v>16</v>
      </c>
      <c r="T1662" s="23" t="n">
        <v>8</v>
      </c>
      <c r="U1662" s="42" t="n">
        <f aca="false">IF(I1662="delivery",O1662-SUM(Q1662+R1662),IF(I1662="PO",P1662-SUM(Q1662:R1662)))</f>
        <v>105</v>
      </c>
      <c r="V1662" s="43" t="n">
        <v>0.11</v>
      </c>
      <c r="W1662" s="43"/>
      <c r="X1662" s="43" t="n">
        <f aca="false">W1662-V1662</f>
        <v>-0.11</v>
      </c>
      <c r="Y1662" s="23" t="n">
        <v>0.12</v>
      </c>
      <c r="Z1662" s="44"/>
      <c r="AA1662" s="44"/>
      <c r="AM1662" s="23" t="str">
        <f aca="false">D1662</f>
        <v>Sanmina</v>
      </c>
      <c r="AN1662" s="23" t="s">
        <v>2011</v>
      </c>
      <c r="AT1662" s="44"/>
      <c r="AU1662" s="44"/>
      <c r="BD1662" s="23" t="s">
        <v>182</v>
      </c>
      <c r="BE1662" s="1" t="s">
        <v>183</v>
      </c>
    </row>
    <row r="1663" customFormat="false" ht="15" hidden="false" customHeight="true" outlineLevel="0" collapsed="false">
      <c r="A1663" s="23" t="s">
        <v>6768</v>
      </c>
      <c r="B1663" s="23" t="s">
        <v>6769</v>
      </c>
      <c r="C1663" s="40" t="s">
        <v>177</v>
      </c>
      <c r="D1663" s="23" t="s">
        <v>1471</v>
      </c>
      <c r="E1663" s="23" t="s">
        <v>6770</v>
      </c>
      <c r="F1663" s="23" t="s">
        <v>6771</v>
      </c>
      <c r="G1663" s="23" t="n">
        <v>56</v>
      </c>
      <c r="H1663" s="23" t="n">
        <v>2000</v>
      </c>
      <c r="I1663" s="41" t="s">
        <v>180</v>
      </c>
      <c r="K1663" s="23" t="n">
        <v>0</v>
      </c>
      <c r="L1663" s="23" t="n">
        <v>454</v>
      </c>
      <c r="M1663" s="23" t="n">
        <v>0</v>
      </c>
      <c r="N1663" s="23" t="n">
        <v>0</v>
      </c>
      <c r="O1663" s="23" t="n">
        <f aca="false">K1663+L1663</f>
        <v>454</v>
      </c>
      <c r="P1663" s="23" t="n">
        <f aca="false">K1663+L1663+M1663+N1663</f>
        <v>454</v>
      </c>
      <c r="Q1663" s="23" t="n">
        <v>423</v>
      </c>
      <c r="R1663" s="23" t="n">
        <v>247</v>
      </c>
      <c r="S1663" s="23" t="n">
        <v>152</v>
      </c>
      <c r="T1663" s="23" t="n">
        <v>68</v>
      </c>
      <c r="U1663" s="42" t="n">
        <f aca="false">IF(I1663="delivery",O1663-SUM(Q1663+R1663),IF(I1663="PO",P1663-SUM(Q1663:R1663)))</f>
        <v>-216</v>
      </c>
      <c r="V1663" s="43" t="n">
        <v>0.23</v>
      </c>
      <c r="W1663" s="43"/>
      <c r="X1663" s="43" t="n">
        <f aca="false">W1663-V1663</f>
        <v>-0.23</v>
      </c>
      <c r="Y1663" s="23" t="n">
        <v>0.4142</v>
      </c>
      <c r="Z1663" s="44"/>
      <c r="AA1663" s="44"/>
      <c r="AM1663" s="23" t="str">
        <f aca="false">D1663</f>
        <v>Sanmina</v>
      </c>
      <c r="AN1663" s="23" t="s">
        <v>3124</v>
      </c>
      <c r="AT1663" s="44"/>
      <c r="AU1663" s="44"/>
      <c r="BD1663" s="23" t="s">
        <v>182</v>
      </c>
      <c r="BE1663" s="1" t="s">
        <v>183</v>
      </c>
    </row>
    <row r="1664" customFormat="false" ht="15" hidden="false" customHeight="true" outlineLevel="0" collapsed="false">
      <c r="A1664" s="23" t="s">
        <v>6772</v>
      </c>
      <c r="B1664" s="23" t="s">
        <v>6773</v>
      </c>
      <c r="C1664" s="40" t="s">
        <v>177</v>
      </c>
      <c r="D1664" s="23" t="s">
        <v>82</v>
      </c>
      <c r="E1664" s="23" t="s">
        <v>6774</v>
      </c>
      <c r="F1664" s="23" t="s">
        <v>6775</v>
      </c>
      <c r="G1664" s="23" t="n">
        <v>51</v>
      </c>
      <c r="H1664" s="23" t="n">
        <v>3000</v>
      </c>
      <c r="I1664" s="41" t="s">
        <v>180</v>
      </c>
      <c r="K1664" s="23" t="n">
        <v>0</v>
      </c>
      <c r="L1664" s="23" t="n">
        <v>2865</v>
      </c>
      <c r="M1664" s="23" t="n">
        <v>0</v>
      </c>
      <c r="N1664" s="23" t="n">
        <v>0</v>
      </c>
      <c r="O1664" s="23" t="n">
        <f aca="false">K1664+L1664</f>
        <v>2865</v>
      </c>
      <c r="P1664" s="23" t="n">
        <f aca="false">K1664+L1664+M1664+N1664</f>
        <v>2865</v>
      </c>
      <c r="Q1664" s="23" t="n">
        <v>90</v>
      </c>
      <c r="R1664" s="23" t="n">
        <v>2798</v>
      </c>
      <c r="S1664" s="23" t="n">
        <v>2478</v>
      </c>
      <c r="T1664" s="23" t="n">
        <v>2760</v>
      </c>
      <c r="U1664" s="42" t="n">
        <f aca="false">IF(I1664="delivery",O1664-SUM(Q1664+R1664),IF(I1664="PO",P1664-SUM(Q1664:R1664)))</f>
        <v>-23</v>
      </c>
      <c r="V1664" s="43" t="n">
        <v>1.099</v>
      </c>
      <c r="W1664" s="43"/>
      <c r="X1664" s="43" t="n">
        <f aca="false">W1664-V1664</f>
        <v>-1.099</v>
      </c>
      <c r="Z1664" s="44"/>
      <c r="AA1664" s="44"/>
      <c r="AM1664" s="23" t="str">
        <f aca="false">D1664</f>
        <v>Arista</v>
      </c>
      <c r="AN1664" s="23" t="s">
        <v>6397</v>
      </c>
      <c r="AT1664" s="44"/>
      <c r="AU1664" s="44"/>
      <c r="BD1664" s="23" t="s">
        <v>182</v>
      </c>
      <c r="BE1664" s="1" t="s">
        <v>183</v>
      </c>
    </row>
    <row r="1665" customFormat="false" ht="15" hidden="false" customHeight="true" outlineLevel="0" collapsed="false">
      <c r="A1665" s="23" t="s">
        <v>6776</v>
      </c>
      <c r="B1665" s="23" t="s">
        <v>6777</v>
      </c>
      <c r="C1665" s="40" t="s">
        <v>177</v>
      </c>
      <c r="D1665" s="23" t="s">
        <v>1471</v>
      </c>
      <c r="E1665" s="23" t="s">
        <v>6778</v>
      </c>
      <c r="F1665" s="23" t="s">
        <v>6779</v>
      </c>
      <c r="G1665" s="23" t="n">
        <v>48</v>
      </c>
      <c r="H1665" s="23" t="n">
        <v>2500</v>
      </c>
      <c r="I1665" s="41" t="s">
        <v>180</v>
      </c>
      <c r="K1665" s="23" t="n">
        <v>0</v>
      </c>
      <c r="L1665" s="23" t="n">
        <v>1845</v>
      </c>
      <c r="M1665" s="23" t="n">
        <v>0</v>
      </c>
      <c r="N1665" s="23" t="n">
        <v>0</v>
      </c>
      <c r="O1665" s="23" t="n">
        <f aca="false">K1665+L1665</f>
        <v>1845</v>
      </c>
      <c r="P1665" s="23" t="n">
        <f aca="false">K1665+L1665+M1665+N1665</f>
        <v>1845</v>
      </c>
      <c r="Q1665" s="23" t="n">
        <v>1866</v>
      </c>
      <c r="R1665" s="23" t="n">
        <v>2016</v>
      </c>
      <c r="S1665" s="23" t="n">
        <v>2048</v>
      </c>
      <c r="T1665" s="23" t="n">
        <v>688</v>
      </c>
      <c r="U1665" s="42" t="n">
        <f aca="false">IF(I1665="delivery",O1665-SUM(Q1665+R1665),IF(I1665="PO",P1665-SUM(Q1665:R1665)))</f>
        <v>-2037</v>
      </c>
      <c r="V1665" s="43" t="n">
        <v>0.276</v>
      </c>
      <c r="W1665" s="43"/>
      <c r="X1665" s="43" t="n">
        <f aca="false">W1665-V1665</f>
        <v>-0.276</v>
      </c>
      <c r="Y1665" s="23" t="n">
        <v>0.27</v>
      </c>
      <c r="Z1665" s="44"/>
      <c r="AA1665" s="44"/>
      <c r="AM1665" s="23" t="str">
        <f aca="false">D1665</f>
        <v>Sanmina</v>
      </c>
      <c r="AN1665" s="23" t="s">
        <v>2011</v>
      </c>
      <c r="AT1665" s="44"/>
      <c r="AU1665" s="44"/>
      <c r="BD1665" s="23" t="s">
        <v>182</v>
      </c>
      <c r="BE1665" s="1" t="s">
        <v>183</v>
      </c>
    </row>
    <row r="1666" customFormat="false" ht="15" hidden="false" customHeight="true" outlineLevel="0" collapsed="false">
      <c r="A1666" s="23" t="s">
        <v>6780</v>
      </c>
      <c r="B1666" s="23" t="s">
        <v>6781</v>
      </c>
      <c r="C1666" s="40" t="s">
        <v>177</v>
      </c>
      <c r="D1666" s="23" t="s">
        <v>1471</v>
      </c>
      <c r="E1666" s="23" t="s">
        <v>6782</v>
      </c>
      <c r="F1666" s="23" t="s">
        <v>6783</v>
      </c>
      <c r="G1666" s="23" t="n">
        <v>51</v>
      </c>
      <c r="H1666" s="23" t="n">
        <v>2500</v>
      </c>
      <c r="I1666" s="41" t="s">
        <v>180</v>
      </c>
      <c r="K1666" s="23" t="n">
        <v>0</v>
      </c>
      <c r="L1666" s="23" t="n">
        <v>99171</v>
      </c>
      <c r="M1666" s="23" t="n">
        <v>0</v>
      </c>
      <c r="N1666" s="23" t="n">
        <v>0</v>
      </c>
      <c r="O1666" s="23" t="n">
        <f aca="false">K1666+L1666</f>
        <v>99171</v>
      </c>
      <c r="P1666" s="23" t="n">
        <f aca="false">K1666+L1666+M1666+N1666</f>
        <v>99171</v>
      </c>
      <c r="Q1666" s="23" t="n">
        <v>24864</v>
      </c>
      <c r="R1666" s="23" t="n">
        <v>18227</v>
      </c>
      <c r="S1666" s="23" t="n">
        <v>19568</v>
      </c>
      <c r="T1666" s="23" t="n">
        <v>8053</v>
      </c>
      <c r="U1666" s="42" t="n">
        <f aca="false">IF(I1666="delivery",O1666-SUM(Q1666+R1666),IF(I1666="PO",P1666-SUM(Q1666:R1666)))</f>
        <v>56080</v>
      </c>
      <c r="V1666" s="43" t="n">
        <v>0.6376</v>
      </c>
      <c r="W1666" s="43"/>
      <c r="X1666" s="43" t="n">
        <f aca="false">W1666-V1666</f>
        <v>-0.6376</v>
      </c>
      <c r="Z1666" s="44"/>
      <c r="AA1666" s="44"/>
      <c r="AM1666" s="23" t="str">
        <f aca="false">D1666</f>
        <v>Sanmina</v>
      </c>
      <c r="AN1666" s="23" t="s">
        <v>2011</v>
      </c>
      <c r="AT1666" s="44"/>
      <c r="AU1666" s="44"/>
      <c r="BD1666" s="23" t="s">
        <v>182</v>
      </c>
      <c r="BE1666" s="1" t="s">
        <v>183</v>
      </c>
    </row>
    <row r="1667" customFormat="false" ht="15" hidden="false" customHeight="true" outlineLevel="0" collapsed="false">
      <c r="A1667" s="23" t="s">
        <v>6784</v>
      </c>
      <c r="B1667" s="23" t="s">
        <v>6785</v>
      </c>
      <c r="C1667" s="40" t="s">
        <v>177</v>
      </c>
      <c r="D1667" s="23" t="s">
        <v>82</v>
      </c>
      <c r="E1667" s="23" t="s">
        <v>6786</v>
      </c>
      <c r="F1667" s="23" t="s">
        <v>6787</v>
      </c>
      <c r="G1667" s="23" t="n">
        <v>86</v>
      </c>
      <c r="H1667" s="23" t="n">
        <v>90</v>
      </c>
      <c r="I1667" s="41" t="s">
        <v>180</v>
      </c>
      <c r="K1667" s="23" t="n">
        <v>0</v>
      </c>
      <c r="L1667" s="23" t="n">
        <v>180</v>
      </c>
      <c r="M1667" s="23" t="n">
        <v>0</v>
      </c>
      <c r="N1667" s="23" t="n">
        <v>112</v>
      </c>
      <c r="O1667" s="23" t="n">
        <f aca="false">K1667+L1667</f>
        <v>180</v>
      </c>
      <c r="P1667" s="23" t="n">
        <f aca="false">K1667+L1667+M1667+N1667</f>
        <v>292</v>
      </c>
      <c r="Q1667" s="23" t="n">
        <v>263</v>
      </c>
      <c r="R1667" s="23" t="n">
        <v>103</v>
      </c>
      <c r="S1667" s="23" t="n">
        <v>56</v>
      </c>
      <c r="T1667" s="23" t="n">
        <v>28</v>
      </c>
      <c r="U1667" s="42" t="n">
        <f aca="false">IF(I1667="delivery",O1667-SUM(Q1667+R1667),IF(I1667="PO",P1667-SUM(Q1667:R1667)))</f>
        <v>-186</v>
      </c>
      <c r="V1667" s="43" t="n">
        <v>4.25</v>
      </c>
      <c r="W1667" s="43"/>
      <c r="X1667" s="43" t="n">
        <f aca="false">W1667-V1667</f>
        <v>-4.25</v>
      </c>
      <c r="Y1667" s="23" t="n">
        <v>4.25</v>
      </c>
      <c r="Z1667" s="44"/>
      <c r="AA1667" s="44"/>
      <c r="AM1667" s="23" t="str">
        <f aca="false">D1667</f>
        <v>Arista</v>
      </c>
      <c r="AN1667" s="23" t="s">
        <v>6397</v>
      </c>
      <c r="AT1667" s="44"/>
      <c r="AU1667" s="44"/>
      <c r="BD1667" s="23" t="s">
        <v>182</v>
      </c>
      <c r="BE1667" s="1" t="s">
        <v>183</v>
      </c>
    </row>
    <row r="1668" customFormat="false" ht="15" hidden="false" customHeight="true" outlineLevel="0" collapsed="false">
      <c r="A1668" s="23" t="s">
        <v>6788</v>
      </c>
      <c r="B1668" s="23" t="s">
        <v>6789</v>
      </c>
      <c r="C1668" s="40" t="s">
        <v>177</v>
      </c>
      <c r="D1668" s="23" t="s">
        <v>82</v>
      </c>
      <c r="E1668" s="23" t="s">
        <v>6790</v>
      </c>
      <c r="F1668" s="23" t="s">
        <v>6791</v>
      </c>
      <c r="G1668" s="23" t="n">
        <v>71</v>
      </c>
      <c r="H1668" s="23" t="n">
        <v>2000</v>
      </c>
      <c r="I1668" s="41" t="s">
        <v>180</v>
      </c>
      <c r="K1668" s="23" t="n">
        <v>0</v>
      </c>
      <c r="L1668" s="23" t="n">
        <v>7096</v>
      </c>
      <c r="M1668" s="23" t="n">
        <v>0</v>
      </c>
      <c r="N1668" s="23" t="n">
        <v>0</v>
      </c>
      <c r="O1668" s="23" t="n">
        <f aca="false">K1668+L1668</f>
        <v>7096</v>
      </c>
      <c r="P1668" s="23" t="n">
        <f aca="false">K1668+L1668+M1668+N1668</f>
        <v>7096</v>
      </c>
      <c r="Q1668" s="23" t="n">
        <v>632</v>
      </c>
      <c r="R1668" s="23" t="n">
        <v>214</v>
      </c>
      <c r="S1668" s="23" t="n">
        <v>185</v>
      </c>
      <c r="T1668" s="23" t="n">
        <v>136</v>
      </c>
      <c r="U1668" s="42" t="n">
        <f aca="false">IF(I1668="delivery",O1668-SUM(Q1668+R1668),IF(I1668="PO",P1668-SUM(Q1668:R1668)))</f>
        <v>6250</v>
      </c>
      <c r="V1668" s="43" t="n">
        <v>0.444</v>
      </c>
      <c r="W1668" s="43"/>
      <c r="X1668" s="43" t="n">
        <f aca="false">W1668-V1668</f>
        <v>-0.444</v>
      </c>
      <c r="Y1668" s="23" t="n">
        <v>0.4662</v>
      </c>
      <c r="Z1668" s="44"/>
      <c r="AA1668" s="44"/>
      <c r="AM1668" s="23" t="str">
        <f aca="false">D1668</f>
        <v>Arista</v>
      </c>
      <c r="AN1668" s="23" t="s">
        <v>6397</v>
      </c>
      <c r="AT1668" s="44"/>
      <c r="AU1668" s="44"/>
      <c r="BD1668" s="23" t="s">
        <v>182</v>
      </c>
      <c r="BE1668" s="1" t="s">
        <v>183</v>
      </c>
    </row>
    <row r="1669" customFormat="false" ht="15" hidden="false" customHeight="true" outlineLevel="0" collapsed="false">
      <c r="A1669" s="23" t="s">
        <v>6792</v>
      </c>
      <c r="B1669" s="23" t="s">
        <v>6793</v>
      </c>
      <c r="C1669" s="40" t="s">
        <v>177</v>
      </c>
      <c r="D1669" s="23" t="s">
        <v>82</v>
      </c>
      <c r="E1669" s="23" t="s">
        <v>6794</v>
      </c>
      <c r="F1669" s="23" t="s">
        <v>6795</v>
      </c>
      <c r="G1669" s="23" t="n">
        <v>101</v>
      </c>
      <c r="H1669" s="23" t="n">
        <v>1083</v>
      </c>
      <c r="I1669" s="41" t="s">
        <v>188</v>
      </c>
      <c r="K1669" s="23" t="n">
        <v>0</v>
      </c>
      <c r="L1669" s="23" t="n">
        <v>5364</v>
      </c>
      <c r="M1669" s="23" t="n">
        <v>9780</v>
      </c>
      <c r="N1669" s="23" t="n">
        <v>7401</v>
      </c>
      <c r="O1669" s="23" t="n">
        <f aca="false">K1669+L1669</f>
        <v>5364</v>
      </c>
      <c r="P1669" s="23" t="n">
        <f aca="false">K1669+L1669+M1669+N1669</f>
        <v>22545</v>
      </c>
      <c r="Q1669" s="23" t="n">
        <v>10756</v>
      </c>
      <c r="R1669" s="23" t="n">
        <v>12581</v>
      </c>
      <c r="S1669" s="23" t="n">
        <v>12966</v>
      </c>
      <c r="T1669" s="23" t="n">
        <v>3726</v>
      </c>
      <c r="U1669" s="42" t="n">
        <f aca="false">IF(I1669="delivery",O1669-SUM(Q1669+R1669),IF(I1669="PO",P1669-SUM(Q1669:R1669)))</f>
        <v>-792</v>
      </c>
      <c r="V1669" s="43" t="n">
        <v>1.56</v>
      </c>
      <c r="W1669" s="43"/>
      <c r="X1669" s="43" t="n">
        <f aca="false">W1669-V1669</f>
        <v>-1.56</v>
      </c>
      <c r="Y1669" s="23" t="n">
        <v>1.56</v>
      </c>
      <c r="Z1669" s="44"/>
      <c r="AA1669" s="44"/>
      <c r="AM1669" s="23" t="str">
        <f aca="false">D1669</f>
        <v>Arista</v>
      </c>
      <c r="AN1669" s="23" t="s">
        <v>6397</v>
      </c>
      <c r="AT1669" s="44"/>
      <c r="AU1669" s="44"/>
      <c r="BD1669" s="23" t="s">
        <v>182</v>
      </c>
      <c r="BE1669" s="1" t="s">
        <v>183</v>
      </c>
    </row>
    <row r="1670" customFormat="false" ht="15" hidden="false" customHeight="true" outlineLevel="0" collapsed="false">
      <c r="A1670" s="23" t="s">
        <v>6796</v>
      </c>
      <c r="B1670" s="23" t="s">
        <v>6797</v>
      </c>
      <c r="C1670" s="40" t="s">
        <v>177</v>
      </c>
      <c r="D1670" s="23" t="s">
        <v>1471</v>
      </c>
      <c r="E1670" s="23" t="s">
        <v>6798</v>
      </c>
      <c r="F1670" s="23" t="s">
        <v>6799</v>
      </c>
      <c r="G1670" s="23" t="n">
        <v>53</v>
      </c>
      <c r="H1670" s="23" t="n">
        <v>490</v>
      </c>
      <c r="I1670" s="41" t="s">
        <v>188</v>
      </c>
      <c r="K1670" s="23" t="n">
        <v>0</v>
      </c>
      <c r="L1670" s="23" t="n">
        <v>426</v>
      </c>
      <c r="M1670" s="23" t="n">
        <v>0</v>
      </c>
      <c r="N1670" s="23" t="n">
        <v>0</v>
      </c>
      <c r="O1670" s="23" t="n">
        <f aca="false">K1670+L1670</f>
        <v>426</v>
      </c>
      <c r="P1670" s="23" t="n">
        <f aca="false">K1670+L1670+M1670+N1670</f>
        <v>426</v>
      </c>
      <c r="Q1670" s="23" t="n">
        <v>55</v>
      </c>
      <c r="R1670" s="23" t="n">
        <v>0</v>
      </c>
      <c r="S1670" s="23" t="n">
        <v>40</v>
      </c>
      <c r="T1670" s="23" t="n">
        <v>20</v>
      </c>
      <c r="U1670" s="42" t="n">
        <f aca="false">IF(I1670="delivery",O1670-SUM(Q1670+R1670),IF(I1670="PO",P1670-SUM(Q1670:R1670)))</f>
        <v>371</v>
      </c>
      <c r="V1670" s="43" t="n">
        <v>23.26</v>
      </c>
      <c r="W1670" s="43"/>
      <c r="X1670" s="43" t="n">
        <f aca="false">W1670-V1670</f>
        <v>-23.26</v>
      </c>
      <c r="Z1670" s="44"/>
      <c r="AA1670" s="44"/>
      <c r="AM1670" s="23" t="str">
        <f aca="false">D1670</f>
        <v>Sanmina</v>
      </c>
      <c r="AN1670" s="23" t="s">
        <v>3124</v>
      </c>
      <c r="AT1670" s="44"/>
      <c r="AU1670" s="44"/>
      <c r="BD1670" s="23" t="s">
        <v>182</v>
      </c>
      <c r="BE1670" s="1" t="s">
        <v>183</v>
      </c>
    </row>
    <row r="1671" customFormat="false" ht="15" hidden="false" customHeight="true" outlineLevel="0" collapsed="false">
      <c r="A1671" s="23" t="s">
        <v>6800</v>
      </c>
      <c r="B1671" s="23" t="s">
        <v>6801</v>
      </c>
      <c r="C1671" s="40" t="s">
        <v>177</v>
      </c>
      <c r="D1671" s="23" t="s">
        <v>82</v>
      </c>
      <c r="E1671" s="23" t="s">
        <v>6802</v>
      </c>
      <c r="F1671" s="23" t="s">
        <v>6803</v>
      </c>
      <c r="G1671" s="23" t="n">
        <v>91</v>
      </c>
      <c r="H1671" s="23" t="n">
        <v>44</v>
      </c>
      <c r="I1671" s="41" t="s">
        <v>180</v>
      </c>
      <c r="K1671" s="23" t="n">
        <v>0</v>
      </c>
      <c r="L1671" s="23" t="n">
        <v>207</v>
      </c>
      <c r="M1671" s="23" t="n">
        <v>168</v>
      </c>
      <c r="N1671" s="23" t="n">
        <v>132</v>
      </c>
      <c r="O1671" s="23" t="n">
        <f aca="false">K1671+L1671</f>
        <v>207</v>
      </c>
      <c r="P1671" s="23" t="n">
        <f aca="false">K1671+L1671+M1671+N1671</f>
        <v>507</v>
      </c>
      <c r="Q1671" s="23" t="n">
        <v>410</v>
      </c>
      <c r="R1671" s="23" t="n">
        <v>106</v>
      </c>
      <c r="S1671" s="23" t="n">
        <v>288</v>
      </c>
      <c r="T1671" s="23" t="n">
        <v>40</v>
      </c>
      <c r="U1671" s="42" t="n">
        <f aca="false">IF(I1671="delivery",O1671-SUM(Q1671+R1671),IF(I1671="PO",P1671-SUM(Q1671:R1671)))</f>
        <v>-309</v>
      </c>
      <c r="V1671" s="43" t="n">
        <v>42.67</v>
      </c>
      <c r="W1671" s="43"/>
      <c r="X1671" s="43" t="n">
        <f aca="false">W1671-V1671</f>
        <v>-42.67</v>
      </c>
      <c r="Y1671" s="23" t="n">
        <v>42.67</v>
      </c>
      <c r="Z1671" s="44"/>
      <c r="AA1671" s="44"/>
      <c r="AM1671" s="23" t="str">
        <f aca="false">D1671</f>
        <v>Arista</v>
      </c>
      <c r="AN1671" s="23" t="s">
        <v>6397</v>
      </c>
      <c r="AT1671" s="44"/>
      <c r="AU1671" s="44"/>
      <c r="BD1671" s="23" t="s">
        <v>182</v>
      </c>
      <c r="BE1671" s="1" t="s">
        <v>183</v>
      </c>
    </row>
    <row r="1672" customFormat="false" ht="15" hidden="false" customHeight="true" outlineLevel="0" collapsed="false">
      <c r="A1672" s="23" t="s">
        <v>6804</v>
      </c>
      <c r="B1672" s="23" t="s">
        <v>6805</v>
      </c>
      <c r="C1672" s="40" t="s">
        <v>177</v>
      </c>
      <c r="D1672" s="23" t="s">
        <v>1471</v>
      </c>
      <c r="E1672" s="23" t="s">
        <v>6806</v>
      </c>
      <c r="F1672" s="23" t="s">
        <v>6807</v>
      </c>
      <c r="G1672" s="23" t="n">
        <v>93</v>
      </c>
      <c r="H1672" s="23" t="n">
        <v>2000</v>
      </c>
      <c r="I1672" s="41" t="s">
        <v>180</v>
      </c>
      <c r="K1672" s="23" t="n">
        <v>0</v>
      </c>
      <c r="L1672" s="23" t="n">
        <v>2982</v>
      </c>
      <c r="M1672" s="23" t="n">
        <v>12000</v>
      </c>
      <c r="N1672" s="23" t="n">
        <v>0</v>
      </c>
      <c r="O1672" s="23" t="n">
        <f aca="false">K1672+L1672</f>
        <v>2982</v>
      </c>
      <c r="P1672" s="23" t="n">
        <f aca="false">K1672+L1672+M1672+N1672</f>
        <v>14982</v>
      </c>
      <c r="Q1672" s="23" t="n">
        <v>4576</v>
      </c>
      <c r="R1672" s="23" t="n">
        <v>10527</v>
      </c>
      <c r="S1672" s="23" t="n">
        <v>9756</v>
      </c>
      <c r="T1672" s="23" t="n">
        <v>5225</v>
      </c>
      <c r="U1672" s="42" t="n">
        <f aca="false">IF(I1672="delivery",O1672-SUM(Q1672+R1672),IF(I1672="PO",P1672-SUM(Q1672:R1672)))</f>
        <v>-12121</v>
      </c>
      <c r="V1672" s="43" t="n">
        <v>0.12508</v>
      </c>
      <c r="W1672" s="43"/>
      <c r="X1672" s="43" t="n">
        <f aca="false">W1672-V1672</f>
        <v>-0.12508</v>
      </c>
      <c r="Z1672" s="44"/>
      <c r="AA1672" s="44"/>
      <c r="AM1672" s="23" t="str">
        <f aca="false">D1672</f>
        <v>Sanmina</v>
      </c>
      <c r="AN1672" s="23" t="s">
        <v>2011</v>
      </c>
      <c r="AT1672" s="44"/>
      <c r="AU1672" s="44"/>
      <c r="BD1672" s="23" t="s">
        <v>182</v>
      </c>
      <c r="BE1672" s="1" t="s">
        <v>183</v>
      </c>
    </row>
    <row r="1673" customFormat="false" ht="15" hidden="false" customHeight="true" outlineLevel="0" collapsed="false">
      <c r="A1673" s="23" t="s">
        <v>6808</v>
      </c>
      <c r="B1673" s="23" t="s">
        <v>6809</v>
      </c>
      <c r="C1673" s="40" t="s">
        <v>177</v>
      </c>
      <c r="D1673" s="23" t="s">
        <v>1471</v>
      </c>
      <c r="E1673" s="23" t="s">
        <v>6810</v>
      </c>
      <c r="F1673" s="23" t="s">
        <v>6811</v>
      </c>
      <c r="G1673" s="23" t="n">
        <v>73</v>
      </c>
      <c r="H1673" s="23" t="n">
        <v>2000</v>
      </c>
      <c r="I1673" s="41" t="s">
        <v>180</v>
      </c>
      <c r="K1673" s="23" t="n">
        <v>0</v>
      </c>
      <c r="L1673" s="23" t="n">
        <v>3820</v>
      </c>
      <c r="M1673" s="23" t="n">
        <v>6000</v>
      </c>
      <c r="N1673" s="23" t="n">
        <v>0</v>
      </c>
      <c r="O1673" s="23" t="n">
        <f aca="false">K1673+L1673</f>
        <v>3820</v>
      </c>
      <c r="P1673" s="23" t="n">
        <f aca="false">K1673+L1673+M1673+N1673</f>
        <v>9820</v>
      </c>
      <c r="Q1673" s="23" t="n">
        <v>4634</v>
      </c>
      <c r="R1673" s="23" t="n">
        <v>5767</v>
      </c>
      <c r="S1673" s="23" t="n">
        <v>6274</v>
      </c>
      <c r="T1673" s="23" t="n">
        <v>2904</v>
      </c>
      <c r="U1673" s="42" t="n">
        <f aca="false">IF(I1673="delivery",O1673-SUM(Q1673+R1673),IF(I1673="PO",P1673-SUM(Q1673:R1673)))</f>
        <v>-6581</v>
      </c>
      <c r="V1673" s="43" t="n">
        <v>0.14</v>
      </c>
      <c r="W1673" s="43"/>
      <c r="X1673" s="43" t="n">
        <f aca="false">W1673-V1673</f>
        <v>-0.14</v>
      </c>
      <c r="Y1673" s="23" t="n">
        <v>0.14</v>
      </c>
      <c r="Z1673" s="44"/>
      <c r="AA1673" s="44"/>
      <c r="AM1673" s="23" t="str">
        <f aca="false">D1673</f>
        <v>Sanmina</v>
      </c>
      <c r="AN1673" s="23" t="s">
        <v>2011</v>
      </c>
      <c r="AT1673" s="44"/>
      <c r="AU1673" s="44"/>
      <c r="BD1673" s="23" t="s">
        <v>182</v>
      </c>
      <c r="BE1673" s="1" t="s">
        <v>183</v>
      </c>
    </row>
    <row r="1674" customFormat="false" ht="15" hidden="false" customHeight="true" outlineLevel="0" collapsed="false">
      <c r="A1674" s="23" t="s">
        <v>6812</v>
      </c>
      <c r="B1674" s="23" t="s">
        <v>6813</v>
      </c>
      <c r="C1674" s="40" t="s">
        <v>177</v>
      </c>
      <c r="D1674" s="23" t="s">
        <v>1471</v>
      </c>
      <c r="E1674" s="23" t="s">
        <v>6814</v>
      </c>
      <c r="F1674" s="23" t="s">
        <v>6815</v>
      </c>
      <c r="G1674" s="23" t="n">
        <v>83</v>
      </c>
      <c r="H1674" s="23" t="n">
        <v>2500</v>
      </c>
      <c r="I1674" s="41" t="s">
        <v>180</v>
      </c>
      <c r="K1674" s="23" t="n">
        <v>0</v>
      </c>
      <c r="L1674" s="23" t="n">
        <v>10242</v>
      </c>
      <c r="M1674" s="23" t="n">
        <v>0</v>
      </c>
      <c r="N1674" s="23" t="n">
        <v>0</v>
      </c>
      <c r="O1674" s="23" t="n">
        <f aca="false">K1674+L1674</f>
        <v>10242</v>
      </c>
      <c r="P1674" s="23" t="n">
        <f aca="false">K1674+L1674+M1674+N1674</f>
        <v>10242</v>
      </c>
      <c r="Q1674" s="23" t="n">
        <v>1863</v>
      </c>
      <c r="R1674" s="23" t="n">
        <v>1972</v>
      </c>
      <c r="S1674" s="23" t="n">
        <v>3020</v>
      </c>
      <c r="T1674" s="23" t="n">
        <v>238</v>
      </c>
      <c r="U1674" s="42" t="n">
        <f aca="false">IF(I1674="delivery",O1674-SUM(Q1674+R1674),IF(I1674="PO",P1674-SUM(Q1674:R1674)))</f>
        <v>6407</v>
      </c>
      <c r="V1674" s="43" t="n">
        <v>1.1316</v>
      </c>
      <c r="W1674" s="43"/>
      <c r="X1674" s="43" t="n">
        <f aca="false">W1674-V1674</f>
        <v>-1.1316</v>
      </c>
      <c r="Y1674" s="23" t="n">
        <v>1.1316</v>
      </c>
      <c r="Z1674" s="44"/>
      <c r="AA1674" s="44"/>
      <c r="AM1674" s="23" t="str">
        <f aca="false">D1674</f>
        <v>Sanmina</v>
      </c>
      <c r="AN1674" s="23" t="s">
        <v>2011</v>
      </c>
      <c r="AT1674" s="44"/>
      <c r="AU1674" s="44"/>
      <c r="BD1674" s="23" t="s">
        <v>182</v>
      </c>
      <c r="BE1674" s="1" t="s">
        <v>183</v>
      </c>
    </row>
    <row r="1675" customFormat="false" ht="15" hidden="false" customHeight="true" outlineLevel="0" collapsed="false">
      <c r="A1675" s="23" t="s">
        <v>6816</v>
      </c>
      <c r="B1675" s="23" t="s">
        <v>6817</v>
      </c>
      <c r="C1675" s="40" t="s">
        <v>177</v>
      </c>
      <c r="D1675" s="23" t="s">
        <v>82</v>
      </c>
      <c r="E1675" s="23" t="s">
        <v>6818</v>
      </c>
      <c r="F1675" s="23" t="s">
        <v>6819</v>
      </c>
      <c r="G1675" s="23" t="n">
        <v>71</v>
      </c>
      <c r="H1675" s="23" t="n">
        <v>160</v>
      </c>
      <c r="I1675" s="41" t="s">
        <v>180</v>
      </c>
      <c r="K1675" s="23" t="n">
        <v>0</v>
      </c>
      <c r="L1675" s="23" t="n">
        <v>2865</v>
      </c>
      <c r="M1675" s="23" t="n">
        <v>0</v>
      </c>
      <c r="N1675" s="23" t="n">
        <v>0</v>
      </c>
      <c r="O1675" s="23" t="n">
        <f aca="false">K1675+L1675</f>
        <v>2865</v>
      </c>
      <c r="P1675" s="23" t="n">
        <f aca="false">K1675+L1675+M1675+N1675</f>
        <v>2865</v>
      </c>
      <c r="Q1675" s="23" t="n">
        <v>2182</v>
      </c>
      <c r="R1675" s="23" t="n">
        <v>603</v>
      </c>
      <c r="S1675" s="23" t="n">
        <v>1024</v>
      </c>
      <c r="T1675" s="23" t="n">
        <v>140</v>
      </c>
      <c r="U1675" s="42" t="n">
        <f aca="false">IF(I1675="delivery",O1675-SUM(Q1675+R1675),IF(I1675="PO",P1675-SUM(Q1675:R1675)))</f>
        <v>80</v>
      </c>
      <c r="V1675" s="43" t="n">
        <v>3.95</v>
      </c>
      <c r="W1675" s="43"/>
      <c r="X1675" s="43" t="n">
        <f aca="false">W1675-V1675</f>
        <v>-3.95</v>
      </c>
      <c r="Y1675" s="23" t="n">
        <v>3.95</v>
      </c>
      <c r="Z1675" s="44"/>
      <c r="AA1675" s="44"/>
      <c r="AM1675" s="23" t="str">
        <f aca="false">D1675</f>
        <v>Arista</v>
      </c>
      <c r="AN1675" s="23" t="s">
        <v>6397</v>
      </c>
      <c r="AT1675" s="44"/>
      <c r="AU1675" s="44"/>
      <c r="BD1675" s="23" t="s">
        <v>182</v>
      </c>
      <c r="BE1675" s="1" t="s">
        <v>183</v>
      </c>
    </row>
    <row r="1676" customFormat="false" ht="15" hidden="false" customHeight="true" outlineLevel="0" collapsed="false">
      <c r="A1676" s="23" t="s">
        <v>6820</v>
      </c>
      <c r="B1676" s="23" t="s">
        <v>6821</v>
      </c>
      <c r="C1676" s="40" t="s">
        <v>177</v>
      </c>
      <c r="D1676" s="23" t="s">
        <v>1471</v>
      </c>
      <c r="E1676" s="23" t="s">
        <v>6822</v>
      </c>
      <c r="F1676" s="23" t="s">
        <v>6823</v>
      </c>
      <c r="G1676" s="23" t="n">
        <v>106</v>
      </c>
      <c r="H1676" s="23" t="n">
        <v>3000</v>
      </c>
      <c r="I1676" s="41" t="s">
        <v>180</v>
      </c>
      <c r="K1676" s="23" t="n">
        <v>0</v>
      </c>
      <c r="L1676" s="23" t="n">
        <v>6493</v>
      </c>
      <c r="M1676" s="23" t="n">
        <v>3000</v>
      </c>
      <c r="N1676" s="23" t="n">
        <v>6000</v>
      </c>
      <c r="O1676" s="23" t="n">
        <f aca="false">K1676+L1676</f>
        <v>6493</v>
      </c>
      <c r="P1676" s="23" t="n">
        <f aca="false">K1676+L1676+M1676+N1676</f>
        <v>15493</v>
      </c>
      <c r="Q1676" s="23" t="n">
        <v>10186</v>
      </c>
      <c r="R1676" s="23" t="n">
        <v>6412</v>
      </c>
      <c r="S1676" s="23" t="n">
        <v>7476</v>
      </c>
      <c r="T1676" s="23" t="n">
        <v>1914</v>
      </c>
      <c r="U1676" s="42" t="n">
        <f aca="false">IF(I1676="delivery",O1676-SUM(Q1676+R1676),IF(I1676="PO",P1676-SUM(Q1676:R1676)))</f>
        <v>-10105</v>
      </c>
      <c r="V1676" s="43" t="n">
        <v>0.55</v>
      </c>
      <c r="W1676" s="43"/>
      <c r="X1676" s="43" t="n">
        <f aca="false">W1676-V1676</f>
        <v>-0.55</v>
      </c>
      <c r="Y1676" s="23" t="n">
        <v>0.51</v>
      </c>
      <c r="Z1676" s="44"/>
      <c r="AA1676" s="44"/>
      <c r="AM1676" s="23" t="str">
        <f aca="false">D1676</f>
        <v>Sanmina</v>
      </c>
      <c r="AN1676" s="23" t="s">
        <v>3124</v>
      </c>
      <c r="AT1676" s="44"/>
      <c r="AU1676" s="44"/>
      <c r="BD1676" s="23" t="s">
        <v>182</v>
      </c>
      <c r="BE1676" s="1" t="s">
        <v>183</v>
      </c>
    </row>
    <row r="1677" customFormat="false" ht="15" hidden="false" customHeight="true" outlineLevel="0" collapsed="false">
      <c r="A1677" s="23" t="s">
        <v>6824</v>
      </c>
      <c r="B1677" s="23" t="s">
        <v>6825</v>
      </c>
      <c r="C1677" s="40" t="s">
        <v>177</v>
      </c>
      <c r="D1677" s="23" t="s">
        <v>1471</v>
      </c>
      <c r="E1677" s="23" t="s">
        <v>6826</v>
      </c>
      <c r="F1677" s="23" t="s">
        <v>6827</v>
      </c>
      <c r="G1677" s="23" t="n">
        <v>56</v>
      </c>
      <c r="H1677" s="23" t="n">
        <v>1500</v>
      </c>
      <c r="I1677" s="41" t="s">
        <v>180</v>
      </c>
      <c r="K1677" s="23" t="n">
        <v>0</v>
      </c>
      <c r="L1677" s="23" t="n">
        <v>8705</v>
      </c>
      <c r="M1677" s="23" t="n">
        <v>0</v>
      </c>
      <c r="N1677" s="23" t="n">
        <v>0</v>
      </c>
      <c r="O1677" s="23" t="n">
        <f aca="false">K1677+L1677</f>
        <v>8705</v>
      </c>
      <c r="P1677" s="23" t="n">
        <f aca="false">K1677+L1677+M1677+N1677</f>
        <v>8705</v>
      </c>
      <c r="Q1677" s="23" t="n">
        <v>9268</v>
      </c>
      <c r="R1677" s="23" t="n">
        <v>5026</v>
      </c>
      <c r="S1677" s="23" t="n">
        <v>5282</v>
      </c>
      <c r="T1677" s="23" t="n">
        <v>1646</v>
      </c>
      <c r="U1677" s="42" t="n">
        <f aca="false">IF(I1677="delivery",O1677-SUM(Q1677+R1677),IF(I1677="PO",P1677-SUM(Q1677:R1677)))</f>
        <v>-5589</v>
      </c>
      <c r="V1677" s="43" t="n">
        <v>0.433</v>
      </c>
      <c r="W1677" s="43"/>
      <c r="X1677" s="43" t="n">
        <f aca="false">W1677-V1677</f>
        <v>-0.433</v>
      </c>
      <c r="Z1677" s="44"/>
      <c r="AA1677" s="44"/>
      <c r="AM1677" s="23" t="str">
        <f aca="false">D1677</f>
        <v>Sanmina</v>
      </c>
      <c r="AN1677" s="23" t="s">
        <v>3124</v>
      </c>
      <c r="AT1677" s="44"/>
      <c r="AU1677" s="44"/>
      <c r="BD1677" s="23" t="s">
        <v>182</v>
      </c>
      <c r="BE1677" s="1" t="s">
        <v>183</v>
      </c>
    </row>
    <row r="1678" customFormat="false" ht="15" hidden="false" customHeight="true" outlineLevel="0" collapsed="false">
      <c r="A1678" s="23" t="s">
        <v>6828</v>
      </c>
      <c r="B1678" s="23" t="s">
        <v>6829</v>
      </c>
      <c r="C1678" s="40" t="s">
        <v>177</v>
      </c>
      <c r="D1678" s="23" t="s">
        <v>1471</v>
      </c>
      <c r="E1678" s="23" t="s">
        <v>6830</v>
      </c>
      <c r="F1678" s="23" t="s">
        <v>6831</v>
      </c>
      <c r="G1678" s="23" t="n">
        <v>53</v>
      </c>
      <c r="H1678" s="23" t="n">
        <v>3000</v>
      </c>
      <c r="I1678" s="41" t="s">
        <v>188</v>
      </c>
      <c r="K1678" s="23" t="n">
        <v>0</v>
      </c>
      <c r="L1678" s="23" t="n">
        <v>12000</v>
      </c>
      <c r="M1678" s="23" t="n">
        <v>0</v>
      </c>
      <c r="N1678" s="23" t="n">
        <v>0</v>
      </c>
      <c r="O1678" s="23" t="n">
        <f aca="false">K1678+L1678</f>
        <v>12000</v>
      </c>
      <c r="P1678" s="23" t="n">
        <f aca="false">K1678+L1678+M1678+N1678</f>
        <v>12000</v>
      </c>
      <c r="Q1678" s="23" t="n">
        <v>1068</v>
      </c>
      <c r="R1678" s="23" t="n">
        <v>8402</v>
      </c>
      <c r="S1678" s="23" t="n">
        <v>7000</v>
      </c>
      <c r="T1678" s="23" t="n">
        <v>2654</v>
      </c>
      <c r="U1678" s="42" t="n">
        <f aca="false">IF(I1678="delivery",O1678-SUM(Q1678+R1678),IF(I1678="PO",P1678-SUM(Q1678:R1678)))</f>
        <v>2530</v>
      </c>
      <c r="V1678" s="43" t="n">
        <v>0.02</v>
      </c>
      <c r="W1678" s="43"/>
      <c r="X1678" s="43" t="n">
        <f aca="false">W1678-V1678</f>
        <v>-0.02</v>
      </c>
      <c r="Z1678" s="44"/>
      <c r="AA1678" s="44"/>
      <c r="AM1678" s="23" t="str">
        <f aca="false">D1678</f>
        <v>Sanmina</v>
      </c>
      <c r="AN1678" s="23" t="s">
        <v>2011</v>
      </c>
      <c r="AT1678" s="44"/>
      <c r="AU1678" s="44"/>
      <c r="BD1678" s="23" t="s">
        <v>182</v>
      </c>
      <c r="BE1678" s="1" t="s">
        <v>183</v>
      </c>
    </row>
    <row r="1679" customFormat="false" ht="15" hidden="false" customHeight="true" outlineLevel="0" collapsed="false">
      <c r="A1679" s="23" t="s">
        <v>6832</v>
      </c>
      <c r="B1679" s="23" t="s">
        <v>6833</v>
      </c>
      <c r="C1679" s="40" t="s">
        <v>177</v>
      </c>
      <c r="D1679" s="23" t="s">
        <v>82</v>
      </c>
      <c r="E1679" s="23" t="s">
        <v>6834</v>
      </c>
      <c r="F1679" s="23" t="s">
        <v>6835</v>
      </c>
      <c r="G1679" s="23" t="n">
        <v>91</v>
      </c>
      <c r="H1679" s="23" t="n">
        <v>90</v>
      </c>
      <c r="I1679" s="41" t="s">
        <v>180</v>
      </c>
      <c r="K1679" s="23" t="n">
        <v>0</v>
      </c>
      <c r="L1679" s="23" t="n">
        <v>3426</v>
      </c>
      <c r="M1679" s="23" t="n">
        <v>2520</v>
      </c>
      <c r="N1679" s="23" t="n">
        <v>1190</v>
      </c>
      <c r="O1679" s="23" t="n">
        <f aca="false">K1679+L1679</f>
        <v>3426</v>
      </c>
      <c r="P1679" s="23" t="n">
        <f aca="false">K1679+L1679+M1679+N1679</f>
        <v>7136</v>
      </c>
      <c r="Q1679" s="23" t="n">
        <v>5701</v>
      </c>
      <c r="R1679" s="23" t="n">
        <v>3028</v>
      </c>
      <c r="S1679" s="23" t="n">
        <v>3874</v>
      </c>
      <c r="T1679" s="23" t="n">
        <v>271</v>
      </c>
      <c r="U1679" s="42" t="n">
        <f aca="false">IF(I1679="delivery",O1679-SUM(Q1679+R1679),IF(I1679="PO",P1679-SUM(Q1679:R1679)))</f>
        <v>-5303</v>
      </c>
      <c r="V1679" s="43" t="n">
        <v>4.26</v>
      </c>
      <c r="W1679" s="43"/>
      <c r="X1679" s="43" t="n">
        <f aca="false">W1679-V1679</f>
        <v>-4.26</v>
      </c>
      <c r="Y1679" s="23" t="n">
        <v>4.26</v>
      </c>
      <c r="Z1679" s="44"/>
      <c r="AA1679" s="44"/>
      <c r="AM1679" s="23" t="str">
        <f aca="false">D1679</f>
        <v>Arista</v>
      </c>
      <c r="AN1679" s="23" t="s">
        <v>6397</v>
      </c>
      <c r="AT1679" s="44"/>
      <c r="AU1679" s="44"/>
      <c r="BD1679" s="23" t="s">
        <v>182</v>
      </c>
      <c r="BE1679" s="1" t="s">
        <v>183</v>
      </c>
    </row>
    <row r="1680" customFormat="false" ht="15" hidden="false" customHeight="true" outlineLevel="0" collapsed="false">
      <c r="A1680" s="23" t="s">
        <v>6836</v>
      </c>
      <c r="B1680" s="23" t="s">
        <v>6837</v>
      </c>
      <c r="C1680" s="40" t="s">
        <v>177</v>
      </c>
      <c r="D1680" s="23" t="s">
        <v>82</v>
      </c>
      <c r="E1680" s="23" t="s">
        <v>6838</v>
      </c>
      <c r="F1680" s="23" t="s">
        <v>6839</v>
      </c>
      <c r="G1680" s="23" t="n">
        <v>101</v>
      </c>
      <c r="H1680" s="23" t="n">
        <v>2500</v>
      </c>
      <c r="I1680" s="41" t="s">
        <v>188</v>
      </c>
      <c r="K1680" s="23" t="n">
        <v>0</v>
      </c>
      <c r="L1680" s="23" t="n">
        <v>2208</v>
      </c>
      <c r="M1680" s="23" t="n">
        <v>0</v>
      </c>
      <c r="N1680" s="23" t="n">
        <v>0</v>
      </c>
      <c r="O1680" s="23" t="n">
        <f aca="false">K1680+L1680</f>
        <v>2208</v>
      </c>
      <c r="P1680" s="23" t="n">
        <f aca="false">K1680+L1680+M1680+N1680</f>
        <v>2208</v>
      </c>
      <c r="Q1680" s="23" t="n">
        <v>1863</v>
      </c>
      <c r="R1680" s="23" t="n">
        <v>1401</v>
      </c>
      <c r="S1680" s="23" t="n">
        <v>2319</v>
      </c>
      <c r="T1680" s="23" t="n">
        <v>109</v>
      </c>
      <c r="U1680" s="42" t="n">
        <f aca="false">IF(I1680="delivery",O1680-SUM(Q1680+R1680),IF(I1680="PO",P1680-SUM(Q1680:R1680)))</f>
        <v>-1056</v>
      </c>
      <c r="V1680" s="43" t="n">
        <v>2.94</v>
      </c>
      <c r="W1680" s="43"/>
      <c r="X1680" s="43" t="n">
        <f aca="false">W1680-V1680</f>
        <v>-2.94</v>
      </c>
      <c r="Y1680" s="23" t="n">
        <v>2.94</v>
      </c>
      <c r="Z1680" s="44"/>
      <c r="AA1680" s="44"/>
      <c r="AM1680" s="23" t="str">
        <f aca="false">D1680</f>
        <v>Arista</v>
      </c>
      <c r="AN1680" s="23" t="s">
        <v>6397</v>
      </c>
      <c r="AT1680" s="44"/>
      <c r="AU1680" s="44"/>
      <c r="BD1680" s="23" t="s">
        <v>182</v>
      </c>
      <c r="BE1680" s="1" t="s">
        <v>183</v>
      </c>
    </row>
    <row r="1681" customFormat="false" ht="15" hidden="false" customHeight="true" outlineLevel="0" collapsed="false">
      <c r="A1681" s="23" t="s">
        <v>6840</v>
      </c>
      <c r="B1681" s="23" t="s">
        <v>6841</v>
      </c>
      <c r="C1681" s="40" t="s">
        <v>177</v>
      </c>
      <c r="D1681" s="23" t="s">
        <v>1471</v>
      </c>
      <c r="E1681" s="23" t="s">
        <v>6842</v>
      </c>
      <c r="F1681" s="23" t="s">
        <v>6843</v>
      </c>
      <c r="G1681" s="23" t="n">
        <v>93</v>
      </c>
      <c r="H1681" s="23" t="n">
        <v>8000</v>
      </c>
      <c r="I1681" s="41" t="s">
        <v>180</v>
      </c>
      <c r="K1681" s="23" t="n">
        <v>0</v>
      </c>
      <c r="L1681" s="23" t="n">
        <v>6871</v>
      </c>
      <c r="M1681" s="23" t="n">
        <v>0</v>
      </c>
      <c r="N1681" s="23" t="n">
        <v>0</v>
      </c>
      <c r="O1681" s="23" t="n">
        <f aca="false">K1681+L1681</f>
        <v>6871</v>
      </c>
      <c r="P1681" s="23" t="n">
        <f aca="false">K1681+L1681+M1681+N1681</f>
        <v>6871</v>
      </c>
      <c r="Q1681" s="23" t="n">
        <v>4892</v>
      </c>
      <c r="R1681" s="23" t="n">
        <v>5585</v>
      </c>
      <c r="S1681" s="23" t="n">
        <v>6991</v>
      </c>
      <c r="T1681" s="23" t="n">
        <v>1115</v>
      </c>
      <c r="U1681" s="42" t="n">
        <f aca="false">IF(I1681="delivery",O1681-SUM(Q1681+R1681),IF(I1681="PO",P1681-SUM(Q1681:R1681)))</f>
        <v>-3606</v>
      </c>
      <c r="V1681" s="43" t="n">
        <v>0.046</v>
      </c>
      <c r="W1681" s="43"/>
      <c r="X1681" s="43" t="n">
        <f aca="false">W1681-V1681</f>
        <v>-0.046</v>
      </c>
      <c r="Z1681" s="44"/>
      <c r="AA1681" s="44"/>
      <c r="AM1681" s="23" t="str">
        <f aca="false">D1681</f>
        <v>Sanmina</v>
      </c>
      <c r="AN1681" s="23" t="s">
        <v>2011</v>
      </c>
      <c r="AT1681" s="44"/>
      <c r="AU1681" s="44"/>
      <c r="BD1681" s="23" t="s">
        <v>182</v>
      </c>
      <c r="BE1681" s="1" t="s">
        <v>183</v>
      </c>
    </row>
    <row r="1682" customFormat="false" ht="15" hidden="false" customHeight="true" outlineLevel="0" collapsed="false">
      <c r="A1682" s="23" t="s">
        <v>6844</v>
      </c>
      <c r="B1682" s="23" t="s">
        <v>6845</v>
      </c>
      <c r="C1682" s="40" t="s">
        <v>177</v>
      </c>
      <c r="D1682" s="23" t="s">
        <v>1471</v>
      </c>
      <c r="E1682" s="23" t="s">
        <v>6846</v>
      </c>
      <c r="F1682" s="23" t="s">
        <v>6847</v>
      </c>
      <c r="G1682" s="23" t="n">
        <v>93</v>
      </c>
      <c r="H1682" s="23" t="n">
        <v>3000</v>
      </c>
      <c r="I1682" s="41" t="s">
        <v>180</v>
      </c>
      <c r="K1682" s="23" t="n">
        <v>0</v>
      </c>
      <c r="L1682" s="23" t="n">
        <v>5662</v>
      </c>
      <c r="M1682" s="23" t="n">
        <v>0</v>
      </c>
      <c r="N1682" s="23" t="n">
        <v>6000</v>
      </c>
      <c r="O1682" s="23" t="n">
        <f aca="false">K1682+L1682</f>
        <v>5662</v>
      </c>
      <c r="P1682" s="23" t="n">
        <f aca="false">K1682+L1682+M1682+N1682</f>
        <v>11662</v>
      </c>
      <c r="Q1682" s="23" t="n">
        <v>4067</v>
      </c>
      <c r="R1682" s="23" t="n">
        <v>4554</v>
      </c>
      <c r="S1682" s="23" t="n">
        <v>4647</v>
      </c>
      <c r="T1682" s="23" t="n">
        <v>1681</v>
      </c>
      <c r="U1682" s="42" t="n">
        <f aca="false">IF(I1682="delivery",O1682-SUM(Q1682+R1682),IF(I1682="PO",P1682-SUM(Q1682:R1682)))</f>
        <v>-2959</v>
      </c>
      <c r="V1682" s="43" t="n">
        <v>0.2489</v>
      </c>
      <c r="W1682" s="43"/>
      <c r="X1682" s="43" t="n">
        <f aca="false">W1682-V1682</f>
        <v>-0.2489</v>
      </c>
      <c r="Z1682" s="44"/>
      <c r="AA1682" s="44"/>
      <c r="AM1682" s="23" t="str">
        <f aca="false">D1682</f>
        <v>Sanmina</v>
      </c>
      <c r="AN1682" s="23" t="s">
        <v>2011</v>
      </c>
      <c r="AT1682" s="44"/>
      <c r="AU1682" s="44"/>
      <c r="BD1682" s="23" t="s">
        <v>182</v>
      </c>
      <c r="BE1682" s="1" t="s">
        <v>183</v>
      </c>
    </row>
    <row r="1683" customFormat="false" ht="15" hidden="false" customHeight="true" outlineLevel="0" collapsed="false">
      <c r="A1683" s="23" t="s">
        <v>6848</v>
      </c>
      <c r="B1683" s="23" t="s">
        <v>6849</v>
      </c>
      <c r="C1683" s="40" t="s">
        <v>177</v>
      </c>
      <c r="D1683" s="23" t="s">
        <v>1471</v>
      </c>
      <c r="E1683" s="23" t="s">
        <v>6850</v>
      </c>
      <c r="F1683" s="23" t="s">
        <v>6851</v>
      </c>
      <c r="G1683" s="23" t="n">
        <v>48</v>
      </c>
      <c r="H1683" s="23" t="n">
        <v>250</v>
      </c>
      <c r="I1683" s="41" t="s">
        <v>180</v>
      </c>
      <c r="K1683" s="23" t="n">
        <v>0</v>
      </c>
      <c r="L1683" s="23" t="n">
        <v>439</v>
      </c>
      <c r="M1683" s="23" t="n">
        <v>0</v>
      </c>
      <c r="N1683" s="23" t="n">
        <v>0</v>
      </c>
      <c r="O1683" s="23" t="n">
        <f aca="false">K1683+L1683</f>
        <v>439</v>
      </c>
      <c r="P1683" s="23" t="n">
        <f aca="false">K1683+L1683+M1683+N1683</f>
        <v>439</v>
      </c>
      <c r="Q1683" s="23" t="n">
        <v>255</v>
      </c>
      <c r="R1683" s="23" t="n">
        <v>1872</v>
      </c>
      <c r="S1683" s="23" t="n">
        <v>1572</v>
      </c>
      <c r="T1683" s="23" t="n">
        <v>646</v>
      </c>
      <c r="U1683" s="42" t="n">
        <f aca="false">IF(I1683="delivery",O1683-SUM(Q1683+R1683),IF(I1683="PO",P1683-SUM(Q1683:R1683)))</f>
        <v>-1688</v>
      </c>
      <c r="V1683" s="43" t="n">
        <v>1.5272</v>
      </c>
      <c r="W1683" s="43"/>
      <c r="X1683" s="43" t="n">
        <f aca="false">W1683-V1683</f>
        <v>-1.5272</v>
      </c>
      <c r="Z1683" s="44"/>
      <c r="AA1683" s="44"/>
      <c r="AM1683" s="23" t="str">
        <f aca="false">D1683</f>
        <v>Sanmina</v>
      </c>
      <c r="AN1683" s="23" t="s">
        <v>2011</v>
      </c>
      <c r="AT1683" s="44"/>
      <c r="AU1683" s="44"/>
      <c r="BD1683" s="23" t="s">
        <v>182</v>
      </c>
      <c r="BE1683" s="1" t="s">
        <v>183</v>
      </c>
    </row>
    <row r="1684" customFormat="false" ht="15" hidden="false" customHeight="true" outlineLevel="0" collapsed="false">
      <c r="A1684" s="23" t="s">
        <v>6852</v>
      </c>
      <c r="B1684" s="23" t="s">
        <v>6853</v>
      </c>
      <c r="C1684" s="40" t="s">
        <v>177</v>
      </c>
      <c r="D1684" s="23" t="s">
        <v>1471</v>
      </c>
      <c r="E1684" s="23" t="s">
        <v>6854</v>
      </c>
      <c r="F1684" s="23" t="s">
        <v>6855</v>
      </c>
      <c r="G1684" s="23" t="n">
        <v>71</v>
      </c>
      <c r="H1684" s="23" t="n">
        <v>3000</v>
      </c>
      <c r="I1684" s="41" t="s">
        <v>188</v>
      </c>
      <c r="K1684" s="23" t="n">
        <v>0</v>
      </c>
      <c r="L1684" s="23" t="n">
        <v>5843</v>
      </c>
      <c r="M1684" s="23" t="n">
        <v>0</v>
      </c>
      <c r="N1684" s="23" t="n">
        <v>0</v>
      </c>
      <c r="O1684" s="23" t="n">
        <f aca="false">K1684+L1684</f>
        <v>5843</v>
      </c>
      <c r="P1684" s="23" t="n">
        <f aca="false">K1684+L1684+M1684+N1684</f>
        <v>5843</v>
      </c>
      <c r="Q1684" s="23" t="n">
        <v>5422</v>
      </c>
      <c r="R1684" s="23" t="n">
        <v>3010</v>
      </c>
      <c r="S1684" s="23" t="n">
        <v>3120</v>
      </c>
      <c r="T1684" s="23" t="n">
        <v>943</v>
      </c>
      <c r="U1684" s="42" t="n">
        <f aca="false">IF(I1684="delivery",O1684-SUM(Q1684+R1684),IF(I1684="PO",P1684-SUM(Q1684:R1684)))</f>
        <v>-2589</v>
      </c>
      <c r="V1684" s="43" t="n">
        <v>0.1342</v>
      </c>
      <c r="W1684" s="43"/>
      <c r="X1684" s="43" t="n">
        <f aca="false">W1684-V1684</f>
        <v>-0.1342</v>
      </c>
      <c r="Y1684" s="23" t="n">
        <v>0.14447</v>
      </c>
      <c r="Z1684" s="44"/>
      <c r="AA1684" s="44"/>
      <c r="AM1684" s="23" t="str">
        <f aca="false">D1684</f>
        <v>Sanmina</v>
      </c>
      <c r="AN1684" s="23" t="s">
        <v>2011</v>
      </c>
      <c r="AT1684" s="44"/>
      <c r="AU1684" s="44"/>
      <c r="BD1684" s="23" t="s">
        <v>182</v>
      </c>
      <c r="BE1684" s="1" t="s">
        <v>183</v>
      </c>
    </row>
    <row r="1685" customFormat="false" ht="15" hidden="false" customHeight="true" outlineLevel="0" collapsed="false">
      <c r="A1685" s="23" t="s">
        <v>6856</v>
      </c>
      <c r="B1685" s="23" t="s">
        <v>6857</v>
      </c>
      <c r="C1685" s="40" t="s">
        <v>177</v>
      </c>
      <c r="D1685" s="23" t="s">
        <v>82</v>
      </c>
      <c r="E1685" s="23" t="s">
        <v>6858</v>
      </c>
      <c r="F1685" s="23" t="s">
        <v>6859</v>
      </c>
      <c r="G1685" s="23" t="n">
        <v>106</v>
      </c>
      <c r="H1685" s="23" t="n">
        <v>84</v>
      </c>
      <c r="I1685" s="41" t="s">
        <v>180</v>
      </c>
      <c r="K1685" s="23" t="n">
        <v>0</v>
      </c>
      <c r="L1685" s="23" t="n">
        <v>160</v>
      </c>
      <c r="M1685" s="23" t="n">
        <v>420</v>
      </c>
      <c r="N1685" s="23" t="n">
        <v>0</v>
      </c>
      <c r="O1685" s="23" t="n">
        <f aca="false">K1685+L1685</f>
        <v>160</v>
      </c>
      <c r="P1685" s="23" t="n">
        <f aca="false">K1685+L1685+M1685+N1685</f>
        <v>580</v>
      </c>
      <c r="Q1685" s="23" t="n">
        <v>331</v>
      </c>
      <c r="R1685" s="23" t="n">
        <v>208</v>
      </c>
      <c r="S1685" s="23" t="n">
        <v>268</v>
      </c>
      <c r="T1685" s="23" t="n">
        <v>40</v>
      </c>
      <c r="U1685" s="42" t="n">
        <f aca="false">IF(I1685="delivery",O1685-SUM(Q1685+R1685),IF(I1685="PO",P1685-SUM(Q1685:R1685)))</f>
        <v>-379</v>
      </c>
      <c r="V1685" s="43" t="n">
        <v>10</v>
      </c>
      <c r="W1685" s="43"/>
      <c r="X1685" s="43" t="n">
        <f aca="false">W1685-V1685</f>
        <v>-10</v>
      </c>
      <c r="Y1685" s="23" t="n">
        <v>10</v>
      </c>
      <c r="Z1685" s="44"/>
      <c r="AA1685" s="44"/>
      <c r="AM1685" s="23" t="str">
        <f aca="false">D1685</f>
        <v>Arista</v>
      </c>
      <c r="AN1685" s="23" t="s">
        <v>6397</v>
      </c>
      <c r="AT1685" s="44"/>
      <c r="AU1685" s="44"/>
      <c r="BD1685" s="23" t="s">
        <v>182</v>
      </c>
      <c r="BE1685" s="1" t="s">
        <v>183</v>
      </c>
    </row>
    <row r="1686" customFormat="false" ht="15" hidden="false" customHeight="true" outlineLevel="0" collapsed="false">
      <c r="A1686" s="23" t="s">
        <v>6860</v>
      </c>
      <c r="B1686" s="23" t="s">
        <v>6861</v>
      </c>
      <c r="C1686" s="40" t="s">
        <v>177</v>
      </c>
      <c r="D1686" s="23" t="s">
        <v>82</v>
      </c>
      <c r="E1686" s="23" t="s">
        <v>6862</v>
      </c>
      <c r="F1686" s="23" t="s">
        <v>6863</v>
      </c>
      <c r="G1686" s="23" t="n">
        <v>111</v>
      </c>
      <c r="H1686" s="23" t="n">
        <v>270</v>
      </c>
      <c r="I1686" s="41" t="s">
        <v>180</v>
      </c>
      <c r="K1686" s="23" t="n">
        <v>0</v>
      </c>
      <c r="L1686" s="23" t="n">
        <v>2650</v>
      </c>
      <c r="M1686" s="23" t="n">
        <v>0</v>
      </c>
      <c r="N1686" s="23" t="n">
        <v>0</v>
      </c>
      <c r="O1686" s="23" t="n">
        <f aca="false">K1686+L1686</f>
        <v>2650</v>
      </c>
      <c r="P1686" s="23" t="n">
        <f aca="false">K1686+L1686+M1686+N1686</f>
        <v>2650</v>
      </c>
      <c r="Q1686" s="23" t="n">
        <v>55</v>
      </c>
      <c r="R1686" s="23" t="n">
        <v>0</v>
      </c>
      <c r="S1686" s="23" t="n">
        <v>40</v>
      </c>
      <c r="T1686" s="23" t="n">
        <v>20</v>
      </c>
      <c r="U1686" s="42" t="n">
        <f aca="false">IF(I1686="delivery",O1686-SUM(Q1686+R1686),IF(I1686="PO",P1686-SUM(Q1686:R1686)))</f>
        <v>2595</v>
      </c>
      <c r="V1686" s="43" t="n">
        <v>45</v>
      </c>
      <c r="W1686" s="43"/>
      <c r="X1686" s="43" t="n">
        <f aca="false">W1686-V1686</f>
        <v>-45</v>
      </c>
      <c r="Y1686" s="23" t="n">
        <v>45</v>
      </c>
      <c r="Z1686" s="44"/>
      <c r="AA1686" s="44"/>
      <c r="AM1686" s="23" t="str">
        <f aca="false">D1686</f>
        <v>Arista</v>
      </c>
      <c r="AN1686" s="23" t="s">
        <v>6397</v>
      </c>
      <c r="AT1686" s="44"/>
      <c r="AU1686" s="44"/>
      <c r="BD1686" s="23" t="s">
        <v>182</v>
      </c>
      <c r="BE1686" s="1" t="s">
        <v>183</v>
      </c>
    </row>
    <row r="1687" customFormat="false" ht="15" hidden="false" customHeight="true" outlineLevel="0" collapsed="false">
      <c r="A1687" s="23" t="s">
        <v>6864</v>
      </c>
      <c r="B1687" s="23" t="s">
        <v>6865</v>
      </c>
      <c r="C1687" s="40" t="s">
        <v>177</v>
      </c>
      <c r="D1687" s="23" t="s">
        <v>1471</v>
      </c>
      <c r="E1687" s="23" t="s">
        <v>6866</v>
      </c>
      <c r="F1687" s="23" t="s">
        <v>6867</v>
      </c>
      <c r="G1687" s="23" t="n">
        <v>73</v>
      </c>
      <c r="H1687" s="23" t="n">
        <v>3000</v>
      </c>
      <c r="I1687" s="41" t="s">
        <v>180</v>
      </c>
      <c r="K1687" s="23" t="n">
        <v>0</v>
      </c>
      <c r="L1687" s="23" t="n">
        <v>3861</v>
      </c>
      <c r="M1687" s="23" t="n">
        <v>1248</v>
      </c>
      <c r="N1687" s="23" t="n">
        <v>0</v>
      </c>
      <c r="O1687" s="23" t="n">
        <f aca="false">K1687+L1687</f>
        <v>3861</v>
      </c>
      <c r="P1687" s="23" t="n">
        <f aca="false">K1687+L1687+M1687+N1687</f>
        <v>5109</v>
      </c>
      <c r="Q1687" s="23" t="n">
        <v>5221</v>
      </c>
      <c r="R1687" s="23" t="n">
        <v>7137</v>
      </c>
      <c r="S1687" s="23" t="n">
        <v>9861</v>
      </c>
      <c r="T1687" s="23" t="n">
        <v>2667</v>
      </c>
      <c r="U1687" s="42" t="n">
        <f aca="false">IF(I1687="delivery",O1687-SUM(Q1687+R1687),IF(I1687="PO",P1687-SUM(Q1687:R1687)))</f>
        <v>-8497</v>
      </c>
      <c r="V1687" s="43" t="n">
        <v>0.7245</v>
      </c>
      <c r="W1687" s="43"/>
      <c r="X1687" s="43" t="n">
        <f aca="false">W1687-V1687</f>
        <v>-0.7245</v>
      </c>
      <c r="Y1687" s="23" t="n">
        <v>0.7245</v>
      </c>
      <c r="Z1687" s="44"/>
      <c r="AA1687" s="44"/>
      <c r="AM1687" s="23" t="str">
        <f aca="false">D1687</f>
        <v>Sanmina</v>
      </c>
      <c r="AN1687" s="23" t="s">
        <v>2011</v>
      </c>
      <c r="AT1687" s="44"/>
      <c r="AU1687" s="44"/>
      <c r="BD1687" s="23" t="s">
        <v>182</v>
      </c>
      <c r="BE1687" s="1" t="s">
        <v>183</v>
      </c>
    </row>
    <row r="1688" customFormat="false" ht="15" hidden="false" customHeight="true" outlineLevel="0" collapsed="false">
      <c r="A1688" s="23" t="s">
        <v>6868</v>
      </c>
      <c r="B1688" s="23" t="s">
        <v>6869</v>
      </c>
      <c r="C1688" s="40" t="s">
        <v>177</v>
      </c>
      <c r="D1688" s="23" t="s">
        <v>82</v>
      </c>
      <c r="E1688" s="23" t="s">
        <v>6870</v>
      </c>
      <c r="F1688" s="23" t="s">
        <v>6871</v>
      </c>
      <c r="G1688" s="23" t="n">
        <v>91</v>
      </c>
      <c r="H1688" s="23" t="n">
        <v>44</v>
      </c>
      <c r="I1688" s="41" t="s">
        <v>180</v>
      </c>
      <c r="K1688" s="23" t="n">
        <v>0</v>
      </c>
      <c r="L1688" s="23" t="n">
        <v>7179</v>
      </c>
      <c r="M1688" s="23" t="n">
        <v>693</v>
      </c>
      <c r="N1688" s="23" t="n">
        <v>1783</v>
      </c>
      <c r="O1688" s="23" t="n">
        <f aca="false">K1688+L1688</f>
        <v>7179</v>
      </c>
      <c r="P1688" s="23" t="n">
        <f aca="false">K1688+L1688+M1688+N1688</f>
        <v>9655</v>
      </c>
      <c r="Q1688" s="23" t="n">
        <v>7127</v>
      </c>
      <c r="R1688" s="23" t="n">
        <v>3729</v>
      </c>
      <c r="S1688" s="23" t="n">
        <v>4493</v>
      </c>
      <c r="T1688" s="23" t="n">
        <v>550</v>
      </c>
      <c r="U1688" s="42" t="n">
        <f aca="false">IF(I1688="delivery",O1688-SUM(Q1688+R1688),IF(I1688="PO",P1688-SUM(Q1688:R1688)))</f>
        <v>-3677</v>
      </c>
      <c r="V1688" s="43" t="n">
        <v>54.65</v>
      </c>
      <c r="W1688" s="43"/>
      <c r="X1688" s="43" t="n">
        <f aca="false">W1688-V1688</f>
        <v>-54.65</v>
      </c>
      <c r="Y1688" s="23" t="n">
        <v>54.65</v>
      </c>
      <c r="Z1688" s="44"/>
      <c r="AA1688" s="44"/>
      <c r="AM1688" s="23" t="str">
        <f aca="false">D1688</f>
        <v>Arista</v>
      </c>
      <c r="AN1688" s="23" t="s">
        <v>6397</v>
      </c>
      <c r="AT1688" s="44"/>
      <c r="AU1688" s="44"/>
      <c r="BD1688" s="23" t="s">
        <v>182</v>
      </c>
      <c r="BE1688" s="1" t="s">
        <v>183</v>
      </c>
    </row>
    <row r="1689" customFormat="false" ht="15" hidden="false" customHeight="true" outlineLevel="0" collapsed="false">
      <c r="A1689" s="23" t="s">
        <v>6872</v>
      </c>
      <c r="B1689" s="23" t="s">
        <v>6873</v>
      </c>
      <c r="C1689" s="40" t="s">
        <v>177</v>
      </c>
      <c r="D1689" s="23" t="s">
        <v>82</v>
      </c>
      <c r="E1689" s="23" t="s">
        <v>6874</v>
      </c>
      <c r="F1689" s="23" t="s">
        <v>6875</v>
      </c>
      <c r="G1689" s="23" t="n">
        <v>101</v>
      </c>
      <c r="H1689" s="23" t="n">
        <v>1</v>
      </c>
      <c r="I1689" s="41" t="s">
        <v>180</v>
      </c>
      <c r="K1689" s="23" t="n">
        <v>0</v>
      </c>
      <c r="L1689" s="23" t="n">
        <v>930</v>
      </c>
      <c r="M1689" s="23" t="n">
        <v>0</v>
      </c>
      <c r="N1689" s="23" t="n">
        <v>26</v>
      </c>
      <c r="O1689" s="23" t="n">
        <f aca="false">K1689+L1689</f>
        <v>930</v>
      </c>
      <c r="P1689" s="23" t="n">
        <f aca="false">K1689+L1689+M1689+N1689</f>
        <v>956</v>
      </c>
      <c r="Q1689" s="23" t="n">
        <v>706</v>
      </c>
      <c r="R1689" s="23" t="n">
        <v>162</v>
      </c>
      <c r="S1689" s="23" t="n">
        <v>423</v>
      </c>
      <c r="T1689" s="23" t="n">
        <v>111</v>
      </c>
      <c r="U1689" s="42" t="n">
        <f aca="false">IF(I1689="delivery",O1689-SUM(Q1689+R1689),IF(I1689="PO",P1689-SUM(Q1689:R1689)))</f>
        <v>62</v>
      </c>
      <c r="V1689" s="43" t="n">
        <v>20.84</v>
      </c>
      <c r="W1689" s="43"/>
      <c r="X1689" s="43" t="n">
        <f aca="false">W1689-V1689</f>
        <v>-20.84</v>
      </c>
      <c r="Z1689" s="44"/>
      <c r="AA1689" s="44"/>
      <c r="AM1689" s="23" t="str">
        <f aca="false">D1689</f>
        <v>Arista</v>
      </c>
      <c r="AN1689" s="23" t="s">
        <v>6397</v>
      </c>
      <c r="AT1689" s="44"/>
      <c r="AU1689" s="44"/>
      <c r="BD1689" s="23" t="s">
        <v>182</v>
      </c>
      <c r="BE1689" s="1" t="s">
        <v>183</v>
      </c>
    </row>
    <row r="1690" customFormat="false" ht="15" hidden="false" customHeight="true" outlineLevel="0" collapsed="false">
      <c r="A1690" s="23" t="s">
        <v>6876</v>
      </c>
      <c r="B1690" s="23" t="s">
        <v>6877</v>
      </c>
      <c r="C1690" s="40" t="s">
        <v>177</v>
      </c>
      <c r="D1690" s="23" t="s">
        <v>1471</v>
      </c>
      <c r="E1690" s="23" t="s">
        <v>6878</v>
      </c>
      <c r="F1690" s="23" t="s">
        <v>6879</v>
      </c>
      <c r="G1690" s="23" t="n">
        <v>43</v>
      </c>
      <c r="H1690" s="23" t="n">
        <v>2500</v>
      </c>
      <c r="I1690" s="41" t="s">
        <v>180</v>
      </c>
      <c r="K1690" s="23" t="n">
        <v>0</v>
      </c>
      <c r="L1690" s="23" t="n">
        <v>5562</v>
      </c>
      <c r="M1690" s="23" t="n">
        <v>0</v>
      </c>
      <c r="N1690" s="23" t="n">
        <v>0</v>
      </c>
      <c r="O1690" s="23" t="n">
        <f aca="false">K1690+L1690</f>
        <v>5562</v>
      </c>
      <c r="P1690" s="23" t="n">
        <f aca="false">K1690+L1690+M1690+N1690</f>
        <v>5562</v>
      </c>
      <c r="Q1690" s="23" t="n">
        <v>6497</v>
      </c>
      <c r="R1690" s="23" t="n">
        <v>9404</v>
      </c>
      <c r="S1690" s="23" t="n">
        <v>7911</v>
      </c>
      <c r="T1690" s="23" t="n">
        <v>3192</v>
      </c>
      <c r="U1690" s="42" t="n">
        <f aca="false">IF(I1690="delivery",O1690-SUM(Q1690+R1690),IF(I1690="PO",P1690-SUM(Q1690:R1690)))</f>
        <v>-10339</v>
      </c>
      <c r="V1690" s="43" t="n">
        <v>0.95</v>
      </c>
      <c r="W1690" s="43"/>
      <c r="X1690" s="43" t="n">
        <f aca="false">W1690-V1690</f>
        <v>-0.95</v>
      </c>
      <c r="Y1690" s="23" t="n">
        <v>0.95</v>
      </c>
      <c r="Z1690" s="44"/>
      <c r="AA1690" s="44"/>
      <c r="AM1690" s="23" t="str">
        <f aca="false">D1690</f>
        <v>Sanmina</v>
      </c>
      <c r="AN1690" s="23" t="s">
        <v>3124</v>
      </c>
      <c r="AT1690" s="44"/>
      <c r="AU1690" s="44"/>
      <c r="BD1690" s="23" t="s">
        <v>182</v>
      </c>
      <c r="BE1690" s="1" t="s">
        <v>183</v>
      </c>
    </row>
    <row r="1691" customFormat="false" ht="15" hidden="false" customHeight="true" outlineLevel="0" collapsed="false">
      <c r="A1691" s="23" t="s">
        <v>6880</v>
      </c>
      <c r="B1691" s="23" t="s">
        <v>6881</v>
      </c>
      <c r="C1691" s="40" t="s">
        <v>177</v>
      </c>
      <c r="D1691" s="23" t="s">
        <v>1471</v>
      </c>
      <c r="E1691" s="23" t="s">
        <v>6882</v>
      </c>
      <c r="F1691" s="23" t="s">
        <v>6883</v>
      </c>
      <c r="G1691" s="23" t="n">
        <v>73</v>
      </c>
      <c r="H1691" s="23" t="n">
        <v>3000</v>
      </c>
      <c r="I1691" s="41" t="s">
        <v>180</v>
      </c>
      <c r="K1691" s="23" t="n">
        <v>0</v>
      </c>
      <c r="L1691" s="23" t="n">
        <v>7235</v>
      </c>
      <c r="M1691" s="23" t="n">
        <v>0</v>
      </c>
      <c r="N1691" s="23" t="n">
        <v>0</v>
      </c>
      <c r="O1691" s="23" t="n">
        <f aca="false">K1691+L1691</f>
        <v>7235</v>
      </c>
      <c r="P1691" s="23" t="n">
        <f aca="false">K1691+L1691+M1691+N1691</f>
        <v>7235</v>
      </c>
      <c r="Q1691" s="23" t="n">
        <v>4011</v>
      </c>
      <c r="R1691" s="23" t="n">
        <v>9774</v>
      </c>
      <c r="S1691" s="23" t="n">
        <v>8227</v>
      </c>
      <c r="T1691" s="23" t="n">
        <v>3585</v>
      </c>
      <c r="U1691" s="42" t="n">
        <f aca="false">IF(I1691="delivery",O1691-SUM(Q1691+R1691),IF(I1691="PO",P1691-SUM(Q1691:R1691)))</f>
        <v>-6550</v>
      </c>
      <c r="V1691" s="43" t="n">
        <v>0.069</v>
      </c>
      <c r="W1691" s="43"/>
      <c r="X1691" s="43" t="n">
        <f aca="false">W1691-V1691</f>
        <v>-0.069</v>
      </c>
      <c r="Y1691" s="23" t="n">
        <v>0.06315</v>
      </c>
      <c r="Z1691" s="44"/>
      <c r="AA1691" s="44"/>
      <c r="AM1691" s="23" t="str">
        <f aca="false">D1691</f>
        <v>Sanmina</v>
      </c>
      <c r="AN1691" s="23" t="s">
        <v>3124</v>
      </c>
      <c r="AT1691" s="44"/>
      <c r="AU1691" s="44"/>
      <c r="BD1691" s="23" t="s">
        <v>182</v>
      </c>
      <c r="BE1691" s="1" t="s">
        <v>183</v>
      </c>
    </row>
    <row r="1692" customFormat="false" ht="15" hidden="false" customHeight="true" outlineLevel="0" collapsed="false">
      <c r="A1692" s="23" t="s">
        <v>6884</v>
      </c>
      <c r="B1692" s="23" t="s">
        <v>6885</v>
      </c>
      <c r="C1692" s="40" t="s">
        <v>177</v>
      </c>
      <c r="D1692" s="23" t="s">
        <v>82</v>
      </c>
      <c r="E1692" s="23" t="s">
        <v>6886</v>
      </c>
      <c r="F1692" s="23" t="s">
        <v>6887</v>
      </c>
      <c r="G1692" s="23" t="n">
        <v>61</v>
      </c>
      <c r="H1692" s="23" t="n">
        <v>90</v>
      </c>
      <c r="I1692" s="41" t="s">
        <v>180</v>
      </c>
      <c r="K1692" s="23" t="n">
        <v>0</v>
      </c>
      <c r="L1692" s="23" t="n">
        <v>1740</v>
      </c>
      <c r="M1692" s="23" t="n">
        <v>0</v>
      </c>
      <c r="N1692" s="23" t="n">
        <v>0</v>
      </c>
      <c r="O1692" s="23" t="n">
        <f aca="false">K1692+L1692</f>
        <v>1740</v>
      </c>
      <c r="P1692" s="23" t="n">
        <f aca="false">K1692+L1692+M1692+N1692</f>
        <v>1740</v>
      </c>
      <c r="Q1692" s="23" t="n">
        <v>1836</v>
      </c>
      <c r="R1692" s="23" t="n">
        <v>887</v>
      </c>
      <c r="S1692" s="23" t="n">
        <v>967</v>
      </c>
      <c r="T1692" s="23" t="n">
        <v>803</v>
      </c>
      <c r="U1692" s="42" t="n">
        <f aca="false">IF(I1692="delivery",O1692-SUM(Q1692+R1692),IF(I1692="PO",P1692-SUM(Q1692:R1692)))</f>
        <v>-983</v>
      </c>
      <c r="V1692" s="43" t="n">
        <v>3.31</v>
      </c>
      <c r="W1692" s="43"/>
      <c r="X1692" s="43" t="n">
        <f aca="false">W1692-V1692</f>
        <v>-3.31</v>
      </c>
      <c r="Y1692" s="23" t="n">
        <v>3.31</v>
      </c>
      <c r="Z1692" s="44"/>
      <c r="AA1692" s="44"/>
      <c r="AM1692" s="23" t="str">
        <f aca="false">D1692</f>
        <v>Arista</v>
      </c>
      <c r="AN1692" s="23" t="s">
        <v>6397</v>
      </c>
      <c r="AT1692" s="44"/>
      <c r="AU1692" s="44"/>
      <c r="BD1692" s="23" t="s">
        <v>182</v>
      </c>
      <c r="BE1692" s="1" t="s">
        <v>183</v>
      </c>
    </row>
    <row r="1693" customFormat="false" ht="15" hidden="false" customHeight="true" outlineLevel="0" collapsed="false">
      <c r="A1693" s="23" t="s">
        <v>6888</v>
      </c>
      <c r="B1693" s="23" t="s">
        <v>6889</v>
      </c>
      <c r="C1693" s="40" t="s">
        <v>177</v>
      </c>
      <c r="D1693" s="23" t="s">
        <v>1471</v>
      </c>
      <c r="E1693" s="23" t="s">
        <v>6890</v>
      </c>
      <c r="F1693" s="23" t="s">
        <v>6891</v>
      </c>
      <c r="G1693" s="23" t="n">
        <v>73</v>
      </c>
      <c r="H1693" s="23" t="n">
        <v>3000</v>
      </c>
      <c r="I1693" s="41" t="s">
        <v>180</v>
      </c>
      <c r="K1693" s="23" t="n">
        <v>0</v>
      </c>
      <c r="L1693" s="23" t="n">
        <v>0</v>
      </c>
      <c r="M1693" s="23" t="n">
        <v>0</v>
      </c>
      <c r="N1693" s="23" t="n">
        <v>0</v>
      </c>
      <c r="O1693" s="23" t="n">
        <f aca="false">K1693+L1693</f>
        <v>0</v>
      </c>
      <c r="P1693" s="23" t="n">
        <f aca="false">K1693+L1693+M1693+N1693</f>
        <v>0</v>
      </c>
      <c r="Q1693" s="23" t="n">
        <v>180</v>
      </c>
      <c r="R1693" s="23" t="n">
        <v>192</v>
      </c>
      <c r="S1693" s="23" t="n">
        <v>192</v>
      </c>
      <c r="T1693" s="23" t="n">
        <v>64</v>
      </c>
      <c r="U1693" s="42" t="n">
        <f aca="false">IF(I1693="delivery",O1693-SUM(Q1693+R1693),IF(I1693="PO",P1693-SUM(Q1693:R1693)))</f>
        <v>-372</v>
      </c>
      <c r="V1693" s="43" t="n">
        <v>0.482</v>
      </c>
      <c r="W1693" s="43"/>
      <c r="X1693" s="43" t="n">
        <f aca="false">W1693-V1693</f>
        <v>-0.482</v>
      </c>
      <c r="Z1693" s="44"/>
      <c r="AA1693" s="44"/>
      <c r="AM1693" s="23" t="str">
        <f aca="false">D1693</f>
        <v>Sanmina</v>
      </c>
      <c r="AN1693" s="23" t="s">
        <v>2011</v>
      </c>
      <c r="AT1693" s="44"/>
      <c r="AU1693" s="44"/>
      <c r="BD1693" s="23" t="s">
        <v>182</v>
      </c>
      <c r="BE1693" s="1" t="s">
        <v>183</v>
      </c>
    </row>
    <row r="1694" customFormat="false" ht="15" hidden="false" customHeight="true" outlineLevel="0" collapsed="false">
      <c r="A1694" s="23" t="s">
        <v>6892</v>
      </c>
      <c r="B1694" s="23" t="s">
        <v>6893</v>
      </c>
      <c r="C1694" s="40" t="s">
        <v>177</v>
      </c>
      <c r="D1694" s="23" t="s">
        <v>1471</v>
      </c>
      <c r="E1694" s="23" t="s">
        <v>6894</v>
      </c>
      <c r="F1694" s="23" t="s">
        <v>6895</v>
      </c>
      <c r="G1694" s="23" t="n">
        <v>73</v>
      </c>
      <c r="H1694" s="23" t="n">
        <v>2500</v>
      </c>
      <c r="I1694" s="41" t="s">
        <v>188</v>
      </c>
      <c r="K1694" s="23" t="n">
        <v>0</v>
      </c>
      <c r="L1694" s="23" t="n">
        <v>4460</v>
      </c>
      <c r="M1694" s="23" t="n">
        <v>0</v>
      </c>
      <c r="N1694" s="23" t="n">
        <v>0</v>
      </c>
      <c r="O1694" s="23" t="n">
        <f aca="false">K1694+L1694</f>
        <v>4460</v>
      </c>
      <c r="P1694" s="23" t="n">
        <f aca="false">K1694+L1694+M1694+N1694</f>
        <v>4460</v>
      </c>
      <c r="Q1694" s="23" t="n">
        <v>2214</v>
      </c>
      <c r="R1694" s="23" t="n">
        <v>6272</v>
      </c>
      <c r="S1694" s="23" t="n">
        <v>5421</v>
      </c>
      <c r="T1694" s="23" t="n">
        <v>2362</v>
      </c>
      <c r="U1694" s="42" t="n">
        <f aca="false">IF(I1694="delivery",O1694-SUM(Q1694+R1694),IF(I1694="PO",P1694-SUM(Q1694:R1694)))</f>
        <v>-4026</v>
      </c>
      <c r="V1694" s="43" t="n">
        <v>0.29463</v>
      </c>
      <c r="W1694" s="43"/>
      <c r="X1694" s="43" t="n">
        <f aca="false">W1694-V1694</f>
        <v>-0.29463</v>
      </c>
      <c r="Z1694" s="44"/>
      <c r="AA1694" s="44"/>
      <c r="AM1694" s="23" t="str">
        <f aca="false">D1694</f>
        <v>Sanmina</v>
      </c>
      <c r="AN1694" s="23" t="s">
        <v>2011</v>
      </c>
      <c r="AT1694" s="44"/>
      <c r="AU1694" s="44"/>
      <c r="BD1694" s="23" t="s">
        <v>182</v>
      </c>
      <c r="BE1694" s="1" t="s">
        <v>183</v>
      </c>
    </row>
    <row r="1695" customFormat="false" ht="15" hidden="false" customHeight="true" outlineLevel="0" collapsed="false">
      <c r="A1695" s="23" t="s">
        <v>6896</v>
      </c>
      <c r="B1695" s="23" t="s">
        <v>6897</v>
      </c>
      <c r="C1695" s="40" t="s">
        <v>177</v>
      </c>
      <c r="D1695" s="23" t="s">
        <v>1471</v>
      </c>
      <c r="E1695" s="23" t="s">
        <v>6898</v>
      </c>
      <c r="F1695" s="23" t="s">
        <v>6899</v>
      </c>
      <c r="G1695" s="23" t="n">
        <v>73</v>
      </c>
      <c r="H1695" s="23" t="n">
        <v>3000</v>
      </c>
      <c r="I1695" s="41" t="s">
        <v>188</v>
      </c>
      <c r="K1695" s="23" t="n">
        <v>0</v>
      </c>
      <c r="L1695" s="23" t="n">
        <v>2219</v>
      </c>
      <c r="M1695" s="23" t="n">
        <v>496</v>
      </c>
      <c r="N1695" s="23" t="n">
        <v>0</v>
      </c>
      <c r="O1695" s="23" t="n">
        <f aca="false">K1695+L1695</f>
        <v>2219</v>
      </c>
      <c r="P1695" s="23" t="n">
        <f aca="false">K1695+L1695+M1695+N1695</f>
        <v>2715</v>
      </c>
      <c r="Q1695" s="23" t="n">
        <v>448</v>
      </c>
      <c r="R1695" s="23" t="n">
        <v>384</v>
      </c>
      <c r="S1695" s="23" t="n">
        <v>288</v>
      </c>
      <c r="T1695" s="23" t="n">
        <v>112</v>
      </c>
      <c r="U1695" s="42" t="n">
        <f aca="false">IF(I1695="delivery",O1695-SUM(Q1695+R1695),IF(I1695="PO",P1695-SUM(Q1695:R1695)))</f>
        <v>1883</v>
      </c>
      <c r="V1695" s="43" t="n">
        <v>1.3262</v>
      </c>
      <c r="W1695" s="43"/>
      <c r="X1695" s="43" t="n">
        <f aca="false">W1695-V1695</f>
        <v>-1.3262</v>
      </c>
      <c r="Y1695" s="23" t="n">
        <v>1.3262</v>
      </c>
      <c r="Z1695" s="44"/>
      <c r="AA1695" s="44"/>
      <c r="AM1695" s="23" t="str">
        <f aca="false">D1695</f>
        <v>Sanmina</v>
      </c>
      <c r="AN1695" s="23" t="s">
        <v>2011</v>
      </c>
      <c r="AT1695" s="44"/>
      <c r="AU1695" s="44"/>
      <c r="BD1695" s="23" t="s">
        <v>182</v>
      </c>
      <c r="BE1695" s="1" t="s">
        <v>183</v>
      </c>
    </row>
    <row r="1696" customFormat="false" ht="15" hidden="false" customHeight="true" outlineLevel="0" collapsed="false">
      <c r="A1696" s="23" t="s">
        <v>6900</v>
      </c>
      <c r="B1696" s="23" t="s">
        <v>6901</v>
      </c>
      <c r="C1696" s="40" t="s">
        <v>177</v>
      </c>
      <c r="D1696" s="23" t="s">
        <v>1471</v>
      </c>
      <c r="E1696" s="23" t="s">
        <v>6902</v>
      </c>
      <c r="F1696" s="23" t="s">
        <v>6903</v>
      </c>
      <c r="G1696" s="23" t="n">
        <v>73</v>
      </c>
      <c r="H1696" s="23" t="n">
        <v>3000</v>
      </c>
      <c r="I1696" s="41" t="s">
        <v>188</v>
      </c>
      <c r="K1696" s="23" t="n">
        <v>0</v>
      </c>
      <c r="L1696" s="23" t="n">
        <v>3000</v>
      </c>
      <c r="M1696" s="23" t="n">
        <v>0</v>
      </c>
      <c r="N1696" s="23" t="n">
        <v>0</v>
      </c>
      <c r="O1696" s="23" t="n">
        <f aca="false">K1696+L1696</f>
        <v>3000</v>
      </c>
      <c r="P1696" s="23" t="n">
        <f aca="false">K1696+L1696+M1696+N1696</f>
        <v>3000</v>
      </c>
      <c r="Q1696" s="23" t="n">
        <v>1170</v>
      </c>
      <c r="R1696" s="23" t="n">
        <v>0</v>
      </c>
      <c r="S1696" s="23" t="n">
        <v>0</v>
      </c>
      <c r="T1696" s="23" t="n">
        <v>0</v>
      </c>
      <c r="U1696" s="42" t="n">
        <f aca="false">IF(I1696="delivery",O1696-SUM(Q1696+R1696),IF(I1696="PO",P1696-SUM(Q1696:R1696)))</f>
        <v>1830</v>
      </c>
      <c r="V1696" s="43" t="n">
        <v>1.4</v>
      </c>
      <c r="W1696" s="43"/>
      <c r="X1696" s="43" t="n">
        <f aca="false">W1696-V1696</f>
        <v>-1.4</v>
      </c>
      <c r="Y1696" s="23" t="n">
        <v>1.3</v>
      </c>
      <c r="Z1696" s="44"/>
      <c r="AA1696" s="44"/>
      <c r="AM1696" s="23" t="str">
        <f aca="false">D1696</f>
        <v>Sanmina</v>
      </c>
      <c r="AN1696" s="23" t="s">
        <v>3124</v>
      </c>
      <c r="AT1696" s="44"/>
      <c r="AU1696" s="44"/>
      <c r="BD1696" s="23" t="s">
        <v>182</v>
      </c>
      <c r="BE1696" s="1" t="s">
        <v>183</v>
      </c>
    </row>
    <row r="1697" customFormat="false" ht="15" hidden="false" customHeight="true" outlineLevel="0" collapsed="false">
      <c r="A1697" s="23" t="s">
        <v>6904</v>
      </c>
      <c r="B1697" s="23" t="s">
        <v>6905</v>
      </c>
      <c r="C1697" s="40" t="s">
        <v>177</v>
      </c>
      <c r="D1697" s="23" t="s">
        <v>1471</v>
      </c>
      <c r="E1697" s="23" t="s">
        <v>6906</v>
      </c>
      <c r="F1697" s="23" t="s">
        <v>6907</v>
      </c>
      <c r="G1697" s="23" t="n">
        <v>73</v>
      </c>
      <c r="H1697" s="23" t="n">
        <v>3000</v>
      </c>
      <c r="I1697" s="41" t="s">
        <v>180</v>
      </c>
      <c r="K1697" s="23" t="n">
        <v>0</v>
      </c>
      <c r="L1697" s="23" t="n">
        <v>13062</v>
      </c>
      <c r="M1697" s="23" t="n">
        <v>3000</v>
      </c>
      <c r="N1697" s="23" t="n">
        <v>0</v>
      </c>
      <c r="O1697" s="23" t="n">
        <f aca="false">K1697+L1697</f>
        <v>13062</v>
      </c>
      <c r="P1697" s="23" t="n">
        <f aca="false">K1697+L1697+M1697+N1697</f>
        <v>16062</v>
      </c>
      <c r="Q1697" s="23" t="n">
        <v>6356</v>
      </c>
      <c r="R1697" s="23" t="n">
        <v>12944</v>
      </c>
      <c r="S1697" s="23" t="n">
        <v>11131</v>
      </c>
      <c r="T1697" s="23" t="n">
        <v>5965</v>
      </c>
      <c r="U1697" s="42" t="n">
        <f aca="false">IF(I1697="delivery",O1697-SUM(Q1697+R1697),IF(I1697="PO",P1697-SUM(Q1697:R1697)))</f>
        <v>-6238</v>
      </c>
      <c r="V1697" s="43" t="n">
        <v>1.28684</v>
      </c>
      <c r="W1697" s="43"/>
      <c r="X1697" s="43" t="n">
        <f aca="false">W1697-V1697</f>
        <v>-1.28684</v>
      </c>
      <c r="Z1697" s="44"/>
      <c r="AA1697" s="44"/>
      <c r="AM1697" s="23" t="str">
        <f aca="false">D1697</f>
        <v>Sanmina</v>
      </c>
      <c r="AN1697" s="23" t="s">
        <v>2011</v>
      </c>
      <c r="AT1697" s="44"/>
      <c r="AU1697" s="44"/>
      <c r="BD1697" s="23" t="s">
        <v>182</v>
      </c>
      <c r="BE1697" s="1" t="s">
        <v>183</v>
      </c>
    </row>
    <row r="1698" customFormat="false" ht="15" hidden="false" customHeight="true" outlineLevel="0" collapsed="false">
      <c r="A1698" s="23" t="s">
        <v>6908</v>
      </c>
      <c r="B1698" s="23" t="s">
        <v>6909</v>
      </c>
      <c r="C1698" s="40" t="s">
        <v>177</v>
      </c>
      <c r="D1698" s="23" t="s">
        <v>82</v>
      </c>
      <c r="E1698" s="23" t="s">
        <v>6910</v>
      </c>
      <c r="F1698" s="23" t="s">
        <v>6911</v>
      </c>
      <c r="G1698" s="23" t="n">
        <v>91</v>
      </c>
      <c r="H1698" s="23" t="n">
        <v>9</v>
      </c>
      <c r="I1698" s="41" t="s">
        <v>180</v>
      </c>
      <c r="K1698" s="23" t="n">
        <v>0</v>
      </c>
      <c r="L1698" s="23" t="n">
        <v>1423</v>
      </c>
      <c r="M1698" s="23" t="n">
        <v>1100</v>
      </c>
      <c r="N1698" s="23" t="n">
        <v>876</v>
      </c>
      <c r="O1698" s="23" t="n">
        <f aca="false">K1698+L1698</f>
        <v>1423</v>
      </c>
      <c r="P1698" s="23" t="n">
        <f aca="false">K1698+L1698+M1698+N1698</f>
        <v>3399</v>
      </c>
      <c r="Q1698" s="23" t="n">
        <v>2408</v>
      </c>
      <c r="R1698" s="23" t="n">
        <v>1401</v>
      </c>
      <c r="S1698" s="23" t="n">
        <v>2319</v>
      </c>
      <c r="T1698" s="23" t="n">
        <v>109</v>
      </c>
      <c r="U1698" s="42" t="n">
        <f aca="false">IF(I1698="delivery",O1698-SUM(Q1698+R1698),IF(I1698="PO",P1698-SUM(Q1698:R1698)))</f>
        <v>-2386</v>
      </c>
      <c r="V1698" s="43" t="n">
        <v>30.12</v>
      </c>
      <c r="W1698" s="43"/>
      <c r="X1698" s="43" t="n">
        <f aca="false">W1698-V1698</f>
        <v>-30.12</v>
      </c>
      <c r="Y1698" s="23" t="n">
        <v>30.12</v>
      </c>
      <c r="Z1698" s="44"/>
      <c r="AA1698" s="44"/>
      <c r="AM1698" s="23" t="str">
        <f aca="false">D1698</f>
        <v>Arista</v>
      </c>
      <c r="AN1698" s="23" t="s">
        <v>6397</v>
      </c>
      <c r="AT1698" s="44"/>
      <c r="AU1698" s="44"/>
      <c r="BD1698" s="23" t="s">
        <v>182</v>
      </c>
      <c r="BE1698" s="1" t="s">
        <v>183</v>
      </c>
    </row>
    <row r="1699" customFormat="false" ht="15" hidden="false" customHeight="true" outlineLevel="0" collapsed="false">
      <c r="A1699" s="23" t="s">
        <v>6912</v>
      </c>
      <c r="B1699" s="23" t="s">
        <v>6913</v>
      </c>
      <c r="C1699" s="40" t="s">
        <v>177</v>
      </c>
      <c r="D1699" s="23" t="s">
        <v>1471</v>
      </c>
      <c r="E1699" s="23" t="s">
        <v>6914</v>
      </c>
      <c r="F1699" s="23" t="s">
        <v>6915</v>
      </c>
      <c r="G1699" s="23" t="n">
        <v>33</v>
      </c>
      <c r="H1699" s="23" t="n">
        <v>7500</v>
      </c>
      <c r="I1699" s="41" t="s">
        <v>180</v>
      </c>
      <c r="K1699" s="23" t="n">
        <v>0</v>
      </c>
      <c r="L1699" s="23" t="n">
        <v>1466</v>
      </c>
      <c r="M1699" s="23" t="n">
        <v>0</v>
      </c>
      <c r="N1699" s="23" t="n">
        <v>0</v>
      </c>
      <c r="O1699" s="23" t="n">
        <f aca="false">K1699+L1699</f>
        <v>1466</v>
      </c>
      <c r="P1699" s="23" t="n">
        <f aca="false">K1699+L1699+M1699+N1699</f>
        <v>1466</v>
      </c>
      <c r="Q1699" s="23" t="n">
        <v>721</v>
      </c>
      <c r="R1699" s="23" t="n">
        <v>714</v>
      </c>
      <c r="S1699" s="23" t="n">
        <v>759</v>
      </c>
      <c r="T1699" s="23" t="n">
        <v>302</v>
      </c>
      <c r="U1699" s="42" t="n">
        <f aca="false">IF(I1699="delivery",O1699-SUM(Q1699+R1699),IF(I1699="PO",P1699-SUM(Q1699:R1699)))</f>
        <v>31</v>
      </c>
      <c r="V1699" s="43" t="n">
        <v>0.4452</v>
      </c>
      <c r="W1699" s="43"/>
      <c r="X1699" s="43" t="n">
        <f aca="false">W1699-V1699</f>
        <v>-0.4452</v>
      </c>
      <c r="Z1699" s="44"/>
      <c r="AA1699" s="44"/>
      <c r="AM1699" s="23" t="str">
        <f aca="false">D1699</f>
        <v>Sanmina</v>
      </c>
      <c r="AN1699" s="23" t="s">
        <v>2011</v>
      </c>
      <c r="AT1699" s="44"/>
      <c r="AU1699" s="44"/>
      <c r="BD1699" s="23" t="s">
        <v>182</v>
      </c>
      <c r="BE1699" s="1" t="s">
        <v>183</v>
      </c>
    </row>
    <row r="1700" customFormat="false" ht="15" hidden="false" customHeight="true" outlineLevel="0" collapsed="false">
      <c r="A1700" s="23" t="s">
        <v>6916</v>
      </c>
      <c r="B1700" s="23" t="s">
        <v>6917</v>
      </c>
      <c r="C1700" s="40" t="s">
        <v>177</v>
      </c>
      <c r="D1700" s="23" t="s">
        <v>1471</v>
      </c>
      <c r="E1700" s="23" t="s">
        <v>6918</v>
      </c>
      <c r="F1700" s="23" t="s">
        <v>6919</v>
      </c>
      <c r="G1700" s="23" t="n">
        <v>43</v>
      </c>
      <c r="H1700" s="23" t="n">
        <v>3000</v>
      </c>
      <c r="I1700" s="41" t="s">
        <v>180</v>
      </c>
      <c r="K1700" s="23" t="n">
        <v>0</v>
      </c>
      <c r="L1700" s="23" t="n">
        <v>193</v>
      </c>
      <c r="M1700" s="23" t="n">
        <v>0</v>
      </c>
      <c r="N1700" s="23" t="n">
        <v>0</v>
      </c>
      <c r="O1700" s="23" t="n">
        <f aca="false">K1700+L1700</f>
        <v>193</v>
      </c>
      <c r="P1700" s="23" t="n">
        <f aca="false">K1700+L1700+M1700+N1700</f>
        <v>193</v>
      </c>
      <c r="Q1700" s="23" t="n">
        <v>222</v>
      </c>
      <c r="R1700" s="23" t="n">
        <v>252</v>
      </c>
      <c r="S1700" s="23" t="n">
        <v>256</v>
      </c>
      <c r="T1700" s="23" t="n">
        <v>86</v>
      </c>
      <c r="U1700" s="42" t="n">
        <f aca="false">IF(I1700="delivery",O1700-SUM(Q1700+R1700),IF(I1700="PO",P1700-SUM(Q1700:R1700)))</f>
        <v>-281</v>
      </c>
      <c r="V1700" s="43" t="n">
        <v>0.042</v>
      </c>
      <c r="W1700" s="43"/>
      <c r="X1700" s="43" t="n">
        <f aca="false">W1700-V1700</f>
        <v>-0.042</v>
      </c>
      <c r="Z1700" s="44"/>
      <c r="AA1700" s="44"/>
      <c r="AM1700" s="23" t="str">
        <f aca="false">D1700</f>
        <v>Sanmina</v>
      </c>
      <c r="AN1700" s="23" t="s">
        <v>2011</v>
      </c>
      <c r="AT1700" s="44"/>
      <c r="AU1700" s="44"/>
      <c r="BD1700" s="23" t="s">
        <v>182</v>
      </c>
      <c r="BE1700" s="1" t="s">
        <v>183</v>
      </c>
    </row>
    <row r="1701" customFormat="false" ht="15" hidden="false" customHeight="true" outlineLevel="0" collapsed="false">
      <c r="A1701" s="23" t="s">
        <v>6920</v>
      </c>
      <c r="B1701" s="23" t="s">
        <v>6921</v>
      </c>
      <c r="C1701" s="40" t="s">
        <v>177</v>
      </c>
      <c r="D1701" s="23" t="s">
        <v>1471</v>
      </c>
      <c r="E1701" s="23" t="s">
        <v>6922</v>
      </c>
      <c r="F1701" s="23" t="s">
        <v>6923</v>
      </c>
      <c r="G1701" s="23" t="n">
        <v>73</v>
      </c>
      <c r="H1701" s="23" t="n">
        <v>3000</v>
      </c>
      <c r="I1701" s="41" t="s">
        <v>188</v>
      </c>
      <c r="K1701" s="23" t="n">
        <v>0</v>
      </c>
      <c r="L1701" s="23" t="n">
        <v>2359</v>
      </c>
      <c r="M1701" s="23" t="n">
        <v>0</v>
      </c>
      <c r="N1701" s="23" t="n">
        <v>0</v>
      </c>
      <c r="O1701" s="23" t="n">
        <f aca="false">K1701+L1701</f>
        <v>2359</v>
      </c>
      <c r="P1701" s="23" t="n">
        <f aca="false">K1701+L1701+M1701+N1701</f>
        <v>2359</v>
      </c>
      <c r="Q1701" s="23" t="n">
        <v>1442</v>
      </c>
      <c r="R1701" s="23" t="n">
        <v>1428</v>
      </c>
      <c r="S1701" s="23" t="n">
        <v>1518</v>
      </c>
      <c r="T1701" s="23" t="n">
        <v>604</v>
      </c>
      <c r="U1701" s="42" t="n">
        <f aca="false">IF(I1701="delivery",O1701-SUM(Q1701+R1701),IF(I1701="PO",P1701-SUM(Q1701:R1701)))</f>
        <v>-511</v>
      </c>
      <c r="V1701" s="43" t="n">
        <v>0.1113</v>
      </c>
      <c r="W1701" s="43"/>
      <c r="X1701" s="43" t="n">
        <f aca="false">W1701-V1701</f>
        <v>-0.1113</v>
      </c>
      <c r="Z1701" s="44"/>
      <c r="AA1701" s="44"/>
      <c r="AM1701" s="23" t="str">
        <f aca="false">D1701</f>
        <v>Sanmina</v>
      </c>
      <c r="AN1701" s="23" t="s">
        <v>2011</v>
      </c>
      <c r="AT1701" s="44"/>
      <c r="AU1701" s="44"/>
      <c r="BD1701" s="23" t="s">
        <v>182</v>
      </c>
      <c r="BE1701" s="1" t="s">
        <v>183</v>
      </c>
    </row>
    <row r="1702" customFormat="false" ht="15" hidden="false" customHeight="true" outlineLevel="0" collapsed="false">
      <c r="A1702" s="23" t="s">
        <v>6924</v>
      </c>
      <c r="B1702" s="23" t="s">
        <v>6925</v>
      </c>
      <c r="C1702" s="40" t="s">
        <v>177</v>
      </c>
      <c r="D1702" s="23" t="s">
        <v>1471</v>
      </c>
      <c r="E1702" s="23" t="s">
        <v>6926</v>
      </c>
      <c r="F1702" s="23" t="s">
        <v>6927</v>
      </c>
      <c r="G1702" s="23" t="n">
        <v>43</v>
      </c>
      <c r="H1702" s="23" t="n">
        <v>3000</v>
      </c>
      <c r="I1702" s="41" t="s">
        <v>180</v>
      </c>
      <c r="K1702" s="23" t="n">
        <v>0</v>
      </c>
      <c r="L1702" s="23" t="n">
        <v>1086</v>
      </c>
      <c r="M1702" s="23" t="n">
        <v>3000</v>
      </c>
      <c r="N1702" s="23" t="n">
        <v>0</v>
      </c>
      <c r="O1702" s="23" t="n">
        <f aca="false">K1702+L1702</f>
        <v>1086</v>
      </c>
      <c r="P1702" s="23" t="n">
        <f aca="false">K1702+L1702+M1702+N1702</f>
        <v>4086</v>
      </c>
      <c r="Q1702" s="23" t="n">
        <v>2128</v>
      </c>
      <c r="R1702" s="23" t="n">
        <v>3540</v>
      </c>
      <c r="S1702" s="23" t="n">
        <v>2964</v>
      </c>
      <c r="T1702" s="23" t="n">
        <v>1104</v>
      </c>
      <c r="U1702" s="42" t="n">
        <f aca="false">IF(I1702="delivery",O1702-SUM(Q1702+R1702),IF(I1702="PO",P1702-SUM(Q1702:R1702)))</f>
        <v>-4582</v>
      </c>
      <c r="V1702" s="43" t="n">
        <v>0.0253</v>
      </c>
      <c r="W1702" s="43"/>
      <c r="X1702" s="43" t="n">
        <f aca="false">W1702-V1702</f>
        <v>-0.0253</v>
      </c>
      <c r="Z1702" s="44"/>
      <c r="AA1702" s="44"/>
      <c r="AM1702" s="23" t="str">
        <f aca="false">D1702</f>
        <v>Sanmina</v>
      </c>
      <c r="AN1702" s="23" t="s">
        <v>2011</v>
      </c>
      <c r="AT1702" s="44"/>
      <c r="AU1702" s="44"/>
      <c r="BD1702" s="23" t="s">
        <v>182</v>
      </c>
      <c r="BE1702" s="1" t="s">
        <v>183</v>
      </c>
    </row>
    <row r="1703" customFormat="false" ht="15" hidden="false" customHeight="true" outlineLevel="0" collapsed="false">
      <c r="A1703" s="23" t="s">
        <v>6928</v>
      </c>
      <c r="B1703" s="23" t="s">
        <v>6929</v>
      </c>
      <c r="C1703" s="40" t="s">
        <v>177</v>
      </c>
      <c r="D1703" s="23" t="s">
        <v>1471</v>
      </c>
      <c r="E1703" s="23" t="s">
        <v>6930</v>
      </c>
      <c r="F1703" s="23" t="s">
        <v>6931</v>
      </c>
      <c r="G1703" s="23" t="n">
        <v>73</v>
      </c>
      <c r="H1703" s="23" t="n">
        <v>2500</v>
      </c>
      <c r="I1703" s="41" t="s">
        <v>180</v>
      </c>
      <c r="K1703" s="23" t="n">
        <v>0</v>
      </c>
      <c r="L1703" s="23" t="n">
        <v>3611</v>
      </c>
      <c r="M1703" s="23" t="n">
        <v>0</v>
      </c>
      <c r="N1703" s="23" t="n">
        <v>0</v>
      </c>
      <c r="O1703" s="23" t="n">
        <f aca="false">K1703+L1703</f>
        <v>3611</v>
      </c>
      <c r="P1703" s="23" t="n">
        <f aca="false">K1703+L1703+M1703+N1703</f>
        <v>3611</v>
      </c>
      <c r="Q1703" s="23" t="n">
        <v>2017</v>
      </c>
      <c r="R1703" s="23" t="n">
        <v>670</v>
      </c>
      <c r="S1703" s="23" t="n">
        <v>822</v>
      </c>
      <c r="T1703" s="23" t="n">
        <v>102</v>
      </c>
      <c r="U1703" s="42" t="n">
        <f aca="false">IF(I1703="delivery",O1703-SUM(Q1703+R1703),IF(I1703="PO",P1703-SUM(Q1703:R1703)))</f>
        <v>924</v>
      </c>
      <c r="V1703" s="43" t="n">
        <v>1.196</v>
      </c>
      <c r="W1703" s="43"/>
      <c r="X1703" s="43" t="n">
        <f aca="false">W1703-V1703</f>
        <v>-1.196</v>
      </c>
      <c r="Y1703" s="23" t="n">
        <v>1.2259</v>
      </c>
      <c r="Z1703" s="44"/>
      <c r="AA1703" s="44"/>
      <c r="AM1703" s="23" t="str">
        <f aca="false">D1703</f>
        <v>Sanmina</v>
      </c>
      <c r="AN1703" s="23" t="s">
        <v>2011</v>
      </c>
      <c r="AT1703" s="44"/>
      <c r="AU1703" s="44"/>
      <c r="BD1703" s="23" t="s">
        <v>182</v>
      </c>
      <c r="BE1703" s="1" t="s">
        <v>183</v>
      </c>
    </row>
    <row r="1704" customFormat="false" ht="15" hidden="false" customHeight="true" outlineLevel="0" collapsed="false">
      <c r="A1704" s="23" t="s">
        <v>6932</v>
      </c>
      <c r="B1704" s="23" t="s">
        <v>6933</v>
      </c>
      <c r="C1704" s="40" t="s">
        <v>177</v>
      </c>
      <c r="D1704" s="23" t="s">
        <v>1471</v>
      </c>
      <c r="E1704" s="23" t="s">
        <v>6934</v>
      </c>
      <c r="F1704" s="23" t="s">
        <v>6935</v>
      </c>
      <c r="G1704" s="23" t="n">
        <v>82</v>
      </c>
      <c r="H1704" s="23" t="n">
        <v>2500</v>
      </c>
      <c r="I1704" s="41" t="s">
        <v>188</v>
      </c>
      <c r="K1704" s="23" t="n">
        <v>0</v>
      </c>
      <c r="L1704" s="23" t="n">
        <v>34734</v>
      </c>
      <c r="M1704" s="23" t="n">
        <v>0</v>
      </c>
      <c r="N1704" s="23" t="n">
        <v>0</v>
      </c>
      <c r="O1704" s="23" t="n">
        <f aca="false">K1704+L1704</f>
        <v>34734</v>
      </c>
      <c r="P1704" s="23" t="n">
        <f aca="false">K1704+L1704+M1704+N1704</f>
        <v>34734</v>
      </c>
      <c r="Q1704" s="23" t="n">
        <v>7470</v>
      </c>
      <c r="R1704" s="23" t="n">
        <v>9799</v>
      </c>
      <c r="S1704" s="23" t="n">
        <v>9312</v>
      </c>
      <c r="T1704" s="23" t="n">
        <v>4499</v>
      </c>
      <c r="U1704" s="42" t="n">
        <f aca="false">IF(I1704="delivery",O1704-SUM(Q1704+R1704),IF(I1704="PO",P1704-SUM(Q1704:R1704)))</f>
        <v>17465</v>
      </c>
      <c r="V1704" s="43" t="n">
        <v>0.1059</v>
      </c>
      <c r="W1704" s="43"/>
      <c r="X1704" s="43" t="n">
        <f aca="false">W1704-V1704</f>
        <v>-0.1059</v>
      </c>
      <c r="Z1704" s="44"/>
      <c r="AA1704" s="44"/>
      <c r="AM1704" s="23" t="str">
        <f aca="false">D1704</f>
        <v>Sanmina</v>
      </c>
      <c r="AN1704" s="23" t="s">
        <v>3124</v>
      </c>
      <c r="AT1704" s="44"/>
      <c r="AU1704" s="44"/>
      <c r="BD1704" s="23" t="s">
        <v>182</v>
      </c>
      <c r="BE1704" s="1" t="s">
        <v>183</v>
      </c>
    </row>
    <row r="1705" customFormat="false" ht="15" hidden="false" customHeight="true" outlineLevel="0" collapsed="false">
      <c r="A1705" s="23" t="s">
        <v>6936</v>
      </c>
      <c r="B1705" s="23" t="s">
        <v>6937</v>
      </c>
      <c r="C1705" s="40" t="s">
        <v>177</v>
      </c>
      <c r="D1705" s="23" t="s">
        <v>82</v>
      </c>
      <c r="E1705" s="23" t="s">
        <v>6938</v>
      </c>
      <c r="F1705" s="23" t="s">
        <v>6939</v>
      </c>
      <c r="G1705" s="23" t="n">
        <v>91</v>
      </c>
      <c r="H1705" s="23" t="n">
        <v>1000</v>
      </c>
      <c r="I1705" s="41" t="s">
        <v>180</v>
      </c>
      <c r="K1705" s="23" t="n">
        <v>0</v>
      </c>
      <c r="L1705" s="23" t="n">
        <v>31793</v>
      </c>
      <c r="M1705" s="23" t="n">
        <v>1000</v>
      </c>
      <c r="N1705" s="23" t="n">
        <v>0</v>
      </c>
      <c r="O1705" s="23" t="n">
        <f aca="false">K1705+L1705</f>
        <v>31793</v>
      </c>
      <c r="P1705" s="23" t="n">
        <f aca="false">K1705+L1705+M1705+N1705</f>
        <v>32793</v>
      </c>
      <c r="Q1705" s="23" t="n">
        <v>12956</v>
      </c>
      <c r="R1705" s="23" t="n">
        <v>3456</v>
      </c>
      <c r="S1705" s="23" t="n">
        <v>5856</v>
      </c>
      <c r="T1705" s="23" t="n">
        <v>2352</v>
      </c>
      <c r="U1705" s="42" t="n">
        <f aca="false">IF(I1705="delivery",O1705-SUM(Q1705+R1705),IF(I1705="PO",P1705-SUM(Q1705:R1705)))</f>
        <v>15381</v>
      </c>
      <c r="V1705" s="43" t="n">
        <v>9.8532</v>
      </c>
      <c r="W1705" s="43"/>
      <c r="X1705" s="43" t="n">
        <f aca="false">W1705-V1705</f>
        <v>-9.8532</v>
      </c>
      <c r="Y1705" s="23" t="n">
        <v>9.85374</v>
      </c>
      <c r="Z1705" s="44"/>
      <c r="AA1705" s="44"/>
      <c r="AM1705" s="23" t="str">
        <f aca="false">D1705</f>
        <v>Arista</v>
      </c>
      <c r="AN1705" s="23" t="s">
        <v>6397</v>
      </c>
      <c r="AT1705" s="44"/>
      <c r="AU1705" s="44"/>
      <c r="BD1705" s="23" t="s">
        <v>182</v>
      </c>
      <c r="BE1705" s="1" t="s">
        <v>183</v>
      </c>
    </row>
    <row r="1706" customFormat="false" ht="15" hidden="false" customHeight="true" outlineLevel="0" collapsed="false">
      <c r="A1706" s="23" t="s">
        <v>6940</v>
      </c>
      <c r="B1706" s="23" t="s">
        <v>6941</v>
      </c>
      <c r="C1706" s="40" t="s">
        <v>177</v>
      </c>
      <c r="D1706" s="23" t="s">
        <v>82</v>
      </c>
      <c r="E1706" s="23" t="s">
        <v>6942</v>
      </c>
      <c r="F1706" s="23" t="s">
        <v>6943</v>
      </c>
      <c r="G1706" s="23" t="n">
        <v>71</v>
      </c>
      <c r="H1706" s="23" t="n">
        <v>90</v>
      </c>
      <c r="I1706" s="41" t="s">
        <v>180</v>
      </c>
      <c r="K1706" s="23" t="n">
        <v>0</v>
      </c>
      <c r="L1706" s="23" t="n">
        <v>261</v>
      </c>
      <c r="M1706" s="23" t="n">
        <v>1740</v>
      </c>
      <c r="N1706" s="23" t="n">
        <v>540</v>
      </c>
      <c r="O1706" s="23" t="n">
        <f aca="false">K1706+L1706</f>
        <v>261</v>
      </c>
      <c r="P1706" s="23" t="n">
        <f aca="false">K1706+L1706+M1706+N1706</f>
        <v>2541</v>
      </c>
      <c r="Q1706" s="23" t="n">
        <v>1863</v>
      </c>
      <c r="R1706" s="23" t="n">
        <v>1401</v>
      </c>
      <c r="S1706" s="23" t="n">
        <v>2319</v>
      </c>
      <c r="T1706" s="23" t="n">
        <v>109</v>
      </c>
      <c r="U1706" s="42" t="n">
        <f aca="false">IF(I1706="delivery",O1706-SUM(Q1706+R1706),IF(I1706="PO",P1706-SUM(Q1706:R1706)))</f>
        <v>-3003</v>
      </c>
      <c r="V1706" s="43" t="n">
        <v>4.1</v>
      </c>
      <c r="W1706" s="43"/>
      <c r="X1706" s="43" t="n">
        <f aca="false">W1706-V1706</f>
        <v>-4.1</v>
      </c>
      <c r="Y1706" s="23" t="n">
        <v>4.1</v>
      </c>
      <c r="Z1706" s="44"/>
      <c r="AA1706" s="44"/>
      <c r="AM1706" s="23" t="str">
        <f aca="false">D1706</f>
        <v>Arista</v>
      </c>
      <c r="AN1706" s="23" t="s">
        <v>6397</v>
      </c>
      <c r="AT1706" s="44"/>
      <c r="AU1706" s="44"/>
      <c r="BD1706" s="23" t="s">
        <v>182</v>
      </c>
      <c r="BE1706" s="1" t="s">
        <v>183</v>
      </c>
    </row>
    <row r="1707" customFormat="false" ht="15" hidden="false" customHeight="true" outlineLevel="0" collapsed="false">
      <c r="A1707" s="23" t="s">
        <v>6944</v>
      </c>
      <c r="B1707" s="23" t="s">
        <v>6945</v>
      </c>
      <c r="C1707" s="40" t="s">
        <v>177</v>
      </c>
      <c r="D1707" s="23" t="s">
        <v>1471</v>
      </c>
      <c r="E1707" s="23" t="s">
        <v>6946</v>
      </c>
      <c r="F1707" s="23" t="s">
        <v>6947</v>
      </c>
      <c r="G1707" s="23" t="n">
        <v>73</v>
      </c>
      <c r="H1707" s="23" t="n">
        <v>3000</v>
      </c>
      <c r="I1707" s="41" t="s">
        <v>180</v>
      </c>
      <c r="K1707" s="23" t="n">
        <v>0</v>
      </c>
      <c r="L1707" s="23" t="n">
        <v>37593</v>
      </c>
      <c r="M1707" s="23" t="n">
        <v>0</v>
      </c>
      <c r="N1707" s="23" t="n">
        <v>0</v>
      </c>
      <c r="O1707" s="23" t="n">
        <f aca="false">K1707+L1707</f>
        <v>37593</v>
      </c>
      <c r="P1707" s="23" t="n">
        <f aca="false">K1707+L1707+M1707+N1707</f>
        <v>37593</v>
      </c>
      <c r="Q1707" s="23" t="n">
        <v>18407</v>
      </c>
      <c r="R1707" s="23" t="n">
        <v>15807</v>
      </c>
      <c r="S1707" s="23" t="n">
        <v>16132</v>
      </c>
      <c r="T1707" s="23" t="n">
        <v>5328</v>
      </c>
      <c r="U1707" s="42" t="n">
        <f aca="false">IF(I1707="delivery",O1707-SUM(Q1707+R1707),IF(I1707="PO",P1707-SUM(Q1707:R1707)))</f>
        <v>3379</v>
      </c>
      <c r="V1707" s="43" t="n">
        <v>0.29</v>
      </c>
      <c r="W1707" s="43"/>
      <c r="X1707" s="43" t="n">
        <f aca="false">W1707-V1707</f>
        <v>-0.29</v>
      </c>
      <c r="Z1707" s="44"/>
      <c r="AA1707" s="44"/>
      <c r="AM1707" s="23" t="str">
        <f aca="false">D1707</f>
        <v>Sanmina</v>
      </c>
      <c r="AN1707" s="23" t="s">
        <v>2011</v>
      </c>
      <c r="AT1707" s="44"/>
      <c r="AU1707" s="44"/>
      <c r="BD1707" s="23" t="s">
        <v>182</v>
      </c>
      <c r="BE1707" s="1" t="s">
        <v>183</v>
      </c>
    </row>
    <row r="1708" customFormat="false" ht="15" hidden="false" customHeight="true" outlineLevel="0" collapsed="false">
      <c r="A1708" s="23" t="s">
        <v>6948</v>
      </c>
      <c r="B1708" s="23" t="s">
        <v>6949</v>
      </c>
      <c r="C1708" s="40" t="s">
        <v>177</v>
      </c>
      <c r="D1708" s="23" t="s">
        <v>1471</v>
      </c>
      <c r="E1708" s="23" t="s">
        <v>6950</v>
      </c>
      <c r="F1708" s="23" t="s">
        <v>6951</v>
      </c>
      <c r="G1708" s="23" t="n">
        <v>111</v>
      </c>
      <c r="H1708" s="23" t="n">
        <v>400</v>
      </c>
      <c r="I1708" s="41" t="s">
        <v>180</v>
      </c>
      <c r="K1708" s="23" t="n">
        <v>0</v>
      </c>
      <c r="L1708" s="23" t="n">
        <v>460</v>
      </c>
      <c r="M1708" s="23" t="n">
        <v>1540</v>
      </c>
      <c r="N1708" s="23" t="n">
        <v>0</v>
      </c>
      <c r="O1708" s="23" t="n">
        <f aca="false">K1708+L1708</f>
        <v>460</v>
      </c>
      <c r="P1708" s="23" t="n">
        <f aca="false">K1708+L1708+M1708+N1708</f>
        <v>2000</v>
      </c>
      <c r="Q1708" s="23" t="n">
        <v>720</v>
      </c>
      <c r="R1708" s="23" t="n">
        <v>768</v>
      </c>
      <c r="S1708" s="23" t="n">
        <v>768</v>
      </c>
      <c r="T1708" s="23" t="n">
        <v>256</v>
      </c>
      <c r="U1708" s="42" t="n">
        <f aca="false">IF(I1708="delivery",O1708-SUM(Q1708+R1708),IF(I1708="PO",P1708-SUM(Q1708:R1708)))</f>
        <v>-1028</v>
      </c>
      <c r="V1708" s="43" t="n">
        <v>2.61</v>
      </c>
      <c r="W1708" s="43"/>
      <c r="X1708" s="43" t="n">
        <f aca="false">W1708-V1708</f>
        <v>-2.61</v>
      </c>
      <c r="Z1708" s="44"/>
      <c r="AA1708" s="44"/>
      <c r="AM1708" s="23" t="str">
        <f aca="false">D1708</f>
        <v>Sanmina</v>
      </c>
      <c r="AN1708" s="23" t="s">
        <v>3124</v>
      </c>
      <c r="AT1708" s="44"/>
      <c r="AU1708" s="44"/>
      <c r="BD1708" s="23" t="s">
        <v>182</v>
      </c>
      <c r="BE1708" s="1" t="s">
        <v>183</v>
      </c>
    </row>
    <row r="1709" customFormat="false" ht="15" hidden="false" customHeight="true" outlineLevel="0" collapsed="false">
      <c r="A1709" s="23" t="s">
        <v>6952</v>
      </c>
      <c r="B1709" s="23" t="s">
        <v>6953</v>
      </c>
      <c r="C1709" s="40" t="s">
        <v>177</v>
      </c>
      <c r="D1709" s="23" t="s">
        <v>1471</v>
      </c>
      <c r="E1709" s="23" t="s">
        <v>6954</v>
      </c>
      <c r="F1709" s="23" t="s">
        <v>6955</v>
      </c>
      <c r="G1709" s="23" t="n">
        <v>51</v>
      </c>
      <c r="H1709" s="23" t="n">
        <v>600</v>
      </c>
      <c r="I1709" s="41" t="s">
        <v>180</v>
      </c>
      <c r="K1709" s="23" t="n">
        <v>0</v>
      </c>
      <c r="L1709" s="23" t="n">
        <v>0</v>
      </c>
      <c r="M1709" s="23" t="n">
        <v>0</v>
      </c>
      <c r="N1709" s="23" t="n">
        <v>0</v>
      </c>
      <c r="O1709" s="23" t="n">
        <f aca="false">K1709+L1709</f>
        <v>0</v>
      </c>
      <c r="P1709" s="23" t="n">
        <f aca="false">K1709+L1709+M1709+N1709</f>
        <v>0</v>
      </c>
      <c r="Q1709" s="23" t="n">
        <v>180</v>
      </c>
      <c r="R1709" s="23" t="n">
        <v>192</v>
      </c>
      <c r="S1709" s="23" t="n">
        <v>192</v>
      </c>
      <c r="T1709" s="23" t="n">
        <v>64</v>
      </c>
      <c r="U1709" s="42" t="n">
        <f aca="false">IF(I1709="delivery",O1709-SUM(Q1709+R1709),IF(I1709="PO",P1709-SUM(Q1709:R1709)))</f>
        <v>-372</v>
      </c>
      <c r="V1709" s="43" t="n">
        <v>3.98</v>
      </c>
      <c r="W1709" s="43"/>
      <c r="X1709" s="43" t="n">
        <f aca="false">W1709-V1709</f>
        <v>-3.98</v>
      </c>
      <c r="Z1709" s="44"/>
      <c r="AA1709" s="44"/>
      <c r="AM1709" s="23" t="str">
        <f aca="false">D1709</f>
        <v>Sanmina</v>
      </c>
      <c r="AN1709" s="23" t="s">
        <v>3124</v>
      </c>
      <c r="AT1709" s="44"/>
      <c r="AU1709" s="44"/>
      <c r="BD1709" s="23" t="s">
        <v>182</v>
      </c>
      <c r="BE1709" s="1" t="s">
        <v>183</v>
      </c>
    </row>
    <row r="1710" customFormat="false" ht="15" hidden="false" customHeight="true" outlineLevel="0" collapsed="false">
      <c r="A1710" s="23" t="s">
        <v>6956</v>
      </c>
      <c r="B1710" s="23" t="s">
        <v>6957</v>
      </c>
      <c r="C1710" s="40" t="s">
        <v>177</v>
      </c>
      <c r="D1710" s="23" t="s">
        <v>82</v>
      </c>
      <c r="E1710" s="23" t="s">
        <v>6958</v>
      </c>
      <c r="F1710" s="23" t="s">
        <v>6959</v>
      </c>
      <c r="G1710" s="23" t="n">
        <v>31</v>
      </c>
      <c r="H1710" s="23" t="n">
        <v>260</v>
      </c>
      <c r="I1710" s="41" t="s">
        <v>180</v>
      </c>
      <c r="K1710" s="23" t="n">
        <v>0</v>
      </c>
      <c r="L1710" s="23" t="n">
        <v>780</v>
      </c>
      <c r="M1710" s="23" t="n">
        <v>0</v>
      </c>
      <c r="N1710" s="23" t="n">
        <v>0</v>
      </c>
      <c r="O1710" s="23" t="n">
        <f aca="false">K1710+L1710</f>
        <v>780</v>
      </c>
      <c r="P1710" s="23" t="n">
        <f aca="false">K1710+L1710+M1710+N1710</f>
        <v>780</v>
      </c>
      <c r="Q1710" s="23" t="n">
        <v>540</v>
      </c>
      <c r="R1710" s="23" t="n">
        <v>576</v>
      </c>
      <c r="S1710" s="23" t="n">
        <v>576</v>
      </c>
      <c r="T1710" s="23" t="n">
        <v>192</v>
      </c>
      <c r="U1710" s="42" t="n">
        <f aca="false">IF(I1710="delivery",O1710-SUM(Q1710+R1710),IF(I1710="PO",P1710-SUM(Q1710:R1710)))</f>
        <v>-336</v>
      </c>
      <c r="V1710" s="43" t="n">
        <v>20</v>
      </c>
      <c r="W1710" s="43"/>
      <c r="X1710" s="43" t="n">
        <f aca="false">W1710-V1710</f>
        <v>-20</v>
      </c>
      <c r="Y1710" s="23" t="n">
        <v>20</v>
      </c>
      <c r="Z1710" s="44"/>
      <c r="AA1710" s="44"/>
      <c r="AM1710" s="23" t="str">
        <f aca="false">D1710</f>
        <v>Arista</v>
      </c>
      <c r="AN1710" s="23" t="s">
        <v>6397</v>
      </c>
      <c r="AT1710" s="44"/>
      <c r="AU1710" s="44"/>
      <c r="BD1710" s="23" t="s">
        <v>182</v>
      </c>
      <c r="BE1710" s="1" t="s">
        <v>183</v>
      </c>
    </row>
    <row r="1711" customFormat="false" ht="15" hidden="false" customHeight="true" outlineLevel="0" collapsed="false">
      <c r="A1711" s="23" t="s">
        <v>6960</v>
      </c>
      <c r="B1711" s="23" t="s">
        <v>6961</v>
      </c>
      <c r="C1711" s="40" t="s">
        <v>177</v>
      </c>
      <c r="D1711" s="23" t="s">
        <v>82</v>
      </c>
      <c r="E1711" s="23" t="s">
        <v>6962</v>
      </c>
      <c r="F1711" s="23" t="s">
        <v>6963</v>
      </c>
      <c r="G1711" s="23" t="n">
        <v>101</v>
      </c>
      <c r="H1711" s="23" t="n">
        <v>2500</v>
      </c>
      <c r="I1711" s="41" t="s">
        <v>188</v>
      </c>
      <c r="K1711" s="23" t="n">
        <v>0</v>
      </c>
      <c r="L1711" s="23" t="n">
        <v>0</v>
      </c>
      <c r="M1711" s="23" t="n">
        <v>0</v>
      </c>
      <c r="N1711" s="23" t="n">
        <v>0</v>
      </c>
      <c r="O1711" s="23" t="n">
        <f aca="false">K1711+L1711</f>
        <v>0</v>
      </c>
      <c r="P1711" s="23" t="n">
        <f aca="false">K1711+L1711+M1711+N1711</f>
        <v>0</v>
      </c>
      <c r="Q1711" s="23" t="n">
        <v>720</v>
      </c>
      <c r="R1711" s="23" t="n">
        <v>768</v>
      </c>
      <c r="S1711" s="23" t="n">
        <v>768</v>
      </c>
      <c r="T1711" s="23" t="n">
        <v>256</v>
      </c>
      <c r="U1711" s="42" t="n">
        <f aca="false">IF(I1711="delivery",O1711-SUM(Q1711+R1711),IF(I1711="PO",P1711-SUM(Q1711:R1711)))</f>
        <v>-1488</v>
      </c>
      <c r="V1711" s="43" t="n">
        <v>2.85</v>
      </c>
      <c r="W1711" s="43"/>
      <c r="X1711" s="43" t="n">
        <f aca="false">W1711-V1711</f>
        <v>-2.85</v>
      </c>
      <c r="Z1711" s="44"/>
      <c r="AA1711" s="44"/>
      <c r="AM1711" s="23" t="str">
        <f aca="false">D1711</f>
        <v>Arista</v>
      </c>
      <c r="AN1711" s="23" t="s">
        <v>6397</v>
      </c>
      <c r="AT1711" s="44"/>
      <c r="AU1711" s="44"/>
      <c r="BD1711" s="23" t="s">
        <v>182</v>
      </c>
      <c r="BE1711" s="1" t="s">
        <v>183</v>
      </c>
    </row>
    <row r="1712" customFormat="false" ht="15" hidden="false" customHeight="true" outlineLevel="0" collapsed="false">
      <c r="A1712" s="23" t="s">
        <v>6964</v>
      </c>
      <c r="B1712" s="23" t="s">
        <v>6965</v>
      </c>
      <c r="C1712" s="40" t="s">
        <v>177</v>
      </c>
      <c r="D1712" s="23" t="s">
        <v>82</v>
      </c>
      <c r="E1712" s="23" t="s">
        <v>6966</v>
      </c>
      <c r="F1712" s="23" t="s">
        <v>6967</v>
      </c>
      <c r="G1712" s="23" t="n">
        <v>31</v>
      </c>
      <c r="H1712" s="23" t="n">
        <v>3000</v>
      </c>
      <c r="I1712" s="41" t="s">
        <v>180</v>
      </c>
      <c r="K1712" s="23" t="n">
        <v>0</v>
      </c>
      <c r="L1712" s="23" t="n">
        <v>0</v>
      </c>
      <c r="M1712" s="23" t="n">
        <v>0</v>
      </c>
      <c r="N1712" s="23" t="n">
        <v>0</v>
      </c>
      <c r="O1712" s="23" t="n">
        <f aca="false">K1712+L1712</f>
        <v>0</v>
      </c>
      <c r="P1712" s="23" t="n">
        <f aca="false">K1712+L1712+M1712+N1712</f>
        <v>0</v>
      </c>
      <c r="Q1712" s="23" t="n">
        <v>720</v>
      </c>
      <c r="R1712" s="23" t="n">
        <v>768</v>
      </c>
      <c r="S1712" s="23" t="n">
        <v>768</v>
      </c>
      <c r="T1712" s="23" t="n">
        <v>256</v>
      </c>
      <c r="U1712" s="42" t="n">
        <f aca="false">IF(I1712="delivery",O1712-SUM(Q1712+R1712),IF(I1712="PO",P1712-SUM(Q1712:R1712)))</f>
        <v>-1488</v>
      </c>
      <c r="V1712" s="43" t="n">
        <v>5.47</v>
      </c>
      <c r="W1712" s="43"/>
      <c r="X1712" s="43" t="n">
        <f aca="false">W1712-V1712</f>
        <v>-5.47</v>
      </c>
      <c r="Z1712" s="44"/>
      <c r="AA1712" s="44"/>
      <c r="AM1712" s="23" t="str">
        <f aca="false">D1712</f>
        <v>Arista</v>
      </c>
      <c r="AN1712" s="23" t="s">
        <v>6397</v>
      </c>
      <c r="AT1712" s="44"/>
      <c r="AU1712" s="44"/>
      <c r="BD1712" s="23" t="s">
        <v>182</v>
      </c>
      <c r="BE1712" s="1" t="s">
        <v>183</v>
      </c>
    </row>
    <row r="1713" customFormat="false" ht="15" hidden="false" customHeight="true" outlineLevel="0" collapsed="false">
      <c r="A1713" s="23" t="s">
        <v>6968</v>
      </c>
      <c r="B1713" s="23" t="s">
        <v>6969</v>
      </c>
      <c r="C1713" s="40" t="s">
        <v>177</v>
      </c>
      <c r="D1713" s="23" t="s">
        <v>82</v>
      </c>
      <c r="E1713" s="23" t="s">
        <v>6970</v>
      </c>
      <c r="F1713" s="23" t="s">
        <v>6971</v>
      </c>
      <c r="G1713" s="23" t="n">
        <v>96</v>
      </c>
      <c r="H1713" s="23" t="n">
        <v>3000</v>
      </c>
      <c r="I1713" s="41" t="s">
        <v>180</v>
      </c>
      <c r="K1713" s="23" t="n">
        <v>0</v>
      </c>
      <c r="L1713" s="23" t="n">
        <v>0</v>
      </c>
      <c r="M1713" s="23" t="n">
        <v>0</v>
      </c>
      <c r="N1713" s="23" t="n">
        <v>0</v>
      </c>
      <c r="O1713" s="23" t="n">
        <f aca="false">K1713+L1713</f>
        <v>0</v>
      </c>
      <c r="P1713" s="23" t="n">
        <f aca="false">K1713+L1713+M1713+N1713</f>
        <v>0</v>
      </c>
      <c r="Q1713" s="23" t="n">
        <v>1080</v>
      </c>
      <c r="R1713" s="23" t="n">
        <v>1152</v>
      </c>
      <c r="S1713" s="23" t="n">
        <v>1152</v>
      </c>
      <c r="T1713" s="23" t="n">
        <v>384</v>
      </c>
      <c r="U1713" s="42" t="n">
        <f aca="false">IF(I1713="delivery",O1713-SUM(Q1713+R1713),IF(I1713="PO",P1713-SUM(Q1713:R1713)))</f>
        <v>-2232</v>
      </c>
      <c r="V1713" s="43" t="n">
        <v>0.91</v>
      </c>
      <c r="W1713" s="43"/>
      <c r="X1713" s="43" t="n">
        <f aca="false">W1713-V1713</f>
        <v>-0.91</v>
      </c>
      <c r="Z1713" s="44"/>
      <c r="AA1713" s="44"/>
      <c r="AM1713" s="23" t="str">
        <f aca="false">D1713</f>
        <v>Arista</v>
      </c>
      <c r="AN1713" s="23" t="s">
        <v>6397</v>
      </c>
      <c r="AT1713" s="44"/>
      <c r="AU1713" s="44"/>
      <c r="BD1713" s="23" t="s">
        <v>182</v>
      </c>
      <c r="BE1713" s="1" t="s">
        <v>183</v>
      </c>
    </row>
    <row r="1714" customFormat="false" ht="15" hidden="false" customHeight="true" outlineLevel="0" collapsed="false">
      <c r="A1714" s="23" t="s">
        <v>6972</v>
      </c>
      <c r="B1714" s="23" t="s">
        <v>6973</v>
      </c>
      <c r="C1714" s="40" t="s">
        <v>177</v>
      </c>
      <c r="D1714" s="23" t="s">
        <v>82</v>
      </c>
      <c r="E1714" s="23" t="s">
        <v>6974</v>
      </c>
      <c r="F1714" s="23" t="s">
        <v>6975</v>
      </c>
      <c r="G1714" s="23" t="n">
        <v>81</v>
      </c>
      <c r="H1714" s="23" t="n">
        <v>170</v>
      </c>
      <c r="I1714" s="41" t="s">
        <v>188</v>
      </c>
      <c r="K1714" s="23" t="n">
        <v>0</v>
      </c>
      <c r="L1714" s="23" t="n">
        <v>0</v>
      </c>
      <c r="M1714" s="23" t="n">
        <v>0</v>
      </c>
      <c r="N1714" s="23" t="n">
        <v>0</v>
      </c>
      <c r="O1714" s="23" t="n">
        <f aca="false">K1714+L1714</f>
        <v>0</v>
      </c>
      <c r="P1714" s="23" t="n">
        <f aca="false">K1714+L1714+M1714+N1714</f>
        <v>0</v>
      </c>
      <c r="Q1714" s="23" t="n">
        <v>180</v>
      </c>
      <c r="R1714" s="23" t="n">
        <v>192</v>
      </c>
      <c r="S1714" s="23" t="n">
        <v>192</v>
      </c>
      <c r="T1714" s="23" t="n">
        <v>64</v>
      </c>
      <c r="U1714" s="42" t="n">
        <f aca="false">IF(I1714="delivery",O1714-SUM(Q1714+R1714),IF(I1714="PO",P1714-SUM(Q1714:R1714)))</f>
        <v>-372</v>
      </c>
      <c r="V1714" s="43" t="n">
        <v>14.03</v>
      </c>
      <c r="W1714" s="43"/>
      <c r="X1714" s="43" t="n">
        <f aca="false">W1714-V1714</f>
        <v>-14.03</v>
      </c>
      <c r="Z1714" s="44"/>
      <c r="AA1714" s="44"/>
      <c r="AM1714" s="23" t="str">
        <f aca="false">D1714</f>
        <v>Arista</v>
      </c>
      <c r="AN1714" s="23" t="s">
        <v>6397</v>
      </c>
      <c r="AT1714" s="44"/>
      <c r="AU1714" s="44"/>
      <c r="BD1714" s="23" t="s">
        <v>182</v>
      </c>
      <c r="BE1714" s="1" t="s">
        <v>183</v>
      </c>
    </row>
    <row r="1715" customFormat="false" ht="15" hidden="false" customHeight="true" outlineLevel="0" collapsed="false">
      <c r="A1715" s="23" t="s">
        <v>6976</v>
      </c>
      <c r="B1715" s="23" t="s">
        <v>6977</v>
      </c>
      <c r="C1715" s="40" t="s">
        <v>177</v>
      </c>
      <c r="D1715" s="23" t="s">
        <v>1471</v>
      </c>
      <c r="E1715" s="23" t="s">
        <v>6978</v>
      </c>
      <c r="F1715" s="23" t="s">
        <v>6979</v>
      </c>
      <c r="G1715" s="23" t="n">
        <v>56</v>
      </c>
      <c r="H1715" s="23" t="n">
        <v>5000</v>
      </c>
      <c r="I1715" s="41" t="s">
        <v>180</v>
      </c>
      <c r="K1715" s="23" t="n">
        <v>0</v>
      </c>
      <c r="L1715" s="23" t="n">
        <v>0</v>
      </c>
      <c r="M1715" s="23" t="n">
        <v>0</v>
      </c>
      <c r="N1715" s="23" t="n">
        <v>0</v>
      </c>
      <c r="O1715" s="23" t="n">
        <f aca="false">K1715+L1715</f>
        <v>0</v>
      </c>
      <c r="P1715" s="23" t="n">
        <f aca="false">K1715+L1715+M1715+N1715</f>
        <v>0</v>
      </c>
      <c r="Q1715" s="23" t="n">
        <v>720</v>
      </c>
      <c r="R1715" s="23" t="n">
        <v>768</v>
      </c>
      <c r="S1715" s="23" t="n">
        <v>768</v>
      </c>
      <c r="T1715" s="23" t="n">
        <v>256</v>
      </c>
      <c r="U1715" s="42" t="n">
        <f aca="false">IF(I1715="delivery",O1715-SUM(Q1715+R1715),IF(I1715="PO",P1715-SUM(Q1715:R1715)))</f>
        <v>-1488</v>
      </c>
      <c r="V1715" s="43" t="n">
        <v>0.73</v>
      </c>
      <c r="W1715" s="43"/>
      <c r="X1715" s="43" t="n">
        <f aca="false">W1715-V1715</f>
        <v>-0.73</v>
      </c>
      <c r="Z1715" s="44"/>
      <c r="AA1715" s="44"/>
      <c r="AM1715" s="23" t="str">
        <f aca="false">D1715</f>
        <v>Sanmina</v>
      </c>
      <c r="AN1715" s="23" t="s">
        <v>3124</v>
      </c>
      <c r="AT1715" s="44"/>
      <c r="AU1715" s="44"/>
      <c r="BD1715" s="23" t="s">
        <v>182</v>
      </c>
      <c r="BE1715" s="1" t="s">
        <v>183</v>
      </c>
    </row>
    <row r="1716" customFormat="false" ht="15" hidden="false" customHeight="true" outlineLevel="0" collapsed="false">
      <c r="A1716" s="23" t="s">
        <v>6980</v>
      </c>
      <c r="B1716" s="23" t="s">
        <v>6981</v>
      </c>
      <c r="C1716" s="40" t="s">
        <v>177</v>
      </c>
      <c r="D1716" s="23" t="s">
        <v>1471</v>
      </c>
      <c r="E1716" s="23" t="s">
        <v>6982</v>
      </c>
      <c r="F1716" s="23" t="s">
        <v>6983</v>
      </c>
      <c r="G1716" s="23" t="n">
        <v>53</v>
      </c>
      <c r="H1716" s="23" t="n">
        <v>2000</v>
      </c>
      <c r="I1716" s="41" t="s">
        <v>180</v>
      </c>
      <c r="K1716" s="23" t="n">
        <v>0</v>
      </c>
      <c r="L1716" s="23" t="n">
        <v>78819</v>
      </c>
      <c r="M1716" s="23" t="n">
        <v>0</v>
      </c>
      <c r="N1716" s="23" t="n">
        <v>0</v>
      </c>
      <c r="O1716" s="23" t="n">
        <f aca="false">K1716+L1716</f>
        <v>78819</v>
      </c>
      <c r="P1716" s="23" t="n">
        <f aca="false">K1716+L1716+M1716+N1716</f>
        <v>78819</v>
      </c>
      <c r="Q1716" s="23" t="n">
        <v>62436</v>
      </c>
      <c r="R1716" s="23" t="n">
        <v>82096</v>
      </c>
      <c r="S1716" s="23" t="n">
        <v>64562</v>
      </c>
      <c r="T1716" s="23" t="n">
        <v>25748</v>
      </c>
      <c r="U1716" s="42" t="n">
        <f aca="false">IF(I1716="delivery",O1716-SUM(Q1716+R1716),IF(I1716="PO",P1716-SUM(Q1716:R1716)))</f>
        <v>-65713</v>
      </c>
      <c r="V1716" s="43" t="n">
        <v>0.0945</v>
      </c>
      <c r="W1716" s="43"/>
      <c r="X1716" s="43" t="n">
        <f aca="false">W1716-V1716</f>
        <v>-0.0945</v>
      </c>
      <c r="Y1716" s="23" t="n">
        <v>0.098</v>
      </c>
      <c r="Z1716" s="44"/>
      <c r="AA1716" s="44"/>
      <c r="AM1716" s="23" t="str">
        <f aca="false">D1716</f>
        <v>Sanmina</v>
      </c>
      <c r="AN1716" s="23" t="s">
        <v>3124</v>
      </c>
      <c r="AT1716" s="44"/>
      <c r="AU1716" s="44"/>
      <c r="BD1716" s="23" t="s">
        <v>182</v>
      </c>
      <c r="BE1716" s="1" t="s">
        <v>183</v>
      </c>
    </row>
    <row r="1717" customFormat="false" ht="15" hidden="false" customHeight="true" outlineLevel="0" collapsed="false">
      <c r="A1717" s="23" t="s">
        <v>6984</v>
      </c>
      <c r="B1717" s="23" t="s">
        <v>6985</v>
      </c>
      <c r="C1717" s="40" t="s">
        <v>177</v>
      </c>
      <c r="D1717" s="23" t="s">
        <v>82</v>
      </c>
      <c r="E1717" s="23" t="s">
        <v>6986</v>
      </c>
      <c r="F1717" s="23" t="s">
        <v>6987</v>
      </c>
      <c r="G1717" s="23" t="n">
        <v>61</v>
      </c>
      <c r="H1717" s="23" t="n">
        <v>2500</v>
      </c>
      <c r="I1717" s="41" t="s">
        <v>188</v>
      </c>
      <c r="K1717" s="23" t="n">
        <v>0</v>
      </c>
      <c r="L1717" s="23" t="n">
        <v>0</v>
      </c>
      <c r="M1717" s="23" t="n">
        <v>716</v>
      </c>
      <c r="N1717" s="23" t="n">
        <v>0</v>
      </c>
      <c r="O1717" s="23" t="n">
        <f aca="false">K1717+L1717</f>
        <v>0</v>
      </c>
      <c r="P1717" s="23" t="n">
        <f aca="false">K1717+L1717+M1717+N1717</f>
        <v>716</v>
      </c>
      <c r="Q1717" s="23" t="n">
        <v>180</v>
      </c>
      <c r="R1717" s="23" t="n">
        <v>192</v>
      </c>
      <c r="S1717" s="23" t="n">
        <v>192</v>
      </c>
      <c r="T1717" s="23" t="n">
        <v>64</v>
      </c>
      <c r="U1717" s="42" t="n">
        <f aca="false">IF(I1717="delivery",O1717-SUM(Q1717+R1717),IF(I1717="PO",P1717-SUM(Q1717:R1717)))</f>
        <v>344</v>
      </c>
      <c r="V1717" s="43" t="n">
        <v>2.66</v>
      </c>
      <c r="W1717" s="43"/>
      <c r="X1717" s="43" t="n">
        <f aca="false">W1717-V1717</f>
        <v>-2.66</v>
      </c>
      <c r="Z1717" s="44"/>
      <c r="AA1717" s="44"/>
      <c r="AM1717" s="23" t="str">
        <f aca="false">D1717</f>
        <v>Arista</v>
      </c>
      <c r="AN1717" s="23" t="s">
        <v>6397</v>
      </c>
      <c r="AT1717" s="44"/>
      <c r="AU1717" s="44"/>
      <c r="BD1717" s="23" t="s">
        <v>182</v>
      </c>
      <c r="BE1717" s="1" t="s">
        <v>183</v>
      </c>
    </row>
    <row r="1718" customFormat="false" ht="15" hidden="false" customHeight="true" outlineLevel="0" collapsed="false">
      <c r="A1718" s="23" t="s">
        <v>6988</v>
      </c>
      <c r="B1718" s="23" t="s">
        <v>6989</v>
      </c>
      <c r="C1718" s="40" t="s">
        <v>177</v>
      </c>
      <c r="D1718" s="23" t="s">
        <v>1471</v>
      </c>
      <c r="E1718" s="23" t="s">
        <v>6990</v>
      </c>
      <c r="F1718" s="23" t="s">
        <v>6991</v>
      </c>
      <c r="G1718" s="23" t="n">
        <v>63</v>
      </c>
      <c r="H1718" s="23" t="n">
        <v>3000</v>
      </c>
      <c r="I1718" s="41" t="s">
        <v>180</v>
      </c>
      <c r="K1718" s="23" t="n">
        <v>0</v>
      </c>
      <c r="L1718" s="23" t="n">
        <v>548</v>
      </c>
      <c r="M1718" s="23" t="n">
        <v>3000</v>
      </c>
      <c r="N1718" s="23" t="n">
        <v>0</v>
      </c>
      <c r="O1718" s="23" t="n">
        <f aca="false">K1718+L1718</f>
        <v>548</v>
      </c>
      <c r="P1718" s="23" t="n">
        <f aca="false">K1718+L1718+M1718+N1718</f>
        <v>3548</v>
      </c>
      <c r="Q1718" s="23" t="n">
        <v>817</v>
      </c>
      <c r="R1718" s="23" t="n">
        <v>408</v>
      </c>
      <c r="S1718" s="23" t="n">
        <v>408</v>
      </c>
      <c r="T1718" s="23" t="n">
        <v>136</v>
      </c>
      <c r="U1718" s="42" t="n">
        <f aca="false">IF(I1718="delivery",O1718-SUM(Q1718+R1718),IF(I1718="PO",P1718-SUM(Q1718:R1718)))</f>
        <v>-677</v>
      </c>
      <c r="V1718" s="43" t="n">
        <v>0.0986</v>
      </c>
      <c r="W1718" s="43"/>
      <c r="X1718" s="43" t="n">
        <f aca="false">W1718-V1718</f>
        <v>-0.0986</v>
      </c>
      <c r="Z1718" s="44"/>
      <c r="AA1718" s="44"/>
      <c r="AM1718" s="23" t="str">
        <f aca="false">D1718</f>
        <v>Sanmina</v>
      </c>
      <c r="AN1718" s="23" t="s">
        <v>3124</v>
      </c>
      <c r="AT1718" s="44"/>
      <c r="AU1718" s="44"/>
      <c r="BD1718" s="23" t="s">
        <v>182</v>
      </c>
      <c r="BE1718" s="1" t="s">
        <v>183</v>
      </c>
    </row>
    <row r="1719" customFormat="false" ht="15" hidden="false" customHeight="true" outlineLevel="0" collapsed="false">
      <c r="A1719" s="23" t="s">
        <v>6992</v>
      </c>
      <c r="B1719" s="23" t="s">
        <v>6993</v>
      </c>
      <c r="C1719" s="40" t="s">
        <v>177</v>
      </c>
      <c r="D1719" s="23" t="s">
        <v>1471</v>
      </c>
      <c r="E1719" s="23" t="s">
        <v>6994</v>
      </c>
      <c r="F1719" s="23" t="s">
        <v>6995</v>
      </c>
      <c r="G1719" s="23" t="n">
        <v>126</v>
      </c>
      <c r="H1719" s="23" t="n">
        <v>3000</v>
      </c>
      <c r="I1719" s="41" t="s">
        <v>180</v>
      </c>
      <c r="K1719" s="23" t="n">
        <v>0</v>
      </c>
      <c r="L1719" s="23" t="n">
        <v>0</v>
      </c>
      <c r="M1719" s="23" t="n">
        <v>0</v>
      </c>
      <c r="N1719" s="23" t="n">
        <v>366</v>
      </c>
      <c r="O1719" s="23" t="n">
        <f aca="false">K1719+L1719</f>
        <v>0</v>
      </c>
      <c r="P1719" s="23" t="n">
        <f aca="false">K1719+L1719+M1719+N1719</f>
        <v>366</v>
      </c>
      <c r="Q1719" s="23" t="n">
        <v>360</v>
      </c>
      <c r="R1719" s="23" t="n">
        <v>384</v>
      </c>
      <c r="S1719" s="23" t="n">
        <v>384</v>
      </c>
      <c r="T1719" s="23" t="n">
        <v>128</v>
      </c>
      <c r="U1719" s="42" t="n">
        <f aca="false">IF(I1719="delivery",O1719-SUM(Q1719+R1719),IF(I1719="PO",P1719-SUM(Q1719:R1719)))</f>
        <v>-744</v>
      </c>
      <c r="V1719" s="43" t="n">
        <v>0.345</v>
      </c>
      <c r="W1719" s="43"/>
      <c r="X1719" s="43" t="n">
        <f aca="false">W1719-V1719</f>
        <v>-0.345</v>
      </c>
      <c r="Z1719" s="44"/>
      <c r="AA1719" s="44"/>
      <c r="AM1719" s="23" t="str">
        <f aca="false">D1719</f>
        <v>Sanmina</v>
      </c>
      <c r="AN1719" s="23" t="s">
        <v>3124</v>
      </c>
      <c r="AT1719" s="44"/>
      <c r="AU1719" s="44"/>
      <c r="BD1719" s="23" t="s">
        <v>182</v>
      </c>
      <c r="BE1719" s="1" t="s">
        <v>183</v>
      </c>
    </row>
    <row r="1720" customFormat="false" ht="15" hidden="false" customHeight="true" outlineLevel="0" collapsed="false">
      <c r="A1720" s="23" t="s">
        <v>6996</v>
      </c>
      <c r="B1720" s="23" t="s">
        <v>6997</v>
      </c>
      <c r="C1720" s="40" t="s">
        <v>177</v>
      </c>
      <c r="D1720" s="23" t="s">
        <v>1471</v>
      </c>
      <c r="E1720" s="23" t="s">
        <v>6998</v>
      </c>
      <c r="F1720" s="23" t="s">
        <v>6999</v>
      </c>
      <c r="G1720" s="23" t="n">
        <v>38</v>
      </c>
      <c r="H1720" s="23" t="n">
        <v>123</v>
      </c>
      <c r="I1720" s="41" t="s">
        <v>180</v>
      </c>
      <c r="K1720" s="23" t="n">
        <v>0</v>
      </c>
      <c r="L1720" s="23" t="n">
        <v>0</v>
      </c>
      <c r="M1720" s="23" t="n">
        <v>0</v>
      </c>
      <c r="N1720" s="23" t="n">
        <v>0</v>
      </c>
      <c r="O1720" s="23" t="n">
        <f aca="false">K1720+L1720</f>
        <v>0</v>
      </c>
      <c r="P1720" s="23" t="n">
        <f aca="false">K1720+L1720+M1720+N1720</f>
        <v>0</v>
      </c>
      <c r="Q1720" s="23" t="n">
        <v>180</v>
      </c>
      <c r="R1720" s="23" t="n">
        <v>192</v>
      </c>
      <c r="S1720" s="23" t="n">
        <v>192</v>
      </c>
      <c r="T1720" s="23" t="n">
        <v>64</v>
      </c>
      <c r="U1720" s="42" t="n">
        <f aca="false">IF(I1720="delivery",O1720-SUM(Q1720+R1720),IF(I1720="PO",P1720-SUM(Q1720:R1720)))</f>
        <v>-372</v>
      </c>
      <c r="V1720" s="43" t="n">
        <v>4.85</v>
      </c>
      <c r="W1720" s="43"/>
      <c r="X1720" s="43" t="n">
        <f aca="false">W1720-V1720</f>
        <v>-4.85</v>
      </c>
      <c r="Z1720" s="44"/>
      <c r="AA1720" s="44"/>
      <c r="AM1720" s="23" t="str">
        <f aca="false">D1720</f>
        <v>Sanmina</v>
      </c>
      <c r="AN1720" s="23" t="s">
        <v>3124</v>
      </c>
      <c r="AT1720" s="44"/>
      <c r="AU1720" s="44"/>
      <c r="BD1720" s="23" t="s">
        <v>182</v>
      </c>
      <c r="BE1720" s="1" t="s">
        <v>183</v>
      </c>
    </row>
    <row r="1721" customFormat="false" ht="15" hidden="false" customHeight="true" outlineLevel="0" collapsed="false">
      <c r="A1721" s="23" t="s">
        <v>7000</v>
      </c>
      <c r="B1721" s="23" t="s">
        <v>7001</v>
      </c>
      <c r="C1721" s="40" t="s">
        <v>177</v>
      </c>
      <c r="D1721" s="23" t="s">
        <v>82</v>
      </c>
      <c r="E1721" s="23" t="s">
        <v>7002</v>
      </c>
      <c r="F1721" s="23" t="s">
        <v>7003</v>
      </c>
      <c r="G1721" s="23" t="n">
        <v>141</v>
      </c>
      <c r="H1721" s="23" t="n">
        <v>4000</v>
      </c>
      <c r="I1721" s="41" t="s">
        <v>180</v>
      </c>
      <c r="K1721" s="23" t="n">
        <v>0</v>
      </c>
      <c r="L1721" s="23" t="n">
        <v>55676</v>
      </c>
      <c r="M1721" s="23" t="n">
        <v>0</v>
      </c>
      <c r="N1721" s="23" t="n">
        <v>0</v>
      </c>
      <c r="O1721" s="23" t="n">
        <f aca="false">K1721+L1721</f>
        <v>55676</v>
      </c>
      <c r="P1721" s="23" t="n">
        <f aca="false">K1721+L1721+M1721+N1721</f>
        <v>55676</v>
      </c>
      <c r="Q1721" s="23" t="n">
        <v>4653</v>
      </c>
      <c r="R1721" s="23" t="n">
        <v>1950</v>
      </c>
      <c r="S1721" s="23" t="n">
        <v>2517</v>
      </c>
      <c r="T1721" s="23" t="n">
        <v>700</v>
      </c>
      <c r="U1721" s="42" t="n">
        <f aca="false">IF(I1721="delivery",O1721-SUM(Q1721+R1721),IF(I1721="PO",P1721-SUM(Q1721:R1721)))</f>
        <v>49073</v>
      </c>
      <c r="V1721" s="43" t="n">
        <v>2.26</v>
      </c>
      <c r="W1721" s="43"/>
      <c r="X1721" s="43" t="n">
        <f aca="false">W1721-V1721</f>
        <v>-2.26</v>
      </c>
      <c r="Y1721" s="23" t="n">
        <v>2.26</v>
      </c>
      <c r="Z1721" s="44"/>
      <c r="AA1721" s="44"/>
      <c r="AM1721" s="23" t="str">
        <f aca="false">D1721</f>
        <v>Arista</v>
      </c>
      <c r="AN1721" s="23" t="s">
        <v>6397</v>
      </c>
      <c r="AT1721" s="44"/>
      <c r="AU1721" s="44"/>
      <c r="BD1721" s="23" t="s">
        <v>182</v>
      </c>
      <c r="BE1721" s="1" t="s">
        <v>183</v>
      </c>
    </row>
    <row r="1722" customFormat="false" ht="15" hidden="false" customHeight="true" outlineLevel="0" collapsed="false">
      <c r="A1722" s="23" t="s">
        <v>7004</v>
      </c>
      <c r="B1722" s="23" t="s">
        <v>7005</v>
      </c>
      <c r="C1722" s="40" t="s">
        <v>177</v>
      </c>
      <c r="D1722" s="23" t="s">
        <v>1471</v>
      </c>
      <c r="E1722" s="23" t="s">
        <v>7006</v>
      </c>
      <c r="F1722" s="23" t="s">
        <v>7007</v>
      </c>
      <c r="G1722" s="23" t="n">
        <v>53</v>
      </c>
      <c r="H1722" s="23" t="n">
        <v>3000</v>
      </c>
      <c r="I1722" s="41" t="s">
        <v>180</v>
      </c>
      <c r="K1722" s="23" t="n">
        <v>0</v>
      </c>
      <c r="L1722" s="23" t="n">
        <v>0</v>
      </c>
      <c r="M1722" s="23" t="n">
        <v>0</v>
      </c>
      <c r="N1722" s="23" t="n">
        <v>0</v>
      </c>
      <c r="O1722" s="23" t="n">
        <f aca="false">K1722+L1722</f>
        <v>0</v>
      </c>
      <c r="P1722" s="23" t="n">
        <f aca="false">K1722+L1722+M1722+N1722</f>
        <v>0</v>
      </c>
      <c r="Q1722" s="23" t="n">
        <v>360</v>
      </c>
      <c r="R1722" s="23" t="n">
        <v>384</v>
      </c>
      <c r="S1722" s="23" t="n">
        <v>384</v>
      </c>
      <c r="T1722" s="23" t="n">
        <v>128</v>
      </c>
      <c r="U1722" s="42" t="n">
        <f aca="false">IF(I1722="delivery",O1722-SUM(Q1722+R1722),IF(I1722="PO",P1722-SUM(Q1722:R1722)))</f>
        <v>-744</v>
      </c>
      <c r="V1722" s="43" t="n">
        <v>0.74865</v>
      </c>
      <c r="W1722" s="43"/>
      <c r="X1722" s="43" t="n">
        <f aca="false">W1722-V1722</f>
        <v>-0.74865</v>
      </c>
      <c r="Z1722" s="44"/>
      <c r="AA1722" s="44"/>
      <c r="AM1722" s="23" t="str">
        <f aca="false">D1722</f>
        <v>Sanmina</v>
      </c>
      <c r="AN1722" s="23" t="s">
        <v>2011</v>
      </c>
      <c r="AT1722" s="44"/>
      <c r="AU1722" s="44"/>
      <c r="BD1722" s="23" t="s">
        <v>182</v>
      </c>
      <c r="BE1722" s="1" t="s">
        <v>183</v>
      </c>
    </row>
    <row r="1723" customFormat="false" ht="15" hidden="false" customHeight="true" outlineLevel="0" collapsed="false">
      <c r="A1723" s="23" t="s">
        <v>7008</v>
      </c>
      <c r="B1723" s="23" t="s">
        <v>7009</v>
      </c>
      <c r="C1723" s="40" t="s">
        <v>177</v>
      </c>
      <c r="D1723" s="23" t="s">
        <v>1471</v>
      </c>
      <c r="E1723" s="23" t="s">
        <v>7010</v>
      </c>
      <c r="F1723" s="23" t="s">
        <v>7011</v>
      </c>
      <c r="G1723" s="23" t="n">
        <v>48</v>
      </c>
      <c r="H1723" s="23" t="n">
        <v>3000</v>
      </c>
      <c r="I1723" s="41" t="s">
        <v>180</v>
      </c>
      <c r="K1723" s="23" t="n">
        <v>0</v>
      </c>
      <c r="L1723" s="23" t="n">
        <v>0</v>
      </c>
      <c r="M1723" s="23" t="n">
        <v>3000</v>
      </c>
      <c r="N1723" s="23" t="n">
        <v>0</v>
      </c>
      <c r="O1723" s="23" t="n">
        <f aca="false">K1723+L1723</f>
        <v>0</v>
      </c>
      <c r="P1723" s="23" t="n">
        <f aca="false">K1723+L1723+M1723+N1723</f>
        <v>3000</v>
      </c>
      <c r="Q1723" s="23" t="n">
        <v>360</v>
      </c>
      <c r="R1723" s="23" t="n">
        <v>384</v>
      </c>
      <c r="S1723" s="23" t="n">
        <v>384</v>
      </c>
      <c r="T1723" s="23" t="n">
        <v>128</v>
      </c>
      <c r="U1723" s="42" t="n">
        <f aca="false">IF(I1723="delivery",O1723-SUM(Q1723+R1723),IF(I1723="PO",P1723-SUM(Q1723:R1723)))</f>
        <v>-744</v>
      </c>
      <c r="V1723" s="43" t="n">
        <v>0.104</v>
      </c>
      <c r="W1723" s="43"/>
      <c r="X1723" s="43" t="n">
        <f aca="false">W1723-V1723</f>
        <v>-0.104</v>
      </c>
      <c r="Z1723" s="44"/>
      <c r="AA1723" s="44"/>
      <c r="AM1723" s="23" t="str">
        <f aca="false">D1723</f>
        <v>Sanmina</v>
      </c>
      <c r="AN1723" s="23" t="s">
        <v>2011</v>
      </c>
      <c r="AT1723" s="44"/>
      <c r="AU1723" s="44"/>
      <c r="BD1723" s="23" t="s">
        <v>182</v>
      </c>
      <c r="BE1723" s="1" t="s">
        <v>183</v>
      </c>
    </row>
    <row r="1724" customFormat="false" ht="15" hidden="false" customHeight="true" outlineLevel="0" collapsed="false">
      <c r="A1724" s="23" t="s">
        <v>7012</v>
      </c>
      <c r="B1724" s="23" t="s">
        <v>7013</v>
      </c>
      <c r="C1724" s="40" t="s">
        <v>177</v>
      </c>
      <c r="D1724" s="23" t="s">
        <v>1471</v>
      </c>
      <c r="E1724" s="23" t="s">
        <v>7014</v>
      </c>
      <c r="F1724" s="23" t="s">
        <v>7015</v>
      </c>
      <c r="G1724" s="23" t="n">
        <v>53</v>
      </c>
      <c r="H1724" s="23" t="n">
        <v>3000</v>
      </c>
      <c r="I1724" s="41" t="s">
        <v>180</v>
      </c>
      <c r="K1724" s="23" t="n">
        <v>0</v>
      </c>
      <c r="L1724" s="23" t="n">
        <v>262</v>
      </c>
      <c r="M1724" s="23" t="n">
        <v>0</v>
      </c>
      <c r="N1724" s="23" t="n">
        <v>0</v>
      </c>
      <c r="O1724" s="23" t="n">
        <f aca="false">K1724+L1724</f>
        <v>262</v>
      </c>
      <c r="P1724" s="23" t="n">
        <f aca="false">K1724+L1724+M1724+N1724</f>
        <v>262</v>
      </c>
      <c r="Q1724" s="23" t="n">
        <v>742</v>
      </c>
      <c r="R1724" s="23" t="n">
        <v>576</v>
      </c>
      <c r="S1724" s="23" t="n">
        <v>576</v>
      </c>
      <c r="T1724" s="23" t="n">
        <v>192</v>
      </c>
      <c r="U1724" s="42" t="n">
        <f aca="false">IF(I1724="delivery",O1724-SUM(Q1724+R1724),IF(I1724="PO",P1724-SUM(Q1724:R1724)))</f>
        <v>-1056</v>
      </c>
      <c r="V1724" s="43" t="n">
        <v>0.162</v>
      </c>
      <c r="W1724" s="43"/>
      <c r="X1724" s="43" t="n">
        <f aca="false">W1724-V1724</f>
        <v>-0.162</v>
      </c>
      <c r="Z1724" s="44"/>
      <c r="AA1724" s="44"/>
      <c r="AM1724" s="23" t="str">
        <f aca="false">D1724</f>
        <v>Sanmina</v>
      </c>
      <c r="AN1724" s="23" t="s">
        <v>2011</v>
      </c>
      <c r="AT1724" s="44"/>
      <c r="AU1724" s="44"/>
      <c r="BD1724" s="23" t="s">
        <v>182</v>
      </c>
      <c r="BE1724" s="1" t="s">
        <v>183</v>
      </c>
    </row>
    <row r="1725" customFormat="false" ht="15" hidden="false" customHeight="true" outlineLevel="0" collapsed="false">
      <c r="A1725" s="23" t="s">
        <v>7016</v>
      </c>
      <c r="B1725" s="23" t="s">
        <v>7017</v>
      </c>
      <c r="C1725" s="40" t="s">
        <v>177</v>
      </c>
      <c r="D1725" s="23" t="s">
        <v>1471</v>
      </c>
      <c r="E1725" s="23" t="s">
        <v>7018</v>
      </c>
      <c r="F1725" s="23" t="s">
        <v>7019</v>
      </c>
      <c r="G1725" s="23" t="n">
        <v>48</v>
      </c>
      <c r="H1725" s="23" t="n">
        <v>2500</v>
      </c>
      <c r="I1725" s="41" t="s">
        <v>180</v>
      </c>
      <c r="K1725" s="23" t="n">
        <v>0</v>
      </c>
      <c r="L1725" s="23" t="n">
        <v>10946</v>
      </c>
      <c r="M1725" s="23" t="n">
        <v>0</v>
      </c>
      <c r="N1725" s="23" t="n">
        <v>0</v>
      </c>
      <c r="O1725" s="23" t="n">
        <f aca="false">K1725+L1725</f>
        <v>10946</v>
      </c>
      <c r="P1725" s="23" t="n">
        <f aca="false">K1725+L1725+M1725+N1725</f>
        <v>10946</v>
      </c>
      <c r="Q1725" s="23" t="n">
        <v>1624</v>
      </c>
      <c r="R1725" s="23" t="n">
        <v>3521</v>
      </c>
      <c r="S1725" s="23" t="n">
        <v>3147</v>
      </c>
      <c r="T1725" s="23" t="n">
        <v>1565</v>
      </c>
      <c r="U1725" s="42" t="n">
        <f aca="false">IF(I1725="delivery",O1725-SUM(Q1725+R1725),IF(I1725="PO",P1725-SUM(Q1725:R1725)))</f>
        <v>5801</v>
      </c>
      <c r="V1725" s="43" t="n">
        <v>0.357</v>
      </c>
      <c r="W1725" s="43"/>
      <c r="X1725" s="43" t="n">
        <f aca="false">W1725-V1725</f>
        <v>-0.357</v>
      </c>
      <c r="Z1725" s="44"/>
      <c r="AA1725" s="44"/>
      <c r="AM1725" s="23" t="str">
        <f aca="false">D1725</f>
        <v>Sanmina</v>
      </c>
      <c r="AN1725" s="23" t="s">
        <v>3124</v>
      </c>
      <c r="AT1725" s="44"/>
      <c r="AU1725" s="44"/>
      <c r="BD1725" s="23" t="s">
        <v>182</v>
      </c>
      <c r="BE1725" s="1" t="s">
        <v>183</v>
      </c>
    </row>
    <row r="1726" customFormat="false" ht="15" hidden="false" customHeight="true" outlineLevel="0" collapsed="false">
      <c r="A1726" s="23" t="s">
        <v>7020</v>
      </c>
      <c r="B1726" s="23" t="s">
        <v>7021</v>
      </c>
      <c r="C1726" s="40" t="s">
        <v>177</v>
      </c>
      <c r="D1726" s="23" t="s">
        <v>82</v>
      </c>
      <c r="E1726" s="23" t="s">
        <v>7022</v>
      </c>
      <c r="F1726" s="23" t="s">
        <v>7023</v>
      </c>
      <c r="G1726" s="23" t="n">
        <v>91</v>
      </c>
      <c r="H1726" s="23" t="n">
        <v>600</v>
      </c>
      <c r="I1726" s="41" t="s">
        <v>188</v>
      </c>
      <c r="K1726" s="23" t="n">
        <v>0</v>
      </c>
      <c r="L1726" s="23" t="n">
        <v>2745</v>
      </c>
      <c r="M1726" s="23" t="n">
        <v>600</v>
      </c>
      <c r="N1726" s="23" t="n">
        <v>600</v>
      </c>
      <c r="O1726" s="23" t="n">
        <f aca="false">K1726+L1726</f>
        <v>2745</v>
      </c>
      <c r="P1726" s="23" t="n">
        <f aca="false">K1726+L1726+M1726+N1726</f>
        <v>3945</v>
      </c>
      <c r="Q1726" s="23" t="n">
        <v>2736</v>
      </c>
      <c r="R1726" s="23" t="n">
        <v>1032</v>
      </c>
      <c r="S1726" s="23" t="n">
        <v>2028</v>
      </c>
      <c r="T1726" s="23" t="n">
        <v>36</v>
      </c>
      <c r="U1726" s="42" t="n">
        <f aca="false">IF(I1726="delivery",O1726-SUM(Q1726+R1726),IF(I1726="PO",P1726-SUM(Q1726:R1726)))</f>
        <v>177</v>
      </c>
      <c r="V1726" s="43" t="n">
        <v>18.54</v>
      </c>
      <c r="W1726" s="43"/>
      <c r="X1726" s="43" t="n">
        <f aca="false">W1726-V1726</f>
        <v>-18.54</v>
      </c>
      <c r="Y1726" s="23" t="n">
        <v>18.54</v>
      </c>
      <c r="Z1726" s="44"/>
      <c r="AA1726" s="44"/>
      <c r="AM1726" s="23" t="str">
        <f aca="false">D1726</f>
        <v>Arista</v>
      </c>
      <c r="AN1726" s="23" t="s">
        <v>6397</v>
      </c>
      <c r="AT1726" s="44"/>
      <c r="AU1726" s="44"/>
      <c r="BD1726" s="23" t="s">
        <v>182</v>
      </c>
      <c r="BE1726" s="1" t="s">
        <v>183</v>
      </c>
    </row>
    <row r="1727" customFormat="false" ht="15" hidden="false" customHeight="true" outlineLevel="0" collapsed="false">
      <c r="A1727" s="23" t="s">
        <v>7024</v>
      </c>
      <c r="B1727" s="23" t="s">
        <v>7025</v>
      </c>
      <c r="C1727" s="40" t="s">
        <v>177</v>
      </c>
      <c r="D1727" s="23" t="s">
        <v>1471</v>
      </c>
      <c r="E1727" s="23" t="s">
        <v>7026</v>
      </c>
      <c r="F1727" s="23" t="s">
        <v>7027</v>
      </c>
      <c r="G1727" s="23" t="n">
        <v>43</v>
      </c>
      <c r="H1727" s="23" t="n">
        <v>4000</v>
      </c>
      <c r="I1727" s="41" t="s">
        <v>180</v>
      </c>
      <c r="K1727" s="23" t="n">
        <v>0</v>
      </c>
      <c r="L1727" s="23" t="n">
        <v>0</v>
      </c>
      <c r="M1727" s="23" t="n">
        <v>0</v>
      </c>
      <c r="N1727" s="23" t="n">
        <v>0</v>
      </c>
      <c r="O1727" s="23" t="n">
        <f aca="false">K1727+L1727</f>
        <v>0</v>
      </c>
      <c r="P1727" s="23" t="n">
        <f aca="false">K1727+L1727+M1727+N1727</f>
        <v>0</v>
      </c>
      <c r="Q1727" s="23" t="n">
        <v>180</v>
      </c>
      <c r="R1727" s="23" t="n">
        <v>192</v>
      </c>
      <c r="S1727" s="23" t="n">
        <v>192</v>
      </c>
      <c r="T1727" s="23" t="n">
        <v>64</v>
      </c>
      <c r="U1727" s="42" t="n">
        <f aca="false">IF(I1727="delivery",O1727-SUM(Q1727+R1727),IF(I1727="PO",P1727-SUM(Q1727:R1727)))</f>
        <v>-372</v>
      </c>
      <c r="V1727" s="43" t="n">
        <v>0.3793</v>
      </c>
      <c r="W1727" s="43"/>
      <c r="X1727" s="43" t="n">
        <f aca="false">W1727-V1727</f>
        <v>-0.3793</v>
      </c>
      <c r="Z1727" s="44"/>
      <c r="AA1727" s="44"/>
      <c r="AM1727" s="23" t="str">
        <f aca="false">D1727</f>
        <v>Sanmina</v>
      </c>
      <c r="AN1727" s="23" t="s">
        <v>3124</v>
      </c>
      <c r="AT1727" s="44"/>
      <c r="AU1727" s="44"/>
      <c r="BD1727" s="23" t="s">
        <v>182</v>
      </c>
      <c r="BE1727" s="1" t="s">
        <v>183</v>
      </c>
    </row>
    <row r="1728" customFormat="false" ht="15" hidden="false" customHeight="true" outlineLevel="0" collapsed="false">
      <c r="A1728" s="23" t="s">
        <v>7028</v>
      </c>
      <c r="B1728" s="23" t="s">
        <v>7029</v>
      </c>
      <c r="C1728" s="40" t="s">
        <v>177</v>
      </c>
      <c r="D1728" s="23" t="s">
        <v>82</v>
      </c>
      <c r="E1728" s="23" t="s">
        <v>7030</v>
      </c>
      <c r="F1728" s="23" t="s">
        <v>7031</v>
      </c>
      <c r="G1728" s="23" t="n">
        <v>271</v>
      </c>
      <c r="H1728" s="23" t="n">
        <v>4000</v>
      </c>
      <c r="I1728" s="41" t="s">
        <v>180</v>
      </c>
      <c r="K1728" s="23" t="n">
        <v>0</v>
      </c>
      <c r="L1728" s="23" t="n">
        <v>42227</v>
      </c>
      <c r="M1728" s="23" t="n">
        <v>0</v>
      </c>
      <c r="N1728" s="23" t="n">
        <v>0</v>
      </c>
      <c r="O1728" s="23" t="n">
        <f aca="false">K1728+L1728</f>
        <v>42227</v>
      </c>
      <c r="P1728" s="23" t="n">
        <f aca="false">K1728+L1728+M1728+N1728</f>
        <v>42227</v>
      </c>
      <c r="Q1728" s="23" t="n">
        <v>19680</v>
      </c>
      <c r="R1728" s="23" t="n">
        <v>6848</v>
      </c>
      <c r="S1728" s="23" t="n">
        <v>9416</v>
      </c>
      <c r="T1728" s="23" t="n">
        <v>4280</v>
      </c>
      <c r="U1728" s="42" t="n">
        <f aca="false">IF(I1728="delivery",O1728-SUM(Q1728+R1728),IF(I1728="PO",P1728-SUM(Q1728:R1728)))</f>
        <v>15699</v>
      </c>
      <c r="V1728" s="43" t="n">
        <v>2.08</v>
      </c>
      <c r="W1728" s="43"/>
      <c r="X1728" s="43" t="n">
        <f aca="false">W1728-V1728</f>
        <v>-2.08</v>
      </c>
      <c r="Y1728" s="23" t="n">
        <v>2.08</v>
      </c>
      <c r="Z1728" s="44"/>
      <c r="AA1728" s="44"/>
      <c r="AM1728" s="23" t="str">
        <f aca="false">D1728</f>
        <v>Arista</v>
      </c>
      <c r="AN1728" s="23" t="s">
        <v>6397</v>
      </c>
      <c r="AT1728" s="44"/>
      <c r="AU1728" s="44"/>
      <c r="BD1728" s="23" t="s">
        <v>182</v>
      </c>
      <c r="BE1728" s="1" t="s">
        <v>183</v>
      </c>
    </row>
    <row r="1729" customFormat="false" ht="15" hidden="false" customHeight="true" outlineLevel="0" collapsed="false">
      <c r="A1729" s="23" t="s">
        <v>7032</v>
      </c>
      <c r="B1729" s="23" t="s">
        <v>7033</v>
      </c>
      <c r="C1729" s="40" t="s">
        <v>177</v>
      </c>
      <c r="D1729" s="23" t="s">
        <v>82</v>
      </c>
      <c r="E1729" s="23" t="s">
        <v>7034</v>
      </c>
      <c r="F1729" s="23" t="s">
        <v>7035</v>
      </c>
      <c r="G1729" s="23" t="n">
        <v>51</v>
      </c>
      <c r="H1729" s="23" t="n">
        <v>4000</v>
      </c>
      <c r="I1729" s="41" t="s">
        <v>180</v>
      </c>
      <c r="K1729" s="23" t="n">
        <v>0</v>
      </c>
      <c r="L1729" s="23" t="n">
        <v>6820</v>
      </c>
      <c r="M1729" s="23" t="n">
        <v>0</v>
      </c>
      <c r="N1729" s="23" t="n">
        <v>0</v>
      </c>
      <c r="O1729" s="23" t="n">
        <f aca="false">K1729+L1729</f>
        <v>6820</v>
      </c>
      <c r="P1729" s="23" t="n">
        <f aca="false">K1729+L1729+M1729+N1729</f>
        <v>6820</v>
      </c>
      <c r="Q1729" s="23" t="n">
        <v>7076</v>
      </c>
      <c r="R1729" s="23" t="n">
        <v>8305</v>
      </c>
      <c r="S1729" s="23" t="n">
        <v>8148</v>
      </c>
      <c r="T1729" s="23" t="n">
        <v>5717</v>
      </c>
      <c r="U1729" s="42" t="n">
        <f aca="false">IF(I1729="delivery",O1729-SUM(Q1729+R1729),IF(I1729="PO",P1729-SUM(Q1729:R1729)))</f>
        <v>-8561</v>
      </c>
      <c r="V1729" s="43" t="n">
        <v>0.41806</v>
      </c>
      <c r="W1729" s="43"/>
      <c r="X1729" s="43" t="n">
        <f aca="false">W1729-V1729</f>
        <v>-0.41806</v>
      </c>
      <c r="Z1729" s="44"/>
      <c r="AA1729" s="44"/>
      <c r="AM1729" s="23" t="str">
        <f aca="false">D1729</f>
        <v>Arista</v>
      </c>
      <c r="AN1729" s="23" t="s">
        <v>6397</v>
      </c>
      <c r="AT1729" s="44"/>
      <c r="AU1729" s="44"/>
      <c r="BD1729" s="23" t="s">
        <v>182</v>
      </c>
      <c r="BE1729" s="1" t="s">
        <v>183</v>
      </c>
    </row>
    <row r="1730" customFormat="false" ht="15" hidden="false" customHeight="true" outlineLevel="0" collapsed="false">
      <c r="A1730" s="23" t="s">
        <v>7036</v>
      </c>
      <c r="B1730" s="23" t="s">
        <v>7037</v>
      </c>
      <c r="C1730" s="40" t="s">
        <v>177</v>
      </c>
      <c r="D1730" s="23" t="s">
        <v>82</v>
      </c>
      <c r="E1730" s="23" t="s">
        <v>7038</v>
      </c>
      <c r="F1730" s="23" t="s">
        <v>7039</v>
      </c>
      <c r="G1730" s="23" t="n">
        <v>41</v>
      </c>
      <c r="H1730" s="23" t="n">
        <v>119</v>
      </c>
      <c r="I1730" s="41" t="s">
        <v>180</v>
      </c>
      <c r="K1730" s="23" t="n">
        <v>0</v>
      </c>
      <c r="L1730" s="23" t="n">
        <v>765</v>
      </c>
      <c r="M1730" s="23" t="n">
        <v>0</v>
      </c>
      <c r="N1730" s="23" t="n">
        <v>0</v>
      </c>
      <c r="O1730" s="23" t="n">
        <f aca="false">K1730+L1730</f>
        <v>765</v>
      </c>
      <c r="P1730" s="23" t="n">
        <f aca="false">K1730+L1730+M1730+N1730</f>
        <v>765</v>
      </c>
      <c r="Q1730" s="23" t="n">
        <v>2342</v>
      </c>
      <c r="R1730" s="23" t="n">
        <v>7588</v>
      </c>
      <c r="S1730" s="23" t="n">
        <v>6356</v>
      </c>
      <c r="T1730" s="23" t="n">
        <v>2740</v>
      </c>
      <c r="U1730" s="42" t="n">
        <f aca="false">IF(I1730="delivery",O1730-SUM(Q1730+R1730),IF(I1730="PO",P1730-SUM(Q1730:R1730)))</f>
        <v>-9165</v>
      </c>
      <c r="V1730" s="43" t="n">
        <v>6.27</v>
      </c>
      <c r="W1730" s="43"/>
      <c r="X1730" s="43" t="n">
        <f aca="false">W1730-V1730</f>
        <v>-6.27</v>
      </c>
      <c r="Z1730" s="44"/>
      <c r="AA1730" s="44"/>
      <c r="AM1730" s="23" t="str">
        <f aca="false">D1730</f>
        <v>Arista</v>
      </c>
      <c r="AN1730" s="23" t="s">
        <v>6397</v>
      </c>
      <c r="AT1730" s="44"/>
      <c r="AU1730" s="44"/>
      <c r="BD1730" s="23" t="s">
        <v>182</v>
      </c>
      <c r="BE1730" s="1" t="s">
        <v>183</v>
      </c>
    </row>
    <row r="1731" customFormat="false" ht="15" hidden="false" customHeight="true" outlineLevel="0" collapsed="false">
      <c r="A1731" s="23" t="s">
        <v>7040</v>
      </c>
      <c r="B1731" s="23" t="s">
        <v>7041</v>
      </c>
      <c r="C1731" s="40" t="s">
        <v>177</v>
      </c>
      <c r="D1731" s="23" t="s">
        <v>82</v>
      </c>
      <c r="E1731" s="23" t="s">
        <v>7042</v>
      </c>
      <c r="F1731" s="23" t="s">
        <v>7043</v>
      </c>
      <c r="G1731" s="23" t="n">
        <v>71</v>
      </c>
      <c r="H1731" s="23" t="n">
        <v>2500</v>
      </c>
      <c r="I1731" s="41" t="s">
        <v>180</v>
      </c>
      <c r="K1731" s="23" t="n">
        <v>0</v>
      </c>
      <c r="L1731" s="23" t="n">
        <v>2500</v>
      </c>
      <c r="M1731" s="23" t="n">
        <v>5000</v>
      </c>
      <c r="N1731" s="23" t="n">
        <v>0</v>
      </c>
      <c r="O1731" s="23" t="n">
        <f aca="false">K1731+L1731</f>
        <v>2500</v>
      </c>
      <c r="P1731" s="23" t="n">
        <f aca="false">K1731+L1731+M1731+N1731</f>
        <v>7500</v>
      </c>
      <c r="Q1731" s="23" t="n">
        <v>0</v>
      </c>
      <c r="R1731" s="23" t="n">
        <v>3912</v>
      </c>
      <c r="S1731" s="23" t="n">
        <v>2694</v>
      </c>
      <c r="T1731" s="23" t="n">
        <v>1098</v>
      </c>
      <c r="U1731" s="42" t="n">
        <f aca="false">IF(I1731="delivery",O1731-SUM(Q1731+R1731),IF(I1731="PO",P1731-SUM(Q1731:R1731)))</f>
        <v>-1412</v>
      </c>
      <c r="V1731" s="43" t="n">
        <v>1.20204</v>
      </c>
      <c r="W1731" s="43"/>
      <c r="X1731" s="43" t="n">
        <f aca="false">W1731-V1731</f>
        <v>-1.20204</v>
      </c>
      <c r="Y1731" s="23" t="n">
        <v>1.134</v>
      </c>
      <c r="Z1731" s="44"/>
      <c r="AA1731" s="44"/>
      <c r="AM1731" s="23" t="str">
        <f aca="false">D1731</f>
        <v>Arista</v>
      </c>
      <c r="AN1731" s="23" t="s">
        <v>6397</v>
      </c>
      <c r="AT1731" s="44"/>
      <c r="AU1731" s="44"/>
      <c r="BD1731" s="23" t="s">
        <v>182</v>
      </c>
      <c r="BE1731" s="1" t="s">
        <v>183</v>
      </c>
    </row>
    <row r="1732" customFormat="false" ht="15" hidden="false" customHeight="true" outlineLevel="0" collapsed="false">
      <c r="A1732" s="23" t="s">
        <v>7044</v>
      </c>
      <c r="B1732" s="23" t="s">
        <v>7045</v>
      </c>
      <c r="C1732" s="40" t="s">
        <v>177</v>
      </c>
      <c r="D1732" s="23" t="s">
        <v>1471</v>
      </c>
      <c r="E1732" s="23" t="s">
        <v>7046</v>
      </c>
      <c r="F1732" s="23" t="s">
        <v>7047</v>
      </c>
      <c r="G1732" s="23" t="n">
        <v>43</v>
      </c>
      <c r="H1732" s="23" t="n">
        <v>3000</v>
      </c>
      <c r="I1732" s="41" t="s">
        <v>188</v>
      </c>
      <c r="K1732" s="23" t="n">
        <v>0</v>
      </c>
      <c r="L1732" s="23" t="n">
        <v>11520</v>
      </c>
      <c r="M1732" s="23" t="n">
        <v>0</v>
      </c>
      <c r="N1732" s="23" t="n">
        <v>0</v>
      </c>
      <c r="O1732" s="23" t="n">
        <f aca="false">K1732+L1732</f>
        <v>11520</v>
      </c>
      <c r="P1732" s="23" t="n">
        <f aca="false">K1732+L1732+M1732+N1732</f>
        <v>11520</v>
      </c>
      <c r="Q1732" s="23" t="n">
        <v>362</v>
      </c>
      <c r="R1732" s="23" t="n">
        <v>1382</v>
      </c>
      <c r="S1732" s="23" t="n">
        <v>1050</v>
      </c>
      <c r="T1732" s="23" t="n">
        <v>449</v>
      </c>
      <c r="U1732" s="42" t="n">
        <f aca="false">IF(I1732="delivery",O1732-SUM(Q1732+R1732),IF(I1732="PO",P1732-SUM(Q1732:R1732)))</f>
        <v>9776</v>
      </c>
      <c r="V1732" s="43" t="n">
        <v>0.21</v>
      </c>
      <c r="W1732" s="43"/>
      <c r="X1732" s="43" t="n">
        <f aca="false">W1732-V1732</f>
        <v>-0.21</v>
      </c>
      <c r="Z1732" s="44"/>
      <c r="AA1732" s="44"/>
      <c r="AM1732" s="23" t="str">
        <f aca="false">D1732</f>
        <v>Sanmina</v>
      </c>
      <c r="AN1732" s="23" t="s">
        <v>2011</v>
      </c>
      <c r="AT1732" s="44"/>
      <c r="AU1732" s="44"/>
      <c r="BD1732" s="23" t="s">
        <v>182</v>
      </c>
      <c r="BE1732" s="1" t="s">
        <v>183</v>
      </c>
    </row>
    <row r="1733" customFormat="false" ht="15" hidden="false" customHeight="true" outlineLevel="0" collapsed="false">
      <c r="A1733" s="23" t="s">
        <v>7048</v>
      </c>
      <c r="B1733" s="23" t="s">
        <v>7049</v>
      </c>
      <c r="C1733" s="40" t="s">
        <v>177</v>
      </c>
      <c r="D1733" s="23" t="s">
        <v>1471</v>
      </c>
      <c r="E1733" s="23" t="s">
        <v>7050</v>
      </c>
      <c r="F1733" s="23" t="s">
        <v>7051</v>
      </c>
      <c r="G1733" s="23" t="n">
        <v>68</v>
      </c>
      <c r="H1733" s="23" t="n">
        <v>7500</v>
      </c>
      <c r="I1733" s="41" t="s">
        <v>180</v>
      </c>
      <c r="K1733" s="23" t="n">
        <v>0</v>
      </c>
      <c r="L1733" s="23" t="n">
        <v>9500</v>
      </c>
      <c r="M1733" s="23" t="n">
        <v>0</v>
      </c>
      <c r="N1733" s="23" t="n">
        <v>0</v>
      </c>
      <c r="O1733" s="23" t="n">
        <f aca="false">K1733+L1733</f>
        <v>9500</v>
      </c>
      <c r="P1733" s="23" t="n">
        <f aca="false">K1733+L1733+M1733+N1733</f>
        <v>9500</v>
      </c>
      <c r="Q1733" s="23" t="n">
        <v>0</v>
      </c>
      <c r="R1733" s="23" t="n">
        <v>0</v>
      </c>
      <c r="S1733" s="23" t="n">
        <v>0</v>
      </c>
      <c r="T1733" s="23" t="n">
        <v>0</v>
      </c>
      <c r="U1733" s="42" t="n">
        <f aca="false">IF(I1733="delivery",O1733-SUM(Q1733+R1733),IF(I1733="PO",P1733-SUM(Q1733:R1733)))</f>
        <v>9500</v>
      </c>
      <c r="V1733" s="43" t="n">
        <v>0.08</v>
      </c>
      <c r="W1733" s="43"/>
      <c r="X1733" s="43" t="n">
        <f aca="false">W1733-V1733</f>
        <v>-0.08</v>
      </c>
      <c r="Z1733" s="44"/>
      <c r="AA1733" s="44"/>
      <c r="AM1733" s="23" t="str">
        <f aca="false">D1733</f>
        <v>Sanmina</v>
      </c>
      <c r="AN1733" s="23" t="s">
        <v>2011</v>
      </c>
      <c r="AT1733" s="44"/>
      <c r="AU1733" s="44"/>
      <c r="BD1733" s="23" t="s">
        <v>182</v>
      </c>
      <c r="BE1733" s="1" t="s">
        <v>183</v>
      </c>
    </row>
    <row r="1734" customFormat="false" ht="15" hidden="false" customHeight="true" outlineLevel="0" collapsed="false">
      <c r="A1734" s="23" t="s">
        <v>7052</v>
      </c>
      <c r="B1734" s="23" t="s">
        <v>7053</v>
      </c>
      <c r="C1734" s="40" t="s">
        <v>177</v>
      </c>
      <c r="D1734" s="23" t="s">
        <v>82</v>
      </c>
      <c r="E1734" s="23" t="s">
        <v>7054</v>
      </c>
      <c r="F1734" s="23" t="s">
        <v>7055</v>
      </c>
      <c r="G1734" s="23" t="n">
        <v>71</v>
      </c>
      <c r="H1734" s="23" t="n">
        <v>5000</v>
      </c>
      <c r="I1734" s="41" t="s">
        <v>180</v>
      </c>
      <c r="K1734" s="23" t="n">
        <v>0</v>
      </c>
      <c r="L1734" s="23" t="n">
        <v>1681</v>
      </c>
      <c r="M1734" s="23" t="n">
        <v>0</v>
      </c>
      <c r="N1734" s="23" t="n">
        <v>0</v>
      </c>
      <c r="O1734" s="23" t="n">
        <f aca="false">K1734+L1734</f>
        <v>1681</v>
      </c>
      <c r="P1734" s="23" t="n">
        <f aca="false">K1734+L1734+M1734+N1734</f>
        <v>1681</v>
      </c>
      <c r="Q1734" s="23" t="n">
        <v>1458</v>
      </c>
      <c r="R1734" s="23" t="n">
        <v>3371</v>
      </c>
      <c r="S1734" s="23" t="n">
        <v>2997</v>
      </c>
      <c r="T1734" s="23" t="n">
        <v>1515</v>
      </c>
      <c r="U1734" s="42" t="n">
        <f aca="false">IF(I1734="delivery",O1734-SUM(Q1734+R1734),IF(I1734="PO",P1734-SUM(Q1734:R1734)))</f>
        <v>-3148</v>
      </c>
      <c r="V1734" s="43" t="n">
        <v>1.38</v>
      </c>
      <c r="W1734" s="43"/>
      <c r="X1734" s="43" t="n">
        <f aca="false">W1734-V1734</f>
        <v>-1.38</v>
      </c>
      <c r="Z1734" s="44"/>
      <c r="AA1734" s="44"/>
      <c r="AM1734" s="23" t="str">
        <f aca="false">D1734</f>
        <v>Arista</v>
      </c>
      <c r="AN1734" s="23" t="s">
        <v>6397</v>
      </c>
      <c r="AT1734" s="44"/>
      <c r="AU1734" s="44"/>
      <c r="BD1734" s="23" t="s">
        <v>182</v>
      </c>
      <c r="BE1734" s="1" t="s">
        <v>183</v>
      </c>
    </row>
    <row r="1735" customFormat="false" ht="15" hidden="false" customHeight="true" outlineLevel="0" collapsed="false">
      <c r="A1735" s="23" t="s">
        <v>7056</v>
      </c>
      <c r="B1735" s="23" t="s">
        <v>7057</v>
      </c>
      <c r="C1735" s="40" t="s">
        <v>177</v>
      </c>
      <c r="D1735" s="23" t="s">
        <v>1471</v>
      </c>
      <c r="E1735" s="23" t="s">
        <v>7058</v>
      </c>
      <c r="F1735" s="23" t="s">
        <v>7059</v>
      </c>
      <c r="G1735" s="23" t="n">
        <v>73</v>
      </c>
      <c r="H1735" s="23" t="n">
        <v>2500</v>
      </c>
      <c r="I1735" s="41" t="s">
        <v>188</v>
      </c>
      <c r="K1735" s="23" t="n">
        <v>0</v>
      </c>
      <c r="L1735" s="23" t="n">
        <v>2797</v>
      </c>
      <c r="M1735" s="23" t="n">
        <v>0</v>
      </c>
      <c r="N1735" s="23" t="n">
        <v>0</v>
      </c>
      <c r="O1735" s="23" t="n">
        <f aca="false">K1735+L1735</f>
        <v>2797</v>
      </c>
      <c r="P1735" s="23" t="n">
        <f aca="false">K1735+L1735+M1735+N1735</f>
        <v>2797</v>
      </c>
      <c r="Q1735" s="23" t="n">
        <v>651</v>
      </c>
      <c r="R1735" s="23" t="n">
        <v>162</v>
      </c>
      <c r="S1735" s="23" t="n">
        <v>383</v>
      </c>
      <c r="T1735" s="23" t="n">
        <v>91</v>
      </c>
      <c r="U1735" s="42" t="n">
        <f aca="false">IF(I1735="delivery",O1735-SUM(Q1735+R1735),IF(I1735="PO",P1735-SUM(Q1735:R1735)))</f>
        <v>1984</v>
      </c>
      <c r="V1735" s="43" t="n">
        <v>0.723</v>
      </c>
      <c r="W1735" s="43"/>
      <c r="X1735" s="43" t="n">
        <f aca="false">W1735-V1735</f>
        <v>-0.723</v>
      </c>
      <c r="Z1735" s="44"/>
      <c r="AA1735" s="44"/>
      <c r="AM1735" s="23" t="str">
        <f aca="false">D1735</f>
        <v>Sanmina</v>
      </c>
      <c r="AN1735" s="23" t="s">
        <v>3124</v>
      </c>
      <c r="AT1735" s="44"/>
      <c r="AU1735" s="44"/>
      <c r="BD1735" s="23" t="s">
        <v>182</v>
      </c>
      <c r="BE1735" s="1" t="s">
        <v>183</v>
      </c>
    </row>
    <row r="1736" customFormat="false" ht="15" hidden="false" customHeight="true" outlineLevel="0" collapsed="false">
      <c r="A1736" s="23" t="s">
        <v>7060</v>
      </c>
      <c r="B1736" s="23" t="s">
        <v>7061</v>
      </c>
      <c r="C1736" s="40" t="s">
        <v>177</v>
      </c>
      <c r="D1736" s="23" t="s">
        <v>82</v>
      </c>
      <c r="E1736" s="23" t="s">
        <v>7062</v>
      </c>
      <c r="F1736" s="23" t="s">
        <v>7063</v>
      </c>
      <c r="G1736" s="23" t="n">
        <v>71</v>
      </c>
      <c r="H1736" s="23" t="n">
        <v>2500</v>
      </c>
      <c r="I1736" s="41" t="s">
        <v>180</v>
      </c>
      <c r="K1736" s="23" t="n">
        <v>0</v>
      </c>
      <c r="L1736" s="23" t="n">
        <v>6000</v>
      </c>
      <c r="M1736" s="23" t="n">
        <v>0</v>
      </c>
      <c r="N1736" s="23" t="n">
        <v>0</v>
      </c>
      <c r="O1736" s="23" t="n">
        <f aca="false">K1736+L1736</f>
        <v>6000</v>
      </c>
      <c r="P1736" s="23" t="n">
        <f aca="false">K1736+L1736+M1736+N1736</f>
        <v>6000</v>
      </c>
      <c r="Q1736" s="23" t="n">
        <v>2355</v>
      </c>
      <c r="R1736" s="23" t="n">
        <v>2592</v>
      </c>
      <c r="S1736" s="23" t="n">
        <v>3500</v>
      </c>
      <c r="T1736" s="23" t="n">
        <v>1220</v>
      </c>
      <c r="U1736" s="42" t="n">
        <f aca="false">IF(I1736="delivery",O1736-SUM(Q1736+R1736),IF(I1736="PO",P1736-SUM(Q1736:R1736)))</f>
        <v>1053</v>
      </c>
      <c r="V1736" s="43" t="n">
        <v>0.94</v>
      </c>
      <c r="W1736" s="43"/>
      <c r="X1736" s="43" t="n">
        <f aca="false">W1736-V1736</f>
        <v>-0.94</v>
      </c>
      <c r="Z1736" s="44"/>
      <c r="AA1736" s="44"/>
      <c r="AM1736" s="23" t="str">
        <f aca="false">D1736</f>
        <v>Arista</v>
      </c>
      <c r="AN1736" s="23" t="s">
        <v>6397</v>
      </c>
      <c r="AT1736" s="44"/>
      <c r="AU1736" s="44"/>
      <c r="BD1736" s="23" t="s">
        <v>182</v>
      </c>
      <c r="BE1736" s="1" t="s">
        <v>183</v>
      </c>
    </row>
    <row r="1737" customFormat="false" ht="15" hidden="false" customHeight="true" outlineLevel="0" collapsed="false">
      <c r="A1737" s="23" t="s">
        <v>7064</v>
      </c>
      <c r="B1737" s="23" t="s">
        <v>7065</v>
      </c>
      <c r="C1737" s="40" t="s">
        <v>177</v>
      </c>
      <c r="D1737" s="23" t="s">
        <v>1471</v>
      </c>
      <c r="E1737" s="23" t="s">
        <v>7066</v>
      </c>
      <c r="F1737" s="23" t="s">
        <v>7067</v>
      </c>
      <c r="G1737" s="23" t="n">
        <v>113</v>
      </c>
      <c r="H1737" s="23" t="n">
        <v>3000</v>
      </c>
      <c r="I1737" s="41" t="s">
        <v>180</v>
      </c>
      <c r="K1737" s="23" t="n">
        <v>0</v>
      </c>
      <c r="L1737" s="23" t="n">
        <v>2953</v>
      </c>
      <c r="M1737" s="23" t="n">
        <v>0</v>
      </c>
      <c r="N1737" s="23" t="n">
        <v>0</v>
      </c>
      <c r="O1737" s="23" t="n">
        <f aca="false">K1737+L1737</f>
        <v>2953</v>
      </c>
      <c r="P1737" s="23" t="n">
        <f aca="false">K1737+L1737+M1737+N1737</f>
        <v>2953</v>
      </c>
      <c r="Q1737" s="23" t="n">
        <v>63</v>
      </c>
      <c r="R1737" s="23" t="n">
        <v>280</v>
      </c>
      <c r="S1737" s="23" t="n">
        <v>694</v>
      </c>
      <c r="T1737" s="23" t="n">
        <v>0</v>
      </c>
      <c r="U1737" s="42" t="n">
        <f aca="false">IF(I1737="delivery",O1737-SUM(Q1737+R1737),IF(I1737="PO",P1737-SUM(Q1737:R1737)))</f>
        <v>2610</v>
      </c>
      <c r="V1737" s="43" t="n">
        <v>0.468</v>
      </c>
      <c r="W1737" s="43"/>
      <c r="X1737" s="43" t="n">
        <f aca="false">W1737-V1737</f>
        <v>-0.468</v>
      </c>
      <c r="Z1737" s="44"/>
      <c r="AA1737" s="44"/>
      <c r="AM1737" s="23" t="str">
        <f aca="false">D1737</f>
        <v>Sanmina</v>
      </c>
      <c r="AN1737" s="23" t="s">
        <v>2011</v>
      </c>
      <c r="AT1737" s="44"/>
      <c r="AU1737" s="44"/>
      <c r="BD1737" s="23" t="s">
        <v>182</v>
      </c>
      <c r="BE1737" s="1" t="s">
        <v>183</v>
      </c>
    </row>
    <row r="1738" customFormat="false" ht="15" hidden="false" customHeight="true" outlineLevel="0" collapsed="false">
      <c r="A1738" s="23" t="s">
        <v>7068</v>
      </c>
      <c r="B1738" s="23" t="s">
        <v>7069</v>
      </c>
      <c r="C1738" s="40" t="s">
        <v>177</v>
      </c>
      <c r="D1738" s="23" t="s">
        <v>82</v>
      </c>
      <c r="E1738" s="23" t="s">
        <v>7070</v>
      </c>
      <c r="F1738" s="23" t="s">
        <v>7071</v>
      </c>
      <c r="G1738" s="23" t="n">
        <v>71</v>
      </c>
      <c r="H1738" s="23" t="n">
        <v>5000</v>
      </c>
      <c r="I1738" s="41" t="s">
        <v>188</v>
      </c>
      <c r="K1738" s="23" t="n">
        <v>0</v>
      </c>
      <c r="L1738" s="23" t="n">
        <v>6858</v>
      </c>
      <c r="M1738" s="23" t="n">
        <v>0</v>
      </c>
      <c r="N1738" s="23" t="n">
        <v>0</v>
      </c>
      <c r="O1738" s="23" t="n">
        <f aca="false">K1738+L1738</f>
        <v>6858</v>
      </c>
      <c r="P1738" s="23" t="n">
        <f aca="false">K1738+L1738+M1738+N1738</f>
        <v>6858</v>
      </c>
      <c r="Q1738" s="23" t="n">
        <v>5004</v>
      </c>
      <c r="R1738" s="23" t="n">
        <v>5523</v>
      </c>
      <c r="S1738" s="23" t="n">
        <v>6066</v>
      </c>
      <c r="T1738" s="23" t="n">
        <v>2036</v>
      </c>
      <c r="U1738" s="42" t="n">
        <f aca="false">IF(I1738="delivery",O1738-SUM(Q1738+R1738),IF(I1738="PO",P1738-SUM(Q1738:R1738)))</f>
        <v>-3669</v>
      </c>
      <c r="V1738" s="43" t="n">
        <v>1.45</v>
      </c>
      <c r="W1738" s="43"/>
      <c r="X1738" s="43" t="n">
        <f aca="false">W1738-V1738</f>
        <v>-1.45</v>
      </c>
      <c r="Y1738" s="23" t="n">
        <v>1.85</v>
      </c>
      <c r="Z1738" s="44"/>
      <c r="AA1738" s="44"/>
      <c r="AM1738" s="23" t="str">
        <f aca="false">D1738</f>
        <v>Arista</v>
      </c>
      <c r="AN1738" s="23" t="s">
        <v>6397</v>
      </c>
      <c r="AT1738" s="44"/>
      <c r="AU1738" s="44"/>
      <c r="BD1738" s="23" t="s">
        <v>182</v>
      </c>
      <c r="BE1738" s="1" t="s">
        <v>183</v>
      </c>
    </row>
    <row r="1739" customFormat="false" ht="15" hidden="false" customHeight="true" outlineLevel="0" collapsed="false">
      <c r="A1739" s="23" t="s">
        <v>7072</v>
      </c>
      <c r="B1739" s="23" t="s">
        <v>7073</v>
      </c>
      <c r="C1739" s="40" t="s">
        <v>177</v>
      </c>
      <c r="D1739" s="23" t="s">
        <v>82</v>
      </c>
      <c r="E1739" s="23" t="s">
        <v>7074</v>
      </c>
      <c r="F1739" s="23" t="s">
        <v>7075</v>
      </c>
      <c r="G1739" s="23" t="n">
        <v>71</v>
      </c>
      <c r="H1739" s="23" t="n">
        <v>5000</v>
      </c>
      <c r="I1739" s="41" t="s">
        <v>188</v>
      </c>
      <c r="K1739" s="23" t="n">
        <v>0</v>
      </c>
      <c r="L1739" s="23" t="n">
        <v>51134</v>
      </c>
      <c r="M1739" s="23" t="n">
        <v>0</v>
      </c>
      <c r="N1739" s="23" t="n">
        <v>0</v>
      </c>
      <c r="O1739" s="23" t="n">
        <f aca="false">K1739+L1739</f>
        <v>51134</v>
      </c>
      <c r="P1739" s="23" t="n">
        <f aca="false">K1739+L1739+M1739+N1739</f>
        <v>51134</v>
      </c>
      <c r="Q1739" s="23" t="n">
        <v>27442</v>
      </c>
      <c r="R1739" s="23" t="n">
        <v>25275</v>
      </c>
      <c r="S1739" s="23" t="n">
        <v>28816</v>
      </c>
      <c r="T1739" s="23" t="n">
        <v>9729</v>
      </c>
      <c r="U1739" s="42" t="n">
        <f aca="false">IF(I1739="delivery",O1739-SUM(Q1739+R1739),IF(I1739="PO",P1739-SUM(Q1739:R1739)))</f>
        <v>-1583</v>
      </c>
      <c r="V1739" s="43" t="n">
        <v>1.84</v>
      </c>
      <c r="W1739" s="43"/>
      <c r="X1739" s="43" t="n">
        <f aca="false">W1739-V1739</f>
        <v>-1.84</v>
      </c>
      <c r="Z1739" s="44"/>
      <c r="AA1739" s="44"/>
      <c r="AM1739" s="23" t="str">
        <f aca="false">D1739</f>
        <v>Arista</v>
      </c>
      <c r="AN1739" s="23" t="s">
        <v>6397</v>
      </c>
      <c r="AT1739" s="44"/>
      <c r="AU1739" s="44"/>
      <c r="BD1739" s="23" t="s">
        <v>182</v>
      </c>
      <c r="BE1739" s="1" t="s">
        <v>183</v>
      </c>
    </row>
    <row r="1740" customFormat="false" ht="15" hidden="false" customHeight="true" outlineLevel="0" collapsed="false">
      <c r="A1740" s="23" t="s">
        <v>7076</v>
      </c>
      <c r="B1740" s="23" t="s">
        <v>7077</v>
      </c>
      <c r="C1740" s="40" t="s">
        <v>177</v>
      </c>
      <c r="D1740" s="23" t="s">
        <v>1471</v>
      </c>
      <c r="E1740" s="23" t="s">
        <v>7078</v>
      </c>
      <c r="F1740" s="23" t="s">
        <v>7079</v>
      </c>
      <c r="G1740" s="23" t="n">
        <v>43</v>
      </c>
      <c r="H1740" s="23" t="n">
        <v>2500</v>
      </c>
      <c r="I1740" s="41" t="s">
        <v>188</v>
      </c>
      <c r="K1740" s="23" t="n">
        <v>0</v>
      </c>
      <c r="L1740" s="23" t="n">
        <v>4834</v>
      </c>
      <c r="M1740" s="23" t="n">
        <v>0</v>
      </c>
      <c r="N1740" s="23" t="n">
        <v>0</v>
      </c>
      <c r="O1740" s="23" t="n">
        <f aca="false">K1740+L1740</f>
        <v>4834</v>
      </c>
      <c r="P1740" s="23" t="n">
        <f aca="false">K1740+L1740+M1740+N1740</f>
        <v>4834</v>
      </c>
      <c r="Q1740" s="23" t="n">
        <v>4628</v>
      </c>
      <c r="R1740" s="23" t="n">
        <v>4968</v>
      </c>
      <c r="S1740" s="23" t="n">
        <v>6784</v>
      </c>
      <c r="T1740" s="23" t="n">
        <v>2108</v>
      </c>
      <c r="U1740" s="42" t="n">
        <f aca="false">IF(I1740="delivery",O1740-SUM(Q1740+R1740),IF(I1740="PO",P1740-SUM(Q1740:R1740)))</f>
        <v>-4762</v>
      </c>
      <c r="V1740" s="43" t="n">
        <v>2.45</v>
      </c>
      <c r="W1740" s="43"/>
      <c r="X1740" s="43" t="n">
        <f aca="false">W1740-V1740</f>
        <v>-2.45</v>
      </c>
      <c r="Z1740" s="44"/>
      <c r="AA1740" s="44"/>
      <c r="AM1740" s="23" t="str">
        <f aca="false">D1740</f>
        <v>Sanmina</v>
      </c>
      <c r="AN1740" s="23" t="s">
        <v>3124</v>
      </c>
      <c r="AT1740" s="44"/>
      <c r="AU1740" s="44"/>
      <c r="BD1740" s="23" t="s">
        <v>182</v>
      </c>
      <c r="BE1740" s="1" t="s">
        <v>183</v>
      </c>
    </row>
    <row r="1741" customFormat="false" ht="15" hidden="false" customHeight="true" outlineLevel="0" collapsed="false">
      <c r="A1741" s="23" t="s">
        <v>7080</v>
      </c>
      <c r="B1741" s="23" t="s">
        <v>7081</v>
      </c>
      <c r="C1741" s="40" t="s">
        <v>177</v>
      </c>
      <c r="D1741" s="23" t="s">
        <v>82</v>
      </c>
      <c r="E1741" s="23" t="s">
        <v>7082</v>
      </c>
      <c r="F1741" s="23" t="s">
        <v>7083</v>
      </c>
      <c r="G1741" s="23" t="n">
        <v>61</v>
      </c>
      <c r="H1741" s="23" t="n">
        <v>2500</v>
      </c>
      <c r="I1741" s="41" t="s">
        <v>188</v>
      </c>
      <c r="K1741" s="23" t="n">
        <v>0</v>
      </c>
      <c r="L1741" s="23" t="n">
        <v>1114</v>
      </c>
      <c r="M1741" s="23" t="n">
        <v>0</v>
      </c>
      <c r="N1741" s="23" t="n">
        <v>0</v>
      </c>
      <c r="O1741" s="23" t="n">
        <f aca="false">K1741+L1741</f>
        <v>1114</v>
      </c>
      <c r="P1741" s="23" t="n">
        <f aca="false">K1741+L1741+M1741+N1741</f>
        <v>1114</v>
      </c>
      <c r="Q1741" s="23" t="n">
        <v>185</v>
      </c>
      <c r="R1741" s="23" t="n">
        <v>0</v>
      </c>
      <c r="S1741" s="23" t="n">
        <v>0</v>
      </c>
      <c r="T1741" s="23" t="n">
        <v>0</v>
      </c>
      <c r="U1741" s="42" t="n">
        <f aca="false">IF(I1741="delivery",O1741-SUM(Q1741+R1741),IF(I1741="PO",P1741-SUM(Q1741:R1741)))</f>
        <v>929</v>
      </c>
      <c r="V1741" s="43" t="n">
        <v>3.2</v>
      </c>
      <c r="W1741" s="43"/>
      <c r="X1741" s="43" t="n">
        <f aca="false">W1741-V1741</f>
        <v>-3.2</v>
      </c>
      <c r="Y1741" s="23" t="n">
        <v>3.2</v>
      </c>
      <c r="Z1741" s="44"/>
      <c r="AA1741" s="44"/>
      <c r="AM1741" s="23" t="str">
        <f aca="false">D1741</f>
        <v>Arista</v>
      </c>
      <c r="AN1741" s="23" t="s">
        <v>6397</v>
      </c>
      <c r="AT1741" s="44"/>
      <c r="AU1741" s="44"/>
      <c r="BD1741" s="23" t="s">
        <v>182</v>
      </c>
      <c r="BE1741" s="1" t="s">
        <v>183</v>
      </c>
    </row>
    <row r="1742" customFormat="false" ht="15" hidden="false" customHeight="true" outlineLevel="0" collapsed="false">
      <c r="A1742" s="23" t="s">
        <v>7084</v>
      </c>
      <c r="B1742" s="23" t="s">
        <v>7085</v>
      </c>
      <c r="C1742" s="40" t="s">
        <v>177</v>
      </c>
      <c r="D1742" s="23" t="s">
        <v>82</v>
      </c>
      <c r="E1742" s="23" t="s">
        <v>7086</v>
      </c>
      <c r="F1742" s="23" t="s">
        <v>7087</v>
      </c>
      <c r="G1742" s="23" t="n">
        <v>51</v>
      </c>
      <c r="H1742" s="23" t="n">
        <v>1000</v>
      </c>
      <c r="I1742" s="41" t="s">
        <v>180</v>
      </c>
      <c r="K1742" s="23" t="n">
        <v>0</v>
      </c>
      <c r="L1742" s="23" t="n">
        <v>16622</v>
      </c>
      <c r="M1742" s="23" t="n">
        <v>0</v>
      </c>
      <c r="N1742" s="23" t="n">
        <v>0</v>
      </c>
      <c r="O1742" s="23" t="n">
        <f aca="false">K1742+L1742</f>
        <v>16622</v>
      </c>
      <c r="P1742" s="23" t="n">
        <f aca="false">K1742+L1742+M1742+N1742</f>
        <v>16622</v>
      </c>
      <c r="Q1742" s="23" t="n">
        <v>7566</v>
      </c>
      <c r="R1742" s="23" t="n">
        <v>14700</v>
      </c>
      <c r="S1742" s="23" t="n">
        <v>12809</v>
      </c>
      <c r="T1742" s="23" t="n">
        <v>4684</v>
      </c>
      <c r="U1742" s="42" t="n">
        <f aca="false">IF(I1742="delivery",O1742-SUM(Q1742+R1742),IF(I1742="PO",P1742-SUM(Q1742:R1742)))</f>
        <v>-5644</v>
      </c>
      <c r="V1742" s="43" t="n">
        <v>5.9148</v>
      </c>
      <c r="W1742" s="43"/>
      <c r="X1742" s="43" t="n">
        <f aca="false">W1742-V1742</f>
        <v>-5.9148</v>
      </c>
      <c r="Y1742" s="23" t="n">
        <v>5.859</v>
      </c>
      <c r="Z1742" s="44"/>
      <c r="AA1742" s="44"/>
      <c r="AM1742" s="23" t="str">
        <f aca="false">D1742</f>
        <v>Arista</v>
      </c>
      <c r="AN1742" s="23" t="s">
        <v>6397</v>
      </c>
      <c r="AT1742" s="44"/>
      <c r="AU1742" s="44"/>
      <c r="BD1742" s="23" t="s">
        <v>182</v>
      </c>
      <c r="BE1742" s="1" t="s">
        <v>183</v>
      </c>
    </row>
    <row r="1743" customFormat="false" ht="15" hidden="false" customHeight="true" outlineLevel="0" collapsed="false">
      <c r="A1743" s="23" t="s">
        <v>7088</v>
      </c>
      <c r="B1743" s="23" t="s">
        <v>7089</v>
      </c>
      <c r="C1743" s="40" t="s">
        <v>177</v>
      </c>
      <c r="D1743" s="23" t="s">
        <v>82</v>
      </c>
      <c r="E1743" s="23" t="s">
        <v>7090</v>
      </c>
      <c r="F1743" s="23" t="s">
        <v>7091</v>
      </c>
      <c r="G1743" s="23" t="n">
        <v>55</v>
      </c>
      <c r="H1743" s="23" t="n">
        <v>1</v>
      </c>
      <c r="I1743" s="41" t="s">
        <v>180</v>
      </c>
      <c r="K1743" s="23" t="n">
        <v>0</v>
      </c>
      <c r="L1743" s="23" t="n">
        <v>0</v>
      </c>
      <c r="M1743" s="23" t="n">
        <v>0</v>
      </c>
      <c r="N1743" s="23" t="n">
        <v>0</v>
      </c>
      <c r="O1743" s="23" t="n">
        <f aca="false">K1743+L1743</f>
        <v>0</v>
      </c>
      <c r="P1743" s="23" t="n">
        <f aca="false">K1743+L1743+M1743+N1743</f>
        <v>0</v>
      </c>
      <c r="Q1743" s="23" t="n">
        <v>0</v>
      </c>
      <c r="R1743" s="23" t="n">
        <v>178</v>
      </c>
      <c r="S1743" s="23" t="n">
        <v>45</v>
      </c>
      <c r="T1743" s="23" t="n">
        <v>15</v>
      </c>
      <c r="U1743" s="42" t="n">
        <f aca="false">IF(I1743="delivery",O1743-SUM(Q1743+R1743),IF(I1743="PO",P1743-SUM(Q1743:R1743)))</f>
        <v>-178</v>
      </c>
      <c r="V1743" s="45" t="n">
        <v>0.66</v>
      </c>
      <c r="W1743" s="45"/>
      <c r="X1743" s="43" t="n">
        <f aca="false">W1743-V1743</f>
        <v>-0.66</v>
      </c>
      <c r="Z1743" s="44"/>
      <c r="AA1743" s="44"/>
      <c r="AM1743" s="23" t="str">
        <f aca="false">D1743</f>
        <v>Arista</v>
      </c>
      <c r="AN1743" s="23" t="s">
        <v>6397</v>
      </c>
      <c r="AT1743" s="44"/>
      <c r="AU1743" s="44"/>
      <c r="BD1743" s="23" t="s">
        <v>7092</v>
      </c>
      <c r="BE1743" s="1" t="s">
        <v>183</v>
      </c>
    </row>
    <row r="1744" customFormat="false" ht="15" hidden="false" customHeight="true" outlineLevel="0" collapsed="false">
      <c r="A1744" s="23" t="s">
        <v>7093</v>
      </c>
      <c r="B1744" s="23" t="s">
        <v>7094</v>
      </c>
      <c r="C1744" s="40" t="s">
        <v>177</v>
      </c>
      <c r="D1744" s="23" t="s">
        <v>82</v>
      </c>
      <c r="E1744" s="23" t="s">
        <v>7095</v>
      </c>
      <c r="F1744" s="23" t="s">
        <v>7096</v>
      </c>
      <c r="G1744" s="23" t="n">
        <v>71</v>
      </c>
      <c r="H1744" s="23" t="n">
        <v>5000</v>
      </c>
      <c r="I1744" s="41" t="s">
        <v>180</v>
      </c>
      <c r="K1744" s="23" t="n">
        <v>0</v>
      </c>
      <c r="L1744" s="23" t="n">
        <v>18546</v>
      </c>
      <c r="M1744" s="23" t="n">
        <v>0</v>
      </c>
      <c r="N1744" s="23" t="n">
        <v>0</v>
      </c>
      <c r="O1744" s="23" t="n">
        <f aca="false">K1744+L1744</f>
        <v>18546</v>
      </c>
      <c r="P1744" s="23" t="n">
        <f aca="false">K1744+L1744+M1744+N1744</f>
        <v>18546</v>
      </c>
      <c r="Q1744" s="23" t="n">
        <v>1255</v>
      </c>
      <c r="R1744" s="23" t="n">
        <v>1724</v>
      </c>
      <c r="S1744" s="23" t="n">
        <v>796</v>
      </c>
      <c r="T1744" s="23" t="n">
        <v>336</v>
      </c>
      <c r="U1744" s="42" t="n">
        <f aca="false">IF(I1744="delivery",O1744-SUM(Q1744+R1744),IF(I1744="PO",P1744-SUM(Q1744:R1744)))</f>
        <v>15567</v>
      </c>
      <c r="V1744" s="43" t="n">
        <v>0.322</v>
      </c>
      <c r="W1744" s="43"/>
      <c r="X1744" s="43" t="n">
        <f aca="false">W1744-V1744</f>
        <v>-0.322</v>
      </c>
      <c r="Z1744" s="44"/>
      <c r="AA1744" s="44"/>
      <c r="AM1744" s="23" t="str">
        <f aca="false">D1744</f>
        <v>Arista</v>
      </c>
      <c r="AN1744" s="23" t="s">
        <v>6397</v>
      </c>
      <c r="AT1744" s="44"/>
      <c r="AU1744" s="44"/>
      <c r="BD1744" s="23" t="s">
        <v>182</v>
      </c>
      <c r="BE1744" s="1" t="s">
        <v>183</v>
      </c>
    </row>
    <row r="1745" customFormat="false" ht="15" hidden="false" customHeight="true" outlineLevel="0" collapsed="false">
      <c r="A1745" s="23" t="s">
        <v>7097</v>
      </c>
      <c r="B1745" s="23" t="s">
        <v>7098</v>
      </c>
      <c r="C1745" s="40" t="s">
        <v>177</v>
      </c>
      <c r="D1745" s="23" t="s">
        <v>82</v>
      </c>
      <c r="E1745" s="23" t="s">
        <v>7099</v>
      </c>
      <c r="F1745" s="23" t="s">
        <v>7100</v>
      </c>
      <c r="G1745" s="23" t="n">
        <v>71</v>
      </c>
      <c r="H1745" s="23" t="n">
        <v>160</v>
      </c>
      <c r="I1745" s="41" t="s">
        <v>188</v>
      </c>
      <c r="K1745" s="23" t="n">
        <v>0</v>
      </c>
      <c r="L1745" s="23" t="n">
        <v>0</v>
      </c>
      <c r="M1745" s="23" t="n">
        <v>0</v>
      </c>
      <c r="N1745" s="23" t="n">
        <v>0</v>
      </c>
      <c r="O1745" s="23" t="n">
        <f aca="false">K1745+L1745</f>
        <v>0</v>
      </c>
      <c r="P1745" s="23" t="n">
        <f aca="false">K1745+L1745+M1745+N1745</f>
        <v>0</v>
      </c>
      <c r="Q1745" s="23" t="n">
        <v>0</v>
      </c>
      <c r="R1745" s="23" t="n">
        <v>0</v>
      </c>
      <c r="S1745" s="23" t="n">
        <v>0</v>
      </c>
      <c r="T1745" s="23" t="n">
        <v>0</v>
      </c>
      <c r="U1745" s="42" t="n">
        <f aca="false">IF(I1745="delivery",O1745-SUM(Q1745+R1745),IF(I1745="PO",P1745-SUM(Q1745:R1745)))</f>
        <v>0</v>
      </c>
      <c r="V1745" s="43" t="n">
        <v>19.88</v>
      </c>
      <c r="W1745" s="43"/>
      <c r="X1745" s="43" t="n">
        <f aca="false">W1745-V1745</f>
        <v>-19.88</v>
      </c>
      <c r="Z1745" s="44"/>
      <c r="AA1745" s="44"/>
      <c r="AM1745" s="23" t="str">
        <f aca="false">D1745</f>
        <v>Arista</v>
      </c>
      <c r="AN1745" s="23" t="s">
        <v>6397</v>
      </c>
      <c r="AT1745" s="44"/>
      <c r="AU1745" s="44"/>
      <c r="BD1745" s="23" t="s">
        <v>182</v>
      </c>
      <c r="BE1745" s="1" t="s">
        <v>183</v>
      </c>
    </row>
    <row r="1746" customFormat="false" ht="15" hidden="false" customHeight="true" outlineLevel="0" collapsed="false">
      <c r="A1746" s="23" t="s">
        <v>7101</v>
      </c>
      <c r="B1746" s="23" t="s">
        <v>7102</v>
      </c>
      <c r="C1746" s="40" t="s">
        <v>177</v>
      </c>
      <c r="D1746" s="23" t="s">
        <v>82</v>
      </c>
      <c r="E1746" s="23" t="s">
        <v>7103</v>
      </c>
      <c r="F1746" s="23" t="s">
        <v>7104</v>
      </c>
      <c r="G1746" s="23" t="n">
        <v>71</v>
      </c>
      <c r="H1746" s="23" t="n">
        <v>60</v>
      </c>
      <c r="I1746" s="41" t="s">
        <v>180</v>
      </c>
      <c r="K1746" s="23" t="n">
        <v>0</v>
      </c>
      <c r="L1746" s="23" t="n">
        <v>0</v>
      </c>
      <c r="M1746" s="23" t="n">
        <v>8</v>
      </c>
      <c r="N1746" s="23" t="n">
        <v>0</v>
      </c>
      <c r="O1746" s="23" t="n">
        <f aca="false">K1746+L1746</f>
        <v>0</v>
      </c>
      <c r="P1746" s="23" t="n">
        <f aca="false">K1746+L1746+M1746+N1746</f>
        <v>8</v>
      </c>
      <c r="Q1746" s="23" t="n">
        <v>30</v>
      </c>
      <c r="R1746" s="23" t="n">
        <v>0</v>
      </c>
      <c r="S1746" s="23" t="n">
        <v>0</v>
      </c>
      <c r="T1746" s="23" t="n">
        <v>0</v>
      </c>
      <c r="U1746" s="42" t="n">
        <f aca="false">IF(I1746="delivery",O1746-SUM(Q1746+R1746),IF(I1746="PO",P1746-SUM(Q1746:R1746)))</f>
        <v>-30</v>
      </c>
      <c r="V1746" s="43" t="n">
        <v>22.83</v>
      </c>
      <c r="W1746" s="43"/>
      <c r="X1746" s="43" t="n">
        <f aca="false">W1746-V1746</f>
        <v>-22.83</v>
      </c>
      <c r="Z1746" s="44"/>
      <c r="AA1746" s="44"/>
      <c r="AM1746" s="23" t="str">
        <f aca="false">D1746</f>
        <v>Arista</v>
      </c>
      <c r="AN1746" s="23" t="s">
        <v>6397</v>
      </c>
      <c r="AT1746" s="44"/>
      <c r="AU1746" s="44"/>
      <c r="BD1746" s="23" t="s">
        <v>182</v>
      </c>
      <c r="BE1746" s="1" t="s">
        <v>183</v>
      </c>
    </row>
    <row r="1747" customFormat="false" ht="15" hidden="false" customHeight="true" outlineLevel="0" collapsed="false">
      <c r="A1747" s="23" t="s">
        <v>7105</v>
      </c>
      <c r="B1747" s="23" t="s">
        <v>7106</v>
      </c>
      <c r="C1747" s="40" t="s">
        <v>177</v>
      </c>
      <c r="D1747" s="23" t="s">
        <v>1471</v>
      </c>
      <c r="E1747" s="23" t="s">
        <v>7107</v>
      </c>
      <c r="F1747" s="23" t="s">
        <v>7108</v>
      </c>
      <c r="G1747" s="23" t="n">
        <v>173</v>
      </c>
      <c r="H1747" s="23" t="n">
        <v>2500</v>
      </c>
      <c r="I1747" s="41" t="s">
        <v>180</v>
      </c>
      <c r="K1747" s="23" t="n">
        <v>0</v>
      </c>
      <c r="L1747" s="23" t="n">
        <v>6998</v>
      </c>
      <c r="M1747" s="23" t="n">
        <v>5000</v>
      </c>
      <c r="N1747" s="23" t="n">
        <v>0</v>
      </c>
      <c r="O1747" s="23" t="n">
        <f aca="false">K1747+L1747</f>
        <v>6998</v>
      </c>
      <c r="P1747" s="23" t="n">
        <f aca="false">K1747+L1747+M1747+N1747</f>
        <v>11998</v>
      </c>
      <c r="Q1747" s="23" t="n">
        <v>1292</v>
      </c>
      <c r="R1747" s="23" t="n">
        <v>6092</v>
      </c>
      <c r="S1747" s="23" t="n">
        <v>5140</v>
      </c>
      <c r="T1747" s="23" t="n">
        <v>1853</v>
      </c>
      <c r="U1747" s="42" t="n">
        <f aca="false">IF(I1747="delivery",O1747-SUM(Q1747+R1747),IF(I1747="PO",P1747-SUM(Q1747:R1747)))</f>
        <v>-386</v>
      </c>
      <c r="V1747" s="43" t="n">
        <v>0.31</v>
      </c>
      <c r="W1747" s="43"/>
      <c r="X1747" s="43" t="n">
        <f aca="false">W1747-V1747</f>
        <v>-0.31</v>
      </c>
      <c r="Z1747" s="44"/>
      <c r="AA1747" s="44"/>
      <c r="AM1747" s="23" t="str">
        <f aca="false">D1747</f>
        <v>Sanmina</v>
      </c>
      <c r="AN1747" s="23" t="s">
        <v>3124</v>
      </c>
      <c r="AT1747" s="44"/>
      <c r="AU1747" s="44"/>
      <c r="BD1747" s="23" t="s">
        <v>182</v>
      </c>
      <c r="BE1747" s="1" t="s">
        <v>183</v>
      </c>
    </row>
    <row r="1748" customFormat="false" ht="15" hidden="false" customHeight="true" outlineLevel="0" collapsed="false">
      <c r="A1748" s="23" t="s">
        <v>7109</v>
      </c>
      <c r="B1748" s="23" t="s">
        <v>7110</v>
      </c>
      <c r="C1748" s="40" t="s">
        <v>177</v>
      </c>
      <c r="D1748" s="23" t="s">
        <v>82</v>
      </c>
      <c r="E1748" s="23" t="s">
        <v>7111</v>
      </c>
      <c r="F1748" s="23" t="s">
        <v>7112</v>
      </c>
      <c r="G1748" s="23" t="n">
        <v>86</v>
      </c>
      <c r="H1748" s="23" t="n">
        <v>5000</v>
      </c>
      <c r="I1748" s="41" t="s">
        <v>180</v>
      </c>
      <c r="K1748" s="23" t="n">
        <v>0</v>
      </c>
      <c r="L1748" s="23" t="n">
        <v>3100</v>
      </c>
      <c r="M1748" s="23" t="n">
        <v>0</v>
      </c>
      <c r="N1748" s="23" t="n">
        <v>0</v>
      </c>
      <c r="O1748" s="23" t="n">
        <f aca="false">K1748+L1748</f>
        <v>3100</v>
      </c>
      <c r="P1748" s="23" t="n">
        <f aca="false">K1748+L1748+M1748+N1748</f>
        <v>3100</v>
      </c>
      <c r="Q1748" s="23" t="n">
        <v>236</v>
      </c>
      <c r="R1748" s="23" t="n">
        <v>160</v>
      </c>
      <c r="S1748" s="23" t="n">
        <v>80</v>
      </c>
      <c r="T1748" s="23" t="n">
        <v>40</v>
      </c>
      <c r="U1748" s="42" t="n">
        <f aca="false">IF(I1748="delivery",O1748-SUM(Q1748+R1748),IF(I1748="PO",P1748-SUM(Q1748:R1748)))</f>
        <v>2704</v>
      </c>
      <c r="V1748" s="43" t="n">
        <v>1.516</v>
      </c>
      <c r="W1748" s="43"/>
      <c r="X1748" s="43" t="n">
        <f aca="false">W1748-V1748</f>
        <v>-1.516</v>
      </c>
      <c r="Y1748" s="23" t="n">
        <v>1.516</v>
      </c>
      <c r="Z1748" s="44"/>
      <c r="AA1748" s="44"/>
      <c r="AM1748" s="23" t="str">
        <f aca="false">D1748</f>
        <v>Arista</v>
      </c>
      <c r="AN1748" s="23" t="s">
        <v>6397</v>
      </c>
      <c r="AT1748" s="44"/>
      <c r="AU1748" s="44"/>
      <c r="BD1748" s="23" t="s">
        <v>182</v>
      </c>
      <c r="BE1748" s="1" t="s">
        <v>183</v>
      </c>
    </row>
    <row r="1749" customFormat="false" ht="15" hidden="false" customHeight="true" outlineLevel="0" collapsed="false">
      <c r="A1749" s="23" t="s">
        <v>7113</v>
      </c>
      <c r="B1749" s="23" t="s">
        <v>7114</v>
      </c>
      <c r="C1749" s="40" t="s">
        <v>177</v>
      </c>
      <c r="D1749" s="23" t="s">
        <v>82</v>
      </c>
      <c r="E1749" s="23" t="s">
        <v>7115</v>
      </c>
      <c r="F1749" s="23" t="s">
        <v>7116</v>
      </c>
      <c r="G1749" s="23" t="n">
        <v>91</v>
      </c>
      <c r="H1749" s="23" t="n">
        <v>3000</v>
      </c>
      <c r="I1749" s="41" t="s">
        <v>180</v>
      </c>
      <c r="K1749" s="23" t="n">
        <v>0</v>
      </c>
      <c r="L1749" s="23" t="n">
        <v>0</v>
      </c>
      <c r="M1749" s="23" t="n">
        <v>0</v>
      </c>
      <c r="N1749" s="23" t="n">
        <v>0</v>
      </c>
      <c r="O1749" s="23" t="n">
        <f aca="false">K1749+L1749</f>
        <v>0</v>
      </c>
      <c r="P1749" s="23" t="n">
        <f aca="false">K1749+L1749+M1749+N1749</f>
        <v>0</v>
      </c>
      <c r="Q1749" s="23" t="n">
        <v>0</v>
      </c>
      <c r="R1749" s="23" t="n">
        <v>160</v>
      </c>
      <c r="S1749" s="23" t="n">
        <v>120</v>
      </c>
      <c r="T1749" s="23" t="n">
        <v>968</v>
      </c>
      <c r="U1749" s="42" t="n">
        <f aca="false">IF(I1749="delivery",O1749-SUM(Q1749+R1749),IF(I1749="PO",P1749-SUM(Q1749:R1749)))</f>
        <v>-160</v>
      </c>
      <c r="V1749" s="43" t="n">
        <v>2.173</v>
      </c>
      <c r="W1749" s="43"/>
      <c r="X1749" s="43" t="n">
        <f aca="false">W1749-V1749</f>
        <v>-2.173</v>
      </c>
      <c r="Z1749" s="44"/>
      <c r="AA1749" s="44"/>
      <c r="AM1749" s="23" t="str">
        <f aca="false">D1749</f>
        <v>Arista</v>
      </c>
      <c r="AN1749" s="23" t="s">
        <v>6397</v>
      </c>
      <c r="AT1749" s="44"/>
      <c r="AU1749" s="44"/>
      <c r="BD1749" s="23" t="s">
        <v>182</v>
      </c>
      <c r="BE1749" s="1" t="s">
        <v>183</v>
      </c>
    </row>
    <row r="1750" customFormat="false" ht="15" hidden="false" customHeight="true" outlineLevel="0" collapsed="false">
      <c r="A1750" s="23" t="s">
        <v>7117</v>
      </c>
      <c r="B1750" s="23" t="s">
        <v>7118</v>
      </c>
      <c r="C1750" s="40" t="s">
        <v>177</v>
      </c>
      <c r="D1750" s="23" t="s">
        <v>1471</v>
      </c>
      <c r="E1750" s="23" t="s">
        <v>7119</v>
      </c>
      <c r="F1750" s="23" t="s">
        <v>7120</v>
      </c>
      <c r="G1750" s="23" t="n">
        <v>55</v>
      </c>
      <c r="H1750" s="23" t="n">
        <v>1</v>
      </c>
      <c r="I1750" s="41" t="s">
        <v>180</v>
      </c>
      <c r="K1750" s="23" t="n">
        <v>0</v>
      </c>
      <c r="L1750" s="23" t="n">
        <v>0</v>
      </c>
      <c r="M1750" s="23" t="n">
        <v>0</v>
      </c>
      <c r="N1750" s="23" t="n">
        <v>0</v>
      </c>
      <c r="O1750" s="23" t="n">
        <f aca="false">K1750+L1750</f>
        <v>0</v>
      </c>
      <c r="P1750" s="23" t="n">
        <f aca="false">K1750+L1750+M1750+N1750</f>
        <v>0</v>
      </c>
      <c r="Q1750" s="23" t="n">
        <v>0</v>
      </c>
      <c r="R1750" s="23" t="n">
        <v>356</v>
      </c>
      <c r="S1750" s="23" t="n">
        <v>90</v>
      </c>
      <c r="T1750" s="23" t="n">
        <v>30</v>
      </c>
      <c r="U1750" s="42" t="n">
        <f aca="false">IF(I1750="delivery",O1750-SUM(Q1750+R1750),IF(I1750="PO",P1750-SUM(Q1750:R1750)))</f>
        <v>-356</v>
      </c>
      <c r="V1750" s="45" t="n">
        <v>0.166</v>
      </c>
      <c r="W1750" s="45"/>
      <c r="X1750" s="43" t="n">
        <f aca="false">W1750-V1750</f>
        <v>-0.166</v>
      </c>
      <c r="Z1750" s="44"/>
      <c r="AA1750" s="44"/>
      <c r="AM1750" s="23" t="str">
        <f aca="false">D1750</f>
        <v>Sanmina</v>
      </c>
      <c r="AN1750" s="23" t="s">
        <v>2011</v>
      </c>
      <c r="AT1750" s="44"/>
      <c r="AU1750" s="44"/>
      <c r="BD1750" s="23" t="s">
        <v>1543</v>
      </c>
      <c r="BE1750" s="1" t="s">
        <v>183</v>
      </c>
    </row>
    <row r="1751" customFormat="false" ht="15" hidden="false" customHeight="true" outlineLevel="0" collapsed="false">
      <c r="A1751" s="23" t="s">
        <v>7121</v>
      </c>
      <c r="B1751" s="23" t="s">
        <v>7122</v>
      </c>
      <c r="C1751" s="40" t="s">
        <v>177</v>
      </c>
      <c r="D1751" s="23" t="s">
        <v>82</v>
      </c>
      <c r="E1751" s="23" t="s">
        <v>7123</v>
      </c>
      <c r="F1751" s="23" t="s">
        <v>7124</v>
      </c>
      <c r="G1751" s="23" t="n">
        <v>55</v>
      </c>
      <c r="H1751" s="23" t="n">
        <v>1</v>
      </c>
      <c r="I1751" s="41" t="s">
        <v>180</v>
      </c>
      <c r="K1751" s="23" t="n">
        <v>0</v>
      </c>
      <c r="L1751" s="23" t="n">
        <v>0</v>
      </c>
      <c r="M1751" s="23" t="n">
        <v>0</v>
      </c>
      <c r="N1751" s="23" t="n">
        <v>0</v>
      </c>
      <c r="O1751" s="23" t="n">
        <f aca="false">K1751+L1751</f>
        <v>0</v>
      </c>
      <c r="P1751" s="23" t="n">
        <f aca="false">K1751+L1751+M1751+N1751</f>
        <v>0</v>
      </c>
      <c r="Q1751" s="23" t="n">
        <v>0</v>
      </c>
      <c r="R1751" s="23" t="n">
        <v>0</v>
      </c>
      <c r="S1751" s="23" t="n">
        <v>0</v>
      </c>
      <c r="T1751" s="23" t="n">
        <v>130</v>
      </c>
      <c r="U1751" s="42" t="n">
        <f aca="false">IF(I1751="delivery",O1751-SUM(Q1751+R1751),IF(I1751="PO",P1751-SUM(Q1751:R1751)))</f>
        <v>0</v>
      </c>
      <c r="V1751" s="45" t="n">
        <v>0.315</v>
      </c>
      <c r="W1751" s="45"/>
      <c r="X1751" s="43" t="n">
        <f aca="false">W1751-V1751</f>
        <v>-0.315</v>
      </c>
      <c r="Z1751" s="44"/>
      <c r="AA1751" s="44"/>
      <c r="AM1751" s="23" t="str">
        <f aca="false">D1751</f>
        <v>Arista</v>
      </c>
      <c r="AN1751" s="23" t="s">
        <v>6397</v>
      </c>
      <c r="AT1751" s="44"/>
      <c r="AU1751" s="44"/>
      <c r="BD1751" s="23" t="s">
        <v>719</v>
      </c>
      <c r="BE1751" s="1" t="s">
        <v>183</v>
      </c>
    </row>
    <row r="1752" customFormat="false" ht="15" hidden="false" customHeight="true" outlineLevel="0" collapsed="false">
      <c r="A1752" s="23" t="s">
        <v>7125</v>
      </c>
      <c r="B1752" s="23" t="s">
        <v>7126</v>
      </c>
      <c r="C1752" s="40" t="s">
        <v>177</v>
      </c>
      <c r="D1752" s="23" t="s">
        <v>82</v>
      </c>
      <c r="E1752" s="23" t="s">
        <v>7127</v>
      </c>
      <c r="F1752" s="23" t="s">
        <v>7128</v>
      </c>
      <c r="G1752" s="23" t="n">
        <v>41</v>
      </c>
      <c r="H1752" s="23" t="n">
        <v>2000</v>
      </c>
      <c r="I1752" s="41" t="s">
        <v>180</v>
      </c>
      <c r="K1752" s="23" t="n">
        <v>0</v>
      </c>
      <c r="L1752" s="23" t="n">
        <v>2260</v>
      </c>
      <c r="M1752" s="23" t="n">
        <v>0</v>
      </c>
      <c r="N1752" s="23" t="n">
        <v>0</v>
      </c>
      <c r="O1752" s="23" t="n">
        <f aca="false">K1752+L1752</f>
        <v>2260</v>
      </c>
      <c r="P1752" s="23" t="n">
        <f aca="false">K1752+L1752+M1752+N1752</f>
        <v>2260</v>
      </c>
      <c r="Q1752" s="23" t="n">
        <v>0</v>
      </c>
      <c r="R1752" s="23" t="n">
        <v>0</v>
      </c>
      <c r="S1752" s="23" t="n">
        <v>0</v>
      </c>
      <c r="T1752" s="23" t="n">
        <v>0</v>
      </c>
      <c r="U1752" s="42" t="n">
        <f aca="false">IF(I1752="delivery",O1752-SUM(Q1752+R1752),IF(I1752="PO",P1752-SUM(Q1752:R1752)))</f>
        <v>2260</v>
      </c>
      <c r="V1752" s="43" t="n">
        <v>0.27666</v>
      </c>
      <c r="W1752" s="43"/>
      <c r="X1752" s="43" t="n">
        <f aca="false">W1752-V1752</f>
        <v>-0.27666</v>
      </c>
      <c r="Z1752" s="44"/>
      <c r="AA1752" s="44"/>
      <c r="AM1752" s="23" t="str">
        <f aca="false">D1752</f>
        <v>Arista</v>
      </c>
      <c r="AN1752" s="23" t="s">
        <v>6397</v>
      </c>
      <c r="AT1752" s="44"/>
      <c r="AU1752" s="44"/>
      <c r="BD1752" s="23" t="s">
        <v>182</v>
      </c>
      <c r="BE1752" s="1" t="s">
        <v>183</v>
      </c>
    </row>
    <row r="1753" customFormat="false" ht="15" hidden="false" customHeight="true" outlineLevel="0" collapsed="false">
      <c r="A1753" s="23" t="s">
        <v>7129</v>
      </c>
      <c r="B1753" s="23" t="s">
        <v>7130</v>
      </c>
      <c r="C1753" s="40" t="s">
        <v>177</v>
      </c>
      <c r="D1753" s="23" t="s">
        <v>82</v>
      </c>
      <c r="E1753" s="23" t="s">
        <v>7131</v>
      </c>
      <c r="F1753" s="23" t="s">
        <v>7132</v>
      </c>
      <c r="G1753" s="23" t="n">
        <v>71</v>
      </c>
      <c r="H1753" s="23" t="n">
        <v>2500</v>
      </c>
      <c r="I1753" s="41" t="s">
        <v>180</v>
      </c>
      <c r="K1753" s="23" t="n">
        <v>0</v>
      </c>
      <c r="L1753" s="23" t="n">
        <v>218</v>
      </c>
      <c r="M1753" s="23" t="n">
        <v>10000</v>
      </c>
      <c r="N1753" s="23" t="n">
        <v>2500</v>
      </c>
      <c r="O1753" s="23" t="n">
        <f aca="false">K1753+L1753</f>
        <v>218</v>
      </c>
      <c r="P1753" s="23" t="n">
        <f aca="false">K1753+L1753+M1753+N1753</f>
        <v>12718</v>
      </c>
      <c r="Q1753" s="23" t="n">
        <v>8238</v>
      </c>
      <c r="R1753" s="23" t="n">
        <v>13547</v>
      </c>
      <c r="S1753" s="23" t="n">
        <v>15289</v>
      </c>
      <c r="T1753" s="23" t="n">
        <v>4372</v>
      </c>
      <c r="U1753" s="42" t="n">
        <f aca="false">IF(I1753="delivery",O1753-SUM(Q1753+R1753),IF(I1753="PO",P1753-SUM(Q1753:R1753)))</f>
        <v>-21567</v>
      </c>
      <c r="V1753" s="43" t="n">
        <v>7.049</v>
      </c>
      <c r="W1753" s="43"/>
      <c r="X1753" s="43" t="n">
        <f aca="false">W1753-V1753</f>
        <v>-7.049</v>
      </c>
      <c r="Z1753" s="44"/>
      <c r="AA1753" s="44"/>
      <c r="AM1753" s="23" t="str">
        <f aca="false">D1753</f>
        <v>Arista</v>
      </c>
      <c r="AN1753" s="23" t="s">
        <v>6397</v>
      </c>
      <c r="AT1753" s="44"/>
      <c r="AU1753" s="44"/>
      <c r="BD1753" s="23" t="s">
        <v>182</v>
      </c>
      <c r="BE1753" s="1" t="s">
        <v>183</v>
      </c>
    </row>
    <row r="1754" customFormat="false" ht="15" hidden="false" customHeight="true" outlineLevel="0" collapsed="false">
      <c r="A1754" s="23" t="s">
        <v>7133</v>
      </c>
      <c r="B1754" s="23" t="s">
        <v>7130</v>
      </c>
      <c r="C1754" s="40" t="s">
        <v>177</v>
      </c>
      <c r="D1754" s="23" t="s">
        <v>82</v>
      </c>
      <c r="E1754" s="23" t="s">
        <v>7131</v>
      </c>
      <c r="F1754" s="23" t="s">
        <v>7132</v>
      </c>
      <c r="G1754" s="23" t="n">
        <v>71</v>
      </c>
      <c r="H1754" s="23" t="n">
        <v>2500</v>
      </c>
      <c r="I1754" s="41" t="s">
        <v>180</v>
      </c>
      <c r="K1754" s="23" t="n">
        <v>0</v>
      </c>
      <c r="L1754" s="23" t="n">
        <v>6576</v>
      </c>
      <c r="M1754" s="23" t="n">
        <v>5000</v>
      </c>
      <c r="N1754" s="23" t="n">
        <v>0</v>
      </c>
      <c r="O1754" s="23" t="n">
        <f aca="false">K1754+L1754</f>
        <v>6576</v>
      </c>
      <c r="P1754" s="23" t="n">
        <f aca="false">K1754+L1754+M1754+N1754</f>
        <v>11576</v>
      </c>
      <c r="Q1754" s="23" t="n">
        <v>3283</v>
      </c>
      <c r="R1754" s="23" t="n">
        <v>3261</v>
      </c>
      <c r="S1754" s="23" t="n">
        <v>3276</v>
      </c>
      <c r="T1754" s="23" t="n">
        <v>1785</v>
      </c>
      <c r="U1754" s="42" t="n">
        <f aca="false">IF(I1754="delivery",O1754-SUM(Q1754+R1754),IF(I1754="PO",P1754-SUM(Q1754:R1754)))</f>
        <v>32</v>
      </c>
      <c r="V1754" s="43" t="n">
        <v>7.049</v>
      </c>
      <c r="W1754" s="43"/>
      <c r="X1754" s="43" t="n">
        <f aca="false">W1754-V1754</f>
        <v>-7.049</v>
      </c>
      <c r="Y1754" s="23" t="n">
        <v>6.9825</v>
      </c>
      <c r="Z1754" s="44"/>
      <c r="AA1754" s="44"/>
      <c r="AM1754" s="23" t="str">
        <f aca="false">D1754</f>
        <v>Arista</v>
      </c>
      <c r="AN1754" s="23" t="s">
        <v>6397</v>
      </c>
      <c r="AT1754" s="44"/>
      <c r="AU1754" s="44"/>
      <c r="BD1754" s="23" t="s">
        <v>182</v>
      </c>
      <c r="BE1754" s="1" t="s">
        <v>183</v>
      </c>
    </row>
    <row r="1755" customFormat="false" ht="15" hidden="false" customHeight="true" outlineLevel="0" collapsed="false">
      <c r="A1755" s="23" t="s">
        <v>7134</v>
      </c>
      <c r="B1755" s="23" t="s">
        <v>7135</v>
      </c>
      <c r="C1755" s="40" t="s">
        <v>177</v>
      </c>
      <c r="D1755" s="23" t="s">
        <v>82</v>
      </c>
      <c r="E1755" s="23" t="s">
        <v>7136</v>
      </c>
      <c r="F1755" s="23" t="s">
        <v>7137</v>
      </c>
      <c r="G1755" s="23" t="n">
        <v>91</v>
      </c>
      <c r="H1755" s="23" t="n">
        <v>1000</v>
      </c>
      <c r="I1755" s="41" t="s">
        <v>180</v>
      </c>
      <c r="K1755" s="23" t="n">
        <v>0</v>
      </c>
      <c r="L1755" s="23" t="n">
        <v>577</v>
      </c>
      <c r="M1755" s="23" t="n">
        <v>0</v>
      </c>
      <c r="N1755" s="23" t="n">
        <v>0</v>
      </c>
      <c r="O1755" s="23" t="n">
        <f aca="false">K1755+L1755</f>
        <v>577</v>
      </c>
      <c r="P1755" s="23" t="n">
        <f aca="false">K1755+L1755+M1755+N1755</f>
        <v>577</v>
      </c>
      <c r="Q1755" s="23" t="n">
        <v>166</v>
      </c>
      <c r="R1755" s="23" t="n">
        <v>150</v>
      </c>
      <c r="S1755" s="23" t="n">
        <v>150</v>
      </c>
      <c r="T1755" s="23" t="n">
        <v>50</v>
      </c>
      <c r="U1755" s="42" t="n">
        <f aca="false">IF(I1755="delivery",O1755-SUM(Q1755+R1755),IF(I1755="PO",P1755-SUM(Q1755:R1755)))</f>
        <v>261</v>
      </c>
      <c r="V1755" s="43" t="n">
        <v>11.086</v>
      </c>
      <c r="W1755" s="43"/>
      <c r="X1755" s="43" t="n">
        <f aca="false">W1755-V1755</f>
        <v>-11.086</v>
      </c>
      <c r="Y1755" s="23" t="n">
        <v>11.64</v>
      </c>
      <c r="Z1755" s="44"/>
      <c r="AA1755" s="44"/>
      <c r="AM1755" s="23" t="str">
        <f aca="false">D1755</f>
        <v>Arista</v>
      </c>
      <c r="AN1755" s="23" t="s">
        <v>6397</v>
      </c>
      <c r="AT1755" s="44"/>
      <c r="AU1755" s="44"/>
      <c r="BD1755" s="23" t="s">
        <v>182</v>
      </c>
      <c r="BE1755" s="1" t="s">
        <v>183</v>
      </c>
    </row>
    <row r="1756" customFormat="false" ht="15" hidden="false" customHeight="true" outlineLevel="0" collapsed="false">
      <c r="A1756" s="23" t="s">
        <v>7138</v>
      </c>
      <c r="B1756" s="23" t="s">
        <v>7139</v>
      </c>
      <c r="C1756" s="40" t="s">
        <v>177</v>
      </c>
      <c r="D1756" s="23" t="s">
        <v>82</v>
      </c>
      <c r="E1756" s="23" t="s">
        <v>7140</v>
      </c>
      <c r="F1756" s="23" t="s">
        <v>7141</v>
      </c>
      <c r="G1756" s="23" t="n">
        <v>91</v>
      </c>
      <c r="H1756" s="23" t="n">
        <v>40</v>
      </c>
      <c r="I1756" s="41" t="s">
        <v>180</v>
      </c>
      <c r="K1756" s="23" t="n">
        <v>0</v>
      </c>
      <c r="L1756" s="23" t="n">
        <v>682</v>
      </c>
      <c r="M1756" s="23" t="n">
        <v>0</v>
      </c>
      <c r="N1756" s="23" t="n">
        <v>0</v>
      </c>
      <c r="O1756" s="23" t="n">
        <f aca="false">K1756+L1756</f>
        <v>682</v>
      </c>
      <c r="P1756" s="23" t="n">
        <f aca="false">K1756+L1756+M1756+N1756</f>
        <v>682</v>
      </c>
      <c r="Q1756" s="23" t="n">
        <v>494</v>
      </c>
      <c r="R1756" s="23" t="n">
        <v>432</v>
      </c>
      <c r="S1756" s="23" t="n">
        <v>488</v>
      </c>
      <c r="T1756" s="23" t="n">
        <v>152</v>
      </c>
      <c r="U1756" s="42" t="n">
        <f aca="false">IF(I1756="delivery",O1756-SUM(Q1756+R1756),IF(I1756="PO",P1756-SUM(Q1756:R1756)))</f>
        <v>-244</v>
      </c>
      <c r="V1756" s="43" t="n">
        <v>84</v>
      </c>
      <c r="W1756" s="43"/>
      <c r="X1756" s="43" t="n">
        <f aca="false">W1756-V1756</f>
        <v>-84</v>
      </c>
      <c r="Z1756" s="44"/>
      <c r="AA1756" s="44"/>
      <c r="AM1756" s="23" t="str">
        <f aca="false">D1756</f>
        <v>Arista</v>
      </c>
      <c r="AN1756" s="23" t="s">
        <v>6397</v>
      </c>
      <c r="AT1756" s="44"/>
      <c r="AU1756" s="44"/>
      <c r="BD1756" s="23" t="s">
        <v>182</v>
      </c>
      <c r="BE1756" s="1" t="s">
        <v>183</v>
      </c>
    </row>
    <row r="1757" customFormat="false" ht="15" hidden="false" customHeight="true" outlineLevel="0" collapsed="false">
      <c r="A1757" s="23" t="s">
        <v>7142</v>
      </c>
      <c r="B1757" s="23" t="s">
        <v>7143</v>
      </c>
      <c r="C1757" s="40" t="s">
        <v>177</v>
      </c>
      <c r="D1757" s="23" t="s">
        <v>82</v>
      </c>
      <c r="E1757" s="23" t="s">
        <v>7144</v>
      </c>
      <c r="F1757" s="23" t="s">
        <v>7145</v>
      </c>
      <c r="G1757" s="23" t="n">
        <v>78</v>
      </c>
      <c r="H1757" s="23" t="n">
        <v>840</v>
      </c>
      <c r="I1757" s="41" t="s">
        <v>188</v>
      </c>
      <c r="K1757" s="23" t="n">
        <v>0</v>
      </c>
      <c r="L1757" s="23" t="n">
        <v>0</v>
      </c>
      <c r="M1757" s="23" t="n">
        <v>0</v>
      </c>
      <c r="N1757" s="23" t="n">
        <v>0</v>
      </c>
      <c r="O1757" s="23" t="n">
        <f aca="false">K1757+L1757</f>
        <v>0</v>
      </c>
      <c r="P1757" s="23" t="n">
        <f aca="false">K1757+L1757+M1757+N1757</f>
        <v>0</v>
      </c>
      <c r="Q1757" s="23" t="n">
        <v>0</v>
      </c>
      <c r="R1757" s="23" t="n">
        <v>0</v>
      </c>
      <c r="S1757" s="23" t="n">
        <v>0</v>
      </c>
      <c r="T1757" s="23" t="n">
        <v>0</v>
      </c>
      <c r="U1757" s="42" t="n">
        <f aca="false">IF(I1757="delivery",O1757-SUM(Q1757+R1757),IF(I1757="PO",P1757-SUM(Q1757:R1757)))</f>
        <v>0</v>
      </c>
      <c r="V1757" s="43" t="n">
        <v>8.8</v>
      </c>
      <c r="W1757" s="43"/>
      <c r="X1757" s="43" t="n">
        <f aca="false">W1757-V1757</f>
        <v>-8.8</v>
      </c>
      <c r="Z1757" s="44"/>
      <c r="AA1757" s="44"/>
      <c r="AM1757" s="23" t="str">
        <f aca="false">D1757</f>
        <v>Arista</v>
      </c>
      <c r="AN1757" s="23" t="s">
        <v>6397</v>
      </c>
      <c r="AT1757" s="44"/>
      <c r="AU1757" s="44"/>
      <c r="BD1757" s="23" t="s">
        <v>412</v>
      </c>
      <c r="BE1757" s="1" t="s">
        <v>183</v>
      </c>
    </row>
    <row r="1758" customFormat="false" ht="15" hidden="false" customHeight="true" outlineLevel="0" collapsed="false">
      <c r="A1758" s="23" t="s">
        <v>7146</v>
      </c>
      <c r="B1758" s="23" t="s">
        <v>7147</v>
      </c>
      <c r="C1758" s="40" t="s">
        <v>177</v>
      </c>
      <c r="D1758" s="23" t="s">
        <v>82</v>
      </c>
      <c r="E1758" s="23" t="s">
        <v>7148</v>
      </c>
      <c r="F1758" s="23" t="s">
        <v>7149</v>
      </c>
      <c r="G1758" s="23" t="n">
        <v>76</v>
      </c>
      <c r="H1758" s="23" t="n">
        <v>840</v>
      </c>
      <c r="I1758" s="41" t="s">
        <v>188</v>
      </c>
      <c r="K1758" s="23" t="n">
        <v>0</v>
      </c>
      <c r="L1758" s="23" t="n">
        <v>791</v>
      </c>
      <c r="M1758" s="23" t="n">
        <v>0</v>
      </c>
      <c r="N1758" s="23" t="n">
        <v>0</v>
      </c>
      <c r="O1758" s="23" t="n">
        <f aca="false">K1758+L1758</f>
        <v>791</v>
      </c>
      <c r="P1758" s="23" t="n">
        <f aca="false">K1758+L1758+M1758+N1758</f>
        <v>791</v>
      </c>
      <c r="Q1758" s="23" t="n">
        <v>236</v>
      </c>
      <c r="R1758" s="23" t="n">
        <v>160</v>
      </c>
      <c r="S1758" s="23" t="n">
        <v>80</v>
      </c>
      <c r="T1758" s="23" t="n">
        <v>40</v>
      </c>
      <c r="U1758" s="42" t="n">
        <f aca="false">IF(I1758="delivery",O1758-SUM(Q1758+R1758),IF(I1758="PO",P1758-SUM(Q1758:R1758)))</f>
        <v>395</v>
      </c>
      <c r="V1758" s="43" t="n">
        <v>8.8</v>
      </c>
      <c r="W1758" s="43"/>
      <c r="X1758" s="43" t="n">
        <f aca="false">W1758-V1758</f>
        <v>-8.8</v>
      </c>
      <c r="Y1758" s="23" t="n">
        <v>8.85</v>
      </c>
      <c r="Z1758" s="44"/>
      <c r="AA1758" s="44"/>
      <c r="AM1758" s="23" t="str">
        <f aca="false">D1758</f>
        <v>Arista</v>
      </c>
      <c r="AN1758" s="23" t="s">
        <v>6397</v>
      </c>
      <c r="AT1758" s="44"/>
      <c r="AU1758" s="44"/>
      <c r="BD1758" s="23" t="s">
        <v>182</v>
      </c>
      <c r="BE1758" s="1" t="s">
        <v>183</v>
      </c>
    </row>
    <row r="1759" customFormat="false" ht="15" hidden="false" customHeight="true" outlineLevel="0" collapsed="false">
      <c r="A1759" s="23" t="s">
        <v>7150</v>
      </c>
      <c r="B1759" s="23" t="s">
        <v>7151</v>
      </c>
      <c r="C1759" s="40" t="s">
        <v>177</v>
      </c>
      <c r="D1759" s="23" t="s">
        <v>82</v>
      </c>
      <c r="E1759" s="23" t="s">
        <v>7152</v>
      </c>
      <c r="F1759" s="23" t="s">
        <v>7153</v>
      </c>
      <c r="G1759" s="23" t="n">
        <v>71</v>
      </c>
      <c r="H1759" s="23" t="n">
        <v>1</v>
      </c>
      <c r="I1759" s="41" t="s">
        <v>180</v>
      </c>
      <c r="K1759" s="23" t="n">
        <v>0</v>
      </c>
      <c r="L1759" s="23" t="n">
        <v>17369</v>
      </c>
      <c r="M1759" s="23" t="n">
        <v>0</v>
      </c>
      <c r="N1759" s="23" t="n">
        <v>0</v>
      </c>
      <c r="O1759" s="23" t="n">
        <f aca="false">K1759+L1759</f>
        <v>17369</v>
      </c>
      <c r="P1759" s="23" t="n">
        <f aca="false">K1759+L1759+M1759+N1759</f>
        <v>17369</v>
      </c>
      <c r="Q1759" s="23" t="n">
        <v>4920</v>
      </c>
      <c r="R1759" s="23" t="n">
        <v>1712</v>
      </c>
      <c r="S1759" s="23" t="n">
        <v>2354</v>
      </c>
      <c r="T1759" s="23" t="n">
        <v>1070</v>
      </c>
      <c r="U1759" s="42" t="n">
        <f aca="false">IF(I1759="delivery",O1759-SUM(Q1759+R1759),IF(I1759="PO",P1759-SUM(Q1759:R1759)))</f>
        <v>10737</v>
      </c>
      <c r="V1759" s="43" t="n">
        <v>3.51</v>
      </c>
      <c r="W1759" s="43"/>
      <c r="X1759" s="43" t="n">
        <f aca="false">W1759-V1759</f>
        <v>-3.51</v>
      </c>
      <c r="Z1759" s="44"/>
      <c r="AA1759" s="44"/>
      <c r="AM1759" s="23" t="str">
        <f aca="false">D1759</f>
        <v>Arista</v>
      </c>
      <c r="AN1759" s="23" t="s">
        <v>6397</v>
      </c>
      <c r="AT1759" s="44"/>
      <c r="AU1759" s="44"/>
      <c r="BD1759" s="23" t="s">
        <v>182</v>
      </c>
      <c r="BE1759" s="1" t="s">
        <v>183</v>
      </c>
    </row>
    <row r="1760" customFormat="false" ht="15" hidden="false" customHeight="true" outlineLevel="0" collapsed="false">
      <c r="A1760" s="23" t="s">
        <v>7154</v>
      </c>
      <c r="B1760" s="23" t="s">
        <v>7155</v>
      </c>
      <c r="C1760" s="40" t="s">
        <v>177</v>
      </c>
      <c r="D1760" s="23" t="s">
        <v>82</v>
      </c>
      <c r="E1760" s="23" t="s">
        <v>7156</v>
      </c>
      <c r="F1760" s="23" t="s">
        <v>7157</v>
      </c>
      <c r="G1760" s="23" t="n">
        <v>71</v>
      </c>
      <c r="H1760" s="23" t="n">
        <v>3000</v>
      </c>
      <c r="I1760" s="41" t="s">
        <v>180</v>
      </c>
      <c r="K1760" s="23" t="n">
        <v>0</v>
      </c>
      <c r="L1760" s="23" t="n">
        <v>0</v>
      </c>
      <c r="M1760" s="23" t="n">
        <v>3000</v>
      </c>
      <c r="N1760" s="23" t="n">
        <v>0</v>
      </c>
      <c r="O1760" s="23" t="n">
        <f aca="false">K1760+L1760</f>
        <v>0</v>
      </c>
      <c r="P1760" s="23" t="n">
        <f aca="false">K1760+L1760+M1760+N1760</f>
        <v>3000</v>
      </c>
      <c r="Q1760" s="23" t="n">
        <v>0</v>
      </c>
      <c r="R1760" s="23" t="n">
        <v>1632</v>
      </c>
      <c r="S1760" s="23" t="n">
        <v>1332</v>
      </c>
      <c r="T1760" s="23" t="n">
        <v>696</v>
      </c>
      <c r="U1760" s="42" t="n">
        <f aca="false">IF(I1760="delivery",O1760-SUM(Q1760+R1760),IF(I1760="PO",P1760-SUM(Q1760:R1760)))</f>
        <v>-1632</v>
      </c>
      <c r="V1760" s="43" t="n">
        <v>0.63282</v>
      </c>
      <c r="W1760" s="43"/>
      <c r="X1760" s="43" t="n">
        <f aca="false">W1760-V1760</f>
        <v>-0.63282</v>
      </c>
      <c r="Z1760" s="44"/>
      <c r="AA1760" s="44"/>
      <c r="AM1760" s="23" t="str">
        <f aca="false">D1760</f>
        <v>Arista</v>
      </c>
      <c r="AN1760" s="23" t="s">
        <v>6397</v>
      </c>
      <c r="AT1760" s="44"/>
      <c r="AU1760" s="44"/>
      <c r="BD1760" s="23" t="s">
        <v>182</v>
      </c>
      <c r="BE1760" s="1" t="s">
        <v>183</v>
      </c>
    </row>
    <row r="1761" customFormat="false" ht="15" hidden="false" customHeight="true" outlineLevel="0" collapsed="false">
      <c r="A1761" s="23" t="s">
        <v>7158</v>
      </c>
      <c r="B1761" s="23" t="s">
        <v>7159</v>
      </c>
      <c r="C1761" s="40" t="s">
        <v>177</v>
      </c>
      <c r="D1761" s="23" t="s">
        <v>82</v>
      </c>
      <c r="E1761" s="23" t="s">
        <v>7160</v>
      </c>
      <c r="F1761" s="23" t="s">
        <v>7161</v>
      </c>
      <c r="G1761" s="23" t="n">
        <v>41</v>
      </c>
      <c r="H1761" s="23" t="n">
        <v>3000</v>
      </c>
      <c r="I1761" s="41" t="s">
        <v>180</v>
      </c>
      <c r="K1761" s="23" t="n">
        <v>0</v>
      </c>
      <c r="L1761" s="23" t="n">
        <v>5611</v>
      </c>
      <c r="M1761" s="23" t="n">
        <v>0</v>
      </c>
      <c r="N1761" s="23" t="n">
        <v>0</v>
      </c>
      <c r="O1761" s="23" t="n">
        <f aca="false">K1761+L1761</f>
        <v>5611</v>
      </c>
      <c r="P1761" s="23" t="n">
        <f aca="false">K1761+L1761+M1761+N1761</f>
        <v>5611</v>
      </c>
      <c r="Q1761" s="23" t="n">
        <v>3436</v>
      </c>
      <c r="R1761" s="23" t="n">
        <v>6084</v>
      </c>
      <c r="S1761" s="23" t="n">
        <v>6568</v>
      </c>
      <c r="T1761" s="23" t="n">
        <v>1776</v>
      </c>
      <c r="U1761" s="42" t="n">
        <f aca="false">IF(I1761="delivery",O1761-SUM(Q1761+R1761),IF(I1761="PO",P1761-SUM(Q1761:R1761)))</f>
        <v>-3909</v>
      </c>
      <c r="V1761" s="43" t="n">
        <v>0.27772</v>
      </c>
      <c r="W1761" s="43"/>
      <c r="X1761" s="43" t="n">
        <f aca="false">W1761-V1761</f>
        <v>-0.27772</v>
      </c>
      <c r="Z1761" s="44"/>
      <c r="AA1761" s="44"/>
      <c r="AM1761" s="23" t="str">
        <f aca="false">D1761</f>
        <v>Arista</v>
      </c>
      <c r="AN1761" s="23" t="s">
        <v>6397</v>
      </c>
      <c r="AT1761" s="44"/>
      <c r="AU1761" s="44"/>
      <c r="BD1761" s="23" t="s">
        <v>182</v>
      </c>
      <c r="BE1761" s="1" t="s">
        <v>183</v>
      </c>
    </row>
    <row r="1762" customFormat="false" ht="15" hidden="false" customHeight="true" outlineLevel="0" collapsed="false">
      <c r="A1762" s="23" t="s">
        <v>7162</v>
      </c>
      <c r="B1762" s="23" t="s">
        <v>7163</v>
      </c>
      <c r="C1762" s="40" t="s">
        <v>177</v>
      </c>
      <c r="D1762" s="23" t="s">
        <v>82</v>
      </c>
      <c r="E1762" s="23" t="s">
        <v>7164</v>
      </c>
      <c r="F1762" s="23" t="s">
        <v>7165</v>
      </c>
      <c r="G1762" s="23" t="n">
        <v>71</v>
      </c>
      <c r="H1762" s="23" t="n">
        <v>2000</v>
      </c>
      <c r="I1762" s="41" t="s">
        <v>180</v>
      </c>
      <c r="K1762" s="23" t="n">
        <v>0</v>
      </c>
      <c r="L1762" s="23" t="n">
        <v>113</v>
      </c>
      <c r="M1762" s="23" t="n">
        <v>0</v>
      </c>
      <c r="N1762" s="23" t="n">
        <v>0</v>
      </c>
      <c r="O1762" s="23" t="n">
        <f aca="false">K1762+L1762</f>
        <v>113</v>
      </c>
      <c r="P1762" s="23" t="n">
        <f aca="false">K1762+L1762+M1762+N1762</f>
        <v>113</v>
      </c>
      <c r="Q1762" s="23" t="n">
        <v>90</v>
      </c>
      <c r="R1762" s="23" t="n">
        <v>0</v>
      </c>
      <c r="S1762" s="23" t="n">
        <v>0</v>
      </c>
      <c r="T1762" s="23" t="n">
        <v>0</v>
      </c>
      <c r="U1762" s="42" t="n">
        <f aca="false">IF(I1762="delivery",O1762-SUM(Q1762+R1762),IF(I1762="PO",P1762-SUM(Q1762:R1762)))</f>
        <v>23</v>
      </c>
      <c r="V1762" s="43" t="n">
        <v>2.37</v>
      </c>
      <c r="W1762" s="43"/>
      <c r="X1762" s="43" t="n">
        <f aca="false">W1762-V1762</f>
        <v>-2.37</v>
      </c>
      <c r="Y1762" s="23" t="n">
        <v>2.49</v>
      </c>
      <c r="Z1762" s="44"/>
      <c r="AA1762" s="44"/>
      <c r="AM1762" s="23" t="str">
        <f aca="false">D1762</f>
        <v>Arista</v>
      </c>
      <c r="AN1762" s="23" t="s">
        <v>6397</v>
      </c>
      <c r="AT1762" s="44"/>
      <c r="AU1762" s="44"/>
      <c r="BD1762" s="23" t="s">
        <v>182</v>
      </c>
      <c r="BE1762" s="1" t="s">
        <v>183</v>
      </c>
    </row>
    <row r="1763" customFormat="false" ht="15" hidden="false" customHeight="true" outlineLevel="0" collapsed="false">
      <c r="A1763" s="23" t="s">
        <v>7166</v>
      </c>
      <c r="B1763" s="23" t="s">
        <v>7167</v>
      </c>
      <c r="C1763" s="40" t="s">
        <v>177</v>
      </c>
      <c r="D1763" s="23" t="s">
        <v>82</v>
      </c>
      <c r="E1763" s="23" t="s">
        <v>7168</v>
      </c>
      <c r="F1763" s="23" t="s">
        <v>7169</v>
      </c>
      <c r="G1763" s="23" t="n">
        <v>91</v>
      </c>
      <c r="H1763" s="23" t="n">
        <v>21</v>
      </c>
      <c r="I1763" s="41" t="s">
        <v>180</v>
      </c>
      <c r="K1763" s="23" t="n">
        <v>0</v>
      </c>
      <c r="L1763" s="23" t="n">
        <v>2432</v>
      </c>
      <c r="M1763" s="23" t="n">
        <v>0</v>
      </c>
      <c r="N1763" s="23" t="n">
        <v>0</v>
      </c>
      <c r="O1763" s="23" t="n">
        <f aca="false">K1763+L1763</f>
        <v>2432</v>
      </c>
      <c r="P1763" s="23" t="n">
        <f aca="false">K1763+L1763+M1763+N1763</f>
        <v>2432</v>
      </c>
      <c r="Q1763" s="23" t="n">
        <v>534</v>
      </c>
      <c r="R1763" s="23" t="n">
        <v>2569</v>
      </c>
      <c r="S1763" s="23" t="n">
        <v>2168</v>
      </c>
      <c r="T1763" s="23" t="n">
        <v>761</v>
      </c>
      <c r="U1763" s="42" t="n">
        <f aca="false">IF(I1763="delivery",O1763-SUM(Q1763+R1763),IF(I1763="PO",P1763-SUM(Q1763:R1763)))</f>
        <v>-671</v>
      </c>
      <c r="V1763" s="43" t="n">
        <v>55.65</v>
      </c>
      <c r="W1763" s="43"/>
      <c r="X1763" s="43" t="n">
        <f aca="false">W1763-V1763</f>
        <v>-55.65</v>
      </c>
      <c r="Y1763" s="23" t="n">
        <v>55.65</v>
      </c>
      <c r="Z1763" s="44"/>
      <c r="AA1763" s="44"/>
      <c r="AM1763" s="23" t="str">
        <f aca="false">D1763</f>
        <v>Arista</v>
      </c>
      <c r="AN1763" s="23" t="s">
        <v>6397</v>
      </c>
      <c r="AT1763" s="44"/>
      <c r="AU1763" s="44"/>
      <c r="BD1763" s="23" t="s">
        <v>182</v>
      </c>
      <c r="BE1763" s="1" t="s">
        <v>183</v>
      </c>
    </row>
    <row r="1764" customFormat="false" ht="15" hidden="false" customHeight="true" outlineLevel="0" collapsed="false">
      <c r="A1764" s="23" t="s">
        <v>7170</v>
      </c>
      <c r="B1764" s="23" t="s">
        <v>7171</v>
      </c>
      <c r="C1764" s="40" t="s">
        <v>177</v>
      </c>
      <c r="D1764" s="23" t="s">
        <v>82</v>
      </c>
      <c r="E1764" s="23" t="s">
        <v>7172</v>
      </c>
      <c r="F1764" s="23" t="s">
        <v>7173</v>
      </c>
      <c r="G1764" s="23" t="n">
        <v>71</v>
      </c>
      <c r="H1764" s="23" t="n">
        <v>3000</v>
      </c>
      <c r="I1764" s="41" t="s">
        <v>180</v>
      </c>
      <c r="K1764" s="23" t="n">
        <v>0</v>
      </c>
      <c r="L1764" s="23" t="n">
        <v>0</v>
      </c>
      <c r="M1764" s="23" t="n">
        <v>0</v>
      </c>
      <c r="N1764" s="23" t="n">
        <v>0</v>
      </c>
      <c r="O1764" s="23" t="n">
        <f aca="false">K1764+L1764</f>
        <v>0</v>
      </c>
      <c r="P1764" s="23" t="n">
        <f aca="false">K1764+L1764+M1764+N1764</f>
        <v>0</v>
      </c>
      <c r="Q1764" s="23" t="n">
        <v>0</v>
      </c>
      <c r="R1764" s="23" t="n">
        <v>315</v>
      </c>
      <c r="S1764" s="23" t="n">
        <v>291</v>
      </c>
      <c r="T1764" s="23" t="n">
        <v>124</v>
      </c>
      <c r="U1764" s="42" t="n">
        <f aca="false">IF(I1764="delivery",O1764-SUM(Q1764+R1764),IF(I1764="PO",P1764-SUM(Q1764:R1764)))</f>
        <v>-315</v>
      </c>
      <c r="V1764" s="43" t="n">
        <v>0.058</v>
      </c>
      <c r="W1764" s="43"/>
      <c r="X1764" s="43" t="n">
        <f aca="false">W1764-V1764</f>
        <v>-0.058</v>
      </c>
      <c r="Z1764" s="44"/>
      <c r="AA1764" s="44"/>
      <c r="AM1764" s="23" t="str">
        <f aca="false">D1764</f>
        <v>Arista</v>
      </c>
      <c r="AN1764" s="23" t="s">
        <v>6397</v>
      </c>
      <c r="AT1764" s="44"/>
      <c r="AU1764" s="44"/>
      <c r="BD1764" s="23" t="s">
        <v>182</v>
      </c>
      <c r="BE1764" s="1" t="s">
        <v>183</v>
      </c>
    </row>
    <row r="1765" customFormat="false" ht="15" hidden="false" customHeight="true" outlineLevel="0" collapsed="false">
      <c r="A1765" s="23" t="s">
        <v>7174</v>
      </c>
      <c r="B1765" s="23" t="s">
        <v>7171</v>
      </c>
      <c r="C1765" s="40" t="s">
        <v>177</v>
      </c>
      <c r="D1765" s="23" t="s">
        <v>82</v>
      </c>
      <c r="E1765" s="23" t="s">
        <v>7172</v>
      </c>
      <c r="F1765" s="23" t="s">
        <v>7173</v>
      </c>
      <c r="G1765" s="23" t="n">
        <v>71</v>
      </c>
      <c r="H1765" s="23" t="n">
        <v>3000</v>
      </c>
      <c r="I1765" s="41" t="s">
        <v>180</v>
      </c>
      <c r="K1765" s="23" t="n">
        <v>0</v>
      </c>
      <c r="L1765" s="23" t="n">
        <v>0</v>
      </c>
      <c r="M1765" s="23" t="n">
        <v>0</v>
      </c>
      <c r="N1765" s="23" t="n">
        <v>0</v>
      </c>
      <c r="O1765" s="23" t="n">
        <f aca="false">K1765+L1765</f>
        <v>0</v>
      </c>
      <c r="P1765" s="23" t="n">
        <f aca="false">K1765+L1765+M1765+N1765</f>
        <v>0</v>
      </c>
      <c r="Q1765" s="23" t="n">
        <v>0</v>
      </c>
      <c r="R1765" s="23" t="n">
        <v>1347</v>
      </c>
      <c r="S1765" s="23" t="n">
        <v>1281</v>
      </c>
      <c r="T1765" s="23" t="n">
        <v>417</v>
      </c>
      <c r="U1765" s="42" t="n">
        <f aca="false">IF(I1765="delivery",O1765-SUM(Q1765+R1765),IF(I1765="PO",P1765-SUM(Q1765:R1765)))</f>
        <v>-1347</v>
      </c>
      <c r="V1765" s="43" t="n">
        <v>0.058</v>
      </c>
      <c r="W1765" s="43"/>
      <c r="X1765" s="43" t="n">
        <f aca="false">W1765-V1765</f>
        <v>-0.058</v>
      </c>
      <c r="Z1765" s="44"/>
      <c r="AA1765" s="44"/>
      <c r="AM1765" s="23" t="str">
        <f aca="false">D1765</f>
        <v>Arista</v>
      </c>
      <c r="AN1765" s="23" t="s">
        <v>6397</v>
      </c>
      <c r="AT1765" s="44"/>
      <c r="AU1765" s="44"/>
      <c r="BD1765" s="23" t="s">
        <v>182</v>
      </c>
      <c r="BE1765" s="1" t="s">
        <v>183</v>
      </c>
    </row>
    <row r="1766" customFormat="false" ht="15" hidden="false" customHeight="true" outlineLevel="0" collapsed="false">
      <c r="A1766" s="23" t="s">
        <v>7175</v>
      </c>
      <c r="B1766" s="23" t="s">
        <v>7176</v>
      </c>
      <c r="C1766" s="40" t="s">
        <v>177</v>
      </c>
      <c r="D1766" s="23" t="s">
        <v>82</v>
      </c>
      <c r="E1766" s="23" t="s">
        <v>7177</v>
      </c>
      <c r="F1766" s="23" t="s">
        <v>7178</v>
      </c>
      <c r="G1766" s="23" t="n">
        <v>91</v>
      </c>
      <c r="H1766" s="23" t="n">
        <v>60</v>
      </c>
      <c r="I1766" s="41" t="s">
        <v>180</v>
      </c>
      <c r="K1766" s="23" t="n">
        <v>0</v>
      </c>
      <c r="L1766" s="23" t="n">
        <v>3078</v>
      </c>
      <c r="M1766" s="23" t="n">
        <v>0</v>
      </c>
      <c r="N1766" s="23" t="n">
        <v>0</v>
      </c>
      <c r="O1766" s="23" t="n">
        <f aca="false">K1766+L1766</f>
        <v>3078</v>
      </c>
      <c r="P1766" s="23" t="n">
        <f aca="false">K1766+L1766+M1766+N1766</f>
        <v>3078</v>
      </c>
      <c r="Q1766" s="23" t="n">
        <v>632</v>
      </c>
      <c r="R1766" s="23" t="n">
        <v>214</v>
      </c>
      <c r="S1766" s="23" t="n">
        <v>185</v>
      </c>
      <c r="T1766" s="23" t="n">
        <v>136</v>
      </c>
      <c r="U1766" s="42" t="n">
        <f aca="false">IF(I1766="delivery",O1766-SUM(Q1766+R1766),IF(I1766="PO",P1766-SUM(Q1766:R1766)))</f>
        <v>2232</v>
      </c>
      <c r="V1766" s="43" t="n">
        <v>12</v>
      </c>
      <c r="W1766" s="43"/>
      <c r="X1766" s="43" t="n">
        <f aca="false">W1766-V1766</f>
        <v>-12</v>
      </c>
      <c r="Z1766" s="44"/>
      <c r="AA1766" s="44"/>
      <c r="AM1766" s="23" t="str">
        <f aca="false">D1766</f>
        <v>Arista</v>
      </c>
      <c r="AN1766" s="23" t="s">
        <v>6397</v>
      </c>
      <c r="AT1766" s="44"/>
      <c r="AU1766" s="44"/>
      <c r="BD1766" s="23" t="s">
        <v>182</v>
      </c>
      <c r="BE1766" s="1" t="s">
        <v>183</v>
      </c>
    </row>
    <row r="1767" customFormat="false" ht="15" hidden="false" customHeight="true" outlineLevel="0" collapsed="false">
      <c r="A1767" s="23" t="s">
        <v>7179</v>
      </c>
      <c r="B1767" s="23" t="s">
        <v>7180</v>
      </c>
      <c r="C1767" s="40" t="s">
        <v>177</v>
      </c>
      <c r="D1767" s="23" t="s">
        <v>82</v>
      </c>
      <c r="E1767" s="23" t="s">
        <v>7181</v>
      </c>
      <c r="F1767" s="23" t="s">
        <v>7182</v>
      </c>
      <c r="G1767" s="23" t="n">
        <v>126</v>
      </c>
      <c r="H1767" s="23" t="n">
        <v>5000</v>
      </c>
      <c r="I1767" s="41" t="s">
        <v>188</v>
      </c>
      <c r="K1767" s="23" t="n">
        <v>0</v>
      </c>
      <c r="L1767" s="23" t="n">
        <v>7816</v>
      </c>
      <c r="M1767" s="23" t="n">
        <v>10000</v>
      </c>
      <c r="N1767" s="23" t="n">
        <v>5000</v>
      </c>
      <c r="O1767" s="23" t="n">
        <f aca="false">K1767+L1767</f>
        <v>7816</v>
      </c>
      <c r="P1767" s="23" t="n">
        <f aca="false">K1767+L1767+M1767+N1767</f>
        <v>22816</v>
      </c>
      <c r="Q1767" s="23" t="n">
        <v>9673</v>
      </c>
      <c r="R1767" s="23" t="n">
        <v>13092</v>
      </c>
      <c r="S1767" s="23" t="n">
        <v>15318</v>
      </c>
      <c r="T1767" s="23" t="n">
        <v>11506</v>
      </c>
      <c r="U1767" s="42" t="n">
        <f aca="false">IF(I1767="delivery",O1767-SUM(Q1767+R1767),IF(I1767="PO",P1767-SUM(Q1767:R1767)))</f>
        <v>51</v>
      </c>
      <c r="V1767" s="43" t="n">
        <v>1.44</v>
      </c>
      <c r="W1767" s="43"/>
      <c r="X1767" s="43" t="n">
        <f aca="false">W1767-V1767</f>
        <v>-1.44</v>
      </c>
      <c r="Z1767" s="44"/>
      <c r="AA1767" s="44"/>
      <c r="AM1767" s="23" t="str">
        <f aca="false">D1767</f>
        <v>Arista</v>
      </c>
      <c r="AN1767" s="23" t="s">
        <v>6397</v>
      </c>
      <c r="AT1767" s="44"/>
      <c r="AU1767" s="44"/>
      <c r="BD1767" s="23" t="s">
        <v>182</v>
      </c>
      <c r="BE1767" s="1" t="s">
        <v>183</v>
      </c>
    </row>
    <row r="1768" customFormat="false" ht="15" hidden="false" customHeight="true" outlineLevel="0" collapsed="false">
      <c r="A1768" s="23" t="s">
        <v>7183</v>
      </c>
      <c r="B1768" s="23" t="s">
        <v>7184</v>
      </c>
      <c r="C1768" s="40" t="s">
        <v>177</v>
      </c>
      <c r="D1768" s="23" t="s">
        <v>82</v>
      </c>
      <c r="E1768" s="23" t="s">
        <v>7185</v>
      </c>
      <c r="F1768" s="23" t="s">
        <v>7186</v>
      </c>
      <c r="G1768" s="23" t="n">
        <v>126</v>
      </c>
      <c r="H1768" s="23" t="n">
        <v>1000</v>
      </c>
      <c r="I1768" s="41" t="s">
        <v>180</v>
      </c>
      <c r="K1768" s="23" t="n">
        <v>0</v>
      </c>
      <c r="L1768" s="23" t="n">
        <v>11471</v>
      </c>
      <c r="M1768" s="23" t="n">
        <v>0</v>
      </c>
      <c r="N1768" s="23" t="n">
        <v>5000</v>
      </c>
      <c r="O1768" s="23" t="n">
        <f aca="false">K1768+L1768</f>
        <v>11471</v>
      </c>
      <c r="P1768" s="23" t="n">
        <f aca="false">K1768+L1768+M1768+N1768</f>
        <v>16471</v>
      </c>
      <c r="Q1768" s="23" t="n">
        <v>6428</v>
      </c>
      <c r="R1768" s="23" t="n">
        <v>7560</v>
      </c>
      <c r="S1768" s="23" t="n">
        <v>10284</v>
      </c>
      <c r="T1768" s="23" t="n">
        <v>3068</v>
      </c>
      <c r="U1768" s="42" t="n">
        <f aca="false">IF(I1768="delivery",O1768-SUM(Q1768+R1768),IF(I1768="PO",P1768-SUM(Q1768:R1768)))</f>
        <v>-2517</v>
      </c>
      <c r="V1768" s="43" t="n">
        <v>1.36</v>
      </c>
      <c r="W1768" s="43"/>
      <c r="X1768" s="43" t="n">
        <f aca="false">W1768-V1768</f>
        <v>-1.36</v>
      </c>
      <c r="Z1768" s="44"/>
      <c r="AA1768" s="44"/>
      <c r="AM1768" s="23" t="str">
        <f aca="false">D1768</f>
        <v>Arista</v>
      </c>
      <c r="AN1768" s="23" t="s">
        <v>6397</v>
      </c>
      <c r="AT1768" s="44"/>
      <c r="AU1768" s="44"/>
      <c r="BD1768" s="23" t="s">
        <v>182</v>
      </c>
      <c r="BE1768" s="1" t="s">
        <v>183</v>
      </c>
    </row>
    <row r="1769" customFormat="false" ht="15" hidden="false" customHeight="true" outlineLevel="0" collapsed="false">
      <c r="A1769" s="23" t="s">
        <v>7187</v>
      </c>
      <c r="B1769" s="23" t="s">
        <v>7188</v>
      </c>
      <c r="C1769" s="40" t="s">
        <v>177</v>
      </c>
      <c r="D1769" s="23" t="s">
        <v>82</v>
      </c>
      <c r="E1769" s="23" t="s">
        <v>7189</v>
      </c>
      <c r="F1769" s="23" t="s">
        <v>7190</v>
      </c>
      <c r="G1769" s="23" t="n">
        <v>101</v>
      </c>
      <c r="H1769" s="23" t="n">
        <v>1</v>
      </c>
      <c r="I1769" s="41" t="s">
        <v>188</v>
      </c>
      <c r="K1769" s="23" t="n">
        <v>0</v>
      </c>
      <c r="L1769" s="23" t="n">
        <v>5515</v>
      </c>
      <c r="M1769" s="23" t="n">
        <v>0</v>
      </c>
      <c r="N1769" s="23" t="n">
        <v>0</v>
      </c>
      <c r="O1769" s="23" t="n">
        <f aca="false">K1769+L1769</f>
        <v>5515</v>
      </c>
      <c r="P1769" s="23" t="n">
        <f aca="false">K1769+L1769+M1769+N1769</f>
        <v>5515</v>
      </c>
      <c r="Q1769" s="23" t="n">
        <v>735</v>
      </c>
      <c r="R1769" s="23" t="n">
        <v>622</v>
      </c>
      <c r="S1769" s="23" t="n">
        <v>583</v>
      </c>
      <c r="T1769" s="23" t="n">
        <v>256</v>
      </c>
      <c r="U1769" s="42" t="n">
        <f aca="false">IF(I1769="delivery",O1769-SUM(Q1769+R1769),IF(I1769="PO",P1769-SUM(Q1769:R1769)))</f>
        <v>4158</v>
      </c>
      <c r="V1769" s="43" t="n">
        <v>8.89</v>
      </c>
      <c r="W1769" s="43"/>
      <c r="X1769" s="43" t="n">
        <f aca="false">W1769-V1769</f>
        <v>-8.89</v>
      </c>
      <c r="Z1769" s="44"/>
      <c r="AA1769" s="44"/>
      <c r="AM1769" s="23" t="str">
        <f aca="false">D1769</f>
        <v>Arista</v>
      </c>
      <c r="AN1769" s="23" t="s">
        <v>6397</v>
      </c>
      <c r="AT1769" s="44"/>
      <c r="AU1769" s="44"/>
      <c r="BD1769" s="23" t="s">
        <v>182</v>
      </c>
      <c r="BE1769" s="1" t="s">
        <v>183</v>
      </c>
    </row>
    <row r="1770" customFormat="false" ht="15" hidden="false" customHeight="true" outlineLevel="0" collapsed="false">
      <c r="A1770" s="23" t="s">
        <v>7191</v>
      </c>
      <c r="B1770" s="23" t="s">
        <v>7192</v>
      </c>
      <c r="C1770" s="40" t="s">
        <v>177</v>
      </c>
      <c r="D1770" s="23" t="s">
        <v>82</v>
      </c>
      <c r="E1770" s="23" t="s">
        <v>7193</v>
      </c>
      <c r="F1770" s="23" t="s">
        <v>7194</v>
      </c>
      <c r="G1770" s="23" t="n">
        <v>91</v>
      </c>
      <c r="H1770" s="23" t="n">
        <v>3000</v>
      </c>
      <c r="I1770" s="41" t="s">
        <v>180</v>
      </c>
      <c r="K1770" s="23" t="n">
        <v>0</v>
      </c>
      <c r="L1770" s="23" t="n">
        <v>3000</v>
      </c>
      <c r="M1770" s="23" t="n">
        <v>0</v>
      </c>
      <c r="N1770" s="23" t="n">
        <v>0</v>
      </c>
      <c r="O1770" s="23" t="n">
        <f aca="false">K1770+L1770</f>
        <v>3000</v>
      </c>
      <c r="P1770" s="23" t="n">
        <f aca="false">K1770+L1770+M1770+N1770</f>
        <v>3000</v>
      </c>
      <c r="Q1770" s="23" t="n">
        <v>534</v>
      </c>
      <c r="R1770" s="23" t="n">
        <v>2569</v>
      </c>
      <c r="S1770" s="23" t="n">
        <v>2168</v>
      </c>
      <c r="T1770" s="23" t="n">
        <v>761</v>
      </c>
      <c r="U1770" s="42" t="n">
        <f aca="false">IF(I1770="delivery",O1770-SUM(Q1770+R1770),IF(I1770="PO",P1770-SUM(Q1770:R1770)))</f>
        <v>-103</v>
      </c>
      <c r="V1770" s="43" t="n">
        <v>0.58905</v>
      </c>
      <c r="W1770" s="43"/>
      <c r="X1770" s="43" t="n">
        <f aca="false">W1770-V1770</f>
        <v>-0.58905</v>
      </c>
      <c r="Z1770" s="44"/>
      <c r="AA1770" s="44"/>
      <c r="AM1770" s="23" t="str">
        <f aca="false">D1770</f>
        <v>Arista</v>
      </c>
      <c r="AN1770" s="23" t="s">
        <v>6397</v>
      </c>
      <c r="AT1770" s="44"/>
      <c r="AU1770" s="44"/>
      <c r="BD1770" s="23" t="s">
        <v>182</v>
      </c>
      <c r="BE1770" s="1" t="s">
        <v>183</v>
      </c>
    </row>
    <row r="1771" customFormat="false" ht="15" hidden="false" customHeight="true" outlineLevel="0" collapsed="false">
      <c r="A1771" s="23" t="s">
        <v>7195</v>
      </c>
      <c r="B1771" s="23" t="s">
        <v>7196</v>
      </c>
      <c r="C1771" s="40" t="s">
        <v>177</v>
      </c>
      <c r="D1771" s="23" t="s">
        <v>82</v>
      </c>
      <c r="E1771" s="23" t="s">
        <v>7197</v>
      </c>
      <c r="F1771" s="23" t="s">
        <v>7198</v>
      </c>
      <c r="G1771" s="23" t="n">
        <v>136</v>
      </c>
      <c r="H1771" s="23" t="n">
        <v>109</v>
      </c>
      <c r="I1771" s="41" t="s">
        <v>188</v>
      </c>
      <c r="K1771" s="23" t="n">
        <v>0</v>
      </c>
      <c r="L1771" s="23" t="n">
        <v>0</v>
      </c>
      <c r="M1771" s="23" t="n">
        <v>0</v>
      </c>
      <c r="N1771" s="23" t="n">
        <v>3380</v>
      </c>
      <c r="O1771" s="23" t="n">
        <f aca="false">K1771+L1771</f>
        <v>0</v>
      </c>
      <c r="P1771" s="23" t="n">
        <f aca="false">K1771+L1771+M1771+N1771</f>
        <v>3380</v>
      </c>
      <c r="Q1771" s="23" t="n">
        <v>0</v>
      </c>
      <c r="R1771" s="23" t="n">
        <v>7988</v>
      </c>
      <c r="S1771" s="23" t="n">
        <v>5385</v>
      </c>
      <c r="T1771" s="23" t="n">
        <v>1897</v>
      </c>
      <c r="U1771" s="42" t="n">
        <f aca="false">IF(I1771="delivery",O1771-SUM(Q1771+R1771),IF(I1771="PO",P1771-SUM(Q1771:R1771)))</f>
        <v>-4608</v>
      </c>
      <c r="V1771" s="43" t="n">
        <v>24</v>
      </c>
      <c r="W1771" s="43"/>
      <c r="X1771" s="43" t="n">
        <f aca="false">W1771-V1771</f>
        <v>-24</v>
      </c>
      <c r="Z1771" s="44"/>
      <c r="AA1771" s="44"/>
      <c r="AM1771" s="23" t="str">
        <f aca="false">D1771</f>
        <v>Arista</v>
      </c>
      <c r="AN1771" s="23" t="s">
        <v>6397</v>
      </c>
      <c r="AT1771" s="44"/>
      <c r="AU1771" s="44"/>
      <c r="BD1771" s="23" t="s">
        <v>719</v>
      </c>
      <c r="BE1771" s="1" t="s">
        <v>183</v>
      </c>
    </row>
    <row r="1772" customFormat="false" ht="15" hidden="false" customHeight="true" outlineLevel="0" collapsed="false">
      <c r="A1772" s="23" t="s">
        <v>7199</v>
      </c>
      <c r="B1772" s="23" t="s">
        <v>7196</v>
      </c>
      <c r="C1772" s="40" t="s">
        <v>177</v>
      </c>
      <c r="D1772" s="23" t="s">
        <v>82</v>
      </c>
      <c r="E1772" s="23" t="s">
        <v>7197</v>
      </c>
      <c r="F1772" s="23" t="s">
        <v>7200</v>
      </c>
      <c r="G1772" s="23" t="n">
        <v>141</v>
      </c>
      <c r="H1772" s="23" t="n">
        <v>109</v>
      </c>
      <c r="I1772" s="41" t="s">
        <v>188</v>
      </c>
      <c r="K1772" s="23" t="n">
        <v>0</v>
      </c>
      <c r="L1772" s="23" t="n">
        <v>0</v>
      </c>
      <c r="M1772" s="23" t="n">
        <v>4142</v>
      </c>
      <c r="N1772" s="23" t="n">
        <v>0</v>
      </c>
      <c r="O1772" s="23" t="n">
        <f aca="false">K1772+L1772</f>
        <v>0</v>
      </c>
      <c r="P1772" s="23" t="n">
        <f aca="false">K1772+L1772+M1772+N1772</f>
        <v>4142</v>
      </c>
      <c r="Q1772" s="23" t="n">
        <v>0</v>
      </c>
      <c r="R1772" s="23" t="n">
        <v>0</v>
      </c>
      <c r="S1772" s="23" t="n">
        <v>0</v>
      </c>
      <c r="T1772" s="23" t="n">
        <v>0</v>
      </c>
      <c r="U1772" s="42" t="n">
        <f aca="false">IF(I1772="delivery",O1772-SUM(Q1772+R1772),IF(I1772="PO",P1772-SUM(Q1772:R1772)))</f>
        <v>4142</v>
      </c>
      <c r="V1772" s="43" t="n">
        <v>24</v>
      </c>
      <c r="W1772" s="43"/>
      <c r="X1772" s="43" t="n">
        <f aca="false">W1772-V1772</f>
        <v>-24</v>
      </c>
      <c r="Z1772" s="44"/>
      <c r="AA1772" s="44"/>
      <c r="AM1772" s="23" t="str">
        <f aca="false">D1772</f>
        <v>Arista</v>
      </c>
      <c r="AN1772" s="23" t="s">
        <v>6397</v>
      </c>
      <c r="AT1772" s="44"/>
      <c r="AU1772" s="44"/>
      <c r="BD1772" s="23" t="s">
        <v>182</v>
      </c>
      <c r="BE1772" s="1" t="s">
        <v>183</v>
      </c>
    </row>
    <row r="1773" customFormat="false" ht="15" hidden="false" customHeight="true" outlineLevel="0" collapsed="false">
      <c r="A1773" s="23" t="s">
        <v>7201</v>
      </c>
      <c r="B1773" s="23" t="s">
        <v>7202</v>
      </c>
      <c r="C1773" s="40" t="s">
        <v>177</v>
      </c>
      <c r="D1773" s="23" t="s">
        <v>82</v>
      </c>
      <c r="E1773" s="23" t="s">
        <v>7203</v>
      </c>
      <c r="F1773" s="23" t="s">
        <v>7204</v>
      </c>
      <c r="G1773" s="23" t="n">
        <v>41</v>
      </c>
      <c r="H1773" s="23" t="n">
        <v>750</v>
      </c>
      <c r="I1773" s="41" t="s">
        <v>180</v>
      </c>
      <c r="K1773" s="23" t="n">
        <v>0</v>
      </c>
      <c r="L1773" s="23" t="n">
        <v>1000</v>
      </c>
      <c r="M1773" s="23" t="n">
        <v>0</v>
      </c>
      <c r="N1773" s="23" t="n">
        <v>0</v>
      </c>
      <c r="O1773" s="23" t="n">
        <f aca="false">K1773+L1773</f>
        <v>1000</v>
      </c>
      <c r="P1773" s="23" t="n">
        <f aca="false">K1773+L1773+M1773+N1773</f>
        <v>1000</v>
      </c>
      <c r="Q1773" s="23" t="n">
        <v>0</v>
      </c>
      <c r="R1773" s="23" t="n">
        <v>0</v>
      </c>
      <c r="S1773" s="23" t="n">
        <v>0</v>
      </c>
      <c r="T1773" s="23" t="n">
        <v>0</v>
      </c>
      <c r="U1773" s="42" t="n">
        <f aca="false">IF(I1773="delivery",O1773-SUM(Q1773+R1773),IF(I1773="PO",P1773-SUM(Q1773:R1773)))</f>
        <v>1000</v>
      </c>
      <c r="V1773" s="43" t="n">
        <v>0.43354</v>
      </c>
      <c r="W1773" s="43"/>
      <c r="X1773" s="43" t="n">
        <f aca="false">W1773-V1773</f>
        <v>-0.43354</v>
      </c>
      <c r="Z1773" s="44"/>
      <c r="AA1773" s="44"/>
      <c r="AM1773" s="23" t="str">
        <f aca="false">D1773</f>
        <v>Arista</v>
      </c>
      <c r="AN1773" s="23" t="s">
        <v>6397</v>
      </c>
      <c r="AT1773" s="44"/>
      <c r="AU1773" s="44"/>
      <c r="BD1773" s="23" t="s">
        <v>182</v>
      </c>
      <c r="BE1773" s="1" t="s">
        <v>183</v>
      </c>
    </row>
    <row r="1774" customFormat="false" ht="15" hidden="false" customHeight="true" outlineLevel="0" collapsed="false">
      <c r="A1774" s="23" t="s">
        <v>7205</v>
      </c>
      <c r="B1774" s="23" t="s">
        <v>7206</v>
      </c>
      <c r="C1774" s="40" t="s">
        <v>177</v>
      </c>
      <c r="D1774" s="23" t="s">
        <v>82</v>
      </c>
      <c r="E1774" s="23" t="s">
        <v>7207</v>
      </c>
      <c r="F1774" s="23" t="s">
        <v>7208</v>
      </c>
      <c r="G1774" s="23" t="n">
        <v>126</v>
      </c>
      <c r="H1774" s="23" t="n">
        <v>5000</v>
      </c>
      <c r="I1774" s="41" t="s">
        <v>188</v>
      </c>
      <c r="K1774" s="23" t="n">
        <v>0</v>
      </c>
      <c r="L1774" s="23" t="n">
        <v>0</v>
      </c>
      <c r="M1774" s="23" t="n">
        <v>0</v>
      </c>
      <c r="N1774" s="23" t="n">
        <v>0</v>
      </c>
      <c r="O1774" s="23" t="n">
        <f aca="false">K1774+L1774</f>
        <v>0</v>
      </c>
      <c r="P1774" s="23" t="n">
        <f aca="false">K1774+L1774+M1774+N1774</f>
        <v>0</v>
      </c>
      <c r="Q1774" s="23" t="n">
        <v>0</v>
      </c>
      <c r="R1774" s="23" t="n">
        <v>320</v>
      </c>
      <c r="S1774" s="23" t="n">
        <v>240</v>
      </c>
      <c r="T1774" s="23" t="n">
        <v>1936</v>
      </c>
      <c r="U1774" s="42" t="n">
        <f aca="false">IF(I1774="delivery",O1774-SUM(Q1774+R1774),IF(I1774="PO",P1774-SUM(Q1774:R1774)))</f>
        <v>-320</v>
      </c>
      <c r="V1774" s="43" t="n">
        <v>1.78</v>
      </c>
      <c r="W1774" s="43"/>
      <c r="X1774" s="43" t="n">
        <f aca="false">W1774-V1774</f>
        <v>-1.78</v>
      </c>
      <c r="Z1774" s="44"/>
      <c r="AA1774" s="44"/>
      <c r="AM1774" s="23" t="str">
        <f aca="false">D1774</f>
        <v>Arista</v>
      </c>
      <c r="AN1774" s="23" t="s">
        <v>6397</v>
      </c>
      <c r="AT1774" s="44"/>
      <c r="AU1774" s="44"/>
      <c r="BD1774" s="23" t="s">
        <v>182</v>
      </c>
      <c r="BE1774" s="1" t="s">
        <v>183</v>
      </c>
    </row>
    <row r="1775" customFormat="false" ht="15" hidden="false" customHeight="true" outlineLevel="0" collapsed="false">
      <c r="A1775" s="23" t="s">
        <v>7209</v>
      </c>
      <c r="B1775" s="23" t="s">
        <v>7210</v>
      </c>
      <c r="C1775" s="40" t="s">
        <v>177</v>
      </c>
      <c r="D1775" s="23" t="s">
        <v>82</v>
      </c>
      <c r="E1775" s="23" t="s">
        <v>7211</v>
      </c>
      <c r="F1775" s="23" t="s">
        <v>7212</v>
      </c>
      <c r="G1775" s="23" t="n">
        <v>141</v>
      </c>
      <c r="H1775" s="23" t="n">
        <v>1000</v>
      </c>
      <c r="I1775" s="41" t="s">
        <v>180</v>
      </c>
      <c r="K1775" s="23" t="n">
        <v>0</v>
      </c>
      <c r="L1775" s="23" t="n">
        <v>4833</v>
      </c>
      <c r="M1775" s="23" t="n">
        <v>1000</v>
      </c>
      <c r="N1775" s="23" t="n">
        <v>0</v>
      </c>
      <c r="O1775" s="23" t="n">
        <f aca="false">K1775+L1775</f>
        <v>4833</v>
      </c>
      <c r="P1775" s="23" t="n">
        <f aca="false">K1775+L1775+M1775+N1775</f>
        <v>5833</v>
      </c>
      <c r="Q1775" s="23" t="n">
        <v>3290</v>
      </c>
      <c r="R1775" s="23" t="n">
        <v>5082</v>
      </c>
      <c r="S1775" s="23" t="n">
        <v>4586</v>
      </c>
      <c r="T1775" s="23" t="n">
        <v>1710</v>
      </c>
      <c r="U1775" s="42" t="n">
        <f aca="false">IF(I1775="delivery",O1775-SUM(Q1775+R1775),IF(I1775="PO",P1775-SUM(Q1775:R1775)))</f>
        <v>-3539</v>
      </c>
      <c r="V1775" s="43" t="n">
        <v>2.97</v>
      </c>
      <c r="W1775" s="43"/>
      <c r="X1775" s="43" t="n">
        <f aca="false">W1775-V1775</f>
        <v>-2.97</v>
      </c>
      <c r="Z1775" s="44"/>
      <c r="AA1775" s="44"/>
      <c r="AM1775" s="23" t="str">
        <f aca="false">D1775</f>
        <v>Arista</v>
      </c>
      <c r="AN1775" s="23" t="s">
        <v>6397</v>
      </c>
      <c r="AT1775" s="44"/>
      <c r="AU1775" s="44"/>
      <c r="BD1775" s="23" t="s">
        <v>182</v>
      </c>
      <c r="BE1775" s="1" t="s">
        <v>183</v>
      </c>
    </row>
    <row r="1776" customFormat="false" ht="15" hidden="false" customHeight="true" outlineLevel="0" collapsed="false">
      <c r="A1776" s="23" t="s">
        <v>7213</v>
      </c>
      <c r="B1776" s="23" t="s">
        <v>7214</v>
      </c>
      <c r="C1776" s="40" t="s">
        <v>177</v>
      </c>
      <c r="D1776" s="23" t="s">
        <v>82</v>
      </c>
      <c r="E1776" s="23" t="s">
        <v>7215</v>
      </c>
      <c r="F1776" s="23" t="s">
        <v>7216</v>
      </c>
      <c r="G1776" s="23" t="n">
        <v>136</v>
      </c>
      <c r="H1776" s="23" t="n">
        <v>92</v>
      </c>
      <c r="I1776" s="41" t="s">
        <v>188</v>
      </c>
      <c r="K1776" s="23" t="n">
        <v>0</v>
      </c>
      <c r="L1776" s="23" t="n">
        <v>0</v>
      </c>
      <c r="M1776" s="23" t="n">
        <v>0</v>
      </c>
      <c r="N1776" s="23" t="n">
        <v>782</v>
      </c>
      <c r="O1776" s="23" t="n">
        <f aca="false">K1776+L1776</f>
        <v>0</v>
      </c>
      <c r="P1776" s="23" t="n">
        <f aca="false">K1776+L1776+M1776+N1776</f>
        <v>782</v>
      </c>
      <c r="Q1776" s="23" t="n">
        <v>0</v>
      </c>
      <c r="R1776" s="23" t="n">
        <v>2005</v>
      </c>
      <c r="S1776" s="23" t="n">
        <v>1347</v>
      </c>
      <c r="T1776" s="23" t="n">
        <v>500</v>
      </c>
      <c r="U1776" s="42" t="n">
        <f aca="false">IF(I1776="delivery",O1776-SUM(Q1776+R1776),IF(I1776="PO",P1776-SUM(Q1776:R1776)))</f>
        <v>-1223</v>
      </c>
      <c r="V1776" s="43" t="n">
        <v>28.52</v>
      </c>
      <c r="W1776" s="43"/>
      <c r="X1776" s="43" t="n">
        <f aca="false">W1776-V1776</f>
        <v>-28.52</v>
      </c>
      <c r="Z1776" s="44"/>
      <c r="AA1776" s="44"/>
      <c r="AM1776" s="23" t="str">
        <f aca="false">D1776</f>
        <v>Arista</v>
      </c>
      <c r="AN1776" s="23" t="s">
        <v>6397</v>
      </c>
      <c r="AT1776" s="44"/>
      <c r="AU1776" s="44"/>
      <c r="BD1776" s="23" t="s">
        <v>719</v>
      </c>
      <c r="BE1776" s="1" t="s">
        <v>183</v>
      </c>
    </row>
    <row r="1777" customFormat="false" ht="15" hidden="false" customHeight="true" outlineLevel="0" collapsed="false">
      <c r="A1777" s="23" t="s">
        <v>7217</v>
      </c>
      <c r="B1777" s="23" t="s">
        <v>7214</v>
      </c>
      <c r="C1777" s="40" t="s">
        <v>177</v>
      </c>
      <c r="D1777" s="23" t="s">
        <v>82</v>
      </c>
      <c r="E1777" s="23" t="s">
        <v>7215</v>
      </c>
      <c r="F1777" s="23" t="s">
        <v>7218</v>
      </c>
      <c r="G1777" s="23" t="n">
        <v>141</v>
      </c>
      <c r="H1777" s="23" t="n">
        <v>92</v>
      </c>
      <c r="I1777" s="41" t="s">
        <v>188</v>
      </c>
      <c r="K1777" s="23" t="n">
        <v>0</v>
      </c>
      <c r="L1777" s="23" t="n">
        <v>0</v>
      </c>
      <c r="M1777" s="23" t="n">
        <v>1012</v>
      </c>
      <c r="N1777" s="23" t="n">
        <v>0</v>
      </c>
      <c r="O1777" s="23" t="n">
        <f aca="false">K1777+L1777</f>
        <v>0</v>
      </c>
      <c r="P1777" s="23" t="n">
        <f aca="false">K1777+L1777+M1777+N1777</f>
        <v>1012</v>
      </c>
      <c r="Q1777" s="23" t="n">
        <v>0</v>
      </c>
      <c r="R1777" s="23" t="n">
        <v>0</v>
      </c>
      <c r="S1777" s="23" t="n">
        <v>0</v>
      </c>
      <c r="T1777" s="23" t="n">
        <v>0</v>
      </c>
      <c r="U1777" s="42" t="n">
        <f aca="false">IF(I1777="delivery",O1777-SUM(Q1777+R1777),IF(I1777="PO",P1777-SUM(Q1777:R1777)))</f>
        <v>1012</v>
      </c>
      <c r="V1777" s="43" t="n">
        <v>28.52</v>
      </c>
      <c r="W1777" s="43"/>
      <c r="X1777" s="43" t="n">
        <f aca="false">W1777-V1777</f>
        <v>-28.52</v>
      </c>
      <c r="Z1777" s="44"/>
      <c r="AA1777" s="44"/>
      <c r="AM1777" s="23" t="str">
        <f aca="false">D1777</f>
        <v>Arista</v>
      </c>
      <c r="AN1777" s="23" t="s">
        <v>6397</v>
      </c>
      <c r="AT1777" s="44"/>
      <c r="AU1777" s="44"/>
      <c r="BD1777" s="23" t="s">
        <v>182</v>
      </c>
      <c r="BE1777" s="1" t="s">
        <v>183</v>
      </c>
    </row>
    <row r="1778" customFormat="false" ht="15" hidden="false" customHeight="true" outlineLevel="0" collapsed="false">
      <c r="A1778" s="23" t="s">
        <v>7219</v>
      </c>
      <c r="B1778" s="23" t="s">
        <v>7220</v>
      </c>
      <c r="C1778" s="40" t="s">
        <v>177</v>
      </c>
      <c r="D1778" s="23" t="s">
        <v>82</v>
      </c>
      <c r="E1778" s="23" t="s">
        <v>7221</v>
      </c>
      <c r="F1778" s="23" t="s">
        <v>7222</v>
      </c>
      <c r="G1778" s="23" t="n">
        <v>96</v>
      </c>
      <c r="H1778" s="23" t="n">
        <v>264</v>
      </c>
      <c r="I1778" s="41" t="s">
        <v>188</v>
      </c>
      <c r="K1778" s="23" t="n">
        <v>0</v>
      </c>
      <c r="L1778" s="23" t="n">
        <v>0</v>
      </c>
      <c r="M1778" s="23" t="n">
        <v>0</v>
      </c>
      <c r="N1778" s="23" t="n">
        <v>654</v>
      </c>
      <c r="O1778" s="23" t="n">
        <f aca="false">K1778+L1778</f>
        <v>0</v>
      </c>
      <c r="P1778" s="23" t="n">
        <f aca="false">K1778+L1778+M1778+N1778</f>
        <v>654</v>
      </c>
      <c r="Q1778" s="23" t="n">
        <v>0</v>
      </c>
      <c r="R1778" s="23" t="n">
        <v>21403</v>
      </c>
      <c r="S1778" s="23" t="n">
        <v>14811</v>
      </c>
      <c r="T1778" s="23" t="n">
        <v>5882</v>
      </c>
      <c r="U1778" s="42" t="n">
        <f aca="false">IF(I1778="delivery",O1778-SUM(Q1778+R1778),IF(I1778="PO",P1778-SUM(Q1778:R1778)))</f>
        <v>-20749</v>
      </c>
      <c r="V1778" s="43" t="n">
        <v>3.33</v>
      </c>
      <c r="W1778" s="43"/>
      <c r="X1778" s="43" t="n">
        <f aca="false">W1778-V1778</f>
        <v>-3.33</v>
      </c>
      <c r="Z1778" s="44"/>
      <c r="AA1778" s="44"/>
      <c r="AM1778" s="23" t="str">
        <f aca="false">D1778</f>
        <v>Arista</v>
      </c>
      <c r="AN1778" s="23" t="s">
        <v>6397</v>
      </c>
      <c r="AT1778" s="44"/>
      <c r="AU1778" s="44"/>
      <c r="BD1778" s="23" t="s">
        <v>719</v>
      </c>
      <c r="BE1778" s="1" t="s">
        <v>183</v>
      </c>
    </row>
    <row r="1779" customFormat="false" ht="15" hidden="false" customHeight="true" outlineLevel="0" collapsed="false">
      <c r="A1779" s="23" t="s">
        <v>7223</v>
      </c>
      <c r="B1779" s="23" t="s">
        <v>7220</v>
      </c>
      <c r="C1779" s="40" t="s">
        <v>177</v>
      </c>
      <c r="D1779" s="23" t="s">
        <v>82</v>
      </c>
      <c r="E1779" s="23" t="s">
        <v>7221</v>
      </c>
      <c r="F1779" s="23" t="s">
        <v>7224</v>
      </c>
      <c r="G1779" s="23" t="n">
        <v>101</v>
      </c>
      <c r="H1779" s="23" t="n">
        <v>264</v>
      </c>
      <c r="I1779" s="41" t="s">
        <v>188</v>
      </c>
      <c r="K1779" s="23" t="n">
        <v>0</v>
      </c>
      <c r="L1779" s="23" t="n">
        <v>3960</v>
      </c>
      <c r="M1779" s="23" t="n">
        <v>17000</v>
      </c>
      <c r="N1779" s="23" t="n">
        <v>0</v>
      </c>
      <c r="O1779" s="23" t="n">
        <f aca="false">K1779+L1779</f>
        <v>3960</v>
      </c>
      <c r="P1779" s="23" t="n">
        <f aca="false">K1779+L1779+M1779+N1779</f>
        <v>20960</v>
      </c>
      <c r="Q1779" s="23" t="n">
        <v>0</v>
      </c>
      <c r="R1779" s="23" t="n">
        <v>0</v>
      </c>
      <c r="S1779" s="23" t="n">
        <v>0</v>
      </c>
      <c r="T1779" s="23" t="n">
        <v>0</v>
      </c>
      <c r="U1779" s="42" t="n">
        <f aca="false">IF(I1779="delivery",O1779-SUM(Q1779+R1779),IF(I1779="PO",P1779-SUM(Q1779:R1779)))</f>
        <v>20960</v>
      </c>
      <c r="V1779" s="43" t="n">
        <v>3.33</v>
      </c>
      <c r="W1779" s="43"/>
      <c r="X1779" s="43" t="n">
        <f aca="false">W1779-V1779</f>
        <v>-3.33</v>
      </c>
      <c r="Z1779" s="44"/>
      <c r="AA1779" s="44"/>
      <c r="AM1779" s="23" t="str">
        <f aca="false">D1779</f>
        <v>Arista</v>
      </c>
      <c r="AN1779" s="23" t="s">
        <v>6397</v>
      </c>
      <c r="AT1779" s="44"/>
      <c r="AU1779" s="44"/>
      <c r="BD1779" s="23" t="s">
        <v>182</v>
      </c>
      <c r="BE1779" s="1" t="s">
        <v>183</v>
      </c>
    </row>
    <row r="1780" customFormat="false" ht="15" hidden="false" customHeight="true" outlineLevel="0" collapsed="false">
      <c r="A1780" s="23" t="s">
        <v>7225</v>
      </c>
      <c r="B1780" s="23" t="s">
        <v>7226</v>
      </c>
      <c r="C1780" s="40" t="s">
        <v>177</v>
      </c>
      <c r="D1780" s="23" t="s">
        <v>82</v>
      </c>
      <c r="E1780" s="23" t="s">
        <v>7227</v>
      </c>
      <c r="F1780" s="23" t="s">
        <v>7228</v>
      </c>
      <c r="G1780" s="23" t="n">
        <v>55</v>
      </c>
      <c r="H1780" s="23" t="n">
        <v>1</v>
      </c>
      <c r="I1780" s="41" t="s">
        <v>180</v>
      </c>
      <c r="K1780" s="23" t="n">
        <v>0</v>
      </c>
      <c r="L1780" s="23" t="n">
        <v>0</v>
      </c>
      <c r="M1780" s="23" t="n">
        <v>0</v>
      </c>
      <c r="N1780" s="23" t="n">
        <v>0</v>
      </c>
      <c r="O1780" s="23" t="n">
        <f aca="false">K1780+L1780</f>
        <v>0</v>
      </c>
      <c r="P1780" s="23" t="n">
        <f aca="false">K1780+L1780+M1780+N1780</f>
        <v>0</v>
      </c>
      <c r="Q1780" s="23" t="n">
        <v>0</v>
      </c>
      <c r="R1780" s="23" t="n">
        <v>178</v>
      </c>
      <c r="S1780" s="23" t="n">
        <v>45</v>
      </c>
      <c r="T1780" s="23" t="n">
        <v>15</v>
      </c>
      <c r="U1780" s="42" t="n">
        <f aca="false">IF(I1780="delivery",O1780-SUM(Q1780+R1780),IF(I1780="PO",P1780-SUM(Q1780:R1780)))</f>
        <v>-178</v>
      </c>
      <c r="V1780" s="45" t="n">
        <v>0.1866</v>
      </c>
      <c r="W1780" s="45"/>
      <c r="X1780" s="43" t="n">
        <f aca="false">W1780-V1780</f>
        <v>-0.1866</v>
      </c>
      <c r="Z1780" s="44"/>
      <c r="AA1780" s="44"/>
      <c r="AM1780" s="23" t="str">
        <f aca="false">D1780</f>
        <v>Arista</v>
      </c>
      <c r="AN1780" s="23" t="s">
        <v>6397</v>
      </c>
      <c r="AT1780" s="44"/>
      <c r="AU1780" s="44"/>
      <c r="BD1780" s="23" t="s">
        <v>719</v>
      </c>
      <c r="BE1780" s="1" t="s">
        <v>183</v>
      </c>
    </row>
    <row r="1781" customFormat="false" ht="15" hidden="false" customHeight="true" outlineLevel="0" collapsed="false">
      <c r="A1781" s="23" t="s">
        <v>7229</v>
      </c>
      <c r="B1781" s="23" t="s">
        <v>7230</v>
      </c>
      <c r="C1781" s="40" t="s">
        <v>177</v>
      </c>
      <c r="D1781" s="23" t="s">
        <v>82</v>
      </c>
      <c r="E1781" s="23" t="s">
        <v>7231</v>
      </c>
      <c r="F1781" s="23" t="s">
        <v>7232</v>
      </c>
      <c r="G1781" s="23" t="n">
        <v>41</v>
      </c>
      <c r="H1781" s="23" t="n">
        <v>40</v>
      </c>
      <c r="I1781" s="41" t="s">
        <v>180</v>
      </c>
      <c r="K1781" s="23" t="n">
        <v>0</v>
      </c>
      <c r="L1781" s="23" t="n">
        <v>0</v>
      </c>
      <c r="M1781" s="23" t="n">
        <v>0</v>
      </c>
      <c r="N1781" s="23" t="n">
        <v>0</v>
      </c>
      <c r="O1781" s="23" t="n">
        <f aca="false">K1781+L1781</f>
        <v>0</v>
      </c>
      <c r="P1781" s="23" t="n">
        <f aca="false">K1781+L1781+M1781+N1781</f>
        <v>0</v>
      </c>
      <c r="Q1781" s="23" t="n">
        <v>0</v>
      </c>
      <c r="R1781" s="23" t="n">
        <v>160</v>
      </c>
      <c r="S1781" s="23" t="n">
        <v>120</v>
      </c>
      <c r="T1781" s="23" t="n">
        <v>968</v>
      </c>
      <c r="U1781" s="42" t="n">
        <f aca="false">IF(I1781="delivery",O1781-SUM(Q1781+R1781),IF(I1781="PO",P1781-SUM(Q1781:R1781)))</f>
        <v>-160</v>
      </c>
      <c r="V1781" s="43" t="n">
        <v>15.6</v>
      </c>
      <c r="W1781" s="43"/>
      <c r="X1781" s="43" t="n">
        <f aca="false">W1781-V1781</f>
        <v>-15.6</v>
      </c>
      <c r="Z1781" s="44"/>
      <c r="AA1781" s="44"/>
      <c r="AM1781" s="23" t="str">
        <f aca="false">D1781</f>
        <v>Arista</v>
      </c>
      <c r="AN1781" s="23" t="s">
        <v>6397</v>
      </c>
      <c r="AT1781" s="44"/>
      <c r="AU1781" s="44"/>
      <c r="BD1781" s="23" t="s">
        <v>182</v>
      </c>
      <c r="BE1781" s="1" t="s">
        <v>183</v>
      </c>
    </row>
    <row r="1782" customFormat="false" ht="15" hidden="false" customHeight="true" outlineLevel="0" collapsed="false">
      <c r="A1782" s="23" t="s">
        <v>7233</v>
      </c>
      <c r="B1782" s="23" t="s">
        <v>7234</v>
      </c>
      <c r="C1782" s="40" t="s">
        <v>177</v>
      </c>
      <c r="D1782" s="23" t="s">
        <v>82</v>
      </c>
      <c r="E1782" s="23" t="s">
        <v>7235</v>
      </c>
      <c r="F1782" s="23" t="s">
        <v>7236</v>
      </c>
      <c r="G1782" s="23" t="n">
        <v>53</v>
      </c>
      <c r="H1782" s="23" t="n">
        <v>1000</v>
      </c>
      <c r="I1782" s="41" t="s">
        <v>180</v>
      </c>
      <c r="K1782" s="23" t="n">
        <v>0</v>
      </c>
      <c r="L1782" s="23" t="n">
        <v>0</v>
      </c>
      <c r="M1782" s="23" t="n">
        <v>0</v>
      </c>
      <c r="N1782" s="23" t="n">
        <v>0</v>
      </c>
      <c r="O1782" s="23" t="n">
        <f aca="false">K1782+L1782</f>
        <v>0</v>
      </c>
      <c r="P1782" s="23" t="n">
        <f aca="false">K1782+L1782+M1782+N1782</f>
        <v>0</v>
      </c>
      <c r="Q1782" s="23" t="n">
        <v>0</v>
      </c>
      <c r="R1782" s="23" t="n">
        <v>0</v>
      </c>
      <c r="S1782" s="23" t="n">
        <v>0</v>
      </c>
      <c r="T1782" s="23" t="n">
        <v>0</v>
      </c>
      <c r="U1782" s="42" t="n">
        <f aca="false">IF(I1782="delivery",O1782-SUM(Q1782+R1782),IF(I1782="PO",P1782-SUM(Q1782:R1782)))</f>
        <v>0</v>
      </c>
      <c r="V1782" s="45" t="n">
        <v>4.08</v>
      </c>
      <c r="W1782" s="45"/>
      <c r="X1782" s="43" t="n">
        <f aca="false">W1782-V1782</f>
        <v>-4.08</v>
      </c>
      <c r="Z1782" s="44"/>
      <c r="AA1782" s="44"/>
      <c r="AM1782" s="23" t="str">
        <f aca="false">D1782</f>
        <v>Arista</v>
      </c>
      <c r="AN1782" s="23" t="s">
        <v>6397</v>
      </c>
      <c r="AT1782" s="44"/>
      <c r="AU1782" s="44"/>
      <c r="BD1782" s="23" t="s">
        <v>1113</v>
      </c>
      <c r="BE1782" s="1" t="s">
        <v>183</v>
      </c>
    </row>
    <row r="1783" customFormat="false" ht="15" hidden="false" customHeight="true" outlineLevel="0" collapsed="false">
      <c r="A1783" s="23" t="s">
        <v>7237</v>
      </c>
      <c r="B1783" s="23" t="s">
        <v>7238</v>
      </c>
      <c r="C1783" s="40" t="s">
        <v>177</v>
      </c>
      <c r="D1783" s="23" t="s">
        <v>82</v>
      </c>
      <c r="E1783" s="23" t="s">
        <v>7239</v>
      </c>
      <c r="F1783" s="23" t="s">
        <v>7240</v>
      </c>
      <c r="G1783" s="23" t="n">
        <v>41</v>
      </c>
      <c r="H1783" s="23" t="n">
        <v>3000</v>
      </c>
      <c r="I1783" s="41" t="s">
        <v>180</v>
      </c>
      <c r="K1783" s="23" t="n">
        <v>0</v>
      </c>
      <c r="L1783" s="23" t="n">
        <v>179</v>
      </c>
      <c r="M1783" s="23" t="n">
        <v>200</v>
      </c>
      <c r="N1783" s="23" t="n">
        <v>0</v>
      </c>
      <c r="O1783" s="23" t="n">
        <f aca="false">K1783+L1783</f>
        <v>179</v>
      </c>
      <c r="P1783" s="23" t="n">
        <f aca="false">K1783+L1783+M1783+N1783</f>
        <v>379</v>
      </c>
      <c r="Q1783" s="23" t="n">
        <v>236</v>
      </c>
      <c r="R1783" s="23" t="n">
        <v>160</v>
      </c>
      <c r="S1783" s="23" t="n">
        <v>80</v>
      </c>
      <c r="T1783" s="23" t="n">
        <v>40</v>
      </c>
      <c r="U1783" s="42" t="n">
        <f aca="false">IF(I1783="delivery",O1783-SUM(Q1783+R1783),IF(I1783="PO",P1783-SUM(Q1783:R1783)))</f>
        <v>-217</v>
      </c>
      <c r="V1783" s="43" t="n">
        <v>0.055</v>
      </c>
      <c r="W1783" s="43"/>
      <c r="X1783" s="43" t="n">
        <f aca="false">W1783-V1783</f>
        <v>-0.055</v>
      </c>
      <c r="Z1783" s="44"/>
      <c r="AA1783" s="44"/>
      <c r="AM1783" s="23" t="str">
        <f aca="false">D1783</f>
        <v>Arista</v>
      </c>
      <c r="AN1783" s="23" t="s">
        <v>6397</v>
      </c>
      <c r="AT1783" s="44"/>
      <c r="AU1783" s="44"/>
      <c r="BD1783" s="23" t="s">
        <v>182</v>
      </c>
      <c r="BE1783" s="1" t="s">
        <v>183</v>
      </c>
    </row>
    <row r="1784" customFormat="false" ht="15" hidden="false" customHeight="true" outlineLevel="0" collapsed="false">
      <c r="A1784" s="23" t="s">
        <v>7241</v>
      </c>
      <c r="B1784" s="23" t="s">
        <v>7242</v>
      </c>
      <c r="C1784" s="40" t="s">
        <v>177</v>
      </c>
      <c r="D1784" s="23" t="s">
        <v>82</v>
      </c>
      <c r="E1784" s="23" t="s">
        <v>7243</v>
      </c>
      <c r="F1784" s="23" t="s">
        <v>7244</v>
      </c>
      <c r="G1784" s="23" t="n">
        <v>51</v>
      </c>
      <c r="H1784" s="23" t="n">
        <v>3000</v>
      </c>
      <c r="I1784" s="41" t="s">
        <v>188</v>
      </c>
      <c r="K1784" s="23" t="n">
        <v>0</v>
      </c>
      <c r="L1784" s="23" t="n">
        <v>0</v>
      </c>
      <c r="M1784" s="23" t="n">
        <v>6000</v>
      </c>
      <c r="N1784" s="23" t="n">
        <v>0</v>
      </c>
      <c r="O1784" s="23" t="n">
        <f aca="false">K1784+L1784</f>
        <v>0</v>
      </c>
      <c r="P1784" s="23" t="n">
        <f aca="false">K1784+L1784+M1784+N1784</f>
        <v>6000</v>
      </c>
      <c r="Q1784" s="23" t="n">
        <v>810</v>
      </c>
      <c r="R1784" s="23" t="n">
        <v>6516</v>
      </c>
      <c r="S1784" s="23" t="n">
        <v>2592</v>
      </c>
      <c r="T1784" s="23" t="n">
        <v>864</v>
      </c>
      <c r="U1784" s="42" t="n">
        <f aca="false">IF(I1784="delivery",O1784-SUM(Q1784+R1784),IF(I1784="PO",P1784-SUM(Q1784:R1784)))</f>
        <v>-1326</v>
      </c>
      <c r="V1784" s="43" t="n">
        <v>0.2</v>
      </c>
      <c r="W1784" s="43"/>
      <c r="X1784" s="43" t="n">
        <f aca="false">W1784-V1784</f>
        <v>-0.2</v>
      </c>
      <c r="Z1784" s="44"/>
      <c r="AA1784" s="44"/>
      <c r="AM1784" s="23" t="str">
        <f aca="false">D1784</f>
        <v>Arista</v>
      </c>
      <c r="AN1784" s="23" t="s">
        <v>6397</v>
      </c>
      <c r="AT1784" s="44"/>
      <c r="AU1784" s="44"/>
      <c r="BD1784" s="23" t="s">
        <v>182</v>
      </c>
      <c r="BE1784" s="1" t="s">
        <v>183</v>
      </c>
    </row>
    <row r="1785" customFormat="false" ht="15" hidden="false" customHeight="true" outlineLevel="0" collapsed="false">
      <c r="A1785" s="23" t="s">
        <v>7245</v>
      </c>
      <c r="B1785" s="23" t="s">
        <v>7246</v>
      </c>
      <c r="C1785" s="40" t="s">
        <v>177</v>
      </c>
      <c r="D1785" s="23" t="s">
        <v>82</v>
      </c>
      <c r="E1785" s="23" t="s">
        <v>7247</v>
      </c>
      <c r="F1785" s="23" t="s">
        <v>7248</v>
      </c>
      <c r="G1785" s="23" t="n">
        <v>136</v>
      </c>
      <c r="H1785" s="23" t="n">
        <v>250</v>
      </c>
      <c r="I1785" s="41" t="s">
        <v>180</v>
      </c>
      <c r="K1785" s="23" t="n">
        <v>0</v>
      </c>
      <c r="L1785" s="23" t="n">
        <v>0</v>
      </c>
      <c r="M1785" s="23" t="n">
        <v>2000</v>
      </c>
      <c r="N1785" s="23" t="n">
        <v>2500</v>
      </c>
      <c r="O1785" s="23" t="n">
        <f aca="false">K1785+L1785</f>
        <v>0</v>
      </c>
      <c r="P1785" s="23" t="n">
        <f aca="false">K1785+L1785+M1785+N1785</f>
        <v>4500</v>
      </c>
      <c r="Q1785" s="23" t="n">
        <v>0</v>
      </c>
      <c r="R1785" s="23" t="n">
        <v>3912</v>
      </c>
      <c r="S1785" s="23" t="n">
        <v>2694</v>
      </c>
      <c r="T1785" s="23" t="n">
        <v>1098</v>
      </c>
      <c r="U1785" s="42" t="n">
        <f aca="false">IF(I1785="delivery",O1785-SUM(Q1785+R1785),IF(I1785="PO",P1785-SUM(Q1785:R1785)))</f>
        <v>-3912</v>
      </c>
      <c r="V1785" s="43" t="n">
        <v>1.13314</v>
      </c>
      <c r="W1785" s="43"/>
      <c r="X1785" s="43" t="n">
        <f aca="false">W1785-V1785</f>
        <v>-1.13314</v>
      </c>
      <c r="Z1785" s="44"/>
      <c r="AA1785" s="44"/>
      <c r="AM1785" s="23" t="str">
        <f aca="false">D1785</f>
        <v>Arista</v>
      </c>
      <c r="AN1785" s="23" t="s">
        <v>6397</v>
      </c>
      <c r="AT1785" s="44"/>
      <c r="AU1785" s="44"/>
      <c r="BD1785" s="23" t="s">
        <v>719</v>
      </c>
      <c r="BE1785" s="1" t="s">
        <v>183</v>
      </c>
    </row>
    <row r="1786" customFormat="false" ht="15" hidden="false" customHeight="true" outlineLevel="0" collapsed="false">
      <c r="A1786" s="23" t="s">
        <v>7249</v>
      </c>
      <c r="B1786" s="23" t="s">
        <v>7246</v>
      </c>
      <c r="C1786" s="40" t="s">
        <v>177</v>
      </c>
      <c r="D1786" s="23" t="s">
        <v>82</v>
      </c>
      <c r="E1786" s="23" t="s">
        <v>7247</v>
      </c>
      <c r="F1786" s="23" t="s">
        <v>7248</v>
      </c>
      <c r="G1786" s="23" t="n">
        <v>141</v>
      </c>
      <c r="H1786" s="23" t="n">
        <v>250</v>
      </c>
      <c r="I1786" s="41" t="s">
        <v>180</v>
      </c>
      <c r="K1786" s="23" t="n">
        <v>0</v>
      </c>
      <c r="L1786" s="23" t="n">
        <v>0</v>
      </c>
      <c r="M1786" s="23" t="n">
        <v>0</v>
      </c>
      <c r="N1786" s="23" t="n">
        <v>0</v>
      </c>
      <c r="O1786" s="23" t="n">
        <f aca="false">K1786+L1786</f>
        <v>0</v>
      </c>
      <c r="P1786" s="23" t="n">
        <f aca="false">K1786+L1786+M1786+N1786</f>
        <v>0</v>
      </c>
      <c r="Q1786" s="23" t="n">
        <v>0</v>
      </c>
      <c r="R1786" s="23" t="n">
        <v>0</v>
      </c>
      <c r="S1786" s="23" t="n">
        <v>0</v>
      </c>
      <c r="T1786" s="23" t="n">
        <v>0</v>
      </c>
      <c r="U1786" s="42" t="n">
        <f aca="false">IF(I1786="delivery",O1786-SUM(Q1786+R1786),IF(I1786="PO",P1786-SUM(Q1786:R1786)))</f>
        <v>0</v>
      </c>
      <c r="V1786" s="43" t="n">
        <v>1.13314</v>
      </c>
      <c r="W1786" s="43"/>
      <c r="X1786" s="43" t="n">
        <f aca="false">W1786-V1786</f>
        <v>-1.13314</v>
      </c>
      <c r="Z1786" s="44"/>
      <c r="AA1786" s="44"/>
      <c r="AM1786" s="23" t="str">
        <f aca="false">D1786</f>
        <v>Arista</v>
      </c>
      <c r="AN1786" s="23" t="s">
        <v>6397</v>
      </c>
      <c r="AT1786" s="44"/>
      <c r="AU1786" s="44"/>
      <c r="BD1786" s="23" t="s">
        <v>182</v>
      </c>
      <c r="BE1786" s="1" t="s">
        <v>183</v>
      </c>
    </row>
    <row r="1787" customFormat="false" ht="15" hidden="false" customHeight="true" outlineLevel="0" collapsed="false">
      <c r="A1787" s="23" t="s">
        <v>7250</v>
      </c>
      <c r="B1787" s="23" t="s">
        <v>7251</v>
      </c>
      <c r="C1787" s="40" t="s">
        <v>177</v>
      </c>
      <c r="D1787" s="23" t="s">
        <v>82</v>
      </c>
      <c r="E1787" s="23" t="s">
        <v>7252</v>
      </c>
      <c r="F1787" s="23" t="s">
        <v>7253</v>
      </c>
      <c r="G1787" s="23" t="n">
        <v>56</v>
      </c>
      <c r="H1787" s="23" t="n">
        <v>1</v>
      </c>
      <c r="I1787" s="41" t="s">
        <v>180</v>
      </c>
      <c r="K1787" s="23" t="n">
        <v>0</v>
      </c>
      <c r="L1787" s="23" t="n">
        <v>0</v>
      </c>
      <c r="M1787" s="23" t="n">
        <v>0</v>
      </c>
      <c r="N1787" s="23" t="n">
        <v>0</v>
      </c>
      <c r="O1787" s="23" t="n">
        <f aca="false">K1787+L1787</f>
        <v>0</v>
      </c>
      <c r="P1787" s="23" t="n">
        <f aca="false">K1787+L1787+M1787+N1787</f>
        <v>0</v>
      </c>
      <c r="Q1787" s="23" t="n">
        <v>0</v>
      </c>
      <c r="R1787" s="23" t="n">
        <v>0</v>
      </c>
      <c r="S1787" s="23" t="n">
        <v>0</v>
      </c>
      <c r="T1787" s="23" t="n">
        <v>0</v>
      </c>
      <c r="U1787" s="42" t="n">
        <f aca="false">IF(I1787="delivery",O1787-SUM(Q1787+R1787),IF(I1787="PO",P1787-SUM(Q1787:R1787)))</f>
        <v>0</v>
      </c>
      <c r="V1787" s="45" t="n">
        <v>0.082</v>
      </c>
      <c r="W1787" s="45"/>
      <c r="X1787" s="43" t="n">
        <f aca="false">W1787-V1787</f>
        <v>-0.082</v>
      </c>
      <c r="Z1787" s="44"/>
      <c r="AA1787" s="44"/>
      <c r="AM1787" s="23" t="str">
        <f aca="false">D1787</f>
        <v>Arista</v>
      </c>
      <c r="AN1787" s="23" t="s">
        <v>6397</v>
      </c>
      <c r="AT1787" s="44"/>
      <c r="AU1787" s="44"/>
      <c r="BD1787" s="23" t="s">
        <v>1113</v>
      </c>
      <c r="BE1787" s="1" t="s">
        <v>183</v>
      </c>
    </row>
    <row r="1788" customFormat="false" ht="15" hidden="false" customHeight="true" outlineLevel="0" collapsed="false">
      <c r="A1788" s="23" t="s">
        <v>7254</v>
      </c>
      <c r="B1788" s="23" t="s">
        <v>7255</v>
      </c>
      <c r="C1788" s="40" t="s">
        <v>177</v>
      </c>
      <c r="D1788" s="23" t="s">
        <v>82</v>
      </c>
      <c r="E1788" s="23" t="s">
        <v>7256</v>
      </c>
      <c r="F1788" s="23" t="s">
        <v>7257</v>
      </c>
      <c r="G1788" s="23" t="n">
        <v>66</v>
      </c>
      <c r="H1788" s="23" t="n">
        <v>1</v>
      </c>
      <c r="I1788" s="41" t="s">
        <v>180</v>
      </c>
      <c r="K1788" s="23" t="n">
        <v>0</v>
      </c>
      <c r="L1788" s="23" t="n">
        <v>0</v>
      </c>
      <c r="M1788" s="23" t="n">
        <v>0</v>
      </c>
      <c r="N1788" s="23" t="n">
        <v>0</v>
      </c>
      <c r="O1788" s="23" t="n">
        <f aca="false">K1788+L1788</f>
        <v>0</v>
      </c>
      <c r="P1788" s="23" t="n">
        <f aca="false">K1788+L1788+M1788+N1788</f>
        <v>0</v>
      </c>
      <c r="Q1788" s="23" t="n">
        <v>0</v>
      </c>
      <c r="R1788" s="23" t="n">
        <v>3912</v>
      </c>
      <c r="S1788" s="23" t="n">
        <v>2694</v>
      </c>
      <c r="T1788" s="23" t="n">
        <v>1098</v>
      </c>
      <c r="U1788" s="42" t="n">
        <f aca="false">IF(I1788="delivery",O1788-SUM(Q1788+R1788),IF(I1788="PO",P1788-SUM(Q1788:R1788)))</f>
        <v>-3912</v>
      </c>
      <c r="V1788" s="43" t="n">
        <v>9.88</v>
      </c>
      <c r="W1788" s="43"/>
      <c r="X1788" s="43" t="n">
        <f aca="false">W1788-V1788</f>
        <v>-9.88</v>
      </c>
      <c r="Z1788" s="44"/>
      <c r="AA1788" s="44"/>
      <c r="AM1788" s="23" t="str">
        <f aca="false">D1788</f>
        <v>Arista</v>
      </c>
      <c r="AN1788" s="23" t="s">
        <v>6397</v>
      </c>
      <c r="AT1788" s="44"/>
      <c r="AU1788" s="44"/>
      <c r="BD1788" s="23" t="s">
        <v>719</v>
      </c>
      <c r="BE1788" s="1" t="s">
        <v>183</v>
      </c>
    </row>
    <row r="1789" customFormat="false" ht="15" hidden="false" customHeight="true" outlineLevel="0" collapsed="false">
      <c r="A1789" s="23" t="s">
        <v>7258</v>
      </c>
      <c r="B1789" s="23" t="s">
        <v>7255</v>
      </c>
      <c r="C1789" s="40" t="s">
        <v>177</v>
      </c>
      <c r="D1789" s="23" t="s">
        <v>82</v>
      </c>
      <c r="E1789" s="23" t="s">
        <v>7256</v>
      </c>
      <c r="F1789" s="23" t="s">
        <v>7257</v>
      </c>
      <c r="G1789" s="23" t="n">
        <v>71</v>
      </c>
      <c r="H1789" s="23" t="n">
        <v>1</v>
      </c>
      <c r="I1789" s="41" t="s">
        <v>180</v>
      </c>
      <c r="K1789" s="23" t="n">
        <v>0</v>
      </c>
      <c r="L1789" s="23" t="n">
        <v>0</v>
      </c>
      <c r="M1789" s="23" t="n">
        <v>0</v>
      </c>
      <c r="N1789" s="23" t="n">
        <v>0</v>
      </c>
      <c r="O1789" s="23" t="n">
        <f aca="false">K1789+L1789</f>
        <v>0</v>
      </c>
      <c r="P1789" s="23" t="n">
        <f aca="false">K1789+L1789+M1789+N1789</f>
        <v>0</v>
      </c>
      <c r="Q1789" s="23" t="n">
        <v>0</v>
      </c>
      <c r="R1789" s="23" t="n">
        <v>0</v>
      </c>
      <c r="S1789" s="23" t="n">
        <v>0</v>
      </c>
      <c r="T1789" s="23" t="n">
        <v>0</v>
      </c>
      <c r="U1789" s="42" t="n">
        <f aca="false">IF(I1789="delivery",O1789-SUM(Q1789+R1789),IF(I1789="PO",P1789-SUM(Q1789:R1789)))</f>
        <v>0</v>
      </c>
      <c r="V1789" s="43" t="n">
        <v>9.88</v>
      </c>
      <c r="W1789" s="43"/>
      <c r="X1789" s="43" t="n">
        <f aca="false">W1789-V1789</f>
        <v>-9.88</v>
      </c>
      <c r="Z1789" s="44"/>
      <c r="AA1789" s="44"/>
      <c r="AM1789" s="23" t="str">
        <f aca="false">D1789</f>
        <v>Arista</v>
      </c>
      <c r="AN1789" s="23" t="s">
        <v>6397</v>
      </c>
      <c r="AT1789" s="44"/>
      <c r="AU1789" s="44"/>
      <c r="BD1789" s="23" t="s">
        <v>182</v>
      </c>
      <c r="BE1789" s="1" t="s">
        <v>183</v>
      </c>
    </row>
    <row r="1790" customFormat="false" ht="15" hidden="false" customHeight="true" outlineLevel="0" collapsed="false">
      <c r="A1790" s="23" t="s">
        <v>7259</v>
      </c>
      <c r="B1790" s="23" t="s">
        <v>7260</v>
      </c>
      <c r="C1790" s="40" t="s">
        <v>177</v>
      </c>
      <c r="D1790" s="23" t="s">
        <v>82</v>
      </c>
      <c r="E1790" s="23" t="s">
        <v>7261</v>
      </c>
      <c r="F1790" s="23" t="s">
        <v>7262</v>
      </c>
      <c r="G1790" s="23" t="n">
        <v>51</v>
      </c>
      <c r="H1790" s="23" t="n">
        <v>3000</v>
      </c>
      <c r="I1790" s="41" t="s">
        <v>180</v>
      </c>
      <c r="K1790" s="23" t="n">
        <v>0</v>
      </c>
      <c r="L1790" s="23" t="n">
        <v>2827</v>
      </c>
      <c r="M1790" s="23" t="n">
        <v>0</v>
      </c>
      <c r="N1790" s="23" t="n">
        <v>0</v>
      </c>
      <c r="O1790" s="23" t="n">
        <f aca="false">K1790+L1790</f>
        <v>2827</v>
      </c>
      <c r="P1790" s="23" t="n">
        <f aca="false">K1790+L1790+M1790+N1790</f>
        <v>2827</v>
      </c>
      <c r="Q1790" s="23" t="n">
        <v>499</v>
      </c>
      <c r="R1790" s="23" t="n">
        <v>462</v>
      </c>
      <c r="S1790" s="23" t="n">
        <v>503</v>
      </c>
      <c r="T1790" s="23" t="n">
        <v>216</v>
      </c>
      <c r="U1790" s="42" t="n">
        <f aca="false">IF(I1790="delivery",O1790-SUM(Q1790+R1790),IF(I1790="PO",P1790-SUM(Q1790:R1790)))</f>
        <v>1866</v>
      </c>
      <c r="V1790" s="43" t="n">
        <v>0.1431</v>
      </c>
      <c r="W1790" s="43"/>
      <c r="X1790" s="43" t="n">
        <f aca="false">W1790-V1790</f>
        <v>-0.1431</v>
      </c>
      <c r="Z1790" s="44"/>
      <c r="AA1790" s="44"/>
      <c r="AM1790" s="23" t="str">
        <f aca="false">D1790</f>
        <v>Arista</v>
      </c>
      <c r="AN1790" s="23" t="s">
        <v>6397</v>
      </c>
      <c r="AT1790" s="44"/>
      <c r="AU1790" s="44"/>
      <c r="BD1790" s="23" t="s">
        <v>182</v>
      </c>
      <c r="BE1790" s="1" t="s">
        <v>183</v>
      </c>
    </row>
    <row r="1791" customFormat="false" ht="15" hidden="false" customHeight="true" outlineLevel="0" collapsed="false">
      <c r="A1791" s="23" t="s">
        <v>7263</v>
      </c>
      <c r="B1791" s="23" t="s">
        <v>7264</v>
      </c>
      <c r="C1791" s="40" t="s">
        <v>177</v>
      </c>
      <c r="D1791" s="23" t="s">
        <v>82</v>
      </c>
      <c r="E1791" s="23" t="s">
        <v>7265</v>
      </c>
      <c r="F1791" s="23" t="s">
        <v>7266</v>
      </c>
      <c r="G1791" s="23" t="n">
        <v>186</v>
      </c>
      <c r="H1791" s="23" t="n">
        <v>3000</v>
      </c>
      <c r="I1791" s="41" t="s">
        <v>180</v>
      </c>
      <c r="K1791" s="23" t="n">
        <v>0</v>
      </c>
      <c r="L1791" s="23" t="n">
        <v>9016</v>
      </c>
      <c r="M1791" s="23" t="n">
        <v>6000</v>
      </c>
      <c r="N1791" s="23" t="n">
        <v>12000</v>
      </c>
      <c r="O1791" s="23" t="n">
        <f aca="false">K1791+L1791</f>
        <v>9016</v>
      </c>
      <c r="P1791" s="23" t="n">
        <f aca="false">K1791+L1791+M1791+N1791</f>
        <v>27016</v>
      </c>
      <c r="Q1791" s="23" t="n">
        <v>8448</v>
      </c>
      <c r="R1791" s="23" t="n">
        <v>11815</v>
      </c>
      <c r="S1791" s="23" t="n">
        <v>12192</v>
      </c>
      <c r="T1791" s="23" t="n">
        <v>3679</v>
      </c>
      <c r="U1791" s="42" t="n">
        <f aca="false">IF(I1791="delivery",O1791-SUM(Q1791+R1791),IF(I1791="PO",P1791-SUM(Q1791:R1791)))</f>
        <v>-11247</v>
      </c>
      <c r="V1791" s="43" t="n">
        <v>0.45262</v>
      </c>
      <c r="W1791" s="43"/>
      <c r="X1791" s="43" t="n">
        <f aca="false">W1791-V1791</f>
        <v>-0.45262</v>
      </c>
      <c r="Y1791" s="23" t="n">
        <v>0.4489</v>
      </c>
      <c r="Z1791" s="44"/>
      <c r="AA1791" s="44"/>
      <c r="AM1791" s="23" t="str">
        <f aca="false">D1791</f>
        <v>Arista</v>
      </c>
      <c r="AN1791" s="23" t="s">
        <v>6397</v>
      </c>
      <c r="AT1791" s="44"/>
      <c r="AU1791" s="44"/>
      <c r="BD1791" s="23" t="s">
        <v>182</v>
      </c>
      <c r="BE1791" s="1" t="s">
        <v>183</v>
      </c>
    </row>
    <row r="1792" customFormat="false" ht="15" hidden="false" customHeight="true" outlineLevel="0" collapsed="false">
      <c r="A1792" s="23" t="s">
        <v>7267</v>
      </c>
      <c r="B1792" s="23" t="s">
        <v>7268</v>
      </c>
      <c r="C1792" s="40" t="s">
        <v>177</v>
      </c>
      <c r="D1792" s="23" t="s">
        <v>82</v>
      </c>
      <c r="E1792" s="23" t="s">
        <v>7269</v>
      </c>
      <c r="F1792" s="23" t="s">
        <v>7270</v>
      </c>
      <c r="G1792" s="23" t="n">
        <v>51</v>
      </c>
      <c r="H1792" s="23" t="n">
        <v>3000</v>
      </c>
      <c r="I1792" s="41" t="s">
        <v>188</v>
      </c>
      <c r="K1792" s="23" t="n">
        <v>0</v>
      </c>
      <c r="L1792" s="23" t="n">
        <v>3000</v>
      </c>
      <c r="M1792" s="23" t="n">
        <v>3000</v>
      </c>
      <c r="N1792" s="23" t="n">
        <v>0</v>
      </c>
      <c r="O1792" s="23" t="n">
        <f aca="false">K1792+L1792</f>
        <v>3000</v>
      </c>
      <c r="P1792" s="23" t="n">
        <f aca="false">K1792+L1792+M1792+N1792</f>
        <v>6000</v>
      </c>
      <c r="Q1792" s="23" t="n">
        <v>894</v>
      </c>
      <c r="R1792" s="23" t="n">
        <v>2617</v>
      </c>
      <c r="S1792" s="23" t="n">
        <v>1815</v>
      </c>
      <c r="T1792" s="23" t="n">
        <v>706</v>
      </c>
      <c r="U1792" s="42" t="n">
        <f aca="false">IF(I1792="delivery",O1792-SUM(Q1792+R1792),IF(I1792="PO",P1792-SUM(Q1792:R1792)))</f>
        <v>2489</v>
      </c>
      <c r="V1792" s="43" t="n">
        <v>0.13</v>
      </c>
      <c r="W1792" s="43"/>
      <c r="X1792" s="43" t="n">
        <f aca="false">W1792-V1792</f>
        <v>-0.13</v>
      </c>
      <c r="Z1792" s="44"/>
      <c r="AA1792" s="44"/>
      <c r="AM1792" s="23" t="str">
        <f aca="false">D1792</f>
        <v>Arista</v>
      </c>
      <c r="AN1792" s="23" t="s">
        <v>6397</v>
      </c>
      <c r="AT1792" s="44"/>
      <c r="AU1792" s="44"/>
      <c r="BD1792" s="23" t="s">
        <v>182</v>
      </c>
      <c r="BE1792" s="1" t="s">
        <v>183</v>
      </c>
    </row>
    <row r="1793" customFormat="false" ht="15" hidden="false" customHeight="true" outlineLevel="0" collapsed="false">
      <c r="A1793" s="23" t="s">
        <v>7271</v>
      </c>
      <c r="B1793" s="23" t="s">
        <v>7272</v>
      </c>
      <c r="C1793" s="40" t="s">
        <v>177</v>
      </c>
      <c r="D1793" s="23" t="s">
        <v>82</v>
      </c>
      <c r="E1793" s="23" t="s">
        <v>7273</v>
      </c>
      <c r="F1793" s="23" t="s">
        <v>7274</v>
      </c>
      <c r="G1793" s="23" t="n">
        <v>96</v>
      </c>
      <c r="H1793" s="23" t="n">
        <v>504</v>
      </c>
      <c r="I1793" s="41" t="s">
        <v>188</v>
      </c>
      <c r="K1793" s="23" t="n">
        <v>0</v>
      </c>
      <c r="L1793" s="23" t="n">
        <v>0</v>
      </c>
      <c r="M1793" s="23" t="n">
        <v>0</v>
      </c>
      <c r="N1793" s="23" t="n">
        <v>504</v>
      </c>
      <c r="O1793" s="23" t="n">
        <f aca="false">K1793+L1793</f>
        <v>0</v>
      </c>
      <c r="P1793" s="23" t="n">
        <f aca="false">K1793+L1793+M1793+N1793</f>
        <v>504</v>
      </c>
      <c r="Q1793" s="23" t="n">
        <v>0</v>
      </c>
      <c r="R1793" s="23" t="n">
        <v>9405</v>
      </c>
      <c r="S1793" s="23" t="n">
        <v>6732</v>
      </c>
      <c r="T1793" s="23" t="n">
        <v>2985</v>
      </c>
      <c r="U1793" s="42" t="n">
        <f aca="false">IF(I1793="delivery",O1793-SUM(Q1793+R1793),IF(I1793="PO",P1793-SUM(Q1793:R1793)))</f>
        <v>-8901</v>
      </c>
      <c r="V1793" s="43" t="n">
        <v>5.1</v>
      </c>
      <c r="W1793" s="43"/>
      <c r="X1793" s="43" t="n">
        <f aca="false">W1793-V1793</f>
        <v>-5.1</v>
      </c>
      <c r="Z1793" s="44"/>
      <c r="AA1793" s="44"/>
      <c r="AM1793" s="23" t="str">
        <f aca="false">D1793</f>
        <v>Arista</v>
      </c>
      <c r="AN1793" s="23" t="s">
        <v>6397</v>
      </c>
      <c r="AT1793" s="44"/>
      <c r="AU1793" s="44"/>
      <c r="BD1793" s="23" t="s">
        <v>709</v>
      </c>
      <c r="BE1793" s="1" t="s">
        <v>183</v>
      </c>
    </row>
    <row r="1794" customFormat="false" ht="15" hidden="false" customHeight="true" outlineLevel="0" collapsed="false">
      <c r="A1794" s="23" t="s">
        <v>7275</v>
      </c>
      <c r="B1794" s="23" t="s">
        <v>7276</v>
      </c>
      <c r="C1794" s="40" t="s">
        <v>177</v>
      </c>
      <c r="D1794" s="23" t="s">
        <v>82</v>
      </c>
      <c r="E1794" s="23" t="s">
        <v>7277</v>
      </c>
      <c r="F1794" s="23" t="s">
        <v>7278</v>
      </c>
      <c r="G1794" s="23" t="n">
        <v>55</v>
      </c>
      <c r="H1794" s="23" t="n">
        <v>1</v>
      </c>
      <c r="I1794" s="41" t="s">
        <v>180</v>
      </c>
      <c r="K1794" s="23" t="n">
        <v>0</v>
      </c>
      <c r="L1794" s="23" t="n">
        <v>0</v>
      </c>
      <c r="M1794" s="23" t="n">
        <v>0</v>
      </c>
      <c r="N1794" s="23" t="n">
        <v>0</v>
      </c>
      <c r="O1794" s="23" t="n">
        <f aca="false">K1794+L1794</f>
        <v>0</v>
      </c>
      <c r="P1794" s="23" t="n">
        <f aca="false">K1794+L1794+M1794+N1794</f>
        <v>0</v>
      </c>
      <c r="Q1794" s="23" t="n">
        <v>0</v>
      </c>
      <c r="R1794" s="23" t="n">
        <v>0</v>
      </c>
      <c r="S1794" s="23" t="n">
        <v>0</v>
      </c>
      <c r="T1794" s="23" t="n">
        <v>0</v>
      </c>
      <c r="U1794" s="42" t="n">
        <f aca="false">IF(I1794="delivery",O1794-SUM(Q1794+R1794),IF(I1794="PO",P1794-SUM(Q1794:R1794)))</f>
        <v>0</v>
      </c>
      <c r="V1794" s="45" t="n">
        <v>0.84</v>
      </c>
      <c r="W1794" s="45"/>
      <c r="X1794" s="43" t="n">
        <f aca="false">W1794-V1794</f>
        <v>-0.84</v>
      </c>
      <c r="Z1794" s="44"/>
      <c r="AA1794" s="44"/>
      <c r="AM1794" s="23" t="str">
        <f aca="false">D1794</f>
        <v>Arista</v>
      </c>
      <c r="AN1794" s="23" t="s">
        <v>6397</v>
      </c>
      <c r="AT1794" s="44"/>
      <c r="AU1794" s="44"/>
      <c r="BD1794" s="23" t="s">
        <v>1113</v>
      </c>
      <c r="BE1794" s="1" t="s">
        <v>183</v>
      </c>
    </row>
    <row r="1795" customFormat="false" ht="15" hidden="false" customHeight="true" outlineLevel="0" collapsed="false">
      <c r="A1795" s="23" t="s">
        <v>7279</v>
      </c>
      <c r="B1795" s="23" t="s">
        <v>7280</v>
      </c>
      <c r="C1795" s="40" t="s">
        <v>177</v>
      </c>
      <c r="D1795" s="23" t="s">
        <v>82</v>
      </c>
      <c r="E1795" s="23" t="s">
        <v>7281</v>
      </c>
      <c r="F1795" s="23" t="s">
        <v>7282</v>
      </c>
      <c r="G1795" s="23" t="n">
        <v>151</v>
      </c>
      <c r="H1795" s="23" t="n">
        <v>3000</v>
      </c>
      <c r="I1795" s="41" t="s">
        <v>180</v>
      </c>
      <c r="K1795" s="23" t="n">
        <v>0</v>
      </c>
      <c r="L1795" s="23" t="n">
        <v>5380</v>
      </c>
      <c r="M1795" s="23" t="n">
        <v>0</v>
      </c>
      <c r="N1795" s="23" t="n">
        <v>0</v>
      </c>
      <c r="O1795" s="23" t="n">
        <f aca="false">K1795+L1795</f>
        <v>5380</v>
      </c>
      <c r="P1795" s="23" t="n">
        <f aca="false">K1795+L1795+M1795+N1795</f>
        <v>5380</v>
      </c>
      <c r="Q1795" s="23" t="n">
        <v>894</v>
      </c>
      <c r="R1795" s="23" t="n">
        <v>2617</v>
      </c>
      <c r="S1795" s="23" t="n">
        <v>1815</v>
      </c>
      <c r="T1795" s="23" t="n">
        <v>706</v>
      </c>
      <c r="U1795" s="42" t="n">
        <f aca="false">IF(I1795="delivery",O1795-SUM(Q1795+R1795),IF(I1795="PO",P1795-SUM(Q1795:R1795)))</f>
        <v>1869</v>
      </c>
      <c r="V1795" s="43" t="n">
        <v>0.307</v>
      </c>
      <c r="W1795" s="43"/>
      <c r="X1795" s="43" t="n">
        <f aca="false">W1795-V1795</f>
        <v>-0.307</v>
      </c>
      <c r="Z1795" s="44"/>
      <c r="AA1795" s="44"/>
      <c r="AM1795" s="23" t="str">
        <f aca="false">D1795</f>
        <v>Arista</v>
      </c>
      <c r="AN1795" s="23" t="s">
        <v>6397</v>
      </c>
      <c r="AT1795" s="44"/>
      <c r="AU1795" s="44"/>
      <c r="BD1795" s="23" t="s">
        <v>182</v>
      </c>
      <c r="BE1795" s="1" t="s">
        <v>183</v>
      </c>
    </row>
    <row r="1796" customFormat="false" ht="15" hidden="false" customHeight="true" outlineLevel="0" collapsed="false">
      <c r="A1796" s="23" t="s">
        <v>7283</v>
      </c>
      <c r="B1796" s="23" t="s">
        <v>7284</v>
      </c>
      <c r="C1796" s="40" t="s">
        <v>177</v>
      </c>
      <c r="D1796" s="23" t="s">
        <v>82</v>
      </c>
      <c r="E1796" s="23" t="s">
        <v>7285</v>
      </c>
      <c r="F1796" s="23" t="s">
        <v>7286</v>
      </c>
      <c r="G1796" s="23" t="n">
        <v>86</v>
      </c>
      <c r="H1796" s="23" t="n">
        <v>1</v>
      </c>
      <c r="I1796" s="41" t="s">
        <v>180</v>
      </c>
      <c r="K1796" s="23" t="n">
        <v>0</v>
      </c>
      <c r="L1796" s="23" t="n">
        <v>0</v>
      </c>
      <c r="M1796" s="23" t="n">
        <v>0</v>
      </c>
      <c r="N1796" s="23" t="n">
        <v>120</v>
      </c>
      <c r="O1796" s="23" t="n">
        <f aca="false">K1796+L1796</f>
        <v>0</v>
      </c>
      <c r="P1796" s="23" t="n">
        <f aca="false">K1796+L1796+M1796+N1796</f>
        <v>120</v>
      </c>
      <c r="Q1796" s="23" t="n">
        <v>0</v>
      </c>
      <c r="R1796" s="23" t="n">
        <v>3912</v>
      </c>
      <c r="S1796" s="23" t="n">
        <v>2694</v>
      </c>
      <c r="T1796" s="23" t="n">
        <v>1098</v>
      </c>
      <c r="U1796" s="42" t="n">
        <f aca="false">IF(I1796="delivery",O1796-SUM(Q1796+R1796),IF(I1796="PO",P1796-SUM(Q1796:R1796)))</f>
        <v>-3912</v>
      </c>
      <c r="V1796" s="43" t="n">
        <v>13.5</v>
      </c>
      <c r="W1796" s="43"/>
      <c r="X1796" s="43" t="n">
        <f aca="false">W1796-V1796</f>
        <v>-13.5</v>
      </c>
      <c r="Z1796" s="44"/>
      <c r="AA1796" s="44"/>
      <c r="AM1796" s="23" t="str">
        <f aca="false">D1796</f>
        <v>Arista</v>
      </c>
      <c r="AN1796" s="23" t="s">
        <v>6397</v>
      </c>
      <c r="AT1796" s="44"/>
      <c r="AU1796" s="44"/>
      <c r="BD1796" s="23" t="s">
        <v>719</v>
      </c>
      <c r="BE1796" s="1" t="s">
        <v>183</v>
      </c>
    </row>
    <row r="1797" customFormat="false" ht="15" hidden="false" customHeight="true" outlineLevel="0" collapsed="false">
      <c r="A1797" s="23" t="s">
        <v>7287</v>
      </c>
      <c r="B1797" s="23" t="s">
        <v>7284</v>
      </c>
      <c r="C1797" s="40" t="s">
        <v>177</v>
      </c>
      <c r="D1797" s="23" t="s">
        <v>82</v>
      </c>
      <c r="E1797" s="23" t="s">
        <v>7285</v>
      </c>
      <c r="F1797" s="23" t="s">
        <v>7288</v>
      </c>
      <c r="G1797" s="23" t="n">
        <v>91</v>
      </c>
      <c r="H1797" s="23" t="n">
        <v>1</v>
      </c>
      <c r="I1797" s="41" t="s">
        <v>180</v>
      </c>
      <c r="K1797" s="23" t="n">
        <v>0</v>
      </c>
      <c r="L1797" s="23" t="n">
        <v>0</v>
      </c>
      <c r="M1797" s="23" t="n">
        <v>0</v>
      </c>
      <c r="N1797" s="23" t="n">
        <v>0</v>
      </c>
      <c r="O1797" s="23" t="n">
        <f aca="false">K1797+L1797</f>
        <v>0</v>
      </c>
      <c r="P1797" s="23" t="n">
        <f aca="false">K1797+L1797+M1797+N1797</f>
        <v>0</v>
      </c>
      <c r="Q1797" s="23" t="n">
        <v>0</v>
      </c>
      <c r="R1797" s="23" t="n">
        <v>0</v>
      </c>
      <c r="S1797" s="23" t="n">
        <v>0</v>
      </c>
      <c r="T1797" s="23" t="n">
        <v>0</v>
      </c>
      <c r="U1797" s="42" t="n">
        <f aca="false">IF(I1797="delivery",O1797-SUM(Q1797+R1797),IF(I1797="PO",P1797-SUM(Q1797:R1797)))</f>
        <v>0</v>
      </c>
      <c r="V1797" s="43" t="n">
        <v>13.5</v>
      </c>
      <c r="W1797" s="43"/>
      <c r="X1797" s="43" t="n">
        <f aca="false">W1797-V1797</f>
        <v>-13.5</v>
      </c>
      <c r="Z1797" s="44"/>
      <c r="AA1797" s="44"/>
      <c r="AM1797" s="23" t="str">
        <f aca="false">D1797</f>
        <v>Arista</v>
      </c>
      <c r="AN1797" s="23" t="s">
        <v>6397</v>
      </c>
      <c r="AT1797" s="44"/>
      <c r="AU1797" s="44"/>
      <c r="BD1797" s="23" t="s">
        <v>182</v>
      </c>
      <c r="BE1797" s="1" t="s">
        <v>183</v>
      </c>
    </row>
    <row r="1798" customFormat="false" ht="15" hidden="false" customHeight="true" outlineLevel="0" collapsed="false">
      <c r="A1798" s="23" t="s">
        <v>7289</v>
      </c>
      <c r="B1798" s="23" t="s">
        <v>7290</v>
      </c>
      <c r="C1798" s="40" t="s">
        <v>177</v>
      </c>
      <c r="D1798" s="23" t="s">
        <v>82</v>
      </c>
      <c r="E1798" s="23" t="s">
        <v>7291</v>
      </c>
      <c r="F1798" s="23" t="s">
        <v>7292</v>
      </c>
      <c r="G1798" s="23" t="n">
        <v>71</v>
      </c>
      <c r="H1798" s="23" t="n">
        <v>60</v>
      </c>
      <c r="I1798" s="41" t="s">
        <v>180</v>
      </c>
      <c r="K1798" s="23" t="n">
        <v>0</v>
      </c>
      <c r="L1798" s="23" t="n">
        <v>0</v>
      </c>
      <c r="M1798" s="23" t="n">
        <v>0</v>
      </c>
      <c r="N1798" s="23" t="n">
        <v>120</v>
      </c>
      <c r="O1798" s="23" t="n">
        <f aca="false">K1798+L1798</f>
        <v>0</v>
      </c>
      <c r="P1798" s="23" t="n">
        <f aca="false">K1798+L1798+M1798+N1798</f>
        <v>120</v>
      </c>
      <c r="Q1798" s="23" t="n">
        <v>0</v>
      </c>
      <c r="R1798" s="23" t="n">
        <v>890</v>
      </c>
      <c r="S1798" s="23" t="n">
        <v>790</v>
      </c>
      <c r="T1798" s="23" t="n">
        <v>283</v>
      </c>
      <c r="U1798" s="42" t="n">
        <f aca="false">IF(I1798="delivery",O1798-SUM(Q1798+R1798),IF(I1798="PO",P1798-SUM(Q1798:R1798)))</f>
        <v>-890</v>
      </c>
      <c r="V1798" s="43" t="n">
        <v>40.09</v>
      </c>
      <c r="W1798" s="43"/>
      <c r="X1798" s="43" t="n">
        <f aca="false">W1798-V1798</f>
        <v>-40.09</v>
      </c>
      <c r="Z1798" s="44"/>
      <c r="AA1798" s="44"/>
      <c r="AM1798" s="23" t="str">
        <f aca="false">D1798</f>
        <v>Arista</v>
      </c>
      <c r="AN1798" s="23" t="s">
        <v>6397</v>
      </c>
      <c r="AT1798" s="44"/>
      <c r="AU1798" s="44"/>
      <c r="BD1798" s="23" t="s">
        <v>182</v>
      </c>
      <c r="BE1798" s="1" t="s">
        <v>183</v>
      </c>
    </row>
    <row r="1799" customFormat="false" ht="15" hidden="false" customHeight="true" outlineLevel="0" collapsed="false">
      <c r="A1799" s="23" t="s">
        <v>7293</v>
      </c>
      <c r="B1799" s="23" t="s">
        <v>7290</v>
      </c>
      <c r="C1799" s="40" t="s">
        <v>177</v>
      </c>
      <c r="D1799" s="23" t="s">
        <v>82</v>
      </c>
      <c r="E1799" s="23" t="s">
        <v>7291</v>
      </c>
      <c r="F1799" s="23" t="s">
        <v>7292</v>
      </c>
      <c r="G1799" s="23" t="n">
        <v>71</v>
      </c>
      <c r="H1799" s="23" t="n">
        <v>60</v>
      </c>
      <c r="I1799" s="41" t="s">
        <v>180</v>
      </c>
      <c r="K1799" s="23" t="n">
        <v>0</v>
      </c>
      <c r="L1799" s="23" t="n">
        <v>0</v>
      </c>
      <c r="M1799" s="23" t="n">
        <v>0</v>
      </c>
      <c r="N1799" s="23" t="n">
        <v>0</v>
      </c>
      <c r="O1799" s="23" t="n">
        <f aca="false">K1799+L1799</f>
        <v>0</v>
      </c>
      <c r="P1799" s="23" t="n">
        <f aca="false">K1799+L1799+M1799+N1799</f>
        <v>0</v>
      </c>
      <c r="Q1799" s="23" t="n">
        <v>0</v>
      </c>
      <c r="R1799" s="23" t="n">
        <v>0</v>
      </c>
      <c r="S1799" s="23" t="n">
        <v>0</v>
      </c>
      <c r="T1799" s="23" t="n">
        <v>0</v>
      </c>
      <c r="U1799" s="42" t="n">
        <f aca="false">IF(I1799="delivery",O1799-SUM(Q1799+R1799),IF(I1799="PO",P1799-SUM(Q1799:R1799)))</f>
        <v>0</v>
      </c>
      <c r="V1799" s="43" t="n">
        <v>40.09</v>
      </c>
      <c r="W1799" s="43"/>
      <c r="X1799" s="43" t="n">
        <f aca="false">W1799-V1799</f>
        <v>-40.09</v>
      </c>
      <c r="Z1799" s="44"/>
      <c r="AA1799" s="44"/>
      <c r="AM1799" s="23" t="str">
        <f aca="false">D1799</f>
        <v>Arista</v>
      </c>
      <c r="AN1799" s="23" t="s">
        <v>6397</v>
      </c>
      <c r="AT1799" s="44"/>
      <c r="AU1799" s="44"/>
      <c r="BD1799" s="23" t="s">
        <v>182</v>
      </c>
      <c r="BE1799" s="1" t="s">
        <v>183</v>
      </c>
    </row>
    <row r="1800" customFormat="false" ht="15" hidden="false" customHeight="true" outlineLevel="0" collapsed="false">
      <c r="A1800" s="23" t="s">
        <v>7294</v>
      </c>
      <c r="B1800" s="23" t="s">
        <v>7295</v>
      </c>
      <c r="C1800" s="40" t="s">
        <v>177</v>
      </c>
      <c r="D1800" s="23" t="s">
        <v>82</v>
      </c>
      <c r="E1800" s="23" t="s">
        <v>7296</v>
      </c>
      <c r="F1800" s="23" t="s">
        <v>7297</v>
      </c>
      <c r="G1800" s="23" t="n">
        <v>71</v>
      </c>
      <c r="H1800" s="23" t="n">
        <v>40</v>
      </c>
      <c r="I1800" s="41" t="s">
        <v>180</v>
      </c>
      <c r="K1800" s="23" t="n">
        <v>0</v>
      </c>
      <c r="L1800" s="23" t="n">
        <v>65</v>
      </c>
      <c r="M1800" s="23" t="n">
        <v>560</v>
      </c>
      <c r="N1800" s="23" t="n">
        <v>0</v>
      </c>
      <c r="O1800" s="23" t="n">
        <f aca="false">K1800+L1800</f>
        <v>65</v>
      </c>
      <c r="P1800" s="23" t="n">
        <f aca="false">K1800+L1800+M1800+N1800</f>
        <v>625</v>
      </c>
      <c r="Q1800" s="23" t="n">
        <v>506</v>
      </c>
      <c r="R1800" s="23" t="n">
        <v>822</v>
      </c>
      <c r="S1800" s="23" t="n">
        <v>807</v>
      </c>
      <c r="T1800" s="23" t="n">
        <v>460</v>
      </c>
      <c r="U1800" s="42" t="n">
        <f aca="false">IF(I1800="delivery",O1800-SUM(Q1800+R1800),IF(I1800="PO",P1800-SUM(Q1800:R1800)))</f>
        <v>-1263</v>
      </c>
      <c r="V1800" s="43" t="n">
        <v>44.39</v>
      </c>
      <c r="W1800" s="43"/>
      <c r="X1800" s="43" t="n">
        <f aca="false">W1800-V1800</f>
        <v>-44.39</v>
      </c>
      <c r="Z1800" s="44"/>
      <c r="AA1800" s="44"/>
      <c r="AM1800" s="23" t="str">
        <f aca="false">D1800</f>
        <v>Arista</v>
      </c>
      <c r="AN1800" s="23" t="s">
        <v>6397</v>
      </c>
      <c r="AT1800" s="44"/>
      <c r="AU1800" s="44"/>
      <c r="BD1800" s="23" t="s">
        <v>182</v>
      </c>
      <c r="BE1800" s="1" t="s">
        <v>183</v>
      </c>
    </row>
    <row r="1801" customFormat="false" ht="15" hidden="false" customHeight="true" outlineLevel="0" collapsed="false">
      <c r="A1801" s="23" t="s">
        <v>7298</v>
      </c>
      <c r="B1801" s="23" t="s">
        <v>7299</v>
      </c>
      <c r="C1801" s="40" t="s">
        <v>177</v>
      </c>
      <c r="D1801" s="23" t="s">
        <v>82</v>
      </c>
      <c r="E1801" s="23" t="s">
        <v>7300</v>
      </c>
      <c r="F1801" s="23" t="s">
        <v>7301</v>
      </c>
      <c r="G1801" s="23" t="n">
        <v>55</v>
      </c>
      <c r="H1801" s="23" t="n">
        <v>1</v>
      </c>
      <c r="I1801" s="41" t="s">
        <v>180</v>
      </c>
      <c r="K1801" s="23" t="n">
        <v>0</v>
      </c>
      <c r="L1801" s="23" t="n">
        <v>0</v>
      </c>
      <c r="M1801" s="23" t="n">
        <v>0</v>
      </c>
      <c r="N1801" s="23" t="n">
        <v>0</v>
      </c>
      <c r="O1801" s="23" t="n">
        <f aca="false">K1801+L1801</f>
        <v>0</v>
      </c>
      <c r="P1801" s="23" t="n">
        <f aca="false">K1801+L1801+M1801+N1801</f>
        <v>0</v>
      </c>
      <c r="Q1801" s="23" t="n">
        <v>0</v>
      </c>
      <c r="R1801" s="23" t="n">
        <v>30</v>
      </c>
      <c r="S1801" s="23" t="n">
        <v>15</v>
      </c>
      <c r="T1801" s="23" t="n">
        <v>64</v>
      </c>
      <c r="U1801" s="42" t="n">
        <f aca="false">IF(I1801="delivery",O1801-SUM(Q1801+R1801),IF(I1801="PO",P1801-SUM(Q1801:R1801)))</f>
        <v>-30</v>
      </c>
      <c r="V1801" s="45" t="n">
        <v>112</v>
      </c>
      <c r="W1801" s="45"/>
      <c r="X1801" s="43" t="n">
        <f aca="false">W1801-V1801</f>
        <v>-112</v>
      </c>
      <c r="Z1801" s="44"/>
      <c r="AA1801" s="44"/>
      <c r="AM1801" s="23" t="str">
        <f aca="false">D1801</f>
        <v>Arista</v>
      </c>
      <c r="AN1801" s="23" t="s">
        <v>6397</v>
      </c>
      <c r="AT1801" s="44"/>
      <c r="AU1801" s="44"/>
      <c r="BD1801" s="23" t="s">
        <v>719</v>
      </c>
      <c r="BE1801" s="1" t="s">
        <v>183</v>
      </c>
    </row>
    <row r="1802" customFormat="false" ht="15" hidden="false" customHeight="true" outlineLevel="0" collapsed="false">
      <c r="A1802" s="23" t="s">
        <v>7302</v>
      </c>
      <c r="B1802" s="23" t="s">
        <v>7303</v>
      </c>
      <c r="C1802" s="40" t="s">
        <v>177</v>
      </c>
      <c r="D1802" s="23" t="s">
        <v>82</v>
      </c>
      <c r="E1802" s="23" t="s">
        <v>7304</v>
      </c>
      <c r="F1802" s="23" t="s">
        <v>7305</v>
      </c>
      <c r="G1802" s="23" t="n">
        <v>51</v>
      </c>
      <c r="H1802" s="23" t="n">
        <v>3000</v>
      </c>
      <c r="I1802" s="41" t="s">
        <v>180</v>
      </c>
      <c r="K1802" s="23" t="n">
        <v>0</v>
      </c>
      <c r="L1802" s="23" t="n">
        <v>0</v>
      </c>
      <c r="M1802" s="23" t="n">
        <v>3000</v>
      </c>
      <c r="N1802" s="23" t="n">
        <v>0</v>
      </c>
      <c r="O1802" s="23" t="n">
        <f aca="false">K1802+L1802</f>
        <v>0</v>
      </c>
      <c r="P1802" s="23" t="n">
        <f aca="false">K1802+L1802+M1802+N1802</f>
        <v>3000</v>
      </c>
      <c r="Q1802" s="23" t="n">
        <v>0</v>
      </c>
      <c r="R1802" s="23" t="n">
        <v>1632</v>
      </c>
      <c r="S1802" s="23" t="n">
        <v>1332</v>
      </c>
      <c r="T1802" s="23" t="n">
        <v>566</v>
      </c>
      <c r="U1802" s="42" t="n">
        <f aca="false">IF(I1802="delivery",O1802-SUM(Q1802+R1802),IF(I1802="PO",P1802-SUM(Q1802:R1802)))</f>
        <v>-1632</v>
      </c>
      <c r="V1802" s="43" t="n">
        <v>0.28938</v>
      </c>
      <c r="W1802" s="43"/>
      <c r="X1802" s="43" t="n">
        <f aca="false">W1802-V1802</f>
        <v>-0.28938</v>
      </c>
      <c r="Z1802" s="44"/>
      <c r="AA1802" s="44"/>
      <c r="AM1802" s="23" t="str">
        <f aca="false">D1802</f>
        <v>Arista</v>
      </c>
      <c r="AN1802" s="23" t="s">
        <v>6397</v>
      </c>
      <c r="AT1802" s="44"/>
      <c r="AU1802" s="44"/>
      <c r="BD1802" s="23" t="s">
        <v>182</v>
      </c>
      <c r="BE1802" s="1" t="s">
        <v>183</v>
      </c>
    </row>
    <row r="1803" customFormat="false" ht="15" hidden="false" customHeight="true" outlineLevel="0" collapsed="false">
      <c r="A1803" s="23" t="s">
        <v>7306</v>
      </c>
      <c r="B1803" s="23" t="s">
        <v>7303</v>
      </c>
      <c r="C1803" s="40" t="s">
        <v>177</v>
      </c>
      <c r="D1803" s="23" t="s">
        <v>82</v>
      </c>
      <c r="E1803" s="23" t="s">
        <v>7304</v>
      </c>
      <c r="F1803" s="23" t="s">
        <v>7305</v>
      </c>
      <c r="G1803" s="23" t="n">
        <v>51</v>
      </c>
      <c r="H1803" s="23" t="n">
        <v>3000</v>
      </c>
      <c r="I1803" s="41" t="s">
        <v>180</v>
      </c>
      <c r="K1803" s="23" t="n">
        <v>0</v>
      </c>
      <c r="L1803" s="23" t="n">
        <v>0</v>
      </c>
      <c r="M1803" s="23" t="n">
        <v>0</v>
      </c>
      <c r="N1803" s="23" t="n">
        <v>0</v>
      </c>
      <c r="O1803" s="23" t="n">
        <f aca="false">K1803+L1803</f>
        <v>0</v>
      </c>
      <c r="P1803" s="23" t="n">
        <f aca="false">K1803+L1803+M1803+N1803</f>
        <v>0</v>
      </c>
      <c r="Q1803" s="23" t="n">
        <v>0</v>
      </c>
      <c r="R1803" s="23" t="n">
        <v>0</v>
      </c>
      <c r="S1803" s="23" t="n">
        <v>0</v>
      </c>
      <c r="T1803" s="23" t="n">
        <v>0</v>
      </c>
      <c r="U1803" s="42" t="n">
        <f aca="false">IF(I1803="delivery",O1803-SUM(Q1803+R1803),IF(I1803="PO",P1803-SUM(Q1803:R1803)))</f>
        <v>0</v>
      </c>
      <c r="V1803" s="43" t="n">
        <v>0.28938</v>
      </c>
      <c r="W1803" s="43"/>
      <c r="X1803" s="43" t="n">
        <f aca="false">W1803-V1803</f>
        <v>-0.28938</v>
      </c>
      <c r="Z1803" s="44"/>
      <c r="AA1803" s="44"/>
      <c r="AM1803" s="23" t="str">
        <f aca="false">D1803</f>
        <v>Arista</v>
      </c>
      <c r="AN1803" s="23" t="s">
        <v>6397</v>
      </c>
      <c r="AT1803" s="44"/>
      <c r="AU1803" s="44"/>
      <c r="BD1803" s="23" t="s">
        <v>182</v>
      </c>
      <c r="BE1803" s="1" t="s">
        <v>183</v>
      </c>
    </row>
    <row r="1804" customFormat="false" ht="15" hidden="false" customHeight="true" outlineLevel="0" collapsed="false">
      <c r="A1804" s="23" t="s">
        <v>7307</v>
      </c>
      <c r="B1804" s="23" t="s">
        <v>7308</v>
      </c>
      <c r="C1804" s="40" t="s">
        <v>177</v>
      </c>
      <c r="D1804" s="23" t="s">
        <v>82</v>
      </c>
      <c r="E1804" s="23" t="s">
        <v>7309</v>
      </c>
      <c r="F1804" s="23" t="s">
        <v>7310</v>
      </c>
      <c r="G1804" s="23" t="n">
        <v>41</v>
      </c>
      <c r="H1804" s="23" t="n">
        <v>3000</v>
      </c>
      <c r="I1804" s="41" t="s">
        <v>180</v>
      </c>
      <c r="K1804" s="23" t="n">
        <v>0</v>
      </c>
      <c r="L1804" s="23" t="n">
        <v>3000</v>
      </c>
      <c r="M1804" s="23" t="n">
        <v>0</v>
      </c>
      <c r="N1804" s="23" t="n">
        <v>0</v>
      </c>
      <c r="O1804" s="23" t="n">
        <f aca="false">K1804+L1804</f>
        <v>3000</v>
      </c>
      <c r="P1804" s="23" t="n">
        <f aca="false">K1804+L1804+M1804+N1804</f>
        <v>3000</v>
      </c>
      <c r="Q1804" s="23" t="n">
        <v>506</v>
      </c>
      <c r="R1804" s="23" t="n">
        <v>792</v>
      </c>
      <c r="S1804" s="23" t="n">
        <v>792</v>
      </c>
      <c r="T1804" s="23" t="n">
        <v>396</v>
      </c>
      <c r="U1804" s="42" t="n">
        <f aca="false">IF(I1804="delivery",O1804-SUM(Q1804+R1804),IF(I1804="PO",P1804-SUM(Q1804:R1804)))</f>
        <v>1702</v>
      </c>
      <c r="V1804" s="43" t="n">
        <v>0.0636</v>
      </c>
      <c r="W1804" s="43"/>
      <c r="X1804" s="43" t="n">
        <f aca="false">W1804-V1804</f>
        <v>-0.0636</v>
      </c>
      <c r="Z1804" s="44"/>
      <c r="AA1804" s="44"/>
      <c r="AM1804" s="23" t="str">
        <f aca="false">D1804</f>
        <v>Arista</v>
      </c>
      <c r="AN1804" s="23" t="s">
        <v>6397</v>
      </c>
      <c r="AT1804" s="44"/>
      <c r="AU1804" s="44"/>
      <c r="BD1804" s="23" t="s">
        <v>182</v>
      </c>
      <c r="BE1804" s="1" t="s">
        <v>183</v>
      </c>
    </row>
    <row r="1805" customFormat="false" ht="15" hidden="false" customHeight="true" outlineLevel="0" collapsed="false">
      <c r="A1805" s="23" t="s">
        <v>7311</v>
      </c>
      <c r="B1805" s="23" t="s">
        <v>7312</v>
      </c>
      <c r="C1805" s="40" t="s">
        <v>177</v>
      </c>
      <c r="D1805" s="23" t="s">
        <v>82</v>
      </c>
      <c r="E1805" s="23" t="s">
        <v>7313</v>
      </c>
      <c r="F1805" s="23" t="s">
        <v>7314</v>
      </c>
      <c r="G1805" s="23" t="n">
        <v>56</v>
      </c>
      <c r="H1805" s="23" t="n">
        <v>250</v>
      </c>
      <c r="I1805" s="41" t="s">
        <v>180</v>
      </c>
      <c r="K1805" s="23" t="n">
        <v>0</v>
      </c>
      <c r="L1805" s="23" t="n">
        <v>0</v>
      </c>
      <c r="M1805" s="23" t="n">
        <v>0</v>
      </c>
      <c r="N1805" s="23" t="n">
        <v>0</v>
      </c>
      <c r="O1805" s="23" t="n">
        <f aca="false">K1805+L1805</f>
        <v>0</v>
      </c>
      <c r="P1805" s="23" t="n">
        <f aca="false">K1805+L1805+M1805+N1805</f>
        <v>0</v>
      </c>
      <c r="Q1805" s="23" t="n">
        <v>0</v>
      </c>
      <c r="R1805" s="23" t="n">
        <v>0</v>
      </c>
      <c r="S1805" s="23" t="n">
        <v>0</v>
      </c>
      <c r="T1805" s="23" t="n">
        <v>0</v>
      </c>
      <c r="U1805" s="42" t="n">
        <f aca="false">IF(I1805="delivery",O1805-SUM(Q1805+R1805),IF(I1805="PO",P1805-SUM(Q1805:R1805)))</f>
        <v>0</v>
      </c>
      <c r="V1805" s="45" t="n">
        <v>1.29</v>
      </c>
      <c r="W1805" s="45"/>
      <c r="X1805" s="43" t="n">
        <f aca="false">W1805-V1805</f>
        <v>-1.29</v>
      </c>
      <c r="Z1805" s="44"/>
      <c r="AA1805" s="44"/>
      <c r="AM1805" s="23" t="str">
        <f aca="false">D1805</f>
        <v>Arista</v>
      </c>
      <c r="AN1805" s="23" t="s">
        <v>6397</v>
      </c>
      <c r="AT1805" s="44"/>
      <c r="AU1805" s="44"/>
      <c r="BD1805" s="23" t="s">
        <v>719</v>
      </c>
      <c r="BE1805" s="1" t="s">
        <v>183</v>
      </c>
    </row>
    <row r="1806" customFormat="false" ht="15" hidden="false" customHeight="true" outlineLevel="0" collapsed="false">
      <c r="A1806" s="23" t="s">
        <v>7315</v>
      </c>
      <c r="B1806" s="23" t="s">
        <v>7316</v>
      </c>
      <c r="C1806" s="40" t="s">
        <v>177</v>
      </c>
      <c r="D1806" s="23" t="s">
        <v>82</v>
      </c>
      <c r="E1806" s="23" t="s">
        <v>7317</v>
      </c>
      <c r="F1806" s="23" t="s">
        <v>7318</v>
      </c>
      <c r="G1806" s="23" t="n">
        <v>66</v>
      </c>
      <c r="H1806" s="23" t="n">
        <v>490</v>
      </c>
      <c r="I1806" s="41" t="s">
        <v>180</v>
      </c>
      <c r="K1806" s="23" t="n">
        <v>0</v>
      </c>
      <c r="L1806" s="23" t="n">
        <v>0</v>
      </c>
      <c r="M1806" s="23" t="n">
        <v>0</v>
      </c>
      <c r="N1806" s="23" t="n">
        <v>0</v>
      </c>
      <c r="O1806" s="23" t="n">
        <f aca="false">K1806+L1806</f>
        <v>0</v>
      </c>
      <c r="P1806" s="23" t="n">
        <f aca="false">K1806+L1806+M1806+N1806</f>
        <v>0</v>
      </c>
      <c r="Q1806" s="23" t="n">
        <v>0</v>
      </c>
      <c r="R1806" s="23" t="n">
        <v>2005</v>
      </c>
      <c r="S1806" s="23" t="n">
        <v>1347</v>
      </c>
      <c r="T1806" s="23" t="n">
        <v>500</v>
      </c>
      <c r="U1806" s="42" t="n">
        <f aca="false">IF(I1806="delivery",O1806-SUM(Q1806+R1806),IF(I1806="PO",P1806-SUM(Q1806:R1806)))</f>
        <v>-2005</v>
      </c>
      <c r="V1806" s="43" t="n">
        <v>3.55</v>
      </c>
      <c r="W1806" s="43"/>
      <c r="X1806" s="43" t="n">
        <f aca="false">W1806-V1806</f>
        <v>-3.55</v>
      </c>
      <c r="Z1806" s="44"/>
      <c r="AA1806" s="44"/>
      <c r="AM1806" s="23" t="str">
        <f aca="false">D1806</f>
        <v>Arista</v>
      </c>
      <c r="AN1806" s="23" t="s">
        <v>6397</v>
      </c>
      <c r="AT1806" s="44"/>
      <c r="AU1806" s="44"/>
      <c r="BD1806" s="23" t="s">
        <v>719</v>
      </c>
      <c r="BE1806" s="1" t="s">
        <v>183</v>
      </c>
    </row>
    <row r="1807" customFormat="false" ht="15" hidden="false" customHeight="true" outlineLevel="0" collapsed="false">
      <c r="A1807" s="23" t="s">
        <v>7319</v>
      </c>
      <c r="B1807" s="23" t="s">
        <v>7316</v>
      </c>
      <c r="C1807" s="40" t="s">
        <v>177</v>
      </c>
      <c r="D1807" s="23" t="s">
        <v>82</v>
      </c>
      <c r="E1807" s="23" t="s">
        <v>7317</v>
      </c>
      <c r="F1807" s="23" t="s">
        <v>7320</v>
      </c>
      <c r="G1807" s="23" t="n">
        <v>71</v>
      </c>
      <c r="H1807" s="23" t="n">
        <v>490</v>
      </c>
      <c r="I1807" s="41" t="s">
        <v>180</v>
      </c>
      <c r="K1807" s="23" t="n">
        <v>0</v>
      </c>
      <c r="L1807" s="23" t="n">
        <v>0</v>
      </c>
      <c r="M1807" s="23" t="n">
        <v>0</v>
      </c>
      <c r="N1807" s="23" t="n">
        <v>0</v>
      </c>
      <c r="O1807" s="23" t="n">
        <f aca="false">K1807+L1807</f>
        <v>0</v>
      </c>
      <c r="P1807" s="23" t="n">
        <f aca="false">K1807+L1807+M1807+N1807</f>
        <v>0</v>
      </c>
      <c r="Q1807" s="23" t="n">
        <v>0</v>
      </c>
      <c r="R1807" s="23" t="n">
        <v>0</v>
      </c>
      <c r="S1807" s="23" t="n">
        <v>0</v>
      </c>
      <c r="T1807" s="23" t="n">
        <v>0</v>
      </c>
      <c r="U1807" s="42" t="n">
        <f aca="false">IF(I1807="delivery",O1807-SUM(Q1807+R1807),IF(I1807="PO",P1807-SUM(Q1807:R1807)))</f>
        <v>0</v>
      </c>
      <c r="V1807" s="43" t="n">
        <v>3.55</v>
      </c>
      <c r="W1807" s="43"/>
      <c r="X1807" s="43" t="n">
        <f aca="false">W1807-V1807</f>
        <v>-3.55</v>
      </c>
      <c r="Z1807" s="44"/>
      <c r="AA1807" s="44"/>
      <c r="AM1807" s="23" t="str">
        <f aca="false">D1807</f>
        <v>Arista</v>
      </c>
      <c r="AN1807" s="23" t="s">
        <v>6397</v>
      </c>
      <c r="AT1807" s="44"/>
      <c r="AU1807" s="44"/>
      <c r="BD1807" s="23" t="s">
        <v>182</v>
      </c>
      <c r="BE1807" s="1" t="s">
        <v>183</v>
      </c>
    </row>
    <row r="1808" customFormat="false" ht="15" hidden="false" customHeight="true" outlineLevel="0" collapsed="false">
      <c r="A1808" s="23" t="s">
        <v>7321</v>
      </c>
      <c r="B1808" s="23" t="s">
        <v>7322</v>
      </c>
      <c r="C1808" s="40" t="s">
        <v>177</v>
      </c>
      <c r="D1808" s="23" t="s">
        <v>82</v>
      </c>
      <c r="E1808" s="23" t="s">
        <v>7323</v>
      </c>
      <c r="F1808" s="23" t="s">
        <v>7324</v>
      </c>
      <c r="G1808" s="23" t="n">
        <v>86</v>
      </c>
      <c r="H1808" s="23" t="n">
        <v>3000</v>
      </c>
      <c r="I1808" s="41" t="s">
        <v>180</v>
      </c>
      <c r="K1808" s="23" t="n">
        <v>0</v>
      </c>
      <c r="L1808" s="23" t="n">
        <v>0</v>
      </c>
      <c r="M1808" s="23" t="n">
        <v>3000</v>
      </c>
      <c r="N1808" s="23" t="n">
        <v>0</v>
      </c>
      <c r="O1808" s="23" t="n">
        <f aca="false">K1808+L1808</f>
        <v>0</v>
      </c>
      <c r="P1808" s="23" t="n">
        <f aca="false">K1808+L1808+M1808+N1808</f>
        <v>3000</v>
      </c>
      <c r="Q1808" s="23" t="n">
        <v>0</v>
      </c>
      <c r="R1808" s="23" t="n">
        <v>3986</v>
      </c>
      <c r="S1808" s="23" t="n">
        <v>2818</v>
      </c>
      <c r="T1808" s="23" t="n">
        <v>1098</v>
      </c>
      <c r="U1808" s="42" t="n">
        <f aca="false">IF(I1808="delivery",O1808-SUM(Q1808+R1808),IF(I1808="PO",P1808-SUM(Q1808:R1808)))</f>
        <v>-3986</v>
      </c>
      <c r="V1808" s="43" t="n">
        <v>1.1077</v>
      </c>
      <c r="W1808" s="43"/>
      <c r="X1808" s="43" t="n">
        <f aca="false">W1808-V1808</f>
        <v>-1.1077</v>
      </c>
      <c r="Z1808" s="44"/>
      <c r="AA1808" s="44"/>
      <c r="AM1808" s="23" t="str">
        <f aca="false">D1808</f>
        <v>Arista</v>
      </c>
      <c r="AN1808" s="23" t="s">
        <v>6397</v>
      </c>
      <c r="AT1808" s="44"/>
      <c r="AU1808" s="44"/>
      <c r="BD1808" s="23" t="s">
        <v>719</v>
      </c>
      <c r="BE1808" s="1" t="s">
        <v>183</v>
      </c>
    </row>
    <row r="1809" customFormat="false" ht="15" hidden="false" customHeight="true" outlineLevel="0" collapsed="false">
      <c r="A1809" s="23" t="s">
        <v>7325</v>
      </c>
      <c r="B1809" s="23" t="s">
        <v>7322</v>
      </c>
      <c r="C1809" s="40" t="s">
        <v>177</v>
      </c>
      <c r="D1809" s="23" t="s">
        <v>82</v>
      </c>
      <c r="E1809" s="23" t="s">
        <v>7323</v>
      </c>
      <c r="F1809" s="23" t="s">
        <v>7324</v>
      </c>
      <c r="G1809" s="23" t="n">
        <v>91</v>
      </c>
      <c r="H1809" s="23" t="n">
        <v>3000</v>
      </c>
      <c r="I1809" s="41" t="s">
        <v>180</v>
      </c>
      <c r="K1809" s="23" t="n">
        <v>0</v>
      </c>
      <c r="L1809" s="23" t="n">
        <v>0</v>
      </c>
      <c r="M1809" s="23" t="n">
        <v>0</v>
      </c>
      <c r="N1809" s="23" t="n">
        <v>0</v>
      </c>
      <c r="O1809" s="23" t="n">
        <f aca="false">K1809+L1809</f>
        <v>0</v>
      </c>
      <c r="P1809" s="23" t="n">
        <f aca="false">K1809+L1809+M1809+N1809</f>
        <v>0</v>
      </c>
      <c r="Q1809" s="23" t="n">
        <v>0</v>
      </c>
      <c r="R1809" s="23" t="n">
        <v>0</v>
      </c>
      <c r="S1809" s="23" t="n">
        <v>0</v>
      </c>
      <c r="T1809" s="23" t="n">
        <v>0</v>
      </c>
      <c r="U1809" s="42" t="n">
        <f aca="false">IF(I1809="delivery",O1809-SUM(Q1809+R1809),IF(I1809="PO",P1809-SUM(Q1809:R1809)))</f>
        <v>0</v>
      </c>
      <c r="V1809" s="43" t="n">
        <v>1.1077</v>
      </c>
      <c r="W1809" s="43"/>
      <c r="X1809" s="43" t="n">
        <f aca="false">W1809-V1809</f>
        <v>-1.1077</v>
      </c>
      <c r="Z1809" s="44"/>
      <c r="AA1809" s="44"/>
      <c r="AM1809" s="23" t="str">
        <f aca="false">D1809</f>
        <v>Arista</v>
      </c>
      <c r="AN1809" s="23" t="s">
        <v>6397</v>
      </c>
      <c r="AT1809" s="44"/>
      <c r="AU1809" s="44"/>
      <c r="BD1809" s="23" t="s">
        <v>182</v>
      </c>
      <c r="BE1809" s="1" t="s">
        <v>183</v>
      </c>
    </row>
    <row r="1810" customFormat="false" ht="15" hidden="false" customHeight="true" outlineLevel="0" collapsed="false">
      <c r="A1810" s="23" t="s">
        <v>7326</v>
      </c>
      <c r="B1810" s="23" t="s">
        <v>7327</v>
      </c>
      <c r="C1810" s="40" t="s">
        <v>177</v>
      </c>
      <c r="D1810" s="23" t="s">
        <v>82</v>
      </c>
      <c r="E1810" s="23" t="s">
        <v>7328</v>
      </c>
      <c r="F1810" s="23" t="s">
        <v>7329</v>
      </c>
      <c r="G1810" s="23" t="n">
        <v>66</v>
      </c>
      <c r="H1810" s="23" t="n">
        <v>2500</v>
      </c>
      <c r="I1810" s="41" t="s">
        <v>180</v>
      </c>
      <c r="K1810" s="23" t="n">
        <v>0</v>
      </c>
      <c r="L1810" s="23" t="n">
        <v>0</v>
      </c>
      <c r="M1810" s="23" t="n">
        <v>0</v>
      </c>
      <c r="N1810" s="23" t="n">
        <v>0</v>
      </c>
      <c r="O1810" s="23" t="n">
        <f aca="false">K1810+L1810</f>
        <v>0</v>
      </c>
      <c r="P1810" s="23" t="n">
        <f aca="false">K1810+L1810+M1810+N1810</f>
        <v>0</v>
      </c>
      <c r="Q1810" s="23" t="n">
        <v>0</v>
      </c>
      <c r="R1810" s="23" t="n">
        <v>3912</v>
      </c>
      <c r="S1810" s="23" t="n">
        <v>2694</v>
      </c>
      <c r="T1810" s="23" t="n">
        <v>1098</v>
      </c>
      <c r="U1810" s="42" t="n">
        <f aca="false">IF(I1810="delivery",O1810-SUM(Q1810+R1810),IF(I1810="PO",P1810-SUM(Q1810:R1810)))</f>
        <v>-3912</v>
      </c>
      <c r="V1810" s="43" t="n">
        <v>0.3816</v>
      </c>
      <c r="W1810" s="43"/>
      <c r="X1810" s="43" t="n">
        <f aca="false">W1810-V1810</f>
        <v>-0.3816</v>
      </c>
      <c r="Z1810" s="44"/>
      <c r="AA1810" s="44"/>
      <c r="AM1810" s="23" t="str">
        <f aca="false">D1810</f>
        <v>Arista</v>
      </c>
      <c r="AN1810" s="23" t="s">
        <v>6397</v>
      </c>
      <c r="AT1810" s="44"/>
      <c r="AU1810" s="44"/>
      <c r="BD1810" s="23" t="s">
        <v>719</v>
      </c>
      <c r="BE1810" s="1" t="s">
        <v>183</v>
      </c>
    </row>
    <row r="1811" customFormat="false" ht="15" hidden="false" customHeight="true" outlineLevel="0" collapsed="false">
      <c r="A1811" s="23" t="s">
        <v>7330</v>
      </c>
      <c r="B1811" s="23" t="s">
        <v>7327</v>
      </c>
      <c r="C1811" s="40" t="s">
        <v>177</v>
      </c>
      <c r="D1811" s="23" t="s">
        <v>82</v>
      </c>
      <c r="E1811" s="23" t="s">
        <v>7328</v>
      </c>
      <c r="F1811" s="23" t="s">
        <v>7329</v>
      </c>
      <c r="G1811" s="23" t="n">
        <v>71</v>
      </c>
      <c r="H1811" s="23" t="n">
        <v>2500</v>
      </c>
      <c r="I1811" s="41" t="s">
        <v>180</v>
      </c>
      <c r="K1811" s="23" t="n">
        <v>0</v>
      </c>
      <c r="L1811" s="23" t="n">
        <v>0</v>
      </c>
      <c r="M1811" s="23" t="n">
        <v>0</v>
      </c>
      <c r="N1811" s="23" t="n">
        <v>0</v>
      </c>
      <c r="O1811" s="23" t="n">
        <f aca="false">K1811+L1811</f>
        <v>0</v>
      </c>
      <c r="P1811" s="23" t="n">
        <f aca="false">K1811+L1811+M1811+N1811</f>
        <v>0</v>
      </c>
      <c r="Q1811" s="23" t="n">
        <v>0</v>
      </c>
      <c r="R1811" s="23" t="n">
        <v>0</v>
      </c>
      <c r="S1811" s="23" t="n">
        <v>0</v>
      </c>
      <c r="T1811" s="23" t="n">
        <v>0</v>
      </c>
      <c r="U1811" s="42" t="n">
        <f aca="false">IF(I1811="delivery",O1811-SUM(Q1811+R1811),IF(I1811="PO",P1811-SUM(Q1811:R1811)))</f>
        <v>0</v>
      </c>
      <c r="V1811" s="43" t="n">
        <v>0.3816</v>
      </c>
      <c r="W1811" s="43"/>
      <c r="X1811" s="43" t="n">
        <f aca="false">W1811-V1811</f>
        <v>-0.3816</v>
      </c>
      <c r="Z1811" s="44"/>
      <c r="AA1811" s="44"/>
      <c r="AM1811" s="23" t="str">
        <f aca="false">D1811</f>
        <v>Arista</v>
      </c>
      <c r="AN1811" s="23" t="s">
        <v>6397</v>
      </c>
      <c r="AT1811" s="44"/>
      <c r="AU1811" s="44"/>
      <c r="BD1811" s="23" t="s">
        <v>182</v>
      </c>
      <c r="BE1811" s="1" t="s">
        <v>183</v>
      </c>
    </row>
    <row r="1812" customFormat="false" ht="15" hidden="false" customHeight="true" outlineLevel="0" collapsed="false">
      <c r="A1812" s="23" t="s">
        <v>7331</v>
      </c>
      <c r="B1812" s="23" t="s">
        <v>7332</v>
      </c>
      <c r="C1812" s="40" t="s">
        <v>177</v>
      </c>
      <c r="D1812" s="23" t="s">
        <v>82</v>
      </c>
      <c r="E1812" s="23" t="s">
        <v>7333</v>
      </c>
      <c r="F1812" s="23" t="s">
        <v>7334</v>
      </c>
      <c r="G1812" s="23" t="n">
        <v>51</v>
      </c>
      <c r="H1812" s="23" t="n">
        <v>3000</v>
      </c>
      <c r="I1812" s="41" t="s">
        <v>180</v>
      </c>
      <c r="K1812" s="23" t="n">
        <v>0</v>
      </c>
      <c r="L1812" s="23" t="n">
        <v>0</v>
      </c>
      <c r="M1812" s="23" t="n">
        <v>0</v>
      </c>
      <c r="N1812" s="23" t="n">
        <v>0</v>
      </c>
      <c r="O1812" s="23" t="n">
        <f aca="false">K1812+L1812</f>
        <v>0</v>
      </c>
      <c r="P1812" s="23" t="n">
        <f aca="false">K1812+L1812+M1812+N1812</f>
        <v>0</v>
      </c>
      <c r="Q1812" s="23" t="n">
        <v>0</v>
      </c>
      <c r="R1812" s="23" t="n">
        <v>315</v>
      </c>
      <c r="S1812" s="23" t="n">
        <v>291</v>
      </c>
      <c r="T1812" s="23" t="n">
        <v>124</v>
      </c>
      <c r="U1812" s="42" t="n">
        <f aca="false">IF(I1812="delivery",O1812-SUM(Q1812+R1812),IF(I1812="PO",P1812-SUM(Q1812:R1812)))</f>
        <v>-315</v>
      </c>
      <c r="V1812" s="43" t="n">
        <v>0.0369</v>
      </c>
      <c r="W1812" s="43"/>
      <c r="X1812" s="43" t="n">
        <f aca="false">W1812-V1812</f>
        <v>-0.0369</v>
      </c>
      <c r="Z1812" s="44"/>
      <c r="AA1812" s="44"/>
      <c r="AM1812" s="23" t="str">
        <f aca="false">D1812</f>
        <v>Arista</v>
      </c>
      <c r="AN1812" s="23" t="s">
        <v>6397</v>
      </c>
      <c r="AT1812" s="44"/>
      <c r="AU1812" s="44"/>
      <c r="BD1812" s="23" t="s">
        <v>182</v>
      </c>
      <c r="BE1812" s="1" t="s">
        <v>183</v>
      </c>
    </row>
    <row r="1813" customFormat="false" ht="15" hidden="false" customHeight="true" outlineLevel="0" collapsed="false">
      <c r="A1813" s="23" t="s">
        <v>7335</v>
      </c>
      <c r="B1813" s="23" t="s">
        <v>7332</v>
      </c>
      <c r="C1813" s="40" t="s">
        <v>177</v>
      </c>
      <c r="D1813" s="23" t="s">
        <v>82</v>
      </c>
      <c r="E1813" s="23" t="s">
        <v>7333</v>
      </c>
      <c r="F1813" s="23" t="s">
        <v>7334</v>
      </c>
      <c r="G1813" s="23" t="n">
        <v>51</v>
      </c>
      <c r="H1813" s="23" t="n">
        <v>3000</v>
      </c>
      <c r="I1813" s="41" t="s">
        <v>180</v>
      </c>
      <c r="K1813" s="23" t="n">
        <v>0</v>
      </c>
      <c r="L1813" s="23" t="n">
        <v>0</v>
      </c>
      <c r="M1813" s="23" t="n">
        <v>0</v>
      </c>
      <c r="N1813" s="23" t="n">
        <v>0</v>
      </c>
      <c r="O1813" s="23" t="n">
        <f aca="false">K1813+L1813</f>
        <v>0</v>
      </c>
      <c r="P1813" s="23" t="n">
        <f aca="false">K1813+L1813+M1813+N1813</f>
        <v>0</v>
      </c>
      <c r="Q1813" s="23" t="n">
        <v>0</v>
      </c>
      <c r="R1813" s="23" t="n">
        <v>501</v>
      </c>
      <c r="S1813" s="23" t="n">
        <v>375</v>
      </c>
      <c r="T1813" s="23" t="n">
        <v>159</v>
      </c>
      <c r="U1813" s="42" t="n">
        <f aca="false">IF(I1813="delivery",O1813-SUM(Q1813+R1813),IF(I1813="PO",P1813-SUM(Q1813:R1813)))</f>
        <v>-501</v>
      </c>
      <c r="V1813" s="43" t="n">
        <v>0.0369</v>
      </c>
      <c r="W1813" s="43"/>
      <c r="X1813" s="43" t="n">
        <f aca="false">W1813-V1813</f>
        <v>-0.0369</v>
      </c>
      <c r="Z1813" s="44"/>
      <c r="AA1813" s="44"/>
      <c r="AM1813" s="23" t="str">
        <f aca="false">D1813</f>
        <v>Arista</v>
      </c>
      <c r="AN1813" s="23" t="s">
        <v>6397</v>
      </c>
      <c r="AT1813" s="44"/>
      <c r="AU1813" s="44"/>
      <c r="BD1813" s="23" t="s">
        <v>182</v>
      </c>
      <c r="BE1813" s="1" t="s">
        <v>183</v>
      </c>
    </row>
    <row r="1814" customFormat="false" ht="15" hidden="false" customHeight="true" outlineLevel="0" collapsed="false">
      <c r="A1814" s="23" t="s">
        <v>7336</v>
      </c>
      <c r="B1814" s="23" t="s">
        <v>7337</v>
      </c>
      <c r="C1814" s="40" t="s">
        <v>177</v>
      </c>
      <c r="D1814" s="23" t="s">
        <v>82</v>
      </c>
      <c r="E1814" s="23" t="s">
        <v>7338</v>
      </c>
      <c r="F1814" s="23" t="s">
        <v>7339</v>
      </c>
      <c r="G1814" s="23" t="n">
        <v>51</v>
      </c>
      <c r="H1814" s="23" t="n">
        <v>3000</v>
      </c>
      <c r="I1814" s="41" t="s">
        <v>180</v>
      </c>
      <c r="K1814" s="23" t="n">
        <v>0</v>
      </c>
      <c r="L1814" s="23" t="n">
        <v>2980</v>
      </c>
      <c r="M1814" s="23" t="n">
        <v>0</v>
      </c>
      <c r="N1814" s="23" t="n">
        <v>0</v>
      </c>
      <c r="O1814" s="23" t="n">
        <f aca="false">K1814+L1814</f>
        <v>2980</v>
      </c>
      <c r="P1814" s="23" t="n">
        <f aca="false">K1814+L1814+M1814+N1814</f>
        <v>2980</v>
      </c>
      <c r="Q1814" s="23" t="n">
        <v>101</v>
      </c>
      <c r="R1814" s="23" t="n">
        <v>0</v>
      </c>
      <c r="S1814" s="23" t="n">
        <v>0</v>
      </c>
      <c r="T1814" s="23" t="n">
        <v>0</v>
      </c>
      <c r="U1814" s="42" t="n">
        <f aca="false">IF(I1814="delivery",O1814-SUM(Q1814+R1814),IF(I1814="PO",P1814-SUM(Q1814:R1814)))</f>
        <v>2879</v>
      </c>
      <c r="V1814" s="43" t="n">
        <v>0.1749</v>
      </c>
      <c r="W1814" s="43"/>
      <c r="X1814" s="43" t="n">
        <f aca="false">W1814-V1814</f>
        <v>-0.1749</v>
      </c>
      <c r="Z1814" s="44"/>
      <c r="AA1814" s="44"/>
      <c r="AM1814" s="23" t="str">
        <f aca="false">D1814</f>
        <v>Arista</v>
      </c>
      <c r="AN1814" s="23" t="s">
        <v>6397</v>
      </c>
      <c r="AT1814" s="44"/>
      <c r="AU1814" s="44"/>
      <c r="BD1814" s="23" t="s">
        <v>182</v>
      </c>
      <c r="BE1814" s="1" t="s">
        <v>183</v>
      </c>
    </row>
    <row r="1815" customFormat="false" ht="15" hidden="false" customHeight="true" outlineLevel="0" collapsed="false">
      <c r="A1815" s="23" t="s">
        <v>7340</v>
      </c>
      <c r="B1815" s="23" t="s">
        <v>7341</v>
      </c>
      <c r="C1815" s="40" t="s">
        <v>177</v>
      </c>
      <c r="D1815" s="23" t="s">
        <v>82</v>
      </c>
      <c r="E1815" s="23" t="s">
        <v>7342</v>
      </c>
      <c r="F1815" s="23" t="s">
        <v>7343</v>
      </c>
      <c r="G1815" s="23" t="n">
        <v>71</v>
      </c>
      <c r="H1815" s="23" t="n">
        <v>3000</v>
      </c>
      <c r="I1815" s="41" t="s">
        <v>180</v>
      </c>
      <c r="K1815" s="23" t="n">
        <v>0</v>
      </c>
      <c r="L1815" s="23" t="n">
        <v>0</v>
      </c>
      <c r="M1815" s="23" t="n">
        <v>0</v>
      </c>
      <c r="N1815" s="23" t="n">
        <v>2500</v>
      </c>
      <c r="O1815" s="23" t="n">
        <f aca="false">K1815+L1815</f>
        <v>0</v>
      </c>
      <c r="P1815" s="23" t="n">
        <f aca="false">K1815+L1815+M1815+N1815</f>
        <v>2500</v>
      </c>
      <c r="Q1815" s="23" t="n">
        <v>0</v>
      </c>
      <c r="R1815" s="23" t="n">
        <v>816</v>
      </c>
      <c r="S1815" s="23" t="n">
        <v>666</v>
      </c>
      <c r="T1815" s="23" t="n">
        <v>283</v>
      </c>
      <c r="U1815" s="42" t="n">
        <f aca="false">IF(I1815="delivery",O1815-SUM(Q1815+R1815),IF(I1815="PO",P1815-SUM(Q1815:R1815)))</f>
        <v>-816</v>
      </c>
      <c r="V1815" s="43" t="n">
        <v>0.64</v>
      </c>
      <c r="W1815" s="43"/>
      <c r="X1815" s="43" t="n">
        <f aca="false">W1815-V1815</f>
        <v>-0.64</v>
      </c>
      <c r="Z1815" s="44"/>
      <c r="AA1815" s="44"/>
      <c r="AM1815" s="23" t="str">
        <f aca="false">D1815</f>
        <v>Arista</v>
      </c>
      <c r="AN1815" s="23" t="s">
        <v>6397</v>
      </c>
      <c r="AT1815" s="44"/>
      <c r="AU1815" s="44"/>
      <c r="BD1815" s="23" t="s">
        <v>182</v>
      </c>
      <c r="BE1815" s="1" t="s">
        <v>183</v>
      </c>
    </row>
    <row r="1816" customFormat="false" ht="15" hidden="false" customHeight="true" outlineLevel="0" collapsed="false">
      <c r="A1816" s="23" t="s">
        <v>7344</v>
      </c>
      <c r="B1816" s="23" t="s">
        <v>7341</v>
      </c>
      <c r="C1816" s="40" t="s">
        <v>177</v>
      </c>
      <c r="D1816" s="23" t="s">
        <v>82</v>
      </c>
      <c r="E1816" s="23" t="s">
        <v>7342</v>
      </c>
      <c r="F1816" s="23" t="s">
        <v>7343</v>
      </c>
      <c r="G1816" s="23" t="n">
        <v>71</v>
      </c>
      <c r="H1816" s="23" t="n">
        <v>3000</v>
      </c>
      <c r="I1816" s="41" t="s">
        <v>180</v>
      </c>
      <c r="K1816" s="23" t="n">
        <v>0</v>
      </c>
      <c r="L1816" s="23" t="n">
        <v>0</v>
      </c>
      <c r="M1816" s="23" t="n">
        <v>0</v>
      </c>
      <c r="N1816" s="23" t="n">
        <v>0</v>
      </c>
      <c r="O1816" s="23" t="n">
        <f aca="false">K1816+L1816</f>
        <v>0</v>
      </c>
      <c r="P1816" s="23" t="n">
        <f aca="false">K1816+L1816+M1816+N1816</f>
        <v>0</v>
      </c>
      <c r="Q1816" s="23" t="n">
        <v>0</v>
      </c>
      <c r="R1816" s="23" t="n">
        <v>0</v>
      </c>
      <c r="S1816" s="23" t="n">
        <v>0</v>
      </c>
      <c r="T1816" s="23" t="n">
        <v>0</v>
      </c>
      <c r="U1816" s="42" t="n">
        <f aca="false">IF(I1816="delivery",O1816-SUM(Q1816+R1816),IF(I1816="PO",P1816-SUM(Q1816:R1816)))</f>
        <v>0</v>
      </c>
      <c r="V1816" s="43" t="n">
        <v>0.64</v>
      </c>
      <c r="W1816" s="43"/>
      <c r="X1816" s="43" t="n">
        <f aca="false">W1816-V1816</f>
        <v>-0.64</v>
      </c>
      <c r="Z1816" s="44"/>
      <c r="AA1816" s="44"/>
      <c r="AM1816" s="23" t="str">
        <f aca="false">D1816</f>
        <v>Arista</v>
      </c>
      <c r="AN1816" s="23" t="s">
        <v>6397</v>
      </c>
      <c r="AT1816" s="44"/>
      <c r="AU1816" s="44"/>
      <c r="BD1816" s="23" t="s">
        <v>182</v>
      </c>
      <c r="BE1816" s="1" t="s">
        <v>183</v>
      </c>
    </row>
    <row r="1817" customFormat="false" ht="15" hidden="false" customHeight="true" outlineLevel="0" collapsed="false">
      <c r="A1817" s="23" t="s">
        <v>7345</v>
      </c>
      <c r="B1817" s="23" t="s">
        <v>7346</v>
      </c>
      <c r="C1817" s="40" t="s">
        <v>177</v>
      </c>
      <c r="D1817" s="23" t="s">
        <v>82</v>
      </c>
      <c r="E1817" s="23" t="s">
        <v>7347</v>
      </c>
      <c r="F1817" s="23" t="s">
        <v>7348</v>
      </c>
      <c r="G1817" s="23" t="n">
        <v>81</v>
      </c>
      <c r="H1817" s="23" t="n">
        <v>2000</v>
      </c>
      <c r="I1817" s="41" t="s">
        <v>180</v>
      </c>
      <c r="K1817" s="23" t="n">
        <v>0</v>
      </c>
      <c r="L1817" s="23" t="n">
        <v>8842</v>
      </c>
      <c r="M1817" s="23" t="n">
        <v>0</v>
      </c>
      <c r="N1817" s="23" t="n">
        <v>4000</v>
      </c>
      <c r="O1817" s="23" t="n">
        <f aca="false">K1817+L1817</f>
        <v>8842</v>
      </c>
      <c r="P1817" s="23" t="n">
        <f aca="false">K1817+L1817+M1817+N1817</f>
        <v>12842</v>
      </c>
      <c r="Q1817" s="23" t="n">
        <v>5170</v>
      </c>
      <c r="R1817" s="23" t="n">
        <v>12544</v>
      </c>
      <c r="S1817" s="23" t="n">
        <v>11698</v>
      </c>
      <c r="T1817" s="23" t="n">
        <v>4243</v>
      </c>
      <c r="U1817" s="42" t="n">
        <f aca="false">IF(I1817="delivery",O1817-SUM(Q1817+R1817),IF(I1817="PO",P1817-SUM(Q1817:R1817)))</f>
        <v>-8872</v>
      </c>
      <c r="V1817" s="43" t="n">
        <v>0.45</v>
      </c>
      <c r="W1817" s="43"/>
      <c r="X1817" s="43" t="n">
        <f aca="false">W1817-V1817</f>
        <v>-0.45</v>
      </c>
      <c r="Y1817" s="23" t="n">
        <v>0.503</v>
      </c>
      <c r="Z1817" s="44"/>
      <c r="AA1817" s="44"/>
      <c r="AM1817" s="23" t="str">
        <f aca="false">D1817</f>
        <v>Arista</v>
      </c>
      <c r="AN1817" s="23" t="s">
        <v>6397</v>
      </c>
      <c r="AT1817" s="44"/>
      <c r="AU1817" s="44"/>
      <c r="BD1817" s="23" t="s">
        <v>182</v>
      </c>
      <c r="BE1817" s="1" t="s">
        <v>183</v>
      </c>
    </row>
    <row r="1818" customFormat="false" ht="15" hidden="false" customHeight="true" outlineLevel="0" collapsed="false">
      <c r="A1818" s="23" t="s">
        <v>7349</v>
      </c>
      <c r="B1818" s="23" t="s">
        <v>7346</v>
      </c>
      <c r="C1818" s="40" t="s">
        <v>177</v>
      </c>
      <c r="D1818" s="23" t="s">
        <v>82</v>
      </c>
      <c r="E1818" s="23" t="s">
        <v>7347</v>
      </c>
      <c r="F1818" s="23" t="s">
        <v>7350</v>
      </c>
      <c r="G1818" s="23" t="n">
        <v>81</v>
      </c>
      <c r="H1818" s="23" t="n">
        <v>2000</v>
      </c>
      <c r="I1818" s="41" t="s">
        <v>180</v>
      </c>
      <c r="K1818" s="23" t="n">
        <v>0</v>
      </c>
      <c r="L1818" s="23" t="n">
        <v>3000</v>
      </c>
      <c r="M1818" s="23" t="n">
        <v>0</v>
      </c>
      <c r="N1818" s="23" t="n">
        <v>0</v>
      </c>
      <c r="O1818" s="23" t="n">
        <f aca="false">K1818+L1818</f>
        <v>3000</v>
      </c>
      <c r="P1818" s="23" t="n">
        <f aca="false">K1818+L1818+M1818+N1818</f>
        <v>3000</v>
      </c>
      <c r="Q1818" s="23" t="n">
        <v>637</v>
      </c>
      <c r="R1818" s="23" t="n">
        <v>216</v>
      </c>
      <c r="S1818" s="23" t="n">
        <v>216</v>
      </c>
      <c r="T1818" s="23" t="n">
        <v>72</v>
      </c>
      <c r="U1818" s="42" t="n">
        <f aca="false">IF(I1818="delivery",O1818-SUM(Q1818+R1818),IF(I1818="PO",P1818-SUM(Q1818:R1818)))</f>
        <v>2147</v>
      </c>
      <c r="V1818" s="43" t="n">
        <v>0.45</v>
      </c>
      <c r="W1818" s="43"/>
      <c r="X1818" s="43" t="n">
        <f aca="false">W1818-V1818</f>
        <v>-0.45</v>
      </c>
      <c r="Z1818" s="44"/>
      <c r="AA1818" s="44"/>
      <c r="AM1818" s="23" t="str">
        <f aca="false">D1818</f>
        <v>Arista</v>
      </c>
      <c r="AN1818" s="23" t="s">
        <v>6397</v>
      </c>
      <c r="AT1818" s="44"/>
      <c r="AU1818" s="44"/>
      <c r="BD1818" s="23" t="s">
        <v>182</v>
      </c>
      <c r="BE1818" s="1" t="s">
        <v>183</v>
      </c>
    </row>
    <row r="1819" customFormat="false" ht="15" hidden="false" customHeight="true" outlineLevel="0" collapsed="false">
      <c r="A1819" s="23" t="s">
        <v>7351</v>
      </c>
      <c r="B1819" s="23" t="s">
        <v>7352</v>
      </c>
      <c r="C1819" s="40" t="s">
        <v>177</v>
      </c>
      <c r="D1819" s="23" t="s">
        <v>82</v>
      </c>
      <c r="E1819" s="23" t="s">
        <v>7353</v>
      </c>
      <c r="F1819" s="23" t="s">
        <v>7354</v>
      </c>
      <c r="G1819" s="23" t="n">
        <v>41</v>
      </c>
      <c r="H1819" s="23" t="n">
        <v>2500</v>
      </c>
      <c r="I1819" s="41" t="s">
        <v>180</v>
      </c>
      <c r="K1819" s="23" t="n">
        <v>0</v>
      </c>
      <c r="L1819" s="23" t="n">
        <v>4917</v>
      </c>
      <c r="M1819" s="23" t="n">
        <v>0</v>
      </c>
      <c r="N1819" s="23" t="n">
        <v>0</v>
      </c>
      <c r="O1819" s="23" t="n">
        <f aca="false">K1819+L1819</f>
        <v>4917</v>
      </c>
      <c r="P1819" s="23" t="n">
        <f aca="false">K1819+L1819+M1819+N1819</f>
        <v>4917</v>
      </c>
      <c r="Q1819" s="23" t="n">
        <v>4004</v>
      </c>
      <c r="R1819" s="23" t="n">
        <v>5133</v>
      </c>
      <c r="S1819" s="23" t="n">
        <v>5793</v>
      </c>
      <c r="T1819" s="23" t="n">
        <v>1815</v>
      </c>
      <c r="U1819" s="42" t="n">
        <f aca="false">IF(I1819="delivery",O1819-SUM(Q1819+R1819),IF(I1819="PO",P1819-SUM(Q1819:R1819)))</f>
        <v>-4220</v>
      </c>
      <c r="V1819" s="43" t="n">
        <v>0.452</v>
      </c>
      <c r="W1819" s="43"/>
      <c r="X1819" s="43" t="n">
        <f aca="false">W1819-V1819</f>
        <v>-0.452</v>
      </c>
      <c r="Z1819" s="44"/>
      <c r="AA1819" s="44"/>
      <c r="AM1819" s="23" t="str">
        <f aca="false">D1819</f>
        <v>Arista</v>
      </c>
      <c r="AN1819" s="23" t="s">
        <v>6397</v>
      </c>
      <c r="AT1819" s="44"/>
      <c r="AU1819" s="44"/>
      <c r="BD1819" s="23" t="s">
        <v>182</v>
      </c>
      <c r="BE1819" s="1" t="s">
        <v>183</v>
      </c>
    </row>
    <row r="1820" customFormat="false" ht="15" hidden="false" customHeight="true" outlineLevel="0" collapsed="false">
      <c r="A1820" s="23" t="s">
        <v>7355</v>
      </c>
      <c r="B1820" s="23" t="s">
        <v>7356</v>
      </c>
      <c r="C1820" s="40" t="s">
        <v>177</v>
      </c>
      <c r="D1820" s="23" t="s">
        <v>82</v>
      </c>
      <c r="E1820" s="23" t="s">
        <v>7357</v>
      </c>
      <c r="F1820" s="23" t="s">
        <v>7358</v>
      </c>
      <c r="G1820" s="23" t="n">
        <v>51</v>
      </c>
      <c r="H1820" s="23" t="n">
        <v>3000</v>
      </c>
      <c r="I1820" s="41" t="s">
        <v>180</v>
      </c>
      <c r="K1820" s="23" t="n">
        <v>0</v>
      </c>
      <c r="L1820" s="23" t="n">
        <v>55</v>
      </c>
      <c r="M1820" s="23" t="n">
        <v>0</v>
      </c>
      <c r="N1820" s="23" t="n">
        <v>0</v>
      </c>
      <c r="O1820" s="23" t="n">
        <f aca="false">K1820+L1820</f>
        <v>55</v>
      </c>
      <c r="P1820" s="23" t="n">
        <f aca="false">K1820+L1820+M1820+N1820</f>
        <v>55</v>
      </c>
      <c r="Q1820" s="23" t="n">
        <v>101</v>
      </c>
      <c r="R1820" s="23" t="n">
        <v>0</v>
      </c>
      <c r="S1820" s="23" t="n">
        <v>0</v>
      </c>
      <c r="T1820" s="23" t="n">
        <v>0</v>
      </c>
      <c r="U1820" s="42" t="n">
        <f aca="false">IF(I1820="delivery",O1820-SUM(Q1820+R1820),IF(I1820="PO",P1820-SUM(Q1820:R1820)))</f>
        <v>-46</v>
      </c>
      <c r="V1820" s="43" t="n">
        <v>0.18</v>
      </c>
      <c r="W1820" s="43"/>
      <c r="X1820" s="43" t="n">
        <f aca="false">W1820-V1820</f>
        <v>-0.18</v>
      </c>
      <c r="Z1820" s="44"/>
      <c r="AA1820" s="44"/>
      <c r="AM1820" s="23" t="str">
        <f aca="false">D1820</f>
        <v>Arista</v>
      </c>
      <c r="AN1820" s="23" t="s">
        <v>6397</v>
      </c>
      <c r="AT1820" s="44"/>
      <c r="AU1820" s="44"/>
      <c r="BD1820" s="23" t="s">
        <v>182</v>
      </c>
      <c r="BE1820" s="1" t="s">
        <v>183</v>
      </c>
    </row>
    <row r="1821" customFormat="false" ht="15" hidden="false" customHeight="true" outlineLevel="0" collapsed="false">
      <c r="A1821" s="23" t="s">
        <v>7359</v>
      </c>
      <c r="B1821" s="23" t="s">
        <v>7360</v>
      </c>
      <c r="C1821" s="40" t="s">
        <v>177</v>
      </c>
      <c r="D1821" s="23" t="s">
        <v>82</v>
      </c>
      <c r="E1821" s="23" t="s">
        <v>7361</v>
      </c>
      <c r="F1821" s="23" t="s">
        <v>7362</v>
      </c>
      <c r="G1821" s="23" t="n">
        <v>51</v>
      </c>
      <c r="H1821" s="23" t="n">
        <v>3000</v>
      </c>
      <c r="I1821" s="41" t="s">
        <v>180</v>
      </c>
      <c r="K1821" s="23" t="n">
        <v>0</v>
      </c>
      <c r="L1821" s="23" t="n">
        <v>3000</v>
      </c>
      <c r="M1821" s="23" t="n">
        <v>0</v>
      </c>
      <c r="N1821" s="23" t="n">
        <v>0</v>
      </c>
      <c r="O1821" s="23" t="n">
        <f aca="false">K1821+L1821</f>
        <v>3000</v>
      </c>
      <c r="P1821" s="23" t="n">
        <f aca="false">K1821+L1821+M1821+N1821</f>
        <v>3000</v>
      </c>
      <c r="Q1821" s="23" t="n">
        <v>0</v>
      </c>
      <c r="R1821" s="23" t="n">
        <v>0</v>
      </c>
      <c r="S1821" s="23" t="n">
        <v>0</v>
      </c>
      <c r="T1821" s="23" t="n">
        <v>0</v>
      </c>
      <c r="U1821" s="42" t="n">
        <f aca="false">IF(I1821="delivery",O1821-SUM(Q1821+R1821),IF(I1821="PO",P1821-SUM(Q1821:R1821)))</f>
        <v>3000</v>
      </c>
      <c r="V1821" s="43" t="n">
        <v>0.18</v>
      </c>
      <c r="W1821" s="43"/>
      <c r="X1821" s="43" t="n">
        <f aca="false">W1821-V1821</f>
        <v>-0.18</v>
      </c>
      <c r="Z1821" s="44"/>
      <c r="AA1821" s="44"/>
      <c r="AM1821" s="23" t="str">
        <f aca="false">D1821</f>
        <v>Arista</v>
      </c>
      <c r="AN1821" s="23" t="s">
        <v>6397</v>
      </c>
      <c r="AT1821" s="44"/>
      <c r="AU1821" s="44"/>
      <c r="BD1821" s="23" t="s">
        <v>182</v>
      </c>
      <c r="BE1821" s="1" t="s">
        <v>183</v>
      </c>
    </row>
    <row r="1822" customFormat="false" ht="15" hidden="false" customHeight="true" outlineLevel="0" collapsed="false">
      <c r="A1822" s="23" t="s">
        <v>7363</v>
      </c>
      <c r="B1822" s="23" t="s">
        <v>7364</v>
      </c>
      <c r="C1822" s="40" t="s">
        <v>177</v>
      </c>
      <c r="D1822" s="23" t="s">
        <v>82</v>
      </c>
      <c r="E1822" s="23" t="s">
        <v>7328</v>
      </c>
      <c r="F1822" s="23" t="s">
        <v>7365</v>
      </c>
      <c r="G1822" s="23" t="n">
        <v>111</v>
      </c>
      <c r="H1822" s="23" t="n">
        <v>2500</v>
      </c>
      <c r="I1822" s="41" t="s">
        <v>180</v>
      </c>
      <c r="K1822" s="23" t="n">
        <v>0</v>
      </c>
      <c r="L1822" s="23" t="n">
        <v>0</v>
      </c>
      <c r="M1822" s="23" t="n">
        <v>0</v>
      </c>
      <c r="N1822" s="23" t="n">
        <v>0</v>
      </c>
      <c r="O1822" s="23" t="n">
        <f aca="false">K1822+L1822</f>
        <v>0</v>
      </c>
      <c r="P1822" s="23" t="n">
        <f aca="false">K1822+L1822+M1822+N1822</f>
        <v>0</v>
      </c>
      <c r="Q1822" s="23" t="n">
        <v>0</v>
      </c>
      <c r="R1822" s="23" t="n">
        <v>1228</v>
      </c>
      <c r="S1822" s="23" t="n">
        <v>897</v>
      </c>
      <c r="T1822" s="23" t="n">
        <v>397</v>
      </c>
      <c r="U1822" s="42" t="n">
        <f aca="false">IF(I1822="delivery",O1822-SUM(Q1822+R1822),IF(I1822="PO",P1822-SUM(Q1822:R1822)))</f>
        <v>-1228</v>
      </c>
      <c r="V1822" s="43" t="n">
        <v>0.72504</v>
      </c>
      <c r="W1822" s="43"/>
      <c r="X1822" s="43" t="n">
        <f aca="false">W1822-V1822</f>
        <v>-0.72504</v>
      </c>
      <c r="Z1822" s="44"/>
      <c r="AA1822" s="44"/>
      <c r="AM1822" s="23" t="str">
        <f aca="false">D1822</f>
        <v>Arista</v>
      </c>
      <c r="AN1822" s="23" t="s">
        <v>6397</v>
      </c>
      <c r="AT1822" s="44"/>
      <c r="AU1822" s="44"/>
      <c r="BD1822" s="23" t="s">
        <v>182</v>
      </c>
      <c r="BE1822" s="1" t="s">
        <v>183</v>
      </c>
    </row>
    <row r="1823" customFormat="false" ht="15" hidden="false" customHeight="true" outlineLevel="0" collapsed="false">
      <c r="A1823" s="23" t="s">
        <v>7366</v>
      </c>
      <c r="B1823" s="23" t="s">
        <v>7367</v>
      </c>
      <c r="C1823" s="40" t="s">
        <v>1465</v>
      </c>
      <c r="D1823" s="23" t="s">
        <v>82</v>
      </c>
      <c r="E1823" s="23" t="s">
        <v>7368</v>
      </c>
      <c r="F1823" s="23" t="s">
        <v>7369</v>
      </c>
      <c r="G1823" s="23" t="n">
        <v>55</v>
      </c>
      <c r="H1823" s="23" t="n">
        <v>1</v>
      </c>
      <c r="I1823" s="41" t="s">
        <v>188</v>
      </c>
      <c r="K1823" s="23" t="n">
        <v>0</v>
      </c>
      <c r="L1823" s="23" t="n">
        <v>0</v>
      </c>
      <c r="M1823" s="23" t="n">
        <v>27</v>
      </c>
      <c r="N1823" s="23" t="n">
        <v>0</v>
      </c>
      <c r="O1823" s="23" t="n">
        <f aca="false">K1823+L1823</f>
        <v>0</v>
      </c>
      <c r="P1823" s="23" t="n">
        <f aca="false">K1823+L1823+M1823+N1823</f>
        <v>27</v>
      </c>
      <c r="Q1823" s="23" t="n">
        <v>0</v>
      </c>
      <c r="R1823" s="23" t="n">
        <v>178</v>
      </c>
      <c r="S1823" s="23" t="n">
        <v>45</v>
      </c>
      <c r="T1823" s="23" t="n">
        <v>15</v>
      </c>
      <c r="U1823" s="42" t="n">
        <f aca="false">IF(I1823="delivery",O1823-SUM(Q1823+R1823),IF(I1823="PO",P1823-SUM(Q1823:R1823)))</f>
        <v>-151</v>
      </c>
      <c r="V1823" s="43" t="n">
        <v>0.0001</v>
      </c>
      <c r="W1823" s="43"/>
      <c r="X1823" s="43" t="n">
        <f aca="false">W1823-V1823</f>
        <v>-0.0001</v>
      </c>
      <c r="Z1823" s="44"/>
      <c r="AA1823" s="44"/>
      <c r="AM1823" s="23" t="str">
        <f aca="false">D1823</f>
        <v>Arista</v>
      </c>
      <c r="AN1823" s="23" t="s">
        <v>2011</v>
      </c>
      <c r="AT1823" s="44"/>
      <c r="AU1823" s="44"/>
      <c r="BD1823" s="23" t="s">
        <v>1468</v>
      </c>
      <c r="BE1823" s="1" t="s">
        <v>183</v>
      </c>
    </row>
    <row r="1824" customFormat="false" ht="15" hidden="false" customHeight="true" outlineLevel="0" collapsed="false">
      <c r="A1824" s="23" t="s">
        <v>7370</v>
      </c>
      <c r="B1824" s="23" t="s">
        <v>7371</v>
      </c>
      <c r="C1824" s="40" t="s">
        <v>177</v>
      </c>
      <c r="D1824" s="23" t="s">
        <v>82</v>
      </c>
      <c r="E1824" s="23" t="s">
        <v>7372</v>
      </c>
      <c r="F1824" s="23" t="s">
        <v>7373</v>
      </c>
      <c r="G1824" s="23" t="n">
        <v>66</v>
      </c>
      <c r="H1824" s="23" t="n">
        <v>3000</v>
      </c>
      <c r="I1824" s="41" t="s">
        <v>180</v>
      </c>
      <c r="K1824" s="23" t="n">
        <v>0</v>
      </c>
      <c r="L1824" s="23" t="n">
        <v>0</v>
      </c>
      <c r="M1824" s="23" t="n">
        <v>0</v>
      </c>
      <c r="N1824" s="23" t="n">
        <v>0</v>
      </c>
      <c r="O1824" s="23" t="n">
        <f aca="false">K1824+L1824</f>
        <v>0</v>
      </c>
      <c r="P1824" s="23" t="n">
        <f aca="false">K1824+L1824+M1824+N1824</f>
        <v>0</v>
      </c>
      <c r="Q1824" s="23" t="n">
        <v>0</v>
      </c>
      <c r="R1824" s="23" t="n">
        <v>7824</v>
      </c>
      <c r="S1824" s="23" t="n">
        <v>5388</v>
      </c>
      <c r="T1824" s="23" t="n">
        <v>2196</v>
      </c>
      <c r="U1824" s="42" t="n">
        <f aca="false">IF(I1824="delivery",O1824-SUM(Q1824+R1824),IF(I1824="PO",P1824-SUM(Q1824:R1824)))</f>
        <v>-7824</v>
      </c>
      <c r="V1824" s="43" t="n">
        <v>0.05</v>
      </c>
      <c r="W1824" s="43"/>
      <c r="X1824" s="43" t="n">
        <f aca="false">W1824-V1824</f>
        <v>-0.05</v>
      </c>
      <c r="Z1824" s="44"/>
      <c r="AA1824" s="44"/>
      <c r="AM1824" s="23" t="str">
        <f aca="false">D1824</f>
        <v>Arista</v>
      </c>
      <c r="AN1824" s="23" t="s">
        <v>6397</v>
      </c>
      <c r="AT1824" s="44"/>
      <c r="AU1824" s="44"/>
      <c r="BD1824" s="23" t="s">
        <v>719</v>
      </c>
      <c r="BE1824" s="1" t="s">
        <v>183</v>
      </c>
    </row>
    <row r="1825" customFormat="false" ht="15" hidden="false" customHeight="true" outlineLevel="0" collapsed="false">
      <c r="A1825" s="23" t="s">
        <v>7374</v>
      </c>
      <c r="B1825" s="23" t="s">
        <v>7371</v>
      </c>
      <c r="C1825" s="40" t="s">
        <v>177</v>
      </c>
      <c r="D1825" s="23" t="s">
        <v>82</v>
      </c>
      <c r="E1825" s="23" t="s">
        <v>7372</v>
      </c>
      <c r="F1825" s="23" t="s">
        <v>7375</v>
      </c>
      <c r="G1825" s="23" t="n">
        <v>71</v>
      </c>
      <c r="H1825" s="23" t="n">
        <v>3000</v>
      </c>
      <c r="I1825" s="41" t="s">
        <v>180</v>
      </c>
      <c r="K1825" s="23" t="n">
        <v>0</v>
      </c>
      <c r="L1825" s="23" t="n">
        <v>0</v>
      </c>
      <c r="M1825" s="23" t="n">
        <v>0</v>
      </c>
      <c r="N1825" s="23" t="n">
        <v>0</v>
      </c>
      <c r="O1825" s="23" t="n">
        <f aca="false">K1825+L1825</f>
        <v>0</v>
      </c>
      <c r="P1825" s="23" t="n">
        <f aca="false">K1825+L1825+M1825+N1825</f>
        <v>0</v>
      </c>
      <c r="Q1825" s="23" t="n">
        <v>0</v>
      </c>
      <c r="R1825" s="23" t="n">
        <v>0</v>
      </c>
      <c r="S1825" s="23" t="n">
        <v>0</v>
      </c>
      <c r="T1825" s="23" t="n">
        <v>0</v>
      </c>
      <c r="U1825" s="42" t="n">
        <f aca="false">IF(I1825="delivery",O1825-SUM(Q1825+R1825),IF(I1825="PO",P1825-SUM(Q1825:R1825)))</f>
        <v>0</v>
      </c>
      <c r="V1825" s="43" t="n">
        <v>0.05</v>
      </c>
      <c r="W1825" s="43"/>
      <c r="X1825" s="43" t="n">
        <f aca="false">W1825-V1825</f>
        <v>-0.05</v>
      </c>
      <c r="Z1825" s="44"/>
      <c r="AA1825" s="44"/>
      <c r="AM1825" s="23" t="str">
        <f aca="false">D1825</f>
        <v>Arista</v>
      </c>
      <c r="AN1825" s="23" t="s">
        <v>6397</v>
      </c>
      <c r="AT1825" s="44"/>
      <c r="AU1825" s="44"/>
      <c r="BD1825" s="23" t="s">
        <v>182</v>
      </c>
      <c r="BE1825" s="1" t="s">
        <v>183</v>
      </c>
    </row>
    <row r="1826" customFormat="false" ht="15" hidden="false" customHeight="true" outlineLevel="0" collapsed="false">
      <c r="A1826" s="23" t="s">
        <v>7376</v>
      </c>
      <c r="B1826" s="23" t="s">
        <v>7377</v>
      </c>
      <c r="C1826" s="40" t="s">
        <v>177</v>
      </c>
      <c r="D1826" s="23" t="s">
        <v>82</v>
      </c>
      <c r="E1826" s="23" t="s">
        <v>7378</v>
      </c>
      <c r="F1826" s="23" t="s">
        <v>7379</v>
      </c>
      <c r="G1826" s="23" t="n">
        <v>36</v>
      </c>
      <c r="H1826" s="23" t="n">
        <v>3000</v>
      </c>
      <c r="I1826" s="41" t="s">
        <v>180</v>
      </c>
      <c r="K1826" s="23" t="n">
        <v>0</v>
      </c>
      <c r="L1826" s="23" t="n">
        <v>0</v>
      </c>
      <c r="M1826" s="23" t="n">
        <v>3000</v>
      </c>
      <c r="N1826" s="23" t="n">
        <v>0</v>
      </c>
      <c r="O1826" s="23" t="n">
        <f aca="false">K1826+L1826</f>
        <v>0</v>
      </c>
      <c r="P1826" s="23" t="n">
        <f aca="false">K1826+L1826+M1826+N1826</f>
        <v>3000</v>
      </c>
      <c r="Q1826" s="23" t="n">
        <v>0</v>
      </c>
      <c r="R1826" s="23" t="n">
        <v>1907</v>
      </c>
      <c r="S1826" s="23" t="n">
        <v>1347</v>
      </c>
      <c r="T1826" s="23" t="n">
        <v>598</v>
      </c>
      <c r="U1826" s="42" t="n">
        <f aca="false">IF(I1826="delivery",O1826-SUM(Q1826+R1826),IF(I1826="PO",P1826-SUM(Q1826:R1826)))</f>
        <v>-1907</v>
      </c>
      <c r="V1826" s="43" t="n">
        <v>0.12826</v>
      </c>
      <c r="W1826" s="43"/>
      <c r="X1826" s="43" t="n">
        <f aca="false">W1826-V1826</f>
        <v>-0.12826</v>
      </c>
      <c r="Z1826" s="44"/>
      <c r="AA1826" s="44"/>
      <c r="AM1826" s="23" t="str">
        <f aca="false">D1826</f>
        <v>Arista</v>
      </c>
      <c r="AN1826" s="23" t="s">
        <v>6397</v>
      </c>
      <c r="AT1826" s="44"/>
      <c r="AU1826" s="44"/>
      <c r="BD1826" s="23" t="s">
        <v>709</v>
      </c>
      <c r="BE1826" s="1" t="s">
        <v>183</v>
      </c>
    </row>
    <row r="1827" customFormat="false" ht="15" hidden="false" customHeight="true" outlineLevel="0" collapsed="false">
      <c r="A1827" s="23" t="s">
        <v>7380</v>
      </c>
      <c r="B1827" s="23" t="s">
        <v>7381</v>
      </c>
      <c r="C1827" s="40" t="s">
        <v>1465</v>
      </c>
      <c r="D1827" s="23" t="s">
        <v>82</v>
      </c>
      <c r="E1827" s="23" t="s">
        <v>7382</v>
      </c>
      <c r="F1827" s="23" t="s">
        <v>7383</v>
      </c>
      <c r="G1827" s="23" t="n">
        <v>55</v>
      </c>
      <c r="H1827" s="23" t="n">
        <v>1</v>
      </c>
      <c r="I1827" s="41" t="s">
        <v>180</v>
      </c>
      <c r="K1827" s="23" t="n">
        <v>0</v>
      </c>
      <c r="L1827" s="23" t="n">
        <v>0</v>
      </c>
      <c r="M1827" s="23" t="n">
        <v>0</v>
      </c>
      <c r="N1827" s="23" t="n">
        <v>0</v>
      </c>
      <c r="O1827" s="23" t="n">
        <f aca="false">K1827+L1827</f>
        <v>0</v>
      </c>
      <c r="P1827" s="23" t="n">
        <f aca="false">K1827+L1827+M1827+N1827</f>
        <v>0</v>
      </c>
      <c r="Q1827" s="23" t="n">
        <v>0</v>
      </c>
      <c r="R1827" s="23" t="n">
        <v>10010</v>
      </c>
      <c r="S1827" s="23" t="n">
        <v>11064</v>
      </c>
      <c r="T1827" s="23" t="n">
        <v>4116</v>
      </c>
      <c r="U1827" s="42" t="n">
        <f aca="false">IF(I1827="delivery",O1827-SUM(Q1827+R1827),IF(I1827="PO",P1827-SUM(Q1827:R1827)))</f>
        <v>-10010</v>
      </c>
      <c r="V1827" s="43" t="n">
        <v>0.0001</v>
      </c>
      <c r="W1827" s="43"/>
      <c r="X1827" s="43" t="n">
        <f aca="false">W1827-V1827</f>
        <v>-0.0001</v>
      </c>
      <c r="Z1827" s="44"/>
      <c r="AA1827" s="44"/>
      <c r="AM1827" s="23" t="str">
        <f aca="false">D1827</f>
        <v>Arista</v>
      </c>
      <c r="AN1827" s="23" t="s">
        <v>6397</v>
      </c>
      <c r="AT1827" s="44"/>
      <c r="AU1827" s="44"/>
      <c r="BD1827" s="23" t="s">
        <v>1468</v>
      </c>
      <c r="BE1827" s="1" t="s">
        <v>183</v>
      </c>
    </row>
    <row r="1828" customFormat="false" ht="15" hidden="false" customHeight="true" outlineLevel="0" collapsed="false">
      <c r="A1828" s="23" t="s">
        <v>7384</v>
      </c>
      <c r="B1828" s="23" t="s">
        <v>7385</v>
      </c>
      <c r="C1828" s="40" t="s">
        <v>177</v>
      </c>
      <c r="D1828" s="23" t="s">
        <v>82</v>
      </c>
      <c r="E1828" s="23" t="s">
        <v>7386</v>
      </c>
      <c r="F1828" s="23" t="s">
        <v>7387</v>
      </c>
      <c r="G1828" s="23" t="n">
        <v>106</v>
      </c>
      <c r="H1828" s="23" t="n">
        <v>2500</v>
      </c>
      <c r="I1828" s="41" t="s">
        <v>180</v>
      </c>
      <c r="K1828" s="23" t="n">
        <v>0</v>
      </c>
      <c r="L1828" s="23" t="n">
        <v>0</v>
      </c>
      <c r="M1828" s="23" t="n">
        <v>2500</v>
      </c>
      <c r="N1828" s="23" t="n">
        <v>60</v>
      </c>
      <c r="O1828" s="23" t="n">
        <f aca="false">K1828+L1828</f>
        <v>0</v>
      </c>
      <c r="P1828" s="23" t="n">
        <f aca="false">K1828+L1828+M1828+N1828</f>
        <v>2560</v>
      </c>
      <c r="Q1828" s="23" t="n">
        <v>0</v>
      </c>
      <c r="R1828" s="23" t="n">
        <v>2684</v>
      </c>
      <c r="S1828" s="23" t="n">
        <v>1797</v>
      </c>
      <c r="T1828" s="23" t="n">
        <v>701</v>
      </c>
      <c r="U1828" s="42" t="n">
        <f aca="false">IF(I1828="delivery",O1828-SUM(Q1828+R1828),IF(I1828="PO",P1828-SUM(Q1828:R1828)))</f>
        <v>-2684</v>
      </c>
      <c r="V1828" s="43" t="n">
        <v>0.62964</v>
      </c>
      <c r="W1828" s="43"/>
      <c r="X1828" s="43" t="n">
        <f aca="false">W1828-V1828</f>
        <v>-0.62964</v>
      </c>
      <c r="Z1828" s="44"/>
      <c r="AA1828" s="44"/>
      <c r="AM1828" s="23" t="str">
        <f aca="false">D1828</f>
        <v>Arista</v>
      </c>
      <c r="AN1828" s="23" t="s">
        <v>6397</v>
      </c>
      <c r="AT1828" s="44"/>
      <c r="AU1828" s="44"/>
      <c r="BD1828" s="23" t="s">
        <v>719</v>
      </c>
      <c r="BE1828" s="1" t="s">
        <v>183</v>
      </c>
    </row>
    <row r="1829" customFormat="false" ht="15" hidden="false" customHeight="true" outlineLevel="0" collapsed="false">
      <c r="A1829" s="23" t="s">
        <v>7388</v>
      </c>
      <c r="B1829" s="23" t="s">
        <v>7385</v>
      </c>
      <c r="C1829" s="40" t="s">
        <v>177</v>
      </c>
      <c r="D1829" s="23" t="s">
        <v>82</v>
      </c>
      <c r="E1829" s="23" t="s">
        <v>7386</v>
      </c>
      <c r="F1829" s="23" t="s">
        <v>7389</v>
      </c>
      <c r="G1829" s="23" t="n">
        <v>111</v>
      </c>
      <c r="H1829" s="23" t="n">
        <v>2500</v>
      </c>
      <c r="I1829" s="41" t="s">
        <v>180</v>
      </c>
      <c r="K1829" s="23" t="n">
        <v>0</v>
      </c>
      <c r="L1829" s="23" t="n">
        <v>0</v>
      </c>
      <c r="M1829" s="23" t="n">
        <v>0</v>
      </c>
      <c r="N1829" s="23" t="n">
        <v>0</v>
      </c>
      <c r="O1829" s="23" t="n">
        <f aca="false">K1829+L1829</f>
        <v>0</v>
      </c>
      <c r="P1829" s="23" t="n">
        <f aca="false">K1829+L1829+M1829+N1829</f>
        <v>0</v>
      </c>
      <c r="Q1829" s="23" t="n">
        <v>0</v>
      </c>
      <c r="R1829" s="23" t="n">
        <v>0</v>
      </c>
      <c r="S1829" s="23" t="n">
        <v>0</v>
      </c>
      <c r="T1829" s="23" t="n">
        <v>0</v>
      </c>
      <c r="U1829" s="42" t="n">
        <f aca="false">IF(I1829="delivery",O1829-SUM(Q1829+R1829),IF(I1829="PO",P1829-SUM(Q1829:R1829)))</f>
        <v>0</v>
      </c>
      <c r="V1829" s="43" t="n">
        <v>0.62964</v>
      </c>
      <c r="W1829" s="43"/>
      <c r="X1829" s="43" t="n">
        <f aca="false">W1829-V1829</f>
        <v>-0.62964</v>
      </c>
      <c r="Z1829" s="44"/>
      <c r="AA1829" s="44"/>
      <c r="AM1829" s="23" t="str">
        <f aca="false">D1829</f>
        <v>Arista</v>
      </c>
      <c r="AN1829" s="23" t="s">
        <v>6397</v>
      </c>
      <c r="AT1829" s="44"/>
      <c r="AU1829" s="44"/>
      <c r="BD1829" s="23" t="s">
        <v>182</v>
      </c>
      <c r="BE1829" s="1" t="s">
        <v>183</v>
      </c>
    </row>
    <row r="1830" customFormat="false" ht="15" hidden="false" customHeight="true" outlineLevel="0" collapsed="false">
      <c r="A1830" s="23" t="s">
        <v>7390</v>
      </c>
      <c r="B1830" s="23" t="s">
        <v>7391</v>
      </c>
      <c r="C1830" s="40" t="s">
        <v>1465</v>
      </c>
      <c r="D1830" s="23" t="s">
        <v>82</v>
      </c>
      <c r="E1830" s="23" t="s">
        <v>7392</v>
      </c>
      <c r="F1830" s="23" t="s">
        <v>7393</v>
      </c>
      <c r="G1830" s="23" t="n">
        <v>55</v>
      </c>
      <c r="H1830" s="23" t="n">
        <v>1</v>
      </c>
      <c r="I1830" s="41" t="s">
        <v>188</v>
      </c>
      <c r="K1830" s="23" t="n">
        <v>0</v>
      </c>
      <c r="L1830" s="23" t="n">
        <v>0</v>
      </c>
      <c r="M1830" s="23" t="n">
        <v>0</v>
      </c>
      <c r="N1830" s="23" t="n">
        <v>0</v>
      </c>
      <c r="O1830" s="23" t="n">
        <f aca="false">K1830+L1830</f>
        <v>0</v>
      </c>
      <c r="P1830" s="23" t="n">
        <f aca="false">K1830+L1830+M1830+N1830</f>
        <v>0</v>
      </c>
      <c r="Q1830" s="23" t="n">
        <v>0</v>
      </c>
      <c r="R1830" s="23" t="n">
        <v>80</v>
      </c>
      <c r="S1830" s="23" t="n">
        <v>0</v>
      </c>
      <c r="T1830" s="23" t="n">
        <v>0</v>
      </c>
      <c r="U1830" s="42" t="n">
        <f aca="false">IF(I1830="delivery",O1830-SUM(Q1830+R1830),IF(I1830="PO",P1830-SUM(Q1830:R1830)))</f>
        <v>-80</v>
      </c>
      <c r="V1830" s="43" t="n">
        <v>0.0001</v>
      </c>
      <c r="W1830" s="43"/>
      <c r="X1830" s="43" t="n">
        <f aca="false">W1830-V1830</f>
        <v>-0.0001</v>
      </c>
      <c r="Z1830" s="44"/>
      <c r="AA1830" s="44"/>
      <c r="AM1830" s="23" t="str">
        <f aca="false">D1830</f>
        <v>Arista</v>
      </c>
      <c r="AN1830" s="23" t="s">
        <v>2011</v>
      </c>
      <c r="AT1830" s="44"/>
      <c r="AU1830" s="44"/>
      <c r="BD1830" s="23" t="s">
        <v>1468</v>
      </c>
      <c r="BE1830" s="1" t="s">
        <v>183</v>
      </c>
    </row>
    <row r="1831" customFormat="false" ht="15" hidden="false" customHeight="true" outlineLevel="0" collapsed="false">
      <c r="A1831" s="23" t="s">
        <v>7394</v>
      </c>
      <c r="B1831" s="23" t="s">
        <v>7395</v>
      </c>
      <c r="C1831" s="40" t="s">
        <v>177</v>
      </c>
      <c r="D1831" s="23" t="s">
        <v>82</v>
      </c>
      <c r="E1831" s="23" t="s">
        <v>7396</v>
      </c>
      <c r="F1831" s="23" t="s">
        <v>7397</v>
      </c>
      <c r="G1831" s="23" t="n">
        <v>55</v>
      </c>
      <c r="H1831" s="23" t="n">
        <v>1</v>
      </c>
      <c r="I1831" s="41" t="s">
        <v>188</v>
      </c>
      <c r="K1831" s="23" t="n">
        <v>0</v>
      </c>
      <c r="L1831" s="23" t="n">
        <v>0</v>
      </c>
      <c r="M1831" s="23" t="n">
        <v>0</v>
      </c>
      <c r="N1831" s="23" t="n">
        <v>0</v>
      </c>
      <c r="O1831" s="23" t="n">
        <f aca="false">K1831+L1831</f>
        <v>0</v>
      </c>
      <c r="P1831" s="23" t="n">
        <f aca="false">K1831+L1831+M1831+N1831</f>
        <v>0</v>
      </c>
      <c r="Q1831" s="23" t="n">
        <v>0</v>
      </c>
      <c r="R1831" s="23" t="n">
        <v>1332</v>
      </c>
      <c r="S1831" s="23" t="n">
        <v>0</v>
      </c>
      <c r="T1831" s="23" t="n">
        <v>0</v>
      </c>
      <c r="U1831" s="42" t="n">
        <f aca="false">IF(I1831="delivery",O1831-SUM(Q1831+R1831),IF(I1831="PO",P1831-SUM(Q1831:R1831)))</f>
        <v>-1332</v>
      </c>
      <c r="V1831" s="45" t="n">
        <v>0.152</v>
      </c>
      <c r="W1831" s="45"/>
      <c r="X1831" s="43" t="n">
        <f aca="false">W1831-V1831</f>
        <v>-0.152</v>
      </c>
      <c r="Z1831" s="44"/>
      <c r="AA1831" s="44"/>
      <c r="AM1831" s="23" t="str">
        <f aca="false">D1831</f>
        <v>Arista</v>
      </c>
      <c r="AN1831" s="23" t="s">
        <v>6397</v>
      </c>
      <c r="AT1831" s="44"/>
      <c r="AU1831" s="44"/>
      <c r="BD1831" s="23" t="s">
        <v>719</v>
      </c>
      <c r="BE1831" s="1" t="s">
        <v>183</v>
      </c>
    </row>
    <row r="1832" customFormat="false" ht="15" hidden="false" customHeight="true" outlineLevel="0" collapsed="false">
      <c r="A1832" s="23" t="s">
        <v>7398</v>
      </c>
      <c r="B1832" s="23" t="s">
        <v>7399</v>
      </c>
      <c r="C1832" s="40" t="s">
        <v>177</v>
      </c>
      <c r="D1832" s="23" t="s">
        <v>82</v>
      </c>
      <c r="E1832" s="23" t="s">
        <v>7400</v>
      </c>
      <c r="F1832" s="23" t="s">
        <v>7401</v>
      </c>
      <c r="G1832" s="23" t="n">
        <v>66</v>
      </c>
      <c r="H1832" s="23" t="n">
        <v>1000</v>
      </c>
      <c r="I1832" s="41" t="s">
        <v>180</v>
      </c>
      <c r="K1832" s="23" t="n">
        <v>0</v>
      </c>
      <c r="L1832" s="23" t="n">
        <v>0</v>
      </c>
      <c r="M1832" s="23" t="n">
        <v>0</v>
      </c>
      <c r="N1832" s="23" t="n">
        <v>0</v>
      </c>
      <c r="O1832" s="23" t="n">
        <f aca="false">K1832+L1832</f>
        <v>0</v>
      </c>
      <c r="P1832" s="23" t="n">
        <f aca="false">K1832+L1832+M1832+N1832</f>
        <v>0</v>
      </c>
      <c r="Q1832" s="23" t="n">
        <v>0</v>
      </c>
      <c r="R1832" s="23" t="n">
        <v>1907</v>
      </c>
      <c r="S1832" s="23" t="n">
        <v>1347</v>
      </c>
      <c r="T1832" s="23" t="n">
        <v>598</v>
      </c>
      <c r="U1832" s="42" t="n">
        <f aca="false">IF(I1832="delivery",O1832-SUM(Q1832+R1832),IF(I1832="PO",P1832-SUM(Q1832:R1832)))</f>
        <v>-1907</v>
      </c>
      <c r="V1832" s="43" t="n">
        <v>4.54</v>
      </c>
      <c r="W1832" s="43"/>
      <c r="X1832" s="43" t="n">
        <f aca="false">W1832-V1832</f>
        <v>-4.54</v>
      </c>
      <c r="Z1832" s="44"/>
      <c r="AA1832" s="44"/>
      <c r="AM1832" s="23" t="str">
        <f aca="false">D1832</f>
        <v>Arista</v>
      </c>
      <c r="AN1832" s="23" t="s">
        <v>6397</v>
      </c>
      <c r="AT1832" s="44"/>
      <c r="AU1832" s="44"/>
      <c r="BD1832" s="23" t="s">
        <v>709</v>
      </c>
      <c r="BE1832" s="1" t="s">
        <v>183</v>
      </c>
    </row>
    <row r="1833" customFormat="false" ht="15" hidden="false" customHeight="true" outlineLevel="0" collapsed="false">
      <c r="A1833" s="23" t="s">
        <v>7402</v>
      </c>
      <c r="B1833" s="23" t="s">
        <v>7403</v>
      </c>
      <c r="C1833" s="40" t="s">
        <v>177</v>
      </c>
      <c r="D1833" s="23" t="s">
        <v>82</v>
      </c>
      <c r="E1833" s="23" t="s">
        <v>7404</v>
      </c>
      <c r="F1833" s="23" t="s">
        <v>7405</v>
      </c>
      <c r="G1833" s="23" t="n">
        <v>55</v>
      </c>
      <c r="H1833" s="23" t="n">
        <v>1</v>
      </c>
      <c r="I1833" s="41" t="s">
        <v>188</v>
      </c>
      <c r="K1833" s="23" t="n">
        <v>0</v>
      </c>
      <c r="L1833" s="23" t="n">
        <v>0</v>
      </c>
      <c r="M1833" s="23" t="n">
        <v>0</v>
      </c>
      <c r="N1833" s="23" t="n">
        <v>0</v>
      </c>
      <c r="O1833" s="23" t="n">
        <f aca="false">K1833+L1833</f>
        <v>0</v>
      </c>
      <c r="P1833" s="23" t="n">
        <f aca="false">K1833+L1833+M1833+N1833</f>
        <v>0</v>
      </c>
      <c r="Q1833" s="23" t="n">
        <v>0</v>
      </c>
      <c r="R1833" s="23" t="n">
        <v>1332</v>
      </c>
      <c r="S1833" s="23" t="n">
        <v>0</v>
      </c>
      <c r="T1833" s="23" t="n">
        <v>0</v>
      </c>
      <c r="U1833" s="42" t="n">
        <f aca="false">IF(I1833="delivery",O1833-SUM(Q1833+R1833),IF(I1833="PO",P1833-SUM(Q1833:R1833)))</f>
        <v>-1332</v>
      </c>
      <c r="V1833" s="45" t="n">
        <v>0.152</v>
      </c>
      <c r="W1833" s="45"/>
      <c r="X1833" s="43" t="n">
        <f aca="false">W1833-V1833</f>
        <v>-0.152</v>
      </c>
      <c r="Z1833" s="44"/>
      <c r="AA1833" s="44"/>
      <c r="AM1833" s="23" t="str">
        <f aca="false">D1833</f>
        <v>Arista</v>
      </c>
      <c r="AN1833" s="23" t="s">
        <v>6397</v>
      </c>
      <c r="AT1833" s="44"/>
      <c r="AU1833" s="44"/>
      <c r="BD1833" s="23" t="s">
        <v>719</v>
      </c>
      <c r="BE1833" s="1" t="s">
        <v>183</v>
      </c>
    </row>
    <row r="1834" customFormat="false" ht="15" hidden="false" customHeight="true" outlineLevel="0" collapsed="false">
      <c r="A1834" s="23" t="s">
        <v>7406</v>
      </c>
      <c r="B1834" s="23" t="s">
        <v>7407</v>
      </c>
      <c r="C1834" s="40" t="s">
        <v>177</v>
      </c>
      <c r="D1834" s="23" t="s">
        <v>82</v>
      </c>
      <c r="E1834" s="23" t="s">
        <v>7408</v>
      </c>
      <c r="F1834" s="23" t="s">
        <v>7409</v>
      </c>
      <c r="G1834" s="23" t="n">
        <v>91</v>
      </c>
      <c r="H1834" s="23" t="n">
        <v>2000</v>
      </c>
      <c r="I1834" s="41" t="s">
        <v>180</v>
      </c>
      <c r="K1834" s="23" t="n">
        <v>0</v>
      </c>
      <c r="L1834" s="23" t="n">
        <v>2000</v>
      </c>
      <c r="M1834" s="23" t="n">
        <v>0</v>
      </c>
      <c r="N1834" s="23" t="n">
        <v>0</v>
      </c>
      <c r="O1834" s="23" t="n">
        <f aca="false">K1834+L1834</f>
        <v>2000</v>
      </c>
      <c r="P1834" s="23" t="n">
        <f aca="false">K1834+L1834+M1834+N1834</f>
        <v>2000</v>
      </c>
      <c r="Q1834" s="23" t="n">
        <v>506</v>
      </c>
      <c r="R1834" s="23" t="n">
        <v>872</v>
      </c>
      <c r="S1834" s="23" t="n">
        <v>792</v>
      </c>
      <c r="T1834" s="23" t="n">
        <v>396</v>
      </c>
      <c r="U1834" s="42" t="n">
        <f aca="false">IF(I1834="delivery",O1834-SUM(Q1834+R1834),IF(I1834="PO",P1834-SUM(Q1834:R1834)))</f>
        <v>622</v>
      </c>
      <c r="V1834" s="43" t="n">
        <v>0.4781</v>
      </c>
      <c r="W1834" s="43"/>
      <c r="X1834" s="43" t="n">
        <f aca="false">W1834-V1834</f>
        <v>-0.4781</v>
      </c>
      <c r="Z1834" s="44"/>
      <c r="AA1834" s="44"/>
      <c r="AM1834" s="23" t="str">
        <f aca="false">D1834</f>
        <v>Arista</v>
      </c>
      <c r="AN1834" s="23" t="s">
        <v>6397</v>
      </c>
      <c r="AT1834" s="44"/>
      <c r="AU1834" s="44"/>
      <c r="BD1834" s="23" t="s">
        <v>182</v>
      </c>
      <c r="BE1834" s="1" t="s">
        <v>183</v>
      </c>
    </row>
    <row r="1835" customFormat="false" ht="15" hidden="false" customHeight="true" outlineLevel="0" collapsed="false">
      <c r="A1835" s="23" t="s">
        <v>7410</v>
      </c>
      <c r="B1835" s="23" t="s">
        <v>7411</v>
      </c>
      <c r="C1835" s="40" t="s">
        <v>177</v>
      </c>
      <c r="D1835" s="23" t="s">
        <v>82</v>
      </c>
      <c r="E1835" s="23" t="s">
        <v>7412</v>
      </c>
      <c r="F1835" s="23" t="s">
        <v>7413</v>
      </c>
      <c r="G1835" s="23" t="n">
        <v>71</v>
      </c>
      <c r="H1835" s="23" t="n">
        <v>2000</v>
      </c>
      <c r="I1835" s="41" t="s">
        <v>180</v>
      </c>
      <c r="K1835" s="23" t="n">
        <v>0</v>
      </c>
      <c r="L1835" s="23" t="n">
        <v>4544</v>
      </c>
      <c r="M1835" s="23" t="n">
        <v>0</v>
      </c>
      <c r="N1835" s="23" t="n">
        <v>0</v>
      </c>
      <c r="O1835" s="23" t="n">
        <f aca="false">K1835+L1835</f>
        <v>4544</v>
      </c>
      <c r="P1835" s="23" t="n">
        <f aca="false">K1835+L1835+M1835+N1835</f>
        <v>4544</v>
      </c>
      <c r="Q1835" s="23" t="n">
        <v>1344</v>
      </c>
      <c r="R1835" s="23" t="n">
        <v>1980</v>
      </c>
      <c r="S1835" s="23" t="n">
        <v>1584</v>
      </c>
      <c r="T1835" s="23" t="n">
        <v>0</v>
      </c>
      <c r="U1835" s="42" t="n">
        <f aca="false">IF(I1835="delivery",O1835-SUM(Q1835+R1835),IF(I1835="PO",P1835-SUM(Q1835:R1835)))</f>
        <v>1220</v>
      </c>
      <c r="V1835" s="43" t="n">
        <v>0.253</v>
      </c>
      <c r="W1835" s="43"/>
      <c r="X1835" s="43" t="n">
        <f aca="false">W1835-V1835</f>
        <v>-0.253</v>
      </c>
      <c r="Z1835" s="44"/>
      <c r="AA1835" s="44"/>
      <c r="AM1835" s="23" t="str">
        <f aca="false">D1835</f>
        <v>Arista</v>
      </c>
      <c r="AN1835" s="23" t="s">
        <v>6397</v>
      </c>
      <c r="AT1835" s="44"/>
      <c r="AU1835" s="44"/>
      <c r="BD1835" s="23" t="s">
        <v>182</v>
      </c>
      <c r="BE1835" s="1" t="s">
        <v>183</v>
      </c>
    </row>
    <row r="1836" customFormat="false" ht="15" hidden="false" customHeight="true" outlineLevel="0" collapsed="false">
      <c r="A1836" s="23" t="s">
        <v>7414</v>
      </c>
      <c r="B1836" s="23" t="s">
        <v>7415</v>
      </c>
      <c r="C1836" s="40" t="s">
        <v>177</v>
      </c>
      <c r="D1836" s="23" t="s">
        <v>1471</v>
      </c>
      <c r="E1836" s="23" t="s">
        <v>7416</v>
      </c>
      <c r="F1836" s="23" t="s">
        <v>7417</v>
      </c>
      <c r="G1836" s="23" t="n">
        <v>55</v>
      </c>
      <c r="H1836" s="23" t="n">
        <v>1</v>
      </c>
      <c r="I1836" s="41" t="s">
        <v>188</v>
      </c>
      <c r="K1836" s="23" t="n">
        <v>0</v>
      </c>
      <c r="L1836" s="23" t="n">
        <v>0</v>
      </c>
      <c r="M1836" s="23" t="n">
        <v>0</v>
      </c>
      <c r="N1836" s="23" t="n">
        <v>0</v>
      </c>
      <c r="O1836" s="23" t="n">
        <f aca="false">K1836+L1836</f>
        <v>0</v>
      </c>
      <c r="P1836" s="23" t="n">
        <f aca="false">K1836+L1836+M1836+N1836</f>
        <v>0</v>
      </c>
      <c r="Q1836" s="23" t="n">
        <v>45</v>
      </c>
      <c r="R1836" s="23" t="n">
        <v>436</v>
      </c>
      <c r="S1836" s="23" t="n">
        <v>268</v>
      </c>
      <c r="T1836" s="23" t="n">
        <v>48</v>
      </c>
      <c r="U1836" s="42" t="n">
        <f aca="false">IF(I1836="delivery",O1836-SUM(Q1836+R1836),IF(I1836="PO",P1836-SUM(Q1836:R1836)))</f>
        <v>-481</v>
      </c>
      <c r="V1836" s="43" t="n">
        <v>0.675</v>
      </c>
      <c r="W1836" s="43"/>
      <c r="X1836" s="43" t="n">
        <f aca="false">W1836-V1836</f>
        <v>-0.675</v>
      </c>
      <c r="Z1836" s="44"/>
      <c r="AA1836" s="44"/>
      <c r="AM1836" s="23" t="str">
        <f aca="false">D1836</f>
        <v>Sanmina</v>
      </c>
      <c r="AN1836" s="23" t="s">
        <v>3124</v>
      </c>
      <c r="AT1836" s="44"/>
      <c r="AU1836" s="44"/>
      <c r="BD1836" s="23" t="s">
        <v>182</v>
      </c>
      <c r="BE1836" s="1" t="s">
        <v>183</v>
      </c>
    </row>
    <row r="1837" customFormat="false" ht="15" hidden="false" customHeight="true" outlineLevel="0" collapsed="false">
      <c r="A1837" s="23" t="s">
        <v>7418</v>
      </c>
      <c r="B1837" s="23" t="s">
        <v>7419</v>
      </c>
      <c r="C1837" s="40" t="s">
        <v>1465</v>
      </c>
      <c r="D1837" s="23" t="s">
        <v>82</v>
      </c>
      <c r="E1837" s="23" t="s">
        <v>7420</v>
      </c>
      <c r="F1837" s="23" t="s">
        <v>7421</v>
      </c>
      <c r="G1837" s="23" t="n">
        <v>55</v>
      </c>
      <c r="H1837" s="23" t="n">
        <v>1</v>
      </c>
      <c r="I1837" s="41" t="s">
        <v>188</v>
      </c>
      <c r="K1837" s="23" t="n">
        <v>0</v>
      </c>
      <c r="L1837" s="23" t="n">
        <v>0</v>
      </c>
      <c r="M1837" s="23" t="n">
        <v>0</v>
      </c>
      <c r="N1837" s="23" t="n">
        <v>0</v>
      </c>
      <c r="O1837" s="23" t="n">
        <f aca="false">K1837+L1837</f>
        <v>0</v>
      </c>
      <c r="P1837" s="23" t="n">
        <f aca="false">K1837+L1837+M1837+N1837</f>
        <v>0</v>
      </c>
      <c r="Q1837" s="23" t="n">
        <v>60</v>
      </c>
      <c r="R1837" s="23" t="n">
        <v>1550</v>
      </c>
      <c r="S1837" s="23" t="n">
        <v>1617</v>
      </c>
      <c r="T1837" s="23" t="n">
        <v>625</v>
      </c>
      <c r="U1837" s="42" t="n">
        <f aca="false">IF(I1837="delivery",O1837-SUM(Q1837+R1837),IF(I1837="PO",P1837-SUM(Q1837:R1837)))</f>
        <v>-1610</v>
      </c>
      <c r="V1837" s="43" t="n">
        <v>0.0001</v>
      </c>
      <c r="W1837" s="43"/>
      <c r="X1837" s="43" t="n">
        <f aca="false">W1837-V1837</f>
        <v>-0.0001</v>
      </c>
      <c r="Z1837" s="44"/>
      <c r="AA1837" s="44"/>
      <c r="AM1837" s="23" t="str">
        <f aca="false">D1837</f>
        <v>Arista</v>
      </c>
      <c r="AN1837" s="23" t="s">
        <v>2011</v>
      </c>
      <c r="AT1837" s="44"/>
      <c r="AU1837" s="44"/>
      <c r="BD1837" s="23" t="s">
        <v>1468</v>
      </c>
      <c r="BE1837" s="1" t="s">
        <v>183</v>
      </c>
    </row>
    <row r="1838" customFormat="false" ht="15" hidden="false" customHeight="true" outlineLevel="0" collapsed="false">
      <c r="A1838" s="23" t="s">
        <v>7422</v>
      </c>
      <c r="B1838" s="23" t="s">
        <v>7423</v>
      </c>
      <c r="C1838" s="40" t="s">
        <v>177</v>
      </c>
      <c r="D1838" s="23" t="s">
        <v>82</v>
      </c>
      <c r="E1838" s="23" t="s">
        <v>7424</v>
      </c>
      <c r="F1838" s="23" t="s">
        <v>7425</v>
      </c>
      <c r="G1838" s="23" t="n">
        <v>55</v>
      </c>
      <c r="H1838" s="23" t="n">
        <v>1</v>
      </c>
      <c r="I1838" s="41" t="s">
        <v>180</v>
      </c>
      <c r="K1838" s="23" t="n">
        <v>0</v>
      </c>
      <c r="L1838" s="23" t="n">
        <v>0</v>
      </c>
      <c r="M1838" s="23" t="n">
        <v>0</v>
      </c>
      <c r="N1838" s="23" t="n">
        <v>0</v>
      </c>
      <c r="O1838" s="23" t="n">
        <f aca="false">K1838+L1838</f>
        <v>0</v>
      </c>
      <c r="P1838" s="23" t="n">
        <f aca="false">K1838+L1838+M1838+N1838</f>
        <v>0</v>
      </c>
      <c r="Q1838" s="23" t="n">
        <v>0</v>
      </c>
      <c r="R1838" s="23" t="n">
        <v>1332</v>
      </c>
      <c r="S1838" s="23" t="n">
        <v>0</v>
      </c>
      <c r="T1838" s="23" t="n">
        <v>0</v>
      </c>
      <c r="U1838" s="42" t="n">
        <f aca="false">IF(I1838="delivery",O1838-SUM(Q1838+R1838),IF(I1838="PO",P1838-SUM(Q1838:R1838)))</f>
        <v>-1332</v>
      </c>
      <c r="V1838" s="45" t="n">
        <v>1.162</v>
      </c>
      <c r="W1838" s="45"/>
      <c r="X1838" s="43" t="n">
        <f aca="false">W1838-V1838</f>
        <v>-1.162</v>
      </c>
      <c r="Z1838" s="44"/>
      <c r="AA1838" s="44"/>
      <c r="AM1838" s="23" t="str">
        <f aca="false">D1838</f>
        <v>Arista</v>
      </c>
      <c r="AN1838" s="23" t="s">
        <v>6397</v>
      </c>
      <c r="AT1838" s="44"/>
      <c r="AU1838" s="44"/>
      <c r="BD1838" s="23" t="s">
        <v>719</v>
      </c>
      <c r="BE1838" s="1" t="s">
        <v>183</v>
      </c>
    </row>
    <row r="1839" customFormat="false" ht="15" hidden="false" customHeight="true" outlineLevel="0" collapsed="false">
      <c r="A1839" s="23" t="s">
        <v>7426</v>
      </c>
      <c r="B1839" s="23" t="s">
        <v>7427</v>
      </c>
      <c r="C1839" s="40" t="s">
        <v>177</v>
      </c>
      <c r="D1839" s="23" t="s">
        <v>82</v>
      </c>
      <c r="E1839" s="23" t="s">
        <v>7428</v>
      </c>
      <c r="F1839" s="23" t="s">
        <v>7429</v>
      </c>
      <c r="G1839" s="23" t="n">
        <v>55</v>
      </c>
      <c r="H1839" s="23" t="n">
        <v>1</v>
      </c>
      <c r="I1839" s="41" t="s">
        <v>188</v>
      </c>
      <c r="K1839" s="23" t="n">
        <v>0</v>
      </c>
      <c r="L1839" s="23" t="n">
        <v>0</v>
      </c>
      <c r="M1839" s="23" t="n">
        <v>0</v>
      </c>
      <c r="N1839" s="23" t="n">
        <v>0</v>
      </c>
      <c r="O1839" s="23" t="n">
        <f aca="false">K1839+L1839</f>
        <v>0</v>
      </c>
      <c r="P1839" s="23" t="n">
        <f aca="false">K1839+L1839+M1839+N1839</f>
        <v>0</v>
      </c>
      <c r="Q1839" s="23" t="n">
        <v>0</v>
      </c>
      <c r="R1839" s="23" t="n">
        <v>1920</v>
      </c>
      <c r="S1839" s="23" t="n">
        <v>0</v>
      </c>
      <c r="T1839" s="23" t="n">
        <v>0</v>
      </c>
      <c r="U1839" s="42" t="n">
        <f aca="false">IF(I1839="delivery",O1839-SUM(Q1839+R1839),IF(I1839="PO",P1839-SUM(Q1839:R1839)))</f>
        <v>-1920</v>
      </c>
      <c r="V1839" s="43" t="n">
        <v>0.48</v>
      </c>
      <c r="W1839" s="43"/>
      <c r="X1839" s="43" t="n">
        <f aca="false">W1839-V1839</f>
        <v>-0.48</v>
      </c>
      <c r="Z1839" s="44"/>
      <c r="AA1839" s="44"/>
      <c r="AM1839" s="23" t="str">
        <f aca="false">D1839</f>
        <v>Arista</v>
      </c>
      <c r="AN1839" s="23" t="s">
        <v>6397</v>
      </c>
      <c r="AT1839" s="44"/>
      <c r="AU1839" s="44"/>
      <c r="BD1839" s="23" t="s">
        <v>719</v>
      </c>
      <c r="BE1839" s="1" t="s">
        <v>183</v>
      </c>
    </row>
    <row r="1840" customFormat="false" ht="15" hidden="false" customHeight="true" outlineLevel="0" collapsed="false">
      <c r="A1840" s="23" t="s">
        <v>7430</v>
      </c>
      <c r="B1840" s="23" t="s">
        <v>7431</v>
      </c>
      <c r="C1840" s="40" t="s">
        <v>177</v>
      </c>
      <c r="D1840" s="23" t="s">
        <v>82</v>
      </c>
      <c r="E1840" s="23" t="s">
        <v>7432</v>
      </c>
      <c r="F1840" s="23" t="s">
        <v>7433</v>
      </c>
      <c r="G1840" s="23" t="n">
        <v>55</v>
      </c>
      <c r="H1840" s="23" t="n">
        <v>1</v>
      </c>
      <c r="I1840" s="41" t="s">
        <v>188</v>
      </c>
      <c r="K1840" s="23" t="n">
        <v>0</v>
      </c>
      <c r="L1840" s="23" t="n">
        <v>0</v>
      </c>
      <c r="M1840" s="23" t="n">
        <v>0</v>
      </c>
      <c r="N1840" s="23" t="n">
        <v>0</v>
      </c>
      <c r="O1840" s="23" t="n">
        <f aca="false">K1840+L1840</f>
        <v>0</v>
      </c>
      <c r="P1840" s="23" t="n">
        <f aca="false">K1840+L1840+M1840+N1840</f>
        <v>0</v>
      </c>
      <c r="Q1840" s="23" t="n">
        <v>0</v>
      </c>
      <c r="R1840" s="23" t="n">
        <v>1332</v>
      </c>
      <c r="S1840" s="23" t="n">
        <v>0</v>
      </c>
      <c r="T1840" s="23" t="n">
        <v>0</v>
      </c>
      <c r="U1840" s="42" t="n">
        <f aca="false">IF(I1840="delivery",O1840-SUM(Q1840+R1840),IF(I1840="PO",P1840-SUM(Q1840:R1840)))</f>
        <v>-1332</v>
      </c>
      <c r="V1840" s="45" t="n">
        <v>0.152</v>
      </c>
      <c r="W1840" s="45"/>
      <c r="X1840" s="43" t="n">
        <f aca="false">W1840-V1840</f>
        <v>-0.152</v>
      </c>
      <c r="Z1840" s="44"/>
      <c r="AA1840" s="44"/>
      <c r="AM1840" s="23" t="str">
        <f aca="false">D1840</f>
        <v>Arista</v>
      </c>
      <c r="AN1840" s="23" t="s">
        <v>6397</v>
      </c>
      <c r="AT1840" s="44"/>
      <c r="AU1840" s="44"/>
      <c r="BD1840" s="23" t="s">
        <v>719</v>
      </c>
      <c r="BE1840" s="1" t="s">
        <v>183</v>
      </c>
    </row>
    <row r="1841" customFormat="false" ht="15" hidden="false" customHeight="true" outlineLevel="0" collapsed="false">
      <c r="A1841" s="23" t="s">
        <v>7434</v>
      </c>
      <c r="B1841" s="23" t="s">
        <v>7435</v>
      </c>
      <c r="C1841" s="40" t="s">
        <v>177</v>
      </c>
      <c r="D1841" s="23" t="s">
        <v>1471</v>
      </c>
      <c r="E1841" s="23" t="s">
        <v>7436</v>
      </c>
      <c r="F1841" s="23" t="s">
        <v>7437</v>
      </c>
      <c r="G1841" s="23" t="n">
        <v>55</v>
      </c>
      <c r="H1841" s="23" t="n">
        <v>1</v>
      </c>
      <c r="I1841" s="41" t="s">
        <v>188</v>
      </c>
      <c r="K1841" s="23" t="n">
        <v>0</v>
      </c>
      <c r="L1841" s="23" t="n">
        <v>0</v>
      </c>
      <c r="M1841" s="23" t="n">
        <v>0</v>
      </c>
      <c r="N1841" s="23" t="n">
        <v>0</v>
      </c>
      <c r="O1841" s="23" t="n">
        <f aca="false">K1841+L1841</f>
        <v>0</v>
      </c>
      <c r="P1841" s="23" t="n">
        <f aca="false">K1841+L1841+M1841+N1841</f>
        <v>0</v>
      </c>
      <c r="Q1841" s="23" t="n">
        <v>135</v>
      </c>
      <c r="R1841" s="23" t="n">
        <v>1086</v>
      </c>
      <c r="S1841" s="23" t="n">
        <v>432</v>
      </c>
      <c r="T1841" s="23" t="n">
        <v>144</v>
      </c>
      <c r="U1841" s="42" t="n">
        <f aca="false">IF(I1841="delivery",O1841-SUM(Q1841+R1841),IF(I1841="PO",P1841-SUM(Q1841:R1841)))</f>
        <v>-1221</v>
      </c>
      <c r="V1841" s="43" t="n">
        <v>0.065</v>
      </c>
      <c r="W1841" s="43"/>
      <c r="X1841" s="43" t="n">
        <f aca="false">W1841-V1841</f>
        <v>-0.065</v>
      </c>
      <c r="Z1841" s="44"/>
      <c r="AA1841" s="44"/>
      <c r="AM1841" s="23" t="str">
        <f aca="false">D1841</f>
        <v>Sanmina</v>
      </c>
      <c r="AN1841" s="23" t="s">
        <v>3124</v>
      </c>
      <c r="AT1841" s="44"/>
      <c r="AU1841" s="44"/>
      <c r="BD1841" s="23" t="s">
        <v>182</v>
      </c>
      <c r="BE1841" s="1" t="s">
        <v>183</v>
      </c>
    </row>
    <row r="1842" customFormat="false" ht="15" hidden="false" customHeight="true" outlineLevel="0" collapsed="false">
      <c r="A1842" s="23" t="s">
        <v>7438</v>
      </c>
      <c r="B1842" s="23" t="s">
        <v>7439</v>
      </c>
      <c r="C1842" s="40" t="s">
        <v>177</v>
      </c>
      <c r="D1842" s="23" t="s">
        <v>82</v>
      </c>
      <c r="E1842" s="23" t="s">
        <v>7440</v>
      </c>
      <c r="F1842" s="23" t="s">
        <v>7441</v>
      </c>
      <c r="G1842" s="23" t="n">
        <v>55</v>
      </c>
      <c r="H1842" s="23" t="n">
        <v>1</v>
      </c>
      <c r="I1842" s="41" t="s">
        <v>180</v>
      </c>
      <c r="K1842" s="23" t="n">
        <v>0</v>
      </c>
      <c r="L1842" s="23" t="n">
        <v>0</v>
      </c>
      <c r="M1842" s="23" t="n">
        <v>0</v>
      </c>
      <c r="N1842" s="23" t="n">
        <v>0</v>
      </c>
      <c r="O1842" s="23" t="n">
        <f aca="false">K1842+L1842</f>
        <v>0</v>
      </c>
      <c r="P1842" s="23" t="n">
        <f aca="false">K1842+L1842+M1842+N1842</f>
        <v>0</v>
      </c>
      <c r="Q1842" s="23" t="n">
        <v>0</v>
      </c>
      <c r="R1842" s="23" t="n">
        <v>0</v>
      </c>
      <c r="S1842" s="23" t="n">
        <v>0</v>
      </c>
      <c r="T1842" s="23" t="n">
        <v>0</v>
      </c>
      <c r="U1842" s="42" t="n">
        <f aca="false">IF(I1842="delivery",O1842-SUM(Q1842+R1842),IF(I1842="PO",P1842-SUM(Q1842:R1842)))</f>
        <v>0</v>
      </c>
      <c r="V1842" s="43" t="n">
        <v>1E-005</v>
      </c>
      <c r="W1842" s="43"/>
      <c r="X1842" s="43" t="n">
        <f aca="false">W1842-V1842</f>
        <v>-1E-005</v>
      </c>
      <c r="Z1842" s="44"/>
      <c r="AA1842" s="44"/>
      <c r="AM1842" s="23" t="str">
        <f aca="false">D1842</f>
        <v>Arista</v>
      </c>
      <c r="AN1842" s="23" t="s">
        <v>6397</v>
      </c>
      <c r="AT1842" s="44"/>
      <c r="AU1842" s="44"/>
      <c r="BD1842" s="23" t="s">
        <v>714</v>
      </c>
      <c r="BE1842" s="1" t="s">
        <v>183</v>
      </c>
    </row>
    <row r="1843" customFormat="false" ht="15" hidden="false" customHeight="true" outlineLevel="0" collapsed="false">
      <c r="A1843" s="23" t="s">
        <v>7442</v>
      </c>
      <c r="B1843" s="23" t="s">
        <v>7443</v>
      </c>
      <c r="C1843" s="40" t="s">
        <v>177</v>
      </c>
      <c r="D1843" s="23" t="s">
        <v>1471</v>
      </c>
      <c r="E1843" s="23" t="s">
        <v>7444</v>
      </c>
      <c r="F1843" s="23" t="s">
        <v>7445</v>
      </c>
      <c r="G1843" s="23" t="n">
        <v>61</v>
      </c>
      <c r="H1843" s="23" t="n">
        <v>2000</v>
      </c>
      <c r="I1843" s="41" t="s">
        <v>180</v>
      </c>
      <c r="K1843" s="23" t="n">
        <v>0</v>
      </c>
      <c r="L1843" s="23" t="n">
        <v>12297</v>
      </c>
      <c r="M1843" s="23" t="n">
        <v>14000</v>
      </c>
      <c r="N1843" s="23" t="n">
        <v>0</v>
      </c>
      <c r="O1843" s="23" t="n">
        <f aca="false">K1843+L1843</f>
        <v>12297</v>
      </c>
      <c r="P1843" s="23" t="n">
        <f aca="false">K1843+L1843+M1843+N1843</f>
        <v>26297</v>
      </c>
      <c r="Q1843" s="23" t="n">
        <v>16026</v>
      </c>
      <c r="R1843" s="23" t="n">
        <v>14417</v>
      </c>
      <c r="S1843" s="23" t="n">
        <v>14749</v>
      </c>
      <c r="T1843" s="23" t="n">
        <v>3570</v>
      </c>
      <c r="U1843" s="42" t="n">
        <f aca="false">IF(I1843="delivery",O1843-SUM(Q1843+R1843),IF(I1843="PO",P1843-SUM(Q1843:R1843)))</f>
        <v>-18146</v>
      </c>
      <c r="V1843" s="43" t="n">
        <v>0.0315</v>
      </c>
      <c r="W1843" s="43"/>
      <c r="X1843" s="43" t="n">
        <f aca="false">W1843-V1843</f>
        <v>-0.0315</v>
      </c>
      <c r="Y1843" s="23" t="n">
        <v>0.0315</v>
      </c>
      <c r="Z1843" s="44"/>
      <c r="AA1843" s="44"/>
      <c r="AM1843" s="23" t="str">
        <f aca="false">D1843</f>
        <v>Sanmina</v>
      </c>
      <c r="AN1843" s="23" t="s">
        <v>3124</v>
      </c>
      <c r="AT1843" s="44"/>
      <c r="AU1843" s="44"/>
      <c r="BD1843" s="23" t="s">
        <v>182</v>
      </c>
      <c r="BE1843" s="1" t="s">
        <v>183</v>
      </c>
    </row>
    <row r="1844" customFormat="false" ht="15" hidden="false" customHeight="true" outlineLevel="0" collapsed="false">
      <c r="A1844" s="23" t="s">
        <v>7446</v>
      </c>
      <c r="B1844" s="23" t="s">
        <v>7447</v>
      </c>
      <c r="C1844" s="40" t="s">
        <v>177</v>
      </c>
      <c r="D1844" s="23" t="s">
        <v>1471</v>
      </c>
      <c r="E1844" s="23" t="s">
        <v>7448</v>
      </c>
      <c r="F1844" s="23" t="s">
        <v>7449</v>
      </c>
      <c r="G1844" s="23" t="n">
        <v>61</v>
      </c>
      <c r="H1844" s="23" t="n">
        <v>4000</v>
      </c>
      <c r="I1844" s="41" t="s">
        <v>180</v>
      </c>
      <c r="K1844" s="23" t="n">
        <v>0</v>
      </c>
      <c r="L1844" s="23" t="n">
        <v>7162</v>
      </c>
      <c r="M1844" s="23" t="n">
        <v>0</v>
      </c>
      <c r="N1844" s="23" t="n">
        <v>0</v>
      </c>
      <c r="O1844" s="23" t="n">
        <f aca="false">K1844+L1844</f>
        <v>7162</v>
      </c>
      <c r="P1844" s="23" t="n">
        <f aca="false">K1844+L1844+M1844+N1844</f>
        <v>7162</v>
      </c>
      <c r="Q1844" s="23" t="n">
        <v>9595</v>
      </c>
      <c r="R1844" s="23" t="n">
        <v>4095</v>
      </c>
      <c r="S1844" s="23" t="n">
        <v>4761</v>
      </c>
      <c r="T1844" s="23" t="n">
        <v>1247</v>
      </c>
      <c r="U1844" s="42" t="n">
        <f aca="false">IF(I1844="delivery",O1844-SUM(Q1844+R1844),IF(I1844="PO",P1844-SUM(Q1844:R1844)))</f>
        <v>-6528</v>
      </c>
      <c r="V1844" s="43" t="n">
        <v>0.00292</v>
      </c>
      <c r="W1844" s="43"/>
      <c r="X1844" s="43" t="n">
        <f aca="false">W1844-V1844</f>
        <v>-0.00292</v>
      </c>
      <c r="Y1844" s="23" t="n">
        <v>0.00292</v>
      </c>
      <c r="Z1844" s="44"/>
      <c r="AA1844" s="44"/>
      <c r="AM1844" s="23" t="str">
        <f aca="false">D1844</f>
        <v>Sanmina</v>
      </c>
      <c r="AN1844" s="23" t="s">
        <v>3124</v>
      </c>
      <c r="AT1844" s="44"/>
      <c r="AU1844" s="44"/>
      <c r="BD1844" s="23" t="s">
        <v>182</v>
      </c>
      <c r="BE1844" s="1" t="s">
        <v>183</v>
      </c>
    </row>
    <row r="1845" customFormat="false" ht="15" hidden="false" customHeight="true" outlineLevel="0" collapsed="false">
      <c r="A1845" s="23" t="s">
        <v>7450</v>
      </c>
      <c r="B1845" s="23" t="s">
        <v>7451</v>
      </c>
      <c r="C1845" s="40" t="s">
        <v>177</v>
      </c>
      <c r="D1845" s="23" t="s">
        <v>1471</v>
      </c>
      <c r="E1845" s="23" t="s">
        <v>7452</v>
      </c>
      <c r="F1845" s="23" t="s">
        <v>7453</v>
      </c>
      <c r="G1845" s="23" t="n">
        <v>71</v>
      </c>
      <c r="H1845" s="23" t="n">
        <v>8000</v>
      </c>
      <c r="I1845" s="41" t="s">
        <v>180</v>
      </c>
      <c r="K1845" s="23" t="n">
        <v>0</v>
      </c>
      <c r="L1845" s="23" t="n">
        <v>9488</v>
      </c>
      <c r="M1845" s="23" t="n">
        <v>88000</v>
      </c>
      <c r="N1845" s="23" t="n">
        <v>4000</v>
      </c>
      <c r="O1845" s="23" t="n">
        <f aca="false">K1845+L1845</f>
        <v>9488</v>
      </c>
      <c r="P1845" s="23" t="n">
        <f aca="false">K1845+L1845+M1845+N1845</f>
        <v>101488</v>
      </c>
      <c r="Q1845" s="23" t="n">
        <v>47044</v>
      </c>
      <c r="R1845" s="23" t="n">
        <v>32623</v>
      </c>
      <c r="S1845" s="23" t="n">
        <v>49098</v>
      </c>
      <c r="T1845" s="23" t="n">
        <v>3599</v>
      </c>
      <c r="U1845" s="42" t="n">
        <f aca="false">IF(I1845="delivery",O1845-SUM(Q1845+R1845),IF(I1845="PO",P1845-SUM(Q1845:R1845)))</f>
        <v>-70179</v>
      </c>
      <c r="V1845" s="43" t="n">
        <v>0.0035</v>
      </c>
      <c r="W1845" s="43"/>
      <c r="X1845" s="43" t="n">
        <f aca="false">W1845-V1845</f>
        <v>-0.0035</v>
      </c>
      <c r="Y1845" s="23" t="n">
        <v>0.0035</v>
      </c>
      <c r="Z1845" s="44"/>
      <c r="AA1845" s="44"/>
      <c r="AM1845" s="23" t="str">
        <f aca="false">D1845</f>
        <v>Sanmina</v>
      </c>
      <c r="AN1845" s="23" t="s">
        <v>3124</v>
      </c>
      <c r="AT1845" s="44"/>
      <c r="AU1845" s="44"/>
      <c r="BD1845" s="23" t="s">
        <v>182</v>
      </c>
      <c r="BE1845" s="1" t="s">
        <v>183</v>
      </c>
    </row>
    <row r="1846" customFormat="false" ht="15" hidden="false" customHeight="true" outlineLevel="0" collapsed="false">
      <c r="A1846" s="23" t="s">
        <v>7454</v>
      </c>
      <c r="B1846" s="23" t="s">
        <v>7455</v>
      </c>
      <c r="C1846" s="40" t="s">
        <v>177</v>
      </c>
      <c r="D1846" s="23" t="s">
        <v>1471</v>
      </c>
      <c r="E1846" s="23" t="s">
        <v>7456</v>
      </c>
      <c r="F1846" s="23" t="s">
        <v>7457</v>
      </c>
      <c r="G1846" s="23" t="n">
        <v>53</v>
      </c>
      <c r="H1846" s="23" t="n">
        <v>4000</v>
      </c>
      <c r="I1846" s="41" t="s">
        <v>180</v>
      </c>
      <c r="K1846" s="23" t="n">
        <v>0</v>
      </c>
      <c r="L1846" s="23" t="n">
        <v>27273</v>
      </c>
      <c r="M1846" s="23" t="n">
        <v>0</v>
      </c>
      <c r="N1846" s="23" t="n">
        <v>0</v>
      </c>
      <c r="O1846" s="23" t="n">
        <f aca="false">K1846+L1846</f>
        <v>27273</v>
      </c>
      <c r="P1846" s="23" t="n">
        <f aca="false">K1846+L1846+M1846+N1846</f>
        <v>27273</v>
      </c>
      <c r="Q1846" s="23" t="n">
        <v>21483</v>
      </c>
      <c r="R1846" s="23" t="n">
        <v>11111</v>
      </c>
      <c r="S1846" s="23" t="n">
        <v>17624</v>
      </c>
      <c r="T1846" s="23" t="n">
        <v>1932</v>
      </c>
      <c r="U1846" s="42" t="n">
        <f aca="false">IF(I1846="delivery",O1846-SUM(Q1846+R1846),IF(I1846="PO",P1846-SUM(Q1846:R1846)))</f>
        <v>-5321</v>
      </c>
      <c r="V1846" s="43" t="n">
        <v>0.0312</v>
      </c>
      <c r="W1846" s="43"/>
      <c r="X1846" s="43" t="n">
        <f aca="false">W1846-V1846</f>
        <v>-0.0312</v>
      </c>
      <c r="Y1846" s="23" t="n">
        <v>0.0396</v>
      </c>
      <c r="Z1846" s="44"/>
      <c r="AA1846" s="44"/>
      <c r="AM1846" s="23" t="str">
        <f aca="false">D1846</f>
        <v>Sanmina</v>
      </c>
      <c r="AN1846" s="23" t="s">
        <v>3124</v>
      </c>
      <c r="AT1846" s="44"/>
      <c r="AU1846" s="44"/>
      <c r="BD1846" s="23" t="s">
        <v>182</v>
      </c>
      <c r="BE1846" s="1" t="s">
        <v>183</v>
      </c>
    </row>
    <row r="1847" customFormat="false" ht="15" hidden="false" customHeight="true" outlineLevel="0" collapsed="false">
      <c r="A1847" s="23" t="s">
        <v>7458</v>
      </c>
      <c r="B1847" s="23" t="s">
        <v>7459</v>
      </c>
      <c r="C1847" s="40" t="s">
        <v>177</v>
      </c>
      <c r="D1847" s="23" t="s">
        <v>1471</v>
      </c>
      <c r="E1847" s="23" t="s">
        <v>7460</v>
      </c>
      <c r="F1847" s="23" t="s">
        <v>7461</v>
      </c>
      <c r="G1847" s="23" t="n">
        <v>56</v>
      </c>
      <c r="H1847" s="23" t="n">
        <v>4000</v>
      </c>
      <c r="I1847" s="41" t="s">
        <v>180</v>
      </c>
      <c r="K1847" s="23" t="n">
        <v>0</v>
      </c>
      <c r="L1847" s="23" t="n">
        <v>3843</v>
      </c>
      <c r="M1847" s="23" t="n">
        <v>0</v>
      </c>
      <c r="N1847" s="23" t="n">
        <v>0</v>
      </c>
      <c r="O1847" s="23" t="n">
        <f aca="false">K1847+L1847</f>
        <v>3843</v>
      </c>
      <c r="P1847" s="23" t="n">
        <f aca="false">K1847+L1847+M1847+N1847</f>
        <v>3843</v>
      </c>
      <c r="Q1847" s="23" t="n">
        <v>2396</v>
      </c>
      <c r="R1847" s="23" t="n">
        <v>1072</v>
      </c>
      <c r="S1847" s="23" t="n">
        <v>1744</v>
      </c>
      <c r="T1847" s="23" t="n">
        <v>326</v>
      </c>
      <c r="U1847" s="42" t="n">
        <f aca="false">IF(I1847="delivery",O1847-SUM(Q1847+R1847),IF(I1847="PO",P1847-SUM(Q1847:R1847)))</f>
        <v>375</v>
      </c>
      <c r="V1847" s="43" t="n">
        <v>0.0157</v>
      </c>
      <c r="W1847" s="43"/>
      <c r="X1847" s="43" t="n">
        <f aca="false">W1847-V1847</f>
        <v>-0.0157</v>
      </c>
      <c r="Y1847" s="23" t="n">
        <v>0.04662</v>
      </c>
      <c r="Z1847" s="44"/>
      <c r="AA1847" s="44"/>
      <c r="AM1847" s="23" t="str">
        <f aca="false">D1847</f>
        <v>Sanmina</v>
      </c>
      <c r="AN1847" s="23" t="s">
        <v>3124</v>
      </c>
      <c r="AT1847" s="44"/>
      <c r="AU1847" s="44"/>
      <c r="BD1847" s="23" t="s">
        <v>182</v>
      </c>
      <c r="BE1847" s="1" t="s">
        <v>183</v>
      </c>
    </row>
    <row r="1848" customFormat="false" ht="15" hidden="false" customHeight="true" outlineLevel="0" collapsed="false">
      <c r="A1848" s="23" t="s">
        <v>7462</v>
      </c>
      <c r="B1848" s="23" t="s">
        <v>7463</v>
      </c>
      <c r="C1848" s="40" t="s">
        <v>177</v>
      </c>
      <c r="D1848" s="23" t="s">
        <v>1471</v>
      </c>
      <c r="E1848" s="23" t="s">
        <v>7464</v>
      </c>
      <c r="F1848" s="23" t="s">
        <v>7465</v>
      </c>
      <c r="G1848" s="23" t="n">
        <v>53</v>
      </c>
      <c r="H1848" s="23" t="n">
        <v>250</v>
      </c>
      <c r="I1848" s="41" t="s">
        <v>188</v>
      </c>
      <c r="K1848" s="23" t="n">
        <v>0</v>
      </c>
      <c r="L1848" s="23" t="n">
        <v>0</v>
      </c>
      <c r="M1848" s="23" t="n">
        <v>55</v>
      </c>
      <c r="N1848" s="23" t="n">
        <v>0</v>
      </c>
      <c r="O1848" s="23" t="n">
        <f aca="false">K1848+L1848</f>
        <v>0</v>
      </c>
      <c r="P1848" s="23" t="n">
        <f aca="false">K1848+L1848+M1848+N1848</f>
        <v>55</v>
      </c>
      <c r="Q1848" s="23" t="n">
        <v>60</v>
      </c>
      <c r="R1848" s="23" t="n">
        <v>0</v>
      </c>
      <c r="S1848" s="23" t="n">
        <v>0</v>
      </c>
      <c r="T1848" s="23" t="n">
        <v>0</v>
      </c>
      <c r="U1848" s="42" t="n">
        <f aca="false">IF(I1848="delivery",O1848-SUM(Q1848+R1848),IF(I1848="PO",P1848-SUM(Q1848:R1848)))</f>
        <v>-5</v>
      </c>
      <c r="V1848" s="43" t="n">
        <v>1.02588</v>
      </c>
      <c r="W1848" s="43"/>
      <c r="X1848" s="43" t="n">
        <f aca="false">W1848-V1848</f>
        <v>-1.02588</v>
      </c>
      <c r="Z1848" s="44"/>
      <c r="AA1848" s="44"/>
      <c r="AM1848" s="23" t="str">
        <f aca="false">D1848</f>
        <v>Sanmina</v>
      </c>
      <c r="AN1848" s="23" t="s">
        <v>3124</v>
      </c>
      <c r="AT1848" s="44"/>
      <c r="AU1848" s="44"/>
      <c r="BD1848" s="23" t="s">
        <v>182</v>
      </c>
      <c r="BE1848" s="1" t="s">
        <v>183</v>
      </c>
    </row>
    <row r="1849" customFormat="false" ht="15" hidden="false" customHeight="true" outlineLevel="0" collapsed="false">
      <c r="A1849" s="23" t="s">
        <v>7466</v>
      </c>
      <c r="B1849" s="23" t="s">
        <v>7467</v>
      </c>
      <c r="C1849" s="40" t="s">
        <v>177</v>
      </c>
      <c r="D1849" s="23" t="s">
        <v>1471</v>
      </c>
      <c r="E1849" s="23" t="s">
        <v>7468</v>
      </c>
      <c r="F1849" s="23" t="s">
        <v>7469</v>
      </c>
      <c r="G1849" s="23" t="n">
        <v>48</v>
      </c>
      <c r="H1849" s="23" t="n">
        <v>10000</v>
      </c>
      <c r="I1849" s="41" t="s">
        <v>180</v>
      </c>
      <c r="K1849" s="23" t="n">
        <v>0</v>
      </c>
      <c r="L1849" s="23" t="n">
        <v>46273</v>
      </c>
      <c r="M1849" s="23" t="n">
        <v>0</v>
      </c>
      <c r="N1849" s="23" t="n">
        <v>0</v>
      </c>
      <c r="O1849" s="23" t="n">
        <f aca="false">K1849+L1849</f>
        <v>46273</v>
      </c>
      <c r="P1849" s="23" t="n">
        <f aca="false">K1849+L1849+M1849+N1849</f>
        <v>46273</v>
      </c>
      <c r="Q1849" s="23" t="n">
        <v>20088</v>
      </c>
      <c r="R1849" s="23" t="n">
        <v>8158</v>
      </c>
      <c r="S1849" s="23" t="n">
        <v>5808</v>
      </c>
      <c r="T1849" s="23" t="n">
        <v>2001</v>
      </c>
      <c r="U1849" s="42" t="n">
        <f aca="false">IF(I1849="delivery",O1849-SUM(Q1849+R1849),IF(I1849="PO",P1849-SUM(Q1849:R1849)))</f>
        <v>18027</v>
      </c>
      <c r="V1849" s="43" t="n">
        <v>0.01778</v>
      </c>
      <c r="W1849" s="43"/>
      <c r="X1849" s="43" t="n">
        <f aca="false">W1849-V1849</f>
        <v>-0.01778</v>
      </c>
      <c r="Y1849" s="23" t="n">
        <v>0.01901</v>
      </c>
      <c r="Z1849" s="44"/>
      <c r="AA1849" s="44"/>
      <c r="AM1849" s="23" t="str">
        <f aca="false">D1849</f>
        <v>Sanmina</v>
      </c>
      <c r="AN1849" s="23" t="s">
        <v>3124</v>
      </c>
      <c r="AT1849" s="44"/>
      <c r="AU1849" s="44"/>
      <c r="BD1849" s="23" t="s">
        <v>182</v>
      </c>
      <c r="BE1849" s="1" t="s">
        <v>183</v>
      </c>
    </row>
    <row r="1850" customFormat="false" ht="15" hidden="false" customHeight="true" outlineLevel="0" collapsed="false">
      <c r="A1850" s="23" t="s">
        <v>7470</v>
      </c>
      <c r="B1850" s="23" t="s">
        <v>7471</v>
      </c>
      <c r="C1850" s="40" t="s">
        <v>177</v>
      </c>
      <c r="D1850" s="23" t="s">
        <v>1471</v>
      </c>
      <c r="E1850" s="23" t="s">
        <v>7472</v>
      </c>
      <c r="F1850" s="23" t="s">
        <v>7473</v>
      </c>
      <c r="G1850" s="23" t="n">
        <v>48</v>
      </c>
      <c r="H1850" s="23" t="n">
        <v>4000</v>
      </c>
      <c r="I1850" s="41" t="s">
        <v>180</v>
      </c>
      <c r="K1850" s="23" t="n">
        <v>0</v>
      </c>
      <c r="L1850" s="23" t="n">
        <v>12323</v>
      </c>
      <c r="M1850" s="23" t="n">
        <v>0</v>
      </c>
      <c r="N1850" s="23" t="n">
        <v>0</v>
      </c>
      <c r="O1850" s="23" t="n">
        <f aca="false">K1850+L1850</f>
        <v>12323</v>
      </c>
      <c r="P1850" s="23" t="n">
        <f aca="false">K1850+L1850+M1850+N1850</f>
        <v>12323</v>
      </c>
      <c r="Q1850" s="23" t="n">
        <v>11266</v>
      </c>
      <c r="R1850" s="23" t="n">
        <v>4624</v>
      </c>
      <c r="S1850" s="23" t="n">
        <v>6532</v>
      </c>
      <c r="T1850" s="23" t="n">
        <v>1296</v>
      </c>
      <c r="U1850" s="42" t="n">
        <f aca="false">IF(I1850="delivery",O1850-SUM(Q1850+R1850),IF(I1850="PO",P1850-SUM(Q1850:R1850)))</f>
        <v>-3567</v>
      </c>
      <c r="V1850" s="43" t="n">
        <v>0.0113</v>
      </c>
      <c r="W1850" s="43"/>
      <c r="X1850" s="43" t="n">
        <f aca="false">W1850-V1850</f>
        <v>-0.0113</v>
      </c>
      <c r="Y1850" s="23" t="n">
        <v>0.0113</v>
      </c>
      <c r="Z1850" s="44"/>
      <c r="AA1850" s="44"/>
      <c r="AM1850" s="23" t="str">
        <f aca="false">D1850</f>
        <v>Sanmina</v>
      </c>
      <c r="AN1850" s="23" t="s">
        <v>3124</v>
      </c>
      <c r="AT1850" s="44"/>
      <c r="AU1850" s="44"/>
      <c r="BD1850" s="23" t="s">
        <v>182</v>
      </c>
      <c r="BE1850" s="1" t="s">
        <v>183</v>
      </c>
    </row>
    <row r="1851" customFormat="false" ht="15" hidden="false" customHeight="true" outlineLevel="0" collapsed="false">
      <c r="A1851" s="23" t="s">
        <v>7474</v>
      </c>
      <c r="B1851" s="23" t="s">
        <v>7475</v>
      </c>
      <c r="C1851" s="40" t="s">
        <v>177</v>
      </c>
      <c r="D1851" s="23" t="s">
        <v>1471</v>
      </c>
      <c r="E1851" s="23" t="s">
        <v>7476</v>
      </c>
      <c r="F1851" s="23" t="s">
        <v>7477</v>
      </c>
      <c r="G1851" s="23" t="n">
        <v>61</v>
      </c>
      <c r="H1851" s="23" t="n">
        <v>4000</v>
      </c>
      <c r="I1851" s="41" t="s">
        <v>180</v>
      </c>
      <c r="K1851" s="23" t="n">
        <v>0</v>
      </c>
      <c r="L1851" s="23" t="n">
        <v>57683</v>
      </c>
      <c r="M1851" s="23" t="n">
        <v>0</v>
      </c>
      <c r="N1851" s="23" t="n">
        <v>0</v>
      </c>
      <c r="O1851" s="23" t="n">
        <f aca="false">K1851+L1851</f>
        <v>57683</v>
      </c>
      <c r="P1851" s="23" t="n">
        <f aca="false">K1851+L1851+M1851+N1851</f>
        <v>57683</v>
      </c>
      <c r="Q1851" s="23" t="n">
        <v>7648</v>
      </c>
      <c r="R1851" s="23" t="n">
        <v>84220</v>
      </c>
      <c r="S1851" s="23" t="n">
        <v>60066</v>
      </c>
      <c r="T1851" s="23" t="n">
        <v>23830</v>
      </c>
      <c r="U1851" s="42" t="n">
        <f aca="false">IF(I1851="delivery",O1851-SUM(Q1851+R1851),IF(I1851="PO",P1851-SUM(Q1851:R1851)))</f>
        <v>-34185</v>
      </c>
      <c r="V1851" s="43" t="n">
        <v>0.00218</v>
      </c>
      <c r="W1851" s="43"/>
      <c r="X1851" s="43" t="n">
        <f aca="false">W1851-V1851</f>
        <v>-0.00218</v>
      </c>
      <c r="Z1851" s="44"/>
      <c r="AA1851" s="44"/>
      <c r="AM1851" s="23" t="str">
        <f aca="false">D1851</f>
        <v>Sanmina</v>
      </c>
      <c r="AN1851" s="23" t="s">
        <v>3124</v>
      </c>
      <c r="AT1851" s="44"/>
      <c r="AU1851" s="44"/>
      <c r="BD1851" s="23" t="s">
        <v>182</v>
      </c>
      <c r="BE1851" s="1" t="s">
        <v>183</v>
      </c>
    </row>
    <row r="1852" customFormat="false" ht="15" hidden="false" customHeight="true" outlineLevel="0" collapsed="false">
      <c r="A1852" s="23" t="s">
        <v>7478</v>
      </c>
      <c r="B1852" s="23" t="s">
        <v>7479</v>
      </c>
      <c r="C1852" s="40" t="s">
        <v>177</v>
      </c>
      <c r="D1852" s="23" t="s">
        <v>1471</v>
      </c>
      <c r="E1852" s="23" t="s">
        <v>7480</v>
      </c>
      <c r="F1852" s="23" t="s">
        <v>7481</v>
      </c>
      <c r="G1852" s="23" t="n">
        <v>78</v>
      </c>
      <c r="H1852" s="23" t="n">
        <v>500</v>
      </c>
      <c r="I1852" s="41" t="s">
        <v>180</v>
      </c>
      <c r="K1852" s="23" t="n">
        <v>0</v>
      </c>
      <c r="L1852" s="23" t="n">
        <v>6992</v>
      </c>
      <c r="M1852" s="23" t="n">
        <v>1000</v>
      </c>
      <c r="N1852" s="23" t="n">
        <v>0</v>
      </c>
      <c r="O1852" s="23" t="n">
        <f aca="false">K1852+L1852</f>
        <v>6992</v>
      </c>
      <c r="P1852" s="23" t="n">
        <f aca="false">K1852+L1852+M1852+N1852</f>
        <v>7992</v>
      </c>
      <c r="Q1852" s="23" t="n">
        <v>820</v>
      </c>
      <c r="R1852" s="23" t="n">
        <v>357</v>
      </c>
      <c r="S1852" s="23" t="n">
        <v>460</v>
      </c>
      <c r="T1852" s="23" t="n">
        <v>20</v>
      </c>
      <c r="U1852" s="42" t="n">
        <f aca="false">IF(I1852="delivery",O1852-SUM(Q1852+R1852),IF(I1852="PO",P1852-SUM(Q1852:R1852)))</f>
        <v>5815</v>
      </c>
      <c r="V1852" s="43" t="n">
        <v>0.4588</v>
      </c>
      <c r="W1852" s="43"/>
      <c r="X1852" s="43" t="n">
        <f aca="false">W1852-V1852</f>
        <v>-0.4588</v>
      </c>
      <c r="Z1852" s="44"/>
      <c r="AA1852" s="44"/>
      <c r="AM1852" s="23" t="str">
        <f aca="false">D1852</f>
        <v>Sanmina</v>
      </c>
      <c r="AN1852" s="23" t="s">
        <v>3124</v>
      </c>
      <c r="AT1852" s="44"/>
      <c r="AU1852" s="44"/>
      <c r="BD1852" s="23" t="s">
        <v>182</v>
      </c>
      <c r="BE1852" s="1" t="s">
        <v>183</v>
      </c>
    </row>
    <row r="1853" customFormat="false" ht="15" hidden="false" customHeight="true" outlineLevel="0" collapsed="false">
      <c r="A1853" s="23" t="s">
        <v>7482</v>
      </c>
      <c r="B1853" s="23" t="s">
        <v>7483</v>
      </c>
      <c r="C1853" s="40" t="s">
        <v>177</v>
      </c>
      <c r="D1853" s="23" t="s">
        <v>1471</v>
      </c>
      <c r="E1853" s="23" t="s">
        <v>7484</v>
      </c>
      <c r="F1853" s="23" t="s">
        <v>7485</v>
      </c>
      <c r="G1853" s="23" t="n">
        <v>53</v>
      </c>
      <c r="H1853" s="23" t="n">
        <v>5000</v>
      </c>
      <c r="I1853" s="41" t="s">
        <v>180</v>
      </c>
      <c r="K1853" s="23" t="n">
        <v>0</v>
      </c>
      <c r="L1853" s="23" t="n">
        <v>3139</v>
      </c>
      <c r="M1853" s="23" t="n">
        <v>5000</v>
      </c>
      <c r="N1853" s="23" t="n">
        <v>0</v>
      </c>
      <c r="O1853" s="23" t="n">
        <f aca="false">K1853+L1853</f>
        <v>3139</v>
      </c>
      <c r="P1853" s="23" t="n">
        <f aca="false">K1853+L1853+M1853+N1853</f>
        <v>8139</v>
      </c>
      <c r="Q1853" s="23" t="n">
        <v>4704</v>
      </c>
      <c r="R1853" s="23" t="n">
        <v>2700</v>
      </c>
      <c r="S1853" s="23" t="n">
        <v>3987</v>
      </c>
      <c r="T1853" s="23" t="n">
        <v>219</v>
      </c>
      <c r="U1853" s="42" t="n">
        <f aca="false">IF(I1853="delivery",O1853-SUM(Q1853+R1853),IF(I1853="PO",P1853-SUM(Q1853:R1853)))</f>
        <v>-4265</v>
      </c>
      <c r="V1853" s="43" t="n">
        <v>0.316</v>
      </c>
      <c r="W1853" s="43"/>
      <c r="X1853" s="43" t="n">
        <f aca="false">W1853-V1853</f>
        <v>-0.316</v>
      </c>
      <c r="Y1853" s="23" t="n">
        <v>0.316</v>
      </c>
      <c r="Z1853" s="44"/>
      <c r="AA1853" s="44"/>
      <c r="AM1853" s="23" t="str">
        <f aca="false">D1853</f>
        <v>Sanmina</v>
      </c>
      <c r="AN1853" s="23" t="s">
        <v>3124</v>
      </c>
      <c r="AT1853" s="44"/>
      <c r="AU1853" s="44"/>
      <c r="BD1853" s="23" t="s">
        <v>182</v>
      </c>
      <c r="BE1853" s="1" t="s">
        <v>183</v>
      </c>
    </row>
    <row r="1854" customFormat="false" ht="15" hidden="false" customHeight="true" outlineLevel="0" collapsed="false">
      <c r="A1854" s="23" t="s">
        <v>7486</v>
      </c>
      <c r="B1854" s="23" t="s">
        <v>7487</v>
      </c>
      <c r="C1854" s="40" t="s">
        <v>177</v>
      </c>
      <c r="D1854" s="23" t="s">
        <v>1471</v>
      </c>
      <c r="E1854" s="23" t="s">
        <v>7488</v>
      </c>
      <c r="F1854" s="23" t="s">
        <v>7489</v>
      </c>
      <c r="G1854" s="23" t="n">
        <v>99</v>
      </c>
      <c r="H1854" s="23" t="n">
        <v>500</v>
      </c>
      <c r="I1854" s="41" t="s">
        <v>180</v>
      </c>
      <c r="K1854" s="23" t="n">
        <v>0</v>
      </c>
      <c r="L1854" s="23" t="n">
        <v>108153</v>
      </c>
      <c r="M1854" s="23" t="n">
        <v>0</v>
      </c>
      <c r="N1854" s="23" t="n">
        <v>0</v>
      </c>
      <c r="O1854" s="23" t="n">
        <f aca="false">K1854+L1854</f>
        <v>108153</v>
      </c>
      <c r="P1854" s="23" t="n">
        <f aca="false">K1854+L1854+M1854+N1854</f>
        <v>108153</v>
      </c>
      <c r="Q1854" s="23" t="n">
        <v>30150</v>
      </c>
      <c r="R1854" s="23" t="n">
        <v>27862</v>
      </c>
      <c r="S1854" s="23" t="n">
        <v>30981</v>
      </c>
      <c r="T1854" s="23" t="n">
        <v>5929</v>
      </c>
      <c r="U1854" s="42" t="n">
        <f aca="false">IF(I1854="delivery",O1854-SUM(Q1854+R1854),IF(I1854="PO",P1854-SUM(Q1854:R1854)))</f>
        <v>50141</v>
      </c>
      <c r="V1854" s="43" t="n">
        <v>0.4372</v>
      </c>
      <c r="W1854" s="43"/>
      <c r="X1854" s="43" t="n">
        <f aca="false">W1854-V1854</f>
        <v>-0.4372</v>
      </c>
      <c r="Z1854" s="44"/>
      <c r="AA1854" s="44"/>
      <c r="AM1854" s="23" t="str">
        <f aca="false">D1854</f>
        <v>Sanmina</v>
      </c>
      <c r="AN1854" s="23" t="s">
        <v>3124</v>
      </c>
      <c r="AT1854" s="44"/>
      <c r="AU1854" s="44"/>
      <c r="BD1854" s="23" t="s">
        <v>182</v>
      </c>
      <c r="BE1854" s="1" t="s">
        <v>183</v>
      </c>
    </row>
    <row r="1855" customFormat="false" ht="15" hidden="false" customHeight="true" outlineLevel="0" collapsed="false">
      <c r="A1855" s="23" t="s">
        <v>7490</v>
      </c>
      <c r="B1855" s="23" t="s">
        <v>7491</v>
      </c>
      <c r="C1855" s="40" t="s">
        <v>177</v>
      </c>
      <c r="D1855" s="23" t="s">
        <v>1471</v>
      </c>
      <c r="E1855" s="23" t="s">
        <v>7492</v>
      </c>
      <c r="F1855" s="23" t="s">
        <v>7493</v>
      </c>
      <c r="G1855" s="23" t="n">
        <v>78</v>
      </c>
      <c r="H1855" s="23" t="n">
        <v>500</v>
      </c>
      <c r="I1855" s="41" t="s">
        <v>180</v>
      </c>
      <c r="K1855" s="23" t="n">
        <v>0</v>
      </c>
      <c r="L1855" s="23" t="n">
        <v>8720</v>
      </c>
      <c r="M1855" s="23" t="n">
        <v>0</v>
      </c>
      <c r="N1855" s="23" t="n">
        <v>0</v>
      </c>
      <c r="O1855" s="23" t="n">
        <f aca="false">K1855+L1855</f>
        <v>8720</v>
      </c>
      <c r="P1855" s="23" t="n">
        <f aca="false">K1855+L1855+M1855+N1855</f>
        <v>8720</v>
      </c>
      <c r="Q1855" s="23" t="n">
        <v>3074</v>
      </c>
      <c r="R1855" s="23" t="n">
        <v>2694</v>
      </c>
      <c r="S1855" s="23" t="n">
        <v>2504</v>
      </c>
      <c r="T1855" s="23" t="n">
        <v>40</v>
      </c>
      <c r="U1855" s="42" t="n">
        <f aca="false">IF(I1855="delivery",O1855-SUM(Q1855+R1855),IF(I1855="PO",P1855-SUM(Q1855:R1855)))</f>
        <v>2952</v>
      </c>
      <c r="V1855" s="43" t="n">
        <v>0.46</v>
      </c>
      <c r="W1855" s="43"/>
      <c r="X1855" s="43" t="n">
        <f aca="false">W1855-V1855</f>
        <v>-0.46</v>
      </c>
      <c r="Z1855" s="44"/>
      <c r="AA1855" s="44"/>
      <c r="AM1855" s="23" t="str">
        <f aca="false">D1855</f>
        <v>Sanmina</v>
      </c>
      <c r="AN1855" s="23" t="s">
        <v>3124</v>
      </c>
      <c r="AT1855" s="44"/>
      <c r="AU1855" s="44"/>
      <c r="BD1855" s="23" t="s">
        <v>182</v>
      </c>
      <c r="BE1855" s="1" t="s">
        <v>183</v>
      </c>
    </row>
    <row r="1856" customFormat="false" ht="15" hidden="false" customHeight="true" outlineLevel="0" collapsed="false">
      <c r="A1856" s="23" t="s">
        <v>7494</v>
      </c>
      <c r="B1856" s="23" t="s">
        <v>7495</v>
      </c>
      <c r="C1856" s="40" t="s">
        <v>177</v>
      </c>
      <c r="D1856" s="23" t="s">
        <v>1471</v>
      </c>
      <c r="E1856" s="23" t="s">
        <v>7496</v>
      </c>
      <c r="F1856" s="23" t="s">
        <v>7497</v>
      </c>
      <c r="G1856" s="23" t="n">
        <v>76</v>
      </c>
      <c r="H1856" s="23" t="n">
        <v>250</v>
      </c>
      <c r="I1856" s="41" t="s">
        <v>180</v>
      </c>
      <c r="K1856" s="23" t="n">
        <v>0</v>
      </c>
      <c r="L1856" s="23" t="n">
        <v>9874</v>
      </c>
      <c r="M1856" s="23" t="n">
        <v>0</v>
      </c>
      <c r="N1856" s="23" t="n">
        <v>0</v>
      </c>
      <c r="O1856" s="23" t="n">
        <f aca="false">K1856+L1856</f>
        <v>9874</v>
      </c>
      <c r="P1856" s="23" t="n">
        <f aca="false">K1856+L1856+M1856+N1856</f>
        <v>9874</v>
      </c>
      <c r="Q1856" s="23" t="n">
        <v>1597</v>
      </c>
      <c r="R1856" s="23" t="n">
        <v>1468</v>
      </c>
      <c r="S1856" s="23" t="n">
        <v>1440</v>
      </c>
      <c r="T1856" s="23" t="n">
        <v>478</v>
      </c>
      <c r="U1856" s="42" t="n">
        <f aca="false">IF(I1856="delivery",O1856-SUM(Q1856+R1856),IF(I1856="PO",P1856-SUM(Q1856:R1856)))</f>
        <v>6809</v>
      </c>
      <c r="V1856" s="43" t="n">
        <v>0.54</v>
      </c>
      <c r="W1856" s="43"/>
      <c r="X1856" s="43" t="n">
        <f aca="false">W1856-V1856</f>
        <v>-0.54</v>
      </c>
      <c r="Z1856" s="44"/>
      <c r="AA1856" s="44"/>
      <c r="AM1856" s="23" t="str">
        <f aca="false">D1856</f>
        <v>Sanmina</v>
      </c>
      <c r="AN1856" s="23" t="s">
        <v>3124</v>
      </c>
      <c r="AT1856" s="44"/>
      <c r="AU1856" s="44"/>
      <c r="BD1856" s="23" t="s">
        <v>182</v>
      </c>
      <c r="BE1856" s="1" t="s">
        <v>183</v>
      </c>
    </row>
    <row r="1857" customFormat="false" ht="15" hidden="false" customHeight="true" outlineLevel="0" collapsed="false">
      <c r="A1857" s="23" t="s">
        <v>7498</v>
      </c>
      <c r="B1857" s="23" t="s">
        <v>7499</v>
      </c>
      <c r="C1857" s="40" t="s">
        <v>177</v>
      </c>
      <c r="D1857" s="23" t="s">
        <v>1471</v>
      </c>
      <c r="E1857" s="23" t="s">
        <v>7500</v>
      </c>
      <c r="F1857" s="23" t="s">
        <v>7501</v>
      </c>
      <c r="G1857" s="23" t="n">
        <v>81</v>
      </c>
      <c r="H1857" s="23" t="n">
        <v>10000</v>
      </c>
      <c r="I1857" s="41" t="s">
        <v>180</v>
      </c>
      <c r="K1857" s="23" t="n">
        <v>0</v>
      </c>
      <c r="L1857" s="23" t="n">
        <v>21254</v>
      </c>
      <c r="M1857" s="23" t="n">
        <v>20000</v>
      </c>
      <c r="N1857" s="23" t="n">
        <v>0</v>
      </c>
      <c r="O1857" s="23" t="n">
        <f aca="false">K1857+L1857</f>
        <v>21254</v>
      </c>
      <c r="P1857" s="23" t="n">
        <f aca="false">K1857+L1857+M1857+N1857</f>
        <v>41254</v>
      </c>
      <c r="Q1857" s="23" t="n">
        <v>26753</v>
      </c>
      <c r="R1857" s="23" t="n">
        <v>27561</v>
      </c>
      <c r="S1857" s="23" t="n">
        <v>23932</v>
      </c>
      <c r="T1857" s="23" t="n">
        <v>6010</v>
      </c>
      <c r="U1857" s="42" t="n">
        <f aca="false">IF(I1857="delivery",O1857-SUM(Q1857+R1857),IF(I1857="PO",P1857-SUM(Q1857:R1857)))</f>
        <v>-33060</v>
      </c>
      <c r="V1857" s="43" t="n">
        <v>0.002</v>
      </c>
      <c r="W1857" s="43"/>
      <c r="X1857" s="43" t="n">
        <f aca="false">W1857-V1857</f>
        <v>-0.002</v>
      </c>
      <c r="Y1857" s="23" t="n">
        <v>0.002</v>
      </c>
      <c r="Z1857" s="44"/>
      <c r="AA1857" s="44"/>
      <c r="AM1857" s="23" t="str">
        <f aca="false">D1857</f>
        <v>Sanmina</v>
      </c>
      <c r="AN1857" s="23" t="s">
        <v>3124</v>
      </c>
      <c r="AT1857" s="44"/>
      <c r="AU1857" s="44"/>
      <c r="BD1857" s="23" t="s">
        <v>182</v>
      </c>
      <c r="BE1857" s="1" t="s">
        <v>183</v>
      </c>
    </row>
    <row r="1858" customFormat="false" ht="15" hidden="false" customHeight="true" outlineLevel="0" collapsed="false">
      <c r="A1858" s="23" t="s">
        <v>7502</v>
      </c>
      <c r="B1858" s="23" t="s">
        <v>7503</v>
      </c>
      <c r="C1858" s="40" t="s">
        <v>177</v>
      </c>
      <c r="D1858" s="23" t="s">
        <v>1471</v>
      </c>
      <c r="E1858" s="23" t="s">
        <v>7504</v>
      </c>
      <c r="F1858" s="23" t="s">
        <v>7505</v>
      </c>
      <c r="G1858" s="23" t="n">
        <v>61</v>
      </c>
      <c r="H1858" s="23" t="n">
        <v>4000</v>
      </c>
      <c r="I1858" s="41" t="s">
        <v>188</v>
      </c>
      <c r="K1858" s="23" t="n">
        <v>0</v>
      </c>
      <c r="L1858" s="23" t="n">
        <v>12988</v>
      </c>
      <c r="M1858" s="23" t="n">
        <v>36000</v>
      </c>
      <c r="N1858" s="23" t="n">
        <v>0</v>
      </c>
      <c r="O1858" s="23" t="n">
        <f aca="false">K1858+L1858</f>
        <v>12988</v>
      </c>
      <c r="P1858" s="23" t="n">
        <f aca="false">K1858+L1858+M1858+N1858</f>
        <v>48988</v>
      </c>
      <c r="Q1858" s="23" t="n">
        <v>44459</v>
      </c>
      <c r="R1858" s="23" t="n">
        <v>31641</v>
      </c>
      <c r="S1858" s="23" t="n">
        <v>34343</v>
      </c>
      <c r="T1858" s="23" t="n">
        <v>7832</v>
      </c>
      <c r="U1858" s="42" t="n">
        <f aca="false">IF(I1858="delivery",O1858-SUM(Q1858+R1858),IF(I1858="PO",P1858-SUM(Q1858:R1858)))</f>
        <v>-27112</v>
      </c>
      <c r="V1858" s="43" t="n">
        <v>0.005</v>
      </c>
      <c r="W1858" s="43"/>
      <c r="X1858" s="43" t="n">
        <f aca="false">W1858-V1858</f>
        <v>-0.005</v>
      </c>
      <c r="Y1858" s="23" t="n">
        <v>0.005</v>
      </c>
      <c r="Z1858" s="44"/>
      <c r="AA1858" s="44"/>
      <c r="AM1858" s="23" t="str">
        <f aca="false">D1858</f>
        <v>Sanmina</v>
      </c>
      <c r="AN1858" s="23" t="s">
        <v>3124</v>
      </c>
      <c r="AT1858" s="44"/>
      <c r="AU1858" s="44"/>
      <c r="BD1858" s="23" t="s">
        <v>182</v>
      </c>
      <c r="BE1858" s="1" t="s">
        <v>183</v>
      </c>
    </row>
    <row r="1859" customFormat="false" ht="15" hidden="false" customHeight="true" outlineLevel="0" collapsed="false">
      <c r="A1859" s="23" t="s">
        <v>7506</v>
      </c>
      <c r="B1859" s="23" t="s">
        <v>7507</v>
      </c>
      <c r="C1859" s="40" t="s">
        <v>177</v>
      </c>
      <c r="D1859" s="23" t="s">
        <v>1471</v>
      </c>
      <c r="E1859" s="23" t="s">
        <v>7508</v>
      </c>
      <c r="F1859" s="23" t="s">
        <v>7509</v>
      </c>
      <c r="G1859" s="23" t="n">
        <v>38</v>
      </c>
      <c r="H1859" s="23" t="n">
        <v>4000</v>
      </c>
      <c r="I1859" s="41" t="s">
        <v>180</v>
      </c>
      <c r="K1859" s="23" t="n">
        <v>0</v>
      </c>
      <c r="L1859" s="23" t="n">
        <v>182588</v>
      </c>
      <c r="M1859" s="23" t="n">
        <v>0</v>
      </c>
      <c r="N1859" s="23" t="n">
        <v>0</v>
      </c>
      <c r="O1859" s="23" t="n">
        <f aca="false">K1859+L1859</f>
        <v>182588</v>
      </c>
      <c r="P1859" s="23" t="n">
        <f aca="false">K1859+L1859+M1859+N1859</f>
        <v>182588</v>
      </c>
      <c r="Q1859" s="23" t="n">
        <v>121015</v>
      </c>
      <c r="R1859" s="23" t="n">
        <v>105324</v>
      </c>
      <c r="S1859" s="23" t="n">
        <v>146201</v>
      </c>
      <c r="T1859" s="23" t="n">
        <v>52939</v>
      </c>
      <c r="U1859" s="42" t="n">
        <f aca="false">IF(I1859="delivery",O1859-SUM(Q1859+R1859),IF(I1859="PO",P1859-SUM(Q1859:R1859)))</f>
        <v>-43751</v>
      </c>
      <c r="V1859" s="43" t="n">
        <v>0.01829</v>
      </c>
      <c r="W1859" s="43"/>
      <c r="X1859" s="43" t="n">
        <f aca="false">W1859-V1859</f>
        <v>-0.01829</v>
      </c>
      <c r="Y1859" s="23" t="n">
        <v>0.01303</v>
      </c>
      <c r="Z1859" s="44"/>
      <c r="AA1859" s="44"/>
      <c r="AM1859" s="23" t="str">
        <f aca="false">D1859</f>
        <v>Sanmina</v>
      </c>
      <c r="AN1859" s="23" t="s">
        <v>3124</v>
      </c>
      <c r="AT1859" s="44"/>
      <c r="AU1859" s="44"/>
      <c r="BD1859" s="23" t="s">
        <v>182</v>
      </c>
      <c r="BE1859" s="1" t="s">
        <v>183</v>
      </c>
    </row>
    <row r="1860" customFormat="false" ht="15" hidden="false" customHeight="true" outlineLevel="0" collapsed="false">
      <c r="A1860" s="23" t="s">
        <v>7510</v>
      </c>
      <c r="B1860" s="23" t="s">
        <v>7511</v>
      </c>
      <c r="C1860" s="40" t="s">
        <v>177</v>
      </c>
      <c r="D1860" s="23" t="s">
        <v>1471</v>
      </c>
      <c r="E1860" s="23" t="s">
        <v>7512</v>
      </c>
      <c r="F1860" s="23" t="s">
        <v>7513</v>
      </c>
      <c r="G1860" s="23" t="n">
        <v>318</v>
      </c>
      <c r="H1860" s="23" t="n">
        <v>250</v>
      </c>
      <c r="I1860" s="41" t="s">
        <v>188</v>
      </c>
      <c r="K1860" s="23" t="n">
        <v>0</v>
      </c>
      <c r="L1860" s="23" t="n">
        <v>53906</v>
      </c>
      <c r="M1860" s="23" t="n">
        <v>25000</v>
      </c>
      <c r="N1860" s="23" t="n">
        <v>0</v>
      </c>
      <c r="O1860" s="23" t="n">
        <f aca="false">K1860+L1860</f>
        <v>53906</v>
      </c>
      <c r="P1860" s="23" t="n">
        <f aca="false">K1860+L1860+M1860+N1860</f>
        <v>78906</v>
      </c>
      <c r="Q1860" s="23" t="n">
        <v>26246</v>
      </c>
      <c r="R1860" s="23" t="n">
        <v>34766</v>
      </c>
      <c r="S1860" s="23" t="n">
        <v>30924</v>
      </c>
      <c r="T1860" s="23" t="n">
        <v>11360</v>
      </c>
      <c r="U1860" s="42" t="n">
        <f aca="false">IF(I1860="delivery",O1860-SUM(Q1860+R1860),IF(I1860="PO",P1860-SUM(Q1860:R1860)))</f>
        <v>17894</v>
      </c>
      <c r="V1860" s="43" t="n">
        <v>0.526</v>
      </c>
      <c r="W1860" s="43"/>
      <c r="X1860" s="43" t="n">
        <f aca="false">W1860-V1860</f>
        <v>-0.526</v>
      </c>
      <c r="Z1860" s="44"/>
      <c r="AA1860" s="44"/>
      <c r="AM1860" s="23" t="str">
        <f aca="false">D1860</f>
        <v>Sanmina</v>
      </c>
      <c r="AN1860" s="23" t="s">
        <v>3124</v>
      </c>
      <c r="AT1860" s="44"/>
      <c r="AU1860" s="44"/>
      <c r="BD1860" s="23" t="s">
        <v>182</v>
      </c>
      <c r="BE1860" s="1" t="s">
        <v>183</v>
      </c>
    </row>
    <row r="1861" customFormat="false" ht="15" hidden="false" customHeight="true" outlineLevel="0" collapsed="false">
      <c r="A1861" s="23" t="s">
        <v>7514</v>
      </c>
      <c r="B1861" s="23" t="s">
        <v>7515</v>
      </c>
      <c r="C1861" s="40" t="s">
        <v>177</v>
      </c>
      <c r="D1861" s="23" t="s">
        <v>1471</v>
      </c>
      <c r="E1861" s="23" t="s">
        <v>7516</v>
      </c>
      <c r="F1861" s="23" t="s">
        <v>7517</v>
      </c>
      <c r="G1861" s="23" t="n">
        <v>71</v>
      </c>
      <c r="H1861" s="23" t="n">
        <v>4000</v>
      </c>
      <c r="I1861" s="41" t="s">
        <v>180</v>
      </c>
      <c r="K1861" s="23" t="n">
        <v>0</v>
      </c>
      <c r="L1861" s="23" t="n">
        <v>6082</v>
      </c>
      <c r="M1861" s="23" t="n">
        <v>8000</v>
      </c>
      <c r="N1861" s="23" t="n">
        <v>0</v>
      </c>
      <c r="O1861" s="23" t="n">
        <f aca="false">K1861+L1861</f>
        <v>6082</v>
      </c>
      <c r="P1861" s="23" t="n">
        <f aca="false">K1861+L1861+M1861+N1861</f>
        <v>14082</v>
      </c>
      <c r="Q1861" s="23" t="n">
        <v>3771</v>
      </c>
      <c r="R1861" s="23" t="n">
        <v>7150</v>
      </c>
      <c r="S1861" s="23" t="n">
        <v>7600</v>
      </c>
      <c r="T1861" s="23" t="n">
        <v>1364</v>
      </c>
      <c r="U1861" s="42" t="n">
        <f aca="false">IF(I1861="delivery",O1861-SUM(Q1861+R1861),IF(I1861="PO",P1861-SUM(Q1861:R1861)))</f>
        <v>-4839</v>
      </c>
      <c r="V1861" s="43" t="n">
        <v>0.0098</v>
      </c>
      <c r="W1861" s="43"/>
      <c r="X1861" s="43" t="n">
        <f aca="false">W1861-V1861</f>
        <v>-0.0098</v>
      </c>
      <c r="Z1861" s="44"/>
      <c r="AA1861" s="44"/>
      <c r="AM1861" s="23" t="str">
        <f aca="false">D1861</f>
        <v>Sanmina</v>
      </c>
      <c r="AN1861" s="23" t="s">
        <v>3124</v>
      </c>
      <c r="AT1861" s="44"/>
      <c r="AU1861" s="44"/>
      <c r="BD1861" s="23" t="s">
        <v>182</v>
      </c>
      <c r="BE1861" s="1" t="s">
        <v>183</v>
      </c>
    </row>
    <row r="1862" customFormat="false" ht="15" hidden="false" customHeight="true" outlineLevel="0" collapsed="false">
      <c r="A1862" s="23" t="s">
        <v>7518</v>
      </c>
      <c r="B1862" s="23" t="s">
        <v>7519</v>
      </c>
      <c r="C1862" s="40" t="s">
        <v>177</v>
      </c>
      <c r="D1862" s="23" t="s">
        <v>1471</v>
      </c>
      <c r="E1862" s="23" t="s">
        <v>7520</v>
      </c>
      <c r="F1862" s="23" t="s">
        <v>7521</v>
      </c>
      <c r="G1862" s="23" t="n">
        <v>63</v>
      </c>
      <c r="H1862" s="23" t="n">
        <v>1500</v>
      </c>
      <c r="I1862" s="41" t="s">
        <v>188</v>
      </c>
      <c r="K1862" s="23" t="n">
        <v>0</v>
      </c>
      <c r="L1862" s="23" t="n">
        <v>6148</v>
      </c>
      <c r="M1862" s="23" t="n">
        <v>0</v>
      </c>
      <c r="N1862" s="23" t="n">
        <v>0</v>
      </c>
      <c r="O1862" s="23" t="n">
        <f aca="false">K1862+L1862</f>
        <v>6148</v>
      </c>
      <c r="P1862" s="23" t="n">
        <f aca="false">K1862+L1862+M1862+N1862</f>
        <v>6148</v>
      </c>
      <c r="Q1862" s="23" t="n">
        <v>7842</v>
      </c>
      <c r="R1862" s="23" t="n">
        <v>13261</v>
      </c>
      <c r="S1862" s="23" t="n">
        <v>12809</v>
      </c>
      <c r="T1862" s="23" t="n">
        <v>5995</v>
      </c>
      <c r="U1862" s="42" t="n">
        <f aca="false">IF(I1862="delivery",O1862-SUM(Q1862+R1862),IF(I1862="PO",P1862-SUM(Q1862:R1862)))</f>
        <v>-14955</v>
      </c>
      <c r="V1862" s="43" t="n">
        <v>0.175</v>
      </c>
      <c r="W1862" s="43"/>
      <c r="X1862" s="43" t="n">
        <f aca="false">W1862-V1862</f>
        <v>-0.175</v>
      </c>
      <c r="Y1862" s="23" t="n">
        <v>0.175</v>
      </c>
      <c r="Z1862" s="44"/>
      <c r="AA1862" s="44"/>
      <c r="AM1862" s="23" t="str">
        <f aca="false">D1862</f>
        <v>Sanmina</v>
      </c>
      <c r="AN1862" s="23" t="s">
        <v>3124</v>
      </c>
      <c r="AT1862" s="44"/>
      <c r="AU1862" s="44"/>
      <c r="BD1862" s="23" t="s">
        <v>182</v>
      </c>
      <c r="BE1862" s="1" t="s">
        <v>183</v>
      </c>
    </row>
    <row r="1863" customFormat="false" ht="15" hidden="false" customHeight="true" outlineLevel="0" collapsed="false">
      <c r="A1863" s="23" t="s">
        <v>7522</v>
      </c>
      <c r="B1863" s="23" t="s">
        <v>7523</v>
      </c>
      <c r="C1863" s="40" t="s">
        <v>177</v>
      </c>
      <c r="D1863" s="23" t="s">
        <v>1471</v>
      </c>
      <c r="E1863" s="23" t="s">
        <v>7524</v>
      </c>
      <c r="F1863" s="23" t="s">
        <v>7525</v>
      </c>
      <c r="G1863" s="23" t="n">
        <v>83</v>
      </c>
      <c r="H1863" s="23" t="n">
        <v>2500</v>
      </c>
      <c r="I1863" s="41" t="s">
        <v>188</v>
      </c>
      <c r="K1863" s="23" t="n">
        <v>0</v>
      </c>
      <c r="L1863" s="23" t="n">
        <v>99920</v>
      </c>
      <c r="M1863" s="23" t="n">
        <v>40000</v>
      </c>
      <c r="N1863" s="23" t="n">
        <v>0</v>
      </c>
      <c r="O1863" s="23" t="n">
        <f aca="false">K1863+L1863</f>
        <v>99920</v>
      </c>
      <c r="P1863" s="23" t="n">
        <f aca="false">K1863+L1863+M1863+N1863</f>
        <v>139920</v>
      </c>
      <c r="Q1863" s="23" t="n">
        <v>108954</v>
      </c>
      <c r="R1863" s="23" t="n">
        <v>107969</v>
      </c>
      <c r="S1863" s="23" t="n">
        <v>129935</v>
      </c>
      <c r="T1863" s="23" t="n">
        <v>40215</v>
      </c>
      <c r="U1863" s="42" t="n">
        <f aca="false">IF(I1863="delivery",O1863-SUM(Q1863+R1863),IF(I1863="PO",P1863-SUM(Q1863:R1863)))</f>
        <v>-77003</v>
      </c>
      <c r="V1863" s="43" t="n">
        <v>0.0515</v>
      </c>
      <c r="W1863" s="43"/>
      <c r="X1863" s="43" t="n">
        <f aca="false">W1863-V1863</f>
        <v>-0.0515</v>
      </c>
      <c r="Z1863" s="44"/>
      <c r="AA1863" s="44"/>
      <c r="AM1863" s="23" t="str">
        <f aca="false">D1863</f>
        <v>Sanmina</v>
      </c>
      <c r="AN1863" s="23" t="s">
        <v>3124</v>
      </c>
      <c r="AT1863" s="44"/>
      <c r="AU1863" s="44"/>
      <c r="BD1863" s="23" t="s">
        <v>182</v>
      </c>
      <c r="BE1863" s="1" t="s">
        <v>183</v>
      </c>
    </row>
    <row r="1864" customFormat="false" ht="15" hidden="false" customHeight="true" outlineLevel="0" collapsed="false">
      <c r="A1864" s="23" t="s">
        <v>7526</v>
      </c>
      <c r="B1864" s="23" t="s">
        <v>7527</v>
      </c>
      <c r="C1864" s="40" t="s">
        <v>177</v>
      </c>
      <c r="D1864" s="23" t="s">
        <v>1471</v>
      </c>
      <c r="E1864" s="23" t="s">
        <v>7528</v>
      </c>
      <c r="F1864" s="23" t="s">
        <v>7529</v>
      </c>
      <c r="G1864" s="23" t="n">
        <v>63</v>
      </c>
      <c r="H1864" s="23" t="n">
        <v>4000</v>
      </c>
      <c r="I1864" s="41" t="s">
        <v>180</v>
      </c>
      <c r="K1864" s="23" t="n">
        <v>0</v>
      </c>
      <c r="L1864" s="23" t="n">
        <v>16550</v>
      </c>
      <c r="M1864" s="23" t="n">
        <v>0</v>
      </c>
      <c r="N1864" s="23" t="n">
        <v>0</v>
      </c>
      <c r="O1864" s="23" t="n">
        <f aca="false">K1864+L1864</f>
        <v>16550</v>
      </c>
      <c r="P1864" s="23" t="n">
        <f aca="false">K1864+L1864+M1864+N1864</f>
        <v>16550</v>
      </c>
      <c r="Q1864" s="23" t="n">
        <v>4222</v>
      </c>
      <c r="R1864" s="23" t="n">
        <v>4800</v>
      </c>
      <c r="S1864" s="23" t="n">
        <v>5588</v>
      </c>
      <c r="T1864" s="23" t="n">
        <v>1796</v>
      </c>
      <c r="U1864" s="42" t="n">
        <f aca="false">IF(I1864="delivery",O1864-SUM(Q1864+R1864),IF(I1864="PO",P1864-SUM(Q1864:R1864)))</f>
        <v>7528</v>
      </c>
      <c r="V1864" s="43" t="n">
        <v>0.01732</v>
      </c>
      <c r="W1864" s="43"/>
      <c r="X1864" s="43" t="n">
        <f aca="false">W1864-V1864</f>
        <v>-0.01732</v>
      </c>
      <c r="Z1864" s="44"/>
      <c r="AA1864" s="44"/>
      <c r="AM1864" s="23" t="str">
        <f aca="false">D1864</f>
        <v>Sanmina</v>
      </c>
      <c r="AN1864" s="23" t="s">
        <v>3124</v>
      </c>
      <c r="AT1864" s="44"/>
      <c r="AU1864" s="44"/>
      <c r="BD1864" s="23" t="s">
        <v>182</v>
      </c>
      <c r="BE1864" s="1" t="s">
        <v>183</v>
      </c>
    </row>
    <row r="1865" customFormat="false" ht="15" hidden="false" customHeight="true" outlineLevel="0" collapsed="false">
      <c r="A1865" s="23" t="s">
        <v>7530</v>
      </c>
      <c r="B1865" s="23" t="s">
        <v>7531</v>
      </c>
      <c r="C1865" s="40" t="s">
        <v>177</v>
      </c>
      <c r="D1865" s="23" t="s">
        <v>1471</v>
      </c>
      <c r="E1865" s="23" t="s">
        <v>7532</v>
      </c>
      <c r="F1865" s="23" t="s">
        <v>7533</v>
      </c>
      <c r="G1865" s="23" t="n">
        <v>63</v>
      </c>
      <c r="H1865" s="23" t="n">
        <v>500</v>
      </c>
      <c r="I1865" s="41" t="s">
        <v>180</v>
      </c>
      <c r="K1865" s="23" t="n">
        <v>0</v>
      </c>
      <c r="L1865" s="23" t="n">
        <v>185139</v>
      </c>
      <c r="M1865" s="23" t="n">
        <v>0</v>
      </c>
      <c r="N1865" s="23" t="n">
        <v>0</v>
      </c>
      <c r="O1865" s="23" t="n">
        <f aca="false">K1865+L1865</f>
        <v>185139</v>
      </c>
      <c r="P1865" s="23" t="n">
        <f aca="false">K1865+L1865+M1865+N1865</f>
        <v>185139</v>
      </c>
      <c r="Q1865" s="23" t="n">
        <v>14780</v>
      </c>
      <c r="R1865" s="23" t="n">
        <v>5260</v>
      </c>
      <c r="S1865" s="23" t="n">
        <v>7118</v>
      </c>
      <c r="T1865" s="23" t="n">
        <v>3254</v>
      </c>
      <c r="U1865" s="42" t="n">
        <f aca="false">IF(I1865="delivery",O1865-SUM(Q1865+R1865),IF(I1865="PO",P1865-SUM(Q1865:R1865)))</f>
        <v>165099</v>
      </c>
      <c r="V1865" s="43" t="n">
        <v>0.44512</v>
      </c>
      <c r="W1865" s="43"/>
      <c r="X1865" s="43" t="n">
        <f aca="false">W1865-V1865</f>
        <v>-0.44512</v>
      </c>
      <c r="Y1865" s="23" t="n">
        <v>0.344</v>
      </c>
      <c r="Z1865" s="44"/>
      <c r="AA1865" s="44"/>
      <c r="AM1865" s="23" t="str">
        <f aca="false">D1865</f>
        <v>Sanmina</v>
      </c>
      <c r="AN1865" s="23" t="s">
        <v>3124</v>
      </c>
      <c r="AT1865" s="44"/>
      <c r="AU1865" s="44"/>
      <c r="BD1865" s="23" t="s">
        <v>182</v>
      </c>
      <c r="BE1865" s="1" t="s">
        <v>183</v>
      </c>
    </row>
    <row r="1866" customFormat="false" ht="15" hidden="false" customHeight="true" outlineLevel="0" collapsed="false">
      <c r="A1866" s="23" t="s">
        <v>7534</v>
      </c>
      <c r="B1866" s="23" t="s">
        <v>7535</v>
      </c>
      <c r="C1866" s="40" t="s">
        <v>177</v>
      </c>
      <c r="D1866" s="23" t="s">
        <v>1471</v>
      </c>
      <c r="E1866" s="23" t="s">
        <v>7536</v>
      </c>
      <c r="F1866" s="23" t="s">
        <v>7537</v>
      </c>
      <c r="G1866" s="23" t="n">
        <v>55</v>
      </c>
      <c r="H1866" s="23" t="n">
        <v>8100</v>
      </c>
      <c r="I1866" s="41" t="s">
        <v>180</v>
      </c>
      <c r="K1866" s="23" t="n">
        <v>0</v>
      </c>
      <c r="L1866" s="23" t="n">
        <v>6737</v>
      </c>
      <c r="M1866" s="23" t="n">
        <v>0</v>
      </c>
      <c r="N1866" s="23" t="n">
        <v>0</v>
      </c>
      <c r="O1866" s="23" t="n">
        <f aca="false">K1866+L1866</f>
        <v>6737</v>
      </c>
      <c r="P1866" s="23" t="n">
        <f aca="false">K1866+L1866+M1866+N1866</f>
        <v>6737</v>
      </c>
      <c r="Q1866" s="23" t="n">
        <v>3946</v>
      </c>
      <c r="R1866" s="23" t="n">
        <v>2647</v>
      </c>
      <c r="S1866" s="23" t="n">
        <v>3771</v>
      </c>
      <c r="T1866" s="23" t="n">
        <v>365</v>
      </c>
      <c r="U1866" s="42" t="n">
        <f aca="false">IF(I1866="delivery",O1866-SUM(Q1866+R1866),IF(I1866="PO",P1866-SUM(Q1866:R1866)))</f>
        <v>144</v>
      </c>
      <c r="V1866" s="43" t="n">
        <v>0.1473</v>
      </c>
      <c r="W1866" s="43"/>
      <c r="X1866" s="43" t="n">
        <f aca="false">W1866-V1866</f>
        <v>-0.1473</v>
      </c>
      <c r="Z1866" s="44"/>
      <c r="AA1866" s="44"/>
      <c r="AM1866" s="23" t="str">
        <f aca="false">D1866</f>
        <v>Sanmina</v>
      </c>
      <c r="AN1866" s="23" t="s">
        <v>3124</v>
      </c>
      <c r="AT1866" s="44"/>
      <c r="AU1866" s="44"/>
      <c r="BD1866" s="23" t="s">
        <v>182</v>
      </c>
      <c r="BE1866" s="1" t="s">
        <v>183</v>
      </c>
    </row>
    <row r="1867" customFormat="false" ht="15" hidden="false" customHeight="true" outlineLevel="0" collapsed="false">
      <c r="A1867" s="23" t="s">
        <v>7538</v>
      </c>
      <c r="B1867" s="23" t="s">
        <v>7539</v>
      </c>
      <c r="C1867" s="40" t="s">
        <v>177</v>
      </c>
      <c r="D1867" s="23" t="s">
        <v>1471</v>
      </c>
      <c r="E1867" s="23" t="s">
        <v>7540</v>
      </c>
      <c r="F1867" s="23" t="s">
        <v>7541</v>
      </c>
      <c r="G1867" s="23" t="n">
        <v>55</v>
      </c>
      <c r="H1867" s="23" t="n">
        <v>1</v>
      </c>
      <c r="I1867" s="41" t="s">
        <v>188</v>
      </c>
      <c r="K1867" s="23" t="n">
        <v>0</v>
      </c>
      <c r="L1867" s="23" t="n">
        <v>0</v>
      </c>
      <c r="M1867" s="23" t="n">
        <v>0</v>
      </c>
      <c r="N1867" s="23" t="n">
        <v>0</v>
      </c>
      <c r="O1867" s="23" t="n">
        <f aca="false">K1867+L1867</f>
        <v>0</v>
      </c>
      <c r="P1867" s="23" t="n">
        <f aca="false">K1867+L1867+M1867+N1867</f>
        <v>0</v>
      </c>
      <c r="Q1867" s="23" t="n">
        <v>0</v>
      </c>
      <c r="R1867" s="23" t="n">
        <v>240</v>
      </c>
      <c r="S1867" s="23" t="n">
        <v>0</v>
      </c>
      <c r="T1867" s="23" t="n">
        <v>0</v>
      </c>
      <c r="U1867" s="42" t="n">
        <f aca="false">IF(I1867="delivery",O1867-SUM(Q1867+R1867),IF(I1867="PO",P1867-SUM(Q1867:R1867)))</f>
        <v>-240</v>
      </c>
      <c r="V1867" s="43" t="n">
        <v>1E-005</v>
      </c>
      <c r="W1867" s="43"/>
      <c r="X1867" s="43" t="n">
        <f aca="false">W1867-V1867</f>
        <v>-1E-005</v>
      </c>
      <c r="Z1867" s="44"/>
      <c r="AA1867" s="44"/>
      <c r="AM1867" s="23" t="str">
        <f aca="false">D1867</f>
        <v>Sanmina</v>
      </c>
      <c r="AN1867" s="23" t="s">
        <v>3124</v>
      </c>
      <c r="AT1867" s="44"/>
      <c r="AU1867" s="44"/>
      <c r="BD1867" s="23" t="s">
        <v>714</v>
      </c>
      <c r="BE1867" s="1" t="s">
        <v>183</v>
      </c>
    </row>
    <row r="1868" customFormat="false" ht="15" hidden="false" customHeight="true" outlineLevel="0" collapsed="false">
      <c r="A1868" s="23" t="s">
        <v>7542</v>
      </c>
      <c r="B1868" s="23" t="s">
        <v>7543</v>
      </c>
      <c r="C1868" s="40" t="s">
        <v>177</v>
      </c>
      <c r="D1868" s="23" t="s">
        <v>1471</v>
      </c>
      <c r="E1868" s="23" t="s">
        <v>7544</v>
      </c>
      <c r="F1868" s="23" t="s">
        <v>7545</v>
      </c>
      <c r="G1868" s="23" t="n">
        <v>86</v>
      </c>
      <c r="H1868" s="23" t="n">
        <v>2000</v>
      </c>
      <c r="I1868" s="41" t="s">
        <v>180</v>
      </c>
      <c r="K1868" s="23" t="n">
        <v>0</v>
      </c>
      <c r="L1868" s="23" t="n">
        <v>6889</v>
      </c>
      <c r="M1868" s="23" t="n">
        <v>0</v>
      </c>
      <c r="N1868" s="23" t="n">
        <v>0</v>
      </c>
      <c r="O1868" s="23" t="n">
        <f aca="false">K1868+L1868</f>
        <v>6889</v>
      </c>
      <c r="P1868" s="23" t="n">
        <f aca="false">K1868+L1868+M1868+N1868</f>
        <v>6889</v>
      </c>
      <c r="Q1868" s="23" t="n">
        <v>2846</v>
      </c>
      <c r="R1868" s="23" t="n">
        <v>838</v>
      </c>
      <c r="S1868" s="23" t="n">
        <v>1144</v>
      </c>
      <c r="T1868" s="23" t="n">
        <v>288</v>
      </c>
      <c r="U1868" s="42" t="n">
        <f aca="false">IF(I1868="delivery",O1868-SUM(Q1868+R1868),IF(I1868="PO",P1868-SUM(Q1868:R1868)))</f>
        <v>3205</v>
      </c>
      <c r="V1868" s="43" t="n">
        <v>0.38272</v>
      </c>
      <c r="W1868" s="43"/>
      <c r="X1868" s="43" t="n">
        <f aca="false">W1868-V1868</f>
        <v>-0.38272</v>
      </c>
      <c r="Z1868" s="44"/>
      <c r="AA1868" s="44"/>
      <c r="AM1868" s="23" t="str">
        <f aca="false">D1868</f>
        <v>Sanmina</v>
      </c>
      <c r="AN1868" s="23" t="s">
        <v>3124</v>
      </c>
      <c r="AT1868" s="44"/>
      <c r="AU1868" s="44"/>
      <c r="BD1868" s="23" t="s">
        <v>182</v>
      </c>
      <c r="BE1868" s="1" t="s">
        <v>183</v>
      </c>
    </row>
    <row r="1869" customFormat="false" ht="15" hidden="false" customHeight="true" outlineLevel="0" collapsed="false">
      <c r="A1869" s="23" t="s">
        <v>7546</v>
      </c>
      <c r="B1869" s="23" t="s">
        <v>7547</v>
      </c>
      <c r="C1869" s="40" t="s">
        <v>177</v>
      </c>
      <c r="D1869" s="23" t="s">
        <v>1471</v>
      </c>
      <c r="E1869" s="23" t="s">
        <v>7548</v>
      </c>
      <c r="F1869" s="23" t="s">
        <v>7549</v>
      </c>
      <c r="G1869" s="23" t="n">
        <v>99</v>
      </c>
      <c r="H1869" s="23" t="n">
        <v>2000</v>
      </c>
      <c r="I1869" s="41" t="s">
        <v>180</v>
      </c>
      <c r="K1869" s="23" t="n">
        <v>0</v>
      </c>
      <c r="L1869" s="23" t="n">
        <v>13171</v>
      </c>
      <c r="M1869" s="23" t="n">
        <v>0</v>
      </c>
      <c r="N1869" s="23" t="n">
        <v>0</v>
      </c>
      <c r="O1869" s="23" t="n">
        <f aca="false">K1869+L1869</f>
        <v>13171</v>
      </c>
      <c r="P1869" s="23" t="n">
        <f aca="false">K1869+L1869+M1869+N1869</f>
        <v>13171</v>
      </c>
      <c r="Q1869" s="23" t="n">
        <v>7161</v>
      </c>
      <c r="R1869" s="23" t="n">
        <v>5939</v>
      </c>
      <c r="S1869" s="23" t="n">
        <v>5234</v>
      </c>
      <c r="T1869" s="23" t="n">
        <v>6707</v>
      </c>
      <c r="U1869" s="42" t="n">
        <f aca="false">IF(I1869="delivery",O1869-SUM(Q1869+R1869),IF(I1869="PO",P1869-SUM(Q1869:R1869)))</f>
        <v>71</v>
      </c>
      <c r="V1869" s="43" t="n">
        <v>0.42</v>
      </c>
      <c r="W1869" s="43"/>
      <c r="X1869" s="43" t="n">
        <f aca="false">W1869-V1869</f>
        <v>-0.42</v>
      </c>
      <c r="Y1869" s="23" t="n">
        <v>0.35115</v>
      </c>
      <c r="Z1869" s="44"/>
      <c r="AA1869" s="44"/>
      <c r="AM1869" s="23" t="str">
        <f aca="false">D1869</f>
        <v>Sanmina</v>
      </c>
      <c r="AN1869" s="23" t="s">
        <v>3124</v>
      </c>
      <c r="AT1869" s="44"/>
      <c r="AU1869" s="44"/>
      <c r="BD1869" s="23" t="s">
        <v>182</v>
      </c>
      <c r="BE1869" s="1" t="s">
        <v>183</v>
      </c>
    </row>
    <row r="1870" customFormat="false" ht="15" hidden="false" customHeight="true" outlineLevel="0" collapsed="false">
      <c r="A1870" s="23" t="s">
        <v>7550</v>
      </c>
      <c r="B1870" s="23" t="s">
        <v>7551</v>
      </c>
      <c r="C1870" s="40" t="s">
        <v>177</v>
      </c>
      <c r="D1870" s="23" t="s">
        <v>1471</v>
      </c>
      <c r="E1870" s="23" t="s">
        <v>7552</v>
      </c>
      <c r="F1870" s="23" t="s">
        <v>7553</v>
      </c>
      <c r="G1870" s="23" t="n">
        <v>56</v>
      </c>
      <c r="H1870" s="23" t="n">
        <v>20000</v>
      </c>
      <c r="I1870" s="41" t="s">
        <v>180</v>
      </c>
      <c r="K1870" s="23" t="n">
        <v>0</v>
      </c>
      <c r="L1870" s="23" t="n">
        <v>110873</v>
      </c>
      <c r="M1870" s="23" t="n">
        <v>0</v>
      </c>
      <c r="N1870" s="23" t="n">
        <v>0</v>
      </c>
      <c r="O1870" s="23" t="n">
        <f aca="false">K1870+L1870</f>
        <v>110873</v>
      </c>
      <c r="P1870" s="23" t="n">
        <f aca="false">K1870+L1870+M1870+N1870</f>
        <v>110873</v>
      </c>
      <c r="Q1870" s="23" t="n">
        <v>66635</v>
      </c>
      <c r="R1870" s="23" t="n">
        <v>55577</v>
      </c>
      <c r="S1870" s="23" t="n">
        <v>56712</v>
      </c>
      <c r="T1870" s="23" t="n">
        <v>25321</v>
      </c>
      <c r="U1870" s="42" t="n">
        <f aca="false">IF(I1870="delivery",O1870-SUM(Q1870+R1870),IF(I1870="PO",P1870-SUM(Q1870:R1870)))</f>
        <v>-11339</v>
      </c>
      <c r="V1870" s="43" t="n">
        <v>0.003</v>
      </c>
      <c r="W1870" s="43"/>
      <c r="X1870" s="43" t="n">
        <f aca="false">W1870-V1870</f>
        <v>-0.003</v>
      </c>
      <c r="Y1870" s="23" t="n">
        <v>0.00284</v>
      </c>
      <c r="Z1870" s="44"/>
      <c r="AA1870" s="44"/>
      <c r="AM1870" s="23" t="str">
        <f aca="false">D1870</f>
        <v>Sanmina</v>
      </c>
      <c r="AN1870" s="23" t="s">
        <v>3124</v>
      </c>
      <c r="AT1870" s="44"/>
      <c r="AU1870" s="44"/>
      <c r="BD1870" s="23" t="s">
        <v>182</v>
      </c>
      <c r="BE1870" s="1" t="s">
        <v>183</v>
      </c>
    </row>
    <row r="1871" customFormat="false" ht="15" hidden="false" customHeight="true" outlineLevel="0" collapsed="false">
      <c r="A1871" s="23" t="s">
        <v>7554</v>
      </c>
      <c r="B1871" s="23" t="s">
        <v>7555</v>
      </c>
      <c r="C1871" s="40" t="s">
        <v>177</v>
      </c>
      <c r="D1871" s="23" t="s">
        <v>1471</v>
      </c>
      <c r="E1871" s="23" t="s">
        <v>7556</v>
      </c>
      <c r="F1871" s="23" t="s">
        <v>7557</v>
      </c>
      <c r="G1871" s="23" t="n">
        <v>33</v>
      </c>
      <c r="H1871" s="23" t="n">
        <v>4000</v>
      </c>
      <c r="I1871" s="41" t="s">
        <v>180</v>
      </c>
      <c r="K1871" s="23" t="n">
        <v>0</v>
      </c>
      <c r="L1871" s="23" t="n">
        <v>500</v>
      </c>
      <c r="M1871" s="23" t="n">
        <v>4000</v>
      </c>
      <c r="N1871" s="23" t="n">
        <v>0</v>
      </c>
      <c r="O1871" s="23" t="n">
        <f aca="false">K1871+L1871</f>
        <v>500</v>
      </c>
      <c r="P1871" s="23" t="n">
        <f aca="false">K1871+L1871+M1871+N1871</f>
        <v>4500</v>
      </c>
      <c r="Q1871" s="23" t="n">
        <v>489</v>
      </c>
      <c r="R1871" s="23" t="n">
        <v>96</v>
      </c>
      <c r="S1871" s="23" t="n">
        <v>48</v>
      </c>
      <c r="T1871" s="23" t="n">
        <v>24</v>
      </c>
      <c r="U1871" s="42" t="n">
        <f aca="false">IF(I1871="delivery",O1871-SUM(Q1871+R1871),IF(I1871="PO",P1871-SUM(Q1871:R1871)))</f>
        <v>-85</v>
      </c>
      <c r="V1871" s="43" t="n">
        <v>0.03125</v>
      </c>
      <c r="W1871" s="43"/>
      <c r="X1871" s="43" t="n">
        <f aca="false">W1871-V1871</f>
        <v>-0.03125</v>
      </c>
      <c r="Y1871" s="23" t="n">
        <v>0.07188</v>
      </c>
      <c r="Z1871" s="44"/>
      <c r="AA1871" s="44"/>
      <c r="AM1871" s="23" t="str">
        <f aca="false">D1871</f>
        <v>Sanmina</v>
      </c>
      <c r="AN1871" s="23" t="s">
        <v>3124</v>
      </c>
      <c r="AT1871" s="44"/>
      <c r="AU1871" s="44"/>
      <c r="BD1871" s="23" t="s">
        <v>182</v>
      </c>
      <c r="BE1871" s="1" t="s">
        <v>183</v>
      </c>
    </row>
    <row r="1872" customFormat="false" ht="15" hidden="false" customHeight="true" outlineLevel="0" collapsed="false">
      <c r="A1872" s="23" t="s">
        <v>7558</v>
      </c>
      <c r="B1872" s="23" t="s">
        <v>7559</v>
      </c>
      <c r="C1872" s="40" t="s">
        <v>177</v>
      </c>
      <c r="D1872" s="23" t="s">
        <v>1471</v>
      </c>
      <c r="E1872" s="23" t="s">
        <v>7560</v>
      </c>
      <c r="F1872" s="23" t="s">
        <v>7561</v>
      </c>
      <c r="G1872" s="23" t="n">
        <v>91</v>
      </c>
      <c r="H1872" s="23" t="n">
        <v>1800</v>
      </c>
      <c r="I1872" s="41" t="s">
        <v>180</v>
      </c>
      <c r="K1872" s="23" t="n">
        <v>0</v>
      </c>
      <c r="L1872" s="23" t="n">
        <v>3972</v>
      </c>
      <c r="M1872" s="23" t="n">
        <v>0</v>
      </c>
      <c r="N1872" s="23" t="n">
        <v>0</v>
      </c>
      <c r="O1872" s="23" t="n">
        <f aca="false">K1872+L1872</f>
        <v>3972</v>
      </c>
      <c r="P1872" s="23" t="n">
        <f aca="false">K1872+L1872+M1872+N1872</f>
        <v>3972</v>
      </c>
      <c r="Q1872" s="23" t="n">
        <v>1607</v>
      </c>
      <c r="R1872" s="23" t="n">
        <v>3495</v>
      </c>
      <c r="S1872" s="23" t="n">
        <v>3189</v>
      </c>
      <c r="T1872" s="23" t="n">
        <v>1569</v>
      </c>
      <c r="U1872" s="42" t="n">
        <f aca="false">IF(I1872="delivery",O1872-SUM(Q1872+R1872),IF(I1872="PO",P1872-SUM(Q1872:R1872)))</f>
        <v>-1130</v>
      </c>
      <c r="V1872" s="43" t="n">
        <v>0.267</v>
      </c>
      <c r="W1872" s="43"/>
      <c r="X1872" s="43" t="n">
        <f aca="false">W1872-V1872</f>
        <v>-0.267</v>
      </c>
      <c r="Y1872" s="23" t="n">
        <v>0.27</v>
      </c>
      <c r="Z1872" s="44"/>
      <c r="AA1872" s="44"/>
      <c r="AM1872" s="23" t="str">
        <f aca="false">D1872</f>
        <v>Sanmina</v>
      </c>
      <c r="AN1872" s="23" t="s">
        <v>3124</v>
      </c>
      <c r="AT1872" s="44"/>
      <c r="AU1872" s="44"/>
      <c r="BD1872" s="23" t="s">
        <v>182</v>
      </c>
      <c r="BE1872" s="1" t="s">
        <v>183</v>
      </c>
    </row>
    <row r="1873" customFormat="false" ht="15" hidden="false" customHeight="true" outlineLevel="0" collapsed="false">
      <c r="A1873" s="23" t="s">
        <v>7562</v>
      </c>
      <c r="B1873" s="23" t="s">
        <v>7563</v>
      </c>
      <c r="C1873" s="40" t="s">
        <v>177</v>
      </c>
      <c r="D1873" s="23" t="s">
        <v>1471</v>
      </c>
      <c r="E1873" s="23" t="s">
        <v>7564</v>
      </c>
      <c r="F1873" s="23" t="s">
        <v>7565</v>
      </c>
      <c r="G1873" s="23" t="n">
        <v>91</v>
      </c>
      <c r="H1873" s="23" t="n">
        <v>650</v>
      </c>
      <c r="I1873" s="41" t="s">
        <v>180</v>
      </c>
      <c r="K1873" s="23" t="n">
        <v>0</v>
      </c>
      <c r="L1873" s="23" t="n">
        <v>440</v>
      </c>
      <c r="M1873" s="23" t="n">
        <v>0</v>
      </c>
      <c r="N1873" s="23" t="n">
        <v>0</v>
      </c>
      <c r="O1873" s="23" t="n">
        <f aca="false">K1873+L1873</f>
        <v>440</v>
      </c>
      <c r="P1873" s="23" t="n">
        <f aca="false">K1873+L1873+M1873+N1873</f>
        <v>440</v>
      </c>
      <c r="Q1873" s="23" t="n">
        <v>365</v>
      </c>
      <c r="R1873" s="23" t="n">
        <v>160</v>
      </c>
      <c r="S1873" s="23" t="n">
        <v>80</v>
      </c>
      <c r="T1873" s="23" t="n">
        <v>40</v>
      </c>
      <c r="U1873" s="42" t="n">
        <f aca="false">IF(I1873="delivery",O1873-SUM(Q1873+R1873),IF(I1873="PO",P1873-SUM(Q1873:R1873)))</f>
        <v>-85</v>
      </c>
      <c r="V1873" s="43" t="n">
        <v>0.358</v>
      </c>
      <c r="W1873" s="43"/>
      <c r="X1873" s="43" t="n">
        <f aca="false">W1873-V1873</f>
        <v>-0.358</v>
      </c>
      <c r="Y1873" s="23" t="n">
        <v>0.32</v>
      </c>
      <c r="Z1873" s="44"/>
      <c r="AA1873" s="44"/>
      <c r="AM1873" s="23" t="str">
        <f aca="false">D1873</f>
        <v>Sanmina</v>
      </c>
      <c r="AN1873" s="23" t="s">
        <v>3124</v>
      </c>
      <c r="AT1873" s="44"/>
      <c r="AU1873" s="44"/>
      <c r="BD1873" s="23" t="s">
        <v>182</v>
      </c>
      <c r="BE1873" s="1" t="s">
        <v>183</v>
      </c>
    </row>
    <row r="1874" customFormat="false" ht="15" hidden="false" customHeight="true" outlineLevel="0" collapsed="false">
      <c r="A1874" s="23" t="s">
        <v>7566</v>
      </c>
      <c r="B1874" s="23" t="s">
        <v>7567</v>
      </c>
      <c r="C1874" s="40" t="s">
        <v>177</v>
      </c>
      <c r="D1874" s="23" t="s">
        <v>1471</v>
      </c>
      <c r="E1874" s="23" t="s">
        <v>7568</v>
      </c>
      <c r="F1874" s="23" t="s">
        <v>7569</v>
      </c>
      <c r="G1874" s="23" t="n">
        <v>76</v>
      </c>
      <c r="H1874" s="23" t="n">
        <v>10000</v>
      </c>
      <c r="I1874" s="41" t="s">
        <v>188</v>
      </c>
      <c r="K1874" s="23" t="n">
        <v>0</v>
      </c>
      <c r="L1874" s="23" t="n">
        <v>500</v>
      </c>
      <c r="M1874" s="23" t="n">
        <v>0</v>
      </c>
      <c r="N1874" s="23" t="n">
        <v>0</v>
      </c>
      <c r="O1874" s="23" t="n">
        <f aca="false">K1874+L1874</f>
        <v>500</v>
      </c>
      <c r="P1874" s="23" t="n">
        <f aca="false">K1874+L1874+M1874+N1874</f>
        <v>500</v>
      </c>
      <c r="Q1874" s="23" t="n">
        <v>180</v>
      </c>
      <c r="R1874" s="23" t="n">
        <v>0</v>
      </c>
      <c r="S1874" s="23" t="n">
        <v>0</v>
      </c>
      <c r="T1874" s="23" t="n">
        <v>0</v>
      </c>
      <c r="U1874" s="42" t="n">
        <f aca="false">IF(I1874="delivery",O1874-SUM(Q1874+R1874),IF(I1874="PO",P1874-SUM(Q1874:R1874)))</f>
        <v>320</v>
      </c>
      <c r="V1874" s="43" t="n">
        <v>0.37</v>
      </c>
      <c r="W1874" s="43"/>
      <c r="X1874" s="43" t="n">
        <f aca="false">W1874-V1874</f>
        <v>-0.37</v>
      </c>
      <c r="Y1874" s="23" t="n">
        <v>0.37</v>
      </c>
      <c r="Z1874" s="44"/>
      <c r="AA1874" s="44"/>
      <c r="AM1874" s="23" t="str">
        <f aca="false">D1874</f>
        <v>Sanmina</v>
      </c>
      <c r="AN1874" s="23" t="s">
        <v>3124</v>
      </c>
      <c r="AT1874" s="44"/>
      <c r="AU1874" s="44"/>
      <c r="BD1874" s="23" t="s">
        <v>182</v>
      </c>
      <c r="BE1874" s="1" t="s">
        <v>183</v>
      </c>
    </row>
    <row r="1875" customFormat="false" ht="15" hidden="false" customHeight="true" outlineLevel="0" collapsed="false">
      <c r="A1875" s="23" t="s">
        <v>7570</v>
      </c>
      <c r="B1875" s="23" t="s">
        <v>7571</v>
      </c>
      <c r="C1875" s="40" t="s">
        <v>177</v>
      </c>
      <c r="D1875" s="23" t="s">
        <v>1471</v>
      </c>
      <c r="E1875" s="23" t="s">
        <v>7572</v>
      </c>
      <c r="F1875" s="23" t="s">
        <v>7573</v>
      </c>
      <c r="G1875" s="23" t="n">
        <v>56</v>
      </c>
      <c r="H1875" s="23" t="n">
        <v>4000</v>
      </c>
      <c r="I1875" s="41" t="s">
        <v>180</v>
      </c>
      <c r="K1875" s="23" t="n">
        <v>0</v>
      </c>
      <c r="L1875" s="23" t="n">
        <v>84899</v>
      </c>
      <c r="M1875" s="23" t="n">
        <v>0</v>
      </c>
      <c r="N1875" s="23" t="n">
        <v>0</v>
      </c>
      <c r="O1875" s="23" t="n">
        <f aca="false">K1875+L1875</f>
        <v>84899</v>
      </c>
      <c r="P1875" s="23" t="n">
        <f aca="false">K1875+L1875+M1875+N1875</f>
        <v>84899</v>
      </c>
      <c r="Q1875" s="23" t="n">
        <v>15238</v>
      </c>
      <c r="R1875" s="23" t="n">
        <v>50368</v>
      </c>
      <c r="S1875" s="23" t="n">
        <v>37588</v>
      </c>
      <c r="T1875" s="23" t="n">
        <v>14510</v>
      </c>
      <c r="U1875" s="42" t="n">
        <f aca="false">IF(I1875="delivery",O1875-SUM(Q1875+R1875),IF(I1875="PO",P1875-SUM(Q1875:R1875)))</f>
        <v>19293</v>
      </c>
      <c r="V1875" s="43" t="n">
        <v>0.0093</v>
      </c>
      <c r="W1875" s="43"/>
      <c r="X1875" s="43" t="n">
        <f aca="false">W1875-V1875</f>
        <v>-0.0093</v>
      </c>
      <c r="Z1875" s="44"/>
      <c r="AA1875" s="44"/>
      <c r="AM1875" s="23" t="str">
        <f aca="false">D1875</f>
        <v>Sanmina</v>
      </c>
      <c r="AN1875" s="23" t="s">
        <v>3124</v>
      </c>
      <c r="AT1875" s="44"/>
      <c r="AU1875" s="44"/>
      <c r="BD1875" s="23" t="s">
        <v>182</v>
      </c>
      <c r="BE1875" s="1" t="s">
        <v>183</v>
      </c>
    </row>
    <row r="1876" customFormat="false" ht="15" hidden="false" customHeight="true" outlineLevel="0" collapsed="false">
      <c r="A1876" s="23" t="s">
        <v>7574</v>
      </c>
      <c r="B1876" s="23" t="s">
        <v>7575</v>
      </c>
      <c r="C1876" s="40" t="s">
        <v>177</v>
      </c>
      <c r="D1876" s="23" t="s">
        <v>1471</v>
      </c>
      <c r="E1876" s="23" t="s">
        <v>7576</v>
      </c>
      <c r="F1876" s="23" t="s">
        <v>7577</v>
      </c>
      <c r="G1876" s="23" t="n">
        <v>43</v>
      </c>
      <c r="H1876" s="23" t="n">
        <v>4000</v>
      </c>
      <c r="I1876" s="41" t="s">
        <v>180</v>
      </c>
      <c r="K1876" s="23" t="n">
        <v>0</v>
      </c>
      <c r="L1876" s="23" t="n">
        <v>90725</v>
      </c>
      <c r="M1876" s="23" t="n">
        <v>92000</v>
      </c>
      <c r="N1876" s="23" t="n">
        <v>0</v>
      </c>
      <c r="O1876" s="23" t="n">
        <f aca="false">K1876+L1876</f>
        <v>90725</v>
      </c>
      <c r="P1876" s="23" t="n">
        <f aca="false">K1876+L1876+M1876+N1876</f>
        <v>182725</v>
      </c>
      <c r="Q1876" s="23" t="n">
        <v>116542</v>
      </c>
      <c r="R1876" s="23" t="n">
        <v>207359</v>
      </c>
      <c r="S1876" s="23" t="n">
        <v>165520</v>
      </c>
      <c r="T1876" s="23" t="n">
        <v>55159</v>
      </c>
      <c r="U1876" s="42" t="n">
        <f aca="false">IF(I1876="delivery",O1876-SUM(Q1876+R1876),IF(I1876="PO",P1876-SUM(Q1876:R1876)))</f>
        <v>-233176</v>
      </c>
      <c r="V1876" s="43" t="n">
        <v>0.00279</v>
      </c>
      <c r="W1876" s="43"/>
      <c r="X1876" s="43" t="n">
        <f aca="false">W1876-V1876</f>
        <v>-0.00279</v>
      </c>
      <c r="Y1876" s="23" t="n">
        <v>0.00371</v>
      </c>
      <c r="Z1876" s="44"/>
      <c r="AA1876" s="44"/>
      <c r="AM1876" s="23" t="str">
        <f aca="false">D1876</f>
        <v>Sanmina</v>
      </c>
      <c r="AN1876" s="23" t="s">
        <v>3124</v>
      </c>
      <c r="AT1876" s="44"/>
      <c r="AU1876" s="44"/>
      <c r="BD1876" s="23" t="s">
        <v>182</v>
      </c>
      <c r="BE1876" s="1" t="s">
        <v>183</v>
      </c>
    </row>
    <row r="1877" customFormat="false" ht="15" hidden="false" customHeight="true" outlineLevel="0" collapsed="false">
      <c r="A1877" s="23" t="s">
        <v>7578</v>
      </c>
      <c r="B1877" s="23" t="s">
        <v>7579</v>
      </c>
      <c r="C1877" s="40" t="s">
        <v>177</v>
      </c>
      <c r="D1877" s="23" t="s">
        <v>1471</v>
      </c>
      <c r="E1877" s="23" t="s">
        <v>7580</v>
      </c>
      <c r="F1877" s="23" t="s">
        <v>7581</v>
      </c>
      <c r="G1877" s="23" t="n">
        <v>56</v>
      </c>
      <c r="H1877" s="23" t="n">
        <v>10000</v>
      </c>
      <c r="I1877" s="41" t="s">
        <v>180</v>
      </c>
      <c r="K1877" s="23" t="n">
        <v>0</v>
      </c>
      <c r="L1877" s="23" t="n">
        <v>601708</v>
      </c>
      <c r="M1877" s="23" t="n">
        <v>168000</v>
      </c>
      <c r="N1877" s="23" t="n">
        <v>0</v>
      </c>
      <c r="O1877" s="23" t="n">
        <f aca="false">K1877+L1877</f>
        <v>601708</v>
      </c>
      <c r="P1877" s="23" t="n">
        <f aca="false">K1877+L1877+M1877+N1877</f>
        <v>769708</v>
      </c>
      <c r="Q1877" s="23" t="n">
        <v>874589</v>
      </c>
      <c r="R1877" s="23" t="n">
        <v>652655</v>
      </c>
      <c r="S1877" s="23" t="n">
        <v>663464</v>
      </c>
      <c r="T1877" s="23" t="n">
        <v>206935</v>
      </c>
      <c r="U1877" s="42" t="n">
        <f aca="false">IF(I1877="delivery",O1877-SUM(Q1877+R1877),IF(I1877="PO",P1877-SUM(Q1877:R1877)))</f>
        <v>-925536</v>
      </c>
      <c r="V1877" s="43" t="n">
        <v>0.0042</v>
      </c>
      <c r="W1877" s="43"/>
      <c r="X1877" s="43" t="n">
        <f aca="false">W1877-V1877</f>
        <v>-0.0042</v>
      </c>
      <c r="Y1877" s="23" t="n">
        <v>0.0042</v>
      </c>
      <c r="Z1877" s="44"/>
      <c r="AA1877" s="44"/>
      <c r="AM1877" s="23" t="str">
        <f aca="false">D1877</f>
        <v>Sanmina</v>
      </c>
      <c r="AN1877" s="23" t="s">
        <v>3124</v>
      </c>
      <c r="AT1877" s="44"/>
      <c r="AU1877" s="44"/>
      <c r="BD1877" s="23" t="s">
        <v>182</v>
      </c>
      <c r="BE1877" s="1" t="s">
        <v>183</v>
      </c>
    </row>
    <row r="1878" customFormat="false" ht="15" hidden="false" customHeight="true" outlineLevel="0" collapsed="false">
      <c r="A1878" s="23" t="s">
        <v>7582</v>
      </c>
      <c r="B1878" s="23" t="s">
        <v>7583</v>
      </c>
      <c r="C1878" s="40" t="s">
        <v>177</v>
      </c>
      <c r="D1878" s="23" t="s">
        <v>1471</v>
      </c>
      <c r="E1878" s="23" t="s">
        <v>7584</v>
      </c>
      <c r="F1878" s="23" t="s">
        <v>7585</v>
      </c>
      <c r="G1878" s="23" t="n">
        <v>43</v>
      </c>
      <c r="H1878" s="23" t="n">
        <v>3500</v>
      </c>
      <c r="I1878" s="41" t="s">
        <v>180</v>
      </c>
      <c r="K1878" s="23" t="n">
        <v>0</v>
      </c>
      <c r="L1878" s="23" t="n">
        <v>23749</v>
      </c>
      <c r="M1878" s="23" t="n">
        <v>24500</v>
      </c>
      <c r="N1878" s="23" t="n">
        <v>0</v>
      </c>
      <c r="O1878" s="23" t="n">
        <f aca="false">K1878+L1878</f>
        <v>23749</v>
      </c>
      <c r="P1878" s="23" t="n">
        <f aca="false">K1878+L1878+M1878+N1878</f>
        <v>48249</v>
      </c>
      <c r="Q1878" s="23" t="n">
        <v>30549</v>
      </c>
      <c r="R1878" s="23" t="n">
        <v>50266</v>
      </c>
      <c r="S1878" s="23" t="n">
        <v>41341</v>
      </c>
      <c r="T1878" s="23" t="n">
        <v>13053</v>
      </c>
      <c r="U1878" s="42" t="n">
        <f aca="false">IF(I1878="delivery",O1878-SUM(Q1878+R1878),IF(I1878="PO",P1878-SUM(Q1878:R1878)))</f>
        <v>-57066</v>
      </c>
      <c r="V1878" s="43" t="n">
        <v>0.0436</v>
      </c>
      <c r="W1878" s="43"/>
      <c r="X1878" s="43" t="n">
        <f aca="false">W1878-V1878</f>
        <v>-0.0436</v>
      </c>
      <c r="Z1878" s="44"/>
      <c r="AA1878" s="44"/>
      <c r="AM1878" s="23" t="str">
        <f aca="false">D1878</f>
        <v>Sanmina</v>
      </c>
      <c r="AN1878" s="23" t="s">
        <v>3124</v>
      </c>
      <c r="AT1878" s="44"/>
      <c r="AU1878" s="44"/>
      <c r="BD1878" s="23" t="s">
        <v>182</v>
      </c>
      <c r="BE1878" s="1" t="s">
        <v>183</v>
      </c>
    </row>
    <row r="1879" customFormat="false" ht="15" hidden="false" customHeight="true" outlineLevel="0" collapsed="false">
      <c r="A1879" s="23" t="s">
        <v>7586</v>
      </c>
      <c r="B1879" s="23" t="s">
        <v>7587</v>
      </c>
      <c r="C1879" s="40" t="s">
        <v>177</v>
      </c>
      <c r="D1879" s="23" t="s">
        <v>1471</v>
      </c>
      <c r="E1879" s="23" t="s">
        <v>7588</v>
      </c>
      <c r="F1879" s="23" t="s">
        <v>7589</v>
      </c>
      <c r="G1879" s="23" t="n">
        <v>268</v>
      </c>
      <c r="H1879" s="23" t="n">
        <v>2000</v>
      </c>
      <c r="I1879" s="41" t="s">
        <v>188</v>
      </c>
      <c r="K1879" s="23" t="n">
        <v>0</v>
      </c>
      <c r="L1879" s="23" t="n">
        <v>11537</v>
      </c>
      <c r="M1879" s="23" t="n">
        <v>1000</v>
      </c>
      <c r="N1879" s="23" t="n">
        <v>0</v>
      </c>
      <c r="O1879" s="23" t="n">
        <f aca="false">K1879+L1879</f>
        <v>11537</v>
      </c>
      <c r="P1879" s="23" t="n">
        <f aca="false">K1879+L1879+M1879+N1879</f>
        <v>12537</v>
      </c>
      <c r="Q1879" s="23" t="n">
        <v>5659</v>
      </c>
      <c r="R1879" s="23" t="n">
        <v>5254</v>
      </c>
      <c r="S1879" s="23" t="n">
        <v>5107</v>
      </c>
      <c r="T1879" s="23" t="n">
        <v>1570</v>
      </c>
      <c r="U1879" s="42" t="n">
        <f aca="false">IF(I1879="delivery",O1879-SUM(Q1879+R1879),IF(I1879="PO",P1879-SUM(Q1879:R1879)))</f>
        <v>1624</v>
      </c>
      <c r="V1879" s="43" t="n">
        <v>0.136</v>
      </c>
      <c r="W1879" s="43"/>
      <c r="X1879" s="43" t="n">
        <f aca="false">W1879-V1879</f>
        <v>-0.136</v>
      </c>
      <c r="Y1879" s="23" t="n">
        <v>0.136</v>
      </c>
      <c r="Z1879" s="44"/>
      <c r="AA1879" s="44"/>
      <c r="AM1879" s="23" t="str">
        <f aca="false">D1879</f>
        <v>Sanmina</v>
      </c>
      <c r="AN1879" s="23" t="s">
        <v>3124</v>
      </c>
      <c r="AT1879" s="44"/>
      <c r="AU1879" s="44"/>
      <c r="BD1879" s="23" t="s">
        <v>182</v>
      </c>
      <c r="BE1879" s="1" t="s">
        <v>183</v>
      </c>
    </row>
    <row r="1880" customFormat="false" ht="15" hidden="false" customHeight="true" outlineLevel="0" collapsed="false">
      <c r="A1880" s="23" t="s">
        <v>7590</v>
      </c>
      <c r="B1880" s="23" t="s">
        <v>7591</v>
      </c>
      <c r="C1880" s="40" t="s">
        <v>177</v>
      </c>
      <c r="D1880" s="23" t="s">
        <v>1471</v>
      </c>
      <c r="E1880" s="23" t="s">
        <v>7592</v>
      </c>
      <c r="F1880" s="23" t="s">
        <v>7593</v>
      </c>
      <c r="G1880" s="23" t="n">
        <v>91</v>
      </c>
      <c r="H1880" s="23" t="n">
        <v>1200</v>
      </c>
      <c r="I1880" s="41" t="s">
        <v>180</v>
      </c>
      <c r="K1880" s="23" t="n">
        <v>0</v>
      </c>
      <c r="L1880" s="23" t="n">
        <v>37351</v>
      </c>
      <c r="M1880" s="23" t="n">
        <v>0</v>
      </c>
      <c r="N1880" s="23" t="n">
        <v>0</v>
      </c>
      <c r="O1880" s="23" t="n">
        <f aca="false">K1880+L1880</f>
        <v>37351</v>
      </c>
      <c r="P1880" s="23" t="n">
        <f aca="false">K1880+L1880+M1880+N1880</f>
        <v>37351</v>
      </c>
      <c r="Q1880" s="23" t="n">
        <v>5908</v>
      </c>
      <c r="R1880" s="23" t="n">
        <v>6699</v>
      </c>
      <c r="S1880" s="23" t="n">
        <v>6919</v>
      </c>
      <c r="T1880" s="23" t="n">
        <v>2561</v>
      </c>
      <c r="U1880" s="42" t="n">
        <f aca="false">IF(I1880="delivery",O1880-SUM(Q1880+R1880),IF(I1880="PO",P1880-SUM(Q1880:R1880)))</f>
        <v>24744</v>
      </c>
      <c r="V1880" s="43" t="n">
        <v>0.2875</v>
      </c>
      <c r="W1880" s="43"/>
      <c r="X1880" s="43" t="n">
        <f aca="false">W1880-V1880</f>
        <v>-0.2875</v>
      </c>
      <c r="Z1880" s="44"/>
      <c r="AA1880" s="44"/>
      <c r="AM1880" s="23" t="str">
        <f aca="false">D1880</f>
        <v>Sanmina</v>
      </c>
      <c r="AN1880" s="23" t="s">
        <v>3124</v>
      </c>
      <c r="AT1880" s="44"/>
      <c r="AU1880" s="44"/>
      <c r="BD1880" s="23" t="s">
        <v>182</v>
      </c>
      <c r="BE1880" s="1" t="s">
        <v>183</v>
      </c>
    </row>
    <row r="1881" customFormat="false" ht="15" hidden="false" customHeight="true" outlineLevel="0" collapsed="false">
      <c r="A1881" s="23" t="s">
        <v>7594</v>
      </c>
      <c r="B1881" s="23" t="s">
        <v>7595</v>
      </c>
      <c r="C1881" s="40" t="s">
        <v>177</v>
      </c>
      <c r="D1881" s="23" t="s">
        <v>1471</v>
      </c>
      <c r="E1881" s="23" t="s">
        <v>7596</v>
      </c>
      <c r="F1881" s="23" t="s">
        <v>7597</v>
      </c>
      <c r="G1881" s="23" t="n">
        <v>91</v>
      </c>
      <c r="H1881" s="23" t="n">
        <v>650</v>
      </c>
      <c r="I1881" s="41" t="s">
        <v>180</v>
      </c>
      <c r="K1881" s="23" t="n">
        <v>0</v>
      </c>
      <c r="L1881" s="23" t="n">
        <v>39274</v>
      </c>
      <c r="M1881" s="23" t="n">
        <v>62400</v>
      </c>
      <c r="N1881" s="23" t="n">
        <v>13000</v>
      </c>
      <c r="O1881" s="23" t="n">
        <f aca="false">K1881+L1881</f>
        <v>39274</v>
      </c>
      <c r="P1881" s="23" t="n">
        <f aca="false">K1881+L1881+M1881+N1881</f>
        <v>114674</v>
      </c>
      <c r="Q1881" s="23" t="n">
        <v>88168</v>
      </c>
      <c r="R1881" s="23" t="n">
        <v>37375</v>
      </c>
      <c r="S1881" s="23" t="n">
        <v>48874</v>
      </c>
      <c r="T1881" s="23" t="n">
        <v>11954</v>
      </c>
      <c r="U1881" s="42" t="n">
        <f aca="false">IF(I1881="delivery",O1881-SUM(Q1881+R1881),IF(I1881="PO",P1881-SUM(Q1881:R1881)))</f>
        <v>-86269</v>
      </c>
      <c r="V1881" s="43" t="n">
        <v>0.52875</v>
      </c>
      <c r="W1881" s="43"/>
      <c r="X1881" s="43" t="n">
        <f aca="false">W1881-V1881</f>
        <v>-0.52875</v>
      </c>
      <c r="Z1881" s="44"/>
      <c r="AA1881" s="44"/>
      <c r="AM1881" s="23" t="str">
        <f aca="false">D1881</f>
        <v>Sanmina</v>
      </c>
      <c r="AN1881" s="23" t="s">
        <v>3124</v>
      </c>
      <c r="AT1881" s="44"/>
      <c r="AU1881" s="44"/>
      <c r="BD1881" s="23" t="s">
        <v>182</v>
      </c>
      <c r="BE1881" s="1" t="s">
        <v>183</v>
      </c>
    </row>
    <row r="1882" customFormat="false" ht="15" hidden="false" customHeight="true" outlineLevel="0" collapsed="false">
      <c r="A1882" s="23" t="s">
        <v>7598</v>
      </c>
      <c r="B1882" s="23" t="s">
        <v>7599</v>
      </c>
      <c r="C1882" s="40" t="s">
        <v>177</v>
      </c>
      <c r="D1882" s="23" t="s">
        <v>1471</v>
      </c>
      <c r="E1882" s="23" t="s">
        <v>7600</v>
      </c>
      <c r="F1882" s="23" t="s">
        <v>7601</v>
      </c>
      <c r="G1882" s="23" t="n">
        <v>56</v>
      </c>
      <c r="H1882" s="23" t="n">
        <v>10000</v>
      </c>
      <c r="I1882" s="41" t="s">
        <v>180</v>
      </c>
      <c r="K1882" s="23" t="n">
        <v>0</v>
      </c>
      <c r="L1882" s="23" t="n">
        <v>77311</v>
      </c>
      <c r="M1882" s="23" t="n">
        <v>0</v>
      </c>
      <c r="N1882" s="23" t="n">
        <v>0</v>
      </c>
      <c r="O1882" s="23" t="n">
        <f aca="false">K1882+L1882</f>
        <v>77311</v>
      </c>
      <c r="P1882" s="23" t="n">
        <f aca="false">K1882+L1882+M1882+N1882</f>
        <v>77311</v>
      </c>
      <c r="Q1882" s="23" t="n">
        <v>15408</v>
      </c>
      <c r="R1882" s="23" t="n">
        <v>88648</v>
      </c>
      <c r="S1882" s="23" t="n">
        <v>66080</v>
      </c>
      <c r="T1882" s="23" t="n">
        <v>20776</v>
      </c>
      <c r="U1882" s="42" t="n">
        <f aca="false">IF(I1882="delivery",O1882-SUM(Q1882+R1882),IF(I1882="PO",P1882-SUM(Q1882:R1882)))</f>
        <v>-26745</v>
      </c>
      <c r="V1882" s="43" t="n">
        <v>0.024</v>
      </c>
      <c r="W1882" s="43"/>
      <c r="X1882" s="43" t="n">
        <f aca="false">W1882-V1882</f>
        <v>-0.024</v>
      </c>
      <c r="Y1882" s="23" t="n">
        <v>0.024</v>
      </c>
      <c r="Z1882" s="44"/>
      <c r="AA1882" s="44"/>
      <c r="AM1882" s="23" t="str">
        <f aca="false">D1882</f>
        <v>Sanmina</v>
      </c>
      <c r="AN1882" s="23" t="s">
        <v>3124</v>
      </c>
      <c r="AT1882" s="44"/>
      <c r="AU1882" s="44"/>
      <c r="BD1882" s="23" t="s">
        <v>182</v>
      </c>
      <c r="BE1882" s="1" t="s">
        <v>183</v>
      </c>
    </row>
    <row r="1883" customFormat="false" ht="15" hidden="false" customHeight="true" outlineLevel="0" collapsed="false">
      <c r="A1883" s="23" t="s">
        <v>7602</v>
      </c>
      <c r="B1883" s="23" t="s">
        <v>7603</v>
      </c>
      <c r="C1883" s="40" t="s">
        <v>177</v>
      </c>
      <c r="D1883" s="23" t="s">
        <v>1471</v>
      </c>
      <c r="E1883" s="23" t="s">
        <v>7604</v>
      </c>
      <c r="F1883" s="23" t="s">
        <v>7605</v>
      </c>
      <c r="G1883" s="23" t="n">
        <v>63</v>
      </c>
      <c r="H1883" s="23" t="n">
        <v>4000</v>
      </c>
      <c r="I1883" s="41" t="s">
        <v>180</v>
      </c>
      <c r="K1883" s="23" t="n">
        <v>0</v>
      </c>
      <c r="L1883" s="23" t="n">
        <v>582570</v>
      </c>
      <c r="M1883" s="23" t="n">
        <v>0</v>
      </c>
      <c r="N1883" s="23" t="n">
        <v>0</v>
      </c>
      <c r="O1883" s="23" t="n">
        <f aca="false">K1883+L1883</f>
        <v>582570</v>
      </c>
      <c r="P1883" s="23" t="n">
        <f aca="false">K1883+L1883+M1883+N1883</f>
        <v>582570</v>
      </c>
      <c r="Q1883" s="23" t="n">
        <v>528247</v>
      </c>
      <c r="R1883" s="23" t="n">
        <v>289992</v>
      </c>
      <c r="S1883" s="23" t="n">
        <v>301430</v>
      </c>
      <c r="T1883" s="23" t="n">
        <v>80468</v>
      </c>
      <c r="U1883" s="42" t="n">
        <f aca="false">IF(I1883="delivery",O1883-SUM(Q1883+R1883),IF(I1883="PO",P1883-SUM(Q1883:R1883)))</f>
        <v>-235669</v>
      </c>
      <c r="V1883" s="43" t="n">
        <v>0.00401</v>
      </c>
      <c r="W1883" s="43"/>
      <c r="X1883" s="43" t="n">
        <f aca="false">W1883-V1883</f>
        <v>-0.00401</v>
      </c>
      <c r="Y1883" s="23" t="n">
        <v>0.005</v>
      </c>
      <c r="Z1883" s="44"/>
      <c r="AA1883" s="44"/>
      <c r="AM1883" s="23" t="str">
        <f aca="false">D1883</f>
        <v>Sanmina</v>
      </c>
      <c r="AN1883" s="23" t="s">
        <v>3124</v>
      </c>
      <c r="AT1883" s="44"/>
      <c r="AU1883" s="44"/>
      <c r="BD1883" s="23" t="s">
        <v>182</v>
      </c>
      <c r="BE1883" s="1" t="s">
        <v>183</v>
      </c>
    </row>
    <row r="1884" customFormat="false" ht="15" hidden="false" customHeight="true" outlineLevel="0" collapsed="false">
      <c r="A1884" s="23" t="s">
        <v>7606</v>
      </c>
      <c r="B1884" s="23" t="s">
        <v>7607</v>
      </c>
      <c r="C1884" s="40" t="s">
        <v>177</v>
      </c>
      <c r="D1884" s="23" t="s">
        <v>1471</v>
      </c>
      <c r="E1884" s="23" t="s">
        <v>7608</v>
      </c>
      <c r="F1884" s="23" t="s">
        <v>7609</v>
      </c>
      <c r="G1884" s="23" t="n">
        <v>63</v>
      </c>
      <c r="H1884" s="23" t="n">
        <v>4000</v>
      </c>
      <c r="I1884" s="41" t="s">
        <v>180</v>
      </c>
      <c r="K1884" s="23" t="n">
        <v>0</v>
      </c>
      <c r="L1884" s="23" t="n">
        <v>164102</v>
      </c>
      <c r="M1884" s="23" t="n">
        <v>0</v>
      </c>
      <c r="N1884" s="23" t="n">
        <v>0</v>
      </c>
      <c r="O1884" s="23" t="n">
        <f aca="false">K1884+L1884</f>
        <v>164102</v>
      </c>
      <c r="P1884" s="23" t="n">
        <f aca="false">K1884+L1884+M1884+N1884</f>
        <v>164102</v>
      </c>
      <c r="Q1884" s="23" t="n">
        <v>109283</v>
      </c>
      <c r="R1884" s="23" t="n">
        <v>96156</v>
      </c>
      <c r="S1884" s="23" t="n">
        <v>95473</v>
      </c>
      <c r="T1884" s="23" t="n">
        <v>29908</v>
      </c>
      <c r="U1884" s="42" t="n">
        <f aca="false">IF(I1884="delivery",O1884-SUM(Q1884+R1884),IF(I1884="PO",P1884-SUM(Q1884:R1884)))</f>
        <v>-41337</v>
      </c>
      <c r="V1884" s="43" t="n">
        <v>0.01</v>
      </c>
      <c r="W1884" s="43"/>
      <c r="X1884" s="43" t="n">
        <f aca="false">W1884-V1884</f>
        <v>-0.01</v>
      </c>
      <c r="Y1884" s="23" t="n">
        <v>0.0103</v>
      </c>
      <c r="Z1884" s="44"/>
      <c r="AA1884" s="44"/>
      <c r="AM1884" s="23" t="str">
        <f aca="false">D1884</f>
        <v>Sanmina</v>
      </c>
      <c r="AN1884" s="23" t="s">
        <v>3124</v>
      </c>
      <c r="AT1884" s="44"/>
      <c r="AU1884" s="44"/>
      <c r="BD1884" s="23" t="s">
        <v>182</v>
      </c>
      <c r="BE1884" s="1" t="s">
        <v>183</v>
      </c>
    </row>
    <row r="1885" customFormat="false" ht="15" hidden="false" customHeight="true" outlineLevel="0" collapsed="false">
      <c r="A1885" s="23" t="s">
        <v>7610</v>
      </c>
      <c r="B1885" s="23" t="s">
        <v>7611</v>
      </c>
      <c r="C1885" s="40" t="s">
        <v>177</v>
      </c>
      <c r="D1885" s="23" t="s">
        <v>1471</v>
      </c>
      <c r="E1885" s="23" t="s">
        <v>7612</v>
      </c>
      <c r="F1885" s="23" t="s">
        <v>7613</v>
      </c>
      <c r="G1885" s="23" t="n">
        <v>86</v>
      </c>
      <c r="H1885" s="23" t="n">
        <v>2000</v>
      </c>
      <c r="I1885" s="41" t="s">
        <v>180</v>
      </c>
      <c r="K1885" s="23" t="n">
        <v>0</v>
      </c>
      <c r="L1885" s="23" t="n">
        <v>10390</v>
      </c>
      <c r="M1885" s="23" t="n">
        <v>0</v>
      </c>
      <c r="N1885" s="23" t="n">
        <v>0</v>
      </c>
      <c r="O1885" s="23" t="n">
        <f aca="false">K1885+L1885</f>
        <v>10390</v>
      </c>
      <c r="P1885" s="23" t="n">
        <f aca="false">K1885+L1885+M1885+N1885</f>
        <v>10390</v>
      </c>
      <c r="Q1885" s="23" t="n">
        <v>12004</v>
      </c>
      <c r="R1885" s="23" t="n">
        <v>7427</v>
      </c>
      <c r="S1885" s="23" t="n">
        <v>8553</v>
      </c>
      <c r="T1885" s="23" t="n">
        <v>2055</v>
      </c>
      <c r="U1885" s="42" t="n">
        <f aca="false">IF(I1885="delivery",O1885-SUM(Q1885+R1885),IF(I1885="PO",P1885-SUM(Q1885:R1885)))</f>
        <v>-9041</v>
      </c>
      <c r="V1885" s="43" t="n">
        <v>0.26</v>
      </c>
      <c r="W1885" s="43"/>
      <c r="X1885" s="43" t="n">
        <f aca="false">W1885-V1885</f>
        <v>-0.26</v>
      </c>
      <c r="Y1885" s="23" t="n">
        <v>0.26</v>
      </c>
      <c r="Z1885" s="44"/>
      <c r="AA1885" s="44"/>
      <c r="AM1885" s="23" t="str">
        <f aca="false">D1885</f>
        <v>Sanmina</v>
      </c>
      <c r="AN1885" s="23" t="s">
        <v>3124</v>
      </c>
      <c r="AT1885" s="44"/>
      <c r="AU1885" s="44"/>
      <c r="BD1885" s="23" t="s">
        <v>182</v>
      </c>
      <c r="BE1885" s="1" t="s">
        <v>183</v>
      </c>
    </row>
    <row r="1886" customFormat="false" ht="15" hidden="false" customHeight="true" outlineLevel="0" collapsed="false">
      <c r="A1886" s="23" t="s">
        <v>7614</v>
      </c>
      <c r="B1886" s="23" t="s">
        <v>7615</v>
      </c>
      <c r="C1886" s="40" t="s">
        <v>177</v>
      </c>
      <c r="D1886" s="23" t="s">
        <v>1471</v>
      </c>
      <c r="E1886" s="23" t="s">
        <v>7616</v>
      </c>
      <c r="F1886" s="23" t="s">
        <v>7617</v>
      </c>
      <c r="G1886" s="23" t="n">
        <v>23</v>
      </c>
      <c r="H1886" s="23" t="n">
        <v>4000</v>
      </c>
      <c r="I1886" s="41" t="s">
        <v>180</v>
      </c>
      <c r="K1886" s="23" t="n">
        <v>0</v>
      </c>
      <c r="L1886" s="23" t="n">
        <v>3395</v>
      </c>
      <c r="M1886" s="23" t="n">
        <v>0</v>
      </c>
      <c r="N1886" s="23" t="n">
        <v>0</v>
      </c>
      <c r="O1886" s="23" t="n">
        <f aca="false">K1886+L1886</f>
        <v>3395</v>
      </c>
      <c r="P1886" s="23" t="n">
        <f aca="false">K1886+L1886+M1886+N1886</f>
        <v>3395</v>
      </c>
      <c r="Q1886" s="23" t="n">
        <v>2937</v>
      </c>
      <c r="R1886" s="23" t="n">
        <v>1133</v>
      </c>
      <c r="S1886" s="23" t="n">
        <v>693</v>
      </c>
      <c r="T1886" s="23" t="n">
        <v>319</v>
      </c>
      <c r="U1886" s="42" t="n">
        <f aca="false">IF(I1886="delivery",O1886-SUM(Q1886+R1886),IF(I1886="PO",P1886-SUM(Q1886:R1886)))</f>
        <v>-675</v>
      </c>
      <c r="V1886" s="43" t="n">
        <v>0.003</v>
      </c>
      <c r="W1886" s="43"/>
      <c r="X1886" s="43" t="n">
        <f aca="false">W1886-V1886</f>
        <v>-0.003</v>
      </c>
      <c r="Z1886" s="44"/>
      <c r="AA1886" s="44"/>
      <c r="AM1886" s="23" t="str">
        <f aca="false">D1886</f>
        <v>Sanmina</v>
      </c>
      <c r="AN1886" s="23" t="s">
        <v>3124</v>
      </c>
      <c r="AT1886" s="44"/>
      <c r="AU1886" s="44"/>
      <c r="BD1886" s="23" t="s">
        <v>182</v>
      </c>
      <c r="BE1886" s="1" t="s">
        <v>183</v>
      </c>
    </row>
    <row r="1887" customFormat="false" ht="15" hidden="false" customHeight="true" outlineLevel="0" collapsed="false">
      <c r="A1887" s="23" t="s">
        <v>7618</v>
      </c>
      <c r="B1887" s="23" t="s">
        <v>7619</v>
      </c>
      <c r="C1887" s="40" t="s">
        <v>177</v>
      </c>
      <c r="D1887" s="23" t="s">
        <v>1471</v>
      </c>
      <c r="E1887" s="23" t="s">
        <v>7620</v>
      </c>
      <c r="F1887" s="23" t="s">
        <v>7621</v>
      </c>
      <c r="G1887" s="23" t="n">
        <v>63</v>
      </c>
      <c r="H1887" s="23" t="n">
        <v>8100</v>
      </c>
      <c r="I1887" s="41" t="s">
        <v>180</v>
      </c>
      <c r="K1887" s="23" t="n">
        <v>0</v>
      </c>
      <c r="L1887" s="23" t="n">
        <v>8000</v>
      </c>
      <c r="M1887" s="23" t="n">
        <v>0</v>
      </c>
      <c r="N1887" s="23" t="n">
        <v>0</v>
      </c>
      <c r="O1887" s="23" t="n">
        <f aca="false">K1887+L1887</f>
        <v>8000</v>
      </c>
      <c r="P1887" s="23" t="n">
        <f aca="false">K1887+L1887+M1887+N1887</f>
        <v>8000</v>
      </c>
      <c r="Q1887" s="23" t="n">
        <v>450</v>
      </c>
      <c r="R1887" s="23" t="n">
        <v>0</v>
      </c>
      <c r="S1887" s="23" t="n">
        <v>0</v>
      </c>
      <c r="T1887" s="23" t="n">
        <v>0</v>
      </c>
      <c r="U1887" s="42" t="n">
        <f aca="false">IF(I1887="delivery",O1887-SUM(Q1887+R1887),IF(I1887="PO",P1887-SUM(Q1887:R1887)))</f>
        <v>7550</v>
      </c>
      <c r="V1887" s="43" t="n">
        <v>0.618</v>
      </c>
      <c r="W1887" s="43"/>
      <c r="X1887" s="43" t="n">
        <f aca="false">W1887-V1887</f>
        <v>-0.618</v>
      </c>
      <c r="Y1887" s="23" t="n">
        <v>0.125</v>
      </c>
      <c r="Z1887" s="44"/>
      <c r="AA1887" s="44"/>
      <c r="AM1887" s="23" t="str">
        <f aca="false">D1887</f>
        <v>Sanmina</v>
      </c>
      <c r="AN1887" s="23" t="s">
        <v>3124</v>
      </c>
      <c r="AT1887" s="44"/>
      <c r="AU1887" s="44"/>
      <c r="BD1887" s="23" t="s">
        <v>182</v>
      </c>
      <c r="BE1887" s="1" t="s">
        <v>183</v>
      </c>
    </row>
    <row r="1888" customFormat="false" ht="15" hidden="false" customHeight="true" outlineLevel="0" collapsed="false">
      <c r="A1888" s="23" t="s">
        <v>7622</v>
      </c>
      <c r="B1888" s="23" t="s">
        <v>7623</v>
      </c>
      <c r="C1888" s="40" t="s">
        <v>177</v>
      </c>
      <c r="D1888" s="23" t="s">
        <v>1471</v>
      </c>
      <c r="E1888" s="23" t="s">
        <v>7624</v>
      </c>
      <c r="F1888" s="23" t="s">
        <v>7625</v>
      </c>
      <c r="G1888" s="23" t="n">
        <v>63</v>
      </c>
      <c r="H1888" s="23" t="n">
        <v>4000</v>
      </c>
      <c r="I1888" s="41" t="s">
        <v>188</v>
      </c>
      <c r="K1888" s="23" t="n">
        <v>0</v>
      </c>
      <c r="L1888" s="23" t="n">
        <v>652</v>
      </c>
      <c r="M1888" s="23" t="n">
        <v>0</v>
      </c>
      <c r="N1888" s="23" t="n">
        <v>0</v>
      </c>
      <c r="O1888" s="23" t="n">
        <f aca="false">K1888+L1888</f>
        <v>652</v>
      </c>
      <c r="P1888" s="23" t="n">
        <f aca="false">K1888+L1888+M1888+N1888</f>
        <v>652</v>
      </c>
      <c r="Q1888" s="23" t="n">
        <v>55</v>
      </c>
      <c r="R1888" s="23" t="n">
        <v>0</v>
      </c>
      <c r="S1888" s="23" t="n">
        <v>40</v>
      </c>
      <c r="T1888" s="23" t="n">
        <v>20</v>
      </c>
      <c r="U1888" s="42" t="n">
        <f aca="false">IF(I1888="delivery",O1888-SUM(Q1888+R1888),IF(I1888="PO",P1888-SUM(Q1888:R1888)))</f>
        <v>597</v>
      </c>
      <c r="V1888" s="43" t="n">
        <v>0.53</v>
      </c>
      <c r="W1888" s="43"/>
      <c r="X1888" s="43" t="n">
        <f aca="false">W1888-V1888</f>
        <v>-0.53</v>
      </c>
      <c r="Z1888" s="44"/>
      <c r="AA1888" s="44"/>
      <c r="AM1888" s="23" t="str">
        <f aca="false">D1888</f>
        <v>Sanmina</v>
      </c>
      <c r="AN1888" s="23" t="s">
        <v>3124</v>
      </c>
      <c r="AT1888" s="44"/>
      <c r="AU1888" s="44"/>
      <c r="BD1888" s="23" t="s">
        <v>182</v>
      </c>
      <c r="BE1888" s="1" t="s">
        <v>183</v>
      </c>
    </row>
    <row r="1889" customFormat="false" ht="15" hidden="false" customHeight="true" outlineLevel="0" collapsed="false">
      <c r="A1889" s="23" t="s">
        <v>7626</v>
      </c>
      <c r="B1889" s="23" t="s">
        <v>7627</v>
      </c>
      <c r="C1889" s="40" t="s">
        <v>177</v>
      </c>
      <c r="D1889" s="23" t="s">
        <v>1471</v>
      </c>
      <c r="E1889" s="23" t="s">
        <v>7628</v>
      </c>
      <c r="F1889" s="23" t="s">
        <v>7629</v>
      </c>
      <c r="G1889" s="23" t="n">
        <v>43</v>
      </c>
      <c r="H1889" s="23" t="n">
        <v>3500</v>
      </c>
      <c r="I1889" s="41" t="s">
        <v>180</v>
      </c>
      <c r="K1889" s="23" t="n">
        <v>0</v>
      </c>
      <c r="L1889" s="23" t="n">
        <v>12350</v>
      </c>
      <c r="M1889" s="23" t="n">
        <v>0</v>
      </c>
      <c r="N1889" s="23" t="n">
        <v>0</v>
      </c>
      <c r="O1889" s="23" t="n">
        <f aca="false">K1889+L1889</f>
        <v>12350</v>
      </c>
      <c r="P1889" s="23" t="n">
        <f aca="false">K1889+L1889+M1889+N1889</f>
        <v>12350</v>
      </c>
      <c r="Q1889" s="23" t="n">
        <v>10756</v>
      </c>
      <c r="R1889" s="23" t="n">
        <v>12581</v>
      </c>
      <c r="S1889" s="23" t="n">
        <v>12966</v>
      </c>
      <c r="T1889" s="23" t="n">
        <v>3726</v>
      </c>
      <c r="U1889" s="42" t="n">
        <f aca="false">IF(I1889="delivery",O1889-SUM(Q1889+R1889),IF(I1889="PO",P1889-SUM(Q1889:R1889)))</f>
        <v>-10987</v>
      </c>
      <c r="V1889" s="43" t="n">
        <v>0.0543</v>
      </c>
      <c r="W1889" s="43"/>
      <c r="X1889" s="43" t="n">
        <f aca="false">W1889-V1889</f>
        <v>-0.0543</v>
      </c>
      <c r="Y1889" s="23" t="n">
        <v>0.0744</v>
      </c>
      <c r="Z1889" s="44"/>
      <c r="AA1889" s="44"/>
      <c r="AM1889" s="23" t="str">
        <f aca="false">D1889</f>
        <v>Sanmina</v>
      </c>
      <c r="AN1889" s="23" t="s">
        <v>3124</v>
      </c>
      <c r="AT1889" s="44"/>
      <c r="AU1889" s="44"/>
      <c r="BD1889" s="23" t="s">
        <v>182</v>
      </c>
      <c r="BE1889" s="1" t="s">
        <v>183</v>
      </c>
    </row>
    <row r="1890" customFormat="false" ht="15" hidden="false" customHeight="true" outlineLevel="0" collapsed="false">
      <c r="A1890" s="23" t="s">
        <v>7630</v>
      </c>
      <c r="B1890" s="23" t="s">
        <v>7631</v>
      </c>
      <c r="C1890" s="40" t="s">
        <v>177</v>
      </c>
      <c r="D1890" s="23" t="s">
        <v>1471</v>
      </c>
      <c r="E1890" s="23" t="s">
        <v>7632</v>
      </c>
      <c r="F1890" s="23" t="s">
        <v>7633</v>
      </c>
      <c r="G1890" s="23" t="n">
        <v>73</v>
      </c>
      <c r="H1890" s="23" t="n">
        <v>1500</v>
      </c>
      <c r="I1890" s="41" t="s">
        <v>180</v>
      </c>
      <c r="K1890" s="23" t="n">
        <v>0</v>
      </c>
      <c r="L1890" s="23" t="n">
        <v>17380</v>
      </c>
      <c r="M1890" s="23" t="n">
        <v>10500</v>
      </c>
      <c r="N1890" s="23" t="n">
        <v>0</v>
      </c>
      <c r="O1890" s="23" t="n">
        <f aca="false">K1890+L1890</f>
        <v>17380</v>
      </c>
      <c r="P1890" s="23" t="n">
        <f aca="false">K1890+L1890+M1890+N1890</f>
        <v>27880</v>
      </c>
      <c r="Q1890" s="23" t="n">
        <v>23892</v>
      </c>
      <c r="R1890" s="23" t="n">
        <v>11391</v>
      </c>
      <c r="S1890" s="23" t="n">
        <v>15410</v>
      </c>
      <c r="T1890" s="23" t="n">
        <v>3500</v>
      </c>
      <c r="U1890" s="42" t="n">
        <f aca="false">IF(I1890="delivery",O1890-SUM(Q1890+R1890),IF(I1890="PO",P1890-SUM(Q1890:R1890)))</f>
        <v>-17903</v>
      </c>
      <c r="V1890" s="43" t="n">
        <v>0.1459</v>
      </c>
      <c r="W1890" s="43"/>
      <c r="X1890" s="43" t="n">
        <f aca="false">W1890-V1890</f>
        <v>-0.1459</v>
      </c>
      <c r="Y1890" s="23" t="n">
        <v>0.139</v>
      </c>
      <c r="Z1890" s="44"/>
      <c r="AA1890" s="44"/>
      <c r="AM1890" s="23" t="str">
        <f aca="false">D1890</f>
        <v>Sanmina</v>
      </c>
      <c r="AN1890" s="23" t="s">
        <v>3124</v>
      </c>
      <c r="AT1890" s="44"/>
      <c r="AU1890" s="44"/>
      <c r="BD1890" s="23" t="s">
        <v>182</v>
      </c>
      <c r="BE1890" s="1" t="s">
        <v>183</v>
      </c>
    </row>
    <row r="1891" customFormat="false" ht="15" hidden="false" customHeight="true" outlineLevel="0" collapsed="false">
      <c r="A1891" s="23" t="s">
        <v>7634</v>
      </c>
      <c r="B1891" s="23" t="s">
        <v>7635</v>
      </c>
      <c r="C1891" s="40" t="s">
        <v>177</v>
      </c>
      <c r="D1891" s="23" t="s">
        <v>1471</v>
      </c>
      <c r="E1891" s="23" t="s">
        <v>7636</v>
      </c>
      <c r="F1891" s="23" t="s">
        <v>7637</v>
      </c>
      <c r="G1891" s="23" t="n">
        <v>76</v>
      </c>
      <c r="H1891" s="23" t="n">
        <v>1500</v>
      </c>
      <c r="I1891" s="41" t="s">
        <v>188</v>
      </c>
      <c r="K1891" s="23" t="n">
        <v>0</v>
      </c>
      <c r="L1891" s="23" t="n">
        <v>58044</v>
      </c>
      <c r="M1891" s="23" t="n">
        <v>58500</v>
      </c>
      <c r="N1891" s="23" t="n">
        <v>0</v>
      </c>
      <c r="O1891" s="23" t="n">
        <f aca="false">K1891+L1891</f>
        <v>58044</v>
      </c>
      <c r="P1891" s="23" t="n">
        <f aca="false">K1891+L1891+M1891+N1891</f>
        <v>116544</v>
      </c>
      <c r="Q1891" s="23" t="n">
        <v>70541</v>
      </c>
      <c r="R1891" s="23" t="n">
        <v>40364</v>
      </c>
      <c r="S1891" s="23" t="n">
        <v>46164</v>
      </c>
      <c r="T1891" s="23" t="n">
        <v>11705</v>
      </c>
      <c r="U1891" s="42" t="n">
        <f aca="false">IF(I1891="delivery",O1891-SUM(Q1891+R1891),IF(I1891="PO",P1891-SUM(Q1891:R1891)))</f>
        <v>5639</v>
      </c>
      <c r="V1891" s="43" t="n">
        <v>0.175</v>
      </c>
      <c r="W1891" s="43"/>
      <c r="X1891" s="43" t="n">
        <f aca="false">W1891-V1891</f>
        <v>-0.175</v>
      </c>
      <c r="Y1891" s="23" t="n">
        <v>0.175</v>
      </c>
      <c r="Z1891" s="44"/>
      <c r="AA1891" s="44"/>
      <c r="AM1891" s="23" t="str">
        <f aca="false">D1891</f>
        <v>Sanmina</v>
      </c>
      <c r="AN1891" s="23" t="s">
        <v>3124</v>
      </c>
      <c r="AT1891" s="44"/>
      <c r="AU1891" s="44"/>
      <c r="BD1891" s="23" t="s">
        <v>182</v>
      </c>
      <c r="BE1891" s="1" t="s">
        <v>183</v>
      </c>
    </row>
    <row r="1892" customFormat="false" ht="15" hidden="false" customHeight="true" outlineLevel="0" collapsed="false">
      <c r="A1892" s="23" t="s">
        <v>7638</v>
      </c>
      <c r="B1892" s="23" t="s">
        <v>7639</v>
      </c>
      <c r="C1892" s="40" t="s">
        <v>177</v>
      </c>
      <c r="D1892" s="23" t="s">
        <v>1471</v>
      </c>
      <c r="E1892" s="23" t="s">
        <v>7640</v>
      </c>
      <c r="F1892" s="23" t="s">
        <v>7641</v>
      </c>
      <c r="G1892" s="23" t="n">
        <v>88</v>
      </c>
      <c r="H1892" s="23" t="n">
        <v>2000</v>
      </c>
      <c r="I1892" s="41" t="s">
        <v>188</v>
      </c>
      <c r="K1892" s="23" t="n">
        <v>0</v>
      </c>
      <c r="L1892" s="23" t="n">
        <v>4471</v>
      </c>
      <c r="M1892" s="23" t="n">
        <v>0</v>
      </c>
      <c r="N1892" s="23" t="n">
        <v>0</v>
      </c>
      <c r="O1892" s="23" t="n">
        <f aca="false">K1892+L1892</f>
        <v>4471</v>
      </c>
      <c r="P1892" s="23" t="n">
        <f aca="false">K1892+L1892+M1892+N1892</f>
        <v>4471</v>
      </c>
      <c r="Q1892" s="23" t="n">
        <v>1863</v>
      </c>
      <c r="R1892" s="23" t="n">
        <v>1401</v>
      </c>
      <c r="S1892" s="23" t="n">
        <v>2319</v>
      </c>
      <c r="T1892" s="23" t="n">
        <v>109</v>
      </c>
      <c r="U1892" s="42" t="n">
        <f aca="false">IF(I1892="delivery",O1892-SUM(Q1892+R1892),IF(I1892="PO",P1892-SUM(Q1892:R1892)))</f>
        <v>1207</v>
      </c>
      <c r="V1892" s="43" t="n">
        <v>0.3647</v>
      </c>
      <c r="W1892" s="43"/>
      <c r="X1892" s="43" t="n">
        <f aca="false">W1892-V1892</f>
        <v>-0.3647</v>
      </c>
      <c r="Z1892" s="44"/>
      <c r="AA1892" s="44"/>
      <c r="AM1892" s="23" t="str">
        <f aca="false">D1892</f>
        <v>Sanmina</v>
      </c>
      <c r="AN1892" s="23" t="s">
        <v>3124</v>
      </c>
      <c r="AT1892" s="44"/>
      <c r="AU1892" s="44"/>
      <c r="BD1892" s="23" t="s">
        <v>182</v>
      </c>
      <c r="BE1892" s="1" t="s">
        <v>183</v>
      </c>
    </row>
    <row r="1893" customFormat="false" ht="15" hidden="false" customHeight="true" outlineLevel="0" collapsed="false">
      <c r="A1893" s="23" t="s">
        <v>7642</v>
      </c>
      <c r="B1893" s="23" t="s">
        <v>7643</v>
      </c>
      <c r="C1893" s="40" t="s">
        <v>177</v>
      </c>
      <c r="D1893" s="23" t="s">
        <v>1471</v>
      </c>
      <c r="E1893" s="23" t="s">
        <v>7644</v>
      </c>
      <c r="F1893" s="23" t="s">
        <v>7645</v>
      </c>
      <c r="G1893" s="23" t="n">
        <v>93</v>
      </c>
      <c r="H1893" s="23" t="n">
        <v>2000</v>
      </c>
      <c r="I1893" s="41" t="s">
        <v>188</v>
      </c>
      <c r="K1893" s="23" t="n">
        <v>0</v>
      </c>
      <c r="L1893" s="23" t="n">
        <v>14107</v>
      </c>
      <c r="M1893" s="23" t="n">
        <v>0</v>
      </c>
      <c r="N1893" s="23" t="n">
        <v>0</v>
      </c>
      <c r="O1893" s="23" t="n">
        <f aca="false">K1893+L1893</f>
        <v>14107</v>
      </c>
      <c r="P1893" s="23" t="n">
        <f aca="false">K1893+L1893+M1893+N1893</f>
        <v>14107</v>
      </c>
      <c r="Q1893" s="23" t="n">
        <v>7537</v>
      </c>
      <c r="R1893" s="23" t="n">
        <v>3835</v>
      </c>
      <c r="S1893" s="23" t="n">
        <v>4781</v>
      </c>
      <c r="T1893" s="23" t="n">
        <v>590</v>
      </c>
      <c r="U1893" s="42" t="n">
        <f aca="false">IF(I1893="delivery",O1893-SUM(Q1893+R1893),IF(I1893="PO",P1893-SUM(Q1893:R1893)))</f>
        <v>2735</v>
      </c>
      <c r="V1893" s="43" t="n">
        <v>0.19</v>
      </c>
      <c r="W1893" s="43"/>
      <c r="X1893" s="43" t="n">
        <f aca="false">W1893-V1893</f>
        <v>-0.19</v>
      </c>
      <c r="Y1893" s="23" t="n">
        <v>0.176</v>
      </c>
      <c r="Z1893" s="44"/>
      <c r="AA1893" s="44"/>
      <c r="AM1893" s="23" t="str">
        <f aca="false">D1893</f>
        <v>Sanmina</v>
      </c>
      <c r="AN1893" s="23" t="s">
        <v>3124</v>
      </c>
      <c r="AT1893" s="44"/>
      <c r="AU1893" s="44"/>
      <c r="BD1893" s="23" t="s">
        <v>182</v>
      </c>
      <c r="BE1893" s="1" t="s">
        <v>183</v>
      </c>
    </row>
    <row r="1894" customFormat="false" ht="15" hidden="false" customHeight="true" outlineLevel="0" collapsed="false">
      <c r="A1894" s="23" t="s">
        <v>7646</v>
      </c>
      <c r="B1894" s="23" t="s">
        <v>7647</v>
      </c>
      <c r="C1894" s="40" t="s">
        <v>177</v>
      </c>
      <c r="D1894" s="23" t="s">
        <v>1471</v>
      </c>
      <c r="E1894" s="23" t="s">
        <v>7648</v>
      </c>
      <c r="F1894" s="23" t="s">
        <v>7649</v>
      </c>
      <c r="G1894" s="23" t="n">
        <v>71</v>
      </c>
      <c r="H1894" s="23" t="n">
        <v>8000</v>
      </c>
      <c r="I1894" s="41" t="s">
        <v>180</v>
      </c>
      <c r="K1894" s="23" t="n">
        <v>0</v>
      </c>
      <c r="L1894" s="23" t="n">
        <v>35734</v>
      </c>
      <c r="M1894" s="23" t="n">
        <v>0</v>
      </c>
      <c r="N1894" s="23" t="n">
        <v>0</v>
      </c>
      <c r="O1894" s="23" t="n">
        <f aca="false">K1894+L1894</f>
        <v>35734</v>
      </c>
      <c r="P1894" s="23" t="n">
        <f aca="false">K1894+L1894+M1894+N1894</f>
        <v>35734</v>
      </c>
      <c r="Q1894" s="23" t="n">
        <v>1185</v>
      </c>
      <c r="R1894" s="23" t="n">
        <v>30571</v>
      </c>
      <c r="S1894" s="23" t="n">
        <v>29799</v>
      </c>
      <c r="T1894" s="23" t="n">
        <v>13751</v>
      </c>
      <c r="U1894" s="42" t="n">
        <f aca="false">IF(I1894="delivery",O1894-SUM(Q1894+R1894),IF(I1894="PO",P1894-SUM(Q1894:R1894)))</f>
        <v>3978</v>
      </c>
      <c r="V1894" s="43" t="n">
        <v>0.0041</v>
      </c>
      <c r="W1894" s="43"/>
      <c r="X1894" s="43" t="n">
        <f aca="false">W1894-V1894</f>
        <v>-0.0041</v>
      </c>
      <c r="Y1894" s="23" t="n">
        <v>0.00723</v>
      </c>
      <c r="Z1894" s="44"/>
      <c r="AA1894" s="44"/>
      <c r="AM1894" s="23" t="str">
        <f aca="false">D1894</f>
        <v>Sanmina</v>
      </c>
      <c r="AN1894" s="23" t="s">
        <v>3124</v>
      </c>
      <c r="AT1894" s="44"/>
      <c r="AU1894" s="44"/>
      <c r="BD1894" s="23" t="s">
        <v>182</v>
      </c>
      <c r="BE1894" s="1" t="s">
        <v>183</v>
      </c>
    </row>
    <row r="1895" customFormat="false" ht="15" hidden="false" customHeight="true" outlineLevel="0" collapsed="false">
      <c r="A1895" s="23" t="s">
        <v>7650</v>
      </c>
      <c r="B1895" s="23" t="s">
        <v>7651</v>
      </c>
      <c r="C1895" s="40" t="s">
        <v>177</v>
      </c>
      <c r="D1895" s="23" t="s">
        <v>1471</v>
      </c>
      <c r="E1895" s="23" t="s">
        <v>7652</v>
      </c>
      <c r="F1895" s="23" t="s">
        <v>7653</v>
      </c>
      <c r="G1895" s="23" t="n">
        <v>23</v>
      </c>
      <c r="H1895" s="23" t="n">
        <v>10000</v>
      </c>
      <c r="I1895" s="41" t="s">
        <v>180</v>
      </c>
      <c r="K1895" s="23" t="n">
        <v>0</v>
      </c>
      <c r="L1895" s="23" t="n">
        <v>79374</v>
      </c>
      <c r="M1895" s="23" t="n">
        <v>0</v>
      </c>
      <c r="N1895" s="23" t="n">
        <v>0</v>
      </c>
      <c r="O1895" s="23" t="n">
        <f aca="false">K1895+L1895</f>
        <v>79374</v>
      </c>
      <c r="P1895" s="23" t="n">
        <f aca="false">K1895+L1895+M1895+N1895</f>
        <v>79374</v>
      </c>
      <c r="Q1895" s="23" t="n">
        <v>887</v>
      </c>
      <c r="R1895" s="23" t="n">
        <v>10693</v>
      </c>
      <c r="S1895" s="23" t="n">
        <v>7711</v>
      </c>
      <c r="T1895" s="23" t="n">
        <v>3000</v>
      </c>
      <c r="U1895" s="42" t="n">
        <f aca="false">IF(I1895="delivery",O1895-SUM(Q1895+R1895),IF(I1895="PO",P1895-SUM(Q1895:R1895)))</f>
        <v>67794</v>
      </c>
      <c r="V1895" s="43" t="n">
        <v>0.03943</v>
      </c>
      <c r="W1895" s="43"/>
      <c r="X1895" s="43" t="n">
        <f aca="false">W1895-V1895</f>
        <v>-0.03943</v>
      </c>
      <c r="Z1895" s="44"/>
      <c r="AA1895" s="44"/>
      <c r="AM1895" s="23" t="str">
        <f aca="false">D1895</f>
        <v>Sanmina</v>
      </c>
      <c r="AN1895" s="23" t="s">
        <v>3124</v>
      </c>
      <c r="AT1895" s="44"/>
      <c r="AU1895" s="44"/>
      <c r="BD1895" s="23" t="s">
        <v>182</v>
      </c>
      <c r="BE1895" s="1" t="s">
        <v>183</v>
      </c>
    </row>
    <row r="1896" customFormat="false" ht="15" hidden="false" customHeight="true" outlineLevel="0" collapsed="false">
      <c r="A1896" s="23" t="s">
        <v>7654</v>
      </c>
      <c r="B1896" s="23" t="s">
        <v>7655</v>
      </c>
      <c r="C1896" s="40" t="s">
        <v>177</v>
      </c>
      <c r="D1896" s="23" t="s">
        <v>1471</v>
      </c>
      <c r="E1896" s="23" t="s">
        <v>7656</v>
      </c>
      <c r="F1896" s="23" t="s">
        <v>7657</v>
      </c>
      <c r="G1896" s="23" t="n">
        <v>58</v>
      </c>
      <c r="H1896" s="23" t="n">
        <v>4000</v>
      </c>
      <c r="I1896" s="41" t="s">
        <v>180</v>
      </c>
      <c r="K1896" s="23" t="n">
        <v>0</v>
      </c>
      <c r="L1896" s="23" t="n">
        <v>71459</v>
      </c>
      <c r="M1896" s="23" t="n">
        <v>64000</v>
      </c>
      <c r="N1896" s="23" t="n">
        <v>0</v>
      </c>
      <c r="O1896" s="23" t="n">
        <f aca="false">K1896+L1896</f>
        <v>71459</v>
      </c>
      <c r="P1896" s="23" t="n">
        <f aca="false">K1896+L1896+M1896+N1896</f>
        <v>135459</v>
      </c>
      <c r="Q1896" s="23" t="n">
        <v>135070</v>
      </c>
      <c r="R1896" s="23" t="n">
        <v>58941</v>
      </c>
      <c r="S1896" s="23" t="n">
        <v>59473</v>
      </c>
      <c r="T1896" s="23" t="n">
        <v>16867</v>
      </c>
      <c r="U1896" s="42" t="n">
        <f aca="false">IF(I1896="delivery",O1896-SUM(Q1896+R1896),IF(I1896="PO",P1896-SUM(Q1896:R1896)))</f>
        <v>-122552</v>
      </c>
      <c r="V1896" s="43" t="n">
        <v>0.0062</v>
      </c>
      <c r="W1896" s="43"/>
      <c r="X1896" s="43" t="n">
        <f aca="false">W1896-V1896</f>
        <v>-0.0062</v>
      </c>
      <c r="Y1896" s="23" t="n">
        <v>0.0062</v>
      </c>
      <c r="Z1896" s="44"/>
      <c r="AA1896" s="44"/>
      <c r="AM1896" s="23" t="str">
        <f aca="false">D1896</f>
        <v>Sanmina</v>
      </c>
      <c r="AN1896" s="23" t="s">
        <v>3124</v>
      </c>
      <c r="AT1896" s="44"/>
      <c r="AU1896" s="44"/>
      <c r="BD1896" s="23" t="s">
        <v>182</v>
      </c>
      <c r="BE1896" s="1" t="s">
        <v>183</v>
      </c>
    </row>
    <row r="1897" customFormat="false" ht="15" hidden="false" customHeight="true" outlineLevel="0" collapsed="false">
      <c r="A1897" s="23" t="s">
        <v>7658</v>
      </c>
      <c r="B1897" s="23" t="s">
        <v>7659</v>
      </c>
      <c r="C1897" s="40" t="s">
        <v>177</v>
      </c>
      <c r="D1897" s="23" t="s">
        <v>1471</v>
      </c>
      <c r="E1897" s="23" t="s">
        <v>7660</v>
      </c>
      <c r="F1897" s="23" t="s">
        <v>7661</v>
      </c>
      <c r="G1897" s="23" t="n">
        <v>76</v>
      </c>
      <c r="H1897" s="23" t="n">
        <v>500</v>
      </c>
      <c r="I1897" s="41" t="s">
        <v>188</v>
      </c>
      <c r="K1897" s="23" t="n">
        <v>0</v>
      </c>
      <c r="L1897" s="23" t="n">
        <v>50775</v>
      </c>
      <c r="M1897" s="23" t="n">
        <v>0</v>
      </c>
      <c r="N1897" s="23" t="n">
        <v>0</v>
      </c>
      <c r="O1897" s="23" t="n">
        <f aca="false">K1897+L1897</f>
        <v>50775</v>
      </c>
      <c r="P1897" s="23" t="n">
        <f aca="false">K1897+L1897+M1897+N1897</f>
        <v>50775</v>
      </c>
      <c r="Q1897" s="23" t="n">
        <v>49569</v>
      </c>
      <c r="R1897" s="23" t="n">
        <v>42279</v>
      </c>
      <c r="S1897" s="23" t="n">
        <v>41849</v>
      </c>
      <c r="T1897" s="23" t="n">
        <v>11038</v>
      </c>
      <c r="U1897" s="42" t="n">
        <f aca="false">IF(I1897="delivery",O1897-SUM(Q1897+R1897),IF(I1897="PO",P1897-SUM(Q1897:R1897)))</f>
        <v>-41073</v>
      </c>
      <c r="V1897" s="43" t="n">
        <v>0.2067</v>
      </c>
      <c r="W1897" s="43"/>
      <c r="X1897" s="43" t="n">
        <f aca="false">W1897-V1897</f>
        <v>-0.2067</v>
      </c>
      <c r="Y1897" s="23" t="n">
        <v>0.2196</v>
      </c>
      <c r="Z1897" s="44"/>
      <c r="AA1897" s="44"/>
      <c r="AM1897" s="23" t="str">
        <f aca="false">D1897</f>
        <v>Sanmina</v>
      </c>
      <c r="AN1897" s="23" t="s">
        <v>3124</v>
      </c>
      <c r="AT1897" s="44"/>
      <c r="AU1897" s="44"/>
      <c r="BD1897" s="23" t="s">
        <v>182</v>
      </c>
      <c r="BE1897" s="1" t="s">
        <v>183</v>
      </c>
    </row>
    <row r="1898" customFormat="false" ht="15" hidden="false" customHeight="true" outlineLevel="0" collapsed="false">
      <c r="A1898" s="23" t="s">
        <v>7662</v>
      </c>
      <c r="B1898" s="23" t="s">
        <v>7663</v>
      </c>
      <c r="C1898" s="40" t="s">
        <v>177</v>
      </c>
      <c r="D1898" s="23" t="s">
        <v>1471</v>
      </c>
      <c r="E1898" s="23" t="s">
        <v>7664</v>
      </c>
      <c r="F1898" s="23" t="s">
        <v>7665</v>
      </c>
      <c r="G1898" s="23" t="n">
        <v>88</v>
      </c>
      <c r="H1898" s="23" t="n">
        <v>3000</v>
      </c>
      <c r="I1898" s="41" t="s">
        <v>188</v>
      </c>
      <c r="K1898" s="23" t="n">
        <v>0</v>
      </c>
      <c r="L1898" s="23" t="n">
        <v>21119</v>
      </c>
      <c r="M1898" s="23" t="n">
        <v>0</v>
      </c>
      <c r="N1898" s="23" t="n">
        <v>0</v>
      </c>
      <c r="O1898" s="23" t="n">
        <f aca="false">K1898+L1898</f>
        <v>21119</v>
      </c>
      <c r="P1898" s="23" t="n">
        <f aca="false">K1898+L1898+M1898+N1898</f>
        <v>21119</v>
      </c>
      <c r="Q1898" s="23" t="n">
        <v>3206</v>
      </c>
      <c r="R1898" s="23" t="n">
        <v>1382</v>
      </c>
      <c r="S1898" s="23" t="n">
        <v>1977</v>
      </c>
      <c r="T1898" s="23" t="n">
        <v>486</v>
      </c>
      <c r="U1898" s="42" t="n">
        <f aca="false">IF(I1898="delivery",O1898-SUM(Q1898+R1898),IF(I1898="PO",P1898-SUM(Q1898:R1898)))</f>
        <v>16531</v>
      </c>
      <c r="V1898" s="43" t="n">
        <v>0.25626</v>
      </c>
      <c r="W1898" s="43"/>
      <c r="X1898" s="43" t="n">
        <f aca="false">W1898-V1898</f>
        <v>-0.25626</v>
      </c>
      <c r="Z1898" s="44"/>
      <c r="AA1898" s="44"/>
      <c r="AM1898" s="23" t="str">
        <f aca="false">D1898</f>
        <v>Sanmina</v>
      </c>
      <c r="AN1898" s="23" t="s">
        <v>3124</v>
      </c>
      <c r="AT1898" s="44"/>
      <c r="AU1898" s="44"/>
      <c r="BD1898" s="23" t="s">
        <v>182</v>
      </c>
      <c r="BE1898" s="1" t="s">
        <v>183</v>
      </c>
    </row>
    <row r="1899" customFormat="false" ht="15" hidden="false" customHeight="true" outlineLevel="0" collapsed="false">
      <c r="A1899" s="23" t="s">
        <v>7666</v>
      </c>
      <c r="B1899" s="23" t="s">
        <v>7667</v>
      </c>
      <c r="C1899" s="40" t="s">
        <v>177</v>
      </c>
      <c r="D1899" s="23" t="s">
        <v>1471</v>
      </c>
      <c r="E1899" s="23" t="s">
        <v>7668</v>
      </c>
      <c r="F1899" s="23" t="s">
        <v>7669</v>
      </c>
      <c r="G1899" s="23" t="n">
        <v>81</v>
      </c>
      <c r="H1899" s="23" t="n">
        <v>12000</v>
      </c>
      <c r="I1899" s="41" t="s">
        <v>180</v>
      </c>
      <c r="K1899" s="23" t="n">
        <v>0</v>
      </c>
      <c r="L1899" s="23" t="n">
        <v>5114</v>
      </c>
      <c r="M1899" s="23" t="n">
        <v>0</v>
      </c>
      <c r="N1899" s="23" t="n">
        <v>0</v>
      </c>
      <c r="O1899" s="23" t="n">
        <f aca="false">K1899+L1899</f>
        <v>5114</v>
      </c>
      <c r="P1899" s="23" t="n">
        <f aca="false">K1899+L1899+M1899+N1899</f>
        <v>5114</v>
      </c>
      <c r="Q1899" s="23" t="n">
        <v>1146</v>
      </c>
      <c r="R1899" s="23" t="n">
        <v>1054</v>
      </c>
      <c r="S1899" s="23" t="n">
        <v>1085</v>
      </c>
      <c r="T1899" s="23" t="n">
        <v>840</v>
      </c>
      <c r="U1899" s="42" t="n">
        <f aca="false">IF(I1899="delivery",O1899-SUM(Q1899+R1899),IF(I1899="PO",P1899-SUM(Q1899:R1899)))</f>
        <v>2914</v>
      </c>
      <c r="V1899" s="43" t="n">
        <v>0.48</v>
      </c>
      <c r="W1899" s="43"/>
      <c r="X1899" s="43" t="n">
        <f aca="false">W1899-V1899</f>
        <v>-0.48</v>
      </c>
      <c r="Z1899" s="44"/>
      <c r="AA1899" s="44"/>
      <c r="AM1899" s="23" t="str">
        <f aca="false">D1899</f>
        <v>Sanmina</v>
      </c>
      <c r="AN1899" s="23" t="s">
        <v>3124</v>
      </c>
      <c r="AT1899" s="44"/>
      <c r="AU1899" s="44"/>
      <c r="BD1899" s="23" t="s">
        <v>182</v>
      </c>
      <c r="BE1899" s="1" t="s">
        <v>183</v>
      </c>
    </row>
    <row r="1900" customFormat="false" ht="15" hidden="false" customHeight="true" outlineLevel="0" collapsed="false">
      <c r="A1900" s="23" t="s">
        <v>7670</v>
      </c>
      <c r="B1900" s="23" t="s">
        <v>7671</v>
      </c>
      <c r="C1900" s="40" t="s">
        <v>177</v>
      </c>
      <c r="D1900" s="23" t="s">
        <v>1471</v>
      </c>
      <c r="E1900" s="23" t="s">
        <v>7672</v>
      </c>
      <c r="F1900" s="23" t="s">
        <v>7673</v>
      </c>
      <c r="G1900" s="23" t="n">
        <v>88</v>
      </c>
      <c r="H1900" s="23" t="n">
        <v>1500</v>
      </c>
      <c r="I1900" s="41" t="s">
        <v>188</v>
      </c>
      <c r="K1900" s="23" t="n">
        <v>0</v>
      </c>
      <c r="L1900" s="23" t="n">
        <v>11945</v>
      </c>
      <c r="M1900" s="23" t="n">
        <v>9000</v>
      </c>
      <c r="N1900" s="23" t="n">
        <v>0</v>
      </c>
      <c r="O1900" s="23" t="n">
        <f aca="false">K1900+L1900</f>
        <v>11945</v>
      </c>
      <c r="P1900" s="23" t="n">
        <f aca="false">K1900+L1900+M1900+N1900</f>
        <v>20945</v>
      </c>
      <c r="Q1900" s="23" t="n">
        <v>12827</v>
      </c>
      <c r="R1900" s="23" t="n">
        <v>8475</v>
      </c>
      <c r="S1900" s="23" t="n">
        <v>9410</v>
      </c>
      <c r="T1900" s="23" t="n">
        <v>2488</v>
      </c>
      <c r="U1900" s="42" t="n">
        <f aca="false">IF(I1900="delivery",O1900-SUM(Q1900+R1900),IF(I1900="PO",P1900-SUM(Q1900:R1900)))</f>
        <v>-357</v>
      </c>
      <c r="V1900" s="43" t="n">
        <v>0.145</v>
      </c>
      <c r="W1900" s="43"/>
      <c r="X1900" s="43" t="n">
        <f aca="false">W1900-V1900</f>
        <v>-0.145</v>
      </c>
      <c r="Z1900" s="44"/>
      <c r="AA1900" s="44"/>
      <c r="AM1900" s="23" t="str">
        <f aca="false">D1900</f>
        <v>Sanmina</v>
      </c>
      <c r="AN1900" s="23" t="s">
        <v>3124</v>
      </c>
      <c r="AT1900" s="44"/>
      <c r="AU1900" s="44"/>
      <c r="BD1900" s="23" t="s">
        <v>182</v>
      </c>
      <c r="BE1900" s="1" t="s">
        <v>183</v>
      </c>
    </row>
    <row r="1901" customFormat="false" ht="15" hidden="false" customHeight="true" outlineLevel="0" collapsed="false">
      <c r="A1901" s="23" t="s">
        <v>7674</v>
      </c>
      <c r="B1901" s="23" t="s">
        <v>7675</v>
      </c>
      <c r="C1901" s="40" t="s">
        <v>177</v>
      </c>
      <c r="D1901" s="23" t="s">
        <v>1471</v>
      </c>
      <c r="E1901" s="23" t="s">
        <v>7676</v>
      </c>
      <c r="F1901" s="23" t="s">
        <v>7677</v>
      </c>
      <c r="G1901" s="23" t="n">
        <v>56</v>
      </c>
      <c r="H1901" s="23" t="n">
        <v>20000</v>
      </c>
      <c r="I1901" s="41" t="s">
        <v>180</v>
      </c>
      <c r="K1901" s="23" t="n">
        <v>0</v>
      </c>
      <c r="L1901" s="23" t="n">
        <v>1737</v>
      </c>
      <c r="M1901" s="23" t="n">
        <v>5000</v>
      </c>
      <c r="N1901" s="23" t="n">
        <v>0</v>
      </c>
      <c r="O1901" s="23" t="n">
        <f aca="false">K1901+L1901</f>
        <v>1737</v>
      </c>
      <c r="P1901" s="23" t="n">
        <f aca="false">K1901+L1901+M1901+N1901</f>
        <v>6737</v>
      </c>
      <c r="Q1901" s="23" t="n">
        <v>2884</v>
      </c>
      <c r="R1901" s="23" t="n">
        <v>2856</v>
      </c>
      <c r="S1901" s="23" t="n">
        <v>3036</v>
      </c>
      <c r="T1901" s="23" t="n">
        <v>1208</v>
      </c>
      <c r="U1901" s="42" t="n">
        <f aca="false">IF(I1901="delivery",O1901-SUM(Q1901+R1901),IF(I1901="PO",P1901-SUM(Q1901:R1901)))</f>
        <v>-4003</v>
      </c>
      <c r="V1901" s="43" t="n">
        <v>0.07</v>
      </c>
      <c r="W1901" s="43"/>
      <c r="X1901" s="43" t="n">
        <f aca="false">W1901-V1901</f>
        <v>-0.07</v>
      </c>
      <c r="Z1901" s="44"/>
      <c r="AA1901" s="44"/>
      <c r="AM1901" s="23" t="str">
        <f aca="false">D1901</f>
        <v>Sanmina</v>
      </c>
      <c r="AN1901" s="23" t="s">
        <v>3124</v>
      </c>
      <c r="AT1901" s="44"/>
      <c r="AU1901" s="44"/>
      <c r="BD1901" s="23" t="s">
        <v>182</v>
      </c>
      <c r="BE1901" s="1" t="s">
        <v>183</v>
      </c>
    </row>
    <row r="1902" customFormat="false" ht="15" hidden="false" customHeight="true" outlineLevel="0" collapsed="false">
      <c r="A1902" s="23" t="s">
        <v>7678</v>
      </c>
      <c r="B1902" s="23" t="s">
        <v>7679</v>
      </c>
      <c r="C1902" s="40" t="s">
        <v>177</v>
      </c>
      <c r="D1902" s="23" t="s">
        <v>1471</v>
      </c>
      <c r="E1902" s="23" t="s">
        <v>7680</v>
      </c>
      <c r="F1902" s="23" t="s">
        <v>7681</v>
      </c>
      <c r="G1902" s="23" t="n">
        <v>58</v>
      </c>
      <c r="H1902" s="23" t="n">
        <v>2000</v>
      </c>
      <c r="I1902" s="41" t="s">
        <v>180</v>
      </c>
      <c r="K1902" s="23" t="n">
        <v>0</v>
      </c>
      <c r="L1902" s="23" t="n">
        <v>3617</v>
      </c>
      <c r="M1902" s="23" t="n">
        <v>0</v>
      </c>
      <c r="N1902" s="23" t="n">
        <v>2000</v>
      </c>
      <c r="O1902" s="23" t="n">
        <f aca="false">K1902+L1902</f>
        <v>3617</v>
      </c>
      <c r="P1902" s="23" t="n">
        <f aca="false">K1902+L1902+M1902+N1902</f>
        <v>5617</v>
      </c>
      <c r="Q1902" s="23" t="n">
        <v>1442</v>
      </c>
      <c r="R1902" s="23" t="n">
        <v>1908</v>
      </c>
      <c r="S1902" s="23" t="n">
        <v>1878</v>
      </c>
      <c r="T1902" s="23" t="n">
        <v>3508</v>
      </c>
      <c r="U1902" s="42" t="n">
        <f aca="false">IF(I1902="delivery",O1902-SUM(Q1902+R1902),IF(I1902="PO",P1902-SUM(Q1902:R1902)))</f>
        <v>267</v>
      </c>
      <c r="V1902" s="43" t="n">
        <v>0.33</v>
      </c>
      <c r="W1902" s="43"/>
      <c r="X1902" s="43" t="n">
        <f aca="false">W1902-V1902</f>
        <v>-0.33</v>
      </c>
      <c r="Y1902" s="23" t="n">
        <v>0.33</v>
      </c>
      <c r="Z1902" s="44"/>
      <c r="AA1902" s="44"/>
      <c r="AM1902" s="23" t="str">
        <f aca="false">D1902</f>
        <v>Sanmina</v>
      </c>
      <c r="AN1902" s="23" t="s">
        <v>3124</v>
      </c>
      <c r="AT1902" s="44"/>
      <c r="AU1902" s="44"/>
      <c r="BD1902" s="23" t="s">
        <v>182</v>
      </c>
      <c r="BE1902" s="1" t="s">
        <v>183</v>
      </c>
    </row>
    <row r="1903" customFormat="false" ht="15" hidden="false" customHeight="true" outlineLevel="0" collapsed="false">
      <c r="A1903" s="23" t="s">
        <v>7682</v>
      </c>
      <c r="B1903" s="23" t="s">
        <v>7683</v>
      </c>
      <c r="C1903" s="40" t="s">
        <v>177</v>
      </c>
      <c r="D1903" s="23" t="s">
        <v>1471</v>
      </c>
      <c r="E1903" s="23" t="s">
        <v>7684</v>
      </c>
      <c r="F1903" s="23" t="s">
        <v>7685</v>
      </c>
      <c r="G1903" s="23" t="n">
        <v>91</v>
      </c>
      <c r="H1903" s="23" t="n">
        <v>350</v>
      </c>
      <c r="I1903" s="41" t="s">
        <v>180</v>
      </c>
      <c r="K1903" s="23" t="n">
        <v>0</v>
      </c>
      <c r="L1903" s="23" t="n">
        <v>28732</v>
      </c>
      <c r="M1903" s="23" t="n">
        <v>34300</v>
      </c>
      <c r="N1903" s="23" t="n">
        <v>16450</v>
      </c>
      <c r="O1903" s="23" t="n">
        <f aca="false">K1903+L1903</f>
        <v>28732</v>
      </c>
      <c r="P1903" s="23" t="n">
        <f aca="false">K1903+L1903+M1903+N1903</f>
        <v>79482</v>
      </c>
      <c r="Q1903" s="23" t="n">
        <v>43906</v>
      </c>
      <c r="R1903" s="23" t="n">
        <v>52262</v>
      </c>
      <c r="S1903" s="23" t="n">
        <v>36587</v>
      </c>
      <c r="T1903" s="23" t="n">
        <v>15289</v>
      </c>
      <c r="U1903" s="42" t="n">
        <f aca="false">IF(I1903="delivery",O1903-SUM(Q1903+R1903),IF(I1903="PO",P1903-SUM(Q1903:R1903)))</f>
        <v>-67436</v>
      </c>
      <c r="V1903" s="43" t="n">
        <v>0.23</v>
      </c>
      <c r="W1903" s="43"/>
      <c r="X1903" s="43" t="n">
        <f aca="false">W1903-V1903</f>
        <v>-0.23</v>
      </c>
      <c r="Y1903" s="23" t="n">
        <v>0.23</v>
      </c>
      <c r="Z1903" s="44"/>
      <c r="AA1903" s="44"/>
      <c r="AM1903" s="23" t="str">
        <f aca="false">D1903</f>
        <v>Sanmina</v>
      </c>
      <c r="AN1903" s="23" t="s">
        <v>3124</v>
      </c>
      <c r="AT1903" s="44"/>
      <c r="AU1903" s="44"/>
      <c r="BD1903" s="23" t="s">
        <v>182</v>
      </c>
      <c r="BE1903" s="1" t="s">
        <v>183</v>
      </c>
    </row>
    <row r="1904" customFormat="false" ht="15" hidden="false" customHeight="true" outlineLevel="0" collapsed="false">
      <c r="A1904" s="23" t="s">
        <v>7686</v>
      </c>
      <c r="B1904" s="23" t="s">
        <v>7687</v>
      </c>
      <c r="C1904" s="40" t="s">
        <v>177</v>
      </c>
      <c r="D1904" s="23" t="s">
        <v>1471</v>
      </c>
      <c r="E1904" s="23" t="s">
        <v>7688</v>
      </c>
      <c r="F1904" s="23" t="s">
        <v>7689</v>
      </c>
      <c r="G1904" s="23" t="n">
        <v>55</v>
      </c>
      <c r="H1904" s="23" t="n">
        <v>500</v>
      </c>
      <c r="I1904" s="41" t="s">
        <v>180</v>
      </c>
      <c r="K1904" s="23" t="n">
        <v>0</v>
      </c>
      <c r="L1904" s="23" t="n">
        <v>20029</v>
      </c>
      <c r="M1904" s="23" t="n">
        <v>0</v>
      </c>
      <c r="N1904" s="23" t="n">
        <v>0</v>
      </c>
      <c r="O1904" s="23" t="n">
        <f aca="false">K1904+L1904</f>
        <v>20029</v>
      </c>
      <c r="P1904" s="23" t="n">
        <f aca="false">K1904+L1904+M1904+N1904</f>
        <v>20029</v>
      </c>
      <c r="Q1904" s="23" t="n">
        <v>8027</v>
      </c>
      <c r="R1904" s="23" t="n">
        <v>7729</v>
      </c>
      <c r="S1904" s="23" t="n">
        <v>7787</v>
      </c>
      <c r="T1904" s="23" t="n">
        <v>3366</v>
      </c>
      <c r="U1904" s="42" t="n">
        <f aca="false">IF(I1904="delivery",O1904-SUM(Q1904+R1904),IF(I1904="PO",P1904-SUM(Q1904:R1904)))</f>
        <v>4273</v>
      </c>
      <c r="V1904" s="43" t="n">
        <v>0.3</v>
      </c>
      <c r="W1904" s="43"/>
      <c r="X1904" s="43" t="n">
        <f aca="false">W1904-V1904</f>
        <v>-0.3</v>
      </c>
      <c r="Y1904" s="23" t="n">
        <v>0.3</v>
      </c>
      <c r="Z1904" s="44"/>
      <c r="AA1904" s="44"/>
      <c r="AM1904" s="23" t="str">
        <f aca="false">D1904</f>
        <v>Sanmina</v>
      </c>
      <c r="AN1904" s="23" t="s">
        <v>3124</v>
      </c>
      <c r="AT1904" s="44"/>
      <c r="AU1904" s="44"/>
      <c r="BD1904" s="23" t="s">
        <v>182</v>
      </c>
      <c r="BE1904" s="1" t="s">
        <v>183</v>
      </c>
    </row>
    <row r="1905" customFormat="false" ht="15" hidden="false" customHeight="true" outlineLevel="0" collapsed="false">
      <c r="A1905" s="23" t="s">
        <v>7690</v>
      </c>
      <c r="B1905" s="23" t="s">
        <v>7691</v>
      </c>
      <c r="C1905" s="40" t="s">
        <v>177</v>
      </c>
      <c r="D1905" s="23" t="s">
        <v>1471</v>
      </c>
      <c r="E1905" s="23" t="s">
        <v>7692</v>
      </c>
      <c r="F1905" s="23" t="s">
        <v>7693</v>
      </c>
      <c r="G1905" s="23" t="n">
        <v>78</v>
      </c>
      <c r="H1905" s="23" t="n">
        <v>500</v>
      </c>
      <c r="I1905" s="41" t="s">
        <v>180</v>
      </c>
      <c r="K1905" s="23" t="n">
        <v>0</v>
      </c>
      <c r="L1905" s="23" t="n">
        <v>7906</v>
      </c>
      <c r="M1905" s="23" t="n">
        <v>0</v>
      </c>
      <c r="N1905" s="23" t="n">
        <v>0</v>
      </c>
      <c r="O1905" s="23" t="n">
        <f aca="false">K1905+L1905</f>
        <v>7906</v>
      </c>
      <c r="P1905" s="23" t="n">
        <f aca="false">K1905+L1905+M1905+N1905</f>
        <v>7906</v>
      </c>
      <c r="Q1905" s="23" t="n">
        <v>1004</v>
      </c>
      <c r="R1905" s="23" t="n">
        <v>390</v>
      </c>
      <c r="S1905" s="23" t="n">
        <v>273</v>
      </c>
      <c r="T1905" s="23" t="n">
        <v>91</v>
      </c>
      <c r="U1905" s="42" t="n">
        <f aca="false">IF(I1905="delivery",O1905-SUM(Q1905+R1905),IF(I1905="PO",P1905-SUM(Q1905:R1905)))</f>
        <v>6512</v>
      </c>
      <c r="V1905" s="43" t="n">
        <v>0.35</v>
      </c>
      <c r="W1905" s="43"/>
      <c r="X1905" s="43" t="n">
        <f aca="false">W1905-V1905</f>
        <v>-0.35</v>
      </c>
      <c r="Z1905" s="44"/>
      <c r="AA1905" s="44"/>
      <c r="AM1905" s="23" t="str">
        <f aca="false">D1905</f>
        <v>Sanmina</v>
      </c>
      <c r="AN1905" s="23" t="s">
        <v>3124</v>
      </c>
      <c r="AT1905" s="44"/>
      <c r="AU1905" s="44"/>
      <c r="BD1905" s="23" t="s">
        <v>182</v>
      </c>
      <c r="BE1905" s="1" t="s">
        <v>183</v>
      </c>
    </row>
    <row r="1906" customFormat="false" ht="15" hidden="false" customHeight="true" outlineLevel="0" collapsed="false">
      <c r="A1906" s="23" t="s">
        <v>7694</v>
      </c>
      <c r="B1906" s="23" t="s">
        <v>7695</v>
      </c>
      <c r="C1906" s="40" t="s">
        <v>177</v>
      </c>
      <c r="D1906" s="23" t="s">
        <v>1471</v>
      </c>
      <c r="E1906" s="23" t="s">
        <v>7696</v>
      </c>
      <c r="F1906" s="23" t="s">
        <v>7697</v>
      </c>
      <c r="G1906" s="23" t="n">
        <v>91</v>
      </c>
      <c r="H1906" s="23" t="n">
        <v>1300</v>
      </c>
      <c r="I1906" s="41" t="s">
        <v>180</v>
      </c>
      <c r="K1906" s="23" t="n">
        <v>0</v>
      </c>
      <c r="L1906" s="23" t="n">
        <v>7977</v>
      </c>
      <c r="M1906" s="23" t="n">
        <v>0</v>
      </c>
      <c r="N1906" s="23" t="n">
        <v>0</v>
      </c>
      <c r="O1906" s="23" t="n">
        <f aca="false">K1906+L1906</f>
        <v>7977</v>
      </c>
      <c r="P1906" s="23" t="n">
        <f aca="false">K1906+L1906+M1906+N1906</f>
        <v>7977</v>
      </c>
      <c r="Q1906" s="23" t="n">
        <v>4246</v>
      </c>
      <c r="R1906" s="23" t="n">
        <v>3857</v>
      </c>
      <c r="S1906" s="23" t="n">
        <v>3348</v>
      </c>
      <c r="T1906" s="23" t="n">
        <v>15694</v>
      </c>
      <c r="U1906" s="42" t="n">
        <f aca="false">IF(I1906="delivery",O1906-SUM(Q1906+R1906),IF(I1906="PO",P1906-SUM(Q1906:R1906)))</f>
        <v>-126</v>
      </c>
      <c r="V1906" s="43" t="n">
        <v>0.25</v>
      </c>
      <c r="W1906" s="43"/>
      <c r="X1906" s="43" t="n">
        <f aca="false">W1906-V1906</f>
        <v>-0.25</v>
      </c>
      <c r="Y1906" s="23" t="n">
        <v>0.193</v>
      </c>
      <c r="Z1906" s="44"/>
      <c r="AA1906" s="44"/>
      <c r="AM1906" s="23" t="str">
        <f aca="false">D1906</f>
        <v>Sanmina</v>
      </c>
      <c r="AN1906" s="23" t="s">
        <v>3124</v>
      </c>
      <c r="AT1906" s="44"/>
      <c r="AU1906" s="44"/>
      <c r="BD1906" s="23" t="s">
        <v>182</v>
      </c>
      <c r="BE1906" s="1" t="s">
        <v>183</v>
      </c>
    </row>
    <row r="1907" customFormat="false" ht="15" hidden="false" customHeight="true" outlineLevel="0" collapsed="false">
      <c r="A1907" s="23" t="s">
        <v>7698</v>
      </c>
      <c r="B1907" s="23" t="s">
        <v>7699</v>
      </c>
      <c r="C1907" s="40" t="s">
        <v>177</v>
      </c>
      <c r="D1907" s="23" t="s">
        <v>1471</v>
      </c>
      <c r="E1907" s="23" t="s">
        <v>7700</v>
      </c>
      <c r="F1907" s="23" t="s">
        <v>7701</v>
      </c>
      <c r="G1907" s="23" t="n">
        <v>93</v>
      </c>
      <c r="H1907" s="23" t="n">
        <v>1000</v>
      </c>
      <c r="I1907" s="41" t="s">
        <v>188</v>
      </c>
      <c r="K1907" s="23" t="n">
        <v>0</v>
      </c>
      <c r="L1907" s="23" t="n">
        <v>1200</v>
      </c>
      <c r="M1907" s="23" t="n">
        <v>0</v>
      </c>
      <c r="N1907" s="23" t="n">
        <v>0</v>
      </c>
      <c r="O1907" s="23" t="n">
        <f aca="false">K1907+L1907</f>
        <v>1200</v>
      </c>
      <c r="P1907" s="23" t="n">
        <f aca="false">K1907+L1907+M1907+N1907</f>
        <v>1200</v>
      </c>
      <c r="Q1907" s="23" t="n">
        <v>1012</v>
      </c>
      <c r="R1907" s="23" t="n">
        <v>1584</v>
      </c>
      <c r="S1907" s="23" t="n">
        <v>1584</v>
      </c>
      <c r="T1907" s="23" t="n">
        <v>792</v>
      </c>
      <c r="U1907" s="42" t="n">
        <f aca="false">IF(I1907="delivery",O1907-SUM(Q1907+R1907),IF(I1907="PO",P1907-SUM(Q1907:R1907)))</f>
        <v>-1396</v>
      </c>
      <c r="V1907" s="43" t="n">
        <v>0.37</v>
      </c>
      <c r="W1907" s="43"/>
      <c r="X1907" s="43" t="n">
        <f aca="false">W1907-V1907</f>
        <v>-0.37</v>
      </c>
      <c r="Z1907" s="44"/>
      <c r="AA1907" s="44"/>
      <c r="AM1907" s="23" t="str">
        <f aca="false">D1907</f>
        <v>Sanmina</v>
      </c>
      <c r="AN1907" s="23" t="s">
        <v>3124</v>
      </c>
      <c r="AT1907" s="44"/>
      <c r="AU1907" s="44"/>
      <c r="BD1907" s="23" t="s">
        <v>182</v>
      </c>
      <c r="BE1907" s="1" t="s">
        <v>183</v>
      </c>
    </row>
    <row r="1908" customFormat="false" ht="15" hidden="false" customHeight="true" outlineLevel="0" collapsed="false">
      <c r="A1908" s="23" t="s">
        <v>7702</v>
      </c>
      <c r="B1908" s="23" t="s">
        <v>7703</v>
      </c>
      <c r="C1908" s="40" t="s">
        <v>177</v>
      </c>
      <c r="D1908" s="23" t="s">
        <v>1471</v>
      </c>
      <c r="E1908" s="23" t="s">
        <v>7704</v>
      </c>
      <c r="F1908" s="23" t="s">
        <v>7705</v>
      </c>
      <c r="G1908" s="23" t="n">
        <v>33</v>
      </c>
      <c r="H1908" s="23" t="n">
        <v>500</v>
      </c>
      <c r="I1908" s="41" t="s">
        <v>180</v>
      </c>
      <c r="K1908" s="23" t="n">
        <v>0</v>
      </c>
      <c r="L1908" s="23" t="n">
        <v>2380</v>
      </c>
      <c r="M1908" s="23" t="n">
        <v>0</v>
      </c>
      <c r="N1908" s="23" t="n">
        <v>1600</v>
      </c>
      <c r="O1908" s="23" t="n">
        <f aca="false">K1908+L1908</f>
        <v>2380</v>
      </c>
      <c r="P1908" s="23" t="n">
        <f aca="false">K1908+L1908+M1908+N1908</f>
        <v>3980</v>
      </c>
      <c r="Q1908" s="23" t="n">
        <v>2196</v>
      </c>
      <c r="R1908" s="23" t="n">
        <v>7163</v>
      </c>
      <c r="S1908" s="23" t="n">
        <v>7333</v>
      </c>
      <c r="T1908" s="23" t="n">
        <v>2526</v>
      </c>
      <c r="U1908" s="42" t="n">
        <f aca="false">IF(I1908="delivery",O1908-SUM(Q1908+R1908),IF(I1908="PO",P1908-SUM(Q1908:R1908)))</f>
        <v>-6979</v>
      </c>
      <c r="V1908" s="43" t="n">
        <v>0.495</v>
      </c>
      <c r="W1908" s="43"/>
      <c r="X1908" s="43" t="n">
        <f aca="false">W1908-V1908</f>
        <v>-0.495</v>
      </c>
      <c r="Z1908" s="44"/>
      <c r="AA1908" s="44"/>
      <c r="AM1908" s="23" t="str">
        <f aca="false">D1908</f>
        <v>Sanmina</v>
      </c>
      <c r="AN1908" s="23" t="s">
        <v>3124</v>
      </c>
      <c r="AT1908" s="44"/>
      <c r="AU1908" s="44"/>
      <c r="BD1908" s="23" t="s">
        <v>182</v>
      </c>
      <c r="BE1908" s="1" t="s">
        <v>183</v>
      </c>
    </row>
    <row r="1909" customFormat="false" ht="15" hidden="false" customHeight="true" outlineLevel="0" collapsed="false">
      <c r="A1909" s="23" t="s">
        <v>7706</v>
      </c>
      <c r="B1909" s="23" t="s">
        <v>7703</v>
      </c>
      <c r="C1909" s="40" t="s">
        <v>177</v>
      </c>
      <c r="D1909" s="23" t="s">
        <v>1471</v>
      </c>
      <c r="E1909" s="23" t="s">
        <v>7707</v>
      </c>
      <c r="F1909" s="23" t="s">
        <v>7708</v>
      </c>
      <c r="G1909" s="23" t="n">
        <v>78</v>
      </c>
      <c r="H1909" s="23" t="n">
        <v>800</v>
      </c>
      <c r="I1909" s="41" t="s">
        <v>188</v>
      </c>
      <c r="K1909" s="23" t="n">
        <v>0</v>
      </c>
      <c r="L1909" s="23" t="n">
        <v>0</v>
      </c>
      <c r="M1909" s="23" t="n">
        <v>0</v>
      </c>
      <c r="N1909" s="23" t="n">
        <v>0</v>
      </c>
      <c r="O1909" s="23" t="n">
        <f aca="false">K1909+L1909</f>
        <v>0</v>
      </c>
      <c r="P1909" s="23" t="n">
        <f aca="false">K1909+L1909+M1909+N1909</f>
        <v>0</v>
      </c>
      <c r="Q1909" s="23" t="n">
        <v>0</v>
      </c>
      <c r="R1909" s="23" t="n">
        <v>0</v>
      </c>
      <c r="S1909" s="23" t="n">
        <v>0</v>
      </c>
      <c r="T1909" s="23" t="n">
        <v>0</v>
      </c>
      <c r="U1909" s="42" t="n">
        <f aca="false">IF(I1909="delivery",O1909-SUM(Q1909+R1909),IF(I1909="PO",P1909-SUM(Q1909:R1909)))</f>
        <v>0</v>
      </c>
      <c r="V1909" s="45" t="n">
        <v>0.3</v>
      </c>
      <c r="W1909" s="45"/>
      <c r="X1909" s="43" t="n">
        <f aca="false">W1909-V1909</f>
        <v>-0.3</v>
      </c>
      <c r="Z1909" s="44"/>
      <c r="AA1909" s="44"/>
      <c r="AM1909" s="23" t="str">
        <f aca="false">D1909</f>
        <v>Sanmina</v>
      </c>
      <c r="AN1909" s="23" t="s">
        <v>3124</v>
      </c>
      <c r="AT1909" s="44"/>
      <c r="AU1909" s="44"/>
      <c r="BD1909" s="23" t="s">
        <v>1543</v>
      </c>
      <c r="BE1909" s="1" t="s">
        <v>183</v>
      </c>
    </row>
    <row r="1910" customFormat="false" ht="15" hidden="false" customHeight="true" outlineLevel="0" collapsed="false">
      <c r="A1910" s="23" t="s">
        <v>7709</v>
      </c>
      <c r="B1910" s="23" t="s">
        <v>7710</v>
      </c>
      <c r="C1910" s="40" t="s">
        <v>177</v>
      </c>
      <c r="D1910" s="23" t="s">
        <v>1471</v>
      </c>
      <c r="E1910" s="23" t="s">
        <v>7711</v>
      </c>
      <c r="F1910" s="23" t="s">
        <v>7712</v>
      </c>
      <c r="G1910" s="23" t="n">
        <v>58</v>
      </c>
      <c r="H1910" s="23" t="n">
        <v>500</v>
      </c>
      <c r="I1910" s="41" t="s">
        <v>188</v>
      </c>
      <c r="K1910" s="23" t="n">
        <v>0</v>
      </c>
      <c r="L1910" s="23" t="n">
        <v>3790</v>
      </c>
      <c r="M1910" s="23" t="n">
        <v>0</v>
      </c>
      <c r="N1910" s="23" t="n">
        <v>0</v>
      </c>
      <c r="O1910" s="23" t="n">
        <f aca="false">K1910+L1910</f>
        <v>3790</v>
      </c>
      <c r="P1910" s="23" t="n">
        <f aca="false">K1910+L1910+M1910+N1910</f>
        <v>3790</v>
      </c>
      <c r="Q1910" s="23" t="n">
        <v>780</v>
      </c>
      <c r="R1910" s="23" t="n">
        <v>828</v>
      </c>
      <c r="S1910" s="23" t="n">
        <v>888</v>
      </c>
      <c r="T1910" s="23" t="n">
        <v>286</v>
      </c>
      <c r="U1910" s="42" t="n">
        <f aca="false">IF(I1910="delivery",O1910-SUM(Q1910+R1910),IF(I1910="PO",P1910-SUM(Q1910:R1910)))</f>
        <v>2182</v>
      </c>
      <c r="V1910" s="43" t="n">
        <v>0.46</v>
      </c>
      <c r="W1910" s="43"/>
      <c r="X1910" s="43" t="n">
        <f aca="false">W1910-V1910</f>
        <v>-0.46</v>
      </c>
      <c r="Z1910" s="44"/>
      <c r="AA1910" s="44"/>
      <c r="AM1910" s="23" t="str">
        <f aca="false">D1910</f>
        <v>Sanmina</v>
      </c>
      <c r="AN1910" s="23" t="s">
        <v>3124</v>
      </c>
      <c r="AT1910" s="44"/>
      <c r="AU1910" s="44"/>
      <c r="BD1910" s="23" t="s">
        <v>182</v>
      </c>
      <c r="BE1910" s="1" t="s">
        <v>183</v>
      </c>
    </row>
    <row r="1911" customFormat="false" ht="15" hidden="false" customHeight="true" outlineLevel="0" collapsed="false">
      <c r="A1911" s="23" t="s">
        <v>7713</v>
      </c>
      <c r="B1911" s="23" t="s">
        <v>7714</v>
      </c>
      <c r="C1911" s="40" t="s">
        <v>177</v>
      </c>
      <c r="D1911" s="23" t="s">
        <v>1471</v>
      </c>
      <c r="E1911" s="23" t="s">
        <v>7715</v>
      </c>
      <c r="F1911" s="23" t="s">
        <v>7716</v>
      </c>
      <c r="G1911" s="23" t="n">
        <v>63</v>
      </c>
      <c r="H1911" s="23" t="n">
        <v>3500</v>
      </c>
      <c r="I1911" s="41" t="s">
        <v>180</v>
      </c>
      <c r="K1911" s="23" t="n">
        <v>0</v>
      </c>
      <c r="L1911" s="23" t="n">
        <v>6712</v>
      </c>
      <c r="M1911" s="23" t="n">
        <v>0</v>
      </c>
      <c r="N1911" s="23" t="n">
        <v>0</v>
      </c>
      <c r="O1911" s="23" t="n">
        <f aca="false">K1911+L1911</f>
        <v>6712</v>
      </c>
      <c r="P1911" s="23" t="n">
        <f aca="false">K1911+L1911+M1911+N1911</f>
        <v>6712</v>
      </c>
      <c r="Q1911" s="23" t="n">
        <v>1703</v>
      </c>
      <c r="R1911" s="23" t="n">
        <v>501</v>
      </c>
      <c r="S1911" s="23" t="n">
        <v>671</v>
      </c>
      <c r="T1911" s="23" t="n">
        <v>177</v>
      </c>
      <c r="U1911" s="42" t="n">
        <f aca="false">IF(I1911="delivery",O1911-SUM(Q1911+R1911),IF(I1911="PO",P1911-SUM(Q1911:R1911)))</f>
        <v>4508</v>
      </c>
      <c r="V1911" s="43" t="n">
        <v>0.0838</v>
      </c>
      <c r="W1911" s="43"/>
      <c r="X1911" s="43" t="n">
        <f aca="false">W1911-V1911</f>
        <v>-0.0838</v>
      </c>
      <c r="Z1911" s="44"/>
      <c r="AA1911" s="44"/>
      <c r="AM1911" s="23" t="str">
        <f aca="false">D1911</f>
        <v>Sanmina</v>
      </c>
      <c r="AN1911" s="23" t="s">
        <v>3124</v>
      </c>
      <c r="AT1911" s="44"/>
      <c r="AU1911" s="44"/>
      <c r="BD1911" s="23" t="s">
        <v>182</v>
      </c>
      <c r="BE1911" s="1" t="s">
        <v>183</v>
      </c>
    </row>
    <row r="1912" customFormat="false" ht="15" hidden="false" customHeight="true" outlineLevel="0" collapsed="false">
      <c r="A1912" s="23" t="s">
        <v>7717</v>
      </c>
      <c r="B1912" s="23" t="s">
        <v>7718</v>
      </c>
      <c r="C1912" s="40" t="s">
        <v>177</v>
      </c>
      <c r="D1912" s="23" t="s">
        <v>1471</v>
      </c>
      <c r="E1912" s="23" t="s">
        <v>7719</v>
      </c>
      <c r="F1912" s="23" t="s">
        <v>7720</v>
      </c>
      <c r="G1912" s="23" t="n">
        <v>23</v>
      </c>
      <c r="H1912" s="23" t="n">
        <v>2000</v>
      </c>
      <c r="I1912" s="41" t="s">
        <v>180</v>
      </c>
      <c r="K1912" s="23" t="n">
        <v>0</v>
      </c>
      <c r="L1912" s="23" t="n">
        <v>16873</v>
      </c>
      <c r="M1912" s="23" t="n">
        <v>0</v>
      </c>
      <c r="N1912" s="23" t="n">
        <v>2000</v>
      </c>
      <c r="O1912" s="23" t="n">
        <f aca="false">K1912+L1912</f>
        <v>16873</v>
      </c>
      <c r="P1912" s="23" t="n">
        <f aca="false">K1912+L1912+M1912+N1912</f>
        <v>18873</v>
      </c>
      <c r="Q1912" s="23" t="n">
        <v>18592</v>
      </c>
      <c r="R1912" s="23" t="n">
        <v>25708</v>
      </c>
      <c r="S1912" s="23" t="n">
        <v>25040</v>
      </c>
      <c r="T1912" s="23" t="n">
        <v>7676</v>
      </c>
      <c r="U1912" s="42" t="n">
        <f aca="false">IF(I1912="delivery",O1912-SUM(Q1912+R1912),IF(I1912="PO",P1912-SUM(Q1912:R1912)))</f>
        <v>-27427</v>
      </c>
      <c r="V1912" s="43" t="n">
        <v>0.024</v>
      </c>
      <c r="W1912" s="43"/>
      <c r="X1912" s="43" t="n">
        <f aca="false">W1912-V1912</f>
        <v>-0.024</v>
      </c>
      <c r="Y1912" s="23" t="n">
        <v>0.0229</v>
      </c>
      <c r="Z1912" s="44"/>
      <c r="AA1912" s="44"/>
      <c r="AM1912" s="23" t="str">
        <f aca="false">D1912</f>
        <v>Sanmina</v>
      </c>
      <c r="AN1912" s="23" t="s">
        <v>3124</v>
      </c>
      <c r="AT1912" s="44"/>
      <c r="AU1912" s="44"/>
      <c r="BD1912" s="23" t="s">
        <v>182</v>
      </c>
      <c r="BE1912" s="1" t="s">
        <v>183</v>
      </c>
    </row>
    <row r="1913" customFormat="false" ht="15" hidden="false" customHeight="true" outlineLevel="0" collapsed="false">
      <c r="A1913" s="23" t="s">
        <v>7721</v>
      </c>
      <c r="B1913" s="23" t="s">
        <v>7722</v>
      </c>
      <c r="C1913" s="40" t="s">
        <v>177</v>
      </c>
      <c r="D1913" s="23" t="s">
        <v>1471</v>
      </c>
      <c r="E1913" s="23" t="s">
        <v>7723</v>
      </c>
      <c r="F1913" s="23" t="s">
        <v>7724</v>
      </c>
      <c r="G1913" s="23" t="n">
        <v>58</v>
      </c>
      <c r="H1913" s="23" t="n">
        <v>10000</v>
      </c>
      <c r="I1913" s="41" t="s">
        <v>188</v>
      </c>
      <c r="K1913" s="23" t="n">
        <v>0</v>
      </c>
      <c r="L1913" s="23" t="n">
        <v>287092</v>
      </c>
      <c r="M1913" s="23" t="n">
        <v>0</v>
      </c>
      <c r="N1913" s="23" t="n">
        <v>0</v>
      </c>
      <c r="O1913" s="23" t="n">
        <f aca="false">K1913+L1913</f>
        <v>287092</v>
      </c>
      <c r="P1913" s="23" t="n">
        <f aca="false">K1913+L1913+M1913+N1913</f>
        <v>287092</v>
      </c>
      <c r="Q1913" s="23" t="n">
        <v>227596</v>
      </c>
      <c r="R1913" s="23" t="n">
        <v>264456</v>
      </c>
      <c r="S1913" s="23" t="n">
        <v>256104</v>
      </c>
      <c r="T1913" s="23" t="n">
        <v>91704</v>
      </c>
      <c r="U1913" s="42" t="n">
        <f aca="false">IF(I1913="delivery",O1913-SUM(Q1913+R1913),IF(I1913="PO",P1913-SUM(Q1913:R1913)))</f>
        <v>-204960</v>
      </c>
      <c r="V1913" s="43" t="n">
        <v>0.00443</v>
      </c>
      <c r="W1913" s="43"/>
      <c r="X1913" s="43" t="n">
        <f aca="false">W1913-V1913</f>
        <v>-0.00443</v>
      </c>
      <c r="Y1913" s="23" t="n">
        <v>0.00443</v>
      </c>
      <c r="Z1913" s="44"/>
      <c r="AA1913" s="44"/>
      <c r="AM1913" s="23" t="str">
        <f aca="false">D1913</f>
        <v>Sanmina</v>
      </c>
      <c r="AN1913" s="23" t="s">
        <v>3124</v>
      </c>
      <c r="AT1913" s="44"/>
      <c r="AU1913" s="44"/>
      <c r="BD1913" s="23" t="s">
        <v>182</v>
      </c>
      <c r="BE1913" s="1" t="s">
        <v>183</v>
      </c>
    </row>
    <row r="1914" customFormat="false" ht="15" hidden="false" customHeight="true" outlineLevel="0" collapsed="false">
      <c r="A1914" s="23" t="s">
        <v>7725</v>
      </c>
      <c r="B1914" s="23" t="s">
        <v>7726</v>
      </c>
      <c r="C1914" s="40" t="s">
        <v>177</v>
      </c>
      <c r="D1914" s="23" t="s">
        <v>1471</v>
      </c>
      <c r="E1914" s="23" t="s">
        <v>7727</v>
      </c>
      <c r="F1914" s="23" t="s">
        <v>7728</v>
      </c>
      <c r="G1914" s="23" t="n">
        <v>71</v>
      </c>
      <c r="H1914" s="23" t="n">
        <v>2500</v>
      </c>
      <c r="I1914" s="41" t="s">
        <v>180</v>
      </c>
      <c r="K1914" s="23" t="n">
        <v>0</v>
      </c>
      <c r="L1914" s="23" t="n">
        <v>7725</v>
      </c>
      <c r="M1914" s="23" t="n">
        <v>7500</v>
      </c>
      <c r="N1914" s="23" t="n">
        <v>0</v>
      </c>
      <c r="O1914" s="23" t="n">
        <f aca="false">K1914+L1914</f>
        <v>7725</v>
      </c>
      <c r="P1914" s="23" t="n">
        <f aca="false">K1914+L1914+M1914+N1914</f>
        <v>15225</v>
      </c>
      <c r="Q1914" s="23" t="n">
        <v>11944</v>
      </c>
      <c r="R1914" s="23" t="n">
        <v>4578</v>
      </c>
      <c r="S1914" s="23" t="n">
        <v>5610</v>
      </c>
      <c r="T1914" s="23" t="n">
        <v>870</v>
      </c>
      <c r="U1914" s="42" t="n">
        <f aca="false">IF(I1914="delivery",O1914-SUM(Q1914+R1914),IF(I1914="PO",P1914-SUM(Q1914:R1914)))</f>
        <v>-8797</v>
      </c>
      <c r="V1914" s="43" t="n">
        <v>0.1704</v>
      </c>
      <c r="W1914" s="43"/>
      <c r="X1914" s="43" t="n">
        <f aca="false">W1914-V1914</f>
        <v>-0.1704</v>
      </c>
      <c r="Y1914" s="23" t="n">
        <v>0.1325</v>
      </c>
      <c r="Z1914" s="44"/>
      <c r="AA1914" s="44"/>
      <c r="AM1914" s="23" t="str">
        <f aca="false">D1914</f>
        <v>Sanmina</v>
      </c>
      <c r="AN1914" s="23" t="s">
        <v>3124</v>
      </c>
      <c r="AT1914" s="44"/>
      <c r="AU1914" s="44"/>
      <c r="BD1914" s="23" t="s">
        <v>182</v>
      </c>
      <c r="BE1914" s="1" t="s">
        <v>183</v>
      </c>
    </row>
    <row r="1915" customFormat="false" ht="15" hidden="false" customHeight="true" outlineLevel="0" collapsed="false">
      <c r="A1915" s="23" t="s">
        <v>7729</v>
      </c>
      <c r="B1915" s="23" t="s">
        <v>7730</v>
      </c>
      <c r="C1915" s="40" t="s">
        <v>177</v>
      </c>
      <c r="D1915" s="23" t="s">
        <v>1471</v>
      </c>
      <c r="E1915" s="23" t="s">
        <v>7731</v>
      </c>
      <c r="F1915" s="23" t="s">
        <v>7732</v>
      </c>
      <c r="G1915" s="23" t="n">
        <v>23</v>
      </c>
      <c r="H1915" s="23" t="n">
        <v>3000</v>
      </c>
      <c r="I1915" s="41" t="s">
        <v>188</v>
      </c>
      <c r="K1915" s="23" t="n">
        <v>0</v>
      </c>
      <c r="L1915" s="23" t="n">
        <v>13280</v>
      </c>
      <c r="M1915" s="23" t="n">
        <v>0</v>
      </c>
      <c r="N1915" s="23" t="n">
        <v>0</v>
      </c>
      <c r="O1915" s="23" t="n">
        <f aca="false">K1915+L1915</f>
        <v>13280</v>
      </c>
      <c r="P1915" s="23" t="n">
        <f aca="false">K1915+L1915+M1915+N1915</f>
        <v>13280</v>
      </c>
      <c r="Q1915" s="23" t="n">
        <v>3147</v>
      </c>
      <c r="R1915" s="23" t="n">
        <v>5257</v>
      </c>
      <c r="S1915" s="23" t="n">
        <v>4295</v>
      </c>
      <c r="T1915" s="23" t="n">
        <v>1453</v>
      </c>
      <c r="U1915" s="42" t="n">
        <f aca="false">IF(I1915="delivery",O1915-SUM(Q1915+R1915),IF(I1915="PO",P1915-SUM(Q1915:R1915)))</f>
        <v>4876</v>
      </c>
      <c r="V1915" s="43" t="n">
        <v>0.18</v>
      </c>
      <c r="W1915" s="43"/>
      <c r="X1915" s="43" t="n">
        <f aca="false">W1915-V1915</f>
        <v>-0.18</v>
      </c>
      <c r="Z1915" s="44"/>
      <c r="AA1915" s="44"/>
      <c r="AM1915" s="23" t="str">
        <f aca="false">D1915</f>
        <v>Sanmina</v>
      </c>
      <c r="AN1915" s="23" t="s">
        <v>3124</v>
      </c>
      <c r="AT1915" s="44"/>
      <c r="AU1915" s="44"/>
      <c r="BD1915" s="23" t="s">
        <v>182</v>
      </c>
      <c r="BE1915" s="1" t="s">
        <v>183</v>
      </c>
    </row>
    <row r="1916" customFormat="false" ht="15" hidden="false" customHeight="true" outlineLevel="0" collapsed="false">
      <c r="A1916" s="23" t="s">
        <v>7733</v>
      </c>
      <c r="B1916" s="23" t="s">
        <v>7734</v>
      </c>
      <c r="C1916" s="40" t="s">
        <v>177</v>
      </c>
      <c r="D1916" s="23" t="s">
        <v>1471</v>
      </c>
      <c r="E1916" s="23" t="s">
        <v>7735</v>
      </c>
      <c r="F1916" s="23" t="s">
        <v>7736</v>
      </c>
      <c r="G1916" s="23" t="n">
        <v>53</v>
      </c>
      <c r="H1916" s="23" t="n">
        <v>4000</v>
      </c>
      <c r="I1916" s="41" t="s">
        <v>188</v>
      </c>
      <c r="K1916" s="23" t="n">
        <v>0</v>
      </c>
      <c r="L1916" s="23" t="n">
        <v>0</v>
      </c>
      <c r="M1916" s="23" t="n">
        <v>180</v>
      </c>
      <c r="N1916" s="23" t="n">
        <v>0</v>
      </c>
      <c r="O1916" s="23" t="n">
        <f aca="false">K1916+L1916</f>
        <v>0</v>
      </c>
      <c r="P1916" s="23" t="n">
        <f aca="false">K1916+L1916+M1916+N1916</f>
        <v>180</v>
      </c>
      <c r="Q1916" s="23" t="n">
        <v>180</v>
      </c>
      <c r="R1916" s="23" t="n">
        <v>192</v>
      </c>
      <c r="S1916" s="23" t="n">
        <v>192</v>
      </c>
      <c r="T1916" s="23" t="n">
        <v>64</v>
      </c>
      <c r="U1916" s="42" t="n">
        <f aca="false">IF(I1916="delivery",O1916-SUM(Q1916+R1916),IF(I1916="PO",P1916-SUM(Q1916:R1916)))</f>
        <v>-192</v>
      </c>
      <c r="V1916" s="43" t="n">
        <v>0.0092</v>
      </c>
      <c r="W1916" s="43"/>
      <c r="X1916" s="43" t="n">
        <f aca="false">W1916-V1916</f>
        <v>-0.0092</v>
      </c>
      <c r="Z1916" s="44"/>
      <c r="AA1916" s="44"/>
      <c r="AM1916" s="23" t="str">
        <f aca="false">D1916</f>
        <v>Sanmina</v>
      </c>
      <c r="AN1916" s="23" t="s">
        <v>3124</v>
      </c>
      <c r="AT1916" s="44"/>
      <c r="AU1916" s="44"/>
      <c r="BD1916" s="23" t="s">
        <v>182</v>
      </c>
      <c r="BE1916" s="1" t="s">
        <v>183</v>
      </c>
    </row>
    <row r="1917" customFormat="false" ht="15" hidden="false" customHeight="true" outlineLevel="0" collapsed="false">
      <c r="A1917" s="23" t="s">
        <v>7737</v>
      </c>
      <c r="B1917" s="23" t="s">
        <v>7738</v>
      </c>
      <c r="C1917" s="40" t="s">
        <v>177</v>
      </c>
      <c r="D1917" s="23" t="s">
        <v>1471</v>
      </c>
      <c r="E1917" s="23" t="s">
        <v>7739</v>
      </c>
      <c r="F1917" s="23" t="s">
        <v>7740</v>
      </c>
      <c r="G1917" s="23" t="n">
        <v>96</v>
      </c>
      <c r="H1917" s="23" t="n">
        <v>1</v>
      </c>
      <c r="I1917" s="41" t="s">
        <v>188</v>
      </c>
      <c r="K1917" s="23" t="n">
        <v>0</v>
      </c>
      <c r="L1917" s="23" t="n">
        <v>0</v>
      </c>
      <c r="M1917" s="23" t="n">
        <v>0</v>
      </c>
      <c r="N1917" s="23" t="n">
        <v>400</v>
      </c>
      <c r="O1917" s="23" t="n">
        <f aca="false">K1917+L1917</f>
        <v>0</v>
      </c>
      <c r="P1917" s="23" t="n">
        <f aca="false">K1917+L1917+M1917+N1917</f>
        <v>400</v>
      </c>
      <c r="Q1917" s="23" t="n">
        <v>360</v>
      </c>
      <c r="R1917" s="23" t="n">
        <v>384</v>
      </c>
      <c r="S1917" s="23" t="n">
        <v>384</v>
      </c>
      <c r="T1917" s="23" t="n">
        <v>128</v>
      </c>
      <c r="U1917" s="42" t="n">
        <f aca="false">IF(I1917="delivery",O1917-SUM(Q1917+R1917),IF(I1917="PO",P1917-SUM(Q1917:R1917)))</f>
        <v>-344</v>
      </c>
      <c r="V1917" s="43" t="n">
        <v>0.302</v>
      </c>
      <c r="W1917" s="43"/>
      <c r="X1917" s="43" t="n">
        <f aca="false">W1917-V1917</f>
        <v>-0.302</v>
      </c>
      <c r="Z1917" s="44"/>
      <c r="AA1917" s="44"/>
      <c r="AM1917" s="23" t="str">
        <f aca="false">D1917</f>
        <v>Sanmina</v>
      </c>
      <c r="AN1917" s="23" t="s">
        <v>3124</v>
      </c>
      <c r="AT1917" s="44"/>
      <c r="AU1917" s="44"/>
      <c r="BD1917" s="23" t="s">
        <v>182</v>
      </c>
      <c r="BE1917" s="1" t="s">
        <v>183</v>
      </c>
    </row>
    <row r="1918" customFormat="false" ht="15" hidden="false" customHeight="true" outlineLevel="0" collapsed="false">
      <c r="A1918" s="23" t="s">
        <v>7741</v>
      </c>
      <c r="B1918" s="23" t="s">
        <v>7742</v>
      </c>
      <c r="C1918" s="40" t="s">
        <v>177</v>
      </c>
      <c r="D1918" s="23" t="s">
        <v>1471</v>
      </c>
      <c r="E1918" s="23" t="s">
        <v>7743</v>
      </c>
      <c r="F1918" s="23" t="s">
        <v>7744</v>
      </c>
      <c r="G1918" s="23" t="n">
        <v>53</v>
      </c>
      <c r="H1918" s="23" t="n">
        <v>200</v>
      </c>
      <c r="I1918" s="41" t="s">
        <v>180</v>
      </c>
      <c r="K1918" s="23" t="n">
        <v>0</v>
      </c>
      <c r="L1918" s="23" t="n">
        <v>0</v>
      </c>
      <c r="M1918" s="23" t="n">
        <v>400</v>
      </c>
      <c r="N1918" s="23" t="n">
        <v>0</v>
      </c>
      <c r="O1918" s="23" t="n">
        <f aca="false">K1918+L1918</f>
        <v>0</v>
      </c>
      <c r="P1918" s="23" t="n">
        <f aca="false">K1918+L1918+M1918+N1918</f>
        <v>400</v>
      </c>
      <c r="Q1918" s="23" t="n">
        <v>180</v>
      </c>
      <c r="R1918" s="23" t="n">
        <v>192</v>
      </c>
      <c r="S1918" s="23" t="n">
        <v>192</v>
      </c>
      <c r="T1918" s="23" t="n">
        <v>64</v>
      </c>
      <c r="U1918" s="42" t="n">
        <f aca="false">IF(I1918="delivery",O1918-SUM(Q1918+R1918),IF(I1918="PO",P1918-SUM(Q1918:R1918)))</f>
        <v>-372</v>
      </c>
      <c r="V1918" s="43" t="n">
        <v>0.82</v>
      </c>
      <c r="W1918" s="43"/>
      <c r="X1918" s="43" t="n">
        <f aca="false">W1918-V1918</f>
        <v>-0.82</v>
      </c>
      <c r="Z1918" s="44"/>
      <c r="AA1918" s="44"/>
      <c r="AM1918" s="23" t="str">
        <f aca="false">D1918</f>
        <v>Sanmina</v>
      </c>
      <c r="AN1918" s="23" t="s">
        <v>3124</v>
      </c>
      <c r="AT1918" s="44"/>
      <c r="AU1918" s="44"/>
      <c r="BD1918" s="23" t="s">
        <v>182</v>
      </c>
      <c r="BE1918" s="1" t="s">
        <v>183</v>
      </c>
    </row>
    <row r="1919" customFormat="false" ht="15" hidden="false" customHeight="true" outlineLevel="0" collapsed="false">
      <c r="A1919" s="23" t="s">
        <v>7745</v>
      </c>
      <c r="B1919" s="23" t="s">
        <v>7746</v>
      </c>
      <c r="C1919" s="40" t="s">
        <v>177</v>
      </c>
      <c r="D1919" s="23" t="s">
        <v>1471</v>
      </c>
      <c r="E1919" s="23" t="s">
        <v>7747</v>
      </c>
      <c r="F1919" s="23" t="s">
        <v>7748</v>
      </c>
      <c r="G1919" s="23" t="n">
        <v>56</v>
      </c>
      <c r="H1919" s="23" t="n">
        <v>10000</v>
      </c>
      <c r="I1919" s="41" t="s">
        <v>180</v>
      </c>
      <c r="K1919" s="23" t="n">
        <v>0</v>
      </c>
      <c r="L1919" s="23" t="n">
        <v>6607</v>
      </c>
      <c r="M1919" s="23" t="n">
        <v>0</v>
      </c>
      <c r="N1919" s="23" t="n">
        <v>0</v>
      </c>
      <c r="O1919" s="23" t="n">
        <f aca="false">K1919+L1919</f>
        <v>6607</v>
      </c>
      <c r="P1919" s="23" t="n">
        <f aca="false">K1919+L1919+M1919+N1919</f>
        <v>6607</v>
      </c>
      <c r="Q1919" s="23" t="n">
        <v>7840</v>
      </c>
      <c r="R1919" s="23" t="n">
        <v>10228</v>
      </c>
      <c r="S1919" s="23" t="n">
        <v>6988</v>
      </c>
      <c r="T1919" s="23" t="n">
        <v>2576</v>
      </c>
      <c r="U1919" s="42" t="n">
        <f aca="false">IF(I1919="delivery",O1919-SUM(Q1919+R1919),IF(I1919="PO",P1919-SUM(Q1919:R1919)))</f>
        <v>-11461</v>
      </c>
      <c r="V1919" s="43" t="n">
        <v>0.0025</v>
      </c>
      <c r="W1919" s="43"/>
      <c r="X1919" s="43" t="n">
        <f aca="false">W1919-V1919</f>
        <v>-0.0025</v>
      </c>
      <c r="Z1919" s="44"/>
      <c r="AA1919" s="44"/>
      <c r="AM1919" s="23" t="str">
        <f aca="false">D1919</f>
        <v>Sanmina</v>
      </c>
      <c r="AN1919" s="23" t="s">
        <v>3124</v>
      </c>
      <c r="AT1919" s="44"/>
      <c r="AU1919" s="44"/>
      <c r="BD1919" s="23" t="s">
        <v>182</v>
      </c>
      <c r="BE1919" s="1" t="s">
        <v>183</v>
      </c>
    </row>
    <row r="1920" customFormat="false" ht="15" hidden="false" customHeight="true" outlineLevel="0" collapsed="false">
      <c r="A1920" s="23" t="s">
        <v>7749</v>
      </c>
      <c r="B1920" s="23" t="s">
        <v>7750</v>
      </c>
      <c r="C1920" s="40" t="s">
        <v>177</v>
      </c>
      <c r="D1920" s="23" t="s">
        <v>1471</v>
      </c>
      <c r="E1920" s="23" t="s">
        <v>7751</v>
      </c>
      <c r="F1920" s="23" t="s">
        <v>7752</v>
      </c>
      <c r="G1920" s="23" t="n">
        <v>63</v>
      </c>
      <c r="H1920" s="23" t="n">
        <v>4000</v>
      </c>
      <c r="I1920" s="41" t="s">
        <v>188</v>
      </c>
      <c r="K1920" s="23" t="n">
        <v>0</v>
      </c>
      <c r="L1920" s="23" t="n">
        <v>0</v>
      </c>
      <c r="M1920" s="23" t="n">
        <v>4000</v>
      </c>
      <c r="N1920" s="23" t="n">
        <v>0</v>
      </c>
      <c r="O1920" s="23" t="n">
        <f aca="false">K1920+L1920</f>
        <v>0</v>
      </c>
      <c r="P1920" s="23" t="n">
        <f aca="false">K1920+L1920+M1920+N1920</f>
        <v>4000</v>
      </c>
      <c r="Q1920" s="23" t="n">
        <v>540</v>
      </c>
      <c r="R1920" s="23" t="n">
        <v>13644</v>
      </c>
      <c r="S1920" s="23" t="n">
        <v>6012</v>
      </c>
      <c r="T1920" s="23" t="n">
        <v>1740</v>
      </c>
      <c r="U1920" s="42" t="n">
        <f aca="false">IF(I1920="delivery",O1920-SUM(Q1920+R1920),IF(I1920="PO",P1920-SUM(Q1920:R1920)))</f>
        <v>-10184</v>
      </c>
      <c r="V1920" s="43" t="n">
        <v>0.00855</v>
      </c>
      <c r="W1920" s="43"/>
      <c r="X1920" s="43" t="n">
        <f aca="false">W1920-V1920</f>
        <v>-0.00855</v>
      </c>
      <c r="Z1920" s="44"/>
      <c r="AA1920" s="44"/>
      <c r="AM1920" s="23" t="str">
        <f aca="false">D1920</f>
        <v>Sanmina</v>
      </c>
      <c r="AN1920" s="23" t="s">
        <v>3124</v>
      </c>
      <c r="AT1920" s="44"/>
      <c r="AU1920" s="44"/>
      <c r="BD1920" s="23" t="s">
        <v>182</v>
      </c>
      <c r="BE1920" s="1" t="s">
        <v>183</v>
      </c>
    </row>
    <row r="1921" customFormat="false" ht="15" hidden="false" customHeight="true" outlineLevel="0" collapsed="false">
      <c r="A1921" s="23" t="s">
        <v>7753</v>
      </c>
      <c r="B1921" s="23" t="s">
        <v>7754</v>
      </c>
      <c r="C1921" s="40" t="s">
        <v>177</v>
      </c>
      <c r="D1921" s="23" t="s">
        <v>1471</v>
      </c>
      <c r="E1921" s="23" t="s">
        <v>7755</v>
      </c>
      <c r="F1921" s="23" t="s">
        <v>7756</v>
      </c>
      <c r="G1921" s="23" t="n">
        <v>128</v>
      </c>
      <c r="H1921" s="23" t="n">
        <v>700</v>
      </c>
      <c r="I1921" s="41" t="s">
        <v>180</v>
      </c>
      <c r="K1921" s="23" t="n">
        <v>0</v>
      </c>
      <c r="L1921" s="23" t="n">
        <v>4087</v>
      </c>
      <c r="M1921" s="23" t="n">
        <v>4200</v>
      </c>
      <c r="N1921" s="23" t="n">
        <v>4900</v>
      </c>
      <c r="O1921" s="23" t="n">
        <f aca="false">K1921+L1921</f>
        <v>4087</v>
      </c>
      <c r="P1921" s="23" t="n">
        <f aca="false">K1921+L1921+M1921+N1921</f>
        <v>13187</v>
      </c>
      <c r="Q1921" s="23" t="n">
        <v>6196</v>
      </c>
      <c r="R1921" s="23" t="n">
        <v>5358</v>
      </c>
      <c r="S1921" s="23" t="n">
        <v>3558</v>
      </c>
      <c r="T1921" s="23" t="n">
        <v>1186</v>
      </c>
      <c r="U1921" s="42" t="n">
        <f aca="false">IF(I1921="delivery",O1921-SUM(Q1921+R1921),IF(I1921="PO",P1921-SUM(Q1921:R1921)))</f>
        <v>-7467</v>
      </c>
      <c r="V1921" s="43" t="n">
        <v>0.297</v>
      </c>
      <c r="W1921" s="43"/>
      <c r="X1921" s="43" t="n">
        <f aca="false">W1921-V1921</f>
        <v>-0.297</v>
      </c>
      <c r="Z1921" s="44"/>
      <c r="AA1921" s="44"/>
      <c r="AM1921" s="23" t="str">
        <f aca="false">D1921</f>
        <v>Sanmina</v>
      </c>
      <c r="AN1921" s="23" t="s">
        <v>3124</v>
      </c>
      <c r="AT1921" s="44"/>
      <c r="AU1921" s="44"/>
      <c r="BD1921" s="23" t="s">
        <v>182</v>
      </c>
      <c r="BE1921" s="1" t="s">
        <v>183</v>
      </c>
    </row>
    <row r="1922" customFormat="false" ht="15" hidden="false" customHeight="true" outlineLevel="0" collapsed="false">
      <c r="A1922" s="23" t="s">
        <v>7757</v>
      </c>
      <c r="B1922" s="23" t="s">
        <v>7758</v>
      </c>
      <c r="C1922" s="40" t="s">
        <v>177</v>
      </c>
      <c r="D1922" s="23" t="s">
        <v>1471</v>
      </c>
      <c r="E1922" s="23" t="s">
        <v>7759</v>
      </c>
      <c r="F1922" s="23" t="s">
        <v>7760</v>
      </c>
      <c r="G1922" s="23" t="n">
        <v>43</v>
      </c>
      <c r="H1922" s="23" t="n">
        <v>300</v>
      </c>
      <c r="I1922" s="41" t="s">
        <v>180</v>
      </c>
      <c r="K1922" s="23" t="n">
        <v>0</v>
      </c>
      <c r="L1922" s="23" t="n">
        <v>0</v>
      </c>
      <c r="M1922" s="23" t="n">
        <v>0</v>
      </c>
      <c r="N1922" s="23" t="n">
        <v>0</v>
      </c>
      <c r="O1922" s="23" t="n">
        <f aca="false">K1922+L1922</f>
        <v>0</v>
      </c>
      <c r="P1922" s="23" t="n">
        <f aca="false">K1922+L1922+M1922+N1922</f>
        <v>0</v>
      </c>
      <c r="Q1922" s="23" t="n">
        <v>180</v>
      </c>
      <c r="R1922" s="23" t="n">
        <v>192</v>
      </c>
      <c r="S1922" s="23" t="n">
        <v>192</v>
      </c>
      <c r="T1922" s="23" t="n">
        <v>64</v>
      </c>
      <c r="U1922" s="42" t="n">
        <f aca="false">IF(I1922="delivery",O1922-SUM(Q1922+R1922),IF(I1922="PO",P1922-SUM(Q1922:R1922)))</f>
        <v>-372</v>
      </c>
      <c r="V1922" s="43" t="n">
        <v>3.59</v>
      </c>
      <c r="W1922" s="43"/>
      <c r="X1922" s="43" t="n">
        <f aca="false">W1922-V1922</f>
        <v>-3.59</v>
      </c>
      <c r="Z1922" s="44"/>
      <c r="AA1922" s="44"/>
      <c r="AM1922" s="23" t="str">
        <f aca="false">D1922</f>
        <v>Sanmina</v>
      </c>
      <c r="AN1922" s="23" t="s">
        <v>3124</v>
      </c>
      <c r="AT1922" s="44"/>
      <c r="AU1922" s="44"/>
      <c r="BD1922" s="23" t="s">
        <v>182</v>
      </c>
      <c r="BE1922" s="1" t="s">
        <v>183</v>
      </c>
    </row>
    <row r="1923" customFormat="false" ht="15" hidden="false" customHeight="true" outlineLevel="0" collapsed="false">
      <c r="A1923" s="23" t="s">
        <v>7761</v>
      </c>
      <c r="B1923" s="23" t="s">
        <v>7762</v>
      </c>
      <c r="C1923" s="40" t="s">
        <v>177</v>
      </c>
      <c r="D1923" s="23" t="s">
        <v>1471</v>
      </c>
      <c r="E1923" s="23" t="s">
        <v>7763</v>
      </c>
      <c r="F1923" s="23" t="s">
        <v>7764</v>
      </c>
      <c r="G1923" s="23" t="n">
        <v>56</v>
      </c>
      <c r="H1923" s="23" t="n">
        <v>4000</v>
      </c>
      <c r="I1923" s="41" t="s">
        <v>180</v>
      </c>
      <c r="K1923" s="23" t="n">
        <v>0</v>
      </c>
      <c r="L1923" s="23" t="n">
        <v>8000</v>
      </c>
      <c r="M1923" s="23" t="n">
        <v>0</v>
      </c>
      <c r="N1923" s="23" t="n">
        <v>0</v>
      </c>
      <c r="O1923" s="23" t="n">
        <f aca="false">K1923+L1923</f>
        <v>8000</v>
      </c>
      <c r="P1923" s="23" t="n">
        <f aca="false">K1923+L1923+M1923+N1923</f>
        <v>8000</v>
      </c>
      <c r="Q1923" s="23" t="n">
        <v>3060</v>
      </c>
      <c r="R1923" s="23" t="n">
        <v>3264</v>
      </c>
      <c r="S1923" s="23" t="n">
        <v>3264</v>
      </c>
      <c r="T1923" s="23" t="n">
        <v>1088</v>
      </c>
      <c r="U1923" s="42" t="n">
        <f aca="false">IF(I1923="delivery",O1923-SUM(Q1923+R1923),IF(I1923="PO",P1923-SUM(Q1923:R1923)))</f>
        <v>1676</v>
      </c>
      <c r="V1923" s="43" t="n">
        <v>0.00401</v>
      </c>
      <c r="W1923" s="43"/>
      <c r="X1923" s="43" t="n">
        <f aca="false">W1923-V1923</f>
        <v>-0.00401</v>
      </c>
      <c r="Y1923" s="23" t="n">
        <v>0.00401</v>
      </c>
      <c r="Z1923" s="44"/>
      <c r="AA1923" s="44"/>
      <c r="AM1923" s="23" t="str">
        <f aca="false">D1923</f>
        <v>Sanmina</v>
      </c>
      <c r="AN1923" s="23" t="s">
        <v>3124</v>
      </c>
      <c r="AT1923" s="44"/>
      <c r="AU1923" s="44"/>
      <c r="BD1923" s="23" t="s">
        <v>182</v>
      </c>
      <c r="BE1923" s="1" t="s">
        <v>183</v>
      </c>
    </row>
    <row r="1924" customFormat="false" ht="15" hidden="false" customHeight="true" outlineLevel="0" collapsed="false">
      <c r="A1924" s="23" t="s">
        <v>7765</v>
      </c>
      <c r="B1924" s="23" t="s">
        <v>7766</v>
      </c>
      <c r="C1924" s="40" t="s">
        <v>177</v>
      </c>
      <c r="D1924" s="23" t="s">
        <v>1471</v>
      </c>
      <c r="E1924" s="23" t="s">
        <v>7767</v>
      </c>
      <c r="F1924" s="23" t="s">
        <v>7768</v>
      </c>
      <c r="G1924" s="23" t="n">
        <v>43</v>
      </c>
      <c r="H1924" s="23" t="n">
        <v>300</v>
      </c>
      <c r="I1924" s="41" t="s">
        <v>180</v>
      </c>
      <c r="K1924" s="23" t="n">
        <v>0</v>
      </c>
      <c r="L1924" s="23" t="n">
        <v>0</v>
      </c>
      <c r="M1924" s="23" t="n">
        <v>0</v>
      </c>
      <c r="N1924" s="23" t="n">
        <v>0</v>
      </c>
      <c r="O1924" s="23" t="n">
        <f aca="false">K1924+L1924</f>
        <v>0</v>
      </c>
      <c r="P1924" s="23" t="n">
        <f aca="false">K1924+L1924+M1924+N1924</f>
        <v>0</v>
      </c>
      <c r="Q1924" s="23" t="n">
        <v>180</v>
      </c>
      <c r="R1924" s="23" t="n">
        <v>192</v>
      </c>
      <c r="S1924" s="23" t="n">
        <v>192</v>
      </c>
      <c r="T1924" s="23" t="n">
        <v>64</v>
      </c>
      <c r="U1924" s="42" t="n">
        <f aca="false">IF(I1924="delivery",O1924-SUM(Q1924+R1924),IF(I1924="PO",P1924-SUM(Q1924:R1924)))</f>
        <v>-372</v>
      </c>
      <c r="V1924" s="43" t="n">
        <v>3.59</v>
      </c>
      <c r="W1924" s="43"/>
      <c r="X1924" s="43" t="n">
        <f aca="false">W1924-V1924</f>
        <v>-3.59</v>
      </c>
      <c r="Z1924" s="44"/>
      <c r="AA1924" s="44"/>
      <c r="AM1924" s="23" t="str">
        <f aca="false">D1924</f>
        <v>Sanmina</v>
      </c>
      <c r="AN1924" s="23" t="s">
        <v>3124</v>
      </c>
      <c r="AT1924" s="44"/>
      <c r="AU1924" s="44"/>
      <c r="BD1924" s="23" t="s">
        <v>182</v>
      </c>
      <c r="BE1924" s="1" t="s">
        <v>183</v>
      </c>
    </row>
    <row r="1925" customFormat="false" ht="15" hidden="false" customHeight="true" outlineLevel="0" collapsed="false">
      <c r="A1925" s="23" t="s">
        <v>7769</v>
      </c>
      <c r="B1925" s="23" t="s">
        <v>7770</v>
      </c>
      <c r="C1925" s="40" t="s">
        <v>177</v>
      </c>
      <c r="D1925" s="23" t="s">
        <v>1471</v>
      </c>
      <c r="E1925" s="23" t="s">
        <v>7771</v>
      </c>
      <c r="F1925" s="23" t="s">
        <v>7772</v>
      </c>
      <c r="G1925" s="23" t="n">
        <v>58</v>
      </c>
      <c r="H1925" s="23" t="n">
        <v>400</v>
      </c>
      <c r="I1925" s="41" t="s">
        <v>180</v>
      </c>
      <c r="K1925" s="23" t="n">
        <v>0</v>
      </c>
      <c r="L1925" s="23" t="n">
        <v>0</v>
      </c>
      <c r="M1925" s="23" t="n">
        <v>0</v>
      </c>
      <c r="N1925" s="23" t="n">
        <v>0</v>
      </c>
      <c r="O1925" s="23" t="n">
        <f aca="false">K1925+L1925</f>
        <v>0</v>
      </c>
      <c r="P1925" s="23" t="n">
        <f aca="false">K1925+L1925+M1925+N1925</f>
        <v>0</v>
      </c>
      <c r="Q1925" s="23" t="n">
        <v>540</v>
      </c>
      <c r="R1925" s="23" t="n">
        <v>576</v>
      </c>
      <c r="S1925" s="23" t="n">
        <v>576</v>
      </c>
      <c r="T1925" s="23" t="n">
        <v>192</v>
      </c>
      <c r="U1925" s="42" t="n">
        <f aca="false">IF(I1925="delivery",O1925-SUM(Q1925+R1925),IF(I1925="PO",P1925-SUM(Q1925:R1925)))</f>
        <v>-1116</v>
      </c>
      <c r="V1925" s="43" t="n">
        <v>0.78</v>
      </c>
      <c r="W1925" s="43"/>
      <c r="X1925" s="43" t="n">
        <f aca="false">W1925-V1925</f>
        <v>-0.78</v>
      </c>
      <c r="Z1925" s="44"/>
      <c r="AA1925" s="44"/>
      <c r="AM1925" s="23" t="str">
        <f aca="false">D1925</f>
        <v>Sanmina</v>
      </c>
      <c r="AN1925" s="23" t="s">
        <v>3124</v>
      </c>
      <c r="AT1925" s="44"/>
      <c r="AU1925" s="44"/>
      <c r="BD1925" s="23" t="s">
        <v>182</v>
      </c>
      <c r="BE1925" s="1" t="s">
        <v>183</v>
      </c>
    </row>
    <row r="1926" customFormat="false" ht="15" hidden="false" customHeight="true" outlineLevel="0" collapsed="false">
      <c r="A1926" s="23" t="s">
        <v>7773</v>
      </c>
      <c r="B1926" s="23" t="s">
        <v>7774</v>
      </c>
      <c r="C1926" s="40" t="s">
        <v>177</v>
      </c>
      <c r="D1926" s="23" t="s">
        <v>1471</v>
      </c>
      <c r="E1926" s="23" t="s">
        <v>7775</v>
      </c>
      <c r="F1926" s="23" t="s">
        <v>7776</v>
      </c>
      <c r="G1926" s="23" t="n">
        <v>71</v>
      </c>
      <c r="H1926" s="23" t="n">
        <v>2500</v>
      </c>
      <c r="I1926" s="41" t="s">
        <v>188</v>
      </c>
      <c r="K1926" s="23" t="n">
        <v>0</v>
      </c>
      <c r="L1926" s="23" t="n">
        <v>47483</v>
      </c>
      <c r="M1926" s="23" t="n">
        <v>0</v>
      </c>
      <c r="N1926" s="23" t="n">
        <v>5000</v>
      </c>
      <c r="O1926" s="23" t="n">
        <f aca="false">K1926+L1926</f>
        <v>47483</v>
      </c>
      <c r="P1926" s="23" t="n">
        <f aca="false">K1926+L1926+M1926+N1926</f>
        <v>52483</v>
      </c>
      <c r="Q1926" s="23" t="n">
        <v>39108</v>
      </c>
      <c r="R1926" s="23" t="n">
        <v>45936</v>
      </c>
      <c r="S1926" s="23" t="n">
        <v>62280</v>
      </c>
      <c r="T1926" s="23" t="n">
        <v>18600</v>
      </c>
      <c r="U1926" s="42" t="n">
        <f aca="false">IF(I1926="delivery",O1926-SUM(Q1926+R1926),IF(I1926="PO",P1926-SUM(Q1926:R1926)))</f>
        <v>-32561</v>
      </c>
      <c r="V1926" s="43" t="n">
        <v>0.05136</v>
      </c>
      <c r="W1926" s="43"/>
      <c r="X1926" s="43" t="n">
        <f aca="false">W1926-V1926</f>
        <v>-0.05136</v>
      </c>
      <c r="Y1926" s="23" t="n">
        <v>0.16383</v>
      </c>
      <c r="Z1926" s="44"/>
      <c r="AA1926" s="44"/>
      <c r="AM1926" s="23" t="str">
        <f aca="false">D1926</f>
        <v>Sanmina</v>
      </c>
      <c r="AN1926" s="23" t="s">
        <v>3124</v>
      </c>
      <c r="AT1926" s="44"/>
      <c r="AU1926" s="44"/>
      <c r="BD1926" s="23" t="s">
        <v>182</v>
      </c>
      <c r="BE1926" s="1" t="s">
        <v>183</v>
      </c>
    </row>
    <row r="1927" customFormat="false" ht="15" hidden="false" customHeight="true" outlineLevel="0" collapsed="false">
      <c r="A1927" s="23" t="s">
        <v>7777</v>
      </c>
      <c r="B1927" s="23" t="s">
        <v>7778</v>
      </c>
      <c r="C1927" s="40" t="s">
        <v>177</v>
      </c>
      <c r="D1927" s="23" t="s">
        <v>1471</v>
      </c>
      <c r="E1927" s="23" t="s">
        <v>7779</v>
      </c>
      <c r="F1927" s="23" t="s">
        <v>7780</v>
      </c>
      <c r="G1927" s="23" t="n">
        <v>56</v>
      </c>
      <c r="H1927" s="23" t="n">
        <v>10000</v>
      </c>
      <c r="I1927" s="41" t="s">
        <v>180</v>
      </c>
      <c r="K1927" s="23" t="n">
        <v>0</v>
      </c>
      <c r="L1927" s="23" t="n">
        <v>0</v>
      </c>
      <c r="M1927" s="23" t="n">
        <v>0</v>
      </c>
      <c r="N1927" s="23" t="n">
        <v>0</v>
      </c>
      <c r="O1927" s="23" t="n">
        <f aca="false">K1927+L1927</f>
        <v>0</v>
      </c>
      <c r="P1927" s="23" t="n">
        <f aca="false">K1927+L1927+M1927+N1927</f>
        <v>0</v>
      </c>
      <c r="Q1927" s="23" t="n">
        <v>540</v>
      </c>
      <c r="R1927" s="23" t="n">
        <v>576</v>
      </c>
      <c r="S1927" s="23" t="n">
        <v>576</v>
      </c>
      <c r="T1927" s="23" t="n">
        <v>192</v>
      </c>
      <c r="U1927" s="42" t="n">
        <f aca="false">IF(I1927="delivery",O1927-SUM(Q1927+R1927),IF(I1927="PO",P1927-SUM(Q1927:R1927)))</f>
        <v>-1116</v>
      </c>
      <c r="V1927" s="43" t="n">
        <v>0.00184</v>
      </c>
      <c r="W1927" s="43"/>
      <c r="X1927" s="43" t="n">
        <f aca="false">W1927-V1927</f>
        <v>-0.00184</v>
      </c>
      <c r="Z1927" s="44"/>
      <c r="AA1927" s="44"/>
      <c r="AM1927" s="23" t="str">
        <f aca="false">D1927</f>
        <v>Sanmina</v>
      </c>
      <c r="AN1927" s="23" t="s">
        <v>3124</v>
      </c>
      <c r="AT1927" s="44"/>
      <c r="AU1927" s="44"/>
      <c r="BD1927" s="23" t="s">
        <v>182</v>
      </c>
      <c r="BE1927" s="1" t="s">
        <v>183</v>
      </c>
    </row>
    <row r="1928" customFormat="false" ht="15" hidden="false" customHeight="true" outlineLevel="0" collapsed="false">
      <c r="A1928" s="23" t="s">
        <v>7781</v>
      </c>
      <c r="B1928" s="23" t="s">
        <v>7782</v>
      </c>
      <c r="C1928" s="40" t="s">
        <v>177</v>
      </c>
      <c r="D1928" s="23" t="s">
        <v>1471</v>
      </c>
      <c r="E1928" s="23" t="s">
        <v>7783</v>
      </c>
      <c r="F1928" s="23" t="s">
        <v>7784</v>
      </c>
      <c r="G1928" s="23" t="n">
        <v>53</v>
      </c>
      <c r="H1928" s="23" t="n">
        <v>1500</v>
      </c>
      <c r="I1928" s="41" t="s">
        <v>180</v>
      </c>
      <c r="K1928" s="23" t="n">
        <v>0</v>
      </c>
      <c r="L1928" s="23" t="n">
        <v>3000</v>
      </c>
      <c r="M1928" s="23" t="n">
        <v>0</v>
      </c>
      <c r="N1928" s="23" t="n">
        <v>0</v>
      </c>
      <c r="O1928" s="23" t="n">
        <f aca="false">K1928+L1928</f>
        <v>3000</v>
      </c>
      <c r="P1928" s="23" t="n">
        <f aca="false">K1928+L1928+M1928+N1928</f>
        <v>3000</v>
      </c>
      <c r="Q1928" s="23" t="n">
        <v>1080</v>
      </c>
      <c r="R1928" s="23" t="n">
        <v>1152</v>
      </c>
      <c r="S1928" s="23" t="n">
        <v>1152</v>
      </c>
      <c r="T1928" s="23" t="n">
        <v>384</v>
      </c>
      <c r="U1928" s="42" t="n">
        <f aca="false">IF(I1928="delivery",O1928-SUM(Q1928+R1928),IF(I1928="PO",P1928-SUM(Q1928:R1928)))</f>
        <v>768</v>
      </c>
      <c r="V1928" s="43" t="n">
        <v>0.363</v>
      </c>
      <c r="W1928" s="43"/>
      <c r="X1928" s="43" t="n">
        <f aca="false">W1928-V1928</f>
        <v>-0.363</v>
      </c>
      <c r="Z1928" s="44"/>
      <c r="AA1928" s="44"/>
      <c r="AM1928" s="23" t="str">
        <f aca="false">D1928</f>
        <v>Sanmina</v>
      </c>
      <c r="AN1928" s="23" t="s">
        <v>3124</v>
      </c>
      <c r="AT1928" s="44"/>
      <c r="AU1928" s="44"/>
      <c r="BD1928" s="23" t="s">
        <v>182</v>
      </c>
      <c r="BE1928" s="1" t="s">
        <v>183</v>
      </c>
    </row>
    <row r="1929" customFormat="false" ht="15" hidden="false" customHeight="true" outlineLevel="0" collapsed="false">
      <c r="A1929" s="23" t="s">
        <v>7785</v>
      </c>
      <c r="B1929" s="23" t="s">
        <v>7786</v>
      </c>
      <c r="C1929" s="40" t="s">
        <v>177</v>
      </c>
      <c r="D1929" s="23" t="s">
        <v>1471</v>
      </c>
      <c r="E1929" s="23" t="s">
        <v>7787</v>
      </c>
      <c r="F1929" s="23" t="s">
        <v>7788</v>
      </c>
      <c r="G1929" s="23" t="n">
        <v>56</v>
      </c>
      <c r="H1929" s="23" t="n">
        <v>10000</v>
      </c>
      <c r="I1929" s="41" t="s">
        <v>180</v>
      </c>
      <c r="K1929" s="23" t="n">
        <v>0</v>
      </c>
      <c r="L1929" s="23" t="n">
        <v>0</v>
      </c>
      <c r="M1929" s="23" t="n">
        <v>0</v>
      </c>
      <c r="N1929" s="23" t="n">
        <v>0</v>
      </c>
      <c r="O1929" s="23" t="n">
        <f aca="false">K1929+L1929</f>
        <v>0</v>
      </c>
      <c r="P1929" s="23" t="n">
        <f aca="false">K1929+L1929+M1929+N1929</f>
        <v>0</v>
      </c>
      <c r="Q1929" s="23" t="n">
        <v>1530</v>
      </c>
      <c r="R1929" s="23" t="n">
        <v>1632</v>
      </c>
      <c r="S1929" s="23" t="n">
        <v>1632</v>
      </c>
      <c r="T1929" s="23" t="n">
        <v>544</v>
      </c>
      <c r="U1929" s="42" t="n">
        <f aca="false">IF(I1929="delivery",O1929-SUM(Q1929+R1929),IF(I1929="PO",P1929-SUM(Q1929:R1929)))</f>
        <v>-3162</v>
      </c>
      <c r="V1929" s="43" t="n">
        <v>0.0138</v>
      </c>
      <c r="W1929" s="43"/>
      <c r="X1929" s="43" t="n">
        <f aca="false">W1929-V1929</f>
        <v>-0.0138</v>
      </c>
      <c r="Z1929" s="44"/>
      <c r="AA1929" s="44"/>
      <c r="AM1929" s="23" t="str">
        <f aca="false">D1929</f>
        <v>Sanmina</v>
      </c>
      <c r="AN1929" s="23" t="s">
        <v>3124</v>
      </c>
      <c r="AT1929" s="44"/>
      <c r="AU1929" s="44"/>
      <c r="BD1929" s="23" t="s">
        <v>182</v>
      </c>
      <c r="BE1929" s="1" t="s">
        <v>183</v>
      </c>
    </row>
    <row r="1930" customFormat="false" ht="15" hidden="false" customHeight="true" outlineLevel="0" collapsed="false">
      <c r="A1930" s="23" t="s">
        <v>7789</v>
      </c>
      <c r="B1930" s="23" t="s">
        <v>7790</v>
      </c>
      <c r="C1930" s="40" t="s">
        <v>177</v>
      </c>
      <c r="D1930" s="23" t="s">
        <v>1471</v>
      </c>
      <c r="E1930" s="23" t="s">
        <v>7791</v>
      </c>
      <c r="F1930" s="23" t="s">
        <v>7792</v>
      </c>
      <c r="G1930" s="23" t="n">
        <v>51</v>
      </c>
      <c r="H1930" s="23" t="n">
        <v>4000</v>
      </c>
      <c r="I1930" s="41" t="s">
        <v>188</v>
      </c>
      <c r="K1930" s="23" t="n">
        <v>0</v>
      </c>
      <c r="L1930" s="23" t="n">
        <v>0</v>
      </c>
      <c r="M1930" s="23" t="n">
        <v>0</v>
      </c>
      <c r="N1930" s="23" t="n">
        <v>0</v>
      </c>
      <c r="O1930" s="23" t="n">
        <f aca="false">K1930+L1930</f>
        <v>0</v>
      </c>
      <c r="P1930" s="23" t="n">
        <f aca="false">K1930+L1930+M1930+N1930</f>
        <v>0</v>
      </c>
      <c r="Q1930" s="23" t="n">
        <v>360</v>
      </c>
      <c r="R1930" s="23" t="n">
        <v>384</v>
      </c>
      <c r="S1930" s="23" t="n">
        <v>384</v>
      </c>
      <c r="T1930" s="23" t="n">
        <v>128</v>
      </c>
      <c r="U1930" s="42" t="n">
        <f aca="false">IF(I1930="delivery",O1930-SUM(Q1930+R1930),IF(I1930="PO",P1930-SUM(Q1930:R1930)))</f>
        <v>-744</v>
      </c>
      <c r="V1930" s="43" t="n">
        <v>0.02</v>
      </c>
      <c r="W1930" s="43"/>
      <c r="X1930" s="43" t="n">
        <f aca="false">W1930-V1930</f>
        <v>-0.02</v>
      </c>
      <c r="Z1930" s="44"/>
      <c r="AA1930" s="44"/>
      <c r="AM1930" s="23" t="str">
        <f aca="false">D1930</f>
        <v>Sanmina</v>
      </c>
      <c r="AN1930" s="23" t="s">
        <v>3124</v>
      </c>
      <c r="AT1930" s="44"/>
      <c r="AU1930" s="44"/>
      <c r="BD1930" s="23" t="s">
        <v>182</v>
      </c>
      <c r="BE1930" s="1" t="s">
        <v>183</v>
      </c>
    </row>
    <row r="1931" customFormat="false" ht="15" hidden="false" customHeight="true" outlineLevel="0" collapsed="false">
      <c r="A1931" s="23" t="s">
        <v>7793</v>
      </c>
      <c r="B1931" s="23" t="s">
        <v>7794</v>
      </c>
      <c r="C1931" s="40" t="s">
        <v>177</v>
      </c>
      <c r="D1931" s="23" t="s">
        <v>1471</v>
      </c>
      <c r="E1931" s="23" t="s">
        <v>7795</v>
      </c>
      <c r="F1931" s="23" t="s">
        <v>7796</v>
      </c>
      <c r="G1931" s="23" t="n">
        <v>61</v>
      </c>
      <c r="H1931" s="23" t="n">
        <v>10000</v>
      </c>
      <c r="I1931" s="41" t="s">
        <v>180</v>
      </c>
      <c r="K1931" s="23" t="n">
        <v>0</v>
      </c>
      <c r="L1931" s="23" t="n">
        <v>23578</v>
      </c>
      <c r="M1931" s="23" t="n">
        <v>0</v>
      </c>
      <c r="N1931" s="23" t="n">
        <v>0</v>
      </c>
      <c r="O1931" s="23" t="n">
        <f aca="false">K1931+L1931</f>
        <v>23578</v>
      </c>
      <c r="P1931" s="23" t="n">
        <f aca="false">K1931+L1931+M1931+N1931</f>
        <v>23578</v>
      </c>
      <c r="Q1931" s="23" t="n">
        <v>2736</v>
      </c>
      <c r="R1931" s="23" t="n">
        <v>1032</v>
      </c>
      <c r="S1931" s="23" t="n">
        <v>2028</v>
      </c>
      <c r="T1931" s="23" t="n">
        <v>36</v>
      </c>
      <c r="U1931" s="42" t="n">
        <f aca="false">IF(I1931="delivery",O1931-SUM(Q1931+R1931),IF(I1931="PO",P1931-SUM(Q1931:R1931)))</f>
        <v>19810</v>
      </c>
      <c r="V1931" s="43" t="n">
        <v>0.0351</v>
      </c>
      <c r="W1931" s="43"/>
      <c r="X1931" s="43" t="n">
        <f aca="false">W1931-V1931</f>
        <v>-0.0351</v>
      </c>
      <c r="Y1931" s="23" t="n">
        <v>0.01673</v>
      </c>
      <c r="Z1931" s="44"/>
      <c r="AA1931" s="44"/>
      <c r="AM1931" s="23" t="str">
        <f aca="false">D1931</f>
        <v>Sanmina</v>
      </c>
      <c r="AN1931" s="23" t="s">
        <v>3124</v>
      </c>
      <c r="AT1931" s="44"/>
      <c r="AU1931" s="44"/>
      <c r="BD1931" s="23" t="s">
        <v>182</v>
      </c>
      <c r="BE1931" s="1" t="s">
        <v>183</v>
      </c>
    </row>
    <row r="1932" customFormat="false" ht="15" hidden="false" customHeight="true" outlineLevel="0" collapsed="false">
      <c r="A1932" s="23" t="s">
        <v>7797</v>
      </c>
      <c r="B1932" s="23" t="s">
        <v>7798</v>
      </c>
      <c r="C1932" s="40" t="s">
        <v>177</v>
      </c>
      <c r="D1932" s="23" t="s">
        <v>1471</v>
      </c>
      <c r="E1932" s="23" t="s">
        <v>7799</v>
      </c>
      <c r="F1932" s="23" t="s">
        <v>7800</v>
      </c>
      <c r="G1932" s="23" t="n">
        <v>43</v>
      </c>
      <c r="H1932" s="23" t="n">
        <v>4000</v>
      </c>
      <c r="I1932" s="41" t="s">
        <v>180</v>
      </c>
      <c r="K1932" s="23" t="n">
        <v>0</v>
      </c>
      <c r="L1932" s="23" t="n">
        <v>10291</v>
      </c>
      <c r="M1932" s="23" t="n">
        <v>0</v>
      </c>
      <c r="N1932" s="23" t="n">
        <v>0</v>
      </c>
      <c r="O1932" s="23" t="n">
        <f aca="false">K1932+L1932</f>
        <v>10291</v>
      </c>
      <c r="P1932" s="23" t="n">
        <f aca="false">K1932+L1932+M1932+N1932</f>
        <v>10291</v>
      </c>
      <c r="Q1932" s="23" t="n">
        <v>2736</v>
      </c>
      <c r="R1932" s="23" t="n">
        <v>1032</v>
      </c>
      <c r="S1932" s="23" t="n">
        <v>2028</v>
      </c>
      <c r="T1932" s="23" t="n">
        <v>36</v>
      </c>
      <c r="U1932" s="42" t="n">
        <f aca="false">IF(I1932="delivery",O1932-SUM(Q1932+R1932),IF(I1932="PO",P1932-SUM(Q1932:R1932)))</f>
        <v>6523</v>
      </c>
      <c r="V1932" s="43" t="n">
        <v>0.0124</v>
      </c>
      <c r="W1932" s="43"/>
      <c r="X1932" s="43" t="n">
        <f aca="false">W1932-V1932</f>
        <v>-0.0124</v>
      </c>
      <c r="Y1932" s="23" t="n">
        <v>0.01452</v>
      </c>
      <c r="Z1932" s="44"/>
      <c r="AA1932" s="44"/>
      <c r="AM1932" s="23" t="str">
        <f aca="false">D1932</f>
        <v>Sanmina</v>
      </c>
      <c r="AN1932" s="23" t="s">
        <v>3124</v>
      </c>
      <c r="AT1932" s="44"/>
      <c r="AU1932" s="44"/>
      <c r="BD1932" s="23" t="s">
        <v>182</v>
      </c>
      <c r="BE1932" s="1" t="s">
        <v>183</v>
      </c>
    </row>
    <row r="1933" customFormat="false" ht="15" hidden="false" customHeight="true" outlineLevel="0" collapsed="false">
      <c r="A1933" s="23" t="s">
        <v>7801</v>
      </c>
      <c r="B1933" s="23" t="s">
        <v>7802</v>
      </c>
      <c r="C1933" s="40" t="s">
        <v>177</v>
      </c>
      <c r="D1933" s="23" t="s">
        <v>1471</v>
      </c>
      <c r="E1933" s="23" t="s">
        <v>7803</v>
      </c>
      <c r="F1933" s="23" t="s">
        <v>7804</v>
      </c>
      <c r="G1933" s="23" t="n">
        <v>103</v>
      </c>
      <c r="H1933" s="23" t="n">
        <v>6000</v>
      </c>
      <c r="I1933" s="41" t="s">
        <v>188</v>
      </c>
      <c r="K1933" s="23" t="n">
        <v>0</v>
      </c>
      <c r="L1933" s="23" t="n">
        <v>8473</v>
      </c>
      <c r="M1933" s="23" t="n">
        <v>0</v>
      </c>
      <c r="N1933" s="23" t="n">
        <v>0</v>
      </c>
      <c r="O1933" s="23" t="n">
        <f aca="false">K1933+L1933</f>
        <v>8473</v>
      </c>
      <c r="P1933" s="23" t="n">
        <f aca="false">K1933+L1933+M1933+N1933</f>
        <v>8473</v>
      </c>
      <c r="Q1933" s="23" t="n">
        <v>1618</v>
      </c>
      <c r="R1933" s="23" t="n">
        <v>1426</v>
      </c>
      <c r="S1933" s="23" t="n">
        <v>1498</v>
      </c>
      <c r="T1933" s="23" t="n">
        <v>486</v>
      </c>
      <c r="U1933" s="42" t="n">
        <f aca="false">IF(I1933="delivery",O1933-SUM(Q1933+R1933),IF(I1933="PO",P1933-SUM(Q1933:R1933)))</f>
        <v>5429</v>
      </c>
      <c r="V1933" s="43" t="n">
        <v>0.18</v>
      </c>
      <c r="W1933" s="43"/>
      <c r="X1933" s="43" t="n">
        <f aca="false">W1933-V1933</f>
        <v>-0.18</v>
      </c>
      <c r="Z1933" s="44"/>
      <c r="AA1933" s="44"/>
      <c r="AM1933" s="23" t="str">
        <f aca="false">D1933</f>
        <v>Sanmina</v>
      </c>
      <c r="AN1933" s="23" t="s">
        <v>3124</v>
      </c>
      <c r="AT1933" s="44"/>
      <c r="AU1933" s="44"/>
      <c r="BD1933" s="23" t="s">
        <v>182</v>
      </c>
      <c r="BE1933" s="1" t="s">
        <v>183</v>
      </c>
    </row>
    <row r="1934" customFormat="false" ht="15" hidden="false" customHeight="true" outlineLevel="0" collapsed="false">
      <c r="A1934" s="23" t="s">
        <v>7805</v>
      </c>
      <c r="B1934" s="23" t="s">
        <v>7806</v>
      </c>
      <c r="C1934" s="40" t="s">
        <v>177</v>
      </c>
      <c r="D1934" s="23" t="s">
        <v>1471</v>
      </c>
      <c r="E1934" s="23" t="s">
        <v>7807</v>
      </c>
      <c r="F1934" s="23" t="s">
        <v>7808</v>
      </c>
      <c r="G1934" s="23" t="n">
        <v>56</v>
      </c>
      <c r="H1934" s="23" t="n">
        <v>10000</v>
      </c>
      <c r="I1934" s="41" t="s">
        <v>180</v>
      </c>
      <c r="K1934" s="23" t="n">
        <v>0</v>
      </c>
      <c r="L1934" s="23" t="n">
        <v>10583</v>
      </c>
      <c r="M1934" s="23" t="n">
        <v>0</v>
      </c>
      <c r="N1934" s="23" t="n">
        <v>0</v>
      </c>
      <c r="O1934" s="23" t="n">
        <f aca="false">K1934+L1934</f>
        <v>10583</v>
      </c>
      <c r="P1934" s="23" t="n">
        <f aca="false">K1934+L1934+M1934+N1934</f>
        <v>10583</v>
      </c>
      <c r="Q1934" s="23" t="n">
        <v>1848</v>
      </c>
      <c r="R1934" s="23" t="n">
        <v>1604</v>
      </c>
      <c r="S1934" s="23" t="n">
        <v>1658</v>
      </c>
      <c r="T1934" s="23" t="n">
        <v>1508</v>
      </c>
      <c r="U1934" s="42" t="n">
        <f aca="false">IF(I1934="delivery",O1934-SUM(Q1934+R1934),IF(I1934="PO",P1934-SUM(Q1934:R1934)))</f>
        <v>7131</v>
      </c>
      <c r="V1934" s="43" t="n">
        <v>0.0325</v>
      </c>
      <c r="W1934" s="43"/>
      <c r="X1934" s="43" t="n">
        <f aca="false">W1934-V1934</f>
        <v>-0.0325</v>
      </c>
      <c r="Z1934" s="44"/>
      <c r="AA1934" s="44"/>
      <c r="AM1934" s="23" t="str">
        <f aca="false">D1934</f>
        <v>Sanmina</v>
      </c>
      <c r="AN1934" s="23" t="s">
        <v>3124</v>
      </c>
      <c r="AT1934" s="44"/>
      <c r="AU1934" s="44"/>
      <c r="BD1934" s="23" t="s">
        <v>182</v>
      </c>
      <c r="BE1934" s="1" t="s">
        <v>183</v>
      </c>
    </row>
    <row r="1935" customFormat="false" ht="15" hidden="false" customHeight="true" outlineLevel="0" collapsed="false">
      <c r="A1935" s="23" t="s">
        <v>7809</v>
      </c>
      <c r="B1935" s="23" t="s">
        <v>7810</v>
      </c>
      <c r="C1935" s="40" t="s">
        <v>177</v>
      </c>
      <c r="D1935" s="23" t="s">
        <v>1471</v>
      </c>
      <c r="E1935" s="23" t="s">
        <v>7811</v>
      </c>
      <c r="F1935" s="23" t="s">
        <v>7812</v>
      </c>
      <c r="G1935" s="23" t="n">
        <v>56</v>
      </c>
      <c r="H1935" s="23" t="n">
        <v>3000</v>
      </c>
      <c r="I1935" s="41" t="s">
        <v>188</v>
      </c>
      <c r="K1935" s="23" t="n">
        <v>0</v>
      </c>
      <c r="L1935" s="23" t="n">
        <v>0</v>
      </c>
      <c r="M1935" s="23" t="n">
        <v>0</v>
      </c>
      <c r="N1935" s="23" t="n">
        <v>0</v>
      </c>
      <c r="O1935" s="23" t="n">
        <f aca="false">K1935+L1935</f>
        <v>0</v>
      </c>
      <c r="P1935" s="23" t="n">
        <f aca="false">K1935+L1935+M1935+N1935</f>
        <v>0</v>
      </c>
      <c r="Q1935" s="23" t="n">
        <v>0</v>
      </c>
      <c r="R1935" s="23" t="n">
        <v>0</v>
      </c>
      <c r="S1935" s="23" t="n">
        <v>0</v>
      </c>
      <c r="T1935" s="23" t="n">
        <v>0</v>
      </c>
      <c r="U1935" s="42" t="n">
        <f aca="false">IF(I1935="delivery",O1935-SUM(Q1935+R1935),IF(I1935="PO",P1935-SUM(Q1935:R1935)))</f>
        <v>0</v>
      </c>
      <c r="V1935" s="45" t="n">
        <v>0.0325</v>
      </c>
      <c r="W1935" s="45"/>
      <c r="X1935" s="43" t="n">
        <f aca="false">W1935-V1935</f>
        <v>-0.0325</v>
      </c>
      <c r="Z1935" s="44"/>
      <c r="AA1935" s="44"/>
      <c r="AM1935" s="23" t="str">
        <f aca="false">D1935</f>
        <v>Sanmina</v>
      </c>
      <c r="AN1935" s="23" t="s">
        <v>3124</v>
      </c>
      <c r="AT1935" s="44"/>
      <c r="AU1935" s="44"/>
      <c r="BD1935" s="23" t="s">
        <v>1543</v>
      </c>
      <c r="BE1935" s="1" t="s">
        <v>183</v>
      </c>
    </row>
    <row r="1936" customFormat="false" ht="15" hidden="false" customHeight="true" outlineLevel="0" collapsed="false">
      <c r="A1936" s="23" t="s">
        <v>7813</v>
      </c>
      <c r="B1936" s="23" t="s">
        <v>7810</v>
      </c>
      <c r="C1936" s="40" t="s">
        <v>177</v>
      </c>
      <c r="D1936" s="23" t="s">
        <v>1471</v>
      </c>
      <c r="E1936" s="23" t="s">
        <v>7811</v>
      </c>
      <c r="F1936" s="23" t="s">
        <v>7814</v>
      </c>
      <c r="G1936" s="23" t="n">
        <v>53</v>
      </c>
      <c r="H1936" s="23" t="n">
        <v>4000</v>
      </c>
      <c r="I1936" s="41" t="s">
        <v>180</v>
      </c>
      <c r="K1936" s="23" t="n">
        <v>0</v>
      </c>
      <c r="L1936" s="23" t="n">
        <v>0</v>
      </c>
      <c r="M1936" s="23" t="n">
        <v>0</v>
      </c>
      <c r="N1936" s="23" t="n">
        <v>0</v>
      </c>
      <c r="O1936" s="23" t="n">
        <f aca="false">K1936+L1936</f>
        <v>0</v>
      </c>
      <c r="P1936" s="23" t="n">
        <f aca="false">K1936+L1936+M1936+N1936</f>
        <v>0</v>
      </c>
      <c r="Q1936" s="23" t="n">
        <v>0</v>
      </c>
      <c r="R1936" s="23" t="n">
        <v>19398</v>
      </c>
      <c r="S1936" s="23" t="n">
        <v>13464</v>
      </c>
      <c r="T1936" s="23" t="n">
        <v>5382</v>
      </c>
      <c r="U1936" s="42" t="n">
        <f aca="false">IF(I1936="delivery",O1936-SUM(Q1936+R1936),IF(I1936="PO",P1936-SUM(Q1936:R1936)))</f>
        <v>-19398</v>
      </c>
      <c r="V1936" s="43" t="n">
        <v>0.0325</v>
      </c>
      <c r="W1936" s="43"/>
      <c r="X1936" s="43" t="n">
        <f aca="false">W1936-V1936</f>
        <v>-0.0325</v>
      </c>
      <c r="Z1936" s="44"/>
      <c r="AA1936" s="44"/>
      <c r="AM1936" s="23" t="str">
        <f aca="false">D1936</f>
        <v>Sanmina</v>
      </c>
      <c r="AN1936" s="23" t="s">
        <v>3124</v>
      </c>
      <c r="AT1936" s="44"/>
      <c r="AU1936" s="44"/>
      <c r="BD1936" s="23" t="s">
        <v>182</v>
      </c>
      <c r="BE1936" s="1" t="s">
        <v>183</v>
      </c>
    </row>
    <row r="1937" customFormat="false" ht="15" hidden="false" customHeight="true" outlineLevel="0" collapsed="false">
      <c r="A1937" s="23" t="s">
        <v>7815</v>
      </c>
      <c r="B1937" s="23" t="s">
        <v>7816</v>
      </c>
      <c r="C1937" s="40" t="s">
        <v>177</v>
      </c>
      <c r="D1937" s="23" t="s">
        <v>1471</v>
      </c>
      <c r="E1937" s="23" t="s">
        <v>7817</v>
      </c>
      <c r="F1937" s="23" t="s">
        <v>7818</v>
      </c>
      <c r="G1937" s="23" t="n">
        <v>55</v>
      </c>
      <c r="H1937" s="23" t="n">
        <v>3150</v>
      </c>
      <c r="I1937" s="41" t="s">
        <v>180</v>
      </c>
      <c r="K1937" s="23" t="n">
        <v>0</v>
      </c>
      <c r="L1937" s="23" t="n">
        <v>6289</v>
      </c>
      <c r="M1937" s="23" t="n">
        <v>0</v>
      </c>
      <c r="N1937" s="23" t="n">
        <v>4050</v>
      </c>
      <c r="O1937" s="23" t="n">
        <f aca="false">K1937+L1937</f>
        <v>6289</v>
      </c>
      <c r="P1937" s="23" t="n">
        <f aca="false">K1937+L1937+M1937+N1937</f>
        <v>10339</v>
      </c>
      <c r="Q1937" s="23" t="n">
        <v>6598</v>
      </c>
      <c r="R1937" s="23" t="n">
        <v>2640</v>
      </c>
      <c r="S1937" s="23" t="n">
        <v>1824</v>
      </c>
      <c r="T1937" s="23" t="n">
        <v>608</v>
      </c>
      <c r="U1937" s="42" t="n">
        <f aca="false">IF(I1937="delivery",O1937-SUM(Q1937+R1937),IF(I1937="PO",P1937-SUM(Q1937:R1937)))</f>
        <v>-2949</v>
      </c>
      <c r="V1937" s="43" t="n">
        <v>0.273</v>
      </c>
      <c r="W1937" s="43"/>
      <c r="X1937" s="43" t="n">
        <f aca="false">W1937-V1937</f>
        <v>-0.273</v>
      </c>
      <c r="Z1937" s="44"/>
      <c r="AA1937" s="44"/>
      <c r="AM1937" s="23" t="str">
        <f aca="false">D1937</f>
        <v>Sanmina</v>
      </c>
      <c r="AN1937" s="23" t="s">
        <v>3124</v>
      </c>
      <c r="AT1937" s="44"/>
      <c r="AU1937" s="44"/>
      <c r="BD1937" s="23" t="s">
        <v>182</v>
      </c>
      <c r="BE1937" s="1" t="s">
        <v>183</v>
      </c>
    </row>
    <row r="1938" customFormat="false" ht="15" hidden="false" customHeight="true" outlineLevel="0" collapsed="false">
      <c r="A1938" s="23" t="s">
        <v>7819</v>
      </c>
      <c r="B1938" s="23" t="s">
        <v>7820</v>
      </c>
      <c r="C1938" s="40" t="s">
        <v>177</v>
      </c>
      <c r="D1938" s="23" t="s">
        <v>1471</v>
      </c>
      <c r="E1938" s="23" t="s">
        <v>7821</v>
      </c>
      <c r="F1938" s="23" t="s">
        <v>7822</v>
      </c>
      <c r="G1938" s="23" t="n">
        <v>91</v>
      </c>
      <c r="H1938" s="23" t="n">
        <v>350</v>
      </c>
      <c r="I1938" s="41" t="s">
        <v>180</v>
      </c>
      <c r="K1938" s="23" t="n">
        <v>0</v>
      </c>
      <c r="L1938" s="23" t="n">
        <v>46921</v>
      </c>
      <c r="M1938" s="23" t="n">
        <v>27300</v>
      </c>
      <c r="N1938" s="23" t="n">
        <v>0</v>
      </c>
      <c r="O1938" s="23" t="n">
        <f aca="false">K1938+L1938</f>
        <v>46921</v>
      </c>
      <c r="P1938" s="23" t="n">
        <f aca="false">K1938+L1938+M1938+N1938</f>
        <v>74221</v>
      </c>
      <c r="Q1938" s="23" t="n">
        <v>37718</v>
      </c>
      <c r="R1938" s="23" t="n">
        <v>84454</v>
      </c>
      <c r="S1938" s="23" t="n">
        <v>72424</v>
      </c>
      <c r="T1938" s="23" t="n">
        <v>62464</v>
      </c>
      <c r="U1938" s="42" t="n">
        <f aca="false">IF(I1938="delivery",O1938-SUM(Q1938+R1938),IF(I1938="PO",P1938-SUM(Q1938:R1938)))</f>
        <v>-75251</v>
      </c>
      <c r="V1938" s="43" t="n">
        <v>0.5375</v>
      </c>
      <c r="W1938" s="43"/>
      <c r="X1938" s="43" t="n">
        <f aca="false">W1938-V1938</f>
        <v>-0.5375</v>
      </c>
      <c r="Z1938" s="44"/>
      <c r="AA1938" s="44"/>
      <c r="AM1938" s="23" t="str">
        <f aca="false">D1938</f>
        <v>Sanmina</v>
      </c>
      <c r="AN1938" s="23" t="s">
        <v>3124</v>
      </c>
      <c r="AT1938" s="44"/>
      <c r="AU1938" s="44"/>
      <c r="BD1938" s="23" t="s">
        <v>182</v>
      </c>
      <c r="BE1938" s="1" t="s">
        <v>183</v>
      </c>
    </row>
    <row r="1939" customFormat="false" ht="15" hidden="false" customHeight="true" outlineLevel="0" collapsed="false">
      <c r="A1939" s="23" t="s">
        <v>7823</v>
      </c>
      <c r="B1939" s="23" t="s">
        <v>7824</v>
      </c>
      <c r="C1939" s="40" t="s">
        <v>177</v>
      </c>
      <c r="D1939" s="23" t="s">
        <v>1471</v>
      </c>
      <c r="E1939" s="23" t="s">
        <v>7825</v>
      </c>
      <c r="F1939" s="23" t="s">
        <v>7826</v>
      </c>
      <c r="G1939" s="23" t="n">
        <v>55</v>
      </c>
      <c r="H1939" s="23" t="n">
        <v>1</v>
      </c>
      <c r="I1939" s="41" t="s">
        <v>188</v>
      </c>
      <c r="K1939" s="23" t="n">
        <v>0</v>
      </c>
      <c r="L1939" s="23" t="n">
        <v>0</v>
      </c>
      <c r="M1939" s="23" t="n">
        <v>0</v>
      </c>
      <c r="N1939" s="23" t="n">
        <v>0</v>
      </c>
      <c r="O1939" s="23" t="n">
        <f aca="false">K1939+L1939</f>
        <v>0</v>
      </c>
      <c r="P1939" s="23" t="n">
        <f aca="false">K1939+L1939+M1939+N1939</f>
        <v>0</v>
      </c>
      <c r="Q1939" s="23" t="n">
        <v>0</v>
      </c>
      <c r="R1939" s="23" t="n">
        <v>178</v>
      </c>
      <c r="S1939" s="23" t="n">
        <v>45</v>
      </c>
      <c r="T1939" s="23" t="n">
        <v>15</v>
      </c>
      <c r="U1939" s="42" t="n">
        <f aca="false">IF(I1939="delivery",O1939-SUM(Q1939+R1939),IF(I1939="PO",P1939-SUM(Q1939:R1939)))</f>
        <v>-178</v>
      </c>
      <c r="V1939" s="43" t="n">
        <v>1E-005</v>
      </c>
      <c r="W1939" s="43"/>
      <c r="X1939" s="43" t="n">
        <f aca="false">W1939-V1939</f>
        <v>-1E-005</v>
      </c>
      <c r="Z1939" s="44"/>
      <c r="AA1939" s="44"/>
      <c r="AM1939" s="23" t="str">
        <f aca="false">D1939</f>
        <v>Sanmina</v>
      </c>
      <c r="AN1939" s="23" t="s">
        <v>3124</v>
      </c>
      <c r="AT1939" s="44"/>
      <c r="AU1939" s="44"/>
      <c r="BD1939" s="23" t="s">
        <v>714</v>
      </c>
      <c r="BE1939" s="1" t="s">
        <v>183</v>
      </c>
    </row>
    <row r="1940" customFormat="false" ht="15" hidden="false" customHeight="true" outlineLevel="0" collapsed="false">
      <c r="A1940" s="23" t="s">
        <v>7827</v>
      </c>
      <c r="B1940" s="23" t="s">
        <v>7828</v>
      </c>
      <c r="C1940" s="40" t="s">
        <v>177</v>
      </c>
      <c r="D1940" s="23" t="s">
        <v>1471</v>
      </c>
      <c r="E1940" s="23" t="s">
        <v>7829</v>
      </c>
      <c r="F1940" s="23" t="s">
        <v>7830</v>
      </c>
      <c r="G1940" s="23" t="n">
        <v>63</v>
      </c>
      <c r="H1940" s="23" t="n">
        <v>6250</v>
      </c>
      <c r="I1940" s="41" t="s">
        <v>188</v>
      </c>
      <c r="K1940" s="23" t="n">
        <v>0</v>
      </c>
      <c r="L1940" s="23" t="n">
        <v>74606</v>
      </c>
      <c r="M1940" s="23" t="n">
        <v>0</v>
      </c>
      <c r="N1940" s="23" t="n">
        <v>0</v>
      </c>
      <c r="O1940" s="23" t="n">
        <f aca="false">K1940+L1940</f>
        <v>74606</v>
      </c>
      <c r="P1940" s="23" t="n">
        <f aca="false">K1940+L1940+M1940+N1940</f>
        <v>74606</v>
      </c>
      <c r="Q1940" s="23" t="n">
        <v>63006</v>
      </c>
      <c r="R1940" s="23" t="n">
        <v>86589</v>
      </c>
      <c r="S1940" s="23" t="n">
        <v>114639</v>
      </c>
      <c r="T1940" s="23" t="n">
        <v>34019</v>
      </c>
      <c r="U1940" s="42" t="n">
        <f aca="false">IF(I1940="delivery",O1940-SUM(Q1940+R1940),IF(I1940="PO",P1940-SUM(Q1940:R1940)))</f>
        <v>-74989</v>
      </c>
      <c r="V1940" s="43" t="n">
        <v>0.347</v>
      </c>
      <c r="W1940" s="43"/>
      <c r="X1940" s="43" t="n">
        <f aca="false">W1940-V1940</f>
        <v>-0.347</v>
      </c>
      <c r="Y1940" s="23" t="n">
        <v>0.29358</v>
      </c>
      <c r="Z1940" s="44"/>
      <c r="AA1940" s="44"/>
      <c r="AM1940" s="23" t="str">
        <f aca="false">D1940</f>
        <v>Sanmina</v>
      </c>
      <c r="AN1940" s="23" t="s">
        <v>3124</v>
      </c>
      <c r="AT1940" s="44"/>
      <c r="AU1940" s="44"/>
      <c r="BD1940" s="23" t="s">
        <v>182</v>
      </c>
      <c r="BE1940" s="1" t="s">
        <v>183</v>
      </c>
    </row>
    <row r="1941" customFormat="false" ht="15" hidden="false" customHeight="true" outlineLevel="0" collapsed="false">
      <c r="A1941" s="23" t="s">
        <v>7831</v>
      </c>
      <c r="B1941" s="23" t="s">
        <v>7832</v>
      </c>
      <c r="C1941" s="40" t="s">
        <v>177</v>
      </c>
      <c r="D1941" s="23" t="s">
        <v>1471</v>
      </c>
      <c r="E1941" s="23" t="s">
        <v>7833</v>
      </c>
      <c r="F1941" s="23" t="s">
        <v>7834</v>
      </c>
      <c r="G1941" s="23" t="n">
        <v>78</v>
      </c>
      <c r="H1941" s="23" t="n">
        <v>500</v>
      </c>
      <c r="I1941" s="41" t="s">
        <v>180</v>
      </c>
      <c r="K1941" s="23" t="n">
        <v>0</v>
      </c>
      <c r="L1941" s="23" t="n">
        <v>6054</v>
      </c>
      <c r="M1941" s="23" t="n">
        <v>1500</v>
      </c>
      <c r="N1941" s="23" t="n">
        <v>0</v>
      </c>
      <c r="O1941" s="23" t="n">
        <f aca="false">K1941+L1941</f>
        <v>6054</v>
      </c>
      <c r="P1941" s="23" t="n">
        <f aca="false">K1941+L1941+M1941+N1941</f>
        <v>7554</v>
      </c>
      <c r="Q1941" s="23" t="n">
        <v>5840</v>
      </c>
      <c r="R1941" s="23" t="n">
        <v>9436</v>
      </c>
      <c r="S1941" s="23" t="n">
        <v>9035</v>
      </c>
      <c r="T1941" s="23" t="n">
        <v>3578</v>
      </c>
      <c r="U1941" s="42" t="n">
        <f aca="false">IF(I1941="delivery",O1941-SUM(Q1941+R1941),IF(I1941="PO",P1941-SUM(Q1941:R1941)))</f>
        <v>-9222</v>
      </c>
      <c r="V1941" s="43" t="n">
        <v>0.5185</v>
      </c>
      <c r="W1941" s="43"/>
      <c r="X1941" s="43" t="n">
        <f aca="false">W1941-V1941</f>
        <v>-0.5185</v>
      </c>
      <c r="Z1941" s="44"/>
      <c r="AA1941" s="44"/>
      <c r="AM1941" s="23" t="str">
        <f aca="false">D1941</f>
        <v>Sanmina</v>
      </c>
      <c r="AN1941" s="23" t="s">
        <v>3124</v>
      </c>
      <c r="AT1941" s="44"/>
      <c r="AU1941" s="44"/>
      <c r="BD1941" s="23" t="s">
        <v>182</v>
      </c>
      <c r="BE1941" s="1" t="s">
        <v>183</v>
      </c>
    </row>
    <row r="1942" customFormat="false" ht="15" hidden="false" customHeight="true" outlineLevel="0" collapsed="false">
      <c r="A1942" s="23" t="s">
        <v>7835</v>
      </c>
      <c r="B1942" s="23" t="s">
        <v>7836</v>
      </c>
      <c r="C1942" s="40" t="s">
        <v>177</v>
      </c>
      <c r="D1942" s="23" t="s">
        <v>1471</v>
      </c>
      <c r="E1942" s="23" t="s">
        <v>7837</v>
      </c>
      <c r="F1942" s="23" t="s">
        <v>7838</v>
      </c>
      <c r="G1942" s="23" t="n">
        <v>43</v>
      </c>
      <c r="H1942" s="23" t="n">
        <v>1</v>
      </c>
      <c r="I1942" s="41" t="s">
        <v>180</v>
      </c>
      <c r="K1942" s="23" t="n">
        <v>0</v>
      </c>
      <c r="L1942" s="23" t="n">
        <v>0</v>
      </c>
      <c r="M1942" s="23" t="n">
        <v>0</v>
      </c>
      <c r="N1942" s="23" t="n">
        <v>0</v>
      </c>
      <c r="O1942" s="23" t="n">
        <f aca="false">K1942+L1942</f>
        <v>0</v>
      </c>
      <c r="P1942" s="23" t="n">
        <f aca="false">K1942+L1942+M1942+N1942</f>
        <v>0</v>
      </c>
      <c r="Q1942" s="23" t="n">
        <v>0</v>
      </c>
      <c r="R1942" s="23" t="n">
        <v>2005</v>
      </c>
      <c r="S1942" s="23" t="n">
        <v>1347</v>
      </c>
      <c r="T1942" s="23" t="n">
        <v>500</v>
      </c>
      <c r="U1942" s="42" t="n">
        <f aca="false">IF(I1942="delivery",O1942-SUM(Q1942+R1942),IF(I1942="PO",P1942-SUM(Q1942:R1942)))</f>
        <v>-2005</v>
      </c>
      <c r="V1942" s="43" t="n">
        <v>0.51</v>
      </c>
      <c r="W1942" s="43"/>
      <c r="X1942" s="43" t="n">
        <f aca="false">W1942-V1942</f>
        <v>-0.51</v>
      </c>
      <c r="Z1942" s="44"/>
      <c r="AA1942" s="44"/>
      <c r="AM1942" s="23" t="str">
        <f aca="false">D1942</f>
        <v>Sanmina</v>
      </c>
      <c r="AN1942" s="23" t="s">
        <v>3124</v>
      </c>
      <c r="AT1942" s="44"/>
      <c r="AU1942" s="44"/>
      <c r="BD1942" s="23" t="s">
        <v>182</v>
      </c>
      <c r="BE1942" s="1" t="s">
        <v>183</v>
      </c>
    </row>
    <row r="1943" customFormat="false" ht="15" hidden="false" customHeight="true" outlineLevel="0" collapsed="false">
      <c r="A1943" s="23" t="s">
        <v>7839</v>
      </c>
      <c r="B1943" s="23" t="s">
        <v>7840</v>
      </c>
      <c r="C1943" s="40" t="s">
        <v>177</v>
      </c>
      <c r="D1943" s="23" t="s">
        <v>1471</v>
      </c>
      <c r="E1943" s="23" t="s">
        <v>7841</v>
      </c>
      <c r="F1943" s="23" t="s">
        <v>7842</v>
      </c>
      <c r="G1943" s="23" t="n">
        <v>128</v>
      </c>
      <c r="H1943" s="23" t="n">
        <v>800</v>
      </c>
      <c r="I1943" s="41" t="s">
        <v>180</v>
      </c>
      <c r="K1943" s="23" t="n">
        <v>0</v>
      </c>
      <c r="L1943" s="23" t="n">
        <v>3000</v>
      </c>
      <c r="M1943" s="23" t="n">
        <v>0</v>
      </c>
      <c r="N1943" s="23" t="n">
        <v>0</v>
      </c>
      <c r="O1943" s="23" t="n">
        <f aca="false">K1943+L1943</f>
        <v>3000</v>
      </c>
      <c r="P1943" s="23" t="n">
        <f aca="false">K1943+L1943+M1943+N1943</f>
        <v>3000</v>
      </c>
      <c r="Q1943" s="23" t="n">
        <v>2024</v>
      </c>
      <c r="R1943" s="23" t="n">
        <v>3168</v>
      </c>
      <c r="S1943" s="23" t="n">
        <v>3168</v>
      </c>
      <c r="T1943" s="23" t="n">
        <v>1584</v>
      </c>
      <c r="U1943" s="42" t="n">
        <f aca="false">IF(I1943="delivery",O1943-SUM(Q1943+R1943),IF(I1943="PO",P1943-SUM(Q1943:R1943)))</f>
        <v>-2192</v>
      </c>
      <c r="V1943" s="43" t="n">
        <v>0.38</v>
      </c>
      <c r="W1943" s="43"/>
      <c r="X1943" s="43" t="n">
        <f aca="false">W1943-V1943</f>
        <v>-0.38</v>
      </c>
      <c r="Y1943" s="23" t="n">
        <v>0.38</v>
      </c>
      <c r="Z1943" s="44"/>
      <c r="AA1943" s="44"/>
      <c r="AM1943" s="23" t="str">
        <f aca="false">D1943</f>
        <v>Sanmina</v>
      </c>
      <c r="AN1943" s="23" t="s">
        <v>3124</v>
      </c>
      <c r="AT1943" s="44"/>
      <c r="AU1943" s="44"/>
      <c r="BD1943" s="23" t="s">
        <v>182</v>
      </c>
      <c r="BE1943" s="1" t="s">
        <v>183</v>
      </c>
    </row>
    <row r="1944" customFormat="false" ht="15" hidden="false" customHeight="true" outlineLevel="0" collapsed="false">
      <c r="A1944" s="23" t="s">
        <v>7843</v>
      </c>
      <c r="B1944" s="23" t="s">
        <v>7844</v>
      </c>
      <c r="C1944" s="40" t="s">
        <v>177</v>
      </c>
      <c r="D1944" s="23" t="s">
        <v>1471</v>
      </c>
      <c r="E1944" s="23" t="s">
        <v>7845</v>
      </c>
      <c r="F1944" s="23" t="s">
        <v>7846</v>
      </c>
      <c r="G1944" s="23" t="n">
        <v>128</v>
      </c>
      <c r="H1944" s="23" t="n">
        <v>700</v>
      </c>
      <c r="I1944" s="41" t="s">
        <v>180</v>
      </c>
      <c r="K1944" s="23" t="n">
        <v>0</v>
      </c>
      <c r="L1944" s="23" t="n">
        <v>2333</v>
      </c>
      <c r="M1944" s="23" t="n">
        <v>2800</v>
      </c>
      <c r="N1944" s="23" t="n">
        <v>0</v>
      </c>
      <c r="O1944" s="23" t="n">
        <f aca="false">K1944+L1944</f>
        <v>2333</v>
      </c>
      <c r="P1944" s="23" t="n">
        <f aca="false">K1944+L1944+M1944+N1944</f>
        <v>5133</v>
      </c>
      <c r="Q1944" s="23" t="n">
        <v>2188</v>
      </c>
      <c r="R1944" s="23" t="n">
        <v>2466</v>
      </c>
      <c r="S1944" s="23" t="n">
        <v>2466</v>
      </c>
      <c r="T1944" s="23" t="n">
        <v>822</v>
      </c>
      <c r="U1944" s="42" t="n">
        <f aca="false">IF(I1944="delivery",O1944-SUM(Q1944+R1944),IF(I1944="PO",P1944-SUM(Q1944:R1944)))</f>
        <v>-2321</v>
      </c>
      <c r="V1944" s="43" t="n">
        <v>0.665</v>
      </c>
      <c r="W1944" s="43"/>
      <c r="X1944" s="43" t="n">
        <f aca="false">W1944-V1944</f>
        <v>-0.665</v>
      </c>
      <c r="Y1944" s="23" t="n">
        <v>0.665</v>
      </c>
      <c r="Z1944" s="44"/>
      <c r="AA1944" s="44"/>
      <c r="AM1944" s="23" t="str">
        <f aca="false">D1944</f>
        <v>Sanmina</v>
      </c>
      <c r="AN1944" s="23" t="s">
        <v>3124</v>
      </c>
      <c r="AT1944" s="44"/>
      <c r="AU1944" s="44"/>
      <c r="BD1944" s="23" t="s">
        <v>182</v>
      </c>
      <c r="BE1944" s="1" t="s">
        <v>183</v>
      </c>
    </row>
    <row r="1945" customFormat="false" ht="15" hidden="false" customHeight="true" outlineLevel="0" collapsed="false">
      <c r="A1945" s="23" t="s">
        <v>7847</v>
      </c>
      <c r="B1945" s="23" t="s">
        <v>7848</v>
      </c>
      <c r="C1945" s="40" t="s">
        <v>177</v>
      </c>
      <c r="D1945" s="23" t="s">
        <v>1471</v>
      </c>
      <c r="E1945" s="23" t="s">
        <v>7849</v>
      </c>
      <c r="F1945" s="23" t="s">
        <v>7850</v>
      </c>
      <c r="G1945" s="23" t="n">
        <v>53</v>
      </c>
      <c r="H1945" s="23" t="n">
        <v>7000</v>
      </c>
      <c r="I1945" s="41" t="s">
        <v>188</v>
      </c>
      <c r="K1945" s="23" t="n">
        <v>0</v>
      </c>
      <c r="L1945" s="23" t="n">
        <v>22936</v>
      </c>
      <c r="M1945" s="23" t="n">
        <v>0</v>
      </c>
      <c r="N1945" s="23" t="n">
        <v>0</v>
      </c>
      <c r="O1945" s="23" t="n">
        <f aca="false">K1945+L1945</f>
        <v>22936</v>
      </c>
      <c r="P1945" s="23" t="n">
        <f aca="false">K1945+L1945+M1945+N1945</f>
        <v>22936</v>
      </c>
      <c r="Q1945" s="23" t="n">
        <v>14200</v>
      </c>
      <c r="R1945" s="23" t="n">
        <v>17100</v>
      </c>
      <c r="S1945" s="23" t="n">
        <v>22152</v>
      </c>
      <c r="T1945" s="23" t="n">
        <v>6136</v>
      </c>
      <c r="U1945" s="42" t="n">
        <f aca="false">IF(I1945="delivery",O1945-SUM(Q1945+R1945),IF(I1945="PO",P1945-SUM(Q1945:R1945)))</f>
        <v>-8364</v>
      </c>
      <c r="V1945" s="43" t="n">
        <v>0.765</v>
      </c>
      <c r="W1945" s="43"/>
      <c r="X1945" s="43" t="n">
        <f aca="false">W1945-V1945</f>
        <v>-0.765</v>
      </c>
      <c r="Y1945" s="23" t="n">
        <v>0.765</v>
      </c>
      <c r="Z1945" s="44"/>
      <c r="AA1945" s="44"/>
      <c r="AM1945" s="23" t="str">
        <f aca="false">D1945</f>
        <v>Sanmina</v>
      </c>
      <c r="AN1945" s="23" t="s">
        <v>3124</v>
      </c>
      <c r="AT1945" s="44"/>
      <c r="AU1945" s="44"/>
      <c r="BD1945" s="23" t="s">
        <v>182</v>
      </c>
      <c r="BE1945" s="1" t="s">
        <v>183</v>
      </c>
    </row>
    <row r="1946" customFormat="false" ht="15" hidden="false" customHeight="true" outlineLevel="0" collapsed="false">
      <c r="A1946" s="23" t="s">
        <v>7851</v>
      </c>
      <c r="B1946" s="23" t="s">
        <v>7852</v>
      </c>
      <c r="C1946" s="40" t="s">
        <v>177</v>
      </c>
      <c r="D1946" s="23" t="s">
        <v>1471</v>
      </c>
      <c r="E1946" s="23" t="s">
        <v>7853</v>
      </c>
      <c r="F1946" s="23" t="s">
        <v>7854</v>
      </c>
      <c r="G1946" s="23" t="n">
        <v>46</v>
      </c>
      <c r="H1946" s="23" t="n">
        <v>3360</v>
      </c>
      <c r="I1946" s="41" t="s">
        <v>180</v>
      </c>
      <c r="K1946" s="23" t="n">
        <v>0</v>
      </c>
      <c r="L1946" s="23" t="n">
        <v>236</v>
      </c>
      <c r="M1946" s="23" t="n">
        <v>3360</v>
      </c>
      <c r="N1946" s="23" t="n">
        <v>0</v>
      </c>
      <c r="O1946" s="23" t="n">
        <f aca="false">K1946+L1946</f>
        <v>236</v>
      </c>
      <c r="P1946" s="23" t="n">
        <f aca="false">K1946+L1946+M1946+N1946</f>
        <v>3596</v>
      </c>
      <c r="Q1946" s="23" t="n">
        <v>2896</v>
      </c>
      <c r="R1946" s="23" t="n">
        <v>8796</v>
      </c>
      <c r="S1946" s="23" t="n">
        <v>6384</v>
      </c>
      <c r="T1946" s="23" t="n">
        <v>1368</v>
      </c>
      <c r="U1946" s="42" t="n">
        <f aca="false">IF(I1946="delivery",O1946-SUM(Q1946+R1946),IF(I1946="PO",P1946-SUM(Q1946:R1946)))</f>
        <v>-11456</v>
      </c>
      <c r="V1946" s="43" t="n">
        <v>0.29</v>
      </c>
      <c r="W1946" s="43"/>
      <c r="X1946" s="43" t="n">
        <f aca="false">W1946-V1946</f>
        <v>-0.29</v>
      </c>
      <c r="Z1946" s="44"/>
      <c r="AA1946" s="44"/>
      <c r="AM1946" s="23" t="str">
        <f aca="false">D1946</f>
        <v>Sanmina</v>
      </c>
      <c r="AN1946" s="23" t="s">
        <v>3124</v>
      </c>
      <c r="AT1946" s="44"/>
      <c r="AU1946" s="44"/>
      <c r="BD1946" s="23" t="s">
        <v>182</v>
      </c>
      <c r="BE1946" s="1" t="s">
        <v>183</v>
      </c>
    </row>
    <row r="1947" customFormat="false" ht="15" hidden="false" customHeight="true" outlineLevel="0" collapsed="false">
      <c r="A1947" s="23" t="s">
        <v>7855</v>
      </c>
      <c r="B1947" s="23" t="s">
        <v>7856</v>
      </c>
      <c r="C1947" s="40" t="s">
        <v>177</v>
      </c>
      <c r="D1947" s="23" t="s">
        <v>1471</v>
      </c>
      <c r="E1947" s="23" t="s">
        <v>7857</v>
      </c>
      <c r="F1947" s="23" t="s">
        <v>7858</v>
      </c>
      <c r="G1947" s="23" t="n">
        <v>128</v>
      </c>
      <c r="H1947" s="23" t="n">
        <v>400</v>
      </c>
      <c r="I1947" s="41" t="s">
        <v>180</v>
      </c>
      <c r="K1947" s="23" t="n">
        <v>0</v>
      </c>
      <c r="L1947" s="23" t="n">
        <v>2739</v>
      </c>
      <c r="M1947" s="23" t="n">
        <v>0</v>
      </c>
      <c r="N1947" s="23" t="n">
        <v>0</v>
      </c>
      <c r="O1947" s="23" t="n">
        <f aca="false">K1947+L1947</f>
        <v>2739</v>
      </c>
      <c r="P1947" s="23" t="n">
        <f aca="false">K1947+L1947+M1947+N1947</f>
        <v>2739</v>
      </c>
      <c r="Q1947" s="23" t="n">
        <v>4691</v>
      </c>
      <c r="R1947" s="23" t="n">
        <v>7466</v>
      </c>
      <c r="S1947" s="23" t="n">
        <v>5940</v>
      </c>
      <c r="T1947" s="23" t="n">
        <v>1980</v>
      </c>
      <c r="U1947" s="42" t="n">
        <f aca="false">IF(I1947="delivery",O1947-SUM(Q1947+R1947),IF(I1947="PO",P1947-SUM(Q1947:R1947)))</f>
        <v>-9418</v>
      </c>
      <c r="V1947" s="43" t="n">
        <v>0.486</v>
      </c>
      <c r="W1947" s="43"/>
      <c r="X1947" s="43" t="n">
        <f aca="false">W1947-V1947</f>
        <v>-0.486</v>
      </c>
      <c r="Z1947" s="44"/>
      <c r="AA1947" s="44"/>
      <c r="AM1947" s="23" t="str">
        <f aca="false">D1947</f>
        <v>Sanmina</v>
      </c>
      <c r="AN1947" s="23" t="s">
        <v>3124</v>
      </c>
      <c r="AT1947" s="44"/>
      <c r="AU1947" s="44"/>
      <c r="BD1947" s="23" t="s">
        <v>182</v>
      </c>
      <c r="BE1947" s="1" t="s">
        <v>183</v>
      </c>
    </row>
    <row r="1948" customFormat="false" ht="15" hidden="false" customHeight="true" outlineLevel="0" collapsed="false">
      <c r="A1948" s="23" t="s">
        <v>7859</v>
      </c>
      <c r="B1948" s="23" t="s">
        <v>7860</v>
      </c>
      <c r="C1948" s="40" t="s">
        <v>177</v>
      </c>
      <c r="D1948" s="23" t="s">
        <v>1471</v>
      </c>
      <c r="E1948" s="23" t="s">
        <v>7861</v>
      </c>
      <c r="F1948" s="23" t="s">
        <v>7862</v>
      </c>
      <c r="G1948" s="23" t="n">
        <v>56</v>
      </c>
      <c r="H1948" s="23" t="n">
        <v>210</v>
      </c>
      <c r="I1948" s="41" t="s">
        <v>188</v>
      </c>
      <c r="K1948" s="23" t="n">
        <v>0</v>
      </c>
      <c r="L1948" s="23" t="n">
        <v>0</v>
      </c>
      <c r="M1948" s="23" t="n">
        <v>0</v>
      </c>
      <c r="N1948" s="23" t="n">
        <v>0</v>
      </c>
      <c r="O1948" s="23" t="n">
        <f aca="false">K1948+L1948</f>
        <v>0</v>
      </c>
      <c r="P1948" s="23" t="n">
        <f aca="false">K1948+L1948+M1948+N1948</f>
        <v>0</v>
      </c>
      <c r="Q1948" s="23" t="n">
        <v>0</v>
      </c>
      <c r="R1948" s="23" t="n">
        <v>2005</v>
      </c>
      <c r="S1948" s="23" t="n">
        <v>1347</v>
      </c>
      <c r="T1948" s="23" t="n">
        <v>500</v>
      </c>
      <c r="U1948" s="42" t="n">
        <f aca="false">IF(I1948="delivery",O1948-SUM(Q1948+R1948),IF(I1948="PO",P1948-SUM(Q1948:R1948)))</f>
        <v>-2005</v>
      </c>
      <c r="V1948" s="43" t="n">
        <v>1.1</v>
      </c>
      <c r="W1948" s="43"/>
      <c r="X1948" s="43" t="n">
        <f aca="false">W1948-V1948</f>
        <v>-1.1</v>
      </c>
      <c r="Z1948" s="44"/>
      <c r="AA1948" s="44"/>
      <c r="AM1948" s="23" t="str">
        <f aca="false">D1948</f>
        <v>Sanmina</v>
      </c>
      <c r="AN1948" s="23" t="s">
        <v>3124</v>
      </c>
      <c r="AT1948" s="44"/>
      <c r="AU1948" s="44"/>
      <c r="BD1948" s="23" t="s">
        <v>182</v>
      </c>
      <c r="BE1948" s="1" t="s">
        <v>183</v>
      </c>
    </row>
    <row r="1949" customFormat="false" ht="15" hidden="false" customHeight="true" outlineLevel="0" collapsed="false">
      <c r="A1949" s="23" t="s">
        <v>7863</v>
      </c>
      <c r="B1949" s="23" t="s">
        <v>7864</v>
      </c>
      <c r="C1949" s="40" t="s">
        <v>177</v>
      </c>
      <c r="D1949" s="23" t="s">
        <v>1471</v>
      </c>
      <c r="E1949" s="23" t="s">
        <v>7865</v>
      </c>
      <c r="F1949" s="23" t="s">
        <v>7866</v>
      </c>
      <c r="G1949" s="23" t="n">
        <v>81</v>
      </c>
      <c r="H1949" s="23" t="n">
        <v>1000</v>
      </c>
      <c r="I1949" s="41" t="s">
        <v>188</v>
      </c>
      <c r="K1949" s="23" t="n">
        <v>0</v>
      </c>
      <c r="L1949" s="23" t="n">
        <v>0</v>
      </c>
      <c r="M1949" s="23" t="n">
        <v>0</v>
      </c>
      <c r="N1949" s="23" t="n">
        <v>0</v>
      </c>
      <c r="O1949" s="23" t="n">
        <f aca="false">K1949+L1949</f>
        <v>0</v>
      </c>
      <c r="P1949" s="23" t="n">
        <f aca="false">K1949+L1949+M1949+N1949</f>
        <v>0</v>
      </c>
      <c r="Q1949" s="23" t="n">
        <v>0</v>
      </c>
      <c r="R1949" s="23" t="n">
        <v>1907</v>
      </c>
      <c r="S1949" s="23" t="n">
        <v>1347</v>
      </c>
      <c r="T1949" s="23" t="n">
        <v>598</v>
      </c>
      <c r="U1949" s="42" t="n">
        <f aca="false">IF(I1949="delivery",O1949-SUM(Q1949+R1949),IF(I1949="PO",P1949-SUM(Q1949:R1949)))</f>
        <v>-1907</v>
      </c>
      <c r="V1949" s="43" t="n">
        <v>0.095</v>
      </c>
      <c r="W1949" s="43"/>
      <c r="X1949" s="43" t="n">
        <f aca="false">W1949-V1949</f>
        <v>-0.095</v>
      </c>
      <c r="Z1949" s="44"/>
      <c r="AA1949" s="44"/>
      <c r="AM1949" s="23" t="str">
        <f aca="false">D1949</f>
        <v>Sanmina</v>
      </c>
      <c r="AN1949" s="23" t="s">
        <v>3124</v>
      </c>
      <c r="AT1949" s="44"/>
      <c r="AU1949" s="44"/>
      <c r="BD1949" s="23" t="s">
        <v>1543</v>
      </c>
      <c r="BE1949" s="1" t="s">
        <v>183</v>
      </c>
    </row>
    <row r="1950" customFormat="false" ht="15" hidden="false" customHeight="true" outlineLevel="0" collapsed="false">
      <c r="A1950" s="23" t="s">
        <v>7867</v>
      </c>
      <c r="B1950" s="23" t="s">
        <v>7868</v>
      </c>
      <c r="C1950" s="40" t="s">
        <v>177</v>
      </c>
      <c r="D1950" s="23" t="s">
        <v>1471</v>
      </c>
      <c r="E1950" s="23" t="s">
        <v>7869</v>
      </c>
      <c r="F1950" s="23" t="s">
        <v>7870</v>
      </c>
      <c r="G1950" s="23" t="n">
        <v>55</v>
      </c>
      <c r="H1950" s="23" t="n">
        <v>1</v>
      </c>
      <c r="I1950" s="41" t="s">
        <v>188</v>
      </c>
      <c r="K1950" s="23" t="n">
        <v>0</v>
      </c>
      <c r="L1950" s="23" t="n">
        <v>0</v>
      </c>
      <c r="M1950" s="23" t="n">
        <v>0</v>
      </c>
      <c r="N1950" s="23" t="n">
        <v>0</v>
      </c>
      <c r="O1950" s="23" t="n">
        <f aca="false">K1950+L1950</f>
        <v>0</v>
      </c>
      <c r="P1950" s="23" t="n">
        <f aca="false">K1950+L1950+M1950+N1950</f>
        <v>0</v>
      </c>
      <c r="Q1950" s="23" t="n">
        <v>0</v>
      </c>
      <c r="R1950" s="23" t="n">
        <v>1632</v>
      </c>
      <c r="S1950" s="23" t="n">
        <v>1332</v>
      </c>
      <c r="T1950" s="23" t="n">
        <v>566</v>
      </c>
      <c r="U1950" s="42" t="n">
        <f aca="false">IF(I1950="delivery",O1950-SUM(Q1950+R1950),IF(I1950="PO",P1950-SUM(Q1950:R1950)))</f>
        <v>-1632</v>
      </c>
      <c r="V1950" s="43" t="n">
        <v>0.7</v>
      </c>
      <c r="W1950" s="43"/>
      <c r="X1950" s="43" t="n">
        <f aca="false">W1950-V1950</f>
        <v>-0.7</v>
      </c>
      <c r="Z1950" s="44"/>
      <c r="AA1950" s="44"/>
      <c r="AM1950" s="23" t="str">
        <f aca="false">D1950</f>
        <v>Sanmina</v>
      </c>
      <c r="AN1950" s="23" t="s">
        <v>3124</v>
      </c>
      <c r="AT1950" s="44"/>
      <c r="AU1950" s="44"/>
      <c r="BD1950" s="23" t="s">
        <v>182</v>
      </c>
      <c r="BE1950" s="1" t="s">
        <v>183</v>
      </c>
    </row>
    <row r="1951" customFormat="false" ht="15" hidden="false" customHeight="true" outlineLevel="0" collapsed="false">
      <c r="A1951" s="23" t="s">
        <v>7871</v>
      </c>
      <c r="B1951" s="23" t="s">
        <v>7872</v>
      </c>
      <c r="C1951" s="40" t="s">
        <v>177</v>
      </c>
      <c r="D1951" s="23" t="s">
        <v>1471</v>
      </c>
      <c r="E1951" s="23" t="s">
        <v>7873</v>
      </c>
      <c r="F1951" s="23" t="s">
        <v>7874</v>
      </c>
      <c r="G1951" s="23" t="n">
        <v>55</v>
      </c>
      <c r="H1951" s="23" t="n">
        <v>1</v>
      </c>
      <c r="I1951" s="41" t="s">
        <v>188</v>
      </c>
      <c r="K1951" s="23" t="n">
        <v>0</v>
      </c>
      <c r="L1951" s="23" t="n">
        <v>0</v>
      </c>
      <c r="M1951" s="23" t="n">
        <v>0</v>
      </c>
      <c r="N1951" s="23" t="n">
        <v>0</v>
      </c>
      <c r="O1951" s="23" t="n">
        <f aca="false">K1951+L1951</f>
        <v>0</v>
      </c>
      <c r="P1951" s="23" t="n">
        <f aca="false">K1951+L1951+M1951+N1951</f>
        <v>0</v>
      </c>
      <c r="Q1951" s="23" t="n">
        <v>0</v>
      </c>
      <c r="R1951" s="23" t="n">
        <v>3264</v>
      </c>
      <c r="S1951" s="23" t="n">
        <v>2664</v>
      </c>
      <c r="T1951" s="23" t="n">
        <v>1132</v>
      </c>
      <c r="U1951" s="42" t="n">
        <f aca="false">IF(I1951="delivery",O1951-SUM(Q1951+R1951),IF(I1951="PO",P1951-SUM(Q1951:R1951)))</f>
        <v>-3264</v>
      </c>
      <c r="V1951" s="43" t="n">
        <v>0.33</v>
      </c>
      <c r="W1951" s="43"/>
      <c r="X1951" s="43" t="n">
        <f aca="false">W1951-V1951</f>
        <v>-0.33</v>
      </c>
      <c r="Z1951" s="44"/>
      <c r="AA1951" s="44"/>
      <c r="AM1951" s="23" t="str">
        <f aca="false">D1951</f>
        <v>Sanmina</v>
      </c>
      <c r="AN1951" s="23" t="s">
        <v>3124</v>
      </c>
      <c r="AT1951" s="44"/>
      <c r="AU1951" s="44"/>
      <c r="BD1951" s="23" t="s">
        <v>182</v>
      </c>
      <c r="BE1951" s="1" t="s">
        <v>183</v>
      </c>
    </row>
    <row r="1952" customFormat="false" ht="15" hidden="false" customHeight="true" outlineLevel="0" collapsed="false">
      <c r="A1952" s="23" t="s">
        <v>7875</v>
      </c>
      <c r="B1952" s="23" t="s">
        <v>7876</v>
      </c>
      <c r="C1952" s="40" t="s">
        <v>177</v>
      </c>
      <c r="D1952" s="23" t="s">
        <v>1471</v>
      </c>
      <c r="E1952" s="23" t="s">
        <v>7877</v>
      </c>
      <c r="F1952" s="23" t="s">
        <v>7878</v>
      </c>
      <c r="G1952" s="23" t="n">
        <v>55</v>
      </c>
      <c r="H1952" s="23" t="n">
        <v>1</v>
      </c>
      <c r="I1952" s="41" t="s">
        <v>188</v>
      </c>
      <c r="K1952" s="23" t="n">
        <v>0</v>
      </c>
      <c r="L1952" s="23" t="n">
        <v>425</v>
      </c>
      <c r="M1952" s="23" t="n">
        <v>6040</v>
      </c>
      <c r="N1952" s="23" t="n">
        <v>0</v>
      </c>
      <c r="O1952" s="23" t="n">
        <f aca="false">K1952+L1952</f>
        <v>425</v>
      </c>
      <c r="P1952" s="23" t="n">
        <f aca="false">K1952+L1952+M1952+N1952</f>
        <v>6465</v>
      </c>
      <c r="Q1952" s="23" t="n">
        <v>5379</v>
      </c>
      <c r="R1952" s="23" t="n">
        <v>8938</v>
      </c>
      <c r="S1952" s="23" t="n">
        <v>10572</v>
      </c>
      <c r="T1952" s="23" t="n">
        <v>2904</v>
      </c>
      <c r="U1952" s="42" t="n">
        <f aca="false">IF(I1952="delivery",O1952-SUM(Q1952+R1952),IF(I1952="PO",P1952-SUM(Q1952:R1952)))</f>
        <v>-7852</v>
      </c>
      <c r="V1952" s="43" t="n">
        <v>0.283</v>
      </c>
      <c r="W1952" s="43"/>
      <c r="X1952" s="43" t="n">
        <f aca="false">W1952-V1952</f>
        <v>-0.283</v>
      </c>
      <c r="Z1952" s="44"/>
      <c r="AA1952" s="44"/>
      <c r="AM1952" s="23" t="str">
        <f aca="false">D1952</f>
        <v>Sanmina</v>
      </c>
      <c r="AN1952" s="23" t="s">
        <v>3124</v>
      </c>
      <c r="AT1952" s="44"/>
      <c r="AU1952" s="44"/>
      <c r="BD1952" s="23" t="s">
        <v>182</v>
      </c>
      <c r="BE1952" s="1" t="s">
        <v>183</v>
      </c>
    </row>
    <row r="1953" customFormat="false" ht="15" hidden="false" customHeight="true" outlineLevel="0" collapsed="false">
      <c r="A1953" s="23" t="s">
        <v>7879</v>
      </c>
      <c r="B1953" s="23" t="s">
        <v>7880</v>
      </c>
      <c r="C1953" s="40" t="s">
        <v>177</v>
      </c>
      <c r="D1953" s="23" t="s">
        <v>1471</v>
      </c>
      <c r="E1953" s="23" t="s">
        <v>7881</v>
      </c>
      <c r="F1953" s="23" t="s">
        <v>7882</v>
      </c>
      <c r="G1953" s="23" t="n">
        <v>23</v>
      </c>
      <c r="H1953" s="23" t="n">
        <v>1000</v>
      </c>
      <c r="I1953" s="41" t="s">
        <v>188</v>
      </c>
      <c r="K1953" s="23" t="n">
        <v>0</v>
      </c>
      <c r="L1953" s="23" t="n">
        <v>30749</v>
      </c>
      <c r="M1953" s="23" t="n">
        <v>0</v>
      </c>
      <c r="N1953" s="23" t="n">
        <v>0</v>
      </c>
      <c r="O1953" s="23" t="n">
        <f aca="false">K1953+L1953</f>
        <v>30749</v>
      </c>
      <c r="P1953" s="23" t="n">
        <f aca="false">K1953+L1953+M1953+N1953</f>
        <v>30749</v>
      </c>
      <c r="Q1953" s="23" t="n">
        <v>29218</v>
      </c>
      <c r="R1953" s="23" t="n">
        <v>19563</v>
      </c>
      <c r="S1953" s="23" t="n">
        <v>20322</v>
      </c>
      <c r="T1953" s="23" t="n">
        <v>8676</v>
      </c>
      <c r="U1953" s="42" t="n">
        <f aca="false">IF(I1953="delivery",O1953-SUM(Q1953+R1953),IF(I1953="PO",P1953-SUM(Q1953:R1953)))</f>
        <v>-18032</v>
      </c>
      <c r="V1953" s="43" t="n">
        <v>0.0303</v>
      </c>
      <c r="W1953" s="43"/>
      <c r="X1953" s="43" t="n">
        <f aca="false">W1953-V1953</f>
        <v>-0.0303</v>
      </c>
      <c r="Y1953" s="23" t="n">
        <v>0.071</v>
      </c>
      <c r="Z1953" s="44"/>
      <c r="AA1953" s="44"/>
      <c r="AM1953" s="23" t="str">
        <f aca="false">D1953</f>
        <v>Sanmina</v>
      </c>
      <c r="AN1953" s="23" t="s">
        <v>1474</v>
      </c>
      <c r="AT1953" s="44"/>
      <c r="AU1953" s="44"/>
      <c r="BD1953" s="23" t="s">
        <v>182</v>
      </c>
      <c r="BE1953" s="1" t="s">
        <v>183</v>
      </c>
    </row>
    <row r="1954" customFormat="false" ht="15" hidden="false" customHeight="true" outlineLevel="0" collapsed="false">
      <c r="A1954" s="23" t="s">
        <v>7883</v>
      </c>
      <c r="B1954" s="23" t="s">
        <v>7884</v>
      </c>
      <c r="C1954" s="40" t="s">
        <v>177</v>
      </c>
      <c r="D1954" s="23" t="s">
        <v>1471</v>
      </c>
      <c r="E1954" s="23" t="s">
        <v>7885</v>
      </c>
      <c r="F1954" s="23" t="s">
        <v>7886</v>
      </c>
      <c r="G1954" s="23" t="n">
        <v>23</v>
      </c>
      <c r="H1954" s="23" t="n">
        <v>10000</v>
      </c>
      <c r="I1954" s="41" t="s">
        <v>188</v>
      </c>
      <c r="K1954" s="23" t="n">
        <v>0</v>
      </c>
      <c r="L1954" s="23" t="n">
        <v>19079</v>
      </c>
      <c r="M1954" s="23" t="n">
        <v>40000</v>
      </c>
      <c r="N1954" s="23" t="n">
        <v>0</v>
      </c>
      <c r="O1954" s="23" t="n">
        <f aca="false">K1954+L1954</f>
        <v>19079</v>
      </c>
      <c r="P1954" s="23" t="n">
        <f aca="false">K1954+L1954+M1954+N1954</f>
        <v>59079</v>
      </c>
      <c r="Q1954" s="23" t="n">
        <v>49706</v>
      </c>
      <c r="R1954" s="23" t="n">
        <v>44822</v>
      </c>
      <c r="S1954" s="23" t="n">
        <v>45501</v>
      </c>
      <c r="T1954" s="23" t="n">
        <v>15415</v>
      </c>
      <c r="U1954" s="42" t="n">
        <f aca="false">IF(I1954="delivery",O1954-SUM(Q1954+R1954),IF(I1954="PO",P1954-SUM(Q1954:R1954)))</f>
        <v>-35449</v>
      </c>
      <c r="V1954" s="43" t="n">
        <v>0.0303</v>
      </c>
      <c r="W1954" s="43"/>
      <c r="X1954" s="43" t="n">
        <f aca="false">W1954-V1954</f>
        <v>-0.0303</v>
      </c>
      <c r="Y1954" s="23" t="n">
        <v>0.0303</v>
      </c>
      <c r="Z1954" s="44"/>
      <c r="AA1954" s="44"/>
      <c r="AM1954" s="23" t="str">
        <f aca="false">D1954</f>
        <v>Sanmina</v>
      </c>
      <c r="AN1954" s="23" t="s">
        <v>1474</v>
      </c>
      <c r="AT1954" s="44"/>
      <c r="AU1954" s="44"/>
      <c r="BD1954" s="23" t="s">
        <v>182</v>
      </c>
      <c r="BE1954" s="1" t="s">
        <v>183</v>
      </c>
    </row>
    <row r="1955" customFormat="false" ht="15" hidden="false" customHeight="true" outlineLevel="0" collapsed="false">
      <c r="A1955" s="23" t="s">
        <v>7887</v>
      </c>
      <c r="B1955" s="23" t="s">
        <v>7888</v>
      </c>
      <c r="C1955" s="40" t="s">
        <v>177</v>
      </c>
      <c r="D1955" s="23" t="s">
        <v>1471</v>
      </c>
      <c r="E1955" s="23" t="s">
        <v>7889</v>
      </c>
      <c r="F1955" s="23" t="s">
        <v>7890</v>
      </c>
      <c r="G1955" s="23" t="n">
        <v>23</v>
      </c>
      <c r="H1955" s="23" t="n">
        <v>10000</v>
      </c>
      <c r="I1955" s="41" t="s">
        <v>188</v>
      </c>
      <c r="K1955" s="23" t="n">
        <v>0</v>
      </c>
      <c r="L1955" s="23" t="n">
        <v>60633</v>
      </c>
      <c r="M1955" s="23" t="n">
        <v>0</v>
      </c>
      <c r="N1955" s="23" t="n">
        <v>0</v>
      </c>
      <c r="O1955" s="23" t="n">
        <f aca="false">K1955+L1955</f>
        <v>60633</v>
      </c>
      <c r="P1955" s="23" t="n">
        <f aca="false">K1955+L1955+M1955+N1955</f>
        <v>60633</v>
      </c>
      <c r="Q1955" s="23" t="n">
        <v>17979</v>
      </c>
      <c r="R1955" s="23" t="n">
        <v>18226</v>
      </c>
      <c r="S1955" s="23" t="n">
        <v>16455</v>
      </c>
      <c r="T1955" s="23" t="n">
        <v>7607</v>
      </c>
      <c r="U1955" s="42" t="n">
        <f aca="false">IF(I1955="delivery",O1955-SUM(Q1955+R1955),IF(I1955="PO",P1955-SUM(Q1955:R1955)))</f>
        <v>24428</v>
      </c>
      <c r="V1955" s="43" t="n">
        <v>0.024</v>
      </c>
      <c r="W1955" s="43"/>
      <c r="X1955" s="43" t="n">
        <f aca="false">W1955-V1955</f>
        <v>-0.024</v>
      </c>
      <c r="Z1955" s="44"/>
      <c r="AA1955" s="44"/>
      <c r="AM1955" s="23" t="str">
        <f aca="false">D1955</f>
        <v>Sanmina</v>
      </c>
      <c r="AN1955" s="23" t="s">
        <v>1474</v>
      </c>
      <c r="AT1955" s="44"/>
      <c r="AU1955" s="44"/>
      <c r="BD1955" s="23" t="s">
        <v>182</v>
      </c>
      <c r="BE1955" s="1" t="s">
        <v>183</v>
      </c>
    </row>
    <row r="1956" customFormat="false" ht="15" hidden="false" customHeight="true" outlineLevel="0" collapsed="false">
      <c r="A1956" s="23" t="s">
        <v>7891</v>
      </c>
      <c r="B1956" s="23" t="s">
        <v>7892</v>
      </c>
      <c r="C1956" s="40" t="s">
        <v>177</v>
      </c>
      <c r="D1956" s="23" t="s">
        <v>1471</v>
      </c>
      <c r="E1956" s="23" t="s">
        <v>7893</v>
      </c>
      <c r="F1956" s="23" t="s">
        <v>7894</v>
      </c>
      <c r="G1956" s="23" t="n">
        <v>23</v>
      </c>
      <c r="H1956" s="23" t="n">
        <v>10000</v>
      </c>
      <c r="I1956" s="41" t="s">
        <v>188</v>
      </c>
      <c r="K1956" s="23" t="n">
        <v>0</v>
      </c>
      <c r="L1956" s="23" t="n">
        <v>13647</v>
      </c>
      <c r="M1956" s="23" t="n">
        <v>40000</v>
      </c>
      <c r="N1956" s="23" t="n">
        <v>0</v>
      </c>
      <c r="O1956" s="23" t="n">
        <f aca="false">K1956+L1956</f>
        <v>13647</v>
      </c>
      <c r="P1956" s="23" t="n">
        <f aca="false">K1956+L1956+M1956+N1956</f>
        <v>53647</v>
      </c>
      <c r="Q1956" s="23" t="n">
        <v>52322</v>
      </c>
      <c r="R1956" s="23" t="n">
        <v>39378</v>
      </c>
      <c r="S1956" s="23" t="n">
        <v>38710</v>
      </c>
      <c r="T1956" s="23" t="n">
        <v>12839</v>
      </c>
      <c r="U1956" s="42" t="n">
        <f aca="false">IF(I1956="delivery",O1956-SUM(Q1956+R1956),IF(I1956="PO",P1956-SUM(Q1956:R1956)))</f>
        <v>-38053</v>
      </c>
      <c r="V1956" s="43" t="n">
        <v>0.0303</v>
      </c>
      <c r="W1956" s="43"/>
      <c r="X1956" s="43" t="n">
        <f aca="false">W1956-V1956</f>
        <v>-0.0303</v>
      </c>
      <c r="Y1956" s="23" t="n">
        <v>0.0303</v>
      </c>
      <c r="Z1956" s="44"/>
      <c r="AA1956" s="44"/>
      <c r="AM1956" s="23" t="str">
        <f aca="false">D1956</f>
        <v>Sanmina</v>
      </c>
      <c r="AN1956" s="23" t="s">
        <v>1474</v>
      </c>
      <c r="AT1956" s="44"/>
      <c r="AU1956" s="44"/>
      <c r="BD1956" s="23" t="s">
        <v>182</v>
      </c>
      <c r="BE1956" s="1" t="s">
        <v>183</v>
      </c>
    </row>
    <row r="1957" customFormat="false" ht="15" hidden="false" customHeight="true" outlineLevel="0" collapsed="false">
      <c r="A1957" s="23" t="s">
        <v>7895</v>
      </c>
      <c r="B1957" s="23" t="s">
        <v>7896</v>
      </c>
      <c r="C1957" s="40" t="s">
        <v>177</v>
      </c>
      <c r="D1957" s="23" t="s">
        <v>1471</v>
      </c>
      <c r="E1957" s="23" t="s">
        <v>7897</v>
      </c>
      <c r="F1957" s="23" t="s">
        <v>7898</v>
      </c>
      <c r="G1957" s="23" t="n">
        <v>23</v>
      </c>
      <c r="H1957" s="23" t="n">
        <v>10000</v>
      </c>
      <c r="I1957" s="41" t="s">
        <v>188</v>
      </c>
      <c r="K1957" s="23" t="n">
        <v>0</v>
      </c>
      <c r="L1957" s="23" t="n">
        <v>36644</v>
      </c>
      <c r="M1957" s="23" t="n">
        <v>0</v>
      </c>
      <c r="N1957" s="23" t="n">
        <v>0</v>
      </c>
      <c r="O1957" s="23" t="n">
        <f aca="false">K1957+L1957</f>
        <v>36644</v>
      </c>
      <c r="P1957" s="23" t="n">
        <f aca="false">K1957+L1957+M1957+N1957</f>
        <v>36644</v>
      </c>
      <c r="Q1957" s="23" t="n">
        <v>46768</v>
      </c>
      <c r="R1957" s="23" t="n">
        <v>35026</v>
      </c>
      <c r="S1957" s="23" t="n">
        <v>33869</v>
      </c>
      <c r="T1957" s="23" t="n">
        <v>17688</v>
      </c>
      <c r="U1957" s="42" t="n">
        <f aca="false">IF(I1957="delivery",O1957-SUM(Q1957+R1957),IF(I1957="PO",P1957-SUM(Q1957:R1957)))</f>
        <v>-45150</v>
      </c>
      <c r="V1957" s="43" t="n">
        <v>0.025</v>
      </c>
      <c r="W1957" s="43"/>
      <c r="X1957" s="43" t="n">
        <f aca="false">W1957-V1957</f>
        <v>-0.025</v>
      </c>
      <c r="Y1957" s="23" t="n">
        <v>0.025</v>
      </c>
      <c r="Z1957" s="44"/>
      <c r="AA1957" s="44"/>
      <c r="AM1957" s="23" t="str">
        <f aca="false">D1957</f>
        <v>Sanmina</v>
      </c>
      <c r="AN1957" s="23" t="s">
        <v>1474</v>
      </c>
      <c r="AT1957" s="44"/>
      <c r="AU1957" s="44"/>
      <c r="BD1957" s="23" t="s">
        <v>182</v>
      </c>
      <c r="BE1957" s="1" t="s">
        <v>183</v>
      </c>
    </row>
    <row r="1958" customFormat="false" ht="15" hidden="false" customHeight="true" outlineLevel="0" collapsed="false">
      <c r="A1958" s="23" t="s">
        <v>7899</v>
      </c>
      <c r="B1958" s="23" t="s">
        <v>7900</v>
      </c>
      <c r="C1958" s="40" t="s">
        <v>177</v>
      </c>
      <c r="D1958" s="23" t="s">
        <v>1471</v>
      </c>
      <c r="E1958" s="23" t="s">
        <v>7901</v>
      </c>
      <c r="F1958" s="23" t="s">
        <v>7902</v>
      </c>
      <c r="G1958" s="23" t="n">
        <v>103</v>
      </c>
      <c r="H1958" s="23" t="n">
        <v>60</v>
      </c>
      <c r="I1958" s="41" t="s">
        <v>188</v>
      </c>
      <c r="K1958" s="23" t="n">
        <v>0</v>
      </c>
      <c r="L1958" s="23" t="n">
        <v>1687</v>
      </c>
      <c r="M1958" s="23" t="n">
        <v>0</v>
      </c>
      <c r="N1958" s="23" t="n">
        <v>540</v>
      </c>
      <c r="O1958" s="23" t="n">
        <f aca="false">K1958+L1958</f>
        <v>1687</v>
      </c>
      <c r="P1958" s="23" t="n">
        <f aca="false">K1958+L1958+M1958+N1958</f>
        <v>2227</v>
      </c>
      <c r="Q1958" s="23" t="n">
        <v>1423</v>
      </c>
      <c r="R1958" s="23" t="n">
        <v>419</v>
      </c>
      <c r="S1958" s="23" t="n">
        <v>572</v>
      </c>
      <c r="T1958" s="23" t="n">
        <v>144</v>
      </c>
      <c r="U1958" s="42" t="n">
        <f aca="false">IF(I1958="delivery",O1958-SUM(Q1958+R1958),IF(I1958="PO",P1958-SUM(Q1958:R1958)))</f>
        <v>385</v>
      </c>
      <c r="V1958" s="43" t="n">
        <v>0.527</v>
      </c>
      <c r="W1958" s="43"/>
      <c r="X1958" s="43" t="n">
        <f aca="false">W1958-V1958</f>
        <v>-0.527</v>
      </c>
      <c r="Y1958" s="23" t="n">
        <v>0.546</v>
      </c>
      <c r="Z1958" s="44"/>
      <c r="AA1958" s="44"/>
      <c r="AM1958" s="23" t="str">
        <f aca="false">D1958</f>
        <v>Sanmina</v>
      </c>
      <c r="AN1958" s="23" t="s">
        <v>1474</v>
      </c>
      <c r="AT1958" s="44"/>
      <c r="AU1958" s="44"/>
      <c r="BD1958" s="23" t="s">
        <v>182</v>
      </c>
      <c r="BE1958" s="1" t="s">
        <v>183</v>
      </c>
    </row>
    <row r="1959" customFormat="false" ht="15" hidden="false" customHeight="true" outlineLevel="0" collapsed="false">
      <c r="A1959" s="23" t="s">
        <v>7903</v>
      </c>
      <c r="B1959" s="23" t="s">
        <v>7904</v>
      </c>
      <c r="C1959" s="40" t="s">
        <v>177</v>
      </c>
      <c r="D1959" s="23" t="s">
        <v>1471</v>
      </c>
      <c r="E1959" s="23" t="s">
        <v>7905</v>
      </c>
      <c r="F1959" s="23" t="s">
        <v>7906</v>
      </c>
      <c r="G1959" s="23" t="n">
        <v>23</v>
      </c>
      <c r="H1959" s="23" t="n">
        <v>1000</v>
      </c>
      <c r="I1959" s="41" t="s">
        <v>188</v>
      </c>
      <c r="K1959" s="23" t="n">
        <v>0</v>
      </c>
      <c r="L1959" s="23" t="n">
        <v>13176</v>
      </c>
      <c r="M1959" s="23" t="n">
        <v>0</v>
      </c>
      <c r="N1959" s="23" t="n">
        <v>0</v>
      </c>
      <c r="O1959" s="23" t="n">
        <f aca="false">K1959+L1959</f>
        <v>13176</v>
      </c>
      <c r="P1959" s="23" t="n">
        <f aca="false">K1959+L1959+M1959+N1959</f>
        <v>13176</v>
      </c>
      <c r="Q1959" s="23" t="n">
        <v>17918</v>
      </c>
      <c r="R1959" s="23" t="n">
        <v>13408</v>
      </c>
      <c r="S1959" s="23" t="n">
        <v>13690</v>
      </c>
      <c r="T1959" s="23" t="n">
        <v>4490</v>
      </c>
      <c r="U1959" s="42" t="n">
        <f aca="false">IF(I1959="delivery",O1959-SUM(Q1959+R1959),IF(I1959="PO",P1959-SUM(Q1959:R1959)))</f>
        <v>-18150</v>
      </c>
      <c r="V1959" s="43" t="n">
        <v>0.098</v>
      </c>
      <c r="W1959" s="43"/>
      <c r="X1959" s="43" t="n">
        <f aca="false">W1959-V1959</f>
        <v>-0.098</v>
      </c>
      <c r="Z1959" s="44"/>
      <c r="AA1959" s="44"/>
      <c r="AM1959" s="23" t="str">
        <f aca="false">D1959</f>
        <v>Sanmina</v>
      </c>
      <c r="AN1959" s="23" t="s">
        <v>1474</v>
      </c>
      <c r="AT1959" s="44"/>
      <c r="AU1959" s="44"/>
      <c r="BD1959" s="23" t="s">
        <v>182</v>
      </c>
      <c r="BE1959" s="1" t="s">
        <v>183</v>
      </c>
    </row>
    <row r="1960" customFormat="false" ht="15" hidden="false" customHeight="true" outlineLevel="0" collapsed="false">
      <c r="A1960" s="23" t="s">
        <v>7907</v>
      </c>
      <c r="B1960" s="23" t="s">
        <v>7908</v>
      </c>
      <c r="C1960" s="40" t="s">
        <v>177</v>
      </c>
      <c r="D1960" s="23" t="s">
        <v>1471</v>
      </c>
      <c r="E1960" s="23" t="s">
        <v>7909</v>
      </c>
      <c r="F1960" s="23" t="s">
        <v>7910</v>
      </c>
      <c r="G1960" s="23" t="n">
        <v>23</v>
      </c>
      <c r="H1960" s="23" t="n">
        <v>10000</v>
      </c>
      <c r="I1960" s="41" t="s">
        <v>188</v>
      </c>
      <c r="K1960" s="23" t="n">
        <v>0</v>
      </c>
      <c r="L1960" s="23" t="n">
        <v>8103</v>
      </c>
      <c r="M1960" s="23" t="n">
        <v>0</v>
      </c>
      <c r="N1960" s="23" t="n">
        <v>0</v>
      </c>
      <c r="O1960" s="23" t="n">
        <f aca="false">K1960+L1960</f>
        <v>8103</v>
      </c>
      <c r="P1960" s="23" t="n">
        <f aca="false">K1960+L1960+M1960+N1960</f>
        <v>8103</v>
      </c>
      <c r="Q1960" s="23" t="n">
        <v>1390</v>
      </c>
      <c r="R1960" s="23" t="n">
        <v>988</v>
      </c>
      <c r="S1960" s="23" t="n">
        <v>1758</v>
      </c>
      <c r="T1960" s="23" t="n">
        <v>272</v>
      </c>
      <c r="U1960" s="42" t="n">
        <f aca="false">IF(I1960="delivery",O1960-SUM(Q1960+R1960),IF(I1960="PO",P1960-SUM(Q1960:R1960)))</f>
        <v>5725</v>
      </c>
      <c r="V1960" s="43" t="n">
        <v>0.07</v>
      </c>
      <c r="W1960" s="43"/>
      <c r="X1960" s="43" t="n">
        <f aca="false">W1960-V1960</f>
        <v>-0.07</v>
      </c>
      <c r="Z1960" s="44"/>
      <c r="AA1960" s="44"/>
      <c r="AM1960" s="23" t="str">
        <f aca="false">D1960</f>
        <v>Sanmina</v>
      </c>
      <c r="AN1960" s="23" t="s">
        <v>1474</v>
      </c>
      <c r="AT1960" s="44"/>
      <c r="AU1960" s="44"/>
      <c r="BD1960" s="23" t="s">
        <v>182</v>
      </c>
      <c r="BE1960" s="1" t="s">
        <v>183</v>
      </c>
    </row>
    <row r="1961" customFormat="false" ht="15" hidden="false" customHeight="true" outlineLevel="0" collapsed="false">
      <c r="A1961" s="23" t="s">
        <v>7911</v>
      </c>
      <c r="B1961" s="23" t="s">
        <v>7912</v>
      </c>
      <c r="C1961" s="40" t="s">
        <v>177</v>
      </c>
      <c r="D1961" s="23" t="s">
        <v>1471</v>
      </c>
      <c r="E1961" s="23" t="s">
        <v>7913</v>
      </c>
      <c r="F1961" s="23" t="s">
        <v>7914</v>
      </c>
      <c r="G1961" s="23" t="n">
        <v>23</v>
      </c>
      <c r="H1961" s="23" t="n">
        <v>1000</v>
      </c>
      <c r="I1961" s="41" t="s">
        <v>188</v>
      </c>
      <c r="K1961" s="23" t="n">
        <v>0</v>
      </c>
      <c r="L1961" s="23" t="n">
        <v>18949</v>
      </c>
      <c r="M1961" s="23" t="n">
        <v>0</v>
      </c>
      <c r="N1961" s="23" t="n">
        <v>0</v>
      </c>
      <c r="O1961" s="23" t="n">
        <f aca="false">K1961+L1961</f>
        <v>18949</v>
      </c>
      <c r="P1961" s="23" t="n">
        <f aca="false">K1961+L1961+M1961+N1961</f>
        <v>18949</v>
      </c>
      <c r="Q1961" s="23" t="n">
        <v>350</v>
      </c>
      <c r="R1961" s="23" t="n">
        <v>364</v>
      </c>
      <c r="S1961" s="23" t="n">
        <v>296</v>
      </c>
      <c r="T1961" s="23" t="n">
        <v>124</v>
      </c>
      <c r="U1961" s="42" t="n">
        <f aca="false">IF(I1961="delivery",O1961-SUM(Q1961+R1961),IF(I1961="PO",P1961-SUM(Q1961:R1961)))</f>
        <v>18235</v>
      </c>
      <c r="V1961" s="43" t="n">
        <v>0.2</v>
      </c>
      <c r="W1961" s="43"/>
      <c r="X1961" s="43" t="n">
        <f aca="false">W1961-V1961</f>
        <v>-0.2</v>
      </c>
      <c r="Y1961" s="23" t="n">
        <v>0.31</v>
      </c>
      <c r="Z1961" s="44"/>
      <c r="AA1961" s="44"/>
      <c r="AM1961" s="23" t="str">
        <f aca="false">D1961</f>
        <v>Sanmina</v>
      </c>
      <c r="AN1961" s="23" t="s">
        <v>1474</v>
      </c>
      <c r="AT1961" s="44"/>
      <c r="AU1961" s="44"/>
      <c r="BD1961" s="23" t="s">
        <v>182</v>
      </c>
      <c r="BE1961" s="1" t="s">
        <v>183</v>
      </c>
    </row>
    <row r="1962" customFormat="false" ht="15" hidden="false" customHeight="true" outlineLevel="0" collapsed="false">
      <c r="A1962" s="23" t="s">
        <v>7915</v>
      </c>
      <c r="B1962" s="23" t="s">
        <v>2593</v>
      </c>
      <c r="C1962" s="40" t="s">
        <v>177</v>
      </c>
      <c r="D1962" s="23" t="s">
        <v>82</v>
      </c>
      <c r="E1962" s="23" t="s">
        <v>2594</v>
      </c>
      <c r="F1962" s="23" t="s">
        <v>7916</v>
      </c>
      <c r="G1962" s="23" t="n">
        <v>55</v>
      </c>
      <c r="H1962" s="23" t="n">
        <v>1</v>
      </c>
      <c r="I1962" s="41" t="s">
        <v>188</v>
      </c>
      <c r="K1962" s="23" t="n">
        <v>0</v>
      </c>
      <c r="L1962" s="23" t="n">
        <v>0</v>
      </c>
      <c r="M1962" s="23" t="n">
        <v>0</v>
      </c>
      <c r="N1962" s="23" t="n">
        <v>0</v>
      </c>
      <c r="O1962" s="23" t="n">
        <f aca="false">K1962+L1962</f>
        <v>0</v>
      </c>
      <c r="P1962" s="23" t="n">
        <f aca="false">K1962+L1962+M1962+N1962</f>
        <v>0</v>
      </c>
      <c r="Q1962" s="23" t="n">
        <v>0</v>
      </c>
      <c r="R1962" s="23" t="n">
        <v>0</v>
      </c>
      <c r="S1962" s="23" t="n">
        <v>0</v>
      </c>
      <c r="T1962" s="23" t="n">
        <v>0</v>
      </c>
      <c r="U1962" s="42" t="n">
        <f aca="false">IF(I1962="delivery",O1962-SUM(Q1962+R1962),IF(I1962="PO",P1962-SUM(Q1962:R1962)))</f>
        <v>0</v>
      </c>
      <c r="V1962" s="45" t="n">
        <v>0.45</v>
      </c>
      <c r="W1962" s="45"/>
      <c r="X1962" s="43" t="n">
        <f aca="false">W1962-V1962</f>
        <v>-0.45</v>
      </c>
      <c r="Z1962" s="44"/>
      <c r="AA1962" s="44"/>
      <c r="AM1962" s="23" t="str">
        <f aca="false">D1962</f>
        <v>Arista</v>
      </c>
      <c r="AN1962" s="23" t="s">
        <v>2389</v>
      </c>
      <c r="AT1962" s="44"/>
      <c r="AU1962" s="44"/>
      <c r="BD1962" s="23" t="s">
        <v>719</v>
      </c>
      <c r="BE1962" s="1" t="s">
        <v>183</v>
      </c>
    </row>
    <row r="1963" customFormat="false" ht="15" hidden="false" customHeight="true" outlineLevel="0" collapsed="false">
      <c r="A1963" s="23" t="s">
        <v>7917</v>
      </c>
      <c r="B1963" s="23" t="s">
        <v>7918</v>
      </c>
      <c r="C1963" s="40" t="s">
        <v>177</v>
      </c>
      <c r="D1963" s="23" t="s">
        <v>82</v>
      </c>
      <c r="E1963" s="23" t="s">
        <v>7919</v>
      </c>
      <c r="F1963" s="23" t="s">
        <v>7920</v>
      </c>
      <c r="G1963" s="23" t="n">
        <v>21</v>
      </c>
      <c r="H1963" s="23" t="n">
        <v>1000</v>
      </c>
      <c r="I1963" s="41" t="s">
        <v>188</v>
      </c>
      <c r="K1963" s="23" t="n">
        <v>0</v>
      </c>
      <c r="L1963" s="23" t="n">
        <v>2145</v>
      </c>
      <c r="M1963" s="23" t="n">
        <v>0</v>
      </c>
      <c r="N1963" s="23" t="n">
        <v>0</v>
      </c>
      <c r="O1963" s="23" t="n">
        <f aca="false">K1963+L1963</f>
        <v>2145</v>
      </c>
      <c r="P1963" s="23" t="n">
        <f aca="false">K1963+L1963+M1963+N1963</f>
        <v>2145</v>
      </c>
      <c r="Q1963" s="23" t="n">
        <v>156</v>
      </c>
      <c r="R1963" s="23" t="n">
        <v>0</v>
      </c>
      <c r="S1963" s="23" t="n">
        <v>0</v>
      </c>
      <c r="T1963" s="23" t="n">
        <v>0</v>
      </c>
      <c r="U1963" s="42" t="n">
        <f aca="false">IF(I1963="delivery",O1963-SUM(Q1963+R1963),IF(I1963="PO",P1963-SUM(Q1963:R1963)))</f>
        <v>1989</v>
      </c>
      <c r="V1963" s="43" t="n">
        <v>0.73</v>
      </c>
      <c r="W1963" s="43"/>
      <c r="X1963" s="43" t="n">
        <f aca="false">W1963-V1963</f>
        <v>-0.73</v>
      </c>
      <c r="Z1963" s="44"/>
      <c r="AA1963" s="44"/>
      <c r="AM1963" s="23" t="str">
        <f aca="false">D1963</f>
        <v>Arista</v>
      </c>
      <c r="AN1963" s="23" t="s">
        <v>2389</v>
      </c>
      <c r="AT1963" s="44"/>
      <c r="AU1963" s="44"/>
      <c r="BD1963" s="23" t="s">
        <v>182</v>
      </c>
      <c r="BE1963" s="1" t="s">
        <v>183</v>
      </c>
    </row>
    <row r="1964" customFormat="false" ht="15" hidden="false" customHeight="true" outlineLevel="0" collapsed="false">
      <c r="A1964" s="23" t="s">
        <v>7921</v>
      </c>
      <c r="B1964" s="23" t="s">
        <v>7922</v>
      </c>
      <c r="C1964" s="40" t="s">
        <v>177</v>
      </c>
      <c r="D1964" s="23" t="s">
        <v>82</v>
      </c>
      <c r="E1964" s="23" t="s">
        <v>7923</v>
      </c>
      <c r="F1964" s="23" t="s">
        <v>7924</v>
      </c>
      <c r="G1964" s="23" t="n">
        <v>55</v>
      </c>
      <c r="H1964" s="23" t="n">
        <v>1</v>
      </c>
      <c r="I1964" s="41" t="s">
        <v>188</v>
      </c>
      <c r="K1964" s="23" t="n">
        <v>0</v>
      </c>
      <c r="L1964" s="23" t="n">
        <v>0</v>
      </c>
      <c r="M1964" s="23" t="n">
        <v>0</v>
      </c>
      <c r="N1964" s="23" t="n">
        <v>0</v>
      </c>
      <c r="O1964" s="23" t="n">
        <f aca="false">K1964+L1964</f>
        <v>0</v>
      </c>
      <c r="P1964" s="23" t="n">
        <f aca="false">K1964+L1964+M1964+N1964</f>
        <v>0</v>
      </c>
      <c r="Q1964" s="23" t="n">
        <v>0</v>
      </c>
      <c r="R1964" s="23" t="n">
        <v>0</v>
      </c>
      <c r="S1964" s="23" t="n">
        <v>236</v>
      </c>
      <c r="T1964" s="23" t="n">
        <v>0</v>
      </c>
      <c r="U1964" s="42" t="n">
        <f aca="false">IF(I1964="delivery",O1964-SUM(Q1964+R1964),IF(I1964="PO",P1964-SUM(Q1964:R1964)))</f>
        <v>0</v>
      </c>
      <c r="V1964" s="43" t="n">
        <v>1E-005</v>
      </c>
      <c r="W1964" s="43"/>
      <c r="X1964" s="43" t="n">
        <f aca="false">W1964-V1964</f>
        <v>-1E-005</v>
      </c>
      <c r="Z1964" s="44"/>
      <c r="AA1964" s="44"/>
      <c r="AM1964" s="23" t="str">
        <f aca="false">D1964</f>
        <v>Arista</v>
      </c>
      <c r="AN1964" s="23" t="s">
        <v>2389</v>
      </c>
      <c r="AT1964" s="44"/>
      <c r="AU1964" s="44"/>
      <c r="BD1964" s="23" t="s">
        <v>714</v>
      </c>
      <c r="BE1964" s="1" t="s">
        <v>183</v>
      </c>
    </row>
    <row r="1965" customFormat="false" ht="15" hidden="false" customHeight="true" outlineLevel="0" collapsed="false">
      <c r="A1965" s="23" t="s">
        <v>7925</v>
      </c>
      <c r="B1965" s="23" t="s">
        <v>7926</v>
      </c>
      <c r="C1965" s="40" t="s">
        <v>177</v>
      </c>
      <c r="D1965" s="23" t="s">
        <v>1471</v>
      </c>
      <c r="E1965" s="23" t="s">
        <v>7927</v>
      </c>
      <c r="F1965" s="23" t="s">
        <v>7928</v>
      </c>
      <c r="G1965" s="23" t="n">
        <v>23</v>
      </c>
      <c r="H1965" s="23" t="n">
        <v>25000</v>
      </c>
      <c r="I1965" s="41" t="s">
        <v>188</v>
      </c>
      <c r="K1965" s="23" t="n">
        <v>0</v>
      </c>
      <c r="L1965" s="23" t="n">
        <v>68976</v>
      </c>
      <c r="M1965" s="23" t="n">
        <v>100000</v>
      </c>
      <c r="N1965" s="23" t="n">
        <v>0</v>
      </c>
      <c r="O1965" s="23" t="n">
        <f aca="false">K1965+L1965</f>
        <v>68976</v>
      </c>
      <c r="P1965" s="23" t="n">
        <f aca="false">K1965+L1965+M1965+N1965</f>
        <v>168976</v>
      </c>
      <c r="Q1965" s="23" t="n">
        <v>119439</v>
      </c>
      <c r="R1965" s="23" t="n">
        <v>46330</v>
      </c>
      <c r="S1965" s="23" t="n">
        <v>63858</v>
      </c>
      <c r="T1965" s="23" t="n">
        <v>11800</v>
      </c>
      <c r="U1965" s="42" t="n">
        <f aca="false">IF(I1965="delivery",O1965-SUM(Q1965+R1965),IF(I1965="PO",P1965-SUM(Q1965:R1965)))</f>
        <v>3207</v>
      </c>
      <c r="V1965" s="43" t="n">
        <v>0.0112</v>
      </c>
      <c r="W1965" s="43"/>
      <c r="X1965" s="43" t="n">
        <f aca="false">W1965-V1965</f>
        <v>-0.0112</v>
      </c>
      <c r="Y1965" s="23" t="n">
        <v>0.0112</v>
      </c>
      <c r="Z1965" s="44"/>
      <c r="AA1965" s="44"/>
      <c r="AM1965" s="23" t="str">
        <f aca="false">D1965</f>
        <v>Sanmina</v>
      </c>
      <c r="AN1965" s="23" t="s">
        <v>1474</v>
      </c>
      <c r="AT1965" s="44"/>
      <c r="AU1965" s="44"/>
      <c r="BD1965" s="23" t="s">
        <v>182</v>
      </c>
      <c r="BE1965" s="1" t="s">
        <v>183</v>
      </c>
    </row>
    <row r="1966" customFormat="false" ht="15" hidden="false" customHeight="true" outlineLevel="0" collapsed="false">
      <c r="A1966" s="23" t="s">
        <v>7929</v>
      </c>
      <c r="B1966" s="23" t="s">
        <v>7930</v>
      </c>
      <c r="C1966" s="40" t="s">
        <v>177</v>
      </c>
      <c r="D1966" s="23" t="s">
        <v>1471</v>
      </c>
      <c r="E1966" s="23" t="s">
        <v>7931</v>
      </c>
      <c r="F1966" s="23" t="s">
        <v>7932</v>
      </c>
      <c r="G1966" s="23" t="n">
        <v>76</v>
      </c>
      <c r="H1966" s="23" t="n">
        <v>1000</v>
      </c>
      <c r="I1966" s="41" t="s">
        <v>188</v>
      </c>
      <c r="K1966" s="23" t="n">
        <v>0</v>
      </c>
      <c r="L1966" s="23" t="n">
        <v>2108</v>
      </c>
      <c r="M1966" s="23" t="n">
        <v>2164</v>
      </c>
      <c r="N1966" s="23" t="n">
        <v>0</v>
      </c>
      <c r="O1966" s="23" t="n">
        <f aca="false">K1966+L1966</f>
        <v>2108</v>
      </c>
      <c r="P1966" s="23" t="n">
        <f aca="false">K1966+L1966+M1966+N1966</f>
        <v>4272</v>
      </c>
      <c r="Q1966" s="23" t="n">
        <v>3280</v>
      </c>
      <c r="R1966" s="23" t="n">
        <v>1428</v>
      </c>
      <c r="S1966" s="23" t="n">
        <v>1840</v>
      </c>
      <c r="T1966" s="23" t="n">
        <v>80</v>
      </c>
      <c r="U1966" s="42" t="n">
        <f aca="false">IF(I1966="delivery",O1966-SUM(Q1966+R1966),IF(I1966="PO",P1966-SUM(Q1966:R1966)))</f>
        <v>-436</v>
      </c>
      <c r="V1966" s="43" t="n">
        <v>0.088</v>
      </c>
      <c r="W1966" s="43"/>
      <c r="X1966" s="43" t="n">
        <f aca="false">W1966-V1966</f>
        <v>-0.088</v>
      </c>
      <c r="Z1966" s="44"/>
      <c r="AA1966" s="44"/>
      <c r="AM1966" s="23" t="str">
        <f aca="false">D1966</f>
        <v>Sanmina</v>
      </c>
      <c r="AN1966" s="23" t="s">
        <v>1474</v>
      </c>
      <c r="AT1966" s="44"/>
      <c r="AU1966" s="44"/>
      <c r="BD1966" s="23" t="s">
        <v>182</v>
      </c>
      <c r="BE1966" s="1" t="s">
        <v>183</v>
      </c>
    </row>
    <row r="1967" customFormat="false" ht="15" hidden="false" customHeight="true" outlineLevel="0" collapsed="false">
      <c r="A1967" s="23" t="s">
        <v>7933</v>
      </c>
      <c r="B1967" s="23" t="s">
        <v>7934</v>
      </c>
      <c r="C1967" s="40" t="s">
        <v>177</v>
      </c>
      <c r="D1967" s="23" t="s">
        <v>82</v>
      </c>
      <c r="E1967" s="23" t="s">
        <v>7935</v>
      </c>
      <c r="F1967" s="23" t="s">
        <v>7936</v>
      </c>
      <c r="G1967" s="23" t="n">
        <v>41</v>
      </c>
      <c r="H1967" s="23" t="n">
        <v>1000</v>
      </c>
      <c r="I1967" s="41" t="s">
        <v>188</v>
      </c>
      <c r="K1967" s="23" t="n">
        <v>2382</v>
      </c>
      <c r="L1967" s="23" t="n">
        <v>172</v>
      </c>
      <c r="M1967" s="23" t="n">
        <v>0</v>
      </c>
      <c r="N1967" s="23" t="n">
        <v>0</v>
      </c>
      <c r="O1967" s="23" t="n">
        <f aca="false">K1967+L1967</f>
        <v>2554</v>
      </c>
      <c r="P1967" s="23" t="n">
        <f aca="false">K1967+L1967+M1967+N1967</f>
        <v>2554</v>
      </c>
      <c r="Q1967" s="23" t="n">
        <v>4</v>
      </c>
      <c r="R1967" s="23" t="n">
        <v>0</v>
      </c>
      <c r="S1967" s="23" t="n">
        <v>0</v>
      </c>
      <c r="T1967" s="23" t="n">
        <v>0</v>
      </c>
      <c r="U1967" s="42" t="n">
        <f aca="false">IF(I1967="delivery",O1967-SUM(Q1967+R1967),IF(I1967="PO",P1967-SUM(Q1967:R1967)))</f>
        <v>2550</v>
      </c>
      <c r="V1967" s="43" t="n">
        <v>0.625</v>
      </c>
      <c r="W1967" s="43"/>
      <c r="X1967" s="43" t="n">
        <f aca="false">W1967-V1967</f>
        <v>-0.625</v>
      </c>
      <c r="Z1967" s="44"/>
      <c r="AA1967" s="44"/>
      <c r="AM1967" s="23" t="str">
        <f aca="false">D1967</f>
        <v>Arista</v>
      </c>
      <c r="AN1967" s="23" t="s">
        <v>263</v>
      </c>
      <c r="AT1967" s="44"/>
      <c r="AU1967" s="44"/>
      <c r="BD1967" s="23" t="s">
        <v>182</v>
      </c>
      <c r="BE1967" s="1" t="s">
        <v>183</v>
      </c>
    </row>
    <row r="1968" customFormat="false" ht="15" hidden="false" customHeight="true" outlineLevel="0" collapsed="false">
      <c r="A1968" s="23" t="s">
        <v>7937</v>
      </c>
      <c r="B1968" s="23" t="s">
        <v>7938</v>
      </c>
      <c r="C1968" s="40" t="s">
        <v>177</v>
      </c>
      <c r="D1968" s="23" t="s">
        <v>82</v>
      </c>
      <c r="E1968" s="23" t="s">
        <v>7939</v>
      </c>
      <c r="F1968" s="23" t="s">
        <v>7940</v>
      </c>
      <c r="G1968" s="23" t="n">
        <v>41</v>
      </c>
      <c r="H1968" s="23" t="n">
        <v>1000</v>
      </c>
      <c r="I1968" s="41" t="s">
        <v>188</v>
      </c>
      <c r="K1968" s="23" t="n">
        <v>0</v>
      </c>
      <c r="L1968" s="23" t="n">
        <v>974</v>
      </c>
      <c r="M1968" s="23" t="n">
        <v>0</v>
      </c>
      <c r="N1968" s="23" t="n">
        <v>0</v>
      </c>
      <c r="O1968" s="23" t="n">
        <f aca="false">K1968+L1968</f>
        <v>974</v>
      </c>
      <c r="P1968" s="23" t="n">
        <f aca="false">K1968+L1968+M1968+N1968</f>
        <v>974</v>
      </c>
      <c r="Q1968" s="23" t="n">
        <v>2</v>
      </c>
      <c r="R1968" s="23" t="n">
        <v>0</v>
      </c>
      <c r="S1968" s="23" t="n">
        <v>0</v>
      </c>
      <c r="T1968" s="23" t="n">
        <v>0</v>
      </c>
      <c r="U1968" s="42" t="n">
        <f aca="false">IF(I1968="delivery",O1968-SUM(Q1968+R1968),IF(I1968="PO",P1968-SUM(Q1968:R1968)))</f>
        <v>972</v>
      </c>
      <c r="V1968" s="43" t="n">
        <v>1.047</v>
      </c>
      <c r="W1968" s="43"/>
      <c r="X1968" s="43" t="n">
        <f aca="false">W1968-V1968</f>
        <v>-1.047</v>
      </c>
      <c r="Z1968" s="44"/>
      <c r="AA1968" s="44"/>
      <c r="AM1968" s="23" t="str">
        <f aca="false">D1968</f>
        <v>Arista</v>
      </c>
      <c r="AN1968" s="23" t="s">
        <v>263</v>
      </c>
      <c r="AT1968" s="44"/>
      <c r="AU1968" s="44"/>
      <c r="BD1968" s="23" t="s">
        <v>182</v>
      </c>
      <c r="BE1968" s="1" t="s">
        <v>183</v>
      </c>
    </row>
    <row r="1969" customFormat="false" ht="15" hidden="false" customHeight="true" outlineLevel="0" collapsed="false">
      <c r="A1969" s="23" t="s">
        <v>7941</v>
      </c>
      <c r="B1969" s="23" t="s">
        <v>7942</v>
      </c>
      <c r="C1969" s="40" t="s">
        <v>177</v>
      </c>
      <c r="D1969" s="23" t="s">
        <v>82</v>
      </c>
      <c r="E1969" s="23" t="s">
        <v>7943</v>
      </c>
      <c r="F1969" s="23" t="s">
        <v>7944</v>
      </c>
      <c r="G1969" s="23" t="n">
        <v>61</v>
      </c>
      <c r="H1969" s="23" t="n">
        <v>1000</v>
      </c>
      <c r="I1969" s="41" t="s">
        <v>188</v>
      </c>
      <c r="K1969" s="23" t="n">
        <v>5153</v>
      </c>
      <c r="L1969" s="23" t="n">
        <v>1236</v>
      </c>
      <c r="M1969" s="23" t="n">
        <v>0</v>
      </c>
      <c r="N1969" s="23" t="n">
        <v>0</v>
      </c>
      <c r="O1969" s="23" t="n">
        <f aca="false">K1969+L1969</f>
        <v>6389</v>
      </c>
      <c r="P1969" s="23" t="n">
        <f aca="false">K1969+L1969+M1969+N1969</f>
        <v>6389</v>
      </c>
      <c r="Q1969" s="23" t="n">
        <v>378</v>
      </c>
      <c r="R1969" s="23" t="n">
        <v>360</v>
      </c>
      <c r="S1969" s="23" t="n">
        <v>492</v>
      </c>
      <c r="T1969" s="23" t="n">
        <v>996</v>
      </c>
      <c r="U1969" s="42" t="n">
        <f aca="false">IF(I1969="delivery",O1969-SUM(Q1969+R1969),IF(I1969="PO",P1969-SUM(Q1969:R1969)))</f>
        <v>5651</v>
      </c>
      <c r="V1969" s="43" t="n">
        <v>0.58</v>
      </c>
      <c r="W1969" s="43"/>
      <c r="X1969" s="43" t="n">
        <f aca="false">W1969-V1969</f>
        <v>-0.58</v>
      </c>
      <c r="Z1969" s="44"/>
      <c r="AA1969" s="44"/>
      <c r="AM1969" s="23" t="str">
        <f aca="false">D1969</f>
        <v>Arista</v>
      </c>
      <c r="AN1969" s="23" t="s">
        <v>181</v>
      </c>
      <c r="AT1969" s="44"/>
      <c r="AU1969" s="44"/>
      <c r="BD1969" s="23" t="s">
        <v>182</v>
      </c>
      <c r="BE1969" s="1" t="s">
        <v>183</v>
      </c>
    </row>
    <row r="1970" customFormat="false" ht="15" hidden="false" customHeight="true" outlineLevel="0" collapsed="false">
      <c r="A1970" s="23" t="s">
        <v>7945</v>
      </c>
      <c r="B1970" s="23" t="s">
        <v>7946</v>
      </c>
      <c r="C1970" s="40" t="s">
        <v>177</v>
      </c>
      <c r="D1970" s="23" t="s">
        <v>82</v>
      </c>
      <c r="E1970" s="23" t="s">
        <v>7947</v>
      </c>
      <c r="F1970" s="23" t="s">
        <v>7948</v>
      </c>
      <c r="G1970" s="23" t="n">
        <v>76</v>
      </c>
      <c r="H1970" s="23" t="n">
        <v>1</v>
      </c>
      <c r="I1970" s="41" t="s">
        <v>188</v>
      </c>
      <c r="K1970" s="23" t="n">
        <v>0</v>
      </c>
      <c r="L1970" s="23" t="n">
        <v>0</v>
      </c>
      <c r="M1970" s="23" t="n">
        <v>0</v>
      </c>
      <c r="N1970" s="23" t="n">
        <v>0</v>
      </c>
      <c r="O1970" s="23" t="n">
        <f aca="false">K1970+L1970</f>
        <v>0</v>
      </c>
      <c r="P1970" s="23" t="n">
        <f aca="false">K1970+L1970+M1970+N1970</f>
        <v>0</v>
      </c>
      <c r="Q1970" s="23" t="n">
        <v>0</v>
      </c>
      <c r="R1970" s="23" t="n">
        <v>0</v>
      </c>
      <c r="S1970" s="23" t="n">
        <v>0</v>
      </c>
      <c r="T1970" s="23" t="n">
        <v>0</v>
      </c>
      <c r="U1970" s="42" t="n">
        <f aca="false">IF(I1970="delivery",O1970-SUM(Q1970+R1970),IF(I1970="PO",P1970-SUM(Q1970:R1970)))</f>
        <v>0</v>
      </c>
      <c r="V1970" s="43" t="n">
        <v>1E-005</v>
      </c>
      <c r="W1970" s="43"/>
      <c r="X1970" s="43" t="n">
        <f aca="false">W1970-V1970</f>
        <v>-1E-005</v>
      </c>
      <c r="Z1970" s="44"/>
      <c r="AA1970" s="44"/>
      <c r="AM1970" s="23" t="str">
        <f aca="false">D1970</f>
        <v>Arista</v>
      </c>
      <c r="AN1970" s="23" t="s">
        <v>189</v>
      </c>
      <c r="AT1970" s="44"/>
      <c r="AU1970" s="44"/>
      <c r="BD1970" s="23" t="s">
        <v>714</v>
      </c>
      <c r="BE1970" s="1" t="s">
        <v>183</v>
      </c>
    </row>
    <row r="1971" customFormat="false" ht="15" hidden="false" customHeight="true" outlineLevel="0" collapsed="false">
      <c r="A1971" s="23" t="s">
        <v>7949</v>
      </c>
      <c r="B1971" s="23" t="s">
        <v>7950</v>
      </c>
      <c r="C1971" s="40" t="s">
        <v>177</v>
      </c>
      <c r="D1971" s="23" t="s">
        <v>82</v>
      </c>
      <c r="E1971" s="23" t="s">
        <v>7951</v>
      </c>
      <c r="F1971" s="23" t="s">
        <v>7952</v>
      </c>
      <c r="G1971" s="23" t="n">
        <v>51</v>
      </c>
      <c r="H1971" s="23" t="n">
        <v>1000</v>
      </c>
      <c r="I1971" s="41" t="s">
        <v>188</v>
      </c>
      <c r="K1971" s="23" t="n">
        <v>9674</v>
      </c>
      <c r="L1971" s="23" t="n">
        <v>900</v>
      </c>
      <c r="M1971" s="23" t="n">
        <v>0</v>
      </c>
      <c r="N1971" s="23" t="n">
        <v>0</v>
      </c>
      <c r="O1971" s="23" t="n">
        <f aca="false">K1971+L1971</f>
        <v>10574</v>
      </c>
      <c r="P1971" s="23" t="n">
        <f aca="false">K1971+L1971+M1971+N1971</f>
        <v>10574</v>
      </c>
      <c r="Q1971" s="23" t="n">
        <v>722</v>
      </c>
      <c r="R1971" s="23" t="n">
        <v>694</v>
      </c>
      <c r="S1971" s="23" t="n">
        <v>642</v>
      </c>
      <c r="T1971" s="23" t="n">
        <v>376</v>
      </c>
      <c r="U1971" s="42" t="n">
        <f aca="false">IF(I1971="delivery",O1971-SUM(Q1971+R1971),IF(I1971="PO",P1971-SUM(Q1971:R1971)))</f>
        <v>9158</v>
      </c>
      <c r="V1971" s="43" t="n">
        <v>0.025</v>
      </c>
      <c r="W1971" s="43"/>
      <c r="X1971" s="43" t="n">
        <f aca="false">W1971-V1971</f>
        <v>-0.025</v>
      </c>
      <c r="Y1971" s="23" t="n">
        <v>0.025</v>
      </c>
      <c r="Z1971" s="44"/>
      <c r="AA1971" s="44"/>
      <c r="AM1971" s="23" t="str">
        <f aca="false">D1971</f>
        <v>Arista</v>
      </c>
      <c r="AN1971" s="23" t="s">
        <v>181</v>
      </c>
      <c r="AT1971" s="44"/>
      <c r="AU1971" s="44"/>
      <c r="BD1971" s="23" t="s">
        <v>182</v>
      </c>
      <c r="BE1971" s="1" t="s">
        <v>183</v>
      </c>
    </row>
    <row r="1972" customFormat="false" ht="15" hidden="false" customHeight="true" outlineLevel="0" collapsed="false">
      <c r="A1972" s="23" t="s">
        <v>7953</v>
      </c>
      <c r="B1972" s="23" t="s">
        <v>7954</v>
      </c>
      <c r="C1972" s="40" t="s">
        <v>177</v>
      </c>
      <c r="D1972" s="23" t="s">
        <v>82</v>
      </c>
      <c r="E1972" s="23" t="s">
        <v>7955</v>
      </c>
      <c r="F1972" s="23" t="s">
        <v>7956</v>
      </c>
      <c r="G1972" s="23" t="n">
        <v>51</v>
      </c>
      <c r="H1972" s="23" t="n">
        <v>1000</v>
      </c>
      <c r="I1972" s="41" t="s">
        <v>188</v>
      </c>
      <c r="K1972" s="23" t="n">
        <v>2574</v>
      </c>
      <c r="L1972" s="23" t="n">
        <v>8000</v>
      </c>
      <c r="M1972" s="23" t="n">
        <v>0</v>
      </c>
      <c r="N1972" s="23" t="n">
        <v>0</v>
      </c>
      <c r="O1972" s="23" t="n">
        <f aca="false">K1972+L1972</f>
        <v>10574</v>
      </c>
      <c r="P1972" s="23" t="n">
        <f aca="false">K1972+L1972+M1972+N1972</f>
        <v>10574</v>
      </c>
      <c r="Q1972" s="23" t="n">
        <v>722</v>
      </c>
      <c r="R1972" s="23" t="n">
        <v>694</v>
      </c>
      <c r="S1972" s="23" t="n">
        <v>642</v>
      </c>
      <c r="T1972" s="23" t="n">
        <v>376</v>
      </c>
      <c r="U1972" s="42" t="n">
        <f aca="false">IF(I1972="delivery",O1972-SUM(Q1972+R1972),IF(I1972="PO",P1972-SUM(Q1972:R1972)))</f>
        <v>9158</v>
      </c>
      <c r="V1972" s="43" t="n">
        <v>0.008</v>
      </c>
      <c r="W1972" s="43"/>
      <c r="X1972" s="43" t="n">
        <f aca="false">W1972-V1972</f>
        <v>-0.008</v>
      </c>
      <c r="Y1972" s="23" t="n">
        <v>0.008</v>
      </c>
      <c r="Z1972" s="44"/>
      <c r="AA1972" s="44"/>
      <c r="AM1972" s="23" t="str">
        <f aca="false">D1972</f>
        <v>Arista</v>
      </c>
      <c r="AN1972" s="23" t="s">
        <v>181</v>
      </c>
      <c r="AT1972" s="44"/>
      <c r="AU1972" s="44"/>
      <c r="BD1972" s="23" t="s">
        <v>182</v>
      </c>
      <c r="BE1972" s="1" t="s">
        <v>183</v>
      </c>
    </row>
    <row r="1973" customFormat="false" ht="15" hidden="false" customHeight="true" outlineLevel="0" collapsed="false">
      <c r="A1973" s="23" t="s">
        <v>7957</v>
      </c>
      <c r="B1973" s="23" t="s">
        <v>7958</v>
      </c>
      <c r="C1973" s="40" t="s">
        <v>177</v>
      </c>
      <c r="D1973" s="23" t="s">
        <v>82</v>
      </c>
      <c r="E1973" s="23" t="s">
        <v>7959</v>
      </c>
      <c r="F1973" s="23" t="s">
        <v>7960</v>
      </c>
      <c r="G1973" s="23" t="n">
        <v>55</v>
      </c>
      <c r="H1973" s="23" t="n">
        <v>1</v>
      </c>
      <c r="I1973" s="41" t="s">
        <v>188</v>
      </c>
      <c r="K1973" s="23" t="n">
        <v>0</v>
      </c>
      <c r="L1973" s="23" t="n">
        <v>0</v>
      </c>
      <c r="M1973" s="23" t="n">
        <v>0</v>
      </c>
      <c r="N1973" s="23" t="n">
        <v>0</v>
      </c>
      <c r="O1973" s="23" t="n">
        <f aca="false">K1973+L1973</f>
        <v>0</v>
      </c>
      <c r="P1973" s="23" t="n">
        <f aca="false">K1973+L1973+M1973+N1973</f>
        <v>0</v>
      </c>
      <c r="Q1973" s="23" t="n">
        <v>0</v>
      </c>
      <c r="R1973" s="23" t="n">
        <v>3840</v>
      </c>
      <c r="S1973" s="23" t="n">
        <v>0</v>
      </c>
      <c r="T1973" s="23" t="n">
        <v>0</v>
      </c>
      <c r="U1973" s="42" t="n">
        <f aca="false">IF(I1973="delivery",O1973-SUM(Q1973+R1973),IF(I1973="PO",P1973-SUM(Q1973:R1973)))</f>
        <v>-3840</v>
      </c>
      <c r="V1973" s="43" t="n">
        <v>1E-005</v>
      </c>
      <c r="W1973" s="43"/>
      <c r="X1973" s="43" t="n">
        <f aca="false">W1973-V1973</f>
        <v>-1E-005</v>
      </c>
      <c r="Z1973" s="44"/>
      <c r="AA1973" s="44"/>
      <c r="AM1973" s="23" t="str">
        <f aca="false">D1973</f>
        <v>Arista</v>
      </c>
      <c r="AN1973" s="23" t="s">
        <v>263</v>
      </c>
      <c r="AT1973" s="44"/>
      <c r="AU1973" s="44"/>
      <c r="BD1973" s="23" t="s">
        <v>714</v>
      </c>
      <c r="BE1973" s="1" t="s">
        <v>183</v>
      </c>
    </row>
    <row r="1974" customFormat="false" ht="15" hidden="false" customHeight="true" outlineLevel="0" collapsed="false">
      <c r="A1974" s="23" t="s">
        <v>7961</v>
      </c>
      <c r="B1974" s="23" t="s">
        <v>7962</v>
      </c>
      <c r="C1974" s="40" t="s">
        <v>177</v>
      </c>
      <c r="D1974" s="23" t="s">
        <v>1471</v>
      </c>
      <c r="E1974" s="23" t="s">
        <v>7963</v>
      </c>
      <c r="F1974" s="23" t="s">
        <v>7964</v>
      </c>
      <c r="G1974" s="23" t="n">
        <v>86</v>
      </c>
      <c r="H1974" s="23" t="n">
        <v>2500</v>
      </c>
      <c r="I1974" s="41" t="s">
        <v>188</v>
      </c>
      <c r="K1974" s="23" t="n">
        <v>0</v>
      </c>
      <c r="L1974" s="23" t="n">
        <v>6601</v>
      </c>
      <c r="M1974" s="23" t="n">
        <v>10000</v>
      </c>
      <c r="N1974" s="23" t="n">
        <v>0</v>
      </c>
      <c r="O1974" s="23" t="n">
        <f aca="false">K1974+L1974</f>
        <v>6601</v>
      </c>
      <c r="P1974" s="23" t="n">
        <f aca="false">K1974+L1974+M1974+N1974</f>
        <v>16601</v>
      </c>
      <c r="Q1974" s="23" t="n">
        <v>13065</v>
      </c>
      <c r="R1974" s="23" t="n">
        <v>15440</v>
      </c>
      <c r="S1974" s="23" t="n">
        <v>15624</v>
      </c>
      <c r="T1974" s="23" t="n">
        <v>5245</v>
      </c>
      <c r="U1974" s="42" t="n">
        <f aca="false">IF(I1974="delivery",O1974-SUM(Q1974+R1974),IF(I1974="PO",P1974-SUM(Q1974:R1974)))</f>
        <v>-11904</v>
      </c>
      <c r="V1974" s="43" t="n">
        <v>0.0445</v>
      </c>
      <c r="W1974" s="43"/>
      <c r="X1974" s="43" t="n">
        <f aca="false">W1974-V1974</f>
        <v>-0.0445</v>
      </c>
      <c r="Z1974" s="44"/>
      <c r="AA1974" s="44"/>
      <c r="AM1974" s="23" t="str">
        <f aca="false">D1974</f>
        <v>Sanmina</v>
      </c>
      <c r="AN1974" s="23" t="s">
        <v>2011</v>
      </c>
      <c r="AT1974" s="44"/>
      <c r="AU1974" s="44"/>
      <c r="BD1974" s="23" t="s">
        <v>182</v>
      </c>
      <c r="BE1974" s="1" t="s">
        <v>183</v>
      </c>
    </row>
    <row r="1975" customFormat="false" ht="15" hidden="false" customHeight="true" outlineLevel="0" collapsed="false">
      <c r="A1975" s="23" t="s">
        <v>7965</v>
      </c>
      <c r="B1975" s="23" t="s">
        <v>7966</v>
      </c>
      <c r="C1975" s="40" t="s">
        <v>177</v>
      </c>
      <c r="D1975" s="23" t="s">
        <v>1471</v>
      </c>
      <c r="E1975" s="23" t="s">
        <v>7967</v>
      </c>
      <c r="F1975" s="23" t="s">
        <v>7968</v>
      </c>
      <c r="G1975" s="23" t="n">
        <v>73</v>
      </c>
      <c r="H1975" s="23" t="n">
        <v>2500</v>
      </c>
      <c r="I1975" s="41" t="s">
        <v>188</v>
      </c>
      <c r="K1975" s="23" t="n">
        <v>0</v>
      </c>
      <c r="L1975" s="23" t="n">
        <v>21486</v>
      </c>
      <c r="M1975" s="23" t="n">
        <v>8000</v>
      </c>
      <c r="N1975" s="23" t="n">
        <v>0</v>
      </c>
      <c r="O1975" s="23" t="n">
        <f aca="false">K1975+L1975</f>
        <v>21486</v>
      </c>
      <c r="P1975" s="23" t="n">
        <f aca="false">K1975+L1975+M1975+N1975</f>
        <v>29486</v>
      </c>
      <c r="Q1975" s="23" t="n">
        <v>26725</v>
      </c>
      <c r="R1975" s="23" t="n">
        <v>23573</v>
      </c>
      <c r="S1975" s="23" t="n">
        <v>23738</v>
      </c>
      <c r="T1975" s="23" t="n">
        <v>7768</v>
      </c>
      <c r="U1975" s="42" t="n">
        <f aca="false">IF(I1975="delivery",O1975-SUM(Q1975+R1975),IF(I1975="PO",P1975-SUM(Q1975:R1975)))</f>
        <v>-20812</v>
      </c>
      <c r="V1975" s="43" t="n">
        <v>0.45</v>
      </c>
      <c r="W1975" s="43"/>
      <c r="X1975" s="43" t="n">
        <f aca="false">W1975-V1975</f>
        <v>-0.45</v>
      </c>
      <c r="Y1975" s="23" t="n">
        <v>0.45</v>
      </c>
      <c r="Z1975" s="44"/>
      <c r="AA1975" s="44"/>
      <c r="AM1975" s="23" t="str">
        <f aca="false">D1975</f>
        <v>Sanmina</v>
      </c>
      <c r="AN1975" s="23" t="s">
        <v>2011</v>
      </c>
      <c r="AT1975" s="44"/>
      <c r="AU1975" s="44"/>
      <c r="BD1975" s="23" t="s">
        <v>182</v>
      </c>
      <c r="BE1975" s="1" t="s">
        <v>183</v>
      </c>
    </row>
    <row r="1976" customFormat="false" ht="15" hidden="false" customHeight="true" outlineLevel="0" collapsed="false">
      <c r="A1976" s="23" t="s">
        <v>7969</v>
      </c>
      <c r="B1976" s="23" t="s">
        <v>7970</v>
      </c>
      <c r="C1976" s="40" t="s">
        <v>177</v>
      </c>
      <c r="D1976" s="23" t="s">
        <v>82</v>
      </c>
      <c r="E1976" s="23" t="s">
        <v>7971</v>
      </c>
      <c r="F1976" s="23" t="s">
        <v>7972</v>
      </c>
      <c r="G1976" s="23" t="n">
        <v>61</v>
      </c>
      <c r="H1976" s="23" t="n">
        <v>100</v>
      </c>
      <c r="I1976" s="41" t="s">
        <v>180</v>
      </c>
      <c r="K1976" s="23" t="n">
        <v>0</v>
      </c>
      <c r="L1976" s="23" t="n">
        <v>1910</v>
      </c>
      <c r="M1976" s="23" t="n">
        <v>0</v>
      </c>
      <c r="N1976" s="23" t="n">
        <v>0</v>
      </c>
      <c r="O1976" s="23" t="n">
        <f aca="false">K1976+L1976</f>
        <v>1910</v>
      </c>
      <c r="P1976" s="23" t="n">
        <f aca="false">K1976+L1976+M1976+N1976</f>
        <v>1910</v>
      </c>
      <c r="Q1976" s="23" t="n">
        <v>1423</v>
      </c>
      <c r="R1976" s="23" t="n">
        <v>419</v>
      </c>
      <c r="S1976" s="23" t="n">
        <v>572</v>
      </c>
      <c r="T1976" s="23" t="n">
        <v>144</v>
      </c>
      <c r="U1976" s="42" t="n">
        <f aca="false">IF(I1976="delivery",O1976-SUM(Q1976+R1976),IF(I1976="PO",P1976-SUM(Q1976:R1976)))</f>
        <v>68</v>
      </c>
      <c r="V1976" s="43" t="n">
        <v>0.207</v>
      </c>
      <c r="W1976" s="43"/>
      <c r="X1976" s="43" t="n">
        <f aca="false">W1976-V1976</f>
        <v>-0.207</v>
      </c>
      <c r="Z1976" s="44"/>
      <c r="AA1976" s="44"/>
      <c r="AM1976" s="23" t="str">
        <f aca="false">D1976</f>
        <v>Arista</v>
      </c>
      <c r="AN1976" s="23" t="s">
        <v>3039</v>
      </c>
      <c r="AT1976" s="44"/>
      <c r="AU1976" s="44"/>
      <c r="BD1976" s="23" t="s">
        <v>182</v>
      </c>
      <c r="BE1976" s="1" t="s">
        <v>183</v>
      </c>
    </row>
    <row r="1977" customFormat="false" ht="15" hidden="false" customHeight="true" outlineLevel="0" collapsed="false">
      <c r="A1977" s="23" t="s">
        <v>7973</v>
      </c>
      <c r="B1977" s="23" t="s">
        <v>7974</v>
      </c>
      <c r="C1977" s="40" t="s">
        <v>177</v>
      </c>
      <c r="D1977" s="23" t="s">
        <v>82</v>
      </c>
      <c r="E1977" s="23" t="s">
        <v>7975</v>
      </c>
      <c r="F1977" s="23" t="s">
        <v>7976</v>
      </c>
      <c r="G1977" s="23" t="n">
        <v>81</v>
      </c>
      <c r="H1977" s="23" t="n">
        <v>250</v>
      </c>
      <c r="I1977" s="41" t="s">
        <v>180</v>
      </c>
      <c r="K1977" s="23" t="n">
        <v>0</v>
      </c>
      <c r="L1977" s="23" t="n">
        <v>903</v>
      </c>
      <c r="M1977" s="23" t="n">
        <v>500</v>
      </c>
      <c r="N1977" s="23" t="n">
        <v>0</v>
      </c>
      <c r="O1977" s="23" t="n">
        <f aca="false">K1977+L1977</f>
        <v>903</v>
      </c>
      <c r="P1977" s="23" t="n">
        <f aca="false">K1977+L1977+M1977+N1977</f>
        <v>1403</v>
      </c>
      <c r="Q1977" s="23" t="n">
        <v>820</v>
      </c>
      <c r="R1977" s="23" t="n">
        <v>357</v>
      </c>
      <c r="S1977" s="23" t="n">
        <v>460</v>
      </c>
      <c r="T1977" s="23" t="n">
        <v>20</v>
      </c>
      <c r="U1977" s="42" t="n">
        <f aca="false">IF(I1977="delivery",O1977-SUM(Q1977+R1977),IF(I1977="PO",P1977-SUM(Q1977:R1977)))</f>
        <v>-274</v>
      </c>
      <c r="V1977" s="43" t="n">
        <v>16.5</v>
      </c>
      <c r="W1977" s="43"/>
      <c r="X1977" s="43" t="n">
        <f aca="false">W1977-V1977</f>
        <v>-16.5</v>
      </c>
      <c r="Y1977" s="23" t="n">
        <v>16.5</v>
      </c>
      <c r="Z1977" s="44"/>
      <c r="AA1977" s="44"/>
      <c r="AM1977" s="23" t="str">
        <f aca="false">D1977</f>
        <v>Arista</v>
      </c>
      <c r="AN1977" s="23" t="s">
        <v>3039</v>
      </c>
      <c r="AT1977" s="44"/>
      <c r="AU1977" s="44"/>
      <c r="BD1977" s="23" t="s">
        <v>182</v>
      </c>
      <c r="BE1977" s="1" t="s">
        <v>183</v>
      </c>
    </row>
    <row r="1978" customFormat="false" ht="15" hidden="false" customHeight="true" outlineLevel="0" collapsed="false">
      <c r="A1978" s="23" t="s">
        <v>7977</v>
      </c>
      <c r="B1978" s="23" t="s">
        <v>7978</v>
      </c>
      <c r="C1978" s="40" t="s">
        <v>177</v>
      </c>
      <c r="D1978" s="23" t="s">
        <v>82</v>
      </c>
      <c r="E1978" s="23" t="s">
        <v>7979</v>
      </c>
      <c r="F1978" s="23" t="s">
        <v>7980</v>
      </c>
      <c r="G1978" s="23" t="n">
        <v>36</v>
      </c>
      <c r="H1978" s="23" t="n">
        <v>250</v>
      </c>
      <c r="I1978" s="41" t="s">
        <v>188</v>
      </c>
      <c r="K1978" s="23" t="n">
        <v>0</v>
      </c>
      <c r="L1978" s="23" t="n">
        <v>1270</v>
      </c>
      <c r="M1978" s="23" t="n">
        <v>300</v>
      </c>
      <c r="N1978" s="23" t="n">
        <v>0</v>
      </c>
      <c r="O1978" s="23" t="n">
        <f aca="false">K1978+L1978</f>
        <v>1270</v>
      </c>
      <c r="P1978" s="23" t="n">
        <f aca="false">K1978+L1978+M1978+N1978</f>
        <v>1570</v>
      </c>
      <c r="Q1978" s="23" t="n">
        <v>1640</v>
      </c>
      <c r="R1978" s="23" t="n">
        <v>714</v>
      </c>
      <c r="S1978" s="23" t="n">
        <v>920</v>
      </c>
      <c r="T1978" s="23" t="n">
        <v>40</v>
      </c>
      <c r="U1978" s="42" t="n">
        <f aca="false">IF(I1978="delivery",O1978-SUM(Q1978+R1978),IF(I1978="PO",P1978-SUM(Q1978:R1978)))</f>
        <v>-784</v>
      </c>
      <c r="V1978" s="43" t="n">
        <v>27.5</v>
      </c>
      <c r="W1978" s="43"/>
      <c r="X1978" s="43" t="n">
        <f aca="false">W1978-V1978</f>
        <v>-27.5</v>
      </c>
      <c r="Y1978" s="23" t="n">
        <v>29</v>
      </c>
      <c r="Z1978" s="44"/>
      <c r="AA1978" s="44"/>
      <c r="AM1978" s="23" t="str">
        <f aca="false">D1978</f>
        <v>Arista</v>
      </c>
      <c r="AN1978" s="23" t="s">
        <v>3039</v>
      </c>
      <c r="AT1978" s="44"/>
      <c r="AU1978" s="44"/>
      <c r="BD1978" s="23" t="s">
        <v>182</v>
      </c>
      <c r="BE1978" s="1" t="s">
        <v>183</v>
      </c>
    </row>
    <row r="1979" customFormat="false" ht="15" hidden="false" customHeight="true" outlineLevel="0" collapsed="false">
      <c r="A1979" s="23" t="s">
        <v>7981</v>
      </c>
      <c r="B1979" s="23" t="s">
        <v>7982</v>
      </c>
      <c r="C1979" s="40" t="s">
        <v>177</v>
      </c>
      <c r="D1979" s="23" t="s">
        <v>1471</v>
      </c>
      <c r="E1979" s="23" t="s">
        <v>7983</v>
      </c>
      <c r="F1979" s="23" t="s">
        <v>7984</v>
      </c>
      <c r="G1979" s="23" t="n">
        <v>101</v>
      </c>
      <c r="H1979" s="23" t="n">
        <v>1500</v>
      </c>
      <c r="I1979" s="41" t="s">
        <v>188</v>
      </c>
      <c r="K1979" s="23" t="n">
        <v>0</v>
      </c>
      <c r="L1979" s="23" t="n">
        <v>1973</v>
      </c>
      <c r="M1979" s="23" t="n">
        <v>0</v>
      </c>
      <c r="N1979" s="23" t="n">
        <v>0</v>
      </c>
      <c r="O1979" s="23" t="n">
        <f aca="false">K1979+L1979</f>
        <v>1973</v>
      </c>
      <c r="P1979" s="23" t="n">
        <f aca="false">K1979+L1979+M1979+N1979</f>
        <v>1973</v>
      </c>
      <c r="Q1979" s="23" t="n">
        <v>1140</v>
      </c>
      <c r="R1979" s="23" t="n">
        <v>257</v>
      </c>
      <c r="S1979" s="23" t="n">
        <v>410</v>
      </c>
      <c r="T1979" s="23" t="n">
        <v>70</v>
      </c>
      <c r="U1979" s="42" t="n">
        <f aca="false">IF(I1979="delivery",O1979-SUM(Q1979+R1979),IF(I1979="PO",P1979-SUM(Q1979:R1979)))</f>
        <v>576</v>
      </c>
      <c r="V1979" s="43" t="n">
        <v>0.28</v>
      </c>
      <c r="W1979" s="43"/>
      <c r="X1979" s="43" t="n">
        <f aca="false">W1979-V1979</f>
        <v>-0.28</v>
      </c>
      <c r="Z1979" s="44"/>
      <c r="AA1979" s="44"/>
      <c r="AM1979" s="23" t="str">
        <f aca="false">D1979</f>
        <v>Sanmina</v>
      </c>
      <c r="AN1979" s="23" t="s">
        <v>2011</v>
      </c>
      <c r="AT1979" s="44"/>
      <c r="AU1979" s="44"/>
      <c r="BD1979" s="23" t="s">
        <v>182</v>
      </c>
      <c r="BE1979" s="1" t="s">
        <v>183</v>
      </c>
    </row>
    <row r="1980" customFormat="false" ht="15" hidden="false" customHeight="true" outlineLevel="0" collapsed="false">
      <c r="A1980" s="23" t="s">
        <v>7985</v>
      </c>
      <c r="B1980" s="23" t="s">
        <v>7986</v>
      </c>
      <c r="C1980" s="40" t="s">
        <v>177</v>
      </c>
      <c r="D1980" s="23" t="s">
        <v>1471</v>
      </c>
      <c r="E1980" s="23" t="s">
        <v>7987</v>
      </c>
      <c r="F1980" s="23" t="s">
        <v>7988</v>
      </c>
      <c r="G1980" s="23" t="n">
        <v>23</v>
      </c>
      <c r="H1980" s="23" t="n">
        <v>4000</v>
      </c>
      <c r="I1980" s="41" t="s">
        <v>188</v>
      </c>
      <c r="K1980" s="23" t="n">
        <v>0</v>
      </c>
      <c r="L1980" s="23" t="n">
        <v>4450</v>
      </c>
      <c r="M1980" s="23" t="n">
        <v>4000</v>
      </c>
      <c r="N1980" s="23" t="n">
        <v>0</v>
      </c>
      <c r="O1980" s="23" t="n">
        <f aca="false">K1980+L1980</f>
        <v>4450</v>
      </c>
      <c r="P1980" s="23" t="n">
        <f aca="false">K1980+L1980+M1980+N1980</f>
        <v>8450</v>
      </c>
      <c r="Q1980" s="23" t="n">
        <v>6046</v>
      </c>
      <c r="R1980" s="23" t="n">
        <v>6194</v>
      </c>
      <c r="S1980" s="23" t="n">
        <v>6673</v>
      </c>
      <c r="T1980" s="23" t="n">
        <v>2123</v>
      </c>
      <c r="U1980" s="42" t="n">
        <f aca="false">IF(I1980="delivery",O1980-SUM(Q1980+R1980),IF(I1980="PO",P1980-SUM(Q1980:R1980)))</f>
        <v>-3790</v>
      </c>
      <c r="V1980" s="43" t="n">
        <v>0.24</v>
      </c>
      <c r="W1980" s="43"/>
      <c r="X1980" s="43" t="n">
        <f aca="false">W1980-V1980</f>
        <v>-0.24</v>
      </c>
      <c r="Z1980" s="44"/>
      <c r="AA1980" s="44"/>
      <c r="AM1980" s="23" t="str">
        <f aca="false">D1980</f>
        <v>Sanmina</v>
      </c>
      <c r="AN1980" s="23" t="s">
        <v>2011</v>
      </c>
      <c r="AT1980" s="44"/>
      <c r="AU1980" s="44"/>
      <c r="BD1980" s="23" t="s">
        <v>182</v>
      </c>
      <c r="BE1980" s="1" t="s">
        <v>183</v>
      </c>
    </row>
    <row r="1981" customFormat="false" ht="15" hidden="false" customHeight="true" outlineLevel="0" collapsed="false">
      <c r="A1981" s="23" t="s">
        <v>7989</v>
      </c>
      <c r="B1981" s="23" t="s">
        <v>7990</v>
      </c>
      <c r="C1981" s="40" t="s">
        <v>177</v>
      </c>
      <c r="D1981" s="23" t="s">
        <v>82</v>
      </c>
      <c r="E1981" s="23" t="s">
        <v>7991</v>
      </c>
      <c r="F1981" s="23" t="s">
        <v>7992</v>
      </c>
      <c r="G1981" s="23" t="n">
        <v>61</v>
      </c>
      <c r="H1981" s="23" t="n">
        <v>1</v>
      </c>
      <c r="I1981" s="41" t="s">
        <v>180</v>
      </c>
      <c r="K1981" s="23" t="n">
        <v>0</v>
      </c>
      <c r="L1981" s="23" t="n">
        <v>1923</v>
      </c>
      <c r="M1981" s="23" t="n">
        <v>4000</v>
      </c>
      <c r="N1981" s="23" t="n">
        <v>0</v>
      </c>
      <c r="O1981" s="23" t="n">
        <f aca="false">K1981+L1981</f>
        <v>1923</v>
      </c>
      <c r="P1981" s="23" t="n">
        <f aca="false">K1981+L1981+M1981+N1981</f>
        <v>5923</v>
      </c>
      <c r="Q1981" s="23" t="n">
        <v>4801</v>
      </c>
      <c r="R1981" s="23" t="n">
        <v>2765</v>
      </c>
      <c r="S1981" s="23" t="n">
        <v>2857</v>
      </c>
      <c r="T1981" s="23" t="n">
        <v>889</v>
      </c>
      <c r="U1981" s="42" t="n">
        <f aca="false">IF(I1981="delivery",O1981-SUM(Q1981+R1981),IF(I1981="PO",P1981-SUM(Q1981:R1981)))</f>
        <v>-5643</v>
      </c>
      <c r="V1981" s="43" t="n">
        <v>0.65</v>
      </c>
      <c r="W1981" s="43"/>
      <c r="X1981" s="43" t="n">
        <f aca="false">W1981-V1981</f>
        <v>-0.65</v>
      </c>
      <c r="Y1981" s="23" t="n">
        <v>0.708</v>
      </c>
      <c r="Z1981" s="44"/>
      <c r="AA1981" s="44"/>
      <c r="AM1981" s="23" t="str">
        <f aca="false">D1981</f>
        <v>Arista</v>
      </c>
      <c r="AN1981" s="23" t="s">
        <v>3039</v>
      </c>
      <c r="AT1981" s="44"/>
      <c r="AU1981" s="44"/>
      <c r="BD1981" s="23" t="s">
        <v>182</v>
      </c>
      <c r="BE1981" s="1" t="s">
        <v>183</v>
      </c>
    </row>
    <row r="1982" customFormat="false" ht="15" hidden="false" customHeight="true" outlineLevel="0" collapsed="false">
      <c r="A1982" s="23" t="s">
        <v>7993</v>
      </c>
      <c r="B1982" s="23" t="s">
        <v>7994</v>
      </c>
      <c r="C1982" s="40" t="s">
        <v>177</v>
      </c>
      <c r="D1982" s="23" t="s">
        <v>82</v>
      </c>
      <c r="E1982" s="23" t="s">
        <v>7995</v>
      </c>
      <c r="F1982" s="23" t="s">
        <v>7996</v>
      </c>
      <c r="G1982" s="23" t="n">
        <v>51</v>
      </c>
      <c r="H1982" s="23" t="n">
        <v>200</v>
      </c>
      <c r="I1982" s="41" t="s">
        <v>180</v>
      </c>
      <c r="K1982" s="23" t="n">
        <v>0</v>
      </c>
      <c r="L1982" s="23" t="n">
        <v>232</v>
      </c>
      <c r="M1982" s="23" t="n">
        <v>0</v>
      </c>
      <c r="N1982" s="23" t="n">
        <v>0</v>
      </c>
      <c r="O1982" s="23" t="n">
        <f aca="false">K1982+L1982</f>
        <v>232</v>
      </c>
      <c r="P1982" s="23" t="n">
        <f aca="false">K1982+L1982+M1982+N1982</f>
        <v>232</v>
      </c>
      <c r="Q1982" s="23" t="n">
        <v>160</v>
      </c>
      <c r="R1982" s="23" t="n">
        <v>0</v>
      </c>
      <c r="S1982" s="23" t="n">
        <v>0</v>
      </c>
      <c r="T1982" s="23" t="n">
        <v>0</v>
      </c>
      <c r="U1982" s="42" t="n">
        <f aca="false">IF(I1982="delivery",O1982-SUM(Q1982+R1982),IF(I1982="PO",P1982-SUM(Q1982:R1982)))</f>
        <v>72</v>
      </c>
      <c r="V1982" s="43" t="n">
        <v>33</v>
      </c>
      <c r="W1982" s="43"/>
      <c r="X1982" s="43" t="n">
        <f aca="false">W1982-V1982</f>
        <v>-33</v>
      </c>
      <c r="Y1982" s="23" t="n">
        <v>52</v>
      </c>
      <c r="Z1982" s="44"/>
      <c r="AA1982" s="44"/>
      <c r="AM1982" s="23" t="str">
        <f aca="false">D1982</f>
        <v>Arista</v>
      </c>
      <c r="AN1982" s="23" t="s">
        <v>3039</v>
      </c>
      <c r="AT1982" s="44"/>
      <c r="AU1982" s="44"/>
      <c r="BD1982" s="23" t="s">
        <v>182</v>
      </c>
      <c r="BE1982" s="1" t="s">
        <v>183</v>
      </c>
    </row>
    <row r="1983" customFormat="false" ht="15" hidden="false" customHeight="true" outlineLevel="0" collapsed="false">
      <c r="A1983" s="23" t="s">
        <v>7997</v>
      </c>
      <c r="B1983" s="23" t="s">
        <v>7998</v>
      </c>
      <c r="C1983" s="40" t="s">
        <v>177</v>
      </c>
      <c r="D1983" s="23" t="s">
        <v>82</v>
      </c>
      <c r="E1983" s="23" t="s">
        <v>7999</v>
      </c>
      <c r="F1983" s="23" t="s">
        <v>8000</v>
      </c>
      <c r="G1983" s="23" t="n">
        <v>61</v>
      </c>
      <c r="H1983" s="23" t="n">
        <v>2000</v>
      </c>
      <c r="I1983" s="41" t="s">
        <v>180</v>
      </c>
      <c r="K1983" s="23" t="n">
        <v>0</v>
      </c>
      <c r="L1983" s="23" t="n">
        <v>7940</v>
      </c>
      <c r="M1983" s="23" t="n">
        <v>28000</v>
      </c>
      <c r="N1983" s="23" t="n">
        <v>0</v>
      </c>
      <c r="O1983" s="23" t="n">
        <f aca="false">K1983+L1983</f>
        <v>7940</v>
      </c>
      <c r="P1983" s="23" t="n">
        <f aca="false">K1983+L1983+M1983+N1983</f>
        <v>35940</v>
      </c>
      <c r="Q1983" s="23" t="n">
        <v>21496</v>
      </c>
      <c r="R1983" s="23" t="n">
        <v>47817</v>
      </c>
      <c r="S1983" s="23" t="n">
        <v>45117</v>
      </c>
      <c r="T1983" s="23" t="n">
        <v>10863</v>
      </c>
      <c r="U1983" s="42" t="n">
        <f aca="false">IF(I1983="delivery",O1983-SUM(Q1983+R1983),IF(I1983="PO",P1983-SUM(Q1983:R1983)))</f>
        <v>-61373</v>
      </c>
      <c r="V1983" s="43" t="n">
        <v>2.188</v>
      </c>
      <c r="W1983" s="43"/>
      <c r="X1983" s="43" t="n">
        <f aca="false">W1983-V1983</f>
        <v>-2.188</v>
      </c>
      <c r="Y1983" s="23" t="n">
        <v>2.33334</v>
      </c>
      <c r="Z1983" s="44"/>
      <c r="AA1983" s="44"/>
      <c r="AM1983" s="23" t="str">
        <f aca="false">D1983</f>
        <v>Arista</v>
      </c>
      <c r="AN1983" s="23" t="s">
        <v>3039</v>
      </c>
      <c r="AT1983" s="44"/>
      <c r="AU1983" s="44"/>
      <c r="BD1983" s="23" t="s">
        <v>182</v>
      </c>
      <c r="BE1983" s="1" t="s">
        <v>183</v>
      </c>
    </row>
    <row r="1984" customFormat="false" ht="15" hidden="false" customHeight="true" outlineLevel="0" collapsed="false">
      <c r="A1984" s="23" t="s">
        <v>8001</v>
      </c>
      <c r="B1984" s="23" t="s">
        <v>8002</v>
      </c>
      <c r="C1984" s="40" t="s">
        <v>177</v>
      </c>
      <c r="D1984" s="23" t="s">
        <v>1471</v>
      </c>
      <c r="E1984" s="23" t="s">
        <v>8003</v>
      </c>
      <c r="F1984" s="23" t="s">
        <v>8004</v>
      </c>
      <c r="G1984" s="23" t="n">
        <v>101</v>
      </c>
      <c r="H1984" s="23" t="n">
        <v>480</v>
      </c>
      <c r="I1984" s="41" t="s">
        <v>188</v>
      </c>
      <c r="K1984" s="23" t="n">
        <v>0</v>
      </c>
      <c r="L1984" s="23" t="n">
        <v>2376</v>
      </c>
      <c r="M1984" s="23" t="n">
        <v>0</v>
      </c>
      <c r="N1984" s="23" t="n">
        <v>4000</v>
      </c>
      <c r="O1984" s="23" t="n">
        <f aca="false">K1984+L1984</f>
        <v>2376</v>
      </c>
      <c r="P1984" s="23" t="n">
        <f aca="false">K1984+L1984+M1984+N1984</f>
        <v>6376</v>
      </c>
      <c r="Q1984" s="23" t="n">
        <v>4146</v>
      </c>
      <c r="R1984" s="23" t="n">
        <v>1410</v>
      </c>
      <c r="S1984" s="23" t="n">
        <v>1800</v>
      </c>
      <c r="T1984" s="23" t="n">
        <v>355</v>
      </c>
      <c r="U1984" s="42" t="n">
        <f aca="false">IF(I1984="delivery",O1984-SUM(Q1984+R1984),IF(I1984="PO",P1984-SUM(Q1984:R1984)))</f>
        <v>820</v>
      </c>
      <c r="V1984" s="43" t="n">
        <v>0.86</v>
      </c>
      <c r="W1984" s="43"/>
      <c r="X1984" s="43" t="n">
        <f aca="false">W1984-V1984</f>
        <v>-0.86</v>
      </c>
      <c r="Z1984" s="44"/>
      <c r="AA1984" s="44"/>
      <c r="AM1984" s="23" t="str">
        <f aca="false">D1984</f>
        <v>Sanmina</v>
      </c>
      <c r="AN1984" s="23" t="s">
        <v>2011</v>
      </c>
      <c r="AT1984" s="44"/>
      <c r="AU1984" s="44"/>
      <c r="BD1984" s="23" t="s">
        <v>182</v>
      </c>
      <c r="BE1984" s="1" t="s">
        <v>183</v>
      </c>
    </row>
    <row r="1985" customFormat="false" ht="15" hidden="false" customHeight="true" outlineLevel="0" collapsed="false">
      <c r="A1985" s="23" t="s">
        <v>8005</v>
      </c>
      <c r="B1985" s="23" t="s">
        <v>8006</v>
      </c>
      <c r="C1985" s="40" t="s">
        <v>177</v>
      </c>
      <c r="D1985" s="23" t="s">
        <v>82</v>
      </c>
      <c r="E1985" s="23" t="s">
        <v>8007</v>
      </c>
      <c r="F1985" s="23" t="s">
        <v>8008</v>
      </c>
      <c r="G1985" s="23" t="n">
        <v>41</v>
      </c>
      <c r="H1985" s="23" t="n">
        <v>100</v>
      </c>
      <c r="I1985" s="41" t="s">
        <v>180</v>
      </c>
      <c r="K1985" s="23" t="n">
        <v>0</v>
      </c>
      <c r="L1985" s="23" t="n">
        <v>4317</v>
      </c>
      <c r="M1985" s="23" t="n">
        <v>9700</v>
      </c>
      <c r="N1985" s="23" t="n">
        <v>1000</v>
      </c>
      <c r="O1985" s="23" t="n">
        <f aca="false">K1985+L1985</f>
        <v>4317</v>
      </c>
      <c r="P1985" s="23" t="n">
        <f aca="false">K1985+L1985+M1985+N1985</f>
        <v>15017</v>
      </c>
      <c r="Q1985" s="23" t="n">
        <v>9250</v>
      </c>
      <c r="R1985" s="23" t="n">
        <v>8846</v>
      </c>
      <c r="S1985" s="23" t="n">
        <v>9324</v>
      </c>
      <c r="T1985" s="23" t="n">
        <v>1757</v>
      </c>
      <c r="U1985" s="42" t="n">
        <f aca="false">IF(I1985="delivery",O1985-SUM(Q1985+R1985),IF(I1985="PO",P1985-SUM(Q1985:R1985)))</f>
        <v>-13779</v>
      </c>
      <c r="V1985" s="43" t="n">
        <v>4.341</v>
      </c>
      <c r="W1985" s="43"/>
      <c r="X1985" s="43" t="n">
        <f aca="false">W1985-V1985</f>
        <v>-4.341</v>
      </c>
      <c r="Y1985" s="23" t="n">
        <v>3.75</v>
      </c>
      <c r="Z1985" s="44"/>
      <c r="AA1985" s="44"/>
      <c r="AM1985" s="23" t="str">
        <f aca="false">D1985</f>
        <v>Arista</v>
      </c>
      <c r="AN1985" s="23" t="s">
        <v>3039</v>
      </c>
      <c r="AT1985" s="44"/>
      <c r="AU1985" s="44"/>
      <c r="BD1985" s="23" t="s">
        <v>182</v>
      </c>
      <c r="BE1985" s="1" t="s">
        <v>183</v>
      </c>
    </row>
    <row r="1986" customFormat="false" ht="15" hidden="false" customHeight="true" outlineLevel="0" collapsed="false">
      <c r="A1986" s="23" t="s">
        <v>8009</v>
      </c>
      <c r="B1986" s="23" t="s">
        <v>8010</v>
      </c>
      <c r="C1986" s="40" t="s">
        <v>177</v>
      </c>
      <c r="D1986" s="23" t="s">
        <v>82</v>
      </c>
      <c r="E1986" s="23" t="s">
        <v>8011</v>
      </c>
      <c r="F1986" s="23" t="s">
        <v>8012</v>
      </c>
      <c r="G1986" s="23" t="n">
        <v>66</v>
      </c>
      <c r="H1986" s="23" t="n">
        <v>1000</v>
      </c>
      <c r="I1986" s="41" t="s">
        <v>180</v>
      </c>
      <c r="K1986" s="23" t="n">
        <v>119605</v>
      </c>
      <c r="L1986" s="23" t="n">
        <v>49451</v>
      </c>
      <c r="M1986" s="23" t="n">
        <v>0</v>
      </c>
      <c r="N1986" s="23" t="n">
        <v>0</v>
      </c>
      <c r="O1986" s="23" t="n">
        <f aca="false">K1986+L1986</f>
        <v>169056</v>
      </c>
      <c r="P1986" s="23" t="n">
        <f aca="false">K1986+L1986+M1986+N1986</f>
        <v>169056</v>
      </c>
      <c r="Q1986" s="23" t="n">
        <v>48865</v>
      </c>
      <c r="R1986" s="23" t="n">
        <v>19736</v>
      </c>
      <c r="S1986" s="23" t="n">
        <v>17368</v>
      </c>
      <c r="T1986" s="23" t="n">
        <v>4456</v>
      </c>
      <c r="U1986" s="42" t="n">
        <f aca="false">IF(I1986="delivery",O1986-SUM(Q1986+R1986),IF(I1986="PO",P1986-SUM(Q1986:R1986)))</f>
        <v>100455</v>
      </c>
      <c r="V1986" s="43" t="n">
        <v>7</v>
      </c>
      <c r="W1986" s="43"/>
      <c r="X1986" s="43" t="n">
        <f aca="false">W1986-V1986</f>
        <v>-7</v>
      </c>
      <c r="Y1986" s="23" t="n">
        <v>7</v>
      </c>
      <c r="Z1986" s="44"/>
      <c r="AA1986" s="44"/>
      <c r="AM1986" s="23" t="str">
        <f aca="false">D1986</f>
        <v>Arista</v>
      </c>
      <c r="AN1986" s="23" t="s">
        <v>3039</v>
      </c>
      <c r="AT1986" s="44"/>
      <c r="AU1986" s="44"/>
      <c r="BD1986" s="23" t="s">
        <v>182</v>
      </c>
      <c r="BE1986" s="1" t="s">
        <v>183</v>
      </c>
    </row>
    <row r="1987" customFormat="false" ht="15" hidden="false" customHeight="true" outlineLevel="0" collapsed="false">
      <c r="A1987" s="23" t="s">
        <v>8013</v>
      </c>
      <c r="B1987" s="23" t="s">
        <v>8014</v>
      </c>
      <c r="C1987" s="40" t="s">
        <v>177</v>
      </c>
      <c r="D1987" s="23" t="s">
        <v>1471</v>
      </c>
      <c r="E1987" s="23" t="s">
        <v>8015</v>
      </c>
      <c r="F1987" s="23" t="s">
        <v>8016</v>
      </c>
      <c r="G1987" s="23" t="n">
        <v>81</v>
      </c>
      <c r="H1987" s="23" t="n">
        <v>3000</v>
      </c>
      <c r="I1987" s="41" t="s">
        <v>188</v>
      </c>
      <c r="K1987" s="23" t="n">
        <v>0</v>
      </c>
      <c r="L1987" s="23" t="n">
        <v>16752</v>
      </c>
      <c r="M1987" s="23" t="n">
        <v>0</v>
      </c>
      <c r="N1987" s="23" t="n">
        <v>0</v>
      </c>
      <c r="O1987" s="23" t="n">
        <f aca="false">K1987+L1987</f>
        <v>16752</v>
      </c>
      <c r="P1987" s="23" t="n">
        <f aca="false">K1987+L1987+M1987+N1987</f>
        <v>16752</v>
      </c>
      <c r="Q1987" s="23" t="n">
        <v>910</v>
      </c>
      <c r="R1987" s="23" t="n">
        <v>0</v>
      </c>
      <c r="S1987" s="23" t="n">
        <v>0</v>
      </c>
      <c r="T1987" s="23" t="n">
        <v>0</v>
      </c>
      <c r="U1987" s="42" t="n">
        <f aca="false">IF(I1987="delivery",O1987-SUM(Q1987+R1987),IF(I1987="PO",P1987-SUM(Q1987:R1987)))</f>
        <v>15842</v>
      </c>
      <c r="V1987" s="43" t="n">
        <v>0.217</v>
      </c>
      <c r="W1987" s="43"/>
      <c r="X1987" s="43" t="n">
        <f aca="false">W1987-V1987</f>
        <v>-0.217</v>
      </c>
      <c r="Z1987" s="44"/>
      <c r="AA1987" s="44"/>
      <c r="AM1987" s="23" t="str">
        <f aca="false">D1987</f>
        <v>Sanmina</v>
      </c>
      <c r="AN1987" s="23" t="s">
        <v>2011</v>
      </c>
      <c r="AT1987" s="44"/>
      <c r="AU1987" s="44"/>
      <c r="BD1987" s="23" t="s">
        <v>182</v>
      </c>
      <c r="BE1987" s="1" t="s">
        <v>183</v>
      </c>
    </row>
    <row r="1988" customFormat="false" ht="15" hidden="false" customHeight="true" outlineLevel="0" collapsed="false">
      <c r="A1988" s="23" t="s">
        <v>8017</v>
      </c>
      <c r="B1988" s="23" t="s">
        <v>8018</v>
      </c>
      <c r="C1988" s="40" t="s">
        <v>177</v>
      </c>
      <c r="D1988" s="23" t="s">
        <v>1471</v>
      </c>
      <c r="E1988" s="23" t="s">
        <v>8019</v>
      </c>
      <c r="F1988" s="23" t="s">
        <v>8020</v>
      </c>
      <c r="G1988" s="23" t="n">
        <v>28</v>
      </c>
      <c r="H1988" s="23" t="n">
        <v>1</v>
      </c>
      <c r="I1988" s="41" t="s">
        <v>188</v>
      </c>
      <c r="K1988" s="23" t="n">
        <v>0</v>
      </c>
      <c r="L1988" s="23" t="n">
        <v>618</v>
      </c>
      <c r="M1988" s="23" t="n">
        <v>0</v>
      </c>
      <c r="N1988" s="23" t="n">
        <v>0</v>
      </c>
      <c r="O1988" s="23" t="n">
        <f aca="false">K1988+L1988</f>
        <v>618</v>
      </c>
      <c r="P1988" s="23" t="n">
        <f aca="false">K1988+L1988+M1988+N1988</f>
        <v>618</v>
      </c>
      <c r="Q1988" s="23" t="n">
        <v>632</v>
      </c>
      <c r="R1988" s="23" t="n">
        <v>214</v>
      </c>
      <c r="S1988" s="23" t="n">
        <v>185</v>
      </c>
      <c r="T1988" s="23" t="n">
        <v>136</v>
      </c>
      <c r="U1988" s="42" t="n">
        <f aca="false">IF(I1988="delivery",O1988-SUM(Q1988+R1988),IF(I1988="PO",P1988-SUM(Q1988:R1988)))</f>
        <v>-228</v>
      </c>
      <c r="V1988" s="43" t="n">
        <v>1.18</v>
      </c>
      <c r="W1988" s="43"/>
      <c r="X1988" s="43" t="n">
        <f aca="false">W1988-V1988</f>
        <v>-1.18</v>
      </c>
      <c r="Z1988" s="44"/>
      <c r="AA1988" s="44"/>
      <c r="AM1988" s="23" t="str">
        <f aca="false">D1988</f>
        <v>Sanmina</v>
      </c>
      <c r="AN1988" s="23" t="s">
        <v>2011</v>
      </c>
      <c r="AT1988" s="44"/>
      <c r="AU1988" s="44"/>
      <c r="BD1988" s="23" t="s">
        <v>182</v>
      </c>
      <c r="BE1988" s="1" t="s">
        <v>183</v>
      </c>
    </row>
    <row r="1989" customFormat="false" ht="15" hidden="false" customHeight="true" outlineLevel="0" collapsed="false">
      <c r="A1989" s="23" t="s">
        <v>8021</v>
      </c>
      <c r="B1989" s="23" t="s">
        <v>8022</v>
      </c>
      <c r="C1989" s="40" t="s">
        <v>177</v>
      </c>
      <c r="D1989" s="23" t="s">
        <v>82</v>
      </c>
      <c r="E1989" s="23" t="s">
        <v>8023</v>
      </c>
      <c r="F1989" s="23" t="s">
        <v>8024</v>
      </c>
      <c r="G1989" s="23" t="n">
        <v>111</v>
      </c>
      <c r="H1989" s="23" t="n">
        <v>500</v>
      </c>
      <c r="I1989" s="41" t="s">
        <v>180</v>
      </c>
      <c r="K1989" s="23" t="n">
        <v>0</v>
      </c>
      <c r="L1989" s="23" t="n">
        <v>4242</v>
      </c>
      <c r="M1989" s="23" t="n">
        <v>0</v>
      </c>
      <c r="N1989" s="23" t="n">
        <v>0</v>
      </c>
      <c r="O1989" s="23" t="n">
        <f aca="false">K1989+L1989</f>
        <v>4242</v>
      </c>
      <c r="P1989" s="23" t="n">
        <f aca="false">K1989+L1989+M1989+N1989</f>
        <v>4242</v>
      </c>
      <c r="Q1989" s="23" t="n">
        <v>3793</v>
      </c>
      <c r="R1989" s="23" t="n">
        <v>4800</v>
      </c>
      <c r="S1989" s="23" t="n">
        <v>4527</v>
      </c>
      <c r="T1989" s="23" t="n">
        <v>3018</v>
      </c>
      <c r="U1989" s="42" t="n">
        <f aca="false">IF(I1989="delivery",O1989-SUM(Q1989+R1989),IF(I1989="PO",P1989-SUM(Q1989:R1989)))</f>
        <v>-4351</v>
      </c>
      <c r="V1989" s="43" t="n">
        <v>4.00988</v>
      </c>
      <c r="W1989" s="43"/>
      <c r="X1989" s="43" t="n">
        <f aca="false">W1989-V1989</f>
        <v>-4.00988</v>
      </c>
      <c r="Z1989" s="44"/>
      <c r="AA1989" s="44"/>
      <c r="AM1989" s="23" t="str">
        <f aca="false">D1989</f>
        <v>Arista</v>
      </c>
      <c r="AN1989" s="23" t="s">
        <v>3039</v>
      </c>
      <c r="AT1989" s="44"/>
      <c r="AU1989" s="44"/>
      <c r="BD1989" s="23" t="s">
        <v>182</v>
      </c>
      <c r="BE1989" s="1" t="s">
        <v>183</v>
      </c>
    </row>
    <row r="1990" customFormat="false" ht="15" hidden="false" customHeight="true" outlineLevel="0" collapsed="false">
      <c r="A1990" s="23" t="s">
        <v>8025</v>
      </c>
      <c r="B1990" s="23" t="s">
        <v>8026</v>
      </c>
      <c r="C1990" s="40" t="s">
        <v>177</v>
      </c>
      <c r="D1990" s="23" t="s">
        <v>1471</v>
      </c>
      <c r="E1990" s="23" t="s">
        <v>8027</v>
      </c>
      <c r="F1990" s="23" t="s">
        <v>8028</v>
      </c>
      <c r="G1990" s="23" t="n">
        <v>101</v>
      </c>
      <c r="H1990" s="23" t="n">
        <v>570</v>
      </c>
      <c r="I1990" s="41" t="s">
        <v>180</v>
      </c>
      <c r="K1990" s="23" t="n">
        <v>0</v>
      </c>
      <c r="L1990" s="23" t="n">
        <v>5690</v>
      </c>
      <c r="M1990" s="23" t="n">
        <v>0</v>
      </c>
      <c r="N1990" s="23" t="n">
        <v>0</v>
      </c>
      <c r="O1990" s="23" t="n">
        <f aca="false">K1990+L1990</f>
        <v>5690</v>
      </c>
      <c r="P1990" s="23" t="n">
        <f aca="false">K1990+L1990+M1990+N1990</f>
        <v>5690</v>
      </c>
      <c r="Q1990" s="23" t="n">
        <v>180</v>
      </c>
      <c r="R1990" s="23" t="n">
        <v>803</v>
      </c>
      <c r="S1990" s="23" t="n">
        <v>586</v>
      </c>
      <c r="T1990" s="23" t="n">
        <v>64</v>
      </c>
      <c r="U1990" s="42" t="n">
        <f aca="false">IF(I1990="delivery",O1990-SUM(Q1990+R1990),IF(I1990="PO",P1990-SUM(Q1990:R1990)))</f>
        <v>4707</v>
      </c>
      <c r="V1990" s="43" t="n">
        <v>1.25</v>
      </c>
      <c r="W1990" s="43"/>
      <c r="X1990" s="43" t="n">
        <f aca="false">W1990-V1990</f>
        <v>-1.25</v>
      </c>
      <c r="Z1990" s="44"/>
      <c r="AA1990" s="44"/>
      <c r="AM1990" s="23" t="str">
        <f aca="false">D1990</f>
        <v>Sanmina</v>
      </c>
      <c r="AN1990" s="23" t="s">
        <v>2011</v>
      </c>
      <c r="AT1990" s="44"/>
      <c r="AU1990" s="44"/>
      <c r="BD1990" s="23" t="s">
        <v>182</v>
      </c>
      <c r="BE1990" s="1" t="s">
        <v>183</v>
      </c>
    </row>
    <row r="1991" customFormat="false" ht="15" hidden="false" customHeight="true" outlineLevel="0" collapsed="false">
      <c r="A1991" s="23" t="s">
        <v>8029</v>
      </c>
      <c r="B1991" s="23" t="s">
        <v>8030</v>
      </c>
      <c r="C1991" s="40" t="s">
        <v>177</v>
      </c>
      <c r="D1991" s="23" t="s">
        <v>1471</v>
      </c>
      <c r="E1991" s="23" t="s">
        <v>8031</v>
      </c>
      <c r="F1991" s="23" t="s">
        <v>8032</v>
      </c>
      <c r="G1991" s="23" t="n">
        <v>33</v>
      </c>
      <c r="H1991" s="23" t="n">
        <v>6000</v>
      </c>
      <c r="I1991" s="41" t="s">
        <v>180</v>
      </c>
      <c r="K1991" s="23" t="n">
        <v>0</v>
      </c>
      <c r="L1991" s="23" t="n">
        <v>750</v>
      </c>
      <c r="M1991" s="23" t="n">
        <v>0</v>
      </c>
      <c r="N1991" s="23" t="n">
        <v>0</v>
      </c>
      <c r="O1991" s="23" t="n">
        <f aca="false">K1991+L1991</f>
        <v>750</v>
      </c>
      <c r="P1991" s="23" t="n">
        <f aca="false">K1991+L1991+M1991+N1991</f>
        <v>750</v>
      </c>
      <c r="Q1991" s="23" t="n">
        <v>225</v>
      </c>
      <c r="R1991" s="23" t="n">
        <v>240</v>
      </c>
      <c r="S1991" s="23" t="n">
        <v>240</v>
      </c>
      <c r="T1991" s="23" t="n">
        <v>80</v>
      </c>
      <c r="U1991" s="42" t="n">
        <f aca="false">IF(I1991="delivery",O1991-SUM(Q1991+R1991),IF(I1991="PO",P1991-SUM(Q1991:R1991)))</f>
        <v>285</v>
      </c>
      <c r="V1991" s="43" t="n">
        <v>0.315</v>
      </c>
      <c r="W1991" s="43"/>
      <c r="X1991" s="43" t="n">
        <f aca="false">W1991-V1991</f>
        <v>-0.315</v>
      </c>
      <c r="Y1991" s="23" t="n">
        <v>0.315</v>
      </c>
      <c r="Z1991" s="44"/>
      <c r="AA1991" s="44"/>
      <c r="AM1991" s="23" t="str">
        <f aca="false">D1991</f>
        <v>Sanmina</v>
      </c>
      <c r="AN1991" s="23" t="s">
        <v>2011</v>
      </c>
      <c r="AT1991" s="44"/>
      <c r="AU1991" s="44"/>
      <c r="BD1991" s="23" t="s">
        <v>182</v>
      </c>
      <c r="BE1991" s="1" t="s">
        <v>183</v>
      </c>
    </row>
    <row r="1992" customFormat="false" ht="15" hidden="false" customHeight="true" outlineLevel="0" collapsed="false">
      <c r="A1992" s="23" t="s">
        <v>8033</v>
      </c>
      <c r="B1992" s="23" t="s">
        <v>8034</v>
      </c>
      <c r="C1992" s="40" t="s">
        <v>177</v>
      </c>
      <c r="D1992" s="23" t="s">
        <v>1471</v>
      </c>
      <c r="E1992" s="23" t="s">
        <v>8035</v>
      </c>
      <c r="F1992" s="23" t="s">
        <v>8036</v>
      </c>
      <c r="G1992" s="23" t="n">
        <v>101</v>
      </c>
      <c r="H1992" s="23" t="n">
        <v>5700</v>
      </c>
      <c r="I1992" s="41" t="s">
        <v>188</v>
      </c>
      <c r="K1992" s="23" t="n">
        <v>0</v>
      </c>
      <c r="L1992" s="23" t="n">
        <v>9353</v>
      </c>
      <c r="M1992" s="23" t="n">
        <v>0</v>
      </c>
      <c r="N1992" s="23" t="n">
        <v>0</v>
      </c>
      <c r="O1992" s="23" t="n">
        <f aca="false">K1992+L1992</f>
        <v>9353</v>
      </c>
      <c r="P1992" s="23" t="n">
        <f aca="false">K1992+L1992+M1992+N1992</f>
        <v>9353</v>
      </c>
      <c r="Q1992" s="23" t="n">
        <v>924</v>
      </c>
      <c r="R1992" s="23" t="n">
        <v>802</v>
      </c>
      <c r="S1992" s="23" t="n">
        <v>829</v>
      </c>
      <c r="T1992" s="23" t="n">
        <v>754</v>
      </c>
      <c r="U1992" s="42" t="n">
        <f aca="false">IF(I1992="delivery",O1992-SUM(Q1992+R1992),IF(I1992="PO",P1992-SUM(Q1992:R1992)))</f>
        <v>7627</v>
      </c>
      <c r="V1992" s="43" t="n">
        <v>0.393</v>
      </c>
      <c r="W1992" s="43"/>
      <c r="X1992" s="43" t="n">
        <f aca="false">W1992-V1992</f>
        <v>-0.393</v>
      </c>
      <c r="Z1992" s="44"/>
      <c r="AA1992" s="44"/>
      <c r="AM1992" s="23" t="str">
        <f aca="false">D1992</f>
        <v>Sanmina</v>
      </c>
      <c r="AN1992" s="23" t="s">
        <v>2011</v>
      </c>
      <c r="AT1992" s="44"/>
      <c r="AU1992" s="44"/>
      <c r="BD1992" s="23" t="s">
        <v>182</v>
      </c>
      <c r="BE1992" s="1" t="s">
        <v>183</v>
      </c>
    </row>
    <row r="1993" customFormat="false" ht="15" hidden="false" customHeight="true" outlineLevel="0" collapsed="false">
      <c r="A1993" s="23" t="s">
        <v>8037</v>
      </c>
      <c r="B1993" s="23" t="s">
        <v>8038</v>
      </c>
      <c r="C1993" s="40" t="s">
        <v>177</v>
      </c>
      <c r="D1993" s="23" t="s">
        <v>82</v>
      </c>
      <c r="E1993" s="23" t="s">
        <v>8039</v>
      </c>
      <c r="F1993" s="23" t="s">
        <v>8040</v>
      </c>
      <c r="G1993" s="23" t="n">
        <v>71</v>
      </c>
      <c r="H1993" s="23" t="n">
        <v>200</v>
      </c>
      <c r="I1993" s="41" t="s">
        <v>180</v>
      </c>
      <c r="K1993" s="23" t="n">
        <v>0</v>
      </c>
      <c r="L1993" s="23" t="n">
        <v>497</v>
      </c>
      <c r="M1993" s="23" t="n">
        <v>0</v>
      </c>
      <c r="N1993" s="23" t="n">
        <v>0</v>
      </c>
      <c r="O1993" s="23" t="n">
        <f aca="false">K1993+L1993</f>
        <v>497</v>
      </c>
      <c r="P1993" s="23" t="n">
        <f aca="false">K1993+L1993+M1993+N1993</f>
        <v>497</v>
      </c>
      <c r="Q1993" s="23" t="n">
        <v>166</v>
      </c>
      <c r="R1993" s="23" t="n">
        <v>150</v>
      </c>
      <c r="S1993" s="23" t="n">
        <v>150</v>
      </c>
      <c r="T1993" s="23" t="n">
        <v>50</v>
      </c>
      <c r="U1993" s="42" t="n">
        <f aca="false">IF(I1993="delivery",O1993-SUM(Q1993+R1993),IF(I1993="PO",P1993-SUM(Q1993:R1993)))</f>
        <v>181</v>
      </c>
      <c r="V1993" s="43" t="n">
        <v>0.92</v>
      </c>
      <c r="W1993" s="43"/>
      <c r="X1993" s="43" t="n">
        <f aca="false">W1993-V1993</f>
        <v>-0.92</v>
      </c>
      <c r="Y1993" s="23" t="n">
        <v>1.19817</v>
      </c>
      <c r="Z1993" s="44"/>
      <c r="AA1993" s="44"/>
      <c r="AM1993" s="23" t="str">
        <f aca="false">D1993</f>
        <v>Arista</v>
      </c>
      <c r="AN1993" s="23" t="s">
        <v>3039</v>
      </c>
      <c r="AT1993" s="44"/>
      <c r="AU1993" s="44"/>
      <c r="BD1993" s="23" t="s">
        <v>182</v>
      </c>
      <c r="BE1993" s="1" t="s">
        <v>183</v>
      </c>
    </row>
    <row r="1994" customFormat="false" ht="15" hidden="false" customHeight="true" outlineLevel="0" collapsed="false">
      <c r="A1994" s="23" t="s">
        <v>8041</v>
      </c>
      <c r="B1994" s="23" t="s">
        <v>8042</v>
      </c>
      <c r="C1994" s="40" t="s">
        <v>177</v>
      </c>
      <c r="D1994" s="23" t="s">
        <v>1471</v>
      </c>
      <c r="E1994" s="23" t="s">
        <v>8043</v>
      </c>
      <c r="F1994" s="23" t="s">
        <v>8044</v>
      </c>
      <c r="G1994" s="23" t="n">
        <v>66</v>
      </c>
      <c r="H1994" s="23" t="n">
        <v>2000</v>
      </c>
      <c r="I1994" s="41" t="s">
        <v>188</v>
      </c>
      <c r="K1994" s="23" t="n">
        <v>0</v>
      </c>
      <c r="L1994" s="23" t="n">
        <v>2411</v>
      </c>
      <c r="M1994" s="23" t="n">
        <v>0</v>
      </c>
      <c r="N1994" s="23" t="n">
        <v>0</v>
      </c>
      <c r="O1994" s="23" t="n">
        <f aca="false">K1994+L1994</f>
        <v>2411</v>
      </c>
      <c r="P1994" s="23" t="n">
        <f aca="false">K1994+L1994+M1994+N1994</f>
        <v>2411</v>
      </c>
      <c r="Q1994" s="23" t="n">
        <v>536</v>
      </c>
      <c r="R1994" s="23" t="n">
        <v>1608</v>
      </c>
      <c r="S1994" s="23" t="n">
        <v>1458</v>
      </c>
      <c r="T1994" s="23" t="n">
        <v>679</v>
      </c>
      <c r="U1994" s="42" t="n">
        <f aca="false">IF(I1994="delivery",O1994-SUM(Q1994+R1994),IF(I1994="PO",P1994-SUM(Q1994:R1994)))</f>
        <v>267</v>
      </c>
      <c r="V1994" s="43" t="n">
        <v>0.335</v>
      </c>
      <c r="W1994" s="43"/>
      <c r="X1994" s="43" t="n">
        <f aca="false">W1994-V1994</f>
        <v>-0.335</v>
      </c>
      <c r="Y1994" s="23" t="n">
        <v>0.355</v>
      </c>
      <c r="Z1994" s="44"/>
      <c r="AA1994" s="44"/>
      <c r="AM1994" s="23" t="str">
        <f aca="false">D1994</f>
        <v>Sanmina</v>
      </c>
      <c r="AN1994" s="23" t="s">
        <v>2011</v>
      </c>
      <c r="AT1994" s="44"/>
      <c r="AU1994" s="44"/>
      <c r="BD1994" s="23" t="s">
        <v>182</v>
      </c>
      <c r="BE1994" s="1" t="s">
        <v>183</v>
      </c>
    </row>
    <row r="1995" customFormat="false" ht="15" hidden="false" customHeight="true" outlineLevel="0" collapsed="false">
      <c r="A1995" s="23" t="s">
        <v>8045</v>
      </c>
      <c r="B1995" s="23" t="s">
        <v>8046</v>
      </c>
      <c r="C1995" s="40" t="s">
        <v>177</v>
      </c>
      <c r="D1995" s="23" t="s">
        <v>1471</v>
      </c>
      <c r="E1995" s="23" t="s">
        <v>8047</v>
      </c>
      <c r="F1995" s="23" t="s">
        <v>8048</v>
      </c>
      <c r="G1995" s="23" t="n">
        <v>101</v>
      </c>
      <c r="H1995" s="23" t="n">
        <v>92</v>
      </c>
      <c r="I1995" s="41" t="s">
        <v>188</v>
      </c>
      <c r="K1995" s="23" t="n">
        <v>0</v>
      </c>
      <c r="L1995" s="23" t="n">
        <v>43174</v>
      </c>
      <c r="M1995" s="23" t="n">
        <v>0</v>
      </c>
      <c r="N1995" s="23" t="n">
        <v>0</v>
      </c>
      <c r="O1995" s="23" t="n">
        <f aca="false">K1995+L1995</f>
        <v>43174</v>
      </c>
      <c r="P1995" s="23" t="n">
        <f aca="false">K1995+L1995+M1995+N1995</f>
        <v>43174</v>
      </c>
      <c r="Q1995" s="23" t="n">
        <v>9263</v>
      </c>
      <c r="R1995" s="23" t="n">
        <v>6645</v>
      </c>
      <c r="S1995" s="23" t="n">
        <v>5912</v>
      </c>
      <c r="T1995" s="23" t="n">
        <v>2447</v>
      </c>
      <c r="U1995" s="42" t="n">
        <f aca="false">IF(I1995="delivery",O1995-SUM(Q1995+R1995),IF(I1995="PO",P1995-SUM(Q1995:R1995)))</f>
        <v>27266</v>
      </c>
      <c r="V1995" s="43" t="n">
        <v>0.305</v>
      </c>
      <c r="W1995" s="43"/>
      <c r="X1995" s="43" t="n">
        <f aca="false">W1995-V1995</f>
        <v>-0.305</v>
      </c>
      <c r="Y1995" s="23" t="n">
        <v>0.305</v>
      </c>
      <c r="Z1995" s="44"/>
      <c r="AA1995" s="44"/>
      <c r="AM1995" s="23" t="str">
        <f aca="false">D1995</f>
        <v>Sanmina</v>
      </c>
      <c r="AN1995" s="23" t="s">
        <v>2011</v>
      </c>
      <c r="AT1995" s="44"/>
      <c r="AU1995" s="44"/>
      <c r="BD1995" s="23" t="s">
        <v>182</v>
      </c>
      <c r="BE1995" s="1" t="s">
        <v>183</v>
      </c>
    </row>
    <row r="1996" customFormat="false" ht="15" hidden="false" customHeight="true" outlineLevel="0" collapsed="false">
      <c r="A1996" s="23" t="s">
        <v>8049</v>
      </c>
      <c r="B1996" s="23" t="s">
        <v>8050</v>
      </c>
      <c r="C1996" s="40" t="s">
        <v>177</v>
      </c>
      <c r="D1996" s="23" t="s">
        <v>82</v>
      </c>
      <c r="E1996" s="23" t="s">
        <v>8051</v>
      </c>
      <c r="F1996" s="23" t="s">
        <v>8052</v>
      </c>
      <c r="G1996" s="23" t="n">
        <v>71</v>
      </c>
      <c r="H1996" s="23" t="n">
        <v>100</v>
      </c>
      <c r="I1996" s="41" t="s">
        <v>180</v>
      </c>
      <c r="K1996" s="23" t="n">
        <v>0</v>
      </c>
      <c r="L1996" s="23" t="n">
        <v>469</v>
      </c>
      <c r="M1996" s="23" t="n">
        <v>0</v>
      </c>
      <c r="N1996" s="23" t="n">
        <v>0</v>
      </c>
      <c r="O1996" s="23" t="n">
        <f aca="false">K1996+L1996</f>
        <v>469</v>
      </c>
      <c r="P1996" s="23" t="n">
        <f aca="false">K1996+L1996+M1996+N1996</f>
        <v>469</v>
      </c>
      <c r="Q1996" s="23" t="n">
        <v>310</v>
      </c>
      <c r="R1996" s="23" t="n">
        <v>240</v>
      </c>
      <c r="S1996" s="23" t="n">
        <v>306</v>
      </c>
      <c r="T1996" s="23" t="n">
        <v>532</v>
      </c>
      <c r="U1996" s="42" t="n">
        <f aca="false">IF(I1996="delivery",O1996-SUM(Q1996+R1996),IF(I1996="PO",P1996-SUM(Q1996:R1996)))</f>
        <v>-81</v>
      </c>
      <c r="V1996" s="43" t="n">
        <v>37.25</v>
      </c>
      <c r="W1996" s="43"/>
      <c r="X1996" s="43" t="n">
        <f aca="false">W1996-V1996</f>
        <v>-37.25</v>
      </c>
      <c r="Z1996" s="44"/>
      <c r="AA1996" s="44"/>
      <c r="AM1996" s="23" t="str">
        <f aca="false">D1996</f>
        <v>Arista</v>
      </c>
      <c r="AN1996" s="23" t="s">
        <v>3039</v>
      </c>
      <c r="AT1996" s="44"/>
      <c r="AU1996" s="44"/>
      <c r="BD1996" s="23" t="s">
        <v>182</v>
      </c>
      <c r="BE1996" s="1" t="s">
        <v>183</v>
      </c>
    </row>
    <row r="1997" customFormat="false" ht="15" hidden="false" customHeight="true" outlineLevel="0" collapsed="false">
      <c r="A1997" s="23" t="s">
        <v>8053</v>
      </c>
      <c r="B1997" s="23" t="s">
        <v>8054</v>
      </c>
      <c r="C1997" s="40" t="s">
        <v>177</v>
      </c>
      <c r="D1997" s="23" t="s">
        <v>82</v>
      </c>
      <c r="E1997" s="23" t="s">
        <v>8055</v>
      </c>
      <c r="F1997" s="23" t="s">
        <v>8056</v>
      </c>
      <c r="G1997" s="23" t="n">
        <v>101</v>
      </c>
      <c r="H1997" s="23" t="n">
        <v>1</v>
      </c>
      <c r="I1997" s="41" t="s">
        <v>180</v>
      </c>
      <c r="K1997" s="23" t="n">
        <v>0</v>
      </c>
      <c r="L1997" s="23" t="n">
        <v>9015</v>
      </c>
      <c r="M1997" s="23" t="n">
        <v>4000</v>
      </c>
      <c r="N1997" s="23" t="n">
        <v>3676</v>
      </c>
      <c r="O1997" s="23" t="n">
        <f aca="false">K1997+L1997</f>
        <v>9015</v>
      </c>
      <c r="P1997" s="23" t="n">
        <f aca="false">K1997+L1997+M1997+N1997</f>
        <v>16691</v>
      </c>
      <c r="Q1997" s="23" t="n">
        <v>8163</v>
      </c>
      <c r="R1997" s="23" t="n">
        <v>13005</v>
      </c>
      <c r="S1997" s="23" t="n">
        <v>14805</v>
      </c>
      <c r="T1997" s="23" t="n">
        <v>7489</v>
      </c>
      <c r="U1997" s="42" t="n">
        <f aca="false">IF(I1997="delivery",O1997-SUM(Q1997+R1997),IF(I1997="PO",P1997-SUM(Q1997:R1997)))</f>
        <v>-12153</v>
      </c>
      <c r="V1997" s="43" t="n">
        <v>1.4</v>
      </c>
      <c r="W1997" s="43"/>
      <c r="X1997" s="43" t="n">
        <f aca="false">W1997-V1997</f>
        <v>-1.4</v>
      </c>
      <c r="Y1997" s="23" t="n">
        <v>1.64</v>
      </c>
      <c r="Z1997" s="44"/>
      <c r="AA1997" s="44"/>
      <c r="AM1997" s="23" t="str">
        <f aca="false">D1997</f>
        <v>Arista</v>
      </c>
      <c r="AN1997" s="23" t="s">
        <v>3039</v>
      </c>
      <c r="AT1997" s="44"/>
      <c r="AU1997" s="44"/>
      <c r="BD1997" s="23" t="s">
        <v>182</v>
      </c>
      <c r="BE1997" s="1" t="s">
        <v>183</v>
      </c>
    </row>
    <row r="1998" customFormat="false" ht="15" hidden="false" customHeight="true" outlineLevel="0" collapsed="false">
      <c r="A1998" s="23" t="s">
        <v>8057</v>
      </c>
      <c r="B1998" s="23" t="s">
        <v>8058</v>
      </c>
      <c r="C1998" s="40" t="s">
        <v>177</v>
      </c>
      <c r="D1998" s="23" t="s">
        <v>1471</v>
      </c>
      <c r="E1998" s="23" t="s">
        <v>8059</v>
      </c>
      <c r="F1998" s="23" t="s">
        <v>8060</v>
      </c>
      <c r="G1998" s="23" t="n">
        <v>63</v>
      </c>
      <c r="H1998" s="23" t="n">
        <v>2500</v>
      </c>
      <c r="I1998" s="41" t="s">
        <v>188</v>
      </c>
      <c r="K1998" s="23" t="n">
        <v>0</v>
      </c>
      <c r="L1998" s="23" t="n">
        <v>0</v>
      </c>
      <c r="M1998" s="23" t="n">
        <v>0</v>
      </c>
      <c r="N1998" s="23" t="n">
        <v>0</v>
      </c>
      <c r="O1998" s="23" t="n">
        <f aca="false">K1998+L1998</f>
        <v>0</v>
      </c>
      <c r="P1998" s="23" t="n">
        <f aca="false">K1998+L1998+M1998+N1998</f>
        <v>0</v>
      </c>
      <c r="Q1998" s="23" t="n">
        <v>0</v>
      </c>
      <c r="R1998" s="23" t="n">
        <v>160</v>
      </c>
      <c r="S1998" s="23" t="n">
        <v>120</v>
      </c>
      <c r="T1998" s="23" t="n">
        <v>1098</v>
      </c>
      <c r="U1998" s="42" t="n">
        <f aca="false">IF(I1998="delivery",O1998-SUM(Q1998+R1998),IF(I1998="PO",P1998-SUM(Q1998:R1998)))</f>
        <v>-160</v>
      </c>
      <c r="V1998" s="43" t="n">
        <v>0.1872</v>
      </c>
      <c r="W1998" s="43"/>
      <c r="X1998" s="43" t="n">
        <f aca="false">W1998-V1998</f>
        <v>-0.1872</v>
      </c>
      <c r="Z1998" s="44"/>
      <c r="AA1998" s="44"/>
      <c r="AM1998" s="23" t="str">
        <f aca="false">D1998</f>
        <v>Sanmina</v>
      </c>
      <c r="AN1998" s="23" t="s">
        <v>2011</v>
      </c>
      <c r="AT1998" s="44"/>
      <c r="AU1998" s="44"/>
      <c r="BD1998" s="23" t="s">
        <v>182</v>
      </c>
      <c r="BE1998" s="1" t="s">
        <v>183</v>
      </c>
    </row>
    <row r="1999" customFormat="false" ht="15" hidden="false" customHeight="true" outlineLevel="0" collapsed="false">
      <c r="A1999" s="23" t="s">
        <v>8061</v>
      </c>
      <c r="B1999" s="23" t="s">
        <v>8062</v>
      </c>
      <c r="C1999" s="40" t="s">
        <v>177</v>
      </c>
      <c r="D1999" s="23" t="s">
        <v>82</v>
      </c>
      <c r="E1999" s="23" t="s">
        <v>8063</v>
      </c>
      <c r="F1999" s="23" t="s">
        <v>8064</v>
      </c>
      <c r="G1999" s="23" t="n">
        <v>51</v>
      </c>
      <c r="H1999" s="23" t="n">
        <v>100</v>
      </c>
      <c r="I1999" s="41" t="s">
        <v>180</v>
      </c>
      <c r="K1999" s="23" t="n">
        <v>0</v>
      </c>
      <c r="L1999" s="23" t="n">
        <v>580</v>
      </c>
      <c r="M1999" s="23" t="n">
        <v>0</v>
      </c>
      <c r="N1999" s="23" t="n">
        <v>500</v>
      </c>
      <c r="O1999" s="23" t="n">
        <f aca="false">K1999+L1999</f>
        <v>580</v>
      </c>
      <c r="P1999" s="23" t="n">
        <f aca="false">K1999+L1999+M1999+N1999</f>
        <v>1080</v>
      </c>
      <c r="Q1999" s="23" t="n">
        <v>358</v>
      </c>
      <c r="R1999" s="23" t="n">
        <v>1140</v>
      </c>
      <c r="S1999" s="23" t="n">
        <v>1108</v>
      </c>
      <c r="T1999" s="23" t="n">
        <v>656</v>
      </c>
      <c r="U1999" s="42" t="n">
        <f aca="false">IF(I1999="delivery",O1999-SUM(Q1999+R1999),IF(I1999="PO",P1999-SUM(Q1999:R1999)))</f>
        <v>-918</v>
      </c>
      <c r="V1999" s="43" t="n">
        <v>63.65</v>
      </c>
      <c r="W1999" s="43"/>
      <c r="X1999" s="43" t="n">
        <f aca="false">W1999-V1999</f>
        <v>-63.65</v>
      </c>
      <c r="Z1999" s="44"/>
      <c r="AA1999" s="44"/>
      <c r="AM1999" s="23" t="str">
        <f aca="false">D1999</f>
        <v>Arista</v>
      </c>
      <c r="AN1999" s="23" t="s">
        <v>3039</v>
      </c>
      <c r="AT1999" s="44"/>
      <c r="AU1999" s="44"/>
      <c r="BD1999" s="23" t="s">
        <v>182</v>
      </c>
      <c r="BE1999" s="1" t="s">
        <v>183</v>
      </c>
    </row>
    <row r="2000" customFormat="false" ht="15" hidden="false" customHeight="true" outlineLevel="0" collapsed="false">
      <c r="A2000" s="23" t="s">
        <v>8065</v>
      </c>
      <c r="B2000" s="23" t="s">
        <v>8066</v>
      </c>
      <c r="C2000" s="40" t="s">
        <v>177</v>
      </c>
      <c r="D2000" s="23" t="s">
        <v>82</v>
      </c>
      <c r="E2000" s="23" t="s">
        <v>8067</v>
      </c>
      <c r="F2000" s="23" t="s">
        <v>8068</v>
      </c>
      <c r="G2000" s="23" t="n">
        <v>81</v>
      </c>
      <c r="H2000" s="23" t="n">
        <v>1280</v>
      </c>
      <c r="I2000" s="41" t="s">
        <v>180</v>
      </c>
      <c r="K2000" s="23" t="n">
        <v>0</v>
      </c>
      <c r="L2000" s="23" t="n">
        <v>739</v>
      </c>
      <c r="M2000" s="23" t="n">
        <v>0</v>
      </c>
      <c r="N2000" s="23" t="n">
        <v>0</v>
      </c>
      <c r="O2000" s="23" t="n">
        <f aca="false">K2000+L2000</f>
        <v>739</v>
      </c>
      <c r="P2000" s="23" t="n">
        <f aca="false">K2000+L2000+M2000+N2000</f>
        <v>739</v>
      </c>
      <c r="Q2000" s="23" t="n">
        <v>236</v>
      </c>
      <c r="R2000" s="23" t="n">
        <v>160</v>
      </c>
      <c r="S2000" s="23" t="n">
        <v>80</v>
      </c>
      <c r="T2000" s="23" t="n">
        <v>40</v>
      </c>
      <c r="U2000" s="42" t="n">
        <f aca="false">IF(I2000="delivery",O2000-SUM(Q2000+R2000),IF(I2000="PO",P2000-SUM(Q2000:R2000)))</f>
        <v>343</v>
      </c>
      <c r="V2000" s="43" t="n">
        <v>12.6</v>
      </c>
      <c r="W2000" s="43"/>
      <c r="X2000" s="43" t="n">
        <f aca="false">W2000-V2000</f>
        <v>-12.6</v>
      </c>
      <c r="Y2000" s="23" t="n">
        <v>12.6</v>
      </c>
      <c r="Z2000" s="44"/>
      <c r="AA2000" s="44"/>
      <c r="AM2000" s="23" t="str">
        <f aca="false">D2000</f>
        <v>Arista</v>
      </c>
      <c r="AN2000" s="23" t="s">
        <v>3039</v>
      </c>
      <c r="AT2000" s="44"/>
      <c r="AU2000" s="44"/>
      <c r="BD2000" s="23" t="s">
        <v>182</v>
      </c>
      <c r="BE2000" s="1" t="s">
        <v>183</v>
      </c>
    </row>
    <row r="2001" customFormat="false" ht="15" hidden="false" customHeight="true" outlineLevel="0" collapsed="false">
      <c r="A2001" s="23" t="s">
        <v>8069</v>
      </c>
      <c r="B2001" s="23" t="s">
        <v>8070</v>
      </c>
      <c r="C2001" s="40" t="s">
        <v>177</v>
      </c>
      <c r="D2001" s="23" t="s">
        <v>82</v>
      </c>
      <c r="E2001" s="23" t="s">
        <v>8071</v>
      </c>
      <c r="F2001" s="23" t="s">
        <v>8072</v>
      </c>
      <c r="G2001" s="23" t="n">
        <v>141</v>
      </c>
      <c r="H2001" s="23" t="n">
        <v>2500</v>
      </c>
      <c r="I2001" s="41" t="s">
        <v>180</v>
      </c>
      <c r="K2001" s="23" t="n">
        <v>0</v>
      </c>
      <c r="L2001" s="23" t="n">
        <v>629</v>
      </c>
      <c r="M2001" s="23" t="n">
        <v>0</v>
      </c>
      <c r="N2001" s="23" t="n">
        <v>0</v>
      </c>
      <c r="O2001" s="23" t="n">
        <f aca="false">K2001+L2001</f>
        <v>629</v>
      </c>
      <c r="P2001" s="23" t="n">
        <f aca="false">K2001+L2001+M2001+N2001</f>
        <v>629</v>
      </c>
      <c r="Q2001" s="23" t="n">
        <v>236</v>
      </c>
      <c r="R2001" s="23" t="n">
        <v>160</v>
      </c>
      <c r="S2001" s="23" t="n">
        <v>80</v>
      </c>
      <c r="T2001" s="23" t="n">
        <v>40</v>
      </c>
      <c r="U2001" s="42" t="n">
        <f aca="false">IF(I2001="delivery",O2001-SUM(Q2001+R2001),IF(I2001="PO",P2001-SUM(Q2001:R2001)))</f>
        <v>233</v>
      </c>
      <c r="V2001" s="43" t="n">
        <v>5.44</v>
      </c>
      <c r="W2001" s="43"/>
      <c r="X2001" s="43" t="n">
        <f aca="false">W2001-V2001</f>
        <v>-5.44</v>
      </c>
      <c r="Y2001" s="23" t="n">
        <v>4.76</v>
      </c>
      <c r="Z2001" s="44"/>
      <c r="AA2001" s="44"/>
      <c r="AM2001" s="23" t="str">
        <f aca="false">D2001</f>
        <v>Arista</v>
      </c>
      <c r="AN2001" s="23" t="s">
        <v>3039</v>
      </c>
      <c r="AT2001" s="44"/>
      <c r="AU2001" s="44"/>
      <c r="BD2001" s="23" t="s">
        <v>182</v>
      </c>
      <c r="BE2001" s="1" t="s">
        <v>183</v>
      </c>
    </row>
    <row r="2002" customFormat="false" ht="15" hidden="false" customHeight="true" outlineLevel="0" collapsed="false">
      <c r="A2002" s="23" t="s">
        <v>8073</v>
      </c>
      <c r="B2002" s="23" t="s">
        <v>8074</v>
      </c>
      <c r="C2002" s="40" t="s">
        <v>177</v>
      </c>
      <c r="D2002" s="23" t="s">
        <v>82</v>
      </c>
      <c r="E2002" s="23" t="s">
        <v>8075</v>
      </c>
      <c r="F2002" s="23" t="s">
        <v>8076</v>
      </c>
      <c r="G2002" s="23" t="n">
        <v>71</v>
      </c>
      <c r="H2002" s="23" t="n">
        <v>760</v>
      </c>
      <c r="I2002" s="41" t="s">
        <v>180</v>
      </c>
      <c r="K2002" s="23" t="n">
        <v>0</v>
      </c>
      <c r="L2002" s="23" t="n">
        <v>615</v>
      </c>
      <c r="M2002" s="23" t="n">
        <v>1400</v>
      </c>
      <c r="N2002" s="23" t="n">
        <v>0</v>
      </c>
      <c r="O2002" s="23" t="n">
        <f aca="false">K2002+L2002</f>
        <v>615</v>
      </c>
      <c r="P2002" s="23" t="n">
        <f aca="false">K2002+L2002+M2002+N2002</f>
        <v>2015</v>
      </c>
      <c r="Q2002" s="23" t="n">
        <v>819</v>
      </c>
      <c r="R2002" s="23" t="n">
        <v>2765</v>
      </c>
      <c r="S2002" s="23" t="n">
        <v>2350</v>
      </c>
      <c r="T2002" s="23" t="n">
        <v>761</v>
      </c>
      <c r="U2002" s="42" t="n">
        <f aca="false">IF(I2002="delivery",O2002-SUM(Q2002+R2002),IF(I2002="PO",P2002-SUM(Q2002:R2002)))</f>
        <v>-2969</v>
      </c>
      <c r="V2002" s="43" t="n">
        <v>6.26</v>
      </c>
      <c r="W2002" s="43"/>
      <c r="X2002" s="43" t="n">
        <f aca="false">W2002-V2002</f>
        <v>-6.26</v>
      </c>
      <c r="Y2002" s="23" t="n">
        <v>5.975</v>
      </c>
      <c r="Z2002" s="44"/>
      <c r="AA2002" s="44"/>
      <c r="AM2002" s="23" t="str">
        <f aca="false">D2002</f>
        <v>Arista</v>
      </c>
      <c r="AN2002" s="23" t="s">
        <v>3039</v>
      </c>
      <c r="AT2002" s="44"/>
      <c r="AU2002" s="44"/>
      <c r="BD2002" s="23" t="s">
        <v>182</v>
      </c>
      <c r="BE2002" s="1" t="s">
        <v>183</v>
      </c>
    </row>
    <row r="2003" customFormat="false" ht="15" hidden="false" customHeight="true" outlineLevel="0" collapsed="false">
      <c r="A2003" s="23" t="s">
        <v>8077</v>
      </c>
      <c r="B2003" s="23" t="s">
        <v>8078</v>
      </c>
      <c r="C2003" s="40" t="s">
        <v>177</v>
      </c>
      <c r="D2003" s="23" t="s">
        <v>1471</v>
      </c>
      <c r="E2003" s="23" t="s">
        <v>8079</v>
      </c>
      <c r="F2003" s="23" t="s">
        <v>8080</v>
      </c>
      <c r="G2003" s="23" t="n">
        <v>55</v>
      </c>
      <c r="H2003" s="23" t="n">
        <v>1</v>
      </c>
      <c r="I2003" s="41" t="s">
        <v>188</v>
      </c>
      <c r="K2003" s="23" t="n">
        <v>0</v>
      </c>
      <c r="L2003" s="23" t="n">
        <v>0</v>
      </c>
      <c r="M2003" s="23" t="n">
        <v>0</v>
      </c>
      <c r="N2003" s="23" t="n">
        <v>0</v>
      </c>
      <c r="O2003" s="23" t="n">
        <f aca="false">K2003+L2003</f>
        <v>0</v>
      </c>
      <c r="P2003" s="23" t="n">
        <f aca="false">K2003+L2003+M2003+N2003</f>
        <v>0</v>
      </c>
      <c r="Q2003" s="23" t="n">
        <v>0</v>
      </c>
      <c r="R2003" s="23" t="n">
        <v>1332</v>
      </c>
      <c r="S2003" s="23" t="n">
        <v>0</v>
      </c>
      <c r="T2003" s="23" t="n">
        <v>0</v>
      </c>
      <c r="U2003" s="42" t="n">
        <f aca="false">IF(I2003="delivery",O2003-SUM(Q2003+R2003),IF(I2003="PO",P2003-SUM(Q2003:R2003)))</f>
        <v>-1332</v>
      </c>
      <c r="V2003" s="43" t="n">
        <v>1E-005</v>
      </c>
      <c r="W2003" s="43"/>
      <c r="X2003" s="43" t="n">
        <f aca="false">W2003-V2003</f>
        <v>-1E-005</v>
      </c>
      <c r="Z2003" s="44"/>
      <c r="AA2003" s="44"/>
      <c r="AM2003" s="23" t="str">
        <f aca="false">D2003</f>
        <v>Sanmina</v>
      </c>
      <c r="AN2003" s="23" t="s">
        <v>2011</v>
      </c>
      <c r="AT2003" s="44"/>
      <c r="AU2003" s="44"/>
      <c r="BD2003" s="23" t="s">
        <v>714</v>
      </c>
      <c r="BE2003" s="1" t="s">
        <v>183</v>
      </c>
    </row>
    <row r="2004" customFormat="false" ht="15" hidden="false" customHeight="true" outlineLevel="0" collapsed="false">
      <c r="A2004" s="23" t="s">
        <v>8081</v>
      </c>
      <c r="B2004" s="23" t="s">
        <v>8082</v>
      </c>
      <c r="C2004" s="40" t="s">
        <v>177</v>
      </c>
      <c r="D2004" s="23" t="s">
        <v>1471</v>
      </c>
      <c r="E2004" s="23" t="s">
        <v>8083</v>
      </c>
      <c r="F2004" s="23" t="s">
        <v>8084</v>
      </c>
      <c r="G2004" s="23" t="n">
        <v>55</v>
      </c>
      <c r="H2004" s="23" t="n">
        <v>1</v>
      </c>
      <c r="I2004" s="41" t="s">
        <v>188</v>
      </c>
      <c r="K2004" s="23" t="n">
        <v>0</v>
      </c>
      <c r="L2004" s="23" t="n">
        <v>2956</v>
      </c>
      <c r="M2004" s="23" t="n">
        <v>0</v>
      </c>
      <c r="N2004" s="23" t="n">
        <v>0</v>
      </c>
      <c r="O2004" s="23" t="n">
        <f aca="false">K2004+L2004</f>
        <v>2956</v>
      </c>
      <c r="P2004" s="23" t="n">
        <f aca="false">K2004+L2004+M2004+N2004</f>
        <v>2956</v>
      </c>
      <c r="Q2004" s="23" t="n">
        <v>166</v>
      </c>
      <c r="R2004" s="23" t="n">
        <v>2547</v>
      </c>
      <c r="S2004" s="23" t="n">
        <v>1671</v>
      </c>
      <c r="T2004" s="23" t="n">
        <v>690</v>
      </c>
      <c r="U2004" s="42" t="n">
        <f aca="false">IF(I2004="delivery",O2004-SUM(Q2004+R2004),IF(I2004="PO",P2004-SUM(Q2004:R2004)))</f>
        <v>243</v>
      </c>
      <c r="V2004" s="43" t="n">
        <v>0.289</v>
      </c>
      <c r="W2004" s="43"/>
      <c r="X2004" s="43" t="n">
        <f aca="false">W2004-V2004</f>
        <v>-0.289</v>
      </c>
      <c r="Y2004" s="23" t="n">
        <v>0.295</v>
      </c>
      <c r="Z2004" s="44"/>
      <c r="AA2004" s="44"/>
      <c r="AM2004" s="23" t="str">
        <f aca="false">D2004</f>
        <v>Sanmina</v>
      </c>
      <c r="AN2004" s="23" t="s">
        <v>2011</v>
      </c>
      <c r="AT2004" s="44"/>
      <c r="AU2004" s="44"/>
      <c r="BD2004" s="23" t="s">
        <v>182</v>
      </c>
      <c r="BE2004" s="1" t="s">
        <v>183</v>
      </c>
    </row>
    <row r="2005" customFormat="false" ht="15" hidden="false" customHeight="true" outlineLevel="0" collapsed="false">
      <c r="A2005" s="23" t="s">
        <v>8085</v>
      </c>
      <c r="B2005" s="23" t="s">
        <v>8082</v>
      </c>
      <c r="C2005" s="40" t="s">
        <v>177</v>
      </c>
      <c r="D2005" s="23" t="s">
        <v>1471</v>
      </c>
      <c r="E2005" s="23" t="s">
        <v>8083</v>
      </c>
      <c r="F2005" s="23" t="s">
        <v>8086</v>
      </c>
      <c r="G2005" s="23" t="n">
        <v>63</v>
      </c>
      <c r="H2005" s="23" t="n">
        <v>92</v>
      </c>
      <c r="I2005" s="41" t="s">
        <v>188</v>
      </c>
      <c r="K2005" s="23" t="n">
        <v>0</v>
      </c>
      <c r="L2005" s="23" t="n">
        <v>0</v>
      </c>
      <c r="M2005" s="23" t="n">
        <v>0</v>
      </c>
      <c r="N2005" s="23" t="n">
        <v>0</v>
      </c>
      <c r="O2005" s="23" t="n">
        <f aca="false">K2005+L2005</f>
        <v>0</v>
      </c>
      <c r="P2005" s="23" t="n">
        <f aca="false">K2005+L2005+M2005+N2005</f>
        <v>0</v>
      </c>
      <c r="Q2005" s="23" t="n">
        <v>0</v>
      </c>
      <c r="R2005" s="23" t="n">
        <v>583</v>
      </c>
      <c r="S2005" s="23" t="n">
        <v>573</v>
      </c>
      <c r="T2005" s="23" t="n">
        <v>1097</v>
      </c>
      <c r="U2005" s="42" t="n">
        <f aca="false">IF(I2005="delivery",O2005-SUM(Q2005+R2005),IF(I2005="PO",P2005-SUM(Q2005:R2005)))</f>
        <v>-583</v>
      </c>
      <c r="V2005" s="43" t="n">
        <v>0.289</v>
      </c>
      <c r="W2005" s="43"/>
      <c r="X2005" s="43" t="n">
        <f aca="false">W2005-V2005</f>
        <v>-0.289</v>
      </c>
      <c r="Z2005" s="44"/>
      <c r="AA2005" s="44"/>
      <c r="AM2005" s="23" t="str">
        <f aca="false">D2005</f>
        <v>Sanmina</v>
      </c>
      <c r="AN2005" s="23" t="s">
        <v>2011</v>
      </c>
      <c r="AT2005" s="44"/>
      <c r="AU2005" s="44"/>
      <c r="BD2005" s="23" t="s">
        <v>182</v>
      </c>
      <c r="BE2005" s="1" t="s">
        <v>183</v>
      </c>
    </row>
    <row r="2006" customFormat="false" ht="15" hidden="false" customHeight="true" outlineLevel="0" collapsed="false">
      <c r="A2006" s="23" t="s">
        <v>8087</v>
      </c>
      <c r="B2006" s="23" t="s">
        <v>8088</v>
      </c>
      <c r="C2006" s="40" t="s">
        <v>177</v>
      </c>
      <c r="D2006" s="23" t="s">
        <v>82</v>
      </c>
      <c r="E2006" s="23" t="s">
        <v>8089</v>
      </c>
      <c r="F2006" s="23" t="s">
        <v>8090</v>
      </c>
      <c r="G2006" s="23" t="n">
        <v>26</v>
      </c>
      <c r="H2006" s="23" t="n">
        <v>100</v>
      </c>
      <c r="I2006" s="41" t="s">
        <v>180</v>
      </c>
      <c r="K2006" s="23" t="n">
        <v>0</v>
      </c>
      <c r="L2006" s="23" t="n">
        <v>0</v>
      </c>
      <c r="M2006" s="23" t="n">
        <v>0</v>
      </c>
      <c r="N2006" s="23" t="n">
        <v>0</v>
      </c>
      <c r="O2006" s="23" t="n">
        <f aca="false">K2006+L2006</f>
        <v>0</v>
      </c>
      <c r="P2006" s="23" t="n">
        <f aca="false">K2006+L2006+M2006+N2006</f>
        <v>0</v>
      </c>
      <c r="Q2006" s="23" t="n">
        <v>0</v>
      </c>
      <c r="R2006" s="23" t="n">
        <v>503</v>
      </c>
      <c r="S2006" s="23" t="n">
        <v>453</v>
      </c>
      <c r="T2006" s="23" t="n">
        <v>129</v>
      </c>
      <c r="U2006" s="42" t="n">
        <f aca="false">IF(I2006="delivery",O2006-SUM(Q2006+R2006),IF(I2006="PO",P2006-SUM(Q2006:R2006)))</f>
        <v>-503</v>
      </c>
      <c r="V2006" s="43" t="n">
        <v>1.79</v>
      </c>
      <c r="W2006" s="43"/>
      <c r="X2006" s="43" t="n">
        <f aca="false">W2006-V2006</f>
        <v>-1.79</v>
      </c>
      <c r="Z2006" s="44"/>
      <c r="AA2006" s="44"/>
      <c r="AM2006" s="23" t="str">
        <f aca="false">D2006</f>
        <v>Arista</v>
      </c>
      <c r="AN2006" s="23" t="s">
        <v>3039</v>
      </c>
      <c r="AT2006" s="44"/>
      <c r="AU2006" s="44"/>
      <c r="BD2006" s="23" t="s">
        <v>182</v>
      </c>
      <c r="BE2006" s="1" t="s">
        <v>183</v>
      </c>
    </row>
    <row r="2007" customFormat="false" ht="15" hidden="false" customHeight="true" outlineLevel="0" collapsed="false">
      <c r="A2007" s="23" t="s">
        <v>8091</v>
      </c>
      <c r="B2007" s="23" t="s">
        <v>8092</v>
      </c>
      <c r="C2007" s="40" t="s">
        <v>177</v>
      </c>
      <c r="D2007" s="23" t="s">
        <v>82</v>
      </c>
      <c r="E2007" s="23" t="s">
        <v>8093</v>
      </c>
      <c r="F2007" s="23" t="s">
        <v>8094</v>
      </c>
      <c r="G2007" s="23" t="n">
        <v>51</v>
      </c>
      <c r="H2007" s="23" t="n">
        <v>500</v>
      </c>
      <c r="I2007" s="41" t="s">
        <v>188</v>
      </c>
      <c r="K2007" s="23" t="n">
        <v>3501</v>
      </c>
      <c r="L2007" s="23" t="n">
        <v>945</v>
      </c>
      <c r="M2007" s="23" t="n">
        <v>0</v>
      </c>
      <c r="N2007" s="23" t="n">
        <v>0</v>
      </c>
      <c r="O2007" s="23" t="n">
        <f aca="false">K2007+L2007</f>
        <v>4446</v>
      </c>
      <c r="P2007" s="23" t="n">
        <f aca="false">K2007+L2007+M2007+N2007</f>
        <v>4446</v>
      </c>
      <c r="Q2007" s="23" t="n">
        <v>460</v>
      </c>
      <c r="R2007" s="23" t="n">
        <v>231</v>
      </c>
      <c r="S2007" s="23" t="n">
        <v>183</v>
      </c>
      <c r="T2007" s="23" t="n">
        <v>82</v>
      </c>
      <c r="U2007" s="42" t="n">
        <f aca="false">IF(I2007="delivery",O2007-SUM(Q2007+R2007),IF(I2007="PO",P2007-SUM(Q2007:R2007)))</f>
        <v>3755</v>
      </c>
      <c r="V2007" s="43" t="n">
        <v>0.8175</v>
      </c>
      <c r="W2007" s="43"/>
      <c r="X2007" s="43" t="n">
        <f aca="false">W2007-V2007</f>
        <v>-0.8175</v>
      </c>
      <c r="Y2007" s="23" t="n">
        <v>1.5092</v>
      </c>
      <c r="Z2007" s="44"/>
      <c r="AA2007" s="44"/>
      <c r="AM2007" s="23" t="str">
        <f aca="false">D2007</f>
        <v>Arista</v>
      </c>
      <c r="AN2007" s="23" t="s">
        <v>189</v>
      </c>
      <c r="AT2007" s="44"/>
      <c r="AU2007" s="44"/>
      <c r="BD2007" s="23" t="s">
        <v>182</v>
      </c>
      <c r="BE2007" s="1" t="s">
        <v>183</v>
      </c>
    </row>
    <row r="2008" customFormat="false" ht="15" hidden="false" customHeight="true" outlineLevel="0" collapsed="false">
      <c r="A2008" s="23" t="s">
        <v>8095</v>
      </c>
      <c r="B2008" s="23" t="s">
        <v>8096</v>
      </c>
      <c r="C2008" s="40" t="s">
        <v>177</v>
      </c>
      <c r="D2008" s="23" t="s">
        <v>82</v>
      </c>
      <c r="E2008" s="23" t="s">
        <v>8097</v>
      </c>
      <c r="F2008" s="23" t="s">
        <v>8098</v>
      </c>
      <c r="G2008" s="23" t="n">
        <v>81</v>
      </c>
      <c r="H2008" s="23" t="n">
        <v>1000</v>
      </c>
      <c r="I2008" s="41" t="s">
        <v>180</v>
      </c>
      <c r="K2008" s="23" t="n">
        <v>0</v>
      </c>
      <c r="L2008" s="23" t="n">
        <v>634</v>
      </c>
      <c r="M2008" s="23" t="n">
        <v>5500</v>
      </c>
      <c r="N2008" s="23" t="n">
        <v>5000</v>
      </c>
      <c r="O2008" s="23" t="n">
        <f aca="false">K2008+L2008</f>
        <v>634</v>
      </c>
      <c r="P2008" s="23" t="n">
        <f aca="false">K2008+L2008+M2008+N2008</f>
        <v>11134</v>
      </c>
      <c r="Q2008" s="23" t="n">
        <v>5657</v>
      </c>
      <c r="R2008" s="23" t="n">
        <v>3046</v>
      </c>
      <c r="S2008" s="23" t="n">
        <v>3313</v>
      </c>
      <c r="T2008" s="23" t="n">
        <v>855</v>
      </c>
      <c r="U2008" s="42" t="n">
        <f aca="false">IF(I2008="delivery",O2008-SUM(Q2008+R2008),IF(I2008="PO",P2008-SUM(Q2008:R2008)))</f>
        <v>-8069</v>
      </c>
      <c r="V2008" s="43" t="n">
        <v>0.535</v>
      </c>
      <c r="W2008" s="43"/>
      <c r="X2008" s="43" t="n">
        <f aca="false">W2008-V2008</f>
        <v>-0.535</v>
      </c>
      <c r="Z2008" s="44"/>
      <c r="AA2008" s="44"/>
      <c r="AM2008" s="23" t="str">
        <f aca="false">D2008</f>
        <v>Arista</v>
      </c>
      <c r="AN2008" s="23" t="s">
        <v>6397</v>
      </c>
      <c r="AT2008" s="44"/>
      <c r="AU2008" s="44"/>
      <c r="BD2008" s="23" t="s">
        <v>182</v>
      </c>
      <c r="BE2008" s="1" t="s">
        <v>183</v>
      </c>
    </row>
    <row r="2009" customFormat="false" ht="15" hidden="false" customHeight="true" outlineLevel="0" collapsed="false">
      <c r="A2009" s="23" t="s">
        <v>8099</v>
      </c>
      <c r="B2009" s="23" t="s">
        <v>8100</v>
      </c>
      <c r="C2009" s="40" t="s">
        <v>177</v>
      </c>
      <c r="D2009" s="23" t="s">
        <v>82</v>
      </c>
      <c r="E2009" s="23" t="s">
        <v>8101</v>
      </c>
      <c r="F2009" s="23" t="s">
        <v>8102</v>
      </c>
      <c r="G2009" s="23" t="n">
        <v>56</v>
      </c>
      <c r="H2009" s="23" t="n">
        <v>5000</v>
      </c>
      <c r="I2009" s="41" t="s">
        <v>180</v>
      </c>
      <c r="K2009" s="23" t="n">
        <v>0</v>
      </c>
      <c r="L2009" s="23" t="n">
        <v>13755</v>
      </c>
      <c r="M2009" s="23" t="n">
        <v>0</v>
      </c>
      <c r="N2009" s="23" t="n">
        <v>0</v>
      </c>
      <c r="O2009" s="23" t="n">
        <f aca="false">K2009+L2009</f>
        <v>13755</v>
      </c>
      <c r="P2009" s="23" t="n">
        <f aca="false">K2009+L2009+M2009+N2009</f>
        <v>13755</v>
      </c>
      <c r="Q2009" s="23" t="n">
        <v>10482</v>
      </c>
      <c r="R2009" s="23" t="n">
        <v>12850</v>
      </c>
      <c r="S2009" s="23" t="n">
        <v>12665</v>
      </c>
      <c r="T2009" s="23" t="n">
        <v>5045</v>
      </c>
      <c r="U2009" s="42" t="n">
        <f aca="false">IF(I2009="delivery",O2009-SUM(Q2009+R2009),IF(I2009="PO",P2009-SUM(Q2009:R2009)))</f>
        <v>-9577</v>
      </c>
      <c r="V2009" s="43" t="n">
        <v>0.4434</v>
      </c>
      <c r="W2009" s="43"/>
      <c r="X2009" s="43" t="n">
        <f aca="false">W2009-V2009</f>
        <v>-0.4434</v>
      </c>
      <c r="Y2009" s="23" t="n">
        <v>0.439</v>
      </c>
      <c r="Z2009" s="44"/>
      <c r="AA2009" s="44"/>
      <c r="AM2009" s="23" t="str">
        <f aca="false">D2009</f>
        <v>Arista</v>
      </c>
      <c r="AN2009" s="23" t="s">
        <v>6397</v>
      </c>
      <c r="AT2009" s="44"/>
      <c r="AU2009" s="44"/>
      <c r="BD2009" s="23" t="s">
        <v>182</v>
      </c>
      <c r="BE2009" s="1" t="s">
        <v>183</v>
      </c>
    </row>
    <row r="2010" customFormat="false" ht="15" hidden="false" customHeight="true" outlineLevel="0" collapsed="false">
      <c r="A2010" s="23" t="s">
        <v>8103</v>
      </c>
      <c r="B2010" s="23" t="s">
        <v>8104</v>
      </c>
      <c r="C2010" s="40" t="s">
        <v>177</v>
      </c>
      <c r="D2010" s="23" t="s">
        <v>82</v>
      </c>
      <c r="E2010" s="23" t="s">
        <v>8105</v>
      </c>
      <c r="F2010" s="23" t="s">
        <v>8106</v>
      </c>
      <c r="G2010" s="23" t="n">
        <v>51</v>
      </c>
      <c r="H2010" s="23" t="n">
        <v>1000</v>
      </c>
      <c r="I2010" s="41" t="s">
        <v>180</v>
      </c>
      <c r="K2010" s="23" t="n">
        <v>0</v>
      </c>
      <c r="L2010" s="23" t="n">
        <v>0</v>
      </c>
      <c r="M2010" s="23" t="n">
        <v>0</v>
      </c>
      <c r="N2010" s="23" t="n">
        <v>0</v>
      </c>
      <c r="O2010" s="23" t="n">
        <f aca="false">K2010+L2010</f>
        <v>0</v>
      </c>
      <c r="P2010" s="23" t="n">
        <f aca="false">K2010+L2010+M2010+N2010</f>
        <v>0</v>
      </c>
      <c r="Q2010" s="23" t="n">
        <v>180</v>
      </c>
      <c r="R2010" s="23" t="n">
        <v>192</v>
      </c>
      <c r="S2010" s="23" t="n">
        <v>192</v>
      </c>
      <c r="T2010" s="23" t="n">
        <v>64</v>
      </c>
      <c r="U2010" s="42" t="n">
        <f aca="false">IF(I2010="delivery",O2010-SUM(Q2010+R2010),IF(I2010="PO",P2010-SUM(Q2010:R2010)))</f>
        <v>-372</v>
      </c>
      <c r="V2010" s="43" t="n">
        <v>3.5</v>
      </c>
      <c r="W2010" s="43"/>
      <c r="X2010" s="43" t="n">
        <f aca="false">W2010-V2010</f>
        <v>-3.5</v>
      </c>
      <c r="Z2010" s="44"/>
      <c r="AA2010" s="44"/>
      <c r="AM2010" s="23" t="str">
        <f aca="false">D2010</f>
        <v>Arista</v>
      </c>
      <c r="AN2010" s="23" t="s">
        <v>6397</v>
      </c>
      <c r="AT2010" s="44"/>
      <c r="AU2010" s="44"/>
      <c r="BD2010" s="23" t="s">
        <v>182</v>
      </c>
      <c r="BE2010" s="1" t="s">
        <v>183</v>
      </c>
    </row>
    <row r="2011" customFormat="false" ht="15" hidden="false" customHeight="true" outlineLevel="0" collapsed="false">
      <c r="A2011" s="23" t="s">
        <v>8107</v>
      </c>
      <c r="B2011" s="23" t="s">
        <v>8108</v>
      </c>
      <c r="C2011" s="40" t="s">
        <v>177</v>
      </c>
      <c r="D2011" s="23" t="s">
        <v>82</v>
      </c>
      <c r="E2011" s="23" t="s">
        <v>8109</v>
      </c>
      <c r="F2011" s="23" t="s">
        <v>8110</v>
      </c>
      <c r="G2011" s="23" t="n">
        <v>51</v>
      </c>
      <c r="H2011" s="23" t="n">
        <v>1000</v>
      </c>
      <c r="I2011" s="41" t="s">
        <v>180</v>
      </c>
      <c r="K2011" s="23" t="n">
        <v>0</v>
      </c>
      <c r="L2011" s="23" t="n">
        <v>0</v>
      </c>
      <c r="M2011" s="23" t="n">
        <v>0</v>
      </c>
      <c r="N2011" s="23" t="n">
        <v>0</v>
      </c>
      <c r="O2011" s="23" t="n">
        <f aca="false">K2011+L2011</f>
        <v>0</v>
      </c>
      <c r="P2011" s="23" t="n">
        <f aca="false">K2011+L2011+M2011+N2011</f>
        <v>0</v>
      </c>
      <c r="Q2011" s="23" t="n">
        <v>180</v>
      </c>
      <c r="R2011" s="23" t="n">
        <v>192</v>
      </c>
      <c r="S2011" s="23" t="n">
        <v>192</v>
      </c>
      <c r="T2011" s="23" t="n">
        <v>64</v>
      </c>
      <c r="U2011" s="42" t="n">
        <f aca="false">IF(I2011="delivery",O2011-SUM(Q2011+R2011),IF(I2011="PO",P2011-SUM(Q2011:R2011)))</f>
        <v>-372</v>
      </c>
      <c r="V2011" s="43" t="n">
        <v>1.1</v>
      </c>
      <c r="W2011" s="43"/>
      <c r="X2011" s="43" t="n">
        <f aca="false">W2011-V2011</f>
        <v>-1.1</v>
      </c>
      <c r="Z2011" s="44"/>
      <c r="AA2011" s="44"/>
      <c r="AM2011" s="23" t="str">
        <f aca="false">D2011</f>
        <v>Arista</v>
      </c>
      <c r="AN2011" s="23" t="s">
        <v>6397</v>
      </c>
      <c r="AT2011" s="44"/>
      <c r="AU2011" s="44"/>
      <c r="BD2011" s="23" t="s">
        <v>182</v>
      </c>
      <c r="BE2011" s="1" t="s">
        <v>183</v>
      </c>
    </row>
    <row r="2012" customFormat="false" ht="15" hidden="false" customHeight="true" outlineLevel="0" collapsed="false">
      <c r="A2012" s="23" t="s">
        <v>8111</v>
      </c>
      <c r="B2012" s="23" t="s">
        <v>8112</v>
      </c>
      <c r="C2012" s="40" t="s">
        <v>177</v>
      </c>
      <c r="D2012" s="23" t="s">
        <v>82</v>
      </c>
      <c r="E2012" s="23" t="s">
        <v>8113</v>
      </c>
      <c r="F2012" s="23" t="s">
        <v>8114</v>
      </c>
      <c r="G2012" s="23" t="n">
        <v>51</v>
      </c>
      <c r="H2012" s="23" t="n">
        <v>1000</v>
      </c>
      <c r="I2012" s="41" t="s">
        <v>180</v>
      </c>
      <c r="K2012" s="23" t="n">
        <v>0</v>
      </c>
      <c r="L2012" s="23" t="n">
        <v>0</v>
      </c>
      <c r="M2012" s="23" t="n">
        <v>0</v>
      </c>
      <c r="N2012" s="23" t="n">
        <v>0</v>
      </c>
      <c r="O2012" s="23" t="n">
        <f aca="false">K2012+L2012</f>
        <v>0</v>
      </c>
      <c r="P2012" s="23" t="n">
        <f aca="false">K2012+L2012+M2012+N2012</f>
        <v>0</v>
      </c>
      <c r="Q2012" s="23" t="n">
        <v>180</v>
      </c>
      <c r="R2012" s="23" t="n">
        <v>192</v>
      </c>
      <c r="S2012" s="23" t="n">
        <v>192</v>
      </c>
      <c r="T2012" s="23" t="n">
        <v>64</v>
      </c>
      <c r="U2012" s="42" t="n">
        <f aca="false">IF(I2012="delivery",O2012-SUM(Q2012+R2012),IF(I2012="PO",P2012-SUM(Q2012:R2012)))</f>
        <v>-372</v>
      </c>
      <c r="V2012" s="43" t="n">
        <v>1.85</v>
      </c>
      <c r="W2012" s="43"/>
      <c r="X2012" s="43" t="n">
        <f aca="false">W2012-V2012</f>
        <v>-1.85</v>
      </c>
      <c r="Z2012" s="44"/>
      <c r="AA2012" s="44"/>
      <c r="AM2012" s="23" t="str">
        <f aca="false">D2012</f>
        <v>Arista</v>
      </c>
      <c r="AN2012" s="23" t="s">
        <v>6397</v>
      </c>
      <c r="AT2012" s="44"/>
      <c r="AU2012" s="44"/>
      <c r="BD2012" s="23" t="s">
        <v>182</v>
      </c>
      <c r="BE2012" s="1" t="s">
        <v>183</v>
      </c>
    </row>
    <row r="2013" customFormat="false" ht="15" hidden="false" customHeight="true" outlineLevel="0" collapsed="false">
      <c r="A2013" s="23" t="s">
        <v>8115</v>
      </c>
      <c r="B2013" s="23" t="s">
        <v>8116</v>
      </c>
      <c r="C2013" s="40" t="s">
        <v>177</v>
      </c>
      <c r="D2013" s="23" t="s">
        <v>82</v>
      </c>
      <c r="E2013" s="23" t="s">
        <v>8117</v>
      </c>
      <c r="F2013" s="23" t="s">
        <v>8118</v>
      </c>
      <c r="G2013" s="23" t="n">
        <v>71</v>
      </c>
      <c r="H2013" s="23" t="n">
        <v>500</v>
      </c>
      <c r="I2013" s="41" t="s">
        <v>180</v>
      </c>
      <c r="K2013" s="23" t="n">
        <v>0</v>
      </c>
      <c r="L2013" s="23" t="n">
        <v>2748</v>
      </c>
      <c r="M2013" s="23" t="n">
        <v>500</v>
      </c>
      <c r="N2013" s="23" t="n">
        <v>0</v>
      </c>
      <c r="O2013" s="23" t="n">
        <f aca="false">K2013+L2013</f>
        <v>2748</v>
      </c>
      <c r="P2013" s="23" t="n">
        <f aca="false">K2013+L2013+M2013+N2013</f>
        <v>3248</v>
      </c>
      <c r="Q2013" s="23" t="n">
        <v>2281</v>
      </c>
      <c r="R2013" s="23" t="n">
        <v>912</v>
      </c>
      <c r="S2013" s="23" t="n">
        <v>1568</v>
      </c>
      <c r="T2013" s="23" t="n">
        <v>270</v>
      </c>
      <c r="U2013" s="42" t="n">
        <f aca="false">IF(I2013="delivery",O2013-SUM(Q2013+R2013),IF(I2013="PO",P2013-SUM(Q2013:R2013)))</f>
        <v>-445</v>
      </c>
      <c r="V2013" s="43" t="n">
        <v>2.03</v>
      </c>
      <c r="W2013" s="43"/>
      <c r="X2013" s="43" t="n">
        <f aca="false">W2013-V2013</f>
        <v>-2.03</v>
      </c>
      <c r="Y2013" s="23" t="n">
        <v>2.26667</v>
      </c>
      <c r="Z2013" s="44"/>
      <c r="AA2013" s="44"/>
      <c r="AM2013" s="23" t="str">
        <f aca="false">D2013</f>
        <v>Arista</v>
      </c>
      <c r="AN2013" s="23" t="s">
        <v>6397</v>
      </c>
      <c r="AT2013" s="44"/>
      <c r="AU2013" s="44"/>
      <c r="BD2013" s="23" t="s">
        <v>182</v>
      </c>
      <c r="BE2013" s="1" t="s">
        <v>183</v>
      </c>
    </row>
    <row r="2014" customFormat="false" ht="15" hidden="false" customHeight="true" outlineLevel="0" collapsed="false">
      <c r="A2014" s="23" t="s">
        <v>8119</v>
      </c>
      <c r="B2014" s="23" t="s">
        <v>8120</v>
      </c>
      <c r="C2014" s="40" t="s">
        <v>177</v>
      </c>
      <c r="D2014" s="23" t="s">
        <v>82</v>
      </c>
      <c r="E2014" s="23" t="s">
        <v>8121</v>
      </c>
      <c r="F2014" s="23" t="s">
        <v>8122</v>
      </c>
      <c r="G2014" s="23" t="n">
        <v>76</v>
      </c>
      <c r="H2014" s="23" t="n">
        <v>1000</v>
      </c>
      <c r="I2014" s="41" t="s">
        <v>180</v>
      </c>
      <c r="K2014" s="23" t="n">
        <v>0</v>
      </c>
      <c r="L2014" s="23" t="n">
        <v>868</v>
      </c>
      <c r="M2014" s="23" t="n">
        <v>1000</v>
      </c>
      <c r="N2014" s="23" t="n">
        <v>0</v>
      </c>
      <c r="O2014" s="23" t="n">
        <f aca="false">K2014+L2014</f>
        <v>868</v>
      </c>
      <c r="P2014" s="23" t="n">
        <f aca="false">K2014+L2014+M2014+N2014</f>
        <v>1868</v>
      </c>
      <c r="Q2014" s="23" t="n">
        <v>1423</v>
      </c>
      <c r="R2014" s="23" t="n">
        <v>419</v>
      </c>
      <c r="S2014" s="23" t="n">
        <v>572</v>
      </c>
      <c r="T2014" s="23" t="n">
        <v>144</v>
      </c>
      <c r="U2014" s="42" t="n">
        <f aca="false">IF(I2014="delivery",O2014-SUM(Q2014+R2014),IF(I2014="PO",P2014-SUM(Q2014:R2014)))</f>
        <v>-974</v>
      </c>
      <c r="V2014" s="43" t="n">
        <v>2.9</v>
      </c>
      <c r="W2014" s="43"/>
      <c r="X2014" s="43" t="n">
        <f aca="false">W2014-V2014</f>
        <v>-2.9</v>
      </c>
      <c r="Y2014" s="23" t="n">
        <v>2.57</v>
      </c>
      <c r="Z2014" s="44"/>
      <c r="AA2014" s="44"/>
      <c r="AM2014" s="23" t="str">
        <f aca="false">D2014</f>
        <v>Arista</v>
      </c>
      <c r="AN2014" s="23" t="s">
        <v>6397</v>
      </c>
      <c r="AT2014" s="44"/>
      <c r="AU2014" s="44"/>
      <c r="BD2014" s="23" t="s">
        <v>182</v>
      </c>
      <c r="BE2014" s="1" t="s">
        <v>183</v>
      </c>
    </row>
    <row r="2015" customFormat="false" ht="15" hidden="false" customHeight="true" outlineLevel="0" collapsed="false">
      <c r="A2015" s="23" t="s">
        <v>8123</v>
      </c>
      <c r="B2015" s="23" t="s">
        <v>8124</v>
      </c>
      <c r="C2015" s="40" t="s">
        <v>177</v>
      </c>
      <c r="D2015" s="23" t="s">
        <v>82</v>
      </c>
      <c r="E2015" s="23" t="s">
        <v>8125</v>
      </c>
      <c r="F2015" s="23" t="s">
        <v>8126</v>
      </c>
      <c r="G2015" s="23" t="n">
        <v>91</v>
      </c>
      <c r="H2015" s="23" t="n">
        <v>128</v>
      </c>
      <c r="I2015" s="41" t="s">
        <v>180</v>
      </c>
      <c r="K2015" s="23" t="n">
        <v>0</v>
      </c>
      <c r="L2015" s="23" t="n">
        <v>1692</v>
      </c>
      <c r="M2015" s="23" t="n">
        <v>685</v>
      </c>
      <c r="N2015" s="23" t="n">
        <v>2176</v>
      </c>
      <c r="O2015" s="23" t="n">
        <f aca="false">K2015+L2015</f>
        <v>1692</v>
      </c>
      <c r="P2015" s="23" t="n">
        <f aca="false">K2015+L2015+M2015+N2015</f>
        <v>4553</v>
      </c>
      <c r="Q2015" s="23" t="n">
        <v>1729</v>
      </c>
      <c r="R2015" s="23" t="n">
        <v>1073</v>
      </c>
      <c r="S2015" s="23" t="n">
        <v>1134</v>
      </c>
      <c r="T2015" s="23" t="n">
        <v>514</v>
      </c>
      <c r="U2015" s="42" t="n">
        <f aca="false">IF(I2015="delivery",O2015-SUM(Q2015+R2015),IF(I2015="PO",P2015-SUM(Q2015:R2015)))</f>
        <v>-1110</v>
      </c>
      <c r="V2015" s="43" t="n">
        <v>26.6</v>
      </c>
      <c r="W2015" s="43"/>
      <c r="X2015" s="43" t="n">
        <f aca="false">W2015-V2015</f>
        <v>-26.6</v>
      </c>
      <c r="Z2015" s="44"/>
      <c r="AA2015" s="44"/>
      <c r="AM2015" s="23" t="str">
        <f aca="false">D2015</f>
        <v>Arista</v>
      </c>
      <c r="AN2015" s="23" t="s">
        <v>6397</v>
      </c>
      <c r="AT2015" s="44"/>
      <c r="AU2015" s="44"/>
      <c r="BD2015" s="23" t="s">
        <v>182</v>
      </c>
      <c r="BE2015" s="1" t="s">
        <v>183</v>
      </c>
    </row>
    <row r="2016" customFormat="false" ht="15" hidden="false" customHeight="true" outlineLevel="0" collapsed="false">
      <c r="A2016" s="23" t="s">
        <v>8127</v>
      </c>
      <c r="B2016" s="23" t="s">
        <v>8128</v>
      </c>
      <c r="C2016" s="40" t="s">
        <v>177</v>
      </c>
      <c r="D2016" s="23" t="s">
        <v>82</v>
      </c>
      <c r="E2016" s="23" t="s">
        <v>8129</v>
      </c>
      <c r="F2016" s="23" t="s">
        <v>8130</v>
      </c>
      <c r="G2016" s="23" t="n">
        <v>31</v>
      </c>
      <c r="H2016" s="23" t="n">
        <v>1000</v>
      </c>
      <c r="I2016" s="41" t="s">
        <v>180</v>
      </c>
      <c r="K2016" s="23" t="n">
        <v>0</v>
      </c>
      <c r="L2016" s="23" t="n">
        <v>1851</v>
      </c>
      <c r="M2016" s="23" t="n">
        <v>5000</v>
      </c>
      <c r="N2016" s="23" t="n">
        <v>0</v>
      </c>
      <c r="O2016" s="23" t="n">
        <f aca="false">K2016+L2016</f>
        <v>1851</v>
      </c>
      <c r="P2016" s="23" t="n">
        <f aca="false">K2016+L2016+M2016+N2016</f>
        <v>6851</v>
      </c>
      <c r="Q2016" s="23" t="n">
        <v>5525</v>
      </c>
      <c r="R2016" s="23" t="n">
        <v>2372</v>
      </c>
      <c r="S2016" s="23" t="n">
        <v>2860</v>
      </c>
      <c r="T2016" s="23" t="n">
        <v>2588</v>
      </c>
      <c r="U2016" s="42" t="n">
        <f aca="false">IF(I2016="delivery",O2016-SUM(Q2016+R2016),IF(I2016="PO",P2016-SUM(Q2016:R2016)))</f>
        <v>-6046</v>
      </c>
      <c r="V2016" s="43" t="n">
        <v>1.01</v>
      </c>
      <c r="W2016" s="43"/>
      <c r="X2016" s="43" t="n">
        <f aca="false">W2016-V2016</f>
        <v>-1.01</v>
      </c>
      <c r="Y2016" s="23" t="n">
        <v>1.1</v>
      </c>
      <c r="Z2016" s="44"/>
      <c r="AA2016" s="44"/>
      <c r="AM2016" s="23" t="str">
        <f aca="false">D2016</f>
        <v>Arista</v>
      </c>
      <c r="AN2016" s="23" t="s">
        <v>6397</v>
      </c>
      <c r="AT2016" s="44"/>
      <c r="AU2016" s="44"/>
      <c r="BD2016" s="23" t="s">
        <v>182</v>
      </c>
      <c r="BE2016" s="1" t="s">
        <v>183</v>
      </c>
    </row>
    <row r="2017" customFormat="false" ht="15" hidden="false" customHeight="true" outlineLevel="0" collapsed="false">
      <c r="A2017" s="23" t="s">
        <v>8131</v>
      </c>
      <c r="B2017" s="23" t="s">
        <v>8132</v>
      </c>
      <c r="C2017" s="40" t="s">
        <v>177</v>
      </c>
      <c r="D2017" s="23" t="s">
        <v>82</v>
      </c>
      <c r="E2017" s="23" t="s">
        <v>8133</v>
      </c>
      <c r="F2017" s="23" t="s">
        <v>8134</v>
      </c>
      <c r="G2017" s="23" t="n">
        <v>51</v>
      </c>
      <c r="H2017" s="23" t="n">
        <v>1000</v>
      </c>
      <c r="I2017" s="41" t="s">
        <v>180</v>
      </c>
      <c r="K2017" s="23" t="n">
        <v>0</v>
      </c>
      <c r="L2017" s="23" t="n">
        <v>3080</v>
      </c>
      <c r="M2017" s="23" t="n">
        <v>9000</v>
      </c>
      <c r="N2017" s="23" t="n">
        <v>0</v>
      </c>
      <c r="O2017" s="23" t="n">
        <f aca="false">K2017+L2017</f>
        <v>3080</v>
      </c>
      <c r="P2017" s="23" t="n">
        <f aca="false">K2017+L2017+M2017+N2017</f>
        <v>12080</v>
      </c>
      <c r="Q2017" s="23" t="n">
        <v>8442</v>
      </c>
      <c r="R2017" s="23" t="n">
        <v>3362</v>
      </c>
      <c r="S2017" s="23" t="n">
        <v>3995</v>
      </c>
      <c r="T2017" s="23" t="n">
        <v>906</v>
      </c>
      <c r="U2017" s="42" t="n">
        <f aca="false">IF(I2017="delivery",O2017-SUM(Q2017+R2017),IF(I2017="PO",P2017-SUM(Q2017:R2017)))</f>
        <v>-8724</v>
      </c>
      <c r="V2017" s="43" t="n">
        <v>1.984</v>
      </c>
      <c r="W2017" s="43"/>
      <c r="X2017" s="43" t="n">
        <f aca="false">W2017-V2017</f>
        <v>-1.984</v>
      </c>
      <c r="Y2017" s="23" t="n">
        <v>2.17525</v>
      </c>
      <c r="Z2017" s="44"/>
      <c r="AA2017" s="44"/>
      <c r="AM2017" s="23" t="str">
        <f aca="false">D2017</f>
        <v>Arista</v>
      </c>
      <c r="AN2017" s="23" t="s">
        <v>6397</v>
      </c>
      <c r="AT2017" s="44"/>
      <c r="AU2017" s="44"/>
      <c r="BD2017" s="23" t="s">
        <v>182</v>
      </c>
      <c r="BE2017" s="1" t="s">
        <v>183</v>
      </c>
    </row>
    <row r="2018" customFormat="false" ht="15" hidden="false" customHeight="true" outlineLevel="0" collapsed="false">
      <c r="A2018" s="23" t="s">
        <v>8135</v>
      </c>
      <c r="B2018" s="23" t="s">
        <v>8136</v>
      </c>
      <c r="C2018" s="40" t="s">
        <v>177</v>
      </c>
      <c r="D2018" s="23" t="s">
        <v>82</v>
      </c>
      <c r="E2018" s="23" t="s">
        <v>8137</v>
      </c>
      <c r="F2018" s="23" t="s">
        <v>8138</v>
      </c>
      <c r="G2018" s="23" t="n">
        <v>78</v>
      </c>
      <c r="H2018" s="23" t="n">
        <v>3000</v>
      </c>
      <c r="I2018" s="41" t="s">
        <v>180</v>
      </c>
      <c r="K2018" s="23" t="n">
        <v>0</v>
      </c>
      <c r="L2018" s="23" t="n">
        <v>2912</v>
      </c>
      <c r="M2018" s="23" t="n">
        <v>0</v>
      </c>
      <c r="N2018" s="23" t="n">
        <v>0</v>
      </c>
      <c r="O2018" s="23" t="n">
        <f aca="false">K2018+L2018</f>
        <v>2912</v>
      </c>
      <c r="P2018" s="23" t="n">
        <f aca="false">K2018+L2018+M2018+N2018</f>
        <v>2912</v>
      </c>
      <c r="Q2018" s="23" t="n">
        <v>4653</v>
      </c>
      <c r="R2018" s="23" t="n">
        <v>1718</v>
      </c>
      <c r="S2018" s="23" t="n">
        <v>3069</v>
      </c>
      <c r="T2018" s="23" t="n">
        <v>529</v>
      </c>
      <c r="U2018" s="42" t="n">
        <f aca="false">IF(I2018="delivery",O2018-SUM(Q2018+R2018),IF(I2018="PO",P2018-SUM(Q2018:R2018)))</f>
        <v>-3459</v>
      </c>
      <c r="V2018" s="43" t="n">
        <v>1.55</v>
      </c>
      <c r="W2018" s="43"/>
      <c r="X2018" s="43" t="n">
        <f aca="false">W2018-V2018</f>
        <v>-1.55</v>
      </c>
      <c r="Y2018" s="23" t="n">
        <v>1.73</v>
      </c>
      <c r="Z2018" s="44"/>
      <c r="AA2018" s="44"/>
      <c r="AM2018" s="23" t="str">
        <f aca="false">D2018</f>
        <v>Arista</v>
      </c>
      <c r="AN2018" s="23" t="s">
        <v>6397</v>
      </c>
      <c r="AT2018" s="44"/>
      <c r="AU2018" s="44"/>
      <c r="BD2018" s="23" t="s">
        <v>182</v>
      </c>
      <c r="BE2018" s="1" t="s">
        <v>183</v>
      </c>
    </row>
    <row r="2019" customFormat="false" ht="15" hidden="false" customHeight="true" outlineLevel="0" collapsed="false">
      <c r="A2019" s="23" t="s">
        <v>8139</v>
      </c>
      <c r="B2019" s="23" t="s">
        <v>8140</v>
      </c>
      <c r="C2019" s="40" t="s">
        <v>177</v>
      </c>
      <c r="D2019" s="23" t="s">
        <v>82</v>
      </c>
      <c r="E2019" s="23" t="s">
        <v>8141</v>
      </c>
      <c r="F2019" s="23" t="s">
        <v>8142</v>
      </c>
      <c r="G2019" s="23" t="n">
        <v>71</v>
      </c>
      <c r="H2019" s="23" t="n">
        <v>500</v>
      </c>
      <c r="I2019" s="41" t="s">
        <v>180</v>
      </c>
      <c r="K2019" s="23" t="n">
        <v>0</v>
      </c>
      <c r="L2019" s="23" t="n">
        <v>319</v>
      </c>
      <c r="M2019" s="23" t="n">
        <v>0</v>
      </c>
      <c r="N2019" s="23" t="n">
        <v>0</v>
      </c>
      <c r="O2019" s="23" t="n">
        <f aca="false">K2019+L2019</f>
        <v>319</v>
      </c>
      <c r="P2019" s="23" t="n">
        <f aca="false">K2019+L2019+M2019+N2019</f>
        <v>319</v>
      </c>
      <c r="Q2019" s="23" t="n">
        <v>331</v>
      </c>
      <c r="R2019" s="23" t="n">
        <v>208</v>
      </c>
      <c r="S2019" s="23" t="n">
        <v>268</v>
      </c>
      <c r="T2019" s="23" t="n">
        <v>40</v>
      </c>
      <c r="U2019" s="42" t="n">
        <f aca="false">IF(I2019="delivery",O2019-SUM(Q2019+R2019),IF(I2019="PO",P2019-SUM(Q2019:R2019)))</f>
        <v>-220</v>
      </c>
      <c r="V2019" s="43" t="n">
        <v>4.018</v>
      </c>
      <c r="W2019" s="43"/>
      <c r="X2019" s="43" t="n">
        <f aca="false">W2019-V2019</f>
        <v>-4.018</v>
      </c>
      <c r="Z2019" s="44"/>
      <c r="AA2019" s="44"/>
      <c r="AM2019" s="23" t="str">
        <f aca="false">D2019</f>
        <v>Arista</v>
      </c>
      <c r="AN2019" s="23" t="s">
        <v>6397</v>
      </c>
      <c r="AT2019" s="44"/>
      <c r="AU2019" s="44"/>
      <c r="BD2019" s="23" t="s">
        <v>182</v>
      </c>
      <c r="BE2019" s="1" t="s">
        <v>183</v>
      </c>
    </row>
    <row r="2020" customFormat="false" ht="15" hidden="false" customHeight="true" outlineLevel="0" collapsed="false">
      <c r="A2020" s="23" t="s">
        <v>8143</v>
      </c>
      <c r="B2020" s="23" t="s">
        <v>8144</v>
      </c>
      <c r="C2020" s="40" t="s">
        <v>177</v>
      </c>
      <c r="D2020" s="23" t="s">
        <v>82</v>
      </c>
      <c r="E2020" s="23" t="s">
        <v>8145</v>
      </c>
      <c r="F2020" s="23" t="s">
        <v>8146</v>
      </c>
      <c r="G2020" s="23" t="n">
        <v>71</v>
      </c>
      <c r="H2020" s="23" t="n">
        <v>1000</v>
      </c>
      <c r="I2020" s="41" t="s">
        <v>180</v>
      </c>
      <c r="K2020" s="23" t="n">
        <v>0</v>
      </c>
      <c r="L2020" s="23" t="n">
        <v>8224</v>
      </c>
      <c r="M2020" s="23" t="n">
        <v>11475</v>
      </c>
      <c r="N2020" s="23" t="n">
        <v>8000</v>
      </c>
      <c r="O2020" s="23" t="n">
        <f aca="false">K2020+L2020</f>
        <v>8224</v>
      </c>
      <c r="P2020" s="23" t="n">
        <f aca="false">K2020+L2020+M2020+N2020</f>
        <v>27699</v>
      </c>
      <c r="Q2020" s="23" t="n">
        <v>23125</v>
      </c>
      <c r="R2020" s="23" t="n">
        <v>12405</v>
      </c>
      <c r="S2020" s="23" t="n">
        <v>12965</v>
      </c>
      <c r="T2020" s="23" t="n">
        <v>3995</v>
      </c>
      <c r="U2020" s="42" t="n">
        <f aca="false">IF(I2020="delivery",O2020-SUM(Q2020+R2020),IF(I2020="PO",P2020-SUM(Q2020:R2020)))</f>
        <v>-27306</v>
      </c>
      <c r="V2020" s="43" t="n">
        <v>3.05</v>
      </c>
      <c r="W2020" s="43"/>
      <c r="X2020" s="43" t="n">
        <f aca="false">W2020-V2020</f>
        <v>-3.05</v>
      </c>
      <c r="Y2020" s="23" t="n">
        <v>3.14231</v>
      </c>
      <c r="Z2020" s="44"/>
      <c r="AA2020" s="44"/>
      <c r="AM2020" s="23" t="str">
        <f aca="false">D2020</f>
        <v>Arista</v>
      </c>
      <c r="AN2020" s="23" t="s">
        <v>6397</v>
      </c>
      <c r="AT2020" s="44"/>
      <c r="AU2020" s="44"/>
      <c r="BD2020" s="23" t="s">
        <v>182</v>
      </c>
      <c r="BE2020" s="1" t="s">
        <v>183</v>
      </c>
    </row>
    <row r="2021" customFormat="false" ht="15" hidden="false" customHeight="true" outlineLevel="0" collapsed="false">
      <c r="A2021" s="23" t="s">
        <v>8147</v>
      </c>
      <c r="B2021" s="23" t="s">
        <v>8148</v>
      </c>
      <c r="C2021" s="40" t="s">
        <v>177</v>
      </c>
      <c r="D2021" s="23" t="s">
        <v>82</v>
      </c>
      <c r="E2021" s="23" t="s">
        <v>8149</v>
      </c>
      <c r="F2021" s="23" t="s">
        <v>8150</v>
      </c>
      <c r="G2021" s="23" t="n">
        <v>81</v>
      </c>
      <c r="H2021" s="23" t="n">
        <v>1000</v>
      </c>
      <c r="I2021" s="41" t="s">
        <v>180</v>
      </c>
      <c r="K2021" s="23" t="n">
        <v>0</v>
      </c>
      <c r="L2021" s="23" t="n">
        <v>365</v>
      </c>
      <c r="M2021" s="23" t="n">
        <v>0</v>
      </c>
      <c r="N2021" s="23" t="n">
        <v>0</v>
      </c>
      <c r="O2021" s="23" t="n">
        <f aca="false">K2021+L2021</f>
        <v>365</v>
      </c>
      <c r="P2021" s="23" t="n">
        <f aca="false">K2021+L2021+M2021+N2021</f>
        <v>365</v>
      </c>
      <c r="Q2021" s="23" t="n">
        <v>267</v>
      </c>
      <c r="R2021" s="23" t="n">
        <v>103</v>
      </c>
      <c r="S2021" s="23" t="n">
        <v>63</v>
      </c>
      <c r="T2021" s="23" t="n">
        <v>29</v>
      </c>
      <c r="U2021" s="42" t="n">
        <f aca="false">IF(I2021="delivery",O2021-SUM(Q2021+R2021),IF(I2021="PO",P2021-SUM(Q2021:R2021)))</f>
        <v>-5</v>
      </c>
      <c r="V2021" s="43" t="n">
        <v>8.78</v>
      </c>
      <c r="W2021" s="43"/>
      <c r="X2021" s="43" t="n">
        <f aca="false">W2021-V2021</f>
        <v>-8.78</v>
      </c>
      <c r="Y2021" s="23" t="n">
        <v>8.09334</v>
      </c>
      <c r="Z2021" s="44"/>
      <c r="AA2021" s="44"/>
      <c r="AM2021" s="23" t="str">
        <f aca="false">D2021</f>
        <v>Arista</v>
      </c>
      <c r="AN2021" s="23" t="s">
        <v>6397</v>
      </c>
      <c r="AT2021" s="44"/>
      <c r="AU2021" s="44"/>
      <c r="BD2021" s="23" t="s">
        <v>182</v>
      </c>
      <c r="BE2021" s="1" t="s">
        <v>183</v>
      </c>
    </row>
    <row r="2022" customFormat="false" ht="15" hidden="false" customHeight="true" outlineLevel="0" collapsed="false">
      <c r="A2022" s="23" t="s">
        <v>8151</v>
      </c>
      <c r="B2022" s="23" t="s">
        <v>8152</v>
      </c>
      <c r="C2022" s="40" t="s">
        <v>177</v>
      </c>
      <c r="D2022" s="23" t="s">
        <v>82</v>
      </c>
      <c r="E2022" s="23" t="s">
        <v>8153</v>
      </c>
      <c r="F2022" s="23" t="s">
        <v>8154</v>
      </c>
      <c r="G2022" s="23" t="n">
        <v>71</v>
      </c>
      <c r="H2022" s="23" t="n">
        <v>1000</v>
      </c>
      <c r="I2022" s="41" t="s">
        <v>180</v>
      </c>
      <c r="K2022" s="23" t="n">
        <v>0</v>
      </c>
      <c r="L2022" s="23" t="n">
        <v>3960</v>
      </c>
      <c r="M2022" s="23" t="n">
        <v>0</v>
      </c>
      <c r="N2022" s="23" t="n">
        <v>0</v>
      </c>
      <c r="O2022" s="23" t="n">
        <f aca="false">K2022+L2022</f>
        <v>3960</v>
      </c>
      <c r="P2022" s="23" t="n">
        <f aca="false">K2022+L2022+M2022+N2022</f>
        <v>3960</v>
      </c>
      <c r="Q2022" s="23" t="n">
        <v>2530</v>
      </c>
      <c r="R2022" s="23" t="n">
        <v>1696</v>
      </c>
      <c r="S2022" s="23" t="n">
        <v>2519</v>
      </c>
      <c r="T2022" s="23" t="n">
        <v>193</v>
      </c>
      <c r="U2022" s="42" t="n">
        <f aca="false">IF(I2022="delivery",O2022-SUM(Q2022+R2022),IF(I2022="PO",P2022-SUM(Q2022:R2022)))</f>
        <v>-266</v>
      </c>
      <c r="V2022" s="43" t="n">
        <v>3.38108</v>
      </c>
      <c r="W2022" s="43"/>
      <c r="X2022" s="43" t="n">
        <f aca="false">W2022-V2022</f>
        <v>-3.38108</v>
      </c>
      <c r="Y2022" s="23" t="n">
        <v>3.38108</v>
      </c>
      <c r="Z2022" s="44"/>
      <c r="AA2022" s="44"/>
      <c r="AM2022" s="23" t="str">
        <f aca="false">D2022</f>
        <v>Arista</v>
      </c>
      <c r="AN2022" s="23" t="s">
        <v>6397</v>
      </c>
      <c r="AT2022" s="44"/>
      <c r="AU2022" s="44"/>
      <c r="BD2022" s="23" t="s">
        <v>182</v>
      </c>
      <c r="BE2022" s="1" t="s">
        <v>183</v>
      </c>
    </row>
    <row r="2023" customFormat="false" ht="15" hidden="false" customHeight="true" outlineLevel="0" collapsed="false">
      <c r="A2023" s="23" t="s">
        <v>8155</v>
      </c>
      <c r="B2023" s="23" t="s">
        <v>8156</v>
      </c>
      <c r="C2023" s="40" t="s">
        <v>177</v>
      </c>
      <c r="D2023" s="23" t="s">
        <v>82</v>
      </c>
      <c r="E2023" s="23" t="s">
        <v>8157</v>
      </c>
      <c r="F2023" s="23" t="s">
        <v>8158</v>
      </c>
      <c r="G2023" s="23" t="n">
        <v>31</v>
      </c>
      <c r="H2023" s="23" t="n">
        <v>1000</v>
      </c>
      <c r="I2023" s="41" t="s">
        <v>180</v>
      </c>
      <c r="K2023" s="23" t="n">
        <v>0</v>
      </c>
      <c r="L2023" s="23" t="n">
        <v>973</v>
      </c>
      <c r="M2023" s="23" t="n">
        <v>3000</v>
      </c>
      <c r="N2023" s="23" t="n">
        <v>0</v>
      </c>
      <c r="O2023" s="23" t="n">
        <f aca="false">K2023+L2023</f>
        <v>973</v>
      </c>
      <c r="P2023" s="23" t="n">
        <f aca="false">K2023+L2023+M2023+N2023</f>
        <v>3973</v>
      </c>
      <c r="Q2023" s="23" t="n">
        <v>1863</v>
      </c>
      <c r="R2023" s="23" t="n">
        <v>1401</v>
      </c>
      <c r="S2023" s="23" t="n">
        <v>2319</v>
      </c>
      <c r="T2023" s="23" t="n">
        <v>109</v>
      </c>
      <c r="U2023" s="42" t="n">
        <f aca="false">IF(I2023="delivery",O2023-SUM(Q2023+R2023),IF(I2023="PO",P2023-SUM(Q2023:R2023)))</f>
        <v>-2291</v>
      </c>
      <c r="V2023" s="43" t="n">
        <v>1.452</v>
      </c>
      <c r="W2023" s="43"/>
      <c r="X2023" s="43" t="n">
        <f aca="false">W2023-V2023</f>
        <v>-1.452</v>
      </c>
      <c r="Y2023" s="23" t="n">
        <v>1.42</v>
      </c>
      <c r="Z2023" s="44"/>
      <c r="AA2023" s="44"/>
      <c r="AM2023" s="23" t="str">
        <f aca="false">D2023</f>
        <v>Arista</v>
      </c>
      <c r="AN2023" s="23" t="s">
        <v>6397</v>
      </c>
      <c r="AT2023" s="44"/>
      <c r="AU2023" s="44"/>
      <c r="BD2023" s="23" t="s">
        <v>182</v>
      </c>
      <c r="BE2023" s="1" t="s">
        <v>183</v>
      </c>
    </row>
    <row r="2024" customFormat="false" ht="15" hidden="false" customHeight="true" outlineLevel="0" collapsed="false">
      <c r="A2024" s="23" t="s">
        <v>8159</v>
      </c>
      <c r="B2024" s="23" t="s">
        <v>8160</v>
      </c>
      <c r="C2024" s="40" t="s">
        <v>177</v>
      </c>
      <c r="D2024" s="23" t="s">
        <v>82</v>
      </c>
      <c r="E2024" s="23" t="s">
        <v>8161</v>
      </c>
      <c r="F2024" s="23" t="s">
        <v>8162</v>
      </c>
      <c r="G2024" s="23" t="n">
        <v>71</v>
      </c>
      <c r="H2024" s="23" t="n">
        <v>2000</v>
      </c>
      <c r="I2024" s="41" t="s">
        <v>180</v>
      </c>
      <c r="K2024" s="23" t="n">
        <v>0</v>
      </c>
      <c r="L2024" s="23" t="n">
        <v>2640</v>
      </c>
      <c r="M2024" s="23" t="n">
        <v>4000</v>
      </c>
      <c r="N2024" s="23" t="n">
        <v>2000</v>
      </c>
      <c r="O2024" s="23" t="n">
        <f aca="false">K2024+L2024</f>
        <v>2640</v>
      </c>
      <c r="P2024" s="23" t="n">
        <f aca="false">K2024+L2024+M2024+N2024</f>
        <v>8640</v>
      </c>
      <c r="Q2024" s="23" t="n">
        <v>5907</v>
      </c>
      <c r="R2024" s="23" t="n">
        <v>4044</v>
      </c>
      <c r="S2024" s="23" t="n">
        <v>3412</v>
      </c>
      <c r="T2024" s="23" t="n">
        <v>1136</v>
      </c>
      <c r="U2024" s="42" t="n">
        <f aca="false">IF(I2024="delivery",O2024-SUM(Q2024+R2024),IF(I2024="PO",P2024-SUM(Q2024:R2024)))</f>
        <v>-7311</v>
      </c>
      <c r="V2024" s="43" t="n">
        <v>1.755</v>
      </c>
      <c r="W2024" s="43"/>
      <c r="X2024" s="43" t="n">
        <f aca="false">W2024-V2024</f>
        <v>-1.755</v>
      </c>
      <c r="Y2024" s="23" t="n">
        <v>1.965</v>
      </c>
      <c r="Z2024" s="44"/>
      <c r="AA2024" s="44"/>
      <c r="AM2024" s="23" t="str">
        <f aca="false">D2024</f>
        <v>Arista</v>
      </c>
      <c r="AN2024" s="23" t="s">
        <v>6397</v>
      </c>
      <c r="AT2024" s="44"/>
      <c r="AU2024" s="44"/>
      <c r="BD2024" s="23" t="s">
        <v>182</v>
      </c>
      <c r="BE2024" s="1" t="s">
        <v>183</v>
      </c>
    </row>
    <row r="2025" customFormat="false" ht="15" hidden="false" customHeight="true" outlineLevel="0" collapsed="false">
      <c r="A2025" s="23" t="s">
        <v>8163</v>
      </c>
      <c r="B2025" s="23" t="s">
        <v>8164</v>
      </c>
      <c r="C2025" s="40" t="s">
        <v>177</v>
      </c>
      <c r="D2025" s="23" t="s">
        <v>82</v>
      </c>
      <c r="E2025" s="23" t="s">
        <v>8165</v>
      </c>
      <c r="F2025" s="23" t="s">
        <v>8166</v>
      </c>
      <c r="G2025" s="23" t="n">
        <v>51</v>
      </c>
      <c r="H2025" s="23" t="n">
        <v>1000</v>
      </c>
      <c r="I2025" s="41" t="s">
        <v>180</v>
      </c>
      <c r="K2025" s="23" t="n">
        <v>0</v>
      </c>
      <c r="L2025" s="23" t="n">
        <v>1550</v>
      </c>
      <c r="M2025" s="23" t="n">
        <v>1250</v>
      </c>
      <c r="N2025" s="23" t="n">
        <v>0</v>
      </c>
      <c r="O2025" s="23" t="n">
        <f aca="false">K2025+L2025</f>
        <v>1550</v>
      </c>
      <c r="P2025" s="23" t="n">
        <f aca="false">K2025+L2025+M2025+N2025</f>
        <v>2800</v>
      </c>
      <c r="Q2025" s="23" t="n">
        <v>1879</v>
      </c>
      <c r="R2025" s="23" t="n">
        <v>763</v>
      </c>
      <c r="S2025" s="23" t="n">
        <v>935</v>
      </c>
      <c r="T2025" s="23" t="n">
        <v>145</v>
      </c>
      <c r="U2025" s="42" t="n">
        <f aca="false">IF(I2025="delivery",O2025-SUM(Q2025+R2025),IF(I2025="PO",P2025-SUM(Q2025:R2025)))</f>
        <v>-1092</v>
      </c>
      <c r="V2025" s="43" t="n">
        <v>1.926</v>
      </c>
      <c r="W2025" s="43"/>
      <c r="X2025" s="43" t="n">
        <f aca="false">W2025-V2025</f>
        <v>-1.926</v>
      </c>
      <c r="Z2025" s="44"/>
      <c r="AA2025" s="44"/>
      <c r="AM2025" s="23" t="str">
        <f aca="false">D2025</f>
        <v>Arista</v>
      </c>
      <c r="AN2025" s="23" t="s">
        <v>6397</v>
      </c>
      <c r="AT2025" s="44"/>
      <c r="AU2025" s="44"/>
      <c r="BD2025" s="23" t="s">
        <v>182</v>
      </c>
      <c r="BE2025" s="1" t="s">
        <v>183</v>
      </c>
    </row>
    <row r="2026" customFormat="false" ht="15" hidden="false" customHeight="true" outlineLevel="0" collapsed="false">
      <c r="A2026" s="23" t="s">
        <v>8167</v>
      </c>
      <c r="B2026" s="23" t="s">
        <v>8168</v>
      </c>
      <c r="C2026" s="40" t="s">
        <v>177</v>
      </c>
      <c r="D2026" s="23" t="s">
        <v>82</v>
      </c>
      <c r="E2026" s="23" t="s">
        <v>8169</v>
      </c>
      <c r="F2026" s="23" t="s">
        <v>8170</v>
      </c>
      <c r="G2026" s="23" t="n">
        <v>61</v>
      </c>
      <c r="H2026" s="23" t="n">
        <v>1000</v>
      </c>
      <c r="I2026" s="41" t="s">
        <v>180</v>
      </c>
      <c r="K2026" s="23" t="n">
        <v>0</v>
      </c>
      <c r="L2026" s="23" t="n">
        <v>1167</v>
      </c>
      <c r="M2026" s="23" t="n">
        <v>0</v>
      </c>
      <c r="N2026" s="23" t="n">
        <v>2000</v>
      </c>
      <c r="O2026" s="23" t="n">
        <f aca="false">K2026+L2026</f>
        <v>1167</v>
      </c>
      <c r="P2026" s="23" t="n">
        <f aca="false">K2026+L2026+M2026+N2026</f>
        <v>3167</v>
      </c>
      <c r="Q2026" s="23" t="n">
        <v>2370</v>
      </c>
      <c r="R2026" s="23" t="n">
        <v>1457</v>
      </c>
      <c r="S2026" s="23" t="n">
        <v>864</v>
      </c>
      <c r="T2026" s="23" t="n">
        <v>3052</v>
      </c>
      <c r="U2026" s="42" t="n">
        <f aca="false">IF(I2026="delivery",O2026-SUM(Q2026+R2026),IF(I2026="PO",P2026-SUM(Q2026:R2026)))</f>
        <v>-2660</v>
      </c>
      <c r="V2026" s="43" t="n">
        <v>2.0068</v>
      </c>
      <c r="W2026" s="43"/>
      <c r="X2026" s="43" t="n">
        <f aca="false">W2026-V2026</f>
        <v>-2.0068</v>
      </c>
      <c r="Z2026" s="44"/>
      <c r="AA2026" s="44"/>
      <c r="AM2026" s="23" t="str">
        <f aca="false">D2026</f>
        <v>Arista</v>
      </c>
      <c r="AN2026" s="23" t="s">
        <v>6397</v>
      </c>
      <c r="AT2026" s="44"/>
      <c r="AU2026" s="44"/>
      <c r="BD2026" s="23" t="s">
        <v>182</v>
      </c>
      <c r="BE2026" s="1" t="s">
        <v>183</v>
      </c>
    </row>
    <row r="2027" customFormat="false" ht="15" hidden="false" customHeight="true" outlineLevel="0" collapsed="false">
      <c r="A2027" s="23" t="s">
        <v>8171</v>
      </c>
      <c r="B2027" s="23" t="s">
        <v>8172</v>
      </c>
      <c r="C2027" s="40" t="s">
        <v>177</v>
      </c>
      <c r="D2027" s="23" t="s">
        <v>82</v>
      </c>
      <c r="E2027" s="23" t="s">
        <v>8173</v>
      </c>
      <c r="F2027" s="23" t="s">
        <v>8174</v>
      </c>
      <c r="G2027" s="23" t="n">
        <v>51</v>
      </c>
      <c r="H2027" s="23" t="n">
        <v>500</v>
      </c>
      <c r="I2027" s="41" t="s">
        <v>180</v>
      </c>
      <c r="K2027" s="23" t="n">
        <v>0</v>
      </c>
      <c r="L2027" s="23" t="n">
        <v>1521</v>
      </c>
      <c r="M2027" s="23" t="n">
        <v>0</v>
      </c>
      <c r="N2027" s="23" t="n">
        <v>0</v>
      </c>
      <c r="O2027" s="23" t="n">
        <f aca="false">K2027+L2027</f>
        <v>1521</v>
      </c>
      <c r="P2027" s="23" t="n">
        <f aca="false">K2027+L2027+M2027+N2027</f>
        <v>1521</v>
      </c>
      <c r="Q2027" s="23" t="n">
        <v>939</v>
      </c>
      <c r="R2027" s="23" t="n">
        <v>1426</v>
      </c>
      <c r="S2027" s="23" t="n">
        <v>744</v>
      </c>
      <c r="T2027" s="23" t="n">
        <v>310</v>
      </c>
      <c r="U2027" s="42" t="n">
        <f aca="false">IF(I2027="delivery",O2027-SUM(Q2027+R2027),IF(I2027="PO",P2027-SUM(Q2027:R2027)))</f>
        <v>-844</v>
      </c>
      <c r="V2027" s="43" t="n">
        <v>1.803</v>
      </c>
      <c r="W2027" s="43"/>
      <c r="X2027" s="43" t="n">
        <f aca="false">W2027-V2027</f>
        <v>-1.803</v>
      </c>
      <c r="Z2027" s="44"/>
      <c r="AA2027" s="44"/>
      <c r="AM2027" s="23" t="str">
        <f aca="false">D2027</f>
        <v>Arista</v>
      </c>
      <c r="AN2027" s="23" t="s">
        <v>6397</v>
      </c>
      <c r="AT2027" s="44"/>
      <c r="AU2027" s="44"/>
      <c r="BD2027" s="23" t="s">
        <v>182</v>
      </c>
      <c r="BE2027" s="1" t="s">
        <v>183</v>
      </c>
    </row>
    <row r="2028" customFormat="false" ht="15" hidden="false" customHeight="true" outlineLevel="0" collapsed="false">
      <c r="A2028" s="23" t="s">
        <v>8175</v>
      </c>
      <c r="B2028" s="23" t="s">
        <v>8176</v>
      </c>
      <c r="C2028" s="40" t="s">
        <v>177</v>
      </c>
      <c r="D2028" s="23" t="s">
        <v>82</v>
      </c>
      <c r="E2028" s="23" t="s">
        <v>8177</v>
      </c>
      <c r="F2028" s="23" t="s">
        <v>8178</v>
      </c>
      <c r="G2028" s="23" t="n">
        <v>71</v>
      </c>
      <c r="H2028" s="23" t="n">
        <v>250</v>
      </c>
      <c r="I2028" s="41" t="s">
        <v>180</v>
      </c>
      <c r="K2028" s="23" t="n">
        <v>0</v>
      </c>
      <c r="L2028" s="23" t="n">
        <v>0</v>
      </c>
      <c r="M2028" s="23" t="n">
        <v>1250</v>
      </c>
      <c r="N2028" s="23" t="n">
        <v>0</v>
      </c>
      <c r="O2028" s="23" t="n">
        <f aca="false">K2028+L2028</f>
        <v>0</v>
      </c>
      <c r="P2028" s="23" t="n">
        <f aca="false">K2028+L2028+M2028+N2028</f>
        <v>1250</v>
      </c>
      <c r="Q2028" s="23" t="n">
        <v>720</v>
      </c>
      <c r="R2028" s="23" t="n">
        <v>768</v>
      </c>
      <c r="S2028" s="23" t="n">
        <v>768</v>
      </c>
      <c r="T2028" s="23" t="n">
        <v>256</v>
      </c>
      <c r="U2028" s="42" t="n">
        <f aca="false">IF(I2028="delivery",O2028-SUM(Q2028+R2028),IF(I2028="PO",P2028-SUM(Q2028:R2028)))</f>
        <v>-1488</v>
      </c>
      <c r="V2028" s="43" t="n">
        <v>17.26</v>
      </c>
      <c r="W2028" s="43"/>
      <c r="X2028" s="43" t="n">
        <f aca="false">W2028-V2028</f>
        <v>-17.26</v>
      </c>
      <c r="Z2028" s="44"/>
      <c r="AA2028" s="44"/>
      <c r="AM2028" s="23" t="str">
        <f aca="false">D2028</f>
        <v>Arista</v>
      </c>
      <c r="AN2028" s="23" t="s">
        <v>6397</v>
      </c>
      <c r="AT2028" s="44"/>
      <c r="AU2028" s="44"/>
      <c r="BD2028" s="23" t="s">
        <v>182</v>
      </c>
      <c r="BE2028" s="1" t="s">
        <v>183</v>
      </c>
    </row>
    <row r="2029" customFormat="false" ht="15" hidden="false" customHeight="true" outlineLevel="0" collapsed="false">
      <c r="A2029" s="23" t="s">
        <v>8179</v>
      </c>
      <c r="B2029" s="23" t="s">
        <v>8180</v>
      </c>
      <c r="C2029" s="40" t="s">
        <v>177</v>
      </c>
      <c r="D2029" s="23" t="s">
        <v>82</v>
      </c>
      <c r="E2029" s="23" t="s">
        <v>8181</v>
      </c>
      <c r="F2029" s="23" t="s">
        <v>8182</v>
      </c>
      <c r="G2029" s="23" t="n">
        <v>91</v>
      </c>
      <c r="H2029" s="23" t="n">
        <v>1000</v>
      </c>
      <c r="I2029" s="41" t="s">
        <v>180</v>
      </c>
      <c r="K2029" s="23" t="n">
        <v>0</v>
      </c>
      <c r="L2029" s="23" t="n">
        <v>41753</v>
      </c>
      <c r="M2029" s="23" t="n">
        <v>0</v>
      </c>
      <c r="N2029" s="23" t="n">
        <v>0</v>
      </c>
      <c r="O2029" s="23" t="n">
        <f aca="false">K2029+L2029</f>
        <v>41753</v>
      </c>
      <c r="P2029" s="23" t="n">
        <f aca="false">K2029+L2029+M2029+N2029</f>
        <v>41753</v>
      </c>
      <c r="Q2029" s="23" t="n">
        <v>10750</v>
      </c>
      <c r="R2029" s="23" t="n">
        <v>4775</v>
      </c>
      <c r="S2029" s="23" t="n">
        <v>5167</v>
      </c>
      <c r="T2029" s="23" t="n">
        <v>2095</v>
      </c>
      <c r="U2029" s="42" t="n">
        <f aca="false">IF(I2029="delivery",O2029-SUM(Q2029+R2029),IF(I2029="PO",P2029-SUM(Q2029:R2029)))</f>
        <v>26228</v>
      </c>
      <c r="V2029" s="43" t="n">
        <v>2.836</v>
      </c>
      <c r="W2029" s="43"/>
      <c r="X2029" s="43" t="n">
        <f aca="false">W2029-V2029</f>
        <v>-2.836</v>
      </c>
      <c r="Y2029" s="23" t="n">
        <v>2.836</v>
      </c>
      <c r="Z2029" s="44"/>
      <c r="AA2029" s="44"/>
      <c r="AM2029" s="23" t="str">
        <f aca="false">D2029</f>
        <v>Arista</v>
      </c>
      <c r="AN2029" s="23" t="s">
        <v>6397</v>
      </c>
      <c r="AT2029" s="44"/>
      <c r="AU2029" s="44"/>
      <c r="BD2029" s="23" t="s">
        <v>182</v>
      </c>
      <c r="BE2029" s="1" t="s">
        <v>183</v>
      </c>
    </row>
    <row r="2030" customFormat="false" ht="15" hidden="false" customHeight="true" outlineLevel="0" collapsed="false">
      <c r="A2030" s="23" t="s">
        <v>8183</v>
      </c>
      <c r="B2030" s="23" t="s">
        <v>8184</v>
      </c>
      <c r="C2030" s="40" t="s">
        <v>177</v>
      </c>
      <c r="D2030" s="23" t="s">
        <v>82</v>
      </c>
      <c r="E2030" s="23" t="s">
        <v>8185</v>
      </c>
      <c r="F2030" s="23" t="s">
        <v>8186</v>
      </c>
      <c r="G2030" s="23" t="n">
        <v>36</v>
      </c>
      <c r="H2030" s="23" t="n">
        <v>1000</v>
      </c>
      <c r="I2030" s="41" t="s">
        <v>180</v>
      </c>
      <c r="K2030" s="23" t="n">
        <v>0</v>
      </c>
      <c r="L2030" s="23" t="n">
        <v>4609</v>
      </c>
      <c r="M2030" s="23" t="n">
        <v>0</v>
      </c>
      <c r="N2030" s="23" t="n">
        <v>0</v>
      </c>
      <c r="O2030" s="23" t="n">
        <f aca="false">K2030+L2030</f>
        <v>4609</v>
      </c>
      <c r="P2030" s="23" t="n">
        <f aca="false">K2030+L2030+M2030+N2030</f>
        <v>4609</v>
      </c>
      <c r="Q2030" s="23" t="n">
        <v>642</v>
      </c>
      <c r="R2030" s="23" t="n">
        <v>276</v>
      </c>
      <c r="S2030" s="23" t="n">
        <v>213</v>
      </c>
      <c r="T2030" s="23" t="n">
        <v>158</v>
      </c>
      <c r="U2030" s="42" t="n">
        <f aca="false">IF(I2030="delivery",O2030-SUM(Q2030+R2030),IF(I2030="PO",P2030-SUM(Q2030:R2030)))</f>
        <v>3691</v>
      </c>
      <c r="V2030" s="43" t="n">
        <v>1.627</v>
      </c>
      <c r="W2030" s="43"/>
      <c r="X2030" s="43" t="n">
        <f aca="false">W2030-V2030</f>
        <v>-1.627</v>
      </c>
      <c r="Z2030" s="44"/>
      <c r="AA2030" s="44"/>
      <c r="AM2030" s="23" t="str">
        <f aca="false">D2030</f>
        <v>Arista</v>
      </c>
      <c r="AN2030" s="23" t="s">
        <v>6397</v>
      </c>
      <c r="AT2030" s="44"/>
      <c r="AU2030" s="44"/>
      <c r="BD2030" s="23" t="s">
        <v>182</v>
      </c>
      <c r="BE2030" s="1" t="s">
        <v>183</v>
      </c>
    </row>
    <row r="2031" customFormat="false" ht="15" hidden="false" customHeight="true" outlineLevel="0" collapsed="false">
      <c r="A2031" s="23" t="s">
        <v>8187</v>
      </c>
      <c r="B2031" s="23" t="s">
        <v>8188</v>
      </c>
      <c r="C2031" s="40" t="s">
        <v>177</v>
      </c>
      <c r="D2031" s="23" t="s">
        <v>82</v>
      </c>
      <c r="E2031" s="23" t="s">
        <v>8189</v>
      </c>
      <c r="F2031" s="23" t="s">
        <v>8190</v>
      </c>
      <c r="G2031" s="23" t="n">
        <v>116</v>
      </c>
      <c r="H2031" s="23" t="n">
        <v>1</v>
      </c>
      <c r="I2031" s="41" t="s">
        <v>180</v>
      </c>
      <c r="K2031" s="23" t="n">
        <v>0</v>
      </c>
      <c r="L2031" s="23" t="n">
        <v>500</v>
      </c>
      <c r="M2031" s="23" t="n">
        <v>0</v>
      </c>
      <c r="N2031" s="23" t="n">
        <v>0</v>
      </c>
      <c r="O2031" s="23" t="n">
        <f aca="false">K2031+L2031</f>
        <v>500</v>
      </c>
      <c r="P2031" s="23" t="n">
        <f aca="false">K2031+L2031+M2031+N2031</f>
        <v>500</v>
      </c>
      <c r="Q2031" s="23" t="n">
        <v>0</v>
      </c>
      <c r="R2031" s="23" t="n">
        <v>0</v>
      </c>
      <c r="S2031" s="23" t="n">
        <v>0</v>
      </c>
      <c r="T2031" s="23" t="n">
        <v>0</v>
      </c>
      <c r="U2031" s="42" t="n">
        <f aca="false">IF(I2031="delivery",O2031-SUM(Q2031+R2031),IF(I2031="PO",P2031-SUM(Q2031:R2031)))</f>
        <v>500</v>
      </c>
      <c r="V2031" s="45" t="n">
        <v>5</v>
      </c>
      <c r="W2031" s="45"/>
      <c r="X2031" s="43" t="n">
        <f aca="false">W2031-V2031</f>
        <v>-5</v>
      </c>
      <c r="Y2031" s="23" t="n">
        <v>3.24</v>
      </c>
      <c r="Z2031" s="44"/>
      <c r="AA2031" s="44"/>
      <c r="AM2031" s="23" t="str">
        <f aca="false">D2031</f>
        <v>Arista</v>
      </c>
      <c r="AN2031" s="23" t="s">
        <v>6397</v>
      </c>
      <c r="AT2031" s="44"/>
      <c r="AU2031" s="44"/>
      <c r="BD2031" s="23" t="s">
        <v>1113</v>
      </c>
      <c r="BE2031" s="1" t="s">
        <v>183</v>
      </c>
    </row>
    <row r="2032" customFormat="false" ht="15" hidden="false" customHeight="true" outlineLevel="0" collapsed="false">
      <c r="A2032" s="23" t="s">
        <v>8191</v>
      </c>
      <c r="B2032" s="23" t="s">
        <v>8192</v>
      </c>
      <c r="C2032" s="40" t="s">
        <v>177</v>
      </c>
      <c r="D2032" s="23" t="s">
        <v>82</v>
      </c>
      <c r="E2032" s="23" t="s">
        <v>8193</v>
      </c>
      <c r="F2032" s="23" t="s">
        <v>8194</v>
      </c>
      <c r="G2032" s="23" t="n">
        <v>36</v>
      </c>
      <c r="H2032" s="23" t="n">
        <v>3000</v>
      </c>
      <c r="I2032" s="41" t="s">
        <v>180</v>
      </c>
      <c r="K2032" s="23" t="n">
        <v>0</v>
      </c>
      <c r="L2032" s="23" t="n">
        <v>19640</v>
      </c>
      <c r="M2032" s="23" t="n">
        <v>0</v>
      </c>
      <c r="N2032" s="23" t="n">
        <v>0</v>
      </c>
      <c r="O2032" s="23" t="n">
        <f aca="false">K2032+L2032</f>
        <v>19640</v>
      </c>
      <c r="P2032" s="23" t="n">
        <f aca="false">K2032+L2032+M2032+N2032</f>
        <v>19640</v>
      </c>
      <c r="Q2032" s="23" t="n">
        <v>11408</v>
      </c>
      <c r="R2032" s="23" t="n">
        <v>15539</v>
      </c>
      <c r="S2032" s="23" t="n">
        <v>17431</v>
      </c>
      <c r="T2032" s="23" t="n">
        <v>5681</v>
      </c>
      <c r="U2032" s="42" t="n">
        <f aca="false">IF(I2032="delivery",O2032-SUM(Q2032+R2032),IF(I2032="PO",P2032-SUM(Q2032:R2032)))</f>
        <v>-7307</v>
      </c>
      <c r="V2032" s="43" t="n">
        <v>0.412</v>
      </c>
      <c r="W2032" s="43"/>
      <c r="X2032" s="43" t="n">
        <f aca="false">W2032-V2032</f>
        <v>-0.412</v>
      </c>
      <c r="Y2032" s="23" t="n">
        <v>0.46</v>
      </c>
      <c r="Z2032" s="44"/>
      <c r="AA2032" s="44"/>
      <c r="AM2032" s="23" t="str">
        <f aca="false">D2032</f>
        <v>Arista</v>
      </c>
      <c r="AN2032" s="23" t="s">
        <v>6397</v>
      </c>
      <c r="AT2032" s="44"/>
      <c r="AU2032" s="44"/>
      <c r="BD2032" s="23" t="s">
        <v>182</v>
      </c>
      <c r="BE2032" s="1" t="s">
        <v>183</v>
      </c>
    </row>
    <row r="2033" customFormat="false" ht="15" hidden="false" customHeight="true" outlineLevel="0" collapsed="false">
      <c r="A2033" s="23" t="s">
        <v>8195</v>
      </c>
      <c r="B2033" s="23" t="s">
        <v>8196</v>
      </c>
      <c r="C2033" s="40" t="s">
        <v>177</v>
      </c>
      <c r="D2033" s="23" t="s">
        <v>82</v>
      </c>
      <c r="E2033" s="23" t="s">
        <v>8197</v>
      </c>
      <c r="F2033" s="23" t="s">
        <v>8198</v>
      </c>
      <c r="G2033" s="23" t="n">
        <v>81</v>
      </c>
      <c r="H2033" s="23" t="n">
        <v>2000</v>
      </c>
      <c r="I2033" s="41" t="s">
        <v>180</v>
      </c>
      <c r="K2033" s="23" t="n">
        <v>0</v>
      </c>
      <c r="L2033" s="23" t="n">
        <v>304</v>
      </c>
      <c r="M2033" s="23" t="n">
        <v>0</v>
      </c>
      <c r="N2033" s="23" t="n">
        <v>212</v>
      </c>
      <c r="O2033" s="23" t="n">
        <f aca="false">K2033+L2033</f>
        <v>304</v>
      </c>
      <c r="P2033" s="23" t="n">
        <f aca="false">K2033+L2033+M2033+N2033</f>
        <v>516</v>
      </c>
      <c r="Q2033" s="23" t="n">
        <v>236</v>
      </c>
      <c r="R2033" s="23" t="n">
        <v>160</v>
      </c>
      <c r="S2033" s="23" t="n">
        <v>80</v>
      </c>
      <c r="T2033" s="23" t="n">
        <v>40</v>
      </c>
      <c r="U2033" s="42" t="n">
        <f aca="false">IF(I2033="delivery",O2033-SUM(Q2033+R2033),IF(I2033="PO",P2033-SUM(Q2033:R2033)))</f>
        <v>-92</v>
      </c>
      <c r="V2033" s="43" t="n">
        <v>0.43</v>
      </c>
      <c r="W2033" s="43"/>
      <c r="X2033" s="43" t="n">
        <f aca="false">W2033-V2033</f>
        <v>-0.43</v>
      </c>
      <c r="Y2033" s="23" t="n">
        <v>0.43</v>
      </c>
      <c r="Z2033" s="44"/>
      <c r="AA2033" s="44"/>
      <c r="AM2033" s="23" t="str">
        <f aca="false">D2033</f>
        <v>Arista</v>
      </c>
      <c r="AN2033" s="23" t="s">
        <v>6397</v>
      </c>
      <c r="AT2033" s="44"/>
      <c r="AU2033" s="44"/>
      <c r="BD2033" s="23" t="s">
        <v>182</v>
      </c>
      <c r="BE2033" s="1" t="s">
        <v>183</v>
      </c>
    </row>
    <row r="2034" customFormat="false" ht="15" hidden="false" customHeight="true" outlineLevel="0" collapsed="false">
      <c r="A2034" s="23" t="s">
        <v>8199</v>
      </c>
      <c r="B2034" s="23" t="s">
        <v>8200</v>
      </c>
      <c r="C2034" s="40" t="s">
        <v>177</v>
      </c>
      <c r="D2034" s="23" t="s">
        <v>82</v>
      </c>
      <c r="E2034" s="23" t="s">
        <v>8201</v>
      </c>
      <c r="F2034" s="23" t="s">
        <v>8202</v>
      </c>
      <c r="G2034" s="23" t="n">
        <v>91</v>
      </c>
      <c r="H2034" s="23" t="n">
        <v>1000</v>
      </c>
      <c r="I2034" s="41" t="s">
        <v>180</v>
      </c>
      <c r="K2034" s="23" t="n">
        <v>0</v>
      </c>
      <c r="L2034" s="23" t="n">
        <v>2087</v>
      </c>
      <c r="M2034" s="23" t="n">
        <v>2000</v>
      </c>
      <c r="N2034" s="23" t="n">
        <v>0</v>
      </c>
      <c r="O2034" s="23" t="n">
        <f aca="false">K2034+L2034</f>
        <v>2087</v>
      </c>
      <c r="P2034" s="23" t="n">
        <f aca="false">K2034+L2034+M2034+N2034</f>
        <v>4087</v>
      </c>
      <c r="Q2034" s="23" t="n">
        <v>3008</v>
      </c>
      <c r="R2034" s="23" t="n">
        <v>1164</v>
      </c>
      <c r="S2034" s="23" t="n">
        <v>984</v>
      </c>
      <c r="T2034" s="23" t="n">
        <v>328</v>
      </c>
      <c r="U2034" s="42" t="n">
        <f aca="false">IF(I2034="delivery",O2034-SUM(Q2034+R2034),IF(I2034="PO",P2034-SUM(Q2034:R2034)))</f>
        <v>-2085</v>
      </c>
      <c r="V2034" s="43" t="n">
        <v>2.8</v>
      </c>
      <c r="W2034" s="43"/>
      <c r="X2034" s="43" t="n">
        <f aca="false">W2034-V2034</f>
        <v>-2.8</v>
      </c>
      <c r="Y2034" s="23" t="n">
        <v>2.83</v>
      </c>
      <c r="Z2034" s="44"/>
      <c r="AA2034" s="44"/>
      <c r="AM2034" s="23" t="str">
        <f aca="false">D2034</f>
        <v>Arista</v>
      </c>
      <c r="AN2034" s="23" t="s">
        <v>6397</v>
      </c>
      <c r="AT2034" s="44"/>
      <c r="AU2034" s="44"/>
      <c r="BD2034" s="23" t="s">
        <v>182</v>
      </c>
      <c r="BE2034" s="1" t="s">
        <v>183</v>
      </c>
    </row>
    <row r="2035" customFormat="false" ht="15" hidden="false" customHeight="true" outlineLevel="0" collapsed="false">
      <c r="A2035" s="23" t="s">
        <v>8203</v>
      </c>
      <c r="B2035" s="23" t="s">
        <v>8204</v>
      </c>
      <c r="C2035" s="40" t="s">
        <v>177</v>
      </c>
      <c r="D2035" s="23" t="s">
        <v>82</v>
      </c>
      <c r="E2035" s="23" t="s">
        <v>8205</v>
      </c>
      <c r="F2035" s="23" t="s">
        <v>8206</v>
      </c>
      <c r="G2035" s="23" t="n">
        <v>51</v>
      </c>
      <c r="H2035" s="23" t="n">
        <v>500</v>
      </c>
      <c r="I2035" s="41" t="s">
        <v>188</v>
      </c>
      <c r="K2035" s="23" t="n">
        <v>0</v>
      </c>
      <c r="L2035" s="23" t="n">
        <v>131</v>
      </c>
      <c r="M2035" s="23" t="n">
        <v>0</v>
      </c>
      <c r="N2035" s="23" t="n">
        <v>0</v>
      </c>
      <c r="O2035" s="23" t="n">
        <f aca="false">K2035+L2035</f>
        <v>131</v>
      </c>
      <c r="P2035" s="23" t="n">
        <f aca="false">K2035+L2035+M2035+N2035</f>
        <v>131</v>
      </c>
      <c r="Q2035" s="23" t="n">
        <v>101</v>
      </c>
      <c r="R2035" s="23" t="n">
        <v>30</v>
      </c>
      <c r="S2035" s="23" t="n">
        <v>15</v>
      </c>
      <c r="T2035" s="23" t="n">
        <v>64</v>
      </c>
      <c r="U2035" s="42" t="n">
        <f aca="false">IF(I2035="delivery",O2035-SUM(Q2035+R2035),IF(I2035="PO",P2035-SUM(Q2035:R2035)))</f>
        <v>0</v>
      </c>
      <c r="V2035" s="43" t="n">
        <v>32.75</v>
      </c>
      <c r="W2035" s="43"/>
      <c r="X2035" s="43" t="n">
        <f aca="false">W2035-V2035</f>
        <v>-32.75</v>
      </c>
      <c r="Y2035" s="23" t="n">
        <v>32.75</v>
      </c>
      <c r="Z2035" s="44"/>
      <c r="AA2035" s="44"/>
      <c r="AM2035" s="23" t="str">
        <f aca="false">D2035</f>
        <v>Arista</v>
      </c>
      <c r="AN2035" s="23" t="s">
        <v>6397</v>
      </c>
      <c r="AT2035" s="44"/>
      <c r="AU2035" s="44"/>
      <c r="BD2035" s="23" t="s">
        <v>182</v>
      </c>
      <c r="BE2035" s="1" t="s">
        <v>183</v>
      </c>
    </row>
    <row r="2036" customFormat="false" ht="15" hidden="false" customHeight="true" outlineLevel="0" collapsed="false">
      <c r="A2036" s="23" t="s">
        <v>8207</v>
      </c>
      <c r="B2036" s="23" t="s">
        <v>8208</v>
      </c>
      <c r="C2036" s="40" t="s">
        <v>177</v>
      </c>
      <c r="D2036" s="23" t="s">
        <v>82</v>
      </c>
      <c r="E2036" s="23" t="s">
        <v>8209</v>
      </c>
      <c r="F2036" s="23" t="s">
        <v>8210</v>
      </c>
      <c r="G2036" s="23" t="n">
        <v>97</v>
      </c>
      <c r="H2036" s="23" t="n">
        <v>500</v>
      </c>
      <c r="I2036" s="41" t="s">
        <v>180</v>
      </c>
      <c r="K2036" s="23" t="n">
        <v>0</v>
      </c>
      <c r="L2036" s="23" t="n">
        <v>260</v>
      </c>
      <c r="M2036" s="23" t="n">
        <v>1000</v>
      </c>
      <c r="N2036" s="23" t="n">
        <v>0</v>
      </c>
      <c r="O2036" s="23" t="n">
        <f aca="false">K2036+L2036</f>
        <v>260</v>
      </c>
      <c r="P2036" s="23" t="n">
        <f aca="false">K2036+L2036+M2036+N2036</f>
        <v>1260</v>
      </c>
      <c r="Q2036" s="23" t="n">
        <v>348</v>
      </c>
      <c r="R2036" s="23" t="n">
        <v>322</v>
      </c>
      <c r="S2036" s="23" t="n">
        <v>294</v>
      </c>
      <c r="T2036" s="23" t="n">
        <v>96</v>
      </c>
      <c r="U2036" s="42" t="n">
        <f aca="false">IF(I2036="delivery",O2036-SUM(Q2036+R2036),IF(I2036="PO",P2036-SUM(Q2036:R2036)))</f>
        <v>-410</v>
      </c>
      <c r="V2036" s="43" t="n">
        <v>3.75</v>
      </c>
      <c r="W2036" s="43"/>
      <c r="X2036" s="43" t="n">
        <f aca="false">W2036-V2036</f>
        <v>-3.75</v>
      </c>
      <c r="Z2036" s="44"/>
      <c r="AA2036" s="44"/>
      <c r="AM2036" s="23" t="str">
        <f aca="false">D2036</f>
        <v>Arista</v>
      </c>
      <c r="AN2036" s="23" t="s">
        <v>6397</v>
      </c>
      <c r="AT2036" s="44"/>
      <c r="AU2036" s="44"/>
      <c r="BD2036" s="23" t="s">
        <v>719</v>
      </c>
      <c r="BE2036" s="1" t="s">
        <v>183</v>
      </c>
    </row>
    <row r="2037" customFormat="false" ht="15" hidden="false" customHeight="true" outlineLevel="0" collapsed="false">
      <c r="A2037" s="23" t="s">
        <v>8211</v>
      </c>
      <c r="B2037" s="23" t="s">
        <v>8212</v>
      </c>
      <c r="C2037" s="40" t="s">
        <v>177</v>
      </c>
      <c r="D2037" s="23" t="s">
        <v>82</v>
      </c>
      <c r="E2037" s="23" t="s">
        <v>8213</v>
      </c>
      <c r="F2037" s="23" t="s">
        <v>8214</v>
      </c>
      <c r="G2037" s="23" t="n">
        <v>61</v>
      </c>
      <c r="H2037" s="23" t="n">
        <v>1000</v>
      </c>
      <c r="I2037" s="41" t="s">
        <v>180</v>
      </c>
      <c r="K2037" s="23" t="n">
        <v>0</v>
      </c>
      <c r="L2037" s="23" t="n">
        <v>0</v>
      </c>
      <c r="M2037" s="23" t="n">
        <v>0</v>
      </c>
      <c r="N2037" s="23" t="n">
        <v>0</v>
      </c>
      <c r="O2037" s="23" t="n">
        <f aca="false">K2037+L2037</f>
        <v>0</v>
      </c>
      <c r="P2037" s="23" t="n">
        <f aca="false">K2037+L2037+M2037+N2037</f>
        <v>0</v>
      </c>
      <c r="Q2037" s="23" t="n">
        <v>0</v>
      </c>
      <c r="R2037" s="23" t="n">
        <v>816</v>
      </c>
      <c r="S2037" s="23" t="n">
        <v>666</v>
      </c>
      <c r="T2037" s="23" t="n">
        <v>283</v>
      </c>
      <c r="U2037" s="42" t="n">
        <f aca="false">IF(I2037="delivery",O2037-SUM(Q2037+R2037),IF(I2037="PO",P2037-SUM(Q2037:R2037)))</f>
        <v>-816</v>
      </c>
      <c r="V2037" s="43" t="n">
        <v>0.96</v>
      </c>
      <c r="W2037" s="43"/>
      <c r="X2037" s="43" t="n">
        <f aca="false">W2037-V2037</f>
        <v>-0.96</v>
      </c>
      <c r="Z2037" s="44"/>
      <c r="AA2037" s="44"/>
      <c r="AM2037" s="23" t="str">
        <f aca="false">D2037</f>
        <v>Arista</v>
      </c>
      <c r="AN2037" s="23" t="s">
        <v>6397</v>
      </c>
      <c r="AT2037" s="44"/>
      <c r="AU2037" s="44"/>
      <c r="BD2037" s="23" t="s">
        <v>182</v>
      </c>
      <c r="BE2037" s="1" t="s">
        <v>183</v>
      </c>
    </row>
    <row r="2038" customFormat="false" ht="15" hidden="false" customHeight="true" outlineLevel="0" collapsed="false">
      <c r="A2038" s="23" t="s">
        <v>8215</v>
      </c>
      <c r="B2038" s="23" t="s">
        <v>8212</v>
      </c>
      <c r="C2038" s="40" t="s">
        <v>177</v>
      </c>
      <c r="D2038" s="23" t="s">
        <v>82</v>
      </c>
      <c r="E2038" s="23" t="s">
        <v>8213</v>
      </c>
      <c r="F2038" s="23" t="s">
        <v>8214</v>
      </c>
      <c r="G2038" s="23" t="n">
        <v>61</v>
      </c>
      <c r="H2038" s="23" t="n">
        <v>1000</v>
      </c>
      <c r="I2038" s="41" t="s">
        <v>180</v>
      </c>
      <c r="K2038" s="23" t="n">
        <v>0</v>
      </c>
      <c r="L2038" s="23" t="n">
        <v>0</v>
      </c>
      <c r="M2038" s="23" t="n">
        <v>0</v>
      </c>
      <c r="N2038" s="23" t="n">
        <v>0</v>
      </c>
      <c r="O2038" s="23" t="n">
        <f aca="false">K2038+L2038</f>
        <v>0</v>
      </c>
      <c r="P2038" s="23" t="n">
        <f aca="false">K2038+L2038+M2038+N2038</f>
        <v>0</v>
      </c>
      <c r="Q2038" s="23" t="n">
        <v>0</v>
      </c>
      <c r="R2038" s="23" t="n">
        <v>423</v>
      </c>
      <c r="S2038" s="23" t="n">
        <v>453</v>
      </c>
      <c r="T2038" s="23" t="n">
        <v>129</v>
      </c>
      <c r="U2038" s="42" t="n">
        <f aca="false">IF(I2038="delivery",O2038-SUM(Q2038+R2038),IF(I2038="PO",P2038-SUM(Q2038:R2038)))</f>
        <v>-423</v>
      </c>
      <c r="V2038" s="43" t="n">
        <v>0.96</v>
      </c>
      <c r="W2038" s="43"/>
      <c r="X2038" s="43" t="n">
        <f aca="false">W2038-V2038</f>
        <v>-0.96</v>
      </c>
      <c r="Z2038" s="44"/>
      <c r="AA2038" s="44"/>
      <c r="AM2038" s="23" t="str">
        <f aca="false">D2038</f>
        <v>Arista</v>
      </c>
      <c r="AN2038" s="23" t="s">
        <v>6397</v>
      </c>
      <c r="AT2038" s="44"/>
      <c r="AU2038" s="44"/>
      <c r="BD2038" s="23" t="s">
        <v>182</v>
      </c>
      <c r="BE2038" s="1" t="s">
        <v>183</v>
      </c>
    </row>
    <row r="2039" customFormat="false" ht="15" hidden="false" customHeight="true" outlineLevel="0" collapsed="false">
      <c r="A2039" s="23" t="s">
        <v>8216</v>
      </c>
      <c r="B2039" s="23" t="s">
        <v>8217</v>
      </c>
      <c r="C2039" s="40" t="s">
        <v>177</v>
      </c>
      <c r="D2039" s="23" t="s">
        <v>82</v>
      </c>
      <c r="E2039" s="23" t="s">
        <v>8218</v>
      </c>
      <c r="F2039" s="23" t="s">
        <v>8219</v>
      </c>
      <c r="G2039" s="23" t="n">
        <v>61</v>
      </c>
      <c r="H2039" s="23" t="n">
        <v>960</v>
      </c>
      <c r="I2039" s="41" t="s">
        <v>180</v>
      </c>
      <c r="K2039" s="23" t="n">
        <v>0</v>
      </c>
      <c r="L2039" s="23" t="n">
        <v>761</v>
      </c>
      <c r="M2039" s="23" t="n">
        <v>210</v>
      </c>
      <c r="N2039" s="23" t="n">
        <v>200</v>
      </c>
      <c r="O2039" s="23" t="n">
        <f aca="false">K2039+L2039</f>
        <v>761</v>
      </c>
      <c r="P2039" s="23" t="n">
        <f aca="false">K2039+L2039+M2039+N2039</f>
        <v>1171</v>
      </c>
      <c r="Q2039" s="23" t="n">
        <v>820</v>
      </c>
      <c r="R2039" s="23" t="n">
        <v>357</v>
      </c>
      <c r="S2039" s="23" t="n">
        <v>460</v>
      </c>
      <c r="T2039" s="23" t="n">
        <v>20</v>
      </c>
      <c r="U2039" s="42" t="n">
        <f aca="false">IF(I2039="delivery",O2039-SUM(Q2039+R2039),IF(I2039="PO",P2039-SUM(Q2039:R2039)))</f>
        <v>-416</v>
      </c>
      <c r="V2039" s="43" t="n">
        <v>1.25</v>
      </c>
      <c r="W2039" s="43"/>
      <c r="X2039" s="43" t="n">
        <f aca="false">W2039-V2039</f>
        <v>-1.25</v>
      </c>
      <c r="Z2039" s="44"/>
      <c r="AA2039" s="44"/>
      <c r="AM2039" s="23" t="str">
        <f aca="false">D2039</f>
        <v>Arista</v>
      </c>
      <c r="AN2039" s="23" t="s">
        <v>2389</v>
      </c>
      <c r="AT2039" s="44"/>
      <c r="AU2039" s="44"/>
      <c r="BD2039" s="23" t="s">
        <v>182</v>
      </c>
      <c r="BE2039" s="1" t="s">
        <v>183</v>
      </c>
    </row>
    <row r="2040" customFormat="false" ht="15" hidden="false" customHeight="true" outlineLevel="0" collapsed="false">
      <c r="A2040" s="23" t="s">
        <v>8220</v>
      </c>
      <c r="B2040" s="23" t="s">
        <v>8221</v>
      </c>
      <c r="C2040" s="40" t="s">
        <v>177</v>
      </c>
      <c r="D2040" s="23" t="s">
        <v>82</v>
      </c>
      <c r="E2040" s="23" t="s">
        <v>8222</v>
      </c>
      <c r="F2040" s="23" t="s">
        <v>8223</v>
      </c>
      <c r="G2040" s="23" t="n">
        <v>71</v>
      </c>
      <c r="H2040" s="23" t="n">
        <v>300</v>
      </c>
      <c r="I2040" s="41" t="s">
        <v>180</v>
      </c>
      <c r="K2040" s="23" t="n">
        <v>0</v>
      </c>
      <c r="L2040" s="23" t="n">
        <v>912</v>
      </c>
      <c r="M2040" s="23" t="n">
        <v>0</v>
      </c>
      <c r="N2040" s="23" t="n">
        <v>0</v>
      </c>
      <c r="O2040" s="23" t="n">
        <f aca="false">K2040+L2040</f>
        <v>912</v>
      </c>
      <c r="P2040" s="23" t="n">
        <f aca="false">K2040+L2040+M2040+N2040</f>
        <v>912</v>
      </c>
      <c r="Q2040" s="23" t="n">
        <v>611</v>
      </c>
      <c r="R2040" s="23" t="n">
        <v>202</v>
      </c>
      <c r="S2040" s="23" t="n">
        <v>292</v>
      </c>
      <c r="T2040" s="23" t="n">
        <v>44</v>
      </c>
      <c r="U2040" s="42" t="n">
        <f aca="false">IF(I2040="delivery",O2040-SUM(Q2040+R2040),IF(I2040="PO",P2040-SUM(Q2040:R2040)))</f>
        <v>99</v>
      </c>
      <c r="V2040" s="43" t="n">
        <v>7.6</v>
      </c>
      <c r="W2040" s="43"/>
      <c r="X2040" s="43" t="n">
        <f aca="false">W2040-V2040</f>
        <v>-7.6</v>
      </c>
      <c r="Z2040" s="44"/>
      <c r="AA2040" s="44"/>
      <c r="AM2040" s="23" t="str">
        <f aca="false">D2040</f>
        <v>Arista</v>
      </c>
      <c r="AN2040" s="23" t="s">
        <v>2389</v>
      </c>
      <c r="AT2040" s="44"/>
      <c r="AU2040" s="44"/>
      <c r="BD2040" s="23" t="s">
        <v>182</v>
      </c>
      <c r="BE2040" s="1" t="s">
        <v>183</v>
      </c>
    </row>
    <row r="2041" customFormat="false" ht="15" hidden="false" customHeight="true" outlineLevel="0" collapsed="false">
      <c r="A2041" s="23" t="s">
        <v>8224</v>
      </c>
      <c r="B2041" s="23" t="s">
        <v>8225</v>
      </c>
      <c r="C2041" s="40" t="s">
        <v>177</v>
      </c>
      <c r="D2041" s="23" t="s">
        <v>82</v>
      </c>
      <c r="E2041" s="23" t="s">
        <v>8226</v>
      </c>
      <c r="F2041" s="23" t="s">
        <v>8227</v>
      </c>
      <c r="G2041" s="23" t="n">
        <v>71</v>
      </c>
      <c r="H2041" s="23" t="n">
        <v>300</v>
      </c>
      <c r="I2041" s="41" t="s">
        <v>180</v>
      </c>
      <c r="K2041" s="23" t="n">
        <v>0</v>
      </c>
      <c r="L2041" s="23" t="n">
        <v>740</v>
      </c>
      <c r="M2041" s="23" t="n">
        <v>300</v>
      </c>
      <c r="N2041" s="23" t="n">
        <v>0</v>
      </c>
      <c r="O2041" s="23" t="n">
        <f aca="false">K2041+L2041</f>
        <v>740</v>
      </c>
      <c r="P2041" s="23" t="n">
        <f aca="false">K2041+L2041+M2041+N2041</f>
        <v>1040</v>
      </c>
      <c r="Q2041" s="23" t="n">
        <v>812</v>
      </c>
      <c r="R2041" s="23" t="n">
        <v>217</v>
      </c>
      <c r="S2041" s="23" t="n">
        <v>280</v>
      </c>
      <c r="T2041" s="23" t="n">
        <v>100</v>
      </c>
      <c r="U2041" s="42" t="n">
        <f aca="false">IF(I2041="delivery",O2041-SUM(Q2041+R2041),IF(I2041="PO",P2041-SUM(Q2041:R2041)))</f>
        <v>-289</v>
      </c>
      <c r="V2041" s="43" t="n">
        <v>7.6</v>
      </c>
      <c r="W2041" s="43"/>
      <c r="X2041" s="43" t="n">
        <f aca="false">W2041-V2041</f>
        <v>-7.6</v>
      </c>
      <c r="Y2041" s="23" t="n">
        <v>7.6</v>
      </c>
      <c r="Z2041" s="44"/>
      <c r="AA2041" s="44"/>
      <c r="AM2041" s="23" t="str">
        <f aca="false">D2041</f>
        <v>Arista</v>
      </c>
      <c r="AN2041" s="23" t="s">
        <v>2389</v>
      </c>
      <c r="AT2041" s="44"/>
      <c r="AU2041" s="44"/>
      <c r="BD2041" s="23" t="s">
        <v>182</v>
      </c>
      <c r="BE2041" s="1" t="s">
        <v>183</v>
      </c>
    </row>
    <row r="2042" customFormat="false" ht="15" hidden="false" customHeight="true" outlineLevel="0" collapsed="false">
      <c r="A2042" s="23" t="s">
        <v>8228</v>
      </c>
      <c r="B2042" s="23" t="s">
        <v>8229</v>
      </c>
      <c r="C2042" s="40" t="s">
        <v>177</v>
      </c>
      <c r="D2042" s="23" t="s">
        <v>82</v>
      </c>
      <c r="E2042" s="23" t="s">
        <v>8230</v>
      </c>
      <c r="F2042" s="23" t="s">
        <v>8231</v>
      </c>
      <c r="G2042" s="23" t="n">
        <v>61</v>
      </c>
      <c r="H2042" s="23" t="n">
        <v>44</v>
      </c>
      <c r="I2042" s="41" t="s">
        <v>180</v>
      </c>
      <c r="K2042" s="23" t="n">
        <v>0</v>
      </c>
      <c r="L2042" s="23" t="n">
        <v>0</v>
      </c>
      <c r="M2042" s="23" t="n">
        <v>0</v>
      </c>
      <c r="N2042" s="23" t="n">
        <v>0</v>
      </c>
      <c r="O2042" s="23" t="n">
        <f aca="false">K2042+L2042</f>
        <v>0</v>
      </c>
      <c r="P2042" s="23" t="n">
        <f aca="false">K2042+L2042+M2042+N2042</f>
        <v>0</v>
      </c>
      <c r="Q2042" s="23" t="n">
        <v>163</v>
      </c>
      <c r="R2042" s="23" t="n">
        <v>32</v>
      </c>
      <c r="S2042" s="23" t="n">
        <v>16</v>
      </c>
      <c r="T2042" s="23" t="n">
        <v>8</v>
      </c>
      <c r="U2042" s="42" t="n">
        <f aca="false">IF(I2042="delivery",O2042-SUM(Q2042+R2042),IF(I2042="PO",P2042-SUM(Q2042:R2042)))</f>
        <v>-195</v>
      </c>
      <c r="V2042" s="43" t="n">
        <v>0.88</v>
      </c>
      <c r="W2042" s="43"/>
      <c r="X2042" s="43" t="n">
        <f aca="false">W2042-V2042</f>
        <v>-0.88</v>
      </c>
      <c r="Y2042" s="23" t="n">
        <v>0.88</v>
      </c>
      <c r="Z2042" s="44"/>
      <c r="AA2042" s="44"/>
      <c r="AM2042" s="23" t="str">
        <f aca="false">D2042</f>
        <v>Arista</v>
      </c>
      <c r="AN2042" s="23" t="s">
        <v>2389</v>
      </c>
      <c r="AT2042" s="44"/>
      <c r="AU2042" s="44"/>
      <c r="BD2042" s="23" t="s">
        <v>182</v>
      </c>
      <c r="BE2042" s="1" t="s">
        <v>183</v>
      </c>
    </row>
    <row r="2043" customFormat="false" ht="15" hidden="false" customHeight="true" outlineLevel="0" collapsed="false">
      <c r="A2043" s="23" t="s">
        <v>8232</v>
      </c>
      <c r="B2043" s="23" t="s">
        <v>8233</v>
      </c>
      <c r="C2043" s="40" t="s">
        <v>177</v>
      </c>
      <c r="D2043" s="23" t="s">
        <v>82</v>
      </c>
      <c r="E2043" s="23" t="s">
        <v>8234</v>
      </c>
      <c r="F2043" s="23" t="s">
        <v>8235</v>
      </c>
      <c r="G2043" s="23" t="n">
        <v>56</v>
      </c>
      <c r="H2043" s="23" t="n">
        <v>750</v>
      </c>
      <c r="I2043" s="41" t="s">
        <v>180</v>
      </c>
      <c r="K2043" s="23" t="n">
        <v>0</v>
      </c>
      <c r="L2043" s="23" t="n">
        <v>218</v>
      </c>
      <c r="M2043" s="23" t="n">
        <v>0</v>
      </c>
      <c r="N2043" s="23" t="n">
        <v>0</v>
      </c>
      <c r="O2043" s="23" t="n">
        <f aca="false">K2043+L2043</f>
        <v>218</v>
      </c>
      <c r="P2043" s="23" t="n">
        <f aca="false">K2043+L2043+M2043+N2043</f>
        <v>218</v>
      </c>
      <c r="Q2043" s="23" t="n">
        <v>163</v>
      </c>
      <c r="R2043" s="23" t="n">
        <v>32</v>
      </c>
      <c r="S2043" s="23" t="n">
        <v>16</v>
      </c>
      <c r="T2043" s="23" t="n">
        <v>8</v>
      </c>
      <c r="U2043" s="42" t="n">
        <f aca="false">IF(I2043="delivery",O2043-SUM(Q2043+R2043),IF(I2043="PO",P2043-SUM(Q2043:R2043)))</f>
        <v>23</v>
      </c>
      <c r="V2043" s="43" t="n">
        <v>0.9</v>
      </c>
      <c r="W2043" s="43"/>
      <c r="X2043" s="43" t="n">
        <f aca="false">W2043-V2043</f>
        <v>-0.9</v>
      </c>
      <c r="Y2043" s="23" t="n">
        <v>1.34</v>
      </c>
      <c r="Z2043" s="44"/>
      <c r="AA2043" s="44"/>
      <c r="AM2043" s="23" t="str">
        <f aca="false">D2043</f>
        <v>Arista</v>
      </c>
      <c r="AN2043" s="23" t="s">
        <v>2389</v>
      </c>
      <c r="AT2043" s="44"/>
      <c r="AU2043" s="44"/>
      <c r="BD2043" s="23" t="s">
        <v>182</v>
      </c>
      <c r="BE2043" s="1" t="s">
        <v>183</v>
      </c>
    </row>
    <row r="2044" customFormat="false" ht="15" hidden="false" customHeight="true" outlineLevel="0" collapsed="false">
      <c r="A2044" s="23" t="s">
        <v>8236</v>
      </c>
      <c r="B2044" s="23" t="s">
        <v>8237</v>
      </c>
      <c r="C2044" s="40" t="s">
        <v>177</v>
      </c>
      <c r="D2044" s="23" t="s">
        <v>82</v>
      </c>
      <c r="E2044" s="23" t="s">
        <v>8238</v>
      </c>
      <c r="F2044" s="23" t="s">
        <v>8239</v>
      </c>
      <c r="G2044" s="23" t="n">
        <v>61</v>
      </c>
      <c r="H2044" s="23" t="n">
        <v>960</v>
      </c>
      <c r="I2044" s="41" t="s">
        <v>180</v>
      </c>
      <c r="K2044" s="23" t="n">
        <v>0</v>
      </c>
      <c r="L2044" s="23" t="n">
        <v>3397</v>
      </c>
      <c r="M2044" s="23" t="n">
        <v>0</v>
      </c>
      <c r="N2044" s="23" t="n">
        <v>0</v>
      </c>
      <c r="O2044" s="23" t="n">
        <f aca="false">K2044+L2044</f>
        <v>3397</v>
      </c>
      <c r="P2044" s="23" t="n">
        <f aca="false">K2044+L2044+M2044+N2044</f>
        <v>3397</v>
      </c>
      <c r="Q2044" s="23" t="n">
        <v>410</v>
      </c>
      <c r="R2044" s="23" t="n">
        <v>106</v>
      </c>
      <c r="S2044" s="23" t="n">
        <v>288</v>
      </c>
      <c r="T2044" s="23" t="n">
        <v>40</v>
      </c>
      <c r="U2044" s="42" t="n">
        <f aca="false">IF(I2044="delivery",O2044-SUM(Q2044+R2044),IF(I2044="PO",P2044-SUM(Q2044:R2044)))</f>
        <v>2881</v>
      </c>
      <c r="V2044" s="43" t="n">
        <v>1.232</v>
      </c>
      <c r="W2044" s="43"/>
      <c r="X2044" s="43" t="n">
        <f aca="false">W2044-V2044</f>
        <v>-1.232</v>
      </c>
      <c r="Z2044" s="44"/>
      <c r="AA2044" s="44"/>
      <c r="AM2044" s="23" t="str">
        <f aca="false">D2044</f>
        <v>Arista</v>
      </c>
      <c r="AN2044" s="23" t="s">
        <v>2389</v>
      </c>
      <c r="AT2044" s="44"/>
      <c r="AU2044" s="44"/>
      <c r="BD2044" s="23" t="s">
        <v>182</v>
      </c>
      <c r="BE2044" s="1" t="s">
        <v>183</v>
      </c>
    </row>
    <row r="2045" customFormat="false" ht="15" hidden="false" customHeight="true" outlineLevel="0" collapsed="false">
      <c r="A2045" s="23" t="s">
        <v>8240</v>
      </c>
      <c r="B2045" s="23" t="s">
        <v>8241</v>
      </c>
      <c r="C2045" s="40" t="s">
        <v>177</v>
      </c>
      <c r="D2045" s="23" t="s">
        <v>82</v>
      </c>
      <c r="E2045" s="23" t="s">
        <v>8242</v>
      </c>
      <c r="F2045" s="23" t="s">
        <v>8243</v>
      </c>
      <c r="G2045" s="23" t="n">
        <v>61</v>
      </c>
      <c r="H2045" s="23" t="n">
        <v>480</v>
      </c>
      <c r="I2045" s="41" t="s">
        <v>180</v>
      </c>
      <c r="K2045" s="23" t="n">
        <v>0</v>
      </c>
      <c r="L2045" s="23" t="n">
        <v>3490</v>
      </c>
      <c r="M2045" s="23" t="n">
        <v>8160</v>
      </c>
      <c r="N2045" s="23" t="n">
        <v>1920</v>
      </c>
      <c r="O2045" s="23" t="n">
        <f aca="false">K2045+L2045</f>
        <v>3490</v>
      </c>
      <c r="P2045" s="23" t="n">
        <f aca="false">K2045+L2045+M2045+N2045</f>
        <v>13570</v>
      </c>
      <c r="Q2045" s="23" t="n">
        <v>8705</v>
      </c>
      <c r="R2045" s="23" t="n">
        <v>8846</v>
      </c>
      <c r="S2045" s="23" t="n">
        <v>9324</v>
      </c>
      <c r="T2045" s="23" t="n">
        <v>1757</v>
      </c>
      <c r="U2045" s="42" t="n">
        <f aca="false">IF(I2045="delivery",O2045-SUM(Q2045+R2045),IF(I2045="PO",P2045-SUM(Q2045:R2045)))</f>
        <v>-14061</v>
      </c>
      <c r="V2045" s="43" t="n">
        <v>1.565</v>
      </c>
      <c r="W2045" s="43"/>
      <c r="X2045" s="43" t="n">
        <f aca="false">W2045-V2045</f>
        <v>-1.565</v>
      </c>
      <c r="Y2045" s="23" t="n">
        <v>1.65</v>
      </c>
      <c r="Z2045" s="44"/>
      <c r="AA2045" s="44"/>
      <c r="AM2045" s="23" t="str">
        <f aca="false">D2045</f>
        <v>Arista</v>
      </c>
      <c r="AN2045" s="23" t="s">
        <v>2389</v>
      </c>
      <c r="AT2045" s="44"/>
      <c r="AU2045" s="44"/>
      <c r="BD2045" s="23" t="s">
        <v>182</v>
      </c>
      <c r="BE2045" s="1" t="s">
        <v>183</v>
      </c>
    </row>
    <row r="2046" customFormat="false" ht="15" hidden="false" customHeight="true" outlineLevel="0" collapsed="false">
      <c r="A2046" s="23" t="s">
        <v>8244</v>
      </c>
      <c r="B2046" s="23" t="s">
        <v>8245</v>
      </c>
      <c r="C2046" s="40" t="s">
        <v>177</v>
      </c>
      <c r="D2046" s="23" t="s">
        <v>82</v>
      </c>
      <c r="E2046" s="23" t="s">
        <v>8246</v>
      </c>
      <c r="F2046" s="23" t="s">
        <v>8247</v>
      </c>
      <c r="G2046" s="23" t="n">
        <v>61</v>
      </c>
      <c r="H2046" s="23" t="n">
        <v>480</v>
      </c>
      <c r="I2046" s="41" t="s">
        <v>180</v>
      </c>
      <c r="K2046" s="23" t="n">
        <v>0</v>
      </c>
      <c r="L2046" s="23" t="n">
        <v>1061</v>
      </c>
      <c r="M2046" s="23" t="n">
        <v>0</v>
      </c>
      <c r="N2046" s="23" t="n">
        <v>0</v>
      </c>
      <c r="O2046" s="23" t="n">
        <f aca="false">K2046+L2046</f>
        <v>1061</v>
      </c>
      <c r="P2046" s="23" t="n">
        <f aca="false">K2046+L2046+M2046+N2046</f>
        <v>1061</v>
      </c>
      <c r="Q2046" s="23" t="n">
        <v>285</v>
      </c>
      <c r="R2046" s="23" t="n">
        <v>196</v>
      </c>
      <c r="S2046" s="23" t="n">
        <v>182</v>
      </c>
      <c r="T2046" s="23" t="n">
        <v>0</v>
      </c>
      <c r="U2046" s="42" t="n">
        <f aca="false">IF(I2046="delivery",O2046-SUM(Q2046+R2046),IF(I2046="PO",P2046-SUM(Q2046:R2046)))</f>
        <v>580</v>
      </c>
      <c r="V2046" s="43" t="n">
        <v>1.484</v>
      </c>
      <c r="W2046" s="43"/>
      <c r="X2046" s="43" t="n">
        <f aca="false">W2046-V2046</f>
        <v>-1.484</v>
      </c>
      <c r="Y2046" s="23" t="n">
        <v>1.55</v>
      </c>
      <c r="Z2046" s="44"/>
      <c r="AA2046" s="44"/>
      <c r="AM2046" s="23" t="str">
        <f aca="false">D2046</f>
        <v>Arista</v>
      </c>
      <c r="AN2046" s="23" t="s">
        <v>2389</v>
      </c>
      <c r="AT2046" s="44"/>
      <c r="AU2046" s="44"/>
      <c r="BD2046" s="23" t="s">
        <v>182</v>
      </c>
      <c r="BE2046" s="1" t="s">
        <v>183</v>
      </c>
    </row>
    <row r="2047" customFormat="false" ht="15" hidden="false" customHeight="true" outlineLevel="0" collapsed="false">
      <c r="A2047" s="23" t="s">
        <v>8248</v>
      </c>
      <c r="B2047" s="23" t="s">
        <v>8249</v>
      </c>
      <c r="C2047" s="40" t="s">
        <v>177</v>
      </c>
      <c r="D2047" s="23" t="s">
        <v>82</v>
      </c>
      <c r="E2047" s="23" t="s">
        <v>8250</v>
      </c>
      <c r="F2047" s="23" t="s">
        <v>8251</v>
      </c>
      <c r="G2047" s="23" t="n">
        <v>61</v>
      </c>
      <c r="H2047" s="23" t="n">
        <v>480</v>
      </c>
      <c r="I2047" s="41" t="s">
        <v>180</v>
      </c>
      <c r="K2047" s="23" t="n">
        <v>0</v>
      </c>
      <c r="L2047" s="23" t="n">
        <v>401</v>
      </c>
      <c r="M2047" s="23" t="n">
        <v>0</v>
      </c>
      <c r="N2047" s="23" t="n">
        <v>0</v>
      </c>
      <c r="O2047" s="23" t="n">
        <f aca="false">K2047+L2047</f>
        <v>401</v>
      </c>
      <c r="P2047" s="23" t="n">
        <f aca="false">K2047+L2047+M2047+N2047</f>
        <v>401</v>
      </c>
      <c r="Q2047" s="23" t="n">
        <v>222</v>
      </c>
      <c r="R2047" s="23" t="n">
        <v>252</v>
      </c>
      <c r="S2047" s="23" t="n">
        <v>256</v>
      </c>
      <c r="T2047" s="23" t="n">
        <v>86</v>
      </c>
      <c r="U2047" s="42" t="n">
        <f aca="false">IF(I2047="delivery",O2047-SUM(Q2047+R2047),IF(I2047="PO",P2047-SUM(Q2047:R2047)))</f>
        <v>-73</v>
      </c>
      <c r="V2047" s="43" t="n">
        <v>1.565</v>
      </c>
      <c r="W2047" s="43"/>
      <c r="X2047" s="43" t="n">
        <f aca="false">W2047-V2047</f>
        <v>-1.565</v>
      </c>
      <c r="Y2047" s="23" t="n">
        <v>1.945</v>
      </c>
      <c r="Z2047" s="44"/>
      <c r="AA2047" s="44"/>
      <c r="AM2047" s="23" t="str">
        <f aca="false">D2047</f>
        <v>Arista</v>
      </c>
      <c r="AN2047" s="23" t="s">
        <v>2389</v>
      </c>
      <c r="AT2047" s="44"/>
      <c r="AU2047" s="44"/>
      <c r="BD2047" s="23" t="s">
        <v>182</v>
      </c>
      <c r="BE2047" s="1" t="s">
        <v>183</v>
      </c>
    </row>
    <row r="2048" customFormat="false" ht="15" hidden="false" customHeight="true" outlineLevel="0" collapsed="false">
      <c r="A2048" s="23" t="s">
        <v>8252</v>
      </c>
      <c r="B2048" s="23" t="s">
        <v>8253</v>
      </c>
      <c r="C2048" s="40" t="s">
        <v>177</v>
      </c>
      <c r="D2048" s="23" t="s">
        <v>82</v>
      </c>
      <c r="E2048" s="23" t="s">
        <v>8254</v>
      </c>
      <c r="F2048" s="23" t="s">
        <v>8255</v>
      </c>
      <c r="G2048" s="23" t="n">
        <v>61</v>
      </c>
      <c r="H2048" s="23" t="n">
        <v>960</v>
      </c>
      <c r="I2048" s="41" t="s">
        <v>180</v>
      </c>
      <c r="K2048" s="23" t="n">
        <v>0</v>
      </c>
      <c r="L2048" s="23" t="n">
        <v>3710</v>
      </c>
      <c r="M2048" s="23" t="n">
        <v>0</v>
      </c>
      <c r="N2048" s="23" t="n">
        <v>0</v>
      </c>
      <c r="O2048" s="23" t="n">
        <f aca="false">K2048+L2048</f>
        <v>3710</v>
      </c>
      <c r="P2048" s="23" t="n">
        <f aca="false">K2048+L2048+M2048+N2048</f>
        <v>3710</v>
      </c>
      <c r="Q2048" s="23" t="n">
        <v>1863</v>
      </c>
      <c r="R2048" s="23" t="n">
        <v>1401</v>
      </c>
      <c r="S2048" s="23" t="n">
        <v>2319</v>
      </c>
      <c r="T2048" s="23" t="n">
        <v>109</v>
      </c>
      <c r="U2048" s="42" t="n">
        <f aca="false">IF(I2048="delivery",O2048-SUM(Q2048+R2048),IF(I2048="PO",P2048-SUM(Q2048:R2048)))</f>
        <v>446</v>
      </c>
      <c r="V2048" s="43" t="n">
        <v>1.305</v>
      </c>
      <c r="W2048" s="43"/>
      <c r="X2048" s="43" t="n">
        <f aca="false">W2048-V2048</f>
        <v>-1.305</v>
      </c>
      <c r="Z2048" s="44"/>
      <c r="AA2048" s="44"/>
      <c r="AM2048" s="23" t="str">
        <f aca="false">D2048</f>
        <v>Arista</v>
      </c>
      <c r="AN2048" s="23" t="s">
        <v>2389</v>
      </c>
      <c r="AT2048" s="44"/>
      <c r="AU2048" s="44"/>
      <c r="BD2048" s="23" t="s">
        <v>182</v>
      </c>
      <c r="BE2048" s="1" t="s">
        <v>183</v>
      </c>
    </row>
    <row r="2049" customFormat="false" ht="15" hidden="false" customHeight="true" outlineLevel="0" collapsed="false">
      <c r="A2049" s="23" t="s">
        <v>8256</v>
      </c>
      <c r="B2049" s="23" t="s">
        <v>8257</v>
      </c>
      <c r="C2049" s="40" t="s">
        <v>177</v>
      </c>
      <c r="D2049" s="23" t="s">
        <v>82</v>
      </c>
      <c r="E2049" s="23" t="s">
        <v>8258</v>
      </c>
      <c r="F2049" s="23" t="s">
        <v>8259</v>
      </c>
      <c r="G2049" s="23" t="n">
        <v>61</v>
      </c>
      <c r="H2049" s="23" t="n">
        <v>480</v>
      </c>
      <c r="I2049" s="41" t="s">
        <v>180</v>
      </c>
      <c r="K2049" s="23" t="n">
        <v>791</v>
      </c>
      <c r="L2049" s="23" t="n">
        <v>465</v>
      </c>
      <c r="M2049" s="23" t="n">
        <v>0</v>
      </c>
      <c r="N2049" s="23" t="n">
        <v>0</v>
      </c>
      <c r="O2049" s="23" t="n">
        <f aca="false">K2049+L2049</f>
        <v>1256</v>
      </c>
      <c r="P2049" s="23" t="n">
        <f aca="false">K2049+L2049+M2049+N2049</f>
        <v>1256</v>
      </c>
      <c r="Q2049" s="23" t="n">
        <v>189</v>
      </c>
      <c r="R2049" s="23" t="n">
        <v>100</v>
      </c>
      <c r="S2049" s="23" t="n">
        <v>186</v>
      </c>
      <c r="T2049" s="23" t="n">
        <v>14</v>
      </c>
      <c r="U2049" s="42" t="n">
        <f aca="false">IF(I2049="delivery",O2049-SUM(Q2049+R2049),IF(I2049="PO",P2049-SUM(Q2049:R2049)))</f>
        <v>967</v>
      </c>
      <c r="V2049" s="43" t="n">
        <v>1.58</v>
      </c>
      <c r="W2049" s="43"/>
      <c r="X2049" s="43" t="n">
        <f aca="false">W2049-V2049</f>
        <v>-1.58</v>
      </c>
      <c r="Z2049" s="44"/>
      <c r="AA2049" s="44"/>
      <c r="AM2049" s="23" t="str">
        <f aca="false">D2049</f>
        <v>Arista</v>
      </c>
      <c r="AN2049" s="23" t="s">
        <v>2389</v>
      </c>
      <c r="AT2049" s="44"/>
      <c r="AU2049" s="44"/>
      <c r="BD2049" s="23" t="s">
        <v>182</v>
      </c>
      <c r="BE2049" s="1" t="s">
        <v>183</v>
      </c>
    </row>
    <row r="2050" customFormat="false" ht="15" hidden="false" customHeight="true" outlineLevel="0" collapsed="false">
      <c r="A2050" s="23" t="s">
        <v>8260</v>
      </c>
      <c r="B2050" s="23" t="s">
        <v>8261</v>
      </c>
      <c r="C2050" s="40" t="s">
        <v>177</v>
      </c>
      <c r="D2050" s="23" t="s">
        <v>82</v>
      </c>
      <c r="E2050" s="23" t="s">
        <v>8262</v>
      </c>
      <c r="F2050" s="23" t="s">
        <v>8263</v>
      </c>
      <c r="G2050" s="23" t="n">
        <v>61</v>
      </c>
      <c r="H2050" s="23" t="n">
        <v>480</v>
      </c>
      <c r="I2050" s="41" t="s">
        <v>180</v>
      </c>
      <c r="K2050" s="23" t="n">
        <v>0</v>
      </c>
      <c r="L2050" s="23" t="n">
        <v>480</v>
      </c>
      <c r="M2050" s="23" t="n">
        <v>0</v>
      </c>
      <c r="N2050" s="23" t="n">
        <v>0</v>
      </c>
      <c r="O2050" s="23" t="n">
        <f aca="false">K2050+L2050</f>
        <v>480</v>
      </c>
      <c r="P2050" s="23" t="n">
        <f aca="false">K2050+L2050+M2050+N2050</f>
        <v>480</v>
      </c>
      <c r="Q2050" s="23" t="n">
        <v>0</v>
      </c>
      <c r="R2050" s="23" t="n">
        <v>80</v>
      </c>
      <c r="S2050" s="23" t="n">
        <v>60</v>
      </c>
      <c r="T2050" s="23" t="n">
        <v>484</v>
      </c>
      <c r="U2050" s="42" t="n">
        <f aca="false">IF(I2050="delivery",O2050-SUM(Q2050+R2050),IF(I2050="PO",P2050-SUM(Q2050:R2050)))</f>
        <v>400</v>
      </c>
      <c r="V2050" s="43" t="n">
        <v>1.565</v>
      </c>
      <c r="W2050" s="43"/>
      <c r="X2050" s="43" t="n">
        <f aca="false">W2050-V2050</f>
        <v>-1.565</v>
      </c>
      <c r="Y2050" s="23" t="n">
        <v>1.55</v>
      </c>
      <c r="Z2050" s="44"/>
      <c r="AA2050" s="44"/>
      <c r="AM2050" s="23" t="str">
        <f aca="false">D2050</f>
        <v>Arista</v>
      </c>
      <c r="AN2050" s="23" t="s">
        <v>2389</v>
      </c>
      <c r="AT2050" s="44"/>
      <c r="AU2050" s="44"/>
      <c r="BD2050" s="23" t="s">
        <v>182</v>
      </c>
      <c r="BE2050" s="1" t="s">
        <v>183</v>
      </c>
    </row>
    <row r="2051" customFormat="false" ht="15" hidden="false" customHeight="true" outlineLevel="0" collapsed="false">
      <c r="A2051" s="23" t="s">
        <v>8264</v>
      </c>
      <c r="B2051" s="23" t="s">
        <v>8265</v>
      </c>
      <c r="C2051" s="40" t="s">
        <v>177</v>
      </c>
      <c r="D2051" s="23" t="s">
        <v>82</v>
      </c>
      <c r="E2051" s="23" t="s">
        <v>8266</v>
      </c>
      <c r="F2051" s="23" t="s">
        <v>8267</v>
      </c>
      <c r="G2051" s="23" t="n">
        <v>371</v>
      </c>
      <c r="H2051" s="23" t="n">
        <v>2500</v>
      </c>
      <c r="I2051" s="41" t="s">
        <v>180</v>
      </c>
      <c r="K2051" s="23" t="n">
        <v>0</v>
      </c>
      <c r="L2051" s="23" t="n">
        <v>878</v>
      </c>
      <c r="M2051" s="23" t="n">
        <v>0</v>
      </c>
      <c r="N2051" s="23" t="n">
        <v>0</v>
      </c>
      <c r="O2051" s="23" t="n">
        <f aca="false">K2051+L2051</f>
        <v>878</v>
      </c>
      <c r="P2051" s="23" t="n">
        <f aca="false">K2051+L2051+M2051+N2051</f>
        <v>878</v>
      </c>
      <c r="Q2051" s="23" t="n">
        <v>236</v>
      </c>
      <c r="R2051" s="23" t="n">
        <v>160</v>
      </c>
      <c r="S2051" s="23" t="n">
        <v>80</v>
      </c>
      <c r="T2051" s="23" t="n">
        <v>40</v>
      </c>
      <c r="U2051" s="42" t="n">
        <f aca="false">IF(I2051="delivery",O2051-SUM(Q2051+R2051),IF(I2051="PO",P2051-SUM(Q2051:R2051)))</f>
        <v>482</v>
      </c>
      <c r="V2051" s="43" t="n">
        <v>1.5</v>
      </c>
      <c r="W2051" s="43"/>
      <c r="X2051" s="43" t="n">
        <f aca="false">W2051-V2051</f>
        <v>-1.5</v>
      </c>
      <c r="Y2051" s="23" t="n">
        <v>1.5</v>
      </c>
      <c r="Z2051" s="44"/>
      <c r="AA2051" s="44"/>
      <c r="AM2051" s="23" t="str">
        <f aca="false">D2051</f>
        <v>Arista</v>
      </c>
      <c r="AN2051" s="23" t="s">
        <v>2389</v>
      </c>
      <c r="AT2051" s="44"/>
      <c r="AU2051" s="44"/>
      <c r="BD2051" s="23" t="s">
        <v>182</v>
      </c>
      <c r="BE2051" s="1" t="s">
        <v>183</v>
      </c>
    </row>
    <row r="2052" customFormat="false" ht="15" hidden="false" customHeight="true" outlineLevel="0" collapsed="false">
      <c r="A2052" s="23" t="s">
        <v>8268</v>
      </c>
      <c r="B2052" s="23" t="s">
        <v>8269</v>
      </c>
      <c r="C2052" s="40" t="s">
        <v>177</v>
      </c>
      <c r="D2052" s="23" t="s">
        <v>82</v>
      </c>
      <c r="E2052" s="23" t="s">
        <v>8270</v>
      </c>
      <c r="F2052" s="23" t="s">
        <v>8271</v>
      </c>
      <c r="G2052" s="23" t="n">
        <v>371</v>
      </c>
      <c r="H2052" s="23" t="n">
        <v>2500</v>
      </c>
      <c r="I2052" s="41" t="s">
        <v>180</v>
      </c>
      <c r="K2052" s="23" t="n">
        <v>0</v>
      </c>
      <c r="L2052" s="23" t="n">
        <v>326</v>
      </c>
      <c r="M2052" s="23" t="n">
        <v>686</v>
      </c>
      <c r="N2052" s="23" t="n">
        <v>0</v>
      </c>
      <c r="O2052" s="23" t="n">
        <f aca="false">K2052+L2052</f>
        <v>326</v>
      </c>
      <c r="P2052" s="23" t="n">
        <f aca="false">K2052+L2052+M2052+N2052</f>
        <v>1012</v>
      </c>
      <c r="Q2052" s="23" t="n">
        <v>236</v>
      </c>
      <c r="R2052" s="23" t="n">
        <v>160</v>
      </c>
      <c r="S2052" s="23" t="n">
        <v>80</v>
      </c>
      <c r="T2052" s="23" t="n">
        <v>40</v>
      </c>
      <c r="U2052" s="42" t="n">
        <f aca="false">IF(I2052="delivery",O2052-SUM(Q2052+R2052),IF(I2052="PO",P2052-SUM(Q2052:R2052)))</f>
        <v>-70</v>
      </c>
      <c r="V2052" s="43" t="n">
        <v>1.5</v>
      </c>
      <c r="W2052" s="43"/>
      <c r="X2052" s="43" t="n">
        <f aca="false">W2052-V2052</f>
        <v>-1.5</v>
      </c>
      <c r="Y2052" s="23" t="n">
        <v>1.5</v>
      </c>
      <c r="Z2052" s="44"/>
      <c r="AA2052" s="44"/>
      <c r="AM2052" s="23" t="str">
        <f aca="false">D2052</f>
        <v>Arista</v>
      </c>
      <c r="AN2052" s="23" t="s">
        <v>2389</v>
      </c>
      <c r="AT2052" s="44"/>
      <c r="AU2052" s="44"/>
      <c r="BD2052" s="23" t="s">
        <v>182</v>
      </c>
      <c r="BE2052" s="1" t="s">
        <v>183</v>
      </c>
    </row>
    <row r="2053" customFormat="false" ht="15" hidden="false" customHeight="true" outlineLevel="0" collapsed="false">
      <c r="A2053" s="23" t="s">
        <v>8272</v>
      </c>
      <c r="B2053" s="23" t="s">
        <v>8273</v>
      </c>
      <c r="C2053" s="40" t="s">
        <v>177</v>
      </c>
      <c r="D2053" s="23" t="s">
        <v>82</v>
      </c>
      <c r="E2053" s="23" t="s">
        <v>8274</v>
      </c>
      <c r="F2053" s="23" t="s">
        <v>8275</v>
      </c>
      <c r="G2053" s="23" t="n">
        <v>61</v>
      </c>
      <c r="H2053" s="23" t="n">
        <v>4000</v>
      </c>
      <c r="I2053" s="41" t="s">
        <v>180</v>
      </c>
      <c r="K2053" s="23" t="n">
        <v>5416</v>
      </c>
      <c r="L2053" s="23" t="n">
        <v>2066</v>
      </c>
      <c r="M2053" s="23" t="n">
        <v>0</v>
      </c>
      <c r="N2053" s="23" t="n">
        <v>0</v>
      </c>
      <c r="O2053" s="23" t="n">
        <f aca="false">K2053+L2053</f>
        <v>7482</v>
      </c>
      <c r="P2053" s="23" t="n">
        <f aca="false">K2053+L2053+M2053+N2053</f>
        <v>7482</v>
      </c>
      <c r="Q2053" s="23" t="n">
        <v>735</v>
      </c>
      <c r="R2053" s="23" t="n">
        <v>622</v>
      </c>
      <c r="S2053" s="23" t="n">
        <v>583</v>
      </c>
      <c r="T2053" s="23" t="n">
        <v>256</v>
      </c>
      <c r="U2053" s="42" t="n">
        <f aca="false">IF(I2053="delivery",O2053-SUM(Q2053+R2053),IF(I2053="PO",P2053-SUM(Q2053:R2053)))</f>
        <v>6125</v>
      </c>
      <c r="V2053" s="43" t="n">
        <v>0.8675</v>
      </c>
      <c r="W2053" s="43"/>
      <c r="X2053" s="43" t="n">
        <f aca="false">W2053-V2053</f>
        <v>-0.8675</v>
      </c>
      <c r="Y2053" s="23" t="n">
        <v>0.9</v>
      </c>
      <c r="Z2053" s="44"/>
      <c r="AA2053" s="44"/>
      <c r="AM2053" s="23" t="str">
        <f aca="false">D2053</f>
        <v>Arista</v>
      </c>
      <c r="AN2053" s="23" t="s">
        <v>2389</v>
      </c>
      <c r="AT2053" s="44"/>
      <c r="AU2053" s="44"/>
      <c r="BD2053" s="23" t="s">
        <v>182</v>
      </c>
      <c r="BE2053" s="1" t="s">
        <v>183</v>
      </c>
    </row>
    <row r="2054" customFormat="false" ht="15" hidden="false" customHeight="true" outlineLevel="0" collapsed="false">
      <c r="A2054" s="23" t="s">
        <v>8276</v>
      </c>
      <c r="B2054" s="23" t="s">
        <v>8277</v>
      </c>
      <c r="C2054" s="40" t="s">
        <v>177</v>
      </c>
      <c r="D2054" s="23" t="s">
        <v>82</v>
      </c>
      <c r="E2054" s="23" t="s">
        <v>8278</v>
      </c>
      <c r="F2054" s="23" t="s">
        <v>8279</v>
      </c>
      <c r="G2054" s="23" t="n">
        <v>46</v>
      </c>
      <c r="H2054" s="23" t="n">
        <v>750</v>
      </c>
      <c r="I2054" s="41" t="s">
        <v>180</v>
      </c>
      <c r="K2054" s="23" t="n">
        <v>0</v>
      </c>
      <c r="L2054" s="23" t="n">
        <v>551</v>
      </c>
      <c r="M2054" s="23" t="n">
        <v>750</v>
      </c>
      <c r="N2054" s="23" t="n">
        <v>0</v>
      </c>
      <c r="O2054" s="23" t="n">
        <f aca="false">K2054+L2054</f>
        <v>551</v>
      </c>
      <c r="P2054" s="23" t="n">
        <f aca="false">K2054+L2054+M2054+N2054</f>
        <v>1301</v>
      </c>
      <c r="Q2054" s="23" t="n">
        <v>494</v>
      </c>
      <c r="R2054" s="23" t="n">
        <v>432</v>
      </c>
      <c r="S2054" s="23" t="n">
        <v>488</v>
      </c>
      <c r="T2054" s="23" t="n">
        <v>152</v>
      </c>
      <c r="U2054" s="42" t="n">
        <f aca="false">IF(I2054="delivery",O2054-SUM(Q2054+R2054),IF(I2054="PO",P2054-SUM(Q2054:R2054)))</f>
        <v>-375</v>
      </c>
      <c r="V2054" s="43" t="n">
        <v>1.55</v>
      </c>
      <c r="W2054" s="43"/>
      <c r="X2054" s="43" t="n">
        <f aca="false">W2054-V2054</f>
        <v>-1.55</v>
      </c>
      <c r="Z2054" s="44"/>
      <c r="AA2054" s="44"/>
      <c r="AM2054" s="23" t="str">
        <f aca="false">D2054</f>
        <v>Arista</v>
      </c>
      <c r="AN2054" s="23" t="s">
        <v>2389</v>
      </c>
      <c r="AT2054" s="44"/>
      <c r="AU2054" s="44"/>
      <c r="BD2054" s="23" t="s">
        <v>182</v>
      </c>
      <c r="BE2054" s="1" t="s">
        <v>183</v>
      </c>
    </row>
    <row r="2055" customFormat="false" ht="15" hidden="false" customHeight="true" outlineLevel="0" collapsed="false">
      <c r="A2055" s="23" t="s">
        <v>8280</v>
      </c>
      <c r="B2055" s="23" t="s">
        <v>8281</v>
      </c>
      <c r="C2055" s="40" t="s">
        <v>177</v>
      </c>
      <c r="D2055" s="23" t="s">
        <v>82</v>
      </c>
      <c r="E2055" s="23" t="s">
        <v>8282</v>
      </c>
      <c r="F2055" s="23" t="s">
        <v>8283</v>
      </c>
      <c r="G2055" s="23" t="n">
        <v>61</v>
      </c>
      <c r="H2055" s="23" t="n">
        <v>570</v>
      </c>
      <c r="I2055" s="41" t="s">
        <v>180</v>
      </c>
      <c r="K2055" s="23" t="n">
        <v>0</v>
      </c>
      <c r="L2055" s="23" t="n">
        <v>0</v>
      </c>
      <c r="M2055" s="23" t="n">
        <v>0</v>
      </c>
      <c r="N2055" s="23" t="n">
        <v>0</v>
      </c>
      <c r="O2055" s="23" t="n">
        <f aca="false">K2055+L2055</f>
        <v>0</v>
      </c>
      <c r="P2055" s="23" t="n">
        <f aca="false">K2055+L2055+M2055+N2055</f>
        <v>0</v>
      </c>
      <c r="Q2055" s="23" t="n">
        <v>534</v>
      </c>
      <c r="R2055" s="23" t="n">
        <v>1958</v>
      </c>
      <c r="S2055" s="23" t="n">
        <v>1774</v>
      </c>
      <c r="T2055" s="23" t="n">
        <v>761</v>
      </c>
      <c r="U2055" s="42" t="n">
        <f aca="false">IF(I2055="delivery",O2055-SUM(Q2055+R2055),IF(I2055="PO",P2055-SUM(Q2055:R2055)))</f>
        <v>-2492</v>
      </c>
      <c r="V2055" s="43" t="n">
        <v>1.69</v>
      </c>
      <c r="W2055" s="43"/>
      <c r="X2055" s="43" t="n">
        <f aca="false">W2055-V2055</f>
        <v>-1.69</v>
      </c>
      <c r="Z2055" s="44"/>
      <c r="AA2055" s="44"/>
      <c r="AM2055" s="23" t="str">
        <f aca="false">D2055</f>
        <v>Arista</v>
      </c>
      <c r="AN2055" s="23" t="s">
        <v>2389</v>
      </c>
      <c r="AT2055" s="44"/>
      <c r="AU2055" s="44"/>
      <c r="BD2055" s="23" t="s">
        <v>182</v>
      </c>
      <c r="BE2055" s="1" t="s">
        <v>183</v>
      </c>
    </row>
    <row r="2056" customFormat="false" ht="15" hidden="false" customHeight="true" outlineLevel="0" collapsed="false">
      <c r="A2056" s="23" t="s">
        <v>8284</v>
      </c>
      <c r="B2056" s="23" t="s">
        <v>8285</v>
      </c>
      <c r="C2056" s="40" t="s">
        <v>177</v>
      </c>
      <c r="D2056" s="23" t="s">
        <v>82</v>
      </c>
      <c r="E2056" s="23" t="s">
        <v>8286</v>
      </c>
      <c r="F2056" s="23" t="s">
        <v>8287</v>
      </c>
      <c r="G2056" s="23" t="n">
        <v>46</v>
      </c>
      <c r="H2056" s="23" t="n">
        <v>750</v>
      </c>
      <c r="I2056" s="41" t="s">
        <v>180</v>
      </c>
      <c r="K2056" s="23" t="n">
        <v>2828</v>
      </c>
      <c r="L2056" s="23" t="n">
        <v>652</v>
      </c>
      <c r="M2056" s="23" t="n">
        <v>0</v>
      </c>
      <c r="N2056" s="23" t="n">
        <v>0</v>
      </c>
      <c r="O2056" s="23" t="n">
        <f aca="false">K2056+L2056</f>
        <v>3480</v>
      </c>
      <c r="P2056" s="23" t="n">
        <f aca="false">K2056+L2056+M2056+N2056</f>
        <v>3480</v>
      </c>
      <c r="Q2056" s="23" t="n">
        <v>472</v>
      </c>
      <c r="R2056" s="23" t="n">
        <v>320</v>
      </c>
      <c r="S2056" s="23" t="n">
        <v>160</v>
      </c>
      <c r="T2056" s="23" t="n">
        <v>80</v>
      </c>
      <c r="U2056" s="42" t="n">
        <f aca="false">IF(I2056="delivery",O2056-SUM(Q2056+R2056),IF(I2056="PO",P2056-SUM(Q2056:R2056)))</f>
        <v>2688</v>
      </c>
      <c r="V2056" s="43" t="n">
        <v>2.36</v>
      </c>
      <c r="W2056" s="43"/>
      <c r="X2056" s="43" t="n">
        <f aca="false">W2056-V2056</f>
        <v>-2.36</v>
      </c>
      <c r="Z2056" s="44"/>
      <c r="AA2056" s="44"/>
      <c r="AM2056" s="23" t="str">
        <f aca="false">D2056</f>
        <v>Arista</v>
      </c>
      <c r="AN2056" s="23" t="s">
        <v>2389</v>
      </c>
      <c r="AT2056" s="44"/>
      <c r="AU2056" s="44"/>
      <c r="BD2056" s="23" t="s">
        <v>182</v>
      </c>
      <c r="BE2056" s="1" t="s">
        <v>183</v>
      </c>
    </row>
    <row r="2057" customFormat="false" ht="15" hidden="false" customHeight="true" outlineLevel="0" collapsed="false">
      <c r="A2057" s="23" t="s">
        <v>8288</v>
      </c>
      <c r="B2057" s="23" t="s">
        <v>8289</v>
      </c>
      <c r="C2057" s="40" t="s">
        <v>177</v>
      </c>
      <c r="D2057" s="23" t="s">
        <v>82</v>
      </c>
      <c r="E2057" s="23" t="s">
        <v>8290</v>
      </c>
      <c r="F2057" s="23" t="s">
        <v>8291</v>
      </c>
      <c r="G2057" s="23" t="n">
        <v>61</v>
      </c>
      <c r="H2057" s="23" t="n">
        <v>480</v>
      </c>
      <c r="I2057" s="41" t="s">
        <v>180</v>
      </c>
      <c r="K2057" s="23" t="n">
        <v>0</v>
      </c>
      <c r="L2057" s="23" t="n">
        <v>431</v>
      </c>
      <c r="M2057" s="23" t="n">
        <v>0</v>
      </c>
      <c r="N2057" s="23" t="n">
        <v>0</v>
      </c>
      <c r="O2057" s="23" t="n">
        <f aca="false">K2057+L2057</f>
        <v>431</v>
      </c>
      <c r="P2057" s="23" t="n">
        <f aca="false">K2057+L2057+M2057+N2057</f>
        <v>431</v>
      </c>
      <c r="Q2057" s="23" t="n">
        <v>236</v>
      </c>
      <c r="R2057" s="23" t="n">
        <v>160</v>
      </c>
      <c r="S2057" s="23" t="n">
        <v>80</v>
      </c>
      <c r="T2057" s="23" t="n">
        <v>40</v>
      </c>
      <c r="U2057" s="42" t="n">
        <f aca="false">IF(I2057="delivery",O2057-SUM(Q2057+R2057),IF(I2057="PO",P2057-SUM(Q2057:R2057)))</f>
        <v>35</v>
      </c>
      <c r="V2057" s="43" t="n">
        <v>1.55</v>
      </c>
      <c r="W2057" s="43"/>
      <c r="X2057" s="43" t="n">
        <f aca="false">W2057-V2057</f>
        <v>-1.55</v>
      </c>
      <c r="Z2057" s="44"/>
      <c r="AA2057" s="44"/>
      <c r="AM2057" s="23" t="str">
        <f aca="false">D2057</f>
        <v>Arista</v>
      </c>
      <c r="AN2057" s="23" t="s">
        <v>2389</v>
      </c>
      <c r="AT2057" s="44"/>
      <c r="AU2057" s="44"/>
      <c r="BD2057" s="23" t="s">
        <v>182</v>
      </c>
      <c r="BE2057" s="1" t="s">
        <v>183</v>
      </c>
    </row>
    <row r="2058" customFormat="false" ht="15" hidden="false" customHeight="true" outlineLevel="0" collapsed="false">
      <c r="A2058" s="23" t="s">
        <v>8292</v>
      </c>
      <c r="B2058" s="23" t="s">
        <v>8293</v>
      </c>
      <c r="C2058" s="40" t="s">
        <v>177</v>
      </c>
      <c r="D2058" s="23" t="s">
        <v>82</v>
      </c>
      <c r="E2058" s="23" t="s">
        <v>8294</v>
      </c>
      <c r="F2058" s="23" t="s">
        <v>8295</v>
      </c>
      <c r="G2058" s="23" t="n">
        <v>46</v>
      </c>
      <c r="H2058" s="23" t="n">
        <v>750</v>
      </c>
      <c r="I2058" s="41" t="s">
        <v>180</v>
      </c>
      <c r="K2058" s="23" t="n">
        <v>0</v>
      </c>
      <c r="L2058" s="23" t="n">
        <v>1547</v>
      </c>
      <c r="M2058" s="23" t="n">
        <v>0</v>
      </c>
      <c r="N2058" s="23" t="n">
        <v>0</v>
      </c>
      <c r="O2058" s="23" t="n">
        <f aca="false">K2058+L2058</f>
        <v>1547</v>
      </c>
      <c r="P2058" s="23" t="n">
        <f aca="false">K2058+L2058+M2058+N2058</f>
        <v>1547</v>
      </c>
      <c r="Q2058" s="23" t="n">
        <v>499</v>
      </c>
      <c r="R2058" s="23" t="n">
        <v>462</v>
      </c>
      <c r="S2058" s="23" t="n">
        <v>503</v>
      </c>
      <c r="T2058" s="23" t="n">
        <v>216</v>
      </c>
      <c r="U2058" s="42" t="n">
        <f aca="false">IF(I2058="delivery",O2058-SUM(Q2058+R2058),IF(I2058="PO",P2058-SUM(Q2058:R2058)))</f>
        <v>586</v>
      </c>
      <c r="V2058" s="43" t="n">
        <v>1.44</v>
      </c>
      <c r="W2058" s="43"/>
      <c r="X2058" s="43" t="n">
        <f aca="false">W2058-V2058</f>
        <v>-1.44</v>
      </c>
      <c r="Y2058" s="23" t="n">
        <v>1.55</v>
      </c>
      <c r="Z2058" s="44"/>
      <c r="AA2058" s="44"/>
      <c r="AM2058" s="23" t="str">
        <f aca="false">D2058</f>
        <v>Arista</v>
      </c>
      <c r="AN2058" s="23" t="s">
        <v>2389</v>
      </c>
      <c r="AT2058" s="44"/>
      <c r="AU2058" s="44"/>
      <c r="BD2058" s="23" t="s">
        <v>182</v>
      </c>
      <c r="BE2058" s="1" t="s">
        <v>183</v>
      </c>
    </row>
    <row r="2059" customFormat="false" ht="15" hidden="false" customHeight="true" outlineLevel="0" collapsed="false">
      <c r="A2059" s="23" t="s">
        <v>8296</v>
      </c>
      <c r="B2059" s="23" t="s">
        <v>8297</v>
      </c>
      <c r="C2059" s="40" t="s">
        <v>177</v>
      </c>
      <c r="D2059" s="23" t="s">
        <v>82</v>
      </c>
      <c r="E2059" s="23" t="s">
        <v>8298</v>
      </c>
      <c r="F2059" s="23" t="s">
        <v>8299</v>
      </c>
      <c r="G2059" s="23" t="n">
        <v>55</v>
      </c>
      <c r="H2059" s="23" t="n">
        <v>1</v>
      </c>
      <c r="I2059" s="41" t="s">
        <v>180</v>
      </c>
      <c r="K2059" s="23" t="n">
        <v>0</v>
      </c>
      <c r="L2059" s="23" t="n">
        <v>0</v>
      </c>
      <c r="M2059" s="23" t="n">
        <v>0</v>
      </c>
      <c r="N2059" s="23" t="n">
        <v>0</v>
      </c>
      <c r="O2059" s="23" t="n">
        <f aca="false">K2059+L2059</f>
        <v>0</v>
      </c>
      <c r="P2059" s="23" t="n">
        <f aca="false">K2059+L2059+M2059+N2059</f>
        <v>0</v>
      </c>
      <c r="Q2059" s="23" t="n">
        <v>0</v>
      </c>
      <c r="R2059" s="23" t="n">
        <v>30</v>
      </c>
      <c r="S2059" s="23" t="n">
        <v>15</v>
      </c>
      <c r="T2059" s="23" t="n">
        <v>64</v>
      </c>
      <c r="U2059" s="42" t="n">
        <f aca="false">IF(I2059="delivery",O2059-SUM(Q2059+R2059),IF(I2059="PO",P2059-SUM(Q2059:R2059)))</f>
        <v>-30</v>
      </c>
      <c r="V2059" s="43" t="n">
        <v>1E-005</v>
      </c>
      <c r="W2059" s="43"/>
      <c r="X2059" s="43" t="n">
        <f aca="false">W2059-V2059</f>
        <v>-1E-005</v>
      </c>
      <c r="Z2059" s="44"/>
      <c r="AA2059" s="44"/>
      <c r="AM2059" s="23" t="str">
        <f aca="false">D2059</f>
        <v>Arista</v>
      </c>
      <c r="AN2059" s="23" t="s">
        <v>2389</v>
      </c>
      <c r="AT2059" s="44"/>
      <c r="AU2059" s="44"/>
      <c r="BD2059" s="23" t="s">
        <v>714</v>
      </c>
      <c r="BE2059" s="1" t="s">
        <v>183</v>
      </c>
    </row>
    <row r="2060" customFormat="false" ht="15" hidden="false" customHeight="true" outlineLevel="0" collapsed="false">
      <c r="A2060" s="23" t="s">
        <v>8300</v>
      </c>
      <c r="B2060" s="23" t="s">
        <v>8301</v>
      </c>
      <c r="C2060" s="40" t="s">
        <v>177</v>
      </c>
      <c r="D2060" s="23" t="s">
        <v>82</v>
      </c>
      <c r="E2060" s="23" t="s">
        <v>8302</v>
      </c>
      <c r="F2060" s="23" t="s">
        <v>8303</v>
      </c>
      <c r="G2060" s="23" t="n">
        <v>71</v>
      </c>
      <c r="H2060" s="23" t="n">
        <v>750</v>
      </c>
      <c r="I2060" s="41" t="s">
        <v>180</v>
      </c>
      <c r="K2060" s="23" t="n">
        <v>0</v>
      </c>
      <c r="L2060" s="23" t="n">
        <v>2245</v>
      </c>
      <c r="M2060" s="23" t="n">
        <v>0</v>
      </c>
      <c r="N2060" s="23" t="n">
        <v>0</v>
      </c>
      <c r="O2060" s="23" t="n">
        <f aca="false">K2060+L2060</f>
        <v>2245</v>
      </c>
      <c r="P2060" s="23" t="n">
        <f aca="false">K2060+L2060+M2060+N2060</f>
        <v>2245</v>
      </c>
      <c r="Q2060" s="23" t="n">
        <v>0</v>
      </c>
      <c r="R2060" s="23" t="n">
        <v>3912</v>
      </c>
      <c r="S2060" s="23" t="n">
        <v>2694</v>
      </c>
      <c r="T2060" s="23" t="n">
        <v>1098</v>
      </c>
      <c r="U2060" s="42" t="n">
        <f aca="false">IF(I2060="delivery",O2060-SUM(Q2060+R2060),IF(I2060="PO",P2060-SUM(Q2060:R2060)))</f>
        <v>-1667</v>
      </c>
      <c r="V2060" s="43" t="n">
        <v>1.79</v>
      </c>
      <c r="W2060" s="43"/>
      <c r="X2060" s="43" t="n">
        <f aca="false">W2060-V2060</f>
        <v>-1.79</v>
      </c>
      <c r="Y2060" s="23" t="n">
        <v>1.79</v>
      </c>
      <c r="Z2060" s="44"/>
      <c r="AA2060" s="44"/>
      <c r="AM2060" s="23" t="str">
        <f aca="false">D2060</f>
        <v>Arista</v>
      </c>
      <c r="AN2060" s="23" t="s">
        <v>2389</v>
      </c>
      <c r="AT2060" s="44"/>
      <c r="AU2060" s="44"/>
      <c r="BD2060" s="23" t="s">
        <v>182</v>
      </c>
      <c r="BE2060" s="1" t="s">
        <v>183</v>
      </c>
    </row>
    <row r="2061" customFormat="false" ht="15" hidden="false" customHeight="true" outlineLevel="0" collapsed="false">
      <c r="A2061" s="23" t="s">
        <v>8304</v>
      </c>
      <c r="B2061" s="23" t="s">
        <v>8305</v>
      </c>
      <c r="C2061" s="40" t="s">
        <v>177</v>
      </c>
      <c r="D2061" s="23" t="s">
        <v>82</v>
      </c>
      <c r="E2061" s="23" t="s">
        <v>8306</v>
      </c>
      <c r="F2061" s="23" t="s">
        <v>8307</v>
      </c>
      <c r="G2061" s="23" t="n">
        <v>76</v>
      </c>
      <c r="H2061" s="23" t="n">
        <v>750</v>
      </c>
      <c r="I2061" s="41" t="s">
        <v>180</v>
      </c>
      <c r="K2061" s="23" t="n">
        <v>0</v>
      </c>
      <c r="L2061" s="23" t="n">
        <v>0</v>
      </c>
      <c r="M2061" s="23" t="n">
        <v>0</v>
      </c>
      <c r="N2061" s="23" t="n">
        <v>0</v>
      </c>
      <c r="O2061" s="23" t="n">
        <f aca="false">K2061+L2061</f>
        <v>0</v>
      </c>
      <c r="P2061" s="23" t="n">
        <f aca="false">K2061+L2061+M2061+N2061</f>
        <v>0</v>
      </c>
      <c r="Q2061" s="23" t="n">
        <v>0</v>
      </c>
      <c r="R2061" s="23" t="n">
        <v>2005</v>
      </c>
      <c r="S2061" s="23" t="n">
        <v>1347</v>
      </c>
      <c r="T2061" s="23" t="n">
        <v>500</v>
      </c>
      <c r="U2061" s="42" t="n">
        <f aca="false">IF(I2061="delivery",O2061-SUM(Q2061+R2061),IF(I2061="PO",P2061-SUM(Q2061:R2061)))</f>
        <v>-2005</v>
      </c>
      <c r="V2061" s="43" t="n">
        <v>0.92</v>
      </c>
      <c r="W2061" s="43"/>
      <c r="X2061" s="43" t="n">
        <f aca="false">W2061-V2061</f>
        <v>-0.92</v>
      </c>
      <c r="Z2061" s="44"/>
      <c r="AA2061" s="44"/>
      <c r="AM2061" s="23" t="str">
        <f aca="false">D2061</f>
        <v>Arista</v>
      </c>
      <c r="AN2061" s="23" t="s">
        <v>2389</v>
      </c>
      <c r="AT2061" s="44"/>
      <c r="AU2061" s="44"/>
      <c r="BD2061" s="23" t="s">
        <v>719</v>
      </c>
      <c r="BE2061" s="1" t="s">
        <v>183</v>
      </c>
    </row>
    <row r="2062" customFormat="false" ht="15" hidden="false" customHeight="true" outlineLevel="0" collapsed="false">
      <c r="A2062" s="23" t="s">
        <v>8308</v>
      </c>
      <c r="B2062" s="23" t="s">
        <v>8305</v>
      </c>
      <c r="C2062" s="40" t="s">
        <v>177</v>
      </c>
      <c r="D2062" s="23" t="s">
        <v>82</v>
      </c>
      <c r="E2062" s="23" t="s">
        <v>8306</v>
      </c>
      <c r="F2062" s="23" t="s">
        <v>8309</v>
      </c>
      <c r="G2062" s="23" t="n">
        <v>81</v>
      </c>
      <c r="H2062" s="23" t="n">
        <v>750</v>
      </c>
      <c r="I2062" s="41" t="s">
        <v>180</v>
      </c>
      <c r="K2062" s="23" t="n">
        <v>0</v>
      </c>
      <c r="L2062" s="23" t="n">
        <v>0</v>
      </c>
      <c r="M2062" s="23" t="n">
        <v>0</v>
      </c>
      <c r="N2062" s="23" t="n">
        <v>0</v>
      </c>
      <c r="O2062" s="23" t="n">
        <f aca="false">K2062+L2062</f>
        <v>0</v>
      </c>
      <c r="P2062" s="23" t="n">
        <f aca="false">K2062+L2062+M2062+N2062</f>
        <v>0</v>
      </c>
      <c r="Q2062" s="23" t="n">
        <v>0</v>
      </c>
      <c r="R2062" s="23" t="n">
        <v>0</v>
      </c>
      <c r="S2062" s="23" t="n">
        <v>0</v>
      </c>
      <c r="T2062" s="23" t="n">
        <v>0</v>
      </c>
      <c r="U2062" s="42" t="n">
        <f aca="false">IF(I2062="delivery",O2062-SUM(Q2062+R2062),IF(I2062="PO",P2062-SUM(Q2062:R2062)))</f>
        <v>0</v>
      </c>
      <c r="V2062" s="43" t="n">
        <v>0.92</v>
      </c>
      <c r="W2062" s="43"/>
      <c r="X2062" s="43" t="n">
        <f aca="false">W2062-V2062</f>
        <v>-0.92</v>
      </c>
      <c r="Z2062" s="44"/>
      <c r="AA2062" s="44"/>
      <c r="AM2062" s="23" t="str">
        <f aca="false">D2062</f>
        <v>Arista</v>
      </c>
      <c r="AN2062" s="23" t="s">
        <v>2389</v>
      </c>
      <c r="AT2062" s="44"/>
      <c r="AU2062" s="44"/>
      <c r="BD2062" s="23" t="s">
        <v>182</v>
      </c>
      <c r="BE2062" s="1" t="s">
        <v>183</v>
      </c>
    </row>
    <row r="2063" customFormat="false" ht="15" hidden="false" customHeight="true" outlineLevel="0" collapsed="false">
      <c r="A2063" s="23" t="s">
        <v>8310</v>
      </c>
      <c r="B2063" s="23" t="s">
        <v>8311</v>
      </c>
      <c r="C2063" s="40" t="s">
        <v>177</v>
      </c>
      <c r="D2063" s="23" t="s">
        <v>82</v>
      </c>
      <c r="E2063" s="23" t="s">
        <v>8312</v>
      </c>
      <c r="F2063" s="23" t="s">
        <v>8313</v>
      </c>
      <c r="G2063" s="23" t="n">
        <v>81</v>
      </c>
      <c r="H2063" s="23" t="n">
        <v>75</v>
      </c>
      <c r="I2063" s="41" t="s">
        <v>180</v>
      </c>
      <c r="K2063" s="23" t="n">
        <v>0</v>
      </c>
      <c r="L2063" s="23" t="n">
        <v>0</v>
      </c>
      <c r="M2063" s="23" t="n">
        <v>750</v>
      </c>
      <c r="N2063" s="23" t="n">
        <v>0</v>
      </c>
      <c r="O2063" s="23" t="n">
        <f aca="false">K2063+L2063</f>
        <v>0</v>
      </c>
      <c r="P2063" s="23" t="n">
        <f aca="false">K2063+L2063+M2063+N2063</f>
        <v>750</v>
      </c>
      <c r="Q2063" s="23" t="n">
        <v>0</v>
      </c>
      <c r="R2063" s="23" t="n">
        <v>1907</v>
      </c>
      <c r="S2063" s="23" t="n">
        <v>1347</v>
      </c>
      <c r="T2063" s="23" t="n">
        <v>598</v>
      </c>
      <c r="U2063" s="42" t="n">
        <f aca="false">IF(I2063="delivery",O2063-SUM(Q2063+R2063),IF(I2063="PO",P2063-SUM(Q2063:R2063)))</f>
        <v>-1907</v>
      </c>
      <c r="V2063" s="43" t="n">
        <v>0.92</v>
      </c>
      <c r="W2063" s="43"/>
      <c r="X2063" s="43" t="n">
        <f aca="false">W2063-V2063</f>
        <v>-0.92</v>
      </c>
      <c r="Z2063" s="44"/>
      <c r="AA2063" s="44"/>
      <c r="AM2063" s="23" t="str">
        <f aca="false">D2063</f>
        <v>Arista</v>
      </c>
      <c r="AN2063" s="23" t="s">
        <v>2389</v>
      </c>
      <c r="AT2063" s="44"/>
      <c r="AU2063" s="44"/>
      <c r="BD2063" s="23" t="s">
        <v>182</v>
      </c>
      <c r="BE2063" s="1" t="s">
        <v>183</v>
      </c>
    </row>
    <row r="2064" customFormat="false" ht="15" hidden="false" customHeight="true" outlineLevel="0" collapsed="false">
      <c r="A2064" s="23" t="s">
        <v>8314</v>
      </c>
      <c r="B2064" s="23" t="s">
        <v>8315</v>
      </c>
      <c r="C2064" s="40" t="s">
        <v>177</v>
      </c>
      <c r="D2064" s="23" t="s">
        <v>1471</v>
      </c>
      <c r="E2064" s="23" t="s">
        <v>8316</v>
      </c>
      <c r="F2064" s="23" t="s">
        <v>8317</v>
      </c>
      <c r="G2064" s="23" t="n">
        <v>53</v>
      </c>
      <c r="H2064" s="23" t="n">
        <v>2000</v>
      </c>
      <c r="I2064" s="41" t="s">
        <v>188</v>
      </c>
      <c r="K2064" s="23" t="n">
        <v>0</v>
      </c>
      <c r="L2064" s="23" t="n">
        <v>1894</v>
      </c>
      <c r="M2064" s="23" t="n">
        <v>0</v>
      </c>
      <c r="N2064" s="23" t="n">
        <v>0</v>
      </c>
      <c r="O2064" s="23" t="n">
        <f aca="false">K2064+L2064</f>
        <v>1894</v>
      </c>
      <c r="P2064" s="23" t="n">
        <f aca="false">K2064+L2064+M2064+N2064</f>
        <v>1894</v>
      </c>
      <c r="Q2064" s="23" t="n">
        <v>1660</v>
      </c>
      <c r="R2064" s="23" t="n">
        <v>714</v>
      </c>
      <c r="S2064" s="23" t="n">
        <v>920</v>
      </c>
      <c r="T2064" s="23" t="n">
        <v>40</v>
      </c>
      <c r="U2064" s="42" t="n">
        <f aca="false">IF(I2064="delivery",O2064-SUM(Q2064+R2064),IF(I2064="PO",P2064-SUM(Q2064:R2064)))</f>
        <v>-480</v>
      </c>
      <c r="V2064" s="43" t="n">
        <v>0.2262</v>
      </c>
      <c r="W2064" s="43"/>
      <c r="X2064" s="43" t="n">
        <f aca="false">W2064-V2064</f>
        <v>-0.2262</v>
      </c>
      <c r="Z2064" s="44"/>
      <c r="AA2064" s="44"/>
      <c r="AM2064" s="23" t="str">
        <f aca="false">D2064</f>
        <v>Sanmina</v>
      </c>
      <c r="AN2064" s="23" t="s">
        <v>2011</v>
      </c>
      <c r="AT2064" s="44"/>
      <c r="AU2064" s="44"/>
      <c r="BD2064" s="23" t="s">
        <v>182</v>
      </c>
      <c r="BE2064" s="1" t="s">
        <v>183</v>
      </c>
    </row>
    <row r="2065" customFormat="false" ht="15" hidden="false" customHeight="true" outlineLevel="0" collapsed="false">
      <c r="A2065" s="23" t="s">
        <v>8318</v>
      </c>
      <c r="B2065" s="23" t="s">
        <v>8319</v>
      </c>
      <c r="C2065" s="40" t="s">
        <v>177</v>
      </c>
      <c r="D2065" s="23" t="s">
        <v>1471</v>
      </c>
      <c r="E2065" s="23" t="s">
        <v>8320</v>
      </c>
      <c r="F2065" s="23" t="s">
        <v>8321</v>
      </c>
      <c r="G2065" s="23" t="n">
        <v>103</v>
      </c>
      <c r="H2065" s="23" t="n">
        <v>1000</v>
      </c>
      <c r="I2065" s="41" t="s">
        <v>180</v>
      </c>
      <c r="K2065" s="23" t="n">
        <v>0</v>
      </c>
      <c r="L2065" s="23" t="n">
        <v>1221</v>
      </c>
      <c r="M2065" s="23" t="n">
        <v>0</v>
      </c>
      <c r="N2065" s="23" t="n">
        <v>0</v>
      </c>
      <c r="O2065" s="23" t="n">
        <f aca="false">K2065+L2065</f>
        <v>1221</v>
      </c>
      <c r="P2065" s="23" t="n">
        <f aca="false">K2065+L2065+M2065+N2065</f>
        <v>1221</v>
      </c>
      <c r="Q2065" s="23" t="n">
        <v>820</v>
      </c>
      <c r="R2065" s="23" t="n">
        <v>357</v>
      </c>
      <c r="S2065" s="23" t="n">
        <v>460</v>
      </c>
      <c r="T2065" s="23" t="n">
        <v>20</v>
      </c>
      <c r="U2065" s="42" t="n">
        <f aca="false">IF(I2065="delivery",O2065-SUM(Q2065+R2065),IF(I2065="PO",P2065-SUM(Q2065:R2065)))</f>
        <v>44</v>
      </c>
      <c r="V2065" s="43" t="n">
        <v>0.22</v>
      </c>
      <c r="W2065" s="43"/>
      <c r="X2065" s="43" t="n">
        <f aca="false">W2065-V2065</f>
        <v>-0.22</v>
      </c>
      <c r="Y2065" s="23" t="n">
        <v>0.22</v>
      </c>
      <c r="Z2065" s="44"/>
      <c r="AA2065" s="44"/>
      <c r="AM2065" s="23" t="str">
        <f aca="false">D2065</f>
        <v>Sanmina</v>
      </c>
      <c r="AN2065" s="23" t="s">
        <v>3124</v>
      </c>
      <c r="AT2065" s="44"/>
      <c r="AU2065" s="44"/>
      <c r="BD2065" s="23" t="s">
        <v>182</v>
      </c>
      <c r="BE2065" s="1" t="s">
        <v>183</v>
      </c>
    </row>
    <row r="2066" customFormat="false" ht="15" hidden="false" customHeight="true" outlineLevel="0" collapsed="false">
      <c r="A2066" s="23" t="s">
        <v>8322</v>
      </c>
      <c r="B2066" s="23" t="s">
        <v>8323</v>
      </c>
      <c r="C2066" s="40" t="s">
        <v>177</v>
      </c>
      <c r="D2066" s="23" t="s">
        <v>1471</v>
      </c>
      <c r="E2066" s="23" t="s">
        <v>8324</v>
      </c>
      <c r="F2066" s="23" t="s">
        <v>8325</v>
      </c>
      <c r="G2066" s="23" t="n">
        <v>53</v>
      </c>
      <c r="H2066" s="23" t="n">
        <v>2500</v>
      </c>
      <c r="I2066" s="41" t="s">
        <v>180</v>
      </c>
      <c r="K2066" s="23" t="n">
        <v>0</v>
      </c>
      <c r="L2066" s="23" t="n">
        <v>2860</v>
      </c>
      <c r="M2066" s="23" t="n">
        <v>5000</v>
      </c>
      <c r="N2066" s="23" t="n">
        <v>0</v>
      </c>
      <c r="O2066" s="23" t="n">
        <f aca="false">K2066+L2066</f>
        <v>2860</v>
      </c>
      <c r="P2066" s="23" t="n">
        <f aca="false">K2066+L2066+M2066+N2066</f>
        <v>7860</v>
      </c>
      <c r="Q2066" s="23" t="n">
        <v>7135</v>
      </c>
      <c r="R2066" s="23" t="n">
        <v>3569</v>
      </c>
      <c r="S2066" s="23" t="n">
        <v>4405</v>
      </c>
      <c r="T2066" s="23" t="n">
        <v>1097</v>
      </c>
      <c r="U2066" s="42" t="n">
        <f aca="false">IF(I2066="delivery",O2066-SUM(Q2066+R2066),IF(I2066="PO",P2066-SUM(Q2066:R2066)))</f>
        <v>-7844</v>
      </c>
      <c r="V2066" s="43" t="n">
        <v>0.564</v>
      </c>
      <c r="W2066" s="43"/>
      <c r="X2066" s="43" t="n">
        <f aca="false">W2066-V2066</f>
        <v>-0.564</v>
      </c>
      <c r="Z2066" s="44"/>
      <c r="AA2066" s="44"/>
      <c r="AM2066" s="23" t="str">
        <f aca="false">D2066</f>
        <v>Sanmina</v>
      </c>
      <c r="AN2066" s="23" t="s">
        <v>2011</v>
      </c>
      <c r="AT2066" s="44"/>
      <c r="AU2066" s="44"/>
      <c r="BD2066" s="23" t="s">
        <v>182</v>
      </c>
      <c r="BE2066" s="1" t="s">
        <v>183</v>
      </c>
    </row>
    <row r="2067" customFormat="false" ht="15" hidden="false" customHeight="true" outlineLevel="0" collapsed="false">
      <c r="A2067" s="23" t="s">
        <v>8326</v>
      </c>
      <c r="B2067" s="23" t="s">
        <v>8327</v>
      </c>
      <c r="C2067" s="40" t="s">
        <v>177</v>
      </c>
      <c r="D2067" s="23" t="s">
        <v>1471</v>
      </c>
      <c r="E2067" s="23" t="s">
        <v>8328</v>
      </c>
      <c r="F2067" s="23" t="s">
        <v>8329</v>
      </c>
      <c r="G2067" s="23" t="n">
        <v>113</v>
      </c>
      <c r="H2067" s="23" t="n">
        <v>3000</v>
      </c>
      <c r="I2067" s="41" t="s">
        <v>188</v>
      </c>
      <c r="K2067" s="23" t="n">
        <v>0</v>
      </c>
      <c r="L2067" s="23" t="n">
        <v>2268</v>
      </c>
      <c r="M2067" s="23" t="n">
        <v>5000</v>
      </c>
      <c r="N2067" s="23" t="n">
        <v>2500</v>
      </c>
      <c r="O2067" s="23" t="n">
        <f aca="false">K2067+L2067</f>
        <v>2268</v>
      </c>
      <c r="P2067" s="23" t="n">
        <f aca="false">K2067+L2067+M2067+N2067</f>
        <v>9768</v>
      </c>
      <c r="Q2067" s="23" t="n">
        <v>4698</v>
      </c>
      <c r="R2067" s="23" t="n">
        <v>1899</v>
      </c>
      <c r="S2067" s="23" t="n">
        <v>2238</v>
      </c>
      <c r="T2067" s="23" t="n">
        <v>700</v>
      </c>
      <c r="U2067" s="42" t="n">
        <f aca="false">IF(I2067="delivery",O2067-SUM(Q2067+R2067),IF(I2067="PO",P2067-SUM(Q2067:R2067)))</f>
        <v>3171</v>
      </c>
      <c r="V2067" s="43" t="n">
        <v>0.25</v>
      </c>
      <c r="W2067" s="43"/>
      <c r="X2067" s="43" t="n">
        <f aca="false">W2067-V2067</f>
        <v>-0.25</v>
      </c>
      <c r="Z2067" s="44"/>
      <c r="AA2067" s="44"/>
      <c r="AM2067" s="23" t="str">
        <f aca="false">D2067</f>
        <v>Sanmina</v>
      </c>
      <c r="AN2067" s="23" t="s">
        <v>3124</v>
      </c>
      <c r="AT2067" s="44"/>
      <c r="AU2067" s="44"/>
      <c r="BD2067" s="23" t="s">
        <v>182</v>
      </c>
      <c r="BE2067" s="1" t="s">
        <v>183</v>
      </c>
    </row>
    <row r="2068" customFormat="false" ht="15" hidden="false" customHeight="true" outlineLevel="0" collapsed="false">
      <c r="A2068" s="23" t="s">
        <v>8330</v>
      </c>
      <c r="B2068" s="23" t="s">
        <v>8331</v>
      </c>
      <c r="C2068" s="40" t="s">
        <v>177</v>
      </c>
      <c r="D2068" s="23" t="s">
        <v>1471</v>
      </c>
      <c r="E2068" s="23" t="s">
        <v>8332</v>
      </c>
      <c r="F2068" s="23" t="s">
        <v>8333</v>
      </c>
      <c r="G2068" s="23" t="n">
        <v>53</v>
      </c>
      <c r="H2068" s="23" t="n">
        <v>2500</v>
      </c>
      <c r="I2068" s="41" t="s">
        <v>180</v>
      </c>
      <c r="K2068" s="23" t="n">
        <v>0</v>
      </c>
      <c r="L2068" s="23" t="n">
        <v>65372</v>
      </c>
      <c r="M2068" s="23" t="n">
        <v>0</v>
      </c>
      <c r="N2068" s="23" t="n">
        <v>0</v>
      </c>
      <c r="O2068" s="23" t="n">
        <f aca="false">K2068+L2068</f>
        <v>65372</v>
      </c>
      <c r="P2068" s="23" t="n">
        <f aca="false">K2068+L2068+M2068+N2068</f>
        <v>65372</v>
      </c>
      <c r="Q2068" s="23" t="n">
        <v>2291</v>
      </c>
      <c r="R2068" s="23" t="n">
        <v>793</v>
      </c>
      <c r="S2068" s="23" t="n">
        <v>837</v>
      </c>
      <c r="T2068" s="23" t="n">
        <v>320</v>
      </c>
      <c r="U2068" s="42" t="n">
        <f aca="false">IF(I2068="delivery",O2068-SUM(Q2068+R2068),IF(I2068="PO",P2068-SUM(Q2068:R2068)))</f>
        <v>62288</v>
      </c>
      <c r="V2068" s="43" t="n">
        <v>0.147</v>
      </c>
      <c r="W2068" s="43"/>
      <c r="X2068" s="43" t="n">
        <f aca="false">W2068-V2068</f>
        <v>-0.147</v>
      </c>
      <c r="Z2068" s="44"/>
      <c r="AA2068" s="44"/>
      <c r="AM2068" s="23" t="str">
        <f aca="false">D2068</f>
        <v>Sanmina</v>
      </c>
      <c r="AN2068" s="23" t="s">
        <v>2011</v>
      </c>
      <c r="AT2068" s="44"/>
      <c r="AU2068" s="44"/>
      <c r="BD2068" s="23" t="s">
        <v>182</v>
      </c>
      <c r="BE2068" s="1" t="s">
        <v>183</v>
      </c>
    </row>
    <row r="2069" customFormat="false" ht="15" hidden="false" customHeight="true" outlineLevel="0" collapsed="false">
      <c r="A2069" s="23" t="s">
        <v>8334</v>
      </c>
      <c r="B2069" s="23" t="s">
        <v>8335</v>
      </c>
      <c r="C2069" s="40" t="s">
        <v>177</v>
      </c>
      <c r="D2069" s="23" t="s">
        <v>1471</v>
      </c>
      <c r="E2069" s="23" t="s">
        <v>8336</v>
      </c>
      <c r="F2069" s="23" t="s">
        <v>8337</v>
      </c>
      <c r="G2069" s="23" t="n">
        <v>43</v>
      </c>
      <c r="H2069" s="23" t="n">
        <v>2500</v>
      </c>
      <c r="I2069" s="41" t="s">
        <v>188</v>
      </c>
      <c r="K2069" s="23" t="n">
        <v>0</v>
      </c>
      <c r="L2069" s="23" t="n">
        <v>6813</v>
      </c>
      <c r="M2069" s="23" t="n">
        <v>5000</v>
      </c>
      <c r="N2069" s="23" t="n">
        <v>0</v>
      </c>
      <c r="O2069" s="23" t="n">
        <f aca="false">K2069+L2069</f>
        <v>6813</v>
      </c>
      <c r="P2069" s="23" t="n">
        <f aca="false">K2069+L2069+M2069+N2069</f>
        <v>11813</v>
      </c>
      <c r="Q2069" s="23" t="n">
        <v>13798</v>
      </c>
      <c r="R2069" s="23" t="n">
        <v>5450</v>
      </c>
      <c r="S2069" s="23" t="n">
        <v>6437</v>
      </c>
      <c r="T2069" s="23" t="n">
        <v>1897</v>
      </c>
      <c r="U2069" s="42" t="n">
        <f aca="false">IF(I2069="delivery",O2069-SUM(Q2069+R2069),IF(I2069="PO",P2069-SUM(Q2069:R2069)))</f>
        <v>-7435</v>
      </c>
      <c r="V2069" s="43" t="n">
        <v>0.86</v>
      </c>
      <c r="W2069" s="43"/>
      <c r="X2069" s="43" t="n">
        <f aca="false">W2069-V2069</f>
        <v>-0.86</v>
      </c>
      <c r="Y2069" s="23" t="n">
        <v>0.755</v>
      </c>
      <c r="Z2069" s="44"/>
      <c r="AA2069" s="44"/>
      <c r="AM2069" s="23" t="str">
        <f aca="false">D2069</f>
        <v>Sanmina</v>
      </c>
      <c r="AN2069" s="23" t="s">
        <v>3124</v>
      </c>
      <c r="AT2069" s="44"/>
      <c r="AU2069" s="44"/>
      <c r="BD2069" s="23" t="s">
        <v>182</v>
      </c>
      <c r="BE2069" s="1" t="s">
        <v>183</v>
      </c>
    </row>
    <row r="2070" customFormat="false" ht="15" hidden="false" customHeight="true" outlineLevel="0" collapsed="false">
      <c r="A2070" s="23" t="s">
        <v>8338</v>
      </c>
      <c r="B2070" s="23" t="s">
        <v>8339</v>
      </c>
      <c r="C2070" s="40" t="s">
        <v>177</v>
      </c>
      <c r="D2070" s="23" t="s">
        <v>1471</v>
      </c>
      <c r="E2070" s="23" t="s">
        <v>8340</v>
      </c>
      <c r="F2070" s="23" t="s">
        <v>8341</v>
      </c>
      <c r="G2070" s="23" t="n">
        <v>88</v>
      </c>
      <c r="H2070" s="23" t="n">
        <v>200</v>
      </c>
      <c r="I2070" s="41" t="s">
        <v>188</v>
      </c>
      <c r="K2070" s="23" t="n">
        <v>0</v>
      </c>
      <c r="L2070" s="23" t="n">
        <v>1379</v>
      </c>
      <c r="M2070" s="23" t="n">
        <v>200</v>
      </c>
      <c r="N2070" s="23" t="n">
        <v>200</v>
      </c>
      <c r="O2070" s="23" t="n">
        <f aca="false">K2070+L2070</f>
        <v>1379</v>
      </c>
      <c r="P2070" s="23" t="n">
        <f aca="false">K2070+L2070+M2070+N2070</f>
        <v>1779</v>
      </c>
      <c r="Q2070" s="23" t="n">
        <v>1423</v>
      </c>
      <c r="R2070" s="23" t="n">
        <v>419</v>
      </c>
      <c r="S2070" s="23" t="n">
        <v>572</v>
      </c>
      <c r="T2070" s="23" t="n">
        <v>144</v>
      </c>
      <c r="U2070" s="42" t="n">
        <f aca="false">IF(I2070="delivery",O2070-SUM(Q2070+R2070),IF(I2070="PO",P2070-SUM(Q2070:R2070)))</f>
        <v>-63</v>
      </c>
      <c r="V2070" s="43" t="n">
        <v>11.23</v>
      </c>
      <c r="W2070" s="43"/>
      <c r="X2070" s="43" t="n">
        <f aca="false">W2070-V2070</f>
        <v>-11.23</v>
      </c>
      <c r="Y2070" s="23" t="n">
        <v>10.6252</v>
      </c>
      <c r="Z2070" s="44"/>
      <c r="AA2070" s="44"/>
      <c r="AM2070" s="23" t="str">
        <f aca="false">D2070</f>
        <v>Sanmina</v>
      </c>
      <c r="AN2070" s="23" t="s">
        <v>3124</v>
      </c>
      <c r="AT2070" s="44"/>
      <c r="AU2070" s="44"/>
      <c r="BD2070" s="23" t="s">
        <v>182</v>
      </c>
      <c r="BE2070" s="1" t="s">
        <v>183</v>
      </c>
    </row>
    <row r="2071" customFormat="false" ht="15" hidden="false" customHeight="true" outlineLevel="0" collapsed="false">
      <c r="A2071" s="23" t="s">
        <v>8342</v>
      </c>
      <c r="B2071" s="23" t="s">
        <v>8343</v>
      </c>
      <c r="C2071" s="40" t="s">
        <v>177</v>
      </c>
      <c r="D2071" s="23" t="s">
        <v>1471</v>
      </c>
      <c r="E2071" s="23" t="s">
        <v>8344</v>
      </c>
      <c r="F2071" s="23" t="s">
        <v>8345</v>
      </c>
      <c r="G2071" s="23" t="n">
        <v>128</v>
      </c>
      <c r="H2071" s="23" t="n">
        <v>400</v>
      </c>
      <c r="I2071" s="41" t="s">
        <v>180</v>
      </c>
      <c r="K2071" s="23" t="n">
        <v>0</v>
      </c>
      <c r="L2071" s="23" t="n">
        <v>1378</v>
      </c>
      <c r="M2071" s="23" t="n">
        <v>400</v>
      </c>
      <c r="N2071" s="23" t="n">
        <v>400</v>
      </c>
      <c r="O2071" s="23" t="n">
        <f aca="false">K2071+L2071</f>
        <v>1378</v>
      </c>
      <c r="P2071" s="23" t="n">
        <f aca="false">K2071+L2071+M2071+N2071</f>
        <v>2178</v>
      </c>
      <c r="Q2071" s="23" t="n">
        <v>1475</v>
      </c>
      <c r="R2071" s="23" t="n">
        <v>419</v>
      </c>
      <c r="S2071" s="23" t="n">
        <v>572</v>
      </c>
      <c r="T2071" s="23" t="n">
        <v>144</v>
      </c>
      <c r="U2071" s="42" t="n">
        <f aca="false">IF(I2071="delivery",O2071-SUM(Q2071+R2071),IF(I2071="PO",P2071-SUM(Q2071:R2071)))</f>
        <v>-516</v>
      </c>
      <c r="V2071" s="43" t="n">
        <v>3.52</v>
      </c>
      <c r="W2071" s="43"/>
      <c r="X2071" s="43" t="n">
        <f aca="false">W2071-V2071</f>
        <v>-3.52</v>
      </c>
      <c r="Y2071" s="23" t="n">
        <v>3.52</v>
      </c>
      <c r="Z2071" s="44"/>
      <c r="AA2071" s="44"/>
      <c r="AM2071" s="23" t="str">
        <f aca="false">D2071</f>
        <v>Sanmina</v>
      </c>
      <c r="AN2071" s="23" t="s">
        <v>3124</v>
      </c>
      <c r="AT2071" s="44"/>
      <c r="AU2071" s="44"/>
      <c r="BD2071" s="23" t="s">
        <v>182</v>
      </c>
      <c r="BE2071" s="1" t="s">
        <v>183</v>
      </c>
    </row>
    <row r="2072" customFormat="false" ht="15" hidden="false" customHeight="true" outlineLevel="0" collapsed="false">
      <c r="A2072" s="23" t="s">
        <v>8346</v>
      </c>
      <c r="B2072" s="23" t="s">
        <v>8347</v>
      </c>
      <c r="C2072" s="40" t="s">
        <v>177</v>
      </c>
      <c r="D2072" s="23" t="s">
        <v>82</v>
      </c>
      <c r="E2072" s="23" t="s">
        <v>8348</v>
      </c>
      <c r="F2072" s="23" t="s">
        <v>8349</v>
      </c>
      <c r="G2072" s="23" t="n">
        <v>101</v>
      </c>
      <c r="H2072" s="23" t="n">
        <v>3000</v>
      </c>
      <c r="I2072" s="41" t="s">
        <v>180</v>
      </c>
      <c r="K2072" s="23" t="n">
        <v>0</v>
      </c>
      <c r="L2072" s="23" t="n">
        <v>13250</v>
      </c>
      <c r="M2072" s="23" t="n">
        <v>0</v>
      </c>
      <c r="N2072" s="23" t="n">
        <v>3000</v>
      </c>
      <c r="O2072" s="23" t="n">
        <f aca="false">K2072+L2072</f>
        <v>13250</v>
      </c>
      <c r="P2072" s="23" t="n">
        <f aca="false">K2072+L2072+M2072+N2072</f>
        <v>16250</v>
      </c>
      <c r="Q2072" s="23" t="n">
        <v>11384</v>
      </c>
      <c r="R2072" s="23" t="n">
        <v>3352</v>
      </c>
      <c r="S2072" s="23" t="n">
        <v>4576</v>
      </c>
      <c r="T2072" s="23" t="n">
        <v>1152</v>
      </c>
      <c r="U2072" s="42" t="n">
        <f aca="false">IF(I2072="delivery",O2072-SUM(Q2072+R2072),IF(I2072="PO",P2072-SUM(Q2072:R2072)))</f>
        <v>-1486</v>
      </c>
      <c r="V2072" s="43" t="n">
        <v>1.8</v>
      </c>
      <c r="W2072" s="43"/>
      <c r="X2072" s="43" t="n">
        <f aca="false">W2072-V2072</f>
        <v>-1.8</v>
      </c>
      <c r="Y2072" s="23" t="n">
        <v>1.8</v>
      </c>
      <c r="Z2072" s="44"/>
      <c r="AA2072" s="44"/>
      <c r="AM2072" s="23" t="str">
        <f aca="false">D2072</f>
        <v>Arista</v>
      </c>
      <c r="AN2072" s="23" t="s">
        <v>6397</v>
      </c>
      <c r="AT2072" s="44"/>
      <c r="AU2072" s="44"/>
      <c r="BD2072" s="23" t="s">
        <v>182</v>
      </c>
      <c r="BE2072" s="1" t="s">
        <v>183</v>
      </c>
    </row>
    <row r="2073" customFormat="false" ht="15" hidden="false" customHeight="true" outlineLevel="0" collapsed="false">
      <c r="A2073" s="23" t="s">
        <v>8350</v>
      </c>
      <c r="B2073" s="23" t="s">
        <v>8351</v>
      </c>
      <c r="C2073" s="40" t="s">
        <v>177</v>
      </c>
      <c r="D2073" s="23" t="s">
        <v>1471</v>
      </c>
      <c r="E2073" s="23" t="s">
        <v>8352</v>
      </c>
      <c r="F2073" s="23" t="s">
        <v>8353</v>
      </c>
      <c r="G2073" s="23" t="n">
        <v>206</v>
      </c>
      <c r="H2073" s="23" t="n">
        <v>3000</v>
      </c>
      <c r="I2073" s="41" t="s">
        <v>180</v>
      </c>
      <c r="K2073" s="23" t="n">
        <v>0</v>
      </c>
      <c r="L2073" s="23" t="n">
        <v>0</v>
      </c>
      <c r="M2073" s="23" t="n">
        <v>0</v>
      </c>
      <c r="N2073" s="23" t="n">
        <v>0</v>
      </c>
      <c r="O2073" s="23" t="n">
        <f aca="false">K2073+L2073</f>
        <v>0</v>
      </c>
      <c r="P2073" s="23" t="n">
        <f aca="false">K2073+L2073+M2073+N2073</f>
        <v>0</v>
      </c>
      <c r="Q2073" s="23" t="n">
        <v>270</v>
      </c>
      <c r="R2073" s="23" t="n">
        <v>288</v>
      </c>
      <c r="S2073" s="23" t="n">
        <v>288</v>
      </c>
      <c r="T2073" s="23" t="n">
        <v>96</v>
      </c>
      <c r="U2073" s="42" t="n">
        <f aca="false">IF(I2073="delivery",O2073-SUM(Q2073+R2073),IF(I2073="PO",P2073-SUM(Q2073:R2073)))</f>
        <v>-558</v>
      </c>
      <c r="V2073" s="43" t="n">
        <v>1.4</v>
      </c>
      <c r="W2073" s="43"/>
      <c r="X2073" s="43" t="n">
        <f aca="false">W2073-V2073</f>
        <v>-1.4</v>
      </c>
      <c r="Z2073" s="44"/>
      <c r="AA2073" s="44"/>
      <c r="AM2073" s="23" t="str">
        <f aca="false">D2073</f>
        <v>Sanmina</v>
      </c>
      <c r="AN2073" s="23" t="s">
        <v>3124</v>
      </c>
      <c r="AT2073" s="44"/>
      <c r="AU2073" s="44"/>
      <c r="BD2073" s="23" t="s">
        <v>182</v>
      </c>
      <c r="BE2073" s="1" t="s">
        <v>183</v>
      </c>
    </row>
    <row r="2074" customFormat="false" ht="15" hidden="false" customHeight="true" outlineLevel="0" collapsed="false">
      <c r="A2074" s="23" t="s">
        <v>8354</v>
      </c>
      <c r="B2074" s="23" t="s">
        <v>8355</v>
      </c>
      <c r="C2074" s="40" t="s">
        <v>177</v>
      </c>
      <c r="D2074" s="23" t="s">
        <v>1471</v>
      </c>
      <c r="E2074" s="23" t="s">
        <v>8356</v>
      </c>
      <c r="F2074" s="23" t="s">
        <v>8357</v>
      </c>
      <c r="G2074" s="23" t="n">
        <v>223</v>
      </c>
      <c r="H2074" s="23" t="n">
        <v>106</v>
      </c>
      <c r="I2074" s="41" t="s">
        <v>180</v>
      </c>
      <c r="K2074" s="23" t="n">
        <v>0</v>
      </c>
      <c r="L2074" s="23" t="n">
        <v>200</v>
      </c>
      <c r="M2074" s="23" t="n">
        <v>0</v>
      </c>
      <c r="N2074" s="23" t="n">
        <v>0</v>
      </c>
      <c r="O2074" s="23" t="n">
        <f aca="false">K2074+L2074</f>
        <v>200</v>
      </c>
      <c r="P2074" s="23" t="n">
        <f aca="false">K2074+L2074+M2074+N2074</f>
        <v>200</v>
      </c>
      <c r="Q2074" s="23" t="n">
        <v>163</v>
      </c>
      <c r="R2074" s="23" t="n">
        <v>32</v>
      </c>
      <c r="S2074" s="23" t="n">
        <v>16</v>
      </c>
      <c r="T2074" s="23" t="n">
        <v>8</v>
      </c>
      <c r="U2074" s="42" t="n">
        <f aca="false">IF(I2074="delivery",O2074-SUM(Q2074+R2074),IF(I2074="PO",P2074-SUM(Q2074:R2074)))</f>
        <v>5</v>
      </c>
      <c r="V2074" s="43" t="n">
        <v>1.62825</v>
      </c>
      <c r="W2074" s="43"/>
      <c r="X2074" s="43" t="n">
        <f aca="false">W2074-V2074</f>
        <v>-1.62825</v>
      </c>
      <c r="Y2074" s="23" t="n">
        <v>1.62825</v>
      </c>
      <c r="Z2074" s="44"/>
      <c r="AA2074" s="44"/>
      <c r="AM2074" s="23" t="str">
        <f aca="false">D2074</f>
        <v>Sanmina</v>
      </c>
      <c r="AN2074" s="23" t="s">
        <v>3124</v>
      </c>
      <c r="AT2074" s="44"/>
      <c r="AU2074" s="44"/>
      <c r="BD2074" s="23" t="s">
        <v>182</v>
      </c>
      <c r="BE2074" s="1" t="s">
        <v>183</v>
      </c>
    </row>
    <row r="2075" customFormat="false" ht="15" hidden="false" customHeight="true" outlineLevel="0" collapsed="false">
      <c r="A2075" s="23" t="s">
        <v>8358</v>
      </c>
      <c r="B2075" s="23" t="s">
        <v>8359</v>
      </c>
      <c r="C2075" s="40" t="s">
        <v>177</v>
      </c>
      <c r="D2075" s="23" t="s">
        <v>82</v>
      </c>
      <c r="E2075" s="23" t="s">
        <v>8360</v>
      </c>
      <c r="F2075" s="23" t="s">
        <v>8361</v>
      </c>
      <c r="G2075" s="23" t="n">
        <v>101</v>
      </c>
      <c r="H2075" s="23" t="n">
        <v>3000</v>
      </c>
      <c r="I2075" s="41" t="s">
        <v>180</v>
      </c>
      <c r="K2075" s="23" t="n">
        <v>0</v>
      </c>
      <c r="L2075" s="23" t="n">
        <v>1175</v>
      </c>
      <c r="M2075" s="23" t="n">
        <v>0</v>
      </c>
      <c r="N2075" s="23" t="n">
        <v>0</v>
      </c>
      <c r="O2075" s="23" t="n">
        <f aca="false">K2075+L2075</f>
        <v>1175</v>
      </c>
      <c r="P2075" s="23" t="n">
        <f aca="false">K2075+L2075+M2075+N2075</f>
        <v>1175</v>
      </c>
      <c r="Q2075" s="23" t="n">
        <v>815</v>
      </c>
      <c r="R2075" s="23" t="n">
        <v>160</v>
      </c>
      <c r="S2075" s="23" t="n">
        <v>80</v>
      </c>
      <c r="T2075" s="23" t="n">
        <v>40</v>
      </c>
      <c r="U2075" s="42" t="n">
        <f aca="false">IF(I2075="delivery",O2075-SUM(Q2075+R2075),IF(I2075="PO",P2075-SUM(Q2075:R2075)))</f>
        <v>200</v>
      </c>
      <c r="V2075" s="43" t="n">
        <v>1.57</v>
      </c>
      <c r="W2075" s="43"/>
      <c r="X2075" s="43" t="n">
        <f aca="false">W2075-V2075</f>
        <v>-1.57</v>
      </c>
      <c r="Y2075" s="23" t="n">
        <v>1.49</v>
      </c>
      <c r="Z2075" s="44"/>
      <c r="AA2075" s="44"/>
      <c r="AM2075" s="23" t="str">
        <f aca="false">D2075</f>
        <v>Arista</v>
      </c>
      <c r="AN2075" s="23" t="s">
        <v>6397</v>
      </c>
      <c r="AT2075" s="44"/>
      <c r="AU2075" s="44"/>
      <c r="BD2075" s="23" t="s">
        <v>182</v>
      </c>
      <c r="BE2075" s="1" t="s">
        <v>183</v>
      </c>
    </row>
    <row r="2076" customFormat="false" ht="15" hidden="false" customHeight="true" outlineLevel="0" collapsed="false">
      <c r="A2076" s="23" t="s">
        <v>8362</v>
      </c>
      <c r="B2076" s="23" t="s">
        <v>8363</v>
      </c>
      <c r="C2076" s="40" t="s">
        <v>177</v>
      </c>
      <c r="D2076" s="23" t="s">
        <v>82</v>
      </c>
      <c r="E2076" s="23" t="s">
        <v>8364</v>
      </c>
      <c r="F2076" s="23" t="s">
        <v>8365</v>
      </c>
      <c r="G2076" s="23" t="n">
        <v>101</v>
      </c>
      <c r="H2076" s="23" t="n">
        <v>4000</v>
      </c>
      <c r="I2076" s="41" t="s">
        <v>180</v>
      </c>
      <c r="K2076" s="23" t="n">
        <v>0</v>
      </c>
      <c r="L2076" s="23" t="n">
        <v>12367</v>
      </c>
      <c r="M2076" s="23" t="n">
        <v>0</v>
      </c>
      <c r="N2076" s="23" t="n">
        <v>4000</v>
      </c>
      <c r="O2076" s="23" t="n">
        <f aca="false">K2076+L2076</f>
        <v>12367</v>
      </c>
      <c r="P2076" s="23" t="n">
        <f aca="false">K2076+L2076+M2076+N2076</f>
        <v>16367</v>
      </c>
      <c r="Q2076" s="23" t="n">
        <v>5589</v>
      </c>
      <c r="R2076" s="23" t="n">
        <v>4203</v>
      </c>
      <c r="S2076" s="23" t="n">
        <v>6957</v>
      </c>
      <c r="T2076" s="23" t="n">
        <v>327</v>
      </c>
      <c r="U2076" s="42" t="n">
        <f aca="false">IF(I2076="delivery",O2076-SUM(Q2076+R2076),IF(I2076="PO",P2076-SUM(Q2076:R2076)))</f>
        <v>2575</v>
      </c>
      <c r="V2076" s="43" t="n">
        <v>1.18</v>
      </c>
      <c r="W2076" s="43"/>
      <c r="X2076" s="43" t="n">
        <f aca="false">W2076-V2076</f>
        <v>-1.18</v>
      </c>
      <c r="Y2076" s="23" t="n">
        <v>1.18</v>
      </c>
      <c r="Z2076" s="44"/>
      <c r="AA2076" s="44"/>
      <c r="AM2076" s="23" t="str">
        <f aca="false">D2076</f>
        <v>Arista</v>
      </c>
      <c r="AN2076" s="23" t="s">
        <v>6397</v>
      </c>
      <c r="AT2076" s="44"/>
      <c r="AU2076" s="44"/>
      <c r="BD2076" s="23" t="s">
        <v>182</v>
      </c>
      <c r="BE2076" s="1" t="s">
        <v>183</v>
      </c>
    </row>
    <row r="2077" customFormat="false" ht="15" hidden="false" customHeight="true" outlineLevel="0" collapsed="false">
      <c r="A2077" s="23" t="s">
        <v>8366</v>
      </c>
      <c r="B2077" s="23" t="s">
        <v>8367</v>
      </c>
      <c r="C2077" s="40" t="s">
        <v>177</v>
      </c>
      <c r="D2077" s="23" t="s">
        <v>1471</v>
      </c>
      <c r="E2077" s="23" t="s">
        <v>8368</v>
      </c>
      <c r="F2077" s="23" t="s">
        <v>8369</v>
      </c>
      <c r="G2077" s="23" t="n">
        <v>135</v>
      </c>
      <c r="H2077" s="23" t="n">
        <v>10000</v>
      </c>
      <c r="I2077" s="41" t="s">
        <v>180</v>
      </c>
      <c r="K2077" s="23" t="n">
        <v>0</v>
      </c>
      <c r="L2077" s="23" t="n">
        <v>14489</v>
      </c>
      <c r="M2077" s="23" t="n">
        <v>0</v>
      </c>
      <c r="N2077" s="23" t="n">
        <v>0</v>
      </c>
      <c r="O2077" s="23" t="n">
        <f aca="false">K2077+L2077</f>
        <v>14489</v>
      </c>
      <c r="P2077" s="23" t="n">
        <f aca="false">K2077+L2077+M2077+N2077</f>
        <v>14489</v>
      </c>
      <c r="Q2077" s="23" t="n">
        <v>1863</v>
      </c>
      <c r="R2077" s="23" t="n">
        <v>5313</v>
      </c>
      <c r="S2077" s="23" t="n">
        <v>5013</v>
      </c>
      <c r="T2077" s="23" t="n">
        <v>1207</v>
      </c>
      <c r="U2077" s="42" t="n">
        <f aca="false">IF(I2077="delivery",O2077-SUM(Q2077+R2077),IF(I2077="PO",P2077-SUM(Q2077:R2077)))</f>
        <v>7313</v>
      </c>
      <c r="V2077" s="43" t="n">
        <v>0.235</v>
      </c>
      <c r="W2077" s="43"/>
      <c r="X2077" s="43" t="n">
        <f aca="false">W2077-V2077</f>
        <v>-0.235</v>
      </c>
      <c r="Z2077" s="44"/>
      <c r="AA2077" s="44"/>
      <c r="AM2077" s="23" t="str">
        <f aca="false">D2077</f>
        <v>Sanmina</v>
      </c>
      <c r="AN2077" s="23" t="s">
        <v>3124</v>
      </c>
      <c r="AT2077" s="44"/>
      <c r="AU2077" s="44"/>
      <c r="BD2077" s="23" t="s">
        <v>182</v>
      </c>
      <c r="BE2077" s="1" t="s">
        <v>183</v>
      </c>
    </row>
    <row r="2078" customFormat="false" ht="15" hidden="false" customHeight="true" outlineLevel="0" collapsed="false">
      <c r="A2078" s="23" t="s">
        <v>8370</v>
      </c>
      <c r="B2078" s="23" t="s">
        <v>8371</v>
      </c>
      <c r="C2078" s="40" t="s">
        <v>177</v>
      </c>
      <c r="D2078" s="23" t="s">
        <v>1471</v>
      </c>
      <c r="E2078" s="23" t="s">
        <v>8372</v>
      </c>
      <c r="F2078" s="23" t="s">
        <v>8373</v>
      </c>
      <c r="G2078" s="23" t="n">
        <v>113</v>
      </c>
      <c r="H2078" s="23" t="n">
        <v>1500</v>
      </c>
      <c r="I2078" s="41" t="s">
        <v>188</v>
      </c>
      <c r="K2078" s="23" t="n">
        <v>0</v>
      </c>
      <c r="L2078" s="23" t="n">
        <v>8819</v>
      </c>
      <c r="M2078" s="23" t="n">
        <v>16500</v>
      </c>
      <c r="N2078" s="23" t="n">
        <v>7500</v>
      </c>
      <c r="O2078" s="23" t="n">
        <f aca="false">K2078+L2078</f>
        <v>8819</v>
      </c>
      <c r="P2078" s="23" t="n">
        <f aca="false">K2078+L2078+M2078+N2078</f>
        <v>32819</v>
      </c>
      <c r="Q2078" s="23" t="n">
        <v>21246</v>
      </c>
      <c r="R2078" s="23" t="n">
        <v>11087</v>
      </c>
      <c r="S2078" s="23" t="n">
        <v>15644</v>
      </c>
      <c r="T2078" s="23" t="n">
        <v>1425</v>
      </c>
      <c r="U2078" s="42" t="n">
        <f aca="false">IF(I2078="delivery",O2078-SUM(Q2078+R2078),IF(I2078="PO",P2078-SUM(Q2078:R2078)))</f>
        <v>486</v>
      </c>
      <c r="V2078" s="43" t="n">
        <v>0.4</v>
      </c>
      <c r="W2078" s="43"/>
      <c r="X2078" s="43" t="n">
        <f aca="false">W2078-V2078</f>
        <v>-0.4</v>
      </c>
      <c r="Y2078" s="23" t="n">
        <v>0.4</v>
      </c>
      <c r="Z2078" s="44"/>
      <c r="AA2078" s="44"/>
      <c r="AM2078" s="23" t="str">
        <f aca="false">D2078</f>
        <v>Sanmina</v>
      </c>
      <c r="AN2078" s="23" t="s">
        <v>3124</v>
      </c>
      <c r="AT2078" s="44"/>
      <c r="AU2078" s="44"/>
      <c r="BD2078" s="23" t="s">
        <v>182</v>
      </c>
      <c r="BE2078" s="1" t="s">
        <v>183</v>
      </c>
    </row>
    <row r="2079" customFormat="false" ht="15" hidden="false" customHeight="true" outlineLevel="0" collapsed="false">
      <c r="A2079" s="23" t="s">
        <v>8374</v>
      </c>
      <c r="B2079" s="23" t="s">
        <v>8375</v>
      </c>
      <c r="C2079" s="40" t="s">
        <v>177</v>
      </c>
      <c r="D2079" s="23" t="s">
        <v>1471</v>
      </c>
      <c r="E2079" s="23" t="s">
        <v>8376</v>
      </c>
      <c r="F2079" s="23" t="s">
        <v>8377</v>
      </c>
      <c r="G2079" s="23" t="n">
        <v>61</v>
      </c>
      <c r="H2079" s="23" t="n">
        <v>3000</v>
      </c>
      <c r="I2079" s="41" t="s">
        <v>180</v>
      </c>
      <c r="K2079" s="23" t="n">
        <v>0</v>
      </c>
      <c r="L2079" s="23" t="n">
        <v>5052</v>
      </c>
      <c r="M2079" s="23" t="n">
        <v>0</v>
      </c>
      <c r="N2079" s="23" t="n">
        <v>0</v>
      </c>
      <c r="O2079" s="23" t="n">
        <f aca="false">K2079+L2079</f>
        <v>5052</v>
      </c>
      <c r="P2079" s="23" t="n">
        <f aca="false">K2079+L2079+M2079+N2079</f>
        <v>5052</v>
      </c>
      <c r="Q2079" s="23" t="n">
        <v>7537</v>
      </c>
      <c r="R2079" s="23" t="n">
        <v>3835</v>
      </c>
      <c r="S2079" s="23" t="n">
        <v>4781</v>
      </c>
      <c r="T2079" s="23" t="n">
        <v>590</v>
      </c>
      <c r="U2079" s="42" t="n">
        <f aca="false">IF(I2079="delivery",O2079-SUM(Q2079+R2079),IF(I2079="PO",P2079-SUM(Q2079:R2079)))</f>
        <v>-6320</v>
      </c>
      <c r="V2079" s="43" t="n">
        <v>1.38</v>
      </c>
      <c r="W2079" s="43"/>
      <c r="X2079" s="43" t="n">
        <f aca="false">W2079-V2079</f>
        <v>-1.38</v>
      </c>
      <c r="Z2079" s="44"/>
      <c r="AA2079" s="44"/>
      <c r="AM2079" s="23" t="str">
        <f aca="false">D2079</f>
        <v>Sanmina</v>
      </c>
      <c r="AN2079" s="23" t="s">
        <v>3124</v>
      </c>
      <c r="AT2079" s="44"/>
      <c r="AU2079" s="44"/>
      <c r="BD2079" s="23" t="s">
        <v>182</v>
      </c>
      <c r="BE2079" s="1" t="s">
        <v>183</v>
      </c>
    </row>
    <row r="2080" customFormat="false" ht="15" hidden="false" customHeight="true" outlineLevel="0" collapsed="false">
      <c r="A2080" s="23" t="s">
        <v>8378</v>
      </c>
      <c r="B2080" s="23" t="s">
        <v>8379</v>
      </c>
      <c r="C2080" s="40" t="s">
        <v>177</v>
      </c>
      <c r="D2080" s="23" t="s">
        <v>82</v>
      </c>
      <c r="E2080" s="23" t="s">
        <v>8380</v>
      </c>
      <c r="F2080" s="23" t="s">
        <v>8381</v>
      </c>
      <c r="G2080" s="23" t="n">
        <v>91</v>
      </c>
      <c r="H2080" s="23" t="n">
        <v>1000</v>
      </c>
      <c r="I2080" s="41" t="s">
        <v>180</v>
      </c>
      <c r="K2080" s="23" t="n">
        <v>0</v>
      </c>
      <c r="L2080" s="23" t="n">
        <v>9150</v>
      </c>
      <c r="M2080" s="23" t="n">
        <v>6000</v>
      </c>
      <c r="N2080" s="23" t="n">
        <v>4210</v>
      </c>
      <c r="O2080" s="23" t="n">
        <f aca="false">K2080+L2080</f>
        <v>9150</v>
      </c>
      <c r="P2080" s="23" t="n">
        <f aca="false">K2080+L2080+M2080+N2080</f>
        <v>19360</v>
      </c>
      <c r="Q2080" s="23" t="n">
        <v>15074</v>
      </c>
      <c r="R2080" s="23" t="n">
        <v>7670</v>
      </c>
      <c r="S2080" s="23" t="n">
        <v>9562</v>
      </c>
      <c r="T2080" s="23" t="n">
        <v>1180</v>
      </c>
      <c r="U2080" s="42" t="n">
        <f aca="false">IF(I2080="delivery",O2080-SUM(Q2080+R2080),IF(I2080="PO",P2080-SUM(Q2080:R2080)))</f>
        <v>-13594</v>
      </c>
      <c r="V2080" s="43" t="n">
        <v>0.89</v>
      </c>
      <c r="W2080" s="43"/>
      <c r="X2080" s="43" t="n">
        <f aca="false">W2080-V2080</f>
        <v>-0.89</v>
      </c>
      <c r="Y2080" s="23" t="n">
        <v>0.89</v>
      </c>
      <c r="Z2080" s="44"/>
      <c r="AA2080" s="44"/>
      <c r="AM2080" s="23" t="str">
        <f aca="false">D2080</f>
        <v>Arista</v>
      </c>
      <c r="AN2080" s="23" t="s">
        <v>6397</v>
      </c>
      <c r="AT2080" s="44"/>
      <c r="AU2080" s="44"/>
      <c r="BD2080" s="23" t="s">
        <v>182</v>
      </c>
      <c r="BE2080" s="1" t="s">
        <v>183</v>
      </c>
    </row>
    <row r="2081" customFormat="false" ht="15" hidden="false" customHeight="true" outlineLevel="0" collapsed="false">
      <c r="A2081" s="23" t="s">
        <v>8382</v>
      </c>
      <c r="B2081" s="23" t="s">
        <v>8383</v>
      </c>
      <c r="C2081" s="40" t="s">
        <v>177</v>
      </c>
      <c r="D2081" s="23" t="s">
        <v>1471</v>
      </c>
      <c r="E2081" s="23" t="s">
        <v>8384</v>
      </c>
      <c r="F2081" s="23" t="s">
        <v>8385</v>
      </c>
      <c r="G2081" s="23" t="n">
        <v>113</v>
      </c>
      <c r="H2081" s="23" t="n">
        <v>2500</v>
      </c>
      <c r="I2081" s="41" t="s">
        <v>188</v>
      </c>
      <c r="K2081" s="23" t="n">
        <v>0</v>
      </c>
      <c r="L2081" s="23" t="n">
        <v>8833</v>
      </c>
      <c r="M2081" s="23" t="n">
        <v>7500</v>
      </c>
      <c r="N2081" s="23" t="n">
        <v>9000</v>
      </c>
      <c r="O2081" s="23" t="n">
        <f aca="false">K2081+L2081</f>
        <v>8833</v>
      </c>
      <c r="P2081" s="23" t="n">
        <f aca="false">K2081+L2081+M2081+N2081</f>
        <v>25333</v>
      </c>
      <c r="Q2081" s="23" t="n">
        <v>11353</v>
      </c>
      <c r="R2081" s="23" t="n">
        <v>6733</v>
      </c>
      <c r="S2081" s="23" t="n">
        <v>9515</v>
      </c>
      <c r="T2081" s="23" t="n">
        <v>840</v>
      </c>
      <c r="U2081" s="42" t="n">
        <f aca="false">IF(I2081="delivery",O2081-SUM(Q2081+R2081),IF(I2081="PO",P2081-SUM(Q2081:R2081)))</f>
        <v>7247</v>
      </c>
      <c r="V2081" s="43" t="n">
        <v>0.22</v>
      </c>
      <c r="W2081" s="43"/>
      <c r="X2081" s="43" t="n">
        <f aca="false">W2081-V2081</f>
        <v>-0.22</v>
      </c>
      <c r="Y2081" s="23" t="n">
        <v>0.22</v>
      </c>
      <c r="Z2081" s="44"/>
      <c r="AA2081" s="44"/>
      <c r="AM2081" s="23" t="str">
        <f aca="false">D2081</f>
        <v>Sanmina</v>
      </c>
      <c r="AN2081" s="23" t="s">
        <v>3124</v>
      </c>
      <c r="AT2081" s="44"/>
      <c r="AU2081" s="44"/>
      <c r="BD2081" s="23" t="s">
        <v>182</v>
      </c>
      <c r="BE2081" s="1" t="s">
        <v>183</v>
      </c>
    </row>
    <row r="2082" customFormat="false" ht="15" hidden="false" customHeight="true" outlineLevel="0" collapsed="false">
      <c r="A2082" s="23" t="s">
        <v>8386</v>
      </c>
      <c r="B2082" s="23" t="s">
        <v>8387</v>
      </c>
      <c r="C2082" s="40" t="s">
        <v>177</v>
      </c>
      <c r="D2082" s="23" t="s">
        <v>1471</v>
      </c>
      <c r="E2082" s="23" t="s">
        <v>8388</v>
      </c>
      <c r="F2082" s="23" t="s">
        <v>8389</v>
      </c>
      <c r="G2082" s="23" t="n">
        <v>86</v>
      </c>
      <c r="H2082" s="23" t="n">
        <v>600</v>
      </c>
      <c r="I2082" s="41" t="s">
        <v>180</v>
      </c>
      <c r="K2082" s="23" t="n">
        <v>0</v>
      </c>
      <c r="L2082" s="23" t="n">
        <v>11067</v>
      </c>
      <c r="M2082" s="23" t="n">
        <v>0</v>
      </c>
      <c r="N2082" s="23" t="n">
        <v>0</v>
      </c>
      <c r="O2082" s="23" t="n">
        <f aca="false">K2082+L2082</f>
        <v>11067</v>
      </c>
      <c r="P2082" s="23" t="n">
        <f aca="false">K2082+L2082+M2082+N2082</f>
        <v>11067</v>
      </c>
      <c r="Q2082" s="23" t="n">
        <v>9400</v>
      </c>
      <c r="R2082" s="23" t="n">
        <v>9148</v>
      </c>
      <c r="S2082" s="23" t="n">
        <v>9794</v>
      </c>
      <c r="T2082" s="23" t="n">
        <v>1797</v>
      </c>
      <c r="U2082" s="42" t="n">
        <f aca="false">IF(I2082="delivery",O2082-SUM(Q2082+R2082),IF(I2082="PO",P2082-SUM(Q2082:R2082)))</f>
        <v>-7481</v>
      </c>
      <c r="V2082" s="43" t="n">
        <v>3.29</v>
      </c>
      <c r="W2082" s="43"/>
      <c r="X2082" s="43" t="n">
        <f aca="false">W2082-V2082</f>
        <v>-3.29</v>
      </c>
      <c r="Z2082" s="44"/>
      <c r="AA2082" s="44"/>
      <c r="AM2082" s="23" t="str">
        <f aca="false">D2082</f>
        <v>Sanmina</v>
      </c>
      <c r="AN2082" s="23" t="s">
        <v>3124</v>
      </c>
      <c r="AT2082" s="44"/>
      <c r="AU2082" s="44"/>
      <c r="BD2082" s="23" t="s">
        <v>182</v>
      </c>
      <c r="BE2082" s="1" t="s">
        <v>183</v>
      </c>
    </row>
    <row r="2083" customFormat="false" ht="15" hidden="false" customHeight="true" outlineLevel="0" collapsed="false">
      <c r="A2083" s="23" t="s">
        <v>8390</v>
      </c>
      <c r="B2083" s="23" t="s">
        <v>8391</v>
      </c>
      <c r="C2083" s="40" t="s">
        <v>177</v>
      </c>
      <c r="D2083" s="23" t="s">
        <v>1471</v>
      </c>
      <c r="E2083" s="23" t="s">
        <v>8392</v>
      </c>
      <c r="F2083" s="23" t="s">
        <v>8393</v>
      </c>
      <c r="G2083" s="23" t="n">
        <v>133</v>
      </c>
      <c r="H2083" s="23" t="n">
        <v>1500</v>
      </c>
      <c r="I2083" s="41" t="s">
        <v>188</v>
      </c>
      <c r="K2083" s="23" t="n">
        <v>0</v>
      </c>
      <c r="L2083" s="23" t="n">
        <v>4680</v>
      </c>
      <c r="M2083" s="23" t="n">
        <v>4500</v>
      </c>
      <c r="N2083" s="23" t="n">
        <v>7500</v>
      </c>
      <c r="O2083" s="23" t="n">
        <f aca="false">K2083+L2083</f>
        <v>4680</v>
      </c>
      <c r="P2083" s="23" t="n">
        <f aca="false">K2083+L2083+M2083+N2083</f>
        <v>16680</v>
      </c>
      <c r="Q2083" s="23" t="n">
        <v>7564</v>
      </c>
      <c r="R2083" s="23" t="n">
        <v>8341</v>
      </c>
      <c r="S2083" s="23" t="n">
        <v>8887</v>
      </c>
      <c r="T2083" s="23" t="n">
        <v>1478</v>
      </c>
      <c r="U2083" s="42" t="n">
        <f aca="false">IF(I2083="delivery",O2083-SUM(Q2083+R2083),IF(I2083="PO",P2083-SUM(Q2083:R2083)))</f>
        <v>775</v>
      </c>
      <c r="V2083" s="43" t="n">
        <v>0.41</v>
      </c>
      <c r="W2083" s="43"/>
      <c r="X2083" s="43" t="n">
        <f aca="false">W2083-V2083</f>
        <v>-0.41</v>
      </c>
      <c r="Y2083" s="23" t="n">
        <v>0.41</v>
      </c>
      <c r="Z2083" s="44"/>
      <c r="AA2083" s="44"/>
      <c r="AM2083" s="23" t="str">
        <f aca="false">D2083</f>
        <v>Sanmina</v>
      </c>
      <c r="AN2083" s="23" t="s">
        <v>3124</v>
      </c>
      <c r="AT2083" s="44"/>
      <c r="AU2083" s="44"/>
      <c r="BD2083" s="23" t="s">
        <v>182</v>
      </c>
      <c r="BE2083" s="1" t="s">
        <v>183</v>
      </c>
    </row>
    <row r="2084" customFormat="false" ht="15" hidden="false" customHeight="true" outlineLevel="0" collapsed="false">
      <c r="A2084" s="23" t="s">
        <v>8394</v>
      </c>
      <c r="B2084" s="23" t="s">
        <v>8395</v>
      </c>
      <c r="C2084" s="40" t="s">
        <v>177</v>
      </c>
      <c r="D2084" s="23" t="s">
        <v>1471</v>
      </c>
      <c r="E2084" s="23" t="s">
        <v>8396</v>
      </c>
      <c r="F2084" s="23" t="s">
        <v>8397</v>
      </c>
      <c r="G2084" s="23" t="n">
        <v>23</v>
      </c>
      <c r="H2084" s="23" t="n">
        <v>1</v>
      </c>
      <c r="I2084" s="41" t="s">
        <v>180</v>
      </c>
      <c r="K2084" s="23" t="n">
        <v>0</v>
      </c>
      <c r="L2084" s="23" t="n">
        <v>14047</v>
      </c>
      <c r="M2084" s="23" t="n">
        <v>0</v>
      </c>
      <c r="N2084" s="23" t="n">
        <v>0</v>
      </c>
      <c r="O2084" s="23" t="n">
        <f aca="false">K2084+L2084</f>
        <v>14047</v>
      </c>
      <c r="P2084" s="23" t="n">
        <f aca="false">K2084+L2084+M2084+N2084</f>
        <v>14047</v>
      </c>
      <c r="Q2084" s="23" t="n">
        <v>14313</v>
      </c>
      <c r="R2084" s="23" t="n">
        <v>8907</v>
      </c>
      <c r="S2084" s="23" t="n">
        <v>10256</v>
      </c>
      <c r="T2084" s="23" t="n">
        <v>2506</v>
      </c>
      <c r="U2084" s="42" t="n">
        <f aca="false">IF(I2084="delivery",O2084-SUM(Q2084+R2084),IF(I2084="PO",P2084-SUM(Q2084:R2084)))</f>
        <v>-9173</v>
      </c>
      <c r="V2084" s="43" t="n">
        <v>1.3376</v>
      </c>
      <c r="W2084" s="43"/>
      <c r="X2084" s="43" t="n">
        <f aca="false">W2084-V2084</f>
        <v>-1.3376</v>
      </c>
      <c r="Y2084" s="23" t="n">
        <v>1.297</v>
      </c>
      <c r="Z2084" s="44"/>
      <c r="AA2084" s="44"/>
      <c r="AM2084" s="23" t="str">
        <f aca="false">D2084</f>
        <v>Sanmina</v>
      </c>
      <c r="AN2084" s="23" t="s">
        <v>2011</v>
      </c>
      <c r="AT2084" s="44"/>
      <c r="AU2084" s="44"/>
      <c r="BD2084" s="23" t="s">
        <v>182</v>
      </c>
      <c r="BE2084" s="1" t="s">
        <v>183</v>
      </c>
    </row>
    <row r="2085" customFormat="false" ht="15" hidden="false" customHeight="true" outlineLevel="0" collapsed="false">
      <c r="A2085" s="23" t="s">
        <v>8398</v>
      </c>
      <c r="B2085" s="23" t="s">
        <v>8399</v>
      </c>
      <c r="C2085" s="40" t="s">
        <v>177</v>
      </c>
      <c r="D2085" s="23" t="s">
        <v>1471</v>
      </c>
      <c r="E2085" s="23" t="s">
        <v>8400</v>
      </c>
      <c r="F2085" s="23" t="s">
        <v>8401</v>
      </c>
      <c r="G2085" s="23" t="n">
        <v>118</v>
      </c>
      <c r="H2085" s="23" t="n">
        <v>3000</v>
      </c>
      <c r="I2085" s="41" t="s">
        <v>180</v>
      </c>
      <c r="K2085" s="23" t="n">
        <v>0</v>
      </c>
      <c r="L2085" s="23" t="n">
        <v>6168</v>
      </c>
      <c r="M2085" s="23" t="n">
        <v>0</v>
      </c>
      <c r="N2085" s="23" t="n">
        <v>6000</v>
      </c>
      <c r="O2085" s="23" t="n">
        <f aca="false">K2085+L2085</f>
        <v>6168</v>
      </c>
      <c r="P2085" s="23" t="n">
        <f aca="false">K2085+L2085+M2085+N2085</f>
        <v>12168</v>
      </c>
      <c r="Q2085" s="23" t="n">
        <v>1863</v>
      </c>
      <c r="R2085" s="23" t="n">
        <v>5313</v>
      </c>
      <c r="S2085" s="23" t="n">
        <v>5013</v>
      </c>
      <c r="T2085" s="23" t="n">
        <v>1207</v>
      </c>
      <c r="U2085" s="42" t="n">
        <f aca="false">IF(I2085="delivery",O2085-SUM(Q2085+R2085),IF(I2085="PO",P2085-SUM(Q2085:R2085)))</f>
        <v>-1008</v>
      </c>
      <c r="V2085" s="43" t="n">
        <v>0.1334</v>
      </c>
      <c r="W2085" s="43"/>
      <c r="X2085" s="43" t="n">
        <f aca="false">W2085-V2085</f>
        <v>-0.1334</v>
      </c>
      <c r="Z2085" s="44"/>
      <c r="AA2085" s="44"/>
      <c r="AM2085" s="23" t="str">
        <f aca="false">D2085</f>
        <v>Sanmina</v>
      </c>
      <c r="AN2085" s="23" t="s">
        <v>2011</v>
      </c>
      <c r="AT2085" s="44"/>
      <c r="AU2085" s="44"/>
      <c r="BD2085" s="23" t="s">
        <v>182</v>
      </c>
      <c r="BE2085" s="1" t="s">
        <v>183</v>
      </c>
    </row>
    <row r="2086" customFormat="false" ht="15" hidden="false" customHeight="true" outlineLevel="0" collapsed="false">
      <c r="A2086" s="23" t="s">
        <v>8402</v>
      </c>
      <c r="B2086" s="23" t="s">
        <v>8403</v>
      </c>
      <c r="C2086" s="40" t="s">
        <v>177</v>
      </c>
      <c r="D2086" s="23" t="s">
        <v>1471</v>
      </c>
      <c r="E2086" s="23" t="s">
        <v>8404</v>
      </c>
      <c r="F2086" s="23" t="s">
        <v>8405</v>
      </c>
      <c r="G2086" s="23" t="n">
        <v>53</v>
      </c>
      <c r="H2086" s="23" t="n">
        <v>3000</v>
      </c>
      <c r="I2086" s="41" t="s">
        <v>180</v>
      </c>
      <c r="K2086" s="23" t="n">
        <v>0</v>
      </c>
      <c r="L2086" s="23" t="n">
        <v>7137</v>
      </c>
      <c r="M2086" s="23" t="n">
        <v>0</v>
      </c>
      <c r="N2086" s="23" t="n">
        <v>0</v>
      </c>
      <c r="O2086" s="23" t="n">
        <f aca="false">K2086+L2086</f>
        <v>7137</v>
      </c>
      <c r="P2086" s="23" t="n">
        <f aca="false">K2086+L2086+M2086+N2086</f>
        <v>7137</v>
      </c>
      <c r="Q2086" s="23" t="n">
        <v>1908</v>
      </c>
      <c r="R2086" s="23" t="n">
        <v>807</v>
      </c>
      <c r="S2086" s="23" t="n">
        <v>907</v>
      </c>
      <c r="T2086" s="23" t="n">
        <v>319</v>
      </c>
      <c r="U2086" s="42" t="n">
        <f aca="false">IF(I2086="delivery",O2086-SUM(Q2086+R2086),IF(I2086="PO",P2086-SUM(Q2086:R2086)))</f>
        <v>4422</v>
      </c>
      <c r="V2086" s="43" t="n">
        <v>0.23</v>
      </c>
      <c r="W2086" s="43"/>
      <c r="X2086" s="43" t="n">
        <f aca="false">W2086-V2086</f>
        <v>-0.23</v>
      </c>
      <c r="Z2086" s="44"/>
      <c r="AA2086" s="44"/>
      <c r="AM2086" s="23" t="str">
        <f aca="false">D2086</f>
        <v>Sanmina</v>
      </c>
      <c r="AN2086" s="23" t="s">
        <v>3124</v>
      </c>
      <c r="AT2086" s="44"/>
      <c r="AU2086" s="44"/>
      <c r="BD2086" s="23" t="s">
        <v>182</v>
      </c>
      <c r="BE2086" s="1" t="s">
        <v>183</v>
      </c>
    </row>
    <row r="2087" customFormat="false" ht="15" hidden="false" customHeight="true" outlineLevel="0" collapsed="false">
      <c r="A2087" s="23" t="s">
        <v>8406</v>
      </c>
      <c r="B2087" s="23" t="s">
        <v>8407</v>
      </c>
      <c r="C2087" s="40" t="s">
        <v>177</v>
      </c>
      <c r="D2087" s="23" t="s">
        <v>1471</v>
      </c>
      <c r="E2087" s="23" t="s">
        <v>8348</v>
      </c>
      <c r="F2087" s="23" t="s">
        <v>8408</v>
      </c>
      <c r="G2087" s="23" t="n">
        <v>106</v>
      </c>
      <c r="H2087" s="23" t="n">
        <v>3000</v>
      </c>
      <c r="I2087" s="41" t="s">
        <v>180</v>
      </c>
      <c r="K2087" s="23" t="n">
        <v>0</v>
      </c>
      <c r="L2087" s="23" t="n">
        <v>69226</v>
      </c>
      <c r="M2087" s="23" t="n">
        <v>51724</v>
      </c>
      <c r="N2087" s="23" t="n">
        <v>18000</v>
      </c>
      <c r="O2087" s="23" t="n">
        <f aca="false">K2087+L2087</f>
        <v>69226</v>
      </c>
      <c r="P2087" s="23" t="n">
        <f aca="false">K2087+L2087+M2087+N2087</f>
        <v>138950</v>
      </c>
      <c r="Q2087" s="23" t="n">
        <v>110144</v>
      </c>
      <c r="R2087" s="23" t="n">
        <v>48249</v>
      </c>
      <c r="S2087" s="23" t="n">
        <v>61257</v>
      </c>
      <c r="T2087" s="23" t="n">
        <v>15074</v>
      </c>
      <c r="U2087" s="42" t="n">
        <f aca="false">IF(I2087="delivery",O2087-SUM(Q2087+R2087),IF(I2087="PO",P2087-SUM(Q2087:R2087)))</f>
        <v>-89167</v>
      </c>
      <c r="V2087" s="43" t="n">
        <v>1.42</v>
      </c>
      <c r="W2087" s="43"/>
      <c r="X2087" s="43" t="n">
        <f aca="false">W2087-V2087</f>
        <v>-1.42</v>
      </c>
      <c r="Y2087" s="23" t="n">
        <v>1.42</v>
      </c>
      <c r="Z2087" s="44"/>
      <c r="AA2087" s="44"/>
      <c r="AM2087" s="23" t="str">
        <f aca="false">D2087</f>
        <v>Sanmina</v>
      </c>
      <c r="AN2087" s="23" t="s">
        <v>3124</v>
      </c>
      <c r="AT2087" s="44"/>
      <c r="AU2087" s="44"/>
      <c r="BD2087" s="23" t="s">
        <v>182</v>
      </c>
      <c r="BE2087" s="1" t="s">
        <v>183</v>
      </c>
    </row>
    <row r="2088" customFormat="false" ht="15" hidden="false" customHeight="true" outlineLevel="0" collapsed="false">
      <c r="A2088" s="23" t="s">
        <v>8409</v>
      </c>
      <c r="B2088" s="23" t="s">
        <v>8410</v>
      </c>
      <c r="C2088" s="40" t="s">
        <v>177</v>
      </c>
      <c r="D2088" s="23" t="s">
        <v>1471</v>
      </c>
      <c r="E2088" s="23" t="s">
        <v>8411</v>
      </c>
      <c r="F2088" s="23" t="s">
        <v>8412</v>
      </c>
      <c r="G2088" s="23" t="n">
        <v>106</v>
      </c>
      <c r="H2088" s="23" t="n">
        <v>3000</v>
      </c>
      <c r="I2088" s="41" t="s">
        <v>180</v>
      </c>
      <c r="K2088" s="23" t="n">
        <v>0</v>
      </c>
      <c r="L2088" s="23" t="n">
        <v>8526</v>
      </c>
      <c r="M2088" s="23" t="n">
        <v>3000</v>
      </c>
      <c r="N2088" s="23" t="n">
        <v>0</v>
      </c>
      <c r="O2088" s="23" t="n">
        <f aca="false">K2088+L2088</f>
        <v>8526</v>
      </c>
      <c r="P2088" s="23" t="n">
        <f aca="false">K2088+L2088+M2088+N2088</f>
        <v>11526</v>
      </c>
      <c r="Q2088" s="23" t="n">
        <v>6719</v>
      </c>
      <c r="R2088" s="23" t="n">
        <v>3051</v>
      </c>
      <c r="S2088" s="23" t="n">
        <v>3575</v>
      </c>
      <c r="T2088" s="23" t="n">
        <v>971</v>
      </c>
      <c r="U2088" s="42" t="n">
        <f aca="false">IF(I2088="delivery",O2088-SUM(Q2088+R2088),IF(I2088="PO",P2088-SUM(Q2088:R2088)))</f>
        <v>-1244</v>
      </c>
      <c r="V2088" s="43" t="n">
        <v>2.52941</v>
      </c>
      <c r="W2088" s="43"/>
      <c r="X2088" s="43" t="n">
        <f aca="false">W2088-V2088</f>
        <v>-2.52941</v>
      </c>
      <c r="Y2088" s="23" t="n">
        <v>1.96</v>
      </c>
      <c r="Z2088" s="44"/>
      <c r="AA2088" s="44"/>
      <c r="AM2088" s="23" t="str">
        <f aca="false">D2088</f>
        <v>Sanmina</v>
      </c>
      <c r="AN2088" s="23" t="s">
        <v>3124</v>
      </c>
      <c r="AT2088" s="44"/>
      <c r="AU2088" s="44"/>
      <c r="BD2088" s="23" t="s">
        <v>182</v>
      </c>
      <c r="BE2088" s="1" t="s">
        <v>183</v>
      </c>
    </row>
    <row r="2089" customFormat="false" ht="15" hidden="false" customHeight="true" outlineLevel="0" collapsed="false">
      <c r="A2089" s="23" t="s">
        <v>8413</v>
      </c>
      <c r="B2089" s="23" t="s">
        <v>8414</v>
      </c>
      <c r="C2089" s="40" t="s">
        <v>177</v>
      </c>
      <c r="D2089" s="23" t="s">
        <v>82</v>
      </c>
      <c r="E2089" s="23" t="s">
        <v>8415</v>
      </c>
      <c r="F2089" s="23" t="s">
        <v>8416</v>
      </c>
      <c r="G2089" s="23" t="n">
        <v>101</v>
      </c>
      <c r="H2089" s="23" t="n">
        <v>4000</v>
      </c>
      <c r="I2089" s="41" t="s">
        <v>180</v>
      </c>
      <c r="K2089" s="23" t="n">
        <v>0</v>
      </c>
      <c r="L2089" s="23" t="n">
        <v>47228</v>
      </c>
      <c r="M2089" s="23" t="n">
        <v>0</v>
      </c>
      <c r="N2089" s="23" t="n">
        <v>0</v>
      </c>
      <c r="O2089" s="23" t="n">
        <f aca="false">K2089+L2089</f>
        <v>47228</v>
      </c>
      <c r="P2089" s="23" t="n">
        <f aca="false">K2089+L2089+M2089+N2089</f>
        <v>47228</v>
      </c>
      <c r="Q2089" s="23" t="n">
        <v>21383</v>
      </c>
      <c r="R2089" s="23" t="n">
        <v>10086</v>
      </c>
      <c r="S2089" s="23" t="n">
        <v>12778</v>
      </c>
      <c r="T2089" s="23" t="n">
        <v>3618</v>
      </c>
      <c r="U2089" s="42" t="n">
        <f aca="false">IF(I2089="delivery",O2089-SUM(Q2089+R2089),IF(I2089="PO",P2089-SUM(Q2089:R2089)))</f>
        <v>15759</v>
      </c>
      <c r="V2089" s="43" t="n">
        <v>0.46</v>
      </c>
      <c r="W2089" s="43"/>
      <c r="X2089" s="43" t="n">
        <f aca="false">W2089-V2089</f>
        <v>-0.46</v>
      </c>
      <c r="Y2089" s="23" t="n">
        <v>0.46</v>
      </c>
      <c r="Z2089" s="44"/>
      <c r="AA2089" s="44"/>
      <c r="AM2089" s="23" t="str">
        <f aca="false">D2089</f>
        <v>Arista</v>
      </c>
      <c r="AN2089" s="23" t="s">
        <v>6397</v>
      </c>
      <c r="AT2089" s="44"/>
      <c r="AU2089" s="44"/>
      <c r="BD2089" s="23" t="s">
        <v>182</v>
      </c>
      <c r="BE2089" s="1" t="s">
        <v>183</v>
      </c>
    </row>
    <row r="2090" customFormat="false" ht="15" hidden="false" customHeight="true" outlineLevel="0" collapsed="false">
      <c r="A2090" s="23" t="s">
        <v>8417</v>
      </c>
      <c r="B2090" s="23" t="s">
        <v>8418</v>
      </c>
      <c r="C2090" s="40" t="s">
        <v>177</v>
      </c>
      <c r="D2090" s="23" t="s">
        <v>82</v>
      </c>
      <c r="E2090" s="23" t="s">
        <v>8419</v>
      </c>
      <c r="F2090" s="23" t="s">
        <v>8420</v>
      </c>
      <c r="G2090" s="23" t="n">
        <v>101</v>
      </c>
      <c r="H2090" s="23" t="n">
        <v>4000</v>
      </c>
      <c r="I2090" s="41" t="s">
        <v>180</v>
      </c>
      <c r="K2090" s="23" t="n">
        <v>0</v>
      </c>
      <c r="L2090" s="23" t="n">
        <v>7734</v>
      </c>
      <c r="M2090" s="23" t="n">
        <v>0</v>
      </c>
      <c r="N2090" s="23" t="n">
        <v>4000</v>
      </c>
      <c r="O2090" s="23" t="n">
        <f aca="false">K2090+L2090</f>
        <v>7734</v>
      </c>
      <c r="P2090" s="23" t="n">
        <f aca="false">K2090+L2090+M2090+N2090</f>
        <v>11734</v>
      </c>
      <c r="Q2090" s="23" t="n">
        <v>9468</v>
      </c>
      <c r="R2090" s="23" t="n">
        <v>5134</v>
      </c>
      <c r="S2090" s="23" t="n">
        <v>5508</v>
      </c>
      <c r="T2090" s="23" t="n">
        <v>1596</v>
      </c>
      <c r="U2090" s="42" t="n">
        <f aca="false">IF(I2090="delivery",O2090-SUM(Q2090+R2090),IF(I2090="PO",P2090-SUM(Q2090:R2090)))</f>
        <v>-6868</v>
      </c>
      <c r="V2090" s="43" t="n">
        <v>1.375</v>
      </c>
      <c r="W2090" s="43"/>
      <c r="X2090" s="43" t="n">
        <f aca="false">W2090-V2090</f>
        <v>-1.375</v>
      </c>
      <c r="Y2090" s="23" t="n">
        <v>1.375</v>
      </c>
      <c r="Z2090" s="44"/>
      <c r="AA2090" s="44"/>
      <c r="AM2090" s="23" t="str">
        <f aca="false">D2090</f>
        <v>Arista</v>
      </c>
      <c r="AN2090" s="23" t="s">
        <v>6397</v>
      </c>
      <c r="AT2090" s="44"/>
      <c r="AU2090" s="44"/>
      <c r="BD2090" s="23" t="s">
        <v>182</v>
      </c>
      <c r="BE2090" s="1" t="s">
        <v>183</v>
      </c>
    </row>
    <row r="2091" customFormat="false" ht="15" hidden="false" customHeight="true" outlineLevel="0" collapsed="false">
      <c r="A2091" s="23" t="s">
        <v>8421</v>
      </c>
      <c r="B2091" s="23" t="s">
        <v>8422</v>
      </c>
      <c r="C2091" s="40" t="s">
        <v>177</v>
      </c>
      <c r="D2091" s="23" t="s">
        <v>1471</v>
      </c>
      <c r="E2091" s="23" t="s">
        <v>8423</v>
      </c>
      <c r="F2091" s="23" t="s">
        <v>8424</v>
      </c>
      <c r="G2091" s="23" t="n">
        <v>106</v>
      </c>
      <c r="H2091" s="23" t="n">
        <v>3000</v>
      </c>
      <c r="I2091" s="41" t="s">
        <v>188</v>
      </c>
      <c r="K2091" s="23" t="n">
        <v>0</v>
      </c>
      <c r="L2091" s="23" t="n">
        <v>16310</v>
      </c>
      <c r="M2091" s="23" t="n">
        <v>907</v>
      </c>
      <c r="N2091" s="23" t="n">
        <v>3000</v>
      </c>
      <c r="O2091" s="23" t="n">
        <f aca="false">K2091+L2091</f>
        <v>16310</v>
      </c>
      <c r="P2091" s="23" t="n">
        <f aca="false">K2091+L2091+M2091+N2091</f>
        <v>20217</v>
      </c>
      <c r="Q2091" s="23" t="n">
        <v>14242</v>
      </c>
      <c r="R2091" s="23" t="n">
        <v>6800</v>
      </c>
      <c r="S2091" s="23" t="n">
        <v>7930</v>
      </c>
      <c r="T2091" s="23" t="n">
        <v>2105</v>
      </c>
      <c r="U2091" s="42" t="n">
        <f aca="false">IF(I2091="delivery",O2091-SUM(Q2091+R2091),IF(I2091="PO",P2091-SUM(Q2091:R2091)))</f>
        <v>-825</v>
      </c>
      <c r="V2091" s="43" t="n">
        <v>1.91</v>
      </c>
      <c r="W2091" s="43"/>
      <c r="X2091" s="43" t="n">
        <f aca="false">W2091-V2091</f>
        <v>-1.91</v>
      </c>
      <c r="Y2091" s="23" t="n">
        <v>1.91</v>
      </c>
      <c r="Z2091" s="44"/>
      <c r="AA2091" s="44"/>
      <c r="AM2091" s="23" t="str">
        <f aca="false">D2091</f>
        <v>Sanmina</v>
      </c>
      <c r="AN2091" s="23" t="s">
        <v>3124</v>
      </c>
      <c r="AT2091" s="44"/>
      <c r="AU2091" s="44"/>
      <c r="BD2091" s="23" t="s">
        <v>182</v>
      </c>
      <c r="BE2091" s="1" t="s">
        <v>183</v>
      </c>
    </row>
    <row r="2092" customFormat="false" ht="15" hidden="false" customHeight="true" outlineLevel="0" collapsed="false">
      <c r="A2092" s="23" t="s">
        <v>8425</v>
      </c>
      <c r="B2092" s="23" t="s">
        <v>8426</v>
      </c>
      <c r="C2092" s="40" t="s">
        <v>177</v>
      </c>
      <c r="D2092" s="23" t="s">
        <v>1471</v>
      </c>
      <c r="E2092" s="23" t="s">
        <v>8427</v>
      </c>
      <c r="F2092" s="23" t="s">
        <v>8428</v>
      </c>
      <c r="G2092" s="23" t="n">
        <v>106</v>
      </c>
      <c r="H2092" s="23" t="n">
        <v>3000</v>
      </c>
      <c r="I2092" s="41" t="s">
        <v>180</v>
      </c>
      <c r="K2092" s="23" t="n">
        <v>0</v>
      </c>
      <c r="L2092" s="23" t="n">
        <v>6478</v>
      </c>
      <c r="M2092" s="23" t="n">
        <v>0</v>
      </c>
      <c r="N2092" s="23" t="n">
        <v>0</v>
      </c>
      <c r="O2092" s="23" t="n">
        <f aca="false">K2092+L2092</f>
        <v>6478</v>
      </c>
      <c r="P2092" s="23" t="n">
        <f aca="false">K2092+L2092+M2092+N2092</f>
        <v>6478</v>
      </c>
      <c r="Q2092" s="23" t="n">
        <v>1516</v>
      </c>
      <c r="R2092" s="23" t="n">
        <v>450</v>
      </c>
      <c r="S2092" s="23" t="n">
        <v>436</v>
      </c>
      <c r="T2092" s="23" t="n">
        <v>80</v>
      </c>
      <c r="U2092" s="42" t="n">
        <f aca="false">IF(I2092="delivery",O2092-SUM(Q2092+R2092),IF(I2092="PO",P2092-SUM(Q2092:R2092)))</f>
        <v>4512</v>
      </c>
      <c r="V2092" s="43" t="n">
        <v>2.18</v>
      </c>
      <c r="W2092" s="43"/>
      <c r="X2092" s="43" t="n">
        <f aca="false">W2092-V2092</f>
        <v>-2.18</v>
      </c>
      <c r="Y2092" s="23" t="n">
        <v>2.16</v>
      </c>
      <c r="Z2092" s="44"/>
      <c r="AA2092" s="44"/>
      <c r="AM2092" s="23" t="str">
        <f aca="false">D2092</f>
        <v>Sanmina</v>
      </c>
      <c r="AN2092" s="23" t="s">
        <v>3124</v>
      </c>
      <c r="AT2092" s="44"/>
      <c r="AU2092" s="44"/>
      <c r="BD2092" s="23" t="s">
        <v>182</v>
      </c>
      <c r="BE2092" s="1" t="s">
        <v>183</v>
      </c>
    </row>
    <row r="2093" customFormat="false" ht="15" hidden="false" customHeight="true" outlineLevel="0" collapsed="false">
      <c r="A2093" s="23" t="s">
        <v>8429</v>
      </c>
      <c r="B2093" s="23" t="s">
        <v>8430</v>
      </c>
      <c r="C2093" s="40" t="s">
        <v>177</v>
      </c>
      <c r="D2093" s="23" t="s">
        <v>1471</v>
      </c>
      <c r="E2093" s="23" t="s">
        <v>8431</v>
      </c>
      <c r="F2093" s="23" t="s">
        <v>8432</v>
      </c>
      <c r="G2093" s="23" t="n">
        <v>73</v>
      </c>
      <c r="H2093" s="23" t="n">
        <v>3000</v>
      </c>
      <c r="I2093" s="41" t="s">
        <v>180</v>
      </c>
      <c r="K2093" s="23" t="n">
        <v>0</v>
      </c>
      <c r="L2093" s="23" t="n">
        <v>50604</v>
      </c>
      <c r="M2093" s="23" t="n">
        <v>0</v>
      </c>
      <c r="N2093" s="23" t="n">
        <v>0</v>
      </c>
      <c r="O2093" s="23" t="n">
        <f aca="false">K2093+L2093</f>
        <v>50604</v>
      </c>
      <c r="P2093" s="23" t="n">
        <f aca="false">K2093+L2093+M2093+N2093</f>
        <v>50604</v>
      </c>
      <c r="Q2093" s="23" t="n">
        <v>28109</v>
      </c>
      <c r="R2093" s="23" t="n">
        <v>22973</v>
      </c>
      <c r="S2093" s="23" t="n">
        <v>25165</v>
      </c>
      <c r="T2093" s="23" t="n">
        <v>16608</v>
      </c>
      <c r="U2093" s="42" t="n">
        <f aca="false">IF(I2093="delivery",O2093-SUM(Q2093+R2093),IF(I2093="PO",P2093-SUM(Q2093:R2093)))</f>
        <v>-478</v>
      </c>
      <c r="V2093" s="43" t="n">
        <v>0.38372</v>
      </c>
      <c r="W2093" s="43"/>
      <c r="X2093" s="43" t="n">
        <f aca="false">W2093-V2093</f>
        <v>-0.38372</v>
      </c>
      <c r="Y2093" s="23" t="n">
        <v>0.3879</v>
      </c>
      <c r="Z2093" s="44"/>
      <c r="AA2093" s="44"/>
      <c r="AM2093" s="23" t="str">
        <f aca="false">D2093</f>
        <v>Sanmina</v>
      </c>
      <c r="AN2093" s="23" t="s">
        <v>2011</v>
      </c>
      <c r="AT2093" s="44"/>
      <c r="AU2093" s="44"/>
      <c r="BD2093" s="23" t="s">
        <v>182</v>
      </c>
      <c r="BE2093" s="1" t="s">
        <v>183</v>
      </c>
    </row>
    <row r="2094" customFormat="false" ht="15" hidden="false" customHeight="true" outlineLevel="0" collapsed="false">
      <c r="A2094" s="23" t="s">
        <v>8433</v>
      </c>
      <c r="B2094" s="23" t="s">
        <v>8434</v>
      </c>
      <c r="C2094" s="40" t="s">
        <v>177</v>
      </c>
      <c r="D2094" s="23" t="s">
        <v>82</v>
      </c>
      <c r="E2094" s="23" t="s">
        <v>8435</v>
      </c>
      <c r="F2094" s="23" t="s">
        <v>8436</v>
      </c>
      <c r="G2094" s="23" t="n">
        <v>271</v>
      </c>
      <c r="H2094" s="23" t="n">
        <v>4000</v>
      </c>
      <c r="I2094" s="41" t="s">
        <v>180</v>
      </c>
      <c r="K2094" s="23" t="n">
        <v>0</v>
      </c>
      <c r="L2094" s="23" t="n">
        <v>847</v>
      </c>
      <c r="M2094" s="23" t="n">
        <v>0</v>
      </c>
      <c r="N2094" s="23" t="n">
        <v>0</v>
      </c>
      <c r="O2094" s="23" t="n">
        <f aca="false">K2094+L2094</f>
        <v>847</v>
      </c>
      <c r="P2094" s="23" t="n">
        <f aca="false">K2094+L2094+M2094+N2094</f>
        <v>847</v>
      </c>
      <c r="Q2094" s="23" t="n">
        <v>115</v>
      </c>
      <c r="R2094" s="23" t="n">
        <v>0</v>
      </c>
      <c r="S2094" s="23" t="n">
        <v>40</v>
      </c>
      <c r="T2094" s="23" t="n">
        <v>20</v>
      </c>
      <c r="U2094" s="42" t="n">
        <f aca="false">IF(I2094="delivery",O2094-SUM(Q2094+R2094),IF(I2094="PO",P2094-SUM(Q2094:R2094)))</f>
        <v>732</v>
      </c>
      <c r="V2094" s="43" t="n">
        <v>2.13</v>
      </c>
      <c r="W2094" s="43"/>
      <c r="X2094" s="43" t="n">
        <f aca="false">W2094-V2094</f>
        <v>-2.13</v>
      </c>
      <c r="Z2094" s="44"/>
      <c r="AA2094" s="44"/>
      <c r="AM2094" s="23" t="str">
        <f aca="false">D2094</f>
        <v>Arista</v>
      </c>
      <c r="AN2094" s="23" t="s">
        <v>6397</v>
      </c>
      <c r="AT2094" s="44"/>
      <c r="AU2094" s="44"/>
      <c r="BD2094" s="23" t="s">
        <v>182</v>
      </c>
      <c r="BE2094" s="1" t="s">
        <v>183</v>
      </c>
    </row>
    <row r="2095" customFormat="false" ht="15" hidden="false" customHeight="true" outlineLevel="0" collapsed="false">
      <c r="A2095" s="23" t="s">
        <v>8437</v>
      </c>
      <c r="B2095" s="23" t="s">
        <v>8438</v>
      </c>
      <c r="C2095" s="40" t="s">
        <v>177</v>
      </c>
      <c r="D2095" s="23" t="s">
        <v>1471</v>
      </c>
      <c r="E2095" s="23" t="s">
        <v>8439</v>
      </c>
      <c r="F2095" s="23" t="s">
        <v>8440</v>
      </c>
      <c r="G2095" s="23" t="n">
        <v>188</v>
      </c>
      <c r="H2095" s="23" t="n">
        <v>2500</v>
      </c>
      <c r="I2095" s="41" t="s">
        <v>180</v>
      </c>
      <c r="K2095" s="23" t="n">
        <v>0</v>
      </c>
      <c r="L2095" s="23" t="n">
        <v>5344</v>
      </c>
      <c r="M2095" s="23" t="n">
        <v>0</v>
      </c>
      <c r="N2095" s="23" t="n">
        <v>0</v>
      </c>
      <c r="O2095" s="23" t="n">
        <f aca="false">K2095+L2095</f>
        <v>5344</v>
      </c>
      <c r="P2095" s="23" t="n">
        <f aca="false">K2095+L2095+M2095+N2095</f>
        <v>5344</v>
      </c>
      <c r="Q2095" s="23" t="n">
        <v>758</v>
      </c>
      <c r="R2095" s="23" t="n">
        <v>225</v>
      </c>
      <c r="S2095" s="23" t="n">
        <v>218</v>
      </c>
      <c r="T2095" s="23" t="n">
        <v>40</v>
      </c>
      <c r="U2095" s="42" t="n">
        <f aca="false">IF(I2095="delivery",O2095-SUM(Q2095+R2095),IF(I2095="PO",P2095-SUM(Q2095:R2095)))</f>
        <v>4361</v>
      </c>
      <c r="V2095" s="43" t="n">
        <v>3.24</v>
      </c>
      <c r="W2095" s="43"/>
      <c r="X2095" s="43" t="n">
        <f aca="false">W2095-V2095</f>
        <v>-3.24</v>
      </c>
      <c r="Z2095" s="44"/>
      <c r="AA2095" s="44"/>
      <c r="AM2095" s="23" t="str">
        <f aca="false">D2095</f>
        <v>Sanmina</v>
      </c>
      <c r="AN2095" s="23" t="s">
        <v>2011</v>
      </c>
      <c r="AT2095" s="44"/>
      <c r="AU2095" s="44"/>
      <c r="BD2095" s="23" t="s">
        <v>182</v>
      </c>
      <c r="BE2095" s="1" t="s">
        <v>183</v>
      </c>
    </row>
    <row r="2096" customFormat="false" ht="15" hidden="false" customHeight="true" outlineLevel="0" collapsed="false">
      <c r="A2096" s="23" t="s">
        <v>8441</v>
      </c>
      <c r="B2096" s="23" t="s">
        <v>8442</v>
      </c>
      <c r="C2096" s="40" t="s">
        <v>177</v>
      </c>
      <c r="D2096" s="23" t="s">
        <v>82</v>
      </c>
      <c r="E2096" s="23" t="s">
        <v>8443</v>
      </c>
      <c r="F2096" s="23" t="s">
        <v>8444</v>
      </c>
      <c r="G2096" s="23" t="n">
        <v>101</v>
      </c>
      <c r="H2096" s="23" t="n">
        <v>4000</v>
      </c>
      <c r="I2096" s="41" t="s">
        <v>180</v>
      </c>
      <c r="K2096" s="23" t="n">
        <v>0</v>
      </c>
      <c r="L2096" s="23" t="n">
        <v>5091</v>
      </c>
      <c r="M2096" s="23" t="n">
        <v>0</v>
      </c>
      <c r="N2096" s="23" t="n">
        <v>0</v>
      </c>
      <c r="O2096" s="23" t="n">
        <f aca="false">K2096+L2096</f>
        <v>5091</v>
      </c>
      <c r="P2096" s="23" t="n">
        <f aca="false">K2096+L2096+M2096+N2096</f>
        <v>5091</v>
      </c>
      <c r="Q2096" s="23" t="n">
        <v>1341</v>
      </c>
      <c r="R2096" s="23" t="n">
        <v>247</v>
      </c>
      <c r="S2096" s="23" t="n">
        <v>686</v>
      </c>
      <c r="T2096" s="23" t="n">
        <v>222</v>
      </c>
      <c r="U2096" s="42" t="n">
        <f aca="false">IF(I2096="delivery",O2096-SUM(Q2096+R2096),IF(I2096="PO",P2096-SUM(Q2096:R2096)))</f>
        <v>3503</v>
      </c>
      <c r="V2096" s="43" t="n">
        <v>0.94</v>
      </c>
      <c r="W2096" s="43"/>
      <c r="X2096" s="43" t="n">
        <f aca="false">W2096-V2096</f>
        <v>-0.94</v>
      </c>
      <c r="Y2096" s="23" t="n">
        <v>0.94</v>
      </c>
      <c r="Z2096" s="44"/>
      <c r="AA2096" s="44"/>
      <c r="AM2096" s="23" t="str">
        <f aca="false">D2096</f>
        <v>Arista</v>
      </c>
      <c r="AN2096" s="23" t="s">
        <v>6397</v>
      </c>
      <c r="AT2096" s="44"/>
      <c r="AU2096" s="44"/>
      <c r="BD2096" s="23" t="s">
        <v>182</v>
      </c>
      <c r="BE2096" s="1" t="s">
        <v>183</v>
      </c>
    </row>
    <row r="2097" customFormat="false" ht="15" hidden="false" customHeight="true" outlineLevel="0" collapsed="false">
      <c r="A2097" s="23" t="s">
        <v>8445</v>
      </c>
      <c r="B2097" s="23" t="s">
        <v>8446</v>
      </c>
      <c r="C2097" s="40" t="s">
        <v>177</v>
      </c>
      <c r="D2097" s="23" t="s">
        <v>82</v>
      </c>
      <c r="E2097" s="23" t="s">
        <v>8447</v>
      </c>
      <c r="F2097" s="23" t="s">
        <v>8448</v>
      </c>
      <c r="G2097" s="23" t="n">
        <v>136</v>
      </c>
      <c r="H2097" s="23" t="n">
        <v>3000</v>
      </c>
      <c r="I2097" s="41" t="s">
        <v>180</v>
      </c>
      <c r="K2097" s="23" t="n">
        <v>0</v>
      </c>
      <c r="L2097" s="23" t="n">
        <v>6293</v>
      </c>
      <c r="M2097" s="23" t="n">
        <v>0</v>
      </c>
      <c r="N2097" s="23" t="n">
        <v>6000</v>
      </c>
      <c r="O2097" s="23" t="n">
        <f aca="false">K2097+L2097</f>
        <v>6293</v>
      </c>
      <c r="P2097" s="23" t="n">
        <f aca="false">K2097+L2097+M2097+N2097</f>
        <v>12293</v>
      </c>
      <c r="Q2097" s="23" t="n">
        <v>6163</v>
      </c>
      <c r="R2097" s="23" t="n">
        <v>5597</v>
      </c>
      <c r="S2097" s="23" t="n">
        <v>6042</v>
      </c>
      <c r="T2097" s="23" t="n">
        <v>1032</v>
      </c>
      <c r="U2097" s="42" t="n">
        <f aca="false">IF(I2097="delivery",O2097-SUM(Q2097+R2097),IF(I2097="PO",P2097-SUM(Q2097:R2097)))</f>
        <v>-5467</v>
      </c>
      <c r="V2097" s="43" t="n">
        <v>0.32</v>
      </c>
      <c r="W2097" s="43"/>
      <c r="X2097" s="43" t="n">
        <f aca="false">W2097-V2097</f>
        <v>-0.32</v>
      </c>
      <c r="Y2097" s="23" t="n">
        <v>0.32274</v>
      </c>
      <c r="Z2097" s="44"/>
      <c r="AA2097" s="44"/>
      <c r="AM2097" s="23" t="str">
        <f aca="false">D2097</f>
        <v>Arista</v>
      </c>
      <c r="AN2097" s="23" t="s">
        <v>6397</v>
      </c>
      <c r="AT2097" s="44"/>
      <c r="AU2097" s="44"/>
      <c r="BD2097" s="23" t="s">
        <v>182</v>
      </c>
      <c r="BE2097" s="1" t="s">
        <v>183</v>
      </c>
    </row>
    <row r="2098" customFormat="false" ht="15" hidden="false" customHeight="true" outlineLevel="0" collapsed="false">
      <c r="A2098" s="23" t="s">
        <v>8449</v>
      </c>
      <c r="B2098" s="23" t="s">
        <v>8450</v>
      </c>
      <c r="C2098" s="40" t="s">
        <v>177</v>
      </c>
      <c r="D2098" s="23" t="s">
        <v>1471</v>
      </c>
      <c r="E2098" s="23" t="s">
        <v>8451</v>
      </c>
      <c r="F2098" s="23" t="s">
        <v>8452</v>
      </c>
      <c r="G2098" s="23" t="n">
        <v>48</v>
      </c>
      <c r="H2098" s="23" t="n">
        <v>2500</v>
      </c>
      <c r="I2098" s="41" t="s">
        <v>188</v>
      </c>
      <c r="K2098" s="23" t="n">
        <v>0</v>
      </c>
      <c r="L2098" s="23" t="n">
        <v>1134</v>
      </c>
      <c r="M2098" s="23" t="n">
        <v>0</v>
      </c>
      <c r="N2098" s="23" t="n">
        <v>0</v>
      </c>
      <c r="O2098" s="23" t="n">
        <f aca="false">K2098+L2098</f>
        <v>1134</v>
      </c>
      <c r="P2098" s="23" t="n">
        <f aca="false">K2098+L2098+M2098+N2098</f>
        <v>1134</v>
      </c>
      <c r="Q2098" s="23" t="n">
        <v>222</v>
      </c>
      <c r="R2098" s="23" t="n">
        <v>252</v>
      </c>
      <c r="S2098" s="23" t="n">
        <v>256</v>
      </c>
      <c r="T2098" s="23" t="n">
        <v>86</v>
      </c>
      <c r="U2098" s="42" t="n">
        <f aca="false">IF(I2098="delivery",O2098-SUM(Q2098+R2098),IF(I2098="PO",P2098-SUM(Q2098:R2098)))</f>
        <v>660</v>
      </c>
      <c r="V2098" s="43" t="n">
        <v>0.845</v>
      </c>
      <c r="W2098" s="43"/>
      <c r="X2098" s="43" t="n">
        <f aca="false">W2098-V2098</f>
        <v>-0.845</v>
      </c>
      <c r="Z2098" s="44"/>
      <c r="AA2098" s="44"/>
      <c r="AM2098" s="23" t="str">
        <f aca="false">D2098</f>
        <v>Sanmina</v>
      </c>
      <c r="AN2098" s="23" t="s">
        <v>3124</v>
      </c>
      <c r="AT2098" s="44"/>
      <c r="AU2098" s="44"/>
      <c r="BD2098" s="23" t="s">
        <v>182</v>
      </c>
      <c r="BE2098" s="1" t="s">
        <v>183</v>
      </c>
    </row>
    <row r="2099" customFormat="false" ht="15" hidden="false" customHeight="true" outlineLevel="0" collapsed="false">
      <c r="A2099" s="23" t="s">
        <v>8453</v>
      </c>
      <c r="B2099" s="23" t="s">
        <v>8454</v>
      </c>
      <c r="C2099" s="40" t="s">
        <v>177</v>
      </c>
      <c r="D2099" s="23" t="s">
        <v>1471</v>
      </c>
      <c r="E2099" s="23" t="s">
        <v>8455</v>
      </c>
      <c r="F2099" s="23" t="s">
        <v>8456</v>
      </c>
      <c r="G2099" s="23" t="n">
        <v>83</v>
      </c>
      <c r="H2099" s="23" t="n">
        <v>3000</v>
      </c>
      <c r="I2099" s="41" t="s">
        <v>180</v>
      </c>
      <c r="K2099" s="23" t="n">
        <v>0</v>
      </c>
      <c r="L2099" s="23" t="n">
        <v>3900</v>
      </c>
      <c r="M2099" s="23" t="n">
        <v>0</v>
      </c>
      <c r="N2099" s="23" t="n">
        <v>0</v>
      </c>
      <c r="O2099" s="23" t="n">
        <f aca="false">K2099+L2099</f>
        <v>3900</v>
      </c>
      <c r="P2099" s="23" t="n">
        <f aca="false">K2099+L2099+M2099+N2099</f>
        <v>3900</v>
      </c>
      <c r="Q2099" s="23" t="n">
        <v>1146</v>
      </c>
      <c r="R2099" s="23" t="n">
        <v>1054</v>
      </c>
      <c r="S2099" s="23" t="n">
        <v>1085</v>
      </c>
      <c r="T2099" s="23" t="n">
        <v>840</v>
      </c>
      <c r="U2099" s="42" t="n">
        <f aca="false">IF(I2099="delivery",O2099-SUM(Q2099+R2099),IF(I2099="PO",P2099-SUM(Q2099:R2099)))</f>
        <v>1700</v>
      </c>
      <c r="V2099" s="43" t="n">
        <v>0.3</v>
      </c>
      <c r="W2099" s="43"/>
      <c r="X2099" s="43" t="n">
        <f aca="false">W2099-V2099</f>
        <v>-0.3</v>
      </c>
      <c r="Y2099" s="23" t="n">
        <v>0.2703</v>
      </c>
      <c r="Z2099" s="44"/>
      <c r="AA2099" s="44"/>
      <c r="AM2099" s="23" t="str">
        <f aca="false">D2099</f>
        <v>Sanmina</v>
      </c>
      <c r="AN2099" s="23" t="s">
        <v>2011</v>
      </c>
      <c r="AT2099" s="44"/>
      <c r="AU2099" s="44"/>
      <c r="BD2099" s="23" t="s">
        <v>182</v>
      </c>
      <c r="BE2099" s="1" t="s">
        <v>183</v>
      </c>
    </row>
    <row r="2100" customFormat="false" ht="15" hidden="false" customHeight="true" outlineLevel="0" collapsed="false">
      <c r="A2100" s="23" t="s">
        <v>8457</v>
      </c>
      <c r="B2100" s="23" t="s">
        <v>8458</v>
      </c>
      <c r="C2100" s="40" t="s">
        <v>177</v>
      </c>
      <c r="D2100" s="23" t="s">
        <v>1471</v>
      </c>
      <c r="E2100" s="23" t="s">
        <v>8459</v>
      </c>
      <c r="F2100" s="23" t="s">
        <v>8460</v>
      </c>
      <c r="G2100" s="23" t="n">
        <v>53</v>
      </c>
      <c r="H2100" s="23" t="n">
        <v>3000</v>
      </c>
      <c r="I2100" s="41" t="s">
        <v>180</v>
      </c>
      <c r="K2100" s="23" t="n">
        <v>0</v>
      </c>
      <c r="L2100" s="23" t="n">
        <v>2488</v>
      </c>
      <c r="M2100" s="23" t="n">
        <v>0</v>
      </c>
      <c r="N2100" s="23" t="n">
        <v>0</v>
      </c>
      <c r="O2100" s="23" t="n">
        <f aca="false">K2100+L2100</f>
        <v>2488</v>
      </c>
      <c r="P2100" s="23" t="n">
        <f aca="false">K2100+L2100+M2100+N2100</f>
        <v>2488</v>
      </c>
      <c r="Q2100" s="23" t="n">
        <v>3087</v>
      </c>
      <c r="R2100" s="23" t="n">
        <v>3638</v>
      </c>
      <c r="S2100" s="23" t="n">
        <v>3820</v>
      </c>
      <c r="T2100" s="23" t="n">
        <v>2176</v>
      </c>
      <c r="U2100" s="42" t="n">
        <f aca="false">IF(I2100="delivery",O2100-SUM(Q2100+R2100),IF(I2100="PO",P2100-SUM(Q2100:R2100)))</f>
        <v>-4237</v>
      </c>
      <c r="V2100" s="43" t="n">
        <v>0.30316</v>
      </c>
      <c r="W2100" s="43"/>
      <c r="X2100" s="43" t="n">
        <f aca="false">W2100-V2100</f>
        <v>-0.30316</v>
      </c>
      <c r="Z2100" s="44"/>
      <c r="AA2100" s="44"/>
      <c r="AM2100" s="23" t="str">
        <f aca="false">D2100</f>
        <v>Sanmina</v>
      </c>
      <c r="AN2100" s="23" t="s">
        <v>3124</v>
      </c>
      <c r="AT2100" s="44"/>
      <c r="AU2100" s="44"/>
      <c r="BD2100" s="23" t="s">
        <v>182</v>
      </c>
      <c r="BE2100" s="1" t="s">
        <v>183</v>
      </c>
    </row>
    <row r="2101" customFormat="false" ht="15" hidden="false" customHeight="true" outlineLevel="0" collapsed="false">
      <c r="A2101" s="23" t="s">
        <v>8461</v>
      </c>
      <c r="B2101" s="23" t="s">
        <v>8462</v>
      </c>
      <c r="C2101" s="40" t="s">
        <v>177</v>
      </c>
      <c r="D2101" s="23" t="s">
        <v>1471</v>
      </c>
      <c r="E2101" s="23" t="s">
        <v>8463</v>
      </c>
      <c r="F2101" s="23" t="s">
        <v>8464</v>
      </c>
      <c r="G2101" s="23" t="n">
        <v>292</v>
      </c>
      <c r="H2101" s="23" t="n">
        <v>3000</v>
      </c>
      <c r="I2101" s="41" t="s">
        <v>180</v>
      </c>
      <c r="K2101" s="23" t="n">
        <v>0</v>
      </c>
      <c r="L2101" s="23" t="n">
        <v>1370</v>
      </c>
      <c r="M2101" s="23" t="n">
        <v>0</v>
      </c>
      <c r="N2101" s="23" t="n">
        <v>0</v>
      </c>
      <c r="O2101" s="23" t="n">
        <f aca="false">K2101+L2101</f>
        <v>1370</v>
      </c>
      <c r="P2101" s="23" t="n">
        <f aca="false">K2101+L2101+M2101+N2101</f>
        <v>1370</v>
      </c>
      <c r="Q2101" s="23" t="n">
        <v>1096</v>
      </c>
      <c r="R2101" s="23" t="n">
        <v>322</v>
      </c>
      <c r="S2101" s="23" t="n">
        <v>294</v>
      </c>
      <c r="T2101" s="23" t="n">
        <v>226</v>
      </c>
      <c r="U2101" s="42" t="n">
        <f aca="false">IF(I2101="delivery",O2101-SUM(Q2101+R2101),IF(I2101="PO",P2101-SUM(Q2101:R2101)))</f>
        <v>-48</v>
      </c>
      <c r="V2101" s="43" t="n">
        <v>0.819</v>
      </c>
      <c r="W2101" s="43"/>
      <c r="X2101" s="43" t="n">
        <f aca="false">W2101-V2101</f>
        <v>-0.819</v>
      </c>
      <c r="Z2101" s="44"/>
      <c r="AA2101" s="44"/>
      <c r="AM2101" s="23" t="str">
        <f aca="false">D2101</f>
        <v>Sanmina</v>
      </c>
      <c r="AN2101" s="23" t="s">
        <v>2011</v>
      </c>
      <c r="AT2101" s="44"/>
      <c r="AU2101" s="44"/>
      <c r="BD2101" s="23" t="s">
        <v>182</v>
      </c>
      <c r="BE2101" s="1" t="s">
        <v>183</v>
      </c>
    </row>
    <row r="2102" customFormat="false" ht="15" hidden="false" customHeight="true" outlineLevel="0" collapsed="false">
      <c r="A2102" s="23" t="s">
        <v>8465</v>
      </c>
      <c r="B2102" s="23" t="s">
        <v>8466</v>
      </c>
      <c r="C2102" s="40" t="s">
        <v>177</v>
      </c>
      <c r="D2102" s="23" t="s">
        <v>1471</v>
      </c>
      <c r="E2102" s="23" t="s">
        <v>8467</v>
      </c>
      <c r="F2102" s="23" t="s">
        <v>8468</v>
      </c>
      <c r="G2102" s="23" t="n">
        <v>143</v>
      </c>
      <c r="H2102" s="23" t="n">
        <v>3000</v>
      </c>
      <c r="I2102" s="41" t="s">
        <v>188</v>
      </c>
      <c r="K2102" s="23" t="n">
        <v>0</v>
      </c>
      <c r="L2102" s="23" t="n">
        <v>6232</v>
      </c>
      <c r="M2102" s="23" t="n">
        <v>6000</v>
      </c>
      <c r="N2102" s="23" t="n">
        <v>0</v>
      </c>
      <c r="O2102" s="23" t="n">
        <f aca="false">K2102+L2102</f>
        <v>6232</v>
      </c>
      <c r="P2102" s="23" t="n">
        <f aca="false">K2102+L2102+M2102+N2102</f>
        <v>12232</v>
      </c>
      <c r="Q2102" s="23" t="n">
        <v>5533</v>
      </c>
      <c r="R2102" s="23" t="n">
        <v>4634</v>
      </c>
      <c r="S2102" s="23" t="n">
        <v>4841</v>
      </c>
      <c r="T2102" s="23" t="n">
        <v>5187</v>
      </c>
      <c r="U2102" s="42" t="n">
        <f aca="false">IF(I2102="delivery",O2102-SUM(Q2102+R2102),IF(I2102="PO",P2102-SUM(Q2102:R2102)))</f>
        <v>2065</v>
      </c>
      <c r="V2102" s="43" t="n">
        <v>1.3556</v>
      </c>
      <c r="W2102" s="43"/>
      <c r="X2102" s="43" t="n">
        <f aca="false">W2102-V2102</f>
        <v>-1.3556</v>
      </c>
      <c r="Y2102" s="23" t="n">
        <v>0.3</v>
      </c>
      <c r="Z2102" s="44"/>
      <c r="AA2102" s="44"/>
      <c r="AM2102" s="23" t="str">
        <f aca="false">D2102</f>
        <v>Sanmina</v>
      </c>
      <c r="AN2102" s="23" t="s">
        <v>2011</v>
      </c>
      <c r="AT2102" s="44"/>
      <c r="AU2102" s="44"/>
      <c r="BD2102" s="23" t="s">
        <v>182</v>
      </c>
      <c r="BE2102" s="1" t="s">
        <v>183</v>
      </c>
    </row>
    <row r="2103" customFormat="false" ht="15" hidden="false" customHeight="true" outlineLevel="0" collapsed="false">
      <c r="A2103" s="23" t="s">
        <v>8469</v>
      </c>
      <c r="B2103" s="23" t="s">
        <v>8470</v>
      </c>
      <c r="C2103" s="40" t="s">
        <v>177</v>
      </c>
      <c r="D2103" s="23" t="s">
        <v>82</v>
      </c>
      <c r="E2103" s="23" t="s">
        <v>8471</v>
      </c>
      <c r="F2103" s="23" t="s">
        <v>8472</v>
      </c>
      <c r="G2103" s="23" t="n">
        <v>71</v>
      </c>
      <c r="H2103" s="23" t="n">
        <v>5000</v>
      </c>
      <c r="I2103" s="41" t="s">
        <v>180</v>
      </c>
      <c r="K2103" s="23" t="n">
        <v>0</v>
      </c>
      <c r="L2103" s="23" t="n">
        <v>5819</v>
      </c>
      <c r="M2103" s="23" t="n">
        <v>5000</v>
      </c>
      <c r="N2103" s="23" t="n">
        <v>0</v>
      </c>
      <c r="O2103" s="23" t="n">
        <f aca="false">K2103+L2103</f>
        <v>5819</v>
      </c>
      <c r="P2103" s="23" t="n">
        <f aca="false">K2103+L2103+M2103+N2103</f>
        <v>10819</v>
      </c>
      <c r="Q2103" s="23" t="n">
        <v>7018</v>
      </c>
      <c r="R2103" s="23" t="n">
        <v>16901</v>
      </c>
      <c r="S2103" s="23" t="n">
        <v>15100</v>
      </c>
      <c r="T2103" s="23" t="n">
        <v>7125</v>
      </c>
      <c r="U2103" s="42" t="n">
        <f aca="false">IF(I2103="delivery",O2103-SUM(Q2103+R2103),IF(I2103="PO",P2103-SUM(Q2103:R2103)))</f>
        <v>-18100</v>
      </c>
      <c r="V2103" s="43" t="n">
        <v>0.95</v>
      </c>
      <c r="W2103" s="43"/>
      <c r="X2103" s="43" t="n">
        <f aca="false">W2103-V2103</f>
        <v>-0.95</v>
      </c>
      <c r="Z2103" s="44"/>
      <c r="AA2103" s="44"/>
      <c r="AM2103" s="23" t="str">
        <f aca="false">D2103</f>
        <v>Arista</v>
      </c>
      <c r="AN2103" s="23" t="s">
        <v>6397</v>
      </c>
      <c r="AT2103" s="44"/>
      <c r="AU2103" s="44"/>
      <c r="BD2103" s="23" t="s">
        <v>182</v>
      </c>
      <c r="BE2103" s="1" t="s">
        <v>183</v>
      </c>
    </row>
    <row r="2104" customFormat="false" ht="15" hidden="false" customHeight="true" outlineLevel="0" collapsed="false">
      <c r="A2104" s="23" t="s">
        <v>8473</v>
      </c>
      <c r="B2104" s="23" t="s">
        <v>8474</v>
      </c>
      <c r="C2104" s="40" t="s">
        <v>177</v>
      </c>
      <c r="D2104" s="23" t="s">
        <v>82</v>
      </c>
      <c r="E2104" s="23" t="s">
        <v>8475</v>
      </c>
      <c r="F2104" s="23" t="s">
        <v>8476</v>
      </c>
      <c r="G2104" s="23" t="n">
        <v>126</v>
      </c>
      <c r="H2104" s="23" t="n">
        <v>2500</v>
      </c>
      <c r="I2104" s="41" t="s">
        <v>180</v>
      </c>
      <c r="K2104" s="23" t="n">
        <v>0</v>
      </c>
      <c r="L2104" s="23" t="n">
        <v>944</v>
      </c>
      <c r="M2104" s="23" t="n">
        <v>1461</v>
      </c>
      <c r="N2104" s="23" t="n">
        <v>0</v>
      </c>
      <c r="O2104" s="23" t="n">
        <f aca="false">K2104+L2104</f>
        <v>944</v>
      </c>
      <c r="P2104" s="23" t="n">
        <f aca="false">K2104+L2104+M2104+N2104</f>
        <v>2405</v>
      </c>
      <c r="Q2104" s="23" t="n">
        <v>910</v>
      </c>
      <c r="R2104" s="23" t="n">
        <v>894</v>
      </c>
      <c r="S2104" s="23" t="n">
        <v>1005</v>
      </c>
      <c r="T2104" s="23" t="n">
        <v>800</v>
      </c>
      <c r="U2104" s="42" t="n">
        <f aca="false">IF(I2104="delivery",O2104-SUM(Q2104+R2104),IF(I2104="PO",P2104-SUM(Q2104:R2104)))</f>
        <v>-860</v>
      </c>
      <c r="V2104" s="43" t="n">
        <v>1.5</v>
      </c>
      <c r="W2104" s="43"/>
      <c r="X2104" s="43" t="n">
        <f aca="false">W2104-V2104</f>
        <v>-1.5</v>
      </c>
      <c r="Z2104" s="44"/>
      <c r="AA2104" s="44"/>
      <c r="AM2104" s="23" t="str">
        <f aca="false">D2104</f>
        <v>Arista</v>
      </c>
      <c r="AN2104" s="23" t="s">
        <v>6397</v>
      </c>
      <c r="AT2104" s="44"/>
      <c r="AU2104" s="44"/>
      <c r="BD2104" s="23" t="s">
        <v>182</v>
      </c>
      <c r="BE2104" s="1" t="s">
        <v>183</v>
      </c>
    </row>
    <row r="2105" customFormat="false" ht="15" hidden="false" customHeight="true" outlineLevel="0" collapsed="false">
      <c r="A2105" s="23" t="s">
        <v>8477</v>
      </c>
      <c r="B2105" s="23" t="s">
        <v>8478</v>
      </c>
      <c r="C2105" s="40" t="s">
        <v>177</v>
      </c>
      <c r="D2105" s="23" t="s">
        <v>82</v>
      </c>
      <c r="E2105" s="23" t="s">
        <v>8479</v>
      </c>
      <c r="F2105" s="23" t="s">
        <v>8480</v>
      </c>
      <c r="G2105" s="23" t="n">
        <v>126</v>
      </c>
      <c r="H2105" s="23" t="n">
        <v>5000</v>
      </c>
      <c r="I2105" s="41" t="s">
        <v>180</v>
      </c>
      <c r="K2105" s="23" t="n">
        <v>0</v>
      </c>
      <c r="L2105" s="23" t="n">
        <v>3909</v>
      </c>
      <c r="M2105" s="23" t="n">
        <v>0</v>
      </c>
      <c r="N2105" s="23" t="n">
        <v>0</v>
      </c>
      <c r="O2105" s="23" t="n">
        <f aca="false">K2105+L2105</f>
        <v>3909</v>
      </c>
      <c r="P2105" s="23" t="n">
        <f aca="false">K2105+L2105+M2105+N2105</f>
        <v>3909</v>
      </c>
      <c r="Q2105" s="23" t="n">
        <v>910</v>
      </c>
      <c r="R2105" s="23" t="n">
        <v>894</v>
      </c>
      <c r="S2105" s="23" t="n">
        <v>1005</v>
      </c>
      <c r="T2105" s="23" t="n">
        <v>800</v>
      </c>
      <c r="U2105" s="42" t="n">
        <f aca="false">IF(I2105="delivery",O2105-SUM(Q2105+R2105),IF(I2105="PO",P2105-SUM(Q2105:R2105)))</f>
        <v>2105</v>
      </c>
      <c r="V2105" s="43" t="n">
        <v>1.5</v>
      </c>
      <c r="W2105" s="43"/>
      <c r="X2105" s="43" t="n">
        <f aca="false">W2105-V2105</f>
        <v>-1.5</v>
      </c>
      <c r="Z2105" s="44"/>
      <c r="AA2105" s="44"/>
      <c r="AM2105" s="23" t="str">
        <f aca="false">D2105</f>
        <v>Arista</v>
      </c>
      <c r="AN2105" s="23" t="s">
        <v>6397</v>
      </c>
      <c r="AT2105" s="44"/>
      <c r="AU2105" s="44"/>
      <c r="BD2105" s="23" t="s">
        <v>182</v>
      </c>
      <c r="BE2105" s="1" t="s">
        <v>183</v>
      </c>
    </row>
    <row r="2106" customFormat="false" ht="15" hidden="false" customHeight="true" outlineLevel="0" collapsed="false">
      <c r="A2106" s="23" t="s">
        <v>8481</v>
      </c>
      <c r="B2106" s="23" t="s">
        <v>8482</v>
      </c>
      <c r="C2106" s="40" t="s">
        <v>177</v>
      </c>
      <c r="D2106" s="23" t="s">
        <v>1471</v>
      </c>
      <c r="E2106" s="23" t="s">
        <v>8483</v>
      </c>
      <c r="F2106" s="23" t="s">
        <v>8484</v>
      </c>
      <c r="G2106" s="23" t="n">
        <v>93</v>
      </c>
      <c r="H2106" s="23" t="n">
        <v>3000</v>
      </c>
      <c r="I2106" s="41" t="s">
        <v>180</v>
      </c>
      <c r="K2106" s="23" t="n">
        <v>0</v>
      </c>
      <c r="L2106" s="23" t="n">
        <v>8205</v>
      </c>
      <c r="M2106" s="23" t="n">
        <v>0</v>
      </c>
      <c r="N2106" s="23" t="n">
        <v>0</v>
      </c>
      <c r="O2106" s="23" t="n">
        <f aca="false">K2106+L2106</f>
        <v>8205</v>
      </c>
      <c r="P2106" s="23" t="n">
        <f aca="false">K2106+L2106+M2106+N2106</f>
        <v>8205</v>
      </c>
      <c r="Q2106" s="23" t="n">
        <v>2370</v>
      </c>
      <c r="R2106" s="23" t="n">
        <v>3376</v>
      </c>
      <c r="S2106" s="23" t="n">
        <v>3075</v>
      </c>
      <c r="T2106" s="23" t="n">
        <v>1080</v>
      </c>
      <c r="U2106" s="42" t="n">
        <f aca="false">IF(I2106="delivery",O2106-SUM(Q2106+R2106),IF(I2106="PO",P2106-SUM(Q2106:R2106)))</f>
        <v>2459</v>
      </c>
      <c r="V2106" s="43" t="n">
        <v>0.453</v>
      </c>
      <c r="W2106" s="43"/>
      <c r="X2106" s="43" t="n">
        <f aca="false">W2106-V2106</f>
        <v>-0.453</v>
      </c>
      <c r="Y2106" s="23" t="n">
        <v>0.4526</v>
      </c>
      <c r="Z2106" s="44"/>
      <c r="AA2106" s="44"/>
      <c r="AM2106" s="23" t="str">
        <f aca="false">D2106</f>
        <v>Sanmina</v>
      </c>
      <c r="AN2106" s="23" t="s">
        <v>2011</v>
      </c>
      <c r="AT2106" s="44"/>
      <c r="AU2106" s="44"/>
      <c r="BD2106" s="23" t="s">
        <v>182</v>
      </c>
      <c r="BE2106" s="1" t="s">
        <v>183</v>
      </c>
    </row>
    <row r="2107" customFormat="false" ht="15" hidden="false" customHeight="true" outlineLevel="0" collapsed="false">
      <c r="A2107" s="23" t="s">
        <v>8485</v>
      </c>
      <c r="B2107" s="23" t="s">
        <v>8486</v>
      </c>
      <c r="C2107" s="40" t="s">
        <v>177</v>
      </c>
      <c r="D2107" s="23" t="s">
        <v>1471</v>
      </c>
      <c r="E2107" s="23" t="s">
        <v>8487</v>
      </c>
      <c r="F2107" s="23" t="s">
        <v>8488</v>
      </c>
      <c r="G2107" s="23" t="n">
        <v>93</v>
      </c>
      <c r="H2107" s="23" t="n">
        <v>3000</v>
      </c>
      <c r="I2107" s="41" t="s">
        <v>180</v>
      </c>
      <c r="K2107" s="23" t="n">
        <v>0</v>
      </c>
      <c r="L2107" s="23" t="n">
        <v>0</v>
      </c>
      <c r="M2107" s="23" t="n">
        <v>0</v>
      </c>
      <c r="N2107" s="23" t="n">
        <v>0</v>
      </c>
      <c r="O2107" s="23" t="n">
        <f aca="false">K2107+L2107</f>
        <v>0</v>
      </c>
      <c r="P2107" s="23" t="n">
        <f aca="false">K2107+L2107+M2107+N2107</f>
        <v>0</v>
      </c>
      <c r="Q2107" s="23" t="n">
        <v>540</v>
      </c>
      <c r="R2107" s="23" t="n">
        <v>576</v>
      </c>
      <c r="S2107" s="23" t="n">
        <v>576</v>
      </c>
      <c r="T2107" s="23" t="n">
        <v>192</v>
      </c>
      <c r="U2107" s="42" t="n">
        <f aca="false">IF(I2107="delivery",O2107-SUM(Q2107+R2107),IF(I2107="PO",P2107-SUM(Q2107:R2107)))</f>
        <v>-1116</v>
      </c>
      <c r="V2107" s="43" t="n">
        <v>2.2775</v>
      </c>
      <c r="W2107" s="43"/>
      <c r="X2107" s="43" t="n">
        <f aca="false">W2107-V2107</f>
        <v>-2.2775</v>
      </c>
      <c r="Z2107" s="44"/>
      <c r="AA2107" s="44"/>
      <c r="AM2107" s="23" t="str">
        <f aca="false">D2107</f>
        <v>Sanmina</v>
      </c>
      <c r="AN2107" s="23" t="s">
        <v>2011</v>
      </c>
      <c r="AT2107" s="44"/>
      <c r="AU2107" s="44"/>
      <c r="BD2107" s="23" t="s">
        <v>182</v>
      </c>
      <c r="BE2107" s="1" t="s">
        <v>183</v>
      </c>
    </row>
    <row r="2108" customFormat="false" ht="15" hidden="false" customHeight="true" outlineLevel="0" collapsed="false">
      <c r="A2108" s="23" t="s">
        <v>8489</v>
      </c>
      <c r="B2108" s="23" t="s">
        <v>8490</v>
      </c>
      <c r="C2108" s="40" t="s">
        <v>177</v>
      </c>
      <c r="D2108" s="23" t="s">
        <v>82</v>
      </c>
      <c r="E2108" s="23" t="s">
        <v>8491</v>
      </c>
      <c r="F2108" s="23" t="s">
        <v>8492</v>
      </c>
      <c r="G2108" s="23" t="n">
        <v>271</v>
      </c>
      <c r="H2108" s="23" t="n">
        <v>5000</v>
      </c>
      <c r="I2108" s="41" t="s">
        <v>180</v>
      </c>
      <c r="K2108" s="23" t="n">
        <v>0</v>
      </c>
      <c r="L2108" s="23" t="n">
        <v>46966</v>
      </c>
      <c r="M2108" s="23" t="n">
        <v>0</v>
      </c>
      <c r="N2108" s="23" t="n">
        <v>5000</v>
      </c>
      <c r="O2108" s="23" t="n">
        <f aca="false">K2108+L2108</f>
        <v>46966</v>
      </c>
      <c r="P2108" s="23" t="n">
        <f aca="false">K2108+L2108+M2108+N2108</f>
        <v>51966</v>
      </c>
      <c r="Q2108" s="23" t="n">
        <v>17616</v>
      </c>
      <c r="R2108" s="23" t="n">
        <v>29820</v>
      </c>
      <c r="S2108" s="23" t="n">
        <v>25774</v>
      </c>
      <c r="T2108" s="23" t="n">
        <v>10852</v>
      </c>
      <c r="U2108" s="42" t="n">
        <f aca="false">IF(I2108="delivery",O2108-SUM(Q2108+R2108),IF(I2108="PO",P2108-SUM(Q2108:R2108)))</f>
        <v>-470</v>
      </c>
      <c r="V2108" s="43" t="n">
        <v>1.31</v>
      </c>
      <c r="W2108" s="43"/>
      <c r="X2108" s="43" t="n">
        <f aca="false">W2108-V2108</f>
        <v>-1.31</v>
      </c>
      <c r="Y2108" s="23" t="n">
        <v>1.31</v>
      </c>
      <c r="Z2108" s="44"/>
      <c r="AA2108" s="44"/>
      <c r="AM2108" s="23" t="str">
        <f aca="false">D2108</f>
        <v>Arista</v>
      </c>
      <c r="AN2108" s="23" t="s">
        <v>6397</v>
      </c>
      <c r="AT2108" s="44"/>
      <c r="AU2108" s="44"/>
      <c r="BD2108" s="23" t="s">
        <v>182</v>
      </c>
      <c r="BE2108" s="1" t="s">
        <v>183</v>
      </c>
    </row>
    <row r="2109" customFormat="false" ht="15" hidden="false" customHeight="true" outlineLevel="0" collapsed="false">
      <c r="A2109" s="23" t="s">
        <v>8493</v>
      </c>
      <c r="B2109" s="23" t="s">
        <v>8494</v>
      </c>
      <c r="C2109" s="40" t="s">
        <v>177</v>
      </c>
      <c r="D2109" s="23" t="s">
        <v>1471</v>
      </c>
      <c r="E2109" s="23" t="s">
        <v>8495</v>
      </c>
      <c r="F2109" s="23" t="s">
        <v>8496</v>
      </c>
      <c r="G2109" s="23" t="n">
        <v>288</v>
      </c>
      <c r="H2109" s="23" t="n">
        <v>2500</v>
      </c>
      <c r="I2109" s="41" t="s">
        <v>188</v>
      </c>
      <c r="K2109" s="23" t="n">
        <v>0</v>
      </c>
      <c r="L2109" s="23" t="n">
        <v>3361</v>
      </c>
      <c r="M2109" s="23" t="n">
        <v>0</v>
      </c>
      <c r="N2109" s="23" t="n">
        <v>0</v>
      </c>
      <c r="O2109" s="23" t="n">
        <f aca="false">K2109+L2109</f>
        <v>3361</v>
      </c>
      <c r="P2109" s="23" t="n">
        <f aca="false">K2109+L2109+M2109+N2109</f>
        <v>3361</v>
      </c>
      <c r="Q2109" s="23" t="n">
        <v>924</v>
      </c>
      <c r="R2109" s="23" t="n">
        <v>802</v>
      </c>
      <c r="S2109" s="23" t="n">
        <v>829</v>
      </c>
      <c r="T2109" s="23" t="n">
        <v>754</v>
      </c>
      <c r="U2109" s="42" t="n">
        <f aca="false">IF(I2109="delivery",O2109-SUM(Q2109+R2109),IF(I2109="PO",P2109-SUM(Q2109:R2109)))</f>
        <v>1635</v>
      </c>
      <c r="V2109" s="43" t="n">
        <v>0.88</v>
      </c>
      <c r="W2109" s="43"/>
      <c r="X2109" s="43" t="n">
        <f aca="false">W2109-V2109</f>
        <v>-0.88</v>
      </c>
      <c r="Y2109" s="23" t="n">
        <v>0.88</v>
      </c>
      <c r="Z2109" s="44"/>
      <c r="AA2109" s="44"/>
      <c r="AM2109" s="23" t="str">
        <f aca="false">D2109</f>
        <v>Sanmina</v>
      </c>
      <c r="AN2109" s="23" t="s">
        <v>3124</v>
      </c>
      <c r="AT2109" s="44"/>
      <c r="AU2109" s="44"/>
      <c r="BD2109" s="23" t="s">
        <v>182</v>
      </c>
      <c r="BE2109" s="1" t="s">
        <v>183</v>
      </c>
    </row>
    <row r="2110" customFormat="false" ht="15" hidden="false" customHeight="true" outlineLevel="0" collapsed="false">
      <c r="A2110" s="23" t="s">
        <v>8497</v>
      </c>
      <c r="B2110" s="23" t="s">
        <v>8498</v>
      </c>
      <c r="C2110" s="40" t="s">
        <v>177</v>
      </c>
      <c r="D2110" s="23" t="s">
        <v>82</v>
      </c>
      <c r="E2110" s="23" t="s">
        <v>8499</v>
      </c>
      <c r="F2110" s="23" t="s">
        <v>8500</v>
      </c>
      <c r="G2110" s="23" t="n">
        <v>36</v>
      </c>
      <c r="H2110" s="23" t="n">
        <v>4000</v>
      </c>
      <c r="I2110" s="41" t="s">
        <v>180</v>
      </c>
      <c r="K2110" s="23" t="n">
        <v>0</v>
      </c>
      <c r="L2110" s="23" t="n">
        <v>3815</v>
      </c>
      <c r="M2110" s="23" t="n">
        <v>4000</v>
      </c>
      <c r="N2110" s="23" t="n">
        <v>0</v>
      </c>
      <c r="O2110" s="23" t="n">
        <f aca="false">K2110+L2110</f>
        <v>3815</v>
      </c>
      <c r="P2110" s="23" t="n">
        <f aca="false">K2110+L2110+M2110+N2110</f>
        <v>7815</v>
      </c>
      <c r="Q2110" s="23" t="n">
        <v>5789</v>
      </c>
      <c r="R2110" s="23" t="n">
        <v>4635</v>
      </c>
      <c r="S2110" s="23" t="n">
        <v>3088</v>
      </c>
      <c r="T2110" s="23" t="n">
        <v>1181</v>
      </c>
      <c r="U2110" s="42" t="n">
        <f aca="false">IF(I2110="delivery",O2110-SUM(Q2110+R2110),IF(I2110="PO",P2110-SUM(Q2110:R2110)))</f>
        <v>-6609</v>
      </c>
      <c r="V2110" s="43" t="n">
        <v>2.34</v>
      </c>
      <c r="W2110" s="43"/>
      <c r="X2110" s="43" t="n">
        <f aca="false">W2110-V2110</f>
        <v>-2.34</v>
      </c>
      <c r="Y2110" s="23" t="n">
        <v>2.34</v>
      </c>
      <c r="Z2110" s="44"/>
      <c r="AA2110" s="44"/>
      <c r="AM2110" s="23" t="str">
        <f aca="false">D2110</f>
        <v>Arista</v>
      </c>
      <c r="AN2110" s="23" t="s">
        <v>6397</v>
      </c>
      <c r="AT2110" s="44"/>
      <c r="AU2110" s="44"/>
      <c r="BD2110" s="23" t="s">
        <v>182</v>
      </c>
      <c r="BE2110" s="1" t="s">
        <v>183</v>
      </c>
    </row>
    <row r="2111" customFormat="false" ht="15" hidden="false" customHeight="true" outlineLevel="0" collapsed="false">
      <c r="A2111" s="23" t="s">
        <v>8501</v>
      </c>
      <c r="B2111" s="23" t="s">
        <v>8502</v>
      </c>
      <c r="C2111" s="40" t="s">
        <v>177</v>
      </c>
      <c r="D2111" s="23" t="s">
        <v>82</v>
      </c>
      <c r="E2111" s="23" t="s">
        <v>8503</v>
      </c>
      <c r="F2111" s="23" t="s">
        <v>8504</v>
      </c>
      <c r="G2111" s="23" t="n">
        <v>96</v>
      </c>
      <c r="H2111" s="23" t="n">
        <v>3000</v>
      </c>
      <c r="I2111" s="41" t="s">
        <v>180</v>
      </c>
      <c r="K2111" s="23" t="n">
        <v>0</v>
      </c>
      <c r="L2111" s="23" t="n">
        <v>45227</v>
      </c>
      <c r="M2111" s="23" t="n">
        <v>6000</v>
      </c>
      <c r="N2111" s="23" t="n">
        <v>45000</v>
      </c>
      <c r="O2111" s="23" t="n">
        <f aca="false">K2111+L2111</f>
        <v>45227</v>
      </c>
      <c r="P2111" s="23" t="n">
        <f aca="false">K2111+L2111+M2111+N2111</f>
        <v>96227</v>
      </c>
      <c r="Q2111" s="23" t="n">
        <v>57710</v>
      </c>
      <c r="R2111" s="23" t="n">
        <v>74329</v>
      </c>
      <c r="S2111" s="23" t="n">
        <v>52246</v>
      </c>
      <c r="T2111" s="23" t="n">
        <v>18113</v>
      </c>
      <c r="U2111" s="42" t="n">
        <f aca="false">IF(I2111="delivery",O2111-SUM(Q2111+R2111),IF(I2111="PO",P2111-SUM(Q2111:R2111)))</f>
        <v>-86812</v>
      </c>
      <c r="V2111" s="43" t="n">
        <v>1.141</v>
      </c>
      <c r="W2111" s="43"/>
      <c r="X2111" s="43" t="n">
        <f aca="false">W2111-V2111</f>
        <v>-1.141</v>
      </c>
      <c r="Y2111" s="23" t="n">
        <v>1.20034</v>
      </c>
      <c r="Z2111" s="44"/>
      <c r="AA2111" s="44"/>
      <c r="AM2111" s="23" t="str">
        <f aca="false">D2111</f>
        <v>Arista</v>
      </c>
      <c r="AN2111" s="23" t="s">
        <v>6397</v>
      </c>
      <c r="AT2111" s="44"/>
      <c r="AU2111" s="44"/>
      <c r="BD2111" s="23" t="s">
        <v>182</v>
      </c>
      <c r="BE2111" s="1" t="s">
        <v>183</v>
      </c>
    </row>
    <row r="2112" customFormat="false" ht="15" hidden="false" customHeight="true" outlineLevel="0" collapsed="false">
      <c r="A2112" s="23" t="s">
        <v>8505</v>
      </c>
      <c r="B2112" s="23" t="s">
        <v>8506</v>
      </c>
      <c r="C2112" s="40" t="s">
        <v>177</v>
      </c>
      <c r="D2112" s="23" t="s">
        <v>82</v>
      </c>
      <c r="E2112" s="23" t="s">
        <v>8507</v>
      </c>
      <c r="F2112" s="23" t="s">
        <v>8508</v>
      </c>
      <c r="G2112" s="23" t="n">
        <v>41</v>
      </c>
      <c r="H2112" s="23" t="n">
        <v>6000</v>
      </c>
      <c r="I2112" s="41" t="s">
        <v>180</v>
      </c>
      <c r="K2112" s="23" t="n">
        <v>0</v>
      </c>
      <c r="L2112" s="23" t="n">
        <v>8533</v>
      </c>
      <c r="M2112" s="23" t="n">
        <v>0</v>
      </c>
      <c r="N2112" s="23" t="n">
        <v>0</v>
      </c>
      <c r="O2112" s="23" t="n">
        <f aca="false">K2112+L2112</f>
        <v>8533</v>
      </c>
      <c r="P2112" s="23" t="n">
        <f aca="false">K2112+L2112+M2112+N2112</f>
        <v>8533</v>
      </c>
      <c r="Q2112" s="23" t="n">
        <v>6990</v>
      </c>
      <c r="R2112" s="23" t="n">
        <v>15258</v>
      </c>
      <c r="S2112" s="23" t="n">
        <v>10390</v>
      </c>
      <c r="T2112" s="23" t="n">
        <v>3944</v>
      </c>
      <c r="U2112" s="42" t="n">
        <f aca="false">IF(I2112="delivery",O2112-SUM(Q2112+R2112),IF(I2112="PO",P2112-SUM(Q2112:R2112)))</f>
        <v>-13715</v>
      </c>
      <c r="V2112" s="43" t="n">
        <v>1.58</v>
      </c>
      <c r="W2112" s="43"/>
      <c r="X2112" s="43" t="n">
        <f aca="false">W2112-V2112</f>
        <v>-1.58</v>
      </c>
      <c r="Z2112" s="44"/>
      <c r="AA2112" s="44"/>
      <c r="AM2112" s="23" t="str">
        <f aca="false">D2112</f>
        <v>Arista</v>
      </c>
      <c r="AN2112" s="23" t="s">
        <v>6397</v>
      </c>
      <c r="AT2112" s="44"/>
      <c r="AU2112" s="44"/>
      <c r="BD2112" s="23" t="s">
        <v>182</v>
      </c>
      <c r="BE2112" s="1" t="s">
        <v>183</v>
      </c>
    </row>
    <row r="2113" customFormat="false" ht="15" hidden="false" customHeight="true" outlineLevel="0" collapsed="false">
      <c r="A2113" s="23" t="s">
        <v>8509</v>
      </c>
      <c r="B2113" s="23" t="s">
        <v>8510</v>
      </c>
      <c r="C2113" s="40" t="s">
        <v>177</v>
      </c>
      <c r="D2113" s="23" t="s">
        <v>1471</v>
      </c>
      <c r="E2113" s="23" t="s">
        <v>8511</v>
      </c>
      <c r="F2113" s="23" t="s">
        <v>8512</v>
      </c>
      <c r="G2113" s="23" t="n">
        <v>93</v>
      </c>
      <c r="H2113" s="23" t="n">
        <v>3000</v>
      </c>
      <c r="I2113" s="41" t="s">
        <v>188</v>
      </c>
      <c r="K2113" s="23" t="n">
        <v>0</v>
      </c>
      <c r="L2113" s="23" t="n">
        <v>6304</v>
      </c>
      <c r="M2113" s="23" t="n">
        <v>9000</v>
      </c>
      <c r="N2113" s="23" t="n">
        <v>0</v>
      </c>
      <c r="O2113" s="23" t="n">
        <f aca="false">K2113+L2113</f>
        <v>6304</v>
      </c>
      <c r="P2113" s="23" t="n">
        <f aca="false">K2113+L2113+M2113+N2113</f>
        <v>15304</v>
      </c>
      <c r="Q2113" s="23" t="n">
        <v>3097</v>
      </c>
      <c r="R2113" s="23" t="n">
        <v>7393</v>
      </c>
      <c r="S2113" s="23" t="n">
        <v>7246</v>
      </c>
      <c r="T2113" s="23" t="n">
        <v>3711</v>
      </c>
      <c r="U2113" s="42" t="n">
        <f aca="false">IF(I2113="delivery",O2113-SUM(Q2113+R2113),IF(I2113="PO",P2113-SUM(Q2113:R2113)))</f>
        <v>4814</v>
      </c>
      <c r="V2113" s="43" t="n">
        <v>0.756</v>
      </c>
      <c r="W2113" s="43"/>
      <c r="X2113" s="43" t="n">
        <f aca="false">W2113-V2113</f>
        <v>-0.756</v>
      </c>
      <c r="Z2113" s="44"/>
      <c r="AA2113" s="44"/>
      <c r="AM2113" s="23" t="str">
        <f aca="false">D2113</f>
        <v>Sanmina</v>
      </c>
      <c r="AN2113" s="23" t="s">
        <v>2011</v>
      </c>
      <c r="AT2113" s="44"/>
      <c r="AU2113" s="44"/>
      <c r="BD2113" s="23" t="s">
        <v>182</v>
      </c>
      <c r="BE2113" s="1" t="s">
        <v>183</v>
      </c>
    </row>
    <row r="2114" customFormat="false" ht="15" hidden="false" customHeight="true" outlineLevel="0" collapsed="false">
      <c r="A2114" s="23" t="s">
        <v>8513</v>
      </c>
      <c r="B2114" s="23" t="s">
        <v>8514</v>
      </c>
      <c r="C2114" s="40" t="s">
        <v>177</v>
      </c>
      <c r="D2114" s="23" t="s">
        <v>82</v>
      </c>
      <c r="E2114" s="23" t="s">
        <v>8515</v>
      </c>
      <c r="F2114" s="23" t="s">
        <v>8516</v>
      </c>
      <c r="G2114" s="23" t="n">
        <v>41</v>
      </c>
      <c r="H2114" s="23" t="n">
        <v>6000</v>
      </c>
      <c r="I2114" s="41" t="s">
        <v>180</v>
      </c>
      <c r="K2114" s="23" t="n">
        <v>0</v>
      </c>
      <c r="L2114" s="23" t="n">
        <v>6910</v>
      </c>
      <c r="M2114" s="23" t="n">
        <v>0</v>
      </c>
      <c r="N2114" s="23" t="n">
        <v>0</v>
      </c>
      <c r="O2114" s="23" t="n">
        <f aca="false">K2114+L2114</f>
        <v>6910</v>
      </c>
      <c r="P2114" s="23" t="n">
        <f aca="false">K2114+L2114+M2114+N2114</f>
        <v>6910</v>
      </c>
      <c r="Q2114" s="23" t="n">
        <v>1162</v>
      </c>
      <c r="R2114" s="23" t="n">
        <v>1050</v>
      </c>
      <c r="S2114" s="23" t="n">
        <v>1050</v>
      </c>
      <c r="T2114" s="23" t="n">
        <v>350</v>
      </c>
      <c r="U2114" s="42" t="n">
        <f aca="false">IF(I2114="delivery",O2114-SUM(Q2114+R2114),IF(I2114="PO",P2114-SUM(Q2114:R2114)))</f>
        <v>4698</v>
      </c>
      <c r="V2114" s="43" t="n">
        <v>0.411</v>
      </c>
      <c r="W2114" s="43"/>
      <c r="X2114" s="43" t="n">
        <f aca="false">W2114-V2114</f>
        <v>-0.411</v>
      </c>
      <c r="Z2114" s="44"/>
      <c r="AA2114" s="44"/>
      <c r="AM2114" s="23" t="str">
        <f aca="false">D2114</f>
        <v>Arista</v>
      </c>
      <c r="AN2114" s="23" t="s">
        <v>6397</v>
      </c>
      <c r="AT2114" s="44"/>
      <c r="AU2114" s="44"/>
      <c r="BD2114" s="23" t="s">
        <v>182</v>
      </c>
      <c r="BE2114" s="1" t="s">
        <v>183</v>
      </c>
    </row>
    <row r="2115" customFormat="false" ht="15" hidden="false" customHeight="true" outlineLevel="0" collapsed="false">
      <c r="A2115" s="23" t="s">
        <v>8517</v>
      </c>
      <c r="B2115" s="23" t="s">
        <v>8518</v>
      </c>
      <c r="C2115" s="40" t="s">
        <v>177</v>
      </c>
      <c r="D2115" s="23" t="s">
        <v>82</v>
      </c>
      <c r="E2115" s="23" t="s">
        <v>8519</v>
      </c>
      <c r="F2115" s="23" t="s">
        <v>8520</v>
      </c>
      <c r="G2115" s="23" t="n">
        <v>96</v>
      </c>
      <c r="H2115" s="23" t="n">
        <v>3000</v>
      </c>
      <c r="I2115" s="41" t="s">
        <v>180</v>
      </c>
      <c r="K2115" s="23" t="n">
        <v>0</v>
      </c>
      <c r="L2115" s="23" t="n">
        <v>2473</v>
      </c>
      <c r="M2115" s="23" t="n">
        <v>1500</v>
      </c>
      <c r="N2115" s="23" t="n">
        <v>0</v>
      </c>
      <c r="O2115" s="23" t="n">
        <f aca="false">K2115+L2115</f>
        <v>2473</v>
      </c>
      <c r="P2115" s="23" t="n">
        <f aca="false">K2115+L2115+M2115+N2115</f>
        <v>3973</v>
      </c>
      <c r="Q2115" s="23" t="n">
        <v>2324</v>
      </c>
      <c r="R2115" s="23" t="n">
        <v>2100</v>
      </c>
      <c r="S2115" s="23" t="n">
        <v>2100</v>
      </c>
      <c r="T2115" s="23" t="n">
        <v>700</v>
      </c>
      <c r="U2115" s="42" t="n">
        <f aca="false">IF(I2115="delivery",O2115-SUM(Q2115+R2115),IF(I2115="PO",P2115-SUM(Q2115:R2115)))</f>
        <v>-1951</v>
      </c>
      <c r="V2115" s="43" t="n">
        <v>1.205</v>
      </c>
      <c r="W2115" s="43"/>
      <c r="X2115" s="43" t="n">
        <f aca="false">W2115-V2115</f>
        <v>-1.205</v>
      </c>
      <c r="Z2115" s="44"/>
      <c r="AA2115" s="44"/>
      <c r="AM2115" s="23" t="str">
        <f aca="false">D2115</f>
        <v>Arista</v>
      </c>
      <c r="AN2115" s="23" t="s">
        <v>6397</v>
      </c>
      <c r="AT2115" s="44"/>
      <c r="AU2115" s="44"/>
      <c r="BD2115" s="23" t="s">
        <v>182</v>
      </c>
      <c r="BE2115" s="1" t="s">
        <v>183</v>
      </c>
    </row>
    <row r="2116" customFormat="false" ht="15" hidden="false" customHeight="true" outlineLevel="0" collapsed="false">
      <c r="A2116" s="23" t="s">
        <v>8521</v>
      </c>
      <c r="B2116" s="23" t="s">
        <v>8522</v>
      </c>
      <c r="C2116" s="40" t="s">
        <v>177</v>
      </c>
      <c r="D2116" s="23" t="s">
        <v>82</v>
      </c>
      <c r="E2116" s="23" t="s">
        <v>8523</v>
      </c>
      <c r="F2116" s="23" t="s">
        <v>8524</v>
      </c>
      <c r="G2116" s="23" t="n">
        <v>81</v>
      </c>
      <c r="H2116" s="23" t="n">
        <v>6000</v>
      </c>
      <c r="I2116" s="41" t="s">
        <v>188</v>
      </c>
      <c r="K2116" s="23" t="n">
        <v>0</v>
      </c>
      <c r="L2116" s="23" t="n">
        <v>0</v>
      </c>
      <c r="M2116" s="23" t="n">
        <v>0</v>
      </c>
      <c r="N2116" s="23" t="n">
        <v>0</v>
      </c>
      <c r="O2116" s="23" t="n">
        <f aca="false">K2116+L2116</f>
        <v>0</v>
      </c>
      <c r="P2116" s="23" t="n">
        <f aca="false">K2116+L2116+M2116+N2116</f>
        <v>0</v>
      </c>
      <c r="Q2116" s="23" t="n">
        <v>0</v>
      </c>
      <c r="R2116" s="23" t="n">
        <v>0</v>
      </c>
      <c r="S2116" s="23" t="n">
        <v>0</v>
      </c>
      <c r="T2116" s="23" t="n">
        <v>0</v>
      </c>
      <c r="U2116" s="42" t="n">
        <f aca="false">IF(I2116="delivery",O2116-SUM(Q2116+R2116),IF(I2116="PO",P2116-SUM(Q2116:R2116)))</f>
        <v>0</v>
      </c>
      <c r="V2116" s="45" t="n">
        <v>0.95</v>
      </c>
      <c r="W2116" s="45"/>
      <c r="X2116" s="43" t="n">
        <f aca="false">W2116-V2116</f>
        <v>-0.95</v>
      </c>
      <c r="Z2116" s="44"/>
      <c r="AA2116" s="44"/>
      <c r="AM2116" s="23" t="str">
        <f aca="false">D2116</f>
        <v>Arista</v>
      </c>
      <c r="AN2116" s="23" t="s">
        <v>6397</v>
      </c>
      <c r="AT2116" s="44"/>
      <c r="AU2116" s="44"/>
      <c r="BD2116" s="23" t="s">
        <v>719</v>
      </c>
      <c r="BE2116" s="1" t="s">
        <v>183</v>
      </c>
    </row>
    <row r="2117" customFormat="false" ht="15" hidden="false" customHeight="true" outlineLevel="0" collapsed="false">
      <c r="A2117" s="23" t="s">
        <v>8525</v>
      </c>
      <c r="B2117" s="23" t="s">
        <v>8526</v>
      </c>
      <c r="C2117" s="40" t="s">
        <v>177</v>
      </c>
      <c r="D2117" s="23" t="s">
        <v>82</v>
      </c>
      <c r="E2117" s="23" t="s">
        <v>8527</v>
      </c>
      <c r="F2117" s="23" t="s">
        <v>8528</v>
      </c>
      <c r="G2117" s="23" t="n">
        <v>71</v>
      </c>
      <c r="H2117" s="23" t="n">
        <v>3000</v>
      </c>
      <c r="I2117" s="41" t="s">
        <v>180</v>
      </c>
      <c r="K2117" s="23" t="n">
        <v>0</v>
      </c>
      <c r="L2117" s="23" t="n">
        <v>0</v>
      </c>
      <c r="M2117" s="23" t="n">
        <v>0</v>
      </c>
      <c r="N2117" s="23" t="n">
        <v>250</v>
      </c>
      <c r="O2117" s="23" t="n">
        <f aca="false">K2117+L2117</f>
        <v>0</v>
      </c>
      <c r="P2117" s="23" t="n">
        <f aca="false">K2117+L2117+M2117+N2117</f>
        <v>250</v>
      </c>
      <c r="Q2117" s="23" t="n">
        <v>0</v>
      </c>
      <c r="R2117" s="23" t="n">
        <v>816</v>
      </c>
      <c r="S2117" s="23" t="n">
        <v>666</v>
      </c>
      <c r="T2117" s="23" t="n">
        <v>283</v>
      </c>
      <c r="U2117" s="42" t="n">
        <f aca="false">IF(I2117="delivery",O2117-SUM(Q2117+R2117),IF(I2117="PO",P2117-SUM(Q2117:R2117)))</f>
        <v>-816</v>
      </c>
      <c r="V2117" s="43" t="n">
        <v>1.37</v>
      </c>
      <c r="W2117" s="43"/>
      <c r="X2117" s="43" t="n">
        <f aca="false">W2117-V2117</f>
        <v>-1.37</v>
      </c>
      <c r="Z2117" s="44"/>
      <c r="AA2117" s="44"/>
      <c r="AM2117" s="23" t="str">
        <f aca="false">D2117</f>
        <v>Arista</v>
      </c>
      <c r="AN2117" s="23" t="s">
        <v>6397</v>
      </c>
      <c r="AT2117" s="44"/>
      <c r="AU2117" s="44"/>
      <c r="BD2117" s="23" t="s">
        <v>182</v>
      </c>
      <c r="BE2117" s="1" t="s">
        <v>183</v>
      </c>
    </row>
    <row r="2118" customFormat="false" ht="15" hidden="false" customHeight="true" outlineLevel="0" collapsed="false">
      <c r="A2118" s="23" t="s">
        <v>8529</v>
      </c>
      <c r="B2118" s="23" t="s">
        <v>8526</v>
      </c>
      <c r="C2118" s="40" t="s">
        <v>177</v>
      </c>
      <c r="D2118" s="23" t="s">
        <v>82</v>
      </c>
      <c r="E2118" s="23" t="s">
        <v>8527</v>
      </c>
      <c r="F2118" s="23" t="s">
        <v>8528</v>
      </c>
      <c r="G2118" s="23" t="n">
        <v>71</v>
      </c>
      <c r="H2118" s="23" t="n">
        <v>3000</v>
      </c>
      <c r="I2118" s="41" t="s">
        <v>180</v>
      </c>
      <c r="K2118" s="23" t="n">
        <v>0</v>
      </c>
      <c r="L2118" s="23" t="n">
        <v>0</v>
      </c>
      <c r="M2118" s="23" t="n">
        <v>0</v>
      </c>
      <c r="N2118" s="23" t="n">
        <v>0</v>
      </c>
      <c r="O2118" s="23" t="n">
        <f aca="false">K2118+L2118</f>
        <v>0</v>
      </c>
      <c r="P2118" s="23" t="n">
        <f aca="false">K2118+L2118+M2118+N2118</f>
        <v>0</v>
      </c>
      <c r="Q2118" s="23" t="n">
        <v>0</v>
      </c>
      <c r="R2118" s="23" t="n">
        <v>0</v>
      </c>
      <c r="S2118" s="23" t="n">
        <v>0</v>
      </c>
      <c r="T2118" s="23" t="n">
        <v>0</v>
      </c>
      <c r="U2118" s="42" t="n">
        <f aca="false">IF(I2118="delivery",O2118-SUM(Q2118+R2118),IF(I2118="PO",P2118-SUM(Q2118:R2118)))</f>
        <v>0</v>
      </c>
      <c r="V2118" s="43" t="n">
        <v>1.37</v>
      </c>
      <c r="W2118" s="43"/>
      <c r="X2118" s="43" t="n">
        <f aca="false">W2118-V2118</f>
        <v>-1.37</v>
      </c>
      <c r="Z2118" s="44"/>
      <c r="AA2118" s="44"/>
      <c r="AM2118" s="23" t="str">
        <f aca="false">D2118</f>
        <v>Arista</v>
      </c>
      <c r="AN2118" s="23" t="s">
        <v>6397</v>
      </c>
      <c r="AT2118" s="44"/>
      <c r="AU2118" s="44"/>
      <c r="BD2118" s="23" t="s">
        <v>182</v>
      </c>
      <c r="BE2118" s="1" t="s">
        <v>183</v>
      </c>
    </row>
    <row r="2119" customFormat="false" ht="15" hidden="false" customHeight="true" outlineLevel="0" collapsed="false">
      <c r="A2119" s="23" t="s">
        <v>8530</v>
      </c>
      <c r="B2119" s="23" t="s">
        <v>8531</v>
      </c>
      <c r="C2119" s="40" t="s">
        <v>177</v>
      </c>
      <c r="D2119" s="23" t="s">
        <v>82</v>
      </c>
      <c r="E2119" s="23" t="s">
        <v>8532</v>
      </c>
      <c r="F2119" s="23" t="s">
        <v>8533</v>
      </c>
      <c r="G2119" s="23" t="n">
        <v>91</v>
      </c>
      <c r="H2119" s="23" t="n">
        <v>3000</v>
      </c>
      <c r="I2119" s="41" t="s">
        <v>180</v>
      </c>
      <c r="K2119" s="23" t="n">
        <v>0</v>
      </c>
      <c r="L2119" s="23" t="n">
        <v>35611</v>
      </c>
      <c r="M2119" s="23" t="n">
        <v>24000</v>
      </c>
      <c r="N2119" s="23" t="n">
        <v>27000</v>
      </c>
      <c r="O2119" s="23" t="n">
        <f aca="false">K2119+L2119</f>
        <v>35611</v>
      </c>
      <c r="P2119" s="23" t="n">
        <f aca="false">K2119+L2119+M2119+N2119</f>
        <v>86611</v>
      </c>
      <c r="Q2119" s="23" t="n">
        <v>12269</v>
      </c>
      <c r="R2119" s="23" t="n">
        <v>50618</v>
      </c>
      <c r="S2119" s="23" t="n">
        <v>36110</v>
      </c>
      <c r="T2119" s="23" t="n">
        <v>13992</v>
      </c>
      <c r="U2119" s="42" t="n">
        <f aca="false">IF(I2119="delivery",O2119-SUM(Q2119+R2119),IF(I2119="PO",P2119-SUM(Q2119:R2119)))</f>
        <v>-27276</v>
      </c>
      <c r="V2119" s="43" t="n">
        <v>1.012</v>
      </c>
      <c r="W2119" s="43"/>
      <c r="X2119" s="43" t="n">
        <f aca="false">W2119-V2119</f>
        <v>-1.012</v>
      </c>
      <c r="Y2119" s="23" t="n">
        <v>1.04995</v>
      </c>
      <c r="Z2119" s="44"/>
      <c r="AA2119" s="44"/>
      <c r="AM2119" s="23" t="str">
        <f aca="false">D2119</f>
        <v>Arista</v>
      </c>
      <c r="AN2119" s="23" t="s">
        <v>6397</v>
      </c>
      <c r="AT2119" s="44"/>
      <c r="AU2119" s="44"/>
      <c r="BD2119" s="23" t="s">
        <v>182</v>
      </c>
      <c r="BE2119" s="1" t="s">
        <v>183</v>
      </c>
    </row>
    <row r="2120" customFormat="false" ht="15" hidden="false" customHeight="true" outlineLevel="0" collapsed="false">
      <c r="A2120" s="23" t="s">
        <v>8534</v>
      </c>
      <c r="B2120" s="23" t="s">
        <v>8535</v>
      </c>
      <c r="C2120" s="40" t="s">
        <v>177</v>
      </c>
      <c r="D2120" s="23" t="s">
        <v>82</v>
      </c>
      <c r="E2120" s="23" t="s">
        <v>8536</v>
      </c>
      <c r="F2120" s="23" t="s">
        <v>8537</v>
      </c>
      <c r="G2120" s="23" t="n">
        <v>71</v>
      </c>
      <c r="H2120" s="23" t="n">
        <v>3000</v>
      </c>
      <c r="I2120" s="41" t="s">
        <v>180</v>
      </c>
      <c r="K2120" s="23" t="n">
        <v>0</v>
      </c>
      <c r="L2120" s="23" t="n">
        <v>8680</v>
      </c>
      <c r="M2120" s="23" t="n">
        <v>0</v>
      </c>
      <c r="N2120" s="23" t="n">
        <v>4000</v>
      </c>
      <c r="O2120" s="23" t="n">
        <f aca="false">K2120+L2120</f>
        <v>8680</v>
      </c>
      <c r="P2120" s="23" t="n">
        <f aca="false">K2120+L2120+M2120+N2120</f>
        <v>12680</v>
      </c>
      <c r="Q2120" s="23" t="n">
        <v>6645</v>
      </c>
      <c r="R2120" s="23" t="n">
        <v>19531</v>
      </c>
      <c r="S2120" s="23" t="n">
        <v>17490</v>
      </c>
      <c r="T2120" s="23" t="n">
        <v>6386</v>
      </c>
      <c r="U2120" s="42" t="n">
        <f aca="false">IF(I2120="delivery",O2120-SUM(Q2120+R2120),IF(I2120="PO",P2120-SUM(Q2120:R2120)))</f>
        <v>-17496</v>
      </c>
      <c r="V2120" s="43" t="n">
        <v>0.87768</v>
      </c>
      <c r="W2120" s="43"/>
      <c r="X2120" s="43" t="n">
        <f aca="false">W2120-V2120</f>
        <v>-0.87768</v>
      </c>
      <c r="Y2120" s="23" t="n">
        <v>0.8694</v>
      </c>
      <c r="Z2120" s="44"/>
      <c r="AA2120" s="44"/>
      <c r="AM2120" s="23" t="str">
        <f aca="false">D2120</f>
        <v>Arista</v>
      </c>
      <c r="AN2120" s="23" t="s">
        <v>6397</v>
      </c>
      <c r="AT2120" s="44"/>
      <c r="AU2120" s="44"/>
      <c r="BD2120" s="23" t="s">
        <v>182</v>
      </c>
      <c r="BE2120" s="1" t="s">
        <v>183</v>
      </c>
    </row>
    <row r="2121" customFormat="false" ht="15" hidden="false" customHeight="true" outlineLevel="0" collapsed="false">
      <c r="A2121" s="23" t="s">
        <v>8538</v>
      </c>
      <c r="B2121" s="23" t="s">
        <v>8539</v>
      </c>
      <c r="C2121" s="40" t="s">
        <v>177</v>
      </c>
      <c r="D2121" s="23" t="s">
        <v>82</v>
      </c>
      <c r="E2121" s="23" t="s">
        <v>8540</v>
      </c>
      <c r="F2121" s="23" t="s">
        <v>8541</v>
      </c>
      <c r="G2121" s="23" t="n">
        <v>55</v>
      </c>
      <c r="H2121" s="23" t="n">
        <v>1</v>
      </c>
      <c r="I2121" s="41" t="s">
        <v>180</v>
      </c>
      <c r="K2121" s="23" t="n">
        <v>0</v>
      </c>
      <c r="L2121" s="23" t="n">
        <v>0</v>
      </c>
      <c r="M2121" s="23" t="n">
        <v>0</v>
      </c>
      <c r="N2121" s="23" t="n">
        <v>0</v>
      </c>
      <c r="O2121" s="23" t="n">
        <f aca="false">K2121+L2121</f>
        <v>0</v>
      </c>
      <c r="P2121" s="23" t="n">
        <f aca="false">K2121+L2121+M2121+N2121</f>
        <v>0</v>
      </c>
      <c r="Q2121" s="23" t="n">
        <v>0</v>
      </c>
      <c r="R2121" s="23" t="n">
        <v>0</v>
      </c>
      <c r="S2121" s="23" t="n">
        <v>0</v>
      </c>
      <c r="T2121" s="23" t="n">
        <v>0</v>
      </c>
      <c r="U2121" s="42" t="n">
        <f aca="false">IF(I2121="delivery",O2121-SUM(Q2121+R2121),IF(I2121="PO",P2121-SUM(Q2121:R2121)))</f>
        <v>0</v>
      </c>
      <c r="V2121" s="45" t="n">
        <v>1.23</v>
      </c>
      <c r="W2121" s="45"/>
      <c r="X2121" s="43" t="n">
        <f aca="false">W2121-V2121</f>
        <v>-1.23</v>
      </c>
      <c r="Z2121" s="44"/>
      <c r="AA2121" s="44"/>
      <c r="AM2121" s="23" t="str">
        <f aca="false">D2121</f>
        <v>Arista</v>
      </c>
      <c r="AN2121" s="23" t="s">
        <v>6397</v>
      </c>
      <c r="AT2121" s="44"/>
      <c r="AU2121" s="44"/>
      <c r="BD2121" s="23" t="s">
        <v>7092</v>
      </c>
      <c r="BE2121" s="1" t="s">
        <v>183</v>
      </c>
    </row>
    <row r="2122" customFormat="false" ht="15" hidden="false" customHeight="true" outlineLevel="0" collapsed="false">
      <c r="A2122" s="23" t="s">
        <v>8542</v>
      </c>
      <c r="B2122" s="23" t="s">
        <v>8543</v>
      </c>
      <c r="C2122" s="40" t="s">
        <v>177</v>
      </c>
      <c r="D2122" s="23" t="s">
        <v>82</v>
      </c>
      <c r="E2122" s="23" t="s">
        <v>8544</v>
      </c>
      <c r="F2122" s="23" t="s">
        <v>8545</v>
      </c>
      <c r="G2122" s="23" t="n">
        <v>271</v>
      </c>
      <c r="H2122" s="23" t="n">
        <v>3000</v>
      </c>
      <c r="I2122" s="41" t="s">
        <v>180</v>
      </c>
      <c r="K2122" s="23" t="n">
        <v>0</v>
      </c>
      <c r="L2122" s="23" t="n">
        <v>7226</v>
      </c>
      <c r="M2122" s="23" t="n">
        <v>3000</v>
      </c>
      <c r="N2122" s="23" t="n">
        <v>6000</v>
      </c>
      <c r="O2122" s="23" t="n">
        <f aca="false">K2122+L2122</f>
        <v>7226</v>
      </c>
      <c r="P2122" s="23" t="n">
        <f aca="false">K2122+L2122+M2122+N2122</f>
        <v>16226</v>
      </c>
      <c r="Q2122" s="23" t="n">
        <v>4599</v>
      </c>
      <c r="R2122" s="23" t="n">
        <v>7498</v>
      </c>
      <c r="S2122" s="23" t="n">
        <v>6556</v>
      </c>
      <c r="T2122" s="23" t="n">
        <v>2596</v>
      </c>
      <c r="U2122" s="42" t="n">
        <f aca="false">IF(I2122="delivery",O2122-SUM(Q2122+R2122),IF(I2122="PO",P2122-SUM(Q2122:R2122)))</f>
        <v>-4871</v>
      </c>
      <c r="V2122" s="43" t="n">
        <v>1.92</v>
      </c>
      <c r="W2122" s="43"/>
      <c r="X2122" s="43" t="n">
        <f aca="false">W2122-V2122</f>
        <v>-1.92</v>
      </c>
      <c r="Y2122" s="23" t="n">
        <v>1.92</v>
      </c>
      <c r="Z2122" s="44"/>
      <c r="AA2122" s="44"/>
      <c r="AM2122" s="23" t="str">
        <f aca="false">D2122</f>
        <v>Arista</v>
      </c>
      <c r="AN2122" s="23" t="s">
        <v>6397</v>
      </c>
      <c r="AT2122" s="44"/>
      <c r="AU2122" s="44"/>
      <c r="BD2122" s="23" t="s">
        <v>182</v>
      </c>
      <c r="BE2122" s="1" t="s">
        <v>183</v>
      </c>
    </row>
    <row r="2123" customFormat="false" ht="15" hidden="false" customHeight="true" outlineLevel="0" collapsed="false">
      <c r="A2123" s="23" t="s">
        <v>8546</v>
      </c>
      <c r="B2123" s="23" t="s">
        <v>8547</v>
      </c>
      <c r="C2123" s="40" t="s">
        <v>177</v>
      </c>
      <c r="D2123" s="23" t="s">
        <v>82</v>
      </c>
      <c r="E2123" s="23" t="s">
        <v>8548</v>
      </c>
      <c r="F2123" s="23" t="s">
        <v>8549</v>
      </c>
      <c r="G2123" s="23" t="n">
        <v>141</v>
      </c>
      <c r="H2123" s="23" t="n">
        <v>3000</v>
      </c>
      <c r="I2123" s="41" t="s">
        <v>180</v>
      </c>
      <c r="K2123" s="23" t="n">
        <v>0</v>
      </c>
      <c r="L2123" s="23" t="n">
        <v>5450</v>
      </c>
      <c r="M2123" s="23" t="n">
        <v>0</v>
      </c>
      <c r="N2123" s="23" t="n">
        <v>15000</v>
      </c>
      <c r="O2123" s="23" t="n">
        <f aca="false">K2123+L2123</f>
        <v>5450</v>
      </c>
      <c r="P2123" s="23" t="n">
        <f aca="false">K2123+L2123+M2123+N2123</f>
        <v>20450</v>
      </c>
      <c r="Q2123" s="23" t="n">
        <v>13582</v>
      </c>
      <c r="R2123" s="23" t="n">
        <v>4708</v>
      </c>
      <c r="S2123" s="23" t="n">
        <v>5818</v>
      </c>
      <c r="T2123" s="23" t="n">
        <v>2956</v>
      </c>
      <c r="U2123" s="42" t="n">
        <f aca="false">IF(I2123="delivery",O2123-SUM(Q2123+R2123),IF(I2123="PO",P2123-SUM(Q2123:R2123)))</f>
        <v>-12840</v>
      </c>
      <c r="V2123" s="43" t="n">
        <v>0.42</v>
      </c>
      <c r="W2123" s="43"/>
      <c r="X2123" s="43" t="n">
        <f aca="false">W2123-V2123</f>
        <v>-0.42</v>
      </c>
      <c r="Z2123" s="44"/>
      <c r="AA2123" s="44"/>
      <c r="AM2123" s="23" t="str">
        <f aca="false">D2123</f>
        <v>Arista</v>
      </c>
      <c r="AN2123" s="23" t="s">
        <v>6397</v>
      </c>
      <c r="AT2123" s="44"/>
      <c r="AU2123" s="44"/>
      <c r="BD2123" s="23" t="s">
        <v>182</v>
      </c>
      <c r="BE2123" s="1" t="s">
        <v>183</v>
      </c>
    </row>
    <row r="2124" customFormat="false" ht="15" hidden="false" customHeight="true" outlineLevel="0" collapsed="false">
      <c r="A2124" s="23" t="s">
        <v>8550</v>
      </c>
      <c r="B2124" s="23" t="s">
        <v>8551</v>
      </c>
      <c r="C2124" s="40" t="s">
        <v>177</v>
      </c>
      <c r="D2124" s="23" t="s">
        <v>82</v>
      </c>
      <c r="E2124" s="23" t="s">
        <v>8552</v>
      </c>
      <c r="F2124" s="23" t="s">
        <v>8553</v>
      </c>
      <c r="G2124" s="23" t="n">
        <v>86</v>
      </c>
      <c r="H2124" s="23" t="n">
        <v>3000</v>
      </c>
      <c r="I2124" s="41" t="s">
        <v>180</v>
      </c>
      <c r="K2124" s="23" t="n">
        <v>0</v>
      </c>
      <c r="L2124" s="23" t="n">
        <v>0</v>
      </c>
      <c r="M2124" s="23" t="n">
        <v>0</v>
      </c>
      <c r="N2124" s="23" t="n">
        <v>0</v>
      </c>
      <c r="O2124" s="23" t="n">
        <f aca="false">K2124+L2124</f>
        <v>0</v>
      </c>
      <c r="P2124" s="23" t="n">
        <f aca="false">K2124+L2124+M2124+N2124</f>
        <v>0</v>
      </c>
      <c r="Q2124" s="23" t="n">
        <v>0</v>
      </c>
      <c r="R2124" s="23" t="n">
        <v>3814</v>
      </c>
      <c r="S2124" s="23" t="n">
        <v>2694</v>
      </c>
      <c r="T2124" s="23" t="n">
        <v>1326</v>
      </c>
      <c r="U2124" s="42" t="n">
        <f aca="false">IF(I2124="delivery",O2124-SUM(Q2124+R2124),IF(I2124="PO",P2124-SUM(Q2124:R2124)))</f>
        <v>-3814</v>
      </c>
      <c r="V2124" s="43" t="n">
        <v>0.5088</v>
      </c>
      <c r="W2124" s="43"/>
      <c r="X2124" s="43" t="n">
        <f aca="false">W2124-V2124</f>
        <v>-0.5088</v>
      </c>
      <c r="Z2124" s="44"/>
      <c r="AA2124" s="44"/>
      <c r="AM2124" s="23" t="str">
        <f aca="false">D2124</f>
        <v>Arista</v>
      </c>
      <c r="AN2124" s="23" t="s">
        <v>6397</v>
      </c>
      <c r="AT2124" s="44"/>
      <c r="AU2124" s="44"/>
      <c r="BD2124" s="23" t="s">
        <v>709</v>
      </c>
      <c r="BE2124" s="1" t="s">
        <v>183</v>
      </c>
    </row>
    <row r="2125" customFormat="false" ht="15" hidden="false" customHeight="true" outlineLevel="0" collapsed="false">
      <c r="A2125" s="23" t="s">
        <v>8554</v>
      </c>
      <c r="B2125" s="23" t="s">
        <v>8555</v>
      </c>
      <c r="C2125" s="40" t="s">
        <v>177</v>
      </c>
      <c r="D2125" s="23" t="s">
        <v>82</v>
      </c>
      <c r="E2125" s="23" t="s">
        <v>8556</v>
      </c>
      <c r="F2125" s="23" t="s">
        <v>8557</v>
      </c>
      <c r="G2125" s="23" t="n">
        <v>141</v>
      </c>
      <c r="H2125" s="23" t="n">
        <v>2500</v>
      </c>
      <c r="I2125" s="41" t="s">
        <v>180</v>
      </c>
      <c r="K2125" s="23" t="n">
        <v>0</v>
      </c>
      <c r="L2125" s="23" t="n">
        <v>11581</v>
      </c>
      <c r="M2125" s="23" t="n">
        <v>2500</v>
      </c>
      <c r="N2125" s="23" t="n">
        <v>0</v>
      </c>
      <c r="O2125" s="23" t="n">
        <f aca="false">K2125+L2125</f>
        <v>11581</v>
      </c>
      <c r="P2125" s="23" t="n">
        <f aca="false">K2125+L2125+M2125+N2125</f>
        <v>14081</v>
      </c>
      <c r="Q2125" s="23" t="n">
        <v>14407</v>
      </c>
      <c r="R2125" s="23" t="n">
        <v>20135</v>
      </c>
      <c r="S2125" s="23" t="n">
        <v>18413</v>
      </c>
      <c r="T2125" s="23" t="n">
        <v>4856</v>
      </c>
      <c r="U2125" s="42" t="n">
        <f aca="false">IF(I2125="delivery",O2125-SUM(Q2125+R2125),IF(I2125="PO",P2125-SUM(Q2125:R2125)))</f>
        <v>-22961</v>
      </c>
      <c r="V2125" s="43" t="n">
        <v>1.80412</v>
      </c>
      <c r="W2125" s="43"/>
      <c r="X2125" s="43" t="n">
        <f aca="false">W2125-V2125</f>
        <v>-1.80412</v>
      </c>
      <c r="Y2125" s="23" t="n">
        <v>1.702</v>
      </c>
      <c r="Z2125" s="44"/>
      <c r="AA2125" s="44"/>
      <c r="AM2125" s="23" t="str">
        <f aca="false">D2125</f>
        <v>Arista</v>
      </c>
      <c r="AN2125" s="23" t="s">
        <v>6397</v>
      </c>
      <c r="AT2125" s="44"/>
      <c r="AU2125" s="44"/>
      <c r="BD2125" s="23" t="s">
        <v>182</v>
      </c>
      <c r="BE2125" s="1" t="s">
        <v>183</v>
      </c>
    </row>
    <row r="2126" customFormat="false" ht="15" hidden="false" customHeight="true" outlineLevel="0" collapsed="false">
      <c r="A2126" s="23" t="s">
        <v>8558</v>
      </c>
      <c r="B2126" s="23" t="s">
        <v>8559</v>
      </c>
      <c r="C2126" s="40" t="s">
        <v>177</v>
      </c>
      <c r="D2126" s="23" t="s">
        <v>82</v>
      </c>
      <c r="E2126" s="23" t="s">
        <v>8560</v>
      </c>
      <c r="F2126" s="23" t="s">
        <v>8561</v>
      </c>
      <c r="G2126" s="23" t="n">
        <v>71</v>
      </c>
      <c r="H2126" s="23" t="n">
        <v>5000</v>
      </c>
      <c r="I2126" s="41" t="s">
        <v>180</v>
      </c>
      <c r="K2126" s="23" t="n">
        <v>0</v>
      </c>
      <c r="L2126" s="23" t="n">
        <v>111536</v>
      </c>
      <c r="M2126" s="23" t="n">
        <v>0</v>
      </c>
      <c r="N2126" s="23" t="n">
        <v>5000</v>
      </c>
      <c r="O2126" s="23" t="n">
        <f aca="false">K2126+L2126</f>
        <v>111536</v>
      </c>
      <c r="P2126" s="23" t="n">
        <f aca="false">K2126+L2126+M2126+N2126</f>
        <v>116536</v>
      </c>
      <c r="Q2126" s="23" t="n">
        <v>91862</v>
      </c>
      <c r="R2126" s="23" t="n">
        <v>119018</v>
      </c>
      <c r="S2126" s="23" t="n">
        <v>149586</v>
      </c>
      <c r="T2126" s="23" t="n">
        <v>96046</v>
      </c>
      <c r="U2126" s="42" t="n">
        <f aca="false">IF(I2126="delivery",O2126-SUM(Q2126+R2126),IF(I2126="PO",P2126-SUM(Q2126:R2126)))</f>
        <v>-99344</v>
      </c>
      <c r="V2126" s="43" t="n">
        <v>1.26</v>
      </c>
      <c r="W2126" s="43"/>
      <c r="X2126" s="43" t="n">
        <f aca="false">W2126-V2126</f>
        <v>-1.26</v>
      </c>
      <c r="Y2126" s="23" t="n">
        <v>1.26</v>
      </c>
      <c r="Z2126" s="44"/>
      <c r="AA2126" s="44"/>
      <c r="AM2126" s="23" t="str">
        <f aca="false">D2126</f>
        <v>Arista</v>
      </c>
      <c r="AN2126" s="23" t="s">
        <v>6397</v>
      </c>
      <c r="AT2126" s="44"/>
      <c r="AU2126" s="44"/>
      <c r="BD2126" s="23" t="s">
        <v>182</v>
      </c>
      <c r="BE2126" s="1" t="s">
        <v>183</v>
      </c>
    </row>
    <row r="2127" customFormat="false" ht="15" hidden="false" customHeight="true" outlineLevel="0" collapsed="false">
      <c r="A2127" s="23" t="s">
        <v>8562</v>
      </c>
      <c r="B2127" s="23" t="s">
        <v>8563</v>
      </c>
      <c r="C2127" s="40" t="s">
        <v>177</v>
      </c>
      <c r="D2127" s="23" t="s">
        <v>82</v>
      </c>
      <c r="E2127" s="23" t="s">
        <v>8564</v>
      </c>
      <c r="F2127" s="23" t="s">
        <v>8565</v>
      </c>
      <c r="G2127" s="23" t="n">
        <v>91</v>
      </c>
      <c r="H2127" s="23" t="n">
        <v>1500</v>
      </c>
      <c r="I2127" s="41" t="s">
        <v>180</v>
      </c>
      <c r="K2127" s="23" t="n">
        <v>0</v>
      </c>
      <c r="L2127" s="23" t="n">
        <v>1469</v>
      </c>
      <c r="M2127" s="23" t="n">
        <v>0</v>
      </c>
      <c r="N2127" s="23" t="n">
        <v>4500</v>
      </c>
      <c r="O2127" s="23" t="n">
        <f aca="false">K2127+L2127</f>
        <v>1469</v>
      </c>
      <c r="P2127" s="23" t="n">
        <f aca="false">K2127+L2127+M2127+N2127</f>
        <v>5969</v>
      </c>
      <c r="Q2127" s="23" t="n">
        <v>1602</v>
      </c>
      <c r="R2127" s="23" t="n">
        <v>7707</v>
      </c>
      <c r="S2127" s="23" t="n">
        <v>6504</v>
      </c>
      <c r="T2127" s="23" t="n">
        <v>2283</v>
      </c>
      <c r="U2127" s="42" t="n">
        <f aca="false">IF(I2127="delivery",O2127-SUM(Q2127+R2127),IF(I2127="PO",P2127-SUM(Q2127:R2127)))</f>
        <v>-7840</v>
      </c>
      <c r="V2127" s="43" t="n">
        <v>0.13</v>
      </c>
      <c r="W2127" s="43"/>
      <c r="X2127" s="43" t="n">
        <f aca="false">W2127-V2127</f>
        <v>-0.13</v>
      </c>
      <c r="Z2127" s="44"/>
      <c r="AA2127" s="44"/>
      <c r="AM2127" s="23" t="str">
        <f aca="false">D2127</f>
        <v>Arista</v>
      </c>
      <c r="AN2127" s="23" t="s">
        <v>6397</v>
      </c>
      <c r="AT2127" s="44"/>
      <c r="AU2127" s="44"/>
      <c r="BD2127" s="23" t="s">
        <v>182</v>
      </c>
      <c r="BE2127" s="1" t="s">
        <v>183</v>
      </c>
    </row>
    <row r="2128" customFormat="false" ht="15" hidden="false" customHeight="true" outlineLevel="0" collapsed="false">
      <c r="A2128" s="23" t="s">
        <v>8566</v>
      </c>
      <c r="B2128" s="23" t="s">
        <v>8567</v>
      </c>
      <c r="C2128" s="40" t="s">
        <v>177</v>
      </c>
      <c r="D2128" s="23" t="s">
        <v>82</v>
      </c>
      <c r="E2128" s="23" t="s">
        <v>8568</v>
      </c>
      <c r="F2128" s="23" t="s">
        <v>8569</v>
      </c>
      <c r="G2128" s="23" t="n">
        <v>91</v>
      </c>
      <c r="H2128" s="23" t="n">
        <v>15000</v>
      </c>
      <c r="I2128" s="41" t="s">
        <v>180</v>
      </c>
      <c r="K2128" s="23" t="n">
        <v>0</v>
      </c>
      <c r="L2128" s="23" t="n">
        <v>15000</v>
      </c>
      <c r="M2128" s="23" t="n">
        <v>0</v>
      </c>
      <c r="N2128" s="23" t="n">
        <v>0</v>
      </c>
      <c r="O2128" s="23" t="n">
        <f aca="false">K2128+L2128</f>
        <v>15000</v>
      </c>
      <c r="P2128" s="23" t="n">
        <f aca="false">K2128+L2128+M2128+N2128</f>
        <v>15000</v>
      </c>
      <c r="Q2128" s="23" t="n">
        <v>534</v>
      </c>
      <c r="R2128" s="23" t="n">
        <v>2569</v>
      </c>
      <c r="S2128" s="23" t="n">
        <v>2168</v>
      </c>
      <c r="T2128" s="23" t="n">
        <v>761</v>
      </c>
      <c r="U2128" s="42" t="n">
        <f aca="false">IF(I2128="delivery",O2128-SUM(Q2128+R2128),IF(I2128="PO",P2128-SUM(Q2128:R2128)))</f>
        <v>11897</v>
      </c>
      <c r="V2128" s="43" t="n">
        <v>0.2</v>
      </c>
      <c r="W2128" s="43"/>
      <c r="X2128" s="43" t="n">
        <f aca="false">W2128-V2128</f>
        <v>-0.2</v>
      </c>
      <c r="Z2128" s="44"/>
      <c r="AA2128" s="44"/>
      <c r="AM2128" s="23" t="str">
        <f aca="false">D2128</f>
        <v>Arista</v>
      </c>
      <c r="AN2128" s="23" t="s">
        <v>6397</v>
      </c>
      <c r="AT2128" s="44"/>
      <c r="AU2128" s="44"/>
      <c r="BD2128" s="23" t="s">
        <v>182</v>
      </c>
      <c r="BE2128" s="1" t="s">
        <v>183</v>
      </c>
    </row>
    <row r="2129" customFormat="false" ht="15" hidden="false" customHeight="true" outlineLevel="0" collapsed="false">
      <c r="A2129" s="23" t="s">
        <v>8570</v>
      </c>
      <c r="B2129" s="23" t="s">
        <v>8571</v>
      </c>
      <c r="C2129" s="40" t="s">
        <v>177</v>
      </c>
      <c r="D2129" s="23" t="s">
        <v>82</v>
      </c>
      <c r="E2129" s="23" t="s">
        <v>8572</v>
      </c>
      <c r="F2129" s="23" t="s">
        <v>8573</v>
      </c>
      <c r="G2129" s="23" t="n">
        <v>271</v>
      </c>
      <c r="H2129" s="23" t="n">
        <v>5000</v>
      </c>
      <c r="I2129" s="41" t="s">
        <v>180</v>
      </c>
      <c r="K2129" s="23" t="n">
        <v>0</v>
      </c>
      <c r="L2129" s="23" t="n">
        <v>10261</v>
      </c>
      <c r="M2129" s="23" t="n">
        <v>0</v>
      </c>
      <c r="N2129" s="23" t="n">
        <v>0</v>
      </c>
      <c r="O2129" s="23" t="n">
        <f aca="false">K2129+L2129</f>
        <v>10261</v>
      </c>
      <c r="P2129" s="23" t="n">
        <f aca="false">K2129+L2129+M2129+N2129</f>
        <v>10261</v>
      </c>
      <c r="Q2129" s="23" t="n">
        <v>9720</v>
      </c>
      <c r="R2129" s="23" t="n">
        <v>12330</v>
      </c>
      <c r="S2129" s="23" t="n">
        <v>12330</v>
      </c>
      <c r="T2129" s="23" t="n">
        <v>4110</v>
      </c>
      <c r="U2129" s="42" t="n">
        <f aca="false">IF(I2129="delivery",O2129-SUM(Q2129+R2129),IF(I2129="PO",P2129-SUM(Q2129:R2129)))</f>
        <v>-11789</v>
      </c>
      <c r="V2129" s="43" t="n">
        <v>1.62</v>
      </c>
      <c r="W2129" s="43"/>
      <c r="X2129" s="43" t="n">
        <f aca="false">W2129-V2129</f>
        <v>-1.62</v>
      </c>
      <c r="Z2129" s="44"/>
      <c r="AA2129" s="44"/>
      <c r="AM2129" s="23" t="str">
        <f aca="false">D2129</f>
        <v>Arista</v>
      </c>
      <c r="AN2129" s="23" t="s">
        <v>6397</v>
      </c>
      <c r="AT2129" s="44"/>
      <c r="AU2129" s="44"/>
      <c r="BD2129" s="23" t="s">
        <v>182</v>
      </c>
      <c r="BE2129" s="1" t="s">
        <v>183</v>
      </c>
    </row>
    <row r="2130" customFormat="false" ht="15" hidden="false" customHeight="true" outlineLevel="0" collapsed="false">
      <c r="A2130" s="23" t="s">
        <v>8574</v>
      </c>
      <c r="B2130" s="23" t="s">
        <v>8571</v>
      </c>
      <c r="C2130" s="40" t="s">
        <v>177</v>
      </c>
      <c r="D2130" s="23" t="s">
        <v>82</v>
      </c>
      <c r="E2130" s="23" t="s">
        <v>8572</v>
      </c>
      <c r="F2130" s="23" t="s">
        <v>8573</v>
      </c>
      <c r="G2130" s="23" t="n">
        <v>271</v>
      </c>
      <c r="H2130" s="23" t="n">
        <v>5000</v>
      </c>
      <c r="I2130" s="41" t="s">
        <v>180</v>
      </c>
      <c r="K2130" s="23" t="n">
        <v>0</v>
      </c>
      <c r="L2130" s="23" t="n">
        <v>70</v>
      </c>
      <c r="M2130" s="23" t="n">
        <v>0</v>
      </c>
      <c r="N2130" s="23" t="n">
        <v>0</v>
      </c>
      <c r="O2130" s="23" t="n">
        <f aca="false">K2130+L2130</f>
        <v>70</v>
      </c>
      <c r="P2130" s="23" t="n">
        <f aca="false">K2130+L2130+M2130+N2130</f>
        <v>70</v>
      </c>
      <c r="Q2130" s="23" t="n">
        <v>12730</v>
      </c>
      <c r="R2130" s="23" t="n">
        <v>28920</v>
      </c>
      <c r="S2130" s="23" t="n">
        <v>23880</v>
      </c>
      <c r="T2130" s="23" t="n">
        <v>9360</v>
      </c>
      <c r="U2130" s="42" t="n">
        <f aca="false">IF(I2130="delivery",O2130-SUM(Q2130+R2130),IF(I2130="PO",P2130-SUM(Q2130:R2130)))</f>
        <v>-41580</v>
      </c>
      <c r="V2130" s="43" t="n">
        <v>1.62</v>
      </c>
      <c r="W2130" s="43"/>
      <c r="X2130" s="43" t="n">
        <f aca="false">W2130-V2130</f>
        <v>-1.62</v>
      </c>
      <c r="Z2130" s="44"/>
      <c r="AA2130" s="44"/>
      <c r="AM2130" s="23" t="str">
        <f aca="false">D2130</f>
        <v>Arista</v>
      </c>
      <c r="AN2130" s="23" t="s">
        <v>6397</v>
      </c>
      <c r="AT2130" s="44"/>
      <c r="AU2130" s="44"/>
      <c r="BD2130" s="23" t="s">
        <v>182</v>
      </c>
      <c r="BE2130" s="1" t="s">
        <v>183</v>
      </c>
    </row>
    <row r="2131" customFormat="false" ht="15" hidden="false" customHeight="true" outlineLevel="0" collapsed="false">
      <c r="A2131" s="23" t="s">
        <v>8575</v>
      </c>
      <c r="B2131" s="23" t="s">
        <v>8576</v>
      </c>
      <c r="C2131" s="40" t="s">
        <v>177</v>
      </c>
      <c r="D2131" s="23" t="s">
        <v>82</v>
      </c>
      <c r="E2131" s="23" t="s">
        <v>8577</v>
      </c>
      <c r="F2131" s="23" t="s">
        <v>8578</v>
      </c>
      <c r="G2131" s="23" t="n">
        <v>126</v>
      </c>
      <c r="H2131" s="23" t="n">
        <v>5000</v>
      </c>
      <c r="I2131" s="41" t="s">
        <v>180</v>
      </c>
      <c r="K2131" s="23" t="n">
        <v>0</v>
      </c>
      <c r="L2131" s="23" t="n">
        <v>2998</v>
      </c>
      <c r="M2131" s="23" t="n">
        <v>0</v>
      </c>
      <c r="N2131" s="23" t="n">
        <v>0</v>
      </c>
      <c r="O2131" s="23" t="n">
        <f aca="false">K2131+L2131</f>
        <v>2998</v>
      </c>
      <c r="P2131" s="23" t="n">
        <f aca="false">K2131+L2131+M2131+N2131</f>
        <v>2998</v>
      </c>
      <c r="Q2131" s="23" t="n">
        <v>315</v>
      </c>
      <c r="R2131" s="23" t="n">
        <v>2534</v>
      </c>
      <c r="S2131" s="23" t="n">
        <v>1008</v>
      </c>
      <c r="T2131" s="23" t="n">
        <v>336</v>
      </c>
      <c r="U2131" s="42" t="n">
        <f aca="false">IF(I2131="delivery",O2131-SUM(Q2131+R2131),IF(I2131="PO",P2131-SUM(Q2131:R2131)))</f>
        <v>149</v>
      </c>
      <c r="V2131" s="43" t="n">
        <v>1.58</v>
      </c>
      <c r="W2131" s="43"/>
      <c r="X2131" s="43" t="n">
        <f aca="false">W2131-V2131</f>
        <v>-1.58</v>
      </c>
      <c r="Y2131" s="23" t="n">
        <v>1.58</v>
      </c>
      <c r="Z2131" s="44"/>
      <c r="AA2131" s="44"/>
      <c r="AM2131" s="23" t="str">
        <f aca="false">D2131</f>
        <v>Arista</v>
      </c>
      <c r="AN2131" s="23" t="s">
        <v>6397</v>
      </c>
      <c r="AT2131" s="44"/>
      <c r="AU2131" s="44"/>
      <c r="BD2131" s="23" t="s">
        <v>182</v>
      </c>
      <c r="BE2131" s="1" t="s">
        <v>183</v>
      </c>
    </row>
    <row r="2132" customFormat="false" ht="15" hidden="false" customHeight="true" outlineLevel="0" collapsed="false">
      <c r="A2132" s="23" t="s">
        <v>8579</v>
      </c>
      <c r="B2132" s="23" t="s">
        <v>8580</v>
      </c>
      <c r="C2132" s="40" t="s">
        <v>177</v>
      </c>
      <c r="D2132" s="23" t="s">
        <v>82</v>
      </c>
      <c r="E2132" s="23" t="s">
        <v>8581</v>
      </c>
      <c r="F2132" s="23" t="s">
        <v>8582</v>
      </c>
      <c r="G2132" s="23" t="n">
        <v>133</v>
      </c>
      <c r="H2132" s="23" t="n">
        <v>224</v>
      </c>
      <c r="I2132" s="41" t="s">
        <v>180</v>
      </c>
      <c r="K2132" s="23" t="n">
        <v>0</v>
      </c>
      <c r="L2132" s="23" t="n">
        <v>0</v>
      </c>
      <c r="M2132" s="23" t="n">
        <v>0</v>
      </c>
      <c r="N2132" s="23" t="n">
        <v>0</v>
      </c>
      <c r="O2132" s="23" t="n">
        <f aca="false">K2132+L2132</f>
        <v>0</v>
      </c>
      <c r="P2132" s="23" t="n">
        <f aca="false">K2132+L2132+M2132+N2132</f>
        <v>0</v>
      </c>
      <c r="Q2132" s="23" t="n">
        <v>0</v>
      </c>
      <c r="R2132" s="23" t="n">
        <v>0</v>
      </c>
      <c r="S2132" s="23" t="n">
        <v>0</v>
      </c>
      <c r="T2132" s="23" t="n">
        <v>0</v>
      </c>
      <c r="U2132" s="42" t="n">
        <f aca="false">IF(I2132="delivery",O2132-SUM(Q2132+R2132),IF(I2132="PO",P2132-SUM(Q2132:R2132)))</f>
        <v>0</v>
      </c>
      <c r="V2132" s="45" t="n">
        <v>20.52</v>
      </c>
      <c r="W2132" s="45"/>
      <c r="X2132" s="43" t="n">
        <f aca="false">W2132-V2132</f>
        <v>-20.52</v>
      </c>
      <c r="Z2132" s="44"/>
      <c r="AA2132" s="44"/>
      <c r="AM2132" s="23" t="str">
        <f aca="false">D2132</f>
        <v>Arista</v>
      </c>
      <c r="AN2132" s="23" t="s">
        <v>6397</v>
      </c>
      <c r="AT2132" s="44"/>
      <c r="AU2132" s="44"/>
      <c r="BD2132" s="23" t="s">
        <v>1113</v>
      </c>
      <c r="BE2132" s="1" t="s">
        <v>183</v>
      </c>
    </row>
    <row r="2133" customFormat="false" ht="15" hidden="false" customHeight="true" outlineLevel="0" collapsed="false">
      <c r="A2133" s="23" t="s">
        <v>8583</v>
      </c>
      <c r="B2133" s="23" t="s">
        <v>8584</v>
      </c>
      <c r="C2133" s="40" t="s">
        <v>177</v>
      </c>
      <c r="D2133" s="23" t="s">
        <v>82</v>
      </c>
      <c r="E2133" s="23" t="s">
        <v>8585</v>
      </c>
      <c r="F2133" s="23" t="s">
        <v>8586</v>
      </c>
      <c r="G2133" s="23" t="n">
        <v>126</v>
      </c>
      <c r="H2133" s="23" t="n">
        <v>5000</v>
      </c>
      <c r="I2133" s="41" t="s">
        <v>180</v>
      </c>
      <c r="K2133" s="23" t="n">
        <v>0</v>
      </c>
      <c r="L2133" s="23" t="n">
        <v>2947</v>
      </c>
      <c r="M2133" s="23" t="n">
        <v>0</v>
      </c>
      <c r="N2133" s="23" t="n">
        <v>217</v>
      </c>
      <c r="O2133" s="23" t="n">
        <f aca="false">K2133+L2133</f>
        <v>2947</v>
      </c>
      <c r="P2133" s="23" t="n">
        <f aca="false">K2133+L2133+M2133+N2133</f>
        <v>3164</v>
      </c>
      <c r="Q2133" s="23" t="n">
        <v>534</v>
      </c>
      <c r="R2133" s="23" t="n">
        <v>2569</v>
      </c>
      <c r="S2133" s="23" t="n">
        <v>2168</v>
      </c>
      <c r="T2133" s="23" t="n">
        <v>761</v>
      </c>
      <c r="U2133" s="42" t="n">
        <f aca="false">IF(I2133="delivery",O2133-SUM(Q2133+R2133),IF(I2133="PO",P2133-SUM(Q2133:R2133)))</f>
        <v>-156</v>
      </c>
      <c r="V2133" s="43" t="n">
        <v>1.5</v>
      </c>
      <c r="W2133" s="43"/>
      <c r="X2133" s="43" t="n">
        <f aca="false">W2133-V2133</f>
        <v>-1.5</v>
      </c>
      <c r="Y2133" s="23" t="n">
        <v>1.5</v>
      </c>
      <c r="Z2133" s="44"/>
      <c r="AA2133" s="44"/>
      <c r="AM2133" s="23" t="str">
        <f aca="false">D2133</f>
        <v>Arista</v>
      </c>
      <c r="AN2133" s="23" t="s">
        <v>6397</v>
      </c>
      <c r="AT2133" s="44"/>
      <c r="AU2133" s="44"/>
      <c r="BD2133" s="23" t="s">
        <v>182</v>
      </c>
      <c r="BE2133" s="1" t="s">
        <v>183</v>
      </c>
    </row>
    <row r="2134" customFormat="false" ht="15" hidden="false" customHeight="true" outlineLevel="0" collapsed="false">
      <c r="A2134" s="23" t="s">
        <v>8587</v>
      </c>
      <c r="B2134" s="23" t="s">
        <v>8588</v>
      </c>
      <c r="C2134" s="40" t="s">
        <v>177</v>
      </c>
      <c r="D2134" s="23" t="s">
        <v>82</v>
      </c>
      <c r="E2134" s="23" t="s">
        <v>8589</v>
      </c>
      <c r="F2134" s="23" t="s">
        <v>8590</v>
      </c>
      <c r="G2134" s="23" t="n">
        <v>126</v>
      </c>
      <c r="H2134" s="23" t="n">
        <v>5000</v>
      </c>
      <c r="I2134" s="41" t="s">
        <v>180</v>
      </c>
      <c r="K2134" s="23" t="n">
        <v>0</v>
      </c>
      <c r="L2134" s="23" t="n">
        <v>5000</v>
      </c>
      <c r="M2134" s="23" t="n">
        <v>0</v>
      </c>
      <c r="N2134" s="23" t="n">
        <v>0</v>
      </c>
      <c r="O2134" s="23" t="n">
        <f aca="false">K2134+L2134</f>
        <v>5000</v>
      </c>
      <c r="P2134" s="23" t="n">
        <f aca="false">K2134+L2134+M2134+N2134</f>
        <v>5000</v>
      </c>
      <c r="Q2134" s="23" t="n">
        <v>534</v>
      </c>
      <c r="R2134" s="23" t="n">
        <v>2569</v>
      </c>
      <c r="S2134" s="23" t="n">
        <v>2168</v>
      </c>
      <c r="T2134" s="23" t="n">
        <v>761</v>
      </c>
      <c r="U2134" s="42" t="n">
        <f aca="false">IF(I2134="delivery",O2134-SUM(Q2134+R2134),IF(I2134="PO",P2134-SUM(Q2134:R2134)))</f>
        <v>1897</v>
      </c>
      <c r="V2134" s="43" t="n">
        <v>1.5</v>
      </c>
      <c r="W2134" s="43"/>
      <c r="X2134" s="43" t="n">
        <f aca="false">W2134-V2134</f>
        <v>-1.5</v>
      </c>
      <c r="Z2134" s="44"/>
      <c r="AA2134" s="44"/>
      <c r="AM2134" s="23" t="str">
        <f aca="false">D2134</f>
        <v>Arista</v>
      </c>
      <c r="AN2134" s="23" t="s">
        <v>6397</v>
      </c>
      <c r="AT2134" s="44"/>
      <c r="AU2134" s="44"/>
      <c r="BD2134" s="23" t="s">
        <v>182</v>
      </c>
      <c r="BE2134" s="1" t="s">
        <v>183</v>
      </c>
    </row>
    <row r="2135" customFormat="false" ht="15" hidden="false" customHeight="true" outlineLevel="0" collapsed="false">
      <c r="A2135" s="23" t="s">
        <v>8591</v>
      </c>
      <c r="B2135" s="23" t="s">
        <v>8592</v>
      </c>
      <c r="C2135" s="40" t="s">
        <v>177</v>
      </c>
      <c r="D2135" s="23" t="s">
        <v>82</v>
      </c>
      <c r="E2135" s="23" t="s">
        <v>8593</v>
      </c>
      <c r="F2135" s="23" t="s">
        <v>8594</v>
      </c>
      <c r="G2135" s="23" t="n">
        <v>141</v>
      </c>
      <c r="H2135" s="23" t="n">
        <v>2500</v>
      </c>
      <c r="I2135" s="41" t="s">
        <v>180</v>
      </c>
      <c r="K2135" s="23" t="n">
        <v>0</v>
      </c>
      <c r="L2135" s="23" t="n">
        <v>2436</v>
      </c>
      <c r="M2135" s="23" t="n">
        <v>0</v>
      </c>
      <c r="N2135" s="23" t="n">
        <v>0</v>
      </c>
      <c r="O2135" s="23" t="n">
        <f aca="false">K2135+L2135</f>
        <v>2436</v>
      </c>
      <c r="P2135" s="23" t="n">
        <f aca="false">K2135+L2135+M2135+N2135</f>
        <v>2436</v>
      </c>
      <c r="Q2135" s="23" t="n">
        <v>1985</v>
      </c>
      <c r="R2135" s="23" t="n">
        <v>4110</v>
      </c>
      <c r="S2135" s="23" t="n">
        <v>3195</v>
      </c>
      <c r="T2135" s="23" t="n">
        <v>604</v>
      </c>
      <c r="U2135" s="42" t="n">
        <f aca="false">IF(I2135="delivery",O2135-SUM(Q2135+R2135),IF(I2135="PO",P2135-SUM(Q2135:R2135)))</f>
        <v>-3659</v>
      </c>
      <c r="V2135" s="43" t="n">
        <v>3.12064</v>
      </c>
      <c r="W2135" s="43"/>
      <c r="X2135" s="43" t="n">
        <f aca="false">W2135-V2135</f>
        <v>-3.12064</v>
      </c>
      <c r="Z2135" s="44"/>
      <c r="AA2135" s="44"/>
      <c r="AM2135" s="23" t="str">
        <f aca="false">D2135</f>
        <v>Arista</v>
      </c>
      <c r="AN2135" s="23" t="s">
        <v>6397</v>
      </c>
      <c r="AT2135" s="44"/>
      <c r="AU2135" s="44"/>
      <c r="BD2135" s="23" t="s">
        <v>182</v>
      </c>
      <c r="BE2135" s="1" t="s">
        <v>183</v>
      </c>
    </row>
    <row r="2136" customFormat="false" ht="15" hidden="false" customHeight="true" outlineLevel="0" collapsed="false">
      <c r="A2136" s="23" t="s">
        <v>8595</v>
      </c>
      <c r="B2136" s="23" t="s">
        <v>8596</v>
      </c>
      <c r="C2136" s="40" t="s">
        <v>177</v>
      </c>
      <c r="D2136" s="23" t="s">
        <v>82</v>
      </c>
      <c r="E2136" s="23" t="s">
        <v>8597</v>
      </c>
      <c r="F2136" s="23" t="s">
        <v>8598</v>
      </c>
      <c r="G2136" s="23" t="n">
        <v>126</v>
      </c>
      <c r="H2136" s="23" t="n">
        <v>294</v>
      </c>
      <c r="I2136" s="41" t="s">
        <v>180</v>
      </c>
      <c r="K2136" s="23" t="n">
        <v>0</v>
      </c>
      <c r="L2136" s="23" t="n">
        <v>0</v>
      </c>
      <c r="M2136" s="23" t="n">
        <v>0</v>
      </c>
      <c r="N2136" s="23" t="n">
        <v>2370</v>
      </c>
      <c r="O2136" s="23" t="n">
        <f aca="false">K2136+L2136</f>
        <v>0</v>
      </c>
      <c r="P2136" s="23" t="n">
        <f aca="false">K2136+L2136+M2136+N2136</f>
        <v>2370</v>
      </c>
      <c r="Q2136" s="23" t="n">
        <v>0</v>
      </c>
      <c r="R2136" s="23" t="n">
        <v>3912</v>
      </c>
      <c r="S2136" s="23" t="n">
        <v>2694</v>
      </c>
      <c r="T2136" s="23" t="n">
        <v>1098</v>
      </c>
      <c r="U2136" s="42" t="n">
        <f aca="false">IF(I2136="delivery",O2136-SUM(Q2136+R2136),IF(I2136="PO",P2136-SUM(Q2136:R2136)))</f>
        <v>-3912</v>
      </c>
      <c r="V2136" s="43" t="n">
        <v>21.092</v>
      </c>
      <c r="W2136" s="43"/>
      <c r="X2136" s="43" t="n">
        <f aca="false">W2136-V2136</f>
        <v>-21.092</v>
      </c>
      <c r="Z2136" s="44"/>
      <c r="AA2136" s="44"/>
      <c r="AM2136" s="23" t="str">
        <f aca="false">D2136</f>
        <v>Arista</v>
      </c>
      <c r="AN2136" s="23" t="s">
        <v>6397</v>
      </c>
      <c r="AT2136" s="44"/>
      <c r="AU2136" s="44"/>
      <c r="BD2136" s="23" t="s">
        <v>719</v>
      </c>
      <c r="BE2136" s="1" t="s">
        <v>183</v>
      </c>
    </row>
    <row r="2137" customFormat="false" ht="15" hidden="false" customHeight="true" outlineLevel="0" collapsed="false">
      <c r="A2137" s="23" t="s">
        <v>8599</v>
      </c>
      <c r="B2137" s="23" t="s">
        <v>8596</v>
      </c>
      <c r="C2137" s="40" t="s">
        <v>177</v>
      </c>
      <c r="D2137" s="23" t="s">
        <v>82</v>
      </c>
      <c r="E2137" s="23" t="s">
        <v>8597</v>
      </c>
      <c r="F2137" s="23" t="s">
        <v>8600</v>
      </c>
      <c r="G2137" s="23" t="n">
        <v>131</v>
      </c>
      <c r="H2137" s="23" t="n">
        <v>10</v>
      </c>
      <c r="I2137" s="41" t="s">
        <v>180</v>
      </c>
      <c r="K2137" s="23" t="n">
        <v>0</v>
      </c>
      <c r="L2137" s="23" t="n">
        <v>0</v>
      </c>
      <c r="M2137" s="23" t="n">
        <v>1100</v>
      </c>
      <c r="N2137" s="23" t="n">
        <v>0</v>
      </c>
      <c r="O2137" s="23" t="n">
        <f aca="false">K2137+L2137</f>
        <v>0</v>
      </c>
      <c r="P2137" s="23" t="n">
        <f aca="false">K2137+L2137+M2137+N2137</f>
        <v>1100</v>
      </c>
      <c r="Q2137" s="23" t="n">
        <v>0</v>
      </c>
      <c r="R2137" s="23" t="n">
        <v>0</v>
      </c>
      <c r="S2137" s="23" t="n">
        <v>0</v>
      </c>
      <c r="T2137" s="23" t="n">
        <v>0</v>
      </c>
      <c r="U2137" s="42" t="n">
        <f aca="false">IF(I2137="delivery",O2137-SUM(Q2137+R2137),IF(I2137="PO",P2137-SUM(Q2137:R2137)))</f>
        <v>0</v>
      </c>
      <c r="V2137" s="43" t="n">
        <v>21.092</v>
      </c>
      <c r="W2137" s="43"/>
      <c r="X2137" s="43" t="n">
        <f aca="false">W2137-V2137</f>
        <v>-21.092</v>
      </c>
      <c r="Z2137" s="44"/>
      <c r="AA2137" s="44"/>
      <c r="AM2137" s="23" t="str">
        <f aca="false">D2137</f>
        <v>Arista</v>
      </c>
      <c r="AN2137" s="23" t="s">
        <v>6397</v>
      </c>
      <c r="AT2137" s="44"/>
      <c r="AU2137" s="44"/>
      <c r="BD2137" s="23" t="s">
        <v>182</v>
      </c>
      <c r="BE2137" s="1" t="s">
        <v>183</v>
      </c>
    </row>
    <row r="2138" customFormat="false" ht="15" hidden="false" customHeight="true" outlineLevel="0" collapsed="false">
      <c r="A2138" s="23" t="s">
        <v>8601</v>
      </c>
      <c r="B2138" s="23" t="s">
        <v>8602</v>
      </c>
      <c r="C2138" s="40" t="s">
        <v>177</v>
      </c>
      <c r="D2138" s="23" t="s">
        <v>82</v>
      </c>
      <c r="E2138" s="23" t="s">
        <v>8603</v>
      </c>
      <c r="F2138" s="23" t="s">
        <v>8604</v>
      </c>
      <c r="G2138" s="23" t="n">
        <v>63</v>
      </c>
      <c r="H2138" s="23" t="n">
        <v>15000</v>
      </c>
      <c r="I2138" s="41" t="s">
        <v>188</v>
      </c>
      <c r="K2138" s="23" t="n">
        <v>0</v>
      </c>
      <c r="L2138" s="23" t="n">
        <v>0</v>
      </c>
      <c r="M2138" s="23" t="n">
        <v>0</v>
      </c>
      <c r="N2138" s="23" t="n">
        <v>0</v>
      </c>
      <c r="O2138" s="23" t="n">
        <f aca="false">K2138+L2138</f>
        <v>0</v>
      </c>
      <c r="P2138" s="23" t="n">
        <f aca="false">K2138+L2138+M2138+N2138</f>
        <v>0</v>
      </c>
      <c r="Q2138" s="23" t="n">
        <v>0</v>
      </c>
      <c r="R2138" s="23" t="n">
        <v>0</v>
      </c>
      <c r="S2138" s="23" t="n">
        <v>0</v>
      </c>
      <c r="T2138" s="23" t="n">
        <v>0</v>
      </c>
      <c r="U2138" s="42" t="n">
        <f aca="false">IF(I2138="delivery",O2138-SUM(Q2138+R2138),IF(I2138="PO",P2138-SUM(Q2138:R2138)))</f>
        <v>0</v>
      </c>
      <c r="V2138" s="43" t="n">
        <v>0.99</v>
      </c>
      <c r="W2138" s="43"/>
      <c r="X2138" s="43" t="n">
        <f aca="false">W2138-V2138</f>
        <v>-0.99</v>
      </c>
      <c r="Z2138" s="44"/>
      <c r="AA2138" s="44"/>
      <c r="AM2138" s="23" t="str">
        <f aca="false">D2138</f>
        <v>Arista</v>
      </c>
      <c r="AN2138" s="23" t="s">
        <v>6397</v>
      </c>
      <c r="AT2138" s="44"/>
      <c r="AU2138" s="44"/>
      <c r="BD2138" s="23" t="s">
        <v>412</v>
      </c>
      <c r="BE2138" s="1" t="s">
        <v>183</v>
      </c>
    </row>
    <row r="2139" customFormat="false" ht="15" hidden="false" customHeight="true" outlineLevel="0" collapsed="false">
      <c r="A2139" s="23" t="s">
        <v>8605</v>
      </c>
      <c r="B2139" s="23" t="s">
        <v>8606</v>
      </c>
      <c r="C2139" s="40" t="s">
        <v>177</v>
      </c>
      <c r="D2139" s="23" t="s">
        <v>82</v>
      </c>
      <c r="E2139" s="23" t="s">
        <v>8607</v>
      </c>
      <c r="F2139" s="23" t="s">
        <v>8608</v>
      </c>
      <c r="G2139" s="23" t="n">
        <v>46</v>
      </c>
      <c r="H2139" s="23" t="n">
        <v>500</v>
      </c>
      <c r="I2139" s="41" t="s">
        <v>180</v>
      </c>
      <c r="K2139" s="23" t="n">
        <v>0</v>
      </c>
      <c r="L2139" s="23" t="n">
        <v>0</v>
      </c>
      <c r="M2139" s="23" t="n">
        <v>0</v>
      </c>
      <c r="N2139" s="23" t="n">
        <v>0</v>
      </c>
      <c r="O2139" s="23" t="n">
        <f aca="false">K2139+L2139</f>
        <v>0</v>
      </c>
      <c r="P2139" s="23" t="n">
        <f aca="false">K2139+L2139+M2139+N2139</f>
        <v>0</v>
      </c>
      <c r="Q2139" s="23" t="n">
        <v>725</v>
      </c>
      <c r="R2139" s="23" t="n">
        <v>506</v>
      </c>
      <c r="S2139" s="23" t="n">
        <v>165</v>
      </c>
      <c r="T2139" s="23" t="n">
        <v>350</v>
      </c>
      <c r="U2139" s="42" t="n">
        <f aca="false">IF(I2139="delivery",O2139-SUM(Q2139+R2139),IF(I2139="PO",P2139-SUM(Q2139:R2139)))</f>
        <v>-1231</v>
      </c>
      <c r="V2139" s="43" t="n">
        <v>0.371</v>
      </c>
      <c r="W2139" s="43"/>
      <c r="X2139" s="43" t="n">
        <f aca="false">W2139-V2139</f>
        <v>-0.371</v>
      </c>
      <c r="Z2139" s="44"/>
      <c r="AA2139" s="44"/>
      <c r="AM2139" s="23" t="str">
        <f aca="false">D2139</f>
        <v>Arista</v>
      </c>
      <c r="AN2139" s="23" t="s">
        <v>6397</v>
      </c>
      <c r="AT2139" s="44"/>
      <c r="AU2139" s="44"/>
      <c r="BD2139" s="23" t="s">
        <v>719</v>
      </c>
      <c r="BE2139" s="1" t="s">
        <v>183</v>
      </c>
    </row>
    <row r="2140" customFormat="false" ht="15" hidden="false" customHeight="true" outlineLevel="0" collapsed="false">
      <c r="A2140" s="23" t="s">
        <v>8609</v>
      </c>
      <c r="B2140" s="23" t="s">
        <v>8610</v>
      </c>
      <c r="C2140" s="40" t="s">
        <v>177</v>
      </c>
      <c r="D2140" s="23" t="s">
        <v>82</v>
      </c>
      <c r="E2140" s="23" t="s">
        <v>8611</v>
      </c>
      <c r="F2140" s="23" t="s">
        <v>8612</v>
      </c>
      <c r="G2140" s="23" t="n">
        <v>71</v>
      </c>
      <c r="H2140" s="23" t="n">
        <v>1500</v>
      </c>
      <c r="I2140" s="41" t="s">
        <v>188</v>
      </c>
      <c r="K2140" s="23" t="n">
        <v>0</v>
      </c>
      <c r="L2140" s="23" t="n">
        <v>0</v>
      </c>
      <c r="M2140" s="23" t="n">
        <v>0</v>
      </c>
      <c r="N2140" s="23" t="n">
        <v>0</v>
      </c>
      <c r="O2140" s="23" t="n">
        <f aca="false">K2140+L2140</f>
        <v>0</v>
      </c>
      <c r="P2140" s="23" t="n">
        <f aca="false">K2140+L2140+M2140+N2140</f>
        <v>0</v>
      </c>
      <c r="Q2140" s="23" t="n">
        <v>135</v>
      </c>
      <c r="R2140" s="23" t="n">
        <v>1308</v>
      </c>
      <c r="S2140" s="23" t="n">
        <v>804</v>
      </c>
      <c r="T2140" s="23" t="n">
        <v>144</v>
      </c>
      <c r="U2140" s="42" t="n">
        <f aca="false">IF(I2140="delivery",O2140-SUM(Q2140+R2140),IF(I2140="PO",P2140-SUM(Q2140:R2140)))</f>
        <v>-1443</v>
      </c>
      <c r="V2140" s="43" t="n">
        <v>1.78</v>
      </c>
      <c r="W2140" s="43"/>
      <c r="X2140" s="43" t="n">
        <f aca="false">W2140-V2140</f>
        <v>-1.78</v>
      </c>
      <c r="Z2140" s="44"/>
      <c r="AA2140" s="44"/>
      <c r="AM2140" s="23" t="str">
        <f aca="false">D2140</f>
        <v>Arista</v>
      </c>
      <c r="AN2140" s="23" t="s">
        <v>6397</v>
      </c>
      <c r="AT2140" s="44"/>
      <c r="AU2140" s="44"/>
      <c r="BD2140" s="23" t="s">
        <v>182</v>
      </c>
      <c r="BE2140" s="1" t="s">
        <v>183</v>
      </c>
    </row>
    <row r="2141" customFormat="false" ht="15" hidden="false" customHeight="true" outlineLevel="0" collapsed="false">
      <c r="A2141" s="23" t="s">
        <v>8613</v>
      </c>
      <c r="B2141" s="23" t="s">
        <v>8614</v>
      </c>
      <c r="C2141" s="40" t="s">
        <v>177</v>
      </c>
      <c r="D2141" s="23" t="s">
        <v>82</v>
      </c>
      <c r="E2141" s="23" t="s">
        <v>8615</v>
      </c>
      <c r="F2141" s="23" t="s">
        <v>8616</v>
      </c>
      <c r="G2141" s="23" t="n">
        <v>81</v>
      </c>
      <c r="H2141" s="23" t="n">
        <v>4000</v>
      </c>
      <c r="I2141" s="41" t="s">
        <v>180</v>
      </c>
      <c r="K2141" s="23" t="n">
        <v>0</v>
      </c>
      <c r="L2141" s="23" t="n">
        <v>0</v>
      </c>
      <c r="M2141" s="23" t="n">
        <v>0</v>
      </c>
      <c r="N2141" s="23" t="n">
        <v>0</v>
      </c>
      <c r="O2141" s="23" t="n">
        <f aca="false">K2141+L2141</f>
        <v>0</v>
      </c>
      <c r="P2141" s="23" t="n">
        <f aca="false">K2141+L2141+M2141+N2141</f>
        <v>0</v>
      </c>
      <c r="Q2141" s="23" t="n">
        <v>0</v>
      </c>
      <c r="R2141" s="23" t="n">
        <v>1632</v>
      </c>
      <c r="S2141" s="23" t="n">
        <v>1332</v>
      </c>
      <c r="T2141" s="23" t="n">
        <v>566</v>
      </c>
      <c r="U2141" s="42" t="n">
        <f aca="false">IF(I2141="delivery",O2141-SUM(Q2141+R2141),IF(I2141="PO",P2141-SUM(Q2141:R2141)))</f>
        <v>-1632</v>
      </c>
      <c r="V2141" s="43" t="n">
        <v>2.8</v>
      </c>
      <c r="W2141" s="43"/>
      <c r="X2141" s="43" t="n">
        <f aca="false">W2141-V2141</f>
        <v>-2.8</v>
      </c>
      <c r="Z2141" s="44"/>
      <c r="AA2141" s="44"/>
      <c r="AM2141" s="23" t="str">
        <f aca="false">D2141</f>
        <v>Arista</v>
      </c>
      <c r="AN2141" s="23" t="s">
        <v>6397</v>
      </c>
      <c r="AT2141" s="44"/>
      <c r="AU2141" s="44"/>
      <c r="BD2141" s="23" t="s">
        <v>182</v>
      </c>
      <c r="BE2141" s="1" t="s">
        <v>183</v>
      </c>
    </row>
    <row r="2142" customFormat="false" ht="15" hidden="false" customHeight="true" outlineLevel="0" collapsed="false">
      <c r="A2142" s="23" t="s">
        <v>8617</v>
      </c>
      <c r="B2142" s="23" t="s">
        <v>8618</v>
      </c>
      <c r="C2142" s="40" t="s">
        <v>177</v>
      </c>
      <c r="D2142" s="23" t="s">
        <v>82</v>
      </c>
      <c r="E2142" s="23" t="s">
        <v>8619</v>
      </c>
      <c r="F2142" s="23" t="s">
        <v>8620</v>
      </c>
      <c r="G2142" s="23" t="n">
        <v>81</v>
      </c>
      <c r="H2142" s="23" t="n">
        <v>3000</v>
      </c>
      <c r="I2142" s="41" t="s">
        <v>180</v>
      </c>
      <c r="K2142" s="23" t="n">
        <v>0</v>
      </c>
      <c r="L2142" s="23" t="n">
        <v>0</v>
      </c>
      <c r="M2142" s="23" t="n">
        <v>0</v>
      </c>
      <c r="N2142" s="23" t="n">
        <v>0</v>
      </c>
      <c r="O2142" s="23" t="n">
        <f aca="false">K2142+L2142</f>
        <v>0</v>
      </c>
      <c r="P2142" s="23" t="n">
        <f aca="false">K2142+L2142+M2142+N2142</f>
        <v>0</v>
      </c>
      <c r="Q2142" s="23" t="n">
        <v>0</v>
      </c>
      <c r="R2142" s="23" t="n">
        <v>20400</v>
      </c>
      <c r="S2142" s="23" t="n">
        <v>16650</v>
      </c>
      <c r="T2142" s="23" t="n">
        <v>7075</v>
      </c>
      <c r="U2142" s="42" t="n">
        <f aca="false">IF(I2142="delivery",O2142-SUM(Q2142+R2142),IF(I2142="PO",P2142-SUM(Q2142:R2142)))</f>
        <v>-20400</v>
      </c>
      <c r="V2142" s="43" t="n">
        <v>1.058</v>
      </c>
      <c r="W2142" s="43"/>
      <c r="X2142" s="43" t="n">
        <f aca="false">W2142-V2142</f>
        <v>-1.058</v>
      </c>
      <c r="Z2142" s="44"/>
      <c r="AA2142" s="44"/>
      <c r="AM2142" s="23" t="str">
        <f aca="false">D2142</f>
        <v>Arista</v>
      </c>
      <c r="AN2142" s="23" t="s">
        <v>6397</v>
      </c>
      <c r="AT2142" s="44"/>
      <c r="AU2142" s="44"/>
      <c r="BD2142" s="23" t="s">
        <v>182</v>
      </c>
      <c r="BE2142" s="1" t="s">
        <v>183</v>
      </c>
    </row>
    <row r="2143" customFormat="false" ht="15" hidden="false" customHeight="true" outlineLevel="0" collapsed="false">
      <c r="A2143" s="23" t="s">
        <v>8621</v>
      </c>
      <c r="B2143" s="23" t="s">
        <v>8622</v>
      </c>
      <c r="C2143" s="40" t="s">
        <v>177</v>
      </c>
      <c r="D2143" s="23" t="s">
        <v>82</v>
      </c>
      <c r="E2143" s="23" t="s">
        <v>8623</v>
      </c>
      <c r="F2143" s="23" t="s">
        <v>8624</v>
      </c>
      <c r="G2143" s="23" t="n">
        <v>81</v>
      </c>
      <c r="H2143" s="23" t="n">
        <v>3000</v>
      </c>
      <c r="I2143" s="41" t="s">
        <v>180</v>
      </c>
      <c r="K2143" s="23" t="n">
        <v>0</v>
      </c>
      <c r="L2143" s="23" t="n">
        <v>0</v>
      </c>
      <c r="M2143" s="23" t="n">
        <v>0</v>
      </c>
      <c r="N2143" s="23" t="n">
        <v>0</v>
      </c>
      <c r="O2143" s="23" t="n">
        <f aca="false">K2143+L2143</f>
        <v>0</v>
      </c>
      <c r="P2143" s="23" t="n">
        <f aca="false">K2143+L2143+M2143+N2143</f>
        <v>0</v>
      </c>
      <c r="Q2143" s="23" t="n">
        <v>0</v>
      </c>
      <c r="R2143" s="23" t="n">
        <v>8160</v>
      </c>
      <c r="S2143" s="23" t="n">
        <v>6660</v>
      </c>
      <c r="T2143" s="23" t="n">
        <v>2830</v>
      </c>
      <c r="U2143" s="42" t="n">
        <f aca="false">IF(I2143="delivery",O2143-SUM(Q2143+R2143),IF(I2143="PO",P2143-SUM(Q2143:R2143)))</f>
        <v>-8160</v>
      </c>
      <c r="V2143" s="43" t="n">
        <v>1.49</v>
      </c>
      <c r="W2143" s="43"/>
      <c r="X2143" s="43" t="n">
        <f aca="false">W2143-V2143</f>
        <v>-1.49</v>
      </c>
      <c r="Z2143" s="44"/>
      <c r="AA2143" s="44"/>
      <c r="AM2143" s="23" t="str">
        <f aca="false">D2143</f>
        <v>Arista</v>
      </c>
      <c r="AN2143" s="23" t="s">
        <v>6397</v>
      </c>
      <c r="AT2143" s="44"/>
      <c r="AU2143" s="44"/>
      <c r="BD2143" s="23" t="s">
        <v>182</v>
      </c>
      <c r="BE2143" s="1" t="s">
        <v>183</v>
      </c>
    </row>
    <row r="2144" customFormat="false" ht="15" hidden="false" customHeight="true" outlineLevel="0" collapsed="false">
      <c r="A2144" s="23" t="s">
        <v>8625</v>
      </c>
      <c r="B2144" s="23" t="s">
        <v>8626</v>
      </c>
      <c r="C2144" s="40" t="s">
        <v>177</v>
      </c>
      <c r="D2144" s="23" t="s">
        <v>1471</v>
      </c>
      <c r="E2144" s="23" t="s">
        <v>8627</v>
      </c>
      <c r="F2144" s="23" t="s">
        <v>8628</v>
      </c>
      <c r="G2144" s="23" t="n">
        <v>116</v>
      </c>
      <c r="H2144" s="23" t="n">
        <v>10000</v>
      </c>
      <c r="I2144" s="41" t="s">
        <v>180</v>
      </c>
      <c r="K2144" s="23" t="n">
        <v>0</v>
      </c>
      <c r="L2144" s="23" t="n">
        <v>614205</v>
      </c>
      <c r="M2144" s="23" t="n">
        <v>190000</v>
      </c>
      <c r="N2144" s="23" t="n">
        <v>100000</v>
      </c>
      <c r="O2144" s="23" t="n">
        <f aca="false">K2144+L2144</f>
        <v>614205</v>
      </c>
      <c r="P2144" s="23" t="n">
        <f aca="false">K2144+L2144+M2144+N2144</f>
        <v>904205</v>
      </c>
      <c r="Q2144" s="23" t="n">
        <v>486918</v>
      </c>
      <c r="R2144" s="23" t="n">
        <v>345921</v>
      </c>
      <c r="S2144" s="23" t="n">
        <v>379743</v>
      </c>
      <c r="T2144" s="23" t="n">
        <v>133877</v>
      </c>
      <c r="U2144" s="42" t="n">
        <f aca="false">IF(I2144="delivery",O2144-SUM(Q2144+R2144),IF(I2144="PO",P2144-SUM(Q2144:R2144)))</f>
        <v>-218634</v>
      </c>
      <c r="V2144" s="43" t="n">
        <v>0.00053</v>
      </c>
      <c r="W2144" s="43"/>
      <c r="X2144" s="43" t="n">
        <f aca="false">W2144-V2144</f>
        <v>-0.00053</v>
      </c>
      <c r="Y2144" s="23" t="n">
        <v>0.00053</v>
      </c>
      <c r="Z2144" s="44"/>
      <c r="AA2144" s="44"/>
      <c r="AM2144" s="23" t="str">
        <f aca="false">D2144</f>
        <v>Sanmina</v>
      </c>
      <c r="AN2144" s="23" t="s">
        <v>3124</v>
      </c>
      <c r="AT2144" s="44"/>
      <c r="AU2144" s="44"/>
      <c r="BD2144" s="23" t="s">
        <v>182</v>
      </c>
      <c r="BE2144" s="1" t="s">
        <v>183</v>
      </c>
    </row>
    <row r="2145" customFormat="false" ht="15" hidden="false" customHeight="true" outlineLevel="0" collapsed="false">
      <c r="A2145" s="23" t="s">
        <v>8629</v>
      </c>
      <c r="B2145" s="23" t="s">
        <v>8630</v>
      </c>
      <c r="C2145" s="40" t="s">
        <v>177</v>
      </c>
      <c r="D2145" s="23" t="s">
        <v>1471</v>
      </c>
      <c r="E2145" s="23" t="s">
        <v>8631</v>
      </c>
      <c r="F2145" s="23" t="s">
        <v>8632</v>
      </c>
      <c r="G2145" s="23" t="n">
        <v>116</v>
      </c>
      <c r="H2145" s="23" t="n">
        <v>10000</v>
      </c>
      <c r="I2145" s="41" t="s">
        <v>180</v>
      </c>
      <c r="K2145" s="23" t="n">
        <v>0</v>
      </c>
      <c r="L2145" s="23" t="n">
        <v>5687263</v>
      </c>
      <c r="M2145" s="23" t="n">
        <v>240000</v>
      </c>
      <c r="N2145" s="23" t="n">
        <v>0</v>
      </c>
      <c r="O2145" s="23" t="n">
        <f aca="false">K2145+L2145</f>
        <v>5687263</v>
      </c>
      <c r="P2145" s="23" t="n">
        <f aca="false">K2145+L2145+M2145+N2145</f>
        <v>5927263</v>
      </c>
      <c r="Q2145" s="23" t="n">
        <v>3216069</v>
      </c>
      <c r="R2145" s="23" t="n">
        <v>3431905</v>
      </c>
      <c r="S2145" s="23" t="n">
        <v>3327548</v>
      </c>
      <c r="T2145" s="23" t="n">
        <v>1347305</v>
      </c>
      <c r="U2145" s="42" t="n">
        <f aca="false">IF(I2145="delivery",O2145-SUM(Q2145+R2145),IF(I2145="PO",P2145-SUM(Q2145:R2145)))</f>
        <v>-960711</v>
      </c>
      <c r="V2145" s="43" t="n">
        <v>0.00072</v>
      </c>
      <c r="W2145" s="43"/>
      <c r="X2145" s="43" t="n">
        <f aca="false">W2145-V2145</f>
        <v>-0.00072</v>
      </c>
      <c r="Y2145" s="23" t="n">
        <v>0.00036</v>
      </c>
      <c r="Z2145" s="44"/>
      <c r="AA2145" s="44"/>
      <c r="AM2145" s="23" t="str">
        <f aca="false">D2145</f>
        <v>Sanmina</v>
      </c>
      <c r="AN2145" s="23" t="s">
        <v>3124</v>
      </c>
      <c r="AT2145" s="44"/>
      <c r="AU2145" s="44"/>
      <c r="BD2145" s="23" t="s">
        <v>182</v>
      </c>
      <c r="BE2145" s="1" t="s">
        <v>183</v>
      </c>
    </row>
    <row r="2146" customFormat="false" ht="15" hidden="false" customHeight="true" outlineLevel="0" collapsed="false">
      <c r="A2146" s="23" t="s">
        <v>8633</v>
      </c>
      <c r="B2146" s="23" t="s">
        <v>8634</v>
      </c>
      <c r="C2146" s="40" t="s">
        <v>177</v>
      </c>
      <c r="D2146" s="23" t="s">
        <v>1471</v>
      </c>
      <c r="E2146" s="23" t="s">
        <v>8635</v>
      </c>
      <c r="F2146" s="23" t="s">
        <v>8636</v>
      </c>
      <c r="G2146" s="23" t="n">
        <v>86</v>
      </c>
      <c r="H2146" s="23" t="n">
        <v>10000</v>
      </c>
      <c r="I2146" s="41" t="s">
        <v>180</v>
      </c>
      <c r="K2146" s="23" t="n">
        <v>0</v>
      </c>
      <c r="L2146" s="23" t="n">
        <v>2444263</v>
      </c>
      <c r="M2146" s="23" t="n">
        <v>0</v>
      </c>
      <c r="N2146" s="23" t="n">
        <v>2340000</v>
      </c>
      <c r="O2146" s="23" t="n">
        <f aca="false">K2146+L2146</f>
        <v>2444263</v>
      </c>
      <c r="P2146" s="23" t="n">
        <f aca="false">K2146+L2146+M2146+N2146</f>
        <v>4784263</v>
      </c>
      <c r="Q2146" s="23" t="n">
        <v>2257906</v>
      </c>
      <c r="R2146" s="23" t="n">
        <v>2071472</v>
      </c>
      <c r="S2146" s="23" t="n">
        <v>2200986</v>
      </c>
      <c r="T2146" s="23" t="n">
        <v>789900</v>
      </c>
      <c r="U2146" s="42" t="n">
        <f aca="false">IF(I2146="delivery",O2146-SUM(Q2146+R2146),IF(I2146="PO",P2146-SUM(Q2146:R2146)))</f>
        <v>-1885115</v>
      </c>
      <c r="V2146" s="43" t="n">
        <v>0.00036</v>
      </c>
      <c r="W2146" s="43"/>
      <c r="X2146" s="43" t="n">
        <f aca="false">W2146-V2146</f>
        <v>-0.00036</v>
      </c>
      <c r="Y2146" s="23" t="n">
        <v>0.00033</v>
      </c>
      <c r="Z2146" s="44"/>
      <c r="AA2146" s="44"/>
      <c r="AM2146" s="23" t="str">
        <f aca="false">D2146</f>
        <v>Sanmina</v>
      </c>
      <c r="AN2146" s="23" t="s">
        <v>3124</v>
      </c>
      <c r="AT2146" s="44"/>
      <c r="AU2146" s="44"/>
      <c r="BD2146" s="23" t="s">
        <v>182</v>
      </c>
      <c r="BE2146" s="1" t="s">
        <v>183</v>
      </c>
    </row>
    <row r="2147" customFormat="false" ht="15" hidden="false" customHeight="true" outlineLevel="0" collapsed="false">
      <c r="A2147" s="23" t="s">
        <v>8637</v>
      </c>
      <c r="B2147" s="23" t="s">
        <v>8638</v>
      </c>
      <c r="C2147" s="40" t="s">
        <v>177</v>
      </c>
      <c r="D2147" s="23" t="s">
        <v>1471</v>
      </c>
      <c r="E2147" s="23" t="s">
        <v>8639</v>
      </c>
      <c r="F2147" s="23" t="s">
        <v>8640</v>
      </c>
      <c r="G2147" s="23" t="n">
        <v>371</v>
      </c>
      <c r="H2147" s="23" t="n">
        <v>10000</v>
      </c>
      <c r="I2147" s="41" t="s">
        <v>180</v>
      </c>
      <c r="K2147" s="23" t="n">
        <v>0</v>
      </c>
      <c r="L2147" s="23" t="n">
        <v>4784141</v>
      </c>
      <c r="M2147" s="23" t="n">
        <v>1510000</v>
      </c>
      <c r="N2147" s="23" t="n">
        <v>5340000</v>
      </c>
      <c r="O2147" s="23" t="n">
        <f aca="false">K2147+L2147</f>
        <v>4784141</v>
      </c>
      <c r="P2147" s="23" t="n">
        <f aca="false">K2147+L2147+M2147+N2147</f>
        <v>11634141</v>
      </c>
      <c r="Q2147" s="23" t="n">
        <v>3741388</v>
      </c>
      <c r="R2147" s="23" t="n">
        <v>3412240</v>
      </c>
      <c r="S2147" s="23" t="n">
        <v>3304351</v>
      </c>
      <c r="T2147" s="23" t="n">
        <v>1196642</v>
      </c>
      <c r="U2147" s="42" t="n">
        <f aca="false">IF(I2147="delivery",O2147-SUM(Q2147+R2147),IF(I2147="PO",P2147-SUM(Q2147:R2147)))</f>
        <v>-2369487</v>
      </c>
      <c r="V2147" s="43" t="n">
        <v>0.00074</v>
      </c>
      <c r="W2147" s="43"/>
      <c r="X2147" s="43" t="n">
        <f aca="false">W2147-V2147</f>
        <v>-0.00074</v>
      </c>
      <c r="Y2147" s="23" t="n">
        <v>0.00052</v>
      </c>
      <c r="Z2147" s="44"/>
      <c r="AA2147" s="44"/>
      <c r="AM2147" s="23" t="str">
        <f aca="false">D2147</f>
        <v>Sanmina</v>
      </c>
      <c r="AN2147" s="23" t="s">
        <v>3124</v>
      </c>
      <c r="AT2147" s="44"/>
      <c r="AU2147" s="44"/>
      <c r="BD2147" s="23" t="s">
        <v>182</v>
      </c>
      <c r="BE2147" s="1" t="s">
        <v>183</v>
      </c>
    </row>
    <row r="2148" customFormat="false" ht="15" hidden="false" customHeight="true" outlineLevel="0" collapsed="false">
      <c r="A2148" s="23" t="s">
        <v>8641</v>
      </c>
      <c r="B2148" s="23" t="s">
        <v>8642</v>
      </c>
      <c r="C2148" s="40" t="s">
        <v>177</v>
      </c>
      <c r="D2148" s="23" t="s">
        <v>1471</v>
      </c>
      <c r="E2148" s="23" t="s">
        <v>8643</v>
      </c>
      <c r="F2148" s="23" t="s">
        <v>8644</v>
      </c>
      <c r="G2148" s="23" t="n">
        <v>95</v>
      </c>
      <c r="H2148" s="23" t="n">
        <v>10000</v>
      </c>
      <c r="I2148" s="41" t="s">
        <v>180</v>
      </c>
      <c r="K2148" s="23" t="n">
        <v>0</v>
      </c>
      <c r="L2148" s="23" t="n">
        <v>151664</v>
      </c>
      <c r="M2148" s="23" t="n">
        <v>30000</v>
      </c>
      <c r="N2148" s="23" t="n">
        <v>0</v>
      </c>
      <c r="O2148" s="23" t="n">
        <f aca="false">K2148+L2148</f>
        <v>151664</v>
      </c>
      <c r="P2148" s="23" t="n">
        <f aca="false">K2148+L2148+M2148+N2148</f>
        <v>181664</v>
      </c>
      <c r="Q2148" s="23" t="n">
        <v>38009</v>
      </c>
      <c r="R2148" s="23" t="n">
        <v>22831</v>
      </c>
      <c r="S2148" s="23" t="n">
        <v>27561</v>
      </c>
      <c r="T2148" s="23" t="n">
        <v>4848</v>
      </c>
      <c r="U2148" s="42" t="n">
        <f aca="false">IF(I2148="delivery",O2148-SUM(Q2148+R2148),IF(I2148="PO",P2148-SUM(Q2148:R2148)))</f>
        <v>90824</v>
      </c>
      <c r="V2148" s="43" t="n">
        <v>0.00036</v>
      </c>
      <c r="W2148" s="43"/>
      <c r="X2148" s="43" t="n">
        <f aca="false">W2148-V2148</f>
        <v>-0.00036</v>
      </c>
      <c r="Y2148" s="23" t="n">
        <v>0.00059</v>
      </c>
      <c r="Z2148" s="44"/>
      <c r="AA2148" s="44"/>
      <c r="AM2148" s="23" t="str">
        <f aca="false">D2148</f>
        <v>Sanmina</v>
      </c>
      <c r="AN2148" s="23" t="s">
        <v>3124</v>
      </c>
      <c r="AT2148" s="44"/>
      <c r="AU2148" s="44"/>
      <c r="BD2148" s="23" t="s">
        <v>182</v>
      </c>
      <c r="BE2148" s="1" t="s">
        <v>183</v>
      </c>
    </row>
    <row r="2149" customFormat="false" ht="15" hidden="false" customHeight="true" outlineLevel="0" collapsed="false">
      <c r="A2149" s="23" t="s">
        <v>8645</v>
      </c>
      <c r="B2149" s="23" t="s">
        <v>8646</v>
      </c>
      <c r="C2149" s="40" t="s">
        <v>177</v>
      </c>
      <c r="D2149" s="23" t="s">
        <v>1471</v>
      </c>
      <c r="E2149" s="23" t="s">
        <v>8647</v>
      </c>
      <c r="F2149" s="23" t="s">
        <v>8648</v>
      </c>
      <c r="G2149" s="23" t="n">
        <v>86</v>
      </c>
      <c r="H2149" s="23" t="n">
        <v>10000</v>
      </c>
      <c r="I2149" s="41" t="s">
        <v>180</v>
      </c>
      <c r="K2149" s="23" t="n">
        <v>0</v>
      </c>
      <c r="L2149" s="23" t="n">
        <v>43431</v>
      </c>
      <c r="M2149" s="23" t="n">
        <v>40000</v>
      </c>
      <c r="N2149" s="23" t="n">
        <v>0</v>
      </c>
      <c r="O2149" s="23" t="n">
        <f aca="false">K2149+L2149</f>
        <v>43431</v>
      </c>
      <c r="P2149" s="23" t="n">
        <f aca="false">K2149+L2149+M2149+N2149</f>
        <v>83431</v>
      </c>
      <c r="Q2149" s="23" t="n">
        <v>34144</v>
      </c>
      <c r="R2149" s="23" t="n">
        <v>20354</v>
      </c>
      <c r="S2149" s="23" t="n">
        <v>24701</v>
      </c>
      <c r="T2149" s="23" t="n">
        <v>6401</v>
      </c>
      <c r="U2149" s="42" t="n">
        <f aca="false">IF(I2149="delivery",O2149-SUM(Q2149+R2149),IF(I2149="PO",P2149-SUM(Q2149:R2149)))</f>
        <v>-11067</v>
      </c>
      <c r="V2149" s="43" t="n">
        <v>0.00036</v>
      </c>
      <c r="W2149" s="43"/>
      <c r="X2149" s="43" t="n">
        <f aca="false">W2149-V2149</f>
        <v>-0.00036</v>
      </c>
      <c r="Y2149" s="23" t="n">
        <v>0.00048</v>
      </c>
      <c r="Z2149" s="44"/>
      <c r="AA2149" s="44"/>
      <c r="AM2149" s="23" t="str">
        <f aca="false">D2149</f>
        <v>Sanmina</v>
      </c>
      <c r="AN2149" s="23" t="s">
        <v>3124</v>
      </c>
      <c r="AT2149" s="44"/>
      <c r="AU2149" s="44"/>
      <c r="BD2149" s="23" t="s">
        <v>182</v>
      </c>
      <c r="BE2149" s="1" t="s">
        <v>183</v>
      </c>
    </row>
    <row r="2150" customFormat="false" ht="15" hidden="false" customHeight="true" outlineLevel="0" collapsed="false">
      <c r="A2150" s="23" t="s">
        <v>8649</v>
      </c>
      <c r="B2150" s="23" t="s">
        <v>8650</v>
      </c>
      <c r="C2150" s="40" t="s">
        <v>177</v>
      </c>
      <c r="D2150" s="23" t="s">
        <v>1471</v>
      </c>
      <c r="E2150" s="23" t="s">
        <v>8651</v>
      </c>
      <c r="F2150" s="23" t="s">
        <v>8652</v>
      </c>
      <c r="G2150" s="23" t="n">
        <v>86</v>
      </c>
      <c r="H2150" s="23" t="n">
        <v>10000</v>
      </c>
      <c r="I2150" s="41" t="s">
        <v>180</v>
      </c>
      <c r="K2150" s="23" t="n">
        <v>0</v>
      </c>
      <c r="L2150" s="23" t="n">
        <v>370272</v>
      </c>
      <c r="M2150" s="23" t="n">
        <v>120000</v>
      </c>
      <c r="N2150" s="23" t="n">
        <v>0</v>
      </c>
      <c r="O2150" s="23" t="n">
        <f aca="false">K2150+L2150</f>
        <v>370272</v>
      </c>
      <c r="P2150" s="23" t="n">
        <f aca="false">K2150+L2150+M2150+N2150</f>
        <v>490272</v>
      </c>
      <c r="Q2150" s="23" t="n">
        <v>155026</v>
      </c>
      <c r="R2150" s="23" t="n">
        <v>111612</v>
      </c>
      <c r="S2150" s="23" t="n">
        <v>136799</v>
      </c>
      <c r="T2150" s="23" t="n">
        <v>29849</v>
      </c>
      <c r="U2150" s="42" t="n">
        <f aca="false">IF(I2150="delivery",O2150-SUM(Q2150+R2150),IF(I2150="PO",P2150-SUM(Q2150:R2150)))</f>
        <v>103634</v>
      </c>
      <c r="V2150" s="43" t="n">
        <v>0.00036</v>
      </c>
      <c r="W2150" s="43"/>
      <c r="X2150" s="43" t="n">
        <f aca="false">W2150-V2150</f>
        <v>-0.00036</v>
      </c>
      <c r="Y2150" s="23" t="n">
        <v>0.00059</v>
      </c>
      <c r="Z2150" s="44"/>
      <c r="AA2150" s="44"/>
      <c r="AM2150" s="23" t="str">
        <f aca="false">D2150</f>
        <v>Sanmina</v>
      </c>
      <c r="AN2150" s="23" t="s">
        <v>3124</v>
      </c>
      <c r="AT2150" s="44"/>
      <c r="AU2150" s="44"/>
      <c r="BD2150" s="23" t="s">
        <v>182</v>
      </c>
      <c r="BE2150" s="1" t="s">
        <v>183</v>
      </c>
    </row>
    <row r="2151" customFormat="false" ht="15" hidden="false" customHeight="true" outlineLevel="0" collapsed="false">
      <c r="A2151" s="23" t="s">
        <v>8653</v>
      </c>
      <c r="B2151" s="23" t="s">
        <v>8654</v>
      </c>
      <c r="C2151" s="40" t="s">
        <v>177</v>
      </c>
      <c r="D2151" s="23" t="s">
        <v>1471</v>
      </c>
      <c r="E2151" s="23" t="s">
        <v>8655</v>
      </c>
      <c r="F2151" s="23" t="s">
        <v>8656</v>
      </c>
      <c r="G2151" s="23" t="n">
        <v>86</v>
      </c>
      <c r="H2151" s="23" t="n">
        <v>10000</v>
      </c>
      <c r="I2151" s="41" t="s">
        <v>180</v>
      </c>
      <c r="K2151" s="23" t="n">
        <v>0</v>
      </c>
      <c r="L2151" s="23" t="n">
        <v>20837</v>
      </c>
      <c r="M2151" s="23" t="n">
        <v>0</v>
      </c>
      <c r="N2151" s="23" t="n">
        <v>0</v>
      </c>
      <c r="O2151" s="23" t="n">
        <f aca="false">K2151+L2151</f>
        <v>20837</v>
      </c>
      <c r="P2151" s="23" t="n">
        <f aca="false">K2151+L2151+M2151+N2151</f>
        <v>20837</v>
      </c>
      <c r="Q2151" s="23" t="n">
        <v>11867</v>
      </c>
      <c r="R2151" s="23" t="n">
        <v>14739</v>
      </c>
      <c r="S2151" s="23" t="n">
        <v>14638</v>
      </c>
      <c r="T2151" s="23" t="n">
        <v>3363</v>
      </c>
      <c r="U2151" s="42" t="n">
        <f aca="false">IF(I2151="delivery",O2151-SUM(Q2151+R2151),IF(I2151="PO",P2151-SUM(Q2151:R2151)))</f>
        <v>-5769</v>
      </c>
      <c r="V2151" s="43" t="n">
        <v>0.00028</v>
      </c>
      <c r="W2151" s="43"/>
      <c r="X2151" s="43" t="n">
        <f aca="false">W2151-V2151</f>
        <v>-0.00028</v>
      </c>
      <c r="Z2151" s="44"/>
      <c r="AA2151" s="44"/>
      <c r="AM2151" s="23" t="str">
        <f aca="false">D2151</f>
        <v>Sanmina</v>
      </c>
      <c r="AN2151" s="23" t="s">
        <v>3124</v>
      </c>
      <c r="AT2151" s="44"/>
      <c r="AU2151" s="44"/>
      <c r="BD2151" s="23" t="s">
        <v>182</v>
      </c>
      <c r="BE2151" s="1" t="s">
        <v>183</v>
      </c>
    </row>
    <row r="2152" customFormat="false" ht="15" hidden="false" customHeight="true" outlineLevel="0" collapsed="false">
      <c r="A2152" s="23" t="s">
        <v>8657</v>
      </c>
      <c r="B2152" s="23" t="s">
        <v>8658</v>
      </c>
      <c r="C2152" s="40" t="s">
        <v>177</v>
      </c>
      <c r="D2152" s="23" t="s">
        <v>1471</v>
      </c>
      <c r="E2152" s="23" t="s">
        <v>8659</v>
      </c>
      <c r="F2152" s="23" t="s">
        <v>8660</v>
      </c>
      <c r="G2152" s="23" t="n">
        <v>86</v>
      </c>
      <c r="H2152" s="23" t="n">
        <v>10000</v>
      </c>
      <c r="I2152" s="41" t="s">
        <v>180</v>
      </c>
      <c r="K2152" s="23" t="n">
        <v>0</v>
      </c>
      <c r="L2152" s="23" t="n">
        <v>4853169</v>
      </c>
      <c r="M2152" s="23" t="n">
        <v>0</v>
      </c>
      <c r="N2152" s="23" t="n">
        <v>100000</v>
      </c>
      <c r="O2152" s="23" t="n">
        <f aca="false">K2152+L2152</f>
        <v>4853169</v>
      </c>
      <c r="P2152" s="23" t="n">
        <f aca="false">K2152+L2152+M2152+N2152</f>
        <v>4953169</v>
      </c>
      <c r="Q2152" s="23" t="n">
        <v>2740385</v>
      </c>
      <c r="R2152" s="23" t="n">
        <v>2392189</v>
      </c>
      <c r="S2152" s="23" t="n">
        <v>2726748</v>
      </c>
      <c r="T2152" s="23" t="n">
        <v>960657</v>
      </c>
      <c r="U2152" s="42" t="n">
        <f aca="false">IF(I2152="delivery",O2152-SUM(Q2152+R2152),IF(I2152="PO",P2152-SUM(Q2152:R2152)))</f>
        <v>-279405</v>
      </c>
      <c r="V2152" s="43" t="n">
        <v>0.00036</v>
      </c>
      <c r="W2152" s="43"/>
      <c r="X2152" s="43" t="n">
        <f aca="false">W2152-V2152</f>
        <v>-0.00036</v>
      </c>
      <c r="Y2152" s="23" t="n">
        <v>0.00053</v>
      </c>
      <c r="Z2152" s="44"/>
      <c r="AA2152" s="44"/>
      <c r="AM2152" s="23" t="str">
        <f aca="false">D2152</f>
        <v>Sanmina</v>
      </c>
      <c r="AN2152" s="23" t="s">
        <v>3124</v>
      </c>
      <c r="AT2152" s="44"/>
      <c r="AU2152" s="44"/>
      <c r="BD2152" s="23" t="s">
        <v>182</v>
      </c>
      <c r="BE2152" s="1" t="s">
        <v>183</v>
      </c>
    </row>
    <row r="2153" customFormat="false" ht="15" hidden="false" customHeight="true" outlineLevel="0" collapsed="false">
      <c r="A2153" s="23" t="s">
        <v>8661</v>
      </c>
      <c r="B2153" s="23" t="s">
        <v>8662</v>
      </c>
      <c r="C2153" s="40" t="s">
        <v>177</v>
      </c>
      <c r="D2153" s="23" t="s">
        <v>1471</v>
      </c>
      <c r="E2153" s="23" t="s">
        <v>8663</v>
      </c>
      <c r="F2153" s="23" t="s">
        <v>8664</v>
      </c>
      <c r="G2153" s="23" t="n">
        <v>86</v>
      </c>
      <c r="H2153" s="23" t="n">
        <v>10000</v>
      </c>
      <c r="I2153" s="41" t="s">
        <v>180</v>
      </c>
      <c r="K2153" s="23" t="n">
        <v>0</v>
      </c>
      <c r="L2153" s="23" t="n">
        <v>93682</v>
      </c>
      <c r="M2153" s="23" t="n">
        <v>0</v>
      </c>
      <c r="N2153" s="23" t="n">
        <v>0</v>
      </c>
      <c r="O2153" s="23" t="n">
        <f aca="false">K2153+L2153</f>
        <v>93682</v>
      </c>
      <c r="P2153" s="23" t="n">
        <f aca="false">K2153+L2153+M2153+N2153</f>
        <v>93682</v>
      </c>
      <c r="Q2153" s="23" t="n">
        <v>2129</v>
      </c>
      <c r="R2153" s="23" t="n">
        <v>810</v>
      </c>
      <c r="S2153" s="23" t="n">
        <v>968</v>
      </c>
      <c r="T2153" s="23" t="n">
        <v>64</v>
      </c>
      <c r="U2153" s="42" t="n">
        <f aca="false">IF(I2153="delivery",O2153-SUM(Q2153+R2153),IF(I2153="PO",P2153-SUM(Q2153:R2153)))</f>
        <v>90743</v>
      </c>
      <c r="V2153" s="43" t="n">
        <v>0.00068</v>
      </c>
      <c r="W2153" s="43"/>
      <c r="X2153" s="43" t="n">
        <f aca="false">W2153-V2153</f>
        <v>-0.00068</v>
      </c>
      <c r="Z2153" s="44"/>
      <c r="AA2153" s="44"/>
      <c r="AM2153" s="23" t="str">
        <f aca="false">D2153</f>
        <v>Sanmina</v>
      </c>
      <c r="AN2153" s="23" t="s">
        <v>3124</v>
      </c>
      <c r="AT2153" s="44"/>
      <c r="AU2153" s="44"/>
      <c r="BD2153" s="23" t="s">
        <v>182</v>
      </c>
      <c r="BE2153" s="1" t="s">
        <v>183</v>
      </c>
    </row>
    <row r="2154" customFormat="false" ht="15" hidden="false" customHeight="true" outlineLevel="0" collapsed="false">
      <c r="A2154" s="23" t="s">
        <v>8665</v>
      </c>
      <c r="B2154" s="23" t="s">
        <v>8666</v>
      </c>
      <c r="C2154" s="40" t="s">
        <v>177</v>
      </c>
      <c r="D2154" s="23" t="s">
        <v>1471</v>
      </c>
      <c r="E2154" s="23" t="s">
        <v>8667</v>
      </c>
      <c r="F2154" s="23" t="s">
        <v>8668</v>
      </c>
      <c r="G2154" s="23" t="n">
        <v>116</v>
      </c>
      <c r="H2154" s="23" t="n">
        <v>30000</v>
      </c>
      <c r="I2154" s="41" t="s">
        <v>180</v>
      </c>
      <c r="K2154" s="23" t="n">
        <v>0</v>
      </c>
      <c r="L2154" s="23" t="n">
        <v>362309</v>
      </c>
      <c r="M2154" s="23" t="n">
        <v>130000</v>
      </c>
      <c r="N2154" s="23" t="n">
        <v>0</v>
      </c>
      <c r="O2154" s="23" t="n">
        <f aca="false">K2154+L2154</f>
        <v>362309</v>
      </c>
      <c r="P2154" s="23" t="n">
        <f aca="false">K2154+L2154+M2154+N2154</f>
        <v>492309</v>
      </c>
      <c r="Q2154" s="23" t="n">
        <v>89433</v>
      </c>
      <c r="R2154" s="23" t="n">
        <v>78812</v>
      </c>
      <c r="S2154" s="23" t="n">
        <v>86054</v>
      </c>
      <c r="T2154" s="23" t="n">
        <v>19106</v>
      </c>
      <c r="U2154" s="42" t="n">
        <f aca="false">IF(I2154="delivery",O2154-SUM(Q2154+R2154),IF(I2154="PO",P2154-SUM(Q2154:R2154)))</f>
        <v>194064</v>
      </c>
      <c r="V2154" s="43" t="n">
        <v>0.0014</v>
      </c>
      <c r="W2154" s="43"/>
      <c r="X2154" s="43" t="n">
        <f aca="false">W2154-V2154</f>
        <v>-0.0014</v>
      </c>
      <c r="Y2154" s="23" t="n">
        <v>0.00069</v>
      </c>
      <c r="Z2154" s="44"/>
      <c r="AA2154" s="44"/>
      <c r="AM2154" s="23" t="str">
        <f aca="false">D2154</f>
        <v>Sanmina</v>
      </c>
      <c r="AN2154" s="23" t="s">
        <v>3124</v>
      </c>
      <c r="AT2154" s="44"/>
      <c r="AU2154" s="44"/>
      <c r="BD2154" s="23" t="s">
        <v>182</v>
      </c>
      <c r="BE2154" s="1" t="s">
        <v>183</v>
      </c>
    </row>
    <row r="2155" customFormat="false" ht="15" hidden="false" customHeight="true" outlineLevel="0" collapsed="false">
      <c r="A2155" s="23" t="s">
        <v>8669</v>
      </c>
      <c r="B2155" s="23" t="s">
        <v>8670</v>
      </c>
      <c r="C2155" s="40" t="s">
        <v>177</v>
      </c>
      <c r="D2155" s="23" t="s">
        <v>1471</v>
      </c>
      <c r="E2155" s="23" t="s">
        <v>8671</v>
      </c>
      <c r="F2155" s="23" t="s">
        <v>8672</v>
      </c>
      <c r="G2155" s="23" t="n">
        <v>86</v>
      </c>
      <c r="H2155" s="23" t="n">
        <v>10000</v>
      </c>
      <c r="I2155" s="41" t="s">
        <v>180</v>
      </c>
      <c r="K2155" s="23" t="n">
        <v>0</v>
      </c>
      <c r="L2155" s="23" t="n">
        <v>54673</v>
      </c>
      <c r="M2155" s="23" t="n">
        <v>100000</v>
      </c>
      <c r="N2155" s="23" t="n">
        <v>0</v>
      </c>
      <c r="O2155" s="23" t="n">
        <f aca="false">K2155+L2155</f>
        <v>54673</v>
      </c>
      <c r="P2155" s="23" t="n">
        <f aca="false">K2155+L2155+M2155+N2155</f>
        <v>154673</v>
      </c>
      <c r="Q2155" s="23" t="n">
        <v>98501</v>
      </c>
      <c r="R2155" s="23" t="n">
        <v>82458</v>
      </c>
      <c r="S2155" s="23" t="n">
        <v>86725</v>
      </c>
      <c r="T2155" s="23" t="n">
        <v>16809</v>
      </c>
      <c r="U2155" s="42" t="n">
        <f aca="false">IF(I2155="delivery",O2155-SUM(Q2155+R2155),IF(I2155="PO",P2155-SUM(Q2155:R2155)))</f>
        <v>-126286</v>
      </c>
      <c r="V2155" s="43" t="n">
        <v>0.0014</v>
      </c>
      <c r="W2155" s="43"/>
      <c r="X2155" s="43" t="n">
        <f aca="false">W2155-V2155</f>
        <v>-0.0014</v>
      </c>
      <c r="Y2155" s="23" t="n">
        <v>0.00043</v>
      </c>
      <c r="Z2155" s="44"/>
      <c r="AA2155" s="44"/>
      <c r="AM2155" s="23" t="str">
        <f aca="false">D2155</f>
        <v>Sanmina</v>
      </c>
      <c r="AN2155" s="23" t="s">
        <v>3124</v>
      </c>
      <c r="AT2155" s="44"/>
      <c r="AU2155" s="44"/>
      <c r="BD2155" s="23" t="s">
        <v>182</v>
      </c>
      <c r="BE2155" s="1" t="s">
        <v>183</v>
      </c>
    </row>
    <row r="2156" customFormat="false" ht="15" hidden="false" customHeight="true" outlineLevel="0" collapsed="false">
      <c r="A2156" s="23" t="s">
        <v>8673</v>
      </c>
      <c r="B2156" s="23" t="s">
        <v>8674</v>
      </c>
      <c r="C2156" s="40" t="s">
        <v>177</v>
      </c>
      <c r="D2156" s="23" t="s">
        <v>1471</v>
      </c>
      <c r="E2156" s="23" t="s">
        <v>8675</v>
      </c>
      <c r="F2156" s="23" t="s">
        <v>8676</v>
      </c>
      <c r="G2156" s="23" t="n">
        <v>116</v>
      </c>
      <c r="H2156" s="23" t="n">
        <v>10000</v>
      </c>
      <c r="I2156" s="41" t="s">
        <v>180</v>
      </c>
      <c r="K2156" s="23" t="n">
        <v>0</v>
      </c>
      <c r="L2156" s="23" t="n">
        <v>19810</v>
      </c>
      <c r="M2156" s="23" t="n">
        <v>30000</v>
      </c>
      <c r="N2156" s="23" t="n">
        <v>0</v>
      </c>
      <c r="O2156" s="23" t="n">
        <f aca="false">K2156+L2156</f>
        <v>19810</v>
      </c>
      <c r="P2156" s="23" t="n">
        <f aca="false">K2156+L2156+M2156+N2156</f>
        <v>49810</v>
      </c>
      <c r="Q2156" s="23" t="n">
        <v>12964</v>
      </c>
      <c r="R2156" s="23" t="n">
        <v>9867</v>
      </c>
      <c r="S2156" s="23" t="n">
        <v>8678</v>
      </c>
      <c r="T2156" s="23" t="n">
        <v>2392</v>
      </c>
      <c r="U2156" s="42" t="n">
        <f aca="false">IF(I2156="delivery",O2156-SUM(Q2156+R2156),IF(I2156="PO",P2156-SUM(Q2156:R2156)))</f>
        <v>-3021</v>
      </c>
      <c r="V2156" s="43" t="n">
        <v>0.00063</v>
      </c>
      <c r="W2156" s="43"/>
      <c r="X2156" s="43" t="n">
        <f aca="false">W2156-V2156</f>
        <v>-0.00063</v>
      </c>
      <c r="Z2156" s="44"/>
      <c r="AA2156" s="44"/>
      <c r="AM2156" s="23" t="str">
        <f aca="false">D2156</f>
        <v>Sanmina</v>
      </c>
      <c r="AN2156" s="23" t="s">
        <v>3124</v>
      </c>
      <c r="AT2156" s="44"/>
      <c r="AU2156" s="44"/>
      <c r="BD2156" s="23" t="s">
        <v>182</v>
      </c>
      <c r="BE2156" s="1" t="s">
        <v>183</v>
      </c>
    </row>
    <row r="2157" customFormat="false" ht="15" hidden="false" customHeight="true" outlineLevel="0" collapsed="false">
      <c r="A2157" s="23" t="s">
        <v>8677</v>
      </c>
      <c r="B2157" s="23" t="s">
        <v>8678</v>
      </c>
      <c r="C2157" s="40" t="s">
        <v>177</v>
      </c>
      <c r="D2157" s="23" t="s">
        <v>1471</v>
      </c>
      <c r="E2157" s="23" t="s">
        <v>8679</v>
      </c>
      <c r="F2157" s="23" t="s">
        <v>8680</v>
      </c>
      <c r="G2157" s="23" t="n">
        <v>86</v>
      </c>
      <c r="H2157" s="23" t="n">
        <v>10000</v>
      </c>
      <c r="I2157" s="41" t="s">
        <v>180</v>
      </c>
      <c r="K2157" s="23" t="n">
        <v>0</v>
      </c>
      <c r="L2157" s="23" t="n">
        <v>45781</v>
      </c>
      <c r="M2157" s="23" t="n">
        <v>0</v>
      </c>
      <c r="N2157" s="23" t="n">
        <v>0</v>
      </c>
      <c r="O2157" s="23" t="n">
        <f aca="false">K2157+L2157</f>
        <v>45781</v>
      </c>
      <c r="P2157" s="23" t="n">
        <f aca="false">K2157+L2157+M2157+N2157</f>
        <v>45781</v>
      </c>
      <c r="Q2157" s="23" t="n">
        <v>10906</v>
      </c>
      <c r="R2157" s="23" t="n">
        <v>12921</v>
      </c>
      <c r="S2157" s="23" t="n">
        <v>17568</v>
      </c>
      <c r="T2157" s="23" t="n">
        <v>4690</v>
      </c>
      <c r="U2157" s="42" t="n">
        <f aca="false">IF(I2157="delivery",O2157-SUM(Q2157+R2157),IF(I2157="PO",P2157-SUM(Q2157:R2157)))</f>
        <v>21954</v>
      </c>
      <c r="V2157" s="43" t="n">
        <v>0.0052</v>
      </c>
      <c r="W2157" s="43"/>
      <c r="X2157" s="43" t="n">
        <f aca="false">W2157-V2157</f>
        <v>-0.0052</v>
      </c>
      <c r="Z2157" s="44"/>
      <c r="AA2157" s="44"/>
      <c r="AM2157" s="23" t="str">
        <f aca="false">D2157</f>
        <v>Sanmina</v>
      </c>
      <c r="AN2157" s="23" t="s">
        <v>3124</v>
      </c>
      <c r="AT2157" s="44"/>
      <c r="AU2157" s="44"/>
      <c r="BD2157" s="23" t="s">
        <v>182</v>
      </c>
      <c r="BE2157" s="1" t="s">
        <v>183</v>
      </c>
    </row>
    <row r="2158" customFormat="false" ht="15" hidden="false" customHeight="true" outlineLevel="0" collapsed="false">
      <c r="A2158" s="23" t="s">
        <v>8681</v>
      </c>
      <c r="B2158" s="23" t="s">
        <v>8682</v>
      </c>
      <c r="C2158" s="40" t="s">
        <v>177</v>
      </c>
      <c r="D2158" s="23" t="s">
        <v>1471</v>
      </c>
      <c r="E2158" s="23" t="s">
        <v>8683</v>
      </c>
      <c r="F2158" s="23" t="s">
        <v>8684</v>
      </c>
      <c r="G2158" s="23" t="n">
        <v>116</v>
      </c>
      <c r="H2158" s="23" t="n">
        <v>10000</v>
      </c>
      <c r="I2158" s="41" t="s">
        <v>180</v>
      </c>
      <c r="K2158" s="23" t="n">
        <v>0</v>
      </c>
      <c r="L2158" s="23" t="n">
        <v>1830276</v>
      </c>
      <c r="M2158" s="23" t="n">
        <v>0</v>
      </c>
      <c r="N2158" s="23" t="n">
        <v>0</v>
      </c>
      <c r="O2158" s="23" t="n">
        <f aca="false">K2158+L2158</f>
        <v>1830276</v>
      </c>
      <c r="P2158" s="23" t="n">
        <f aca="false">K2158+L2158+M2158+N2158</f>
        <v>1830276</v>
      </c>
      <c r="Q2158" s="23" t="n">
        <v>838121</v>
      </c>
      <c r="R2158" s="23" t="n">
        <v>817940</v>
      </c>
      <c r="S2158" s="23" t="n">
        <v>770273</v>
      </c>
      <c r="T2158" s="23" t="n">
        <v>351747</v>
      </c>
      <c r="U2158" s="42" t="n">
        <f aca="false">IF(I2158="delivery",O2158-SUM(Q2158+R2158),IF(I2158="PO",P2158-SUM(Q2158:R2158)))</f>
        <v>174215</v>
      </c>
      <c r="V2158" s="43" t="n">
        <v>0.00053</v>
      </c>
      <c r="W2158" s="43"/>
      <c r="X2158" s="43" t="n">
        <f aca="false">W2158-V2158</f>
        <v>-0.00053</v>
      </c>
      <c r="Y2158" s="23" t="n">
        <v>0.00052</v>
      </c>
      <c r="Z2158" s="44"/>
      <c r="AA2158" s="44"/>
      <c r="AM2158" s="23" t="str">
        <f aca="false">D2158</f>
        <v>Sanmina</v>
      </c>
      <c r="AN2158" s="23" t="s">
        <v>3124</v>
      </c>
      <c r="AT2158" s="44"/>
      <c r="AU2158" s="44"/>
      <c r="BD2158" s="23" t="s">
        <v>182</v>
      </c>
      <c r="BE2158" s="1" t="s">
        <v>183</v>
      </c>
    </row>
    <row r="2159" customFormat="false" ht="15" hidden="false" customHeight="true" outlineLevel="0" collapsed="false">
      <c r="A2159" s="23" t="s">
        <v>8685</v>
      </c>
      <c r="B2159" s="23" t="s">
        <v>8686</v>
      </c>
      <c r="C2159" s="40" t="s">
        <v>177</v>
      </c>
      <c r="D2159" s="23" t="s">
        <v>1471</v>
      </c>
      <c r="E2159" s="23" t="s">
        <v>8687</v>
      </c>
      <c r="F2159" s="23" t="s">
        <v>8688</v>
      </c>
      <c r="G2159" s="23" t="n">
        <v>86</v>
      </c>
      <c r="H2159" s="23" t="n">
        <v>10000</v>
      </c>
      <c r="I2159" s="41" t="s">
        <v>180</v>
      </c>
      <c r="K2159" s="23" t="n">
        <v>0</v>
      </c>
      <c r="L2159" s="23" t="n">
        <v>48487</v>
      </c>
      <c r="M2159" s="23" t="n">
        <v>0</v>
      </c>
      <c r="N2159" s="23" t="n">
        <v>0</v>
      </c>
      <c r="O2159" s="23" t="n">
        <f aca="false">K2159+L2159</f>
        <v>48487</v>
      </c>
      <c r="P2159" s="23" t="n">
        <f aca="false">K2159+L2159+M2159+N2159</f>
        <v>48487</v>
      </c>
      <c r="Q2159" s="23" t="n">
        <v>34789</v>
      </c>
      <c r="R2159" s="23" t="n">
        <v>12553</v>
      </c>
      <c r="S2159" s="23" t="n">
        <v>15337</v>
      </c>
      <c r="T2159" s="23" t="n">
        <v>4007</v>
      </c>
      <c r="U2159" s="42" t="n">
        <f aca="false">IF(I2159="delivery",O2159-SUM(Q2159+R2159),IF(I2159="PO",P2159-SUM(Q2159:R2159)))</f>
        <v>1145</v>
      </c>
      <c r="V2159" s="43" t="n">
        <v>0.00036</v>
      </c>
      <c r="W2159" s="43"/>
      <c r="X2159" s="43" t="n">
        <f aca="false">W2159-V2159</f>
        <v>-0.00036</v>
      </c>
      <c r="Y2159" s="23" t="n">
        <v>0.00036</v>
      </c>
      <c r="Z2159" s="44"/>
      <c r="AA2159" s="44"/>
      <c r="AM2159" s="23" t="str">
        <f aca="false">D2159</f>
        <v>Sanmina</v>
      </c>
      <c r="AN2159" s="23" t="s">
        <v>3124</v>
      </c>
      <c r="AT2159" s="44"/>
      <c r="AU2159" s="44"/>
      <c r="BD2159" s="23" t="s">
        <v>182</v>
      </c>
      <c r="BE2159" s="1" t="s">
        <v>183</v>
      </c>
    </row>
    <row r="2160" customFormat="false" ht="15" hidden="false" customHeight="true" outlineLevel="0" collapsed="false">
      <c r="A2160" s="23" t="s">
        <v>8689</v>
      </c>
      <c r="B2160" s="23" t="s">
        <v>8690</v>
      </c>
      <c r="C2160" s="40" t="s">
        <v>177</v>
      </c>
      <c r="D2160" s="23" t="s">
        <v>1471</v>
      </c>
      <c r="E2160" s="23" t="s">
        <v>8691</v>
      </c>
      <c r="F2160" s="23" t="s">
        <v>8692</v>
      </c>
      <c r="G2160" s="23" t="n">
        <v>116</v>
      </c>
      <c r="H2160" s="23" t="n">
        <v>10000</v>
      </c>
      <c r="I2160" s="41" t="s">
        <v>180</v>
      </c>
      <c r="K2160" s="23" t="n">
        <v>0</v>
      </c>
      <c r="L2160" s="23" t="n">
        <v>1440646</v>
      </c>
      <c r="M2160" s="23" t="n">
        <v>0</v>
      </c>
      <c r="N2160" s="23" t="n">
        <v>710000</v>
      </c>
      <c r="O2160" s="23" t="n">
        <f aca="false">K2160+L2160</f>
        <v>1440646</v>
      </c>
      <c r="P2160" s="23" t="n">
        <f aca="false">K2160+L2160+M2160+N2160</f>
        <v>2150646</v>
      </c>
      <c r="Q2160" s="23" t="n">
        <v>920229</v>
      </c>
      <c r="R2160" s="23" t="n">
        <v>939005</v>
      </c>
      <c r="S2160" s="23" t="n">
        <v>874340</v>
      </c>
      <c r="T2160" s="23" t="n">
        <v>365716</v>
      </c>
      <c r="U2160" s="42" t="n">
        <f aca="false">IF(I2160="delivery",O2160-SUM(Q2160+R2160),IF(I2160="PO",P2160-SUM(Q2160:R2160)))</f>
        <v>-418588</v>
      </c>
      <c r="V2160" s="43" t="n">
        <v>0.00036</v>
      </c>
      <c r="W2160" s="43"/>
      <c r="X2160" s="43" t="n">
        <f aca="false">W2160-V2160</f>
        <v>-0.00036</v>
      </c>
      <c r="Y2160" s="23" t="n">
        <v>0.00057</v>
      </c>
      <c r="Z2160" s="44"/>
      <c r="AA2160" s="44"/>
      <c r="AM2160" s="23" t="str">
        <f aca="false">D2160</f>
        <v>Sanmina</v>
      </c>
      <c r="AN2160" s="23" t="s">
        <v>3124</v>
      </c>
      <c r="AT2160" s="44"/>
      <c r="AU2160" s="44"/>
      <c r="BD2160" s="23" t="s">
        <v>182</v>
      </c>
      <c r="BE2160" s="1" t="s">
        <v>183</v>
      </c>
    </row>
    <row r="2161" customFormat="false" ht="15" hidden="false" customHeight="true" outlineLevel="0" collapsed="false">
      <c r="A2161" s="23" t="s">
        <v>8693</v>
      </c>
      <c r="B2161" s="23" t="s">
        <v>8694</v>
      </c>
      <c r="C2161" s="40" t="s">
        <v>177</v>
      </c>
      <c r="D2161" s="23" t="s">
        <v>1471</v>
      </c>
      <c r="E2161" s="23" t="s">
        <v>8695</v>
      </c>
      <c r="F2161" s="23" t="s">
        <v>8696</v>
      </c>
      <c r="G2161" s="23" t="n">
        <v>116</v>
      </c>
      <c r="H2161" s="23" t="n">
        <v>10000</v>
      </c>
      <c r="I2161" s="41" t="s">
        <v>180</v>
      </c>
      <c r="K2161" s="23" t="n">
        <v>0</v>
      </c>
      <c r="L2161" s="23" t="n">
        <v>1383372</v>
      </c>
      <c r="M2161" s="23" t="n">
        <v>0</v>
      </c>
      <c r="N2161" s="23" t="n">
        <v>100000</v>
      </c>
      <c r="O2161" s="23" t="n">
        <f aca="false">K2161+L2161</f>
        <v>1383372</v>
      </c>
      <c r="P2161" s="23" t="n">
        <f aca="false">K2161+L2161+M2161+N2161</f>
        <v>1483372</v>
      </c>
      <c r="Q2161" s="23" t="n">
        <v>1038245</v>
      </c>
      <c r="R2161" s="23" t="n">
        <v>732476</v>
      </c>
      <c r="S2161" s="23" t="n">
        <v>798688</v>
      </c>
      <c r="T2161" s="23" t="n">
        <v>267017</v>
      </c>
      <c r="U2161" s="42" t="n">
        <f aca="false">IF(I2161="delivery",O2161-SUM(Q2161+R2161),IF(I2161="PO",P2161-SUM(Q2161:R2161)))</f>
        <v>-387349</v>
      </c>
      <c r="V2161" s="43" t="n">
        <v>0.00077</v>
      </c>
      <c r="W2161" s="43"/>
      <c r="X2161" s="43" t="n">
        <f aca="false">W2161-V2161</f>
        <v>-0.00077</v>
      </c>
      <c r="Z2161" s="44"/>
      <c r="AA2161" s="44"/>
      <c r="AM2161" s="23" t="str">
        <f aca="false">D2161</f>
        <v>Sanmina</v>
      </c>
      <c r="AN2161" s="23" t="s">
        <v>3124</v>
      </c>
      <c r="AT2161" s="44"/>
      <c r="AU2161" s="44"/>
      <c r="BD2161" s="23" t="s">
        <v>182</v>
      </c>
      <c r="BE2161" s="1" t="s">
        <v>183</v>
      </c>
    </row>
    <row r="2162" customFormat="false" ht="15" hidden="false" customHeight="true" outlineLevel="0" collapsed="false">
      <c r="A2162" s="23" t="s">
        <v>8697</v>
      </c>
      <c r="B2162" s="23" t="s">
        <v>8698</v>
      </c>
      <c r="C2162" s="40" t="s">
        <v>177</v>
      </c>
      <c r="D2162" s="23" t="s">
        <v>1471</v>
      </c>
      <c r="E2162" s="23" t="s">
        <v>8699</v>
      </c>
      <c r="F2162" s="23" t="s">
        <v>8700</v>
      </c>
      <c r="G2162" s="23" t="n">
        <v>86</v>
      </c>
      <c r="H2162" s="23" t="n">
        <v>10000</v>
      </c>
      <c r="I2162" s="41" t="s">
        <v>180</v>
      </c>
      <c r="K2162" s="23" t="n">
        <v>0</v>
      </c>
      <c r="L2162" s="23" t="n">
        <v>604957</v>
      </c>
      <c r="M2162" s="23" t="n">
        <v>0</v>
      </c>
      <c r="N2162" s="23" t="n">
        <v>0</v>
      </c>
      <c r="O2162" s="23" t="n">
        <f aca="false">K2162+L2162</f>
        <v>604957</v>
      </c>
      <c r="P2162" s="23" t="n">
        <f aca="false">K2162+L2162+M2162+N2162</f>
        <v>604957</v>
      </c>
      <c r="Q2162" s="23" t="n">
        <v>64433</v>
      </c>
      <c r="R2162" s="23" t="n">
        <v>86638</v>
      </c>
      <c r="S2162" s="23" t="n">
        <v>74456</v>
      </c>
      <c r="T2162" s="23" t="n">
        <v>25193</v>
      </c>
      <c r="U2162" s="42" t="n">
        <f aca="false">IF(I2162="delivery",O2162-SUM(Q2162+R2162),IF(I2162="PO",P2162-SUM(Q2162:R2162)))</f>
        <v>453886</v>
      </c>
      <c r="V2162" s="43" t="n">
        <v>0.00061</v>
      </c>
      <c r="W2162" s="43"/>
      <c r="X2162" s="43" t="n">
        <f aca="false">W2162-V2162</f>
        <v>-0.00061</v>
      </c>
      <c r="Y2162" s="23" t="n">
        <v>0.00052</v>
      </c>
      <c r="Z2162" s="44"/>
      <c r="AA2162" s="44"/>
      <c r="AM2162" s="23" t="str">
        <f aca="false">D2162</f>
        <v>Sanmina</v>
      </c>
      <c r="AN2162" s="23" t="s">
        <v>3124</v>
      </c>
      <c r="AT2162" s="44"/>
      <c r="AU2162" s="44"/>
      <c r="BD2162" s="23" t="s">
        <v>182</v>
      </c>
      <c r="BE2162" s="1" t="s">
        <v>183</v>
      </c>
    </row>
    <row r="2163" customFormat="false" ht="15" hidden="false" customHeight="true" outlineLevel="0" collapsed="false">
      <c r="A2163" s="23" t="s">
        <v>8701</v>
      </c>
      <c r="B2163" s="23" t="s">
        <v>8702</v>
      </c>
      <c r="C2163" s="40" t="s">
        <v>177</v>
      </c>
      <c r="D2163" s="23" t="s">
        <v>1471</v>
      </c>
      <c r="E2163" s="23" t="s">
        <v>8703</v>
      </c>
      <c r="F2163" s="23" t="s">
        <v>8704</v>
      </c>
      <c r="G2163" s="23" t="n">
        <v>116</v>
      </c>
      <c r="H2163" s="23" t="n">
        <v>10000</v>
      </c>
      <c r="I2163" s="41" t="s">
        <v>180</v>
      </c>
      <c r="K2163" s="23" t="n">
        <v>0</v>
      </c>
      <c r="L2163" s="23" t="n">
        <v>33682</v>
      </c>
      <c r="M2163" s="23" t="n">
        <v>0</v>
      </c>
      <c r="N2163" s="23" t="n">
        <v>0</v>
      </c>
      <c r="O2163" s="23" t="n">
        <f aca="false">K2163+L2163</f>
        <v>33682</v>
      </c>
      <c r="P2163" s="23" t="n">
        <f aca="false">K2163+L2163+M2163+N2163</f>
        <v>33682</v>
      </c>
      <c r="Q2163" s="23" t="n">
        <v>3811</v>
      </c>
      <c r="R2163" s="23" t="n">
        <v>6714</v>
      </c>
      <c r="S2163" s="23" t="n">
        <v>7372</v>
      </c>
      <c r="T2163" s="23" t="n">
        <v>1336</v>
      </c>
      <c r="U2163" s="42" t="n">
        <f aca="false">IF(I2163="delivery",O2163-SUM(Q2163+R2163),IF(I2163="PO",P2163-SUM(Q2163:R2163)))</f>
        <v>23157</v>
      </c>
      <c r="V2163" s="43" t="n">
        <v>0.00063</v>
      </c>
      <c r="W2163" s="43"/>
      <c r="X2163" s="43" t="n">
        <f aca="false">W2163-V2163</f>
        <v>-0.00063</v>
      </c>
      <c r="Z2163" s="44"/>
      <c r="AA2163" s="44"/>
      <c r="AM2163" s="23" t="str">
        <f aca="false">D2163</f>
        <v>Sanmina</v>
      </c>
      <c r="AN2163" s="23" t="s">
        <v>3124</v>
      </c>
      <c r="AT2163" s="44"/>
      <c r="AU2163" s="44"/>
      <c r="BD2163" s="23" t="s">
        <v>182</v>
      </c>
      <c r="BE2163" s="1" t="s">
        <v>183</v>
      </c>
    </row>
    <row r="2164" customFormat="false" ht="15" hidden="false" customHeight="true" outlineLevel="0" collapsed="false">
      <c r="A2164" s="23" t="s">
        <v>8705</v>
      </c>
      <c r="B2164" s="23" t="s">
        <v>8706</v>
      </c>
      <c r="C2164" s="40" t="s">
        <v>177</v>
      </c>
      <c r="D2164" s="23" t="s">
        <v>1471</v>
      </c>
      <c r="E2164" s="23" t="s">
        <v>8707</v>
      </c>
      <c r="F2164" s="23" t="s">
        <v>8708</v>
      </c>
      <c r="G2164" s="23" t="n">
        <v>116</v>
      </c>
      <c r="H2164" s="23" t="n">
        <v>10000</v>
      </c>
      <c r="I2164" s="41" t="s">
        <v>180</v>
      </c>
      <c r="K2164" s="23" t="n">
        <v>0</v>
      </c>
      <c r="L2164" s="23" t="n">
        <v>67236</v>
      </c>
      <c r="M2164" s="23" t="n">
        <v>0</v>
      </c>
      <c r="N2164" s="23" t="n">
        <v>0</v>
      </c>
      <c r="O2164" s="23" t="n">
        <f aca="false">K2164+L2164</f>
        <v>67236</v>
      </c>
      <c r="P2164" s="23" t="n">
        <f aca="false">K2164+L2164+M2164+N2164</f>
        <v>67236</v>
      </c>
      <c r="Q2164" s="23" t="n">
        <v>1820</v>
      </c>
      <c r="R2164" s="23" t="n">
        <v>906</v>
      </c>
      <c r="S2164" s="23" t="n">
        <v>1112</v>
      </c>
      <c r="T2164" s="23" t="n">
        <v>104</v>
      </c>
      <c r="U2164" s="42" t="n">
        <f aca="false">IF(I2164="delivery",O2164-SUM(Q2164+R2164),IF(I2164="PO",P2164-SUM(Q2164:R2164)))</f>
        <v>64510</v>
      </c>
      <c r="V2164" s="43" t="n">
        <v>0.00069</v>
      </c>
      <c r="W2164" s="43"/>
      <c r="X2164" s="43" t="n">
        <f aca="false">W2164-V2164</f>
        <v>-0.00069</v>
      </c>
      <c r="Z2164" s="44"/>
      <c r="AA2164" s="44"/>
      <c r="AM2164" s="23" t="str">
        <f aca="false">D2164</f>
        <v>Sanmina</v>
      </c>
      <c r="AN2164" s="23" t="s">
        <v>3124</v>
      </c>
      <c r="AT2164" s="44"/>
      <c r="AU2164" s="44"/>
      <c r="BD2164" s="23" t="s">
        <v>182</v>
      </c>
      <c r="BE2164" s="1" t="s">
        <v>183</v>
      </c>
    </row>
    <row r="2165" customFormat="false" ht="15" hidden="false" customHeight="true" outlineLevel="0" collapsed="false">
      <c r="A2165" s="23" t="s">
        <v>8709</v>
      </c>
      <c r="B2165" s="23" t="s">
        <v>8710</v>
      </c>
      <c r="C2165" s="40" t="s">
        <v>177</v>
      </c>
      <c r="D2165" s="23" t="s">
        <v>1471</v>
      </c>
      <c r="E2165" s="23" t="s">
        <v>8711</v>
      </c>
      <c r="F2165" s="23" t="s">
        <v>8712</v>
      </c>
      <c r="G2165" s="23" t="n">
        <v>116</v>
      </c>
      <c r="H2165" s="23" t="n">
        <v>10000</v>
      </c>
      <c r="I2165" s="41" t="s">
        <v>180</v>
      </c>
      <c r="K2165" s="23" t="n">
        <v>0</v>
      </c>
      <c r="L2165" s="23" t="n">
        <v>40275</v>
      </c>
      <c r="M2165" s="23" t="n">
        <v>0</v>
      </c>
      <c r="N2165" s="23" t="n">
        <v>0</v>
      </c>
      <c r="O2165" s="23" t="n">
        <f aca="false">K2165+L2165</f>
        <v>40275</v>
      </c>
      <c r="P2165" s="23" t="n">
        <f aca="false">K2165+L2165+M2165+N2165</f>
        <v>40275</v>
      </c>
      <c r="Q2165" s="23" t="n">
        <v>5453</v>
      </c>
      <c r="R2165" s="23" t="n">
        <v>6185</v>
      </c>
      <c r="S2165" s="23" t="n">
        <v>5102</v>
      </c>
      <c r="T2165" s="23" t="n">
        <v>2283</v>
      </c>
      <c r="U2165" s="42" t="n">
        <f aca="false">IF(I2165="delivery",O2165-SUM(Q2165+R2165),IF(I2165="PO",P2165-SUM(Q2165:R2165)))</f>
        <v>28637</v>
      </c>
      <c r="V2165" s="43" t="n">
        <v>0.00068</v>
      </c>
      <c r="W2165" s="43"/>
      <c r="X2165" s="43" t="n">
        <f aca="false">W2165-V2165</f>
        <v>-0.00068</v>
      </c>
      <c r="Z2165" s="44"/>
      <c r="AA2165" s="44"/>
      <c r="AM2165" s="23" t="str">
        <f aca="false">D2165</f>
        <v>Sanmina</v>
      </c>
      <c r="AN2165" s="23" t="s">
        <v>3124</v>
      </c>
      <c r="AT2165" s="44"/>
      <c r="AU2165" s="44"/>
      <c r="BD2165" s="23" t="s">
        <v>182</v>
      </c>
      <c r="BE2165" s="1" t="s">
        <v>183</v>
      </c>
    </row>
    <row r="2166" customFormat="false" ht="15" hidden="false" customHeight="true" outlineLevel="0" collapsed="false">
      <c r="A2166" s="23" t="s">
        <v>8713</v>
      </c>
      <c r="B2166" s="23" t="s">
        <v>8714</v>
      </c>
      <c r="C2166" s="40" t="s">
        <v>177</v>
      </c>
      <c r="D2166" s="23" t="s">
        <v>1471</v>
      </c>
      <c r="E2166" s="23" t="s">
        <v>8715</v>
      </c>
      <c r="F2166" s="23" t="s">
        <v>8716</v>
      </c>
      <c r="G2166" s="23" t="n">
        <v>116</v>
      </c>
      <c r="H2166" s="23" t="n">
        <v>10000</v>
      </c>
      <c r="I2166" s="41" t="s">
        <v>180</v>
      </c>
      <c r="K2166" s="23" t="n">
        <v>0</v>
      </c>
      <c r="L2166" s="23" t="n">
        <v>26814</v>
      </c>
      <c r="M2166" s="23" t="n">
        <v>0</v>
      </c>
      <c r="N2166" s="23" t="n">
        <v>0</v>
      </c>
      <c r="O2166" s="23" t="n">
        <f aca="false">K2166+L2166</f>
        <v>26814</v>
      </c>
      <c r="P2166" s="23" t="n">
        <f aca="false">K2166+L2166+M2166+N2166</f>
        <v>26814</v>
      </c>
      <c r="Q2166" s="23" t="n">
        <v>3219</v>
      </c>
      <c r="R2166" s="23" t="n">
        <v>2199</v>
      </c>
      <c r="S2166" s="23" t="n">
        <v>2461</v>
      </c>
      <c r="T2166" s="23" t="n">
        <v>638</v>
      </c>
      <c r="U2166" s="42" t="n">
        <f aca="false">IF(I2166="delivery",O2166-SUM(Q2166+R2166),IF(I2166="PO",P2166-SUM(Q2166:R2166)))</f>
        <v>21396</v>
      </c>
      <c r="V2166" s="43" t="n">
        <v>0.00061</v>
      </c>
      <c r="W2166" s="43"/>
      <c r="X2166" s="43" t="n">
        <f aca="false">W2166-V2166</f>
        <v>-0.00061</v>
      </c>
      <c r="Z2166" s="44"/>
      <c r="AA2166" s="44"/>
      <c r="AM2166" s="23" t="str">
        <f aca="false">D2166</f>
        <v>Sanmina</v>
      </c>
      <c r="AN2166" s="23" t="s">
        <v>3124</v>
      </c>
      <c r="AT2166" s="44"/>
      <c r="AU2166" s="44"/>
      <c r="BD2166" s="23" t="s">
        <v>182</v>
      </c>
      <c r="BE2166" s="1" t="s">
        <v>183</v>
      </c>
    </row>
    <row r="2167" customFormat="false" ht="15" hidden="false" customHeight="true" outlineLevel="0" collapsed="false">
      <c r="A2167" s="23" t="s">
        <v>8717</v>
      </c>
      <c r="B2167" s="23" t="s">
        <v>8718</v>
      </c>
      <c r="C2167" s="40" t="s">
        <v>177</v>
      </c>
      <c r="D2167" s="23" t="s">
        <v>1471</v>
      </c>
      <c r="E2167" s="23" t="s">
        <v>8719</v>
      </c>
      <c r="F2167" s="23" t="s">
        <v>8720</v>
      </c>
      <c r="G2167" s="23" t="n">
        <v>116</v>
      </c>
      <c r="H2167" s="23" t="n">
        <v>10000</v>
      </c>
      <c r="I2167" s="41" t="s">
        <v>180</v>
      </c>
      <c r="K2167" s="23" t="n">
        <v>0</v>
      </c>
      <c r="L2167" s="23" t="n">
        <v>901324</v>
      </c>
      <c r="M2167" s="23" t="n">
        <v>1070000</v>
      </c>
      <c r="N2167" s="23" t="n">
        <v>100000</v>
      </c>
      <c r="O2167" s="23" t="n">
        <f aca="false">K2167+L2167</f>
        <v>901324</v>
      </c>
      <c r="P2167" s="23" t="n">
        <f aca="false">K2167+L2167+M2167+N2167</f>
        <v>2071324</v>
      </c>
      <c r="Q2167" s="23" t="n">
        <v>915820</v>
      </c>
      <c r="R2167" s="23" t="n">
        <v>986677</v>
      </c>
      <c r="S2167" s="23" t="n">
        <v>926865</v>
      </c>
      <c r="T2167" s="23" t="n">
        <v>315486</v>
      </c>
      <c r="U2167" s="42" t="n">
        <f aca="false">IF(I2167="delivery",O2167-SUM(Q2167+R2167),IF(I2167="PO",P2167-SUM(Q2167:R2167)))</f>
        <v>-1001173</v>
      </c>
      <c r="V2167" s="43" t="n">
        <v>0.00043</v>
      </c>
      <c r="W2167" s="43"/>
      <c r="X2167" s="43" t="n">
        <f aca="false">W2167-V2167</f>
        <v>-0.00043</v>
      </c>
      <c r="Y2167" s="23" t="n">
        <v>0.00053</v>
      </c>
      <c r="Z2167" s="44"/>
      <c r="AA2167" s="44"/>
      <c r="AM2167" s="23" t="str">
        <f aca="false">D2167</f>
        <v>Sanmina</v>
      </c>
      <c r="AN2167" s="23" t="s">
        <v>3124</v>
      </c>
      <c r="AT2167" s="44"/>
      <c r="AU2167" s="44"/>
      <c r="BD2167" s="23" t="s">
        <v>182</v>
      </c>
      <c r="BE2167" s="1" t="s">
        <v>183</v>
      </c>
    </row>
    <row r="2168" customFormat="false" ht="15" hidden="false" customHeight="true" outlineLevel="0" collapsed="false">
      <c r="A2168" s="23" t="s">
        <v>8721</v>
      </c>
      <c r="B2168" s="23" t="s">
        <v>8722</v>
      </c>
      <c r="C2168" s="40" t="s">
        <v>177</v>
      </c>
      <c r="D2168" s="23" t="s">
        <v>1471</v>
      </c>
      <c r="E2168" s="23" t="s">
        <v>8723</v>
      </c>
      <c r="F2168" s="23" t="s">
        <v>8724</v>
      </c>
      <c r="G2168" s="23" t="n">
        <v>86</v>
      </c>
      <c r="H2168" s="23" t="n">
        <v>10000</v>
      </c>
      <c r="I2168" s="41" t="s">
        <v>180</v>
      </c>
      <c r="K2168" s="23" t="n">
        <v>0</v>
      </c>
      <c r="L2168" s="23" t="n">
        <v>26908</v>
      </c>
      <c r="M2168" s="23" t="n">
        <v>0</v>
      </c>
      <c r="N2168" s="23" t="n">
        <v>0</v>
      </c>
      <c r="O2168" s="23" t="n">
        <f aca="false">K2168+L2168</f>
        <v>26908</v>
      </c>
      <c r="P2168" s="23" t="n">
        <f aca="false">K2168+L2168+M2168+N2168</f>
        <v>26908</v>
      </c>
      <c r="Q2168" s="23" t="n">
        <v>6841</v>
      </c>
      <c r="R2168" s="23" t="n">
        <v>4308</v>
      </c>
      <c r="S2168" s="23" t="n">
        <v>4723</v>
      </c>
      <c r="T2168" s="23" t="n">
        <v>2156</v>
      </c>
      <c r="U2168" s="42" t="n">
        <f aca="false">IF(I2168="delivery",O2168-SUM(Q2168+R2168),IF(I2168="PO",P2168-SUM(Q2168:R2168)))</f>
        <v>15759</v>
      </c>
      <c r="V2168" s="43" t="n">
        <v>0.00082</v>
      </c>
      <c r="W2168" s="43"/>
      <c r="X2168" s="43" t="n">
        <f aca="false">W2168-V2168</f>
        <v>-0.00082</v>
      </c>
      <c r="Z2168" s="44"/>
      <c r="AA2168" s="44"/>
      <c r="AM2168" s="23" t="str">
        <f aca="false">D2168</f>
        <v>Sanmina</v>
      </c>
      <c r="AN2168" s="23" t="s">
        <v>3124</v>
      </c>
      <c r="AT2168" s="44"/>
      <c r="AU2168" s="44"/>
      <c r="BD2168" s="23" t="s">
        <v>182</v>
      </c>
      <c r="BE2168" s="1" t="s">
        <v>183</v>
      </c>
    </row>
    <row r="2169" customFormat="false" ht="15" hidden="false" customHeight="true" outlineLevel="0" collapsed="false">
      <c r="A2169" s="23" t="s">
        <v>8725</v>
      </c>
      <c r="B2169" s="23" t="s">
        <v>8726</v>
      </c>
      <c r="C2169" s="40" t="s">
        <v>177</v>
      </c>
      <c r="D2169" s="23" t="s">
        <v>1471</v>
      </c>
      <c r="E2169" s="23" t="s">
        <v>8727</v>
      </c>
      <c r="F2169" s="23" t="s">
        <v>8728</v>
      </c>
      <c r="G2169" s="23" t="n">
        <v>86</v>
      </c>
      <c r="H2169" s="23" t="n">
        <v>10000</v>
      </c>
      <c r="I2169" s="41" t="s">
        <v>180</v>
      </c>
      <c r="K2169" s="23" t="n">
        <v>0</v>
      </c>
      <c r="L2169" s="23" t="n">
        <v>835929</v>
      </c>
      <c r="M2169" s="23" t="n">
        <v>540000</v>
      </c>
      <c r="N2169" s="23" t="n">
        <v>100000</v>
      </c>
      <c r="O2169" s="23" t="n">
        <f aca="false">K2169+L2169</f>
        <v>835929</v>
      </c>
      <c r="P2169" s="23" t="n">
        <f aca="false">K2169+L2169+M2169+N2169</f>
        <v>1475929</v>
      </c>
      <c r="Q2169" s="23" t="n">
        <v>670279</v>
      </c>
      <c r="R2169" s="23" t="n">
        <v>675794</v>
      </c>
      <c r="S2169" s="23" t="n">
        <v>636220</v>
      </c>
      <c r="T2169" s="23" t="n">
        <v>277362</v>
      </c>
      <c r="U2169" s="42" t="n">
        <f aca="false">IF(I2169="delivery",O2169-SUM(Q2169+R2169),IF(I2169="PO",P2169-SUM(Q2169:R2169)))</f>
        <v>-510144</v>
      </c>
      <c r="V2169" s="43" t="n">
        <v>0.00036</v>
      </c>
      <c r="W2169" s="43"/>
      <c r="X2169" s="43" t="n">
        <f aca="false">W2169-V2169</f>
        <v>-0.00036</v>
      </c>
      <c r="Y2169" s="23" t="n">
        <v>0.0004</v>
      </c>
      <c r="Z2169" s="44"/>
      <c r="AA2169" s="44"/>
      <c r="AM2169" s="23" t="str">
        <f aca="false">D2169</f>
        <v>Sanmina</v>
      </c>
      <c r="AN2169" s="23" t="s">
        <v>3124</v>
      </c>
      <c r="AT2169" s="44"/>
      <c r="AU2169" s="44"/>
      <c r="BD2169" s="23" t="s">
        <v>182</v>
      </c>
      <c r="BE2169" s="1" t="s">
        <v>183</v>
      </c>
    </row>
    <row r="2170" customFormat="false" ht="15" hidden="false" customHeight="true" outlineLevel="0" collapsed="false">
      <c r="A2170" s="23" t="s">
        <v>8729</v>
      </c>
      <c r="B2170" s="23" t="s">
        <v>8730</v>
      </c>
      <c r="C2170" s="40" t="s">
        <v>177</v>
      </c>
      <c r="D2170" s="23" t="s">
        <v>1471</v>
      </c>
      <c r="E2170" s="23" t="s">
        <v>8731</v>
      </c>
      <c r="F2170" s="23" t="s">
        <v>8732</v>
      </c>
      <c r="G2170" s="23" t="n">
        <v>116</v>
      </c>
      <c r="H2170" s="23" t="n">
        <v>10000</v>
      </c>
      <c r="I2170" s="41" t="s">
        <v>180</v>
      </c>
      <c r="K2170" s="23" t="n">
        <v>0</v>
      </c>
      <c r="L2170" s="23" t="n">
        <v>143747</v>
      </c>
      <c r="M2170" s="23" t="n">
        <v>110000</v>
      </c>
      <c r="N2170" s="23" t="n">
        <v>0</v>
      </c>
      <c r="O2170" s="23" t="n">
        <f aca="false">K2170+L2170</f>
        <v>143747</v>
      </c>
      <c r="P2170" s="23" t="n">
        <f aca="false">K2170+L2170+M2170+N2170</f>
        <v>253747</v>
      </c>
      <c r="Q2170" s="23" t="n">
        <v>87272</v>
      </c>
      <c r="R2170" s="23" t="n">
        <v>145490</v>
      </c>
      <c r="S2170" s="23" t="n">
        <v>115605</v>
      </c>
      <c r="T2170" s="23" t="n">
        <v>41657</v>
      </c>
      <c r="U2170" s="42" t="n">
        <f aca="false">IF(I2170="delivery",O2170-SUM(Q2170+R2170),IF(I2170="PO",P2170-SUM(Q2170:R2170)))</f>
        <v>-89015</v>
      </c>
      <c r="V2170" s="43" t="n">
        <v>0.00051</v>
      </c>
      <c r="W2170" s="43"/>
      <c r="X2170" s="43" t="n">
        <f aca="false">W2170-V2170</f>
        <v>-0.00051</v>
      </c>
      <c r="Z2170" s="44"/>
      <c r="AA2170" s="44"/>
      <c r="AM2170" s="23" t="str">
        <f aca="false">D2170</f>
        <v>Sanmina</v>
      </c>
      <c r="AN2170" s="23" t="s">
        <v>3124</v>
      </c>
      <c r="AT2170" s="44"/>
      <c r="AU2170" s="44"/>
      <c r="BD2170" s="23" t="s">
        <v>182</v>
      </c>
      <c r="BE2170" s="1" t="s">
        <v>183</v>
      </c>
    </row>
    <row r="2171" customFormat="false" ht="15" hidden="false" customHeight="true" outlineLevel="0" collapsed="false">
      <c r="A2171" s="23" t="s">
        <v>8733</v>
      </c>
      <c r="B2171" s="23" t="s">
        <v>8734</v>
      </c>
      <c r="C2171" s="40" t="s">
        <v>177</v>
      </c>
      <c r="D2171" s="23" t="s">
        <v>1471</v>
      </c>
      <c r="E2171" s="23" t="s">
        <v>8735</v>
      </c>
      <c r="F2171" s="23" t="s">
        <v>8736</v>
      </c>
      <c r="G2171" s="23" t="n">
        <v>86</v>
      </c>
      <c r="H2171" s="23" t="n">
        <v>10000</v>
      </c>
      <c r="I2171" s="41" t="s">
        <v>188</v>
      </c>
      <c r="K2171" s="23" t="n">
        <v>0</v>
      </c>
      <c r="L2171" s="23" t="n">
        <v>473734</v>
      </c>
      <c r="M2171" s="23" t="n">
        <v>0</v>
      </c>
      <c r="N2171" s="23" t="n">
        <v>330000</v>
      </c>
      <c r="O2171" s="23" t="n">
        <f aca="false">K2171+L2171</f>
        <v>473734</v>
      </c>
      <c r="P2171" s="23" t="n">
        <f aca="false">K2171+L2171+M2171+N2171</f>
        <v>803734</v>
      </c>
      <c r="Q2171" s="23" t="n">
        <v>327052</v>
      </c>
      <c r="R2171" s="23" t="n">
        <v>302662</v>
      </c>
      <c r="S2171" s="23" t="n">
        <v>330504</v>
      </c>
      <c r="T2171" s="23" t="n">
        <v>109414</v>
      </c>
      <c r="U2171" s="42" t="n">
        <f aca="false">IF(I2171="delivery",O2171-SUM(Q2171+R2171),IF(I2171="PO",P2171-SUM(Q2171:R2171)))</f>
        <v>174020</v>
      </c>
      <c r="V2171" s="43" t="n">
        <v>0.00051</v>
      </c>
      <c r="W2171" s="43"/>
      <c r="X2171" s="43" t="n">
        <f aca="false">W2171-V2171</f>
        <v>-0.00051</v>
      </c>
      <c r="Y2171" s="23" t="n">
        <v>0.00051</v>
      </c>
      <c r="Z2171" s="44"/>
      <c r="AA2171" s="44"/>
      <c r="AM2171" s="23" t="str">
        <f aca="false">D2171</f>
        <v>Sanmina</v>
      </c>
      <c r="AN2171" s="23" t="s">
        <v>3124</v>
      </c>
      <c r="AT2171" s="44"/>
      <c r="AU2171" s="44"/>
      <c r="BD2171" s="23" t="s">
        <v>182</v>
      </c>
      <c r="BE2171" s="1" t="s">
        <v>183</v>
      </c>
    </row>
    <row r="2172" customFormat="false" ht="15" hidden="false" customHeight="true" outlineLevel="0" collapsed="false">
      <c r="A2172" s="23" t="s">
        <v>8737</v>
      </c>
      <c r="B2172" s="23" t="s">
        <v>8738</v>
      </c>
      <c r="C2172" s="40" t="s">
        <v>177</v>
      </c>
      <c r="D2172" s="23" t="s">
        <v>1471</v>
      </c>
      <c r="E2172" s="23" t="s">
        <v>8739</v>
      </c>
      <c r="F2172" s="23" t="s">
        <v>8740</v>
      </c>
      <c r="G2172" s="23" t="n">
        <v>123</v>
      </c>
      <c r="H2172" s="23" t="n">
        <v>10000</v>
      </c>
      <c r="I2172" s="41" t="s">
        <v>180</v>
      </c>
      <c r="K2172" s="23" t="n">
        <v>0</v>
      </c>
      <c r="L2172" s="23" t="n">
        <v>213510</v>
      </c>
      <c r="M2172" s="23" t="n">
        <v>0</v>
      </c>
      <c r="N2172" s="23" t="n">
        <v>0</v>
      </c>
      <c r="O2172" s="23" t="n">
        <f aca="false">K2172+L2172</f>
        <v>213510</v>
      </c>
      <c r="P2172" s="23" t="n">
        <f aca="false">K2172+L2172+M2172+N2172</f>
        <v>213510</v>
      </c>
      <c r="Q2172" s="23" t="n">
        <v>16030</v>
      </c>
      <c r="R2172" s="23" t="n">
        <v>11703</v>
      </c>
      <c r="S2172" s="23" t="n">
        <v>8067</v>
      </c>
      <c r="T2172" s="23" t="n">
        <v>4632</v>
      </c>
      <c r="U2172" s="42" t="n">
        <f aca="false">IF(I2172="delivery",O2172-SUM(Q2172+R2172),IF(I2172="PO",P2172-SUM(Q2172:R2172)))</f>
        <v>185777</v>
      </c>
      <c r="V2172" s="43" t="n">
        <v>0.00028</v>
      </c>
      <c r="W2172" s="43"/>
      <c r="X2172" s="43" t="n">
        <f aca="false">W2172-V2172</f>
        <v>-0.00028</v>
      </c>
      <c r="Z2172" s="44"/>
      <c r="AA2172" s="44"/>
      <c r="AM2172" s="23" t="str">
        <f aca="false">D2172</f>
        <v>Sanmina</v>
      </c>
      <c r="AN2172" s="23" t="s">
        <v>3124</v>
      </c>
      <c r="AT2172" s="44"/>
      <c r="AU2172" s="44"/>
      <c r="BD2172" s="23" t="s">
        <v>182</v>
      </c>
      <c r="BE2172" s="1" t="s">
        <v>183</v>
      </c>
    </row>
    <row r="2173" customFormat="false" ht="15" hidden="false" customHeight="true" outlineLevel="0" collapsed="false">
      <c r="A2173" s="23" t="s">
        <v>8741</v>
      </c>
      <c r="B2173" s="23" t="s">
        <v>8742</v>
      </c>
      <c r="C2173" s="40" t="s">
        <v>177</v>
      </c>
      <c r="D2173" s="23" t="s">
        <v>1471</v>
      </c>
      <c r="E2173" s="23" t="s">
        <v>8743</v>
      </c>
      <c r="F2173" s="23" t="s">
        <v>8744</v>
      </c>
      <c r="G2173" s="23" t="n">
        <v>86</v>
      </c>
      <c r="H2173" s="23" t="n">
        <v>10000</v>
      </c>
      <c r="I2173" s="41" t="s">
        <v>180</v>
      </c>
      <c r="K2173" s="23" t="n">
        <v>0</v>
      </c>
      <c r="L2173" s="23" t="n">
        <v>1374500</v>
      </c>
      <c r="M2173" s="23" t="n">
        <v>0</v>
      </c>
      <c r="N2173" s="23" t="n">
        <v>0</v>
      </c>
      <c r="O2173" s="23" t="n">
        <f aca="false">K2173+L2173</f>
        <v>1374500</v>
      </c>
      <c r="P2173" s="23" t="n">
        <f aca="false">K2173+L2173+M2173+N2173</f>
        <v>1374500</v>
      </c>
      <c r="Q2173" s="23" t="n">
        <v>258464</v>
      </c>
      <c r="R2173" s="23" t="n">
        <v>151211</v>
      </c>
      <c r="S2173" s="23" t="n">
        <v>184660</v>
      </c>
      <c r="T2173" s="23" t="n">
        <v>46634</v>
      </c>
      <c r="U2173" s="42" t="n">
        <f aca="false">IF(I2173="delivery",O2173-SUM(Q2173+R2173),IF(I2173="PO",P2173-SUM(Q2173:R2173)))</f>
        <v>964825</v>
      </c>
      <c r="V2173" s="43" t="n">
        <v>0.00022</v>
      </c>
      <c r="W2173" s="43"/>
      <c r="X2173" s="43" t="n">
        <f aca="false">W2173-V2173</f>
        <v>-0.00022</v>
      </c>
      <c r="Y2173" s="23" t="n">
        <v>0.00036</v>
      </c>
      <c r="Z2173" s="44"/>
      <c r="AA2173" s="44"/>
      <c r="AM2173" s="23" t="str">
        <f aca="false">D2173</f>
        <v>Sanmina</v>
      </c>
      <c r="AN2173" s="23" t="s">
        <v>3124</v>
      </c>
      <c r="AT2173" s="44"/>
      <c r="AU2173" s="44"/>
      <c r="BD2173" s="23" t="s">
        <v>182</v>
      </c>
      <c r="BE2173" s="1" t="s">
        <v>183</v>
      </c>
    </row>
    <row r="2174" customFormat="false" ht="15" hidden="false" customHeight="true" outlineLevel="0" collapsed="false">
      <c r="A2174" s="23" t="s">
        <v>8745</v>
      </c>
      <c r="B2174" s="23" t="s">
        <v>8746</v>
      </c>
      <c r="C2174" s="40" t="s">
        <v>177</v>
      </c>
      <c r="D2174" s="23" t="s">
        <v>1471</v>
      </c>
      <c r="E2174" s="23" t="s">
        <v>8747</v>
      </c>
      <c r="F2174" s="23" t="s">
        <v>8748</v>
      </c>
      <c r="G2174" s="23" t="n">
        <v>116</v>
      </c>
      <c r="H2174" s="23" t="n">
        <v>10000</v>
      </c>
      <c r="I2174" s="41" t="s">
        <v>180</v>
      </c>
      <c r="K2174" s="23" t="n">
        <v>0</v>
      </c>
      <c r="L2174" s="23" t="n">
        <v>334433</v>
      </c>
      <c r="M2174" s="23" t="n">
        <v>0</v>
      </c>
      <c r="N2174" s="23" t="n">
        <v>0</v>
      </c>
      <c r="O2174" s="23" t="n">
        <f aca="false">K2174+L2174</f>
        <v>334433</v>
      </c>
      <c r="P2174" s="23" t="n">
        <f aca="false">K2174+L2174+M2174+N2174</f>
        <v>334433</v>
      </c>
      <c r="Q2174" s="23" t="n">
        <v>113001</v>
      </c>
      <c r="R2174" s="23" t="n">
        <v>117606</v>
      </c>
      <c r="S2174" s="23" t="n">
        <v>117123</v>
      </c>
      <c r="T2174" s="23" t="n">
        <v>35683</v>
      </c>
      <c r="U2174" s="42" t="n">
        <f aca="false">IF(I2174="delivery",O2174-SUM(Q2174+R2174),IF(I2174="PO",P2174-SUM(Q2174:R2174)))</f>
        <v>103826</v>
      </c>
      <c r="V2174" s="43" t="n">
        <v>0.00036</v>
      </c>
      <c r="W2174" s="43"/>
      <c r="X2174" s="43" t="n">
        <f aca="false">W2174-V2174</f>
        <v>-0.00036</v>
      </c>
      <c r="Y2174" s="23" t="n">
        <v>0.0004</v>
      </c>
      <c r="Z2174" s="44"/>
      <c r="AA2174" s="44"/>
      <c r="AM2174" s="23" t="str">
        <f aca="false">D2174</f>
        <v>Sanmina</v>
      </c>
      <c r="AN2174" s="23" t="s">
        <v>3124</v>
      </c>
      <c r="AT2174" s="44"/>
      <c r="AU2174" s="44"/>
      <c r="BD2174" s="23" t="s">
        <v>182</v>
      </c>
      <c r="BE2174" s="1" t="s">
        <v>183</v>
      </c>
    </row>
    <row r="2175" customFormat="false" ht="15" hidden="false" customHeight="true" outlineLevel="0" collapsed="false">
      <c r="A2175" s="23" t="s">
        <v>8749</v>
      </c>
      <c r="B2175" s="23" t="s">
        <v>8750</v>
      </c>
      <c r="C2175" s="40" t="s">
        <v>177</v>
      </c>
      <c r="D2175" s="23" t="s">
        <v>1471</v>
      </c>
      <c r="E2175" s="23" t="s">
        <v>8751</v>
      </c>
      <c r="F2175" s="23" t="s">
        <v>8752</v>
      </c>
      <c r="G2175" s="23" t="n">
        <v>95</v>
      </c>
      <c r="H2175" s="23" t="n">
        <v>10000</v>
      </c>
      <c r="I2175" s="41" t="s">
        <v>180</v>
      </c>
      <c r="K2175" s="23" t="n">
        <v>0</v>
      </c>
      <c r="L2175" s="23" t="n">
        <v>90584</v>
      </c>
      <c r="M2175" s="23" t="n">
        <v>0</v>
      </c>
      <c r="N2175" s="23" t="n">
        <v>0</v>
      </c>
      <c r="O2175" s="23" t="n">
        <f aca="false">K2175+L2175</f>
        <v>90584</v>
      </c>
      <c r="P2175" s="23" t="n">
        <f aca="false">K2175+L2175+M2175+N2175</f>
        <v>90584</v>
      </c>
      <c r="Q2175" s="23" t="n">
        <v>32397</v>
      </c>
      <c r="R2175" s="23" t="n">
        <v>12836</v>
      </c>
      <c r="S2175" s="23" t="n">
        <v>16487</v>
      </c>
      <c r="T2175" s="23" t="n">
        <v>6896</v>
      </c>
      <c r="U2175" s="42" t="n">
        <f aca="false">IF(I2175="delivery",O2175-SUM(Q2175+R2175),IF(I2175="PO",P2175-SUM(Q2175:R2175)))</f>
        <v>45351</v>
      </c>
      <c r="V2175" s="43" t="n">
        <v>0.00075</v>
      </c>
      <c r="W2175" s="43"/>
      <c r="X2175" s="43" t="n">
        <f aca="false">W2175-V2175</f>
        <v>-0.00075</v>
      </c>
      <c r="Z2175" s="44"/>
      <c r="AA2175" s="44"/>
      <c r="AM2175" s="23" t="str">
        <f aca="false">D2175</f>
        <v>Sanmina</v>
      </c>
      <c r="AN2175" s="23" t="s">
        <v>3124</v>
      </c>
      <c r="AT2175" s="44"/>
      <c r="AU2175" s="44"/>
      <c r="BD2175" s="23" t="s">
        <v>182</v>
      </c>
      <c r="BE2175" s="1" t="s">
        <v>183</v>
      </c>
    </row>
    <row r="2176" customFormat="false" ht="15" hidden="false" customHeight="true" outlineLevel="0" collapsed="false">
      <c r="A2176" s="23" t="s">
        <v>8753</v>
      </c>
      <c r="B2176" s="23" t="s">
        <v>8754</v>
      </c>
      <c r="C2176" s="40" t="s">
        <v>177</v>
      </c>
      <c r="D2176" s="23" t="s">
        <v>1471</v>
      </c>
      <c r="E2176" s="23" t="s">
        <v>8755</v>
      </c>
      <c r="F2176" s="23" t="s">
        <v>8756</v>
      </c>
      <c r="G2176" s="23" t="n">
        <v>95</v>
      </c>
      <c r="H2176" s="23" t="n">
        <v>10000</v>
      </c>
      <c r="I2176" s="41" t="s">
        <v>180</v>
      </c>
      <c r="K2176" s="23" t="n">
        <v>0</v>
      </c>
      <c r="L2176" s="23" t="n">
        <v>8609</v>
      </c>
      <c r="M2176" s="23" t="n">
        <v>0</v>
      </c>
      <c r="N2176" s="23" t="n">
        <v>10000</v>
      </c>
      <c r="O2176" s="23" t="n">
        <f aca="false">K2176+L2176</f>
        <v>8609</v>
      </c>
      <c r="P2176" s="23" t="n">
        <f aca="false">K2176+L2176+M2176+N2176</f>
        <v>18609</v>
      </c>
      <c r="Q2176" s="23" t="n">
        <v>6615</v>
      </c>
      <c r="R2176" s="23" t="n">
        <v>2243</v>
      </c>
      <c r="S2176" s="23" t="n">
        <v>3174</v>
      </c>
      <c r="T2176" s="23" t="n">
        <v>678</v>
      </c>
      <c r="U2176" s="42" t="n">
        <f aca="false">IF(I2176="delivery",O2176-SUM(Q2176+R2176),IF(I2176="PO",P2176-SUM(Q2176:R2176)))</f>
        <v>-249</v>
      </c>
      <c r="V2176" s="43" t="n">
        <v>0.00023</v>
      </c>
      <c r="W2176" s="43"/>
      <c r="X2176" s="43" t="n">
        <f aca="false">W2176-V2176</f>
        <v>-0.00023</v>
      </c>
      <c r="Z2176" s="44"/>
      <c r="AA2176" s="44"/>
      <c r="AM2176" s="23" t="str">
        <f aca="false">D2176</f>
        <v>Sanmina</v>
      </c>
      <c r="AN2176" s="23" t="s">
        <v>3124</v>
      </c>
      <c r="AT2176" s="44"/>
      <c r="AU2176" s="44"/>
      <c r="BD2176" s="23" t="s">
        <v>182</v>
      </c>
      <c r="BE2176" s="1" t="s">
        <v>183</v>
      </c>
    </row>
    <row r="2177" customFormat="false" ht="15" hidden="false" customHeight="true" outlineLevel="0" collapsed="false">
      <c r="A2177" s="23" t="s">
        <v>8757</v>
      </c>
      <c r="B2177" s="23" t="s">
        <v>8758</v>
      </c>
      <c r="C2177" s="40" t="s">
        <v>177</v>
      </c>
      <c r="D2177" s="23" t="s">
        <v>1471</v>
      </c>
      <c r="E2177" s="23" t="s">
        <v>8759</v>
      </c>
      <c r="F2177" s="23" t="s">
        <v>8760</v>
      </c>
      <c r="G2177" s="23" t="n">
        <v>95</v>
      </c>
      <c r="H2177" s="23" t="n">
        <v>10000</v>
      </c>
      <c r="I2177" s="41" t="s">
        <v>180</v>
      </c>
      <c r="K2177" s="23" t="n">
        <v>0</v>
      </c>
      <c r="L2177" s="23" t="n">
        <v>121658</v>
      </c>
      <c r="M2177" s="23" t="n">
        <v>0</v>
      </c>
      <c r="N2177" s="23" t="n">
        <v>0</v>
      </c>
      <c r="O2177" s="23" t="n">
        <f aca="false">K2177+L2177</f>
        <v>121658</v>
      </c>
      <c r="P2177" s="23" t="n">
        <f aca="false">K2177+L2177+M2177+N2177</f>
        <v>121658</v>
      </c>
      <c r="Q2177" s="23" t="n">
        <v>53484</v>
      </c>
      <c r="R2177" s="23" t="n">
        <v>84304</v>
      </c>
      <c r="S2177" s="23" t="n">
        <v>74886</v>
      </c>
      <c r="T2177" s="23" t="n">
        <v>29270</v>
      </c>
      <c r="U2177" s="42" t="n">
        <f aca="false">IF(I2177="delivery",O2177-SUM(Q2177+R2177),IF(I2177="PO",P2177-SUM(Q2177:R2177)))</f>
        <v>-16130</v>
      </c>
      <c r="V2177" s="43" t="n">
        <v>0.00132</v>
      </c>
      <c r="W2177" s="43"/>
      <c r="X2177" s="43" t="n">
        <f aca="false">W2177-V2177</f>
        <v>-0.00132</v>
      </c>
      <c r="Z2177" s="44"/>
      <c r="AA2177" s="44"/>
      <c r="AM2177" s="23" t="str">
        <f aca="false">D2177</f>
        <v>Sanmina</v>
      </c>
      <c r="AN2177" s="23" t="s">
        <v>3124</v>
      </c>
      <c r="AT2177" s="44"/>
      <c r="AU2177" s="44"/>
      <c r="BD2177" s="23" t="s">
        <v>182</v>
      </c>
      <c r="BE2177" s="1" t="s">
        <v>183</v>
      </c>
    </row>
    <row r="2178" customFormat="false" ht="15" hidden="false" customHeight="true" outlineLevel="0" collapsed="false">
      <c r="A2178" s="23" t="s">
        <v>8761</v>
      </c>
      <c r="B2178" s="23" t="s">
        <v>8762</v>
      </c>
      <c r="C2178" s="40" t="s">
        <v>177</v>
      </c>
      <c r="D2178" s="23" t="s">
        <v>1471</v>
      </c>
      <c r="E2178" s="23" t="s">
        <v>8763</v>
      </c>
      <c r="F2178" s="23" t="s">
        <v>8764</v>
      </c>
      <c r="G2178" s="23" t="n">
        <v>123</v>
      </c>
      <c r="H2178" s="23" t="n">
        <v>10000</v>
      </c>
      <c r="I2178" s="41" t="s">
        <v>180</v>
      </c>
      <c r="K2178" s="23" t="n">
        <v>0</v>
      </c>
      <c r="L2178" s="23" t="n">
        <v>33701</v>
      </c>
      <c r="M2178" s="23" t="n">
        <v>0</v>
      </c>
      <c r="N2178" s="23" t="n">
        <v>0</v>
      </c>
      <c r="O2178" s="23" t="n">
        <f aca="false">K2178+L2178</f>
        <v>33701</v>
      </c>
      <c r="P2178" s="23" t="n">
        <f aca="false">K2178+L2178+M2178+N2178</f>
        <v>33701</v>
      </c>
      <c r="Q2178" s="23" t="n">
        <v>425</v>
      </c>
      <c r="R2178" s="23" t="n">
        <v>518</v>
      </c>
      <c r="S2178" s="23" t="n">
        <v>371</v>
      </c>
      <c r="T2178" s="23" t="n">
        <v>553</v>
      </c>
      <c r="U2178" s="42" t="n">
        <f aca="false">IF(I2178="delivery",O2178-SUM(Q2178+R2178),IF(I2178="PO",P2178-SUM(Q2178:R2178)))</f>
        <v>32758</v>
      </c>
      <c r="V2178" s="43" t="n">
        <v>0.00054</v>
      </c>
      <c r="W2178" s="43"/>
      <c r="X2178" s="43" t="n">
        <f aca="false">W2178-V2178</f>
        <v>-0.00054</v>
      </c>
      <c r="Z2178" s="44"/>
      <c r="AA2178" s="44"/>
      <c r="AM2178" s="23" t="str">
        <f aca="false">D2178</f>
        <v>Sanmina</v>
      </c>
      <c r="AN2178" s="23" t="s">
        <v>3124</v>
      </c>
      <c r="AT2178" s="44"/>
      <c r="AU2178" s="44"/>
      <c r="BD2178" s="23" t="s">
        <v>182</v>
      </c>
      <c r="BE2178" s="1" t="s">
        <v>183</v>
      </c>
    </row>
    <row r="2179" customFormat="false" ht="15" hidden="false" customHeight="true" outlineLevel="0" collapsed="false">
      <c r="A2179" s="23" t="s">
        <v>8765</v>
      </c>
      <c r="B2179" s="23" t="s">
        <v>8766</v>
      </c>
      <c r="C2179" s="40" t="s">
        <v>177</v>
      </c>
      <c r="D2179" s="23" t="s">
        <v>1471</v>
      </c>
      <c r="E2179" s="23" t="s">
        <v>8767</v>
      </c>
      <c r="F2179" s="23" t="s">
        <v>8768</v>
      </c>
      <c r="G2179" s="23" t="n">
        <v>116</v>
      </c>
      <c r="H2179" s="23" t="n">
        <v>10000</v>
      </c>
      <c r="I2179" s="41" t="s">
        <v>180</v>
      </c>
      <c r="K2179" s="23" t="n">
        <v>0</v>
      </c>
      <c r="L2179" s="23" t="n">
        <v>70743</v>
      </c>
      <c r="M2179" s="23" t="n">
        <v>0</v>
      </c>
      <c r="N2179" s="23" t="n">
        <v>0</v>
      </c>
      <c r="O2179" s="23" t="n">
        <f aca="false">K2179+L2179</f>
        <v>70743</v>
      </c>
      <c r="P2179" s="23" t="n">
        <f aca="false">K2179+L2179+M2179+N2179</f>
        <v>70743</v>
      </c>
      <c r="Q2179" s="23" t="n">
        <v>7397</v>
      </c>
      <c r="R2179" s="23" t="n">
        <v>7986</v>
      </c>
      <c r="S2179" s="23" t="n">
        <v>8392</v>
      </c>
      <c r="T2179" s="23" t="n">
        <v>9481</v>
      </c>
      <c r="U2179" s="42" t="n">
        <f aca="false">IF(I2179="delivery",O2179-SUM(Q2179+R2179),IF(I2179="PO",P2179-SUM(Q2179:R2179)))</f>
        <v>55360</v>
      </c>
      <c r="V2179" s="43" t="n">
        <v>0.00065</v>
      </c>
      <c r="W2179" s="43"/>
      <c r="X2179" s="43" t="n">
        <f aca="false">W2179-V2179</f>
        <v>-0.00065</v>
      </c>
      <c r="Z2179" s="44"/>
      <c r="AA2179" s="44"/>
      <c r="AM2179" s="23" t="str">
        <f aca="false">D2179</f>
        <v>Sanmina</v>
      </c>
      <c r="AN2179" s="23" t="s">
        <v>3124</v>
      </c>
      <c r="AT2179" s="44"/>
      <c r="AU2179" s="44"/>
      <c r="BD2179" s="23" t="s">
        <v>182</v>
      </c>
      <c r="BE2179" s="1" t="s">
        <v>183</v>
      </c>
    </row>
    <row r="2180" customFormat="false" ht="15" hidden="false" customHeight="true" outlineLevel="0" collapsed="false">
      <c r="A2180" s="23" t="s">
        <v>8769</v>
      </c>
      <c r="B2180" s="23" t="s">
        <v>8770</v>
      </c>
      <c r="C2180" s="40" t="s">
        <v>177</v>
      </c>
      <c r="D2180" s="23" t="s">
        <v>1471</v>
      </c>
      <c r="E2180" s="23" t="s">
        <v>8771</v>
      </c>
      <c r="F2180" s="23" t="s">
        <v>8772</v>
      </c>
      <c r="G2180" s="23" t="n">
        <v>123</v>
      </c>
      <c r="H2180" s="23" t="n">
        <v>10000</v>
      </c>
      <c r="I2180" s="41" t="s">
        <v>180</v>
      </c>
      <c r="K2180" s="23" t="n">
        <v>0</v>
      </c>
      <c r="L2180" s="23" t="n">
        <v>5722</v>
      </c>
      <c r="M2180" s="23" t="n">
        <v>0</v>
      </c>
      <c r="N2180" s="23" t="n">
        <v>0</v>
      </c>
      <c r="O2180" s="23" t="n">
        <f aca="false">K2180+L2180</f>
        <v>5722</v>
      </c>
      <c r="P2180" s="23" t="n">
        <f aca="false">K2180+L2180+M2180+N2180</f>
        <v>5722</v>
      </c>
      <c r="Q2180" s="23" t="n">
        <v>2271</v>
      </c>
      <c r="R2180" s="23" t="n">
        <v>1306</v>
      </c>
      <c r="S2180" s="23" t="n">
        <v>1055</v>
      </c>
      <c r="T2180" s="23" t="n">
        <v>339</v>
      </c>
      <c r="U2180" s="42" t="n">
        <f aca="false">IF(I2180="delivery",O2180-SUM(Q2180+R2180),IF(I2180="PO",P2180-SUM(Q2180:R2180)))</f>
        <v>2145</v>
      </c>
      <c r="V2180" s="43" t="n">
        <v>0.00068</v>
      </c>
      <c r="W2180" s="43"/>
      <c r="X2180" s="43" t="n">
        <f aca="false">W2180-V2180</f>
        <v>-0.00068</v>
      </c>
      <c r="Z2180" s="44"/>
      <c r="AA2180" s="44"/>
      <c r="AM2180" s="23" t="str">
        <f aca="false">D2180</f>
        <v>Sanmina</v>
      </c>
      <c r="AN2180" s="23" t="s">
        <v>3124</v>
      </c>
      <c r="AT2180" s="44"/>
      <c r="AU2180" s="44"/>
      <c r="BD2180" s="23" t="s">
        <v>182</v>
      </c>
      <c r="BE2180" s="1" t="s">
        <v>183</v>
      </c>
    </row>
    <row r="2181" customFormat="false" ht="15" hidden="false" customHeight="true" outlineLevel="0" collapsed="false">
      <c r="A2181" s="23" t="s">
        <v>8773</v>
      </c>
      <c r="B2181" s="23" t="s">
        <v>8774</v>
      </c>
      <c r="C2181" s="40" t="s">
        <v>177</v>
      </c>
      <c r="D2181" s="23" t="s">
        <v>1471</v>
      </c>
      <c r="E2181" s="23" t="s">
        <v>8775</v>
      </c>
      <c r="F2181" s="23" t="s">
        <v>8776</v>
      </c>
      <c r="G2181" s="23" t="n">
        <v>95</v>
      </c>
      <c r="H2181" s="23" t="n">
        <v>10000</v>
      </c>
      <c r="I2181" s="41" t="s">
        <v>180</v>
      </c>
      <c r="K2181" s="23" t="n">
        <v>0</v>
      </c>
      <c r="L2181" s="23" t="n">
        <v>36585</v>
      </c>
      <c r="M2181" s="23" t="n">
        <v>0</v>
      </c>
      <c r="N2181" s="23" t="n">
        <v>0</v>
      </c>
      <c r="O2181" s="23" t="n">
        <f aca="false">K2181+L2181</f>
        <v>36585</v>
      </c>
      <c r="P2181" s="23" t="n">
        <f aca="false">K2181+L2181+M2181+N2181</f>
        <v>36585</v>
      </c>
      <c r="Q2181" s="23" t="n">
        <v>7220</v>
      </c>
      <c r="R2181" s="23" t="n">
        <v>7516</v>
      </c>
      <c r="S2181" s="23" t="n">
        <v>7219</v>
      </c>
      <c r="T2181" s="23" t="n">
        <v>2378</v>
      </c>
      <c r="U2181" s="42" t="n">
        <f aca="false">IF(I2181="delivery",O2181-SUM(Q2181+R2181),IF(I2181="PO",P2181-SUM(Q2181:R2181)))</f>
        <v>21849</v>
      </c>
      <c r="V2181" s="43" t="n">
        <v>0.00156</v>
      </c>
      <c r="W2181" s="43"/>
      <c r="X2181" s="43" t="n">
        <f aca="false">W2181-V2181</f>
        <v>-0.00156</v>
      </c>
      <c r="Z2181" s="44"/>
      <c r="AA2181" s="44"/>
      <c r="AM2181" s="23" t="str">
        <f aca="false">D2181</f>
        <v>Sanmina</v>
      </c>
      <c r="AN2181" s="23" t="s">
        <v>3124</v>
      </c>
      <c r="AT2181" s="44"/>
      <c r="AU2181" s="44"/>
      <c r="BD2181" s="23" t="s">
        <v>182</v>
      </c>
      <c r="BE2181" s="1" t="s">
        <v>183</v>
      </c>
    </row>
    <row r="2182" customFormat="false" ht="15" hidden="false" customHeight="true" outlineLevel="0" collapsed="false">
      <c r="A2182" s="23" t="s">
        <v>8777</v>
      </c>
      <c r="B2182" s="23" t="s">
        <v>8778</v>
      </c>
      <c r="C2182" s="40" t="s">
        <v>177</v>
      </c>
      <c r="D2182" s="23" t="s">
        <v>1471</v>
      </c>
      <c r="E2182" s="23" t="s">
        <v>8779</v>
      </c>
      <c r="F2182" s="23" t="s">
        <v>8780</v>
      </c>
      <c r="G2182" s="23" t="n">
        <v>116</v>
      </c>
      <c r="H2182" s="23" t="n">
        <v>40000</v>
      </c>
      <c r="I2182" s="41" t="s">
        <v>180</v>
      </c>
      <c r="K2182" s="23" t="n">
        <v>0</v>
      </c>
      <c r="L2182" s="23" t="n">
        <v>22376</v>
      </c>
      <c r="M2182" s="23" t="n">
        <v>0</v>
      </c>
      <c r="N2182" s="23" t="n">
        <v>0</v>
      </c>
      <c r="O2182" s="23" t="n">
        <f aca="false">K2182+L2182</f>
        <v>22376</v>
      </c>
      <c r="P2182" s="23" t="n">
        <f aca="false">K2182+L2182+M2182+N2182</f>
        <v>22376</v>
      </c>
      <c r="Q2182" s="23" t="n">
        <v>14503</v>
      </c>
      <c r="R2182" s="23" t="n">
        <v>12431</v>
      </c>
      <c r="S2182" s="23" t="n">
        <v>11208</v>
      </c>
      <c r="T2182" s="23" t="n">
        <v>4264</v>
      </c>
      <c r="U2182" s="42" t="n">
        <f aca="false">IF(I2182="delivery",O2182-SUM(Q2182+R2182),IF(I2182="PO",P2182-SUM(Q2182:R2182)))</f>
        <v>-4558</v>
      </c>
      <c r="V2182" s="43" t="n">
        <v>0.00055</v>
      </c>
      <c r="W2182" s="43"/>
      <c r="X2182" s="43" t="n">
        <f aca="false">W2182-V2182</f>
        <v>-0.00055</v>
      </c>
      <c r="Z2182" s="44"/>
      <c r="AA2182" s="44"/>
      <c r="AM2182" s="23" t="str">
        <f aca="false">D2182</f>
        <v>Sanmina</v>
      </c>
      <c r="AN2182" s="23" t="s">
        <v>3124</v>
      </c>
      <c r="AT2182" s="44"/>
      <c r="AU2182" s="44"/>
      <c r="BD2182" s="23" t="s">
        <v>182</v>
      </c>
      <c r="BE2182" s="1" t="s">
        <v>183</v>
      </c>
    </row>
    <row r="2183" customFormat="false" ht="15" hidden="false" customHeight="true" outlineLevel="0" collapsed="false">
      <c r="A2183" s="23" t="s">
        <v>8781</v>
      </c>
      <c r="B2183" s="23" t="s">
        <v>8782</v>
      </c>
      <c r="C2183" s="40" t="s">
        <v>177</v>
      </c>
      <c r="D2183" s="23" t="s">
        <v>1471</v>
      </c>
      <c r="E2183" s="23" t="s">
        <v>8783</v>
      </c>
      <c r="F2183" s="23" t="s">
        <v>8784</v>
      </c>
      <c r="G2183" s="23" t="n">
        <v>116</v>
      </c>
      <c r="H2183" s="23" t="n">
        <v>30000</v>
      </c>
      <c r="I2183" s="41" t="s">
        <v>180</v>
      </c>
      <c r="K2183" s="23" t="n">
        <v>0</v>
      </c>
      <c r="L2183" s="23" t="n">
        <v>133834</v>
      </c>
      <c r="M2183" s="23" t="n">
        <v>410000</v>
      </c>
      <c r="N2183" s="23" t="n">
        <v>0</v>
      </c>
      <c r="O2183" s="23" t="n">
        <f aca="false">K2183+L2183</f>
        <v>133834</v>
      </c>
      <c r="P2183" s="23" t="n">
        <f aca="false">K2183+L2183+M2183+N2183</f>
        <v>543834</v>
      </c>
      <c r="Q2183" s="23" t="n">
        <v>263387</v>
      </c>
      <c r="R2183" s="23" t="n">
        <v>254719</v>
      </c>
      <c r="S2183" s="23" t="n">
        <v>269626</v>
      </c>
      <c r="T2183" s="23" t="n">
        <v>90008</v>
      </c>
      <c r="U2183" s="42" t="n">
        <f aca="false">IF(I2183="delivery",O2183-SUM(Q2183+R2183),IF(I2183="PO",P2183-SUM(Q2183:R2183)))</f>
        <v>-384272</v>
      </c>
      <c r="V2183" s="43" t="n">
        <v>0.00061</v>
      </c>
      <c r="W2183" s="43"/>
      <c r="X2183" s="43" t="n">
        <f aca="false">W2183-V2183</f>
        <v>-0.00061</v>
      </c>
      <c r="Y2183" s="23" t="n">
        <v>0.00036</v>
      </c>
      <c r="Z2183" s="44"/>
      <c r="AA2183" s="44"/>
      <c r="AM2183" s="23" t="str">
        <f aca="false">D2183</f>
        <v>Sanmina</v>
      </c>
      <c r="AN2183" s="23" t="s">
        <v>3124</v>
      </c>
      <c r="AT2183" s="44"/>
      <c r="AU2183" s="44"/>
      <c r="BD2183" s="23" t="s">
        <v>182</v>
      </c>
      <c r="BE2183" s="1" t="s">
        <v>183</v>
      </c>
    </row>
    <row r="2184" customFormat="false" ht="15" hidden="false" customHeight="true" outlineLevel="0" collapsed="false">
      <c r="A2184" s="23" t="s">
        <v>8785</v>
      </c>
      <c r="B2184" s="23" t="s">
        <v>8786</v>
      </c>
      <c r="C2184" s="40" t="s">
        <v>177</v>
      </c>
      <c r="D2184" s="23" t="s">
        <v>1471</v>
      </c>
      <c r="E2184" s="23" t="s">
        <v>8787</v>
      </c>
      <c r="F2184" s="23" t="s">
        <v>8788</v>
      </c>
      <c r="G2184" s="23" t="n">
        <v>116</v>
      </c>
      <c r="H2184" s="23" t="n">
        <v>30000</v>
      </c>
      <c r="I2184" s="41" t="s">
        <v>180</v>
      </c>
      <c r="K2184" s="23" t="n">
        <v>0</v>
      </c>
      <c r="L2184" s="23" t="n">
        <v>430174</v>
      </c>
      <c r="M2184" s="23" t="n">
        <v>150000</v>
      </c>
      <c r="N2184" s="23" t="n">
        <v>100000</v>
      </c>
      <c r="O2184" s="23" t="n">
        <f aca="false">K2184+L2184</f>
        <v>430174</v>
      </c>
      <c r="P2184" s="23" t="n">
        <f aca="false">K2184+L2184+M2184+N2184</f>
        <v>680174</v>
      </c>
      <c r="Q2184" s="23" t="n">
        <v>183049</v>
      </c>
      <c r="R2184" s="23" t="n">
        <v>144554</v>
      </c>
      <c r="S2184" s="23" t="n">
        <v>157114</v>
      </c>
      <c r="T2184" s="23" t="n">
        <v>35686</v>
      </c>
      <c r="U2184" s="42" t="n">
        <f aca="false">IF(I2184="delivery",O2184-SUM(Q2184+R2184),IF(I2184="PO",P2184-SUM(Q2184:R2184)))</f>
        <v>102571</v>
      </c>
      <c r="V2184" s="43" t="n">
        <v>0.00061</v>
      </c>
      <c r="W2184" s="43"/>
      <c r="X2184" s="43" t="n">
        <f aca="false">W2184-V2184</f>
        <v>-0.00061</v>
      </c>
      <c r="Y2184" s="23" t="n">
        <v>0.00049</v>
      </c>
      <c r="Z2184" s="44"/>
      <c r="AA2184" s="44"/>
      <c r="AM2184" s="23" t="str">
        <f aca="false">D2184</f>
        <v>Sanmina</v>
      </c>
      <c r="AN2184" s="23" t="s">
        <v>3124</v>
      </c>
      <c r="AT2184" s="44"/>
      <c r="AU2184" s="44"/>
      <c r="BD2184" s="23" t="s">
        <v>182</v>
      </c>
      <c r="BE2184" s="1" t="s">
        <v>183</v>
      </c>
    </row>
    <row r="2185" customFormat="false" ht="15" hidden="false" customHeight="true" outlineLevel="0" collapsed="false">
      <c r="A2185" s="23" t="s">
        <v>8789</v>
      </c>
      <c r="B2185" s="23" t="s">
        <v>8790</v>
      </c>
      <c r="C2185" s="40" t="s">
        <v>177</v>
      </c>
      <c r="D2185" s="23" t="s">
        <v>1471</v>
      </c>
      <c r="E2185" s="23" t="s">
        <v>8791</v>
      </c>
      <c r="F2185" s="23" t="s">
        <v>8792</v>
      </c>
      <c r="G2185" s="23" t="n">
        <v>116</v>
      </c>
      <c r="H2185" s="23" t="n">
        <v>40000</v>
      </c>
      <c r="I2185" s="41" t="s">
        <v>180</v>
      </c>
      <c r="K2185" s="23" t="n">
        <v>0</v>
      </c>
      <c r="L2185" s="23" t="n">
        <v>98962</v>
      </c>
      <c r="M2185" s="23" t="n">
        <v>0</v>
      </c>
      <c r="N2185" s="23" t="n">
        <v>0</v>
      </c>
      <c r="O2185" s="23" t="n">
        <f aca="false">K2185+L2185</f>
        <v>98962</v>
      </c>
      <c r="P2185" s="23" t="n">
        <f aca="false">K2185+L2185+M2185+N2185</f>
        <v>98962</v>
      </c>
      <c r="Q2185" s="23" t="n">
        <v>4963</v>
      </c>
      <c r="R2185" s="23" t="n">
        <v>6408</v>
      </c>
      <c r="S2185" s="23" t="n">
        <v>7792</v>
      </c>
      <c r="T2185" s="23" t="n">
        <v>3960</v>
      </c>
      <c r="U2185" s="42" t="n">
        <f aca="false">IF(I2185="delivery",O2185-SUM(Q2185+R2185),IF(I2185="PO",P2185-SUM(Q2185:R2185)))</f>
        <v>87591</v>
      </c>
      <c r="V2185" s="43" t="n">
        <v>0.00068</v>
      </c>
      <c r="W2185" s="43"/>
      <c r="X2185" s="43" t="n">
        <f aca="false">W2185-V2185</f>
        <v>-0.00068</v>
      </c>
      <c r="Z2185" s="44"/>
      <c r="AA2185" s="44"/>
      <c r="AM2185" s="23" t="str">
        <f aca="false">D2185</f>
        <v>Sanmina</v>
      </c>
      <c r="AN2185" s="23" t="s">
        <v>3124</v>
      </c>
      <c r="AT2185" s="44"/>
      <c r="AU2185" s="44"/>
      <c r="BD2185" s="23" t="s">
        <v>182</v>
      </c>
      <c r="BE2185" s="1" t="s">
        <v>183</v>
      </c>
    </row>
    <row r="2186" customFormat="false" ht="15" hidden="false" customHeight="true" outlineLevel="0" collapsed="false">
      <c r="A2186" s="23" t="s">
        <v>8793</v>
      </c>
      <c r="B2186" s="23" t="s">
        <v>8794</v>
      </c>
      <c r="C2186" s="40" t="s">
        <v>177</v>
      </c>
      <c r="D2186" s="23" t="s">
        <v>1471</v>
      </c>
      <c r="E2186" s="23" t="s">
        <v>8795</v>
      </c>
      <c r="F2186" s="23" t="s">
        <v>8796</v>
      </c>
      <c r="G2186" s="23" t="n">
        <v>116</v>
      </c>
      <c r="H2186" s="23" t="n">
        <v>10000</v>
      </c>
      <c r="I2186" s="41" t="s">
        <v>180</v>
      </c>
      <c r="K2186" s="23" t="n">
        <v>0</v>
      </c>
      <c r="L2186" s="23" t="n">
        <v>95794</v>
      </c>
      <c r="M2186" s="23" t="n">
        <v>270000</v>
      </c>
      <c r="N2186" s="23" t="n">
        <v>0</v>
      </c>
      <c r="O2186" s="23" t="n">
        <f aca="false">K2186+L2186</f>
        <v>95794</v>
      </c>
      <c r="P2186" s="23" t="n">
        <f aca="false">K2186+L2186+M2186+N2186</f>
        <v>365794</v>
      </c>
      <c r="Q2186" s="23" t="n">
        <v>109767</v>
      </c>
      <c r="R2186" s="23" t="n">
        <v>182586</v>
      </c>
      <c r="S2186" s="23" t="n">
        <v>176065</v>
      </c>
      <c r="T2186" s="23" t="n">
        <v>63725</v>
      </c>
      <c r="U2186" s="42" t="n">
        <f aca="false">IF(I2186="delivery",O2186-SUM(Q2186+R2186),IF(I2186="PO",P2186-SUM(Q2186:R2186)))</f>
        <v>-196559</v>
      </c>
      <c r="V2186" s="43" t="n">
        <v>0.00061</v>
      </c>
      <c r="W2186" s="43"/>
      <c r="X2186" s="43" t="n">
        <f aca="false">W2186-V2186</f>
        <v>-0.00061</v>
      </c>
      <c r="Y2186" s="23" t="n">
        <v>0.0007</v>
      </c>
      <c r="Z2186" s="44"/>
      <c r="AA2186" s="44"/>
      <c r="AM2186" s="23" t="str">
        <f aca="false">D2186</f>
        <v>Sanmina</v>
      </c>
      <c r="AN2186" s="23" t="s">
        <v>3124</v>
      </c>
      <c r="AT2186" s="44"/>
      <c r="AU2186" s="44"/>
      <c r="BD2186" s="23" t="s">
        <v>182</v>
      </c>
      <c r="BE2186" s="1" t="s">
        <v>183</v>
      </c>
    </row>
    <row r="2187" customFormat="false" ht="15" hidden="false" customHeight="true" outlineLevel="0" collapsed="false">
      <c r="A2187" s="23" t="s">
        <v>8797</v>
      </c>
      <c r="B2187" s="23" t="s">
        <v>8798</v>
      </c>
      <c r="C2187" s="40" t="s">
        <v>177</v>
      </c>
      <c r="D2187" s="23" t="s">
        <v>1471</v>
      </c>
      <c r="E2187" s="23" t="s">
        <v>8799</v>
      </c>
      <c r="F2187" s="23" t="s">
        <v>8800</v>
      </c>
      <c r="G2187" s="23" t="n">
        <v>86</v>
      </c>
      <c r="H2187" s="23" t="n">
        <v>10000</v>
      </c>
      <c r="I2187" s="41" t="s">
        <v>180</v>
      </c>
      <c r="K2187" s="23" t="n">
        <v>0</v>
      </c>
      <c r="L2187" s="23" t="n">
        <v>22112</v>
      </c>
      <c r="M2187" s="23" t="n">
        <v>30000</v>
      </c>
      <c r="N2187" s="23" t="n">
        <v>0</v>
      </c>
      <c r="O2187" s="23" t="n">
        <f aca="false">K2187+L2187</f>
        <v>22112</v>
      </c>
      <c r="P2187" s="23" t="n">
        <f aca="false">K2187+L2187+M2187+N2187</f>
        <v>52112</v>
      </c>
      <c r="Q2187" s="23" t="n">
        <v>26684</v>
      </c>
      <c r="R2187" s="23" t="n">
        <v>29592</v>
      </c>
      <c r="S2187" s="23" t="n">
        <v>30763</v>
      </c>
      <c r="T2187" s="23" t="n">
        <v>8667</v>
      </c>
      <c r="U2187" s="42" t="n">
        <f aca="false">IF(I2187="delivery",O2187-SUM(Q2187+R2187),IF(I2187="PO",P2187-SUM(Q2187:R2187)))</f>
        <v>-34164</v>
      </c>
      <c r="V2187" s="43" t="n">
        <v>0.00036</v>
      </c>
      <c r="W2187" s="43"/>
      <c r="X2187" s="43" t="n">
        <f aca="false">W2187-V2187</f>
        <v>-0.00036</v>
      </c>
      <c r="Y2187" s="23" t="n">
        <v>0.0017</v>
      </c>
      <c r="Z2187" s="44"/>
      <c r="AA2187" s="44"/>
      <c r="AM2187" s="23" t="str">
        <f aca="false">D2187</f>
        <v>Sanmina</v>
      </c>
      <c r="AN2187" s="23" t="s">
        <v>3124</v>
      </c>
      <c r="AT2187" s="44"/>
      <c r="AU2187" s="44"/>
      <c r="BD2187" s="23" t="s">
        <v>182</v>
      </c>
      <c r="BE2187" s="1" t="s">
        <v>183</v>
      </c>
    </row>
    <row r="2188" customFormat="false" ht="15" hidden="false" customHeight="true" outlineLevel="0" collapsed="false">
      <c r="A2188" s="23" t="s">
        <v>8801</v>
      </c>
      <c r="B2188" s="23" t="s">
        <v>8802</v>
      </c>
      <c r="C2188" s="40" t="s">
        <v>177</v>
      </c>
      <c r="D2188" s="23" t="s">
        <v>1471</v>
      </c>
      <c r="E2188" s="23" t="s">
        <v>8803</v>
      </c>
      <c r="F2188" s="23" t="s">
        <v>8804</v>
      </c>
      <c r="G2188" s="23" t="n">
        <v>116</v>
      </c>
      <c r="H2188" s="23" t="n">
        <v>5000</v>
      </c>
      <c r="I2188" s="41" t="s">
        <v>180</v>
      </c>
      <c r="K2188" s="23" t="n">
        <v>0</v>
      </c>
      <c r="L2188" s="23" t="n">
        <v>20083</v>
      </c>
      <c r="M2188" s="23" t="n">
        <v>0</v>
      </c>
      <c r="N2188" s="23" t="n">
        <v>25000</v>
      </c>
      <c r="O2188" s="23" t="n">
        <f aca="false">K2188+L2188</f>
        <v>20083</v>
      </c>
      <c r="P2188" s="23" t="n">
        <f aca="false">K2188+L2188+M2188+N2188</f>
        <v>45083</v>
      </c>
      <c r="Q2188" s="23" t="n">
        <v>1586</v>
      </c>
      <c r="R2188" s="23" t="n">
        <v>19913</v>
      </c>
      <c r="S2188" s="23" t="n">
        <v>14058</v>
      </c>
      <c r="T2188" s="23" t="n">
        <v>5870</v>
      </c>
      <c r="U2188" s="42" t="n">
        <f aca="false">IF(I2188="delivery",O2188-SUM(Q2188+R2188),IF(I2188="PO",P2188-SUM(Q2188:R2188)))</f>
        <v>-1416</v>
      </c>
      <c r="V2188" s="43" t="n">
        <v>0.0042</v>
      </c>
      <c r="W2188" s="43"/>
      <c r="X2188" s="43" t="n">
        <f aca="false">W2188-V2188</f>
        <v>-0.0042</v>
      </c>
      <c r="Z2188" s="44"/>
      <c r="AA2188" s="44"/>
      <c r="AM2188" s="23" t="str">
        <f aca="false">D2188</f>
        <v>Sanmina</v>
      </c>
      <c r="AN2188" s="23" t="s">
        <v>3124</v>
      </c>
      <c r="AT2188" s="44"/>
      <c r="AU2188" s="44"/>
      <c r="BD2188" s="23" t="s">
        <v>182</v>
      </c>
      <c r="BE2188" s="1" t="s">
        <v>183</v>
      </c>
    </row>
    <row r="2189" customFormat="false" ht="15" hidden="false" customHeight="true" outlineLevel="0" collapsed="false">
      <c r="A2189" s="23" t="s">
        <v>8805</v>
      </c>
      <c r="B2189" s="23" t="s">
        <v>8806</v>
      </c>
      <c r="C2189" s="40" t="s">
        <v>177</v>
      </c>
      <c r="D2189" s="23" t="s">
        <v>1471</v>
      </c>
      <c r="E2189" s="23" t="s">
        <v>8807</v>
      </c>
      <c r="F2189" s="23" t="s">
        <v>8808</v>
      </c>
      <c r="G2189" s="23" t="n">
        <v>158</v>
      </c>
      <c r="H2189" s="23" t="n">
        <v>10000</v>
      </c>
      <c r="I2189" s="41" t="s">
        <v>180</v>
      </c>
      <c r="K2189" s="23" t="n">
        <v>0</v>
      </c>
      <c r="L2189" s="23" t="n">
        <v>53810</v>
      </c>
      <c r="M2189" s="23" t="n">
        <v>0</v>
      </c>
      <c r="N2189" s="23" t="n">
        <v>0</v>
      </c>
      <c r="O2189" s="23" t="n">
        <f aca="false">K2189+L2189</f>
        <v>53810</v>
      </c>
      <c r="P2189" s="23" t="n">
        <f aca="false">K2189+L2189+M2189+N2189</f>
        <v>53810</v>
      </c>
      <c r="Q2189" s="23" t="n">
        <v>6636</v>
      </c>
      <c r="R2189" s="23" t="n">
        <v>2490</v>
      </c>
      <c r="S2189" s="23" t="n">
        <v>2972</v>
      </c>
      <c r="T2189" s="23" t="n">
        <v>430</v>
      </c>
      <c r="U2189" s="42" t="n">
        <f aca="false">IF(I2189="delivery",O2189-SUM(Q2189+R2189),IF(I2189="PO",P2189-SUM(Q2189:R2189)))</f>
        <v>44684</v>
      </c>
      <c r="V2189" s="43" t="n">
        <v>0.0007</v>
      </c>
      <c r="W2189" s="43"/>
      <c r="X2189" s="43" t="n">
        <f aca="false">W2189-V2189</f>
        <v>-0.0007</v>
      </c>
      <c r="Z2189" s="44"/>
      <c r="AA2189" s="44"/>
      <c r="AM2189" s="23" t="str">
        <f aca="false">D2189</f>
        <v>Sanmina</v>
      </c>
      <c r="AN2189" s="23" t="s">
        <v>3124</v>
      </c>
      <c r="AT2189" s="44"/>
      <c r="AU2189" s="44"/>
      <c r="BD2189" s="23" t="s">
        <v>182</v>
      </c>
      <c r="BE2189" s="1" t="s">
        <v>183</v>
      </c>
    </row>
    <row r="2190" customFormat="false" ht="15" hidden="false" customHeight="true" outlineLevel="0" collapsed="false">
      <c r="A2190" s="23" t="s">
        <v>8809</v>
      </c>
      <c r="B2190" s="23" t="s">
        <v>8810</v>
      </c>
      <c r="C2190" s="40" t="s">
        <v>177</v>
      </c>
      <c r="D2190" s="23" t="s">
        <v>1471</v>
      </c>
      <c r="E2190" s="23" t="s">
        <v>8811</v>
      </c>
      <c r="F2190" s="23" t="s">
        <v>8812</v>
      </c>
      <c r="G2190" s="23" t="n">
        <v>86</v>
      </c>
      <c r="H2190" s="23" t="n">
        <v>10000</v>
      </c>
      <c r="I2190" s="41" t="s">
        <v>180</v>
      </c>
      <c r="K2190" s="23" t="n">
        <v>0</v>
      </c>
      <c r="L2190" s="23" t="n">
        <v>24392</v>
      </c>
      <c r="M2190" s="23" t="n">
        <v>30000</v>
      </c>
      <c r="N2190" s="23" t="n">
        <v>0</v>
      </c>
      <c r="O2190" s="23" t="n">
        <f aca="false">K2190+L2190</f>
        <v>24392</v>
      </c>
      <c r="P2190" s="23" t="n">
        <f aca="false">K2190+L2190+M2190+N2190</f>
        <v>54392</v>
      </c>
      <c r="Q2190" s="23" t="n">
        <v>45624</v>
      </c>
      <c r="R2190" s="23" t="n">
        <v>22349</v>
      </c>
      <c r="S2190" s="23" t="n">
        <v>27770</v>
      </c>
      <c r="T2190" s="23" t="n">
        <v>6853</v>
      </c>
      <c r="U2190" s="42" t="n">
        <f aca="false">IF(I2190="delivery",O2190-SUM(Q2190+R2190),IF(I2190="PO",P2190-SUM(Q2190:R2190)))</f>
        <v>-43581</v>
      </c>
      <c r="V2190" s="43" t="n">
        <v>0.0014</v>
      </c>
      <c r="W2190" s="43"/>
      <c r="X2190" s="43" t="n">
        <f aca="false">W2190-V2190</f>
        <v>-0.0014</v>
      </c>
      <c r="Y2190" s="23" t="n">
        <v>0.00053</v>
      </c>
      <c r="Z2190" s="44"/>
      <c r="AA2190" s="44"/>
      <c r="AM2190" s="23" t="str">
        <f aca="false">D2190</f>
        <v>Sanmina</v>
      </c>
      <c r="AN2190" s="23" t="s">
        <v>3124</v>
      </c>
      <c r="AT2190" s="44"/>
      <c r="AU2190" s="44"/>
      <c r="BD2190" s="23" t="s">
        <v>182</v>
      </c>
      <c r="BE2190" s="1" t="s">
        <v>183</v>
      </c>
    </row>
    <row r="2191" customFormat="false" ht="15" hidden="false" customHeight="true" outlineLevel="0" collapsed="false">
      <c r="A2191" s="23" t="s">
        <v>8813</v>
      </c>
      <c r="B2191" s="23" t="s">
        <v>8814</v>
      </c>
      <c r="C2191" s="40" t="s">
        <v>177</v>
      </c>
      <c r="D2191" s="23" t="s">
        <v>1471</v>
      </c>
      <c r="E2191" s="23" t="s">
        <v>8815</v>
      </c>
      <c r="F2191" s="23" t="s">
        <v>8816</v>
      </c>
      <c r="G2191" s="23" t="n">
        <v>95</v>
      </c>
      <c r="H2191" s="23" t="n">
        <v>10000</v>
      </c>
      <c r="I2191" s="41" t="s">
        <v>180</v>
      </c>
      <c r="K2191" s="23" t="n">
        <v>0</v>
      </c>
      <c r="L2191" s="23" t="n">
        <v>35864</v>
      </c>
      <c r="M2191" s="23" t="n">
        <v>0</v>
      </c>
      <c r="N2191" s="23" t="n">
        <v>30000</v>
      </c>
      <c r="O2191" s="23" t="n">
        <f aca="false">K2191+L2191</f>
        <v>35864</v>
      </c>
      <c r="P2191" s="23" t="n">
        <f aca="false">K2191+L2191+M2191+N2191</f>
        <v>65864</v>
      </c>
      <c r="Q2191" s="23" t="n">
        <v>25765</v>
      </c>
      <c r="R2191" s="23" t="n">
        <v>18186</v>
      </c>
      <c r="S2191" s="23" t="n">
        <v>16097</v>
      </c>
      <c r="T2191" s="23" t="n">
        <v>8621</v>
      </c>
      <c r="U2191" s="42" t="n">
        <f aca="false">IF(I2191="delivery",O2191-SUM(Q2191+R2191),IF(I2191="PO",P2191-SUM(Q2191:R2191)))</f>
        <v>-8087</v>
      </c>
      <c r="V2191" s="43" t="n">
        <v>0.00075</v>
      </c>
      <c r="W2191" s="43"/>
      <c r="X2191" s="43" t="n">
        <f aca="false">W2191-V2191</f>
        <v>-0.00075</v>
      </c>
      <c r="Z2191" s="44"/>
      <c r="AA2191" s="44"/>
      <c r="AM2191" s="23" t="str">
        <f aca="false">D2191</f>
        <v>Sanmina</v>
      </c>
      <c r="AN2191" s="23" t="s">
        <v>3124</v>
      </c>
      <c r="AT2191" s="44"/>
      <c r="AU2191" s="44"/>
      <c r="BD2191" s="23" t="s">
        <v>182</v>
      </c>
      <c r="BE2191" s="1" t="s">
        <v>183</v>
      </c>
    </row>
    <row r="2192" customFormat="false" ht="15" hidden="false" customHeight="true" outlineLevel="0" collapsed="false">
      <c r="A2192" s="23" t="s">
        <v>8817</v>
      </c>
      <c r="B2192" s="23" t="s">
        <v>8818</v>
      </c>
      <c r="C2192" s="40" t="s">
        <v>177</v>
      </c>
      <c r="D2192" s="23" t="s">
        <v>1471</v>
      </c>
      <c r="E2192" s="23" t="s">
        <v>8819</v>
      </c>
      <c r="F2192" s="23" t="s">
        <v>8820</v>
      </c>
      <c r="G2192" s="23" t="n">
        <v>116</v>
      </c>
      <c r="H2192" s="23" t="n">
        <v>10000</v>
      </c>
      <c r="I2192" s="41" t="s">
        <v>180</v>
      </c>
      <c r="K2192" s="23" t="n">
        <v>0</v>
      </c>
      <c r="L2192" s="23" t="n">
        <v>50084</v>
      </c>
      <c r="M2192" s="23" t="n">
        <v>0</v>
      </c>
      <c r="N2192" s="23" t="n">
        <v>0</v>
      </c>
      <c r="O2192" s="23" t="n">
        <f aca="false">K2192+L2192</f>
        <v>50084</v>
      </c>
      <c r="P2192" s="23" t="n">
        <f aca="false">K2192+L2192+M2192+N2192</f>
        <v>50084</v>
      </c>
      <c r="Q2192" s="23" t="n">
        <v>13782</v>
      </c>
      <c r="R2192" s="23" t="n">
        <v>16564</v>
      </c>
      <c r="S2192" s="23" t="n">
        <v>20775</v>
      </c>
      <c r="T2192" s="23" t="n">
        <v>22000</v>
      </c>
      <c r="U2192" s="42" t="n">
        <f aca="false">IF(I2192="delivery",O2192-SUM(Q2192+R2192),IF(I2192="PO",P2192-SUM(Q2192:R2192)))</f>
        <v>19738</v>
      </c>
      <c r="V2192" s="43" t="n">
        <v>0.00061</v>
      </c>
      <c r="W2192" s="43"/>
      <c r="X2192" s="43" t="n">
        <f aca="false">W2192-V2192</f>
        <v>-0.00061</v>
      </c>
      <c r="Y2192" s="23" t="n">
        <v>0.00043</v>
      </c>
      <c r="Z2192" s="44"/>
      <c r="AA2192" s="44"/>
      <c r="AM2192" s="23" t="str">
        <f aca="false">D2192</f>
        <v>Sanmina</v>
      </c>
      <c r="AN2192" s="23" t="s">
        <v>3124</v>
      </c>
      <c r="AT2192" s="44"/>
      <c r="AU2192" s="44"/>
      <c r="BD2192" s="23" t="s">
        <v>182</v>
      </c>
      <c r="BE2192" s="1" t="s">
        <v>183</v>
      </c>
    </row>
    <row r="2193" customFormat="false" ht="15" hidden="false" customHeight="true" outlineLevel="0" collapsed="false">
      <c r="A2193" s="23" t="s">
        <v>8821</v>
      </c>
      <c r="B2193" s="23" t="s">
        <v>8822</v>
      </c>
      <c r="C2193" s="40" t="s">
        <v>177</v>
      </c>
      <c r="D2193" s="23" t="s">
        <v>1471</v>
      </c>
      <c r="E2193" s="23" t="s">
        <v>8823</v>
      </c>
      <c r="F2193" s="23" t="s">
        <v>8824</v>
      </c>
      <c r="G2193" s="23" t="n">
        <v>116</v>
      </c>
      <c r="H2193" s="23" t="n">
        <v>10000</v>
      </c>
      <c r="I2193" s="41" t="s">
        <v>180</v>
      </c>
      <c r="K2193" s="23" t="n">
        <v>0</v>
      </c>
      <c r="L2193" s="23" t="n">
        <v>12121</v>
      </c>
      <c r="M2193" s="23" t="n">
        <v>0</v>
      </c>
      <c r="N2193" s="23" t="n">
        <v>0</v>
      </c>
      <c r="O2193" s="23" t="n">
        <f aca="false">K2193+L2193</f>
        <v>12121</v>
      </c>
      <c r="P2193" s="23" t="n">
        <f aca="false">K2193+L2193+M2193+N2193</f>
        <v>12121</v>
      </c>
      <c r="Q2193" s="23" t="n">
        <v>25286</v>
      </c>
      <c r="R2193" s="23" t="n">
        <v>25038</v>
      </c>
      <c r="S2193" s="23" t="n">
        <v>29260</v>
      </c>
      <c r="T2193" s="23" t="n">
        <v>25071</v>
      </c>
      <c r="U2193" s="42" t="n">
        <f aca="false">IF(I2193="delivery",O2193-SUM(Q2193+R2193),IF(I2193="PO",P2193-SUM(Q2193:R2193)))</f>
        <v>-38203</v>
      </c>
      <c r="V2193" s="43" t="n">
        <v>0.00036</v>
      </c>
      <c r="W2193" s="43"/>
      <c r="X2193" s="43" t="n">
        <f aca="false">W2193-V2193</f>
        <v>-0.00036</v>
      </c>
      <c r="Z2193" s="44"/>
      <c r="AA2193" s="44"/>
      <c r="AM2193" s="23" t="str">
        <f aca="false">D2193</f>
        <v>Sanmina</v>
      </c>
      <c r="AN2193" s="23" t="s">
        <v>3124</v>
      </c>
      <c r="AT2193" s="44"/>
      <c r="AU2193" s="44"/>
      <c r="BD2193" s="23" t="s">
        <v>182</v>
      </c>
      <c r="BE2193" s="1" t="s">
        <v>183</v>
      </c>
    </row>
    <row r="2194" customFormat="false" ht="15" hidden="false" customHeight="true" outlineLevel="0" collapsed="false">
      <c r="A2194" s="23" t="s">
        <v>8825</v>
      </c>
      <c r="B2194" s="23" t="s">
        <v>8826</v>
      </c>
      <c r="C2194" s="40" t="s">
        <v>177</v>
      </c>
      <c r="D2194" s="23" t="s">
        <v>1471</v>
      </c>
      <c r="E2194" s="23" t="s">
        <v>8827</v>
      </c>
      <c r="F2194" s="23" t="s">
        <v>8828</v>
      </c>
      <c r="G2194" s="23" t="n">
        <v>86</v>
      </c>
      <c r="H2194" s="23" t="n">
        <v>5000</v>
      </c>
      <c r="I2194" s="41" t="s">
        <v>180</v>
      </c>
      <c r="K2194" s="23" t="n">
        <v>0</v>
      </c>
      <c r="L2194" s="23" t="n">
        <v>41451</v>
      </c>
      <c r="M2194" s="23" t="n">
        <v>40000</v>
      </c>
      <c r="N2194" s="23" t="n">
        <v>0</v>
      </c>
      <c r="O2194" s="23" t="n">
        <f aca="false">K2194+L2194</f>
        <v>41451</v>
      </c>
      <c r="P2194" s="23" t="n">
        <f aca="false">K2194+L2194+M2194+N2194</f>
        <v>81451</v>
      </c>
      <c r="Q2194" s="23" t="n">
        <v>64561</v>
      </c>
      <c r="R2194" s="23" t="n">
        <v>34267</v>
      </c>
      <c r="S2194" s="23" t="n">
        <v>39134</v>
      </c>
      <c r="T2194" s="23" t="n">
        <v>10607</v>
      </c>
      <c r="U2194" s="42" t="n">
        <f aca="false">IF(I2194="delivery",O2194-SUM(Q2194+R2194),IF(I2194="PO",P2194-SUM(Q2194:R2194)))</f>
        <v>-57377</v>
      </c>
      <c r="V2194" s="43" t="n">
        <v>0.00096</v>
      </c>
      <c r="W2194" s="43"/>
      <c r="X2194" s="43" t="n">
        <f aca="false">W2194-V2194</f>
        <v>-0.00096</v>
      </c>
      <c r="Y2194" s="23" t="n">
        <v>0.00045</v>
      </c>
      <c r="Z2194" s="44"/>
      <c r="AA2194" s="44"/>
      <c r="AM2194" s="23" t="str">
        <f aca="false">D2194</f>
        <v>Sanmina</v>
      </c>
      <c r="AN2194" s="23" t="s">
        <v>3124</v>
      </c>
      <c r="AT2194" s="44"/>
      <c r="AU2194" s="44"/>
      <c r="BD2194" s="23" t="s">
        <v>182</v>
      </c>
      <c r="BE2194" s="1" t="s">
        <v>183</v>
      </c>
    </row>
    <row r="2195" customFormat="false" ht="15" hidden="false" customHeight="true" outlineLevel="0" collapsed="false">
      <c r="A2195" s="23" t="s">
        <v>8829</v>
      </c>
      <c r="B2195" s="23" t="s">
        <v>8830</v>
      </c>
      <c r="C2195" s="40" t="s">
        <v>177</v>
      </c>
      <c r="D2195" s="23" t="s">
        <v>1471</v>
      </c>
      <c r="E2195" s="23" t="s">
        <v>8831</v>
      </c>
      <c r="F2195" s="23" t="s">
        <v>8832</v>
      </c>
      <c r="G2195" s="23" t="n">
        <v>116</v>
      </c>
      <c r="H2195" s="23" t="n">
        <v>40000</v>
      </c>
      <c r="I2195" s="41" t="s">
        <v>180</v>
      </c>
      <c r="K2195" s="23" t="n">
        <v>0</v>
      </c>
      <c r="L2195" s="23" t="n">
        <v>24490</v>
      </c>
      <c r="M2195" s="23" t="n">
        <v>0</v>
      </c>
      <c r="N2195" s="23" t="n">
        <v>0</v>
      </c>
      <c r="O2195" s="23" t="n">
        <f aca="false">K2195+L2195</f>
        <v>24490</v>
      </c>
      <c r="P2195" s="23" t="n">
        <f aca="false">K2195+L2195+M2195+N2195</f>
        <v>24490</v>
      </c>
      <c r="Q2195" s="23" t="n">
        <v>13118</v>
      </c>
      <c r="R2195" s="23" t="n">
        <v>6583</v>
      </c>
      <c r="S2195" s="23" t="n">
        <v>11670</v>
      </c>
      <c r="T2195" s="23" t="n">
        <v>1420</v>
      </c>
      <c r="U2195" s="42" t="n">
        <f aca="false">IF(I2195="delivery",O2195-SUM(Q2195+R2195),IF(I2195="PO",P2195-SUM(Q2195:R2195)))</f>
        <v>4789</v>
      </c>
      <c r="V2195" s="43" t="n">
        <v>0.00055</v>
      </c>
      <c r="W2195" s="43"/>
      <c r="X2195" s="43" t="n">
        <f aca="false">W2195-V2195</f>
        <v>-0.00055</v>
      </c>
      <c r="Z2195" s="44"/>
      <c r="AA2195" s="44"/>
      <c r="AM2195" s="23" t="str">
        <f aca="false">D2195</f>
        <v>Sanmina</v>
      </c>
      <c r="AN2195" s="23" t="s">
        <v>3124</v>
      </c>
      <c r="AT2195" s="44"/>
      <c r="AU2195" s="44"/>
      <c r="BD2195" s="23" t="s">
        <v>182</v>
      </c>
      <c r="BE2195" s="1" t="s">
        <v>183</v>
      </c>
    </row>
    <row r="2196" customFormat="false" ht="15" hidden="false" customHeight="true" outlineLevel="0" collapsed="false">
      <c r="A2196" s="23" t="s">
        <v>8833</v>
      </c>
      <c r="B2196" s="23" t="s">
        <v>8834</v>
      </c>
      <c r="C2196" s="40" t="s">
        <v>177</v>
      </c>
      <c r="D2196" s="23" t="s">
        <v>1471</v>
      </c>
      <c r="E2196" s="23" t="s">
        <v>8835</v>
      </c>
      <c r="F2196" s="23" t="s">
        <v>8836</v>
      </c>
      <c r="G2196" s="23" t="n">
        <v>95</v>
      </c>
      <c r="H2196" s="23" t="n">
        <v>10000</v>
      </c>
      <c r="I2196" s="41" t="s">
        <v>180</v>
      </c>
      <c r="K2196" s="23" t="n">
        <v>0</v>
      </c>
      <c r="L2196" s="23" t="n">
        <v>2149160</v>
      </c>
      <c r="M2196" s="23" t="n">
        <v>170000</v>
      </c>
      <c r="N2196" s="23" t="n">
        <v>2010000</v>
      </c>
      <c r="O2196" s="23" t="n">
        <f aca="false">K2196+L2196</f>
        <v>2149160</v>
      </c>
      <c r="P2196" s="23" t="n">
        <f aca="false">K2196+L2196+M2196+N2196</f>
        <v>4329160</v>
      </c>
      <c r="Q2196" s="23" t="n">
        <v>1752924</v>
      </c>
      <c r="R2196" s="23" t="n">
        <v>2310264</v>
      </c>
      <c r="S2196" s="23" t="n">
        <v>2101985</v>
      </c>
      <c r="T2196" s="23" t="n">
        <v>957295</v>
      </c>
      <c r="U2196" s="42" t="n">
        <f aca="false">IF(I2196="delivery",O2196-SUM(Q2196+R2196),IF(I2196="PO",P2196-SUM(Q2196:R2196)))</f>
        <v>-1914028</v>
      </c>
      <c r="V2196" s="43" t="n">
        <v>0.00053</v>
      </c>
      <c r="W2196" s="43"/>
      <c r="X2196" s="43" t="n">
        <f aca="false">W2196-V2196</f>
        <v>-0.00053</v>
      </c>
      <c r="Y2196" s="23" t="n">
        <v>0.00054</v>
      </c>
      <c r="Z2196" s="44"/>
      <c r="AA2196" s="44"/>
      <c r="AM2196" s="23" t="str">
        <f aca="false">D2196</f>
        <v>Sanmina</v>
      </c>
      <c r="AN2196" s="23" t="s">
        <v>3124</v>
      </c>
      <c r="AT2196" s="44"/>
      <c r="AU2196" s="44"/>
      <c r="BD2196" s="23" t="s">
        <v>182</v>
      </c>
      <c r="BE2196" s="1" t="s">
        <v>183</v>
      </c>
    </row>
    <row r="2197" customFormat="false" ht="15" hidden="false" customHeight="true" outlineLevel="0" collapsed="false">
      <c r="A2197" s="23" t="s">
        <v>8837</v>
      </c>
      <c r="B2197" s="23" t="s">
        <v>8838</v>
      </c>
      <c r="C2197" s="40" t="s">
        <v>177</v>
      </c>
      <c r="D2197" s="23" t="s">
        <v>1471</v>
      </c>
      <c r="E2197" s="23" t="s">
        <v>8839</v>
      </c>
      <c r="F2197" s="23" t="s">
        <v>8840</v>
      </c>
      <c r="G2197" s="23" t="n">
        <v>123</v>
      </c>
      <c r="H2197" s="23" t="n">
        <v>10000</v>
      </c>
      <c r="I2197" s="41" t="s">
        <v>180</v>
      </c>
      <c r="K2197" s="23" t="n">
        <v>0</v>
      </c>
      <c r="L2197" s="23" t="n">
        <v>29577</v>
      </c>
      <c r="M2197" s="23" t="n">
        <v>0</v>
      </c>
      <c r="N2197" s="23" t="n">
        <v>0</v>
      </c>
      <c r="O2197" s="23" t="n">
        <f aca="false">K2197+L2197</f>
        <v>29577</v>
      </c>
      <c r="P2197" s="23" t="n">
        <f aca="false">K2197+L2197+M2197+N2197</f>
        <v>29577</v>
      </c>
      <c r="Q2197" s="23" t="n">
        <v>2362</v>
      </c>
      <c r="R2197" s="23" t="n">
        <v>603</v>
      </c>
      <c r="S2197" s="23" t="n">
        <v>1024</v>
      </c>
      <c r="T2197" s="23" t="n">
        <v>140</v>
      </c>
      <c r="U2197" s="42" t="n">
        <f aca="false">IF(I2197="delivery",O2197-SUM(Q2197+R2197),IF(I2197="PO",P2197-SUM(Q2197:R2197)))</f>
        <v>26612</v>
      </c>
      <c r="V2197" s="43" t="n">
        <v>0.00161</v>
      </c>
      <c r="W2197" s="43"/>
      <c r="X2197" s="43" t="n">
        <f aca="false">W2197-V2197</f>
        <v>-0.00161</v>
      </c>
      <c r="Z2197" s="44"/>
      <c r="AA2197" s="44"/>
      <c r="AM2197" s="23" t="str">
        <f aca="false">D2197</f>
        <v>Sanmina</v>
      </c>
      <c r="AN2197" s="23" t="s">
        <v>3124</v>
      </c>
      <c r="AT2197" s="44"/>
      <c r="AU2197" s="44"/>
      <c r="BD2197" s="23" t="s">
        <v>182</v>
      </c>
      <c r="BE2197" s="1" t="s">
        <v>183</v>
      </c>
    </row>
    <row r="2198" customFormat="false" ht="15" hidden="false" customHeight="true" outlineLevel="0" collapsed="false">
      <c r="A2198" s="23" t="s">
        <v>8841</v>
      </c>
      <c r="B2198" s="23" t="s">
        <v>8842</v>
      </c>
      <c r="C2198" s="40" t="s">
        <v>177</v>
      </c>
      <c r="D2198" s="23" t="s">
        <v>1471</v>
      </c>
      <c r="E2198" s="23" t="s">
        <v>8843</v>
      </c>
      <c r="F2198" s="23" t="s">
        <v>8844</v>
      </c>
      <c r="G2198" s="23" t="n">
        <v>86</v>
      </c>
      <c r="H2198" s="23" t="n">
        <v>10000</v>
      </c>
      <c r="I2198" s="41" t="s">
        <v>180</v>
      </c>
      <c r="K2198" s="23" t="n">
        <v>0</v>
      </c>
      <c r="L2198" s="23" t="n">
        <v>32283</v>
      </c>
      <c r="M2198" s="23" t="n">
        <v>0</v>
      </c>
      <c r="N2198" s="23" t="n">
        <v>0</v>
      </c>
      <c r="O2198" s="23" t="n">
        <f aca="false">K2198+L2198</f>
        <v>32283</v>
      </c>
      <c r="P2198" s="23" t="n">
        <f aca="false">K2198+L2198+M2198+N2198</f>
        <v>32283</v>
      </c>
      <c r="Q2198" s="23" t="n">
        <v>12858</v>
      </c>
      <c r="R2198" s="23" t="n">
        <v>6462</v>
      </c>
      <c r="S2198" s="23" t="n">
        <v>6578</v>
      </c>
      <c r="T2198" s="23" t="n">
        <v>2156</v>
      </c>
      <c r="U2198" s="42" t="n">
        <f aca="false">IF(I2198="delivery",O2198-SUM(Q2198+R2198),IF(I2198="PO",P2198-SUM(Q2198:R2198)))</f>
        <v>12963</v>
      </c>
      <c r="V2198" s="43" t="n">
        <v>0.00036</v>
      </c>
      <c r="W2198" s="43"/>
      <c r="X2198" s="43" t="n">
        <f aca="false">W2198-V2198</f>
        <v>-0.00036</v>
      </c>
      <c r="Y2198" s="23" t="n">
        <v>0.00055</v>
      </c>
      <c r="Z2198" s="44"/>
      <c r="AA2198" s="44"/>
      <c r="AM2198" s="23" t="str">
        <f aca="false">D2198</f>
        <v>Sanmina</v>
      </c>
      <c r="AN2198" s="23" t="s">
        <v>3124</v>
      </c>
      <c r="AT2198" s="44"/>
      <c r="AU2198" s="44"/>
      <c r="BD2198" s="23" t="s">
        <v>182</v>
      </c>
      <c r="BE2198" s="1" t="s">
        <v>183</v>
      </c>
    </row>
    <row r="2199" customFormat="false" ht="15" hidden="false" customHeight="true" outlineLevel="0" collapsed="false">
      <c r="A2199" s="23" t="s">
        <v>8845</v>
      </c>
      <c r="B2199" s="23" t="s">
        <v>8846</v>
      </c>
      <c r="C2199" s="40" t="s">
        <v>177</v>
      </c>
      <c r="D2199" s="23" t="s">
        <v>1471</v>
      </c>
      <c r="E2199" s="23" t="s">
        <v>8847</v>
      </c>
      <c r="F2199" s="23" t="s">
        <v>8848</v>
      </c>
      <c r="G2199" s="23" t="n">
        <v>86</v>
      </c>
      <c r="H2199" s="23" t="n">
        <v>10000</v>
      </c>
      <c r="I2199" s="41" t="s">
        <v>180</v>
      </c>
      <c r="K2199" s="23" t="n">
        <v>0</v>
      </c>
      <c r="L2199" s="23" t="n">
        <v>13749</v>
      </c>
      <c r="M2199" s="23" t="n">
        <v>0</v>
      </c>
      <c r="N2199" s="23" t="n">
        <v>30000</v>
      </c>
      <c r="O2199" s="23" t="n">
        <f aca="false">K2199+L2199</f>
        <v>13749</v>
      </c>
      <c r="P2199" s="23" t="n">
        <f aca="false">K2199+L2199+M2199+N2199</f>
        <v>43749</v>
      </c>
      <c r="Q2199" s="23" t="n">
        <v>19207</v>
      </c>
      <c r="R2199" s="23" t="n">
        <v>14846</v>
      </c>
      <c r="S2199" s="23" t="n">
        <v>12989</v>
      </c>
      <c r="T2199" s="23" t="n">
        <v>4235</v>
      </c>
      <c r="U2199" s="42" t="n">
        <f aca="false">IF(I2199="delivery",O2199-SUM(Q2199+R2199),IF(I2199="PO",P2199-SUM(Q2199:R2199)))</f>
        <v>-20304</v>
      </c>
      <c r="V2199" s="43" t="n">
        <v>0.00055</v>
      </c>
      <c r="W2199" s="43"/>
      <c r="X2199" s="43" t="n">
        <f aca="false">W2199-V2199</f>
        <v>-0.00055</v>
      </c>
      <c r="Z2199" s="44"/>
      <c r="AA2199" s="44"/>
      <c r="AM2199" s="23" t="str">
        <f aca="false">D2199</f>
        <v>Sanmina</v>
      </c>
      <c r="AN2199" s="23" t="s">
        <v>3124</v>
      </c>
      <c r="AT2199" s="44"/>
      <c r="AU2199" s="44"/>
      <c r="BD2199" s="23" t="s">
        <v>182</v>
      </c>
      <c r="BE2199" s="1" t="s">
        <v>183</v>
      </c>
    </row>
    <row r="2200" customFormat="false" ht="15" hidden="false" customHeight="true" outlineLevel="0" collapsed="false">
      <c r="A2200" s="23" t="s">
        <v>8849</v>
      </c>
      <c r="B2200" s="23" t="s">
        <v>8850</v>
      </c>
      <c r="C2200" s="40" t="s">
        <v>177</v>
      </c>
      <c r="D2200" s="23" t="s">
        <v>1471</v>
      </c>
      <c r="E2200" s="23" t="s">
        <v>8851</v>
      </c>
      <c r="F2200" s="23" t="s">
        <v>8852</v>
      </c>
      <c r="G2200" s="23" t="n">
        <v>86</v>
      </c>
      <c r="H2200" s="23" t="n">
        <v>10000</v>
      </c>
      <c r="I2200" s="41" t="s">
        <v>180</v>
      </c>
      <c r="K2200" s="23" t="n">
        <v>0</v>
      </c>
      <c r="L2200" s="23" t="n">
        <v>11129</v>
      </c>
      <c r="M2200" s="23" t="n">
        <v>0</v>
      </c>
      <c r="N2200" s="23" t="n">
        <v>0</v>
      </c>
      <c r="O2200" s="23" t="n">
        <f aca="false">K2200+L2200</f>
        <v>11129</v>
      </c>
      <c r="P2200" s="23" t="n">
        <f aca="false">K2200+L2200+M2200+N2200</f>
        <v>11129</v>
      </c>
      <c r="Q2200" s="23" t="n">
        <v>1783</v>
      </c>
      <c r="R2200" s="23" t="n">
        <v>779</v>
      </c>
      <c r="S2200" s="23" t="n">
        <v>913</v>
      </c>
      <c r="T2200" s="23" t="n">
        <v>196</v>
      </c>
      <c r="U2200" s="42" t="n">
        <f aca="false">IF(I2200="delivery",O2200-SUM(Q2200+R2200),IF(I2200="PO",P2200-SUM(Q2200:R2200)))</f>
        <v>8567</v>
      </c>
      <c r="V2200" s="43" t="n">
        <v>0.00099</v>
      </c>
      <c r="W2200" s="43"/>
      <c r="X2200" s="43" t="n">
        <f aca="false">W2200-V2200</f>
        <v>-0.00099</v>
      </c>
      <c r="Z2200" s="44"/>
      <c r="AA2200" s="44"/>
      <c r="AM2200" s="23" t="str">
        <f aca="false">D2200</f>
        <v>Sanmina</v>
      </c>
      <c r="AN2200" s="23" t="s">
        <v>3124</v>
      </c>
      <c r="AT2200" s="44"/>
      <c r="AU2200" s="44"/>
      <c r="BD2200" s="23" t="s">
        <v>182</v>
      </c>
      <c r="BE2200" s="1" t="s">
        <v>183</v>
      </c>
    </row>
    <row r="2201" customFormat="false" ht="15" hidden="false" customHeight="true" outlineLevel="0" collapsed="false">
      <c r="A2201" s="23" t="s">
        <v>8853</v>
      </c>
      <c r="B2201" s="23" t="s">
        <v>8854</v>
      </c>
      <c r="C2201" s="40" t="s">
        <v>177</v>
      </c>
      <c r="D2201" s="23" t="s">
        <v>1471</v>
      </c>
      <c r="E2201" s="23" t="s">
        <v>8855</v>
      </c>
      <c r="F2201" s="23" t="s">
        <v>8856</v>
      </c>
      <c r="G2201" s="23" t="n">
        <v>86</v>
      </c>
      <c r="H2201" s="23" t="n">
        <v>5000</v>
      </c>
      <c r="I2201" s="41" t="s">
        <v>180</v>
      </c>
      <c r="K2201" s="23" t="n">
        <v>0</v>
      </c>
      <c r="L2201" s="23" t="n">
        <v>3091</v>
      </c>
      <c r="M2201" s="23" t="n">
        <v>14000</v>
      </c>
      <c r="N2201" s="23" t="n">
        <v>5000</v>
      </c>
      <c r="O2201" s="23" t="n">
        <f aca="false">K2201+L2201</f>
        <v>3091</v>
      </c>
      <c r="P2201" s="23" t="n">
        <f aca="false">K2201+L2201+M2201+N2201</f>
        <v>22091</v>
      </c>
      <c r="Q2201" s="23" t="n">
        <v>7651</v>
      </c>
      <c r="R2201" s="23" t="n">
        <v>3726</v>
      </c>
      <c r="S2201" s="23" t="n">
        <v>4693</v>
      </c>
      <c r="T2201" s="23" t="n">
        <v>1267</v>
      </c>
      <c r="U2201" s="42" t="n">
        <f aca="false">IF(I2201="delivery",O2201-SUM(Q2201+R2201),IF(I2201="PO",P2201-SUM(Q2201:R2201)))</f>
        <v>-8286</v>
      </c>
      <c r="V2201" s="43" t="n">
        <v>0.0048</v>
      </c>
      <c r="W2201" s="43"/>
      <c r="X2201" s="43" t="n">
        <f aca="false">W2201-V2201</f>
        <v>-0.0048</v>
      </c>
      <c r="Z2201" s="44"/>
      <c r="AA2201" s="44"/>
      <c r="AM2201" s="23" t="str">
        <f aca="false">D2201</f>
        <v>Sanmina</v>
      </c>
      <c r="AN2201" s="23" t="s">
        <v>3124</v>
      </c>
      <c r="AT2201" s="44"/>
      <c r="AU2201" s="44"/>
      <c r="BD2201" s="23" t="s">
        <v>182</v>
      </c>
      <c r="BE2201" s="1" t="s">
        <v>183</v>
      </c>
    </row>
    <row r="2202" customFormat="false" ht="15" hidden="false" customHeight="true" outlineLevel="0" collapsed="false">
      <c r="A2202" s="23" t="s">
        <v>8857</v>
      </c>
      <c r="B2202" s="23" t="s">
        <v>8858</v>
      </c>
      <c r="C2202" s="40" t="s">
        <v>177</v>
      </c>
      <c r="D2202" s="23" t="s">
        <v>1471</v>
      </c>
      <c r="E2202" s="23" t="s">
        <v>8859</v>
      </c>
      <c r="F2202" s="23" t="s">
        <v>8860</v>
      </c>
      <c r="G2202" s="23" t="n">
        <v>158</v>
      </c>
      <c r="H2202" s="23" t="n">
        <v>20000</v>
      </c>
      <c r="I2202" s="41" t="s">
        <v>180</v>
      </c>
      <c r="K2202" s="23" t="n">
        <v>0</v>
      </c>
      <c r="L2202" s="23" t="n">
        <v>32926</v>
      </c>
      <c r="M2202" s="23" t="n">
        <v>0</v>
      </c>
      <c r="N2202" s="23" t="n">
        <v>30000</v>
      </c>
      <c r="O2202" s="23" t="n">
        <f aca="false">K2202+L2202</f>
        <v>32926</v>
      </c>
      <c r="P2202" s="23" t="n">
        <f aca="false">K2202+L2202+M2202+N2202</f>
        <v>62926</v>
      </c>
      <c r="Q2202" s="23" t="n">
        <v>13733</v>
      </c>
      <c r="R2202" s="23" t="n">
        <v>18674</v>
      </c>
      <c r="S2202" s="23" t="n">
        <v>19781</v>
      </c>
      <c r="T2202" s="23" t="n">
        <v>6462</v>
      </c>
      <c r="U2202" s="42" t="n">
        <f aca="false">IF(I2202="delivery",O2202-SUM(Q2202+R2202),IF(I2202="PO",P2202-SUM(Q2202:R2202)))</f>
        <v>519</v>
      </c>
      <c r="V2202" s="43" t="n">
        <v>0.00075</v>
      </c>
      <c r="W2202" s="43"/>
      <c r="X2202" s="43" t="n">
        <f aca="false">W2202-V2202</f>
        <v>-0.00075</v>
      </c>
      <c r="Z2202" s="44"/>
      <c r="AA2202" s="44"/>
      <c r="AM2202" s="23" t="str">
        <f aca="false">D2202</f>
        <v>Sanmina</v>
      </c>
      <c r="AN2202" s="23" t="s">
        <v>3124</v>
      </c>
      <c r="AT2202" s="44"/>
      <c r="AU2202" s="44"/>
      <c r="BD2202" s="23" t="s">
        <v>182</v>
      </c>
      <c r="BE2202" s="1" t="s">
        <v>183</v>
      </c>
    </row>
    <row r="2203" customFormat="false" ht="15" hidden="false" customHeight="true" outlineLevel="0" collapsed="false">
      <c r="A2203" s="23" t="s">
        <v>8861</v>
      </c>
      <c r="B2203" s="23" t="s">
        <v>8862</v>
      </c>
      <c r="C2203" s="40" t="s">
        <v>177</v>
      </c>
      <c r="D2203" s="23" t="s">
        <v>1471</v>
      </c>
      <c r="E2203" s="23" t="s">
        <v>8863</v>
      </c>
      <c r="F2203" s="23" t="s">
        <v>8864</v>
      </c>
      <c r="G2203" s="23" t="n">
        <v>95</v>
      </c>
      <c r="H2203" s="23" t="n">
        <v>10000</v>
      </c>
      <c r="I2203" s="41" t="s">
        <v>180</v>
      </c>
      <c r="K2203" s="23" t="n">
        <v>0</v>
      </c>
      <c r="L2203" s="23" t="n">
        <v>29400</v>
      </c>
      <c r="M2203" s="23" t="n">
        <v>0</v>
      </c>
      <c r="N2203" s="23" t="n">
        <v>0</v>
      </c>
      <c r="O2203" s="23" t="n">
        <f aca="false">K2203+L2203</f>
        <v>29400</v>
      </c>
      <c r="P2203" s="23" t="n">
        <f aca="false">K2203+L2203+M2203+N2203</f>
        <v>29400</v>
      </c>
      <c r="Q2203" s="23" t="n">
        <v>11035</v>
      </c>
      <c r="R2203" s="23" t="n">
        <v>12558</v>
      </c>
      <c r="S2203" s="23" t="n">
        <v>12728</v>
      </c>
      <c r="T2203" s="23" t="n">
        <v>2608</v>
      </c>
      <c r="U2203" s="42" t="n">
        <f aca="false">IF(I2203="delivery",O2203-SUM(Q2203+R2203),IF(I2203="PO",P2203-SUM(Q2203:R2203)))</f>
        <v>5807</v>
      </c>
      <c r="V2203" s="43" t="n">
        <v>0.0009</v>
      </c>
      <c r="W2203" s="43"/>
      <c r="X2203" s="43" t="n">
        <f aca="false">W2203-V2203</f>
        <v>-0.0009</v>
      </c>
      <c r="Z2203" s="44"/>
      <c r="AA2203" s="44"/>
      <c r="AM2203" s="23" t="str">
        <f aca="false">D2203</f>
        <v>Sanmina</v>
      </c>
      <c r="AN2203" s="23" t="s">
        <v>3124</v>
      </c>
      <c r="AT2203" s="44"/>
      <c r="AU2203" s="44"/>
      <c r="BD2203" s="23" t="s">
        <v>182</v>
      </c>
      <c r="BE2203" s="1" t="s">
        <v>183</v>
      </c>
    </row>
    <row r="2204" customFormat="false" ht="15" hidden="false" customHeight="true" outlineLevel="0" collapsed="false">
      <c r="A2204" s="23" t="s">
        <v>8865</v>
      </c>
      <c r="B2204" s="23" t="s">
        <v>8866</v>
      </c>
      <c r="C2204" s="40" t="s">
        <v>177</v>
      </c>
      <c r="D2204" s="23" t="s">
        <v>1471</v>
      </c>
      <c r="E2204" s="23" t="s">
        <v>8867</v>
      </c>
      <c r="F2204" s="23" t="s">
        <v>8868</v>
      </c>
      <c r="G2204" s="23" t="n">
        <v>116</v>
      </c>
      <c r="H2204" s="23" t="n">
        <v>10000</v>
      </c>
      <c r="I2204" s="41" t="s">
        <v>188</v>
      </c>
      <c r="K2204" s="23" t="n">
        <v>0</v>
      </c>
      <c r="L2204" s="23" t="n">
        <v>139946</v>
      </c>
      <c r="M2204" s="23" t="n">
        <v>0</v>
      </c>
      <c r="N2204" s="23" t="n">
        <v>0</v>
      </c>
      <c r="O2204" s="23" t="n">
        <f aca="false">K2204+L2204</f>
        <v>139946</v>
      </c>
      <c r="P2204" s="23" t="n">
        <f aca="false">K2204+L2204+M2204+N2204</f>
        <v>139946</v>
      </c>
      <c r="Q2204" s="23" t="n">
        <v>979</v>
      </c>
      <c r="R2204" s="23" t="n">
        <v>896</v>
      </c>
      <c r="S2204" s="23" t="n">
        <v>832</v>
      </c>
      <c r="T2204" s="23" t="n">
        <v>288</v>
      </c>
      <c r="U2204" s="42" t="n">
        <f aca="false">IF(I2204="delivery",O2204-SUM(Q2204+R2204),IF(I2204="PO",P2204-SUM(Q2204:R2204)))</f>
        <v>138071</v>
      </c>
      <c r="V2204" s="43" t="n">
        <v>0.00061</v>
      </c>
      <c r="W2204" s="43"/>
      <c r="X2204" s="43" t="n">
        <f aca="false">W2204-V2204</f>
        <v>-0.00061</v>
      </c>
      <c r="Y2204" s="23" t="n">
        <v>0.00057</v>
      </c>
      <c r="Z2204" s="44"/>
      <c r="AA2204" s="44"/>
      <c r="AM2204" s="23" t="str">
        <f aca="false">D2204</f>
        <v>Sanmina</v>
      </c>
      <c r="AN2204" s="23" t="s">
        <v>3124</v>
      </c>
      <c r="AT2204" s="44"/>
      <c r="AU2204" s="44"/>
      <c r="BD2204" s="23" t="s">
        <v>182</v>
      </c>
      <c r="BE2204" s="1" t="s">
        <v>183</v>
      </c>
    </row>
    <row r="2205" customFormat="false" ht="15" hidden="false" customHeight="true" outlineLevel="0" collapsed="false">
      <c r="A2205" s="23" t="s">
        <v>8869</v>
      </c>
      <c r="B2205" s="23" t="s">
        <v>8870</v>
      </c>
      <c r="C2205" s="40" t="s">
        <v>177</v>
      </c>
      <c r="D2205" s="23" t="s">
        <v>1471</v>
      </c>
      <c r="E2205" s="23" t="s">
        <v>8871</v>
      </c>
      <c r="F2205" s="23" t="s">
        <v>8872</v>
      </c>
      <c r="G2205" s="23" t="n">
        <v>86</v>
      </c>
      <c r="H2205" s="23" t="n">
        <v>10000</v>
      </c>
      <c r="I2205" s="41" t="s">
        <v>180</v>
      </c>
      <c r="K2205" s="23" t="n">
        <v>0</v>
      </c>
      <c r="L2205" s="23" t="n">
        <v>27659</v>
      </c>
      <c r="M2205" s="23" t="n">
        <v>0</v>
      </c>
      <c r="N2205" s="23" t="n">
        <v>0</v>
      </c>
      <c r="O2205" s="23" t="n">
        <f aca="false">K2205+L2205</f>
        <v>27659</v>
      </c>
      <c r="P2205" s="23" t="n">
        <f aca="false">K2205+L2205+M2205+N2205</f>
        <v>27659</v>
      </c>
      <c r="Q2205" s="23" t="n">
        <v>7000</v>
      </c>
      <c r="R2205" s="23" t="n">
        <v>10969</v>
      </c>
      <c r="S2205" s="23" t="n">
        <v>9937</v>
      </c>
      <c r="T2205" s="23" t="n">
        <v>4271</v>
      </c>
      <c r="U2205" s="42" t="n">
        <f aca="false">IF(I2205="delivery",O2205-SUM(Q2205+R2205),IF(I2205="PO",P2205-SUM(Q2205:R2205)))</f>
        <v>9690</v>
      </c>
      <c r="V2205" s="43" t="n">
        <v>0.00055</v>
      </c>
      <c r="W2205" s="43"/>
      <c r="X2205" s="43" t="n">
        <f aca="false">W2205-V2205</f>
        <v>-0.00055</v>
      </c>
      <c r="Z2205" s="44"/>
      <c r="AA2205" s="44"/>
      <c r="AM2205" s="23" t="str">
        <f aca="false">D2205</f>
        <v>Sanmina</v>
      </c>
      <c r="AN2205" s="23" t="s">
        <v>3124</v>
      </c>
      <c r="AT2205" s="44"/>
      <c r="AU2205" s="44"/>
      <c r="BD2205" s="23" t="s">
        <v>182</v>
      </c>
      <c r="BE2205" s="1" t="s">
        <v>183</v>
      </c>
    </row>
    <row r="2206" customFormat="false" ht="15" hidden="false" customHeight="true" outlineLevel="0" collapsed="false">
      <c r="A2206" s="23" t="s">
        <v>8873</v>
      </c>
      <c r="B2206" s="23" t="s">
        <v>8874</v>
      </c>
      <c r="C2206" s="40" t="s">
        <v>177</v>
      </c>
      <c r="D2206" s="23" t="s">
        <v>1471</v>
      </c>
      <c r="E2206" s="23" t="s">
        <v>8875</v>
      </c>
      <c r="F2206" s="23" t="s">
        <v>8876</v>
      </c>
      <c r="G2206" s="23" t="n">
        <v>95</v>
      </c>
      <c r="H2206" s="23" t="n">
        <v>10000</v>
      </c>
      <c r="I2206" s="41" t="s">
        <v>180</v>
      </c>
      <c r="K2206" s="23" t="n">
        <v>0</v>
      </c>
      <c r="L2206" s="23" t="n">
        <v>96071</v>
      </c>
      <c r="M2206" s="23" t="n">
        <v>30000</v>
      </c>
      <c r="N2206" s="23" t="n">
        <v>0</v>
      </c>
      <c r="O2206" s="23" t="n">
        <f aca="false">K2206+L2206</f>
        <v>96071</v>
      </c>
      <c r="P2206" s="23" t="n">
        <f aca="false">K2206+L2206+M2206+N2206</f>
        <v>126071</v>
      </c>
      <c r="Q2206" s="23" t="n">
        <v>28008</v>
      </c>
      <c r="R2206" s="23" t="n">
        <v>14003</v>
      </c>
      <c r="S2206" s="23" t="n">
        <v>16166</v>
      </c>
      <c r="T2206" s="23" t="n">
        <v>5583</v>
      </c>
      <c r="U2206" s="42" t="n">
        <f aca="false">IF(I2206="delivery",O2206-SUM(Q2206+R2206),IF(I2206="PO",P2206-SUM(Q2206:R2206)))</f>
        <v>54060</v>
      </c>
      <c r="V2206" s="43" t="n">
        <v>0.00036</v>
      </c>
      <c r="W2206" s="43"/>
      <c r="X2206" s="43" t="n">
        <f aca="false">W2206-V2206</f>
        <v>-0.00036</v>
      </c>
      <c r="Y2206" s="23" t="n">
        <v>0.00113</v>
      </c>
      <c r="Z2206" s="44"/>
      <c r="AA2206" s="44"/>
      <c r="AM2206" s="23" t="str">
        <f aca="false">D2206</f>
        <v>Sanmina</v>
      </c>
      <c r="AN2206" s="23" t="s">
        <v>3124</v>
      </c>
      <c r="AT2206" s="44"/>
      <c r="AU2206" s="44"/>
      <c r="BD2206" s="23" t="s">
        <v>182</v>
      </c>
      <c r="BE2206" s="1" t="s">
        <v>183</v>
      </c>
    </row>
    <row r="2207" customFormat="false" ht="15" hidden="false" customHeight="true" outlineLevel="0" collapsed="false">
      <c r="A2207" s="23" t="s">
        <v>8877</v>
      </c>
      <c r="B2207" s="23" t="s">
        <v>8878</v>
      </c>
      <c r="C2207" s="40" t="s">
        <v>177</v>
      </c>
      <c r="D2207" s="23" t="s">
        <v>1471</v>
      </c>
      <c r="E2207" s="23" t="s">
        <v>8879</v>
      </c>
      <c r="F2207" s="23" t="s">
        <v>8880</v>
      </c>
      <c r="G2207" s="23" t="n">
        <v>116</v>
      </c>
      <c r="H2207" s="23" t="n">
        <v>10000</v>
      </c>
      <c r="I2207" s="41" t="s">
        <v>180</v>
      </c>
      <c r="K2207" s="23" t="n">
        <v>0</v>
      </c>
      <c r="L2207" s="23" t="n">
        <v>20207</v>
      </c>
      <c r="M2207" s="23" t="n">
        <v>0</v>
      </c>
      <c r="N2207" s="23" t="n">
        <v>0</v>
      </c>
      <c r="O2207" s="23" t="n">
        <f aca="false">K2207+L2207</f>
        <v>20207</v>
      </c>
      <c r="P2207" s="23" t="n">
        <f aca="false">K2207+L2207+M2207+N2207</f>
        <v>20207</v>
      </c>
      <c r="Q2207" s="23" t="n">
        <v>7805</v>
      </c>
      <c r="R2207" s="23" t="n">
        <v>2853</v>
      </c>
      <c r="S2207" s="23" t="n">
        <v>3235</v>
      </c>
      <c r="T2207" s="23" t="n">
        <v>653</v>
      </c>
      <c r="U2207" s="42" t="n">
        <f aca="false">IF(I2207="delivery",O2207-SUM(Q2207+R2207),IF(I2207="PO",P2207-SUM(Q2207:R2207)))</f>
        <v>9549</v>
      </c>
      <c r="V2207" s="43" t="n">
        <v>0.00075</v>
      </c>
      <c r="W2207" s="43"/>
      <c r="X2207" s="43" t="n">
        <f aca="false">W2207-V2207</f>
        <v>-0.00075</v>
      </c>
      <c r="Z2207" s="44"/>
      <c r="AA2207" s="44"/>
      <c r="AM2207" s="23" t="str">
        <f aca="false">D2207</f>
        <v>Sanmina</v>
      </c>
      <c r="AN2207" s="23" t="s">
        <v>3124</v>
      </c>
      <c r="AT2207" s="44"/>
      <c r="AU2207" s="44"/>
      <c r="BD2207" s="23" t="s">
        <v>182</v>
      </c>
      <c r="BE2207" s="1" t="s">
        <v>183</v>
      </c>
    </row>
    <row r="2208" customFormat="false" ht="15" hidden="false" customHeight="true" outlineLevel="0" collapsed="false">
      <c r="A2208" s="23" t="s">
        <v>8881</v>
      </c>
      <c r="B2208" s="23" t="s">
        <v>8882</v>
      </c>
      <c r="C2208" s="40" t="s">
        <v>177</v>
      </c>
      <c r="D2208" s="23" t="s">
        <v>1471</v>
      </c>
      <c r="E2208" s="23" t="s">
        <v>8883</v>
      </c>
      <c r="F2208" s="23" t="s">
        <v>8884</v>
      </c>
      <c r="G2208" s="23" t="n">
        <v>86</v>
      </c>
      <c r="H2208" s="23" t="n">
        <v>30000</v>
      </c>
      <c r="I2208" s="41" t="s">
        <v>180</v>
      </c>
      <c r="K2208" s="23" t="n">
        <v>0</v>
      </c>
      <c r="L2208" s="23" t="n">
        <v>145423</v>
      </c>
      <c r="M2208" s="23" t="n">
        <v>40000</v>
      </c>
      <c r="N2208" s="23" t="n">
        <v>0</v>
      </c>
      <c r="O2208" s="23" t="n">
        <f aca="false">K2208+L2208</f>
        <v>145423</v>
      </c>
      <c r="P2208" s="23" t="n">
        <f aca="false">K2208+L2208+M2208+N2208</f>
        <v>185423</v>
      </c>
      <c r="Q2208" s="23" t="n">
        <v>31018</v>
      </c>
      <c r="R2208" s="23" t="n">
        <v>42020</v>
      </c>
      <c r="S2208" s="23" t="n">
        <v>39588</v>
      </c>
      <c r="T2208" s="23" t="n">
        <v>11672</v>
      </c>
      <c r="U2208" s="42" t="n">
        <f aca="false">IF(I2208="delivery",O2208-SUM(Q2208+R2208),IF(I2208="PO",P2208-SUM(Q2208:R2208)))</f>
        <v>72385</v>
      </c>
      <c r="V2208" s="43" t="n">
        <v>0.00088</v>
      </c>
      <c r="W2208" s="43"/>
      <c r="X2208" s="43" t="n">
        <f aca="false">W2208-V2208</f>
        <v>-0.00088</v>
      </c>
      <c r="Y2208" s="23" t="n">
        <v>0.0004</v>
      </c>
      <c r="Z2208" s="44"/>
      <c r="AA2208" s="44"/>
      <c r="AM2208" s="23" t="str">
        <f aca="false">D2208</f>
        <v>Sanmina</v>
      </c>
      <c r="AN2208" s="23" t="s">
        <v>3124</v>
      </c>
      <c r="AT2208" s="44"/>
      <c r="AU2208" s="44"/>
      <c r="BD2208" s="23" t="s">
        <v>182</v>
      </c>
      <c r="BE2208" s="1" t="s">
        <v>183</v>
      </c>
    </row>
    <row r="2209" customFormat="false" ht="15" hidden="false" customHeight="true" outlineLevel="0" collapsed="false">
      <c r="A2209" s="23" t="s">
        <v>8885</v>
      </c>
      <c r="B2209" s="23" t="s">
        <v>8886</v>
      </c>
      <c r="C2209" s="40" t="s">
        <v>177</v>
      </c>
      <c r="D2209" s="23" t="s">
        <v>1471</v>
      </c>
      <c r="E2209" s="23" t="s">
        <v>8887</v>
      </c>
      <c r="F2209" s="23" t="s">
        <v>8888</v>
      </c>
      <c r="G2209" s="23" t="n">
        <v>116</v>
      </c>
      <c r="H2209" s="23" t="n">
        <v>5000</v>
      </c>
      <c r="I2209" s="41" t="s">
        <v>180</v>
      </c>
      <c r="K2209" s="23" t="n">
        <v>0</v>
      </c>
      <c r="L2209" s="23" t="n">
        <v>454</v>
      </c>
      <c r="M2209" s="23" t="n">
        <v>0</v>
      </c>
      <c r="N2209" s="23" t="n">
        <v>0</v>
      </c>
      <c r="O2209" s="23" t="n">
        <f aca="false">K2209+L2209</f>
        <v>454</v>
      </c>
      <c r="P2209" s="23" t="n">
        <f aca="false">K2209+L2209+M2209+N2209</f>
        <v>454</v>
      </c>
      <c r="Q2209" s="23" t="n">
        <v>222</v>
      </c>
      <c r="R2209" s="23" t="n">
        <v>252</v>
      </c>
      <c r="S2209" s="23" t="n">
        <v>256</v>
      </c>
      <c r="T2209" s="23" t="n">
        <v>86</v>
      </c>
      <c r="U2209" s="42" t="n">
        <f aca="false">IF(I2209="delivery",O2209-SUM(Q2209+R2209),IF(I2209="PO",P2209-SUM(Q2209:R2209)))</f>
        <v>-20</v>
      </c>
      <c r="V2209" s="43" t="n">
        <v>0.00122</v>
      </c>
      <c r="W2209" s="43"/>
      <c r="X2209" s="43" t="n">
        <f aca="false">W2209-V2209</f>
        <v>-0.00122</v>
      </c>
      <c r="Z2209" s="44"/>
      <c r="AA2209" s="44"/>
      <c r="AM2209" s="23" t="str">
        <f aca="false">D2209</f>
        <v>Sanmina</v>
      </c>
      <c r="AN2209" s="23" t="s">
        <v>3124</v>
      </c>
      <c r="AT2209" s="44"/>
      <c r="AU2209" s="44"/>
      <c r="BD2209" s="23" t="s">
        <v>182</v>
      </c>
      <c r="BE2209" s="1" t="s">
        <v>183</v>
      </c>
    </row>
    <row r="2210" customFormat="false" ht="15" hidden="false" customHeight="true" outlineLevel="0" collapsed="false">
      <c r="A2210" s="23" t="s">
        <v>8889</v>
      </c>
      <c r="B2210" s="23" t="s">
        <v>8890</v>
      </c>
      <c r="C2210" s="40" t="s">
        <v>177</v>
      </c>
      <c r="D2210" s="23" t="s">
        <v>1471</v>
      </c>
      <c r="E2210" s="23" t="s">
        <v>8891</v>
      </c>
      <c r="F2210" s="23" t="s">
        <v>8892</v>
      </c>
      <c r="G2210" s="23" t="n">
        <v>116</v>
      </c>
      <c r="H2210" s="23" t="n">
        <v>10000</v>
      </c>
      <c r="I2210" s="41" t="s">
        <v>180</v>
      </c>
      <c r="K2210" s="23" t="n">
        <v>0</v>
      </c>
      <c r="L2210" s="23" t="n">
        <v>126073</v>
      </c>
      <c r="M2210" s="23" t="n">
        <v>0</v>
      </c>
      <c r="N2210" s="23" t="n">
        <v>0</v>
      </c>
      <c r="O2210" s="23" t="n">
        <f aca="false">K2210+L2210</f>
        <v>126073</v>
      </c>
      <c r="P2210" s="23" t="n">
        <f aca="false">K2210+L2210+M2210+N2210</f>
        <v>126073</v>
      </c>
      <c r="Q2210" s="23" t="n">
        <v>23491</v>
      </c>
      <c r="R2210" s="23" t="n">
        <v>9650</v>
      </c>
      <c r="S2210" s="23" t="n">
        <v>14094</v>
      </c>
      <c r="T2210" s="23" t="n">
        <v>4518</v>
      </c>
      <c r="U2210" s="42" t="n">
        <f aca="false">IF(I2210="delivery",O2210-SUM(Q2210+R2210),IF(I2210="PO",P2210-SUM(Q2210:R2210)))</f>
        <v>92932</v>
      </c>
      <c r="V2210" s="43" t="n">
        <v>0.00075</v>
      </c>
      <c r="W2210" s="43"/>
      <c r="X2210" s="43" t="n">
        <f aca="false">W2210-V2210</f>
        <v>-0.00075</v>
      </c>
      <c r="Z2210" s="44"/>
      <c r="AA2210" s="44"/>
      <c r="AM2210" s="23" t="str">
        <f aca="false">D2210</f>
        <v>Sanmina</v>
      </c>
      <c r="AN2210" s="23" t="s">
        <v>3124</v>
      </c>
      <c r="AT2210" s="44"/>
      <c r="AU2210" s="44"/>
      <c r="BD2210" s="23" t="s">
        <v>182</v>
      </c>
      <c r="BE2210" s="1" t="s">
        <v>183</v>
      </c>
    </row>
    <row r="2211" customFormat="false" ht="15" hidden="false" customHeight="true" outlineLevel="0" collapsed="false">
      <c r="A2211" s="23" t="s">
        <v>8893</v>
      </c>
      <c r="B2211" s="23" t="s">
        <v>8894</v>
      </c>
      <c r="C2211" s="40" t="s">
        <v>177</v>
      </c>
      <c r="D2211" s="23" t="s">
        <v>1471</v>
      </c>
      <c r="E2211" s="23" t="s">
        <v>8895</v>
      </c>
      <c r="F2211" s="23" t="s">
        <v>8896</v>
      </c>
      <c r="G2211" s="23" t="n">
        <v>141</v>
      </c>
      <c r="H2211" s="23" t="n">
        <v>5000</v>
      </c>
      <c r="I2211" s="41" t="s">
        <v>188</v>
      </c>
      <c r="K2211" s="23" t="n">
        <v>0</v>
      </c>
      <c r="L2211" s="23" t="n">
        <v>1000</v>
      </c>
      <c r="M2211" s="23" t="n">
        <v>0</v>
      </c>
      <c r="N2211" s="23" t="n">
        <v>0</v>
      </c>
      <c r="O2211" s="23" t="n">
        <f aca="false">K2211+L2211</f>
        <v>1000</v>
      </c>
      <c r="P2211" s="23" t="n">
        <f aca="false">K2211+L2211+M2211+N2211</f>
        <v>1000</v>
      </c>
      <c r="Q2211" s="23" t="n">
        <v>98</v>
      </c>
      <c r="R2211" s="23" t="n">
        <v>0</v>
      </c>
      <c r="S2211" s="23" t="n">
        <v>0</v>
      </c>
      <c r="T2211" s="23" t="n">
        <v>0</v>
      </c>
      <c r="U2211" s="42" t="n">
        <f aca="false">IF(I2211="delivery",O2211-SUM(Q2211+R2211),IF(I2211="PO",P2211-SUM(Q2211:R2211)))</f>
        <v>902</v>
      </c>
      <c r="V2211" s="43" t="n">
        <v>0.00327</v>
      </c>
      <c r="W2211" s="43"/>
      <c r="X2211" s="43" t="n">
        <f aca="false">W2211-V2211</f>
        <v>-0.00327</v>
      </c>
      <c r="Z2211" s="44"/>
      <c r="AA2211" s="44"/>
      <c r="AM2211" s="23" t="str">
        <f aca="false">D2211</f>
        <v>Sanmina</v>
      </c>
      <c r="AN2211" s="23" t="s">
        <v>3124</v>
      </c>
      <c r="AT2211" s="44"/>
      <c r="AU2211" s="44"/>
      <c r="BD2211" s="23" t="s">
        <v>182</v>
      </c>
      <c r="BE2211" s="1" t="s">
        <v>183</v>
      </c>
    </row>
    <row r="2212" customFormat="false" ht="15" hidden="false" customHeight="true" outlineLevel="0" collapsed="false">
      <c r="A2212" s="23" t="s">
        <v>8897</v>
      </c>
      <c r="B2212" s="23" t="s">
        <v>8898</v>
      </c>
      <c r="C2212" s="40" t="s">
        <v>177</v>
      </c>
      <c r="D2212" s="23" t="s">
        <v>1471</v>
      </c>
      <c r="E2212" s="23" t="s">
        <v>8899</v>
      </c>
      <c r="F2212" s="23" t="s">
        <v>8900</v>
      </c>
      <c r="G2212" s="23" t="n">
        <v>123</v>
      </c>
      <c r="H2212" s="23" t="n">
        <v>10000</v>
      </c>
      <c r="I2212" s="41" t="s">
        <v>180</v>
      </c>
      <c r="K2212" s="23" t="n">
        <v>0</v>
      </c>
      <c r="L2212" s="23" t="n">
        <v>16800</v>
      </c>
      <c r="M2212" s="23" t="n">
        <v>50000</v>
      </c>
      <c r="N2212" s="23" t="n">
        <v>0</v>
      </c>
      <c r="O2212" s="23" t="n">
        <f aca="false">K2212+L2212</f>
        <v>16800</v>
      </c>
      <c r="P2212" s="23" t="n">
        <f aca="false">K2212+L2212+M2212+N2212</f>
        <v>66800</v>
      </c>
      <c r="Q2212" s="23" t="n">
        <v>10372</v>
      </c>
      <c r="R2212" s="23" t="n">
        <v>9176</v>
      </c>
      <c r="S2212" s="23" t="n">
        <v>7080</v>
      </c>
      <c r="T2212" s="23" t="n">
        <v>3516</v>
      </c>
      <c r="U2212" s="42" t="n">
        <f aca="false">IF(I2212="delivery",O2212-SUM(Q2212+R2212),IF(I2212="PO",P2212-SUM(Q2212:R2212)))</f>
        <v>-2748</v>
      </c>
      <c r="V2212" s="43" t="n">
        <v>0.00063</v>
      </c>
      <c r="W2212" s="43"/>
      <c r="X2212" s="43" t="n">
        <f aca="false">W2212-V2212</f>
        <v>-0.00063</v>
      </c>
      <c r="Z2212" s="44"/>
      <c r="AA2212" s="44"/>
      <c r="AM2212" s="23" t="str">
        <f aca="false">D2212</f>
        <v>Sanmina</v>
      </c>
      <c r="AN2212" s="23" t="s">
        <v>3124</v>
      </c>
      <c r="AT2212" s="44"/>
      <c r="AU2212" s="44"/>
      <c r="BD2212" s="23" t="s">
        <v>182</v>
      </c>
      <c r="BE2212" s="1" t="s">
        <v>183</v>
      </c>
    </row>
    <row r="2213" customFormat="false" ht="15" hidden="false" customHeight="true" outlineLevel="0" collapsed="false">
      <c r="A2213" s="23" t="s">
        <v>8901</v>
      </c>
      <c r="B2213" s="23" t="s">
        <v>8902</v>
      </c>
      <c r="C2213" s="40" t="s">
        <v>177</v>
      </c>
      <c r="D2213" s="23" t="s">
        <v>1471</v>
      </c>
      <c r="E2213" s="23" t="s">
        <v>8903</v>
      </c>
      <c r="F2213" s="23" t="s">
        <v>8904</v>
      </c>
      <c r="G2213" s="23" t="n">
        <v>83</v>
      </c>
      <c r="H2213" s="23" t="n">
        <v>10000</v>
      </c>
      <c r="I2213" s="41" t="s">
        <v>180</v>
      </c>
      <c r="K2213" s="23" t="n">
        <v>0</v>
      </c>
      <c r="L2213" s="23" t="n">
        <v>9856</v>
      </c>
      <c r="M2213" s="23" t="n">
        <v>0</v>
      </c>
      <c r="N2213" s="23" t="n">
        <v>0</v>
      </c>
      <c r="O2213" s="23" t="n">
        <f aca="false">K2213+L2213</f>
        <v>9856</v>
      </c>
      <c r="P2213" s="23" t="n">
        <f aca="false">K2213+L2213+M2213+N2213</f>
        <v>9856</v>
      </c>
      <c r="Q2213" s="23" t="n">
        <v>2188</v>
      </c>
      <c r="R2213" s="23" t="n">
        <v>2466</v>
      </c>
      <c r="S2213" s="23" t="n">
        <v>2466</v>
      </c>
      <c r="T2213" s="23" t="n">
        <v>822</v>
      </c>
      <c r="U2213" s="42" t="n">
        <f aca="false">IF(I2213="delivery",O2213-SUM(Q2213+R2213),IF(I2213="PO",P2213-SUM(Q2213:R2213)))</f>
        <v>5202</v>
      </c>
      <c r="V2213" s="43" t="n">
        <v>0.00053</v>
      </c>
      <c r="W2213" s="43"/>
      <c r="X2213" s="43" t="n">
        <f aca="false">W2213-V2213</f>
        <v>-0.00053</v>
      </c>
      <c r="Z2213" s="44"/>
      <c r="AA2213" s="44"/>
      <c r="AM2213" s="23" t="str">
        <f aca="false">D2213</f>
        <v>Sanmina</v>
      </c>
      <c r="AN2213" s="23" t="s">
        <v>3124</v>
      </c>
      <c r="AT2213" s="44"/>
      <c r="AU2213" s="44"/>
      <c r="BD2213" s="23" t="s">
        <v>182</v>
      </c>
      <c r="BE2213" s="1" t="s">
        <v>183</v>
      </c>
    </row>
    <row r="2214" customFormat="false" ht="15" hidden="false" customHeight="true" outlineLevel="0" collapsed="false">
      <c r="A2214" s="23" t="s">
        <v>8905</v>
      </c>
      <c r="B2214" s="23" t="s">
        <v>8906</v>
      </c>
      <c r="C2214" s="40" t="s">
        <v>177</v>
      </c>
      <c r="D2214" s="23" t="s">
        <v>1471</v>
      </c>
      <c r="E2214" s="23" t="s">
        <v>8907</v>
      </c>
      <c r="F2214" s="23" t="s">
        <v>8908</v>
      </c>
      <c r="G2214" s="23" t="n">
        <v>123</v>
      </c>
      <c r="H2214" s="23" t="n">
        <v>10000</v>
      </c>
      <c r="I2214" s="41" t="s">
        <v>180</v>
      </c>
      <c r="K2214" s="23" t="n">
        <v>0</v>
      </c>
      <c r="L2214" s="23" t="n">
        <v>35806</v>
      </c>
      <c r="M2214" s="23" t="n">
        <v>0</v>
      </c>
      <c r="N2214" s="23" t="n">
        <v>0</v>
      </c>
      <c r="O2214" s="23" t="n">
        <f aca="false">K2214+L2214</f>
        <v>35806</v>
      </c>
      <c r="P2214" s="23" t="n">
        <f aca="false">K2214+L2214+M2214+N2214</f>
        <v>35806</v>
      </c>
      <c r="Q2214" s="23" t="n">
        <v>4880</v>
      </c>
      <c r="R2214" s="23" t="n">
        <v>2540</v>
      </c>
      <c r="S2214" s="23" t="n">
        <v>2929</v>
      </c>
      <c r="T2214" s="23" t="n">
        <v>739</v>
      </c>
      <c r="U2214" s="42" t="n">
        <f aca="false">IF(I2214="delivery",O2214-SUM(Q2214+R2214),IF(I2214="PO",P2214-SUM(Q2214:R2214)))</f>
        <v>28386</v>
      </c>
      <c r="V2214" s="43" t="n">
        <v>0.00495</v>
      </c>
      <c r="W2214" s="43"/>
      <c r="X2214" s="43" t="n">
        <f aca="false">W2214-V2214</f>
        <v>-0.00495</v>
      </c>
      <c r="Z2214" s="44"/>
      <c r="AA2214" s="44"/>
      <c r="AM2214" s="23" t="str">
        <f aca="false">D2214</f>
        <v>Sanmina</v>
      </c>
      <c r="AN2214" s="23" t="s">
        <v>3124</v>
      </c>
      <c r="AT2214" s="44"/>
      <c r="AU2214" s="44"/>
      <c r="BD2214" s="23" t="s">
        <v>182</v>
      </c>
      <c r="BE2214" s="1" t="s">
        <v>183</v>
      </c>
    </row>
    <row r="2215" customFormat="false" ht="15" hidden="false" customHeight="true" outlineLevel="0" collapsed="false">
      <c r="A2215" s="23" t="s">
        <v>8909</v>
      </c>
      <c r="B2215" s="23" t="s">
        <v>8910</v>
      </c>
      <c r="C2215" s="40" t="s">
        <v>177</v>
      </c>
      <c r="D2215" s="23" t="s">
        <v>1471</v>
      </c>
      <c r="E2215" s="23" t="s">
        <v>8911</v>
      </c>
      <c r="F2215" s="23" t="s">
        <v>8912</v>
      </c>
      <c r="G2215" s="23" t="n">
        <v>116</v>
      </c>
      <c r="H2215" s="23" t="n">
        <v>10000</v>
      </c>
      <c r="I2215" s="41" t="s">
        <v>180</v>
      </c>
      <c r="K2215" s="23" t="n">
        <v>0</v>
      </c>
      <c r="L2215" s="23" t="n">
        <v>41217</v>
      </c>
      <c r="M2215" s="23" t="n">
        <v>0</v>
      </c>
      <c r="N2215" s="23" t="n">
        <v>0</v>
      </c>
      <c r="O2215" s="23" t="n">
        <f aca="false">K2215+L2215</f>
        <v>41217</v>
      </c>
      <c r="P2215" s="23" t="n">
        <f aca="false">K2215+L2215+M2215+N2215</f>
        <v>41217</v>
      </c>
      <c r="Q2215" s="23" t="n">
        <v>11440</v>
      </c>
      <c r="R2215" s="23" t="n">
        <v>13318</v>
      </c>
      <c r="S2215" s="23" t="n">
        <v>16910</v>
      </c>
      <c r="T2215" s="23" t="n">
        <v>4793</v>
      </c>
      <c r="U2215" s="42" t="n">
        <f aca="false">IF(I2215="delivery",O2215-SUM(Q2215+R2215),IF(I2215="PO",P2215-SUM(Q2215:R2215)))</f>
        <v>16459</v>
      </c>
      <c r="V2215" s="43" t="n">
        <v>0.00055</v>
      </c>
      <c r="W2215" s="43"/>
      <c r="X2215" s="43" t="n">
        <f aca="false">W2215-V2215</f>
        <v>-0.00055</v>
      </c>
      <c r="Z2215" s="44"/>
      <c r="AA2215" s="44"/>
      <c r="AM2215" s="23" t="str">
        <f aca="false">D2215</f>
        <v>Sanmina</v>
      </c>
      <c r="AN2215" s="23" t="s">
        <v>3124</v>
      </c>
      <c r="AT2215" s="44"/>
      <c r="AU2215" s="44"/>
      <c r="BD2215" s="23" t="s">
        <v>182</v>
      </c>
      <c r="BE2215" s="1" t="s">
        <v>183</v>
      </c>
    </row>
    <row r="2216" customFormat="false" ht="15" hidden="false" customHeight="true" outlineLevel="0" collapsed="false">
      <c r="A2216" s="23" t="s">
        <v>8913</v>
      </c>
      <c r="B2216" s="23" t="s">
        <v>8914</v>
      </c>
      <c r="C2216" s="40" t="s">
        <v>177</v>
      </c>
      <c r="D2216" s="23" t="s">
        <v>1471</v>
      </c>
      <c r="E2216" s="23" t="s">
        <v>8915</v>
      </c>
      <c r="F2216" s="23" t="s">
        <v>8916</v>
      </c>
      <c r="G2216" s="23" t="n">
        <v>95</v>
      </c>
      <c r="H2216" s="23" t="n">
        <v>10000</v>
      </c>
      <c r="I2216" s="41" t="s">
        <v>180</v>
      </c>
      <c r="K2216" s="23" t="n">
        <v>0</v>
      </c>
      <c r="L2216" s="23" t="n">
        <v>56311</v>
      </c>
      <c r="M2216" s="23" t="n">
        <v>0</v>
      </c>
      <c r="N2216" s="23" t="n">
        <v>0</v>
      </c>
      <c r="O2216" s="23" t="n">
        <f aca="false">K2216+L2216</f>
        <v>56311</v>
      </c>
      <c r="P2216" s="23" t="n">
        <f aca="false">K2216+L2216+M2216+N2216</f>
        <v>56311</v>
      </c>
      <c r="Q2216" s="23" t="n">
        <v>38905</v>
      </c>
      <c r="R2216" s="23" t="n">
        <v>28747</v>
      </c>
      <c r="S2216" s="23" t="n">
        <v>31689</v>
      </c>
      <c r="T2216" s="23" t="n">
        <v>8821</v>
      </c>
      <c r="U2216" s="42" t="n">
        <f aca="false">IF(I2216="delivery",O2216-SUM(Q2216+R2216),IF(I2216="PO",P2216-SUM(Q2216:R2216)))</f>
        <v>-11341</v>
      </c>
      <c r="V2216" s="43" t="n">
        <v>0.00036</v>
      </c>
      <c r="W2216" s="43"/>
      <c r="X2216" s="43" t="n">
        <f aca="false">W2216-V2216</f>
        <v>-0.00036</v>
      </c>
      <c r="Y2216" s="23" t="n">
        <v>0.00036</v>
      </c>
      <c r="Z2216" s="44"/>
      <c r="AA2216" s="44"/>
      <c r="AM2216" s="23" t="str">
        <f aca="false">D2216</f>
        <v>Sanmina</v>
      </c>
      <c r="AN2216" s="23" t="s">
        <v>3124</v>
      </c>
      <c r="AT2216" s="44"/>
      <c r="AU2216" s="44"/>
      <c r="BD2216" s="23" t="s">
        <v>182</v>
      </c>
      <c r="BE2216" s="1" t="s">
        <v>183</v>
      </c>
    </row>
    <row r="2217" customFormat="false" ht="15" hidden="false" customHeight="true" outlineLevel="0" collapsed="false">
      <c r="A2217" s="23" t="s">
        <v>8917</v>
      </c>
      <c r="B2217" s="23" t="s">
        <v>8918</v>
      </c>
      <c r="C2217" s="40" t="s">
        <v>177</v>
      </c>
      <c r="D2217" s="23" t="s">
        <v>1471</v>
      </c>
      <c r="E2217" s="23" t="s">
        <v>8919</v>
      </c>
      <c r="F2217" s="23" t="s">
        <v>8920</v>
      </c>
      <c r="G2217" s="23" t="n">
        <v>58</v>
      </c>
      <c r="H2217" s="23" t="n">
        <v>4000</v>
      </c>
      <c r="I2217" s="41" t="s">
        <v>180</v>
      </c>
      <c r="K2217" s="23" t="n">
        <v>0</v>
      </c>
      <c r="L2217" s="23" t="n">
        <v>11513</v>
      </c>
      <c r="M2217" s="23" t="n">
        <v>0</v>
      </c>
      <c r="N2217" s="23" t="n">
        <v>0</v>
      </c>
      <c r="O2217" s="23" t="n">
        <f aca="false">K2217+L2217</f>
        <v>11513</v>
      </c>
      <c r="P2217" s="23" t="n">
        <f aca="false">K2217+L2217+M2217+N2217</f>
        <v>11513</v>
      </c>
      <c r="Q2217" s="23" t="n">
        <v>3726</v>
      </c>
      <c r="R2217" s="23" t="n">
        <v>2802</v>
      </c>
      <c r="S2217" s="23" t="n">
        <v>4638</v>
      </c>
      <c r="T2217" s="23" t="n">
        <v>218</v>
      </c>
      <c r="U2217" s="42" t="n">
        <f aca="false">IF(I2217="delivery",O2217-SUM(Q2217+R2217),IF(I2217="PO",P2217-SUM(Q2217:R2217)))</f>
        <v>4985</v>
      </c>
      <c r="V2217" s="43" t="n">
        <v>0.1</v>
      </c>
      <c r="W2217" s="43"/>
      <c r="X2217" s="43" t="n">
        <f aca="false">W2217-V2217</f>
        <v>-0.1</v>
      </c>
      <c r="Z2217" s="44"/>
      <c r="AA2217" s="44"/>
      <c r="AM2217" s="23" t="str">
        <f aca="false">D2217</f>
        <v>Sanmina</v>
      </c>
      <c r="AN2217" s="23" t="s">
        <v>3124</v>
      </c>
      <c r="AT2217" s="44"/>
      <c r="AU2217" s="44"/>
      <c r="BD2217" s="23" t="s">
        <v>182</v>
      </c>
      <c r="BE2217" s="1" t="s">
        <v>183</v>
      </c>
    </row>
    <row r="2218" customFormat="false" ht="15" hidden="false" customHeight="true" outlineLevel="0" collapsed="false">
      <c r="A2218" s="23" t="s">
        <v>8921</v>
      </c>
      <c r="B2218" s="23" t="s">
        <v>8922</v>
      </c>
      <c r="C2218" s="40" t="s">
        <v>177</v>
      </c>
      <c r="D2218" s="23" t="s">
        <v>1471</v>
      </c>
      <c r="E2218" s="23" t="s">
        <v>8923</v>
      </c>
      <c r="F2218" s="23" t="s">
        <v>8924</v>
      </c>
      <c r="G2218" s="23" t="n">
        <v>116</v>
      </c>
      <c r="H2218" s="23" t="n">
        <v>30000</v>
      </c>
      <c r="I2218" s="41" t="s">
        <v>180</v>
      </c>
      <c r="K2218" s="23" t="n">
        <v>0</v>
      </c>
      <c r="L2218" s="23" t="n">
        <v>203912</v>
      </c>
      <c r="M2218" s="23" t="n">
        <v>0</v>
      </c>
      <c r="N2218" s="23" t="n">
        <v>0</v>
      </c>
      <c r="O2218" s="23" t="n">
        <f aca="false">K2218+L2218</f>
        <v>203912</v>
      </c>
      <c r="P2218" s="23" t="n">
        <f aca="false">K2218+L2218+M2218+N2218</f>
        <v>203912</v>
      </c>
      <c r="Q2218" s="23" t="n">
        <v>69626</v>
      </c>
      <c r="R2218" s="23" t="n">
        <v>42111</v>
      </c>
      <c r="S2218" s="23" t="n">
        <v>51429</v>
      </c>
      <c r="T2218" s="23" t="n">
        <v>18787</v>
      </c>
      <c r="U2218" s="42" t="n">
        <f aca="false">IF(I2218="delivery",O2218-SUM(Q2218+R2218),IF(I2218="PO",P2218-SUM(Q2218:R2218)))</f>
        <v>92175</v>
      </c>
      <c r="V2218" s="43" t="n">
        <v>0.00053</v>
      </c>
      <c r="W2218" s="43"/>
      <c r="X2218" s="43" t="n">
        <f aca="false">W2218-V2218</f>
        <v>-0.00053</v>
      </c>
      <c r="Y2218" s="23" t="n">
        <v>0.00036</v>
      </c>
      <c r="Z2218" s="44"/>
      <c r="AA2218" s="44"/>
      <c r="AM2218" s="23" t="str">
        <f aca="false">D2218</f>
        <v>Sanmina</v>
      </c>
      <c r="AN2218" s="23" t="s">
        <v>3124</v>
      </c>
      <c r="AT2218" s="44"/>
      <c r="AU2218" s="44"/>
      <c r="BD2218" s="23" t="s">
        <v>182</v>
      </c>
      <c r="BE2218" s="1" t="s">
        <v>183</v>
      </c>
    </row>
    <row r="2219" customFormat="false" ht="15" hidden="false" customHeight="true" outlineLevel="0" collapsed="false">
      <c r="A2219" s="23" t="s">
        <v>8925</v>
      </c>
      <c r="B2219" s="23" t="s">
        <v>8926</v>
      </c>
      <c r="C2219" s="40" t="s">
        <v>177</v>
      </c>
      <c r="D2219" s="23" t="s">
        <v>1471</v>
      </c>
      <c r="E2219" s="23" t="s">
        <v>8927</v>
      </c>
      <c r="F2219" s="23" t="s">
        <v>8928</v>
      </c>
      <c r="G2219" s="23" t="n">
        <v>95</v>
      </c>
      <c r="H2219" s="23" t="n">
        <v>10000</v>
      </c>
      <c r="I2219" s="41" t="s">
        <v>180</v>
      </c>
      <c r="K2219" s="23" t="n">
        <v>0</v>
      </c>
      <c r="L2219" s="23" t="n">
        <v>13544</v>
      </c>
      <c r="M2219" s="23" t="n">
        <v>0</v>
      </c>
      <c r="N2219" s="23" t="n">
        <v>30000</v>
      </c>
      <c r="O2219" s="23" t="n">
        <f aca="false">K2219+L2219</f>
        <v>13544</v>
      </c>
      <c r="P2219" s="23" t="n">
        <f aca="false">K2219+L2219+M2219+N2219</f>
        <v>43544</v>
      </c>
      <c r="Q2219" s="23" t="n">
        <v>8069</v>
      </c>
      <c r="R2219" s="23" t="n">
        <v>8780</v>
      </c>
      <c r="S2219" s="23" t="n">
        <v>9231</v>
      </c>
      <c r="T2219" s="23" t="n">
        <v>1610</v>
      </c>
      <c r="U2219" s="42" t="n">
        <f aca="false">IF(I2219="delivery",O2219-SUM(Q2219+R2219),IF(I2219="PO",P2219-SUM(Q2219:R2219)))</f>
        <v>-3305</v>
      </c>
      <c r="V2219" s="43" t="n">
        <v>0.00166</v>
      </c>
      <c r="W2219" s="43"/>
      <c r="X2219" s="43" t="n">
        <f aca="false">W2219-V2219</f>
        <v>-0.00166</v>
      </c>
      <c r="Z2219" s="44"/>
      <c r="AA2219" s="44"/>
      <c r="AM2219" s="23" t="str">
        <f aca="false">D2219</f>
        <v>Sanmina</v>
      </c>
      <c r="AN2219" s="23" t="s">
        <v>3124</v>
      </c>
      <c r="AT2219" s="44"/>
      <c r="AU2219" s="44"/>
      <c r="BD2219" s="23" t="s">
        <v>182</v>
      </c>
      <c r="BE2219" s="1" t="s">
        <v>183</v>
      </c>
    </row>
    <row r="2220" customFormat="false" ht="15" hidden="false" customHeight="true" outlineLevel="0" collapsed="false">
      <c r="A2220" s="23" t="s">
        <v>8929</v>
      </c>
      <c r="B2220" s="23" t="s">
        <v>8930</v>
      </c>
      <c r="C2220" s="40" t="s">
        <v>177</v>
      </c>
      <c r="D2220" s="23" t="s">
        <v>1471</v>
      </c>
      <c r="E2220" s="23" t="s">
        <v>8931</v>
      </c>
      <c r="F2220" s="23" t="s">
        <v>8932</v>
      </c>
      <c r="G2220" s="23" t="n">
        <v>123</v>
      </c>
      <c r="H2220" s="23" t="n">
        <v>10000</v>
      </c>
      <c r="I2220" s="41" t="s">
        <v>180</v>
      </c>
      <c r="K2220" s="23" t="n">
        <v>0</v>
      </c>
      <c r="L2220" s="23" t="n">
        <v>23533</v>
      </c>
      <c r="M2220" s="23" t="n">
        <v>0</v>
      </c>
      <c r="N2220" s="23" t="n">
        <v>0</v>
      </c>
      <c r="O2220" s="23" t="n">
        <f aca="false">K2220+L2220</f>
        <v>23533</v>
      </c>
      <c r="P2220" s="23" t="n">
        <f aca="false">K2220+L2220+M2220+N2220</f>
        <v>23533</v>
      </c>
      <c r="Q2220" s="23" t="n">
        <v>3772</v>
      </c>
      <c r="R2220" s="23" t="n">
        <v>7380</v>
      </c>
      <c r="S2220" s="23" t="n">
        <v>6716</v>
      </c>
      <c r="T2220" s="23" t="n">
        <v>2519</v>
      </c>
      <c r="U2220" s="42" t="n">
        <f aca="false">IF(I2220="delivery",O2220-SUM(Q2220+R2220),IF(I2220="PO",P2220-SUM(Q2220:R2220)))</f>
        <v>12381</v>
      </c>
      <c r="V2220" s="43" t="n">
        <v>0.00495</v>
      </c>
      <c r="W2220" s="43"/>
      <c r="X2220" s="43" t="n">
        <f aca="false">W2220-V2220</f>
        <v>-0.00495</v>
      </c>
      <c r="Z2220" s="44"/>
      <c r="AA2220" s="44"/>
      <c r="AM2220" s="23" t="str">
        <f aca="false">D2220</f>
        <v>Sanmina</v>
      </c>
      <c r="AN2220" s="23" t="s">
        <v>3124</v>
      </c>
      <c r="AT2220" s="44"/>
      <c r="AU2220" s="44"/>
      <c r="BD2220" s="23" t="s">
        <v>182</v>
      </c>
      <c r="BE2220" s="1" t="s">
        <v>183</v>
      </c>
    </row>
    <row r="2221" customFormat="false" ht="15" hidden="false" customHeight="true" outlineLevel="0" collapsed="false">
      <c r="A2221" s="23" t="s">
        <v>8933</v>
      </c>
      <c r="B2221" s="23" t="s">
        <v>8934</v>
      </c>
      <c r="C2221" s="40" t="s">
        <v>177</v>
      </c>
      <c r="D2221" s="23" t="s">
        <v>1471</v>
      </c>
      <c r="E2221" s="23" t="s">
        <v>8935</v>
      </c>
      <c r="F2221" s="23" t="s">
        <v>8936</v>
      </c>
      <c r="G2221" s="23" t="n">
        <v>116</v>
      </c>
      <c r="H2221" s="23" t="n">
        <v>5000</v>
      </c>
      <c r="I2221" s="41" t="s">
        <v>188</v>
      </c>
      <c r="K2221" s="23" t="n">
        <v>0</v>
      </c>
      <c r="L2221" s="23" t="n">
        <v>18574</v>
      </c>
      <c r="M2221" s="23" t="n">
        <v>0</v>
      </c>
      <c r="N2221" s="23" t="n">
        <v>0</v>
      </c>
      <c r="O2221" s="23" t="n">
        <f aca="false">K2221+L2221</f>
        <v>18574</v>
      </c>
      <c r="P2221" s="23" t="n">
        <f aca="false">K2221+L2221+M2221+N2221</f>
        <v>18574</v>
      </c>
      <c r="Q2221" s="23" t="n">
        <v>220</v>
      </c>
      <c r="R2221" s="23" t="n">
        <v>144</v>
      </c>
      <c r="S2221" s="23" t="n">
        <v>184</v>
      </c>
      <c r="T2221" s="23" t="n">
        <v>68</v>
      </c>
      <c r="U2221" s="42" t="n">
        <f aca="false">IF(I2221="delivery",O2221-SUM(Q2221+R2221),IF(I2221="PO",P2221-SUM(Q2221:R2221)))</f>
        <v>18210</v>
      </c>
      <c r="V2221" s="43" t="n">
        <v>0.00114</v>
      </c>
      <c r="W2221" s="43"/>
      <c r="X2221" s="43" t="n">
        <f aca="false">W2221-V2221</f>
        <v>-0.00114</v>
      </c>
      <c r="Z2221" s="44"/>
      <c r="AA2221" s="44"/>
      <c r="AM2221" s="23" t="str">
        <f aca="false">D2221</f>
        <v>Sanmina</v>
      </c>
      <c r="AN2221" s="23" t="s">
        <v>3124</v>
      </c>
      <c r="AT2221" s="44"/>
      <c r="AU2221" s="44"/>
      <c r="BD2221" s="23" t="s">
        <v>182</v>
      </c>
      <c r="BE2221" s="1" t="s">
        <v>183</v>
      </c>
    </row>
    <row r="2222" customFormat="false" ht="15" hidden="false" customHeight="true" outlineLevel="0" collapsed="false">
      <c r="A2222" s="23" t="s">
        <v>8937</v>
      </c>
      <c r="B2222" s="23" t="s">
        <v>8938</v>
      </c>
      <c r="C2222" s="40" t="s">
        <v>177</v>
      </c>
      <c r="D2222" s="23" t="s">
        <v>1471</v>
      </c>
      <c r="E2222" s="23" t="s">
        <v>8939</v>
      </c>
      <c r="F2222" s="23" t="s">
        <v>8940</v>
      </c>
      <c r="G2222" s="23" t="n">
        <v>123</v>
      </c>
      <c r="H2222" s="23" t="n">
        <v>10000</v>
      </c>
      <c r="I2222" s="41" t="s">
        <v>180</v>
      </c>
      <c r="K2222" s="23" t="n">
        <v>0</v>
      </c>
      <c r="L2222" s="23" t="n">
        <v>46939</v>
      </c>
      <c r="M2222" s="23" t="n">
        <v>0</v>
      </c>
      <c r="N2222" s="23" t="n">
        <v>0</v>
      </c>
      <c r="O2222" s="23" t="n">
        <f aca="false">K2222+L2222</f>
        <v>46939</v>
      </c>
      <c r="P2222" s="23" t="n">
        <f aca="false">K2222+L2222+M2222+N2222</f>
        <v>46939</v>
      </c>
      <c r="Q2222" s="23" t="n">
        <v>3220</v>
      </c>
      <c r="R2222" s="23" t="n">
        <v>6980</v>
      </c>
      <c r="S2222" s="23" t="n">
        <v>6309</v>
      </c>
      <c r="T2222" s="23" t="n">
        <v>4348</v>
      </c>
      <c r="U2222" s="42" t="n">
        <f aca="false">IF(I2222="delivery",O2222-SUM(Q2222+R2222),IF(I2222="PO",P2222-SUM(Q2222:R2222)))</f>
        <v>36739</v>
      </c>
      <c r="V2222" s="43" t="n">
        <v>0.054</v>
      </c>
      <c r="W2222" s="43"/>
      <c r="X2222" s="43" t="n">
        <f aca="false">W2222-V2222</f>
        <v>-0.054</v>
      </c>
      <c r="Z2222" s="44"/>
      <c r="AA2222" s="44"/>
      <c r="AM2222" s="23" t="str">
        <f aca="false">D2222</f>
        <v>Sanmina</v>
      </c>
      <c r="AN2222" s="23" t="s">
        <v>3124</v>
      </c>
      <c r="AT2222" s="44"/>
      <c r="AU2222" s="44"/>
      <c r="BD2222" s="23" t="s">
        <v>182</v>
      </c>
      <c r="BE2222" s="1" t="s">
        <v>183</v>
      </c>
    </row>
    <row r="2223" customFormat="false" ht="15" hidden="false" customHeight="true" outlineLevel="0" collapsed="false">
      <c r="A2223" s="23" t="s">
        <v>8941</v>
      </c>
      <c r="B2223" s="23" t="s">
        <v>8942</v>
      </c>
      <c r="C2223" s="40" t="s">
        <v>177</v>
      </c>
      <c r="D2223" s="23" t="s">
        <v>1471</v>
      </c>
      <c r="E2223" s="23" t="s">
        <v>8943</v>
      </c>
      <c r="F2223" s="23" t="s">
        <v>8944</v>
      </c>
      <c r="G2223" s="23" t="n">
        <v>48</v>
      </c>
      <c r="H2223" s="23" t="n">
        <v>5000</v>
      </c>
      <c r="I2223" s="41" t="s">
        <v>180</v>
      </c>
      <c r="K2223" s="23" t="n">
        <v>0</v>
      </c>
      <c r="L2223" s="23" t="n">
        <v>9268</v>
      </c>
      <c r="M2223" s="23" t="n">
        <v>0</v>
      </c>
      <c r="N2223" s="23" t="n">
        <v>0</v>
      </c>
      <c r="O2223" s="23" t="n">
        <f aca="false">K2223+L2223</f>
        <v>9268</v>
      </c>
      <c r="P2223" s="23" t="n">
        <f aca="false">K2223+L2223+M2223+N2223</f>
        <v>9268</v>
      </c>
      <c r="Q2223" s="23" t="n">
        <v>1018</v>
      </c>
      <c r="R2223" s="23" t="n">
        <v>288</v>
      </c>
      <c r="S2223" s="23" t="n">
        <v>488</v>
      </c>
      <c r="T2223" s="23" t="n">
        <v>196</v>
      </c>
      <c r="U2223" s="42" t="n">
        <f aca="false">IF(I2223="delivery",O2223-SUM(Q2223+R2223),IF(I2223="PO",P2223-SUM(Q2223:R2223)))</f>
        <v>7962</v>
      </c>
      <c r="V2223" s="43" t="n">
        <v>0.00064</v>
      </c>
      <c r="W2223" s="43"/>
      <c r="X2223" s="43" t="n">
        <f aca="false">W2223-V2223</f>
        <v>-0.00064</v>
      </c>
      <c r="Z2223" s="44"/>
      <c r="AA2223" s="44"/>
      <c r="AM2223" s="23" t="str">
        <f aca="false">D2223</f>
        <v>Sanmina</v>
      </c>
      <c r="AN2223" s="23" t="s">
        <v>3124</v>
      </c>
      <c r="AT2223" s="44"/>
      <c r="AU2223" s="44"/>
      <c r="BD2223" s="23" t="s">
        <v>182</v>
      </c>
      <c r="BE2223" s="1" t="s">
        <v>183</v>
      </c>
    </row>
    <row r="2224" customFormat="false" ht="15" hidden="false" customHeight="true" outlineLevel="0" collapsed="false">
      <c r="A2224" s="23" t="s">
        <v>8945</v>
      </c>
      <c r="B2224" s="23" t="s">
        <v>8946</v>
      </c>
      <c r="C2224" s="40" t="s">
        <v>177</v>
      </c>
      <c r="D2224" s="23" t="s">
        <v>1471</v>
      </c>
      <c r="E2224" s="23" t="s">
        <v>8947</v>
      </c>
      <c r="F2224" s="23" t="s">
        <v>8948</v>
      </c>
      <c r="G2224" s="23" t="n">
        <v>116</v>
      </c>
      <c r="H2224" s="23" t="n">
        <v>5000</v>
      </c>
      <c r="I2224" s="41" t="s">
        <v>188</v>
      </c>
      <c r="K2224" s="23" t="n">
        <v>0</v>
      </c>
      <c r="L2224" s="23" t="n">
        <v>10000</v>
      </c>
      <c r="M2224" s="23" t="n">
        <v>0</v>
      </c>
      <c r="N2224" s="23" t="n">
        <v>0</v>
      </c>
      <c r="O2224" s="23" t="n">
        <f aca="false">K2224+L2224</f>
        <v>10000</v>
      </c>
      <c r="P2224" s="23" t="n">
        <f aca="false">K2224+L2224+M2224+N2224</f>
        <v>10000</v>
      </c>
      <c r="Q2224" s="23" t="n">
        <v>1440</v>
      </c>
      <c r="R2224" s="23" t="n">
        <v>1536</v>
      </c>
      <c r="S2224" s="23" t="n">
        <v>1536</v>
      </c>
      <c r="T2224" s="23" t="n">
        <v>512</v>
      </c>
      <c r="U2224" s="42" t="n">
        <f aca="false">IF(I2224="delivery",O2224-SUM(Q2224+R2224),IF(I2224="PO",P2224-SUM(Q2224:R2224)))</f>
        <v>7024</v>
      </c>
      <c r="V2224" s="43" t="n">
        <v>0.0052</v>
      </c>
      <c r="W2224" s="43"/>
      <c r="X2224" s="43" t="n">
        <f aca="false">W2224-V2224</f>
        <v>-0.0052</v>
      </c>
      <c r="Y2224" s="23" t="n">
        <v>0.00155</v>
      </c>
      <c r="Z2224" s="44"/>
      <c r="AA2224" s="44"/>
      <c r="AM2224" s="23" t="str">
        <f aca="false">D2224</f>
        <v>Sanmina</v>
      </c>
      <c r="AN2224" s="23" t="s">
        <v>3124</v>
      </c>
      <c r="AT2224" s="44"/>
      <c r="AU2224" s="44"/>
      <c r="BD2224" s="23" t="s">
        <v>182</v>
      </c>
      <c r="BE2224" s="1" t="s">
        <v>183</v>
      </c>
    </row>
    <row r="2225" customFormat="false" ht="15" hidden="false" customHeight="true" outlineLevel="0" collapsed="false">
      <c r="A2225" s="23" t="s">
        <v>8949</v>
      </c>
      <c r="B2225" s="23" t="s">
        <v>8950</v>
      </c>
      <c r="C2225" s="40" t="s">
        <v>177</v>
      </c>
      <c r="D2225" s="23" t="s">
        <v>1471</v>
      </c>
      <c r="E2225" s="23" t="s">
        <v>8951</v>
      </c>
      <c r="F2225" s="23" t="s">
        <v>8952</v>
      </c>
      <c r="G2225" s="23" t="n">
        <v>86</v>
      </c>
      <c r="H2225" s="23" t="n">
        <v>10000</v>
      </c>
      <c r="I2225" s="41" t="s">
        <v>180</v>
      </c>
      <c r="K2225" s="23" t="n">
        <v>0</v>
      </c>
      <c r="L2225" s="23" t="n">
        <v>18554</v>
      </c>
      <c r="M2225" s="23" t="n">
        <v>0</v>
      </c>
      <c r="N2225" s="23" t="n">
        <v>0</v>
      </c>
      <c r="O2225" s="23" t="n">
        <f aca="false">K2225+L2225</f>
        <v>18554</v>
      </c>
      <c r="P2225" s="23" t="n">
        <f aca="false">K2225+L2225+M2225+N2225</f>
        <v>18554</v>
      </c>
      <c r="Q2225" s="23" t="n">
        <v>5790</v>
      </c>
      <c r="R2225" s="23" t="n">
        <v>4087</v>
      </c>
      <c r="S2225" s="23" t="n">
        <v>4184</v>
      </c>
      <c r="T2225" s="23" t="n">
        <v>2451</v>
      </c>
      <c r="U2225" s="42" t="n">
        <f aca="false">IF(I2225="delivery",O2225-SUM(Q2225+R2225),IF(I2225="PO",P2225-SUM(Q2225:R2225)))</f>
        <v>8677</v>
      </c>
      <c r="V2225" s="43" t="n">
        <v>0.00057</v>
      </c>
      <c r="W2225" s="43"/>
      <c r="X2225" s="43" t="n">
        <f aca="false">W2225-V2225</f>
        <v>-0.00057</v>
      </c>
      <c r="Z2225" s="44"/>
      <c r="AA2225" s="44"/>
      <c r="AM2225" s="23" t="str">
        <f aca="false">D2225</f>
        <v>Sanmina</v>
      </c>
      <c r="AN2225" s="23" t="s">
        <v>3124</v>
      </c>
      <c r="AT2225" s="44"/>
      <c r="AU2225" s="44"/>
      <c r="BD2225" s="23" t="s">
        <v>182</v>
      </c>
      <c r="BE2225" s="1" t="s">
        <v>183</v>
      </c>
    </row>
    <row r="2226" customFormat="false" ht="15" hidden="false" customHeight="true" outlineLevel="0" collapsed="false">
      <c r="A2226" s="23" t="s">
        <v>8953</v>
      </c>
      <c r="B2226" s="23" t="s">
        <v>8954</v>
      </c>
      <c r="C2226" s="40" t="s">
        <v>177</v>
      </c>
      <c r="D2226" s="23" t="s">
        <v>1471</v>
      </c>
      <c r="E2226" s="23" t="s">
        <v>8955</v>
      </c>
      <c r="F2226" s="23" t="s">
        <v>8956</v>
      </c>
      <c r="G2226" s="23" t="n">
        <v>86</v>
      </c>
      <c r="H2226" s="23" t="n">
        <v>10000</v>
      </c>
      <c r="I2226" s="41" t="s">
        <v>180</v>
      </c>
      <c r="K2226" s="23" t="n">
        <v>0</v>
      </c>
      <c r="L2226" s="23" t="n">
        <v>15824</v>
      </c>
      <c r="M2226" s="23" t="n">
        <v>80000</v>
      </c>
      <c r="N2226" s="23" t="n">
        <v>100000</v>
      </c>
      <c r="O2226" s="23" t="n">
        <f aca="false">K2226+L2226</f>
        <v>15824</v>
      </c>
      <c r="P2226" s="23" t="n">
        <f aca="false">K2226+L2226+M2226+N2226</f>
        <v>195824</v>
      </c>
      <c r="Q2226" s="23" t="n">
        <v>26369</v>
      </c>
      <c r="R2226" s="23" t="n">
        <v>59131</v>
      </c>
      <c r="S2226" s="23" t="n">
        <v>62634</v>
      </c>
      <c r="T2226" s="23" t="n">
        <v>17248</v>
      </c>
      <c r="U2226" s="42" t="n">
        <f aca="false">IF(I2226="delivery",O2226-SUM(Q2226+R2226),IF(I2226="PO",P2226-SUM(Q2226:R2226)))</f>
        <v>-69676</v>
      </c>
      <c r="V2226" s="43" t="n">
        <v>0.00132</v>
      </c>
      <c r="W2226" s="43"/>
      <c r="X2226" s="43" t="n">
        <f aca="false">W2226-V2226</f>
        <v>-0.00132</v>
      </c>
      <c r="Z2226" s="44"/>
      <c r="AA2226" s="44"/>
      <c r="AM2226" s="23" t="str">
        <f aca="false">D2226</f>
        <v>Sanmina</v>
      </c>
      <c r="AN2226" s="23" t="s">
        <v>3124</v>
      </c>
      <c r="AT2226" s="44"/>
      <c r="AU2226" s="44"/>
      <c r="BD2226" s="23" t="s">
        <v>182</v>
      </c>
      <c r="BE2226" s="1" t="s">
        <v>183</v>
      </c>
    </row>
    <row r="2227" customFormat="false" ht="15" hidden="false" customHeight="true" outlineLevel="0" collapsed="false">
      <c r="A2227" s="23" t="s">
        <v>8957</v>
      </c>
      <c r="B2227" s="23" t="s">
        <v>8958</v>
      </c>
      <c r="C2227" s="40" t="s">
        <v>177</v>
      </c>
      <c r="D2227" s="23" t="s">
        <v>1471</v>
      </c>
      <c r="E2227" s="23" t="s">
        <v>8959</v>
      </c>
      <c r="F2227" s="23" t="s">
        <v>8960</v>
      </c>
      <c r="G2227" s="23" t="n">
        <v>116</v>
      </c>
      <c r="H2227" s="23" t="n">
        <v>30000</v>
      </c>
      <c r="I2227" s="41" t="s">
        <v>180</v>
      </c>
      <c r="K2227" s="23" t="n">
        <v>0</v>
      </c>
      <c r="L2227" s="23" t="n">
        <v>22505</v>
      </c>
      <c r="M2227" s="23" t="n">
        <v>0</v>
      </c>
      <c r="N2227" s="23" t="n">
        <v>0</v>
      </c>
      <c r="O2227" s="23" t="n">
        <f aca="false">K2227+L2227</f>
        <v>22505</v>
      </c>
      <c r="P2227" s="23" t="n">
        <f aca="false">K2227+L2227+M2227+N2227</f>
        <v>22505</v>
      </c>
      <c r="Q2227" s="23" t="n">
        <v>2229</v>
      </c>
      <c r="R2227" s="23" t="n">
        <v>10379</v>
      </c>
      <c r="S2227" s="23" t="n">
        <v>8004</v>
      </c>
      <c r="T2227" s="23" t="n">
        <v>2821</v>
      </c>
      <c r="U2227" s="42" t="n">
        <f aca="false">IF(I2227="delivery",O2227-SUM(Q2227+R2227),IF(I2227="PO",P2227-SUM(Q2227:R2227)))</f>
        <v>9897</v>
      </c>
      <c r="V2227" s="43" t="n">
        <v>0.00495</v>
      </c>
      <c r="W2227" s="43"/>
      <c r="X2227" s="43" t="n">
        <f aca="false">W2227-V2227</f>
        <v>-0.00495</v>
      </c>
      <c r="Z2227" s="44"/>
      <c r="AA2227" s="44"/>
      <c r="AM2227" s="23" t="str">
        <f aca="false">D2227</f>
        <v>Sanmina</v>
      </c>
      <c r="AN2227" s="23" t="s">
        <v>3124</v>
      </c>
      <c r="AT2227" s="44"/>
      <c r="AU2227" s="44"/>
      <c r="BD2227" s="23" t="s">
        <v>182</v>
      </c>
      <c r="BE2227" s="1" t="s">
        <v>183</v>
      </c>
    </row>
    <row r="2228" customFormat="false" ht="15" hidden="false" customHeight="true" outlineLevel="0" collapsed="false">
      <c r="A2228" s="23" t="s">
        <v>8961</v>
      </c>
      <c r="B2228" s="23" t="s">
        <v>8962</v>
      </c>
      <c r="C2228" s="40" t="s">
        <v>177</v>
      </c>
      <c r="D2228" s="23" t="s">
        <v>1471</v>
      </c>
      <c r="E2228" s="23" t="s">
        <v>8963</v>
      </c>
      <c r="F2228" s="23" t="s">
        <v>8964</v>
      </c>
      <c r="G2228" s="23" t="n">
        <v>86</v>
      </c>
      <c r="H2228" s="23" t="n">
        <v>30000</v>
      </c>
      <c r="I2228" s="41" t="s">
        <v>180</v>
      </c>
      <c r="K2228" s="23" t="n">
        <v>0</v>
      </c>
      <c r="L2228" s="23" t="n">
        <v>19693</v>
      </c>
      <c r="M2228" s="23" t="n">
        <v>30000</v>
      </c>
      <c r="N2228" s="23" t="n">
        <v>0</v>
      </c>
      <c r="O2228" s="23" t="n">
        <f aca="false">K2228+L2228</f>
        <v>19693</v>
      </c>
      <c r="P2228" s="23" t="n">
        <f aca="false">K2228+L2228+M2228+N2228</f>
        <v>49693</v>
      </c>
      <c r="Q2228" s="23" t="n">
        <v>19487</v>
      </c>
      <c r="R2228" s="23" t="n">
        <v>26891</v>
      </c>
      <c r="S2228" s="23" t="n">
        <v>23624</v>
      </c>
      <c r="T2228" s="23" t="n">
        <v>15552</v>
      </c>
      <c r="U2228" s="42" t="n">
        <f aca="false">IF(I2228="delivery",O2228-SUM(Q2228+R2228),IF(I2228="PO",P2228-SUM(Q2228:R2228)))</f>
        <v>-26685</v>
      </c>
      <c r="V2228" s="43" t="n">
        <v>0.00043</v>
      </c>
      <c r="W2228" s="43"/>
      <c r="X2228" s="43" t="n">
        <f aca="false">W2228-V2228</f>
        <v>-0.00043</v>
      </c>
      <c r="Y2228" s="23" t="n">
        <v>0.00063</v>
      </c>
      <c r="Z2228" s="44"/>
      <c r="AA2228" s="44"/>
      <c r="AM2228" s="23" t="str">
        <f aca="false">D2228</f>
        <v>Sanmina</v>
      </c>
      <c r="AN2228" s="23" t="s">
        <v>3124</v>
      </c>
      <c r="AT2228" s="44"/>
      <c r="AU2228" s="44"/>
      <c r="BD2228" s="23" t="s">
        <v>182</v>
      </c>
      <c r="BE2228" s="1" t="s">
        <v>183</v>
      </c>
    </row>
    <row r="2229" customFormat="false" ht="15" hidden="false" customHeight="true" outlineLevel="0" collapsed="false">
      <c r="A2229" s="23" t="s">
        <v>8965</v>
      </c>
      <c r="B2229" s="23" t="s">
        <v>8966</v>
      </c>
      <c r="C2229" s="40" t="s">
        <v>177</v>
      </c>
      <c r="D2229" s="23" t="s">
        <v>1471</v>
      </c>
      <c r="E2229" s="23" t="s">
        <v>8967</v>
      </c>
      <c r="F2229" s="23" t="s">
        <v>8968</v>
      </c>
      <c r="G2229" s="23" t="n">
        <v>86</v>
      </c>
      <c r="H2229" s="23" t="n">
        <v>30000</v>
      </c>
      <c r="I2229" s="41" t="s">
        <v>180</v>
      </c>
      <c r="K2229" s="23" t="n">
        <v>0</v>
      </c>
      <c r="L2229" s="23" t="n">
        <v>13655</v>
      </c>
      <c r="M2229" s="23" t="n">
        <v>40000</v>
      </c>
      <c r="N2229" s="23" t="n">
        <v>0</v>
      </c>
      <c r="O2229" s="23" t="n">
        <f aca="false">K2229+L2229</f>
        <v>13655</v>
      </c>
      <c r="P2229" s="23" t="n">
        <f aca="false">K2229+L2229+M2229+N2229</f>
        <v>53655</v>
      </c>
      <c r="Q2229" s="23" t="n">
        <v>24462</v>
      </c>
      <c r="R2229" s="23" t="n">
        <v>27775</v>
      </c>
      <c r="S2229" s="23" t="n">
        <v>28238</v>
      </c>
      <c r="T2229" s="23" t="n">
        <v>6859</v>
      </c>
      <c r="U2229" s="42" t="n">
        <f aca="false">IF(I2229="delivery",O2229-SUM(Q2229+R2229),IF(I2229="PO",P2229-SUM(Q2229:R2229)))</f>
        <v>-38582</v>
      </c>
      <c r="V2229" s="43" t="n">
        <v>0.00041</v>
      </c>
      <c r="W2229" s="43"/>
      <c r="X2229" s="43" t="n">
        <f aca="false">W2229-V2229</f>
        <v>-0.00041</v>
      </c>
      <c r="Z2229" s="44"/>
      <c r="AA2229" s="44"/>
      <c r="AM2229" s="23" t="str">
        <f aca="false">D2229</f>
        <v>Sanmina</v>
      </c>
      <c r="AN2229" s="23" t="s">
        <v>3124</v>
      </c>
      <c r="AT2229" s="44"/>
      <c r="AU2229" s="44"/>
      <c r="BD2229" s="23" t="s">
        <v>182</v>
      </c>
      <c r="BE2229" s="1" t="s">
        <v>183</v>
      </c>
    </row>
    <row r="2230" customFormat="false" ht="15" hidden="false" customHeight="true" outlineLevel="0" collapsed="false">
      <c r="A2230" s="23" t="s">
        <v>8969</v>
      </c>
      <c r="B2230" s="23" t="s">
        <v>8970</v>
      </c>
      <c r="C2230" s="40" t="s">
        <v>177</v>
      </c>
      <c r="D2230" s="23" t="s">
        <v>1471</v>
      </c>
      <c r="E2230" s="23" t="s">
        <v>8971</v>
      </c>
      <c r="F2230" s="23" t="s">
        <v>8972</v>
      </c>
      <c r="G2230" s="23" t="n">
        <v>86</v>
      </c>
      <c r="H2230" s="23" t="n">
        <v>10000</v>
      </c>
      <c r="I2230" s="41" t="s">
        <v>180</v>
      </c>
      <c r="K2230" s="23" t="n">
        <v>0</v>
      </c>
      <c r="L2230" s="23" t="n">
        <v>23467</v>
      </c>
      <c r="M2230" s="23" t="n">
        <v>0</v>
      </c>
      <c r="N2230" s="23" t="n">
        <v>0</v>
      </c>
      <c r="O2230" s="23" t="n">
        <f aca="false">K2230+L2230</f>
        <v>23467</v>
      </c>
      <c r="P2230" s="23" t="n">
        <f aca="false">K2230+L2230+M2230+N2230</f>
        <v>23467</v>
      </c>
      <c r="Q2230" s="23" t="n">
        <v>1309</v>
      </c>
      <c r="R2230" s="23" t="n">
        <v>1086</v>
      </c>
      <c r="S2230" s="23" t="n">
        <v>1101</v>
      </c>
      <c r="T2230" s="23" t="n">
        <v>848</v>
      </c>
      <c r="U2230" s="42" t="n">
        <f aca="false">IF(I2230="delivery",O2230-SUM(Q2230+R2230),IF(I2230="PO",P2230-SUM(Q2230:R2230)))</f>
        <v>21072</v>
      </c>
      <c r="V2230" s="43" t="n">
        <v>0.00068</v>
      </c>
      <c r="W2230" s="43"/>
      <c r="X2230" s="43" t="n">
        <f aca="false">W2230-V2230</f>
        <v>-0.00068</v>
      </c>
      <c r="Z2230" s="44"/>
      <c r="AA2230" s="44"/>
      <c r="AM2230" s="23" t="str">
        <f aca="false">D2230</f>
        <v>Sanmina</v>
      </c>
      <c r="AN2230" s="23" t="s">
        <v>3124</v>
      </c>
      <c r="AT2230" s="44"/>
      <c r="AU2230" s="44"/>
      <c r="BD2230" s="23" t="s">
        <v>182</v>
      </c>
      <c r="BE2230" s="1" t="s">
        <v>183</v>
      </c>
    </row>
    <row r="2231" customFormat="false" ht="15" hidden="false" customHeight="true" outlineLevel="0" collapsed="false">
      <c r="A2231" s="23" t="s">
        <v>8973</v>
      </c>
      <c r="B2231" s="23" t="s">
        <v>8974</v>
      </c>
      <c r="C2231" s="40" t="s">
        <v>177</v>
      </c>
      <c r="D2231" s="23" t="s">
        <v>1471</v>
      </c>
      <c r="E2231" s="23" t="s">
        <v>8975</v>
      </c>
      <c r="F2231" s="23" t="s">
        <v>8976</v>
      </c>
      <c r="G2231" s="23" t="n">
        <v>86</v>
      </c>
      <c r="H2231" s="23" t="n">
        <v>10000</v>
      </c>
      <c r="I2231" s="41" t="s">
        <v>180</v>
      </c>
      <c r="K2231" s="23" t="n">
        <v>0</v>
      </c>
      <c r="L2231" s="23" t="n">
        <v>13234</v>
      </c>
      <c r="M2231" s="23" t="n">
        <v>0</v>
      </c>
      <c r="N2231" s="23" t="n">
        <v>0</v>
      </c>
      <c r="O2231" s="23" t="n">
        <f aca="false">K2231+L2231</f>
        <v>13234</v>
      </c>
      <c r="P2231" s="23" t="n">
        <f aca="false">K2231+L2231+M2231+N2231</f>
        <v>13234</v>
      </c>
      <c r="Q2231" s="23" t="n">
        <v>3407</v>
      </c>
      <c r="R2231" s="23" t="n">
        <v>6300</v>
      </c>
      <c r="S2231" s="23" t="n">
        <v>5540</v>
      </c>
      <c r="T2231" s="23" t="n">
        <v>2577</v>
      </c>
      <c r="U2231" s="42" t="n">
        <f aca="false">IF(I2231="delivery",O2231-SUM(Q2231+R2231),IF(I2231="PO",P2231-SUM(Q2231:R2231)))</f>
        <v>3527</v>
      </c>
      <c r="V2231" s="43" t="n">
        <v>0.0017</v>
      </c>
      <c r="W2231" s="43"/>
      <c r="X2231" s="43" t="n">
        <f aca="false">W2231-V2231</f>
        <v>-0.0017</v>
      </c>
      <c r="Z2231" s="44"/>
      <c r="AA2231" s="44"/>
      <c r="AM2231" s="23" t="str">
        <f aca="false">D2231</f>
        <v>Sanmina</v>
      </c>
      <c r="AN2231" s="23" t="s">
        <v>3124</v>
      </c>
      <c r="AT2231" s="44"/>
      <c r="AU2231" s="44"/>
      <c r="BD2231" s="23" t="s">
        <v>182</v>
      </c>
      <c r="BE2231" s="1" t="s">
        <v>183</v>
      </c>
    </row>
    <row r="2232" customFormat="false" ht="15" hidden="false" customHeight="true" outlineLevel="0" collapsed="false">
      <c r="A2232" s="23" t="s">
        <v>8977</v>
      </c>
      <c r="B2232" s="23" t="s">
        <v>8978</v>
      </c>
      <c r="C2232" s="40" t="s">
        <v>177</v>
      </c>
      <c r="D2232" s="23" t="s">
        <v>1471</v>
      </c>
      <c r="E2232" s="23" t="s">
        <v>8979</v>
      </c>
      <c r="F2232" s="23" t="s">
        <v>8980</v>
      </c>
      <c r="G2232" s="23" t="n">
        <v>86</v>
      </c>
      <c r="H2232" s="23" t="n">
        <v>10000</v>
      </c>
      <c r="I2232" s="41" t="s">
        <v>180</v>
      </c>
      <c r="K2232" s="23" t="n">
        <v>0</v>
      </c>
      <c r="L2232" s="23" t="n">
        <v>36727</v>
      </c>
      <c r="M2232" s="23" t="n">
        <v>0</v>
      </c>
      <c r="N2232" s="23" t="n">
        <v>30000</v>
      </c>
      <c r="O2232" s="23" t="n">
        <f aca="false">K2232+L2232</f>
        <v>36727</v>
      </c>
      <c r="P2232" s="23" t="n">
        <f aca="false">K2232+L2232+M2232+N2232</f>
        <v>66727</v>
      </c>
      <c r="Q2232" s="23" t="n">
        <v>25386</v>
      </c>
      <c r="R2232" s="23" t="n">
        <v>28582</v>
      </c>
      <c r="S2232" s="23" t="n">
        <v>27774</v>
      </c>
      <c r="T2232" s="23" t="n">
        <v>9832</v>
      </c>
      <c r="U2232" s="42" t="n">
        <f aca="false">IF(I2232="delivery",O2232-SUM(Q2232+R2232),IF(I2232="PO",P2232-SUM(Q2232:R2232)))</f>
        <v>-17241</v>
      </c>
      <c r="V2232" s="43" t="n">
        <v>0.00052</v>
      </c>
      <c r="W2232" s="43"/>
      <c r="X2232" s="43" t="n">
        <f aca="false">W2232-V2232</f>
        <v>-0.00052</v>
      </c>
      <c r="Z2232" s="44"/>
      <c r="AA2232" s="44"/>
      <c r="AM2232" s="23" t="str">
        <f aca="false">D2232</f>
        <v>Sanmina</v>
      </c>
      <c r="AN2232" s="23" t="s">
        <v>3124</v>
      </c>
      <c r="AT2232" s="44"/>
      <c r="AU2232" s="44"/>
      <c r="BD2232" s="23" t="s">
        <v>182</v>
      </c>
      <c r="BE2232" s="1" t="s">
        <v>183</v>
      </c>
    </row>
    <row r="2233" customFormat="false" ht="15" hidden="false" customHeight="true" outlineLevel="0" collapsed="false">
      <c r="A2233" s="23" t="s">
        <v>8981</v>
      </c>
      <c r="B2233" s="23" t="s">
        <v>8982</v>
      </c>
      <c r="C2233" s="40" t="s">
        <v>177</v>
      </c>
      <c r="D2233" s="23" t="s">
        <v>1471</v>
      </c>
      <c r="E2233" s="23" t="s">
        <v>8983</v>
      </c>
      <c r="F2233" s="23" t="s">
        <v>8984</v>
      </c>
      <c r="G2233" s="23" t="n">
        <v>38</v>
      </c>
      <c r="H2233" s="23" t="n">
        <v>20000</v>
      </c>
      <c r="I2233" s="41" t="s">
        <v>180</v>
      </c>
      <c r="K2233" s="23" t="n">
        <v>0</v>
      </c>
      <c r="L2233" s="23" t="n">
        <v>55188</v>
      </c>
      <c r="M2233" s="23" t="n">
        <v>80000</v>
      </c>
      <c r="N2233" s="23" t="n">
        <v>0</v>
      </c>
      <c r="O2233" s="23" t="n">
        <f aca="false">K2233+L2233</f>
        <v>55188</v>
      </c>
      <c r="P2233" s="23" t="n">
        <f aca="false">K2233+L2233+M2233+N2233</f>
        <v>135188</v>
      </c>
      <c r="Q2233" s="23" t="n">
        <v>87842</v>
      </c>
      <c r="R2233" s="23" t="n">
        <v>120866</v>
      </c>
      <c r="S2233" s="23" t="n">
        <v>112433</v>
      </c>
      <c r="T2233" s="23" t="n">
        <v>42864</v>
      </c>
      <c r="U2233" s="42" t="n">
        <f aca="false">IF(I2233="delivery",O2233-SUM(Q2233+R2233),IF(I2233="PO",P2233-SUM(Q2233:R2233)))</f>
        <v>-153520</v>
      </c>
      <c r="V2233" s="43" t="n">
        <v>0.00176</v>
      </c>
      <c r="W2233" s="43"/>
      <c r="X2233" s="43" t="n">
        <f aca="false">W2233-V2233</f>
        <v>-0.00176</v>
      </c>
      <c r="Z2233" s="44"/>
      <c r="AA2233" s="44"/>
      <c r="AM2233" s="23" t="str">
        <f aca="false">D2233</f>
        <v>Sanmina</v>
      </c>
      <c r="AN2233" s="23" t="s">
        <v>3124</v>
      </c>
      <c r="AT2233" s="44"/>
      <c r="AU2233" s="44"/>
      <c r="BD2233" s="23" t="s">
        <v>182</v>
      </c>
      <c r="BE2233" s="1" t="s">
        <v>183</v>
      </c>
    </row>
    <row r="2234" customFormat="false" ht="15" hidden="false" customHeight="true" outlineLevel="0" collapsed="false">
      <c r="A2234" s="23" t="s">
        <v>8985</v>
      </c>
      <c r="B2234" s="23" t="s">
        <v>8986</v>
      </c>
      <c r="C2234" s="40" t="s">
        <v>177</v>
      </c>
      <c r="D2234" s="23" t="s">
        <v>1471</v>
      </c>
      <c r="E2234" s="23" t="s">
        <v>8987</v>
      </c>
      <c r="F2234" s="23" t="s">
        <v>8988</v>
      </c>
      <c r="G2234" s="23" t="n">
        <v>95</v>
      </c>
      <c r="H2234" s="23" t="n">
        <v>10000</v>
      </c>
      <c r="I2234" s="41" t="s">
        <v>180</v>
      </c>
      <c r="K2234" s="23" t="n">
        <v>0</v>
      </c>
      <c r="L2234" s="23" t="n">
        <v>47834</v>
      </c>
      <c r="M2234" s="23" t="n">
        <v>0</v>
      </c>
      <c r="N2234" s="23" t="n">
        <v>0</v>
      </c>
      <c r="O2234" s="23" t="n">
        <f aca="false">K2234+L2234</f>
        <v>47834</v>
      </c>
      <c r="P2234" s="23" t="n">
        <f aca="false">K2234+L2234+M2234+N2234</f>
        <v>47834</v>
      </c>
      <c r="Q2234" s="23" t="n">
        <v>5224</v>
      </c>
      <c r="R2234" s="23" t="n">
        <v>5533</v>
      </c>
      <c r="S2234" s="23" t="n">
        <v>6357</v>
      </c>
      <c r="T2234" s="23" t="n">
        <v>2003</v>
      </c>
      <c r="U2234" s="42" t="n">
        <f aca="false">IF(I2234="delivery",O2234-SUM(Q2234+R2234),IF(I2234="PO",P2234-SUM(Q2234:R2234)))</f>
        <v>37077</v>
      </c>
      <c r="V2234" s="43" t="n">
        <v>0.00053</v>
      </c>
      <c r="W2234" s="43"/>
      <c r="X2234" s="43" t="n">
        <f aca="false">W2234-V2234</f>
        <v>-0.00053</v>
      </c>
      <c r="Z2234" s="44"/>
      <c r="AA2234" s="44"/>
      <c r="AM2234" s="23" t="str">
        <f aca="false">D2234</f>
        <v>Sanmina</v>
      </c>
      <c r="AN2234" s="23" t="s">
        <v>3124</v>
      </c>
      <c r="AT2234" s="44"/>
      <c r="AU2234" s="44"/>
      <c r="BD2234" s="23" t="s">
        <v>182</v>
      </c>
      <c r="BE2234" s="1" t="s">
        <v>183</v>
      </c>
    </row>
    <row r="2235" customFormat="false" ht="15" hidden="false" customHeight="true" outlineLevel="0" collapsed="false">
      <c r="A2235" s="23" t="s">
        <v>8989</v>
      </c>
      <c r="B2235" s="23" t="s">
        <v>8990</v>
      </c>
      <c r="C2235" s="40" t="s">
        <v>177</v>
      </c>
      <c r="D2235" s="23" t="s">
        <v>1471</v>
      </c>
      <c r="E2235" s="23" t="s">
        <v>8991</v>
      </c>
      <c r="F2235" s="23" t="s">
        <v>8992</v>
      </c>
      <c r="G2235" s="23" t="n">
        <v>133</v>
      </c>
      <c r="H2235" s="23" t="n">
        <v>10000</v>
      </c>
      <c r="I2235" s="41" t="s">
        <v>180</v>
      </c>
      <c r="K2235" s="23" t="n">
        <v>0</v>
      </c>
      <c r="L2235" s="23" t="n">
        <v>48690</v>
      </c>
      <c r="M2235" s="23" t="n">
        <v>0</v>
      </c>
      <c r="N2235" s="23" t="n">
        <v>0</v>
      </c>
      <c r="O2235" s="23" t="n">
        <f aca="false">K2235+L2235</f>
        <v>48690</v>
      </c>
      <c r="P2235" s="23" t="n">
        <f aca="false">K2235+L2235+M2235+N2235</f>
        <v>48690</v>
      </c>
      <c r="Q2235" s="23" t="n">
        <v>1423</v>
      </c>
      <c r="R2235" s="23" t="n">
        <v>739</v>
      </c>
      <c r="S2235" s="23" t="n">
        <v>812</v>
      </c>
      <c r="T2235" s="23" t="n">
        <v>2080</v>
      </c>
      <c r="U2235" s="42" t="n">
        <f aca="false">IF(I2235="delivery",O2235-SUM(Q2235+R2235),IF(I2235="PO",P2235-SUM(Q2235:R2235)))</f>
        <v>46528</v>
      </c>
      <c r="V2235" s="43" t="n">
        <v>0.04678</v>
      </c>
      <c r="W2235" s="43"/>
      <c r="X2235" s="43" t="n">
        <f aca="false">W2235-V2235</f>
        <v>-0.04678</v>
      </c>
      <c r="Z2235" s="44"/>
      <c r="AA2235" s="44"/>
      <c r="AM2235" s="23" t="str">
        <f aca="false">D2235</f>
        <v>Sanmina</v>
      </c>
      <c r="AN2235" s="23" t="s">
        <v>3124</v>
      </c>
      <c r="AT2235" s="44"/>
      <c r="AU2235" s="44"/>
      <c r="BD2235" s="23" t="s">
        <v>182</v>
      </c>
      <c r="BE2235" s="1" t="s">
        <v>183</v>
      </c>
    </row>
    <row r="2236" customFormat="false" ht="15" hidden="false" customHeight="true" outlineLevel="0" collapsed="false">
      <c r="A2236" s="23" t="s">
        <v>8993</v>
      </c>
      <c r="B2236" s="23" t="s">
        <v>8994</v>
      </c>
      <c r="C2236" s="40" t="s">
        <v>177</v>
      </c>
      <c r="D2236" s="23" t="s">
        <v>1471</v>
      </c>
      <c r="E2236" s="23" t="s">
        <v>8995</v>
      </c>
      <c r="F2236" s="23" t="s">
        <v>8996</v>
      </c>
      <c r="G2236" s="23" t="n">
        <v>200</v>
      </c>
      <c r="H2236" s="23" t="n">
        <v>10000</v>
      </c>
      <c r="I2236" s="41" t="s">
        <v>180</v>
      </c>
      <c r="K2236" s="23" t="n">
        <v>0</v>
      </c>
      <c r="L2236" s="23" t="n">
        <v>8756</v>
      </c>
      <c r="M2236" s="23" t="n">
        <v>0</v>
      </c>
      <c r="N2236" s="23" t="n">
        <v>0</v>
      </c>
      <c r="O2236" s="23" t="n">
        <f aca="false">K2236+L2236</f>
        <v>8756</v>
      </c>
      <c r="P2236" s="23" t="n">
        <f aca="false">K2236+L2236+M2236+N2236</f>
        <v>8756</v>
      </c>
      <c r="Q2236" s="23" t="n">
        <v>1046</v>
      </c>
      <c r="R2236" s="23" t="n">
        <v>1340</v>
      </c>
      <c r="S2236" s="23" t="n">
        <v>1417</v>
      </c>
      <c r="T2236" s="23" t="n">
        <v>516</v>
      </c>
      <c r="U2236" s="42" t="n">
        <f aca="false">IF(I2236="delivery",O2236-SUM(Q2236+R2236),IF(I2236="PO",P2236-SUM(Q2236:R2236)))</f>
        <v>6370</v>
      </c>
      <c r="V2236" s="43" t="n">
        <v>0.01746</v>
      </c>
      <c r="W2236" s="43"/>
      <c r="X2236" s="43" t="n">
        <f aca="false">W2236-V2236</f>
        <v>-0.01746</v>
      </c>
      <c r="Z2236" s="44"/>
      <c r="AA2236" s="44"/>
      <c r="AM2236" s="23" t="str">
        <f aca="false">D2236</f>
        <v>Sanmina</v>
      </c>
      <c r="AN2236" s="23" t="s">
        <v>3124</v>
      </c>
      <c r="AT2236" s="44"/>
      <c r="AU2236" s="44"/>
      <c r="BD2236" s="23" t="s">
        <v>182</v>
      </c>
      <c r="BE2236" s="1" t="s">
        <v>183</v>
      </c>
    </row>
    <row r="2237" customFormat="false" ht="15" hidden="false" customHeight="true" outlineLevel="0" collapsed="false">
      <c r="A2237" s="23" t="s">
        <v>8997</v>
      </c>
      <c r="B2237" s="23" t="s">
        <v>8998</v>
      </c>
      <c r="C2237" s="40" t="s">
        <v>177</v>
      </c>
      <c r="D2237" s="23" t="s">
        <v>1471</v>
      </c>
      <c r="E2237" s="23" t="s">
        <v>8999</v>
      </c>
      <c r="F2237" s="23" t="s">
        <v>9000</v>
      </c>
      <c r="G2237" s="23" t="n">
        <v>86</v>
      </c>
      <c r="H2237" s="23" t="n">
        <v>30000</v>
      </c>
      <c r="I2237" s="41" t="s">
        <v>180</v>
      </c>
      <c r="K2237" s="23" t="n">
        <v>0</v>
      </c>
      <c r="L2237" s="23" t="n">
        <v>133999</v>
      </c>
      <c r="M2237" s="23" t="n">
        <v>270000</v>
      </c>
      <c r="N2237" s="23" t="n">
        <v>220000</v>
      </c>
      <c r="O2237" s="23" t="n">
        <f aca="false">K2237+L2237</f>
        <v>133999</v>
      </c>
      <c r="P2237" s="23" t="n">
        <f aca="false">K2237+L2237+M2237+N2237</f>
        <v>623999</v>
      </c>
      <c r="Q2237" s="23" t="n">
        <v>372114</v>
      </c>
      <c r="R2237" s="23" t="n">
        <v>238261</v>
      </c>
      <c r="S2237" s="23" t="n">
        <v>237354</v>
      </c>
      <c r="T2237" s="23" t="n">
        <v>74953</v>
      </c>
      <c r="U2237" s="42" t="n">
        <f aca="false">IF(I2237="delivery",O2237-SUM(Q2237+R2237),IF(I2237="PO",P2237-SUM(Q2237:R2237)))</f>
        <v>-476376</v>
      </c>
      <c r="V2237" s="43" t="n">
        <v>0.0013</v>
      </c>
      <c r="W2237" s="43"/>
      <c r="X2237" s="43" t="n">
        <f aca="false">W2237-V2237</f>
        <v>-0.0013</v>
      </c>
      <c r="Y2237" s="23" t="n">
        <v>0.00053</v>
      </c>
      <c r="Z2237" s="44"/>
      <c r="AA2237" s="44"/>
      <c r="AM2237" s="23" t="str">
        <f aca="false">D2237</f>
        <v>Sanmina</v>
      </c>
      <c r="AN2237" s="23" t="s">
        <v>3124</v>
      </c>
      <c r="AT2237" s="44"/>
      <c r="AU2237" s="44"/>
      <c r="BD2237" s="23" t="s">
        <v>182</v>
      </c>
      <c r="BE2237" s="1" t="s">
        <v>183</v>
      </c>
    </row>
    <row r="2238" customFormat="false" ht="15" hidden="false" customHeight="true" outlineLevel="0" collapsed="false">
      <c r="A2238" s="23" t="s">
        <v>9001</v>
      </c>
      <c r="B2238" s="23" t="s">
        <v>9002</v>
      </c>
      <c r="C2238" s="40" t="s">
        <v>177</v>
      </c>
      <c r="D2238" s="23" t="s">
        <v>1471</v>
      </c>
      <c r="E2238" s="23" t="s">
        <v>9003</v>
      </c>
      <c r="F2238" s="23" t="s">
        <v>9004</v>
      </c>
      <c r="G2238" s="23" t="n">
        <v>95</v>
      </c>
      <c r="H2238" s="23" t="n">
        <v>10000</v>
      </c>
      <c r="I2238" s="41" t="s">
        <v>180</v>
      </c>
      <c r="K2238" s="23" t="n">
        <v>0</v>
      </c>
      <c r="L2238" s="23" t="n">
        <v>49733</v>
      </c>
      <c r="M2238" s="23" t="n">
        <v>80000</v>
      </c>
      <c r="N2238" s="23" t="n">
        <v>0</v>
      </c>
      <c r="O2238" s="23" t="n">
        <f aca="false">K2238+L2238</f>
        <v>49733</v>
      </c>
      <c r="P2238" s="23" t="n">
        <f aca="false">K2238+L2238+M2238+N2238</f>
        <v>129733</v>
      </c>
      <c r="Q2238" s="23" t="n">
        <v>31722</v>
      </c>
      <c r="R2238" s="23" t="n">
        <v>79259</v>
      </c>
      <c r="S2238" s="23" t="n">
        <v>74143</v>
      </c>
      <c r="T2238" s="23" t="n">
        <v>21521</v>
      </c>
      <c r="U2238" s="42" t="n">
        <f aca="false">IF(I2238="delivery",O2238-SUM(Q2238+R2238),IF(I2238="PO",P2238-SUM(Q2238:R2238)))</f>
        <v>-61248</v>
      </c>
      <c r="V2238" s="43" t="n">
        <v>0.00036</v>
      </c>
      <c r="W2238" s="43"/>
      <c r="X2238" s="43" t="n">
        <f aca="false">W2238-V2238</f>
        <v>-0.00036</v>
      </c>
      <c r="Z2238" s="44"/>
      <c r="AA2238" s="44"/>
      <c r="AM2238" s="23" t="str">
        <f aca="false">D2238</f>
        <v>Sanmina</v>
      </c>
      <c r="AN2238" s="23" t="s">
        <v>3124</v>
      </c>
      <c r="AT2238" s="44"/>
      <c r="AU2238" s="44"/>
      <c r="BD2238" s="23" t="s">
        <v>182</v>
      </c>
      <c r="BE2238" s="1" t="s">
        <v>183</v>
      </c>
    </row>
    <row r="2239" customFormat="false" ht="15" hidden="false" customHeight="true" outlineLevel="0" collapsed="false">
      <c r="A2239" s="23" t="s">
        <v>9005</v>
      </c>
      <c r="B2239" s="23" t="s">
        <v>9006</v>
      </c>
      <c r="C2239" s="40" t="s">
        <v>177</v>
      </c>
      <c r="D2239" s="23" t="s">
        <v>1471</v>
      </c>
      <c r="E2239" s="23" t="s">
        <v>9007</v>
      </c>
      <c r="F2239" s="23" t="s">
        <v>9008</v>
      </c>
      <c r="G2239" s="23" t="n">
        <v>116</v>
      </c>
      <c r="H2239" s="23" t="n">
        <v>1000</v>
      </c>
      <c r="I2239" s="41" t="s">
        <v>180</v>
      </c>
      <c r="K2239" s="23" t="n">
        <v>0</v>
      </c>
      <c r="L2239" s="23" t="n">
        <v>13423</v>
      </c>
      <c r="M2239" s="23" t="n">
        <v>10000</v>
      </c>
      <c r="N2239" s="23" t="n">
        <v>0</v>
      </c>
      <c r="O2239" s="23" t="n">
        <f aca="false">K2239+L2239</f>
        <v>13423</v>
      </c>
      <c r="P2239" s="23" t="n">
        <f aca="false">K2239+L2239+M2239+N2239</f>
        <v>23423</v>
      </c>
      <c r="Q2239" s="23" t="n">
        <v>15826</v>
      </c>
      <c r="R2239" s="23" t="n">
        <v>8120</v>
      </c>
      <c r="S2239" s="23" t="n">
        <v>9333</v>
      </c>
      <c r="T2239" s="23" t="n">
        <v>3894</v>
      </c>
      <c r="U2239" s="42" t="n">
        <f aca="false">IF(I2239="delivery",O2239-SUM(Q2239+R2239),IF(I2239="PO",P2239-SUM(Q2239:R2239)))</f>
        <v>-10523</v>
      </c>
      <c r="V2239" s="43" t="n">
        <v>0.0288</v>
      </c>
      <c r="W2239" s="43"/>
      <c r="X2239" s="43" t="n">
        <f aca="false">W2239-V2239</f>
        <v>-0.0288</v>
      </c>
      <c r="Y2239" s="23" t="n">
        <v>0.01718</v>
      </c>
      <c r="Z2239" s="44"/>
      <c r="AA2239" s="44"/>
      <c r="AM2239" s="23" t="str">
        <f aca="false">D2239</f>
        <v>Sanmina</v>
      </c>
      <c r="AN2239" s="23" t="s">
        <v>3124</v>
      </c>
      <c r="AT2239" s="44"/>
      <c r="AU2239" s="44"/>
      <c r="BD2239" s="23" t="s">
        <v>182</v>
      </c>
      <c r="BE2239" s="1" t="s">
        <v>183</v>
      </c>
    </row>
    <row r="2240" customFormat="false" ht="15" hidden="false" customHeight="true" outlineLevel="0" collapsed="false">
      <c r="A2240" s="23" t="s">
        <v>9009</v>
      </c>
      <c r="B2240" s="23" t="s">
        <v>9010</v>
      </c>
      <c r="C2240" s="40" t="s">
        <v>177</v>
      </c>
      <c r="D2240" s="23" t="s">
        <v>1471</v>
      </c>
      <c r="E2240" s="23" t="s">
        <v>9011</v>
      </c>
      <c r="F2240" s="23" t="s">
        <v>9012</v>
      </c>
      <c r="G2240" s="23" t="n">
        <v>86</v>
      </c>
      <c r="H2240" s="23" t="n">
        <v>10000</v>
      </c>
      <c r="I2240" s="41" t="s">
        <v>180</v>
      </c>
      <c r="K2240" s="23" t="n">
        <v>0</v>
      </c>
      <c r="L2240" s="23" t="n">
        <v>66343</v>
      </c>
      <c r="M2240" s="23" t="n">
        <v>0</v>
      </c>
      <c r="N2240" s="23" t="n">
        <v>0</v>
      </c>
      <c r="O2240" s="23" t="n">
        <f aca="false">K2240+L2240</f>
        <v>66343</v>
      </c>
      <c r="P2240" s="23" t="n">
        <f aca="false">K2240+L2240+M2240+N2240</f>
        <v>66343</v>
      </c>
      <c r="Q2240" s="23" t="n">
        <v>2111</v>
      </c>
      <c r="R2240" s="23" t="n">
        <v>1558</v>
      </c>
      <c r="S2240" s="23" t="n">
        <v>1785</v>
      </c>
      <c r="T2240" s="23" t="n">
        <v>519</v>
      </c>
      <c r="U2240" s="42" t="n">
        <f aca="false">IF(I2240="delivery",O2240-SUM(Q2240+R2240),IF(I2240="PO",P2240-SUM(Q2240:R2240)))</f>
        <v>62674</v>
      </c>
      <c r="V2240" s="43" t="n">
        <v>0.00068</v>
      </c>
      <c r="W2240" s="43"/>
      <c r="X2240" s="43" t="n">
        <f aca="false">W2240-V2240</f>
        <v>-0.00068</v>
      </c>
      <c r="Z2240" s="44"/>
      <c r="AA2240" s="44"/>
      <c r="AM2240" s="23" t="str">
        <f aca="false">D2240</f>
        <v>Sanmina</v>
      </c>
      <c r="AN2240" s="23" t="s">
        <v>3124</v>
      </c>
      <c r="AT2240" s="44"/>
      <c r="AU2240" s="44"/>
      <c r="BD2240" s="23" t="s">
        <v>182</v>
      </c>
      <c r="BE2240" s="1" t="s">
        <v>183</v>
      </c>
    </row>
    <row r="2241" customFormat="false" ht="15" hidden="false" customHeight="true" outlineLevel="0" collapsed="false">
      <c r="A2241" s="23" t="s">
        <v>9013</v>
      </c>
      <c r="B2241" s="23" t="s">
        <v>9014</v>
      </c>
      <c r="C2241" s="40" t="s">
        <v>177</v>
      </c>
      <c r="D2241" s="23" t="s">
        <v>1471</v>
      </c>
      <c r="E2241" s="23" t="s">
        <v>9015</v>
      </c>
      <c r="F2241" s="23" t="s">
        <v>9016</v>
      </c>
      <c r="G2241" s="23" t="n">
        <v>86</v>
      </c>
      <c r="H2241" s="23" t="n">
        <v>10000</v>
      </c>
      <c r="I2241" s="41" t="s">
        <v>188</v>
      </c>
      <c r="K2241" s="23" t="n">
        <v>0</v>
      </c>
      <c r="L2241" s="23" t="n">
        <v>18014</v>
      </c>
      <c r="M2241" s="23" t="n">
        <v>30000</v>
      </c>
      <c r="N2241" s="23" t="n">
        <v>0</v>
      </c>
      <c r="O2241" s="23" t="n">
        <f aca="false">K2241+L2241</f>
        <v>18014</v>
      </c>
      <c r="P2241" s="23" t="n">
        <f aca="false">K2241+L2241+M2241+N2241</f>
        <v>48014</v>
      </c>
      <c r="Q2241" s="23" t="n">
        <v>24939</v>
      </c>
      <c r="R2241" s="23" t="n">
        <v>20338</v>
      </c>
      <c r="S2241" s="23" t="n">
        <v>23093</v>
      </c>
      <c r="T2241" s="23" t="n">
        <v>7532</v>
      </c>
      <c r="U2241" s="42" t="n">
        <f aca="false">IF(I2241="delivery",O2241-SUM(Q2241+R2241),IF(I2241="PO",P2241-SUM(Q2241:R2241)))</f>
        <v>2737</v>
      </c>
      <c r="V2241" s="43" t="n">
        <v>0.00036</v>
      </c>
      <c r="W2241" s="43"/>
      <c r="X2241" s="43" t="n">
        <f aca="false">W2241-V2241</f>
        <v>-0.00036</v>
      </c>
      <c r="Y2241" s="23" t="n">
        <v>0.0024</v>
      </c>
      <c r="Z2241" s="44"/>
      <c r="AA2241" s="44"/>
      <c r="AM2241" s="23" t="str">
        <f aca="false">D2241</f>
        <v>Sanmina</v>
      </c>
      <c r="AN2241" s="23" t="s">
        <v>3124</v>
      </c>
      <c r="AT2241" s="44"/>
      <c r="AU2241" s="44"/>
      <c r="BD2241" s="23" t="s">
        <v>182</v>
      </c>
      <c r="BE2241" s="1" t="s">
        <v>183</v>
      </c>
    </row>
    <row r="2242" customFormat="false" ht="15" hidden="false" customHeight="true" outlineLevel="0" collapsed="false">
      <c r="A2242" s="23" t="s">
        <v>9017</v>
      </c>
      <c r="B2242" s="23" t="s">
        <v>9018</v>
      </c>
      <c r="C2242" s="40" t="s">
        <v>177</v>
      </c>
      <c r="D2242" s="23" t="s">
        <v>1471</v>
      </c>
      <c r="E2242" s="23" t="s">
        <v>9019</v>
      </c>
      <c r="F2242" s="23" t="s">
        <v>9020</v>
      </c>
      <c r="G2242" s="23" t="n">
        <v>116</v>
      </c>
      <c r="H2242" s="23" t="n">
        <v>10000</v>
      </c>
      <c r="I2242" s="41" t="s">
        <v>188</v>
      </c>
      <c r="K2242" s="23" t="n">
        <v>0</v>
      </c>
      <c r="L2242" s="23" t="n">
        <v>19900</v>
      </c>
      <c r="M2242" s="23" t="n">
        <v>0</v>
      </c>
      <c r="N2242" s="23" t="n">
        <v>0</v>
      </c>
      <c r="O2242" s="23" t="n">
        <f aca="false">K2242+L2242</f>
        <v>19900</v>
      </c>
      <c r="P2242" s="23" t="n">
        <f aca="false">K2242+L2242+M2242+N2242</f>
        <v>19900</v>
      </c>
      <c r="Q2242" s="23" t="n">
        <v>1264</v>
      </c>
      <c r="R2242" s="23" t="n">
        <v>778</v>
      </c>
      <c r="S2242" s="23" t="n">
        <v>625</v>
      </c>
      <c r="T2242" s="23" t="n">
        <v>2272</v>
      </c>
      <c r="U2242" s="42" t="n">
        <f aca="false">IF(I2242="delivery",O2242-SUM(Q2242+R2242),IF(I2242="PO",P2242-SUM(Q2242:R2242)))</f>
        <v>17858</v>
      </c>
      <c r="V2242" s="43" t="n">
        <v>0.0007</v>
      </c>
      <c r="W2242" s="43"/>
      <c r="X2242" s="43" t="n">
        <f aca="false">W2242-V2242</f>
        <v>-0.0007</v>
      </c>
      <c r="Z2242" s="44"/>
      <c r="AA2242" s="44"/>
      <c r="AM2242" s="23" t="str">
        <f aca="false">D2242</f>
        <v>Sanmina</v>
      </c>
      <c r="AN2242" s="23" t="s">
        <v>3124</v>
      </c>
      <c r="AT2242" s="44"/>
      <c r="AU2242" s="44"/>
      <c r="BD2242" s="23" t="s">
        <v>182</v>
      </c>
      <c r="BE2242" s="1" t="s">
        <v>183</v>
      </c>
    </row>
    <row r="2243" customFormat="false" ht="15" hidden="false" customHeight="true" outlineLevel="0" collapsed="false">
      <c r="A2243" s="23" t="s">
        <v>9021</v>
      </c>
      <c r="B2243" s="23" t="s">
        <v>9022</v>
      </c>
      <c r="C2243" s="40" t="s">
        <v>177</v>
      </c>
      <c r="D2243" s="23" t="s">
        <v>1471</v>
      </c>
      <c r="E2243" s="23" t="s">
        <v>9023</v>
      </c>
      <c r="F2243" s="23" t="s">
        <v>9024</v>
      </c>
      <c r="G2243" s="23" t="n">
        <v>116</v>
      </c>
      <c r="H2243" s="23" t="n">
        <v>5000</v>
      </c>
      <c r="I2243" s="41" t="s">
        <v>180</v>
      </c>
      <c r="K2243" s="23" t="n">
        <v>0</v>
      </c>
      <c r="L2243" s="23" t="n">
        <v>34646</v>
      </c>
      <c r="M2243" s="23" t="n">
        <v>0</v>
      </c>
      <c r="N2243" s="23" t="n">
        <v>0</v>
      </c>
      <c r="O2243" s="23" t="n">
        <f aca="false">K2243+L2243</f>
        <v>34646</v>
      </c>
      <c r="P2243" s="23" t="n">
        <f aca="false">K2243+L2243+M2243+N2243</f>
        <v>34646</v>
      </c>
      <c r="Q2243" s="23" t="n">
        <v>6066</v>
      </c>
      <c r="R2243" s="23" t="n">
        <v>12849</v>
      </c>
      <c r="S2243" s="23" t="n">
        <v>9980</v>
      </c>
      <c r="T2243" s="23" t="n">
        <v>3176</v>
      </c>
      <c r="U2243" s="42" t="n">
        <f aca="false">IF(I2243="delivery",O2243-SUM(Q2243+R2243),IF(I2243="PO",P2243-SUM(Q2243:R2243)))</f>
        <v>15731</v>
      </c>
      <c r="V2243" s="43" t="n">
        <v>0.099</v>
      </c>
      <c r="W2243" s="43"/>
      <c r="X2243" s="43" t="n">
        <f aca="false">W2243-V2243</f>
        <v>-0.099</v>
      </c>
      <c r="Z2243" s="44"/>
      <c r="AA2243" s="44"/>
      <c r="AM2243" s="23" t="str">
        <f aca="false">D2243</f>
        <v>Sanmina</v>
      </c>
      <c r="AN2243" s="23" t="s">
        <v>3124</v>
      </c>
      <c r="AT2243" s="44"/>
      <c r="AU2243" s="44"/>
      <c r="BD2243" s="23" t="s">
        <v>182</v>
      </c>
      <c r="BE2243" s="1" t="s">
        <v>183</v>
      </c>
    </row>
    <row r="2244" customFormat="false" ht="15" hidden="false" customHeight="true" outlineLevel="0" collapsed="false">
      <c r="A2244" s="23" t="s">
        <v>9025</v>
      </c>
      <c r="B2244" s="23" t="s">
        <v>9026</v>
      </c>
      <c r="C2244" s="40" t="s">
        <v>177</v>
      </c>
      <c r="D2244" s="23" t="s">
        <v>1471</v>
      </c>
      <c r="E2244" s="23" t="s">
        <v>9027</v>
      </c>
      <c r="F2244" s="23" t="s">
        <v>9028</v>
      </c>
      <c r="G2244" s="23" t="n">
        <v>95</v>
      </c>
      <c r="H2244" s="23" t="n">
        <v>10000</v>
      </c>
      <c r="I2244" s="41" t="s">
        <v>180</v>
      </c>
      <c r="K2244" s="23" t="n">
        <v>0</v>
      </c>
      <c r="L2244" s="23" t="n">
        <v>25418</v>
      </c>
      <c r="M2244" s="23" t="n">
        <v>0</v>
      </c>
      <c r="N2244" s="23" t="n">
        <v>0</v>
      </c>
      <c r="O2244" s="23" t="n">
        <f aca="false">K2244+L2244</f>
        <v>25418</v>
      </c>
      <c r="P2244" s="23" t="n">
        <f aca="false">K2244+L2244+M2244+N2244</f>
        <v>25418</v>
      </c>
      <c r="Q2244" s="23" t="n">
        <v>7770</v>
      </c>
      <c r="R2244" s="23" t="n">
        <v>10693</v>
      </c>
      <c r="S2244" s="23" t="n">
        <v>10610</v>
      </c>
      <c r="T2244" s="23" t="n">
        <v>2735</v>
      </c>
      <c r="U2244" s="42" t="n">
        <f aca="false">IF(I2244="delivery",O2244-SUM(Q2244+R2244),IF(I2244="PO",P2244-SUM(Q2244:R2244)))</f>
        <v>6955</v>
      </c>
      <c r="V2244" s="43" t="n">
        <v>0.00069</v>
      </c>
      <c r="W2244" s="43"/>
      <c r="X2244" s="43" t="n">
        <f aca="false">W2244-V2244</f>
        <v>-0.00069</v>
      </c>
      <c r="Z2244" s="44"/>
      <c r="AA2244" s="44"/>
      <c r="AM2244" s="23" t="str">
        <f aca="false">D2244</f>
        <v>Sanmina</v>
      </c>
      <c r="AN2244" s="23" t="s">
        <v>3124</v>
      </c>
      <c r="AT2244" s="44"/>
      <c r="AU2244" s="44"/>
      <c r="BD2244" s="23" t="s">
        <v>182</v>
      </c>
      <c r="BE2244" s="1" t="s">
        <v>183</v>
      </c>
    </row>
    <row r="2245" customFormat="false" ht="15" hidden="false" customHeight="true" outlineLevel="0" collapsed="false">
      <c r="A2245" s="23" t="s">
        <v>9029</v>
      </c>
      <c r="B2245" s="23" t="s">
        <v>9030</v>
      </c>
      <c r="C2245" s="40" t="s">
        <v>177</v>
      </c>
      <c r="D2245" s="23" t="s">
        <v>1471</v>
      </c>
      <c r="E2245" s="23" t="s">
        <v>9031</v>
      </c>
      <c r="F2245" s="23" t="s">
        <v>9032</v>
      </c>
      <c r="G2245" s="23" t="n">
        <v>38</v>
      </c>
      <c r="H2245" s="23" t="n">
        <v>30000</v>
      </c>
      <c r="I2245" s="41" t="s">
        <v>180</v>
      </c>
      <c r="K2245" s="23" t="n">
        <v>0</v>
      </c>
      <c r="L2245" s="23" t="n">
        <v>64343</v>
      </c>
      <c r="M2245" s="23" t="n">
        <v>80000</v>
      </c>
      <c r="N2245" s="23" t="n">
        <v>0</v>
      </c>
      <c r="O2245" s="23" t="n">
        <f aca="false">K2245+L2245</f>
        <v>64343</v>
      </c>
      <c r="P2245" s="23" t="n">
        <f aca="false">K2245+L2245+M2245+N2245</f>
        <v>144343</v>
      </c>
      <c r="Q2245" s="23" t="n">
        <v>61739</v>
      </c>
      <c r="R2245" s="23" t="n">
        <v>77270</v>
      </c>
      <c r="S2245" s="23" t="n">
        <v>78266</v>
      </c>
      <c r="T2245" s="23" t="n">
        <v>33110</v>
      </c>
      <c r="U2245" s="42" t="n">
        <f aca="false">IF(I2245="delivery",O2245-SUM(Q2245+R2245),IF(I2245="PO",P2245-SUM(Q2245:R2245)))</f>
        <v>-74666</v>
      </c>
      <c r="V2245" s="43" t="n">
        <v>0.00061</v>
      </c>
      <c r="W2245" s="43"/>
      <c r="X2245" s="43" t="n">
        <f aca="false">W2245-V2245</f>
        <v>-0.00061</v>
      </c>
      <c r="Z2245" s="44"/>
      <c r="AA2245" s="44"/>
      <c r="AM2245" s="23" t="str">
        <f aca="false">D2245</f>
        <v>Sanmina</v>
      </c>
      <c r="AN2245" s="23" t="s">
        <v>3124</v>
      </c>
      <c r="AT2245" s="44"/>
      <c r="AU2245" s="44"/>
      <c r="BD2245" s="23" t="s">
        <v>182</v>
      </c>
      <c r="BE2245" s="1" t="s">
        <v>183</v>
      </c>
    </row>
    <row r="2246" customFormat="false" ht="15" hidden="false" customHeight="true" outlineLevel="0" collapsed="false">
      <c r="A2246" s="23" t="s">
        <v>9033</v>
      </c>
      <c r="B2246" s="23" t="s">
        <v>9034</v>
      </c>
      <c r="C2246" s="40" t="s">
        <v>177</v>
      </c>
      <c r="D2246" s="23" t="s">
        <v>1471</v>
      </c>
      <c r="E2246" s="23" t="s">
        <v>9035</v>
      </c>
      <c r="F2246" s="23" t="s">
        <v>9036</v>
      </c>
      <c r="G2246" s="23" t="n">
        <v>116</v>
      </c>
      <c r="H2246" s="23" t="n">
        <v>10000</v>
      </c>
      <c r="I2246" s="41" t="s">
        <v>180</v>
      </c>
      <c r="K2246" s="23" t="n">
        <v>0</v>
      </c>
      <c r="L2246" s="23" t="n">
        <v>34021</v>
      </c>
      <c r="M2246" s="23" t="n">
        <v>0</v>
      </c>
      <c r="N2246" s="23" t="n">
        <v>0</v>
      </c>
      <c r="O2246" s="23" t="n">
        <f aca="false">K2246+L2246</f>
        <v>34021</v>
      </c>
      <c r="P2246" s="23" t="n">
        <f aca="false">K2246+L2246+M2246+N2246</f>
        <v>34021</v>
      </c>
      <c r="Q2246" s="23" t="n">
        <v>11947</v>
      </c>
      <c r="R2246" s="23" t="n">
        <v>10708</v>
      </c>
      <c r="S2246" s="23" t="n">
        <v>9194</v>
      </c>
      <c r="T2246" s="23" t="n">
        <v>2960</v>
      </c>
      <c r="U2246" s="42" t="n">
        <f aca="false">IF(I2246="delivery",O2246-SUM(Q2246+R2246),IF(I2246="PO",P2246-SUM(Q2246:R2246)))</f>
        <v>11366</v>
      </c>
      <c r="V2246" s="43" t="n">
        <v>0.00036</v>
      </c>
      <c r="W2246" s="43"/>
      <c r="X2246" s="43" t="n">
        <f aca="false">W2246-V2246</f>
        <v>-0.00036</v>
      </c>
      <c r="Y2246" s="23" t="n">
        <v>0.00043</v>
      </c>
      <c r="Z2246" s="44"/>
      <c r="AA2246" s="44"/>
      <c r="AM2246" s="23" t="str">
        <f aca="false">D2246</f>
        <v>Sanmina</v>
      </c>
      <c r="AN2246" s="23" t="s">
        <v>3124</v>
      </c>
      <c r="AT2246" s="44"/>
      <c r="AU2246" s="44"/>
      <c r="BD2246" s="23" t="s">
        <v>182</v>
      </c>
      <c r="BE2246" s="1" t="s">
        <v>183</v>
      </c>
    </row>
    <row r="2247" customFormat="false" ht="15" hidden="false" customHeight="true" outlineLevel="0" collapsed="false">
      <c r="A2247" s="23" t="s">
        <v>9037</v>
      </c>
      <c r="B2247" s="23" t="s">
        <v>9038</v>
      </c>
      <c r="C2247" s="40" t="s">
        <v>177</v>
      </c>
      <c r="D2247" s="23" t="s">
        <v>1471</v>
      </c>
      <c r="E2247" s="23" t="s">
        <v>9039</v>
      </c>
      <c r="F2247" s="23" t="s">
        <v>9040</v>
      </c>
      <c r="G2247" s="23" t="n">
        <v>116</v>
      </c>
      <c r="H2247" s="23" t="n">
        <v>30000</v>
      </c>
      <c r="I2247" s="41" t="s">
        <v>188</v>
      </c>
      <c r="K2247" s="23" t="n">
        <v>0</v>
      </c>
      <c r="L2247" s="23" t="n">
        <v>124716</v>
      </c>
      <c r="M2247" s="23" t="n">
        <v>0</v>
      </c>
      <c r="N2247" s="23" t="n">
        <v>0</v>
      </c>
      <c r="O2247" s="23" t="n">
        <f aca="false">K2247+L2247</f>
        <v>124716</v>
      </c>
      <c r="P2247" s="23" t="n">
        <f aca="false">K2247+L2247+M2247+N2247</f>
        <v>124716</v>
      </c>
      <c r="Q2247" s="23" t="n">
        <v>7662</v>
      </c>
      <c r="R2247" s="23" t="n">
        <v>11630</v>
      </c>
      <c r="S2247" s="23" t="n">
        <v>8320</v>
      </c>
      <c r="T2247" s="23" t="n">
        <v>696</v>
      </c>
      <c r="U2247" s="42" t="n">
        <f aca="false">IF(I2247="delivery",O2247-SUM(Q2247+R2247),IF(I2247="PO",P2247-SUM(Q2247:R2247)))</f>
        <v>105424</v>
      </c>
      <c r="V2247" s="43" t="n">
        <v>0.00055</v>
      </c>
      <c r="W2247" s="43"/>
      <c r="X2247" s="43" t="n">
        <f aca="false">W2247-V2247</f>
        <v>-0.00055</v>
      </c>
      <c r="Z2247" s="44"/>
      <c r="AA2247" s="44"/>
      <c r="AM2247" s="23" t="str">
        <f aca="false">D2247</f>
        <v>Sanmina</v>
      </c>
      <c r="AN2247" s="23" t="s">
        <v>3124</v>
      </c>
      <c r="AT2247" s="44"/>
      <c r="AU2247" s="44"/>
      <c r="BD2247" s="23" t="s">
        <v>182</v>
      </c>
      <c r="BE2247" s="1" t="s">
        <v>183</v>
      </c>
    </row>
    <row r="2248" customFormat="false" ht="15" hidden="false" customHeight="true" outlineLevel="0" collapsed="false">
      <c r="A2248" s="23" t="s">
        <v>9041</v>
      </c>
      <c r="B2248" s="23" t="s">
        <v>9042</v>
      </c>
      <c r="C2248" s="40" t="s">
        <v>177</v>
      </c>
      <c r="D2248" s="23" t="s">
        <v>1471</v>
      </c>
      <c r="E2248" s="23" t="s">
        <v>9043</v>
      </c>
      <c r="F2248" s="23" t="s">
        <v>9044</v>
      </c>
      <c r="G2248" s="23" t="n">
        <v>95</v>
      </c>
      <c r="H2248" s="23" t="n">
        <v>10000</v>
      </c>
      <c r="I2248" s="41" t="s">
        <v>180</v>
      </c>
      <c r="K2248" s="23" t="n">
        <v>0</v>
      </c>
      <c r="L2248" s="23" t="n">
        <v>31150</v>
      </c>
      <c r="M2248" s="23" t="n">
        <v>0</v>
      </c>
      <c r="N2248" s="23" t="n">
        <v>0</v>
      </c>
      <c r="O2248" s="23" t="n">
        <f aca="false">K2248+L2248</f>
        <v>31150</v>
      </c>
      <c r="P2248" s="23" t="n">
        <f aca="false">K2248+L2248+M2248+N2248</f>
        <v>31150</v>
      </c>
      <c r="Q2248" s="23" t="n">
        <v>19441</v>
      </c>
      <c r="R2248" s="23" t="n">
        <v>11416</v>
      </c>
      <c r="S2248" s="23" t="n">
        <v>16424</v>
      </c>
      <c r="T2248" s="23" t="n">
        <v>1613</v>
      </c>
      <c r="U2248" s="42" t="n">
        <f aca="false">IF(I2248="delivery",O2248-SUM(Q2248+R2248),IF(I2248="PO",P2248-SUM(Q2248:R2248)))</f>
        <v>293</v>
      </c>
      <c r="V2248" s="43" t="n">
        <v>0.00036</v>
      </c>
      <c r="W2248" s="43"/>
      <c r="X2248" s="43" t="n">
        <f aca="false">W2248-V2248</f>
        <v>-0.00036</v>
      </c>
      <c r="Y2248" s="23" t="n">
        <v>0.00036</v>
      </c>
      <c r="Z2248" s="44"/>
      <c r="AA2248" s="44"/>
      <c r="AM2248" s="23" t="str">
        <f aca="false">D2248</f>
        <v>Sanmina</v>
      </c>
      <c r="AN2248" s="23" t="s">
        <v>3124</v>
      </c>
      <c r="AT2248" s="44"/>
      <c r="AU2248" s="44"/>
      <c r="BD2248" s="23" t="s">
        <v>182</v>
      </c>
      <c r="BE2248" s="1" t="s">
        <v>183</v>
      </c>
    </row>
    <row r="2249" customFormat="false" ht="15" hidden="false" customHeight="true" outlineLevel="0" collapsed="false">
      <c r="A2249" s="23" t="s">
        <v>9045</v>
      </c>
      <c r="B2249" s="23" t="s">
        <v>9046</v>
      </c>
      <c r="C2249" s="40" t="s">
        <v>177</v>
      </c>
      <c r="D2249" s="23" t="s">
        <v>1471</v>
      </c>
      <c r="E2249" s="23" t="s">
        <v>9047</v>
      </c>
      <c r="F2249" s="23" t="s">
        <v>9048</v>
      </c>
      <c r="G2249" s="23" t="n">
        <v>95</v>
      </c>
      <c r="H2249" s="23" t="n">
        <v>10000</v>
      </c>
      <c r="I2249" s="41" t="s">
        <v>180</v>
      </c>
      <c r="K2249" s="23" t="n">
        <v>0</v>
      </c>
      <c r="L2249" s="23" t="n">
        <v>29677</v>
      </c>
      <c r="M2249" s="23" t="n">
        <v>0</v>
      </c>
      <c r="N2249" s="23" t="n">
        <v>0</v>
      </c>
      <c r="O2249" s="23" t="n">
        <f aca="false">K2249+L2249</f>
        <v>29677</v>
      </c>
      <c r="P2249" s="23" t="n">
        <f aca="false">K2249+L2249+M2249+N2249</f>
        <v>29677</v>
      </c>
      <c r="Q2249" s="23" t="n">
        <v>6072</v>
      </c>
      <c r="R2249" s="23" t="n">
        <v>5743</v>
      </c>
      <c r="S2249" s="23" t="n">
        <v>5970</v>
      </c>
      <c r="T2249" s="23" t="n">
        <v>1471</v>
      </c>
      <c r="U2249" s="42" t="n">
        <f aca="false">IF(I2249="delivery",O2249-SUM(Q2249+R2249),IF(I2249="PO",P2249-SUM(Q2249:R2249)))</f>
        <v>17862</v>
      </c>
      <c r="V2249" s="43" t="n">
        <v>0.00036</v>
      </c>
      <c r="W2249" s="43"/>
      <c r="X2249" s="43" t="n">
        <f aca="false">W2249-V2249</f>
        <v>-0.00036</v>
      </c>
      <c r="Y2249" s="23" t="n">
        <v>0.00043</v>
      </c>
      <c r="Z2249" s="44"/>
      <c r="AA2249" s="44"/>
      <c r="AM2249" s="23" t="str">
        <f aca="false">D2249</f>
        <v>Sanmina</v>
      </c>
      <c r="AN2249" s="23" t="s">
        <v>3124</v>
      </c>
      <c r="AT2249" s="44"/>
      <c r="AU2249" s="44"/>
      <c r="BD2249" s="23" t="s">
        <v>182</v>
      </c>
      <c r="BE2249" s="1" t="s">
        <v>183</v>
      </c>
    </row>
    <row r="2250" customFormat="false" ht="15" hidden="false" customHeight="true" outlineLevel="0" collapsed="false">
      <c r="A2250" s="23" t="s">
        <v>9049</v>
      </c>
      <c r="B2250" s="23" t="s">
        <v>9050</v>
      </c>
      <c r="C2250" s="40" t="s">
        <v>177</v>
      </c>
      <c r="D2250" s="23" t="s">
        <v>1471</v>
      </c>
      <c r="E2250" s="23" t="s">
        <v>9051</v>
      </c>
      <c r="F2250" s="23" t="s">
        <v>9052</v>
      </c>
      <c r="G2250" s="23" t="n">
        <v>116</v>
      </c>
      <c r="H2250" s="23" t="n">
        <v>10000</v>
      </c>
      <c r="I2250" s="41" t="s">
        <v>180</v>
      </c>
      <c r="K2250" s="23" t="n">
        <v>0</v>
      </c>
      <c r="L2250" s="23" t="n">
        <v>231290</v>
      </c>
      <c r="M2250" s="23" t="n">
        <v>470000</v>
      </c>
      <c r="N2250" s="23" t="n">
        <v>0</v>
      </c>
      <c r="O2250" s="23" t="n">
        <f aca="false">K2250+L2250</f>
        <v>231290</v>
      </c>
      <c r="P2250" s="23" t="n">
        <f aca="false">K2250+L2250+M2250+N2250</f>
        <v>701290</v>
      </c>
      <c r="Q2250" s="23" t="n">
        <v>428500</v>
      </c>
      <c r="R2250" s="23" t="n">
        <v>316358</v>
      </c>
      <c r="S2250" s="23" t="n">
        <v>348404</v>
      </c>
      <c r="T2250" s="23" t="n">
        <v>156010</v>
      </c>
      <c r="U2250" s="42" t="n">
        <f aca="false">IF(I2250="delivery",O2250-SUM(Q2250+R2250),IF(I2250="PO",P2250-SUM(Q2250:R2250)))</f>
        <v>-513568</v>
      </c>
      <c r="V2250" s="43" t="n">
        <v>0.00036</v>
      </c>
      <c r="W2250" s="43"/>
      <c r="X2250" s="43" t="n">
        <f aca="false">W2250-V2250</f>
        <v>-0.00036</v>
      </c>
      <c r="Y2250" s="23" t="n">
        <v>0.00048</v>
      </c>
      <c r="Z2250" s="44"/>
      <c r="AA2250" s="44"/>
      <c r="AM2250" s="23" t="str">
        <f aca="false">D2250</f>
        <v>Sanmina</v>
      </c>
      <c r="AN2250" s="23" t="s">
        <v>3124</v>
      </c>
      <c r="AT2250" s="44"/>
      <c r="AU2250" s="44"/>
      <c r="BD2250" s="23" t="s">
        <v>182</v>
      </c>
      <c r="BE2250" s="1" t="s">
        <v>183</v>
      </c>
    </row>
    <row r="2251" customFormat="false" ht="15" hidden="false" customHeight="true" outlineLevel="0" collapsed="false">
      <c r="A2251" s="23" t="s">
        <v>9053</v>
      </c>
      <c r="B2251" s="23" t="s">
        <v>9054</v>
      </c>
      <c r="C2251" s="40" t="s">
        <v>177</v>
      </c>
      <c r="D2251" s="23" t="s">
        <v>1471</v>
      </c>
      <c r="E2251" s="23" t="s">
        <v>9055</v>
      </c>
      <c r="F2251" s="23" t="s">
        <v>9056</v>
      </c>
      <c r="G2251" s="23" t="n">
        <v>38</v>
      </c>
      <c r="H2251" s="23" t="n">
        <v>30000</v>
      </c>
      <c r="I2251" s="41" t="s">
        <v>180</v>
      </c>
      <c r="K2251" s="23" t="n">
        <v>0</v>
      </c>
      <c r="L2251" s="23" t="n">
        <v>186314</v>
      </c>
      <c r="M2251" s="23" t="n">
        <v>170000</v>
      </c>
      <c r="N2251" s="23" t="n">
        <v>0</v>
      </c>
      <c r="O2251" s="23" t="n">
        <f aca="false">K2251+L2251</f>
        <v>186314</v>
      </c>
      <c r="P2251" s="23" t="n">
        <f aca="false">K2251+L2251+M2251+N2251</f>
        <v>356314</v>
      </c>
      <c r="Q2251" s="23" t="n">
        <v>117367</v>
      </c>
      <c r="R2251" s="23" t="n">
        <v>162401</v>
      </c>
      <c r="S2251" s="23" t="n">
        <v>185511</v>
      </c>
      <c r="T2251" s="23" t="n">
        <v>119311</v>
      </c>
      <c r="U2251" s="42" t="n">
        <f aca="false">IF(I2251="delivery",O2251-SUM(Q2251+R2251),IF(I2251="PO",P2251-SUM(Q2251:R2251)))</f>
        <v>-93454</v>
      </c>
      <c r="V2251" s="43" t="n">
        <v>0.00036</v>
      </c>
      <c r="W2251" s="43"/>
      <c r="X2251" s="43" t="n">
        <f aca="false">W2251-V2251</f>
        <v>-0.00036</v>
      </c>
      <c r="Y2251" s="23" t="n">
        <v>0.0007</v>
      </c>
      <c r="Z2251" s="44"/>
      <c r="AA2251" s="44"/>
      <c r="AM2251" s="23" t="str">
        <f aca="false">D2251</f>
        <v>Sanmina</v>
      </c>
      <c r="AN2251" s="23" t="s">
        <v>3124</v>
      </c>
      <c r="AT2251" s="44"/>
      <c r="AU2251" s="44"/>
      <c r="BD2251" s="23" t="s">
        <v>182</v>
      </c>
      <c r="BE2251" s="1" t="s">
        <v>183</v>
      </c>
    </row>
    <row r="2252" customFormat="false" ht="15" hidden="false" customHeight="true" outlineLevel="0" collapsed="false">
      <c r="A2252" s="23" t="s">
        <v>9057</v>
      </c>
      <c r="B2252" s="23" t="s">
        <v>9058</v>
      </c>
      <c r="C2252" s="40" t="s">
        <v>177</v>
      </c>
      <c r="D2252" s="23" t="s">
        <v>1471</v>
      </c>
      <c r="E2252" s="23" t="s">
        <v>9059</v>
      </c>
      <c r="F2252" s="23" t="s">
        <v>9060</v>
      </c>
      <c r="G2252" s="23" t="n">
        <v>33</v>
      </c>
      <c r="H2252" s="23" t="n">
        <v>4000</v>
      </c>
      <c r="I2252" s="41" t="s">
        <v>180</v>
      </c>
      <c r="K2252" s="23" t="n">
        <v>0</v>
      </c>
      <c r="L2252" s="23" t="n">
        <v>5003</v>
      </c>
      <c r="M2252" s="23" t="n">
        <v>0</v>
      </c>
      <c r="N2252" s="23" t="n">
        <v>0</v>
      </c>
      <c r="O2252" s="23" t="n">
        <f aca="false">K2252+L2252</f>
        <v>5003</v>
      </c>
      <c r="P2252" s="23" t="n">
        <f aca="false">K2252+L2252+M2252+N2252</f>
        <v>5003</v>
      </c>
      <c r="Q2252" s="23" t="n">
        <v>3172</v>
      </c>
      <c r="R2252" s="23" t="n">
        <v>902</v>
      </c>
      <c r="S2252" s="23" t="n">
        <v>1176</v>
      </c>
      <c r="T2252" s="23" t="n">
        <v>304</v>
      </c>
      <c r="U2252" s="42" t="n">
        <f aca="false">IF(I2252="delivery",O2252-SUM(Q2252+R2252),IF(I2252="PO",P2252-SUM(Q2252:R2252)))</f>
        <v>929</v>
      </c>
      <c r="V2252" s="43" t="n">
        <v>0.04286</v>
      </c>
      <c r="W2252" s="43"/>
      <c r="X2252" s="43" t="n">
        <f aca="false">W2252-V2252</f>
        <v>-0.04286</v>
      </c>
      <c r="Z2252" s="44"/>
      <c r="AA2252" s="44"/>
      <c r="AM2252" s="23" t="str">
        <f aca="false">D2252</f>
        <v>Sanmina</v>
      </c>
      <c r="AN2252" s="23" t="s">
        <v>3124</v>
      </c>
      <c r="AT2252" s="44"/>
      <c r="AU2252" s="44"/>
      <c r="BD2252" s="23" t="s">
        <v>182</v>
      </c>
      <c r="BE2252" s="1" t="s">
        <v>183</v>
      </c>
    </row>
    <row r="2253" customFormat="false" ht="15" hidden="false" customHeight="true" outlineLevel="0" collapsed="false">
      <c r="A2253" s="23" t="s">
        <v>9061</v>
      </c>
      <c r="B2253" s="23" t="s">
        <v>9062</v>
      </c>
      <c r="C2253" s="40" t="s">
        <v>177</v>
      </c>
      <c r="D2253" s="23" t="s">
        <v>1471</v>
      </c>
      <c r="E2253" s="23" t="s">
        <v>9063</v>
      </c>
      <c r="F2253" s="23" t="s">
        <v>9064</v>
      </c>
      <c r="G2253" s="23" t="n">
        <v>95</v>
      </c>
      <c r="H2253" s="23" t="n">
        <v>10000</v>
      </c>
      <c r="I2253" s="41" t="s">
        <v>180</v>
      </c>
      <c r="K2253" s="23" t="n">
        <v>0</v>
      </c>
      <c r="L2253" s="23" t="n">
        <v>57617</v>
      </c>
      <c r="M2253" s="23" t="n">
        <v>0</v>
      </c>
      <c r="N2253" s="23" t="n">
        <v>0</v>
      </c>
      <c r="O2253" s="23" t="n">
        <f aca="false">K2253+L2253</f>
        <v>57617</v>
      </c>
      <c r="P2253" s="23" t="n">
        <f aca="false">K2253+L2253+M2253+N2253</f>
        <v>57617</v>
      </c>
      <c r="Q2253" s="23" t="n">
        <v>6180</v>
      </c>
      <c r="R2253" s="23" t="n">
        <v>3051</v>
      </c>
      <c r="S2253" s="23" t="n">
        <v>3083</v>
      </c>
      <c r="T2253" s="23" t="n">
        <v>1006</v>
      </c>
      <c r="U2253" s="42" t="n">
        <f aca="false">IF(I2253="delivery",O2253-SUM(Q2253+R2253),IF(I2253="PO",P2253-SUM(Q2253:R2253)))</f>
        <v>48386</v>
      </c>
      <c r="V2253" s="43" t="n">
        <v>0.0015</v>
      </c>
      <c r="W2253" s="43"/>
      <c r="X2253" s="43" t="n">
        <f aca="false">W2253-V2253</f>
        <v>-0.0015</v>
      </c>
      <c r="Z2253" s="44"/>
      <c r="AA2253" s="44"/>
      <c r="AM2253" s="23" t="str">
        <f aca="false">D2253</f>
        <v>Sanmina</v>
      </c>
      <c r="AN2253" s="23" t="s">
        <v>3124</v>
      </c>
      <c r="AT2253" s="44"/>
      <c r="AU2253" s="44"/>
      <c r="BD2253" s="23" t="s">
        <v>182</v>
      </c>
      <c r="BE2253" s="1" t="s">
        <v>183</v>
      </c>
    </row>
    <row r="2254" customFormat="false" ht="15" hidden="false" customHeight="true" outlineLevel="0" collapsed="false">
      <c r="A2254" s="23" t="s">
        <v>9065</v>
      </c>
      <c r="B2254" s="23" t="s">
        <v>9066</v>
      </c>
      <c r="C2254" s="40" t="s">
        <v>177</v>
      </c>
      <c r="D2254" s="23" t="s">
        <v>1471</v>
      </c>
      <c r="E2254" s="23" t="s">
        <v>9067</v>
      </c>
      <c r="F2254" s="23" t="s">
        <v>9068</v>
      </c>
      <c r="G2254" s="23" t="n">
        <v>116</v>
      </c>
      <c r="H2254" s="23" t="n">
        <v>10000</v>
      </c>
      <c r="I2254" s="41" t="s">
        <v>180</v>
      </c>
      <c r="K2254" s="23" t="n">
        <v>0</v>
      </c>
      <c r="L2254" s="23" t="n">
        <v>24391</v>
      </c>
      <c r="M2254" s="23" t="n">
        <v>0</v>
      </c>
      <c r="N2254" s="23" t="n">
        <v>30000</v>
      </c>
      <c r="O2254" s="23" t="n">
        <f aca="false">K2254+L2254</f>
        <v>24391</v>
      </c>
      <c r="P2254" s="23" t="n">
        <f aca="false">K2254+L2254+M2254+N2254</f>
        <v>54391</v>
      </c>
      <c r="Q2254" s="23" t="n">
        <v>22379</v>
      </c>
      <c r="R2254" s="23" t="n">
        <v>10026</v>
      </c>
      <c r="S2254" s="23" t="n">
        <v>10971</v>
      </c>
      <c r="T2254" s="23" t="n">
        <v>3529</v>
      </c>
      <c r="U2254" s="42" t="n">
        <f aca="false">IF(I2254="delivery",O2254-SUM(Q2254+R2254),IF(I2254="PO",P2254-SUM(Q2254:R2254)))</f>
        <v>-8014</v>
      </c>
      <c r="V2254" s="43" t="n">
        <v>0.00075</v>
      </c>
      <c r="W2254" s="43"/>
      <c r="X2254" s="43" t="n">
        <f aca="false">W2254-V2254</f>
        <v>-0.00075</v>
      </c>
      <c r="Z2254" s="44"/>
      <c r="AA2254" s="44"/>
      <c r="AM2254" s="23" t="str">
        <f aca="false">D2254</f>
        <v>Sanmina</v>
      </c>
      <c r="AN2254" s="23" t="s">
        <v>3124</v>
      </c>
      <c r="AT2254" s="44"/>
      <c r="AU2254" s="44"/>
      <c r="BD2254" s="23" t="s">
        <v>182</v>
      </c>
      <c r="BE2254" s="1" t="s">
        <v>183</v>
      </c>
    </row>
    <row r="2255" customFormat="false" ht="15" hidden="false" customHeight="true" outlineLevel="0" collapsed="false">
      <c r="A2255" s="23" t="s">
        <v>9069</v>
      </c>
      <c r="B2255" s="23" t="s">
        <v>9070</v>
      </c>
      <c r="C2255" s="40" t="s">
        <v>177</v>
      </c>
      <c r="D2255" s="23" t="s">
        <v>1471</v>
      </c>
      <c r="E2255" s="23" t="s">
        <v>9071</v>
      </c>
      <c r="F2255" s="23" t="s">
        <v>9072</v>
      </c>
      <c r="G2255" s="23" t="n">
        <v>116</v>
      </c>
      <c r="H2255" s="23" t="n">
        <v>30000</v>
      </c>
      <c r="I2255" s="41" t="s">
        <v>180</v>
      </c>
      <c r="K2255" s="23" t="n">
        <v>0</v>
      </c>
      <c r="L2255" s="23" t="n">
        <v>40324</v>
      </c>
      <c r="M2255" s="23" t="n">
        <v>30000</v>
      </c>
      <c r="N2255" s="23" t="n">
        <v>0</v>
      </c>
      <c r="O2255" s="23" t="n">
        <f aca="false">K2255+L2255</f>
        <v>40324</v>
      </c>
      <c r="P2255" s="23" t="n">
        <f aca="false">K2255+L2255+M2255+N2255</f>
        <v>70324</v>
      </c>
      <c r="Q2255" s="23" t="n">
        <v>27463</v>
      </c>
      <c r="R2255" s="23" t="n">
        <v>28662</v>
      </c>
      <c r="S2255" s="23" t="n">
        <v>23443</v>
      </c>
      <c r="T2255" s="23" t="n">
        <v>8333</v>
      </c>
      <c r="U2255" s="42" t="n">
        <f aca="false">IF(I2255="delivery",O2255-SUM(Q2255+R2255),IF(I2255="PO",P2255-SUM(Q2255:R2255)))</f>
        <v>-15801</v>
      </c>
      <c r="V2255" s="43" t="n">
        <v>0.00061</v>
      </c>
      <c r="W2255" s="43"/>
      <c r="X2255" s="43" t="n">
        <f aca="false">W2255-V2255</f>
        <v>-0.00061</v>
      </c>
      <c r="Y2255" s="23" t="n">
        <v>0.00053</v>
      </c>
      <c r="Z2255" s="44"/>
      <c r="AA2255" s="44"/>
      <c r="AM2255" s="23" t="str">
        <f aca="false">D2255</f>
        <v>Sanmina</v>
      </c>
      <c r="AN2255" s="23" t="s">
        <v>3124</v>
      </c>
      <c r="AT2255" s="44"/>
      <c r="AU2255" s="44"/>
      <c r="BD2255" s="23" t="s">
        <v>182</v>
      </c>
      <c r="BE2255" s="1" t="s">
        <v>183</v>
      </c>
    </row>
    <row r="2256" customFormat="false" ht="15" hidden="false" customHeight="true" outlineLevel="0" collapsed="false">
      <c r="A2256" s="23" t="s">
        <v>9073</v>
      </c>
      <c r="B2256" s="23" t="s">
        <v>9074</v>
      </c>
      <c r="C2256" s="40" t="s">
        <v>177</v>
      </c>
      <c r="D2256" s="23" t="s">
        <v>1471</v>
      </c>
      <c r="E2256" s="23" t="s">
        <v>9075</v>
      </c>
      <c r="F2256" s="23" t="s">
        <v>9076</v>
      </c>
      <c r="G2256" s="23" t="n">
        <v>116</v>
      </c>
      <c r="H2256" s="23" t="n">
        <v>10000</v>
      </c>
      <c r="I2256" s="41" t="s">
        <v>180</v>
      </c>
      <c r="K2256" s="23" t="n">
        <v>0</v>
      </c>
      <c r="L2256" s="23" t="n">
        <v>45262</v>
      </c>
      <c r="M2256" s="23" t="n">
        <v>0</v>
      </c>
      <c r="N2256" s="23" t="n">
        <v>0</v>
      </c>
      <c r="O2256" s="23" t="n">
        <f aca="false">K2256+L2256</f>
        <v>45262</v>
      </c>
      <c r="P2256" s="23" t="n">
        <f aca="false">K2256+L2256+M2256+N2256</f>
        <v>45262</v>
      </c>
      <c r="Q2256" s="23" t="n">
        <v>3112</v>
      </c>
      <c r="R2256" s="23" t="n">
        <v>2465</v>
      </c>
      <c r="S2256" s="23" t="n">
        <v>2630</v>
      </c>
      <c r="T2256" s="23" t="n">
        <v>1700</v>
      </c>
      <c r="U2256" s="42" t="n">
        <f aca="false">IF(I2256="delivery",O2256-SUM(Q2256+R2256),IF(I2256="PO",P2256-SUM(Q2256:R2256)))</f>
        <v>39685</v>
      </c>
      <c r="V2256" s="43" t="n">
        <v>0.00043</v>
      </c>
      <c r="W2256" s="43"/>
      <c r="X2256" s="43" t="n">
        <f aca="false">W2256-V2256</f>
        <v>-0.00043</v>
      </c>
      <c r="Y2256" s="23" t="n">
        <v>0.00043</v>
      </c>
      <c r="Z2256" s="44"/>
      <c r="AA2256" s="44"/>
      <c r="AM2256" s="23" t="str">
        <f aca="false">D2256</f>
        <v>Sanmina</v>
      </c>
      <c r="AN2256" s="23" t="s">
        <v>3124</v>
      </c>
      <c r="AT2256" s="44"/>
      <c r="AU2256" s="44"/>
      <c r="BD2256" s="23" t="s">
        <v>182</v>
      </c>
      <c r="BE2256" s="1" t="s">
        <v>183</v>
      </c>
    </row>
    <row r="2257" customFormat="false" ht="15" hidden="false" customHeight="true" outlineLevel="0" collapsed="false">
      <c r="A2257" s="23" t="s">
        <v>9077</v>
      </c>
      <c r="B2257" s="23" t="s">
        <v>9078</v>
      </c>
      <c r="C2257" s="40" t="s">
        <v>177</v>
      </c>
      <c r="D2257" s="23" t="s">
        <v>1471</v>
      </c>
      <c r="E2257" s="23" t="s">
        <v>9079</v>
      </c>
      <c r="F2257" s="23" t="s">
        <v>9080</v>
      </c>
      <c r="G2257" s="23" t="n">
        <v>116</v>
      </c>
      <c r="H2257" s="23" t="n">
        <v>10000</v>
      </c>
      <c r="I2257" s="41" t="s">
        <v>180</v>
      </c>
      <c r="K2257" s="23" t="n">
        <v>0</v>
      </c>
      <c r="L2257" s="23" t="n">
        <v>49746</v>
      </c>
      <c r="M2257" s="23" t="n">
        <v>0</v>
      </c>
      <c r="N2257" s="23" t="n">
        <v>0</v>
      </c>
      <c r="O2257" s="23" t="n">
        <f aca="false">K2257+L2257</f>
        <v>49746</v>
      </c>
      <c r="P2257" s="23" t="n">
        <f aca="false">K2257+L2257+M2257+N2257</f>
        <v>49746</v>
      </c>
      <c r="Q2257" s="23" t="n">
        <v>721</v>
      </c>
      <c r="R2257" s="23" t="n">
        <v>714</v>
      </c>
      <c r="S2257" s="23" t="n">
        <v>759</v>
      </c>
      <c r="T2257" s="23" t="n">
        <v>302</v>
      </c>
      <c r="U2257" s="42" t="n">
        <f aca="false">IF(I2257="delivery",O2257-SUM(Q2257+R2257),IF(I2257="PO",P2257-SUM(Q2257:R2257)))</f>
        <v>48311</v>
      </c>
      <c r="V2257" s="43" t="n">
        <v>0.00055</v>
      </c>
      <c r="W2257" s="43"/>
      <c r="X2257" s="43" t="n">
        <f aca="false">W2257-V2257</f>
        <v>-0.00055</v>
      </c>
      <c r="Z2257" s="44"/>
      <c r="AA2257" s="44"/>
      <c r="AM2257" s="23" t="str">
        <f aca="false">D2257</f>
        <v>Sanmina</v>
      </c>
      <c r="AN2257" s="23" t="s">
        <v>3124</v>
      </c>
      <c r="AT2257" s="44"/>
      <c r="AU2257" s="44"/>
      <c r="BD2257" s="23" t="s">
        <v>182</v>
      </c>
      <c r="BE2257" s="1" t="s">
        <v>183</v>
      </c>
    </row>
    <row r="2258" customFormat="false" ht="15" hidden="false" customHeight="true" outlineLevel="0" collapsed="false">
      <c r="A2258" s="23" t="s">
        <v>9081</v>
      </c>
      <c r="B2258" s="23" t="s">
        <v>9082</v>
      </c>
      <c r="C2258" s="40" t="s">
        <v>177</v>
      </c>
      <c r="D2258" s="23" t="s">
        <v>1471</v>
      </c>
      <c r="E2258" s="23" t="s">
        <v>9083</v>
      </c>
      <c r="F2258" s="23" t="s">
        <v>9084</v>
      </c>
      <c r="G2258" s="23" t="n">
        <v>95</v>
      </c>
      <c r="H2258" s="23" t="n">
        <v>10000</v>
      </c>
      <c r="I2258" s="41" t="s">
        <v>188</v>
      </c>
      <c r="K2258" s="23" t="n">
        <v>0</v>
      </c>
      <c r="L2258" s="23" t="n">
        <v>17556</v>
      </c>
      <c r="M2258" s="23" t="n">
        <v>0</v>
      </c>
      <c r="N2258" s="23" t="n">
        <v>20000</v>
      </c>
      <c r="O2258" s="23" t="n">
        <f aca="false">K2258+L2258</f>
        <v>17556</v>
      </c>
      <c r="P2258" s="23" t="n">
        <f aca="false">K2258+L2258+M2258+N2258</f>
        <v>37556</v>
      </c>
      <c r="Q2258" s="23" t="n">
        <v>7976</v>
      </c>
      <c r="R2258" s="23" t="n">
        <v>19761</v>
      </c>
      <c r="S2258" s="23" t="n">
        <v>9227</v>
      </c>
      <c r="T2258" s="23" t="n">
        <v>2725</v>
      </c>
      <c r="U2258" s="42" t="n">
        <f aca="false">IF(I2258="delivery",O2258-SUM(Q2258+R2258),IF(I2258="PO",P2258-SUM(Q2258:R2258)))</f>
        <v>9819</v>
      </c>
      <c r="V2258" s="43" t="n">
        <v>0.00022</v>
      </c>
      <c r="W2258" s="43"/>
      <c r="X2258" s="43" t="n">
        <f aca="false">W2258-V2258</f>
        <v>-0.00022</v>
      </c>
      <c r="Z2258" s="44"/>
      <c r="AA2258" s="44"/>
      <c r="AM2258" s="23" t="str">
        <f aca="false">D2258</f>
        <v>Sanmina</v>
      </c>
      <c r="AN2258" s="23" t="s">
        <v>3124</v>
      </c>
      <c r="AT2258" s="44"/>
      <c r="AU2258" s="44"/>
      <c r="BD2258" s="23" t="s">
        <v>182</v>
      </c>
      <c r="BE2258" s="1" t="s">
        <v>183</v>
      </c>
    </row>
    <row r="2259" customFormat="false" ht="15" hidden="false" customHeight="true" outlineLevel="0" collapsed="false">
      <c r="A2259" s="23" t="s">
        <v>9085</v>
      </c>
      <c r="B2259" s="23" t="s">
        <v>9086</v>
      </c>
      <c r="C2259" s="40" t="s">
        <v>177</v>
      </c>
      <c r="D2259" s="23" t="s">
        <v>1471</v>
      </c>
      <c r="E2259" s="23" t="s">
        <v>9087</v>
      </c>
      <c r="F2259" s="23" t="s">
        <v>9088</v>
      </c>
      <c r="G2259" s="23" t="n">
        <v>38</v>
      </c>
      <c r="H2259" s="23" t="n">
        <v>40000</v>
      </c>
      <c r="I2259" s="41" t="s">
        <v>180</v>
      </c>
      <c r="K2259" s="23" t="n">
        <v>0</v>
      </c>
      <c r="L2259" s="23" t="n">
        <v>2316</v>
      </c>
      <c r="M2259" s="23" t="n">
        <v>0</v>
      </c>
      <c r="N2259" s="23" t="n">
        <v>0</v>
      </c>
      <c r="O2259" s="23" t="n">
        <f aca="false">K2259+L2259</f>
        <v>2316</v>
      </c>
      <c r="P2259" s="23" t="n">
        <f aca="false">K2259+L2259+M2259+N2259</f>
        <v>2316</v>
      </c>
      <c r="Q2259" s="23" t="n">
        <v>2161</v>
      </c>
      <c r="R2259" s="23" t="n">
        <v>2589</v>
      </c>
      <c r="S2259" s="23" t="n">
        <v>2341</v>
      </c>
      <c r="T2259" s="23" t="n">
        <v>871</v>
      </c>
      <c r="U2259" s="42" t="n">
        <f aca="false">IF(I2259="delivery",O2259-SUM(Q2259+R2259),IF(I2259="PO",P2259-SUM(Q2259:R2259)))</f>
        <v>-2434</v>
      </c>
      <c r="V2259" s="43" t="n">
        <v>0.00061</v>
      </c>
      <c r="W2259" s="43"/>
      <c r="X2259" s="43" t="n">
        <f aca="false">W2259-V2259</f>
        <v>-0.00061</v>
      </c>
      <c r="Z2259" s="44"/>
      <c r="AA2259" s="44"/>
      <c r="AM2259" s="23" t="str">
        <f aca="false">D2259</f>
        <v>Sanmina</v>
      </c>
      <c r="AN2259" s="23" t="s">
        <v>3124</v>
      </c>
      <c r="AT2259" s="44"/>
      <c r="AU2259" s="44"/>
      <c r="BD2259" s="23" t="s">
        <v>182</v>
      </c>
      <c r="BE2259" s="1" t="s">
        <v>183</v>
      </c>
    </row>
    <row r="2260" customFormat="false" ht="15" hidden="false" customHeight="true" outlineLevel="0" collapsed="false">
      <c r="A2260" s="23" t="s">
        <v>9089</v>
      </c>
      <c r="B2260" s="23" t="s">
        <v>9090</v>
      </c>
      <c r="C2260" s="40" t="s">
        <v>177</v>
      </c>
      <c r="D2260" s="23" t="s">
        <v>1471</v>
      </c>
      <c r="E2260" s="23" t="s">
        <v>9091</v>
      </c>
      <c r="F2260" s="23" t="s">
        <v>9092</v>
      </c>
      <c r="G2260" s="23" t="n">
        <v>163</v>
      </c>
      <c r="H2260" s="23" t="n">
        <v>3000</v>
      </c>
      <c r="I2260" s="41" t="s">
        <v>188</v>
      </c>
      <c r="K2260" s="23" t="n">
        <v>0</v>
      </c>
      <c r="L2260" s="23" t="n">
        <v>22275</v>
      </c>
      <c r="M2260" s="23" t="n">
        <v>0</v>
      </c>
      <c r="N2260" s="23" t="n">
        <v>0</v>
      </c>
      <c r="O2260" s="23" t="n">
        <f aca="false">K2260+L2260</f>
        <v>22275</v>
      </c>
      <c r="P2260" s="23" t="n">
        <f aca="false">K2260+L2260+M2260+N2260</f>
        <v>22275</v>
      </c>
      <c r="Q2260" s="23" t="n">
        <v>820</v>
      </c>
      <c r="R2260" s="23" t="n">
        <v>357</v>
      </c>
      <c r="S2260" s="23" t="n">
        <v>460</v>
      </c>
      <c r="T2260" s="23" t="n">
        <v>20</v>
      </c>
      <c r="U2260" s="42" t="n">
        <f aca="false">IF(I2260="delivery",O2260-SUM(Q2260+R2260),IF(I2260="PO",P2260-SUM(Q2260:R2260)))</f>
        <v>21098</v>
      </c>
      <c r="V2260" s="43" t="n">
        <v>0.64</v>
      </c>
      <c r="W2260" s="43"/>
      <c r="X2260" s="43" t="n">
        <f aca="false">W2260-V2260</f>
        <v>-0.64</v>
      </c>
      <c r="Z2260" s="44"/>
      <c r="AA2260" s="44"/>
      <c r="AM2260" s="23" t="str">
        <f aca="false">D2260</f>
        <v>Sanmina</v>
      </c>
      <c r="AN2260" s="23" t="s">
        <v>3124</v>
      </c>
      <c r="AT2260" s="44"/>
      <c r="AU2260" s="44"/>
      <c r="BD2260" s="23" t="s">
        <v>182</v>
      </c>
      <c r="BE2260" s="1" t="s">
        <v>183</v>
      </c>
    </row>
    <row r="2261" customFormat="false" ht="15" hidden="false" customHeight="true" outlineLevel="0" collapsed="false">
      <c r="A2261" s="23" t="s">
        <v>9093</v>
      </c>
      <c r="B2261" s="23" t="s">
        <v>9094</v>
      </c>
      <c r="C2261" s="40" t="s">
        <v>177</v>
      </c>
      <c r="D2261" s="23" t="s">
        <v>1471</v>
      </c>
      <c r="E2261" s="23" t="s">
        <v>9095</v>
      </c>
      <c r="F2261" s="23" t="s">
        <v>9096</v>
      </c>
      <c r="G2261" s="23" t="n">
        <v>61</v>
      </c>
      <c r="H2261" s="23" t="n">
        <v>3000</v>
      </c>
      <c r="I2261" s="41" t="s">
        <v>188</v>
      </c>
      <c r="K2261" s="23" t="n">
        <v>0</v>
      </c>
      <c r="L2261" s="23" t="n">
        <v>19695</v>
      </c>
      <c r="M2261" s="23" t="n">
        <v>0</v>
      </c>
      <c r="N2261" s="23" t="n">
        <v>0</v>
      </c>
      <c r="O2261" s="23" t="n">
        <f aca="false">K2261+L2261</f>
        <v>19695</v>
      </c>
      <c r="P2261" s="23" t="n">
        <f aca="false">K2261+L2261+M2261+N2261</f>
        <v>19695</v>
      </c>
      <c r="Q2261" s="23" t="n">
        <v>6880</v>
      </c>
      <c r="R2261" s="23" t="n">
        <v>3403</v>
      </c>
      <c r="S2261" s="23" t="n">
        <v>5292</v>
      </c>
      <c r="T2261" s="23" t="n">
        <v>1350</v>
      </c>
      <c r="U2261" s="42" t="n">
        <f aca="false">IF(I2261="delivery",O2261-SUM(Q2261+R2261),IF(I2261="PO",P2261-SUM(Q2261:R2261)))</f>
        <v>9412</v>
      </c>
      <c r="V2261" s="43" t="n">
        <v>0.23</v>
      </c>
      <c r="W2261" s="43"/>
      <c r="X2261" s="43" t="n">
        <f aca="false">W2261-V2261</f>
        <v>-0.23</v>
      </c>
      <c r="Y2261" s="23" t="n">
        <v>0.23</v>
      </c>
      <c r="Z2261" s="44"/>
      <c r="AA2261" s="44"/>
      <c r="AM2261" s="23" t="str">
        <f aca="false">D2261</f>
        <v>Sanmina</v>
      </c>
      <c r="AN2261" s="23" t="s">
        <v>3124</v>
      </c>
      <c r="AT2261" s="44"/>
      <c r="AU2261" s="44"/>
      <c r="BD2261" s="23" t="s">
        <v>182</v>
      </c>
      <c r="BE2261" s="1" t="s">
        <v>183</v>
      </c>
    </row>
    <row r="2262" customFormat="false" ht="15" hidden="false" customHeight="true" outlineLevel="0" collapsed="false">
      <c r="A2262" s="23" t="s">
        <v>9097</v>
      </c>
      <c r="B2262" s="23" t="s">
        <v>9098</v>
      </c>
      <c r="C2262" s="40" t="s">
        <v>177</v>
      </c>
      <c r="D2262" s="23" t="s">
        <v>1471</v>
      </c>
      <c r="E2262" s="23" t="s">
        <v>9099</v>
      </c>
      <c r="F2262" s="23" t="s">
        <v>9100</v>
      </c>
      <c r="G2262" s="23" t="n">
        <v>137</v>
      </c>
      <c r="H2262" s="23" t="n">
        <v>30000</v>
      </c>
      <c r="I2262" s="41" t="s">
        <v>180</v>
      </c>
      <c r="K2262" s="23" t="n">
        <v>0</v>
      </c>
      <c r="L2262" s="23" t="n">
        <v>82886</v>
      </c>
      <c r="M2262" s="23" t="n">
        <v>100000</v>
      </c>
      <c r="N2262" s="23" t="n">
        <v>0</v>
      </c>
      <c r="O2262" s="23" t="n">
        <f aca="false">K2262+L2262</f>
        <v>82886</v>
      </c>
      <c r="P2262" s="23" t="n">
        <f aca="false">K2262+L2262+M2262+N2262</f>
        <v>182886</v>
      </c>
      <c r="Q2262" s="23" t="n">
        <v>57568</v>
      </c>
      <c r="R2262" s="23" t="n">
        <v>64655</v>
      </c>
      <c r="S2262" s="23" t="n">
        <v>74339</v>
      </c>
      <c r="T2262" s="23" t="n">
        <v>36905</v>
      </c>
      <c r="U2262" s="42" t="n">
        <f aca="false">IF(I2262="delivery",O2262-SUM(Q2262+R2262),IF(I2262="PO",P2262-SUM(Q2262:R2262)))</f>
        <v>-39337</v>
      </c>
      <c r="V2262" s="43" t="n">
        <v>0.0019</v>
      </c>
      <c r="W2262" s="43"/>
      <c r="X2262" s="43" t="n">
        <f aca="false">W2262-V2262</f>
        <v>-0.0019</v>
      </c>
      <c r="Y2262" s="23" t="n">
        <v>0.00053</v>
      </c>
      <c r="Z2262" s="44"/>
      <c r="AA2262" s="44"/>
      <c r="AM2262" s="23" t="str">
        <f aca="false">D2262</f>
        <v>Sanmina</v>
      </c>
      <c r="AN2262" s="23" t="s">
        <v>3124</v>
      </c>
      <c r="AT2262" s="44"/>
      <c r="AU2262" s="44"/>
      <c r="BD2262" s="23" t="s">
        <v>182</v>
      </c>
      <c r="BE2262" s="1" t="s">
        <v>183</v>
      </c>
    </row>
    <row r="2263" customFormat="false" ht="15" hidden="false" customHeight="true" outlineLevel="0" collapsed="false">
      <c r="A2263" s="23" t="s">
        <v>9101</v>
      </c>
      <c r="B2263" s="23" t="s">
        <v>9102</v>
      </c>
      <c r="C2263" s="40" t="s">
        <v>177</v>
      </c>
      <c r="D2263" s="23" t="s">
        <v>1471</v>
      </c>
      <c r="E2263" s="23" t="s">
        <v>9103</v>
      </c>
      <c r="F2263" s="23" t="s">
        <v>9104</v>
      </c>
      <c r="G2263" s="23" t="n">
        <v>163</v>
      </c>
      <c r="H2263" s="23" t="n">
        <v>3000</v>
      </c>
      <c r="I2263" s="41" t="s">
        <v>188</v>
      </c>
      <c r="K2263" s="23" t="n">
        <v>0</v>
      </c>
      <c r="L2263" s="23" t="n">
        <v>5850</v>
      </c>
      <c r="M2263" s="23" t="n">
        <v>0</v>
      </c>
      <c r="N2263" s="23" t="n">
        <v>0</v>
      </c>
      <c r="O2263" s="23" t="n">
        <f aca="false">K2263+L2263</f>
        <v>5850</v>
      </c>
      <c r="P2263" s="23" t="n">
        <f aca="false">K2263+L2263+M2263+N2263</f>
        <v>5850</v>
      </c>
      <c r="Q2263" s="23" t="n">
        <v>820</v>
      </c>
      <c r="R2263" s="23" t="n">
        <v>357</v>
      </c>
      <c r="S2263" s="23" t="n">
        <v>460</v>
      </c>
      <c r="T2263" s="23" t="n">
        <v>20</v>
      </c>
      <c r="U2263" s="42" t="n">
        <f aca="false">IF(I2263="delivery",O2263-SUM(Q2263+R2263),IF(I2263="PO",P2263-SUM(Q2263:R2263)))</f>
        <v>4673</v>
      </c>
      <c r="V2263" s="43" t="n">
        <v>0.6</v>
      </c>
      <c r="W2263" s="43"/>
      <c r="X2263" s="43" t="n">
        <f aca="false">W2263-V2263</f>
        <v>-0.6</v>
      </c>
      <c r="Z2263" s="44"/>
      <c r="AA2263" s="44"/>
      <c r="AM2263" s="23" t="str">
        <f aca="false">D2263</f>
        <v>Sanmina</v>
      </c>
      <c r="AN2263" s="23" t="s">
        <v>3124</v>
      </c>
      <c r="AT2263" s="44"/>
      <c r="AU2263" s="44"/>
      <c r="BD2263" s="23" t="s">
        <v>182</v>
      </c>
      <c r="BE2263" s="1" t="s">
        <v>183</v>
      </c>
    </row>
    <row r="2264" customFormat="false" ht="15" hidden="false" customHeight="true" outlineLevel="0" collapsed="false">
      <c r="A2264" s="23" t="s">
        <v>9105</v>
      </c>
      <c r="B2264" s="23" t="s">
        <v>9106</v>
      </c>
      <c r="C2264" s="40" t="s">
        <v>177</v>
      </c>
      <c r="D2264" s="23" t="s">
        <v>1471</v>
      </c>
      <c r="E2264" s="23" t="s">
        <v>9107</v>
      </c>
      <c r="F2264" s="23" t="s">
        <v>9108</v>
      </c>
      <c r="G2264" s="23" t="n">
        <v>123</v>
      </c>
      <c r="H2264" s="23" t="n">
        <v>10000</v>
      </c>
      <c r="I2264" s="41" t="s">
        <v>180</v>
      </c>
      <c r="K2264" s="23" t="n">
        <v>0</v>
      </c>
      <c r="L2264" s="23" t="n">
        <v>122796</v>
      </c>
      <c r="M2264" s="23" t="n">
        <v>0</v>
      </c>
      <c r="N2264" s="23" t="n">
        <v>0</v>
      </c>
      <c r="O2264" s="23" t="n">
        <f aca="false">K2264+L2264</f>
        <v>122796</v>
      </c>
      <c r="P2264" s="23" t="n">
        <f aca="false">K2264+L2264+M2264+N2264</f>
        <v>122796</v>
      </c>
      <c r="Q2264" s="23" t="n">
        <v>38545</v>
      </c>
      <c r="R2264" s="23" t="n">
        <v>31773</v>
      </c>
      <c r="S2264" s="23" t="n">
        <v>33251</v>
      </c>
      <c r="T2264" s="23" t="n">
        <v>22103</v>
      </c>
      <c r="U2264" s="42" t="n">
        <f aca="false">IF(I2264="delivery",O2264-SUM(Q2264+R2264),IF(I2264="PO",P2264-SUM(Q2264:R2264)))</f>
        <v>52478</v>
      </c>
      <c r="V2264" s="43" t="n">
        <v>0.00043</v>
      </c>
      <c r="W2264" s="43"/>
      <c r="X2264" s="43" t="n">
        <f aca="false">W2264-V2264</f>
        <v>-0.00043</v>
      </c>
      <c r="Z2264" s="44"/>
      <c r="AA2264" s="44"/>
      <c r="AM2264" s="23" t="str">
        <f aca="false">D2264</f>
        <v>Sanmina</v>
      </c>
      <c r="AN2264" s="23" t="s">
        <v>3124</v>
      </c>
      <c r="AT2264" s="44"/>
      <c r="AU2264" s="44"/>
      <c r="BD2264" s="23" t="s">
        <v>182</v>
      </c>
      <c r="BE2264" s="1" t="s">
        <v>183</v>
      </c>
    </row>
    <row r="2265" customFormat="false" ht="15" hidden="false" customHeight="true" outlineLevel="0" collapsed="false">
      <c r="A2265" s="23" t="s">
        <v>9109</v>
      </c>
      <c r="B2265" s="23" t="s">
        <v>9110</v>
      </c>
      <c r="C2265" s="40" t="s">
        <v>177</v>
      </c>
      <c r="D2265" s="23" t="s">
        <v>1471</v>
      </c>
      <c r="E2265" s="23" t="s">
        <v>9111</v>
      </c>
      <c r="F2265" s="23" t="s">
        <v>9112</v>
      </c>
      <c r="G2265" s="23" t="n">
        <v>116</v>
      </c>
      <c r="H2265" s="23" t="n">
        <v>10000</v>
      </c>
      <c r="I2265" s="41" t="s">
        <v>180</v>
      </c>
      <c r="K2265" s="23" t="n">
        <v>0</v>
      </c>
      <c r="L2265" s="23" t="n">
        <v>230678</v>
      </c>
      <c r="M2265" s="23" t="n">
        <v>110000</v>
      </c>
      <c r="N2265" s="23" t="n">
        <v>0</v>
      </c>
      <c r="O2265" s="23" t="n">
        <f aca="false">K2265+L2265</f>
        <v>230678</v>
      </c>
      <c r="P2265" s="23" t="n">
        <f aca="false">K2265+L2265+M2265+N2265</f>
        <v>340678</v>
      </c>
      <c r="Q2265" s="23" t="n">
        <v>144434</v>
      </c>
      <c r="R2265" s="23" t="n">
        <v>119144</v>
      </c>
      <c r="S2265" s="23" t="n">
        <v>125211</v>
      </c>
      <c r="T2265" s="23" t="n">
        <v>31173</v>
      </c>
      <c r="U2265" s="42" t="n">
        <f aca="false">IF(I2265="delivery",O2265-SUM(Q2265+R2265),IF(I2265="PO",P2265-SUM(Q2265:R2265)))</f>
        <v>-32900</v>
      </c>
      <c r="V2265" s="43" t="n">
        <v>0.00036</v>
      </c>
      <c r="W2265" s="43"/>
      <c r="X2265" s="43" t="n">
        <f aca="false">W2265-V2265</f>
        <v>-0.00036</v>
      </c>
      <c r="Y2265" s="23" t="n">
        <v>0.0004</v>
      </c>
      <c r="Z2265" s="44"/>
      <c r="AA2265" s="44"/>
      <c r="AM2265" s="23" t="str">
        <f aca="false">D2265</f>
        <v>Sanmina</v>
      </c>
      <c r="AN2265" s="23" t="s">
        <v>3124</v>
      </c>
      <c r="AT2265" s="44"/>
      <c r="AU2265" s="44"/>
      <c r="BD2265" s="23" t="s">
        <v>182</v>
      </c>
      <c r="BE2265" s="1" t="s">
        <v>183</v>
      </c>
    </row>
    <row r="2266" customFormat="false" ht="15" hidden="false" customHeight="true" outlineLevel="0" collapsed="false">
      <c r="A2266" s="23" t="s">
        <v>9113</v>
      </c>
      <c r="B2266" s="23" t="s">
        <v>9114</v>
      </c>
      <c r="C2266" s="40" t="s">
        <v>177</v>
      </c>
      <c r="D2266" s="23" t="s">
        <v>1471</v>
      </c>
      <c r="E2266" s="23" t="s">
        <v>9115</v>
      </c>
      <c r="F2266" s="23" t="s">
        <v>9116</v>
      </c>
      <c r="G2266" s="23" t="n">
        <v>116</v>
      </c>
      <c r="H2266" s="23" t="n">
        <v>20000</v>
      </c>
      <c r="I2266" s="41" t="s">
        <v>180</v>
      </c>
      <c r="K2266" s="23" t="n">
        <v>0</v>
      </c>
      <c r="L2266" s="23" t="n">
        <v>134907</v>
      </c>
      <c r="M2266" s="23" t="n">
        <v>20000</v>
      </c>
      <c r="N2266" s="23" t="n">
        <v>0</v>
      </c>
      <c r="O2266" s="23" t="n">
        <f aca="false">K2266+L2266</f>
        <v>134907</v>
      </c>
      <c r="P2266" s="23" t="n">
        <f aca="false">K2266+L2266+M2266+N2266</f>
        <v>154907</v>
      </c>
      <c r="Q2266" s="23" t="n">
        <v>39618</v>
      </c>
      <c r="R2266" s="23" t="n">
        <v>24386</v>
      </c>
      <c r="S2266" s="23" t="n">
        <v>27799</v>
      </c>
      <c r="T2266" s="23" t="n">
        <v>5075</v>
      </c>
      <c r="U2266" s="42" t="n">
        <f aca="false">IF(I2266="delivery",O2266-SUM(Q2266+R2266),IF(I2266="PO",P2266-SUM(Q2266:R2266)))</f>
        <v>70903</v>
      </c>
      <c r="V2266" s="43" t="n">
        <v>0.00115</v>
      </c>
      <c r="W2266" s="43"/>
      <c r="X2266" s="43" t="n">
        <f aca="false">W2266-V2266</f>
        <v>-0.00115</v>
      </c>
      <c r="Y2266" s="23" t="n">
        <v>0.00062</v>
      </c>
      <c r="Z2266" s="44"/>
      <c r="AA2266" s="44"/>
      <c r="AM2266" s="23" t="str">
        <f aca="false">D2266</f>
        <v>Sanmina</v>
      </c>
      <c r="AN2266" s="23" t="s">
        <v>3124</v>
      </c>
      <c r="AT2266" s="44"/>
      <c r="AU2266" s="44"/>
      <c r="BD2266" s="23" t="s">
        <v>182</v>
      </c>
      <c r="BE2266" s="1" t="s">
        <v>183</v>
      </c>
    </row>
    <row r="2267" customFormat="false" ht="15" hidden="false" customHeight="true" outlineLevel="0" collapsed="false">
      <c r="A2267" s="23" t="s">
        <v>9117</v>
      </c>
      <c r="B2267" s="23" t="s">
        <v>9118</v>
      </c>
      <c r="C2267" s="40" t="s">
        <v>177</v>
      </c>
      <c r="D2267" s="23" t="s">
        <v>1471</v>
      </c>
      <c r="E2267" s="23" t="s">
        <v>9119</v>
      </c>
      <c r="F2267" s="23" t="s">
        <v>9120</v>
      </c>
      <c r="G2267" s="23" t="n">
        <v>123</v>
      </c>
      <c r="H2267" s="23" t="n">
        <v>10000</v>
      </c>
      <c r="I2267" s="41" t="s">
        <v>180</v>
      </c>
      <c r="K2267" s="23" t="n">
        <v>0</v>
      </c>
      <c r="L2267" s="23" t="n">
        <v>132035</v>
      </c>
      <c r="M2267" s="23" t="n">
        <v>0</v>
      </c>
      <c r="N2267" s="23" t="n">
        <v>0</v>
      </c>
      <c r="O2267" s="23" t="n">
        <f aca="false">K2267+L2267</f>
        <v>132035</v>
      </c>
      <c r="P2267" s="23" t="n">
        <f aca="false">K2267+L2267+M2267+N2267</f>
        <v>132035</v>
      </c>
      <c r="Q2267" s="23" t="n">
        <v>8376</v>
      </c>
      <c r="R2267" s="23" t="n">
        <v>2939</v>
      </c>
      <c r="S2267" s="23" t="n">
        <v>3516</v>
      </c>
      <c r="T2267" s="23" t="n">
        <v>976</v>
      </c>
      <c r="U2267" s="42" t="n">
        <f aca="false">IF(I2267="delivery",O2267-SUM(Q2267+R2267),IF(I2267="PO",P2267-SUM(Q2267:R2267)))</f>
        <v>120720</v>
      </c>
      <c r="V2267" s="43" t="n">
        <v>0.00068</v>
      </c>
      <c r="W2267" s="43"/>
      <c r="X2267" s="43" t="n">
        <f aca="false">W2267-V2267</f>
        <v>-0.00068</v>
      </c>
      <c r="Z2267" s="44"/>
      <c r="AA2267" s="44"/>
      <c r="AM2267" s="23" t="str">
        <f aca="false">D2267</f>
        <v>Sanmina</v>
      </c>
      <c r="AN2267" s="23" t="s">
        <v>3124</v>
      </c>
      <c r="AT2267" s="44"/>
      <c r="AU2267" s="44"/>
      <c r="BD2267" s="23" t="s">
        <v>182</v>
      </c>
      <c r="BE2267" s="1" t="s">
        <v>183</v>
      </c>
    </row>
    <row r="2268" customFormat="false" ht="15" hidden="false" customHeight="true" outlineLevel="0" collapsed="false">
      <c r="A2268" s="23" t="s">
        <v>9121</v>
      </c>
      <c r="B2268" s="23" t="s">
        <v>9122</v>
      </c>
      <c r="C2268" s="40" t="s">
        <v>177</v>
      </c>
      <c r="D2268" s="23" t="s">
        <v>1471</v>
      </c>
      <c r="E2268" s="23" t="s">
        <v>9123</v>
      </c>
      <c r="F2268" s="23" t="s">
        <v>9124</v>
      </c>
      <c r="G2268" s="23" t="n">
        <v>116</v>
      </c>
      <c r="H2268" s="23" t="n">
        <v>10000</v>
      </c>
      <c r="I2268" s="41" t="s">
        <v>180</v>
      </c>
      <c r="K2268" s="23" t="n">
        <v>0</v>
      </c>
      <c r="L2268" s="23" t="n">
        <v>75596</v>
      </c>
      <c r="M2268" s="23" t="n">
        <v>0</v>
      </c>
      <c r="N2268" s="23" t="n">
        <v>0</v>
      </c>
      <c r="O2268" s="23" t="n">
        <f aca="false">K2268+L2268</f>
        <v>75596</v>
      </c>
      <c r="P2268" s="23" t="n">
        <f aca="false">K2268+L2268+M2268+N2268</f>
        <v>75596</v>
      </c>
      <c r="Q2268" s="23" t="n">
        <v>6346</v>
      </c>
      <c r="R2268" s="23" t="n">
        <v>4634</v>
      </c>
      <c r="S2268" s="23" t="n">
        <v>5245</v>
      </c>
      <c r="T2268" s="23" t="n">
        <v>1205</v>
      </c>
      <c r="U2268" s="42" t="n">
        <f aca="false">IF(I2268="delivery",O2268-SUM(Q2268+R2268),IF(I2268="PO",P2268-SUM(Q2268:R2268)))</f>
        <v>64616</v>
      </c>
      <c r="V2268" s="43" t="n">
        <v>0.00446</v>
      </c>
      <c r="W2268" s="43"/>
      <c r="X2268" s="43" t="n">
        <f aca="false">W2268-V2268</f>
        <v>-0.00446</v>
      </c>
      <c r="Z2268" s="44"/>
      <c r="AA2268" s="44"/>
      <c r="AM2268" s="23" t="str">
        <f aca="false">D2268</f>
        <v>Sanmina</v>
      </c>
      <c r="AN2268" s="23" t="s">
        <v>3124</v>
      </c>
      <c r="AT2268" s="44"/>
      <c r="AU2268" s="44"/>
      <c r="BD2268" s="23" t="s">
        <v>182</v>
      </c>
      <c r="BE2268" s="1" t="s">
        <v>183</v>
      </c>
    </row>
    <row r="2269" customFormat="false" ht="15" hidden="false" customHeight="true" outlineLevel="0" collapsed="false">
      <c r="A2269" s="23" t="s">
        <v>9125</v>
      </c>
      <c r="B2269" s="23" t="s">
        <v>9126</v>
      </c>
      <c r="C2269" s="40" t="s">
        <v>177</v>
      </c>
      <c r="D2269" s="23" t="s">
        <v>1471</v>
      </c>
      <c r="E2269" s="23" t="s">
        <v>9127</v>
      </c>
      <c r="F2269" s="23" t="s">
        <v>9128</v>
      </c>
      <c r="G2269" s="23" t="n">
        <v>116</v>
      </c>
      <c r="H2269" s="23" t="n">
        <v>10000</v>
      </c>
      <c r="I2269" s="41" t="s">
        <v>180</v>
      </c>
      <c r="K2269" s="23" t="n">
        <v>0</v>
      </c>
      <c r="L2269" s="23" t="n">
        <v>24845</v>
      </c>
      <c r="M2269" s="23" t="n">
        <v>0</v>
      </c>
      <c r="N2269" s="23" t="n">
        <v>0</v>
      </c>
      <c r="O2269" s="23" t="n">
        <f aca="false">K2269+L2269</f>
        <v>24845</v>
      </c>
      <c r="P2269" s="23" t="n">
        <f aca="false">K2269+L2269+M2269+N2269</f>
        <v>24845</v>
      </c>
      <c r="Q2269" s="23" t="n">
        <v>19852</v>
      </c>
      <c r="R2269" s="23" t="n">
        <v>11819</v>
      </c>
      <c r="S2269" s="23" t="n">
        <v>12604</v>
      </c>
      <c r="T2269" s="23" t="n">
        <v>2175</v>
      </c>
      <c r="U2269" s="42" t="n">
        <f aca="false">IF(I2269="delivery",O2269-SUM(Q2269+R2269),IF(I2269="PO",P2269-SUM(Q2269:R2269)))</f>
        <v>-6826</v>
      </c>
      <c r="V2269" s="43" t="n">
        <v>0.00062</v>
      </c>
      <c r="W2269" s="43"/>
      <c r="X2269" s="43" t="n">
        <f aca="false">W2269-V2269</f>
        <v>-0.00062</v>
      </c>
      <c r="Z2269" s="44"/>
      <c r="AA2269" s="44"/>
      <c r="AM2269" s="23" t="str">
        <f aca="false">D2269</f>
        <v>Sanmina</v>
      </c>
      <c r="AN2269" s="23" t="s">
        <v>3124</v>
      </c>
      <c r="AT2269" s="44"/>
      <c r="AU2269" s="44"/>
      <c r="BD2269" s="23" t="s">
        <v>182</v>
      </c>
      <c r="BE2269" s="1" t="s">
        <v>183</v>
      </c>
    </row>
    <row r="2270" customFormat="false" ht="15" hidden="false" customHeight="true" outlineLevel="0" collapsed="false">
      <c r="A2270" s="23" t="s">
        <v>9129</v>
      </c>
      <c r="B2270" s="23" t="s">
        <v>9130</v>
      </c>
      <c r="C2270" s="40" t="s">
        <v>177</v>
      </c>
      <c r="D2270" s="23" t="s">
        <v>1471</v>
      </c>
      <c r="E2270" s="23" t="s">
        <v>9131</v>
      </c>
      <c r="F2270" s="23" t="s">
        <v>9132</v>
      </c>
      <c r="G2270" s="23" t="n">
        <v>48</v>
      </c>
      <c r="H2270" s="23" t="n">
        <v>10000</v>
      </c>
      <c r="I2270" s="41" t="s">
        <v>188</v>
      </c>
      <c r="K2270" s="23" t="n">
        <v>0</v>
      </c>
      <c r="L2270" s="23" t="n">
        <v>21985</v>
      </c>
      <c r="M2270" s="23" t="n">
        <v>0</v>
      </c>
      <c r="N2270" s="23" t="n">
        <v>0</v>
      </c>
      <c r="O2270" s="23" t="n">
        <f aca="false">K2270+L2270</f>
        <v>21985</v>
      </c>
      <c r="P2270" s="23" t="n">
        <f aca="false">K2270+L2270+M2270+N2270</f>
        <v>21985</v>
      </c>
      <c r="Q2270" s="23" t="n">
        <v>865</v>
      </c>
      <c r="R2270" s="23" t="n">
        <v>405</v>
      </c>
      <c r="S2270" s="23" t="n">
        <v>508</v>
      </c>
      <c r="T2270" s="23" t="n">
        <v>36</v>
      </c>
      <c r="U2270" s="42" t="n">
        <f aca="false">IF(I2270="delivery",O2270-SUM(Q2270+R2270),IF(I2270="PO",P2270-SUM(Q2270:R2270)))</f>
        <v>20715</v>
      </c>
      <c r="V2270" s="43" t="n">
        <v>0.00495</v>
      </c>
      <c r="W2270" s="43"/>
      <c r="X2270" s="43" t="n">
        <f aca="false">W2270-V2270</f>
        <v>-0.00495</v>
      </c>
      <c r="Z2270" s="44"/>
      <c r="AA2270" s="44"/>
      <c r="AM2270" s="23" t="str">
        <f aca="false">D2270</f>
        <v>Sanmina</v>
      </c>
      <c r="AN2270" s="23" t="s">
        <v>3124</v>
      </c>
      <c r="AT2270" s="44"/>
      <c r="AU2270" s="44"/>
      <c r="BD2270" s="23" t="s">
        <v>182</v>
      </c>
      <c r="BE2270" s="1" t="s">
        <v>183</v>
      </c>
    </row>
    <row r="2271" customFormat="false" ht="15" hidden="false" customHeight="true" outlineLevel="0" collapsed="false">
      <c r="A2271" s="23" t="s">
        <v>9133</v>
      </c>
      <c r="B2271" s="23" t="s">
        <v>9134</v>
      </c>
      <c r="C2271" s="40" t="s">
        <v>177</v>
      </c>
      <c r="D2271" s="23" t="s">
        <v>1471</v>
      </c>
      <c r="E2271" s="23" t="s">
        <v>9135</v>
      </c>
      <c r="F2271" s="23" t="s">
        <v>9136</v>
      </c>
      <c r="G2271" s="23" t="n">
        <v>116</v>
      </c>
      <c r="H2271" s="23" t="n">
        <v>10000</v>
      </c>
      <c r="I2271" s="41" t="s">
        <v>180</v>
      </c>
      <c r="K2271" s="23" t="n">
        <v>0</v>
      </c>
      <c r="L2271" s="23" t="n">
        <v>18372</v>
      </c>
      <c r="M2271" s="23" t="n">
        <v>30000</v>
      </c>
      <c r="N2271" s="23" t="n">
        <v>0</v>
      </c>
      <c r="O2271" s="23" t="n">
        <f aca="false">K2271+L2271</f>
        <v>18372</v>
      </c>
      <c r="P2271" s="23" t="n">
        <f aca="false">K2271+L2271+M2271+N2271</f>
        <v>48372</v>
      </c>
      <c r="Q2271" s="23" t="n">
        <v>19303</v>
      </c>
      <c r="R2271" s="23" t="n">
        <v>10606</v>
      </c>
      <c r="S2271" s="23" t="n">
        <v>11896</v>
      </c>
      <c r="T2271" s="23" t="n">
        <v>3018</v>
      </c>
      <c r="U2271" s="42" t="n">
        <f aca="false">IF(I2271="delivery",O2271-SUM(Q2271+R2271),IF(I2271="PO",P2271-SUM(Q2271:R2271)))</f>
        <v>-11537</v>
      </c>
      <c r="V2271" s="43" t="n">
        <v>0.00053</v>
      </c>
      <c r="W2271" s="43"/>
      <c r="X2271" s="43" t="n">
        <f aca="false">W2271-V2271</f>
        <v>-0.00053</v>
      </c>
      <c r="Z2271" s="44"/>
      <c r="AA2271" s="44"/>
      <c r="AM2271" s="23" t="str">
        <f aca="false">D2271</f>
        <v>Sanmina</v>
      </c>
      <c r="AN2271" s="23" t="s">
        <v>3124</v>
      </c>
      <c r="AT2271" s="44"/>
      <c r="AU2271" s="44"/>
      <c r="BD2271" s="23" t="s">
        <v>182</v>
      </c>
      <c r="BE2271" s="1" t="s">
        <v>183</v>
      </c>
    </row>
    <row r="2272" customFormat="false" ht="15" hidden="false" customHeight="true" outlineLevel="0" collapsed="false">
      <c r="A2272" s="23" t="s">
        <v>9137</v>
      </c>
      <c r="B2272" s="23" t="s">
        <v>9138</v>
      </c>
      <c r="C2272" s="40" t="s">
        <v>177</v>
      </c>
      <c r="D2272" s="23" t="s">
        <v>1471</v>
      </c>
      <c r="E2272" s="23" t="s">
        <v>9139</v>
      </c>
      <c r="F2272" s="23" t="s">
        <v>9140</v>
      </c>
      <c r="G2272" s="23" t="n">
        <v>116</v>
      </c>
      <c r="H2272" s="23" t="n">
        <v>10000</v>
      </c>
      <c r="I2272" s="41" t="s">
        <v>180</v>
      </c>
      <c r="K2272" s="23" t="n">
        <v>0</v>
      </c>
      <c r="L2272" s="23" t="n">
        <v>11256</v>
      </c>
      <c r="M2272" s="23" t="n">
        <v>0</v>
      </c>
      <c r="N2272" s="23" t="n">
        <v>0</v>
      </c>
      <c r="O2272" s="23" t="n">
        <f aca="false">K2272+L2272</f>
        <v>11256</v>
      </c>
      <c r="P2272" s="23" t="n">
        <f aca="false">K2272+L2272+M2272+N2272</f>
        <v>11256</v>
      </c>
      <c r="Q2272" s="23" t="n">
        <v>2037</v>
      </c>
      <c r="R2272" s="23" t="n">
        <v>1562</v>
      </c>
      <c r="S2272" s="23" t="n">
        <v>2466</v>
      </c>
      <c r="T2272" s="23" t="n">
        <v>157</v>
      </c>
      <c r="U2272" s="42" t="n">
        <f aca="false">IF(I2272="delivery",O2272-SUM(Q2272+R2272),IF(I2272="PO",P2272-SUM(Q2272:R2272)))</f>
        <v>7657</v>
      </c>
      <c r="V2272" s="43" t="n">
        <v>0.00495</v>
      </c>
      <c r="W2272" s="43"/>
      <c r="X2272" s="43" t="n">
        <f aca="false">W2272-V2272</f>
        <v>-0.00495</v>
      </c>
      <c r="Z2272" s="44"/>
      <c r="AA2272" s="44"/>
      <c r="AM2272" s="23" t="str">
        <f aca="false">D2272</f>
        <v>Sanmina</v>
      </c>
      <c r="AN2272" s="23" t="s">
        <v>3124</v>
      </c>
      <c r="AT2272" s="44"/>
      <c r="AU2272" s="44"/>
      <c r="BD2272" s="23" t="s">
        <v>182</v>
      </c>
      <c r="BE2272" s="1" t="s">
        <v>183</v>
      </c>
    </row>
    <row r="2273" customFormat="false" ht="15" hidden="false" customHeight="true" outlineLevel="0" collapsed="false">
      <c r="A2273" s="23" t="s">
        <v>9141</v>
      </c>
      <c r="B2273" s="23" t="s">
        <v>9142</v>
      </c>
      <c r="C2273" s="40" t="s">
        <v>177</v>
      </c>
      <c r="D2273" s="23" t="s">
        <v>1471</v>
      </c>
      <c r="E2273" s="23" t="s">
        <v>9143</v>
      </c>
      <c r="F2273" s="23" t="s">
        <v>9144</v>
      </c>
      <c r="G2273" s="23" t="n">
        <v>123</v>
      </c>
      <c r="H2273" s="23" t="n">
        <v>10000</v>
      </c>
      <c r="I2273" s="41" t="s">
        <v>188</v>
      </c>
      <c r="K2273" s="23" t="n">
        <v>0</v>
      </c>
      <c r="L2273" s="23" t="n">
        <v>0</v>
      </c>
      <c r="M2273" s="23" t="n">
        <v>0</v>
      </c>
      <c r="N2273" s="23" t="n">
        <v>0</v>
      </c>
      <c r="O2273" s="23" t="n">
        <f aca="false">K2273+L2273</f>
        <v>0</v>
      </c>
      <c r="P2273" s="23" t="n">
        <f aca="false">K2273+L2273+M2273+N2273</f>
        <v>0</v>
      </c>
      <c r="Q2273" s="23" t="n">
        <v>180</v>
      </c>
      <c r="R2273" s="23" t="n">
        <v>192</v>
      </c>
      <c r="S2273" s="23" t="n">
        <v>192</v>
      </c>
      <c r="T2273" s="23" t="n">
        <v>64</v>
      </c>
      <c r="U2273" s="42" t="n">
        <f aca="false">IF(I2273="delivery",O2273-SUM(Q2273+R2273),IF(I2273="PO",P2273-SUM(Q2273:R2273)))</f>
        <v>-372</v>
      </c>
      <c r="V2273" s="43" t="n">
        <v>0.006</v>
      </c>
      <c r="W2273" s="43"/>
      <c r="X2273" s="43" t="n">
        <f aca="false">W2273-V2273</f>
        <v>-0.006</v>
      </c>
      <c r="Z2273" s="44"/>
      <c r="AA2273" s="44"/>
      <c r="AM2273" s="23" t="str">
        <f aca="false">D2273</f>
        <v>Sanmina</v>
      </c>
      <c r="AN2273" s="23" t="s">
        <v>3124</v>
      </c>
      <c r="AT2273" s="44"/>
      <c r="AU2273" s="44"/>
      <c r="BD2273" s="23" t="s">
        <v>182</v>
      </c>
      <c r="BE2273" s="1" t="s">
        <v>183</v>
      </c>
    </row>
    <row r="2274" customFormat="false" ht="15" hidden="false" customHeight="true" outlineLevel="0" collapsed="false">
      <c r="A2274" s="23" t="s">
        <v>9145</v>
      </c>
      <c r="B2274" s="23" t="s">
        <v>9146</v>
      </c>
      <c r="C2274" s="40" t="s">
        <v>177</v>
      </c>
      <c r="D2274" s="23" t="s">
        <v>1471</v>
      </c>
      <c r="E2274" s="23" t="s">
        <v>9147</v>
      </c>
      <c r="F2274" s="23" t="s">
        <v>9148</v>
      </c>
      <c r="G2274" s="23" t="n">
        <v>95</v>
      </c>
      <c r="H2274" s="23" t="n">
        <v>10000</v>
      </c>
      <c r="I2274" s="41" t="s">
        <v>180</v>
      </c>
      <c r="K2274" s="23" t="n">
        <v>0</v>
      </c>
      <c r="L2274" s="23" t="n">
        <v>25551</v>
      </c>
      <c r="M2274" s="23" t="n">
        <v>0</v>
      </c>
      <c r="N2274" s="23" t="n">
        <v>0</v>
      </c>
      <c r="O2274" s="23" t="n">
        <f aca="false">K2274+L2274</f>
        <v>25551</v>
      </c>
      <c r="P2274" s="23" t="n">
        <f aca="false">K2274+L2274+M2274+N2274</f>
        <v>25551</v>
      </c>
      <c r="Q2274" s="23" t="n">
        <v>3080</v>
      </c>
      <c r="R2274" s="23" t="n">
        <v>6318</v>
      </c>
      <c r="S2274" s="23" t="n">
        <v>6003</v>
      </c>
      <c r="T2274" s="23" t="n">
        <v>1781</v>
      </c>
      <c r="U2274" s="42" t="n">
        <f aca="false">IF(I2274="delivery",O2274-SUM(Q2274+R2274),IF(I2274="PO",P2274-SUM(Q2274:R2274)))</f>
        <v>16153</v>
      </c>
      <c r="V2274" s="43" t="n">
        <v>0.00055</v>
      </c>
      <c r="W2274" s="43"/>
      <c r="X2274" s="43" t="n">
        <f aca="false">W2274-V2274</f>
        <v>-0.00055</v>
      </c>
      <c r="Z2274" s="44"/>
      <c r="AA2274" s="44"/>
      <c r="AM2274" s="23" t="str">
        <f aca="false">D2274</f>
        <v>Sanmina</v>
      </c>
      <c r="AN2274" s="23" t="s">
        <v>3124</v>
      </c>
      <c r="AT2274" s="44"/>
      <c r="AU2274" s="44"/>
      <c r="BD2274" s="23" t="s">
        <v>182</v>
      </c>
      <c r="BE2274" s="1" t="s">
        <v>183</v>
      </c>
    </row>
    <row r="2275" customFormat="false" ht="15" hidden="false" customHeight="true" outlineLevel="0" collapsed="false">
      <c r="A2275" s="23" t="s">
        <v>9149</v>
      </c>
      <c r="B2275" s="23" t="s">
        <v>9150</v>
      </c>
      <c r="C2275" s="40" t="s">
        <v>177</v>
      </c>
      <c r="D2275" s="23" t="s">
        <v>1471</v>
      </c>
      <c r="E2275" s="23" t="s">
        <v>9151</v>
      </c>
      <c r="F2275" s="23" t="s">
        <v>9152</v>
      </c>
      <c r="G2275" s="23" t="n">
        <v>123</v>
      </c>
      <c r="H2275" s="23" t="n">
        <v>10000</v>
      </c>
      <c r="I2275" s="41" t="s">
        <v>180</v>
      </c>
      <c r="K2275" s="23" t="n">
        <v>0</v>
      </c>
      <c r="L2275" s="23" t="n">
        <v>22753</v>
      </c>
      <c r="M2275" s="23" t="n">
        <v>0</v>
      </c>
      <c r="N2275" s="23" t="n">
        <v>0</v>
      </c>
      <c r="O2275" s="23" t="n">
        <f aca="false">K2275+L2275</f>
        <v>22753</v>
      </c>
      <c r="P2275" s="23" t="n">
        <f aca="false">K2275+L2275+M2275+N2275</f>
        <v>22753</v>
      </c>
      <c r="Q2275" s="23" t="n">
        <v>5413</v>
      </c>
      <c r="R2275" s="23" t="n">
        <v>7930</v>
      </c>
      <c r="S2275" s="23" t="n">
        <v>8048</v>
      </c>
      <c r="T2275" s="23" t="n">
        <v>15056</v>
      </c>
      <c r="U2275" s="42" t="n">
        <f aca="false">IF(I2275="delivery",O2275-SUM(Q2275+R2275),IF(I2275="PO",P2275-SUM(Q2275:R2275)))</f>
        <v>9410</v>
      </c>
      <c r="V2275" s="43" t="n">
        <v>0.00446</v>
      </c>
      <c r="W2275" s="43"/>
      <c r="X2275" s="43" t="n">
        <f aca="false">W2275-V2275</f>
        <v>-0.00446</v>
      </c>
      <c r="Z2275" s="44"/>
      <c r="AA2275" s="44"/>
      <c r="AM2275" s="23" t="str">
        <f aca="false">D2275</f>
        <v>Sanmina</v>
      </c>
      <c r="AN2275" s="23" t="s">
        <v>3124</v>
      </c>
      <c r="AT2275" s="44"/>
      <c r="AU2275" s="44"/>
      <c r="BD2275" s="23" t="s">
        <v>182</v>
      </c>
      <c r="BE2275" s="1" t="s">
        <v>183</v>
      </c>
    </row>
    <row r="2276" customFormat="false" ht="15" hidden="false" customHeight="true" outlineLevel="0" collapsed="false">
      <c r="A2276" s="23" t="s">
        <v>9153</v>
      </c>
      <c r="B2276" s="23" t="s">
        <v>9154</v>
      </c>
      <c r="C2276" s="40" t="s">
        <v>177</v>
      </c>
      <c r="D2276" s="23" t="s">
        <v>1471</v>
      </c>
      <c r="E2276" s="23" t="s">
        <v>9155</v>
      </c>
      <c r="F2276" s="23" t="s">
        <v>9156</v>
      </c>
      <c r="G2276" s="23" t="n">
        <v>116</v>
      </c>
      <c r="H2276" s="23" t="n">
        <v>10000</v>
      </c>
      <c r="I2276" s="41" t="s">
        <v>180</v>
      </c>
      <c r="K2276" s="23" t="n">
        <v>0</v>
      </c>
      <c r="L2276" s="23" t="n">
        <v>108066</v>
      </c>
      <c r="M2276" s="23" t="n">
        <v>0</v>
      </c>
      <c r="N2276" s="23" t="n">
        <v>0</v>
      </c>
      <c r="O2276" s="23" t="n">
        <f aca="false">K2276+L2276</f>
        <v>108066</v>
      </c>
      <c r="P2276" s="23" t="n">
        <f aca="false">K2276+L2276+M2276+N2276</f>
        <v>108066</v>
      </c>
      <c r="Q2276" s="23" t="n">
        <v>404</v>
      </c>
      <c r="R2276" s="23" t="n">
        <v>240</v>
      </c>
      <c r="S2276" s="23" t="n">
        <v>284</v>
      </c>
      <c r="T2276" s="23" t="n">
        <v>48</v>
      </c>
      <c r="U2276" s="42" t="n">
        <f aca="false">IF(I2276="delivery",O2276-SUM(Q2276+R2276),IF(I2276="PO",P2276-SUM(Q2276:R2276)))</f>
        <v>107422</v>
      </c>
      <c r="V2276" s="43" t="n">
        <v>0.00068</v>
      </c>
      <c r="W2276" s="43"/>
      <c r="X2276" s="43" t="n">
        <f aca="false">W2276-V2276</f>
        <v>-0.00068</v>
      </c>
      <c r="Z2276" s="44"/>
      <c r="AA2276" s="44"/>
      <c r="AM2276" s="23" t="str">
        <f aca="false">D2276</f>
        <v>Sanmina</v>
      </c>
      <c r="AN2276" s="23" t="s">
        <v>3124</v>
      </c>
      <c r="AT2276" s="44"/>
      <c r="AU2276" s="44"/>
      <c r="BD2276" s="23" t="s">
        <v>182</v>
      </c>
      <c r="BE2276" s="1" t="s">
        <v>183</v>
      </c>
    </row>
    <row r="2277" customFormat="false" ht="15" hidden="false" customHeight="true" outlineLevel="0" collapsed="false">
      <c r="A2277" s="23" t="s">
        <v>9157</v>
      </c>
      <c r="B2277" s="23" t="s">
        <v>9158</v>
      </c>
      <c r="C2277" s="40" t="s">
        <v>177</v>
      </c>
      <c r="D2277" s="23" t="s">
        <v>1471</v>
      </c>
      <c r="E2277" s="23" t="s">
        <v>9159</v>
      </c>
      <c r="F2277" s="23" t="s">
        <v>9160</v>
      </c>
      <c r="G2277" s="23" t="n">
        <v>83</v>
      </c>
      <c r="H2277" s="23" t="n">
        <v>10000</v>
      </c>
      <c r="I2277" s="41" t="s">
        <v>180</v>
      </c>
      <c r="K2277" s="23" t="n">
        <v>0</v>
      </c>
      <c r="L2277" s="23" t="n">
        <v>13917</v>
      </c>
      <c r="M2277" s="23" t="n">
        <v>0</v>
      </c>
      <c r="N2277" s="23" t="n">
        <v>0</v>
      </c>
      <c r="O2277" s="23" t="n">
        <f aca="false">K2277+L2277</f>
        <v>13917</v>
      </c>
      <c r="P2277" s="23" t="n">
        <f aca="false">K2277+L2277+M2277+N2277</f>
        <v>13917</v>
      </c>
      <c r="Q2277" s="23" t="n">
        <v>1780</v>
      </c>
      <c r="R2277" s="23" t="n">
        <v>3849</v>
      </c>
      <c r="S2277" s="23" t="n">
        <v>3097</v>
      </c>
      <c r="T2277" s="23" t="n">
        <v>999</v>
      </c>
      <c r="U2277" s="42" t="n">
        <f aca="false">IF(I2277="delivery",O2277-SUM(Q2277+R2277),IF(I2277="PO",P2277-SUM(Q2277:R2277)))</f>
        <v>8288</v>
      </c>
      <c r="V2277" s="43" t="n">
        <v>0.05301</v>
      </c>
      <c r="W2277" s="43"/>
      <c r="X2277" s="43" t="n">
        <f aca="false">W2277-V2277</f>
        <v>-0.05301</v>
      </c>
      <c r="Z2277" s="44"/>
      <c r="AA2277" s="44"/>
      <c r="AM2277" s="23" t="str">
        <f aca="false">D2277</f>
        <v>Sanmina</v>
      </c>
      <c r="AN2277" s="23" t="s">
        <v>3124</v>
      </c>
      <c r="AT2277" s="44"/>
      <c r="AU2277" s="44"/>
      <c r="BD2277" s="23" t="s">
        <v>182</v>
      </c>
      <c r="BE2277" s="1" t="s">
        <v>183</v>
      </c>
    </row>
    <row r="2278" customFormat="false" ht="15" hidden="false" customHeight="true" outlineLevel="0" collapsed="false">
      <c r="A2278" s="23" t="s">
        <v>9161</v>
      </c>
      <c r="B2278" s="23" t="s">
        <v>9162</v>
      </c>
      <c r="C2278" s="40" t="s">
        <v>177</v>
      </c>
      <c r="D2278" s="23" t="s">
        <v>1471</v>
      </c>
      <c r="E2278" s="23" t="s">
        <v>9163</v>
      </c>
      <c r="F2278" s="23" t="s">
        <v>9164</v>
      </c>
      <c r="G2278" s="23" t="n">
        <v>116</v>
      </c>
      <c r="H2278" s="23" t="n">
        <v>1000</v>
      </c>
      <c r="I2278" s="41" t="s">
        <v>188</v>
      </c>
      <c r="K2278" s="23" t="n">
        <v>0</v>
      </c>
      <c r="L2278" s="23" t="n">
        <v>39812</v>
      </c>
      <c r="M2278" s="23" t="n">
        <v>0</v>
      </c>
      <c r="N2278" s="23" t="n">
        <v>0</v>
      </c>
      <c r="O2278" s="23" t="n">
        <f aca="false">K2278+L2278</f>
        <v>39812</v>
      </c>
      <c r="P2278" s="23" t="n">
        <f aca="false">K2278+L2278+M2278+N2278</f>
        <v>39812</v>
      </c>
      <c r="Q2278" s="23" t="n">
        <v>5167</v>
      </c>
      <c r="R2278" s="23" t="n">
        <v>1820</v>
      </c>
      <c r="S2278" s="23" t="n">
        <v>2432</v>
      </c>
      <c r="T2278" s="23" t="n">
        <v>1214</v>
      </c>
      <c r="U2278" s="42" t="n">
        <f aca="false">IF(I2278="delivery",O2278-SUM(Q2278+R2278),IF(I2278="PO",P2278-SUM(Q2278:R2278)))</f>
        <v>32825</v>
      </c>
      <c r="V2278" s="43" t="n">
        <v>0.0003</v>
      </c>
      <c r="W2278" s="43"/>
      <c r="X2278" s="43" t="n">
        <f aca="false">W2278-V2278</f>
        <v>-0.0003</v>
      </c>
      <c r="Z2278" s="44"/>
      <c r="AA2278" s="44"/>
      <c r="AM2278" s="23" t="str">
        <f aca="false">D2278</f>
        <v>Sanmina</v>
      </c>
      <c r="AN2278" s="23" t="s">
        <v>3124</v>
      </c>
      <c r="AT2278" s="44"/>
      <c r="AU2278" s="44"/>
      <c r="BD2278" s="23" t="s">
        <v>182</v>
      </c>
      <c r="BE2278" s="1" t="s">
        <v>183</v>
      </c>
    </row>
    <row r="2279" customFormat="false" ht="15" hidden="false" customHeight="true" outlineLevel="0" collapsed="false">
      <c r="A2279" s="23" t="s">
        <v>9165</v>
      </c>
      <c r="B2279" s="23" t="s">
        <v>9166</v>
      </c>
      <c r="C2279" s="40" t="s">
        <v>177</v>
      </c>
      <c r="D2279" s="23" t="s">
        <v>1471</v>
      </c>
      <c r="E2279" s="23" t="s">
        <v>9167</v>
      </c>
      <c r="F2279" s="23" t="s">
        <v>9168</v>
      </c>
      <c r="G2279" s="23" t="n">
        <v>116</v>
      </c>
      <c r="H2279" s="23" t="n">
        <v>10000</v>
      </c>
      <c r="I2279" s="41" t="s">
        <v>180</v>
      </c>
      <c r="K2279" s="23" t="n">
        <v>0</v>
      </c>
      <c r="L2279" s="23" t="n">
        <v>37878</v>
      </c>
      <c r="M2279" s="23" t="n">
        <v>0</v>
      </c>
      <c r="N2279" s="23" t="n">
        <v>0</v>
      </c>
      <c r="O2279" s="23" t="n">
        <f aca="false">K2279+L2279</f>
        <v>37878</v>
      </c>
      <c r="P2279" s="23" t="n">
        <f aca="false">K2279+L2279+M2279+N2279</f>
        <v>37878</v>
      </c>
      <c r="Q2279" s="23" t="n">
        <v>6618</v>
      </c>
      <c r="R2279" s="23" t="n">
        <v>3546</v>
      </c>
      <c r="S2279" s="23" t="n">
        <v>3504</v>
      </c>
      <c r="T2279" s="23" t="n">
        <v>830</v>
      </c>
      <c r="U2279" s="42" t="n">
        <f aca="false">IF(I2279="delivery",O2279-SUM(Q2279+R2279),IF(I2279="PO",P2279-SUM(Q2279:R2279)))</f>
        <v>27714</v>
      </c>
      <c r="V2279" s="43" t="n">
        <v>0.00077</v>
      </c>
      <c r="W2279" s="43"/>
      <c r="X2279" s="43" t="n">
        <f aca="false">W2279-V2279</f>
        <v>-0.00077</v>
      </c>
      <c r="Z2279" s="44"/>
      <c r="AA2279" s="44"/>
      <c r="AM2279" s="23" t="str">
        <f aca="false">D2279</f>
        <v>Sanmina</v>
      </c>
      <c r="AN2279" s="23" t="s">
        <v>3124</v>
      </c>
      <c r="AT2279" s="44"/>
      <c r="AU2279" s="44"/>
      <c r="BD2279" s="23" t="s">
        <v>182</v>
      </c>
      <c r="BE2279" s="1" t="s">
        <v>183</v>
      </c>
    </row>
    <row r="2280" customFormat="false" ht="15" hidden="false" customHeight="true" outlineLevel="0" collapsed="false">
      <c r="A2280" s="23" t="s">
        <v>9169</v>
      </c>
      <c r="B2280" s="23" t="s">
        <v>9170</v>
      </c>
      <c r="C2280" s="40" t="s">
        <v>177</v>
      </c>
      <c r="D2280" s="23" t="s">
        <v>1471</v>
      </c>
      <c r="E2280" s="23" t="s">
        <v>9171</v>
      </c>
      <c r="F2280" s="23" t="s">
        <v>9172</v>
      </c>
      <c r="G2280" s="23" t="n">
        <v>95</v>
      </c>
      <c r="H2280" s="23" t="n">
        <v>10000</v>
      </c>
      <c r="I2280" s="41" t="s">
        <v>180</v>
      </c>
      <c r="K2280" s="23" t="n">
        <v>0</v>
      </c>
      <c r="L2280" s="23" t="n">
        <v>117505</v>
      </c>
      <c r="M2280" s="23" t="n">
        <v>0</v>
      </c>
      <c r="N2280" s="23" t="n">
        <v>0</v>
      </c>
      <c r="O2280" s="23" t="n">
        <f aca="false">K2280+L2280</f>
        <v>117505</v>
      </c>
      <c r="P2280" s="23" t="n">
        <f aca="false">K2280+L2280+M2280+N2280</f>
        <v>117505</v>
      </c>
      <c r="Q2280" s="23" t="n">
        <v>13905</v>
      </c>
      <c r="R2280" s="23" t="n">
        <v>7785</v>
      </c>
      <c r="S2280" s="23" t="n">
        <v>9786</v>
      </c>
      <c r="T2280" s="23" t="n">
        <v>2077</v>
      </c>
      <c r="U2280" s="42" t="n">
        <f aca="false">IF(I2280="delivery",O2280-SUM(Q2280+R2280),IF(I2280="PO",P2280-SUM(Q2280:R2280)))</f>
        <v>95815</v>
      </c>
      <c r="V2280" s="43" t="n">
        <v>0.0017</v>
      </c>
      <c r="W2280" s="43"/>
      <c r="X2280" s="43" t="n">
        <f aca="false">W2280-V2280</f>
        <v>-0.0017</v>
      </c>
      <c r="Z2280" s="44"/>
      <c r="AA2280" s="44"/>
      <c r="AM2280" s="23" t="str">
        <f aca="false">D2280</f>
        <v>Sanmina</v>
      </c>
      <c r="AN2280" s="23" t="s">
        <v>3124</v>
      </c>
      <c r="AT2280" s="44"/>
      <c r="AU2280" s="44"/>
      <c r="BD2280" s="23" t="s">
        <v>182</v>
      </c>
      <c r="BE2280" s="1" t="s">
        <v>183</v>
      </c>
    </row>
    <row r="2281" customFormat="false" ht="15" hidden="false" customHeight="true" outlineLevel="0" collapsed="false">
      <c r="A2281" s="23" t="s">
        <v>9173</v>
      </c>
      <c r="B2281" s="23" t="s">
        <v>9174</v>
      </c>
      <c r="C2281" s="40" t="s">
        <v>177</v>
      </c>
      <c r="D2281" s="23" t="s">
        <v>1471</v>
      </c>
      <c r="E2281" s="23" t="s">
        <v>9175</v>
      </c>
      <c r="F2281" s="23" t="s">
        <v>9176</v>
      </c>
      <c r="G2281" s="23" t="n">
        <v>116</v>
      </c>
      <c r="H2281" s="23" t="n">
        <v>10000</v>
      </c>
      <c r="I2281" s="41" t="s">
        <v>180</v>
      </c>
      <c r="K2281" s="23" t="n">
        <v>0</v>
      </c>
      <c r="L2281" s="23" t="n">
        <v>30528</v>
      </c>
      <c r="M2281" s="23" t="n">
        <v>0</v>
      </c>
      <c r="N2281" s="23" t="n">
        <v>0</v>
      </c>
      <c r="O2281" s="23" t="n">
        <f aca="false">K2281+L2281</f>
        <v>30528</v>
      </c>
      <c r="P2281" s="23" t="n">
        <f aca="false">K2281+L2281+M2281+N2281</f>
        <v>30528</v>
      </c>
      <c r="Q2281" s="23" t="n">
        <v>10894</v>
      </c>
      <c r="R2281" s="23" t="n">
        <v>5802</v>
      </c>
      <c r="S2281" s="23" t="n">
        <v>6071</v>
      </c>
      <c r="T2281" s="23" t="n">
        <v>1754</v>
      </c>
      <c r="U2281" s="42" t="n">
        <f aca="false">IF(I2281="delivery",O2281-SUM(Q2281+R2281),IF(I2281="PO",P2281-SUM(Q2281:R2281)))</f>
        <v>13832</v>
      </c>
      <c r="V2281" s="43" t="n">
        <v>0.0017</v>
      </c>
      <c r="W2281" s="43"/>
      <c r="X2281" s="43" t="n">
        <f aca="false">W2281-V2281</f>
        <v>-0.0017</v>
      </c>
      <c r="Z2281" s="44"/>
      <c r="AA2281" s="44"/>
      <c r="AM2281" s="23" t="str">
        <f aca="false">D2281</f>
        <v>Sanmina</v>
      </c>
      <c r="AN2281" s="23" t="s">
        <v>3124</v>
      </c>
      <c r="AT2281" s="44"/>
      <c r="AU2281" s="44"/>
      <c r="BD2281" s="23" t="s">
        <v>182</v>
      </c>
      <c r="BE2281" s="1" t="s">
        <v>183</v>
      </c>
    </row>
    <row r="2282" customFormat="false" ht="15" hidden="false" customHeight="true" outlineLevel="0" collapsed="false">
      <c r="A2282" s="23" t="s">
        <v>9177</v>
      </c>
      <c r="B2282" s="23" t="s">
        <v>9178</v>
      </c>
      <c r="C2282" s="40" t="s">
        <v>177</v>
      </c>
      <c r="D2282" s="23" t="s">
        <v>1471</v>
      </c>
      <c r="E2282" s="23" t="s">
        <v>9179</v>
      </c>
      <c r="F2282" s="23" t="s">
        <v>9180</v>
      </c>
      <c r="G2282" s="23" t="n">
        <v>116</v>
      </c>
      <c r="H2282" s="23" t="n">
        <v>10000</v>
      </c>
      <c r="I2282" s="41" t="s">
        <v>180</v>
      </c>
      <c r="K2282" s="23" t="n">
        <v>0</v>
      </c>
      <c r="L2282" s="23" t="n">
        <v>19277</v>
      </c>
      <c r="M2282" s="23" t="n">
        <v>30000</v>
      </c>
      <c r="N2282" s="23" t="n">
        <v>20000</v>
      </c>
      <c r="O2282" s="23" t="n">
        <f aca="false">K2282+L2282</f>
        <v>19277</v>
      </c>
      <c r="P2282" s="23" t="n">
        <f aca="false">K2282+L2282+M2282+N2282</f>
        <v>69277</v>
      </c>
      <c r="Q2282" s="23" t="n">
        <v>23587</v>
      </c>
      <c r="R2282" s="23" t="n">
        <v>17621</v>
      </c>
      <c r="S2282" s="23" t="n">
        <v>19971</v>
      </c>
      <c r="T2282" s="23" t="n">
        <v>7271</v>
      </c>
      <c r="U2282" s="42" t="n">
        <f aca="false">IF(I2282="delivery",O2282-SUM(Q2282+R2282),IF(I2282="PO",P2282-SUM(Q2282:R2282)))</f>
        <v>-21931</v>
      </c>
      <c r="V2282" s="43" t="n">
        <v>0.00061</v>
      </c>
      <c r="W2282" s="43"/>
      <c r="X2282" s="43" t="n">
        <f aca="false">W2282-V2282</f>
        <v>-0.00061</v>
      </c>
      <c r="Z2282" s="44"/>
      <c r="AA2282" s="44"/>
      <c r="AM2282" s="23" t="str">
        <f aca="false">D2282</f>
        <v>Sanmina</v>
      </c>
      <c r="AN2282" s="23" t="s">
        <v>3124</v>
      </c>
      <c r="AT2282" s="44"/>
      <c r="AU2282" s="44"/>
      <c r="BD2282" s="23" t="s">
        <v>182</v>
      </c>
      <c r="BE2282" s="1" t="s">
        <v>183</v>
      </c>
    </row>
    <row r="2283" customFormat="false" ht="15" hidden="false" customHeight="true" outlineLevel="0" collapsed="false">
      <c r="A2283" s="23" t="s">
        <v>9181</v>
      </c>
      <c r="B2283" s="23" t="s">
        <v>9182</v>
      </c>
      <c r="C2283" s="40" t="s">
        <v>177</v>
      </c>
      <c r="D2283" s="23" t="s">
        <v>1471</v>
      </c>
      <c r="E2283" s="23" t="s">
        <v>9183</v>
      </c>
      <c r="F2283" s="23" t="s">
        <v>9184</v>
      </c>
      <c r="G2283" s="23" t="n">
        <v>116</v>
      </c>
      <c r="H2283" s="23" t="n">
        <v>30000</v>
      </c>
      <c r="I2283" s="41" t="s">
        <v>180</v>
      </c>
      <c r="K2283" s="23" t="n">
        <v>0</v>
      </c>
      <c r="L2283" s="23" t="n">
        <v>289974</v>
      </c>
      <c r="M2283" s="23" t="n">
        <v>70000</v>
      </c>
      <c r="N2283" s="23" t="n">
        <v>0</v>
      </c>
      <c r="O2283" s="23" t="n">
        <f aca="false">K2283+L2283</f>
        <v>289974</v>
      </c>
      <c r="P2283" s="23" t="n">
        <f aca="false">K2283+L2283+M2283+N2283</f>
        <v>359974</v>
      </c>
      <c r="Q2283" s="23" t="n">
        <v>133916</v>
      </c>
      <c r="R2283" s="23" t="n">
        <v>84835</v>
      </c>
      <c r="S2283" s="23" t="n">
        <v>96088</v>
      </c>
      <c r="T2283" s="23" t="n">
        <v>30811</v>
      </c>
      <c r="U2283" s="42" t="n">
        <f aca="false">IF(I2283="delivery",O2283-SUM(Q2283+R2283),IF(I2283="PO",P2283-SUM(Q2283:R2283)))</f>
        <v>71223</v>
      </c>
      <c r="V2283" s="43" t="n">
        <v>0.0014</v>
      </c>
      <c r="W2283" s="43"/>
      <c r="X2283" s="43" t="n">
        <f aca="false">W2283-V2283</f>
        <v>-0.0014</v>
      </c>
      <c r="Y2283" s="23" t="n">
        <v>0.00141</v>
      </c>
      <c r="Z2283" s="44"/>
      <c r="AA2283" s="44"/>
      <c r="AM2283" s="23" t="str">
        <f aca="false">D2283</f>
        <v>Sanmina</v>
      </c>
      <c r="AN2283" s="23" t="s">
        <v>3124</v>
      </c>
      <c r="AT2283" s="44"/>
      <c r="AU2283" s="44"/>
      <c r="BD2283" s="23" t="s">
        <v>182</v>
      </c>
      <c r="BE2283" s="1" t="s">
        <v>183</v>
      </c>
    </row>
    <row r="2284" customFormat="false" ht="15" hidden="false" customHeight="true" outlineLevel="0" collapsed="false">
      <c r="A2284" s="23" t="s">
        <v>9185</v>
      </c>
      <c r="B2284" s="23" t="s">
        <v>9186</v>
      </c>
      <c r="C2284" s="40" t="s">
        <v>177</v>
      </c>
      <c r="D2284" s="23" t="s">
        <v>1471</v>
      </c>
      <c r="E2284" s="23" t="s">
        <v>9187</v>
      </c>
      <c r="F2284" s="23" t="s">
        <v>9188</v>
      </c>
      <c r="G2284" s="23" t="n">
        <v>116</v>
      </c>
      <c r="H2284" s="23" t="n">
        <v>10000</v>
      </c>
      <c r="I2284" s="41" t="s">
        <v>180</v>
      </c>
      <c r="K2284" s="23" t="n">
        <v>0</v>
      </c>
      <c r="L2284" s="23" t="n">
        <v>77835</v>
      </c>
      <c r="M2284" s="23" t="n">
        <v>0</v>
      </c>
      <c r="N2284" s="23" t="n">
        <v>0</v>
      </c>
      <c r="O2284" s="23" t="n">
        <f aca="false">K2284+L2284</f>
        <v>77835</v>
      </c>
      <c r="P2284" s="23" t="n">
        <f aca="false">K2284+L2284+M2284+N2284</f>
        <v>77835</v>
      </c>
      <c r="Q2284" s="23" t="n">
        <v>4600</v>
      </c>
      <c r="R2284" s="23" t="n">
        <v>17033</v>
      </c>
      <c r="S2284" s="23" t="n">
        <v>13538</v>
      </c>
      <c r="T2284" s="23" t="n">
        <v>4321</v>
      </c>
      <c r="U2284" s="42" t="n">
        <f aca="false">IF(I2284="delivery",O2284-SUM(Q2284+R2284),IF(I2284="PO",P2284-SUM(Q2284:R2284)))</f>
        <v>56202</v>
      </c>
      <c r="V2284" s="43" t="n">
        <v>0.00062</v>
      </c>
      <c r="W2284" s="43"/>
      <c r="X2284" s="43" t="n">
        <f aca="false">W2284-V2284</f>
        <v>-0.00062</v>
      </c>
      <c r="Z2284" s="44"/>
      <c r="AA2284" s="44"/>
      <c r="AM2284" s="23" t="str">
        <f aca="false">D2284</f>
        <v>Sanmina</v>
      </c>
      <c r="AN2284" s="23" t="s">
        <v>3124</v>
      </c>
      <c r="AT2284" s="44"/>
      <c r="AU2284" s="44"/>
      <c r="BD2284" s="23" t="s">
        <v>182</v>
      </c>
      <c r="BE2284" s="1" t="s">
        <v>183</v>
      </c>
    </row>
    <row r="2285" customFormat="false" ht="15" hidden="false" customHeight="true" outlineLevel="0" collapsed="false">
      <c r="A2285" s="23" t="s">
        <v>9189</v>
      </c>
      <c r="B2285" s="23" t="s">
        <v>9190</v>
      </c>
      <c r="C2285" s="40" t="s">
        <v>177</v>
      </c>
      <c r="D2285" s="23" t="s">
        <v>1471</v>
      </c>
      <c r="E2285" s="23" t="s">
        <v>9191</v>
      </c>
      <c r="F2285" s="23" t="s">
        <v>9192</v>
      </c>
      <c r="G2285" s="23" t="n">
        <v>123</v>
      </c>
      <c r="H2285" s="23" t="n">
        <v>10000</v>
      </c>
      <c r="I2285" s="41" t="s">
        <v>180</v>
      </c>
      <c r="K2285" s="23" t="n">
        <v>0</v>
      </c>
      <c r="L2285" s="23" t="n">
        <v>68718</v>
      </c>
      <c r="M2285" s="23" t="n">
        <v>0</v>
      </c>
      <c r="N2285" s="23" t="n">
        <v>0</v>
      </c>
      <c r="O2285" s="23" t="n">
        <f aca="false">K2285+L2285</f>
        <v>68718</v>
      </c>
      <c r="P2285" s="23" t="n">
        <f aca="false">K2285+L2285+M2285+N2285</f>
        <v>68718</v>
      </c>
      <c r="Q2285" s="23" t="n">
        <v>615</v>
      </c>
      <c r="R2285" s="23" t="n">
        <v>714</v>
      </c>
      <c r="S2285" s="23" t="n">
        <v>759</v>
      </c>
      <c r="T2285" s="23" t="n">
        <v>302</v>
      </c>
      <c r="U2285" s="42" t="n">
        <f aca="false">IF(I2285="delivery",O2285-SUM(Q2285+R2285),IF(I2285="PO",P2285-SUM(Q2285:R2285)))</f>
        <v>67389</v>
      </c>
      <c r="V2285" s="43" t="n">
        <v>0.00068</v>
      </c>
      <c r="W2285" s="43"/>
      <c r="X2285" s="43" t="n">
        <f aca="false">W2285-V2285</f>
        <v>-0.00068</v>
      </c>
      <c r="Z2285" s="44"/>
      <c r="AA2285" s="44"/>
      <c r="AM2285" s="23" t="str">
        <f aca="false">D2285</f>
        <v>Sanmina</v>
      </c>
      <c r="AN2285" s="23" t="s">
        <v>3124</v>
      </c>
      <c r="AT2285" s="44"/>
      <c r="AU2285" s="44"/>
      <c r="BD2285" s="23" t="s">
        <v>182</v>
      </c>
      <c r="BE2285" s="1" t="s">
        <v>183</v>
      </c>
    </row>
    <row r="2286" customFormat="false" ht="15" hidden="false" customHeight="true" outlineLevel="0" collapsed="false">
      <c r="A2286" s="23" t="s">
        <v>9193</v>
      </c>
      <c r="B2286" s="23" t="s">
        <v>9194</v>
      </c>
      <c r="C2286" s="40" t="s">
        <v>177</v>
      </c>
      <c r="D2286" s="23" t="s">
        <v>1471</v>
      </c>
      <c r="E2286" s="23" t="s">
        <v>9195</v>
      </c>
      <c r="F2286" s="23" t="s">
        <v>9196</v>
      </c>
      <c r="G2286" s="23" t="n">
        <v>95</v>
      </c>
      <c r="H2286" s="23" t="n">
        <v>10000</v>
      </c>
      <c r="I2286" s="41" t="s">
        <v>180</v>
      </c>
      <c r="K2286" s="23" t="n">
        <v>0</v>
      </c>
      <c r="L2286" s="23" t="n">
        <v>37988</v>
      </c>
      <c r="M2286" s="23" t="n">
        <v>0</v>
      </c>
      <c r="N2286" s="23" t="n">
        <v>0</v>
      </c>
      <c r="O2286" s="23" t="n">
        <f aca="false">K2286+L2286</f>
        <v>37988</v>
      </c>
      <c r="P2286" s="23" t="n">
        <f aca="false">K2286+L2286+M2286+N2286</f>
        <v>37988</v>
      </c>
      <c r="Q2286" s="23" t="n">
        <v>662</v>
      </c>
      <c r="R2286" s="23" t="n">
        <v>416</v>
      </c>
      <c r="S2286" s="23" t="n">
        <v>536</v>
      </c>
      <c r="T2286" s="23" t="n">
        <v>80</v>
      </c>
      <c r="U2286" s="42" t="n">
        <f aca="false">IF(I2286="delivery",O2286-SUM(Q2286+R2286),IF(I2286="PO",P2286-SUM(Q2286:R2286)))</f>
        <v>36910</v>
      </c>
      <c r="V2286" s="43" t="n">
        <v>0.00054</v>
      </c>
      <c r="W2286" s="43"/>
      <c r="X2286" s="43" t="n">
        <f aca="false">W2286-V2286</f>
        <v>-0.00054</v>
      </c>
      <c r="Z2286" s="44"/>
      <c r="AA2286" s="44"/>
      <c r="AM2286" s="23" t="str">
        <f aca="false">D2286</f>
        <v>Sanmina</v>
      </c>
      <c r="AN2286" s="23" t="s">
        <v>3124</v>
      </c>
      <c r="AT2286" s="44"/>
      <c r="AU2286" s="44"/>
      <c r="BD2286" s="23" t="s">
        <v>182</v>
      </c>
      <c r="BE2286" s="1" t="s">
        <v>183</v>
      </c>
    </row>
    <row r="2287" customFormat="false" ht="15" hidden="false" customHeight="true" outlineLevel="0" collapsed="false">
      <c r="A2287" s="23" t="s">
        <v>9197</v>
      </c>
      <c r="B2287" s="23" t="s">
        <v>9198</v>
      </c>
      <c r="C2287" s="40" t="s">
        <v>177</v>
      </c>
      <c r="D2287" s="23" t="s">
        <v>1471</v>
      </c>
      <c r="E2287" s="23" t="s">
        <v>9199</v>
      </c>
      <c r="F2287" s="23" t="s">
        <v>9200</v>
      </c>
      <c r="G2287" s="23" t="n">
        <v>123</v>
      </c>
      <c r="H2287" s="23" t="n">
        <v>10000</v>
      </c>
      <c r="I2287" s="41" t="s">
        <v>180</v>
      </c>
      <c r="K2287" s="23" t="n">
        <v>0</v>
      </c>
      <c r="L2287" s="23" t="n">
        <v>27046</v>
      </c>
      <c r="M2287" s="23" t="n">
        <v>0</v>
      </c>
      <c r="N2287" s="23" t="n">
        <v>0</v>
      </c>
      <c r="O2287" s="23" t="n">
        <f aca="false">K2287+L2287</f>
        <v>27046</v>
      </c>
      <c r="P2287" s="23" t="n">
        <f aca="false">K2287+L2287+M2287+N2287</f>
        <v>27046</v>
      </c>
      <c r="Q2287" s="23" t="n">
        <v>3875</v>
      </c>
      <c r="R2287" s="23" t="n">
        <v>12500</v>
      </c>
      <c r="S2287" s="23" t="n">
        <v>9102</v>
      </c>
      <c r="T2287" s="23" t="n">
        <v>2306</v>
      </c>
      <c r="U2287" s="42" t="n">
        <f aca="false">IF(I2287="delivery",O2287-SUM(Q2287+R2287),IF(I2287="PO",P2287-SUM(Q2287:R2287)))</f>
        <v>10671</v>
      </c>
      <c r="V2287" s="43" t="n">
        <v>0.00178</v>
      </c>
      <c r="W2287" s="43"/>
      <c r="X2287" s="43" t="n">
        <f aca="false">W2287-V2287</f>
        <v>-0.00178</v>
      </c>
      <c r="Z2287" s="44"/>
      <c r="AA2287" s="44"/>
      <c r="AM2287" s="23" t="str">
        <f aca="false">D2287</f>
        <v>Sanmina</v>
      </c>
      <c r="AN2287" s="23" t="s">
        <v>3124</v>
      </c>
      <c r="AT2287" s="44"/>
      <c r="AU2287" s="44"/>
      <c r="BD2287" s="23" t="s">
        <v>182</v>
      </c>
      <c r="BE2287" s="1" t="s">
        <v>183</v>
      </c>
    </row>
    <row r="2288" customFormat="false" ht="15" hidden="false" customHeight="true" outlineLevel="0" collapsed="false">
      <c r="A2288" s="23" t="s">
        <v>9201</v>
      </c>
      <c r="B2288" s="23" t="s">
        <v>9202</v>
      </c>
      <c r="C2288" s="40" t="s">
        <v>177</v>
      </c>
      <c r="D2288" s="23" t="s">
        <v>1471</v>
      </c>
      <c r="E2288" s="23" t="s">
        <v>9203</v>
      </c>
      <c r="F2288" s="23" t="s">
        <v>9204</v>
      </c>
      <c r="G2288" s="23" t="n">
        <v>116</v>
      </c>
      <c r="H2288" s="23" t="n">
        <v>10000</v>
      </c>
      <c r="I2288" s="41" t="s">
        <v>180</v>
      </c>
      <c r="K2288" s="23" t="n">
        <v>0</v>
      </c>
      <c r="L2288" s="23" t="n">
        <v>56421</v>
      </c>
      <c r="M2288" s="23" t="n">
        <v>0</v>
      </c>
      <c r="N2288" s="23" t="n">
        <v>0</v>
      </c>
      <c r="O2288" s="23" t="n">
        <f aca="false">K2288+L2288</f>
        <v>56421</v>
      </c>
      <c r="P2288" s="23" t="n">
        <f aca="false">K2288+L2288+M2288+N2288</f>
        <v>56421</v>
      </c>
      <c r="Q2288" s="23" t="n">
        <v>8346</v>
      </c>
      <c r="R2288" s="23" t="n">
        <v>12605</v>
      </c>
      <c r="S2288" s="23" t="n">
        <v>12452</v>
      </c>
      <c r="T2288" s="23" t="n">
        <v>3569</v>
      </c>
      <c r="U2288" s="42" t="n">
        <f aca="false">IF(I2288="delivery",O2288-SUM(Q2288+R2288),IF(I2288="PO",P2288-SUM(Q2288:R2288)))</f>
        <v>35470</v>
      </c>
      <c r="V2288" s="43" t="n">
        <v>0.00068</v>
      </c>
      <c r="W2288" s="43"/>
      <c r="X2288" s="43" t="n">
        <f aca="false">W2288-V2288</f>
        <v>-0.00068</v>
      </c>
      <c r="Z2288" s="44"/>
      <c r="AA2288" s="44"/>
      <c r="AM2288" s="23" t="str">
        <f aca="false">D2288</f>
        <v>Sanmina</v>
      </c>
      <c r="AN2288" s="23" t="s">
        <v>3124</v>
      </c>
      <c r="AT2288" s="44"/>
      <c r="AU2288" s="44"/>
      <c r="BD2288" s="23" t="s">
        <v>182</v>
      </c>
      <c r="BE2288" s="1" t="s">
        <v>183</v>
      </c>
    </row>
    <row r="2289" customFormat="false" ht="15" hidden="false" customHeight="true" outlineLevel="0" collapsed="false">
      <c r="A2289" s="23" t="s">
        <v>9205</v>
      </c>
      <c r="B2289" s="23" t="s">
        <v>9206</v>
      </c>
      <c r="C2289" s="40" t="s">
        <v>177</v>
      </c>
      <c r="D2289" s="23" t="s">
        <v>1471</v>
      </c>
      <c r="E2289" s="23" t="s">
        <v>9207</v>
      </c>
      <c r="F2289" s="23" t="s">
        <v>9208</v>
      </c>
      <c r="G2289" s="23" t="n">
        <v>123</v>
      </c>
      <c r="H2289" s="23" t="n">
        <v>10000</v>
      </c>
      <c r="I2289" s="41" t="s">
        <v>188</v>
      </c>
      <c r="K2289" s="23" t="n">
        <v>0</v>
      </c>
      <c r="L2289" s="23" t="n">
        <v>0</v>
      </c>
      <c r="M2289" s="23" t="n">
        <v>10000</v>
      </c>
      <c r="N2289" s="23" t="n">
        <v>0</v>
      </c>
      <c r="O2289" s="23" t="n">
        <f aca="false">K2289+L2289</f>
        <v>0</v>
      </c>
      <c r="P2289" s="23" t="n">
        <f aca="false">K2289+L2289+M2289+N2289</f>
        <v>10000</v>
      </c>
      <c r="Q2289" s="23" t="n">
        <v>90</v>
      </c>
      <c r="R2289" s="23" t="n">
        <v>96</v>
      </c>
      <c r="S2289" s="23" t="n">
        <v>96</v>
      </c>
      <c r="T2289" s="23" t="n">
        <v>32</v>
      </c>
      <c r="U2289" s="42" t="n">
        <f aca="false">IF(I2289="delivery",O2289-SUM(Q2289+R2289),IF(I2289="PO",P2289-SUM(Q2289:R2289)))</f>
        <v>9814</v>
      </c>
      <c r="V2289" s="43" t="n">
        <v>0.001</v>
      </c>
      <c r="W2289" s="43"/>
      <c r="X2289" s="43" t="n">
        <f aca="false">W2289-V2289</f>
        <v>-0.001</v>
      </c>
      <c r="Z2289" s="44"/>
      <c r="AA2289" s="44"/>
      <c r="AM2289" s="23" t="str">
        <f aca="false">D2289</f>
        <v>Sanmina</v>
      </c>
      <c r="AN2289" s="23" t="s">
        <v>3124</v>
      </c>
      <c r="AT2289" s="44"/>
      <c r="AU2289" s="44"/>
      <c r="BD2289" s="23" t="s">
        <v>182</v>
      </c>
      <c r="BE2289" s="1" t="s">
        <v>183</v>
      </c>
    </row>
    <row r="2290" customFormat="false" ht="15" hidden="false" customHeight="true" outlineLevel="0" collapsed="false">
      <c r="A2290" s="23" t="s">
        <v>9209</v>
      </c>
      <c r="B2290" s="23" t="s">
        <v>9210</v>
      </c>
      <c r="C2290" s="40" t="s">
        <v>177</v>
      </c>
      <c r="D2290" s="23" t="s">
        <v>1471</v>
      </c>
      <c r="E2290" s="23" t="s">
        <v>9211</v>
      </c>
      <c r="F2290" s="23" t="s">
        <v>9212</v>
      </c>
      <c r="G2290" s="23" t="n">
        <v>116</v>
      </c>
      <c r="H2290" s="23" t="n">
        <v>10000</v>
      </c>
      <c r="I2290" s="41" t="s">
        <v>180</v>
      </c>
      <c r="K2290" s="23" t="n">
        <v>0</v>
      </c>
      <c r="L2290" s="23" t="n">
        <v>10670</v>
      </c>
      <c r="M2290" s="23" t="n">
        <v>0</v>
      </c>
      <c r="N2290" s="23" t="n">
        <v>0</v>
      </c>
      <c r="O2290" s="23" t="n">
        <f aca="false">K2290+L2290</f>
        <v>10670</v>
      </c>
      <c r="P2290" s="23" t="n">
        <f aca="false">K2290+L2290+M2290+N2290</f>
        <v>10670</v>
      </c>
      <c r="Q2290" s="23" t="n">
        <v>5753</v>
      </c>
      <c r="R2290" s="23" t="n">
        <v>2862</v>
      </c>
      <c r="S2290" s="23" t="n">
        <v>4104</v>
      </c>
      <c r="T2290" s="23" t="n">
        <v>944</v>
      </c>
      <c r="U2290" s="42" t="n">
        <f aca="false">IF(I2290="delivery",O2290-SUM(Q2290+R2290),IF(I2290="PO",P2290-SUM(Q2290:R2290)))</f>
        <v>2055</v>
      </c>
      <c r="V2290" s="43" t="n">
        <v>0.0007</v>
      </c>
      <c r="W2290" s="43"/>
      <c r="X2290" s="43" t="n">
        <f aca="false">W2290-V2290</f>
        <v>-0.0007</v>
      </c>
      <c r="Z2290" s="44"/>
      <c r="AA2290" s="44"/>
      <c r="AM2290" s="23" t="str">
        <f aca="false">D2290</f>
        <v>Sanmina</v>
      </c>
      <c r="AN2290" s="23" t="s">
        <v>3124</v>
      </c>
      <c r="AT2290" s="44"/>
      <c r="AU2290" s="44"/>
      <c r="BD2290" s="23" t="s">
        <v>182</v>
      </c>
      <c r="BE2290" s="1" t="s">
        <v>183</v>
      </c>
    </row>
    <row r="2291" customFormat="false" ht="15" hidden="false" customHeight="true" outlineLevel="0" collapsed="false">
      <c r="A2291" s="23" t="s">
        <v>9213</v>
      </c>
      <c r="B2291" s="23" t="s">
        <v>9214</v>
      </c>
      <c r="C2291" s="40" t="s">
        <v>177</v>
      </c>
      <c r="D2291" s="23" t="s">
        <v>1471</v>
      </c>
      <c r="E2291" s="23" t="s">
        <v>9215</v>
      </c>
      <c r="F2291" s="23" t="s">
        <v>9216</v>
      </c>
      <c r="G2291" s="23" t="n">
        <v>95</v>
      </c>
      <c r="H2291" s="23" t="n">
        <v>10000</v>
      </c>
      <c r="I2291" s="41" t="s">
        <v>180</v>
      </c>
      <c r="K2291" s="23" t="n">
        <v>0</v>
      </c>
      <c r="L2291" s="23" t="n">
        <v>8500</v>
      </c>
      <c r="M2291" s="23" t="n">
        <v>0</v>
      </c>
      <c r="N2291" s="23" t="n">
        <v>0</v>
      </c>
      <c r="O2291" s="23" t="n">
        <f aca="false">K2291+L2291</f>
        <v>8500</v>
      </c>
      <c r="P2291" s="23" t="n">
        <f aca="false">K2291+L2291+M2291+N2291</f>
        <v>8500</v>
      </c>
      <c r="Q2291" s="23" t="n">
        <v>4653</v>
      </c>
      <c r="R2291" s="23" t="n">
        <v>1718</v>
      </c>
      <c r="S2291" s="23" t="n">
        <v>3069</v>
      </c>
      <c r="T2291" s="23" t="n">
        <v>529</v>
      </c>
      <c r="U2291" s="42" t="n">
        <f aca="false">IF(I2291="delivery",O2291-SUM(Q2291+R2291),IF(I2291="PO",P2291-SUM(Q2291:R2291)))</f>
        <v>2129</v>
      </c>
      <c r="V2291" s="43" t="n">
        <v>0.00053</v>
      </c>
      <c r="W2291" s="43"/>
      <c r="X2291" s="43" t="n">
        <f aca="false">W2291-V2291</f>
        <v>-0.00053</v>
      </c>
      <c r="Z2291" s="44"/>
      <c r="AA2291" s="44"/>
      <c r="AM2291" s="23" t="str">
        <f aca="false">D2291</f>
        <v>Sanmina</v>
      </c>
      <c r="AN2291" s="23" t="s">
        <v>3124</v>
      </c>
      <c r="AT2291" s="44"/>
      <c r="AU2291" s="44"/>
      <c r="BD2291" s="23" t="s">
        <v>182</v>
      </c>
      <c r="BE2291" s="1" t="s">
        <v>183</v>
      </c>
    </row>
    <row r="2292" customFormat="false" ht="15" hidden="false" customHeight="true" outlineLevel="0" collapsed="false">
      <c r="A2292" s="23" t="s">
        <v>9217</v>
      </c>
      <c r="B2292" s="23" t="s">
        <v>9218</v>
      </c>
      <c r="C2292" s="40" t="s">
        <v>177</v>
      </c>
      <c r="D2292" s="23" t="s">
        <v>1471</v>
      </c>
      <c r="E2292" s="23" t="s">
        <v>9219</v>
      </c>
      <c r="F2292" s="23" t="s">
        <v>9220</v>
      </c>
      <c r="G2292" s="23" t="n">
        <v>116</v>
      </c>
      <c r="H2292" s="23" t="n">
        <v>10000</v>
      </c>
      <c r="I2292" s="41" t="s">
        <v>188</v>
      </c>
      <c r="K2292" s="23" t="n">
        <v>0</v>
      </c>
      <c r="L2292" s="23" t="n">
        <v>19951</v>
      </c>
      <c r="M2292" s="23" t="n">
        <v>0</v>
      </c>
      <c r="N2292" s="23" t="n">
        <v>0</v>
      </c>
      <c r="O2292" s="23" t="n">
        <f aca="false">K2292+L2292</f>
        <v>19951</v>
      </c>
      <c r="P2292" s="23" t="n">
        <f aca="false">K2292+L2292+M2292+N2292</f>
        <v>19951</v>
      </c>
      <c r="Q2292" s="23" t="n">
        <v>236</v>
      </c>
      <c r="R2292" s="23" t="n">
        <v>160</v>
      </c>
      <c r="S2292" s="23" t="n">
        <v>80</v>
      </c>
      <c r="T2292" s="23" t="n">
        <v>40</v>
      </c>
      <c r="U2292" s="42" t="n">
        <f aca="false">IF(I2292="delivery",O2292-SUM(Q2292+R2292),IF(I2292="PO",P2292-SUM(Q2292:R2292)))</f>
        <v>19555</v>
      </c>
      <c r="V2292" s="43" t="n">
        <v>0.00069</v>
      </c>
      <c r="W2292" s="43"/>
      <c r="X2292" s="43" t="n">
        <f aca="false">W2292-V2292</f>
        <v>-0.00069</v>
      </c>
      <c r="Y2292" s="23" t="n">
        <v>0.00053</v>
      </c>
      <c r="Z2292" s="44"/>
      <c r="AA2292" s="44"/>
      <c r="AM2292" s="23" t="str">
        <f aca="false">D2292</f>
        <v>Sanmina</v>
      </c>
      <c r="AN2292" s="23" t="s">
        <v>3124</v>
      </c>
      <c r="AT2292" s="44"/>
      <c r="AU2292" s="44"/>
      <c r="BD2292" s="23" t="s">
        <v>182</v>
      </c>
      <c r="BE2292" s="1" t="s">
        <v>183</v>
      </c>
    </row>
    <row r="2293" customFormat="false" ht="15" hidden="false" customHeight="true" outlineLevel="0" collapsed="false">
      <c r="A2293" s="23" t="s">
        <v>9221</v>
      </c>
      <c r="B2293" s="23" t="s">
        <v>9222</v>
      </c>
      <c r="C2293" s="40" t="s">
        <v>177</v>
      </c>
      <c r="D2293" s="23" t="s">
        <v>1471</v>
      </c>
      <c r="E2293" s="23" t="s">
        <v>9223</v>
      </c>
      <c r="F2293" s="23" t="s">
        <v>9224</v>
      </c>
      <c r="G2293" s="23" t="n">
        <v>123</v>
      </c>
      <c r="H2293" s="23" t="n">
        <v>10000</v>
      </c>
      <c r="I2293" s="41" t="s">
        <v>180</v>
      </c>
      <c r="K2293" s="23" t="n">
        <v>0</v>
      </c>
      <c r="L2293" s="23" t="n">
        <v>73454</v>
      </c>
      <c r="M2293" s="23" t="n">
        <v>0</v>
      </c>
      <c r="N2293" s="23" t="n">
        <v>0</v>
      </c>
      <c r="O2293" s="23" t="n">
        <f aca="false">K2293+L2293</f>
        <v>73454</v>
      </c>
      <c r="P2293" s="23" t="n">
        <f aca="false">K2293+L2293+M2293+N2293</f>
        <v>73454</v>
      </c>
      <c r="Q2293" s="23" t="n">
        <v>1889</v>
      </c>
      <c r="R2293" s="23" t="n">
        <v>1448</v>
      </c>
      <c r="S2293" s="23" t="n">
        <v>1553</v>
      </c>
      <c r="T2293" s="23" t="n">
        <v>864</v>
      </c>
      <c r="U2293" s="42" t="n">
        <f aca="false">IF(I2293="delivery",O2293-SUM(Q2293+R2293),IF(I2293="PO",P2293-SUM(Q2293:R2293)))</f>
        <v>70117</v>
      </c>
      <c r="V2293" s="43" t="n">
        <v>0.00068</v>
      </c>
      <c r="W2293" s="43"/>
      <c r="X2293" s="43" t="n">
        <f aca="false">W2293-V2293</f>
        <v>-0.00068</v>
      </c>
      <c r="Z2293" s="44"/>
      <c r="AA2293" s="44"/>
      <c r="AM2293" s="23" t="str">
        <f aca="false">D2293</f>
        <v>Sanmina</v>
      </c>
      <c r="AN2293" s="23" t="s">
        <v>3124</v>
      </c>
      <c r="AT2293" s="44"/>
      <c r="AU2293" s="44"/>
      <c r="BD2293" s="23" t="s">
        <v>182</v>
      </c>
      <c r="BE2293" s="1" t="s">
        <v>183</v>
      </c>
    </row>
    <row r="2294" customFormat="false" ht="15" hidden="false" customHeight="true" outlineLevel="0" collapsed="false">
      <c r="A2294" s="23" t="s">
        <v>9225</v>
      </c>
      <c r="B2294" s="23" t="s">
        <v>9226</v>
      </c>
      <c r="C2294" s="40" t="s">
        <v>177</v>
      </c>
      <c r="D2294" s="23" t="s">
        <v>1471</v>
      </c>
      <c r="E2294" s="23" t="s">
        <v>9227</v>
      </c>
      <c r="F2294" s="23" t="s">
        <v>9228</v>
      </c>
      <c r="G2294" s="23" t="n">
        <v>38</v>
      </c>
      <c r="H2294" s="23" t="n">
        <v>40000</v>
      </c>
      <c r="I2294" s="41" t="s">
        <v>180</v>
      </c>
      <c r="K2294" s="23" t="n">
        <v>0</v>
      </c>
      <c r="L2294" s="23" t="n">
        <v>51407</v>
      </c>
      <c r="M2294" s="23" t="n">
        <v>0</v>
      </c>
      <c r="N2294" s="23" t="n">
        <v>0</v>
      </c>
      <c r="O2294" s="23" t="n">
        <f aca="false">K2294+L2294</f>
        <v>51407</v>
      </c>
      <c r="P2294" s="23" t="n">
        <f aca="false">K2294+L2294+M2294+N2294</f>
        <v>51407</v>
      </c>
      <c r="Q2294" s="23" t="n">
        <v>820</v>
      </c>
      <c r="R2294" s="23" t="n">
        <v>2362</v>
      </c>
      <c r="S2294" s="23" t="n">
        <v>1807</v>
      </c>
      <c r="T2294" s="23" t="n">
        <v>520</v>
      </c>
      <c r="U2294" s="42" t="n">
        <f aca="false">IF(I2294="delivery",O2294-SUM(Q2294+R2294),IF(I2294="PO",P2294-SUM(Q2294:R2294)))</f>
        <v>48225</v>
      </c>
      <c r="V2294" s="43" t="n">
        <v>0.001</v>
      </c>
      <c r="W2294" s="43"/>
      <c r="X2294" s="43" t="n">
        <f aca="false">W2294-V2294</f>
        <v>-0.001</v>
      </c>
      <c r="Y2294" s="23" t="n">
        <v>0.001</v>
      </c>
      <c r="Z2294" s="44"/>
      <c r="AA2294" s="44"/>
      <c r="AM2294" s="23" t="str">
        <f aca="false">D2294</f>
        <v>Sanmina</v>
      </c>
      <c r="AN2294" s="23" t="s">
        <v>3124</v>
      </c>
      <c r="AT2294" s="44"/>
      <c r="AU2294" s="44"/>
      <c r="BD2294" s="23" t="s">
        <v>182</v>
      </c>
      <c r="BE2294" s="1" t="s">
        <v>183</v>
      </c>
    </row>
    <row r="2295" customFormat="false" ht="15" hidden="false" customHeight="true" outlineLevel="0" collapsed="false">
      <c r="A2295" s="23" t="s">
        <v>9229</v>
      </c>
      <c r="B2295" s="23" t="s">
        <v>9230</v>
      </c>
      <c r="C2295" s="40" t="s">
        <v>177</v>
      </c>
      <c r="D2295" s="23" t="s">
        <v>1471</v>
      </c>
      <c r="E2295" s="23" t="s">
        <v>9231</v>
      </c>
      <c r="F2295" s="23" t="s">
        <v>9232</v>
      </c>
      <c r="G2295" s="23" t="n">
        <v>38</v>
      </c>
      <c r="H2295" s="23" t="n">
        <v>40000</v>
      </c>
      <c r="I2295" s="41" t="s">
        <v>180</v>
      </c>
      <c r="K2295" s="23" t="n">
        <v>0</v>
      </c>
      <c r="L2295" s="23" t="n">
        <v>9748</v>
      </c>
      <c r="M2295" s="23" t="n">
        <v>0</v>
      </c>
      <c r="N2295" s="23" t="n">
        <v>0</v>
      </c>
      <c r="O2295" s="23" t="n">
        <f aca="false">K2295+L2295</f>
        <v>9748</v>
      </c>
      <c r="P2295" s="23" t="n">
        <f aca="false">K2295+L2295+M2295+N2295</f>
        <v>9748</v>
      </c>
      <c r="Q2295" s="23" t="n">
        <v>9456</v>
      </c>
      <c r="R2295" s="23" t="n">
        <v>10910</v>
      </c>
      <c r="S2295" s="23" t="n">
        <v>10244</v>
      </c>
      <c r="T2295" s="23" t="n">
        <v>3484</v>
      </c>
      <c r="U2295" s="42" t="n">
        <f aca="false">IF(I2295="delivery",O2295-SUM(Q2295+R2295),IF(I2295="PO",P2295-SUM(Q2295:R2295)))</f>
        <v>-10618</v>
      </c>
      <c r="V2295" s="43" t="n">
        <v>0.001</v>
      </c>
      <c r="W2295" s="43"/>
      <c r="X2295" s="43" t="n">
        <f aca="false">W2295-V2295</f>
        <v>-0.001</v>
      </c>
      <c r="Z2295" s="44"/>
      <c r="AA2295" s="44"/>
      <c r="AM2295" s="23" t="str">
        <f aca="false">D2295</f>
        <v>Sanmina</v>
      </c>
      <c r="AN2295" s="23" t="s">
        <v>3124</v>
      </c>
      <c r="AT2295" s="44"/>
      <c r="AU2295" s="44"/>
      <c r="BD2295" s="23" t="s">
        <v>182</v>
      </c>
      <c r="BE2295" s="1" t="s">
        <v>183</v>
      </c>
    </row>
    <row r="2296" customFormat="false" ht="15" hidden="false" customHeight="true" outlineLevel="0" collapsed="false">
      <c r="A2296" s="23" t="s">
        <v>9233</v>
      </c>
      <c r="B2296" s="23" t="s">
        <v>9234</v>
      </c>
      <c r="C2296" s="40" t="s">
        <v>177</v>
      </c>
      <c r="D2296" s="23" t="s">
        <v>1471</v>
      </c>
      <c r="E2296" s="23" t="s">
        <v>9235</v>
      </c>
      <c r="F2296" s="23" t="s">
        <v>9236</v>
      </c>
      <c r="G2296" s="23" t="n">
        <v>116</v>
      </c>
      <c r="H2296" s="23" t="n">
        <v>40000</v>
      </c>
      <c r="I2296" s="41" t="s">
        <v>180</v>
      </c>
      <c r="K2296" s="23" t="n">
        <v>0</v>
      </c>
      <c r="L2296" s="23" t="n">
        <v>72815</v>
      </c>
      <c r="M2296" s="23" t="n">
        <v>0</v>
      </c>
      <c r="N2296" s="23" t="n">
        <v>0</v>
      </c>
      <c r="O2296" s="23" t="n">
        <f aca="false">K2296+L2296</f>
        <v>72815</v>
      </c>
      <c r="P2296" s="23" t="n">
        <f aca="false">K2296+L2296+M2296+N2296</f>
        <v>72815</v>
      </c>
      <c r="Q2296" s="23" t="n">
        <v>34764</v>
      </c>
      <c r="R2296" s="23" t="n">
        <v>35321</v>
      </c>
      <c r="S2296" s="23" t="n">
        <v>31311</v>
      </c>
      <c r="T2296" s="23" t="n">
        <v>32748</v>
      </c>
      <c r="U2296" s="42" t="n">
        <f aca="false">IF(I2296="delivery",O2296-SUM(Q2296+R2296),IF(I2296="PO",P2296-SUM(Q2296:R2296)))</f>
        <v>2730</v>
      </c>
      <c r="V2296" s="43" t="n">
        <v>0.00053</v>
      </c>
      <c r="W2296" s="43"/>
      <c r="X2296" s="43" t="n">
        <f aca="false">W2296-V2296</f>
        <v>-0.00053</v>
      </c>
      <c r="Y2296" s="23" t="n">
        <v>0.00043</v>
      </c>
      <c r="Z2296" s="44"/>
      <c r="AA2296" s="44"/>
      <c r="AM2296" s="23" t="str">
        <f aca="false">D2296</f>
        <v>Sanmina</v>
      </c>
      <c r="AN2296" s="23" t="s">
        <v>3124</v>
      </c>
      <c r="AT2296" s="44"/>
      <c r="AU2296" s="44"/>
      <c r="BD2296" s="23" t="s">
        <v>182</v>
      </c>
      <c r="BE2296" s="1" t="s">
        <v>183</v>
      </c>
    </row>
    <row r="2297" customFormat="false" ht="15" hidden="false" customHeight="true" outlineLevel="0" collapsed="false">
      <c r="A2297" s="23" t="s">
        <v>9237</v>
      </c>
      <c r="B2297" s="23" t="s">
        <v>9238</v>
      </c>
      <c r="C2297" s="40" t="s">
        <v>177</v>
      </c>
      <c r="D2297" s="23" t="s">
        <v>1471</v>
      </c>
      <c r="E2297" s="23" t="s">
        <v>9239</v>
      </c>
      <c r="F2297" s="23" t="s">
        <v>9240</v>
      </c>
      <c r="G2297" s="23" t="n">
        <v>38</v>
      </c>
      <c r="H2297" s="23" t="n">
        <v>30000</v>
      </c>
      <c r="I2297" s="41" t="s">
        <v>188</v>
      </c>
      <c r="K2297" s="23" t="n">
        <v>0</v>
      </c>
      <c r="L2297" s="23" t="n">
        <v>48990</v>
      </c>
      <c r="M2297" s="23" t="n">
        <v>0</v>
      </c>
      <c r="N2297" s="23" t="n">
        <v>0</v>
      </c>
      <c r="O2297" s="23" t="n">
        <f aca="false">K2297+L2297</f>
        <v>48990</v>
      </c>
      <c r="P2297" s="23" t="n">
        <f aca="false">K2297+L2297+M2297+N2297</f>
        <v>48990</v>
      </c>
      <c r="Q2297" s="23" t="n">
        <v>6785</v>
      </c>
      <c r="R2297" s="23" t="n">
        <v>4358</v>
      </c>
      <c r="S2297" s="23" t="n">
        <v>5081</v>
      </c>
      <c r="T2297" s="23" t="n">
        <v>987</v>
      </c>
      <c r="U2297" s="42" t="n">
        <f aca="false">IF(I2297="delivery",O2297-SUM(Q2297+R2297),IF(I2297="PO",P2297-SUM(Q2297:R2297)))</f>
        <v>37847</v>
      </c>
      <c r="V2297" s="43" t="n">
        <v>0.00069</v>
      </c>
      <c r="W2297" s="43"/>
      <c r="X2297" s="43" t="n">
        <f aca="false">W2297-V2297</f>
        <v>-0.00069</v>
      </c>
      <c r="Z2297" s="44"/>
      <c r="AA2297" s="44"/>
      <c r="AM2297" s="23" t="str">
        <f aca="false">D2297</f>
        <v>Sanmina</v>
      </c>
      <c r="AN2297" s="23" t="s">
        <v>3124</v>
      </c>
      <c r="AT2297" s="44"/>
      <c r="AU2297" s="44"/>
      <c r="BD2297" s="23" t="s">
        <v>182</v>
      </c>
      <c r="BE2297" s="1" t="s">
        <v>183</v>
      </c>
    </row>
    <row r="2298" customFormat="false" ht="15" hidden="false" customHeight="true" outlineLevel="0" collapsed="false">
      <c r="A2298" s="23" t="s">
        <v>9241</v>
      </c>
      <c r="B2298" s="23" t="s">
        <v>9242</v>
      </c>
      <c r="C2298" s="40" t="s">
        <v>177</v>
      </c>
      <c r="D2298" s="23" t="s">
        <v>1471</v>
      </c>
      <c r="E2298" s="23" t="s">
        <v>9243</v>
      </c>
      <c r="F2298" s="23" t="s">
        <v>9244</v>
      </c>
      <c r="G2298" s="23" t="n">
        <v>38</v>
      </c>
      <c r="H2298" s="23" t="n">
        <v>30000</v>
      </c>
      <c r="I2298" s="41" t="s">
        <v>180</v>
      </c>
      <c r="K2298" s="23" t="n">
        <v>0</v>
      </c>
      <c r="L2298" s="23" t="n">
        <v>105223</v>
      </c>
      <c r="M2298" s="23" t="n">
        <v>40000</v>
      </c>
      <c r="N2298" s="23" t="n">
        <v>0</v>
      </c>
      <c r="O2298" s="23" t="n">
        <f aca="false">K2298+L2298</f>
        <v>105223</v>
      </c>
      <c r="P2298" s="23" t="n">
        <f aca="false">K2298+L2298+M2298+N2298</f>
        <v>145223</v>
      </c>
      <c r="Q2298" s="23" t="n">
        <v>45469</v>
      </c>
      <c r="R2298" s="23" t="n">
        <v>28380</v>
      </c>
      <c r="S2298" s="23" t="n">
        <v>35395</v>
      </c>
      <c r="T2298" s="23" t="n">
        <v>6837</v>
      </c>
      <c r="U2298" s="42" t="n">
        <f aca="false">IF(I2298="delivery",O2298-SUM(Q2298+R2298),IF(I2298="PO",P2298-SUM(Q2298:R2298)))</f>
        <v>31374</v>
      </c>
      <c r="V2298" s="43" t="n">
        <v>0.00036</v>
      </c>
      <c r="W2298" s="43"/>
      <c r="X2298" s="43" t="n">
        <f aca="false">W2298-V2298</f>
        <v>-0.00036</v>
      </c>
      <c r="Y2298" s="23" t="n">
        <v>0.0005</v>
      </c>
      <c r="Z2298" s="44"/>
      <c r="AA2298" s="44"/>
      <c r="AM2298" s="23" t="str">
        <f aca="false">D2298</f>
        <v>Sanmina</v>
      </c>
      <c r="AN2298" s="23" t="s">
        <v>3124</v>
      </c>
      <c r="AT2298" s="44"/>
      <c r="AU2298" s="44"/>
      <c r="BD2298" s="23" t="s">
        <v>182</v>
      </c>
      <c r="BE2298" s="1" t="s">
        <v>183</v>
      </c>
    </row>
    <row r="2299" customFormat="false" ht="15" hidden="false" customHeight="true" outlineLevel="0" collapsed="false">
      <c r="A2299" s="23" t="s">
        <v>9245</v>
      </c>
      <c r="B2299" s="23" t="s">
        <v>9246</v>
      </c>
      <c r="C2299" s="40" t="s">
        <v>177</v>
      </c>
      <c r="D2299" s="23" t="s">
        <v>1471</v>
      </c>
      <c r="E2299" s="23" t="s">
        <v>9247</v>
      </c>
      <c r="F2299" s="23" t="s">
        <v>9248</v>
      </c>
      <c r="G2299" s="23" t="n">
        <v>83</v>
      </c>
      <c r="H2299" s="23" t="n">
        <v>10000</v>
      </c>
      <c r="I2299" s="41" t="s">
        <v>180</v>
      </c>
      <c r="K2299" s="23" t="n">
        <v>0</v>
      </c>
      <c r="L2299" s="23" t="n">
        <v>80000</v>
      </c>
      <c r="M2299" s="23" t="n">
        <v>0</v>
      </c>
      <c r="N2299" s="23" t="n">
        <v>0</v>
      </c>
      <c r="O2299" s="23" t="n">
        <f aca="false">K2299+L2299</f>
        <v>80000</v>
      </c>
      <c r="P2299" s="23" t="n">
        <f aca="false">K2299+L2299+M2299+N2299</f>
        <v>80000</v>
      </c>
      <c r="Q2299" s="23" t="n">
        <v>53779</v>
      </c>
      <c r="R2299" s="23" t="n">
        <v>63072</v>
      </c>
      <c r="S2299" s="23" t="n">
        <v>85772</v>
      </c>
      <c r="T2299" s="23" t="n">
        <v>25634</v>
      </c>
      <c r="U2299" s="42" t="n">
        <f aca="false">IF(I2299="delivery",O2299-SUM(Q2299+R2299),IF(I2299="PO",P2299-SUM(Q2299:R2299)))</f>
        <v>-36851</v>
      </c>
      <c r="V2299" s="43" t="n">
        <v>0.00036</v>
      </c>
      <c r="W2299" s="43"/>
      <c r="X2299" s="43" t="n">
        <f aca="false">W2299-V2299</f>
        <v>-0.00036</v>
      </c>
      <c r="Y2299" s="23" t="n">
        <v>0.00048</v>
      </c>
      <c r="Z2299" s="44"/>
      <c r="AA2299" s="44"/>
      <c r="AM2299" s="23" t="str">
        <f aca="false">D2299</f>
        <v>Sanmina</v>
      </c>
      <c r="AN2299" s="23" t="s">
        <v>3124</v>
      </c>
      <c r="AT2299" s="44"/>
      <c r="AU2299" s="44"/>
      <c r="BD2299" s="23" t="s">
        <v>182</v>
      </c>
      <c r="BE2299" s="1" t="s">
        <v>183</v>
      </c>
    </row>
    <row r="2300" customFormat="false" ht="15" hidden="false" customHeight="true" outlineLevel="0" collapsed="false">
      <c r="A2300" s="23" t="s">
        <v>9249</v>
      </c>
      <c r="B2300" s="23" t="s">
        <v>9250</v>
      </c>
      <c r="C2300" s="40" t="s">
        <v>177</v>
      </c>
      <c r="D2300" s="23" t="s">
        <v>1471</v>
      </c>
      <c r="E2300" s="23" t="s">
        <v>9251</v>
      </c>
      <c r="F2300" s="23" t="s">
        <v>9252</v>
      </c>
      <c r="G2300" s="23" t="n">
        <v>55</v>
      </c>
      <c r="H2300" s="23" t="n">
        <v>10000</v>
      </c>
      <c r="I2300" s="41" t="s">
        <v>188</v>
      </c>
      <c r="K2300" s="23" t="n">
        <v>0</v>
      </c>
      <c r="L2300" s="23" t="n">
        <v>0</v>
      </c>
      <c r="M2300" s="23" t="n">
        <v>0</v>
      </c>
      <c r="N2300" s="23" t="n">
        <v>0</v>
      </c>
      <c r="O2300" s="23" t="n">
        <f aca="false">K2300+L2300</f>
        <v>0</v>
      </c>
      <c r="P2300" s="23" t="n">
        <f aca="false">K2300+L2300+M2300+N2300</f>
        <v>0</v>
      </c>
      <c r="Q2300" s="23" t="n">
        <v>0</v>
      </c>
      <c r="R2300" s="23" t="n">
        <v>178</v>
      </c>
      <c r="S2300" s="23" t="n">
        <v>45</v>
      </c>
      <c r="T2300" s="23" t="n">
        <v>15</v>
      </c>
      <c r="U2300" s="42" t="n">
        <f aca="false">IF(I2300="delivery",O2300-SUM(Q2300+R2300),IF(I2300="PO",P2300-SUM(Q2300:R2300)))</f>
        <v>-178</v>
      </c>
      <c r="V2300" s="45" t="n">
        <v>0.0007</v>
      </c>
      <c r="W2300" s="45"/>
      <c r="X2300" s="43" t="n">
        <f aca="false">W2300-V2300</f>
        <v>-0.0007</v>
      </c>
      <c r="Z2300" s="44"/>
      <c r="AA2300" s="44"/>
      <c r="AM2300" s="23" t="str">
        <f aca="false">D2300</f>
        <v>Sanmina</v>
      </c>
      <c r="AN2300" s="23" t="s">
        <v>3124</v>
      </c>
      <c r="AT2300" s="44"/>
      <c r="AU2300" s="44"/>
      <c r="BD2300" s="23" t="s">
        <v>1543</v>
      </c>
      <c r="BE2300" s="1" t="s">
        <v>183</v>
      </c>
    </row>
    <row r="2301" customFormat="false" ht="15" hidden="false" customHeight="true" outlineLevel="0" collapsed="false">
      <c r="A2301" s="23" t="s">
        <v>9253</v>
      </c>
      <c r="B2301" s="23" t="s">
        <v>9254</v>
      </c>
      <c r="C2301" s="40" t="s">
        <v>177</v>
      </c>
      <c r="D2301" s="23" t="s">
        <v>1471</v>
      </c>
      <c r="E2301" s="23" t="s">
        <v>9255</v>
      </c>
      <c r="F2301" s="23" t="s">
        <v>9256</v>
      </c>
      <c r="G2301" s="23" t="n">
        <v>116</v>
      </c>
      <c r="H2301" s="23" t="n">
        <v>10000</v>
      </c>
      <c r="I2301" s="41" t="s">
        <v>180</v>
      </c>
      <c r="K2301" s="23" t="n">
        <v>0</v>
      </c>
      <c r="L2301" s="23" t="n">
        <v>126808</v>
      </c>
      <c r="M2301" s="23" t="n">
        <v>0</v>
      </c>
      <c r="N2301" s="23" t="n">
        <v>0</v>
      </c>
      <c r="O2301" s="23" t="n">
        <f aca="false">K2301+L2301</f>
        <v>126808</v>
      </c>
      <c r="P2301" s="23" t="n">
        <f aca="false">K2301+L2301+M2301+N2301</f>
        <v>126808</v>
      </c>
      <c r="Q2301" s="23" t="n">
        <v>376</v>
      </c>
      <c r="R2301" s="23" t="n">
        <v>434</v>
      </c>
      <c r="S2301" s="23" t="n">
        <v>361</v>
      </c>
      <c r="T2301" s="23" t="n">
        <v>71</v>
      </c>
      <c r="U2301" s="42" t="n">
        <f aca="false">IF(I2301="delivery",O2301-SUM(Q2301+R2301),IF(I2301="PO",P2301-SUM(Q2301:R2301)))</f>
        <v>125998</v>
      </c>
      <c r="V2301" s="43" t="n">
        <v>0.00069</v>
      </c>
      <c r="W2301" s="43"/>
      <c r="X2301" s="43" t="n">
        <f aca="false">W2301-V2301</f>
        <v>-0.00069</v>
      </c>
      <c r="Z2301" s="44"/>
      <c r="AA2301" s="44"/>
      <c r="AM2301" s="23" t="str">
        <f aca="false">D2301</f>
        <v>Sanmina</v>
      </c>
      <c r="AN2301" s="23" t="s">
        <v>3124</v>
      </c>
      <c r="AT2301" s="44"/>
      <c r="AU2301" s="44"/>
      <c r="BD2301" s="23" t="s">
        <v>182</v>
      </c>
      <c r="BE2301" s="1" t="s">
        <v>183</v>
      </c>
    </row>
    <row r="2302" customFormat="false" ht="15" hidden="false" customHeight="true" outlineLevel="0" collapsed="false">
      <c r="A2302" s="23" t="s">
        <v>9257</v>
      </c>
      <c r="B2302" s="23" t="s">
        <v>9258</v>
      </c>
      <c r="C2302" s="40" t="s">
        <v>177</v>
      </c>
      <c r="D2302" s="23" t="s">
        <v>1471</v>
      </c>
      <c r="E2302" s="23" t="s">
        <v>9259</v>
      </c>
      <c r="F2302" s="23" t="s">
        <v>9260</v>
      </c>
      <c r="G2302" s="23" t="n">
        <v>46</v>
      </c>
      <c r="H2302" s="23" t="n">
        <v>5000</v>
      </c>
      <c r="I2302" s="41" t="s">
        <v>188</v>
      </c>
      <c r="K2302" s="23" t="n">
        <v>0</v>
      </c>
      <c r="L2302" s="23" t="n">
        <v>18779</v>
      </c>
      <c r="M2302" s="23" t="n">
        <v>25000</v>
      </c>
      <c r="N2302" s="23" t="n">
        <v>0</v>
      </c>
      <c r="O2302" s="23" t="n">
        <f aca="false">K2302+L2302</f>
        <v>18779</v>
      </c>
      <c r="P2302" s="23" t="n">
        <f aca="false">K2302+L2302+M2302+N2302</f>
        <v>43779</v>
      </c>
      <c r="Q2302" s="23" t="n">
        <v>11217</v>
      </c>
      <c r="R2302" s="23" t="n">
        <v>22001</v>
      </c>
      <c r="S2302" s="23" t="n">
        <v>17717</v>
      </c>
      <c r="T2302" s="23" t="n">
        <v>7482</v>
      </c>
      <c r="U2302" s="42" t="n">
        <f aca="false">IF(I2302="delivery",O2302-SUM(Q2302+R2302),IF(I2302="PO",P2302-SUM(Q2302:R2302)))</f>
        <v>10561</v>
      </c>
      <c r="V2302" s="43" t="n">
        <v>0.00337</v>
      </c>
      <c r="W2302" s="43"/>
      <c r="X2302" s="43" t="n">
        <f aca="false">W2302-V2302</f>
        <v>-0.00337</v>
      </c>
      <c r="Y2302" s="23" t="n">
        <v>0.00279</v>
      </c>
      <c r="Z2302" s="44"/>
      <c r="AA2302" s="44"/>
      <c r="AM2302" s="23" t="str">
        <f aca="false">D2302</f>
        <v>Sanmina</v>
      </c>
      <c r="AN2302" s="23" t="s">
        <v>3124</v>
      </c>
      <c r="AT2302" s="44"/>
      <c r="AU2302" s="44"/>
      <c r="BD2302" s="23" t="s">
        <v>182</v>
      </c>
      <c r="BE2302" s="1" t="s">
        <v>183</v>
      </c>
    </row>
    <row r="2303" customFormat="false" ht="15" hidden="false" customHeight="true" outlineLevel="0" collapsed="false">
      <c r="A2303" s="23" t="s">
        <v>9261</v>
      </c>
      <c r="B2303" s="23" t="s">
        <v>9262</v>
      </c>
      <c r="C2303" s="40" t="s">
        <v>177</v>
      </c>
      <c r="D2303" s="23" t="s">
        <v>1471</v>
      </c>
      <c r="E2303" s="23" t="s">
        <v>9263</v>
      </c>
      <c r="F2303" s="23" t="s">
        <v>9264</v>
      </c>
      <c r="G2303" s="23" t="n">
        <v>38</v>
      </c>
      <c r="H2303" s="23" t="n">
        <v>40000</v>
      </c>
      <c r="I2303" s="41" t="s">
        <v>180</v>
      </c>
      <c r="K2303" s="23" t="n">
        <v>0</v>
      </c>
      <c r="L2303" s="23" t="n">
        <v>44113</v>
      </c>
      <c r="M2303" s="23" t="n">
        <v>30000</v>
      </c>
      <c r="N2303" s="23" t="n">
        <v>0</v>
      </c>
      <c r="O2303" s="23" t="n">
        <f aca="false">K2303+L2303</f>
        <v>44113</v>
      </c>
      <c r="P2303" s="23" t="n">
        <f aca="false">K2303+L2303+M2303+N2303</f>
        <v>74113</v>
      </c>
      <c r="Q2303" s="23" t="n">
        <v>55523</v>
      </c>
      <c r="R2303" s="23" t="n">
        <v>32001</v>
      </c>
      <c r="S2303" s="23" t="n">
        <v>35141</v>
      </c>
      <c r="T2303" s="23" t="n">
        <v>16202</v>
      </c>
      <c r="U2303" s="42" t="n">
        <f aca="false">IF(I2303="delivery",O2303-SUM(Q2303+R2303),IF(I2303="PO",P2303-SUM(Q2303:R2303)))</f>
        <v>-43411</v>
      </c>
      <c r="V2303" s="43" t="n">
        <v>0.00053</v>
      </c>
      <c r="W2303" s="43"/>
      <c r="X2303" s="43" t="n">
        <f aca="false">W2303-V2303</f>
        <v>-0.00053</v>
      </c>
      <c r="Z2303" s="44"/>
      <c r="AA2303" s="44"/>
      <c r="AM2303" s="23" t="str">
        <f aca="false">D2303</f>
        <v>Sanmina</v>
      </c>
      <c r="AN2303" s="23" t="s">
        <v>3124</v>
      </c>
      <c r="AT2303" s="44"/>
      <c r="AU2303" s="44"/>
      <c r="BD2303" s="23" t="s">
        <v>182</v>
      </c>
      <c r="BE2303" s="1" t="s">
        <v>183</v>
      </c>
    </row>
    <row r="2304" customFormat="false" ht="15" hidden="false" customHeight="true" outlineLevel="0" collapsed="false">
      <c r="A2304" s="23" t="s">
        <v>9265</v>
      </c>
      <c r="B2304" s="23" t="s">
        <v>9266</v>
      </c>
      <c r="C2304" s="40" t="s">
        <v>177</v>
      </c>
      <c r="D2304" s="23" t="s">
        <v>1471</v>
      </c>
      <c r="E2304" s="23" t="s">
        <v>9267</v>
      </c>
      <c r="F2304" s="23" t="s">
        <v>9268</v>
      </c>
      <c r="G2304" s="23" t="n">
        <v>55</v>
      </c>
      <c r="H2304" s="23" t="n">
        <v>10000</v>
      </c>
      <c r="I2304" s="41" t="s">
        <v>188</v>
      </c>
      <c r="K2304" s="23" t="n">
        <v>0</v>
      </c>
      <c r="L2304" s="23" t="n">
        <v>0</v>
      </c>
      <c r="M2304" s="23" t="n">
        <v>0</v>
      </c>
      <c r="N2304" s="23" t="n">
        <v>0</v>
      </c>
      <c r="O2304" s="23" t="n">
        <f aca="false">K2304+L2304</f>
        <v>0</v>
      </c>
      <c r="P2304" s="23" t="n">
        <f aca="false">K2304+L2304+M2304+N2304</f>
        <v>0</v>
      </c>
      <c r="Q2304" s="23" t="n">
        <v>0</v>
      </c>
      <c r="R2304" s="23" t="n">
        <v>178</v>
      </c>
      <c r="S2304" s="23" t="n">
        <v>45</v>
      </c>
      <c r="T2304" s="23" t="n">
        <v>15</v>
      </c>
      <c r="U2304" s="42" t="n">
        <f aca="false">IF(I2304="delivery",O2304-SUM(Q2304+R2304),IF(I2304="PO",P2304-SUM(Q2304:R2304)))</f>
        <v>-178</v>
      </c>
      <c r="V2304" s="45" t="n">
        <v>0.00055</v>
      </c>
      <c r="W2304" s="45"/>
      <c r="X2304" s="43" t="n">
        <f aca="false">W2304-V2304</f>
        <v>-0.00055</v>
      </c>
      <c r="Z2304" s="44"/>
      <c r="AA2304" s="44"/>
      <c r="AM2304" s="23" t="str">
        <f aca="false">D2304</f>
        <v>Sanmina</v>
      </c>
      <c r="AN2304" s="23" t="s">
        <v>3124</v>
      </c>
      <c r="AT2304" s="44"/>
      <c r="AU2304" s="44"/>
      <c r="BD2304" s="23" t="s">
        <v>1543</v>
      </c>
      <c r="BE2304" s="1" t="s">
        <v>183</v>
      </c>
    </row>
    <row r="2305" customFormat="false" ht="15" hidden="false" customHeight="true" outlineLevel="0" collapsed="false">
      <c r="A2305" s="23" t="s">
        <v>9269</v>
      </c>
      <c r="B2305" s="23" t="s">
        <v>9270</v>
      </c>
      <c r="C2305" s="40" t="s">
        <v>177</v>
      </c>
      <c r="D2305" s="23" t="s">
        <v>1471</v>
      </c>
      <c r="E2305" s="23" t="s">
        <v>9271</v>
      </c>
      <c r="F2305" s="23" t="s">
        <v>9272</v>
      </c>
      <c r="G2305" s="23" t="n">
        <v>123</v>
      </c>
      <c r="H2305" s="23" t="n">
        <v>10000</v>
      </c>
      <c r="I2305" s="41" t="s">
        <v>180</v>
      </c>
      <c r="K2305" s="23" t="n">
        <v>0</v>
      </c>
      <c r="L2305" s="23" t="n">
        <v>56869</v>
      </c>
      <c r="M2305" s="23" t="n">
        <v>0</v>
      </c>
      <c r="N2305" s="23" t="n">
        <v>0</v>
      </c>
      <c r="O2305" s="23" t="n">
        <f aca="false">K2305+L2305</f>
        <v>56869</v>
      </c>
      <c r="P2305" s="23" t="n">
        <f aca="false">K2305+L2305+M2305+N2305</f>
        <v>56869</v>
      </c>
      <c r="Q2305" s="23" t="n">
        <v>6389</v>
      </c>
      <c r="R2305" s="23" t="n">
        <v>8472</v>
      </c>
      <c r="S2305" s="23" t="n">
        <v>8162</v>
      </c>
      <c r="T2305" s="23" t="n">
        <v>3138</v>
      </c>
      <c r="U2305" s="42" t="n">
        <f aca="false">IF(I2305="delivery",O2305-SUM(Q2305+R2305),IF(I2305="PO",P2305-SUM(Q2305:R2305)))</f>
        <v>42008</v>
      </c>
      <c r="V2305" s="43" t="n">
        <v>0.0007</v>
      </c>
      <c r="W2305" s="43"/>
      <c r="X2305" s="43" t="n">
        <f aca="false">W2305-V2305</f>
        <v>-0.0007</v>
      </c>
      <c r="Z2305" s="44"/>
      <c r="AA2305" s="44"/>
      <c r="AM2305" s="23" t="str">
        <f aca="false">D2305</f>
        <v>Sanmina</v>
      </c>
      <c r="AN2305" s="23" t="s">
        <v>3124</v>
      </c>
      <c r="AT2305" s="44"/>
      <c r="AU2305" s="44"/>
      <c r="BD2305" s="23" t="s">
        <v>182</v>
      </c>
      <c r="BE2305" s="1" t="s">
        <v>183</v>
      </c>
    </row>
    <row r="2306" customFormat="false" ht="15" hidden="false" customHeight="true" outlineLevel="0" collapsed="false">
      <c r="A2306" s="23" t="s">
        <v>9273</v>
      </c>
      <c r="B2306" s="23" t="s">
        <v>9274</v>
      </c>
      <c r="C2306" s="40" t="s">
        <v>177</v>
      </c>
      <c r="D2306" s="23" t="s">
        <v>1471</v>
      </c>
      <c r="E2306" s="23" t="s">
        <v>9275</v>
      </c>
      <c r="F2306" s="23" t="s">
        <v>9276</v>
      </c>
      <c r="G2306" s="23" t="n">
        <v>116</v>
      </c>
      <c r="H2306" s="23" t="n">
        <v>40000</v>
      </c>
      <c r="I2306" s="41" t="s">
        <v>188</v>
      </c>
      <c r="K2306" s="23" t="n">
        <v>0</v>
      </c>
      <c r="L2306" s="23" t="n">
        <v>52667</v>
      </c>
      <c r="M2306" s="23" t="n">
        <v>0</v>
      </c>
      <c r="N2306" s="23" t="n">
        <v>60000</v>
      </c>
      <c r="O2306" s="23" t="n">
        <f aca="false">K2306+L2306</f>
        <v>52667</v>
      </c>
      <c r="P2306" s="23" t="n">
        <f aca="false">K2306+L2306+M2306+N2306</f>
        <v>112667</v>
      </c>
      <c r="Q2306" s="23" t="n">
        <v>59769</v>
      </c>
      <c r="R2306" s="23" t="n">
        <v>46045</v>
      </c>
      <c r="S2306" s="23" t="n">
        <v>53846</v>
      </c>
      <c r="T2306" s="23" t="n">
        <v>19160</v>
      </c>
      <c r="U2306" s="42" t="n">
        <f aca="false">IF(I2306="delivery",O2306-SUM(Q2306+R2306),IF(I2306="PO",P2306-SUM(Q2306:R2306)))</f>
        <v>6853</v>
      </c>
      <c r="V2306" s="43" t="n">
        <v>0.00043</v>
      </c>
      <c r="W2306" s="43"/>
      <c r="X2306" s="43" t="n">
        <f aca="false">W2306-V2306</f>
        <v>-0.00043</v>
      </c>
      <c r="Y2306" s="23" t="n">
        <v>0.00043</v>
      </c>
      <c r="Z2306" s="44"/>
      <c r="AA2306" s="44"/>
      <c r="AM2306" s="23" t="str">
        <f aca="false">D2306</f>
        <v>Sanmina</v>
      </c>
      <c r="AN2306" s="23" t="s">
        <v>3124</v>
      </c>
      <c r="AT2306" s="44"/>
      <c r="AU2306" s="44"/>
      <c r="BD2306" s="23" t="s">
        <v>182</v>
      </c>
      <c r="BE2306" s="1" t="s">
        <v>183</v>
      </c>
    </row>
    <row r="2307" customFormat="false" ht="15" hidden="false" customHeight="true" outlineLevel="0" collapsed="false">
      <c r="A2307" s="23" t="s">
        <v>9277</v>
      </c>
      <c r="B2307" s="23" t="s">
        <v>9278</v>
      </c>
      <c r="C2307" s="40" t="s">
        <v>177</v>
      </c>
      <c r="D2307" s="23" t="s">
        <v>1471</v>
      </c>
      <c r="E2307" s="23" t="s">
        <v>9279</v>
      </c>
      <c r="F2307" s="23" t="s">
        <v>9280</v>
      </c>
      <c r="G2307" s="23" t="n">
        <v>116</v>
      </c>
      <c r="H2307" s="23" t="n">
        <v>10000</v>
      </c>
      <c r="I2307" s="41" t="s">
        <v>188</v>
      </c>
      <c r="K2307" s="23" t="n">
        <v>0</v>
      </c>
      <c r="L2307" s="23" t="n">
        <v>27237</v>
      </c>
      <c r="M2307" s="23" t="n">
        <v>0</v>
      </c>
      <c r="N2307" s="23" t="n">
        <v>0</v>
      </c>
      <c r="O2307" s="23" t="n">
        <f aca="false">K2307+L2307</f>
        <v>27237</v>
      </c>
      <c r="P2307" s="23" t="n">
        <f aca="false">K2307+L2307+M2307+N2307</f>
        <v>27237</v>
      </c>
      <c r="Q2307" s="23" t="n">
        <v>180</v>
      </c>
      <c r="R2307" s="23" t="n">
        <v>192</v>
      </c>
      <c r="S2307" s="23" t="n">
        <v>192</v>
      </c>
      <c r="T2307" s="23" t="n">
        <v>64</v>
      </c>
      <c r="U2307" s="42" t="n">
        <f aca="false">IF(I2307="delivery",O2307-SUM(Q2307+R2307),IF(I2307="PO",P2307-SUM(Q2307:R2307)))</f>
        <v>26865</v>
      </c>
      <c r="V2307" s="43" t="n">
        <v>0.00144</v>
      </c>
      <c r="W2307" s="43"/>
      <c r="X2307" s="43" t="n">
        <f aca="false">W2307-V2307</f>
        <v>-0.00144</v>
      </c>
      <c r="Y2307" s="23" t="n">
        <v>0.00144</v>
      </c>
      <c r="Z2307" s="44"/>
      <c r="AA2307" s="44"/>
      <c r="AM2307" s="23" t="str">
        <f aca="false">D2307</f>
        <v>Sanmina</v>
      </c>
      <c r="AN2307" s="23" t="s">
        <v>3124</v>
      </c>
      <c r="AT2307" s="44"/>
      <c r="AU2307" s="44"/>
      <c r="BD2307" s="23" t="s">
        <v>182</v>
      </c>
      <c r="BE2307" s="1" t="s">
        <v>183</v>
      </c>
    </row>
    <row r="2308" customFormat="false" ht="15" hidden="false" customHeight="true" outlineLevel="0" collapsed="false">
      <c r="A2308" s="23" t="s">
        <v>9281</v>
      </c>
      <c r="B2308" s="23" t="s">
        <v>9282</v>
      </c>
      <c r="C2308" s="40" t="s">
        <v>177</v>
      </c>
      <c r="D2308" s="23" t="s">
        <v>1471</v>
      </c>
      <c r="E2308" s="23" t="s">
        <v>9283</v>
      </c>
      <c r="F2308" s="23" t="s">
        <v>9284</v>
      </c>
      <c r="G2308" s="23" t="n">
        <v>86</v>
      </c>
      <c r="H2308" s="23" t="n">
        <v>10000</v>
      </c>
      <c r="I2308" s="41" t="s">
        <v>180</v>
      </c>
      <c r="K2308" s="23" t="n">
        <v>0</v>
      </c>
      <c r="L2308" s="23" t="n">
        <v>10164</v>
      </c>
      <c r="M2308" s="23" t="n">
        <v>0</v>
      </c>
      <c r="N2308" s="23" t="n">
        <v>0</v>
      </c>
      <c r="O2308" s="23" t="n">
        <f aca="false">K2308+L2308</f>
        <v>10164</v>
      </c>
      <c r="P2308" s="23" t="n">
        <f aca="false">K2308+L2308+M2308+N2308</f>
        <v>10164</v>
      </c>
      <c r="Q2308" s="23" t="n">
        <v>1650</v>
      </c>
      <c r="R2308" s="23" t="n">
        <v>1027</v>
      </c>
      <c r="S2308" s="23" t="n">
        <v>1231</v>
      </c>
      <c r="T2308" s="23" t="n">
        <v>276</v>
      </c>
      <c r="U2308" s="42" t="n">
        <f aca="false">IF(I2308="delivery",O2308-SUM(Q2308+R2308),IF(I2308="PO",P2308-SUM(Q2308:R2308)))</f>
        <v>7487</v>
      </c>
      <c r="V2308" s="43" t="n">
        <v>0.00069</v>
      </c>
      <c r="W2308" s="43"/>
      <c r="X2308" s="43" t="n">
        <f aca="false">W2308-V2308</f>
        <v>-0.00069</v>
      </c>
      <c r="Z2308" s="44"/>
      <c r="AA2308" s="44"/>
      <c r="AM2308" s="23" t="str">
        <f aca="false">D2308</f>
        <v>Sanmina</v>
      </c>
      <c r="AN2308" s="23" t="s">
        <v>3124</v>
      </c>
      <c r="AT2308" s="44"/>
      <c r="AU2308" s="44"/>
      <c r="BD2308" s="23" t="s">
        <v>182</v>
      </c>
      <c r="BE2308" s="1" t="s">
        <v>183</v>
      </c>
    </row>
    <row r="2309" customFormat="false" ht="15" hidden="false" customHeight="true" outlineLevel="0" collapsed="false">
      <c r="A2309" s="23" t="s">
        <v>9285</v>
      </c>
      <c r="B2309" s="23" t="s">
        <v>9286</v>
      </c>
      <c r="C2309" s="40" t="s">
        <v>177</v>
      </c>
      <c r="D2309" s="23" t="s">
        <v>1471</v>
      </c>
      <c r="E2309" s="23" t="s">
        <v>9287</v>
      </c>
      <c r="F2309" s="23" t="s">
        <v>9288</v>
      </c>
      <c r="G2309" s="23" t="n">
        <v>116</v>
      </c>
      <c r="H2309" s="23" t="n">
        <v>10000</v>
      </c>
      <c r="I2309" s="41" t="s">
        <v>180</v>
      </c>
      <c r="K2309" s="23" t="n">
        <v>0</v>
      </c>
      <c r="L2309" s="23" t="n">
        <v>49674</v>
      </c>
      <c r="M2309" s="23" t="n">
        <v>0</v>
      </c>
      <c r="N2309" s="23" t="n">
        <v>0</v>
      </c>
      <c r="O2309" s="23" t="n">
        <f aca="false">K2309+L2309</f>
        <v>49674</v>
      </c>
      <c r="P2309" s="23" t="n">
        <f aca="false">K2309+L2309+M2309+N2309</f>
        <v>49674</v>
      </c>
      <c r="Q2309" s="23" t="n">
        <v>9012</v>
      </c>
      <c r="R2309" s="23" t="n">
        <v>4962</v>
      </c>
      <c r="S2309" s="23" t="n">
        <v>5170</v>
      </c>
      <c r="T2309" s="23" t="n">
        <v>1590</v>
      </c>
      <c r="U2309" s="42" t="n">
        <f aca="false">IF(I2309="delivery",O2309-SUM(Q2309+R2309),IF(I2309="PO",P2309-SUM(Q2309:R2309)))</f>
        <v>35700</v>
      </c>
      <c r="V2309" s="43" t="n">
        <v>0.00055</v>
      </c>
      <c r="W2309" s="43"/>
      <c r="X2309" s="43" t="n">
        <f aca="false">W2309-V2309</f>
        <v>-0.00055</v>
      </c>
      <c r="Z2309" s="44"/>
      <c r="AA2309" s="44"/>
      <c r="AM2309" s="23" t="str">
        <f aca="false">D2309</f>
        <v>Sanmina</v>
      </c>
      <c r="AN2309" s="23" t="s">
        <v>3124</v>
      </c>
      <c r="AT2309" s="44"/>
      <c r="AU2309" s="44"/>
      <c r="BD2309" s="23" t="s">
        <v>182</v>
      </c>
      <c r="BE2309" s="1" t="s">
        <v>183</v>
      </c>
    </row>
    <row r="2310" customFormat="false" ht="15" hidden="false" customHeight="true" outlineLevel="0" collapsed="false">
      <c r="A2310" s="23" t="s">
        <v>9289</v>
      </c>
      <c r="B2310" s="23" t="s">
        <v>9290</v>
      </c>
      <c r="C2310" s="40" t="s">
        <v>177</v>
      </c>
      <c r="D2310" s="23" t="s">
        <v>1471</v>
      </c>
      <c r="E2310" s="23" t="s">
        <v>9291</v>
      </c>
      <c r="F2310" s="23" t="s">
        <v>9292</v>
      </c>
      <c r="G2310" s="23" t="n">
        <v>116</v>
      </c>
      <c r="H2310" s="23" t="n">
        <v>10000</v>
      </c>
      <c r="I2310" s="41" t="s">
        <v>180</v>
      </c>
      <c r="K2310" s="23" t="n">
        <v>0</v>
      </c>
      <c r="L2310" s="23" t="n">
        <v>9831</v>
      </c>
      <c r="M2310" s="23" t="n">
        <v>0</v>
      </c>
      <c r="N2310" s="23" t="n">
        <v>0</v>
      </c>
      <c r="O2310" s="23" t="n">
        <f aca="false">K2310+L2310</f>
        <v>9831</v>
      </c>
      <c r="P2310" s="23" t="n">
        <f aca="false">K2310+L2310+M2310+N2310</f>
        <v>9831</v>
      </c>
      <c r="Q2310" s="23" t="n">
        <v>1020</v>
      </c>
      <c r="R2310" s="23" t="n">
        <v>851</v>
      </c>
      <c r="S2310" s="23" t="n">
        <v>958</v>
      </c>
      <c r="T2310" s="23" t="n">
        <v>337</v>
      </c>
      <c r="U2310" s="42" t="n">
        <f aca="false">IF(I2310="delivery",O2310-SUM(Q2310+R2310),IF(I2310="PO",P2310-SUM(Q2310:R2310)))</f>
        <v>7960</v>
      </c>
      <c r="V2310" s="43" t="n">
        <v>0.0007</v>
      </c>
      <c r="W2310" s="43"/>
      <c r="X2310" s="43" t="n">
        <f aca="false">W2310-V2310</f>
        <v>-0.0007</v>
      </c>
      <c r="Z2310" s="44"/>
      <c r="AA2310" s="44"/>
      <c r="AM2310" s="23" t="str">
        <f aca="false">D2310</f>
        <v>Sanmina</v>
      </c>
      <c r="AN2310" s="23" t="s">
        <v>3124</v>
      </c>
      <c r="AT2310" s="44"/>
      <c r="AU2310" s="44"/>
      <c r="BD2310" s="23" t="s">
        <v>182</v>
      </c>
      <c r="BE2310" s="1" t="s">
        <v>183</v>
      </c>
    </row>
    <row r="2311" customFormat="false" ht="15" hidden="false" customHeight="true" outlineLevel="0" collapsed="false">
      <c r="A2311" s="23" t="s">
        <v>9293</v>
      </c>
      <c r="B2311" s="23" t="s">
        <v>9294</v>
      </c>
      <c r="C2311" s="40" t="s">
        <v>177</v>
      </c>
      <c r="D2311" s="23" t="s">
        <v>1471</v>
      </c>
      <c r="E2311" s="23" t="s">
        <v>9295</v>
      </c>
      <c r="F2311" s="23" t="s">
        <v>9296</v>
      </c>
      <c r="G2311" s="23" t="n">
        <v>95</v>
      </c>
      <c r="H2311" s="23" t="n">
        <v>10000</v>
      </c>
      <c r="I2311" s="41" t="s">
        <v>180</v>
      </c>
      <c r="K2311" s="23" t="n">
        <v>0</v>
      </c>
      <c r="L2311" s="23" t="n">
        <v>28089</v>
      </c>
      <c r="M2311" s="23" t="n">
        <v>0</v>
      </c>
      <c r="N2311" s="23" t="n">
        <v>0</v>
      </c>
      <c r="O2311" s="23" t="n">
        <f aca="false">K2311+L2311</f>
        <v>28089</v>
      </c>
      <c r="P2311" s="23" t="n">
        <f aca="false">K2311+L2311+M2311+N2311</f>
        <v>28089</v>
      </c>
      <c r="Q2311" s="23" t="n">
        <v>2827</v>
      </c>
      <c r="R2311" s="23" t="n">
        <v>1553</v>
      </c>
      <c r="S2311" s="23" t="n">
        <v>1861</v>
      </c>
      <c r="T2311" s="23" t="n">
        <v>992</v>
      </c>
      <c r="U2311" s="42" t="n">
        <f aca="false">IF(I2311="delivery",O2311-SUM(Q2311+R2311),IF(I2311="PO",P2311-SUM(Q2311:R2311)))</f>
        <v>23709</v>
      </c>
      <c r="V2311" s="43" t="n">
        <v>0.00068</v>
      </c>
      <c r="W2311" s="43"/>
      <c r="X2311" s="43" t="n">
        <f aca="false">W2311-V2311</f>
        <v>-0.00068</v>
      </c>
      <c r="Z2311" s="44"/>
      <c r="AA2311" s="44"/>
      <c r="AM2311" s="23" t="str">
        <f aca="false">D2311</f>
        <v>Sanmina</v>
      </c>
      <c r="AN2311" s="23" t="s">
        <v>3124</v>
      </c>
      <c r="AT2311" s="44"/>
      <c r="AU2311" s="44"/>
      <c r="BD2311" s="23" t="s">
        <v>182</v>
      </c>
      <c r="BE2311" s="1" t="s">
        <v>183</v>
      </c>
    </row>
    <row r="2312" customFormat="false" ht="15" hidden="false" customHeight="true" outlineLevel="0" collapsed="false">
      <c r="A2312" s="23" t="s">
        <v>9297</v>
      </c>
      <c r="B2312" s="23" t="s">
        <v>9298</v>
      </c>
      <c r="C2312" s="40" t="s">
        <v>177</v>
      </c>
      <c r="D2312" s="23" t="s">
        <v>1471</v>
      </c>
      <c r="E2312" s="23" t="s">
        <v>9299</v>
      </c>
      <c r="F2312" s="23" t="s">
        <v>9300</v>
      </c>
      <c r="G2312" s="23" t="n">
        <v>95</v>
      </c>
      <c r="H2312" s="23" t="n">
        <v>10000</v>
      </c>
      <c r="I2312" s="41" t="s">
        <v>180</v>
      </c>
      <c r="K2312" s="23" t="n">
        <v>0</v>
      </c>
      <c r="L2312" s="23" t="n">
        <v>28662</v>
      </c>
      <c r="M2312" s="23" t="n">
        <v>0</v>
      </c>
      <c r="N2312" s="23" t="n">
        <v>0</v>
      </c>
      <c r="O2312" s="23" t="n">
        <f aca="false">K2312+L2312</f>
        <v>28662</v>
      </c>
      <c r="P2312" s="23" t="n">
        <f aca="false">K2312+L2312+M2312+N2312</f>
        <v>28662</v>
      </c>
      <c r="Q2312" s="23" t="n">
        <v>1863</v>
      </c>
      <c r="R2312" s="23" t="n">
        <v>8479</v>
      </c>
      <c r="S2312" s="23" t="n">
        <v>7677</v>
      </c>
      <c r="T2312" s="23" t="n">
        <v>2437</v>
      </c>
      <c r="U2312" s="42" t="n">
        <f aca="false">IF(I2312="delivery",O2312-SUM(Q2312+R2312),IF(I2312="PO",P2312-SUM(Q2312:R2312)))</f>
        <v>18320</v>
      </c>
      <c r="V2312" s="43" t="n">
        <v>0.00069</v>
      </c>
      <c r="W2312" s="43"/>
      <c r="X2312" s="43" t="n">
        <f aca="false">W2312-V2312</f>
        <v>-0.00069</v>
      </c>
      <c r="Z2312" s="44"/>
      <c r="AA2312" s="44"/>
      <c r="AM2312" s="23" t="str">
        <f aca="false">D2312</f>
        <v>Sanmina</v>
      </c>
      <c r="AN2312" s="23" t="s">
        <v>3124</v>
      </c>
      <c r="AT2312" s="44"/>
      <c r="AU2312" s="44"/>
      <c r="BD2312" s="23" t="s">
        <v>182</v>
      </c>
      <c r="BE2312" s="1" t="s">
        <v>183</v>
      </c>
    </row>
    <row r="2313" customFormat="false" ht="15" hidden="false" customHeight="true" outlineLevel="0" collapsed="false">
      <c r="A2313" s="23" t="s">
        <v>9301</v>
      </c>
      <c r="B2313" s="23" t="s">
        <v>9302</v>
      </c>
      <c r="C2313" s="40" t="s">
        <v>177</v>
      </c>
      <c r="D2313" s="23" t="s">
        <v>1471</v>
      </c>
      <c r="E2313" s="23" t="s">
        <v>9303</v>
      </c>
      <c r="F2313" s="23" t="s">
        <v>9304</v>
      </c>
      <c r="G2313" s="23" t="n">
        <v>116</v>
      </c>
      <c r="H2313" s="23" t="n">
        <v>30000</v>
      </c>
      <c r="I2313" s="41" t="s">
        <v>180</v>
      </c>
      <c r="K2313" s="23" t="n">
        <v>0</v>
      </c>
      <c r="L2313" s="23" t="n">
        <v>167051</v>
      </c>
      <c r="M2313" s="23" t="n">
        <v>60000</v>
      </c>
      <c r="N2313" s="23" t="n">
        <v>0</v>
      </c>
      <c r="O2313" s="23" t="n">
        <f aca="false">K2313+L2313</f>
        <v>167051</v>
      </c>
      <c r="P2313" s="23" t="n">
        <f aca="false">K2313+L2313+M2313+N2313</f>
        <v>227051</v>
      </c>
      <c r="Q2313" s="23" t="n">
        <v>70164</v>
      </c>
      <c r="R2313" s="23" t="n">
        <v>52179</v>
      </c>
      <c r="S2313" s="23" t="n">
        <v>58220</v>
      </c>
      <c r="T2313" s="23" t="n">
        <v>9464</v>
      </c>
      <c r="U2313" s="42" t="n">
        <f aca="false">IF(I2313="delivery",O2313-SUM(Q2313+R2313),IF(I2313="PO",P2313-SUM(Q2313:R2313)))</f>
        <v>44708</v>
      </c>
      <c r="V2313" s="43" t="n">
        <v>0.00036</v>
      </c>
      <c r="W2313" s="43"/>
      <c r="X2313" s="43" t="n">
        <f aca="false">W2313-V2313</f>
        <v>-0.00036</v>
      </c>
      <c r="Y2313" s="23" t="n">
        <v>0.0005</v>
      </c>
      <c r="Z2313" s="44"/>
      <c r="AA2313" s="44"/>
      <c r="AM2313" s="23" t="str">
        <f aca="false">D2313</f>
        <v>Sanmina</v>
      </c>
      <c r="AN2313" s="23" t="s">
        <v>3124</v>
      </c>
      <c r="AT2313" s="44"/>
      <c r="AU2313" s="44"/>
      <c r="BD2313" s="23" t="s">
        <v>182</v>
      </c>
      <c r="BE2313" s="1" t="s">
        <v>183</v>
      </c>
    </row>
    <row r="2314" customFormat="false" ht="15" hidden="false" customHeight="true" outlineLevel="0" collapsed="false">
      <c r="A2314" s="23" t="s">
        <v>9305</v>
      </c>
      <c r="B2314" s="23" t="s">
        <v>9306</v>
      </c>
      <c r="C2314" s="40" t="s">
        <v>177</v>
      </c>
      <c r="D2314" s="23" t="s">
        <v>1471</v>
      </c>
      <c r="E2314" s="23" t="s">
        <v>9307</v>
      </c>
      <c r="F2314" s="23" t="s">
        <v>9308</v>
      </c>
      <c r="G2314" s="23" t="n">
        <v>116</v>
      </c>
      <c r="H2314" s="23" t="n">
        <v>5000</v>
      </c>
      <c r="I2314" s="41" t="s">
        <v>188</v>
      </c>
      <c r="K2314" s="23" t="n">
        <v>0</v>
      </c>
      <c r="L2314" s="23" t="n">
        <v>1000</v>
      </c>
      <c r="M2314" s="23" t="n">
        <v>0</v>
      </c>
      <c r="N2314" s="23" t="n">
        <v>0</v>
      </c>
      <c r="O2314" s="23" t="n">
        <f aca="false">K2314+L2314</f>
        <v>1000</v>
      </c>
      <c r="P2314" s="23" t="n">
        <f aca="false">K2314+L2314+M2314+N2314</f>
        <v>1000</v>
      </c>
      <c r="Q2314" s="23" t="n">
        <v>165</v>
      </c>
      <c r="R2314" s="23" t="n">
        <v>103</v>
      </c>
      <c r="S2314" s="23" t="n">
        <v>56</v>
      </c>
      <c r="T2314" s="23" t="n">
        <v>28</v>
      </c>
      <c r="U2314" s="42" t="n">
        <f aca="false">IF(I2314="delivery",O2314-SUM(Q2314+R2314),IF(I2314="PO",P2314-SUM(Q2314:R2314)))</f>
        <v>732</v>
      </c>
      <c r="V2314" s="43" t="n">
        <v>0.00224</v>
      </c>
      <c r="W2314" s="43"/>
      <c r="X2314" s="43" t="n">
        <f aca="false">W2314-V2314</f>
        <v>-0.00224</v>
      </c>
      <c r="Y2314" s="23" t="n">
        <v>0.0032</v>
      </c>
      <c r="Z2314" s="44"/>
      <c r="AA2314" s="44"/>
      <c r="AM2314" s="23" t="str">
        <f aca="false">D2314</f>
        <v>Sanmina</v>
      </c>
      <c r="AN2314" s="23" t="s">
        <v>3124</v>
      </c>
      <c r="AT2314" s="44"/>
      <c r="AU2314" s="44"/>
      <c r="BD2314" s="23" t="s">
        <v>182</v>
      </c>
      <c r="BE2314" s="1" t="s">
        <v>183</v>
      </c>
    </row>
    <row r="2315" customFormat="false" ht="15" hidden="false" customHeight="true" outlineLevel="0" collapsed="false">
      <c r="A2315" s="23" t="s">
        <v>9309</v>
      </c>
      <c r="B2315" s="23" t="s">
        <v>9310</v>
      </c>
      <c r="C2315" s="40" t="s">
        <v>177</v>
      </c>
      <c r="D2315" s="23" t="s">
        <v>1471</v>
      </c>
      <c r="E2315" s="23" t="s">
        <v>9311</v>
      </c>
      <c r="F2315" s="23" t="s">
        <v>9312</v>
      </c>
      <c r="G2315" s="23" t="n">
        <v>116</v>
      </c>
      <c r="H2315" s="23" t="n">
        <v>30000</v>
      </c>
      <c r="I2315" s="41" t="s">
        <v>180</v>
      </c>
      <c r="K2315" s="23" t="n">
        <v>0</v>
      </c>
      <c r="L2315" s="23" t="n">
        <v>53285</v>
      </c>
      <c r="M2315" s="23" t="n">
        <v>70000</v>
      </c>
      <c r="N2315" s="23" t="n">
        <v>0</v>
      </c>
      <c r="O2315" s="23" t="n">
        <f aca="false">K2315+L2315</f>
        <v>53285</v>
      </c>
      <c r="P2315" s="23" t="n">
        <f aca="false">K2315+L2315+M2315+N2315</f>
        <v>123285</v>
      </c>
      <c r="Q2315" s="23" t="n">
        <v>34505</v>
      </c>
      <c r="R2315" s="23" t="n">
        <v>40940</v>
      </c>
      <c r="S2315" s="23" t="n">
        <v>54602</v>
      </c>
      <c r="T2315" s="23" t="n">
        <v>29254</v>
      </c>
      <c r="U2315" s="42" t="n">
        <f aca="false">IF(I2315="delivery",O2315-SUM(Q2315+R2315),IF(I2315="PO",P2315-SUM(Q2315:R2315)))</f>
        <v>-22160</v>
      </c>
      <c r="V2315" s="43" t="n">
        <v>0.00075</v>
      </c>
      <c r="W2315" s="43"/>
      <c r="X2315" s="43" t="n">
        <f aca="false">W2315-V2315</f>
        <v>-0.00075</v>
      </c>
      <c r="Z2315" s="44"/>
      <c r="AA2315" s="44"/>
      <c r="AM2315" s="23" t="str">
        <f aca="false">D2315</f>
        <v>Sanmina</v>
      </c>
      <c r="AN2315" s="23" t="s">
        <v>3124</v>
      </c>
      <c r="AT2315" s="44"/>
      <c r="AU2315" s="44"/>
      <c r="BD2315" s="23" t="s">
        <v>182</v>
      </c>
      <c r="BE2315" s="1" t="s">
        <v>183</v>
      </c>
    </row>
    <row r="2316" customFormat="false" ht="15" hidden="false" customHeight="true" outlineLevel="0" collapsed="false">
      <c r="A2316" s="23" t="s">
        <v>9313</v>
      </c>
      <c r="B2316" s="23" t="s">
        <v>9314</v>
      </c>
      <c r="C2316" s="40" t="s">
        <v>177</v>
      </c>
      <c r="D2316" s="23" t="s">
        <v>1471</v>
      </c>
      <c r="E2316" s="23" t="s">
        <v>9315</v>
      </c>
      <c r="F2316" s="23" t="s">
        <v>9316</v>
      </c>
      <c r="G2316" s="23" t="n">
        <v>116</v>
      </c>
      <c r="H2316" s="23" t="n">
        <v>10000</v>
      </c>
      <c r="I2316" s="41" t="s">
        <v>180</v>
      </c>
      <c r="K2316" s="23" t="n">
        <v>0</v>
      </c>
      <c r="L2316" s="23" t="n">
        <v>25054</v>
      </c>
      <c r="M2316" s="23" t="n">
        <v>0</v>
      </c>
      <c r="N2316" s="23" t="n">
        <v>0</v>
      </c>
      <c r="O2316" s="23" t="n">
        <f aca="false">K2316+L2316</f>
        <v>25054</v>
      </c>
      <c r="P2316" s="23" t="n">
        <f aca="false">K2316+L2316+M2316+N2316</f>
        <v>25054</v>
      </c>
      <c r="Q2316" s="23" t="n">
        <v>4675</v>
      </c>
      <c r="R2316" s="23" t="n">
        <v>2857</v>
      </c>
      <c r="S2316" s="23" t="n">
        <v>3449</v>
      </c>
      <c r="T2316" s="23" t="n">
        <v>1778</v>
      </c>
      <c r="U2316" s="42" t="n">
        <f aca="false">IF(I2316="delivery",O2316-SUM(Q2316+R2316),IF(I2316="PO",P2316-SUM(Q2316:R2316)))</f>
        <v>17522</v>
      </c>
      <c r="V2316" s="43" t="n">
        <v>0.0015</v>
      </c>
      <c r="W2316" s="43"/>
      <c r="X2316" s="43" t="n">
        <f aca="false">W2316-V2316</f>
        <v>-0.0015</v>
      </c>
      <c r="Z2316" s="44"/>
      <c r="AA2316" s="44"/>
      <c r="AM2316" s="23" t="str">
        <f aca="false">D2316</f>
        <v>Sanmina</v>
      </c>
      <c r="AN2316" s="23" t="s">
        <v>3124</v>
      </c>
      <c r="AT2316" s="44"/>
      <c r="AU2316" s="44"/>
      <c r="BD2316" s="23" t="s">
        <v>182</v>
      </c>
      <c r="BE2316" s="1" t="s">
        <v>183</v>
      </c>
    </row>
    <row r="2317" customFormat="false" ht="15" hidden="false" customHeight="true" outlineLevel="0" collapsed="false">
      <c r="A2317" s="23" t="s">
        <v>9317</v>
      </c>
      <c r="B2317" s="23" t="s">
        <v>9318</v>
      </c>
      <c r="C2317" s="40" t="s">
        <v>177</v>
      </c>
      <c r="D2317" s="23" t="s">
        <v>1471</v>
      </c>
      <c r="E2317" s="23" t="s">
        <v>9319</v>
      </c>
      <c r="F2317" s="23" t="s">
        <v>9320</v>
      </c>
      <c r="G2317" s="23" t="n">
        <v>123</v>
      </c>
      <c r="H2317" s="23" t="n">
        <v>10000</v>
      </c>
      <c r="I2317" s="41" t="s">
        <v>180</v>
      </c>
      <c r="K2317" s="23" t="n">
        <v>0</v>
      </c>
      <c r="L2317" s="23" t="n">
        <v>75674</v>
      </c>
      <c r="M2317" s="23" t="n">
        <v>0</v>
      </c>
      <c r="N2317" s="23" t="n">
        <v>0</v>
      </c>
      <c r="O2317" s="23" t="n">
        <f aca="false">K2317+L2317</f>
        <v>75674</v>
      </c>
      <c r="P2317" s="23" t="n">
        <f aca="false">K2317+L2317+M2317+N2317</f>
        <v>75674</v>
      </c>
      <c r="Q2317" s="23" t="n">
        <v>506</v>
      </c>
      <c r="R2317" s="23" t="n">
        <v>792</v>
      </c>
      <c r="S2317" s="23" t="n">
        <v>792</v>
      </c>
      <c r="T2317" s="23" t="n">
        <v>396</v>
      </c>
      <c r="U2317" s="42" t="n">
        <f aca="false">IF(I2317="delivery",O2317-SUM(Q2317+R2317),IF(I2317="PO",P2317-SUM(Q2317:R2317)))</f>
        <v>74376</v>
      </c>
      <c r="V2317" s="43" t="n">
        <v>0.00069</v>
      </c>
      <c r="W2317" s="43"/>
      <c r="X2317" s="43" t="n">
        <f aca="false">W2317-V2317</f>
        <v>-0.00069</v>
      </c>
      <c r="Z2317" s="44"/>
      <c r="AA2317" s="44"/>
      <c r="AM2317" s="23" t="str">
        <f aca="false">D2317</f>
        <v>Sanmina</v>
      </c>
      <c r="AN2317" s="23" t="s">
        <v>3124</v>
      </c>
      <c r="AT2317" s="44"/>
      <c r="AU2317" s="44"/>
      <c r="BD2317" s="23" t="s">
        <v>182</v>
      </c>
      <c r="BE2317" s="1" t="s">
        <v>183</v>
      </c>
    </row>
    <row r="2318" customFormat="false" ht="15" hidden="false" customHeight="true" outlineLevel="0" collapsed="false">
      <c r="A2318" s="23" t="s">
        <v>9321</v>
      </c>
      <c r="B2318" s="23" t="s">
        <v>9322</v>
      </c>
      <c r="C2318" s="40" t="s">
        <v>177</v>
      </c>
      <c r="D2318" s="23" t="s">
        <v>1471</v>
      </c>
      <c r="E2318" s="23" t="s">
        <v>9323</v>
      </c>
      <c r="F2318" s="23" t="s">
        <v>9324</v>
      </c>
      <c r="G2318" s="23" t="n">
        <v>116</v>
      </c>
      <c r="H2318" s="23" t="n">
        <v>30000</v>
      </c>
      <c r="I2318" s="41" t="s">
        <v>180</v>
      </c>
      <c r="K2318" s="23" t="n">
        <v>0</v>
      </c>
      <c r="L2318" s="23" t="n">
        <v>102112</v>
      </c>
      <c r="M2318" s="23" t="n">
        <v>0</v>
      </c>
      <c r="N2318" s="23" t="n">
        <v>0</v>
      </c>
      <c r="O2318" s="23" t="n">
        <f aca="false">K2318+L2318</f>
        <v>102112</v>
      </c>
      <c r="P2318" s="23" t="n">
        <f aca="false">K2318+L2318+M2318+N2318</f>
        <v>102112</v>
      </c>
      <c r="Q2318" s="23" t="n">
        <v>4454</v>
      </c>
      <c r="R2318" s="23" t="n">
        <v>5079</v>
      </c>
      <c r="S2318" s="23" t="n">
        <v>6028</v>
      </c>
      <c r="T2318" s="23" t="n">
        <v>2113</v>
      </c>
      <c r="U2318" s="42" t="n">
        <f aca="false">IF(I2318="delivery",O2318-SUM(Q2318+R2318),IF(I2318="PO",P2318-SUM(Q2318:R2318)))</f>
        <v>92579</v>
      </c>
      <c r="V2318" s="43" t="n">
        <v>0.00069</v>
      </c>
      <c r="W2318" s="43"/>
      <c r="X2318" s="43" t="n">
        <f aca="false">W2318-V2318</f>
        <v>-0.00069</v>
      </c>
      <c r="Z2318" s="44"/>
      <c r="AA2318" s="44"/>
      <c r="AM2318" s="23" t="str">
        <f aca="false">D2318</f>
        <v>Sanmina</v>
      </c>
      <c r="AN2318" s="23" t="s">
        <v>3124</v>
      </c>
      <c r="AT2318" s="44"/>
      <c r="AU2318" s="44"/>
      <c r="BD2318" s="23" t="s">
        <v>182</v>
      </c>
      <c r="BE2318" s="1" t="s">
        <v>183</v>
      </c>
    </row>
    <row r="2319" customFormat="false" ht="15" hidden="false" customHeight="true" outlineLevel="0" collapsed="false">
      <c r="A2319" s="23" t="s">
        <v>9325</v>
      </c>
      <c r="B2319" s="23" t="s">
        <v>9326</v>
      </c>
      <c r="C2319" s="40" t="s">
        <v>177</v>
      </c>
      <c r="D2319" s="23" t="s">
        <v>1471</v>
      </c>
      <c r="E2319" s="23" t="s">
        <v>9327</v>
      </c>
      <c r="F2319" s="23" t="s">
        <v>9328</v>
      </c>
      <c r="G2319" s="23" t="n">
        <v>116</v>
      </c>
      <c r="H2319" s="23" t="n">
        <v>10000</v>
      </c>
      <c r="I2319" s="41" t="s">
        <v>180</v>
      </c>
      <c r="K2319" s="23" t="n">
        <v>0</v>
      </c>
      <c r="L2319" s="23" t="n">
        <v>20741</v>
      </c>
      <c r="M2319" s="23" t="n">
        <v>0</v>
      </c>
      <c r="N2319" s="23" t="n">
        <v>30000</v>
      </c>
      <c r="O2319" s="23" t="n">
        <f aca="false">K2319+L2319</f>
        <v>20741</v>
      </c>
      <c r="P2319" s="23" t="n">
        <f aca="false">K2319+L2319+M2319+N2319</f>
        <v>50741</v>
      </c>
      <c r="Q2319" s="23" t="n">
        <v>18813</v>
      </c>
      <c r="R2319" s="23" t="n">
        <v>6830</v>
      </c>
      <c r="S2319" s="23" t="n">
        <v>8791</v>
      </c>
      <c r="T2319" s="23" t="n">
        <v>4010</v>
      </c>
      <c r="U2319" s="42" t="n">
        <f aca="false">IF(I2319="delivery",O2319-SUM(Q2319+R2319),IF(I2319="PO",P2319-SUM(Q2319:R2319)))</f>
        <v>-4902</v>
      </c>
      <c r="V2319" s="43" t="n">
        <v>0.0007</v>
      </c>
      <c r="W2319" s="43"/>
      <c r="X2319" s="43" t="n">
        <f aca="false">W2319-V2319</f>
        <v>-0.0007</v>
      </c>
      <c r="Z2319" s="44"/>
      <c r="AA2319" s="44"/>
      <c r="AM2319" s="23" t="str">
        <f aca="false">D2319</f>
        <v>Sanmina</v>
      </c>
      <c r="AN2319" s="23" t="s">
        <v>3124</v>
      </c>
      <c r="AT2319" s="44"/>
      <c r="AU2319" s="44"/>
      <c r="BD2319" s="23" t="s">
        <v>182</v>
      </c>
      <c r="BE2319" s="1" t="s">
        <v>183</v>
      </c>
    </row>
    <row r="2320" customFormat="false" ht="15" hidden="false" customHeight="true" outlineLevel="0" collapsed="false">
      <c r="A2320" s="23" t="s">
        <v>9329</v>
      </c>
      <c r="B2320" s="23" t="s">
        <v>9330</v>
      </c>
      <c r="C2320" s="40" t="s">
        <v>177</v>
      </c>
      <c r="D2320" s="23" t="s">
        <v>1471</v>
      </c>
      <c r="E2320" s="23" t="s">
        <v>9331</v>
      </c>
      <c r="F2320" s="23" t="s">
        <v>9332</v>
      </c>
      <c r="G2320" s="23" t="n">
        <v>81</v>
      </c>
      <c r="H2320" s="23" t="n">
        <v>10000</v>
      </c>
      <c r="I2320" s="41" t="s">
        <v>180</v>
      </c>
      <c r="K2320" s="23" t="n">
        <v>0</v>
      </c>
      <c r="L2320" s="23" t="n">
        <v>41753</v>
      </c>
      <c r="M2320" s="23" t="n">
        <v>0</v>
      </c>
      <c r="N2320" s="23" t="n">
        <v>0</v>
      </c>
      <c r="O2320" s="23" t="n">
        <f aca="false">K2320+L2320</f>
        <v>41753</v>
      </c>
      <c r="P2320" s="23" t="n">
        <f aca="false">K2320+L2320+M2320+N2320</f>
        <v>41753</v>
      </c>
      <c r="Q2320" s="23" t="n">
        <v>16922</v>
      </c>
      <c r="R2320" s="23" t="n">
        <v>8598</v>
      </c>
      <c r="S2320" s="23" t="n">
        <v>10263</v>
      </c>
      <c r="T2320" s="23" t="n">
        <v>1451</v>
      </c>
      <c r="U2320" s="42" t="n">
        <f aca="false">IF(I2320="delivery",O2320-SUM(Q2320+R2320),IF(I2320="PO",P2320-SUM(Q2320:R2320)))</f>
        <v>16233</v>
      </c>
      <c r="V2320" s="43" t="n">
        <v>0.00056</v>
      </c>
      <c r="W2320" s="43"/>
      <c r="X2320" s="43" t="n">
        <f aca="false">W2320-V2320</f>
        <v>-0.00056</v>
      </c>
      <c r="Y2320" s="23" t="n">
        <v>0.00042</v>
      </c>
      <c r="Z2320" s="44"/>
      <c r="AA2320" s="44"/>
      <c r="AM2320" s="23" t="str">
        <f aca="false">D2320</f>
        <v>Sanmina</v>
      </c>
      <c r="AN2320" s="23" t="s">
        <v>3124</v>
      </c>
      <c r="AT2320" s="44"/>
      <c r="AU2320" s="44"/>
      <c r="BD2320" s="23" t="s">
        <v>182</v>
      </c>
      <c r="BE2320" s="1" t="s">
        <v>183</v>
      </c>
    </row>
    <row r="2321" customFormat="false" ht="15" hidden="false" customHeight="true" outlineLevel="0" collapsed="false">
      <c r="A2321" s="23" t="s">
        <v>9333</v>
      </c>
      <c r="B2321" s="23" t="s">
        <v>9334</v>
      </c>
      <c r="C2321" s="40" t="s">
        <v>177</v>
      </c>
      <c r="D2321" s="23" t="s">
        <v>1471</v>
      </c>
      <c r="E2321" s="23" t="s">
        <v>9335</v>
      </c>
      <c r="F2321" s="23" t="s">
        <v>9336</v>
      </c>
      <c r="G2321" s="23" t="n">
        <v>81</v>
      </c>
      <c r="H2321" s="23" t="n">
        <v>10000</v>
      </c>
      <c r="I2321" s="41" t="s">
        <v>180</v>
      </c>
      <c r="K2321" s="23" t="n">
        <v>0</v>
      </c>
      <c r="L2321" s="23" t="n">
        <v>20377</v>
      </c>
      <c r="M2321" s="23" t="n">
        <v>30000</v>
      </c>
      <c r="N2321" s="23" t="n">
        <v>0</v>
      </c>
      <c r="O2321" s="23" t="n">
        <f aca="false">K2321+L2321</f>
        <v>20377</v>
      </c>
      <c r="P2321" s="23" t="n">
        <f aca="false">K2321+L2321+M2321+N2321</f>
        <v>50377</v>
      </c>
      <c r="Q2321" s="23" t="n">
        <v>690</v>
      </c>
      <c r="R2321" s="23" t="n">
        <v>179</v>
      </c>
      <c r="S2321" s="23" t="n">
        <v>277</v>
      </c>
      <c r="T2321" s="23" t="n">
        <v>117</v>
      </c>
      <c r="U2321" s="42" t="n">
        <f aca="false">IF(I2321="delivery",O2321-SUM(Q2321+R2321),IF(I2321="PO",P2321-SUM(Q2321:R2321)))</f>
        <v>19508</v>
      </c>
      <c r="V2321" s="43" t="n">
        <v>0.00131</v>
      </c>
      <c r="W2321" s="43"/>
      <c r="X2321" s="43" t="n">
        <f aca="false">W2321-V2321</f>
        <v>-0.00131</v>
      </c>
      <c r="Z2321" s="44"/>
      <c r="AA2321" s="44"/>
      <c r="AM2321" s="23" t="str">
        <f aca="false">D2321</f>
        <v>Sanmina</v>
      </c>
      <c r="AN2321" s="23" t="s">
        <v>3124</v>
      </c>
      <c r="AT2321" s="44"/>
      <c r="AU2321" s="44"/>
      <c r="BD2321" s="23" t="s">
        <v>182</v>
      </c>
      <c r="BE2321" s="1" t="s">
        <v>183</v>
      </c>
    </row>
    <row r="2322" customFormat="false" ht="15" hidden="false" customHeight="true" outlineLevel="0" collapsed="false">
      <c r="A2322" s="23" t="s">
        <v>9337</v>
      </c>
      <c r="B2322" s="23" t="s">
        <v>9338</v>
      </c>
      <c r="C2322" s="40" t="s">
        <v>177</v>
      </c>
      <c r="D2322" s="23" t="s">
        <v>1471</v>
      </c>
      <c r="E2322" s="23" t="s">
        <v>9339</v>
      </c>
      <c r="F2322" s="23" t="s">
        <v>9340</v>
      </c>
      <c r="G2322" s="23" t="n">
        <v>86</v>
      </c>
      <c r="H2322" s="23" t="n">
        <v>10000</v>
      </c>
      <c r="I2322" s="41" t="s">
        <v>188</v>
      </c>
      <c r="K2322" s="23" t="n">
        <v>0</v>
      </c>
      <c r="L2322" s="23" t="n">
        <v>74827</v>
      </c>
      <c r="M2322" s="23" t="n">
        <v>0</v>
      </c>
      <c r="N2322" s="23" t="n">
        <v>0</v>
      </c>
      <c r="O2322" s="23" t="n">
        <f aca="false">K2322+L2322</f>
        <v>74827</v>
      </c>
      <c r="P2322" s="23" t="n">
        <f aca="false">K2322+L2322+M2322+N2322</f>
        <v>74827</v>
      </c>
      <c r="Q2322" s="23" t="n">
        <v>6623</v>
      </c>
      <c r="R2322" s="23" t="n">
        <v>4717</v>
      </c>
      <c r="S2322" s="23" t="n">
        <v>4973</v>
      </c>
      <c r="T2322" s="23" t="n">
        <v>1893</v>
      </c>
      <c r="U2322" s="42" t="n">
        <f aca="false">IF(I2322="delivery",O2322-SUM(Q2322+R2322),IF(I2322="PO",P2322-SUM(Q2322:R2322)))</f>
        <v>63487</v>
      </c>
      <c r="V2322" s="43" t="n">
        <v>0.00057</v>
      </c>
      <c r="W2322" s="43"/>
      <c r="X2322" s="43" t="n">
        <f aca="false">W2322-V2322</f>
        <v>-0.00057</v>
      </c>
      <c r="Z2322" s="44"/>
      <c r="AA2322" s="44"/>
      <c r="AM2322" s="23" t="str">
        <f aca="false">D2322</f>
        <v>Sanmina</v>
      </c>
      <c r="AN2322" s="23" t="s">
        <v>3124</v>
      </c>
      <c r="AT2322" s="44"/>
      <c r="AU2322" s="44"/>
      <c r="BD2322" s="23" t="s">
        <v>182</v>
      </c>
      <c r="BE2322" s="1" t="s">
        <v>183</v>
      </c>
    </row>
    <row r="2323" customFormat="false" ht="15" hidden="false" customHeight="true" outlineLevel="0" collapsed="false">
      <c r="A2323" s="23" t="s">
        <v>9341</v>
      </c>
      <c r="B2323" s="23" t="s">
        <v>9342</v>
      </c>
      <c r="C2323" s="40" t="s">
        <v>177</v>
      </c>
      <c r="D2323" s="23" t="s">
        <v>1471</v>
      </c>
      <c r="E2323" s="23" t="s">
        <v>9343</v>
      </c>
      <c r="F2323" s="23" t="s">
        <v>9344</v>
      </c>
      <c r="G2323" s="23" t="n">
        <v>116</v>
      </c>
      <c r="H2323" s="23" t="n">
        <v>30000</v>
      </c>
      <c r="I2323" s="41" t="s">
        <v>180</v>
      </c>
      <c r="K2323" s="23" t="n">
        <v>0</v>
      </c>
      <c r="L2323" s="23" t="n">
        <v>60167</v>
      </c>
      <c r="M2323" s="23" t="n">
        <v>0</v>
      </c>
      <c r="N2323" s="23" t="n">
        <v>50000</v>
      </c>
      <c r="O2323" s="23" t="n">
        <f aca="false">K2323+L2323</f>
        <v>60167</v>
      </c>
      <c r="P2323" s="23" t="n">
        <f aca="false">K2323+L2323+M2323+N2323</f>
        <v>110167</v>
      </c>
      <c r="Q2323" s="23" t="n">
        <v>37746</v>
      </c>
      <c r="R2323" s="23" t="n">
        <v>46271</v>
      </c>
      <c r="S2323" s="23" t="n">
        <v>31606</v>
      </c>
      <c r="T2323" s="23" t="n">
        <v>10859</v>
      </c>
      <c r="U2323" s="42" t="n">
        <f aca="false">IF(I2323="delivery",O2323-SUM(Q2323+R2323),IF(I2323="PO",P2323-SUM(Q2323:R2323)))</f>
        <v>-23850</v>
      </c>
      <c r="V2323" s="43" t="n">
        <v>0.00061</v>
      </c>
      <c r="W2323" s="43"/>
      <c r="X2323" s="43" t="n">
        <f aca="false">W2323-V2323</f>
        <v>-0.00061</v>
      </c>
      <c r="Y2323" s="23" t="n">
        <v>0.00036</v>
      </c>
      <c r="Z2323" s="44"/>
      <c r="AA2323" s="44"/>
      <c r="AM2323" s="23" t="str">
        <f aca="false">D2323</f>
        <v>Sanmina</v>
      </c>
      <c r="AN2323" s="23" t="s">
        <v>3124</v>
      </c>
      <c r="AT2323" s="44"/>
      <c r="AU2323" s="44"/>
      <c r="BD2323" s="23" t="s">
        <v>182</v>
      </c>
      <c r="BE2323" s="1" t="s">
        <v>183</v>
      </c>
    </row>
    <row r="2324" customFormat="false" ht="15" hidden="false" customHeight="true" outlineLevel="0" collapsed="false">
      <c r="A2324" s="23" t="s">
        <v>9345</v>
      </c>
      <c r="B2324" s="23" t="s">
        <v>9346</v>
      </c>
      <c r="C2324" s="40" t="s">
        <v>177</v>
      </c>
      <c r="D2324" s="23" t="s">
        <v>1471</v>
      </c>
      <c r="E2324" s="23" t="s">
        <v>9347</v>
      </c>
      <c r="F2324" s="23" t="s">
        <v>9348</v>
      </c>
      <c r="G2324" s="23" t="n">
        <v>81</v>
      </c>
      <c r="H2324" s="23" t="n">
        <v>10000</v>
      </c>
      <c r="I2324" s="41" t="s">
        <v>180</v>
      </c>
      <c r="K2324" s="23" t="n">
        <v>0</v>
      </c>
      <c r="L2324" s="23" t="n">
        <v>18423</v>
      </c>
      <c r="M2324" s="23" t="n">
        <v>0</v>
      </c>
      <c r="N2324" s="23" t="n">
        <v>0</v>
      </c>
      <c r="O2324" s="23" t="n">
        <f aca="false">K2324+L2324</f>
        <v>18423</v>
      </c>
      <c r="P2324" s="23" t="n">
        <f aca="false">K2324+L2324+M2324+N2324</f>
        <v>18423</v>
      </c>
      <c r="Q2324" s="23" t="n">
        <v>1428</v>
      </c>
      <c r="R2324" s="23" t="n">
        <v>7335</v>
      </c>
      <c r="S2324" s="23" t="n">
        <v>5875</v>
      </c>
      <c r="T2324" s="23" t="n">
        <v>2086</v>
      </c>
      <c r="U2324" s="42" t="n">
        <f aca="false">IF(I2324="delivery",O2324-SUM(Q2324+R2324),IF(I2324="PO",P2324-SUM(Q2324:R2324)))</f>
        <v>9660</v>
      </c>
      <c r="V2324" s="43" t="n">
        <v>0.00228</v>
      </c>
      <c r="W2324" s="43"/>
      <c r="X2324" s="43" t="n">
        <f aca="false">W2324-V2324</f>
        <v>-0.00228</v>
      </c>
      <c r="Z2324" s="44"/>
      <c r="AA2324" s="44"/>
      <c r="AM2324" s="23" t="str">
        <f aca="false">D2324</f>
        <v>Sanmina</v>
      </c>
      <c r="AN2324" s="23" t="s">
        <v>3124</v>
      </c>
      <c r="AT2324" s="44"/>
      <c r="AU2324" s="44"/>
      <c r="BD2324" s="23" t="s">
        <v>182</v>
      </c>
      <c r="BE2324" s="1" t="s">
        <v>183</v>
      </c>
    </row>
    <row r="2325" customFormat="false" ht="15" hidden="false" customHeight="true" outlineLevel="0" collapsed="false">
      <c r="A2325" s="23" t="s">
        <v>9349</v>
      </c>
      <c r="B2325" s="23" t="s">
        <v>9350</v>
      </c>
      <c r="C2325" s="40" t="s">
        <v>177</v>
      </c>
      <c r="D2325" s="23" t="s">
        <v>1471</v>
      </c>
      <c r="E2325" s="23" t="s">
        <v>9351</v>
      </c>
      <c r="F2325" s="23" t="s">
        <v>9352</v>
      </c>
      <c r="G2325" s="23" t="n">
        <v>116</v>
      </c>
      <c r="H2325" s="23" t="n">
        <v>10000</v>
      </c>
      <c r="I2325" s="41" t="s">
        <v>180</v>
      </c>
      <c r="K2325" s="23" t="n">
        <v>0</v>
      </c>
      <c r="L2325" s="23" t="n">
        <v>16598</v>
      </c>
      <c r="M2325" s="23" t="n">
        <v>0</v>
      </c>
      <c r="N2325" s="23" t="n">
        <v>0</v>
      </c>
      <c r="O2325" s="23" t="n">
        <f aca="false">K2325+L2325</f>
        <v>16598</v>
      </c>
      <c r="P2325" s="23" t="n">
        <f aca="false">K2325+L2325+M2325+N2325</f>
        <v>16598</v>
      </c>
      <c r="Q2325" s="23" t="n">
        <v>5814</v>
      </c>
      <c r="R2325" s="23" t="n">
        <v>2120</v>
      </c>
      <c r="S2325" s="23" t="n">
        <v>2282</v>
      </c>
      <c r="T2325" s="23" t="n">
        <v>890</v>
      </c>
      <c r="U2325" s="42" t="n">
        <f aca="false">IF(I2325="delivery",O2325-SUM(Q2325+R2325),IF(I2325="PO",P2325-SUM(Q2325:R2325)))</f>
        <v>8664</v>
      </c>
      <c r="V2325" s="43" t="n">
        <v>0.00153</v>
      </c>
      <c r="W2325" s="43"/>
      <c r="X2325" s="43" t="n">
        <f aca="false">W2325-V2325</f>
        <v>-0.00153</v>
      </c>
      <c r="Z2325" s="44"/>
      <c r="AA2325" s="44"/>
      <c r="AM2325" s="23" t="str">
        <f aca="false">D2325</f>
        <v>Sanmina</v>
      </c>
      <c r="AN2325" s="23" t="s">
        <v>3124</v>
      </c>
      <c r="AT2325" s="44"/>
      <c r="AU2325" s="44"/>
      <c r="BD2325" s="23" t="s">
        <v>182</v>
      </c>
      <c r="BE2325" s="1" t="s">
        <v>183</v>
      </c>
    </row>
    <row r="2326" customFormat="false" ht="15" hidden="false" customHeight="true" outlineLevel="0" collapsed="false">
      <c r="A2326" s="23" t="s">
        <v>9353</v>
      </c>
      <c r="B2326" s="23" t="s">
        <v>9354</v>
      </c>
      <c r="C2326" s="40" t="s">
        <v>177</v>
      </c>
      <c r="D2326" s="23" t="s">
        <v>1471</v>
      </c>
      <c r="E2326" s="23" t="s">
        <v>9355</v>
      </c>
      <c r="F2326" s="23" t="s">
        <v>9356</v>
      </c>
      <c r="G2326" s="23" t="n">
        <v>116</v>
      </c>
      <c r="H2326" s="23" t="n">
        <v>30000</v>
      </c>
      <c r="I2326" s="41" t="s">
        <v>180</v>
      </c>
      <c r="K2326" s="23" t="n">
        <v>0</v>
      </c>
      <c r="L2326" s="23" t="n">
        <v>148006</v>
      </c>
      <c r="M2326" s="23" t="n">
        <v>0</v>
      </c>
      <c r="N2326" s="23" t="n">
        <v>0</v>
      </c>
      <c r="O2326" s="23" t="n">
        <f aca="false">K2326+L2326</f>
        <v>148006</v>
      </c>
      <c r="P2326" s="23" t="n">
        <f aca="false">K2326+L2326+M2326+N2326</f>
        <v>148006</v>
      </c>
      <c r="Q2326" s="23" t="n">
        <v>53100</v>
      </c>
      <c r="R2326" s="23" t="n">
        <v>41965</v>
      </c>
      <c r="S2326" s="23" t="n">
        <v>47293</v>
      </c>
      <c r="T2326" s="23" t="n">
        <v>14936</v>
      </c>
      <c r="U2326" s="42" t="n">
        <f aca="false">IF(I2326="delivery",O2326-SUM(Q2326+R2326),IF(I2326="PO",P2326-SUM(Q2326:R2326)))</f>
        <v>52941</v>
      </c>
      <c r="V2326" s="43" t="n">
        <v>0.00053</v>
      </c>
      <c r="W2326" s="43"/>
      <c r="X2326" s="43" t="n">
        <f aca="false">W2326-V2326</f>
        <v>-0.00053</v>
      </c>
      <c r="Y2326" s="23" t="n">
        <v>0.00053</v>
      </c>
      <c r="Z2326" s="44"/>
      <c r="AA2326" s="44"/>
      <c r="AM2326" s="23" t="str">
        <f aca="false">D2326</f>
        <v>Sanmina</v>
      </c>
      <c r="AN2326" s="23" t="s">
        <v>3124</v>
      </c>
      <c r="AT2326" s="44"/>
      <c r="AU2326" s="44"/>
      <c r="BD2326" s="23" t="s">
        <v>182</v>
      </c>
      <c r="BE2326" s="1" t="s">
        <v>183</v>
      </c>
    </row>
    <row r="2327" customFormat="false" ht="15" hidden="false" customHeight="true" outlineLevel="0" collapsed="false">
      <c r="A2327" s="23" t="s">
        <v>9357</v>
      </c>
      <c r="B2327" s="23" t="s">
        <v>9358</v>
      </c>
      <c r="C2327" s="40" t="s">
        <v>177</v>
      </c>
      <c r="D2327" s="23" t="s">
        <v>1471</v>
      </c>
      <c r="E2327" s="23" t="s">
        <v>9359</v>
      </c>
      <c r="F2327" s="23" t="s">
        <v>9360</v>
      </c>
      <c r="G2327" s="23" t="n">
        <v>81</v>
      </c>
      <c r="H2327" s="23" t="n">
        <v>10000</v>
      </c>
      <c r="I2327" s="41" t="s">
        <v>180</v>
      </c>
      <c r="K2327" s="23" t="n">
        <v>0</v>
      </c>
      <c r="L2327" s="23" t="n">
        <v>32714</v>
      </c>
      <c r="M2327" s="23" t="n">
        <v>0</v>
      </c>
      <c r="N2327" s="23" t="n">
        <v>0</v>
      </c>
      <c r="O2327" s="23" t="n">
        <f aca="false">K2327+L2327</f>
        <v>32714</v>
      </c>
      <c r="P2327" s="23" t="n">
        <f aca="false">K2327+L2327+M2327+N2327</f>
        <v>32714</v>
      </c>
      <c r="Q2327" s="23" t="n">
        <v>16674</v>
      </c>
      <c r="R2327" s="23" t="n">
        <v>21964</v>
      </c>
      <c r="S2327" s="23" t="n">
        <v>22581</v>
      </c>
      <c r="T2327" s="23" t="n">
        <v>10934</v>
      </c>
      <c r="U2327" s="42" t="n">
        <f aca="false">IF(I2327="delivery",O2327-SUM(Q2327+R2327),IF(I2327="PO",P2327-SUM(Q2327:R2327)))</f>
        <v>-5924</v>
      </c>
      <c r="V2327" s="43" t="n">
        <v>0.0023</v>
      </c>
      <c r="W2327" s="43"/>
      <c r="X2327" s="43" t="n">
        <f aca="false">W2327-V2327</f>
        <v>-0.0023</v>
      </c>
      <c r="Z2327" s="44"/>
      <c r="AA2327" s="44"/>
      <c r="AM2327" s="23" t="str">
        <f aca="false">D2327</f>
        <v>Sanmina</v>
      </c>
      <c r="AN2327" s="23" t="s">
        <v>3124</v>
      </c>
      <c r="AT2327" s="44"/>
      <c r="AU2327" s="44"/>
      <c r="BD2327" s="23" t="s">
        <v>182</v>
      </c>
      <c r="BE2327" s="1" t="s">
        <v>183</v>
      </c>
    </row>
    <row r="2328" customFormat="false" ht="15" hidden="false" customHeight="true" outlineLevel="0" collapsed="false">
      <c r="A2328" s="23" t="s">
        <v>9361</v>
      </c>
      <c r="B2328" s="23" t="s">
        <v>9362</v>
      </c>
      <c r="C2328" s="40" t="s">
        <v>177</v>
      </c>
      <c r="D2328" s="23" t="s">
        <v>1471</v>
      </c>
      <c r="E2328" s="23" t="s">
        <v>9363</v>
      </c>
      <c r="F2328" s="23" t="s">
        <v>9364</v>
      </c>
      <c r="G2328" s="23" t="n">
        <v>63</v>
      </c>
      <c r="H2328" s="23" t="n">
        <v>10000</v>
      </c>
      <c r="I2328" s="41" t="s">
        <v>180</v>
      </c>
      <c r="K2328" s="23" t="n">
        <v>0</v>
      </c>
      <c r="L2328" s="23" t="n">
        <v>5804</v>
      </c>
      <c r="M2328" s="23" t="n">
        <v>0</v>
      </c>
      <c r="N2328" s="23" t="n">
        <v>0</v>
      </c>
      <c r="O2328" s="23" t="n">
        <f aca="false">K2328+L2328</f>
        <v>5804</v>
      </c>
      <c r="P2328" s="23" t="n">
        <f aca="false">K2328+L2328+M2328+N2328</f>
        <v>5804</v>
      </c>
      <c r="Q2328" s="23" t="n">
        <v>796</v>
      </c>
      <c r="R2328" s="23" t="n">
        <v>1002</v>
      </c>
      <c r="S2328" s="23" t="n">
        <v>1053</v>
      </c>
      <c r="T2328" s="23" t="n">
        <v>958</v>
      </c>
      <c r="U2328" s="42" t="n">
        <f aca="false">IF(I2328="delivery",O2328-SUM(Q2328+R2328),IF(I2328="PO",P2328-SUM(Q2328:R2328)))</f>
        <v>4006</v>
      </c>
      <c r="V2328" s="43" t="n">
        <v>0.00061</v>
      </c>
      <c r="W2328" s="43"/>
      <c r="X2328" s="43" t="n">
        <f aca="false">W2328-V2328</f>
        <v>-0.00061</v>
      </c>
      <c r="Z2328" s="44"/>
      <c r="AA2328" s="44"/>
      <c r="AM2328" s="23" t="str">
        <f aca="false">D2328</f>
        <v>Sanmina</v>
      </c>
      <c r="AN2328" s="23" t="s">
        <v>3124</v>
      </c>
      <c r="AT2328" s="44"/>
      <c r="AU2328" s="44"/>
      <c r="BD2328" s="23" t="s">
        <v>182</v>
      </c>
      <c r="BE2328" s="1" t="s">
        <v>183</v>
      </c>
    </row>
    <row r="2329" customFormat="false" ht="15" hidden="false" customHeight="true" outlineLevel="0" collapsed="false">
      <c r="A2329" s="23" t="s">
        <v>9365</v>
      </c>
      <c r="B2329" s="23" t="s">
        <v>9366</v>
      </c>
      <c r="C2329" s="40" t="s">
        <v>177</v>
      </c>
      <c r="D2329" s="23" t="s">
        <v>1471</v>
      </c>
      <c r="E2329" s="23" t="s">
        <v>9367</v>
      </c>
      <c r="F2329" s="23" t="s">
        <v>9368</v>
      </c>
      <c r="G2329" s="23" t="n">
        <v>81</v>
      </c>
      <c r="H2329" s="23" t="n">
        <v>10000</v>
      </c>
      <c r="I2329" s="41" t="s">
        <v>180</v>
      </c>
      <c r="K2329" s="23" t="n">
        <v>0</v>
      </c>
      <c r="L2329" s="23" t="n">
        <v>15915</v>
      </c>
      <c r="M2329" s="23" t="n">
        <v>20000</v>
      </c>
      <c r="N2329" s="23" t="n">
        <v>0</v>
      </c>
      <c r="O2329" s="23" t="n">
        <f aca="false">K2329+L2329</f>
        <v>15915</v>
      </c>
      <c r="P2329" s="23" t="n">
        <f aca="false">K2329+L2329+M2329+N2329</f>
        <v>35915</v>
      </c>
      <c r="Q2329" s="23" t="n">
        <v>25244</v>
      </c>
      <c r="R2329" s="23" t="n">
        <v>17259</v>
      </c>
      <c r="S2329" s="23" t="n">
        <v>21144</v>
      </c>
      <c r="T2329" s="23" t="n">
        <v>4996</v>
      </c>
      <c r="U2329" s="42" t="n">
        <f aca="false">IF(I2329="delivery",O2329-SUM(Q2329+R2329),IF(I2329="PO",P2329-SUM(Q2329:R2329)))</f>
        <v>-26588</v>
      </c>
      <c r="V2329" s="43" t="n">
        <v>0.00036</v>
      </c>
      <c r="W2329" s="43"/>
      <c r="X2329" s="43" t="n">
        <f aca="false">W2329-V2329</f>
        <v>-0.00036</v>
      </c>
      <c r="Z2329" s="44"/>
      <c r="AA2329" s="44"/>
      <c r="AM2329" s="23" t="str">
        <f aca="false">D2329</f>
        <v>Sanmina</v>
      </c>
      <c r="AN2329" s="23" t="s">
        <v>3124</v>
      </c>
      <c r="AT2329" s="44"/>
      <c r="AU2329" s="44"/>
      <c r="BD2329" s="23" t="s">
        <v>182</v>
      </c>
      <c r="BE2329" s="1" t="s">
        <v>183</v>
      </c>
    </row>
    <row r="2330" customFormat="false" ht="15" hidden="false" customHeight="true" outlineLevel="0" collapsed="false">
      <c r="A2330" s="23" t="s">
        <v>9369</v>
      </c>
      <c r="B2330" s="23" t="s">
        <v>9370</v>
      </c>
      <c r="C2330" s="40" t="s">
        <v>177</v>
      </c>
      <c r="D2330" s="23" t="s">
        <v>1471</v>
      </c>
      <c r="E2330" s="23" t="s">
        <v>9371</v>
      </c>
      <c r="F2330" s="23" t="s">
        <v>9372</v>
      </c>
      <c r="G2330" s="23" t="n">
        <v>76</v>
      </c>
      <c r="H2330" s="23" t="n">
        <v>40000</v>
      </c>
      <c r="I2330" s="41" t="s">
        <v>180</v>
      </c>
      <c r="K2330" s="23" t="n">
        <v>0</v>
      </c>
      <c r="L2330" s="23" t="n">
        <v>29122</v>
      </c>
      <c r="M2330" s="23" t="n">
        <v>0</v>
      </c>
      <c r="N2330" s="23" t="n">
        <v>0</v>
      </c>
      <c r="O2330" s="23" t="n">
        <f aca="false">K2330+L2330</f>
        <v>29122</v>
      </c>
      <c r="P2330" s="23" t="n">
        <f aca="false">K2330+L2330+M2330+N2330</f>
        <v>29122</v>
      </c>
      <c r="Q2330" s="23" t="n">
        <v>9910</v>
      </c>
      <c r="R2330" s="23" t="n">
        <v>6825</v>
      </c>
      <c r="S2330" s="23" t="n">
        <v>8984</v>
      </c>
      <c r="T2330" s="23" t="n">
        <v>2213</v>
      </c>
      <c r="U2330" s="42" t="n">
        <f aca="false">IF(I2330="delivery",O2330-SUM(Q2330+R2330),IF(I2330="PO",P2330-SUM(Q2330:R2330)))</f>
        <v>12387</v>
      </c>
      <c r="V2330" s="43" t="n">
        <v>0.00061</v>
      </c>
      <c r="W2330" s="43"/>
      <c r="X2330" s="43" t="n">
        <f aca="false">W2330-V2330</f>
        <v>-0.00061</v>
      </c>
      <c r="Y2330" s="23" t="n">
        <v>0.00036</v>
      </c>
      <c r="Z2330" s="44"/>
      <c r="AA2330" s="44"/>
      <c r="AM2330" s="23" t="str">
        <f aca="false">D2330</f>
        <v>Sanmina</v>
      </c>
      <c r="AN2330" s="23" t="s">
        <v>3124</v>
      </c>
      <c r="AT2330" s="44"/>
      <c r="AU2330" s="44"/>
      <c r="BD2330" s="23" t="s">
        <v>182</v>
      </c>
      <c r="BE2330" s="1" t="s">
        <v>183</v>
      </c>
    </row>
    <row r="2331" customFormat="false" ht="15" hidden="false" customHeight="true" outlineLevel="0" collapsed="false">
      <c r="A2331" s="23" t="s">
        <v>9373</v>
      </c>
      <c r="B2331" s="23" t="s">
        <v>9374</v>
      </c>
      <c r="C2331" s="40" t="s">
        <v>177</v>
      </c>
      <c r="D2331" s="23" t="s">
        <v>1471</v>
      </c>
      <c r="E2331" s="23" t="s">
        <v>9375</v>
      </c>
      <c r="F2331" s="23" t="s">
        <v>9376</v>
      </c>
      <c r="G2331" s="23" t="n">
        <v>123</v>
      </c>
      <c r="H2331" s="23" t="n">
        <v>10000</v>
      </c>
      <c r="I2331" s="41" t="s">
        <v>180</v>
      </c>
      <c r="K2331" s="23" t="n">
        <v>0</v>
      </c>
      <c r="L2331" s="23" t="n">
        <v>58274</v>
      </c>
      <c r="M2331" s="23" t="n">
        <v>0</v>
      </c>
      <c r="N2331" s="23" t="n">
        <v>0</v>
      </c>
      <c r="O2331" s="23" t="n">
        <f aca="false">K2331+L2331</f>
        <v>58274</v>
      </c>
      <c r="P2331" s="23" t="n">
        <f aca="false">K2331+L2331+M2331+N2331</f>
        <v>58274</v>
      </c>
      <c r="Q2331" s="23" t="n">
        <v>222</v>
      </c>
      <c r="R2331" s="23" t="n">
        <v>252</v>
      </c>
      <c r="S2331" s="23" t="n">
        <v>256</v>
      </c>
      <c r="T2331" s="23" t="n">
        <v>86</v>
      </c>
      <c r="U2331" s="42" t="n">
        <f aca="false">IF(I2331="delivery",O2331-SUM(Q2331+R2331),IF(I2331="PO",P2331-SUM(Q2331:R2331)))</f>
        <v>57800</v>
      </c>
      <c r="V2331" s="43" t="n">
        <v>0.00068</v>
      </c>
      <c r="W2331" s="43"/>
      <c r="X2331" s="43" t="n">
        <f aca="false">W2331-V2331</f>
        <v>-0.00068</v>
      </c>
      <c r="Z2331" s="44"/>
      <c r="AA2331" s="44"/>
      <c r="AM2331" s="23" t="str">
        <f aca="false">D2331</f>
        <v>Sanmina</v>
      </c>
      <c r="AN2331" s="23" t="s">
        <v>3124</v>
      </c>
      <c r="AT2331" s="44"/>
      <c r="AU2331" s="44"/>
      <c r="BD2331" s="23" t="s">
        <v>182</v>
      </c>
      <c r="BE2331" s="1" t="s">
        <v>183</v>
      </c>
    </row>
    <row r="2332" customFormat="false" ht="15" hidden="false" customHeight="true" outlineLevel="0" collapsed="false">
      <c r="A2332" s="23" t="s">
        <v>9377</v>
      </c>
      <c r="B2332" s="23" t="s">
        <v>9378</v>
      </c>
      <c r="C2332" s="40" t="s">
        <v>177</v>
      </c>
      <c r="D2332" s="23" t="s">
        <v>1471</v>
      </c>
      <c r="E2332" s="23" t="s">
        <v>9379</v>
      </c>
      <c r="F2332" s="23" t="s">
        <v>9380</v>
      </c>
      <c r="G2332" s="23" t="n">
        <v>81</v>
      </c>
      <c r="H2332" s="23" t="n">
        <v>10000</v>
      </c>
      <c r="I2332" s="41" t="s">
        <v>180</v>
      </c>
      <c r="K2332" s="23" t="n">
        <v>0</v>
      </c>
      <c r="L2332" s="23" t="n">
        <v>17380</v>
      </c>
      <c r="M2332" s="23" t="n">
        <v>0</v>
      </c>
      <c r="N2332" s="23" t="n">
        <v>0</v>
      </c>
      <c r="O2332" s="23" t="n">
        <f aca="false">K2332+L2332</f>
        <v>17380</v>
      </c>
      <c r="P2332" s="23" t="n">
        <f aca="false">K2332+L2332+M2332+N2332</f>
        <v>17380</v>
      </c>
      <c r="Q2332" s="23" t="n">
        <v>1595</v>
      </c>
      <c r="R2332" s="23" t="n">
        <v>290</v>
      </c>
      <c r="S2332" s="23" t="n">
        <v>399</v>
      </c>
      <c r="T2332" s="23" t="n">
        <v>224</v>
      </c>
      <c r="U2332" s="42" t="n">
        <f aca="false">IF(I2332="delivery",O2332-SUM(Q2332+R2332),IF(I2332="PO",P2332-SUM(Q2332:R2332)))</f>
        <v>15495</v>
      </c>
      <c r="V2332" s="43" t="n">
        <v>0.00198</v>
      </c>
      <c r="W2332" s="43"/>
      <c r="X2332" s="43" t="n">
        <f aca="false">W2332-V2332</f>
        <v>-0.00198</v>
      </c>
      <c r="Z2332" s="44"/>
      <c r="AA2332" s="44"/>
      <c r="AM2332" s="23" t="str">
        <f aca="false">D2332</f>
        <v>Sanmina</v>
      </c>
      <c r="AN2332" s="23" t="s">
        <v>3124</v>
      </c>
      <c r="AT2332" s="44"/>
      <c r="AU2332" s="44"/>
      <c r="BD2332" s="23" t="s">
        <v>182</v>
      </c>
      <c r="BE2332" s="1" t="s">
        <v>183</v>
      </c>
    </row>
    <row r="2333" customFormat="false" ht="15" hidden="false" customHeight="true" outlineLevel="0" collapsed="false">
      <c r="A2333" s="23" t="s">
        <v>9381</v>
      </c>
      <c r="B2333" s="23" t="s">
        <v>9382</v>
      </c>
      <c r="C2333" s="40" t="s">
        <v>177</v>
      </c>
      <c r="D2333" s="23" t="s">
        <v>1471</v>
      </c>
      <c r="E2333" s="23" t="s">
        <v>9383</v>
      </c>
      <c r="F2333" s="23" t="s">
        <v>9384</v>
      </c>
      <c r="G2333" s="23" t="n">
        <v>116</v>
      </c>
      <c r="H2333" s="23" t="n">
        <v>10000</v>
      </c>
      <c r="I2333" s="41" t="s">
        <v>180</v>
      </c>
      <c r="K2333" s="23" t="n">
        <v>0</v>
      </c>
      <c r="L2333" s="23" t="n">
        <v>25596</v>
      </c>
      <c r="M2333" s="23" t="n">
        <v>0</v>
      </c>
      <c r="N2333" s="23" t="n">
        <v>0</v>
      </c>
      <c r="O2333" s="23" t="n">
        <f aca="false">K2333+L2333</f>
        <v>25596</v>
      </c>
      <c r="P2333" s="23" t="n">
        <f aca="false">K2333+L2333+M2333+N2333</f>
        <v>25596</v>
      </c>
      <c r="Q2333" s="23" t="n">
        <v>3646</v>
      </c>
      <c r="R2333" s="23" t="n">
        <v>9675</v>
      </c>
      <c r="S2333" s="23" t="n">
        <v>8514</v>
      </c>
      <c r="T2333" s="23" t="n">
        <v>3101</v>
      </c>
      <c r="U2333" s="42" t="n">
        <f aca="false">IF(I2333="delivery",O2333-SUM(Q2333+R2333),IF(I2333="PO",P2333-SUM(Q2333:R2333)))</f>
        <v>12275</v>
      </c>
      <c r="V2333" s="43" t="n">
        <v>0.00055</v>
      </c>
      <c r="W2333" s="43"/>
      <c r="X2333" s="43" t="n">
        <f aca="false">W2333-V2333</f>
        <v>-0.00055</v>
      </c>
      <c r="Z2333" s="44"/>
      <c r="AA2333" s="44"/>
      <c r="AM2333" s="23" t="str">
        <f aca="false">D2333</f>
        <v>Sanmina</v>
      </c>
      <c r="AN2333" s="23" t="s">
        <v>3124</v>
      </c>
      <c r="AT2333" s="44"/>
      <c r="AU2333" s="44"/>
      <c r="BD2333" s="23" t="s">
        <v>182</v>
      </c>
      <c r="BE2333" s="1" t="s">
        <v>183</v>
      </c>
    </row>
    <row r="2334" customFormat="false" ht="15" hidden="false" customHeight="true" outlineLevel="0" collapsed="false">
      <c r="A2334" s="23" t="s">
        <v>9385</v>
      </c>
      <c r="B2334" s="23" t="s">
        <v>9386</v>
      </c>
      <c r="C2334" s="40" t="s">
        <v>177</v>
      </c>
      <c r="D2334" s="23" t="s">
        <v>1471</v>
      </c>
      <c r="E2334" s="23" t="s">
        <v>9387</v>
      </c>
      <c r="F2334" s="23" t="s">
        <v>9388</v>
      </c>
      <c r="G2334" s="23" t="n">
        <v>116</v>
      </c>
      <c r="H2334" s="23" t="n">
        <v>10000</v>
      </c>
      <c r="I2334" s="41" t="s">
        <v>180</v>
      </c>
      <c r="K2334" s="23" t="n">
        <v>0</v>
      </c>
      <c r="L2334" s="23" t="n">
        <v>1902</v>
      </c>
      <c r="M2334" s="23" t="n">
        <v>30000</v>
      </c>
      <c r="N2334" s="23" t="n">
        <v>0</v>
      </c>
      <c r="O2334" s="23" t="n">
        <f aca="false">K2334+L2334</f>
        <v>1902</v>
      </c>
      <c r="P2334" s="23" t="n">
        <f aca="false">K2334+L2334+M2334+N2334</f>
        <v>31902</v>
      </c>
      <c r="Q2334" s="23" t="n">
        <v>7451</v>
      </c>
      <c r="R2334" s="23" t="n">
        <v>7351</v>
      </c>
      <c r="S2334" s="23" t="n">
        <v>9713</v>
      </c>
      <c r="T2334" s="23" t="n">
        <v>1423</v>
      </c>
      <c r="U2334" s="42" t="n">
        <f aca="false">IF(I2334="delivery",O2334-SUM(Q2334+R2334),IF(I2334="PO",P2334-SUM(Q2334:R2334)))</f>
        <v>-12900</v>
      </c>
      <c r="V2334" s="43" t="n">
        <v>0.00036</v>
      </c>
      <c r="W2334" s="43"/>
      <c r="X2334" s="43" t="n">
        <f aca="false">W2334-V2334</f>
        <v>-0.00036</v>
      </c>
      <c r="Z2334" s="44"/>
      <c r="AA2334" s="44"/>
      <c r="AM2334" s="23" t="str">
        <f aca="false">D2334</f>
        <v>Sanmina</v>
      </c>
      <c r="AN2334" s="23" t="s">
        <v>3124</v>
      </c>
      <c r="AT2334" s="44"/>
      <c r="AU2334" s="44"/>
      <c r="BD2334" s="23" t="s">
        <v>182</v>
      </c>
      <c r="BE2334" s="1" t="s">
        <v>183</v>
      </c>
    </row>
    <row r="2335" customFormat="false" ht="15" hidden="false" customHeight="true" outlineLevel="0" collapsed="false">
      <c r="A2335" s="23" t="s">
        <v>9389</v>
      </c>
      <c r="B2335" s="23" t="s">
        <v>9390</v>
      </c>
      <c r="C2335" s="40" t="s">
        <v>177</v>
      </c>
      <c r="D2335" s="23" t="s">
        <v>1471</v>
      </c>
      <c r="E2335" s="23" t="s">
        <v>9379</v>
      </c>
      <c r="F2335" s="23" t="s">
        <v>9391</v>
      </c>
      <c r="G2335" s="23" t="n">
        <v>123</v>
      </c>
      <c r="H2335" s="23" t="n">
        <v>10000</v>
      </c>
      <c r="I2335" s="41" t="s">
        <v>180</v>
      </c>
      <c r="K2335" s="23" t="n">
        <v>0</v>
      </c>
      <c r="L2335" s="23" t="n">
        <v>48309</v>
      </c>
      <c r="M2335" s="23" t="n">
        <v>0</v>
      </c>
      <c r="N2335" s="23" t="n">
        <v>0</v>
      </c>
      <c r="O2335" s="23" t="n">
        <f aca="false">K2335+L2335</f>
        <v>48309</v>
      </c>
      <c r="P2335" s="23" t="n">
        <f aca="false">K2335+L2335+M2335+N2335</f>
        <v>48309</v>
      </c>
      <c r="Q2335" s="23" t="n">
        <v>984</v>
      </c>
      <c r="R2335" s="23" t="n">
        <v>817</v>
      </c>
      <c r="S2335" s="23" t="n">
        <v>815</v>
      </c>
      <c r="T2335" s="23" t="n">
        <v>330</v>
      </c>
      <c r="U2335" s="42" t="n">
        <f aca="false">IF(I2335="delivery",O2335-SUM(Q2335+R2335),IF(I2335="PO",P2335-SUM(Q2335:R2335)))</f>
        <v>46508</v>
      </c>
      <c r="V2335" s="43" t="n">
        <v>0.005</v>
      </c>
      <c r="W2335" s="43"/>
      <c r="X2335" s="43" t="n">
        <f aca="false">W2335-V2335</f>
        <v>-0.005</v>
      </c>
      <c r="Z2335" s="44"/>
      <c r="AA2335" s="44"/>
      <c r="AM2335" s="23" t="str">
        <f aca="false">D2335</f>
        <v>Sanmina</v>
      </c>
      <c r="AN2335" s="23" t="s">
        <v>3124</v>
      </c>
      <c r="AT2335" s="44"/>
      <c r="AU2335" s="44"/>
      <c r="BD2335" s="23" t="s">
        <v>182</v>
      </c>
      <c r="BE2335" s="1" t="s">
        <v>183</v>
      </c>
    </row>
    <row r="2336" customFormat="false" ht="15" hidden="false" customHeight="true" outlineLevel="0" collapsed="false">
      <c r="A2336" s="23" t="s">
        <v>9392</v>
      </c>
      <c r="B2336" s="23" t="s">
        <v>9393</v>
      </c>
      <c r="C2336" s="40" t="s">
        <v>177</v>
      </c>
      <c r="D2336" s="23" t="s">
        <v>1471</v>
      </c>
      <c r="E2336" s="23" t="s">
        <v>9394</v>
      </c>
      <c r="F2336" s="23" t="s">
        <v>9395</v>
      </c>
      <c r="G2336" s="23" t="n">
        <v>116</v>
      </c>
      <c r="H2336" s="23" t="n">
        <v>10000</v>
      </c>
      <c r="I2336" s="41" t="s">
        <v>180</v>
      </c>
      <c r="K2336" s="23" t="n">
        <v>0</v>
      </c>
      <c r="L2336" s="23" t="n">
        <v>42050</v>
      </c>
      <c r="M2336" s="23" t="n">
        <v>0</v>
      </c>
      <c r="N2336" s="23" t="n">
        <v>0</v>
      </c>
      <c r="O2336" s="23" t="n">
        <f aca="false">K2336+L2336</f>
        <v>42050</v>
      </c>
      <c r="P2336" s="23" t="n">
        <f aca="false">K2336+L2336+M2336+N2336</f>
        <v>42050</v>
      </c>
      <c r="Q2336" s="23" t="n">
        <v>41847</v>
      </c>
      <c r="R2336" s="23" t="n">
        <v>39908</v>
      </c>
      <c r="S2336" s="23" t="n">
        <v>44052</v>
      </c>
      <c r="T2336" s="23" t="n">
        <v>15130</v>
      </c>
      <c r="U2336" s="42" t="n">
        <f aca="false">IF(I2336="delivery",O2336-SUM(Q2336+R2336),IF(I2336="PO",P2336-SUM(Q2336:R2336)))</f>
        <v>-39705</v>
      </c>
      <c r="V2336" s="43" t="n">
        <v>0.00022</v>
      </c>
      <c r="W2336" s="43"/>
      <c r="X2336" s="43" t="n">
        <f aca="false">W2336-V2336</f>
        <v>-0.00022</v>
      </c>
      <c r="Z2336" s="44"/>
      <c r="AA2336" s="44"/>
      <c r="AM2336" s="23" t="str">
        <f aca="false">D2336</f>
        <v>Sanmina</v>
      </c>
      <c r="AN2336" s="23" t="s">
        <v>3124</v>
      </c>
      <c r="AT2336" s="44"/>
      <c r="AU2336" s="44"/>
      <c r="BD2336" s="23" t="s">
        <v>182</v>
      </c>
      <c r="BE2336" s="1" t="s">
        <v>183</v>
      </c>
    </row>
    <row r="2337" customFormat="false" ht="15" hidden="false" customHeight="true" outlineLevel="0" collapsed="false">
      <c r="A2337" s="23" t="s">
        <v>9396</v>
      </c>
      <c r="B2337" s="23" t="s">
        <v>9397</v>
      </c>
      <c r="C2337" s="40" t="s">
        <v>177</v>
      </c>
      <c r="D2337" s="23" t="s">
        <v>1471</v>
      </c>
      <c r="E2337" s="23" t="s">
        <v>9398</v>
      </c>
      <c r="F2337" s="23" t="s">
        <v>9399</v>
      </c>
      <c r="G2337" s="23" t="n">
        <v>123</v>
      </c>
      <c r="H2337" s="23" t="n">
        <v>10000</v>
      </c>
      <c r="I2337" s="41" t="s">
        <v>188</v>
      </c>
      <c r="K2337" s="23" t="n">
        <v>0</v>
      </c>
      <c r="L2337" s="23" t="n">
        <v>118140</v>
      </c>
      <c r="M2337" s="23" t="n">
        <v>0</v>
      </c>
      <c r="N2337" s="23" t="n">
        <v>0</v>
      </c>
      <c r="O2337" s="23" t="n">
        <f aca="false">K2337+L2337</f>
        <v>118140</v>
      </c>
      <c r="P2337" s="23" t="n">
        <f aca="false">K2337+L2337+M2337+N2337</f>
        <v>118140</v>
      </c>
      <c r="Q2337" s="23" t="n">
        <v>3110</v>
      </c>
      <c r="R2337" s="23" t="n">
        <v>1842</v>
      </c>
      <c r="S2337" s="23" t="n">
        <v>2177</v>
      </c>
      <c r="T2337" s="23" t="n">
        <v>650</v>
      </c>
      <c r="U2337" s="42" t="n">
        <f aca="false">IF(I2337="delivery",O2337-SUM(Q2337+R2337),IF(I2337="PO",P2337-SUM(Q2337:R2337)))</f>
        <v>113188</v>
      </c>
      <c r="V2337" s="43" t="n">
        <v>0.00076</v>
      </c>
      <c r="W2337" s="43"/>
      <c r="X2337" s="43" t="n">
        <f aca="false">W2337-V2337</f>
        <v>-0.00076</v>
      </c>
      <c r="Z2337" s="44"/>
      <c r="AA2337" s="44"/>
      <c r="AM2337" s="23" t="str">
        <f aca="false">D2337</f>
        <v>Sanmina</v>
      </c>
      <c r="AN2337" s="23" t="s">
        <v>3124</v>
      </c>
      <c r="AT2337" s="44"/>
      <c r="AU2337" s="44"/>
      <c r="BD2337" s="23" t="s">
        <v>182</v>
      </c>
      <c r="BE2337" s="1" t="s">
        <v>183</v>
      </c>
    </row>
    <row r="2338" customFormat="false" ht="15" hidden="false" customHeight="true" outlineLevel="0" collapsed="false">
      <c r="A2338" s="23" t="s">
        <v>9400</v>
      </c>
      <c r="B2338" s="23" t="s">
        <v>9401</v>
      </c>
      <c r="C2338" s="40" t="s">
        <v>177</v>
      </c>
      <c r="D2338" s="23" t="s">
        <v>1471</v>
      </c>
      <c r="E2338" s="23" t="s">
        <v>9402</v>
      </c>
      <c r="F2338" s="23" t="s">
        <v>9403</v>
      </c>
      <c r="G2338" s="23" t="n">
        <v>116</v>
      </c>
      <c r="H2338" s="23" t="n">
        <v>10000</v>
      </c>
      <c r="I2338" s="41" t="s">
        <v>180</v>
      </c>
      <c r="K2338" s="23" t="n">
        <v>0</v>
      </c>
      <c r="L2338" s="23" t="n">
        <v>21384</v>
      </c>
      <c r="M2338" s="23" t="n">
        <v>30000</v>
      </c>
      <c r="N2338" s="23" t="n">
        <v>0</v>
      </c>
      <c r="O2338" s="23" t="n">
        <f aca="false">K2338+L2338</f>
        <v>21384</v>
      </c>
      <c r="P2338" s="23" t="n">
        <f aca="false">K2338+L2338+M2338+N2338</f>
        <v>51384</v>
      </c>
      <c r="Q2338" s="23" t="n">
        <v>17825</v>
      </c>
      <c r="R2338" s="23" t="n">
        <v>34926</v>
      </c>
      <c r="S2338" s="23" t="n">
        <v>20364</v>
      </c>
      <c r="T2338" s="23" t="n">
        <v>5814</v>
      </c>
      <c r="U2338" s="42" t="n">
        <f aca="false">IF(I2338="delivery",O2338-SUM(Q2338+R2338),IF(I2338="PO",P2338-SUM(Q2338:R2338)))</f>
        <v>-31367</v>
      </c>
      <c r="V2338" s="43" t="n">
        <v>0.00075</v>
      </c>
      <c r="W2338" s="43"/>
      <c r="X2338" s="43" t="n">
        <f aca="false">W2338-V2338</f>
        <v>-0.00075</v>
      </c>
      <c r="Z2338" s="44"/>
      <c r="AA2338" s="44"/>
      <c r="AM2338" s="23" t="str">
        <f aca="false">D2338</f>
        <v>Sanmina</v>
      </c>
      <c r="AN2338" s="23" t="s">
        <v>3124</v>
      </c>
      <c r="AT2338" s="44"/>
      <c r="AU2338" s="44"/>
      <c r="BD2338" s="23" t="s">
        <v>182</v>
      </c>
      <c r="BE2338" s="1" t="s">
        <v>183</v>
      </c>
    </row>
    <row r="2339" customFormat="false" ht="15" hidden="false" customHeight="true" outlineLevel="0" collapsed="false">
      <c r="A2339" s="23" t="s">
        <v>9404</v>
      </c>
      <c r="B2339" s="23" t="s">
        <v>9405</v>
      </c>
      <c r="C2339" s="40" t="s">
        <v>177</v>
      </c>
      <c r="D2339" s="23" t="s">
        <v>1471</v>
      </c>
      <c r="E2339" s="23" t="s">
        <v>9406</v>
      </c>
      <c r="F2339" s="23" t="s">
        <v>9407</v>
      </c>
      <c r="G2339" s="23" t="n">
        <v>95</v>
      </c>
      <c r="H2339" s="23" t="n">
        <v>10000</v>
      </c>
      <c r="I2339" s="41" t="s">
        <v>180</v>
      </c>
      <c r="K2339" s="23" t="n">
        <v>0</v>
      </c>
      <c r="L2339" s="23" t="n">
        <v>36392</v>
      </c>
      <c r="M2339" s="23" t="n">
        <v>30000</v>
      </c>
      <c r="N2339" s="23" t="n">
        <v>0</v>
      </c>
      <c r="O2339" s="23" t="n">
        <f aca="false">K2339+L2339</f>
        <v>36392</v>
      </c>
      <c r="P2339" s="23" t="n">
        <f aca="false">K2339+L2339+M2339+N2339</f>
        <v>66392</v>
      </c>
      <c r="Q2339" s="23" t="n">
        <v>24736</v>
      </c>
      <c r="R2339" s="23" t="n">
        <v>25322</v>
      </c>
      <c r="S2339" s="23" t="n">
        <v>22743</v>
      </c>
      <c r="T2339" s="23" t="n">
        <v>7534</v>
      </c>
      <c r="U2339" s="42" t="n">
        <f aca="false">IF(I2339="delivery",O2339-SUM(Q2339+R2339),IF(I2339="PO",P2339-SUM(Q2339:R2339)))</f>
        <v>-13666</v>
      </c>
      <c r="V2339" s="43" t="n">
        <v>0.00069</v>
      </c>
      <c r="W2339" s="43"/>
      <c r="X2339" s="43" t="n">
        <f aca="false">W2339-V2339</f>
        <v>-0.00069</v>
      </c>
      <c r="Z2339" s="44"/>
      <c r="AA2339" s="44"/>
      <c r="AM2339" s="23" t="str">
        <f aca="false">D2339</f>
        <v>Sanmina</v>
      </c>
      <c r="AN2339" s="23" t="s">
        <v>3124</v>
      </c>
      <c r="AT2339" s="44"/>
      <c r="AU2339" s="44"/>
      <c r="BD2339" s="23" t="s">
        <v>182</v>
      </c>
      <c r="BE2339" s="1" t="s">
        <v>183</v>
      </c>
    </row>
    <row r="2340" customFormat="false" ht="15" hidden="false" customHeight="true" outlineLevel="0" collapsed="false">
      <c r="A2340" s="23" t="s">
        <v>9408</v>
      </c>
      <c r="B2340" s="23" t="s">
        <v>9409</v>
      </c>
      <c r="C2340" s="40" t="s">
        <v>177</v>
      </c>
      <c r="D2340" s="23" t="s">
        <v>1471</v>
      </c>
      <c r="E2340" s="23" t="s">
        <v>9410</v>
      </c>
      <c r="F2340" s="23" t="s">
        <v>9411</v>
      </c>
      <c r="G2340" s="23" t="n">
        <v>123</v>
      </c>
      <c r="H2340" s="23" t="n">
        <v>10000</v>
      </c>
      <c r="I2340" s="41" t="s">
        <v>180</v>
      </c>
      <c r="K2340" s="23" t="n">
        <v>0</v>
      </c>
      <c r="L2340" s="23" t="n">
        <v>7869</v>
      </c>
      <c r="M2340" s="23" t="n">
        <v>0</v>
      </c>
      <c r="N2340" s="23" t="n">
        <v>0</v>
      </c>
      <c r="O2340" s="23" t="n">
        <f aca="false">K2340+L2340</f>
        <v>7869</v>
      </c>
      <c r="P2340" s="23" t="n">
        <f aca="false">K2340+L2340+M2340+N2340</f>
        <v>7869</v>
      </c>
      <c r="Q2340" s="23" t="n">
        <v>910</v>
      </c>
      <c r="R2340" s="23" t="n">
        <v>1710</v>
      </c>
      <c r="S2340" s="23" t="n">
        <v>1671</v>
      </c>
      <c r="T2340" s="23" t="n">
        <v>1083</v>
      </c>
      <c r="U2340" s="42" t="n">
        <f aca="false">IF(I2340="delivery",O2340-SUM(Q2340+R2340),IF(I2340="PO",P2340-SUM(Q2340:R2340)))</f>
        <v>5249</v>
      </c>
      <c r="V2340" s="43" t="n">
        <v>0.002</v>
      </c>
      <c r="W2340" s="43"/>
      <c r="X2340" s="43" t="n">
        <f aca="false">W2340-V2340</f>
        <v>-0.002</v>
      </c>
      <c r="Z2340" s="44"/>
      <c r="AA2340" s="44"/>
      <c r="AM2340" s="23" t="str">
        <f aca="false">D2340</f>
        <v>Sanmina</v>
      </c>
      <c r="AN2340" s="23" t="s">
        <v>3124</v>
      </c>
      <c r="AT2340" s="44"/>
      <c r="AU2340" s="44"/>
      <c r="BD2340" s="23" t="s">
        <v>182</v>
      </c>
      <c r="BE2340" s="1" t="s">
        <v>183</v>
      </c>
    </row>
    <row r="2341" customFormat="false" ht="15" hidden="false" customHeight="true" outlineLevel="0" collapsed="false">
      <c r="A2341" s="23" t="s">
        <v>9412</v>
      </c>
      <c r="B2341" s="23" t="s">
        <v>9413</v>
      </c>
      <c r="C2341" s="40" t="s">
        <v>177</v>
      </c>
      <c r="D2341" s="23" t="s">
        <v>1471</v>
      </c>
      <c r="E2341" s="23" t="s">
        <v>9414</v>
      </c>
      <c r="F2341" s="23" t="s">
        <v>9415</v>
      </c>
      <c r="G2341" s="23" t="n">
        <v>86</v>
      </c>
      <c r="H2341" s="23" t="n">
        <v>10000</v>
      </c>
      <c r="I2341" s="41" t="s">
        <v>180</v>
      </c>
      <c r="K2341" s="23" t="n">
        <v>0</v>
      </c>
      <c r="L2341" s="23" t="n">
        <v>35205</v>
      </c>
      <c r="M2341" s="23" t="n">
        <v>0</v>
      </c>
      <c r="N2341" s="23" t="n">
        <v>0</v>
      </c>
      <c r="O2341" s="23" t="n">
        <f aca="false">K2341+L2341</f>
        <v>35205</v>
      </c>
      <c r="P2341" s="23" t="n">
        <f aca="false">K2341+L2341+M2341+N2341</f>
        <v>35205</v>
      </c>
      <c r="Q2341" s="23" t="n">
        <v>24878</v>
      </c>
      <c r="R2341" s="23" t="n">
        <v>30006</v>
      </c>
      <c r="S2341" s="23" t="n">
        <v>28798</v>
      </c>
      <c r="T2341" s="23" t="n">
        <v>10052</v>
      </c>
      <c r="U2341" s="42" t="n">
        <f aca="false">IF(I2341="delivery",O2341-SUM(Q2341+R2341),IF(I2341="PO",P2341-SUM(Q2341:R2341)))</f>
        <v>-19679</v>
      </c>
      <c r="V2341" s="43" t="n">
        <v>0.0017</v>
      </c>
      <c r="W2341" s="43"/>
      <c r="X2341" s="43" t="n">
        <f aca="false">W2341-V2341</f>
        <v>-0.0017</v>
      </c>
      <c r="Y2341" s="23" t="n">
        <v>0.00043</v>
      </c>
      <c r="Z2341" s="44"/>
      <c r="AA2341" s="44"/>
      <c r="AM2341" s="23" t="str">
        <f aca="false">D2341</f>
        <v>Sanmina</v>
      </c>
      <c r="AN2341" s="23" t="s">
        <v>3124</v>
      </c>
      <c r="AT2341" s="44"/>
      <c r="AU2341" s="44"/>
      <c r="BD2341" s="23" t="s">
        <v>182</v>
      </c>
      <c r="BE2341" s="1" t="s">
        <v>183</v>
      </c>
    </row>
    <row r="2342" customFormat="false" ht="15" hidden="false" customHeight="true" outlineLevel="0" collapsed="false">
      <c r="A2342" s="23" t="s">
        <v>9416</v>
      </c>
      <c r="B2342" s="23" t="s">
        <v>9417</v>
      </c>
      <c r="C2342" s="40" t="s">
        <v>177</v>
      </c>
      <c r="D2342" s="23" t="s">
        <v>1471</v>
      </c>
      <c r="E2342" s="23" t="s">
        <v>9418</v>
      </c>
      <c r="F2342" s="23" t="s">
        <v>9419</v>
      </c>
      <c r="G2342" s="23" t="n">
        <v>98</v>
      </c>
      <c r="H2342" s="23" t="n">
        <v>5000</v>
      </c>
      <c r="I2342" s="41" t="s">
        <v>188</v>
      </c>
      <c r="K2342" s="23" t="n">
        <v>0</v>
      </c>
      <c r="L2342" s="23" t="n">
        <v>0</v>
      </c>
      <c r="M2342" s="23" t="n">
        <v>0</v>
      </c>
      <c r="N2342" s="23" t="n">
        <v>5000</v>
      </c>
      <c r="O2342" s="23" t="n">
        <f aca="false">K2342+L2342</f>
        <v>0</v>
      </c>
      <c r="P2342" s="23" t="n">
        <f aca="false">K2342+L2342+M2342+N2342</f>
        <v>5000</v>
      </c>
      <c r="Q2342" s="23" t="n">
        <v>0</v>
      </c>
      <c r="R2342" s="23" t="n">
        <v>160</v>
      </c>
      <c r="S2342" s="23" t="n">
        <v>120</v>
      </c>
      <c r="T2342" s="23" t="n">
        <v>968</v>
      </c>
      <c r="U2342" s="42" t="n">
        <f aca="false">IF(I2342="delivery",O2342-SUM(Q2342+R2342),IF(I2342="PO",P2342-SUM(Q2342:R2342)))</f>
        <v>4840</v>
      </c>
      <c r="V2342" s="43" t="n">
        <v>0.01733</v>
      </c>
      <c r="W2342" s="43"/>
      <c r="X2342" s="43" t="n">
        <f aca="false">W2342-V2342</f>
        <v>-0.01733</v>
      </c>
      <c r="Z2342" s="44"/>
      <c r="AA2342" s="44"/>
      <c r="AM2342" s="23" t="str">
        <f aca="false">D2342</f>
        <v>Sanmina</v>
      </c>
      <c r="AN2342" s="23" t="s">
        <v>3124</v>
      </c>
      <c r="AT2342" s="44"/>
      <c r="AU2342" s="44"/>
      <c r="BD2342" s="23" t="s">
        <v>182</v>
      </c>
      <c r="BE2342" s="1" t="s">
        <v>183</v>
      </c>
    </row>
    <row r="2343" customFormat="false" ht="15" hidden="false" customHeight="true" outlineLevel="0" collapsed="false">
      <c r="A2343" s="23" t="s">
        <v>9420</v>
      </c>
      <c r="B2343" s="23" t="s">
        <v>9421</v>
      </c>
      <c r="C2343" s="40" t="s">
        <v>177</v>
      </c>
      <c r="D2343" s="23" t="s">
        <v>1471</v>
      </c>
      <c r="E2343" s="23" t="s">
        <v>9422</v>
      </c>
      <c r="F2343" s="23" t="s">
        <v>9423</v>
      </c>
      <c r="G2343" s="23" t="n">
        <v>95</v>
      </c>
      <c r="H2343" s="23" t="n">
        <v>10000</v>
      </c>
      <c r="I2343" s="41" t="s">
        <v>180</v>
      </c>
      <c r="K2343" s="23" t="n">
        <v>0</v>
      </c>
      <c r="L2343" s="23" t="n">
        <v>40358</v>
      </c>
      <c r="M2343" s="23" t="n">
        <v>0</v>
      </c>
      <c r="N2343" s="23" t="n">
        <v>30000</v>
      </c>
      <c r="O2343" s="23" t="n">
        <f aca="false">K2343+L2343</f>
        <v>40358</v>
      </c>
      <c r="P2343" s="23" t="n">
        <f aca="false">K2343+L2343+M2343+N2343</f>
        <v>70358</v>
      </c>
      <c r="Q2343" s="23" t="n">
        <v>32121</v>
      </c>
      <c r="R2343" s="23" t="n">
        <v>27097</v>
      </c>
      <c r="S2343" s="23" t="n">
        <v>27565</v>
      </c>
      <c r="T2343" s="23" t="n">
        <v>10564</v>
      </c>
      <c r="U2343" s="42" t="n">
        <f aca="false">IF(I2343="delivery",O2343-SUM(Q2343+R2343),IF(I2343="PO",P2343-SUM(Q2343:R2343)))</f>
        <v>-18860</v>
      </c>
      <c r="V2343" s="43" t="n">
        <v>0.0017</v>
      </c>
      <c r="W2343" s="43"/>
      <c r="X2343" s="43" t="n">
        <f aca="false">W2343-V2343</f>
        <v>-0.0017</v>
      </c>
      <c r="Z2343" s="44"/>
      <c r="AA2343" s="44"/>
      <c r="AM2343" s="23" t="str">
        <f aca="false">D2343</f>
        <v>Sanmina</v>
      </c>
      <c r="AN2343" s="23" t="s">
        <v>3124</v>
      </c>
      <c r="AT2343" s="44"/>
      <c r="AU2343" s="44"/>
      <c r="BD2343" s="23" t="s">
        <v>182</v>
      </c>
      <c r="BE2343" s="1" t="s">
        <v>183</v>
      </c>
    </row>
    <row r="2344" customFormat="false" ht="15" hidden="false" customHeight="true" outlineLevel="0" collapsed="false">
      <c r="A2344" s="23" t="s">
        <v>9424</v>
      </c>
      <c r="B2344" s="23" t="s">
        <v>9425</v>
      </c>
      <c r="C2344" s="40" t="s">
        <v>177</v>
      </c>
      <c r="D2344" s="23" t="s">
        <v>1471</v>
      </c>
      <c r="E2344" s="23" t="s">
        <v>9426</v>
      </c>
      <c r="F2344" s="23" t="s">
        <v>9427</v>
      </c>
      <c r="G2344" s="23" t="n">
        <v>81</v>
      </c>
      <c r="H2344" s="23" t="n">
        <v>10000</v>
      </c>
      <c r="I2344" s="41" t="s">
        <v>180</v>
      </c>
      <c r="K2344" s="23" t="n">
        <v>0</v>
      </c>
      <c r="L2344" s="23" t="n">
        <v>9160</v>
      </c>
      <c r="M2344" s="23" t="n">
        <v>0</v>
      </c>
      <c r="N2344" s="23" t="n">
        <v>0</v>
      </c>
      <c r="O2344" s="23" t="n">
        <f aca="false">K2344+L2344</f>
        <v>9160</v>
      </c>
      <c r="P2344" s="23" t="n">
        <f aca="false">K2344+L2344+M2344+N2344</f>
        <v>9160</v>
      </c>
      <c r="Q2344" s="23" t="n">
        <v>1174</v>
      </c>
      <c r="R2344" s="23" t="n">
        <v>4171</v>
      </c>
      <c r="S2344" s="23" t="n">
        <v>3440</v>
      </c>
      <c r="T2344" s="23" t="n">
        <v>1299</v>
      </c>
      <c r="U2344" s="42" t="n">
        <f aca="false">IF(I2344="delivery",O2344-SUM(Q2344+R2344),IF(I2344="PO",P2344-SUM(Q2344:R2344)))</f>
        <v>3815</v>
      </c>
      <c r="V2344" s="43" t="n">
        <v>0.00084</v>
      </c>
      <c r="W2344" s="43"/>
      <c r="X2344" s="43" t="n">
        <f aca="false">W2344-V2344</f>
        <v>-0.00084</v>
      </c>
      <c r="Z2344" s="44"/>
      <c r="AA2344" s="44"/>
      <c r="AM2344" s="23" t="str">
        <f aca="false">D2344</f>
        <v>Sanmina</v>
      </c>
      <c r="AN2344" s="23" t="s">
        <v>3124</v>
      </c>
      <c r="AT2344" s="44"/>
      <c r="AU2344" s="44"/>
      <c r="BD2344" s="23" t="s">
        <v>182</v>
      </c>
      <c r="BE2344" s="1" t="s">
        <v>183</v>
      </c>
    </row>
    <row r="2345" customFormat="false" ht="15" hidden="false" customHeight="true" outlineLevel="0" collapsed="false">
      <c r="A2345" s="23" t="s">
        <v>9428</v>
      </c>
      <c r="B2345" s="23" t="s">
        <v>9429</v>
      </c>
      <c r="C2345" s="40" t="s">
        <v>177</v>
      </c>
      <c r="D2345" s="23" t="s">
        <v>1471</v>
      </c>
      <c r="E2345" s="23" t="s">
        <v>9430</v>
      </c>
      <c r="F2345" s="23" t="s">
        <v>9431</v>
      </c>
      <c r="G2345" s="23" t="n">
        <v>116</v>
      </c>
      <c r="H2345" s="23" t="n">
        <v>10000</v>
      </c>
      <c r="I2345" s="41" t="s">
        <v>180</v>
      </c>
      <c r="K2345" s="23" t="n">
        <v>0</v>
      </c>
      <c r="L2345" s="23" t="n">
        <v>47074</v>
      </c>
      <c r="M2345" s="23" t="n">
        <v>0</v>
      </c>
      <c r="N2345" s="23" t="n">
        <v>0</v>
      </c>
      <c r="O2345" s="23" t="n">
        <f aca="false">K2345+L2345</f>
        <v>47074</v>
      </c>
      <c r="P2345" s="23" t="n">
        <f aca="false">K2345+L2345+M2345+N2345</f>
        <v>47074</v>
      </c>
      <c r="Q2345" s="23" t="n">
        <v>36594</v>
      </c>
      <c r="R2345" s="23" t="n">
        <v>29443</v>
      </c>
      <c r="S2345" s="23" t="n">
        <v>33823</v>
      </c>
      <c r="T2345" s="23" t="n">
        <v>11113</v>
      </c>
      <c r="U2345" s="42" t="n">
        <f aca="false">IF(I2345="delivery",O2345-SUM(Q2345+R2345),IF(I2345="PO",P2345-SUM(Q2345:R2345)))</f>
        <v>-18963</v>
      </c>
      <c r="V2345" s="43" t="n">
        <v>0.00058</v>
      </c>
      <c r="W2345" s="43"/>
      <c r="X2345" s="43" t="n">
        <f aca="false">W2345-V2345</f>
        <v>-0.00058</v>
      </c>
      <c r="Y2345" s="23" t="n">
        <v>0.00053</v>
      </c>
      <c r="Z2345" s="44"/>
      <c r="AA2345" s="44"/>
      <c r="AM2345" s="23" t="str">
        <f aca="false">D2345</f>
        <v>Sanmina</v>
      </c>
      <c r="AN2345" s="23" t="s">
        <v>3124</v>
      </c>
      <c r="AT2345" s="44"/>
      <c r="AU2345" s="44"/>
      <c r="BD2345" s="23" t="s">
        <v>182</v>
      </c>
      <c r="BE2345" s="1" t="s">
        <v>183</v>
      </c>
    </row>
    <row r="2346" customFormat="false" ht="15" hidden="false" customHeight="true" outlineLevel="0" collapsed="false">
      <c r="A2346" s="23" t="s">
        <v>9432</v>
      </c>
      <c r="B2346" s="23" t="s">
        <v>9433</v>
      </c>
      <c r="C2346" s="40" t="s">
        <v>177</v>
      </c>
      <c r="D2346" s="23" t="s">
        <v>1471</v>
      </c>
      <c r="E2346" s="23" t="s">
        <v>9434</v>
      </c>
      <c r="F2346" s="23" t="s">
        <v>9435</v>
      </c>
      <c r="G2346" s="23" t="n">
        <v>55</v>
      </c>
      <c r="H2346" s="23" t="n">
        <v>1</v>
      </c>
      <c r="I2346" s="41" t="s">
        <v>188</v>
      </c>
      <c r="K2346" s="23" t="n">
        <v>0</v>
      </c>
      <c r="L2346" s="23" t="n">
        <v>20000</v>
      </c>
      <c r="M2346" s="23" t="n">
        <v>0</v>
      </c>
      <c r="N2346" s="23" t="n">
        <v>0</v>
      </c>
      <c r="O2346" s="23" t="n">
        <f aca="false">K2346+L2346</f>
        <v>20000</v>
      </c>
      <c r="P2346" s="23" t="n">
        <f aca="false">K2346+L2346+M2346+N2346</f>
        <v>20000</v>
      </c>
      <c r="Q2346" s="23" t="n">
        <v>0</v>
      </c>
      <c r="R2346" s="23" t="n">
        <v>1907</v>
      </c>
      <c r="S2346" s="23" t="n">
        <v>1347</v>
      </c>
      <c r="T2346" s="23" t="n">
        <v>598</v>
      </c>
      <c r="U2346" s="42" t="n">
        <f aca="false">IF(I2346="delivery",O2346-SUM(Q2346+R2346),IF(I2346="PO",P2346-SUM(Q2346:R2346)))</f>
        <v>18093</v>
      </c>
      <c r="V2346" s="43" t="n">
        <v>0.00057</v>
      </c>
      <c r="W2346" s="43"/>
      <c r="X2346" s="43" t="n">
        <f aca="false">W2346-V2346</f>
        <v>-0.00057</v>
      </c>
      <c r="Y2346" s="23" t="n">
        <v>0.0011</v>
      </c>
      <c r="Z2346" s="44"/>
      <c r="AA2346" s="44"/>
      <c r="AM2346" s="23" t="str">
        <f aca="false">D2346</f>
        <v>Sanmina</v>
      </c>
      <c r="AN2346" s="23" t="s">
        <v>3124</v>
      </c>
      <c r="AT2346" s="44"/>
      <c r="AU2346" s="44"/>
      <c r="BD2346" s="23" t="s">
        <v>182</v>
      </c>
      <c r="BE2346" s="1" t="s">
        <v>183</v>
      </c>
    </row>
    <row r="2347" customFormat="false" ht="15" hidden="false" customHeight="true" outlineLevel="0" collapsed="false">
      <c r="A2347" s="23" t="s">
        <v>9436</v>
      </c>
      <c r="B2347" s="23" t="s">
        <v>9437</v>
      </c>
      <c r="C2347" s="40" t="s">
        <v>177</v>
      </c>
      <c r="D2347" s="23" t="s">
        <v>1471</v>
      </c>
      <c r="E2347" s="23" t="s">
        <v>9438</v>
      </c>
      <c r="F2347" s="23" t="s">
        <v>9439</v>
      </c>
      <c r="G2347" s="23" t="n">
        <v>86</v>
      </c>
      <c r="H2347" s="23" t="n">
        <v>10000</v>
      </c>
      <c r="I2347" s="41" t="s">
        <v>180</v>
      </c>
      <c r="K2347" s="23" t="n">
        <v>0</v>
      </c>
      <c r="L2347" s="23" t="n">
        <v>254992</v>
      </c>
      <c r="M2347" s="23" t="n">
        <v>0</v>
      </c>
      <c r="N2347" s="23" t="n">
        <v>100000</v>
      </c>
      <c r="O2347" s="23" t="n">
        <f aca="false">K2347+L2347</f>
        <v>254992</v>
      </c>
      <c r="P2347" s="23" t="n">
        <f aca="false">K2347+L2347+M2347+N2347</f>
        <v>354992</v>
      </c>
      <c r="Q2347" s="23" t="n">
        <v>127412</v>
      </c>
      <c r="R2347" s="23" t="n">
        <v>97388</v>
      </c>
      <c r="S2347" s="23" t="n">
        <v>123414</v>
      </c>
      <c r="T2347" s="23" t="n">
        <v>33779</v>
      </c>
      <c r="U2347" s="42" t="n">
        <f aca="false">IF(I2347="delivery",O2347-SUM(Q2347+R2347),IF(I2347="PO",P2347-SUM(Q2347:R2347)))</f>
        <v>30192</v>
      </c>
      <c r="V2347" s="43" t="n">
        <v>0.00145</v>
      </c>
      <c r="W2347" s="43"/>
      <c r="X2347" s="43" t="n">
        <f aca="false">W2347-V2347</f>
        <v>-0.00145</v>
      </c>
      <c r="Y2347" s="23" t="n">
        <v>0.00053</v>
      </c>
      <c r="Z2347" s="44"/>
      <c r="AA2347" s="44"/>
      <c r="AM2347" s="23" t="str">
        <f aca="false">D2347</f>
        <v>Sanmina</v>
      </c>
      <c r="AN2347" s="23" t="s">
        <v>3124</v>
      </c>
      <c r="AT2347" s="44"/>
      <c r="AU2347" s="44"/>
      <c r="BD2347" s="23" t="s">
        <v>182</v>
      </c>
      <c r="BE2347" s="1" t="s">
        <v>183</v>
      </c>
    </row>
    <row r="2348" customFormat="false" ht="15" hidden="false" customHeight="true" outlineLevel="0" collapsed="false">
      <c r="A2348" s="23" t="s">
        <v>9440</v>
      </c>
      <c r="B2348" s="23" t="s">
        <v>9441</v>
      </c>
      <c r="C2348" s="40" t="s">
        <v>177</v>
      </c>
      <c r="D2348" s="23" t="s">
        <v>1471</v>
      </c>
      <c r="E2348" s="23" t="s">
        <v>9442</v>
      </c>
      <c r="F2348" s="23" t="s">
        <v>9443</v>
      </c>
      <c r="G2348" s="23" t="n">
        <v>123</v>
      </c>
      <c r="H2348" s="23" t="n">
        <v>10000</v>
      </c>
      <c r="I2348" s="41" t="s">
        <v>180</v>
      </c>
      <c r="K2348" s="23" t="n">
        <v>0</v>
      </c>
      <c r="L2348" s="23" t="n">
        <v>18396</v>
      </c>
      <c r="M2348" s="23" t="n">
        <v>0</v>
      </c>
      <c r="N2348" s="23" t="n">
        <v>0</v>
      </c>
      <c r="O2348" s="23" t="n">
        <f aca="false">K2348+L2348</f>
        <v>18396</v>
      </c>
      <c r="P2348" s="23" t="n">
        <f aca="false">K2348+L2348+M2348+N2348</f>
        <v>18396</v>
      </c>
      <c r="Q2348" s="23" t="n">
        <v>1472</v>
      </c>
      <c r="R2348" s="23" t="n">
        <v>685</v>
      </c>
      <c r="S2348" s="23" t="n">
        <v>473</v>
      </c>
      <c r="T2348" s="23" t="n">
        <v>175</v>
      </c>
      <c r="U2348" s="42" t="n">
        <f aca="false">IF(I2348="delivery",O2348-SUM(Q2348+R2348),IF(I2348="PO",P2348-SUM(Q2348:R2348)))</f>
        <v>16239</v>
      </c>
      <c r="V2348" s="43" t="n">
        <v>0.00262</v>
      </c>
      <c r="W2348" s="43"/>
      <c r="X2348" s="43" t="n">
        <f aca="false">W2348-V2348</f>
        <v>-0.00262</v>
      </c>
      <c r="Z2348" s="44"/>
      <c r="AA2348" s="44"/>
      <c r="AM2348" s="23" t="str">
        <f aca="false">D2348</f>
        <v>Sanmina</v>
      </c>
      <c r="AN2348" s="23" t="s">
        <v>3124</v>
      </c>
      <c r="AT2348" s="44"/>
      <c r="AU2348" s="44"/>
      <c r="BD2348" s="23" t="s">
        <v>182</v>
      </c>
      <c r="BE2348" s="1" t="s">
        <v>183</v>
      </c>
    </row>
    <row r="2349" customFormat="false" ht="15" hidden="false" customHeight="true" outlineLevel="0" collapsed="false">
      <c r="A2349" s="23" t="s">
        <v>9444</v>
      </c>
      <c r="B2349" s="23" t="s">
        <v>9445</v>
      </c>
      <c r="C2349" s="40" t="s">
        <v>177</v>
      </c>
      <c r="D2349" s="23" t="s">
        <v>1471</v>
      </c>
      <c r="E2349" s="23" t="s">
        <v>9446</v>
      </c>
      <c r="F2349" s="23" t="s">
        <v>9447</v>
      </c>
      <c r="G2349" s="23" t="n">
        <v>81</v>
      </c>
      <c r="H2349" s="23" t="n">
        <v>10000</v>
      </c>
      <c r="I2349" s="41" t="s">
        <v>180</v>
      </c>
      <c r="K2349" s="23" t="n">
        <v>0</v>
      </c>
      <c r="L2349" s="23" t="n">
        <v>244140</v>
      </c>
      <c r="M2349" s="23" t="n">
        <v>130000</v>
      </c>
      <c r="N2349" s="23" t="n">
        <v>0</v>
      </c>
      <c r="O2349" s="23" t="n">
        <f aca="false">K2349+L2349</f>
        <v>244140</v>
      </c>
      <c r="P2349" s="23" t="n">
        <f aca="false">K2349+L2349+M2349+N2349</f>
        <v>374140</v>
      </c>
      <c r="Q2349" s="23" t="n">
        <v>220861</v>
      </c>
      <c r="R2349" s="23" t="n">
        <v>120493</v>
      </c>
      <c r="S2349" s="23" t="n">
        <v>121832</v>
      </c>
      <c r="T2349" s="23" t="n">
        <v>29265</v>
      </c>
      <c r="U2349" s="42" t="n">
        <f aca="false">IF(I2349="delivery",O2349-SUM(Q2349+R2349),IF(I2349="PO",P2349-SUM(Q2349:R2349)))</f>
        <v>-97214</v>
      </c>
      <c r="V2349" s="43" t="n">
        <v>0.00105</v>
      </c>
      <c r="W2349" s="43"/>
      <c r="X2349" s="43" t="n">
        <f aca="false">W2349-V2349</f>
        <v>-0.00105</v>
      </c>
      <c r="Y2349" s="23" t="n">
        <v>0.00042</v>
      </c>
      <c r="Z2349" s="44"/>
      <c r="AA2349" s="44"/>
      <c r="AM2349" s="23" t="str">
        <f aca="false">D2349</f>
        <v>Sanmina</v>
      </c>
      <c r="AN2349" s="23" t="s">
        <v>3124</v>
      </c>
      <c r="AT2349" s="44"/>
      <c r="AU2349" s="44"/>
      <c r="BD2349" s="23" t="s">
        <v>182</v>
      </c>
      <c r="BE2349" s="1" t="s">
        <v>183</v>
      </c>
    </row>
    <row r="2350" customFormat="false" ht="15" hidden="false" customHeight="true" outlineLevel="0" collapsed="false">
      <c r="A2350" s="23" t="s">
        <v>9448</v>
      </c>
      <c r="B2350" s="23" t="s">
        <v>9449</v>
      </c>
      <c r="C2350" s="40" t="s">
        <v>177</v>
      </c>
      <c r="D2350" s="23" t="s">
        <v>1471</v>
      </c>
      <c r="E2350" s="23" t="s">
        <v>9450</v>
      </c>
      <c r="F2350" s="23" t="s">
        <v>9451</v>
      </c>
      <c r="G2350" s="23" t="n">
        <v>86</v>
      </c>
      <c r="H2350" s="23" t="n">
        <v>5000</v>
      </c>
      <c r="I2350" s="41" t="s">
        <v>188</v>
      </c>
      <c r="K2350" s="23" t="n">
        <v>0</v>
      </c>
      <c r="L2350" s="23" t="n">
        <v>5</v>
      </c>
      <c r="M2350" s="23" t="n">
        <v>5000</v>
      </c>
      <c r="N2350" s="23" t="n">
        <v>0</v>
      </c>
      <c r="O2350" s="23" t="n">
        <f aca="false">K2350+L2350</f>
        <v>5</v>
      </c>
      <c r="P2350" s="23" t="n">
        <f aca="false">K2350+L2350+M2350+N2350</f>
        <v>5005</v>
      </c>
      <c r="Q2350" s="23" t="n">
        <v>2370</v>
      </c>
      <c r="R2350" s="23" t="n">
        <v>3376</v>
      </c>
      <c r="S2350" s="23" t="n">
        <v>3075</v>
      </c>
      <c r="T2350" s="23" t="n">
        <v>1080</v>
      </c>
      <c r="U2350" s="42" t="n">
        <f aca="false">IF(I2350="delivery",O2350-SUM(Q2350+R2350),IF(I2350="PO",P2350-SUM(Q2350:R2350)))</f>
        <v>-741</v>
      </c>
      <c r="V2350" s="43" t="n">
        <v>0.00255</v>
      </c>
      <c r="W2350" s="43"/>
      <c r="X2350" s="43" t="n">
        <f aca="false">W2350-V2350</f>
        <v>-0.00255</v>
      </c>
      <c r="Z2350" s="44"/>
      <c r="AA2350" s="44"/>
      <c r="AM2350" s="23" t="str">
        <f aca="false">D2350</f>
        <v>Sanmina</v>
      </c>
      <c r="AN2350" s="23" t="s">
        <v>3124</v>
      </c>
      <c r="AT2350" s="44"/>
      <c r="AU2350" s="44"/>
      <c r="BD2350" s="23" t="s">
        <v>182</v>
      </c>
      <c r="BE2350" s="1" t="s">
        <v>183</v>
      </c>
    </row>
    <row r="2351" customFormat="false" ht="15" hidden="false" customHeight="true" outlineLevel="0" collapsed="false">
      <c r="A2351" s="23" t="s">
        <v>9452</v>
      </c>
      <c r="B2351" s="23" t="s">
        <v>9453</v>
      </c>
      <c r="C2351" s="40" t="s">
        <v>177</v>
      </c>
      <c r="D2351" s="23" t="s">
        <v>1471</v>
      </c>
      <c r="E2351" s="23" t="s">
        <v>9454</v>
      </c>
      <c r="F2351" s="23" t="s">
        <v>9455</v>
      </c>
      <c r="G2351" s="23" t="n">
        <v>116</v>
      </c>
      <c r="H2351" s="23" t="n">
        <v>20000</v>
      </c>
      <c r="I2351" s="41" t="s">
        <v>180</v>
      </c>
      <c r="K2351" s="23" t="n">
        <v>0</v>
      </c>
      <c r="L2351" s="23" t="n">
        <v>36199</v>
      </c>
      <c r="M2351" s="23" t="n">
        <v>0</v>
      </c>
      <c r="N2351" s="23" t="n">
        <v>30000</v>
      </c>
      <c r="O2351" s="23" t="n">
        <f aca="false">K2351+L2351</f>
        <v>36199</v>
      </c>
      <c r="P2351" s="23" t="n">
        <f aca="false">K2351+L2351+M2351+N2351</f>
        <v>66199</v>
      </c>
      <c r="Q2351" s="23" t="n">
        <v>29909</v>
      </c>
      <c r="R2351" s="23" t="n">
        <v>20077</v>
      </c>
      <c r="S2351" s="23" t="n">
        <v>22148</v>
      </c>
      <c r="T2351" s="23" t="n">
        <v>5009</v>
      </c>
      <c r="U2351" s="42" t="n">
        <f aca="false">IF(I2351="delivery",O2351-SUM(Q2351+R2351),IF(I2351="PO",P2351-SUM(Q2351:R2351)))</f>
        <v>-13787</v>
      </c>
      <c r="V2351" s="43" t="n">
        <v>0.00176</v>
      </c>
      <c r="W2351" s="43"/>
      <c r="X2351" s="43" t="n">
        <f aca="false">W2351-V2351</f>
        <v>-0.00176</v>
      </c>
      <c r="Y2351" s="23" t="n">
        <v>0.00075</v>
      </c>
      <c r="Z2351" s="44"/>
      <c r="AA2351" s="44"/>
      <c r="AM2351" s="23" t="str">
        <f aca="false">D2351</f>
        <v>Sanmina</v>
      </c>
      <c r="AN2351" s="23" t="s">
        <v>3124</v>
      </c>
      <c r="AT2351" s="44"/>
      <c r="AU2351" s="44"/>
      <c r="BD2351" s="23" t="s">
        <v>182</v>
      </c>
      <c r="BE2351" s="1" t="s">
        <v>183</v>
      </c>
    </row>
    <row r="2352" customFormat="false" ht="15" hidden="false" customHeight="true" outlineLevel="0" collapsed="false">
      <c r="A2352" s="23" t="s">
        <v>9456</v>
      </c>
      <c r="B2352" s="23" t="s">
        <v>9457</v>
      </c>
      <c r="C2352" s="40" t="s">
        <v>177</v>
      </c>
      <c r="D2352" s="23" t="s">
        <v>1471</v>
      </c>
      <c r="E2352" s="23" t="s">
        <v>9458</v>
      </c>
      <c r="F2352" s="23" t="s">
        <v>9459</v>
      </c>
      <c r="G2352" s="23" t="n">
        <v>123</v>
      </c>
      <c r="H2352" s="23" t="n">
        <v>10000</v>
      </c>
      <c r="I2352" s="41" t="s">
        <v>180</v>
      </c>
      <c r="K2352" s="23" t="n">
        <v>0</v>
      </c>
      <c r="L2352" s="23" t="n">
        <v>53509</v>
      </c>
      <c r="M2352" s="23" t="n">
        <v>0</v>
      </c>
      <c r="N2352" s="23" t="n">
        <v>0</v>
      </c>
      <c r="O2352" s="23" t="n">
        <f aca="false">K2352+L2352</f>
        <v>53509</v>
      </c>
      <c r="P2352" s="23" t="n">
        <f aca="false">K2352+L2352+M2352+N2352</f>
        <v>53509</v>
      </c>
      <c r="Q2352" s="23" t="n">
        <v>1309</v>
      </c>
      <c r="R2352" s="23" t="n">
        <v>2663</v>
      </c>
      <c r="S2352" s="23" t="n">
        <v>2512</v>
      </c>
      <c r="T2352" s="23" t="n">
        <v>1350</v>
      </c>
      <c r="U2352" s="42" t="n">
        <f aca="false">IF(I2352="delivery",O2352-SUM(Q2352+R2352),IF(I2352="PO",P2352-SUM(Q2352:R2352)))</f>
        <v>49537</v>
      </c>
      <c r="V2352" s="43" t="n">
        <v>0.00054</v>
      </c>
      <c r="W2352" s="43"/>
      <c r="X2352" s="43" t="n">
        <f aca="false">W2352-V2352</f>
        <v>-0.00054</v>
      </c>
      <c r="Z2352" s="44"/>
      <c r="AA2352" s="44"/>
      <c r="AM2352" s="23" t="str">
        <f aca="false">D2352</f>
        <v>Sanmina</v>
      </c>
      <c r="AN2352" s="23" t="s">
        <v>3124</v>
      </c>
      <c r="AT2352" s="44"/>
      <c r="AU2352" s="44"/>
      <c r="BD2352" s="23" t="s">
        <v>182</v>
      </c>
      <c r="BE2352" s="1" t="s">
        <v>183</v>
      </c>
    </row>
    <row r="2353" customFormat="false" ht="15" hidden="false" customHeight="true" outlineLevel="0" collapsed="false">
      <c r="A2353" s="23" t="s">
        <v>9460</v>
      </c>
      <c r="B2353" s="23" t="s">
        <v>9461</v>
      </c>
      <c r="C2353" s="40" t="s">
        <v>177</v>
      </c>
      <c r="D2353" s="23" t="s">
        <v>1471</v>
      </c>
      <c r="E2353" s="23" t="s">
        <v>9462</v>
      </c>
      <c r="F2353" s="23" t="s">
        <v>9463</v>
      </c>
      <c r="G2353" s="23" t="n">
        <v>95</v>
      </c>
      <c r="H2353" s="23" t="n">
        <v>10000</v>
      </c>
      <c r="I2353" s="41" t="s">
        <v>180</v>
      </c>
      <c r="K2353" s="23" t="n">
        <v>0</v>
      </c>
      <c r="L2353" s="23" t="n">
        <v>2681</v>
      </c>
      <c r="M2353" s="23" t="n">
        <v>0</v>
      </c>
      <c r="N2353" s="23" t="n">
        <v>30000</v>
      </c>
      <c r="O2353" s="23" t="n">
        <f aca="false">K2353+L2353</f>
        <v>2681</v>
      </c>
      <c r="P2353" s="23" t="n">
        <f aca="false">K2353+L2353+M2353+N2353</f>
        <v>32681</v>
      </c>
      <c r="Q2353" s="23" t="n">
        <v>1346</v>
      </c>
      <c r="R2353" s="23" t="n">
        <v>4472</v>
      </c>
      <c r="S2353" s="23" t="n">
        <v>4131</v>
      </c>
      <c r="T2353" s="23" t="n">
        <v>1527</v>
      </c>
      <c r="U2353" s="42" t="n">
        <f aca="false">IF(I2353="delivery",O2353-SUM(Q2353+R2353),IF(I2353="PO",P2353-SUM(Q2353:R2353)))</f>
        <v>-3137</v>
      </c>
      <c r="V2353" s="43" t="n">
        <v>0.0018</v>
      </c>
      <c r="W2353" s="43"/>
      <c r="X2353" s="43" t="n">
        <f aca="false">W2353-V2353</f>
        <v>-0.0018</v>
      </c>
      <c r="Z2353" s="44"/>
      <c r="AA2353" s="44"/>
      <c r="AM2353" s="23" t="str">
        <f aca="false">D2353</f>
        <v>Sanmina</v>
      </c>
      <c r="AN2353" s="23" t="s">
        <v>3124</v>
      </c>
      <c r="AT2353" s="44"/>
      <c r="AU2353" s="44"/>
      <c r="BD2353" s="23" t="s">
        <v>182</v>
      </c>
      <c r="BE2353" s="1" t="s">
        <v>183</v>
      </c>
    </row>
    <row r="2354" customFormat="false" ht="15" hidden="false" customHeight="true" outlineLevel="0" collapsed="false">
      <c r="A2354" s="23" t="s">
        <v>9464</v>
      </c>
      <c r="B2354" s="23" t="s">
        <v>9465</v>
      </c>
      <c r="C2354" s="40" t="s">
        <v>177</v>
      </c>
      <c r="D2354" s="23" t="s">
        <v>1471</v>
      </c>
      <c r="E2354" s="23" t="s">
        <v>9466</v>
      </c>
      <c r="F2354" s="23" t="s">
        <v>9467</v>
      </c>
      <c r="G2354" s="23" t="n">
        <v>53</v>
      </c>
      <c r="H2354" s="23" t="n">
        <v>10000</v>
      </c>
      <c r="I2354" s="41" t="s">
        <v>180</v>
      </c>
      <c r="K2354" s="23" t="n">
        <v>0</v>
      </c>
      <c r="L2354" s="23" t="n">
        <v>13508</v>
      </c>
      <c r="M2354" s="23" t="n">
        <v>0</v>
      </c>
      <c r="N2354" s="23" t="n">
        <v>0</v>
      </c>
      <c r="O2354" s="23" t="n">
        <f aca="false">K2354+L2354</f>
        <v>13508</v>
      </c>
      <c r="P2354" s="23" t="n">
        <f aca="false">K2354+L2354+M2354+N2354</f>
        <v>13508</v>
      </c>
      <c r="Q2354" s="23" t="n">
        <v>12585</v>
      </c>
      <c r="R2354" s="23" t="n">
        <v>4594</v>
      </c>
      <c r="S2354" s="23" t="n">
        <v>7586</v>
      </c>
      <c r="T2354" s="23" t="n">
        <v>1450</v>
      </c>
      <c r="U2354" s="42" t="n">
        <f aca="false">IF(I2354="delivery",O2354-SUM(Q2354+R2354),IF(I2354="PO",P2354-SUM(Q2354:R2354)))</f>
        <v>-3671</v>
      </c>
      <c r="V2354" s="43" t="n">
        <v>0.00986</v>
      </c>
      <c r="W2354" s="43"/>
      <c r="X2354" s="43" t="n">
        <f aca="false">W2354-V2354</f>
        <v>-0.00986</v>
      </c>
      <c r="Z2354" s="44"/>
      <c r="AA2354" s="44"/>
      <c r="AM2354" s="23" t="str">
        <f aca="false">D2354</f>
        <v>Sanmina</v>
      </c>
      <c r="AN2354" s="23" t="s">
        <v>3124</v>
      </c>
      <c r="AT2354" s="44"/>
      <c r="AU2354" s="44"/>
      <c r="BD2354" s="23" t="s">
        <v>182</v>
      </c>
      <c r="BE2354" s="1" t="s">
        <v>183</v>
      </c>
    </row>
    <row r="2355" customFormat="false" ht="15" hidden="false" customHeight="true" outlineLevel="0" collapsed="false">
      <c r="A2355" s="23" t="s">
        <v>9468</v>
      </c>
      <c r="B2355" s="23" t="s">
        <v>9469</v>
      </c>
      <c r="C2355" s="40" t="s">
        <v>177</v>
      </c>
      <c r="D2355" s="23" t="s">
        <v>1471</v>
      </c>
      <c r="E2355" s="23" t="s">
        <v>9470</v>
      </c>
      <c r="F2355" s="23" t="s">
        <v>9471</v>
      </c>
      <c r="G2355" s="23" t="n">
        <v>111</v>
      </c>
      <c r="H2355" s="23" t="n">
        <v>10000</v>
      </c>
      <c r="I2355" s="41" t="s">
        <v>188</v>
      </c>
      <c r="K2355" s="23" t="n">
        <v>0</v>
      </c>
      <c r="L2355" s="23" t="n">
        <v>5288</v>
      </c>
      <c r="M2355" s="23" t="n">
        <v>0</v>
      </c>
      <c r="N2355" s="23" t="n">
        <v>0</v>
      </c>
      <c r="O2355" s="23" t="n">
        <f aca="false">K2355+L2355</f>
        <v>5288</v>
      </c>
      <c r="P2355" s="23" t="n">
        <f aca="false">K2355+L2355+M2355+N2355</f>
        <v>5288</v>
      </c>
      <c r="Q2355" s="23" t="n">
        <v>0</v>
      </c>
      <c r="R2355" s="23" t="n">
        <v>1120</v>
      </c>
      <c r="S2355" s="23" t="n">
        <v>840</v>
      </c>
      <c r="T2355" s="23" t="n">
        <v>6776</v>
      </c>
      <c r="U2355" s="42" t="n">
        <f aca="false">IF(I2355="delivery",O2355-SUM(Q2355+R2355),IF(I2355="PO",P2355-SUM(Q2355:R2355)))</f>
        <v>4168</v>
      </c>
      <c r="V2355" s="43" t="n">
        <v>0.00054</v>
      </c>
      <c r="W2355" s="43"/>
      <c r="X2355" s="43" t="n">
        <f aca="false">W2355-V2355</f>
        <v>-0.00054</v>
      </c>
      <c r="Y2355" s="23" t="n">
        <v>0.00054</v>
      </c>
      <c r="Z2355" s="44"/>
      <c r="AA2355" s="44"/>
      <c r="AM2355" s="23" t="str">
        <f aca="false">D2355</f>
        <v>Sanmina</v>
      </c>
      <c r="AN2355" s="23" t="s">
        <v>3124</v>
      </c>
      <c r="AT2355" s="44"/>
      <c r="AU2355" s="44"/>
      <c r="BD2355" s="23" t="s">
        <v>182</v>
      </c>
      <c r="BE2355" s="1" t="s">
        <v>183</v>
      </c>
    </row>
    <row r="2356" customFormat="false" ht="15" hidden="false" customHeight="true" outlineLevel="0" collapsed="false">
      <c r="A2356" s="23" t="s">
        <v>9472</v>
      </c>
      <c r="B2356" s="23" t="s">
        <v>9473</v>
      </c>
      <c r="C2356" s="40" t="s">
        <v>177</v>
      </c>
      <c r="D2356" s="23" t="s">
        <v>1471</v>
      </c>
      <c r="E2356" s="23" t="s">
        <v>9474</v>
      </c>
      <c r="F2356" s="23" t="s">
        <v>9475</v>
      </c>
      <c r="G2356" s="23" t="n">
        <v>116</v>
      </c>
      <c r="H2356" s="23" t="n">
        <v>40000</v>
      </c>
      <c r="I2356" s="41" t="s">
        <v>180</v>
      </c>
      <c r="K2356" s="23" t="n">
        <v>0</v>
      </c>
      <c r="L2356" s="23" t="n">
        <v>37791</v>
      </c>
      <c r="M2356" s="23" t="n">
        <v>0</v>
      </c>
      <c r="N2356" s="23" t="n">
        <v>0</v>
      </c>
      <c r="O2356" s="23" t="n">
        <f aca="false">K2356+L2356</f>
        <v>37791</v>
      </c>
      <c r="P2356" s="23" t="n">
        <f aca="false">K2356+L2356+M2356+N2356</f>
        <v>37791</v>
      </c>
      <c r="Q2356" s="23" t="n">
        <v>1692</v>
      </c>
      <c r="R2356" s="23" t="n">
        <v>954</v>
      </c>
      <c r="S2356" s="23" t="n">
        <v>722</v>
      </c>
      <c r="T2356" s="23" t="n">
        <v>2264</v>
      </c>
      <c r="U2356" s="42" t="n">
        <f aca="false">IF(I2356="delivery",O2356-SUM(Q2356+R2356),IF(I2356="PO",P2356-SUM(Q2356:R2356)))</f>
        <v>35145</v>
      </c>
      <c r="V2356" s="43" t="n">
        <v>0.00088</v>
      </c>
      <c r="W2356" s="43"/>
      <c r="X2356" s="43" t="n">
        <f aca="false">W2356-V2356</f>
        <v>-0.00088</v>
      </c>
      <c r="Y2356" s="23" t="n">
        <v>0.00082</v>
      </c>
      <c r="Z2356" s="44"/>
      <c r="AA2356" s="44"/>
      <c r="AM2356" s="23" t="str">
        <f aca="false">D2356</f>
        <v>Sanmina</v>
      </c>
      <c r="AN2356" s="23" t="s">
        <v>3124</v>
      </c>
      <c r="AT2356" s="44"/>
      <c r="AU2356" s="44"/>
      <c r="BD2356" s="23" t="s">
        <v>182</v>
      </c>
      <c r="BE2356" s="1" t="s">
        <v>183</v>
      </c>
    </row>
    <row r="2357" customFormat="false" ht="15" hidden="false" customHeight="true" outlineLevel="0" collapsed="false">
      <c r="A2357" s="23" t="s">
        <v>9476</v>
      </c>
      <c r="B2357" s="23" t="s">
        <v>9477</v>
      </c>
      <c r="C2357" s="40" t="s">
        <v>177</v>
      </c>
      <c r="D2357" s="23" t="s">
        <v>1471</v>
      </c>
      <c r="E2357" s="23" t="s">
        <v>9478</v>
      </c>
      <c r="F2357" s="23" t="s">
        <v>9479</v>
      </c>
      <c r="G2357" s="23" t="n">
        <v>86</v>
      </c>
      <c r="H2357" s="23" t="n">
        <v>10000</v>
      </c>
      <c r="I2357" s="41" t="s">
        <v>180</v>
      </c>
      <c r="K2357" s="23" t="n">
        <v>0</v>
      </c>
      <c r="L2357" s="23" t="n">
        <v>4270</v>
      </c>
      <c r="M2357" s="23" t="n">
        <v>0</v>
      </c>
      <c r="N2357" s="23" t="n">
        <v>30000</v>
      </c>
      <c r="O2357" s="23" t="n">
        <f aca="false">K2357+L2357</f>
        <v>4270</v>
      </c>
      <c r="P2357" s="23" t="n">
        <f aca="false">K2357+L2357+M2357+N2357</f>
        <v>34270</v>
      </c>
      <c r="Q2357" s="23" t="n">
        <v>3429</v>
      </c>
      <c r="R2357" s="23" t="n">
        <v>7070</v>
      </c>
      <c r="S2357" s="23" t="n">
        <v>6433</v>
      </c>
      <c r="T2357" s="23" t="n">
        <v>2086</v>
      </c>
      <c r="U2357" s="42" t="n">
        <f aca="false">IF(I2357="delivery",O2357-SUM(Q2357+R2357),IF(I2357="PO",P2357-SUM(Q2357:R2357)))</f>
        <v>-6229</v>
      </c>
      <c r="V2357" s="43" t="n">
        <v>0.0021</v>
      </c>
      <c r="W2357" s="43"/>
      <c r="X2357" s="43" t="n">
        <f aca="false">W2357-V2357</f>
        <v>-0.0021</v>
      </c>
      <c r="Z2357" s="44"/>
      <c r="AA2357" s="44"/>
      <c r="AM2357" s="23" t="str">
        <f aca="false">D2357</f>
        <v>Sanmina</v>
      </c>
      <c r="AN2357" s="23" t="s">
        <v>3124</v>
      </c>
      <c r="AT2357" s="44"/>
      <c r="AU2357" s="44"/>
      <c r="BD2357" s="23" t="s">
        <v>182</v>
      </c>
      <c r="BE2357" s="1" t="s">
        <v>183</v>
      </c>
    </row>
    <row r="2358" customFormat="false" ht="15" hidden="false" customHeight="true" outlineLevel="0" collapsed="false">
      <c r="A2358" s="23" t="s">
        <v>9480</v>
      </c>
      <c r="B2358" s="23" t="s">
        <v>9481</v>
      </c>
      <c r="C2358" s="40" t="s">
        <v>177</v>
      </c>
      <c r="D2358" s="23" t="s">
        <v>1471</v>
      </c>
      <c r="E2358" s="23" t="s">
        <v>9482</v>
      </c>
      <c r="F2358" s="23" t="s">
        <v>9483</v>
      </c>
      <c r="G2358" s="23" t="n">
        <v>116</v>
      </c>
      <c r="H2358" s="23" t="n">
        <v>10000</v>
      </c>
      <c r="I2358" s="41" t="s">
        <v>180</v>
      </c>
      <c r="K2358" s="23" t="n">
        <v>0</v>
      </c>
      <c r="L2358" s="23" t="n">
        <v>19199</v>
      </c>
      <c r="M2358" s="23" t="n">
        <v>30000</v>
      </c>
      <c r="N2358" s="23" t="n">
        <v>0</v>
      </c>
      <c r="O2358" s="23" t="n">
        <f aca="false">K2358+L2358</f>
        <v>19199</v>
      </c>
      <c r="P2358" s="23" t="n">
        <f aca="false">K2358+L2358+M2358+N2358</f>
        <v>49199</v>
      </c>
      <c r="Q2358" s="23" t="n">
        <v>24228</v>
      </c>
      <c r="R2358" s="23" t="n">
        <v>17462</v>
      </c>
      <c r="S2358" s="23" t="n">
        <v>19547</v>
      </c>
      <c r="T2358" s="23" t="n">
        <v>9491</v>
      </c>
      <c r="U2358" s="42" t="n">
        <f aca="false">IF(I2358="delivery",O2358-SUM(Q2358+R2358),IF(I2358="PO",P2358-SUM(Q2358:R2358)))</f>
        <v>-22491</v>
      </c>
      <c r="V2358" s="43" t="n">
        <v>0.00075</v>
      </c>
      <c r="W2358" s="43"/>
      <c r="X2358" s="43" t="n">
        <f aca="false">W2358-V2358</f>
        <v>-0.00075</v>
      </c>
      <c r="Z2358" s="44"/>
      <c r="AA2358" s="44"/>
      <c r="AM2358" s="23" t="str">
        <f aca="false">D2358</f>
        <v>Sanmina</v>
      </c>
      <c r="AN2358" s="23" t="s">
        <v>3124</v>
      </c>
      <c r="AT2358" s="44"/>
      <c r="AU2358" s="44"/>
      <c r="BD2358" s="23" t="s">
        <v>182</v>
      </c>
      <c r="BE2358" s="1" t="s">
        <v>183</v>
      </c>
    </row>
    <row r="2359" customFormat="false" ht="15" hidden="false" customHeight="true" outlineLevel="0" collapsed="false">
      <c r="A2359" s="23" t="s">
        <v>9484</v>
      </c>
      <c r="B2359" s="23" t="s">
        <v>9485</v>
      </c>
      <c r="C2359" s="40" t="s">
        <v>177</v>
      </c>
      <c r="D2359" s="23" t="s">
        <v>1471</v>
      </c>
      <c r="E2359" s="23" t="s">
        <v>9486</v>
      </c>
      <c r="F2359" s="23" t="s">
        <v>9487</v>
      </c>
      <c r="G2359" s="23" t="n">
        <v>61</v>
      </c>
      <c r="H2359" s="23" t="n">
        <v>10000</v>
      </c>
      <c r="I2359" s="41" t="s">
        <v>180</v>
      </c>
      <c r="K2359" s="23" t="n">
        <v>0</v>
      </c>
      <c r="L2359" s="23" t="n">
        <v>76743</v>
      </c>
      <c r="M2359" s="23" t="n">
        <v>60000</v>
      </c>
      <c r="N2359" s="23" t="n">
        <v>0</v>
      </c>
      <c r="O2359" s="23" t="n">
        <f aca="false">K2359+L2359</f>
        <v>76743</v>
      </c>
      <c r="P2359" s="23" t="n">
        <f aca="false">K2359+L2359+M2359+N2359</f>
        <v>136743</v>
      </c>
      <c r="Q2359" s="23" t="n">
        <v>99686</v>
      </c>
      <c r="R2359" s="23" t="n">
        <v>44589</v>
      </c>
      <c r="S2359" s="23" t="n">
        <v>48038</v>
      </c>
      <c r="T2359" s="23" t="n">
        <v>8714</v>
      </c>
      <c r="U2359" s="42" t="n">
        <f aca="false">IF(I2359="delivery",O2359-SUM(Q2359+R2359),IF(I2359="PO",P2359-SUM(Q2359:R2359)))</f>
        <v>-67532</v>
      </c>
      <c r="V2359" s="43" t="n">
        <v>0.0063</v>
      </c>
      <c r="W2359" s="43"/>
      <c r="X2359" s="43" t="n">
        <f aca="false">W2359-V2359</f>
        <v>-0.0063</v>
      </c>
      <c r="Y2359" s="23" t="n">
        <v>0.0063</v>
      </c>
      <c r="Z2359" s="44"/>
      <c r="AA2359" s="44"/>
      <c r="AM2359" s="23" t="str">
        <f aca="false">D2359</f>
        <v>Sanmina</v>
      </c>
      <c r="AN2359" s="23" t="s">
        <v>3124</v>
      </c>
      <c r="AT2359" s="44"/>
      <c r="AU2359" s="44"/>
      <c r="BD2359" s="23" t="s">
        <v>182</v>
      </c>
      <c r="BE2359" s="1" t="s">
        <v>183</v>
      </c>
    </row>
    <row r="2360" customFormat="false" ht="15" hidden="false" customHeight="true" outlineLevel="0" collapsed="false">
      <c r="A2360" s="23" t="s">
        <v>9488</v>
      </c>
      <c r="B2360" s="23" t="s">
        <v>9489</v>
      </c>
      <c r="C2360" s="40" t="s">
        <v>177</v>
      </c>
      <c r="D2360" s="23" t="s">
        <v>1471</v>
      </c>
      <c r="E2360" s="23" t="s">
        <v>9490</v>
      </c>
      <c r="F2360" s="23" t="s">
        <v>9491</v>
      </c>
      <c r="G2360" s="23" t="n">
        <v>95</v>
      </c>
      <c r="H2360" s="23" t="n">
        <v>30000</v>
      </c>
      <c r="I2360" s="41" t="s">
        <v>180</v>
      </c>
      <c r="K2360" s="23" t="n">
        <v>0</v>
      </c>
      <c r="L2360" s="23" t="n">
        <v>3587</v>
      </c>
      <c r="M2360" s="23" t="n">
        <v>30000</v>
      </c>
      <c r="N2360" s="23" t="n">
        <v>0</v>
      </c>
      <c r="O2360" s="23" t="n">
        <f aca="false">K2360+L2360</f>
        <v>3587</v>
      </c>
      <c r="P2360" s="23" t="n">
        <f aca="false">K2360+L2360+M2360+N2360</f>
        <v>33587</v>
      </c>
      <c r="Q2360" s="23" t="n">
        <v>3473</v>
      </c>
      <c r="R2360" s="23" t="n">
        <v>6700</v>
      </c>
      <c r="S2360" s="23" t="n">
        <v>5868</v>
      </c>
      <c r="T2360" s="23" t="n">
        <v>2022</v>
      </c>
      <c r="U2360" s="42" t="n">
        <f aca="false">IF(I2360="delivery",O2360-SUM(Q2360+R2360),IF(I2360="PO",P2360-SUM(Q2360:R2360)))</f>
        <v>-6586</v>
      </c>
      <c r="V2360" s="43" t="n">
        <v>0.00053</v>
      </c>
      <c r="W2360" s="43"/>
      <c r="X2360" s="43" t="n">
        <f aca="false">W2360-V2360</f>
        <v>-0.00053</v>
      </c>
      <c r="Z2360" s="44"/>
      <c r="AA2360" s="44"/>
      <c r="AM2360" s="23" t="str">
        <f aca="false">D2360</f>
        <v>Sanmina</v>
      </c>
      <c r="AN2360" s="23" t="s">
        <v>3124</v>
      </c>
      <c r="AT2360" s="44"/>
      <c r="AU2360" s="44"/>
      <c r="BD2360" s="23" t="s">
        <v>182</v>
      </c>
      <c r="BE2360" s="1" t="s">
        <v>183</v>
      </c>
    </row>
    <row r="2361" customFormat="false" ht="15" hidden="false" customHeight="true" outlineLevel="0" collapsed="false">
      <c r="A2361" s="23" t="s">
        <v>9492</v>
      </c>
      <c r="B2361" s="23" t="s">
        <v>9493</v>
      </c>
      <c r="C2361" s="40" t="s">
        <v>177</v>
      </c>
      <c r="D2361" s="23" t="s">
        <v>1471</v>
      </c>
      <c r="E2361" s="23" t="s">
        <v>9494</v>
      </c>
      <c r="F2361" s="23" t="s">
        <v>9495</v>
      </c>
      <c r="G2361" s="23" t="n">
        <v>81</v>
      </c>
      <c r="H2361" s="23" t="n">
        <v>10000</v>
      </c>
      <c r="I2361" s="41" t="s">
        <v>188</v>
      </c>
      <c r="K2361" s="23" t="n">
        <v>0</v>
      </c>
      <c r="L2361" s="23" t="n">
        <v>147563</v>
      </c>
      <c r="M2361" s="23" t="n">
        <v>0</v>
      </c>
      <c r="N2361" s="23" t="n">
        <v>0</v>
      </c>
      <c r="O2361" s="23" t="n">
        <f aca="false">K2361+L2361</f>
        <v>147563</v>
      </c>
      <c r="P2361" s="23" t="n">
        <f aca="false">K2361+L2361+M2361+N2361</f>
        <v>147563</v>
      </c>
      <c r="Q2361" s="23" t="n">
        <v>278</v>
      </c>
      <c r="R2361" s="23" t="n">
        <v>224</v>
      </c>
      <c r="S2361" s="23" t="n">
        <v>160</v>
      </c>
      <c r="T2361" s="23" t="n">
        <v>64</v>
      </c>
      <c r="U2361" s="42" t="n">
        <f aca="false">IF(I2361="delivery",O2361-SUM(Q2361+R2361),IF(I2361="PO",P2361-SUM(Q2361:R2361)))</f>
        <v>147061</v>
      </c>
      <c r="V2361" s="43" t="n">
        <v>0.00061</v>
      </c>
      <c r="W2361" s="43"/>
      <c r="X2361" s="43" t="n">
        <f aca="false">W2361-V2361</f>
        <v>-0.00061</v>
      </c>
      <c r="Y2361" s="23" t="n">
        <v>0.00077</v>
      </c>
      <c r="Z2361" s="44"/>
      <c r="AA2361" s="44"/>
      <c r="AM2361" s="23" t="str">
        <f aca="false">D2361</f>
        <v>Sanmina</v>
      </c>
      <c r="AN2361" s="23" t="s">
        <v>3124</v>
      </c>
      <c r="AT2361" s="44"/>
      <c r="AU2361" s="44"/>
      <c r="BD2361" s="23" t="s">
        <v>182</v>
      </c>
      <c r="BE2361" s="1" t="s">
        <v>183</v>
      </c>
    </row>
    <row r="2362" customFormat="false" ht="15" hidden="false" customHeight="true" outlineLevel="0" collapsed="false">
      <c r="A2362" s="23" t="s">
        <v>9496</v>
      </c>
      <c r="B2362" s="23" t="s">
        <v>9497</v>
      </c>
      <c r="C2362" s="40" t="s">
        <v>177</v>
      </c>
      <c r="D2362" s="23" t="s">
        <v>1471</v>
      </c>
      <c r="E2362" s="23" t="s">
        <v>9498</v>
      </c>
      <c r="F2362" s="23" t="s">
        <v>9499</v>
      </c>
      <c r="G2362" s="23" t="n">
        <v>116</v>
      </c>
      <c r="H2362" s="23" t="n">
        <v>10000</v>
      </c>
      <c r="I2362" s="41" t="s">
        <v>188</v>
      </c>
      <c r="K2362" s="23" t="n">
        <v>0</v>
      </c>
      <c r="L2362" s="23" t="n">
        <v>121770</v>
      </c>
      <c r="M2362" s="23" t="n">
        <v>0</v>
      </c>
      <c r="N2362" s="23" t="n">
        <v>0</v>
      </c>
      <c r="O2362" s="23" t="n">
        <f aca="false">K2362+L2362</f>
        <v>121770</v>
      </c>
      <c r="P2362" s="23" t="n">
        <f aca="false">K2362+L2362+M2362+N2362</f>
        <v>121770</v>
      </c>
      <c r="Q2362" s="23" t="n">
        <v>976</v>
      </c>
      <c r="R2362" s="23" t="n">
        <v>397</v>
      </c>
      <c r="S2362" s="23" t="n">
        <v>383</v>
      </c>
      <c r="T2362" s="23" t="n">
        <v>557</v>
      </c>
      <c r="U2362" s="42" t="n">
        <f aca="false">IF(I2362="delivery",O2362-SUM(Q2362+R2362),IF(I2362="PO",P2362-SUM(Q2362:R2362)))</f>
        <v>120397</v>
      </c>
      <c r="V2362" s="43" t="n">
        <v>0.0009</v>
      </c>
      <c r="W2362" s="43"/>
      <c r="X2362" s="43" t="n">
        <f aca="false">W2362-V2362</f>
        <v>-0.0009</v>
      </c>
      <c r="Z2362" s="44"/>
      <c r="AA2362" s="44"/>
      <c r="AM2362" s="23" t="str">
        <f aca="false">D2362</f>
        <v>Sanmina</v>
      </c>
      <c r="AN2362" s="23" t="s">
        <v>3124</v>
      </c>
      <c r="AT2362" s="44"/>
      <c r="AU2362" s="44"/>
      <c r="BD2362" s="23" t="s">
        <v>182</v>
      </c>
      <c r="BE2362" s="1" t="s">
        <v>183</v>
      </c>
    </row>
    <row r="2363" customFormat="false" ht="15" hidden="false" customHeight="true" outlineLevel="0" collapsed="false">
      <c r="A2363" s="23" t="s">
        <v>9500</v>
      </c>
      <c r="B2363" s="23" t="s">
        <v>9501</v>
      </c>
      <c r="C2363" s="40" t="s">
        <v>177</v>
      </c>
      <c r="D2363" s="23" t="s">
        <v>1471</v>
      </c>
      <c r="E2363" s="23" t="s">
        <v>9502</v>
      </c>
      <c r="F2363" s="23" t="s">
        <v>9503</v>
      </c>
      <c r="G2363" s="23" t="n">
        <v>123</v>
      </c>
      <c r="H2363" s="23" t="n">
        <v>10000</v>
      </c>
      <c r="I2363" s="41" t="s">
        <v>188</v>
      </c>
      <c r="K2363" s="23" t="n">
        <v>0</v>
      </c>
      <c r="L2363" s="23" t="n">
        <v>19950</v>
      </c>
      <c r="M2363" s="23" t="n">
        <v>0</v>
      </c>
      <c r="N2363" s="23" t="n">
        <v>0</v>
      </c>
      <c r="O2363" s="23" t="n">
        <f aca="false">K2363+L2363</f>
        <v>19950</v>
      </c>
      <c r="P2363" s="23" t="n">
        <f aca="false">K2363+L2363+M2363+N2363</f>
        <v>19950</v>
      </c>
      <c r="Q2363" s="23" t="n">
        <v>632</v>
      </c>
      <c r="R2363" s="23" t="n">
        <v>214</v>
      </c>
      <c r="S2363" s="23" t="n">
        <v>185</v>
      </c>
      <c r="T2363" s="23" t="n">
        <v>136</v>
      </c>
      <c r="U2363" s="42" t="n">
        <f aca="false">IF(I2363="delivery",O2363-SUM(Q2363+R2363),IF(I2363="PO",P2363-SUM(Q2363:R2363)))</f>
        <v>19104</v>
      </c>
      <c r="V2363" s="43" t="n">
        <v>0.00053</v>
      </c>
      <c r="W2363" s="43"/>
      <c r="X2363" s="43" t="n">
        <f aca="false">W2363-V2363</f>
        <v>-0.00053</v>
      </c>
      <c r="Z2363" s="44"/>
      <c r="AA2363" s="44"/>
      <c r="AM2363" s="23" t="str">
        <f aca="false">D2363</f>
        <v>Sanmina</v>
      </c>
      <c r="AN2363" s="23" t="s">
        <v>3124</v>
      </c>
      <c r="AT2363" s="44"/>
      <c r="AU2363" s="44"/>
      <c r="BD2363" s="23" t="s">
        <v>182</v>
      </c>
      <c r="BE2363" s="1" t="s">
        <v>183</v>
      </c>
    </row>
    <row r="2364" customFormat="false" ht="15" hidden="false" customHeight="true" outlineLevel="0" collapsed="false">
      <c r="A2364" s="23" t="s">
        <v>9504</v>
      </c>
      <c r="B2364" s="23" t="s">
        <v>9505</v>
      </c>
      <c r="C2364" s="40" t="s">
        <v>177</v>
      </c>
      <c r="D2364" s="23" t="s">
        <v>1471</v>
      </c>
      <c r="E2364" s="23" t="s">
        <v>9506</v>
      </c>
      <c r="F2364" s="23" t="s">
        <v>9507</v>
      </c>
      <c r="G2364" s="23" t="n">
        <v>81</v>
      </c>
      <c r="H2364" s="23" t="n">
        <v>10000</v>
      </c>
      <c r="I2364" s="41" t="s">
        <v>180</v>
      </c>
      <c r="K2364" s="23" t="n">
        <v>0</v>
      </c>
      <c r="L2364" s="23" t="n">
        <v>57084</v>
      </c>
      <c r="M2364" s="23" t="n">
        <v>0</v>
      </c>
      <c r="N2364" s="23" t="n">
        <v>0</v>
      </c>
      <c r="O2364" s="23" t="n">
        <f aca="false">K2364+L2364</f>
        <v>57084</v>
      </c>
      <c r="P2364" s="23" t="n">
        <f aca="false">K2364+L2364+M2364+N2364</f>
        <v>57084</v>
      </c>
      <c r="Q2364" s="23" t="n">
        <v>21354</v>
      </c>
      <c r="R2364" s="23" t="n">
        <v>24266</v>
      </c>
      <c r="S2364" s="23" t="n">
        <v>17720</v>
      </c>
      <c r="T2364" s="23" t="n">
        <v>6421</v>
      </c>
      <c r="U2364" s="42" t="n">
        <f aca="false">IF(I2364="delivery",O2364-SUM(Q2364+R2364),IF(I2364="PO",P2364-SUM(Q2364:R2364)))</f>
        <v>11464</v>
      </c>
      <c r="V2364" s="43" t="n">
        <v>0.00036</v>
      </c>
      <c r="W2364" s="43"/>
      <c r="X2364" s="43" t="n">
        <f aca="false">W2364-V2364</f>
        <v>-0.00036</v>
      </c>
      <c r="Y2364" s="23" t="n">
        <v>0.00036</v>
      </c>
      <c r="Z2364" s="44"/>
      <c r="AA2364" s="44"/>
      <c r="AM2364" s="23" t="str">
        <f aca="false">D2364</f>
        <v>Sanmina</v>
      </c>
      <c r="AN2364" s="23" t="s">
        <v>3124</v>
      </c>
      <c r="AT2364" s="44"/>
      <c r="AU2364" s="44"/>
      <c r="BD2364" s="23" t="s">
        <v>182</v>
      </c>
      <c r="BE2364" s="1" t="s">
        <v>183</v>
      </c>
    </row>
    <row r="2365" customFormat="false" ht="15" hidden="false" customHeight="true" outlineLevel="0" collapsed="false">
      <c r="A2365" s="23" t="s">
        <v>9508</v>
      </c>
      <c r="B2365" s="23" t="s">
        <v>9509</v>
      </c>
      <c r="C2365" s="40" t="s">
        <v>177</v>
      </c>
      <c r="D2365" s="23" t="s">
        <v>1471</v>
      </c>
      <c r="E2365" s="23" t="s">
        <v>9510</v>
      </c>
      <c r="F2365" s="23" t="s">
        <v>9511</v>
      </c>
      <c r="G2365" s="23" t="n">
        <v>116</v>
      </c>
      <c r="H2365" s="23" t="n">
        <v>10000</v>
      </c>
      <c r="I2365" s="41" t="s">
        <v>180</v>
      </c>
      <c r="K2365" s="23" t="n">
        <v>0</v>
      </c>
      <c r="L2365" s="23" t="n">
        <v>19674</v>
      </c>
      <c r="M2365" s="23" t="n">
        <v>0</v>
      </c>
      <c r="N2365" s="23" t="n">
        <v>30000</v>
      </c>
      <c r="O2365" s="23" t="n">
        <f aca="false">K2365+L2365</f>
        <v>19674</v>
      </c>
      <c r="P2365" s="23" t="n">
        <f aca="false">K2365+L2365+M2365+N2365</f>
        <v>49674</v>
      </c>
      <c r="Q2365" s="23" t="n">
        <v>11340</v>
      </c>
      <c r="R2365" s="23" t="n">
        <v>24941</v>
      </c>
      <c r="S2365" s="23" t="n">
        <v>22056</v>
      </c>
      <c r="T2365" s="23" t="n">
        <v>8577</v>
      </c>
      <c r="U2365" s="42" t="n">
        <f aca="false">IF(I2365="delivery",O2365-SUM(Q2365+R2365),IF(I2365="PO",P2365-SUM(Q2365:R2365)))</f>
        <v>-16607</v>
      </c>
      <c r="V2365" s="43" t="n">
        <v>0.00055</v>
      </c>
      <c r="W2365" s="43"/>
      <c r="X2365" s="43" t="n">
        <f aca="false">W2365-V2365</f>
        <v>-0.00055</v>
      </c>
      <c r="Z2365" s="44"/>
      <c r="AA2365" s="44"/>
      <c r="AM2365" s="23" t="str">
        <f aca="false">D2365</f>
        <v>Sanmina</v>
      </c>
      <c r="AN2365" s="23" t="s">
        <v>3124</v>
      </c>
      <c r="AT2365" s="44"/>
      <c r="AU2365" s="44"/>
      <c r="BD2365" s="23" t="s">
        <v>182</v>
      </c>
      <c r="BE2365" s="1" t="s">
        <v>183</v>
      </c>
    </row>
    <row r="2366" customFormat="false" ht="15" hidden="false" customHeight="true" outlineLevel="0" collapsed="false">
      <c r="A2366" s="23" t="s">
        <v>9512</v>
      </c>
      <c r="B2366" s="23" t="s">
        <v>9513</v>
      </c>
      <c r="C2366" s="40" t="s">
        <v>177</v>
      </c>
      <c r="D2366" s="23" t="s">
        <v>1471</v>
      </c>
      <c r="E2366" s="23" t="s">
        <v>9514</v>
      </c>
      <c r="F2366" s="23" t="s">
        <v>9515</v>
      </c>
      <c r="G2366" s="23" t="n">
        <v>116</v>
      </c>
      <c r="H2366" s="23" t="n">
        <v>10000</v>
      </c>
      <c r="I2366" s="41" t="s">
        <v>180</v>
      </c>
      <c r="K2366" s="23" t="n">
        <v>0</v>
      </c>
      <c r="L2366" s="23" t="n">
        <v>12077</v>
      </c>
      <c r="M2366" s="23" t="n">
        <v>30000</v>
      </c>
      <c r="N2366" s="23" t="n">
        <v>0</v>
      </c>
      <c r="O2366" s="23" t="n">
        <f aca="false">K2366+L2366</f>
        <v>12077</v>
      </c>
      <c r="P2366" s="23" t="n">
        <f aca="false">K2366+L2366+M2366+N2366</f>
        <v>42077</v>
      </c>
      <c r="Q2366" s="23" t="n">
        <v>13457</v>
      </c>
      <c r="R2366" s="23" t="n">
        <v>13227</v>
      </c>
      <c r="S2366" s="23" t="n">
        <v>14175</v>
      </c>
      <c r="T2366" s="23" t="n">
        <v>2644</v>
      </c>
      <c r="U2366" s="42" t="n">
        <f aca="false">IF(I2366="delivery",O2366-SUM(Q2366+R2366),IF(I2366="PO",P2366-SUM(Q2366:R2366)))</f>
        <v>-14607</v>
      </c>
      <c r="V2366" s="43" t="n">
        <v>0.00055</v>
      </c>
      <c r="W2366" s="43"/>
      <c r="X2366" s="43" t="n">
        <f aca="false">W2366-V2366</f>
        <v>-0.00055</v>
      </c>
      <c r="Z2366" s="44"/>
      <c r="AA2366" s="44"/>
      <c r="AM2366" s="23" t="str">
        <f aca="false">D2366</f>
        <v>Sanmina</v>
      </c>
      <c r="AN2366" s="23" t="s">
        <v>3124</v>
      </c>
      <c r="AT2366" s="44"/>
      <c r="AU2366" s="44"/>
      <c r="BD2366" s="23" t="s">
        <v>182</v>
      </c>
      <c r="BE2366" s="1" t="s">
        <v>183</v>
      </c>
    </row>
    <row r="2367" customFormat="false" ht="15" hidden="false" customHeight="true" outlineLevel="0" collapsed="false">
      <c r="A2367" s="23" t="s">
        <v>9516</v>
      </c>
      <c r="B2367" s="23" t="s">
        <v>9517</v>
      </c>
      <c r="C2367" s="40" t="s">
        <v>177</v>
      </c>
      <c r="D2367" s="23" t="s">
        <v>1471</v>
      </c>
      <c r="E2367" s="23" t="s">
        <v>9518</v>
      </c>
      <c r="F2367" s="23" t="s">
        <v>9519</v>
      </c>
      <c r="G2367" s="23" t="n">
        <v>116</v>
      </c>
      <c r="H2367" s="23" t="n">
        <v>5000</v>
      </c>
      <c r="I2367" s="41" t="s">
        <v>180</v>
      </c>
      <c r="K2367" s="23" t="n">
        <v>0</v>
      </c>
      <c r="L2367" s="23" t="n">
        <v>15273</v>
      </c>
      <c r="M2367" s="23" t="n">
        <v>0</v>
      </c>
      <c r="N2367" s="23" t="n">
        <v>0</v>
      </c>
      <c r="O2367" s="23" t="n">
        <f aca="false">K2367+L2367</f>
        <v>15273</v>
      </c>
      <c r="P2367" s="23" t="n">
        <f aca="false">K2367+L2367+M2367+N2367</f>
        <v>15273</v>
      </c>
      <c r="Q2367" s="23" t="n">
        <v>1410</v>
      </c>
      <c r="R2367" s="23" t="n">
        <v>955</v>
      </c>
      <c r="S2367" s="23" t="n">
        <v>872</v>
      </c>
      <c r="T2367" s="23" t="n">
        <v>310</v>
      </c>
      <c r="U2367" s="42" t="n">
        <f aca="false">IF(I2367="delivery",O2367-SUM(Q2367+R2367),IF(I2367="PO",P2367-SUM(Q2367:R2367)))</f>
        <v>12908</v>
      </c>
      <c r="V2367" s="43" t="n">
        <v>0.00125</v>
      </c>
      <c r="W2367" s="43"/>
      <c r="X2367" s="43" t="n">
        <f aca="false">W2367-V2367</f>
        <v>-0.00125</v>
      </c>
      <c r="Z2367" s="44"/>
      <c r="AA2367" s="44"/>
      <c r="AM2367" s="23" t="str">
        <f aca="false">D2367</f>
        <v>Sanmina</v>
      </c>
      <c r="AN2367" s="23" t="s">
        <v>3124</v>
      </c>
      <c r="AT2367" s="44"/>
      <c r="AU2367" s="44"/>
      <c r="BD2367" s="23" t="s">
        <v>182</v>
      </c>
      <c r="BE2367" s="1" t="s">
        <v>183</v>
      </c>
    </row>
    <row r="2368" customFormat="false" ht="15" hidden="false" customHeight="true" outlineLevel="0" collapsed="false">
      <c r="A2368" s="23" t="s">
        <v>9520</v>
      </c>
      <c r="B2368" s="23" t="s">
        <v>9521</v>
      </c>
      <c r="C2368" s="40" t="s">
        <v>177</v>
      </c>
      <c r="D2368" s="23" t="s">
        <v>1471</v>
      </c>
      <c r="E2368" s="23" t="s">
        <v>9522</v>
      </c>
      <c r="F2368" s="23" t="s">
        <v>9523</v>
      </c>
      <c r="G2368" s="23" t="n">
        <v>123</v>
      </c>
      <c r="H2368" s="23" t="n">
        <v>10000</v>
      </c>
      <c r="I2368" s="41" t="s">
        <v>180</v>
      </c>
      <c r="K2368" s="23" t="n">
        <v>0</v>
      </c>
      <c r="L2368" s="23" t="n">
        <v>38558</v>
      </c>
      <c r="M2368" s="23" t="n">
        <v>30000</v>
      </c>
      <c r="N2368" s="23" t="n">
        <v>0</v>
      </c>
      <c r="O2368" s="23" t="n">
        <f aca="false">K2368+L2368</f>
        <v>38558</v>
      </c>
      <c r="P2368" s="23" t="n">
        <f aca="false">K2368+L2368+M2368+N2368</f>
        <v>68558</v>
      </c>
      <c r="Q2368" s="23" t="n">
        <v>5804</v>
      </c>
      <c r="R2368" s="23" t="n">
        <v>30345</v>
      </c>
      <c r="S2368" s="23" t="n">
        <v>24239</v>
      </c>
      <c r="T2368" s="23" t="n">
        <v>10968</v>
      </c>
      <c r="U2368" s="42" t="n">
        <f aca="false">IF(I2368="delivery",O2368-SUM(Q2368+R2368),IF(I2368="PO",P2368-SUM(Q2368:R2368)))</f>
        <v>2409</v>
      </c>
      <c r="V2368" s="43" t="n">
        <v>0.00053</v>
      </c>
      <c r="W2368" s="43"/>
      <c r="X2368" s="43" t="n">
        <f aca="false">W2368-V2368</f>
        <v>-0.00053</v>
      </c>
      <c r="Z2368" s="44"/>
      <c r="AA2368" s="44"/>
      <c r="AM2368" s="23" t="str">
        <f aca="false">D2368</f>
        <v>Sanmina</v>
      </c>
      <c r="AN2368" s="23" t="s">
        <v>3124</v>
      </c>
      <c r="AT2368" s="44"/>
      <c r="AU2368" s="44"/>
      <c r="BD2368" s="23" t="s">
        <v>182</v>
      </c>
      <c r="BE2368" s="1" t="s">
        <v>183</v>
      </c>
    </row>
    <row r="2369" customFormat="false" ht="15" hidden="false" customHeight="true" outlineLevel="0" collapsed="false">
      <c r="A2369" s="23" t="s">
        <v>9524</v>
      </c>
      <c r="B2369" s="23" t="s">
        <v>9525</v>
      </c>
      <c r="C2369" s="40" t="s">
        <v>177</v>
      </c>
      <c r="D2369" s="23" t="s">
        <v>1471</v>
      </c>
      <c r="E2369" s="23" t="s">
        <v>9526</v>
      </c>
      <c r="F2369" s="23" t="s">
        <v>9527</v>
      </c>
      <c r="G2369" s="23" t="n">
        <v>116</v>
      </c>
      <c r="H2369" s="23" t="n">
        <v>10000</v>
      </c>
      <c r="I2369" s="41" t="s">
        <v>180</v>
      </c>
      <c r="K2369" s="23" t="n">
        <v>0</v>
      </c>
      <c r="L2369" s="23" t="n">
        <v>27211</v>
      </c>
      <c r="M2369" s="23" t="n">
        <v>40000</v>
      </c>
      <c r="N2369" s="23" t="n">
        <v>0</v>
      </c>
      <c r="O2369" s="23" t="n">
        <f aca="false">K2369+L2369</f>
        <v>27211</v>
      </c>
      <c r="P2369" s="23" t="n">
        <f aca="false">K2369+L2369+M2369+N2369</f>
        <v>67211</v>
      </c>
      <c r="Q2369" s="23" t="n">
        <v>23310</v>
      </c>
      <c r="R2369" s="23" t="n">
        <v>30547</v>
      </c>
      <c r="S2369" s="23" t="n">
        <v>36035</v>
      </c>
      <c r="T2369" s="23" t="n">
        <v>18125</v>
      </c>
      <c r="U2369" s="42" t="n">
        <f aca="false">IF(I2369="delivery",O2369-SUM(Q2369+R2369),IF(I2369="PO",P2369-SUM(Q2369:R2369)))</f>
        <v>-26646</v>
      </c>
      <c r="V2369" s="43" t="n">
        <v>0.00036</v>
      </c>
      <c r="W2369" s="43"/>
      <c r="X2369" s="43" t="n">
        <f aca="false">W2369-V2369</f>
        <v>-0.00036</v>
      </c>
      <c r="Z2369" s="44"/>
      <c r="AA2369" s="44"/>
      <c r="AM2369" s="23" t="str">
        <f aca="false">D2369</f>
        <v>Sanmina</v>
      </c>
      <c r="AN2369" s="23" t="s">
        <v>3124</v>
      </c>
      <c r="AT2369" s="44"/>
      <c r="AU2369" s="44"/>
      <c r="BD2369" s="23" t="s">
        <v>182</v>
      </c>
      <c r="BE2369" s="1" t="s">
        <v>183</v>
      </c>
    </row>
    <row r="2370" customFormat="false" ht="15" hidden="false" customHeight="true" outlineLevel="0" collapsed="false">
      <c r="A2370" s="23" t="s">
        <v>9528</v>
      </c>
      <c r="B2370" s="23" t="s">
        <v>9529</v>
      </c>
      <c r="C2370" s="40" t="s">
        <v>177</v>
      </c>
      <c r="D2370" s="23" t="s">
        <v>1471</v>
      </c>
      <c r="E2370" s="23" t="s">
        <v>9530</v>
      </c>
      <c r="F2370" s="23" t="s">
        <v>9531</v>
      </c>
      <c r="G2370" s="23" t="n">
        <v>116</v>
      </c>
      <c r="H2370" s="23" t="n">
        <v>10000</v>
      </c>
      <c r="I2370" s="41" t="s">
        <v>180</v>
      </c>
      <c r="K2370" s="23" t="n">
        <v>0</v>
      </c>
      <c r="L2370" s="23" t="n">
        <v>35529</v>
      </c>
      <c r="M2370" s="23" t="n">
        <v>0</v>
      </c>
      <c r="N2370" s="23" t="n">
        <v>0</v>
      </c>
      <c r="O2370" s="23" t="n">
        <f aca="false">K2370+L2370</f>
        <v>35529</v>
      </c>
      <c r="P2370" s="23" t="n">
        <f aca="false">K2370+L2370+M2370+N2370</f>
        <v>35529</v>
      </c>
      <c r="Q2370" s="23" t="n">
        <v>2487</v>
      </c>
      <c r="R2370" s="23" t="n">
        <v>3970</v>
      </c>
      <c r="S2370" s="23" t="n">
        <v>4487</v>
      </c>
      <c r="T2370" s="23" t="n">
        <v>870</v>
      </c>
      <c r="U2370" s="42" t="n">
        <f aca="false">IF(I2370="delivery",O2370-SUM(Q2370+R2370),IF(I2370="PO",P2370-SUM(Q2370:R2370)))</f>
        <v>29072</v>
      </c>
      <c r="V2370" s="43" t="n">
        <v>0.00043</v>
      </c>
      <c r="W2370" s="43"/>
      <c r="X2370" s="43" t="n">
        <f aca="false">W2370-V2370</f>
        <v>-0.00043</v>
      </c>
      <c r="Z2370" s="44"/>
      <c r="AA2370" s="44"/>
      <c r="AM2370" s="23" t="str">
        <f aca="false">D2370</f>
        <v>Sanmina</v>
      </c>
      <c r="AN2370" s="23" t="s">
        <v>3124</v>
      </c>
      <c r="AT2370" s="44"/>
      <c r="AU2370" s="44"/>
      <c r="BD2370" s="23" t="s">
        <v>182</v>
      </c>
      <c r="BE2370" s="1" t="s">
        <v>183</v>
      </c>
    </row>
    <row r="2371" customFormat="false" ht="15" hidden="false" customHeight="true" outlineLevel="0" collapsed="false">
      <c r="A2371" s="23" t="s">
        <v>9532</v>
      </c>
      <c r="B2371" s="23" t="s">
        <v>9533</v>
      </c>
      <c r="C2371" s="40" t="s">
        <v>177</v>
      </c>
      <c r="D2371" s="23" t="s">
        <v>1471</v>
      </c>
      <c r="E2371" s="23" t="s">
        <v>9534</v>
      </c>
      <c r="F2371" s="23" t="s">
        <v>9535</v>
      </c>
      <c r="G2371" s="23" t="n">
        <v>95</v>
      </c>
      <c r="H2371" s="23" t="n">
        <v>10000</v>
      </c>
      <c r="I2371" s="41" t="s">
        <v>180</v>
      </c>
      <c r="K2371" s="23" t="n">
        <v>0</v>
      </c>
      <c r="L2371" s="23" t="n">
        <v>39207</v>
      </c>
      <c r="M2371" s="23" t="n">
        <v>0</v>
      </c>
      <c r="N2371" s="23" t="n">
        <v>0</v>
      </c>
      <c r="O2371" s="23" t="n">
        <f aca="false">K2371+L2371</f>
        <v>39207</v>
      </c>
      <c r="P2371" s="23" t="n">
        <f aca="false">K2371+L2371+M2371+N2371</f>
        <v>39207</v>
      </c>
      <c r="Q2371" s="23" t="n">
        <v>982</v>
      </c>
      <c r="R2371" s="23" t="n">
        <v>12472</v>
      </c>
      <c r="S2371" s="23" t="n">
        <v>8845</v>
      </c>
      <c r="T2371" s="23" t="n">
        <v>4488</v>
      </c>
      <c r="U2371" s="42" t="n">
        <f aca="false">IF(I2371="delivery",O2371-SUM(Q2371+R2371),IF(I2371="PO",P2371-SUM(Q2371:R2371)))</f>
        <v>25753</v>
      </c>
      <c r="V2371" s="43" t="n">
        <v>0.00068</v>
      </c>
      <c r="W2371" s="43"/>
      <c r="X2371" s="43" t="n">
        <f aca="false">W2371-V2371</f>
        <v>-0.00068</v>
      </c>
      <c r="Z2371" s="44"/>
      <c r="AA2371" s="44"/>
      <c r="AM2371" s="23" t="str">
        <f aca="false">D2371</f>
        <v>Sanmina</v>
      </c>
      <c r="AN2371" s="23" t="s">
        <v>3124</v>
      </c>
      <c r="AT2371" s="44"/>
      <c r="AU2371" s="44"/>
      <c r="BD2371" s="23" t="s">
        <v>182</v>
      </c>
      <c r="BE2371" s="1" t="s">
        <v>183</v>
      </c>
    </row>
    <row r="2372" customFormat="false" ht="15" hidden="false" customHeight="true" outlineLevel="0" collapsed="false">
      <c r="A2372" s="23" t="s">
        <v>9536</v>
      </c>
      <c r="B2372" s="23" t="s">
        <v>9537</v>
      </c>
      <c r="C2372" s="40" t="s">
        <v>177</v>
      </c>
      <c r="D2372" s="23" t="s">
        <v>1471</v>
      </c>
      <c r="E2372" s="23" t="s">
        <v>9538</v>
      </c>
      <c r="F2372" s="23" t="s">
        <v>9539</v>
      </c>
      <c r="G2372" s="23" t="n">
        <v>53</v>
      </c>
      <c r="H2372" s="23" t="n">
        <v>10000</v>
      </c>
      <c r="I2372" s="41" t="s">
        <v>180</v>
      </c>
      <c r="K2372" s="23" t="n">
        <v>0</v>
      </c>
      <c r="L2372" s="23" t="n">
        <v>5063</v>
      </c>
      <c r="M2372" s="23" t="n">
        <v>0</v>
      </c>
      <c r="N2372" s="23" t="n">
        <v>0</v>
      </c>
      <c r="O2372" s="23" t="n">
        <f aca="false">K2372+L2372</f>
        <v>5063</v>
      </c>
      <c r="P2372" s="23" t="n">
        <f aca="false">K2372+L2372+M2372+N2372</f>
        <v>5063</v>
      </c>
      <c r="Q2372" s="23" t="n">
        <v>1050</v>
      </c>
      <c r="R2372" s="23" t="n">
        <v>1311</v>
      </c>
      <c r="S2372" s="23" t="n">
        <v>962</v>
      </c>
      <c r="T2372" s="23" t="n">
        <v>340</v>
      </c>
      <c r="U2372" s="42" t="n">
        <f aca="false">IF(I2372="delivery",O2372-SUM(Q2372+R2372),IF(I2372="PO",P2372-SUM(Q2372:R2372)))</f>
        <v>2702</v>
      </c>
      <c r="V2372" s="43" t="n">
        <v>0.023</v>
      </c>
      <c r="W2372" s="43"/>
      <c r="X2372" s="43" t="n">
        <f aca="false">W2372-V2372</f>
        <v>-0.023</v>
      </c>
      <c r="Z2372" s="44"/>
      <c r="AA2372" s="44"/>
      <c r="AM2372" s="23" t="str">
        <f aca="false">D2372</f>
        <v>Sanmina</v>
      </c>
      <c r="AN2372" s="23" t="s">
        <v>3124</v>
      </c>
      <c r="AT2372" s="44"/>
      <c r="AU2372" s="44"/>
      <c r="BD2372" s="23" t="s">
        <v>182</v>
      </c>
      <c r="BE2372" s="1" t="s">
        <v>183</v>
      </c>
    </row>
    <row r="2373" customFormat="false" ht="15" hidden="false" customHeight="true" outlineLevel="0" collapsed="false">
      <c r="A2373" s="23" t="s">
        <v>9540</v>
      </c>
      <c r="B2373" s="23" t="s">
        <v>9541</v>
      </c>
      <c r="C2373" s="40" t="s">
        <v>177</v>
      </c>
      <c r="D2373" s="23" t="s">
        <v>1471</v>
      </c>
      <c r="E2373" s="23" t="s">
        <v>9542</v>
      </c>
      <c r="F2373" s="23" t="s">
        <v>9543</v>
      </c>
      <c r="G2373" s="23" t="n">
        <v>116</v>
      </c>
      <c r="H2373" s="23" t="n">
        <v>10000</v>
      </c>
      <c r="I2373" s="41" t="s">
        <v>180</v>
      </c>
      <c r="K2373" s="23" t="n">
        <v>0</v>
      </c>
      <c r="L2373" s="23" t="n">
        <v>16994</v>
      </c>
      <c r="M2373" s="23" t="n">
        <v>0</v>
      </c>
      <c r="N2373" s="23" t="n">
        <v>30000</v>
      </c>
      <c r="O2373" s="23" t="n">
        <f aca="false">K2373+L2373</f>
        <v>16994</v>
      </c>
      <c r="P2373" s="23" t="n">
        <f aca="false">K2373+L2373+M2373+N2373</f>
        <v>46994</v>
      </c>
      <c r="Q2373" s="23" t="n">
        <v>18210</v>
      </c>
      <c r="R2373" s="23" t="n">
        <v>8838</v>
      </c>
      <c r="S2373" s="23" t="n">
        <v>11602</v>
      </c>
      <c r="T2373" s="23" t="n">
        <v>1638</v>
      </c>
      <c r="U2373" s="42" t="n">
        <f aca="false">IF(I2373="delivery",O2373-SUM(Q2373+R2373),IF(I2373="PO",P2373-SUM(Q2373:R2373)))</f>
        <v>-10054</v>
      </c>
      <c r="V2373" s="43" t="n">
        <v>0.00075</v>
      </c>
      <c r="W2373" s="43"/>
      <c r="X2373" s="43" t="n">
        <f aca="false">W2373-V2373</f>
        <v>-0.00075</v>
      </c>
      <c r="Z2373" s="44"/>
      <c r="AA2373" s="44"/>
      <c r="AM2373" s="23" t="str">
        <f aca="false">D2373</f>
        <v>Sanmina</v>
      </c>
      <c r="AN2373" s="23" t="s">
        <v>3124</v>
      </c>
      <c r="AT2373" s="44"/>
      <c r="AU2373" s="44"/>
      <c r="BD2373" s="23" t="s">
        <v>182</v>
      </c>
      <c r="BE2373" s="1" t="s">
        <v>183</v>
      </c>
    </row>
    <row r="2374" customFormat="false" ht="15" hidden="false" customHeight="true" outlineLevel="0" collapsed="false">
      <c r="A2374" s="23" t="s">
        <v>9544</v>
      </c>
      <c r="B2374" s="23" t="s">
        <v>9545</v>
      </c>
      <c r="C2374" s="40" t="s">
        <v>177</v>
      </c>
      <c r="D2374" s="23" t="s">
        <v>1471</v>
      </c>
      <c r="E2374" s="23" t="s">
        <v>9546</v>
      </c>
      <c r="F2374" s="23" t="s">
        <v>9547</v>
      </c>
      <c r="G2374" s="23" t="n">
        <v>81</v>
      </c>
      <c r="H2374" s="23" t="n">
        <v>10000</v>
      </c>
      <c r="I2374" s="41" t="s">
        <v>180</v>
      </c>
      <c r="K2374" s="23" t="n">
        <v>0</v>
      </c>
      <c r="L2374" s="23" t="n">
        <v>79550</v>
      </c>
      <c r="M2374" s="23" t="n">
        <v>80000</v>
      </c>
      <c r="N2374" s="23" t="n">
        <v>0</v>
      </c>
      <c r="O2374" s="23" t="n">
        <f aca="false">K2374+L2374</f>
        <v>79550</v>
      </c>
      <c r="P2374" s="23" t="n">
        <f aca="false">K2374+L2374+M2374+N2374</f>
        <v>159550</v>
      </c>
      <c r="Q2374" s="23" t="n">
        <v>42012</v>
      </c>
      <c r="R2374" s="23" t="n">
        <v>85134</v>
      </c>
      <c r="S2374" s="23" t="n">
        <v>76908</v>
      </c>
      <c r="T2374" s="23" t="n">
        <v>19508</v>
      </c>
      <c r="U2374" s="42" t="n">
        <f aca="false">IF(I2374="delivery",O2374-SUM(Q2374+R2374),IF(I2374="PO",P2374-SUM(Q2374:R2374)))</f>
        <v>-47596</v>
      </c>
      <c r="V2374" s="43" t="n">
        <v>0.00053</v>
      </c>
      <c r="W2374" s="43"/>
      <c r="X2374" s="43" t="n">
        <f aca="false">W2374-V2374</f>
        <v>-0.00053</v>
      </c>
      <c r="Y2374" s="23" t="n">
        <v>0.00053</v>
      </c>
      <c r="Z2374" s="44"/>
      <c r="AA2374" s="44"/>
      <c r="AM2374" s="23" t="str">
        <f aca="false">D2374</f>
        <v>Sanmina</v>
      </c>
      <c r="AN2374" s="23" t="s">
        <v>3124</v>
      </c>
      <c r="AT2374" s="44"/>
      <c r="AU2374" s="44"/>
      <c r="BD2374" s="23" t="s">
        <v>182</v>
      </c>
      <c r="BE2374" s="1" t="s">
        <v>183</v>
      </c>
    </row>
    <row r="2375" customFormat="false" ht="15" hidden="false" customHeight="true" outlineLevel="0" collapsed="false">
      <c r="A2375" s="23" t="s">
        <v>9548</v>
      </c>
      <c r="B2375" s="23" t="s">
        <v>9549</v>
      </c>
      <c r="C2375" s="40" t="s">
        <v>177</v>
      </c>
      <c r="D2375" s="23" t="s">
        <v>1471</v>
      </c>
      <c r="E2375" s="23" t="s">
        <v>9550</v>
      </c>
      <c r="F2375" s="23" t="s">
        <v>9551</v>
      </c>
      <c r="G2375" s="23" t="n">
        <v>81</v>
      </c>
      <c r="H2375" s="23" t="n">
        <v>10000</v>
      </c>
      <c r="I2375" s="41" t="s">
        <v>180</v>
      </c>
      <c r="K2375" s="23" t="n">
        <v>0</v>
      </c>
      <c r="L2375" s="23" t="n">
        <v>43024</v>
      </c>
      <c r="M2375" s="23" t="n">
        <v>0</v>
      </c>
      <c r="N2375" s="23" t="n">
        <v>0</v>
      </c>
      <c r="O2375" s="23" t="n">
        <f aca="false">K2375+L2375</f>
        <v>43024</v>
      </c>
      <c r="P2375" s="23" t="n">
        <f aca="false">K2375+L2375+M2375+N2375</f>
        <v>43024</v>
      </c>
      <c r="Q2375" s="23" t="n">
        <v>7349</v>
      </c>
      <c r="R2375" s="23" t="n">
        <v>5744</v>
      </c>
      <c r="S2375" s="23" t="n">
        <v>5342</v>
      </c>
      <c r="T2375" s="23" t="n">
        <v>1466</v>
      </c>
      <c r="U2375" s="42" t="n">
        <f aca="false">IF(I2375="delivery",O2375-SUM(Q2375+R2375),IF(I2375="PO",P2375-SUM(Q2375:R2375)))</f>
        <v>29931</v>
      </c>
      <c r="V2375" s="43" t="n">
        <v>0.00093</v>
      </c>
      <c r="W2375" s="43"/>
      <c r="X2375" s="43" t="n">
        <f aca="false">W2375-V2375</f>
        <v>-0.00093</v>
      </c>
      <c r="Z2375" s="44"/>
      <c r="AA2375" s="44"/>
      <c r="AM2375" s="23" t="str">
        <f aca="false">D2375</f>
        <v>Sanmina</v>
      </c>
      <c r="AN2375" s="23" t="s">
        <v>3124</v>
      </c>
      <c r="AT2375" s="44"/>
      <c r="AU2375" s="44"/>
      <c r="BD2375" s="23" t="s">
        <v>182</v>
      </c>
      <c r="BE2375" s="1" t="s">
        <v>183</v>
      </c>
    </row>
    <row r="2376" customFormat="false" ht="15" hidden="false" customHeight="true" outlineLevel="0" collapsed="false">
      <c r="A2376" s="23" t="s">
        <v>9552</v>
      </c>
      <c r="B2376" s="23" t="s">
        <v>9553</v>
      </c>
      <c r="C2376" s="40" t="s">
        <v>177</v>
      </c>
      <c r="D2376" s="23" t="s">
        <v>1471</v>
      </c>
      <c r="E2376" s="23" t="s">
        <v>9554</v>
      </c>
      <c r="F2376" s="23" t="s">
        <v>9555</v>
      </c>
      <c r="G2376" s="23" t="n">
        <v>86</v>
      </c>
      <c r="H2376" s="23" t="n">
        <v>5000</v>
      </c>
      <c r="I2376" s="41" t="s">
        <v>180</v>
      </c>
      <c r="K2376" s="23" t="n">
        <v>0</v>
      </c>
      <c r="L2376" s="23" t="n">
        <v>7455</v>
      </c>
      <c r="M2376" s="23" t="n">
        <v>10000</v>
      </c>
      <c r="N2376" s="23" t="n">
        <v>0</v>
      </c>
      <c r="O2376" s="23" t="n">
        <f aca="false">K2376+L2376</f>
        <v>7455</v>
      </c>
      <c r="P2376" s="23" t="n">
        <f aca="false">K2376+L2376+M2376+N2376</f>
        <v>17455</v>
      </c>
      <c r="Q2376" s="23" t="n">
        <v>5316</v>
      </c>
      <c r="R2376" s="23" t="n">
        <v>5603</v>
      </c>
      <c r="S2376" s="23" t="n">
        <v>6073</v>
      </c>
      <c r="T2376" s="23" t="n">
        <v>2564</v>
      </c>
      <c r="U2376" s="42" t="n">
        <f aca="false">IF(I2376="delivery",O2376-SUM(Q2376+R2376),IF(I2376="PO",P2376-SUM(Q2376:R2376)))</f>
        <v>-3464</v>
      </c>
      <c r="V2376" s="43" t="n">
        <v>0.00228</v>
      </c>
      <c r="W2376" s="43"/>
      <c r="X2376" s="43" t="n">
        <f aca="false">W2376-V2376</f>
        <v>-0.00228</v>
      </c>
      <c r="Z2376" s="44"/>
      <c r="AA2376" s="44"/>
      <c r="AM2376" s="23" t="str">
        <f aca="false">D2376</f>
        <v>Sanmina</v>
      </c>
      <c r="AN2376" s="23" t="s">
        <v>3124</v>
      </c>
      <c r="AT2376" s="44"/>
      <c r="AU2376" s="44"/>
      <c r="BD2376" s="23" t="s">
        <v>182</v>
      </c>
      <c r="BE2376" s="1" t="s">
        <v>183</v>
      </c>
    </row>
    <row r="2377" customFormat="false" ht="15" hidden="false" customHeight="true" outlineLevel="0" collapsed="false">
      <c r="A2377" s="23" t="s">
        <v>9556</v>
      </c>
      <c r="B2377" s="23" t="s">
        <v>9557</v>
      </c>
      <c r="C2377" s="40" t="s">
        <v>177</v>
      </c>
      <c r="D2377" s="23" t="s">
        <v>1471</v>
      </c>
      <c r="E2377" s="23" t="s">
        <v>9558</v>
      </c>
      <c r="F2377" s="23" t="s">
        <v>9559</v>
      </c>
      <c r="G2377" s="23" t="n">
        <v>86</v>
      </c>
      <c r="H2377" s="23" t="n">
        <v>10000</v>
      </c>
      <c r="I2377" s="41" t="s">
        <v>180</v>
      </c>
      <c r="K2377" s="23" t="n">
        <v>0</v>
      </c>
      <c r="L2377" s="23" t="n">
        <v>68922</v>
      </c>
      <c r="M2377" s="23" t="n">
        <v>0</v>
      </c>
      <c r="N2377" s="23" t="n">
        <v>0</v>
      </c>
      <c r="O2377" s="23" t="n">
        <f aca="false">K2377+L2377</f>
        <v>68922</v>
      </c>
      <c r="P2377" s="23" t="n">
        <f aca="false">K2377+L2377+M2377+N2377</f>
        <v>68922</v>
      </c>
      <c r="Q2377" s="23" t="n">
        <v>1517</v>
      </c>
      <c r="R2377" s="23" t="n">
        <v>2578</v>
      </c>
      <c r="S2377" s="23" t="n">
        <v>2029</v>
      </c>
      <c r="T2377" s="23" t="n">
        <v>912</v>
      </c>
      <c r="U2377" s="42" t="n">
        <f aca="false">IF(I2377="delivery",O2377-SUM(Q2377+R2377),IF(I2377="PO",P2377-SUM(Q2377:R2377)))</f>
        <v>64827</v>
      </c>
      <c r="V2377" s="43" t="n">
        <v>0.00068</v>
      </c>
      <c r="W2377" s="43"/>
      <c r="X2377" s="43" t="n">
        <f aca="false">W2377-V2377</f>
        <v>-0.00068</v>
      </c>
      <c r="Z2377" s="44"/>
      <c r="AA2377" s="44"/>
      <c r="AM2377" s="23" t="str">
        <f aca="false">D2377</f>
        <v>Sanmina</v>
      </c>
      <c r="AN2377" s="23" t="s">
        <v>3124</v>
      </c>
      <c r="AT2377" s="44"/>
      <c r="AU2377" s="44"/>
      <c r="BD2377" s="23" t="s">
        <v>182</v>
      </c>
      <c r="BE2377" s="1" t="s">
        <v>183</v>
      </c>
    </row>
    <row r="2378" customFormat="false" ht="15" hidden="false" customHeight="true" outlineLevel="0" collapsed="false">
      <c r="A2378" s="23" t="s">
        <v>9560</v>
      </c>
      <c r="B2378" s="23" t="s">
        <v>9561</v>
      </c>
      <c r="C2378" s="40" t="s">
        <v>177</v>
      </c>
      <c r="D2378" s="23" t="s">
        <v>1471</v>
      </c>
      <c r="E2378" s="23" t="s">
        <v>9562</v>
      </c>
      <c r="F2378" s="23" t="s">
        <v>9563</v>
      </c>
      <c r="G2378" s="23" t="n">
        <v>86</v>
      </c>
      <c r="H2378" s="23" t="n">
        <v>10000</v>
      </c>
      <c r="I2378" s="41" t="s">
        <v>180</v>
      </c>
      <c r="K2378" s="23" t="n">
        <v>0</v>
      </c>
      <c r="L2378" s="23" t="n">
        <v>479519</v>
      </c>
      <c r="M2378" s="23" t="n">
        <v>0</v>
      </c>
      <c r="N2378" s="23" t="n">
        <v>200000</v>
      </c>
      <c r="O2378" s="23" t="n">
        <f aca="false">K2378+L2378</f>
        <v>479519</v>
      </c>
      <c r="P2378" s="23" t="n">
        <f aca="false">K2378+L2378+M2378+N2378</f>
        <v>679519</v>
      </c>
      <c r="Q2378" s="23" t="n">
        <v>387423</v>
      </c>
      <c r="R2378" s="23" t="n">
        <v>211859</v>
      </c>
      <c r="S2378" s="23" t="n">
        <v>190217</v>
      </c>
      <c r="T2378" s="23" t="n">
        <v>61495</v>
      </c>
      <c r="U2378" s="42" t="n">
        <f aca="false">IF(I2378="delivery",O2378-SUM(Q2378+R2378),IF(I2378="PO",P2378-SUM(Q2378:R2378)))</f>
        <v>-119763</v>
      </c>
      <c r="V2378" s="43" t="n">
        <v>0.00054</v>
      </c>
      <c r="W2378" s="43"/>
      <c r="X2378" s="43" t="n">
        <f aca="false">W2378-V2378</f>
        <v>-0.00054</v>
      </c>
      <c r="Y2378" s="23" t="n">
        <v>0.00045</v>
      </c>
      <c r="Z2378" s="44"/>
      <c r="AA2378" s="44"/>
      <c r="AM2378" s="23" t="str">
        <f aca="false">D2378</f>
        <v>Sanmina</v>
      </c>
      <c r="AN2378" s="23" t="s">
        <v>3124</v>
      </c>
      <c r="AT2378" s="44"/>
      <c r="AU2378" s="44"/>
      <c r="BD2378" s="23" t="s">
        <v>182</v>
      </c>
      <c r="BE2378" s="1" t="s">
        <v>183</v>
      </c>
    </row>
    <row r="2379" customFormat="false" ht="15" hidden="false" customHeight="true" outlineLevel="0" collapsed="false">
      <c r="A2379" s="23" t="s">
        <v>9564</v>
      </c>
      <c r="B2379" s="23" t="s">
        <v>9565</v>
      </c>
      <c r="C2379" s="40" t="s">
        <v>177</v>
      </c>
      <c r="D2379" s="23" t="s">
        <v>1471</v>
      </c>
      <c r="E2379" s="23" t="s">
        <v>9566</v>
      </c>
      <c r="F2379" s="23" t="s">
        <v>9567</v>
      </c>
      <c r="G2379" s="23" t="n">
        <v>86</v>
      </c>
      <c r="H2379" s="23" t="n">
        <v>10000</v>
      </c>
      <c r="I2379" s="41" t="s">
        <v>180</v>
      </c>
      <c r="K2379" s="23" t="n">
        <v>0</v>
      </c>
      <c r="L2379" s="23" t="n">
        <v>275883</v>
      </c>
      <c r="M2379" s="23" t="n">
        <v>0</v>
      </c>
      <c r="N2379" s="23" t="n">
        <v>0</v>
      </c>
      <c r="O2379" s="23" t="n">
        <f aca="false">K2379+L2379</f>
        <v>275883</v>
      </c>
      <c r="P2379" s="23" t="n">
        <f aca="false">K2379+L2379+M2379+N2379</f>
        <v>275883</v>
      </c>
      <c r="Q2379" s="23" t="n">
        <v>10670</v>
      </c>
      <c r="R2379" s="23" t="n">
        <v>17839</v>
      </c>
      <c r="S2379" s="23" t="n">
        <v>16777</v>
      </c>
      <c r="T2379" s="23" t="n">
        <v>8485</v>
      </c>
      <c r="U2379" s="42" t="n">
        <f aca="false">IF(I2379="delivery",O2379-SUM(Q2379+R2379),IF(I2379="PO",P2379-SUM(Q2379:R2379)))</f>
        <v>247374</v>
      </c>
      <c r="V2379" s="43" t="n">
        <v>0.00166</v>
      </c>
      <c r="W2379" s="43"/>
      <c r="X2379" s="43" t="n">
        <f aca="false">W2379-V2379</f>
        <v>-0.00166</v>
      </c>
      <c r="Z2379" s="44"/>
      <c r="AA2379" s="44"/>
      <c r="AM2379" s="23" t="str">
        <f aca="false">D2379</f>
        <v>Sanmina</v>
      </c>
      <c r="AN2379" s="23" t="s">
        <v>3124</v>
      </c>
      <c r="AT2379" s="44"/>
      <c r="AU2379" s="44"/>
      <c r="BD2379" s="23" t="s">
        <v>182</v>
      </c>
      <c r="BE2379" s="1" t="s">
        <v>183</v>
      </c>
    </row>
    <row r="2380" customFormat="false" ht="15" hidden="false" customHeight="true" outlineLevel="0" collapsed="false">
      <c r="A2380" s="23" t="s">
        <v>9568</v>
      </c>
      <c r="B2380" s="23" t="s">
        <v>9569</v>
      </c>
      <c r="C2380" s="40" t="s">
        <v>177</v>
      </c>
      <c r="D2380" s="23" t="s">
        <v>1471</v>
      </c>
      <c r="E2380" s="23" t="s">
        <v>9570</v>
      </c>
      <c r="F2380" s="23" t="s">
        <v>9571</v>
      </c>
      <c r="G2380" s="23" t="n">
        <v>137</v>
      </c>
      <c r="H2380" s="23" t="n">
        <v>40000</v>
      </c>
      <c r="I2380" s="41" t="s">
        <v>180</v>
      </c>
      <c r="K2380" s="23" t="n">
        <v>0</v>
      </c>
      <c r="L2380" s="23" t="n">
        <v>34581</v>
      </c>
      <c r="M2380" s="23" t="n">
        <v>0</v>
      </c>
      <c r="N2380" s="23" t="n">
        <v>40000</v>
      </c>
      <c r="O2380" s="23" t="n">
        <f aca="false">K2380+L2380</f>
        <v>34581</v>
      </c>
      <c r="P2380" s="23" t="n">
        <f aca="false">K2380+L2380+M2380+N2380</f>
        <v>74581</v>
      </c>
      <c r="Q2380" s="23" t="n">
        <v>37572</v>
      </c>
      <c r="R2380" s="23" t="n">
        <v>17876</v>
      </c>
      <c r="S2380" s="23" t="n">
        <v>27214</v>
      </c>
      <c r="T2380" s="23" t="n">
        <v>3142</v>
      </c>
      <c r="U2380" s="42" t="n">
        <f aca="false">IF(I2380="delivery",O2380-SUM(Q2380+R2380),IF(I2380="PO",P2380-SUM(Q2380:R2380)))</f>
        <v>-20867</v>
      </c>
      <c r="V2380" s="43" t="n">
        <v>0.00083</v>
      </c>
      <c r="W2380" s="43"/>
      <c r="X2380" s="43" t="n">
        <f aca="false">W2380-V2380</f>
        <v>-0.00083</v>
      </c>
      <c r="Y2380" s="23" t="n">
        <v>0.00042</v>
      </c>
      <c r="Z2380" s="44"/>
      <c r="AA2380" s="44"/>
      <c r="AM2380" s="23" t="str">
        <f aca="false">D2380</f>
        <v>Sanmina</v>
      </c>
      <c r="AN2380" s="23" t="s">
        <v>3124</v>
      </c>
      <c r="AT2380" s="44"/>
      <c r="AU2380" s="44"/>
      <c r="BD2380" s="23" t="s">
        <v>182</v>
      </c>
      <c r="BE2380" s="1" t="s">
        <v>183</v>
      </c>
    </row>
    <row r="2381" customFormat="false" ht="15" hidden="false" customHeight="true" outlineLevel="0" collapsed="false">
      <c r="A2381" s="23" t="s">
        <v>9572</v>
      </c>
      <c r="B2381" s="23" t="s">
        <v>9573</v>
      </c>
      <c r="C2381" s="40" t="s">
        <v>177</v>
      </c>
      <c r="D2381" s="23" t="s">
        <v>1471</v>
      </c>
      <c r="E2381" s="23" t="s">
        <v>9574</v>
      </c>
      <c r="F2381" s="23" t="s">
        <v>9575</v>
      </c>
      <c r="G2381" s="23" t="n">
        <v>116</v>
      </c>
      <c r="H2381" s="23" t="n">
        <v>10000</v>
      </c>
      <c r="I2381" s="41" t="s">
        <v>188</v>
      </c>
      <c r="K2381" s="23" t="n">
        <v>0</v>
      </c>
      <c r="L2381" s="23" t="n">
        <v>9375</v>
      </c>
      <c r="M2381" s="23" t="n">
        <v>0</v>
      </c>
      <c r="N2381" s="23" t="n">
        <v>0</v>
      </c>
      <c r="O2381" s="23" t="n">
        <f aca="false">K2381+L2381</f>
        <v>9375</v>
      </c>
      <c r="P2381" s="23" t="n">
        <f aca="false">K2381+L2381+M2381+N2381</f>
        <v>9375</v>
      </c>
      <c r="Q2381" s="23" t="n">
        <v>5502</v>
      </c>
      <c r="R2381" s="23" t="n">
        <v>1926</v>
      </c>
      <c r="S2381" s="23" t="n">
        <v>2539</v>
      </c>
      <c r="T2381" s="23" t="n">
        <v>1206</v>
      </c>
      <c r="U2381" s="42" t="n">
        <f aca="false">IF(I2381="delivery",O2381-SUM(Q2381+R2381),IF(I2381="PO",P2381-SUM(Q2381:R2381)))</f>
        <v>1947</v>
      </c>
      <c r="V2381" s="43" t="n">
        <v>0.0025</v>
      </c>
      <c r="W2381" s="43"/>
      <c r="X2381" s="43" t="n">
        <f aca="false">W2381-V2381</f>
        <v>-0.0025</v>
      </c>
      <c r="Z2381" s="44"/>
      <c r="AA2381" s="44"/>
      <c r="AM2381" s="23" t="str">
        <f aca="false">D2381</f>
        <v>Sanmina</v>
      </c>
      <c r="AN2381" s="23" t="s">
        <v>3124</v>
      </c>
      <c r="AT2381" s="44"/>
      <c r="AU2381" s="44"/>
      <c r="BD2381" s="23" t="s">
        <v>182</v>
      </c>
      <c r="BE2381" s="1" t="s">
        <v>183</v>
      </c>
    </row>
    <row r="2382" customFormat="false" ht="15" hidden="false" customHeight="true" outlineLevel="0" collapsed="false">
      <c r="A2382" s="23" t="s">
        <v>9576</v>
      </c>
      <c r="B2382" s="23" t="s">
        <v>9577</v>
      </c>
      <c r="C2382" s="40" t="s">
        <v>177</v>
      </c>
      <c r="D2382" s="23" t="s">
        <v>1471</v>
      </c>
      <c r="E2382" s="23" t="s">
        <v>9578</v>
      </c>
      <c r="F2382" s="23" t="s">
        <v>9579</v>
      </c>
      <c r="G2382" s="23" t="n">
        <v>137</v>
      </c>
      <c r="H2382" s="23" t="n">
        <v>10000</v>
      </c>
      <c r="I2382" s="41" t="s">
        <v>180</v>
      </c>
      <c r="K2382" s="23" t="n">
        <v>0</v>
      </c>
      <c r="L2382" s="23" t="n">
        <v>1760</v>
      </c>
      <c r="M2382" s="23" t="n">
        <v>40000</v>
      </c>
      <c r="N2382" s="23" t="n">
        <v>0</v>
      </c>
      <c r="O2382" s="23" t="n">
        <f aca="false">K2382+L2382</f>
        <v>1760</v>
      </c>
      <c r="P2382" s="23" t="n">
        <f aca="false">K2382+L2382+M2382+N2382</f>
        <v>41760</v>
      </c>
      <c r="Q2382" s="23" t="n">
        <v>24856</v>
      </c>
      <c r="R2382" s="23" t="n">
        <v>10132</v>
      </c>
      <c r="S2382" s="23" t="n">
        <v>11346</v>
      </c>
      <c r="T2382" s="23" t="n">
        <v>4082</v>
      </c>
      <c r="U2382" s="42" t="n">
        <f aca="false">IF(I2382="delivery",O2382-SUM(Q2382+R2382),IF(I2382="PO",P2382-SUM(Q2382:R2382)))</f>
        <v>-33228</v>
      </c>
      <c r="V2382" s="43" t="n">
        <v>0.00032</v>
      </c>
      <c r="W2382" s="43"/>
      <c r="X2382" s="43" t="n">
        <f aca="false">W2382-V2382</f>
        <v>-0.00032</v>
      </c>
      <c r="Z2382" s="44"/>
      <c r="AA2382" s="44"/>
      <c r="AM2382" s="23" t="str">
        <f aca="false">D2382</f>
        <v>Sanmina</v>
      </c>
      <c r="AN2382" s="23" t="s">
        <v>3124</v>
      </c>
      <c r="AT2382" s="44"/>
      <c r="AU2382" s="44"/>
      <c r="BD2382" s="23" t="s">
        <v>182</v>
      </c>
      <c r="BE2382" s="1" t="s">
        <v>183</v>
      </c>
    </row>
    <row r="2383" customFormat="false" ht="15" hidden="false" customHeight="true" outlineLevel="0" collapsed="false">
      <c r="A2383" s="23" t="s">
        <v>9580</v>
      </c>
      <c r="B2383" s="23" t="s">
        <v>9581</v>
      </c>
      <c r="C2383" s="40" t="s">
        <v>177</v>
      </c>
      <c r="D2383" s="23" t="s">
        <v>1471</v>
      </c>
      <c r="E2383" s="23" t="s">
        <v>9582</v>
      </c>
      <c r="F2383" s="23" t="s">
        <v>9583</v>
      </c>
      <c r="G2383" s="23" t="n">
        <v>137</v>
      </c>
      <c r="H2383" s="23" t="n">
        <v>15000</v>
      </c>
      <c r="I2383" s="41" t="s">
        <v>180</v>
      </c>
      <c r="K2383" s="23" t="n">
        <v>0</v>
      </c>
      <c r="L2383" s="23" t="n">
        <v>97238</v>
      </c>
      <c r="M2383" s="23" t="n">
        <v>0</v>
      </c>
      <c r="N2383" s="23" t="n">
        <v>0</v>
      </c>
      <c r="O2383" s="23" t="n">
        <f aca="false">K2383+L2383</f>
        <v>97238</v>
      </c>
      <c r="P2383" s="23" t="n">
        <f aca="false">K2383+L2383+M2383+N2383</f>
        <v>97238</v>
      </c>
      <c r="Q2383" s="23" t="n">
        <v>56588</v>
      </c>
      <c r="R2383" s="23" t="n">
        <v>24806</v>
      </c>
      <c r="S2383" s="23" t="n">
        <v>33061</v>
      </c>
      <c r="T2383" s="23" t="n">
        <v>11756</v>
      </c>
      <c r="U2383" s="42" t="n">
        <f aca="false">IF(I2383="delivery",O2383-SUM(Q2383+R2383),IF(I2383="PO",P2383-SUM(Q2383:R2383)))</f>
        <v>15844</v>
      </c>
      <c r="V2383" s="43" t="n">
        <v>0.00057</v>
      </c>
      <c r="W2383" s="43"/>
      <c r="X2383" s="43" t="n">
        <f aca="false">W2383-V2383</f>
        <v>-0.00057</v>
      </c>
      <c r="Y2383" s="23" t="n">
        <v>0.00045</v>
      </c>
      <c r="Z2383" s="44"/>
      <c r="AA2383" s="44"/>
      <c r="AM2383" s="23" t="str">
        <f aca="false">D2383</f>
        <v>Sanmina</v>
      </c>
      <c r="AN2383" s="23" t="s">
        <v>3124</v>
      </c>
      <c r="AT2383" s="44"/>
      <c r="AU2383" s="44"/>
      <c r="BD2383" s="23" t="s">
        <v>182</v>
      </c>
      <c r="BE2383" s="1" t="s">
        <v>183</v>
      </c>
    </row>
    <row r="2384" customFormat="false" ht="15" hidden="false" customHeight="true" outlineLevel="0" collapsed="false">
      <c r="A2384" s="23" t="s">
        <v>9584</v>
      </c>
      <c r="B2384" s="23" t="s">
        <v>9585</v>
      </c>
      <c r="C2384" s="40" t="s">
        <v>177</v>
      </c>
      <c r="D2384" s="23" t="s">
        <v>1471</v>
      </c>
      <c r="E2384" s="23" t="s">
        <v>9586</v>
      </c>
      <c r="F2384" s="23" t="s">
        <v>9587</v>
      </c>
      <c r="G2384" s="23" t="n">
        <v>81</v>
      </c>
      <c r="H2384" s="23" t="n">
        <v>10000</v>
      </c>
      <c r="I2384" s="41" t="s">
        <v>180</v>
      </c>
      <c r="K2384" s="23" t="n">
        <v>0</v>
      </c>
      <c r="L2384" s="23" t="n">
        <v>109923</v>
      </c>
      <c r="M2384" s="23" t="n">
        <v>60000</v>
      </c>
      <c r="N2384" s="23" t="n">
        <v>0</v>
      </c>
      <c r="O2384" s="23" t="n">
        <f aca="false">K2384+L2384</f>
        <v>109923</v>
      </c>
      <c r="P2384" s="23" t="n">
        <f aca="false">K2384+L2384+M2384+N2384</f>
        <v>169923</v>
      </c>
      <c r="Q2384" s="23" t="n">
        <v>156086</v>
      </c>
      <c r="R2384" s="23" t="n">
        <v>65136</v>
      </c>
      <c r="S2384" s="23" t="n">
        <v>58839</v>
      </c>
      <c r="T2384" s="23" t="n">
        <v>15109</v>
      </c>
      <c r="U2384" s="42" t="n">
        <f aca="false">IF(I2384="delivery",O2384-SUM(Q2384+R2384),IF(I2384="PO",P2384-SUM(Q2384:R2384)))</f>
        <v>-111299</v>
      </c>
      <c r="V2384" s="43" t="n">
        <v>0.00057</v>
      </c>
      <c r="W2384" s="43"/>
      <c r="X2384" s="43" t="n">
        <f aca="false">W2384-V2384</f>
        <v>-0.00057</v>
      </c>
      <c r="Z2384" s="44"/>
      <c r="AA2384" s="44"/>
      <c r="AM2384" s="23" t="str">
        <f aca="false">D2384</f>
        <v>Sanmina</v>
      </c>
      <c r="AN2384" s="23" t="s">
        <v>3124</v>
      </c>
      <c r="AT2384" s="44"/>
      <c r="AU2384" s="44"/>
      <c r="BD2384" s="23" t="s">
        <v>182</v>
      </c>
      <c r="BE2384" s="1" t="s">
        <v>183</v>
      </c>
    </row>
    <row r="2385" customFormat="false" ht="15" hidden="false" customHeight="true" outlineLevel="0" collapsed="false">
      <c r="A2385" s="23" t="s">
        <v>9588</v>
      </c>
      <c r="B2385" s="23" t="s">
        <v>9589</v>
      </c>
      <c r="C2385" s="40" t="s">
        <v>177</v>
      </c>
      <c r="D2385" s="23" t="s">
        <v>1471</v>
      </c>
      <c r="E2385" s="23" t="s">
        <v>9590</v>
      </c>
      <c r="F2385" s="23" t="s">
        <v>9591</v>
      </c>
      <c r="G2385" s="23" t="n">
        <v>81</v>
      </c>
      <c r="H2385" s="23" t="n">
        <v>10000</v>
      </c>
      <c r="I2385" s="41" t="s">
        <v>180</v>
      </c>
      <c r="K2385" s="23" t="n">
        <v>0</v>
      </c>
      <c r="L2385" s="23" t="n">
        <v>206025</v>
      </c>
      <c r="M2385" s="23" t="n">
        <v>0</v>
      </c>
      <c r="N2385" s="23" t="n">
        <v>0</v>
      </c>
      <c r="O2385" s="23" t="n">
        <f aca="false">K2385+L2385</f>
        <v>206025</v>
      </c>
      <c r="P2385" s="23" t="n">
        <f aca="false">K2385+L2385+M2385+N2385</f>
        <v>206025</v>
      </c>
      <c r="Q2385" s="23" t="n">
        <v>5136</v>
      </c>
      <c r="R2385" s="23" t="n">
        <v>131840</v>
      </c>
      <c r="S2385" s="23" t="n">
        <v>108240</v>
      </c>
      <c r="T2385" s="23" t="n">
        <v>46000</v>
      </c>
      <c r="U2385" s="42" t="n">
        <f aca="false">IF(I2385="delivery",O2385-SUM(Q2385+R2385),IF(I2385="PO",P2385-SUM(Q2385:R2385)))</f>
        <v>69049</v>
      </c>
      <c r="V2385" s="43" t="n">
        <v>0.0017</v>
      </c>
      <c r="W2385" s="43"/>
      <c r="X2385" s="43" t="n">
        <f aca="false">W2385-V2385</f>
        <v>-0.0017</v>
      </c>
      <c r="Z2385" s="44"/>
      <c r="AA2385" s="44"/>
      <c r="AM2385" s="23" t="str">
        <f aca="false">D2385</f>
        <v>Sanmina</v>
      </c>
      <c r="AN2385" s="23" t="s">
        <v>3124</v>
      </c>
      <c r="AT2385" s="44"/>
      <c r="AU2385" s="44"/>
      <c r="BD2385" s="23" t="s">
        <v>182</v>
      </c>
      <c r="BE2385" s="1" t="s">
        <v>183</v>
      </c>
    </row>
    <row r="2386" customFormat="false" ht="15" hidden="false" customHeight="true" outlineLevel="0" collapsed="false">
      <c r="A2386" s="23" t="s">
        <v>9592</v>
      </c>
      <c r="B2386" s="23" t="s">
        <v>9593</v>
      </c>
      <c r="C2386" s="40" t="s">
        <v>177</v>
      </c>
      <c r="D2386" s="23" t="s">
        <v>1471</v>
      </c>
      <c r="E2386" s="23" t="s">
        <v>9594</v>
      </c>
      <c r="F2386" s="23" t="s">
        <v>9595</v>
      </c>
      <c r="G2386" s="23" t="n">
        <v>116</v>
      </c>
      <c r="H2386" s="23" t="n">
        <v>10000</v>
      </c>
      <c r="I2386" s="41" t="s">
        <v>180</v>
      </c>
      <c r="K2386" s="23" t="n">
        <v>0</v>
      </c>
      <c r="L2386" s="23" t="n">
        <v>17222</v>
      </c>
      <c r="M2386" s="23" t="n">
        <v>0</v>
      </c>
      <c r="N2386" s="23" t="n">
        <v>0</v>
      </c>
      <c r="O2386" s="23" t="n">
        <f aca="false">K2386+L2386</f>
        <v>17222</v>
      </c>
      <c r="P2386" s="23" t="n">
        <f aca="false">K2386+L2386+M2386+N2386</f>
        <v>17222</v>
      </c>
      <c r="Q2386" s="23" t="n">
        <v>5921</v>
      </c>
      <c r="R2386" s="23" t="n">
        <v>2598</v>
      </c>
      <c r="S2386" s="23" t="n">
        <v>2716</v>
      </c>
      <c r="T2386" s="23" t="n">
        <v>969</v>
      </c>
      <c r="U2386" s="42" t="n">
        <f aca="false">IF(I2386="delivery",O2386-SUM(Q2386+R2386),IF(I2386="PO",P2386-SUM(Q2386:R2386)))</f>
        <v>8703</v>
      </c>
      <c r="V2386" s="43" t="n">
        <v>0.008</v>
      </c>
      <c r="W2386" s="43"/>
      <c r="X2386" s="43" t="n">
        <f aca="false">W2386-V2386</f>
        <v>-0.008</v>
      </c>
      <c r="Z2386" s="44"/>
      <c r="AA2386" s="44"/>
      <c r="AM2386" s="23" t="str">
        <f aca="false">D2386</f>
        <v>Sanmina</v>
      </c>
      <c r="AN2386" s="23" t="s">
        <v>3124</v>
      </c>
      <c r="AT2386" s="44"/>
      <c r="AU2386" s="44"/>
      <c r="BD2386" s="23" t="s">
        <v>182</v>
      </c>
      <c r="BE2386" s="1" t="s">
        <v>183</v>
      </c>
    </row>
    <row r="2387" customFormat="false" ht="15" hidden="false" customHeight="true" outlineLevel="0" collapsed="false">
      <c r="A2387" s="23" t="s">
        <v>9596</v>
      </c>
      <c r="B2387" s="23" t="s">
        <v>9597</v>
      </c>
      <c r="C2387" s="40" t="s">
        <v>177</v>
      </c>
      <c r="D2387" s="23" t="s">
        <v>1471</v>
      </c>
      <c r="E2387" s="23" t="s">
        <v>9598</v>
      </c>
      <c r="F2387" s="23" t="s">
        <v>9599</v>
      </c>
      <c r="G2387" s="23" t="n">
        <v>116</v>
      </c>
      <c r="H2387" s="23" t="n">
        <v>10000</v>
      </c>
      <c r="I2387" s="41" t="s">
        <v>180</v>
      </c>
      <c r="K2387" s="23" t="n">
        <v>0</v>
      </c>
      <c r="L2387" s="23" t="n">
        <v>32464</v>
      </c>
      <c r="M2387" s="23" t="n">
        <v>0</v>
      </c>
      <c r="N2387" s="23" t="n">
        <v>0</v>
      </c>
      <c r="O2387" s="23" t="n">
        <f aca="false">K2387+L2387</f>
        <v>32464</v>
      </c>
      <c r="P2387" s="23" t="n">
        <f aca="false">K2387+L2387+M2387+N2387</f>
        <v>32464</v>
      </c>
      <c r="Q2387" s="23" t="n">
        <v>3488</v>
      </c>
      <c r="R2387" s="23" t="n">
        <v>3150</v>
      </c>
      <c r="S2387" s="23" t="n">
        <v>3150</v>
      </c>
      <c r="T2387" s="23" t="n">
        <v>1050</v>
      </c>
      <c r="U2387" s="42" t="n">
        <f aca="false">IF(I2387="delivery",O2387-SUM(Q2387+R2387),IF(I2387="PO",P2387-SUM(Q2387:R2387)))</f>
        <v>25826</v>
      </c>
      <c r="V2387" s="43" t="n">
        <v>0.0015</v>
      </c>
      <c r="W2387" s="43"/>
      <c r="X2387" s="43" t="n">
        <f aca="false">W2387-V2387</f>
        <v>-0.0015</v>
      </c>
      <c r="Z2387" s="44"/>
      <c r="AA2387" s="44"/>
      <c r="AM2387" s="23" t="str">
        <f aca="false">D2387</f>
        <v>Sanmina</v>
      </c>
      <c r="AN2387" s="23" t="s">
        <v>3124</v>
      </c>
      <c r="AT2387" s="44"/>
      <c r="AU2387" s="44"/>
      <c r="BD2387" s="23" t="s">
        <v>182</v>
      </c>
      <c r="BE2387" s="1" t="s">
        <v>183</v>
      </c>
    </row>
    <row r="2388" customFormat="false" ht="15" hidden="false" customHeight="true" outlineLevel="0" collapsed="false">
      <c r="A2388" s="23" t="s">
        <v>9600</v>
      </c>
      <c r="B2388" s="23" t="s">
        <v>9601</v>
      </c>
      <c r="C2388" s="40" t="s">
        <v>177</v>
      </c>
      <c r="D2388" s="23" t="s">
        <v>1471</v>
      </c>
      <c r="E2388" s="23" t="s">
        <v>9602</v>
      </c>
      <c r="F2388" s="23" t="s">
        <v>9603</v>
      </c>
      <c r="G2388" s="23" t="n">
        <v>123</v>
      </c>
      <c r="H2388" s="23" t="n">
        <v>10000</v>
      </c>
      <c r="I2388" s="41" t="s">
        <v>180</v>
      </c>
      <c r="K2388" s="23" t="n">
        <v>0</v>
      </c>
      <c r="L2388" s="23" t="n">
        <v>33679</v>
      </c>
      <c r="M2388" s="23" t="n">
        <v>0</v>
      </c>
      <c r="N2388" s="23" t="n">
        <v>0</v>
      </c>
      <c r="O2388" s="23" t="n">
        <f aca="false">K2388+L2388</f>
        <v>33679</v>
      </c>
      <c r="P2388" s="23" t="n">
        <f aca="false">K2388+L2388+M2388+N2388</f>
        <v>33679</v>
      </c>
      <c r="Q2388" s="23" t="n">
        <v>15775</v>
      </c>
      <c r="R2388" s="23" t="n">
        <v>12132</v>
      </c>
      <c r="S2388" s="23" t="n">
        <v>13144</v>
      </c>
      <c r="T2388" s="23" t="n">
        <v>4822</v>
      </c>
      <c r="U2388" s="42" t="n">
        <f aca="false">IF(I2388="delivery",O2388-SUM(Q2388+R2388),IF(I2388="PO",P2388-SUM(Q2388:R2388)))</f>
        <v>5772</v>
      </c>
      <c r="V2388" s="43" t="n">
        <v>0.00043</v>
      </c>
      <c r="W2388" s="43"/>
      <c r="X2388" s="43" t="n">
        <f aca="false">W2388-V2388</f>
        <v>-0.00043</v>
      </c>
      <c r="Y2388" s="23" t="n">
        <v>0.00043</v>
      </c>
      <c r="Z2388" s="44"/>
      <c r="AA2388" s="44"/>
      <c r="AM2388" s="23" t="str">
        <f aca="false">D2388</f>
        <v>Sanmina</v>
      </c>
      <c r="AN2388" s="23" t="s">
        <v>3124</v>
      </c>
      <c r="AT2388" s="44"/>
      <c r="AU2388" s="44"/>
      <c r="BD2388" s="23" t="s">
        <v>182</v>
      </c>
      <c r="BE2388" s="1" t="s">
        <v>183</v>
      </c>
    </row>
    <row r="2389" customFormat="false" ht="15" hidden="false" customHeight="true" outlineLevel="0" collapsed="false">
      <c r="A2389" s="23" t="s">
        <v>9604</v>
      </c>
      <c r="B2389" s="23" t="s">
        <v>9605</v>
      </c>
      <c r="C2389" s="40" t="s">
        <v>177</v>
      </c>
      <c r="D2389" s="23" t="s">
        <v>1471</v>
      </c>
      <c r="E2389" s="23" t="s">
        <v>9606</v>
      </c>
      <c r="F2389" s="23" t="s">
        <v>9607</v>
      </c>
      <c r="G2389" s="23" t="n">
        <v>116</v>
      </c>
      <c r="H2389" s="23" t="n">
        <v>30000</v>
      </c>
      <c r="I2389" s="41" t="s">
        <v>180</v>
      </c>
      <c r="K2389" s="23" t="n">
        <v>0</v>
      </c>
      <c r="L2389" s="23" t="n">
        <v>9286</v>
      </c>
      <c r="M2389" s="23" t="n">
        <v>40000</v>
      </c>
      <c r="N2389" s="23" t="n">
        <v>30000</v>
      </c>
      <c r="O2389" s="23" t="n">
        <f aca="false">K2389+L2389</f>
        <v>9286</v>
      </c>
      <c r="P2389" s="23" t="n">
        <f aca="false">K2389+L2389+M2389+N2389</f>
        <v>79286</v>
      </c>
      <c r="Q2389" s="23" t="n">
        <v>28716</v>
      </c>
      <c r="R2389" s="23" t="n">
        <v>19011</v>
      </c>
      <c r="S2389" s="23" t="n">
        <v>24985</v>
      </c>
      <c r="T2389" s="23" t="n">
        <v>6031</v>
      </c>
      <c r="U2389" s="42" t="n">
        <f aca="false">IF(I2389="delivery",O2389-SUM(Q2389+R2389),IF(I2389="PO",P2389-SUM(Q2389:R2389)))</f>
        <v>-38441</v>
      </c>
      <c r="V2389" s="43" t="n">
        <v>0.00061</v>
      </c>
      <c r="W2389" s="43"/>
      <c r="X2389" s="43" t="n">
        <f aca="false">W2389-V2389</f>
        <v>-0.00061</v>
      </c>
      <c r="Z2389" s="44"/>
      <c r="AA2389" s="44"/>
      <c r="AM2389" s="23" t="str">
        <f aca="false">D2389</f>
        <v>Sanmina</v>
      </c>
      <c r="AN2389" s="23" t="s">
        <v>3124</v>
      </c>
      <c r="AT2389" s="44"/>
      <c r="AU2389" s="44"/>
      <c r="BD2389" s="23" t="s">
        <v>182</v>
      </c>
      <c r="BE2389" s="1" t="s">
        <v>183</v>
      </c>
    </row>
    <row r="2390" customFormat="false" ht="15" hidden="false" customHeight="true" outlineLevel="0" collapsed="false">
      <c r="A2390" s="23" t="s">
        <v>9608</v>
      </c>
      <c r="B2390" s="23" t="s">
        <v>9609</v>
      </c>
      <c r="C2390" s="40" t="s">
        <v>177</v>
      </c>
      <c r="D2390" s="23" t="s">
        <v>1471</v>
      </c>
      <c r="E2390" s="23" t="s">
        <v>9610</v>
      </c>
      <c r="F2390" s="23" t="s">
        <v>9611</v>
      </c>
      <c r="G2390" s="23" t="n">
        <v>93</v>
      </c>
      <c r="H2390" s="23" t="n">
        <v>10000</v>
      </c>
      <c r="I2390" s="41" t="s">
        <v>180</v>
      </c>
      <c r="K2390" s="23" t="n">
        <v>0</v>
      </c>
      <c r="L2390" s="23" t="n">
        <v>110247</v>
      </c>
      <c r="M2390" s="23" t="n">
        <v>0</v>
      </c>
      <c r="N2390" s="23" t="n">
        <v>0</v>
      </c>
      <c r="O2390" s="23" t="n">
        <f aca="false">K2390+L2390</f>
        <v>110247</v>
      </c>
      <c r="P2390" s="23" t="n">
        <f aca="false">K2390+L2390+M2390+N2390</f>
        <v>110247</v>
      </c>
      <c r="Q2390" s="23" t="n">
        <v>3745</v>
      </c>
      <c r="R2390" s="23" t="n">
        <v>5936</v>
      </c>
      <c r="S2390" s="23" t="n">
        <v>4911</v>
      </c>
      <c r="T2390" s="23" t="n">
        <v>904</v>
      </c>
      <c r="U2390" s="42" t="n">
        <f aca="false">IF(I2390="delivery",O2390-SUM(Q2390+R2390),IF(I2390="PO",P2390-SUM(Q2390:R2390)))</f>
        <v>100566</v>
      </c>
      <c r="V2390" s="43" t="n">
        <v>0.0025</v>
      </c>
      <c r="W2390" s="43"/>
      <c r="X2390" s="43" t="n">
        <f aca="false">W2390-V2390</f>
        <v>-0.0025</v>
      </c>
      <c r="Z2390" s="44"/>
      <c r="AA2390" s="44"/>
      <c r="AM2390" s="23" t="str">
        <f aca="false">D2390</f>
        <v>Sanmina</v>
      </c>
      <c r="AN2390" s="23" t="s">
        <v>3124</v>
      </c>
      <c r="AT2390" s="44"/>
      <c r="AU2390" s="44"/>
      <c r="BD2390" s="23" t="s">
        <v>182</v>
      </c>
      <c r="BE2390" s="1" t="s">
        <v>183</v>
      </c>
    </row>
    <row r="2391" customFormat="false" ht="15" hidden="false" customHeight="true" outlineLevel="0" collapsed="false">
      <c r="A2391" s="23" t="s">
        <v>9612</v>
      </c>
      <c r="B2391" s="23" t="s">
        <v>9613</v>
      </c>
      <c r="C2391" s="40" t="s">
        <v>177</v>
      </c>
      <c r="D2391" s="23" t="s">
        <v>1471</v>
      </c>
      <c r="E2391" s="23" t="s">
        <v>9614</v>
      </c>
      <c r="F2391" s="23" t="s">
        <v>9615</v>
      </c>
      <c r="G2391" s="23" t="n">
        <v>86</v>
      </c>
      <c r="H2391" s="23" t="n">
        <v>10000</v>
      </c>
      <c r="I2391" s="41" t="s">
        <v>180</v>
      </c>
      <c r="K2391" s="23" t="n">
        <v>0</v>
      </c>
      <c r="L2391" s="23" t="n">
        <v>19038</v>
      </c>
      <c r="M2391" s="23" t="n">
        <v>0</v>
      </c>
      <c r="N2391" s="23" t="n">
        <v>0</v>
      </c>
      <c r="O2391" s="23" t="n">
        <f aca="false">K2391+L2391</f>
        <v>19038</v>
      </c>
      <c r="P2391" s="23" t="n">
        <f aca="false">K2391+L2391+M2391+N2391</f>
        <v>19038</v>
      </c>
      <c r="Q2391" s="23" t="n">
        <v>12737</v>
      </c>
      <c r="R2391" s="23" t="n">
        <v>11172</v>
      </c>
      <c r="S2391" s="23" t="n">
        <v>14424</v>
      </c>
      <c r="T2391" s="23" t="n">
        <v>4046</v>
      </c>
      <c r="U2391" s="42" t="n">
        <f aca="false">IF(I2391="delivery",O2391-SUM(Q2391+R2391),IF(I2391="PO",P2391-SUM(Q2391:R2391)))</f>
        <v>-4871</v>
      </c>
      <c r="V2391" s="43" t="n">
        <v>0.00055</v>
      </c>
      <c r="W2391" s="43"/>
      <c r="X2391" s="43" t="n">
        <f aca="false">W2391-V2391</f>
        <v>-0.00055</v>
      </c>
      <c r="Z2391" s="44"/>
      <c r="AA2391" s="44"/>
      <c r="AM2391" s="23" t="str">
        <f aca="false">D2391</f>
        <v>Sanmina</v>
      </c>
      <c r="AN2391" s="23" t="s">
        <v>3124</v>
      </c>
      <c r="AT2391" s="44"/>
      <c r="AU2391" s="44"/>
      <c r="BD2391" s="23" t="s">
        <v>182</v>
      </c>
      <c r="BE2391" s="1" t="s">
        <v>183</v>
      </c>
    </row>
    <row r="2392" customFormat="false" ht="15" hidden="false" customHeight="true" outlineLevel="0" collapsed="false">
      <c r="A2392" s="23" t="s">
        <v>9616</v>
      </c>
      <c r="B2392" s="23" t="s">
        <v>9617</v>
      </c>
      <c r="C2392" s="40" t="s">
        <v>177</v>
      </c>
      <c r="D2392" s="23" t="s">
        <v>1471</v>
      </c>
      <c r="E2392" s="23" t="s">
        <v>9618</v>
      </c>
      <c r="F2392" s="23" t="s">
        <v>9619</v>
      </c>
      <c r="G2392" s="23" t="n">
        <v>116</v>
      </c>
      <c r="H2392" s="23" t="n">
        <v>10000</v>
      </c>
      <c r="I2392" s="41" t="s">
        <v>180</v>
      </c>
      <c r="K2392" s="23" t="n">
        <v>0</v>
      </c>
      <c r="L2392" s="23" t="n">
        <v>104407</v>
      </c>
      <c r="M2392" s="23" t="n">
        <v>0</v>
      </c>
      <c r="N2392" s="23" t="n">
        <v>0</v>
      </c>
      <c r="O2392" s="23" t="n">
        <f aca="false">K2392+L2392</f>
        <v>104407</v>
      </c>
      <c r="P2392" s="23" t="n">
        <f aca="false">K2392+L2392+M2392+N2392</f>
        <v>104407</v>
      </c>
      <c r="Q2392" s="23" t="n">
        <v>13749</v>
      </c>
      <c r="R2392" s="23" t="n">
        <v>20234</v>
      </c>
      <c r="S2392" s="23" t="n">
        <v>18414</v>
      </c>
      <c r="T2392" s="23" t="n">
        <v>12209</v>
      </c>
      <c r="U2392" s="42" t="n">
        <f aca="false">IF(I2392="delivery",O2392-SUM(Q2392+R2392),IF(I2392="PO",P2392-SUM(Q2392:R2392)))</f>
        <v>70424</v>
      </c>
      <c r="V2392" s="43" t="n">
        <v>0.00055</v>
      </c>
      <c r="W2392" s="43"/>
      <c r="X2392" s="43" t="n">
        <f aca="false">W2392-V2392</f>
        <v>-0.00055</v>
      </c>
      <c r="Z2392" s="44"/>
      <c r="AA2392" s="44"/>
      <c r="AM2392" s="23" t="str">
        <f aca="false">D2392</f>
        <v>Sanmina</v>
      </c>
      <c r="AN2392" s="23" t="s">
        <v>3124</v>
      </c>
      <c r="AT2392" s="44"/>
      <c r="AU2392" s="44"/>
      <c r="BD2392" s="23" t="s">
        <v>182</v>
      </c>
      <c r="BE2392" s="1" t="s">
        <v>183</v>
      </c>
    </row>
    <row r="2393" customFormat="false" ht="15" hidden="false" customHeight="true" outlineLevel="0" collapsed="false">
      <c r="A2393" s="23" t="s">
        <v>9620</v>
      </c>
      <c r="B2393" s="23" t="s">
        <v>9621</v>
      </c>
      <c r="C2393" s="40" t="s">
        <v>177</v>
      </c>
      <c r="D2393" s="23" t="s">
        <v>1471</v>
      </c>
      <c r="E2393" s="23" t="s">
        <v>9622</v>
      </c>
      <c r="F2393" s="23" t="s">
        <v>9623</v>
      </c>
      <c r="G2393" s="23" t="n">
        <v>38</v>
      </c>
      <c r="H2393" s="23" t="n">
        <v>30000</v>
      </c>
      <c r="I2393" s="41" t="s">
        <v>188</v>
      </c>
      <c r="K2393" s="23" t="n">
        <v>0</v>
      </c>
      <c r="L2393" s="23" t="n">
        <v>1000</v>
      </c>
      <c r="M2393" s="23" t="n">
        <v>0</v>
      </c>
      <c r="N2393" s="23" t="n">
        <v>0</v>
      </c>
      <c r="O2393" s="23" t="n">
        <f aca="false">K2393+L2393</f>
        <v>1000</v>
      </c>
      <c r="P2393" s="23" t="n">
        <f aca="false">K2393+L2393+M2393+N2393</f>
        <v>1000</v>
      </c>
      <c r="Q2393" s="23" t="n">
        <v>163</v>
      </c>
      <c r="R2393" s="23" t="n">
        <v>32</v>
      </c>
      <c r="S2393" s="23" t="n">
        <v>16</v>
      </c>
      <c r="T2393" s="23" t="n">
        <v>8</v>
      </c>
      <c r="U2393" s="42" t="n">
        <f aca="false">IF(I2393="delivery",O2393-SUM(Q2393+R2393),IF(I2393="PO",P2393-SUM(Q2393:R2393)))</f>
        <v>805</v>
      </c>
      <c r="V2393" s="43" t="n">
        <v>0.00072</v>
      </c>
      <c r="W2393" s="43"/>
      <c r="X2393" s="43" t="n">
        <f aca="false">W2393-V2393</f>
        <v>-0.00072</v>
      </c>
      <c r="Z2393" s="44"/>
      <c r="AA2393" s="44"/>
      <c r="AM2393" s="23" t="str">
        <f aca="false">D2393</f>
        <v>Sanmina</v>
      </c>
      <c r="AN2393" s="23" t="s">
        <v>3124</v>
      </c>
      <c r="AT2393" s="44"/>
      <c r="AU2393" s="44"/>
      <c r="BD2393" s="23" t="s">
        <v>182</v>
      </c>
      <c r="BE2393" s="1" t="s">
        <v>183</v>
      </c>
    </row>
    <row r="2394" customFormat="false" ht="15" hidden="false" customHeight="true" outlineLevel="0" collapsed="false">
      <c r="A2394" s="23" t="s">
        <v>9624</v>
      </c>
      <c r="B2394" s="23" t="s">
        <v>9625</v>
      </c>
      <c r="C2394" s="40" t="s">
        <v>177</v>
      </c>
      <c r="D2394" s="23" t="s">
        <v>1471</v>
      </c>
      <c r="E2394" s="23" t="s">
        <v>9626</v>
      </c>
      <c r="F2394" s="23" t="s">
        <v>9627</v>
      </c>
      <c r="G2394" s="23" t="n">
        <v>86</v>
      </c>
      <c r="H2394" s="23" t="n">
        <v>10000</v>
      </c>
      <c r="I2394" s="41" t="s">
        <v>180</v>
      </c>
      <c r="K2394" s="23" t="n">
        <v>0</v>
      </c>
      <c r="L2394" s="23" t="n">
        <v>82168</v>
      </c>
      <c r="M2394" s="23" t="n">
        <v>0</v>
      </c>
      <c r="N2394" s="23" t="n">
        <v>0</v>
      </c>
      <c r="O2394" s="23" t="n">
        <f aca="false">K2394+L2394</f>
        <v>82168</v>
      </c>
      <c r="P2394" s="23" t="n">
        <f aca="false">K2394+L2394+M2394+N2394</f>
        <v>82168</v>
      </c>
      <c r="Q2394" s="23" t="n">
        <v>27409</v>
      </c>
      <c r="R2394" s="23" t="n">
        <v>14877</v>
      </c>
      <c r="S2394" s="23" t="n">
        <v>16206</v>
      </c>
      <c r="T2394" s="23" t="n">
        <v>4610</v>
      </c>
      <c r="U2394" s="42" t="n">
        <f aca="false">IF(I2394="delivery",O2394-SUM(Q2394+R2394),IF(I2394="PO",P2394-SUM(Q2394:R2394)))</f>
        <v>39882</v>
      </c>
      <c r="V2394" s="43" t="n">
        <v>0.00143</v>
      </c>
      <c r="W2394" s="43"/>
      <c r="X2394" s="43" t="n">
        <f aca="false">W2394-V2394</f>
        <v>-0.00143</v>
      </c>
      <c r="Y2394" s="23" t="n">
        <v>0.00043</v>
      </c>
      <c r="Z2394" s="44"/>
      <c r="AA2394" s="44"/>
      <c r="AM2394" s="23" t="str">
        <f aca="false">D2394</f>
        <v>Sanmina</v>
      </c>
      <c r="AN2394" s="23" t="s">
        <v>3124</v>
      </c>
      <c r="AT2394" s="44"/>
      <c r="AU2394" s="44"/>
      <c r="BD2394" s="23" t="s">
        <v>182</v>
      </c>
      <c r="BE2394" s="1" t="s">
        <v>183</v>
      </c>
    </row>
    <row r="2395" customFormat="false" ht="15" hidden="false" customHeight="true" outlineLevel="0" collapsed="false">
      <c r="A2395" s="23" t="s">
        <v>9628</v>
      </c>
      <c r="B2395" s="23" t="s">
        <v>9629</v>
      </c>
      <c r="C2395" s="40" t="s">
        <v>177</v>
      </c>
      <c r="D2395" s="23" t="s">
        <v>1471</v>
      </c>
      <c r="E2395" s="23" t="s">
        <v>9630</v>
      </c>
      <c r="F2395" s="23" t="s">
        <v>9631</v>
      </c>
      <c r="G2395" s="23" t="n">
        <v>93</v>
      </c>
      <c r="H2395" s="23" t="n">
        <v>10000</v>
      </c>
      <c r="I2395" s="41" t="s">
        <v>180</v>
      </c>
      <c r="K2395" s="23" t="n">
        <v>0</v>
      </c>
      <c r="L2395" s="23" t="n">
        <v>1000</v>
      </c>
      <c r="M2395" s="23" t="n">
        <v>0</v>
      </c>
      <c r="N2395" s="23" t="n">
        <v>10000</v>
      </c>
      <c r="O2395" s="23" t="n">
        <f aca="false">K2395+L2395</f>
        <v>1000</v>
      </c>
      <c r="P2395" s="23" t="n">
        <f aca="false">K2395+L2395+M2395+N2395</f>
        <v>11000</v>
      </c>
      <c r="Q2395" s="23" t="n">
        <v>506</v>
      </c>
      <c r="R2395" s="23" t="n">
        <v>792</v>
      </c>
      <c r="S2395" s="23" t="n">
        <v>792</v>
      </c>
      <c r="T2395" s="23" t="n">
        <v>396</v>
      </c>
      <c r="U2395" s="42" t="n">
        <f aca="false">IF(I2395="delivery",O2395-SUM(Q2395+R2395),IF(I2395="PO",P2395-SUM(Q2395:R2395)))</f>
        <v>-298</v>
      </c>
      <c r="V2395" s="43" t="n">
        <v>0.003</v>
      </c>
      <c r="W2395" s="43"/>
      <c r="X2395" s="43" t="n">
        <f aca="false">W2395-V2395</f>
        <v>-0.003</v>
      </c>
      <c r="Z2395" s="44"/>
      <c r="AA2395" s="44"/>
      <c r="AM2395" s="23" t="str">
        <f aca="false">D2395</f>
        <v>Sanmina</v>
      </c>
      <c r="AN2395" s="23" t="s">
        <v>3124</v>
      </c>
      <c r="AT2395" s="44"/>
      <c r="AU2395" s="44"/>
      <c r="BD2395" s="23" t="s">
        <v>182</v>
      </c>
      <c r="BE2395" s="1" t="s">
        <v>183</v>
      </c>
    </row>
    <row r="2396" customFormat="false" ht="15" hidden="false" customHeight="true" outlineLevel="0" collapsed="false">
      <c r="A2396" s="23" t="s">
        <v>9632</v>
      </c>
      <c r="B2396" s="23" t="s">
        <v>9633</v>
      </c>
      <c r="C2396" s="40" t="s">
        <v>177</v>
      </c>
      <c r="D2396" s="23" t="s">
        <v>1471</v>
      </c>
      <c r="E2396" s="23" t="s">
        <v>9634</v>
      </c>
      <c r="F2396" s="23" t="s">
        <v>9635</v>
      </c>
      <c r="G2396" s="23" t="n">
        <v>81</v>
      </c>
      <c r="H2396" s="23" t="n">
        <v>10000</v>
      </c>
      <c r="I2396" s="41" t="s">
        <v>188</v>
      </c>
      <c r="K2396" s="23" t="n">
        <v>0</v>
      </c>
      <c r="L2396" s="23" t="n">
        <v>53958</v>
      </c>
      <c r="M2396" s="23" t="n">
        <v>0</v>
      </c>
      <c r="N2396" s="23" t="n">
        <v>0</v>
      </c>
      <c r="O2396" s="23" t="n">
        <f aca="false">K2396+L2396</f>
        <v>53958</v>
      </c>
      <c r="P2396" s="23" t="n">
        <f aca="false">K2396+L2396+M2396+N2396</f>
        <v>53958</v>
      </c>
      <c r="Q2396" s="23" t="n">
        <v>1086</v>
      </c>
      <c r="R2396" s="23" t="n">
        <v>547</v>
      </c>
      <c r="S2396" s="23" t="n">
        <v>296</v>
      </c>
      <c r="T2396" s="23" t="n">
        <v>148</v>
      </c>
      <c r="U2396" s="42" t="n">
        <f aca="false">IF(I2396="delivery",O2396-SUM(Q2396+R2396),IF(I2396="PO",P2396-SUM(Q2396:R2396)))</f>
        <v>52325</v>
      </c>
      <c r="V2396" s="43" t="n">
        <v>0.00096</v>
      </c>
      <c r="W2396" s="43"/>
      <c r="X2396" s="43" t="n">
        <f aca="false">W2396-V2396</f>
        <v>-0.00096</v>
      </c>
      <c r="Y2396" s="23" t="n">
        <v>0.0026</v>
      </c>
      <c r="Z2396" s="44"/>
      <c r="AA2396" s="44"/>
      <c r="AM2396" s="23" t="str">
        <f aca="false">D2396</f>
        <v>Sanmina</v>
      </c>
      <c r="AN2396" s="23" t="s">
        <v>3124</v>
      </c>
      <c r="AT2396" s="44"/>
      <c r="AU2396" s="44"/>
      <c r="BD2396" s="23" t="s">
        <v>182</v>
      </c>
      <c r="BE2396" s="1" t="s">
        <v>183</v>
      </c>
    </row>
    <row r="2397" customFormat="false" ht="15" hidden="false" customHeight="true" outlineLevel="0" collapsed="false">
      <c r="A2397" s="23" t="s">
        <v>9636</v>
      </c>
      <c r="B2397" s="23" t="s">
        <v>9637</v>
      </c>
      <c r="C2397" s="40" t="s">
        <v>177</v>
      </c>
      <c r="D2397" s="23" t="s">
        <v>1471</v>
      </c>
      <c r="E2397" s="23" t="s">
        <v>9638</v>
      </c>
      <c r="F2397" s="23" t="s">
        <v>9639</v>
      </c>
      <c r="G2397" s="23" t="n">
        <v>116</v>
      </c>
      <c r="H2397" s="23" t="n">
        <v>5000</v>
      </c>
      <c r="I2397" s="41" t="s">
        <v>180</v>
      </c>
      <c r="K2397" s="23" t="n">
        <v>0</v>
      </c>
      <c r="L2397" s="23" t="n">
        <v>9039</v>
      </c>
      <c r="M2397" s="23" t="n">
        <v>0</v>
      </c>
      <c r="N2397" s="23" t="n">
        <v>0</v>
      </c>
      <c r="O2397" s="23" t="n">
        <f aca="false">K2397+L2397</f>
        <v>9039</v>
      </c>
      <c r="P2397" s="23" t="n">
        <f aca="false">K2397+L2397+M2397+N2397</f>
        <v>9039</v>
      </c>
      <c r="Q2397" s="23" t="n">
        <v>2134</v>
      </c>
      <c r="R2397" s="23" t="n">
        <v>1612</v>
      </c>
      <c r="S2397" s="23" t="n">
        <v>1636</v>
      </c>
      <c r="T2397" s="23" t="n">
        <v>1080</v>
      </c>
      <c r="U2397" s="42" t="n">
        <f aca="false">IF(I2397="delivery",O2397-SUM(Q2397+R2397),IF(I2397="PO",P2397-SUM(Q2397:R2397)))</f>
        <v>5293</v>
      </c>
      <c r="V2397" s="43" t="n">
        <v>0.00211</v>
      </c>
      <c r="W2397" s="43"/>
      <c r="X2397" s="43" t="n">
        <f aca="false">W2397-V2397</f>
        <v>-0.00211</v>
      </c>
      <c r="Z2397" s="44"/>
      <c r="AA2397" s="44"/>
      <c r="AM2397" s="23" t="str">
        <f aca="false">D2397</f>
        <v>Sanmina</v>
      </c>
      <c r="AN2397" s="23" t="s">
        <v>3124</v>
      </c>
      <c r="AT2397" s="44"/>
      <c r="AU2397" s="44"/>
      <c r="BD2397" s="23" t="s">
        <v>182</v>
      </c>
      <c r="BE2397" s="1" t="s">
        <v>183</v>
      </c>
    </row>
    <row r="2398" customFormat="false" ht="15" hidden="false" customHeight="true" outlineLevel="0" collapsed="false">
      <c r="A2398" s="23" t="s">
        <v>9640</v>
      </c>
      <c r="B2398" s="23" t="s">
        <v>9641</v>
      </c>
      <c r="C2398" s="40" t="s">
        <v>177</v>
      </c>
      <c r="D2398" s="23" t="s">
        <v>1471</v>
      </c>
      <c r="E2398" s="23" t="s">
        <v>9642</v>
      </c>
      <c r="F2398" s="23" t="s">
        <v>9643</v>
      </c>
      <c r="G2398" s="23" t="n">
        <v>86</v>
      </c>
      <c r="H2398" s="23" t="n">
        <v>5000</v>
      </c>
      <c r="I2398" s="41" t="s">
        <v>188</v>
      </c>
      <c r="K2398" s="23" t="n">
        <v>0</v>
      </c>
      <c r="L2398" s="23" t="n">
        <v>21169</v>
      </c>
      <c r="M2398" s="23" t="n">
        <v>0</v>
      </c>
      <c r="N2398" s="23" t="n">
        <v>0</v>
      </c>
      <c r="O2398" s="23" t="n">
        <f aca="false">K2398+L2398</f>
        <v>21169</v>
      </c>
      <c r="P2398" s="23" t="n">
        <f aca="false">K2398+L2398+M2398+N2398</f>
        <v>21169</v>
      </c>
      <c r="Q2398" s="23" t="n">
        <v>73</v>
      </c>
      <c r="R2398" s="23" t="n">
        <v>32</v>
      </c>
      <c r="S2398" s="23" t="n">
        <v>16</v>
      </c>
      <c r="T2398" s="23" t="n">
        <v>8</v>
      </c>
      <c r="U2398" s="42" t="n">
        <f aca="false">IF(I2398="delivery",O2398-SUM(Q2398+R2398),IF(I2398="PO",P2398-SUM(Q2398:R2398)))</f>
        <v>21064</v>
      </c>
      <c r="V2398" s="43" t="n">
        <v>0.00189</v>
      </c>
      <c r="W2398" s="43"/>
      <c r="X2398" s="43" t="n">
        <f aca="false">W2398-V2398</f>
        <v>-0.00189</v>
      </c>
      <c r="Y2398" s="23" t="n">
        <v>0.00523</v>
      </c>
      <c r="Z2398" s="44"/>
      <c r="AA2398" s="44"/>
      <c r="AM2398" s="23" t="str">
        <f aca="false">D2398</f>
        <v>Sanmina</v>
      </c>
      <c r="AN2398" s="23" t="s">
        <v>3124</v>
      </c>
      <c r="AT2398" s="44"/>
      <c r="AU2398" s="44"/>
      <c r="BD2398" s="23" t="s">
        <v>182</v>
      </c>
      <c r="BE2398" s="1" t="s">
        <v>183</v>
      </c>
    </row>
    <row r="2399" customFormat="false" ht="15" hidden="false" customHeight="true" outlineLevel="0" collapsed="false">
      <c r="A2399" s="23" t="s">
        <v>9644</v>
      </c>
      <c r="B2399" s="23" t="s">
        <v>9645</v>
      </c>
      <c r="C2399" s="40" t="s">
        <v>177</v>
      </c>
      <c r="D2399" s="23" t="s">
        <v>1471</v>
      </c>
      <c r="E2399" s="23" t="s">
        <v>9646</v>
      </c>
      <c r="F2399" s="23" t="s">
        <v>9647</v>
      </c>
      <c r="G2399" s="23" t="n">
        <v>86</v>
      </c>
      <c r="H2399" s="23" t="n">
        <v>10000</v>
      </c>
      <c r="I2399" s="41" t="s">
        <v>180</v>
      </c>
      <c r="K2399" s="23" t="n">
        <v>0</v>
      </c>
      <c r="L2399" s="23" t="n">
        <v>61802</v>
      </c>
      <c r="M2399" s="23" t="n">
        <v>0</v>
      </c>
      <c r="N2399" s="23" t="n">
        <v>0</v>
      </c>
      <c r="O2399" s="23" t="n">
        <f aca="false">K2399+L2399</f>
        <v>61802</v>
      </c>
      <c r="P2399" s="23" t="n">
        <f aca="false">K2399+L2399+M2399+N2399</f>
        <v>61802</v>
      </c>
      <c r="Q2399" s="23" t="n">
        <v>16342</v>
      </c>
      <c r="R2399" s="23" t="n">
        <v>10525</v>
      </c>
      <c r="S2399" s="23" t="n">
        <v>11906</v>
      </c>
      <c r="T2399" s="23" t="n">
        <v>2021</v>
      </c>
      <c r="U2399" s="42" t="n">
        <f aca="false">IF(I2399="delivery",O2399-SUM(Q2399+R2399),IF(I2399="PO",P2399-SUM(Q2399:R2399)))</f>
        <v>34935</v>
      </c>
      <c r="V2399" s="43" t="n">
        <v>0.00094</v>
      </c>
      <c r="W2399" s="43"/>
      <c r="X2399" s="43" t="n">
        <f aca="false">W2399-V2399</f>
        <v>-0.00094</v>
      </c>
      <c r="Z2399" s="44"/>
      <c r="AA2399" s="44"/>
      <c r="AM2399" s="23" t="str">
        <f aca="false">D2399</f>
        <v>Sanmina</v>
      </c>
      <c r="AN2399" s="23" t="s">
        <v>3124</v>
      </c>
      <c r="AT2399" s="44"/>
      <c r="AU2399" s="44"/>
      <c r="BD2399" s="23" t="s">
        <v>182</v>
      </c>
      <c r="BE2399" s="1" t="s">
        <v>183</v>
      </c>
    </row>
    <row r="2400" customFormat="false" ht="15" hidden="false" customHeight="true" outlineLevel="0" collapsed="false">
      <c r="A2400" s="23" t="s">
        <v>9648</v>
      </c>
      <c r="B2400" s="23" t="s">
        <v>9649</v>
      </c>
      <c r="C2400" s="40" t="s">
        <v>177</v>
      </c>
      <c r="D2400" s="23" t="s">
        <v>1471</v>
      </c>
      <c r="E2400" s="23" t="s">
        <v>9650</v>
      </c>
      <c r="F2400" s="23" t="s">
        <v>9651</v>
      </c>
      <c r="G2400" s="23" t="n">
        <v>38</v>
      </c>
      <c r="H2400" s="23" t="n">
        <v>30000</v>
      </c>
      <c r="I2400" s="41" t="s">
        <v>180</v>
      </c>
      <c r="K2400" s="23" t="n">
        <v>0</v>
      </c>
      <c r="L2400" s="23" t="n">
        <v>14178</v>
      </c>
      <c r="M2400" s="23" t="n">
        <v>0</v>
      </c>
      <c r="N2400" s="23" t="n">
        <v>0</v>
      </c>
      <c r="O2400" s="23" t="n">
        <f aca="false">K2400+L2400</f>
        <v>14178</v>
      </c>
      <c r="P2400" s="23" t="n">
        <f aca="false">K2400+L2400+M2400+N2400</f>
        <v>14178</v>
      </c>
      <c r="Q2400" s="23" t="n">
        <v>7617</v>
      </c>
      <c r="R2400" s="23" t="n">
        <v>13621</v>
      </c>
      <c r="S2400" s="23" t="n">
        <v>11473</v>
      </c>
      <c r="T2400" s="23" t="n">
        <v>5229</v>
      </c>
      <c r="U2400" s="42" t="n">
        <f aca="false">IF(I2400="delivery",O2400-SUM(Q2400+R2400),IF(I2400="PO",P2400-SUM(Q2400:R2400)))</f>
        <v>-7060</v>
      </c>
      <c r="V2400" s="43" t="n">
        <v>0.00097</v>
      </c>
      <c r="W2400" s="43"/>
      <c r="X2400" s="43" t="n">
        <f aca="false">W2400-V2400</f>
        <v>-0.00097</v>
      </c>
      <c r="Z2400" s="44"/>
      <c r="AA2400" s="44"/>
      <c r="AM2400" s="23" t="str">
        <f aca="false">D2400</f>
        <v>Sanmina</v>
      </c>
      <c r="AN2400" s="23" t="s">
        <v>3124</v>
      </c>
      <c r="AT2400" s="44"/>
      <c r="AU2400" s="44"/>
      <c r="BD2400" s="23" t="s">
        <v>182</v>
      </c>
      <c r="BE2400" s="1" t="s">
        <v>183</v>
      </c>
    </row>
    <row r="2401" customFormat="false" ht="15" hidden="false" customHeight="true" outlineLevel="0" collapsed="false">
      <c r="A2401" s="23" t="s">
        <v>9652</v>
      </c>
      <c r="B2401" s="23" t="s">
        <v>9653</v>
      </c>
      <c r="C2401" s="40" t="s">
        <v>177</v>
      </c>
      <c r="D2401" s="23" t="s">
        <v>1471</v>
      </c>
      <c r="E2401" s="23" t="s">
        <v>9654</v>
      </c>
      <c r="F2401" s="23" t="s">
        <v>9655</v>
      </c>
      <c r="G2401" s="23" t="n">
        <v>86</v>
      </c>
      <c r="H2401" s="23" t="n">
        <v>10000</v>
      </c>
      <c r="I2401" s="41" t="s">
        <v>180</v>
      </c>
      <c r="K2401" s="23" t="n">
        <v>0</v>
      </c>
      <c r="L2401" s="23" t="n">
        <v>17740</v>
      </c>
      <c r="M2401" s="23" t="n">
        <v>0</v>
      </c>
      <c r="N2401" s="23" t="n">
        <v>0</v>
      </c>
      <c r="O2401" s="23" t="n">
        <f aca="false">K2401+L2401</f>
        <v>17740</v>
      </c>
      <c r="P2401" s="23" t="n">
        <f aca="false">K2401+L2401+M2401+N2401</f>
        <v>17740</v>
      </c>
      <c r="Q2401" s="23" t="n">
        <v>6321</v>
      </c>
      <c r="R2401" s="23" t="n">
        <v>2644</v>
      </c>
      <c r="S2401" s="23" t="n">
        <v>4268</v>
      </c>
      <c r="T2401" s="23" t="n">
        <v>1394</v>
      </c>
      <c r="U2401" s="42" t="n">
        <f aca="false">IF(I2401="delivery",O2401-SUM(Q2401+R2401),IF(I2401="PO",P2401-SUM(Q2401:R2401)))</f>
        <v>8775</v>
      </c>
      <c r="V2401" s="43" t="n">
        <v>0.00064</v>
      </c>
      <c r="W2401" s="43"/>
      <c r="X2401" s="43" t="n">
        <f aca="false">W2401-V2401</f>
        <v>-0.00064</v>
      </c>
      <c r="Z2401" s="44"/>
      <c r="AA2401" s="44"/>
      <c r="AM2401" s="23" t="str">
        <f aca="false">D2401</f>
        <v>Sanmina</v>
      </c>
      <c r="AN2401" s="23" t="s">
        <v>3124</v>
      </c>
      <c r="AT2401" s="44"/>
      <c r="AU2401" s="44"/>
      <c r="BD2401" s="23" t="s">
        <v>182</v>
      </c>
      <c r="BE2401" s="1" t="s">
        <v>183</v>
      </c>
    </row>
    <row r="2402" customFormat="false" ht="15" hidden="false" customHeight="true" outlineLevel="0" collapsed="false">
      <c r="A2402" s="23" t="s">
        <v>9656</v>
      </c>
      <c r="B2402" s="23" t="s">
        <v>9657</v>
      </c>
      <c r="C2402" s="40" t="s">
        <v>177</v>
      </c>
      <c r="D2402" s="23" t="s">
        <v>1471</v>
      </c>
      <c r="E2402" s="23" t="s">
        <v>9658</v>
      </c>
      <c r="F2402" s="23" t="s">
        <v>9659</v>
      </c>
      <c r="G2402" s="23" t="n">
        <v>38</v>
      </c>
      <c r="H2402" s="23" t="n">
        <v>40000</v>
      </c>
      <c r="I2402" s="41" t="s">
        <v>180</v>
      </c>
      <c r="K2402" s="23" t="n">
        <v>0</v>
      </c>
      <c r="L2402" s="23" t="n">
        <v>30357</v>
      </c>
      <c r="M2402" s="23" t="n">
        <v>0</v>
      </c>
      <c r="N2402" s="23" t="n">
        <v>0</v>
      </c>
      <c r="O2402" s="23" t="n">
        <f aca="false">K2402+L2402</f>
        <v>30357</v>
      </c>
      <c r="P2402" s="23" t="n">
        <f aca="false">K2402+L2402+M2402+N2402</f>
        <v>30357</v>
      </c>
      <c r="Q2402" s="23" t="n">
        <v>11467</v>
      </c>
      <c r="R2402" s="23" t="n">
        <v>12926</v>
      </c>
      <c r="S2402" s="23" t="n">
        <v>17450</v>
      </c>
      <c r="T2402" s="23" t="n">
        <v>4786</v>
      </c>
      <c r="U2402" s="42" t="n">
        <f aca="false">IF(I2402="delivery",O2402-SUM(Q2402+R2402),IF(I2402="PO",P2402-SUM(Q2402:R2402)))</f>
        <v>5964</v>
      </c>
      <c r="V2402" s="43" t="n">
        <v>0.00068</v>
      </c>
      <c r="W2402" s="43"/>
      <c r="X2402" s="43" t="n">
        <f aca="false">W2402-V2402</f>
        <v>-0.00068</v>
      </c>
      <c r="Z2402" s="44"/>
      <c r="AA2402" s="44"/>
      <c r="AM2402" s="23" t="str">
        <f aca="false">D2402</f>
        <v>Sanmina</v>
      </c>
      <c r="AN2402" s="23" t="s">
        <v>3124</v>
      </c>
      <c r="AT2402" s="44"/>
      <c r="AU2402" s="44"/>
      <c r="BD2402" s="23" t="s">
        <v>182</v>
      </c>
      <c r="BE2402" s="1" t="s">
        <v>183</v>
      </c>
    </row>
    <row r="2403" customFormat="false" ht="15" hidden="false" customHeight="true" outlineLevel="0" collapsed="false">
      <c r="A2403" s="23" t="s">
        <v>9660</v>
      </c>
      <c r="B2403" s="23" t="s">
        <v>9661</v>
      </c>
      <c r="C2403" s="40" t="s">
        <v>177</v>
      </c>
      <c r="D2403" s="23" t="s">
        <v>1471</v>
      </c>
      <c r="E2403" s="23" t="s">
        <v>9662</v>
      </c>
      <c r="F2403" s="23" t="s">
        <v>9663</v>
      </c>
      <c r="G2403" s="23" t="n">
        <v>116</v>
      </c>
      <c r="H2403" s="23" t="n">
        <v>10000</v>
      </c>
      <c r="I2403" s="41" t="s">
        <v>180</v>
      </c>
      <c r="K2403" s="23" t="n">
        <v>0</v>
      </c>
      <c r="L2403" s="23" t="n">
        <v>23431</v>
      </c>
      <c r="M2403" s="23" t="n">
        <v>0</v>
      </c>
      <c r="N2403" s="23" t="n">
        <v>0</v>
      </c>
      <c r="O2403" s="23" t="n">
        <f aca="false">K2403+L2403</f>
        <v>23431</v>
      </c>
      <c r="P2403" s="23" t="n">
        <f aca="false">K2403+L2403+M2403+N2403</f>
        <v>23431</v>
      </c>
      <c r="Q2403" s="23" t="n">
        <v>6790</v>
      </c>
      <c r="R2403" s="23" t="n">
        <v>4259</v>
      </c>
      <c r="S2403" s="23" t="n">
        <v>4408</v>
      </c>
      <c r="T2403" s="23" t="n">
        <v>1453</v>
      </c>
      <c r="U2403" s="42" t="n">
        <f aca="false">IF(I2403="delivery",O2403-SUM(Q2403+R2403),IF(I2403="PO",P2403-SUM(Q2403:R2403)))</f>
        <v>12382</v>
      </c>
      <c r="V2403" s="43" t="n">
        <v>0.00063</v>
      </c>
      <c r="W2403" s="43"/>
      <c r="X2403" s="43" t="n">
        <f aca="false">W2403-V2403</f>
        <v>-0.00063</v>
      </c>
      <c r="Z2403" s="44"/>
      <c r="AA2403" s="44"/>
      <c r="AM2403" s="23" t="str">
        <f aca="false">D2403</f>
        <v>Sanmina</v>
      </c>
      <c r="AN2403" s="23" t="s">
        <v>3124</v>
      </c>
      <c r="AT2403" s="44"/>
      <c r="AU2403" s="44"/>
      <c r="BD2403" s="23" t="s">
        <v>182</v>
      </c>
      <c r="BE2403" s="1" t="s">
        <v>183</v>
      </c>
    </row>
    <row r="2404" customFormat="false" ht="15" hidden="false" customHeight="true" outlineLevel="0" collapsed="false">
      <c r="A2404" s="23" t="s">
        <v>9664</v>
      </c>
      <c r="B2404" s="23" t="s">
        <v>9665</v>
      </c>
      <c r="C2404" s="40" t="s">
        <v>177</v>
      </c>
      <c r="D2404" s="23" t="s">
        <v>1471</v>
      </c>
      <c r="E2404" s="23" t="s">
        <v>9666</v>
      </c>
      <c r="F2404" s="23" t="s">
        <v>9667</v>
      </c>
      <c r="G2404" s="23" t="n">
        <v>33</v>
      </c>
      <c r="H2404" s="23" t="n">
        <v>10000</v>
      </c>
      <c r="I2404" s="41" t="s">
        <v>188</v>
      </c>
      <c r="K2404" s="23" t="n">
        <v>0</v>
      </c>
      <c r="L2404" s="23" t="n">
        <v>24365</v>
      </c>
      <c r="M2404" s="23" t="n">
        <v>0</v>
      </c>
      <c r="N2404" s="23" t="n">
        <v>0</v>
      </c>
      <c r="O2404" s="23" t="n">
        <f aca="false">K2404+L2404</f>
        <v>24365</v>
      </c>
      <c r="P2404" s="23" t="n">
        <f aca="false">K2404+L2404+M2404+N2404</f>
        <v>24365</v>
      </c>
      <c r="Q2404" s="23" t="n">
        <v>163</v>
      </c>
      <c r="R2404" s="23" t="n">
        <v>5753</v>
      </c>
      <c r="S2404" s="23" t="n">
        <v>4057</v>
      </c>
      <c r="T2404" s="23" t="n">
        <v>1802</v>
      </c>
      <c r="U2404" s="42" t="n">
        <f aca="false">IF(I2404="delivery",O2404-SUM(Q2404+R2404),IF(I2404="PO",P2404-SUM(Q2404:R2404)))</f>
        <v>18449</v>
      </c>
      <c r="V2404" s="43" t="n">
        <v>0.00159</v>
      </c>
      <c r="W2404" s="43"/>
      <c r="X2404" s="43" t="n">
        <f aca="false">W2404-V2404</f>
        <v>-0.00159</v>
      </c>
      <c r="Y2404" s="23" t="n">
        <v>0.00094</v>
      </c>
      <c r="Z2404" s="44"/>
      <c r="AA2404" s="44"/>
      <c r="AM2404" s="23" t="str">
        <f aca="false">D2404</f>
        <v>Sanmina</v>
      </c>
      <c r="AN2404" s="23" t="s">
        <v>3124</v>
      </c>
      <c r="AT2404" s="44"/>
      <c r="AU2404" s="44"/>
      <c r="BD2404" s="23" t="s">
        <v>182</v>
      </c>
      <c r="BE2404" s="1" t="s">
        <v>183</v>
      </c>
    </row>
    <row r="2405" customFormat="false" ht="15" hidden="false" customHeight="true" outlineLevel="0" collapsed="false">
      <c r="A2405" s="23" t="s">
        <v>9668</v>
      </c>
      <c r="B2405" s="23" t="s">
        <v>9669</v>
      </c>
      <c r="C2405" s="40" t="s">
        <v>177</v>
      </c>
      <c r="D2405" s="23" t="s">
        <v>1471</v>
      </c>
      <c r="E2405" s="23" t="s">
        <v>9670</v>
      </c>
      <c r="F2405" s="23" t="s">
        <v>9671</v>
      </c>
      <c r="G2405" s="23" t="n">
        <v>86</v>
      </c>
      <c r="H2405" s="23" t="n">
        <v>10000</v>
      </c>
      <c r="I2405" s="41" t="s">
        <v>180</v>
      </c>
      <c r="K2405" s="23" t="n">
        <v>0</v>
      </c>
      <c r="L2405" s="23" t="n">
        <v>35213</v>
      </c>
      <c r="M2405" s="23" t="n">
        <v>0</v>
      </c>
      <c r="N2405" s="23" t="n">
        <v>0</v>
      </c>
      <c r="O2405" s="23" t="n">
        <f aca="false">K2405+L2405</f>
        <v>35213</v>
      </c>
      <c r="P2405" s="23" t="n">
        <f aca="false">K2405+L2405+M2405+N2405</f>
        <v>35213</v>
      </c>
      <c r="Q2405" s="23" t="n">
        <v>14446</v>
      </c>
      <c r="R2405" s="23" t="n">
        <v>7089</v>
      </c>
      <c r="S2405" s="23" t="n">
        <v>8109</v>
      </c>
      <c r="T2405" s="23" t="n">
        <v>2311</v>
      </c>
      <c r="U2405" s="42" t="n">
        <f aca="false">IF(I2405="delivery",O2405-SUM(Q2405+R2405),IF(I2405="PO",P2405-SUM(Q2405:R2405)))</f>
        <v>13678</v>
      </c>
      <c r="V2405" s="43" t="n">
        <v>0.00036</v>
      </c>
      <c r="W2405" s="43"/>
      <c r="X2405" s="43" t="n">
        <f aca="false">W2405-V2405</f>
        <v>-0.00036</v>
      </c>
      <c r="Y2405" s="23" t="n">
        <v>0.00036</v>
      </c>
      <c r="Z2405" s="44"/>
      <c r="AA2405" s="44"/>
      <c r="AM2405" s="23" t="str">
        <f aca="false">D2405</f>
        <v>Sanmina</v>
      </c>
      <c r="AN2405" s="23" t="s">
        <v>3124</v>
      </c>
      <c r="AT2405" s="44"/>
      <c r="AU2405" s="44"/>
      <c r="BD2405" s="23" t="s">
        <v>182</v>
      </c>
      <c r="BE2405" s="1" t="s">
        <v>183</v>
      </c>
    </row>
    <row r="2406" customFormat="false" ht="15" hidden="false" customHeight="true" outlineLevel="0" collapsed="false">
      <c r="A2406" s="23" t="s">
        <v>9672</v>
      </c>
      <c r="B2406" s="23" t="s">
        <v>9673</v>
      </c>
      <c r="C2406" s="40" t="s">
        <v>177</v>
      </c>
      <c r="D2406" s="23" t="s">
        <v>1471</v>
      </c>
      <c r="E2406" s="23" t="s">
        <v>9674</v>
      </c>
      <c r="F2406" s="23" t="s">
        <v>9675</v>
      </c>
      <c r="G2406" s="23" t="n">
        <v>116</v>
      </c>
      <c r="H2406" s="23" t="n">
        <v>10000</v>
      </c>
      <c r="I2406" s="41" t="s">
        <v>180</v>
      </c>
      <c r="K2406" s="23" t="n">
        <v>0</v>
      </c>
      <c r="L2406" s="23" t="n">
        <v>129602</v>
      </c>
      <c r="M2406" s="23" t="n">
        <v>0</v>
      </c>
      <c r="N2406" s="23" t="n">
        <v>0</v>
      </c>
      <c r="O2406" s="23" t="n">
        <f aca="false">K2406+L2406</f>
        <v>129602</v>
      </c>
      <c r="P2406" s="23" t="n">
        <f aca="false">K2406+L2406+M2406+N2406</f>
        <v>129602</v>
      </c>
      <c r="Q2406" s="23" t="n">
        <v>2716</v>
      </c>
      <c r="R2406" s="23" t="n">
        <v>2850</v>
      </c>
      <c r="S2406" s="23" t="n">
        <v>2674</v>
      </c>
      <c r="T2406" s="23" t="n">
        <v>894</v>
      </c>
      <c r="U2406" s="42" t="n">
        <f aca="false">IF(I2406="delivery",O2406-SUM(Q2406+R2406),IF(I2406="PO",P2406-SUM(Q2406:R2406)))</f>
        <v>124036</v>
      </c>
      <c r="V2406" s="43" t="n">
        <v>0.00053</v>
      </c>
      <c r="W2406" s="43"/>
      <c r="X2406" s="43" t="n">
        <f aca="false">W2406-V2406</f>
        <v>-0.00053</v>
      </c>
      <c r="Z2406" s="44"/>
      <c r="AA2406" s="44"/>
      <c r="AM2406" s="23" t="str">
        <f aca="false">D2406</f>
        <v>Sanmina</v>
      </c>
      <c r="AN2406" s="23" t="s">
        <v>3124</v>
      </c>
      <c r="AT2406" s="44"/>
      <c r="AU2406" s="44"/>
      <c r="BD2406" s="23" t="s">
        <v>182</v>
      </c>
      <c r="BE2406" s="1" t="s">
        <v>183</v>
      </c>
    </row>
    <row r="2407" customFormat="false" ht="15" hidden="false" customHeight="true" outlineLevel="0" collapsed="false">
      <c r="A2407" s="23" t="s">
        <v>9676</v>
      </c>
      <c r="B2407" s="23" t="s">
        <v>9677</v>
      </c>
      <c r="C2407" s="40" t="s">
        <v>177</v>
      </c>
      <c r="D2407" s="23" t="s">
        <v>1471</v>
      </c>
      <c r="E2407" s="23" t="s">
        <v>9678</v>
      </c>
      <c r="F2407" s="23" t="s">
        <v>9679</v>
      </c>
      <c r="G2407" s="23" t="n">
        <v>116</v>
      </c>
      <c r="H2407" s="23" t="n">
        <v>10000</v>
      </c>
      <c r="I2407" s="41" t="s">
        <v>188</v>
      </c>
      <c r="K2407" s="23" t="n">
        <v>0</v>
      </c>
      <c r="L2407" s="23" t="n">
        <v>16303</v>
      </c>
      <c r="M2407" s="23" t="n">
        <v>0</v>
      </c>
      <c r="N2407" s="23" t="n">
        <v>0</v>
      </c>
      <c r="O2407" s="23" t="n">
        <f aca="false">K2407+L2407</f>
        <v>16303</v>
      </c>
      <c r="P2407" s="23" t="n">
        <f aca="false">K2407+L2407+M2407+N2407</f>
        <v>16303</v>
      </c>
      <c r="Q2407" s="23" t="n">
        <v>747</v>
      </c>
      <c r="R2407" s="23" t="n">
        <v>3493</v>
      </c>
      <c r="S2407" s="23" t="n">
        <v>2571</v>
      </c>
      <c r="T2407" s="23" t="n">
        <v>995</v>
      </c>
      <c r="U2407" s="42" t="n">
        <f aca="false">IF(I2407="delivery",O2407-SUM(Q2407+R2407),IF(I2407="PO",P2407-SUM(Q2407:R2407)))</f>
        <v>12063</v>
      </c>
      <c r="V2407" s="43" t="n">
        <v>0.00195</v>
      </c>
      <c r="W2407" s="43"/>
      <c r="X2407" s="43" t="n">
        <f aca="false">W2407-V2407</f>
        <v>-0.00195</v>
      </c>
      <c r="Z2407" s="44"/>
      <c r="AA2407" s="44"/>
      <c r="AM2407" s="23" t="str">
        <f aca="false">D2407</f>
        <v>Sanmina</v>
      </c>
      <c r="AN2407" s="23" t="s">
        <v>3124</v>
      </c>
      <c r="AT2407" s="44"/>
      <c r="AU2407" s="44"/>
      <c r="BD2407" s="23" t="s">
        <v>182</v>
      </c>
      <c r="BE2407" s="1" t="s">
        <v>183</v>
      </c>
    </row>
    <row r="2408" customFormat="false" ht="15" hidden="false" customHeight="true" outlineLevel="0" collapsed="false">
      <c r="A2408" s="23" t="s">
        <v>9680</v>
      </c>
      <c r="B2408" s="23" t="s">
        <v>9681</v>
      </c>
      <c r="C2408" s="40" t="s">
        <v>177</v>
      </c>
      <c r="D2408" s="23" t="s">
        <v>1471</v>
      </c>
      <c r="E2408" s="23" t="s">
        <v>9682</v>
      </c>
      <c r="F2408" s="23" t="s">
        <v>9683</v>
      </c>
      <c r="G2408" s="23" t="n">
        <v>95</v>
      </c>
      <c r="H2408" s="23" t="n">
        <v>10000</v>
      </c>
      <c r="I2408" s="41" t="s">
        <v>180</v>
      </c>
      <c r="K2408" s="23" t="n">
        <v>0</v>
      </c>
      <c r="L2408" s="23" t="n">
        <v>21434</v>
      </c>
      <c r="M2408" s="23" t="n">
        <v>20000</v>
      </c>
      <c r="N2408" s="23" t="n">
        <v>0</v>
      </c>
      <c r="O2408" s="23" t="n">
        <f aca="false">K2408+L2408</f>
        <v>21434</v>
      </c>
      <c r="P2408" s="23" t="n">
        <f aca="false">K2408+L2408+M2408+N2408</f>
        <v>41434</v>
      </c>
      <c r="Q2408" s="23" t="n">
        <v>11901</v>
      </c>
      <c r="R2408" s="23" t="n">
        <v>13110</v>
      </c>
      <c r="S2408" s="23" t="n">
        <v>14586</v>
      </c>
      <c r="T2408" s="23" t="n">
        <v>3346</v>
      </c>
      <c r="U2408" s="42" t="n">
        <f aca="false">IF(I2408="delivery",O2408-SUM(Q2408+R2408),IF(I2408="PO",P2408-SUM(Q2408:R2408)))</f>
        <v>-3577</v>
      </c>
      <c r="V2408" s="43" t="n">
        <v>0.00036</v>
      </c>
      <c r="W2408" s="43"/>
      <c r="X2408" s="43" t="n">
        <f aca="false">W2408-V2408</f>
        <v>-0.00036</v>
      </c>
      <c r="Y2408" s="23" t="n">
        <v>0.0005</v>
      </c>
      <c r="Z2408" s="44"/>
      <c r="AA2408" s="44"/>
      <c r="AM2408" s="23" t="str">
        <f aca="false">D2408</f>
        <v>Sanmina</v>
      </c>
      <c r="AN2408" s="23" t="s">
        <v>3124</v>
      </c>
      <c r="AT2408" s="44"/>
      <c r="AU2408" s="44"/>
      <c r="BD2408" s="23" t="s">
        <v>182</v>
      </c>
      <c r="BE2408" s="1" t="s">
        <v>183</v>
      </c>
    </row>
    <row r="2409" customFormat="false" ht="15" hidden="false" customHeight="true" outlineLevel="0" collapsed="false">
      <c r="A2409" s="23" t="s">
        <v>9684</v>
      </c>
      <c r="B2409" s="23" t="s">
        <v>9685</v>
      </c>
      <c r="C2409" s="40" t="s">
        <v>177</v>
      </c>
      <c r="D2409" s="23" t="s">
        <v>1471</v>
      </c>
      <c r="E2409" s="23" t="s">
        <v>9686</v>
      </c>
      <c r="F2409" s="23" t="s">
        <v>9687</v>
      </c>
      <c r="G2409" s="23" t="n">
        <v>116</v>
      </c>
      <c r="H2409" s="23" t="n">
        <v>30000</v>
      </c>
      <c r="I2409" s="41" t="s">
        <v>180</v>
      </c>
      <c r="K2409" s="23" t="n">
        <v>0</v>
      </c>
      <c r="L2409" s="23" t="n">
        <v>15657</v>
      </c>
      <c r="M2409" s="23" t="n">
        <v>30000</v>
      </c>
      <c r="N2409" s="23" t="n">
        <v>30000</v>
      </c>
      <c r="O2409" s="23" t="n">
        <f aca="false">K2409+L2409</f>
        <v>15657</v>
      </c>
      <c r="P2409" s="23" t="n">
        <f aca="false">K2409+L2409+M2409+N2409</f>
        <v>75657</v>
      </c>
      <c r="Q2409" s="23" t="n">
        <v>42010</v>
      </c>
      <c r="R2409" s="23" t="n">
        <v>22233</v>
      </c>
      <c r="S2409" s="23" t="n">
        <v>23985</v>
      </c>
      <c r="T2409" s="23" t="n">
        <v>6988</v>
      </c>
      <c r="U2409" s="42" t="n">
        <f aca="false">IF(I2409="delivery",O2409-SUM(Q2409+R2409),IF(I2409="PO",P2409-SUM(Q2409:R2409)))</f>
        <v>-48586</v>
      </c>
      <c r="V2409" s="43" t="n">
        <v>0.00043</v>
      </c>
      <c r="W2409" s="43"/>
      <c r="X2409" s="43" t="n">
        <f aca="false">W2409-V2409</f>
        <v>-0.00043</v>
      </c>
      <c r="Z2409" s="44"/>
      <c r="AA2409" s="44"/>
      <c r="AM2409" s="23" t="str">
        <f aca="false">D2409</f>
        <v>Sanmina</v>
      </c>
      <c r="AN2409" s="23" t="s">
        <v>3124</v>
      </c>
      <c r="AT2409" s="44"/>
      <c r="AU2409" s="44"/>
      <c r="BD2409" s="23" t="s">
        <v>182</v>
      </c>
      <c r="BE2409" s="1" t="s">
        <v>183</v>
      </c>
    </row>
    <row r="2410" customFormat="false" ht="15" hidden="false" customHeight="true" outlineLevel="0" collapsed="false">
      <c r="A2410" s="23" t="s">
        <v>9688</v>
      </c>
      <c r="B2410" s="23" t="s">
        <v>9689</v>
      </c>
      <c r="C2410" s="40" t="s">
        <v>177</v>
      </c>
      <c r="D2410" s="23" t="s">
        <v>1471</v>
      </c>
      <c r="E2410" s="23" t="s">
        <v>9690</v>
      </c>
      <c r="F2410" s="23" t="s">
        <v>9691</v>
      </c>
      <c r="G2410" s="23" t="n">
        <v>55</v>
      </c>
      <c r="H2410" s="23" t="n">
        <v>1</v>
      </c>
      <c r="I2410" s="41" t="s">
        <v>188</v>
      </c>
      <c r="K2410" s="23" t="n">
        <v>0</v>
      </c>
      <c r="L2410" s="23" t="n">
        <v>0</v>
      </c>
      <c r="M2410" s="23" t="n">
        <v>0</v>
      </c>
      <c r="N2410" s="23" t="n">
        <v>0</v>
      </c>
      <c r="O2410" s="23" t="n">
        <f aca="false">K2410+L2410</f>
        <v>0</v>
      </c>
      <c r="P2410" s="23" t="n">
        <f aca="false">K2410+L2410+M2410+N2410</f>
        <v>0</v>
      </c>
      <c r="Q2410" s="23" t="n">
        <v>0</v>
      </c>
      <c r="R2410" s="23" t="n">
        <v>0</v>
      </c>
      <c r="S2410" s="23" t="n">
        <v>0</v>
      </c>
      <c r="T2410" s="23" t="n">
        <v>130</v>
      </c>
      <c r="U2410" s="42" t="n">
        <f aca="false">IF(I2410="delivery",O2410-SUM(Q2410+R2410),IF(I2410="PO",P2410-SUM(Q2410:R2410)))</f>
        <v>0</v>
      </c>
      <c r="V2410" s="45" t="n">
        <v>0.265</v>
      </c>
      <c r="W2410" s="45"/>
      <c r="X2410" s="43" t="n">
        <f aca="false">W2410-V2410</f>
        <v>-0.265</v>
      </c>
      <c r="Z2410" s="44"/>
      <c r="AA2410" s="44"/>
      <c r="AM2410" s="23" t="str">
        <f aca="false">D2410</f>
        <v>Sanmina</v>
      </c>
      <c r="AN2410" s="23" t="s">
        <v>3124</v>
      </c>
      <c r="AT2410" s="44"/>
      <c r="AU2410" s="44"/>
      <c r="BD2410" s="23" t="s">
        <v>1543</v>
      </c>
      <c r="BE2410" s="1" t="s">
        <v>183</v>
      </c>
    </row>
    <row r="2411" customFormat="false" ht="15" hidden="false" customHeight="true" outlineLevel="0" collapsed="false">
      <c r="A2411" s="23" t="s">
        <v>9692</v>
      </c>
      <c r="B2411" s="23" t="s">
        <v>9693</v>
      </c>
      <c r="C2411" s="40" t="s">
        <v>177</v>
      </c>
      <c r="D2411" s="23" t="s">
        <v>1471</v>
      </c>
      <c r="E2411" s="23" t="s">
        <v>9694</v>
      </c>
      <c r="F2411" s="23" t="s">
        <v>9695</v>
      </c>
      <c r="G2411" s="23" t="n">
        <v>116</v>
      </c>
      <c r="H2411" s="23" t="n">
        <v>10000</v>
      </c>
      <c r="I2411" s="41" t="s">
        <v>180</v>
      </c>
      <c r="K2411" s="23" t="n">
        <v>0</v>
      </c>
      <c r="L2411" s="23" t="n">
        <v>12082</v>
      </c>
      <c r="M2411" s="23" t="n">
        <v>30000</v>
      </c>
      <c r="N2411" s="23" t="n">
        <v>0</v>
      </c>
      <c r="O2411" s="23" t="n">
        <f aca="false">K2411+L2411</f>
        <v>12082</v>
      </c>
      <c r="P2411" s="23" t="n">
        <f aca="false">K2411+L2411+M2411+N2411</f>
        <v>42082</v>
      </c>
      <c r="Q2411" s="23" t="n">
        <v>12853</v>
      </c>
      <c r="R2411" s="23" t="n">
        <v>32014</v>
      </c>
      <c r="S2411" s="23" t="n">
        <v>26029</v>
      </c>
      <c r="T2411" s="23" t="n">
        <v>20619</v>
      </c>
      <c r="U2411" s="42" t="n">
        <f aca="false">IF(I2411="delivery",O2411-SUM(Q2411+R2411),IF(I2411="PO",P2411-SUM(Q2411:R2411)))</f>
        <v>-32785</v>
      </c>
      <c r="V2411" s="43" t="n">
        <v>0.0007</v>
      </c>
      <c r="W2411" s="43"/>
      <c r="X2411" s="43" t="n">
        <f aca="false">W2411-V2411</f>
        <v>-0.0007</v>
      </c>
      <c r="Z2411" s="44"/>
      <c r="AA2411" s="44"/>
      <c r="AM2411" s="23" t="str">
        <f aca="false">D2411</f>
        <v>Sanmina</v>
      </c>
      <c r="AN2411" s="23" t="s">
        <v>3124</v>
      </c>
      <c r="AT2411" s="44"/>
      <c r="AU2411" s="44"/>
      <c r="BD2411" s="23" t="s">
        <v>182</v>
      </c>
      <c r="BE2411" s="1" t="s">
        <v>183</v>
      </c>
    </row>
    <row r="2412" customFormat="false" ht="15" hidden="false" customHeight="true" outlineLevel="0" collapsed="false">
      <c r="A2412" s="23" t="s">
        <v>9696</v>
      </c>
      <c r="B2412" s="23" t="s">
        <v>9697</v>
      </c>
      <c r="C2412" s="40" t="s">
        <v>177</v>
      </c>
      <c r="D2412" s="23" t="s">
        <v>1471</v>
      </c>
      <c r="E2412" s="23" t="s">
        <v>9698</v>
      </c>
      <c r="F2412" s="23" t="s">
        <v>9699</v>
      </c>
      <c r="G2412" s="23" t="n">
        <v>38</v>
      </c>
      <c r="H2412" s="23" t="n">
        <v>20000</v>
      </c>
      <c r="I2412" s="41" t="s">
        <v>180</v>
      </c>
      <c r="K2412" s="23" t="n">
        <v>0</v>
      </c>
      <c r="L2412" s="23" t="n">
        <v>181343</v>
      </c>
      <c r="M2412" s="23" t="n">
        <v>170000</v>
      </c>
      <c r="N2412" s="23" t="n">
        <v>0</v>
      </c>
      <c r="O2412" s="23" t="n">
        <f aca="false">K2412+L2412</f>
        <v>181343</v>
      </c>
      <c r="P2412" s="23" t="n">
        <f aca="false">K2412+L2412+M2412+N2412</f>
        <v>351343</v>
      </c>
      <c r="Q2412" s="23" t="n">
        <v>116927</v>
      </c>
      <c r="R2412" s="23" t="n">
        <v>163103</v>
      </c>
      <c r="S2412" s="23" t="n">
        <v>190481</v>
      </c>
      <c r="T2412" s="23" t="n">
        <v>110485</v>
      </c>
      <c r="U2412" s="42" t="n">
        <f aca="false">IF(I2412="delivery",O2412-SUM(Q2412+R2412),IF(I2412="PO",P2412-SUM(Q2412:R2412)))</f>
        <v>-98687</v>
      </c>
      <c r="V2412" s="43" t="n">
        <v>0.00119</v>
      </c>
      <c r="W2412" s="43"/>
      <c r="X2412" s="43" t="n">
        <f aca="false">W2412-V2412</f>
        <v>-0.00119</v>
      </c>
      <c r="Y2412" s="23" t="n">
        <v>0.00051</v>
      </c>
      <c r="Z2412" s="44"/>
      <c r="AA2412" s="44"/>
      <c r="AM2412" s="23" t="str">
        <f aca="false">D2412</f>
        <v>Sanmina</v>
      </c>
      <c r="AN2412" s="23" t="s">
        <v>3124</v>
      </c>
      <c r="AT2412" s="44"/>
      <c r="AU2412" s="44"/>
      <c r="BD2412" s="23" t="s">
        <v>182</v>
      </c>
      <c r="BE2412" s="1" t="s">
        <v>183</v>
      </c>
    </row>
    <row r="2413" customFormat="false" ht="15" hidden="false" customHeight="true" outlineLevel="0" collapsed="false">
      <c r="A2413" s="23" t="s">
        <v>9700</v>
      </c>
      <c r="B2413" s="23" t="s">
        <v>9701</v>
      </c>
      <c r="C2413" s="40" t="s">
        <v>177</v>
      </c>
      <c r="D2413" s="23" t="s">
        <v>1471</v>
      </c>
      <c r="E2413" s="23" t="s">
        <v>9702</v>
      </c>
      <c r="F2413" s="23" t="s">
        <v>9703</v>
      </c>
      <c r="G2413" s="23" t="n">
        <v>38</v>
      </c>
      <c r="H2413" s="23" t="n">
        <v>40000</v>
      </c>
      <c r="I2413" s="41" t="s">
        <v>180</v>
      </c>
      <c r="K2413" s="23" t="n">
        <v>0</v>
      </c>
      <c r="L2413" s="23" t="n">
        <v>59475</v>
      </c>
      <c r="M2413" s="23" t="n">
        <v>60000</v>
      </c>
      <c r="N2413" s="23" t="n">
        <v>0</v>
      </c>
      <c r="O2413" s="23" t="n">
        <f aca="false">K2413+L2413</f>
        <v>59475</v>
      </c>
      <c r="P2413" s="23" t="n">
        <f aca="false">K2413+L2413+M2413+N2413</f>
        <v>119475</v>
      </c>
      <c r="Q2413" s="23" t="n">
        <v>47401</v>
      </c>
      <c r="R2413" s="23" t="n">
        <v>55556</v>
      </c>
      <c r="S2413" s="23" t="n">
        <v>61550</v>
      </c>
      <c r="T2413" s="23" t="n">
        <v>51495</v>
      </c>
      <c r="U2413" s="42" t="n">
        <f aca="false">IF(I2413="delivery",O2413-SUM(Q2413+R2413),IF(I2413="PO",P2413-SUM(Q2413:R2413)))</f>
        <v>-43482</v>
      </c>
      <c r="V2413" s="43" t="n">
        <v>0.00061</v>
      </c>
      <c r="W2413" s="43"/>
      <c r="X2413" s="43" t="n">
        <f aca="false">W2413-V2413</f>
        <v>-0.00061</v>
      </c>
      <c r="Y2413" s="23" t="n">
        <v>0.00053</v>
      </c>
      <c r="Z2413" s="44"/>
      <c r="AA2413" s="44"/>
      <c r="AM2413" s="23" t="str">
        <f aca="false">D2413</f>
        <v>Sanmina</v>
      </c>
      <c r="AN2413" s="23" t="s">
        <v>3124</v>
      </c>
      <c r="AT2413" s="44"/>
      <c r="AU2413" s="44"/>
      <c r="BD2413" s="23" t="s">
        <v>182</v>
      </c>
      <c r="BE2413" s="1" t="s">
        <v>183</v>
      </c>
    </row>
    <row r="2414" customFormat="false" ht="15" hidden="false" customHeight="true" outlineLevel="0" collapsed="false">
      <c r="A2414" s="23" t="s">
        <v>9704</v>
      </c>
      <c r="B2414" s="23" t="s">
        <v>9705</v>
      </c>
      <c r="C2414" s="40" t="s">
        <v>177</v>
      </c>
      <c r="D2414" s="23" t="s">
        <v>1471</v>
      </c>
      <c r="E2414" s="23" t="s">
        <v>9706</v>
      </c>
      <c r="F2414" s="23" t="s">
        <v>9707</v>
      </c>
      <c r="G2414" s="23" t="n">
        <v>123</v>
      </c>
      <c r="H2414" s="23" t="n">
        <v>10000</v>
      </c>
      <c r="I2414" s="41" t="s">
        <v>180</v>
      </c>
      <c r="K2414" s="23" t="n">
        <v>0</v>
      </c>
      <c r="L2414" s="23" t="n">
        <v>67722</v>
      </c>
      <c r="M2414" s="23" t="n">
        <v>0</v>
      </c>
      <c r="N2414" s="23" t="n">
        <v>0</v>
      </c>
      <c r="O2414" s="23" t="n">
        <f aca="false">K2414+L2414</f>
        <v>67722</v>
      </c>
      <c r="P2414" s="23" t="n">
        <f aca="false">K2414+L2414+M2414+N2414</f>
        <v>67722</v>
      </c>
      <c r="Q2414" s="23" t="n">
        <v>761</v>
      </c>
      <c r="R2414" s="23" t="n">
        <v>748</v>
      </c>
      <c r="S2414" s="23" t="n">
        <v>776</v>
      </c>
      <c r="T2414" s="23" t="n">
        <v>254</v>
      </c>
      <c r="U2414" s="42" t="n">
        <f aca="false">IF(I2414="delivery",O2414-SUM(Q2414+R2414),IF(I2414="PO",P2414-SUM(Q2414:R2414)))</f>
        <v>66213</v>
      </c>
      <c r="V2414" s="43" t="n">
        <v>0.00068</v>
      </c>
      <c r="W2414" s="43"/>
      <c r="X2414" s="43" t="n">
        <f aca="false">W2414-V2414</f>
        <v>-0.00068</v>
      </c>
      <c r="Z2414" s="44"/>
      <c r="AA2414" s="44"/>
      <c r="AM2414" s="23" t="str">
        <f aca="false">D2414</f>
        <v>Sanmina</v>
      </c>
      <c r="AN2414" s="23" t="s">
        <v>3124</v>
      </c>
      <c r="AT2414" s="44"/>
      <c r="AU2414" s="44"/>
      <c r="BD2414" s="23" t="s">
        <v>182</v>
      </c>
      <c r="BE2414" s="1" t="s">
        <v>183</v>
      </c>
    </row>
    <row r="2415" customFormat="false" ht="15" hidden="false" customHeight="true" outlineLevel="0" collapsed="false">
      <c r="A2415" s="23" t="s">
        <v>9708</v>
      </c>
      <c r="B2415" s="23" t="s">
        <v>9709</v>
      </c>
      <c r="C2415" s="40" t="s">
        <v>177</v>
      </c>
      <c r="D2415" s="23" t="s">
        <v>1471</v>
      </c>
      <c r="E2415" s="23" t="s">
        <v>9710</v>
      </c>
      <c r="F2415" s="23" t="s">
        <v>9711</v>
      </c>
      <c r="G2415" s="23" t="n">
        <v>116</v>
      </c>
      <c r="H2415" s="23" t="n">
        <v>10000</v>
      </c>
      <c r="I2415" s="41" t="s">
        <v>180</v>
      </c>
      <c r="K2415" s="23" t="n">
        <v>0</v>
      </c>
      <c r="L2415" s="23" t="n">
        <v>37258</v>
      </c>
      <c r="M2415" s="23" t="n">
        <v>30000</v>
      </c>
      <c r="N2415" s="23" t="n">
        <v>0</v>
      </c>
      <c r="O2415" s="23" t="n">
        <f aca="false">K2415+L2415</f>
        <v>37258</v>
      </c>
      <c r="P2415" s="23" t="n">
        <f aca="false">K2415+L2415+M2415+N2415</f>
        <v>67258</v>
      </c>
      <c r="Q2415" s="23" t="n">
        <v>32151</v>
      </c>
      <c r="R2415" s="23" t="n">
        <v>30576</v>
      </c>
      <c r="S2415" s="23" t="n">
        <v>31889</v>
      </c>
      <c r="T2415" s="23" t="n">
        <v>6961</v>
      </c>
      <c r="U2415" s="42" t="n">
        <f aca="false">IF(I2415="delivery",O2415-SUM(Q2415+R2415),IF(I2415="PO",P2415-SUM(Q2415:R2415)))</f>
        <v>-25469</v>
      </c>
      <c r="V2415" s="43" t="n">
        <v>0.00043</v>
      </c>
      <c r="W2415" s="43"/>
      <c r="X2415" s="43" t="n">
        <f aca="false">W2415-V2415</f>
        <v>-0.00043</v>
      </c>
      <c r="Z2415" s="44"/>
      <c r="AA2415" s="44"/>
      <c r="AM2415" s="23" t="str">
        <f aca="false">D2415</f>
        <v>Sanmina</v>
      </c>
      <c r="AN2415" s="23" t="s">
        <v>3124</v>
      </c>
      <c r="AT2415" s="44"/>
      <c r="AU2415" s="44"/>
      <c r="BD2415" s="23" t="s">
        <v>182</v>
      </c>
      <c r="BE2415" s="1" t="s">
        <v>183</v>
      </c>
    </row>
    <row r="2416" customFormat="false" ht="15" hidden="false" customHeight="true" outlineLevel="0" collapsed="false">
      <c r="A2416" s="23" t="s">
        <v>9712</v>
      </c>
      <c r="B2416" s="23" t="s">
        <v>9713</v>
      </c>
      <c r="C2416" s="40" t="s">
        <v>177</v>
      </c>
      <c r="D2416" s="23" t="s">
        <v>1471</v>
      </c>
      <c r="E2416" s="23" t="s">
        <v>9714</v>
      </c>
      <c r="F2416" s="23" t="s">
        <v>9715</v>
      </c>
      <c r="G2416" s="23" t="n">
        <v>86</v>
      </c>
      <c r="H2416" s="23" t="n">
        <v>10000</v>
      </c>
      <c r="I2416" s="41" t="s">
        <v>180</v>
      </c>
      <c r="K2416" s="23" t="n">
        <v>0</v>
      </c>
      <c r="L2416" s="23" t="n">
        <v>23971</v>
      </c>
      <c r="M2416" s="23" t="n">
        <v>0</v>
      </c>
      <c r="N2416" s="23" t="n">
        <v>0</v>
      </c>
      <c r="O2416" s="23" t="n">
        <f aca="false">K2416+L2416</f>
        <v>23971</v>
      </c>
      <c r="P2416" s="23" t="n">
        <f aca="false">K2416+L2416+M2416+N2416</f>
        <v>23971</v>
      </c>
      <c r="Q2416" s="23" t="n">
        <v>10101</v>
      </c>
      <c r="R2416" s="23" t="n">
        <v>9447</v>
      </c>
      <c r="S2416" s="23" t="n">
        <v>9723</v>
      </c>
      <c r="T2416" s="23" t="n">
        <v>2461</v>
      </c>
      <c r="U2416" s="42" t="n">
        <f aca="false">IF(I2416="delivery",O2416-SUM(Q2416+R2416),IF(I2416="PO",P2416-SUM(Q2416:R2416)))</f>
        <v>4423</v>
      </c>
      <c r="V2416" s="43" t="n">
        <v>0.00055</v>
      </c>
      <c r="W2416" s="43"/>
      <c r="X2416" s="43" t="n">
        <f aca="false">W2416-V2416</f>
        <v>-0.00055</v>
      </c>
      <c r="Z2416" s="44"/>
      <c r="AA2416" s="44"/>
      <c r="AM2416" s="23" t="str">
        <f aca="false">D2416</f>
        <v>Sanmina</v>
      </c>
      <c r="AN2416" s="23" t="s">
        <v>3124</v>
      </c>
      <c r="AT2416" s="44"/>
      <c r="AU2416" s="44"/>
      <c r="BD2416" s="23" t="s">
        <v>182</v>
      </c>
      <c r="BE2416" s="1" t="s">
        <v>183</v>
      </c>
    </row>
    <row r="2417" customFormat="false" ht="15" hidden="false" customHeight="true" outlineLevel="0" collapsed="false">
      <c r="A2417" s="23" t="s">
        <v>9716</v>
      </c>
      <c r="B2417" s="23" t="s">
        <v>9717</v>
      </c>
      <c r="C2417" s="40" t="s">
        <v>177</v>
      </c>
      <c r="D2417" s="23" t="s">
        <v>1471</v>
      </c>
      <c r="E2417" s="23" t="s">
        <v>9718</v>
      </c>
      <c r="F2417" s="23" t="s">
        <v>9719</v>
      </c>
      <c r="G2417" s="23" t="n">
        <v>116</v>
      </c>
      <c r="H2417" s="23" t="n">
        <v>5000</v>
      </c>
      <c r="I2417" s="41" t="s">
        <v>180</v>
      </c>
      <c r="K2417" s="23" t="n">
        <v>0</v>
      </c>
      <c r="L2417" s="23" t="n">
        <v>2777</v>
      </c>
      <c r="M2417" s="23" t="n">
        <v>0</v>
      </c>
      <c r="N2417" s="23" t="n">
        <v>5000</v>
      </c>
      <c r="O2417" s="23" t="n">
        <f aca="false">K2417+L2417</f>
        <v>2777</v>
      </c>
      <c r="P2417" s="23" t="n">
        <f aca="false">K2417+L2417+M2417+N2417</f>
        <v>7777</v>
      </c>
      <c r="Q2417" s="23" t="n">
        <v>1612</v>
      </c>
      <c r="R2417" s="23" t="n">
        <v>1496</v>
      </c>
      <c r="S2417" s="23" t="n">
        <v>1552</v>
      </c>
      <c r="T2417" s="23" t="n">
        <v>508</v>
      </c>
      <c r="U2417" s="42" t="n">
        <f aca="false">IF(I2417="delivery",O2417-SUM(Q2417+R2417),IF(I2417="PO",P2417-SUM(Q2417:R2417)))</f>
        <v>-331</v>
      </c>
      <c r="V2417" s="43" t="n">
        <v>0.009</v>
      </c>
      <c r="W2417" s="43"/>
      <c r="X2417" s="43" t="n">
        <f aca="false">W2417-V2417</f>
        <v>-0.009</v>
      </c>
      <c r="Z2417" s="44"/>
      <c r="AA2417" s="44"/>
      <c r="AM2417" s="23" t="str">
        <f aca="false">D2417</f>
        <v>Sanmina</v>
      </c>
      <c r="AN2417" s="23" t="s">
        <v>3124</v>
      </c>
      <c r="AT2417" s="44"/>
      <c r="AU2417" s="44"/>
      <c r="BD2417" s="23" t="s">
        <v>182</v>
      </c>
      <c r="BE2417" s="1" t="s">
        <v>183</v>
      </c>
    </row>
    <row r="2418" customFormat="false" ht="15" hidden="false" customHeight="true" outlineLevel="0" collapsed="false">
      <c r="A2418" s="23" t="s">
        <v>9720</v>
      </c>
      <c r="B2418" s="23" t="s">
        <v>9721</v>
      </c>
      <c r="C2418" s="40" t="s">
        <v>177</v>
      </c>
      <c r="D2418" s="23" t="s">
        <v>1471</v>
      </c>
      <c r="E2418" s="23" t="s">
        <v>9722</v>
      </c>
      <c r="F2418" s="23" t="s">
        <v>9723</v>
      </c>
      <c r="G2418" s="23" t="n">
        <v>38</v>
      </c>
      <c r="H2418" s="23" t="n">
        <v>30000</v>
      </c>
      <c r="I2418" s="41" t="s">
        <v>180</v>
      </c>
      <c r="K2418" s="23" t="n">
        <v>0</v>
      </c>
      <c r="L2418" s="23" t="n">
        <v>8947</v>
      </c>
      <c r="M2418" s="23" t="n">
        <v>0</v>
      </c>
      <c r="N2418" s="23" t="n">
        <v>0</v>
      </c>
      <c r="O2418" s="23" t="n">
        <f aca="false">K2418+L2418</f>
        <v>8947</v>
      </c>
      <c r="P2418" s="23" t="n">
        <f aca="false">K2418+L2418+M2418+N2418</f>
        <v>8947</v>
      </c>
      <c r="Q2418" s="23" t="n">
        <v>1583</v>
      </c>
      <c r="R2418" s="23" t="n">
        <v>563</v>
      </c>
      <c r="S2418" s="23" t="n">
        <v>668</v>
      </c>
      <c r="T2418" s="23" t="n">
        <v>184</v>
      </c>
      <c r="U2418" s="42" t="n">
        <f aca="false">IF(I2418="delivery",O2418-SUM(Q2418+R2418),IF(I2418="PO",P2418-SUM(Q2418:R2418)))</f>
        <v>6801</v>
      </c>
      <c r="V2418" s="43" t="n">
        <v>0.00075</v>
      </c>
      <c r="W2418" s="43"/>
      <c r="X2418" s="43" t="n">
        <f aca="false">W2418-V2418</f>
        <v>-0.00075</v>
      </c>
      <c r="Z2418" s="44"/>
      <c r="AA2418" s="44"/>
      <c r="AM2418" s="23" t="str">
        <f aca="false">D2418</f>
        <v>Sanmina</v>
      </c>
      <c r="AN2418" s="23" t="s">
        <v>3124</v>
      </c>
      <c r="AT2418" s="44"/>
      <c r="AU2418" s="44"/>
      <c r="BD2418" s="23" t="s">
        <v>182</v>
      </c>
      <c r="BE2418" s="1" t="s">
        <v>183</v>
      </c>
    </row>
    <row r="2419" customFormat="false" ht="15" hidden="false" customHeight="true" outlineLevel="0" collapsed="false">
      <c r="A2419" s="23" t="s">
        <v>9724</v>
      </c>
      <c r="B2419" s="23" t="s">
        <v>9725</v>
      </c>
      <c r="C2419" s="40" t="s">
        <v>177</v>
      </c>
      <c r="D2419" s="23" t="s">
        <v>1471</v>
      </c>
      <c r="E2419" s="23" t="s">
        <v>9726</v>
      </c>
      <c r="F2419" s="23" t="s">
        <v>9727</v>
      </c>
      <c r="G2419" s="23" t="n">
        <v>163</v>
      </c>
      <c r="H2419" s="23" t="n">
        <v>3000</v>
      </c>
      <c r="I2419" s="41" t="s">
        <v>188</v>
      </c>
      <c r="K2419" s="23" t="n">
        <v>0</v>
      </c>
      <c r="L2419" s="23" t="n">
        <v>0</v>
      </c>
      <c r="M2419" s="23" t="n">
        <v>425</v>
      </c>
      <c r="N2419" s="23" t="n">
        <v>0</v>
      </c>
      <c r="O2419" s="23" t="n">
        <f aca="false">K2419+L2419</f>
        <v>0</v>
      </c>
      <c r="P2419" s="23" t="n">
        <f aca="false">K2419+L2419+M2419+N2419</f>
        <v>425</v>
      </c>
      <c r="Q2419" s="23" t="n">
        <v>263</v>
      </c>
      <c r="R2419" s="23" t="n">
        <v>103</v>
      </c>
      <c r="S2419" s="23" t="n">
        <v>56</v>
      </c>
      <c r="T2419" s="23" t="n">
        <v>28</v>
      </c>
      <c r="U2419" s="42" t="n">
        <f aca="false">IF(I2419="delivery",O2419-SUM(Q2419+R2419),IF(I2419="PO",P2419-SUM(Q2419:R2419)))</f>
        <v>59</v>
      </c>
      <c r="V2419" s="43" t="n">
        <v>1.024</v>
      </c>
      <c r="W2419" s="43"/>
      <c r="X2419" s="43" t="n">
        <f aca="false">W2419-V2419</f>
        <v>-1.024</v>
      </c>
      <c r="Z2419" s="44"/>
      <c r="AA2419" s="44"/>
      <c r="AM2419" s="23" t="str">
        <f aca="false">D2419</f>
        <v>Sanmina</v>
      </c>
      <c r="AN2419" s="23" t="s">
        <v>3124</v>
      </c>
      <c r="AT2419" s="44"/>
      <c r="AU2419" s="44"/>
      <c r="BD2419" s="23" t="s">
        <v>182</v>
      </c>
      <c r="BE2419" s="1" t="s">
        <v>183</v>
      </c>
    </row>
    <row r="2420" customFormat="false" ht="15" hidden="false" customHeight="true" outlineLevel="0" collapsed="false">
      <c r="A2420" s="23" t="s">
        <v>9728</v>
      </c>
      <c r="B2420" s="23" t="s">
        <v>9729</v>
      </c>
      <c r="C2420" s="40" t="s">
        <v>177</v>
      </c>
      <c r="D2420" s="23" t="s">
        <v>1471</v>
      </c>
      <c r="E2420" s="23" t="s">
        <v>9730</v>
      </c>
      <c r="F2420" s="23" t="s">
        <v>9731</v>
      </c>
      <c r="G2420" s="23" t="n">
        <v>81</v>
      </c>
      <c r="H2420" s="23" t="n">
        <v>10000</v>
      </c>
      <c r="I2420" s="41" t="s">
        <v>180</v>
      </c>
      <c r="K2420" s="23" t="n">
        <v>0</v>
      </c>
      <c r="L2420" s="23" t="n">
        <v>8698</v>
      </c>
      <c r="M2420" s="23" t="n">
        <v>30000</v>
      </c>
      <c r="N2420" s="23" t="n">
        <v>0</v>
      </c>
      <c r="O2420" s="23" t="n">
        <f aca="false">K2420+L2420</f>
        <v>8698</v>
      </c>
      <c r="P2420" s="23" t="n">
        <f aca="false">K2420+L2420+M2420+N2420</f>
        <v>38698</v>
      </c>
      <c r="Q2420" s="23" t="n">
        <v>6451</v>
      </c>
      <c r="R2420" s="23" t="n">
        <v>6406</v>
      </c>
      <c r="S2420" s="23" t="n">
        <v>5892</v>
      </c>
      <c r="T2420" s="23" t="n">
        <v>1955</v>
      </c>
      <c r="U2420" s="42" t="n">
        <f aca="false">IF(I2420="delivery",O2420-SUM(Q2420+R2420),IF(I2420="PO",P2420-SUM(Q2420:R2420)))</f>
        <v>-4159</v>
      </c>
      <c r="V2420" s="43" t="n">
        <v>0.00057</v>
      </c>
      <c r="W2420" s="43"/>
      <c r="X2420" s="43" t="n">
        <f aca="false">W2420-V2420</f>
        <v>-0.00057</v>
      </c>
      <c r="Z2420" s="44"/>
      <c r="AA2420" s="44"/>
      <c r="AM2420" s="23" t="str">
        <f aca="false">D2420</f>
        <v>Sanmina</v>
      </c>
      <c r="AN2420" s="23" t="s">
        <v>3124</v>
      </c>
      <c r="AT2420" s="44"/>
      <c r="AU2420" s="44"/>
      <c r="BD2420" s="23" t="s">
        <v>182</v>
      </c>
      <c r="BE2420" s="1" t="s">
        <v>183</v>
      </c>
    </row>
    <row r="2421" customFormat="false" ht="15" hidden="false" customHeight="true" outlineLevel="0" collapsed="false">
      <c r="A2421" s="23" t="s">
        <v>9732</v>
      </c>
      <c r="B2421" s="23" t="s">
        <v>9733</v>
      </c>
      <c r="C2421" s="40" t="s">
        <v>177</v>
      </c>
      <c r="D2421" s="23" t="s">
        <v>1471</v>
      </c>
      <c r="E2421" s="23" t="s">
        <v>9734</v>
      </c>
      <c r="F2421" s="23" t="s">
        <v>9735</v>
      </c>
      <c r="G2421" s="23" t="n">
        <v>116</v>
      </c>
      <c r="H2421" s="23" t="n">
        <v>10000</v>
      </c>
      <c r="I2421" s="41" t="s">
        <v>180</v>
      </c>
      <c r="K2421" s="23" t="n">
        <v>0</v>
      </c>
      <c r="L2421" s="23" t="n">
        <v>32006</v>
      </c>
      <c r="M2421" s="23" t="n">
        <v>0</v>
      </c>
      <c r="N2421" s="23" t="n">
        <v>0</v>
      </c>
      <c r="O2421" s="23" t="n">
        <f aca="false">K2421+L2421</f>
        <v>32006</v>
      </c>
      <c r="P2421" s="23" t="n">
        <f aca="false">K2421+L2421+M2421+N2421</f>
        <v>32006</v>
      </c>
      <c r="Q2421" s="23" t="n">
        <v>12442</v>
      </c>
      <c r="R2421" s="23" t="n">
        <v>8879</v>
      </c>
      <c r="S2421" s="23" t="n">
        <v>10253</v>
      </c>
      <c r="T2421" s="23" t="n">
        <v>2520</v>
      </c>
      <c r="U2421" s="42" t="n">
        <f aca="false">IF(I2421="delivery",O2421-SUM(Q2421+R2421),IF(I2421="PO",P2421-SUM(Q2421:R2421)))</f>
        <v>10685</v>
      </c>
      <c r="V2421" s="43" t="n">
        <v>0.00075</v>
      </c>
      <c r="W2421" s="43"/>
      <c r="X2421" s="43" t="n">
        <f aca="false">W2421-V2421</f>
        <v>-0.00075</v>
      </c>
      <c r="Z2421" s="44"/>
      <c r="AA2421" s="44"/>
      <c r="AM2421" s="23" t="str">
        <f aca="false">D2421</f>
        <v>Sanmina</v>
      </c>
      <c r="AN2421" s="23" t="s">
        <v>3124</v>
      </c>
      <c r="AT2421" s="44"/>
      <c r="AU2421" s="44"/>
      <c r="BD2421" s="23" t="s">
        <v>182</v>
      </c>
      <c r="BE2421" s="1" t="s">
        <v>183</v>
      </c>
    </row>
    <row r="2422" customFormat="false" ht="15" hidden="false" customHeight="true" outlineLevel="0" collapsed="false">
      <c r="A2422" s="23" t="s">
        <v>9736</v>
      </c>
      <c r="B2422" s="23" t="s">
        <v>9737</v>
      </c>
      <c r="C2422" s="40" t="s">
        <v>177</v>
      </c>
      <c r="D2422" s="23" t="s">
        <v>1471</v>
      </c>
      <c r="E2422" s="23" t="s">
        <v>9738</v>
      </c>
      <c r="F2422" s="23" t="s">
        <v>9739</v>
      </c>
      <c r="G2422" s="23" t="n">
        <v>95</v>
      </c>
      <c r="H2422" s="23" t="n">
        <v>10000</v>
      </c>
      <c r="I2422" s="41" t="s">
        <v>180</v>
      </c>
      <c r="K2422" s="23" t="n">
        <v>0</v>
      </c>
      <c r="L2422" s="23" t="n">
        <v>36223</v>
      </c>
      <c r="M2422" s="23" t="n">
        <v>0</v>
      </c>
      <c r="N2422" s="23" t="n">
        <v>0</v>
      </c>
      <c r="O2422" s="23" t="n">
        <f aca="false">K2422+L2422</f>
        <v>36223</v>
      </c>
      <c r="P2422" s="23" t="n">
        <f aca="false">K2422+L2422+M2422+N2422</f>
        <v>36223</v>
      </c>
      <c r="Q2422" s="23" t="n">
        <v>11486</v>
      </c>
      <c r="R2422" s="23" t="n">
        <v>17684</v>
      </c>
      <c r="S2422" s="23" t="n">
        <v>17718</v>
      </c>
      <c r="T2422" s="23" t="n">
        <v>13573</v>
      </c>
      <c r="U2422" s="42" t="n">
        <f aca="false">IF(I2422="delivery",O2422-SUM(Q2422+R2422),IF(I2422="PO",P2422-SUM(Q2422:R2422)))</f>
        <v>7053</v>
      </c>
      <c r="V2422" s="43" t="n">
        <v>0.00036</v>
      </c>
      <c r="W2422" s="43"/>
      <c r="X2422" s="43" t="n">
        <f aca="false">W2422-V2422</f>
        <v>-0.00036</v>
      </c>
      <c r="Y2422" s="23" t="n">
        <v>0.00043</v>
      </c>
      <c r="Z2422" s="44"/>
      <c r="AA2422" s="44"/>
      <c r="AM2422" s="23" t="str">
        <f aca="false">D2422</f>
        <v>Sanmina</v>
      </c>
      <c r="AN2422" s="23" t="s">
        <v>3124</v>
      </c>
      <c r="AT2422" s="44"/>
      <c r="AU2422" s="44"/>
      <c r="BD2422" s="23" t="s">
        <v>182</v>
      </c>
      <c r="BE2422" s="1" t="s">
        <v>183</v>
      </c>
    </row>
    <row r="2423" customFormat="false" ht="15" hidden="false" customHeight="true" outlineLevel="0" collapsed="false">
      <c r="A2423" s="23" t="s">
        <v>9740</v>
      </c>
      <c r="B2423" s="23" t="s">
        <v>9741</v>
      </c>
      <c r="C2423" s="40" t="s">
        <v>177</v>
      </c>
      <c r="D2423" s="23" t="s">
        <v>1471</v>
      </c>
      <c r="E2423" s="23" t="s">
        <v>9742</v>
      </c>
      <c r="F2423" s="23" t="s">
        <v>9743</v>
      </c>
      <c r="G2423" s="23" t="n">
        <v>116</v>
      </c>
      <c r="H2423" s="23" t="n">
        <v>10000</v>
      </c>
      <c r="I2423" s="41" t="s">
        <v>180</v>
      </c>
      <c r="K2423" s="23" t="n">
        <v>0</v>
      </c>
      <c r="L2423" s="23" t="n">
        <v>47662</v>
      </c>
      <c r="M2423" s="23" t="n">
        <v>0</v>
      </c>
      <c r="N2423" s="23" t="n">
        <v>0</v>
      </c>
      <c r="O2423" s="23" t="n">
        <f aca="false">K2423+L2423</f>
        <v>47662</v>
      </c>
      <c r="P2423" s="23" t="n">
        <f aca="false">K2423+L2423+M2423+N2423</f>
        <v>47662</v>
      </c>
      <c r="Q2423" s="23" t="n">
        <v>10401</v>
      </c>
      <c r="R2423" s="23" t="n">
        <v>16569</v>
      </c>
      <c r="S2423" s="23" t="n">
        <v>15317</v>
      </c>
      <c r="T2423" s="23" t="n">
        <v>5469</v>
      </c>
      <c r="U2423" s="42" t="n">
        <f aca="false">IF(I2423="delivery",O2423-SUM(Q2423+R2423),IF(I2423="PO",P2423-SUM(Q2423:R2423)))</f>
        <v>20692</v>
      </c>
      <c r="V2423" s="43" t="n">
        <v>0.005</v>
      </c>
      <c r="W2423" s="43"/>
      <c r="X2423" s="43" t="n">
        <f aca="false">W2423-V2423</f>
        <v>-0.005</v>
      </c>
      <c r="Y2423" s="23" t="n">
        <v>0.00043</v>
      </c>
      <c r="Z2423" s="44"/>
      <c r="AA2423" s="44"/>
      <c r="AM2423" s="23" t="str">
        <f aca="false">D2423</f>
        <v>Sanmina</v>
      </c>
      <c r="AN2423" s="23" t="s">
        <v>3124</v>
      </c>
      <c r="AT2423" s="44"/>
      <c r="AU2423" s="44"/>
      <c r="BD2423" s="23" t="s">
        <v>182</v>
      </c>
      <c r="BE2423" s="1" t="s">
        <v>183</v>
      </c>
    </row>
    <row r="2424" customFormat="false" ht="15" hidden="false" customHeight="true" outlineLevel="0" collapsed="false">
      <c r="A2424" s="23" t="s">
        <v>9744</v>
      </c>
      <c r="B2424" s="23" t="s">
        <v>9745</v>
      </c>
      <c r="C2424" s="40" t="s">
        <v>177</v>
      </c>
      <c r="D2424" s="23" t="s">
        <v>1471</v>
      </c>
      <c r="E2424" s="23" t="s">
        <v>9746</v>
      </c>
      <c r="F2424" s="23" t="s">
        <v>9747</v>
      </c>
      <c r="G2424" s="23" t="n">
        <v>123</v>
      </c>
      <c r="H2424" s="23" t="n">
        <v>10000</v>
      </c>
      <c r="I2424" s="41" t="s">
        <v>180</v>
      </c>
      <c r="K2424" s="23" t="n">
        <v>0</v>
      </c>
      <c r="L2424" s="23" t="n">
        <v>1904</v>
      </c>
      <c r="M2424" s="23" t="n">
        <v>0</v>
      </c>
      <c r="N2424" s="23" t="n">
        <v>0</v>
      </c>
      <c r="O2424" s="23" t="n">
        <f aca="false">K2424+L2424</f>
        <v>1904</v>
      </c>
      <c r="P2424" s="23" t="n">
        <f aca="false">K2424+L2424+M2424+N2424</f>
        <v>1904</v>
      </c>
      <c r="Q2424" s="23" t="n">
        <v>1193</v>
      </c>
      <c r="R2424" s="23" t="n">
        <v>650</v>
      </c>
      <c r="S2424" s="23" t="n">
        <v>519</v>
      </c>
      <c r="T2424" s="23" t="n">
        <v>589</v>
      </c>
      <c r="U2424" s="42" t="n">
        <f aca="false">IF(I2424="delivery",O2424-SUM(Q2424+R2424),IF(I2424="PO",P2424-SUM(Q2424:R2424)))</f>
        <v>61</v>
      </c>
      <c r="V2424" s="43" t="n">
        <v>0.00055</v>
      </c>
      <c r="W2424" s="43"/>
      <c r="X2424" s="43" t="n">
        <f aca="false">W2424-V2424</f>
        <v>-0.00055</v>
      </c>
      <c r="Z2424" s="44"/>
      <c r="AA2424" s="44"/>
      <c r="AM2424" s="23" t="str">
        <f aca="false">D2424</f>
        <v>Sanmina</v>
      </c>
      <c r="AN2424" s="23" t="s">
        <v>3124</v>
      </c>
      <c r="AT2424" s="44"/>
      <c r="AU2424" s="44"/>
      <c r="BD2424" s="23" t="s">
        <v>182</v>
      </c>
      <c r="BE2424" s="1" t="s">
        <v>183</v>
      </c>
    </row>
    <row r="2425" customFormat="false" ht="15" hidden="false" customHeight="true" outlineLevel="0" collapsed="false">
      <c r="A2425" s="23" t="s">
        <v>9748</v>
      </c>
      <c r="B2425" s="23" t="s">
        <v>9749</v>
      </c>
      <c r="C2425" s="40" t="s">
        <v>177</v>
      </c>
      <c r="D2425" s="23" t="s">
        <v>1471</v>
      </c>
      <c r="E2425" s="23" t="s">
        <v>9750</v>
      </c>
      <c r="F2425" s="23" t="s">
        <v>9751</v>
      </c>
      <c r="G2425" s="23" t="n">
        <v>116</v>
      </c>
      <c r="H2425" s="23" t="n">
        <v>10000</v>
      </c>
      <c r="I2425" s="41" t="s">
        <v>180</v>
      </c>
      <c r="K2425" s="23" t="n">
        <v>0</v>
      </c>
      <c r="L2425" s="23" t="n">
        <v>31943</v>
      </c>
      <c r="M2425" s="23" t="n">
        <v>0</v>
      </c>
      <c r="N2425" s="23" t="n">
        <v>0</v>
      </c>
      <c r="O2425" s="23" t="n">
        <f aca="false">K2425+L2425</f>
        <v>31943</v>
      </c>
      <c r="P2425" s="23" t="n">
        <f aca="false">K2425+L2425+M2425+N2425</f>
        <v>31943</v>
      </c>
      <c r="Q2425" s="23" t="n">
        <v>4050</v>
      </c>
      <c r="R2425" s="23" t="n">
        <v>3407</v>
      </c>
      <c r="S2425" s="23" t="n">
        <v>5308</v>
      </c>
      <c r="T2425" s="23" t="n">
        <v>374</v>
      </c>
      <c r="U2425" s="42" t="n">
        <f aca="false">IF(I2425="delivery",O2425-SUM(Q2425+R2425),IF(I2425="PO",P2425-SUM(Q2425:R2425)))</f>
        <v>24486</v>
      </c>
      <c r="V2425" s="43" t="n">
        <v>0.00068</v>
      </c>
      <c r="W2425" s="43"/>
      <c r="X2425" s="43" t="n">
        <f aca="false">W2425-V2425</f>
        <v>-0.00068</v>
      </c>
      <c r="Z2425" s="44"/>
      <c r="AA2425" s="44"/>
      <c r="AM2425" s="23" t="str">
        <f aca="false">D2425</f>
        <v>Sanmina</v>
      </c>
      <c r="AN2425" s="23" t="s">
        <v>3124</v>
      </c>
      <c r="AT2425" s="44"/>
      <c r="AU2425" s="44"/>
      <c r="BD2425" s="23" t="s">
        <v>182</v>
      </c>
      <c r="BE2425" s="1" t="s">
        <v>183</v>
      </c>
    </row>
    <row r="2426" customFormat="false" ht="15" hidden="false" customHeight="true" outlineLevel="0" collapsed="false">
      <c r="A2426" s="23" t="s">
        <v>9752</v>
      </c>
      <c r="B2426" s="23" t="s">
        <v>9753</v>
      </c>
      <c r="C2426" s="40" t="s">
        <v>177</v>
      </c>
      <c r="D2426" s="23" t="s">
        <v>1471</v>
      </c>
      <c r="E2426" s="23" t="s">
        <v>9754</v>
      </c>
      <c r="F2426" s="23" t="s">
        <v>9755</v>
      </c>
      <c r="G2426" s="23" t="n">
        <v>123</v>
      </c>
      <c r="H2426" s="23" t="n">
        <v>10000</v>
      </c>
      <c r="I2426" s="41" t="s">
        <v>188</v>
      </c>
      <c r="K2426" s="23" t="n">
        <v>0</v>
      </c>
      <c r="L2426" s="23" t="n">
        <v>10000</v>
      </c>
      <c r="M2426" s="23" t="n">
        <v>0</v>
      </c>
      <c r="N2426" s="23" t="n">
        <v>0</v>
      </c>
      <c r="O2426" s="23" t="n">
        <f aca="false">K2426+L2426</f>
        <v>10000</v>
      </c>
      <c r="P2426" s="23" t="n">
        <f aca="false">K2426+L2426+M2426+N2426</f>
        <v>10000</v>
      </c>
      <c r="Q2426" s="23" t="n">
        <v>0</v>
      </c>
      <c r="R2426" s="23" t="n">
        <v>0</v>
      </c>
      <c r="S2426" s="23" t="n">
        <v>0</v>
      </c>
      <c r="T2426" s="23" t="n">
        <v>0</v>
      </c>
      <c r="U2426" s="42" t="n">
        <f aca="false">IF(I2426="delivery",O2426-SUM(Q2426+R2426),IF(I2426="PO",P2426-SUM(Q2426:R2426)))</f>
        <v>10000</v>
      </c>
      <c r="V2426" s="43" t="n">
        <v>0.0007</v>
      </c>
      <c r="W2426" s="43"/>
      <c r="X2426" s="43" t="n">
        <f aca="false">W2426-V2426</f>
        <v>-0.0007</v>
      </c>
      <c r="Y2426" s="23" t="n">
        <v>0.0007</v>
      </c>
      <c r="Z2426" s="44"/>
      <c r="AA2426" s="44"/>
      <c r="AM2426" s="23" t="str">
        <f aca="false">D2426</f>
        <v>Sanmina</v>
      </c>
      <c r="AN2426" s="23" t="s">
        <v>3124</v>
      </c>
      <c r="AT2426" s="44"/>
      <c r="AU2426" s="44"/>
      <c r="BD2426" s="23" t="s">
        <v>182</v>
      </c>
      <c r="BE2426" s="1" t="s">
        <v>183</v>
      </c>
    </row>
    <row r="2427" customFormat="false" ht="15" hidden="false" customHeight="true" outlineLevel="0" collapsed="false">
      <c r="A2427" s="23" t="s">
        <v>9756</v>
      </c>
      <c r="B2427" s="23" t="s">
        <v>9757</v>
      </c>
      <c r="C2427" s="40" t="s">
        <v>177</v>
      </c>
      <c r="D2427" s="23" t="s">
        <v>1471</v>
      </c>
      <c r="E2427" s="23" t="s">
        <v>9758</v>
      </c>
      <c r="F2427" s="23" t="s">
        <v>9759</v>
      </c>
      <c r="G2427" s="23" t="n">
        <v>123</v>
      </c>
      <c r="H2427" s="23" t="n">
        <v>10000</v>
      </c>
      <c r="I2427" s="41" t="s">
        <v>180</v>
      </c>
      <c r="K2427" s="23" t="n">
        <v>0</v>
      </c>
      <c r="L2427" s="23" t="n">
        <v>15198</v>
      </c>
      <c r="M2427" s="23" t="n">
        <v>0</v>
      </c>
      <c r="N2427" s="23" t="n">
        <v>30000</v>
      </c>
      <c r="O2427" s="23" t="n">
        <f aca="false">K2427+L2427</f>
        <v>15198</v>
      </c>
      <c r="P2427" s="23" t="n">
        <f aca="false">K2427+L2427+M2427+N2427</f>
        <v>45198</v>
      </c>
      <c r="Q2427" s="23" t="n">
        <v>9016</v>
      </c>
      <c r="R2427" s="23" t="n">
        <v>2368</v>
      </c>
      <c r="S2427" s="23" t="n">
        <v>3608</v>
      </c>
      <c r="T2427" s="23" t="n">
        <v>1468</v>
      </c>
      <c r="U2427" s="42" t="n">
        <f aca="false">IF(I2427="delivery",O2427-SUM(Q2427+R2427),IF(I2427="PO",P2427-SUM(Q2427:R2427)))</f>
        <v>3814</v>
      </c>
      <c r="V2427" s="43" t="n">
        <v>0.00056</v>
      </c>
      <c r="W2427" s="43"/>
      <c r="X2427" s="43" t="n">
        <f aca="false">W2427-V2427</f>
        <v>-0.00056</v>
      </c>
      <c r="Z2427" s="44"/>
      <c r="AA2427" s="44"/>
      <c r="AM2427" s="23" t="str">
        <f aca="false">D2427</f>
        <v>Sanmina</v>
      </c>
      <c r="AN2427" s="23" t="s">
        <v>3124</v>
      </c>
      <c r="AT2427" s="44"/>
      <c r="AU2427" s="44"/>
      <c r="BD2427" s="23" t="s">
        <v>182</v>
      </c>
      <c r="BE2427" s="1" t="s">
        <v>183</v>
      </c>
    </row>
    <row r="2428" customFormat="false" ht="15" hidden="false" customHeight="true" outlineLevel="0" collapsed="false">
      <c r="A2428" s="23" t="s">
        <v>9760</v>
      </c>
      <c r="B2428" s="23" t="s">
        <v>9761</v>
      </c>
      <c r="C2428" s="40" t="s">
        <v>177</v>
      </c>
      <c r="D2428" s="23" t="s">
        <v>1471</v>
      </c>
      <c r="E2428" s="23" t="s">
        <v>9762</v>
      </c>
      <c r="F2428" s="23" t="s">
        <v>9763</v>
      </c>
      <c r="G2428" s="23" t="n">
        <v>116</v>
      </c>
      <c r="H2428" s="23" t="n">
        <v>10000</v>
      </c>
      <c r="I2428" s="41" t="s">
        <v>180</v>
      </c>
      <c r="K2428" s="23" t="n">
        <v>0</v>
      </c>
      <c r="L2428" s="23" t="n">
        <v>39849</v>
      </c>
      <c r="M2428" s="23" t="n">
        <v>0</v>
      </c>
      <c r="N2428" s="23" t="n">
        <v>0</v>
      </c>
      <c r="O2428" s="23" t="n">
        <f aca="false">K2428+L2428</f>
        <v>39849</v>
      </c>
      <c r="P2428" s="23" t="n">
        <f aca="false">K2428+L2428+M2428+N2428</f>
        <v>39849</v>
      </c>
      <c r="Q2428" s="23" t="n">
        <v>499</v>
      </c>
      <c r="R2428" s="23" t="n">
        <v>462</v>
      </c>
      <c r="S2428" s="23" t="n">
        <v>503</v>
      </c>
      <c r="T2428" s="23" t="n">
        <v>216</v>
      </c>
      <c r="U2428" s="42" t="n">
        <f aca="false">IF(I2428="delivery",O2428-SUM(Q2428+R2428),IF(I2428="PO",P2428-SUM(Q2428:R2428)))</f>
        <v>38888</v>
      </c>
      <c r="V2428" s="43" t="n">
        <v>0.00092</v>
      </c>
      <c r="W2428" s="43"/>
      <c r="X2428" s="43" t="n">
        <f aca="false">W2428-V2428</f>
        <v>-0.00092</v>
      </c>
      <c r="Z2428" s="44"/>
      <c r="AA2428" s="44"/>
      <c r="AM2428" s="23" t="str">
        <f aca="false">D2428</f>
        <v>Sanmina</v>
      </c>
      <c r="AN2428" s="23" t="s">
        <v>3124</v>
      </c>
      <c r="AT2428" s="44"/>
      <c r="AU2428" s="44"/>
      <c r="BD2428" s="23" t="s">
        <v>182</v>
      </c>
      <c r="BE2428" s="1" t="s">
        <v>183</v>
      </c>
    </row>
    <row r="2429" customFormat="false" ht="15" hidden="false" customHeight="true" outlineLevel="0" collapsed="false">
      <c r="A2429" s="23" t="s">
        <v>9764</v>
      </c>
      <c r="B2429" s="23" t="s">
        <v>9765</v>
      </c>
      <c r="C2429" s="40" t="s">
        <v>177</v>
      </c>
      <c r="D2429" s="23" t="s">
        <v>1471</v>
      </c>
      <c r="E2429" s="23" t="s">
        <v>9766</v>
      </c>
      <c r="F2429" s="23" t="s">
        <v>9767</v>
      </c>
      <c r="G2429" s="23" t="n">
        <v>38</v>
      </c>
      <c r="H2429" s="23" t="n">
        <v>30000</v>
      </c>
      <c r="I2429" s="41" t="s">
        <v>180</v>
      </c>
      <c r="K2429" s="23" t="n">
        <v>0</v>
      </c>
      <c r="L2429" s="23" t="n">
        <v>45338</v>
      </c>
      <c r="M2429" s="23" t="n">
        <v>40000</v>
      </c>
      <c r="N2429" s="23" t="n">
        <v>0</v>
      </c>
      <c r="O2429" s="23" t="n">
        <f aca="false">K2429+L2429</f>
        <v>45338</v>
      </c>
      <c r="P2429" s="23" t="n">
        <f aca="false">K2429+L2429+M2429+N2429</f>
        <v>85338</v>
      </c>
      <c r="Q2429" s="23" t="n">
        <v>25869</v>
      </c>
      <c r="R2429" s="23" t="n">
        <v>38526</v>
      </c>
      <c r="S2429" s="23" t="n">
        <v>34300</v>
      </c>
      <c r="T2429" s="23" t="n">
        <v>8277</v>
      </c>
      <c r="U2429" s="42" t="n">
        <f aca="false">IF(I2429="delivery",O2429-SUM(Q2429+R2429),IF(I2429="PO",P2429-SUM(Q2429:R2429)))</f>
        <v>-19057</v>
      </c>
      <c r="V2429" s="43" t="n">
        <v>0.0014</v>
      </c>
      <c r="W2429" s="43"/>
      <c r="X2429" s="43" t="n">
        <f aca="false">W2429-V2429</f>
        <v>-0.0014</v>
      </c>
      <c r="Z2429" s="44"/>
      <c r="AA2429" s="44"/>
      <c r="AM2429" s="23" t="str">
        <f aca="false">D2429</f>
        <v>Sanmina</v>
      </c>
      <c r="AN2429" s="23" t="s">
        <v>3124</v>
      </c>
      <c r="AT2429" s="44"/>
      <c r="AU2429" s="44"/>
      <c r="BD2429" s="23" t="s">
        <v>182</v>
      </c>
      <c r="BE2429" s="1" t="s">
        <v>183</v>
      </c>
    </row>
    <row r="2430" customFormat="false" ht="15" hidden="false" customHeight="true" outlineLevel="0" collapsed="false">
      <c r="A2430" s="23" t="s">
        <v>9768</v>
      </c>
      <c r="B2430" s="23" t="s">
        <v>9769</v>
      </c>
      <c r="C2430" s="40" t="s">
        <v>177</v>
      </c>
      <c r="D2430" s="23" t="s">
        <v>1471</v>
      </c>
      <c r="E2430" s="23" t="s">
        <v>9770</v>
      </c>
      <c r="F2430" s="23" t="s">
        <v>9771</v>
      </c>
      <c r="G2430" s="23" t="n">
        <v>116</v>
      </c>
      <c r="H2430" s="23" t="n">
        <v>10000</v>
      </c>
      <c r="I2430" s="41" t="s">
        <v>180</v>
      </c>
      <c r="K2430" s="23" t="n">
        <v>0</v>
      </c>
      <c r="L2430" s="23" t="n">
        <v>12742</v>
      </c>
      <c r="M2430" s="23" t="n">
        <v>0</v>
      </c>
      <c r="N2430" s="23" t="n">
        <v>0</v>
      </c>
      <c r="O2430" s="23" t="n">
        <f aca="false">K2430+L2430</f>
        <v>12742</v>
      </c>
      <c r="P2430" s="23" t="n">
        <f aca="false">K2430+L2430+M2430+N2430</f>
        <v>12742</v>
      </c>
      <c r="Q2430" s="23" t="n">
        <v>6608</v>
      </c>
      <c r="R2430" s="23" t="n">
        <v>2432</v>
      </c>
      <c r="S2430" s="23" t="n">
        <v>3890</v>
      </c>
      <c r="T2430" s="23" t="n">
        <v>1553</v>
      </c>
      <c r="U2430" s="42" t="n">
        <f aca="false">IF(I2430="delivery",O2430-SUM(Q2430+R2430),IF(I2430="PO",P2430-SUM(Q2430:R2430)))</f>
        <v>3702</v>
      </c>
      <c r="V2430" s="43" t="n">
        <v>0.00053</v>
      </c>
      <c r="W2430" s="43"/>
      <c r="X2430" s="43" t="n">
        <f aca="false">W2430-V2430</f>
        <v>-0.00053</v>
      </c>
      <c r="Z2430" s="44"/>
      <c r="AA2430" s="44"/>
      <c r="AM2430" s="23" t="str">
        <f aca="false">D2430</f>
        <v>Sanmina</v>
      </c>
      <c r="AN2430" s="23" t="s">
        <v>3124</v>
      </c>
      <c r="AT2430" s="44"/>
      <c r="AU2430" s="44"/>
      <c r="BD2430" s="23" t="s">
        <v>182</v>
      </c>
      <c r="BE2430" s="1" t="s">
        <v>183</v>
      </c>
    </row>
    <row r="2431" customFormat="false" ht="15" hidden="false" customHeight="true" outlineLevel="0" collapsed="false">
      <c r="A2431" s="23" t="s">
        <v>9772</v>
      </c>
      <c r="B2431" s="23" t="s">
        <v>9773</v>
      </c>
      <c r="C2431" s="40" t="s">
        <v>177</v>
      </c>
      <c r="D2431" s="23" t="s">
        <v>1471</v>
      </c>
      <c r="E2431" s="23" t="s">
        <v>9774</v>
      </c>
      <c r="F2431" s="23" t="s">
        <v>9775</v>
      </c>
      <c r="G2431" s="23" t="n">
        <v>95</v>
      </c>
      <c r="H2431" s="23" t="n">
        <v>10000</v>
      </c>
      <c r="I2431" s="41" t="s">
        <v>180</v>
      </c>
      <c r="K2431" s="23" t="n">
        <v>0</v>
      </c>
      <c r="L2431" s="23" t="n">
        <v>25871</v>
      </c>
      <c r="M2431" s="23" t="n">
        <v>0</v>
      </c>
      <c r="N2431" s="23" t="n">
        <v>0</v>
      </c>
      <c r="O2431" s="23" t="n">
        <f aca="false">K2431+L2431</f>
        <v>25871</v>
      </c>
      <c r="P2431" s="23" t="n">
        <f aca="false">K2431+L2431+M2431+N2431</f>
        <v>25871</v>
      </c>
      <c r="Q2431" s="23" t="n">
        <v>9203</v>
      </c>
      <c r="R2431" s="23" t="n">
        <v>7605</v>
      </c>
      <c r="S2431" s="23" t="n">
        <v>6922</v>
      </c>
      <c r="T2431" s="23" t="n">
        <v>1327</v>
      </c>
      <c r="U2431" s="42" t="n">
        <f aca="false">IF(I2431="delivery",O2431-SUM(Q2431+R2431),IF(I2431="PO",P2431-SUM(Q2431:R2431)))</f>
        <v>9063</v>
      </c>
      <c r="V2431" s="43" t="n">
        <v>0.00043</v>
      </c>
      <c r="W2431" s="43"/>
      <c r="X2431" s="43" t="n">
        <f aca="false">W2431-V2431</f>
        <v>-0.00043</v>
      </c>
      <c r="Z2431" s="44"/>
      <c r="AA2431" s="44"/>
      <c r="AM2431" s="23" t="str">
        <f aca="false">D2431</f>
        <v>Sanmina</v>
      </c>
      <c r="AN2431" s="23" t="s">
        <v>3124</v>
      </c>
      <c r="AT2431" s="44"/>
      <c r="AU2431" s="44"/>
      <c r="BD2431" s="23" t="s">
        <v>182</v>
      </c>
      <c r="BE2431" s="1" t="s">
        <v>183</v>
      </c>
    </row>
    <row r="2432" customFormat="false" ht="15" hidden="false" customHeight="true" outlineLevel="0" collapsed="false">
      <c r="A2432" s="23" t="s">
        <v>9776</v>
      </c>
      <c r="B2432" s="23" t="s">
        <v>9777</v>
      </c>
      <c r="C2432" s="40" t="s">
        <v>177</v>
      </c>
      <c r="D2432" s="23" t="s">
        <v>1471</v>
      </c>
      <c r="E2432" s="23" t="s">
        <v>9778</v>
      </c>
      <c r="F2432" s="23" t="s">
        <v>9779</v>
      </c>
      <c r="G2432" s="23" t="n">
        <v>81</v>
      </c>
      <c r="H2432" s="23" t="n">
        <v>10000</v>
      </c>
      <c r="I2432" s="41" t="s">
        <v>188</v>
      </c>
      <c r="K2432" s="23" t="n">
        <v>0</v>
      </c>
      <c r="L2432" s="23" t="n">
        <v>7000</v>
      </c>
      <c r="M2432" s="23" t="n">
        <v>0</v>
      </c>
      <c r="N2432" s="23" t="n">
        <v>0</v>
      </c>
      <c r="O2432" s="23" t="n">
        <f aca="false">K2432+L2432</f>
        <v>7000</v>
      </c>
      <c r="P2432" s="23" t="n">
        <f aca="false">K2432+L2432+M2432+N2432</f>
        <v>7000</v>
      </c>
      <c r="Q2432" s="23" t="n">
        <v>1800</v>
      </c>
      <c r="R2432" s="23" t="n">
        <v>1920</v>
      </c>
      <c r="S2432" s="23" t="n">
        <v>1920</v>
      </c>
      <c r="T2432" s="23" t="n">
        <v>640</v>
      </c>
      <c r="U2432" s="42" t="n">
        <f aca="false">IF(I2432="delivery",O2432-SUM(Q2432+R2432),IF(I2432="PO",P2432-SUM(Q2432:R2432)))</f>
        <v>3280</v>
      </c>
      <c r="V2432" s="43" t="n">
        <v>0.00063</v>
      </c>
      <c r="W2432" s="43"/>
      <c r="X2432" s="43" t="n">
        <f aca="false">W2432-V2432</f>
        <v>-0.00063</v>
      </c>
      <c r="Z2432" s="44"/>
      <c r="AA2432" s="44"/>
      <c r="AM2432" s="23" t="str">
        <f aca="false">D2432</f>
        <v>Sanmina</v>
      </c>
      <c r="AN2432" s="23" t="s">
        <v>3124</v>
      </c>
      <c r="AT2432" s="44"/>
      <c r="AU2432" s="44"/>
      <c r="BD2432" s="23" t="s">
        <v>182</v>
      </c>
      <c r="BE2432" s="1" t="s">
        <v>183</v>
      </c>
    </row>
    <row r="2433" customFormat="false" ht="15" hidden="false" customHeight="true" outlineLevel="0" collapsed="false">
      <c r="A2433" s="23" t="s">
        <v>9780</v>
      </c>
      <c r="B2433" s="23" t="s">
        <v>9781</v>
      </c>
      <c r="C2433" s="40" t="s">
        <v>177</v>
      </c>
      <c r="D2433" s="23" t="s">
        <v>1471</v>
      </c>
      <c r="E2433" s="23" t="s">
        <v>9782</v>
      </c>
      <c r="F2433" s="23" t="s">
        <v>9783</v>
      </c>
      <c r="G2433" s="23" t="n">
        <v>95</v>
      </c>
      <c r="H2433" s="23" t="n">
        <v>10000</v>
      </c>
      <c r="I2433" s="41" t="s">
        <v>180</v>
      </c>
      <c r="K2433" s="23" t="n">
        <v>0</v>
      </c>
      <c r="L2433" s="23" t="n">
        <v>7775</v>
      </c>
      <c r="M2433" s="23" t="n">
        <v>10000</v>
      </c>
      <c r="N2433" s="23" t="n">
        <v>0</v>
      </c>
      <c r="O2433" s="23" t="n">
        <f aca="false">K2433+L2433</f>
        <v>7775</v>
      </c>
      <c r="P2433" s="23" t="n">
        <f aca="false">K2433+L2433+M2433+N2433</f>
        <v>17775</v>
      </c>
      <c r="Q2433" s="23" t="n">
        <v>7332</v>
      </c>
      <c r="R2433" s="23" t="n">
        <v>7511</v>
      </c>
      <c r="S2433" s="23" t="n">
        <v>7006</v>
      </c>
      <c r="T2433" s="23" t="n">
        <v>2240</v>
      </c>
      <c r="U2433" s="42" t="n">
        <f aca="false">IF(I2433="delivery",O2433-SUM(Q2433+R2433),IF(I2433="PO",P2433-SUM(Q2433:R2433)))</f>
        <v>-7068</v>
      </c>
      <c r="V2433" s="43" t="n">
        <v>0.0007</v>
      </c>
      <c r="W2433" s="43"/>
      <c r="X2433" s="43" t="n">
        <f aca="false">W2433-V2433</f>
        <v>-0.0007</v>
      </c>
      <c r="Z2433" s="44"/>
      <c r="AA2433" s="44"/>
      <c r="AM2433" s="23" t="str">
        <f aca="false">D2433</f>
        <v>Sanmina</v>
      </c>
      <c r="AN2433" s="23" t="s">
        <v>3124</v>
      </c>
      <c r="AT2433" s="44"/>
      <c r="AU2433" s="44"/>
      <c r="BD2433" s="23" t="s">
        <v>182</v>
      </c>
      <c r="BE2433" s="1" t="s">
        <v>183</v>
      </c>
    </row>
    <row r="2434" customFormat="false" ht="15" hidden="false" customHeight="true" outlineLevel="0" collapsed="false">
      <c r="A2434" s="23" t="s">
        <v>9784</v>
      </c>
      <c r="B2434" s="23" t="s">
        <v>9785</v>
      </c>
      <c r="C2434" s="40" t="s">
        <v>177</v>
      </c>
      <c r="D2434" s="23" t="s">
        <v>1471</v>
      </c>
      <c r="E2434" s="23" t="s">
        <v>9786</v>
      </c>
      <c r="F2434" s="23" t="s">
        <v>9787</v>
      </c>
      <c r="G2434" s="23" t="n">
        <v>123</v>
      </c>
      <c r="H2434" s="23" t="n">
        <v>10000</v>
      </c>
      <c r="I2434" s="41" t="s">
        <v>180</v>
      </c>
      <c r="K2434" s="23" t="n">
        <v>0</v>
      </c>
      <c r="L2434" s="23" t="n">
        <v>50050</v>
      </c>
      <c r="M2434" s="23" t="n">
        <v>0</v>
      </c>
      <c r="N2434" s="23" t="n">
        <v>0</v>
      </c>
      <c r="O2434" s="23" t="n">
        <f aca="false">K2434+L2434</f>
        <v>50050</v>
      </c>
      <c r="P2434" s="23" t="n">
        <f aca="false">K2434+L2434+M2434+N2434</f>
        <v>50050</v>
      </c>
      <c r="Q2434" s="23" t="n">
        <v>868</v>
      </c>
      <c r="R2434" s="23" t="n">
        <v>1331</v>
      </c>
      <c r="S2434" s="23" t="n">
        <v>1405</v>
      </c>
      <c r="T2434" s="23" t="n">
        <v>439</v>
      </c>
      <c r="U2434" s="42" t="n">
        <f aca="false">IF(I2434="delivery",O2434-SUM(Q2434+R2434),IF(I2434="PO",P2434-SUM(Q2434:R2434)))</f>
        <v>47851</v>
      </c>
      <c r="V2434" s="43" t="n">
        <v>0.00085</v>
      </c>
      <c r="W2434" s="43"/>
      <c r="X2434" s="43" t="n">
        <f aca="false">W2434-V2434</f>
        <v>-0.00085</v>
      </c>
      <c r="Z2434" s="44"/>
      <c r="AA2434" s="44"/>
      <c r="AM2434" s="23" t="str">
        <f aca="false">D2434</f>
        <v>Sanmina</v>
      </c>
      <c r="AN2434" s="23" t="s">
        <v>3124</v>
      </c>
      <c r="AT2434" s="44"/>
      <c r="AU2434" s="44"/>
      <c r="BD2434" s="23" t="s">
        <v>182</v>
      </c>
      <c r="BE2434" s="1" t="s">
        <v>183</v>
      </c>
    </row>
    <row r="2435" customFormat="false" ht="15" hidden="false" customHeight="true" outlineLevel="0" collapsed="false">
      <c r="A2435" s="23" t="s">
        <v>9788</v>
      </c>
      <c r="B2435" s="23" t="s">
        <v>9789</v>
      </c>
      <c r="C2435" s="40" t="s">
        <v>177</v>
      </c>
      <c r="D2435" s="23" t="s">
        <v>1471</v>
      </c>
      <c r="E2435" s="23" t="s">
        <v>9790</v>
      </c>
      <c r="F2435" s="23" t="s">
        <v>9791</v>
      </c>
      <c r="G2435" s="23" t="n">
        <v>38</v>
      </c>
      <c r="H2435" s="23" t="n">
        <v>40000</v>
      </c>
      <c r="I2435" s="41" t="s">
        <v>188</v>
      </c>
      <c r="K2435" s="23" t="n">
        <v>0</v>
      </c>
      <c r="L2435" s="23" t="n">
        <v>1000</v>
      </c>
      <c r="M2435" s="23" t="n">
        <v>0</v>
      </c>
      <c r="N2435" s="23" t="n">
        <v>0</v>
      </c>
      <c r="O2435" s="23" t="n">
        <f aca="false">K2435+L2435</f>
        <v>1000</v>
      </c>
      <c r="P2435" s="23" t="n">
        <f aca="false">K2435+L2435+M2435+N2435</f>
        <v>1000</v>
      </c>
      <c r="Q2435" s="23" t="n">
        <v>73</v>
      </c>
      <c r="R2435" s="23" t="n">
        <v>1939</v>
      </c>
      <c r="S2435" s="23" t="n">
        <v>1363</v>
      </c>
      <c r="T2435" s="23" t="n">
        <v>606</v>
      </c>
      <c r="U2435" s="42" t="n">
        <f aca="false">IF(I2435="delivery",O2435-SUM(Q2435+R2435),IF(I2435="PO",P2435-SUM(Q2435:R2435)))</f>
        <v>-1012</v>
      </c>
      <c r="V2435" s="43" t="n">
        <v>0.00061</v>
      </c>
      <c r="W2435" s="43"/>
      <c r="X2435" s="43" t="n">
        <f aca="false">W2435-V2435</f>
        <v>-0.00061</v>
      </c>
      <c r="Y2435" s="23" t="n">
        <v>0.00068</v>
      </c>
      <c r="Z2435" s="44"/>
      <c r="AA2435" s="44"/>
      <c r="AM2435" s="23" t="str">
        <f aca="false">D2435</f>
        <v>Sanmina</v>
      </c>
      <c r="AN2435" s="23" t="s">
        <v>3124</v>
      </c>
      <c r="AT2435" s="44"/>
      <c r="AU2435" s="44"/>
      <c r="BD2435" s="23" t="s">
        <v>182</v>
      </c>
      <c r="BE2435" s="1" t="s">
        <v>183</v>
      </c>
    </row>
    <row r="2436" customFormat="false" ht="15" hidden="false" customHeight="true" outlineLevel="0" collapsed="false">
      <c r="A2436" s="23" t="s">
        <v>9792</v>
      </c>
      <c r="B2436" s="23" t="s">
        <v>9793</v>
      </c>
      <c r="C2436" s="40" t="s">
        <v>177</v>
      </c>
      <c r="D2436" s="23" t="s">
        <v>1471</v>
      </c>
      <c r="E2436" s="23" t="s">
        <v>9794</v>
      </c>
      <c r="F2436" s="23" t="s">
        <v>9795</v>
      </c>
      <c r="G2436" s="23" t="n">
        <v>38</v>
      </c>
      <c r="H2436" s="23" t="n">
        <v>30000</v>
      </c>
      <c r="I2436" s="41" t="s">
        <v>180</v>
      </c>
      <c r="K2436" s="23" t="n">
        <v>0</v>
      </c>
      <c r="L2436" s="23" t="n">
        <v>15355</v>
      </c>
      <c r="M2436" s="23" t="n">
        <v>0</v>
      </c>
      <c r="N2436" s="23" t="n">
        <v>0</v>
      </c>
      <c r="O2436" s="23" t="n">
        <f aca="false">K2436+L2436</f>
        <v>15355</v>
      </c>
      <c r="P2436" s="23" t="n">
        <f aca="false">K2436+L2436+M2436+N2436</f>
        <v>15355</v>
      </c>
      <c r="Q2436" s="23" t="n">
        <v>10349</v>
      </c>
      <c r="R2436" s="23" t="n">
        <v>10659</v>
      </c>
      <c r="S2436" s="23" t="n">
        <v>11296</v>
      </c>
      <c r="T2436" s="23" t="n">
        <v>4005</v>
      </c>
      <c r="U2436" s="42" t="n">
        <f aca="false">IF(I2436="delivery",O2436-SUM(Q2436+R2436),IF(I2436="PO",P2436-SUM(Q2436:R2436)))</f>
        <v>-5653</v>
      </c>
      <c r="V2436" s="43" t="n">
        <v>0.00068</v>
      </c>
      <c r="W2436" s="43"/>
      <c r="X2436" s="43" t="n">
        <f aca="false">W2436-V2436</f>
        <v>-0.00068</v>
      </c>
      <c r="Z2436" s="44"/>
      <c r="AA2436" s="44"/>
      <c r="AM2436" s="23" t="str">
        <f aca="false">D2436</f>
        <v>Sanmina</v>
      </c>
      <c r="AN2436" s="23" t="s">
        <v>3124</v>
      </c>
      <c r="AT2436" s="44"/>
      <c r="AU2436" s="44"/>
      <c r="BD2436" s="23" t="s">
        <v>182</v>
      </c>
      <c r="BE2436" s="1" t="s">
        <v>183</v>
      </c>
    </row>
    <row r="2437" customFormat="false" ht="15" hidden="false" customHeight="true" outlineLevel="0" collapsed="false">
      <c r="A2437" s="23" t="s">
        <v>9796</v>
      </c>
      <c r="B2437" s="23" t="s">
        <v>9797</v>
      </c>
      <c r="C2437" s="40" t="s">
        <v>177</v>
      </c>
      <c r="D2437" s="23" t="s">
        <v>1471</v>
      </c>
      <c r="E2437" s="23" t="s">
        <v>9798</v>
      </c>
      <c r="F2437" s="23" t="s">
        <v>9799</v>
      </c>
      <c r="G2437" s="23" t="n">
        <v>308</v>
      </c>
      <c r="H2437" s="23" t="n">
        <v>30000</v>
      </c>
      <c r="I2437" s="41" t="s">
        <v>180</v>
      </c>
      <c r="K2437" s="23" t="n">
        <v>0</v>
      </c>
      <c r="L2437" s="23" t="n">
        <v>28910</v>
      </c>
      <c r="M2437" s="23" t="n">
        <v>0</v>
      </c>
      <c r="N2437" s="23" t="n">
        <v>30000</v>
      </c>
      <c r="O2437" s="23" t="n">
        <f aca="false">K2437+L2437</f>
        <v>28910</v>
      </c>
      <c r="P2437" s="23" t="n">
        <f aca="false">K2437+L2437+M2437+N2437</f>
        <v>58910</v>
      </c>
      <c r="Q2437" s="23" t="n">
        <v>7037</v>
      </c>
      <c r="R2437" s="23" t="n">
        <v>11739</v>
      </c>
      <c r="S2437" s="23" t="n">
        <v>8797</v>
      </c>
      <c r="T2437" s="23" t="n">
        <v>3031</v>
      </c>
      <c r="U2437" s="42" t="n">
        <f aca="false">IF(I2437="delivery",O2437-SUM(Q2437+R2437),IF(I2437="PO",P2437-SUM(Q2437:R2437)))</f>
        <v>10134</v>
      </c>
      <c r="V2437" s="43" t="n">
        <v>0.00145</v>
      </c>
      <c r="W2437" s="43"/>
      <c r="X2437" s="43" t="n">
        <f aca="false">W2437-V2437</f>
        <v>-0.00145</v>
      </c>
      <c r="Y2437" s="23" t="n">
        <v>0.028</v>
      </c>
      <c r="Z2437" s="44"/>
      <c r="AA2437" s="44"/>
      <c r="AM2437" s="23" t="str">
        <f aca="false">D2437</f>
        <v>Sanmina</v>
      </c>
      <c r="AN2437" s="23" t="s">
        <v>3124</v>
      </c>
      <c r="AT2437" s="44"/>
      <c r="AU2437" s="44"/>
      <c r="BD2437" s="23" t="s">
        <v>182</v>
      </c>
      <c r="BE2437" s="1" t="s">
        <v>183</v>
      </c>
    </row>
    <row r="2438" customFormat="false" ht="15" hidden="false" customHeight="true" outlineLevel="0" collapsed="false">
      <c r="A2438" s="23" t="s">
        <v>9800</v>
      </c>
      <c r="B2438" s="23" t="s">
        <v>9801</v>
      </c>
      <c r="C2438" s="40" t="s">
        <v>177</v>
      </c>
      <c r="D2438" s="23" t="s">
        <v>1471</v>
      </c>
      <c r="E2438" s="23" t="s">
        <v>9802</v>
      </c>
      <c r="F2438" s="23" t="s">
        <v>9803</v>
      </c>
      <c r="G2438" s="23" t="n">
        <v>116</v>
      </c>
      <c r="H2438" s="23" t="n">
        <v>10000</v>
      </c>
      <c r="I2438" s="41" t="s">
        <v>180</v>
      </c>
      <c r="K2438" s="23" t="n">
        <v>0</v>
      </c>
      <c r="L2438" s="23" t="n">
        <v>49200</v>
      </c>
      <c r="M2438" s="23" t="n">
        <v>0</v>
      </c>
      <c r="N2438" s="23" t="n">
        <v>0</v>
      </c>
      <c r="O2438" s="23" t="n">
        <f aca="false">K2438+L2438</f>
        <v>49200</v>
      </c>
      <c r="P2438" s="23" t="n">
        <f aca="false">K2438+L2438+M2438+N2438</f>
        <v>49200</v>
      </c>
      <c r="Q2438" s="23" t="n">
        <v>1610</v>
      </c>
      <c r="R2438" s="23" t="n">
        <v>1300</v>
      </c>
      <c r="S2438" s="23" t="n">
        <v>1334</v>
      </c>
      <c r="T2438" s="23" t="n">
        <v>883</v>
      </c>
      <c r="U2438" s="42" t="n">
        <f aca="false">IF(I2438="delivery",O2438-SUM(Q2438+R2438),IF(I2438="PO",P2438-SUM(Q2438:R2438)))</f>
        <v>46290</v>
      </c>
      <c r="V2438" s="43" t="n">
        <v>0.00114</v>
      </c>
      <c r="W2438" s="43"/>
      <c r="X2438" s="43" t="n">
        <f aca="false">W2438-V2438</f>
        <v>-0.00114</v>
      </c>
      <c r="Z2438" s="44"/>
      <c r="AA2438" s="44"/>
      <c r="AM2438" s="23" t="str">
        <f aca="false">D2438</f>
        <v>Sanmina</v>
      </c>
      <c r="AN2438" s="23" t="s">
        <v>3124</v>
      </c>
      <c r="AT2438" s="44"/>
      <c r="AU2438" s="44"/>
      <c r="BD2438" s="23" t="s">
        <v>182</v>
      </c>
      <c r="BE2438" s="1" t="s">
        <v>183</v>
      </c>
    </row>
    <row r="2439" customFormat="false" ht="15" hidden="false" customHeight="true" outlineLevel="0" collapsed="false">
      <c r="A2439" s="23" t="s">
        <v>9804</v>
      </c>
      <c r="B2439" s="23" t="s">
        <v>9805</v>
      </c>
      <c r="C2439" s="40" t="s">
        <v>177</v>
      </c>
      <c r="D2439" s="23" t="s">
        <v>1471</v>
      </c>
      <c r="E2439" s="23" t="s">
        <v>9806</v>
      </c>
      <c r="F2439" s="23" t="s">
        <v>9807</v>
      </c>
      <c r="G2439" s="23" t="n">
        <v>123</v>
      </c>
      <c r="H2439" s="23" t="n">
        <v>10000</v>
      </c>
      <c r="I2439" s="41" t="s">
        <v>180</v>
      </c>
      <c r="K2439" s="23" t="n">
        <v>0</v>
      </c>
      <c r="L2439" s="23" t="n">
        <v>28674</v>
      </c>
      <c r="M2439" s="23" t="n">
        <v>20000</v>
      </c>
      <c r="N2439" s="23" t="n">
        <v>0</v>
      </c>
      <c r="O2439" s="23" t="n">
        <f aca="false">K2439+L2439</f>
        <v>28674</v>
      </c>
      <c r="P2439" s="23" t="n">
        <f aca="false">K2439+L2439+M2439+N2439</f>
        <v>48674</v>
      </c>
      <c r="Q2439" s="23" t="n">
        <v>6628</v>
      </c>
      <c r="R2439" s="23" t="n">
        <v>9921</v>
      </c>
      <c r="S2439" s="23" t="n">
        <v>8409</v>
      </c>
      <c r="T2439" s="23" t="n">
        <v>3491</v>
      </c>
      <c r="U2439" s="42" t="n">
        <f aca="false">IF(I2439="delivery",O2439-SUM(Q2439+R2439),IF(I2439="PO",P2439-SUM(Q2439:R2439)))</f>
        <v>12125</v>
      </c>
      <c r="V2439" s="43" t="n">
        <v>0.00384</v>
      </c>
      <c r="W2439" s="43"/>
      <c r="X2439" s="43" t="n">
        <f aca="false">W2439-V2439</f>
        <v>-0.00384</v>
      </c>
      <c r="Z2439" s="44"/>
      <c r="AA2439" s="44"/>
      <c r="AM2439" s="23" t="str">
        <f aca="false">D2439</f>
        <v>Sanmina</v>
      </c>
      <c r="AN2439" s="23" t="s">
        <v>3124</v>
      </c>
      <c r="AT2439" s="44"/>
      <c r="AU2439" s="44"/>
      <c r="BD2439" s="23" t="s">
        <v>182</v>
      </c>
      <c r="BE2439" s="1" t="s">
        <v>183</v>
      </c>
    </row>
    <row r="2440" customFormat="false" ht="15" hidden="false" customHeight="true" outlineLevel="0" collapsed="false">
      <c r="A2440" s="23" t="s">
        <v>9808</v>
      </c>
      <c r="B2440" s="23" t="s">
        <v>9809</v>
      </c>
      <c r="C2440" s="40" t="s">
        <v>177</v>
      </c>
      <c r="D2440" s="23" t="s">
        <v>1471</v>
      </c>
      <c r="E2440" s="23" t="s">
        <v>9810</v>
      </c>
      <c r="F2440" s="23" t="s">
        <v>9811</v>
      </c>
      <c r="G2440" s="23" t="n">
        <v>123</v>
      </c>
      <c r="H2440" s="23" t="n">
        <v>10000</v>
      </c>
      <c r="I2440" s="41" t="s">
        <v>188</v>
      </c>
      <c r="K2440" s="23" t="n">
        <v>0</v>
      </c>
      <c r="L2440" s="23" t="n">
        <v>10227</v>
      </c>
      <c r="M2440" s="23" t="n">
        <v>0</v>
      </c>
      <c r="N2440" s="23" t="n">
        <v>0</v>
      </c>
      <c r="O2440" s="23" t="n">
        <f aca="false">K2440+L2440</f>
        <v>10227</v>
      </c>
      <c r="P2440" s="23" t="n">
        <f aca="false">K2440+L2440+M2440+N2440</f>
        <v>10227</v>
      </c>
      <c r="Q2440" s="23" t="n">
        <v>90</v>
      </c>
      <c r="R2440" s="23" t="n">
        <v>0</v>
      </c>
      <c r="S2440" s="23" t="n">
        <v>0</v>
      </c>
      <c r="T2440" s="23" t="n">
        <v>0</v>
      </c>
      <c r="U2440" s="42" t="n">
        <f aca="false">IF(I2440="delivery",O2440-SUM(Q2440+R2440),IF(I2440="PO",P2440-SUM(Q2440:R2440)))</f>
        <v>10137</v>
      </c>
      <c r="V2440" s="43" t="n">
        <v>0.00061</v>
      </c>
      <c r="W2440" s="43"/>
      <c r="X2440" s="43" t="n">
        <f aca="false">W2440-V2440</f>
        <v>-0.00061</v>
      </c>
      <c r="Y2440" s="23" t="n">
        <v>0.0026</v>
      </c>
      <c r="Z2440" s="44"/>
      <c r="AA2440" s="44"/>
      <c r="AM2440" s="23" t="str">
        <f aca="false">D2440</f>
        <v>Sanmina</v>
      </c>
      <c r="AN2440" s="23" t="s">
        <v>3124</v>
      </c>
      <c r="AT2440" s="44"/>
      <c r="AU2440" s="44"/>
      <c r="BD2440" s="23" t="s">
        <v>182</v>
      </c>
      <c r="BE2440" s="1" t="s">
        <v>183</v>
      </c>
    </row>
    <row r="2441" customFormat="false" ht="15" hidden="false" customHeight="true" outlineLevel="0" collapsed="false">
      <c r="A2441" s="23" t="s">
        <v>9812</v>
      </c>
      <c r="B2441" s="23" t="s">
        <v>9813</v>
      </c>
      <c r="C2441" s="40" t="s">
        <v>177</v>
      </c>
      <c r="D2441" s="23" t="s">
        <v>1471</v>
      </c>
      <c r="E2441" s="23" t="s">
        <v>9814</v>
      </c>
      <c r="F2441" s="23" t="s">
        <v>9815</v>
      </c>
      <c r="G2441" s="23" t="n">
        <v>116</v>
      </c>
      <c r="H2441" s="23" t="n">
        <v>10000</v>
      </c>
      <c r="I2441" s="41" t="s">
        <v>180</v>
      </c>
      <c r="K2441" s="23" t="n">
        <v>0</v>
      </c>
      <c r="L2441" s="23" t="n">
        <v>10739</v>
      </c>
      <c r="M2441" s="23" t="n">
        <v>0</v>
      </c>
      <c r="N2441" s="23" t="n">
        <v>0</v>
      </c>
      <c r="O2441" s="23" t="n">
        <f aca="false">K2441+L2441</f>
        <v>10739</v>
      </c>
      <c r="P2441" s="23" t="n">
        <f aca="false">K2441+L2441+M2441+N2441</f>
        <v>10739</v>
      </c>
      <c r="Q2441" s="23" t="n">
        <v>3801</v>
      </c>
      <c r="R2441" s="23" t="n">
        <v>4134</v>
      </c>
      <c r="S2441" s="23" t="n">
        <v>4236</v>
      </c>
      <c r="T2441" s="23" t="n">
        <v>1896</v>
      </c>
      <c r="U2441" s="42" t="n">
        <f aca="false">IF(I2441="delivery",O2441-SUM(Q2441+R2441),IF(I2441="PO",P2441-SUM(Q2441:R2441)))</f>
        <v>2804</v>
      </c>
      <c r="V2441" s="43" t="n">
        <v>0.0014</v>
      </c>
      <c r="W2441" s="43"/>
      <c r="X2441" s="43" t="n">
        <f aca="false">W2441-V2441</f>
        <v>-0.0014</v>
      </c>
      <c r="Z2441" s="44"/>
      <c r="AA2441" s="44"/>
      <c r="AM2441" s="23" t="str">
        <f aca="false">D2441</f>
        <v>Sanmina</v>
      </c>
      <c r="AN2441" s="23" t="s">
        <v>3124</v>
      </c>
      <c r="AT2441" s="44"/>
      <c r="AU2441" s="44"/>
      <c r="BD2441" s="23" t="s">
        <v>182</v>
      </c>
      <c r="BE2441" s="1" t="s">
        <v>183</v>
      </c>
    </row>
    <row r="2442" customFormat="false" ht="15" hidden="false" customHeight="true" outlineLevel="0" collapsed="false">
      <c r="A2442" s="23" t="s">
        <v>9816</v>
      </c>
      <c r="B2442" s="23" t="s">
        <v>9817</v>
      </c>
      <c r="C2442" s="40" t="s">
        <v>177</v>
      </c>
      <c r="D2442" s="23" t="s">
        <v>1471</v>
      </c>
      <c r="E2442" s="23" t="s">
        <v>9818</v>
      </c>
      <c r="F2442" s="23" t="s">
        <v>9819</v>
      </c>
      <c r="G2442" s="23" t="n">
        <v>81</v>
      </c>
      <c r="H2442" s="23" t="n">
        <v>15000</v>
      </c>
      <c r="I2442" s="41" t="s">
        <v>180</v>
      </c>
      <c r="K2442" s="23" t="n">
        <v>0</v>
      </c>
      <c r="L2442" s="23" t="n">
        <v>71349</v>
      </c>
      <c r="M2442" s="23" t="n">
        <v>30000</v>
      </c>
      <c r="N2442" s="23" t="n">
        <v>10000</v>
      </c>
      <c r="O2442" s="23" t="n">
        <f aca="false">K2442+L2442</f>
        <v>71349</v>
      </c>
      <c r="P2442" s="23" t="n">
        <f aca="false">K2442+L2442+M2442+N2442</f>
        <v>111349</v>
      </c>
      <c r="Q2442" s="23" t="n">
        <v>60681</v>
      </c>
      <c r="R2442" s="23" t="n">
        <v>34221</v>
      </c>
      <c r="S2442" s="23" t="n">
        <v>35333</v>
      </c>
      <c r="T2442" s="23" t="n">
        <v>10951</v>
      </c>
      <c r="U2442" s="42" t="n">
        <f aca="false">IF(I2442="delivery",O2442-SUM(Q2442+R2442),IF(I2442="PO",P2442-SUM(Q2442:R2442)))</f>
        <v>-23553</v>
      </c>
      <c r="V2442" s="43" t="n">
        <v>0.00106</v>
      </c>
      <c r="W2442" s="43"/>
      <c r="X2442" s="43" t="n">
        <f aca="false">W2442-V2442</f>
        <v>-0.00106</v>
      </c>
      <c r="Y2442" s="23" t="n">
        <v>0.00206</v>
      </c>
      <c r="Z2442" s="44"/>
      <c r="AA2442" s="44"/>
      <c r="AM2442" s="23" t="str">
        <f aca="false">D2442</f>
        <v>Sanmina</v>
      </c>
      <c r="AN2442" s="23" t="s">
        <v>3124</v>
      </c>
      <c r="AT2442" s="44"/>
      <c r="AU2442" s="44"/>
      <c r="BD2442" s="23" t="s">
        <v>182</v>
      </c>
      <c r="BE2442" s="1" t="s">
        <v>183</v>
      </c>
    </row>
    <row r="2443" customFormat="false" ht="15" hidden="false" customHeight="true" outlineLevel="0" collapsed="false">
      <c r="A2443" s="23" t="s">
        <v>9820</v>
      </c>
      <c r="B2443" s="23" t="s">
        <v>9821</v>
      </c>
      <c r="C2443" s="40" t="s">
        <v>177</v>
      </c>
      <c r="D2443" s="23" t="s">
        <v>1471</v>
      </c>
      <c r="E2443" s="23" t="s">
        <v>9822</v>
      </c>
      <c r="F2443" s="23" t="s">
        <v>9823</v>
      </c>
      <c r="G2443" s="23" t="n">
        <v>137</v>
      </c>
      <c r="H2443" s="23" t="n">
        <v>10000</v>
      </c>
      <c r="I2443" s="41" t="s">
        <v>188</v>
      </c>
      <c r="K2443" s="23" t="n">
        <v>0</v>
      </c>
      <c r="L2443" s="23" t="n">
        <v>15991</v>
      </c>
      <c r="M2443" s="23" t="n">
        <v>0</v>
      </c>
      <c r="N2443" s="23" t="n">
        <v>0</v>
      </c>
      <c r="O2443" s="23" t="n">
        <f aca="false">K2443+L2443</f>
        <v>15991</v>
      </c>
      <c r="P2443" s="23" t="n">
        <f aca="false">K2443+L2443+M2443+N2443</f>
        <v>15991</v>
      </c>
      <c r="Q2443" s="23" t="n">
        <v>450</v>
      </c>
      <c r="R2443" s="23" t="n">
        <v>0</v>
      </c>
      <c r="S2443" s="23" t="n">
        <v>0</v>
      </c>
      <c r="T2443" s="23" t="n">
        <v>0</v>
      </c>
      <c r="U2443" s="42" t="n">
        <f aca="false">IF(I2443="delivery",O2443-SUM(Q2443+R2443),IF(I2443="PO",P2443-SUM(Q2443:R2443)))</f>
        <v>15541</v>
      </c>
      <c r="V2443" s="43" t="n">
        <v>0.00495</v>
      </c>
      <c r="W2443" s="43"/>
      <c r="X2443" s="43" t="n">
        <f aca="false">W2443-V2443</f>
        <v>-0.00495</v>
      </c>
      <c r="Y2443" s="23" t="n">
        <v>0.00495</v>
      </c>
      <c r="Z2443" s="44"/>
      <c r="AA2443" s="44"/>
      <c r="AM2443" s="23" t="str">
        <f aca="false">D2443</f>
        <v>Sanmina</v>
      </c>
      <c r="AN2443" s="23" t="s">
        <v>3124</v>
      </c>
      <c r="AT2443" s="44"/>
      <c r="AU2443" s="44"/>
      <c r="BD2443" s="23" t="s">
        <v>182</v>
      </c>
      <c r="BE2443" s="1" t="s">
        <v>183</v>
      </c>
    </row>
    <row r="2444" customFormat="false" ht="15" hidden="false" customHeight="true" outlineLevel="0" collapsed="false">
      <c r="A2444" s="23" t="s">
        <v>9824</v>
      </c>
      <c r="B2444" s="23" t="s">
        <v>9825</v>
      </c>
      <c r="C2444" s="40" t="s">
        <v>177</v>
      </c>
      <c r="D2444" s="23" t="s">
        <v>1471</v>
      </c>
      <c r="E2444" s="23" t="s">
        <v>9826</v>
      </c>
      <c r="F2444" s="23" t="s">
        <v>9827</v>
      </c>
      <c r="G2444" s="23" t="n">
        <v>137</v>
      </c>
      <c r="H2444" s="23" t="n">
        <v>10000</v>
      </c>
      <c r="I2444" s="41" t="s">
        <v>188</v>
      </c>
      <c r="K2444" s="23" t="n">
        <v>0</v>
      </c>
      <c r="L2444" s="23" t="n">
        <v>1000</v>
      </c>
      <c r="M2444" s="23" t="n">
        <v>0</v>
      </c>
      <c r="N2444" s="23" t="n">
        <v>0</v>
      </c>
      <c r="O2444" s="23" t="n">
        <f aca="false">K2444+L2444</f>
        <v>1000</v>
      </c>
      <c r="P2444" s="23" t="n">
        <f aca="false">K2444+L2444+M2444+N2444</f>
        <v>1000</v>
      </c>
      <c r="Q2444" s="23" t="n">
        <v>90</v>
      </c>
      <c r="R2444" s="23" t="n">
        <v>0</v>
      </c>
      <c r="S2444" s="23" t="n">
        <v>0</v>
      </c>
      <c r="T2444" s="23" t="n">
        <v>0</v>
      </c>
      <c r="U2444" s="42" t="n">
        <f aca="false">IF(I2444="delivery",O2444-SUM(Q2444+R2444),IF(I2444="PO",P2444-SUM(Q2444:R2444)))</f>
        <v>910</v>
      </c>
      <c r="V2444" s="43" t="n">
        <v>0.00465</v>
      </c>
      <c r="W2444" s="43"/>
      <c r="X2444" s="43" t="n">
        <f aca="false">W2444-V2444</f>
        <v>-0.00465</v>
      </c>
      <c r="Z2444" s="44"/>
      <c r="AA2444" s="44"/>
      <c r="AM2444" s="23" t="str">
        <f aca="false">D2444</f>
        <v>Sanmina</v>
      </c>
      <c r="AN2444" s="23" t="s">
        <v>3124</v>
      </c>
      <c r="AT2444" s="44"/>
      <c r="AU2444" s="44"/>
      <c r="BD2444" s="23" t="s">
        <v>182</v>
      </c>
      <c r="BE2444" s="1" t="s">
        <v>183</v>
      </c>
    </row>
    <row r="2445" customFormat="false" ht="15" hidden="false" customHeight="true" outlineLevel="0" collapsed="false">
      <c r="A2445" s="23" t="s">
        <v>9828</v>
      </c>
      <c r="B2445" s="23" t="s">
        <v>9829</v>
      </c>
      <c r="C2445" s="40" t="s">
        <v>177</v>
      </c>
      <c r="D2445" s="23" t="s">
        <v>1471</v>
      </c>
      <c r="E2445" s="23" t="s">
        <v>9830</v>
      </c>
      <c r="F2445" s="23" t="s">
        <v>9831</v>
      </c>
      <c r="G2445" s="23" t="n">
        <v>116</v>
      </c>
      <c r="H2445" s="23" t="n">
        <v>40000</v>
      </c>
      <c r="I2445" s="41" t="s">
        <v>180</v>
      </c>
      <c r="K2445" s="23" t="n">
        <v>0</v>
      </c>
      <c r="L2445" s="23" t="n">
        <v>23716</v>
      </c>
      <c r="M2445" s="23" t="n">
        <v>40000</v>
      </c>
      <c r="N2445" s="23" t="n">
        <v>0</v>
      </c>
      <c r="O2445" s="23" t="n">
        <f aca="false">K2445+L2445</f>
        <v>23716</v>
      </c>
      <c r="P2445" s="23" t="n">
        <f aca="false">K2445+L2445+M2445+N2445</f>
        <v>63716</v>
      </c>
      <c r="Q2445" s="23" t="n">
        <v>23554</v>
      </c>
      <c r="R2445" s="23" t="n">
        <v>14231</v>
      </c>
      <c r="S2445" s="23" t="n">
        <v>21908</v>
      </c>
      <c r="T2445" s="23" t="n">
        <v>1829</v>
      </c>
      <c r="U2445" s="42" t="n">
        <f aca="false">IF(I2445="delivery",O2445-SUM(Q2445+R2445),IF(I2445="PO",P2445-SUM(Q2445:R2445)))</f>
        <v>-14069</v>
      </c>
      <c r="V2445" s="43" t="n">
        <v>0.00075</v>
      </c>
      <c r="W2445" s="43"/>
      <c r="X2445" s="43" t="n">
        <f aca="false">W2445-V2445</f>
        <v>-0.00075</v>
      </c>
      <c r="Z2445" s="44"/>
      <c r="AA2445" s="44"/>
      <c r="AM2445" s="23" t="str">
        <f aca="false">D2445</f>
        <v>Sanmina</v>
      </c>
      <c r="AN2445" s="23" t="s">
        <v>3124</v>
      </c>
      <c r="AT2445" s="44"/>
      <c r="AU2445" s="44"/>
      <c r="BD2445" s="23" t="s">
        <v>182</v>
      </c>
      <c r="BE2445" s="1" t="s">
        <v>183</v>
      </c>
    </row>
    <row r="2446" customFormat="false" ht="15" hidden="false" customHeight="true" outlineLevel="0" collapsed="false">
      <c r="A2446" s="23" t="s">
        <v>9832</v>
      </c>
      <c r="B2446" s="23" t="s">
        <v>9833</v>
      </c>
      <c r="C2446" s="40" t="s">
        <v>177</v>
      </c>
      <c r="D2446" s="23" t="s">
        <v>1471</v>
      </c>
      <c r="E2446" s="23" t="s">
        <v>9834</v>
      </c>
      <c r="F2446" s="23" t="s">
        <v>9835</v>
      </c>
      <c r="G2446" s="23" t="n">
        <v>123</v>
      </c>
      <c r="H2446" s="23" t="n">
        <v>10000</v>
      </c>
      <c r="I2446" s="41" t="s">
        <v>188</v>
      </c>
      <c r="K2446" s="23" t="n">
        <v>0</v>
      </c>
      <c r="L2446" s="23" t="n">
        <v>2000</v>
      </c>
      <c r="M2446" s="23" t="n">
        <v>0</v>
      </c>
      <c r="N2446" s="23" t="n">
        <v>0</v>
      </c>
      <c r="O2446" s="23" t="n">
        <f aca="false">K2446+L2446</f>
        <v>2000</v>
      </c>
      <c r="P2446" s="23" t="n">
        <f aca="false">K2446+L2446+M2446+N2446</f>
        <v>2000</v>
      </c>
      <c r="Q2446" s="23" t="n">
        <v>0</v>
      </c>
      <c r="R2446" s="23" t="n">
        <v>4090</v>
      </c>
      <c r="S2446" s="23" t="n">
        <v>2739</v>
      </c>
      <c r="T2446" s="23" t="n">
        <v>1113</v>
      </c>
      <c r="U2446" s="42" t="n">
        <f aca="false">IF(I2446="delivery",O2446-SUM(Q2446+R2446),IF(I2446="PO",P2446-SUM(Q2446:R2446)))</f>
        <v>-2090</v>
      </c>
      <c r="V2446" s="43" t="n">
        <v>0.0022</v>
      </c>
      <c r="W2446" s="43"/>
      <c r="X2446" s="43" t="n">
        <f aca="false">W2446-V2446</f>
        <v>-0.0022</v>
      </c>
      <c r="Z2446" s="44"/>
      <c r="AA2446" s="44"/>
      <c r="AM2446" s="23" t="str">
        <f aca="false">D2446</f>
        <v>Sanmina</v>
      </c>
      <c r="AN2446" s="23" t="s">
        <v>3124</v>
      </c>
      <c r="AT2446" s="44"/>
      <c r="AU2446" s="44"/>
      <c r="BD2446" s="23" t="s">
        <v>182</v>
      </c>
      <c r="BE2446" s="1" t="s">
        <v>183</v>
      </c>
    </row>
    <row r="2447" customFormat="false" ht="15" hidden="false" customHeight="true" outlineLevel="0" collapsed="false">
      <c r="A2447" s="23" t="s">
        <v>9836</v>
      </c>
      <c r="B2447" s="23" t="s">
        <v>9837</v>
      </c>
      <c r="C2447" s="40" t="s">
        <v>177</v>
      </c>
      <c r="D2447" s="23" t="s">
        <v>1471</v>
      </c>
      <c r="E2447" s="23" t="s">
        <v>9838</v>
      </c>
      <c r="F2447" s="23" t="s">
        <v>9839</v>
      </c>
      <c r="G2447" s="23" t="n">
        <v>55</v>
      </c>
      <c r="H2447" s="23" t="n">
        <v>1</v>
      </c>
      <c r="I2447" s="41" t="s">
        <v>188</v>
      </c>
      <c r="K2447" s="23" t="n">
        <v>0</v>
      </c>
      <c r="L2447" s="23" t="n">
        <v>2000</v>
      </c>
      <c r="M2447" s="23" t="n">
        <v>0</v>
      </c>
      <c r="N2447" s="23" t="n">
        <v>0</v>
      </c>
      <c r="O2447" s="23" t="n">
        <f aca="false">K2447+L2447</f>
        <v>2000</v>
      </c>
      <c r="P2447" s="23" t="n">
        <f aca="false">K2447+L2447+M2447+N2447</f>
        <v>2000</v>
      </c>
      <c r="Q2447" s="23" t="n">
        <v>0</v>
      </c>
      <c r="R2447" s="23" t="n">
        <v>816</v>
      </c>
      <c r="S2447" s="23" t="n">
        <v>666</v>
      </c>
      <c r="T2447" s="23" t="n">
        <v>283</v>
      </c>
      <c r="U2447" s="42" t="n">
        <f aca="false">IF(I2447="delivery",O2447-SUM(Q2447+R2447),IF(I2447="PO",P2447-SUM(Q2447:R2447)))</f>
        <v>1184</v>
      </c>
      <c r="V2447" s="43" t="n">
        <v>0.00068</v>
      </c>
      <c r="W2447" s="43"/>
      <c r="X2447" s="43" t="n">
        <f aca="false">W2447-V2447</f>
        <v>-0.00068</v>
      </c>
      <c r="Z2447" s="44"/>
      <c r="AA2447" s="44"/>
      <c r="AM2447" s="23" t="str">
        <f aca="false">D2447</f>
        <v>Sanmina</v>
      </c>
      <c r="AN2447" s="23" t="s">
        <v>3124</v>
      </c>
      <c r="AT2447" s="44"/>
      <c r="AU2447" s="44"/>
      <c r="BD2447" s="23" t="s">
        <v>182</v>
      </c>
      <c r="BE2447" s="1" t="s">
        <v>183</v>
      </c>
    </row>
    <row r="2448" customFormat="false" ht="15" hidden="false" customHeight="true" outlineLevel="0" collapsed="false">
      <c r="A2448" s="23" t="s">
        <v>9840</v>
      </c>
      <c r="B2448" s="23" t="s">
        <v>9841</v>
      </c>
      <c r="C2448" s="40" t="s">
        <v>177</v>
      </c>
      <c r="D2448" s="23" t="s">
        <v>1471</v>
      </c>
      <c r="E2448" s="23" t="s">
        <v>9842</v>
      </c>
      <c r="F2448" s="23" t="s">
        <v>9843</v>
      </c>
      <c r="G2448" s="23" t="n">
        <v>123</v>
      </c>
      <c r="H2448" s="23" t="n">
        <v>10000</v>
      </c>
      <c r="I2448" s="41" t="s">
        <v>180</v>
      </c>
      <c r="K2448" s="23" t="n">
        <v>0</v>
      </c>
      <c r="L2448" s="23" t="n">
        <v>28036</v>
      </c>
      <c r="M2448" s="23" t="n">
        <v>0</v>
      </c>
      <c r="N2448" s="23" t="n">
        <v>0</v>
      </c>
      <c r="O2448" s="23" t="n">
        <f aca="false">K2448+L2448</f>
        <v>28036</v>
      </c>
      <c r="P2448" s="23" t="n">
        <f aca="false">K2448+L2448+M2448+N2448</f>
        <v>28036</v>
      </c>
      <c r="Q2448" s="23" t="n">
        <v>10</v>
      </c>
      <c r="R2448" s="23" t="n">
        <v>62</v>
      </c>
      <c r="S2448" s="23" t="n">
        <v>28</v>
      </c>
      <c r="T2448" s="23" t="n">
        <v>22</v>
      </c>
      <c r="U2448" s="42" t="n">
        <f aca="false">IF(I2448="delivery",O2448-SUM(Q2448+R2448),IF(I2448="PO",P2448-SUM(Q2448:R2448)))</f>
        <v>27964</v>
      </c>
      <c r="V2448" s="43" t="n">
        <v>0.00053</v>
      </c>
      <c r="W2448" s="43"/>
      <c r="X2448" s="43" t="n">
        <f aca="false">W2448-V2448</f>
        <v>-0.00053</v>
      </c>
      <c r="Z2448" s="44"/>
      <c r="AA2448" s="44"/>
      <c r="AM2448" s="23" t="str">
        <f aca="false">D2448</f>
        <v>Sanmina</v>
      </c>
      <c r="AN2448" s="23" t="s">
        <v>3124</v>
      </c>
      <c r="AT2448" s="44"/>
      <c r="AU2448" s="44"/>
      <c r="BD2448" s="23" t="s">
        <v>182</v>
      </c>
      <c r="BE2448" s="1" t="s">
        <v>183</v>
      </c>
    </row>
    <row r="2449" customFormat="false" ht="15" hidden="false" customHeight="true" outlineLevel="0" collapsed="false">
      <c r="A2449" s="23" t="s">
        <v>9844</v>
      </c>
      <c r="B2449" s="23" t="s">
        <v>9845</v>
      </c>
      <c r="C2449" s="40" t="s">
        <v>177</v>
      </c>
      <c r="D2449" s="23" t="s">
        <v>1471</v>
      </c>
      <c r="E2449" s="23" t="s">
        <v>9846</v>
      </c>
      <c r="F2449" s="23" t="s">
        <v>9847</v>
      </c>
      <c r="G2449" s="23" t="n">
        <v>86</v>
      </c>
      <c r="H2449" s="23" t="n">
        <v>10000</v>
      </c>
      <c r="I2449" s="41" t="s">
        <v>180</v>
      </c>
      <c r="K2449" s="23" t="n">
        <v>0</v>
      </c>
      <c r="L2449" s="23" t="n">
        <v>12661</v>
      </c>
      <c r="M2449" s="23" t="n">
        <v>0</v>
      </c>
      <c r="N2449" s="23" t="n">
        <v>0</v>
      </c>
      <c r="O2449" s="23" t="n">
        <f aca="false">K2449+L2449</f>
        <v>12661</v>
      </c>
      <c r="P2449" s="23" t="n">
        <f aca="false">K2449+L2449+M2449+N2449</f>
        <v>12661</v>
      </c>
      <c r="Q2449" s="23" t="n">
        <v>7693</v>
      </c>
      <c r="R2449" s="23" t="n">
        <v>10441</v>
      </c>
      <c r="S2449" s="23" t="n">
        <v>9958</v>
      </c>
      <c r="T2449" s="23" t="n">
        <v>5197</v>
      </c>
      <c r="U2449" s="42" t="n">
        <f aca="false">IF(I2449="delivery",O2449-SUM(Q2449+R2449),IF(I2449="PO",P2449-SUM(Q2449:R2449)))</f>
        <v>-5473</v>
      </c>
      <c r="V2449" s="43" t="n">
        <v>0.002</v>
      </c>
      <c r="W2449" s="43"/>
      <c r="X2449" s="43" t="n">
        <f aca="false">W2449-V2449</f>
        <v>-0.002</v>
      </c>
      <c r="Z2449" s="44"/>
      <c r="AA2449" s="44"/>
      <c r="AM2449" s="23" t="str">
        <f aca="false">D2449</f>
        <v>Sanmina</v>
      </c>
      <c r="AN2449" s="23" t="s">
        <v>3124</v>
      </c>
      <c r="AT2449" s="44"/>
      <c r="AU2449" s="44"/>
      <c r="BD2449" s="23" t="s">
        <v>182</v>
      </c>
      <c r="BE2449" s="1" t="s">
        <v>183</v>
      </c>
    </row>
    <row r="2450" customFormat="false" ht="15" hidden="false" customHeight="true" outlineLevel="0" collapsed="false">
      <c r="A2450" s="23" t="s">
        <v>9848</v>
      </c>
      <c r="B2450" s="23" t="s">
        <v>9849</v>
      </c>
      <c r="C2450" s="40" t="s">
        <v>177</v>
      </c>
      <c r="D2450" s="23" t="s">
        <v>1471</v>
      </c>
      <c r="E2450" s="23" t="s">
        <v>9850</v>
      </c>
      <c r="F2450" s="23" t="s">
        <v>9851</v>
      </c>
      <c r="G2450" s="23" t="n">
        <v>55</v>
      </c>
      <c r="H2450" s="23" t="n">
        <v>1</v>
      </c>
      <c r="I2450" s="41" t="s">
        <v>188</v>
      </c>
      <c r="K2450" s="23" t="n">
        <v>0</v>
      </c>
      <c r="L2450" s="23" t="n">
        <v>0</v>
      </c>
      <c r="M2450" s="23" t="n">
        <v>0</v>
      </c>
      <c r="N2450" s="23" t="n">
        <v>0</v>
      </c>
      <c r="O2450" s="23" t="n">
        <f aca="false">K2450+L2450</f>
        <v>0</v>
      </c>
      <c r="P2450" s="23" t="n">
        <f aca="false">K2450+L2450+M2450+N2450</f>
        <v>0</v>
      </c>
      <c r="Q2450" s="23" t="n">
        <v>0</v>
      </c>
      <c r="R2450" s="23" t="n">
        <v>178</v>
      </c>
      <c r="S2450" s="23" t="n">
        <v>45</v>
      </c>
      <c r="T2450" s="23" t="n">
        <v>15</v>
      </c>
      <c r="U2450" s="42" t="n">
        <f aca="false">IF(I2450="delivery",O2450-SUM(Q2450+R2450),IF(I2450="PO",P2450-SUM(Q2450:R2450)))</f>
        <v>-178</v>
      </c>
      <c r="V2450" s="45" t="n">
        <v>0.002</v>
      </c>
      <c r="W2450" s="45"/>
      <c r="X2450" s="43" t="n">
        <f aca="false">W2450-V2450</f>
        <v>-0.002</v>
      </c>
      <c r="Z2450" s="44"/>
      <c r="AA2450" s="44"/>
      <c r="AM2450" s="23" t="str">
        <f aca="false">D2450</f>
        <v>Sanmina</v>
      </c>
      <c r="AN2450" s="23" t="s">
        <v>3124</v>
      </c>
      <c r="AT2450" s="44"/>
      <c r="AU2450" s="44"/>
      <c r="BD2450" s="23" t="s">
        <v>1543</v>
      </c>
      <c r="BE2450" s="1" t="s">
        <v>183</v>
      </c>
    </row>
    <row r="2451" customFormat="false" ht="15" hidden="false" customHeight="true" outlineLevel="0" collapsed="false">
      <c r="A2451" s="23" t="s">
        <v>9852</v>
      </c>
      <c r="B2451" s="23" t="s">
        <v>9853</v>
      </c>
      <c r="C2451" s="40" t="s">
        <v>177</v>
      </c>
      <c r="D2451" s="23" t="s">
        <v>1471</v>
      </c>
      <c r="E2451" s="23" t="s">
        <v>9854</v>
      </c>
      <c r="F2451" s="23" t="s">
        <v>9855</v>
      </c>
      <c r="G2451" s="23" t="n">
        <v>116</v>
      </c>
      <c r="H2451" s="23" t="n">
        <v>10000</v>
      </c>
      <c r="I2451" s="41" t="s">
        <v>180</v>
      </c>
      <c r="K2451" s="23" t="n">
        <v>0</v>
      </c>
      <c r="L2451" s="23" t="n">
        <v>9413</v>
      </c>
      <c r="M2451" s="23" t="n">
        <v>0</v>
      </c>
      <c r="N2451" s="23" t="n">
        <v>0</v>
      </c>
      <c r="O2451" s="23" t="n">
        <f aca="false">K2451+L2451</f>
        <v>9413</v>
      </c>
      <c r="P2451" s="23" t="n">
        <f aca="false">K2451+L2451+M2451+N2451</f>
        <v>9413</v>
      </c>
      <c r="Q2451" s="23" t="n">
        <v>234</v>
      </c>
      <c r="R2451" s="23" t="n">
        <v>161</v>
      </c>
      <c r="S2451" s="23" t="n">
        <v>147</v>
      </c>
      <c r="T2451" s="23" t="n">
        <v>48</v>
      </c>
      <c r="U2451" s="42" t="n">
        <f aca="false">IF(I2451="delivery",O2451-SUM(Q2451+R2451),IF(I2451="PO",P2451-SUM(Q2451:R2451)))</f>
        <v>9018</v>
      </c>
      <c r="V2451" s="43" t="n">
        <v>0.00055</v>
      </c>
      <c r="W2451" s="43"/>
      <c r="X2451" s="43" t="n">
        <f aca="false">W2451-V2451</f>
        <v>-0.00055</v>
      </c>
      <c r="Z2451" s="44"/>
      <c r="AA2451" s="44"/>
      <c r="AM2451" s="23" t="str">
        <f aca="false">D2451</f>
        <v>Sanmina</v>
      </c>
      <c r="AN2451" s="23" t="s">
        <v>3124</v>
      </c>
      <c r="AT2451" s="44"/>
      <c r="AU2451" s="44"/>
      <c r="BD2451" s="23" t="s">
        <v>182</v>
      </c>
      <c r="BE2451" s="1" t="s">
        <v>183</v>
      </c>
    </row>
    <row r="2452" customFormat="false" ht="15" hidden="false" customHeight="true" outlineLevel="0" collapsed="false">
      <c r="A2452" s="23" t="s">
        <v>9856</v>
      </c>
      <c r="B2452" s="23" t="s">
        <v>9857</v>
      </c>
      <c r="C2452" s="40" t="s">
        <v>177</v>
      </c>
      <c r="D2452" s="23" t="s">
        <v>1471</v>
      </c>
      <c r="E2452" s="23" t="s">
        <v>9858</v>
      </c>
      <c r="F2452" s="23" t="s">
        <v>9859</v>
      </c>
      <c r="G2452" s="23" t="n">
        <v>83</v>
      </c>
      <c r="H2452" s="23" t="n">
        <v>20000</v>
      </c>
      <c r="I2452" s="41" t="s">
        <v>180</v>
      </c>
      <c r="K2452" s="23" t="n">
        <v>0</v>
      </c>
      <c r="L2452" s="23" t="n">
        <v>29826</v>
      </c>
      <c r="M2452" s="23" t="n">
        <v>0</v>
      </c>
      <c r="N2452" s="23" t="n">
        <v>0</v>
      </c>
      <c r="O2452" s="23" t="n">
        <f aca="false">K2452+L2452</f>
        <v>29826</v>
      </c>
      <c r="P2452" s="23" t="n">
        <f aca="false">K2452+L2452+M2452+N2452</f>
        <v>29826</v>
      </c>
      <c r="Q2452" s="23" t="n">
        <v>6310</v>
      </c>
      <c r="R2452" s="23" t="n">
        <v>7289</v>
      </c>
      <c r="S2452" s="23" t="n">
        <v>9025</v>
      </c>
      <c r="T2452" s="23" t="n">
        <v>2727</v>
      </c>
      <c r="U2452" s="42" t="n">
        <f aca="false">IF(I2452="delivery",O2452-SUM(Q2452+R2452),IF(I2452="PO",P2452-SUM(Q2452:R2452)))</f>
        <v>16227</v>
      </c>
      <c r="V2452" s="43" t="n">
        <v>0.00053</v>
      </c>
      <c r="W2452" s="43"/>
      <c r="X2452" s="43" t="n">
        <f aca="false">W2452-V2452</f>
        <v>-0.00053</v>
      </c>
      <c r="Z2452" s="44"/>
      <c r="AA2452" s="44"/>
      <c r="AM2452" s="23" t="str">
        <f aca="false">D2452</f>
        <v>Sanmina</v>
      </c>
      <c r="AN2452" s="23" t="s">
        <v>3124</v>
      </c>
      <c r="AT2452" s="44"/>
      <c r="AU2452" s="44"/>
      <c r="BD2452" s="23" t="s">
        <v>182</v>
      </c>
      <c r="BE2452" s="1" t="s">
        <v>183</v>
      </c>
    </row>
    <row r="2453" customFormat="false" ht="15" hidden="false" customHeight="true" outlineLevel="0" collapsed="false">
      <c r="A2453" s="23" t="s">
        <v>9860</v>
      </c>
      <c r="B2453" s="23" t="s">
        <v>9861</v>
      </c>
      <c r="C2453" s="40" t="s">
        <v>177</v>
      </c>
      <c r="D2453" s="23" t="s">
        <v>1471</v>
      </c>
      <c r="E2453" s="23" t="s">
        <v>9862</v>
      </c>
      <c r="F2453" s="23" t="s">
        <v>9863</v>
      </c>
      <c r="G2453" s="23" t="n">
        <v>116</v>
      </c>
      <c r="H2453" s="23" t="n">
        <v>30000</v>
      </c>
      <c r="I2453" s="41" t="s">
        <v>180</v>
      </c>
      <c r="K2453" s="23" t="n">
        <v>0</v>
      </c>
      <c r="L2453" s="23" t="n">
        <v>76225</v>
      </c>
      <c r="M2453" s="23" t="n">
        <v>0</v>
      </c>
      <c r="N2453" s="23" t="n">
        <v>0</v>
      </c>
      <c r="O2453" s="23" t="n">
        <f aca="false">K2453+L2453</f>
        <v>76225</v>
      </c>
      <c r="P2453" s="23" t="n">
        <f aca="false">K2453+L2453+M2453+N2453</f>
        <v>76225</v>
      </c>
      <c r="Q2453" s="23" t="n">
        <v>3580</v>
      </c>
      <c r="R2453" s="23" t="n">
        <v>5751</v>
      </c>
      <c r="S2453" s="23" t="n">
        <v>4458</v>
      </c>
      <c r="T2453" s="23" t="n">
        <v>1079</v>
      </c>
      <c r="U2453" s="42" t="n">
        <f aca="false">IF(I2453="delivery",O2453-SUM(Q2453+R2453),IF(I2453="PO",P2453-SUM(Q2453:R2453)))</f>
        <v>66894</v>
      </c>
      <c r="V2453" s="43" t="n">
        <v>0.00111</v>
      </c>
      <c r="W2453" s="43"/>
      <c r="X2453" s="43" t="n">
        <f aca="false">W2453-V2453</f>
        <v>-0.00111</v>
      </c>
      <c r="Z2453" s="44"/>
      <c r="AA2453" s="44"/>
      <c r="AM2453" s="23" t="str">
        <f aca="false">D2453</f>
        <v>Sanmina</v>
      </c>
      <c r="AN2453" s="23" t="s">
        <v>3124</v>
      </c>
      <c r="AT2453" s="44"/>
      <c r="AU2453" s="44"/>
      <c r="BD2453" s="23" t="s">
        <v>182</v>
      </c>
      <c r="BE2453" s="1" t="s">
        <v>183</v>
      </c>
    </row>
    <row r="2454" customFormat="false" ht="15" hidden="false" customHeight="true" outlineLevel="0" collapsed="false">
      <c r="A2454" s="23" t="s">
        <v>9864</v>
      </c>
      <c r="B2454" s="23" t="s">
        <v>9865</v>
      </c>
      <c r="C2454" s="40" t="s">
        <v>177</v>
      </c>
      <c r="D2454" s="23" t="s">
        <v>1471</v>
      </c>
      <c r="E2454" s="23" t="s">
        <v>9594</v>
      </c>
      <c r="F2454" s="23" t="s">
        <v>9866</v>
      </c>
      <c r="G2454" s="23" t="n">
        <v>116</v>
      </c>
      <c r="H2454" s="23" t="n">
        <v>10000</v>
      </c>
      <c r="I2454" s="41" t="s">
        <v>180</v>
      </c>
      <c r="K2454" s="23" t="n">
        <v>0</v>
      </c>
      <c r="L2454" s="23" t="n">
        <v>15936</v>
      </c>
      <c r="M2454" s="23" t="n">
        <v>0</v>
      </c>
      <c r="N2454" s="23" t="n">
        <v>0</v>
      </c>
      <c r="O2454" s="23" t="n">
        <f aca="false">K2454+L2454</f>
        <v>15936</v>
      </c>
      <c r="P2454" s="23" t="n">
        <f aca="false">K2454+L2454+M2454+N2454</f>
        <v>15936</v>
      </c>
      <c r="Q2454" s="23" t="n">
        <v>3145</v>
      </c>
      <c r="R2454" s="23" t="n">
        <v>1277</v>
      </c>
      <c r="S2454" s="23" t="n">
        <v>956</v>
      </c>
      <c r="T2454" s="23" t="n">
        <v>410</v>
      </c>
      <c r="U2454" s="42" t="n">
        <f aca="false">IF(I2454="delivery",O2454-SUM(Q2454+R2454),IF(I2454="PO",P2454-SUM(Q2454:R2454)))</f>
        <v>11514</v>
      </c>
      <c r="V2454" s="43" t="n">
        <v>0.0007</v>
      </c>
      <c r="W2454" s="43"/>
      <c r="X2454" s="43" t="n">
        <f aca="false">W2454-V2454</f>
        <v>-0.0007</v>
      </c>
      <c r="Z2454" s="44"/>
      <c r="AA2454" s="44"/>
      <c r="AM2454" s="23" t="str">
        <f aca="false">D2454</f>
        <v>Sanmina</v>
      </c>
      <c r="AN2454" s="23" t="s">
        <v>3124</v>
      </c>
      <c r="AT2454" s="44"/>
      <c r="AU2454" s="44"/>
      <c r="BD2454" s="23" t="s">
        <v>182</v>
      </c>
      <c r="BE2454" s="1" t="s">
        <v>183</v>
      </c>
    </row>
    <row r="2455" customFormat="false" ht="15" hidden="false" customHeight="true" outlineLevel="0" collapsed="false">
      <c r="A2455" s="23" t="s">
        <v>9867</v>
      </c>
      <c r="B2455" s="23" t="s">
        <v>9868</v>
      </c>
      <c r="C2455" s="40" t="s">
        <v>177</v>
      </c>
      <c r="D2455" s="23" t="s">
        <v>1471</v>
      </c>
      <c r="E2455" s="23" t="s">
        <v>9869</v>
      </c>
      <c r="F2455" s="23" t="s">
        <v>9870</v>
      </c>
      <c r="G2455" s="23" t="n">
        <v>123</v>
      </c>
      <c r="H2455" s="23" t="n">
        <v>10000</v>
      </c>
      <c r="I2455" s="41" t="s">
        <v>180</v>
      </c>
      <c r="K2455" s="23" t="n">
        <v>0</v>
      </c>
      <c r="L2455" s="23" t="n">
        <v>177984</v>
      </c>
      <c r="M2455" s="23" t="n">
        <v>0</v>
      </c>
      <c r="N2455" s="23" t="n">
        <v>0</v>
      </c>
      <c r="O2455" s="23" t="n">
        <f aca="false">K2455+L2455</f>
        <v>177984</v>
      </c>
      <c r="P2455" s="23" t="n">
        <f aca="false">K2455+L2455+M2455+N2455</f>
        <v>177984</v>
      </c>
      <c r="Q2455" s="23" t="n">
        <v>7350</v>
      </c>
      <c r="R2455" s="23" t="n">
        <v>4923</v>
      </c>
      <c r="S2455" s="23" t="n">
        <v>5077</v>
      </c>
      <c r="T2455" s="23" t="n">
        <v>2239</v>
      </c>
      <c r="U2455" s="42" t="n">
        <f aca="false">IF(I2455="delivery",O2455-SUM(Q2455+R2455),IF(I2455="PO",P2455-SUM(Q2455:R2455)))</f>
        <v>165711</v>
      </c>
      <c r="V2455" s="43" t="n">
        <v>0.00074</v>
      </c>
      <c r="W2455" s="43"/>
      <c r="X2455" s="43" t="n">
        <f aca="false">W2455-V2455</f>
        <v>-0.00074</v>
      </c>
      <c r="Z2455" s="44"/>
      <c r="AA2455" s="44"/>
      <c r="AM2455" s="23" t="str">
        <f aca="false">D2455</f>
        <v>Sanmina</v>
      </c>
      <c r="AN2455" s="23" t="s">
        <v>3124</v>
      </c>
      <c r="AT2455" s="44"/>
      <c r="AU2455" s="44"/>
      <c r="BD2455" s="23" t="s">
        <v>182</v>
      </c>
      <c r="BE2455" s="1" t="s">
        <v>183</v>
      </c>
    </row>
    <row r="2456" customFormat="false" ht="15" hidden="false" customHeight="true" outlineLevel="0" collapsed="false">
      <c r="A2456" s="23" t="s">
        <v>9871</v>
      </c>
      <c r="B2456" s="23" t="s">
        <v>9872</v>
      </c>
      <c r="C2456" s="40" t="s">
        <v>177</v>
      </c>
      <c r="D2456" s="23" t="s">
        <v>1471</v>
      </c>
      <c r="E2456" s="23" t="s">
        <v>9873</v>
      </c>
      <c r="F2456" s="23" t="s">
        <v>9874</v>
      </c>
      <c r="G2456" s="23" t="n">
        <v>116</v>
      </c>
      <c r="H2456" s="23" t="n">
        <v>10000</v>
      </c>
      <c r="I2456" s="41" t="s">
        <v>180</v>
      </c>
      <c r="K2456" s="23" t="n">
        <v>0</v>
      </c>
      <c r="L2456" s="23" t="n">
        <v>123233</v>
      </c>
      <c r="M2456" s="23" t="n">
        <v>0</v>
      </c>
      <c r="N2456" s="23" t="n">
        <v>0</v>
      </c>
      <c r="O2456" s="23" t="n">
        <f aca="false">K2456+L2456</f>
        <v>123233</v>
      </c>
      <c r="P2456" s="23" t="n">
        <f aca="false">K2456+L2456+M2456+N2456</f>
        <v>123233</v>
      </c>
      <c r="Q2456" s="23" t="n">
        <v>8466</v>
      </c>
      <c r="R2456" s="23" t="n">
        <v>6659</v>
      </c>
      <c r="S2456" s="23" t="n">
        <v>7114</v>
      </c>
      <c r="T2456" s="23" t="n">
        <v>3783</v>
      </c>
      <c r="U2456" s="42" t="n">
        <f aca="false">IF(I2456="delivery",O2456-SUM(Q2456+R2456),IF(I2456="PO",P2456-SUM(Q2456:R2456)))</f>
        <v>108108</v>
      </c>
      <c r="V2456" s="43" t="n">
        <v>0.001</v>
      </c>
      <c r="W2456" s="43"/>
      <c r="X2456" s="43" t="n">
        <f aca="false">W2456-V2456</f>
        <v>-0.001</v>
      </c>
      <c r="Z2456" s="44"/>
      <c r="AA2456" s="44"/>
      <c r="AM2456" s="23" t="str">
        <f aca="false">D2456</f>
        <v>Sanmina</v>
      </c>
      <c r="AN2456" s="23" t="s">
        <v>3124</v>
      </c>
      <c r="AT2456" s="44"/>
      <c r="AU2456" s="44"/>
      <c r="BD2456" s="23" t="s">
        <v>182</v>
      </c>
      <c r="BE2456" s="1" t="s">
        <v>183</v>
      </c>
    </row>
    <row r="2457" customFormat="false" ht="15" hidden="false" customHeight="true" outlineLevel="0" collapsed="false">
      <c r="A2457" s="23" t="s">
        <v>9875</v>
      </c>
      <c r="B2457" s="23" t="s">
        <v>9876</v>
      </c>
      <c r="C2457" s="40" t="s">
        <v>177</v>
      </c>
      <c r="D2457" s="23" t="s">
        <v>1471</v>
      </c>
      <c r="E2457" s="23" t="s">
        <v>9877</v>
      </c>
      <c r="F2457" s="23" t="s">
        <v>9878</v>
      </c>
      <c r="G2457" s="23" t="n">
        <v>123</v>
      </c>
      <c r="H2457" s="23" t="n">
        <v>10000</v>
      </c>
      <c r="I2457" s="41" t="s">
        <v>188</v>
      </c>
      <c r="K2457" s="23" t="n">
        <v>0</v>
      </c>
      <c r="L2457" s="23" t="n">
        <v>20000</v>
      </c>
      <c r="M2457" s="23" t="n">
        <v>0</v>
      </c>
      <c r="N2457" s="23" t="n">
        <v>0</v>
      </c>
      <c r="O2457" s="23" t="n">
        <f aca="false">K2457+L2457</f>
        <v>20000</v>
      </c>
      <c r="P2457" s="23" t="n">
        <f aca="false">K2457+L2457+M2457+N2457</f>
        <v>20000</v>
      </c>
      <c r="Q2457" s="23" t="n">
        <v>0</v>
      </c>
      <c r="R2457" s="23" t="n">
        <v>601</v>
      </c>
      <c r="S2457" s="23" t="n">
        <v>498</v>
      </c>
      <c r="T2457" s="23" t="n">
        <v>144</v>
      </c>
      <c r="U2457" s="42" t="n">
        <f aca="false">IF(I2457="delivery",O2457-SUM(Q2457+R2457),IF(I2457="PO",P2457-SUM(Q2457:R2457)))</f>
        <v>19399</v>
      </c>
      <c r="V2457" s="43" t="n">
        <v>0.00053</v>
      </c>
      <c r="W2457" s="43"/>
      <c r="X2457" s="43" t="n">
        <f aca="false">W2457-V2457</f>
        <v>-0.00053</v>
      </c>
      <c r="Z2457" s="44"/>
      <c r="AA2457" s="44"/>
      <c r="AM2457" s="23" t="str">
        <f aca="false">D2457</f>
        <v>Sanmina</v>
      </c>
      <c r="AN2457" s="23" t="s">
        <v>3124</v>
      </c>
      <c r="AT2457" s="44"/>
      <c r="AU2457" s="44"/>
      <c r="BD2457" s="23" t="s">
        <v>182</v>
      </c>
      <c r="BE2457" s="1" t="s">
        <v>183</v>
      </c>
    </row>
    <row r="2458" customFormat="false" ht="15" hidden="false" customHeight="true" outlineLevel="0" collapsed="false">
      <c r="A2458" s="23" t="s">
        <v>9879</v>
      </c>
      <c r="B2458" s="23" t="s">
        <v>9880</v>
      </c>
      <c r="C2458" s="40" t="s">
        <v>177</v>
      </c>
      <c r="D2458" s="23" t="s">
        <v>1471</v>
      </c>
      <c r="E2458" s="23" t="s">
        <v>9881</v>
      </c>
      <c r="F2458" s="23" t="s">
        <v>9882</v>
      </c>
      <c r="G2458" s="23" t="n">
        <v>95</v>
      </c>
      <c r="H2458" s="23" t="n">
        <v>10000</v>
      </c>
      <c r="I2458" s="41" t="s">
        <v>180</v>
      </c>
      <c r="K2458" s="23" t="n">
        <v>0</v>
      </c>
      <c r="L2458" s="23" t="n">
        <v>35627</v>
      </c>
      <c r="M2458" s="23" t="n">
        <v>30000</v>
      </c>
      <c r="N2458" s="23" t="n">
        <v>0</v>
      </c>
      <c r="O2458" s="23" t="n">
        <f aca="false">K2458+L2458</f>
        <v>35627</v>
      </c>
      <c r="P2458" s="23" t="n">
        <f aca="false">K2458+L2458+M2458+N2458</f>
        <v>65627</v>
      </c>
      <c r="Q2458" s="23" t="n">
        <v>10692</v>
      </c>
      <c r="R2458" s="23" t="n">
        <v>12472</v>
      </c>
      <c r="S2458" s="23" t="n">
        <v>11748</v>
      </c>
      <c r="T2458" s="23" t="n">
        <v>2279</v>
      </c>
      <c r="U2458" s="42" t="n">
        <f aca="false">IF(I2458="delivery",O2458-SUM(Q2458+R2458),IF(I2458="PO",P2458-SUM(Q2458:R2458)))</f>
        <v>12463</v>
      </c>
      <c r="V2458" s="43" t="n">
        <v>0.00043</v>
      </c>
      <c r="W2458" s="43"/>
      <c r="X2458" s="43" t="n">
        <f aca="false">W2458-V2458</f>
        <v>-0.00043</v>
      </c>
      <c r="Y2458" s="23" t="n">
        <v>0.00043</v>
      </c>
      <c r="Z2458" s="44"/>
      <c r="AA2458" s="44"/>
      <c r="AM2458" s="23" t="str">
        <f aca="false">D2458</f>
        <v>Sanmina</v>
      </c>
      <c r="AN2458" s="23" t="s">
        <v>3124</v>
      </c>
      <c r="AT2458" s="44"/>
      <c r="AU2458" s="44"/>
      <c r="BD2458" s="23" t="s">
        <v>182</v>
      </c>
      <c r="BE2458" s="1" t="s">
        <v>183</v>
      </c>
    </row>
    <row r="2459" customFormat="false" ht="15" hidden="false" customHeight="true" outlineLevel="0" collapsed="false">
      <c r="A2459" s="23" t="s">
        <v>9883</v>
      </c>
      <c r="B2459" s="23" t="s">
        <v>9884</v>
      </c>
      <c r="C2459" s="40" t="s">
        <v>177</v>
      </c>
      <c r="D2459" s="23" t="s">
        <v>1471</v>
      </c>
      <c r="E2459" s="23" t="s">
        <v>9885</v>
      </c>
      <c r="F2459" s="23" t="s">
        <v>9886</v>
      </c>
      <c r="G2459" s="23" t="n">
        <v>116</v>
      </c>
      <c r="H2459" s="23" t="n">
        <v>10000</v>
      </c>
      <c r="I2459" s="41" t="s">
        <v>180</v>
      </c>
      <c r="K2459" s="23" t="n">
        <v>0</v>
      </c>
      <c r="L2459" s="23" t="n">
        <v>19808</v>
      </c>
      <c r="M2459" s="23" t="n">
        <v>0</v>
      </c>
      <c r="N2459" s="23" t="n">
        <v>0</v>
      </c>
      <c r="O2459" s="23" t="n">
        <f aca="false">K2459+L2459</f>
        <v>19808</v>
      </c>
      <c r="P2459" s="23" t="n">
        <f aca="false">K2459+L2459+M2459+N2459</f>
        <v>19808</v>
      </c>
      <c r="Q2459" s="23" t="n">
        <v>258</v>
      </c>
      <c r="R2459" s="23" t="n">
        <v>86</v>
      </c>
      <c r="S2459" s="23" t="n">
        <v>169</v>
      </c>
      <c r="T2459" s="23" t="n">
        <v>3</v>
      </c>
      <c r="U2459" s="42" t="n">
        <f aca="false">IF(I2459="delivery",O2459-SUM(Q2459+R2459),IF(I2459="PO",P2459-SUM(Q2459:R2459)))</f>
        <v>19464</v>
      </c>
      <c r="V2459" s="43" t="n">
        <v>0.00053</v>
      </c>
      <c r="W2459" s="43"/>
      <c r="X2459" s="43" t="n">
        <f aca="false">W2459-V2459</f>
        <v>-0.00053</v>
      </c>
      <c r="Z2459" s="44"/>
      <c r="AA2459" s="44"/>
      <c r="AM2459" s="23" t="str">
        <f aca="false">D2459</f>
        <v>Sanmina</v>
      </c>
      <c r="AN2459" s="23" t="s">
        <v>3124</v>
      </c>
      <c r="AT2459" s="44"/>
      <c r="AU2459" s="44"/>
      <c r="BD2459" s="23" t="s">
        <v>182</v>
      </c>
      <c r="BE2459" s="1" t="s">
        <v>183</v>
      </c>
    </row>
    <row r="2460" customFormat="false" ht="15" hidden="false" customHeight="true" outlineLevel="0" collapsed="false">
      <c r="A2460" s="23" t="s">
        <v>9887</v>
      </c>
      <c r="B2460" s="23" t="s">
        <v>9888</v>
      </c>
      <c r="C2460" s="40" t="s">
        <v>177</v>
      </c>
      <c r="D2460" s="23" t="s">
        <v>1471</v>
      </c>
      <c r="E2460" s="23" t="s">
        <v>9889</v>
      </c>
      <c r="F2460" s="23" t="s">
        <v>9890</v>
      </c>
      <c r="G2460" s="23" t="n">
        <v>103</v>
      </c>
      <c r="H2460" s="23" t="n">
        <v>5000</v>
      </c>
      <c r="I2460" s="41" t="s">
        <v>188</v>
      </c>
      <c r="K2460" s="23" t="n">
        <v>0</v>
      </c>
      <c r="L2460" s="23" t="n">
        <v>845</v>
      </c>
      <c r="M2460" s="23" t="n">
        <v>0</v>
      </c>
      <c r="N2460" s="23" t="n">
        <v>0</v>
      </c>
      <c r="O2460" s="23" t="n">
        <f aca="false">K2460+L2460</f>
        <v>845</v>
      </c>
      <c r="P2460" s="23" t="n">
        <f aca="false">K2460+L2460+M2460+N2460</f>
        <v>845</v>
      </c>
      <c r="Q2460" s="23" t="n">
        <v>428</v>
      </c>
      <c r="R2460" s="23" t="n">
        <v>206</v>
      </c>
      <c r="S2460" s="23" t="n">
        <v>112</v>
      </c>
      <c r="T2460" s="23" t="n">
        <v>56</v>
      </c>
      <c r="U2460" s="42" t="n">
        <f aca="false">IF(I2460="delivery",O2460-SUM(Q2460+R2460),IF(I2460="PO",P2460-SUM(Q2460:R2460)))</f>
        <v>211</v>
      </c>
      <c r="V2460" s="43" t="n">
        <v>0.17433</v>
      </c>
      <c r="W2460" s="43"/>
      <c r="X2460" s="43" t="n">
        <f aca="false">W2460-V2460</f>
        <v>-0.17433</v>
      </c>
      <c r="Y2460" s="23" t="n">
        <v>0.17433</v>
      </c>
      <c r="Z2460" s="44"/>
      <c r="AA2460" s="44"/>
      <c r="AM2460" s="23" t="str">
        <f aca="false">D2460</f>
        <v>Sanmina</v>
      </c>
      <c r="AN2460" s="23" t="s">
        <v>3124</v>
      </c>
      <c r="AT2460" s="44"/>
      <c r="AU2460" s="44"/>
      <c r="BD2460" s="23" t="s">
        <v>182</v>
      </c>
      <c r="BE2460" s="1" t="s">
        <v>183</v>
      </c>
    </row>
    <row r="2461" customFormat="false" ht="15" hidden="false" customHeight="true" outlineLevel="0" collapsed="false">
      <c r="A2461" s="23" t="s">
        <v>9891</v>
      </c>
      <c r="B2461" s="23" t="s">
        <v>9892</v>
      </c>
      <c r="C2461" s="40" t="s">
        <v>177</v>
      </c>
      <c r="D2461" s="23" t="s">
        <v>1471</v>
      </c>
      <c r="E2461" s="23" t="s">
        <v>9893</v>
      </c>
      <c r="F2461" s="23" t="s">
        <v>9894</v>
      </c>
      <c r="G2461" s="23" t="n">
        <v>133</v>
      </c>
      <c r="H2461" s="23" t="n">
        <v>10000</v>
      </c>
      <c r="I2461" s="41" t="s">
        <v>188</v>
      </c>
      <c r="K2461" s="23" t="n">
        <v>0</v>
      </c>
      <c r="L2461" s="23" t="n">
        <v>10000</v>
      </c>
      <c r="M2461" s="23" t="n">
        <v>0</v>
      </c>
      <c r="N2461" s="23" t="n">
        <v>0</v>
      </c>
      <c r="O2461" s="23" t="n">
        <f aca="false">K2461+L2461</f>
        <v>10000</v>
      </c>
      <c r="P2461" s="23" t="n">
        <f aca="false">K2461+L2461+M2461+N2461</f>
        <v>10000</v>
      </c>
      <c r="Q2461" s="23" t="n">
        <v>180</v>
      </c>
      <c r="R2461" s="23" t="n">
        <v>192</v>
      </c>
      <c r="S2461" s="23" t="n">
        <v>192</v>
      </c>
      <c r="T2461" s="23" t="n">
        <v>64</v>
      </c>
      <c r="U2461" s="42" t="n">
        <f aca="false">IF(I2461="delivery",O2461-SUM(Q2461+R2461),IF(I2461="PO",P2461-SUM(Q2461:R2461)))</f>
        <v>9628</v>
      </c>
      <c r="V2461" s="43" t="n">
        <v>0.0121</v>
      </c>
      <c r="W2461" s="43"/>
      <c r="X2461" s="43" t="n">
        <f aca="false">W2461-V2461</f>
        <v>-0.0121</v>
      </c>
      <c r="Y2461" s="23" t="n">
        <v>0.0121</v>
      </c>
      <c r="Z2461" s="44"/>
      <c r="AA2461" s="44"/>
      <c r="AM2461" s="23" t="str">
        <f aca="false">D2461</f>
        <v>Sanmina</v>
      </c>
      <c r="AN2461" s="23" t="s">
        <v>3124</v>
      </c>
      <c r="AT2461" s="44"/>
      <c r="AU2461" s="44"/>
      <c r="BD2461" s="23" t="s">
        <v>182</v>
      </c>
      <c r="BE2461" s="1" t="s">
        <v>183</v>
      </c>
    </row>
    <row r="2462" customFormat="false" ht="15" hidden="false" customHeight="true" outlineLevel="0" collapsed="false">
      <c r="A2462" s="23" t="s">
        <v>9895</v>
      </c>
      <c r="B2462" s="23" t="s">
        <v>9896</v>
      </c>
      <c r="C2462" s="40" t="s">
        <v>177</v>
      </c>
      <c r="D2462" s="23" t="s">
        <v>1471</v>
      </c>
      <c r="E2462" s="23" t="s">
        <v>9897</v>
      </c>
      <c r="F2462" s="23" t="s">
        <v>9898</v>
      </c>
      <c r="G2462" s="23" t="n">
        <v>116</v>
      </c>
      <c r="H2462" s="23" t="n">
        <v>30000</v>
      </c>
      <c r="I2462" s="41" t="s">
        <v>188</v>
      </c>
      <c r="K2462" s="23" t="n">
        <v>0</v>
      </c>
      <c r="L2462" s="23" t="n">
        <v>68574</v>
      </c>
      <c r="M2462" s="23" t="n">
        <v>0</v>
      </c>
      <c r="N2462" s="23" t="n">
        <v>0</v>
      </c>
      <c r="O2462" s="23" t="n">
        <f aca="false">K2462+L2462</f>
        <v>68574</v>
      </c>
      <c r="P2462" s="23" t="n">
        <f aca="false">K2462+L2462+M2462+N2462</f>
        <v>68574</v>
      </c>
      <c r="Q2462" s="23" t="n">
        <v>894</v>
      </c>
      <c r="R2462" s="23" t="n">
        <v>2921</v>
      </c>
      <c r="S2462" s="23" t="n">
        <v>2480</v>
      </c>
      <c r="T2462" s="23" t="n">
        <v>1793</v>
      </c>
      <c r="U2462" s="42" t="n">
        <f aca="false">IF(I2462="delivery",O2462-SUM(Q2462+R2462),IF(I2462="PO",P2462-SUM(Q2462:R2462)))</f>
        <v>64759</v>
      </c>
      <c r="V2462" s="43" t="n">
        <v>0.00058</v>
      </c>
      <c r="W2462" s="43"/>
      <c r="X2462" s="43" t="n">
        <f aca="false">W2462-V2462</f>
        <v>-0.00058</v>
      </c>
      <c r="Z2462" s="44"/>
      <c r="AA2462" s="44"/>
      <c r="AM2462" s="23" t="str">
        <f aca="false">D2462</f>
        <v>Sanmina</v>
      </c>
      <c r="AN2462" s="23" t="s">
        <v>3124</v>
      </c>
      <c r="AT2462" s="44"/>
      <c r="AU2462" s="44"/>
      <c r="BD2462" s="23" t="s">
        <v>182</v>
      </c>
      <c r="BE2462" s="1" t="s">
        <v>183</v>
      </c>
    </row>
    <row r="2463" customFormat="false" ht="15" hidden="false" customHeight="true" outlineLevel="0" collapsed="false">
      <c r="A2463" s="23" t="s">
        <v>9899</v>
      </c>
      <c r="B2463" s="23" t="s">
        <v>9900</v>
      </c>
      <c r="C2463" s="40" t="s">
        <v>177</v>
      </c>
      <c r="D2463" s="23" t="s">
        <v>1471</v>
      </c>
      <c r="E2463" s="23" t="s">
        <v>9901</v>
      </c>
      <c r="F2463" s="23" t="s">
        <v>9902</v>
      </c>
      <c r="G2463" s="23" t="n">
        <v>95</v>
      </c>
      <c r="H2463" s="23" t="n">
        <v>5000</v>
      </c>
      <c r="I2463" s="41" t="s">
        <v>180</v>
      </c>
      <c r="K2463" s="23" t="n">
        <v>0</v>
      </c>
      <c r="L2463" s="23" t="n">
        <v>12018</v>
      </c>
      <c r="M2463" s="23" t="n">
        <v>0</v>
      </c>
      <c r="N2463" s="23" t="n">
        <v>0</v>
      </c>
      <c r="O2463" s="23" t="n">
        <f aca="false">K2463+L2463</f>
        <v>12018</v>
      </c>
      <c r="P2463" s="23" t="n">
        <f aca="false">K2463+L2463+M2463+N2463</f>
        <v>12018</v>
      </c>
      <c r="Q2463" s="23" t="n">
        <v>4506</v>
      </c>
      <c r="R2463" s="23" t="n">
        <v>2481</v>
      </c>
      <c r="S2463" s="23" t="n">
        <v>2585</v>
      </c>
      <c r="T2463" s="23" t="n">
        <v>795</v>
      </c>
      <c r="U2463" s="42" t="n">
        <f aca="false">IF(I2463="delivery",O2463-SUM(Q2463+R2463),IF(I2463="PO",P2463-SUM(Q2463:R2463)))</f>
        <v>5031</v>
      </c>
      <c r="V2463" s="43" t="n">
        <v>0.04085</v>
      </c>
      <c r="W2463" s="43"/>
      <c r="X2463" s="43" t="n">
        <f aca="false">W2463-V2463</f>
        <v>-0.04085</v>
      </c>
      <c r="Y2463" s="23" t="n">
        <v>0.04085</v>
      </c>
      <c r="Z2463" s="44"/>
      <c r="AA2463" s="44"/>
      <c r="AM2463" s="23" t="str">
        <f aca="false">D2463</f>
        <v>Sanmina</v>
      </c>
      <c r="AN2463" s="23" t="s">
        <v>3124</v>
      </c>
      <c r="AT2463" s="44"/>
      <c r="AU2463" s="44"/>
      <c r="BD2463" s="23" t="s">
        <v>182</v>
      </c>
      <c r="BE2463" s="1" t="s">
        <v>183</v>
      </c>
    </row>
    <row r="2464" customFormat="false" ht="15" hidden="false" customHeight="true" outlineLevel="0" collapsed="false">
      <c r="A2464" s="23" t="s">
        <v>9903</v>
      </c>
      <c r="B2464" s="23" t="s">
        <v>9904</v>
      </c>
      <c r="C2464" s="40" t="s">
        <v>177</v>
      </c>
      <c r="D2464" s="23" t="s">
        <v>1471</v>
      </c>
      <c r="E2464" s="23" t="s">
        <v>9905</v>
      </c>
      <c r="F2464" s="23" t="s">
        <v>9906</v>
      </c>
      <c r="G2464" s="23" t="n">
        <v>86</v>
      </c>
      <c r="H2464" s="23" t="n">
        <v>10000</v>
      </c>
      <c r="I2464" s="41" t="s">
        <v>180</v>
      </c>
      <c r="K2464" s="23" t="n">
        <v>0</v>
      </c>
      <c r="L2464" s="23" t="n">
        <v>15842</v>
      </c>
      <c r="M2464" s="23" t="n">
        <v>30000</v>
      </c>
      <c r="N2464" s="23" t="n">
        <v>0</v>
      </c>
      <c r="O2464" s="23" t="n">
        <f aca="false">K2464+L2464</f>
        <v>15842</v>
      </c>
      <c r="P2464" s="23" t="n">
        <f aca="false">K2464+L2464+M2464+N2464</f>
        <v>45842</v>
      </c>
      <c r="Q2464" s="23" t="n">
        <v>21931</v>
      </c>
      <c r="R2464" s="23" t="n">
        <v>20504</v>
      </c>
      <c r="S2464" s="23" t="n">
        <v>21674</v>
      </c>
      <c r="T2464" s="23" t="n">
        <v>4857</v>
      </c>
      <c r="U2464" s="42" t="n">
        <f aca="false">IF(I2464="delivery",O2464-SUM(Q2464+R2464),IF(I2464="PO",P2464-SUM(Q2464:R2464)))</f>
        <v>-26593</v>
      </c>
      <c r="V2464" s="43" t="n">
        <v>0.00075</v>
      </c>
      <c r="W2464" s="43"/>
      <c r="X2464" s="43" t="n">
        <f aca="false">W2464-V2464</f>
        <v>-0.00075</v>
      </c>
      <c r="Z2464" s="44"/>
      <c r="AA2464" s="44"/>
      <c r="AM2464" s="23" t="str">
        <f aca="false">D2464</f>
        <v>Sanmina</v>
      </c>
      <c r="AN2464" s="23" t="s">
        <v>3124</v>
      </c>
      <c r="AT2464" s="44"/>
      <c r="AU2464" s="44"/>
      <c r="BD2464" s="23" t="s">
        <v>182</v>
      </c>
      <c r="BE2464" s="1" t="s">
        <v>183</v>
      </c>
    </row>
    <row r="2465" customFormat="false" ht="15" hidden="false" customHeight="true" outlineLevel="0" collapsed="false">
      <c r="A2465" s="23" t="s">
        <v>9907</v>
      </c>
      <c r="B2465" s="23" t="s">
        <v>9908</v>
      </c>
      <c r="C2465" s="40" t="s">
        <v>177</v>
      </c>
      <c r="D2465" s="23" t="s">
        <v>1471</v>
      </c>
      <c r="E2465" s="23" t="s">
        <v>9909</v>
      </c>
      <c r="F2465" s="23" t="s">
        <v>9910</v>
      </c>
      <c r="G2465" s="23" t="n">
        <v>33</v>
      </c>
      <c r="H2465" s="23" t="n">
        <v>10000</v>
      </c>
      <c r="I2465" s="41" t="s">
        <v>188</v>
      </c>
      <c r="K2465" s="23" t="n">
        <v>0</v>
      </c>
      <c r="L2465" s="23" t="n">
        <v>21526</v>
      </c>
      <c r="M2465" s="23" t="n">
        <v>0</v>
      </c>
      <c r="N2465" s="23" t="n">
        <v>0</v>
      </c>
      <c r="O2465" s="23" t="n">
        <f aca="false">K2465+L2465</f>
        <v>21526</v>
      </c>
      <c r="P2465" s="23" t="n">
        <f aca="false">K2465+L2465+M2465+N2465</f>
        <v>21526</v>
      </c>
      <c r="Q2465" s="23" t="n">
        <v>18800</v>
      </c>
      <c r="R2465" s="23" t="n">
        <v>18296</v>
      </c>
      <c r="S2465" s="23" t="n">
        <v>19588</v>
      </c>
      <c r="T2465" s="23" t="n">
        <v>3594</v>
      </c>
      <c r="U2465" s="42" t="n">
        <f aca="false">IF(I2465="delivery",O2465-SUM(Q2465+R2465),IF(I2465="PO",P2465-SUM(Q2465:R2465)))</f>
        <v>-15570</v>
      </c>
      <c r="V2465" s="43" t="n">
        <v>0.042</v>
      </c>
      <c r="W2465" s="43"/>
      <c r="X2465" s="43" t="n">
        <f aca="false">W2465-V2465</f>
        <v>-0.042</v>
      </c>
      <c r="Y2465" s="23" t="n">
        <v>0.042</v>
      </c>
      <c r="Z2465" s="44"/>
      <c r="AA2465" s="44"/>
      <c r="AM2465" s="23" t="str">
        <f aca="false">D2465</f>
        <v>Sanmina</v>
      </c>
      <c r="AN2465" s="23" t="s">
        <v>3124</v>
      </c>
      <c r="AT2465" s="44"/>
      <c r="AU2465" s="44"/>
      <c r="BD2465" s="23" t="s">
        <v>182</v>
      </c>
      <c r="BE2465" s="1" t="s">
        <v>183</v>
      </c>
    </row>
    <row r="2466" customFormat="false" ht="15" hidden="false" customHeight="true" outlineLevel="0" collapsed="false">
      <c r="A2466" s="23" t="s">
        <v>9911</v>
      </c>
      <c r="B2466" s="23" t="s">
        <v>9912</v>
      </c>
      <c r="C2466" s="40" t="s">
        <v>177</v>
      </c>
      <c r="D2466" s="23" t="s">
        <v>1471</v>
      </c>
      <c r="E2466" s="23" t="s">
        <v>9913</v>
      </c>
      <c r="F2466" s="23" t="s">
        <v>9914</v>
      </c>
      <c r="G2466" s="23" t="n">
        <v>41</v>
      </c>
      <c r="H2466" s="23" t="n">
        <v>4000</v>
      </c>
      <c r="I2466" s="41" t="s">
        <v>188</v>
      </c>
      <c r="K2466" s="23" t="n">
        <v>0</v>
      </c>
      <c r="L2466" s="23" t="n">
        <v>20277</v>
      </c>
      <c r="M2466" s="23" t="n">
        <v>0</v>
      </c>
      <c r="N2466" s="23" t="n">
        <v>0</v>
      </c>
      <c r="O2466" s="23" t="n">
        <f aca="false">K2466+L2466</f>
        <v>20277</v>
      </c>
      <c r="P2466" s="23" t="n">
        <f aca="false">K2466+L2466+M2466+N2466</f>
        <v>20277</v>
      </c>
      <c r="Q2466" s="23" t="n">
        <v>18800</v>
      </c>
      <c r="R2466" s="23" t="n">
        <v>18296</v>
      </c>
      <c r="S2466" s="23" t="n">
        <v>19588</v>
      </c>
      <c r="T2466" s="23" t="n">
        <v>3594</v>
      </c>
      <c r="U2466" s="42" t="n">
        <f aca="false">IF(I2466="delivery",O2466-SUM(Q2466+R2466),IF(I2466="PO",P2466-SUM(Q2466:R2466)))</f>
        <v>-16819</v>
      </c>
      <c r="V2466" s="43" t="n">
        <v>0.04</v>
      </c>
      <c r="W2466" s="43"/>
      <c r="X2466" s="43" t="n">
        <f aca="false">W2466-V2466</f>
        <v>-0.04</v>
      </c>
      <c r="Y2466" s="23" t="n">
        <v>0.0528</v>
      </c>
      <c r="Z2466" s="44"/>
      <c r="AA2466" s="44"/>
      <c r="AM2466" s="23" t="str">
        <f aca="false">D2466</f>
        <v>Sanmina</v>
      </c>
      <c r="AN2466" s="23" t="s">
        <v>3124</v>
      </c>
      <c r="AT2466" s="44"/>
      <c r="AU2466" s="44"/>
      <c r="BD2466" s="23" t="s">
        <v>182</v>
      </c>
      <c r="BE2466" s="1" t="s">
        <v>183</v>
      </c>
    </row>
    <row r="2467" customFormat="false" ht="15" hidden="false" customHeight="true" outlineLevel="0" collapsed="false">
      <c r="A2467" s="23" t="s">
        <v>9915</v>
      </c>
      <c r="B2467" s="23" t="s">
        <v>9916</v>
      </c>
      <c r="C2467" s="40" t="s">
        <v>177</v>
      </c>
      <c r="D2467" s="23" t="s">
        <v>1471</v>
      </c>
      <c r="E2467" s="23" t="s">
        <v>9917</v>
      </c>
      <c r="F2467" s="23" t="s">
        <v>9918</v>
      </c>
      <c r="G2467" s="23" t="n">
        <v>125</v>
      </c>
      <c r="H2467" s="23" t="n">
        <v>20000</v>
      </c>
      <c r="I2467" s="41" t="s">
        <v>188</v>
      </c>
      <c r="K2467" s="23" t="n">
        <v>0</v>
      </c>
      <c r="L2467" s="23" t="n">
        <v>20000</v>
      </c>
      <c r="M2467" s="23" t="n">
        <v>0</v>
      </c>
      <c r="N2467" s="23" t="n">
        <v>0</v>
      </c>
      <c r="O2467" s="23" t="n">
        <f aca="false">K2467+L2467</f>
        <v>20000</v>
      </c>
      <c r="P2467" s="23" t="n">
        <f aca="false">K2467+L2467+M2467+N2467</f>
        <v>20000</v>
      </c>
      <c r="Q2467" s="23" t="n">
        <v>0</v>
      </c>
      <c r="R2467" s="23" t="n">
        <v>3912</v>
      </c>
      <c r="S2467" s="23" t="n">
        <v>2694</v>
      </c>
      <c r="T2467" s="23" t="n">
        <v>1098</v>
      </c>
      <c r="U2467" s="42" t="n">
        <f aca="false">IF(I2467="delivery",O2467-SUM(Q2467+R2467),IF(I2467="PO",P2467-SUM(Q2467:R2467)))</f>
        <v>16088</v>
      </c>
      <c r="V2467" s="43" t="n">
        <v>0.00053</v>
      </c>
      <c r="W2467" s="43"/>
      <c r="X2467" s="43" t="n">
        <f aca="false">W2467-V2467</f>
        <v>-0.00053</v>
      </c>
      <c r="Z2467" s="44"/>
      <c r="AA2467" s="44"/>
      <c r="AM2467" s="23" t="str">
        <f aca="false">D2467</f>
        <v>Sanmina</v>
      </c>
      <c r="AN2467" s="23" t="s">
        <v>3124</v>
      </c>
      <c r="AT2467" s="44"/>
      <c r="AU2467" s="44"/>
      <c r="BD2467" s="23" t="s">
        <v>182</v>
      </c>
      <c r="BE2467" s="1" t="s">
        <v>183</v>
      </c>
    </row>
    <row r="2468" customFormat="false" ht="15" hidden="false" customHeight="true" outlineLevel="0" collapsed="false">
      <c r="A2468" s="23" t="s">
        <v>9919</v>
      </c>
      <c r="B2468" s="23" t="s">
        <v>9920</v>
      </c>
      <c r="C2468" s="40" t="s">
        <v>177</v>
      </c>
      <c r="D2468" s="23" t="s">
        <v>1471</v>
      </c>
      <c r="E2468" s="23" t="s">
        <v>9921</v>
      </c>
      <c r="F2468" s="23" t="s">
        <v>9922</v>
      </c>
      <c r="G2468" s="23" t="n">
        <v>116</v>
      </c>
      <c r="H2468" s="23" t="n">
        <v>10000</v>
      </c>
      <c r="I2468" s="41" t="s">
        <v>180</v>
      </c>
      <c r="K2468" s="23" t="n">
        <v>0</v>
      </c>
      <c r="L2468" s="23" t="n">
        <v>45249</v>
      </c>
      <c r="M2468" s="23" t="n">
        <v>40000</v>
      </c>
      <c r="N2468" s="23" t="n">
        <v>0</v>
      </c>
      <c r="O2468" s="23" t="n">
        <f aca="false">K2468+L2468</f>
        <v>45249</v>
      </c>
      <c r="P2468" s="23" t="n">
        <f aca="false">K2468+L2468+M2468+N2468</f>
        <v>85249</v>
      </c>
      <c r="Q2468" s="23" t="n">
        <v>19704</v>
      </c>
      <c r="R2468" s="23" t="n">
        <v>41731</v>
      </c>
      <c r="S2468" s="23" t="n">
        <v>41457</v>
      </c>
      <c r="T2468" s="23" t="n">
        <v>10424</v>
      </c>
      <c r="U2468" s="42" t="n">
        <f aca="false">IF(I2468="delivery",O2468-SUM(Q2468+R2468),IF(I2468="PO",P2468-SUM(Q2468:R2468)))</f>
        <v>-16186</v>
      </c>
      <c r="V2468" s="43" t="n">
        <v>0.00134</v>
      </c>
      <c r="W2468" s="43"/>
      <c r="X2468" s="43" t="n">
        <f aca="false">W2468-V2468</f>
        <v>-0.00134</v>
      </c>
      <c r="Z2468" s="44"/>
      <c r="AA2468" s="44"/>
      <c r="AM2468" s="23" t="str">
        <f aca="false">D2468</f>
        <v>Sanmina</v>
      </c>
      <c r="AN2468" s="23" t="s">
        <v>3124</v>
      </c>
      <c r="AT2468" s="44"/>
      <c r="AU2468" s="44"/>
      <c r="BD2468" s="23" t="s">
        <v>182</v>
      </c>
      <c r="BE2468" s="1" t="s">
        <v>183</v>
      </c>
    </row>
    <row r="2469" customFormat="false" ht="15" hidden="false" customHeight="true" outlineLevel="0" collapsed="false">
      <c r="A2469" s="23" t="s">
        <v>9923</v>
      </c>
      <c r="B2469" s="23" t="s">
        <v>9924</v>
      </c>
      <c r="C2469" s="40" t="s">
        <v>177</v>
      </c>
      <c r="D2469" s="23" t="s">
        <v>1471</v>
      </c>
      <c r="E2469" s="23" t="s">
        <v>9925</v>
      </c>
      <c r="F2469" s="23" t="s">
        <v>9926</v>
      </c>
      <c r="G2469" s="23" t="n">
        <v>86</v>
      </c>
      <c r="H2469" s="23" t="n">
        <v>10000</v>
      </c>
      <c r="I2469" s="41" t="s">
        <v>180</v>
      </c>
      <c r="K2469" s="23" t="n">
        <v>0</v>
      </c>
      <c r="L2469" s="23" t="n">
        <v>134761</v>
      </c>
      <c r="M2469" s="23" t="n">
        <v>140000</v>
      </c>
      <c r="N2469" s="23" t="n">
        <v>0</v>
      </c>
      <c r="O2469" s="23" t="n">
        <f aca="false">K2469+L2469</f>
        <v>134761</v>
      </c>
      <c r="P2469" s="23" t="n">
        <f aca="false">K2469+L2469+M2469+N2469</f>
        <v>274761</v>
      </c>
      <c r="Q2469" s="23" t="n">
        <v>52164</v>
      </c>
      <c r="R2469" s="23" t="n">
        <v>148764</v>
      </c>
      <c r="S2469" s="23" t="n">
        <v>140364</v>
      </c>
      <c r="T2469" s="23" t="n">
        <v>33796</v>
      </c>
      <c r="U2469" s="42" t="n">
        <f aca="false">IF(I2469="delivery",O2469-SUM(Q2469+R2469),IF(I2469="PO",P2469-SUM(Q2469:R2469)))</f>
        <v>-66167</v>
      </c>
      <c r="V2469" s="43" t="n">
        <v>0.00061</v>
      </c>
      <c r="W2469" s="43"/>
      <c r="X2469" s="43" t="n">
        <f aca="false">W2469-V2469</f>
        <v>-0.00061</v>
      </c>
      <c r="Y2469" s="23" t="n">
        <v>0.00043</v>
      </c>
      <c r="Z2469" s="44"/>
      <c r="AA2469" s="44"/>
      <c r="AM2469" s="23" t="str">
        <f aca="false">D2469</f>
        <v>Sanmina</v>
      </c>
      <c r="AN2469" s="23" t="s">
        <v>3124</v>
      </c>
      <c r="AT2469" s="44"/>
      <c r="AU2469" s="44"/>
      <c r="BD2469" s="23" t="s">
        <v>182</v>
      </c>
      <c r="BE2469" s="1" t="s">
        <v>183</v>
      </c>
    </row>
    <row r="2470" customFormat="false" ht="15" hidden="false" customHeight="true" outlineLevel="0" collapsed="false">
      <c r="A2470" s="23" t="s">
        <v>9927</v>
      </c>
      <c r="B2470" s="23" t="s">
        <v>9928</v>
      </c>
      <c r="C2470" s="40" t="s">
        <v>177</v>
      </c>
      <c r="D2470" s="23" t="s">
        <v>1471</v>
      </c>
      <c r="E2470" s="23" t="s">
        <v>9929</v>
      </c>
      <c r="F2470" s="23" t="s">
        <v>9930</v>
      </c>
      <c r="G2470" s="23" t="n">
        <v>86</v>
      </c>
      <c r="H2470" s="23" t="n">
        <v>10000</v>
      </c>
      <c r="I2470" s="41" t="s">
        <v>180</v>
      </c>
      <c r="K2470" s="23" t="n">
        <v>0</v>
      </c>
      <c r="L2470" s="23" t="n">
        <v>5390</v>
      </c>
      <c r="M2470" s="23" t="n">
        <v>0</v>
      </c>
      <c r="N2470" s="23" t="n">
        <v>30000</v>
      </c>
      <c r="O2470" s="23" t="n">
        <f aca="false">K2470+L2470</f>
        <v>5390</v>
      </c>
      <c r="P2470" s="23" t="n">
        <f aca="false">K2470+L2470+M2470+N2470</f>
        <v>35390</v>
      </c>
      <c r="Q2470" s="23" t="n">
        <v>2388</v>
      </c>
      <c r="R2470" s="23" t="n">
        <v>5399</v>
      </c>
      <c r="S2470" s="23" t="n">
        <v>5182</v>
      </c>
      <c r="T2470" s="23" t="n">
        <v>1210</v>
      </c>
      <c r="U2470" s="42" t="n">
        <f aca="false">IF(I2470="delivery",O2470-SUM(Q2470+R2470),IF(I2470="PO",P2470-SUM(Q2470:R2470)))</f>
        <v>-2397</v>
      </c>
      <c r="V2470" s="43" t="n">
        <v>0.0027</v>
      </c>
      <c r="W2470" s="43"/>
      <c r="X2470" s="43" t="n">
        <f aca="false">W2470-V2470</f>
        <v>-0.0027</v>
      </c>
      <c r="Z2470" s="44"/>
      <c r="AA2470" s="44"/>
      <c r="AM2470" s="23" t="str">
        <f aca="false">D2470</f>
        <v>Sanmina</v>
      </c>
      <c r="AN2470" s="23" t="s">
        <v>3124</v>
      </c>
      <c r="AT2470" s="44"/>
      <c r="AU2470" s="44"/>
      <c r="BD2470" s="23" t="s">
        <v>182</v>
      </c>
      <c r="BE2470" s="1" t="s">
        <v>183</v>
      </c>
    </row>
    <row r="2471" customFormat="false" ht="15" hidden="false" customHeight="true" outlineLevel="0" collapsed="false">
      <c r="A2471" s="23" t="s">
        <v>9931</v>
      </c>
      <c r="B2471" s="23" t="s">
        <v>9932</v>
      </c>
      <c r="C2471" s="40" t="s">
        <v>177</v>
      </c>
      <c r="D2471" s="23" t="s">
        <v>1471</v>
      </c>
      <c r="E2471" s="23" t="s">
        <v>9933</v>
      </c>
      <c r="F2471" s="23" t="s">
        <v>9934</v>
      </c>
      <c r="G2471" s="23" t="n">
        <v>91</v>
      </c>
      <c r="H2471" s="23" t="n">
        <v>5000</v>
      </c>
      <c r="I2471" s="41" t="s">
        <v>180</v>
      </c>
      <c r="K2471" s="23" t="n">
        <v>0</v>
      </c>
      <c r="L2471" s="23" t="n">
        <v>22236</v>
      </c>
      <c r="M2471" s="23" t="n">
        <v>0</v>
      </c>
      <c r="N2471" s="23" t="n">
        <v>0</v>
      </c>
      <c r="O2471" s="23" t="n">
        <f aca="false">K2471+L2471</f>
        <v>22236</v>
      </c>
      <c r="P2471" s="23" t="n">
        <f aca="false">K2471+L2471+M2471+N2471</f>
        <v>22236</v>
      </c>
      <c r="Q2471" s="23" t="n">
        <v>16187</v>
      </c>
      <c r="R2471" s="23" t="n">
        <v>7900</v>
      </c>
      <c r="S2471" s="23" t="n">
        <v>9800</v>
      </c>
      <c r="T2471" s="23" t="n">
        <v>3088</v>
      </c>
      <c r="U2471" s="42" t="n">
        <f aca="false">IF(I2471="delivery",O2471-SUM(Q2471+R2471),IF(I2471="PO",P2471-SUM(Q2471:R2471)))</f>
        <v>-1851</v>
      </c>
      <c r="V2471" s="43" t="n">
        <v>0.0055</v>
      </c>
      <c r="W2471" s="43"/>
      <c r="X2471" s="43" t="n">
        <f aca="false">W2471-V2471</f>
        <v>-0.0055</v>
      </c>
      <c r="Y2471" s="23" t="n">
        <v>0.0085</v>
      </c>
      <c r="Z2471" s="44"/>
      <c r="AA2471" s="44"/>
      <c r="AM2471" s="23" t="str">
        <f aca="false">D2471</f>
        <v>Sanmina</v>
      </c>
      <c r="AN2471" s="23" t="s">
        <v>3124</v>
      </c>
      <c r="AT2471" s="44"/>
      <c r="AU2471" s="44"/>
      <c r="BD2471" s="23" t="s">
        <v>182</v>
      </c>
      <c r="BE2471" s="1" t="s">
        <v>183</v>
      </c>
    </row>
    <row r="2472" customFormat="false" ht="15" hidden="false" customHeight="true" outlineLevel="0" collapsed="false">
      <c r="A2472" s="23" t="s">
        <v>9935</v>
      </c>
      <c r="B2472" s="23" t="s">
        <v>9936</v>
      </c>
      <c r="C2472" s="40" t="s">
        <v>177</v>
      </c>
      <c r="D2472" s="23" t="s">
        <v>1471</v>
      </c>
      <c r="E2472" s="23" t="s">
        <v>9937</v>
      </c>
      <c r="F2472" s="23" t="s">
        <v>9938</v>
      </c>
      <c r="G2472" s="23" t="n">
        <v>123</v>
      </c>
      <c r="H2472" s="23" t="n">
        <v>10000</v>
      </c>
      <c r="I2472" s="41" t="s">
        <v>180</v>
      </c>
      <c r="K2472" s="23" t="n">
        <v>0</v>
      </c>
      <c r="L2472" s="23" t="n">
        <v>78130</v>
      </c>
      <c r="M2472" s="23" t="n">
        <v>0</v>
      </c>
      <c r="N2472" s="23" t="n">
        <v>0</v>
      </c>
      <c r="O2472" s="23" t="n">
        <f aca="false">K2472+L2472</f>
        <v>78130</v>
      </c>
      <c r="P2472" s="23" t="n">
        <f aca="false">K2472+L2472+M2472+N2472</f>
        <v>78130</v>
      </c>
      <c r="Q2472" s="23" t="n">
        <v>2527</v>
      </c>
      <c r="R2472" s="23" t="n">
        <v>2704</v>
      </c>
      <c r="S2472" s="23" t="n">
        <v>2780</v>
      </c>
      <c r="T2472" s="23" t="n">
        <v>1586</v>
      </c>
      <c r="U2472" s="42" t="n">
        <f aca="false">IF(I2472="delivery",O2472-SUM(Q2472+R2472),IF(I2472="PO",P2472-SUM(Q2472:R2472)))</f>
        <v>72899</v>
      </c>
      <c r="V2472" s="43" t="n">
        <v>0.00184</v>
      </c>
      <c r="W2472" s="43"/>
      <c r="X2472" s="43" t="n">
        <f aca="false">W2472-V2472</f>
        <v>-0.00184</v>
      </c>
      <c r="Y2472" s="23" t="n">
        <v>0.00043</v>
      </c>
      <c r="Z2472" s="44"/>
      <c r="AA2472" s="44"/>
      <c r="AM2472" s="23" t="str">
        <f aca="false">D2472</f>
        <v>Sanmina</v>
      </c>
      <c r="AN2472" s="23" t="s">
        <v>3124</v>
      </c>
      <c r="AT2472" s="44"/>
      <c r="AU2472" s="44"/>
      <c r="BD2472" s="23" t="s">
        <v>182</v>
      </c>
      <c r="BE2472" s="1" t="s">
        <v>183</v>
      </c>
    </row>
    <row r="2473" customFormat="false" ht="15" hidden="false" customHeight="true" outlineLevel="0" collapsed="false">
      <c r="A2473" s="23" t="s">
        <v>9939</v>
      </c>
      <c r="B2473" s="23" t="s">
        <v>9940</v>
      </c>
      <c r="C2473" s="40" t="s">
        <v>177</v>
      </c>
      <c r="D2473" s="23" t="s">
        <v>1471</v>
      </c>
      <c r="E2473" s="23" t="s">
        <v>9941</v>
      </c>
      <c r="F2473" s="23" t="s">
        <v>9942</v>
      </c>
      <c r="G2473" s="23" t="n">
        <v>91</v>
      </c>
      <c r="H2473" s="23" t="n">
        <v>5000</v>
      </c>
      <c r="I2473" s="41" t="s">
        <v>180</v>
      </c>
      <c r="K2473" s="23" t="n">
        <v>0</v>
      </c>
      <c r="L2473" s="23" t="n">
        <v>7205</v>
      </c>
      <c r="M2473" s="23" t="n">
        <v>0</v>
      </c>
      <c r="N2473" s="23" t="n">
        <v>10000</v>
      </c>
      <c r="O2473" s="23" t="n">
        <f aca="false">K2473+L2473</f>
        <v>7205</v>
      </c>
      <c r="P2473" s="23" t="n">
        <f aca="false">K2473+L2473+M2473+N2473</f>
        <v>17205</v>
      </c>
      <c r="Q2473" s="23" t="n">
        <v>4845</v>
      </c>
      <c r="R2473" s="23" t="n">
        <v>5118</v>
      </c>
      <c r="S2473" s="23" t="n">
        <v>5748</v>
      </c>
      <c r="T2473" s="23" t="n">
        <v>1664</v>
      </c>
      <c r="U2473" s="42" t="n">
        <f aca="false">IF(I2473="delivery",O2473-SUM(Q2473+R2473),IF(I2473="PO",P2473-SUM(Q2473:R2473)))</f>
        <v>-2758</v>
      </c>
      <c r="V2473" s="43" t="n">
        <v>0.00882</v>
      </c>
      <c r="W2473" s="43"/>
      <c r="X2473" s="43" t="n">
        <f aca="false">W2473-V2473</f>
        <v>-0.00882</v>
      </c>
      <c r="Y2473" s="23" t="n">
        <v>0.00655</v>
      </c>
      <c r="Z2473" s="44"/>
      <c r="AA2473" s="44"/>
      <c r="AM2473" s="23" t="str">
        <f aca="false">D2473</f>
        <v>Sanmina</v>
      </c>
      <c r="AN2473" s="23" t="s">
        <v>3124</v>
      </c>
      <c r="AT2473" s="44"/>
      <c r="AU2473" s="44"/>
      <c r="BD2473" s="23" t="s">
        <v>182</v>
      </c>
      <c r="BE2473" s="1" t="s">
        <v>183</v>
      </c>
    </row>
    <row r="2474" customFormat="false" ht="15" hidden="false" customHeight="true" outlineLevel="0" collapsed="false">
      <c r="A2474" s="23" t="s">
        <v>9943</v>
      </c>
      <c r="B2474" s="23" t="s">
        <v>9944</v>
      </c>
      <c r="C2474" s="40" t="s">
        <v>177</v>
      </c>
      <c r="D2474" s="23" t="s">
        <v>1471</v>
      </c>
      <c r="E2474" s="23" t="s">
        <v>9945</v>
      </c>
      <c r="F2474" s="23" t="s">
        <v>9946</v>
      </c>
      <c r="G2474" s="23" t="n">
        <v>116</v>
      </c>
      <c r="H2474" s="23" t="n">
        <v>30000</v>
      </c>
      <c r="I2474" s="41" t="s">
        <v>180</v>
      </c>
      <c r="K2474" s="23" t="n">
        <v>0</v>
      </c>
      <c r="L2474" s="23" t="n">
        <v>104322</v>
      </c>
      <c r="M2474" s="23" t="n">
        <v>190000</v>
      </c>
      <c r="N2474" s="23" t="n">
        <v>0</v>
      </c>
      <c r="O2474" s="23" t="n">
        <f aca="false">K2474+L2474</f>
        <v>104322</v>
      </c>
      <c r="P2474" s="23" t="n">
        <f aca="false">K2474+L2474+M2474+N2474</f>
        <v>294322</v>
      </c>
      <c r="Q2474" s="23" t="n">
        <v>119302</v>
      </c>
      <c r="R2474" s="23" t="n">
        <v>118589</v>
      </c>
      <c r="S2474" s="23" t="n">
        <v>117618</v>
      </c>
      <c r="T2474" s="23" t="n">
        <v>48371</v>
      </c>
      <c r="U2474" s="42" t="n">
        <f aca="false">IF(I2474="delivery",O2474-SUM(Q2474+R2474),IF(I2474="PO",P2474-SUM(Q2474:R2474)))</f>
        <v>-133569</v>
      </c>
      <c r="V2474" s="43" t="n">
        <v>0.00061</v>
      </c>
      <c r="W2474" s="43"/>
      <c r="X2474" s="43" t="n">
        <f aca="false">W2474-V2474</f>
        <v>-0.00061</v>
      </c>
      <c r="Y2474" s="23" t="n">
        <v>0.00053</v>
      </c>
      <c r="Z2474" s="44"/>
      <c r="AA2474" s="44"/>
      <c r="AM2474" s="23" t="str">
        <f aca="false">D2474</f>
        <v>Sanmina</v>
      </c>
      <c r="AN2474" s="23" t="s">
        <v>3124</v>
      </c>
      <c r="AT2474" s="44"/>
      <c r="AU2474" s="44"/>
      <c r="BD2474" s="23" t="s">
        <v>182</v>
      </c>
      <c r="BE2474" s="1" t="s">
        <v>183</v>
      </c>
    </row>
    <row r="2475" customFormat="false" ht="15" hidden="false" customHeight="true" outlineLevel="0" collapsed="false">
      <c r="A2475" s="23" t="s">
        <v>9947</v>
      </c>
      <c r="B2475" s="23" t="s">
        <v>9948</v>
      </c>
      <c r="C2475" s="40" t="s">
        <v>177</v>
      </c>
      <c r="D2475" s="23" t="s">
        <v>1471</v>
      </c>
      <c r="E2475" s="23" t="s">
        <v>9949</v>
      </c>
      <c r="F2475" s="23" t="s">
        <v>9950</v>
      </c>
      <c r="G2475" s="23" t="n">
        <v>38</v>
      </c>
      <c r="H2475" s="23" t="n">
        <v>30000</v>
      </c>
      <c r="I2475" s="41" t="s">
        <v>188</v>
      </c>
      <c r="K2475" s="23" t="n">
        <v>0</v>
      </c>
      <c r="L2475" s="23" t="n">
        <v>9551</v>
      </c>
      <c r="M2475" s="23" t="n">
        <v>30000</v>
      </c>
      <c r="N2475" s="23" t="n">
        <v>0</v>
      </c>
      <c r="O2475" s="23" t="n">
        <f aca="false">K2475+L2475</f>
        <v>9551</v>
      </c>
      <c r="P2475" s="23" t="n">
        <f aca="false">K2475+L2475+M2475+N2475</f>
        <v>39551</v>
      </c>
      <c r="Q2475" s="23" t="n">
        <v>19976</v>
      </c>
      <c r="R2475" s="23" t="n">
        <v>7008</v>
      </c>
      <c r="S2475" s="23" t="n">
        <v>9496</v>
      </c>
      <c r="T2475" s="23" t="n">
        <v>4320</v>
      </c>
      <c r="U2475" s="42" t="n">
        <f aca="false">IF(I2475="delivery",O2475-SUM(Q2475+R2475),IF(I2475="PO",P2475-SUM(Q2475:R2475)))</f>
        <v>12567</v>
      </c>
      <c r="V2475" s="43" t="n">
        <v>0.00075</v>
      </c>
      <c r="W2475" s="43"/>
      <c r="X2475" s="43" t="n">
        <f aca="false">W2475-V2475</f>
        <v>-0.00075</v>
      </c>
      <c r="Z2475" s="44"/>
      <c r="AA2475" s="44"/>
      <c r="AM2475" s="23" t="str">
        <f aca="false">D2475</f>
        <v>Sanmina</v>
      </c>
      <c r="AN2475" s="23" t="s">
        <v>3124</v>
      </c>
      <c r="AT2475" s="44"/>
      <c r="AU2475" s="44"/>
      <c r="BD2475" s="23" t="s">
        <v>182</v>
      </c>
      <c r="BE2475" s="1" t="s">
        <v>183</v>
      </c>
    </row>
    <row r="2476" customFormat="false" ht="15" hidden="false" customHeight="true" outlineLevel="0" collapsed="false">
      <c r="A2476" s="23" t="s">
        <v>9951</v>
      </c>
      <c r="B2476" s="23" t="s">
        <v>9952</v>
      </c>
      <c r="C2476" s="40" t="s">
        <v>177</v>
      </c>
      <c r="D2476" s="23" t="s">
        <v>1471</v>
      </c>
      <c r="E2476" s="23" t="s">
        <v>9953</v>
      </c>
      <c r="F2476" s="23" t="s">
        <v>9954</v>
      </c>
      <c r="G2476" s="23" t="n">
        <v>101</v>
      </c>
      <c r="H2476" s="23" t="n">
        <v>30000</v>
      </c>
      <c r="I2476" s="41" t="s">
        <v>188</v>
      </c>
      <c r="K2476" s="23" t="n">
        <v>0</v>
      </c>
      <c r="L2476" s="23" t="n">
        <v>0</v>
      </c>
      <c r="M2476" s="23" t="n">
        <v>0</v>
      </c>
      <c r="N2476" s="23" t="n">
        <v>0</v>
      </c>
      <c r="O2476" s="23" t="n">
        <f aca="false">K2476+L2476</f>
        <v>0</v>
      </c>
      <c r="P2476" s="23" t="n">
        <f aca="false">K2476+L2476+M2476+N2476</f>
        <v>0</v>
      </c>
      <c r="Q2476" s="23" t="n">
        <v>0</v>
      </c>
      <c r="R2476" s="23" t="n">
        <v>0</v>
      </c>
      <c r="S2476" s="23" t="n">
        <v>0</v>
      </c>
      <c r="T2476" s="23" t="n">
        <v>0</v>
      </c>
      <c r="U2476" s="42" t="n">
        <f aca="false">IF(I2476="delivery",O2476-SUM(Q2476+R2476),IF(I2476="PO",P2476-SUM(Q2476:R2476)))</f>
        <v>0</v>
      </c>
      <c r="V2476" s="45" t="n">
        <v>0.00438</v>
      </c>
      <c r="W2476" s="45"/>
      <c r="X2476" s="43" t="n">
        <f aca="false">W2476-V2476</f>
        <v>-0.00438</v>
      </c>
      <c r="Z2476" s="44"/>
      <c r="AA2476" s="44"/>
      <c r="AM2476" s="23" t="str">
        <f aca="false">D2476</f>
        <v>Sanmina</v>
      </c>
      <c r="AN2476" s="23" t="s">
        <v>3124</v>
      </c>
      <c r="AT2476" s="44"/>
      <c r="AU2476" s="44"/>
      <c r="BD2476" s="23" t="s">
        <v>1543</v>
      </c>
      <c r="BE2476" s="1" t="s">
        <v>183</v>
      </c>
    </row>
    <row r="2477" customFormat="false" ht="15" hidden="false" customHeight="true" outlineLevel="0" collapsed="false">
      <c r="A2477" s="23" t="s">
        <v>9955</v>
      </c>
      <c r="B2477" s="23" t="s">
        <v>9956</v>
      </c>
      <c r="C2477" s="40" t="s">
        <v>177</v>
      </c>
      <c r="D2477" s="23" t="s">
        <v>1471</v>
      </c>
      <c r="E2477" s="23" t="s">
        <v>9957</v>
      </c>
      <c r="F2477" s="23" t="s">
        <v>9958</v>
      </c>
      <c r="G2477" s="23" t="n">
        <v>137</v>
      </c>
      <c r="H2477" s="23" t="n">
        <v>10000</v>
      </c>
      <c r="I2477" s="41" t="s">
        <v>180</v>
      </c>
      <c r="K2477" s="23" t="n">
        <v>0</v>
      </c>
      <c r="L2477" s="23" t="n">
        <v>12110</v>
      </c>
      <c r="M2477" s="23" t="n">
        <v>30000</v>
      </c>
      <c r="N2477" s="23" t="n">
        <v>0</v>
      </c>
      <c r="O2477" s="23" t="n">
        <f aca="false">K2477+L2477</f>
        <v>12110</v>
      </c>
      <c r="P2477" s="23" t="n">
        <f aca="false">K2477+L2477+M2477+N2477</f>
        <v>42110</v>
      </c>
      <c r="Q2477" s="23" t="n">
        <v>7651</v>
      </c>
      <c r="R2477" s="23" t="n">
        <v>3196</v>
      </c>
      <c r="S2477" s="23" t="n">
        <v>3884</v>
      </c>
      <c r="T2477" s="23" t="n">
        <v>628</v>
      </c>
      <c r="U2477" s="42" t="n">
        <f aca="false">IF(I2477="delivery",O2477-SUM(Q2477+R2477),IF(I2477="PO",P2477-SUM(Q2477:R2477)))</f>
        <v>1263</v>
      </c>
      <c r="V2477" s="43" t="n">
        <v>0.00166</v>
      </c>
      <c r="W2477" s="43"/>
      <c r="X2477" s="43" t="n">
        <f aca="false">W2477-V2477</f>
        <v>-0.00166</v>
      </c>
      <c r="Z2477" s="44"/>
      <c r="AA2477" s="44"/>
      <c r="AM2477" s="23" t="str">
        <f aca="false">D2477</f>
        <v>Sanmina</v>
      </c>
      <c r="AN2477" s="23" t="s">
        <v>3124</v>
      </c>
      <c r="AT2477" s="44"/>
      <c r="AU2477" s="44"/>
      <c r="BD2477" s="23" t="s">
        <v>182</v>
      </c>
      <c r="BE2477" s="1" t="s">
        <v>183</v>
      </c>
    </row>
    <row r="2478" customFormat="false" ht="15" hidden="false" customHeight="true" outlineLevel="0" collapsed="false">
      <c r="A2478" s="23" t="s">
        <v>9959</v>
      </c>
      <c r="B2478" s="23" t="s">
        <v>9960</v>
      </c>
      <c r="C2478" s="40" t="s">
        <v>177</v>
      </c>
      <c r="D2478" s="23" t="s">
        <v>1471</v>
      </c>
      <c r="E2478" s="23" t="s">
        <v>9961</v>
      </c>
      <c r="F2478" s="23" t="s">
        <v>9962</v>
      </c>
      <c r="G2478" s="23" t="n">
        <v>116</v>
      </c>
      <c r="H2478" s="23" t="n">
        <v>10000</v>
      </c>
      <c r="I2478" s="41" t="s">
        <v>180</v>
      </c>
      <c r="K2478" s="23" t="n">
        <v>0</v>
      </c>
      <c r="L2478" s="23" t="n">
        <v>30551</v>
      </c>
      <c r="M2478" s="23" t="n">
        <v>0</v>
      </c>
      <c r="N2478" s="23" t="n">
        <v>0</v>
      </c>
      <c r="O2478" s="23" t="n">
        <f aca="false">K2478+L2478</f>
        <v>30551</v>
      </c>
      <c r="P2478" s="23" t="n">
        <f aca="false">K2478+L2478+M2478+N2478</f>
        <v>30551</v>
      </c>
      <c r="Q2478" s="23" t="n">
        <v>993</v>
      </c>
      <c r="R2478" s="23" t="n">
        <v>1956</v>
      </c>
      <c r="S2478" s="23" t="n">
        <v>804</v>
      </c>
      <c r="T2478" s="23" t="n">
        <v>120</v>
      </c>
      <c r="U2478" s="42" t="n">
        <f aca="false">IF(I2478="delivery",O2478-SUM(Q2478+R2478),IF(I2478="PO",P2478-SUM(Q2478:R2478)))</f>
        <v>27602</v>
      </c>
      <c r="V2478" s="43" t="n">
        <v>0.00055</v>
      </c>
      <c r="W2478" s="43"/>
      <c r="X2478" s="43" t="n">
        <f aca="false">W2478-V2478</f>
        <v>-0.00055</v>
      </c>
      <c r="Z2478" s="44"/>
      <c r="AA2478" s="44"/>
      <c r="AM2478" s="23" t="str">
        <f aca="false">D2478</f>
        <v>Sanmina</v>
      </c>
      <c r="AN2478" s="23" t="s">
        <v>3124</v>
      </c>
      <c r="AT2478" s="44"/>
      <c r="AU2478" s="44"/>
      <c r="BD2478" s="23" t="s">
        <v>182</v>
      </c>
      <c r="BE2478" s="1" t="s">
        <v>183</v>
      </c>
    </row>
    <row r="2479" customFormat="false" ht="15" hidden="false" customHeight="true" outlineLevel="0" collapsed="false">
      <c r="A2479" s="23" t="s">
        <v>9963</v>
      </c>
      <c r="B2479" s="23" t="s">
        <v>9964</v>
      </c>
      <c r="C2479" s="40" t="s">
        <v>177</v>
      </c>
      <c r="D2479" s="23" t="s">
        <v>1471</v>
      </c>
      <c r="E2479" s="23" t="s">
        <v>9965</v>
      </c>
      <c r="F2479" s="23" t="s">
        <v>9966</v>
      </c>
      <c r="G2479" s="23" t="n">
        <v>133</v>
      </c>
      <c r="H2479" s="23" t="n">
        <v>10000</v>
      </c>
      <c r="I2479" s="41" t="s">
        <v>188</v>
      </c>
      <c r="K2479" s="23" t="n">
        <v>0</v>
      </c>
      <c r="L2479" s="23" t="n">
        <v>26472</v>
      </c>
      <c r="M2479" s="23" t="n">
        <v>0</v>
      </c>
      <c r="N2479" s="23" t="n">
        <v>0</v>
      </c>
      <c r="O2479" s="23" t="n">
        <f aca="false">K2479+L2479</f>
        <v>26472</v>
      </c>
      <c r="P2479" s="23" t="n">
        <f aca="false">K2479+L2479+M2479+N2479</f>
        <v>26472</v>
      </c>
      <c r="Q2479" s="23" t="n">
        <v>180</v>
      </c>
      <c r="R2479" s="23" t="n">
        <v>192</v>
      </c>
      <c r="S2479" s="23" t="n">
        <v>192</v>
      </c>
      <c r="T2479" s="23" t="n">
        <v>64</v>
      </c>
      <c r="U2479" s="42" t="n">
        <f aca="false">IF(I2479="delivery",O2479-SUM(Q2479+R2479),IF(I2479="PO",P2479-SUM(Q2479:R2479)))</f>
        <v>26100</v>
      </c>
      <c r="V2479" s="43" t="n">
        <v>0.046</v>
      </c>
      <c r="W2479" s="43"/>
      <c r="X2479" s="43" t="n">
        <f aca="false">W2479-V2479</f>
        <v>-0.046</v>
      </c>
      <c r="Y2479" s="23" t="n">
        <v>0.0176</v>
      </c>
      <c r="Z2479" s="44"/>
      <c r="AA2479" s="44"/>
      <c r="AM2479" s="23" t="str">
        <f aca="false">D2479</f>
        <v>Sanmina</v>
      </c>
      <c r="AN2479" s="23" t="s">
        <v>3124</v>
      </c>
      <c r="AT2479" s="44"/>
      <c r="AU2479" s="44"/>
      <c r="BD2479" s="23" t="s">
        <v>182</v>
      </c>
      <c r="BE2479" s="1" t="s">
        <v>183</v>
      </c>
    </row>
    <row r="2480" customFormat="false" ht="15" hidden="false" customHeight="true" outlineLevel="0" collapsed="false">
      <c r="A2480" s="23" t="s">
        <v>9967</v>
      </c>
      <c r="B2480" s="23" t="s">
        <v>9968</v>
      </c>
      <c r="C2480" s="40" t="s">
        <v>177</v>
      </c>
      <c r="D2480" s="23" t="s">
        <v>1471</v>
      </c>
      <c r="E2480" s="23" t="s">
        <v>9969</v>
      </c>
      <c r="F2480" s="23" t="s">
        <v>9970</v>
      </c>
      <c r="G2480" s="23" t="n">
        <v>48</v>
      </c>
      <c r="H2480" s="23" t="n">
        <v>10000</v>
      </c>
      <c r="I2480" s="41" t="s">
        <v>188</v>
      </c>
      <c r="K2480" s="23" t="n">
        <v>0</v>
      </c>
      <c r="L2480" s="23" t="n">
        <v>1000</v>
      </c>
      <c r="M2480" s="23" t="n">
        <v>0</v>
      </c>
      <c r="N2480" s="23" t="n">
        <v>0</v>
      </c>
      <c r="O2480" s="23" t="n">
        <f aca="false">K2480+L2480</f>
        <v>1000</v>
      </c>
      <c r="P2480" s="23" t="n">
        <f aca="false">K2480+L2480+M2480+N2480</f>
        <v>1000</v>
      </c>
      <c r="Q2480" s="23" t="n">
        <v>180</v>
      </c>
      <c r="R2480" s="23" t="n">
        <v>192</v>
      </c>
      <c r="S2480" s="23" t="n">
        <v>192</v>
      </c>
      <c r="T2480" s="23" t="n">
        <v>64</v>
      </c>
      <c r="U2480" s="42" t="n">
        <f aca="false">IF(I2480="delivery",O2480-SUM(Q2480+R2480),IF(I2480="PO",P2480-SUM(Q2480:R2480)))</f>
        <v>628</v>
      </c>
      <c r="V2480" s="43" t="n">
        <v>0.00419</v>
      </c>
      <c r="W2480" s="43"/>
      <c r="X2480" s="43" t="n">
        <f aca="false">W2480-V2480</f>
        <v>-0.00419</v>
      </c>
      <c r="Z2480" s="44"/>
      <c r="AA2480" s="44"/>
      <c r="AM2480" s="23" t="str">
        <f aca="false">D2480</f>
        <v>Sanmina</v>
      </c>
      <c r="AN2480" s="23" t="s">
        <v>3124</v>
      </c>
      <c r="AT2480" s="44"/>
      <c r="AU2480" s="44"/>
      <c r="BD2480" s="23" t="s">
        <v>182</v>
      </c>
      <c r="BE2480" s="1" t="s">
        <v>183</v>
      </c>
    </row>
    <row r="2481" customFormat="false" ht="15" hidden="false" customHeight="true" outlineLevel="0" collapsed="false">
      <c r="A2481" s="23" t="s">
        <v>9971</v>
      </c>
      <c r="B2481" s="23" t="s">
        <v>9972</v>
      </c>
      <c r="C2481" s="40" t="s">
        <v>177</v>
      </c>
      <c r="D2481" s="23" t="s">
        <v>1471</v>
      </c>
      <c r="E2481" s="23" t="s">
        <v>9973</v>
      </c>
      <c r="F2481" s="23" t="s">
        <v>9974</v>
      </c>
      <c r="G2481" s="23" t="n">
        <v>116</v>
      </c>
      <c r="H2481" s="23" t="n">
        <v>10000</v>
      </c>
      <c r="I2481" s="41" t="s">
        <v>180</v>
      </c>
      <c r="K2481" s="23" t="n">
        <v>0</v>
      </c>
      <c r="L2481" s="23" t="n">
        <v>11001</v>
      </c>
      <c r="M2481" s="23" t="n">
        <v>0</v>
      </c>
      <c r="N2481" s="23" t="n">
        <v>0</v>
      </c>
      <c r="O2481" s="23" t="n">
        <f aca="false">K2481+L2481</f>
        <v>11001</v>
      </c>
      <c r="P2481" s="23" t="n">
        <f aca="false">K2481+L2481+M2481+N2481</f>
        <v>11001</v>
      </c>
      <c r="Q2481" s="23" t="n">
        <v>6016</v>
      </c>
      <c r="R2481" s="23" t="n">
        <v>4242</v>
      </c>
      <c r="S2481" s="23" t="n">
        <v>5714</v>
      </c>
      <c r="T2481" s="23" t="n">
        <v>1823</v>
      </c>
      <c r="U2481" s="42" t="n">
        <f aca="false">IF(I2481="delivery",O2481-SUM(Q2481+R2481),IF(I2481="PO",P2481-SUM(Q2481:R2481)))</f>
        <v>743</v>
      </c>
      <c r="V2481" s="43" t="n">
        <v>0.00075</v>
      </c>
      <c r="W2481" s="43"/>
      <c r="X2481" s="43" t="n">
        <f aca="false">W2481-V2481</f>
        <v>-0.00075</v>
      </c>
      <c r="Z2481" s="44"/>
      <c r="AA2481" s="44"/>
      <c r="AM2481" s="23" t="str">
        <f aca="false">D2481</f>
        <v>Sanmina</v>
      </c>
      <c r="AN2481" s="23" t="s">
        <v>3124</v>
      </c>
      <c r="AT2481" s="44"/>
      <c r="AU2481" s="44"/>
      <c r="BD2481" s="23" t="s">
        <v>182</v>
      </c>
      <c r="BE2481" s="1" t="s">
        <v>183</v>
      </c>
    </row>
    <row r="2482" customFormat="false" ht="15" hidden="false" customHeight="true" outlineLevel="0" collapsed="false">
      <c r="A2482" s="23" t="s">
        <v>9975</v>
      </c>
      <c r="B2482" s="23" t="s">
        <v>9976</v>
      </c>
      <c r="C2482" s="40" t="s">
        <v>177</v>
      </c>
      <c r="D2482" s="23" t="s">
        <v>1471</v>
      </c>
      <c r="E2482" s="23" t="s">
        <v>9977</v>
      </c>
      <c r="F2482" s="23" t="s">
        <v>9978</v>
      </c>
      <c r="G2482" s="23" t="n">
        <v>116</v>
      </c>
      <c r="H2482" s="23" t="n">
        <v>10000</v>
      </c>
      <c r="I2482" s="41" t="s">
        <v>180</v>
      </c>
      <c r="K2482" s="23" t="n">
        <v>0</v>
      </c>
      <c r="L2482" s="23" t="n">
        <v>159525</v>
      </c>
      <c r="M2482" s="23" t="n">
        <v>0</v>
      </c>
      <c r="N2482" s="23" t="n">
        <v>80000</v>
      </c>
      <c r="O2482" s="23" t="n">
        <f aca="false">K2482+L2482</f>
        <v>159525</v>
      </c>
      <c r="P2482" s="23" t="n">
        <f aca="false">K2482+L2482+M2482+N2482</f>
        <v>239525</v>
      </c>
      <c r="Q2482" s="23" t="n">
        <v>136522</v>
      </c>
      <c r="R2482" s="23" t="n">
        <v>124088</v>
      </c>
      <c r="S2482" s="23" t="n">
        <v>174936</v>
      </c>
      <c r="T2482" s="23" t="n">
        <v>48332</v>
      </c>
      <c r="U2482" s="42" t="n">
        <f aca="false">IF(I2482="delivery",O2482-SUM(Q2482+R2482),IF(I2482="PO",P2482-SUM(Q2482:R2482)))</f>
        <v>-101085</v>
      </c>
      <c r="V2482" s="43" t="n">
        <v>0.0342</v>
      </c>
      <c r="W2482" s="43"/>
      <c r="X2482" s="43" t="n">
        <f aca="false">W2482-V2482</f>
        <v>-0.0342</v>
      </c>
      <c r="Z2482" s="44"/>
      <c r="AA2482" s="44"/>
      <c r="AM2482" s="23" t="str">
        <f aca="false">D2482</f>
        <v>Sanmina</v>
      </c>
      <c r="AN2482" s="23" t="s">
        <v>3124</v>
      </c>
      <c r="AT2482" s="44"/>
      <c r="AU2482" s="44"/>
      <c r="BD2482" s="23" t="s">
        <v>182</v>
      </c>
      <c r="BE2482" s="1" t="s">
        <v>183</v>
      </c>
    </row>
    <row r="2483" customFormat="false" ht="15" hidden="false" customHeight="true" outlineLevel="0" collapsed="false">
      <c r="A2483" s="23" t="s">
        <v>9979</v>
      </c>
      <c r="B2483" s="23" t="s">
        <v>9980</v>
      </c>
      <c r="C2483" s="40" t="s">
        <v>177</v>
      </c>
      <c r="D2483" s="23" t="s">
        <v>1471</v>
      </c>
      <c r="E2483" s="23" t="s">
        <v>9981</v>
      </c>
      <c r="F2483" s="23" t="s">
        <v>9982</v>
      </c>
      <c r="G2483" s="23" t="n">
        <v>116</v>
      </c>
      <c r="H2483" s="23" t="n">
        <v>10000</v>
      </c>
      <c r="I2483" s="41" t="s">
        <v>180</v>
      </c>
      <c r="K2483" s="23" t="n">
        <v>0</v>
      </c>
      <c r="L2483" s="23" t="n">
        <v>19893</v>
      </c>
      <c r="M2483" s="23" t="n">
        <v>0</v>
      </c>
      <c r="N2483" s="23" t="n">
        <v>0</v>
      </c>
      <c r="O2483" s="23" t="n">
        <f aca="false">K2483+L2483</f>
        <v>19893</v>
      </c>
      <c r="P2483" s="23" t="n">
        <f aca="false">K2483+L2483+M2483+N2483</f>
        <v>19893</v>
      </c>
      <c r="Q2483" s="23" t="n">
        <v>10100</v>
      </c>
      <c r="R2483" s="23" t="n">
        <v>5348</v>
      </c>
      <c r="S2483" s="23" t="n">
        <v>5693</v>
      </c>
      <c r="T2483" s="23" t="n">
        <v>1732</v>
      </c>
      <c r="U2483" s="42" t="n">
        <f aca="false">IF(I2483="delivery",O2483-SUM(Q2483+R2483),IF(I2483="PO",P2483-SUM(Q2483:R2483)))</f>
        <v>4445</v>
      </c>
      <c r="V2483" s="43" t="n">
        <v>0.00055</v>
      </c>
      <c r="W2483" s="43"/>
      <c r="X2483" s="43" t="n">
        <f aca="false">W2483-V2483</f>
        <v>-0.00055</v>
      </c>
      <c r="Z2483" s="44"/>
      <c r="AA2483" s="44"/>
      <c r="AM2483" s="23" t="str">
        <f aca="false">D2483</f>
        <v>Sanmina</v>
      </c>
      <c r="AN2483" s="23" t="s">
        <v>3124</v>
      </c>
      <c r="AT2483" s="44"/>
      <c r="AU2483" s="44"/>
      <c r="BD2483" s="23" t="s">
        <v>182</v>
      </c>
      <c r="BE2483" s="1" t="s">
        <v>183</v>
      </c>
    </row>
    <row r="2484" customFormat="false" ht="15" hidden="false" customHeight="true" outlineLevel="0" collapsed="false">
      <c r="A2484" s="23" t="s">
        <v>9983</v>
      </c>
      <c r="B2484" s="23" t="s">
        <v>9984</v>
      </c>
      <c r="C2484" s="40" t="s">
        <v>177</v>
      </c>
      <c r="D2484" s="23" t="s">
        <v>1471</v>
      </c>
      <c r="E2484" s="23" t="s">
        <v>9985</v>
      </c>
      <c r="F2484" s="23" t="s">
        <v>9986</v>
      </c>
      <c r="G2484" s="23" t="n">
        <v>116</v>
      </c>
      <c r="H2484" s="23" t="n">
        <v>10000</v>
      </c>
      <c r="I2484" s="41" t="s">
        <v>180</v>
      </c>
      <c r="K2484" s="23" t="n">
        <v>0</v>
      </c>
      <c r="L2484" s="23" t="n">
        <v>22268</v>
      </c>
      <c r="M2484" s="23" t="n">
        <v>0</v>
      </c>
      <c r="N2484" s="23" t="n">
        <v>0</v>
      </c>
      <c r="O2484" s="23" t="n">
        <f aca="false">K2484+L2484</f>
        <v>22268</v>
      </c>
      <c r="P2484" s="23" t="n">
        <f aca="false">K2484+L2484+M2484+N2484</f>
        <v>22268</v>
      </c>
      <c r="Q2484" s="23" t="n">
        <v>18226</v>
      </c>
      <c r="R2484" s="23" t="n">
        <v>11264</v>
      </c>
      <c r="S2484" s="23" t="n">
        <v>11330</v>
      </c>
      <c r="T2484" s="23" t="n">
        <v>11052</v>
      </c>
      <c r="U2484" s="42" t="n">
        <f aca="false">IF(I2484="delivery",O2484-SUM(Q2484+R2484),IF(I2484="PO",P2484-SUM(Q2484:R2484)))</f>
        <v>-7222</v>
      </c>
      <c r="V2484" s="43" t="n">
        <v>0.00055</v>
      </c>
      <c r="W2484" s="43"/>
      <c r="X2484" s="43" t="n">
        <f aca="false">W2484-V2484</f>
        <v>-0.00055</v>
      </c>
      <c r="Z2484" s="44"/>
      <c r="AA2484" s="44"/>
      <c r="AM2484" s="23" t="str">
        <f aca="false">D2484</f>
        <v>Sanmina</v>
      </c>
      <c r="AN2484" s="23" t="s">
        <v>3124</v>
      </c>
      <c r="AT2484" s="44"/>
      <c r="AU2484" s="44"/>
      <c r="BD2484" s="23" t="s">
        <v>182</v>
      </c>
      <c r="BE2484" s="1" t="s">
        <v>183</v>
      </c>
    </row>
    <row r="2485" customFormat="false" ht="15" hidden="false" customHeight="true" outlineLevel="0" collapsed="false">
      <c r="A2485" s="23" t="s">
        <v>9987</v>
      </c>
      <c r="B2485" s="23" t="s">
        <v>9988</v>
      </c>
      <c r="C2485" s="40" t="s">
        <v>177</v>
      </c>
      <c r="D2485" s="23" t="s">
        <v>1471</v>
      </c>
      <c r="E2485" s="23" t="s">
        <v>9989</v>
      </c>
      <c r="F2485" s="23" t="s">
        <v>9990</v>
      </c>
      <c r="G2485" s="23" t="n">
        <v>48</v>
      </c>
      <c r="H2485" s="23" t="n">
        <v>10000</v>
      </c>
      <c r="I2485" s="41" t="s">
        <v>180</v>
      </c>
      <c r="K2485" s="23" t="n">
        <v>0</v>
      </c>
      <c r="L2485" s="23" t="n">
        <v>27804</v>
      </c>
      <c r="M2485" s="23" t="n">
        <v>0</v>
      </c>
      <c r="N2485" s="23" t="n">
        <v>0</v>
      </c>
      <c r="O2485" s="23" t="n">
        <f aca="false">K2485+L2485</f>
        <v>27804</v>
      </c>
      <c r="P2485" s="23" t="n">
        <f aca="false">K2485+L2485+M2485+N2485</f>
        <v>27804</v>
      </c>
      <c r="Q2485" s="23" t="n">
        <v>5035</v>
      </c>
      <c r="R2485" s="23" t="n">
        <v>18151</v>
      </c>
      <c r="S2485" s="23" t="n">
        <v>14367</v>
      </c>
      <c r="T2485" s="23" t="n">
        <v>6199</v>
      </c>
      <c r="U2485" s="42" t="n">
        <f aca="false">IF(I2485="delivery",O2485-SUM(Q2485+R2485),IF(I2485="PO",P2485-SUM(Q2485:R2485)))</f>
        <v>4618</v>
      </c>
      <c r="V2485" s="43" t="n">
        <v>0.0007</v>
      </c>
      <c r="W2485" s="43"/>
      <c r="X2485" s="43" t="n">
        <f aca="false">W2485-V2485</f>
        <v>-0.0007</v>
      </c>
      <c r="Z2485" s="44"/>
      <c r="AA2485" s="44"/>
      <c r="AM2485" s="23" t="str">
        <f aca="false">D2485</f>
        <v>Sanmina</v>
      </c>
      <c r="AN2485" s="23" t="s">
        <v>3124</v>
      </c>
      <c r="AT2485" s="44"/>
      <c r="AU2485" s="44"/>
      <c r="BD2485" s="23" t="s">
        <v>182</v>
      </c>
      <c r="BE2485" s="1" t="s">
        <v>183</v>
      </c>
    </row>
    <row r="2486" customFormat="false" ht="15" hidden="false" customHeight="true" outlineLevel="0" collapsed="false">
      <c r="A2486" s="23" t="s">
        <v>9991</v>
      </c>
      <c r="B2486" s="23" t="s">
        <v>9992</v>
      </c>
      <c r="C2486" s="40" t="s">
        <v>177</v>
      </c>
      <c r="D2486" s="23" t="s">
        <v>1471</v>
      </c>
      <c r="E2486" s="23" t="s">
        <v>9993</v>
      </c>
      <c r="F2486" s="23" t="s">
        <v>9994</v>
      </c>
      <c r="G2486" s="23" t="n">
        <v>123</v>
      </c>
      <c r="H2486" s="23" t="n">
        <v>10000</v>
      </c>
      <c r="I2486" s="41" t="s">
        <v>180</v>
      </c>
      <c r="K2486" s="23" t="n">
        <v>0</v>
      </c>
      <c r="L2486" s="23" t="n">
        <v>57157</v>
      </c>
      <c r="M2486" s="23" t="n">
        <v>0</v>
      </c>
      <c r="N2486" s="23" t="n">
        <v>0</v>
      </c>
      <c r="O2486" s="23" t="n">
        <f aca="false">K2486+L2486</f>
        <v>57157</v>
      </c>
      <c r="P2486" s="23" t="n">
        <f aca="false">K2486+L2486+M2486+N2486</f>
        <v>57157</v>
      </c>
      <c r="Q2486" s="23" t="n">
        <v>4886</v>
      </c>
      <c r="R2486" s="23" t="n">
        <v>1940</v>
      </c>
      <c r="S2486" s="23" t="n">
        <v>1982</v>
      </c>
      <c r="T2486" s="23" t="n">
        <v>795</v>
      </c>
      <c r="U2486" s="42" t="n">
        <f aca="false">IF(I2486="delivery",O2486-SUM(Q2486+R2486),IF(I2486="PO",P2486-SUM(Q2486:R2486)))</f>
        <v>50331</v>
      </c>
      <c r="V2486" s="43" t="n">
        <v>0.00063</v>
      </c>
      <c r="W2486" s="43"/>
      <c r="X2486" s="43" t="n">
        <f aca="false">W2486-V2486</f>
        <v>-0.00063</v>
      </c>
      <c r="Z2486" s="44"/>
      <c r="AA2486" s="44"/>
      <c r="AM2486" s="23" t="str">
        <f aca="false">D2486</f>
        <v>Sanmina</v>
      </c>
      <c r="AN2486" s="23" t="s">
        <v>3124</v>
      </c>
      <c r="AT2486" s="44"/>
      <c r="AU2486" s="44"/>
      <c r="BD2486" s="23" t="s">
        <v>182</v>
      </c>
      <c r="BE2486" s="1" t="s">
        <v>183</v>
      </c>
    </row>
    <row r="2487" customFormat="false" ht="15" hidden="false" customHeight="true" outlineLevel="0" collapsed="false">
      <c r="A2487" s="23" t="s">
        <v>9995</v>
      </c>
      <c r="B2487" s="23" t="s">
        <v>9996</v>
      </c>
      <c r="C2487" s="40" t="s">
        <v>177</v>
      </c>
      <c r="D2487" s="23" t="s">
        <v>1471</v>
      </c>
      <c r="E2487" s="23" t="s">
        <v>9997</v>
      </c>
      <c r="F2487" s="23" t="s">
        <v>9998</v>
      </c>
      <c r="G2487" s="23" t="n">
        <v>41</v>
      </c>
      <c r="H2487" s="23" t="n">
        <v>20000</v>
      </c>
      <c r="I2487" s="41" t="s">
        <v>180</v>
      </c>
      <c r="K2487" s="23" t="n">
        <v>0</v>
      </c>
      <c r="L2487" s="23" t="n">
        <v>8563</v>
      </c>
      <c r="M2487" s="23" t="n">
        <v>0</v>
      </c>
      <c r="N2487" s="23" t="n">
        <v>0</v>
      </c>
      <c r="O2487" s="23" t="n">
        <f aca="false">K2487+L2487</f>
        <v>8563</v>
      </c>
      <c r="P2487" s="23" t="n">
        <f aca="false">K2487+L2487+M2487+N2487</f>
        <v>8563</v>
      </c>
      <c r="Q2487" s="23" t="n">
        <v>1828</v>
      </c>
      <c r="R2487" s="23" t="n">
        <v>1322</v>
      </c>
      <c r="S2487" s="23" t="n">
        <v>1488</v>
      </c>
      <c r="T2487" s="23" t="n">
        <v>516</v>
      </c>
      <c r="U2487" s="42" t="n">
        <f aca="false">IF(I2487="delivery",O2487-SUM(Q2487+R2487),IF(I2487="PO",P2487-SUM(Q2487:R2487)))</f>
        <v>5413</v>
      </c>
      <c r="V2487" s="43" t="n">
        <v>0.0016</v>
      </c>
      <c r="W2487" s="43"/>
      <c r="X2487" s="43" t="n">
        <f aca="false">W2487-V2487</f>
        <v>-0.0016</v>
      </c>
      <c r="Z2487" s="44"/>
      <c r="AA2487" s="44"/>
      <c r="AM2487" s="23" t="str">
        <f aca="false">D2487</f>
        <v>Sanmina</v>
      </c>
      <c r="AN2487" s="23" t="s">
        <v>3124</v>
      </c>
      <c r="AT2487" s="44"/>
      <c r="AU2487" s="44"/>
      <c r="BD2487" s="23" t="s">
        <v>182</v>
      </c>
      <c r="BE2487" s="1" t="s">
        <v>183</v>
      </c>
    </row>
    <row r="2488" customFormat="false" ht="15" hidden="false" customHeight="true" outlineLevel="0" collapsed="false">
      <c r="A2488" s="23" t="s">
        <v>9999</v>
      </c>
      <c r="B2488" s="23" t="s">
        <v>10000</v>
      </c>
      <c r="C2488" s="40" t="s">
        <v>177</v>
      </c>
      <c r="D2488" s="23" t="s">
        <v>1471</v>
      </c>
      <c r="E2488" s="23" t="s">
        <v>10001</v>
      </c>
      <c r="F2488" s="23" t="s">
        <v>10002</v>
      </c>
      <c r="G2488" s="23" t="n">
        <v>123</v>
      </c>
      <c r="H2488" s="23" t="n">
        <v>10000</v>
      </c>
      <c r="I2488" s="41" t="s">
        <v>180</v>
      </c>
      <c r="K2488" s="23" t="n">
        <v>0</v>
      </c>
      <c r="L2488" s="23" t="n">
        <v>57813</v>
      </c>
      <c r="M2488" s="23" t="n">
        <v>0</v>
      </c>
      <c r="N2488" s="23" t="n">
        <v>0</v>
      </c>
      <c r="O2488" s="23" t="n">
        <f aca="false">K2488+L2488</f>
        <v>57813</v>
      </c>
      <c r="P2488" s="23" t="n">
        <f aca="false">K2488+L2488+M2488+N2488</f>
        <v>57813</v>
      </c>
      <c r="Q2488" s="23" t="n">
        <v>5130</v>
      </c>
      <c r="R2488" s="23" t="n">
        <v>2174</v>
      </c>
      <c r="S2488" s="23" t="n">
        <v>1973</v>
      </c>
      <c r="T2488" s="23" t="n">
        <v>872</v>
      </c>
      <c r="U2488" s="42" t="n">
        <f aca="false">IF(I2488="delivery",O2488-SUM(Q2488+R2488),IF(I2488="PO",P2488-SUM(Q2488:R2488)))</f>
        <v>50509</v>
      </c>
      <c r="V2488" s="43" t="n">
        <v>0.00055</v>
      </c>
      <c r="W2488" s="43"/>
      <c r="X2488" s="43" t="n">
        <f aca="false">W2488-V2488</f>
        <v>-0.00055</v>
      </c>
      <c r="Z2488" s="44"/>
      <c r="AA2488" s="44"/>
      <c r="AM2488" s="23" t="str">
        <f aca="false">D2488</f>
        <v>Sanmina</v>
      </c>
      <c r="AN2488" s="23" t="s">
        <v>3124</v>
      </c>
      <c r="AT2488" s="44"/>
      <c r="AU2488" s="44"/>
      <c r="BD2488" s="23" t="s">
        <v>182</v>
      </c>
      <c r="BE2488" s="1" t="s">
        <v>183</v>
      </c>
    </row>
    <row r="2489" customFormat="false" ht="15" hidden="false" customHeight="true" outlineLevel="0" collapsed="false">
      <c r="A2489" s="23" t="s">
        <v>10003</v>
      </c>
      <c r="B2489" s="23" t="s">
        <v>10004</v>
      </c>
      <c r="C2489" s="40" t="s">
        <v>177</v>
      </c>
      <c r="D2489" s="23" t="s">
        <v>1471</v>
      </c>
      <c r="E2489" s="23" t="s">
        <v>10005</v>
      </c>
      <c r="F2489" s="23" t="s">
        <v>10006</v>
      </c>
      <c r="G2489" s="23" t="n">
        <v>48</v>
      </c>
      <c r="H2489" s="23" t="n">
        <v>10000</v>
      </c>
      <c r="I2489" s="41" t="s">
        <v>180</v>
      </c>
      <c r="K2489" s="23" t="n">
        <v>0</v>
      </c>
      <c r="L2489" s="23" t="n">
        <v>68715</v>
      </c>
      <c r="M2489" s="23" t="n">
        <v>60000</v>
      </c>
      <c r="N2489" s="23" t="n">
        <v>0</v>
      </c>
      <c r="O2489" s="23" t="n">
        <f aca="false">K2489+L2489</f>
        <v>68715</v>
      </c>
      <c r="P2489" s="23" t="n">
        <f aca="false">K2489+L2489+M2489+N2489</f>
        <v>128715</v>
      </c>
      <c r="Q2489" s="23" t="n">
        <v>100238</v>
      </c>
      <c r="R2489" s="23" t="n">
        <v>40998</v>
      </c>
      <c r="S2489" s="23" t="n">
        <v>36606</v>
      </c>
      <c r="T2489" s="23" t="n">
        <v>9202</v>
      </c>
      <c r="U2489" s="42" t="n">
        <f aca="false">IF(I2489="delivery",O2489-SUM(Q2489+R2489),IF(I2489="PO",P2489-SUM(Q2489:R2489)))</f>
        <v>-72521</v>
      </c>
      <c r="V2489" s="43" t="n">
        <v>0.00081</v>
      </c>
      <c r="W2489" s="43"/>
      <c r="X2489" s="43" t="n">
        <f aca="false">W2489-V2489</f>
        <v>-0.00081</v>
      </c>
      <c r="Y2489" s="23" t="n">
        <v>0.00081</v>
      </c>
      <c r="Z2489" s="44"/>
      <c r="AA2489" s="44"/>
      <c r="AM2489" s="23" t="str">
        <f aca="false">D2489</f>
        <v>Sanmina</v>
      </c>
      <c r="AN2489" s="23" t="s">
        <v>3124</v>
      </c>
      <c r="AT2489" s="44"/>
      <c r="AU2489" s="44"/>
      <c r="BD2489" s="23" t="s">
        <v>182</v>
      </c>
      <c r="BE2489" s="1" t="s">
        <v>183</v>
      </c>
    </row>
    <row r="2490" customFormat="false" ht="15" hidden="false" customHeight="true" outlineLevel="0" collapsed="false">
      <c r="A2490" s="23" t="s">
        <v>10007</v>
      </c>
      <c r="B2490" s="23" t="s">
        <v>10008</v>
      </c>
      <c r="C2490" s="40" t="s">
        <v>177</v>
      </c>
      <c r="D2490" s="23" t="s">
        <v>1471</v>
      </c>
      <c r="E2490" s="23" t="s">
        <v>10009</v>
      </c>
      <c r="F2490" s="23" t="s">
        <v>10010</v>
      </c>
      <c r="G2490" s="23" t="n">
        <v>48</v>
      </c>
      <c r="H2490" s="23" t="n">
        <v>10000</v>
      </c>
      <c r="I2490" s="41" t="s">
        <v>180</v>
      </c>
      <c r="K2490" s="23" t="n">
        <v>0</v>
      </c>
      <c r="L2490" s="23" t="n">
        <v>7234</v>
      </c>
      <c r="M2490" s="23" t="n">
        <v>0</v>
      </c>
      <c r="N2490" s="23" t="n">
        <v>0</v>
      </c>
      <c r="O2490" s="23" t="n">
        <f aca="false">K2490+L2490</f>
        <v>7234</v>
      </c>
      <c r="P2490" s="23" t="n">
        <f aca="false">K2490+L2490+M2490+N2490</f>
        <v>7234</v>
      </c>
      <c r="Q2490" s="23" t="n">
        <v>3758</v>
      </c>
      <c r="R2490" s="23" t="n">
        <v>1526</v>
      </c>
      <c r="S2490" s="23" t="n">
        <v>1870</v>
      </c>
      <c r="T2490" s="23" t="n">
        <v>290</v>
      </c>
      <c r="U2490" s="42" t="n">
        <f aca="false">IF(I2490="delivery",O2490-SUM(Q2490+R2490),IF(I2490="PO",P2490-SUM(Q2490:R2490)))</f>
        <v>1950</v>
      </c>
      <c r="V2490" s="43" t="n">
        <v>0.00586</v>
      </c>
      <c r="W2490" s="43"/>
      <c r="X2490" s="43" t="n">
        <f aca="false">W2490-V2490</f>
        <v>-0.00586</v>
      </c>
      <c r="Z2490" s="44"/>
      <c r="AA2490" s="44"/>
      <c r="AM2490" s="23" t="str">
        <f aca="false">D2490</f>
        <v>Sanmina</v>
      </c>
      <c r="AN2490" s="23" t="s">
        <v>3124</v>
      </c>
      <c r="AT2490" s="44"/>
      <c r="AU2490" s="44"/>
      <c r="BD2490" s="23" t="s">
        <v>182</v>
      </c>
      <c r="BE2490" s="1" t="s">
        <v>183</v>
      </c>
    </row>
    <row r="2491" customFormat="false" ht="15" hidden="false" customHeight="true" outlineLevel="0" collapsed="false">
      <c r="A2491" s="23" t="s">
        <v>10011</v>
      </c>
      <c r="B2491" s="23" t="s">
        <v>10012</v>
      </c>
      <c r="C2491" s="40" t="s">
        <v>177</v>
      </c>
      <c r="D2491" s="23" t="s">
        <v>1471</v>
      </c>
      <c r="E2491" s="23" t="s">
        <v>10013</v>
      </c>
      <c r="F2491" s="23" t="s">
        <v>10014</v>
      </c>
      <c r="G2491" s="23" t="n">
        <v>38</v>
      </c>
      <c r="H2491" s="23" t="n">
        <v>15000</v>
      </c>
      <c r="I2491" s="41" t="s">
        <v>180</v>
      </c>
      <c r="K2491" s="23" t="n">
        <v>0</v>
      </c>
      <c r="L2491" s="23" t="n">
        <v>89903</v>
      </c>
      <c r="M2491" s="23" t="n">
        <v>0</v>
      </c>
      <c r="N2491" s="23" t="n">
        <v>0</v>
      </c>
      <c r="O2491" s="23" t="n">
        <f aca="false">K2491+L2491</f>
        <v>89903</v>
      </c>
      <c r="P2491" s="23" t="n">
        <f aca="false">K2491+L2491+M2491+N2491</f>
        <v>89903</v>
      </c>
      <c r="Q2491" s="23" t="n">
        <v>48240</v>
      </c>
      <c r="R2491" s="23" t="n">
        <v>19736</v>
      </c>
      <c r="S2491" s="23" t="n">
        <v>17368</v>
      </c>
      <c r="T2491" s="23" t="n">
        <v>4456</v>
      </c>
      <c r="U2491" s="42" t="n">
        <f aca="false">IF(I2491="delivery",O2491-SUM(Q2491+R2491),IF(I2491="PO",P2491-SUM(Q2491:R2491)))</f>
        <v>21927</v>
      </c>
      <c r="V2491" s="43" t="n">
        <v>0.0019</v>
      </c>
      <c r="W2491" s="43"/>
      <c r="X2491" s="43" t="n">
        <f aca="false">W2491-V2491</f>
        <v>-0.0019</v>
      </c>
      <c r="Y2491" s="23" t="n">
        <v>0.00142</v>
      </c>
      <c r="Z2491" s="44"/>
      <c r="AA2491" s="44"/>
      <c r="AM2491" s="23" t="str">
        <f aca="false">D2491</f>
        <v>Sanmina</v>
      </c>
      <c r="AN2491" s="23" t="s">
        <v>3124</v>
      </c>
      <c r="AT2491" s="44"/>
      <c r="AU2491" s="44"/>
      <c r="BD2491" s="23" t="s">
        <v>182</v>
      </c>
      <c r="BE2491" s="1" t="s">
        <v>183</v>
      </c>
    </row>
    <row r="2492" customFormat="false" ht="15" hidden="false" customHeight="true" outlineLevel="0" collapsed="false">
      <c r="A2492" s="23" t="s">
        <v>10015</v>
      </c>
      <c r="B2492" s="23" t="s">
        <v>10016</v>
      </c>
      <c r="C2492" s="40" t="s">
        <v>177</v>
      </c>
      <c r="D2492" s="23" t="s">
        <v>1471</v>
      </c>
      <c r="E2492" s="23" t="s">
        <v>10017</v>
      </c>
      <c r="F2492" s="23" t="s">
        <v>10018</v>
      </c>
      <c r="G2492" s="23" t="n">
        <v>93</v>
      </c>
      <c r="H2492" s="23" t="n">
        <v>4000</v>
      </c>
      <c r="I2492" s="41" t="s">
        <v>180</v>
      </c>
      <c r="K2492" s="23" t="n">
        <v>0</v>
      </c>
      <c r="L2492" s="23" t="n">
        <v>26282</v>
      </c>
      <c r="M2492" s="23" t="n">
        <v>0</v>
      </c>
      <c r="N2492" s="23" t="n">
        <v>16000</v>
      </c>
      <c r="O2492" s="23" t="n">
        <f aca="false">K2492+L2492</f>
        <v>26282</v>
      </c>
      <c r="P2492" s="23" t="n">
        <f aca="false">K2492+L2492+M2492+N2492</f>
        <v>42282</v>
      </c>
      <c r="Q2492" s="23" t="n">
        <v>27862</v>
      </c>
      <c r="R2492" s="23" t="n">
        <v>13148</v>
      </c>
      <c r="S2492" s="23" t="n">
        <v>15279</v>
      </c>
      <c r="T2492" s="23" t="n">
        <v>5894</v>
      </c>
      <c r="U2492" s="42" t="n">
        <f aca="false">IF(I2492="delivery",O2492-SUM(Q2492+R2492),IF(I2492="PO",P2492-SUM(Q2492:R2492)))</f>
        <v>-14728</v>
      </c>
      <c r="V2492" s="43" t="n">
        <v>0.086</v>
      </c>
      <c r="W2492" s="43"/>
      <c r="X2492" s="43" t="n">
        <f aca="false">W2492-V2492</f>
        <v>-0.086</v>
      </c>
      <c r="Z2492" s="44"/>
      <c r="AA2492" s="44"/>
      <c r="AM2492" s="23" t="str">
        <f aca="false">D2492</f>
        <v>Sanmina</v>
      </c>
      <c r="AN2492" s="23" t="s">
        <v>3124</v>
      </c>
      <c r="AT2492" s="44"/>
      <c r="AU2492" s="44"/>
      <c r="BD2492" s="23" t="s">
        <v>182</v>
      </c>
      <c r="BE2492" s="1" t="s">
        <v>183</v>
      </c>
    </row>
    <row r="2493" customFormat="false" ht="15" hidden="false" customHeight="true" outlineLevel="0" collapsed="false">
      <c r="A2493" s="23" t="s">
        <v>10019</v>
      </c>
      <c r="B2493" s="23" t="s">
        <v>10020</v>
      </c>
      <c r="C2493" s="40" t="s">
        <v>177</v>
      </c>
      <c r="D2493" s="23" t="s">
        <v>1471</v>
      </c>
      <c r="E2493" s="23" t="s">
        <v>10021</v>
      </c>
      <c r="F2493" s="23" t="s">
        <v>10022</v>
      </c>
      <c r="G2493" s="23" t="n">
        <v>123</v>
      </c>
      <c r="H2493" s="23" t="n">
        <v>10000</v>
      </c>
      <c r="I2493" s="41" t="s">
        <v>180</v>
      </c>
      <c r="K2493" s="23" t="n">
        <v>0</v>
      </c>
      <c r="L2493" s="23" t="n">
        <v>8321</v>
      </c>
      <c r="M2493" s="23" t="n">
        <v>0</v>
      </c>
      <c r="N2493" s="23" t="n">
        <v>0</v>
      </c>
      <c r="O2493" s="23" t="n">
        <f aca="false">K2493+L2493</f>
        <v>8321</v>
      </c>
      <c r="P2493" s="23" t="n">
        <f aca="false">K2493+L2493+M2493+N2493</f>
        <v>8321</v>
      </c>
      <c r="Q2493" s="23" t="n">
        <v>910</v>
      </c>
      <c r="R2493" s="23" t="n">
        <v>894</v>
      </c>
      <c r="S2493" s="23" t="n">
        <v>1005</v>
      </c>
      <c r="T2493" s="23" t="n">
        <v>800</v>
      </c>
      <c r="U2493" s="42" t="n">
        <f aca="false">IF(I2493="delivery",O2493-SUM(Q2493+R2493),IF(I2493="PO",P2493-SUM(Q2493:R2493)))</f>
        <v>6517</v>
      </c>
      <c r="V2493" s="43" t="n">
        <v>0.00198</v>
      </c>
      <c r="W2493" s="43"/>
      <c r="X2493" s="43" t="n">
        <f aca="false">W2493-V2493</f>
        <v>-0.00198</v>
      </c>
      <c r="Z2493" s="44"/>
      <c r="AA2493" s="44"/>
      <c r="AM2493" s="23" t="str">
        <f aca="false">D2493</f>
        <v>Sanmina</v>
      </c>
      <c r="AN2493" s="23" t="s">
        <v>3124</v>
      </c>
      <c r="AT2493" s="44"/>
      <c r="AU2493" s="44"/>
      <c r="BD2493" s="23" t="s">
        <v>182</v>
      </c>
      <c r="BE2493" s="1" t="s">
        <v>183</v>
      </c>
    </row>
    <row r="2494" customFormat="false" ht="15" hidden="false" customHeight="true" outlineLevel="0" collapsed="false">
      <c r="A2494" s="23" t="s">
        <v>10023</v>
      </c>
      <c r="B2494" s="23" t="s">
        <v>10024</v>
      </c>
      <c r="C2494" s="40" t="s">
        <v>177</v>
      </c>
      <c r="D2494" s="23" t="s">
        <v>1471</v>
      </c>
      <c r="E2494" s="23" t="s">
        <v>10025</v>
      </c>
      <c r="F2494" s="23" t="s">
        <v>10026</v>
      </c>
      <c r="G2494" s="23" t="n">
        <v>123</v>
      </c>
      <c r="H2494" s="23" t="n">
        <v>10000</v>
      </c>
      <c r="I2494" s="41" t="s">
        <v>180</v>
      </c>
      <c r="K2494" s="23" t="n">
        <v>0</v>
      </c>
      <c r="L2494" s="23" t="n">
        <v>42990</v>
      </c>
      <c r="M2494" s="23" t="n">
        <v>0</v>
      </c>
      <c r="N2494" s="23" t="n">
        <v>0</v>
      </c>
      <c r="O2494" s="23" t="n">
        <f aca="false">K2494+L2494</f>
        <v>42990</v>
      </c>
      <c r="P2494" s="23" t="n">
        <f aca="false">K2494+L2494+M2494+N2494</f>
        <v>42990</v>
      </c>
      <c r="Q2494" s="23" t="n">
        <v>2212</v>
      </c>
      <c r="R2494" s="23" t="n">
        <v>1218</v>
      </c>
      <c r="S2494" s="23" t="n">
        <v>1771</v>
      </c>
      <c r="T2494" s="23" t="n">
        <v>982</v>
      </c>
      <c r="U2494" s="42" t="n">
        <f aca="false">IF(I2494="delivery",O2494-SUM(Q2494+R2494),IF(I2494="PO",P2494-SUM(Q2494:R2494)))</f>
        <v>39560</v>
      </c>
      <c r="V2494" s="43" t="n">
        <v>0.00198</v>
      </c>
      <c r="W2494" s="43"/>
      <c r="X2494" s="43" t="n">
        <f aca="false">W2494-V2494</f>
        <v>-0.00198</v>
      </c>
      <c r="Z2494" s="44"/>
      <c r="AA2494" s="44"/>
      <c r="AM2494" s="23" t="str">
        <f aca="false">D2494</f>
        <v>Sanmina</v>
      </c>
      <c r="AN2494" s="23" t="s">
        <v>3124</v>
      </c>
      <c r="AT2494" s="44"/>
      <c r="AU2494" s="44"/>
      <c r="BD2494" s="23" t="s">
        <v>182</v>
      </c>
      <c r="BE2494" s="1" t="s">
        <v>183</v>
      </c>
    </row>
    <row r="2495" customFormat="false" ht="15" hidden="false" customHeight="true" outlineLevel="0" collapsed="false">
      <c r="A2495" s="23" t="s">
        <v>10027</v>
      </c>
      <c r="B2495" s="23" t="s">
        <v>10028</v>
      </c>
      <c r="C2495" s="40" t="s">
        <v>177</v>
      </c>
      <c r="D2495" s="23" t="s">
        <v>1471</v>
      </c>
      <c r="E2495" s="23" t="s">
        <v>10029</v>
      </c>
      <c r="F2495" s="23" t="s">
        <v>10030</v>
      </c>
      <c r="G2495" s="23" t="n">
        <v>116</v>
      </c>
      <c r="H2495" s="23" t="n">
        <v>10000</v>
      </c>
      <c r="I2495" s="41" t="s">
        <v>180</v>
      </c>
      <c r="K2495" s="23" t="n">
        <v>0</v>
      </c>
      <c r="L2495" s="23" t="n">
        <v>27756</v>
      </c>
      <c r="M2495" s="23" t="n">
        <v>0</v>
      </c>
      <c r="N2495" s="23" t="n">
        <v>0</v>
      </c>
      <c r="O2495" s="23" t="n">
        <f aca="false">K2495+L2495</f>
        <v>27756</v>
      </c>
      <c r="P2495" s="23" t="n">
        <f aca="false">K2495+L2495+M2495+N2495</f>
        <v>27756</v>
      </c>
      <c r="Q2495" s="23" t="n">
        <v>3265</v>
      </c>
      <c r="R2495" s="23" t="n">
        <v>3486</v>
      </c>
      <c r="S2495" s="23" t="n">
        <v>4505</v>
      </c>
      <c r="T2495" s="23" t="n">
        <v>1890</v>
      </c>
      <c r="U2495" s="42" t="n">
        <f aca="false">IF(I2495="delivery",O2495-SUM(Q2495+R2495),IF(I2495="PO",P2495-SUM(Q2495:R2495)))</f>
        <v>21005</v>
      </c>
      <c r="V2495" s="43" t="n">
        <v>0.00198</v>
      </c>
      <c r="W2495" s="43"/>
      <c r="X2495" s="43" t="n">
        <f aca="false">W2495-V2495</f>
        <v>-0.00198</v>
      </c>
      <c r="Z2495" s="44"/>
      <c r="AA2495" s="44"/>
      <c r="AM2495" s="23" t="str">
        <f aca="false">D2495</f>
        <v>Sanmina</v>
      </c>
      <c r="AN2495" s="23" t="s">
        <v>3124</v>
      </c>
      <c r="AT2495" s="44"/>
      <c r="AU2495" s="44"/>
      <c r="BD2495" s="23" t="s">
        <v>182</v>
      </c>
      <c r="BE2495" s="1" t="s">
        <v>183</v>
      </c>
    </row>
    <row r="2496" customFormat="false" ht="15" hidden="false" customHeight="true" outlineLevel="0" collapsed="false">
      <c r="A2496" s="23" t="s">
        <v>10031</v>
      </c>
      <c r="B2496" s="23" t="s">
        <v>10032</v>
      </c>
      <c r="C2496" s="40" t="s">
        <v>177</v>
      </c>
      <c r="D2496" s="23" t="s">
        <v>1471</v>
      </c>
      <c r="E2496" s="23" t="s">
        <v>10033</v>
      </c>
      <c r="F2496" s="23" t="s">
        <v>10034</v>
      </c>
      <c r="G2496" s="23" t="n">
        <v>123</v>
      </c>
      <c r="H2496" s="23" t="n">
        <v>10000</v>
      </c>
      <c r="I2496" s="41" t="s">
        <v>180</v>
      </c>
      <c r="K2496" s="23" t="n">
        <v>0</v>
      </c>
      <c r="L2496" s="23" t="n">
        <v>38354</v>
      </c>
      <c r="M2496" s="23" t="n">
        <v>0</v>
      </c>
      <c r="N2496" s="23" t="n">
        <v>0</v>
      </c>
      <c r="O2496" s="23" t="n">
        <f aca="false">K2496+L2496</f>
        <v>38354</v>
      </c>
      <c r="P2496" s="23" t="n">
        <f aca="false">K2496+L2496+M2496+N2496</f>
        <v>38354</v>
      </c>
      <c r="Q2496" s="23" t="n">
        <v>1335</v>
      </c>
      <c r="R2496" s="23" t="n">
        <v>1234</v>
      </c>
      <c r="S2496" s="23" t="n">
        <v>1331</v>
      </c>
      <c r="T2496" s="23" t="n">
        <v>1338</v>
      </c>
      <c r="U2496" s="42" t="n">
        <f aca="false">IF(I2496="delivery",O2496-SUM(Q2496+R2496),IF(I2496="PO",P2496-SUM(Q2496:R2496)))</f>
        <v>35785</v>
      </c>
      <c r="V2496" s="43" t="n">
        <v>0.00053</v>
      </c>
      <c r="W2496" s="43"/>
      <c r="X2496" s="43" t="n">
        <f aca="false">W2496-V2496</f>
        <v>-0.00053</v>
      </c>
      <c r="Y2496" s="23" t="n">
        <v>0.00053</v>
      </c>
      <c r="Z2496" s="44"/>
      <c r="AA2496" s="44"/>
      <c r="AM2496" s="23" t="str">
        <f aca="false">D2496</f>
        <v>Sanmina</v>
      </c>
      <c r="AN2496" s="23" t="s">
        <v>3124</v>
      </c>
      <c r="AT2496" s="44"/>
      <c r="AU2496" s="44"/>
      <c r="BD2496" s="23" t="s">
        <v>182</v>
      </c>
      <c r="BE2496" s="1" t="s">
        <v>183</v>
      </c>
    </row>
    <row r="2497" customFormat="false" ht="15" hidden="false" customHeight="true" outlineLevel="0" collapsed="false">
      <c r="A2497" s="23" t="s">
        <v>10035</v>
      </c>
      <c r="B2497" s="23" t="s">
        <v>10036</v>
      </c>
      <c r="C2497" s="40" t="s">
        <v>177</v>
      </c>
      <c r="D2497" s="23" t="s">
        <v>1471</v>
      </c>
      <c r="E2497" s="23" t="s">
        <v>10037</v>
      </c>
      <c r="F2497" s="23" t="s">
        <v>10038</v>
      </c>
      <c r="G2497" s="23" t="n">
        <v>53</v>
      </c>
      <c r="H2497" s="23" t="n">
        <v>4000</v>
      </c>
      <c r="I2497" s="41" t="s">
        <v>180</v>
      </c>
      <c r="K2497" s="23" t="n">
        <v>0</v>
      </c>
      <c r="L2497" s="23" t="n">
        <v>103543</v>
      </c>
      <c r="M2497" s="23" t="n">
        <v>0</v>
      </c>
      <c r="N2497" s="23" t="n">
        <v>0</v>
      </c>
      <c r="O2497" s="23" t="n">
        <f aca="false">K2497+L2497</f>
        <v>103543</v>
      </c>
      <c r="P2497" s="23" t="n">
        <f aca="false">K2497+L2497+M2497+N2497</f>
        <v>103543</v>
      </c>
      <c r="Q2497" s="23" t="n">
        <v>1146</v>
      </c>
      <c r="R2497" s="23" t="n">
        <v>1054</v>
      </c>
      <c r="S2497" s="23" t="n">
        <v>1085</v>
      </c>
      <c r="T2497" s="23" t="n">
        <v>840</v>
      </c>
      <c r="U2497" s="42" t="n">
        <f aca="false">IF(I2497="delivery",O2497-SUM(Q2497+R2497),IF(I2497="PO",P2497-SUM(Q2497:R2497)))</f>
        <v>101343</v>
      </c>
      <c r="V2497" s="43" t="n">
        <v>0.05515</v>
      </c>
      <c r="W2497" s="43"/>
      <c r="X2497" s="43" t="n">
        <f aca="false">W2497-V2497</f>
        <v>-0.05515</v>
      </c>
      <c r="Z2497" s="44"/>
      <c r="AA2497" s="44"/>
      <c r="AM2497" s="23" t="str">
        <f aca="false">D2497</f>
        <v>Sanmina</v>
      </c>
      <c r="AN2497" s="23" t="s">
        <v>3124</v>
      </c>
      <c r="AT2497" s="44"/>
      <c r="AU2497" s="44"/>
      <c r="BD2497" s="23" t="s">
        <v>182</v>
      </c>
      <c r="BE2497" s="1" t="s">
        <v>183</v>
      </c>
    </row>
    <row r="2498" customFormat="false" ht="15" hidden="false" customHeight="true" outlineLevel="0" collapsed="false">
      <c r="A2498" s="23" t="s">
        <v>10039</v>
      </c>
      <c r="B2498" s="23" t="s">
        <v>10040</v>
      </c>
      <c r="C2498" s="40" t="s">
        <v>177</v>
      </c>
      <c r="D2498" s="23" t="s">
        <v>1471</v>
      </c>
      <c r="E2498" s="23" t="s">
        <v>10041</v>
      </c>
      <c r="F2498" s="23" t="s">
        <v>10042</v>
      </c>
      <c r="G2498" s="23" t="n">
        <v>53</v>
      </c>
      <c r="H2498" s="23" t="n">
        <v>4000</v>
      </c>
      <c r="I2498" s="41" t="s">
        <v>180</v>
      </c>
      <c r="K2498" s="23" t="n">
        <v>0</v>
      </c>
      <c r="L2498" s="23" t="n">
        <v>2178</v>
      </c>
      <c r="M2498" s="23" t="n">
        <v>0</v>
      </c>
      <c r="N2498" s="23" t="n">
        <v>0</v>
      </c>
      <c r="O2498" s="23" t="n">
        <f aca="false">K2498+L2498</f>
        <v>2178</v>
      </c>
      <c r="P2498" s="23" t="n">
        <f aca="false">K2498+L2498+M2498+N2498</f>
        <v>2178</v>
      </c>
      <c r="Q2498" s="23" t="n">
        <v>1146</v>
      </c>
      <c r="R2498" s="23" t="n">
        <v>1054</v>
      </c>
      <c r="S2498" s="23" t="n">
        <v>1085</v>
      </c>
      <c r="T2498" s="23" t="n">
        <v>840</v>
      </c>
      <c r="U2498" s="42" t="n">
        <f aca="false">IF(I2498="delivery",O2498-SUM(Q2498+R2498),IF(I2498="PO",P2498-SUM(Q2498:R2498)))</f>
        <v>-22</v>
      </c>
      <c r="V2498" s="43" t="n">
        <v>0.06241</v>
      </c>
      <c r="W2498" s="43"/>
      <c r="X2498" s="43" t="n">
        <f aca="false">W2498-V2498</f>
        <v>-0.06241</v>
      </c>
      <c r="Z2498" s="44"/>
      <c r="AA2498" s="44"/>
      <c r="AM2498" s="23" t="str">
        <f aca="false">D2498</f>
        <v>Sanmina</v>
      </c>
      <c r="AN2498" s="23" t="s">
        <v>3124</v>
      </c>
      <c r="AT2498" s="44"/>
      <c r="AU2498" s="44"/>
      <c r="BD2498" s="23" t="s">
        <v>182</v>
      </c>
      <c r="BE2498" s="1" t="s">
        <v>183</v>
      </c>
    </row>
    <row r="2499" customFormat="false" ht="15" hidden="false" customHeight="true" outlineLevel="0" collapsed="false">
      <c r="A2499" s="23" t="s">
        <v>10043</v>
      </c>
      <c r="B2499" s="23" t="s">
        <v>10044</v>
      </c>
      <c r="C2499" s="40" t="s">
        <v>177</v>
      </c>
      <c r="D2499" s="23" t="s">
        <v>1471</v>
      </c>
      <c r="E2499" s="23" t="s">
        <v>10045</v>
      </c>
      <c r="F2499" s="23" t="s">
        <v>10046</v>
      </c>
      <c r="G2499" s="23" t="n">
        <v>116</v>
      </c>
      <c r="H2499" s="23" t="n">
        <v>10000</v>
      </c>
      <c r="I2499" s="41" t="s">
        <v>180</v>
      </c>
      <c r="K2499" s="23" t="n">
        <v>0</v>
      </c>
      <c r="L2499" s="23" t="n">
        <v>5997</v>
      </c>
      <c r="M2499" s="23" t="n">
        <v>0</v>
      </c>
      <c r="N2499" s="23" t="n">
        <v>0</v>
      </c>
      <c r="O2499" s="23" t="n">
        <f aca="false">K2499+L2499</f>
        <v>5997</v>
      </c>
      <c r="P2499" s="23" t="n">
        <f aca="false">K2499+L2499+M2499+N2499</f>
        <v>5997</v>
      </c>
      <c r="Q2499" s="23" t="n">
        <v>191</v>
      </c>
      <c r="R2499" s="23" t="n">
        <v>126</v>
      </c>
      <c r="S2499" s="23" t="n">
        <v>111</v>
      </c>
      <c r="T2499" s="23" t="n">
        <v>96</v>
      </c>
      <c r="U2499" s="42" t="n">
        <f aca="false">IF(I2499="delivery",O2499-SUM(Q2499+R2499),IF(I2499="PO",P2499-SUM(Q2499:R2499)))</f>
        <v>5680</v>
      </c>
      <c r="V2499" s="43" t="n">
        <v>0.0014</v>
      </c>
      <c r="W2499" s="43"/>
      <c r="X2499" s="43" t="n">
        <f aca="false">W2499-V2499</f>
        <v>-0.0014</v>
      </c>
      <c r="Z2499" s="44"/>
      <c r="AA2499" s="44"/>
      <c r="AM2499" s="23" t="str">
        <f aca="false">D2499</f>
        <v>Sanmina</v>
      </c>
      <c r="AN2499" s="23" t="s">
        <v>3124</v>
      </c>
      <c r="AT2499" s="44"/>
      <c r="AU2499" s="44"/>
      <c r="BD2499" s="23" t="s">
        <v>182</v>
      </c>
      <c r="BE2499" s="1" t="s">
        <v>183</v>
      </c>
    </row>
    <row r="2500" customFormat="false" ht="15" hidden="false" customHeight="true" outlineLevel="0" collapsed="false">
      <c r="A2500" s="23" t="s">
        <v>10047</v>
      </c>
      <c r="B2500" s="23" t="s">
        <v>10048</v>
      </c>
      <c r="C2500" s="40" t="s">
        <v>177</v>
      </c>
      <c r="D2500" s="23" t="s">
        <v>1471</v>
      </c>
      <c r="E2500" s="23" t="s">
        <v>10049</v>
      </c>
      <c r="F2500" s="23" t="s">
        <v>10050</v>
      </c>
      <c r="G2500" s="23" t="n">
        <v>116</v>
      </c>
      <c r="H2500" s="23" t="n">
        <v>10000</v>
      </c>
      <c r="I2500" s="41" t="s">
        <v>180</v>
      </c>
      <c r="K2500" s="23" t="n">
        <v>0</v>
      </c>
      <c r="L2500" s="23" t="n">
        <v>16337</v>
      </c>
      <c r="M2500" s="23" t="n">
        <v>0</v>
      </c>
      <c r="N2500" s="23" t="n">
        <v>0</v>
      </c>
      <c r="O2500" s="23" t="n">
        <f aca="false">K2500+L2500</f>
        <v>16337</v>
      </c>
      <c r="P2500" s="23" t="n">
        <f aca="false">K2500+L2500+M2500+N2500</f>
        <v>16337</v>
      </c>
      <c r="Q2500" s="23" t="n">
        <v>2969</v>
      </c>
      <c r="R2500" s="23" t="n">
        <v>1131</v>
      </c>
      <c r="S2500" s="23" t="n">
        <v>1710</v>
      </c>
      <c r="T2500" s="23" t="n">
        <v>171</v>
      </c>
      <c r="U2500" s="42" t="n">
        <f aca="false">IF(I2500="delivery",O2500-SUM(Q2500+R2500),IF(I2500="PO",P2500-SUM(Q2500:R2500)))</f>
        <v>12237</v>
      </c>
      <c r="V2500" s="43" t="n">
        <v>0.0018</v>
      </c>
      <c r="W2500" s="43"/>
      <c r="X2500" s="43" t="n">
        <f aca="false">W2500-V2500</f>
        <v>-0.0018</v>
      </c>
      <c r="Z2500" s="44"/>
      <c r="AA2500" s="44"/>
      <c r="AM2500" s="23" t="str">
        <f aca="false">D2500</f>
        <v>Sanmina</v>
      </c>
      <c r="AN2500" s="23" t="s">
        <v>3124</v>
      </c>
      <c r="AT2500" s="44"/>
      <c r="AU2500" s="44"/>
      <c r="BD2500" s="23" t="s">
        <v>182</v>
      </c>
      <c r="BE2500" s="1" t="s">
        <v>183</v>
      </c>
    </row>
    <row r="2501" customFormat="false" ht="15" hidden="false" customHeight="true" outlineLevel="0" collapsed="false">
      <c r="A2501" s="23" t="s">
        <v>10051</v>
      </c>
      <c r="B2501" s="23" t="s">
        <v>10052</v>
      </c>
      <c r="C2501" s="40" t="s">
        <v>177</v>
      </c>
      <c r="D2501" s="23" t="s">
        <v>1471</v>
      </c>
      <c r="E2501" s="23" t="s">
        <v>10053</v>
      </c>
      <c r="F2501" s="23" t="s">
        <v>10054</v>
      </c>
      <c r="G2501" s="23" t="n">
        <v>95</v>
      </c>
      <c r="H2501" s="23" t="n">
        <v>10000</v>
      </c>
      <c r="I2501" s="41" t="s">
        <v>180</v>
      </c>
      <c r="K2501" s="23" t="n">
        <v>0</v>
      </c>
      <c r="L2501" s="23" t="n">
        <v>30458</v>
      </c>
      <c r="M2501" s="23" t="n">
        <v>0</v>
      </c>
      <c r="N2501" s="23" t="n">
        <v>0</v>
      </c>
      <c r="O2501" s="23" t="n">
        <f aca="false">K2501+L2501</f>
        <v>30458</v>
      </c>
      <c r="P2501" s="23" t="n">
        <f aca="false">K2501+L2501+M2501+N2501</f>
        <v>30458</v>
      </c>
      <c r="Q2501" s="23" t="n">
        <v>826</v>
      </c>
      <c r="R2501" s="23" t="n">
        <v>884</v>
      </c>
      <c r="S2501" s="23" t="n">
        <v>723</v>
      </c>
      <c r="T2501" s="23" t="n">
        <v>239</v>
      </c>
      <c r="U2501" s="42" t="n">
        <f aca="false">IF(I2501="delivery",O2501-SUM(Q2501+R2501),IF(I2501="PO",P2501-SUM(Q2501:R2501)))</f>
        <v>28748</v>
      </c>
      <c r="V2501" s="43" t="n">
        <v>0.00192</v>
      </c>
      <c r="W2501" s="43"/>
      <c r="X2501" s="43" t="n">
        <f aca="false">W2501-V2501</f>
        <v>-0.00192</v>
      </c>
      <c r="Z2501" s="44"/>
      <c r="AA2501" s="44"/>
      <c r="AM2501" s="23" t="str">
        <f aca="false">D2501</f>
        <v>Sanmina</v>
      </c>
      <c r="AN2501" s="23" t="s">
        <v>3124</v>
      </c>
      <c r="AT2501" s="44"/>
      <c r="AU2501" s="44"/>
      <c r="BD2501" s="23" t="s">
        <v>182</v>
      </c>
      <c r="BE2501" s="1" t="s">
        <v>183</v>
      </c>
    </row>
    <row r="2502" customFormat="false" ht="15" hidden="false" customHeight="true" outlineLevel="0" collapsed="false">
      <c r="A2502" s="23" t="s">
        <v>10055</v>
      </c>
      <c r="B2502" s="23" t="s">
        <v>10056</v>
      </c>
      <c r="C2502" s="40" t="s">
        <v>177</v>
      </c>
      <c r="D2502" s="23" t="s">
        <v>1471</v>
      </c>
      <c r="E2502" s="23" t="s">
        <v>10057</v>
      </c>
      <c r="F2502" s="23" t="s">
        <v>10058</v>
      </c>
      <c r="G2502" s="23" t="n">
        <v>123</v>
      </c>
      <c r="H2502" s="23" t="n">
        <v>10000</v>
      </c>
      <c r="I2502" s="41" t="s">
        <v>188</v>
      </c>
      <c r="K2502" s="23" t="n">
        <v>0</v>
      </c>
      <c r="L2502" s="23" t="n">
        <v>19265</v>
      </c>
      <c r="M2502" s="23" t="n">
        <v>0</v>
      </c>
      <c r="N2502" s="23" t="n">
        <v>0</v>
      </c>
      <c r="O2502" s="23" t="n">
        <f aca="false">K2502+L2502</f>
        <v>19265</v>
      </c>
      <c r="P2502" s="23" t="n">
        <f aca="false">K2502+L2502+M2502+N2502</f>
        <v>19265</v>
      </c>
      <c r="Q2502" s="23" t="n">
        <v>1458</v>
      </c>
      <c r="R2502" s="23" t="n">
        <v>3794</v>
      </c>
      <c r="S2502" s="23" t="n">
        <v>3450</v>
      </c>
      <c r="T2502" s="23" t="n">
        <v>1644</v>
      </c>
      <c r="U2502" s="42" t="n">
        <f aca="false">IF(I2502="delivery",O2502-SUM(Q2502+R2502),IF(I2502="PO",P2502-SUM(Q2502:R2502)))</f>
        <v>14013</v>
      </c>
      <c r="V2502" s="43" t="n">
        <v>0.003</v>
      </c>
      <c r="W2502" s="43"/>
      <c r="X2502" s="43" t="n">
        <f aca="false">W2502-V2502</f>
        <v>-0.003</v>
      </c>
      <c r="Z2502" s="44"/>
      <c r="AA2502" s="44"/>
      <c r="AM2502" s="23" t="str">
        <f aca="false">D2502</f>
        <v>Sanmina</v>
      </c>
      <c r="AN2502" s="23" t="s">
        <v>3124</v>
      </c>
      <c r="AT2502" s="44"/>
      <c r="AU2502" s="44"/>
      <c r="BD2502" s="23" t="s">
        <v>182</v>
      </c>
      <c r="BE2502" s="1" t="s">
        <v>183</v>
      </c>
    </row>
    <row r="2503" customFormat="false" ht="15" hidden="false" customHeight="true" outlineLevel="0" collapsed="false">
      <c r="A2503" s="23" t="s">
        <v>10059</v>
      </c>
      <c r="B2503" s="23" t="s">
        <v>10060</v>
      </c>
      <c r="C2503" s="40" t="s">
        <v>177</v>
      </c>
      <c r="D2503" s="23" t="s">
        <v>1471</v>
      </c>
      <c r="E2503" s="23" t="s">
        <v>10061</v>
      </c>
      <c r="F2503" s="23" t="s">
        <v>10062</v>
      </c>
      <c r="G2503" s="23" t="n">
        <v>95</v>
      </c>
      <c r="H2503" s="23" t="n">
        <v>10000</v>
      </c>
      <c r="I2503" s="41" t="s">
        <v>180</v>
      </c>
      <c r="K2503" s="23" t="n">
        <v>0</v>
      </c>
      <c r="L2503" s="23" t="n">
        <v>2487</v>
      </c>
      <c r="M2503" s="23" t="n">
        <v>0</v>
      </c>
      <c r="N2503" s="23" t="n">
        <v>0</v>
      </c>
      <c r="O2503" s="23" t="n">
        <f aca="false">K2503+L2503</f>
        <v>2487</v>
      </c>
      <c r="P2503" s="23" t="n">
        <f aca="false">K2503+L2503+M2503+N2503</f>
        <v>2487</v>
      </c>
      <c r="Q2503" s="23" t="n">
        <v>468</v>
      </c>
      <c r="R2503" s="23" t="n">
        <v>2229</v>
      </c>
      <c r="S2503" s="23" t="n">
        <v>1641</v>
      </c>
      <c r="T2503" s="23" t="n">
        <v>694</v>
      </c>
      <c r="U2503" s="42" t="n">
        <f aca="false">IF(I2503="delivery",O2503-SUM(Q2503+R2503),IF(I2503="PO",P2503-SUM(Q2503:R2503)))</f>
        <v>-210</v>
      </c>
      <c r="V2503" s="43" t="n">
        <v>0.00192</v>
      </c>
      <c r="W2503" s="43"/>
      <c r="X2503" s="43" t="n">
        <f aca="false">W2503-V2503</f>
        <v>-0.00192</v>
      </c>
      <c r="Z2503" s="44"/>
      <c r="AA2503" s="44"/>
      <c r="AM2503" s="23" t="str">
        <f aca="false">D2503</f>
        <v>Sanmina</v>
      </c>
      <c r="AN2503" s="23" t="s">
        <v>3124</v>
      </c>
      <c r="AT2503" s="44"/>
      <c r="AU2503" s="44"/>
      <c r="BD2503" s="23" t="s">
        <v>182</v>
      </c>
      <c r="BE2503" s="1" t="s">
        <v>183</v>
      </c>
    </row>
    <row r="2504" customFormat="false" ht="15" hidden="false" customHeight="true" outlineLevel="0" collapsed="false">
      <c r="A2504" s="23" t="s">
        <v>10063</v>
      </c>
      <c r="B2504" s="23" t="s">
        <v>10064</v>
      </c>
      <c r="C2504" s="40" t="s">
        <v>177</v>
      </c>
      <c r="D2504" s="23" t="s">
        <v>1471</v>
      </c>
      <c r="E2504" s="23" t="s">
        <v>10065</v>
      </c>
      <c r="F2504" s="23" t="s">
        <v>10066</v>
      </c>
      <c r="G2504" s="23" t="n">
        <v>116</v>
      </c>
      <c r="H2504" s="23" t="n">
        <v>10000</v>
      </c>
      <c r="I2504" s="41" t="s">
        <v>180</v>
      </c>
      <c r="K2504" s="23" t="n">
        <v>0</v>
      </c>
      <c r="L2504" s="23" t="n">
        <v>8455</v>
      </c>
      <c r="M2504" s="23" t="n">
        <v>0</v>
      </c>
      <c r="N2504" s="23" t="n">
        <v>0</v>
      </c>
      <c r="O2504" s="23" t="n">
        <f aca="false">K2504+L2504</f>
        <v>8455</v>
      </c>
      <c r="P2504" s="23" t="n">
        <f aca="false">K2504+L2504+M2504+N2504</f>
        <v>8455</v>
      </c>
      <c r="Q2504" s="23" t="n">
        <v>436</v>
      </c>
      <c r="R2504" s="23" t="n">
        <v>221</v>
      </c>
      <c r="S2504" s="23" t="n">
        <v>177</v>
      </c>
      <c r="T2504" s="23" t="n">
        <v>176</v>
      </c>
      <c r="U2504" s="42" t="n">
        <f aca="false">IF(I2504="delivery",O2504-SUM(Q2504+R2504),IF(I2504="PO",P2504-SUM(Q2504:R2504)))</f>
        <v>7798</v>
      </c>
      <c r="V2504" s="43" t="n">
        <v>0.00192</v>
      </c>
      <c r="W2504" s="43"/>
      <c r="X2504" s="43" t="n">
        <f aca="false">W2504-V2504</f>
        <v>-0.00192</v>
      </c>
      <c r="Z2504" s="44"/>
      <c r="AA2504" s="44"/>
      <c r="AM2504" s="23" t="str">
        <f aca="false">D2504</f>
        <v>Sanmina</v>
      </c>
      <c r="AN2504" s="23" t="s">
        <v>3124</v>
      </c>
      <c r="AT2504" s="44"/>
      <c r="AU2504" s="44"/>
      <c r="BD2504" s="23" t="s">
        <v>182</v>
      </c>
      <c r="BE2504" s="1" t="s">
        <v>183</v>
      </c>
    </row>
    <row r="2505" customFormat="false" ht="15" hidden="false" customHeight="true" outlineLevel="0" collapsed="false">
      <c r="A2505" s="23" t="s">
        <v>10067</v>
      </c>
      <c r="B2505" s="23" t="s">
        <v>10068</v>
      </c>
      <c r="C2505" s="40" t="s">
        <v>177</v>
      </c>
      <c r="D2505" s="23" t="s">
        <v>1471</v>
      </c>
      <c r="E2505" s="23" t="s">
        <v>10069</v>
      </c>
      <c r="F2505" s="23" t="s">
        <v>10070</v>
      </c>
      <c r="G2505" s="23" t="n">
        <v>86</v>
      </c>
      <c r="H2505" s="23" t="n">
        <v>5000</v>
      </c>
      <c r="I2505" s="41" t="s">
        <v>180</v>
      </c>
      <c r="K2505" s="23" t="n">
        <v>0</v>
      </c>
      <c r="L2505" s="23" t="n">
        <v>68242</v>
      </c>
      <c r="M2505" s="23" t="n">
        <v>0</v>
      </c>
      <c r="N2505" s="23" t="n">
        <v>0</v>
      </c>
      <c r="O2505" s="23" t="n">
        <f aca="false">K2505+L2505</f>
        <v>68242</v>
      </c>
      <c r="P2505" s="23" t="n">
        <f aca="false">K2505+L2505+M2505+N2505</f>
        <v>68242</v>
      </c>
      <c r="Q2505" s="23" t="n">
        <v>1146</v>
      </c>
      <c r="R2505" s="23" t="n">
        <v>1054</v>
      </c>
      <c r="S2505" s="23" t="n">
        <v>1085</v>
      </c>
      <c r="T2505" s="23" t="n">
        <v>840</v>
      </c>
      <c r="U2505" s="42" t="n">
        <f aca="false">IF(I2505="delivery",O2505-SUM(Q2505+R2505),IF(I2505="PO",P2505-SUM(Q2505:R2505)))</f>
        <v>66042</v>
      </c>
      <c r="V2505" s="43" t="n">
        <v>0.00185</v>
      </c>
      <c r="W2505" s="43"/>
      <c r="X2505" s="43" t="n">
        <f aca="false">W2505-V2505</f>
        <v>-0.00185</v>
      </c>
      <c r="Z2505" s="44"/>
      <c r="AA2505" s="44"/>
      <c r="AM2505" s="23" t="str">
        <f aca="false">D2505</f>
        <v>Sanmina</v>
      </c>
      <c r="AN2505" s="23" t="s">
        <v>3124</v>
      </c>
      <c r="AT2505" s="44"/>
      <c r="AU2505" s="44"/>
      <c r="BD2505" s="23" t="s">
        <v>182</v>
      </c>
      <c r="BE2505" s="1" t="s">
        <v>183</v>
      </c>
    </row>
    <row r="2506" customFormat="false" ht="15" hidden="false" customHeight="true" outlineLevel="0" collapsed="false">
      <c r="A2506" s="23" t="s">
        <v>10071</v>
      </c>
      <c r="B2506" s="23" t="s">
        <v>10072</v>
      </c>
      <c r="C2506" s="40" t="s">
        <v>177</v>
      </c>
      <c r="D2506" s="23" t="s">
        <v>1471</v>
      </c>
      <c r="E2506" s="23" t="s">
        <v>10073</v>
      </c>
      <c r="F2506" s="23" t="s">
        <v>10074</v>
      </c>
      <c r="G2506" s="23" t="n">
        <v>113</v>
      </c>
      <c r="H2506" s="23" t="n">
        <v>10000</v>
      </c>
      <c r="I2506" s="41" t="s">
        <v>180</v>
      </c>
      <c r="K2506" s="23" t="n">
        <v>0</v>
      </c>
      <c r="L2506" s="23" t="n">
        <v>4279</v>
      </c>
      <c r="M2506" s="23" t="n">
        <v>0</v>
      </c>
      <c r="N2506" s="23" t="n">
        <v>0</v>
      </c>
      <c r="O2506" s="23" t="n">
        <f aca="false">K2506+L2506</f>
        <v>4279</v>
      </c>
      <c r="P2506" s="23" t="n">
        <f aca="false">K2506+L2506+M2506+N2506</f>
        <v>4279</v>
      </c>
      <c r="Q2506" s="23" t="n">
        <v>222</v>
      </c>
      <c r="R2506" s="23" t="n">
        <v>23316</v>
      </c>
      <c r="S2506" s="23" t="n">
        <v>24082</v>
      </c>
      <c r="T2506" s="23" t="n">
        <v>6884</v>
      </c>
      <c r="U2506" s="42" t="n">
        <f aca="false">IF(I2506="delivery",O2506-SUM(Q2506+R2506),IF(I2506="PO",P2506-SUM(Q2506:R2506)))</f>
        <v>-19259</v>
      </c>
      <c r="V2506" s="43" t="n">
        <v>0.0512</v>
      </c>
      <c r="W2506" s="43"/>
      <c r="X2506" s="43" t="n">
        <f aca="false">W2506-V2506</f>
        <v>-0.0512</v>
      </c>
      <c r="Z2506" s="44"/>
      <c r="AA2506" s="44"/>
      <c r="AM2506" s="23" t="str">
        <f aca="false">D2506</f>
        <v>Sanmina</v>
      </c>
      <c r="AN2506" s="23" t="s">
        <v>3124</v>
      </c>
      <c r="AT2506" s="44"/>
      <c r="AU2506" s="44"/>
      <c r="BD2506" s="23" t="s">
        <v>182</v>
      </c>
      <c r="BE2506" s="1" t="s">
        <v>183</v>
      </c>
    </row>
    <row r="2507" customFormat="false" ht="15" hidden="false" customHeight="true" outlineLevel="0" collapsed="false">
      <c r="A2507" s="23" t="s">
        <v>10075</v>
      </c>
      <c r="B2507" s="23" t="s">
        <v>10076</v>
      </c>
      <c r="C2507" s="40" t="s">
        <v>177</v>
      </c>
      <c r="D2507" s="23" t="s">
        <v>1471</v>
      </c>
      <c r="E2507" s="23" t="s">
        <v>10077</v>
      </c>
      <c r="F2507" s="23" t="s">
        <v>10078</v>
      </c>
      <c r="G2507" s="23" t="n">
        <v>116</v>
      </c>
      <c r="H2507" s="23" t="n">
        <v>10000</v>
      </c>
      <c r="I2507" s="41" t="s">
        <v>180</v>
      </c>
      <c r="K2507" s="23" t="n">
        <v>0</v>
      </c>
      <c r="L2507" s="23" t="n">
        <v>6246</v>
      </c>
      <c r="M2507" s="23" t="n">
        <v>0</v>
      </c>
      <c r="N2507" s="23" t="n">
        <v>0</v>
      </c>
      <c r="O2507" s="23" t="n">
        <f aca="false">K2507+L2507</f>
        <v>6246</v>
      </c>
      <c r="P2507" s="23" t="n">
        <f aca="false">K2507+L2507+M2507+N2507</f>
        <v>6246</v>
      </c>
      <c r="Q2507" s="23" t="n">
        <v>706</v>
      </c>
      <c r="R2507" s="23" t="n">
        <v>162</v>
      </c>
      <c r="S2507" s="23" t="n">
        <v>423</v>
      </c>
      <c r="T2507" s="23" t="n">
        <v>111</v>
      </c>
      <c r="U2507" s="42" t="n">
        <f aca="false">IF(I2507="delivery",O2507-SUM(Q2507+R2507),IF(I2507="PO",P2507-SUM(Q2507:R2507)))</f>
        <v>5378</v>
      </c>
      <c r="V2507" s="43" t="n">
        <v>0.025</v>
      </c>
      <c r="W2507" s="43"/>
      <c r="X2507" s="43" t="n">
        <f aca="false">W2507-V2507</f>
        <v>-0.025</v>
      </c>
      <c r="Z2507" s="44"/>
      <c r="AA2507" s="44"/>
      <c r="AM2507" s="23" t="str">
        <f aca="false">D2507</f>
        <v>Sanmina</v>
      </c>
      <c r="AN2507" s="23" t="s">
        <v>3124</v>
      </c>
      <c r="AT2507" s="44"/>
      <c r="AU2507" s="44"/>
      <c r="BD2507" s="23" t="s">
        <v>182</v>
      </c>
      <c r="BE2507" s="1" t="s">
        <v>183</v>
      </c>
    </row>
    <row r="2508" customFormat="false" ht="15" hidden="false" customHeight="true" outlineLevel="0" collapsed="false">
      <c r="A2508" s="23" t="s">
        <v>10079</v>
      </c>
      <c r="B2508" s="23" t="s">
        <v>10080</v>
      </c>
      <c r="C2508" s="40" t="s">
        <v>177</v>
      </c>
      <c r="D2508" s="23" t="s">
        <v>1471</v>
      </c>
      <c r="E2508" s="23" t="s">
        <v>10081</v>
      </c>
      <c r="F2508" s="23" t="s">
        <v>10082</v>
      </c>
      <c r="G2508" s="23" t="n">
        <v>41</v>
      </c>
      <c r="H2508" s="23" t="n">
        <v>25000</v>
      </c>
      <c r="I2508" s="41" t="s">
        <v>180</v>
      </c>
      <c r="K2508" s="23" t="n">
        <v>0</v>
      </c>
      <c r="L2508" s="23" t="n">
        <v>12405</v>
      </c>
      <c r="M2508" s="23" t="n">
        <v>0</v>
      </c>
      <c r="N2508" s="23" t="n">
        <v>5000</v>
      </c>
      <c r="O2508" s="23" t="n">
        <f aca="false">K2508+L2508</f>
        <v>12405</v>
      </c>
      <c r="P2508" s="23" t="n">
        <f aca="false">K2508+L2508+M2508+N2508</f>
        <v>17405</v>
      </c>
      <c r="Q2508" s="23" t="n">
        <v>9030</v>
      </c>
      <c r="R2508" s="23" t="n">
        <v>9378</v>
      </c>
      <c r="S2508" s="23" t="n">
        <v>5890</v>
      </c>
      <c r="T2508" s="23" t="n">
        <v>1930</v>
      </c>
      <c r="U2508" s="42" t="n">
        <f aca="false">IF(I2508="delivery",O2508-SUM(Q2508+R2508),IF(I2508="PO",P2508-SUM(Q2508:R2508)))</f>
        <v>-6003</v>
      </c>
      <c r="V2508" s="43" t="n">
        <v>0.002</v>
      </c>
      <c r="W2508" s="43"/>
      <c r="X2508" s="43" t="n">
        <f aca="false">W2508-V2508</f>
        <v>-0.002</v>
      </c>
      <c r="Z2508" s="44"/>
      <c r="AA2508" s="44"/>
      <c r="AM2508" s="23" t="str">
        <f aca="false">D2508</f>
        <v>Sanmina</v>
      </c>
      <c r="AN2508" s="23" t="s">
        <v>3124</v>
      </c>
      <c r="AT2508" s="44"/>
      <c r="AU2508" s="44"/>
      <c r="BD2508" s="23" t="s">
        <v>182</v>
      </c>
      <c r="BE2508" s="1" t="s">
        <v>183</v>
      </c>
    </row>
    <row r="2509" customFormat="false" ht="15" hidden="false" customHeight="true" outlineLevel="0" collapsed="false">
      <c r="A2509" s="23" t="s">
        <v>10083</v>
      </c>
      <c r="B2509" s="23" t="s">
        <v>10084</v>
      </c>
      <c r="C2509" s="40" t="s">
        <v>177</v>
      </c>
      <c r="D2509" s="23" t="s">
        <v>1471</v>
      </c>
      <c r="E2509" s="23" t="s">
        <v>10085</v>
      </c>
      <c r="F2509" s="23" t="s">
        <v>10086</v>
      </c>
      <c r="G2509" s="23" t="n">
        <v>48</v>
      </c>
      <c r="H2509" s="23" t="n">
        <v>5000</v>
      </c>
      <c r="I2509" s="41" t="s">
        <v>188</v>
      </c>
      <c r="K2509" s="23" t="n">
        <v>0</v>
      </c>
      <c r="L2509" s="23" t="n">
        <v>14340</v>
      </c>
      <c r="M2509" s="23" t="n">
        <v>0</v>
      </c>
      <c r="N2509" s="23" t="n">
        <v>0</v>
      </c>
      <c r="O2509" s="23" t="n">
        <f aca="false">K2509+L2509</f>
        <v>14340</v>
      </c>
      <c r="P2509" s="23" t="n">
        <f aca="false">K2509+L2509+M2509+N2509</f>
        <v>14340</v>
      </c>
      <c r="Q2509" s="23" t="n">
        <v>3062</v>
      </c>
      <c r="R2509" s="23" t="n">
        <v>2789</v>
      </c>
      <c r="S2509" s="23" t="n">
        <v>2629</v>
      </c>
      <c r="T2509" s="23" t="n">
        <v>696</v>
      </c>
      <c r="U2509" s="42" t="n">
        <f aca="false">IF(I2509="delivery",O2509-SUM(Q2509+R2509),IF(I2509="PO",P2509-SUM(Q2509:R2509)))</f>
        <v>8489</v>
      </c>
      <c r="V2509" s="43" t="n">
        <v>0.00085</v>
      </c>
      <c r="W2509" s="43"/>
      <c r="X2509" s="43" t="n">
        <f aca="false">W2509-V2509</f>
        <v>-0.00085</v>
      </c>
      <c r="Z2509" s="44"/>
      <c r="AA2509" s="44"/>
      <c r="AM2509" s="23" t="str">
        <f aca="false">D2509</f>
        <v>Sanmina</v>
      </c>
      <c r="AN2509" s="23" t="s">
        <v>3124</v>
      </c>
      <c r="AT2509" s="44"/>
      <c r="AU2509" s="44"/>
      <c r="BD2509" s="23" t="s">
        <v>182</v>
      </c>
      <c r="BE2509" s="1" t="s">
        <v>183</v>
      </c>
    </row>
    <row r="2510" customFormat="false" ht="15" hidden="false" customHeight="true" outlineLevel="0" collapsed="false">
      <c r="A2510" s="23" t="s">
        <v>10087</v>
      </c>
      <c r="B2510" s="23" t="s">
        <v>10088</v>
      </c>
      <c r="C2510" s="40" t="s">
        <v>177</v>
      </c>
      <c r="D2510" s="23" t="s">
        <v>1471</v>
      </c>
      <c r="E2510" s="23" t="s">
        <v>10089</v>
      </c>
      <c r="F2510" s="23" t="s">
        <v>10090</v>
      </c>
      <c r="G2510" s="23" t="n">
        <v>123</v>
      </c>
      <c r="H2510" s="23" t="n">
        <v>10000</v>
      </c>
      <c r="I2510" s="41" t="s">
        <v>180</v>
      </c>
      <c r="K2510" s="23" t="n">
        <v>0</v>
      </c>
      <c r="L2510" s="23" t="n">
        <v>19906</v>
      </c>
      <c r="M2510" s="23" t="n">
        <v>0</v>
      </c>
      <c r="N2510" s="23" t="n">
        <v>0</v>
      </c>
      <c r="O2510" s="23" t="n">
        <f aca="false">K2510+L2510</f>
        <v>19906</v>
      </c>
      <c r="P2510" s="23" t="n">
        <f aca="false">K2510+L2510+M2510+N2510</f>
        <v>19906</v>
      </c>
      <c r="Q2510" s="23" t="n">
        <v>1649</v>
      </c>
      <c r="R2510" s="23" t="n">
        <v>2541</v>
      </c>
      <c r="S2510" s="23" t="n">
        <v>2293</v>
      </c>
      <c r="T2510" s="23" t="n">
        <v>855</v>
      </c>
      <c r="U2510" s="42" t="n">
        <f aca="false">IF(I2510="delivery",O2510-SUM(Q2510+R2510),IF(I2510="PO",P2510-SUM(Q2510:R2510)))</f>
        <v>15716</v>
      </c>
      <c r="V2510" s="43" t="n">
        <v>0.00172</v>
      </c>
      <c r="W2510" s="43"/>
      <c r="X2510" s="43" t="n">
        <f aca="false">W2510-V2510</f>
        <v>-0.00172</v>
      </c>
      <c r="Z2510" s="44"/>
      <c r="AA2510" s="44"/>
      <c r="AM2510" s="23" t="str">
        <f aca="false">D2510</f>
        <v>Sanmina</v>
      </c>
      <c r="AN2510" s="23" t="s">
        <v>3124</v>
      </c>
      <c r="AT2510" s="44"/>
      <c r="AU2510" s="44"/>
      <c r="BD2510" s="23" t="s">
        <v>182</v>
      </c>
      <c r="BE2510" s="1" t="s">
        <v>183</v>
      </c>
    </row>
    <row r="2511" customFormat="false" ht="15" hidden="false" customHeight="true" outlineLevel="0" collapsed="false">
      <c r="A2511" s="23" t="s">
        <v>10091</v>
      </c>
      <c r="B2511" s="23" t="s">
        <v>10092</v>
      </c>
      <c r="C2511" s="40" t="s">
        <v>177</v>
      </c>
      <c r="D2511" s="23" t="s">
        <v>1471</v>
      </c>
      <c r="E2511" s="23" t="s">
        <v>10093</v>
      </c>
      <c r="F2511" s="23" t="s">
        <v>10094</v>
      </c>
      <c r="G2511" s="23" t="n">
        <v>123</v>
      </c>
      <c r="H2511" s="23" t="n">
        <v>10000</v>
      </c>
      <c r="I2511" s="41" t="s">
        <v>180</v>
      </c>
      <c r="K2511" s="23" t="n">
        <v>0</v>
      </c>
      <c r="L2511" s="23" t="n">
        <v>38988</v>
      </c>
      <c r="M2511" s="23" t="n">
        <v>0</v>
      </c>
      <c r="N2511" s="23" t="n">
        <v>0</v>
      </c>
      <c r="O2511" s="23" t="n">
        <f aca="false">K2511+L2511</f>
        <v>38988</v>
      </c>
      <c r="P2511" s="23" t="n">
        <f aca="false">K2511+L2511+M2511+N2511</f>
        <v>38988</v>
      </c>
      <c r="Q2511" s="23" t="n">
        <v>1486</v>
      </c>
      <c r="R2511" s="23" t="n">
        <v>680</v>
      </c>
      <c r="S2511" s="23" t="n">
        <v>626</v>
      </c>
      <c r="T2511" s="23" t="n">
        <v>358</v>
      </c>
      <c r="U2511" s="42" t="n">
        <f aca="false">IF(I2511="delivery",O2511-SUM(Q2511+R2511),IF(I2511="PO",P2511-SUM(Q2511:R2511)))</f>
        <v>36822</v>
      </c>
      <c r="V2511" s="43" t="n">
        <v>0.00075</v>
      </c>
      <c r="W2511" s="43"/>
      <c r="X2511" s="43" t="n">
        <f aca="false">W2511-V2511</f>
        <v>-0.00075</v>
      </c>
      <c r="Z2511" s="44"/>
      <c r="AA2511" s="44"/>
      <c r="AM2511" s="23" t="str">
        <f aca="false">D2511</f>
        <v>Sanmina</v>
      </c>
      <c r="AN2511" s="23" t="s">
        <v>3124</v>
      </c>
      <c r="AT2511" s="44"/>
      <c r="AU2511" s="44"/>
      <c r="BD2511" s="23" t="s">
        <v>182</v>
      </c>
      <c r="BE2511" s="1" t="s">
        <v>183</v>
      </c>
    </row>
    <row r="2512" customFormat="false" ht="15" hidden="false" customHeight="true" outlineLevel="0" collapsed="false">
      <c r="A2512" s="23" t="s">
        <v>10095</v>
      </c>
      <c r="B2512" s="23" t="s">
        <v>10096</v>
      </c>
      <c r="C2512" s="40" t="s">
        <v>177</v>
      </c>
      <c r="D2512" s="23" t="s">
        <v>1471</v>
      </c>
      <c r="E2512" s="23" t="s">
        <v>10097</v>
      </c>
      <c r="F2512" s="23" t="s">
        <v>10098</v>
      </c>
      <c r="G2512" s="23" t="n">
        <v>116</v>
      </c>
      <c r="H2512" s="23" t="n">
        <v>30000</v>
      </c>
      <c r="I2512" s="41" t="s">
        <v>180</v>
      </c>
      <c r="K2512" s="23" t="n">
        <v>0</v>
      </c>
      <c r="L2512" s="23" t="n">
        <v>30130</v>
      </c>
      <c r="M2512" s="23" t="n">
        <v>0</v>
      </c>
      <c r="N2512" s="23" t="n">
        <v>0</v>
      </c>
      <c r="O2512" s="23" t="n">
        <f aca="false">K2512+L2512</f>
        <v>30130</v>
      </c>
      <c r="P2512" s="23" t="n">
        <f aca="false">K2512+L2512+M2512+N2512</f>
        <v>30130</v>
      </c>
      <c r="Q2512" s="23" t="n">
        <v>410</v>
      </c>
      <c r="R2512" s="23" t="n">
        <v>321</v>
      </c>
      <c r="S2512" s="23" t="n">
        <v>227</v>
      </c>
      <c r="T2512" s="23" t="n">
        <v>88</v>
      </c>
      <c r="U2512" s="42" t="n">
        <f aca="false">IF(I2512="delivery",O2512-SUM(Q2512+R2512),IF(I2512="PO",P2512-SUM(Q2512:R2512)))</f>
        <v>29399</v>
      </c>
      <c r="V2512" s="43" t="n">
        <v>0.00036</v>
      </c>
      <c r="W2512" s="43"/>
      <c r="X2512" s="43" t="n">
        <f aca="false">W2512-V2512</f>
        <v>-0.00036</v>
      </c>
      <c r="Y2512" s="23" t="n">
        <v>0.00043</v>
      </c>
      <c r="Z2512" s="44"/>
      <c r="AA2512" s="44"/>
      <c r="AM2512" s="23" t="str">
        <f aca="false">D2512</f>
        <v>Sanmina</v>
      </c>
      <c r="AN2512" s="23" t="s">
        <v>3124</v>
      </c>
      <c r="AT2512" s="44"/>
      <c r="AU2512" s="44"/>
      <c r="BD2512" s="23" t="s">
        <v>182</v>
      </c>
      <c r="BE2512" s="1" t="s">
        <v>183</v>
      </c>
    </row>
    <row r="2513" customFormat="false" ht="15" hidden="false" customHeight="true" outlineLevel="0" collapsed="false">
      <c r="A2513" s="23" t="s">
        <v>10099</v>
      </c>
      <c r="B2513" s="23" t="s">
        <v>10100</v>
      </c>
      <c r="C2513" s="40" t="s">
        <v>177</v>
      </c>
      <c r="D2513" s="23" t="s">
        <v>1471</v>
      </c>
      <c r="E2513" s="23" t="s">
        <v>10101</v>
      </c>
      <c r="F2513" s="23" t="s">
        <v>10102</v>
      </c>
      <c r="G2513" s="23" t="n">
        <v>83</v>
      </c>
      <c r="H2513" s="23" t="n">
        <v>2000</v>
      </c>
      <c r="I2513" s="41" t="s">
        <v>188</v>
      </c>
      <c r="K2513" s="23" t="n">
        <v>0</v>
      </c>
      <c r="L2513" s="23" t="n">
        <v>10930</v>
      </c>
      <c r="M2513" s="23" t="n">
        <v>0</v>
      </c>
      <c r="N2513" s="23" t="n">
        <v>0</v>
      </c>
      <c r="O2513" s="23" t="n">
        <f aca="false">K2513+L2513</f>
        <v>10930</v>
      </c>
      <c r="P2513" s="23" t="n">
        <f aca="false">K2513+L2513+M2513+N2513</f>
        <v>10930</v>
      </c>
      <c r="Q2513" s="23" t="n">
        <v>180</v>
      </c>
      <c r="R2513" s="23" t="n">
        <v>192</v>
      </c>
      <c r="S2513" s="23" t="n">
        <v>192</v>
      </c>
      <c r="T2513" s="23" t="n">
        <v>64</v>
      </c>
      <c r="U2513" s="42" t="n">
        <f aca="false">IF(I2513="delivery",O2513-SUM(Q2513+R2513),IF(I2513="PO",P2513-SUM(Q2513:R2513)))</f>
        <v>10558</v>
      </c>
      <c r="V2513" s="43" t="n">
        <v>0.34</v>
      </c>
      <c r="W2513" s="43"/>
      <c r="X2513" s="43" t="n">
        <f aca="false">W2513-V2513</f>
        <v>-0.34</v>
      </c>
      <c r="Y2513" s="23" t="n">
        <v>0.34</v>
      </c>
      <c r="Z2513" s="44"/>
      <c r="AA2513" s="44"/>
      <c r="AM2513" s="23" t="str">
        <f aca="false">D2513</f>
        <v>Sanmina</v>
      </c>
      <c r="AN2513" s="23" t="s">
        <v>3124</v>
      </c>
      <c r="AT2513" s="44"/>
      <c r="AU2513" s="44"/>
      <c r="BD2513" s="23" t="s">
        <v>182</v>
      </c>
      <c r="BE2513" s="1" t="s">
        <v>183</v>
      </c>
    </row>
    <row r="2514" customFormat="false" ht="15" hidden="false" customHeight="true" outlineLevel="0" collapsed="false">
      <c r="A2514" s="23" t="s">
        <v>10103</v>
      </c>
      <c r="B2514" s="23" t="s">
        <v>10104</v>
      </c>
      <c r="C2514" s="40" t="s">
        <v>177</v>
      </c>
      <c r="D2514" s="23" t="s">
        <v>1471</v>
      </c>
      <c r="E2514" s="23" t="s">
        <v>10105</v>
      </c>
      <c r="F2514" s="23" t="s">
        <v>10106</v>
      </c>
      <c r="G2514" s="23" t="n">
        <v>55</v>
      </c>
      <c r="H2514" s="23" t="n">
        <v>10000</v>
      </c>
      <c r="I2514" s="41" t="s">
        <v>188</v>
      </c>
      <c r="K2514" s="23" t="n">
        <v>0</v>
      </c>
      <c r="L2514" s="23" t="n">
        <v>0</v>
      </c>
      <c r="M2514" s="23" t="n">
        <v>0</v>
      </c>
      <c r="N2514" s="23" t="n">
        <v>0</v>
      </c>
      <c r="O2514" s="23" t="n">
        <f aca="false">K2514+L2514</f>
        <v>0</v>
      </c>
      <c r="P2514" s="23" t="n">
        <f aca="false">K2514+L2514+M2514+N2514</f>
        <v>0</v>
      </c>
      <c r="Q2514" s="23" t="n">
        <v>0</v>
      </c>
      <c r="R2514" s="23" t="n">
        <v>1269</v>
      </c>
      <c r="S2514" s="23" t="n">
        <v>1359</v>
      </c>
      <c r="T2514" s="23" t="n">
        <v>387</v>
      </c>
      <c r="U2514" s="42" t="n">
        <f aca="false">IF(I2514="delivery",O2514-SUM(Q2514+R2514),IF(I2514="PO",P2514-SUM(Q2514:R2514)))</f>
        <v>-1269</v>
      </c>
      <c r="V2514" s="43" t="n">
        <v>0.00187</v>
      </c>
      <c r="W2514" s="43"/>
      <c r="X2514" s="43" t="n">
        <f aca="false">W2514-V2514</f>
        <v>-0.00187</v>
      </c>
      <c r="Z2514" s="44"/>
      <c r="AA2514" s="44"/>
      <c r="AM2514" s="23" t="str">
        <f aca="false">D2514</f>
        <v>Sanmina</v>
      </c>
      <c r="AN2514" s="23" t="s">
        <v>3124</v>
      </c>
      <c r="AT2514" s="44"/>
      <c r="AU2514" s="44"/>
      <c r="BD2514" s="23" t="s">
        <v>182</v>
      </c>
      <c r="BE2514" s="1" t="s">
        <v>183</v>
      </c>
    </row>
    <row r="2515" customFormat="false" ht="15" hidden="false" customHeight="true" outlineLevel="0" collapsed="false">
      <c r="A2515" s="23" t="s">
        <v>10107</v>
      </c>
      <c r="B2515" s="23" t="s">
        <v>10108</v>
      </c>
      <c r="C2515" s="40" t="s">
        <v>177</v>
      </c>
      <c r="D2515" s="23" t="s">
        <v>1471</v>
      </c>
      <c r="E2515" s="23" t="s">
        <v>10109</v>
      </c>
      <c r="F2515" s="23" t="s">
        <v>10110</v>
      </c>
      <c r="G2515" s="23" t="n">
        <v>123</v>
      </c>
      <c r="H2515" s="23" t="n">
        <v>10000</v>
      </c>
      <c r="I2515" s="41" t="s">
        <v>180</v>
      </c>
      <c r="K2515" s="23" t="n">
        <v>0</v>
      </c>
      <c r="L2515" s="23" t="n">
        <v>165972</v>
      </c>
      <c r="M2515" s="23" t="n">
        <v>0</v>
      </c>
      <c r="N2515" s="23" t="n">
        <v>0</v>
      </c>
      <c r="O2515" s="23" t="n">
        <f aca="false">K2515+L2515</f>
        <v>165972</v>
      </c>
      <c r="P2515" s="23" t="n">
        <f aca="false">K2515+L2515+M2515+N2515</f>
        <v>165972</v>
      </c>
      <c r="Q2515" s="23" t="n">
        <v>3261</v>
      </c>
      <c r="R2515" s="23" t="n">
        <v>13717</v>
      </c>
      <c r="S2515" s="23" t="n">
        <v>10657</v>
      </c>
      <c r="T2515" s="23" t="n">
        <v>4139</v>
      </c>
      <c r="U2515" s="42" t="n">
        <f aca="false">IF(I2515="delivery",O2515-SUM(Q2515+R2515),IF(I2515="PO",P2515-SUM(Q2515:R2515)))</f>
        <v>148994</v>
      </c>
      <c r="V2515" s="43" t="n">
        <v>0.00144</v>
      </c>
      <c r="W2515" s="43"/>
      <c r="X2515" s="43" t="n">
        <f aca="false">W2515-V2515</f>
        <v>-0.00144</v>
      </c>
      <c r="Z2515" s="44"/>
      <c r="AA2515" s="44"/>
      <c r="AM2515" s="23" t="str">
        <f aca="false">D2515</f>
        <v>Sanmina</v>
      </c>
      <c r="AN2515" s="23" t="s">
        <v>3124</v>
      </c>
      <c r="AT2515" s="44"/>
      <c r="AU2515" s="44"/>
      <c r="BD2515" s="23" t="s">
        <v>182</v>
      </c>
      <c r="BE2515" s="1" t="s">
        <v>183</v>
      </c>
    </row>
    <row r="2516" customFormat="false" ht="15" hidden="false" customHeight="true" outlineLevel="0" collapsed="false">
      <c r="A2516" s="23" t="s">
        <v>10111</v>
      </c>
      <c r="B2516" s="23" t="s">
        <v>10112</v>
      </c>
      <c r="C2516" s="40" t="s">
        <v>177</v>
      </c>
      <c r="D2516" s="23" t="s">
        <v>1471</v>
      </c>
      <c r="E2516" s="23" t="s">
        <v>10113</v>
      </c>
      <c r="F2516" s="23" t="s">
        <v>10114</v>
      </c>
      <c r="G2516" s="23" t="n">
        <v>116</v>
      </c>
      <c r="H2516" s="23" t="n">
        <v>10000</v>
      </c>
      <c r="I2516" s="41" t="s">
        <v>188</v>
      </c>
      <c r="K2516" s="23" t="n">
        <v>0</v>
      </c>
      <c r="L2516" s="23" t="n">
        <v>20010</v>
      </c>
      <c r="M2516" s="23" t="n">
        <v>0</v>
      </c>
      <c r="N2516" s="23" t="n">
        <v>0</v>
      </c>
      <c r="O2516" s="23" t="n">
        <f aca="false">K2516+L2516</f>
        <v>20010</v>
      </c>
      <c r="P2516" s="23" t="n">
        <f aca="false">K2516+L2516+M2516+N2516</f>
        <v>20010</v>
      </c>
      <c r="Q2516" s="23" t="n">
        <v>1789</v>
      </c>
      <c r="R2516" s="23" t="n">
        <v>5166</v>
      </c>
      <c r="S2516" s="23" t="n">
        <v>5442</v>
      </c>
      <c r="T2516" s="23" t="n">
        <v>2208</v>
      </c>
      <c r="U2516" s="42" t="n">
        <f aca="false">IF(I2516="delivery",O2516-SUM(Q2516+R2516),IF(I2516="PO",P2516-SUM(Q2516:R2516)))</f>
        <v>13055</v>
      </c>
      <c r="V2516" s="43" t="n">
        <v>0.004</v>
      </c>
      <c r="W2516" s="43"/>
      <c r="X2516" s="43" t="n">
        <f aca="false">W2516-V2516</f>
        <v>-0.004</v>
      </c>
      <c r="Z2516" s="44"/>
      <c r="AA2516" s="44"/>
      <c r="AM2516" s="23" t="str">
        <f aca="false">D2516</f>
        <v>Sanmina</v>
      </c>
      <c r="AN2516" s="23" t="s">
        <v>3124</v>
      </c>
      <c r="AT2516" s="44"/>
      <c r="AU2516" s="44"/>
      <c r="BD2516" s="23" t="s">
        <v>182</v>
      </c>
      <c r="BE2516" s="1" t="s">
        <v>183</v>
      </c>
    </row>
    <row r="2517" customFormat="false" ht="15" hidden="false" customHeight="true" outlineLevel="0" collapsed="false">
      <c r="A2517" s="23" t="s">
        <v>10115</v>
      </c>
      <c r="B2517" s="23" t="s">
        <v>10116</v>
      </c>
      <c r="C2517" s="40" t="s">
        <v>177</v>
      </c>
      <c r="D2517" s="23" t="s">
        <v>1471</v>
      </c>
      <c r="E2517" s="23" t="s">
        <v>10117</v>
      </c>
      <c r="F2517" s="23" t="s">
        <v>10118</v>
      </c>
      <c r="G2517" s="23" t="n">
        <v>38</v>
      </c>
      <c r="H2517" s="23" t="n">
        <v>30000</v>
      </c>
      <c r="I2517" s="41" t="s">
        <v>180</v>
      </c>
      <c r="K2517" s="23" t="n">
        <v>0</v>
      </c>
      <c r="L2517" s="23" t="n">
        <v>12784</v>
      </c>
      <c r="M2517" s="23" t="n">
        <v>0</v>
      </c>
      <c r="N2517" s="23" t="n">
        <v>0</v>
      </c>
      <c r="O2517" s="23" t="n">
        <f aca="false">K2517+L2517</f>
        <v>12784</v>
      </c>
      <c r="P2517" s="23" t="n">
        <f aca="false">K2517+L2517+M2517+N2517</f>
        <v>12784</v>
      </c>
      <c r="Q2517" s="23" t="n">
        <v>13346</v>
      </c>
      <c r="R2517" s="23" t="n">
        <v>11650</v>
      </c>
      <c r="S2517" s="23" t="n">
        <v>11689</v>
      </c>
      <c r="T2517" s="23" t="n">
        <v>3981</v>
      </c>
      <c r="U2517" s="42" t="n">
        <f aca="false">IF(I2517="delivery",O2517-SUM(Q2517+R2517),IF(I2517="PO",P2517-SUM(Q2517:R2517)))</f>
        <v>-12212</v>
      </c>
      <c r="V2517" s="43" t="n">
        <v>0.00061</v>
      </c>
      <c r="W2517" s="43"/>
      <c r="X2517" s="43" t="n">
        <f aca="false">W2517-V2517</f>
        <v>-0.00061</v>
      </c>
      <c r="Z2517" s="44"/>
      <c r="AA2517" s="44"/>
      <c r="AM2517" s="23" t="str">
        <f aca="false">D2517</f>
        <v>Sanmina</v>
      </c>
      <c r="AN2517" s="23" t="s">
        <v>3124</v>
      </c>
      <c r="AT2517" s="44"/>
      <c r="AU2517" s="44"/>
      <c r="BD2517" s="23" t="s">
        <v>182</v>
      </c>
      <c r="BE2517" s="1" t="s">
        <v>183</v>
      </c>
    </row>
    <row r="2518" customFormat="false" ht="15" hidden="false" customHeight="true" outlineLevel="0" collapsed="false">
      <c r="A2518" s="23" t="s">
        <v>10119</v>
      </c>
      <c r="B2518" s="23" t="s">
        <v>10120</v>
      </c>
      <c r="C2518" s="40" t="s">
        <v>177</v>
      </c>
      <c r="D2518" s="23" t="s">
        <v>1471</v>
      </c>
      <c r="E2518" s="23" t="s">
        <v>10121</v>
      </c>
      <c r="F2518" s="23" t="s">
        <v>10122</v>
      </c>
      <c r="G2518" s="23" t="n">
        <v>116</v>
      </c>
      <c r="H2518" s="23" t="n">
        <v>10000</v>
      </c>
      <c r="I2518" s="41" t="s">
        <v>180</v>
      </c>
      <c r="K2518" s="23" t="n">
        <v>0</v>
      </c>
      <c r="L2518" s="23" t="n">
        <v>15664</v>
      </c>
      <c r="M2518" s="23" t="n">
        <v>0</v>
      </c>
      <c r="N2518" s="23" t="n">
        <v>0</v>
      </c>
      <c r="O2518" s="23" t="n">
        <f aca="false">K2518+L2518</f>
        <v>15664</v>
      </c>
      <c r="P2518" s="23" t="n">
        <f aca="false">K2518+L2518+M2518+N2518</f>
        <v>15664</v>
      </c>
      <c r="Q2518" s="23" t="n">
        <v>2212</v>
      </c>
      <c r="R2518" s="23" t="n">
        <v>1094</v>
      </c>
      <c r="S2518" s="23" t="n">
        <v>1024</v>
      </c>
      <c r="T2518" s="23" t="n">
        <v>272</v>
      </c>
      <c r="U2518" s="42" t="n">
        <f aca="false">IF(I2518="delivery",O2518-SUM(Q2518+R2518),IF(I2518="PO",P2518-SUM(Q2518:R2518)))</f>
        <v>12358</v>
      </c>
      <c r="V2518" s="43" t="n">
        <v>0.0065</v>
      </c>
      <c r="W2518" s="43"/>
      <c r="X2518" s="43" t="n">
        <f aca="false">W2518-V2518</f>
        <v>-0.0065</v>
      </c>
      <c r="Y2518" s="23" t="n">
        <v>0.0063</v>
      </c>
      <c r="Z2518" s="44"/>
      <c r="AA2518" s="44"/>
      <c r="AM2518" s="23" t="str">
        <f aca="false">D2518</f>
        <v>Sanmina</v>
      </c>
      <c r="AN2518" s="23" t="s">
        <v>3124</v>
      </c>
      <c r="AT2518" s="44"/>
      <c r="AU2518" s="44"/>
      <c r="BD2518" s="23" t="s">
        <v>182</v>
      </c>
      <c r="BE2518" s="1" t="s">
        <v>183</v>
      </c>
    </row>
    <row r="2519" customFormat="false" ht="15" hidden="false" customHeight="true" outlineLevel="0" collapsed="false">
      <c r="A2519" s="23" t="s">
        <v>10123</v>
      </c>
      <c r="B2519" s="23" t="s">
        <v>10124</v>
      </c>
      <c r="C2519" s="40" t="s">
        <v>177</v>
      </c>
      <c r="D2519" s="23" t="s">
        <v>1471</v>
      </c>
      <c r="E2519" s="23" t="s">
        <v>10125</v>
      </c>
      <c r="F2519" s="23" t="s">
        <v>10126</v>
      </c>
      <c r="G2519" s="23" t="n">
        <v>116</v>
      </c>
      <c r="H2519" s="23" t="n">
        <v>10000</v>
      </c>
      <c r="I2519" s="41" t="s">
        <v>180</v>
      </c>
      <c r="K2519" s="23" t="n">
        <v>0</v>
      </c>
      <c r="L2519" s="23" t="n">
        <v>21210</v>
      </c>
      <c r="M2519" s="23" t="n">
        <v>0</v>
      </c>
      <c r="N2519" s="23" t="n">
        <v>0</v>
      </c>
      <c r="O2519" s="23" t="n">
        <f aca="false">K2519+L2519</f>
        <v>21210</v>
      </c>
      <c r="P2519" s="23" t="n">
        <f aca="false">K2519+L2519+M2519+N2519</f>
        <v>21210</v>
      </c>
      <c r="Q2519" s="23" t="n">
        <v>2212</v>
      </c>
      <c r="R2519" s="23" t="n">
        <v>1094</v>
      </c>
      <c r="S2519" s="23" t="n">
        <v>1024</v>
      </c>
      <c r="T2519" s="23" t="n">
        <v>272</v>
      </c>
      <c r="U2519" s="42" t="n">
        <f aca="false">IF(I2519="delivery",O2519-SUM(Q2519+R2519),IF(I2519="PO",P2519-SUM(Q2519:R2519)))</f>
        <v>17904</v>
      </c>
      <c r="V2519" s="43" t="n">
        <v>0.0065</v>
      </c>
      <c r="W2519" s="43"/>
      <c r="X2519" s="43" t="n">
        <f aca="false">W2519-V2519</f>
        <v>-0.0065</v>
      </c>
      <c r="Z2519" s="44"/>
      <c r="AA2519" s="44"/>
      <c r="AM2519" s="23" t="str">
        <f aca="false">D2519</f>
        <v>Sanmina</v>
      </c>
      <c r="AN2519" s="23" t="s">
        <v>3124</v>
      </c>
      <c r="AT2519" s="44"/>
      <c r="AU2519" s="44"/>
      <c r="BD2519" s="23" t="s">
        <v>182</v>
      </c>
      <c r="BE2519" s="1" t="s">
        <v>183</v>
      </c>
    </row>
    <row r="2520" customFormat="false" ht="15" hidden="false" customHeight="true" outlineLevel="0" collapsed="false">
      <c r="A2520" s="23" t="s">
        <v>10127</v>
      </c>
      <c r="B2520" s="23" t="s">
        <v>10128</v>
      </c>
      <c r="C2520" s="40" t="s">
        <v>177</v>
      </c>
      <c r="D2520" s="23" t="s">
        <v>1471</v>
      </c>
      <c r="E2520" s="23" t="s">
        <v>10129</v>
      </c>
      <c r="F2520" s="23" t="s">
        <v>10130</v>
      </c>
      <c r="G2520" s="23" t="n">
        <v>116</v>
      </c>
      <c r="H2520" s="23" t="n">
        <v>10000</v>
      </c>
      <c r="I2520" s="41" t="s">
        <v>180</v>
      </c>
      <c r="K2520" s="23" t="n">
        <v>0</v>
      </c>
      <c r="L2520" s="23" t="n">
        <v>49553</v>
      </c>
      <c r="M2520" s="23" t="n">
        <v>0</v>
      </c>
      <c r="N2520" s="23" t="n">
        <v>0</v>
      </c>
      <c r="O2520" s="23" t="n">
        <f aca="false">K2520+L2520</f>
        <v>49553</v>
      </c>
      <c r="P2520" s="23" t="n">
        <f aca="false">K2520+L2520+M2520+N2520</f>
        <v>49553</v>
      </c>
      <c r="Q2520" s="23" t="n">
        <v>936</v>
      </c>
      <c r="R2520" s="23" t="n">
        <v>822</v>
      </c>
      <c r="S2520" s="23" t="n">
        <v>633</v>
      </c>
      <c r="T2520" s="23" t="n">
        <v>207</v>
      </c>
      <c r="U2520" s="42" t="n">
        <f aca="false">IF(I2520="delivery",O2520-SUM(Q2520+R2520),IF(I2520="PO",P2520-SUM(Q2520:R2520)))</f>
        <v>47795</v>
      </c>
      <c r="V2520" s="43" t="n">
        <v>0.0008</v>
      </c>
      <c r="W2520" s="43"/>
      <c r="X2520" s="43" t="n">
        <f aca="false">W2520-V2520</f>
        <v>-0.0008</v>
      </c>
      <c r="Z2520" s="44"/>
      <c r="AA2520" s="44"/>
      <c r="AM2520" s="23" t="str">
        <f aca="false">D2520</f>
        <v>Sanmina</v>
      </c>
      <c r="AN2520" s="23" t="s">
        <v>3124</v>
      </c>
      <c r="AT2520" s="44"/>
      <c r="AU2520" s="44"/>
      <c r="BD2520" s="23" t="s">
        <v>182</v>
      </c>
      <c r="BE2520" s="1" t="s">
        <v>183</v>
      </c>
    </row>
    <row r="2521" customFormat="false" ht="15" hidden="false" customHeight="true" outlineLevel="0" collapsed="false">
      <c r="A2521" s="23" t="s">
        <v>10131</v>
      </c>
      <c r="B2521" s="23" t="s">
        <v>10132</v>
      </c>
      <c r="C2521" s="40" t="s">
        <v>177</v>
      </c>
      <c r="D2521" s="23" t="s">
        <v>1471</v>
      </c>
      <c r="E2521" s="23" t="s">
        <v>10133</v>
      </c>
      <c r="F2521" s="23" t="s">
        <v>10134</v>
      </c>
      <c r="G2521" s="23" t="n">
        <v>116</v>
      </c>
      <c r="H2521" s="23" t="n">
        <v>10000</v>
      </c>
      <c r="I2521" s="41" t="s">
        <v>180</v>
      </c>
      <c r="K2521" s="23" t="n">
        <v>0</v>
      </c>
      <c r="L2521" s="23" t="n">
        <v>94979</v>
      </c>
      <c r="M2521" s="23" t="n">
        <v>0</v>
      </c>
      <c r="N2521" s="23" t="n">
        <v>0</v>
      </c>
      <c r="O2521" s="23" t="n">
        <f aca="false">K2521+L2521</f>
        <v>94979</v>
      </c>
      <c r="P2521" s="23" t="n">
        <f aca="false">K2521+L2521+M2521+N2521</f>
        <v>94979</v>
      </c>
      <c r="Q2521" s="23" t="n">
        <v>3604</v>
      </c>
      <c r="R2521" s="23" t="n">
        <v>5110</v>
      </c>
      <c r="S2521" s="23" t="n">
        <v>4870</v>
      </c>
      <c r="T2521" s="23" t="n">
        <v>3407</v>
      </c>
      <c r="U2521" s="42" t="n">
        <f aca="false">IF(I2521="delivery",O2521-SUM(Q2521+R2521),IF(I2521="PO",P2521-SUM(Q2521:R2521)))</f>
        <v>86265</v>
      </c>
      <c r="V2521" s="43" t="n">
        <v>0.0011</v>
      </c>
      <c r="W2521" s="43"/>
      <c r="X2521" s="43" t="n">
        <f aca="false">W2521-V2521</f>
        <v>-0.0011</v>
      </c>
      <c r="Z2521" s="44"/>
      <c r="AA2521" s="44"/>
      <c r="AM2521" s="23" t="str">
        <f aca="false">D2521</f>
        <v>Sanmina</v>
      </c>
      <c r="AN2521" s="23" t="s">
        <v>3124</v>
      </c>
      <c r="AT2521" s="44"/>
      <c r="AU2521" s="44"/>
      <c r="BD2521" s="23" t="s">
        <v>182</v>
      </c>
      <c r="BE2521" s="1" t="s">
        <v>183</v>
      </c>
    </row>
    <row r="2522" customFormat="false" ht="15" hidden="false" customHeight="true" outlineLevel="0" collapsed="false">
      <c r="A2522" s="23" t="s">
        <v>10135</v>
      </c>
      <c r="B2522" s="23" t="s">
        <v>10136</v>
      </c>
      <c r="C2522" s="40" t="s">
        <v>177</v>
      </c>
      <c r="D2522" s="23" t="s">
        <v>1471</v>
      </c>
      <c r="E2522" s="23" t="s">
        <v>10137</v>
      </c>
      <c r="F2522" s="23" t="s">
        <v>10138</v>
      </c>
      <c r="G2522" s="23" t="n">
        <v>133</v>
      </c>
      <c r="H2522" s="23" t="n">
        <v>10000</v>
      </c>
      <c r="I2522" s="41" t="s">
        <v>188</v>
      </c>
      <c r="K2522" s="23" t="n">
        <v>0</v>
      </c>
      <c r="L2522" s="23" t="n">
        <v>6755</v>
      </c>
      <c r="M2522" s="23" t="n">
        <v>0</v>
      </c>
      <c r="N2522" s="23" t="n">
        <v>0</v>
      </c>
      <c r="O2522" s="23" t="n">
        <f aca="false">K2522+L2522</f>
        <v>6755</v>
      </c>
      <c r="P2522" s="23" t="n">
        <f aca="false">K2522+L2522+M2522+N2522</f>
        <v>6755</v>
      </c>
      <c r="Q2522" s="23" t="n">
        <v>180</v>
      </c>
      <c r="R2522" s="23" t="n">
        <v>192</v>
      </c>
      <c r="S2522" s="23" t="n">
        <v>192</v>
      </c>
      <c r="T2522" s="23" t="n">
        <v>64</v>
      </c>
      <c r="U2522" s="42" t="n">
        <f aca="false">IF(I2522="delivery",O2522-SUM(Q2522+R2522),IF(I2522="PO",P2522-SUM(Q2522:R2522)))</f>
        <v>6383</v>
      </c>
      <c r="V2522" s="43" t="n">
        <v>0.06008</v>
      </c>
      <c r="W2522" s="43"/>
      <c r="X2522" s="43" t="n">
        <f aca="false">W2522-V2522</f>
        <v>-0.06008</v>
      </c>
      <c r="Y2522" s="23" t="n">
        <v>0.06008</v>
      </c>
      <c r="Z2522" s="44"/>
      <c r="AA2522" s="44"/>
      <c r="AM2522" s="23" t="str">
        <f aca="false">D2522</f>
        <v>Sanmina</v>
      </c>
      <c r="AN2522" s="23" t="s">
        <v>3124</v>
      </c>
      <c r="AT2522" s="44"/>
      <c r="AU2522" s="44"/>
      <c r="BD2522" s="23" t="s">
        <v>182</v>
      </c>
      <c r="BE2522" s="1" t="s">
        <v>183</v>
      </c>
    </row>
    <row r="2523" customFormat="false" ht="15" hidden="false" customHeight="true" outlineLevel="0" collapsed="false">
      <c r="A2523" s="23" t="s">
        <v>10139</v>
      </c>
      <c r="B2523" s="23" t="s">
        <v>10140</v>
      </c>
      <c r="C2523" s="40" t="s">
        <v>177</v>
      </c>
      <c r="D2523" s="23" t="s">
        <v>1471</v>
      </c>
      <c r="E2523" s="23" t="s">
        <v>10141</v>
      </c>
      <c r="F2523" s="23" t="s">
        <v>10142</v>
      </c>
      <c r="G2523" s="23" t="n">
        <v>48</v>
      </c>
      <c r="H2523" s="23" t="n">
        <v>10000</v>
      </c>
      <c r="I2523" s="41" t="s">
        <v>180</v>
      </c>
      <c r="K2523" s="23" t="n">
        <v>0</v>
      </c>
      <c r="L2523" s="23" t="n">
        <v>17965</v>
      </c>
      <c r="M2523" s="23" t="n">
        <v>0</v>
      </c>
      <c r="N2523" s="23" t="n">
        <v>0</v>
      </c>
      <c r="O2523" s="23" t="n">
        <f aca="false">K2523+L2523</f>
        <v>17965</v>
      </c>
      <c r="P2523" s="23" t="n">
        <f aca="false">K2523+L2523+M2523+N2523</f>
        <v>17965</v>
      </c>
      <c r="Q2523" s="23" t="n">
        <v>7319</v>
      </c>
      <c r="R2523" s="23" t="n">
        <v>11814</v>
      </c>
      <c r="S2523" s="23" t="n">
        <v>9777</v>
      </c>
      <c r="T2523" s="23" t="n">
        <v>1894</v>
      </c>
      <c r="U2523" s="42" t="n">
        <f aca="false">IF(I2523="delivery",O2523-SUM(Q2523+R2523),IF(I2523="PO",P2523-SUM(Q2523:R2523)))</f>
        <v>-1168</v>
      </c>
      <c r="V2523" s="43" t="n">
        <v>0.0007</v>
      </c>
      <c r="W2523" s="43"/>
      <c r="X2523" s="43" t="n">
        <f aca="false">W2523-V2523</f>
        <v>-0.0007</v>
      </c>
      <c r="Y2523" s="23" t="n">
        <v>0.0007</v>
      </c>
      <c r="Z2523" s="44"/>
      <c r="AA2523" s="44"/>
      <c r="AM2523" s="23" t="str">
        <f aca="false">D2523</f>
        <v>Sanmina</v>
      </c>
      <c r="AN2523" s="23" t="s">
        <v>3124</v>
      </c>
      <c r="AT2523" s="44"/>
      <c r="AU2523" s="44"/>
      <c r="BD2523" s="23" t="s">
        <v>182</v>
      </c>
      <c r="BE2523" s="1" t="s">
        <v>183</v>
      </c>
    </row>
    <row r="2524" customFormat="false" ht="15" hidden="false" customHeight="true" outlineLevel="0" collapsed="false">
      <c r="A2524" s="23" t="s">
        <v>10143</v>
      </c>
      <c r="B2524" s="23" t="s">
        <v>10144</v>
      </c>
      <c r="C2524" s="40" t="s">
        <v>177</v>
      </c>
      <c r="D2524" s="23" t="s">
        <v>1471</v>
      </c>
      <c r="E2524" s="23" t="s">
        <v>10145</v>
      </c>
      <c r="F2524" s="23" t="s">
        <v>10146</v>
      </c>
      <c r="G2524" s="23" t="n">
        <v>123</v>
      </c>
      <c r="H2524" s="23" t="n">
        <v>10000</v>
      </c>
      <c r="I2524" s="41" t="s">
        <v>188</v>
      </c>
      <c r="K2524" s="23" t="n">
        <v>0</v>
      </c>
      <c r="L2524" s="23" t="n">
        <v>27757</v>
      </c>
      <c r="M2524" s="23" t="n">
        <v>0</v>
      </c>
      <c r="N2524" s="23" t="n">
        <v>0</v>
      </c>
      <c r="O2524" s="23" t="n">
        <f aca="false">K2524+L2524</f>
        <v>27757</v>
      </c>
      <c r="P2524" s="23" t="n">
        <f aca="false">K2524+L2524+M2524+N2524</f>
        <v>27757</v>
      </c>
      <c r="Q2524" s="23" t="n">
        <v>425</v>
      </c>
      <c r="R2524" s="23" t="n">
        <v>340</v>
      </c>
      <c r="S2524" s="23" t="n">
        <v>326</v>
      </c>
      <c r="T2524" s="23" t="n">
        <v>538</v>
      </c>
      <c r="U2524" s="42" t="n">
        <f aca="false">IF(I2524="delivery",O2524-SUM(Q2524+R2524),IF(I2524="PO",P2524-SUM(Q2524:R2524)))</f>
        <v>26992</v>
      </c>
      <c r="V2524" s="43" t="n">
        <v>0.0032</v>
      </c>
      <c r="W2524" s="43"/>
      <c r="X2524" s="43" t="n">
        <f aca="false">W2524-V2524</f>
        <v>-0.0032</v>
      </c>
      <c r="Z2524" s="44"/>
      <c r="AA2524" s="44"/>
      <c r="AM2524" s="23" t="str">
        <f aca="false">D2524</f>
        <v>Sanmina</v>
      </c>
      <c r="AN2524" s="23" t="s">
        <v>3124</v>
      </c>
      <c r="AT2524" s="44"/>
      <c r="AU2524" s="44"/>
      <c r="BD2524" s="23" t="s">
        <v>182</v>
      </c>
      <c r="BE2524" s="1" t="s">
        <v>183</v>
      </c>
    </row>
    <row r="2525" customFormat="false" ht="15" hidden="false" customHeight="true" outlineLevel="0" collapsed="false">
      <c r="A2525" s="23" t="s">
        <v>10147</v>
      </c>
      <c r="B2525" s="23" t="s">
        <v>10148</v>
      </c>
      <c r="C2525" s="40" t="s">
        <v>177</v>
      </c>
      <c r="D2525" s="23" t="s">
        <v>1471</v>
      </c>
      <c r="E2525" s="23" t="s">
        <v>10149</v>
      </c>
      <c r="F2525" s="23" t="s">
        <v>10150</v>
      </c>
      <c r="G2525" s="23" t="n">
        <v>123</v>
      </c>
      <c r="H2525" s="23" t="n">
        <v>10000</v>
      </c>
      <c r="I2525" s="41" t="s">
        <v>180</v>
      </c>
      <c r="K2525" s="23" t="n">
        <v>0</v>
      </c>
      <c r="L2525" s="23" t="n">
        <v>51065</v>
      </c>
      <c r="M2525" s="23" t="n">
        <v>0</v>
      </c>
      <c r="N2525" s="23" t="n">
        <v>0</v>
      </c>
      <c r="O2525" s="23" t="n">
        <f aca="false">K2525+L2525</f>
        <v>51065</v>
      </c>
      <c r="P2525" s="23" t="n">
        <f aca="false">K2525+L2525+M2525+N2525</f>
        <v>51065</v>
      </c>
      <c r="Q2525" s="23" t="n">
        <v>10265</v>
      </c>
      <c r="R2525" s="23" t="n">
        <v>3764</v>
      </c>
      <c r="S2525" s="23" t="n">
        <v>5034</v>
      </c>
      <c r="T2525" s="23" t="n">
        <v>2678</v>
      </c>
      <c r="U2525" s="42" t="n">
        <f aca="false">IF(I2525="delivery",O2525-SUM(Q2525+R2525),IF(I2525="PO",P2525-SUM(Q2525:R2525)))</f>
        <v>37036</v>
      </c>
      <c r="V2525" s="43" t="n">
        <v>0.00063</v>
      </c>
      <c r="W2525" s="43"/>
      <c r="X2525" s="43" t="n">
        <f aca="false">W2525-V2525</f>
        <v>-0.00063</v>
      </c>
      <c r="Z2525" s="44"/>
      <c r="AA2525" s="44"/>
      <c r="AM2525" s="23" t="str">
        <f aca="false">D2525</f>
        <v>Sanmina</v>
      </c>
      <c r="AN2525" s="23" t="s">
        <v>3124</v>
      </c>
      <c r="AT2525" s="44"/>
      <c r="AU2525" s="44"/>
      <c r="BD2525" s="23" t="s">
        <v>182</v>
      </c>
      <c r="BE2525" s="1" t="s">
        <v>183</v>
      </c>
    </row>
    <row r="2526" customFormat="false" ht="15" hidden="false" customHeight="true" outlineLevel="0" collapsed="false">
      <c r="A2526" s="23" t="s">
        <v>10151</v>
      </c>
      <c r="B2526" s="23" t="s">
        <v>10152</v>
      </c>
      <c r="C2526" s="40" t="s">
        <v>177</v>
      </c>
      <c r="D2526" s="23" t="s">
        <v>1471</v>
      </c>
      <c r="E2526" s="23" t="s">
        <v>10153</v>
      </c>
      <c r="F2526" s="23" t="s">
        <v>10154</v>
      </c>
      <c r="G2526" s="23" t="n">
        <v>243</v>
      </c>
      <c r="H2526" s="23" t="n">
        <v>20000</v>
      </c>
      <c r="I2526" s="41" t="s">
        <v>188</v>
      </c>
      <c r="K2526" s="23" t="n">
        <v>0</v>
      </c>
      <c r="L2526" s="23" t="n">
        <v>8000</v>
      </c>
      <c r="M2526" s="23" t="n">
        <v>0</v>
      </c>
      <c r="N2526" s="23" t="n">
        <v>0</v>
      </c>
      <c r="O2526" s="23" t="n">
        <f aca="false">K2526+L2526</f>
        <v>8000</v>
      </c>
      <c r="P2526" s="23" t="n">
        <f aca="false">K2526+L2526+M2526+N2526</f>
        <v>8000</v>
      </c>
      <c r="Q2526" s="23" t="n">
        <v>0</v>
      </c>
      <c r="R2526" s="23" t="n">
        <v>3814</v>
      </c>
      <c r="S2526" s="23" t="n">
        <v>2694</v>
      </c>
      <c r="T2526" s="23" t="n">
        <v>1196</v>
      </c>
      <c r="U2526" s="42" t="n">
        <f aca="false">IF(I2526="delivery",O2526-SUM(Q2526+R2526),IF(I2526="PO",P2526-SUM(Q2526:R2526)))</f>
        <v>4186</v>
      </c>
      <c r="V2526" s="43" t="n">
        <v>0.00055</v>
      </c>
      <c r="W2526" s="43"/>
      <c r="X2526" s="43" t="n">
        <f aca="false">W2526-V2526</f>
        <v>-0.00055</v>
      </c>
      <c r="Y2526" s="23" t="n">
        <v>0.00055</v>
      </c>
      <c r="Z2526" s="44"/>
      <c r="AA2526" s="44"/>
      <c r="AM2526" s="23" t="str">
        <f aca="false">D2526</f>
        <v>Sanmina</v>
      </c>
      <c r="AN2526" s="23" t="s">
        <v>3124</v>
      </c>
      <c r="AT2526" s="44"/>
      <c r="AU2526" s="44"/>
      <c r="BD2526" s="23" t="s">
        <v>182</v>
      </c>
      <c r="BE2526" s="1" t="s">
        <v>183</v>
      </c>
    </row>
    <row r="2527" customFormat="false" ht="15" hidden="false" customHeight="true" outlineLevel="0" collapsed="false">
      <c r="A2527" s="23" t="s">
        <v>10155</v>
      </c>
      <c r="B2527" s="23" t="s">
        <v>10156</v>
      </c>
      <c r="C2527" s="40" t="s">
        <v>177</v>
      </c>
      <c r="D2527" s="23" t="s">
        <v>1471</v>
      </c>
      <c r="E2527" s="23" t="s">
        <v>10157</v>
      </c>
      <c r="F2527" s="23" t="s">
        <v>10158</v>
      </c>
      <c r="G2527" s="23" t="n">
        <v>86</v>
      </c>
      <c r="H2527" s="23" t="n">
        <v>10000</v>
      </c>
      <c r="I2527" s="41" t="s">
        <v>180</v>
      </c>
      <c r="K2527" s="23" t="n">
        <v>0</v>
      </c>
      <c r="L2527" s="23" t="n">
        <v>1513</v>
      </c>
      <c r="M2527" s="23" t="n">
        <v>0</v>
      </c>
      <c r="N2527" s="23" t="n">
        <v>0</v>
      </c>
      <c r="O2527" s="23" t="n">
        <f aca="false">K2527+L2527</f>
        <v>1513</v>
      </c>
      <c r="P2527" s="23" t="n">
        <f aca="false">K2527+L2527+M2527+N2527</f>
        <v>1513</v>
      </c>
      <c r="Q2527" s="23" t="n">
        <v>189</v>
      </c>
      <c r="R2527" s="23" t="n">
        <v>180</v>
      </c>
      <c r="S2527" s="23" t="n">
        <v>246</v>
      </c>
      <c r="T2527" s="23" t="n">
        <v>498</v>
      </c>
      <c r="U2527" s="42" t="n">
        <f aca="false">IF(I2527="delivery",O2527-SUM(Q2527+R2527),IF(I2527="PO",P2527-SUM(Q2527:R2527)))</f>
        <v>1144</v>
      </c>
      <c r="V2527" s="43" t="n">
        <v>0.00262</v>
      </c>
      <c r="W2527" s="43"/>
      <c r="X2527" s="43" t="n">
        <f aca="false">W2527-V2527</f>
        <v>-0.00262</v>
      </c>
      <c r="Z2527" s="44"/>
      <c r="AA2527" s="44"/>
      <c r="AM2527" s="23" t="str">
        <f aca="false">D2527</f>
        <v>Sanmina</v>
      </c>
      <c r="AN2527" s="23" t="s">
        <v>3124</v>
      </c>
      <c r="AT2527" s="44"/>
      <c r="AU2527" s="44"/>
      <c r="BD2527" s="23" t="s">
        <v>182</v>
      </c>
      <c r="BE2527" s="1" t="s">
        <v>183</v>
      </c>
    </row>
    <row r="2528" customFormat="false" ht="15" hidden="false" customHeight="true" outlineLevel="0" collapsed="false">
      <c r="A2528" s="23" t="s">
        <v>10159</v>
      </c>
      <c r="B2528" s="23" t="s">
        <v>10160</v>
      </c>
      <c r="C2528" s="40" t="s">
        <v>177</v>
      </c>
      <c r="D2528" s="23" t="s">
        <v>1471</v>
      </c>
      <c r="E2528" s="23" t="s">
        <v>10161</v>
      </c>
      <c r="F2528" s="23" t="s">
        <v>10162</v>
      </c>
      <c r="G2528" s="23" t="n">
        <v>116</v>
      </c>
      <c r="H2528" s="23" t="n">
        <v>10000</v>
      </c>
      <c r="I2528" s="41" t="s">
        <v>180</v>
      </c>
      <c r="K2528" s="23" t="n">
        <v>0</v>
      </c>
      <c r="L2528" s="23" t="n">
        <v>9735</v>
      </c>
      <c r="M2528" s="23" t="n">
        <v>0</v>
      </c>
      <c r="N2528" s="23" t="n">
        <v>0</v>
      </c>
      <c r="O2528" s="23" t="n">
        <f aca="false">K2528+L2528</f>
        <v>9735</v>
      </c>
      <c r="P2528" s="23" t="n">
        <f aca="false">K2528+L2528+M2528+N2528</f>
        <v>9735</v>
      </c>
      <c r="Q2528" s="23" t="n">
        <v>5721</v>
      </c>
      <c r="R2528" s="23" t="n">
        <v>2021</v>
      </c>
      <c r="S2528" s="23" t="n">
        <v>2543</v>
      </c>
      <c r="T2528" s="23" t="n">
        <v>1157</v>
      </c>
      <c r="U2528" s="42" t="n">
        <f aca="false">IF(I2528="delivery",O2528-SUM(Q2528+R2528),IF(I2528="PO",P2528-SUM(Q2528:R2528)))</f>
        <v>1993</v>
      </c>
      <c r="V2528" s="43" t="n">
        <v>0.00187</v>
      </c>
      <c r="W2528" s="43"/>
      <c r="X2528" s="43" t="n">
        <f aca="false">W2528-V2528</f>
        <v>-0.00187</v>
      </c>
      <c r="Z2528" s="44"/>
      <c r="AA2528" s="44"/>
      <c r="AM2528" s="23" t="str">
        <f aca="false">D2528</f>
        <v>Sanmina</v>
      </c>
      <c r="AN2528" s="23" t="s">
        <v>3124</v>
      </c>
      <c r="AT2528" s="44"/>
      <c r="AU2528" s="44"/>
      <c r="BD2528" s="23" t="s">
        <v>182</v>
      </c>
      <c r="BE2528" s="1" t="s">
        <v>183</v>
      </c>
    </row>
    <row r="2529" customFormat="false" ht="15" hidden="false" customHeight="true" outlineLevel="0" collapsed="false">
      <c r="A2529" s="23" t="s">
        <v>10163</v>
      </c>
      <c r="B2529" s="23" t="s">
        <v>10164</v>
      </c>
      <c r="C2529" s="40" t="s">
        <v>177</v>
      </c>
      <c r="D2529" s="23" t="s">
        <v>1471</v>
      </c>
      <c r="E2529" s="23" t="s">
        <v>10165</v>
      </c>
      <c r="F2529" s="23" t="s">
        <v>10166</v>
      </c>
      <c r="G2529" s="23" t="n">
        <v>71</v>
      </c>
      <c r="H2529" s="23" t="n">
        <v>10000</v>
      </c>
      <c r="I2529" s="41" t="s">
        <v>180</v>
      </c>
      <c r="K2529" s="23" t="n">
        <v>0</v>
      </c>
      <c r="L2529" s="23" t="n">
        <v>26446</v>
      </c>
      <c r="M2529" s="23" t="n">
        <v>0</v>
      </c>
      <c r="N2529" s="23" t="n">
        <v>0</v>
      </c>
      <c r="O2529" s="23" t="n">
        <f aca="false">K2529+L2529</f>
        <v>26446</v>
      </c>
      <c r="P2529" s="23" t="n">
        <f aca="false">K2529+L2529+M2529+N2529</f>
        <v>26446</v>
      </c>
      <c r="Q2529" s="23" t="n">
        <v>573</v>
      </c>
      <c r="R2529" s="23" t="n">
        <v>350</v>
      </c>
      <c r="S2529" s="23" t="n">
        <v>175</v>
      </c>
      <c r="T2529" s="23" t="n">
        <v>144</v>
      </c>
      <c r="U2529" s="42" t="n">
        <f aca="false">IF(I2529="delivery",O2529-SUM(Q2529+R2529),IF(I2529="PO",P2529-SUM(Q2529:R2529)))</f>
        <v>25523</v>
      </c>
      <c r="V2529" s="43" t="n">
        <v>0.05226</v>
      </c>
      <c r="W2529" s="43"/>
      <c r="X2529" s="43" t="n">
        <f aca="false">W2529-V2529</f>
        <v>-0.05226</v>
      </c>
      <c r="Z2529" s="44"/>
      <c r="AA2529" s="44"/>
      <c r="AM2529" s="23" t="str">
        <f aca="false">D2529</f>
        <v>Sanmina</v>
      </c>
      <c r="AN2529" s="23" t="s">
        <v>3124</v>
      </c>
      <c r="AT2529" s="44"/>
      <c r="AU2529" s="44"/>
      <c r="BD2529" s="23" t="s">
        <v>182</v>
      </c>
      <c r="BE2529" s="1" t="s">
        <v>183</v>
      </c>
    </row>
    <row r="2530" customFormat="false" ht="15" hidden="false" customHeight="true" outlineLevel="0" collapsed="false">
      <c r="A2530" s="23" t="s">
        <v>10167</v>
      </c>
      <c r="B2530" s="23" t="s">
        <v>10168</v>
      </c>
      <c r="C2530" s="40" t="s">
        <v>177</v>
      </c>
      <c r="D2530" s="23" t="s">
        <v>1471</v>
      </c>
      <c r="E2530" s="23" t="s">
        <v>10169</v>
      </c>
      <c r="F2530" s="23" t="s">
        <v>10170</v>
      </c>
      <c r="G2530" s="23" t="n">
        <v>116</v>
      </c>
      <c r="H2530" s="23" t="n">
        <v>10000</v>
      </c>
      <c r="I2530" s="41" t="s">
        <v>180</v>
      </c>
      <c r="K2530" s="23" t="n">
        <v>0</v>
      </c>
      <c r="L2530" s="23" t="n">
        <v>10533</v>
      </c>
      <c r="M2530" s="23" t="n">
        <v>0</v>
      </c>
      <c r="N2530" s="23" t="n">
        <v>0</v>
      </c>
      <c r="O2530" s="23" t="n">
        <f aca="false">K2530+L2530</f>
        <v>10533</v>
      </c>
      <c r="P2530" s="23" t="n">
        <f aca="false">K2530+L2530+M2530+N2530</f>
        <v>10533</v>
      </c>
      <c r="Q2530" s="23" t="n">
        <v>6664</v>
      </c>
      <c r="R2530" s="23" t="n">
        <v>8536</v>
      </c>
      <c r="S2530" s="23" t="n">
        <v>11030</v>
      </c>
      <c r="T2530" s="23" t="n">
        <v>3391</v>
      </c>
      <c r="U2530" s="42" t="n">
        <f aca="false">IF(I2530="delivery",O2530-SUM(Q2530+R2530),IF(I2530="PO",P2530-SUM(Q2530:R2530)))</f>
        <v>-4667</v>
      </c>
      <c r="V2530" s="43" t="n">
        <v>0.00618</v>
      </c>
      <c r="W2530" s="43"/>
      <c r="X2530" s="43" t="n">
        <f aca="false">W2530-V2530</f>
        <v>-0.00618</v>
      </c>
      <c r="Z2530" s="44"/>
      <c r="AA2530" s="44"/>
      <c r="AM2530" s="23" t="str">
        <f aca="false">D2530</f>
        <v>Sanmina</v>
      </c>
      <c r="AN2530" s="23" t="s">
        <v>3124</v>
      </c>
      <c r="AT2530" s="44"/>
      <c r="AU2530" s="44"/>
      <c r="BD2530" s="23" t="s">
        <v>182</v>
      </c>
      <c r="BE2530" s="1" t="s">
        <v>183</v>
      </c>
    </row>
    <row r="2531" customFormat="false" ht="15" hidden="false" customHeight="true" outlineLevel="0" collapsed="false">
      <c r="A2531" s="23" t="s">
        <v>10171</v>
      </c>
      <c r="B2531" s="23" t="s">
        <v>10172</v>
      </c>
      <c r="C2531" s="40" t="s">
        <v>177</v>
      </c>
      <c r="D2531" s="23" t="s">
        <v>1471</v>
      </c>
      <c r="E2531" s="23" t="s">
        <v>10173</v>
      </c>
      <c r="F2531" s="23" t="s">
        <v>10174</v>
      </c>
      <c r="G2531" s="23" t="n">
        <v>138</v>
      </c>
      <c r="H2531" s="23" t="n">
        <v>20000</v>
      </c>
      <c r="I2531" s="41" t="s">
        <v>180</v>
      </c>
      <c r="K2531" s="23" t="n">
        <v>0</v>
      </c>
      <c r="L2531" s="23" t="n">
        <v>20000</v>
      </c>
      <c r="M2531" s="23" t="n">
        <v>0</v>
      </c>
      <c r="N2531" s="23" t="n">
        <v>0</v>
      </c>
      <c r="O2531" s="23" t="n">
        <f aca="false">K2531+L2531</f>
        <v>20000</v>
      </c>
      <c r="P2531" s="23" t="n">
        <f aca="false">K2531+L2531+M2531+N2531</f>
        <v>20000</v>
      </c>
      <c r="Q2531" s="23" t="n">
        <v>1068</v>
      </c>
      <c r="R2531" s="23" t="n">
        <v>5138</v>
      </c>
      <c r="S2531" s="23" t="n">
        <v>4336</v>
      </c>
      <c r="T2531" s="23" t="n">
        <v>1522</v>
      </c>
      <c r="U2531" s="42" t="n">
        <f aca="false">IF(I2531="delivery",O2531-SUM(Q2531+R2531),IF(I2531="PO",P2531-SUM(Q2531:R2531)))</f>
        <v>13794</v>
      </c>
      <c r="V2531" s="43" t="n">
        <v>0.00053</v>
      </c>
      <c r="W2531" s="43"/>
      <c r="X2531" s="43" t="n">
        <f aca="false">W2531-V2531</f>
        <v>-0.00053</v>
      </c>
      <c r="Z2531" s="44"/>
      <c r="AA2531" s="44"/>
      <c r="AM2531" s="23" t="str">
        <f aca="false">D2531</f>
        <v>Sanmina</v>
      </c>
      <c r="AN2531" s="23" t="s">
        <v>3124</v>
      </c>
      <c r="AT2531" s="44"/>
      <c r="AU2531" s="44"/>
      <c r="BD2531" s="23" t="s">
        <v>182</v>
      </c>
      <c r="BE2531" s="1" t="s">
        <v>183</v>
      </c>
    </row>
    <row r="2532" customFormat="false" ht="15" hidden="false" customHeight="true" outlineLevel="0" collapsed="false">
      <c r="A2532" s="23" t="s">
        <v>10175</v>
      </c>
      <c r="B2532" s="23" t="s">
        <v>10176</v>
      </c>
      <c r="C2532" s="40" t="s">
        <v>177</v>
      </c>
      <c r="D2532" s="23" t="s">
        <v>1471</v>
      </c>
      <c r="E2532" s="23" t="s">
        <v>10177</v>
      </c>
      <c r="F2532" s="23" t="s">
        <v>10178</v>
      </c>
      <c r="G2532" s="23" t="n">
        <v>83</v>
      </c>
      <c r="H2532" s="23" t="n">
        <v>10000</v>
      </c>
      <c r="I2532" s="41" t="s">
        <v>180</v>
      </c>
      <c r="K2532" s="23" t="n">
        <v>0</v>
      </c>
      <c r="L2532" s="23" t="n">
        <v>19800</v>
      </c>
      <c r="M2532" s="23" t="n">
        <v>0</v>
      </c>
      <c r="N2532" s="23" t="n">
        <v>0</v>
      </c>
      <c r="O2532" s="23" t="n">
        <f aca="false">K2532+L2532</f>
        <v>19800</v>
      </c>
      <c r="P2532" s="23" t="n">
        <f aca="false">K2532+L2532+M2532+N2532</f>
        <v>19800</v>
      </c>
      <c r="Q2532" s="23" t="n">
        <v>12856</v>
      </c>
      <c r="R2532" s="23" t="n">
        <v>15120</v>
      </c>
      <c r="S2532" s="23" t="n">
        <v>20568</v>
      </c>
      <c r="T2532" s="23" t="n">
        <v>6136</v>
      </c>
      <c r="U2532" s="42" t="n">
        <f aca="false">IF(I2532="delivery",O2532-SUM(Q2532+R2532),IF(I2532="PO",P2532-SUM(Q2532:R2532)))</f>
        <v>-8176</v>
      </c>
      <c r="V2532" s="43" t="n">
        <v>0.0041</v>
      </c>
      <c r="W2532" s="43"/>
      <c r="X2532" s="43" t="n">
        <f aca="false">W2532-V2532</f>
        <v>-0.0041</v>
      </c>
      <c r="Z2532" s="44"/>
      <c r="AA2532" s="44"/>
      <c r="AM2532" s="23" t="str">
        <f aca="false">D2532</f>
        <v>Sanmina</v>
      </c>
      <c r="AN2532" s="23" t="s">
        <v>3124</v>
      </c>
      <c r="AT2532" s="44"/>
      <c r="AU2532" s="44"/>
      <c r="BD2532" s="23" t="s">
        <v>182</v>
      </c>
      <c r="BE2532" s="1" t="s">
        <v>183</v>
      </c>
    </row>
    <row r="2533" customFormat="false" ht="15" hidden="false" customHeight="true" outlineLevel="0" collapsed="false">
      <c r="A2533" s="23" t="s">
        <v>10179</v>
      </c>
      <c r="B2533" s="23" t="s">
        <v>10180</v>
      </c>
      <c r="C2533" s="40" t="s">
        <v>177</v>
      </c>
      <c r="D2533" s="23" t="s">
        <v>1471</v>
      </c>
      <c r="E2533" s="23" t="s">
        <v>10181</v>
      </c>
      <c r="F2533" s="23" t="s">
        <v>10182</v>
      </c>
      <c r="G2533" s="23" t="n">
        <v>113</v>
      </c>
      <c r="H2533" s="23" t="n">
        <v>2000</v>
      </c>
      <c r="I2533" s="41" t="s">
        <v>180</v>
      </c>
      <c r="K2533" s="23" t="n">
        <v>0</v>
      </c>
      <c r="L2533" s="23" t="n">
        <v>16341</v>
      </c>
      <c r="M2533" s="23" t="n">
        <v>19075</v>
      </c>
      <c r="N2533" s="23" t="n">
        <v>20000</v>
      </c>
      <c r="O2533" s="23" t="n">
        <f aca="false">K2533+L2533</f>
        <v>16341</v>
      </c>
      <c r="P2533" s="23" t="n">
        <f aca="false">K2533+L2533+M2533+N2533</f>
        <v>55416</v>
      </c>
      <c r="Q2533" s="23" t="n">
        <v>18146</v>
      </c>
      <c r="R2533" s="23" t="n">
        <v>31724</v>
      </c>
      <c r="S2533" s="23" t="n">
        <v>29856</v>
      </c>
      <c r="T2533" s="23" t="n">
        <v>13355</v>
      </c>
      <c r="U2533" s="42" t="n">
        <f aca="false">IF(I2533="delivery",O2533-SUM(Q2533+R2533),IF(I2533="PO",P2533-SUM(Q2533:R2533)))</f>
        <v>-33529</v>
      </c>
      <c r="V2533" s="43" t="n">
        <v>0.225</v>
      </c>
      <c r="W2533" s="43"/>
      <c r="X2533" s="43" t="n">
        <f aca="false">W2533-V2533</f>
        <v>-0.225</v>
      </c>
      <c r="Z2533" s="44"/>
      <c r="AA2533" s="44"/>
      <c r="AM2533" s="23" t="str">
        <f aca="false">D2533</f>
        <v>Sanmina</v>
      </c>
      <c r="AN2533" s="23" t="s">
        <v>3124</v>
      </c>
      <c r="AT2533" s="44"/>
      <c r="AU2533" s="44"/>
      <c r="BD2533" s="23" t="s">
        <v>182</v>
      </c>
      <c r="BE2533" s="1" t="s">
        <v>183</v>
      </c>
    </row>
    <row r="2534" customFormat="false" ht="15" hidden="false" customHeight="true" outlineLevel="0" collapsed="false">
      <c r="A2534" s="23" t="s">
        <v>10183</v>
      </c>
      <c r="B2534" s="23" t="s">
        <v>10184</v>
      </c>
      <c r="C2534" s="40" t="s">
        <v>177</v>
      </c>
      <c r="D2534" s="23" t="s">
        <v>1471</v>
      </c>
      <c r="E2534" s="23" t="s">
        <v>10185</v>
      </c>
      <c r="F2534" s="23" t="s">
        <v>10186</v>
      </c>
      <c r="G2534" s="23" t="n">
        <v>55</v>
      </c>
      <c r="H2534" s="23" t="n">
        <v>1</v>
      </c>
      <c r="I2534" s="41" t="s">
        <v>188</v>
      </c>
      <c r="K2534" s="23" t="n">
        <v>0</v>
      </c>
      <c r="L2534" s="23" t="n">
        <v>0</v>
      </c>
      <c r="M2534" s="23" t="n">
        <v>0</v>
      </c>
      <c r="N2534" s="23" t="n">
        <v>0</v>
      </c>
      <c r="O2534" s="23" t="n">
        <f aca="false">K2534+L2534</f>
        <v>0</v>
      </c>
      <c r="P2534" s="23" t="n">
        <f aca="false">K2534+L2534+M2534+N2534</f>
        <v>0</v>
      </c>
      <c r="Q2534" s="23" t="n">
        <v>0</v>
      </c>
      <c r="R2534" s="23" t="n">
        <v>356</v>
      </c>
      <c r="S2534" s="23" t="n">
        <v>90</v>
      </c>
      <c r="T2534" s="23" t="n">
        <v>30</v>
      </c>
      <c r="U2534" s="42" t="n">
        <f aca="false">IF(I2534="delivery",O2534-SUM(Q2534+R2534),IF(I2534="PO",P2534-SUM(Q2534:R2534)))</f>
        <v>-356</v>
      </c>
      <c r="V2534" s="45" t="n">
        <v>0.027</v>
      </c>
      <c r="W2534" s="45"/>
      <c r="X2534" s="43" t="n">
        <f aca="false">W2534-V2534</f>
        <v>-0.027</v>
      </c>
      <c r="Z2534" s="44"/>
      <c r="AA2534" s="44"/>
      <c r="AM2534" s="23" t="str">
        <f aca="false">D2534</f>
        <v>Sanmina</v>
      </c>
      <c r="AN2534" s="23" t="s">
        <v>3124</v>
      </c>
      <c r="AT2534" s="44"/>
      <c r="AU2534" s="44"/>
      <c r="BD2534" s="23" t="s">
        <v>1543</v>
      </c>
      <c r="BE2534" s="1" t="s">
        <v>183</v>
      </c>
    </row>
    <row r="2535" customFormat="false" ht="15" hidden="false" customHeight="true" outlineLevel="0" collapsed="false">
      <c r="A2535" s="23" t="s">
        <v>10187</v>
      </c>
      <c r="B2535" s="23" t="s">
        <v>10188</v>
      </c>
      <c r="C2535" s="40" t="s">
        <v>177</v>
      </c>
      <c r="D2535" s="23" t="s">
        <v>1471</v>
      </c>
      <c r="E2535" s="23" t="s">
        <v>10189</v>
      </c>
      <c r="F2535" s="23" t="s">
        <v>10190</v>
      </c>
      <c r="G2535" s="23" t="n">
        <v>118</v>
      </c>
      <c r="H2535" s="23" t="n">
        <v>20000</v>
      </c>
      <c r="I2535" s="41" t="s">
        <v>180</v>
      </c>
      <c r="K2535" s="23" t="n">
        <v>0</v>
      </c>
      <c r="L2535" s="23" t="n">
        <v>18291</v>
      </c>
      <c r="M2535" s="23" t="n">
        <v>30000</v>
      </c>
      <c r="N2535" s="23" t="n">
        <v>0</v>
      </c>
      <c r="O2535" s="23" t="n">
        <f aca="false">K2535+L2535</f>
        <v>18291</v>
      </c>
      <c r="P2535" s="23" t="n">
        <f aca="false">K2535+L2535+M2535+N2535</f>
        <v>48291</v>
      </c>
      <c r="Q2535" s="23" t="n">
        <v>11944</v>
      </c>
      <c r="R2535" s="23" t="n">
        <v>20922</v>
      </c>
      <c r="S2535" s="23" t="n">
        <v>19242</v>
      </c>
      <c r="T2535" s="23" t="n">
        <v>7166</v>
      </c>
      <c r="U2535" s="42" t="n">
        <f aca="false">IF(I2535="delivery",O2535-SUM(Q2535+R2535),IF(I2535="PO",P2535-SUM(Q2535:R2535)))</f>
        <v>-14575</v>
      </c>
      <c r="V2535" s="43" t="n">
        <v>0.00053</v>
      </c>
      <c r="W2535" s="43"/>
      <c r="X2535" s="43" t="n">
        <f aca="false">W2535-V2535</f>
        <v>-0.00053</v>
      </c>
      <c r="Z2535" s="44"/>
      <c r="AA2535" s="44"/>
      <c r="AM2535" s="23" t="str">
        <f aca="false">D2535</f>
        <v>Sanmina</v>
      </c>
      <c r="AN2535" s="23" t="s">
        <v>3124</v>
      </c>
      <c r="AT2535" s="44"/>
      <c r="AU2535" s="44"/>
      <c r="BD2535" s="23" t="s">
        <v>182</v>
      </c>
      <c r="BE2535" s="1" t="s">
        <v>183</v>
      </c>
    </row>
    <row r="2536" customFormat="false" ht="15" hidden="false" customHeight="true" outlineLevel="0" collapsed="false">
      <c r="A2536" s="23" t="s">
        <v>10191</v>
      </c>
      <c r="B2536" s="23" t="s">
        <v>10192</v>
      </c>
      <c r="C2536" s="40" t="s">
        <v>177</v>
      </c>
      <c r="D2536" s="23" t="s">
        <v>1471</v>
      </c>
      <c r="E2536" s="23" t="s">
        <v>10193</v>
      </c>
      <c r="F2536" s="23" t="s">
        <v>10194</v>
      </c>
      <c r="G2536" s="23" t="n">
        <v>55</v>
      </c>
      <c r="H2536" s="23" t="n">
        <v>1</v>
      </c>
      <c r="I2536" s="41" t="s">
        <v>188</v>
      </c>
      <c r="K2536" s="23" t="n">
        <v>0</v>
      </c>
      <c r="L2536" s="23" t="n">
        <v>25000</v>
      </c>
      <c r="M2536" s="23" t="n">
        <v>0</v>
      </c>
      <c r="N2536" s="23" t="n">
        <v>0</v>
      </c>
      <c r="O2536" s="23" t="n">
        <f aca="false">K2536+L2536</f>
        <v>25000</v>
      </c>
      <c r="P2536" s="23" t="n">
        <f aca="false">K2536+L2536+M2536+N2536</f>
        <v>25000</v>
      </c>
      <c r="Q2536" s="23" t="n">
        <v>0</v>
      </c>
      <c r="R2536" s="23" t="n">
        <v>2005</v>
      </c>
      <c r="S2536" s="23" t="n">
        <v>1347</v>
      </c>
      <c r="T2536" s="23" t="n">
        <v>500</v>
      </c>
      <c r="U2536" s="42" t="n">
        <f aca="false">IF(I2536="delivery",O2536-SUM(Q2536+R2536),IF(I2536="PO",P2536-SUM(Q2536:R2536)))</f>
        <v>22995</v>
      </c>
      <c r="V2536" s="43" t="n">
        <v>0.00062</v>
      </c>
      <c r="W2536" s="43"/>
      <c r="X2536" s="43" t="n">
        <f aca="false">W2536-V2536</f>
        <v>-0.00062</v>
      </c>
      <c r="Y2536" s="23" t="n">
        <v>0.00279</v>
      </c>
      <c r="Z2536" s="44"/>
      <c r="AA2536" s="44"/>
      <c r="AM2536" s="23" t="str">
        <f aca="false">D2536</f>
        <v>Sanmina</v>
      </c>
      <c r="AN2536" s="23" t="s">
        <v>3124</v>
      </c>
      <c r="AT2536" s="44"/>
      <c r="AU2536" s="44"/>
      <c r="BD2536" s="23" t="s">
        <v>182</v>
      </c>
      <c r="BE2536" s="1" t="s">
        <v>183</v>
      </c>
    </row>
    <row r="2537" customFormat="false" ht="15" hidden="false" customHeight="true" outlineLevel="0" collapsed="false">
      <c r="A2537" s="23" t="s">
        <v>10195</v>
      </c>
      <c r="B2537" s="23" t="s">
        <v>10196</v>
      </c>
      <c r="C2537" s="40" t="s">
        <v>177</v>
      </c>
      <c r="D2537" s="23" t="s">
        <v>1471</v>
      </c>
      <c r="E2537" s="23" t="s">
        <v>10197</v>
      </c>
      <c r="F2537" s="23" t="s">
        <v>10198</v>
      </c>
      <c r="G2537" s="23" t="n">
        <v>55</v>
      </c>
      <c r="H2537" s="23" t="n">
        <v>1</v>
      </c>
      <c r="I2537" s="41" t="s">
        <v>188</v>
      </c>
      <c r="K2537" s="23" t="n">
        <v>0</v>
      </c>
      <c r="L2537" s="23" t="n">
        <v>20000</v>
      </c>
      <c r="M2537" s="23" t="n">
        <v>0</v>
      </c>
      <c r="N2537" s="23" t="n">
        <v>0</v>
      </c>
      <c r="O2537" s="23" t="n">
        <f aca="false">K2537+L2537</f>
        <v>20000</v>
      </c>
      <c r="P2537" s="23" t="n">
        <f aca="false">K2537+L2537+M2537+N2537</f>
        <v>20000</v>
      </c>
      <c r="Q2537" s="23" t="n">
        <v>0</v>
      </c>
      <c r="R2537" s="23" t="n">
        <v>2005</v>
      </c>
      <c r="S2537" s="23" t="n">
        <v>1347</v>
      </c>
      <c r="T2537" s="23" t="n">
        <v>500</v>
      </c>
      <c r="U2537" s="42" t="n">
        <f aca="false">IF(I2537="delivery",O2537-SUM(Q2537+R2537),IF(I2537="PO",P2537-SUM(Q2537:R2537)))</f>
        <v>17995</v>
      </c>
      <c r="V2537" s="43" t="n">
        <v>0.00062</v>
      </c>
      <c r="W2537" s="43"/>
      <c r="X2537" s="43" t="n">
        <f aca="false">W2537-V2537</f>
        <v>-0.00062</v>
      </c>
      <c r="Y2537" s="23" t="n">
        <v>0.00057</v>
      </c>
      <c r="Z2537" s="44"/>
      <c r="AA2537" s="44"/>
      <c r="AM2537" s="23" t="str">
        <f aca="false">D2537</f>
        <v>Sanmina</v>
      </c>
      <c r="AN2537" s="23" t="s">
        <v>3124</v>
      </c>
      <c r="AT2537" s="44"/>
      <c r="AU2537" s="44"/>
      <c r="BD2537" s="23" t="s">
        <v>182</v>
      </c>
      <c r="BE2537" s="1" t="s">
        <v>183</v>
      </c>
    </row>
    <row r="2538" customFormat="false" ht="15" hidden="false" customHeight="true" outlineLevel="0" collapsed="false">
      <c r="A2538" s="23" t="s">
        <v>10199</v>
      </c>
      <c r="B2538" s="23" t="s">
        <v>10200</v>
      </c>
      <c r="C2538" s="40" t="s">
        <v>177</v>
      </c>
      <c r="D2538" s="23" t="s">
        <v>1471</v>
      </c>
      <c r="E2538" s="23" t="s">
        <v>10201</v>
      </c>
      <c r="F2538" s="23" t="s">
        <v>10202</v>
      </c>
      <c r="G2538" s="23" t="n">
        <v>88</v>
      </c>
      <c r="H2538" s="23" t="n">
        <v>10000</v>
      </c>
      <c r="I2538" s="41" t="s">
        <v>188</v>
      </c>
      <c r="K2538" s="23" t="n">
        <v>0</v>
      </c>
      <c r="L2538" s="23" t="n">
        <v>0</v>
      </c>
      <c r="M2538" s="23" t="n">
        <v>320</v>
      </c>
      <c r="N2538" s="23" t="n">
        <v>0</v>
      </c>
      <c r="O2538" s="23" t="n">
        <f aca="false">K2538+L2538</f>
        <v>0</v>
      </c>
      <c r="P2538" s="23" t="n">
        <f aca="false">K2538+L2538+M2538+N2538</f>
        <v>320</v>
      </c>
      <c r="Q2538" s="23" t="n">
        <v>0</v>
      </c>
      <c r="R2538" s="23" t="n">
        <v>160</v>
      </c>
      <c r="S2538" s="23" t="n">
        <v>120</v>
      </c>
      <c r="T2538" s="23" t="n">
        <v>968</v>
      </c>
      <c r="U2538" s="42" t="n">
        <f aca="false">IF(I2538="delivery",O2538-SUM(Q2538+R2538),IF(I2538="PO",P2538-SUM(Q2538:R2538)))</f>
        <v>160</v>
      </c>
      <c r="V2538" s="43" t="n">
        <v>0.02033</v>
      </c>
      <c r="W2538" s="43"/>
      <c r="X2538" s="43" t="n">
        <f aca="false">W2538-V2538</f>
        <v>-0.02033</v>
      </c>
      <c r="Z2538" s="44"/>
      <c r="AA2538" s="44"/>
      <c r="AM2538" s="23" t="str">
        <f aca="false">D2538</f>
        <v>Sanmina</v>
      </c>
      <c r="AN2538" s="23" t="s">
        <v>3124</v>
      </c>
      <c r="AT2538" s="44"/>
      <c r="AU2538" s="44"/>
      <c r="BD2538" s="23" t="s">
        <v>182</v>
      </c>
      <c r="BE2538" s="1" t="s">
        <v>183</v>
      </c>
    </row>
    <row r="2539" customFormat="false" ht="15" hidden="false" customHeight="true" outlineLevel="0" collapsed="false">
      <c r="A2539" s="23" t="s">
        <v>10203</v>
      </c>
      <c r="B2539" s="23" t="s">
        <v>10204</v>
      </c>
      <c r="C2539" s="40" t="s">
        <v>177</v>
      </c>
      <c r="D2539" s="23" t="s">
        <v>1471</v>
      </c>
      <c r="E2539" s="23" t="s">
        <v>10205</v>
      </c>
      <c r="F2539" s="23" t="s">
        <v>10206</v>
      </c>
      <c r="G2539" s="23" t="n">
        <v>88</v>
      </c>
      <c r="H2539" s="23" t="n">
        <v>10000</v>
      </c>
      <c r="I2539" s="41" t="s">
        <v>188</v>
      </c>
      <c r="K2539" s="23" t="n">
        <v>0</v>
      </c>
      <c r="L2539" s="23" t="n">
        <v>0</v>
      </c>
      <c r="M2539" s="23" t="n">
        <v>320</v>
      </c>
      <c r="N2539" s="23" t="n">
        <v>0</v>
      </c>
      <c r="O2539" s="23" t="n">
        <f aca="false">K2539+L2539</f>
        <v>0</v>
      </c>
      <c r="P2539" s="23" t="n">
        <f aca="false">K2539+L2539+M2539+N2539</f>
        <v>320</v>
      </c>
      <c r="Q2539" s="23" t="n">
        <v>0</v>
      </c>
      <c r="R2539" s="23" t="n">
        <v>160</v>
      </c>
      <c r="S2539" s="23" t="n">
        <v>120</v>
      </c>
      <c r="T2539" s="23" t="n">
        <v>968</v>
      </c>
      <c r="U2539" s="42" t="n">
        <f aca="false">IF(I2539="delivery",O2539-SUM(Q2539+R2539),IF(I2539="PO",P2539-SUM(Q2539:R2539)))</f>
        <v>160</v>
      </c>
      <c r="V2539" s="43" t="n">
        <v>0.02033</v>
      </c>
      <c r="W2539" s="43"/>
      <c r="X2539" s="43" t="n">
        <f aca="false">W2539-V2539</f>
        <v>-0.02033</v>
      </c>
      <c r="Z2539" s="44"/>
      <c r="AA2539" s="44"/>
      <c r="AM2539" s="23" t="str">
        <f aca="false">D2539</f>
        <v>Sanmina</v>
      </c>
      <c r="AN2539" s="23" t="s">
        <v>3124</v>
      </c>
      <c r="AT2539" s="44"/>
      <c r="AU2539" s="44"/>
      <c r="BD2539" s="23" t="s">
        <v>182</v>
      </c>
      <c r="BE2539" s="1" t="s">
        <v>183</v>
      </c>
    </row>
    <row r="2540" customFormat="false" ht="15" hidden="false" customHeight="true" outlineLevel="0" collapsed="false">
      <c r="A2540" s="23" t="s">
        <v>10207</v>
      </c>
      <c r="B2540" s="23" t="s">
        <v>10208</v>
      </c>
      <c r="C2540" s="40" t="s">
        <v>177</v>
      </c>
      <c r="D2540" s="23" t="s">
        <v>1471</v>
      </c>
      <c r="E2540" s="23" t="s">
        <v>10209</v>
      </c>
      <c r="F2540" s="23" t="s">
        <v>10210</v>
      </c>
      <c r="G2540" s="23" t="n">
        <v>93</v>
      </c>
      <c r="H2540" s="23" t="n">
        <v>4000</v>
      </c>
      <c r="I2540" s="41" t="s">
        <v>188</v>
      </c>
      <c r="K2540" s="23" t="n">
        <v>0</v>
      </c>
      <c r="L2540" s="23" t="n">
        <v>3124</v>
      </c>
      <c r="M2540" s="23" t="n">
        <v>0</v>
      </c>
      <c r="N2540" s="23" t="n">
        <v>0</v>
      </c>
      <c r="O2540" s="23" t="n">
        <f aca="false">K2540+L2540</f>
        <v>3124</v>
      </c>
      <c r="P2540" s="23" t="n">
        <f aca="false">K2540+L2540+M2540+N2540</f>
        <v>3124</v>
      </c>
      <c r="Q2540" s="23" t="n">
        <v>2253</v>
      </c>
      <c r="R2540" s="23" t="n">
        <v>2142</v>
      </c>
      <c r="S2540" s="23" t="n">
        <v>2277</v>
      </c>
      <c r="T2540" s="23" t="n">
        <v>906</v>
      </c>
      <c r="U2540" s="42" t="n">
        <f aca="false">IF(I2540="delivery",O2540-SUM(Q2540+R2540),IF(I2540="PO",P2540-SUM(Q2540:R2540)))</f>
        <v>-1271</v>
      </c>
      <c r="V2540" s="43" t="n">
        <v>0.14</v>
      </c>
      <c r="W2540" s="43"/>
      <c r="X2540" s="43" t="n">
        <f aca="false">W2540-V2540</f>
        <v>-0.14</v>
      </c>
      <c r="Y2540" s="23" t="n">
        <v>0.21828</v>
      </c>
      <c r="Z2540" s="44"/>
      <c r="AA2540" s="44"/>
      <c r="AM2540" s="23" t="str">
        <f aca="false">D2540</f>
        <v>Sanmina</v>
      </c>
      <c r="AN2540" s="23" t="s">
        <v>1474</v>
      </c>
      <c r="AT2540" s="44"/>
      <c r="AU2540" s="44"/>
      <c r="BD2540" s="23" t="s">
        <v>182</v>
      </c>
      <c r="BE2540" s="1" t="s">
        <v>183</v>
      </c>
    </row>
    <row r="2541" customFormat="false" ht="15" hidden="false" customHeight="true" outlineLevel="0" collapsed="false">
      <c r="A2541" s="23" t="s">
        <v>10211</v>
      </c>
      <c r="B2541" s="23" t="s">
        <v>10212</v>
      </c>
      <c r="C2541" s="40" t="s">
        <v>177</v>
      </c>
      <c r="D2541" s="23" t="s">
        <v>1471</v>
      </c>
      <c r="E2541" s="23" t="s">
        <v>10213</v>
      </c>
      <c r="F2541" s="23" t="s">
        <v>10214</v>
      </c>
      <c r="G2541" s="23" t="n">
        <v>43</v>
      </c>
      <c r="H2541" s="23" t="n">
        <v>2000</v>
      </c>
      <c r="I2541" s="41" t="s">
        <v>188</v>
      </c>
      <c r="K2541" s="23" t="n">
        <v>0</v>
      </c>
      <c r="L2541" s="23" t="n">
        <v>0</v>
      </c>
      <c r="M2541" s="23" t="n">
        <v>0</v>
      </c>
      <c r="N2541" s="23" t="n">
        <v>0</v>
      </c>
      <c r="O2541" s="23" t="n">
        <f aca="false">K2541+L2541</f>
        <v>0</v>
      </c>
      <c r="P2541" s="23" t="n">
        <f aca="false">K2541+L2541+M2541+N2541</f>
        <v>0</v>
      </c>
      <c r="Q2541" s="23" t="n">
        <v>0</v>
      </c>
      <c r="R2541" s="23" t="n">
        <v>160</v>
      </c>
      <c r="S2541" s="23" t="n">
        <v>120</v>
      </c>
      <c r="T2541" s="23" t="n">
        <v>968</v>
      </c>
      <c r="U2541" s="42" t="n">
        <f aca="false">IF(I2541="delivery",O2541-SUM(Q2541+R2541),IF(I2541="PO",P2541-SUM(Q2541:R2541)))</f>
        <v>-160</v>
      </c>
      <c r="V2541" s="43" t="n">
        <v>0.449</v>
      </c>
      <c r="W2541" s="43"/>
      <c r="X2541" s="43" t="n">
        <f aca="false">W2541-V2541</f>
        <v>-0.449</v>
      </c>
      <c r="Z2541" s="44"/>
      <c r="AA2541" s="44"/>
      <c r="AM2541" s="23" t="str">
        <f aca="false">D2541</f>
        <v>Sanmina</v>
      </c>
      <c r="AN2541" s="23" t="s">
        <v>1474</v>
      </c>
      <c r="AT2541" s="44"/>
      <c r="AU2541" s="44"/>
      <c r="BD2541" s="23" t="s">
        <v>182</v>
      </c>
      <c r="BE2541" s="1" t="s">
        <v>183</v>
      </c>
    </row>
    <row r="2542" customFormat="false" ht="15" hidden="false" customHeight="true" outlineLevel="0" collapsed="false">
      <c r="A2542" s="23" t="s">
        <v>10215</v>
      </c>
      <c r="B2542" s="23" t="s">
        <v>10216</v>
      </c>
      <c r="C2542" s="40" t="s">
        <v>177</v>
      </c>
      <c r="D2542" s="23" t="s">
        <v>1471</v>
      </c>
      <c r="E2542" s="23" t="s">
        <v>10217</v>
      </c>
      <c r="F2542" s="23" t="s">
        <v>10218</v>
      </c>
      <c r="G2542" s="23" t="n">
        <v>273</v>
      </c>
      <c r="H2542" s="23" t="n">
        <v>33000</v>
      </c>
      <c r="I2542" s="41" t="s">
        <v>180</v>
      </c>
      <c r="K2542" s="23" t="n">
        <v>0</v>
      </c>
      <c r="L2542" s="23" t="n">
        <v>88575</v>
      </c>
      <c r="M2542" s="23" t="n">
        <v>33000</v>
      </c>
      <c r="N2542" s="23" t="n">
        <v>0</v>
      </c>
      <c r="O2542" s="23" t="n">
        <f aca="false">K2542+L2542</f>
        <v>88575</v>
      </c>
      <c r="P2542" s="23" t="n">
        <f aca="false">K2542+L2542+M2542+N2542</f>
        <v>121575</v>
      </c>
      <c r="Q2542" s="23" t="n">
        <v>53028</v>
      </c>
      <c r="R2542" s="23" t="n">
        <v>49265</v>
      </c>
      <c r="S2542" s="23" t="n">
        <v>51949</v>
      </c>
      <c r="T2542" s="23" t="n">
        <v>19805</v>
      </c>
      <c r="U2542" s="42" t="n">
        <f aca="false">IF(I2542="delivery",O2542-SUM(Q2542+R2542),IF(I2542="PO",P2542-SUM(Q2542:R2542)))</f>
        <v>-13718</v>
      </c>
      <c r="V2542" s="43" t="n">
        <v>0.0063</v>
      </c>
      <c r="W2542" s="43"/>
      <c r="X2542" s="43" t="n">
        <f aca="false">W2542-V2542</f>
        <v>-0.0063</v>
      </c>
      <c r="Y2542" s="23" t="n">
        <v>0.0063</v>
      </c>
      <c r="Z2542" s="44"/>
      <c r="AA2542" s="44"/>
      <c r="AM2542" s="23" t="str">
        <f aca="false">D2542</f>
        <v>Sanmina</v>
      </c>
      <c r="AN2542" s="23" t="s">
        <v>3124</v>
      </c>
      <c r="AT2542" s="44"/>
      <c r="AU2542" s="44"/>
      <c r="BD2542" s="23" t="s">
        <v>182</v>
      </c>
      <c r="BE2542" s="1" t="s">
        <v>183</v>
      </c>
    </row>
    <row r="2543" customFormat="false" ht="15" hidden="false" customHeight="true" outlineLevel="0" collapsed="false">
      <c r="A2543" s="23" t="s">
        <v>10219</v>
      </c>
      <c r="B2543" s="23" t="s">
        <v>10220</v>
      </c>
      <c r="C2543" s="40" t="s">
        <v>177</v>
      </c>
      <c r="D2543" s="23" t="s">
        <v>1471</v>
      </c>
      <c r="E2543" s="23" t="s">
        <v>10221</v>
      </c>
      <c r="F2543" s="23" t="s">
        <v>10222</v>
      </c>
      <c r="G2543" s="23" t="n">
        <v>56</v>
      </c>
      <c r="H2543" s="23" t="n">
        <v>3000</v>
      </c>
      <c r="I2543" s="41" t="s">
        <v>180</v>
      </c>
      <c r="K2543" s="23" t="n">
        <v>0</v>
      </c>
      <c r="L2543" s="23" t="n">
        <v>552026</v>
      </c>
      <c r="M2543" s="23" t="n">
        <v>30000</v>
      </c>
      <c r="N2543" s="23" t="n">
        <v>0</v>
      </c>
      <c r="O2543" s="23" t="n">
        <f aca="false">K2543+L2543</f>
        <v>552026</v>
      </c>
      <c r="P2543" s="23" t="n">
        <f aca="false">K2543+L2543+M2543+N2543</f>
        <v>582026</v>
      </c>
      <c r="Q2543" s="23" t="n">
        <v>260242</v>
      </c>
      <c r="R2543" s="23" t="n">
        <v>246868</v>
      </c>
      <c r="S2543" s="23" t="n">
        <v>253807</v>
      </c>
      <c r="T2543" s="23" t="n">
        <v>81046</v>
      </c>
      <c r="U2543" s="42" t="n">
        <f aca="false">IF(I2543="delivery",O2543-SUM(Q2543+R2543),IF(I2543="PO",P2543-SUM(Q2543:R2543)))</f>
        <v>44916</v>
      </c>
      <c r="V2543" s="43" t="n">
        <v>0.0131</v>
      </c>
      <c r="W2543" s="43"/>
      <c r="X2543" s="43" t="n">
        <f aca="false">W2543-V2543</f>
        <v>-0.0131</v>
      </c>
      <c r="Y2543" s="23" t="n">
        <v>0.0128</v>
      </c>
      <c r="Z2543" s="44"/>
      <c r="AA2543" s="44"/>
      <c r="AM2543" s="23" t="str">
        <f aca="false">D2543</f>
        <v>Sanmina</v>
      </c>
      <c r="AN2543" s="23" t="s">
        <v>3124</v>
      </c>
      <c r="AT2543" s="44"/>
      <c r="AU2543" s="44"/>
      <c r="BD2543" s="23" t="s">
        <v>182</v>
      </c>
      <c r="BE2543" s="1" t="s">
        <v>183</v>
      </c>
    </row>
    <row r="2544" customFormat="false" ht="15" hidden="false" customHeight="true" outlineLevel="0" collapsed="false">
      <c r="A2544" s="23" t="s">
        <v>10223</v>
      </c>
      <c r="B2544" s="23" t="s">
        <v>10224</v>
      </c>
      <c r="C2544" s="40" t="s">
        <v>177</v>
      </c>
      <c r="D2544" s="23" t="s">
        <v>1471</v>
      </c>
      <c r="E2544" s="23" t="s">
        <v>10225</v>
      </c>
      <c r="F2544" s="23" t="s">
        <v>10226</v>
      </c>
      <c r="G2544" s="23" t="n">
        <v>148</v>
      </c>
      <c r="H2544" s="23" t="n">
        <v>42000</v>
      </c>
      <c r="I2544" s="41" t="s">
        <v>188</v>
      </c>
      <c r="K2544" s="23" t="n">
        <v>0</v>
      </c>
      <c r="L2544" s="23" t="n">
        <v>3000</v>
      </c>
      <c r="M2544" s="23" t="n">
        <v>0</v>
      </c>
      <c r="N2544" s="23" t="n">
        <v>0</v>
      </c>
      <c r="O2544" s="23" t="n">
        <f aca="false">K2544+L2544</f>
        <v>3000</v>
      </c>
      <c r="P2544" s="23" t="n">
        <f aca="false">K2544+L2544+M2544+N2544</f>
        <v>3000</v>
      </c>
      <c r="Q2544" s="23" t="n">
        <v>0</v>
      </c>
      <c r="R2544" s="23" t="n">
        <v>0</v>
      </c>
      <c r="S2544" s="23" t="n">
        <v>0</v>
      </c>
      <c r="T2544" s="23" t="n">
        <v>0</v>
      </c>
      <c r="U2544" s="42" t="n">
        <f aca="false">IF(I2544="delivery",O2544-SUM(Q2544+R2544),IF(I2544="PO",P2544-SUM(Q2544:R2544)))</f>
        <v>3000</v>
      </c>
      <c r="V2544" s="43" t="n">
        <v>0.01355</v>
      </c>
      <c r="W2544" s="43"/>
      <c r="X2544" s="43" t="n">
        <f aca="false">W2544-V2544</f>
        <v>-0.01355</v>
      </c>
      <c r="Z2544" s="44"/>
      <c r="AA2544" s="44"/>
      <c r="AM2544" s="23" t="str">
        <f aca="false">D2544</f>
        <v>Sanmina</v>
      </c>
      <c r="AN2544" s="23" t="s">
        <v>3124</v>
      </c>
      <c r="AT2544" s="44"/>
      <c r="AU2544" s="44"/>
      <c r="BD2544" s="23" t="s">
        <v>182</v>
      </c>
      <c r="BE2544" s="1" t="s">
        <v>183</v>
      </c>
    </row>
    <row r="2545" customFormat="false" ht="15" hidden="false" customHeight="true" outlineLevel="0" collapsed="false">
      <c r="A2545" s="23" t="s">
        <v>10227</v>
      </c>
      <c r="B2545" s="23" t="s">
        <v>10228</v>
      </c>
      <c r="C2545" s="40" t="s">
        <v>177</v>
      </c>
      <c r="D2545" s="23" t="s">
        <v>1471</v>
      </c>
      <c r="E2545" s="23" t="s">
        <v>10229</v>
      </c>
      <c r="F2545" s="23" t="s">
        <v>10230</v>
      </c>
      <c r="G2545" s="23" t="n">
        <v>211</v>
      </c>
      <c r="H2545" s="23" t="n">
        <v>2500</v>
      </c>
      <c r="I2545" s="41" t="s">
        <v>188</v>
      </c>
      <c r="K2545" s="23" t="n">
        <v>0</v>
      </c>
      <c r="L2545" s="23" t="n">
        <v>26051</v>
      </c>
      <c r="M2545" s="23" t="n">
        <v>5000</v>
      </c>
      <c r="N2545" s="23" t="n">
        <v>55000</v>
      </c>
      <c r="O2545" s="23" t="n">
        <f aca="false">K2545+L2545</f>
        <v>26051</v>
      </c>
      <c r="P2545" s="23" t="n">
        <f aca="false">K2545+L2545+M2545+N2545</f>
        <v>86051</v>
      </c>
      <c r="Q2545" s="23" t="n">
        <v>36705</v>
      </c>
      <c r="R2545" s="23" t="n">
        <v>18079</v>
      </c>
      <c r="S2545" s="23" t="n">
        <v>22474</v>
      </c>
      <c r="T2545" s="23" t="n">
        <v>2984</v>
      </c>
      <c r="U2545" s="42" t="n">
        <f aca="false">IF(I2545="delivery",O2545-SUM(Q2545+R2545),IF(I2545="PO",P2545-SUM(Q2545:R2545)))</f>
        <v>31267</v>
      </c>
      <c r="V2545" s="43" t="n">
        <v>0.41</v>
      </c>
      <c r="W2545" s="43"/>
      <c r="X2545" s="43" t="n">
        <f aca="false">W2545-V2545</f>
        <v>-0.41</v>
      </c>
      <c r="Y2545" s="23" t="n">
        <v>0.41</v>
      </c>
      <c r="Z2545" s="44"/>
      <c r="AA2545" s="44"/>
      <c r="AM2545" s="23" t="str">
        <f aca="false">D2545</f>
        <v>Sanmina</v>
      </c>
      <c r="AN2545" s="23" t="s">
        <v>3124</v>
      </c>
      <c r="AT2545" s="44"/>
      <c r="AU2545" s="44"/>
      <c r="BD2545" s="23" t="s">
        <v>182</v>
      </c>
      <c r="BE2545" s="1" t="s">
        <v>183</v>
      </c>
    </row>
    <row r="2546" customFormat="false" ht="15" hidden="false" customHeight="true" outlineLevel="0" collapsed="false">
      <c r="A2546" s="23" t="s">
        <v>10231</v>
      </c>
      <c r="B2546" s="23" t="s">
        <v>10232</v>
      </c>
      <c r="C2546" s="40" t="s">
        <v>177</v>
      </c>
      <c r="D2546" s="23" t="s">
        <v>1471</v>
      </c>
      <c r="E2546" s="23" t="s">
        <v>10233</v>
      </c>
      <c r="F2546" s="23" t="s">
        <v>10234</v>
      </c>
      <c r="G2546" s="23" t="n">
        <v>146</v>
      </c>
      <c r="H2546" s="23" t="n">
        <v>800</v>
      </c>
      <c r="I2546" s="41" t="s">
        <v>180</v>
      </c>
      <c r="K2546" s="23" t="n">
        <v>0</v>
      </c>
      <c r="L2546" s="23" t="n">
        <v>594</v>
      </c>
      <c r="M2546" s="23" t="n">
        <v>2400</v>
      </c>
      <c r="N2546" s="23" t="n">
        <v>800</v>
      </c>
      <c r="O2546" s="23" t="n">
        <f aca="false">K2546+L2546</f>
        <v>594</v>
      </c>
      <c r="P2546" s="23" t="n">
        <f aca="false">K2546+L2546+M2546+N2546</f>
        <v>3794</v>
      </c>
      <c r="Q2546" s="23" t="n">
        <v>1768</v>
      </c>
      <c r="R2546" s="23" t="n">
        <v>1294</v>
      </c>
      <c r="S2546" s="23" t="n">
        <v>1430</v>
      </c>
      <c r="T2546" s="23" t="n">
        <v>488</v>
      </c>
      <c r="U2546" s="42" t="n">
        <f aca="false">IF(I2546="delivery",O2546-SUM(Q2546+R2546),IF(I2546="PO",P2546-SUM(Q2546:R2546)))</f>
        <v>-2468</v>
      </c>
      <c r="V2546" s="43" t="n">
        <v>1.9565</v>
      </c>
      <c r="W2546" s="43"/>
      <c r="X2546" s="43" t="n">
        <f aca="false">W2546-V2546</f>
        <v>-1.9565</v>
      </c>
      <c r="Y2546" s="23" t="n">
        <v>1.9565</v>
      </c>
      <c r="Z2546" s="44"/>
      <c r="AA2546" s="44"/>
      <c r="AM2546" s="23" t="str">
        <f aca="false">D2546</f>
        <v>Sanmina</v>
      </c>
      <c r="AN2546" s="23" t="s">
        <v>3124</v>
      </c>
      <c r="AT2546" s="44"/>
      <c r="AU2546" s="44"/>
      <c r="BD2546" s="23" t="s">
        <v>182</v>
      </c>
      <c r="BE2546" s="1" t="s">
        <v>183</v>
      </c>
    </row>
    <row r="2547" customFormat="false" ht="15" hidden="false" customHeight="true" outlineLevel="0" collapsed="false">
      <c r="A2547" s="23" t="s">
        <v>10235</v>
      </c>
      <c r="B2547" s="23" t="s">
        <v>10236</v>
      </c>
      <c r="C2547" s="40" t="s">
        <v>177</v>
      </c>
      <c r="D2547" s="23" t="s">
        <v>1471</v>
      </c>
      <c r="E2547" s="23" t="s">
        <v>10237</v>
      </c>
      <c r="F2547" s="23" t="s">
        <v>10238</v>
      </c>
      <c r="G2547" s="23" t="n">
        <v>211</v>
      </c>
      <c r="H2547" s="23" t="n">
        <v>2500</v>
      </c>
      <c r="I2547" s="41" t="s">
        <v>180</v>
      </c>
      <c r="K2547" s="23" t="n">
        <v>0</v>
      </c>
      <c r="L2547" s="23" t="n">
        <v>67591</v>
      </c>
      <c r="M2547" s="23" t="n">
        <v>0</v>
      </c>
      <c r="N2547" s="23" t="n">
        <v>45000</v>
      </c>
      <c r="O2547" s="23" t="n">
        <f aca="false">K2547+L2547</f>
        <v>67591</v>
      </c>
      <c r="P2547" s="23" t="n">
        <f aca="false">K2547+L2547+M2547+N2547</f>
        <v>112591</v>
      </c>
      <c r="Q2547" s="23" t="n">
        <v>61166</v>
      </c>
      <c r="R2547" s="23" t="n">
        <v>42072</v>
      </c>
      <c r="S2547" s="23" t="n">
        <v>47197</v>
      </c>
      <c r="T2547" s="23" t="n">
        <v>8539</v>
      </c>
      <c r="U2547" s="42" t="n">
        <f aca="false">IF(I2547="delivery",O2547-SUM(Q2547+R2547),IF(I2547="PO",P2547-SUM(Q2547:R2547)))</f>
        <v>-35647</v>
      </c>
      <c r="V2547" s="43" t="n">
        <v>0.18</v>
      </c>
      <c r="W2547" s="43"/>
      <c r="X2547" s="43" t="n">
        <f aca="false">W2547-V2547</f>
        <v>-0.18</v>
      </c>
      <c r="Y2547" s="23" t="n">
        <v>0.18</v>
      </c>
      <c r="Z2547" s="44"/>
      <c r="AA2547" s="44"/>
      <c r="AM2547" s="23" t="str">
        <f aca="false">D2547</f>
        <v>Sanmina</v>
      </c>
      <c r="AN2547" s="23" t="s">
        <v>3124</v>
      </c>
      <c r="AT2547" s="44"/>
      <c r="AU2547" s="44"/>
      <c r="BD2547" s="23" t="s">
        <v>182</v>
      </c>
      <c r="BE2547" s="1" t="s">
        <v>183</v>
      </c>
    </row>
    <row r="2548" customFormat="false" ht="15" hidden="false" customHeight="true" outlineLevel="0" collapsed="false">
      <c r="A2548" s="23" t="s">
        <v>10239</v>
      </c>
      <c r="B2548" s="23" t="s">
        <v>10240</v>
      </c>
      <c r="C2548" s="40" t="s">
        <v>177</v>
      </c>
      <c r="D2548" s="23" t="s">
        <v>1471</v>
      </c>
      <c r="E2548" s="23" t="s">
        <v>10241</v>
      </c>
      <c r="F2548" s="23" t="s">
        <v>10242</v>
      </c>
      <c r="G2548" s="23" t="n">
        <v>223</v>
      </c>
      <c r="H2548" s="23" t="n">
        <v>15000</v>
      </c>
      <c r="I2548" s="41" t="s">
        <v>180</v>
      </c>
      <c r="K2548" s="23" t="n">
        <v>0</v>
      </c>
      <c r="L2548" s="23" t="n">
        <v>12910</v>
      </c>
      <c r="M2548" s="23" t="n">
        <v>0</v>
      </c>
      <c r="N2548" s="23" t="n">
        <v>0</v>
      </c>
      <c r="O2548" s="23" t="n">
        <f aca="false">K2548+L2548</f>
        <v>12910</v>
      </c>
      <c r="P2548" s="23" t="n">
        <f aca="false">K2548+L2548+M2548+N2548</f>
        <v>12910</v>
      </c>
      <c r="Q2548" s="23" t="n">
        <v>5740</v>
      </c>
      <c r="R2548" s="23" t="n">
        <v>2499</v>
      </c>
      <c r="S2548" s="23" t="n">
        <v>3220</v>
      </c>
      <c r="T2548" s="23" t="n">
        <v>140</v>
      </c>
      <c r="U2548" s="42" t="n">
        <f aca="false">IF(I2548="delivery",O2548-SUM(Q2548+R2548),IF(I2548="PO",P2548-SUM(Q2548:R2548)))</f>
        <v>4671</v>
      </c>
      <c r="V2548" s="43" t="n">
        <v>0.0136</v>
      </c>
      <c r="W2548" s="43"/>
      <c r="X2548" s="43" t="n">
        <f aca="false">W2548-V2548</f>
        <v>-0.0136</v>
      </c>
      <c r="Y2548" s="23" t="n">
        <v>0.021</v>
      </c>
      <c r="Z2548" s="44"/>
      <c r="AA2548" s="44"/>
      <c r="AM2548" s="23" t="str">
        <f aca="false">D2548</f>
        <v>Sanmina</v>
      </c>
      <c r="AN2548" s="23" t="s">
        <v>3124</v>
      </c>
      <c r="AT2548" s="44"/>
      <c r="AU2548" s="44"/>
      <c r="BD2548" s="23" t="s">
        <v>182</v>
      </c>
      <c r="BE2548" s="1" t="s">
        <v>183</v>
      </c>
    </row>
    <row r="2549" customFormat="false" ht="15" hidden="false" customHeight="true" outlineLevel="0" collapsed="false">
      <c r="A2549" s="23" t="s">
        <v>10243</v>
      </c>
      <c r="B2549" s="23" t="s">
        <v>10244</v>
      </c>
      <c r="C2549" s="40" t="s">
        <v>177</v>
      </c>
      <c r="D2549" s="23" t="s">
        <v>1471</v>
      </c>
      <c r="E2549" s="23" t="s">
        <v>10245</v>
      </c>
      <c r="F2549" s="23" t="s">
        <v>10246</v>
      </c>
      <c r="G2549" s="23" t="n">
        <v>66</v>
      </c>
      <c r="H2549" s="23" t="n">
        <v>1</v>
      </c>
      <c r="I2549" s="41" t="s">
        <v>180</v>
      </c>
      <c r="K2549" s="23" t="n">
        <v>0</v>
      </c>
      <c r="L2549" s="23" t="n">
        <v>18148</v>
      </c>
      <c r="M2549" s="23" t="n">
        <v>0</v>
      </c>
      <c r="N2549" s="23" t="n">
        <v>0</v>
      </c>
      <c r="O2549" s="23" t="n">
        <f aca="false">K2549+L2549</f>
        <v>18148</v>
      </c>
      <c r="P2549" s="23" t="n">
        <f aca="false">K2549+L2549+M2549+N2549</f>
        <v>18148</v>
      </c>
      <c r="Q2549" s="23" t="n">
        <v>7685</v>
      </c>
      <c r="R2549" s="23" t="n">
        <v>5049</v>
      </c>
      <c r="S2549" s="23" t="n">
        <v>7040</v>
      </c>
      <c r="T2549" s="23" t="n">
        <v>904</v>
      </c>
      <c r="U2549" s="42" t="n">
        <f aca="false">IF(I2549="delivery",O2549-SUM(Q2549+R2549),IF(I2549="PO",P2549-SUM(Q2549:R2549)))</f>
        <v>5414</v>
      </c>
      <c r="V2549" s="43" t="n">
        <v>0.0127</v>
      </c>
      <c r="W2549" s="43"/>
      <c r="X2549" s="43" t="n">
        <f aca="false">W2549-V2549</f>
        <v>-0.0127</v>
      </c>
      <c r="Z2549" s="44"/>
      <c r="AA2549" s="44"/>
      <c r="AM2549" s="23" t="str">
        <f aca="false">D2549</f>
        <v>Sanmina</v>
      </c>
      <c r="AN2549" s="23" t="s">
        <v>3124</v>
      </c>
      <c r="AT2549" s="44"/>
      <c r="AU2549" s="44"/>
      <c r="BD2549" s="23" t="s">
        <v>182</v>
      </c>
      <c r="BE2549" s="1" t="s">
        <v>183</v>
      </c>
    </row>
    <row r="2550" customFormat="false" ht="15" hidden="false" customHeight="true" outlineLevel="0" collapsed="false">
      <c r="A2550" s="23" t="s">
        <v>10247</v>
      </c>
      <c r="B2550" s="23" t="s">
        <v>10248</v>
      </c>
      <c r="C2550" s="40" t="s">
        <v>177</v>
      </c>
      <c r="D2550" s="23" t="s">
        <v>1471</v>
      </c>
      <c r="E2550" s="23" t="s">
        <v>10249</v>
      </c>
      <c r="F2550" s="23" t="s">
        <v>10250</v>
      </c>
      <c r="G2550" s="23" t="n">
        <v>211</v>
      </c>
      <c r="H2550" s="23" t="n">
        <v>5000</v>
      </c>
      <c r="I2550" s="41" t="s">
        <v>180</v>
      </c>
      <c r="K2550" s="23" t="n">
        <v>0</v>
      </c>
      <c r="L2550" s="23" t="n">
        <v>39770</v>
      </c>
      <c r="M2550" s="23" t="n">
        <v>20000</v>
      </c>
      <c r="N2550" s="23" t="n">
        <v>5000</v>
      </c>
      <c r="O2550" s="23" t="n">
        <f aca="false">K2550+L2550</f>
        <v>39770</v>
      </c>
      <c r="P2550" s="23" t="n">
        <f aca="false">K2550+L2550+M2550+N2550</f>
        <v>64770</v>
      </c>
      <c r="Q2550" s="23" t="n">
        <v>15827</v>
      </c>
      <c r="R2550" s="23" t="n">
        <v>17831</v>
      </c>
      <c r="S2550" s="23" t="n">
        <v>18289</v>
      </c>
      <c r="T2550" s="23" t="n">
        <v>3803</v>
      </c>
      <c r="U2550" s="42" t="n">
        <f aca="false">IF(I2550="delivery",O2550-SUM(Q2550+R2550),IF(I2550="PO",P2550-SUM(Q2550:R2550)))</f>
        <v>6112</v>
      </c>
      <c r="V2550" s="43" t="n">
        <v>0.41</v>
      </c>
      <c r="W2550" s="43"/>
      <c r="X2550" s="43" t="n">
        <f aca="false">W2550-V2550</f>
        <v>-0.41</v>
      </c>
      <c r="Y2550" s="23" t="n">
        <v>0.41</v>
      </c>
      <c r="Z2550" s="44"/>
      <c r="AA2550" s="44"/>
      <c r="AM2550" s="23" t="str">
        <f aca="false">D2550</f>
        <v>Sanmina</v>
      </c>
      <c r="AN2550" s="23" t="s">
        <v>3124</v>
      </c>
      <c r="AT2550" s="44"/>
      <c r="AU2550" s="44"/>
      <c r="BD2550" s="23" t="s">
        <v>182</v>
      </c>
      <c r="BE2550" s="1" t="s">
        <v>183</v>
      </c>
    </row>
    <row r="2551" customFormat="false" ht="15" hidden="false" customHeight="true" outlineLevel="0" collapsed="false">
      <c r="A2551" s="23" t="s">
        <v>10251</v>
      </c>
      <c r="B2551" s="23" t="s">
        <v>10252</v>
      </c>
      <c r="C2551" s="40" t="s">
        <v>177</v>
      </c>
      <c r="D2551" s="23" t="s">
        <v>1471</v>
      </c>
      <c r="E2551" s="23" t="s">
        <v>10253</v>
      </c>
      <c r="F2551" s="23" t="s">
        <v>10254</v>
      </c>
      <c r="G2551" s="23" t="n">
        <v>211</v>
      </c>
      <c r="H2551" s="23" t="n">
        <v>5000</v>
      </c>
      <c r="I2551" s="41" t="s">
        <v>180</v>
      </c>
      <c r="K2551" s="23" t="n">
        <v>0</v>
      </c>
      <c r="L2551" s="23" t="n">
        <v>90861</v>
      </c>
      <c r="M2551" s="23" t="n">
        <v>0</v>
      </c>
      <c r="N2551" s="23" t="n">
        <v>20000</v>
      </c>
      <c r="O2551" s="23" t="n">
        <f aca="false">K2551+L2551</f>
        <v>90861</v>
      </c>
      <c r="P2551" s="23" t="n">
        <f aca="false">K2551+L2551+M2551+N2551</f>
        <v>110861</v>
      </c>
      <c r="Q2551" s="23" t="n">
        <v>28868</v>
      </c>
      <c r="R2551" s="23" t="n">
        <v>47198</v>
      </c>
      <c r="S2551" s="23" t="n">
        <v>47992</v>
      </c>
      <c r="T2551" s="23" t="n">
        <v>10056</v>
      </c>
      <c r="U2551" s="42" t="n">
        <f aca="false">IF(I2551="delivery",O2551-SUM(Q2551+R2551),IF(I2551="PO",P2551-SUM(Q2551:R2551)))</f>
        <v>14795</v>
      </c>
      <c r="V2551" s="43" t="n">
        <v>0.18</v>
      </c>
      <c r="W2551" s="43"/>
      <c r="X2551" s="43" t="n">
        <f aca="false">W2551-V2551</f>
        <v>-0.18</v>
      </c>
      <c r="Y2551" s="23" t="n">
        <v>0.18</v>
      </c>
      <c r="Z2551" s="44"/>
      <c r="AA2551" s="44"/>
      <c r="AM2551" s="23" t="str">
        <f aca="false">D2551</f>
        <v>Sanmina</v>
      </c>
      <c r="AN2551" s="23" t="s">
        <v>3124</v>
      </c>
      <c r="AT2551" s="44"/>
      <c r="AU2551" s="44"/>
      <c r="BD2551" s="23" t="s">
        <v>182</v>
      </c>
      <c r="BE2551" s="1" t="s">
        <v>183</v>
      </c>
    </row>
    <row r="2552" customFormat="false" ht="15" hidden="false" customHeight="true" outlineLevel="0" collapsed="false">
      <c r="A2552" s="23" t="s">
        <v>10255</v>
      </c>
      <c r="B2552" s="23" t="s">
        <v>10256</v>
      </c>
      <c r="C2552" s="40" t="s">
        <v>177</v>
      </c>
      <c r="D2552" s="23" t="s">
        <v>1471</v>
      </c>
      <c r="E2552" s="23" t="s">
        <v>10257</v>
      </c>
      <c r="F2552" s="23" t="s">
        <v>10258</v>
      </c>
      <c r="G2552" s="23" t="n">
        <v>76</v>
      </c>
      <c r="H2552" s="23" t="n">
        <v>3000</v>
      </c>
      <c r="I2552" s="41" t="s">
        <v>180</v>
      </c>
      <c r="K2552" s="23" t="n">
        <v>0</v>
      </c>
      <c r="L2552" s="23" t="n">
        <v>11851</v>
      </c>
      <c r="M2552" s="23" t="n">
        <v>0</v>
      </c>
      <c r="N2552" s="23" t="n">
        <v>0</v>
      </c>
      <c r="O2552" s="23" t="n">
        <f aca="false">K2552+L2552</f>
        <v>11851</v>
      </c>
      <c r="P2552" s="23" t="n">
        <f aca="false">K2552+L2552+M2552+N2552</f>
        <v>11851</v>
      </c>
      <c r="Q2552" s="23" t="n">
        <v>6939</v>
      </c>
      <c r="R2552" s="23" t="n">
        <v>6322</v>
      </c>
      <c r="S2552" s="23" t="n">
        <v>7534</v>
      </c>
      <c r="T2552" s="23" t="n">
        <v>2164</v>
      </c>
      <c r="U2552" s="42" t="n">
        <f aca="false">IF(I2552="delivery",O2552-SUM(Q2552+R2552),IF(I2552="PO",P2552-SUM(Q2552:R2552)))</f>
        <v>-1410</v>
      </c>
      <c r="V2552" s="43" t="n">
        <v>0.0604</v>
      </c>
      <c r="W2552" s="43"/>
      <c r="X2552" s="43" t="n">
        <f aca="false">W2552-V2552</f>
        <v>-0.0604</v>
      </c>
      <c r="Y2552" s="23" t="n">
        <v>0.0725</v>
      </c>
      <c r="Z2552" s="44"/>
      <c r="AA2552" s="44"/>
      <c r="AM2552" s="23" t="str">
        <f aca="false">D2552</f>
        <v>Sanmina</v>
      </c>
      <c r="AN2552" s="23" t="s">
        <v>3124</v>
      </c>
      <c r="AT2552" s="44"/>
      <c r="AU2552" s="44"/>
      <c r="BD2552" s="23" t="s">
        <v>182</v>
      </c>
      <c r="BE2552" s="1" t="s">
        <v>183</v>
      </c>
    </row>
    <row r="2553" customFormat="false" ht="15" hidden="false" customHeight="true" outlineLevel="0" collapsed="false">
      <c r="A2553" s="23" t="s">
        <v>10259</v>
      </c>
      <c r="B2553" s="23" t="s">
        <v>10260</v>
      </c>
      <c r="C2553" s="40" t="s">
        <v>177</v>
      </c>
      <c r="D2553" s="23" t="s">
        <v>1471</v>
      </c>
      <c r="E2553" s="23" t="s">
        <v>10261</v>
      </c>
      <c r="F2553" s="23" t="s">
        <v>10262</v>
      </c>
      <c r="G2553" s="23" t="n">
        <v>135</v>
      </c>
      <c r="H2553" s="23" t="n">
        <v>1</v>
      </c>
      <c r="I2553" s="41" t="s">
        <v>180</v>
      </c>
      <c r="K2553" s="23" t="n">
        <v>0</v>
      </c>
      <c r="L2553" s="23" t="n">
        <v>14652</v>
      </c>
      <c r="M2553" s="23" t="n">
        <v>30000</v>
      </c>
      <c r="N2553" s="23" t="n">
        <v>40000</v>
      </c>
      <c r="O2553" s="23" t="n">
        <f aca="false">K2553+L2553</f>
        <v>14652</v>
      </c>
      <c r="P2553" s="23" t="n">
        <f aca="false">K2553+L2553+M2553+N2553</f>
        <v>84652</v>
      </c>
      <c r="Q2553" s="23" t="n">
        <v>32376</v>
      </c>
      <c r="R2553" s="23" t="n">
        <v>31289</v>
      </c>
      <c r="S2553" s="23" t="n">
        <v>32039</v>
      </c>
      <c r="T2553" s="23" t="n">
        <v>10353</v>
      </c>
      <c r="U2553" s="42" t="n">
        <f aca="false">IF(I2553="delivery",O2553-SUM(Q2553+R2553),IF(I2553="PO",P2553-SUM(Q2553:R2553)))</f>
        <v>-49013</v>
      </c>
      <c r="V2553" s="43" t="n">
        <v>0.0127</v>
      </c>
      <c r="W2553" s="43"/>
      <c r="X2553" s="43" t="n">
        <f aca="false">W2553-V2553</f>
        <v>-0.0127</v>
      </c>
      <c r="Z2553" s="44"/>
      <c r="AA2553" s="44"/>
      <c r="AM2553" s="23" t="str">
        <f aca="false">D2553</f>
        <v>Sanmina</v>
      </c>
      <c r="AN2553" s="23" t="s">
        <v>3124</v>
      </c>
      <c r="AT2553" s="44"/>
      <c r="AU2553" s="44"/>
      <c r="BD2553" s="23" t="s">
        <v>182</v>
      </c>
      <c r="BE2553" s="1" t="s">
        <v>183</v>
      </c>
    </row>
    <row r="2554" customFormat="false" ht="15" hidden="false" customHeight="true" outlineLevel="0" collapsed="false">
      <c r="A2554" s="23" t="s">
        <v>10263</v>
      </c>
      <c r="B2554" s="23" t="s">
        <v>10264</v>
      </c>
      <c r="C2554" s="40" t="s">
        <v>177</v>
      </c>
      <c r="D2554" s="23" t="s">
        <v>1471</v>
      </c>
      <c r="E2554" s="23" t="s">
        <v>10265</v>
      </c>
      <c r="F2554" s="23" t="s">
        <v>10266</v>
      </c>
      <c r="G2554" s="23" t="n">
        <v>93</v>
      </c>
      <c r="H2554" s="23" t="n">
        <v>2500</v>
      </c>
      <c r="I2554" s="41" t="s">
        <v>180</v>
      </c>
      <c r="K2554" s="23" t="n">
        <v>0</v>
      </c>
      <c r="L2554" s="23" t="n">
        <v>13818</v>
      </c>
      <c r="M2554" s="23" t="n">
        <v>3000</v>
      </c>
      <c r="N2554" s="23" t="n">
        <v>18000</v>
      </c>
      <c r="O2554" s="23" t="n">
        <f aca="false">K2554+L2554</f>
        <v>13818</v>
      </c>
      <c r="P2554" s="23" t="n">
        <f aca="false">K2554+L2554+M2554+N2554</f>
        <v>34818</v>
      </c>
      <c r="Q2554" s="23" t="n">
        <v>9934</v>
      </c>
      <c r="R2554" s="23" t="n">
        <v>11877</v>
      </c>
      <c r="S2554" s="23" t="n">
        <v>12082</v>
      </c>
      <c r="T2554" s="23" t="n">
        <v>3526</v>
      </c>
      <c r="U2554" s="42" t="n">
        <f aca="false">IF(I2554="delivery",O2554-SUM(Q2554+R2554),IF(I2554="PO",P2554-SUM(Q2554:R2554)))</f>
        <v>-7993</v>
      </c>
      <c r="V2554" s="43" t="n">
        <v>0.2661</v>
      </c>
      <c r="W2554" s="43"/>
      <c r="X2554" s="43" t="n">
        <f aca="false">W2554-V2554</f>
        <v>-0.2661</v>
      </c>
      <c r="Y2554" s="23" t="n">
        <v>0.2661</v>
      </c>
      <c r="Z2554" s="44"/>
      <c r="AA2554" s="44"/>
      <c r="AM2554" s="23" t="str">
        <f aca="false">D2554</f>
        <v>Sanmina</v>
      </c>
      <c r="AN2554" s="23" t="s">
        <v>3124</v>
      </c>
      <c r="AT2554" s="44"/>
      <c r="AU2554" s="44"/>
      <c r="BD2554" s="23" t="s">
        <v>182</v>
      </c>
      <c r="BE2554" s="1" t="s">
        <v>183</v>
      </c>
    </row>
    <row r="2555" customFormat="false" ht="15" hidden="false" customHeight="true" outlineLevel="0" collapsed="false">
      <c r="A2555" s="23" t="s">
        <v>10267</v>
      </c>
      <c r="B2555" s="23" t="s">
        <v>10268</v>
      </c>
      <c r="C2555" s="40" t="s">
        <v>177</v>
      </c>
      <c r="D2555" s="23" t="s">
        <v>1471</v>
      </c>
      <c r="E2555" s="23" t="s">
        <v>10269</v>
      </c>
      <c r="F2555" s="23" t="s">
        <v>10270</v>
      </c>
      <c r="G2555" s="23" t="n">
        <v>96</v>
      </c>
      <c r="H2555" s="23" t="n">
        <v>800</v>
      </c>
      <c r="I2555" s="41" t="s">
        <v>180</v>
      </c>
      <c r="K2555" s="23" t="n">
        <v>0</v>
      </c>
      <c r="L2555" s="23" t="n">
        <v>8130</v>
      </c>
      <c r="M2555" s="23" t="n">
        <v>0</v>
      </c>
      <c r="N2555" s="23" t="n">
        <v>0</v>
      </c>
      <c r="O2555" s="23" t="n">
        <f aca="false">K2555+L2555</f>
        <v>8130</v>
      </c>
      <c r="P2555" s="23" t="n">
        <f aca="false">K2555+L2555+M2555+N2555</f>
        <v>8130</v>
      </c>
      <c r="Q2555" s="23" t="n">
        <v>4364</v>
      </c>
      <c r="R2555" s="23" t="n">
        <v>2060</v>
      </c>
      <c r="S2555" s="23" t="n">
        <v>3370</v>
      </c>
      <c r="T2555" s="23" t="n">
        <v>654</v>
      </c>
      <c r="U2555" s="42" t="n">
        <f aca="false">IF(I2555="delivery",O2555-SUM(Q2555+R2555),IF(I2555="PO",P2555-SUM(Q2555:R2555)))</f>
        <v>1706</v>
      </c>
      <c r="V2555" s="43" t="n">
        <v>1.24</v>
      </c>
      <c r="W2555" s="43"/>
      <c r="X2555" s="43" t="n">
        <f aca="false">W2555-V2555</f>
        <v>-1.24</v>
      </c>
      <c r="Y2555" s="23" t="n">
        <v>1.24</v>
      </c>
      <c r="Z2555" s="44"/>
      <c r="AA2555" s="44"/>
      <c r="AM2555" s="23" t="str">
        <f aca="false">D2555</f>
        <v>Sanmina</v>
      </c>
      <c r="AN2555" s="23" t="s">
        <v>3124</v>
      </c>
      <c r="AT2555" s="44"/>
      <c r="AU2555" s="44"/>
      <c r="BD2555" s="23" t="s">
        <v>182</v>
      </c>
      <c r="BE2555" s="1" t="s">
        <v>183</v>
      </c>
    </row>
    <row r="2556" customFormat="false" ht="15" hidden="false" customHeight="true" outlineLevel="0" collapsed="false">
      <c r="A2556" s="23" t="s">
        <v>10271</v>
      </c>
      <c r="B2556" s="23" t="s">
        <v>10272</v>
      </c>
      <c r="C2556" s="40" t="s">
        <v>177</v>
      </c>
      <c r="D2556" s="23" t="s">
        <v>1471</v>
      </c>
      <c r="E2556" s="23" t="s">
        <v>10273</v>
      </c>
      <c r="F2556" s="23" t="s">
        <v>10274</v>
      </c>
      <c r="G2556" s="23" t="n">
        <v>163</v>
      </c>
      <c r="H2556" s="23" t="n">
        <v>9000</v>
      </c>
      <c r="I2556" s="41" t="s">
        <v>180</v>
      </c>
      <c r="K2556" s="23" t="n">
        <v>0</v>
      </c>
      <c r="L2556" s="23" t="n">
        <v>3410</v>
      </c>
      <c r="M2556" s="23" t="n">
        <v>0</v>
      </c>
      <c r="N2556" s="23" t="n">
        <v>9000</v>
      </c>
      <c r="O2556" s="23" t="n">
        <f aca="false">K2556+L2556</f>
        <v>3410</v>
      </c>
      <c r="P2556" s="23" t="n">
        <f aca="false">K2556+L2556+M2556+N2556</f>
        <v>12410</v>
      </c>
      <c r="Q2556" s="23" t="n">
        <v>534</v>
      </c>
      <c r="R2556" s="23" t="n">
        <v>2569</v>
      </c>
      <c r="S2556" s="23" t="n">
        <v>2168</v>
      </c>
      <c r="T2556" s="23" t="n">
        <v>761</v>
      </c>
      <c r="U2556" s="42" t="n">
        <f aca="false">IF(I2556="delivery",O2556-SUM(Q2556+R2556),IF(I2556="PO",P2556-SUM(Q2556:R2556)))</f>
        <v>307</v>
      </c>
      <c r="V2556" s="43" t="n">
        <v>0.022</v>
      </c>
      <c r="W2556" s="43"/>
      <c r="X2556" s="43" t="n">
        <f aca="false">W2556-V2556</f>
        <v>-0.022</v>
      </c>
      <c r="Y2556" s="23" t="n">
        <v>0.0386</v>
      </c>
      <c r="Z2556" s="44"/>
      <c r="AA2556" s="44"/>
      <c r="AM2556" s="23" t="str">
        <f aca="false">D2556</f>
        <v>Sanmina</v>
      </c>
      <c r="AN2556" s="23" t="s">
        <v>3124</v>
      </c>
      <c r="AT2556" s="44"/>
      <c r="AU2556" s="44"/>
      <c r="BD2556" s="23" t="s">
        <v>182</v>
      </c>
      <c r="BE2556" s="1" t="s">
        <v>183</v>
      </c>
    </row>
    <row r="2557" customFormat="false" ht="15" hidden="false" customHeight="true" outlineLevel="0" collapsed="false">
      <c r="A2557" s="23" t="s">
        <v>10275</v>
      </c>
      <c r="B2557" s="23" t="s">
        <v>10276</v>
      </c>
      <c r="C2557" s="40" t="s">
        <v>177</v>
      </c>
      <c r="D2557" s="23" t="s">
        <v>1471</v>
      </c>
      <c r="E2557" s="23" t="s">
        <v>10277</v>
      </c>
      <c r="F2557" s="23" t="s">
        <v>10278</v>
      </c>
      <c r="G2557" s="23" t="n">
        <v>241</v>
      </c>
      <c r="H2557" s="23" t="n">
        <v>3000</v>
      </c>
      <c r="I2557" s="41" t="s">
        <v>188</v>
      </c>
      <c r="K2557" s="23" t="n">
        <v>0</v>
      </c>
      <c r="L2557" s="23" t="n">
        <v>0</v>
      </c>
      <c r="M2557" s="23" t="n">
        <v>0</v>
      </c>
      <c r="N2557" s="23" t="n">
        <v>18000</v>
      </c>
      <c r="O2557" s="23" t="n">
        <f aca="false">K2557+L2557</f>
        <v>0</v>
      </c>
      <c r="P2557" s="23" t="n">
        <f aca="false">K2557+L2557+M2557+N2557</f>
        <v>18000</v>
      </c>
      <c r="Q2557" s="23" t="n">
        <v>0</v>
      </c>
      <c r="R2557" s="23" t="n">
        <v>7824</v>
      </c>
      <c r="S2557" s="23" t="n">
        <v>5388</v>
      </c>
      <c r="T2557" s="23" t="n">
        <v>2196</v>
      </c>
      <c r="U2557" s="42" t="n">
        <f aca="false">IF(I2557="delivery",O2557-SUM(Q2557+R2557),IF(I2557="PO",P2557-SUM(Q2557:R2557)))</f>
        <v>10176</v>
      </c>
      <c r="V2557" s="43" t="n">
        <v>0.117</v>
      </c>
      <c r="W2557" s="43"/>
      <c r="X2557" s="43" t="n">
        <f aca="false">W2557-V2557</f>
        <v>-0.117</v>
      </c>
      <c r="Z2557" s="44"/>
      <c r="AA2557" s="44"/>
      <c r="AM2557" s="23" t="str">
        <f aca="false">D2557</f>
        <v>Sanmina</v>
      </c>
      <c r="AN2557" s="23" t="s">
        <v>3124</v>
      </c>
      <c r="AT2557" s="44"/>
      <c r="AU2557" s="44"/>
      <c r="BD2557" s="23" t="s">
        <v>1543</v>
      </c>
      <c r="BE2557" s="1" t="s">
        <v>183</v>
      </c>
    </row>
    <row r="2558" customFormat="false" ht="15" hidden="false" customHeight="true" outlineLevel="0" collapsed="false">
      <c r="A2558" s="23" t="s">
        <v>10279</v>
      </c>
      <c r="B2558" s="23" t="s">
        <v>10280</v>
      </c>
      <c r="C2558" s="40" t="s">
        <v>177</v>
      </c>
      <c r="D2558" s="23" t="s">
        <v>1471</v>
      </c>
      <c r="E2558" s="23" t="s">
        <v>10281</v>
      </c>
      <c r="F2558" s="23" t="s">
        <v>10282</v>
      </c>
      <c r="G2558" s="23" t="n">
        <v>58</v>
      </c>
      <c r="H2558" s="23" t="n">
        <v>760</v>
      </c>
      <c r="I2558" s="41" t="s">
        <v>180</v>
      </c>
      <c r="K2558" s="23" t="n">
        <v>0</v>
      </c>
      <c r="L2558" s="23" t="n">
        <v>2194</v>
      </c>
      <c r="M2558" s="23" t="n">
        <v>1200</v>
      </c>
      <c r="N2558" s="23" t="n">
        <v>0</v>
      </c>
      <c r="O2558" s="23" t="n">
        <f aca="false">K2558+L2558</f>
        <v>2194</v>
      </c>
      <c r="P2558" s="23" t="n">
        <f aca="false">K2558+L2558+M2558+N2558</f>
        <v>3394</v>
      </c>
      <c r="Q2558" s="23" t="n">
        <v>0</v>
      </c>
      <c r="R2558" s="23" t="n">
        <v>0</v>
      </c>
      <c r="S2558" s="23" t="n">
        <v>0</v>
      </c>
      <c r="T2558" s="23" t="n">
        <v>0</v>
      </c>
      <c r="U2558" s="42" t="n">
        <f aca="false">IF(I2558="delivery",O2558-SUM(Q2558+R2558),IF(I2558="PO",P2558-SUM(Q2558:R2558)))</f>
        <v>2194</v>
      </c>
      <c r="V2558" s="43" t="n">
        <v>1.1</v>
      </c>
      <c r="W2558" s="43"/>
      <c r="X2558" s="43" t="n">
        <f aca="false">W2558-V2558</f>
        <v>-1.1</v>
      </c>
      <c r="Y2558" s="23" t="n">
        <v>1.2</v>
      </c>
      <c r="Z2558" s="44"/>
      <c r="AA2558" s="44"/>
      <c r="AM2558" s="23" t="str">
        <f aca="false">D2558</f>
        <v>Sanmina</v>
      </c>
      <c r="AN2558" s="23" t="s">
        <v>3124</v>
      </c>
      <c r="AT2558" s="44"/>
      <c r="AU2558" s="44"/>
      <c r="BD2558" s="23" t="s">
        <v>182</v>
      </c>
      <c r="BE2558" s="1" t="s">
        <v>183</v>
      </c>
    </row>
    <row r="2559" customFormat="false" ht="15" hidden="false" customHeight="true" outlineLevel="0" collapsed="false">
      <c r="A2559" s="23" t="s">
        <v>10283</v>
      </c>
      <c r="B2559" s="23" t="s">
        <v>10284</v>
      </c>
      <c r="C2559" s="40" t="s">
        <v>177</v>
      </c>
      <c r="D2559" s="23" t="s">
        <v>82</v>
      </c>
      <c r="E2559" s="23" t="s">
        <v>10285</v>
      </c>
      <c r="F2559" s="23" t="s">
        <v>10286</v>
      </c>
      <c r="G2559" s="23" t="n">
        <v>61</v>
      </c>
      <c r="H2559" s="23" t="n">
        <v>3000</v>
      </c>
      <c r="I2559" s="41" t="s">
        <v>188</v>
      </c>
      <c r="K2559" s="23" t="n">
        <v>0</v>
      </c>
      <c r="L2559" s="23" t="n">
        <v>3421</v>
      </c>
      <c r="M2559" s="23" t="n">
        <v>0</v>
      </c>
      <c r="N2559" s="23" t="n">
        <v>0</v>
      </c>
      <c r="O2559" s="23" t="n">
        <f aca="false">K2559+L2559</f>
        <v>3421</v>
      </c>
      <c r="P2559" s="23" t="n">
        <f aca="false">K2559+L2559+M2559+N2559</f>
        <v>3421</v>
      </c>
      <c r="Q2559" s="23" t="n">
        <v>0</v>
      </c>
      <c r="R2559" s="23" t="n">
        <v>0</v>
      </c>
      <c r="S2559" s="23" t="n">
        <v>0</v>
      </c>
      <c r="T2559" s="23" t="n">
        <v>0</v>
      </c>
      <c r="U2559" s="42" t="n">
        <f aca="false">IF(I2559="delivery",O2559-SUM(Q2559+R2559),IF(I2559="PO",P2559-SUM(Q2559:R2559)))</f>
        <v>3421</v>
      </c>
      <c r="V2559" s="43" t="n">
        <v>0.129</v>
      </c>
      <c r="W2559" s="43"/>
      <c r="X2559" s="43" t="n">
        <f aca="false">W2559-V2559</f>
        <v>-0.129</v>
      </c>
      <c r="Y2559" s="23" t="n">
        <v>0.129</v>
      </c>
      <c r="Z2559" s="44"/>
      <c r="AA2559" s="44"/>
      <c r="AM2559" s="23" t="str">
        <f aca="false">D2559</f>
        <v>Arista</v>
      </c>
      <c r="AN2559" s="23" t="s">
        <v>6397</v>
      </c>
      <c r="AT2559" s="44"/>
      <c r="AU2559" s="44"/>
      <c r="BD2559" s="23" t="s">
        <v>182</v>
      </c>
      <c r="BE2559" s="1" t="s">
        <v>183</v>
      </c>
    </row>
    <row r="2560" customFormat="false" ht="15" hidden="false" customHeight="true" outlineLevel="0" collapsed="false">
      <c r="A2560" s="23" t="s">
        <v>10287</v>
      </c>
      <c r="B2560" s="23" t="s">
        <v>10288</v>
      </c>
      <c r="C2560" s="40" t="s">
        <v>177</v>
      </c>
      <c r="D2560" s="23" t="s">
        <v>82</v>
      </c>
      <c r="E2560" s="23" t="s">
        <v>10289</v>
      </c>
      <c r="F2560" s="23" t="s">
        <v>10290</v>
      </c>
      <c r="G2560" s="23" t="n">
        <v>61</v>
      </c>
      <c r="H2560" s="23" t="n">
        <v>1000</v>
      </c>
      <c r="I2560" s="41" t="s">
        <v>180</v>
      </c>
      <c r="K2560" s="23" t="n">
        <v>0</v>
      </c>
      <c r="L2560" s="23" t="n">
        <v>15103</v>
      </c>
      <c r="M2560" s="23" t="n">
        <v>0</v>
      </c>
      <c r="N2560" s="23" t="n">
        <v>0</v>
      </c>
      <c r="O2560" s="23" t="n">
        <f aca="false">K2560+L2560</f>
        <v>15103</v>
      </c>
      <c r="P2560" s="23" t="n">
        <f aca="false">K2560+L2560+M2560+N2560</f>
        <v>15103</v>
      </c>
      <c r="Q2560" s="23" t="n">
        <v>0</v>
      </c>
      <c r="R2560" s="23" t="n">
        <v>0</v>
      </c>
      <c r="S2560" s="23" t="n">
        <v>0</v>
      </c>
      <c r="T2560" s="23" t="n">
        <v>0</v>
      </c>
      <c r="U2560" s="42" t="n">
        <f aca="false">IF(I2560="delivery",O2560-SUM(Q2560+R2560),IF(I2560="PO",P2560-SUM(Q2560:R2560)))</f>
        <v>15103</v>
      </c>
      <c r="V2560" s="43" t="n">
        <v>0.19</v>
      </c>
      <c r="W2560" s="43"/>
      <c r="X2560" s="43" t="n">
        <f aca="false">W2560-V2560</f>
        <v>-0.19</v>
      </c>
      <c r="Y2560" s="23" t="n">
        <v>0.19</v>
      </c>
      <c r="Z2560" s="44"/>
      <c r="AA2560" s="44"/>
      <c r="AM2560" s="23" t="str">
        <f aca="false">D2560</f>
        <v>Arista</v>
      </c>
      <c r="AN2560" s="23" t="s">
        <v>6397</v>
      </c>
      <c r="AT2560" s="44"/>
      <c r="AU2560" s="44"/>
      <c r="BD2560" s="23" t="s">
        <v>182</v>
      </c>
      <c r="BE2560" s="1" t="s">
        <v>183</v>
      </c>
    </row>
    <row r="2561" customFormat="false" ht="15" hidden="false" customHeight="true" outlineLevel="0" collapsed="false">
      <c r="A2561" s="23" t="s">
        <v>10291</v>
      </c>
      <c r="B2561" s="23" t="s">
        <v>10292</v>
      </c>
      <c r="C2561" s="40" t="s">
        <v>177</v>
      </c>
      <c r="D2561" s="23" t="s">
        <v>82</v>
      </c>
      <c r="E2561" s="23" t="s">
        <v>10293</v>
      </c>
      <c r="F2561" s="23" t="s">
        <v>10294</v>
      </c>
      <c r="G2561" s="23" t="n">
        <v>61</v>
      </c>
      <c r="H2561" s="23" t="n">
        <v>1000</v>
      </c>
      <c r="I2561" s="41" t="s">
        <v>180</v>
      </c>
      <c r="K2561" s="23" t="n">
        <v>0</v>
      </c>
      <c r="L2561" s="23" t="n">
        <v>7786</v>
      </c>
      <c r="M2561" s="23" t="n">
        <v>0</v>
      </c>
      <c r="N2561" s="23" t="n">
        <v>0</v>
      </c>
      <c r="O2561" s="23" t="n">
        <f aca="false">K2561+L2561</f>
        <v>7786</v>
      </c>
      <c r="P2561" s="23" t="n">
        <f aca="false">K2561+L2561+M2561+N2561</f>
        <v>7786</v>
      </c>
      <c r="Q2561" s="23" t="n">
        <v>0</v>
      </c>
      <c r="R2561" s="23" t="n">
        <v>0</v>
      </c>
      <c r="S2561" s="23" t="n">
        <v>0</v>
      </c>
      <c r="T2561" s="23" t="n">
        <v>0</v>
      </c>
      <c r="U2561" s="42" t="n">
        <f aca="false">IF(I2561="delivery",O2561-SUM(Q2561+R2561),IF(I2561="PO",P2561-SUM(Q2561:R2561)))</f>
        <v>7786</v>
      </c>
      <c r="V2561" s="43" t="n">
        <v>0.245</v>
      </c>
      <c r="W2561" s="43"/>
      <c r="X2561" s="43" t="n">
        <f aca="false">W2561-V2561</f>
        <v>-0.245</v>
      </c>
      <c r="Z2561" s="44"/>
      <c r="AA2561" s="44"/>
      <c r="AM2561" s="23" t="str">
        <f aca="false">D2561</f>
        <v>Arista</v>
      </c>
      <c r="AN2561" s="23" t="s">
        <v>6397</v>
      </c>
      <c r="AT2561" s="44"/>
      <c r="AU2561" s="44"/>
      <c r="BD2561" s="23" t="s">
        <v>182</v>
      </c>
      <c r="BE2561" s="1" t="s">
        <v>183</v>
      </c>
    </row>
    <row r="2562" customFormat="false" ht="15" hidden="false" customHeight="true" outlineLevel="0" collapsed="false">
      <c r="A2562" s="23" t="s">
        <v>10295</v>
      </c>
      <c r="B2562" s="23" t="s">
        <v>10296</v>
      </c>
      <c r="C2562" s="40" t="s">
        <v>177</v>
      </c>
      <c r="D2562" s="23" t="s">
        <v>82</v>
      </c>
      <c r="E2562" s="23" t="s">
        <v>10297</v>
      </c>
      <c r="F2562" s="23" t="s">
        <v>10298</v>
      </c>
      <c r="G2562" s="23" t="n">
        <v>91</v>
      </c>
      <c r="H2562" s="23" t="n">
        <v>3000</v>
      </c>
      <c r="I2562" s="41" t="s">
        <v>180</v>
      </c>
      <c r="K2562" s="23" t="n">
        <v>0</v>
      </c>
      <c r="L2562" s="23" t="n">
        <v>11886</v>
      </c>
      <c r="M2562" s="23" t="n">
        <v>0</v>
      </c>
      <c r="N2562" s="23" t="n">
        <v>0</v>
      </c>
      <c r="O2562" s="23" t="n">
        <f aca="false">K2562+L2562</f>
        <v>11886</v>
      </c>
      <c r="P2562" s="23" t="n">
        <f aca="false">K2562+L2562+M2562+N2562</f>
        <v>11886</v>
      </c>
      <c r="Q2562" s="23" t="n">
        <v>0</v>
      </c>
      <c r="R2562" s="23" t="n">
        <v>0</v>
      </c>
      <c r="S2562" s="23" t="n">
        <v>0</v>
      </c>
      <c r="T2562" s="23" t="n">
        <v>0</v>
      </c>
      <c r="U2562" s="42" t="n">
        <f aca="false">IF(I2562="delivery",O2562-SUM(Q2562+R2562),IF(I2562="PO",P2562-SUM(Q2562:R2562)))</f>
        <v>11886</v>
      </c>
      <c r="V2562" s="43" t="n">
        <v>0.1152</v>
      </c>
      <c r="W2562" s="43"/>
      <c r="X2562" s="43" t="n">
        <f aca="false">W2562-V2562</f>
        <v>-0.1152</v>
      </c>
      <c r="Z2562" s="44"/>
      <c r="AA2562" s="44"/>
      <c r="AM2562" s="23" t="str">
        <f aca="false">D2562</f>
        <v>Arista</v>
      </c>
      <c r="AN2562" s="23" t="s">
        <v>6397</v>
      </c>
      <c r="AT2562" s="44"/>
      <c r="AU2562" s="44"/>
      <c r="BD2562" s="23" t="s">
        <v>182</v>
      </c>
      <c r="BE2562" s="1" t="s">
        <v>183</v>
      </c>
    </row>
    <row r="2563" customFormat="false" ht="15" hidden="false" customHeight="true" outlineLevel="0" collapsed="false">
      <c r="A2563" s="23" t="s">
        <v>10299</v>
      </c>
      <c r="B2563" s="23" t="s">
        <v>10300</v>
      </c>
      <c r="C2563" s="40" t="s">
        <v>177</v>
      </c>
      <c r="D2563" s="23" t="s">
        <v>82</v>
      </c>
      <c r="E2563" s="23" t="s">
        <v>10301</v>
      </c>
      <c r="F2563" s="23" t="s">
        <v>10302</v>
      </c>
      <c r="G2563" s="23" t="n">
        <v>51</v>
      </c>
      <c r="H2563" s="23" t="n">
        <v>1000</v>
      </c>
      <c r="I2563" s="41" t="s">
        <v>180</v>
      </c>
      <c r="K2563" s="23" t="n">
        <v>0</v>
      </c>
      <c r="L2563" s="23" t="n">
        <v>960</v>
      </c>
      <c r="M2563" s="23" t="n">
        <v>0</v>
      </c>
      <c r="N2563" s="23" t="n">
        <v>0</v>
      </c>
      <c r="O2563" s="23" t="n">
        <f aca="false">K2563+L2563</f>
        <v>960</v>
      </c>
      <c r="P2563" s="23" t="n">
        <f aca="false">K2563+L2563+M2563+N2563</f>
        <v>960</v>
      </c>
      <c r="Q2563" s="23" t="n">
        <v>0</v>
      </c>
      <c r="R2563" s="23" t="n">
        <v>0</v>
      </c>
      <c r="S2563" s="23" t="n">
        <v>0</v>
      </c>
      <c r="T2563" s="23" t="n">
        <v>0</v>
      </c>
      <c r="U2563" s="42" t="n">
        <f aca="false">IF(I2563="delivery",O2563-SUM(Q2563+R2563),IF(I2563="PO",P2563-SUM(Q2563:R2563)))</f>
        <v>960</v>
      </c>
      <c r="V2563" s="43" t="n">
        <v>0.1008</v>
      </c>
      <c r="W2563" s="43"/>
      <c r="X2563" s="43" t="n">
        <f aca="false">W2563-V2563</f>
        <v>-0.1008</v>
      </c>
      <c r="Z2563" s="44"/>
      <c r="AA2563" s="44"/>
      <c r="AM2563" s="23" t="str">
        <f aca="false">D2563</f>
        <v>Arista</v>
      </c>
      <c r="AN2563" s="23" t="s">
        <v>6397</v>
      </c>
      <c r="AT2563" s="44"/>
      <c r="AU2563" s="44"/>
      <c r="BD2563" s="23" t="s">
        <v>182</v>
      </c>
      <c r="BE2563" s="1" t="s">
        <v>183</v>
      </c>
    </row>
    <row r="2564" customFormat="false" ht="15" hidden="false" customHeight="true" outlineLevel="0" collapsed="false">
      <c r="A2564" s="23" t="s">
        <v>10303</v>
      </c>
      <c r="B2564" s="23" t="s">
        <v>10304</v>
      </c>
      <c r="C2564" s="40" t="s">
        <v>177</v>
      </c>
      <c r="D2564" s="23" t="s">
        <v>82</v>
      </c>
      <c r="E2564" s="23" t="s">
        <v>10305</v>
      </c>
      <c r="F2564" s="23" t="s">
        <v>10306</v>
      </c>
      <c r="G2564" s="23" t="n">
        <v>71</v>
      </c>
      <c r="H2564" s="23" t="n">
        <v>3000</v>
      </c>
      <c r="I2564" s="41" t="s">
        <v>180</v>
      </c>
      <c r="K2564" s="23" t="n">
        <v>0</v>
      </c>
      <c r="L2564" s="23" t="n">
        <v>3628</v>
      </c>
      <c r="M2564" s="23" t="n">
        <v>15000</v>
      </c>
      <c r="N2564" s="23" t="n">
        <v>0</v>
      </c>
      <c r="O2564" s="23" t="n">
        <f aca="false">K2564+L2564</f>
        <v>3628</v>
      </c>
      <c r="P2564" s="23" t="n">
        <f aca="false">K2564+L2564+M2564+N2564</f>
        <v>18628</v>
      </c>
      <c r="Q2564" s="23" t="n">
        <v>0</v>
      </c>
      <c r="R2564" s="23" t="n">
        <v>0</v>
      </c>
      <c r="S2564" s="23" t="n">
        <v>0</v>
      </c>
      <c r="T2564" s="23" t="n">
        <v>0</v>
      </c>
      <c r="U2564" s="42" t="n">
        <f aca="false">IF(I2564="delivery",O2564-SUM(Q2564+R2564),IF(I2564="PO",P2564-SUM(Q2564:R2564)))</f>
        <v>3628</v>
      </c>
      <c r="V2564" s="43" t="n">
        <v>0.126</v>
      </c>
      <c r="W2564" s="43"/>
      <c r="X2564" s="43" t="n">
        <f aca="false">W2564-V2564</f>
        <v>-0.126</v>
      </c>
      <c r="Y2564" s="23" t="n">
        <v>0.095</v>
      </c>
      <c r="Z2564" s="44"/>
      <c r="AA2564" s="44"/>
      <c r="AM2564" s="23" t="str">
        <f aca="false">D2564</f>
        <v>Arista</v>
      </c>
      <c r="AN2564" s="23" t="s">
        <v>6397</v>
      </c>
      <c r="AT2564" s="44"/>
      <c r="AU2564" s="44"/>
      <c r="BD2564" s="23" t="s">
        <v>182</v>
      </c>
      <c r="BE2564" s="1" t="s">
        <v>183</v>
      </c>
    </row>
    <row r="2565" customFormat="false" ht="15" hidden="false" customHeight="true" outlineLevel="0" collapsed="false">
      <c r="A2565" s="23" t="s">
        <v>10307</v>
      </c>
      <c r="B2565" s="23" t="s">
        <v>10308</v>
      </c>
      <c r="C2565" s="40" t="s">
        <v>177</v>
      </c>
      <c r="D2565" s="23" t="s">
        <v>82</v>
      </c>
      <c r="E2565" s="23" t="s">
        <v>10309</v>
      </c>
      <c r="F2565" s="23" t="s">
        <v>10310</v>
      </c>
      <c r="G2565" s="23" t="n">
        <v>51</v>
      </c>
      <c r="H2565" s="23" t="n">
        <v>3000</v>
      </c>
      <c r="I2565" s="41" t="s">
        <v>180</v>
      </c>
      <c r="K2565" s="23" t="n">
        <v>0</v>
      </c>
      <c r="L2565" s="23" t="n">
        <v>8998</v>
      </c>
      <c r="M2565" s="23" t="n">
        <v>0</v>
      </c>
      <c r="N2565" s="23" t="n">
        <v>0</v>
      </c>
      <c r="O2565" s="23" t="n">
        <f aca="false">K2565+L2565</f>
        <v>8998</v>
      </c>
      <c r="P2565" s="23" t="n">
        <f aca="false">K2565+L2565+M2565+N2565</f>
        <v>8998</v>
      </c>
      <c r="Q2565" s="23" t="n">
        <v>0</v>
      </c>
      <c r="R2565" s="23" t="n">
        <v>0</v>
      </c>
      <c r="S2565" s="23" t="n">
        <v>0</v>
      </c>
      <c r="T2565" s="23" t="n">
        <v>0</v>
      </c>
      <c r="U2565" s="42" t="n">
        <f aca="false">IF(I2565="delivery",O2565-SUM(Q2565+R2565),IF(I2565="PO",P2565-SUM(Q2565:R2565)))</f>
        <v>8998</v>
      </c>
      <c r="V2565" s="43" t="n">
        <v>0.115</v>
      </c>
      <c r="W2565" s="43"/>
      <c r="X2565" s="43" t="n">
        <f aca="false">W2565-V2565</f>
        <v>-0.115</v>
      </c>
      <c r="Z2565" s="44"/>
      <c r="AA2565" s="44"/>
      <c r="AM2565" s="23" t="str">
        <f aca="false">D2565</f>
        <v>Arista</v>
      </c>
      <c r="AN2565" s="23" t="s">
        <v>6397</v>
      </c>
      <c r="AT2565" s="44"/>
      <c r="AU2565" s="44"/>
      <c r="BD2565" s="23" t="s">
        <v>182</v>
      </c>
      <c r="BE2565" s="1" t="s">
        <v>183</v>
      </c>
    </row>
    <row r="2566" customFormat="false" ht="15" hidden="false" customHeight="true" outlineLevel="0" collapsed="false">
      <c r="A2566" s="23" t="s">
        <v>10311</v>
      </c>
      <c r="B2566" s="23" t="s">
        <v>10312</v>
      </c>
      <c r="C2566" s="40" t="s">
        <v>177</v>
      </c>
      <c r="D2566" s="23" t="s">
        <v>82</v>
      </c>
      <c r="E2566" s="23" t="s">
        <v>10313</v>
      </c>
      <c r="F2566" s="23" t="s">
        <v>10314</v>
      </c>
      <c r="G2566" s="23" t="n">
        <v>131</v>
      </c>
      <c r="H2566" s="23" t="n">
        <v>1000</v>
      </c>
      <c r="I2566" s="41" t="s">
        <v>180</v>
      </c>
      <c r="K2566" s="23" t="n">
        <v>0</v>
      </c>
      <c r="L2566" s="23" t="n">
        <v>4329</v>
      </c>
      <c r="M2566" s="23" t="n">
        <v>0</v>
      </c>
      <c r="N2566" s="23" t="n">
        <v>5000</v>
      </c>
      <c r="O2566" s="23" t="n">
        <f aca="false">K2566+L2566</f>
        <v>4329</v>
      </c>
      <c r="P2566" s="23" t="n">
        <f aca="false">K2566+L2566+M2566+N2566</f>
        <v>9329</v>
      </c>
      <c r="Q2566" s="23" t="n">
        <v>0</v>
      </c>
      <c r="R2566" s="23" t="n">
        <v>0</v>
      </c>
      <c r="S2566" s="23" t="n">
        <v>0</v>
      </c>
      <c r="T2566" s="23" t="n">
        <v>0</v>
      </c>
      <c r="U2566" s="42" t="n">
        <f aca="false">IF(I2566="delivery",O2566-SUM(Q2566+R2566),IF(I2566="PO",P2566-SUM(Q2566:R2566)))</f>
        <v>4329</v>
      </c>
      <c r="V2566" s="43" t="n">
        <v>0.27</v>
      </c>
      <c r="W2566" s="43"/>
      <c r="X2566" s="43" t="n">
        <f aca="false">W2566-V2566</f>
        <v>-0.27</v>
      </c>
      <c r="Z2566" s="44"/>
      <c r="AA2566" s="44"/>
      <c r="AM2566" s="23" t="str">
        <f aca="false">D2566</f>
        <v>Arista</v>
      </c>
      <c r="AN2566" s="23" t="s">
        <v>6397</v>
      </c>
      <c r="AT2566" s="44"/>
      <c r="AU2566" s="44"/>
      <c r="BD2566" s="23" t="s">
        <v>182</v>
      </c>
      <c r="BE2566" s="1" t="s">
        <v>183</v>
      </c>
    </row>
    <row r="2567" customFormat="false" ht="15" hidden="false" customHeight="true" outlineLevel="0" collapsed="false">
      <c r="A2567" s="23" t="s">
        <v>10315</v>
      </c>
      <c r="B2567" s="23" t="s">
        <v>10316</v>
      </c>
      <c r="C2567" s="40" t="s">
        <v>177</v>
      </c>
      <c r="D2567" s="23" t="s">
        <v>82</v>
      </c>
      <c r="E2567" s="23" t="s">
        <v>10317</v>
      </c>
      <c r="F2567" s="23" t="s">
        <v>10318</v>
      </c>
      <c r="G2567" s="23" t="n">
        <v>71</v>
      </c>
      <c r="H2567" s="23" t="n">
        <v>3000</v>
      </c>
      <c r="I2567" s="41" t="s">
        <v>180</v>
      </c>
      <c r="K2567" s="23" t="n">
        <v>0</v>
      </c>
      <c r="L2567" s="23" t="n">
        <v>0</v>
      </c>
      <c r="M2567" s="23" t="n">
        <v>0</v>
      </c>
      <c r="N2567" s="23" t="n">
        <v>0</v>
      </c>
      <c r="O2567" s="23" t="n">
        <f aca="false">K2567+L2567</f>
        <v>0</v>
      </c>
      <c r="P2567" s="23" t="n">
        <f aca="false">K2567+L2567+M2567+N2567</f>
        <v>0</v>
      </c>
      <c r="Q2567" s="23" t="n">
        <v>0</v>
      </c>
      <c r="R2567" s="23" t="n">
        <v>0</v>
      </c>
      <c r="S2567" s="23" t="n">
        <v>0</v>
      </c>
      <c r="T2567" s="23" t="n">
        <v>0</v>
      </c>
      <c r="U2567" s="42" t="n">
        <f aca="false">IF(I2567="delivery",O2567-SUM(Q2567+R2567),IF(I2567="PO",P2567-SUM(Q2567:R2567)))</f>
        <v>0</v>
      </c>
      <c r="V2567" s="43" t="n">
        <v>0.23</v>
      </c>
      <c r="W2567" s="43"/>
      <c r="X2567" s="43" t="n">
        <f aca="false">W2567-V2567</f>
        <v>-0.23</v>
      </c>
      <c r="Z2567" s="44"/>
      <c r="AA2567" s="44"/>
      <c r="AM2567" s="23" t="str">
        <f aca="false">D2567</f>
        <v>Arista</v>
      </c>
      <c r="AN2567" s="23" t="s">
        <v>6397</v>
      </c>
      <c r="AT2567" s="44"/>
      <c r="AU2567" s="44"/>
      <c r="BD2567" s="23" t="s">
        <v>182</v>
      </c>
      <c r="BE2567" s="1" t="s">
        <v>183</v>
      </c>
    </row>
    <row r="2568" customFormat="false" ht="15" hidden="false" customHeight="true" outlineLevel="0" collapsed="false">
      <c r="A2568" s="23" t="s">
        <v>10319</v>
      </c>
      <c r="B2568" s="23" t="s">
        <v>10320</v>
      </c>
      <c r="C2568" s="40" t="s">
        <v>177</v>
      </c>
      <c r="D2568" s="23" t="s">
        <v>82</v>
      </c>
      <c r="E2568" s="23" t="s">
        <v>10321</v>
      </c>
      <c r="F2568" s="23" t="s">
        <v>10322</v>
      </c>
      <c r="G2568" s="23" t="n">
        <v>41</v>
      </c>
      <c r="H2568" s="23" t="n">
        <v>1000</v>
      </c>
      <c r="I2568" s="41" t="s">
        <v>180</v>
      </c>
      <c r="K2568" s="23" t="n">
        <v>0</v>
      </c>
      <c r="L2568" s="23" t="n">
        <v>0</v>
      </c>
      <c r="M2568" s="23" t="n">
        <v>0</v>
      </c>
      <c r="N2568" s="23" t="n">
        <v>0</v>
      </c>
      <c r="O2568" s="23" t="n">
        <f aca="false">K2568+L2568</f>
        <v>0</v>
      </c>
      <c r="P2568" s="23" t="n">
        <f aca="false">K2568+L2568+M2568+N2568</f>
        <v>0</v>
      </c>
      <c r="Q2568" s="23" t="n">
        <v>0</v>
      </c>
      <c r="R2568" s="23" t="n">
        <v>0</v>
      </c>
      <c r="S2568" s="23" t="n">
        <v>0</v>
      </c>
      <c r="T2568" s="23" t="n">
        <v>0</v>
      </c>
      <c r="U2568" s="42" t="n">
        <f aca="false">IF(I2568="delivery",O2568-SUM(Q2568+R2568),IF(I2568="PO",P2568-SUM(Q2568:R2568)))</f>
        <v>0</v>
      </c>
      <c r="V2568" s="43" t="n">
        <v>0.26</v>
      </c>
      <c r="W2568" s="43"/>
      <c r="X2568" s="43" t="n">
        <f aca="false">W2568-V2568</f>
        <v>-0.26</v>
      </c>
      <c r="Z2568" s="44"/>
      <c r="AA2568" s="44"/>
      <c r="AM2568" s="23" t="str">
        <f aca="false">D2568</f>
        <v>Arista</v>
      </c>
      <c r="AN2568" s="23" t="s">
        <v>6397</v>
      </c>
      <c r="AT2568" s="44"/>
      <c r="AU2568" s="44"/>
      <c r="BD2568" s="23" t="s">
        <v>182</v>
      </c>
      <c r="BE2568" s="1" t="s">
        <v>183</v>
      </c>
    </row>
    <row r="2569" customFormat="false" ht="15" hidden="false" customHeight="true" outlineLevel="0" collapsed="false">
      <c r="A2569" s="23" t="s">
        <v>10323</v>
      </c>
      <c r="B2569" s="23" t="s">
        <v>10324</v>
      </c>
      <c r="C2569" s="40" t="s">
        <v>177</v>
      </c>
      <c r="D2569" s="23" t="s">
        <v>82</v>
      </c>
      <c r="E2569" s="23" t="s">
        <v>10325</v>
      </c>
      <c r="F2569" s="23" t="s">
        <v>10326</v>
      </c>
      <c r="G2569" s="23" t="n">
        <v>61</v>
      </c>
      <c r="H2569" s="23" t="n">
        <v>1000</v>
      </c>
      <c r="I2569" s="41" t="s">
        <v>180</v>
      </c>
      <c r="K2569" s="23" t="n">
        <v>0</v>
      </c>
      <c r="L2569" s="23" t="n">
        <v>2000</v>
      </c>
      <c r="M2569" s="23" t="n">
        <v>2000</v>
      </c>
      <c r="N2569" s="23" t="n">
        <v>0</v>
      </c>
      <c r="O2569" s="23" t="n">
        <f aca="false">K2569+L2569</f>
        <v>2000</v>
      </c>
      <c r="P2569" s="23" t="n">
        <f aca="false">K2569+L2569+M2569+N2569</f>
        <v>4000</v>
      </c>
      <c r="Q2569" s="23" t="n">
        <v>0</v>
      </c>
      <c r="R2569" s="23" t="n">
        <v>0</v>
      </c>
      <c r="S2569" s="23" t="n">
        <v>0</v>
      </c>
      <c r="T2569" s="23" t="n">
        <v>0</v>
      </c>
      <c r="U2569" s="42" t="n">
        <f aca="false">IF(I2569="delivery",O2569-SUM(Q2569+R2569),IF(I2569="PO",P2569-SUM(Q2569:R2569)))</f>
        <v>2000</v>
      </c>
      <c r="V2569" s="43" t="n">
        <v>0.1982</v>
      </c>
      <c r="W2569" s="43"/>
      <c r="X2569" s="43" t="n">
        <f aca="false">W2569-V2569</f>
        <v>-0.1982</v>
      </c>
      <c r="Z2569" s="44"/>
      <c r="AA2569" s="44"/>
      <c r="AM2569" s="23" t="str">
        <f aca="false">D2569</f>
        <v>Arista</v>
      </c>
      <c r="AN2569" s="23" t="s">
        <v>6397</v>
      </c>
      <c r="AT2569" s="44"/>
      <c r="AU2569" s="44"/>
      <c r="BD2569" s="23" t="s">
        <v>182</v>
      </c>
      <c r="BE2569" s="1" t="s">
        <v>183</v>
      </c>
    </row>
    <row r="2570" customFormat="false" ht="15" hidden="false" customHeight="true" outlineLevel="0" collapsed="false">
      <c r="A2570" s="23" t="s">
        <v>10327</v>
      </c>
      <c r="B2570" s="23" t="s">
        <v>10328</v>
      </c>
      <c r="C2570" s="40" t="s">
        <v>177</v>
      </c>
      <c r="D2570" s="23" t="s">
        <v>82</v>
      </c>
      <c r="E2570" s="23" t="s">
        <v>10329</v>
      </c>
      <c r="F2570" s="23" t="s">
        <v>10330</v>
      </c>
      <c r="G2570" s="23" t="n">
        <v>86</v>
      </c>
      <c r="H2570" s="23" t="n">
        <v>1000</v>
      </c>
      <c r="I2570" s="41" t="s">
        <v>180</v>
      </c>
      <c r="K2570" s="23" t="n">
        <v>0</v>
      </c>
      <c r="L2570" s="23" t="n">
        <v>0</v>
      </c>
      <c r="M2570" s="23" t="n">
        <v>0</v>
      </c>
      <c r="N2570" s="23" t="n">
        <v>1000</v>
      </c>
      <c r="O2570" s="23" t="n">
        <f aca="false">K2570+L2570</f>
        <v>0</v>
      </c>
      <c r="P2570" s="23" t="n">
        <f aca="false">K2570+L2570+M2570+N2570</f>
        <v>1000</v>
      </c>
      <c r="Q2570" s="23" t="n">
        <v>0</v>
      </c>
      <c r="R2570" s="23" t="n">
        <v>0</v>
      </c>
      <c r="S2570" s="23" t="n">
        <v>0</v>
      </c>
      <c r="T2570" s="23" t="n">
        <v>0</v>
      </c>
      <c r="U2570" s="42" t="n">
        <f aca="false">IF(I2570="delivery",O2570-SUM(Q2570+R2570),IF(I2570="PO",P2570-SUM(Q2570:R2570)))</f>
        <v>0</v>
      </c>
      <c r="V2570" s="43" t="n">
        <v>0.25</v>
      </c>
      <c r="W2570" s="43"/>
      <c r="X2570" s="43" t="n">
        <f aca="false">W2570-V2570</f>
        <v>-0.25</v>
      </c>
      <c r="Z2570" s="44"/>
      <c r="AA2570" s="44"/>
      <c r="AM2570" s="23" t="str">
        <f aca="false">D2570</f>
        <v>Arista</v>
      </c>
      <c r="AN2570" s="23" t="s">
        <v>6397</v>
      </c>
      <c r="AT2570" s="44"/>
      <c r="AU2570" s="44"/>
      <c r="BD2570" s="23" t="s">
        <v>719</v>
      </c>
      <c r="BE2570" s="1" t="s">
        <v>183</v>
      </c>
    </row>
    <row r="2571" customFormat="false" ht="15" hidden="false" customHeight="true" outlineLevel="0" collapsed="false">
      <c r="A2571" s="23" t="s">
        <v>10331</v>
      </c>
      <c r="B2571" s="23" t="s">
        <v>10328</v>
      </c>
      <c r="C2571" s="40" t="s">
        <v>177</v>
      </c>
      <c r="D2571" s="23" t="s">
        <v>82</v>
      </c>
      <c r="E2571" s="23" t="s">
        <v>10329</v>
      </c>
      <c r="F2571" s="23" t="s">
        <v>10332</v>
      </c>
      <c r="G2571" s="23" t="n">
        <v>91</v>
      </c>
      <c r="H2571" s="23" t="n">
        <v>1000</v>
      </c>
      <c r="I2571" s="41" t="s">
        <v>180</v>
      </c>
      <c r="K2571" s="23" t="n">
        <v>0</v>
      </c>
      <c r="L2571" s="23" t="n">
        <v>0</v>
      </c>
      <c r="M2571" s="23" t="n">
        <v>0</v>
      </c>
      <c r="N2571" s="23" t="n">
        <v>0</v>
      </c>
      <c r="O2571" s="23" t="n">
        <f aca="false">K2571+L2571</f>
        <v>0</v>
      </c>
      <c r="P2571" s="23" t="n">
        <f aca="false">K2571+L2571+M2571+N2571</f>
        <v>0</v>
      </c>
      <c r="Q2571" s="23" t="n">
        <v>0</v>
      </c>
      <c r="R2571" s="23" t="n">
        <v>0</v>
      </c>
      <c r="S2571" s="23" t="n">
        <v>0</v>
      </c>
      <c r="T2571" s="23" t="n">
        <v>0</v>
      </c>
      <c r="U2571" s="42" t="n">
        <f aca="false">IF(I2571="delivery",O2571-SUM(Q2571+R2571),IF(I2571="PO",P2571-SUM(Q2571:R2571)))</f>
        <v>0</v>
      </c>
      <c r="V2571" s="43" t="n">
        <v>0.25</v>
      </c>
      <c r="W2571" s="43"/>
      <c r="X2571" s="43" t="n">
        <f aca="false">W2571-V2571</f>
        <v>-0.25</v>
      </c>
      <c r="Z2571" s="44"/>
      <c r="AA2571" s="44"/>
      <c r="AM2571" s="23" t="str">
        <f aca="false">D2571</f>
        <v>Arista</v>
      </c>
      <c r="AN2571" s="23" t="s">
        <v>6397</v>
      </c>
      <c r="AT2571" s="44"/>
      <c r="AU2571" s="44"/>
      <c r="BD2571" s="23" t="s">
        <v>182</v>
      </c>
      <c r="BE2571" s="1" t="s">
        <v>183</v>
      </c>
    </row>
    <row r="2572" customFormat="false" ht="15" hidden="false" customHeight="true" outlineLevel="0" collapsed="false">
      <c r="A2572" s="46" t="s">
        <v>10333</v>
      </c>
      <c r="B2572" s="23" t="s">
        <v>10334</v>
      </c>
      <c r="C2572" s="40" t="s">
        <v>177</v>
      </c>
      <c r="D2572" s="23" t="s">
        <v>82</v>
      </c>
      <c r="E2572" s="23" t="s">
        <v>10335</v>
      </c>
      <c r="F2572" s="23" t="s">
        <v>10336</v>
      </c>
      <c r="G2572" s="23" t="n">
        <v>66</v>
      </c>
      <c r="H2572" s="23" t="n">
        <v>2500</v>
      </c>
      <c r="I2572" s="41" t="s">
        <v>188</v>
      </c>
      <c r="K2572" s="23" t="n">
        <v>0</v>
      </c>
      <c r="L2572" s="23" t="n">
        <v>2</v>
      </c>
      <c r="M2572" s="23" t="n">
        <v>0</v>
      </c>
      <c r="N2572" s="23" t="n">
        <v>0</v>
      </c>
      <c r="O2572" s="23" t="n">
        <f aca="false">K2572+L2572</f>
        <v>2</v>
      </c>
      <c r="P2572" s="23" t="n">
        <f aca="false">K2572+L2572+M2572+N2572</f>
        <v>2</v>
      </c>
      <c r="Q2572" s="23" t="n">
        <v>0</v>
      </c>
      <c r="R2572" s="23" t="n">
        <v>0</v>
      </c>
      <c r="S2572" s="23" t="n">
        <v>0</v>
      </c>
      <c r="T2572" s="23" t="n">
        <v>0</v>
      </c>
      <c r="U2572" s="42" t="n">
        <f aca="false">IF(I2572="delivery",O2572-SUM(Q2572+R2572),IF(I2572="PO",P2572-SUM(Q2572:R2572)))</f>
        <v>2</v>
      </c>
      <c r="V2572" s="43" t="n">
        <v>2.6</v>
      </c>
      <c r="W2572" s="43"/>
      <c r="X2572" s="43" t="n">
        <f aca="false">W2572-V2572</f>
        <v>-2.6</v>
      </c>
      <c r="Z2572" s="44"/>
      <c r="AA2572" s="44"/>
      <c r="AM2572" s="23" t="str">
        <f aca="false">D2572</f>
        <v>Arista</v>
      </c>
      <c r="AN2572" s="23" t="s">
        <v>189</v>
      </c>
      <c r="AT2572" s="44"/>
      <c r="AU2572" s="44"/>
      <c r="BD2572" s="23" t="s">
        <v>182</v>
      </c>
      <c r="BE2572" s="1" t="s">
        <v>183</v>
      </c>
    </row>
    <row r="2573" customFormat="false" ht="15" hidden="false" customHeight="true" outlineLevel="0" collapsed="false">
      <c r="A2573" s="46" t="s">
        <v>10337</v>
      </c>
      <c r="B2573" s="23" t="s">
        <v>10338</v>
      </c>
      <c r="C2573" s="40" t="s">
        <v>177</v>
      </c>
      <c r="D2573" s="23" t="s">
        <v>82</v>
      </c>
      <c r="E2573" s="23" t="s">
        <v>754</v>
      </c>
      <c r="F2573" s="23" t="s">
        <v>10339</v>
      </c>
      <c r="G2573" s="23" t="n">
        <v>76</v>
      </c>
      <c r="H2573" s="23" t="n">
        <v>2500</v>
      </c>
      <c r="I2573" s="41" t="s">
        <v>188</v>
      </c>
      <c r="K2573" s="23" t="n">
        <v>0</v>
      </c>
      <c r="L2573" s="23" t="n">
        <v>350</v>
      </c>
      <c r="M2573" s="23" t="n">
        <v>2180</v>
      </c>
      <c r="N2573" s="23" t="n">
        <v>0</v>
      </c>
      <c r="O2573" s="23" t="n">
        <f aca="false">K2573+L2573</f>
        <v>350</v>
      </c>
      <c r="P2573" s="23" t="n">
        <f aca="false">K2573+L2573+M2573+N2573</f>
        <v>2530</v>
      </c>
      <c r="Q2573" s="23" t="n">
        <v>856</v>
      </c>
      <c r="R2573" s="23" t="n">
        <v>856</v>
      </c>
      <c r="S2573" s="23" t="n">
        <v>0</v>
      </c>
      <c r="T2573" s="23" t="n">
        <v>0</v>
      </c>
      <c r="U2573" s="42" t="n">
        <f aca="false">IF(I2573="delivery",O2573-SUM(Q2573+R2573),IF(I2573="PO",P2573-SUM(Q2573:R2573)))</f>
        <v>818</v>
      </c>
      <c r="V2573" s="43" t="n">
        <v>15.1834</v>
      </c>
      <c r="W2573" s="43"/>
      <c r="X2573" s="43" t="n">
        <f aca="false">W2573-V2573</f>
        <v>-15.1834</v>
      </c>
      <c r="Y2573" s="23" t="n">
        <v>14.33504</v>
      </c>
      <c r="Z2573" s="44"/>
      <c r="AA2573" s="44"/>
      <c r="AM2573" s="23" t="str">
        <f aca="false">D2573</f>
        <v>Arista</v>
      </c>
      <c r="AN2573" s="23" t="s">
        <v>181</v>
      </c>
      <c r="AT2573" s="44"/>
      <c r="AU2573" s="44"/>
      <c r="BD2573" s="23" t="s">
        <v>182</v>
      </c>
      <c r="BE2573" s="1" t="s">
        <v>183</v>
      </c>
    </row>
    <row r="2574" customFormat="false" ht="15" hidden="false" customHeight="true" outlineLevel="0" collapsed="false">
      <c r="A2574" s="46" t="s">
        <v>10340</v>
      </c>
      <c r="B2574" s="23" t="s">
        <v>10341</v>
      </c>
      <c r="C2574" s="40" t="s">
        <v>177</v>
      </c>
      <c r="D2574" s="23" t="s">
        <v>82</v>
      </c>
      <c r="E2574" s="23" t="s">
        <v>925</v>
      </c>
      <c r="F2574" s="23" t="s">
        <v>10342</v>
      </c>
      <c r="G2574" s="23" t="n">
        <v>83</v>
      </c>
      <c r="H2574" s="23" t="n">
        <v>100</v>
      </c>
      <c r="I2574" s="41" t="s">
        <v>188</v>
      </c>
      <c r="K2574" s="23" t="n">
        <v>0</v>
      </c>
      <c r="L2574" s="23" t="n">
        <v>1000</v>
      </c>
      <c r="M2574" s="23" t="n">
        <v>0</v>
      </c>
      <c r="N2574" s="23" t="n">
        <v>0</v>
      </c>
      <c r="O2574" s="23" t="n">
        <f aca="false">K2574+L2574</f>
        <v>1000</v>
      </c>
      <c r="P2574" s="23" t="n">
        <f aca="false">K2574+L2574+M2574+N2574</f>
        <v>1000</v>
      </c>
      <c r="Q2574" s="23" t="n">
        <v>0</v>
      </c>
      <c r="R2574" s="23" t="n">
        <v>0</v>
      </c>
      <c r="S2574" s="23" t="n">
        <v>0</v>
      </c>
      <c r="T2574" s="23" t="n">
        <v>0</v>
      </c>
      <c r="U2574" s="42" t="n">
        <f aca="false">IF(I2574="delivery",O2574-SUM(Q2574+R2574),IF(I2574="PO",P2574-SUM(Q2574:R2574)))</f>
        <v>1000</v>
      </c>
      <c r="V2574" s="45" t="n">
        <v>16.25</v>
      </c>
      <c r="W2574" s="45"/>
      <c r="X2574" s="43" t="n">
        <f aca="false">W2574-V2574</f>
        <v>-16.25</v>
      </c>
      <c r="Z2574" s="44"/>
      <c r="AA2574" s="44"/>
      <c r="AM2574" s="23" t="str">
        <f aca="false">D2574</f>
        <v>Arista</v>
      </c>
      <c r="AN2574" s="23" t="s">
        <v>194</v>
      </c>
      <c r="AT2574" s="44"/>
      <c r="AU2574" s="44"/>
      <c r="BD2574" s="23" t="s">
        <v>709</v>
      </c>
      <c r="BE2574" s="1" t="s">
        <v>183</v>
      </c>
    </row>
    <row r="2575" customFormat="false" ht="15" hidden="false" customHeight="true" outlineLevel="0" collapsed="false">
      <c r="A2575" s="46" t="s">
        <v>10343</v>
      </c>
      <c r="B2575" s="23" t="s">
        <v>10344</v>
      </c>
      <c r="C2575" s="40" t="s">
        <v>177</v>
      </c>
      <c r="D2575" s="23" t="s">
        <v>82</v>
      </c>
      <c r="E2575" s="23" t="s">
        <v>10345</v>
      </c>
      <c r="F2575" s="23" t="s">
        <v>10346</v>
      </c>
      <c r="G2575" s="23" t="n">
        <v>21</v>
      </c>
      <c r="H2575" s="23" t="n">
        <v>5000</v>
      </c>
      <c r="I2575" s="41" t="s">
        <v>188</v>
      </c>
      <c r="K2575" s="23" t="n">
        <v>0</v>
      </c>
      <c r="L2575" s="23" t="n">
        <v>9629</v>
      </c>
      <c r="M2575" s="23" t="n">
        <v>0</v>
      </c>
      <c r="N2575" s="23" t="n">
        <v>0</v>
      </c>
      <c r="O2575" s="23" t="n">
        <f aca="false">K2575+L2575</f>
        <v>9629</v>
      </c>
      <c r="P2575" s="23" t="n">
        <f aca="false">K2575+L2575+M2575+N2575</f>
        <v>9629</v>
      </c>
      <c r="Q2575" s="23" t="n">
        <v>910</v>
      </c>
      <c r="R2575" s="23" t="n">
        <v>0</v>
      </c>
      <c r="S2575" s="23" t="n">
        <v>0</v>
      </c>
      <c r="T2575" s="23" t="n">
        <v>0</v>
      </c>
      <c r="U2575" s="42" t="n">
        <f aca="false">IF(I2575="delivery",O2575-SUM(Q2575+R2575),IF(I2575="PO",P2575-SUM(Q2575:R2575)))</f>
        <v>8719</v>
      </c>
      <c r="V2575" s="43" t="n">
        <v>1.05</v>
      </c>
      <c r="W2575" s="43"/>
      <c r="X2575" s="43" t="n">
        <f aca="false">W2575-V2575</f>
        <v>-1.05</v>
      </c>
      <c r="Z2575" s="44"/>
      <c r="AA2575" s="44"/>
      <c r="AM2575" s="23" t="str">
        <f aca="false">D2575</f>
        <v>Arista</v>
      </c>
      <c r="AN2575" s="23" t="s">
        <v>1432</v>
      </c>
      <c r="AT2575" s="44"/>
      <c r="AU2575" s="44"/>
      <c r="BD2575" s="23" t="s">
        <v>182</v>
      </c>
      <c r="BE2575" s="1" t="s">
        <v>183</v>
      </c>
    </row>
    <row r="2576" customFormat="false" ht="15" hidden="false" customHeight="true" outlineLevel="0" collapsed="false">
      <c r="A2576" s="46" t="s">
        <v>10347</v>
      </c>
      <c r="B2576" s="23" t="s">
        <v>10348</v>
      </c>
      <c r="C2576" s="40" t="s">
        <v>1465</v>
      </c>
      <c r="D2576" s="23" t="s">
        <v>82</v>
      </c>
      <c r="E2576" s="23" t="s">
        <v>2150</v>
      </c>
      <c r="F2576" s="23" t="s">
        <v>10349</v>
      </c>
      <c r="G2576" s="23" t="n">
        <v>66</v>
      </c>
      <c r="H2576" s="23" t="n">
        <v>1</v>
      </c>
      <c r="I2576" s="41" t="s">
        <v>188</v>
      </c>
      <c r="K2576" s="23" t="n">
        <v>0</v>
      </c>
      <c r="L2576" s="23" t="n">
        <v>2868</v>
      </c>
      <c r="M2576" s="23" t="n">
        <v>4240</v>
      </c>
      <c r="N2576" s="23" t="n">
        <v>530</v>
      </c>
      <c r="O2576" s="23" t="n">
        <f aca="false">K2576+L2576</f>
        <v>2868</v>
      </c>
      <c r="P2576" s="23" t="n">
        <f aca="false">K2576+L2576+M2576+N2576</f>
        <v>7638</v>
      </c>
      <c r="Q2576" s="23" t="n">
        <v>0</v>
      </c>
      <c r="R2576" s="23" t="n">
        <v>0</v>
      </c>
      <c r="S2576" s="23" t="n">
        <v>0</v>
      </c>
      <c r="T2576" s="23" t="n">
        <v>0</v>
      </c>
      <c r="U2576" s="42" t="n">
        <f aca="false">IF(I2576="delivery",O2576-SUM(Q2576+R2576),IF(I2576="PO",P2576-SUM(Q2576:R2576)))</f>
        <v>7638</v>
      </c>
      <c r="V2576" s="43" t="n">
        <v>0.0001</v>
      </c>
      <c r="W2576" s="43"/>
      <c r="X2576" s="43" t="n">
        <f aca="false">W2576-V2576</f>
        <v>-0.0001</v>
      </c>
      <c r="Z2576" s="44"/>
      <c r="AA2576" s="44"/>
      <c r="AM2576" s="23" t="str">
        <f aca="false">D2576</f>
        <v>Arista</v>
      </c>
      <c r="AN2576" s="23" t="s">
        <v>2011</v>
      </c>
      <c r="AT2576" s="44"/>
      <c r="AU2576" s="44"/>
      <c r="BD2576" s="23" t="s">
        <v>1468</v>
      </c>
      <c r="BE2576" s="1" t="s">
        <v>183</v>
      </c>
    </row>
    <row r="2577" customFormat="false" ht="15" hidden="false" customHeight="true" outlineLevel="0" collapsed="false">
      <c r="A2577" s="46" t="s">
        <v>10350</v>
      </c>
      <c r="B2577" s="23" t="s">
        <v>10351</v>
      </c>
      <c r="C2577" s="40" t="s">
        <v>1465</v>
      </c>
      <c r="D2577" s="23" t="s">
        <v>82</v>
      </c>
      <c r="E2577" s="23" t="s">
        <v>2197</v>
      </c>
      <c r="F2577" s="23" t="s">
        <v>10352</v>
      </c>
      <c r="G2577" s="23" t="n">
        <v>55</v>
      </c>
      <c r="H2577" s="23" t="n">
        <v>1</v>
      </c>
      <c r="I2577" s="41" t="s">
        <v>188</v>
      </c>
      <c r="K2577" s="23" t="n">
        <v>0</v>
      </c>
      <c r="L2577" s="23" t="n">
        <v>130</v>
      </c>
      <c r="M2577" s="23" t="n">
        <v>600</v>
      </c>
      <c r="N2577" s="23" t="n">
        <v>371</v>
      </c>
      <c r="O2577" s="23" t="n">
        <f aca="false">K2577+L2577</f>
        <v>130</v>
      </c>
      <c r="P2577" s="23" t="n">
        <f aca="false">K2577+L2577+M2577+N2577</f>
        <v>1101</v>
      </c>
      <c r="Q2577" s="23" t="n">
        <v>0</v>
      </c>
      <c r="R2577" s="23" t="n">
        <v>0</v>
      </c>
      <c r="S2577" s="23" t="n">
        <v>0</v>
      </c>
      <c r="T2577" s="23" t="n">
        <v>0</v>
      </c>
      <c r="U2577" s="42" t="n">
        <f aca="false">IF(I2577="delivery",O2577-SUM(Q2577+R2577),IF(I2577="PO",P2577-SUM(Q2577:R2577)))</f>
        <v>1101</v>
      </c>
      <c r="V2577" s="43" t="n">
        <v>0.0001</v>
      </c>
      <c r="W2577" s="43"/>
      <c r="X2577" s="43" t="n">
        <f aca="false">W2577-V2577</f>
        <v>-0.0001</v>
      </c>
      <c r="Z2577" s="44"/>
      <c r="AA2577" s="44"/>
      <c r="AM2577" s="23" t="str">
        <f aca="false">D2577</f>
        <v>Arista</v>
      </c>
      <c r="AN2577" s="23" t="s">
        <v>2011</v>
      </c>
      <c r="AT2577" s="44"/>
      <c r="AU2577" s="44"/>
      <c r="BD2577" s="23" t="s">
        <v>1468</v>
      </c>
      <c r="BE2577" s="1" t="s">
        <v>183</v>
      </c>
    </row>
    <row r="2578" customFormat="false" ht="15" hidden="false" customHeight="true" outlineLevel="0" collapsed="false">
      <c r="A2578" s="46" t="s">
        <v>10353</v>
      </c>
      <c r="B2578" s="23" t="s">
        <v>10354</v>
      </c>
      <c r="C2578" s="40" t="s">
        <v>1465</v>
      </c>
      <c r="D2578" s="23" t="s">
        <v>82</v>
      </c>
      <c r="E2578" s="23" t="s">
        <v>10355</v>
      </c>
      <c r="F2578" s="23" t="s">
        <v>10356</v>
      </c>
      <c r="G2578" s="23" t="n">
        <v>55</v>
      </c>
      <c r="H2578" s="23" t="n">
        <v>1</v>
      </c>
      <c r="I2578" s="41" t="s">
        <v>188</v>
      </c>
      <c r="K2578" s="23" t="n">
        <v>0</v>
      </c>
      <c r="L2578" s="23" t="n">
        <v>30</v>
      </c>
      <c r="M2578" s="23" t="n">
        <v>970</v>
      </c>
      <c r="N2578" s="23" t="n">
        <v>30</v>
      </c>
      <c r="O2578" s="23" t="n">
        <f aca="false">K2578+L2578</f>
        <v>30</v>
      </c>
      <c r="P2578" s="23" t="n">
        <f aca="false">K2578+L2578+M2578+N2578</f>
        <v>1030</v>
      </c>
      <c r="Q2578" s="23" t="n">
        <v>0</v>
      </c>
      <c r="R2578" s="23" t="n">
        <v>0</v>
      </c>
      <c r="S2578" s="23" t="n">
        <v>0</v>
      </c>
      <c r="T2578" s="23" t="n">
        <v>0</v>
      </c>
      <c r="U2578" s="42" t="n">
        <f aca="false">IF(I2578="delivery",O2578-SUM(Q2578+R2578),IF(I2578="PO",P2578-SUM(Q2578:R2578)))</f>
        <v>1030</v>
      </c>
      <c r="V2578" s="43" t="n">
        <v>0.0001</v>
      </c>
      <c r="W2578" s="43"/>
      <c r="X2578" s="43" t="n">
        <f aca="false">W2578-V2578</f>
        <v>-0.0001</v>
      </c>
      <c r="Z2578" s="44"/>
      <c r="AA2578" s="44"/>
      <c r="AM2578" s="23" t="str">
        <f aca="false">D2578</f>
        <v>Arista</v>
      </c>
      <c r="AN2578" s="23" t="s">
        <v>2011</v>
      </c>
      <c r="AT2578" s="44"/>
      <c r="AU2578" s="44"/>
      <c r="BD2578" s="23" t="s">
        <v>1468</v>
      </c>
      <c r="BE2578" s="1" t="s">
        <v>183</v>
      </c>
    </row>
    <row r="2579" customFormat="false" ht="15" hidden="false" customHeight="true" outlineLevel="0" collapsed="false">
      <c r="A2579" s="46" t="s">
        <v>10357</v>
      </c>
      <c r="B2579" s="23" t="s">
        <v>10358</v>
      </c>
      <c r="C2579" s="40" t="s">
        <v>177</v>
      </c>
      <c r="D2579" s="23" t="s">
        <v>82</v>
      </c>
      <c r="E2579" s="23" t="s">
        <v>2464</v>
      </c>
      <c r="F2579" s="23" t="s">
        <v>2468</v>
      </c>
      <c r="G2579" s="23" t="n">
        <v>21</v>
      </c>
      <c r="H2579" s="23" t="n">
        <v>1000</v>
      </c>
      <c r="I2579" s="41" t="s">
        <v>188</v>
      </c>
      <c r="K2579" s="23" t="n">
        <v>0</v>
      </c>
      <c r="L2579" s="23" t="n">
        <v>1000</v>
      </c>
      <c r="M2579" s="23" t="n">
        <v>0</v>
      </c>
      <c r="N2579" s="23" t="n">
        <v>0</v>
      </c>
      <c r="O2579" s="23" t="n">
        <f aca="false">K2579+L2579</f>
        <v>1000</v>
      </c>
      <c r="P2579" s="23" t="n">
        <f aca="false">K2579+L2579+M2579+N2579</f>
        <v>1000</v>
      </c>
      <c r="Q2579" s="23" t="n">
        <v>0</v>
      </c>
      <c r="R2579" s="23" t="n">
        <v>0</v>
      </c>
      <c r="S2579" s="23" t="n">
        <v>0</v>
      </c>
      <c r="T2579" s="23" t="n">
        <v>0</v>
      </c>
      <c r="U2579" s="42" t="n">
        <f aca="false">IF(I2579="delivery",O2579-SUM(Q2579+R2579),IF(I2579="PO",P2579-SUM(Q2579:R2579)))</f>
        <v>1000</v>
      </c>
      <c r="V2579" s="43" t="n">
        <v>0.52</v>
      </c>
      <c r="W2579" s="43"/>
      <c r="X2579" s="43" t="n">
        <f aca="false">W2579-V2579</f>
        <v>-0.52</v>
      </c>
      <c r="Z2579" s="44"/>
      <c r="AA2579" s="44"/>
      <c r="AM2579" s="23" t="str">
        <f aca="false">D2579</f>
        <v>Arista</v>
      </c>
      <c r="AN2579" s="23" t="s">
        <v>2389</v>
      </c>
      <c r="AT2579" s="44"/>
      <c r="AU2579" s="44"/>
      <c r="BD2579" s="23" t="s">
        <v>182</v>
      </c>
      <c r="BE2579" s="1" t="s">
        <v>183</v>
      </c>
    </row>
    <row r="2580" customFormat="false" ht="15" hidden="false" customHeight="true" outlineLevel="0" collapsed="false">
      <c r="A2580" s="46" t="s">
        <v>10359</v>
      </c>
      <c r="B2580" s="23" t="s">
        <v>10360</v>
      </c>
      <c r="C2580" s="40" t="s">
        <v>177</v>
      </c>
      <c r="D2580" s="23" t="s">
        <v>82</v>
      </c>
      <c r="E2580" s="23" t="s">
        <v>10361</v>
      </c>
      <c r="F2580" s="23" t="s">
        <v>10362</v>
      </c>
      <c r="G2580" s="23" t="n">
        <v>31</v>
      </c>
      <c r="H2580" s="23" t="n">
        <v>100</v>
      </c>
      <c r="I2580" s="41" t="s">
        <v>188</v>
      </c>
      <c r="K2580" s="23" t="n">
        <v>0</v>
      </c>
      <c r="L2580" s="23" t="n">
        <v>1</v>
      </c>
      <c r="M2580" s="23" t="n">
        <v>0</v>
      </c>
      <c r="N2580" s="23" t="n">
        <v>0</v>
      </c>
      <c r="O2580" s="23" t="n">
        <f aca="false">K2580+L2580</f>
        <v>1</v>
      </c>
      <c r="P2580" s="23" t="n">
        <f aca="false">K2580+L2580+M2580+N2580</f>
        <v>1</v>
      </c>
      <c r="Q2580" s="23" t="n">
        <v>0</v>
      </c>
      <c r="R2580" s="23" t="n">
        <v>0</v>
      </c>
      <c r="S2580" s="23" t="n">
        <v>0</v>
      </c>
      <c r="T2580" s="23" t="n">
        <v>0</v>
      </c>
      <c r="U2580" s="42" t="n">
        <f aca="false">IF(I2580="delivery",O2580-SUM(Q2580+R2580),IF(I2580="PO",P2580-SUM(Q2580:R2580)))</f>
        <v>1</v>
      </c>
      <c r="V2580" s="43" t="n">
        <v>2.5</v>
      </c>
      <c r="W2580" s="43"/>
      <c r="X2580" s="43" t="n">
        <f aca="false">W2580-V2580</f>
        <v>-2.5</v>
      </c>
      <c r="Z2580" s="44"/>
      <c r="AA2580" s="44"/>
      <c r="AM2580" s="23" t="str">
        <f aca="false">D2580</f>
        <v>Arista</v>
      </c>
      <c r="AN2580" s="23" t="s">
        <v>189</v>
      </c>
      <c r="AT2580" s="44"/>
      <c r="AU2580" s="44"/>
      <c r="BD2580" s="23" t="s">
        <v>182</v>
      </c>
      <c r="BE2580" s="1" t="s">
        <v>183</v>
      </c>
    </row>
    <row r="2581" customFormat="false" ht="15" hidden="false" customHeight="true" outlineLevel="0" collapsed="false">
      <c r="A2581" s="46" t="s">
        <v>10363</v>
      </c>
      <c r="B2581" s="23" t="s">
        <v>10364</v>
      </c>
      <c r="C2581" s="40" t="s">
        <v>177</v>
      </c>
      <c r="D2581" s="23" t="s">
        <v>82</v>
      </c>
      <c r="E2581" s="23" t="s">
        <v>10365</v>
      </c>
      <c r="F2581" s="23" t="s">
        <v>10366</v>
      </c>
      <c r="G2581" s="23" t="n">
        <v>31</v>
      </c>
      <c r="H2581" s="23" t="n">
        <v>100</v>
      </c>
      <c r="I2581" s="41" t="s">
        <v>180</v>
      </c>
      <c r="K2581" s="23" t="n">
        <v>0</v>
      </c>
      <c r="L2581" s="23" t="n">
        <v>6.99364</v>
      </c>
      <c r="M2581" s="23" t="n">
        <v>0</v>
      </c>
      <c r="N2581" s="23" t="n">
        <v>0</v>
      </c>
      <c r="O2581" s="23" t="n">
        <f aca="false">K2581+L2581</f>
        <v>6.99364</v>
      </c>
      <c r="P2581" s="23" t="n">
        <f aca="false">K2581+L2581+M2581+N2581</f>
        <v>6.99364</v>
      </c>
      <c r="Q2581" s="23" t="n">
        <v>1.586051</v>
      </c>
      <c r="R2581" s="23" t="n">
        <v>0</v>
      </c>
      <c r="S2581" s="23" t="n">
        <v>0</v>
      </c>
      <c r="T2581" s="23" t="n">
        <v>0</v>
      </c>
      <c r="U2581" s="42" t="n">
        <f aca="false">IF(I2581="delivery",O2581-SUM(Q2581+R2581),IF(I2581="PO",P2581-SUM(Q2581:R2581)))</f>
        <v>5.407589</v>
      </c>
      <c r="V2581" s="43" t="n">
        <v>16.63</v>
      </c>
      <c r="W2581" s="43"/>
      <c r="X2581" s="43" t="n">
        <f aca="false">W2581-V2581</f>
        <v>-16.63</v>
      </c>
      <c r="Y2581" s="23" t="n">
        <v>14.4</v>
      </c>
      <c r="Z2581" s="44"/>
      <c r="AA2581" s="44"/>
      <c r="AM2581" s="23" t="str">
        <f aca="false">D2581</f>
        <v>Arista</v>
      </c>
      <c r="AN2581" s="23" t="s">
        <v>181</v>
      </c>
      <c r="AT2581" s="44"/>
      <c r="AU2581" s="44"/>
      <c r="BD2581" s="23" t="s">
        <v>182</v>
      </c>
      <c r="BE2581" s="1" t="s">
        <v>183</v>
      </c>
    </row>
    <row r="2582" customFormat="false" ht="15" hidden="false" customHeight="true" outlineLevel="0" collapsed="false">
      <c r="A2582" s="46" t="s">
        <v>10367</v>
      </c>
      <c r="B2582" s="23" t="s">
        <v>10368</v>
      </c>
      <c r="C2582" s="40" t="s">
        <v>177</v>
      </c>
      <c r="D2582" s="23" t="s">
        <v>82</v>
      </c>
      <c r="E2582" s="23" t="s">
        <v>10369</v>
      </c>
      <c r="F2582" s="23" t="s">
        <v>10370</v>
      </c>
      <c r="G2582" s="23" t="n">
        <v>31</v>
      </c>
      <c r="H2582" s="23" t="n">
        <v>2500</v>
      </c>
      <c r="I2582" s="41" t="s">
        <v>180</v>
      </c>
      <c r="K2582" s="23" t="n">
        <v>0</v>
      </c>
      <c r="L2582" s="23" t="n">
        <v>61</v>
      </c>
      <c r="M2582" s="23" t="n">
        <v>0</v>
      </c>
      <c r="N2582" s="23" t="n">
        <v>0</v>
      </c>
      <c r="O2582" s="23" t="n">
        <f aca="false">K2582+L2582</f>
        <v>61</v>
      </c>
      <c r="P2582" s="23" t="n">
        <f aca="false">K2582+L2582+M2582+N2582</f>
        <v>61</v>
      </c>
      <c r="Q2582" s="23" t="n">
        <v>0</v>
      </c>
      <c r="R2582" s="23" t="n">
        <v>0</v>
      </c>
      <c r="S2582" s="23" t="n">
        <v>0</v>
      </c>
      <c r="T2582" s="23" t="n">
        <v>0</v>
      </c>
      <c r="U2582" s="42" t="n">
        <f aca="false">IF(I2582="delivery",O2582-SUM(Q2582+R2582),IF(I2582="PO",P2582-SUM(Q2582:R2582)))</f>
        <v>61</v>
      </c>
      <c r="V2582" s="43" t="n">
        <v>1.58</v>
      </c>
      <c r="W2582" s="43"/>
      <c r="X2582" s="43" t="n">
        <f aca="false">W2582-V2582</f>
        <v>-1.58</v>
      </c>
      <c r="Z2582" s="44"/>
      <c r="AA2582" s="44"/>
      <c r="AM2582" s="23" t="str">
        <f aca="false">D2582</f>
        <v>Arista</v>
      </c>
      <c r="AN2582" s="23" t="s">
        <v>181</v>
      </c>
      <c r="AT2582" s="44"/>
      <c r="AU2582" s="44"/>
      <c r="BD2582" s="23" t="s">
        <v>182</v>
      </c>
      <c r="BE2582" s="1" t="s">
        <v>183</v>
      </c>
    </row>
    <row r="2583" customFormat="false" ht="15" hidden="false" customHeight="true" outlineLevel="0" collapsed="false">
      <c r="A2583" s="46" t="s">
        <v>10371</v>
      </c>
      <c r="B2583" s="23" t="s">
        <v>10372</v>
      </c>
      <c r="C2583" s="40" t="s">
        <v>177</v>
      </c>
      <c r="D2583" s="23" t="s">
        <v>82</v>
      </c>
      <c r="E2583" s="23" t="s">
        <v>3573</v>
      </c>
      <c r="F2583" s="23" t="s">
        <v>3574</v>
      </c>
      <c r="G2583" s="23" t="n">
        <v>36</v>
      </c>
      <c r="H2583" s="23" t="n">
        <v>500</v>
      </c>
      <c r="I2583" s="41" t="s">
        <v>180</v>
      </c>
      <c r="K2583" s="23" t="n">
        <v>0</v>
      </c>
      <c r="L2583" s="23" t="n">
        <v>72</v>
      </c>
      <c r="M2583" s="23" t="n">
        <v>386</v>
      </c>
      <c r="N2583" s="23" t="n">
        <v>0</v>
      </c>
      <c r="O2583" s="23" t="n">
        <f aca="false">K2583+L2583</f>
        <v>72</v>
      </c>
      <c r="P2583" s="23" t="n">
        <f aca="false">K2583+L2583+M2583+N2583</f>
        <v>458</v>
      </c>
      <c r="Q2583" s="23" t="n">
        <v>58</v>
      </c>
      <c r="R2583" s="23" t="n">
        <v>0</v>
      </c>
      <c r="S2583" s="23" t="n">
        <v>0</v>
      </c>
      <c r="T2583" s="23" t="n">
        <v>0</v>
      </c>
      <c r="U2583" s="42" t="n">
        <f aca="false">IF(I2583="delivery",O2583-SUM(Q2583+R2583),IF(I2583="PO",P2583-SUM(Q2583:R2583)))</f>
        <v>14</v>
      </c>
      <c r="V2583" s="43" t="n">
        <v>7.25</v>
      </c>
      <c r="W2583" s="43"/>
      <c r="X2583" s="43" t="n">
        <f aca="false">W2583-V2583</f>
        <v>-7.25</v>
      </c>
      <c r="Z2583" s="44"/>
      <c r="AA2583" s="44"/>
      <c r="AM2583" s="23" t="str">
        <f aca="false">D2583</f>
        <v>Arista</v>
      </c>
      <c r="AN2583" s="23" t="s">
        <v>181</v>
      </c>
      <c r="AT2583" s="44"/>
      <c r="AU2583" s="44"/>
      <c r="BD2583" s="23" t="s">
        <v>182</v>
      </c>
      <c r="BE2583" s="1" t="s">
        <v>183</v>
      </c>
    </row>
    <row r="2584" customFormat="false" ht="15" hidden="false" customHeight="true" outlineLevel="0" collapsed="false">
      <c r="A2584" s="46" t="s">
        <v>10373</v>
      </c>
      <c r="B2584" s="23" t="s">
        <v>10374</v>
      </c>
      <c r="C2584" s="40" t="s">
        <v>177</v>
      </c>
      <c r="D2584" s="23" t="s">
        <v>82</v>
      </c>
      <c r="E2584" s="23" t="s">
        <v>3589</v>
      </c>
      <c r="F2584" s="23" t="s">
        <v>3590</v>
      </c>
      <c r="G2584" s="23" t="n">
        <v>31</v>
      </c>
      <c r="H2584" s="23" t="n">
        <v>500</v>
      </c>
      <c r="I2584" s="41" t="s">
        <v>180</v>
      </c>
      <c r="K2584" s="23" t="n">
        <v>0</v>
      </c>
      <c r="L2584" s="23" t="n">
        <v>30</v>
      </c>
      <c r="M2584" s="23" t="n">
        <v>470</v>
      </c>
      <c r="N2584" s="23" t="n">
        <v>0</v>
      </c>
      <c r="O2584" s="23" t="n">
        <f aca="false">K2584+L2584</f>
        <v>30</v>
      </c>
      <c r="P2584" s="23" t="n">
        <f aca="false">K2584+L2584+M2584+N2584</f>
        <v>500</v>
      </c>
      <c r="Q2584" s="23" t="n">
        <v>0</v>
      </c>
      <c r="R2584" s="23" t="n">
        <v>0</v>
      </c>
      <c r="S2584" s="23" t="n">
        <v>0</v>
      </c>
      <c r="T2584" s="23" t="n">
        <v>0</v>
      </c>
      <c r="U2584" s="42" t="n">
        <f aca="false">IF(I2584="delivery",O2584-SUM(Q2584+R2584),IF(I2584="PO",P2584-SUM(Q2584:R2584)))</f>
        <v>30</v>
      </c>
      <c r="V2584" s="43" t="n">
        <v>3.34</v>
      </c>
      <c r="W2584" s="43"/>
      <c r="X2584" s="43" t="n">
        <f aca="false">W2584-V2584</f>
        <v>-3.34</v>
      </c>
      <c r="Z2584" s="44"/>
      <c r="AA2584" s="44"/>
      <c r="AM2584" s="23" t="str">
        <f aca="false">D2584</f>
        <v>Arista</v>
      </c>
      <c r="AN2584" s="23" t="s">
        <v>181</v>
      </c>
      <c r="AT2584" s="44"/>
      <c r="AU2584" s="44"/>
      <c r="BD2584" s="23" t="s">
        <v>182</v>
      </c>
      <c r="BE2584" s="1" t="s">
        <v>183</v>
      </c>
    </row>
    <row r="2585" customFormat="false" ht="15" hidden="false" customHeight="true" outlineLevel="0" collapsed="false">
      <c r="A2585" s="46" t="s">
        <v>10375</v>
      </c>
      <c r="B2585" s="23" t="s">
        <v>10376</v>
      </c>
      <c r="C2585" s="40" t="s">
        <v>177</v>
      </c>
      <c r="D2585" s="23" t="s">
        <v>82</v>
      </c>
      <c r="E2585" s="23" t="s">
        <v>3593</v>
      </c>
      <c r="F2585" s="23" t="s">
        <v>3594</v>
      </c>
      <c r="G2585" s="23" t="n">
        <v>36</v>
      </c>
      <c r="H2585" s="23" t="n">
        <v>250</v>
      </c>
      <c r="I2585" s="41" t="s">
        <v>180</v>
      </c>
      <c r="K2585" s="23" t="n">
        <v>0</v>
      </c>
      <c r="L2585" s="23" t="n">
        <v>11.25</v>
      </c>
      <c r="M2585" s="23" t="n">
        <v>0</v>
      </c>
      <c r="N2585" s="23" t="n">
        <v>0</v>
      </c>
      <c r="O2585" s="23" t="n">
        <f aca="false">K2585+L2585</f>
        <v>11.25</v>
      </c>
      <c r="P2585" s="23" t="n">
        <f aca="false">K2585+L2585+M2585+N2585</f>
        <v>11.25</v>
      </c>
      <c r="Q2585" s="23" t="n">
        <v>3.75</v>
      </c>
      <c r="R2585" s="23" t="n">
        <v>0</v>
      </c>
      <c r="S2585" s="23" t="n">
        <v>0</v>
      </c>
      <c r="T2585" s="23" t="n">
        <v>0</v>
      </c>
      <c r="U2585" s="42" t="n">
        <f aca="false">IF(I2585="delivery",O2585-SUM(Q2585+R2585),IF(I2585="PO",P2585-SUM(Q2585:R2585)))</f>
        <v>7.5</v>
      </c>
      <c r="V2585" s="43" t="n">
        <v>4.93</v>
      </c>
      <c r="W2585" s="43"/>
      <c r="X2585" s="43" t="n">
        <f aca="false">W2585-V2585</f>
        <v>-4.93</v>
      </c>
      <c r="Z2585" s="44"/>
      <c r="AA2585" s="44"/>
      <c r="AM2585" s="23" t="str">
        <f aca="false">D2585</f>
        <v>Arista</v>
      </c>
      <c r="AN2585" s="23" t="s">
        <v>181</v>
      </c>
      <c r="AT2585" s="44"/>
      <c r="AU2585" s="44"/>
      <c r="BD2585" s="23" t="s">
        <v>182</v>
      </c>
      <c r="BE2585" s="1" t="s">
        <v>183</v>
      </c>
    </row>
    <row r="2586" customFormat="false" ht="15" hidden="false" customHeight="true" outlineLevel="0" collapsed="false">
      <c r="A2586" s="46" t="s">
        <v>10377</v>
      </c>
      <c r="B2586" s="23" t="s">
        <v>10378</v>
      </c>
      <c r="C2586" s="40" t="s">
        <v>177</v>
      </c>
      <c r="D2586" s="23" t="s">
        <v>82</v>
      </c>
      <c r="E2586" s="23" t="s">
        <v>10379</v>
      </c>
      <c r="F2586" s="23" t="s">
        <v>10380</v>
      </c>
      <c r="G2586" s="23" t="n">
        <v>21</v>
      </c>
      <c r="H2586" s="23" t="n">
        <v>500</v>
      </c>
      <c r="I2586" s="41" t="s">
        <v>180</v>
      </c>
      <c r="K2586" s="23" t="n">
        <v>0</v>
      </c>
      <c r="L2586" s="23" t="n">
        <v>160</v>
      </c>
      <c r="M2586" s="23" t="n">
        <v>0</v>
      </c>
      <c r="N2586" s="23" t="n">
        <v>0</v>
      </c>
      <c r="O2586" s="23" t="n">
        <f aca="false">K2586+L2586</f>
        <v>160</v>
      </c>
      <c r="P2586" s="23" t="n">
        <f aca="false">K2586+L2586+M2586+N2586</f>
        <v>160</v>
      </c>
      <c r="Q2586" s="23" t="n">
        <v>0</v>
      </c>
      <c r="R2586" s="23" t="n">
        <v>0</v>
      </c>
      <c r="S2586" s="23" t="n">
        <v>0</v>
      </c>
      <c r="T2586" s="23" t="n">
        <v>0</v>
      </c>
      <c r="U2586" s="42" t="n">
        <f aca="false">IF(I2586="delivery",O2586-SUM(Q2586+R2586),IF(I2586="PO",P2586-SUM(Q2586:R2586)))</f>
        <v>160</v>
      </c>
      <c r="V2586" s="45" t="n">
        <v>2.81</v>
      </c>
      <c r="W2586" s="45"/>
      <c r="X2586" s="43" t="n">
        <f aca="false">W2586-V2586</f>
        <v>-2.81</v>
      </c>
      <c r="Z2586" s="44"/>
      <c r="AA2586" s="44"/>
      <c r="AM2586" s="23" t="str">
        <f aca="false">D2586</f>
        <v>Arista</v>
      </c>
      <c r="AN2586" s="23" t="s">
        <v>181</v>
      </c>
      <c r="AT2586" s="44"/>
      <c r="AU2586" s="44"/>
      <c r="BD2586" s="23" t="s">
        <v>719</v>
      </c>
      <c r="BE2586" s="1" t="s">
        <v>183</v>
      </c>
    </row>
    <row r="2587" customFormat="false" ht="15" hidden="false" customHeight="true" outlineLevel="0" collapsed="false">
      <c r="A2587" s="46" t="s">
        <v>10381</v>
      </c>
      <c r="B2587" s="23" t="s">
        <v>10382</v>
      </c>
      <c r="C2587" s="40" t="s">
        <v>177</v>
      </c>
      <c r="D2587" s="23" t="s">
        <v>82</v>
      </c>
      <c r="E2587" s="23" t="s">
        <v>10383</v>
      </c>
      <c r="F2587" s="23" t="s">
        <v>10384</v>
      </c>
      <c r="G2587" s="23" t="n">
        <v>26</v>
      </c>
      <c r="H2587" s="23" t="n">
        <v>250</v>
      </c>
      <c r="I2587" s="41" t="s">
        <v>180</v>
      </c>
      <c r="K2587" s="23" t="n">
        <v>0</v>
      </c>
      <c r="L2587" s="23" t="n">
        <v>80</v>
      </c>
      <c r="M2587" s="23" t="n">
        <v>0</v>
      </c>
      <c r="N2587" s="23" t="n">
        <v>0</v>
      </c>
      <c r="O2587" s="23" t="n">
        <f aca="false">K2587+L2587</f>
        <v>80</v>
      </c>
      <c r="P2587" s="23" t="n">
        <f aca="false">K2587+L2587+M2587+N2587</f>
        <v>80</v>
      </c>
      <c r="Q2587" s="23" t="n">
        <v>0</v>
      </c>
      <c r="R2587" s="23" t="n">
        <v>0</v>
      </c>
      <c r="S2587" s="23" t="n">
        <v>0</v>
      </c>
      <c r="T2587" s="23" t="n">
        <v>0</v>
      </c>
      <c r="U2587" s="42" t="n">
        <f aca="false">IF(I2587="delivery",O2587-SUM(Q2587+R2587),IF(I2587="PO",P2587-SUM(Q2587:R2587)))</f>
        <v>80</v>
      </c>
      <c r="V2587" s="45" t="n">
        <v>3.6</v>
      </c>
      <c r="W2587" s="45"/>
      <c r="X2587" s="43" t="n">
        <f aca="false">W2587-V2587</f>
        <v>-3.6</v>
      </c>
      <c r="Z2587" s="44"/>
      <c r="AA2587" s="44"/>
      <c r="AM2587" s="23" t="str">
        <f aca="false">D2587</f>
        <v>Arista</v>
      </c>
      <c r="AN2587" s="23" t="s">
        <v>181</v>
      </c>
      <c r="AT2587" s="44"/>
      <c r="AU2587" s="44"/>
      <c r="BD2587" s="23" t="s">
        <v>719</v>
      </c>
      <c r="BE2587" s="1" t="s">
        <v>183</v>
      </c>
    </row>
    <row r="2588" customFormat="false" ht="15" hidden="false" customHeight="true" outlineLevel="0" collapsed="false">
      <c r="A2588" s="46" t="s">
        <v>10385</v>
      </c>
      <c r="B2588" s="23" t="s">
        <v>10386</v>
      </c>
      <c r="C2588" s="40" t="s">
        <v>177</v>
      </c>
      <c r="D2588" s="23" t="s">
        <v>82</v>
      </c>
      <c r="E2588" s="23" t="s">
        <v>3601</v>
      </c>
      <c r="F2588" s="23" t="s">
        <v>3602</v>
      </c>
      <c r="G2588" s="23" t="n">
        <v>36</v>
      </c>
      <c r="H2588" s="23" t="n">
        <v>250</v>
      </c>
      <c r="I2588" s="41" t="s">
        <v>180</v>
      </c>
      <c r="K2588" s="23" t="n">
        <v>0</v>
      </c>
      <c r="L2588" s="23" t="n">
        <v>44.75</v>
      </c>
      <c r="M2588" s="23" t="n">
        <v>170</v>
      </c>
      <c r="N2588" s="23" t="n">
        <v>0</v>
      </c>
      <c r="O2588" s="23" t="n">
        <f aca="false">K2588+L2588</f>
        <v>44.75</v>
      </c>
      <c r="P2588" s="23" t="n">
        <f aca="false">K2588+L2588+M2588+N2588</f>
        <v>214.75</v>
      </c>
      <c r="Q2588" s="23" t="n">
        <v>14.5</v>
      </c>
      <c r="R2588" s="23" t="n">
        <v>0</v>
      </c>
      <c r="S2588" s="23" t="n">
        <v>0</v>
      </c>
      <c r="T2588" s="23" t="n">
        <v>0</v>
      </c>
      <c r="U2588" s="42" t="n">
        <f aca="false">IF(I2588="delivery",O2588-SUM(Q2588+R2588),IF(I2588="PO",P2588-SUM(Q2588:R2588)))</f>
        <v>30.25</v>
      </c>
      <c r="V2588" s="43" t="n">
        <v>7.19</v>
      </c>
      <c r="W2588" s="43"/>
      <c r="X2588" s="43" t="n">
        <f aca="false">W2588-V2588</f>
        <v>-7.19</v>
      </c>
      <c r="Z2588" s="44"/>
      <c r="AA2588" s="44"/>
      <c r="AM2588" s="23" t="str">
        <f aca="false">D2588</f>
        <v>Arista</v>
      </c>
      <c r="AN2588" s="23" t="s">
        <v>181</v>
      </c>
      <c r="AT2588" s="44"/>
      <c r="AU2588" s="44"/>
      <c r="BD2588" s="23" t="s">
        <v>182</v>
      </c>
      <c r="BE2588" s="1" t="s">
        <v>183</v>
      </c>
    </row>
    <row r="2589" customFormat="false" ht="15" hidden="false" customHeight="true" outlineLevel="0" collapsed="false">
      <c r="A2589" s="46" t="s">
        <v>10387</v>
      </c>
      <c r="B2589" s="23" t="s">
        <v>10388</v>
      </c>
      <c r="C2589" s="40" t="s">
        <v>177</v>
      </c>
      <c r="D2589" s="23" t="s">
        <v>82</v>
      </c>
      <c r="E2589" s="23" t="s">
        <v>3605</v>
      </c>
      <c r="F2589" s="23" t="s">
        <v>3606</v>
      </c>
      <c r="G2589" s="23" t="n">
        <v>36</v>
      </c>
      <c r="H2589" s="23" t="n">
        <v>500</v>
      </c>
      <c r="I2589" s="41" t="s">
        <v>180</v>
      </c>
      <c r="K2589" s="23" t="n">
        <v>0</v>
      </c>
      <c r="L2589" s="23" t="n">
        <v>62</v>
      </c>
      <c r="M2589" s="23" t="n">
        <v>0</v>
      </c>
      <c r="N2589" s="23" t="n">
        <v>0</v>
      </c>
      <c r="O2589" s="23" t="n">
        <f aca="false">K2589+L2589</f>
        <v>62</v>
      </c>
      <c r="P2589" s="23" t="n">
        <f aca="false">K2589+L2589+M2589+N2589</f>
        <v>62</v>
      </c>
      <c r="Q2589" s="23" t="n">
        <v>58</v>
      </c>
      <c r="R2589" s="23" t="n">
        <v>0</v>
      </c>
      <c r="S2589" s="23" t="n">
        <v>0</v>
      </c>
      <c r="T2589" s="23" t="n">
        <v>0</v>
      </c>
      <c r="U2589" s="42" t="n">
        <f aca="false">IF(I2589="delivery",O2589-SUM(Q2589+R2589),IF(I2589="PO",P2589-SUM(Q2589:R2589)))</f>
        <v>4</v>
      </c>
      <c r="V2589" s="43" t="n">
        <v>4.95</v>
      </c>
      <c r="W2589" s="43"/>
      <c r="X2589" s="43" t="n">
        <f aca="false">W2589-V2589</f>
        <v>-4.95</v>
      </c>
      <c r="Z2589" s="44"/>
      <c r="AA2589" s="44"/>
      <c r="AM2589" s="23" t="str">
        <f aca="false">D2589</f>
        <v>Arista</v>
      </c>
      <c r="AN2589" s="23" t="s">
        <v>181</v>
      </c>
      <c r="AT2589" s="44"/>
      <c r="AU2589" s="44"/>
      <c r="BD2589" s="23" t="s">
        <v>182</v>
      </c>
      <c r="BE2589" s="1" t="s">
        <v>183</v>
      </c>
    </row>
    <row r="2590" customFormat="false" ht="15" hidden="false" customHeight="true" outlineLevel="0" collapsed="false">
      <c r="A2590" s="46" t="s">
        <v>10389</v>
      </c>
      <c r="B2590" s="23" t="s">
        <v>10390</v>
      </c>
      <c r="C2590" s="40" t="s">
        <v>177</v>
      </c>
      <c r="D2590" s="23" t="s">
        <v>82</v>
      </c>
      <c r="E2590" s="23" t="s">
        <v>3629</v>
      </c>
      <c r="F2590" s="23" t="s">
        <v>3630</v>
      </c>
      <c r="G2590" s="23" t="n">
        <v>60</v>
      </c>
      <c r="H2590" s="23" t="n">
        <v>100</v>
      </c>
      <c r="I2590" s="41" t="s">
        <v>180</v>
      </c>
      <c r="K2590" s="23" t="n">
        <v>0</v>
      </c>
      <c r="L2590" s="23" t="n">
        <v>23.25</v>
      </c>
      <c r="M2590" s="23" t="n">
        <v>0</v>
      </c>
      <c r="N2590" s="23" t="n">
        <v>0</v>
      </c>
      <c r="O2590" s="23" t="n">
        <f aca="false">K2590+L2590</f>
        <v>23.25</v>
      </c>
      <c r="P2590" s="23" t="n">
        <f aca="false">K2590+L2590+M2590+N2590</f>
        <v>23.25</v>
      </c>
      <c r="Q2590" s="23" t="n">
        <v>23.75</v>
      </c>
      <c r="R2590" s="23" t="n">
        <v>0</v>
      </c>
      <c r="S2590" s="23" t="n">
        <v>0</v>
      </c>
      <c r="T2590" s="23" t="n">
        <v>0</v>
      </c>
      <c r="U2590" s="42" t="n">
        <f aca="false">IF(I2590="delivery",O2590-SUM(Q2590+R2590),IF(I2590="PO",P2590-SUM(Q2590:R2590)))</f>
        <v>-0.5</v>
      </c>
      <c r="V2590" s="43" t="n">
        <v>12.36</v>
      </c>
      <c r="W2590" s="43"/>
      <c r="X2590" s="43" t="n">
        <f aca="false">W2590-V2590</f>
        <v>-12.36</v>
      </c>
      <c r="Z2590" s="44"/>
      <c r="AA2590" s="44"/>
      <c r="AM2590" s="23" t="str">
        <f aca="false">D2590</f>
        <v>Arista</v>
      </c>
      <c r="AN2590" s="23" t="s">
        <v>181</v>
      </c>
      <c r="AT2590" s="44"/>
      <c r="AU2590" s="44"/>
      <c r="BD2590" s="23" t="s">
        <v>182</v>
      </c>
      <c r="BE2590" s="1" t="s">
        <v>183</v>
      </c>
    </row>
    <row r="2591" customFormat="false" ht="15" hidden="false" customHeight="true" outlineLevel="0" collapsed="false">
      <c r="A2591" s="46" t="s">
        <v>10391</v>
      </c>
      <c r="B2591" s="23" t="s">
        <v>10392</v>
      </c>
      <c r="C2591" s="40" t="s">
        <v>177</v>
      </c>
      <c r="D2591" s="23" t="s">
        <v>82</v>
      </c>
      <c r="E2591" s="23" t="s">
        <v>3633</v>
      </c>
      <c r="F2591" s="23" t="s">
        <v>3634</v>
      </c>
      <c r="G2591" s="23" t="n">
        <v>36</v>
      </c>
      <c r="H2591" s="23" t="n">
        <v>500</v>
      </c>
      <c r="I2591" s="41" t="s">
        <v>180</v>
      </c>
      <c r="K2591" s="23" t="n">
        <v>0</v>
      </c>
      <c r="L2591" s="23" t="n">
        <v>94</v>
      </c>
      <c r="M2591" s="23" t="n">
        <v>0</v>
      </c>
      <c r="N2591" s="23" t="n">
        <v>0</v>
      </c>
      <c r="O2591" s="23" t="n">
        <f aca="false">K2591+L2591</f>
        <v>94</v>
      </c>
      <c r="P2591" s="23" t="n">
        <f aca="false">K2591+L2591+M2591+N2591</f>
        <v>94</v>
      </c>
      <c r="Q2591" s="23" t="n">
        <v>94</v>
      </c>
      <c r="R2591" s="23" t="n">
        <v>0</v>
      </c>
      <c r="S2591" s="23" t="n">
        <v>0</v>
      </c>
      <c r="T2591" s="23" t="n">
        <v>0</v>
      </c>
      <c r="U2591" s="42" t="n">
        <f aca="false">IF(I2591="delivery",O2591-SUM(Q2591+R2591),IF(I2591="PO",P2591-SUM(Q2591:R2591)))</f>
        <v>0</v>
      </c>
      <c r="V2591" s="43" t="n">
        <v>3.8</v>
      </c>
      <c r="W2591" s="43"/>
      <c r="X2591" s="43" t="n">
        <f aca="false">W2591-V2591</f>
        <v>-3.8</v>
      </c>
      <c r="Z2591" s="44"/>
      <c r="AA2591" s="44"/>
      <c r="AM2591" s="23" t="str">
        <f aca="false">D2591</f>
        <v>Arista</v>
      </c>
      <c r="AN2591" s="23" t="s">
        <v>181</v>
      </c>
      <c r="AT2591" s="44"/>
      <c r="AU2591" s="44"/>
      <c r="BD2591" s="23" t="s">
        <v>182</v>
      </c>
      <c r="BE2591" s="1" t="s">
        <v>183</v>
      </c>
    </row>
    <row r="2592" customFormat="false" ht="15" hidden="false" customHeight="true" outlineLevel="0" collapsed="false">
      <c r="A2592" s="46" t="s">
        <v>10393</v>
      </c>
      <c r="B2592" s="23" t="s">
        <v>10394</v>
      </c>
      <c r="C2592" s="40" t="s">
        <v>177</v>
      </c>
      <c r="D2592" s="23" t="s">
        <v>82</v>
      </c>
      <c r="E2592" s="23" t="s">
        <v>5209</v>
      </c>
      <c r="F2592" s="23" t="s">
        <v>5210</v>
      </c>
      <c r="G2592" s="23" t="n">
        <v>21</v>
      </c>
      <c r="H2592" s="23" t="n">
        <v>125</v>
      </c>
      <c r="I2592" s="41" t="s">
        <v>188</v>
      </c>
      <c r="K2592" s="23" t="n">
        <v>0</v>
      </c>
      <c r="L2592" s="23" t="n">
        <v>32</v>
      </c>
      <c r="M2592" s="23" t="n">
        <v>0</v>
      </c>
      <c r="N2592" s="23" t="n">
        <v>0</v>
      </c>
      <c r="O2592" s="23" t="n">
        <f aca="false">K2592+L2592</f>
        <v>32</v>
      </c>
      <c r="P2592" s="23" t="n">
        <f aca="false">K2592+L2592+M2592+N2592</f>
        <v>32</v>
      </c>
      <c r="Q2592" s="23" t="n">
        <v>0</v>
      </c>
      <c r="R2592" s="23" t="n">
        <v>0</v>
      </c>
      <c r="S2592" s="23" t="n">
        <v>0</v>
      </c>
      <c r="T2592" s="23" t="n">
        <v>0</v>
      </c>
      <c r="U2592" s="42" t="n">
        <f aca="false">IF(I2592="delivery",O2592-SUM(Q2592+R2592),IF(I2592="PO",P2592-SUM(Q2592:R2592)))</f>
        <v>32</v>
      </c>
      <c r="V2592" s="43" t="n">
        <v>12.75</v>
      </c>
      <c r="W2592" s="43"/>
      <c r="X2592" s="43" t="n">
        <f aca="false">W2592-V2592</f>
        <v>-12.75</v>
      </c>
      <c r="Y2592" s="23" t="n">
        <v>12.75</v>
      </c>
      <c r="Z2592" s="44"/>
      <c r="AA2592" s="44"/>
      <c r="AM2592" s="23" t="str">
        <f aca="false">D2592</f>
        <v>Arista</v>
      </c>
      <c r="AN2592" s="23" t="s">
        <v>1432</v>
      </c>
      <c r="AT2592" s="44"/>
      <c r="AU2592" s="44"/>
      <c r="BD2592" s="23" t="s">
        <v>182</v>
      </c>
      <c r="BE2592" s="1" t="s">
        <v>183</v>
      </c>
    </row>
    <row r="2593" customFormat="false" ht="15" hidden="false" customHeight="true" outlineLevel="0" collapsed="false">
      <c r="A2593" s="46" t="s">
        <v>10395</v>
      </c>
      <c r="B2593" s="23" t="s">
        <v>10396</v>
      </c>
      <c r="C2593" s="40" t="s">
        <v>177</v>
      </c>
      <c r="D2593" s="23" t="s">
        <v>82</v>
      </c>
      <c r="E2593" s="23" t="s">
        <v>5297</v>
      </c>
      <c r="F2593" s="23" t="s">
        <v>5298</v>
      </c>
      <c r="G2593" s="23" t="n">
        <v>51</v>
      </c>
      <c r="H2593" s="23" t="n">
        <v>10</v>
      </c>
      <c r="I2593" s="41" t="s">
        <v>188</v>
      </c>
      <c r="K2593" s="23" t="n">
        <v>0</v>
      </c>
      <c r="L2593" s="23" t="n">
        <v>48</v>
      </c>
      <c r="M2593" s="23" t="n">
        <v>0</v>
      </c>
      <c r="N2593" s="23" t="n">
        <v>0</v>
      </c>
      <c r="O2593" s="23" t="n">
        <f aca="false">K2593+L2593</f>
        <v>48</v>
      </c>
      <c r="P2593" s="23" t="n">
        <f aca="false">K2593+L2593+M2593+N2593</f>
        <v>48</v>
      </c>
      <c r="Q2593" s="23" t="n">
        <v>0</v>
      </c>
      <c r="R2593" s="23" t="n">
        <v>0</v>
      </c>
      <c r="S2593" s="23" t="n">
        <v>0</v>
      </c>
      <c r="T2593" s="23" t="n">
        <v>0</v>
      </c>
      <c r="U2593" s="42" t="n">
        <f aca="false">IF(I2593="delivery",O2593-SUM(Q2593+R2593),IF(I2593="PO",P2593-SUM(Q2593:R2593)))</f>
        <v>48</v>
      </c>
      <c r="V2593" s="43" t="n">
        <v>48.89</v>
      </c>
      <c r="W2593" s="43"/>
      <c r="X2593" s="43" t="n">
        <f aca="false">W2593-V2593</f>
        <v>-48.89</v>
      </c>
      <c r="Y2593" s="23" t="n">
        <v>48.89</v>
      </c>
      <c r="Z2593" s="44"/>
      <c r="AA2593" s="44"/>
      <c r="AM2593" s="23" t="str">
        <f aca="false">D2593</f>
        <v>Arista</v>
      </c>
      <c r="AN2593" s="23" t="s">
        <v>1432</v>
      </c>
      <c r="AT2593" s="44"/>
      <c r="AU2593" s="44"/>
      <c r="BD2593" s="23" t="s">
        <v>182</v>
      </c>
      <c r="BE2593" s="1" t="s">
        <v>183</v>
      </c>
    </row>
    <row r="2594" customFormat="false" ht="15" hidden="false" customHeight="true" outlineLevel="0" collapsed="false">
      <c r="A2594" s="46" t="s">
        <v>10397</v>
      </c>
      <c r="B2594" s="23" t="s">
        <v>10398</v>
      </c>
      <c r="C2594" s="40" t="s">
        <v>177</v>
      </c>
      <c r="D2594" s="23" t="s">
        <v>82</v>
      </c>
      <c r="E2594" s="23" t="s">
        <v>5456</v>
      </c>
      <c r="F2594" s="23" t="s">
        <v>10399</v>
      </c>
      <c r="G2594" s="23" t="n">
        <v>71</v>
      </c>
      <c r="H2594" s="23" t="n">
        <v>5040</v>
      </c>
      <c r="I2594" s="41" t="s">
        <v>188</v>
      </c>
      <c r="K2594" s="23" t="n">
        <v>0</v>
      </c>
      <c r="L2594" s="23" t="n">
        <v>597</v>
      </c>
      <c r="M2594" s="23" t="n">
        <v>0</v>
      </c>
      <c r="N2594" s="23" t="n">
        <v>0</v>
      </c>
      <c r="O2594" s="23" t="n">
        <f aca="false">K2594+L2594</f>
        <v>597</v>
      </c>
      <c r="P2594" s="23" t="n">
        <f aca="false">K2594+L2594+M2594+N2594</f>
        <v>597</v>
      </c>
      <c r="Q2594" s="23" t="n">
        <v>0</v>
      </c>
      <c r="R2594" s="23" t="n">
        <v>0</v>
      </c>
      <c r="S2594" s="23" t="n">
        <v>0</v>
      </c>
      <c r="T2594" s="23" t="n">
        <v>0</v>
      </c>
      <c r="U2594" s="42" t="n">
        <f aca="false">IF(I2594="delivery",O2594-SUM(Q2594+R2594),IF(I2594="PO",P2594-SUM(Q2594:R2594)))</f>
        <v>597</v>
      </c>
      <c r="V2594" s="43" t="n">
        <v>1.12</v>
      </c>
      <c r="W2594" s="43"/>
      <c r="X2594" s="43" t="n">
        <f aca="false">W2594-V2594</f>
        <v>-1.12</v>
      </c>
      <c r="Z2594" s="44"/>
      <c r="AA2594" s="44"/>
      <c r="AM2594" s="23" t="str">
        <f aca="false">D2594</f>
        <v>Arista</v>
      </c>
      <c r="AN2594" s="23" t="s">
        <v>1432</v>
      </c>
      <c r="AT2594" s="44"/>
      <c r="AU2594" s="44"/>
      <c r="BD2594" s="23" t="s">
        <v>182</v>
      </c>
      <c r="BE2594" s="1" t="s">
        <v>183</v>
      </c>
    </row>
    <row r="2595" customFormat="false" ht="15" hidden="false" customHeight="true" outlineLevel="0" collapsed="false">
      <c r="A2595" s="46" t="s">
        <v>10400</v>
      </c>
      <c r="B2595" s="23" t="s">
        <v>10401</v>
      </c>
      <c r="C2595" s="40" t="s">
        <v>177</v>
      </c>
      <c r="D2595" s="23" t="s">
        <v>82</v>
      </c>
      <c r="E2595" s="23" t="s">
        <v>10402</v>
      </c>
      <c r="F2595" s="23" t="s">
        <v>10403</v>
      </c>
      <c r="G2595" s="23" t="n">
        <v>41</v>
      </c>
      <c r="H2595" s="23" t="n">
        <v>5824</v>
      </c>
      <c r="I2595" s="41" t="s">
        <v>180</v>
      </c>
      <c r="K2595" s="23" t="n">
        <v>0</v>
      </c>
      <c r="L2595" s="23" t="n">
        <v>5206</v>
      </c>
      <c r="M2595" s="23" t="n">
        <v>0</v>
      </c>
      <c r="N2595" s="23" t="n">
        <v>0</v>
      </c>
      <c r="O2595" s="23" t="n">
        <f aca="false">K2595+L2595</f>
        <v>5206</v>
      </c>
      <c r="P2595" s="23" t="n">
        <f aca="false">K2595+L2595+M2595+N2595</f>
        <v>5206</v>
      </c>
      <c r="Q2595" s="23" t="n">
        <v>4</v>
      </c>
      <c r="R2595" s="23" t="n">
        <v>0</v>
      </c>
      <c r="S2595" s="23" t="n">
        <v>0</v>
      </c>
      <c r="T2595" s="23" t="n">
        <v>0</v>
      </c>
      <c r="U2595" s="42" t="n">
        <f aca="false">IF(I2595="delivery",O2595-SUM(Q2595+R2595),IF(I2595="PO",P2595-SUM(Q2595:R2595)))</f>
        <v>5202</v>
      </c>
      <c r="V2595" s="43" t="n">
        <v>0.43</v>
      </c>
      <c r="W2595" s="43"/>
      <c r="X2595" s="43" t="n">
        <f aca="false">W2595-V2595</f>
        <v>-0.43</v>
      </c>
      <c r="Y2595" s="23" t="n">
        <v>0.43</v>
      </c>
      <c r="Z2595" s="44"/>
      <c r="AA2595" s="44"/>
      <c r="AM2595" s="23" t="str">
        <f aca="false">D2595</f>
        <v>Arista</v>
      </c>
      <c r="AN2595" s="23" t="s">
        <v>1382</v>
      </c>
      <c r="AT2595" s="44"/>
      <c r="AU2595" s="44"/>
      <c r="BD2595" s="23" t="s">
        <v>182</v>
      </c>
      <c r="BE2595" s="1" t="s">
        <v>183</v>
      </c>
    </row>
    <row r="2596" customFormat="false" ht="15" hidden="false" customHeight="true" outlineLevel="0" collapsed="false">
      <c r="A2596" s="46" t="s">
        <v>10404</v>
      </c>
      <c r="B2596" s="23" t="s">
        <v>10405</v>
      </c>
      <c r="C2596" s="40" t="s">
        <v>177</v>
      </c>
      <c r="D2596" s="23" t="s">
        <v>82</v>
      </c>
      <c r="E2596" s="23" t="s">
        <v>10402</v>
      </c>
      <c r="F2596" s="23" t="s">
        <v>10406</v>
      </c>
      <c r="G2596" s="23" t="n">
        <v>41</v>
      </c>
      <c r="H2596" s="23" t="n">
        <v>5824</v>
      </c>
      <c r="I2596" s="41" t="s">
        <v>180</v>
      </c>
      <c r="K2596" s="23" t="n">
        <v>0</v>
      </c>
      <c r="L2596" s="23" t="n">
        <v>11416</v>
      </c>
      <c r="M2596" s="23" t="n">
        <v>0</v>
      </c>
      <c r="N2596" s="23" t="n">
        <v>0</v>
      </c>
      <c r="O2596" s="23" t="n">
        <f aca="false">K2596+L2596</f>
        <v>11416</v>
      </c>
      <c r="P2596" s="23" t="n">
        <f aca="false">K2596+L2596+M2596+N2596</f>
        <v>11416</v>
      </c>
      <c r="Q2596" s="23" t="n">
        <v>966</v>
      </c>
      <c r="R2596" s="23" t="n">
        <v>0</v>
      </c>
      <c r="S2596" s="23" t="n">
        <v>0</v>
      </c>
      <c r="T2596" s="23" t="n">
        <v>0</v>
      </c>
      <c r="U2596" s="42" t="n">
        <f aca="false">IF(I2596="delivery",O2596-SUM(Q2596+R2596),IF(I2596="PO",P2596-SUM(Q2596:R2596)))</f>
        <v>10450</v>
      </c>
      <c r="V2596" s="43" t="n">
        <v>0.43</v>
      </c>
      <c r="W2596" s="43"/>
      <c r="X2596" s="43" t="n">
        <f aca="false">W2596-V2596</f>
        <v>-0.43</v>
      </c>
      <c r="Z2596" s="44"/>
      <c r="AA2596" s="44"/>
      <c r="AM2596" s="23" t="str">
        <f aca="false">D2596</f>
        <v>Arista</v>
      </c>
      <c r="AN2596" s="23" t="s">
        <v>1382</v>
      </c>
      <c r="AT2596" s="44"/>
      <c r="AU2596" s="44"/>
      <c r="BD2596" s="23" t="s">
        <v>182</v>
      </c>
      <c r="BE2596" s="1" t="s">
        <v>183</v>
      </c>
    </row>
    <row r="2597" customFormat="false" ht="15" hidden="false" customHeight="true" outlineLevel="0" collapsed="false">
      <c r="A2597" s="46" t="s">
        <v>10407</v>
      </c>
      <c r="B2597" s="23" t="s">
        <v>10408</v>
      </c>
      <c r="C2597" s="40" t="s">
        <v>1465</v>
      </c>
      <c r="D2597" s="23" t="s">
        <v>82</v>
      </c>
      <c r="E2597" s="23" t="s">
        <v>10402</v>
      </c>
      <c r="F2597" s="23" t="s">
        <v>10406</v>
      </c>
      <c r="G2597" s="23" t="n">
        <v>81</v>
      </c>
      <c r="H2597" s="23" t="n">
        <v>1</v>
      </c>
      <c r="I2597" s="41" t="s">
        <v>180</v>
      </c>
      <c r="K2597" s="23" t="n">
        <v>0</v>
      </c>
      <c r="L2597" s="23" t="n">
        <v>41</v>
      </c>
      <c r="M2597" s="23" t="n">
        <v>0</v>
      </c>
      <c r="N2597" s="23" t="n">
        <v>0</v>
      </c>
      <c r="O2597" s="23" t="n">
        <f aca="false">K2597+L2597</f>
        <v>41</v>
      </c>
      <c r="P2597" s="23" t="n">
        <f aca="false">K2597+L2597+M2597+N2597</f>
        <v>41</v>
      </c>
      <c r="Q2597" s="23" t="n">
        <v>0</v>
      </c>
      <c r="R2597" s="23" t="n">
        <v>0</v>
      </c>
      <c r="S2597" s="23" t="n">
        <v>0</v>
      </c>
      <c r="T2597" s="23" t="n">
        <v>0</v>
      </c>
      <c r="U2597" s="42" t="n">
        <f aca="false">IF(I2597="delivery",O2597-SUM(Q2597+R2597),IF(I2597="PO",P2597-SUM(Q2597:R2597)))</f>
        <v>41</v>
      </c>
      <c r="V2597" s="43" t="n">
        <v>0.0001</v>
      </c>
      <c r="W2597" s="43"/>
      <c r="X2597" s="43" t="n">
        <f aca="false">W2597-V2597</f>
        <v>-0.0001</v>
      </c>
      <c r="Z2597" s="44"/>
      <c r="AA2597" s="44"/>
      <c r="AM2597" s="23" t="str">
        <f aca="false">D2597</f>
        <v>Arista</v>
      </c>
      <c r="AN2597" s="23" t="s">
        <v>1382</v>
      </c>
      <c r="AT2597" s="44"/>
      <c r="AU2597" s="44"/>
      <c r="BD2597" s="23" t="s">
        <v>1468</v>
      </c>
      <c r="BE2597" s="1" t="s">
        <v>183</v>
      </c>
    </row>
    <row r="2598" customFormat="false" ht="15" hidden="false" customHeight="true" outlineLevel="0" collapsed="false">
      <c r="A2598" s="46" t="s">
        <v>10409</v>
      </c>
      <c r="B2598" s="23" t="s">
        <v>10410</v>
      </c>
      <c r="C2598" s="40" t="s">
        <v>177</v>
      </c>
      <c r="D2598" s="23" t="s">
        <v>82</v>
      </c>
      <c r="E2598" s="23" t="s">
        <v>10411</v>
      </c>
      <c r="F2598" s="23" t="s">
        <v>10412</v>
      </c>
      <c r="G2598" s="23" t="n">
        <v>36</v>
      </c>
      <c r="H2598" s="23" t="n">
        <v>237</v>
      </c>
      <c r="I2598" s="41" t="s">
        <v>180</v>
      </c>
      <c r="K2598" s="23" t="n">
        <v>0</v>
      </c>
      <c r="L2598" s="23" t="n">
        <v>612</v>
      </c>
      <c r="M2598" s="23" t="n">
        <v>0</v>
      </c>
      <c r="N2598" s="23" t="n">
        <v>0</v>
      </c>
      <c r="O2598" s="23" t="n">
        <f aca="false">K2598+L2598</f>
        <v>612</v>
      </c>
      <c r="P2598" s="23" t="n">
        <f aca="false">K2598+L2598+M2598+N2598</f>
        <v>612</v>
      </c>
      <c r="Q2598" s="23" t="n">
        <v>0</v>
      </c>
      <c r="R2598" s="23" t="n">
        <v>0</v>
      </c>
      <c r="S2598" s="23" t="n">
        <v>0</v>
      </c>
      <c r="T2598" s="23" t="n">
        <v>0</v>
      </c>
      <c r="U2598" s="42" t="n">
        <f aca="false">IF(I2598="delivery",O2598-SUM(Q2598+R2598),IF(I2598="PO",P2598-SUM(Q2598:R2598)))</f>
        <v>612</v>
      </c>
      <c r="V2598" s="43" t="n">
        <v>19.413</v>
      </c>
      <c r="W2598" s="43"/>
      <c r="X2598" s="43" t="n">
        <f aca="false">W2598-V2598</f>
        <v>-19.413</v>
      </c>
      <c r="Z2598" s="44"/>
      <c r="AA2598" s="44"/>
      <c r="AM2598" s="23" t="str">
        <f aca="false">D2598</f>
        <v>Arista</v>
      </c>
      <c r="AN2598" s="23" t="s">
        <v>1382</v>
      </c>
      <c r="AT2598" s="44"/>
      <c r="AU2598" s="44"/>
      <c r="BD2598" s="23" t="s">
        <v>182</v>
      </c>
      <c r="BE2598" s="1" t="s">
        <v>183</v>
      </c>
    </row>
    <row r="2599" customFormat="false" ht="15" hidden="false" customHeight="true" outlineLevel="0" collapsed="false">
      <c r="A2599" s="46" t="s">
        <v>10413</v>
      </c>
      <c r="B2599" s="23" t="s">
        <v>10414</v>
      </c>
      <c r="C2599" s="40" t="s">
        <v>177</v>
      </c>
      <c r="D2599" s="23" t="s">
        <v>82</v>
      </c>
      <c r="E2599" s="23" t="s">
        <v>5948</v>
      </c>
      <c r="F2599" s="23" t="s">
        <v>10415</v>
      </c>
      <c r="G2599" s="23" t="n">
        <v>46</v>
      </c>
      <c r="H2599" s="23" t="n">
        <v>100</v>
      </c>
      <c r="I2599" s="41" t="s">
        <v>180</v>
      </c>
      <c r="K2599" s="23" t="n">
        <v>0</v>
      </c>
      <c r="L2599" s="23" t="n">
        <v>412</v>
      </c>
      <c r="M2599" s="23" t="n">
        <v>0</v>
      </c>
      <c r="N2599" s="23" t="n">
        <v>0</v>
      </c>
      <c r="O2599" s="23" t="n">
        <f aca="false">K2599+L2599</f>
        <v>412</v>
      </c>
      <c r="P2599" s="23" t="n">
        <f aca="false">K2599+L2599+M2599+N2599</f>
        <v>412</v>
      </c>
      <c r="Q2599" s="23" t="n">
        <v>0</v>
      </c>
      <c r="R2599" s="23" t="n">
        <v>0</v>
      </c>
      <c r="S2599" s="23" t="n">
        <v>0</v>
      </c>
      <c r="T2599" s="23" t="n">
        <v>0</v>
      </c>
      <c r="U2599" s="42" t="n">
        <f aca="false">IF(I2599="delivery",O2599-SUM(Q2599+R2599),IF(I2599="PO",P2599-SUM(Q2599:R2599)))</f>
        <v>412</v>
      </c>
      <c r="V2599" s="43" t="n">
        <v>535.495</v>
      </c>
      <c r="W2599" s="43"/>
      <c r="X2599" s="43" t="n">
        <f aca="false">W2599-V2599</f>
        <v>-535.495</v>
      </c>
      <c r="Z2599" s="44"/>
      <c r="AA2599" s="44"/>
      <c r="AM2599" s="23" t="str">
        <f aca="false">D2599</f>
        <v>Arista</v>
      </c>
      <c r="AN2599" s="23" t="s">
        <v>1382</v>
      </c>
      <c r="AT2599" s="44"/>
      <c r="AU2599" s="44"/>
      <c r="BD2599" s="23" t="s">
        <v>182</v>
      </c>
      <c r="BE2599" s="1" t="s">
        <v>183</v>
      </c>
    </row>
    <row r="2600" customFormat="false" ht="15" hidden="false" customHeight="true" outlineLevel="0" collapsed="false">
      <c r="A2600" s="46" t="s">
        <v>10416</v>
      </c>
      <c r="B2600" s="23" t="s">
        <v>10417</v>
      </c>
      <c r="C2600" s="40" t="s">
        <v>177</v>
      </c>
      <c r="D2600" s="23" t="s">
        <v>82</v>
      </c>
      <c r="E2600" s="23" t="s">
        <v>5977</v>
      </c>
      <c r="F2600" s="23" t="s">
        <v>10418</v>
      </c>
      <c r="G2600" s="23" t="n">
        <v>41</v>
      </c>
      <c r="H2600" s="23" t="n">
        <v>1000</v>
      </c>
      <c r="I2600" s="41" t="s">
        <v>180</v>
      </c>
      <c r="K2600" s="23" t="n">
        <v>0</v>
      </c>
      <c r="L2600" s="23" t="n">
        <v>2424</v>
      </c>
      <c r="M2600" s="23" t="n">
        <v>0</v>
      </c>
      <c r="N2600" s="23" t="n">
        <v>0</v>
      </c>
      <c r="O2600" s="23" t="n">
        <f aca="false">K2600+L2600</f>
        <v>2424</v>
      </c>
      <c r="P2600" s="23" t="n">
        <f aca="false">K2600+L2600+M2600+N2600</f>
        <v>2424</v>
      </c>
      <c r="Q2600" s="23" t="n">
        <v>0</v>
      </c>
      <c r="R2600" s="23" t="n">
        <v>0</v>
      </c>
      <c r="S2600" s="23" t="n">
        <v>0</v>
      </c>
      <c r="T2600" s="23" t="n">
        <v>0</v>
      </c>
      <c r="U2600" s="42" t="n">
        <f aca="false">IF(I2600="delivery",O2600-SUM(Q2600+R2600),IF(I2600="PO",P2600-SUM(Q2600:R2600)))</f>
        <v>2424</v>
      </c>
      <c r="V2600" s="43" t="n">
        <v>23.96</v>
      </c>
      <c r="W2600" s="43"/>
      <c r="X2600" s="43" t="n">
        <f aca="false">W2600-V2600</f>
        <v>-23.96</v>
      </c>
      <c r="Z2600" s="44"/>
      <c r="AA2600" s="44"/>
      <c r="AM2600" s="23" t="str">
        <f aca="false">D2600</f>
        <v>Arista</v>
      </c>
      <c r="AN2600" s="23" t="s">
        <v>1382</v>
      </c>
      <c r="AT2600" s="44"/>
      <c r="AU2600" s="44"/>
      <c r="BD2600" s="23" t="s">
        <v>182</v>
      </c>
      <c r="BE2600" s="1" t="s">
        <v>183</v>
      </c>
    </row>
    <row r="2601" customFormat="false" ht="15" hidden="false" customHeight="true" outlineLevel="0" collapsed="false">
      <c r="A2601" s="46" t="s">
        <v>10419</v>
      </c>
      <c r="B2601" s="23" t="s">
        <v>10420</v>
      </c>
      <c r="C2601" s="40" t="s">
        <v>177</v>
      </c>
      <c r="D2601" s="23" t="s">
        <v>82</v>
      </c>
      <c r="E2601" s="23" t="s">
        <v>10421</v>
      </c>
      <c r="F2601" s="23" t="s">
        <v>10422</v>
      </c>
      <c r="G2601" s="23" t="n">
        <v>41</v>
      </c>
      <c r="H2601" s="23" t="n">
        <v>2500</v>
      </c>
      <c r="I2601" s="41" t="s">
        <v>180</v>
      </c>
      <c r="K2601" s="23" t="n">
        <v>0</v>
      </c>
      <c r="L2601" s="23" t="n">
        <v>3304</v>
      </c>
      <c r="M2601" s="23" t="n">
        <v>0</v>
      </c>
      <c r="N2601" s="23" t="n">
        <v>0</v>
      </c>
      <c r="O2601" s="23" t="n">
        <f aca="false">K2601+L2601</f>
        <v>3304</v>
      </c>
      <c r="P2601" s="23" t="n">
        <f aca="false">K2601+L2601+M2601+N2601</f>
        <v>3304</v>
      </c>
      <c r="Q2601" s="23" t="n">
        <v>0</v>
      </c>
      <c r="R2601" s="23" t="n">
        <v>0</v>
      </c>
      <c r="S2601" s="23" t="n">
        <v>0</v>
      </c>
      <c r="T2601" s="23" t="n">
        <v>0</v>
      </c>
      <c r="U2601" s="42" t="n">
        <f aca="false">IF(I2601="delivery",O2601-SUM(Q2601+R2601),IF(I2601="PO",P2601-SUM(Q2601:R2601)))</f>
        <v>3304</v>
      </c>
      <c r="V2601" s="43" t="n">
        <v>0.84</v>
      </c>
      <c r="W2601" s="43"/>
      <c r="X2601" s="43" t="n">
        <f aca="false">W2601-V2601</f>
        <v>-0.84</v>
      </c>
      <c r="Y2601" s="23" t="n">
        <v>0.84</v>
      </c>
      <c r="Z2601" s="44"/>
      <c r="AA2601" s="44"/>
      <c r="AM2601" s="23" t="str">
        <f aca="false">D2601</f>
        <v>Arista</v>
      </c>
      <c r="AN2601" s="23" t="s">
        <v>1382</v>
      </c>
      <c r="AT2601" s="44"/>
      <c r="AU2601" s="44"/>
      <c r="BD2601" s="23" t="s">
        <v>182</v>
      </c>
      <c r="BE2601" s="1" t="s">
        <v>183</v>
      </c>
    </row>
    <row r="2602" customFormat="false" ht="15" hidden="false" customHeight="true" outlineLevel="0" collapsed="false">
      <c r="A2602" s="46" t="s">
        <v>10423</v>
      </c>
      <c r="B2602" s="23" t="s">
        <v>10424</v>
      </c>
      <c r="C2602" s="40" t="s">
        <v>177</v>
      </c>
      <c r="D2602" s="23" t="s">
        <v>82</v>
      </c>
      <c r="E2602" s="23" t="s">
        <v>6061</v>
      </c>
      <c r="F2602" s="23" t="s">
        <v>10425</v>
      </c>
      <c r="G2602" s="23" t="n">
        <v>46</v>
      </c>
      <c r="H2602" s="23" t="n">
        <v>50</v>
      </c>
      <c r="I2602" s="41" t="s">
        <v>180</v>
      </c>
      <c r="K2602" s="23" t="n">
        <v>0</v>
      </c>
      <c r="L2602" s="23" t="n">
        <v>110</v>
      </c>
      <c r="M2602" s="23" t="n">
        <v>90</v>
      </c>
      <c r="N2602" s="23" t="n">
        <v>0</v>
      </c>
      <c r="O2602" s="23" t="n">
        <f aca="false">K2602+L2602</f>
        <v>110</v>
      </c>
      <c r="P2602" s="23" t="n">
        <f aca="false">K2602+L2602+M2602+N2602</f>
        <v>200</v>
      </c>
      <c r="Q2602" s="23" t="n">
        <v>0</v>
      </c>
      <c r="R2602" s="23" t="n">
        <v>0</v>
      </c>
      <c r="S2602" s="23" t="n">
        <v>0</v>
      </c>
      <c r="T2602" s="23" t="n">
        <v>0</v>
      </c>
      <c r="U2602" s="42" t="n">
        <f aca="false">IF(I2602="delivery",O2602-SUM(Q2602+R2602),IF(I2602="PO",P2602-SUM(Q2602:R2602)))</f>
        <v>110</v>
      </c>
      <c r="V2602" s="43" t="n">
        <v>353.994</v>
      </c>
      <c r="W2602" s="43"/>
      <c r="X2602" s="43" t="n">
        <f aca="false">W2602-V2602</f>
        <v>-353.994</v>
      </c>
      <c r="Z2602" s="44"/>
      <c r="AA2602" s="44"/>
      <c r="AM2602" s="23" t="str">
        <f aca="false">D2602</f>
        <v>Arista</v>
      </c>
      <c r="AN2602" s="23" t="s">
        <v>1382</v>
      </c>
      <c r="AT2602" s="44"/>
      <c r="AU2602" s="44"/>
      <c r="BD2602" s="23" t="s">
        <v>182</v>
      </c>
      <c r="BE2602" s="1" t="s">
        <v>183</v>
      </c>
    </row>
    <row r="2603" customFormat="false" ht="15" hidden="false" customHeight="true" outlineLevel="0" collapsed="false">
      <c r="A2603" s="46" t="s">
        <v>10426</v>
      </c>
      <c r="B2603" s="23" t="s">
        <v>1587</v>
      </c>
      <c r="C2603" s="40" t="s">
        <v>177</v>
      </c>
      <c r="D2603" s="23" t="s">
        <v>1471</v>
      </c>
      <c r="E2603" s="23" t="s">
        <v>1588</v>
      </c>
      <c r="F2603" s="23" t="s">
        <v>1589</v>
      </c>
      <c r="G2603" s="23" t="n">
        <v>43</v>
      </c>
      <c r="H2603" s="23" t="n">
        <v>1000</v>
      </c>
      <c r="I2603" s="41" t="s">
        <v>188</v>
      </c>
      <c r="K2603" s="23" t="n">
        <v>0</v>
      </c>
      <c r="L2603" s="23" t="n">
        <v>15</v>
      </c>
      <c r="M2603" s="23" t="n">
        <v>0</v>
      </c>
      <c r="N2603" s="23" t="n">
        <v>0</v>
      </c>
      <c r="O2603" s="23" t="n">
        <f aca="false">K2603+L2603</f>
        <v>15</v>
      </c>
      <c r="P2603" s="23" t="n">
        <f aca="false">K2603+L2603+M2603+N2603</f>
        <v>15</v>
      </c>
      <c r="Q2603" s="23" t="n">
        <v>0</v>
      </c>
      <c r="R2603" s="23" t="n">
        <v>0</v>
      </c>
      <c r="S2603" s="23" t="n">
        <v>0</v>
      </c>
      <c r="T2603" s="23" t="n">
        <v>0</v>
      </c>
      <c r="U2603" s="42" t="n">
        <f aca="false">IF(I2603="delivery",O2603-SUM(Q2603+R2603),IF(I2603="PO",P2603-SUM(Q2603:R2603)))</f>
        <v>15</v>
      </c>
      <c r="V2603" s="43" t="n">
        <v>0.0084</v>
      </c>
      <c r="W2603" s="43"/>
      <c r="X2603" s="43" t="n">
        <f aca="false">W2603-V2603</f>
        <v>-0.0084</v>
      </c>
      <c r="Z2603" s="44"/>
      <c r="AA2603" s="44"/>
      <c r="AM2603" s="23" t="str">
        <f aca="false">D2603</f>
        <v>Sanmina</v>
      </c>
      <c r="AN2603" s="23" t="s">
        <v>1474</v>
      </c>
      <c r="AT2603" s="44"/>
      <c r="AU2603" s="44"/>
      <c r="BD2603" s="23" t="s">
        <v>182</v>
      </c>
      <c r="BE2603" s="1" t="s">
        <v>183</v>
      </c>
    </row>
    <row r="2604" customFormat="false" ht="15" hidden="false" customHeight="true" outlineLevel="0" collapsed="false">
      <c r="A2604" s="46" t="s">
        <v>10427</v>
      </c>
      <c r="B2604" s="23" t="s">
        <v>10428</v>
      </c>
      <c r="C2604" s="40" t="s">
        <v>177</v>
      </c>
      <c r="D2604" s="23" t="s">
        <v>1471</v>
      </c>
      <c r="E2604" s="23" t="s">
        <v>10429</v>
      </c>
      <c r="F2604" s="23" t="s">
        <v>10430</v>
      </c>
      <c r="G2604" s="23" t="n">
        <v>26</v>
      </c>
      <c r="H2604" s="23" t="n">
        <v>1000</v>
      </c>
      <c r="I2604" s="41" t="s">
        <v>188</v>
      </c>
      <c r="K2604" s="23" t="n">
        <v>0</v>
      </c>
      <c r="L2604" s="23" t="n">
        <v>9844</v>
      </c>
      <c r="M2604" s="23" t="n">
        <v>0</v>
      </c>
      <c r="N2604" s="23" t="n">
        <v>0</v>
      </c>
      <c r="O2604" s="23" t="n">
        <f aca="false">K2604+L2604</f>
        <v>9844</v>
      </c>
      <c r="P2604" s="23" t="n">
        <f aca="false">K2604+L2604+M2604+N2604</f>
        <v>9844</v>
      </c>
      <c r="Q2604" s="23" t="n">
        <v>910</v>
      </c>
      <c r="R2604" s="23" t="n">
        <v>0</v>
      </c>
      <c r="S2604" s="23" t="n">
        <v>0</v>
      </c>
      <c r="T2604" s="23" t="n">
        <v>0</v>
      </c>
      <c r="U2604" s="42" t="n">
        <f aca="false">IF(I2604="delivery",O2604-SUM(Q2604+R2604),IF(I2604="PO",P2604-SUM(Q2604:R2604)))</f>
        <v>8934</v>
      </c>
      <c r="V2604" s="43" t="n">
        <v>0.1</v>
      </c>
      <c r="W2604" s="43"/>
      <c r="X2604" s="43" t="n">
        <f aca="false">W2604-V2604</f>
        <v>-0.1</v>
      </c>
      <c r="Z2604" s="44"/>
      <c r="AA2604" s="44"/>
      <c r="AM2604" s="23" t="str">
        <f aca="false">D2604</f>
        <v>Sanmina</v>
      </c>
      <c r="AN2604" s="23" t="s">
        <v>3124</v>
      </c>
      <c r="AT2604" s="44"/>
      <c r="AU2604" s="44"/>
      <c r="BD2604" s="23" t="s">
        <v>182</v>
      </c>
      <c r="BE2604" s="1" t="s">
        <v>183</v>
      </c>
    </row>
    <row r="2605" customFormat="false" ht="15" hidden="false" customHeight="true" outlineLevel="0" collapsed="false">
      <c r="A2605" s="46" t="s">
        <v>10431</v>
      </c>
      <c r="B2605" s="23" t="s">
        <v>10432</v>
      </c>
      <c r="C2605" s="40" t="s">
        <v>177</v>
      </c>
      <c r="D2605" s="23" t="s">
        <v>1471</v>
      </c>
      <c r="E2605" s="23" t="s">
        <v>10433</v>
      </c>
      <c r="F2605" s="23" t="s">
        <v>10434</v>
      </c>
      <c r="G2605" s="23" t="n">
        <v>26</v>
      </c>
      <c r="H2605" s="23" t="n">
        <v>100</v>
      </c>
      <c r="I2605" s="41" t="s">
        <v>188</v>
      </c>
      <c r="K2605" s="23" t="n">
        <v>0</v>
      </c>
      <c r="L2605" s="23" t="n">
        <v>80.44</v>
      </c>
      <c r="M2605" s="23" t="n">
        <v>0</v>
      </c>
      <c r="N2605" s="23" t="n">
        <v>0</v>
      </c>
      <c r="O2605" s="23" t="n">
        <f aca="false">K2605+L2605</f>
        <v>80.44</v>
      </c>
      <c r="P2605" s="23" t="n">
        <f aca="false">K2605+L2605+M2605+N2605</f>
        <v>80.44</v>
      </c>
      <c r="Q2605" s="23" t="n">
        <v>9.1</v>
      </c>
      <c r="R2605" s="23" t="n">
        <v>0</v>
      </c>
      <c r="S2605" s="23" t="n">
        <v>0</v>
      </c>
      <c r="T2605" s="23" t="n">
        <v>0</v>
      </c>
      <c r="U2605" s="42" t="n">
        <f aca="false">IF(I2605="delivery",O2605-SUM(Q2605+R2605),IF(I2605="PO",P2605-SUM(Q2605:R2605)))</f>
        <v>71.34</v>
      </c>
      <c r="V2605" s="43" t="n">
        <v>6.9</v>
      </c>
      <c r="W2605" s="43"/>
      <c r="X2605" s="43" t="n">
        <f aca="false">W2605-V2605</f>
        <v>-6.9</v>
      </c>
      <c r="Z2605" s="44"/>
      <c r="AA2605" s="44"/>
      <c r="AM2605" s="23" t="str">
        <f aca="false">D2605</f>
        <v>Sanmina</v>
      </c>
      <c r="AN2605" s="23" t="s">
        <v>3124</v>
      </c>
      <c r="AT2605" s="44"/>
      <c r="AU2605" s="44"/>
      <c r="BD2605" s="23" t="s">
        <v>182</v>
      </c>
      <c r="BE2605" s="1" t="s">
        <v>183</v>
      </c>
    </row>
    <row r="2606" customFormat="false" ht="15" hidden="false" customHeight="true" outlineLevel="0" collapsed="false">
      <c r="A2606" s="46" t="s">
        <v>10435</v>
      </c>
      <c r="B2606" s="23" t="s">
        <v>10436</v>
      </c>
      <c r="C2606" s="40" t="s">
        <v>177</v>
      </c>
      <c r="D2606" s="23" t="s">
        <v>1471</v>
      </c>
      <c r="E2606" s="23" t="s">
        <v>6391</v>
      </c>
      <c r="F2606" s="23" t="s">
        <v>10437</v>
      </c>
      <c r="G2606" s="23" t="n">
        <v>108</v>
      </c>
      <c r="H2606" s="23" t="n">
        <v>3000</v>
      </c>
      <c r="I2606" s="41" t="s">
        <v>180</v>
      </c>
      <c r="K2606" s="23" t="n">
        <v>0</v>
      </c>
      <c r="L2606" s="23" t="n">
        <v>3000</v>
      </c>
      <c r="M2606" s="23" t="n">
        <v>0</v>
      </c>
      <c r="N2606" s="23" t="n">
        <v>0</v>
      </c>
      <c r="O2606" s="23" t="n">
        <f aca="false">K2606+L2606</f>
        <v>3000</v>
      </c>
      <c r="P2606" s="23" t="n">
        <f aca="false">K2606+L2606+M2606+N2606</f>
        <v>3000</v>
      </c>
      <c r="Q2606" s="23" t="n">
        <v>0</v>
      </c>
      <c r="R2606" s="23" t="n">
        <v>0</v>
      </c>
      <c r="S2606" s="23" t="n">
        <v>0</v>
      </c>
      <c r="T2606" s="23" t="n">
        <v>0</v>
      </c>
      <c r="U2606" s="42" t="n">
        <f aca="false">IF(I2606="delivery",O2606-SUM(Q2606+R2606),IF(I2606="PO",P2606-SUM(Q2606:R2606)))</f>
        <v>3000</v>
      </c>
      <c r="V2606" s="43" t="n">
        <v>0.0575</v>
      </c>
      <c r="W2606" s="43"/>
      <c r="X2606" s="43" t="n">
        <f aca="false">W2606-V2606</f>
        <v>-0.0575</v>
      </c>
      <c r="Z2606" s="44"/>
      <c r="AA2606" s="44"/>
      <c r="AM2606" s="23" t="str">
        <f aca="false">D2606</f>
        <v>Sanmina</v>
      </c>
      <c r="AN2606" s="23" t="s">
        <v>2011</v>
      </c>
      <c r="AT2606" s="44"/>
      <c r="AU2606" s="44"/>
      <c r="BD2606" s="23" t="s">
        <v>182</v>
      </c>
      <c r="BE2606" s="1" t="s">
        <v>183</v>
      </c>
    </row>
    <row r="2607" customFormat="false" ht="15" hidden="false" customHeight="true" outlineLevel="0" collapsed="false">
      <c r="A2607" s="46" t="s">
        <v>10438</v>
      </c>
      <c r="B2607" s="23" t="s">
        <v>10439</v>
      </c>
      <c r="C2607" s="40" t="s">
        <v>177</v>
      </c>
      <c r="D2607" s="23" t="s">
        <v>82</v>
      </c>
      <c r="E2607" s="23" t="s">
        <v>7140</v>
      </c>
      <c r="F2607" s="23" t="s">
        <v>10440</v>
      </c>
      <c r="G2607" s="23" t="n">
        <v>91</v>
      </c>
      <c r="H2607" s="23" t="n">
        <v>40</v>
      </c>
      <c r="I2607" s="41" t="s">
        <v>180</v>
      </c>
      <c r="K2607" s="23" t="n">
        <v>0</v>
      </c>
      <c r="L2607" s="23" t="n">
        <v>1</v>
      </c>
      <c r="M2607" s="23" t="n">
        <v>0</v>
      </c>
      <c r="N2607" s="23" t="n">
        <v>0</v>
      </c>
      <c r="O2607" s="23" t="n">
        <f aca="false">K2607+L2607</f>
        <v>1</v>
      </c>
      <c r="P2607" s="23" t="n">
        <f aca="false">K2607+L2607+M2607+N2607</f>
        <v>1</v>
      </c>
      <c r="Q2607" s="23" t="n">
        <v>0</v>
      </c>
      <c r="R2607" s="23" t="n">
        <v>0</v>
      </c>
      <c r="S2607" s="23" t="n">
        <v>0</v>
      </c>
      <c r="T2607" s="23" t="n">
        <v>0</v>
      </c>
      <c r="U2607" s="42" t="n">
        <f aca="false">IF(I2607="delivery",O2607-SUM(Q2607+R2607),IF(I2607="PO",P2607-SUM(Q2607:R2607)))</f>
        <v>1</v>
      </c>
      <c r="V2607" s="43" t="n">
        <v>84</v>
      </c>
      <c r="W2607" s="43"/>
      <c r="X2607" s="43" t="n">
        <f aca="false">W2607-V2607</f>
        <v>-84</v>
      </c>
      <c r="Z2607" s="44"/>
      <c r="AA2607" s="44"/>
      <c r="AM2607" s="23" t="str">
        <f aca="false">D2607</f>
        <v>Arista</v>
      </c>
      <c r="AN2607" s="23" t="s">
        <v>6397</v>
      </c>
      <c r="AT2607" s="44"/>
      <c r="AU2607" s="44"/>
      <c r="BD2607" s="23" t="s">
        <v>182</v>
      </c>
      <c r="BE2607" s="1" t="s">
        <v>183</v>
      </c>
    </row>
    <row r="2608" customFormat="false" ht="15" hidden="false" customHeight="true" outlineLevel="0" collapsed="false">
      <c r="A2608" s="46" t="s">
        <v>10441</v>
      </c>
      <c r="B2608" s="23" t="s">
        <v>10442</v>
      </c>
      <c r="C2608" s="40" t="s">
        <v>177</v>
      </c>
      <c r="D2608" s="23" t="s">
        <v>82</v>
      </c>
      <c r="E2608" s="23" t="s">
        <v>2231</v>
      </c>
      <c r="F2608" s="23" t="s">
        <v>10443</v>
      </c>
      <c r="G2608" s="23" t="n">
        <v>55</v>
      </c>
      <c r="H2608" s="23" t="n">
        <v>1</v>
      </c>
      <c r="I2608" s="41" t="s">
        <v>188</v>
      </c>
      <c r="K2608" s="23" t="n">
        <v>0</v>
      </c>
      <c r="L2608" s="23" t="n">
        <v>3</v>
      </c>
      <c r="M2608" s="23" t="n">
        <v>0</v>
      </c>
      <c r="N2608" s="23" t="n">
        <v>0</v>
      </c>
      <c r="O2608" s="23" t="n">
        <f aca="false">K2608+L2608</f>
        <v>3</v>
      </c>
      <c r="P2608" s="23" t="n">
        <f aca="false">K2608+L2608+M2608+N2608</f>
        <v>3</v>
      </c>
      <c r="Q2608" s="23" t="n">
        <v>2</v>
      </c>
      <c r="R2608" s="23" t="n">
        <v>0</v>
      </c>
      <c r="S2608" s="23" t="n">
        <v>0</v>
      </c>
      <c r="T2608" s="23" t="n">
        <v>0</v>
      </c>
      <c r="U2608" s="42" t="n">
        <f aca="false">IF(I2608="delivery",O2608-SUM(Q2608+R2608),IF(I2608="PO",P2608-SUM(Q2608:R2608)))</f>
        <v>1</v>
      </c>
      <c r="V2608" s="43" t="n">
        <v>1E-005</v>
      </c>
      <c r="W2608" s="43"/>
      <c r="X2608" s="43" t="n">
        <f aca="false">W2608-V2608</f>
        <v>-1E-005</v>
      </c>
      <c r="Z2608" s="44"/>
      <c r="AA2608" s="44"/>
      <c r="AM2608" s="23" t="str">
        <f aca="false">D2608</f>
        <v>Arista</v>
      </c>
      <c r="AN2608" s="23" t="s">
        <v>2011</v>
      </c>
      <c r="AT2608" s="44"/>
      <c r="AU2608" s="44"/>
      <c r="BD2608" s="23" t="s">
        <v>714</v>
      </c>
      <c r="BE2608" s="1" t="s">
        <v>183</v>
      </c>
    </row>
    <row r="2609" customFormat="false" ht="15" hidden="false" customHeight="true" outlineLevel="0" collapsed="false">
      <c r="A2609" s="46" t="s">
        <v>10444</v>
      </c>
      <c r="B2609" s="23" t="s">
        <v>10445</v>
      </c>
      <c r="C2609" s="40" t="s">
        <v>177</v>
      </c>
      <c r="D2609" s="23" t="s">
        <v>82</v>
      </c>
      <c r="E2609" s="23" t="s">
        <v>7420</v>
      </c>
      <c r="F2609" s="23" t="s">
        <v>7421</v>
      </c>
      <c r="G2609" s="23" t="n">
        <v>55</v>
      </c>
      <c r="H2609" s="23" t="n">
        <v>1</v>
      </c>
      <c r="I2609" s="41" t="s">
        <v>188</v>
      </c>
      <c r="K2609" s="23" t="n">
        <v>0</v>
      </c>
      <c r="L2609" s="23" t="n">
        <v>8</v>
      </c>
      <c r="M2609" s="23" t="n">
        <v>0</v>
      </c>
      <c r="N2609" s="23" t="n">
        <v>0</v>
      </c>
      <c r="O2609" s="23" t="n">
        <f aca="false">K2609+L2609</f>
        <v>8</v>
      </c>
      <c r="P2609" s="23" t="n">
        <f aca="false">K2609+L2609+M2609+N2609</f>
        <v>8</v>
      </c>
      <c r="Q2609" s="23" t="n">
        <v>0</v>
      </c>
      <c r="R2609" s="23" t="n">
        <v>0</v>
      </c>
      <c r="S2609" s="23" t="n">
        <v>0</v>
      </c>
      <c r="T2609" s="23" t="n">
        <v>0</v>
      </c>
      <c r="U2609" s="42" t="n">
        <f aca="false">IF(I2609="delivery",O2609-SUM(Q2609+R2609),IF(I2609="PO",P2609-SUM(Q2609:R2609)))</f>
        <v>8</v>
      </c>
      <c r="V2609" s="43" t="n">
        <v>1E-005</v>
      </c>
      <c r="W2609" s="43"/>
      <c r="X2609" s="43" t="n">
        <f aca="false">W2609-V2609</f>
        <v>-1E-005</v>
      </c>
      <c r="Z2609" s="44"/>
      <c r="AA2609" s="44"/>
      <c r="AM2609" s="23" t="str">
        <f aca="false">D2609</f>
        <v>Arista</v>
      </c>
      <c r="AN2609" s="23" t="s">
        <v>2011</v>
      </c>
      <c r="AT2609" s="44"/>
      <c r="AU2609" s="44"/>
      <c r="BD2609" s="23" t="s">
        <v>714</v>
      </c>
      <c r="BE2609" s="1" t="s">
        <v>183</v>
      </c>
    </row>
    <row r="2610" customFormat="false" ht="15" hidden="false" customHeight="true" outlineLevel="0" collapsed="false">
      <c r="A2610" s="46" t="s">
        <v>10446</v>
      </c>
      <c r="B2610" s="23" t="s">
        <v>10447</v>
      </c>
      <c r="C2610" s="40" t="s">
        <v>177</v>
      </c>
      <c r="D2610" s="23" t="s">
        <v>1471</v>
      </c>
      <c r="E2610" s="23" t="s">
        <v>10448</v>
      </c>
      <c r="F2610" s="23" t="s">
        <v>10449</v>
      </c>
      <c r="G2610" s="23" t="n">
        <v>55</v>
      </c>
      <c r="H2610" s="23" t="n">
        <v>1</v>
      </c>
      <c r="I2610" s="41" t="s">
        <v>188</v>
      </c>
      <c r="K2610" s="23" t="n">
        <v>0</v>
      </c>
      <c r="L2610" s="23" t="n">
        <v>962</v>
      </c>
      <c r="M2610" s="23" t="n">
        <v>0</v>
      </c>
      <c r="N2610" s="23" t="n">
        <v>0</v>
      </c>
      <c r="O2610" s="23" t="n">
        <f aca="false">K2610+L2610</f>
        <v>962</v>
      </c>
      <c r="P2610" s="23" t="n">
        <f aca="false">K2610+L2610+M2610+N2610</f>
        <v>962</v>
      </c>
      <c r="Q2610" s="23" t="n">
        <v>4</v>
      </c>
      <c r="R2610" s="23" t="n">
        <v>0</v>
      </c>
      <c r="S2610" s="23" t="n">
        <v>0</v>
      </c>
      <c r="T2610" s="23" t="n">
        <v>0</v>
      </c>
      <c r="U2610" s="42" t="n">
        <f aca="false">IF(I2610="delivery",O2610-SUM(Q2610+R2610),IF(I2610="PO",P2610-SUM(Q2610:R2610)))</f>
        <v>958</v>
      </c>
      <c r="V2610" s="45" t="n">
        <v>0.54</v>
      </c>
      <c r="W2610" s="45"/>
      <c r="X2610" s="43" t="n">
        <f aca="false">W2610-V2610</f>
        <v>-0.54</v>
      </c>
      <c r="Y2610" s="23" t="n">
        <v>0.4554</v>
      </c>
      <c r="Z2610" s="44"/>
      <c r="AA2610" s="44"/>
      <c r="AM2610" s="23" t="str">
        <f aca="false">D2610</f>
        <v>Sanmina</v>
      </c>
      <c r="AN2610" s="23" t="s">
        <v>3124</v>
      </c>
      <c r="AT2610" s="44"/>
      <c r="AU2610" s="44"/>
      <c r="BD2610" s="23" t="s">
        <v>1543</v>
      </c>
      <c r="BE2610" s="1" t="s">
        <v>183</v>
      </c>
    </row>
    <row r="2611" customFormat="false" ht="15" hidden="false" customHeight="true" outlineLevel="0" collapsed="false">
      <c r="A2611" s="46" t="s">
        <v>10450</v>
      </c>
      <c r="B2611" s="23" t="s">
        <v>2278</v>
      </c>
      <c r="C2611" s="40" t="s">
        <v>177</v>
      </c>
      <c r="D2611" s="23" t="s">
        <v>1471</v>
      </c>
      <c r="E2611" s="23" t="s">
        <v>10451</v>
      </c>
      <c r="F2611" s="23" t="s">
        <v>2280</v>
      </c>
      <c r="G2611" s="23" t="n">
        <v>23</v>
      </c>
      <c r="H2611" s="23" t="n">
        <v>1000</v>
      </c>
      <c r="I2611" s="41" t="s">
        <v>188</v>
      </c>
      <c r="K2611" s="23" t="n">
        <v>0</v>
      </c>
      <c r="L2611" s="23" t="n">
        <v>1210</v>
      </c>
      <c r="M2611" s="23" t="n">
        <v>0</v>
      </c>
      <c r="N2611" s="23" t="n">
        <v>0</v>
      </c>
      <c r="O2611" s="23" t="n">
        <f aca="false">K2611+L2611</f>
        <v>1210</v>
      </c>
      <c r="P2611" s="23" t="n">
        <f aca="false">K2611+L2611+M2611+N2611</f>
        <v>1210</v>
      </c>
      <c r="Q2611" s="23" t="n">
        <v>0</v>
      </c>
      <c r="R2611" s="23" t="n">
        <v>0</v>
      </c>
      <c r="S2611" s="23" t="n">
        <v>0</v>
      </c>
      <c r="T2611" s="23" t="n">
        <v>0</v>
      </c>
      <c r="U2611" s="42" t="n">
        <f aca="false">IF(I2611="delivery",O2611-SUM(Q2611+R2611),IF(I2611="PO",P2611-SUM(Q2611:R2611)))</f>
        <v>1210</v>
      </c>
      <c r="V2611" s="43" t="n">
        <v>0.25</v>
      </c>
      <c r="W2611" s="43"/>
      <c r="X2611" s="43" t="n">
        <f aca="false">W2611-V2611</f>
        <v>-0.25</v>
      </c>
      <c r="Y2611" s="23" t="n">
        <v>0.42</v>
      </c>
      <c r="Z2611" s="44"/>
      <c r="AA2611" s="44"/>
      <c r="AM2611" s="23" t="str">
        <f aca="false">D2611</f>
        <v>Sanmina</v>
      </c>
      <c r="AN2611" s="23" t="s">
        <v>1474</v>
      </c>
      <c r="AT2611" s="44"/>
      <c r="AU2611" s="44"/>
      <c r="BD2611" s="23" t="s">
        <v>182</v>
      </c>
      <c r="BE2611" s="1" t="s">
        <v>183</v>
      </c>
    </row>
    <row r="2612" customFormat="false" ht="15" hidden="false" customHeight="true" outlineLevel="0" collapsed="false">
      <c r="A2612" s="46" t="s">
        <v>10452</v>
      </c>
      <c r="B2612" s="23" t="s">
        <v>2766</v>
      </c>
      <c r="C2612" s="40" t="s">
        <v>177</v>
      </c>
      <c r="D2612" s="23" t="s">
        <v>82</v>
      </c>
      <c r="E2612" s="23" t="s">
        <v>2767</v>
      </c>
      <c r="F2612" s="23" t="s">
        <v>2768</v>
      </c>
      <c r="G2612" s="23" t="n">
        <v>41</v>
      </c>
      <c r="H2612" s="23" t="n">
        <v>5000</v>
      </c>
      <c r="I2612" s="41" t="s">
        <v>188</v>
      </c>
      <c r="K2612" s="23" t="n">
        <v>0</v>
      </c>
      <c r="L2612" s="23" t="n">
        <v>237</v>
      </c>
      <c r="M2612" s="23" t="n">
        <v>0</v>
      </c>
      <c r="N2612" s="23" t="n">
        <v>0</v>
      </c>
      <c r="O2612" s="23" t="n">
        <f aca="false">K2612+L2612</f>
        <v>237</v>
      </c>
      <c r="P2612" s="23" t="n">
        <f aca="false">K2612+L2612+M2612+N2612</f>
        <v>237</v>
      </c>
      <c r="Q2612" s="23" t="n">
        <v>176</v>
      </c>
      <c r="R2612" s="23" t="n">
        <v>0</v>
      </c>
      <c r="S2612" s="23" t="n">
        <v>0</v>
      </c>
      <c r="T2612" s="23" t="n">
        <v>0</v>
      </c>
      <c r="U2612" s="42" t="n">
        <f aca="false">IF(I2612="delivery",O2612-SUM(Q2612+R2612),IF(I2612="PO",P2612-SUM(Q2612:R2612)))</f>
        <v>61</v>
      </c>
      <c r="V2612" s="43" t="n">
        <v>0.274</v>
      </c>
      <c r="W2612" s="43"/>
      <c r="X2612" s="43" t="n">
        <f aca="false">W2612-V2612</f>
        <v>-0.274</v>
      </c>
      <c r="Y2612" s="23" t="n">
        <v>0.274</v>
      </c>
      <c r="Z2612" s="44"/>
      <c r="AA2612" s="44"/>
      <c r="AM2612" s="23" t="str">
        <f aca="false">D2612</f>
        <v>Arista</v>
      </c>
      <c r="AN2612" s="23" t="s">
        <v>263</v>
      </c>
      <c r="AT2612" s="44"/>
      <c r="AU2612" s="44"/>
      <c r="BD2612" s="23" t="s">
        <v>182</v>
      </c>
      <c r="BE2612" s="1" t="s">
        <v>183</v>
      </c>
    </row>
    <row r="2613" customFormat="false" ht="15" hidden="false" customHeight="true" outlineLevel="0" collapsed="false">
      <c r="A2613" s="46" t="s">
        <v>10453</v>
      </c>
      <c r="B2613" s="23" t="s">
        <v>10454</v>
      </c>
      <c r="C2613" s="40" t="s">
        <v>177</v>
      </c>
      <c r="D2613" s="23" t="s">
        <v>82</v>
      </c>
      <c r="E2613" s="23" t="s">
        <v>8007</v>
      </c>
      <c r="F2613" s="23" t="s">
        <v>10455</v>
      </c>
      <c r="G2613" s="23" t="n">
        <v>41</v>
      </c>
      <c r="H2613" s="23" t="n">
        <v>100</v>
      </c>
      <c r="I2613" s="41" t="s">
        <v>180</v>
      </c>
      <c r="K2613" s="23" t="n">
        <v>0</v>
      </c>
      <c r="L2613" s="23" t="n">
        <v>4</v>
      </c>
      <c r="M2613" s="23" t="n">
        <v>0</v>
      </c>
      <c r="N2613" s="23" t="n">
        <v>0</v>
      </c>
      <c r="O2613" s="23" t="n">
        <f aca="false">K2613+L2613</f>
        <v>4</v>
      </c>
      <c r="P2613" s="23" t="n">
        <f aca="false">K2613+L2613+M2613+N2613</f>
        <v>4</v>
      </c>
      <c r="Q2613" s="23" t="n">
        <v>0</v>
      </c>
      <c r="R2613" s="23" t="n">
        <v>0</v>
      </c>
      <c r="S2613" s="23" t="n">
        <v>0</v>
      </c>
      <c r="T2613" s="23" t="n">
        <v>0</v>
      </c>
      <c r="U2613" s="42" t="n">
        <f aca="false">IF(I2613="delivery",O2613-SUM(Q2613+R2613),IF(I2613="PO",P2613-SUM(Q2613:R2613)))</f>
        <v>4</v>
      </c>
      <c r="V2613" s="43" t="n">
        <v>4.341</v>
      </c>
      <c r="W2613" s="43"/>
      <c r="X2613" s="43" t="n">
        <f aca="false">W2613-V2613</f>
        <v>-4.341</v>
      </c>
      <c r="Y2613" s="23" t="n">
        <v>7.82</v>
      </c>
      <c r="Z2613" s="44"/>
      <c r="AA2613" s="44"/>
      <c r="AM2613" s="23" t="str">
        <f aca="false">D2613</f>
        <v>Arista</v>
      </c>
      <c r="AN2613" s="23" t="s">
        <v>3039</v>
      </c>
      <c r="AT2613" s="44"/>
      <c r="AU2613" s="44"/>
      <c r="BD2613" s="23" t="s">
        <v>182</v>
      </c>
      <c r="BE2613" s="1" t="s">
        <v>183</v>
      </c>
    </row>
    <row r="2614" customFormat="false" ht="15" hidden="false" customHeight="true" outlineLevel="0" collapsed="false">
      <c r="A2614" s="46" t="s">
        <v>10456</v>
      </c>
      <c r="B2614" s="23" t="s">
        <v>10457</v>
      </c>
      <c r="C2614" s="40" t="s">
        <v>177</v>
      </c>
      <c r="D2614" s="23" t="s">
        <v>82</v>
      </c>
      <c r="E2614" s="23" t="s">
        <v>8294</v>
      </c>
      <c r="F2614" s="23" t="s">
        <v>10458</v>
      </c>
      <c r="G2614" s="23" t="n">
        <v>46</v>
      </c>
      <c r="H2614" s="23" t="n">
        <v>750</v>
      </c>
      <c r="I2614" s="41" t="s">
        <v>180</v>
      </c>
      <c r="K2614" s="23" t="n">
        <v>0</v>
      </c>
      <c r="L2614" s="23" t="n">
        <v>25</v>
      </c>
      <c r="M2614" s="23" t="n">
        <v>0</v>
      </c>
      <c r="N2614" s="23" t="n">
        <v>0</v>
      </c>
      <c r="O2614" s="23" t="n">
        <f aca="false">K2614+L2614</f>
        <v>25</v>
      </c>
      <c r="P2614" s="23" t="n">
        <f aca="false">K2614+L2614+M2614+N2614</f>
        <v>25</v>
      </c>
      <c r="Q2614" s="23" t="n">
        <v>0</v>
      </c>
      <c r="R2614" s="23" t="n">
        <v>0</v>
      </c>
      <c r="S2614" s="23" t="n">
        <v>0</v>
      </c>
      <c r="T2614" s="23" t="n">
        <v>0</v>
      </c>
      <c r="U2614" s="42" t="n">
        <f aca="false">IF(I2614="delivery",O2614-SUM(Q2614+R2614),IF(I2614="PO",P2614-SUM(Q2614:R2614)))</f>
        <v>25</v>
      </c>
      <c r="V2614" s="43" t="n">
        <v>1.55</v>
      </c>
      <c r="W2614" s="43"/>
      <c r="X2614" s="43" t="n">
        <f aca="false">W2614-V2614</f>
        <v>-1.55</v>
      </c>
      <c r="Z2614" s="44"/>
      <c r="AA2614" s="44"/>
      <c r="AM2614" s="23" t="str">
        <f aca="false">D2614</f>
        <v>Arista</v>
      </c>
      <c r="AN2614" s="23" t="s">
        <v>2389</v>
      </c>
      <c r="AT2614" s="44"/>
      <c r="AU2614" s="44"/>
      <c r="BD2614" s="23" t="s">
        <v>182</v>
      </c>
      <c r="BE2614" s="1" t="s">
        <v>183</v>
      </c>
    </row>
    <row r="2615" customFormat="false" ht="15" hidden="false" customHeight="true" outlineLevel="0" collapsed="false">
      <c r="A2615" s="46" t="s">
        <v>10459</v>
      </c>
      <c r="B2615" s="23" t="s">
        <v>10460</v>
      </c>
      <c r="C2615" s="40" t="s">
        <v>177</v>
      </c>
      <c r="D2615" s="23" t="s">
        <v>1471</v>
      </c>
      <c r="E2615" s="23" t="s">
        <v>10461</v>
      </c>
      <c r="F2615" s="23" t="s">
        <v>10462</v>
      </c>
      <c r="G2615" s="23" t="n">
        <v>203</v>
      </c>
      <c r="H2615" s="23" t="n">
        <v>3000</v>
      </c>
      <c r="I2615" s="41" t="s">
        <v>180</v>
      </c>
      <c r="K2615" s="23" t="n">
        <v>0</v>
      </c>
      <c r="L2615" s="23" t="n">
        <v>10915</v>
      </c>
      <c r="M2615" s="23" t="n">
        <v>0</v>
      </c>
      <c r="N2615" s="23" t="n">
        <v>0</v>
      </c>
      <c r="O2615" s="23" t="n">
        <f aca="false">K2615+L2615</f>
        <v>10915</v>
      </c>
      <c r="P2615" s="23" t="n">
        <f aca="false">K2615+L2615+M2615+N2615</f>
        <v>10915</v>
      </c>
      <c r="Q2615" s="23" t="n">
        <v>910</v>
      </c>
      <c r="R2615" s="23" t="n">
        <v>0</v>
      </c>
      <c r="S2615" s="23" t="n">
        <v>0</v>
      </c>
      <c r="T2615" s="23" t="n">
        <v>0</v>
      </c>
      <c r="U2615" s="42" t="n">
        <f aca="false">IF(I2615="delivery",O2615-SUM(Q2615+R2615),IF(I2615="PO",P2615-SUM(Q2615:R2615)))</f>
        <v>10005</v>
      </c>
      <c r="V2615" s="43" t="n">
        <v>0.14076</v>
      </c>
      <c r="W2615" s="43"/>
      <c r="X2615" s="43" t="n">
        <f aca="false">W2615-V2615</f>
        <v>-0.14076</v>
      </c>
      <c r="Z2615" s="44"/>
      <c r="AA2615" s="44"/>
      <c r="AM2615" s="23" t="str">
        <f aca="false">D2615</f>
        <v>Sanmina</v>
      </c>
      <c r="AN2615" s="23" t="s">
        <v>3124</v>
      </c>
      <c r="AT2615" s="44"/>
      <c r="AU2615" s="44"/>
      <c r="BD2615" s="23" t="s">
        <v>182</v>
      </c>
      <c r="BE2615" s="1" t="s">
        <v>183</v>
      </c>
    </row>
    <row r="2616" customFormat="false" ht="15" hidden="false" customHeight="true" outlineLevel="0" collapsed="false">
      <c r="A2616" s="46" t="s">
        <v>10463</v>
      </c>
      <c r="B2616" s="23" t="s">
        <v>10464</v>
      </c>
      <c r="C2616" s="40" t="s">
        <v>177</v>
      </c>
      <c r="D2616" s="23" t="s">
        <v>82</v>
      </c>
      <c r="E2616" s="23" t="s">
        <v>8607</v>
      </c>
      <c r="F2616" s="23" t="s">
        <v>10465</v>
      </c>
      <c r="G2616" s="23" t="n">
        <v>51</v>
      </c>
      <c r="H2616" s="23" t="n">
        <v>500</v>
      </c>
      <c r="I2616" s="41" t="s">
        <v>180</v>
      </c>
      <c r="K2616" s="23" t="n">
        <v>0</v>
      </c>
      <c r="L2616" s="23" t="n">
        <v>3500</v>
      </c>
      <c r="M2616" s="23" t="n">
        <v>0</v>
      </c>
      <c r="N2616" s="23" t="n">
        <v>0</v>
      </c>
      <c r="O2616" s="23" t="n">
        <f aca="false">K2616+L2616</f>
        <v>3500</v>
      </c>
      <c r="P2616" s="23" t="n">
        <f aca="false">K2616+L2616+M2616+N2616</f>
        <v>3500</v>
      </c>
      <c r="Q2616" s="23" t="n">
        <v>0</v>
      </c>
      <c r="R2616" s="23" t="n">
        <v>0</v>
      </c>
      <c r="S2616" s="23" t="n">
        <v>0</v>
      </c>
      <c r="T2616" s="23" t="n">
        <v>0</v>
      </c>
      <c r="U2616" s="42" t="n">
        <f aca="false">IF(I2616="delivery",O2616-SUM(Q2616+R2616),IF(I2616="PO",P2616-SUM(Q2616:R2616)))</f>
        <v>3500</v>
      </c>
      <c r="V2616" s="43" t="n">
        <v>0.371</v>
      </c>
      <c r="W2616" s="43"/>
      <c r="X2616" s="43" t="n">
        <f aca="false">W2616-V2616</f>
        <v>-0.371</v>
      </c>
      <c r="Z2616" s="44"/>
      <c r="AA2616" s="44"/>
      <c r="AM2616" s="23" t="str">
        <f aca="false">D2616</f>
        <v>Arista</v>
      </c>
      <c r="AN2616" s="23" t="s">
        <v>6397</v>
      </c>
      <c r="AT2616" s="44"/>
      <c r="AU2616" s="44"/>
      <c r="BD2616" s="23" t="s">
        <v>182</v>
      </c>
      <c r="BE2616" s="1" t="s">
        <v>183</v>
      </c>
    </row>
    <row r="2617" customFormat="false" ht="15" hidden="false" customHeight="true" outlineLevel="0" collapsed="false">
      <c r="A2617" s="46" t="s">
        <v>10466</v>
      </c>
      <c r="B2617" s="23" t="s">
        <v>10467</v>
      </c>
      <c r="C2617" s="40" t="s">
        <v>177</v>
      </c>
      <c r="D2617" s="23" t="s">
        <v>1471</v>
      </c>
      <c r="E2617" s="23" t="s">
        <v>10277</v>
      </c>
      <c r="F2617" s="23" t="s">
        <v>10278</v>
      </c>
      <c r="G2617" s="23" t="n">
        <v>252</v>
      </c>
      <c r="H2617" s="23" t="n">
        <v>3000</v>
      </c>
      <c r="I2617" s="41" t="s">
        <v>180</v>
      </c>
      <c r="K2617" s="23" t="n">
        <v>0</v>
      </c>
      <c r="L2617" s="23" t="n">
        <v>3000</v>
      </c>
      <c r="M2617" s="23" t="n">
        <v>0</v>
      </c>
      <c r="N2617" s="23" t="n">
        <v>9000</v>
      </c>
      <c r="O2617" s="23" t="n">
        <f aca="false">K2617+L2617</f>
        <v>3000</v>
      </c>
      <c r="P2617" s="23" t="n">
        <f aca="false">K2617+L2617+M2617+N2617</f>
        <v>12000</v>
      </c>
      <c r="Q2617" s="23" t="n">
        <v>0</v>
      </c>
      <c r="R2617" s="23" t="n">
        <v>0</v>
      </c>
      <c r="S2617" s="23" t="n">
        <v>0</v>
      </c>
      <c r="T2617" s="23" t="n">
        <v>0</v>
      </c>
      <c r="U2617" s="42" t="n">
        <f aca="false">IF(I2617="delivery",O2617-SUM(Q2617+R2617),IF(I2617="PO",P2617-SUM(Q2617:R2617)))</f>
        <v>3000</v>
      </c>
      <c r="V2617" s="43" t="n">
        <v>0.117</v>
      </c>
      <c r="W2617" s="43"/>
      <c r="X2617" s="43" t="n">
        <f aca="false">W2617-V2617</f>
        <v>-0.117</v>
      </c>
      <c r="Z2617" s="44"/>
      <c r="AA2617" s="44"/>
      <c r="AM2617" s="23" t="str">
        <f aca="false">D2617</f>
        <v>Sanmina</v>
      </c>
      <c r="AN2617" s="23" t="s">
        <v>3124</v>
      </c>
      <c r="AT2617" s="44"/>
      <c r="AU2617" s="44"/>
      <c r="BD2617" s="23" t="s">
        <v>182</v>
      </c>
      <c r="BE2617" s="1" t="s">
        <v>183</v>
      </c>
    </row>
    <row r="2618" customFormat="false" ht="12.75" hidden="false" customHeight="false" outlineLevel="0" collapsed="false">
      <c r="A2618" s="23" t="s">
        <v>10468</v>
      </c>
      <c r="B2618" s="23" t="s">
        <v>10468</v>
      </c>
      <c r="C2618" s="23" t="s">
        <v>10468</v>
      </c>
      <c r="D2618" s="23" t="s">
        <v>10468</v>
      </c>
      <c r="E2618" s="23" t="s">
        <v>10468</v>
      </c>
      <c r="F2618" s="23" t="s">
        <v>10468</v>
      </c>
      <c r="G2618" s="23" t="s">
        <v>10468</v>
      </c>
      <c r="H2618" s="23" t="s">
        <v>10468</v>
      </c>
      <c r="I2618" s="23" t="s">
        <v>10468</v>
      </c>
      <c r="J2618" s="23" t="s">
        <v>10468</v>
      </c>
      <c r="K2618" s="23" t="s">
        <v>10468</v>
      </c>
      <c r="L2618" s="23" t="s">
        <v>10468</v>
      </c>
      <c r="M2618" s="23" t="s">
        <v>10468</v>
      </c>
      <c r="N2618" s="23" t="s">
        <v>10468</v>
      </c>
      <c r="O2618" s="23" t="s">
        <v>10468</v>
      </c>
      <c r="P2618" s="23" t="s">
        <v>10468</v>
      </c>
      <c r="Q2618" s="23" t="s">
        <v>10468</v>
      </c>
      <c r="R2618" s="23" t="s">
        <v>10468</v>
      </c>
      <c r="S2618" s="23" t="s">
        <v>10468</v>
      </c>
      <c r="T2618" s="23" t="s">
        <v>10468</v>
      </c>
      <c r="U2618" s="23" t="s">
        <v>10468</v>
      </c>
      <c r="V2618" s="23" t="s">
        <v>10468</v>
      </c>
      <c r="W2618" s="23" t="s">
        <v>10468</v>
      </c>
      <c r="X2618" s="23" t="s">
        <v>10468</v>
      </c>
      <c r="Y2618" s="23" t="s">
        <v>10468</v>
      </c>
      <c r="Z2618" s="23" t="s">
        <v>10468</v>
      </c>
      <c r="AA2618" s="23" t="s">
        <v>10468</v>
      </c>
      <c r="AB2618" s="23" t="s">
        <v>10468</v>
      </c>
      <c r="AC2618" s="23" t="s">
        <v>10468</v>
      </c>
      <c r="AD2618" s="23" t="s">
        <v>10468</v>
      </c>
      <c r="AE2618" s="23" t="s">
        <v>10468</v>
      </c>
      <c r="AF2618" s="23" t="s">
        <v>10468</v>
      </c>
      <c r="AG2618" s="23" t="s">
        <v>10468</v>
      </c>
      <c r="AH2618" s="23" t="s">
        <v>10468</v>
      </c>
      <c r="AI2618" s="23" t="s">
        <v>10468</v>
      </c>
      <c r="AJ2618" s="23" t="s">
        <v>10468</v>
      </c>
      <c r="AK2618" s="23" t="s">
        <v>10468</v>
      </c>
      <c r="AL2618" s="23" t="s">
        <v>10468</v>
      </c>
      <c r="AM2618" s="23" t="s">
        <v>10468</v>
      </c>
      <c r="AN2618" s="23" t="s">
        <v>10468</v>
      </c>
      <c r="AO2618" s="23" t="s">
        <v>10468</v>
      </c>
      <c r="AP2618" s="23" t="s">
        <v>10468</v>
      </c>
      <c r="AQ2618" s="23" t="s">
        <v>10468</v>
      </c>
      <c r="AR2618" s="23" t="s">
        <v>10468</v>
      </c>
      <c r="AS2618" s="23" t="s">
        <v>10468</v>
      </c>
      <c r="AT2618" s="23" t="s">
        <v>10468</v>
      </c>
      <c r="AU2618" s="23" t="s">
        <v>10468</v>
      </c>
      <c r="AV2618" s="23" t="s">
        <v>10468</v>
      </c>
      <c r="AW2618" s="23" t="s">
        <v>10468</v>
      </c>
      <c r="AX2618" s="23" t="s">
        <v>10468</v>
      </c>
      <c r="AY2618" s="23" t="s">
        <v>10468</v>
      </c>
      <c r="AZ2618" s="23" t="s">
        <v>10468</v>
      </c>
      <c r="BA2618" s="23" t="s">
        <v>10468</v>
      </c>
      <c r="BB2618" s="23" t="s">
        <v>10468</v>
      </c>
      <c r="BC2618" s="23" t="s">
        <v>10468</v>
      </c>
      <c r="BD2618" s="23" t="s">
        <v>10468</v>
      </c>
      <c r="BE2618" s="23" t="s">
        <v>10468</v>
      </c>
      <c r="BF2618" s="23" t="s">
        <v>10468</v>
      </c>
      <c r="BG2618" s="23" t="s">
        <v>10468</v>
      </c>
    </row>
  </sheetData>
  <autoFilter ref="A1:BG1"/>
  <conditionalFormatting sqref="A1">
    <cfRule type="duplicateValues" priority="2" aboveAverage="0" equalAverage="0" bottom="0" percent="0" rank="0" text="" dxfId="0"/>
  </conditionalFormatting>
  <conditionalFormatting sqref="A1">
    <cfRule type="duplicateValues" priority="3" aboveAverage="0" equalAverage="0" bottom="0" percent="0" rank="0" text="" dxfId="1"/>
  </conditionalFormatting>
  <conditionalFormatting sqref="B1">
    <cfRule type="duplicateValues" priority="4" aboveAverage="0" equalAverage="0" bottom="0" percent="0" rank="0" text="" dxfId="2"/>
  </conditionalFormatting>
  <conditionalFormatting sqref="B1">
    <cfRule type="duplicateValues" priority="5" aboveAverage="0" equalAverage="0" bottom="0" percent="0" rank="0" text="" dxfId="3"/>
  </conditionalFormatting>
  <conditionalFormatting sqref="B1">
    <cfRule type="duplicateValues" priority="6" aboveAverage="0" equalAverage="0" bottom="0" percent="0" rank="0" text="" dxfId="4"/>
  </conditionalFormatting>
  <conditionalFormatting sqref="B2:B2617">
    <cfRule type="duplicateValues" priority="7" aboveAverage="0" equalAverage="0" bottom="0" percent="0" rank="0" text="" dxfId="5"/>
  </conditionalFormatting>
  <conditionalFormatting sqref="A2:A2618 B2618:BG2618">
    <cfRule type="duplicateValues" priority="8" aboveAverage="0" equalAverage="0" bottom="0" percent="0" rank="0" text="" dxfId="6"/>
  </conditionalFormatting>
  <conditionalFormatting sqref="A1">
    <cfRule type="duplicateValues" priority="9" aboveAverage="0" equalAverage="0" bottom="0" percent="0" rank="0" text="" dxfId="7"/>
  </conditionalFormatting>
  <conditionalFormatting sqref="B1">
    <cfRule type="duplicateValues" priority="10" aboveAverage="0" equalAverage="0" bottom="0" percent="0" rank="0" text="" dxfId="8"/>
  </conditionalFormatting>
  <conditionalFormatting sqref="A1">
    <cfRule type="duplicateValues" priority="11" aboveAverage="0" equalAverage="0" bottom="0" percent="0" rank="0" text="" dxfId="9"/>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BJ1048568"/>
  <sheetViews>
    <sheetView showFormulas="false" showGridLines="true" showRowColHeaders="true" showZeros="true" rightToLeft="false" tabSelected="false" showOutlineSymbols="true" defaultGridColor="true" view="normal" topLeftCell="AU1" colorId="64" zoomScale="100" zoomScaleNormal="100" zoomScalePageLayoutView="100" workbookViewId="0">
      <pane xSplit="0" ySplit="1" topLeftCell="A5" activePane="bottomLeft" state="frozen"/>
      <selection pane="topLeft" activeCell="AU1" activeCellId="0" sqref="AU1"/>
      <selection pane="bottomLeft" activeCell="AV292" activeCellId="0" sqref="AV292"/>
    </sheetView>
  </sheetViews>
  <sheetFormatPr defaultColWidth="9.01171875" defaultRowHeight="12.75" zeroHeight="false" outlineLevelRow="0" outlineLevelCol="0"/>
  <cols>
    <col collapsed="false" customWidth="true" hidden="false" outlineLevel="0" max="1" min="1" style="3" width="39.28"/>
    <col collapsed="false" customWidth="true" hidden="false" outlineLevel="0" max="2" min="2" style="3" width="23.15"/>
    <col collapsed="false" customWidth="true" hidden="false" outlineLevel="0" max="3" min="3" style="3" width="22.43"/>
    <col collapsed="false" customWidth="true" hidden="false" outlineLevel="0" max="4" min="4" style="3" width="23.01"/>
    <col collapsed="false" customWidth="true" hidden="false" outlineLevel="0" max="6" min="5" style="3" width="24"/>
    <col collapsed="false" customWidth="true" hidden="false" outlineLevel="0" max="7" min="7" style="3" width="26.71"/>
    <col collapsed="false" customWidth="true" hidden="false" outlineLevel="0" max="8" min="8" style="3" width="10.99"/>
    <col collapsed="false" customWidth="true" hidden="false" outlineLevel="0" max="9" min="9" style="3" width="39.57"/>
    <col collapsed="false" customWidth="true" hidden="false" outlineLevel="0" max="10" min="10" style="3" width="54.42"/>
    <col collapsed="false" customWidth="true" hidden="false" outlineLevel="0" max="11" min="11" style="3" width="52.42"/>
    <col collapsed="false" customWidth="true" hidden="false" outlineLevel="0" max="12" min="12" style="3" width="54.14"/>
    <col collapsed="false" customWidth="true" hidden="false" outlineLevel="0" max="14" min="13" style="3" width="39.28"/>
    <col collapsed="false" customWidth="true" hidden="false" outlineLevel="0" max="15" min="15" style="3" width="24.42"/>
    <col collapsed="false" customWidth="true" hidden="false" outlineLevel="0" max="16" min="16" style="3" width="23.71"/>
    <col collapsed="false" customWidth="true" hidden="false" outlineLevel="0" max="20" min="17" style="3" width="25.29"/>
    <col collapsed="false" customWidth="true" hidden="false" outlineLevel="0" max="21" min="21" style="3" width="29.29"/>
    <col collapsed="false" customWidth="true" hidden="false" outlineLevel="0" max="22" min="22" style="3" width="31.7"/>
    <col collapsed="false" customWidth="true" hidden="false" outlineLevel="0" max="23" min="23" style="3" width="22.86"/>
    <col collapsed="false" customWidth="true" hidden="false" outlineLevel="0" max="24" min="24" style="3" width="28.86"/>
    <col collapsed="false" customWidth="true" hidden="false" outlineLevel="0" max="25" min="25" style="3" width="27"/>
    <col collapsed="false" customWidth="true" hidden="false" outlineLevel="0" max="26" min="26" style="3" width="23.42"/>
    <col collapsed="false" customWidth="true" hidden="false" outlineLevel="0" max="27" min="27" style="3" width="28.42"/>
    <col collapsed="false" customWidth="true" hidden="false" outlineLevel="0" max="28" min="28" style="3" width="24.86"/>
    <col collapsed="false" customWidth="true" hidden="false" outlineLevel="0" max="32" min="29" style="3" width="18"/>
    <col collapsed="false" customWidth="true" hidden="false" outlineLevel="0" max="34" min="33" style="3" width="15.15"/>
    <col collapsed="false" customWidth="true" hidden="false" outlineLevel="0" max="36" min="35" style="47" width="15.15"/>
    <col collapsed="false" customWidth="true" hidden="false" outlineLevel="0" max="43" min="37" style="3" width="15.15"/>
    <col collapsed="false" customWidth="true" hidden="false" outlineLevel="0" max="44" min="44" style="3" width="45.29"/>
    <col collapsed="false" customWidth="true" hidden="false" outlineLevel="0" max="46" min="45" style="3" width="27.85"/>
    <col collapsed="false" customWidth="true" hidden="false" outlineLevel="0" max="48" min="47" style="3" width="29.14"/>
    <col collapsed="false" customWidth="true" hidden="false" outlineLevel="0" max="49" min="49" style="3" width="45.14"/>
    <col collapsed="false" customWidth="true" hidden="false" outlineLevel="0" max="50" min="50" style="3" width="44.99"/>
    <col collapsed="false" customWidth="true" hidden="false" outlineLevel="0" max="51" min="51" style="3" width="25"/>
    <col collapsed="false" customWidth="true" hidden="false" outlineLevel="0" max="52" min="52" style="3" width="29.57"/>
    <col collapsed="false" customWidth="true" hidden="false" outlineLevel="0" max="53" min="53" style="3" width="23.71"/>
    <col collapsed="false" customWidth="true" hidden="false" outlineLevel="0" max="54" min="54" style="3" width="38.43"/>
    <col collapsed="false" customWidth="true" hidden="false" outlineLevel="0" max="55" min="55" style="3" width="26"/>
    <col collapsed="false" customWidth="true" hidden="false" outlineLevel="0" max="56" min="56" style="3" width="31.43"/>
    <col collapsed="false" customWidth="true" hidden="false" outlineLevel="0" max="57" min="57" style="3" width="30.7"/>
    <col collapsed="false" customWidth="true" hidden="false" outlineLevel="0" max="58" min="58" style="3" width="43"/>
    <col collapsed="false" customWidth="true" hidden="false" outlineLevel="0" max="59" min="59" style="3" width="32.15"/>
    <col collapsed="false" customWidth="true" hidden="false" outlineLevel="0" max="60" min="60" style="3" width="19.29"/>
    <col collapsed="false" customWidth="true" hidden="false" outlineLevel="0" max="61" min="61" style="3" width="16.57"/>
    <col collapsed="false" customWidth="false" hidden="false" outlineLevel="0" max="1024" min="62" style="3" width="9"/>
  </cols>
  <sheetData>
    <row r="1" s="23" customFormat="true" ht="55.5" hidden="false" customHeight="true" outlineLevel="0" collapsed="false">
      <c r="A1" s="24" t="s">
        <v>116</v>
      </c>
      <c r="B1" s="25" t="s">
        <v>117</v>
      </c>
      <c r="C1" s="25" t="s">
        <v>118</v>
      </c>
      <c r="D1" s="25" t="s">
        <v>119</v>
      </c>
      <c r="E1" s="25" t="s">
        <v>120</v>
      </c>
      <c r="F1" s="25" t="s">
        <v>121</v>
      </c>
      <c r="G1" s="25" t="s">
        <v>122</v>
      </c>
      <c r="H1" s="25" t="s">
        <v>123</v>
      </c>
      <c r="I1" s="26" t="s">
        <v>124</v>
      </c>
      <c r="J1" s="26" t="s">
        <v>125</v>
      </c>
      <c r="K1" s="26" t="s">
        <v>10469</v>
      </c>
      <c r="L1" s="27" t="s">
        <v>10470</v>
      </c>
      <c r="M1" s="28" t="s">
        <v>10471</v>
      </c>
      <c r="N1" s="28" t="s">
        <v>10472</v>
      </c>
      <c r="O1" s="27" t="s">
        <v>130</v>
      </c>
      <c r="P1" s="27" t="s">
        <v>131</v>
      </c>
      <c r="Q1" s="27" t="s">
        <v>10473</v>
      </c>
      <c r="R1" s="27" t="s">
        <v>10474</v>
      </c>
      <c r="S1" s="27" t="s">
        <v>10475</v>
      </c>
      <c r="T1" s="27" t="s">
        <v>10476</v>
      </c>
      <c r="U1" s="27" t="s">
        <v>136</v>
      </c>
      <c r="V1" s="29" t="s">
        <v>137</v>
      </c>
      <c r="W1" s="48" t="s">
        <v>138</v>
      </c>
      <c r="X1" s="31" t="s">
        <v>139</v>
      </c>
      <c r="Y1" s="49" t="s">
        <v>10477</v>
      </c>
      <c r="Z1" s="49" t="s">
        <v>10478</v>
      </c>
      <c r="AA1" s="32" t="s">
        <v>140</v>
      </c>
      <c r="AB1" s="33" t="s">
        <v>141</v>
      </c>
      <c r="AC1" s="34" t="s">
        <v>142</v>
      </c>
      <c r="AD1" s="35" t="s">
        <v>143</v>
      </c>
      <c r="AE1" s="35" t="s">
        <v>144</v>
      </c>
      <c r="AF1" s="36" t="s">
        <v>145</v>
      </c>
      <c r="AG1" s="37" t="s">
        <v>146</v>
      </c>
      <c r="AH1" s="36" t="s">
        <v>147</v>
      </c>
      <c r="AI1" s="50" t="s">
        <v>148</v>
      </c>
      <c r="AJ1" s="50" t="s">
        <v>149</v>
      </c>
      <c r="AK1" s="36" t="s">
        <v>150</v>
      </c>
      <c r="AL1" s="36" t="s">
        <v>151</v>
      </c>
      <c r="AM1" s="36" t="s">
        <v>152</v>
      </c>
      <c r="AN1" s="51" t="s">
        <v>153</v>
      </c>
      <c r="AO1" s="36" t="s">
        <v>10479</v>
      </c>
      <c r="AP1" s="36" t="s">
        <v>10480</v>
      </c>
      <c r="AQ1" s="36" t="s">
        <v>156</v>
      </c>
      <c r="AR1" s="36" t="s">
        <v>157</v>
      </c>
      <c r="AS1" s="36" t="s">
        <v>158</v>
      </c>
      <c r="AT1" s="38" t="s">
        <v>159</v>
      </c>
      <c r="AU1" s="39" t="s">
        <v>160</v>
      </c>
      <c r="AV1" s="39" t="s">
        <v>161</v>
      </c>
      <c r="AW1" s="38" t="s">
        <v>162</v>
      </c>
      <c r="AX1" s="38" t="s">
        <v>163</v>
      </c>
      <c r="AY1" s="38" t="s">
        <v>164</v>
      </c>
      <c r="AZ1" s="38" t="s">
        <v>165</v>
      </c>
      <c r="BA1" s="38" t="s">
        <v>166</v>
      </c>
      <c r="BB1" s="38" t="s">
        <v>167</v>
      </c>
      <c r="BC1" s="38" t="s">
        <v>168</v>
      </c>
      <c r="BD1" s="38" t="s">
        <v>169</v>
      </c>
      <c r="BE1" s="38" t="s">
        <v>170</v>
      </c>
      <c r="BF1" s="38" t="s">
        <v>171</v>
      </c>
      <c r="BG1" s="38" t="s">
        <v>172</v>
      </c>
      <c r="BH1" s="38" t="s">
        <v>173</v>
      </c>
      <c r="BI1" s="38" t="s">
        <v>174</v>
      </c>
      <c r="BJ1" s="23" t="s">
        <v>10481</v>
      </c>
    </row>
    <row r="2" s="23" customFormat="true" ht="12.75" hidden="true" customHeight="false" outlineLevel="0" collapsed="false">
      <c r="A2" s="52" t="s">
        <v>2954</v>
      </c>
      <c r="B2" s="52" t="s">
        <v>2955</v>
      </c>
      <c r="C2" s="53" t="s">
        <v>177</v>
      </c>
      <c r="D2" s="52" t="s">
        <v>82</v>
      </c>
      <c r="E2" s="52" t="s">
        <v>2956</v>
      </c>
      <c r="F2" s="52" t="s">
        <v>2957</v>
      </c>
      <c r="G2" s="52" t="n">
        <v>36</v>
      </c>
      <c r="H2" s="52" t="n">
        <v>1000</v>
      </c>
      <c r="I2" s="52" t="s">
        <v>188</v>
      </c>
      <c r="J2" s="52"/>
      <c r="K2" s="52" t="n">
        <v>0</v>
      </c>
      <c r="L2" s="52" t="n">
        <v>0</v>
      </c>
      <c r="M2" s="52" t="n">
        <v>900</v>
      </c>
      <c r="N2" s="52" t="n">
        <v>0</v>
      </c>
      <c r="O2" s="52" t="n">
        <f aca="false">K2+L2</f>
        <v>0</v>
      </c>
      <c r="P2" s="52" t="n">
        <f aca="false">K2+L2+M2+N2</f>
        <v>900</v>
      </c>
      <c r="Q2" s="52" t="n">
        <v>0</v>
      </c>
      <c r="R2" s="52" t="n">
        <v>27</v>
      </c>
      <c r="S2" s="52" t="n">
        <v>664</v>
      </c>
      <c r="T2" s="52" t="n">
        <v>312</v>
      </c>
      <c r="U2" s="52" t="n">
        <f aca="false">IF(I2="delivery",O2-SUM(Q2+R2),IF(I2="PO",P2-SUM(Q2:R2)))</f>
        <v>873</v>
      </c>
      <c r="V2" s="54" t="n">
        <v>0.24741</v>
      </c>
      <c r="W2" s="54" t="n">
        <v>0.24741</v>
      </c>
      <c r="X2" s="54" t="n">
        <f aca="false">W2-V2</f>
        <v>0</v>
      </c>
      <c r="Y2" s="54"/>
      <c r="Z2" s="54"/>
      <c r="AA2" s="54"/>
      <c r="AB2" s="54"/>
      <c r="AC2" s="54" t="s">
        <v>10482</v>
      </c>
      <c r="AD2" s="54"/>
      <c r="AE2" s="54"/>
      <c r="AF2" s="54" t="s">
        <v>10483</v>
      </c>
      <c r="AG2" s="54" t="n">
        <v>0.2474</v>
      </c>
      <c r="AH2" s="54" t="s">
        <v>10484</v>
      </c>
      <c r="AI2" s="55" t="n">
        <v>1000</v>
      </c>
      <c r="AJ2" s="55" t="n">
        <v>6</v>
      </c>
      <c r="AK2" s="54" t="s">
        <v>2955</v>
      </c>
      <c r="AL2" s="54" t="s">
        <v>1465</v>
      </c>
      <c r="AM2" s="54" t="s">
        <v>10485</v>
      </c>
      <c r="AN2" s="54" t="s">
        <v>10486</v>
      </c>
      <c r="AO2" s="54" t="s">
        <v>82</v>
      </c>
      <c r="AP2" s="52" t="s">
        <v>263</v>
      </c>
      <c r="AQ2" s="52"/>
      <c r="AR2" s="52"/>
      <c r="AS2" s="52"/>
      <c r="AT2" s="52"/>
      <c r="AU2" s="52"/>
      <c r="AV2" s="52"/>
      <c r="AW2" s="52"/>
      <c r="AX2" s="52"/>
      <c r="AY2" s="52"/>
      <c r="AZ2" s="52"/>
      <c r="BA2" s="52"/>
      <c r="BB2" s="52"/>
      <c r="BC2" s="52"/>
      <c r="BD2" s="52"/>
      <c r="BE2" s="52"/>
      <c r="BF2" s="52" t="s">
        <v>719</v>
      </c>
      <c r="BG2" s="56" t="s">
        <v>183</v>
      </c>
      <c r="BH2" s="52"/>
      <c r="BI2" s="52"/>
      <c r="BJ2" s="23" t="s">
        <v>10487</v>
      </c>
    </row>
    <row r="3" s="23" customFormat="true" ht="12.75" hidden="true" customHeight="false" outlineLevel="0" collapsed="false">
      <c r="A3" s="52" t="s">
        <v>3703</v>
      </c>
      <c r="B3" s="52" t="s">
        <v>3704</v>
      </c>
      <c r="C3" s="53" t="s">
        <v>177</v>
      </c>
      <c r="D3" s="52" t="s">
        <v>82</v>
      </c>
      <c r="E3" s="52" t="s">
        <v>3705</v>
      </c>
      <c r="F3" s="52" t="s">
        <v>3706</v>
      </c>
      <c r="G3" s="52" t="n">
        <v>55</v>
      </c>
      <c r="H3" s="52" t="n">
        <v>1</v>
      </c>
      <c r="I3" s="52" t="s">
        <v>180</v>
      </c>
      <c r="J3" s="52"/>
      <c r="K3" s="52" t="n">
        <v>0</v>
      </c>
      <c r="L3" s="52" t="n">
        <v>90</v>
      </c>
      <c r="M3" s="52" t="n">
        <v>0</v>
      </c>
      <c r="N3" s="52" t="n">
        <v>0</v>
      </c>
      <c r="O3" s="52" t="n">
        <f aca="false">K3+L3</f>
        <v>90</v>
      </c>
      <c r="P3" s="52" t="n">
        <f aca="false">K3+L3+M3+N3</f>
        <v>90</v>
      </c>
      <c r="Q3" s="52" t="n">
        <v>0</v>
      </c>
      <c r="R3" s="52" t="n">
        <v>50</v>
      </c>
      <c r="S3" s="52" t="n">
        <v>826</v>
      </c>
      <c r="T3" s="52" t="n">
        <v>356</v>
      </c>
      <c r="U3" s="52" t="n">
        <f aca="false">IF(I3="delivery",O3-SUM(Q3+R3),IF(I3="PO",P3-SUM(Q3:R3)))</f>
        <v>40</v>
      </c>
      <c r="V3" s="54" t="n">
        <v>112</v>
      </c>
      <c r="W3" s="54" t="n">
        <v>112</v>
      </c>
      <c r="X3" s="54" t="n">
        <f aca="false">W3-V3</f>
        <v>0</v>
      </c>
      <c r="Y3" s="54"/>
      <c r="Z3" s="54"/>
      <c r="AA3" s="54"/>
      <c r="AB3" s="54"/>
      <c r="AC3" s="54" t="s">
        <v>10482</v>
      </c>
      <c r="AD3" s="54"/>
      <c r="AE3" s="54"/>
      <c r="AF3" s="54"/>
      <c r="AG3" s="54" t="n">
        <v>112</v>
      </c>
      <c r="AH3" s="54" t="s">
        <v>10488</v>
      </c>
      <c r="AI3" s="55" t="n">
        <v>360</v>
      </c>
      <c r="AJ3" s="55" t="n">
        <v>12</v>
      </c>
      <c r="AK3" s="54" t="s">
        <v>10489</v>
      </c>
      <c r="AL3" s="54"/>
      <c r="AM3" s="54"/>
      <c r="AN3" s="54"/>
      <c r="AO3" s="54" t="s">
        <v>82</v>
      </c>
      <c r="AP3" s="52" t="s">
        <v>194</v>
      </c>
      <c r="AQ3" s="52"/>
      <c r="AR3" s="52"/>
      <c r="AS3" s="52"/>
      <c r="AT3" s="52"/>
      <c r="AU3" s="52"/>
      <c r="AV3" s="52"/>
      <c r="AW3" s="52"/>
      <c r="AX3" s="52"/>
      <c r="AY3" s="52"/>
      <c r="AZ3" s="52"/>
      <c r="BA3" s="52"/>
      <c r="BB3" s="52"/>
      <c r="BC3" s="52"/>
      <c r="BD3" s="52"/>
      <c r="BE3" s="52"/>
      <c r="BF3" s="52" t="s">
        <v>946</v>
      </c>
      <c r="BG3" s="56" t="s">
        <v>183</v>
      </c>
      <c r="BH3" s="52"/>
      <c r="BI3" s="52"/>
      <c r="BJ3" s="23" t="s">
        <v>10487</v>
      </c>
    </row>
    <row r="4" s="23" customFormat="true" ht="12.75" hidden="true" customHeight="false" outlineLevel="0" collapsed="false">
      <c r="A4" s="52" t="s">
        <v>7088</v>
      </c>
      <c r="B4" s="52" t="s">
        <v>7089</v>
      </c>
      <c r="C4" s="53" t="s">
        <v>177</v>
      </c>
      <c r="D4" s="52" t="s">
        <v>82</v>
      </c>
      <c r="E4" s="52" t="s">
        <v>7090</v>
      </c>
      <c r="F4" s="52" t="s">
        <v>7091</v>
      </c>
      <c r="G4" s="52" t="n">
        <v>55</v>
      </c>
      <c r="H4" s="52" t="n">
        <v>1</v>
      </c>
      <c r="I4" s="52" t="s">
        <v>180</v>
      </c>
      <c r="J4" s="52"/>
      <c r="K4" s="52" t="n">
        <v>0</v>
      </c>
      <c r="L4" s="52" t="n">
        <v>30</v>
      </c>
      <c r="M4" s="52" t="n">
        <v>0</v>
      </c>
      <c r="N4" s="52" t="n">
        <v>0</v>
      </c>
      <c r="O4" s="52" t="n">
        <f aca="false">K4+L4</f>
        <v>30</v>
      </c>
      <c r="P4" s="52" t="n">
        <f aca="false">K4+L4+M4+N4</f>
        <v>30</v>
      </c>
      <c r="Q4" s="52" t="n">
        <v>0</v>
      </c>
      <c r="R4" s="52" t="n">
        <v>27</v>
      </c>
      <c r="S4" s="52" t="n">
        <v>196</v>
      </c>
      <c r="T4" s="52" t="n">
        <v>30</v>
      </c>
      <c r="U4" s="52" t="n">
        <f aca="false">IF(I4="delivery",O4-SUM(Q4+R4),IF(I4="PO",P4-SUM(Q4:R4)))</f>
        <v>3</v>
      </c>
      <c r="V4" s="54" t="n">
        <v>0.66</v>
      </c>
      <c r="W4" s="54" t="n">
        <v>0.607</v>
      </c>
      <c r="X4" s="54" t="n">
        <f aca="false">W4-V4</f>
        <v>-0.0529999999999999</v>
      </c>
      <c r="Y4" s="54"/>
      <c r="Z4" s="54"/>
      <c r="AA4" s="54"/>
      <c r="AB4" s="54"/>
      <c r="AC4" s="54" t="s">
        <v>10482</v>
      </c>
      <c r="AD4" s="54"/>
      <c r="AE4" s="54"/>
      <c r="AF4" s="54"/>
      <c r="AG4" s="54" t="n">
        <v>0.607</v>
      </c>
      <c r="AH4" s="54" t="s">
        <v>10490</v>
      </c>
      <c r="AI4" s="55" t="n">
        <v>1000</v>
      </c>
      <c r="AJ4" s="55" t="n">
        <v>12</v>
      </c>
      <c r="AK4" s="54" t="s">
        <v>10491</v>
      </c>
      <c r="AL4" s="54"/>
      <c r="AM4" s="54"/>
      <c r="AN4" s="54"/>
      <c r="AO4" s="54" t="s">
        <v>82</v>
      </c>
      <c r="AP4" s="52" t="s">
        <v>6397</v>
      </c>
      <c r="AQ4" s="52"/>
      <c r="AR4" s="52"/>
      <c r="AS4" s="52"/>
      <c r="AT4" s="52"/>
      <c r="AU4" s="52"/>
      <c r="AV4" s="52"/>
      <c r="AW4" s="52"/>
      <c r="AX4" s="52"/>
      <c r="AY4" s="52"/>
      <c r="AZ4" s="52"/>
      <c r="BA4" s="52"/>
      <c r="BB4" s="52"/>
      <c r="BC4" s="52"/>
      <c r="BD4" s="52"/>
      <c r="BE4" s="52"/>
      <c r="BF4" s="52" t="s">
        <v>7092</v>
      </c>
      <c r="BG4" s="56" t="s">
        <v>183</v>
      </c>
      <c r="BH4" s="52"/>
      <c r="BI4" s="52"/>
      <c r="BJ4" s="23" t="s">
        <v>10487</v>
      </c>
    </row>
    <row r="5" s="23" customFormat="true" ht="12.75" hidden="false" customHeight="false" outlineLevel="0" collapsed="false">
      <c r="A5" s="52" t="s">
        <v>9848</v>
      </c>
      <c r="B5" s="52" t="s">
        <v>9849</v>
      </c>
      <c r="C5" s="53" t="s">
        <v>177</v>
      </c>
      <c r="D5" s="52" t="s">
        <v>1471</v>
      </c>
      <c r="E5" s="52" t="s">
        <v>9850</v>
      </c>
      <c r="F5" s="52" t="s">
        <v>9851</v>
      </c>
      <c r="G5" s="52" t="n">
        <v>55</v>
      </c>
      <c r="H5" s="52" t="n">
        <v>1</v>
      </c>
      <c r="I5" s="52" t="s">
        <v>188</v>
      </c>
      <c r="J5" s="52"/>
      <c r="K5" s="52" t="n">
        <v>0</v>
      </c>
      <c r="L5" s="52" t="n">
        <v>15706</v>
      </c>
      <c r="M5" s="52" t="n">
        <v>0</v>
      </c>
      <c r="N5" s="52" t="n">
        <v>0</v>
      </c>
      <c r="O5" s="52" t="n">
        <f aca="false">K5+L5</f>
        <v>15706</v>
      </c>
      <c r="P5" s="52" t="n">
        <f aca="false">K5+L5+M5+N5</f>
        <v>15706</v>
      </c>
      <c r="Q5" s="52" t="n">
        <v>0</v>
      </c>
      <c r="R5" s="52" t="n">
        <v>27</v>
      </c>
      <c r="S5" s="52" t="n">
        <v>196</v>
      </c>
      <c r="T5" s="52" t="n">
        <v>30</v>
      </c>
      <c r="U5" s="52" t="n">
        <f aca="false">IF(I5="delivery",O5-SUM(Q5+R5),IF(I5="PO",P5-SUM(Q5:R5)))</f>
        <v>15679</v>
      </c>
      <c r="V5" s="54" t="n">
        <v>0.002</v>
      </c>
      <c r="W5" s="54" t="n">
        <v>0.002</v>
      </c>
      <c r="X5" s="54" t="n">
        <f aca="false">W5-V5</f>
        <v>0</v>
      </c>
      <c r="Y5" s="54"/>
      <c r="Z5" s="54"/>
      <c r="AA5" s="54"/>
      <c r="AB5" s="54"/>
      <c r="AC5" s="54" t="s">
        <v>10482</v>
      </c>
      <c r="AD5" s="54"/>
      <c r="AE5" s="54"/>
      <c r="AF5" s="54"/>
      <c r="AG5" s="54" t="n">
        <v>0.00036</v>
      </c>
      <c r="AH5" s="54"/>
      <c r="AI5" s="55"/>
      <c r="AJ5" s="55"/>
      <c r="AK5" s="54"/>
      <c r="AL5" s="54"/>
      <c r="AM5" s="54" t="s">
        <v>10492</v>
      </c>
      <c r="AN5" s="54"/>
      <c r="AO5" s="54" t="s">
        <v>1471</v>
      </c>
      <c r="AP5" s="52" t="s">
        <v>3124</v>
      </c>
      <c r="AQ5" s="52"/>
      <c r="AR5" s="52"/>
      <c r="AS5" s="52"/>
      <c r="AT5" s="52" t="s">
        <v>10493</v>
      </c>
      <c r="AU5" s="52"/>
      <c r="AV5" s="52" t="n">
        <v>0.00036</v>
      </c>
      <c r="AW5" s="52" t="s">
        <v>10494</v>
      </c>
      <c r="AX5" s="52" t="s">
        <v>10495</v>
      </c>
      <c r="AY5" s="52" t="n">
        <v>10000</v>
      </c>
      <c r="AZ5" s="52" t="n">
        <v>18</v>
      </c>
      <c r="BA5" s="52" t="s">
        <v>1465</v>
      </c>
      <c r="BB5" s="52" t="s">
        <v>10496</v>
      </c>
      <c r="BC5" s="52"/>
      <c r="BD5" s="52"/>
      <c r="BE5" s="52"/>
      <c r="BF5" s="52" t="s">
        <v>10497</v>
      </c>
      <c r="BG5" s="56" t="s">
        <v>183</v>
      </c>
      <c r="BH5" s="52"/>
      <c r="BI5" s="52"/>
      <c r="BJ5" s="23" t="s">
        <v>10487</v>
      </c>
    </row>
    <row r="6" s="23" customFormat="true" ht="12.75" hidden="true" customHeight="false" outlineLevel="0" collapsed="false">
      <c r="A6" s="57" t="s">
        <v>10441</v>
      </c>
      <c r="B6" s="52" t="s">
        <v>2230</v>
      </c>
      <c r="C6" s="58" t="s">
        <v>177</v>
      </c>
      <c r="D6" s="52" t="s">
        <v>82</v>
      </c>
      <c r="E6" s="52" t="s">
        <v>2231</v>
      </c>
      <c r="F6" s="52" t="s">
        <v>10443</v>
      </c>
      <c r="G6" s="52" t="n">
        <v>55</v>
      </c>
      <c r="H6" s="52" t="n">
        <v>1</v>
      </c>
      <c r="I6" s="52" t="s">
        <v>188</v>
      </c>
      <c r="J6" s="52"/>
      <c r="K6" s="59" t="n">
        <v>0</v>
      </c>
      <c r="L6" s="59" t="n">
        <v>1</v>
      </c>
      <c r="M6" s="59" t="n">
        <v>0</v>
      </c>
      <c r="N6" s="59" t="n">
        <v>0</v>
      </c>
      <c r="O6" s="59" t="n">
        <f aca="false">K6+L6</f>
        <v>1</v>
      </c>
      <c r="P6" s="59" t="n">
        <f aca="false">K6+L6+M6+N6</f>
        <v>1</v>
      </c>
      <c r="Q6" s="59" t="n">
        <v>2</v>
      </c>
      <c r="R6" s="59" t="n">
        <v>0</v>
      </c>
      <c r="S6" s="59" t="n">
        <v>0</v>
      </c>
      <c r="T6" s="59" t="n">
        <v>0</v>
      </c>
      <c r="U6" s="59" t="n">
        <f aca="false">IF(I6="delivery",O6-SUM(Q6+R6),IF(I6="PO",P6-SUM(Q6:R6)))</f>
        <v>-1</v>
      </c>
      <c r="V6" s="54" t="n">
        <v>0.0001</v>
      </c>
      <c r="W6" s="54" t="n">
        <v>0.0001</v>
      </c>
      <c r="X6" s="60" t="n">
        <f aca="false">W6-V6</f>
        <v>0</v>
      </c>
      <c r="Y6" s="60"/>
      <c r="Z6" s="60"/>
      <c r="AA6" s="60"/>
      <c r="AB6" s="60"/>
      <c r="AC6" s="60"/>
      <c r="AD6" s="60"/>
      <c r="AE6" s="60"/>
      <c r="AF6" s="60"/>
      <c r="AG6" s="60"/>
      <c r="AH6" s="60"/>
      <c r="AI6" s="61"/>
      <c r="AJ6" s="61"/>
      <c r="AK6" s="60"/>
      <c r="AL6" s="60"/>
      <c r="AM6" s="60"/>
      <c r="AN6" s="60"/>
      <c r="AO6" s="60" t="s">
        <v>82</v>
      </c>
      <c r="AP6" s="52" t="s">
        <v>2011</v>
      </c>
      <c r="AQ6" s="59"/>
      <c r="AR6" s="59"/>
      <c r="AS6" s="59"/>
      <c r="AT6" s="59"/>
      <c r="AU6" s="59"/>
      <c r="AV6" s="59"/>
      <c r="AW6" s="59"/>
      <c r="AX6" s="59"/>
      <c r="AY6" s="59"/>
      <c r="AZ6" s="59"/>
      <c r="BA6" s="59"/>
      <c r="BB6" s="59"/>
      <c r="BC6" s="59"/>
      <c r="BD6" s="59"/>
      <c r="BE6" s="59"/>
      <c r="BF6" s="52" t="s">
        <v>10498</v>
      </c>
      <c r="BG6" s="56" t="s">
        <v>183</v>
      </c>
      <c r="BH6" s="52"/>
      <c r="BI6" s="52"/>
      <c r="BJ6" s="23" t="s">
        <v>10487</v>
      </c>
    </row>
    <row r="7" s="23" customFormat="true" ht="12.75" hidden="true" customHeight="false" outlineLevel="0" collapsed="false">
      <c r="A7" s="57" t="s">
        <v>10444</v>
      </c>
      <c r="B7" s="52" t="s">
        <v>7419</v>
      </c>
      <c r="C7" s="58" t="s">
        <v>177</v>
      </c>
      <c r="D7" s="52" t="s">
        <v>82</v>
      </c>
      <c r="E7" s="52" t="s">
        <v>7420</v>
      </c>
      <c r="F7" s="52" t="s">
        <v>7421</v>
      </c>
      <c r="G7" s="52" t="n">
        <v>55</v>
      </c>
      <c r="H7" s="52" t="n">
        <v>1</v>
      </c>
      <c r="I7" s="52" t="s">
        <v>188</v>
      </c>
      <c r="J7" s="52"/>
      <c r="K7" s="59" t="n">
        <v>0</v>
      </c>
      <c r="L7" s="59" t="n">
        <v>10</v>
      </c>
      <c r="M7" s="59" t="n">
        <v>0</v>
      </c>
      <c r="N7" s="59" t="n">
        <v>0</v>
      </c>
      <c r="O7" s="59" t="n">
        <f aca="false">K7+L7</f>
        <v>10</v>
      </c>
      <c r="P7" s="59" t="n">
        <f aca="false">K7+L7+M7+N7</f>
        <v>10</v>
      </c>
      <c r="Q7" s="59" t="n">
        <v>0</v>
      </c>
      <c r="R7" s="59" t="n">
        <v>0</v>
      </c>
      <c r="S7" s="59" t="n">
        <v>0</v>
      </c>
      <c r="T7" s="59" t="n">
        <v>0</v>
      </c>
      <c r="U7" s="59" t="n">
        <f aca="false">IF(I7="delivery",O7-SUM(Q7+R7),IF(I7="PO",P7-SUM(Q7:R7)))</f>
        <v>10</v>
      </c>
      <c r="V7" s="54" t="n">
        <v>0.0001</v>
      </c>
      <c r="W7" s="54" t="n">
        <v>0.0001</v>
      </c>
      <c r="X7" s="60" t="n">
        <f aca="false">W7-V7</f>
        <v>0</v>
      </c>
      <c r="Y7" s="60"/>
      <c r="Z7" s="60"/>
      <c r="AA7" s="60"/>
      <c r="AB7" s="60"/>
      <c r="AC7" s="60"/>
      <c r="AD7" s="60"/>
      <c r="AE7" s="60"/>
      <c r="AF7" s="60"/>
      <c r="AG7" s="60"/>
      <c r="AH7" s="60"/>
      <c r="AI7" s="61"/>
      <c r="AJ7" s="61"/>
      <c r="AK7" s="60"/>
      <c r="AL7" s="60"/>
      <c r="AM7" s="60"/>
      <c r="AN7" s="60"/>
      <c r="AO7" s="60" t="s">
        <v>82</v>
      </c>
      <c r="AP7" s="52" t="s">
        <v>2011</v>
      </c>
      <c r="AQ7" s="59"/>
      <c r="AR7" s="59"/>
      <c r="AS7" s="59"/>
      <c r="AT7" s="59"/>
      <c r="AU7" s="59"/>
      <c r="AV7" s="59"/>
      <c r="AW7" s="59"/>
      <c r="AX7" s="59"/>
      <c r="AY7" s="59"/>
      <c r="AZ7" s="59"/>
      <c r="BA7" s="59"/>
      <c r="BB7" s="59"/>
      <c r="BC7" s="59"/>
      <c r="BD7" s="59"/>
      <c r="BE7" s="59"/>
      <c r="BF7" s="52" t="s">
        <v>10498</v>
      </c>
      <c r="BG7" s="56" t="s">
        <v>183</v>
      </c>
      <c r="BH7" s="52"/>
      <c r="BI7" s="52"/>
      <c r="BJ7" s="23" t="s">
        <v>10487</v>
      </c>
    </row>
    <row r="8" s="23" customFormat="true" ht="12.75" hidden="true" customHeight="false" outlineLevel="0" collapsed="false">
      <c r="A8" s="52" t="s">
        <v>10499</v>
      </c>
      <c r="B8" s="52" t="s">
        <v>1275</v>
      </c>
      <c r="C8" s="53" t="s">
        <v>177</v>
      </c>
      <c r="D8" s="52" t="s">
        <v>82</v>
      </c>
      <c r="E8" s="52" t="s">
        <v>10500</v>
      </c>
      <c r="F8" s="52" t="s">
        <v>10501</v>
      </c>
      <c r="G8" s="52" t="n">
        <v>55</v>
      </c>
      <c r="H8" s="52" t="n">
        <v>1</v>
      </c>
      <c r="I8" s="52" t="s">
        <v>188</v>
      </c>
      <c r="J8" s="52"/>
      <c r="K8" s="52" t="n">
        <v>0</v>
      </c>
      <c r="L8" s="52" t="n">
        <v>0</v>
      </c>
      <c r="M8" s="52" t="n">
        <v>0</v>
      </c>
      <c r="N8" s="52" t="n">
        <v>0</v>
      </c>
      <c r="O8" s="52" t="n">
        <f aca="false">K8+L8</f>
        <v>0</v>
      </c>
      <c r="P8" s="52" t="n">
        <f aca="false">K8+L8+M8+N8</f>
        <v>0</v>
      </c>
      <c r="Q8" s="52" t="n">
        <v>0</v>
      </c>
      <c r="R8" s="52" t="n">
        <v>0</v>
      </c>
      <c r="S8" s="52" t="n">
        <v>0</v>
      </c>
      <c r="T8" s="52" t="n">
        <v>0</v>
      </c>
      <c r="U8" s="52" t="n">
        <f aca="false">IF(I8="delivery",O8-SUM(Q8+R8),IF(I8="PO",P8-SUM(Q8:R8)))</f>
        <v>0</v>
      </c>
      <c r="V8" s="52" t="n">
        <v>27.5</v>
      </c>
      <c r="W8" s="54" t="n">
        <v>28.95</v>
      </c>
      <c r="X8" s="54" t="n">
        <f aca="false">W8-V8</f>
        <v>1.45</v>
      </c>
      <c r="Y8" s="54"/>
      <c r="Z8" s="54"/>
      <c r="AA8" s="54"/>
      <c r="AB8" s="54"/>
      <c r="AC8" s="54" t="s">
        <v>10482</v>
      </c>
      <c r="AD8" s="54"/>
      <c r="AE8" s="54"/>
      <c r="AF8" s="54" t="s">
        <v>10502</v>
      </c>
      <c r="AG8" s="54" t="n">
        <v>28.95</v>
      </c>
      <c r="AH8" s="54" t="s">
        <v>10503</v>
      </c>
      <c r="AI8" s="55" t="s">
        <v>10504</v>
      </c>
      <c r="AJ8" s="55" t="s">
        <v>10505</v>
      </c>
      <c r="AK8" s="54"/>
      <c r="AL8" s="54"/>
      <c r="AM8" s="54"/>
      <c r="AN8" s="54" t="s">
        <v>10506</v>
      </c>
      <c r="AO8" s="54" t="s">
        <v>82</v>
      </c>
      <c r="AP8" s="52" t="s">
        <v>181</v>
      </c>
      <c r="AQ8" s="52"/>
      <c r="AR8" s="52"/>
      <c r="AS8" s="52"/>
      <c r="AT8" s="52"/>
      <c r="AU8" s="52"/>
      <c r="AV8" s="52"/>
      <c r="AW8" s="52"/>
      <c r="AX8" s="52"/>
      <c r="AY8" s="52"/>
      <c r="AZ8" s="52"/>
      <c r="BA8" s="52"/>
      <c r="BB8" s="52"/>
      <c r="BC8" s="52"/>
      <c r="BD8" s="52"/>
      <c r="BE8" s="52"/>
      <c r="BF8" s="52" t="s">
        <v>10507</v>
      </c>
      <c r="BG8" s="56" t="s">
        <v>183</v>
      </c>
      <c r="BH8" s="52"/>
      <c r="BI8" s="52"/>
      <c r="BJ8" s="23" t="s">
        <v>10487</v>
      </c>
    </row>
    <row r="9" s="23" customFormat="true" ht="12.75" hidden="true" customHeight="false" outlineLevel="0" collapsed="false">
      <c r="A9" s="52" t="s">
        <v>10508</v>
      </c>
      <c r="B9" s="52" t="s">
        <v>10509</v>
      </c>
      <c r="C9" s="53" t="s">
        <v>177</v>
      </c>
      <c r="D9" s="52" t="s">
        <v>82</v>
      </c>
      <c r="E9" s="52" t="s">
        <v>10510</v>
      </c>
      <c r="F9" s="52" t="s">
        <v>10511</v>
      </c>
      <c r="G9" s="52" t="n">
        <v>55</v>
      </c>
      <c r="H9" s="52" t="n">
        <v>1</v>
      </c>
      <c r="I9" s="62" t="s">
        <v>188</v>
      </c>
      <c r="J9" s="52"/>
      <c r="K9" s="52" t="n">
        <v>0</v>
      </c>
      <c r="L9" s="52" t="n">
        <v>0</v>
      </c>
      <c r="M9" s="52" t="n">
        <v>0</v>
      </c>
      <c r="N9" s="52" t="n">
        <v>0</v>
      </c>
      <c r="O9" s="52" t="n">
        <f aca="false">K9+L9</f>
        <v>0</v>
      </c>
      <c r="P9" s="52" t="n">
        <f aca="false">K9+L9+M9+N9</f>
        <v>0</v>
      </c>
      <c r="Q9" s="52" t="n">
        <v>0</v>
      </c>
      <c r="R9" s="52" t="n">
        <v>0</v>
      </c>
      <c r="S9" s="52" t="n">
        <v>478</v>
      </c>
      <c r="T9" s="52" t="n">
        <v>272</v>
      </c>
      <c r="U9" s="52" t="n">
        <f aca="false">IF(I9="delivery",O9-SUM(Q9+R9),IF(I9="PO",P9-SUM(Q9:R9)))</f>
        <v>0</v>
      </c>
      <c r="V9" s="54" t="n">
        <v>0.55</v>
      </c>
      <c r="W9" s="54" t="n">
        <v>0.55</v>
      </c>
      <c r="X9" s="54" t="n">
        <f aca="false">W9-V9</f>
        <v>0</v>
      </c>
      <c r="Y9" s="54"/>
      <c r="Z9" s="54"/>
      <c r="AA9" s="54"/>
      <c r="AB9" s="54"/>
      <c r="AC9" s="54" t="s">
        <v>10482</v>
      </c>
      <c r="AD9" s="54" t="s">
        <v>10512</v>
      </c>
      <c r="AE9" s="54" t="s">
        <v>10513</v>
      </c>
      <c r="AF9" s="54"/>
      <c r="AG9" s="54" t="n">
        <v>0.55</v>
      </c>
      <c r="AH9" s="54" t="s">
        <v>10514</v>
      </c>
      <c r="AI9" s="55" t="n">
        <v>1000</v>
      </c>
      <c r="AJ9" s="55" t="n">
        <v>2</v>
      </c>
      <c r="AK9" s="54"/>
      <c r="AL9" s="54"/>
      <c r="AM9" s="54"/>
      <c r="AN9" s="54"/>
      <c r="AO9" s="54" t="s">
        <v>82</v>
      </c>
      <c r="AP9" s="62" t="s">
        <v>2389</v>
      </c>
      <c r="AQ9" s="52"/>
      <c r="AR9" s="52"/>
      <c r="AS9" s="52"/>
      <c r="AT9" s="52"/>
      <c r="AU9" s="52"/>
      <c r="AV9" s="52"/>
      <c r="AW9" s="52"/>
      <c r="AX9" s="52"/>
      <c r="AY9" s="52"/>
      <c r="AZ9" s="52"/>
      <c r="BA9" s="52"/>
      <c r="BB9" s="52"/>
      <c r="BC9" s="52"/>
      <c r="BD9" s="52"/>
      <c r="BE9" s="52"/>
      <c r="BF9" s="52" t="s">
        <v>10515</v>
      </c>
      <c r="BG9" s="56" t="s">
        <v>183</v>
      </c>
      <c r="BH9" s="52"/>
      <c r="BI9" s="52"/>
      <c r="BJ9" s="23" t="s">
        <v>10487</v>
      </c>
    </row>
    <row r="10" s="23" customFormat="true" ht="12.75" hidden="true" customHeight="false" outlineLevel="0" collapsed="false">
      <c r="A10" s="52" t="s">
        <v>10516</v>
      </c>
      <c r="B10" s="52" t="s">
        <v>10517</v>
      </c>
      <c r="C10" s="53" t="s">
        <v>177</v>
      </c>
      <c r="D10" s="52" t="s">
        <v>82</v>
      </c>
      <c r="E10" s="52" t="s">
        <v>10518</v>
      </c>
      <c r="F10" s="52" t="s">
        <v>10519</v>
      </c>
      <c r="G10" s="52" t="n">
        <v>55</v>
      </c>
      <c r="H10" s="52" t="n">
        <v>1</v>
      </c>
      <c r="I10" s="62" t="s">
        <v>188</v>
      </c>
      <c r="J10" s="52"/>
      <c r="K10" s="52" t="n">
        <v>0</v>
      </c>
      <c r="L10" s="52" t="n">
        <v>0</v>
      </c>
      <c r="M10" s="52" t="n">
        <v>0</v>
      </c>
      <c r="N10" s="52" t="n">
        <v>0</v>
      </c>
      <c r="O10" s="52" t="n">
        <f aca="false">K10+L10</f>
        <v>0</v>
      </c>
      <c r="P10" s="52" t="n">
        <f aca="false">K10+L10+M10+N10</f>
        <v>0</v>
      </c>
      <c r="Q10" s="52" t="n">
        <v>0</v>
      </c>
      <c r="R10" s="52" t="n">
        <v>0</v>
      </c>
      <c r="S10" s="52" t="n">
        <v>478</v>
      </c>
      <c r="T10" s="52" t="n">
        <v>272</v>
      </c>
      <c r="U10" s="52" t="n">
        <f aca="false">IF(I10="delivery",O10-SUM(Q10+R10),IF(I10="PO",P10-SUM(Q10:R10)))</f>
        <v>0</v>
      </c>
      <c r="V10" s="54" t="n">
        <v>2.8</v>
      </c>
      <c r="W10" s="54" t="n">
        <v>2.8</v>
      </c>
      <c r="X10" s="54" t="n">
        <f aca="false">W10-V10</f>
        <v>0</v>
      </c>
      <c r="Y10" s="54"/>
      <c r="Z10" s="54"/>
      <c r="AA10" s="54"/>
      <c r="AB10" s="54"/>
      <c r="AC10" s="54" t="s">
        <v>10482</v>
      </c>
      <c r="AD10" s="54" t="s">
        <v>10512</v>
      </c>
      <c r="AE10" s="54" t="s">
        <v>10513</v>
      </c>
      <c r="AF10" s="54"/>
      <c r="AG10" s="54" t="n">
        <v>2.8</v>
      </c>
      <c r="AH10" s="54" t="s">
        <v>10520</v>
      </c>
      <c r="AI10" s="55" t="n">
        <v>1000</v>
      </c>
      <c r="AJ10" s="55" t="n">
        <v>2</v>
      </c>
      <c r="AK10" s="54"/>
      <c r="AL10" s="54"/>
      <c r="AM10" s="54"/>
      <c r="AN10" s="54"/>
      <c r="AO10" s="54" t="s">
        <v>82</v>
      </c>
      <c r="AP10" s="62" t="s">
        <v>2389</v>
      </c>
      <c r="AQ10" s="52"/>
      <c r="AR10" s="52"/>
      <c r="AS10" s="52"/>
      <c r="AT10" s="52"/>
      <c r="AU10" s="52"/>
      <c r="AV10" s="52"/>
      <c r="AW10" s="52"/>
      <c r="AX10" s="52"/>
      <c r="AY10" s="52"/>
      <c r="AZ10" s="52"/>
      <c r="BA10" s="52"/>
      <c r="BB10" s="52"/>
      <c r="BC10" s="52"/>
      <c r="BD10" s="52"/>
      <c r="BE10" s="52"/>
      <c r="BF10" s="52" t="s">
        <v>10515</v>
      </c>
      <c r="BG10" s="56" t="s">
        <v>183</v>
      </c>
      <c r="BH10" s="52"/>
      <c r="BI10" s="52"/>
      <c r="BJ10" s="23" t="s">
        <v>10487</v>
      </c>
    </row>
    <row r="11" s="23" customFormat="true" ht="12.75" hidden="true" customHeight="false" outlineLevel="0" collapsed="false">
      <c r="A11" s="52" t="s">
        <v>10521</v>
      </c>
      <c r="B11" s="52" t="s">
        <v>10522</v>
      </c>
      <c r="C11" s="58" t="s">
        <v>177</v>
      </c>
      <c r="D11" s="52" t="s">
        <v>82</v>
      </c>
      <c r="E11" s="52" t="s">
        <v>10523</v>
      </c>
      <c r="F11" s="52" t="s">
        <v>10524</v>
      </c>
      <c r="G11" s="52" t="n">
        <v>55</v>
      </c>
      <c r="H11" s="52" t="n">
        <v>1</v>
      </c>
      <c r="I11" s="52" t="s">
        <v>180</v>
      </c>
      <c r="J11" s="52"/>
      <c r="K11" s="52" t="n">
        <v>0</v>
      </c>
      <c r="L11" s="52" t="n">
        <v>0</v>
      </c>
      <c r="M11" s="52" t="n">
        <v>0</v>
      </c>
      <c r="N11" s="52" t="n">
        <v>0</v>
      </c>
      <c r="O11" s="52" t="n">
        <f aca="false">K11+L11</f>
        <v>0</v>
      </c>
      <c r="P11" s="52" t="n">
        <f aca="false">K11+L11+M11+N11</f>
        <v>0</v>
      </c>
      <c r="Q11" s="52" t="n">
        <v>0</v>
      </c>
      <c r="R11" s="52" t="n">
        <v>27</v>
      </c>
      <c r="S11" s="52" t="n">
        <v>732</v>
      </c>
      <c r="T11" s="52" t="n">
        <v>244</v>
      </c>
      <c r="U11" s="52" t="n">
        <f aca="false">IF(I11="delivery",O11-SUM(Q11+R11),IF(I11="PO",P11-SUM(Q11:R11)))</f>
        <v>-27</v>
      </c>
      <c r="V11" s="54" t="n">
        <v>225</v>
      </c>
      <c r="W11" s="54" t="n">
        <v>225</v>
      </c>
      <c r="X11" s="60" t="n">
        <f aca="false">W11-V11</f>
        <v>0</v>
      </c>
      <c r="Y11" s="60"/>
      <c r="Z11" s="60"/>
      <c r="AA11" s="60"/>
      <c r="AB11" s="60"/>
      <c r="AC11" s="60" t="s">
        <v>10525</v>
      </c>
      <c r="AD11" s="60" t="s">
        <v>10526</v>
      </c>
      <c r="AE11" s="60" t="s">
        <v>10527</v>
      </c>
      <c r="AF11" s="60" t="s">
        <v>10483</v>
      </c>
      <c r="AG11" s="60"/>
      <c r="AH11" s="60"/>
      <c r="AI11" s="61"/>
      <c r="AJ11" s="61"/>
      <c r="AK11" s="60"/>
      <c r="AL11" s="60"/>
      <c r="AM11" s="60"/>
      <c r="AN11" s="60"/>
      <c r="AO11" s="60" t="s">
        <v>82</v>
      </c>
      <c r="AP11" s="52" t="s">
        <v>1382</v>
      </c>
      <c r="AQ11" s="59"/>
      <c r="AR11" s="59"/>
      <c r="AS11" s="59"/>
      <c r="AT11" s="59"/>
      <c r="AU11" s="59"/>
      <c r="AV11" s="59"/>
      <c r="AW11" s="59"/>
      <c r="AX11" s="59"/>
      <c r="AY11" s="59"/>
      <c r="AZ11" s="59"/>
      <c r="BA11" s="59"/>
      <c r="BB11" s="59"/>
      <c r="BC11" s="59"/>
      <c r="BD11" s="59"/>
      <c r="BE11" s="59"/>
      <c r="BF11" s="52" t="s">
        <v>10498</v>
      </c>
      <c r="BG11" s="56" t="s">
        <v>183</v>
      </c>
      <c r="BH11" s="52"/>
      <c r="BI11" s="52"/>
      <c r="BJ11" s="23" t="s">
        <v>10487</v>
      </c>
    </row>
    <row r="12" s="23" customFormat="true" ht="12.75" hidden="true" customHeight="false" outlineLevel="0" collapsed="false">
      <c r="A12" s="52" t="s">
        <v>10528</v>
      </c>
      <c r="B12" s="52" t="s">
        <v>10529</v>
      </c>
      <c r="C12" s="58" t="s">
        <v>1465</v>
      </c>
      <c r="D12" s="52" t="s">
        <v>82</v>
      </c>
      <c r="E12" s="52" t="s">
        <v>10530</v>
      </c>
      <c r="F12" s="52" t="s">
        <v>10531</v>
      </c>
      <c r="G12" s="52" t="n">
        <v>55</v>
      </c>
      <c r="H12" s="52" t="n">
        <v>1</v>
      </c>
      <c r="I12" s="62" t="s">
        <v>180</v>
      </c>
      <c r="J12" s="52"/>
      <c r="K12" s="59" t="n">
        <v>0</v>
      </c>
      <c r="L12" s="59" t="n">
        <v>0</v>
      </c>
      <c r="M12" s="59" t="n">
        <v>0</v>
      </c>
      <c r="N12" s="59" t="n">
        <v>0</v>
      </c>
      <c r="O12" s="59" t="n">
        <f aca="false">K12+L12</f>
        <v>0</v>
      </c>
      <c r="P12" s="59" t="n">
        <f aca="false">K12+L12+M12+N12</f>
        <v>0</v>
      </c>
      <c r="Q12" s="59" t="n">
        <v>0</v>
      </c>
      <c r="R12" s="59" t="n">
        <v>0</v>
      </c>
      <c r="S12" s="59" t="n">
        <v>5360</v>
      </c>
      <c r="T12" s="59" t="n">
        <v>2140</v>
      </c>
      <c r="U12" s="59" t="n">
        <f aca="false">IF(I12="delivery",O12-SUM(Q12+R12),IF(I12="PO",P12-SUM(Q12:R12)))</f>
        <v>0</v>
      </c>
      <c r="V12" s="54" t="n">
        <v>0.0001</v>
      </c>
      <c r="W12" s="54" t="n">
        <v>0.0001</v>
      </c>
      <c r="X12" s="60" t="n">
        <f aca="false">W12-V12</f>
        <v>0</v>
      </c>
      <c r="Y12" s="60"/>
      <c r="Z12" s="60"/>
      <c r="AA12" s="60"/>
      <c r="AB12" s="60"/>
      <c r="AC12" s="60" t="e">
        <f aca="false">#N/A</f>
        <v>#N/A</v>
      </c>
      <c r="AD12" s="60"/>
      <c r="AE12" s="60"/>
      <c r="AF12" s="60"/>
      <c r="AG12" s="60"/>
      <c r="AH12" s="60"/>
      <c r="AI12" s="61"/>
      <c r="AJ12" s="61"/>
      <c r="AK12" s="60"/>
      <c r="AL12" s="60"/>
      <c r="AM12" s="60"/>
      <c r="AN12" s="60"/>
      <c r="AO12" s="60" t="s">
        <v>82</v>
      </c>
      <c r="AP12" s="62" t="s">
        <v>6397</v>
      </c>
      <c r="AQ12" s="59"/>
      <c r="AR12" s="59"/>
      <c r="AS12" s="59"/>
      <c r="AT12" s="59"/>
      <c r="AU12" s="59"/>
      <c r="AV12" s="59"/>
      <c r="AW12" s="59"/>
      <c r="AX12" s="59"/>
      <c r="AY12" s="59"/>
      <c r="AZ12" s="59"/>
      <c r="BA12" s="59"/>
      <c r="BB12" s="59"/>
      <c r="BC12" s="59"/>
      <c r="BD12" s="59"/>
      <c r="BE12" s="59"/>
      <c r="BF12" s="52" t="s">
        <v>10515</v>
      </c>
      <c r="BG12" s="56" t="s">
        <v>183</v>
      </c>
      <c r="BH12" s="52"/>
      <c r="BI12" s="52"/>
      <c r="BJ12" s="23" t="s">
        <v>10487</v>
      </c>
    </row>
    <row r="13" s="23" customFormat="true" ht="12.75" hidden="false" customHeight="false" outlineLevel="0" collapsed="false">
      <c r="A13" s="52" t="s">
        <v>10103</v>
      </c>
      <c r="B13" s="52" t="s">
        <v>10104</v>
      </c>
      <c r="C13" s="53" t="s">
        <v>177</v>
      </c>
      <c r="D13" s="52" t="s">
        <v>1471</v>
      </c>
      <c r="E13" s="52" t="s">
        <v>10105</v>
      </c>
      <c r="F13" s="52" t="s">
        <v>10106</v>
      </c>
      <c r="G13" s="52" t="n">
        <v>48</v>
      </c>
      <c r="H13" s="52" t="n">
        <v>10000</v>
      </c>
      <c r="I13" s="52" t="s">
        <v>188</v>
      </c>
      <c r="J13" s="52"/>
      <c r="K13" s="52" t="n">
        <v>0</v>
      </c>
      <c r="L13" s="52" t="n">
        <v>10348</v>
      </c>
      <c r="M13" s="52" t="n">
        <v>0</v>
      </c>
      <c r="N13" s="52" t="n">
        <v>0</v>
      </c>
      <c r="O13" s="52" t="n">
        <f aca="false">K13+L13</f>
        <v>10348</v>
      </c>
      <c r="P13" s="52" t="n">
        <f aca="false">K13+L13+M13+N13</f>
        <v>10348</v>
      </c>
      <c r="Q13" s="52" t="n">
        <v>10</v>
      </c>
      <c r="R13" s="52" t="n">
        <v>81</v>
      </c>
      <c r="S13" s="52" t="n">
        <v>2206</v>
      </c>
      <c r="T13" s="52" t="n">
        <v>772</v>
      </c>
      <c r="U13" s="52" t="n">
        <f aca="false">IF(I13="delivery",O13-SUM(Q13+R13),IF(I13="PO",P13-SUM(Q13:R13)))</f>
        <v>10257</v>
      </c>
      <c r="V13" s="54" t="n">
        <v>0.00187</v>
      </c>
      <c r="W13" s="54" t="n">
        <v>0.0007</v>
      </c>
      <c r="X13" s="54" t="n">
        <f aca="false">W13-V13</f>
        <v>-0.00117</v>
      </c>
      <c r="Y13" s="54"/>
      <c r="Z13" s="54"/>
      <c r="AA13" s="54"/>
      <c r="AB13" s="54"/>
      <c r="AC13" s="54" t="s">
        <v>10482</v>
      </c>
      <c r="AD13" s="54" t="s">
        <v>10532</v>
      </c>
      <c r="AE13" s="54"/>
      <c r="AF13" s="54"/>
      <c r="AG13" s="54" t="n">
        <v>0.0007</v>
      </c>
      <c r="AH13" s="54"/>
      <c r="AI13" s="55"/>
      <c r="AJ13" s="55"/>
      <c r="AK13" s="54"/>
      <c r="AL13" s="54"/>
      <c r="AM13" s="54"/>
      <c r="AN13" s="54"/>
      <c r="AO13" s="54" t="s">
        <v>1471</v>
      </c>
      <c r="AP13" s="52" t="s">
        <v>3124</v>
      </c>
      <c r="AQ13" s="52"/>
      <c r="AR13" s="52"/>
      <c r="AS13" s="52"/>
      <c r="AT13" s="52" t="s">
        <v>10533</v>
      </c>
      <c r="AU13" s="52"/>
      <c r="AV13" s="52" t="n">
        <v>0.0007</v>
      </c>
      <c r="AW13" s="52" t="s">
        <v>10534</v>
      </c>
      <c r="AX13" s="52" t="s">
        <v>10535</v>
      </c>
      <c r="AY13" s="52" t="n">
        <v>10000</v>
      </c>
      <c r="AZ13" s="52" t="n">
        <v>10</v>
      </c>
      <c r="BA13" s="52"/>
      <c r="BB13" s="52" t="s">
        <v>10534</v>
      </c>
      <c r="BC13" s="52"/>
      <c r="BD13" s="52"/>
      <c r="BE13" s="52" t="s">
        <v>10536</v>
      </c>
      <c r="BF13" s="52" t="s">
        <v>10498</v>
      </c>
      <c r="BG13" s="56" t="s">
        <v>183</v>
      </c>
      <c r="BH13" s="52"/>
      <c r="BI13" s="52"/>
      <c r="BJ13" s="23" t="s">
        <v>10487</v>
      </c>
    </row>
    <row r="14" s="23" customFormat="true" ht="12.75" hidden="true" customHeight="false" outlineLevel="0" collapsed="false">
      <c r="A14" s="52" t="s">
        <v>10537</v>
      </c>
      <c r="B14" s="52" t="s">
        <v>10538</v>
      </c>
      <c r="C14" s="58" t="s">
        <v>177</v>
      </c>
      <c r="D14" s="62" t="s">
        <v>1471</v>
      </c>
      <c r="E14" s="52" t="s">
        <v>10539</v>
      </c>
      <c r="F14" s="52" t="n">
        <v>0</v>
      </c>
      <c r="G14" s="52" t="n">
        <v>0</v>
      </c>
      <c r="H14" s="52" t="n">
        <v>1</v>
      </c>
      <c r="I14" s="52" t="s">
        <v>188</v>
      </c>
      <c r="J14" s="52"/>
      <c r="K14" s="59" t="n">
        <v>0</v>
      </c>
      <c r="L14" s="59" t="n">
        <v>0</v>
      </c>
      <c r="M14" s="59" t="n">
        <v>0</v>
      </c>
      <c r="N14" s="59" t="n">
        <v>0</v>
      </c>
      <c r="O14" s="59" t="n">
        <f aca="false">K14+L14</f>
        <v>0</v>
      </c>
      <c r="P14" s="59" t="n">
        <f aca="false">K14+L14+M14+N14</f>
        <v>0</v>
      </c>
      <c r="Q14" s="59" t="n">
        <v>0</v>
      </c>
      <c r="R14" s="59" t="n">
        <v>0</v>
      </c>
      <c r="S14" s="59" t="n">
        <v>0</v>
      </c>
      <c r="T14" s="59" t="n">
        <v>0</v>
      </c>
      <c r="U14" s="59" t="n">
        <f aca="false">IF(I14="delivery",O14-SUM(Q14+R14),IF(I14="PO",P14-SUM(Q14:R14)))</f>
        <v>0</v>
      </c>
      <c r="V14" s="54" t="n">
        <v>0.0001</v>
      </c>
      <c r="W14" s="60" t="n">
        <v>0.0001</v>
      </c>
      <c r="X14" s="60" t="n">
        <f aca="false">W14-V14</f>
        <v>0</v>
      </c>
      <c r="Y14" s="60"/>
      <c r="Z14" s="60"/>
      <c r="AA14" s="60"/>
      <c r="AB14" s="60"/>
      <c r="AC14" s="60"/>
      <c r="AD14" s="60"/>
      <c r="AE14" s="60"/>
      <c r="AF14" s="60"/>
      <c r="AG14" s="60"/>
      <c r="AH14" s="60"/>
      <c r="AI14" s="61"/>
      <c r="AJ14" s="61"/>
      <c r="AK14" s="60"/>
      <c r="AL14" s="60"/>
      <c r="AM14" s="60"/>
      <c r="AN14" s="60"/>
      <c r="AO14" s="60" t="s">
        <v>1471</v>
      </c>
      <c r="AP14" s="62" t="s">
        <v>3124</v>
      </c>
      <c r="AQ14" s="59"/>
      <c r="AR14" s="59"/>
      <c r="AS14" s="59"/>
      <c r="AT14" s="59"/>
      <c r="AU14" s="59"/>
      <c r="AV14" s="59"/>
      <c r="AW14" s="59"/>
      <c r="AX14" s="59"/>
      <c r="AY14" s="59"/>
      <c r="AZ14" s="59"/>
      <c r="BA14" s="59"/>
      <c r="BB14" s="59"/>
      <c r="BC14" s="59"/>
      <c r="BD14" s="59"/>
      <c r="BE14" s="59"/>
      <c r="BF14" s="52" t="s">
        <v>10540</v>
      </c>
      <c r="BG14" s="56" t="s">
        <v>183</v>
      </c>
      <c r="BH14" s="52"/>
      <c r="BI14" s="52"/>
      <c r="BJ14" s="23" t="s">
        <v>10487</v>
      </c>
    </row>
    <row r="15" s="23" customFormat="true" ht="12.75" hidden="true" customHeight="false" outlineLevel="0" collapsed="false">
      <c r="A15" s="52" t="s">
        <v>10541</v>
      </c>
      <c r="B15" s="52" t="s">
        <v>984</v>
      </c>
      <c r="C15" s="53" t="s">
        <v>177</v>
      </c>
      <c r="D15" s="52" t="s">
        <v>82</v>
      </c>
      <c r="E15" s="52" t="s">
        <v>985</v>
      </c>
      <c r="F15" s="52" t="s">
        <v>10542</v>
      </c>
      <c r="G15" s="52" t="n">
        <v>55</v>
      </c>
      <c r="H15" s="52" t="n">
        <v>1</v>
      </c>
      <c r="I15" s="52" t="s">
        <v>188</v>
      </c>
      <c r="J15" s="52"/>
      <c r="K15" s="52" t="n">
        <v>0</v>
      </c>
      <c r="L15" s="52" t="n">
        <v>0</v>
      </c>
      <c r="M15" s="52" t="n">
        <v>0</v>
      </c>
      <c r="N15" s="52" t="n">
        <v>0</v>
      </c>
      <c r="O15" s="52" t="n">
        <f aca="false">K15+L15</f>
        <v>0</v>
      </c>
      <c r="P15" s="52" t="n">
        <f aca="false">K15+L15+M15+N15</f>
        <v>0</v>
      </c>
      <c r="Q15" s="52" t="n">
        <v>0</v>
      </c>
      <c r="R15" s="52" t="n">
        <v>0</v>
      </c>
      <c r="S15" s="52" t="n">
        <v>0</v>
      </c>
      <c r="T15" s="52" t="n">
        <v>0</v>
      </c>
      <c r="U15" s="52" t="n">
        <f aca="false">IF(I15="delivery",O15-SUM(Q15+R15),IF(I15="PO",P15-SUM(Q15:R15)))</f>
        <v>0</v>
      </c>
      <c r="V15" s="52" t="n">
        <v>56.25</v>
      </c>
      <c r="W15" s="54" t="n">
        <v>56.25</v>
      </c>
      <c r="X15" s="54" t="n">
        <f aca="false">W15-V15</f>
        <v>0</v>
      </c>
      <c r="Y15" s="54"/>
      <c r="Z15" s="54"/>
      <c r="AA15" s="54"/>
      <c r="AB15" s="54"/>
      <c r="AC15" s="54" t="s">
        <v>10482</v>
      </c>
      <c r="AD15" s="54" t="s">
        <v>10543</v>
      </c>
      <c r="AE15" s="54" t="s">
        <v>10544</v>
      </c>
      <c r="AF15" s="54"/>
      <c r="AG15" s="54" t="n">
        <v>56.25</v>
      </c>
      <c r="AH15" s="54" t="s">
        <v>10545</v>
      </c>
      <c r="AI15" s="55" t="n">
        <v>1000</v>
      </c>
      <c r="AJ15" s="55" t="n">
        <v>12</v>
      </c>
      <c r="AK15" s="54" t="s">
        <v>984</v>
      </c>
      <c r="AL15" s="54"/>
      <c r="AM15" s="54"/>
      <c r="AN15" s="54"/>
      <c r="AO15" s="54" t="s">
        <v>82</v>
      </c>
      <c r="AP15" s="52" t="s">
        <v>194</v>
      </c>
      <c r="AQ15" s="52"/>
      <c r="AR15" s="52"/>
      <c r="AS15" s="52"/>
      <c r="AT15" s="52"/>
      <c r="AU15" s="52"/>
      <c r="AV15" s="52"/>
      <c r="AW15" s="52"/>
      <c r="AX15" s="52"/>
      <c r="AY15" s="52"/>
      <c r="AZ15" s="52"/>
      <c r="BA15" s="52"/>
      <c r="BB15" s="52"/>
      <c r="BC15" s="52"/>
      <c r="BD15" s="52"/>
      <c r="BE15" s="52"/>
      <c r="BF15" s="52" t="s">
        <v>10515</v>
      </c>
      <c r="BG15" s="56" t="s">
        <v>183</v>
      </c>
      <c r="BH15" s="52"/>
      <c r="BI15" s="52"/>
      <c r="BJ15" s="23" t="s">
        <v>10487</v>
      </c>
    </row>
    <row r="16" s="23" customFormat="true" ht="12.75" hidden="true" customHeight="false" outlineLevel="0" collapsed="false">
      <c r="A16" s="23" t="s">
        <v>175</v>
      </c>
      <c r="B16" s="23" t="s">
        <v>176</v>
      </c>
      <c r="C16" s="40" t="s">
        <v>177</v>
      </c>
      <c r="D16" s="23" t="s">
        <v>82</v>
      </c>
      <c r="E16" s="23" t="s">
        <v>178</v>
      </c>
      <c r="F16" s="23" t="s">
        <v>179</v>
      </c>
      <c r="G16" s="23" t="n">
        <v>31</v>
      </c>
      <c r="H16" s="23" t="n">
        <v>250</v>
      </c>
      <c r="I16" s="41" t="s">
        <v>180</v>
      </c>
      <c r="K16" s="23" t="n">
        <v>0</v>
      </c>
      <c r="L16" s="23" t="n">
        <v>0</v>
      </c>
      <c r="M16" s="23" t="n">
        <v>0</v>
      </c>
      <c r="N16" s="23" t="n">
        <v>0</v>
      </c>
      <c r="O16" s="23" t="n">
        <f aca="false">K16+L16</f>
        <v>0</v>
      </c>
      <c r="P16" s="23" t="n">
        <f aca="false">K16+L16+M16+N16</f>
        <v>0</v>
      </c>
      <c r="Q16" s="23" t="n">
        <v>0</v>
      </c>
      <c r="R16" s="23" t="n">
        <v>22</v>
      </c>
      <c r="S16" s="23" t="n">
        <v>50</v>
      </c>
      <c r="T16" s="23" t="n">
        <v>102</v>
      </c>
      <c r="U16" s="23" t="n">
        <f aca="false">IF(I16="delivery",O16-SUM(Q16+R16),IF(I16="PO",P16-SUM(Q16:R16)))</f>
        <v>-22</v>
      </c>
      <c r="V16" s="43" t="n">
        <v>29.76</v>
      </c>
      <c r="W16" s="43" t="n">
        <v>29.76</v>
      </c>
      <c r="X16" s="43" t="n">
        <f aca="false">W16-V16</f>
        <v>0</v>
      </c>
      <c r="Y16" s="43"/>
      <c r="Z16" s="43"/>
      <c r="AA16" s="43"/>
      <c r="AB16" s="43"/>
      <c r="AC16" s="43" t="s">
        <v>10482</v>
      </c>
      <c r="AD16" s="43"/>
      <c r="AE16" s="43"/>
      <c r="AF16" s="43" t="s">
        <v>10502</v>
      </c>
      <c r="AG16" s="43" t="n">
        <v>29.76</v>
      </c>
      <c r="AH16" s="43" t="s">
        <v>10546</v>
      </c>
      <c r="AI16" s="63" t="n">
        <v>250</v>
      </c>
      <c r="AJ16" s="63" t="n">
        <v>4</v>
      </c>
      <c r="AK16" s="43"/>
      <c r="AL16" s="43"/>
      <c r="AM16" s="43"/>
      <c r="AN16" s="43"/>
      <c r="AO16" s="43" t="s">
        <v>82</v>
      </c>
      <c r="AP16" s="23" t="s">
        <v>181</v>
      </c>
      <c r="BF16" s="23" t="s">
        <v>10498</v>
      </c>
      <c r="BG16" s="1" t="s">
        <v>183</v>
      </c>
    </row>
    <row r="17" s="23" customFormat="true" ht="12.75" hidden="true" customHeight="false" outlineLevel="0" collapsed="false">
      <c r="A17" s="23" t="s">
        <v>184</v>
      </c>
      <c r="B17" s="23" t="s">
        <v>185</v>
      </c>
      <c r="C17" s="40" t="s">
        <v>177</v>
      </c>
      <c r="D17" s="23" t="s">
        <v>82</v>
      </c>
      <c r="E17" s="23" t="s">
        <v>186</v>
      </c>
      <c r="F17" s="23" t="s">
        <v>187</v>
      </c>
      <c r="G17" s="23" t="n">
        <v>71</v>
      </c>
      <c r="H17" s="23" t="n">
        <v>2000</v>
      </c>
      <c r="I17" s="41" t="s">
        <v>188</v>
      </c>
      <c r="K17" s="23" t="n">
        <v>67</v>
      </c>
      <c r="L17" s="23" t="n">
        <v>2000</v>
      </c>
      <c r="M17" s="23" t="n">
        <v>21</v>
      </c>
      <c r="N17" s="23" t="n">
        <v>0</v>
      </c>
      <c r="O17" s="23" t="n">
        <f aca="false">K17+L17</f>
        <v>2067</v>
      </c>
      <c r="P17" s="23" t="n">
        <f aca="false">K17+L17+M17+N17</f>
        <v>2088</v>
      </c>
      <c r="Q17" s="23" t="n">
        <v>1742</v>
      </c>
      <c r="R17" s="23" t="n">
        <v>424</v>
      </c>
      <c r="S17" s="23" t="n">
        <v>221</v>
      </c>
      <c r="T17" s="23" t="n">
        <v>192</v>
      </c>
      <c r="U17" s="23" t="n">
        <f aca="false">IF(I17="delivery",O17-SUM(Q17+R17),IF(I17="PO",P17-SUM(Q17:R17)))</f>
        <v>-78</v>
      </c>
      <c r="V17" s="43" t="n">
        <v>0.6613</v>
      </c>
      <c r="W17" s="43" t="n">
        <v>0.615</v>
      </c>
      <c r="X17" s="43" t="n">
        <f aca="false">W17-V17</f>
        <v>-0.0463</v>
      </c>
      <c r="Y17" s="43"/>
      <c r="Z17" s="43"/>
      <c r="AA17" s="43"/>
      <c r="AB17" s="43"/>
      <c r="AC17" s="43" t="s">
        <v>10482</v>
      </c>
      <c r="AD17" s="43"/>
      <c r="AE17" s="43"/>
      <c r="AF17" s="43"/>
      <c r="AG17" s="43" t="n">
        <v>0.615</v>
      </c>
      <c r="AH17" s="43" t="s">
        <v>10547</v>
      </c>
      <c r="AI17" s="63" t="n">
        <v>2000</v>
      </c>
      <c r="AJ17" s="63" t="n">
        <v>12</v>
      </c>
      <c r="AK17" s="43"/>
      <c r="AL17" s="43"/>
      <c r="AM17" s="43"/>
      <c r="AN17" s="43" t="s">
        <v>10486</v>
      </c>
      <c r="AO17" s="43" t="s">
        <v>82</v>
      </c>
      <c r="AP17" s="23" t="s">
        <v>189</v>
      </c>
      <c r="BF17" s="23" t="s">
        <v>10498</v>
      </c>
      <c r="BG17" s="1" t="s">
        <v>183</v>
      </c>
    </row>
    <row r="18" s="23" customFormat="true" ht="12.75" hidden="true" customHeight="false" outlineLevel="0" collapsed="false">
      <c r="A18" s="23" t="s">
        <v>190</v>
      </c>
      <c r="B18" s="23" t="s">
        <v>191</v>
      </c>
      <c r="C18" s="40" t="s">
        <v>177</v>
      </c>
      <c r="D18" s="23" t="s">
        <v>82</v>
      </c>
      <c r="E18" s="23" t="s">
        <v>192</v>
      </c>
      <c r="F18" s="23" t="s">
        <v>193</v>
      </c>
      <c r="G18" s="23" t="n">
        <v>96</v>
      </c>
      <c r="H18" s="23" t="n">
        <v>5000</v>
      </c>
      <c r="I18" s="41" t="s">
        <v>188</v>
      </c>
      <c r="K18" s="23" t="n">
        <v>0</v>
      </c>
      <c r="L18" s="23" t="n">
        <v>19766</v>
      </c>
      <c r="M18" s="23" t="n">
        <v>10000</v>
      </c>
      <c r="N18" s="23" t="n">
        <v>5000</v>
      </c>
      <c r="O18" s="23" t="n">
        <f aca="false">K18+L18</f>
        <v>19766</v>
      </c>
      <c r="P18" s="23" t="n">
        <f aca="false">K18+L18+M18+N18</f>
        <v>34766</v>
      </c>
      <c r="Q18" s="23" t="n">
        <v>21412</v>
      </c>
      <c r="R18" s="23" t="n">
        <v>17455</v>
      </c>
      <c r="S18" s="23" t="n">
        <v>15759</v>
      </c>
      <c r="T18" s="23" t="n">
        <v>14614</v>
      </c>
      <c r="U18" s="23" t="n">
        <f aca="false">IF(I18="delivery",O18-SUM(Q18+R18),IF(I18="PO",P18-SUM(Q18:R18)))</f>
        <v>-4101</v>
      </c>
      <c r="V18" s="43" t="n">
        <v>12.05</v>
      </c>
      <c r="W18" s="43" t="n">
        <v>12.05</v>
      </c>
      <c r="X18" s="43" t="n">
        <f aca="false">W18-V18</f>
        <v>0</v>
      </c>
      <c r="Y18" s="43"/>
      <c r="Z18" s="43"/>
      <c r="AA18" s="43" t="n">
        <v>12.472</v>
      </c>
      <c r="AB18" s="43"/>
      <c r="AC18" s="43" t="s">
        <v>10482</v>
      </c>
      <c r="AD18" s="43"/>
      <c r="AE18" s="43"/>
      <c r="AF18" s="43"/>
      <c r="AG18" s="43" t="n">
        <v>12.05</v>
      </c>
      <c r="AH18" s="43" t="s">
        <v>10548</v>
      </c>
      <c r="AI18" s="63" t="n">
        <v>5000</v>
      </c>
      <c r="AJ18" s="63" t="n">
        <v>12</v>
      </c>
      <c r="AK18" s="43" t="s">
        <v>191</v>
      </c>
      <c r="AL18" s="43"/>
      <c r="AM18" s="43"/>
      <c r="AN18" s="43"/>
      <c r="AO18" s="43" t="s">
        <v>82</v>
      </c>
      <c r="AP18" s="23" t="s">
        <v>194</v>
      </c>
      <c r="BF18" s="23" t="s">
        <v>10498</v>
      </c>
      <c r="BG18" s="1" t="s">
        <v>183</v>
      </c>
    </row>
    <row r="19" s="23" customFormat="true" ht="12.75" hidden="true" customHeight="false" outlineLevel="0" collapsed="false">
      <c r="A19" s="23" t="s">
        <v>195</v>
      </c>
      <c r="B19" s="23" t="s">
        <v>196</v>
      </c>
      <c r="C19" s="40" t="s">
        <v>177</v>
      </c>
      <c r="D19" s="23" t="s">
        <v>82</v>
      </c>
      <c r="E19" s="23" t="s">
        <v>197</v>
      </c>
      <c r="F19" s="23" t="s">
        <v>198</v>
      </c>
      <c r="G19" s="23" t="n">
        <v>96</v>
      </c>
      <c r="H19" s="23" t="n">
        <v>5000</v>
      </c>
      <c r="I19" s="41" t="s">
        <v>188</v>
      </c>
      <c r="K19" s="23" t="n">
        <v>0</v>
      </c>
      <c r="L19" s="23" t="n">
        <v>8798</v>
      </c>
      <c r="M19" s="23" t="n">
        <v>5000</v>
      </c>
      <c r="N19" s="23" t="n">
        <v>5000</v>
      </c>
      <c r="O19" s="23" t="n">
        <f aca="false">K19+L19</f>
        <v>8798</v>
      </c>
      <c r="P19" s="23" t="n">
        <f aca="false">K19+L19+M19+N19</f>
        <v>18798</v>
      </c>
      <c r="Q19" s="23" t="n">
        <v>10916</v>
      </c>
      <c r="R19" s="23" t="n">
        <v>8092</v>
      </c>
      <c r="S19" s="23" t="n">
        <v>5576</v>
      </c>
      <c r="T19" s="23" t="n">
        <v>5644</v>
      </c>
      <c r="U19" s="23" t="n">
        <f aca="false">IF(I19="delivery",O19-SUM(Q19+R19),IF(I19="PO",P19-SUM(Q19:R19)))</f>
        <v>-210</v>
      </c>
      <c r="V19" s="43" t="n">
        <v>12.05</v>
      </c>
      <c r="W19" s="43" t="n">
        <v>12.05</v>
      </c>
      <c r="X19" s="43" t="n">
        <f aca="false">W19-V19</f>
        <v>0</v>
      </c>
      <c r="Y19" s="43"/>
      <c r="Z19" s="43"/>
      <c r="AA19" s="43" t="n">
        <v>12.5177</v>
      </c>
      <c r="AB19" s="43"/>
      <c r="AC19" s="43" t="s">
        <v>10482</v>
      </c>
      <c r="AD19" s="43"/>
      <c r="AE19" s="43"/>
      <c r="AF19" s="43"/>
      <c r="AG19" s="43" t="n">
        <v>12.05</v>
      </c>
      <c r="AH19" s="43" t="s">
        <v>10548</v>
      </c>
      <c r="AI19" s="63" t="n">
        <v>5000</v>
      </c>
      <c r="AJ19" s="63" t="n">
        <v>12</v>
      </c>
      <c r="AK19" s="43" t="s">
        <v>196</v>
      </c>
      <c r="AL19" s="43"/>
      <c r="AM19" s="43"/>
      <c r="AN19" s="43"/>
      <c r="AO19" s="43" t="s">
        <v>82</v>
      </c>
      <c r="AP19" s="23" t="s">
        <v>194</v>
      </c>
      <c r="BF19" s="23" t="s">
        <v>10498</v>
      </c>
      <c r="BG19" s="1" t="s">
        <v>183</v>
      </c>
    </row>
    <row r="20" s="23" customFormat="true" ht="12.75" hidden="true" customHeight="false" outlineLevel="0" collapsed="false">
      <c r="A20" s="23" t="s">
        <v>199</v>
      </c>
      <c r="B20" s="23" t="s">
        <v>200</v>
      </c>
      <c r="C20" s="40" t="s">
        <v>177</v>
      </c>
      <c r="D20" s="23" t="s">
        <v>82</v>
      </c>
      <c r="E20" s="23" t="s">
        <v>201</v>
      </c>
      <c r="F20" s="23" t="s">
        <v>202</v>
      </c>
      <c r="G20" s="23" t="n">
        <v>71</v>
      </c>
      <c r="H20" s="23" t="n">
        <v>250</v>
      </c>
      <c r="I20" s="41" t="s">
        <v>188</v>
      </c>
      <c r="K20" s="23" t="n">
        <v>0</v>
      </c>
      <c r="L20" s="23" t="n">
        <v>1620</v>
      </c>
      <c r="M20" s="23" t="n">
        <v>1250</v>
      </c>
      <c r="N20" s="23" t="n">
        <v>0</v>
      </c>
      <c r="O20" s="23" t="n">
        <f aca="false">K20+L20</f>
        <v>1620</v>
      </c>
      <c r="P20" s="23" t="n">
        <f aca="false">K20+L20+M20+N20</f>
        <v>2870</v>
      </c>
      <c r="Q20" s="23" t="n">
        <v>2326</v>
      </c>
      <c r="R20" s="23" t="n">
        <v>1002</v>
      </c>
      <c r="S20" s="23" t="n">
        <v>616</v>
      </c>
      <c r="T20" s="23" t="n">
        <v>584</v>
      </c>
      <c r="U20" s="23" t="n">
        <f aca="false">IF(I20="delivery",O20-SUM(Q20+R20),IF(I20="PO",P20-SUM(Q20:R20)))</f>
        <v>-458</v>
      </c>
      <c r="V20" s="43" t="n">
        <v>5.1</v>
      </c>
      <c r="W20" s="43" t="n">
        <v>5.1</v>
      </c>
      <c r="X20" s="43" t="n">
        <f aca="false">W20-V20</f>
        <v>0</v>
      </c>
      <c r="Y20" s="43"/>
      <c r="Z20" s="43"/>
      <c r="AA20" s="43" t="n">
        <v>5.1</v>
      </c>
      <c r="AB20" s="43"/>
      <c r="AC20" s="43" t="s">
        <v>10482</v>
      </c>
      <c r="AD20" s="43"/>
      <c r="AE20" s="43"/>
      <c r="AF20" s="43" t="s">
        <v>10502</v>
      </c>
      <c r="AG20" s="43" t="n">
        <v>5.1</v>
      </c>
      <c r="AH20" s="43" t="s">
        <v>10549</v>
      </c>
      <c r="AI20" s="63" t="n">
        <v>250</v>
      </c>
      <c r="AJ20" s="63" t="n">
        <v>7</v>
      </c>
      <c r="AK20" s="43"/>
      <c r="AL20" s="43"/>
      <c r="AM20" s="43"/>
      <c r="AN20" s="43" t="s">
        <v>10550</v>
      </c>
      <c r="AO20" s="43" t="s">
        <v>82</v>
      </c>
      <c r="AP20" s="23" t="s">
        <v>181</v>
      </c>
      <c r="BF20" s="23" t="s">
        <v>10498</v>
      </c>
      <c r="BG20" s="1" t="s">
        <v>183</v>
      </c>
    </row>
    <row r="21" s="23" customFormat="true" ht="12.75" hidden="true" customHeight="false" outlineLevel="0" collapsed="false">
      <c r="A21" s="23" t="s">
        <v>203</v>
      </c>
      <c r="B21" s="23" t="s">
        <v>204</v>
      </c>
      <c r="C21" s="40" t="s">
        <v>177</v>
      </c>
      <c r="D21" s="23" t="s">
        <v>82</v>
      </c>
      <c r="E21" s="23" t="s">
        <v>205</v>
      </c>
      <c r="F21" s="23" t="s">
        <v>206</v>
      </c>
      <c r="G21" s="23" t="n">
        <v>46</v>
      </c>
      <c r="H21" s="23" t="n">
        <v>80</v>
      </c>
      <c r="I21" s="41" t="s">
        <v>188</v>
      </c>
      <c r="K21" s="23" t="n">
        <v>0</v>
      </c>
      <c r="L21" s="23" t="n">
        <v>94</v>
      </c>
      <c r="M21" s="23" t="n">
        <v>80</v>
      </c>
      <c r="N21" s="23" t="n">
        <v>0</v>
      </c>
      <c r="O21" s="23" t="n">
        <f aca="false">K21+L21</f>
        <v>94</v>
      </c>
      <c r="P21" s="23" t="n">
        <f aca="false">K21+L21+M21+N21</f>
        <v>174</v>
      </c>
      <c r="Q21" s="23" t="n">
        <v>103</v>
      </c>
      <c r="R21" s="23" t="n">
        <v>40</v>
      </c>
      <c r="S21" s="23" t="n">
        <v>20</v>
      </c>
      <c r="T21" s="23" t="n">
        <v>30</v>
      </c>
      <c r="U21" s="23" t="n">
        <f aca="false">IF(I21="delivery",O21-SUM(Q21+R21),IF(I21="PO",P21-SUM(Q21:R21)))</f>
        <v>31</v>
      </c>
      <c r="V21" s="43" t="n">
        <v>8.19</v>
      </c>
      <c r="W21" s="43" t="n">
        <v>8.19</v>
      </c>
      <c r="X21" s="43" t="n">
        <f aca="false">W21-V21</f>
        <v>0</v>
      </c>
      <c r="Y21" s="43"/>
      <c r="Z21" s="43"/>
      <c r="AA21" s="43"/>
      <c r="AB21" s="43"/>
      <c r="AC21" s="43" t="s">
        <v>10482</v>
      </c>
      <c r="AD21" s="43"/>
      <c r="AE21" s="43"/>
      <c r="AF21" s="43" t="s">
        <v>10502</v>
      </c>
      <c r="AG21" s="43" t="n">
        <v>8.19</v>
      </c>
      <c r="AH21" s="43" t="s">
        <v>10551</v>
      </c>
      <c r="AI21" s="63" t="n">
        <v>80</v>
      </c>
      <c r="AJ21" s="63" t="n">
        <v>7</v>
      </c>
      <c r="AK21" s="43"/>
      <c r="AL21" s="43"/>
      <c r="AM21" s="43"/>
      <c r="AN21" s="43" t="s">
        <v>10550</v>
      </c>
      <c r="AO21" s="43" t="s">
        <v>82</v>
      </c>
      <c r="AP21" s="23" t="s">
        <v>181</v>
      </c>
      <c r="BF21" s="23" t="s">
        <v>10498</v>
      </c>
      <c r="BG21" s="1" t="s">
        <v>183</v>
      </c>
    </row>
    <row r="22" s="23" customFormat="true" ht="12.75" hidden="true" customHeight="false" outlineLevel="0" collapsed="false">
      <c r="A22" s="23" t="s">
        <v>207</v>
      </c>
      <c r="B22" s="23" t="s">
        <v>208</v>
      </c>
      <c r="C22" s="40" t="s">
        <v>177</v>
      </c>
      <c r="D22" s="23" t="s">
        <v>82</v>
      </c>
      <c r="E22" s="23" t="s">
        <v>209</v>
      </c>
      <c r="F22" s="23" t="s">
        <v>210</v>
      </c>
      <c r="G22" s="23" t="n">
        <v>71</v>
      </c>
      <c r="H22" s="23" t="n">
        <v>1000</v>
      </c>
      <c r="I22" s="41" t="s">
        <v>188</v>
      </c>
      <c r="K22" s="23" t="n">
        <v>0</v>
      </c>
      <c r="L22" s="23" t="n">
        <v>818</v>
      </c>
      <c r="M22" s="23" t="n">
        <v>0</v>
      </c>
      <c r="N22" s="23" t="n">
        <v>0</v>
      </c>
      <c r="O22" s="23" t="n">
        <f aca="false">K22+L22</f>
        <v>818</v>
      </c>
      <c r="P22" s="23" t="n">
        <f aca="false">K22+L22+M22+N22</f>
        <v>818</v>
      </c>
      <c r="Q22" s="23" t="n">
        <v>233</v>
      </c>
      <c r="R22" s="23" t="n">
        <v>467</v>
      </c>
      <c r="S22" s="23" t="n">
        <v>273</v>
      </c>
      <c r="T22" s="23" t="n">
        <v>205</v>
      </c>
      <c r="U22" s="23" t="n">
        <f aca="false">IF(I22="delivery",O22-SUM(Q22+R22),IF(I22="PO",P22-SUM(Q22:R22)))</f>
        <v>118</v>
      </c>
      <c r="V22" s="43" t="n">
        <v>2.176</v>
      </c>
      <c r="W22" s="43" t="n">
        <v>2.176</v>
      </c>
      <c r="X22" s="43" t="n">
        <f aca="false">W22-V22</f>
        <v>0</v>
      </c>
      <c r="Y22" s="43"/>
      <c r="Z22" s="43"/>
      <c r="AA22" s="43"/>
      <c r="AB22" s="43"/>
      <c r="AC22" s="43" t="s">
        <v>10482</v>
      </c>
      <c r="AD22" s="43"/>
      <c r="AE22" s="43"/>
      <c r="AF22" s="43"/>
      <c r="AG22" s="43" t="n">
        <v>2.176</v>
      </c>
      <c r="AH22" s="43" t="s">
        <v>10552</v>
      </c>
      <c r="AI22" s="63" t="s">
        <v>10553</v>
      </c>
      <c r="AJ22" s="63" t="s">
        <v>10554</v>
      </c>
      <c r="AK22" s="43"/>
      <c r="AL22" s="43"/>
      <c r="AM22" s="43"/>
      <c r="AN22" s="43" t="s">
        <v>10486</v>
      </c>
      <c r="AO22" s="43" t="s">
        <v>82</v>
      </c>
      <c r="AP22" s="23" t="s">
        <v>189</v>
      </c>
      <c r="BF22" s="23" t="s">
        <v>10498</v>
      </c>
      <c r="BG22" s="1" t="s">
        <v>183</v>
      </c>
    </row>
    <row r="23" s="23" customFormat="true" ht="12.75" hidden="true" customHeight="false" outlineLevel="0" collapsed="false">
      <c r="A23" s="23" t="s">
        <v>211</v>
      </c>
      <c r="B23" s="23" t="s">
        <v>212</v>
      </c>
      <c r="C23" s="40" t="s">
        <v>177</v>
      </c>
      <c r="D23" s="23" t="s">
        <v>82</v>
      </c>
      <c r="E23" s="23" t="s">
        <v>213</v>
      </c>
      <c r="F23" s="23" t="s">
        <v>214</v>
      </c>
      <c r="G23" s="23" t="n">
        <v>71</v>
      </c>
      <c r="H23" s="23" t="n">
        <v>80</v>
      </c>
      <c r="I23" s="41" t="s">
        <v>188</v>
      </c>
      <c r="K23" s="23" t="n">
        <v>0</v>
      </c>
      <c r="L23" s="23" t="n">
        <v>313</v>
      </c>
      <c r="M23" s="23" t="n">
        <v>160</v>
      </c>
      <c r="N23" s="23" t="n">
        <v>80</v>
      </c>
      <c r="O23" s="23" t="n">
        <f aca="false">K23+L23</f>
        <v>313</v>
      </c>
      <c r="P23" s="23" t="n">
        <f aca="false">K23+L23+M23+N23</f>
        <v>553</v>
      </c>
      <c r="Q23" s="23" t="n">
        <v>403</v>
      </c>
      <c r="R23" s="23" t="n">
        <v>214</v>
      </c>
      <c r="S23" s="23" t="n">
        <v>124</v>
      </c>
      <c r="T23" s="23" t="n">
        <v>126</v>
      </c>
      <c r="U23" s="23" t="n">
        <f aca="false">IF(I23="delivery",O23-SUM(Q23+R23),IF(I23="PO",P23-SUM(Q23:R23)))</f>
        <v>-64</v>
      </c>
      <c r="V23" s="43" t="n">
        <v>23.64</v>
      </c>
      <c r="W23" s="43" t="n">
        <v>23.64</v>
      </c>
      <c r="X23" s="43" t="n">
        <f aca="false">W23-V23</f>
        <v>0</v>
      </c>
      <c r="Y23" s="43"/>
      <c r="Z23" s="43"/>
      <c r="AA23" s="43" t="n">
        <v>23.64</v>
      </c>
      <c r="AB23" s="43"/>
      <c r="AC23" s="43" t="s">
        <v>10482</v>
      </c>
      <c r="AD23" s="43"/>
      <c r="AE23" s="43"/>
      <c r="AF23" s="43" t="s">
        <v>10502</v>
      </c>
      <c r="AG23" s="43" t="n">
        <v>23.64</v>
      </c>
      <c r="AH23" s="43" t="s">
        <v>10555</v>
      </c>
      <c r="AI23" s="63" t="n">
        <v>80</v>
      </c>
      <c r="AJ23" s="63" t="n">
        <v>7</v>
      </c>
      <c r="AK23" s="43"/>
      <c r="AL23" s="43"/>
      <c r="AM23" s="43"/>
      <c r="AN23" s="43" t="s">
        <v>10550</v>
      </c>
      <c r="AO23" s="43" t="s">
        <v>82</v>
      </c>
      <c r="AP23" s="23" t="s">
        <v>181</v>
      </c>
      <c r="BF23" s="23" t="s">
        <v>10498</v>
      </c>
      <c r="BG23" s="1" t="s">
        <v>183</v>
      </c>
    </row>
    <row r="24" s="23" customFormat="true" ht="12.75" hidden="true" customHeight="false" outlineLevel="0" collapsed="false">
      <c r="A24" s="23" t="s">
        <v>215</v>
      </c>
      <c r="B24" s="23" t="s">
        <v>216</v>
      </c>
      <c r="C24" s="40" t="s">
        <v>177</v>
      </c>
      <c r="D24" s="23" t="s">
        <v>82</v>
      </c>
      <c r="E24" s="23" t="s">
        <v>217</v>
      </c>
      <c r="F24" s="23" t="s">
        <v>218</v>
      </c>
      <c r="G24" s="23" t="n">
        <v>71</v>
      </c>
      <c r="H24" s="23" t="n">
        <v>80</v>
      </c>
      <c r="I24" s="41" t="s">
        <v>188</v>
      </c>
      <c r="K24" s="23" t="n">
        <v>0</v>
      </c>
      <c r="L24" s="23" t="n">
        <v>220</v>
      </c>
      <c r="M24" s="23" t="n">
        <v>240</v>
      </c>
      <c r="N24" s="23" t="n">
        <v>0</v>
      </c>
      <c r="O24" s="23" t="n">
        <f aca="false">K24+L24</f>
        <v>220</v>
      </c>
      <c r="P24" s="23" t="n">
        <f aca="false">K24+L24+M24+N24</f>
        <v>460</v>
      </c>
      <c r="Q24" s="23" t="n">
        <v>330</v>
      </c>
      <c r="R24" s="23" t="n">
        <v>214</v>
      </c>
      <c r="S24" s="23" t="n">
        <v>124</v>
      </c>
      <c r="T24" s="23" t="n">
        <v>126</v>
      </c>
      <c r="U24" s="23" t="n">
        <f aca="false">IF(I24="delivery",O24-SUM(Q24+R24),IF(I24="PO",P24-SUM(Q24:R24)))</f>
        <v>-84</v>
      </c>
      <c r="V24" s="43" t="n">
        <v>34.66</v>
      </c>
      <c r="W24" s="43" t="n">
        <v>34.66</v>
      </c>
      <c r="X24" s="43" t="n">
        <f aca="false">W24-V24</f>
        <v>0</v>
      </c>
      <c r="Y24" s="43"/>
      <c r="Z24" s="43"/>
      <c r="AA24" s="43" t="n">
        <v>34.66</v>
      </c>
      <c r="AB24" s="43"/>
      <c r="AC24" s="43" t="s">
        <v>10482</v>
      </c>
      <c r="AD24" s="43"/>
      <c r="AE24" s="43"/>
      <c r="AF24" s="43" t="s">
        <v>10502</v>
      </c>
      <c r="AG24" s="43" t="n">
        <v>34.66</v>
      </c>
      <c r="AH24" s="43" t="s">
        <v>10556</v>
      </c>
      <c r="AI24" s="63" t="n">
        <v>80</v>
      </c>
      <c r="AJ24" s="63" t="n">
        <v>7</v>
      </c>
      <c r="AK24" s="43"/>
      <c r="AL24" s="43"/>
      <c r="AM24" s="43"/>
      <c r="AN24" s="43" t="s">
        <v>10550</v>
      </c>
      <c r="AO24" s="43" t="s">
        <v>82</v>
      </c>
      <c r="AP24" s="23" t="s">
        <v>181</v>
      </c>
      <c r="BF24" s="23" t="s">
        <v>10498</v>
      </c>
      <c r="BG24" s="1" t="s">
        <v>183</v>
      </c>
    </row>
    <row r="25" s="23" customFormat="true" ht="12.75" hidden="true" customHeight="false" outlineLevel="0" collapsed="false">
      <c r="A25" s="23" t="s">
        <v>219</v>
      </c>
      <c r="B25" s="23" t="s">
        <v>220</v>
      </c>
      <c r="C25" s="40" t="s">
        <v>177</v>
      </c>
      <c r="D25" s="23" t="s">
        <v>82</v>
      </c>
      <c r="E25" s="23" t="s">
        <v>221</v>
      </c>
      <c r="F25" s="23" t="s">
        <v>222</v>
      </c>
      <c r="G25" s="23" t="n">
        <v>71</v>
      </c>
      <c r="H25" s="23" t="n">
        <v>80</v>
      </c>
      <c r="I25" s="41" t="s">
        <v>188</v>
      </c>
      <c r="K25" s="23" t="n">
        <v>0</v>
      </c>
      <c r="L25" s="23" t="n">
        <v>280</v>
      </c>
      <c r="M25" s="23" t="n">
        <v>80</v>
      </c>
      <c r="N25" s="23" t="n">
        <v>0</v>
      </c>
      <c r="O25" s="23" t="n">
        <f aca="false">K25+L25</f>
        <v>280</v>
      </c>
      <c r="P25" s="23" t="n">
        <f aca="false">K25+L25+M25+N25</f>
        <v>360</v>
      </c>
      <c r="Q25" s="23" t="n">
        <v>223</v>
      </c>
      <c r="R25" s="23" t="n">
        <v>74</v>
      </c>
      <c r="S25" s="23" t="n">
        <v>52</v>
      </c>
      <c r="T25" s="23" t="n">
        <v>48</v>
      </c>
      <c r="U25" s="23" t="n">
        <f aca="false">IF(I25="delivery",O25-SUM(Q25+R25),IF(I25="PO",P25-SUM(Q25:R25)))</f>
        <v>63</v>
      </c>
      <c r="V25" s="43" t="n">
        <v>35.49</v>
      </c>
      <c r="W25" s="43" t="n">
        <v>35.49</v>
      </c>
      <c r="X25" s="43" t="n">
        <f aca="false">W25-V25</f>
        <v>0</v>
      </c>
      <c r="Y25" s="43"/>
      <c r="Z25" s="43"/>
      <c r="AA25" s="43" t="n">
        <v>35.49</v>
      </c>
      <c r="AB25" s="43"/>
      <c r="AC25" s="43" t="s">
        <v>10482</v>
      </c>
      <c r="AD25" s="43"/>
      <c r="AE25" s="43"/>
      <c r="AF25" s="43" t="s">
        <v>10502</v>
      </c>
      <c r="AG25" s="43" t="n">
        <v>35.49</v>
      </c>
      <c r="AH25" s="43" t="s">
        <v>10557</v>
      </c>
      <c r="AI25" s="63" t="n">
        <v>80</v>
      </c>
      <c r="AJ25" s="63" t="n">
        <v>7</v>
      </c>
      <c r="AK25" s="43"/>
      <c r="AL25" s="43"/>
      <c r="AM25" s="43"/>
      <c r="AN25" s="43" t="s">
        <v>10550</v>
      </c>
      <c r="AO25" s="43" t="s">
        <v>82</v>
      </c>
      <c r="AP25" s="23" t="s">
        <v>181</v>
      </c>
      <c r="BF25" s="23" t="s">
        <v>10498</v>
      </c>
      <c r="BG25" s="1" t="s">
        <v>183</v>
      </c>
    </row>
    <row r="26" s="23" customFormat="true" ht="12.75" hidden="true" customHeight="false" outlineLevel="0" collapsed="false">
      <c r="A26" s="23" t="s">
        <v>223</v>
      </c>
      <c r="B26" s="23" t="s">
        <v>224</v>
      </c>
      <c r="C26" s="40" t="s">
        <v>177</v>
      </c>
      <c r="D26" s="23" t="s">
        <v>82</v>
      </c>
      <c r="E26" s="23" t="s">
        <v>225</v>
      </c>
      <c r="F26" s="23" t="s">
        <v>226</v>
      </c>
      <c r="G26" s="23" t="n">
        <v>46</v>
      </c>
      <c r="H26" s="23" t="n">
        <v>80</v>
      </c>
      <c r="I26" s="41" t="s">
        <v>188</v>
      </c>
      <c r="K26" s="23" t="n">
        <v>0</v>
      </c>
      <c r="L26" s="23" t="n">
        <v>359</v>
      </c>
      <c r="M26" s="23" t="n">
        <v>0</v>
      </c>
      <c r="N26" s="23" t="n">
        <v>0</v>
      </c>
      <c r="O26" s="23" t="n">
        <f aca="false">K26+L26</f>
        <v>359</v>
      </c>
      <c r="P26" s="23" t="n">
        <f aca="false">K26+L26+M26+N26</f>
        <v>359</v>
      </c>
      <c r="Q26" s="23" t="n">
        <v>261</v>
      </c>
      <c r="R26" s="23" t="n">
        <v>74</v>
      </c>
      <c r="S26" s="23" t="n">
        <v>52</v>
      </c>
      <c r="T26" s="23" t="n">
        <v>48</v>
      </c>
      <c r="U26" s="23" t="n">
        <f aca="false">IF(I26="delivery",O26-SUM(Q26+R26),IF(I26="PO",P26-SUM(Q26:R26)))</f>
        <v>24</v>
      </c>
      <c r="V26" s="43" t="n">
        <v>23.24</v>
      </c>
      <c r="W26" s="43" t="n">
        <v>23.24</v>
      </c>
      <c r="X26" s="43" t="n">
        <f aca="false">W26-V26</f>
        <v>0</v>
      </c>
      <c r="Y26" s="43"/>
      <c r="Z26" s="43"/>
      <c r="AA26" s="43" t="n">
        <v>23.24</v>
      </c>
      <c r="AB26" s="43"/>
      <c r="AC26" s="43" t="s">
        <v>10482</v>
      </c>
      <c r="AD26" s="43"/>
      <c r="AE26" s="43"/>
      <c r="AF26" s="43" t="s">
        <v>10502</v>
      </c>
      <c r="AG26" s="43" t="n">
        <v>23.24</v>
      </c>
      <c r="AH26" s="43" t="s">
        <v>10558</v>
      </c>
      <c r="AI26" s="63" t="n">
        <v>80</v>
      </c>
      <c r="AJ26" s="63" t="n">
        <v>7</v>
      </c>
      <c r="AK26" s="43"/>
      <c r="AL26" s="43"/>
      <c r="AM26" s="43"/>
      <c r="AN26" s="43" t="s">
        <v>10550</v>
      </c>
      <c r="AO26" s="43" t="s">
        <v>82</v>
      </c>
      <c r="AP26" s="23" t="s">
        <v>181</v>
      </c>
      <c r="BF26" s="23" t="s">
        <v>10498</v>
      </c>
      <c r="BG26" s="1" t="s">
        <v>183</v>
      </c>
    </row>
    <row r="27" s="23" customFormat="true" ht="12.75" hidden="true" customHeight="false" outlineLevel="0" collapsed="false">
      <c r="A27" s="23" t="s">
        <v>227</v>
      </c>
      <c r="B27" s="23" t="s">
        <v>228</v>
      </c>
      <c r="C27" s="40" t="s">
        <v>177</v>
      </c>
      <c r="D27" s="23" t="s">
        <v>82</v>
      </c>
      <c r="E27" s="23" t="s">
        <v>229</v>
      </c>
      <c r="F27" s="23" t="s">
        <v>230</v>
      </c>
      <c r="G27" s="23" t="n">
        <v>71</v>
      </c>
      <c r="H27" s="23" t="n">
        <v>200</v>
      </c>
      <c r="I27" s="41" t="s">
        <v>188</v>
      </c>
      <c r="K27" s="23" t="n">
        <v>0</v>
      </c>
      <c r="L27" s="23" t="n">
        <v>679</v>
      </c>
      <c r="M27" s="23" t="n">
        <v>400</v>
      </c>
      <c r="N27" s="23" t="n">
        <v>0</v>
      </c>
      <c r="O27" s="23" t="n">
        <f aca="false">K27+L27</f>
        <v>679</v>
      </c>
      <c r="P27" s="23" t="n">
        <f aca="false">K27+L27+M27+N27</f>
        <v>1079</v>
      </c>
      <c r="Q27" s="23" t="n">
        <v>785</v>
      </c>
      <c r="R27" s="23" t="n">
        <v>357</v>
      </c>
      <c r="S27" s="23" t="n">
        <v>234</v>
      </c>
      <c r="T27" s="23" t="n">
        <v>226</v>
      </c>
      <c r="U27" s="23" t="n">
        <f aca="false">IF(I27="delivery",O27-SUM(Q27+R27),IF(I27="PO",P27-SUM(Q27:R27)))</f>
        <v>-63</v>
      </c>
      <c r="V27" s="43" t="n">
        <v>5.07</v>
      </c>
      <c r="W27" s="43" t="n">
        <v>5.07</v>
      </c>
      <c r="X27" s="43" t="n">
        <f aca="false">W27-V27</f>
        <v>0</v>
      </c>
      <c r="Y27" s="43"/>
      <c r="Z27" s="43"/>
      <c r="AA27" s="43" t="n">
        <v>5.07</v>
      </c>
      <c r="AB27" s="43"/>
      <c r="AC27" s="43" t="s">
        <v>10482</v>
      </c>
      <c r="AD27" s="43"/>
      <c r="AE27" s="43"/>
      <c r="AF27" s="43" t="s">
        <v>10502</v>
      </c>
      <c r="AG27" s="43" t="n">
        <v>5.07</v>
      </c>
      <c r="AH27" s="43" t="s">
        <v>10559</v>
      </c>
      <c r="AI27" s="63" t="n">
        <v>200</v>
      </c>
      <c r="AJ27" s="63" t="n">
        <v>7</v>
      </c>
      <c r="AK27" s="43"/>
      <c r="AL27" s="43"/>
      <c r="AM27" s="43"/>
      <c r="AN27" s="43" t="s">
        <v>10550</v>
      </c>
      <c r="AO27" s="43" t="s">
        <v>82</v>
      </c>
      <c r="AP27" s="23" t="s">
        <v>181</v>
      </c>
      <c r="BF27" s="23" t="s">
        <v>10498</v>
      </c>
      <c r="BG27" s="1" t="s">
        <v>183</v>
      </c>
    </row>
    <row r="28" s="23" customFormat="true" ht="12.75" hidden="true" customHeight="false" outlineLevel="0" collapsed="false">
      <c r="A28" s="23" t="s">
        <v>231</v>
      </c>
      <c r="B28" s="23" t="s">
        <v>232</v>
      </c>
      <c r="C28" s="40" t="s">
        <v>177</v>
      </c>
      <c r="D28" s="23" t="s">
        <v>82</v>
      </c>
      <c r="E28" s="23" t="s">
        <v>233</v>
      </c>
      <c r="F28" s="23" t="s">
        <v>234</v>
      </c>
      <c r="G28" s="23" t="n">
        <v>71</v>
      </c>
      <c r="H28" s="23" t="n">
        <v>80</v>
      </c>
      <c r="I28" s="41" t="s">
        <v>188</v>
      </c>
      <c r="K28" s="23" t="n">
        <v>0</v>
      </c>
      <c r="L28" s="23" t="n">
        <v>244</v>
      </c>
      <c r="M28" s="23" t="n">
        <v>340</v>
      </c>
      <c r="N28" s="23" t="n">
        <v>0</v>
      </c>
      <c r="O28" s="23" t="n">
        <f aca="false">K28+L28</f>
        <v>244</v>
      </c>
      <c r="P28" s="23" t="n">
        <f aca="false">K28+L28+M28+N28</f>
        <v>584</v>
      </c>
      <c r="Q28" s="23" t="n">
        <v>453</v>
      </c>
      <c r="R28" s="23" t="n">
        <v>213</v>
      </c>
      <c r="S28" s="23" t="n">
        <v>132</v>
      </c>
      <c r="T28" s="23" t="n">
        <v>118</v>
      </c>
      <c r="U28" s="23" t="n">
        <f aca="false">IF(I28="delivery",O28-SUM(Q28+R28),IF(I28="PO",P28-SUM(Q28:R28)))</f>
        <v>-82</v>
      </c>
      <c r="V28" s="43" t="n">
        <v>34.08</v>
      </c>
      <c r="W28" s="43" t="n">
        <v>34.08</v>
      </c>
      <c r="X28" s="43" t="n">
        <f aca="false">W28-V28</f>
        <v>0</v>
      </c>
      <c r="Y28" s="43"/>
      <c r="Z28" s="43"/>
      <c r="AA28" s="43" t="n">
        <v>34.08</v>
      </c>
      <c r="AB28" s="43"/>
      <c r="AC28" s="43" t="s">
        <v>10482</v>
      </c>
      <c r="AD28" s="43"/>
      <c r="AE28" s="43"/>
      <c r="AF28" s="43" t="s">
        <v>10502</v>
      </c>
      <c r="AG28" s="43" t="n">
        <v>34.08</v>
      </c>
      <c r="AH28" s="43" t="s">
        <v>10560</v>
      </c>
      <c r="AI28" s="63" t="n">
        <v>80</v>
      </c>
      <c r="AJ28" s="63" t="n">
        <v>7</v>
      </c>
      <c r="AK28" s="43"/>
      <c r="AL28" s="43"/>
      <c r="AM28" s="43"/>
      <c r="AN28" s="43" t="s">
        <v>10550</v>
      </c>
      <c r="AO28" s="43" t="s">
        <v>82</v>
      </c>
      <c r="AP28" s="23" t="s">
        <v>181</v>
      </c>
      <c r="BF28" s="23" t="s">
        <v>10498</v>
      </c>
      <c r="BG28" s="1" t="s">
        <v>183</v>
      </c>
    </row>
    <row r="29" s="23" customFormat="true" ht="12.75" hidden="true" customHeight="false" outlineLevel="0" collapsed="false">
      <c r="A29" s="23" t="s">
        <v>235</v>
      </c>
      <c r="B29" s="23" t="s">
        <v>236</v>
      </c>
      <c r="C29" s="40" t="s">
        <v>177</v>
      </c>
      <c r="D29" s="23" t="s">
        <v>82</v>
      </c>
      <c r="E29" s="23" t="s">
        <v>237</v>
      </c>
      <c r="F29" s="23" t="s">
        <v>238</v>
      </c>
      <c r="G29" s="23" t="n">
        <v>71</v>
      </c>
      <c r="H29" s="23" t="n">
        <v>80</v>
      </c>
      <c r="I29" s="41" t="s">
        <v>188</v>
      </c>
      <c r="K29" s="23" t="n">
        <v>0</v>
      </c>
      <c r="L29" s="23" t="n">
        <v>432</v>
      </c>
      <c r="M29" s="23" t="n">
        <v>240</v>
      </c>
      <c r="N29" s="23" t="n">
        <v>80</v>
      </c>
      <c r="O29" s="23" t="n">
        <f aca="false">K29+L29</f>
        <v>432</v>
      </c>
      <c r="P29" s="23" t="n">
        <f aca="false">K29+L29+M29+N29</f>
        <v>752</v>
      </c>
      <c r="Q29" s="23" t="n">
        <v>567</v>
      </c>
      <c r="R29" s="23" t="n">
        <v>213</v>
      </c>
      <c r="S29" s="23" t="n">
        <v>132</v>
      </c>
      <c r="T29" s="23" t="n">
        <v>118</v>
      </c>
      <c r="U29" s="23" t="n">
        <f aca="false">IF(I29="delivery",O29-SUM(Q29+R29),IF(I29="PO",P29-SUM(Q29:R29)))</f>
        <v>-28</v>
      </c>
      <c r="V29" s="43" t="n">
        <v>23.4</v>
      </c>
      <c r="W29" s="43" t="n">
        <v>23.4</v>
      </c>
      <c r="X29" s="43" t="n">
        <f aca="false">W29-V29</f>
        <v>0</v>
      </c>
      <c r="Y29" s="43"/>
      <c r="Z29" s="43"/>
      <c r="AA29" s="43" t="n">
        <v>23.4</v>
      </c>
      <c r="AB29" s="43"/>
      <c r="AC29" s="43" t="s">
        <v>10482</v>
      </c>
      <c r="AD29" s="43"/>
      <c r="AE29" s="43"/>
      <c r="AF29" s="43" t="s">
        <v>10502</v>
      </c>
      <c r="AG29" s="43" t="n">
        <v>23.4</v>
      </c>
      <c r="AH29" s="43" t="s">
        <v>10561</v>
      </c>
      <c r="AI29" s="63" t="n">
        <v>80</v>
      </c>
      <c r="AJ29" s="63" t="n">
        <v>7</v>
      </c>
      <c r="AK29" s="43"/>
      <c r="AL29" s="43"/>
      <c r="AM29" s="43"/>
      <c r="AN29" s="43" t="s">
        <v>10550</v>
      </c>
      <c r="AO29" s="43" t="s">
        <v>82</v>
      </c>
      <c r="AP29" s="23" t="s">
        <v>181</v>
      </c>
      <c r="BF29" s="23" t="s">
        <v>10498</v>
      </c>
      <c r="BG29" s="1" t="s">
        <v>183</v>
      </c>
    </row>
    <row r="30" s="23" customFormat="true" ht="12.75" hidden="true" customHeight="false" outlineLevel="0" collapsed="false">
      <c r="A30" s="23" t="s">
        <v>239</v>
      </c>
      <c r="B30" s="23" t="s">
        <v>240</v>
      </c>
      <c r="C30" s="40" t="s">
        <v>177</v>
      </c>
      <c r="D30" s="23" t="s">
        <v>82</v>
      </c>
      <c r="E30" s="23" t="s">
        <v>241</v>
      </c>
      <c r="F30" s="23" t="s">
        <v>242</v>
      </c>
      <c r="G30" s="23" t="n">
        <v>51</v>
      </c>
      <c r="H30" s="23" t="n">
        <v>1000</v>
      </c>
      <c r="I30" s="41" t="s">
        <v>188</v>
      </c>
      <c r="K30" s="23" t="n">
        <v>2451</v>
      </c>
      <c r="L30" s="23" t="n">
        <v>420</v>
      </c>
      <c r="M30" s="23" t="n">
        <v>0</v>
      </c>
      <c r="N30" s="23" t="n">
        <v>0</v>
      </c>
      <c r="O30" s="23" t="n">
        <f aca="false">K30+L30</f>
        <v>2871</v>
      </c>
      <c r="P30" s="23" t="n">
        <f aca="false">K30+L30+M30+N30</f>
        <v>2871</v>
      </c>
      <c r="Q30" s="23" t="n">
        <v>214</v>
      </c>
      <c r="R30" s="23" t="n">
        <v>91</v>
      </c>
      <c r="S30" s="23" t="n">
        <v>71</v>
      </c>
      <c r="T30" s="23" t="n">
        <v>65</v>
      </c>
      <c r="U30" s="23" t="n">
        <f aca="false">IF(I30="delivery",O30-SUM(Q30+R30),IF(I30="PO",P30-SUM(Q30:R30)))</f>
        <v>2566</v>
      </c>
      <c r="V30" s="43" t="n">
        <v>13.36</v>
      </c>
      <c r="W30" s="43" t="n">
        <v>13.36</v>
      </c>
      <c r="X30" s="43" t="n">
        <f aca="false">W30-V30</f>
        <v>0</v>
      </c>
      <c r="Y30" s="43"/>
      <c r="Z30" s="43"/>
      <c r="AA30" s="43"/>
      <c r="AB30" s="43"/>
      <c r="AC30" s="43" t="s">
        <v>10482</v>
      </c>
      <c r="AD30" s="43"/>
      <c r="AE30" s="43"/>
      <c r="AF30" s="43"/>
      <c r="AG30" s="43" t="n">
        <v>7.9246</v>
      </c>
      <c r="AH30" s="43" t="s">
        <v>10562</v>
      </c>
      <c r="AI30" s="63" t="n">
        <v>1000</v>
      </c>
      <c r="AJ30" s="63" t="n">
        <v>10</v>
      </c>
      <c r="AK30" s="43"/>
      <c r="AL30" s="43"/>
      <c r="AM30" s="43"/>
      <c r="AN30" s="43" t="s">
        <v>10550</v>
      </c>
      <c r="AO30" s="43" t="s">
        <v>82</v>
      </c>
      <c r="AP30" s="23" t="s">
        <v>189</v>
      </c>
      <c r="BF30" s="23" t="s">
        <v>10498</v>
      </c>
      <c r="BG30" s="1" t="s">
        <v>183</v>
      </c>
    </row>
    <row r="31" s="23" customFormat="true" ht="12.75" hidden="true" customHeight="false" outlineLevel="0" collapsed="false">
      <c r="A31" s="23" t="s">
        <v>243</v>
      </c>
      <c r="B31" s="23" t="s">
        <v>244</v>
      </c>
      <c r="C31" s="40" t="s">
        <v>177</v>
      </c>
      <c r="D31" s="23" t="s">
        <v>82</v>
      </c>
      <c r="E31" s="23" t="s">
        <v>245</v>
      </c>
      <c r="F31" s="23" t="s">
        <v>246</v>
      </c>
      <c r="G31" s="23" t="n">
        <v>51</v>
      </c>
      <c r="H31" s="23" t="n">
        <v>200</v>
      </c>
      <c r="I31" s="41" t="s">
        <v>188</v>
      </c>
      <c r="K31" s="23" t="n">
        <v>0</v>
      </c>
      <c r="L31" s="23" t="n">
        <v>258</v>
      </c>
      <c r="M31" s="23" t="n">
        <v>0</v>
      </c>
      <c r="N31" s="23" t="n">
        <v>0</v>
      </c>
      <c r="O31" s="23" t="n">
        <f aca="false">K31+L31</f>
        <v>258</v>
      </c>
      <c r="P31" s="23" t="n">
        <f aca="false">K31+L31+M31+N31</f>
        <v>258</v>
      </c>
      <c r="Q31" s="23" t="n">
        <v>54</v>
      </c>
      <c r="R31" s="23" t="n">
        <v>24</v>
      </c>
      <c r="S31" s="23" t="n">
        <v>12</v>
      </c>
      <c r="T31" s="23" t="n">
        <v>18</v>
      </c>
      <c r="U31" s="23" t="n">
        <f aca="false">IF(I31="delivery",O31-SUM(Q31+R31),IF(I31="PO",P31-SUM(Q31:R31)))</f>
        <v>180</v>
      </c>
      <c r="V31" s="43" t="n">
        <v>47.96</v>
      </c>
      <c r="W31" s="43" t="n">
        <v>47.96</v>
      </c>
      <c r="X31" s="43" t="n">
        <f aca="false">W31-V31</f>
        <v>0</v>
      </c>
      <c r="Y31" s="43"/>
      <c r="Z31" s="43"/>
      <c r="AA31" s="43" t="n">
        <v>47.96</v>
      </c>
      <c r="AB31" s="43"/>
      <c r="AC31" s="43" t="s">
        <v>10482</v>
      </c>
      <c r="AD31" s="43"/>
      <c r="AE31" s="43"/>
      <c r="AF31" s="43"/>
      <c r="AG31" s="43" t="n">
        <v>31.1637</v>
      </c>
      <c r="AH31" s="43" t="s">
        <v>10563</v>
      </c>
      <c r="AI31" s="63" t="s">
        <v>10564</v>
      </c>
      <c r="AJ31" s="63" t="s">
        <v>10505</v>
      </c>
      <c r="AK31" s="43"/>
      <c r="AL31" s="43"/>
      <c r="AM31" s="43"/>
      <c r="AN31" s="43" t="s">
        <v>10486</v>
      </c>
      <c r="AO31" s="43" t="s">
        <v>82</v>
      </c>
      <c r="AP31" s="23" t="s">
        <v>189</v>
      </c>
      <c r="BF31" s="23" t="s">
        <v>10498</v>
      </c>
      <c r="BG31" s="1" t="s">
        <v>183</v>
      </c>
    </row>
    <row r="32" s="23" customFormat="true" ht="12.75" hidden="true" customHeight="false" outlineLevel="0" collapsed="false">
      <c r="A32" s="23" t="s">
        <v>247</v>
      </c>
      <c r="B32" s="23" t="s">
        <v>248</v>
      </c>
      <c r="C32" s="40" t="s">
        <v>177</v>
      </c>
      <c r="D32" s="23" t="s">
        <v>82</v>
      </c>
      <c r="E32" s="23" t="s">
        <v>249</v>
      </c>
      <c r="F32" s="23" t="s">
        <v>250</v>
      </c>
      <c r="G32" s="23" t="n">
        <v>51</v>
      </c>
      <c r="H32" s="23" t="n">
        <v>500</v>
      </c>
      <c r="I32" s="41" t="s">
        <v>188</v>
      </c>
      <c r="K32" s="23" t="n">
        <v>0</v>
      </c>
      <c r="L32" s="23" t="n">
        <v>584</v>
      </c>
      <c r="M32" s="23" t="n">
        <v>0</v>
      </c>
      <c r="N32" s="23" t="n">
        <v>0</v>
      </c>
      <c r="O32" s="23" t="n">
        <f aca="false">K32+L32</f>
        <v>584</v>
      </c>
      <c r="P32" s="23" t="n">
        <f aca="false">K32+L32+M32+N32</f>
        <v>584</v>
      </c>
      <c r="Q32" s="23" t="n">
        <v>4</v>
      </c>
      <c r="R32" s="23" t="n">
        <v>0</v>
      </c>
      <c r="S32" s="23" t="n">
        <v>0</v>
      </c>
      <c r="T32" s="23" t="n">
        <v>0</v>
      </c>
      <c r="U32" s="23" t="n">
        <f aca="false">IF(I32="delivery",O32-SUM(Q32+R32),IF(I32="PO",P32-SUM(Q32:R32)))</f>
        <v>580</v>
      </c>
      <c r="V32" s="43" t="n">
        <v>2.23724</v>
      </c>
      <c r="W32" s="43" t="n">
        <v>2.23724</v>
      </c>
      <c r="X32" s="43" t="n">
        <f aca="false">W32-V32</f>
        <v>0</v>
      </c>
      <c r="Y32" s="43"/>
      <c r="Z32" s="43"/>
      <c r="AA32" s="43" t="n">
        <v>2.23724</v>
      </c>
      <c r="AB32" s="43"/>
      <c r="AC32" s="43" t="s">
        <v>10482</v>
      </c>
      <c r="AD32" s="43"/>
      <c r="AE32" s="43"/>
      <c r="AF32" s="43"/>
      <c r="AG32" s="43" t="n">
        <v>2.5697</v>
      </c>
      <c r="AH32" s="43" t="s">
        <v>10565</v>
      </c>
      <c r="AI32" s="63" t="n">
        <v>500</v>
      </c>
      <c r="AJ32" s="63" t="n">
        <v>8</v>
      </c>
      <c r="AK32" s="43"/>
      <c r="AL32" s="43"/>
      <c r="AM32" s="43"/>
      <c r="AN32" s="43" t="s">
        <v>10486</v>
      </c>
      <c r="AO32" s="43" t="s">
        <v>82</v>
      </c>
      <c r="AP32" s="23" t="s">
        <v>189</v>
      </c>
      <c r="BF32" s="23" t="s">
        <v>10498</v>
      </c>
      <c r="BG32" s="1" t="s">
        <v>183</v>
      </c>
    </row>
    <row r="33" s="23" customFormat="true" ht="12.75" hidden="true" customHeight="false" outlineLevel="0" collapsed="false">
      <c r="A33" s="23" t="s">
        <v>251</v>
      </c>
      <c r="B33" s="23" t="s">
        <v>252</v>
      </c>
      <c r="C33" s="40" t="s">
        <v>177</v>
      </c>
      <c r="D33" s="23" t="s">
        <v>82</v>
      </c>
      <c r="E33" s="23" t="s">
        <v>253</v>
      </c>
      <c r="F33" s="23" t="s">
        <v>254</v>
      </c>
      <c r="G33" s="23" t="n">
        <v>51</v>
      </c>
      <c r="H33" s="23" t="n">
        <v>1000</v>
      </c>
      <c r="I33" s="41" t="s">
        <v>188</v>
      </c>
      <c r="K33" s="23" t="n">
        <v>0</v>
      </c>
      <c r="L33" s="23" t="n">
        <v>440</v>
      </c>
      <c r="M33" s="23" t="n">
        <v>0</v>
      </c>
      <c r="N33" s="23" t="n">
        <v>0</v>
      </c>
      <c r="O33" s="23" t="n">
        <f aca="false">K33+L33</f>
        <v>440</v>
      </c>
      <c r="P33" s="23" t="n">
        <f aca="false">K33+L33+M33+N33</f>
        <v>440</v>
      </c>
      <c r="Q33" s="23" t="n">
        <v>188</v>
      </c>
      <c r="R33" s="23" t="n">
        <v>24</v>
      </c>
      <c r="S33" s="23" t="n">
        <v>12</v>
      </c>
      <c r="T33" s="23" t="n">
        <v>18</v>
      </c>
      <c r="U33" s="23" t="n">
        <f aca="false">IF(I33="delivery",O33-SUM(Q33+R33),IF(I33="PO",P33-SUM(Q33:R33)))</f>
        <v>228</v>
      </c>
      <c r="V33" s="43" t="n">
        <v>1.1564</v>
      </c>
      <c r="W33" s="43" t="n">
        <v>1.1564</v>
      </c>
      <c r="X33" s="43" t="n">
        <f aca="false">W33-V33</f>
        <v>0</v>
      </c>
      <c r="Y33" s="43"/>
      <c r="Z33" s="43"/>
      <c r="AA33" s="43" t="n">
        <v>1.26428</v>
      </c>
      <c r="AB33" s="43"/>
      <c r="AC33" s="43" t="s">
        <v>10482</v>
      </c>
      <c r="AD33" s="43"/>
      <c r="AE33" s="43"/>
      <c r="AF33" s="43"/>
      <c r="AG33" s="43" t="n">
        <v>1.1564</v>
      </c>
      <c r="AH33" s="43" t="s">
        <v>10566</v>
      </c>
      <c r="AI33" s="63" t="n">
        <v>1000</v>
      </c>
      <c r="AJ33" s="63" t="n">
        <v>8</v>
      </c>
      <c r="AK33" s="43"/>
      <c r="AL33" s="43"/>
      <c r="AM33" s="43"/>
      <c r="AN33" s="43" t="s">
        <v>10486</v>
      </c>
      <c r="AO33" s="43" t="s">
        <v>82</v>
      </c>
      <c r="AP33" s="23" t="s">
        <v>189</v>
      </c>
      <c r="BF33" s="23" t="s">
        <v>10498</v>
      </c>
      <c r="BG33" s="1" t="s">
        <v>183</v>
      </c>
    </row>
    <row r="34" s="23" customFormat="true" ht="12.75" hidden="true" customHeight="false" outlineLevel="0" collapsed="false">
      <c r="A34" s="23" t="s">
        <v>255</v>
      </c>
      <c r="B34" s="23" t="s">
        <v>256</v>
      </c>
      <c r="C34" s="40" t="s">
        <v>177</v>
      </c>
      <c r="D34" s="23" t="s">
        <v>82</v>
      </c>
      <c r="E34" s="23" t="s">
        <v>257</v>
      </c>
      <c r="F34" s="23" t="s">
        <v>258</v>
      </c>
      <c r="G34" s="23" t="n">
        <v>51</v>
      </c>
      <c r="H34" s="23" t="n">
        <v>100</v>
      </c>
      <c r="I34" s="41" t="s">
        <v>188</v>
      </c>
      <c r="K34" s="23" t="n">
        <v>72</v>
      </c>
      <c r="L34" s="23" t="n">
        <v>216</v>
      </c>
      <c r="M34" s="23" t="n">
        <v>0</v>
      </c>
      <c r="N34" s="23" t="n">
        <v>0</v>
      </c>
      <c r="O34" s="23" t="n">
        <f aca="false">K34+L34</f>
        <v>288</v>
      </c>
      <c r="P34" s="23" t="n">
        <f aca="false">K34+L34+M34+N34</f>
        <v>288</v>
      </c>
      <c r="Q34" s="23" t="n">
        <v>119</v>
      </c>
      <c r="R34" s="23" t="n">
        <v>94</v>
      </c>
      <c r="S34" s="23" t="n">
        <v>74</v>
      </c>
      <c r="T34" s="23" t="n">
        <v>66</v>
      </c>
      <c r="U34" s="23" t="n">
        <f aca="false">IF(I34="delivery",O34-SUM(Q34+R34),IF(I34="PO",P34-SUM(Q34:R34)))</f>
        <v>75</v>
      </c>
      <c r="V34" s="43" t="n">
        <v>168.1336</v>
      </c>
      <c r="W34" s="43" t="n">
        <v>168.1336</v>
      </c>
      <c r="X34" s="43" t="n">
        <f aca="false">W34-V34</f>
        <v>0</v>
      </c>
      <c r="Y34" s="43"/>
      <c r="Z34" s="43"/>
      <c r="AA34" s="43"/>
      <c r="AB34" s="43"/>
      <c r="AC34" s="43" t="s">
        <v>10482</v>
      </c>
      <c r="AD34" s="43"/>
      <c r="AE34" s="43"/>
      <c r="AF34" s="43"/>
      <c r="AG34" s="43" t="n">
        <v>168.1336</v>
      </c>
      <c r="AH34" s="43" t="s">
        <v>10567</v>
      </c>
      <c r="AI34" s="63" t="n">
        <v>100</v>
      </c>
      <c r="AJ34" s="63" t="n">
        <v>8</v>
      </c>
      <c r="AK34" s="43"/>
      <c r="AL34" s="43"/>
      <c r="AM34" s="43"/>
      <c r="AN34" s="43" t="s">
        <v>10550</v>
      </c>
      <c r="AO34" s="43" t="s">
        <v>82</v>
      </c>
      <c r="AP34" s="23" t="s">
        <v>189</v>
      </c>
      <c r="BF34" s="23" t="s">
        <v>10498</v>
      </c>
      <c r="BG34" s="1" t="s">
        <v>183</v>
      </c>
    </row>
    <row r="35" s="23" customFormat="true" ht="12.75" hidden="true" customHeight="false" outlineLevel="0" collapsed="false">
      <c r="A35" s="23" t="s">
        <v>259</v>
      </c>
      <c r="B35" s="23" t="s">
        <v>260</v>
      </c>
      <c r="C35" s="40" t="s">
        <v>177</v>
      </c>
      <c r="D35" s="23" t="s">
        <v>82</v>
      </c>
      <c r="E35" s="23" t="s">
        <v>261</v>
      </c>
      <c r="F35" s="23" t="s">
        <v>262</v>
      </c>
      <c r="G35" s="23" t="n">
        <v>41</v>
      </c>
      <c r="H35" s="23" t="n">
        <v>2500</v>
      </c>
      <c r="I35" s="41" t="s">
        <v>188</v>
      </c>
      <c r="K35" s="23" t="n">
        <v>20777</v>
      </c>
      <c r="L35" s="23" t="n">
        <v>2458</v>
      </c>
      <c r="M35" s="23" t="n">
        <v>0</v>
      </c>
      <c r="N35" s="23" t="n">
        <v>0</v>
      </c>
      <c r="O35" s="23" t="n">
        <f aca="false">K35+L35</f>
        <v>23235</v>
      </c>
      <c r="P35" s="23" t="n">
        <f aca="false">K35+L35+M35+N35</f>
        <v>23235</v>
      </c>
      <c r="Q35" s="23" t="n">
        <v>3331</v>
      </c>
      <c r="R35" s="23" t="n">
        <v>3294</v>
      </c>
      <c r="S35" s="23" t="n">
        <v>2470</v>
      </c>
      <c r="T35" s="23" t="n">
        <v>2080</v>
      </c>
      <c r="U35" s="23" t="n">
        <f aca="false">IF(I35="delivery",O35-SUM(Q35+R35),IF(I35="PO",P35-SUM(Q35:R35)))</f>
        <v>16610</v>
      </c>
      <c r="V35" s="43" t="n">
        <v>2.408</v>
      </c>
      <c r="W35" s="43" t="n">
        <v>2.408</v>
      </c>
      <c r="X35" s="43" t="n">
        <f aca="false">W35-V35</f>
        <v>0</v>
      </c>
      <c r="Y35" s="43"/>
      <c r="Z35" s="43"/>
      <c r="AA35" s="43"/>
      <c r="AB35" s="43"/>
      <c r="AC35" s="43" t="s">
        <v>10482</v>
      </c>
      <c r="AD35" s="43"/>
      <c r="AE35" s="43"/>
      <c r="AF35" s="43" t="s">
        <v>10568</v>
      </c>
      <c r="AG35" s="43" t="n">
        <v>2.594</v>
      </c>
      <c r="AH35" s="43" t="s">
        <v>10569</v>
      </c>
      <c r="AI35" s="63" t="n">
        <v>2500</v>
      </c>
      <c r="AJ35" s="63" t="n">
        <v>6</v>
      </c>
      <c r="AK35" s="43" t="s">
        <v>10570</v>
      </c>
      <c r="AL35" s="43" t="s">
        <v>1465</v>
      </c>
      <c r="AM35" s="43" t="s">
        <v>10571</v>
      </c>
      <c r="AN35" s="43" t="s">
        <v>10486</v>
      </c>
      <c r="AO35" s="43" t="s">
        <v>82</v>
      </c>
      <c r="AP35" s="23" t="s">
        <v>263</v>
      </c>
      <c r="BF35" s="23" t="s">
        <v>10498</v>
      </c>
      <c r="BG35" s="1" t="s">
        <v>183</v>
      </c>
    </row>
    <row r="36" s="23" customFormat="true" ht="12.75" hidden="true" customHeight="false" outlineLevel="0" collapsed="false">
      <c r="A36" s="23" t="s">
        <v>264</v>
      </c>
      <c r="B36" s="23" t="s">
        <v>265</v>
      </c>
      <c r="C36" s="40" t="s">
        <v>177</v>
      </c>
      <c r="D36" s="23" t="s">
        <v>82</v>
      </c>
      <c r="E36" s="23" t="s">
        <v>266</v>
      </c>
      <c r="F36" s="23" t="s">
        <v>267</v>
      </c>
      <c r="G36" s="23" t="n">
        <v>96</v>
      </c>
      <c r="H36" s="23" t="n">
        <v>100</v>
      </c>
      <c r="I36" s="41" t="s">
        <v>188</v>
      </c>
      <c r="K36" s="23" t="n">
        <v>0</v>
      </c>
      <c r="L36" s="23" t="n">
        <v>138</v>
      </c>
      <c r="M36" s="23" t="n">
        <v>0</v>
      </c>
      <c r="N36" s="23" t="n">
        <v>0</v>
      </c>
      <c r="O36" s="23" t="n">
        <f aca="false">K36+L36</f>
        <v>138</v>
      </c>
      <c r="P36" s="23" t="n">
        <f aca="false">K36+L36+M36+N36</f>
        <v>138</v>
      </c>
      <c r="Q36" s="23" t="n">
        <v>50</v>
      </c>
      <c r="R36" s="23" t="n">
        <v>0</v>
      </c>
      <c r="S36" s="23" t="n">
        <v>0</v>
      </c>
      <c r="T36" s="23" t="n">
        <v>0</v>
      </c>
      <c r="U36" s="23" t="n">
        <f aca="false">IF(I36="delivery",O36-SUM(Q36+R36),IF(I36="PO",P36-SUM(Q36:R36)))</f>
        <v>88</v>
      </c>
      <c r="V36" s="43" t="n">
        <v>113.6658</v>
      </c>
      <c r="W36" s="43" t="n">
        <v>113.6658</v>
      </c>
      <c r="X36" s="43" t="n">
        <f aca="false">W36-V36</f>
        <v>0</v>
      </c>
      <c r="Y36" s="43"/>
      <c r="Z36" s="43"/>
      <c r="AA36" s="43" t="n">
        <v>113.6658</v>
      </c>
      <c r="AB36" s="43"/>
      <c r="AC36" s="43" t="s">
        <v>10482</v>
      </c>
      <c r="AD36" s="43"/>
      <c r="AE36" s="43"/>
      <c r="AF36" s="43"/>
      <c r="AG36" s="43" t="n">
        <v>113.6658</v>
      </c>
      <c r="AH36" s="43" t="s">
        <v>10572</v>
      </c>
      <c r="AI36" s="63" t="n">
        <v>100</v>
      </c>
      <c r="AJ36" s="63" t="n">
        <v>12</v>
      </c>
      <c r="AK36" s="43"/>
      <c r="AL36" s="43"/>
      <c r="AM36" s="43"/>
      <c r="AN36" s="43" t="s">
        <v>10486</v>
      </c>
      <c r="AO36" s="43" t="s">
        <v>82</v>
      </c>
      <c r="AP36" s="23" t="s">
        <v>189</v>
      </c>
      <c r="BF36" s="23" t="s">
        <v>10498</v>
      </c>
      <c r="BG36" s="1" t="s">
        <v>183</v>
      </c>
    </row>
    <row r="37" s="23" customFormat="true" ht="12.75" hidden="true" customHeight="false" outlineLevel="0" collapsed="false">
      <c r="A37" s="23" t="s">
        <v>268</v>
      </c>
      <c r="B37" s="23" t="s">
        <v>269</v>
      </c>
      <c r="C37" s="40" t="s">
        <v>177</v>
      </c>
      <c r="D37" s="23" t="s">
        <v>82</v>
      </c>
      <c r="E37" s="23" t="s">
        <v>270</v>
      </c>
      <c r="F37" s="23" t="s">
        <v>271</v>
      </c>
      <c r="G37" s="23" t="n">
        <v>51</v>
      </c>
      <c r="H37" s="23" t="n">
        <v>500</v>
      </c>
      <c r="I37" s="41" t="s">
        <v>188</v>
      </c>
      <c r="K37" s="23" t="n">
        <v>2985</v>
      </c>
      <c r="L37" s="23" t="n">
        <v>339</v>
      </c>
      <c r="M37" s="23" t="n">
        <v>0</v>
      </c>
      <c r="N37" s="23" t="n">
        <v>0</v>
      </c>
      <c r="O37" s="23" t="n">
        <f aca="false">K37+L37</f>
        <v>3324</v>
      </c>
      <c r="P37" s="23" t="n">
        <f aca="false">K37+L37+M37+N37</f>
        <v>3324</v>
      </c>
      <c r="Q37" s="23" t="n">
        <v>148</v>
      </c>
      <c r="R37" s="23" t="n">
        <v>96</v>
      </c>
      <c r="S37" s="23" t="n">
        <v>48</v>
      </c>
      <c r="T37" s="23" t="n">
        <v>72</v>
      </c>
      <c r="U37" s="23" t="n">
        <f aca="false">IF(I37="delivery",O37-SUM(Q37+R37),IF(I37="PO",P37-SUM(Q37:R37)))</f>
        <v>3080</v>
      </c>
      <c r="V37" s="43" t="n">
        <v>12.60395</v>
      </c>
      <c r="W37" s="43" t="n">
        <v>12.60395</v>
      </c>
      <c r="X37" s="43" t="n">
        <f aca="false">W37-V37</f>
        <v>0</v>
      </c>
      <c r="Y37" s="43"/>
      <c r="Z37" s="43"/>
      <c r="AA37" s="43"/>
      <c r="AB37" s="43"/>
      <c r="AC37" s="43" t="s">
        <v>10482</v>
      </c>
      <c r="AD37" s="43"/>
      <c r="AE37" s="43"/>
      <c r="AF37" s="43"/>
      <c r="AG37" s="43" t="n">
        <v>4.6481</v>
      </c>
      <c r="AH37" s="43" t="s">
        <v>10573</v>
      </c>
      <c r="AI37" s="63" t="n">
        <v>500</v>
      </c>
      <c r="AJ37" s="63" t="n">
        <v>8</v>
      </c>
      <c r="AK37" s="43"/>
      <c r="AL37" s="43"/>
      <c r="AM37" s="43"/>
      <c r="AN37" s="43" t="s">
        <v>10486</v>
      </c>
      <c r="AO37" s="43" t="s">
        <v>82</v>
      </c>
      <c r="AP37" s="23" t="s">
        <v>189</v>
      </c>
      <c r="BF37" s="23" t="s">
        <v>10498</v>
      </c>
      <c r="BG37" s="1" t="s">
        <v>183</v>
      </c>
    </row>
    <row r="38" s="23" customFormat="true" ht="12.75" hidden="true" customHeight="false" outlineLevel="0" collapsed="false">
      <c r="A38" s="23" t="s">
        <v>272</v>
      </c>
      <c r="B38" s="23" t="s">
        <v>273</v>
      </c>
      <c r="C38" s="40" t="s">
        <v>177</v>
      </c>
      <c r="D38" s="23" t="s">
        <v>82</v>
      </c>
      <c r="E38" s="23" t="s">
        <v>274</v>
      </c>
      <c r="F38" s="23" t="s">
        <v>275</v>
      </c>
      <c r="G38" s="23" t="n">
        <v>76</v>
      </c>
      <c r="H38" s="23" t="n">
        <v>500</v>
      </c>
      <c r="I38" s="41" t="s">
        <v>188</v>
      </c>
      <c r="K38" s="23" t="n">
        <v>0</v>
      </c>
      <c r="L38" s="23" t="n">
        <v>178</v>
      </c>
      <c r="M38" s="23" t="n">
        <v>0</v>
      </c>
      <c r="N38" s="23" t="n">
        <v>0</v>
      </c>
      <c r="O38" s="23" t="n">
        <f aca="false">K38+L38</f>
        <v>178</v>
      </c>
      <c r="P38" s="23" t="n">
        <f aca="false">K38+L38+M38+N38</f>
        <v>178</v>
      </c>
      <c r="Q38" s="23" t="n">
        <v>50</v>
      </c>
      <c r="R38" s="23" t="n">
        <v>0</v>
      </c>
      <c r="S38" s="23" t="n">
        <v>0</v>
      </c>
      <c r="T38" s="23" t="n">
        <v>0</v>
      </c>
      <c r="U38" s="23" t="n">
        <f aca="false">IF(I38="delivery",O38-SUM(Q38+R38),IF(I38="PO",P38-SUM(Q38:R38)))</f>
        <v>128</v>
      </c>
      <c r="V38" s="43" t="n">
        <v>3.5523</v>
      </c>
      <c r="W38" s="43" t="n">
        <v>3.5523</v>
      </c>
      <c r="X38" s="43" t="n">
        <f aca="false">W38-V38</f>
        <v>0</v>
      </c>
      <c r="Y38" s="43"/>
      <c r="Z38" s="43"/>
      <c r="AA38" s="43"/>
      <c r="AB38" s="43"/>
      <c r="AC38" s="43" t="s">
        <v>10482</v>
      </c>
      <c r="AD38" s="43"/>
      <c r="AE38" s="43"/>
      <c r="AF38" s="43"/>
      <c r="AG38" s="43" t="n">
        <v>3.9146</v>
      </c>
      <c r="AH38" s="43" t="s">
        <v>10574</v>
      </c>
      <c r="AI38" s="63" t="n">
        <v>500</v>
      </c>
      <c r="AJ38" s="63" t="n">
        <v>8</v>
      </c>
      <c r="AK38" s="43"/>
      <c r="AL38" s="43"/>
      <c r="AM38" s="43"/>
      <c r="AN38" s="43" t="s">
        <v>10486</v>
      </c>
      <c r="AO38" s="43" t="s">
        <v>82</v>
      </c>
      <c r="AP38" s="23" t="s">
        <v>189</v>
      </c>
      <c r="BF38" s="23" t="s">
        <v>10498</v>
      </c>
      <c r="BG38" s="1" t="s">
        <v>183</v>
      </c>
    </row>
    <row r="39" s="23" customFormat="true" ht="12.75" hidden="true" customHeight="false" outlineLevel="0" collapsed="false">
      <c r="A39" s="23" t="s">
        <v>276</v>
      </c>
      <c r="B39" s="23" t="s">
        <v>277</v>
      </c>
      <c r="C39" s="40" t="s">
        <v>177</v>
      </c>
      <c r="D39" s="23" t="s">
        <v>82</v>
      </c>
      <c r="E39" s="23" t="s">
        <v>278</v>
      </c>
      <c r="F39" s="23" t="s">
        <v>279</v>
      </c>
      <c r="G39" s="23" t="n">
        <v>91</v>
      </c>
      <c r="H39" s="23" t="n">
        <v>100</v>
      </c>
      <c r="I39" s="41" t="s">
        <v>188</v>
      </c>
      <c r="K39" s="23" t="n">
        <v>0</v>
      </c>
      <c r="L39" s="23" t="n">
        <v>1666</v>
      </c>
      <c r="M39" s="23" t="n">
        <v>0</v>
      </c>
      <c r="N39" s="23" t="n">
        <v>0</v>
      </c>
      <c r="O39" s="23" t="n">
        <f aca="false">K39+L39</f>
        <v>1666</v>
      </c>
      <c r="P39" s="23" t="n">
        <f aca="false">K39+L39+M39+N39</f>
        <v>1666</v>
      </c>
      <c r="Q39" s="23" t="n">
        <v>1122</v>
      </c>
      <c r="R39" s="23" t="n">
        <v>679</v>
      </c>
      <c r="S39" s="23" t="n">
        <v>454</v>
      </c>
      <c r="T39" s="23" t="n">
        <v>444</v>
      </c>
      <c r="U39" s="23" t="n">
        <f aca="false">IF(I39="delivery",O39-SUM(Q39+R39),IF(I39="PO",P39-SUM(Q39:R39)))</f>
        <v>-135</v>
      </c>
      <c r="V39" s="43" t="n">
        <v>37.3</v>
      </c>
      <c r="W39" s="43" t="n">
        <v>37.3</v>
      </c>
      <c r="X39" s="43" t="n">
        <f aca="false">W39-V39</f>
        <v>0</v>
      </c>
      <c r="Y39" s="43"/>
      <c r="Z39" s="43"/>
      <c r="AA39" s="43" t="n">
        <v>37.3</v>
      </c>
      <c r="AB39" s="43"/>
      <c r="AC39" s="43" t="s">
        <v>10482</v>
      </c>
      <c r="AD39" s="43" t="s">
        <v>10575</v>
      </c>
      <c r="AE39" s="43" t="s">
        <v>10576</v>
      </c>
      <c r="AF39" s="43"/>
      <c r="AG39" s="43" t="n">
        <v>48.1</v>
      </c>
      <c r="AH39" s="43" t="s">
        <v>10577</v>
      </c>
      <c r="AI39" s="63" t="n">
        <v>100</v>
      </c>
      <c r="AJ39" s="63" t="n">
        <v>12</v>
      </c>
      <c r="AK39" s="43"/>
      <c r="AL39" s="43"/>
      <c r="AM39" s="43"/>
      <c r="AN39" s="43" t="s">
        <v>10486</v>
      </c>
      <c r="AO39" s="43" t="s">
        <v>82</v>
      </c>
      <c r="AP39" s="23" t="s">
        <v>189</v>
      </c>
      <c r="BF39" s="23" t="s">
        <v>10498</v>
      </c>
      <c r="BG39" s="1" t="s">
        <v>183</v>
      </c>
    </row>
    <row r="40" s="23" customFormat="true" ht="12.75" hidden="true" customHeight="false" outlineLevel="0" collapsed="false">
      <c r="A40" s="23" t="s">
        <v>280</v>
      </c>
      <c r="B40" s="23" t="s">
        <v>281</v>
      </c>
      <c r="C40" s="40" t="s">
        <v>177</v>
      </c>
      <c r="D40" s="23" t="s">
        <v>82</v>
      </c>
      <c r="E40" s="23" t="s">
        <v>282</v>
      </c>
      <c r="F40" s="23" t="s">
        <v>283</v>
      </c>
      <c r="G40" s="23" t="n">
        <v>51</v>
      </c>
      <c r="H40" s="23" t="n">
        <v>1000</v>
      </c>
      <c r="I40" s="41" t="s">
        <v>188</v>
      </c>
      <c r="K40" s="23" t="n">
        <v>950</v>
      </c>
      <c r="L40" s="23" t="n">
        <v>1698</v>
      </c>
      <c r="M40" s="23" t="n">
        <v>0</v>
      </c>
      <c r="N40" s="23" t="n">
        <v>0</v>
      </c>
      <c r="O40" s="23" t="n">
        <f aca="false">K40+L40</f>
        <v>2648</v>
      </c>
      <c r="P40" s="23" t="n">
        <f aca="false">K40+L40+M40+N40</f>
        <v>2648</v>
      </c>
      <c r="Q40" s="23" t="n">
        <v>772</v>
      </c>
      <c r="R40" s="23" t="n">
        <v>300</v>
      </c>
      <c r="S40" s="23" t="n">
        <v>200</v>
      </c>
      <c r="T40" s="23" t="n">
        <v>0</v>
      </c>
      <c r="U40" s="23" t="n">
        <f aca="false">IF(I40="delivery",O40-SUM(Q40+R40),IF(I40="PO",P40-SUM(Q40:R40)))</f>
        <v>1576</v>
      </c>
      <c r="V40" s="43" t="n">
        <v>11.7657</v>
      </c>
      <c r="W40" s="43" t="n">
        <v>11.7657</v>
      </c>
      <c r="X40" s="43" t="n">
        <f aca="false">W40-V40</f>
        <v>0</v>
      </c>
      <c r="Y40" s="43"/>
      <c r="Z40" s="43"/>
      <c r="AA40" s="43"/>
      <c r="AB40" s="43"/>
      <c r="AC40" s="43" t="s">
        <v>10482</v>
      </c>
      <c r="AD40" s="43"/>
      <c r="AE40" s="43"/>
      <c r="AF40" s="43" t="s">
        <v>10502</v>
      </c>
      <c r="AG40" s="43" t="n">
        <v>11.7657</v>
      </c>
      <c r="AH40" s="43" t="s">
        <v>10578</v>
      </c>
      <c r="AI40" s="63" t="s">
        <v>10579</v>
      </c>
      <c r="AJ40" s="63" t="s">
        <v>10580</v>
      </c>
      <c r="AK40" s="43"/>
      <c r="AL40" s="43"/>
      <c r="AM40" s="43"/>
      <c r="AN40" s="43" t="s">
        <v>10581</v>
      </c>
      <c r="AO40" s="43" t="s">
        <v>82</v>
      </c>
      <c r="AP40" s="23" t="s">
        <v>181</v>
      </c>
      <c r="BF40" s="23" t="s">
        <v>10498</v>
      </c>
      <c r="BG40" s="1" t="s">
        <v>183</v>
      </c>
    </row>
    <row r="41" s="23" customFormat="true" ht="12.75" hidden="true" customHeight="false" outlineLevel="0" collapsed="false">
      <c r="A41" s="23" t="s">
        <v>284</v>
      </c>
      <c r="B41" s="23" t="s">
        <v>285</v>
      </c>
      <c r="C41" s="40" t="s">
        <v>177</v>
      </c>
      <c r="D41" s="23" t="s">
        <v>82</v>
      </c>
      <c r="E41" s="23" t="s">
        <v>286</v>
      </c>
      <c r="F41" s="23" t="s">
        <v>287</v>
      </c>
      <c r="G41" s="23" t="n">
        <v>76</v>
      </c>
      <c r="H41" s="23" t="n">
        <v>5000</v>
      </c>
      <c r="I41" s="41" t="s">
        <v>188</v>
      </c>
      <c r="K41" s="23" t="n">
        <v>0</v>
      </c>
      <c r="L41" s="23" t="n">
        <v>9941</v>
      </c>
      <c r="M41" s="23" t="n">
        <v>10714</v>
      </c>
      <c r="N41" s="23" t="n">
        <v>5000</v>
      </c>
      <c r="O41" s="23" t="n">
        <f aca="false">K41+L41</f>
        <v>9941</v>
      </c>
      <c r="P41" s="23" t="n">
        <f aca="false">K41+L41+M41+N41</f>
        <v>25655</v>
      </c>
      <c r="Q41" s="23" t="n">
        <v>16138</v>
      </c>
      <c r="R41" s="23" t="n">
        <v>12260</v>
      </c>
      <c r="S41" s="23" t="n">
        <v>8612</v>
      </c>
      <c r="T41" s="23" t="n">
        <v>8744</v>
      </c>
      <c r="U41" s="23" t="n">
        <f aca="false">IF(I41="delivery",O41-SUM(Q41+R41),IF(I41="PO",P41-SUM(Q41:R41)))</f>
        <v>-2743</v>
      </c>
      <c r="V41" s="43" t="n">
        <v>2.1546</v>
      </c>
      <c r="W41" s="43" t="n">
        <v>2.1546</v>
      </c>
      <c r="X41" s="43" t="n">
        <f aca="false">W41-V41</f>
        <v>0</v>
      </c>
      <c r="Y41" s="43"/>
      <c r="Z41" s="43"/>
      <c r="AA41" s="43" t="n">
        <v>2.1546</v>
      </c>
      <c r="AB41" s="43"/>
      <c r="AC41" s="43" t="s">
        <v>10482</v>
      </c>
      <c r="AD41" s="43"/>
      <c r="AE41" s="43"/>
      <c r="AF41" s="43" t="s">
        <v>10502</v>
      </c>
      <c r="AG41" s="43" t="n">
        <v>2.1546</v>
      </c>
      <c r="AH41" s="43" t="s">
        <v>10582</v>
      </c>
      <c r="AI41" s="63" t="s">
        <v>10583</v>
      </c>
      <c r="AJ41" s="63" t="s">
        <v>10584</v>
      </c>
      <c r="AK41" s="43"/>
      <c r="AL41" s="43"/>
      <c r="AM41" s="43"/>
      <c r="AN41" s="43" t="s">
        <v>10585</v>
      </c>
      <c r="AO41" s="43" t="s">
        <v>82</v>
      </c>
      <c r="AP41" s="23" t="s">
        <v>181</v>
      </c>
      <c r="BF41" s="23" t="s">
        <v>10498</v>
      </c>
      <c r="BG41" s="1" t="s">
        <v>183</v>
      </c>
    </row>
    <row r="42" s="23" customFormat="true" ht="12.75" hidden="true" customHeight="false" outlineLevel="0" collapsed="false">
      <c r="A42" s="23" t="s">
        <v>288</v>
      </c>
      <c r="B42" s="23" t="s">
        <v>289</v>
      </c>
      <c r="C42" s="40" t="s">
        <v>177</v>
      </c>
      <c r="D42" s="23" t="s">
        <v>82</v>
      </c>
      <c r="E42" s="23" t="s">
        <v>290</v>
      </c>
      <c r="F42" s="23" t="s">
        <v>291</v>
      </c>
      <c r="G42" s="23" t="n">
        <v>41</v>
      </c>
      <c r="H42" s="23" t="n">
        <v>75000</v>
      </c>
      <c r="I42" s="41" t="s">
        <v>188</v>
      </c>
      <c r="K42" s="23" t="n">
        <v>0</v>
      </c>
      <c r="L42" s="23" t="n">
        <v>84588</v>
      </c>
      <c r="M42" s="23" t="n">
        <v>0</v>
      </c>
      <c r="N42" s="23" t="n">
        <v>75000</v>
      </c>
      <c r="O42" s="23" t="n">
        <f aca="false">K42+L42</f>
        <v>84588</v>
      </c>
      <c r="P42" s="23" t="n">
        <f aca="false">K42+L42+M42+N42</f>
        <v>159588</v>
      </c>
      <c r="Q42" s="23" t="n">
        <v>129350</v>
      </c>
      <c r="R42" s="23" t="n">
        <v>60117</v>
      </c>
      <c r="S42" s="23" t="n">
        <v>44171</v>
      </c>
      <c r="T42" s="23" t="n">
        <v>43679</v>
      </c>
      <c r="U42" s="23" t="n">
        <f aca="false">IF(I42="delivery",O42-SUM(Q42+R42),IF(I42="PO",P42-SUM(Q42:R42)))</f>
        <v>-29879</v>
      </c>
      <c r="V42" s="43" t="n">
        <v>0.306</v>
      </c>
      <c r="W42" s="43" t="n">
        <v>0.2211</v>
      </c>
      <c r="X42" s="43" t="n">
        <f aca="false">W42-V42</f>
        <v>-0.0849</v>
      </c>
      <c r="Y42" s="43"/>
      <c r="Z42" s="43"/>
      <c r="AA42" s="43" t="n">
        <v>0.3065</v>
      </c>
      <c r="AB42" s="43"/>
      <c r="AC42" s="43" t="s">
        <v>10482</v>
      </c>
      <c r="AD42" s="43"/>
      <c r="AE42" s="43"/>
      <c r="AF42" s="43" t="s">
        <v>10586</v>
      </c>
      <c r="AG42" s="43" t="n">
        <v>0.2211</v>
      </c>
      <c r="AH42" s="43" t="s">
        <v>10587</v>
      </c>
      <c r="AI42" s="63" t="s">
        <v>10588</v>
      </c>
      <c r="AJ42" s="63" t="s">
        <v>10589</v>
      </c>
      <c r="AK42" s="43" t="s">
        <v>10590</v>
      </c>
      <c r="AL42" s="43" t="s">
        <v>1465</v>
      </c>
      <c r="AM42" s="43" t="s">
        <v>10591</v>
      </c>
      <c r="AN42" s="43" t="s">
        <v>10486</v>
      </c>
      <c r="AO42" s="43" t="s">
        <v>82</v>
      </c>
      <c r="AP42" s="23" t="s">
        <v>263</v>
      </c>
      <c r="BF42" s="23" t="s">
        <v>10498</v>
      </c>
      <c r="BG42" s="1" t="s">
        <v>183</v>
      </c>
    </row>
    <row r="43" s="23" customFormat="true" ht="12.75" hidden="true" customHeight="false" outlineLevel="0" collapsed="false">
      <c r="A43" s="23" t="s">
        <v>292</v>
      </c>
      <c r="B43" s="23" t="s">
        <v>293</v>
      </c>
      <c r="C43" s="40" t="s">
        <v>177</v>
      </c>
      <c r="D43" s="23" t="s">
        <v>82</v>
      </c>
      <c r="E43" s="23" t="s">
        <v>294</v>
      </c>
      <c r="F43" s="23" t="s">
        <v>295</v>
      </c>
      <c r="G43" s="23" t="n">
        <v>41</v>
      </c>
      <c r="H43" s="23" t="n">
        <v>2000</v>
      </c>
      <c r="I43" s="41" t="s">
        <v>188</v>
      </c>
      <c r="K43" s="23" t="n">
        <v>0</v>
      </c>
      <c r="L43" s="23" t="n">
        <v>2064</v>
      </c>
      <c r="M43" s="23" t="n">
        <v>0</v>
      </c>
      <c r="N43" s="23" t="n">
        <v>0</v>
      </c>
      <c r="O43" s="23" t="n">
        <f aca="false">K43+L43</f>
        <v>2064</v>
      </c>
      <c r="P43" s="23" t="n">
        <f aca="false">K43+L43+M43+N43</f>
        <v>2064</v>
      </c>
      <c r="Q43" s="23" t="n">
        <v>60</v>
      </c>
      <c r="R43" s="23" t="n">
        <v>0</v>
      </c>
      <c r="S43" s="23" t="n">
        <v>0</v>
      </c>
      <c r="T43" s="23" t="n">
        <v>40</v>
      </c>
      <c r="U43" s="23" t="n">
        <f aca="false">IF(I43="delivery",O43-SUM(Q43+R43),IF(I43="PO",P43-SUM(Q43:R43)))</f>
        <v>2004</v>
      </c>
      <c r="V43" s="43" t="n">
        <v>0.585</v>
      </c>
      <c r="W43" s="43" t="n">
        <v>0.585</v>
      </c>
      <c r="X43" s="43" t="n">
        <f aca="false">W43-V43</f>
        <v>0</v>
      </c>
      <c r="Y43" s="43"/>
      <c r="Z43" s="43"/>
      <c r="AA43" s="43" t="n">
        <v>0.585</v>
      </c>
      <c r="AB43" s="43"/>
      <c r="AC43" s="43" t="s">
        <v>10482</v>
      </c>
      <c r="AD43" s="43"/>
      <c r="AE43" s="43"/>
      <c r="AF43" s="43" t="s">
        <v>10568</v>
      </c>
      <c r="AG43" s="43" t="n">
        <v>0.585</v>
      </c>
      <c r="AH43" s="43" t="s">
        <v>10592</v>
      </c>
      <c r="AI43" s="63" t="n">
        <v>2000</v>
      </c>
      <c r="AJ43" s="63" t="n">
        <v>6</v>
      </c>
      <c r="AK43" s="43" t="s">
        <v>10593</v>
      </c>
      <c r="AL43" s="43" t="s">
        <v>1465</v>
      </c>
      <c r="AM43" s="43" t="s">
        <v>10571</v>
      </c>
      <c r="AN43" s="43" t="s">
        <v>10486</v>
      </c>
      <c r="AO43" s="43" t="s">
        <v>82</v>
      </c>
      <c r="AP43" s="23" t="s">
        <v>263</v>
      </c>
      <c r="BF43" s="23" t="s">
        <v>10498</v>
      </c>
      <c r="BG43" s="1" t="s">
        <v>183</v>
      </c>
    </row>
    <row r="44" s="23" customFormat="true" ht="12.75" hidden="true" customHeight="false" outlineLevel="0" collapsed="false">
      <c r="A44" s="23" t="s">
        <v>296</v>
      </c>
      <c r="B44" s="23" t="s">
        <v>297</v>
      </c>
      <c r="C44" s="40" t="s">
        <v>177</v>
      </c>
      <c r="D44" s="23" t="s">
        <v>82</v>
      </c>
      <c r="E44" s="23" t="s">
        <v>298</v>
      </c>
      <c r="F44" s="23" t="s">
        <v>299</v>
      </c>
      <c r="G44" s="23" t="n">
        <v>41</v>
      </c>
      <c r="H44" s="23" t="n">
        <v>5000</v>
      </c>
      <c r="I44" s="41" t="s">
        <v>188</v>
      </c>
      <c r="K44" s="23" t="n">
        <v>0</v>
      </c>
      <c r="L44" s="23" t="n">
        <v>9500</v>
      </c>
      <c r="M44" s="23" t="n">
        <v>0</v>
      </c>
      <c r="N44" s="23" t="n">
        <v>0</v>
      </c>
      <c r="O44" s="23" t="n">
        <f aca="false">K44+L44</f>
        <v>9500</v>
      </c>
      <c r="P44" s="23" t="n">
        <f aca="false">K44+L44+M44+N44</f>
        <v>9500</v>
      </c>
      <c r="Q44" s="23" t="n">
        <v>10263</v>
      </c>
      <c r="R44" s="23" t="n">
        <v>1898</v>
      </c>
      <c r="S44" s="23" t="n">
        <v>520</v>
      </c>
      <c r="T44" s="23" t="n">
        <v>530</v>
      </c>
      <c r="U44" s="23" t="n">
        <f aca="false">IF(I44="delivery",O44-SUM(Q44+R44),IF(I44="PO",P44-SUM(Q44:R44)))</f>
        <v>-2661</v>
      </c>
      <c r="V44" s="43" t="n">
        <v>0.371</v>
      </c>
      <c r="W44" s="43" t="n">
        <v>0.371</v>
      </c>
      <c r="X44" s="43" t="n">
        <f aca="false">W44-V44</f>
        <v>0</v>
      </c>
      <c r="Y44" s="43"/>
      <c r="Z44" s="43"/>
      <c r="AA44" s="43" t="n">
        <v>0.371</v>
      </c>
      <c r="AB44" s="43"/>
      <c r="AC44" s="43" t="s">
        <v>10482</v>
      </c>
      <c r="AD44" s="43"/>
      <c r="AE44" s="43"/>
      <c r="AF44" s="43" t="s">
        <v>10568</v>
      </c>
      <c r="AG44" s="43" t="n">
        <v>0.371</v>
      </c>
      <c r="AH44" s="43" t="s">
        <v>10594</v>
      </c>
      <c r="AI44" s="63" t="n">
        <v>5000</v>
      </c>
      <c r="AJ44" s="63" t="n">
        <v>6</v>
      </c>
      <c r="AK44" s="43" t="s">
        <v>10595</v>
      </c>
      <c r="AL44" s="43" t="s">
        <v>1465</v>
      </c>
      <c r="AM44" s="43" t="s">
        <v>10571</v>
      </c>
      <c r="AN44" s="43" t="s">
        <v>10486</v>
      </c>
      <c r="AO44" s="43" t="s">
        <v>82</v>
      </c>
      <c r="AP44" s="23" t="s">
        <v>263</v>
      </c>
      <c r="BF44" s="23" t="s">
        <v>10498</v>
      </c>
      <c r="BG44" s="1" t="s">
        <v>183</v>
      </c>
    </row>
    <row r="45" s="23" customFormat="true" ht="12.75" hidden="true" customHeight="false" outlineLevel="0" collapsed="false">
      <c r="A45" s="23" t="s">
        <v>300</v>
      </c>
      <c r="B45" s="23" t="s">
        <v>301</v>
      </c>
      <c r="C45" s="40" t="s">
        <v>177</v>
      </c>
      <c r="D45" s="23" t="s">
        <v>82</v>
      </c>
      <c r="E45" s="23" t="s">
        <v>302</v>
      </c>
      <c r="F45" s="23" t="s">
        <v>303</v>
      </c>
      <c r="G45" s="23" t="n">
        <v>61</v>
      </c>
      <c r="H45" s="23" t="n">
        <v>54</v>
      </c>
      <c r="I45" s="41" t="s">
        <v>188</v>
      </c>
      <c r="K45" s="23" t="n">
        <v>0</v>
      </c>
      <c r="L45" s="23" t="n">
        <v>627</v>
      </c>
      <c r="M45" s="23" t="n">
        <v>0</v>
      </c>
      <c r="N45" s="23" t="n">
        <v>0</v>
      </c>
      <c r="O45" s="23" t="n">
        <f aca="false">K45+L45</f>
        <v>627</v>
      </c>
      <c r="P45" s="23" t="n">
        <f aca="false">K45+L45+M45+N45</f>
        <v>627</v>
      </c>
      <c r="Q45" s="23" t="n">
        <v>207</v>
      </c>
      <c r="R45" s="23" t="n">
        <v>148</v>
      </c>
      <c r="S45" s="23" t="n">
        <v>116</v>
      </c>
      <c r="T45" s="23" t="n">
        <v>104</v>
      </c>
      <c r="U45" s="23" t="n">
        <f aca="false">IF(I45="delivery",O45-SUM(Q45+R45),IF(I45="PO",P45-SUM(Q45:R45)))</f>
        <v>272</v>
      </c>
      <c r="V45" s="43" t="n">
        <v>14.4951</v>
      </c>
      <c r="W45" s="43" t="n">
        <v>14.4951</v>
      </c>
      <c r="X45" s="43" t="n">
        <f aca="false">W45-V45</f>
        <v>0</v>
      </c>
      <c r="Y45" s="43"/>
      <c r="Z45" s="43"/>
      <c r="AA45" s="43"/>
      <c r="AB45" s="43"/>
      <c r="AC45" s="43" t="s">
        <v>10482</v>
      </c>
      <c r="AD45" s="43"/>
      <c r="AE45" s="43"/>
      <c r="AF45" s="43"/>
      <c r="AG45" s="43" t="n">
        <v>13.48044</v>
      </c>
      <c r="AH45" s="43" t="s">
        <v>10596</v>
      </c>
      <c r="AI45" s="63" t="n">
        <v>54</v>
      </c>
      <c r="AJ45" s="63" t="n">
        <v>10</v>
      </c>
      <c r="AK45" s="43"/>
      <c r="AL45" s="43"/>
      <c r="AM45" s="43"/>
      <c r="AN45" s="43" t="s">
        <v>10550</v>
      </c>
      <c r="AO45" s="43" t="s">
        <v>82</v>
      </c>
      <c r="AP45" s="23" t="s">
        <v>189</v>
      </c>
      <c r="BF45" s="23" t="s">
        <v>10498</v>
      </c>
      <c r="BG45" s="1" t="s">
        <v>183</v>
      </c>
    </row>
    <row r="46" s="23" customFormat="true" ht="12.75" hidden="true" customHeight="false" outlineLevel="0" collapsed="false">
      <c r="A46" s="23" t="s">
        <v>304</v>
      </c>
      <c r="B46" s="23" t="s">
        <v>305</v>
      </c>
      <c r="C46" s="40" t="s">
        <v>177</v>
      </c>
      <c r="D46" s="23" t="s">
        <v>82</v>
      </c>
      <c r="E46" s="23" t="s">
        <v>306</v>
      </c>
      <c r="F46" s="23" t="s">
        <v>307</v>
      </c>
      <c r="G46" s="23" t="n">
        <v>71</v>
      </c>
      <c r="H46" s="23" t="n">
        <v>250</v>
      </c>
      <c r="I46" s="41" t="s">
        <v>188</v>
      </c>
      <c r="K46" s="23" t="n">
        <v>0</v>
      </c>
      <c r="L46" s="23" t="n">
        <v>289</v>
      </c>
      <c r="M46" s="23" t="n">
        <v>100</v>
      </c>
      <c r="N46" s="23" t="n">
        <v>250</v>
      </c>
      <c r="O46" s="23" t="n">
        <f aca="false">K46+L46</f>
        <v>289</v>
      </c>
      <c r="P46" s="23" t="n">
        <f aca="false">K46+L46+M46+N46</f>
        <v>639</v>
      </c>
      <c r="Q46" s="23" t="n">
        <v>119</v>
      </c>
      <c r="R46" s="23" t="n">
        <v>94</v>
      </c>
      <c r="S46" s="23" t="n">
        <v>74</v>
      </c>
      <c r="T46" s="23" t="n">
        <v>66</v>
      </c>
      <c r="U46" s="23" t="n">
        <f aca="false">IF(I46="delivery",O46-SUM(Q46+R46),IF(I46="PO",P46-SUM(Q46:R46)))</f>
        <v>426</v>
      </c>
      <c r="V46" s="43" t="n">
        <v>12.7436</v>
      </c>
      <c r="W46" s="43" t="n">
        <v>12.7436</v>
      </c>
      <c r="X46" s="43" t="n">
        <f aca="false">W46-V46</f>
        <v>0</v>
      </c>
      <c r="Y46" s="43"/>
      <c r="Z46" s="43"/>
      <c r="AA46" s="43" t="n">
        <v>13.9324</v>
      </c>
      <c r="AB46" s="43"/>
      <c r="AC46" s="43" t="s">
        <v>10482</v>
      </c>
      <c r="AD46" s="43"/>
      <c r="AE46" s="43"/>
      <c r="AF46" s="43"/>
      <c r="AG46" s="43" t="n">
        <v>12.7436</v>
      </c>
      <c r="AH46" s="43" t="s">
        <v>10597</v>
      </c>
      <c r="AI46" s="63" t="n">
        <v>250</v>
      </c>
      <c r="AJ46" s="63" t="n">
        <v>12</v>
      </c>
      <c r="AK46" s="43"/>
      <c r="AL46" s="43"/>
      <c r="AM46" s="43" t="s">
        <v>10598</v>
      </c>
      <c r="AN46" s="43" t="s">
        <v>10550</v>
      </c>
      <c r="AO46" s="43" t="s">
        <v>82</v>
      </c>
      <c r="AP46" s="23" t="s">
        <v>189</v>
      </c>
      <c r="BF46" s="23" t="s">
        <v>10498</v>
      </c>
      <c r="BG46" s="1" t="s">
        <v>183</v>
      </c>
    </row>
    <row r="47" s="23" customFormat="true" ht="12.75" hidden="true" customHeight="false" outlineLevel="0" collapsed="false">
      <c r="A47" s="23" t="s">
        <v>308</v>
      </c>
      <c r="B47" s="23" t="s">
        <v>309</v>
      </c>
      <c r="C47" s="40" t="s">
        <v>177</v>
      </c>
      <c r="D47" s="23" t="s">
        <v>82</v>
      </c>
      <c r="E47" s="23" t="s">
        <v>310</v>
      </c>
      <c r="F47" s="23" t="s">
        <v>311</v>
      </c>
      <c r="G47" s="23" t="n">
        <v>41</v>
      </c>
      <c r="H47" s="23" t="n">
        <v>1000</v>
      </c>
      <c r="I47" s="41" t="s">
        <v>188</v>
      </c>
      <c r="K47" s="23" t="n">
        <v>5659</v>
      </c>
      <c r="L47" s="23" t="n">
        <v>1656</v>
      </c>
      <c r="M47" s="23" t="n">
        <v>0</v>
      </c>
      <c r="N47" s="23" t="n">
        <v>0</v>
      </c>
      <c r="O47" s="23" t="n">
        <f aca="false">K47+L47</f>
        <v>7315</v>
      </c>
      <c r="P47" s="23" t="n">
        <f aca="false">K47+L47+M47+N47</f>
        <v>7315</v>
      </c>
      <c r="Q47" s="23" t="n">
        <v>1154</v>
      </c>
      <c r="R47" s="23" t="n">
        <v>340</v>
      </c>
      <c r="S47" s="23" t="n">
        <v>400</v>
      </c>
      <c r="T47" s="23" t="n">
        <v>320</v>
      </c>
      <c r="U47" s="23" t="n">
        <f aca="false">IF(I47="delivery",O47-SUM(Q47+R47),IF(I47="PO",P47-SUM(Q47:R47)))</f>
        <v>5821</v>
      </c>
      <c r="V47" s="43" t="n">
        <v>1.15</v>
      </c>
      <c r="W47" s="43" t="n">
        <v>1.15</v>
      </c>
      <c r="X47" s="43" t="n">
        <f aca="false">W47-V47</f>
        <v>0</v>
      </c>
      <c r="Y47" s="43"/>
      <c r="Z47" s="43"/>
      <c r="AA47" s="43"/>
      <c r="AB47" s="43"/>
      <c r="AC47" s="43" t="s">
        <v>10482</v>
      </c>
      <c r="AD47" s="43"/>
      <c r="AE47" s="43"/>
      <c r="AF47" s="43" t="s">
        <v>10568</v>
      </c>
      <c r="AG47" s="43" t="n">
        <v>1.253</v>
      </c>
      <c r="AH47" s="43" t="s">
        <v>10599</v>
      </c>
      <c r="AI47" s="63" t="n">
        <v>1000</v>
      </c>
      <c r="AJ47" s="63" t="n">
        <v>6</v>
      </c>
      <c r="AK47" s="43" t="s">
        <v>10600</v>
      </c>
      <c r="AL47" s="43" t="s">
        <v>1465</v>
      </c>
      <c r="AM47" s="43" t="s">
        <v>10571</v>
      </c>
      <c r="AN47" s="43" t="s">
        <v>10486</v>
      </c>
      <c r="AO47" s="43" t="s">
        <v>82</v>
      </c>
      <c r="AP47" s="23" t="s">
        <v>263</v>
      </c>
      <c r="BF47" s="23" t="s">
        <v>10498</v>
      </c>
      <c r="BG47" s="1" t="s">
        <v>183</v>
      </c>
    </row>
    <row r="48" s="23" customFormat="true" ht="12.75" hidden="true" customHeight="false" outlineLevel="0" collapsed="false">
      <c r="A48" s="23" t="s">
        <v>312</v>
      </c>
      <c r="B48" s="23" t="s">
        <v>313</v>
      </c>
      <c r="C48" s="40" t="s">
        <v>177</v>
      </c>
      <c r="D48" s="23" t="s">
        <v>82</v>
      </c>
      <c r="E48" s="23" t="s">
        <v>314</v>
      </c>
      <c r="F48" s="23" t="s">
        <v>315</v>
      </c>
      <c r="G48" s="23" t="n">
        <v>96</v>
      </c>
      <c r="H48" s="23" t="n">
        <v>1000</v>
      </c>
      <c r="I48" s="41" t="s">
        <v>188</v>
      </c>
      <c r="K48" s="23" t="n">
        <v>646</v>
      </c>
      <c r="L48" s="23" t="n">
        <v>1411</v>
      </c>
      <c r="M48" s="23" t="n">
        <v>0</v>
      </c>
      <c r="N48" s="23" t="n">
        <v>0</v>
      </c>
      <c r="O48" s="23" t="n">
        <f aca="false">K48+L48</f>
        <v>2057</v>
      </c>
      <c r="P48" s="23" t="n">
        <f aca="false">K48+L48+M48+N48</f>
        <v>2057</v>
      </c>
      <c r="Q48" s="23" t="n">
        <v>454</v>
      </c>
      <c r="R48" s="23" t="n">
        <v>600</v>
      </c>
      <c r="S48" s="23" t="n">
        <v>400</v>
      </c>
      <c r="T48" s="23" t="n">
        <v>0</v>
      </c>
      <c r="U48" s="23" t="n">
        <f aca="false">IF(I48="delivery",O48-SUM(Q48+R48),IF(I48="PO",P48-SUM(Q48:R48)))</f>
        <v>1003</v>
      </c>
      <c r="V48" s="43" t="n">
        <v>24.78</v>
      </c>
      <c r="W48" s="43" t="n">
        <v>24.78</v>
      </c>
      <c r="X48" s="43" t="n">
        <f aca="false">W48-V48</f>
        <v>0</v>
      </c>
      <c r="Y48" s="43"/>
      <c r="Z48" s="43"/>
      <c r="AA48" s="43"/>
      <c r="AB48" s="43"/>
      <c r="AC48" s="43" t="s">
        <v>10482</v>
      </c>
      <c r="AD48" s="43"/>
      <c r="AE48" s="43"/>
      <c r="AF48" s="43"/>
      <c r="AG48" s="43" t="n">
        <v>23.31</v>
      </c>
      <c r="AH48" s="43" t="s">
        <v>10601</v>
      </c>
      <c r="AI48" s="63" t="n">
        <v>1000</v>
      </c>
      <c r="AJ48" s="63" t="n">
        <v>12</v>
      </c>
      <c r="AK48" s="43" t="s">
        <v>313</v>
      </c>
      <c r="AL48" s="43"/>
      <c r="AM48" s="43"/>
      <c r="AN48" s="43"/>
      <c r="AO48" s="43" t="s">
        <v>82</v>
      </c>
      <c r="AP48" s="23" t="s">
        <v>194</v>
      </c>
      <c r="BF48" s="23" t="s">
        <v>10498</v>
      </c>
      <c r="BG48" s="1" t="s">
        <v>183</v>
      </c>
    </row>
    <row r="49" s="23" customFormat="true" ht="12.75" hidden="true" customHeight="false" outlineLevel="0" collapsed="false">
      <c r="A49" s="23" t="s">
        <v>316</v>
      </c>
      <c r="B49" s="23" t="s">
        <v>317</v>
      </c>
      <c r="C49" s="40" t="s">
        <v>177</v>
      </c>
      <c r="D49" s="23" t="s">
        <v>82</v>
      </c>
      <c r="E49" s="23" t="s">
        <v>318</v>
      </c>
      <c r="F49" s="23" t="s">
        <v>319</v>
      </c>
      <c r="G49" s="23" t="n">
        <v>71</v>
      </c>
      <c r="H49" s="23" t="n">
        <v>1000</v>
      </c>
      <c r="I49" s="41" t="s">
        <v>188</v>
      </c>
      <c r="K49" s="23" t="n">
        <v>4049</v>
      </c>
      <c r="L49" s="23" t="n">
        <v>722</v>
      </c>
      <c r="M49" s="23" t="n">
        <v>0</v>
      </c>
      <c r="N49" s="23" t="n">
        <v>0</v>
      </c>
      <c r="O49" s="23" t="n">
        <f aca="false">K49+L49</f>
        <v>4771</v>
      </c>
      <c r="P49" s="23" t="n">
        <f aca="false">K49+L49+M49+N49</f>
        <v>4771</v>
      </c>
      <c r="Q49" s="23" t="n">
        <v>478</v>
      </c>
      <c r="R49" s="23" t="n">
        <v>376</v>
      </c>
      <c r="S49" s="23" t="n">
        <v>296</v>
      </c>
      <c r="T49" s="23" t="n">
        <v>264</v>
      </c>
      <c r="U49" s="23" t="n">
        <f aca="false">IF(I49="delivery",O49-SUM(Q49+R49),IF(I49="PO",P49-SUM(Q49:R49)))</f>
        <v>3917</v>
      </c>
      <c r="V49" s="43" t="n">
        <v>24.78</v>
      </c>
      <c r="W49" s="43" t="n">
        <v>24.78</v>
      </c>
      <c r="X49" s="43" t="n">
        <f aca="false">W49-V49</f>
        <v>0</v>
      </c>
      <c r="Y49" s="43"/>
      <c r="Z49" s="43"/>
      <c r="AA49" s="43" t="n">
        <v>24.78</v>
      </c>
      <c r="AB49" s="43"/>
      <c r="AC49" s="43" t="s">
        <v>10482</v>
      </c>
      <c r="AD49" s="43"/>
      <c r="AE49" s="43"/>
      <c r="AF49" s="43"/>
      <c r="AG49" s="43" t="n">
        <v>23.96</v>
      </c>
      <c r="AH49" s="43" t="s">
        <v>10602</v>
      </c>
      <c r="AI49" s="63" t="n">
        <v>1000</v>
      </c>
      <c r="AJ49" s="63" t="n">
        <v>12</v>
      </c>
      <c r="AK49" s="43" t="s">
        <v>317</v>
      </c>
      <c r="AL49" s="43"/>
      <c r="AM49" s="43"/>
      <c r="AN49" s="43"/>
      <c r="AO49" s="43" t="s">
        <v>82</v>
      </c>
      <c r="AP49" s="23" t="s">
        <v>194</v>
      </c>
      <c r="BF49" s="23" t="s">
        <v>10498</v>
      </c>
      <c r="BG49" s="1" t="s">
        <v>183</v>
      </c>
    </row>
    <row r="50" s="23" customFormat="true" ht="12.75" hidden="true" customHeight="false" outlineLevel="0" collapsed="false">
      <c r="A50" s="23" t="s">
        <v>320</v>
      </c>
      <c r="B50" s="23" t="s">
        <v>321</v>
      </c>
      <c r="C50" s="40" t="s">
        <v>177</v>
      </c>
      <c r="D50" s="23" t="s">
        <v>82</v>
      </c>
      <c r="E50" s="23" t="s">
        <v>322</v>
      </c>
      <c r="F50" s="23" t="s">
        <v>323</v>
      </c>
      <c r="G50" s="23" t="n">
        <v>41</v>
      </c>
      <c r="H50" s="23" t="n">
        <v>1000</v>
      </c>
      <c r="I50" s="41" t="s">
        <v>188</v>
      </c>
      <c r="K50" s="23" t="n">
        <v>0</v>
      </c>
      <c r="L50" s="23" t="n">
        <v>2507</v>
      </c>
      <c r="M50" s="23" t="n">
        <v>0</v>
      </c>
      <c r="N50" s="23" t="n">
        <v>0</v>
      </c>
      <c r="O50" s="23" t="n">
        <f aca="false">K50+L50</f>
        <v>2507</v>
      </c>
      <c r="P50" s="23" t="n">
        <f aca="false">K50+L50+M50+N50</f>
        <v>2507</v>
      </c>
      <c r="Q50" s="23" t="n">
        <v>934</v>
      </c>
      <c r="R50" s="23" t="n">
        <v>982</v>
      </c>
      <c r="S50" s="23" t="n">
        <v>767</v>
      </c>
      <c r="T50" s="23" t="n">
        <v>620</v>
      </c>
      <c r="U50" s="23" t="n">
        <f aca="false">IF(I50="delivery",O50-SUM(Q50+R50),IF(I50="PO",P50-SUM(Q50:R50)))</f>
        <v>591</v>
      </c>
      <c r="V50" s="43" t="n">
        <v>2.019</v>
      </c>
      <c r="W50" s="43" t="n">
        <v>2.019</v>
      </c>
      <c r="X50" s="43" t="n">
        <f aca="false">W50-V50</f>
        <v>0</v>
      </c>
      <c r="Y50" s="43"/>
      <c r="Z50" s="43"/>
      <c r="AA50" s="43"/>
      <c r="AB50" s="43"/>
      <c r="AC50" s="43" t="s">
        <v>10482</v>
      </c>
      <c r="AD50" s="43"/>
      <c r="AE50" s="43"/>
      <c r="AF50" s="43" t="s">
        <v>10568</v>
      </c>
      <c r="AG50" s="43" t="n">
        <v>1.884</v>
      </c>
      <c r="AH50" s="43" t="s">
        <v>10603</v>
      </c>
      <c r="AI50" s="63" t="n">
        <v>1000</v>
      </c>
      <c r="AJ50" s="63" t="n">
        <v>6</v>
      </c>
      <c r="AK50" s="43" t="s">
        <v>10604</v>
      </c>
      <c r="AL50" s="43" t="s">
        <v>1465</v>
      </c>
      <c r="AM50" s="43" t="s">
        <v>10571</v>
      </c>
      <c r="AN50" s="43" t="s">
        <v>10486</v>
      </c>
      <c r="AO50" s="43" t="s">
        <v>82</v>
      </c>
      <c r="AP50" s="23" t="s">
        <v>263</v>
      </c>
      <c r="BF50" s="23" t="s">
        <v>10498</v>
      </c>
      <c r="BG50" s="1" t="s">
        <v>183</v>
      </c>
    </row>
    <row r="51" s="23" customFormat="true" ht="12.75" hidden="true" customHeight="false" outlineLevel="0" collapsed="false">
      <c r="A51" s="23" t="s">
        <v>324</v>
      </c>
      <c r="B51" s="23" t="s">
        <v>325</v>
      </c>
      <c r="C51" s="40" t="s">
        <v>177</v>
      </c>
      <c r="D51" s="23" t="s">
        <v>82</v>
      </c>
      <c r="E51" s="23" t="s">
        <v>326</v>
      </c>
      <c r="F51" s="23" t="s">
        <v>327</v>
      </c>
      <c r="G51" s="23" t="n">
        <v>41</v>
      </c>
      <c r="H51" s="23" t="n">
        <v>1000</v>
      </c>
      <c r="I51" s="41" t="s">
        <v>188</v>
      </c>
      <c r="K51" s="23" t="n">
        <v>0</v>
      </c>
      <c r="L51" s="23" t="n">
        <v>11711</v>
      </c>
      <c r="M51" s="23" t="n">
        <v>82</v>
      </c>
      <c r="N51" s="23" t="n">
        <v>0</v>
      </c>
      <c r="O51" s="23" t="n">
        <f aca="false">K51+L51</f>
        <v>11711</v>
      </c>
      <c r="P51" s="23" t="n">
        <f aca="false">K51+L51+M51+N51</f>
        <v>11793</v>
      </c>
      <c r="Q51" s="23" t="n">
        <v>9170</v>
      </c>
      <c r="R51" s="23" t="n">
        <v>23920</v>
      </c>
      <c r="S51" s="23" t="n">
        <v>16930</v>
      </c>
      <c r="T51" s="23" t="n">
        <v>16890</v>
      </c>
      <c r="U51" s="23" t="n">
        <f aca="false">IF(I51="delivery",O51-SUM(Q51+R51),IF(I51="PO",P51-SUM(Q51:R51)))</f>
        <v>-21297</v>
      </c>
      <c r="V51" s="43" t="n">
        <v>1.238</v>
      </c>
      <c r="W51" s="43" t="n">
        <v>1.238</v>
      </c>
      <c r="X51" s="43" t="n">
        <f aca="false">W51-V51</f>
        <v>0</v>
      </c>
      <c r="Y51" s="43"/>
      <c r="Z51" s="43"/>
      <c r="AA51" s="43" t="n">
        <v>1.147</v>
      </c>
      <c r="AB51" s="43"/>
      <c r="AC51" s="43" t="s">
        <v>10482</v>
      </c>
      <c r="AD51" s="43"/>
      <c r="AE51" s="43"/>
      <c r="AF51" s="43" t="s">
        <v>10568</v>
      </c>
      <c r="AG51" s="43" t="n">
        <v>1.238</v>
      </c>
      <c r="AH51" s="43" t="s">
        <v>10605</v>
      </c>
      <c r="AI51" s="63" t="n">
        <v>1000</v>
      </c>
      <c r="AJ51" s="63" t="n">
        <v>6</v>
      </c>
      <c r="AK51" s="43" t="s">
        <v>10606</v>
      </c>
      <c r="AL51" s="43" t="s">
        <v>1465</v>
      </c>
      <c r="AM51" s="43" t="s">
        <v>10571</v>
      </c>
      <c r="AN51" s="43" t="s">
        <v>10486</v>
      </c>
      <c r="AO51" s="43" t="s">
        <v>82</v>
      </c>
      <c r="AP51" s="23" t="s">
        <v>263</v>
      </c>
      <c r="BF51" s="23" t="s">
        <v>10498</v>
      </c>
      <c r="BG51" s="1" t="s">
        <v>183</v>
      </c>
    </row>
    <row r="52" s="23" customFormat="true" ht="12.75" hidden="true" customHeight="false" outlineLevel="0" collapsed="false">
      <c r="A52" s="23" t="s">
        <v>328</v>
      </c>
      <c r="B52" s="23" t="s">
        <v>329</v>
      </c>
      <c r="C52" s="40" t="s">
        <v>177</v>
      </c>
      <c r="D52" s="23" t="s">
        <v>82</v>
      </c>
      <c r="E52" s="23" t="s">
        <v>330</v>
      </c>
      <c r="F52" s="23" t="s">
        <v>331</v>
      </c>
      <c r="G52" s="23" t="n">
        <v>71</v>
      </c>
      <c r="H52" s="23" t="n">
        <v>500</v>
      </c>
      <c r="I52" s="41" t="s">
        <v>188</v>
      </c>
      <c r="K52" s="23" t="n">
        <v>0</v>
      </c>
      <c r="L52" s="23" t="n">
        <v>598</v>
      </c>
      <c r="M52" s="23" t="n">
        <v>0</v>
      </c>
      <c r="N52" s="23" t="n">
        <v>0</v>
      </c>
      <c r="O52" s="23" t="n">
        <f aca="false">K52+L52</f>
        <v>598</v>
      </c>
      <c r="P52" s="23" t="n">
        <f aca="false">K52+L52+M52+N52</f>
        <v>598</v>
      </c>
      <c r="Q52" s="23" t="n">
        <v>54</v>
      </c>
      <c r="R52" s="23" t="n">
        <v>24</v>
      </c>
      <c r="S52" s="23" t="n">
        <v>12</v>
      </c>
      <c r="T52" s="23" t="n">
        <v>18</v>
      </c>
      <c r="U52" s="23" t="n">
        <f aca="false">IF(I52="delivery",O52-SUM(Q52+R52),IF(I52="PO",P52-SUM(Q52:R52)))</f>
        <v>520</v>
      </c>
      <c r="V52" s="43" t="n">
        <v>3.5594</v>
      </c>
      <c r="W52" s="43" t="n">
        <v>3.5594</v>
      </c>
      <c r="X52" s="43" t="n">
        <f aca="false">W52-V52</f>
        <v>0</v>
      </c>
      <c r="Y52" s="43"/>
      <c r="Z52" s="43"/>
      <c r="AA52" s="43" t="n">
        <v>3.5594</v>
      </c>
      <c r="AB52" s="43"/>
      <c r="AC52" s="43" t="s">
        <v>10482</v>
      </c>
      <c r="AD52" s="43"/>
      <c r="AE52" s="43"/>
      <c r="AF52" s="43"/>
      <c r="AG52" s="43" t="n">
        <v>3.6258</v>
      </c>
      <c r="AH52" s="43" t="s">
        <v>10607</v>
      </c>
      <c r="AI52" s="63" t="n">
        <v>500</v>
      </c>
      <c r="AJ52" s="63" t="n">
        <v>12</v>
      </c>
      <c r="AK52" s="43"/>
      <c r="AL52" s="43"/>
      <c r="AM52" s="43"/>
      <c r="AN52" s="43" t="s">
        <v>10486</v>
      </c>
      <c r="AO52" s="43" t="s">
        <v>82</v>
      </c>
      <c r="AP52" s="23" t="s">
        <v>189</v>
      </c>
      <c r="BF52" s="23" t="s">
        <v>10498</v>
      </c>
      <c r="BG52" s="1" t="s">
        <v>183</v>
      </c>
    </row>
    <row r="53" s="23" customFormat="true" ht="12.75" hidden="true" customHeight="false" outlineLevel="0" collapsed="false">
      <c r="A53" s="23" t="s">
        <v>332</v>
      </c>
      <c r="B53" s="23" t="s">
        <v>333</v>
      </c>
      <c r="C53" s="40" t="s">
        <v>177</v>
      </c>
      <c r="D53" s="23" t="s">
        <v>82</v>
      </c>
      <c r="E53" s="23" t="s">
        <v>334</v>
      </c>
      <c r="F53" s="23" t="s">
        <v>335</v>
      </c>
      <c r="G53" s="23" t="n">
        <v>66</v>
      </c>
      <c r="H53" s="23" t="n">
        <v>2500</v>
      </c>
      <c r="I53" s="41" t="s">
        <v>188</v>
      </c>
      <c r="K53" s="23" t="n">
        <v>0</v>
      </c>
      <c r="L53" s="23" t="n">
        <v>2968</v>
      </c>
      <c r="M53" s="23" t="n">
        <v>0</v>
      </c>
      <c r="N53" s="23" t="n">
        <v>0</v>
      </c>
      <c r="O53" s="23" t="n">
        <f aca="false">K53+L53</f>
        <v>2968</v>
      </c>
      <c r="P53" s="23" t="n">
        <f aca="false">K53+L53+M53+N53</f>
        <v>2968</v>
      </c>
      <c r="Q53" s="23" t="n">
        <v>618</v>
      </c>
      <c r="R53" s="23" t="n">
        <v>270</v>
      </c>
      <c r="S53" s="23" t="n">
        <v>192</v>
      </c>
      <c r="T53" s="23" t="n">
        <v>218</v>
      </c>
      <c r="U53" s="23" t="n">
        <f aca="false">IF(I53="delivery",O53-SUM(Q53+R53),IF(I53="PO",P53-SUM(Q53:R53)))</f>
        <v>2080</v>
      </c>
      <c r="V53" s="43" t="n">
        <v>1.78</v>
      </c>
      <c r="W53" s="43" t="n">
        <v>1.78</v>
      </c>
      <c r="X53" s="43" t="n">
        <f aca="false">W53-V53</f>
        <v>0</v>
      </c>
      <c r="Y53" s="43"/>
      <c r="Z53" s="43"/>
      <c r="AA53" s="43" t="n">
        <v>1.78</v>
      </c>
      <c r="AB53" s="43"/>
      <c r="AC53" s="43" t="s">
        <v>10482</v>
      </c>
      <c r="AD53" s="43"/>
      <c r="AE53" s="43"/>
      <c r="AF53" s="43"/>
      <c r="AG53" s="43" t="n">
        <v>1.988</v>
      </c>
      <c r="AH53" s="43" t="s">
        <v>10608</v>
      </c>
      <c r="AI53" s="63" t="s">
        <v>10609</v>
      </c>
      <c r="AJ53" s="63" t="s">
        <v>10610</v>
      </c>
      <c r="AK53" s="43"/>
      <c r="AL53" s="43"/>
      <c r="AM53" s="43"/>
      <c r="AN53" s="43" t="s">
        <v>10486</v>
      </c>
      <c r="AO53" s="43" t="s">
        <v>82</v>
      </c>
      <c r="AP53" s="23" t="s">
        <v>189</v>
      </c>
      <c r="BF53" s="23" t="s">
        <v>10498</v>
      </c>
      <c r="BG53" s="1" t="s">
        <v>183</v>
      </c>
    </row>
    <row r="54" s="23" customFormat="true" ht="12.75" hidden="true" customHeight="false" outlineLevel="0" collapsed="false">
      <c r="A54" s="23" t="s">
        <v>336</v>
      </c>
      <c r="B54" s="23" t="s">
        <v>337</v>
      </c>
      <c r="C54" s="40" t="s">
        <v>177</v>
      </c>
      <c r="D54" s="23" t="s">
        <v>82</v>
      </c>
      <c r="E54" s="23" t="s">
        <v>338</v>
      </c>
      <c r="F54" s="23" t="s">
        <v>339</v>
      </c>
      <c r="G54" s="23" t="n">
        <v>51</v>
      </c>
      <c r="H54" s="23" t="n">
        <v>1000</v>
      </c>
      <c r="I54" s="41" t="s">
        <v>188</v>
      </c>
      <c r="K54" s="23" t="n">
        <v>0</v>
      </c>
      <c r="L54" s="23" t="n">
        <v>575</v>
      </c>
      <c r="M54" s="23" t="n">
        <v>320</v>
      </c>
      <c r="N54" s="23" t="n">
        <v>0</v>
      </c>
      <c r="O54" s="23" t="n">
        <f aca="false">K54+L54</f>
        <v>575</v>
      </c>
      <c r="P54" s="23" t="n">
        <f aca="false">K54+L54+M54+N54</f>
        <v>895</v>
      </c>
      <c r="Q54" s="23" t="n">
        <v>560</v>
      </c>
      <c r="R54" s="23" t="n">
        <v>190</v>
      </c>
      <c r="S54" s="23" t="n">
        <v>152</v>
      </c>
      <c r="T54" s="23" t="n">
        <v>158</v>
      </c>
      <c r="U54" s="23" t="n">
        <f aca="false">IF(I54="delivery",O54-SUM(Q54+R54),IF(I54="PO",P54-SUM(Q54:R54)))</f>
        <v>145</v>
      </c>
      <c r="V54" s="43" t="n">
        <v>20.89</v>
      </c>
      <c r="W54" s="43" t="n">
        <v>20.89</v>
      </c>
      <c r="X54" s="43" t="n">
        <f aca="false">W54-V54</f>
        <v>0</v>
      </c>
      <c r="Y54" s="43"/>
      <c r="Z54" s="43"/>
      <c r="AA54" s="43" t="n">
        <v>20.89</v>
      </c>
      <c r="AB54" s="43"/>
      <c r="AC54" s="43" t="s">
        <v>10482</v>
      </c>
      <c r="AD54" s="43"/>
      <c r="AE54" s="43"/>
      <c r="AF54" s="43" t="s">
        <v>10502</v>
      </c>
      <c r="AG54" s="43" t="n">
        <v>20.89</v>
      </c>
      <c r="AH54" s="43" t="s">
        <v>10611</v>
      </c>
      <c r="AI54" s="63" t="s">
        <v>10612</v>
      </c>
      <c r="AJ54" s="63" t="s">
        <v>10613</v>
      </c>
      <c r="AK54" s="43"/>
      <c r="AL54" s="43"/>
      <c r="AM54" s="43"/>
      <c r="AN54" s="43" t="s">
        <v>10614</v>
      </c>
      <c r="AO54" s="43" t="s">
        <v>82</v>
      </c>
      <c r="AP54" s="23" t="s">
        <v>181</v>
      </c>
      <c r="BF54" s="23" t="s">
        <v>10498</v>
      </c>
      <c r="BG54" s="1" t="s">
        <v>183</v>
      </c>
    </row>
    <row r="55" s="23" customFormat="true" ht="12.75" hidden="true" customHeight="false" outlineLevel="0" collapsed="false">
      <c r="A55" s="23" t="s">
        <v>340</v>
      </c>
      <c r="B55" s="23" t="s">
        <v>341</v>
      </c>
      <c r="C55" s="40" t="s">
        <v>177</v>
      </c>
      <c r="D55" s="23" t="s">
        <v>82</v>
      </c>
      <c r="E55" s="23" t="s">
        <v>342</v>
      </c>
      <c r="F55" s="23" t="s">
        <v>343</v>
      </c>
      <c r="G55" s="23" t="n">
        <v>51</v>
      </c>
      <c r="H55" s="23" t="n">
        <v>1000</v>
      </c>
      <c r="I55" s="41" t="s">
        <v>188</v>
      </c>
      <c r="K55" s="23" t="n">
        <v>0</v>
      </c>
      <c r="L55" s="23" t="n">
        <v>633</v>
      </c>
      <c r="M55" s="23" t="n">
        <v>380</v>
      </c>
      <c r="N55" s="23" t="n">
        <v>0</v>
      </c>
      <c r="O55" s="23" t="n">
        <f aca="false">K55+L55</f>
        <v>633</v>
      </c>
      <c r="P55" s="23" t="n">
        <f aca="false">K55+L55+M55+N55</f>
        <v>1013</v>
      </c>
      <c r="Q55" s="23" t="n">
        <v>590</v>
      </c>
      <c r="R55" s="23" t="n">
        <v>190</v>
      </c>
      <c r="S55" s="23" t="n">
        <v>152</v>
      </c>
      <c r="T55" s="23" t="n">
        <v>158</v>
      </c>
      <c r="U55" s="23" t="n">
        <f aca="false">IF(I55="delivery",O55-SUM(Q55+R55),IF(I55="PO",P55-SUM(Q55:R55)))</f>
        <v>233</v>
      </c>
      <c r="V55" s="43" t="n">
        <v>13.59</v>
      </c>
      <c r="W55" s="43" t="n">
        <v>13.59</v>
      </c>
      <c r="X55" s="43" t="n">
        <f aca="false">W55-V55</f>
        <v>0</v>
      </c>
      <c r="Y55" s="43"/>
      <c r="Z55" s="43"/>
      <c r="AA55" s="43"/>
      <c r="AB55" s="43"/>
      <c r="AC55" s="43" t="s">
        <v>10482</v>
      </c>
      <c r="AD55" s="43"/>
      <c r="AE55" s="43"/>
      <c r="AF55" s="43" t="s">
        <v>10502</v>
      </c>
      <c r="AG55" s="43" t="n">
        <v>13.59</v>
      </c>
      <c r="AH55" s="43" t="s">
        <v>10615</v>
      </c>
      <c r="AI55" s="63" t="s">
        <v>10612</v>
      </c>
      <c r="AJ55" s="64" t="s">
        <v>10616</v>
      </c>
      <c r="AK55" s="43"/>
      <c r="AL55" s="43"/>
      <c r="AM55" s="43"/>
      <c r="AN55" s="43" t="s">
        <v>10614</v>
      </c>
      <c r="AO55" s="43" t="s">
        <v>82</v>
      </c>
      <c r="AP55" s="23" t="s">
        <v>181</v>
      </c>
      <c r="BF55" s="23" t="s">
        <v>10498</v>
      </c>
      <c r="BG55" s="1" t="s">
        <v>183</v>
      </c>
    </row>
    <row r="56" s="23" customFormat="true" ht="12.75" hidden="true" customHeight="false" outlineLevel="0" collapsed="false">
      <c r="A56" s="23" t="s">
        <v>344</v>
      </c>
      <c r="B56" s="23" t="s">
        <v>345</v>
      </c>
      <c r="C56" s="40" t="s">
        <v>177</v>
      </c>
      <c r="D56" s="23" t="s">
        <v>82</v>
      </c>
      <c r="E56" s="23" t="s">
        <v>346</v>
      </c>
      <c r="F56" s="23" t="s">
        <v>347</v>
      </c>
      <c r="G56" s="23" t="n">
        <v>51</v>
      </c>
      <c r="H56" s="23" t="n">
        <v>1000</v>
      </c>
      <c r="I56" s="41" t="s">
        <v>188</v>
      </c>
      <c r="K56" s="23" t="n">
        <v>0</v>
      </c>
      <c r="L56" s="23" t="n">
        <v>430</v>
      </c>
      <c r="M56" s="23" t="n">
        <v>1000</v>
      </c>
      <c r="N56" s="23" t="n">
        <v>0</v>
      </c>
      <c r="O56" s="23" t="n">
        <f aca="false">K56+L56</f>
        <v>430</v>
      </c>
      <c r="P56" s="23" t="n">
        <f aca="false">K56+L56+M56+N56</f>
        <v>1430</v>
      </c>
      <c r="Q56" s="23" t="n">
        <v>617</v>
      </c>
      <c r="R56" s="23" t="n">
        <v>270</v>
      </c>
      <c r="S56" s="23" t="n">
        <v>192</v>
      </c>
      <c r="T56" s="23" t="n">
        <v>218</v>
      </c>
      <c r="U56" s="23" t="n">
        <f aca="false">IF(I56="delivery",O56-SUM(Q56+R56),IF(I56="PO",P56-SUM(Q56:R56)))</f>
        <v>543</v>
      </c>
      <c r="V56" s="43" t="n">
        <v>1.43</v>
      </c>
      <c r="W56" s="43" t="n">
        <v>1.43</v>
      </c>
      <c r="X56" s="43" t="n">
        <f aca="false">W56-V56</f>
        <v>0</v>
      </c>
      <c r="Y56" s="43"/>
      <c r="Z56" s="43"/>
      <c r="AA56" s="43"/>
      <c r="AB56" s="43"/>
      <c r="AC56" s="43" t="s">
        <v>10482</v>
      </c>
      <c r="AD56" s="43"/>
      <c r="AE56" s="43"/>
      <c r="AF56" s="43" t="s">
        <v>10502</v>
      </c>
      <c r="AG56" s="43" t="n">
        <v>1.43</v>
      </c>
      <c r="AH56" s="43" t="s">
        <v>10617</v>
      </c>
      <c r="AI56" s="63" t="s">
        <v>10618</v>
      </c>
      <c r="AJ56" s="64" t="s">
        <v>10616</v>
      </c>
      <c r="AK56" s="43"/>
      <c r="AL56" s="43"/>
      <c r="AM56" s="43"/>
      <c r="AN56" s="43" t="s">
        <v>10614</v>
      </c>
      <c r="AO56" s="43" t="s">
        <v>82</v>
      </c>
      <c r="AP56" s="23" t="s">
        <v>181</v>
      </c>
      <c r="BF56" s="23" t="s">
        <v>10498</v>
      </c>
      <c r="BG56" s="1" t="s">
        <v>183</v>
      </c>
    </row>
    <row r="57" s="23" customFormat="true" ht="12.75" hidden="true" customHeight="false" outlineLevel="0" collapsed="false">
      <c r="A57" s="23" t="s">
        <v>348</v>
      </c>
      <c r="B57" s="23" t="s">
        <v>349</v>
      </c>
      <c r="C57" s="40" t="s">
        <v>177</v>
      </c>
      <c r="D57" s="23" t="s">
        <v>82</v>
      </c>
      <c r="E57" s="23" t="s">
        <v>350</v>
      </c>
      <c r="F57" s="23" t="s">
        <v>351</v>
      </c>
      <c r="G57" s="23" t="n">
        <v>51</v>
      </c>
      <c r="H57" s="23" t="n">
        <v>1000</v>
      </c>
      <c r="I57" s="41" t="s">
        <v>188</v>
      </c>
      <c r="K57" s="23" t="n">
        <v>0</v>
      </c>
      <c r="L57" s="23" t="n">
        <v>0</v>
      </c>
      <c r="M57" s="23" t="n">
        <v>80</v>
      </c>
      <c r="N57" s="23" t="n">
        <v>0</v>
      </c>
      <c r="O57" s="23" t="n">
        <f aca="false">K57+L57</f>
        <v>0</v>
      </c>
      <c r="P57" s="23" t="n">
        <f aca="false">K57+L57+M57+N57</f>
        <v>80</v>
      </c>
      <c r="Q57" s="23" t="n">
        <v>27</v>
      </c>
      <c r="R57" s="23" t="n">
        <v>80</v>
      </c>
      <c r="S57" s="23" t="n">
        <v>40</v>
      </c>
      <c r="T57" s="23" t="n">
        <v>60</v>
      </c>
      <c r="U57" s="23" t="n">
        <f aca="false">IF(I57="delivery",O57-SUM(Q57+R57),IF(I57="PO",P57-SUM(Q57:R57)))</f>
        <v>-27</v>
      </c>
      <c r="V57" s="43" t="n">
        <v>20.89</v>
      </c>
      <c r="W57" s="43" t="n">
        <v>20.89</v>
      </c>
      <c r="X57" s="43" t="n">
        <f aca="false">W57-V57</f>
        <v>0</v>
      </c>
      <c r="Y57" s="43"/>
      <c r="Z57" s="43"/>
      <c r="AA57" s="43" t="n">
        <v>30.35</v>
      </c>
      <c r="AB57" s="43"/>
      <c r="AC57" s="43" t="s">
        <v>10482</v>
      </c>
      <c r="AD57" s="43"/>
      <c r="AE57" s="43"/>
      <c r="AF57" s="43" t="s">
        <v>10502</v>
      </c>
      <c r="AG57" s="43" t="n">
        <v>20.89</v>
      </c>
      <c r="AH57" s="43" t="s">
        <v>10611</v>
      </c>
      <c r="AI57" s="63" t="s">
        <v>10612</v>
      </c>
      <c r="AJ57" s="64" t="s">
        <v>10616</v>
      </c>
      <c r="AK57" s="43"/>
      <c r="AL57" s="43"/>
      <c r="AM57" s="43"/>
      <c r="AN57" s="43" t="s">
        <v>10614</v>
      </c>
      <c r="AO57" s="43" t="s">
        <v>82</v>
      </c>
      <c r="AP57" s="23" t="s">
        <v>181</v>
      </c>
      <c r="BF57" s="23" t="s">
        <v>10498</v>
      </c>
      <c r="BG57" s="1" t="s">
        <v>183</v>
      </c>
    </row>
    <row r="58" s="23" customFormat="true" ht="12.75" hidden="true" customHeight="false" outlineLevel="0" collapsed="false">
      <c r="A58" s="23" t="s">
        <v>352</v>
      </c>
      <c r="B58" s="23" t="s">
        <v>353</v>
      </c>
      <c r="C58" s="40" t="s">
        <v>177</v>
      </c>
      <c r="D58" s="23" t="s">
        <v>82</v>
      </c>
      <c r="E58" s="23" t="s">
        <v>354</v>
      </c>
      <c r="F58" s="23" t="s">
        <v>355</v>
      </c>
      <c r="G58" s="23" t="n">
        <v>51</v>
      </c>
      <c r="H58" s="23" t="n">
        <v>1000</v>
      </c>
      <c r="I58" s="41" t="s">
        <v>188</v>
      </c>
      <c r="K58" s="23" t="n">
        <v>0</v>
      </c>
      <c r="L58" s="23" t="n">
        <v>32</v>
      </c>
      <c r="M58" s="23" t="n">
        <v>40</v>
      </c>
      <c r="N58" s="23" t="n">
        <v>460</v>
      </c>
      <c r="O58" s="23" t="n">
        <f aca="false">K58+L58</f>
        <v>32</v>
      </c>
      <c r="P58" s="23" t="n">
        <f aca="false">K58+L58+M58+N58</f>
        <v>532</v>
      </c>
      <c r="Q58" s="23" t="n">
        <v>61</v>
      </c>
      <c r="R58" s="23" t="n">
        <v>80</v>
      </c>
      <c r="S58" s="23" t="n">
        <v>40</v>
      </c>
      <c r="T58" s="23" t="n">
        <v>60</v>
      </c>
      <c r="U58" s="23" t="n">
        <f aca="false">IF(I58="delivery",O58-SUM(Q58+R58),IF(I58="PO",P58-SUM(Q58:R58)))</f>
        <v>391</v>
      </c>
      <c r="V58" s="43" t="n">
        <v>13.59</v>
      </c>
      <c r="W58" s="43" t="n">
        <v>13.59</v>
      </c>
      <c r="X58" s="43" t="n">
        <f aca="false">W58-V58</f>
        <v>0</v>
      </c>
      <c r="Y58" s="43"/>
      <c r="Z58" s="43"/>
      <c r="AA58" s="43" t="n">
        <v>16.59667</v>
      </c>
      <c r="AB58" s="43"/>
      <c r="AC58" s="43" t="s">
        <v>10482</v>
      </c>
      <c r="AD58" s="43"/>
      <c r="AE58" s="43"/>
      <c r="AF58" s="43" t="s">
        <v>10502</v>
      </c>
      <c r="AG58" s="43" t="n">
        <v>13.59</v>
      </c>
      <c r="AH58" s="43" t="s">
        <v>10619</v>
      </c>
      <c r="AI58" s="63" t="s">
        <v>10612</v>
      </c>
      <c r="AJ58" s="64" t="s">
        <v>10616</v>
      </c>
      <c r="AK58" s="43"/>
      <c r="AL58" s="43"/>
      <c r="AM58" s="43"/>
      <c r="AN58" s="43" t="s">
        <v>10614</v>
      </c>
      <c r="AO58" s="43" t="s">
        <v>82</v>
      </c>
      <c r="AP58" s="23" t="s">
        <v>181</v>
      </c>
      <c r="BF58" s="23" t="s">
        <v>10498</v>
      </c>
      <c r="BG58" s="1" t="s">
        <v>183</v>
      </c>
    </row>
    <row r="59" s="23" customFormat="true" ht="12.75" hidden="true" customHeight="false" outlineLevel="0" collapsed="false">
      <c r="A59" s="23" t="s">
        <v>356</v>
      </c>
      <c r="B59" s="23" t="s">
        <v>357</v>
      </c>
      <c r="C59" s="40" t="s">
        <v>177</v>
      </c>
      <c r="D59" s="23" t="s">
        <v>82</v>
      </c>
      <c r="E59" s="23" t="s">
        <v>358</v>
      </c>
      <c r="F59" s="23" t="s">
        <v>359</v>
      </c>
      <c r="G59" s="23" t="n">
        <v>66</v>
      </c>
      <c r="H59" s="23" t="n">
        <v>2500</v>
      </c>
      <c r="I59" s="41" t="s">
        <v>188</v>
      </c>
      <c r="K59" s="23" t="n">
        <v>273</v>
      </c>
      <c r="L59" s="23" t="n">
        <v>5603</v>
      </c>
      <c r="M59" s="23" t="n">
        <v>0</v>
      </c>
      <c r="N59" s="23" t="n">
        <v>0</v>
      </c>
      <c r="O59" s="23" t="n">
        <f aca="false">K59+L59</f>
        <v>5876</v>
      </c>
      <c r="P59" s="23" t="n">
        <f aca="false">K59+L59+M59+N59</f>
        <v>5876</v>
      </c>
      <c r="Q59" s="23" t="n">
        <v>2564</v>
      </c>
      <c r="R59" s="23" t="n">
        <v>2045</v>
      </c>
      <c r="S59" s="23" t="n">
        <v>1447</v>
      </c>
      <c r="T59" s="23" t="n">
        <v>1049</v>
      </c>
      <c r="U59" s="23" t="n">
        <f aca="false">IF(I59="delivery",O59-SUM(Q59+R59),IF(I59="PO",P59-SUM(Q59:R59)))</f>
        <v>1267</v>
      </c>
      <c r="V59" s="43" t="n">
        <v>1.78</v>
      </c>
      <c r="W59" s="43" t="n">
        <v>1.78</v>
      </c>
      <c r="X59" s="43" t="n">
        <f aca="false">W59-V59</f>
        <v>0</v>
      </c>
      <c r="Y59" s="43"/>
      <c r="Z59" s="43"/>
      <c r="AA59" s="43"/>
      <c r="AB59" s="43"/>
      <c r="AC59" s="43" t="s">
        <v>10482</v>
      </c>
      <c r="AD59" s="43"/>
      <c r="AE59" s="43"/>
      <c r="AF59" s="43"/>
      <c r="AG59" s="43" t="n">
        <v>2.036</v>
      </c>
      <c r="AH59" s="43" t="s">
        <v>10620</v>
      </c>
      <c r="AI59" s="63" t="s">
        <v>10621</v>
      </c>
      <c r="AJ59" s="63" t="s">
        <v>10622</v>
      </c>
      <c r="AK59" s="43"/>
      <c r="AL59" s="43"/>
      <c r="AM59" s="43"/>
      <c r="AN59" s="43" t="s">
        <v>10486</v>
      </c>
      <c r="AO59" s="43" t="s">
        <v>82</v>
      </c>
      <c r="AP59" s="23" t="s">
        <v>189</v>
      </c>
      <c r="BF59" s="23" t="s">
        <v>10498</v>
      </c>
      <c r="BG59" s="1" t="s">
        <v>183</v>
      </c>
    </row>
    <row r="60" s="23" customFormat="true" ht="12.75" hidden="true" customHeight="false" outlineLevel="0" collapsed="false">
      <c r="A60" s="23" t="s">
        <v>360</v>
      </c>
      <c r="B60" s="23" t="s">
        <v>361</v>
      </c>
      <c r="C60" s="40" t="s">
        <v>177</v>
      </c>
      <c r="D60" s="23" t="s">
        <v>82</v>
      </c>
      <c r="E60" s="23" t="s">
        <v>362</v>
      </c>
      <c r="F60" s="23" t="s">
        <v>363</v>
      </c>
      <c r="G60" s="23" t="n">
        <v>76</v>
      </c>
      <c r="H60" s="23" t="n">
        <v>5000</v>
      </c>
      <c r="I60" s="41" t="s">
        <v>188</v>
      </c>
      <c r="K60" s="23" t="n">
        <v>0</v>
      </c>
      <c r="L60" s="23" t="n">
        <v>9749</v>
      </c>
      <c r="M60" s="23" t="n">
        <v>5430</v>
      </c>
      <c r="N60" s="23" t="n">
        <v>9194</v>
      </c>
      <c r="O60" s="23" t="n">
        <f aca="false">K60+L60</f>
        <v>9749</v>
      </c>
      <c r="P60" s="23" t="n">
        <f aca="false">K60+L60+M60+N60</f>
        <v>24373</v>
      </c>
      <c r="Q60" s="23" t="n">
        <v>16388</v>
      </c>
      <c r="R60" s="23" t="n">
        <v>12560</v>
      </c>
      <c r="S60" s="23" t="n">
        <v>8812</v>
      </c>
      <c r="T60" s="23" t="n">
        <v>8744</v>
      </c>
      <c r="U60" s="23" t="n">
        <f aca="false">IF(I60="delivery",O60-SUM(Q60+R60),IF(I60="PO",P60-SUM(Q60:R60)))</f>
        <v>-4575</v>
      </c>
      <c r="V60" s="43" t="n">
        <v>14.7467</v>
      </c>
      <c r="W60" s="43" t="n">
        <v>14.7467</v>
      </c>
      <c r="X60" s="43" t="n">
        <f aca="false">W60-V60</f>
        <v>0</v>
      </c>
      <c r="Y60" s="43"/>
      <c r="Z60" s="43"/>
      <c r="AA60" s="43"/>
      <c r="AB60" s="43"/>
      <c r="AC60" s="43" t="s">
        <v>10482</v>
      </c>
      <c r="AD60" s="43"/>
      <c r="AE60" s="43"/>
      <c r="AF60" s="43" t="s">
        <v>10502</v>
      </c>
      <c r="AG60" s="43" t="n">
        <v>14.7467</v>
      </c>
      <c r="AH60" s="43" t="s">
        <v>10623</v>
      </c>
      <c r="AI60" s="63" t="n">
        <v>5000</v>
      </c>
      <c r="AJ60" s="63" t="n">
        <v>8</v>
      </c>
      <c r="AK60" s="43"/>
      <c r="AL60" s="43"/>
      <c r="AM60" s="43"/>
      <c r="AN60" s="43" t="s">
        <v>10486</v>
      </c>
      <c r="AO60" s="43" t="s">
        <v>82</v>
      </c>
      <c r="AP60" s="23" t="s">
        <v>181</v>
      </c>
      <c r="BF60" s="23" t="s">
        <v>10498</v>
      </c>
      <c r="BG60" s="1" t="s">
        <v>183</v>
      </c>
    </row>
    <row r="61" s="23" customFormat="true" ht="12.75" hidden="true" customHeight="false" outlineLevel="0" collapsed="false">
      <c r="A61" s="23" t="s">
        <v>364</v>
      </c>
      <c r="B61" s="23" t="s">
        <v>365</v>
      </c>
      <c r="C61" s="40" t="s">
        <v>177</v>
      </c>
      <c r="D61" s="23" t="s">
        <v>82</v>
      </c>
      <c r="E61" s="23" t="s">
        <v>366</v>
      </c>
      <c r="F61" s="23" t="s">
        <v>367</v>
      </c>
      <c r="G61" s="23" t="n">
        <v>106</v>
      </c>
      <c r="H61" s="23" t="n">
        <v>3000</v>
      </c>
      <c r="I61" s="41" t="s">
        <v>188</v>
      </c>
      <c r="K61" s="23" t="n">
        <v>0</v>
      </c>
      <c r="L61" s="23" t="n">
        <v>5241</v>
      </c>
      <c r="M61" s="23" t="n">
        <v>0</v>
      </c>
      <c r="N61" s="23" t="n">
        <v>0</v>
      </c>
      <c r="O61" s="23" t="n">
        <f aca="false">K61+L61</f>
        <v>5241</v>
      </c>
      <c r="P61" s="23" t="n">
        <f aca="false">K61+L61+M61+N61</f>
        <v>5241</v>
      </c>
      <c r="Q61" s="23" t="n">
        <v>2588</v>
      </c>
      <c r="R61" s="23" t="n">
        <v>2045</v>
      </c>
      <c r="S61" s="23" t="n">
        <v>1447</v>
      </c>
      <c r="T61" s="23" t="n">
        <v>1049</v>
      </c>
      <c r="U61" s="23" t="n">
        <f aca="false">IF(I61="delivery",O61-SUM(Q61+R61),IF(I61="PO",P61-SUM(Q61:R61)))</f>
        <v>608</v>
      </c>
      <c r="V61" s="43" t="n">
        <v>23.2</v>
      </c>
      <c r="W61" s="43" t="n">
        <v>23.2</v>
      </c>
      <c r="X61" s="43" t="n">
        <f aca="false">W61-V61</f>
        <v>0</v>
      </c>
      <c r="Y61" s="43"/>
      <c r="Z61" s="43"/>
      <c r="AA61" s="43" t="n">
        <v>23.67</v>
      </c>
      <c r="AB61" s="43"/>
      <c r="AC61" s="43" t="s">
        <v>10482</v>
      </c>
      <c r="AD61" s="43"/>
      <c r="AE61" s="43"/>
      <c r="AF61" s="43"/>
      <c r="AG61" s="43" t="n">
        <v>23.2</v>
      </c>
      <c r="AH61" s="43" t="s">
        <v>10624</v>
      </c>
      <c r="AI61" s="63" t="n">
        <v>3000</v>
      </c>
      <c r="AJ61" s="63" t="n">
        <v>14</v>
      </c>
      <c r="AK61" s="43" t="s">
        <v>365</v>
      </c>
      <c r="AL61" s="43"/>
      <c r="AM61" s="43"/>
      <c r="AN61" s="43"/>
      <c r="AO61" s="43" t="s">
        <v>82</v>
      </c>
      <c r="AP61" s="23" t="s">
        <v>194</v>
      </c>
      <c r="BF61" s="23" t="s">
        <v>10498</v>
      </c>
      <c r="BG61" s="1" t="s">
        <v>183</v>
      </c>
    </row>
    <row r="62" s="23" customFormat="true" ht="12.75" hidden="true" customHeight="false" outlineLevel="0" collapsed="false">
      <c r="A62" s="23" t="s">
        <v>368</v>
      </c>
      <c r="B62" s="23" t="s">
        <v>369</v>
      </c>
      <c r="C62" s="40" t="s">
        <v>177</v>
      </c>
      <c r="D62" s="23" t="s">
        <v>82</v>
      </c>
      <c r="E62" s="23" t="s">
        <v>370</v>
      </c>
      <c r="F62" s="23" t="s">
        <v>371</v>
      </c>
      <c r="G62" s="23" t="n">
        <v>76</v>
      </c>
      <c r="H62" s="23" t="n">
        <v>80</v>
      </c>
      <c r="I62" s="41" t="s">
        <v>188</v>
      </c>
      <c r="K62" s="23" t="n">
        <v>0</v>
      </c>
      <c r="L62" s="23" t="n">
        <v>1999</v>
      </c>
      <c r="M62" s="23" t="n">
        <v>1910</v>
      </c>
      <c r="N62" s="23" t="n">
        <v>1400</v>
      </c>
      <c r="O62" s="23" t="n">
        <f aca="false">K62+L62</f>
        <v>1999</v>
      </c>
      <c r="P62" s="23" t="n">
        <f aca="false">K62+L62+M62+N62</f>
        <v>5309</v>
      </c>
      <c r="Q62" s="23" t="n">
        <v>5094</v>
      </c>
      <c r="R62" s="23" t="n">
        <v>2372</v>
      </c>
      <c r="S62" s="23" t="n">
        <v>1977</v>
      </c>
      <c r="T62" s="23" t="n">
        <v>1979</v>
      </c>
      <c r="U62" s="23" t="n">
        <f aca="false">IF(I62="delivery",O62-SUM(Q62+R62),IF(I62="PO",P62-SUM(Q62:R62)))</f>
        <v>-2157</v>
      </c>
      <c r="V62" s="43" t="n">
        <v>17.941</v>
      </c>
      <c r="W62" s="43" t="n">
        <v>17.239</v>
      </c>
      <c r="X62" s="43" t="n">
        <f aca="false">W62-V62</f>
        <v>-0.701999999999998</v>
      </c>
      <c r="Y62" s="43"/>
      <c r="Z62" s="43"/>
      <c r="AA62" s="43" t="n">
        <v>15.5425</v>
      </c>
      <c r="AB62" s="43"/>
      <c r="AC62" s="43" t="s">
        <v>10482</v>
      </c>
      <c r="AD62" s="43"/>
      <c r="AE62" s="43"/>
      <c r="AF62" s="43" t="s">
        <v>10502</v>
      </c>
      <c r="AG62" s="43" t="n">
        <v>17.239</v>
      </c>
      <c r="AH62" s="43" t="s">
        <v>10625</v>
      </c>
      <c r="AI62" s="63" t="s">
        <v>10626</v>
      </c>
      <c r="AJ62" s="63" t="s">
        <v>10613</v>
      </c>
      <c r="AK62" s="43"/>
      <c r="AL62" s="43"/>
      <c r="AM62" s="43"/>
      <c r="AN62" s="43" t="s">
        <v>10614</v>
      </c>
      <c r="AO62" s="43" t="s">
        <v>82</v>
      </c>
      <c r="AP62" s="23" t="s">
        <v>181</v>
      </c>
      <c r="BF62" s="23" t="s">
        <v>10498</v>
      </c>
      <c r="BG62" s="1" t="s">
        <v>183</v>
      </c>
    </row>
    <row r="63" s="23" customFormat="true" ht="12.75" hidden="true" customHeight="false" outlineLevel="0" collapsed="false">
      <c r="A63" s="23" t="s">
        <v>372</v>
      </c>
      <c r="B63" s="23" t="s">
        <v>373</v>
      </c>
      <c r="C63" s="40" t="s">
        <v>177</v>
      </c>
      <c r="D63" s="23" t="s">
        <v>82</v>
      </c>
      <c r="E63" s="23" t="s">
        <v>374</v>
      </c>
      <c r="F63" s="65" t="s">
        <v>10627</v>
      </c>
      <c r="G63" s="23" t="n">
        <v>76</v>
      </c>
      <c r="H63" s="23" t="n">
        <v>80</v>
      </c>
      <c r="I63" s="41" t="s">
        <v>188</v>
      </c>
      <c r="K63" s="23" t="n">
        <v>0</v>
      </c>
      <c r="L63" s="23" t="n">
        <v>2025</v>
      </c>
      <c r="M63" s="23" t="n">
        <v>1601</v>
      </c>
      <c r="N63" s="23" t="n">
        <v>1770</v>
      </c>
      <c r="O63" s="23" t="n">
        <f aca="false">K63+L63</f>
        <v>2025</v>
      </c>
      <c r="P63" s="23" t="n">
        <f aca="false">K63+L63+M63+N63</f>
        <v>5396</v>
      </c>
      <c r="Q63" s="23" t="n">
        <v>5107</v>
      </c>
      <c r="R63" s="23" t="n">
        <v>2721</v>
      </c>
      <c r="S63" s="23" t="n">
        <v>2119</v>
      </c>
      <c r="T63" s="23" t="n">
        <v>2109</v>
      </c>
      <c r="U63" s="23" t="n">
        <f aca="false">IF(I63="delivery",O63-SUM(Q63+R63),IF(I63="PO",P63-SUM(Q63:R63)))</f>
        <v>-2432</v>
      </c>
      <c r="V63" s="43" t="n">
        <v>24.536</v>
      </c>
      <c r="W63" s="43" t="n">
        <v>23.606</v>
      </c>
      <c r="X63" s="43" t="n">
        <f aca="false">W63-V63</f>
        <v>-0.93</v>
      </c>
      <c r="Y63" s="43"/>
      <c r="Z63" s="43"/>
      <c r="AA63" s="43" t="n">
        <v>20.54834</v>
      </c>
      <c r="AB63" s="43"/>
      <c r="AC63" s="43" t="s">
        <v>10482</v>
      </c>
      <c r="AD63" s="43"/>
      <c r="AE63" s="43"/>
      <c r="AF63" s="43" t="s">
        <v>10502</v>
      </c>
      <c r="AG63" s="43" t="n">
        <v>23.606</v>
      </c>
      <c r="AH63" s="43" t="s">
        <v>10628</v>
      </c>
      <c r="AI63" s="63" t="s">
        <v>10626</v>
      </c>
      <c r="AJ63" s="63" t="s">
        <v>10613</v>
      </c>
      <c r="AK63" s="43"/>
      <c r="AL63" s="43"/>
      <c r="AM63" s="43"/>
      <c r="AN63" s="43" t="s">
        <v>10629</v>
      </c>
      <c r="AO63" s="43" t="s">
        <v>82</v>
      </c>
      <c r="AP63" s="23" t="s">
        <v>181</v>
      </c>
      <c r="BF63" s="23" t="s">
        <v>10498</v>
      </c>
      <c r="BG63" s="1" t="s">
        <v>183</v>
      </c>
    </row>
    <row r="64" s="23" customFormat="true" ht="12.75" hidden="true" customHeight="false" outlineLevel="0" collapsed="false">
      <c r="A64" s="23" t="s">
        <v>376</v>
      </c>
      <c r="B64" s="23" t="s">
        <v>377</v>
      </c>
      <c r="C64" s="40" t="s">
        <v>177</v>
      </c>
      <c r="D64" s="23" t="s">
        <v>82</v>
      </c>
      <c r="E64" s="23" t="s">
        <v>378</v>
      </c>
      <c r="F64" s="23" t="s">
        <v>379</v>
      </c>
      <c r="G64" s="23" t="n">
        <v>76</v>
      </c>
      <c r="H64" s="23" t="n">
        <v>1000</v>
      </c>
      <c r="I64" s="41" t="s">
        <v>188</v>
      </c>
      <c r="K64" s="23" t="n">
        <v>0</v>
      </c>
      <c r="L64" s="23" t="n">
        <v>627</v>
      </c>
      <c r="M64" s="23" t="n">
        <v>2500</v>
      </c>
      <c r="N64" s="23" t="n">
        <v>0</v>
      </c>
      <c r="O64" s="23" t="n">
        <f aca="false">K64+L64</f>
        <v>627</v>
      </c>
      <c r="P64" s="23" t="n">
        <f aca="false">K64+L64+M64+N64</f>
        <v>3127</v>
      </c>
      <c r="Q64" s="23" t="n">
        <v>1813</v>
      </c>
      <c r="R64" s="23" t="n">
        <v>2045</v>
      </c>
      <c r="S64" s="23" t="n">
        <v>1447</v>
      </c>
      <c r="T64" s="23" t="n">
        <v>1049</v>
      </c>
      <c r="U64" s="23" t="n">
        <f aca="false">IF(I64="delivery",O64-SUM(Q64+R64),IF(I64="PO",P64-SUM(Q64:R64)))</f>
        <v>-731</v>
      </c>
      <c r="V64" s="43" t="n">
        <v>2.4961</v>
      </c>
      <c r="W64" s="43" t="n">
        <v>2.8874</v>
      </c>
      <c r="X64" s="43" t="n">
        <f aca="false">W64-V64</f>
        <v>0.3913</v>
      </c>
      <c r="Y64" s="43"/>
      <c r="Z64" s="43"/>
      <c r="AA64" s="43"/>
      <c r="AB64" s="43"/>
      <c r="AC64" s="43" t="s">
        <v>10482</v>
      </c>
      <c r="AD64" s="43" t="s">
        <v>10630</v>
      </c>
      <c r="AE64" s="43"/>
      <c r="AF64" s="43" t="s">
        <v>10502</v>
      </c>
      <c r="AG64" s="43" t="n">
        <v>2.8874</v>
      </c>
      <c r="AH64" s="43" t="s">
        <v>10631</v>
      </c>
      <c r="AI64" s="63" t="s">
        <v>10632</v>
      </c>
      <c r="AJ64" s="63" t="s">
        <v>10580</v>
      </c>
      <c r="AK64" s="43"/>
      <c r="AL64" s="43"/>
      <c r="AM64" s="43" t="s">
        <v>10633</v>
      </c>
      <c r="AN64" s="43" t="s">
        <v>10581</v>
      </c>
      <c r="AO64" s="43" t="s">
        <v>82</v>
      </c>
      <c r="AP64" s="23" t="s">
        <v>181</v>
      </c>
      <c r="BF64" s="23" t="s">
        <v>10498</v>
      </c>
      <c r="BG64" s="1" t="s">
        <v>183</v>
      </c>
    </row>
    <row r="65" s="23" customFormat="true" ht="12.75" hidden="true" customHeight="false" outlineLevel="0" collapsed="false">
      <c r="A65" s="23" t="s">
        <v>380</v>
      </c>
      <c r="B65" s="23" t="s">
        <v>381</v>
      </c>
      <c r="C65" s="40" t="s">
        <v>177</v>
      </c>
      <c r="D65" s="23" t="s">
        <v>82</v>
      </c>
      <c r="E65" s="23" t="s">
        <v>382</v>
      </c>
      <c r="F65" s="23" t="s">
        <v>383</v>
      </c>
      <c r="G65" s="23" t="n">
        <v>91</v>
      </c>
      <c r="H65" s="23" t="n">
        <v>5000</v>
      </c>
      <c r="I65" s="41" t="s">
        <v>188</v>
      </c>
      <c r="K65" s="23" t="n">
        <v>0</v>
      </c>
      <c r="L65" s="23" t="n">
        <v>3613</v>
      </c>
      <c r="M65" s="23" t="n">
        <v>2500</v>
      </c>
      <c r="N65" s="23" t="n">
        <v>2500</v>
      </c>
      <c r="O65" s="23" t="n">
        <f aca="false">K65+L65</f>
        <v>3613</v>
      </c>
      <c r="P65" s="23" t="n">
        <f aca="false">K65+L65+M65+N65</f>
        <v>8613</v>
      </c>
      <c r="Q65" s="23" t="n">
        <v>6277</v>
      </c>
      <c r="R65" s="23" t="n">
        <v>3109</v>
      </c>
      <c r="S65" s="23" t="n">
        <v>2362</v>
      </c>
      <c r="T65" s="23" t="n">
        <v>2462</v>
      </c>
      <c r="U65" s="23" t="n">
        <f aca="false">IF(I65="delivery",O65-SUM(Q65+R65),IF(I65="PO",P65-SUM(Q65:R65)))</f>
        <v>-773</v>
      </c>
      <c r="V65" s="43" t="n">
        <v>1.82</v>
      </c>
      <c r="W65" s="43" t="n">
        <v>1.85</v>
      </c>
      <c r="X65" s="43" t="n">
        <f aca="false">W65-V65</f>
        <v>0.03</v>
      </c>
      <c r="Y65" s="43"/>
      <c r="Z65" s="43"/>
      <c r="AA65" s="43" t="n">
        <v>1.83</v>
      </c>
      <c r="AB65" s="43"/>
      <c r="AC65" s="43" t="s">
        <v>10482</v>
      </c>
      <c r="AD65" s="43"/>
      <c r="AE65" s="43"/>
      <c r="AF65" s="43"/>
      <c r="AG65" s="43" t="n">
        <v>1.85</v>
      </c>
      <c r="AH65" s="43" t="s">
        <v>10634</v>
      </c>
      <c r="AI65" s="63" t="s">
        <v>10609</v>
      </c>
      <c r="AJ65" s="63" t="s">
        <v>10635</v>
      </c>
      <c r="AK65" s="43"/>
      <c r="AL65" s="43"/>
      <c r="AM65" s="43"/>
      <c r="AN65" s="43" t="s">
        <v>10486</v>
      </c>
      <c r="AO65" s="43" t="s">
        <v>82</v>
      </c>
      <c r="AP65" s="23" t="s">
        <v>189</v>
      </c>
      <c r="BF65" s="23" t="s">
        <v>10498</v>
      </c>
      <c r="BG65" s="1" t="s">
        <v>183</v>
      </c>
    </row>
    <row r="66" s="23" customFormat="true" ht="12.75" hidden="true" customHeight="false" outlineLevel="0" collapsed="false">
      <c r="A66" s="23" t="s">
        <v>384</v>
      </c>
      <c r="B66" s="23" t="s">
        <v>385</v>
      </c>
      <c r="C66" s="40" t="s">
        <v>177</v>
      </c>
      <c r="D66" s="23" t="s">
        <v>82</v>
      </c>
      <c r="E66" s="23" t="s">
        <v>386</v>
      </c>
      <c r="F66" s="23" t="s">
        <v>387</v>
      </c>
      <c r="G66" s="23" t="n">
        <v>71</v>
      </c>
      <c r="H66" s="23" t="n">
        <v>100</v>
      </c>
      <c r="I66" s="41" t="s">
        <v>188</v>
      </c>
      <c r="K66" s="23" t="n">
        <v>0</v>
      </c>
      <c r="L66" s="23" t="n">
        <v>335</v>
      </c>
      <c r="M66" s="23" t="n">
        <v>0</v>
      </c>
      <c r="N66" s="23" t="n">
        <v>100</v>
      </c>
      <c r="O66" s="23" t="n">
        <f aca="false">K66+L66</f>
        <v>335</v>
      </c>
      <c r="P66" s="23" t="n">
        <f aca="false">K66+L66+M66+N66</f>
        <v>435</v>
      </c>
      <c r="Q66" s="23" t="n">
        <v>163</v>
      </c>
      <c r="R66" s="23" t="n">
        <v>371</v>
      </c>
      <c r="S66" s="23" t="n">
        <v>225</v>
      </c>
      <c r="T66" s="23" t="n">
        <v>133</v>
      </c>
      <c r="U66" s="23" t="n">
        <f aca="false">IF(I66="delivery",O66-SUM(Q66+R66),IF(I66="PO",P66-SUM(Q66:R66)))</f>
        <v>-99</v>
      </c>
      <c r="V66" s="43" t="n">
        <v>113.6401</v>
      </c>
      <c r="W66" s="43" t="n">
        <v>106.2649</v>
      </c>
      <c r="X66" s="43" t="n">
        <f aca="false">W66-V66</f>
        <v>-7.37520000000001</v>
      </c>
      <c r="Y66" s="43"/>
      <c r="Z66" s="43"/>
      <c r="AA66" s="43"/>
      <c r="AB66" s="43"/>
      <c r="AC66" s="43" t="s">
        <v>10482</v>
      </c>
      <c r="AD66" s="43"/>
      <c r="AE66" s="43"/>
      <c r="AF66" s="43"/>
      <c r="AG66" s="43" t="n">
        <v>106.2649</v>
      </c>
      <c r="AH66" s="43" t="s">
        <v>10636</v>
      </c>
      <c r="AI66" s="63" t="n">
        <v>100</v>
      </c>
      <c r="AJ66" s="63" t="n">
        <v>12</v>
      </c>
      <c r="AK66" s="43"/>
      <c r="AL66" s="43"/>
      <c r="AM66" s="43"/>
      <c r="AN66" s="43" t="s">
        <v>10550</v>
      </c>
      <c r="AO66" s="43" t="s">
        <v>82</v>
      </c>
      <c r="AP66" s="23" t="s">
        <v>189</v>
      </c>
      <c r="BF66" s="23" t="s">
        <v>10498</v>
      </c>
      <c r="BG66" s="1" t="s">
        <v>183</v>
      </c>
    </row>
    <row r="67" s="23" customFormat="true" ht="12.75" hidden="true" customHeight="false" outlineLevel="0" collapsed="false">
      <c r="A67" s="23" t="s">
        <v>388</v>
      </c>
      <c r="B67" s="23" t="s">
        <v>389</v>
      </c>
      <c r="C67" s="40" t="s">
        <v>177</v>
      </c>
      <c r="D67" s="23" t="s">
        <v>82</v>
      </c>
      <c r="E67" s="23" t="s">
        <v>390</v>
      </c>
      <c r="F67" s="23" t="s">
        <v>391</v>
      </c>
      <c r="G67" s="23" t="n">
        <v>46</v>
      </c>
      <c r="H67" s="23" t="n">
        <v>80</v>
      </c>
      <c r="I67" s="41" t="s">
        <v>188</v>
      </c>
      <c r="K67" s="23" t="n">
        <v>0</v>
      </c>
      <c r="L67" s="23" t="n">
        <v>46</v>
      </c>
      <c r="M67" s="23" t="n">
        <v>80</v>
      </c>
      <c r="N67" s="23" t="n">
        <v>0</v>
      </c>
      <c r="O67" s="23" t="n">
        <f aca="false">K67+L67</f>
        <v>46</v>
      </c>
      <c r="P67" s="23" t="n">
        <f aca="false">K67+L67+M67+N67</f>
        <v>126</v>
      </c>
      <c r="Q67" s="23" t="n">
        <v>57</v>
      </c>
      <c r="R67" s="23" t="n">
        <v>0</v>
      </c>
      <c r="S67" s="23" t="n">
        <v>0</v>
      </c>
      <c r="T67" s="23" t="n">
        <v>40</v>
      </c>
      <c r="U67" s="23" t="n">
        <f aca="false">IF(I67="delivery",O67-SUM(Q67+R67),IF(I67="PO",P67-SUM(Q67:R67)))</f>
        <v>69</v>
      </c>
      <c r="V67" s="43" t="n">
        <v>36.49</v>
      </c>
      <c r="W67" s="43" t="n">
        <v>36.49</v>
      </c>
      <c r="X67" s="43" t="n">
        <f aca="false">W67-V67</f>
        <v>0</v>
      </c>
      <c r="Y67" s="43"/>
      <c r="Z67" s="43"/>
      <c r="AA67" s="43" t="n">
        <v>36.49</v>
      </c>
      <c r="AB67" s="43"/>
      <c r="AC67" s="43" t="s">
        <v>10482</v>
      </c>
      <c r="AD67" s="43"/>
      <c r="AE67" s="43"/>
      <c r="AF67" s="43" t="s">
        <v>10502</v>
      </c>
      <c r="AG67" s="43" t="n">
        <v>36.49</v>
      </c>
      <c r="AH67" s="43" t="s">
        <v>10637</v>
      </c>
      <c r="AI67" s="63" t="n">
        <v>80</v>
      </c>
      <c r="AJ67" s="63" t="n">
        <v>7</v>
      </c>
      <c r="AK67" s="43"/>
      <c r="AL67" s="43"/>
      <c r="AM67" s="43"/>
      <c r="AN67" s="43" t="s">
        <v>10550</v>
      </c>
      <c r="AO67" s="43" t="s">
        <v>82</v>
      </c>
      <c r="AP67" s="23" t="s">
        <v>181</v>
      </c>
      <c r="BF67" s="23" t="s">
        <v>10498</v>
      </c>
      <c r="BG67" s="1" t="s">
        <v>183</v>
      </c>
    </row>
    <row r="68" s="23" customFormat="true" ht="12.75" hidden="true" customHeight="false" outlineLevel="0" collapsed="false">
      <c r="A68" s="23" t="s">
        <v>392</v>
      </c>
      <c r="B68" s="23" t="s">
        <v>393</v>
      </c>
      <c r="C68" s="40" t="s">
        <v>177</v>
      </c>
      <c r="D68" s="23" t="s">
        <v>82</v>
      </c>
      <c r="E68" s="23" t="s">
        <v>394</v>
      </c>
      <c r="F68" s="23" t="s">
        <v>395</v>
      </c>
      <c r="G68" s="23" t="n">
        <v>46</v>
      </c>
      <c r="H68" s="23" t="n">
        <v>80</v>
      </c>
      <c r="I68" s="41" t="s">
        <v>188</v>
      </c>
      <c r="K68" s="23" t="n">
        <v>0</v>
      </c>
      <c r="L68" s="23" t="n">
        <v>117</v>
      </c>
      <c r="M68" s="23" t="n">
        <v>80</v>
      </c>
      <c r="N68" s="23" t="n">
        <v>0</v>
      </c>
      <c r="O68" s="23" t="n">
        <f aca="false">K68+L68</f>
        <v>117</v>
      </c>
      <c r="P68" s="23" t="n">
        <f aca="false">K68+L68+M68+N68</f>
        <v>197</v>
      </c>
      <c r="Q68" s="23" t="n">
        <v>120</v>
      </c>
      <c r="R68" s="23" t="n">
        <v>0</v>
      </c>
      <c r="S68" s="23" t="n">
        <v>0</v>
      </c>
      <c r="T68" s="23" t="n">
        <v>40</v>
      </c>
      <c r="U68" s="23" t="n">
        <f aca="false">IF(I68="delivery",O68-SUM(Q68+R68),IF(I68="PO",P68-SUM(Q68:R68)))</f>
        <v>77</v>
      </c>
      <c r="V68" s="43" t="n">
        <v>24.29</v>
      </c>
      <c r="W68" s="43" t="n">
        <v>24.29</v>
      </c>
      <c r="X68" s="43" t="n">
        <f aca="false">W68-V68</f>
        <v>0</v>
      </c>
      <c r="Y68" s="43"/>
      <c r="Z68" s="43"/>
      <c r="AA68" s="43"/>
      <c r="AB68" s="43"/>
      <c r="AC68" s="43" t="s">
        <v>10482</v>
      </c>
      <c r="AD68" s="43"/>
      <c r="AE68" s="43"/>
      <c r="AF68" s="43" t="s">
        <v>10502</v>
      </c>
      <c r="AG68" s="43" t="n">
        <v>24.29</v>
      </c>
      <c r="AH68" s="43" t="s">
        <v>10638</v>
      </c>
      <c r="AI68" s="63" t="n">
        <v>80</v>
      </c>
      <c r="AJ68" s="63" t="n">
        <v>7</v>
      </c>
      <c r="AK68" s="43"/>
      <c r="AL68" s="43"/>
      <c r="AM68" s="43"/>
      <c r="AN68" s="43" t="s">
        <v>10550</v>
      </c>
      <c r="AO68" s="43" t="s">
        <v>82</v>
      </c>
      <c r="AP68" s="23" t="s">
        <v>181</v>
      </c>
      <c r="BF68" s="23" t="s">
        <v>10498</v>
      </c>
      <c r="BG68" s="1" t="s">
        <v>183</v>
      </c>
    </row>
    <row r="69" s="23" customFormat="true" ht="12.75" hidden="true" customHeight="false" outlineLevel="0" collapsed="false">
      <c r="A69" s="23" t="s">
        <v>396</v>
      </c>
      <c r="B69" s="23" t="s">
        <v>397</v>
      </c>
      <c r="C69" s="40" t="s">
        <v>177</v>
      </c>
      <c r="D69" s="23" t="s">
        <v>82</v>
      </c>
      <c r="E69" s="23" t="s">
        <v>398</v>
      </c>
      <c r="F69" s="23" t="s">
        <v>399</v>
      </c>
      <c r="G69" s="23" t="n">
        <v>71</v>
      </c>
      <c r="H69" s="23" t="n">
        <v>1000</v>
      </c>
      <c r="I69" s="41" t="s">
        <v>188</v>
      </c>
      <c r="K69" s="23" t="n">
        <v>0</v>
      </c>
      <c r="L69" s="23" t="n">
        <v>8534</v>
      </c>
      <c r="M69" s="23" t="n">
        <v>0</v>
      </c>
      <c r="N69" s="23" t="n">
        <v>0</v>
      </c>
      <c r="O69" s="23" t="n">
        <f aca="false">K69+L69</f>
        <v>8534</v>
      </c>
      <c r="P69" s="23" t="n">
        <f aca="false">K69+L69+M69+N69</f>
        <v>8534</v>
      </c>
      <c r="Q69" s="23" t="n">
        <v>2062</v>
      </c>
      <c r="R69" s="23" t="n">
        <v>2318</v>
      </c>
      <c r="S69" s="23" t="n">
        <v>1774</v>
      </c>
      <c r="T69" s="23" t="n">
        <v>1811</v>
      </c>
      <c r="U69" s="23" t="n">
        <f aca="false">IF(I69="delivery",O69-SUM(Q69+R69),IF(I69="PO",P69-SUM(Q69:R69)))</f>
        <v>4154</v>
      </c>
      <c r="V69" s="43" t="n">
        <v>29.81</v>
      </c>
      <c r="W69" s="43" t="n">
        <v>29.81</v>
      </c>
      <c r="X69" s="43" t="n">
        <f aca="false">W69-V69</f>
        <v>0</v>
      </c>
      <c r="Y69" s="43"/>
      <c r="Z69" s="43"/>
      <c r="AA69" s="43"/>
      <c r="AB69" s="43"/>
      <c r="AC69" s="43" t="s">
        <v>10482</v>
      </c>
      <c r="AD69" s="43"/>
      <c r="AE69" s="43"/>
      <c r="AF69" s="43"/>
      <c r="AG69" s="43" t="n">
        <v>27.59</v>
      </c>
      <c r="AH69" s="43" t="s">
        <v>10639</v>
      </c>
      <c r="AI69" s="63" t="n">
        <v>1000</v>
      </c>
      <c r="AJ69" s="63" t="n">
        <v>12</v>
      </c>
      <c r="AK69" s="43" t="s">
        <v>397</v>
      </c>
      <c r="AL69" s="43"/>
      <c r="AM69" s="43"/>
      <c r="AN69" s="43"/>
      <c r="AO69" s="43" t="s">
        <v>82</v>
      </c>
      <c r="AP69" s="23" t="s">
        <v>194</v>
      </c>
      <c r="BF69" s="23" t="s">
        <v>10498</v>
      </c>
      <c r="BG69" s="1" t="s">
        <v>183</v>
      </c>
    </row>
    <row r="70" s="23" customFormat="true" ht="12.75" hidden="true" customHeight="false" outlineLevel="0" collapsed="false">
      <c r="A70" s="23" t="s">
        <v>400</v>
      </c>
      <c r="B70" s="23" t="s">
        <v>401</v>
      </c>
      <c r="C70" s="40" t="s">
        <v>177</v>
      </c>
      <c r="D70" s="23" t="s">
        <v>82</v>
      </c>
      <c r="E70" s="23" t="s">
        <v>402</v>
      </c>
      <c r="F70" s="23" t="s">
        <v>403</v>
      </c>
      <c r="G70" s="23" t="n">
        <v>71</v>
      </c>
      <c r="H70" s="23" t="n">
        <v>1000</v>
      </c>
      <c r="I70" s="41" t="s">
        <v>188</v>
      </c>
      <c r="K70" s="23" t="n">
        <v>0</v>
      </c>
      <c r="L70" s="23" t="n">
        <v>3173</v>
      </c>
      <c r="M70" s="23" t="n">
        <v>0</v>
      </c>
      <c r="N70" s="23" t="n">
        <v>0</v>
      </c>
      <c r="O70" s="23" t="n">
        <f aca="false">K70+L70</f>
        <v>3173</v>
      </c>
      <c r="P70" s="23" t="n">
        <f aca="false">K70+L70+M70+N70</f>
        <v>3173</v>
      </c>
      <c r="Q70" s="23" t="n">
        <v>365</v>
      </c>
      <c r="R70" s="23" t="n">
        <v>0</v>
      </c>
      <c r="S70" s="23" t="n">
        <v>0</v>
      </c>
      <c r="T70" s="23" t="n">
        <v>5</v>
      </c>
      <c r="U70" s="23" t="n">
        <f aca="false">IF(I70="delivery",O70-SUM(Q70+R70),IF(I70="PO",P70-SUM(Q70:R70)))</f>
        <v>2808</v>
      </c>
      <c r="V70" s="43" t="n">
        <v>29.81</v>
      </c>
      <c r="W70" s="43" t="n">
        <v>29.81</v>
      </c>
      <c r="X70" s="43" t="n">
        <f aca="false">W70-V70</f>
        <v>0</v>
      </c>
      <c r="Y70" s="43"/>
      <c r="Z70" s="43"/>
      <c r="AA70" s="43" t="n">
        <v>29.81</v>
      </c>
      <c r="AB70" s="43"/>
      <c r="AC70" s="43" t="s">
        <v>10482</v>
      </c>
      <c r="AD70" s="43"/>
      <c r="AE70" s="43"/>
      <c r="AF70" s="43"/>
      <c r="AG70" s="43" t="n">
        <v>30.62</v>
      </c>
      <c r="AH70" s="43" t="s">
        <v>10640</v>
      </c>
      <c r="AI70" s="63" t="n">
        <v>1000</v>
      </c>
      <c r="AJ70" s="63" t="n">
        <v>12</v>
      </c>
      <c r="AK70" s="43" t="s">
        <v>401</v>
      </c>
      <c r="AL70" s="43"/>
      <c r="AM70" s="43"/>
      <c r="AN70" s="43"/>
      <c r="AO70" s="43" t="s">
        <v>82</v>
      </c>
      <c r="AP70" s="23" t="s">
        <v>194</v>
      </c>
      <c r="BF70" s="23" t="s">
        <v>10498</v>
      </c>
      <c r="BG70" s="1" t="s">
        <v>183</v>
      </c>
    </row>
    <row r="71" s="23" customFormat="true" ht="12.75" hidden="true" customHeight="false" outlineLevel="0" collapsed="false">
      <c r="A71" s="23" t="s">
        <v>404</v>
      </c>
      <c r="B71" s="23" t="s">
        <v>405</v>
      </c>
      <c r="C71" s="40" t="s">
        <v>177</v>
      </c>
      <c r="D71" s="23" t="s">
        <v>82</v>
      </c>
      <c r="E71" s="23" t="s">
        <v>406</v>
      </c>
      <c r="F71" s="23" t="s">
        <v>407</v>
      </c>
      <c r="G71" s="23" t="n">
        <v>71</v>
      </c>
      <c r="H71" s="23" t="n">
        <v>500</v>
      </c>
      <c r="I71" s="41" t="s">
        <v>188</v>
      </c>
      <c r="K71" s="23" t="n">
        <v>0</v>
      </c>
      <c r="L71" s="23" t="n">
        <v>646</v>
      </c>
      <c r="M71" s="23" t="n">
        <v>0</v>
      </c>
      <c r="N71" s="23" t="n">
        <v>0</v>
      </c>
      <c r="O71" s="23" t="n">
        <f aca="false">K71+L71</f>
        <v>646</v>
      </c>
      <c r="P71" s="23" t="n">
        <f aca="false">K71+L71+M71+N71</f>
        <v>646</v>
      </c>
      <c r="Q71" s="23" t="n">
        <v>108</v>
      </c>
      <c r="R71" s="23" t="n">
        <v>80</v>
      </c>
      <c r="S71" s="23" t="n">
        <v>64</v>
      </c>
      <c r="T71" s="23" t="n">
        <v>56</v>
      </c>
      <c r="U71" s="23" t="n">
        <f aca="false">IF(I71="delivery",O71-SUM(Q71+R71),IF(I71="PO",P71-SUM(Q71:R71)))</f>
        <v>458</v>
      </c>
      <c r="V71" s="43" t="n">
        <v>49.1916</v>
      </c>
      <c r="W71" s="43" t="n">
        <v>49.1916</v>
      </c>
      <c r="X71" s="43" t="n">
        <f aca="false">W71-V71</f>
        <v>0</v>
      </c>
      <c r="Y71" s="43"/>
      <c r="Z71" s="43"/>
      <c r="AA71" s="43" t="n">
        <v>48.83</v>
      </c>
      <c r="AB71" s="43"/>
      <c r="AC71" s="43" t="s">
        <v>10482</v>
      </c>
      <c r="AD71" s="43"/>
      <c r="AE71" s="43"/>
      <c r="AF71" s="43"/>
      <c r="AG71" s="43" t="n">
        <v>49.1916</v>
      </c>
      <c r="AH71" s="43" t="s">
        <v>10641</v>
      </c>
      <c r="AI71" s="63" t="n">
        <v>500</v>
      </c>
      <c r="AJ71" s="63" t="n">
        <v>12</v>
      </c>
      <c r="AK71" s="43"/>
      <c r="AL71" s="43"/>
      <c r="AM71" s="43"/>
      <c r="AN71" s="43" t="s">
        <v>10642</v>
      </c>
      <c r="AO71" s="43" t="s">
        <v>82</v>
      </c>
      <c r="AP71" s="23" t="s">
        <v>189</v>
      </c>
      <c r="BF71" s="23" t="s">
        <v>10498</v>
      </c>
      <c r="BG71" s="1" t="s">
        <v>183</v>
      </c>
    </row>
    <row r="72" s="23" customFormat="true" ht="12.75" hidden="true" customHeight="false" outlineLevel="0" collapsed="false">
      <c r="A72" s="23" t="s">
        <v>413</v>
      </c>
      <c r="B72" s="23" t="s">
        <v>414</v>
      </c>
      <c r="C72" s="40" t="s">
        <v>177</v>
      </c>
      <c r="D72" s="23" t="s">
        <v>82</v>
      </c>
      <c r="E72" s="23" t="s">
        <v>415</v>
      </c>
      <c r="F72" s="23" t="s">
        <v>416</v>
      </c>
      <c r="G72" s="23" t="n">
        <v>71</v>
      </c>
      <c r="H72" s="23" t="n">
        <v>2000</v>
      </c>
      <c r="I72" s="41" t="s">
        <v>188</v>
      </c>
      <c r="K72" s="23" t="n">
        <v>0</v>
      </c>
      <c r="L72" s="23" t="n">
        <v>1541</v>
      </c>
      <c r="M72" s="23" t="n">
        <v>0</v>
      </c>
      <c r="N72" s="23" t="n">
        <v>1086</v>
      </c>
      <c r="O72" s="23" t="n">
        <f aca="false">K72+L72</f>
        <v>1541</v>
      </c>
      <c r="P72" s="23" t="n">
        <f aca="false">K72+L72+M72+N72</f>
        <v>2627</v>
      </c>
      <c r="Q72" s="23" t="n">
        <v>2174</v>
      </c>
      <c r="R72" s="23" t="n">
        <v>1004</v>
      </c>
      <c r="S72" s="23" t="n">
        <v>643</v>
      </c>
      <c r="T72" s="23" t="n">
        <v>463</v>
      </c>
      <c r="U72" s="23" t="n">
        <f aca="false">IF(I72="delivery",O72-SUM(Q72+R72),IF(I72="PO",P72-SUM(Q72:R72)))</f>
        <v>-551</v>
      </c>
      <c r="V72" s="43" t="n">
        <v>76.5829</v>
      </c>
      <c r="W72" s="43" t="n">
        <v>80.71</v>
      </c>
      <c r="X72" s="43" t="n">
        <f aca="false">W72-V72</f>
        <v>4.1271</v>
      </c>
      <c r="Y72" s="43"/>
      <c r="Z72" s="43"/>
      <c r="AA72" s="43" t="n">
        <v>78.09</v>
      </c>
      <c r="AB72" s="43"/>
      <c r="AC72" s="43" t="s">
        <v>10482</v>
      </c>
      <c r="AD72" s="43" t="s">
        <v>10643</v>
      </c>
      <c r="AE72" s="43" t="s">
        <v>10644</v>
      </c>
      <c r="AF72" s="43"/>
      <c r="AG72" s="43" t="n">
        <v>80.71</v>
      </c>
      <c r="AH72" s="43" t="s">
        <v>10645</v>
      </c>
      <c r="AI72" s="63" t="n">
        <v>500</v>
      </c>
      <c r="AJ72" s="63" t="n">
        <v>12</v>
      </c>
      <c r="AK72" s="43"/>
      <c r="AL72" s="43"/>
      <c r="AM72" s="43"/>
      <c r="AN72" s="43" t="s">
        <v>10642</v>
      </c>
      <c r="AO72" s="43" t="s">
        <v>82</v>
      </c>
      <c r="AP72" s="23" t="s">
        <v>189</v>
      </c>
      <c r="BF72" s="23" t="s">
        <v>10498</v>
      </c>
      <c r="BG72" s="1" t="s">
        <v>183</v>
      </c>
    </row>
    <row r="73" s="23" customFormat="true" ht="12.75" hidden="true" customHeight="false" outlineLevel="0" collapsed="false">
      <c r="A73" s="23" t="s">
        <v>417</v>
      </c>
      <c r="B73" s="23" t="s">
        <v>418</v>
      </c>
      <c r="C73" s="40" t="s">
        <v>177</v>
      </c>
      <c r="D73" s="23" t="s">
        <v>82</v>
      </c>
      <c r="E73" s="23" t="s">
        <v>419</v>
      </c>
      <c r="F73" s="23" t="s">
        <v>420</v>
      </c>
      <c r="G73" s="23" t="n">
        <v>71</v>
      </c>
      <c r="H73" s="23" t="n">
        <v>1000</v>
      </c>
      <c r="I73" s="41" t="s">
        <v>188</v>
      </c>
      <c r="K73" s="23" t="n">
        <v>0</v>
      </c>
      <c r="L73" s="23" t="n">
        <v>3002</v>
      </c>
      <c r="M73" s="23" t="n">
        <v>1000</v>
      </c>
      <c r="N73" s="23" t="n">
        <v>1000</v>
      </c>
      <c r="O73" s="23" t="n">
        <f aca="false">K73+L73</f>
        <v>3002</v>
      </c>
      <c r="P73" s="23" t="n">
        <f aca="false">K73+L73+M73+N73</f>
        <v>5002</v>
      </c>
      <c r="Q73" s="23" t="n">
        <v>4992</v>
      </c>
      <c r="R73" s="23" t="n">
        <v>2296</v>
      </c>
      <c r="S73" s="23" t="n">
        <v>1518</v>
      </c>
      <c r="T73" s="23" t="n">
        <v>1154</v>
      </c>
      <c r="U73" s="23" t="n">
        <f aca="false">IF(I73="delivery",O73-SUM(Q73+R73),IF(I73="PO",P73-SUM(Q73:R73)))</f>
        <v>-2286</v>
      </c>
      <c r="V73" s="43" t="n">
        <v>2.192</v>
      </c>
      <c r="W73" s="43" t="n">
        <v>2.1</v>
      </c>
      <c r="X73" s="43" t="n">
        <f aca="false">W73-V73</f>
        <v>-0.0920000000000001</v>
      </c>
      <c r="Y73" s="43"/>
      <c r="Z73" s="43"/>
      <c r="AA73" s="43"/>
      <c r="AB73" s="43"/>
      <c r="AC73" s="43" t="s">
        <v>10482</v>
      </c>
      <c r="AD73" s="43"/>
      <c r="AE73" s="43"/>
      <c r="AF73" s="43"/>
      <c r="AG73" s="43" t="n">
        <v>2.1</v>
      </c>
      <c r="AH73" s="43" t="s">
        <v>10646</v>
      </c>
      <c r="AI73" s="63" t="s">
        <v>10647</v>
      </c>
      <c r="AJ73" s="63" t="s">
        <v>10610</v>
      </c>
      <c r="AK73" s="43"/>
      <c r="AL73" s="43"/>
      <c r="AM73" s="43"/>
      <c r="AN73" s="43" t="s">
        <v>10486</v>
      </c>
      <c r="AO73" s="43" t="s">
        <v>82</v>
      </c>
      <c r="AP73" s="23" t="s">
        <v>189</v>
      </c>
      <c r="BF73" s="23" t="s">
        <v>10498</v>
      </c>
      <c r="BG73" s="1" t="s">
        <v>183</v>
      </c>
    </row>
    <row r="74" s="23" customFormat="true" ht="12.75" hidden="true" customHeight="false" outlineLevel="0" collapsed="false">
      <c r="A74" s="23" t="s">
        <v>421</v>
      </c>
      <c r="B74" s="23" t="s">
        <v>422</v>
      </c>
      <c r="C74" s="40" t="s">
        <v>177</v>
      </c>
      <c r="D74" s="23" t="s">
        <v>82</v>
      </c>
      <c r="E74" s="23" t="s">
        <v>423</v>
      </c>
      <c r="F74" s="23" t="s">
        <v>424</v>
      </c>
      <c r="G74" s="23" t="n">
        <v>71</v>
      </c>
      <c r="H74" s="23" t="n">
        <v>5000</v>
      </c>
      <c r="I74" s="41" t="s">
        <v>188</v>
      </c>
      <c r="K74" s="23" t="n">
        <v>0</v>
      </c>
      <c r="L74" s="23" t="n">
        <v>12624</v>
      </c>
      <c r="M74" s="23" t="n">
        <v>0</v>
      </c>
      <c r="N74" s="23" t="n">
        <v>0</v>
      </c>
      <c r="O74" s="23" t="n">
        <f aca="false">K74+L74</f>
        <v>12624</v>
      </c>
      <c r="P74" s="23" t="n">
        <f aca="false">K74+L74+M74+N74</f>
        <v>12624</v>
      </c>
      <c r="Q74" s="23" t="n">
        <v>11899</v>
      </c>
      <c r="R74" s="23" t="n">
        <v>6133</v>
      </c>
      <c r="S74" s="23" t="n">
        <v>3890</v>
      </c>
      <c r="T74" s="23" t="n">
        <v>2714</v>
      </c>
      <c r="U74" s="23" t="n">
        <f aca="false">IF(I74="delivery",O74-SUM(Q74+R74),IF(I74="PO",P74-SUM(Q74:R74)))</f>
        <v>-5408</v>
      </c>
      <c r="V74" s="43" t="n">
        <v>20.39</v>
      </c>
      <c r="W74" s="43" t="n">
        <v>20.39</v>
      </c>
      <c r="X74" s="43" t="n">
        <f aca="false">W74-V74</f>
        <v>0</v>
      </c>
      <c r="Y74" s="43"/>
      <c r="Z74" s="43"/>
      <c r="AA74" s="43" t="n">
        <v>20.39</v>
      </c>
      <c r="AB74" s="43"/>
      <c r="AC74" s="43" t="s">
        <v>10482</v>
      </c>
      <c r="AD74" s="43"/>
      <c r="AE74" s="43"/>
      <c r="AF74" s="43"/>
      <c r="AG74" s="43" t="n">
        <v>20.39</v>
      </c>
      <c r="AH74" s="43" t="s">
        <v>10648</v>
      </c>
      <c r="AI74" s="63" t="n">
        <v>5000</v>
      </c>
      <c r="AJ74" s="63" t="n">
        <v>12</v>
      </c>
      <c r="AK74" s="43" t="s">
        <v>422</v>
      </c>
      <c r="AL74" s="43"/>
      <c r="AM74" s="43"/>
      <c r="AN74" s="43"/>
      <c r="AO74" s="43" t="s">
        <v>82</v>
      </c>
      <c r="AP74" s="23" t="s">
        <v>194</v>
      </c>
      <c r="BF74" s="23" t="s">
        <v>10498</v>
      </c>
      <c r="BG74" s="1" t="s">
        <v>183</v>
      </c>
    </row>
    <row r="75" s="23" customFormat="true" ht="12.75" hidden="true" customHeight="false" outlineLevel="0" collapsed="false">
      <c r="A75" s="23" t="s">
        <v>425</v>
      </c>
      <c r="B75" s="23" t="s">
        <v>426</v>
      </c>
      <c r="C75" s="40" t="s">
        <v>177</v>
      </c>
      <c r="D75" s="23" t="s">
        <v>82</v>
      </c>
      <c r="E75" s="23" t="s">
        <v>427</v>
      </c>
      <c r="F75" s="23" t="s">
        <v>428</v>
      </c>
      <c r="G75" s="23" t="n">
        <v>71</v>
      </c>
      <c r="H75" s="23" t="n">
        <v>80</v>
      </c>
      <c r="I75" s="41" t="s">
        <v>188</v>
      </c>
      <c r="K75" s="23" t="n">
        <v>0</v>
      </c>
      <c r="L75" s="23" t="n">
        <v>3779</v>
      </c>
      <c r="M75" s="23" t="n">
        <v>3000</v>
      </c>
      <c r="N75" s="23" t="n">
        <v>0</v>
      </c>
      <c r="O75" s="23" t="n">
        <f aca="false">K75+L75</f>
        <v>3779</v>
      </c>
      <c r="P75" s="23" t="n">
        <f aca="false">K75+L75+M75+N75</f>
        <v>6779</v>
      </c>
      <c r="Q75" s="23" t="n">
        <v>6068</v>
      </c>
      <c r="R75" s="23" t="n">
        <v>2721</v>
      </c>
      <c r="S75" s="23" t="n">
        <v>2119</v>
      </c>
      <c r="T75" s="23" t="n">
        <v>2149</v>
      </c>
      <c r="U75" s="23" t="n">
        <f aca="false">IF(I75="delivery",O75-SUM(Q75+R75),IF(I75="PO",P75-SUM(Q75:R75)))</f>
        <v>-2010</v>
      </c>
      <c r="V75" s="43" t="n">
        <v>8.75</v>
      </c>
      <c r="W75" s="43" t="n">
        <v>8.75</v>
      </c>
      <c r="X75" s="43" t="n">
        <f aca="false">W75-V75</f>
        <v>0</v>
      </c>
      <c r="Y75" s="43"/>
      <c r="Z75" s="43"/>
      <c r="AA75" s="43" t="n">
        <v>8.75</v>
      </c>
      <c r="AB75" s="43" t="n">
        <v>4.19</v>
      </c>
      <c r="AC75" s="43" t="s">
        <v>10482</v>
      </c>
      <c r="AD75" s="43" t="s">
        <v>10649</v>
      </c>
      <c r="AE75" s="43" t="s">
        <v>10650</v>
      </c>
      <c r="AF75" s="43" t="s">
        <v>10502</v>
      </c>
      <c r="AG75" s="43" t="n">
        <v>4.19</v>
      </c>
      <c r="AH75" s="43" t="s">
        <v>10651</v>
      </c>
      <c r="AI75" s="63" t="s">
        <v>10652</v>
      </c>
      <c r="AJ75" s="63" t="s">
        <v>10613</v>
      </c>
      <c r="AK75" s="43"/>
      <c r="AL75" s="43"/>
      <c r="AM75" s="43" t="s">
        <v>10653</v>
      </c>
      <c r="AN75" s="43" t="s">
        <v>10654</v>
      </c>
      <c r="AO75" s="43" t="s">
        <v>82</v>
      </c>
      <c r="AP75" s="23" t="s">
        <v>181</v>
      </c>
      <c r="BF75" s="23" t="s">
        <v>10498</v>
      </c>
      <c r="BG75" s="1" t="s">
        <v>183</v>
      </c>
    </row>
    <row r="76" s="23" customFormat="true" ht="12.75" hidden="true" customHeight="false" outlineLevel="0" collapsed="false">
      <c r="A76" s="23" t="s">
        <v>429</v>
      </c>
      <c r="B76" s="23" t="s">
        <v>430</v>
      </c>
      <c r="C76" s="40" t="s">
        <v>177</v>
      </c>
      <c r="D76" s="23" t="s">
        <v>82</v>
      </c>
      <c r="E76" s="23" t="s">
        <v>431</v>
      </c>
      <c r="F76" s="23" t="s">
        <v>432</v>
      </c>
      <c r="G76" s="23" t="n">
        <v>71</v>
      </c>
      <c r="H76" s="23" t="n">
        <v>100</v>
      </c>
      <c r="I76" s="41" t="s">
        <v>188</v>
      </c>
      <c r="K76" s="23" t="n">
        <v>3196</v>
      </c>
      <c r="L76" s="23" t="n">
        <v>241</v>
      </c>
      <c r="M76" s="23" t="n">
        <v>0</v>
      </c>
      <c r="N76" s="23" t="n">
        <v>0</v>
      </c>
      <c r="O76" s="23" t="n">
        <f aca="false">K76+L76</f>
        <v>3437</v>
      </c>
      <c r="P76" s="23" t="n">
        <f aca="false">K76+L76+M76+N76</f>
        <v>3437</v>
      </c>
      <c r="Q76" s="23" t="n">
        <v>98</v>
      </c>
      <c r="R76" s="23" t="n">
        <v>96</v>
      </c>
      <c r="S76" s="23" t="n">
        <v>48</v>
      </c>
      <c r="T76" s="23" t="n">
        <v>72</v>
      </c>
      <c r="U76" s="23" t="n">
        <f aca="false">IF(I76="delivery",O76-SUM(Q76+R76),IF(I76="PO",P76-SUM(Q76:R76)))</f>
        <v>3243</v>
      </c>
      <c r="V76" s="43" t="n">
        <v>27.5578</v>
      </c>
      <c r="W76" s="43" t="n">
        <v>27.5578</v>
      </c>
      <c r="X76" s="43" t="n">
        <f aca="false">W76-V76</f>
        <v>0</v>
      </c>
      <c r="Y76" s="43"/>
      <c r="Z76" s="43"/>
      <c r="AA76" s="43"/>
      <c r="AB76" s="43"/>
      <c r="AC76" s="43" t="s">
        <v>10482</v>
      </c>
      <c r="AD76" s="43"/>
      <c r="AE76" s="43"/>
      <c r="AF76" s="43"/>
      <c r="AG76" s="43" t="n">
        <v>11.9685</v>
      </c>
      <c r="AH76" s="43" t="s">
        <v>10655</v>
      </c>
      <c r="AI76" s="63" t="n">
        <v>100</v>
      </c>
      <c r="AJ76" s="63" t="n">
        <v>12</v>
      </c>
      <c r="AK76" s="43"/>
      <c r="AL76" s="43"/>
      <c r="AM76" s="43"/>
      <c r="AN76" s="43" t="s">
        <v>10550</v>
      </c>
      <c r="AO76" s="43" t="s">
        <v>82</v>
      </c>
      <c r="AP76" s="23" t="s">
        <v>189</v>
      </c>
      <c r="BF76" s="23" t="s">
        <v>10498</v>
      </c>
      <c r="BG76" s="1" t="s">
        <v>183</v>
      </c>
    </row>
    <row r="77" s="23" customFormat="true" ht="12.75" hidden="true" customHeight="false" outlineLevel="0" collapsed="false">
      <c r="A77" s="23" t="s">
        <v>433</v>
      </c>
      <c r="B77" s="23" t="s">
        <v>434</v>
      </c>
      <c r="C77" s="40" t="s">
        <v>177</v>
      </c>
      <c r="D77" s="23" t="s">
        <v>82</v>
      </c>
      <c r="E77" s="23" t="s">
        <v>435</v>
      </c>
      <c r="F77" s="23" t="s">
        <v>436</v>
      </c>
      <c r="G77" s="23" t="n">
        <v>71</v>
      </c>
      <c r="H77" s="23" t="n">
        <v>50</v>
      </c>
      <c r="I77" s="41" t="s">
        <v>188</v>
      </c>
      <c r="K77" s="23" t="n">
        <v>0</v>
      </c>
      <c r="L77" s="23" t="n">
        <v>326</v>
      </c>
      <c r="M77" s="23" t="n">
        <v>0</v>
      </c>
      <c r="N77" s="23" t="n">
        <v>0</v>
      </c>
      <c r="O77" s="23" t="n">
        <f aca="false">K77+L77</f>
        <v>326</v>
      </c>
      <c r="P77" s="23" t="n">
        <f aca="false">K77+L77+M77+N77</f>
        <v>326</v>
      </c>
      <c r="Q77" s="23" t="n">
        <v>88</v>
      </c>
      <c r="R77" s="23" t="n">
        <v>54</v>
      </c>
      <c r="S77" s="23" t="n">
        <v>42</v>
      </c>
      <c r="T77" s="23" t="n">
        <v>38</v>
      </c>
      <c r="U77" s="23" t="n">
        <f aca="false">IF(I77="delivery",O77-SUM(Q77+R77),IF(I77="PO",P77-SUM(Q77:R77)))</f>
        <v>184</v>
      </c>
      <c r="V77" s="43" t="n">
        <v>18.2355</v>
      </c>
      <c r="W77" s="43" t="n">
        <v>18.2355</v>
      </c>
      <c r="X77" s="43" t="n">
        <f aca="false">W77-V77</f>
        <v>0</v>
      </c>
      <c r="Y77" s="43"/>
      <c r="Z77" s="43"/>
      <c r="AA77" s="43"/>
      <c r="AB77" s="43"/>
      <c r="AC77" s="43" t="s">
        <v>10482</v>
      </c>
      <c r="AD77" s="43"/>
      <c r="AE77" s="43"/>
      <c r="AF77" s="43"/>
      <c r="AG77" s="43" t="n">
        <v>18.2355</v>
      </c>
      <c r="AH77" s="43" t="s">
        <v>10656</v>
      </c>
      <c r="AI77" s="63" t="n">
        <v>50</v>
      </c>
      <c r="AJ77" s="63" t="n">
        <v>12</v>
      </c>
      <c r="AK77" s="43"/>
      <c r="AL77" s="43"/>
      <c r="AM77" s="43"/>
      <c r="AN77" s="43" t="s">
        <v>10550</v>
      </c>
      <c r="AO77" s="43" t="s">
        <v>82</v>
      </c>
      <c r="AP77" s="23" t="s">
        <v>189</v>
      </c>
      <c r="BF77" s="23" t="s">
        <v>10498</v>
      </c>
      <c r="BG77" s="1" t="s">
        <v>183</v>
      </c>
    </row>
    <row r="78" s="23" customFormat="true" ht="12.75" hidden="true" customHeight="false" outlineLevel="0" collapsed="false">
      <c r="A78" s="23" t="s">
        <v>437</v>
      </c>
      <c r="B78" s="23" t="s">
        <v>438</v>
      </c>
      <c r="C78" s="40" t="s">
        <v>177</v>
      </c>
      <c r="D78" s="23" t="s">
        <v>82</v>
      </c>
      <c r="E78" s="23" t="s">
        <v>439</v>
      </c>
      <c r="F78" s="23" t="s">
        <v>440</v>
      </c>
      <c r="G78" s="23" t="n">
        <v>71</v>
      </c>
      <c r="H78" s="23" t="n">
        <v>500</v>
      </c>
      <c r="I78" s="41" t="s">
        <v>188</v>
      </c>
      <c r="K78" s="23" t="n">
        <v>0</v>
      </c>
      <c r="L78" s="23" t="n">
        <v>0</v>
      </c>
      <c r="M78" s="23" t="n">
        <v>0</v>
      </c>
      <c r="N78" s="23" t="n">
        <v>0</v>
      </c>
      <c r="O78" s="23" t="n">
        <f aca="false">K78+L78</f>
        <v>0</v>
      </c>
      <c r="P78" s="23" t="n">
        <f aca="false">K78+L78+M78+N78</f>
        <v>0</v>
      </c>
      <c r="Q78" s="23" t="n">
        <v>0</v>
      </c>
      <c r="R78" s="23" t="n">
        <v>0</v>
      </c>
      <c r="S78" s="23" t="n">
        <v>0</v>
      </c>
      <c r="T78" s="23" t="n">
        <v>0</v>
      </c>
      <c r="U78" s="23" t="n">
        <f aca="false">IF(I78="delivery",O78-SUM(Q78+R78),IF(I78="PO",P78-SUM(Q78:R78)))</f>
        <v>0</v>
      </c>
      <c r="V78" s="43" t="n">
        <v>171.628</v>
      </c>
      <c r="W78" s="43" t="n">
        <v>96.289317</v>
      </c>
      <c r="X78" s="43" t="n">
        <f aca="false">W78-V78</f>
        <v>-75.338683</v>
      </c>
      <c r="Y78" s="43"/>
      <c r="Z78" s="43"/>
      <c r="AA78" s="43"/>
      <c r="AB78" s="43"/>
      <c r="AC78" s="43" t="s">
        <v>10482</v>
      </c>
      <c r="AD78" s="43"/>
      <c r="AE78" s="43"/>
      <c r="AF78" s="43"/>
      <c r="AG78" s="43" t="n">
        <v>96.289317</v>
      </c>
      <c r="AH78" s="43" t="s">
        <v>10657</v>
      </c>
      <c r="AI78" s="63" t="n">
        <v>100</v>
      </c>
      <c r="AJ78" s="63" t="n">
        <v>12</v>
      </c>
      <c r="AK78" s="43"/>
      <c r="AL78" s="43"/>
      <c r="AM78" s="43"/>
      <c r="AN78" s="43" t="s">
        <v>10550</v>
      </c>
      <c r="AO78" s="43" t="s">
        <v>82</v>
      </c>
      <c r="AP78" s="23" t="s">
        <v>189</v>
      </c>
      <c r="BF78" s="23" t="s">
        <v>10498</v>
      </c>
      <c r="BG78" s="1" t="s">
        <v>183</v>
      </c>
    </row>
    <row r="79" s="23" customFormat="true" ht="12.75" hidden="true" customHeight="false" outlineLevel="0" collapsed="false">
      <c r="A79" s="23" t="s">
        <v>441</v>
      </c>
      <c r="B79" s="23" t="s">
        <v>442</v>
      </c>
      <c r="C79" s="40" t="s">
        <v>177</v>
      </c>
      <c r="D79" s="23" t="s">
        <v>82</v>
      </c>
      <c r="E79" s="23" t="s">
        <v>443</v>
      </c>
      <c r="F79" s="23" t="s">
        <v>444</v>
      </c>
      <c r="G79" s="23" t="n">
        <v>71</v>
      </c>
      <c r="H79" s="23" t="n">
        <v>100</v>
      </c>
      <c r="I79" s="41" t="s">
        <v>188</v>
      </c>
      <c r="K79" s="23" t="n">
        <v>0</v>
      </c>
      <c r="L79" s="23" t="n">
        <v>297</v>
      </c>
      <c r="M79" s="23" t="n">
        <v>0</v>
      </c>
      <c r="N79" s="23" t="n">
        <v>0</v>
      </c>
      <c r="O79" s="23" t="n">
        <f aca="false">K79+L79</f>
        <v>297</v>
      </c>
      <c r="P79" s="23" t="n">
        <f aca="false">K79+L79+M79+N79</f>
        <v>297</v>
      </c>
      <c r="Q79" s="23" t="n">
        <v>88</v>
      </c>
      <c r="R79" s="23" t="n">
        <v>54</v>
      </c>
      <c r="S79" s="23" t="n">
        <v>42</v>
      </c>
      <c r="T79" s="23" t="n">
        <v>38</v>
      </c>
      <c r="U79" s="23" t="n">
        <f aca="false">IF(I79="delivery",O79-SUM(Q79+R79),IF(I79="PO",P79-SUM(Q79:R79)))</f>
        <v>155</v>
      </c>
      <c r="V79" s="43" t="n">
        <v>150.1499</v>
      </c>
      <c r="W79" s="43" t="n">
        <v>150.1499</v>
      </c>
      <c r="X79" s="43" t="n">
        <f aca="false">W79-V79</f>
        <v>0</v>
      </c>
      <c r="Y79" s="43"/>
      <c r="Z79" s="43"/>
      <c r="AA79" s="43"/>
      <c r="AB79" s="43"/>
      <c r="AC79" s="43" t="s">
        <v>10482</v>
      </c>
      <c r="AD79" s="43"/>
      <c r="AE79" s="43"/>
      <c r="AF79" s="43"/>
      <c r="AG79" s="43" t="n">
        <v>150.10814</v>
      </c>
      <c r="AH79" s="43" t="s">
        <v>10658</v>
      </c>
      <c r="AI79" s="63" t="n">
        <v>50</v>
      </c>
      <c r="AJ79" s="63" t="n">
        <v>12</v>
      </c>
      <c r="AK79" s="43"/>
      <c r="AL79" s="43"/>
      <c r="AM79" s="43"/>
      <c r="AN79" s="43" t="s">
        <v>10550</v>
      </c>
      <c r="AO79" s="43" t="s">
        <v>82</v>
      </c>
      <c r="AP79" s="23" t="s">
        <v>189</v>
      </c>
      <c r="BF79" s="23" t="s">
        <v>10498</v>
      </c>
      <c r="BG79" s="1" t="s">
        <v>183</v>
      </c>
    </row>
    <row r="80" s="23" customFormat="true" ht="12.75" hidden="true" customHeight="false" outlineLevel="0" collapsed="false">
      <c r="A80" s="23" t="s">
        <v>445</v>
      </c>
      <c r="B80" s="23" t="s">
        <v>446</v>
      </c>
      <c r="C80" s="40" t="s">
        <v>177</v>
      </c>
      <c r="D80" s="23" t="s">
        <v>82</v>
      </c>
      <c r="E80" s="23" t="s">
        <v>447</v>
      </c>
      <c r="F80" s="23" t="s">
        <v>448</v>
      </c>
      <c r="G80" s="23" t="n">
        <v>41</v>
      </c>
      <c r="H80" s="23" t="n">
        <v>1000</v>
      </c>
      <c r="I80" s="41" t="s">
        <v>188</v>
      </c>
      <c r="K80" s="23" t="n">
        <v>0</v>
      </c>
      <c r="L80" s="23" t="n">
        <v>1515</v>
      </c>
      <c r="M80" s="23" t="n">
        <v>0</v>
      </c>
      <c r="N80" s="23" t="n">
        <v>0</v>
      </c>
      <c r="O80" s="23" t="n">
        <f aca="false">K80+L80</f>
        <v>1515</v>
      </c>
      <c r="P80" s="23" t="n">
        <f aca="false">K80+L80+M80+N80</f>
        <v>1515</v>
      </c>
      <c r="Q80" s="23" t="n">
        <v>647</v>
      </c>
      <c r="R80" s="23" t="n">
        <v>1307</v>
      </c>
      <c r="S80" s="23" t="n">
        <v>730</v>
      </c>
      <c r="T80" s="23" t="n">
        <v>756</v>
      </c>
      <c r="U80" s="23" t="n">
        <f aca="false">IF(I80="delivery",O80-SUM(Q80+R80),IF(I80="PO",P80-SUM(Q80:R80)))</f>
        <v>-439</v>
      </c>
      <c r="V80" s="43" t="n">
        <v>1.233</v>
      </c>
      <c r="W80" s="43" t="n">
        <v>1.233</v>
      </c>
      <c r="X80" s="43" t="n">
        <f aca="false">W80-V80</f>
        <v>0</v>
      </c>
      <c r="Y80" s="43"/>
      <c r="Z80" s="43"/>
      <c r="AA80" s="43"/>
      <c r="AB80" s="43"/>
      <c r="AC80" s="43" t="s">
        <v>10482</v>
      </c>
      <c r="AD80" s="43"/>
      <c r="AE80" s="43"/>
      <c r="AF80" s="43" t="s">
        <v>10568</v>
      </c>
      <c r="AG80" s="43" t="n">
        <v>1.233</v>
      </c>
      <c r="AH80" s="43" t="s">
        <v>10659</v>
      </c>
      <c r="AI80" s="63" t="n">
        <v>1000</v>
      </c>
      <c r="AJ80" s="63" t="n">
        <v>6</v>
      </c>
      <c r="AK80" s="43" t="s">
        <v>10660</v>
      </c>
      <c r="AL80" s="43" t="s">
        <v>1465</v>
      </c>
      <c r="AM80" s="43" t="s">
        <v>10571</v>
      </c>
      <c r="AN80" s="43" t="s">
        <v>10486</v>
      </c>
      <c r="AO80" s="43" t="s">
        <v>82</v>
      </c>
      <c r="AP80" s="23" t="s">
        <v>263</v>
      </c>
      <c r="BF80" s="23" t="s">
        <v>10498</v>
      </c>
      <c r="BG80" s="1" t="s">
        <v>183</v>
      </c>
    </row>
    <row r="81" s="23" customFormat="true" ht="12.75" hidden="true" customHeight="false" outlineLevel="0" collapsed="false">
      <c r="A81" s="23" t="s">
        <v>449</v>
      </c>
      <c r="B81" s="23" t="s">
        <v>450</v>
      </c>
      <c r="C81" s="40" t="s">
        <v>177</v>
      </c>
      <c r="D81" s="23" t="s">
        <v>82</v>
      </c>
      <c r="E81" s="23" t="s">
        <v>451</v>
      </c>
      <c r="F81" s="23" t="s">
        <v>452</v>
      </c>
      <c r="G81" s="23" t="n">
        <v>96</v>
      </c>
      <c r="H81" s="23" t="n">
        <v>500</v>
      </c>
      <c r="I81" s="41" t="s">
        <v>188</v>
      </c>
      <c r="K81" s="23" t="n">
        <v>0</v>
      </c>
      <c r="L81" s="23" t="n">
        <v>329</v>
      </c>
      <c r="M81" s="23" t="n">
        <v>500</v>
      </c>
      <c r="N81" s="23" t="n">
        <v>0</v>
      </c>
      <c r="O81" s="23" t="n">
        <f aca="false">K81+L81</f>
        <v>329</v>
      </c>
      <c r="P81" s="23" t="n">
        <f aca="false">K81+L81+M81+N81</f>
        <v>829</v>
      </c>
      <c r="Q81" s="23" t="n">
        <v>589</v>
      </c>
      <c r="R81" s="23" t="n">
        <v>302</v>
      </c>
      <c r="S81" s="23" t="n">
        <v>214</v>
      </c>
      <c r="T81" s="23" t="n">
        <v>169</v>
      </c>
      <c r="U81" s="23" t="n">
        <f aca="false">IF(I81="delivery",O81-SUM(Q81+R81),IF(I81="PO",P81-SUM(Q81:R81)))</f>
        <v>-62</v>
      </c>
      <c r="V81" s="43" t="n">
        <v>30.743</v>
      </c>
      <c r="W81" s="43" t="n">
        <v>28.59099</v>
      </c>
      <c r="X81" s="43" t="n">
        <f aca="false">W81-V81</f>
        <v>-2.15201</v>
      </c>
      <c r="Y81" s="43"/>
      <c r="Z81" s="43"/>
      <c r="AA81" s="43" t="n">
        <v>30.743</v>
      </c>
      <c r="AB81" s="43"/>
      <c r="AC81" s="43" t="s">
        <v>10482</v>
      </c>
      <c r="AD81" s="43"/>
      <c r="AE81" s="43"/>
      <c r="AF81" s="43"/>
      <c r="AG81" s="43" t="n">
        <v>28.59099</v>
      </c>
      <c r="AH81" s="43" t="s">
        <v>10661</v>
      </c>
      <c r="AI81" s="63" t="n">
        <v>100</v>
      </c>
      <c r="AJ81" s="63" t="n">
        <v>12</v>
      </c>
      <c r="AK81" s="43"/>
      <c r="AL81" s="43"/>
      <c r="AM81" s="43"/>
      <c r="AN81" s="43" t="s">
        <v>10486</v>
      </c>
      <c r="AO81" s="43" t="s">
        <v>82</v>
      </c>
      <c r="AP81" s="23" t="s">
        <v>189</v>
      </c>
      <c r="BF81" s="23" t="s">
        <v>10498</v>
      </c>
      <c r="BG81" s="1" t="s">
        <v>183</v>
      </c>
    </row>
    <row r="82" s="23" customFormat="true" ht="12.75" hidden="true" customHeight="false" outlineLevel="0" collapsed="false">
      <c r="A82" s="23" t="s">
        <v>453</v>
      </c>
      <c r="B82" s="23" t="s">
        <v>454</v>
      </c>
      <c r="C82" s="40" t="s">
        <v>177</v>
      </c>
      <c r="D82" s="23" t="s">
        <v>82</v>
      </c>
      <c r="E82" s="23" t="s">
        <v>455</v>
      </c>
      <c r="F82" s="23" t="s">
        <v>456</v>
      </c>
      <c r="G82" s="23" t="n">
        <v>96</v>
      </c>
      <c r="H82" s="23" t="n">
        <v>500</v>
      </c>
      <c r="I82" s="41" t="s">
        <v>188</v>
      </c>
      <c r="K82" s="23" t="n">
        <v>0</v>
      </c>
      <c r="L82" s="23" t="n">
        <v>296</v>
      </c>
      <c r="M82" s="23" t="n">
        <v>476</v>
      </c>
      <c r="N82" s="23" t="n">
        <v>0</v>
      </c>
      <c r="O82" s="23" t="n">
        <f aca="false">K82+L82</f>
        <v>296</v>
      </c>
      <c r="P82" s="23" t="n">
        <f aca="false">K82+L82+M82+N82</f>
        <v>772</v>
      </c>
      <c r="Q82" s="23" t="n">
        <v>589</v>
      </c>
      <c r="R82" s="23" t="n">
        <v>302</v>
      </c>
      <c r="S82" s="23" t="n">
        <v>214</v>
      </c>
      <c r="T82" s="23" t="n">
        <v>169</v>
      </c>
      <c r="U82" s="23" t="n">
        <f aca="false">IF(I82="delivery",O82-SUM(Q82+R82),IF(I82="PO",P82-SUM(Q82:R82)))</f>
        <v>-119</v>
      </c>
      <c r="V82" s="43" t="n">
        <v>5.1936</v>
      </c>
      <c r="W82" s="43" t="n">
        <v>4.83</v>
      </c>
      <c r="X82" s="43" t="n">
        <f aca="false">W82-V82</f>
        <v>-0.3636</v>
      </c>
      <c r="Y82" s="43"/>
      <c r="Z82" s="43"/>
      <c r="AA82" s="43" t="n">
        <v>5.1936</v>
      </c>
      <c r="AB82" s="43"/>
      <c r="AC82" s="43" t="s">
        <v>10482</v>
      </c>
      <c r="AD82" s="43"/>
      <c r="AE82" s="43"/>
      <c r="AF82" s="43"/>
      <c r="AG82" s="43" t="n">
        <v>4.83</v>
      </c>
      <c r="AH82" s="43" t="s">
        <v>10662</v>
      </c>
      <c r="AI82" s="63" t="n">
        <v>100</v>
      </c>
      <c r="AJ82" s="63" t="n">
        <v>12</v>
      </c>
      <c r="AK82" s="43"/>
      <c r="AL82" s="43"/>
      <c r="AM82" s="43"/>
      <c r="AN82" s="43" t="s">
        <v>10486</v>
      </c>
      <c r="AO82" s="43" t="s">
        <v>82</v>
      </c>
      <c r="AP82" s="23" t="s">
        <v>189</v>
      </c>
      <c r="BF82" s="23" t="s">
        <v>10498</v>
      </c>
      <c r="BG82" s="1" t="s">
        <v>183</v>
      </c>
    </row>
    <row r="83" s="23" customFormat="true" ht="12.75" hidden="true" customHeight="false" outlineLevel="0" collapsed="false">
      <c r="A83" s="23" t="s">
        <v>457</v>
      </c>
      <c r="B83" s="23" t="s">
        <v>458</v>
      </c>
      <c r="C83" s="40" t="s">
        <v>177</v>
      </c>
      <c r="D83" s="23" t="s">
        <v>82</v>
      </c>
      <c r="E83" s="23" t="s">
        <v>459</v>
      </c>
      <c r="F83" s="23" t="s">
        <v>460</v>
      </c>
      <c r="G83" s="23" t="n">
        <v>46</v>
      </c>
      <c r="H83" s="23" t="n">
        <v>80</v>
      </c>
      <c r="I83" s="41" t="s">
        <v>188</v>
      </c>
      <c r="K83" s="23" t="n">
        <v>0</v>
      </c>
      <c r="L83" s="23" t="n">
        <v>865</v>
      </c>
      <c r="M83" s="23" t="n">
        <v>0</v>
      </c>
      <c r="N83" s="23" t="n">
        <v>0</v>
      </c>
      <c r="O83" s="23" t="n">
        <f aca="false">K83+L83</f>
        <v>865</v>
      </c>
      <c r="P83" s="23" t="n">
        <f aca="false">K83+L83+M83+N83</f>
        <v>865</v>
      </c>
      <c r="Q83" s="23" t="n">
        <v>470</v>
      </c>
      <c r="R83" s="23" t="n">
        <v>559</v>
      </c>
      <c r="S83" s="23" t="n">
        <v>282</v>
      </c>
      <c r="T83" s="23" t="n">
        <v>260</v>
      </c>
      <c r="U83" s="23" t="n">
        <f aca="false">IF(I83="delivery",O83-SUM(Q83+R83),IF(I83="PO",P83-SUM(Q83:R83)))</f>
        <v>-164</v>
      </c>
      <c r="V83" s="43" t="n">
        <v>42.22</v>
      </c>
      <c r="W83" s="43" t="n">
        <v>42.22</v>
      </c>
      <c r="X83" s="43" t="n">
        <f aca="false">W83-V83</f>
        <v>0</v>
      </c>
      <c r="Y83" s="43"/>
      <c r="Z83" s="43"/>
      <c r="AA83" s="43" t="n">
        <v>42.22</v>
      </c>
      <c r="AB83" s="43"/>
      <c r="AC83" s="43" t="s">
        <v>10482</v>
      </c>
      <c r="AD83" s="43"/>
      <c r="AE83" s="43"/>
      <c r="AF83" s="43" t="s">
        <v>10502</v>
      </c>
      <c r="AG83" s="43" t="n">
        <v>42.22</v>
      </c>
      <c r="AH83" s="43" t="s">
        <v>10663</v>
      </c>
      <c r="AI83" s="63" t="n">
        <v>80</v>
      </c>
      <c r="AJ83" s="63" t="n">
        <v>7</v>
      </c>
      <c r="AK83" s="43"/>
      <c r="AL83" s="43"/>
      <c r="AM83" s="43"/>
      <c r="AN83" s="43" t="s">
        <v>10614</v>
      </c>
      <c r="AO83" s="43" t="s">
        <v>82</v>
      </c>
      <c r="AP83" s="23" t="s">
        <v>181</v>
      </c>
      <c r="BF83" s="23" t="s">
        <v>10498</v>
      </c>
      <c r="BG83" s="1" t="s">
        <v>183</v>
      </c>
    </row>
    <row r="84" s="23" customFormat="true" ht="12.75" hidden="true" customHeight="false" outlineLevel="0" collapsed="false">
      <c r="A84" s="23" t="s">
        <v>461</v>
      </c>
      <c r="B84" s="23" t="s">
        <v>462</v>
      </c>
      <c r="C84" s="40" t="s">
        <v>177</v>
      </c>
      <c r="D84" s="23" t="s">
        <v>82</v>
      </c>
      <c r="E84" s="23" t="s">
        <v>463</v>
      </c>
      <c r="F84" s="23" t="s">
        <v>464</v>
      </c>
      <c r="G84" s="23" t="n">
        <v>71</v>
      </c>
      <c r="H84" s="23" t="n">
        <v>80</v>
      </c>
      <c r="I84" s="41" t="s">
        <v>188</v>
      </c>
      <c r="K84" s="23" t="n">
        <v>0</v>
      </c>
      <c r="L84" s="23" t="n">
        <v>621</v>
      </c>
      <c r="M84" s="23" t="n">
        <v>80</v>
      </c>
      <c r="N84" s="23" t="n">
        <v>160</v>
      </c>
      <c r="O84" s="23" t="n">
        <f aca="false">K84+L84</f>
        <v>621</v>
      </c>
      <c r="P84" s="23" t="n">
        <f aca="false">K84+L84+M84+N84</f>
        <v>861</v>
      </c>
      <c r="Q84" s="23" t="n">
        <v>477</v>
      </c>
      <c r="R84" s="23" t="n">
        <v>559</v>
      </c>
      <c r="S84" s="23" t="n">
        <v>282</v>
      </c>
      <c r="T84" s="23" t="n">
        <v>260</v>
      </c>
      <c r="U84" s="23" t="n">
        <f aca="false">IF(I84="delivery",O84-SUM(Q84+R84),IF(I84="PO",P84-SUM(Q84:R84)))</f>
        <v>-175</v>
      </c>
      <c r="V84" s="43" t="n">
        <v>24.79</v>
      </c>
      <c r="W84" s="43" t="n">
        <v>24.79</v>
      </c>
      <c r="X84" s="43" t="n">
        <f aca="false">W84-V84</f>
        <v>0</v>
      </c>
      <c r="Y84" s="43"/>
      <c r="Z84" s="43"/>
      <c r="AA84" s="43" t="n">
        <v>24.79</v>
      </c>
      <c r="AB84" s="43"/>
      <c r="AC84" s="43" t="s">
        <v>10482</v>
      </c>
      <c r="AD84" s="43"/>
      <c r="AE84" s="43"/>
      <c r="AF84" s="43" t="s">
        <v>10502</v>
      </c>
      <c r="AG84" s="43" t="n">
        <v>24.79</v>
      </c>
      <c r="AH84" s="43" t="s">
        <v>10664</v>
      </c>
      <c r="AI84" s="63" t="n">
        <v>80</v>
      </c>
      <c r="AJ84" s="63" t="n">
        <v>7</v>
      </c>
      <c r="AK84" s="43"/>
      <c r="AL84" s="43"/>
      <c r="AM84" s="43"/>
      <c r="AN84" s="43" t="s">
        <v>10550</v>
      </c>
      <c r="AO84" s="43" t="s">
        <v>82</v>
      </c>
      <c r="AP84" s="23" t="s">
        <v>181</v>
      </c>
      <c r="BF84" s="23" t="s">
        <v>10498</v>
      </c>
      <c r="BG84" s="1" t="s">
        <v>183</v>
      </c>
    </row>
    <row r="85" s="23" customFormat="true" ht="12.75" hidden="true" customHeight="false" outlineLevel="0" collapsed="false">
      <c r="A85" s="23" t="s">
        <v>465</v>
      </c>
      <c r="B85" s="23" t="s">
        <v>466</v>
      </c>
      <c r="C85" s="40" t="s">
        <v>177</v>
      </c>
      <c r="D85" s="23" t="s">
        <v>82</v>
      </c>
      <c r="E85" s="23" t="s">
        <v>467</v>
      </c>
      <c r="F85" s="23" t="s">
        <v>468</v>
      </c>
      <c r="G85" s="23" t="n">
        <v>71</v>
      </c>
      <c r="H85" s="23" t="n">
        <v>40</v>
      </c>
      <c r="I85" s="41" t="s">
        <v>188</v>
      </c>
      <c r="K85" s="23" t="n">
        <v>0</v>
      </c>
      <c r="L85" s="23" t="n">
        <v>114</v>
      </c>
      <c r="M85" s="23" t="n">
        <v>40</v>
      </c>
      <c r="N85" s="23" t="n">
        <v>0</v>
      </c>
      <c r="O85" s="23" t="n">
        <f aca="false">K85+L85</f>
        <v>114</v>
      </c>
      <c r="P85" s="23" t="n">
        <f aca="false">K85+L85+M85+N85</f>
        <v>154</v>
      </c>
      <c r="Q85" s="23" t="n">
        <v>102</v>
      </c>
      <c r="R85" s="23" t="n">
        <v>0</v>
      </c>
      <c r="S85" s="23" t="n">
        <v>0</v>
      </c>
      <c r="T85" s="23" t="n">
        <v>0</v>
      </c>
      <c r="U85" s="23" t="n">
        <f aca="false">IF(I85="delivery",O85-SUM(Q85+R85),IF(I85="PO",P85-SUM(Q85:R85)))</f>
        <v>52</v>
      </c>
      <c r="V85" s="43" t="n">
        <v>29.28</v>
      </c>
      <c r="W85" s="43" t="n">
        <v>29.28</v>
      </c>
      <c r="X85" s="43" t="n">
        <f aca="false">W85-V85</f>
        <v>0</v>
      </c>
      <c r="Y85" s="43"/>
      <c r="Z85" s="43"/>
      <c r="AA85" s="43" t="n">
        <v>29.28</v>
      </c>
      <c r="AB85" s="43"/>
      <c r="AC85" s="43" t="s">
        <v>10482</v>
      </c>
      <c r="AD85" s="43"/>
      <c r="AE85" s="43"/>
      <c r="AF85" s="43" t="s">
        <v>10502</v>
      </c>
      <c r="AG85" s="43" t="n">
        <v>29.28</v>
      </c>
      <c r="AH85" s="43" t="s">
        <v>10665</v>
      </c>
      <c r="AI85" s="63" t="n">
        <v>40</v>
      </c>
      <c r="AJ85" s="63" t="n">
        <v>7</v>
      </c>
      <c r="AK85" s="43"/>
      <c r="AL85" s="43"/>
      <c r="AM85" s="43"/>
      <c r="AN85" s="43" t="s">
        <v>10550</v>
      </c>
      <c r="AO85" s="43" t="s">
        <v>82</v>
      </c>
      <c r="AP85" s="23" t="s">
        <v>181</v>
      </c>
      <c r="BF85" s="23" t="s">
        <v>10498</v>
      </c>
      <c r="BG85" s="1" t="s">
        <v>183</v>
      </c>
    </row>
    <row r="86" s="23" customFormat="true" ht="12.75" hidden="true" customHeight="false" outlineLevel="0" collapsed="false">
      <c r="A86" s="23" t="s">
        <v>469</v>
      </c>
      <c r="B86" s="23" t="s">
        <v>470</v>
      </c>
      <c r="C86" s="40" t="s">
        <v>177</v>
      </c>
      <c r="D86" s="23" t="s">
        <v>82</v>
      </c>
      <c r="E86" s="23" t="s">
        <v>471</v>
      </c>
      <c r="F86" s="23" t="s">
        <v>472</v>
      </c>
      <c r="G86" s="23" t="n">
        <v>46</v>
      </c>
      <c r="H86" s="23" t="n">
        <v>40</v>
      </c>
      <c r="I86" s="41" t="s">
        <v>188</v>
      </c>
      <c r="K86" s="23" t="n">
        <v>0</v>
      </c>
      <c r="L86" s="23" t="n">
        <v>106</v>
      </c>
      <c r="M86" s="23" t="n">
        <v>40</v>
      </c>
      <c r="N86" s="23" t="n">
        <v>0</v>
      </c>
      <c r="O86" s="23" t="n">
        <f aca="false">K86+L86</f>
        <v>106</v>
      </c>
      <c r="P86" s="23" t="n">
        <f aca="false">K86+L86+M86+N86</f>
        <v>146</v>
      </c>
      <c r="Q86" s="23" t="n">
        <v>102</v>
      </c>
      <c r="R86" s="23" t="n">
        <v>0</v>
      </c>
      <c r="S86" s="23" t="n">
        <v>0</v>
      </c>
      <c r="T86" s="23" t="n">
        <v>0</v>
      </c>
      <c r="U86" s="23" t="n">
        <f aca="false">IF(I86="delivery",O86-SUM(Q86+R86),IF(I86="PO",P86-SUM(Q86:R86)))</f>
        <v>44</v>
      </c>
      <c r="V86" s="43" t="n">
        <v>47.33</v>
      </c>
      <c r="W86" s="43" t="n">
        <v>47.33</v>
      </c>
      <c r="X86" s="43" t="n">
        <f aca="false">W86-V86</f>
        <v>0</v>
      </c>
      <c r="Y86" s="43"/>
      <c r="Z86" s="43"/>
      <c r="AA86" s="43" t="n">
        <v>47.33</v>
      </c>
      <c r="AB86" s="43"/>
      <c r="AC86" s="43" t="s">
        <v>10482</v>
      </c>
      <c r="AD86" s="43"/>
      <c r="AE86" s="43"/>
      <c r="AF86" s="43" t="s">
        <v>10502</v>
      </c>
      <c r="AG86" s="43" t="n">
        <v>47.33</v>
      </c>
      <c r="AH86" s="43" t="s">
        <v>10666</v>
      </c>
      <c r="AI86" s="63" t="n">
        <v>40</v>
      </c>
      <c r="AJ86" s="63" t="n">
        <v>7</v>
      </c>
      <c r="AK86" s="43"/>
      <c r="AL86" s="43"/>
      <c r="AM86" s="43"/>
      <c r="AN86" s="43" t="s">
        <v>10550</v>
      </c>
      <c r="AO86" s="43" t="s">
        <v>82</v>
      </c>
      <c r="AP86" s="23" t="s">
        <v>181</v>
      </c>
      <c r="BF86" s="23" t="s">
        <v>10498</v>
      </c>
      <c r="BG86" s="1" t="s">
        <v>183</v>
      </c>
    </row>
    <row r="87" s="23" customFormat="true" ht="12.75" hidden="true" customHeight="false" outlineLevel="0" collapsed="false">
      <c r="A87" s="23" t="s">
        <v>473</v>
      </c>
      <c r="B87" s="23" t="s">
        <v>474</v>
      </c>
      <c r="C87" s="40" t="s">
        <v>177</v>
      </c>
      <c r="D87" s="23" t="s">
        <v>82</v>
      </c>
      <c r="E87" s="23" t="s">
        <v>475</v>
      </c>
      <c r="F87" s="23" t="s">
        <v>476</v>
      </c>
      <c r="G87" s="23" t="n">
        <v>46</v>
      </c>
      <c r="H87" s="23" t="n">
        <v>40</v>
      </c>
      <c r="I87" s="41" t="s">
        <v>188</v>
      </c>
      <c r="K87" s="23" t="n">
        <v>0</v>
      </c>
      <c r="L87" s="23" t="n">
        <v>200</v>
      </c>
      <c r="M87" s="23" t="n">
        <v>0</v>
      </c>
      <c r="N87" s="23" t="n">
        <v>0</v>
      </c>
      <c r="O87" s="23" t="n">
        <f aca="false">K87+L87</f>
        <v>200</v>
      </c>
      <c r="P87" s="23" t="n">
        <f aca="false">K87+L87+M87+N87</f>
        <v>200</v>
      </c>
      <c r="Q87" s="23" t="n">
        <v>102</v>
      </c>
      <c r="R87" s="23" t="n">
        <v>0</v>
      </c>
      <c r="S87" s="23" t="n">
        <v>0</v>
      </c>
      <c r="T87" s="23" t="n">
        <v>0</v>
      </c>
      <c r="U87" s="23" t="n">
        <f aca="false">IF(I87="delivery",O87-SUM(Q87+R87),IF(I87="PO",P87-SUM(Q87:R87)))</f>
        <v>98</v>
      </c>
      <c r="V87" s="43" t="n">
        <v>60.6</v>
      </c>
      <c r="W87" s="43" t="n">
        <v>60.6</v>
      </c>
      <c r="X87" s="43" t="n">
        <f aca="false">W87-V87</f>
        <v>0</v>
      </c>
      <c r="Y87" s="43"/>
      <c r="Z87" s="43"/>
      <c r="AA87" s="43" t="n">
        <v>60.6</v>
      </c>
      <c r="AB87" s="43"/>
      <c r="AC87" s="43" t="s">
        <v>10482</v>
      </c>
      <c r="AD87" s="43"/>
      <c r="AE87" s="43"/>
      <c r="AF87" s="43" t="s">
        <v>10502</v>
      </c>
      <c r="AG87" s="43" t="n">
        <v>60.6</v>
      </c>
      <c r="AH87" s="43" t="s">
        <v>10667</v>
      </c>
      <c r="AI87" s="63" t="n">
        <v>40</v>
      </c>
      <c r="AJ87" s="63" t="n">
        <v>7</v>
      </c>
      <c r="AK87" s="43"/>
      <c r="AL87" s="43"/>
      <c r="AM87" s="43"/>
      <c r="AN87" s="43" t="s">
        <v>10550</v>
      </c>
      <c r="AO87" s="43" t="s">
        <v>82</v>
      </c>
      <c r="AP87" s="23" t="s">
        <v>181</v>
      </c>
      <c r="BF87" s="23" t="s">
        <v>10498</v>
      </c>
      <c r="BG87" s="1" t="s">
        <v>183</v>
      </c>
    </row>
    <row r="88" s="23" customFormat="true" ht="12.75" hidden="true" customHeight="false" outlineLevel="0" collapsed="false">
      <c r="A88" s="23" t="s">
        <v>477</v>
      </c>
      <c r="B88" s="23" t="s">
        <v>478</v>
      </c>
      <c r="C88" s="40" t="s">
        <v>177</v>
      </c>
      <c r="D88" s="23" t="s">
        <v>82</v>
      </c>
      <c r="E88" s="23" t="s">
        <v>479</v>
      </c>
      <c r="F88" s="23" t="s">
        <v>480</v>
      </c>
      <c r="G88" s="23" t="n">
        <v>46</v>
      </c>
      <c r="H88" s="23" t="n">
        <v>80</v>
      </c>
      <c r="I88" s="41" t="s">
        <v>188</v>
      </c>
      <c r="K88" s="23" t="n">
        <v>0</v>
      </c>
      <c r="L88" s="23" t="n">
        <v>2793</v>
      </c>
      <c r="M88" s="23" t="n">
        <v>0</v>
      </c>
      <c r="N88" s="23" t="n">
        <v>0</v>
      </c>
      <c r="O88" s="23" t="n">
        <f aca="false">K88+L88</f>
        <v>2793</v>
      </c>
      <c r="P88" s="23" t="n">
        <f aca="false">K88+L88+M88+N88</f>
        <v>2793</v>
      </c>
      <c r="Q88" s="23" t="n">
        <v>243</v>
      </c>
      <c r="R88" s="23" t="n">
        <v>360</v>
      </c>
      <c r="S88" s="23" t="n">
        <v>205</v>
      </c>
      <c r="T88" s="23" t="n">
        <v>183</v>
      </c>
      <c r="U88" s="23" t="n">
        <f aca="false">IF(I88="delivery",O88-SUM(Q88+R88),IF(I88="PO",P88-SUM(Q88:R88)))</f>
        <v>2190</v>
      </c>
      <c r="V88" s="43" t="n">
        <v>41.94</v>
      </c>
      <c r="W88" s="43" t="n">
        <v>41.94</v>
      </c>
      <c r="X88" s="43" t="n">
        <f aca="false">W88-V88</f>
        <v>0</v>
      </c>
      <c r="Y88" s="43"/>
      <c r="Z88" s="43"/>
      <c r="AA88" s="43" t="n">
        <v>48.82103</v>
      </c>
      <c r="AB88" s="43"/>
      <c r="AC88" s="43" t="s">
        <v>10482</v>
      </c>
      <c r="AD88" s="43"/>
      <c r="AE88" s="43"/>
      <c r="AF88" s="43" t="s">
        <v>10502</v>
      </c>
      <c r="AG88" s="43" t="n">
        <v>41.94</v>
      </c>
      <c r="AH88" s="43" t="s">
        <v>10668</v>
      </c>
      <c r="AI88" s="63" t="n">
        <v>80</v>
      </c>
      <c r="AJ88" s="63" t="n">
        <v>7</v>
      </c>
      <c r="AK88" s="43"/>
      <c r="AL88" s="43"/>
      <c r="AM88" s="43"/>
      <c r="AN88" s="43" t="s">
        <v>10550</v>
      </c>
      <c r="AO88" s="43" t="s">
        <v>82</v>
      </c>
      <c r="AP88" s="23" t="s">
        <v>181</v>
      </c>
      <c r="BF88" s="23" t="s">
        <v>10498</v>
      </c>
      <c r="BG88" s="1" t="s">
        <v>183</v>
      </c>
    </row>
    <row r="89" s="23" customFormat="true" ht="12.75" hidden="true" customHeight="false" outlineLevel="0" collapsed="false">
      <c r="A89" s="23" t="s">
        <v>481</v>
      </c>
      <c r="B89" s="23" t="s">
        <v>482</v>
      </c>
      <c r="C89" s="40" t="s">
        <v>177</v>
      </c>
      <c r="D89" s="23" t="s">
        <v>82</v>
      </c>
      <c r="E89" s="23" t="s">
        <v>483</v>
      </c>
      <c r="F89" s="23" t="s">
        <v>484</v>
      </c>
      <c r="G89" s="23" t="n">
        <v>46</v>
      </c>
      <c r="H89" s="23" t="n">
        <v>80</v>
      </c>
      <c r="I89" s="41" t="s">
        <v>188</v>
      </c>
      <c r="K89" s="23" t="n">
        <v>0</v>
      </c>
      <c r="L89" s="23" t="n">
        <v>3885</v>
      </c>
      <c r="M89" s="23" t="n">
        <v>0</v>
      </c>
      <c r="N89" s="23" t="n">
        <v>0</v>
      </c>
      <c r="O89" s="23" t="n">
        <f aca="false">K89+L89</f>
        <v>3885</v>
      </c>
      <c r="P89" s="23" t="n">
        <f aca="false">K89+L89+M89+N89</f>
        <v>3885</v>
      </c>
      <c r="Q89" s="23" t="n">
        <v>351</v>
      </c>
      <c r="R89" s="23" t="n">
        <v>351</v>
      </c>
      <c r="S89" s="23" t="n">
        <v>205</v>
      </c>
      <c r="T89" s="23" t="n">
        <v>183</v>
      </c>
      <c r="U89" s="23" t="n">
        <f aca="false">IF(I89="delivery",O89-SUM(Q89+R89),IF(I89="PO",P89-SUM(Q89:R89)))</f>
        <v>3183</v>
      </c>
      <c r="V89" s="43" t="n">
        <v>25.95262</v>
      </c>
      <c r="W89" s="43" t="n">
        <v>25.95262</v>
      </c>
      <c r="X89" s="43" t="n">
        <f aca="false">W89-V89</f>
        <v>0</v>
      </c>
      <c r="Y89" s="43"/>
      <c r="Z89" s="43"/>
      <c r="AA89" s="43"/>
      <c r="AB89" s="43" t="n">
        <v>24.79</v>
      </c>
      <c r="AC89" s="43" t="s">
        <v>10482</v>
      </c>
      <c r="AD89" s="43" t="s">
        <v>10669</v>
      </c>
      <c r="AE89" s="43"/>
      <c r="AF89" s="43" t="s">
        <v>10502</v>
      </c>
      <c r="AG89" s="43" t="n">
        <v>24.79</v>
      </c>
      <c r="AH89" s="43" t="s">
        <v>10664</v>
      </c>
      <c r="AI89" s="63" t="n">
        <v>80</v>
      </c>
      <c r="AJ89" s="63" t="n">
        <v>7</v>
      </c>
      <c r="AK89" s="43"/>
      <c r="AL89" s="43"/>
      <c r="AM89" s="43" t="s">
        <v>10670</v>
      </c>
      <c r="AN89" s="43" t="s">
        <v>10550</v>
      </c>
      <c r="AO89" s="43" t="s">
        <v>82</v>
      </c>
      <c r="AP89" s="23" t="s">
        <v>181</v>
      </c>
      <c r="BF89" s="23" t="s">
        <v>10498</v>
      </c>
      <c r="BG89" s="1" t="s">
        <v>183</v>
      </c>
    </row>
    <row r="90" s="23" customFormat="true" ht="12.75" hidden="true" customHeight="false" outlineLevel="0" collapsed="false">
      <c r="A90" s="23" t="s">
        <v>485</v>
      </c>
      <c r="B90" s="23" t="s">
        <v>486</v>
      </c>
      <c r="C90" s="40" t="s">
        <v>177</v>
      </c>
      <c r="D90" s="23" t="s">
        <v>82</v>
      </c>
      <c r="E90" s="23" t="s">
        <v>487</v>
      </c>
      <c r="F90" s="23" t="s">
        <v>488</v>
      </c>
      <c r="G90" s="23" t="n">
        <v>46</v>
      </c>
      <c r="H90" s="23" t="n">
        <v>80</v>
      </c>
      <c r="I90" s="41" t="s">
        <v>188</v>
      </c>
      <c r="K90" s="23" t="n">
        <v>14</v>
      </c>
      <c r="L90" s="23" t="n">
        <v>268</v>
      </c>
      <c r="M90" s="23" t="n">
        <v>0</v>
      </c>
      <c r="N90" s="23" t="n">
        <v>0</v>
      </c>
      <c r="O90" s="23" t="n">
        <f aca="false">K90+L90</f>
        <v>282</v>
      </c>
      <c r="P90" s="23" t="n">
        <f aca="false">K90+L90+M90+N90</f>
        <v>282</v>
      </c>
      <c r="Q90" s="23" t="n">
        <v>159</v>
      </c>
      <c r="R90" s="23" t="n">
        <v>218</v>
      </c>
      <c r="S90" s="23" t="n">
        <v>130</v>
      </c>
      <c r="T90" s="23" t="n">
        <v>105</v>
      </c>
      <c r="U90" s="23" t="n">
        <f aca="false">IF(I90="delivery",O90-SUM(Q90+R90),IF(I90="PO",P90-SUM(Q90:R90)))</f>
        <v>-95</v>
      </c>
      <c r="V90" s="43" t="n">
        <v>35.97</v>
      </c>
      <c r="W90" s="43" t="n">
        <v>35.97</v>
      </c>
      <c r="X90" s="43" t="n">
        <f aca="false">W90-V90</f>
        <v>0</v>
      </c>
      <c r="Y90" s="43"/>
      <c r="Z90" s="43"/>
      <c r="AA90" s="43"/>
      <c r="AB90" s="43"/>
      <c r="AC90" s="43" t="s">
        <v>10482</v>
      </c>
      <c r="AD90" s="43"/>
      <c r="AE90" s="43"/>
      <c r="AF90" s="43" t="s">
        <v>10502</v>
      </c>
      <c r="AG90" s="43" t="n">
        <v>35.97</v>
      </c>
      <c r="AH90" s="43" t="s">
        <v>10671</v>
      </c>
      <c r="AI90" s="63" t="n">
        <v>80</v>
      </c>
      <c r="AJ90" s="63" t="n">
        <v>7</v>
      </c>
      <c r="AK90" s="43"/>
      <c r="AL90" s="43"/>
      <c r="AM90" s="43"/>
      <c r="AN90" s="43" t="s">
        <v>10550</v>
      </c>
      <c r="AO90" s="43" t="s">
        <v>82</v>
      </c>
      <c r="AP90" s="23" t="s">
        <v>181</v>
      </c>
      <c r="BF90" s="23" t="s">
        <v>10498</v>
      </c>
      <c r="BG90" s="1" t="s">
        <v>183</v>
      </c>
    </row>
    <row r="91" s="23" customFormat="true" ht="12.75" hidden="true" customHeight="false" outlineLevel="0" collapsed="false">
      <c r="A91" s="23" t="s">
        <v>489</v>
      </c>
      <c r="B91" s="23" t="s">
        <v>490</v>
      </c>
      <c r="C91" s="40" t="s">
        <v>177</v>
      </c>
      <c r="D91" s="23" t="s">
        <v>82</v>
      </c>
      <c r="E91" s="23" t="s">
        <v>491</v>
      </c>
      <c r="F91" s="23" t="s">
        <v>492</v>
      </c>
      <c r="G91" s="23" t="n">
        <v>46</v>
      </c>
      <c r="H91" s="23" t="n">
        <v>80</v>
      </c>
      <c r="I91" s="41" t="s">
        <v>188</v>
      </c>
      <c r="K91" s="23" t="n">
        <v>0</v>
      </c>
      <c r="L91" s="23" t="n">
        <v>154</v>
      </c>
      <c r="M91" s="23" t="n">
        <v>240</v>
      </c>
      <c r="N91" s="23" t="n">
        <v>80</v>
      </c>
      <c r="O91" s="23" t="n">
        <f aca="false">K91+L91</f>
        <v>154</v>
      </c>
      <c r="P91" s="23" t="n">
        <f aca="false">K91+L91+M91+N91</f>
        <v>474</v>
      </c>
      <c r="Q91" s="23" t="n">
        <v>231</v>
      </c>
      <c r="R91" s="23" t="n">
        <v>218</v>
      </c>
      <c r="S91" s="23" t="n">
        <v>130</v>
      </c>
      <c r="T91" s="23" t="n">
        <v>105</v>
      </c>
      <c r="U91" s="23" t="n">
        <f aca="false">IF(I91="delivery",O91-SUM(Q91+R91),IF(I91="PO",P91-SUM(Q91:R91)))</f>
        <v>25</v>
      </c>
      <c r="V91" s="43" t="n">
        <v>24.89</v>
      </c>
      <c r="W91" s="43" t="n">
        <v>24.89</v>
      </c>
      <c r="X91" s="43" t="n">
        <f aca="false">W91-V91</f>
        <v>0</v>
      </c>
      <c r="Y91" s="43"/>
      <c r="Z91" s="43"/>
      <c r="AA91" s="43"/>
      <c r="AB91" s="43"/>
      <c r="AC91" s="43" t="s">
        <v>10482</v>
      </c>
      <c r="AD91" s="43"/>
      <c r="AE91" s="43"/>
      <c r="AF91" s="43" t="s">
        <v>10502</v>
      </c>
      <c r="AG91" s="43" t="n">
        <v>24.89</v>
      </c>
      <c r="AH91" s="43" t="s">
        <v>10672</v>
      </c>
      <c r="AI91" s="63" t="n">
        <v>80</v>
      </c>
      <c r="AJ91" s="63" t="n">
        <v>7</v>
      </c>
      <c r="AK91" s="43"/>
      <c r="AL91" s="43"/>
      <c r="AM91" s="43"/>
      <c r="AN91" s="43" t="s">
        <v>10550</v>
      </c>
      <c r="AO91" s="43" t="s">
        <v>82</v>
      </c>
      <c r="AP91" s="23" t="s">
        <v>181</v>
      </c>
      <c r="BF91" s="23" t="s">
        <v>10498</v>
      </c>
      <c r="BG91" s="1" t="s">
        <v>183</v>
      </c>
    </row>
    <row r="92" s="23" customFormat="true" ht="12.75" hidden="true" customHeight="false" outlineLevel="0" collapsed="false">
      <c r="A92" s="23" t="s">
        <v>493</v>
      </c>
      <c r="B92" s="23" t="s">
        <v>494</v>
      </c>
      <c r="C92" s="40" t="s">
        <v>177</v>
      </c>
      <c r="D92" s="23" t="s">
        <v>82</v>
      </c>
      <c r="E92" s="23" t="s">
        <v>495</v>
      </c>
      <c r="F92" s="23" t="s">
        <v>496</v>
      </c>
      <c r="G92" s="23" t="n">
        <v>71</v>
      </c>
      <c r="H92" s="23" t="n">
        <v>80</v>
      </c>
      <c r="I92" s="41" t="s">
        <v>188</v>
      </c>
      <c r="K92" s="23" t="n">
        <v>0</v>
      </c>
      <c r="L92" s="23" t="n">
        <v>133</v>
      </c>
      <c r="M92" s="23" t="n">
        <v>80</v>
      </c>
      <c r="N92" s="23" t="n">
        <v>0</v>
      </c>
      <c r="O92" s="23" t="n">
        <f aca="false">K92+L92</f>
        <v>133</v>
      </c>
      <c r="P92" s="23" t="n">
        <f aca="false">K92+L92+M92+N92</f>
        <v>213</v>
      </c>
      <c r="Q92" s="23" t="n">
        <v>123</v>
      </c>
      <c r="R92" s="23" t="n">
        <v>70</v>
      </c>
      <c r="S92" s="23" t="n">
        <v>50</v>
      </c>
      <c r="T92" s="23" t="n">
        <v>60</v>
      </c>
      <c r="U92" s="23" t="n">
        <f aca="false">IF(I92="delivery",O92-SUM(Q92+R92),IF(I92="PO",P92-SUM(Q92:R92)))</f>
        <v>20</v>
      </c>
      <c r="V92" s="43" t="n">
        <v>37.92</v>
      </c>
      <c r="W92" s="43" t="n">
        <v>37.92</v>
      </c>
      <c r="X92" s="43" t="n">
        <f aca="false">W92-V92</f>
        <v>0</v>
      </c>
      <c r="Y92" s="43"/>
      <c r="Z92" s="43"/>
      <c r="AA92" s="43" t="n">
        <v>37.92</v>
      </c>
      <c r="AB92" s="43"/>
      <c r="AC92" s="43" t="s">
        <v>10482</v>
      </c>
      <c r="AD92" s="43"/>
      <c r="AE92" s="43"/>
      <c r="AF92" s="43" t="s">
        <v>10502</v>
      </c>
      <c r="AG92" s="43" t="n">
        <v>37.92</v>
      </c>
      <c r="AH92" s="43" t="s">
        <v>10673</v>
      </c>
      <c r="AI92" s="63" t="n">
        <v>80</v>
      </c>
      <c r="AJ92" s="63" t="n">
        <v>7</v>
      </c>
      <c r="AK92" s="43"/>
      <c r="AL92" s="43"/>
      <c r="AM92" s="43"/>
      <c r="AN92" s="43" t="s">
        <v>10550</v>
      </c>
      <c r="AO92" s="43" t="s">
        <v>82</v>
      </c>
      <c r="AP92" s="23" t="s">
        <v>181</v>
      </c>
      <c r="BF92" s="23" t="s">
        <v>10498</v>
      </c>
      <c r="BG92" s="1" t="s">
        <v>183</v>
      </c>
    </row>
    <row r="93" s="23" customFormat="true" ht="12.75" hidden="true" customHeight="false" outlineLevel="0" collapsed="false">
      <c r="A93" s="23" t="s">
        <v>497</v>
      </c>
      <c r="B93" s="23" t="s">
        <v>498</v>
      </c>
      <c r="C93" s="40" t="s">
        <v>177</v>
      </c>
      <c r="D93" s="23" t="s">
        <v>82</v>
      </c>
      <c r="E93" s="23" t="s">
        <v>499</v>
      </c>
      <c r="F93" s="23" t="s">
        <v>500</v>
      </c>
      <c r="G93" s="23" t="n">
        <v>71</v>
      </c>
      <c r="H93" s="23" t="n">
        <v>80</v>
      </c>
      <c r="I93" s="41" t="s">
        <v>188</v>
      </c>
      <c r="K93" s="23" t="n">
        <v>0</v>
      </c>
      <c r="L93" s="23" t="n">
        <v>211</v>
      </c>
      <c r="M93" s="23" t="n">
        <v>80</v>
      </c>
      <c r="N93" s="23" t="n">
        <v>0</v>
      </c>
      <c r="O93" s="23" t="n">
        <f aca="false">K93+L93</f>
        <v>211</v>
      </c>
      <c r="P93" s="23" t="n">
        <f aca="false">K93+L93+M93+N93</f>
        <v>291</v>
      </c>
      <c r="Q93" s="23" t="n">
        <v>148</v>
      </c>
      <c r="R93" s="23" t="n">
        <v>108</v>
      </c>
      <c r="S93" s="23" t="n">
        <v>96</v>
      </c>
      <c r="T93" s="23" t="n">
        <v>92</v>
      </c>
      <c r="U93" s="23" t="n">
        <f aca="false">IF(I93="delivery",O93-SUM(Q93+R93),IF(I93="PO",P93-SUM(Q93:R93)))</f>
        <v>35</v>
      </c>
      <c r="V93" s="43" t="n">
        <v>37.17</v>
      </c>
      <c r="W93" s="43" t="n">
        <v>37.17</v>
      </c>
      <c r="X93" s="43" t="n">
        <f aca="false">W93-V93</f>
        <v>0</v>
      </c>
      <c r="Y93" s="43"/>
      <c r="Z93" s="43"/>
      <c r="AA93" s="43" t="n">
        <v>35.42</v>
      </c>
      <c r="AB93" s="43"/>
      <c r="AC93" s="43" t="s">
        <v>10482</v>
      </c>
      <c r="AD93" s="43"/>
      <c r="AE93" s="43"/>
      <c r="AF93" s="43" t="s">
        <v>10502</v>
      </c>
      <c r="AG93" s="43" t="n">
        <v>37.17</v>
      </c>
      <c r="AH93" s="43" t="s">
        <v>10674</v>
      </c>
      <c r="AI93" s="63" t="n">
        <v>80</v>
      </c>
      <c r="AJ93" s="63" t="n">
        <v>7</v>
      </c>
      <c r="AK93" s="43"/>
      <c r="AL93" s="43"/>
      <c r="AM93" s="43"/>
      <c r="AN93" s="43" t="s">
        <v>10550</v>
      </c>
      <c r="AO93" s="43" t="s">
        <v>82</v>
      </c>
      <c r="AP93" s="23" t="s">
        <v>181</v>
      </c>
      <c r="BF93" s="23" t="s">
        <v>10498</v>
      </c>
      <c r="BG93" s="1" t="s">
        <v>183</v>
      </c>
    </row>
    <row r="94" s="23" customFormat="true" ht="12.75" hidden="true" customHeight="false" outlineLevel="0" collapsed="false">
      <c r="A94" s="23" t="s">
        <v>501</v>
      </c>
      <c r="B94" s="23" t="s">
        <v>502</v>
      </c>
      <c r="C94" s="40" t="s">
        <v>177</v>
      </c>
      <c r="D94" s="23" t="s">
        <v>82</v>
      </c>
      <c r="E94" s="23" t="s">
        <v>503</v>
      </c>
      <c r="F94" s="23" t="s">
        <v>504</v>
      </c>
      <c r="G94" s="23" t="n">
        <v>66</v>
      </c>
      <c r="H94" s="23" t="n">
        <v>1000</v>
      </c>
      <c r="I94" s="41" t="s">
        <v>188</v>
      </c>
      <c r="K94" s="23" t="n">
        <v>0</v>
      </c>
      <c r="L94" s="23" t="n">
        <v>1403</v>
      </c>
      <c r="M94" s="23" t="n">
        <v>0</v>
      </c>
      <c r="N94" s="23" t="n">
        <v>0</v>
      </c>
      <c r="O94" s="23" t="n">
        <f aca="false">K94+L94</f>
        <v>1403</v>
      </c>
      <c r="P94" s="23" t="n">
        <f aca="false">K94+L94+M94+N94</f>
        <v>1403</v>
      </c>
      <c r="Q94" s="23" t="n">
        <v>0</v>
      </c>
      <c r="R94" s="23" t="n">
        <v>0</v>
      </c>
      <c r="S94" s="23" t="n">
        <v>0</v>
      </c>
      <c r="T94" s="23" t="n">
        <v>0</v>
      </c>
      <c r="U94" s="23" t="n">
        <f aca="false">IF(I94="delivery",O94-SUM(Q94+R94),IF(I94="PO",P94-SUM(Q94:R94)))</f>
        <v>1403</v>
      </c>
      <c r="V94" s="43" t="n">
        <v>1.05</v>
      </c>
      <c r="W94" s="43" t="n">
        <v>1.05</v>
      </c>
      <c r="X94" s="43" t="n">
        <f aca="false">W94-V94</f>
        <v>0</v>
      </c>
      <c r="Y94" s="43"/>
      <c r="Z94" s="43"/>
      <c r="AA94" s="43"/>
      <c r="AB94" s="43"/>
      <c r="AC94" s="43" t="s">
        <v>10482</v>
      </c>
      <c r="AD94" s="43"/>
      <c r="AE94" s="43"/>
      <c r="AF94" s="43"/>
      <c r="AG94" s="43" t="n">
        <v>1.05</v>
      </c>
      <c r="AH94" s="43" t="s">
        <v>10675</v>
      </c>
      <c r="AI94" s="63" t="s">
        <v>10553</v>
      </c>
      <c r="AJ94" s="63" t="s">
        <v>10622</v>
      </c>
      <c r="AK94" s="43"/>
      <c r="AL94" s="43"/>
      <c r="AM94" s="43"/>
      <c r="AN94" s="43" t="s">
        <v>10486</v>
      </c>
      <c r="AO94" s="43" t="s">
        <v>82</v>
      </c>
      <c r="AP94" s="23" t="s">
        <v>189</v>
      </c>
      <c r="BF94" s="23" t="s">
        <v>10498</v>
      </c>
      <c r="BG94" s="1" t="s">
        <v>183</v>
      </c>
    </row>
    <row r="95" s="23" customFormat="true" ht="12.75" hidden="true" customHeight="false" outlineLevel="0" collapsed="false">
      <c r="A95" s="23" t="s">
        <v>505</v>
      </c>
      <c r="B95" s="23" t="s">
        <v>506</v>
      </c>
      <c r="C95" s="40" t="s">
        <v>177</v>
      </c>
      <c r="D95" s="23" t="s">
        <v>82</v>
      </c>
      <c r="E95" s="23" t="s">
        <v>507</v>
      </c>
      <c r="F95" s="23" t="s">
        <v>508</v>
      </c>
      <c r="G95" s="23" t="n">
        <v>71</v>
      </c>
      <c r="H95" s="23" t="n">
        <v>80</v>
      </c>
      <c r="I95" s="41" t="s">
        <v>188</v>
      </c>
      <c r="K95" s="23" t="n">
        <v>0</v>
      </c>
      <c r="L95" s="23" t="n">
        <v>122</v>
      </c>
      <c r="M95" s="23" t="n">
        <v>80</v>
      </c>
      <c r="N95" s="23" t="n">
        <v>0</v>
      </c>
      <c r="O95" s="23" t="n">
        <f aca="false">K95+L95</f>
        <v>122</v>
      </c>
      <c r="P95" s="23" t="n">
        <f aca="false">K95+L95+M95+N95</f>
        <v>202</v>
      </c>
      <c r="Q95" s="23" t="n">
        <v>114</v>
      </c>
      <c r="R95" s="23" t="n">
        <v>70</v>
      </c>
      <c r="S95" s="23" t="n">
        <v>50</v>
      </c>
      <c r="T95" s="23" t="n">
        <v>60</v>
      </c>
      <c r="U95" s="23" t="n">
        <f aca="false">IF(I95="delivery",O95-SUM(Q95+R95),IF(I95="PO",P95-SUM(Q95:R95)))</f>
        <v>18</v>
      </c>
      <c r="V95" s="43" t="n">
        <v>26.76</v>
      </c>
      <c r="W95" s="43" t="n">
        <v>26.76</v>
      </c>
      <c r="X95" s="43" t="n">
        <f aca="false">W95-V95</f>
        <v>0</v>
      </c>
      <c r="Y95" s="43"/>
      <c r="Z95" s="43"/>
      <c r="AA95" s="43" t="n">
        <v>26.76</v>
      </c>
      <c r="AB95" s="43"/>
      <c r="AC95" s="43" t="s">
        <v>10482</v>
      </c>
      <c r="AD95" s="43"/>
      <c r="AE95" s="43"/>
      <c r="AF95" s="43" t="s">
        <v>10502</v>
      </c>
      <c r="AG95" s="43" t="n">
        <v>26.76</v>
      </c>
      <c r="AH95" s="43" t="s">
        <v>10676</v>
      </c>
      <c r="AI95" s="63" t="n">
        <v>80</v>
      </c>
      <c r="AJ95" s="63" t="n">
        <v>7</v>
      </c>
      <c r="AK95" s="43"/>
      <c r="AL95" s="43"/>
      <c r="AM95" s="43"/>
      <c r="AN95" s="43" t="s">
        <v>10550</v>
      </c>
      <c r="AO95" s="43" t="s">
        <v>82</v>
      </c>
      <c r="AP95" s="23" t="s">
        <v>181</v>
      </c>
      <c r="BF95" s="23" t="s">
        <v>10498</v>
      </c>
      <c r="BG95" s="1" t="s">
        <v>183</v>
      </c>
    </row>
    <row r="96" s="23" customFormat="true" ht="12.75" hidden="true" customHeight="false" outlineLevel="0" collapsed="false">
      <c r="A96" s="23" t="s">
        <v>509</v>
      </c>
      <c r="B96" s="23" t="s">
        <v>510</v>
      </c>
      <c r="C96" s="40" t="s">
        <v>177</v>
      </c>
      <c r="D96" s="23" t="s">
        <v>82</v>
      </c>
      <c r="E96" s="23" t="s">
        <v>511</v>
      </c>
      <c r="F96" s="23" t="s">
        <v>512</v>
      </c>
      <c r="G96" s="23" t="n">
        <v>71</v>
      </c>
      <c r="H96" s="23" t="n">
        <v>80</v>
      </c>
      <c r="I96" s="41" t="s">
        <v>188</v>
      </c>
      <c r="K96" s="23" t="n">
        <v>0</v>
      </c>
      <c r="L96" s="23" t="n">
        <v>211</v>
      </c>
      <c r="M96" s="23" t="n">
        <v>80</v>
      </c>
      <c r="N96" s="23" t="n">
        <v>0</v>
      </c>
      <c r="O96" s="23" t="n">
        <f aca="false">K96+L96</f>
        <v>211</v>
      </c>
      <c r="P96" s="23" t="n">
        <f aca="false">K96+L96+M96+N96</f>
        <v>291</v>
      </c>
      <c r="Q96" s="23" t="n">
        <v>148</v>
      </c>
      <c r="R96" s="23" t="n">
        <v>108</v>
      </c>
      <c r="S96" s="23" t="n">
        <v>96</v>
      </c>
      <c r="T96" s="23" t="n">
        <v>92</v>
      </c>
      <c r="U96" s="23" t="n">
        <f aca="false">IF(I96="delivery",O96-SUM(Q96+R96),IF(I96="PO",P96-SUM(Q96:R96)))</f>
        <v>35</v>
      </c>
      <c r="V96" s="43" t="n">
        <v>28.54</v>
      </c>
      <c r="W96" s="43" t="n">
        <v>28.54</v>
      </c>
      <c r="X96" s="43" t="n">
        <f aca="false">W96-V96</f>
        <v>0</v>
      </c>
      <c r="Y96" s="43"/>
      <c r="Z96" s="43"/>
      <c r="AA96" s="43" t="n">
        <v>28.54</v>
      </c>
      <c r="AB96" s="43"/>
      <c r="AC96" s="43" t="s">
        <v>10482</v>
      </c>
      <c r="AD96" s="43"/>
      <c r="AE96" s="43"/>
      <c r="AF96" s="43" t="s">
        <v>10502</v>
      </c>
      <c r="AG96" s="43" t="n">
        <v>28.54</v>
      </c>
      <c r="AH96" s="43" t="s">
        <v>10677</v>
      </c>
      <c r="AI96" s="63" t="n">
        <v>80</v>
      </c>
      <c r="AJ96" s="63" t="n">
        <v>7</v>
      </c>
      <c r="AK96" s="43"/>
      <c r="AL96" s="43"/>
      <c r="AM96" s="43"/>
      <c r="AN96" s="43" t="s">
        <v>10550</v>
      </c>
      <c r="AO96" s="43" t="s">
        <v>82</v>
      </c>
      <c r="AP96" s="23" t="s">
        <v>181</v>
      </c>
      <c r="BF96" s="23" t="s">
        <v>10498</v>
      </c>
      <c r="BG96" s="1" t="s">
        <v>183</v>
      </c>
    </row>
    <row r="97" s="23" customFormat="true" ht="12.75" hidden="true" customHeight="false" outlineLevel="0" collapsed="false">
      <c r="A97" s="23" t="s">
        <v>513</v>
      </c>
      <c r="B97" s="23" t="s">
        <v>514</v>
      </c>
      <c r="C97" s="40" t="s">
        <v>177</v>
      </c>
      <c r="D97" s="23" t="s">
        <v>82</v>
      </c>
      <c r="E97" s="23" t="s">
        <v>515</v>
      </c>
      <c r="F97" s="23" t="s">
        <v>516</v>
      </c>
      <c r="G97" s="23" t="n">
        <v>71</v>
      </c>
      <c r="H97" s="23" t="n">
        <v>100</v>
      </c>
      <c r="I97" s="41" t="s">
        <v>188</v>
      </c>
      <c r="K97" s="23" t="n">
        <v>0</v>
      </c>
      <c r="L97" s="23" t="n">
        <v>200</v>
      </c>
      <c r="M97" s="23" t="n">
        <v>800</v>
      </c>
      <c r="N97" s="23" t="n">
        <v>0</v>
      </c>
      <c r="O97" s="23" t="n">
        <f aca="false">K97+L97</f>
        <v>200</v>
      </c>
      <c r="P97" s="23" t="n">
        <f aca="false">K97+L97+M97+N97</f>
        <v>1000</v>
      </c>
      <c r="Q97" s="23" t="n">
        <v>226</v>
      </c>
      <c r="R97" s="23" t="n">
        <v>596</v>
      </c>
      <c r="S97" s="23" t="n">
        <v>316</v>
      </c>
      <c r="T97" s="23" t="n">
        <v>288</v>
      </c>
      <c r="U97" s="23" t="n">
        <f aca="false">IF(I97="delivery",O97-SUM(Q97+R97),IF(I97="PO",P97-SUM(Q97:R97)))</f>
        <v>178</v>
      </c>
      <c r="V97" s="43" t="n">
        <v>4.47</v>
      </c>
      <c r="W97" s="43" t="n">
        <v>4.47</v>
      </c>
      <c r="X97" s="43" t="n">
        <f aca="false">W97-V97</f>
        <v>0</v>
      </c>
      <c r="Y97" s="43"/>
      <c r="Z97" s="43"/>
      <c r="AA97" s="43"/>
      <c r="AB97" s="43"/>
      <c r="AC97" s="43" t="s">
        <v>10482</v>
      </c>
      <c r="AD97" s="43"/>
      <c r="AE97" s="43"/>
      <c r="AF97" s="43" t="s">
        <v>10502</v>
      </c>
      <c r="AG97" s="43" t="n">
        <v>4.47</v>
      </c>
      <c r="AH97" s="43" t="s">
        <v>10678</v>
      </c>
      <c r="AI97" s="63" t="n">
        <v>100</v>
      </c>
      <c r="AJ97" s="63" t="n">
        <v>7</v>
      </c>
      <c r="AK97" s="43"/>
      <c r="AL97" s="43"/>
      <c r="AM97" s="43"/>
      <c r="AN97" s="43" t="s">
        <v>10550</v>
      </c>
      <c r="AO97" s="43" t="s">
        <v>82</v>
      </c>
      <c r="AP97" s="23" t="s">
        <v>181</v>
      </c>
      <c r="BF97" s="23" t="s">
        <v>10498</v>
      </c>
      <c r="BG97" s="1" t="s">
        <v>183</v>
      </c>
    </row>
    <row r="98" s="23" customFormat="true" ht="12.75" hidden="true" customHeight="false" outlineLevel="0" collapsed="false">
      <c r="A98" s="23" t="s">
        <v>517</v>
      </c>
      <c r="B98" s="23" t="s">
        <v>518</v>
      </c>
      <c r="C98" s="40" t="s">
        <v>177</v>
      </c>
      <c r="D98" s="23" t="s">
        <v>82</v>
      </c>
      <c r="E98" s="23" t="s">
        <v>519</v>
      </c>
      <c r="F98" s="23" t="s">
        <v>520</v>
      </c>
      <c r="G98" s="23" t="n">
        <v>31</v>
      </c>
      <c r="H98" s="23" t="n">
        <v>1000</v>
      </c>
      <c r="I98" s="41" t="s">
        <v>188</v>
      </c>
      <c r="K98" s="23" t="n">
        <v>0</v>
      </c>
      <c r="L98" s="23" t="n">
        <v>2441</v>
      </c>
      <c r="M98" s="23" t="n">
        <v>0</v>
      </c>
      <c r="N98" s="23" t="n">
        <v>0</v>
      </c>
      <c r="O98" s="23" t="n">
        <f aca="false">K98+L98</f>
        <v>2441</v>
      </c>
      <c r="P98" s="23" t="n">
        <f aca="false">K98+L98+M98+N98</f>
        <v>2441</v>
      </c>
      <c r="Q98" s="23" t="n">
        <v>767</v>
      </c>
      <c r="R98" s="23" t="n">
        <v>1355</v>
      </c>
      <c r="S98" s="23" t="n">
        <v>747</v>
      </c>
      <c r="T98" s="23" t="n">
        <v>653</v>
      </c>
      <c r="U98" s="23" t="n">
        <f aca="false">IF(I98="delivery",O98-SUM(Q98+R98),IF(I98="PO",P98-SUM(Q98:R98)))</f>
        <v>319</v>
      </c>
      <c r="V98" s="43" t="n">
        <v>2.65</v>
      </c>
      <c r="W98" s="43" t="n">
        <v>2.65</v>
      </c>
      <c r="X98" s="43" t="n">
        <f aca="false">W98-V98</f>
        <v>0</v>
      </c>
      <c r="Y98" s="43"/>
      <c r="Z98" s="43"/>
      <c r="AA98" s="43"/>
      <c r="AB98" s="43"/>
      <c r="AC98" s="43" t="s">
        <v>10482</v>
      </c>
      <c r="AD98" s="43"/>
      <c r="AE98" s="43"/>
      <c r="AF98" s="43"/>
      <c r="AG98" s="43" t="n">
        <v>2.675</v>
      </c>
      <c r="AH98" s="43" t="s">
        <v>10679</v>
      </c>
      <c r="AI98" s="63" t="s">
        <v>10609</v>
      </c>
      <c r="AJ98" s="63" t="s">
        <v>10680</v>
      </c>
      <c r="AK98" s="43"/>
      <c r="AL98" s="43"/>
      <c r="AM98" s="43"/>
      <c r="AN98" s="43" t="s">
        <v>10486</v>
      </c>
      <c r="AO98" s="43" t="s">
        <v>82</v>
      </c>
      <c r="AP98" s="23" t="s">
        <v>189</v>
      </c>
      <c r="BF98" s="23" t="s">
        <v>10498</v>
      </c>
      <c r="BG98" s="1" t="s">
        <v>183</v>
      </c>
    </row>
    <row r="99" s="23" customFormat="true" ht="12.75" hidden="true" customHeight="false" outlineLevel="0" collapsed="false">
      <c r="A99" s="23" t="s">
        <v>521</v>
      </c>
      <c r="B99" s="23" t="s">
        <v>522</v>
      </c>
      <c r="C99" s="40" t="s">
        <v>177</v>
      </c>
      <c r="D99" s="23" t="s">
        <v>82</v>
      </c>
      <c r="E99" s="23" t="s">
        <v>523</v>
      </c>
      <c r="F99" s="23" t="s">
        <v>524</v>
      </c>
      <c r="G99" s="23" t="n">
        <v>61</v>
      </c>
      <c r="H99" s="23" t="n">
        <v>200</v>
      </c>
      <c r="I99" s="41" t="s">
        <v>188</v>
      </c>
      <c r="K99" s="23" t="n">
        <v>0</v>
      </c>
      <c r="L99" s="23" t="n">
        <v>145</v>
      </c>
      <c r="M99" s="23" t="n">
        <v>0</v>
      </c>
      <c r="N99" s="23" t="n">
        <v>0</v>
      </c>
      <c r="O99" s="23" t="n">
        <f aca="false">K99+L99</f>
        <v>145</v>
      </c>
      <c r="P99" s="23" t="n">
        <f aca="false">K99+L99+M99+N99</f>
        <v>145</v>
      </c>
      <c r="Q99" s="23" t="n">
        <v>54</v>
      </c>
      <c r="R99" s="23" t="n">
        <v>24</v>
      </c>
      <c r="S99" s="23" t="n">
        <v>12</v>
      </c>
      <c r="T99" s="23" t="n">
        <v>18</v>
      </c>
      <c r="U99" s="23" t="n">
        <f aca="false">IF(I99="delivery",O99-SUM(Q99+R99),IF(I99="PO",P99-SUM(Q99:R99)))</f>
        <v>67</v>
      </c>
      <c r="V99" s="43" t="n">
        <v>11.34</v>
      </c>
      <c r="W99" s="43" t="n">
        <v>11.34</v>
      </c>
      <c r="X99" s="43" t="n">
        <f aca="false">W99-V99</f>
        <v>0</v>
      </c>
      <c r="Y99" s="43"/>
      <c r="Z99" s="43"/>
      <c r="AA99" s="43" t="n">
        <v>11.34</v>
      </c>
      <c r="AB99" s="43"/>
      <c r="AC99" s="43" t="s">
        <v>10482</v>
      </c>
      <c r="AD99" s="43"/>
      <c r="AE99" s="43"/>
      <c r="AF99" s="43"/>
      <c r="AG99" s="43" t="n">
        <v>2.405</v>
      </c>
      <c r="AH99" s="43" t="s">
        <v>10681</v>
      </c>
      <c r="AI99" s="63" t="n">
        <v>200</v>
      </c>
      <c r="AJ99" s="63" t="n">
        <v>10</v>
      </c>
      <c r="AK99" s="43"/>
      <c r="AL99" s="43"/>
      <c r="AM99" s="43"/>
      <c r="AN99" s="43" t="s">
        <v>10486</v>
      </c>
      <c r="AO99" s="43" t="s">
        <v>82</v>
      </c>
      <c r="AP99" s="23" t="s">
        <v>189</v>
      </c>
      <c r="BF99" s="23" t="s">
        <v>10498</v>
      </c>
      <c r="BG99" s="1" t="s">
        <v>183</v>
      </c>
    </row>
    <row r="100" s="23" customFormat="true" ht="12.75" hidden="true" customHeight="false" outlineLevel="0" collapsed="false">
      <c r="A100" s="23" t="s">
        <v>525</v>
      </c>
      <c r="B100" s="23" t="s">
        <v>526</v>
      </c>
      <c r="C100" s="40" t="s">
        <v>177</v>
      </c>
      <c r="D100" s="23" t="s">
        <v>82</v>
      </c>
      <c r="E100" s="23" t="s">
        <v>527</v>
      </c>
      <c r="F100" s="23" t="s">
        <v>528</v>
      </c>
      <c r="G100" s="23" t="n">
        <v>71</v>
      </c>
      <c r="H100" s="23" t="n">
        <v>1000</v>
      </c>
      <c r="I100" s="41" t="s">
        <v>188</v>
      </c>
      <c r="K100" s="23" t="n">
        <v>0</v>
      </c>
      <c r="L100" s="23" t="n">
        <v>3302</v>
      </c>
      <c r="M100" s="23" t="n">
        <v>0</v>
      </c>
      <c r="N100" s="23" t="n">
        <v>0</v>
      </c>
      <c r="O100" s="23" t="n">
        <f aca="false">K100+L100</f>
        <v>3302</v>
      </c>
      <c r="P100" s="23" t="n">
        <f aca="false">K100+L100+M100+N100</f>
        <v>3302</v>
      </c>
      <c r="Q100" s="23" t="n">
        <v>1748</v>
      </c>
      <c r="R100" s="23" t="n">
        <v>424</v>
      </c>
      <c r="S100" s="23" t="n">
        <v>221</v>
      </c>
      <c r="T100" s="23" t="n">
        <v>192</v>
      </c>
      <c r="U100" s="23" t="n">
        <f aca="false">IF(I100="delivery",O100-SUM(Q100+R100),IF(I100="PO",P100-SUM(Q100:R100)))</f>
        <v>1130</v>
      </c>
      <c r="V100" s="43" t="n">
        <v>1.3641</v>
      </c>
      <c r="W100" s="43" t="n">
        <v>1.3641</v>
      </c>
      <c r="X100" s="43" t="n">
        <f aca="false">W100-V100</f>
        <v>0</v>
      </c>
      <c r="Y100" s="43"/>
      <c r="Z100" s="43"/>
      <c r="AA100" s="43" t="n">
        <v>2.14459</v>
      </c>
      <c r="AB100" s="43"/>
      <c r="AC100" s="43" t="s">
        <v>10482</v>
      </c>
      <c r="AD100" s="43"/>
      <c r="AE100" s="43"/>
      <c r="AF100" s="43"/>
      <c r="AG100" s="43" t="n">
        <v>1.3263</v>
      </c>
      <c r="AH100" s="43" t="s">
        <v>10682</v>
      </c>
      <c r="AI100" s="63" t="n">
        <v>2000</v>
      </c>
      <c r="AJ100" s="63" t="n">
        <v>12</v>
      </c>
      <c r="AK100" s="43"/>
      <c r="AL100" s="43"/>
      <c r="AM100" s="43"/>
      <c r="AN100" s="43" t="s">
        <v>10486</v>
      </c>
      <c r="AO100" s="43" t="s">
        <v>82</v>
      </c>
      <c r="AP100" s="23" t="s">
        <v>189</v>
      </c>
      <c r="BF100" s="23" t="s">
        <v>10498</v>
      </c>
      <c r="BG100" s="1" t="s">
        <v>183</v>
      </c>
    </row>
    <row r="101" s="23" customFormat="true" ht="12.75" hidden="true" customHeight="false" outlineLevel="0" collapsed="false">
      <c r="A101" s="23" t="s">
        <v>529</v>
      </c>
      <c r="B101" s="23" t="s">
        <v>530</v>
      </c>
      <c r="C101" s="40" t="s">
        <v>177</v>
      </c>
      <c r="D101" s="23" t="s">
        <v>82</v>
      </c>
      <c r="E101" s="23" t="s">
        <v>531</v>
      </c>
      <c r="F101" s="23" t="s">
        <v>532</v>
      </c>
      <c r="G101" s="23" t="n">
        <v>71</v>
      </c>
      <c r="H101" s="23" t="n">
        <v>500</v>
      </c>
      <c r="I101" s="41" t="s">
        <v>188</v>
      </c>
      <c r="K101" s="23" t="n">
        <v>894</v>
      </c>
      <c r="L101" s="23" t="n">
        <v>1709</v>
      </c>
      <c r="M101" s="23" t="n">
        <v>0</v>
      </c>
      <c r="N101" s="23" t="n">
        <v>0</v>
      </c>
      <c r="O101" s="23" t="n">
        <f aca="false">K101+L101</f>
        <v>2603</v>
      </c>
      <c r="P101" s="23" t="n">
        <f aca="false">K101+L101+M101+N101</f>
        <v>2603</v>
      </c>
      <c r="Q101" s="23" t="n">
        <v>212</v>
      </c>
      <c r="R101" s="23" t="n">
        <v>464</v>
      </c>
      <c r="S101" s="23" t="n">
        <v>208</v>
      </c>
      <c r="T101" s="23" t="n">
        <v>192</v>
      </c>
      <c r="U101" s="23" t="n">
        <f aca="false">IF(I101="delivery",O101-SUM(Q101+R101),IF(I101="PO",P101-SUM(Q101:R101)))</f>
        <v>1927</v>
      </c>
      <c r="V101" s="43" t="n">
        <v>18.16</v>
      </c>
      <c r="W101" s="43" t="n">
        <v>18.16</v>
      </c>
      <c r="X101" s="43" t="n">
        <f aca="false">W101-V101</f>
        <v>0</v>
      </c>
      <c r="Y101" s="43"/>
      <c r="Z101" s="43"/>
      <c r="AA101" s="43"/>
      <c r="AB101" s="43"/>
      <c r="AC101" s="43" t="s">
        <v>10482</v>
      </c>
      <c r="AD101" s="43"/>
      <c r="AE101" s="43"/>
      <c r="AF101" s="43"/>
      <c r="AG101" s="43" t="n">
        <v>18.16</v>
      </c>
      <c r="AH101" s="43" t="s">
        <v>10683</v>
      </c>
      <c r="AI101" s="63" t="n">
        <v>500</v>
      </c>
      <c r="AJ101" s="63" t="n">
        <v>12</v>
      </c>
      <c r="AK101" s="43" t="s">
        <v>530</v>
      </c>
      <c r="AL101" s="43"/>
      <c r="AM101" s="43"/>
      <c r="AN101" s="43"/>
      <c r="AO101" s="43" t="s">
        <v>82</v>
      </c>
      <c r="AP101" s="23" t="s">
        <v>194</v>
      </c>
      <c r="BF101" s="23" t="s">
        <v>10498</v>
      </c>
      <c r="BG101" s="1" t="s">
        <v>183</v>
      </c>
    </row>
    <row r="102" s="23" customFormat="true" ht="12.75" hidden="true" customHeight="false" outlineLevel="0" collapsed="false">
      <c r="A102" s="23" t="s">
        <v>533</v>
      </c>
      <c r="B102" s="23" t="s">
        <v>534</v>
      </c>
      <c r="C102" s="40" t="s">
        <v>177</v>
      </c>
      <c r="D102" s="23" t="s">
        <v>82</v>
      </c>
      <c r="E102" s="23" t="s">
        <v>535</v>
      </c>
      <c r="F102" s="23" t="s">
        <v>536</v>
      </c>
      <c r="G102" s="23" t="n">
        <v>71</v>
      </c>
      <c r="H102" s="23" t="n">
        <v>500</v>
      </c>
      <c r="I102" s="41" t="s">
        <v>188</v>
      </c>
      <c r="K102" s="23" t="n">
        <v>2430</v>
      </c>
      <c r="L102" s="23" t="n">
        <v>592</v>
      </c>
      <c r="M102" s="23" t="n">
        <v>0</v>
      </c>
      <c r="N102" s="23" t="n">
        <v>0</v>
      </c>
      <c r="O102" s="23" t="n">
        <f aca="false">K102+L102</f>
        <v>3022</v>
      </c>
      <c r="P102" s="23" t="n">
        <f aca="false">K102+L102+M102+N102</f>
        <v>3022</v>
      </c>
      <c r="Q102" s="23" t="n">
        <v>20</v>
      </c>
      <c r="R102" s="23" t="n">
        <v>436</v>
      </c>
      <c r="S102" s="23" t="n">
        <v>208</v>
      </c>
      <c r="T102" s="23" t="n">
        <v>192</v>
      </c>
      <c r="U102" s="23" t="n">
        <f aca="false">IF(I102="delivery",O102-SUM(Q102+R102),IF(I102="PO",P102-SUM(Q102:R102)))</f>
        <v>2566</v>
      </c>
      <c r="V102" s="43" t="n">
        <v>18.16</v>
      </c>
      <c r="W102" s="43" t="n">
        <v>18.16</v>
      </c>
      <c r="X102" s="43" t="n">
        <f aca="false">W102-V102</f>
        <v>0</v>
      </c>
      <c r="Y102" s="43"/>
      <c r="Z102" s="43"/>
      <c r="AA102" s="43"/>
      <c r="AB102" s="43"/>
      <c r="AC102" s="43" t="s">
        <v>10482</v>
      </c>
      <c r="AD102" s="43"/>
      <c r="AE102" s="43"/>
      <c r="AF102" s="43"/>
      <c r="AG102" s="43" t="n">
        <v>18.16</v>
      </c>
      <c r="AH102" s="43" t="s">
        <v>10683</v>
      </c>
      <c r="AI102" s="63" t="n">
        <v>500</v>
      </c>
      <c r="AJ102" s="63" t="n">
        <v>12</v>
      </c>
      <c r="AK102" s="43" t="s">
        <v>534</v>
      </c>
      <c r="AL102" s="43"/>
      <c r="AM102" s="43"/>
      <c r="AN102" s="43"/>
      <c r="AO102" s="43" t="s">
        <v>82</v>
      </c>
      <c r="AP102" s="23" t="s">
        <v>194</v>
      </c>
      <c r="BF102" s="23" t="s">
        <v>10498</v>
      </c>
      <c r="BG102" s="1" t="s">
        <v>183</v>
      </c>
    </row>
    <row r="103" s="23" customFormat="true" ht="12.75" hidden="true" customHeight="false" outlineLevel="0" collapsed="false">
      <c r="A103" s="23" t="s">
        <v>537</v>
      </c>
      <c r="B103" s="23" t="s">
        <v>538</v>
      </c>
      <c r="C103" s="40" t="s">
        <v>177</v>
      </c>
      <c r="D103" s="23" t="s">
        <v>82</v>
      </c>
      <c r="E103" s="23" t="s">
        <v>539</v>
      </c>
      <c r="F103" s="23" t="s">
        <v>540</v>
      </c>
      <c r="G103" s="23" t="n">
        <v>71</v>
      </c>
      <c r="H103" s="23" t="n">
        <v>1000</v>
      </c>
      <c r="I103" s="41" t="s">
        <v>188</v>
      </c>
      <c r="K103" s="23" t="n">
        <v>1997</v>
      </c>
      <c r="L103" s="23" t="n">
        <v>1028</v>
      </c>
      <c r="M103" s="23" t="n">
        <v>0</v>
      </c>
      <c r="N103" s="23" t="n">
        <v>0</v>
      </c>
      <c r="O103" s="23" t="n">
        <f aca="false">K103+L103</f>
        <v>3025</v>
      </c>
      <c r="P103" s="23" t="n">
        <f aca="false">K103+L103+M103+N103</f>
        <v>3025</v>
      </c>
      <c r="Q103" s="23" t="n">
        <v>828</v>
      </c>
      <c r="R103" s="23" t="n">
        <v>160</v>
      </c>
      <c r="S103" s="23" t="n">
        <v>128</v>
      </c>
      <c r="T103" s="23" t="n">
        <v>112</v>
      </c>
      <c r="U103" s="23" t="n">
        <f aca="false">IF(I103="delivery",O103-SUM(Q103+R103),IF(I103="PO",P103-SUM(Q103:R103)))</f>
        <v>2037</v>
      </c>
      <c r="V103" s="43" t="n">
        <v>2.3</v>
      </c>
      <c r="W103" s="43" t="n">
        <v>2.3</v>
      </c>
      <c r="X103" s="43" t="n">
        <f aca="false">W103-V103</f>
        <v>0</v>
      </c>
      <c r="Y103" s="43"/>
      <c r="Z103" s="43"/>
      <c r="AA103" s="43" t="n">
        <v>2.3</v>
      </c>
      <c r="AB103" s="43"/>
      <c r="AC103" s="43" t="s">
        <v>10482</v>
      </c>
      <c r="AD103" s="43"/>
      <c r="AE103" s="43"/>
      <c r="AF103" s="43"/>
      <c r="AG103" s="43" t="n">
        <v>2.81</v>
      </c>
      <c r="AH103" s="43" t="s">
        <v>10684</v>
      </c>
      <c r="AI103" s="63" t="n">
        <v>1000</v>
      </c>
      <c r="AJ103" s="63" t="n">
        <v>12</v>
      </c>
      <c r="AK103" s="43"/>
      <c r="AL103" s="43"/>
      <c r="AM103" s="43"/>
      <c r="AN103" s="43" t="s">
        <v>10486</v>
      </c>
      <c r="AO103" s="43" t="s">
        <v>82</v>
      </c>
      <c r="AP103" s="23" t="s">
        <v>189</v>
      </c>
      <c r="BF103" s="23" t="s">
        <v>10498</v>
      </c>
      <c r="BG103" s="1" t="s">
        <v>183</v>
      </c>
    </row>
    <row r="104" s="23" customFormat="true" ht="12.75" hidden="true" customHeight="false" outlineLevel="0" collapsed="false">
      <c r="A104" s="23" t="s">
        <v>541</v>
      </c>
      <c r="B104" s="23" t="s">
        <v>542</v>
      </c>
      <c r="C104" s="40" t="s">
        <v>177</v>
      </c>
      <c r="D104" s="23" t="s">
        <v>82</v>
      </c>
      <c r="E104" s="23" t="s">
        <v>543</v>
      </c>
      <c r="F104" s="23" t="s">
        <v>544</v>
      </c>
      <c r="G104" s="23" t="n">
        <v>41</v>
      </c>
      <c r="H104" s="23" t="n">
        <v>5000</v>
      </c>
      <c r="I104" s="41" t="s">
        <v>188</v>
      </c>
      <c r="K104" s="23" t="n">
        <v>6376</v>
      </c>
      <c r="L104" s="23" t="n">
        <v>9948</v>
      </c>
      <c r="M104" s="23" t="n">
        <v>0</v>
      </c>
      <c r="N104" s="23" t="n">
        <v>0</v>
      </c>
      <c r="O104" s="23" t="n">
        <f aca="false">K104+L104</f>
        <v>16324</v>
      </c>
      <c r="P104" s="23" t="n">
        <f aca="false">K104+L104+M104+N104</f>
        <v>16324</v>
      </c>
      <c r="Q104" s="23" t="n">
        <v>2724</v>
      </c>
      <c r="R104" s="23" t="n">
        <v>1956</v>
      </c>
      <c r="S104" s="23" t="n">
        <v>1668</v>
      </c>
      <c r="T104" s="23" t="n">
        <v>2604</v>
      </c>
      <c r="U104" s="23" t="n">
        <f aca="false">IF(I104="delivery",O104-SUM(Q104+R104),IF(I104="PO",P104-SUM(Q104:R104)))</f>
        <v>11644</v>
      </c>
      <c r="V104" s="43" t="n">
        <v>1.587</v>
      </c>
      <c r="W104" s="43" t="n">
        <v>1.587</v>
      </c>
      <c r="X104" s="43" t="n">
        <f aca="false">W104-V104</f>
        <v>0</v>
      </c>
      <c r="Y104" s="43"/>
      <c r="Z104" s="43"/>
      <c r="AA104" s="43" t="n">
        <v>1.571</v>
      </c>
      <c r="AB104" s="43"/>
      <c r="AC104" s="43" t="s">
        <v>10482</v>
      </c>
      <c r="AD104" s="43"/>
      <c r="AE104" s="43"/>
      <c r="AF104" s="43" t="s">
        <v>10568</v>
      </c>
      <c r="AG104" s="43" t="n">
        <v>1.587</v>
      </c>
      <c r="AH104" s="43" t="s">
        <v>10685</v>
      </c>
      <c r="AI104" s="63" t="n">
        <v>5000</v>
      </c>
      <c r="AJ104" s="63" t="n">
        <v>6</v>
      </c>
      <c r="AK104" s="43" t="s">
        <v>10686</v>
      </c>
      <c r="AL104" s="43" t="s">
        <v>1465</v>
      </c>
      <c r="AM104" s="43" t="s">
        <v>10571</v>
      </c>
      <c r="AN104" s="43" t="s">
        <v>10486</v>
      </c>
      <c r="AO104" s="43" t="s">
        <v>82</v>
      </c>
      <c r="AP104" s="23" t="s">
        <v>263</v>
      </c>
      <c r="BF104" s="23" t="s">
        <v>10498</v>
      </c>
      <c r="BG104" s="1" t="s">
        <v>183</v>
      </c>
    </row>
    <row r="105" s="23" customFormat="true" ht="12.75" hidden="true" customHeight="false" outlineLevel="0" collapsed="false">
      <c r="A105" s="23" t="s">
        <v>545</v>
      </c>
      <c r="B105" s="23" t="s">
        <v>546</v>
      </c>
      <c r="C105" s="40" t="s">
        <v>177</v>
      </c>
      <c r="D105" s="23" t="s">
        <v>82</v>
      </c>
      <c r="E105" s="23" t="s">
        <v>547</v>
      </c>
      <c r="F105" s="23" t="s">
        <v>548</v>
      </c>
      <c r="G105" s="23" t="n">
        <v>51</v>
      </c>
      <c r="H105" s="23" t="n">
        <v>1000</v>
      </c>
      <c r="I105" s="41" t="s">
        <v>188</v>
      </c>
      <c r="K105" s="23" t="n">
        <v>0</v>
      </c>
      <c r="L105" s="23" t="n">
        <v>3416</v>
      </c>
      <c r="M105" s="23" t="n">
        <v>0</v>
      </c>
      <c r="N105" s="23" t="n">
        <v>2000</v>
      </c>
      <c r="O105" s="23" t="n">
        <f aca="false">K105+L105</f>
        <v>3416</v>
      </c>
      <c r="P105" s="23" t="n">
        <f aca="false">K105+L105+M105+N105</f>
        <v>5416</v>
      </c>
      <c r="Q105" s="23" t="n">
        <v>2087</v>
      </c>
      <c r="R105" s="23" t="n">
        <v>1991</v>
      </c>
      <c r="S105" s="23" t="n">
        <v>1439</v>
      </c>
      <c r="T105" s="23" t="n">
        <v>1037</v>
      </c>
      <c r="U105" s="23" t="n">
        <f aca="false">IF(I105="delivery",O105-SUM(Q105+R105),IF(I105="PO",P105-SUM(Q105:R105)))</f>
        <v>1338</v>
      </c>
      <c r="V105" s="43" t="n">
        <v>9.29</v>
      </c>
      <c r="W105" s="43" t="n">
        <v>9.6484</v>
      </c>
      <c r="X105" s="43" t="n">
        <f aca="false">W105-V105</f>
        <v>0.358400000000001</v>
      </c>
      <c r="Y105" s="43"/>
      <c r="Z105" s="43"/>
      <c r="AA105" s="43"/>
      <c r="AB105" s="43"/>
      <c r="AC105" s="43" t="s">
        <v>10482</v>
      </c>
      <c r="AD105" s="43"/>
      <c r="AE105" s="43"/>
      <c r="AF105" s="43" t="s">
        <v>10502</v>
      </c>
      <c r="AG105" s="43" t="n">
        <v>9.6484</v>
      </c>
      <c r="AH105" s="43" t="s">
        <v>10687</v>
      </c>
      <c r="AI105" s="63" t="s">
        <v>10632</v>
      </c>
      <c r="AJ105" s="64" t="s">
        <v>10688</v>
      </c>
      <c r="AK105" s="43"/>
      <c r="AL105" s="43"/>
      <c r="AM105" s="43"/>
      <c r="AN105" s="43" t="s">
        <v>10486</v>
      </c>
      <c r="AO105" s="43" t="s">
        <v>82</v>
      </c>
      <c r="AP105" s="23" t="s">
        <v>181</v>
      </c>
      <c r="BF105" s="23" t="s">
        <v>10498</v>
      </c>
      <c r="BG105" s="1" t="s">
        <v>183</v>
      </c>
    </row>
    <row r="106" s="23" customFormat="true" ht="12.75" hidden="true" customHeight="false" outlineLevel="0" collapsed="false">
      <c r="A106" s="23" t="s">
        <v>549</v>
      </c>
      <c r="B106" s="23" t="s">
        <v>550</v>
      </c>
      <c r="C106" s="40" t="s">
        <v>177</v>
      </c>
      <c r="D106" s="23" t="s">
        <v>82</v>
      </c>
      <c r="E106" s="23" t="s">
        <v>551</v>
      </c>
      <c r="F106" s="23" t="s">
        <v>552</v>
      </c>
      <c r="G106" s="23" t="n">
        <v>46</v>
      </c>
      <c r="H106" s="23" t="n">
        <v>80</v>
      </c>
      <c r="I106" s="41" t="s">
        <v>188</v>
      </c>
      <c r="K106" s="23" t="n">
        <v>335</v>
      </c>
      <c r="L106" s="23" t="n">
        <v>281</v>
      </c>
      <c r="M106" s="23" t="n">
        <v>0</v>
      </c>
      <c r="N106" s="23" t="n">
        <v>0</v>
      </c>
      <c r="O106" s="23" t="n">
        <f aca="false">K106+L106</f>
        <v>616</v>
      </c>
      <c r="P106" s="23" t="n">
        <f aca="false">K106+L106+M106+N106</f>
        <v>616</v>
      </c>
      <c r="Q106" s="23" t="n">
        <v>159</v>
      </c>
      <c r="R106" s="23" t="n">
        <v>218</v>
      </c>
      <c r="S106" s="23" t="n">
        <v>130</v>
      </c>
      <c r="T106" s="23" t="n">
        <v>105</v>
      </c>
      <c r="U106" s="23" t="n">
        <f aca="false">IF(I106="delivery",O106-SUM(Q106+R106),IF(I106="PO",P106-SUM(Q106:R106)))</f>
        <v>239</v>
      </c>
      <c r="V106" s="43" t="n">
        <v>6.31</v>
      </c>
      <c r="W106" s="43" t="n">
        <v>6.31</v>
      </c>
      <c r="X106" s="43" t="n">
        <f aca="false">W106-V106</f>
        <v>0</v>
      </c>
      <c r="Y106" s="43"/>
      <c r="Z106" s="43"/>
      <c r="AA106" s="43"/>
      <c r="AB106" s="43" t="n">
        <v>4.65</v>
      </c>
      <c r="AC106" s="43" t="s">
        <v>10482</v>
      </c>
      <c r="AD106" s="43" t="s">
        <v>10689</v>
      </c>
      <c r="AE106" s="43"/>
      <c r="AF106" s="43" t="s">
        <v>10502</v>
      </c>
      <c r="AG106" s="43" t="n">
        <v>4.65</v>
      </c>
      <c r="AH106" s="43" t="s">
        <v>10690</v>
      </c>
      <c r="AI106" s="63" t="n">
        <v>80</v>
      </c>
      <c r="AJ106" s="63" t="n">
        <v>7</v>
      </c>
      <c r="AK106" s="43"/>
      <c r="AL106" s="43"/>
      <c r="AM106" s="43"/>
      <c r="AN106" s="43" t="s">
        <v>10550</v>
      </c>
      <c r="AO106" s="43" t="s">
        <v>82</v>
      </c>
      <c r="AP106" s="23" t="s">
        <v>181</v>
      </c>
      <c r="BF106" s="23" t="s">
        <v>10498</v>
      </c>
      <c r="BG106" s="1" t="s">
        <v>183</v>
      </c>
    </row>
    <row r="107" s="23" customFormat="true" ht="12.75" hidden="true" customHeight="false" outlineLevel="0" collapsed="false">
      <c r="A107" s="23" t="s">
        <v>553</v>
      </c>
      <c r="B107" s="23" t="s">
        <v>554</v>
      </c>
      <c r="C107" s="40" t="s">
        <v>177</v>
      </c>
      <c r="D107" s="23" t="s">
        <v>82</v>
      </c>
      <c r="E107" s="23" t="s">
        <v>555</v>
      </c>
      <c r="F107" s="23" t="s">
        <v>556</v>
      </c>
      <c r="G107" s="23" t="n">
        <v>66</v>
      </c>
      <c r="H107" s="23" t="n">
        <v>500</v>
      </c>
      <c r="I107" s="41" t="s">
        <v>188</v>
      </c>
      <c r="K107" s="23" t="n">
        <v>0</v>
      </c>
      <c r="L107" s="23" t="n">
        <v>1121</v>
      </c>
      <c r="M107" s="23" t="n">
        <v>0</v>
      </c>
      <c r="N107" s="23" t="n">
        <v>1000</v>
      </c>
      <c r="O107" s="23" t="n">
        <f aca="false">K107+L107</f>
        <v>1121</v>
      </c>
      <c r="P107" s="23" t="n">
        <f aca="false">K107+L107+M107+N107</f>
        <v>2121</v>
      </c>
      <c r="Q107" s="23" t="n">
        <v>564</v>
      </c>
      <c r="R107" s="23" t="n">
        <v>90</v>
      </c>
      <c r="S107" s="23" t="n">
        <v>74</v>
      </c>
      <c r="T107" s="23" t="n">
        <v>76</v>
      </c>
      <c r="U107" s="23" t="n">
        <f aca="false">IF(I107="delivery",O107-SUM(Q107+R107),IF(I107="PO",P107-SUM(Q107:R107)))</f>
        <v>1467</v>
      </c>
      <c r="V107" s="43" t="n">
        <v>2.5</v>
      </c>
      <c r="W107" s="43" t="n">
        <v>2.5</v>
      </c>
      <c r="X107" s="43" t="n">
        <f aca="false">W107-V107</f>
        <v>0</v>
      </c>
      <c r="Y107" s="43"/>
      <c r="Z107" s="43"/>
      <c r="AA107" s="43"/>
      <c r="AB107" s="43"/>
      <c r="AC107" s="43" t="s">
        <v>10482</v>
      </c>
      <c r="AD107" s="43"/>
      <c r="AE107" s="43"/>
      <c r="AF107" s="43"/>
      <c r="AG107" s="43" t="n">
        <v>2.75</v>
      </c>
      <c r="AH107" s="43" t="s">
        <v>10691</v>
      </c>
      <c r="AI107" s="63" t="s">
        <v>10692</v>
      </c>
      <c r="AJ107" s="63" t="s">
        <v>10622</v>
      </c>
      <c r="AK107" s="43"/>
      <c r="AL107" s="43"/>
      <c r="AM107" s="43"/>
      <c r="AN107" s="43" t="s">
        <v>10486</v>
      </c>
      <c r="AO107" s="43" t="s">
        <v>82</v>
      </c>
      <c r="AP107" s="23" t="s">
        <v>189</v>
      </c>
      <c r="BF107" s="23" t="s">
        <v>10498</v>
      </c>
      <c r="BG107" s="1" t="s">
        <v>183</v>
      </c>
    </row>
    <row r="108" s="23" customFormat="true" ht="12.75" hidden="true" customHeight="false" outlineLevel="0" collapsed="false">
      <c r="A108" s="23" t="s">
        <v>557</v>
      </c>
      <c r="B108" s="23" t="s">
        <v>558</v>
      </c>
      <c r="C108" s="40" t="s">
        <v>177</v>
      </c>
      <c r="D108" s="23" t="s">
        <v>82</v>
      </c>
      <c r="E108" s="23" t="s">
        <v>559</v>
      </c>
      <c r="F108" s="23" t="s">
        <v>560</v>
      </c>
      <c r="G108" s="23" t="n">
        <v>76</v>
      </c>
      <c r="H108" s="23" t="n">
        <v>100</v>
      </c>
      <c r="I108" s="41" t="s">
        <v>188</v>
      </c>
      <c r="K108" s="23" t="n">
        <v>0</v>
      </c>
      <c r="L108" s="23" t="n">
        <v>7</v>
      </c>
      <c r="M108" s="23" t="n">
        <v>133</v>
      </c>
      <c r="N108" s="23" t="n">
        <v>0</v>
      </c>
      <c r="O108" s="23" t="n">
        <f aca="false">K108+L108</f>
        <v>7</v>
      </c>
      <c r="P108" s="23" t="n">
        <f aca="false">K108+L108+M108+N108</f>
        <v>140</v>
      </c>
      <c r="Q108" s="23" t="n">
        <v>106</v>
      </c>
      <c r="R108" s="23" t="n">
        <v>54</v>
      </c>
      <c r="S108" s="23" t="n">
        <v>8</v>
      </c>
      <c r="T108" s="23" t="n">
        <v>12</v>
      </c>
      <c r="U108" s="23" t="n">
        <f aca="false">IF(I108="delivery",O108-SUM(Q108+R108),IF(I108="PO",P108-SUM(Q108:R108)))</f>
        <v>-20</v>
      </c>
      <c r="V108" s="43" t="n">
        <v>12.6174</v>
      </c>
      <c r="W108" s="43" t="n">
        <v>12.6174</v>
      </c>
      <c r="X108" s="43" t="n">
        <f aca="false">W108-V108</f>
        <v>0</v>
      </c>
      <c r="Y108" s="43"/>
      <c r="Z108" s="43"/>
      <c r="AA108" s="43" t="n">
        <v>12.6174</v>
      </c>
      <c r="AB108" s="43"/>
      <c r="AC108" s="43" t="s">
        <v>10482</v>
      </c>
      <c r="AD108" s="43"/>
      <c r="AE108" s="43"/>
      <c r="AF108" s="43" t="s">
        <v>10502</v>
      </c>
      <c r="AG108" s="43" t="n">
        <v>12.6174</v>
      </c>
      <c r="AH108" s="43" t="s">
        <v>10693</v>
      </c>
      <c r="AI108" s="63" t="n">
        <v>100</v>
      </c>
      <c r="AJ108" s="63" t="n">
        <v>8</v>
      </c>
      <c r="AK108" s="43"/>
      <c r="AL108" s="43"/>
      <c r="AM108" s="43"/>
      <c r="AN108" s="43" t="s">
        <v>10550</v>
      </c>
      <c r="AO108" s="43" t="s">
        <v>82</v>
      </c>
      <c r="AP108" s="23" t="s">
        <v>181</v>
      </c>
      <c r="BF108" s="23" t="s">
        <v>10498</v>
      </c>
      <c r="BG108" s="1" t="s">
        <v>183</v>
      </c>
    </row>
    <row r="109" s="23" customFormat="true" ht="12.75" hidden="true" customHeight="false" outlineLevel="0" collapsed="false">
      <c r="A109" s="23" t="s">
        <v>561</v>
      </c>
      <c r="B109" s="23" t="s">
        <v>562</v>
      </c>
      <c r="C109" s="40" t="s">
        <v>177</v>
      </c>
      <c r="D109" s="23" t="s">
        <v>82</v>
      </c>
      <c r="E109" s="23" t="s">
        <v>563</v>
      </c>
      <c r="F109" s="23" t="s">
        <v>564</v>
      </c>
      <c r="G109" s="23" t="n">
        <v>101</v>
      </c>
      <c r="H109" s="23" t="n">
        <v>5120</v>
      </c>
      <c r="I109" s="41" t="s">
        <v>188</v>
      </c>
      <c r="K109" s="23" t="n">
        <v>0</v>
      </c>
      <c r="L109" s="23" t="n">
        <v>5766</v>
      </c>
      <c r="M109" s="23" t="n">
        <v>6400</v>
      </c>
      <c r="N109" s="23" t="n">
        <v>0</v>
      </c>
      <c r="O109" s="23" t="n">
        <f aca="false">K109+L109</f>
        <v>5766</v>
      </c>
      <c r="P109" s="23" t="n">
        <f aca="false">K109+L109+M109+N109</f>
        <v>12166</v>
      </c>
      <c r="Q109" s="23" t="n">
        <v>3797</v>
      </c>
      <c r="R109" s="23" t="n">
        <v>720</v>
      </c>
      <c r="S109" s="23" t="n">
        <v>592</v>
      </c>
      <c r="T109" s="23" t="n">
        <v>608</v>
      </c>
      <c r="U109" s="23" t="n">
        <f aca="false">IF(I109="delivery",O109-SUM(Q109+R109),IF(I109="PO",P109-SUM(Q109:R109)))</f>
        <v>7649</v>
      </c>
      <c r="V109" s="43" t="n">
        <v>48.63</v>
      </c>
      <c r="W109" s="43" t="n">
        <v>48.63</v>
      </c>
      <c r="X109" s="43" t="n">
        <f aca="false">W109-V109</f>
        <v>0</v>
      </c>
      <c r="Y109" s="43"/>
      <c r="Z109" s="43"/>
      <c r="AA109" s="43" t="n">
        <v>48.23</v>
      </c>
      <c r="AB109" s="43"/>
      <c r="AC109" s="43" t="s">
        <v>10482</v>
      </c>
      <c r="AD109" s="43"/>
      <c r="AE109" s="43"/>
      <c r="AF109" s="43"/>
      <c r="AG109" s="43" t="n">
        <v>48.63</v>
      </c>
      <c r="AH109" s="43" t="s">
        <v>10694</v>
      </c>
      <c r="AI109" s="63" t="n">
        <v>1280</v>
      </c>
      <c r="AJ109" s="63" t="n">
        <v>18</v>
      </c>
      <c r="AK109" s="43" t="s">
        <v>562</v>
      </c>
      <c r="AL109" s="43"/>
      <c r="AM109" s="43"/>
      <c r="AN109" s="43"/>
      <c r="AO109" s="43" t="s">
        <v>82</v>
      </c>
      <c r="AP109" s="23" t="s">
        <v>194</v>
      </c>
      <c r="BF109" s="23" t="s">
        <v>10498</v>
      </c>
      <c r="BG109" s="1" t="s">
        <v>183</v>
      </c>
    </row>
    <row r="110" s="23" customFormat="true" ht="12.75" hidden="true" customHeight="false" outlineLevel="0" collapsed="false">
      <c r="A110" s="23" t="s">
        <v>565</v>
      </c>
      <c r="B110" s="23" t="s">
        <v>566</v>
      </c>
      <c r="C110" s="40" t="s">
        <v>177</v>
      </c>
      <c r="D110" s="23" t="s">
        <v>82</v>
      </c>
      <c r="E110" s="23" t="s">
        <v>567</v>
      </c>
      <c r="F110" s="23" t="s">
        <v>568</v>
      </c>
      <c r="G110" s="23" t="n">
        <v>71</v>
      </c>
      <c r="H110" s="23" t="n">
        <v>5000</v>
      </c>
      <c r="I110" s="41" t="s">
        <v>188</v>
      </c>
      <c r="K110" s="23" t="n">
        <v>0</v>
      </c>
      <c r="L110" s="23" t="n">
        <v>5396</v>
      </c>
      <c r="M110" s="23" t="n">
        <v>2500</v>
      </c>
      <c r="N110" s="23" t="n">
        <v>5000</v>
      </c>
      <c r="O110" s="23" t="n">
        <f aca="false">K110+L110</f>
        <v>5396</v>
      </c>
      <c r="P110" s="23" t="n">
        <f aca="false">K110+L110+M110+N110</f>
        <v>12896</v>
      </c>
      <c r="Q110" s="23" t="n">
        <v>7372</v>
      </c>
      <c r="R110" s="23" t="n">
        <v>1696</v>
      </c>
      <c r="S110" s="23" t="n">
        <v>884</v>
      </c>
      <c r="T110" s="23" t="n">
        <v>768</v>
      </c>
      <c r="U110" s="23" t="n">
        <f aca="false">IF(I110="delivery",O110-SUM(Q110+R110),IF(I110="PO",P110-SUM(Q110:R110)))</f>
        <v>3828</v>
      </c>
      <c r="V110" s="43" t="n">
        <v>2.173</v>
      </c>
      <c r="W110" s="43" t="n">
        <v>2.173</v>
      </c>
      <c r="X110" s="43" t="n">
        <f aca="false">W110-V110</f>
        <v>0</v>
      </c>
      <c r="Y110" s="43"/>
      <c r="Z110" s="43"/>
      <c r="AA110" s="43" t="n">
        <v>2.05</v>
      </c>
      <c r="AB110" s="43"/>
      <c r="AC110" s="43" t="s">
        <v>10482</v>
      </c>
      <c r="AD110" s="43"/>
      <c r="AE110" s="43"/>
      <c r="AF110" s="43"/>
      <c r="AG110" s="43" t="n">
        <v>2.215</v>
      </c>
      <c r="AH110" s="43" t="s">
        <v>10695</v>
      </c>
      <c r="AI110" s="63" t="s">
        <v>10621</v>
      </c>
      <c r="AJ110" s="63" t="s">
        <v>10610</v>
      </c>
      <c r="AK110" s="43"/>
      <c r="AL110" s="43"/>
      <c r="AM110" s="43"/>
      <c r="AN110" s="43" t="s">
        <v>10486</v>
      </c>
      <c r="AO110" s="43" t="s">
        <v>82</v>
      </c>
      <c r="AP110" s="23" t="s">
        <v>189</v>
      </c>
      <c r="BF110" s="23" t="s">
        <v>10498</v>
      </c>
      <c r="BG110" s="1" t="s">
        <v>183</v>
      </c>
    </row>
    <row r="111" s="23" customFormat="true" ht="12.75" hidden="true" customHeight="false" outlineLevel="0" collapsed="false">
      <c r="A111" s="23" t="s">
        <v>569</v>
      </c>
      <c r="B111" s="23" t="s">
        <v>570</v>
      </c>
      <c r="C111" s="40" t="s">
        <v>177</v>
      </c>
      <c r="D111" s="23" t="s">
        <v>82</v>
      </c>
      <c r="E111" s="23" t="s">
        <v>571</v>
      </c>
      <c r="F111" s="23" t="s">
        <v>572</v>
      </c>
      <c r="G111" s="23" t="n">
        <v>71</v>
      </c>
      <c r="H111" s="23" t="n">
        <v>100</v>
      </c>
      <c r="I111" s="41" t="s">
        <v>188</v>
      </c>
      <c r="K111" s="23" t="n">
        <v>0</v>
      </c>
      <c r="L111" s="23" t="n">
        <v>152</v>
      </c>
      <c r="M111" s="23" t="n">
        <v>0</v>
      </c>
      <c r="N111" s="23" t="n">
        <v>0</v>
      </c>
      <c r="O111" s="23" t="n">
        <f aca="false">K111+L111</f>
        <v>152</v>
      </c>
      <c r="P111" s="23" t="n">
        <f aca="false">K111+L111+M111+N111</f>
        <v>152</v>
      </c>
      <c r="Q111" s="23" t="n">
        <v>0</v>
      </c>
      <c r="R111" s="23" t="n">
        <v>0</v>
      </c>
      <c r="S111" s="23" t="n">
        <v>0</v>
      </c>
      <c r="T111" s="23" t="n">
        <v>0</v>
      </c>
      <c r="U111" s="23" t="n">
        <f aca="false">IF(I111="delivery",O111-SUM(Q111+R111),IF(I111="PO",P111-SUM(Q111:R111)))</f>
        <v>152</v>
      </c>
      <c r="V111" s="43" t="n">
        <v>154.051</v>
      </c>
      <c r="W111" s="43" t="n">
        <v>154.051</v>
      </c>
      <c r="X111" s="43" t="n">
        <f aca="false">W111-V111</f>
        <v>0</v>
      </c>
      <c r="Y111" s="43"/>
      <c r="Z111" s="43"/>
      <c r="AA111" s="43" t="n">
        <v>154.051</v>
      </c>
      <c r="AB111" s="43"/>
      <c r="AC111" s="43" t="s">
        <v>10482</v>
      </c>
      <c r="AD111" s="43"/>
      <c r="AE111" s="43"/>
      <c r="AF111" s="43"/>
      <c r="AG111" s="43" t="n">
        <v>128.385</v>
      </c>
      <c r="AH111" s="43" t="s">
        <v>10696</v>
      </c>
      <c r="AI111" s="63" t="n">
        <v>100</v>
      </c>
      <c r="AJ111" s="63" t="n">
        <v>12</v>
      </c>
      <c r="AK111" s="43"/>
      <c r="AL111" s="43"/>
      <c r="AM111" s="43" t="s">
        <v>10598</v>
      </c>
      <c r="AN111" s="43" t="s">
        <v>10550</v>
      </c>
      <c r="AO111" s="43" t="s">
        <v>82</v>
      </c>
      <c r="AP111" s="23" t="s">
        <v>189</v>
      </c>
      <c r="BF111" s="23" t="s">
        <v>10498</v>
      </c>
      <c r="BG111" s="1" t="s">
        <v>183</v>
      </c>
    </row>
    <row r="112" s="23" customFormat="true" ht="12.75" hidden="true" customHeight="false" outlineLevel="0" collapsed="false">
      <c r="A112" s="23" t="s">
        <v>573</v>
      </c>
      <c r="B112" s="23" t="s">
        <v>574</v>
      </c>
      <c r="C112" s="40" t="s">
        <v>177</v>
      </c>
      <c r="D112" s="23" t="s">
        <v>82</v>
      </c>
      <c r="E112" s="23" t="s">
        <v>575</v>
      </c>
      <c r="F112" s="23" t="s">
        <v>576</v>
      </c>
      <c r="G112" s="23" t="n">
        <v>86</v>
      </c>
      <c r="H112" s="23" t="n">
        <v>50</v>
      </c>
      <c r="I112" s="41" t="s">
        <v>188</v>
      </c>
      <c r="K112" s="23" t="n">
        <v>0</v>
      </c>
      <c r="L112" s="23" t="n">
        <v>135</v>
      </c>
      <c r="M112" s="23" t="n">
        <v>50</v>
      </c>
      <c r="N112" s="23" t="n">
        <v>0</v>
      </c>
      <c r="O112" s="23" t="n">
        <f aca="false">K112+L112</f>
        <v>135</v>
      </c>
      <c r="P112" s="23" t="n">
        <f aca="false">K112+L112+M112+N112</f>
        <v>185</v>
      </c>
      <c r="Q112" s="23" t="n">
        <v>0</v>
      </c>
      <c r="R112" s="23" t="n">
        <v>0</v>
      </c>
      <c r="S112" s="23" t="n">
        <v>0</v>
      </c>
      <c r="T112" s="23" t="n">
        <v>0</v>
      </c>
      <c r="U112" s="23" t="n">
        <f aca="false">IF(I112="delivery",O112-SUM(Q112+R112),IF(I112="PO",P112-SUM(Q112:R112)))</f>
        <v>185</v>
      </c>
      <c r="V112" s="43" t="n">
        <v>34.0343</v>
      </c>
      <c r="W112" s="43" t="n">
        <v>34.0343</v>
      </c>
      <c r="X112" s="43" t="n">
        <f aca="false">W112-V112</f>
        <v>0</v>
      </c>
      <c r="Y112" s="43"/>
      <c r="Z112" s="43"/>
      <c r="AA112" s="43"/>
      <c r="AB112" s="43"/>
      <c r="AC112" s="43" t="s">
        <v>10482</v>
      </c>
      <c r="AD112" s="43"/>
      <c r="AE112" s="43"/>
      <c r="AF112" s="43"/>
      <c r="AG112" s="43" t="n">
        <v>16.420359</v>
      </c>
      <c r="AH112" s="43" t="s">
        <v>10697</v>
      </c>
      <c r="AI112" s="63" t="n">
        <v>50</v>
      </c>
      <c r="AJ112" s="63" t="n">
        <v>10</v>
      </c>
      <c r="AK112" s="43"/>
      <c r="AL112" s="43"/>
      <c r="AM112" s="43"/>
      <c r="AN112" s="43" t="s">
        <v>10550</v>
      </c>
      <c r="AO112" s="43" t="s">
        <v>82</v>
      </c>
      <c r="AP112" s="23" t="s">
        <v>189</v>
      </c>
      <c r="BF112" s="23" t="s">
        <v>10498</v>
      </c>
      <c r="BG112" s="1" t="s">
        <v>183</v>
      </c>
    </row>
    <row r="113" s="23" customFormat="true" ht="12.75" hidden="true" customHeight="false" outlineLevel="0" collapsed="false">
      <c r="A113" s="23" t="s">
        <v>577</v>
      </c>
      <c r="B113" s="23" t="s">
        <v>578</v>
      </c>
      <c r="C113" s="40" t="s">
        <v>177</v>
      </c>
      <c r="D113" s="23" t="s">
        <v>82</v>
      </c>
      <c r="E113" s="23" t="s">
        <v>579</v>
      </c>
      <c r="F113" s="23" t="s">
        <v>580</v>
      </c>
      <c r="G113" s="23" t="n">
        <v>71</v>
      </c>
      <c r="H113" s="23" t="n">
        <v>50</v>
      </c>
      <c r="I113" s="41" t="s">
        <v>188</v>
      </c>
      <c r="K113" s="23" t="n">
        <v>0</v>
      </c>
      <c r="L113" s="23" t="n">
        <v>368</v>
      </c>
      <c r="M113" s="23" t="n">
        <v>164</v>
      </c>
      <c r="N113" s="23" t="n">
        <v>236</v>
      </c>
      <c r="O113" s="23" t="n">
        <f aca="false">K113+L113</f>
        <v>368</v>
      </c>
      <c r="P113" s="23" t="n">
        <f aca="false">K113+L113+M113+N113</f>
        <v>768</v>
      </c>
      <c r="Q113" s="23" t="n">
        <v>239</v>
      </c>
      <c r="R113" s="23" t="n">
        <v>90</v>
      </c>
      <c r="S113" s="23" t="n">
        <v>74</v>
      </c>
      <c r="T113" s="23" t="n">
        <v>76</v>
      </c>
      <c r="U113" s="23" t="n">
        <f aca="false">IF(I113="delivery",O113-SUM(Q113+R113),IF(I113="PO",P113-SUM(Q113:R113)))</f>
        <v>439</v>
      </c>
      <c r="V113" s="43" t="n">
        <v>231.9012</v>
      </c>
      <c r="W113" s="43" t="n">
        <v>231.9012</v>
      </c>
      <c r="X113" s="43" t="n">
        <f aca="false">W113-V113</f>
        <v>0</v>
      </c>
      <c r="Y113" s="43"/>
      <c r="Z113" s="43"/>
      <c r="AA113" s="43" t="n">
        <v>231.8312</v>
      </c>
      <c r="AB113" s="43"/>
      <c r="AC113" s="43" t="s">
        <v>10482</v>
      </c>
      <c r="AD113" s="43"/>
      <c r="AE113" s="43"/>
      <c r="AF113" s="43"/>
      <c r="AG113" s="43" t="n">
        <v>249.3583</v>
      </c>
      <c r="AH113" s="43" t="s">
        <v>10698</v>
      </c>
      <c r="AI113" s="63" t="n">
        <v>50</v>
      </c>
      <c r="AJ113" s="63" t="n">
        <v>12</v>
      </c>
      <c r="AK113" s="43"/>
      <c r="AL113" s="43"/>
      <c r="AM113" s="43"/>
      <c r="AN113" s="43" t="s">
        <v>10550</v>
      </c>
      <c r="AO113" s="43" t="s">
        <v>82</v>
      </c>
      <c r="AP113" s="23" t="s">
        <v>189</v>
      </c>
      <c r="BF113" s="23" t="s">
        <v>10498</v>
      </c>
      <c r="BG113" s="1" t="s">
        <v>183</v>
      </c>
    </row>
    <row r="114" s="23" customFormat="true" ht="12.75" hidden="true" customHeight="false" outlineLevel="0" collapsed="false">
      <c r="A114" s="23" t="s">
        <v>581</v>
      </c>
      <c r="B114" s="23" t="s">
        <v>582</v>
      </c>
      <c r="C114" s="40" t="s">
        <v>177</v>
      </c>
      <c r="D114" s="23" t="s">
        <v>82</v>
      </c>
      <c r="E114" s="23" t="s">
        <v>583</v>
      </c>
      <c r="F114" s="23" t="s">
        <v>584</v>
      </c>
      <c r="G114" s="23" t="n">
        <v>46</v>
      </c>
      <c r="H114" s="23" t="n">
        <v>80</v>
      </c>
      <c r="I114" s="41" t="s">
        <v>188</v>
      </c>
      <c r="K114" s="23" t="n">
        <v>0</v>
      </c>
      <c r="L114" s="23" t="n">
        <v>0</v>
      </c>
      <c r="M114" s="23" t="n">
        <v>0</v>
      </c>
      <c r="N114" s="23" t="n">
        <v>0</v>
      </c>
      <c r="O114" s="23" t="n">
        <f aca="false">K114+L114</f>
        <v>0</v>
      </c>
      <c r="P114" s="23" t="n">
        <f aca="false">K114+L114+M114+N114</f>
        <v>0</v>
      </c>
      <c r="Q114" s="23" t="n">
        <v>0</v>
      </c>
      <c r="R114" s="23" t="n">
        <v>0</v>
      </c>
      <c r="S114" s="23" t="n">
        <v>0</v>
      </c>
      <c r="T114" s="23" t="n">
        <v>0</v>
      </c>
      <c r="U114" s="23" t="n">
        <f aca="false">IF(I114="delivery",O114-SUM(Q114+R114),IF(I114="PO",P114-SUM(Q114:R114)))</f>
        <v>0</v>
      </c>
      <c r="V114" s="43" t="n">
        <v>42.22</v>
      </c>
      <c r="W114" s="43" t="n">
        <v>42.22</v>
      </c>
      <c r="X114" s="43" t="n">
        <f aca="false">W114-V114</f>
        <v>0</v>
      </c>
      <c r="Y114" s="43"/>
      <c r="Z114" s="43"/>
      <c r="AA114" s="43"/>
      <c r="AB114" s="43"/>
      <c r="AC114" s="43" t="s">
        <v>10482</v>
      </c>
      <c r="AD114" s="43"/>
      <c r="AE114" s="43"/>
      <c r="AF114" s="43" t="s">
        <v>10502</v>
      </c>
      <c r="AG114" s="43" t="n">
        <v>42.22</v>
      </c>
      <c r="AH114" s="43" t="s">
        <v>10663</v>
      </c>
      <c r="AI114" s="63" t="n">
        <v>80</v>
      </c>
      <c r="AJ114" s="63" t="n">
        <v>7</v>
      </c>
      <c r="AK114" s="43"/>
      <c r="AL114" s="43"/>
      <c r="AM114" s="43"/>
      <c r="AN114" s="43" t="s">
        <v>10550</v>
      </c>
      <c r="AO114" s="43" t="s">
        <v>82</v>
      </c>
      <c r="AP114" s="23" t="s">
        <v>181</v>
      </c>
      <c r="BF114" s="23" t="s">
        <v>10498</v>
      </c>
      <c r="BG114" s="1" t="s">
        <v>183</v>
      </c>
    </row>
    <row r="115" s="23" customFormat="true" ht="12.75" hidden="true" customHeight="false" outlineLevel="0" collapsed="false">
      <c r="A115" s="23" t="s">
        <v>585</v>
      </c>
      <c r="B115" s="23" t="s">
        <v>586</v>
      </c>
      <c r="C115" s="40" t="s">
        <v>177</v>
      </c>
      <c r="D115" s="23" t="s">
        <v>82</v>
      </c>
      <c r="E115" s="23" t="s">
        <v>587</v>
      </c>
      <c r="F115" s="23" t="s">
        <v>588</v>
      </c>
      <c r="G115" s="23" t="n">
        <v>46</v>
      </c>
      <c r="H115" s="23" t="n">
        <v>80</v>
      </c>
      <c r="I115" s="41" t="s">
        <v>188</v>
      </c>
      <c r="K115" s="23" t="n">
        <v>0</v>
      </c>
      <c r="L115" s="23" t="n">
        <v>0</v>
      </c>
      <c r="M115" s="23" t="n">
        <v>0</v>
      </c>
      <c r="N115" s="23" t="n">
        <v>0</v>
      </c>
      <c r="O115" s="23" t="n">
        <f aca="false">K115+L115</f>
        <v>0</v>
      </c>
      <c r="P115" s="23" t="n">
        <f aca="false">K115+L115+M115+N115</f>
        <v>0</v>
      </c>
      <c r="Q115" s="23" t="n">
        <v>0</v>
      </c>
      <c r="R115" s="23" t="n">
        <v>0</v>
      </c>
      <c r="S115" s="23" t="n">
        <v>0</v>
      </c>
      <c r="T115" s="23" t="n">
        <v>0</v>
      </c>
      <c r="U115" s="23" t="n">
        <f aca="false">IF(I115="delivery",O115-SUM(Q115+R115),IF(I115="PO",P115-SUM(Q115:R115)))</f>
        <v>0</v>
      </c>
      <c r="V115" s="43" t="n">
        <v>24.79</v>
      </c>
      <c r="W115" s="43" t="n">
        <v>24.79</v>
      </c>
      <c r="X115" s="43" t="n">
        <f aca="false">W115-V115</f>
        <v>0</v>
      </c>
      <c r="Y115" s="43"/>
      <c r="Z115" s="43"/>
      <c r="AA115" s="43"/>
      <c r="AB115" s="43"/>
      <c r="AC115" s="43" t="s">
        <v>10482</v>
      </c>
      <c r="AD115" s="43"/>
      <c r="AE115" s="43"/>
      <c r="AF115" s="43" t="s">
        <v>10502</v>
      </c>
      <c r="AG115" s="43" t="n">
        <v>24.79</v>
      </c>
      <c r="AH115" s="43" t="s">
        <v>10664</v>
      </c>
      <c r="AI115" s="63" t="n">
        <v>80</v>
      </c>
      <c r="AJ115" s="63" t="n">
        <v>7</v>
      </c>
      <c r="AK115" s="43"/>
      <c r="AL115" s="43"/>
      <c r="AM115" s="43"/>
      <c r="AN115" s="43" t="s">
        <v>10550</v>
      </c>
      <c r="AO115" s="43" t="s">
        <v>82</v>
      </c>
      <c r="AP115" s="23" t="s">
        <v>181</v>
      </c>
      <c r="BF115" s="23" t="s">
        <v>10498</v>
      </c>
      <c r="BG115" s="1" t="s">
        <v>183</v>
      </c>
    </row>
    <row r="116" s="23" customFormat="true" ht="12.75" hidden="true" customHeight="false" outlineLevel="0" collapsed="false">
      <c r="A116" s="23" t="s">
        <v>589</v>
      </c>
      <c r="B116" s="23" t="s">
        <v>590</v>
      </c>
      <c r="C116" s="40" t="s">
        <v>177</v>
      </c>
      <c r="D116" s="23" t="s">
        <v>82</v>
      </c>
      <c r="E116" s="23" t="s">
        <v>591</v>
      </c>
      <c r="F116" s="23" t="s">
        <v>592</v>
      </c>
      <c r="G116" s="23" t="n">
        <v>46</v>
      </c>
      <c r="H116" s="23" t="n">
        <v>80</v>
      </c>
      <c r="I116" s="41" t="s">
        <v>188</v>
      </c>
      <c r="K116" s="23" t="n">
        <v>0</v>
      </c>
      <c r="L116" s="23" t="n">
        <v>891</v>
      </c>
      <c r="M116" s="23" t="n">
        <v>0</v>
      </c>
      <c r="N116" s="23" t="n">
        <v>0</v>
      </c>
      <c r="O116" s="23" t="n">
        <f aca="false">K116+L116</f>
        <v>891</v>
      </c>
      <c r="P116" s="23" t="n">
        <f aca="false">K116+L116+M116+N116</f>
        <v>891</v>
      </c>
      <c r="Q116" s="23" t="n">
        <v>279</v>
      </c>
      <c r="R116" s="23" t="n">
        <v>152</v>
      </c>
      <c r="S116" s="23" t="n">
        <v>132</v>
      </c>
      <c r="T116" s="23" t="n">
        <v>208</v>
      </c>
      <c r="U116" s="23" t="n">
        <f aca="false">IF(I116="delivery",O116-SUM(Q116+R116),IF(I116="PO",P116-SUM(Q116:R116)))</f>
        <v>460</v>
      </c>
      <c r="V116" s="43" t="n">
        <v>39.37</v>
      </c>
      <c r="W116" s="43" t="n">
        <v>39.37</v>
      </c>
      <c r="X116" s="43" t="n">
        <f aca="false">W116-V116</f>
        <v>0</v>
      </c>
      <c r="Y116" s="43"/>
      <c r="Z116" s="43"/>
      <c r="AA116" s="43" t="n">
        <v>39.37</v>
      </c>
      <c r="AB116" s="43"/>
      <c r="AC116" s="43" t="s">
        <v>10482</v>
      </c>
      <c r="AD116" s="43"/>
      <c r="AE116" s="43"/>
      <c r="AF116" s="43" t="s">
        <v>10502</v>
      </c>
      <c r="AG116" s="43" t="n">
        <v>39.37</v>
      </c>
      <c r="AH116" s="43" t="s">
        <v>10699</v>
      </c>
      <c r="AI116" s="63" t="n">
        <v>80</v>
      </c>
      <c r="AJ116" s="63" t="n">
        <v>7</v>
      </c>
      <c r="AK116" s="43"/>
      <c r="AL116" s="43"/>
      <c r="AM116" s="43"/>
      <c r="AN116" s="43" t="s">
        <v>10550</v>
      </c>
      <c r="AO116" s="43" t="s">
        <v>82</v>
      </c>
      <c r="AP116" s="23" t="s">
        <v>181</v>
      </c>
      <c r="BF116" s="23" t="s">
        <v>10498</v>
      </c>
      <c r="BG116" s="1" t="s">
        <v>183</v>
      </c>
    </row>
    <row r="117" s="23" customFormat="true" ht="12.75" hidden="true" customHeight="false" outlineLevel="0" collapsed="false">
      <c r="A117" s="23" t="s">
        <v>593</v>
      </c>
      <c r="B117" s="23" t="s">
        <v>594</v>
      </c>
      <c r="C117" s="40" t="s">
        <v>177</v>
      </c>
      <c r="D117" s="23" t="s">
        <v>82</v>
      </c>
      <c r="E117" s="23" t="s">
        <v>595</v>
      </c>
      <c r="F117" s="23" t="s">
        <v>596</v>
      </c>
      <c r="G117" s="23" t="n">
        <v>46</v>
      </c>
      <c r="H117" s="23" t="n">
        <v>80</v>
      </c>
      <c r="I117" s="41" t="s">
        <v>188</v>
      </c>
      <c r="K117" s="23" t="n">
        <v>0</v>
      </c>
      <c r="L117" s="23" t="n">
        <v>676</v>
      </c>
      <c r="M117" s="23" t="n">
        <v>0</v>
      </c>
      <c r="N117" s="23" t="n">
        <v>0</v>
      </c>
      <c r="O117" s="23" t="n">
        <f aca="false">K117+L117</f>
        <v>676</v>
      </c>
      <c r="P117" s="23" t="n">
        <f aca="false">K117+L117+M117+N117</f>
        <v>676</v>
      </c>
      <c r="Q117" s="23" t="n">
        <v>329</v>
      </c>
      <c r="R117" s="23" t="n">
        <v>152</v>
      </c>
      <c r="S117" s="23" t="n">
        <v>132</v>
      </c>
      <c r="T117" s="23" t="n">
        <v>208</v>
      </c>
      <c r="U117" s="23" t="n">
        <f aca="false">IF(I117="delivery",O117-SUM(Q117+R117),IF(I117="PO",P117-SUM(Q117:R117)))</f>
        <v>195</v>
      </c>
      <c r="V117" s="43" t="n">
        <v>24.3</v>
      </c>
      <c r="W117" s="43" t="n">
        <v>24.3</v>
      </c>
      <c r="X117" s="43" t="n">
        <f aca="false">W117-V117</f>
        <v>0</v>
      </c>
      <c r="Y117" s="43"/>
      <c r="Z117" s="43"/>
      <c r="AA117" s="43"/>
      <c r="AB117" s="43"/>
      <c r="AC117" s="43" t="s">
        <v>10482</v>
      </c>
      <c r="AD117" s="43"/>
      <c r="AE117" s="43"/>
      <c r="AF117" s="43" t="s">
        <v>10502</v>
      </c>
      <c r="AG117" s="43" t="n">
        <v>24.3</v>
      </c>
      <c r="AH117" s="43" t="s">
        <v>10700</v>
      </c>
      <c r="AI117" s="63" t="n">
        <v>80</v>
      </c>
      <c r="AJ117" s="63" t="n">
        <v>7</v>
      </c>
      <c r="AK117" s="43"/>
      <c r="AL117" s="43"/>
      <c r="AM117" s="43"/>
      <c r="AN117" s="43" t="s">
        <v>10550</v>
      </c>
      <c r="AO117" s="43" t="s">
        <v>82</v>
      </c>
      <c r="AP117" s="23" t="s">
        <v>181</v>
      </c>
      <c r="BF117" s="23" t="s">
        <v>10498</v>
      </c>
      <c r="BG117" s="1" t="s">
        <v>183</v>
      </c>
    </row>
    <row r="118" s="23" customFormat="true" ht="12.75" hidden="true" customHeight="false" outlineLevel="0" collapsed="false">
      <c r="A118" s="23" t="s">
        <v>597</v>
      </c>
      <c r="B118" s="23" t="s">
        <v>598</v>
      </c>
      <c r="C118" s="40" t="s">
        <v>177</v>
      </c>
      <c r="D118" s="23" t="s">
        <v>82</v>
      </c>
      <c r="E118" s="23" t="s">
        <v>599</v>
      </c>
      <c r="F118" s="23" t="s">
        <v>600</v>
      </c>
      <c r="G118" s="23" t="n">
        <v>46</v>
      </c>
      <c r="H118" s="23" t="n">
        <v>80</v>
      </c>
      <c r="I118" s="41" t="s">
        <v>188</v>
      </c>
      <c r="K118" s="23" t="n">
        <v>0</v>
      </c>
      <c r="L118" s="23" t="n">
        <v>365</v>
      </c>
      <c r="M118" s="23" t="n">
        <v>0</v>
      </c>
      <c r="N118" s="23" t="n">
        <v>0</v>
      </c>
      <c r="O118" s="23" t="n">
        <f aca="false">K118+L118</f>
        <v>365</v>
      </c>
      <c r="P118" s="23" t="n">
        <f aca="false">K118+L118+M118+N118</f>
        <v>365</v>
      </c>
      <c r="Q118" s="23" t="n">
        <v>23</v>
      </c>
      <c r="R118" s="23" t="n">
        <v>9</v>
      </c>
      <c r="S118" s="23" t="n">
        <v>0</v>
      </c>
      <c r="T118" s="23" t="n">
        <v>0</v>
      </c>
      <c r="U118" s="23" t="n">
        <f aca="false">IF(I118="delivery",O118-SUM(Q118+R118),IF(I118="PO",P118-SUM(Q118:R118)))</f>
        <v>333</v>
      </c>
      <c r="V118" s="43" t="n">
        <v>61.73</v>
      </c>
      <c r="W118" s="43" t="n">
        <v>61.73</v>
      </c>
      <c r="X118" s="43" t="n">
        <f aca="false">W118-V118</f>
        <v>0</v>
      </c>
      <c r="Y118" s="43"/>
      <c r="Z118" s="43"/>
      <c r="AA118" s="43" t="n">
        <v>37.10334</v>
      </c>
      <c r="AB118" s="43" t="n">
        <v>24.79</v>
      </c>
      <c r="AC118" s="43" t="s">
        <v>10482</v>
      </c>
      <c r="AD118" s="43" t="s">
        <v>10689</v>
      </c>
      <c r="AE118" s="43"/>
      <c r="AF118" s="43" t="s">
        <v>10502</v>
      </c>
      <c r="AG118" s="43" t="n">
        <v>24.79</v>
      </c>
      <c r="AH118" s="43" t="s">
        <v>10664</v>
      </c>
      <c r="AI118" s="63" t="n">
        <v>80</v>
      </c>
      <c r="AJ118" s="63" t="n">
        <v>7</v>
      </c>
      <c r="AK118" s="43"/>
      <c r="AL118" s="43"/>
      <c r="AM118" s="43"/>
      <c r="AN118" s="43" t="s">
        <v>10550</v>
      </c>
      <c r="AO118" s="43" t="s">
        <v>82</v>
      </c>
      <c r="AP118" s="23" t="s">
        <v>181</v>
      </c>
      <c r="BF118" s="23" t="s">
        <v>10498</v>
      </c>
      <c r="BG118" s="1" t="s">
        <v>183</v>
      </c>
    </row>
    <row r="119" s="23" customFormat="true" ht="12.75" hidden="true" customHeight="false" outlineLevel="0" collapsed="false">
      <c r="A119" s="23" t="s">
        <v>601</v>
      </c>
      <c r="B119" s="23" t="s">
        <v>602</v>
      </c>
      <c r="C119" s="40" t="s">
        <v>177</v>
      </c>
      <c r="D119" s="23" t="s">
        <v>82</v>
      </c>
      <c r="E119" s="23" t="s">
        <v>603</v>
      </c>
      <c r="F119" s="23" t="s">
        <v>604</v>
      </c>
      <c r="G119" s="23" t="n">
        <v>51</v>
      </c>
      <c r="H119" s="23" t="n">
        <v>500</v>
      </c>
      <c r="I119" s="41" t="s">
        <v>188</v>
      </c>
      <c r="K119" s="23" t="n">
        <v>0</v>
      </c>
      <c r="L119" s="23" t="n">
        <v>999</v>
      </c>
      <c r="M119" s="23" t="n">
        <v>200</v>
      </c>
      <c r="N119" s="23" t="n">
        <v>500</v>
      </c>
      <c r="O119" s="23" t="n">
        <f aca="false">K119+L119</f>
        <v>999</v>
      </c>
      <c r="P119" s="23" t="n">
        <f aca="false">K119+L119+M119+N119</f>
        <v>1699</v>
      </c>
      <c r="Q119" s="23" t="n">
        <v>1180</v>
      </c>
      <c r="R119" s="23" t="n">
        <v>326</v>
      </c>
      <c r="S119" s="23" t="n">
        <v>198</v>
      </c>
      <c r="T119" s="23" t="n">
        <v>169</v>
      </c>
      <c r="U119" s="23" t="n">
        <f aca="false">IF(I119="delivery",O119-SUM(Q119+R119),IF(I119="PO",P119-SUM(Q119:R119)))</f>
        <v>193</v>
      </c>
      <c r="V119" s="43" t="n">
        <v>59.042</v>
      </c>
      <c r="W119" s="43" t="n">
        <v>59.042</v>
      </c>
      <c r="X119" s="43" t="n">
        <f aca="false">W119-V119</f>
        <v>0</v>
      </c>
      <c r="Y119" s="43"/>
      <c r="Z119" s="43"/>
      <c r="AA119" s="43" t="n">
        <v>54.3386</v>
      </c>
      <c r="AB119" s="43"/>
      <c r="AC119" s="43" t="s">
        <v>10482</v>
      </c>
      <c r="AD119" s="43"/>
      <c r="AE119" s="43"/>
      <c r="AF119" s="43"/>
      <c r="AG119" s="43" t="n">
        <v>53.1409</v>
      </c>
      <c r="AH119" s="43" t="s">
        <v>10701</v>
      </c>
      <c r="AI119" s="63" t="n">
        <v>500</v>
      </c>
      <c r="AJ119" s="63" t="n">
        <v>8</v>
      </c>
      <c r="AK119" s="43"/>
      <c r="AL119" s="43"/>
      <c r="AM119" s="43"/>
      <c r="AN119" s="43" t="s">
        <v>10550</v>
      </c>
      <c r="AO119" s="43" t="s">
        <v>82</v>
      </c>
      <c r="AP119" s="23" t="s">
        <v>189</v>
      </c>
      <c r="BF119" s="23" t="s">
        <v>10498</v>
      </c>
      <c r="BG119" s="1" t="s">
        <v>183</v>
      </c>
    </row>
    <row r="120" s="23" customFormat="true" ht="12.75" hidden="true" customHeight="false" outlineLevel="0" collapsed="false">
      <c r="A120" s="23" t="s">
        <v>605</v>
      </c>
      <c r="B120" s="23" t="s">
        <v>606</v>
      </c>
      <c r="C120" s="40" t="s">
        <v>177</v>
      </c>
      <c r="D120" s="23" t="s">
        <v>82</v>
      </c>
      <c r="E120" s="23" t="s">
        <v>607</v>
      </c>
      <c r="F120" s="23" t="s">
        <v>608</v>
      </c>
      <c r="G120" s="23" t="n">
        <v>96</v>
      </c>
      <c r="H120" s="23" t="n">
        <v>500</v>
      </c>
      <c r="I120" s="41" t="s">
        <v>188</v>
      </c>
      <c r="K120" s="23" t="n">
        <v>0</v>
      </c>
      <c r="L120" s="23" t="n">
        <v>1052</v>
      </c>
      <c r="M120" s="23" t="n">
        <v>260</v>
      </c>
      <c r="N120" s="23" t="n">
        <v>500</v>
      </c>
      <c r="O120" s="23" t="n">
        <f aca="false">K120+L120</f>
        <v>1052</v>
      </c>
      <c r="P120" s="23" t="n">
        <f aca="false">K120+L120+M120+N120</f>
        <v>1812</v>
      </c>
      <c r="Q120" s="23" t="n">
        <v>1182</v>
      </c>
      <c r="R120" s="23" t="n">
        <v>326</v>
      </c>
      <c r="S120" s="23" t="n">
        <v>198</v>
      </c>
      <c r="T120" s="23" t="n">
        <v>169</v>
      </c>
      <c r="U120" s="23" t="n">
        <f aca="false">IF(I120="delivery",O120-SUM(Q120+R120),IF(I120="PO",P120-SUM(Q120:R120)))</f>
        <v>304</v>
      </c>
      <c r="V120" s="43" t="n">
        <v>14.2849</v>
      </c>
      <c r="W120" s="43" t="n">
        <v>14.2849</v>
      </c>
      <c r="X120" s="43" t="n">
        <f aca="false">W120-V120</f>
        <v>0</v>
      </c>
      <c r="Y120" s="43"/>
      <c r="Z120" s="43"/>
      <c r="AA120" s="43" t="n">
        <v>14.227</v>
      </c>
      <c r="AB120" s="43"/>
      <c r="AC120" s="43" t="s">
        <v>10482</v>
      </c>
      <c r="AD120" s="43"/>
      <c r="AE120" s="43"/>
      <c r="AF120" s="43"/>
      <c r="AG120" s="43" t="n">
        <v>14.2849</v>
      </c>
      <c r="AH120" s="43" t="s">
        <v>10702</v>
      </c>
      <c r="AI120" s="63" t="s">
        <v>10703</v>
      </c>
      <c r="AJ120" s="63" t="s">
        <v>10610</v>
      </c>
      <c r="AK120" s="43"/>
      <c r="AL120" s="43"/>
      <c r="AM120" s="43"/>
      <c r="AN120" s="43" t="s">
        <v>10550</v>
      </c>
      <c r="AO120" s="43" t="s">
        <v>82</v>
      </c>
      <c r="AP120" s="23" t="s">
        <v>189</v>
      </c>
      <c r="BF120" s="23" t="s">
        <v>10498</v>
      </c>
      <c r="BG120" s="1" t="s">
        <v>183</v>
      </c>
    </row>
    <row r="121" s="23" customFormat="true" ht="12.75" hidden="true" customHeight="false" outlineLevel="0" collapsed="false">
      <c r="A121" s="23" t="s">
        <v>609</v>
      </c>
      <c r="B121" s="23" t="s">
        <v>610</v>
      </c>
      <c r="C121" s="40" t="s">
        <v>177</v>
      </c>
      <c r="D121" s="23" t="s">
        <v>82</v>
      </c>
      <c r="E121" s="23" t="s">
        <v>611</v>
      </c>
      <c r="F121" s="23" t="s">
        <v>612</v>
      </c>
      <c r="G121" s="23" t="n">
        <v>71</v>
      </c>
      <c r="H121" s="23" t="n">
        <v>2500</v>
      </c>
      <c r="I121" s="41" t="s">
        <v>188</v>
      </c>
      <c r="K121" s="23" t="n">
        <v>0</v>
      </c>
      <c r="L121" s="23" t="n">
        <v>3989</v>
      </c>
      <c r="M121" s="23" t="n">
        <v>0</v>
      </c>
      <c r="N121" s="23" t="n">
        <v>0</v>
      </c>
      <c r="O121" s="23" t="n">
        <f aca="false">K121+L121</f>
        <v>3989</v>
      </c>
      <c r="P121" s="23" t="n">
        <f aca="false">K121+L121+M121+N121</f>
        <v>3989</v>
      </c>
      <c r="Q121" s="23" t="n">
        <v>80</v>
      </c>
      <c r="R121" s="23" t="n">
        <v>2708</v>
      </c>
      <c r="S121" s="23" t="n">
        <v>2904</v>
      </c>
      <c r="T121" s="23" t="n">
        <v>2488</v>
      </c>
      <c r="U121" s="23" t="n">
        <f aca="false">IF(I121="delivery",O121-SUM(Q121+R121),IF(I121="PO",P121-SUM(Q121:R121)))</f>
        <v>1201</v>
      </c>
      <c r="V121" s="43" t="n">
        <v>2.32</v>
      </c>
      <c r="W121" s="43" t="n">
        <v>2.32</v>
      </c>
      <c r="X121" s="43" t="n">
        <f aca="false">W121-V121</f>
        <v>0</v>
      </c>
      <c r="Y121" s="43"/>
      <c r="Z121" s="43"/>
      <c r="AA121" s="43"/>
      <c r="AB121" s="43"/>
      <c r="AC121" s="43" t="s">
        <v>10482</v>
      </c>
      <c r="AD121" s="43"/>
      <c r="AE121" s="43"/>
      <c r="AF121" s="43"/>
      <c r="AG121" s="43" t="n">
        <v>2.285</v>
      </c>
      <c r="AH121" s="43" t="s">
        <v>10704</v>
      </c>
      <c r="AI121" s="63" t="s">
        <v>10705</v>
      </c>
      <c r="AJ121" s="63" t="s">
        <v>10622</v>
      </c>
      <c r="AK121" s="43"/>
      <c r="AL121" s="43"/>
      <c r="AM121" s="43"/>
      <c r="AN121" s="43" t="s">
        <v>10486</v>
      </c>
      <c r="AO121" s="43" t="s">
        <v>82</v>
      </c>
      <c r="AP121" s="23" t="s">
        <v>189</v>
      </c>
      <c r="BF121" s="23" t="s">
        <v>10498</v>
      </c>
      <c r="BG121" s="1" t="s">
        <v>183</v>
      </c>
    </row>
    <row r="122" s="23" customFormat="true" ht="12.75" hidden="true" customHeight="false" outlineLevel="0" collapsed="false">
      <c r="A122" s="23" t="s">
        <v>613</v>
      </c>
      <c r="B122" s="23" t="s">
        <v>614</v>
      </c>
      <c r="C122" s="40" t="s">
        <v>177</v>
      </c>
      <c r="D122" s="23" t="s">
        <v>82</v>
      </c>
      <c r="E122" s="23" t="s">
        <v>615</v>
      </c>
      <c r="F122" s="23" t="s">
        <v>616</v>
      </c>
      <c r="G122" s="23" t="n">
        <v>46</v>
      </c>
      <c r="H122" s="23" t="n">
        <v>100</v>
      </c>
      <c r="I122" s="41" t="s">
        <v>188</v>
      </c>
      <c r="K122" s="23" t="n">
        <v>301</v>
      </c>
      <c r="L122" s="23" t="n">
        <v>1157</v>
      </c>
      <c r="M122" s="23" t="n">
        <v>0</v>
      </c>
      <c r="N122" s="23" t="n">
        <v>0</v>
      </c>
      <c r="O122" s="23" t="n">
        <f aca="false">K122+L122</f>
        <v>1458</v>
      </c>
      <c r="P122" s="23" t="n">
        <f aca="false">K122+L122+M122+N122</f>
        <v>1458</v>
      </c>
      <c r="Q122" s="23" t="n">
        <v>201</v>
      </c>
      <c r="R122" s="23" t="n">
        <v>388</v>
      </c>
      <c r="S122" s="23" t="n">
        <v>243</v>
      </c>
      <c r="T122" s="23" t="n">
        <v>313</v>
      </c>
      <c r="U122" s="23" t="n">
        <f aca="false">IF(I122="delivery",O122-SUM(Q122+R122),IF(I122="PO",P122-SUM(Q122:R122)))</f>
        <v>869</v>
      </c>
      <c r="V122" s="43" t="n">
        <v>12.83</v>
      </c>
      <c r="W122" s="43" t="n">
        <v>12.83</v>
      </c>
      <c r="X122" s="43" t="n">
        <f aca="false">W122-V122</f>
        <v>0</v>
      </c>
      <c r="Y122" s="43"/>
      <c r="Z122" s="43"/>
      <c r="AA122" s="43" t="n">
        <v>12.83</v>
      </c>
      <c r="AB122" s="43"/>
      <c r="AC122" s="43" t="s">
        <v>10482</v>
      </c>
      <c r="AD122" s="43"/>
      <c r="AE122" s="43"/>
      <c r="AF122" s="43" t="s">
        <v>10502</v>
      </c>
      <c r="AG122" s="43" t="n">
        <v>12.83</v>
      </c>
      <c r="AH122" s="43" t="s">
        <v>10706</v>
      </c>
      <c r="AI122" s="63" t="n">
        <v>100</v>
      </c>
      <c r="AJ122" s="63" t="n">
        <v>7</v>
      </c>
      <c r="AK122" s="43"/>
      <c r="AL122" s="43"/>
      <c r="AM122" s="43"/>
      <c r="AN122" s="43" t="s">
        <v>10550</v>
      </c>
      <c r="AO122" s="43" t="s">
        <v>82</v>
      </c>
      <c r="AP122" s="23" t="s">
        <v>181</v>
      </c>
      <c r="BF122" s="23" t="s">
        <v>10498</v>
      </c>
      <c r="BG122" s="1" t="s">
        <v>183</v>
      </c>
    </row>
    <row r="123" s="23" customFormat="true" ht="12.75" hidden="true" customHeight="false" outlineLevel="0" collapsed="false">
      <c r="A123" s="23" t="s">
        <v>617</v>
      </c>
      <c r="B123" s="23" t="s">
        <v>618</v>
      </c>
      <c r="C123" s="40" t="s">
        <v>177</v>
      </c>
      <c r="D123" s="23" t="s">
        <v>82</v>
      </c>
      <c r="E123" s="23" t="s">
        <v>619</v>
      </c>
      <c r="F123" s="23" t="s">
        <v>620</v>
      </c>
      <c r="G123" s="23" t="n">
        <v>46</v>
      </c>
      <c r="H123" s="23" t="n">
        <v>80</v>
      </c>
      <c r="I123" s="41" t="s">
        <v>188</v>
      </c>
      <c r="K123" s="23" t="n">
        <v>0</v>
      </c>
      <c r="L123" s="23" t="n">
        <v>481</v>
      </c>
      <c r="M123" s="23" t="n">
        <v>0</v>
      </c>
      <c r="N123" s="23" t="n">
        <v>0</v>
      </c>
      <c r="O123" s="23" t="n">
        <f aca="false">K123+L123</f>
        <v>481</v>
      </c>
      <c r="P123" s="23" t="n">
        <f aca="false">K123+L123+M123+N123</f>
        <v>481</v>
      </c>
      <c r="Q123" s="23" t="n">
        <v>122</v>
      </c>
      <c r="R123" s="23" t="n">
        <v>236</v>
      </c>
      <c r="S123" s="23" t="n">
        <v>111</v>
      </c>
      <c r="T123" s="23" t="n">
        <v>105</v>
      </c>
      <c r="U123" s="23" t="n">
        <f aca="false">IF(I123="delivery",O123-SUM(Q123+R123),IF(I123="PO",P123-SUM(Q123:R123)))</f>
        <v>123</v>
      </c>
      <c r="V123" s="43" t="n">
        <v>24.79</v>
      </c>
      <c r="W123" s="43" t="n">
        <v>24.79</v>
      </c>
      <c r="X123" s="43" t="n">
        <f aca="false">W123-V123</f>
        <v>0</v>
      </c>
      <c r="Y123" s="43"/>
      <c r="Z123" s="43"/>
      <c r="AA123" s="43" t="n">
        <v>24.79</v>
      </c>
      <c r="AB123" s="43"/>
      <c r="AC123" s="43" t="s">
        <v>10482</v>
      </c>
      <c r="AD123" s="43"/>
      <c r="AE123" s="43"/>
      <c r="AF123" s="43" t="s">
        <v>10502</v>
      </c>
      <c r="AG123" s="43" t="n">
        <v>24.79</v>
      </c>
      <c r="AH123" s="43" t="s">
        <v>10664</v>
      </c>
      <c r="AI123" s="63" t="n">
        <v>80</v>
      </c>
      <c r="AJ123" s="63" t="n">
        <v>7</v>
      </c>
      <c r="AK123" s="43"/>
      <c r="AL123" s="43"/>
      <c r="AM123" s="43"/>
      <c r="AN123" s="43" t="s">
        <v>10550</v>
      </c>
      <c r="AO123" s="43" t="s">
        <v>82</v>
      </c>
      <c r="AP123" s="23" t="s">
        <v>181</v>
      </c>
      <c r="BF123" s="23" t="s">
        <v>10498</v>
      </c>
      <c r="BG123" s="1" t="s">
        <v>183</v>
      </c>
    </row>
    <row r="124" s="23" customFormat="true" ht="12.75" hidden="true" customHeight="false" outlineLevel="0" collapsed="false">
      <c r="A124" s="23" t="s">
        <v>621</v>
      </c>
      <c r="B124" s="23" t="s">
        <v>622</v>
      </c>
      <c r="C124" s="40" t="s">
        <v>177</v>
      </c>
      <c r="D124" s="23" t="s">
        <v>82</v>
      </c>
      <c r="E124" s="23" t="s">
        <v>623</v>
      </c>
      <c r="F124" s="23" t="s">
        <v>624</v>
      </c>
      <c r="G124" s="23" t="n">
        <v>46</v>
      </c>
      <c r="H124" s="23" t="n">
        <v>80</v>
      </c>
      <c r="I124" s="41" t="s">
        <v>188</v>
      </c>
      <c r="K124" s="23" t="n">
        <v>0</v>
      </c>
      <c r="L124" s="23" t="n">
        <v>264</v>
      </c>
      <c r="M124" s="23" t="n">
        <v>80</v>
      </c>
      <c r="N124" s="23" t="n">
        <v>0</v>
      </c>
      <c r="O124" s="23" t="n">
        <f aca="false">K124+L124</f>
        <v>264</v>
      </c>
      <c r="P124" s="23" t="n">
        <f aca="false">K124+L124+M124+N124</f>
        <v>344</v>
      </c>
      <c r="Q124" s="23" t="n">
        <v>66</v>
      </c>
      <c r="R124" s="23" t="n">
        <v>236</v>
      </c>
      <c r="S124" s="23" t="n">
        <v>111</v>
      </c>
      <c r="T124" s="23" t="n">
        <v>105</v>
      </c>
      <c r="U124" s="23" t="n">
        <f aca="false">IF(I124="delivery",O124-SUM(Q124+R124),IF(I124="PO",P124-SUM(Q124:R124)))</f>
        <v>42</v>
      </c>
      <c r="V124" s="43" t="n">
        <v>41.57</v>
      </c>
      <c r="W124" s="43" t="n">
        <v>41.57</v>
      </c>
      <c r="X124" s="43" t="n">
        <f aca="false">W124-V124</f>
        <v>0</v>
      </c>
      <c r="Y124" s="43"/>
      <c r="Z124" s="43"/>
      <c r="AA124" s="43" t="n">
        <v>41.57</v>
      </c>
      <c r="AB124" s="43"/>
      <c r="AC124" s="43" t="s">
        <v>10482</v>
      </c>
      <c r="AD124" s="43"/>
      <c r="AE124" s="43"/>
      <c r="AF124" s="43" t="s">
        <v>10502</v>
      </c>
      <c r="AG124" s="43" t="n">
        <v>41.57</v>
      </c>
      <c r="AH124" s="43" t="s">
        <v>10707</v>
      </c>
      <c r="AI124" s="63" t="n">
        <v>80</v>
      </c>
      <c r="AJ124" s="63" t="n">
        <v>7</v>
      </c>
      <c r="AK124" s="43"/>
      <c r="AL124" s="43"/>
      <c r="AM124" s="43"/>
      <c r="AN124" s="43" t="s">
        <v>10550</v>
      </c>
      <c r="AO124" s="43" t="s">
        <v>82</v>
      </c>
      <c r="AP124" s="23" t="s">
        <v>181</v>
      </c>
      <c r="BF124" s="23" t="s">
        <v>10498</v>
      </c>
      <c r="BG124" s="1" t="s">
        <v>183</v>
      </c>
    </row>
    <row r="125" s="23" customFormat="true" ht="12.75" hidden="true" customHeight="false" outlineLevel="0" collapsed="false">
      <c r="A125" s="23" t="s">
        <v>625</v>
      </c>
      <c r="B125" s="23" t="s">
        <v>626</v>
      </c>
      <c r="C125" s="40" t="s">
        <v>177</v>
      </c>
      <c r="D125" s="23" t="s">
        <v>82</v>
      </c>
      <c r="E125" s="23" t="s">
        <v>627</v>
      </c>
      <c r="F125" s="23" t="s">
        <v>628</v>
      </c>
      <c r="G125" s="23" t="n">
        <v>66</v>
      </c>
      <c r="H125" s="23" t="n">
        <v>1000</v>
      </c>
      <c r="I125" s="41" t="s">
        <v>188</v>
      </c>
      <c r="K125" s="23" t="n">
        <v>348</v>
      </c>
      <c r="L125" s="23" t="n">
        <v>1011</v>
      </c>
      <c r="M125" s="23" t="n">
        <v>0</v>
      </c>
      <c r="N125" s="23" t="n">
        <v>0</v>
      </c>
      <c r="O125" s="23" t="n">
        <f aca="false">K125+L125</f>
        <v>1359</v>
      </c>
      <c r="P125" s="23" t="n">
        <f aca="false">K125+L125+M125+N125</f>
        <v>1359</v>
      </c>
      <c r="Q125" s="23" t="n">
        <v>0</v>
      </c>
      <c r="R125" s="23" t="n">
        <v>0</v>
      </c>
      <c r="S125" s="23" t="n">
        <v>0</v>
      </c>
      <c r="T125" s="23" t="n">
        <v>0</v>
      </c>
      <c r="U125" s="23" t="n">
        <f aca="false">IF(I125="delivery",O125-SUM(Q125+R125),IF(I125="PO",P125-SUM(Q125:R125)))</f>
        <v>1359</v>
      </c>
      <c r="V125" s="43" t="n">
        <v>2.2</v>
      </c>
      <c r="W125" s="43" t="n">
        <v>2.2</v>
      </c>
      <c r="X125" s="43" t="n">
        <f aca="false">W125-V125</f>
        <v>0</v>
      </c>
      <c r="Y125" s="43"/>
      <c r="Z125" s="43"/>
      <c r="AA125" s="43"/>
      <c r="AB125" s="43"/>
      <c r="AC125" s="43" t="s">
        <v>10482</v>
      </c>
      <c r="AD125" s="43"/>
      <c r="AE125" s="43"/>
      <c r="AF125" s="43"/>
      <c r="AG125" s="43" t="n">
        <v>2.2</v>
      </c>
      <c r="AH125" s="43" t="s">
        <v>10708</v>
      </c>
      <c r="AI125" s="63" t="s">
        <v>10553</v>
      </c>
      <c r="AJ125" s="63" t="s">
        <v>10622</v>
      </c>
      <c r="AK125" s="43"/>
      <c r="AL125" s="43"/>
      <c r="AM125" s="43"/>
      <c r="AN125" s="43" t="s">
        <v>10486</v>
      </c>
      <c r="AO125" s="43" t="s">
        <v>82</v>
      </c>
      <c r="AP125" s="23" t="s">
        <v>189</v>
      </c>
      <c r="BF125" s="23" t="s">
        <v>10498</v>
      </c>
      <c r="BG125" s="1" t="s">
        <v>183</v>
      </c>
    </row>
    <row r="126" s="23" customFormat="true" ht="12.75" hidden="true" customHeight="false" outlineLevel="0" collapsed="false">
      <c r="A126" s="23" t="s">
        <v>629</v>
      </c>
      <c r="B126" s="23" t="s">
        <v>630</v>
      </c>
      <c r="C126" s="40" t="s">
        <v>177</v>
      </c>
      <c r="D126" s="23" t="s">
        <v>82</v>
      </c>
      <c r="E126" s="23" t="s">
        <v>631</v>
      </c>
      <c r="F126" s="23" t="s">
        <v>632</v>
      </c>
      <c r="G126" s="23" t="n">
        <v>46</v>
      </c>
      <c r="H126" s="23" t="n">
        <v>80</v>
      </c>
      <c r="I126" s="41" t="s">
        <v>188</v>
      </c>
      <c r="K126" s="23" t="n">
        <v>0</v>
      </c>
      <c r="L126" s="23" t="n">
        <v>243</v>
      </c>
      <c r="M126" s="23" t="n">
        <v>400</v>
      </c>
      <c r="N126" s="23" t="n">
        <v>0</v>
      </c>
      <c r="O126" s="23" t="n">
        <f aca="false">K126+L126</f>
        <v>243</v>
      </c>
      <c r="P126" s="23" t="n">
        <f aca="false">K126+L126+M126+N126</f>
        <v>643</v>
      </c>
      <c r="Q126" s="23" t="n">
        <v>421</v>
      </c>
      <c r="R126" s="23" t="n">
        <v>349</v>
      </c>
      <c r="S126" s="23" t="n">
        <v>142</v>
      </c>
      <c r="T126" s="23" t="n">
        <v>130</v>
      </c>
      <c r="U126" s="23" t="n">
        <f aca="false">IF(I126="delivery",O126-SUM(Q126+R126),IF(I126="PO",P126-SUM(Q126:R126)))</f>
        <v>-127</v>
      </c>
      <c r="V126" s="43" t="n">
        <v>24.29</v>
      </c>
      <c r="W126" s="43" t="n">
        <v>24.29</v>
      </c>
      <c r="X126" s="43" t="n">
        <f aca="false">W126-V126</f>
        <v>0</v>
      </c>
      <c r="Y126" s="43"/>
      <c r="Z126" s="43"/>
      <c r="AA126" s="43" t="n">
        <v>24.29</v>
      </c>
      <c r="AB126" s="43"/>
      <c r="AC126" s="43" t="s">
        <v>10482</v>
      </c>
      <c r="AD126" s="43"/>
      <c r="AE126" s="43"/>
      <c r="AF126" s="43" t="s">
        <v>10502</v>
      </c>
      <c r="AG126" s="43" t="n">
        <v>24.29</v>
      </c>
      <c r="AH126" s="43" t="s">
        <v>10709</v>
      </c>
      <c r="AI126" s="63" t="n">
        <v>80</v>
      </c>
      <c r="AJ126" s="63" t="n">
        <v>7</v>
      </c>
      <c r="AK126" s="43"/>
      <c r="AL126" s="43"/>
      <c r="AM126" s="43"/>
      <c r="AN126" s="43" t="s">
        <v>10550</v>
      </c>
      <c r="AO126" s="43" t="s">
        <v>82</v>
      </c>
      <c r="AP126" s="23" t="s">
        <v>181</v>
      </c>
      <c r="BF126" s="23" t="s">
        <v>10498</v>
      </c>
      <c r="BG126" s="1" t="s">
        <v>183</v>
      </c>
    </row>
    <row r="127" s="23" customFormat="true" ht="12.75" hidden="true" customHeight="false" outlineLevel="0" collapsed="false">
      <c r="A127" s="23" t="s">
        <v>633</v>
      </c>
      <c r="B127" s="23" t="s">
        <v>634</v>
      </c>
      <c r="C127" s="40" t="s">
        <v>177</v>
      </c>
      <c r="D127" s="23" t="s">
        <v>82</v>
      </c>
      <c r="E127" s="23" t="s">
        <v>635</v>
      </c>
      <c r="F127" s="23" t="s">
        <v>636</v>
      </c>
      <c r="G127" s="23" t="n">
        <v>71</v>
      </c>
      <c r="H127" s="23" t="n">
        <v>1000</v>
      </c>
      <c r="I127" s="41" t="s">
        <v>188</v>
      </c>
      <c r="K127" s="23" t="n">
        <v>692</v>
      </c>
      <c r="L127" s="23" t="n">
        <v>440</v>
      </c>
      <c r="M127" s="23" t="n">
        <v>0</v>
      </c>
      <c r="N127" s="23" t="n">
        <v>0</v>
      </c>
      <c r="O127" s="23" t="n">
        <f aca="false">K127+L127</f>
        <v>1132</v>
      </c>
      <c r="P127" s="23" t="n">
        <f aca="false">K127+L127+M127+N127</f>
        <v>1132</v>
      </c>
      <c r="Q127" s="23" t="n">
        <v>104</v>
      </c>
      <c r="R127" s="23" t="n">
        <v>150</v>
      </c>
      <c r="S127" s="23" t="n">
        <v>100</v>
      </c>
      <c r="T127" s="23" t="n">
        <v>0</v>
      </c>
      <c r="U127" s="23" t="n">
        <f aca="false">IF(I127="delivery",O127-SUM(Q127+R127),IF(I127="PO",P127-SUM(Q127:R127)))</f>
        <v>878</v>
      </c>
      <c r="V127" s="43" t="n">
        <v>2.333</v>
      </c>
      <c r="W127" s="43" t="n">
        <v>2.333</v>
      </c>
      <c r="X127" s="43" t="n">
        <f aca="false">W127-V127</f>
        <v>0</v>
      </c>
      <c r="Y127" s="43"/>
      <c r="Z127" s="43"/>
      <c r="AA127" s="43"/>
      <c r="AB127" s="43"/>
      <c r="AC127" s="43" t="s">
        <v>10482</v>
      </c>
      <c r="AD127" s="43"/>
      <c r="AE127" s="43"/>
      <c r="AF127" s="43"/>
      <c r="AG127" s="43" t="n">
        <v>2.282</v>
      </c>
      <c r="AH127" s="43" t="s">
        <v>10710</v>
      </c>
      <c r="AI127" s="63" t="s">
        <v>10553</v>
      </c>
      <c r="AJ127" s="63" t="s">
        <v>10610</v>
      </c>
      <c r="AK127" s="43"/>
      <c r="AL127" s="43"/>
      <c r="AM127" s="43"/>
      <c r="AN127" s="43" t="s">
        <v>10486</v>
      </c>
      <c r="AO127" s="43" t="s">
        <v>82</v>
      </c>
      <c r="AP127" s="23" t="s">
        <v>189</v>
      </c>
      <c r="BF127" s="23" t="s">
        <v>10498</v>
      </c>
      <c r="BG127" s="1" t="s">
        <v>183</v>
      </c>
    </row>
    <row r="128" s="23" customFormat="true" ht="12.75" hidden="true" customHeight="false" outlineLevel="0" collapsed="false">
      <c r="A128" s="23" t="s">
        <v>637</v>
      </c>
      <c r="B128" s="23" t="s">
        <v>638</v>
      </c>
      <c r="C128" s="40" t="s">
        <v>177</v>
      </c>
      <c r="D128" s="23" t="s">
        <v>82</v>
      </c>
      <c r="E128" s="23" t="s">
        <v>639</v>
      </c>
      <c r="F128" s="23" t="s">
        <v>640</v>
      </c>
      <c r="G128" s="23" t="n">
        <v>66</v>
      </c>
      <c r="H128" s="23" t="n">
        <v>1000</v>
      </c>
      <c r="I128" s="41" t="s">
        <v>188</v>
      </c>
      <c r="K128" s="23" t="n">
        <v>0</v>
      </c>
      <c r="L128" s="23" t="n">
        <v>2519</v>
      </c>
      <c r="M128" s="23" t="n">
        <v>0</v>
      </c>
      <c r="N128" s="23" t="n">
        <v>0</v>
      </c>
      <c r="O128" s="23" t="n">
        <f aca="false">K128+L128</f>
        <v>2519</v>
      </c>
      <c r="P128" s="23" t="n">
        <f aca="false">K128+L128+M128+N128</f>
        <v>2519</v>
      </c>
      <c r="Q128" s="23" t="n">
        <v>653</v>
      </c>
      <c r="R128" s="23" t="n">
        <v>918</v>
      </c>
      <c r="S128" s="23" t="n">
        <v>1154</v>
      </c>
      <c r="T128" s="23" t="n">
        <v>991</v>
      </c>
      <c r="U128" s="23" t="n">
        <f aca="false">IF(I128="delivery",O128-SUM(Q128+R128),IF(I128="PO",P128-SUM(Q128:R128)))</f>
        <v>948</v>
      </c>
      <c r="V128" s="43" t="n">
        <v>2.15</v>
      </c>
      <c r="W128" s="43" t="n">
        <v>2.15</v>
      </c>
      <c r="X128" s="43" t="n">
        <f aca="false">W128-V128</f>
        <v>0</v>
      </c>
      <c r="Y128" s="43"/>
      <c r="Z128" s="43"/>
      <c r="AA128" s="43"/>
      <c r="AB128" s="43"/>
      <c r="AC128" s="43" t="s">
        <v>10482</v>
      </c>
      <c r="AD128" s="43"/>
      <c r="AE128" s="43"/>
      <c r="AF128" s="43"/>
      <c r="AG128" s="43" t="n">
        <v>2.454</v>
      </c>
      <c r="AH128" s="43" t="s">
        <v>10711</v>
      </c>
      <c r="AI128" s="63" t="s">
        <v>10553</v>
      </c>
      <c r="AJ128" s="63" t="s">
        <v>10622</v>
      </c>
      <c r="AK128" s="43"/>
      <c r="AL128" s="43"/>
      <c r="AM128" s="43"/>
      <c r="AN128" s="43" t="s">
        <v>10486</v>
      </c>
      <c r="AO128" s="43" t="s">
        <v>82</v>
      </c>
      <c r="AP128" s="23" t="s">
        <v>189</v>
      </c>
      <c r="BF128" s="23" t="s">
        <v>10498</v>
      </c>
      <c r="BG128" s="1" t="s">
        <v>183</v>
      </c>
    </row>
    <row r="129" s="23" customFormat="true" ht="12.75" hidden="true" customHeight="false" outlineLevel="0" collapsed="false">
      <c r="A129" s="23" t="s">
        <v>641</v>
      </c>
      <c r="B129" s="23" t="s">
        <v>642</v>
      </c>
      <c r="C129" s="40" t="s">
        <v>177</v>
      </c>
      <c r="D129" s="23" t="s">
        <v>82</v>
      </c>
      <c r="E129" s="23" t="s">
        <v>643</v>
      </c>
      <c r="F129" s="23" t="s">
        <v>644</v>
      </c>
      <c r="G129" s="23" t="n">
        <v>51</v>
      </c>
      <c r="H129" s="23" t="n">
        <v>100</v>
      </c>
      <c r="I129" s="41" t="s">
        <v>188</v>
      </c>
      <c r="K129" s="23" t="n">
        <v>0</v>
      </c>
      <c r="L129" s="23" t="n">
        <v>454</v>
      </c>
      <c r="M129" s="23" t="n">
        <v>0</v>
      </c>
      <c r="N129" s="23" t="n">
        <v>112</v>
      </c>
      <c r="O129" s="23" t="n">
        <f aca="false">K129+L129</f>
        <v>454</v>
      </c>
      <c r="P129" s="23" t="n">
        <f aca="false">K129+L129+M129+N129</f>
        <v>566</v>
      </c>
      <c r="Q129" s="23" t="n">
        <v>558</v>
      </c>
      <c r="R129" s="23" t="n">
        <v>98</v>
      </c>
      <c r="S129" s="23" t="n">
        <v>23</v>
      </c>
      <c r="T129" s="23" t="n">
        <v>23</v>
      </c>
      <c r="U129" s="23" t="n">
        <f aca="false">IF(I129="delivery",O129-SUM(Q129+R129),IF(I129="PO",P129-SUM(Q129:R129)))</f>
        <v>-90</v>
      </c>
      <c r="V129" s="43" t="n">
        <v>15.0506</v>
      </c>
      <c r="W129" s="43" t="n">
        <v>13.997058</v>
      </c>
      <c r="X129" s="43" t="n">
        <f aca="false">W129-V129</f>
        <v>-1.053542</v>
      </c>
      <c r="Y129" s="43"/>
      <c r="Z129" s="43"/>
      <c r="AA129" s="43"/>
      <c r="AB129" s="43"/>
      <c r="AC129" s="43" t="s">
        <v>10482</v>
      </c>
      <c r="AD129" s="43"/>
      <c r="AE129" s="43"/>
      <c r="AF129" s="43"/>
      <c r="AG129" s="43" t="n">
        <v>13.997058</v>
      </c>
      <c r="AH129" s="43" t="s">
        <v>10712</v>
      </c>
      <c r="AI129" s="63" t="n">
        <v>100</v>
      </c>
      <c r="AJ129" s="63" t="n">
        <v>12</v>
      </c>
      <c r="AK129" s="43"/>
      <c r="AL129" s="43"/>
      <c r="AM129" s="43"/>
      <c r="AN129" s="43" t="s">
        <v>10550</v>
      </c>
      <c r="AO129" s="43" t="s">
        <v>82</v>
      </c>
      <c r="AP129" s="23" t="s">
        <v>189</v>
      </c>
      <c r="BF129" s="23" t="s">
        <v>10498</v>
      </c>
      <c r="BG129" s="1" t="s">
        <v>183</v>
      </c>
    </row>
    <row r="130" s="23" customFormat="true" ht="12.75" hidden="true" customHeight="false" outlineLevel="0" collapsed="false">
      <c r="A130" s="23" t="s">
        <v>645</v>
      </c>
      <c r="B130" s="23" t="s">
        <v>646</v>
      </c>
      <c r="C130" s="40" t="s">
        <v>177</v>
      </c>
      <c r="D130" s="23" t="s">
        <v>82</v>
      </c>
      <c r="E130" s="23" t="s">
        <v>647</v>
      </c>
      <c r="F130" s="23" t="s">
        <v>648</v>
      </c>
      <c r="G130" s="23" t="n">
        <v>71</v>
      </c>
      <c r="H130" s="23" t="n">
        <v>500</v>
      </c>
      <c r="I130" s="41" t="s">
        <v>188</v>
      </c>
      <c r="K130" s="23" t="n">
        <v>0</v>
      </c>
      <c r="L130" s="23" t="n">
        <v>816</v>
      </c>
      <c r="M130" s="23" t="n">
        <v>0</v>
      </c>
      <c r="N130" s="23" t="n">
        <v>0</v>
      </c>
      <c r="O130" s="23" t="n">
        <f aca="false">K130+L130</f>
        <v>816</v>
      </c>
      <c r="P130" s="23" t="n">
        <f aca="false">K130+L130+M130+N130</f>
        <v>816</v>
      </c>
      <c r="Q130" s="23" t="n">
        <v>558</v>
      </c>
      <c r="R130" s="23" t="n">
        <v>98</v>
      </c>
      <c r="S130" s="23" t="n">
        <v>23</v>
      </c>
      <c r="T130" s="23" t="n">
        <v>23</v>
      </c>
      <c r="U130" s="23" t="n">
        <f aca="false">IF(I130="delivery",O130-SUM(Q130+R130),IF(I130="PO",P130-SUM(Q130:R130)))</f>
        <v>160</v>
      </c>
      <c r="V130" s="43" t="n">
        <v>53.4133</v>
      </c>
      <c r="W130" s="43" t="n">
        <v>53.4133</v>
      </c>
      <c r="X130" s="43" t="n">
        <f aca="false">W130-V130</f>
        <v>0</v>
      </c>
      <c r="Y130" s="43"/>
      <c r="Z130" s="43"/>
      <c r="AA130" s="43" t="n">
        <v>62.2241</v>
      </c>
      <c r="AB130" s="43"/>
      <c r="AC130" s="43" t="s">
        <v>10482</v>
      </c>
      <c r="AD130" s="43"/>
      <c r="AE130" s="43"/>
      <c r="AF130" s="43"/>
      <c r="AG130" s="43" t="n">
        <v>53.4133</v>
      </c>
      <c r="AH130" s="43" t="s">
        <v>10713</v>
      </c>
      <c r="AI130" s="63" t="n">
        <v>500</v>
      </c>
      <c r="AJ130" s="63" t="n">
        <v>12</v>
      </c>
      <c r="AK130" s="43"/>
      <c r="AL130" s="43"/>
      <c r="AM130" s="43"/>
      <c r="AN130" s="43" t="s">
        <v>10550</v>
      </c>
      <c r="AO130" s="43" t="s">
        <v>82</v>
      </c>
      <c r="AP130" s="23" t="s">
        <v>189</v>
      </c>
      <c r="BF130" s="23" t="s">
        <v>10498</v>
      </c>
      <c r="BG130" s="1" t="s">
        <v>183</v>
      </c>
    </row>
    <row r="131" s="23" customFormat="true" ht="12.75" hidden="true" customHeight="false" outlineLevel="0" collapsed="false">
      <c r="A131" s="23" t="s">
        <v>649</v>
      </c>
      <c r="B131" s="23" t="s">
        <v>650</v>
      </c>
      <c r="C131" s="40" t="s">
        <v>177</v>
      </c>
      <c r="D131" s="23" t="s">
        <v>82</v>
      </c>
      <c r="E131" s="23" t="s">
        <v>651</v>
      </c>
      <c r="F131" s="23" t="s">
        <v>652</v>
      </c>
      <c r="G131" s="23" t="n">
        <v>76</v>
      </c>
      <c r="H131" s="23" t="n">
        <v>1000</v>
      </c>
      <c r="I131" s="41" t="s">
        <v>188</v>
      </c>
      <c r="K131" s="23" t="n">
        <v>0</v>
      </c>
      <c r="L131" s="23" t="n">
        <v>321</v>
      </c>
      <c r="M131" s="23" t="n">
        <v>49</v>
      </c>
      <c r="N131" s="23" t="n">
        <v>0</v>
      </c>
      <c r="O131" s="23" t="n">
        <f aca="false">K131+L131</f>
        <v>321</v>
      </c>
      <c r="P131" s="23" t="n">
        <f aca="false">K131+L131+M131+N131</f>
        <v>370</v>
      </c>
      <c r="Q131" s="23" t="n">
        <v>107</v>
      </c>
      <c r="R131" s="23" t="n">
        <v>150</v>
      </c>
      <c r="S131" s="23" t="n">
        <v>100</v>
      </c>
      <c r="T131" s="23" t="n">
        <v>0</v>
      </c>
      <c r="U131" s="23" t="n">
        <f aca="false">IF(I131="delivery",O131-SUM(Q131+R131),IF(I131="PO",P131-SUM(Q131:R131)))</f>
        <v>113</v>
      </c>
      <c r="V131" s="43" t="n">
        <v>19.45</v>
      </c>
      <c r="W131" s="43" t="n">
        <v>19.91</v>
      </c>
      <c r="X131" s="43" t="n">
        <f aca="false">W131-V131</f>
        <v>0.460000000000001</v>
      </c>
      <c r="Y131" s="43"/>
      <c r="Z131" s="43"/>
      <c r="AA131" s="43"/>
      <c r="AB131" s="43"/>
      <c r="AC131" s="43" t="s">
        <v>10482</v>
      </c>
      <c r="AD131" s="43"/>
      <c r="AE131" s="43"/>
      <c r="AF131" s="43" t="s">
        <v>10502</v>
      </c>
      <c r="AG131" s="43" t="n">
        <v>19.91</v>
      </c>
      <c r="AH131" s="43" t="s">
        <v>10714</v>
      </c>
      <c r="AI131" s="63" t="s">
        <v>10715</v>
      </c>
      <c r="AJ131" s="64" t="s">
        <v>10616</v>
      </c>
      <c r="AK131" s="43"/>
      <c r="AL131" s="43"/>
      <c r="AM131" s="43"/>
      <c r="AN131" s="43" t="s">
        <v>10614</v>
      </c>
      <c r="AO131" s="43" t="s">
        <v>82</v>
      </c>
      <c r="AP131" s="23" t="s">
        <v>181</v>
      </c>
      <c r="BF131" s="23" t="s">
        <v>10498</v>
      </c>
      <c r="BG131" s="1" t="s">
        <v>183</v>
      </c>
    </row>
    <row r="132" s="23" customFormat="true" ht="12.75" hidden="true" customHeight="false" outlineLevel="0" collapsed="false">
      <c r="A132" s="23" t="s">
        <v>653</v>
      </c>
      <c r="B132" s="23" t="s">
        <v>654</v>
      </c>
      <c r="C132" s="40" t="s">
        <v>177</v>
      </c>
      <c r="D132" s="23" t="s">
        <v>82</v>
      </c>
      <c r="E132" s="23" t="s">
        <v>655</v>
      </c>
      <c r="F132" s="23" t="s">
        <v>656</v>
      </c>
      <c r="G132" s="23" t="n">
        <v>66</v>
      </c>
      <c r="H132" s="23" t="n">
        <v>1000</v>
      </c>
      <c r="I132" s="41" t="s">
        <v>188</v>
      </c>
      <c r="K132" s="23" t="n">
        <v>0</v>
      </c>
      <c r="L132" s="23" t="n">
        <v>475</v>
      </c>
      <c r="M132" s="23" t="n">
        <v>0</v>
      </c>
      <c r="N132" s="23" t="n">
        <v>0</v>
      </c>
      <c r="O132" s="23" t="n">
        <f aca="false">K132+L132</f>
        <v>475</v>
      </c>
      <c r="P132" s="23" t="n">
        <f aca="false">K132+L132+M132+N132</f>
        <v>475</v>
      </c>
      <c r="Q132" s="23" t="n">
        <v>132</v>
      </c>
      <c r="R132" s="23" t="n">
        <v>150</v>
      </c>
      <c r="S132" s="23" t="n">
        <v>100</v>
      </c>
      <c r="T132" s="23" t="n">
        <v>0</v>
      </c>
      <c r="U132" s="23" t="n">
        <f aca="false">IF(I132="delivery",O132-SUM(Q132+R132),IF(I132="PO",P132-SUM(Q132:R132)))</f>
        <v>193</v>
      </c>
      <c r="V132" s="43" t="n">
        <v>55.345</v>
      </c>
      <c r="W132" s="43" t="n">
        <v>55.345</v>
      </c>
      <c r="X132" s="43" t="n">
        <f aca="false">W132-V132</f>
        <v>0</v>
      </c>
      <c r="Y132" s="43"/>
      <c r="Z132" s="43"/>
      <c r="AA132" s="43"/>
      <c r="AB132" s="43"/>
      <c r="AC132" s="43" t="s">
        <v>10482</v>
      </c>
      <c r="AD132" s="43" t="s">
        <v>10716</v>
      </c>
      <c r="AE132" s="43" t="s">
        <v>10717</v>
      </c>
      <c r="AF132" s="43" t="s">
        <v>10502</v>
      </c>
      <c r="AG132" s="43" t="n">
        <v>32.51</v>
      </c>
      <c r="AH132" s="43" t="s">
        <v>10718</v>
      </c>
      <c r="AI132" s="63" t="s">
        <v>10715</v>
      </c>
      <c r="AJ132" s="64" t="s">
        <v>10616</v>
      </c>
      <c r="AK132" s="43"/>
      <c r="AL132" s="43"/>
      <c r="AM132" s="43"/>
      <c r="AN132" s="43" t="s">
        <v>10614</v>
      </c>
      <c r="AO132" s="43" t="s">
        <v>82</v>
      </c>
      <c r="AP132" s="23" t="s">
        <v>181</v>
      </c>
      <c r="BF132" s="23" t="s">
        <v>10498</v>
      </c>
      <c r="BG132" s="1" t="s">
        <v>183</v>
      </c>
    </row>
    <row r="133" s="23" customFormat="true" ht="12.75" hidden="true" customHeight="false" outlineLevel="0" collapsed="false">
      <c r="A133" s="23" t="s">
        <v>657</v>
      </c>
      <c r="B133" s="23" t="s">
        <v>658</v>
      </c>
      <c r="C133" s="40" t="s">
        <v>177</v>
      </c>
      <c r="D133" s="23" t="s">
        <v>82</v>
      </c>
      <c r="E133" s="23" t="s">
        <v>659</v>
      </c>
      <c r="F133" s="23" t="s">
        <v>660</v>
      </c>
      <c r="G133" s="23" t="n">
        <v>71</v>
      </c>
      <c r="H133" s="23" t="n">
        <v>500</v>
      </c>
      <c r="I133" s="41" t="s">
        <v>188</v>
      </c>
      <c r="K133" s="23" t="n">
        <v>156</v>
      </c>
      <c r="L133" s="23" t="n">
        <v>460</v>
      </c>
      <c r="M133" s="23" t="n">
        <v>0</v>
      </c>
      <c r="N133" s="23" t="n">
        <v>0</v>
      </c>
      <c r="O133" s="23" t="n">
        <f aca="false">K133+L133</f>
        <v>616</v>
      </c>
      <c r="P133" s="23" t="n">
        <f aca="false">K133+L133+M133+N133</f>
        <v>616</v>
      </c>
      <c r="Q133" s="23" t="n">
        <v>144</v>
      </c>
      <c r="R133" s="23" t="n">
        <v>0</v>
      </c>
      <c r="S133" s="23" t="n">
        <v>0</v>
      </c>
      <c r="T133" s="23" t="n">
        <v>0</v>
      </c>
      <c r="U133" s="23" t="n">
        <f aca="false">IF(I133="delivery",O133-SUM(Q133+R133),IF(I133="PO",P133-SUM(Q133:R133)))</f>
        <v>472</v>
      </c>
      <c r="V133" s="43" t="n">
        <v>485.46</v>
      </c>
      <c r="W133" s="43" t="n">
        <v>485.46</v>
      </c>
      <c r="X133" s="43" t="n">
        <f aca="false">W133-V133</f>
        <v>0</v>
      </c>
      <c r="Y133" s="43"/>
      <c r="Z133" s="43"/>
      <c r="AA133" s="43"/>
      <c r="AB133" s="43"/>
      <c r="AC133" s="43" t="s">
        <v>10482</v>
      </c>
      <c r="AD133" s="43"/>
      <c r="AE133" s="43"/>
      <c r="AF133" s="43"/>
      <c r="AG133" s="43" t="n">
        <v>360.3153</v>
      </c>
      <c r="AH133" s="43" t="s">
        <v>10719</v>
      </c>
      <c r="AI133" s="63" t="n">
        <v>500</v>
      </c>
      <c r="AJ133" s="63" t="n">
        <v>12</v>
      </c>
      <c r="AK133" s="43"/>
      <c r="AL133" s="43"/>
      <c r="AM133" s="43"/>
      <c r="AN133" s="43" t="s">
        <v>10550</v>
      </c>
      <c r="AO133" s="43" t="s">
        <v>82</v>
      </c>
      <c r="AP133" s="23" t="s">
        <v>189</v>
      </c>
      <c r="BF133" s="23" t="s">
        <v>10498</v>
      </c>
      <c r="BG133" s="1" t="s">
        <v>183</v>
      </c>
    </row>
    <row r="134" s="23" customFormat="true" ht="12.75" hidden="true" customHeight="false" outlineLevel="0" collapsed="false">
      <c r="A134" s="23" t="s">
        <v>661</v>
      </c>
      <c r="B134" s="23" t="s">
        <v>662</v>
      </c>
      <c r="C134" s="40" t="s">
        <v>177</v>
      </c>
      <c r="D134" s="23" t="s">
        <v>82</v>
      </c>
      <c r="E134" s="23" t="s">
        <v>663</v>
      </c>
      <c r="F134" s="23" t="s">
        <v>664</v>
      </c>
      <c r="G134" s="23" t="n">
        <v>46</v>
      </c>
      <c r="H134" s="23" t="n">
        <v>80</v>
      </c>
      <c r="I134" s="41" t="s">
        <v>188</v>
      </c>
      <c r="K134" s="23" t="n">
        <v>0</v>
      </c>
      <c r="L134" s="23" t="n">
        <v>0</v>
      </c>
      <c r="M134" s="23" t="n">
        <v>0</v>
      </c>
      <c r="N134" s="23" t="n">
        <v>0</v>
      </c>
      <c r="O134" s="23" t="n">
        <f aca="false">K134+L134</f>
        <v>0</v>
      </c>
      <c r="P134" s="23" t="n">
        <f aca="false">K134+L134+M134+N134</f>
        <v>0</v>
      </c>
      <c r="Q134" s="23" t="n">
        <v>0</v>
      </c>
      <c r="R134" s="23" t="n">
        <v>0</v>
      </c>
      <c r="S134" s="23" t="n">
        <v>0</v>
      </c>
      <c r="T134" s="23" t="n">
        <v>0</v>
      </c>
      <c r="U134" s="23" t="n">
        <f aca="false">IF(I134="delivery",O134-SUM(Q134+R134),IF(I134="PO",P134-SUM(Q134:R134)))</f>
        <v>0</v>
      </c>
      <c r="V134" s="43" t="n">
        <v>43.15</v>
      </c>
      <c r="W134" s="43" t="n">
        <v>43.15</v>
      </c>
      <c r="X134" s="43" t="n">
        <f aca="false">W134-V134</f>
        <v>0</v>
      </c>
      <c r="Y134" s="43"/>
      <c r="Z134" s="43"/>
      <c r="AA134" s="43"/>
      <c r="AB134" s="43"/>
      <c r="AC134" s="43" t="s">
        <v>10482</v>
      </c>
      <c r="AD134" s="43"/>
      <c r="AE134" s="43"/>
      <c r="AF134" s="43" t="s">
        <v>10502</v>
      </c>
      <c r="AG134" s="43" t="n">
        <v>43.15</v>
      </c>
      <c r="AH134" s="43" t="s">
        <v>10720</v>
      </c>
      <c r="AI134" s="63" t="s">
        <v>10721</v>
      </c>
      <c r="AJ134" s="64" t="s">
        <v>10616</v>
      </c>
      <c r="AK134" s="43"/>
      <c r="AL134" s="43"/>
      <c r="AM134" s="43"/>
      <c r="AN134" s="43" t="s">
        <v>10550</v>
      </c>
      <c r="AO134" s="43" t="s">
        <v>82</v>
      </c>
      <c r="AP134" s="23" t="s">
        <v>181</v>
      </c>
      <c r="BF134" s="23" t="s">
        <v>10498</v>
      </c>
      <c r="BG134" s="1" t="s">
        <v>183</v>
      </c>
    </row>
    <row r="135" s="23" customFormat="true" ht="12.75" hidden="true" customHeight="false" outlineLevel="0" collapsed="false">
      <c r="A135" s="23" t="s">
        <v>665</v>
      </c>
      <c r="B135" s="23" t="s">
        <v>666</v>
      </c>
      <c r="C135" s="40" t="s">
        <v>177</v>
      </c>
      <c r="D135" s="23" t="s">
        <v>82</v>
      </c>
      <c r="E135" s="23" t="s">
        <v>667</v>
      </c>
      <c r="F135" s="23" t="s">
        <v>668</v>
      </c>
      <c r="G135" s="23" t="n">
        <v>46</v>
      </c>
      <c r="H135" s="23" t="n">
        <v>80</v>
      </c>
      <c r="I135" s="41" t="s">
        <v>188</v>
      </c>
      <c r="K135" s="23" t="n">
        <v>0</v>
      </c>
      <c r="L135" s="23" t="n">
        <v>0</v>
      </c>
      <c r="M135" s="23" t="n">
        <v>0</v>
      </c>
      <c r="N135" s="23" t="n">
        <v>0</v>
      </c>
      <c r="O135" s="23" t="n">
        <f aca="false">K135+L135</f>
        <v>0</v>
      </c>
      <c r="P135" s="23" t="n">
        <f aca="false">K135+L135+M135+N135</f>
        <v>0</v>
      </c>
      <c r="Q135" s="23" t="n">
        <v>0</v>
      </c>
      <c r="R135" s="23" t="n">
        <v>0</v>
      </c>
      <c r="S135" s="23" t="n">
        <v>0</v>
      </c>
      <c r="T135" s="23" t="n">
        <v>0</v>
      </c>
      <c r="U135" s="23" t="n">
        <f aca="false">IF(I135="delivery",O135-SUM(Q135+R135),IF(I135="PO",P135-SUM(Q135:R135)))</f>
        <v>0</v>
      </c>
      <c r="V135" s="43" t="n">
        <v>25.96</v>
      </c>
      <c r="W135" s="43" t="n">
        <v>25.96</v>
      </c>
      <c r="X135" s="43" t="n">
        <f aca="false">W135-V135</f>
        <v>0</v>
      </c>
      <c r="Y135" s="43"/>
      <c r="Z135" s="43"/>
      <c r="AA135" s="43"/>
      <c r="AB135" s="43"/>
      <c r="AC135" s="43" t="s">
        <v>10482</v>
      </c>
      <c r="AD135" s="43"/>
      <c r="AE135" s="43"/>
      <c r="AF135" s="43" t="s">
        <v>10502</v>
      </c>
      <c r="AG135" s="43" t="n">
        <v>25.96</v>
      </c>
      <c r="AH135" s="43" t="s">
        <v>10722</v>
      </c>
      <c r="AI135" s="63" t="n">
        <v>80</v>
      </c>
      <c r="AJ135" s="63" t="n">
        <v>7</v>
      </c>
      <c r="AK135" s="43"/>
      <c r="AL135" s="43"/>
      <c r="AM135" s="43"/>
      <c r="AN135" s="43" t="s">
        <v>10614</v>
      </c>
      <c r="AO135" s="43" t="s">
        <v>82</v>
      </c>
      <c r="AP135" s="23" t="s">
        <v>181</v>
      </c>
      <c r="BF135" s="23" t="s">
        <v>10498</v>
      </c>
      <c r="BG135" s="1" t="s">
        <v>183</v>
      </c>
    </row>
    <row r="136" s="23" customFormat="true" ht="12.75" hidden="true" customHeight="false" outlineLevel="0" collapsed="false">
      <c r="A136" s="23" t="s">
        <v>669</v>
      </c>
      <c r="B136" s="23" t="s">
        <v>670</v>
      </c>
      <c r="C136" s="40" t="s">
        <v>177</v>
      </c>
      <c r="D136" s="23" t="s">
        <v>82</v>
      </c>
      <c r="E136" s="23" t="s">
        <v>671</v>
      </c>
      <c r="F136" s="23" t="s">
        <v>672</v>
      </c>
      <c r="G136" s="23" t="n">
        <v>66</v>
      </c>
      <c r="H136" s="23" t="n">
        <v>250</v>
      </c>
      <c r="I136" s="41" t="s">
        <v>188</v>
      </c>
      <c r="K136" s="23" t="n">
        <v>0</v>
      </c>
      <c r="L136" s="23" t="n">
        <v>171</v>
      </c>
      <c r="M136" s="23" t="n">
        <v>0</v>
      </c>
      <c r="N136" s="23" t="n">
        <v>0</v>
      </c>
      <c r="O136" s="23" t="n">
        <f aca="false">K136+L136</f>
        <v>171</v>
      </c>
      <c r="P136" s="23" t="n">
        <f aca="false">K136+L136+M136+N136</f>
        <v>171</v>
      </c>
      <c r="Q136" s="23" t="n">
        <v>92</v>
      </c>
      <c r="R136" s="23" t="n">
        <v>11</v>
      </c>
      <c r="S136" s="23" t="n">
        <v>7</v>
      </c>
      <c r="T136" s="23" t="n">
        <v>9</v>
      </c>
      <c r="U136" s="23" t="n">
        <f aca="false">IF(I136="delivery",O136-SUM(Q136+R136),IF(I136="PO",P136-SUM(Q136:R136)))</f>
        <v>68</v>
      </c>
      <c r="V136" s="43" t="n">
        <v>2.75</v>
      </c>
      <c r="W136" s="43" t="n">
        <v>2.75</v>
      </c>
      <c r="X136" s="43" t="n">
        <f aca="false">W136-V136</f>
        <v>0</v>
      </c>
      <c r="Y136" s="43"/>
      <c r="Z136" s="43"/>
      <c r="AA136" s="43" t="n">
        <v>9.37</v>
      </c>
      <c r="AB136" s="43"/>
      <c r="AC136" s="43" t="s">
        <v>10482</v>
      </c>
      <c r="AD136" s="43"/>
      <c r="AE136" s="43"/>
      <c r="AF136" s="43"/>
      <c r="AG136" s="43" t="n">
        <v>2.75</v>
      </c>
      <c r="AH136" s="43" t="s">
        <v>10723</v>
      </c>
      <c r="AI136" s="63" t="s">
        <v>10632</v>
      </c>
      <c r="AJ136" s="63" t="s">
        <v>10622</v>
      </c>
      <c r="AK136" s="43"/>
      <c r="AL136" s="43"/>
      <c r="AM136" s="43"/>
      <c r="AN136" s="43" t="s">
        <v>10486</v>
      </c>
      <c r="AO136" s="43" t="s">
        <v>82</v>
      </c>
      <c r="AP136" s="23" t="s">
        <v>189</v>
      </c>
      <c r="BF136" s="23" t="s">
        <v>10498</v>
      </c>
      <c r="BG136" s="1" t="s">
        <v>183</v>
      </c>
    </row>
    <row r="137" s="23" customFormat="true" ht="12.75" hidden="true" customHeight="false" outlineLevel="0" collapsed="false">
      <c r="A137" s="23" t="s">
        <v>673</v>
      </c>
      <c r="B137" s="23" t="s">
        <v>674</v>
      </c>
      <c r="C137" s="40" t="s">
        <v>177</v>
      </c>
      <c r="D137" s="23" t="s">
        <v>82</v>
      </c>
      <c r="E137" s="23" t="s">
        <v>675</v>
      </c>
      <c r="F137" s="23" t="s">
        <v>676</v>
      </c>
      <c r="G137" s="23" t="n">
        <v>66</v>
      </c>
      <c r="H137" s="23" t="n">
        <v>1000</v>
      </c>
      <c r="I137" s="41" t="s">
        <v>188</v>
      </c>
      <c r="K137" s="23" t="n">
        <v>0</v>
      </c>
      <c r="L137" s="23" t="n">
        <v>521</v>
      </c>
      <c r="M137" s="23" t="n">
        <v>0</v>
      </c>
      <c r="N137" s="23" t="n">
        <v>0</v>
      </c>
      <c r="O137" s="23" t="n">
        <f aca="false">K137+L137</f>
        <v>521</v>
      </c>
      <c r="P137" s="23" t="n">
        <f aca="false">K137+L137+M137+N137</f>
        <v>521</v>
      </c>
      <c r="Q137" s="23" t="n">
        <v>107</v>
      </c>
      <c r="R137" s="23" t="n">
        <v>150</v>
      </c>
      <c r="S137" s="23" t="n">
        <v>100</v>
      </c>
      <c r="T137" s="23" t="n">
        <v>0</v>
      </c>
      <c r="U137" s="23" t="n">
        <f aca="false">IF(I137="delivery",O137-SUM(Q137+R137),IF(I137="PO",P137-SUM(Q137:R137)))</f>
        <v>264</v>
      </c>
      <c r="V137" s="43" t="n">
        <v>2.647</v>
      </c>
      <c r="W137" s="43" t="n">
        <v>2.1</v>
      </c>
      <c r="X137" s="43" t="n">
        <f aca="false">W137-V137</f>
        <v>-0.547</v>
      </c>
      <c r="Y137" s="43"/>
      <c r="Z137" s="43"/>
      <c r="AA137" s="43" t="n">
        <v>2.448</v>
      </c>
      <c r="AB137" s="43"/>
      <c r="AC137" s="43" t="s">
        <v>10482</v>
      </c>
      <c r="AD137" s="43"/>
      <c r="AE137" s="43"/>
      <c r="AF137" s="43" t="s">
        <v>10502</v>
      </c>
      <c r="AG137" s="43" t="n">
        <v>2.1</v>
      </c>
      <c r="AH137" s="43" t="s">
        <v>10724</v>
      </c>
      <c r="AI137" s="63" t="s">
        <v>10715</v>
      </c>
      <c r="AJ137" s="64" t="s">
        <v>10616</v>
      </c>
      <c r="AK137" s="43"/>
      <c r="AL137" s="43"/>
      <c r="AM137" s="43"/>
      <c r="AN137" s="43" t="s">
        <v>10614</v>
      </c>
      <c r="AO137" s="43" t="s">
        <v>82</v>
      </c>
      <c r="AP137" s="23" t="s">
        <v>181</v>
      </c>
      <c r="BF137" s="23" t="s">
        <v>10498</v>
      </c>
      <c r="BG137" s="1" t="s">
        <v>183</v>
      </c>
    </row>
    <row r="138" s="23" customFormat="true" ht="12.75" hidden="true" customHeight="false" outlineLevel="0" collapsed="false">
      <c r="A138" s="23" t="s">
        <v>677</v>
      </c>
      <c r="B138" s="23" t="s">
        <v>678</v>
      </c>
      <c r="C138" s="40" t="s">
        <v>177</v>
      </c>
      <c r="D138" s="23" t="s">
        <v>82</v>
      </c>
      <c r="E138" s="23" t="s">
        <v>679</v>
      </c>
      <c r="F138" s="23" t="s">
        <v>680</v>
      </c>
      <c r="G138" s="23" t="n">
        <v>41</v>
      </c>
      <c r="H138" s="23" t="n">
        <v>1000</v>
      </c>
      <c r="I138" s="41" t="s">
        <v>188</v>
      </c>
      <c r="K138" s="23" t="n">
        <v>0</v>
      </c>
      <c r="L138" s="23" t="n">
        <v>336</v>
      </c>
      <c r="M138" s="23" t="n">
        <v>0</v>
      </c>
      <c r="N138" s="23" t="n">
        <v>0</v>
      </c>
      <c r="O138" s="23" t="n">
        <f aca="false">K138+L138</f>
        <v>336</v>
      </c>
      <c r="P138" s="23" t="n">
        <f aca="false">K138+L138+M138+N138</f>
        <v>336</v>
      </c>
      <c r="Q138" s="23" t="n">
        <v>107</v>
      </c>
      <c r="R138" s="23" t="n">
        <v>150</v>
      </c>
      <c r="S138" s="23" t="n">
        <v>100</v>
      </c>
      <c r="T138" s="23" t="n">
        <v>0</v>
      </c>
      <c r="U138" s="23" t="n">
        <f aca="false">IF(I138="delivery",O138-SUM(Q138+R138),IF(I138="PO",P138-SUM(Q138:R138)))</f>
        <v>79</v>
      </c>
      <c r="V138" s="43" t="n">
        <v>2.204</v>
      </c>
      <c r="W138" s="43" t="n">
        <v>1.51</v>
      </c>
      <c r="X138" s="43" t="n">
        <f aca="false">W138-V138</f>
        <v>-0.694</v>
      </c>
      <c r="Y138" s="43"/>
      <c r="Z138" s="43"/>
      <c r="AA138" s="43" t="n">
        <v>1.28</v>
      </c>
      <c r="AB138" s="43"/>
      <c r="AC138" s="43" t="s">
        <v>10482</v>
      </c>
      <c r="AD138" s="43"/>
      <c r="AE138" s="43"/>
      <c r="AF138" s="43" t="s">
        <v>10502</v>
      </c>
      <c r="AG138" s="43" t="n">
        <v>1.51</v>
      </c>
      <c r="AH138" s="43" t="s">
        <v>10725</v>
      </c>
      <c r="AI138" s="63" t="s">
        <v>10715</v>
      </c>
      <c r="AJ138" s="64" t="s">
        <v>10616</v>
      </c>
      <c r="AK138" s="43"/>
      <c r="AL138" s="43"/>
      <c r="AM138" s="43"/>
      <c r="AN138" s="43" t="s">
        <v>10614</v>
      </c>
      <c r="AO138" s="43" t="s">
        <v>82</v>
      </c>
      <c r="AP138" s="23" t="s">
        <v>181</v>
      </c>
      <c r="BF138" s="23" t="s">
        <v>10498</v>
      </c>
      <c r="BG138" s="1" t="s">
        <v>183</v>
      </c>
    </row>
    <row r="139" s="23" customFormat="true" ht="12.75" hidden="true" customHeight="false" outlineLevel="0" collapsed="false">
      <c r="A139" s="23" t="s">
        <v>681</v>
      </c>
      <c r="B139" s="23" t="s">
        <v>682</v>
      </c>
      <c r="C139" s="40" t="s">
        <v>177</v>
      </c>
      <c r="D139" s="23" t="s">
        <v>82</v>
      </c>
      <c r="E139" s="23" t="s">
        <v>683</v>
      </c>
      <c r="F139" s="23" t="s">
        <v>684</v>
      </c>
      <c r="G139" s="23" t="n">
        <v>66</v>
      </c>
      <c r="H139" s="23" t="n">
        <v>1000</v>
      </c>
      <c r="I139" s="41" t="s">
        <v>188</v>
      </c>
      <c r="K139" s="23" t="n">
        <v>0</v>
      </c>
      <c r="L139" s="23" t="n">
        <v>666</v>
      </c>
      <c r="M139" s="23" t="n">
        <v>0</v>
      </c>
      <c r="N139" s="23" t="n">
        <v>0</v>
      </c>
      <c r="O139" s="23" t="n">
        <f aca="false">K139+L139</f>
        <v>666</v>
      </c>
      <c r="P139" s="23" t="n">
        <f aca="false">K139+L139+M139+N139</f>
        <v>666</v>
      </c>
      <c r="Q139" s="23" t="n">
        <v>309</v>
      </c>
      <c r="R139" s="23" t="n">
        <v>150</v>
      </c>
      <c r="S139" s="23" t="n">
        <v>100</v>
      </c>
      <c r="T139" s="23" t="n">
        <v>0</v>
      </c>
      <c r="U139" s="23" t="n">
        <f aca="false">IF(I139="delivery",O139-SUM(Q139+R139),IF(I139="PO",P139-SUM(Q139:R139)))</f>
        <v>207</v>
      </c>
      <c r="V139" s="43" t="n">
        <v>22.604</v>
      </c>
      <c r="W139" s="43" t="n">
        <v>22.34</v>
      </c>
      <c r="X139" s="43" t="n">
        <f aca="false">W139-V139</f>
        <v>-0.263999999999999</v>
      </c>
      <c r="Y139" s="43"/>
      <c r="Z139" s="43"/>
      <c r="AA139" s="43"/>
      <c r="AB139" s="43"/>
      <c r="AC139" s="43" t="s">
        <v>10482</v>
      </c>
      <c r="AD139" s="43"/>
      <c r="AE139" s="43"/>
      <c r="AF139" s="43" t="s">
        <v>10502</v>
      </c>
      <c r="AG139" s="43" t="n">
        <v>22.34</v>
      </c>
      <c r="AH139" s="43" t="s">
        <v>10726</v>
      </c>
      <c r="AI139" s="63" t="s">
        <v>10715</v>
      </c>
      <c r="AJ139" s="64" t="s">
        <v>10616</v>
      </c>
      <c r="AK139" s="43"/>
      <c r="AL139" s="43"/>
      <c r="AM139" s="43"/>
      <c r="AN139" s="43" t="s">
        <v>10614</v>
      </c>
      <c r="AO139" s="43" t="s">
        <v>82</v>
      </c>
      <c r="AP139" s="23" t="s">
        <v>181</v>
      </c>
      <c r="BF139" s="23" t="s">
        <v>10498</v>
      </c>
      <c r="BG139" s="1" t="s">
        <v>183</v>
      </c>
    </row>
    <row r="140" s="23" customFormat="true" ht="12.75" hidden="true" customHeight="false" outlineLevel="0" collapsed="false">
      <c r="A140" s="23" t="s">
        <v>685</v>
      </c>
      <c r="B140" s="23" t="s">
        <v>686</v>
      </c>
      <c r="C140" s="40" t="s">
        <v>177</v>
      </c>
      <c r="D140" s="23" t="s">
        <v>82</v>
      </c>
      <c r="E140" s="23" t="s">
        <v>687</v>
      </c>
      <c r="F140" s="23" t="s">
        <v>688</v>
      </c>
      <c r="G140" s="23" t="n">
        <v>41</v>
      </c>
      <c r="H140" s="23" t="n">
        <v>1000</v>
      </c>
      <c r="I140" s="41" t="s">
        <v>188</v>
      </c>
      <c r="K140" s="23" t="n">
        <v>0</v>
      </c>
      <c r="L140" s="23" t="n">
        <v>361</v>
      </c>
      <c r="M140" s="23" t="n">
        <v>0</v>
      </c>
      <c r="N140" s="23" t="n">
        <v>0</v>
      </c>
      <c r="O140" s="23" t="n">
        <f aca="false">K140+L140</f>
        <v>361</v>
      </c>
      <c r="P140" s="23" t="n">
        <f aca="false">K140+L140+M140+N140</f>
        <v>361</v>
      </c>
      <c r="Q140" s="23" t="n">
        <v>107</v>
      </c>
      <c r="R140" s="23" t="n">
        <v>150</v>
      </c>
      <c r="S140" s="23" t="n">
        <v>100</v>
      </c>
      <c r="T140" s="23" t="n">
        <v>0</v>
      </c>
      <c r="U140" s="23" t="n">
        <f aca="false">IF(I140="delivery",O140-SUM(Q140+R140),IF(I140="PO",P140-SUM(Q140:R140)))</f>
        <v>104</v>
      </c>
      <c r="V140" s="43" t="n">
        <v>12.055</v>
      </c>
      <c r="W140" s="43" t="n">
        <v>12.055</v>
      </c>
      <c r="X140" s="43" t="n">
        <f aca="false">W140-V140</f>
        <v>0</v>
      </c>
      <c r="Y140" s="43"/>
      <c r="Z140" s="43"/>
      <c r="AA140" s="43" t="n">
        <v>12.055</v>
      </c>
      <c r="AB140" s="43"/>
      <c r="AC140" s="43" t="s">
        <v>10482</v>
      </c>
      <c r="AD140" s="43" t="s">
        <v>10727</v>
      </c>
      <c r="AE140" s="43" t="s">
        <v>10717</v>
      </c>
      <c r="AF140" s="43" t="s">
        <v>10502</v>
      </c>
      <c r="AG140" s="43" t="n">
        <v>6.45</v>
      </c>
      <c r="AH140" s="43" t="s">
        <v>10728</v>
      </c>
      <c r="AI140" s="63" t="s">
        <v>10729</v>
      </c>
      <c r="AJ140" s="64" t="s">
        <v>10616</v>
      </c>
      <c r="AK140" s="43"/>
      <c r="AL140" s="43"/>
      <c r="AM140" s="43"/>
      <c r="AN140" s="43" t="s">
        <v>10614</v>
      </c>
      <c r="AO140" s="43" t="s">
        <v>82</v>
      </c>
      <c r="AP140" s="23" t="s">
        <v>181</v>
      </c>
      <c r="BF140" s="23" t="s">
        <v>10498</v>
      </c>
      <c r="BG140" s="1" t="s">
        <v>183</v>
      </c>
    </row>
    <row r="141" s="23" customFormat="true" ht="12.75" hidden="true" customHeight="false" outlineLevel="0" collapsed="false">
      <c r="A141" s="23" t="s">
        <v>689</v>
      </c>
      <c r="B141" s="23" t="s">
        <v>690</v>
      </c>
      <c r="C141" s="40" t="s">
        <v>177</v>
      </c>
      <c r="D141" s="23" t="s">
        <v>82</v>
      </c>
      <c r="E141" s="23" t="s">
        <v>691</v>
      </c>
      <c r="F141" s="23" t="s">
        <v>692</v>
      </c>
      <c r="G141" s="23" t="n">
        <v>46</v>
      </c>
      <c r="H141" s="23" t="n">
        <v>80</v>
      </c>
      <c r="I141" s="41" t="s">
        <v>188</v>
      </c>
      <c r="K141" s="23" t="n">
        <v>0</v>
      </c>
      <c r="L141" s="23" t="n">
        <v>51</v>
      </c>
      <c r="M141" s="23" t="n">
        <v>0</v>
      </c>
      <c r="N141" s="23" t="n">
        <v>0</v>
      </c>
      <c r="O141" s="23" t="n">
        <f aca="false">K141+L141</f>
        <v>51</v>
      </c>
      <c r="P141" s="23" t="n">
        <f aca="false">K141+L141+M141+N141</f>
        <v>51</v>
      </c>
      <c r="Q141" s="23" t="n">
        <v>0</v>
      </c>
      <c r="R141" s="23" t="n">
        <v>0</v>
      </c>
      <c r="S141" s="23" t="n">
        <v>0</v>
      </c>
      <c r="T141" s="23" t="n">
        <v>0</v>
      </c>
      <c r="U141" s="23" t="n">
        <f aca="false">IF(I141="delivery",O141-SUM(Q141+R141),IF(I141="PO",P141-SUM(Q141:R141)))</f>
        <v>51</v>
      </c>
      <c r="V141" s="43" t="n">
        <v>45.68</v>
      </c>
      <c r="W141" s="43" t="n">
        <v>45.68</v>
      </c>
      <c r="X141" s="43" t="n">
        <f aca="false">W141-V141</f>
        <v>0</v>
      </c>
      <c r="Y141" s="43"/>
      <c r="Z141" s="43"/>
      <c r="AA141" s="43"/>
      <c r="AB141" s="43"/>
      <c r="AC141" s="43" t="s">
        <v>10482</v>
      </c>
      <c r="AD141" s="43"/>
      <c r="AE141" s="43"/>
      <c r="AF141" s="43" t="s">
        <v>10502</v>
      </c>
      <c r="AG141" s="43" t="n">
        <v>45.68</v>
      </c>
      <c r="AH141" s="43" t="s">
        <v>10730</v>
      </c>
      <c r="AI141" s="63" t="s">
        <v>10721</v>
      </c>
      <c r="AJ141" s="64" t="s">
        <v>10616</v>
      </c>
      <c r="AK141" s="43"/>
      <c r="AL141" s="43"/>
      <c r="AM141" s="43"/>
      <c r="AN141" s="43" t="s">
        <v>10506</v>
      </c>
      <c r="AO141" s="43" t="s">
        <v>82</v>
      </c>
      <c r="AP141" s="23" t="s">
        <v>181</v>
      </c>
      <c r="BF141" s="23" t="s">
        <v>10498</v>
      </c>
      <c r="BG141" s="1" t="s">
        <v>183</v>
      </c>
    </row>
    <row r="142" s="23" customFormat="true" ht="12.75" hidden="true" customHeight="false" outlineLevel="0" collapsed="false">
      <c r="A142" s="23" t="s">
        <v>693</v>
      </c>
      <c r="B142" s="23" t="s">
        <v>694</v>
      </c>
      <c r="C142" s="40" t="s">
        <v>177</v>
      </c>
      <c r="D142" s="23" t="s">
        <v>82</v>
      </c>
      <c r="E142" s="23" t="s">
        <v>695</v>
      </c>
      <c r="F142" s="23" t="s">
        <v>696</v>
      </c>
      <c r="G142" s="23" t="n">
        <v>46</v>
      </c>
      <c r="H142" s="23" t="n">
        <v>80</v>
      </c>
      <c r="I142" s="41" t="s">
        <v>188</v>
      </c>
      <c r="K142" s="23" t="n">
        <v>0</v>
      </c>
      <c r="L142" s="23" t="n">
        <v>56</v>
      </c>
      <c r="M142" s="23" t="n">
        <v>0</v>
      </c>
      <c r="N142" s="23" t="n">
        <v>0</v>
      </c>
      <c r="O142" s="23" t="n">
        <f aca="false">K142+L142</f>
        <v>56</v>
      </c>
      <c r="P142" s="23" t="n">
        <f aca="false">K142+L142+M142+N142</f>
        <v>56</v>
      </c>
      <c r="Q142" s="23" t="n">
        <v>0</v>
      </c>
      <c r="R142" s="23" t="n">
        <v>0</v>
      </c>
      <c r="S142" s="23" t="n">
        <v>0</v>
      </c>
      <c r="T142" s="23" t="n">
        <v>0</v>
      </c>
      <c r="U142" s="23" t="n">
        <f aca="false">IF(I142="delivery",O142-SUM(Q142+R142),IF(I142="PO",P142-SUM(Q142:R142)))</f>
        <v>56</v>
      </c>
      <c r="V142" s="43" t="n">
        <v>26.07</v>
      </c>
      <c r="W142" s="43" t="n">
        <v>26.07</v>
      </c>
      <c r="X142" s="43" t="n">
        <f aca="false">W142-V142</f>
        <v>0</v>
      </c>
      <c r="Y142" s="43"/>
      <c r="Z142" s="43"/>
      <c r="AA142" s="43"/>
      <c r="AB142" s="43"/>
      <c r="AC142" s="43" t="s">
        <v>10482</v>
      </c>
      <c r="AD142" s="43"/>
      <c r="AE142" s="43"/>
      <c r="AF142" s="43" t="s">
        <v>10502</v>
      </c>
      <c r="AG142" s="43" t="n">
        <v>26.07</v>
      </c>
      <c r="AH142" s="43" t="s">
        <v>10731</v>
      </c>
      <c r="AI142" s="63" t="s">
        <v>10721</v>
      </c>
      <c r="AJ142" s="64" t="s">
        <v>10616</v>
      </c>
      <c r="AK142" s="43"/>
      <c r="AL142" s="43"/>
      <c r="AM142" s="43"/>
      <c r="AN142" s="43" t="s">
        <v>10732</v>
      </c>
      <c r="AO142" s="43" t="s">
        <v>82</v>
      </c>
      <c r="AP142" s="23" t="s">
        <v>181</v>
      </c>
      <c r="BF142" s="23" t="s">
        <v>10498</v>
      </c>
      <c r="BG142" s="1" t="s">
        <v>183</v>
      </c>
    </row>
    <row r="143" s="23" customFormat="true" ht="12.75" hidden="true" customHeight="false" outlineLevel="0" collapsed="false">
      <c r="A143" s="23" t="s">
        <v>697</v>
      </c>
      <c r="B143" s="23" t="s">
        <v>698</v>
      </c>
      <c r="C143" s="40" t="s">
        <v>177</v>
      </c>
      <c r="D143" s="23" t="s">
        <v>82</v>
      </c>
      <c r="E143" s="23" t="s">
        <v>699</v>
      </c>
      <c r="F143" s="23" t="s">
        <v>700</v>
      </c>
      <c r="G143" s="23" t="n">
        <v>41</v>
      </c>
      <c r="H143" s="23" t="n">
        <v>1000</v>
      </c>
      <c r="I143" s="41" t="s">
        <v>188</v>
      </c>
      <c r="K143" s="23" t="n">
        <v>560</v>
      </c>
      <c r="L143" s="23" t="n">
        <v>96</v>
      </c>
      <c r="M143" s="23" t="n">
        <v>0</v>
      </c>
      <c r="N143" s="23" t="n">
        <v>0</v>
      </c>
      <c r="O143" s="23" t="n">
        <f aca="false">K143+L143</f>
        <v>656</v>
      </c>
      <c r="P143" s="23" t="n">
        <f aca="false">K143+L143+M143+N143</f>
        <v>656</v>
      </c>
      <c r="Q143" s="23" t="n">
        <v>8</v>
      </c>
      <c r="R143" s="23" t="n">
        <v>0</v>
      </c>
      <c r="S143" s="23" t="n">
        <v>0</v>
      </c>
      <c r="T143" s="23" t="n">
        <v>0</v>
      </c>
      <c r="U143" s="23" t="n">
        <f aca="false">IF(I143="delivery",O143-SUM(Q143+R143),IF(I143="PO",P143-SUM(Q143:R143)))</f>
        <v>648</v>
      </c>
      <c r="V143" s="43" t="n">
        <v>2.178</v>
      </c>
      <c r="W143" s="43" t="n">
        <v>2.178</v>
      </c>
      <c r="X143" s="43" t="n">
        <f aca="false">W143-V143</f>
        <v>0</v>
      </c>
      <c r="Y143" s="43"/>
      <c r="Z143" s="43"/>
      <c r="AA143" s="43"/>
      <c r="AB143" s="43"/>
      <c r="AC143" s="43" t="s">
        <v>10482</v>
      </c>
      <c r="AD143" s="43"/>
      <c r="AE143" s="43"/>
      <c r="AF143" s="43" t="s">
        <v>10568</v>
      </c>
      <c r="AG143" s="43" t="n">
        <v>2.178</v>
      </c>
      <c r="AH143" s="43" t="s">
        <v>10733</v>
      </c>
      <c r="AI143" s="63" t="n">
        <v>1000</v>
      </c>
      <c r="AJ143" s="63" t="n">
        <v>6</v>
      </c>
      <c r="AK143" s="43" t="s">
        <v>10734</v>
      </c>
      <c r="AL143" s="43" t="s">
        <v>1465</v>
      </c>
      <c r="AM143" s="43" t="s">
        <v>10571</v>
      </c>
      <c r="AN143" s="43" t="s">
        <v>10486</v>
      </c>
      <c r="AO143" s="43" t="s">
        <v>82</v>
      </c>
      <c r="AP143" s="23" t="s">
        <v>263</v>
      </c>
      <c r="BF143" s="23" t="s">
        <v>10498</v>
      </c>
      <c r="BG143" s="1" t="s">
        <v>183</v>
      </c>
    </row>
    <row r="144" s="23" customFormat="true" ht="12.75" hidden="true" customHeight="false" outlineLevel="0" collapsed="false">
      <c r="A144" s="23" t="s">
        <v>701</v>
      </c>
      <c r="B144" s="23" t="s">
        <v>702</v>
      </c>
      <c r="C144" s="40" t="s">
        <v>177</v>
      </c>
      <c r="D144" s="23" t="s">
        <v>82</v>
      </c>
      <c r="E144" s="23" t="s">
        <v>703</v>
      </c>
      <c r="F144" s="23" t="s">
        <v>704</v>
      </c>
      <c r="G144" s="23" t="n">
        <v>41</v>
      </c>
      <c r="H144" s="23" t="n">
        <v>1000</v>
      </c>
      <c r="I144" s="41" t="s">
        <v>188</v>
      </c>
      <c r="K144" s="23" t="n">
        <v>0</v>
      </c>
      <c r="L144" s="23" t="n">
        <v>1044</v>
      </c>
      <c r="M144" s="23" t="n">
        <v>2000</v>
      </c>
      <c r="N144" s="23" t="n">
        <v>0</v>
      </c>
      <c r="O144" s="23" t="n">
        <f aca="false">K144+L144</f>
        <v>1044</v>
      </c>
      <c r="P144" s="23" t="n">
        <f aca="false">K144+L144+M144+N144</f>
        <v>3044</v>
      </c>
      <c r="Q144" s="23" t="n">
        <v>0</v>
      </c>
      <c r="R144" s="23" t="n">
        <v>1958</v>
      </c>
      <c r="S144" s="23" t="n">
        <v>2424</v>
      </c>
      <c r="T144" s="23" t="n">
        <v>1992</v>
      </c>
      <c r="U144" s="23" t="n">
        <f aca="false">IF(I144="delivery",O144-SUM(Q144+R144),IF(I144="PO",P144-SUM(Q144:R144)))</f>
        <v>1086</v>
      </c>
      <c r="V144" s="43" t="n">
        <v>2.178</v>
      </c>
      <c r="W144" s="43" t="n">
        <v>2.178</v>
      </c>
      <c r="X144" s="43" t="n">
        <f aca="false">W144-V144</f>
        <v>0</v>
      </c>
      <c r="Y144" s="43"/>
      <c r="Z144" s="43"/>
      <c r="AA144" s="43" t="n">
        <v>2.178</v>
      </c>
      <c r="AB144" s="43"/>
      <c r="AC144" s="43" t="s">
        <v>10482</v>
      </c>
      <c r="AD144" s="43"/>
      <c r="AE144" s="43"/>
      <c r="AF144" s="43" t="s">
        <v>10568</v>
      </c>
      <c r="AG144" s="43" t="n">
        <v>2.178</v>
      </c>
      <c r="AH144" s="43" t="s">
        <v>10733</v>
      </c>
      <c r="AI144" s="63" t="n">
        <v>1000</v>
      </c>
      <c r="AJ144" s="63" t="n">
        <v>6</v>
      </c>
      <c r="AK144" s="43" t="s">
        <v>10735</v>
      </c>
      <c r="AL144" s="43" t="s">
        <v>1465</v>
      </c>
      <c r="AM144" s="43" t="s">
        <v>10571</v>
      </c>
      <c r="AN144" s="43" t="s">
        <v>10486</v>
      </c>
      <c r="AO144" s="43" t="s">
        <v>82</v>
      </c>
      <c r="AP144" s="23" t="s">
        <v>263</v>
      </c>
      <c r="BF144" s="23" t="s">
        <v>10498</v>
      </c>
      <c r="BG144" s="1" t="s">
        <v>183</v>
      </c>
    </row>
    <row r="145" s="23" customFormat="true" ht="12.75" hidden="true" customHeight="false" outlineLevel="0" collapsed="false">
      <c r="A145" s="23" t="s">
        <v>720</v>
      </c>
      <c r="B145" s="23" t="s">
        <v>721</v>
      </c>
      <c r="C145" s="40" t="s">
        <v>177</v>
      </c>
      <c r="D145" s="23" t="s">
        <v>82</v>
      </c>
      <c r="E145" s="23" t="s">
        <v>722</v>
      </c>
      <c r="F145" s="23" t="s">
        <v>723</v>
      </c>
      <c r="G145" s="23" t="n">
        <v>41</v>
      </c>
      <c r="H145" s="23" t="n">
        <v>1000</v>
      </c>
      <c r="I145" s="41" t="s">
        <v>188</v>
      </c>
      <c r="K145" s="23" t="n">
        <v>40</v>
      </c>
      <c r="L145" s="23" t="n">
        <v>1710</v>
      </c>
      <c r="M145" s="23" t="n">
        <v>0</v>
      </c>
      <c r="N145" s="23" t="n">
        <v>0</v>
      </c>
      <c r="O145" s="23" t="n">
        <f aca="false">K145+L145</f>
        <v>1750</v>
      </c>
      <c r="P145" s="23" t="n">
        <f aca="false">K145+L145+M145+N145</f>
        <v>1750</v>
      </c>
      <c r="Q145" s="23" t="n">
        <v>319</v>
      </c>
      <c r="R145" s="23" t="n">
        <v>558</v>
      </c>
      <c r="S145" s="23" t="n">
        <v>495</v>
      </c>
      <c r="T145" s="23" t="n">
        <v>406</v>
      </c>
      <c r="U145" s="23" t="n">
        <f aca="false">IF(I145="delivery",O145-SUM(Q145+R145),IF(I145="PO",P145-SUM(Q145:R145)))</f>
        <v>873</v>
      </c>
      <c r="V145" s="43" t="n">
        <v>1.107</v>
      </c>
      <c r="W145" s="43" t="n">
        <v>1.107</v>
      </c>
      <c r="X145" s="43" t="n">
        <f aca="false">W145-V145</f>
        <v>0</v>
      </c>
      <c r="Y145" s="43"/>
      <c r="Z145" s="43"/>
      <c r="AA145" s="43" t="n">
        <v>1.107</v>
      </c>
      <c r="AB145" s="43"/>
      <c r="AC145" s="43" t="s">
        <v>10482</v>
      </c>
      <c r="AD145" s="43"/>
      <c r="AE145" s="43"/>
      <c r="AF145" s="43" t="s">
        <v>10568</v>
      </c>
      <c r="AG145" s="43" t="n">
        <v>1.107</v>
      </c>
      <c r="AH145" s="43" t="s">
        <v>10736</v>
      </c>
      <c r="AI145" s="63" t="n">
        <v>1000</v>
      </c>
      <c r="AJ145" s="63" t="n">
        <v>6</v>
      </c>
      <c r="AK145" s="43" t="s">
        <v>10737</v>
      </c>
      <c r="AL145" s="43" t="s">
        <v>1465</v>
      </c>
      <c r="AM145" s="43" t="s">
        <v>10571</v>
      </c>
      <c r="AN145" s="43" t="s">
        <v>10486</v>
      </c>
      <c r="AO145" s="43" t="s">
        <v>82</v>
      </c>
      <c r="AP145" s="23" t="s">
        <v>263</v>
      </c>
      <c r="BF145" s="23" t="s">
        <v>10498</v>
      </c>
      <c r="BG145" s="1" t="s">
        <v>183</v>
      </c>
    </row>
    <row r="146" s="23" customFormat="true" ht="12.75" hidden="true" customHeight="false" outlineLevel="0" collapsed="false">
      <c r="A146" s="23" t="s">
        <v>724</v>
      </c>
      <c r="B146" s="23" t="s">
        <v>725</v>
      </c>
      <c r="C146" s="40" t="s">
        <v>177</v>
      </c>
      <c r="D146" s="23" t="s">
        <v>82</v>
      </c>
      <c r="E146" s="23" t="s">
        <v>726</v>
      </c>
      <c r="F146" s="23" t="s">
        <v>727</v>
      </c>
      <c r="G146" s="23" t="n">
        <v>51</v>
      </c>
      <c r="H146" s="23" t="n">
        <v>50</v>
      </c>
      <c r="I146" s="41" t="s">
        <v>188</v>
      </c>
      <c r="K146" s="23" t="n">
        <v>0</v>
      </c>
      <c r="L146" s="23" t="n">
        <v>130</v>
      </c>
      <c r="M146" s="23" t="n">
        <v>0</v>
      </c>
      <c r="N146" s="23" t="n">
        <v>0</v>
      </c>
      <c r="O146" s="23" t="n">
        <f aca="false">K146+L146</f>
        <v>130</v>
      </c>
      <c r="P146" s="23" t="n">
        <f aca="false">K146+L146+M146+N146</f>
        <v>130</v>
      </c>
      <c r="Q146" s="23" t="n">
        <v>129</v>
      </c>
      <c r="R146" s="23" t="n">
        <v>0</v>
      </c>
      <c r="S146" s="23" t="n">
        <v>0</v>
      </c>
      <c r="T146" s="23" t="n">
        <v>0</v>
      </c>
      <c r="U146" s="23" t="n">
        <f aca="false">IF(I146="delivery",O146-SUM(Q146+R146),IF(I146="PO",P146-SUM(Q146:R146)))</f>
        <v>1</v>
      </c>
      <c r="V146" s="43" t="n">
        <v>44</v>
      </c>
      <c r="W146" s="43" t="n">
        <v>44</v>
      </c>
      <c r="X146" s="43" t="n">
        <f aca="false">W146-V146</f>
        <v>0</v>
      </c>
      <c r="Y146" s="43"/>
      <c r="Z146" s="43"/>
      <c r="AA146" s="43"/>
      <c r="AB146" s="43"/>
      <c r="AC146" s="43" t="s">
        <v>10482</v>
      </c>
      <c r="AD146" s="43" t="s">
        <v>10738</v>
      </c>
      <c r="AE146" s="43" t="s">
        <v>10739</v>
      </c>
      <c r="AF146" s="43"/>
      <c r="AG146" s="43" t="n">
        <v>11.030823</v>
      </c>
      <c r="AH146" s="43" t="s">
        <v>10740</v>
      </c>
      <c r="AI146" s="63" t="n">
        <v>50</v>
      </c>
      <c r="AJ146" s="63" t="n">
        <v>8</v>
      </c>
      <c r="AK146" s="43"/>
      <c r="AL146" s="43"/>
      <c r="AM146" s="43"/>
      <c r="AN146" s="43" t="s">
        <v>10550</v>
      </c>
      <c r="AO146" s="43" t="s">
        <v>82</v>
      </c>
      <c r="AP146" s="23" t="s">
        <v>189</v>
      </c>
      <c r="BF146" s="23" t="s">
        <v>10498</v>
      </c>
      <c r="BG146" s="1" t="s">
        <v>183</v>
      </c>
    </row>
    <row r="147" s="23" customFormat="true" ht="12.75" hidden="true" customHeight="false" outlineLevel="0" collapsed="false">
      <c r="A147" s="23" t="s">
        <v>728</v>
      </c>
      <c r="B147" s="23" t="s">
        <v>729</v>
      </c>
      <c r="C147" s="40" t="s">
        <v>177</v>
      </c>
      <c r="D147" s="23" t="s">
        <v>82</v>
      </c>
      <c r="E147" s="23" t="s">
        <v>730</v>
      </c>
      <c r="F147" s="23" t="s">
        <v>731</v>
      </c>
      <c r="G147" s="23" t="n">
        <v>51</v>
      </c>
      <c r="H147" s="23" t="n">
        <v>50</v>
      </c>
      <c r="I147" s="41" t="s">
        <v>188</v>
      </c>
      <c r="K147" s="23" t="n">
        <v>0</v>
      </c>
      <c r="L147" s="23" t="n">
        <v>118</v>
      </c>
      <c r="M147" s="23" t="n">
        <v>0</v>
      </c>
      <c r="N147" s="23" t="n">
        <v>0</v>
      </c>
      <c r="O147" s="23" t="n">
        <f aca="false">K147+L147</f>
        <v>118</v>
      </c>
      <c r="P147" s="23" t="n">
        <f aca="false">K147+L147+M147+N147</f>
        <v>118</v>
      </c>
      <c r="Q147" s="23" t="n">
        <v>37</v>
      </c>
      <c r="R147" s="23" t="n">
        <v>0</v>
      </c>
      <c r="S147" s="23" t="n">
        <v>0</v>
      </c>
      <c r="T147" s="23" t="n">
        <v>0</v>
      </c>
      <c r="U147" s="23" t="n">
        <f aca="false">IF(I147="delivery",O147-SUM(Q147+R147),IF(I147="PO",P147-SUM(Q147:R147)))</f>
        <v>81</v>
      </c>
      <c r="V147" s="43" t="n">
        <v>216</v>
      </c>
      <c r="W147" s="43" t="n">
        <v>216</v>
      </c>
      <c r="X147" s="43" t="n">
        <f aca="false">W147-V147</f>
        <v>0</v>
      </c>
      <c r="Y147" s="43"/>
      <c r="Z147" s="43"/>
      <c r="AA147" s="43" t="n">
        <v>216</v>
      </c>
      <c r="AB147" s="43"/>
      <c r="AC147" s="43" t="s">
        <v>10482</v>
      </c>
      <c r="AD147" s="43"/>
      <c r="AE147" s="43"/>
      <c r="AF147" s="43"/>
      <c r="AG147" s="43" t="n">
        <v>216</v>
      </c>
      <c r="AH147" s="43" t="s">
        <v>10741</v>
      </c>
      <c r="AI147" s="63" t="n">
        <v>50</v>
      </c>
      <c r="AJ147" s="63" t="n">
        <v>8</v>
      </c>
      <c r="AK147" s="43"/>
      <c r="AL147" s="43"/>
      <c r="AM147" s="43"/>
      <c r="AN147" s="43" t="s">
        <v>10550</v>
      </c>
      <c r="AO147" s="43" t="s">
        <v>82</v>
      </c>
      <c r="AP147" s="23" t="s">
        <v>189</v>
      </c>
      <c r="BF147" s="23" t="s">
        <v>10498</v>
      </c>
      <c r="BG147" s="1" t="s">
        <v>183</v>
      </c>
    </row>
    <row r="148" s="23" customFormat="true" ht="12.75" hidden="true" customHeight="false" outlineLevel="0" collapsed="false">
      <c r="A148" s="23" t="s">
        <v>732</v>
      </c>
      <c r="B148" s="23" t="s">
        <v>733</v>
      </c>
      <c r="C148" s="40" t="s">
        <v>177</v>
      </c>
      <c r="D148" s="23" t="s">
        <v>82</v>
      </c>
      <c r="E148" s="23" t="s">
        <v>734</v>
      </c>
      <c r="F148" s="23" t="s">
        <v>735</v>
      </c>
      <c r="G148" s="23" t="n">
        <v>46</v>
      </c>
      <c r="H148" s="23" t="n">
        <v>80</v>
      </c>
      <c r="I148" s="41" t="s">
        <v>188</v>
      </c>
      <c r="K148" s="23" t="n">
        <v>505</v>
      </c>
      <c r="L148" s="23" t="n">
        <v>52</v>
      </c>
      <c r="M148" s="23" t="n">
        <v>0</v>
      </c>
      <c r="N148" s="23" t="n">
        <v>0</v>
      </c>
      <c r="O148" s="23" t="n">
        <f aca="false">K148+L148</f>
        <v>557</v>
      </c>
      <c r="P148" s="23" t="n">
        <f aca="false">K148+L148+M148+N148</f>
        <v>557</v>
      </c>
      <c r="Q148" s="23" t="n">
        <v>8</v>
      </c>
      <c r="R148" s="23" t="n">
        <v>0</v>
      </c>
      <c r="S148" s="23" t="n">
        <v>0</v>
      </c>
      <c r="T148" s="23" t="n">
        <v>0</v>
      </c>
      <c r="U148" s="23" t="n">
        <f aca="false">IF(I148="delivery",O148-SUM(Q148+R148),IF(I148="PO",P148-SUM(Q148:R148)))</f>
        <v>549</v>
      </c>
      <c r="V148" s="43" t="n">
        <v>45.95</v>
      </c>
      <c r="W148" s="43" t="n">
        <v>45.95</v>
      </c>
      <c r="X148" s="43" t="n">
        <f aca="false">W148-V148</f>
        <v>0</v>
      </c>
      <c r="Y148" s="43"/>
      <c r="Z148" s="43"/>
      <c r="AA148" s="43"/>
      <c r="AB148" s="43"/>
      <c r="AC148" s="43" t="s">
        <v>10482</v>
      </c>
      <c r="AD148" s="43"/>
      <c r="AE148" s="43"/>
      <c r="AF148" s="43" t="s">
        <v>10502</v>
      </c>
      <c r="AG148" s="43" t="n">
        <v>45.95</v>
      </c>
      <c r="AH148" s="43" t="s">
        <v>10742</v>
      </c>
      <c r="AI148" s="63" t="s">
        <v>10721</v>
      </c>
      <c r="AJ148" s="64" t="s">
        <v>10616</v>
      </c>
      <c r="AK148" s="43"/>
      <c r="AL148" s="43"/>
      <c r="AM148" s="43"/>
      <c r="AN148" s="43" t="s">
        <v>10732</v>
      </c>
      <c r="AO148" s="43" t="s">
        <v>82</v>
      </c>
      <c r="AP148" s="23" t="s">
        <v>181</v>
      </c>
      <c r="BF148" s="23" t="s">
        <v>10498</v>
      </c>
      <c r="BG148" s="1" t="s">
        <v>183</v>
      </c>
    </row>
    <row r="149" s="23" customFormat="true" ht="12.75" hidden="true" customHeight="false" outlineLevel="0" collapsed="false">
      <c r="A149" s="23" t="s">
        <v>736</v>
      </c>
      <c r="B149" s="23" t="s">
        <v>737</v>
      </c>
      <c r="C149" s="40" t="s">
        <v>177</v>
      </c>
      <c r="D149" s="23" t="s">
        <v>82</v>
      </c>
      <c r="E149" s="23" t="s">
        <v>738</v>
      </c>
      <c r="F149" s="23" t="s">
        <v>739</v>
      </c>
      <c r="G149" s="23" t="n">
        <v>46</v>
      </c>
      <c r="H149" s="23" t="n">
        <v>80</v>
      </c>
      <c r="I149" s="41" t="s">
        <v>188</v>
      </c>
      <c r="K149" s="23" t="n">
        <v>432</v>
      </c>
      <c r="L149" s="23" t="n">
        <v>30</v>
      </c>
      <c r="M149" s="23" t="n">
        <v>0</v>
      </c>
      <c r="N149" s="23" t="n">
        <v>0</v>
      </c>
      <c r="O149" s="23" t="n">
        <f aca="false">K149+L149</f>
        <v>462</v>
      </c>
      <c r="P149" s="23" t="n">
        <f aca="false">K149+L149+M149+N149</f>
        <v>462</v>
      </c>
      <c r="Q149" s="23" t="n">
        <v>26</v>
      </c>
      <c r="R149" s="23" t="n">
        <v>0</v>
      </c>
      <c r="S149" s="23" t="n">
        <v>0</v>
      </c>
      <c r="T149" s="23" t="n">
        <v>0</v>
      </c>
      <c r="U149" s="23" t="n">
        <f aca="false">IF(I149="delivery",O149-SUM(Q149+R149),IF(I149="PO",P149-SUM(Q149:R149)))</f>
        <v>436</v>
      </c>
      <c r="V149" s="43" t="n">
        <v>26.76</v>
      </c>
      <c r="W149" s="43" t="n">
        <v>26.76</v>
      </c>
      <c r="X149" s="43" t="n">
        <f aca="false">W149-V149</f>
        <v>0</v>
      </c>
      <c r="Y149" s="43"/>
      <c r="Z149" s="43"/>
      <c r="AA149" s="43"/>
      <c r="AB149" s="43"/>
      <c r="AC149" s="43" t="s">
        <v>10482</v>
      </c>
      <c r="AD149" s="43"/>
      <c r="AE149" s="43"/>
      <c r="AF149" s="43" t="s">
        <v>10502</v>
      </c>
      <c r="AG149" s="43" t="n">
        <v>26.76</v>
      </c>
      <c r="AH149" s="43" t="s">
        <v>10743</v>
      </c>
      <c r="AI149" s="63" t="n">
        <v>80</v>
      </c>
      <c r="AJ149" s="64" t="s">
        <v>10616</v>
      </c>
      <c r="AK149" s="43"/>
      <c r="AL149" s="43"/>
      <c r="AM149" s="43"/>
      <c r="AN149" s="43" t="s">
        <v>10550</v>
      </c>
      <c r="AO149" s="43" t="s">
        <v>82</v>
      </c>
      <c r="AP149" s="23" t="s">
        <v>181</v>
      </c>
      <c r="BF149" s="23" t="s">
        <v>10498</v>
      </c>
      <c r="BG149" s="1" t="s">
        <v>183</v>
      </c>
    </row>
    <row r="150" s="23" customFormat="true" ht="12.75" hidden="true" customHeight="false" outlineLevel="0" collapsed="false">
      <c r="A150" s="23" t="s">
        <v>740</v>
      </c>
      <c r="B150" s="23" t="s">
        <v>741</v>
      </c>
      <c r="C150" s="40" t="s">
        <v>177</v>
      </c>
      <c r="D150" s="23" t="s">
        <v>82</v>
      </c>
      <c r="E150" s="23" t="s">
        <v>742</v>
      </c>
      <c r="F150" s="23" t="s">
        <v>743</v>
      </c>
      <c r="G150" s="23" t="n">
        <v>46</v>
      </c>
      <c r="H150" s="23" t="n">
        <v>80</v>
      </c>
      <c r="I150" s="41" t="s">
        <v>188</v>
      </c>
      <c r="K150" s="23" t="n">
        <v>0</v>
      </c>
      <c r="L150" s="23" t="n">
        <v>596</v>
      </c>
      <c r="M150" s="23" t="n">
        <v>0</v>
      </c>
      <c r="N150" s="23" t="n">
        <v>0</v>
      </c>
      <c r="O150" s="23" t="n">
        <f aca="false">K150+L150</f>
        <v>596</v>
      </c>
      <c r="P150" s="23" t="n">
        <f aca="false">K150+L150+M150+N150</f>
        <v>596</v>
      </c>
      <c r="Q150" s="23" t="n">
        <v>3</v>
      </c>
      <c r="R150" s="23" t="n">
        <v>0</v>
      </c>
      <c r="S150" s="23" t="n">
        <v>0</v>
      </c>
      <c r="T150" s="23" t="n">
        <v>0</v>
      </c>
      <c r="U150" s="23" t="n">
        <f aca="false">IF(I150="delivery",O150-SUM(Q150+R150),IF(I150="PO",P150-SUM(Q150:R150)))</f>
        <v>593</v>
      </c>
      <c r="V150" s="43" t="n">
        <v>7.27</v>
      </c>
      <c r="W150" s="43" t="n">
        <v>7.27</v>
      </c>
      <c r="X150" s="43" t="n">
        <f aca="false">W150-V150</f>
        <v>0</v>
      </c>
      <c r="Y150" s="43"/>
      <c r="Z150" s="43"/>
      <c r="AA150" s="43"/>
      <c r="AB150" s="43"/>
      <c r="AC150" s="43" t="s">
        <v>10482</v>
      </c>
      <c r="AD150" s="43"/>
      <c r="AE150" s="43"/>
      <c r="AF150" s="43" t="s">
        <v>10502</v>
      </c>
      <c r="AG150" s="43" t="n">
        <v>7.27</v>
      </c>
      <c r="AH150" s="43" t="s">
        <v>10744</v>
      </c>
      <c r="AI150" s="63" t="s">
        <v>10721</v>
      </c>
      <c r="AJ150" s="64" t="s">
        <v>10616</v>
      </c>
      <c r="AK150" s="43"/>
      <c r="AL150" s="43"/>
      <c r="AM150" s="43"/>
      <c r="AN150" s="43" t="s">
        <v>10506</v>
      </c>
      <c r="AO150" s="43" t="s">
        <v>82</v>
      </c>
      <c r="AP150" s="23" t="s">
        <v>181</v>
      </c>
      <c r="BF150" s="23" t="s">
        <v>10498</v>
      </c>
      <c r="BG150" s="1" t="s">
        <v>183</v>
      </c>
    </row>
    <row r="151" s="23" customFormat="true" ht="12.75" hidden="true" customHeight="false" outlineLevel="0" collapsed="false">
      <c r="A151" s="23" t="s">
        <v>744</v>
      </c>
      <c r="B151" s="23" t="s">
        <v>745</v>
      </c>
      <c r="C151" s="40" t="s">
        <v>177</v>
      </c>
      <c r="D151" s="23" t="s">
        <v>82</v>
      </c>
      <c r="E151" s="23" t="s">
        <v>746</v>
      </c>
      <c r="F151" s="23" t="s">
        <v>747</v>
      </c>
      <c r="G151" s="23" t="n">
        <v>46</v>
      </c>
      <c r="H151" s="23" t="n">
        <v>80</v>
      </c>
      <c r="I151" s="41" t="s">
        <v>188</v>
      </c>
      <c r="K151" s="23" t="n">
        <v>0</v>
      </c>
      <c r="L151" s="23" t="n">
        <v>547</v>
      </c>
      <c r="M151" s="23" t="n">
        <v>0</v>
      </c>
      <c r="N151" s="23" t="n">
        <v>0</v>
      </c>
      <c r="O151" s="23" t="n">
        <f aca="false">K151+L151</f>
        <v>547</v>
      </c>
      <c r="P151" s="23" t="n">
        <f aca="false">K151+L151+M151+N151</f>
        <v>547</v>
      </c>
      <c r="Q151" s="23" t="n">
        <v>8</v>
      </c>
      <c r="R151" s="23" t="n">
        <v>0</v>
      </c>
      <c r="S151" s="23" t="n">
        <v>0</v>
      </c>
      <c r="T151" s="23" t="n">
        <v>0</v>
      </c>
      <c r="U151" s="23" t="n">
        <f aca="false">IF(I151="delivery",O151-SUM(Q151+R151),IF(I151="PO",P151-SUM(Q151:R151)))</f>
        <v>539</v>
      </c>
      <c r="V151" s="43" t="n">
        <v>6.42</v>
      </c>
      <c r="W151" s="43" t="n">
        <v>6.42</v>
      </c>
      <c r="X151" s="43" t="n">
        <f aca="false">W151-V151</f>
        <v>0</v>
      </c>
      <c r="Y151" s="43"/>
      <c r="Z151" s="43"/>
      <c r="AA151" s="43"/>
      <c r="AB151" s="43"/>
      <c r="AC151" s="43" t="s">
        <v>10482</v>
      </c>
      <c r="AD151" s="43"/>
      <c r="AE151" s="43"/>
      <c r="AF151" s="43" t="s">
        <v>10502</v>
      </c>
      <c r="AG151" s="43" t="n">
        <v>6.42</v>
      </c>
      <c r="AH151" s="43" t="s">
        <v>10745</v>
      </c>
      <c r="AI151" s="63" t="s">
        <v>10721</v>
      </c>
      <c r="AJ151" s="64" t="s">
        <v>10616</v>
      </c>
      <c r="AK151" s="43"/>
      <c r="AL151" s="43"/>
      <c r="AM151" s="43"/>
      <c r="AN151" s="43" t="s">
        <v>10506</v>
      </c>
      <c r="AO151" s="43" t="s">
        <v>82</v>
      </c>
      <c r="AP151" s="23" t="s">
        <v>181</v>
      </c>
      <c r="BF151" s="23" t="s">
        <v>10498</v>
      </c>
      <c r="BG151" s="1" t="s">
        <v>183</v>
      </c>
    </row>
    <row r="152" s="23" customFormat="true" ht="12.75" hidden="true" customHeight="false" outlineLevel="0" collapsed="false">
      <c r="A152" s="23" t="s">
        <v>748</v>
      </c>
      <c r="B152" s="23" t="s">
        <v>749</v>
      </c>
      <c r="C152" s="40" t="s">
        <v>177</v>
      </c>
      <c r="D152" s="23" t="s">
        <v>82</v>
      </c>
      <c r="E152" s="23" t="s">
        <v>750</v>
      </c>
      <c r="F152" s="23" t="s">
        <v>751</v>
      </c>
      <c r="G152" s="23" t="n">
        <v>51</v>
      </c>
      <c r="H152" s="23" t="n">
        <v>2500</v>
      </c>
      <c r="I152" s="41" t="s">
        <v>188</v>
      </c>
      <c r="K152" s="23" t="n">
        <v>0</v>
      </c>
      <c r="L152" s="23" t="n">
        <v>1285</v>
      </c>
      <c r="M152" s="23" t="n">
        <v>467</v>
      </c>
      <c r="N152" s="23" t="n">
        <v>0</v>
      </c>
      <c r="O152" s="23" t="n">
        <f aca="false">K152+L152</f>
        <v>1285</v>
      </c>
      <c r="P152" s="23" t="n">
        <f aca="false">K152+L152+M152+N152</f>
        <v>1752</v>
      </c>
      <c r="Q152" s="23" t="n">
        <v>1599</v>
      </c>
      <c r="R152" s="23" t="n">
        <v>0</v>
      </c>
      <c r="S152" s="23" t="n">
        <v>0</v>
      </c>
      <c r="T152" s="23" t="n">
        <v>0</v>
      </c>
      <c r="U152" s="23" t="n">
        <f aca="false">IF(I152="delivery",O152-SUM(Q152+R152),IF(I152="PO",P152-SUM(Q152:R152)))</f>
        <v>153</v>
      </c>
      <c r="V152" s="43" t="n">
        <v>6.3821</v>
      </c>
      <c r="W152" s="43" t="n">
        <v>6.3821</v>
      </c>
      <c r="X152" s="43" t="n">
        <f aca="false">W152-V152</f>
        <v>0</v>
      </c>
      <c r="Y152" s="43"/>
      <c r="Z152" s="43"/>
      <c r="AA152" s="43" t="n">
        <v>5.59093</v>
      </c>
      <c r="AB152" s="43"/>
      <c r="AC152" s="43" t="s">
        <v>10482</v>
      </c>
      <c r="AD152" s="43"/>
      <c r="AE152" s="43"/>
      <c r="AF152" s="43" t="s">
        <v>10502</v>
      </c>
      <c r="AG152" s="43" t="n">
        <v>6.3821</v>
      </c>
      <c r="AH152" s="43" t="s">
        <v>10746</v>
      </c>
      <c r="AI152" s="63" t="s">
        <v>10705</v>
      </c>
      <c r="AJ152" s="64" t="s">
        <v>10616</v>
      </c>
      <c r="AK152" s="43"/>
      <c r="AL152" s="43"/>
      <c r="AM152" s="43"/>
      <c r="AN152" s="43" t="s">
        <v>10581</v>
      </c>
      <c r="AO152" s="43" t="s">
        <v>82</v>
      </c>
      <c r="AP152" s="23" t="s">
        <v>181</v>
      </c>
      <c r="BF152" s="23" t="s">
        <v>10498</v>
      </c>
      <c r="BG152" s="1" t="s">
        <v>183</v>
      </c>
    </row>
    <row r="153" s="23" customFormat="true" ht="12.75" hidden="true" customHeight="false" outlineLevel="0" collapsed="false">
      <c r="A153" s="23" t="s">
        <v>752</v>
      </c>
      <c r="B153" s="23" t="s">
        <v>753</v>
      </c>
      <c r="C153" s="40" t="s">
        <v>177</v>
      </c>
      <c r="D153" s="23" t="s">
        <v>82</v>
      </c>
      <c r="E153" s="23" t="s">
        <v>754</v>
      </c>
      <c r="F153" s="23" t="s">
        <v>755</v>
      </c>
      <c r="G153" s="23" t="n">
        <v>81</v>
      </c>
      <c r="H153" s="23" t="n">
        <v>2500</v>
      </c>
      <c r="I153" s="41" t="s">
        <v>188</v>
      </c>
      <c r="K153" s="23" t="n">
        <v>0</v>
      </c>
      <c r="L153" s="23" t="n">
        <v>1458</v>
      </c>
      <c r="M153" s="23" t="n">
        <v>400</v>
      </c>
      <c r="N153" s="23" t="n">
        <v>0</v>
      </c>
      <c r="O153" s="23" t="n">
        <f aca="false">K153+L153</f>
        <v>1458</v>
      </c>
      <c r="P153" s="23" t="n">
        <f aca="false">K153+L153+M153+N153</f>
        <v>1858</v>
      </c>
      <c r="Q153" s="23" t="n">
        <v>2879</v>
      </c>
      <c r="R153" s="23" t="n">
        <v>1750</v>
      </c>
      <c r="S153" s="23" t="n">
        <v>1850</v>
      </c>
      <c r="T153" s="23" t="n">
        <v>2420</v>
      </c>
      <c r="U153" s="23" t="n">
        <f aca="false">IF(I153="delivery",O153-SUM(Q153+R153),IF(I153="PO",P153-SUM(Q153:R153)))</f>
        <v>-2771</v>
      </c>
      <c r="V153" s="43" t="n">
        <v>13.4952</v>
      </c>
      <c r="W153" s="43" t="n">
        <v>15.1834</v>
      </c>
      <c r="X153" s="43" t="n">
        <f aca="false">W153-V153</f>
        <v>1.6882</v>
      </c>
      <c r="Y153" s="43"/>
      <c r="Z153" s="43"/>
      <c r="AA153" s="43"/>
      <c r="AB153" s="43"/>
      <c r="AC153" s="43" t="s">
        <v>10482</v>
      </c>
      <c r="AD153" s="43"/>
      <c r="AE153" s="43"/>
      <c r="AF153" s="43" t="s">
        <v>10502</v>
      </c>
      <c r="AG153" s="43" t="n">
        <v>15.1834</v>
      </c>
      <c r="AH153" s="43" t="s">
        <v>10747</v>
      </c>
      <c r="AI153" s="63" t="s">
        <v>10621</v>
      </c>
      <c r="AJ153" s="63" t="s">
        <v>10580</v>
      </c>
      <c r="AK153" s="43"/>
      <c r="AL153" s="43"/>
      <c r="AM153" s="43"/>
      <c r="AN153" s="43" t="s">
        <v>10581</v>
      </c>
      <c r="AO153" s="43" t="s">
        <v>82</v>
      </c>
      <c r="AP153" s="23" t="s">
        <v>181</v>
      </c>
      <c r="BF153" s="23" t="s">
        <v>412</v>
      </c>
      <c r="BG153" s="1" t="s">
        <v>183</v>
      </c>
    </row>
    <row r="154" s="23" customFormat="true" ht="12.75" hidden="true" customHeight="false" outlineLevel="0" collapsed="false">
      <c r="A154" s="23" t="s">
        <v>756</v>
      </c>
      <c r="B154" s="23" t="s">
        <v>757</v>
      </c>
      <c r="C154" s="40" t="s">
        <v>177</v>
      </c>
      <c r="D154" s="23" t="s">
        <v>82</v>
      </c>
      <c r="E154" s="23" t="s">
        <v>758</v>
      </c>
      <c r="F154" s="23" t="s">
        <v>759</v>
      </c>
      <c r="G154" s="23" t="n">
        <v>31</v>
      </c>
      <c r="H154" s="23" t="n">
        <v>500</v>
      </c>
      <c r="I154" s="41" t="s">
        <v>188</v>
      </c>
      <c r="K154" s="23" t="n">
        <v>0</v>
      </c>
      <c r="L154" s="23" t="n">
        <v>1187</v>
      </c>
      <c r="M154" s="23" t="n">
        <v>500</v>
      </c>
      <c r="N154" s="23" t="n">
        <v>0</v>
      </c>
      <c r="O154" s="23" t="n">
        <f aca="false">K154+L154</f>
        <v>1187</v>
      </c>
      <c r="P154" s="23" t="n">
        <f aca="false">K154+L154+M154+N154</f>
        <v>1687</v>
      </c>
      <c r="Q154" s="23" t="n">
        <v>1052</v>
      </c>
      <c r="R154" s="23" t="n">
        <v>3253</v>
      </c>
      <c r="S154" s="23" t="n">
        <v>2445</v>
      </c>
      <c r="T154" s="23" t="n">
        <v>2085</v>
      </c>
      <c r="U154" s="23" t="n">
        <f aca="false">IF(I154="delivery",O154-SUM(Q154+R154),IF(I154="PO",P154-SUM(Q154:R154)))</f>
        <v>-2618</v>
      </c>
      <c r="V154" s="43" t="n">
        <v>3.64</v>
      </c>
      <c r="W154" s="43" t="n">
        <v>2.99</v>
      </c>
      <c r="X154" s="43" t="n">
        <f aca="false">W154-V154</f>
        <v>-0.65</v>
      </c>
      <c r="Y154" s="43"/>
      <c r="Z154" s="43"/>
      <c r="AA154" s="43"/>
      <c r="AB154" s="43"/>
      <c r="AC154" s="43" t="s">
        <v>10482</v>
      </c>
      <c r="AD154" s="43"/>
      <c r="AE154" s="43"/>
      <c r="AF154" s="43"/>
      <c r="AG154" s="43" t="n">
        <v>2.99</v>
      </c>
      <c r="AH154" s="43" t="s">
        <v>10748</v>
      </c>
      <c r="AI154" s="63" t="s">
        <v>10609</v>
      </c>
      <c r="AJ154" s="63" t="s">
        <v>10680</v>
      </c>
      <c r="AK154" s="43"/>
      <c r="AL154" s="43"/>
      <c r="AM154" s="43"/>
      <c r="AN154" s="43" t="s">
        <v>10486</v>
      </c>
      <c r="AO154" s="43" t="s">
        <v>82</v>
      </c>
      <c r="AP154" s="23" t="s">
        <v>189</v>
      </c>
      <c r="BF154" s="23" t="s">
        <v>10498</v>
      </c>
      <c r="BG154" s="1" t="s">
        <v>183</v>
      </c>
    </row>
    <row r="155" s="23" customFormat="true" ht="12.75" hidden="true" customHeight="false" outlineLevel="0" collapsed="false">
      <c r="A155" s="23" t="s">
        <v>767</v>
      </c>
      <c r="B155" s="23" t="s">
        <v>768</v>
      </c>
      <c r="C155" s="40" t="s">
        <v>177</v>
      </c>
      <c r="D155" s="23" t="s">
        <v>82</v>
      </c>
      <c r="E155" s="23" t="s">
        <v>762</v>
      </c>
      <c r="F155" s="23" t="s">
        <v>769</v>
      </c>
      <c r="G155" s="23" t="n">
        <v>51</v>
      </c>
      <c r="H155" s="23" t="n">
        <v>100</v>
      </c>
      <c r="I155" s="41" t="s">
        <v>188</v>
      </c>
      <c r="K155" s="23" t="n">
        <v>0</v>
      </c>
      <c r="L155" s="23" t="n">
        <v>71</v>
      </c>
      <c r="M155" s="23" t="n">
        <v>70</v>
      </c>
      <c r="N155" s="23" t="n">
        <v>150</v>
      </c>
      <c r="O155" s="23" t="n">
        <f aca="false">K155+L155</f>
        <v>71</v>
      </c>
      <c r="P155" s="23" t="n">
        <f aca="false">K155+L155+M155+N155</f>
        <v>291</v>
      </c>
      <c r="Q155" s="23" t="n">
        <v>198</v>
      </c>
      <c r="R155" s="23" t="n">
        <v>558</v>
      </c>
      <c r="S155" s="23" t="n">
        <v>412</v>
      </c>
      <c r="T155" s="23" t="n">
        <v>382</v>
      </c>
      <c r="U155" s="23" t="n">
        <f aca="false">IF(I155="delivery",O155-SUM(Q155+R155),IF(I155="PO",P155-SUM(Q155:R155)))</f>
        <v>-465</v>
      </c>
      <c r="V155" s="43" t="n">
        <v>88.64</v>
      </c>
      <c r="W155" s="43" t="n">
        <v>79.17</v>
      </c>
      <c r="X155" s="43" t="n">
        <f aca="false">W155-V155</f>
        <v>-9.47</v>
      </c>
      <c r="Y155" s="43"/>
      <c r="Z155" s="43"/>
      <c r="AA155" s="43"/>
      <c r="AB155" s="43"/>
      <c r="AC155" s="43" t="s">
        <v>10482</v>
      </c>
      <c r="AD155" s="43"/>
      <c r="AE155" s="43"/>
      <c r="AF155" s="43" t="s">
        <v>10749</v>
      </c>
      <c r="AG155" s="43" t="n">
        <v>79.17</v>
      </c>
      <c r="AH155" s="43" t="s">
        <v>10750</v>
      </c>
      <c r="AI155" s="63" t="n">
        <v>250</v>
      </c>
      <c r="AJ155" s="63" t="n">
        <v>12</v>
      </c>
      <c r="AK155" s="43" t="s">
        <v>768</v>
      </c>
      <c r="AL155" s="43" t="s">
        <v>1465</v>
      </c>
      <c r="AM155" s="43" t="s">
        <v>10751</v>
      </c>
      <c r="AN155" s="43" t="s">
        <v>10550</v>
      </c>
      <c r="AO155" s="43" t="s">
        <v>82</v>
      </c>
      <c r="AP155" s="23" t="s">
        <v>263</v>
      </c>
      <c r="BF155" s="23" t="s">
        <v>10498</v>
      </c>
      <c r="BG155" s="1" t="s">
        <v>183</v>
      </c>
    </row>
    <row r="156" s="23" customFormat="true" ht="12.75" hidden="true" customHeight="false" outlineLevel="0" collapsed="false">
      <c r="A156" s="23" t="s">
        <v>770</v>
      </c>
      <c r="B156" s="23" t="s">
        <v>771</v>
      </c>
      <c r="C156" s="40" t="s">
        <v>177</v>
      </c>
      <c r="D156" s="23" t="s">
        <v>82</v>
      </c>
      <c r="E156" s="23" t="s">
        <v>772</v>
      </c>
      <c r="F156" s="23" t="s">
        <v>773</v>
      </c>
      <c r="G156" s="23" t="n">
        <v>51</v>
      </c>
      <c r="H156" s="23" t="n">
        <v>100</v>
      </c>
      <c r="I156" s="41" t="s">
        <v>188</v>
      </c>
      <c r="K156" s="23" t="n">
        <v>0</v>
      </c>
      <c r="L156" s="23" t="n">
        <v>302</v>
      </c>
      <c r="M156" s="23" t="n">
        <v>0</v>
      </c>
      <c r="N156" s="23" t="n">
        <v>0</v>
      </c>
      <c r="O156" s="23" t="n">
        <f aca="false">K156+L156</f>
        <v>302</v>
      </c>
      <c r="P156" s="23" t="n">
        <f aca="false">K156+L156+M156+N156</f>
        <v>302</v>
      </c>
      <c r="Q156" s="23" t="n">
        <v>207</v>
      </c>
      <c r="R156" s="23" t="n">
        <v>558</v>
      </c>
      <c r="S156" s="23" t="n">
        <v>412</v>
      </c>
      <c r="T156" s="23" t="n">
        <v>382</v>
      </c>
      <c r="U156" s="23" t="n">
        <f aca="false">IF(I156="delivery",O156-SUM(Q156+R156),IF(I156="PO",P156-SUM(Q156:R156)))</f>
        <v>-463</v>
      </c>
      <c r="V156" s="43" t="n">
        <v>8.48</v>
      </c>
      <c r="W156" s="43" t="n">
        <v>6.78</v>
      </c>
      <c r="X156" s="43" t="n">
        <f aca="false">W156-V156</f>
        <v>-1.7</v>
      </c>
      <c r="Y156" s="43"/>
      <c r="Z156" s="43"/>
      <c r="AA156" s="43"/>
      <c r="AB156" s="43"/>
      <c r="AC156" s="43" t="s">
        <v>10482</v>
      </c>
      <c r="AD156" s="43"/>
      <c r="AE156" s="43"/>
      <c r="AF156" s="43" t="s">
        <v>10749</v>
      </c>
      <c r="AG156" s="43" t="n">
        <v>6.78</v>
      </c>
      <c r="AH156" s="43" t="s">
        <v>10752</v>
      </c>
      <c r="AI156" s="63" t="n">
        <v>250</v>
      </c>
      <c r="AJ156" s="63" t="n">
        <v>8</v>
      </c>
      <c r="AK156" s="43" t="s">
        <v>771</v>
      </c>
      <c r="AL156" s="43" t="s">
        <v>1465</v>
      </c>
      <c r="AM156" s="43" t="s">
        <v>10753</v>
      </c>
      <c r="AN156" s="43" t="s">
        <v>10550</v>
      </c>
      <c r="AO156" s="43" t="s">
        <v>82</v>
      </c>
      <c r="AP156" s="23" t="s">
        <v>263</v>
      </c>
      <c r="BF156" s="23" t="s">
        <v>10498</v>
      </c>
      <c r="BG156" s="1" t="s">
        <v>183</v>
      </c>
    </row>
    <row r="157" s="23" customFormat="true" ht="12.75" hidden="true" customHeight="false" outlineLevel="0" collapsed="false">
      <c r="A157" s="23" t="s">
        <v>774</v>
      </c>
      <c r="B157" s="23" t="s">
        <v>775</v>
      </c>
      <c r="C157" s="40" t="s">
        <v>177</v>
      </c>
      <c r="D157" s="23" t="s">
        <v>82</v>
      </c>
      <c r="E157" s="23" t="s">
        <v>776</v>
      </c>
      <c r="F157" s="23" t="s">
        <v>777</v>
      </c>
      <c r="G157" s="23" t="n">
        <v>51</v>
      </c>
      <c r="H157" s="23" t="n">
        <v>100</v>
      </c>
      <c r="I157" s="41" t="s">
        <v>188</v>
      </c>
      <c r="K157" s="23" t="n">
        <v>0</v>
      </c>
      <c r="L157" s="23" t="n">
        <v>302</v>
      </c>
      <c r="M157" s="23" t="n">
        <v>0</v>
      </c>
      <c r="N157" s="23" t="n">
        <v>0</v>
      </c>
      <c r="O157" s="23" t="n">
        <f aca="false">K157+L157</f>
        <v>302</v>
      </c>
      <c r="P157" s="23" t="n">
        <f aca="false">K157+L157+M157+N157</f>
        <v>302</v>
      </c>
      <c r="Q157" s="23" t="n">
        <v>207</v>
      </c>
      <c r="R157" s="23" t="n">
        <v>558</v>
      </c>
      <c r="S157" s="23" t="n">
        <v>412</v>
      </c>
      <c r="T157" s="23" t="n">
        <v>382</v>
      </c>
      <c r="U157" s="23" t="n">
        <f aca="false">IF(I157="delivery",O157-SUM(Q157+R157),IF(I157="PO",P157-SUM(Q157:R157)))</f>
        <v>-463</v>
      </c>
      <c r="V157" s="43" t="n">
        <v>5.1</v>
      </c>
      <c r="W157" s="43" t="n">
        <v>3.92</v>
      </c>
      <c r="X157" s="43" t="n">
        <f aca="false">W157-V157</f>
        <v>-1.18</v>
      </c>
      <c r="Y157" s="43"/>
      <c r="Z157" s="43"/>
      <c r="AA157" s="43"/>
      <c r="AB157" s="43"/>
      <c r="AC157" s="43" t="s">
        <v>10482</v>
      </c>
      <c r="AD157" s="43"/>
      <c r="AE157" s="43"/>
      <c r="AF157" s="43" t="s">
        <v>10749</v>
      </c>
      <c r="AG157" s="43" t="n">
        <v>3.92</v>
      </c>
      <c r="AH157" s="43" t="s">
        <v>10754</v>
      </c>
      <c r="AI157" s="63" t="n">
        <v>250</v>
      </c>
      <c r="AJ157" s="63" t="n">
        <v>8</v>
      </c>
      <c r="AK157" s="43" t="s">
        <v>775</v>
      </c>
      <c r="AL157" s="43" t="s">
        <v>1465</v>
      </c>
      <c r="AM157" s="43" t="s">
        <v>10753</v>
      </c>
      <c r="AN157" s="43" t="s">
        <v>10550</v>
      </c>
      <c r="AO157" s="43" t="s">
        <v>82</v>
      </c>
      <c r="AP157" s="23" t="s">
        <v>263</v>
      </c>
      <c r="BF157" s="23" t="s">
        <v>10498</v>
      </c>
      <c r="BG157" s="1" t="s">
        <v>183</v>
      </c>
    </row>
    <row r="158" s="23" customFormat="true" ht="12.75" hidden="true" customHeight="false" outlineLevel="0" collapsed="false">
      <c r="A158" s="23" t="s">
        <v>778</v>
      </c>
      <c r="B158" s="23" t="s">
        <v>779</v>
      </c>
      <c r="C158" s="40" t="s">
        <v>177</v>
      </c>
      <c r="D158" s="23" t="s">
        <v>82</v>
      </c>
      <c r="E158" s="23" t="s">
        <v>780</v>
      </c>
      <c r="F158" s="23" t="s">
        <v>781</v>
      </c>
      <c r="G158" s="23" t="n">
        <v>71</v>
      </c>
      <c r="H158" s="23" t="n">
        <v>2000</v>
      </c>
      <c r="I158" s="41" t="s">
        <v>188</v>
      </c>
      <c r="K158" s="23" t="n">
        <v>0</v>
      </c>
      <c r="L158" s="23" t="n">
        <v>12596</v>
      </c>
      <c r="M158" s="23" t="n">
        <v>4500</v>
      </c>
      <c r="N158" s="23" t="n">
        <v>1700</v>
      </c>
      <c r="O158" s="23" t="n">
        <f aca="false">K158+L158</f>
        <v>12596</v>
      </c>
      <c r="P158" s="23" t="n">
        <f aca="false">K158+L158+M158+N158</f>
        <v>18796</v>
      </c>
      <c r="Q158" s="23" t="n">
        <v>7332</v>
      </c>
      <c r="R158" s="23" t="n">
        <v>25904</v>
      </c>
      <c r="S158" s="23" t="n">
        <v>23512</v>
      </c>
      <c r="T158" s="23" t="n">
        <v>18600</v>
      </c>
      <c r="U158" s="23" t="n">
        <f aca="false">IF(I158="delivery",O158-SUM(Q158+R158),IF(I158="PO",P158-SUM(Q158:R158)))</f>
        <v>-14440</v>
      </c>
      <c r="V158" s="43" t="n">
        <v>47.6</v>
      </c>
      <c r="W158" s="43" t="n">
        <v>47.6</v>
      </c>
      <c r="X158" s="43" t="n">
        <f aca="false">W158-V158</f>
        <v>0</v>
      </c>
      <c r="Y158" s="43"/>
      <c r="Z158" s="43"/>
      <c r="AA158" s="43"/>
      <c r="AB158" s="43"/>
      <c r="AC158" s="43" t="s">
        <v>10482</v>
      </c>
      <c r="AD158" s="43"/>
      <c r="AE158" s="43"/>
      <c r="AF158" s="43"/>
      <c r="AG158" s="43" t="n">
        <v>47.6</v>
      </c>
      <c r="AH158" s="43" t="s">
        <v>10755</v>
      </c>
      <c r="AI158" s="63" t="n">
        <v>2000</v>
      </c>
      <c r="AJ158" s="63" t="n">
        <v>12</v>
      </c>
      <c r="AK158" s="43" t="s">
        <v>779</v>
      </c>
      <c r="AL158" s="43"/>
      <c r="AM158" s="43"/>
      <c r="AN158" s="43"/>
      <c r="AO158" s="43" t="s">
        <v>82</v>
      </c>
      <c r="AP158" s="23" t="s">
        <v>194</v>
      </c>
      <c r="BF158" s="23" t="s">
        <v>10498</v>
      </c>
      <c r="BG158" s="1" t="s">
        <v>183</v>
      </c>
    </row>
    <row r="159" s="23" customFormat="true" ht="12.75" hidden="true" customHeight="false" outlineLevel="0" collapsed="false">
      <c r="A159" s="23" t="s">
        <v>782</v>
      </c>
      <c r="B159" s="23" t="s">
        <v>783</v>
      </c>
      <c r="C159" s="40" t="s">
        <v>177</v>
      </c>
      <c r="D159" s="23" t="s">
        <v>82</v>
      </c>
      <c r="E159" s="23" t="s">
        <v>784</v>
      </c>
      <c r="F159" s="23" t="s">
        <v>785</v>
      </c>
      <c r="G159" s="23" t="n">
        <v>36</v>
      </c>
      <c r="H159" s="23" t="n">
        <v>250</v>
      </c>
      <c r="I159" s="41" t="s">
        <v>188</v>
      </c>
      <c r="K159" s="23" t="n">
        <v>0</v>
      </c>
      <c r="L159" s="23" t="n">
        <v>0</v>
      </c>
      <c r="M159" s="23" t="n">
        <v>0</v>
      </c>
      <c r="N159" s="23" t="n">
        <v>0</v>
      </c>
      <c r="O159" s="23" t="n">
        <f aca="false">K159+L159</f>
        <v>0</v>
      </c>
      <c r="P159" s="23" t="n">
        <f aca="false">K159+L159+M159+N159</f>
        <v>0</v>
      </c>
      <c r="Q159" s="23" t="n">
        <v>0</v>
      </c>
      <c r="R159" s="23" t="n">
        <v>88</v>
      </c>
      <c r="S159" s="23" t="n">
        <v>284</v>
      </c>
      <c r="T159" s="23" t="n">
        <v>1596</v>
      </c>
      <c r="U159" s="23" t="n">
        <f aca="false">IF(I159="delivery",O159-SUM(Q159+R159),IF(I159="PO",P159-SUM(Q159:R159)))</f>
        <v>-88</v>
      </c>
      <c r="V159" s="43" t="n">
        <v>14.88</v>
      </c>
      <c r="W159" s="43" t="n">
        <v>14.88</v>
      </c>
      <c r="X159" s="43" t="n">
        <f aca="false">W159-V159</f>
        <v>0</v>
      </c>
      <c r="Y159" s="43"/>
      <c r="Z159" s="43"/>
      <c r="AA159" s="43"/>
      <c r="AB159" s="43"/>
      <c r="AC159" s="43" t="s">
        <v>10482</v>
      </c>
      <c r="AD159" s="43"/>
      <c r="AE159" s="43"/>
      <c r="AF159" s="43"/>
      <c r="AG159" s="43" t="n">
        <v>14.88</v>
      </c>
      <c r="AH159" s="43" t="s">
        <v>10756</v>
      </c>
      <c r="AI159" s="63" t="n">
        <v>250</v>
      </c>
      <c r="AJ159" s="63" t="n">
        <v>5</v>
      </c>
      <c r="AK159" s="43"/>
      <c r="AL159" s="43"/>
      <c r="AM159" s="43"/>
      <c r="AN159" s="43" t="s">
        <v>10486</v>
      </c>
      <c r="AO159" s="43" t="s">
        <v>82</v>
      </c>
      <c r="AP159" s="23" t="s">
        <v>189</v>
      </c>
      <c r="BF159" s="23" t="s">
        <v>10498</v>
      </c>
      <c r="BG159" s="1" t="s">
        <v>183</v>
      </c>
    </row>
    <row r="160" s="23" customFormat="true" ht="12.75" hidden="true" customHeight="false" outlineLevel="0" collapsed="false">
      <c r="A160" s="23" t="s">
        <v>794</v>
      </c>
      <c r="B160" s="23" t="s">
        <v>795</v>
      </c>
      <c r="C160" s="40" t="s">
        <v>177</v>
      </c>
      <c r="D160" s="23" t="s">
        <v>82</v>
      </c>
      <c r="E160" s="23" t="s">
        <v>792</v>
      </c>
      <c r="F160" s="23" t="s">
        <v>796</v>
      </c>
      <c r="G160" s="23" t="n">
        <v>51</v>
      </c>
      <c r="H160" s="23" t="n">
        <v>100</v>
      </c>
      <c r="I160" s="41" t="s">
        <v>188</v>
      </c>
      <c r="K160" s="23" t="n">
        <v>0</v>
      </c>
      <c r="L160" s="23" t="n">
        <v>0</v>
      </c>
      <c r="M160" s="23" t="n">
        <v>136</v>
      </c>
      <c r="N160" s="23" t="n">
        <v>0</v>
      </c>
      <c r="O160" s="23" t="n">
        <f aca="false">K160+L160</f>
        <v>0</v>
      </c>
      <c r="P160" s="23" t="n">
        <f aca="false">K160+L160+M160+N160</f>
        <v>136</v>
      </c>
      <c r="Q160" s="23" t="n">
        <v>0</v>
      </c>
      <c r="R160" s="23" t="n">
        <v>0</v>
      </c>
      <c r="S160" s="23" t="n">
        <v>0</v>
      </c>
      <c r="T160" s="23" t="n">
        <v>0</v>
      </c>
      <c r="U160" s="23" t="n">
        <f aca="false">IF(I160="delivery",O160-SUM(Q160+R160),IF(I160="PO",P160-SUM(Q160:R160)))</f>
        <v>136</v>
      </c>
      <c r="V160" s="43" t="n">
        <v>102.46</v>
      </c>
      <c r="W160" s="43" t="n">
        <v>102.46</v>
      </c>
      <c r="X160" s="43" t="n">
        <f aca="false">W160-V160</f>
        <v>0</v>
      </c>
      <c r="Y160" s="43"/>
      <c r="Z160" s="43"/>
      <c r="AA160" s="43"/>
      <c r="AB160" s="43"/>
      <c r="AC160" s="43" t="s">
        <v>10482</v>
      </c>
      <c r="AD160" s="43"/>
      <c r="AE160" s="43"/>
      <c r="AF160" s="43" t="s">
        <v>10749</v>
      </c>
      <c r="AG160" s="43" t="n">
        <v>102.46</v>
      </c>
      <c r="AH160" s="43" t="s">
        <v>10757</v>
      </c>
      <c r="AI160" s="63" t="n">
        <v>100</v>
      </c>
      <c r="AJ160" s="63" t="n">
        <v>12</v>
      </c>
      <c r="AK160" s="43" t="s">
        <v>795</v>
      </c>
      <c r="AL160" s="43" t="s">
        <v>1465</v>
      </c>
      <c r="AM160" s="43" t="s">
        <v>10758</v>
      </c>
      <c r="AN160" s="43" t="s">
        <v>10550</v>
      </c>
      <c r="AO160" s="43" t="s">
        <v>82</v>
      </c>
      <c r="AP160" s="23" t="s">
        <v>263</v>
      </c>
      <c r="BF160" s="23" t="s">
        <v>10498</v>
      </c>
      <c r="BG160" s="1" t="s">
        <v>183</v>
      </c>
    </row>
    <row r="161" s="23" customFormat="true" ht="12.75" hidden="true" customHeight="false" outlineLevel="0" collapsed="false">
      <c r="A161" s="23" t="s">
        <v>797</v>
      </c>
      <c r="B161" s="23" t="s">
        <v>798</v>
      </c>
      <c r="C161" s="40" t="s">
        <v>177</v>
      </c>
      <c r="D161" s="23" t="s">
        <v>82</v>
      </c>
      <c r="E161" s="23" t="s">
        <v>799</v>
      </c>
      <c r="F161" s="23" t="s">
        <v>800</v>
      </c>
      <c r="G161" s="23" t="n">
        <v>51</v>
      </c>
      <c r="H161" s="23" t="n">
        <v>100</v>
      </c>
      <c r="I161" s="41" t="s">
        <v>188</v>
      </c>
      <c r="K161" s="23" t="n">
        <v>0</v>
      </c>
      <c r="L161" s="23" t="n">
        <v>250</v>
      </c>
      <c r="M161" s="23" t="n">
        <v>0</v>
      </c>
      <c r="N161" s="23" t="n">
        <v>0</v>
      </c>
      <c r="O161" s="23" t="n">
        <f aca="false">K161+L161</f>
        <v>250</v>
      </c>
      <c r="P161" s="23" t="n">
        <f aca="false">K161+L161+M161+N161</f>
        <v>250</v>
      </c>
      <c r="Q161" s="23" t="n">
        <v>0</v>
      </c>
      <c r="R161" s="23" t="n">
        <v>30</v>
      </c>
      <c r="S161" s="23" t="n">
        <v>50</v>
      </c>
      <c r="T161" s="23" t="n">
        <v>0</v>
      </c>
      <c r="U161" s="23" t="n">
        <f aca="false">IF(I161="delivery",O161-SUM(Q161+R161),IF(I161="PO",P161-SUM(Q161:R161)))</f>
        <v>220</v>
      </c>
      <c r="V161" s="43" t="n">
        <v>9.67</v>
      </c>
      <c r="W161" s="43" t="n">
        <v>9.67</v>
      </c>
      <c r="X161" s="43" t="n">
        <f aca="false">W161-V161</f>
        <v>0</v>
      </c>
      <c r="Y161" s="43"/>
      <c r="Z161" s="43"/>
      <c r="AA161" s="43"/>
      <c r="AB161" s="43"/>
      <c r="AC161" s="43" t="s">
        <v>10482</v>
      </c>
      <c r="AD161" s="43"/>
      <c r="AE161" s="43"/>
      <c r="AF161" s="43" t="s">
        <v>10749</v>
      </c>
      <c r="AG161" s="43" t="n">
        <v>9.15</v>
      </c>
      <c r="AH161" s="43" t="s">
        <v>10759</v>
      </c>
      <c r="AI161" s="63" t="n">
        <v>100</v>
      </c>
      <c r="AJ161" s="63" t="n">
        <v>8</v>
      </c>
      <c r="AK161" s="43" t="s">
        <v>798</v>
      </c>
      <c r="AL161" s="43" t="s">
        <v>1465</v>
      </c>
      <c r="AM161" s="43" t="s">
        <v>10760</v>
      </c>
      <c r="AN161" s="43" t="s">
        <v>10550</v>
      </c>
      <c r="AO161" s="43" t="s">
        <v>82</v>
      </c>
      <c r="AP161" s="23" t="s">
        <v>263</v>
      </c>
      <c r="BF161" s="23" t="s">
        <v>10498</v>
      </c>
      <c r="BG161" s="1" t="s">
        <v>183</v>
      </c>
    </row>
    <row r="162" s="23" customFormat="true" ht="12.75" hidden="true" customHeight="false" outlineLevel="0" collapsed="false">
      <c r="A162" s="23" t="s">
        <v>801</v>
      </c>
      <c r="B162" s="23" t="s">
        <v>802</v>
      </c>
      <c r="C162" s="40" t="s">
        <v>177</v>
      </c>
      <c r="D162" s="23" t="s">
        <v>82</v>
      </c>
      <c r="E162" s="23" t="s">
        <v>803</v>
      </c>
      <c r="F162" s="23" t="s">
        <v>804</v>
      </c>
      <c r="G162" s="23" t="n">
        <v>51</v>
      </c>
      <c r="H162" s="23" t="n">
        <v>100</v>
      </c>
      <c r="I162" s="41" t="s">
        <v>188</v>
      </c>
      <c r="K162" s="23" t="n">
        <v>0</v>
      </c>
      <c r="L162" s="23" t="n">
        <v>227</v>
      </c>
      <c r="M162" s="23" t="n">
        <v>0</v>
      </c>
      <c r="N162" s="23" t="n">
        <v>0</v>
      </c>
      <c r="O162" s="23" t="n">
        <f aca="false">K162+L162</f>
        <v>227</v>
      </c>
      <c r="P162" s="23" t="n">
        <f aca="false">K162+L162+M162+N162</f>
        <v>227</v>
      </c>
      <c r="Q162" s="23" t="n">
        <v>0</v>
      </c>
      <c r="R162" s="23" t="n">
        <v>0</v>
      </c>
      <c r="S162" s="23" t="n">
        <v>0</v>
      </c>
      <c r="T162" s="23" t="n">
        <v>0</v>
      </c>
      <c r="U162" s="23" t="n">
        <f aca="false">IF(I162="delivery",O162-SUM(Q162+R162),IF(I162="PO",P162-SUM(Q162:R162)))</f>
        <v>227</v>
      </c>
      <c r="V162" s="43" t="n">
        <v>15.41</v>
      </c>
      <c r="W162" s="43" t="n">
        <v>15.41</v>
      </c>
      <c r="X162" s="43" t="n">
        <f aca="false">W162-V162</f>
        <v>0</v>
      </c>
      <c r="Y162" s="43" t="n">
        <v>-15.41</v>
      </c>
      <c r="Z162" s="43" t="n">
        <v>-15.41</v>
      </c>
      <c r="AA162" s="43"/>
      <c r="AB162" s="43"/>
      <c r="AC162" s="43" t="s">
        <v>10482</v>
      </c>
      <c r="AD162" s="43"/>
      <c r="AE162" s="43"/>
      <c r="AF162" s="43" t="s">
        <v>10749</v>
      </c>
      <c r="AG162" s="43" t="n">
        <v>15.88</v>
      </c>
      <c r="AH162" s="43" t="s">
        <v>10761</v>
      </c>
      <c r="AI162" s="63" t="n">
        <v>100</v>
      </c>
      <c r="AJ162" s="63" t="n">
        <v>8</v>
      </c>
      <c r="AK162" s="43" t="s">
        <v>802</v>
      </c>
      <c r="AL162" s="43" t="s">
        <v>1465</v>
      </c>
      <c r="AM162" s="43" t="s">
        <v>10762</v>
      </c>
      <c r="AN162" s="43" t="s">
        <v>10550</v>
      </c>
      <c r="AO162" s="43" t="s">
        <v>82</v>
      </c>
      <c r="AP162" s="23" t="s">
        <v>263</v>
      </c>
      <c r="BF162" s="23" t="s">
        <v>10498</v>
      </c>
      <c r="BG162" s="1" t="s">
        <v>183</v>
      </c>
    </row>
    <row r="163" s="23" customFormat="true" ht="12.75" hidden="true" customHeight="false" outlineLevel="0" collapsed="false">
      <c r="A163" s="23" t="s">
        <v>809</v>
      </c>
      <c r="B163" s="23" t="s">
        <v>810</v>
      </c>
      <c r="C163" s="40" t="s">
        <v>177</v>
      </c>
      <c r="D163" s="23" t="s">
        <v>82</v>
      </c>
      <c r="E163" s="23" t="s">
        <v>811</v>
      </c>
      <c r="F163" s="23" t="s">
        <v>812</v>
      </c>
      <c r="G163" s="23" t="n">
        <v>51</v>
      </c>
      <c r="H163" s="23" t="n">
        <v>100</v>
      </c>
      <c r="I163" s="41" t="s">
        <v>188</v>
      </c>
      <c r="K163" s="23" t="n">
        <v>0</v>
      </c>
      <c r="L163" s="23" t="n">
        <v>250</v>
      </c>
      <c r="M163" s="23" t="n">
        <v>0</v>
      </c>
      <c r="N163" s="23" t="n">
        <v>0</v>
      </c>
      <c r="O163" s="23" t="n">
        <f aca="false">K163+L163</f>
        <v>250</v>
      </c>
      <c r="P163" s="23" t="n">
        <f aca="false">K163+L163+M163+N163</f>
        <v>250</v>
      </c>
      <c r="Q163" s="23" t="n">
        <v>0</v>
      </c>
      <c r="R163" s="23" t="n">
        <v>30</v>
      </c>
      <c r="S163" s="23" t="n">
        <v>50</v>
      </c>
      <c r="T163" s="23" t="n">
        <v>0</v>
      </c>
      <c r="U163" s="23" t="n">
        <f aca="false">IF(I163="delivery",O163-SUM(Q163+R163),IF(I163="PO",P163-SUM(Q163:R163)))</f>
        <v>220</v>
      </c>
      <c r="V163" s="43" t="n">
        <v>10.56</v>
      </c>
      <c r="W163" s="43" t="n">
        <v>10.56</v>
      </c>
      <c r="X163" s="43" t="n">
        <f aca="false">W163-V163</f>
        <v>0</v>
      </c>
      <c r="Y163" s="43"/>
      <c r="Z163" s="43"/>
      <c r="AA163" s="43"/>
      <c r="AB163" s="43"/>
      <c r="AC163" s="43" t="s">
        <v>10482</v>
      </c>
      <c r="AD163" s="43"/>
      <c r="AE163" s="43"/>
      <c r="AF163" s="43" t="s">
        <v>10749</v>
      </c>
      <c r="AG163" s="43" t="n">
        <v>10.56</v>
      </c>
      <c r="AH163" s="43" t="s">
        <v>10763</v>
      </c>
      <c r="AI163" s="63" t="n">
        <v>100</v>
      </c>
      <c r="AJ163" s="63" t="n">
        <v>8</v>
      </c>
      <c r="AK163" s="43" t="s">
        <v>810</v>
      </c>
      <c r="AL163" s="43" t="s">
        <v>1465</v>
      </c>
      <c r="AM163" s="43" t="s">
        <v>10764</v>
      </c>
      <c r="AN163" s="43" t="s">
        <v>10550</v>
      </c>
      <c r="AO163" s="43" t="s">
        <v>82</v>
      </c>
      <c r="AP163" s="23" t="s">
        <v>263</v>
      </c>
      <c r="BF163" s="23" t="s">
        <v>10498</v>
      </c>
      <c r="BG163" s="1" t="s">
        <v>183</v>
      </c>
    </row>
    <row r="164" s="23" customFormat="true" ht="12.75" hidden="true" customHeight="false" outlineLevel="0" collapsed="false">
      <c r="A164" s="23" t="s">
        <v>820</v>
      </c>
      <c r="B164" s="23" t="s">
        <v>821</v>
      </c>
      <c r="C164" s="40" t="s">
        <v>177</v>
      </c>
      <c r="D164" s="23" t="s">
        <v>82</v>
      </c>
      <c r="E164" s="23" t="s">
        <v>815</v>
      </c>
      <c r="F164" s="23" t="s">
        <v>822</v>
      </c>
      <c r="G164" s="23" t="n">
        <v>51</v>
      </c>
      <c r="H164" s="23" t="n">
        <v>250</v>
      </c>
      <c r="I164" s="41" t="s">
        <v>188</v>
      </c>
      <c r="K164" s="23" t="n">
        <v>0</v>
      </c>
      <c r="L164" s="23" t="n">
        <v>0</v>
      </c>
      <c r="M164" s="23" t="n">
        <v>0</v>
      </c>
      <c r="N164" s="23" t="n">
        <v>0</v>
      </c>
      <c r="O164" s="23" t="n">
        <f aca="false">K164+L164</f>
        <v>0</v>
      </c>
      <c r="P164" s="23" t="n">
        <f aca="false">K164+L164+M164+N164</f>
        <v>0</v>
      </c>
      <c r="Q164" s="23" t="n">
        <v>45</v>
      </c>
      <c r="R164" s="23" t="n">
        <v>243</v>
      </c>
      <c r="S164" s="23" t="n">
        <v>132</v>
      </c>
      <c r="T164" s="23" t="n">
        <v>132</v>
      </c>
      <c r="U164" s="23" t="n">
        <f aca="false">IF(I164="delivery",O164-SUM(Q164+R164),IF(I164="PO",P164-SUM(Q164:R164)))</f>
        <v>-288</v>
      </c>
      <c r="V164" s="43" t="n">
        <v>13.745</v>
      </c>
      <c r="W164" s="43" t="n">
        <v>14.85</v>
      </c>
      <c r="X164" s="43" t="n">
        <f aca="false">W164-V164</f>
        <v>1.105</v>
      </c>
      <c r="Y164" s="43"/>
      <c r="Z164" s="43"/>
      <c r="AA164" s="43"/>
      <c r="AB164" s="43"/>
      <c r="AC164" s="43" t="s">
        <v>10482</v>
      </c>
      <c r="AD164" s="43"/>
      <c r="AE164" s="43"/>
      <c r="AF164" s="43"/>
      <c r="AG164" s="43" t="n">
        <v>14.85</v>
      </c>
      <c r="AH164" s="43" t="s">
        <v>10765</v>
      </c>
      <c r="AI164" s="63" t="s">
        <v>10692</v>
      </c>
      <c r="AJ164" s="63" t="s">
        <v>10766</v>
      </c>
      <c r="AK164" s="43"/>
      <c r="AL164" s="43"/>
      <c r="AM164" s="43"/>
      <c r="AN164" s="43" t="s">
        <v>10486</v>
      </c>
      <c r="AO164" s="43" t="s">
        <v>82</v>
      </c>
      <c r="AP164" s="23" t="s">
        <v>189</v>
      </c>
      <c r="BF164" s="23" t="s">
        <v>10498</v>
      </c>
      <c r="BG164" s="1" t="s">
        <v>183</v>
      </c>
    </row>
    <row r="165" s="23" customFormat="true" ht="12.75" hidden="true" customHeight="false" outlineLevel="0" collapsed="false">
      <c r="A165" s="23" t="s">
        <v>828</v>
      </c>
      <c r="B165" s="23" t="s">
        <v>829</v>
      </c>
      <c r="C165" s="40" t="s">
        <v>177</v>
      </c>
      <c r="D165" s="23" t="s">
        <v>82</v>
      </c>
      <c r="E165" s="23" t="s">
        <v>825</v>
      </c>
      <c r="F165" s="23" t="s">
        <v>830</v>
      </c>
      <c r="G165" s="23" t="n">
        <v>51</v>
      </c>
      <c r="H165" s="23" t="n">
        <v>500</v>
      </c>
      <c r="I165" s="41" t="s">
        <v>188</v>
      </c>
      <c r="K165" s="23" t="n">
        <v>0</v>
      </c>
      <c r="L165" s="23" t="n">
        <v>1301</v>
      </c>
      <c r="M165" s="23" t="n">
        <v>577</v>
      </c>
      <c r="N165" s="23" t="n">
        <v>0</v>
      </c>
      <c r="O165" s="23" t="n">
        <f aca="false">K165+L165</f>
        <v>1301</v>
      </c>
      <c r="P165" s="23" t="n">
        <f aca="false">K165+L165+M165+N165</f>
        <v>1878</v>
      </c>
      <c r="Q165" s="23" t="n">
        <v>1004</v>
      </c>
      <c r="R165" s="23" t="n">
        <v>2699</v>
      </c>
      <c r="S165" s="23" t="n">
        <v>1977</v>
      </c>
      <c r="T165" s="23" t="n">
        <v>1821</v>
      </c>
      <c r="U165" s="23" t="n">
        <f aca="false">IF(I165="delivery",O165-SUM(Q165+R165),IF(I165="PO",P165-SUM(Q165:R165)))</f>
        <v>-1825</v>
      </c>
      <c r="V165" s="43" t="n">
        <v>3.29</v>
      </c>
      <c r="W165" s="43" t="n">
        <v>3.29</v>
      </c>
      <c r="X165" s="43" t="n">
        <f aca="false">W165-V165</f>
        <v>0</v>
      </c>
      <c r="Y165" s="43"/>
      <c r="Z165" s="43"/>
      <c r="AA165" s="43"/>
      <c r="AB165" s="43"/>
      <c r="AC165" s="43" t="s">
        <v>10482</v>
      </c>
      <c r="AD165" s="43"/>
      <c r="AE165" s="43"/>
      <c r="AF165" s="43" t="s">
        <v>10749</v>
      </c>
      <c r="AG165" s="43" t="n">
        <v>3.29</v>
      </c>
      <c r="AH165" s="43" t="s">
        <v>10767</v>
      </c>
      <c r="AI165" s="63" t="n">
        <v>1000</v>
      </c>
      <c r="AJ165" s="63" t="n">
        <v>8</v>
      </c>
      <c r="AK165" s="43" t="s">
        <v>829</v>
      </c>
      <c r="AL165" s="43" t="s">
        <v>1465</v>
      </c>
      <c r="AM165" s="43" t="s">
        <v>10768</v>
      </c>
      <c r="AN165" s="43" t="s">
        <v>10486</v>
      </c>
      <c r="AO165" s="43" t="s">
        <v>82</v>
      </c>
      <c r="AP165" s="23" t="s">
        <v>263</v>
      </c>
      <c r="BF165" s="23" t="s">
        <v>10498</v>
      </c>
      <c r="BG165" s="1" t="s">
        <v>183</v>
      </c>
    </row>
    <row r="166" s="23" customFormat="true" ht="12.75" hidden="true" customHeight="false" outlineLevel="0" collapsed="false">
      <c r="A166" s="23" t="s">
        <v>831</v>
      </c>
      <c r="B166" s="23" t="s">
        <v>832</v>
      </c>
      <c r="C166" s="40" t="s">
        <v>177</v>
      </c>
      <c r="D166" s="23" t="s">
        <v>82</v>
      </c>
      <c r="E166" s="23" t="s">
        <v>833</v>
      </c>
      <c r="F166" s="23" t="s">
        <v>834</v>
      </c>
      <c r="G166" s="23" t="n">
        <v>31</v>
      </c>
      <c r="H166" s="23" t="n">
        <v>500</v>
      </c>
      <c r="I166" s="41" t="s">
        <v>188</v>
      </c>
      <c r="K166" s="23" t="n">
        <v>0</v>
      </c>
      <c r="L166" s="23" t="n">
        <v>1562</v>
      </c>
      <c r="M166" s="23" t="n">
        <v>0</v>
      </c>
      <c r="N166" s="23" t="n">
        <v>0</v>
      </c>
      <c r="O166" s="23" t="n">
        <f aca="false">K166+L166</f>
        <v>1562</v>
      </c>
      <c r="P166" s="23" t="n">
        <f aca="false">K166+L166+M166+N166</f>
        <v>1562</v>
      </c>
      <c r="Q166" s="23" t="n">
        <v>298</v>
      </c>
      <c r="R166" s="23" t="n">
        <v>1480</v>
      </c>
      <c r="S166" s="23" t="n">
        <v>396</v>
      </c>
      <c r="T166" s="23" t="n">
        <v>656</v>
      </c>
      <c r="U166" s="23" t="n">
        <f aca="false">IF(I166="delivery",O166-SUM(Q166+R166),IF(I166="PO",P166-SUM(Q166:R166)))</f>
        <v>-216</v>
      </c>
      <c r="V166" s="43" t="n">
        <v>3.54</v>
      </c>
      <c r="W166" s="43" t="n">
        <v>3.54</v>
      </c>
      <c r="X166" s="43" t="n">
        <f aca="false">W166-V166</f>
        <v>0</v>
      </c>
      <c r="Y166" s="43"/>
      <c r="Z166" s="43"/>
      <c r="AA166" s="43"/>
      <c r="AB166" s="43"/>
      <c r="AC166" s="43" t="s">
        <v>10482</v>
      </c>
      <c r="AD166" s="43"/>
      <c r="AE166" s="43"/>
      <c r="AF166" s="43"/>
      <c r="AG166" s="43" t="n">
        <v>3.54</v>
      </c>
      <c r="AH166" s="43" t="s">
        <v>10769</v>
      </c>
      <c r="AI166" s="63" t="n">
        <v>500</v>
      </c>
      <c r="AJ166" s="63" t="n">
        <v>4</v>
      </c>
      <c r="AK166" s="43"/>
      <c r="AL166" s="43"/>
      <c r="AM166" s="43" t="s">
        <v>10598</v>
      </c>
      <c r="AN166" s="43" t="s">
        <v>10486</v>
      </c>
      <c r="AO166" s="43" t="s">
        <v>82</v>
      </c>
      <c r="AP166" s="23" t="s">
        <v>189</v>
      </c>
      <c r="BF166" s="23" t="s">
        <v>10498</v>
      </c>
      <c r="BG166" s="1" t="s">
        <v>183</v>
      </c>
    </row>
    <row r="167" s="23" customFormat="true" ht="12.75" hidden="true" customHeight="false" outlineLevel="0" collapsed="false">
      <c r="A167" s="23" t="s">
        <v>835</v>
      </c>
      <c r="B167" s="23" t="s">
        <v>836</v>
      </c>
      <c r="C167" s="40" t="s">
        <v>177</v>
      </c>
      <c r="D167" s="23" t="s">
        <v>82</v>
      </c>
      <c r="E167" s="23" t="s">
        <v>837</v>
      </c>
      <c r="F167" s="23" t="s">
        <v>838</v>
      </c>
      <c r="G167" s="23" t="n">
        <v>31</v>
      </c>
      <c r="H167" s="23" t="n">
        <v>5000</v>
      </c>
      <c r="I167" s="41" t="s">
        <v>188</v>
      </c>
      <c r="K167" s="23" t="n">
        <v>76</v>
      </c>
      <c r="L167" s="23" t="n">
        <v>402</v>
      </c>
      <c r="M167" s="23" t="n">
        <v>0</v>
      </c>
      <c r="N167" s="23" t="n">
        <v>0</v>
      </c>
      <c r="O167" s="23" t="n">
        <f aca="false">K167+L167</f>
        <v>478</v>
      </c>
      <c r="P167" s="23" t="n">
        <f aca="false">K167+L167+M167+N167</f>
        <v>478</v>
      </c>
      <c r="Q167" s="23" t="n">
        <v>301</v>
      </c>
      <c r="R167" s="23" t="n">
        <v>382</v>
      </c>
      <c r="S167" s="23" t="n">
        <v>302</v>
      </c>
      <c r="T167" s="23" t="n">
        <v>304</v>
      </c>
      <c r="U167" s="23" t="n">
        <f aca="false">IF(I167="delivery",O167-SUM(Q167+R167),IF(I167="PO",P167-SUM(Q167:R167)))</f>
        <v>-205</v>
      </c>
      <c r="V167" s="43" t="n">
        <v>3.19</v>
      </c>
      <c r="W167" s="43" t="n">
        <v>3.79</v>
      </c>
      <c r="X167" s="43" t="n">
        <f aca="false">W167-V167</f>
        <v>0.6</v>
      </c>
      <c r="Y167" s="43"/>
      <c r="Z167" s="43"/>
      <c r="AA167" s="43" t="n">
        <v>3.19</v>
      </c>
      <c r="AB167" s="43"/>
      <c r="AC167" s="43" t="s">
        <v>10482</v>
      </c>
      <c r="AD167" s="43"/>
      <c r="AE167" s="43"/>
      <c r="AF167" s="43"/>
      <c r="AG167" s="43" t="n">
        <v>3.79</v>
      </c>
      <c r="AH167" s="43" t="s">
        <v>10770</v>
      </c>
      <c r="AI167" s="63" t="n">
        <v>500</v>
      </c>
      <c r="AJ167" s="63" t="n">
        <v>6</v>
      </c>
      <c r="AK167" s="43"/>
      <c r="AL167" s="43"/>
      <c r="AM167" s="43"/>
      <c r="AN167" s="43" t="s">
        <v>10486</v>
      </c>
      <c r="AO167" s="43" t="s">
        <v>82</v>
      </c>
      <c r="AP167" s="23" t="s">
        <v>189</v>
      </c>
      <c r="BF167" s="23" t="s">
        <v>10498</v>
      </c>
      <c r="BG167" s="1" t="s">
        <v>183</v>
      </c>
    </row>
    <row r="168" s="23" customFormat="true" ht="12.75" hidden="true" customHeight="false" outlineLevel="0" collapsed="false">
      <c r="A168" s="23" t="s">
        <v>839</v>
      </c>
      <c r="B168" s="23" t="s">
        <v>840</v>
      </c>
      <c r="C168" s="40" t="s">
        <v>177</v>
      </c>
      <c r="D168" s="23" t="s">
        <v>82</v>
      </c>
      <c r="E168" s="23" t="s">
        <v>841</v>
      </c>
      <c r="F168" s="23" t="s">
        <v>842</v>
      </c>
      <c r="G168" s="23" t="n">
        <v>51</v>
      </c>
      <c r="H168" s="23" t="n">
        <v>500</v>
      </c>
      <c r="I168" s="41" t="s">
        <v>188</v>
      </c>
      <c r="K168" s="23" t="n">
        <v>0</v>
      </c>
      <c r="L168" s="23" t="n">
        <v>316</v>
      </c>
      <c r="M168" s="23" t="n">
        <v>587</v>
      </c>
      <c r="N168" s="23" t="n">
        <v>293</v>
      </c>
      <c r="O168" s="23" t="n">
        <f aca="false">K168+L168</f>
        <v>316</v>
      </c>
      <c r="P168" s="23" t="n">
        <f aca="false">K168+L168+M168+N168</f>
        <v>1196</v>
      </c>
      <c r="Q168" s="23" t="n">
        <v>219</v>
      </c>
      <c r="R168" s="23" t="n">
        <v>134</v>
      </c>
      <c r="S168" s="23" t="n">
        <v>106</v>
      </c>
      <c r="T168" s="23" t="n">
        <v>116</v>
      </c>
      <c r="U168" s="23" t="n">
        <f aca="false">IF(I168="delivery",O168-SUM(Q168+R168),IF(I168="PO",P168-SUM(Q168:R168)))</f>
        <v>843</v>
      </c>
      <c r="V168" s="43" t="n">
        <v>21.5965</v>
      </c>
      <c r="W168" s="43" t="n">
        <v>21.5965</v>
      </c>
      <c r="X168" s="43" t="n">
        <f aca="false">W168-V168</f>
        <v>0</v>
      </c>
      <c r="Y168" s="43"/>
      <c r="Z168" s="43"/>
      <c r="AA168" s="43" t="n">
        <v>19.15455</v>
      </c>
      <c r="AB168" s="43"/>
      <c r="AC168" s="43" t="s">
        <v>10482</v>
      </c>
      <c r="AD168" s="43"/>
      <c r="AE168" s="43"/>
      <c r="AF168" s="43" t="s">
        <v>10502</v>
      </c>
      <c r="AG168" s="43" t="n">
        <v>21.5965</v>
      </c>
      <c r="AH168" s="43" t="s">
        <v>10771</v>
      </c>
      <c r="AI168" s="63" t="s">
        <v>10703</v>
      </c>
      <c r="AJ168" s="64" t="s">
        <v>10688</v>
      </c>
      <c r="AK168" s="43"/>
      <c r="AL168" s="43"/>
      <c r="AM168" s="43"/>
      <c r="AN168" s="43" t="s">
        <v>10581</v>
      </c>
      <c r="AO168" s="43" t="s">
        <v>82</v>
      </c>
      <c r="AP168" s="23" t="s">
        <v>181</v>
      </c>
      <c r="BF168" s="23" t="s">
        <v>10498</v>
      </c>
      <c r="BG168" s="1" t="s">
        <v>183</v>
      </c>
    </row>
    <row r="169" s="23" customFormat="true" ht="12.75" hidden="true" customHeight="false" outlineLevel="0" collapsed="false">
      <c r="A169" s="23" t="s">
        <v>843</v>
      </c>
      <c r="B169" s="23" t="s">
        <v>844</v>
      </c>
      <c r="C169" s="40" t="s">
        <v>177</v>
      </c>
      <c r="D169" s="23" t="s">
        <v>82</v>
      </c>
      <c r="E169" s="23" t="s">
        <v>845</v>
      </c>
      <c r="F169" s="23" t="s">
        <v>846</v>
      </c>
      <c r="G169" s="23" t="n">
        <v>61</v>
      </c>
      <c r="H169" s="23" t="n">
        <v>500</v>
      </c>
      <c r="I169" s="41" t="s">
        <v>188</v>
      </c>
      <c r="K169" s="23" t="n">
        <v>0</v>
      </c>
      <c r="L169" s="23" t="n">
        <v>159</v>
      </c>
      <c r="M169" s="23" t="n">
        <v>0</v>
      </c>
      <c r="N169" s="23" t="n">
        <v>0</v>
      </c>
      <c r="O169" s="23" t="n">
        <f aca="false">K169+L169</f>
        <v>159</v>
      </c>
      <c r="P169" s="23" t="n">
        <f aca="false">K169+L169+M169+N169</f>
        <v>159</v>
      </c>
      <c r="Q169" s="23" t="n">
        <v>98</v>
      </c>
      <c r="R169" s="23" t="n">
        <v>96</v>
      </c>
      <c r="S169" s="23" t="n">
        <v>48</v>
      </c>
      <c r="T169" s="23" t="n">
        <v>72</v>
      </c>
      <c r="U169" s="23" t="n">
        <f aca="false">IF(I169="delivery",O169-SUM(Q169+R169),IF(I169="PO",P169-SUM(Q169:R169)))</f>
        <v>-35</v>
      </c>
      <c r="V169" s="43" t="n">
        <v>93.3746</v>
      </c>
      <c r="W169" s="43" t="n">
        <v>103.4945</v>
      </c>
      <c r="X169" s="43" t="n">
        <f aca="false">W169-V169</f>
        <v>10.1199</v>
      </c>
      <c r="Y169" s="43"/>
      <c r="Z169" s="43"/>
      <c r="AA169" s="43" t="n">
        <v>93.3746</v>
      </c>
      <c r="AB169" s="43"/>
      <c r="AC169" s="43" t="s">
        <v>10482</v>
      </c>
      <c r="AD169" s="43"/>
      <c r="AE169" s="43"/>
      <c r="AF169" s="43"/>
      <c r="AG169" s="43" t="n">
        <v>103.4945</v>
      </c>
      <c r="AH169" s="43" t="s">
        <v>10772</v>
      </c>
      <c r="AI169" s="63" t="n">
        <v>50</v>
      </c>
      <c r="AJ169" s="63" t="n">
        <v>12</v>
      </c>
      <c r="AK169" s="43"/>
      <c r="AL169" s="43"/>
      <c r="AM169" s="43"/>
      <c r="AN169" s="43" t="s">
        <v>10550</v>
      </c>
      <c r="AO169" s="43" t="s">
        <v>82</v>
      </c>
      <c r="AP169" s="23" t="s">
        <v>189</v>
      </c>
      <c r="BF169" s="23" t="s">
        <v>10498</v>
      </c>
      <c r="BG169" s="1" t="s">
        <v>183</v>
      </c>
    </row>
    <row r="170" s="23" customFormat="true" ht="12.75" hidden="true" customHeight="false" outlineLevel="0" collapsed="false">
      <c r="A170" s="23" t="s">
        <v>847</v>
      </c>
      <c r="B170" s="23" t="s">
        <v>848</v>
      </c>
      <c r="C170" s="40" t="s">
        <v>177</v>
      </c>
      <c r="D170" s="23" t="s">
        <v>82</v>
      </c>
      <c r="E170" s="23" t="s">
        <v>849</v>
      </c>
      <c r="F170" s="23" t="s">
        <v>850</v>
      </c>
      <c r="G170" s="23" t="n">
        <v>51</v>
      </c>
      <c r="H170" s="23" t="n">
        <v>500</v>
      </c>
      <c r="I170" s="41" t="s">
        <v>188</v>
      </c>
      <c r="K170" s="23" t="n">
        <v>0</v>
      </c>
      <c r="L170" s="23" t="n">
        <v>1575</v>
      </c>
      <c r="M170" s="23" t="n">
        <v>0</v>
      </c>
      <c r="N170" s="23" t="n">
        <v>500</v>
      </c>
      <c r="O170" s="23" t="n">
        <f aca="false">K170+L170</f>
        <v>1575</v>
      </c>
      <c r="P170" s="23" t="n">
        <f aca="false">K170+L170+M170+N170</f>
        <v>2075</v>
      </c>
      <c r="Q170" s="23" t="n">
        <v>842</v>
      </c>
      <c r="R170" s="23" t="n">
        <v>2868</v>
      </c>
      <c r="S170" s="23" t="n">
        <v>2840</v>
      </c>
      <c r="T170" s="23" t="n">
        <v>2226</v>
      </c>
      <c r="U170" s="23" t="n">
        <f aca="false">IF(I170="delivery",O170-SUM(Q170+R170),IF(I170="PO",P170-SUM(Q170:R170)))</f>
        <v>-1635</v>
      </c>
      <c r="V170" s="43" t="n">
        <v>16.39</v>
      </c>
      <c r="W170" s="43" t="n">
        <v>15.7</v>
      </c>
      <c r="X170" s="43" t="n">
        <f aca="false">W170-V170</f>
        <v>-0.690000000000001</v>
      </c>
      <c r="Y170" s="43"/>
      <c r="Z170" s="43"/>
      <c r="AA170" s="43"/>
      <c r="AB170" s="43"/>
      <c r="AC170" s="43" t="s">
        <v>10482</v>
      </c>
      <c r="AD170" s="43"/>
      <c r="AE170" s="43"/>
      <c r="AF170" s="43" t="s">
        <v>10749</v>
      </c>
      <c r="AG170" s="43" t="n">
        <v>15.7</v>
      </c>
      <c r="AH170" s="43" t="s">
        <v>10773</v>
      </c>
      <c r="AI170" s="63" t="n">
        <v>1000</v>
      </c>
      <c r="AJ170" s="63" t="n">
        <v>8</v>
      </c>
      <c r="AK170" s="43" t="s">
        <v>848</v>
      </c>
      <c r="AL170" s="43" t="s">
        <v>1465</v>
      </c>
      <c r="AM170" s="43" t="s">
        <v>10774</v>
      </c>
      <c r="AN170" s="43" t="s">
        <v>10550</v>
      </c>
      <c r="AO170" s="43" t="s">
        <v>82</v>
      </c>
      <c r="AP170" s="23" t="s">
        <v>263</v>
      </c>
      <c r="BF170" s="23" t="s">
        <v>10498</v>
      </c>
      <c r="BG170" s="1" t="s">
        <v>183</v>
      </c>
    </row>
    <row r="171" s="23" customFormat="true" ht="12.75" hidden="true" customHeight="false" outlineLevel="0" collapsed="false">
      <c r="A171" s="23" t="s">
        <v>851</v>
      </c>
      <c r="B171" s="23" t="s">
        <v>852</v>
      </c>
      <c r="C171" s="40" t="s">
        <v>177</v>
      </c>
      <c r="D171" s="23" t="s">
        <v>82</v>
      </c>
      <c r="E171" s="23" t="s">
        <v>853</v>
      </c>
      <c r="F171" s="23" t="s">
        <v>854</v>
      </c>
      <c r="G171" s="23" t="n">
        <v>51</v>
      </c>
      <c r="H171" s="23" t="n">
        <v>500</v>
      </c>
      <c r="I171" s="41" t="s">
        <v>188</v>
      </c>
      <c r="K171" s="23" t="n">
        <v>0</v>
      </c>
      <c r="L171" s="23" t="n">
        <v>1600</v>
      </c>
      <c r="M171" s="23" t="n">
        <v>0</v>
      </c>
      <c r="N171" s="23" t="n">
        <v>500</v>
      </c>
      <c r="O171" s="23" t="n">
        <f aca="false">K171+L171</f>
        <v>1600</v>
      </c>
      <c r="P171" s="23" t="n">
        <f aca="false">K171+L171+M171+N171</f>
        <v>2100</v>
      </c>
      <c r="Q171" s="23" t="n">
        <v>842</v>
      </c>
      <c r="R171" s="23" t="n">
        <v>2868</v>
      </c>
      <c r="S171" s="23" t="n">
        <v>2840</v>
      </c>
      <c r="T171" s="23" t="n">
        <v>2226</v>
      </c>
      <c r="U171" s="23" t="n">
        <f aca="false">IF(I171="delivery",O171-SUM(Q171+R171),IF(I171="PO",P171-SUM(Q171:R171)))</f>
        <v>-1610</v>
      </c>
      <c r="V171" s="43" t="n">
        <v>10.58</v>
      </c>
      <c r="W171" s="43" t="n">
        <v>10.38</v>
      </c>
      <c r="X171" s="43" t="n">
        <f aca="false">W171-V171</f>
        <v>-0.199999999999999</v>
      </c>
      <c r="Y171" s="43"/>
      <c r="Z171" s="43"/>
      <c r="AA171" s="43"/>
      <c r="AB171" s="43"/>
      <c r="AC171" s="43" t="s">
        <v>10482</v>
      </c>
      <c r="AD171" s="43"/>
      <c r="AE171" s="43"/>
      <c r="AF171" s="43" t="s">
        <v>10749</v>
      </c>
      <c r="AG171" s="43" t="n">
        <v>10.38</v>
      </c>
      <c r="AH171" s="43" t="s">
        <v>10775</v>
      </c>
      <c r="AI171" s="63" t="n">
        <v>1000</v>
      </c>
      <c r="AJ171" s="63" t="n">
        <v>8</v>
      </c>
      <c r="AK171" s="43" t="s">
        <v>852</v>
      </c>
      <c r="AL171" s="43" t="s">
        <v>1465</v>
      </c>
      <c r="AM171" s="43" t="s">
        <v>10774</v>
      </c>
      <c r="AN171" s="43" t="s">
        <v>10550</v>
      </c>
      <c r="AO171" s="43" t="s">
        <v>82</v>
      </c>
      <c r="AP171" s="23" t="s">
        <v>263</v>
      </c>
      <c r="BF171" s="23" t="s">
        <v>10498</v>
      </c>
      <c r="BG171" s="1" t="s">
        <v>183</v>
      </c>
    </row>
    <row r="172" s="23" customFormat="true" ht="12.75" hidden="true" customHeight="false" outlineLevel="0" collapsed="false">
      <c r="A172" s="23" t="s">
        <v>855</v>
      </c>
      <c r="B172" s="23" t="s">
        <v>856</v>
      </c>
      <c r="C172" s="40" t="s">
        <v>177</v>
      </c>
      <c r="D172" s="23" t="s">
        <v>82</v>
      </c>
      <c r="E172" s="23" t="s">
        <v>857</v>
      </c>
      <c r="F172" s="23" t="s">
        <v>858</v>
      </c>
      <c r="G172" s="23" t="n">
        <v>51</v>
      </c>
      <c r="H172" s="23" t="n">
        <v>500</v>
      </c>
      <c r="I172" s="41" t="s">
        <v>188</v>
      </c>
      <c r="K172" s="23" t="n">
        <v>0</v>
      </c>
      <c r="L172" s="23" t="n">
        <v>1600</v>
      </c>
      <c r="M172" s="23" t="n">
        <v>500</v>
      </c>
      <c r="N172" s="23" t="n">
        <v>0</v>
      </c>
      <c r="O172" s="23" t="n">
        <f aca="false">K172+L172</f>
        <v>1600</v>
      </c>
      <c r="P172" s="23" t="n">
        <f aca="false">K172+L172+M172+N172</f>
        <v>2100</v>
      </c>
      <c r="Q172" s="23" t="n">
        <v>842</v>
      </c>
      <c r="R172" s="23" t="n">
        <v>2868</v>
      </c>
      <c r="S172" s="23" t="n">
        <v>2840</v>
      </c>
      <c r="T172" s="23" t="n">
        <v>2226</v>
      </c>
      <c r="U172" s="23" t="n">
        <f aca="false">IF(I172="delivery",O172-SUM(Q172+R172),IF(I172="PO",P172-SUM(Q172:R172)))</f>
        <v>-1610</v>
      </c>
      <c r="V172" s="43" t="n">
        <v>7.66</v>
      </c>
      <c r="W172" s="43" t="n">
        <v>7.51</v>
      </c>
      <c r="X172" s="43" t="n">
        <f aca="false">W172-V172</f>
        <v>-0.15</v>
      </c>
      <c r="Y172" s="43"/>
      <c r="Z172" s="43"/>
      <c r="AA172" s="43"/>
      <c r="AB172" s="43"/>
      <c r="AC172" s="43" t="s">
        <v>10482</v>
      </c>
      <c r="AD172" s="43"/>
      <c r="AE172" s="43"/>
      <c r="AF172" s="43" t="s">
        <v>10749</v>
      </c>
      <c r="AG172" s="43" t="n">
        <v>7.51</v>
      </c>
      <c r="AH172" s="43" t="s">
        <v>10776</v>
      </c>
      <c r="AI172" s="63" t="n">
        <v>1000</v>
      </c>
      <c r="AJ172" s="63" t="n">
        <v>8</v>
      </c>
      <c r="AK172" s="43" t="s">
        <v>856</v>
      </c>
      <c r="AL172" s="43" t="s">
        <v>1465</v>
      </c>
      <c r="AM172" s="43" t="s">
        <v>10774</v>
      </c>
      <c r="AN172" s="43" t="s">
        <v>10550</v>
      </c>
      <c r="AO172" s="43" t="s">
        <v>82</v>
      </c>
      <c r="AP172" s="23" t="s">
        <v>263</v>
      </c>
      <c r="BF172" s="23" t="s">
        <v>10498</v>
      </c>
      <c r="BG172" s="1" t="s">
        <v>183</v>
      </c>
    </row>
    <row r="173" s="23" customFormat="true" ht="12.75" hidden="true" customHeight="false" outlineLevel="0" collapsed="false">
      <c r="A173" s="23" t="s">
        <v>859</v>
      </c>
      <c r="B173" s="23" t="s">
        <v>860</v>
      </c>
      <c r="C173" s="40" t="s">
        <v>177</v>
      </c>
      <c r="D173" s="23" t="s">
        <v>82</v>
      </c>
      <c r="E173" s="23" t="s">
        <v>861</v>
      </c>
      <c r="F173" s="23" t="s">
        <v>862</v>
      </c>
      <c r="G173" s="23" t="n">
        <v>41</v>
      </c>
      <c r="H173" s="23" t="n">
        <v>2500</v>
      </c>
      <c r="I173" s="41" t="s">
        <v>188</v>
      </c>
      <c r="K173" s="23" t="n">
        <v>0</v>
      </c>
      <c r="L173" s="23" t="n">
        <v>1000</v>
      </c>
      <c r="M173" s="23" t="n">
        <v>0</v>
      </c>
      <c r="N173" s="23" t="n">
        <v>0</v>
      </c>
      <c r="O173" s="23" t="n">
        <f aca="false">K173+L173</f>
        <v>1000</v>
      </c>
      <c r="P173" s="23" t="n">
        <f aca="false">K173+L173+M173+N173</f>
        <v>1000</v>
      </c>
      <c r="Q173" s="23" t="n">
        <v>810</v>
      </c>
      <c r="R173" s="23" t="n">
        <v>4374</v>
      </c>
      <c r="S173" s="23" t="n">
        <v>2376</v>
      </c>
      <c r="T173" s="23" t="n">
        <v>2376</v>
      </c>
      <c r="U173" s="23" t="n">
        <f aca="false">IF(I173="delivery",O173-SUM(Q173+R173),IF(I173="PO",P173-SUM(Q173:R173)))</f>
        <v>-4184</v>
      </c>
      <c r="V173" s="43" t="n">
        <v>1.212</v>
      </c>
      <c r="W173" s="43" t="n">
        <v>1.212</v>
      </c>
      <c r="X173" s="43" t="n">
        <f aca="false">W173-V173</f>
        <v>0</v>
      </c>
      <c r="Y173" s="43"/>
      <c r="Z173" s="43"/>
      <c r="AA173" s="43"/>
      <c r="AB173" s="43"/>
      <c r="AC173" s="43" t="s">
        <v>10482</v>
      </c>
      <c r="AD173" s="43"/>
      <c r="AE173" s="43"/>
      <c r="AF173" s="43" t="s">
        <v>10568</v>
      </c>
      <c r="AG173" s="43" t="n">
        <v>1.212</v>
      </c>
      <c r="AH173" s="43" t="s">
        <v>10777</v>
      </c>
      <c r="AI173" s="63" t="n">
        <v>2500</v>
      </c>
      <c r="AJ173" s="63" t="n">
        <v>6</v>
      </c>
      <c r="AK173" s="43" t="s">
        <v>10778</v>
      </c>
      <c r="AL173" s="43" t="s">
        <v>1465</v>
      </c>
      <c r="AM173" s="43" t="s">
        <v>10571</v>
      </c>
      <c r="AN173" s="43" t="s">
        <v>10486</v>
      </c>
      <c r="AO173" s="43" t="s">
        <v>82</v>
      </c>
      <c r="AP173" s="23" t="s">
        <v>263</v>
      </c>
      <c r="BF173" s="23" t="s">
        <v>10498</v>
      </c>
      <c r="BG173" s="1" t="s">
        <v>183</v>
      </c>
    </row>
    <row r="174" s="23" customFormat="true" ht="12.75" hidden="true" customHeight="false" outlineLevel="0" collapsed="false">
      <c r="A174" s="23" t="s">
        <v>863</v>
      </c>
      <c r="B174" s="23" t="s">
        <v>864</v>
      </c>
      <c r="C174" s="40" t="s">
        <v>177</v>
      </c>
      <c r="D174" s="23" t="s">
        <v>82</v>
      </c>
      <c r="E174" s="23" t="s">
        <v>865</v>
      </c>
      <c r="F174" s="23" t="s">
        <v>866</v>
      </c>
      <c r="G174" s="23" t="n">
        <v>41</v>
      </c>
      <c r="H174" s="23" t="n">
        <v>1000</v>
      </c>
      <c r="I174" s="41" t="s">
        <v>188</v>
      </c>
      <c r="K174" s="23" t="n">
        <v>402</v>
      </c>
      <c r="L174" s="23" t="n">
        <v>600</v>
      </c>
      <c r="M174" s="23" t="n">
        <v>0</v>
      </c>
      <c r="N174" s="23" t="n">
        <v>0</v>
      </c>
      <c r="O174" s="23" t="n">
        <f aca="false">K174+L174</f>
        <v>1002</v>
      </c>
      <c r="P174" s="23" t="n">
        <f aca="false">K174+L174+M174+N174</f>
        <v>1002</v>
      </c>
      <c r="Q174" s="23" t="n">
        <v>219</v>
      </c>
      <c r="R174" s="23" t="n">
        <v>134</v>
      </c>
      <c r="S174" s="23" t="n">
        <v>106</v>
      </c>
      <c r="T174" s="23" t="n">
        <v>116</v>
      </c>
      <c r="U174" s="23" t="n">
        <f aca="false">IF(I174="delivery",O174-SUM(Q174+R174),IF(I174="PO",P174-SUM(Q174:R174)))</f>
        <v>649</v>
      </c>
      <c r="V174" s="43" t="n">
        <v>2.071</v>
      </c>
      <c r="W174" s="43" t="n">
        <v>2.071</v>
      </c>
      <c r="X174" s="43" t="n">
        <f aca="false">W174-V174</f>
        <v>0</v>
      </c>
      <c r="Y174" s="43"/>
      <c r="Z174" s="43"/>
      <c r="AA174" s="43" t="n">
        <v>0.3844</v>
      </c>
      <c r="AB174" s="43"/>
      <c r="AC174" s="43" t="s">
        <v>10482</v>
      </c>
      <c r="AD174" s="43"/>
      <c r="AE174" s="43"/>
      <c r="AF174" s="43" t="s">
        <v>10568</v>
      </c>
      <c r="AG174" s="43" t="n">
        <v>2.071</v>
      </c>
      <c r="AH174" s="43" t="s">
        <v>10779</v>
      </c>
      <c r="AI174" s="63" t="n">
        <v>1000</v>
      </c>
      <c r="AJ174" s="63" t="n">
        <v>6</v>
      </c>
      <c r="AK174" s="43" t="s">
        <v>10780</v>
      </c>
      <c r="AL174" s="43" t="s">
        <v>1465</v>
      </c>
      <c r="AM174" s="43" t="s">
        <v>10571</v>
      </c>
      <c r="AN174" s="43" t="s">
        <v>10486</v>
      </c>
      <c r="AO174" s="43" t="s">
        <v>82</v>
      </c>
      <c r="AP174" s="23" t="s">
        <v>263</v>
      </c>
      <c r="BF174" s="23" t="s">
        <v>10498</v>
      </c>
      <c r="BG174" s="1" t="s">
        <v>183</v>
      </c>
    </row>
    <row r="175" s="23" customFormat="true" ht="12.75" hidden="true" customHeight="false" outlineLevel="0" collapsed="false">
      <c r="A175" s="23" t="s">
        <v>867</v>
      </c>
      <c r="B175" s="23" t="s">
        <v>868</v>
      </c>
      <c r="C175" s="40" t="s">
        <v>177</v>
      </c>
      <c r="D175" s="23" t="s">
        <v>82</v>
      </c>
      <c r="E175" s="23" t="s">
        <v>869</v>
      </c>
      <c r="F175" s="23" t="s">
        <v>870</v>
      </c>
      <c r="G175" s="23" t="n">
        <v>51</v>
      </c>
      <c r="H175" s="23" t="n">
        <v>500</v>
      </c>
      <c r="I175" s="41" t="s">
        <v>188</v>
      </c>
      <c r="K175" s="23" t="n">
        <v>0</v>
      </c>
      <c r="L175" s="23" t="n">
        <v>449</v>
      </c>
      <c r="M175" s="23" t="n">
        <v>0</v>
      </c>
      <c r="N175" s="23" t="n">
        <v>0</v>
      </c>
      <c r="O175" s="23" t="n">
        <f aca="false">K175+L175</f>
        <v>449</v>
      </c>
      <c r="P175" s="23" t="n">
        <f aca="false">K175+L175+M175+N175</f>
        <v>449</v>
      </c>
      <c r="Q175" s="23" t="n">
        <v>321</v>
      </c>
      <c r="R175" s="23" t="n">
        <v>382</v>
      </c>
      <c r="S175" s="23" t="n">
        <v>302</v>
      </c>
      <c r="T175" s="23" t="n">
        <v>304</v>
      </c>
      <c r="U175" s="23" t="n">
        <f aca="false">IF(I175="delivery",O175-SUM(Q175+R175),IF(I175="PO",P175-SUM(Q175:R175)))</f>
        <v>-254</v>
      </c>
      <c r="V175" s="43" t="n">
        <v>57.4235</v>
      </c>
      <c r="W175" s="43" t="n">
        <v>66.4026</v>
      </c>
      <c r="X175" s="43" t="n">
        <f aca="false">W175-V175</f>
        <v>8.97910000000001</v>
      </c>
      <c r="Y175" s="43"/>
      <c r="Z175" s="43"/>
      <c r="AA175" s="43" t="n">
        <v>62</v>
      </c>
      <c r="AB175" s="43"/>
      <c r="AC175" s="43" t="s">
        <v>10482</v>
      </c>
      <c r="AD175" s="43"/>
      <c r="AE175" s="43"/>
      <c r="AF175" s="43" t="s">
        <v>10502</v>
      </c>
      <c r="AG175" s="43" t="n">
        <v>66.4026</v>
      </c>
      <c r="AH175" s="43" t="s">
        <v>10781</v>
      </c>
      <c r="AI175" s="63" t="s">
        <v>10703</v>
      </c>
      <c r="AJ175" s="64" t="s">
        <v>10688</v>
      </c>
      <c r="AK175" s="43"/>
      <c r="AL175" s="43"/>
      <c r="AM175" s="43"/>
      <c r="AN175" s="43" t="s">
        <v>10581</v>
      </c>
      <c r="AO175" s="43" t="s">
        <v>82</v>
      </c>
      <c r="AP175" s="23" t="s">
        <v>181</v>
      </c>
      <c r="BF175" s="23" t="s">
        <v>10498</v>
      </c>
      <c r="BG175" s="1" t="s">
        <v>183</v>
      </c>
    </row>
    <row r="176" s="23" customFormat="true" ht="12.75" hidden="true" customHeight="false" outlineLevel="0" collapsed="false">
      <c r="A176" s="23" t="s">
        <v>871</v>
      </c>
      <c r="B176" s="23" t="s">
        <v>872</v>
      </c>
      <c r="C176" s="40" t="s">
        <v>177</v>
      </c>
      <c r="D176" s="23" t="s">
        <v>82</v>
      </c>
      <c r="E176" s="23" t="s">
        <v>873</v>
      </c>
      <c r="F176" s="23" t="s">
        <v>874</v>
      </c>
      <c r="G176" s="23" t="n">
        <v>51</v>
      </c>
      <c r="H176" s="23" t="n">
        <v>500</v>
      </c>
      <c r="I176" s="41" t="s">
        <v>188</v>
      </c>
      <c r="K176" s="23" t="n">
        <v>161</v>
      </c>
      <c r="L176" s="23" t="n">
        <v>402</v>
      </c>
      <c r="M176" s="23" t="n">
        <v>0</v>
      </c>
      <c r="N176" s="23" t="n">
        <v>0</v>
      </c>
      <c r="O176" s="23" t="n">
        <f aca="false">K176+L176</f>
        <v>563</v>
      </c>
      <c r="P176" s="23" t="n">
        <f aca="false">K176+L176+M176+N176</f>
        <v>563</v>
      </c>
      <c r="Q176" s="23" t="n">
        <v>301</v>
      </c>
      <c r="R176" s="23" t="n">
        <v>382</v>
      </c>
      <c r="S176" s="23" t="n">
        <v>302</v>
      </c>
      <c r="T176" s="23" t="n">
        <v>304</v>
      </c>
      <c r="U176" s="23" t="n">
        <f aca="false">IF(I176="delivery",O176-SUM(Q176+R176),IF(I176="PO",P176-SUM(Q176:R176)))</f>
        <v>-120</v>
      </c>
      <c r="V176" s="43" t="n">
        <v>3.0424</v>
      </c>
      <c r="W176" s="43" t="n">
        <v>3.0424</v>
      </c>
      <c r="X176" s="43" t="n">
        <f aca="false">W176-V176</f>
        <v>0</v>
      </c>
      <c r="Y176" s="43"/>
      <c r="Z176" s="43"/>
      <c r="AA176" s="43" t="n">
        <v>2.6078</v>
      </c>
      <c r="AB176" s="43"/>
      <c r="AC176" s="43" t="s">
        <v>10482</v>
      </c>
      <c r="AD176" s="43"/>
      <c r="AE176" s="43"/>
      <c r="AF176" s="43" t="s">
        <v>10502</v>
      </c>
      <c r="AG176" s="43" t="n">
        <v>3.0424</v>
      </c>
      <c r="AH176" s="43" t="s">
        <v>10782</v>
      </c>
      <c r="AI176" s="63" t="s">
        <v>10703</v>
      </c>
      <c r="AJ176" s="64" t="s">
        <v>10688</v>
      </c>
      <c r="AK176" s="43"/>
      <c r="AL176" s="43"/>
      <c r="AM176" s="43"/>
      <c r="AN176" s="43" t="s">
        <v>10581</v>
      </c>
      <c r="AO176" s="43" t="s">
        <v>82</v>
      </c>
      <c r="AP176" s="23" t="s">
        <v>181</v>
      </c>
      <c r="BF176" s="23" t="s">
        <v>10498</v>
      </c>
      <c r="BG176" s="1" t="s">
        <v>183</v>
      </c>
    </row>
    <row r="177" s="23" customFormat="true" ht="12.75" hidden="true" customHeight="false" outlineLevel="0" collapsed="false">
      <c r="A177" s="23" t="s">
        <v>875</v>
      </c>
      <c r="B177" s="23" t="s">
        <v>876</v>
      </c>
      <c r="C177" s="40" t="s">
        <v>177</v>
      </c>
      <c r="D177" s="23" t="s">
        <v>82</v>
      </c>
      <c r="E177" s="23" t="s">
        <v>877</v>
      </c>
      <c r="F177" s="23" t="s">
        <v>878</v>
      </c>
      <c r="G177" s="23" t="n">
        <v>51</v>
      </c>
      <c r="H177" s="23" t="n">
        <v>500</v>
      </c>
      <c r="I177" s="41" t="s">
        <v>188</v>
      </c>
      <c r="K177" s="23" t="n">
        <v>164</v>
      </c>
      <c r="L177" s="23" t="n">
        <v>278</v>
      </c>
      <c r="M177" s="23" t="n">
        <v>0</v>
      </c>
      <c r="N177" s="23" t="n">
        <v>0</v>
      </c>
      <c r="O177" s="23" t="n">
        <f aca="false">K177+L177</f>
        <v>442</v>
      </c>
      <c r="P177" s="23" t="n">
        <f aca="false">K177+L177+M177+N177</f>
        <v>442</v>
      </c>
      <c r="Q177" s="23" t="n">
        <v>341</v>
      </c>
      <c r="R177" s="23" t="n">
        <v>382</v>
      </c>
      <c r="S177" s="23" t="n">
        <v>302</v>
      </c>
      <c r="T177" s="23" t="n">
        <v>304</v>
      </c>
      <c r="U177" s="23" t="n">
        <f aca="false">IF(I177="delivery",O177-SUM(Q177+R177),IF(I177="PO",P177-SUM(Q177:R177)))</f>
        <v>-281</v>
      </c>
      <c r="V177" s="43" t="n">
        <v>2.92425</v>
      </c>
      <c r="W177" s="43" t="n">
        <v>2.92425</v>
      </c>
      <c r="X177" s="43" t="n">
        <f aca="false">W177-V177</f>
        <v>0</v>
      </c>
      <c r="Y177" s="43"/>
      <c r="Z177" s="43"/>
      <c r="AA177" s="43" t="n">
        <v>2.73955</v>
      </c>
      <c r="AB177" s="43"/>
      <c r="AC177" s="43" t="s">
        <v>10482</v>
      </c>
      <c r="AD177" s="43"/>
      <c r="AE177" s="43"/>
      <c r="AF177" s="43" t="s">
        <v>10502</v>
      </c>
      <c r="AG177" s="43" t="n">
        <v>2.92425</v>
      </c>
      <c r="AH177" s="43" t="s">
        <v>10783</v>
      </c>
      <c r="AI177" s="63" t="s">
        <v>10703</v>
      </c>
      <c r="AJ177" s="64" t="s">
        <v>10688</v>
      </c>
      <c r="AK177" s="43"/>
      <c r="AL177" s="43"/>
      <c r="AM177" s="43"/>
      <c r="AN177" s="43" t="s">
        <v>10581</v>
      </c>
      <c r="AO177" s="43" t="s">
        <v>82</v>
      </c>
      <c r="AP177" s="23" t="s">
        <v>181</v>
      </c>
      <c r="BF177" s="23" t="s">
        <v>10498</v>
      </c>
      <c r="BG177" s="1" t="s">
        <v>183</v>
      </c>
    </row>
    <row r="178" s="23" customFormat="true" ht="12.75" hidden="true" customHeight="false" outlineLevel="0" collapsed="false">
      <c r="A178" s="23" t="s">
        <v>879</v>
      </c>
      <c r="B178" s="23" t="s">
        <v>880</v>
      </c>
      <c r="C178" s="40" t="s">
        <v>177</v>
      </c>
      <c r="D178" s="23" t="s">
        <v>82</v>
      </c>
      <c r="E178" s="23" t="s">
        <v>881</v>
      </c>
      <c r="F178" s="23" t="s">
        <v>882</v>
      </c>
      <c r="G178" s="23" t="n">
        <v>51</v>
      </c>
      <c r="H178" s="23" t="n">
        <v>500</v>
      </c>
      <c r="I178" s="41" t="s">
        <v>188</v>
      </c>
      <c r="K178" s="23" t="n">
        <v>153</v>
      </c>
      <c r="L178" s="23" t="n">
        <v>367</v>
      </c>
      <c r="M178" s="23" t="n">
        <v>0</v>
      </c>
      <c r="N178" s="23" t="n">
        <v>0</v>
      </c>
      <c r="O178" s="23" t="n">
        <f aca="false">K178+L178</f>
        <v>520</v>
      </c>
      <c r="P178" s="23" t="n">
        <f aca="false">K178+L178+M178+N178</f>
        <v>520</v>
      </c>
      <c r="Q178" s="23" t="n">
        <v>301</v>
      </c>
      <c r="R178" s="23" t="n">
        <v>382</v>
      </c>
      <c r="S178" s="23" t="n">
        <v>302</v>
      </c>
      <c r="T178" s="23" t="n">
        <v>304</v>
      </c>
      <c r="U178" s="23" t="n">
        <f aca="false">IF(I178="delivery",O178-SUM(Q178+R178),IF(I178="PO",P178-SUM(Q178:R178)))</f>
        <v>-163</v>
      </c>
      <c r="V178" s="43" t="n">
        <v>5.0486</v>
      </c>
      <c r="W178" s="43" t="n">
        <v>5.0486</v>
      </c>
      <c r="X178" s="43" t="n">
        <f aca="false">W178-V178</f>
        <v>0</v>
      </c>
      <c r="Y178" s="43"/>
      <c r="Z178" s="43"/>
      <c r="AA178" s="43" t="n">
        <v>4.8869</v>
      </c>
      <c r="AB178" s="43"/>
      <c r="AC178" s="43" t="s">
        <v>10482</v>
      </c>
      <c r="AD178" s="43"/>
      <c r="AE178" s="43"/>
      <c r="AF178" s="43" t="s">
        <v>10502</v>
      </c>
      <c r="AG178" s="43" t="n">
        <v>5.0486</v>
      </c>
      <c r="AH178" s="43" t="s">
        <v>10784</v>
      </c>
      <c r="AI178" s="63" t="s">
        <v>10703</v>
      </c>
      <c r="AJ178" s="64" t="s">
        <v>10688</v>
      </c>
      <c r="AK178" s="43"/>
      <c r="AL178" s="43"/>
      <c r="AM178" s="43"/>
      <c r="AN178" s="43" t="s">
        <v>10581</v>
      </c>
      <c r="AO178" s="43" t="s">
        <v>82</v>
      </c>
      <c r="AP178" s="23" t="s">
        <v>181</v>
      </c>
      <c r="BF178" s="23" t="s">
        <v>10498</v>
      </c>
      <c r="BG178" s="1" t="s">
        <v>183</v>
      </c>
    </row>
    <row r="179" s="23" customFormat="true" ht="12.75" hidden="true" customHeight="false" outlineLevel="0" collapsed="false">
      <c r="A179" s="23" t="s">
        <v>890</v>
      </c>
      <c r="B179" s="23" t="s">
        <v>891</v>
      </c>
      <c r="C179" s="40" t="s">
        <v>177</v>
      </c>
      <c r="D179" s="23" t="s">
        <v>82</v>
      </c>
      <c r="E179" s="23" t="s">
        <v>885</v>
      </c>
      <c r="F179" s="23" t="s">
        <v>892</v>
      </c>
      <c r="G179" s="23" t="n">
        <v>76</v>
      </c>
      <c r="H179" s="23" t="n">
        <v>500</v>
      </c>
      <c r="I179" s="41" t="s">
        <v>188</v>
      </c>
      <c r="K179" s="23" t="n">
        <v>0</v>
      </c>
      <c r="L179" s="23" t="n">
        <v>150</v>
      </c>
      <c r="M179" s="23" t="n">
        <v>0</v>
      </c>
      <c r="N179" s="23" t="n">
        <v>0</v>
      </c>
      <c r="O179" s="23" t="n">
        <f aca="false">K179+L179</f>
        <v>150</v>
      </c>
      <c r="P179" s="23" t="n">
        <f aca="false">K179+L179+M179+N179</f>
        <v>150</v>
      </c>
      <c r="Q179" s="23" t="n">
        <v>0</v>
      </c>
      <c r="R179" s="23" t="n">
        <v>0</v>
      </c>
      <c r="S179" s="23" t="n">
        <v>0</v>
      </c>
      <c r="T179" s="23" t="n">
        <v>0</v>
      </c>
      <c r="U179" s="23" t="n">
        <f aca="false">IF(I179="delivery",O179-SUM(Q179+R179),IF(I179="PO",P179-SUM(Q179:R179)))</f>
        <v>150</v>
      </c>
      <c r="V179" s="43" t="n">
        <v>315.11475</v>
      </c>
      <c r="W179" s="43" t="n">
        <v>348.3961</v>
      </c>
      <c r="X179" s="43" t="n">
        <f aca="false">W179-V179</f>
        <v>33.28135</v>
      </c>
      <c r="Y179" s="43"/>
      <c r="Z179" s="43"/>
      <c r="AA179" s="43" t="n">
        <v>333.25</v>
      </c>
      <c r="AB179" s="43"/>
      <c r="AC179" s="43" t="s">
        <v>10482</v>
      </c>
      <c r="AD179" s="43"/>
      <c r="AE179" s="43"/>
      <c r="AF179" s="43" t="s">
        <v>10502</v>
      </c>
      <c r="AG179" s="43" t="n">
        <v>348.3961</v>
      </c>
      <c r="AH179" s="43" t="s">
        <v>10785</v>
      </c>
      <c r="AI179" s="63" t="s">
        <v>10703</v>
      </c>
      <c r="AJ179" s="64" t="s">
        <v>10688</v>
      </c>
      <c r="AK179" s="43"/>
      <c r="AL179" s="43"/>
      <c r="AM179" s="43"/>
      <c r="AN179" s="43" t="s">
        <v>10581</v>
      </c>
      <c r="AO179" s="43" t="s">
        <v>82</v>
      </c>
      <c r="AP179" s="23" t="s">
        <v>181</v>
      </c>
      <c r="BF179" s="23" t="s">
        <v>10498</v>
      </c>
      <c r="BG179" s="1" t="s">
        <v>183</v>
      </c>
    </row>
    <row r="180" s="23" customFormat="true" ht="12.75" hidden="true" customHeight="false" outlineLevel="0" collapsed="false">
      <c r="A180" s="23" t="s">
        <v>893</v>
      </c>
      <c r="B180" s="23" t="s">
        <v>894</v>
      </c>
      <c r="C180" s="40" t="s">
        <v>177</v>
      </c>
      <c r="D180" s="23" t="s">
        <v>82</v>
      </c>
      <c r="E180" s="23" t="s">
        <v>895</v>
      </c>
      <c r="F180" s="23" t="s">
        <v>896</v>
      </c>
      <c r="G180" s="23" t="n">
        <v>51</v>
      </c>
      <c r="H180" s="23" t="n">
        <v>500</v>
      </c>
      <c r="I180" s="41" t="s">
        <v>188</v>
      </c>
      <c r="K180" s="23" t="n">
        <v>0</v>
      </c>
      <c r="L180" s="23" t="n">
        <v>523</v>
      </c>
      <c r="M180" s="23" t="n">
        <v>0</v>
      </c>
      <c r="N180" s="23" t="n">
        <v>0</v>
      </c>
      <c r="O180" s="23" t="n">
        <f aca="false">K180+L180</f>
        <v>523</v>
      </c>
      <c r="P180" s="23" t="n">
        <f aca="false">K180+L180+M180+N180</f>
        <v>523</v>
      </c>
      <c r="Q180" s="23" t="n">
        <v>219</v>
      </c>
      <c r="R180" s="23" t="n">
        <v>134</v>
      </c>
      <c r="S180" s="23" t="n">
        <v>106</v>
      </c>
      <c r="T180" s="23" t="n">
        <v>116</v>
      </c>
      <c r="U180" s="23" t="n">
        <f aca="false">IF(I180="delivery",O180-SUM(Q180+R180),IF(I180="PO",P180-SUM(Q180:R180)))</f>
        <v>170</v>
      </c>
      <c r="V180" s="43" t="n">
        <v>3.14715</v>
      </c>
      <c r="W180" s="43" t="n">
        <v>3.14715</v>
      </c>
      <c r="X180" s="43" t="n">
        <f aca="false">W180-V180</f>
        <v>0</v>
      </c>
      <c r="Y180" s="43"/>
      <c r="Z180" s="43"/>
      <c r="AA180" s="43" t="n">
        <v>3.08475</v>
      </c>
      <c r="AB180" s="43"/>
      <c r="AC180" s="43" t="s">
        <v>10482</v>
      </c>
      <c r="AD180" s="43"/>
      <c r="AE180" s="43"/>
      <c r="AF180" s="43" t="s">
        <v>10502</v>
      </c>
      <c r="AG180" s="43" t="n">
        <v>3.14715</v>
      </c>
      <c r="AH180" s="43" t="s">
        <v>10786</v>
      </c>
      <c r="AI180" s="63" t="s">
        <v>10703</v>
      </c>
      <c r="AJ180" s="64" t="s">
        <v>10688</v>
      </c>
      <c r="AK180" s="43"/>
      <c r="AL180" s="43"/>
      <c r="AM180" s="43"/>
      <c r="AN180" s="43" t="s">
        <v>10581</v>
      </c>
      <c r="AO180" s="43" t="s">
        <v>82</v>
      </c>
      <c r="AP180" s="23" t="s">
        <v>181</v>
      </c>
      <c r="BF180" s="23" t="s">
        <v>10498</v>
      </c>
      <c r="BG180" s="1" t="s">
        <v>183</v>
      </c>
    </row>
    <row r="181" s="23" customFormat="true" ht="12.75" hidden="true" customHeight="false" outlineLevel="0" collapsed="false">
      <c r="A181" s="23" t="s">
        <v>897</v>
      </c>
      <c r="B181" s="23" t="s">
        <v>898</v>
      </c>
      <c r="C181" s="40" t="s">
        <v>177</v>
      </c>
      <c r="D181" s="23" t="s">
        <v>82</v>
      </c>
      <c r="E181" s="23" t="s">
        <v>899</v>
      </c>
      <c r="F181" s="23" t="s">
        <v>900</v>
      </c>
      <c r="G181" s="23" t="n">
        <v>31</v>
      </c>
      <c r="H181" s="23" t="n">
        <v>1000</v>
      </c>
      <c r="I181" s="41" t="s">
        <v>188</v>
      </c>
      <c r="K181" s="23" t="n">
        <v>0</v>
      </c>
      <c r="L181" s="23" t="n">
        <v>1250</v>
      </c>
      <c r="M181" s="23" t="n">
        <v>0</v>
      </c>
      <c r="N181" s="23" t="n">
        <v>0</v>
      </c>
      <c r="O181" s="23" t="n">
        <f aca="false">K181+L181</f>
        <v>1250</v>
      </c>
      <c r="P181" s="23" t="n">
        <f aca="false">K181+L181+M181+N181</f>
        <v>1250</v>
      </c>
      <c r="Q181" s="23" t="n">
        <v>140</v>
      </c>
      <c r="R181" s="23" t="n">
        <v>1888</v>
      </c>
      <c r="S181" s="23" t="n">
        <v>2701</v>
      </c>
      <c r="T181" s="23" t="n">
        <v>2007</v>
      </c>
      <c r="U181" s="23" t="n">
        <f aca="false">IF(I181="delivery",O181-SUM(Q181+R181),IF(I181="PO",P181-SUM(Q181:R181)))</f>
        <v>-778</v>
      </c>
      <c r="V181" s="43" t="n">
        <v>3.26</v>
      </c>
      <c r="W181" s="43" t="n">
        <v>3.26</v>
      </c>
      <c r="X181" s="43" t="n">
        <f aca="false">W181-V181</f>
        <v>0</v>
      </c>
      <c r="Y181" s="43"/>
      <c r="Z181" s="43"/>
      <c r="AA181" s="43" t="n">
        <v>3.26</v>
      </c>
      <c r="AB181" s="43"/>
      <c r="AC181" s="43" t="s">
        <v>10482</v>
      </c>
      <c r="AD181" s="43"/>
      <c r="AE181" s="43"/>
      <c r="AF181" s="43"/>
      <c r="AG181" s="43" t="n">
        <v>3.26</v>
      </c>
      <c r="AH181" s="43" t="s">
        <v>10787</v>
      </c>
      <c r="AI181" s="63" t="n">
        <v>1000</v>
      </c>
      <c r="AJ181" s="63" t="n">
        <v>6</v>
      </c>
      <c r="AK181" s="43"/>
      <c r="AL181" s="43"/>
      <c r="AM181" s="43"/>
      <c r="AN181" s="43" t="s">
        <v>10486</v>
      </c>
      <c r="AO181" s="43" t="s">
        <v>82</v>
      </c>
      <c r="AP181" s="23" t="s">
        <v>189</v>
      </c>
      <c r="BF181" s="23" t="s">
        <v>10498</v>
      </c>
      <c r="BG181" s="1" t="s">
        <v>183</v>
      </c>
    </row>
    <row r="182" s="23" customFormat="true" ht="12.75" hidden="true" customHeight="false" outlineLevel="0" collapsed="false">
      <c r="A182" s="23" t="s">
        <v>901</v>
      </c>
      <c r="B182" s="23" t="s">
        <v>902</v>
      </c>
      <c r="C182" s="40" t="s">
        <v>177</v>
      </c>
      <c r="D182" s="23" t="s">
        <v>82</v>
      </c>
      <c r="E182" s="23" t="s">
        <v>903</v>
      </c>
      <c r="F182" s="23" t="s">
        <v>904</v>
      </c>
      <c r="G182" s="23" t="n">
        <v>41</v>
      </c>
      <c r="H182" s="23" t="n">
        <v>1000</v>
      </c>
      <c r="I182" s="41" t="s">
        <v>188</v>
      </c>
      <c r="K182" s="23" t="n">
        <v>0</v>
      </c>
      <c r="L182" s="23" t="n">
        <v>680</v>
      </c>
      <c r="M182" s="23" t="n">
        <v>305</v>
      </c>
      <c r="N182" s="23" t="n">
        <v>0</v>
      </c>
      <c r="O182" s="23" t="n">
        <f aca="false">K182+L182</f>
        <v>680</v>
      </c>
      <c r="P182" s="23" t="n">
        <f aca="false">K182+L182+M182+N182</f>
        <v>985</v>
      </c>
      <c r="Q182" s="23" t="n">
        <v>0</v>
      </c>
      <c r="R182" s="23" t="n">
        <v>0</v>
      </c>
      <c r="S182" s="23" t="n">
        <v>0</v>
      </c>
      <c r="T182" s="23" t="n">
        <v>0</v>
      </c>
      <c r="U182" s="23" t="n">
        <f aca="false">IF(I182="delivery",O182-SUM(Q182+R182),IF(I182="PO",P182-SUM(Q182:R182)))</f>
        <v>985</v>
      </c>
      <c r="V182" s="43" t="n">
        <v>1.234</v>
      </c>
      <c r="W182" s="43" t="n">
        <v>1.234</v>
      </c>
      <c r="X182" s="43" t="n">
        <f aca="false">W182-V182</f>
        <v>0</v>
      </c>
      <c r="Y182" s="43"/>
      <c r="Z182" s="43"/>
      <c r="AA182" s="43"/>
      <c r="AB182" s="43"/>
      <c r="AC182" s="43" t="s">
        <v>10482</v>
      </c>
      <c r="AD182" s="43"/>
      <c r="AE182" s="43"/>
      <c r="AF182" s="43" t="s">
        <v>10568</v>
      </c>
      <c r="AG182" s="43" t="n">
        <v>1.234</v>
      </c>
      <c r="AH182" s="43" t="s">
        <v>10788</v>
      </c>
      <c r="AI182" s="63" t="n">
        <v>1000</v>
      </c>
      <c r="AJ182" s="63" t="n">
        <v>6</v>
      </c>
      <c r="AK182" s="43" t="s">
        <v>10789</v>
      </c>
      <c r="AL182" s="43" t="s">
        <v>1465</v>
      </c>
      <c r="AM182" s="43" t="s">
        <v>10571</v>
      </c>
      <c r="AN182" s="43" t="s">
        <v>10486</v>
      </c>
      <c r="AO182" s="43" t="s">
        <v>82</v>
      </c>
      <c r="AP182" s="23" t="s">
        <v>263</v>
      </c>
      <c r="BF182" s="23" t="s">
        <v>10498</v>
      </c>
      <c r="BG182" s="1" t="s">
        <v>183</v>
      </c>
    </row>
    <row r="183" s="23" customFormat="true" ht="12.75" hidden="true" customHeight="false" outlineLevel="0" collapsed="false">
      <c r="A183" s="23" t="s">
        <v>905</v>
      </c>
      <c r="B183" s="23" t="s">
        <v>906</v>
      </c>
      <c r="C183" s="40" t="s">
        <v>177</v>
      </c>
      <c r="D183" s="23" t="s">
        <v>82</v>
      </c>
      <c r="E183" s="23" t="s">
        <v>907</v>
      </c>
      <c r="F183" s="23" t="s">
        <v>908</v>
      </c>
      <c r="G183" s="23" t="n">
        <v>76</v>
      </c>
      <c r="H183" s="23" t="n">
        <v>500</v>
      </c>
      <c r="I183" s="41" t="s">
        <v>188</v>
      </c>
      <c r="K183" s="23" t="n">
        <v>0</v>
      </c>
      <c r="L183" s="23" t="n">
        <v>1000</v>
      </c>
      <c r="M183" s="23" t="n">
        <v>0</v>
      </c>
      <c r="N183" s="23" t="n">
        <v>0</v>
      </c>
      <c r="O183" s="23" t="n">
        <f aca="false">K183+L183</f>
        <v>1000</v>
      </c>
      <c r="P183" s="23" t="n">
        <f aca="false">K183+L183+M183+N183</f>
        <v>1000</v>
      </c>
      <c r="Q183" s="23" t="n">
        <v>0</v>
      </c>
      <c r="R183" s="23" t="n">
        <v>0</v>
      </c>
      <c r="S183" s="23" t="n">
        <v>0</v>
      </c>
      <c r="T183" s="23" t="n">
        <v>0</v>
      </c>
      <c r="U183" s="23" t="n">
        <f aca="false">IF(I183="delivery",O183-SUM(Q183+R183),IF(I183="PO",P183-SUM(Q183:R183)))</f>
        <v>1000</v>
      </c>
      <c r="V183" s="43" t="n">
        <v>1.68525</v>
      </c>
      <c r="W183" s="43" t="n">
        <v>1.68525</v>
      </c>
      <c r="X183" s="43" t="n">
        <f aca="false">W183-V183</f>
        <v>0</v>
      </c>
      <c r="Y183" s="43"/>
      <c r="Z183" s="43"/>
      <c r="AA183" s="43" t="n">
        <v>1.4166</v>
      </c>
      <c r="AB183" s="43"/>
      <c r="AC183" s="43" t="s">
        <v>10482</v>
      </c>
      <c r="AD183" s="43"/>
      <c r="AE183" s="43"/>
      <c r="AF183" s="43" t="s">
        <v>10502</v>
      </c>
      <c r="AG183" s="43" t="n">
        <v>1.68525</v>
      </c>
      <c r="AH183" s="43" t="s">
        <v>10790</v>
      </c>
      <c r="AI183" s="63" t="s">
        <v>10703</v>
      </c>
      <c r="AJ183" s="64" t="s">
        <v>10688</v>
      </c>
      <c r="AK183" s="43"/>
      <c r="AL183" s="43"/>
      <c r="AM183" s="43"/>
      <c r="AN183" s="43" t="s">
        <v>10581</v>
      </c>
      <c r="AO183" s="43" t="s">
        <v>82</v>
      </c>
      <c r="AP183" s="23" t="s">
        <v>181</v>
      </c>
      <c r="BF183" s="23" t="s">
        <v>10498</v>
      </c>
      <c r="BG183" s="1" t="s">
        <v>183</v>
      </c>
    </row>
    <row r="184" s="23" customFormat="true" ht="12.75" hidden="true" customHeight="false" outlineLevel="0" collapsed="false">
      <c r="A184" s="23" t="s">
        <v>916</v>
      </c>
      <c r="B184" s="23" t="s">
        <v>917</v>
      </c>
      <c r="C184" s="40" t="s">
        <v>177</v>
      </c>
      <c r="D184" s="23" t="s">
        <v>82</v>
      </c>
      <c r="E184" s="23" t="s">
        <v>911</v>
      </c>
      <c r="F184" s="23" t="s">
        <v>918</v>
      </c>
      <c r="G184" s="23" t="n">
        <v>51</v>
      </c>
      <c r="H184" s="23" t="n">
        <v>250</v>
      </c>
      <c r="I184" s="41" t="s">
        <v>188</v>
      </c>
      <c r="K184" s="23" t="n">
        <v>0</v>
      </c>
      <c r="L184" s="23" t="n">
        <v>0</v>
      </c>
      <c r="M184" s="23" t="n">
        <v>0</v>
      </c>
      <c r="N184" s="23" t="n">
        <v>0</v>
      </c>
      <c r="O184" s="23" t="n">
        <f aca="false">K184+L184</f>
        <v>0</v>
      </c>
      <c r="P184" s="23" t="n">
        <f aca="false">K184+L184+M184+N184</f>
        <v>0</v>
      </c>
      <c r="Q184" s="23" t="n">
        <v>45</v>
      </c>
      <c r="R184" s="23" t="n">
        <v>243</v>
      </c>
      <c r="S184" s="23" t="n">
        <v>132</v>
      </c>
      <c r="T184" s="23" t="n">
        <v>132</v>
      </c>
      <c r="U184" s="23" t="n">
        <f aca="false">IF(I184="delivery",O184-SUM(Q184+R184),IF(I184="PO",P184-SUM(Q184:R184)))</f>
        <v>-288</v>
      </c>
      <c r="V184" s="43" t="n">
        <v>6.42</v>
      </c>
      <c r="W184" s="43" t="n">
        <v>6.38</v>
      </c>
      <c r="X184" s="43" t="n">
        <f aca="false">W184-V184</f>
        <v>-0.04</v>
      </c>
      <c r="Y184" s="43"/>
      <c r="Z184" s="43"/>
      <c r="AA184" s="43"/>
      <c r="AB184" s="43"/>
      <c r="AC184" s="43" t="s">
        <v>10482</v>
      </c>
      <c r="AD184" s="43"/>
      <c r="AE184" s="43" t="s">
        <v>10791</v>
      </c>
      <c r="AF184" s="43"/>
      <c r="AG184" s="43" t="n">
        <v>6.38</v>
      </c>
      <c r="AH184" s="43" t="s">
        <v>10792</v>
      </c>
      <c r="AI184" s="63" t="s">
        <v>10793</v>
      </c>
      <c r="AJ184" s="64" t="s">
        <v>10688</v>
      </c>
      <c r="AK184" s="43"/>
      <c r="AL184" s="43"/>
      <c r="AM184" s="43"/>
      <c r="AN184" s="43" t="s">
        <v>10486</v>
      </c>
      <c r="AO184" s="43" t="s">
        <v>82</v>
      </c>
      <c r="AP184" s="23" t="s">
        <v>189</v>
      </c>
      <c r="BF184" s="23" t="s">
        <v>10498</v>
      </c>
      <c r="BG184" s="1" t="s">
        <v>183</v>
      </c>
    </row>
    <row r="185" s="23" customFormat="true" ht="12.75" hidden="true" customHeight="false" outlineLevel="0" collapsed="false">
      <c r="A185" s="23" t="s">
        <v>919</v>
      </c>
      <c r="B185" s="23" t="s">
        <v>920</v>
      </c>
      <c r="C185" s="40" t="s">
        <v>177</v>
      </c>
      <c r="D185" s="23" t="s">
        <v>82</v>
      </c>
      <c r="E185" s="23" t="s">
        <v>921</v>
      </c>
      <c r="F185" s="23" t="s">
        <v>922</v>
      </c>
      <c r="G185" s="23" t="n">
        <v>51</v>
      </c>
      <c r="H185" s="23" t="n">
        <v>500</v>
      </c>
      <c r="I185" s="41" t="s">
        <v>188</v>
      </c>
      <c r="K185" s="23" t="n">
        <v>0</v>
      </c>
      <c r="L185" s="23" t="n">
        <v>194</v>
      </c>
      <c r="M185" s="23" t="n">
        <v>66</v>
      </c>
      <c r="N185" s="23" t="n">
        <v>0</v>
      </c>
      <c r="O185" s="23" t="n">
        <f aca="false">K185+L185</f>
        <v>194</v>
      </c>
      <c r="P185" s="23" t="n">
        <f aca="false">K185+L185+M185+N185</f>
        <v>260</v>
      </c>
      <c r="Q185" s="23" t="n">
        <v>145</v>
      </c>
      <c r="R185" s="23" t="n">
        <v>11</v>
      </c>
      <c r="S185" s="23" t="n">
        <v>7</v>
      </c>
      <c r="T185" s="23" t="n">
        <v>9</v>
      </c>
      <c r="U185" s="23" t="n">
        <f aca="false">IF(I185="delivery",O185-SUM(Q185+R185),IF(I185="PO",P185-SUM(Q185:R185)))</f>
        <v>104</v>
      </c>
      <c r="V185" s="43" t="n">
        <v>51.1028</v>
      </c>
      <c r="W185" s="43" t="n">
        <v>51.1028</v>
      </c>
      <c r="X185" s="43" t="n">
        <f aca="false">W185-V185</f>
        <v>0</v>
      </c>
      <c r="Y185" s="43"/>
      <c r="Z185" s="43"/>
      <c r="AA185" s="43" t="n">
        <v>51.1028</v>
      </c>
      <c r="AB185" s="43"/>
      <c r="AC185" s="43" t="s">
        <v>10482</v>
      </c>
      <c r="AD185" s="43"/>
      <c r="AE185" s="43"/>
      <c r="AF185" s="43"/>
      <c r="AG185" s="43" t="n">
        <v>53.221017</v>
      </c>
      <c r="AH185" s="43" t="s">
        <v>10794</v>
      </c>
      <c r="AI185" s="63" t="n">
        <v>100</v>
      </c>
      <c r="AJ185" s="63" t="n">
        <v>12</v>
      </c>
      <c r="AK185" s="43"/>
      <c r="AL185" s="43"/>
      <c r="AM185" s="43"/>
      <c r="AN185" s="43" t="s">
        <v>10642</v>
      </c>
      <c r="AO185" s="43" t="s">
        <v>82</v>
      </c>
      <c r="AP185" s="23" t="s">
        <v>189</v>
      </c>
      <c r="BF185" s="23" t="s">
        <v>10498</v>
      </c>
      <c r="BG185" s="1" t="s">
        <v>183</v>
      </c>
    </row>
    <row r="186" s="23" customFormat="true" ht="12.75" hidden="true" customHeight="false" outlineLevel="0" collapsed="false">
      <c r="A186" s="23" t="s">
        <v>927</v>
      </c>
      <c r="B186" s="23" t="s">
        <v>928</v>
      </c>
      <c r="C186" s="40" t="s">
        <v>177</v>
      </c>
      <c r="D186" s="23" t="s">
        <v>82</v>
      </c>
      <c r="E186" s="23" t="s">
        <v>929</v>
      </c>
      <c r="F186" s="23" t="s">
        <v>930</v>
      </c>
      <c r="G186" s="23" t="n">
        <v>51</v>
      </c>
      <c r="H186" s="23" t="n">
        <v>100</v>
      </c>
      <c r="I186" s="41" t="s">
        <v>188</v>
      </c>
      <c r="K186" s="23" t="n">
        <v>0</v>
      </c>
      <c r="L186" s="23" t="n">
        <v>294</v>
      </c>
      <c r="M186" s="23" t="n">
        <v>20</v>
      </c>
      <c r="N186" s="23" t="n">
        <v>0</v>
      </c>
      <c r="O186" s="23" t="n">
        <f aca="false">K186+L186</f>
        <v>294</v>
      </c>
      <c r="P186" s="23" t="n">
        <f aca="false">K186+L186+M186+N186</f>
        <v>314</v>
      </c>
      <c r="Q186" s="23" t="n">
        <v>319</v>
      </c>
      <c r="R186" s="23" t="n">
        <v>558</v>
      </c>
      <c r="S186" s="23" t="n">
        <v>495</v>
      </c>
      <c r="T186" s="23" t="n">
        <v>406</v>
      </c>
      <c r="U186" s="23" t="n">
        <f aca="false">IF(I186="delivery",O186-SUM(Q186+R186),IF(I186="PO",P186-SUM(Q186:R186)))</f>
        <v>-563</v>
      </c>
      <c r="V186" s="43" t="n">
        <v>12.13</v>
      </c>
      <c r="W186" s="43" t="n">
        <v>8.79</v>
      </c>
      <c r="X186" s="43" t="n">
        <f aca="false">W186-V186</f>
        <v>-3.34</v>
      </c>
      <c r="Y186" s="43"/>
      <c r="Z186" s="43"/>
      <c r="AA186" s="43"/>
      <c r="AB186" s="43"/>
      <c r="AC186" s="43" t="s">
        <v>10482</v>
      </c>
      <c r="AD186" s="43"/>
      <c r="AE186" s="43"/>
      <c r="AF186" s="43" t="s">
        <v>10749</v>
      </c>
      <c r="AG186" s="43" t="n">
        <v>8.79</v>
      </c>
      <c r="AH186" s="43" t="s">
        <v>10795</v>
      </c>
      <c r="AI186" s="63" t="n">
        <v>250</v>
      </c>
      <c r="AJ186" s="63" t="n">
        <v>8</v>
      </c>
      <c r="AK186" s="43" t="s">
        <v>928</v>
      </c>
      <c r="AL186" s="43" t="s">
        <v>1465</v>
      </c>
      <c r="AM186" s="43" t="s">
        <v>10753</v>
      </c>
      <c r="AN186" s="43" t="s">
        <v>10550</v>
      </c>
      <c r="AO186" s="43" t="s">
        <v>82</v>
      </c>
      <c r="AP186" s="23" t="s">
        <v>263</v>
      </c>
      <c r="BF186" s="23" t="s">
        <v>10498</v>
      </c>
      <c r="BG186" s="1" t="s">
        <v>183</v>
      </c>
    </row>
    <row r="187" s="23" customFormat="true" ht="12.75" hidden="true" customHeight="false" outlineLevel="0" collapsed="false">
      <c r="A187" s="23" t="s">
        <v>935</v>
      </c>
      <c r="B187" s="23" t="s">
        <v>936</v>
      </c>
      <c r="C187" s="40" t="s">
        <v>177</v>
      </c>
      <c r="D187" s="23" t="s">
        <v>82</v>
      </c>
      <c r="E187" s="23" t="s">
        <v>937</v>
      </c>
      <c r="F187" s="23" t="s">
        <v>938</v>
      </c>
      <c r="G187" s="23" t="n">
        <v>31</v>
      </c>
      <c r="H187" s="23" t="n">
        <v>250</v>
      </c>
      <c r="I187" s="41" t="s">
        <v>188</v>
      </c>
      <c r="K187" s="23" t="n">
        <v>0</v>
      </c>
      <c r="L187" s="23" t="n">
        <v>0</v>
      </c>
      <c r="M187" s="23" t="n">
        <v>0</v>
      </c>
      <c r="N187" s="23" t="n">
        <v>0</v>
      </c>
      <c r="O187" s="23" t="n">
        <f aca="false">K187+L187</f>
        <v>0</v>
      </c>
      <c r="P187" s="23" t="n">
        <f aca="false">K187+L187+M187+N187</f>
        <v>0</v>
      </c>
      <c r="Q187" s="23" t="n">
        <v>0</v>
      </c>
      <c r="R187" s="23" t="n">
        <v>682</v>
      </c>
      <c r="S187" s="23" t="n">
        <v>2028</v>
      </c>
      <c r="T187" s="23" t="n">
        <v>1254</v>
      </c>
      <c r="U187" s="23" t="n">
        <f aca="false">IF(I187="delivery",O187-SUM(Q187+R187),IF(I187="PO",P187-SUM(Q187:R187)))</f>
        <v>-682</v>
      </c>
      <c r="V187" s="43" t="n">
        <v>5.29</v>
      </c>
      <c r="W187" s="43" t="n">
        <v>3.99</v>
      </c>
      <c r="X187" s="43" t="n">
        <f aca="false">W187-V187</f>
        <v>-1.3</v>
      </c>
      <c r="Y187" s="43"/>
      <c r="Z187" s="43"/>
      <c r="AA187" s="43"/>
      <c r="AB187" s="43"/>
      <c r="AC187" s="43" t="s">
        <v>10482</v>
      </c>
      <c r="AD187" s="43"/>
      <c r="AE187" s="43"/>
      <c r="AF187" s="43"/>
      <c r="AG187" s="43" t="n">
        <v>3.99</v>
      </c>
      <c r="AH187" s="43" t="s">
        <v>10796</v>
      </c>
      <c r="AI187" s="63" t="n">
        <v>1000</v>
      </c>
      <c r="AJ187" s="63" t="n">
        <v>6</v>
      </c>
      <c r="AK187" s="43"/>
      <c r="AL187" s="43"/>
      <c r="AM187" s="43"/>
      <c r="AN187" s="43" t="s">
        <v>10486</v>
      </c>
      <c r="AO187" s="43" t="s">
        <v>82</v>
      </c>
      <c r="AP187" s="23" t="s">
        <v>189</v>
      </c>
      <c r="BF187" s="23" t="s">
        <v>10498</v>
      </c>
      <c r="BG187" s="1" t="s">
        <v>183</v>
      </c>
    </row>
    <row r="188" s="23" customFormat="true" ht="12.75" hidden="true" customHeight="false" outlineLevel="0" collapsed="false">
      <c r="A188" s="23" t="s">
        <v>947</v>
      </c>
      <c r="B188" s="23" t="s">
        <v>948</v>
      </c>
      <c r="C188" s="40" t="s">
        <v>177</v>
      </c>
      <c r="D188" s="23" t="s">
        <v>82</v>
      </c>
      <c r="E188" s="23" t="s">
        <v>941</v>
      </c>
      <c r="F188" s="23" t="s">
        <v>949</v>
      </c>
      <c r="G188" s="23" t="n">
        <v>51</v>
      </c>
      <c r="H188" s="23" t="n">
        <v>1</v>
      </c>
      <c r="I188" s="41" t="s">
        <v>188</v>
      </c>
      <c r="K188" s="23" t="n">
        <v>0</v>
      </c>
      <c r="L188" s="23" t="n">
        <v>0</v>
      </c>
      <c r="M188" s="23" t="n">
        <v>1200</v>
      </c>
      <c r="N188" s="23" t="n">
        <v>0</v>
      </c>
      <c r="O188" s="23" t="n">
        <f aca="false">K188+L188</f>
        <v>0</v>
      </c>
      <c r="P188" s="23" t="n">
        <f aca="false">K188+L188+M188+N188</f>
        <v>1200</v>
      </c>
      <c r="Q188" s="23" t="n">
        <v>0</v>
      </c>
      <c r="R188" s="23" t="n">
        <v>1026</v>
      </c>
      <c r="S188" s="23" t="n">
        <v>751</v>
      </c>
      <c r="T188" s="23" t="n">
        <v>745</v>
      </c>
      <c r="U188" s="23" t="n">
        <f aca="false">IF(I188="delivery",O188-SUM(Q188+R188),IF(I188="PO",P188-SUM(Q188:R188)))</f>
        <v>174</v>
      </c>
      <c r="V188" s="43" t="n">
        <v>48.32</v>
      </c>
      <c r="W188" s="43" t="n">
        <v>48.32</v>
      </c>
      <c r="X188" s="43" t="n">
        <f aca="false">W188-V188</f>
        <v>0</v>
      </c>
      <c r="Y188" s="43"/>
      <c r="Z188" s="43"/>
      <c r="AA188" s="43"/>
      <c r="AB188" s="43" t="n">
        <v>26.54</v>
      </c>
      <c r="AC188" s="43" t="s">
        <v>10482</v>
      </c>
      <c r="AD188" s="43" t="s">
        <v>10797</v>
      </c>
      <c r="AE188" s="43" t="s">
        <v>10798</v>
      </c>
      <c r="AF188" s="43"/>
      <c r="AG188" s="43" t="n">
        <v>26.54</v>
      </c>
      <c r="AH188" s="43" t="s">
        <v>10799</v>
      </c>
      <c r="AI188" s="63" t="s">
        <v>10800</v>
      </c>
      <c r="AJ188" s="63" t="s">
        <v>10801</v>
      </c>
      <c r="AK188" s="43"/>
      <c r="AL188" s="43"/>
      <c r="AM188" s="43" t="s">
        <v>10802</v>
      </c>
      <c r="AN188" s="43" t="s">
        <v>10803</v>
      </c>
      <c r="AO188" s="43" t="s">
        <v>82</v>
      </c>
      <c r="AP188" s="23" t="s">
        <v>181</v>
      </c>
      <c r="BF188" s="23" t="s">
        <v>10498</v>
      </c>
      <c r="BG188" s="1" t="s">
        <v>183</v>
      </c>
    </row>
    <row r="189" s="23" customFormat="true" ht="12.75" hidden="true" customHeight="false" outlineLevel="0" collapsed="false">
      <c r="A189" s="23" t="s">
        <v>954</v>
      </c>
      <c r="B189" s="23" t="s">
        <v>955</v>
      </c>
      <c r="C189" s="40" t="s">
        <v>177</v>
      </c>
      <c r="D189" s="23" t="s">
        <v>82</v>
      </c>
      <c r="E189" s="23" t="s">
        <v>952</v>
      </c>
      <c r="F189" s="23" t="s">
        <v>956</v>
      </c>
      <c r="G189" s="23" t="n">
        <v>46</v>
      </c>
      <c r="H189" s="23" t="n">
        <v>1000</v>
      </c>
      <c r="I189" s="41" t="s">
        <v>188</v>
      </c>
      <c r="K189" s="23" t="n">
        <v>0</v>
      </c>
      <c r="L189" s="23" t="n">
        <v>0</v>
      </c>
      <c r="M189" s="23" t="n">
        <v>0</v>
      </c>
      <c r="N189" s="23" t="n">
        <v>0</v>
      </c>
      <c r="O189" s="23" t="n">
        <f aca="false">K189+L189</f>
        <v>0</v>
      </c>
      <c r="P189" s="23" t="n">
        <f aca="false">K189+L189+M189+N189</f>
        <v>0</v>
      </c>
      <c r="Q189" s="23" t="n">
        <v>0</v>
      </c>
      <c r="R189" s="23" t="n">
        <v>1026</v>
      </c>
      <c r="S189" s="23" t="n">
        <v>751</v>
      </c>
      <c r="T189" s="23" t="n">
        <v>745</v>
      </c>
      <c r="U189" s="23" t="n">
        <f aca="false">IF(I189="delivery",O189-SUM(Q189+R189),IF(I189="PO",P189-SUM(Q189:R189)))</f>
        <v>-1026</v>
      </c>
      <c r="V189" s="43" t="n">
        <v>18.245</v>
      </c>
      <c r="W189" s="43" t="n">
        <v>12.37</v>
      </c>
      <c r="X189" s="43" t="n">
        <f aca="false">W189-V189</f>
        <v>-5.875</v>
      </c>
      <c r="Y189" s="43"/>
      <c r="Z189" s="43"/>
      <c r="AA189" s="43"/>
      <c r="AB189" s="43"/>
      <c r="AC189" s="43" t="s">
        <v>10482</v>
      </c>
      <c r="AD189" s="43"/>
      <c r="AE189" s="43" t="s">
        <v>10804</v>
      </c>
      <c r="AF189" s="43"/>
      <c r="AG189" s="43" t="n">
        <v>12.37</v>
      </c>
      <c r="AH189" s="43" t="s">
        <v>10805</v>
      </c>
      <c r="AI189" s="63" t="s">
        <v>10806</v>
      </c>
      <c r="AJ189" s="63" t="s">
        <v>10801</v>
      </c>
      <c r="AK189" s="43"/>
      <c r="AL189" s="43"/>
      <c r="AM189" s="43"/>
      <c r="AN189" s="43" t="s">
        <v>10803</v>
      </c>
      <c r="AO189" s="43" t="s">
        <v>82</v>
      </c>
      <c r="AP189" s="23" t="s">
        <v>181</v>
      </c>
      <c r="BF189" s="23" t="s">
        <v>719</v>
      </c>
      <c r="BG189" s="1" t="s">
        <v>183</v>
      </c>
    </row>
    <row r="190" s="23" customFormat="true" ht="12.75" hidden="true" customHeight="false" outlineLevel="0" collapsed="false">
      <c r="A190" s="23" t="s">
        <v>957</v>
      </c>
      <c r="B190" s="23" t="s">
        <v>958</v>
      </c>
      <c r="C190" s="40" t="s">
        <v>177</v>
      </c>
      <c r="D190" s="23" t="s">
        <v>82</v>
      </c>
      <c r="E190" s="23" t="s">
        <v>959</v>
      </c>
      <c r="F190" s="23" t="s">
        <v>960</v>
      </c>
      <c r="G190" s="23" t="n">
        <v>36</v>
      </c>
      <c r="H190" s="23" t="n">
        <v>100</v>
      </c>
      <c r="I190" s="41" t="s">
        <v>188</v>
      </c>
      <c r="K190" s="23" t="n">
        <v>0</v>
      </c>
      <c r="L190" s="23" t="n">
        <v>0</v>
      </c>
      <c r="M190" s="23" t="n">
        <v>0</v>
      </c>
      <c r="N190" s="23" t="n">
        <v>0</v>
      </c>
      <c r="O190" s="23" t="n">
        <f aca="false">K190+L190</f>
        <v>0</v>
      </c>
      <c r="P190" s="23" t="n">
        <f aca="false">K190+L190+M190+N190</f>
        <v>0</v>
      </c>
      <c r="Q190" s="23" t="n">
        <v>0</v>
      </c>
      <c r="R190" s="23" t="n">
        <v>44</v>
      </c>
      <c r="S190" s="23" t="n">
        <v>142</v>
      </c>
      <c r="T190" s="23" t="n">
        <v>798</v>
      </c>
      <c r="U190" s="23" t="n">
        <f aca="false">IF(I190="delivery",O190-SUM(Q190+R190),IF(I190="PO",P190-SUM(Q190:R190)))</f>
        <v>-44</v>
      </c>
      <c r="V190" s="43" t="n">
        <v>5.95</v>
      </c>
      <c r="W190" s="43" t="n">
        <v>5.95</v>
      </c>
      <c r="X190" s="43" t="n">
        <f aca="false">W190-V190</f>
        <v>0</v>
      </c>
      <c r="Y190" s="43"/>
      <c r="Z190" s="43"/>
      <c r="AA190" s="43"/>
      <c r="AB190" s="43"/>
      <c r="AC190" s="43" t="s">
        <v>10482</v>
      </c>
      <c r="AD190" s="43"/>
      <c r="AE190" s="43"/>
      <c r="AF190" s="43"/>
      <c r="AG190" s="43" t="n">
        <v>5.95</v>
      </c>
      <c r="AH190" s="43" t="s">
        <v>10807</v>
      </c>
      <c r="AI190" s="63" t="n">
        <v>100</v>
      </c>
      <c r="AJ190" s="63" t="n">
        <v>6</v>
      </c>
      <c r="AK190" s="43"/>
      <c r="AL190" s="43"/>
      <c r="AM190" s="43"/>
      <c r="AN190" s="43" t="s">
        <v>10486</v>
      </c>
      <c r="AO190" s="43" t="s">
        <v>82</v>
      </c>
      <c r="AP190" s="23" t="s">
        <v>189</v>
      </c>
      <c r="BF190" s="23" t="s">
        <v>10498</v>
      </c>
      <c r="BG190" s="1" t="s">
        <v>183</v>
      </c>
    </row>
    <row r="191" s="23" customFormat="true" ht="12.75" hidden="true" customHeight="false" outlineLevel="0" collapsed="false">
      <c r="A191" s="23" t="s">
        <v>968</v>
      </c>
      <c r="B191" s="23" t="s">
        <v>969</v>
      </c>
      <c r="C191" s="40" t="s">
        <v>177</v>
      </c>
      <c r="D191" s="23" t="s">
        <v>82</v>
      </c>
      <c r="E191" s="23" t="s">
        <v>963</v>
      </c>
      <c r="F191" s="23" t="s">
        <v>970</v>
      </c>
      <c r="G191" s="23" t="n">
        <v>51</v>
      </c>
      <c r="H191" s="23" t="n">
        <v>500</v>
      </c>
      <c r="I191" s="41" t="s">
        <v>188</v>
      </c>
      <c r="K191" s="23" t="n">
        <v>0</v>
      </c>
      <c r="L191" s="23" t="n">
        <v>0</v>
      </c>
      <c r="M191" s="23" t="n">
        <v>650</v>
      </c>
      <c r="N191" s="23" t="n">
        <v>0</v>
      </c>
      <c r="O191" s="23" t="n">
        <f aca="false">K191+L191</f>
        <v>0</v>
      </c>
      <c r="P191" s="23" t="n">
        <f aca="false">K191+L191+M191+N191</f>
        <v>650</v>
      </c>
      <c r="Q191" s="23" t="n">
        <v>0</v>
      </c>
      <c r="R191" s="23" t="n">
        <v>578</v>
      </c>
      <c r="S191" s="23" t="n">
        <v>368</v>
      </c>
      <c r="T191" s="23" t="n">
        <v>384</v>
      </c>
      <c r="U191" s="23" t="n">
        <f aca="false">IF(I191="delivery",O191-SUM(Q191+R191),IF(I191="PO",P191-SUM(Q191:R191)))</f>
        <v>72</v>
      </c>
      <c r="V191" s="43" t="n">
        <v>49.235</v>
      </c>
      <c r="W191" s="43" t="n">
        <v>49.235</v>
      </c>
      <c r="X191" s="43" t="n">
        <f aca="false">W191-V191</f>
        <v>0</v>
      </c>
      <c r="Y191" s="43"/>
      <c r="Z191" s="43"/>
      <c r="AA191" s="43"/>
      <c r="AB191" s="43" t="n">
        <v>29.96</v>
      </c>
      <c r="AC191" s="43" t="s">
        <v>10482</v>
      </c>
      <c r="AD191" s="43" t="s">
        <v>10797</v>
      </c>
      <c r="AE191" s="43" t="s">
        <v>10808</v>
      </c>
      <c r="AF191" s="43"/>
      <c r="AG191" s="43" t="n">
        <v>29.96</v>
      </c>
      <c r="AH191" s="43" t="s">
        <v>10809</v>
      </c>
      <c r="AI191" s="63" t="s">
        <v>10806</v>
      </c>
      <c r="AJ191" s="63" t="s">
        <v>10801</v>
      </c>
      <c r="AK191" s="43"/>
      <c r="AL191" s="43"/>
      <c r="AM191" s="43" t="s">
        <v>10802</v>
      </c>
      <c r="AN191" s="43" t="s">
        <v>10810</v>
      </c>
      <c r="AO191" s="43" t="s">
        <v>82</v>
      </c>
      <c r="AP191" s="23" t="s">
        <v>181</v>
      </c>
      <c r="BF191" s="23" t="s">
        <v>10498</v>
      </c>
      <c r="BG191" s="1" t="s">
        <v>183</v>
      </c>
    </row>
    <row r="192" s="23" customFormat="true" ht="12.75" hidden="true" customHeight="false" outlineLevel="0" collapsed="false">
      <c r="A192" s="23" t="s">
        <v>975</v>
      </c>
      <c r="B192" s="23" t="s">
        <v>976</v>
      </c>
      <c r="C192" s="40" t="s">
        <v>177</v>
      </c>
      <c r="D192" s="23" t="s">
        <v>82</v>
      </c>
      <c r="E192" s="23" t="s">
        <v>973</v>
      </c>
      <c r="F192" s="23" t="s">
        <v>977</v>
      </c>
      <c r="G192" s="23" t="n">
        <v>76</v>
      </c>
      <c r="H192" s="23" t="n">
        <v>500</v>
      </c>
      <c r="I192" s="41" t="s">
        <v>188</v>
      </c>
      <c r="K192" s="23" t="n">
        <v>0</v>
      </c>
      <c r="L192" s="23" t="n">
        <v>160</v>
      </c>
      <c r="M192" s="23" t="n">
        <v>560</v>
      </c>
      <c r="N192" s="23" t="n">
        <v>0</v>
      </c>
      <c r="O192" s="23" t="n">
        <f aca="false">K192+L192</f>
        <v>160</v>
      </c>
      <c r="P192" s="23" t="n">
        <f aca="false">K192+L192+M192+N192</f>
        <v>720</v>
      </c>
      <c r="Q192" s="23" t="n">
        <v>0</v>
      </c>
      <c r="R192" s="23" t="n">
        <v>578</v>
      </c>
      <c r="S192" s="23" t="n">
        <v>368</v>
      </c>
      <c r="T192" s="23" t="n">
        <v>384</v>
      </c>
      <c r="U192" s="23" t="n">
        <f aca="false">IF(I192="delivery",O192-SUM(Q192+R192),IF(I192="PO",P192-SUM(Q192:R192)))</f>
        <v>142</v>
      </c>
      <c r="V192" s="43" t="n">
        <v>18.295</v>
      </c>
      <c r="W192" s="43" t="n">
        <v>18.295</v>
      </c>
      <c r="X192" s="43" t="n">
        <f aca="false">W192-V192</f>
        <v>0</v>
      </c>
      <c r="Y192" s="43"/>
      <c r="Z192" s="43"/>
      <c r="AA192" s="43" t="n">
        <v>19.29</v>
      </c>
      <c r="AB192" s="43" t="n">
        <v>12.37</v>
      </c>
      <c r="AC192" s="43" t="s">
        <v>10482</v>
      </c>
      <c r="AD192" s="43" t="s">
        <v>10797</v>
      </c>
      <c r="AE192" s="43" t="s">
        <v>10808</v>
      </c>
      <c r="AF192" s="43"/>
      <c r="AG192" s="43" t="n">
        <v>12.37</v>
      </c>
      <c r="AH192" s="43" t="s">
        <v>10811</v>
      </c>
      <c r="AI192" s="63" t="s">
        <v>10806</v>
      </c>
      <c r="AJ192" s="63" t="s">
        <v>10801</v>
      </c>
      <c r="AK192" s="43"/>
      <c r="AL192" s="43"/>
      <c r="AM192" s="43" t="s">
        <v>10802</v>
      </c>
      <c r="AN192" s="43" t="s">
        <v>10803</v>
      </c>
      <c r="AO192" s="43" t="s">
        <v>82</v>
      </c>
      <c r="AP192" s="23" t="s">
        <v>181</v>
      </c>
      <c r="BF192" s="23" t="s">
        <v>10498</v>
      </c>
      <c r="BG192" s="1" t="s">
        <v>183</v>
      </c>
    </row>
    <row r="193" s="23" customFormat="true" ht="12.75" hidden="true" customHeight="false" outlineLevel="0" collapsed="false">
      <c r="A193" s="23" t="s">
        <v>979</v>
      </c>
      <c r="B193" s="23" t="s">
        <v>980</v>
      </c>
      <c r="C193" s="40" t="s">
        <v>177</v>
      </c>
      <c r="D193" s="23" t="s">
        <v>82</v>
      </c>
      <c r="E193" s="23" t="s">
        <v>981</v>
      </c>
      <c r="F193" s="23" t="s">
        <v>982</v>
      </c>
      <c r="G193" s="23" t="n">
        <v>96</v>
      </c>
      <c r="H193" s="23" t="n">
        <v>5000</v>
      </c>
      <c r="I193" s="41" t="s">
        <v>188</v>
      </c>
      <c r="K193" s="23" t="n">
        <v>0</v>
      </c>
      <c r="L193" s="23" t="n">
        <v>1000</v>
      </c>
      <c r="M193" s="23" t="n">
        <v>0</v>
      </c>
      <c r="N193" s="23" t="n">
        <v>5000</v>
      </c>
      <c r="O193" s="23" t="n">
        <f aca="false">K193+L193</f>
        <v>1000</v>
      </c>
      <c r="P193" s="23" t="n">
        <f aca="false">K193+L193+M193+N193</f>
        <v>6000</v>
      </c>
      <c r="Q193" s="23" t="n">
        <v>170</v>
      </c>
      <c r="R193" s="23" t="n">
        <v>1592</v>
      </c>
      <c r="S193" s="23" t="n">
        <v>974</v>
      </c>
      <c r="T193" s="23" t="n">
        <v>974</v>
      </c>
      <c r="U193" s="23" t="n">
        <f aca="false">IF(I193="delivery",O193-SUM(Q193+R193),IF(I193="PO",P193-SUM(Q193:R193)))</f>
        <v>4238</v>
      </c>
      <c r="V193" s="43" t="n">
        <v>34.69</v>
      </c>
      <c r="W193" s="43" t="n">
        <v>34.69</v>
      </c>
      <c r="X193" s="43" t="n">
        <f aca="false">W193-V193</f>
        <v>0</v>
      </c>
      <c r="Y193" s="43"/>
      <c r="Z193" s="43"/>
      <c r="AA193" s="43" t="n">
        <v>43.75</v>
      </c>
      <c r="AB193" s="43"/>
      <c r="AC193" s="43" t="s">
        <v>10482</v>
      </c>
      <c r="AD193" s="43"/>
      <c r="AE193" s="43"/>
      <c r="AF193" s="43"/>
      <c r="AG193" s="43" t="n">
        <v>34.69</v>
      </c>
      <c r="AH193" s="43" t="s">
        <v>10812</v>
      </c>
      <c r="AI193" s="63" t="n">
        <v>5000</v>
      </c>
      <c r="AJ193" s="63" t="n">
        <v>12</v>
      </c>
      <c r="AK193" s="43" t="s">
        <v>980</v>
      </c>
      <c r="AL193" s="43"/>
      <c r="AM193" s="43"/>
      <c r="AN193" s="43"/>
      <c r="AO193" s="43" t="s">
        <v>82</v>
      </c>
      <c r="AP193" s="23" t="s">
        <v>194</v>
      </c>
      <c r="BF193" s="23" t="s">
        <v>10498</v>
      </c>
      <c r="BG193" s="1" t="s">
        <v>183</v>
      </c>
    </row>
    <row r="194" s="23" customFormat="true" ht="12.75" hidden="true" customHeight="false" outlineLevel="0" collapsed="false">
      <c r="A194" s="23" t="s">
        <v>983</v>
      </c>
      <c r="B194" s="23" t="s">
        <v>984</v>
      </c>
      <c r="C194" s="40" t="s">
        <v>177</v>
      </c>
      <c r="D194" s="23" t="s">
        <v>82</v>
      </c>
      <c r="E194" s="23" t="s">
        <v>985</v>
      </c>
      <c r="F194" s="23" t="s">
        <v>986</v>
      </c>
      <c r="G194" s="23" t="n">
        <v>55</v>
      </c>
      <c r="H194" s="23" t="n">
        <v>1</v>
      </c>
      <c r="I194" s="41" t="s">
        <v>188</v>
      </c>
      <c r="K194" s="23" t="n">
        <v>0</v>
      </c>
      <c r="L194" s="23" t="n">
        <v>0</v>
      </c>
      <c r="M194" s="23" t="n">
        <v>0</v>
      </c>
      <c r="N194" s="23" t="n">
        <v>0</v>
      </c>
      <c r="O194" s="23" t="n">
        <f aca="false">K194+L194</f>
        <v>0</v>
      </c>
      <c r="P194" s="23" t="n">
        <f aca="false">K194+L194+M194+N194</f>
        <v>0</v>
      </c>
      <c r="Q194" s="23" t="n">
        <v>0</v>
      </c>
      <c r="R194" s="23" t="n">
        <v>75</v>
      </c>
      <c r="S194" s="23" t="n">
        <v>1239</v>
      </c>
      <c r="T194" s="23" t="n">
        <v>534</v>
      </c>
      <c r="U194" s="23" t="n">
        <f aca="false">IF(I194="delivery",O194-SUM(Q194+R194),IF(I194="PO",P194-SUM(Q194:R194)))</f>
        <v>-75</v>
      </c>
      <c r="V194" s="43" t="n">
        <v>56.25</v>
      </c>
      <c r="W194" s="43" t="n">
        <v>56.25</v>
      </c>
      <c r="X194" s="43" t="n">
        <f aca="false">W194-V194</f>
        <v>0</v>
      </c>
      <c r="Y194" s="43"/>
      <c r="Z194" s="43"/>
      <c r="AA194" s="43"/>
      <c r="AB194" s="43"/>
      <c r="AC194" s="43" t="s">
        <v>10482</v>
      </c>
      <c r="AD194" s="43" t="s">
        <v>10813</v>
      </c>
      <c r="AE194" s="43" t="s">
        <v>10814</v>
      </c>
      <c r="AF194" s="43"/>
      <c r="AG194" s="43" t="n">
        <v>56.25</v>
      </c>
      <c r="AH194" s="43" t="s">
        <v>10545</v>
      </c>
      <c r="AI194" s="63" t="n">
        <v>1000</v>
      </c>
      <c r="AJ194" s="63" t="n">
        <v>12</v>
      </c>
      <c r="AK194" s="43" t="s">
        <v>984</v>
      </c>
      <c r="AL194" s="43"/>
      <c r="AM194" s="43"/>
      <c r="AN194" s="43"/>
      <c r="AO194" s="43" t="s">
        <v>82</v>
      </c>
      <c r="AP194" s="23" t="s">
        <v>194</v>
      </c>
      <c r="BF194" s="23" t="s">
        <v>10515</v>
      </c>
      <c r="BG194" s="1" t="s">
        <v>183</v>
      </c>
    </row>
    <row r="195" s="23" customFormat="true" ht="12.75" hidden="true" customHeight="false" outlineLevel="0" collapsed="false">
      <c r="A195" s="23" t="s">
        <v>987</v>
      </c>
      <c r="B195" s="23" t="s">
        <v>988</v>
      </c>
      <c r="C195" s="40" t="s">
        <v>177</v>
      </c>
      <c r="D195" s="23" t="s">
        <v>82</v>
      </c>
      <c r="E195" s="23" t="s">
        <v>989</v>
      </c>
      <c r="F195" s="23" t="s">
        <v>990</v>
      </c>
      <c r="G195" s="23" t="n">
        <v>96</v>
      </c>
      <c r="H195" s="23" t="n">
        <v>5000</v>
      </c>
      <c r="I195" s="41" t="s">
        <v>188</v>
      </c>
      <c r="K195" s="23" t="n">
        <v>0</v>
      </c>
      <c r="L195" s="23" t="n">
        <v>20</v>
      </c>
      <c r="M195" s="23" t="n">
        <v>970</v>
      </c>
      <c r="N195" s="23" t="n">
        <v>1000</v>
      </c>
      <c r="O195" s="23" t="n">
        <f aca="false">K195+L195</f>
        <v>20</v>
      </c>
      <c r="P195" s="23" t="n">
        <f aca="false">K195+L195+M195+N195</f>
        <v>1990</v>
      </c>
      <c r="Q195" s="23" t="n">
        <v>60</v>
      </c>
      <c r="R195" s="23" t="n">
        <v>1238</v>
      </c>
      <c r="S195" s="23" t="n">
        <v>974</v>
      </c>
      <c r="T195" s="23" t="n">
        <v>974</v>
      </c>
      <c r="U195" s="23" t="n">
        <f aca="false">IF(I195="delivery",O195-SUM(Q195+R195),IF(I195="PO",P195-SUM(Q195:R195)))</f>
        <v>692</v>
      </c>
      <c r="V195" s="43" t="n">
        <v>34.69</v>
      </c>
      <c r="W195" s="43" t="n">
        <v>34.69</v>
      </c>
      <c r="X195" s="43" t="n">
        <f aca="false">W195-V195</f>
        <v>0</v>
      </c>
      <c r="Y195" s="43"/>
      <c r="Z195" s="43"/>
      <c r="AA195" s="43" t="n">
        <v>43.75</v>
      </c>
      <c r="AB195" s="43"/>
      <c r="AC195" s="43" t="s">
        <v>10482</v>
      </c>
      <c r="AD195" s="43" t="s">
        <v>10815</v>
      </c>
      <c r="AE195" s="43"/>
      <c r="AF195" s="43"/>
      <c r="AG195" s="43" t="n">
        <v>34.69</v>
      </c>
      <c r="AH195" s="43" t="s">
        <v>10812</v>
      </c>
      <c r="AI195" s="63" t="n">
        <v>5000</v>
      </c>
      <c r="AJ195" s="63" t="n">
        <v>12</v>
      </c>
      <c r="AK195" s="43" t="s">
        <v>988</v>
      </c>
      <c r="AL195" s="43"/>
      <c r="AM195" s="43"/>
      <c r="AN195" s="43"/>
      <c r="AO195" s="43" t="s">
        <v>82</v>
      </c>
      <c r="AP195" s="23" t="s">
        <v>194</v>
      </c>
      <c r="BF195" s="23" t="s">
        <v>10498</v>
      </c>
      <c r="BG195" s="1" t="s">
        <v>183</v>
      </c>
    </row>
    <row r="196" s="23" customFormat="true" ht="12.75" hidden="true" customHeight="false" outlineLevel="0" collapsed="false">
      <c r="A196" s="23" t="s">
        <v>991</v>
      </c>
      <c r="B196" s="23" t="s">
        <v>992</v>
      </c>
      <c r="C196" s="40" t="s">
        <v>177</v>
      </c>
      <c r="D196" s="23" t="s">
        <v>82</v>
      </c>
      <c r="E196" s="23" t="s">
        <v>993</v>
      </c>
      <c r="F196" s="23" t="s">
        <v>994</v>
      </c>
      <c r="G196" s="23" t="n">
        <v>31</v>
      </c>
      <c r="H196" s="23" t="n">
        <v>500</v>
      </c>
      <c r="I196" s="41" t="s">
        <v>188</v>
      </c>
      <c r="K196" s="23" t="n">
        <v>0</v>
      </c>
      <c r="L196" s="23" t="n">
        <v>500</v>
      </c>
      <c r="M196" s="23" t="n">
        <v>500</v>
      </c>
      <c r="N196" s="23" t="n">
        <v>0</v>
      </c>
      <c r="O196" s="23" t="n">
        <f aca="false">K196+L196</f>
        <v>500</v>
      </c>
      <c r="P196" s="23" t="n">
        <f aca="false">K196+L196+M196+N196</f>
        <v>1000</v>
      </c>
      <c r="Q196" s="23" t="n">
        <v>130</v>
      </c>
      <c r="R196" s="23" t="n">
        <v>1436</v>
      </c>
      <c r="S196" s="23" t="n">
        <v>989</v>
      </c>
      <c r="T196" s="23" t="n">
        <v>992</v>
      </c>
      <c r="U196" s="23" t="n">
        <f aca="false">IF(I196="delivery",O196-SUM(Q196+R196),IF(I196="PO",P196-SUM(Q196:R196)))</f>
        <v>-566</v>
      </c>
      <c r="V196" s="43" t="n">
        <v>2.48</v>
      </c>
      <c r="W196" s="43" t="n">
        <v>2.3</v>
      </c>
      <c r="X196" s="43" t="n">
        <f aca="false">W196-V196</f>
        <v>-0.18</v>
      </c>
      <c r="Y196" s="43"/>
      <c r="Z196" s="43"/>
      <c r="AA196" s="43"/>
      <c r="AB196" s="43"/>
      <c r="AC196" s="43" t="s">
        <v>10482</v>
      </c>
      <c r="AD196" s="43"/>
      <c r="AE196" s="43"/>
      <c r="AF196" s="43"/>
      <c r="AG196" s="43" t="n">
        <v>2.3</v>
      </c>
      <c r="AH196" s="43" t="s">
        <v>10816</v>
      </c>
      <c r="AI196" s="63" t="n">
        <v>1000</v>
      </c>
      <c r="AJ196" s="63" t="n">
        <v>6</v>
      </c>
      <c r="AK196" s="43"/>
      <c r="AL196" s="43"/>
      <c r="AM196" s="43" t="s">
        <v>10598</v>
      </c>
      <c r="AN196" s="43" t="s">
        <v>10486</v>
      </c>
      <c r="AO196" s="43" t="s">
        <v>82</v>
      </c>
      <c r="AP196" s="23" t="s">
        <v>189</v>
      </c>
      <c r="BF196" s="23" t="s">
        <v>10498</v>
      </c>
      <c r="BG196" s="1" t="s">
        <v>183</v>
      </c>
    </row>
    <row r="197" s="23" customFormat="true" ht="12.75" hidden="true" customHeight="false" outlineLevel="0" collapsed="false">
      <c r="A197" s="23" t="s">
        <v>999</v>
      </c>
      <c r="B197" s="23" t="s">
        <v>1000</v>
      </c>
      <c r="C197" s="40" t="s">
        <v>177</v>
      </c>
      <c r="D197" s="23" t="s">
        <v>82</v>
      </c>
      <c r="E197" s="23" t="s">
        <v>997</v>
      </c>
      <c r="F197" s="23" t="s">
        <v>1001</v>
      </c>
      <c r="G197" s="23" t="n">
        <v>46</v>
      </c>
      <c r="H197" s="23" t="n">
        <v>1000</v>
      </c>
      <c r="I197" s="41" t="s">
        <v>188</v>
      </c>
      <c r="K197" s="23" t="n">
        <v>0</v>
      </c>
      <c r="L197" s="23" t="n">
        <v>0</v>
      </c>
      <c r="M197" s="23" t="n">
        <v>0</v>
      </c>
      <c r="N197" s="23" t="n">
        <v>0</v>
      </c>
      <c r="O197" s="23" t="n">
        <f aca="false">K197+L197</f>
        <v>0</v>
      </c>
      <c r="P197" s="23" t="n">
        <f aca="false">K197+L197+M197+N197</f>
        <v>0</v>
      </c>
      <c r="Q197" s="23" t="n">
        <v>0</v>
      </c>
      <c r="R197" s="23" t="n">
        <v>578</v>
      </c>
      <c r="S197" s="23" t="n">
        <v>1114</v>
      </c>
      <c r="T197" s="23" t="n">
        <v>830</v>
      </c>
      <c r="U197" s="23" t="n">
        <f aca="false">IF(I197="delivery",O197-SUM(Q197+R197),IF(I197="PO",P197-SUM(Q197:R197)))</f>
        <v>-578</v>
      </c>
      <c r="V197" s="43" t="n">
        <v>49.295</v>
      </c>
      <c r="W197" s="43" t="n">
        <v>25.1</v>
      </c>
      <c r="X197" s="43" t="n">
        <f aca="false">W197-V197</f>
        <v>-24.195</v>
      </c>
      <c r="Y197" s="43"/>
      <c r="Z197" s="43"/>
      <c r="AA197" s="43"/>
      <c r="AB197" s="43"/>
      <c r="AC197" s="43" t="s">
        <v>10482</v>
      </c>
      <c r="AD197" s="43" t="s">
        <v>10817</v>
      </c>
      <c r="AE197" s="43" t="s">
        <v>10818</v>
      </c>
      <c r="AF197" s="43"/>
      <c r="AG197" s="43" t="n">
        <v>25.1</v>
      </c>
      <c r="AH197" s="43" t="s">
        <v>10819</v>
      </c>
      <c r="AI197" s="63" t="s">
        <v>10820</v>
      </c>
      <c r="AJ197" s="64" t="s">
        <v>10821</v>
      </c>
      <c r="AK197" s="43"/>
      <c r="AL197" s="43"/>
      <c r="AM197" s="43"/>
      <c r="AN197" s="43" t="s">
        <v>10810</v>
      </c>
      <c r="AO197" s="43" t="s">
        <v>82</v>
      </c>
      <c r="AP197" s="23" t="s">
        <v>181</v>
      </c>
      <c r="BF197" s="23" t="s">
        <v>10507</v>
      </c>
      <c r="BG197" s="1" t="s">
        <v>183</v>
      </c>
    </row>
    <row r="198" s="23" customFormat="true" ht="12.75" hidden="true" customHeight="false" outlineLevel="0" collapsed="false">
      <c r="A198" s="23" t="s">
        <v>1006</v>
      </c>
      <c r="B198" s="23" t="s">
        <v>1007</v>
      </c>
      <c r="C198" s="40" t="s">
        <v>177</v>
      </c>
      <c r="D198" s="23" t="s">
        <v>82</v>
      </c>
      <c r="E198" s="23" t="s">
        <v>1004</v>
      </c>
      <c r="F198" s="23" t="s">
        <v>1008</v>
      </c>
      <c r="G198" s="23" t="n">
        <v>46</v>
      </c>
      <c r="H198" s="23" t="n">
        <v>1000</v>
      </c>
      <c r="I198" s="41" t="s">
        <v>188</v>
      </c>
      <c r="K198" s="23" t="n">
        <v>0</v>
      </c>
      <c r="L198" s="23" t="n">
        <v>0</v>
      </c>
      <c r="M198" s="23" t="n">
        <v>0</v>
      </c>
      <c r="N198" s="23" t="n">
        <v>0</v>
      </c>
      <c r="O198" s="23" t="n">
        <f aca="false">K198+L198</f>
        <v>0</v>
      </c>
      <c r="P198" s="23" t="n">
        <f aca="false">K198+L198+M198+N198</f>
        <v>0</v>
      </c>
      <c r="Q198" s="23" t="n">
        <v>0</v>
      </c>
      <c r="R198" s="23" t="n">
        <v>578</v>
      </c>
      <c r="S198" s="23" t="n">
        <v>1114</v>
      </c>
      <c r="T198" s="23" t="n">
        <v>830</v>
      </c>
      <c r="U198" s="23" t="n">
        <f aca="false">IF(I198="delivery",O198-SUM(Q198+R198),IF(I198="PO",P198-SUM(Q198:R198)))</f>
        <v>-578</v>
      </c>
      <c r="V198" s="43" t="n">
        <v>21.085</v>
      </c>
      <c r="W198" s="43" t="n">
        <v>12.11</v>
      </c>
      <c r="X198" s="43" t="n">
        <f aca="false">W198-V198</f>
        <v>-8.975</v>
      </c>
      <c r="Y198" s="43"/>
      <c r="Z198" s="43"/>
      <c r="AA198" s="43"/>
      <c r="AB198" s="43"/>
      <c r="AC198" s="43" t="s">
        <v>10482</v>
      </c>
      <c r="AD198" s="43" t="s">
        <v>10817</v>
      </c>
      <c r="AE198" s="43" t="s">
        <v>10818</v>
      </c>
      <c r="AF198" s="43"/>
      <c r="AG198" s="43" t="n">
        <v>12.11</v>
      </c>
      <c r="AH198" s="43" t="s">
        <v>10822</v>
      </c>
      <c r="AI198" s="63" t="s">
        <v>10820</v>
      </c>
      <c r="AJ198" s="64" t="s">
        <v>10821</v>
      </c>
      <c r="AK198" s="43"/>
      <c r="AL198" s="43"/>
      <c r="AM198" s="43"/>
      <c r="AN198" s="43" t="s">
        <v>10803</v>
      </c>
      <c r="AO198" s="43" t="s">
        <v>82</v>
      </c>
      <c r="AP198" s="23" t="s">
        <v>181</v>
      </c>
      <c r="BF198" s="23" t="s">
        <v>10507</v>
      </c>
      <c r="BG198" s="1" t="s">
        <v>183</v>
      </c>
    </row>
    <row r="199" s="23" customFormat="true" ht="12.75" hidden="true" customHeight="false" outlineLevel="0" collapsed="false">
      <c r="A199" s="23" t="s">
        <v>1013</v>
      </c>
      <c r="B199" s="23" t="s">
        <v>1014</v>
      </c>
      <c r="C199" s="40" t="s">
        <v>177</v>
      </c>
      <c r="D199" s="23" t="s">
        <v>82</v>
      </c>
      <c r="E199" s="23" t="s">
        <v>1011</v>
      </c>
      <c r="F199" s="23" t="s">
        <v>1015</v>
      </c>
      <c r="G199" s="23" t="n">
        <v>51</v>
      </c>
      <c r="H199" s="23" t="n">
        <v>5000</v>
      </c>
      <c r="I199" s="41" t="s">
        <v>188</v>
      </c>
      <c r="K199" s="23" t="n">
        <v>0</v>
      </c>
      <c r="L199" s="23" t="n">
        <v>1642</v>
      </c>
      <c r="M199" s="23" t="n">
        <v>1670</v>
      </c>
      <c r="N199" s="23" t="n">
        <v>0</v>
      </c>
      <c r="O199" s="23" t="n">
        <f aca="false">K199+L199</f>
        <v>1642</v>
      </c>
      <c r="P199" s="23" t="n">
        <f aca="false">K199+L199+M199+N199</f>
        <v>3312</v>
      </c>
      <c r="Q199" s="23" t="n">
        <v>2275</v>
      </c>
      <c r="R199" s="23" t="n">
        <v>1750</v>
      </c>
      <c r="S199" s="23" t="n">
        <v>1850</v>
      </c>
      <c r="T199" s="23" t="n">
        <v>2420</v>
      </c>
      <c r="U199" s="23" t="n">
        <f aca="false">IF(I199="delivery",O199-SUM(Q199+R199),IF(I199="PO",P199-SUM(Q199:R199)))</f>
        <v>-713</v>
      </c>
      <c r="V199" s="43" t="n">
        <v>5.854</v>
      </c>
      <c r="W199" s="43" t="n">
        <v>5.8</v>
      </c>
      <c r="X199" s="43" t="n">
        <f aca="false">W199-V199</f>
        <v>-0.0540000000000003</v>
      </c>
      <c r="Y199" s="43"/>
      <c r="Z199" s="43"/>
      <c r="AA199" s="43" t="n">
        <v>5.8</v>
      </c>
      <c r="AB199" s="43"/>
      <c r="AC199" s="43" t="s">
        <v>10482</v>
      </c>
      <c r="AD199" s="43"/>
      <c r="AE199" s="43"/>
      <c r="AF199" s="43" t="s">
        <v>10502</v>
      </c>
      <c r="AG199" s="43" t="n">
        <v>5.8</v>
      </c>
      <c r="AH199" s="43" t="s">
        <v>10823</v>
      </c>
      <c r="AI199" s="63" t="s">
        <v>10824</v>
      </c>
      <c r="AJ199" s="63" t="s">
        <v>10580</v>
      </c>
      <c r="AK199" s="43"/>
      <c r="AL199" s="43"/>
      <c r="AM199" s="43"/>
      <c r="AN199" s="43" t="s">
        <v>10810</v>
      </c>
      <c r="AO199" s="43" t="s">
        <v>82</v>
      </c>
      <c r="AP199" s="23" t="s">
        <v>181</v>
      </c>
      <c r="BF199" s="23" t="s">
        <v>10498</v>
      </c>
      <c r="BG199" s="1" t="s">
        <v>183</v>
      </c>
    </row>
    <row r="200" s="23" customFormat="true" ht="12.75" hidden="true" customHeight="false" outlineLevel="0" collapsed="false">
      <c r="A200" s="23" t="s">
        <v>1020</v>
      </c>
      <c r="B200" s="23" t="s">
        <v>1021</v>
      </c>
      <c r="C200" s="40" t="s">
        <v>177</v>
      </c>
      <c r="D200" s="23" t="s">
        <v>82</v>
      </c>
      <c r="E200" s="23" t="s">
        <v>1018</v>
      </c>
      <c r="F200" s="23" t="s">
        <v>1022</v>
      </c>
      <c r="G200" s="23" t="n">
        <v>46</v>
      </c>
      <c r="H200" s="23" t="n">
        <v>240</v>
      </c>
      <c r="I200" s="41" t="s">
        <v>188</v>
      </c>
      <c r="K200" s="23" t="n">
        <v>0</v>
      </c>
      <c r="L200" s="23" t="n">
        <v>0</v>
      </c>
      <c r="M200" s="23" t="n">
        <v>0</v>
      </c>
      <c r="N200" s="23" t="n">
        <v>0</v>
      </c>
      <c r="O200" s="23" t="n">
        <f aca="false">K200+L200</f>
        <v>0</v>
      </c>
      <c r="P200" s="23" t="n">
        <f aca="false">K200+L200+M200+N200</f>
        <v>0</v>
      </c>
      <c r="Q200" s="23" t="n">
        <v>0</v>
      </c>
      <c r="R200" s="23" t="n">
        <v>354</v>
      </c>
      <c r="S200" s="23" t="n">
        <v>559</v>
      </c>
      <c r="T200" s="23" t="n">
        <v>417</v>
      </c>
      <c r="U200" s="23" t="n">
        <f aca="false">IF(I200="delivery",O200-SUM(Q200+R200),IF(I200="PO",P200-SUM(Q200:R200)))</f>
        <v>-354</v>
      </c>
      <c r="V200" s="43" t="n">
        <v>51.755</v>
      </c>
      <c r="W200" s="43" t="n">
        <v>26.96</v>
      </c>
      <c r="X200" s="43" t="n">
        <f aca="false">W200-V200</f>
        <v>-24.795</v>
      </c>
      <c r="Y200" s="43"/>
      <c r="Z200" s="43"/>
      <c r="AA200" s="43"/>
      <c r="AB200" s="43"/>
      <c r="AC200" s="43" t="s">
        <v>10482</v>
      </c>
      <c r="AD200" s="43" t="s">
        <v>10817</v>
      </c>
      <c r="AE200" s="43" t="s">
        <v>10818</v>
      </c>
      <c r="AF200" s="43"/>
      <c r="AG200" s="43" t="n">
        <v>26.96</v>
      </c>
      <c r="AH200" s="43" t="s">
        <v>10825</v>
      </c>
      <c r="AI200" s="63" t="s">
        <v>10826</v>
      </c>
      <c r="AJ200" s="64" t="s">
        <v>10821</v>
      </c>
      <c r="AK200" s="43"/>
      <c r="AL200" s="43"/>
      <c r="AM200" s="43"/>
      <c r="AN200" s="43" t="s">
        <v>10810</v>
      </c>
      <c r="AO200" s="43" t="s">
        <v>82</v>
      </c>
      <c r="AP200" s="23" t="s">
        <v>181</v>
      </c>
      <c r="BF200" s="23" t="s">
        <v>10507</v>
      </c>
      <c r="BG200" s="1" t="s">
        <v>183</v>
      </c>
    </row>
    <row r="201" s="23" customFormat="true" ht="12.75" hidden="true" customHeight="false" outlineLevel="0" collapsed="false">
      <c r="A201" s="23" t="s">
        <v>1027</v>
      </c>
      <c r="B201" s="23" t="s">
        <v>1028</v>
      </c>
      <c r="C201" s="40" t="s">
        <v>177</v>
      </c>
      <c r="D201" s="23" t="s">
        <v>82</v>
      </c>
      <c r="E201" s="23" t="s">
        <v>1025</v>
      </c>
      <c r="F201" s="23" t="s">
        <v>1029</v>
      </c>
      <c r="G201" s="23" t="n">
        <v>0</v>
      </c>
      <c r="H201" s="23" t="n">
        <v>200</v>
      </c>
      <c r="I201" s="41" t="s">
        <v>188</v>
      </c>
      <c r="K201" s="23" t="n">
        <v>0</v>
      </c>
      <c r="L201" s="23" t="n">
        <v>0</v>
      </c>
      <c r="M201" s="23" t="n">
        <v>0</v>
      </c>
      <c r="N201" s="23" t="n">
        <v>0</v>
      </c>
      <c r="O201" s="23" t="n">
        <f aca="false">K201+L201</f>
        <v>0</v>
      </c>
      <c r="P201" s="23" t="n">
        <f aca="false">K201+L201+M201+N201</f>
        <v>0</v>
      </c>
      <c r="Q201" s="23" t="n">
        <v>0</v>
      </c>
      <c r="R201" s="23" t="n">
        <v>354</v>
      </c>
      <c r="S201" s="23" t="n">
        <v>559</v>
      </c>
      <c r="T201" s="23" t="n">
        <v>417</v>
      </c>
      <c r="U201" s="23" t="n">
        <f aca="false">IF(I201="delivery",O201-SUM(Q201+R201),IF(I201="PO",P201-SUM(Q201:R201)))</f>
        <v>-354</v>
      </c>
      <c r="V201" s="43" t="n">
        <v>21.955</v>
      </c>
      <c r="W201" s="43" t="n">
        <v>12.37</v>
      </c>
      <c r="X201" s="43" t="n">
        <f aca="false">W201-V201</f>
        <v>-9.585</v>
      </c>
      <c r="Y201" s="43"/>
      <c r="Z201" s="43"/>
      <c r="AA201" s="43"/>
      <c r="AB201" s="43"/>
      <c r="AC201" s="43" t="s">
        <v>10482</v>
      </c>
      <c r="AD201" s="43" t="s">
        <v>10827</v>
      </c>
      <c r="AE201" s="43" t="s">
        <v>10818</v>
      </c>
      <c r="AF201" s="43"/>
      <c r="AG201" s="43" t="n">
        <v>12.37</v>
      </c>
      <c r="AH201" s="43" t="s">
        <v>10828</v>
      </c>
      <c r="AI201" s="63" t="s">
        <v>10826</v>
      </c>
      <c r="AJ201" s="64" t="s">
        <v>10821</v>
      </c>
      <c r="AK201" s="43"/>
      <c r="AL201" s="43"/>
      <c r="AM201" s="43"/>
      <c r="AN201" s="43" t="s">
        <v>10803</v>
      </c>
      <c r="AO201" s="43" t="s">
        <v>82</v>
      </c>
      <c r="AP201" s="23" t="s">
        <v>181</v>
      </c>
      <c r="BF201" s="23" t="s">
        <v>719</v>
      </c>
      <c r="BG201" s="1" t="s">
        <v>183</v>
      </c>
    </row>
    <row r="202" s="23" customFormat="true" ht="12.75" hidden="true" customHeight="false" outlineLevel="0" collapsed="false">
      <c r="A202" s="23" t="s">
        <v>1229</v>
      </c>
      <c r="B202" s="23" t="s">
        <v>1230</v>
      </c>
      <c r="C202" s="40" t="s">
        <v>177</v>
      </c>
      <c r="D202" s="23" t="s">
        <v>82</v>
      </c>
      <c r="E202" s="23" t="s">
        <v>1231</v>
      </c>
      <c r="F202" s="23" t="s">
        <v>1232</v>
      </c>
      <c r="G202" s="23" t="n">
        <v>51</v>
      </c>
      <c r="H202" s="23" t="n">
        <v>50</v>
      </c>
      <c r="I202" s="41" t="s">
        <v>188</v>
      </c>
      <c r="K202" s="23" t="n">
        <v>0</v>
      </c>
      <c r="L202" s="23" t="n">
        <v>0</v>
      </c>
      <c r="M202" s="23" t="n">
        <v>0</v>
      </c>
      <c r="N202" s="23" t="n">
        <v>0</v>
      </c>
      <c r="O202" s="23" t="n">
        <f aca="false">K202+L202</f>
        <v>0</v>
      </c>
      <c r="P202" s="23" t="n">
        <f aca="false">K202+L202+M202+N202</f>
        <v>0</v>
      </c>
      <c r="Q202" s="23" t="n">
        <v>0</v>
      </c>
      <c r="R202" s="23" t="n">
        <v>84</v>
      </c>
      <c r="S202" s="23" t="n">
        <v>24</v>
      </c>
      <c r="T202" s="23" t="n">
        <v>36</v>
      </c>
      <c r="U202" s="23" t="n">
        <f aca="false">IF(I202="delivery",O202-SUM(Q202+R202),IF(I202="PO",P202-SUM(Q202:R202)))</f>
        <v>-84</v>
      </c>
      <c r="V202" s="43" t="n">
        <v>164.48</v>
      </c>
      <c r="W202" s="43" t="n">
        <v>30.133</v>
      </c>
      <c r="X202" s="43" t="n">
        <f aca="false">W202-V202</f>
        <v>-134.347</v>
      </c>
      <c r="Y202" s="43"/>
      <c r="Z202" s="43"/>
      <c r="AA202" s="43"/>
      <c r="AB202" s="43"/>
      <c r="AC202" s="43" t="s">
        <v>10482</v>
      </c>
      <c r="AD202" s="43"/>
      <c r="AE202" s="43"/>
      <c r="AF202" s="43" t="s">
        <v>10502</v>
      </c>
      <c r="AG202" s="43" t="n">
        <v>30.133</v>
      </c>
      <c r="AH202" s="43" t="s">
        <v>10829</v>
      </c>
      <c r="AI202" s="63" t="s">
        <v>10830</v>
      </c>
      <c r="AJ202" s="63" t="s">
        <v>10505</v>
      </c>
      <c r="AK202" s="43"/>
      <c r="AL202" s="43"/>
      <c r="AM202" s="43"/>
      <c r="AN202" s="43" t="s">
        <v>10506</v>
      </c>
      <c r="AO202" s="43" t="s">
        <v>82</v>
      </c>
      <c r="AP202" s="23" t="s">
        <v>181</v>
      </c>
      <c r="BF202" s="23" t="s">
        <v>10498</v>
      </c>
      <c r="BG202" s="1" t="s">
        <v>183</v>
      </c>
    </row>
    <row r="203" s="23" customFormat="true" ht="12.75" hidden="true" customHeight="false" outlineLevel="0" collapsed="false">
      <c r="A203" s="23" t="s">
        <v>1042</v>
      </c>
      <c r="B203" s="23" t="s">
        <v>1043</v>
      </c>
      <c r="C203" s="40" t="s">
        <v>177</v>
      </c>
      <c r="D203" s="23" t="s">
        <v>82</v>
      </c>
      <c r="E203" s="23" t="s">
        <v>1044</v>
      </c>
      <c r="F203" s="23" t="s">
        <v>1045</v>
      </c>
      <c r="G203" s="23" t="n">
        <v>51</v>
      </c>
      <c r="H203" s="23" t="n">
        <v>500</v>
      </c>
      <c r="I203" s="41" t="s">
        <v>188</v>
      </c>
      <c r="K203" s="23" t="n">
        <v>0</v>
      </c>
      <c r="L203" s="23" t="n">
        <v>826</v>
      </c>
      <c r="M203" s="23" t="n">
        <v>767</v>
      </c>
      <c r="N203" s="23" t="n">
        <v>0</v>
      </c>
      <c r="O203" s="23" t="n">
        <f aca="false">K203+L203</f>
        <v>826</v>
      </c>
      <c r="P203" s="23" t="n">
        <f aca="false">K203+L203+M203+N203</f>
        <v>1593</v>
      </c>
      <c r="Q203" s="23" t="n">
        <v>842</v>
      </c>
      <c r="R203" s="23" t="n">
        <v>2868</v>
      </c>
      <c r="S203" s="23" t="n">
        <v>2840</v>
      </c>
      <c r="T203" s="23" t="n">
        <v>2226</v>
      </c>
      <c r="U203" s="23" t="n">
        <f aca="false">IF(I203="delivery",O203-SUM(Q203+R203),IF(I203="PO",P203-SUM(Q203:R203)))</f>
        <v>-2117</v>
      </c>
      <c r="V203" s="43" t="n">
        <v>10.2</v>
      </c>
      <c r="W203" s="43" t="n">
        <v>9.95</v>
      </c>
      <c r="X203" s="43" t="n">
        <f aca="false">W203-V203</f>
        <v>-0.25</v>
      </c>
      <c r="Y203" s="43"/>
      <c r="Z203" s="43"/>
      <c r="AA203" s="43"/>
      <c r="AB203" s="43"/>
      <c r="AC203" s="43" t="s">
        <v>10482</v>
      </c>
      <c r="AD203" s="43"/>
      <c r="AE203" s="43"/>
      <c r="AF203" s="43" t="s">
        <v>10749</v>
      </c>
      <c r="AG203" s="43" t="n">
        <v>9.95</v>
      </c>
      <c r="AH203" s="43" t="s">
        <v>10831</v>
      </c>
      <c r="AI203" s="63" t="n">
        <v>1000</v>
      </c>
      <c r="AJ203" s="63" t="n">
        <v>8</v>
      </c>
      <c r="AK203" s="43" t="s">
        <v>1043</v>
      </c>
      <c r="AL203" s="43" t="s">
        <v>1465</v>
      </c>
      <c r="AM203" s="43" t="s">
        <v>10774</v>
      </c>
      <c r="AN203" s="43" t="s">
        <v>10642</v>
      </c>
      <c r="AO203" s="43" t="s">
        <v>82</v>
      </c>
      <c r="AP203" s="23" t="s">
        <v>263</v>
      </c>
      <c r="BF203" s="23" t="s">
        <v>10498</v>
      </c>
      <c r="BG203" s="1" t="s">
        <v>183</v>
      </c>
    </row>
    <row r="204" s="23" customFormat="true" ht="12.75" hidden="true" customHeight="false" outlineLevel="0" collapsed="false">
      <c r="A204" s="23" t="s">
        <v>1046</v>
      </c>
      <c r="B204" s="23" t="s">
        <v>1047</v>
      </c>
      <c r="C204" s="40" t="s">
        <v>177</v>
      </c>
      <c r="D204" s="23" t="s">
        <v>82</v>
      </c>
      <c r="E204" s="23" t="s">
        <v>1048</v>
      </c>
      <c r="F204" s="23" t="s">
        <v>1049</v>
      </c>
      <c r="G204" s="23" t="n">
        <v>46</v>
      </c>
      <c r="H204" s="23" t="n">
        <v>100</v>
      </c>
      <c r="I204" s="41" t="s">
        <v>188</v>
      </c>
      <c r="K204" s="23" t="n">
        <v>0</v>
      </c>
      <c r="L204" s="23" t="n">
        <v>0</v>
      </c>
      <c r="M204" s="23" t="n">
        <v>0</v>
      </c>
      <c r="N204" s="23" t="n">
        <v>0</v>
      </c>
      <c r="O204" s="23" t="n">
        <f aca="false">K204+L204</f>
        <v>0</v>
      </c>
      <c r="P204" s="23" t="n">
        <f aca="false">K204+L204+M204+N204</f>
        <v>0</v>
      </c>
      <c r="Q204" s="23" t="n">
        <v>0</v>
      </c>
      <c r="R204" s="23" t="n">
        <v>22</v>
      </c>
      <c r="S204" s="23" t="n">
        <v>50</v>
      </c>
      <c r="T204" s="23" t="n">
        <v>0</v>
      </c>
      <c r="U204" s="23" t="n">
        <f aca="false">IF(I204="delivery",O204-SUM(Q204+R204),IF(I204="PO",P204-SUM(Q204:R204)))</f>
        <v>-22</v>
      </c>
      <c r="V204" s="43" t="n">
        <v>18.865</v>
      </c>
      <c r="W204" s="43" t="n">
        <v>18.865</v>
      </c>
      <c r="X204" s="43" t="n">
        <f aca="false">W204-V204</f>
        <v>0</v>
      </c>
      <c r="Y204" s="43"/>
      <c r="Z204" s="43"/>
      <c r="AA204" s="43"/>
      <c r="AB204" s="43"/>
      <c r="AC204" s="43" t="s">
        <v>10482</v>
      </c>
      <c r="AD204" s="43"/>
      <c r="AE204" s="43" t="s">
        <v>10832</v>
      </c>
      <c r="AF204" s="43" t="s">
        <v>10502</v>
      </c>
      <c r="AG204" s="43" t="n">
        <v>18.865</v>
      </c>
      <c r="AH204" s="43" t="s">
        <v>10833</v>
      </c>
      <c r="AI204" s="63" t="s">
        <v>10834</v>
      </c>
      <c r="AJ204" s="64" t="s">
        <v>10821</v>
      </c>
      <c r="AK204" s="43"/>
      <c r="AL204" s="43"/>
      <c r="AM204" s="43"/>
      <c r="AN204" s="43" t="s">
        <v>10732</v>
      </c>
      <c r="AO204" s="43" t="s">
        <v>82</v>
      </c>
      <c r="AP204" s="23" t="s">
        <v>181</v>
      </c>
      <c r="BF204" s="23" t="s">
        <v>10498</v>
      </c>
      <c r="BG204" s="1" t="s">
        <v>183</v>
      </c>
    </row>
    <row r="205" s="23" customFormat="true" ht="12.75" hidden="true" customHeight="false" outlineLevel="0" collapsed="false">
      <c r="A205" s="23" t="s">
        <v>1050</v>
      </c>
      <c r="B205" s="23" t="s">
        <v>1051</v>
      </c>
      <c r="C205" s="40" t="s">
        <v>177</v>
      </c>
      <c r="D205" s="23" t="s">
        <v>82</v>
      </c>
      <c r="E205" s="23" t="s">
        <v>1052</v>
      </c>
      <c r="F205" s="23" t="s">
        <v>1053</v>
      </c>
      <c r="G205" s="23" t="n">
        <v>51</v>
      </c>
      <c r="H205" s="23" t="n">
        <v>100</v>
      </c>
      <c r="I205" s="41" t="s">
        <v>188</v>
      </c>
      <c r="K205" s="23" t="n">
        <v>0</v>
      </c>
      <c r="L205" s="23" t="n">
        <v>0</v>
      </c>
      <c r="M205" s="23" t="n">
        <v>0</v>
      </c>
      <c r="N205" s="23" t="n">
        <v>0</v>
      </c>
      <c r="O205" s="23" t="n">
        <f aca="false">K205+L205</f>
        <v>0</v>
      </c>
      <c r="P205" s="23" t="n">
        <f aca="false">K205+L205+M205+N205</f>
        <v>0</v>
      </c>
      <c r="Q205" s="23" t="n">
        <v>0</v>
      </c>
      <c r="R205" s="23" t="n">
        <v>22</v>
      </c>
      <c r="S205" s="23" t="n">
        <v>71</v>
      </c>
      <c r="T205" s="23" t="n">
        <v>399</v>
      </c>
      <c r="U205" s="23" t="n">
        <f aca="false">IF(I205="delivery",O205-SUM(Q205+R205),IF(I205="PO",P205-SUM(Q205:R205)))</f>
        <v>-22</v>
      </c>
      <c r="V205" s="43" t="n">
        <v>110.95</v>
      </c>
      <c r="W205" s="43" t="n">
        <v>110.95</v>
      </c>
      <c r="X205" s="43" t="n">
        <f aca="false">W205-V205</f>
        <v>0</v>
      </c>
      <c r="Y205" s="43"/>
      <c r="Z205" s="43"/>
      <c r="AA205" s="43"/>
      <c r="AB205" s="43"/>
      <c r="AC205" s="43" t="s">
        <v>10482</v>
      </c>
      <c r="AD205" s="43"/>
      <c r="AE205" s="43" t="s">
        <v>10832</v>
      </c>
      <c r="AF205" s="43" t="s">
        <v>10502</v>
      </c>
      <c r="AG205" s="43" t="n">
        <v>110.95</v>
      </c>
      <c r="AH205" s="43" t="s">
        <v>10835</v>
      </c>
      <c r="AI205" s="63" t="s">
        <v>10834</v>
      </c>
      <c r="AJ205" s="64" t="s">
        <v>10821</v>
      </c>
      <c r="AK205" s="43"/>
      <c r="AL205" s="43"/>
      <c r="AM205" s="43"/>
      <c r="AN205" s="43" t="s">
        <v>10506</v>
      </c>
      <c r="AO205" s="43" t="s">
        <v>82</v>
      </c>
      <c r="AP205" s="23" t="s">
        <v>181</v>
      </c>
      <c r="BF205" s="23" t="s">
        <v>10498</v>
      </c>
      <c r="BG205" s="1" t="s">
        <v>183</v>
      </c>
    </row>
    <row r="206" s="23" customFormat="true" ht="12.75" hidden="true" customHeight="false" outlineLevel="0" collapsed="false">
      <c r="A206" s="23" t="s">
        <v>1054</v>
      </c>
      <c r="B206" s="23" t="s">
        <v>1055</v>
      </c>
      <c r="C206" s="40" t="s">
        <v>177</v>
      </c>
      <c r="D206" s="23" t="s">
        <v>82</v>
      </c>
      <c r="E206" s="23" t="s">
        <v>1056</v>
      </c>
      <c r="F206" s="23" t="s">
        <v>1057</v>
      </c>
      <c r="G206" s="23" t="n">
        <v>51</v>
      </c>
      <c r="H206" s="23" t="n">
        <v>1000</v>
      </c>
      <c r="I206" s="41" t="s">
        <v>188</v>
      </c>
      <c r="K206" s="23" t="n">
        <v>0</v>
      </c>
      <c r="L206" s="23" t="n">
        <v>600</v>
      </c>
      <c r="M206" s="23" t="n">
        <v>0</v>
      </c>
      <c r="N206" s="23" t="n">
        <v>0</v>
      </c>
      <c r="O206" s="23" t="n">
        <f aca="false">K206+L206</f>
        <v>600</v>
      </c>
      <c r="P206" s="23" t="n">
        <f aca="false">K206+L206+M206+N206</f>
        <v>600</v>
      </c>
      <c r="Q206" s="23" t="n">
        <v>130</v>
      </c>
      <c r="R206" s="23" t="n">
        <v>1436</v>
      </c>
      <c r="S206" s="23" t="n">
        <v>989</v>
      </c>
      <c r="T206" s="23" t="n">
        <v>992</v>
      </c>
      <c r="U206" s="23" t="n">
        <f aca="false">IF(I206="delivery",O206-SUM(Q206+R206),IF(I206="PO",P206-SUM(Q206:R206)))</f>
        <v>-966</v>
      </c>
      <c r="V206" s="43" t="n">
        <v>44.345</v>
      </c>
      <c r="W206" s="43" t="n">
        <v>44.345</v>
      </c>
      <c r="X206" s="43" t="n">
        <f aca="false">W206-V206</f>
        <v>0</v>
      </c>
      <c r="Y206" s="43"/>
      <c r="Z206" s="43"/>
      <c r="AA206" s="43" t="n">
        <v>49.7</v>
      </c>
      <c r="AB206" s="43"/>
      <c r="AC206" s="43" t="s">
        <v>10482</v>
      </c>
      <c r="AD206" s="43"/>
      <c r="AE206" s="43"/>
      <c r="AF206" s="43" t="s">
        <v>10502</v>
      </c>
      <c r="AG206" s="43" t="n">
        <v>44.345</v>
      </c>
      <c r="AH206" s="43" t="s">
        <v>10836</v>
      </c>
      <c r="AI206" s="63" t="s">
        <v>10800</v>
      </c>
      <c r="AJ206" s="64" t="s">
        <v>10821</v>
      </c>
      <c r="AK206" s="43"/>
      <c r="AL206" s="43"/>
      <c r="AM206" s="43"/>
      <c r="AN206" s="43" t="s">
        <v>10506</v>
      </c>
      <c r="AO206" s="43" t="s">
        <v>82</v>
      </c>
      <c r="AP206" s="23" t="s">
        <v>181</v>
      </c>
      <c r="BF206" s="23" t="s">
        <v>10498</v>
      </c>
      <c r="BG206" s="1" t="s">
        <v>183</v>
      </c>
    </row>
    <row r="207" s="23" customFormat="true" ht="12.75" hidden="true" customHeight="false" outlineLevel="0" collapsed="false">
      <c r="A207" s="23" t="s">
        <v>1058</v>
      </c>
      <c r="B207" s="23" t="s">
        <v>1059</v>
      </c>
      <c r="C207" s="40" t="s">
        <v>177</v>
      </c>
      <c r="D207" s="23" t="s">
        <v>82</v>
      </c>
      <c r="E207" s="23" t="s">
        <v>1060</v>
      </c>
      <c r="F207" s="23" t="s">
        <v>1061</v>
      </c>
      <c r="G207" s="23" t="n">
        <v>76</v>
      </c>
      <c r="H207" s="23" t="n">
        <v>1000</v>
      </c>
      <c r="I207" s="41" t="s">
        <v>188</v>
      </c>
      <c r="K207" s="23" t="n">
        <v>0</v>
      </c>
      <c r="L207" s="23" t="n">
        <v>75</v>
      </c>
      <c r="M207" s="23" t="n">
        <v>500</v>
      </c>
      <c r="N207" s="23" t="n">
        <v>480</v>
      </c>
      <c r="O207" s="23" t="n">
        <f aca="false">K207+L207</f>
        <v>75</v>
      </c>
      <c r="P207" s="23" t="n">
        <f aca="false">K207+L207+M207+N207</f>
        <v>1055</v>
      </c>
      <c r="Q207" s="23" t="n">
        <v>130</v>
      </c>
      <c r="R207" s="23" t="n">
        <v>1436</v>
      </c>
      <c r="S207" s="23" t="n">
        <v>989</v>
      </c>
      <c r="T207" s="23" t="n">
        <v>992</v>
      </c>
      <c r="U207" s="23" t="n">
        <f aca="false">IF(I207="delivery",O207-SUM(Q207+R207),IF(I207="PO",P207-SUM(Q207:R207)))</f>
        <v>-511</v>
      </c>
      <c r="V207" s="43" t="n">
        <v>21.72</v>
      </c>
      <c r="W207" s="43" t="n">
        <v>21.72</v>
      </c>
      <c r="X207" s="43" t="n">
        <f aca="false">W207-V207</f>
        <v>0</v>
      </c>
      <c r="Y207" s="43"/>
      <c r="Z207" s="43"/>
      <c r="AA207" s="43" t="n">
        <v>22.5</v>
      </c>
      <c r="AB207" s="43"/>
      <c r="AC207" s="43" t="s">
        <v>10482</v>
      </c>
      <c r="AD207" s="43"/>
      <c r="AE207" s="43"/>
      <c r="AF207" s="43" t="s">
        <v>10502</v>
      </c>
      <c r="AG207" s="43" t="n">
        <v>21.72</v>
      </c>
      <c r="AH207" s="43" t="s">
        <v>10837</v>
      </c>
      <c r="AI207" s="63" t="s">
        <v>10800</v>
      </c>
      <c r="AJ207" s="64" t="s">
        <v>10821</v>
      </c>
      <c r="AK207" s="43"/>
      <c r="AL207" s="43"/>
      <c r="AM207" s="43"/>
      <c r="AN207" s="43" t="s">
        <v>10506</v>
      </c>
      <c r="AO207" s="43" t="s">
        <v>82</v>
      </c>
      <c r="AP207" s="23" t="s">
        <v>181</v>
      </c>
      <c r="BF207" s="23" t="s">
        <v>10498</v>
      </c>
      <c r="BG207" s="1" t="s">
        <v>183</v>
      </c>
    </row>
    <row r="208" s="23" customFormat="true" ht="12.75" hidden="true" customHeight="false" outlineLevel="0" collapsed="false">
      <c r="A208" s="23" t="s">
        <v>1062</v>
      </c>
      <c r="B208" s="23" t="s">
        <v>1063</v>
      </c>
      <c r="C208" s="40" t="s">
        <v>177</v>
      </c>
      <c r="D208" s="23" t="s">
        <v>82</v>
      </c>
      <c r="E208" s="23" t="s">
        <v>1064</v>
      </c>
      <c r="F208" s="23" t="s">
        <v>1065</v>
      </c>
      <c r="G208" s="23" t="n">
        <v>76</v>
      </c>
      <c r="H208" s="23" t="n">
        <v>1000</v>
      </c>
      <c r="I208" s="41" t="s">
        <v>188</v>
      </c>
      <c r="K208" s="23" t="n">
        <v>0</v>
      </c>
      <c r="L208" s="23" t="n">
        <v>65</v>
      </c>
      <c r="M208" s="23" t="n">
        <v>980</v>
      </c>
      <c r="N208" s="23" t="n">
        <v>0</v>
      </c>
      <c r="O208" s="23" t="n">
        <f aca="false">K208+L208</f>
        <v>65</v>
      </c>
      <c r="P208" s="23" t="n">
        <f aca="false">K208+L208+M208+N208</f>
        <v>1045</v>
      </c>
      <c r="Q208" s="23" t="n">
        <v>130</v>
      </c>
      <c r="R208" s="23" t="n">
        <v>1436</v>
      </c>
      <c r="S208" s="23" t="n">
        <v>989</v>
      </c>
      <c r="T208" s="23" t="n">
        <v>992</v>
      </c>
      <c r="U208" s="23" t="n">
        <f aca="false">IF(I208="delivery",O208-SUM(Q208+R208),IF(I208="PO",P208-SUM(Q208:R208)))</f>
        <v>-521</v>
      </c>
      <c r="V208" s="43" t="n">
        <v>19.71</v>
      </c>
      <c r="W208" s="43" t="n">
        <v>19.71</v>
      </c>
      <c r="X208" s="43" t="n">
        <f aca="false">W208-V208</f>
        <v>0</v>
      </c>
      <c r="Y208" s="43"/>
      <c r="Z208" s="43"/>
      <c r="AA208" s="43" t="n">
        <v>27</v>
      </c>
      <c r="AB208" s="43"/>
      <c r="AC208" s="43" t="s">
        <v>10482</v>
      </c>
      <c r="AD208" s="43"/>
      <c r="AE208" s="43"/>
      <c r="AF208" s="43" t="s">
        <v>10502</v>
      </c>
      <c r="AG208" s="43" t="n">
        <v>19.71</v>
      </c>
      <c r="AH208" s="43" t="s">
        <v>10838</v>
      </c>
      <c r="AI208" s="63" t="s">
        <v>10800</v>
      </c>
      <c r="AJ208" s="64" t="s">
        <v>10821</v>
      </c>
      <c r="AK208" s="43"/>
      <c r="AL208" s="43"/>
      <c r="AM208" s="43"/>
      <c r="AN208" s="43" t="s">
        <v>10506</v>
      </c>
      <c r="AO208" s="43" t="s">
        <v>82</v>
      </c>
      <c r="AP208" s="23" t="s">
        <v>181</v>
      </c>
      <c r="BF208" s="23" t="s">
        <v>10498</v>
      </c>
      <c r="BG208" s="1" t="s">
        <v>183</v>
      </c>
    </row>
    <row r="209" s="23" customFormat="true" ht="12.75" hidden="true" customHeight="false" outlineLevel="0" collapsed="false">
      <c r="A209" s="23" t="s">
        <v>1066</v>
      </c>
      <c r="B209" s="23" t="s">
        <v>1067</v>
      </c>
      <c r="C209" s="40" t="s">
        <v>177</v>
      </c>
      <c r="D209" s="23" t="s">
        <v>82</v>
      </c>
      <c r="E209" s="23" t="s">
        <v>1068</v>
      </c>
      <c r="F209" s="23" t="s">
        <v>1069</v>
      </c>
      <c r="G209" s="23" t="n">
        <v>46</v>
      </c>
      <c r="H209" s="23" t="n">
        <v>100</v>
      </c>
      <c r="I209" s="41" t="s">
        <v>188</v>
      </c>
      <c r="K209" s="23" t="n">
        <v>0</v>
      </c>
      <c r="L209" s="23" t="n">
        <v>0</v>
      </c>
      <c r="M209" s="23" t="n">
        <v>0</v>
      </c>
      <c r="N209" s="23" t="n">
        <v>0</v>
      </c>
      <c r="O209" s="23" t="n">
        <f aca="false">K209+L209</f>
        <v>0</v>
      </c>
      <c r="P209" s="23" t="n">
        <f aca="false">K209+L209+M209+N209</f>
        <v>0</v>
      </c>
      <c r="Q209" s="23" t="n">
        <v>0</v>
      </c>
      <c r="R209" s="23" t="n">
        <v>22</v>
      </c>
      <c r="S209" s="23" t="n">
        <v>71</v>
      </c>
      <c r="T209" s="23" t="n">
        <v>399</v>
      </c>
      <c r="U209" s="23" t="n">
        <f aca="false">IF(I209="delivery",O209-SUM(Q209+R209),IF(I209="PO",P209-SUM(Q209:R209)))</f>
        <v>-22</v>
      </c>
      <c r="V209" s="43" t="n">
        <v>58.34</v>
      </c>
      <c r="W209" s="43" t="n">
        <v>58.34</v>
      </c>
      <c r="X209" s="43" t="n">
        <f aca="false">W209-V209</f>
        <v>0</v>
      </c>
      <c r="Y209" s="43"/>
      <c r="Z209" s="43"/>
      <c r="AA209" s="43"/>
      <c r="AB209" s="43"/>
      <c r="AC209" s="43" t="s">
        <v>10482</v>
      </c>
      <c r="AD209" s="43"/>
      <c r="AE209" s="43"/>
      <c r="AF209" s="43" t="s">
        <v>10502</v>
      </c>
      <c r="AG209" s="43" t="n">
        <v>58.34</v>
      </c>
      <c r="AH209" s="43" t="s">
        <v>10839</v>
      </c>
      <c r="AI209" s="63" t="s">
        <v>10834</v>
      </c>
      <c r="AJ209" s="64" t="s">
        <v>10821</v>
      </c>
      <c r="AK209" s="43"/>
      <c r="AL209" s="43"/>
      <c r="AM209" s="43"/>
      <c r="AN209" s="43" t="s">
        <v>10506</v>
      </c>
      <c r="AO209" s="43" t="s">
        <v>82</v>
      </c>
      <c r="AP209" s="23" t="s">
        <v>181</v>
      </c>
      <c r="BF209" s="23" t="s">
        <v>10498</v>
      </c>
      <c r="BG209" s="1" t="s">
        <v>183</v>
      </c>
    </row>
    <row r="210" s="23" customFormat="true" ht="12.75" hidden="true" customHeight="false" outlineLevel="0" collapsed="false">
      <c r="A210" s="23" t="s">
        <v>1070</v>
      </c>
      <c r="B210" s="23" t="s">
        <v>1071</v>
      </c>
      <c r="C210" s="40" t="s">
        <v>177</v>
      </c>
      <c r="D210" s="23" t="s">
        <v>82</v>
      </c>
      <c r="E210" s="23" t="s">
        <v>1072</v>
      </c>
      <c r="F210" s="23" t="s">
        <v>1073</v>
      </c>
      <c r="G210" s="23" t="n">
        <v>41</v>
      </c>
      <c r="H210" s="23" t="n">
        <v>1000</v>
      </c>
      <c r="I210" s="41" t="s">
        <v>188</v>
      </c>
      <c r="K210" s="23" t="n">
        <v>0</v>
      </c>
      <c r="L210" s="23" t="n">
        <v>1000</v>
      </c>
      <c r="M210" s="23" t="n">
        <v>0</v>
      </c>
      <c r="N210" s="23" t="n">
        <v>0</v>
      </c>
      <c r="O210" s="23" t="n">
        <f aca="false">K210+L210</f>
        <v>1000</v>
      </c>
      <c r="P210" s="23" t="n">
        <f aca="false">K210+L210+M210+N210</f>
        <v>1000</v>
      </c>
      <c r="Q210" s="23" t="n">
        <v>0</v>
      </c>
      <c r="R210" s="23" t="n">
        <v>0</v>
      </c>
      <c r="S210" s="23" t="n">
        <v>0</v>
      </c>
      <c r="T210" s="23" t="n">
        <v>0</v>
      </c>
      <c r="U210" s="23" t="n">
        <f aca="false">IF(I210="delivery",O210-SUM(Q210+R210),IF(I210="PO",P210-SUM(Q210:R210)))</f>
        <v>1000</v>
      </c>
      <c r="V210" s="43" t="n">
        <v>18.4</v>
      </c>
      <c r="W210" s="43" t="n">
        <v>18.4</v>
      </c>
      <c r="X210" s="43" t="n">
        <f aca="false">W210-V210</f>
        <v>0</v>
      </c>
      <c r="Y210" s="43"/>
      <c r="Z210" s="43"/>
      <c r="AA210" s="43" t="n">
        <v>18.4</v>
      </c>
      <c r="AB210" s="43"/>
      <c r="AC210" s="43" t="s">
        <v>10482</v>
      </c>
      <c r="AD210" s="43"/>
      <c r="AE210" s="43"/>
      <c r="AF210" s="43" t="s">
        <v>10502</v>
      </c>
      <c r="AG210" s="43" t="n">
        <v>18.4</v>
      </c>
      <c r="AH210" s="43" t="s">
        <v>10840</v>
      </c>
      <c r="AI210" s="63" t="n">
        <v>1000</v>
      </c>
      <c r="AJ210" s="63" t="n">
        <v>6</v>
      </c>
      <c r="AK210" s="43"/>
      <c r="AL210" s="43"/>
      <c r="AM210" s="43"/>
      <c r="AN210" s="43" t="s">
        <v>10486</v>
      </c>
      <c r="AO210" s="43" t="s">
        <v>82</v>
      </c>
      <c r="AP210" s="23" t="s">
        <v>181</v>
      </c>
      <c r="BF210" s="23" t="s">
        <v>10498</v>
      </c>
      <c r="BG210" s="1" t="s">
        <v>183</v>
      </c>
    </row>
    <row r="211" s="23" customFormat="true" ht="12.75" hidden="true" customHeight="false" outlineLevel="0" collapsed="false">
      <c r="A211" s="23" t="s">
        <v>1074</v>
      </c>
      <c r="B211" s="23" t="s">
        <v>1075</v>
      </c>
      <c r="C211" s="40" t="s">
        <v>177</v>
      </c>
      <c r="D211" s="23" t="s">
        <v>82</v>
      </c>
      <c r="E211" s="23" t="s">
        <v>1076</v>
      </c>
      <c r="F211" s="23" t="s">
        <v>1077</v>
      </c>
      <c r="G211" s="23" t="n">
        <v>51</v>
      </c>
      <c r="H211" s="23" t="n">
        <v>500</v>
      </c>
      <c r="I211" s="41" t="s">
        <v>188</v>
      </c>
      <c r="K211" s="23" t="n">
        <v>0</v>
      </c>
      <c r="L211" s="23" t="n">
        <v>0</v>
      </c>
      <c r="M211" s="23" t="n">
        <v>0</v>
      </c>
      <c r="N211" s="23" t="n">
        <v>0</v>
      </c>
      <c r="O211" s="23" t="n">
        <f aca="false">K211+L211</f>
        <v>0</v>
      </c>
      <c r="P211" s="23" t="n">
        <f aca="false">K211+L211+M211+N211</f>
        <v>0</v>
      </c>
      <c r="Q211" s="23" t="n">
        <v>0</v>
      </c>
      <c r="R211" s="23" t="n">
        <v>0</v>
      </c>
      <c r="S211" s="23" t="n">
        <v>0</v>
      </c>
      <c r="T211" s="23" t="n">
        <v>0</v>
      </c>
      <c r="U211" s="23" t="n">
        <f aca="false">IF(I211="delivery",O211-SUM(Q211+R211),IF(I211="PO",P211-SUM(Q211:R211)))</f>
        <v>0</v>
      </c>
      <c r="V211" s="43" t="n">
        <v>6.185</v>
      </c>
      <c r="W211" s="43" t="n">
        <v>6.185</v>
      </c>
      <c r="X211" s="43" t="n">
        <f aca="false">W211-V211</f>
        <v>0</v>
      </c>
      <c r="Y211" s="43"/>
      <c r="Z211" s="43"/>
      <c r="AA211" s="43"/>
      <c r="AB211" s="43"/>
      <c r="AC211" s="43" t="s">
        <v>10482</v>
      </c>
      <c r="AD211" s="43"/>
      <c r="AE211" s="43"/>
      <c r="AF211" s="43" t="s">
        <v>10502</v>
      </c>
      <c r="AG211" s="43" t="n">
        <v>6.185</v>
      </c>
      <c r="AH211" s="43" t="s">
        <v>10841</v>
      </c>
      <c r="AI211" s="63" t="s">
        <v>10703</v>
      </c>
      <c r="AJ211" s="63" t="s">
        <v>10505</v>
      </c>
      <c r="AK211" s="43"/>
      <c r="AL211" s="43"/>
      <c r="AM211" s="43"/>
      <c r="AN211" s="43" t="s">
        <v>10506</v>
      </c>
      <c r="AO211" s="43" t="s">
        <v>82</v>
      </c>
      <c r="AP211" s="23" t="s">
        <v>181</v>
      </c>
      <c r="BF211" s="23" t="s">
        <v>10498</v>
      </c>
      <c r="BG211" s="1" t="s">
        <v>183</v>
      </c>
    </row>
    <row r="212" s="23" customFormat="true" ht="12.75" hidden="true" customHeight="false" outlineLevel="0" collapsed="false">
      <c r="A212" s="23" t="s">
        <v>1089</v>
      </c>
      <c r="B212" s="23" t="s">
        <v>1090</v>
      </c>
      <c r="C212" s="40" t="s">
        <v>177</v>
      </c>
      <c r="D212" s="23" t="s">
        <v>82</v>
      </c>
      <c r="E212" s="23" t="s">
        <v>1091</v>
      </c>
      <c r="F212" s="23" t="s">
        <v>1092</v>
      </c>
      <c r="G212" s="23" t="n">
        <v>71</v>
      </c>
      <c r="H212" s="23" t="n">
        <v>500</v>
      </c>
      <c r="I212" s="41" t="s">
        <v>188</v>
      </c>
      <c r="K212" s="23" t="n">
        <v>0</v>
      </c>
      <c r="L212" s="23" t="n">
        <v>1320</v>
      </c>
      <c r="M212" s="23" t="n">
        <v>177</v>
      </c>
      <c r="N212" s="23" t="n">
        <v>0</v>
      </c>
      <c r="O212" s="23" t="n">
        <f aca="false">K212+L212</f>
        <v>1320</v>
      </c>
      <c r="P212" s="23" t="n">
        <f aca="false">K212+L212+M212+N212</f>
        <v>1497</v>
      </c>
      <c r="Q212" s="23" t="n">
        <v>842</v>
      </c>
      <c r="R212" s="23" t="n">
        <v>690</v>
      </c>
      <c r="S212" s="23" t="n">
        <v>0</v>
      </c>
      <c r="T212" s="23" t="n">
        <v>0</v>
      </c>
      <c r="U212" s="23" t="n">
        <f aca="false">IF(I212="delivery",O212-SUM(Q212+R212),IF(I212="PO",P212-SUM(Q212:R212)))</f>
        <v>-35</v>
      </c>
      <c r="V212" s="43" t="n">
        <v>327.72</v>
      </c>
      <c r="W212" s="43" t="n">
        <v>318.46</v>
      </c>
      <c r="X212" s="43" t="n">
        <f aca="false">W212-V212</f>
        <v>-9.26000000000005</v>
      </c>
      <c r="Y212" s="43"/>
      <c r="Z212" s="43"/>
      <c r="AA212" s="43"/>
      <c r="AB212" s="43"/>
      <c r="AC212" s="43" t="s">
        <v>10482</v>
      </c>
      <c r="AD212" s="43"/>
      <c r="AE212" s="43"/>
      <c r="AF212" s="43" t="s">
        <v>10749</v>
      </c>
      <c r="AG212" s="43" t="n">
        <v>318.46</v>
      </c>
      <c r="AH212" s="43" t="s">
        <v>10842</v>
      </c>
      <c r="AI212" s="63" t="n">
        <v>1000</v>
      </c>
      <c r="AJ212" s="63" t="n">
        <v>12</v>
      </c>
      <c r="AK212" s="43" t="s">
        <v>1090</v>
      </c>
      <c r="AL212" s="43" t="s">
        <v>1465</v>
      </c>
      <c r="AM212" s="43" t="s">
        <v>10774</v>
      </c>
      <c r="AN212" s="43" t="s">
        <v>10642</v>
      </c>
      <c r="AO212" s="43" t="s">
        <v>82</v>
      </c>
      <c r="AP212" s="23" t="s">
        <v>263</v>
      </c>
      <c r="BF212" s="23" t="s">
        <v>10498</v>
      </c>
      <c r="BG212" s="1" t="s">
        <v>183</v>
      </c>
    </row>
    <row r="213" s="23" customFormat="true" ht="12.75" hidden="true" customHeight="false" outlineLevel="0" collapsed="false">
      <c r="A213" s="23" t="s">
        <v>1093</v>
      </c>
      <c r="B213" s="23" t="s">
        <v>1094</v>
      </c>
      <c r="C213" s="40" t="s">
        <v>177</v>
      </c>
      <c r="D213" s="23" t="s">
        <v>82</v>
      </c>
      <c r="E213" s="23" t="s">
        <v>1095</v>
      </c>
      <c r="F213" s="23" t="s">
        <v>1096</v>
      </c>
      <c r="G213" s="23" t="n">
        <v>51</v>
      </c>
      <c r="H213" s="23" t="n">
        <v>300</v>
      </c>
      <c r="I213" s="41" t="s">
        <v>188</v>
      </c>
      <c r="K213" s="23" t="n">
        <v>0</v>
      </c>
      <c r="L213" s="23" t="n">
        <v>776</v>
      </c>
      <c r="M213" s="23" t="n">
        <v>0</v>
      </c>
      <c r="N213" s="23" t="n">
        <v>0</v>
      </c>
      <c r="O213" s="23" t="n">
        <f aca="false">K213+L213</f>
        <v>776</v>
      </c>
      <c r="P213" s="23" t="n">
        <f aca="false">K213+L213+M213+N213</f>
        <v>776</v>
      </c>
      <c r="Q213" s="23" t="n">
        <v>606</v>
      </c>
      <c r="R213" s="23" t="n">
        <v>1435</v>
      </c>
      <c r="S213" s="23" t="n">
        <v>1031</v>
      </c>
      <c r="T213" s="23" t="n">
        <v>1025</v>
      </c>
      <c r="U213" s="23" t="n">
        <f aca="false">IF(I213="delivery",O213-SUM(Q213+R213),IF(I213="PO",P213-SUM(Q213:R213)))</f>
        <v>-1265</v>
      </c>
      <c r="V213" s="43" t="n">
        <v>8.79</v>
      </c>
      <c r="W213" s="43" t="n">
        <v>8.61</v>
      </c>
      <c r="X213" s="43" t="n">
        <f aca="false">W213-V213</f>
        <v>-0.18</v>
      </c>
      <c r="Y213" s="43"/>
      <c r="Z213" s="43"/>
      <c r="AA213" s="43"/>
      <c r="AB213" s="43"/>
      <c r="AC213" s="43" t="s">
        <v>10482</v>
      </c>
      <c r="AD213" s="43"/>
      <c r="AE213" s="43"/>
      <c r="AF213" s="43" t="s">
        <v>10749</v>
      </c>
      <c r="AG213" s="43" t="n">
        <v>8.61</v>
      </c>
      <c r="AH213" s="43" t="s">
        <v>10843</v>
      </c>
      <c r="AI213" s="63" t="n">
        <v>500</v>
      </c>
      <c r="AJ213" s="63" t="n">
        <v>8</v>
      </c>
      <c r="AK213" s="43" t="s">
        <v>1094</v>
      </c>
      <c r="AL213" s="43" t="s">
        <v>1465</v>
      </c>
      <c r="AM213" s="43" t="s">
        <v>10844</v>
      </c>
      <c r="AN213" s="43" t="s">
        <v>10550</v>
      </c>
      <c r="AO213" s="43" t="s">
        <v>82</v>
      </c>
      <c r="AP213" s="23" t="s">
        <v>263</v>
      </c>
      <c r="BF213" s="23" t="s">
        <v>10498</v>
      </c>
      <c r="BG213" s="1" t="s">
        <v>183</v>
      </c>
    </row>
    <row r="214" s="23" customFormat="true" ht="12.75" hidden="true" customHeight="false" outlineLevel="0" collapsed="false">
      <c r="A214" s="23" t="s">
        <v>1102</v>
      </c>
      <c r="B214" s="23" t="s">
        <v>1103</v>
      </c>
      <c r="C214" s="40" t="s">
        <v>177</v>
      </c>
      <c r="D214" s="23" t="s">
        <v>82</v>
      </c>
      <c r="E214" s="23" t="s">
        <v>1099</v>
      </c>
      <c r="F214" s="23" t="s">
        <v>1104</v>
      </c>
      <c r="G214" s="23" t="n">
        <v>51</v>
      </c>
      <c r="H214" s="23" t="n">
        <v>300</v>
      </c>
      <c r="I214" s="41" t="s">
        <v>188</v>
      </c>
      <c r="K214" s="23" t="n">
        <v>0</v>
      </c>
      <c r="L214" s="23" t="n">
        <v>1330</v>
      </c>
      <c r="M214" s="23" t="n">
        <v>0</v>
      </c>
      <c r="N214" s="23" t="n">
        <v>0</v>
      </c>
      <c r="O214" s="23" t="n">
        <f aca="false">K214+L214</f>
        <v>1330</v>
      </c>
      <c r="P214" s="23" t="n">
        <f aca="false">K214+L214+M214+N214</f>
        <v>1330</v>
      </c>
      <c r="Q214" s="23" t="n">
        <v>917</v>
      </c>
      <c r="R214" s="23" t="n">
        <v>2392</v>
      </c>
      <c r="S214" s="23" t="n">
        <v>1693</v>
      </c>
      <c r="T214" s="23" t="n">
        <v>1689</v>
      </c>
      <c r="U214" s="23" t="n">
        <f aca="false">IF(I214="delivery",O214-SUM(Q214+R214),IF(I214="PO",P214-SUM(Q214:R214)))</f>
        <v>-1979</v>
      </c>
      <c r="V214" s="43" t="n">
        <v>8.64</v>
      </c>
      <c r="W214" s="43" t="n">
        <v>8.14</v>
      </c>
      <c r="X214" s="43" t="n">
        <f aca="false">W214-V214</f>
        <v>-0.5</v>
      </c>
      <c r="Y214" s="43"/>
      <c r="Z214" s="43"/>
      <c r="AA214" s="43"/>
      <c r="AB214" s="43"/>
      <c r="AC214" s="43" t="s">
        <v>10482</v>
      </c>
      <c r="AD214" s="43"/>
      <c r="AE214" s="43"/>
      <c r="AF214" s="43" t="s">
        <v>10749</v>
      </c>
      <c r="AG214" s="43" t="n">
        <v>8.14</v>
      </c>
      <c r="AH214" s="43" t="s">
        <v>10845</v>
      </c>
      <c r="AI214" s="63" t="n">
        <v>1000</v>
      </c>
      <c r="AJ214" s="63" t="n">
        <v>8</v>
      </c>
      <c r="AK214" s="43" t="s">
        <v>1103</v>
      </c>
      <c r="AL214" s="43" t="s">
        <v>1465</v>
      </c>
      <c r="AM214" s="43" t="s">
        <v>10846</v>
      </c>
      <c r="AN214" s="43" t="s">
        <v>10550</v>
      </c>
      <c r="AO214" s="43" t="s">
        <v>82</v>
      </c>
      <c r="AP214" s="23" t="s">
        <v>263</v>
      </c>
      <c r="BF214" s="23" t="s">
        <v>10498</v>
      </c>
      <c r="BG214" s="1" t="s">
        <v>183</v>
      </c>
    </row>
    <row r="215" s="23" customFormat="true" ht="12.75" hidden="true" customHeight="false" outlineLevel="0" collapsed="false">
      <c r="A215" s="23" t="s">
        <v>1118</v>
      </c>
      <c r="B215" s="23" t="s">
        <v>1119</v>
      </c>
      <c r="C215" s="40" t="s">
        <v>177</v>
      </c>
      <c r="D215" s="23" t="s">
        <v>82</v>
      </c>
      <c r="E215" s="23" t="s">
        <v>1107</v>
      </c>
      <c r="F215" s="23" t="s">
        <v>1120</v>
      </c>
      <c r="G215" s="23" t="n">
        <v>71</v>
      </c>
      <c r="H215" s="23" t="n">
        <v>500</v>
      </c>
      <c r="I215" s="41" t="s">
        <v>188</v>
      </c>
      <c r="K215" s="23" t="n">
        <v>0</v>
      </c>
      <c r="L215" s="23" t="n">
        <v>20</v>
      </c>
      <c r="M215" s="23" t="n">
        <v>0</v>
      </c>
      <c r="N215" s="23" t="n">
        <v>0</v>
      </c>
      <c r="O215" s="23" t="n">
        <f aca="false">K215+L215</f>
        <v>20</v>
      </c>
      <c r="P215" s="23" t="n">
        <f aca="false">K215+L215+M215+N215</f>
        <v>20</v>
      </c>
      <c r="Q215" s="23" t="n">
        <v>73</v>
      </c>
      <c r="R215" s="23" t="n">
        <v>0</v>
      </c>
      <c r="S215" s="23" t="n">
        <v>0</v>
      </c>
      <c r="T215" s="23" t="n">
        <v>0</v>
      </c>
      <c r="U215" s="23" t="n">
        <f aca="false">IF(I215="delivery",O215-SUM(Q215+R215),IF(I215="PO",P215-SUM(Q215:R215)))</f>
        <v>-53</v>
      </c>
      <c r="V215" s="43" t="n">
        <v>80.14</v>
      </c>
      <c r="W215" s="43" t="n">
        <v>79.35</v>
      </c>
      <c r="X215" s="43" t="n">
        <f aca="false">W215-V215</f>
        <v>-0.790000000000006</v>
      </c>
      <c r="Y215" s="43"/>
      <c r="Z215" s="43"/>
      <c r="AA215" s="43"/>
      <c r="AB215" s="43"/>
      <c r="AC215" s="43" t="s">
        <v>10482</v>
      </c>
      <c r="AD215" s="43"/>
      <c r="AE215" s="43"/>
      <c r="AF215" s="43" t="s">
        <v>10749</v>
      </c>
      <c r="AG215" s="43" t="n">
        <v>79.35</v>
      </c>
      <c r="AH215" s="43" t="s">
        <v>10847</v>
      </c>
      <c r="AI215" s="63" t="n">
        <v>1000</v>
      </c>
      <c r="AJ215" s="63" t="n">
        <v>12</v>
      </c>
      <c r="AK215" s="43" t="s">
        <v>1119</v>
      </c>
      <c r="AL215" s="43" t="s">
        <v>1465</v>
      </c>
      <c r="AM215" s="43" t="s">
        <v>10848</v>
      </c>
      <c r="AN215" s="43" t="s">
        <v>10550</v>
      </c>
      <c r="AO215" s="43" t="s">
        <v>82</v>
      </c>
      <c r="AP215" s="23" t="s">
        <v>263</v>
      </c>
      <c r="BF215" s="23" t="s">
        <v>10498</v>
      </c>
      <c r="BG215" s="1" t="s">
        <v>183</v>
      </c>
    </row>
    <row r="216" s="23" customFormat="true" ht="12.75" hidden="true" customHeight="false" outlineLevel="0" collapsed="false">
      <c r="A216" s="23" t="s">
        <v>1121</v>
      </c>
      <c r="B216" s="23" t="s">
        <v>1122</v>
      </c>
      <c r="C216" s="40" t="s">
        <v>177</v>
      </c>
      <c r="D216" s="23" t="s">
        <v>82</v>
      </c>
      <c r="E216" s="23" t="s">
        <v>1123</v>
      </c>
      <c r="F216" s="23" t="s">
        <v>1124</v>
      </c>
      <c r="G216" s="23" t="n">
        <v>51</v>
      </c>
      <c r="H216" s="23" t="n">
        <v>300</v>
      </c>
      <c r="I216" s="41" t="s">
        <v>188</v>
      </c>
      <c r="K216" s="23" t="n">
        <v>0</v>
      </c>
      <c r="L216" s="23" t="n">
        <v>745</v>
      </c>
      <c r="M216" s="23" t="n">
        <v>0</v>
      </c>
      <c r="N216" s="23" t="n">
        <v>0</v>
      </c>
      <c r="O216" s="23" t="n">
        <f aca="false">K216+L216</f>
        <v>745</v>
      </c>
      <c r="P216" s="23" t="n">
        <f aca="false">K216+L216+M216+N216</f>
        <v>745</v>
      </c>
      <c r="Q216" s="23" t="n">
        <v>564</v>
      </c>
      <c r="R216" s="23" t="n">
        <v>1435</v>
      </c>
      <c r="S216" s="23" t="n">
        <v>1031</v>
      </c>
      <c r="T216" s="23" t="n">
        <v>1025</v>
      </c>
      <c r="U216" s="23" t="n">
        <f aca="false">IF(I216="delivery",O216-SUM(Q216+R216),IF(I216="PO",P216-SUM(Q216:R216)))</f>
        <v>-1254</v>
      </c>
      <c r="V216" s="43" t="n">
        <v>22.82</v>
      </c>
      <c r="W216" s="43" t="n">
        <v>22.43</v>
      </c>
      <c r="X216" s="43" t="n">
        <f aca="false">W216-V216</f>
        <v>-0.390000000000001</v>
      </c>
      <c r="Y216" s="43"/>
      <c r="Z216" s="43"/>
      <c r="AA216" s="43"/>
      <c r="AB216" s="43"/>
      <c r="AC216" s="43" t="s">
        <v>10482</v>
      </c>
      <c r="AD216" s="43"/>
      <c r="AE216" s="43"/>
      <c r="AF216" s="43" t="s">
        <v>10749</v>
      </c>
      <c r="AG216" s="43" t="n">
        <v>22.43</v>
      </c>
      <c r="AH216" s="43" t="s">
        <v>10849</v>
      </c>
      <c r="AI216" s="63" t="n">
        <v>500</v>
      </c>
      <c r="AJ216" s="63" t="n">
        <v>8</v>
      </c>
      <c r="AK216" s="43" t="s">
        <v>1122</v>
      </c>
      <c r="AL216" s="43" t="s">
        <v>1465</v>
      </c>
      <c r="AM216" s="43" t="s">
        <v>10844</v>
      </c>
      <c r="AN216" s="43" t="s">
        <v>10550</v>
      </c>
      <c r="AO216" s="43" t="s">
        <v>82</v>
      </c>
      <c r="AP216" s="23" t="s">
        <v>263</v>
      </c>
      <c r="BF216" s="23" t="s">
        <v>10498</v>
      </c>
      <c r="BG216" s="1" t="s">
        <v>183</v>
      </c>
    </row>
    <row r="217" s="23" customFormat="true" ht="12.75" hidden="true" customHeight="false" outlineLevel="0" collapsed="false">
      <c r="A217" s="23" t="s">
        <v>1129</v>
      </c>
      <c r="B217" s="23" t="s">
        <v>1130</v>
      </c>
      <c r="C217" s="40" t="s">
        <v>177</v>
      </c>
      <c r="D217" s="23" t="s">
        <v>82</v>
      </c>
      <c r="E217" s="23" t="s">
        <v>1131</v>
      </c>
      <c r="F217" s="23" t="s">
        <v>1132</v>
      </c>
      <c r="G217" s="23" t="n">
        <v>41</v>
      </c>
      <c r="H217" s="23" t="n">
        <v>1000</v>
      </c>
      <c r="I217" s="41" t="s">
        <v>188</v>
      </c>
      <c r="K217" s="23" t="n">
        <v>0</v>
      </c>
      <c r="L217" s="23" t="n">
        <v>0</v>
      </c>
      <c r="M217" s="23" t="n">
        <v>0</v>
      </c>
      <c r="N217" s="23" t="n">
        <v>0</v>
      </c>
      <c r="O217" s="23" t="n">
        <f aca="false">K217+L217</f>
        <v>0</v>
      </c>
      <c r="P217" s="23" t="n">
        <f aca="false">K217+L217+M217+N217</f>
        <v>0</v>
      </c>
      <c r="Q217" s="23" t="n">
        <v>0</v>
      </c>
      <c r="R217" s="23" t="n">
        <v>264</v>
      </c>
      <c r="S217" s="23" t="n">
        <v>600</v>
      </c>
      <c r="T217" s="23" t="n">
        <v>0</v>
      </c>
      <c r="U217" s="23" t="n">
        <f aca="false">IF(I217="delivery",O217-SUM(Q217+R217),IF(I217="PO",P217-SUM(Q217:R217)))</f>
        <v>-264</v>
      </c>
      <c r="V217" s="43" t="n">
        <v>0.52927</v>
      </c>
      <c r="W217" s="43" t="n">
        <v>0.5293</v>
      </c>
      <c r="X217" s="43" t="n">
        <f aca="false">W217-V217</f>
        <v>2.99999999999745E-005</v>
      </c>
      <c r="Y217" s="43"/>
      <c r="Z217" s="43"/>
      <c r="AA217" s="43"/>
      <c r="AB217" s="43"/>
      <c r="AC217" s="43" t="s">
        <v>10482</v>
      </c>
      <c r="AD217" s="43"/>
      <c r="AE217" s="43"/>
      <c r="AF217" s="43" t="s">
        <v>10483</v>
      </c>
      <c r="AG217" s="43" t="n">
        <v>0.5293</v>
      </c>
      <c r="AH217" s="43" t="s">
        <v>10850</v>
      </c>
      <c r="AI217" s="63" t="n">
        <v>1000</v>
      </c>
      <c r="AJ217" s="63" t="n">
        <v>6</v>
      </c>
      <c r="AK217" s="43" t="s">
        <v>1130</v>
      </c>
      <c r="AL217" s="43" t="s">
        <v>1465</v>
      </c>
      <c r="AM217" s="43" t="s">
        <v>10485</v>
      </c>
      <c r="AN217" s="43" t="s">
        <v>10486</v>
      </c>
      <c r="AO217" s="43" t="s">
        <v>82</v>
      </c>
      <c r="AP217" s="23" t="s">
        <v>263</v>
      </c>
      <c r="BF217" s="23" t="s">
        <v>10498</v>
      </c>
      <c r="BG217" s="1" t="s">
        <v>183</v>
      </c>
    </row>
    <row r="218" s="23" customFormat="true" ht="12.75" hidden="true" customHeight="false" outlineLevel="0" collapsed="false">
      <c r="A218" s="23" t="s">
        <v>1133</v>
      </c>
      <c r="B218" s="23" t="s">
        <v>1134</v>
      </c>
      <c r="C218" s="40" t="s">
        <v>177</v>
      </c>
      <c r="D218" s="23" t="s">
        <v>82</v>
      </c>
      <c r="E218" s="23" t="s">
        <v>1135</v>
      </c>
      <c r="F218" s="23" t="s">
        <v>1136</v>
      </c>
      <c r="G218" s="23" t="n">
        <v>41</v>
      </c>
      <c r="H218" s="23" t="n">
        <v>1000</v>
      </c>
      <c r="I218" s="41" t="s">
        <v>188</v>
      </c>
      <c r="K218" s="23" t="n">
        <v>0</v>
      </c>
      <c r="L218" s="23" t="n">
        <v>0</v>
      </c>
      <c r="M218" s="23" t="n">
        <v>0</v>
      </c>
      <c r="N218" s="23" t="n">
        <v>0</v>
      </c>
      <c r="O218" s="23" t="n">
        <f aca="false">K218+L218</f>
        <v>0</v>
      </c>
      <c r="P218" s="23" t="n">
        <f aca="false">K218+L218+M218+N218</f>
        <v>0</v>
      </c>
      <c r="Q218" s="23" t="n">
        <v>0</v>
      </c>
      <c r="R218" s="23" t="n">
        <v>264</v>
      </c>
      <c r="S218" s="23" t="n">
        <v>600</v>
      </c>
      <c r="T218" s="23" t="n">
        <v>0</v>
      </c>
      <c r="U218" s="23" t="n">
        <f aca="false">IF(I218="delivery",O218-SUM(Q218+R218),IF(I218="PO",P218-SUM(Q218:R218)))</f>
        <v>-264</v>
      </c>
      <c r="V218" s="43" t="n">
        <v>0.52927</v>
      </c>
      <c r="W218" s="43" t="n">
        <v>0.5293</v>
      </c>
      <c r="X218" s="43" t="n">
        <f aca="false">W218-V218</f>
        <v>2.99999999999745E-005</v>
      </c>
      <c r="Y218" s="43"/>
      <c r="Z218" s="43"/>
      <c r="AA218" s="43"/>
      <c r="AB218" s="43"/>
      <c r="AC218" s="43" t="s">
        <v>10482</v>
      </c>
      <c r="AD218" s="43"/>
      <c r="AE218" s="43"/>
      <c r="AF218" s="43" t="s">
        <v>10483</v>
      </c>
      <c r="AG218" s="43" t="n">
        <v>0.5293</v>
      </c>
      <c r="AH218" s="43" t="s">
        <v>10850</v>
      </c>
      <c r="AI218" s="63" t="n">
        <v>1000</v>
      </c>
      <c r="AJ218" s="63" t="n">
        <v>6</v>
      </c>
      <c r="AK218" s="43" t="s">
        <v>1134</v>
      </c>
      <c r="AL218" s="43" t="s">
        <v>1465</v>
      </c>
      <c r="AM218" s="43" t="s">
        <v>10485</v>
      </c>
      <c r="AN218" s="43" t="s">
        <v>10486</v>
      </c>
      <c r="AO218" s="43" t="s">
        <v>82</v>
      </c>
      <c r="AP218" s="23" t="s">
        <v>263</v>
      </c>
      <c r="BF218" s="23" t="s">
        <v>10498</v>
      </c>
      <c r="BG218" s="1" t="s">
        <v>183</v>
      </c>
    </row>
    <row r="219" s="23" customFormat="true" ht="12.75" hidden="true" customHeight="false" outlineLevel="0" collapsed="false">
      <c r="A219" s="23" t="s">
        <v>1146</v>
      </c>
      <c r="B219" s="23" t="s">
        <v>1147</v>
      </c>
      <c r="C219" s="40" t="s">
        <v>177</v>
      </c>
      <c r="D219" s="23" t="s">
        <v>82</v>
      </c>
      <c r="E219" s="23" t="s">
        <v>1144</v>
      </c>
      <c r="F219" s="23" t="s">
        <v>1148</v>
      </c>
      <c r="G219" s="23" t="n">
        <v>51</v>
      </c>
      <c r="H219" s="23" t="n">
        <v>200</v>
      </c>
      <c r="I219" s="41" t="s">
        <v>188</v>
      </c>
      <c r="K219" s="23" t="n">
        <v>0</v>
      </c>
      <c r="L219" s="23" t="n">
        <v>700</v>
      </c>
      <c r="M219" s="23" t="n">
        <v>0</v>
      </c>
      <c r="N219" s="23" t="n">
        <v>0</v>
      </c>
      <c r="O219" s="23" t="n">
        <f aca="false">K219+L219</f>
        <v>700</v>
      </c>
      <c r="P219" s="23" t="n">
        <f aca="false">K219+L219+M219+N219</f>
        <v>700</v>
      </c>
      <c r="Q219" s="23" t="n">
        <v>149</v>
      </c>
      <c r="R219" s="23" t="n">
        <v>740</v>
      </c>
      <c r="S219" s="23" t="n">
        <v>198</v>
      </c>
      <c r="T219" s="23" t="n">
        <v>198</v>
      </c>
      <c r="U219" s="23" t="n">
        <f aca="false">IF(I219="delivery",O219-SUM(Q219+R219),IF(I219="PO",P219-SUM(Q219:R219)))</f>
        <v>-189</v>
      </c>
      <c r="V219" s="43" t="n">
        <v>3.95</v>
      </c>
      <c r="W219" s="43" t="n">
        <v>3.95</v>
      </c>
      <c r="X219" s="43" t="n">
        <f aca="false">W219-V219</f>
        <v>0</v>
      </c>
      <c r="Y219" s="43"/>
      <c r="Z219" s="43"/>
      <c r="AA219" s="43"/>
      <c r="AB219" s="43"/>
      <c r="AC219" s="43" t="s">
        <v>10482</v>
      </c>
      <c r="AD219" s="43"/>
      <c r="AE219" s="43"/>
      <c r="AF219" s="43" t="s">
        <v>10749</v>
      </c>
      <c r="AG219" s="43" t="n">
        <v>3.95</v>
      </c>
      <c r="AH219" s="43" t="s">
        <v>10851</v>
      </c>
      <c r="AI219" s="63" t="n">
        <v>200</v>
      </c>
      <c r="AJ219" s="63" t="n">
        <v>8</v>
      </c>
      <c r="AK219" s="43" t="s">
        <v>1147</v>
      </c>
      <c r="AL219" s="43" t="s">
        <v>1465</v>
      </c>
      <c r="AM219" s="43" t="s">
        <v>10571</v>
      </c>
      <c r="AN219" s="43" t="s">
        <v>10550</v>
      </c>
      <c r="AO219" s="43" t="s">
        <v>82</v>
      </c>
      <c r="AP219" s="23" t="s">
        <v>263</v>
      </c>
      <c r="BF219" s="23" t="s">
        <v>10498</v>
      </c>
      <c r="BG219" s="1" t="s">
        <v>183</v>
      </c>
    </row>
    <row r="220" s="23" customFormat="true" ht="12.75" hidden="true" customHeight="false" outlineLevel="0" collapsed="false">
      <c r="A220" s="23" t="s">
        <v>1153</v>
      </c>
      <c r="B220" s="23" t="s">
        <v>1154</v>
      </c>
      <c r="C220" s="40" t="s">
        <v>177</v>
      </c>
      <c r="D220" s="23" t="s">
        <v>82</v>
      </c>
      <c r="E220" s="23" t="s">
        <v>1151</v>
      </c>
      <c r="F220" s="23" t="s">
        <v>1155</v>
      </c>
      <c r="G220" s="23" t="n">
        <v>51</v>
      </c>
      <c r="H220" s="23" t="n">
        <v>200</v>
      </c>
      <c r="I220" s="41" t="s">
        <v>188</v>
      </c>
      <c r="K220" s="23" t="n">
        <v>0</v>
      </c>
      <c r="L220" s="23" t="n">
        <v>715</v>
      </c>
      <c r="M220" s="23" t="n">
        <v>0</v>
      </c>
      <c r="N220" s="23" t="n">
        <v>0</v>
      </c>
      <c r="O220" s="23" t="n">
        <f aca="false">K220+L220</f>
        <v>715</v>
      </c>
      <c r="P220" s="23" t="n">
        <f aca="false">K220+L220+M220+N220</f>
        <v>715</v>
      </c>
      <c r="Q220" s="23" t="n">
        <v>149</v>
      </c>
      <c r="R220" s="23" t="n">
        <v>740</v>
      </c>
      <c r="S220" s="23" t="n">
        <v>198</v>
      </c>
      <c r="T220" s="23" t="n">
        <v>198</v>
      </c>
      <c r="U220" s="23" t="n">
        <f aca="false">IF(I220="delivery",O220-SUM(Q220+R220),IF(I220="PO",P220-SUM(Q220:R220)))</f>
        <v>-174</v>
      </c>
      <c r="V220" s="43" t="n">
        <v>8.11</v>
      </c>
      <c r="W220" s="43" t="n">
        <v>8.11</v>
      </c>
      <c r="X220" s="43" t="n">
        <f aca="false">W220-V220</f>
        <v>0</v>
      </c>
      <c r="Y220" s="43"/>
      <c r="Z220" s="43"/>
      <c r="AA220" s="43"/>
      <c r="AB220" s="43"/>
      <c r="AC220" s="43" t="s">
        <v>10482</v>
      </c>
      <c r="AD220" s="43"/>
      <c r="AE220" s="43"/>
      <c r="AF220" s="43" t="s">
        <v>10749</v>
      </c>
      <c r="AG220" s="43" t="n">
        <v>8.11</v>
      </c>
      <c r="AH220" s="43" t="s">
        <v>10852</v>
      </c>
      <c r="AI220" s="63" t="n">
        <v>200</v>
      </c>
      <c r="AJ220" s="63" t="n">
        <v>8</v>
      </c>
      <c r="AK220" s="43" t="s">
        <v>1154</v>
      </c>
      <c r="AL220" s="43" t="s">
        <v>1465</v>
      </c>
      <c r="AM220" s="43" t="s">
        <v>10571</v>
      </c>
      <c r="AN220" s="43" t="s">
        <v>10550</v>
      </c>
      <c r="AO220" s="43" t="s">
        <v>82</v>
      </c>
      <c r="AP220" s="23" t="s">
        <v>263</v>
      </c>
      <c r="BF220" s="23" t="s">
        <v>10498</v>
      </c>
      <c r="BG220" s="1" t="s">
        <v>183</v>
      </c>
    </row>
    <row r="221" s="23" customFormat="true" ht="12.75" hidden="true" customHeight="false" outlineLevel="0" collapsed="false">
      <c r="A221" s="23" t="s">
        <v>1166</v>
      </c>
      <c r="B221" s="23" t="s">
        <v>1167</v>
      </c>
      <c r="C221" s="40" t="s">
        <v>177</v>
      </c>
      <c r="D221" s="23" t="s">
        <v>82</v>
      </c>
      <c r="E221" s="23" t="s">
        <v>1168</v>
      </c>
      <c r="F221" s="23" t="s">
        <v>1169</v>
      </c>
      <c r="G221" s="23" t="n">
        <v>71</v>
      </c>
      <c r="H221" s="23" t="n">
        <v>200</v>
      </c>
      <c r="I221" s="41" t="s">
        <v>188</v>
      </c>
      <c r="K221" s="23" t="n">
        <v>0</v>
      </c>
      <c r="L221" s="23" t="n">
        <v>150</v>
      </c>
      <c r="M221" s="23" t="n">
        <v>600</v>
      </c>
      <c r="N221" s="23" t="n">
        <v>0</v>
      </c>
      <c r="O221" s="23" t="n">
        <f aca="false">K221+L221</f>
        <v>150</v>
      </c>
      <c r="P221" s="23" t="n">
        <f aca="false">K221+L221+M221+N221</f>
        <v>750</v>
      </c>
      <c r="Q221" s="23" t="n">
        <v>149</v>
      </c>
      <c r="R221" s="23" t="n">
        <v>740</v>
      </c>
      <c r="S221" s="23" t="n">
        <v>198</v>
      </c>
      <c r="T221" s="23" t="n">
        <v>198</v>
      </c>
      <c r="U221" s="23" t="n">
        <f aca="false">IF(I221="delivery",O221-SUM(Q221+R221),IF(I221="PO",P221-SUM(Q221:R221)))</f>
        <v>-139</v>
      </c>
      <c r="V221" s="43" t="n">
        <v>333.35</v>
      </c>
      <c r="W221" s="43" t="n">
        <v>333.35</v>
      </c>
      <c r="X221" s="43" t="n">
        <f aca="false">W221-V221</f>
        <v>0</v>
      </c>
      <c r="Y221" s="43"/>
      <c r="Z221" s="43"/>
      <c r="AA221" s="43"/>
      <c r="AB221" s="43"/>
      <c r="AC221" s="43" t="s">
        <v>10482</v>
      </c>
      <c r="AD221" s="43"/>
      <c r="AE221" s="43"/>
      <c r="AF221" s="43" t="s">
        <v>10749</v>
      </c>
      <c r="AG221" s="43" t="n">
        <v>333.35</v>
      </c>
      <c r="AH221" s="43" t="s">
        <v>10853</v>
      </c>
      <c r="AI221" s="63" t="n">
        <v>200</v>
      </c>
      <c r="AJ221" s="63" t="n">
        <v>12</v>
      </c>
      <c r="AK221" s="43" t="s">
        <v>1167</v>
      </c>
      <c r="AL221" s="43" t="s">
        <v>1465</v>
      </c>
      <c r="AM221" s="43" t="s">
        <v>10854</v>
      </c>
      <c r="AN221" s="43" t="s">
        <v>10642</v>
      </c>
      <c r="AO221" s="43" t="s">
        <v>82</v>
      </c>
      <c r="AP221" s="23" t="s">
        <v>263</v>
      </c>
      <c r="BF221" s="23" t="s">
        <v>10498</v>
      </c>
      <c r="BG221" s="1" t="s">
        <v>183</v>
      </c>
    </row>
    <row r="222" s="23" customFormat="true" ht="12.75" hidden="true" customHeight="false" outlineLevel="0" collapsed="false">
      <c r="A222" s="23" t="s">
        <v>1170</v>
      </c>
      <c r="B222" s="23" t="s">
        <v>1171</v>
      </c>
      <c r="C222" s="40" t="s">
        <v>177</v>
      </c>
      <c r="D222" s="23" t="s">
        <v>82</v>
      </c>
      <c r="E222" s="23" t="s">
        <v>1172</v>
      </c>
      <c r="F222" s="23" t="s">
        <v>1173</v>
      </c>
      <c r="G222" s="23" t="n">
        <v>51</v>
      </c>
      <c r="H222" s="23" t="n">
        <v>200</v>
      </c>
      <c r="I222" s="41" t="s">
        <v>188</v>
      </c>
      <c r="K222" s="23" t="n">
        <v>0</v>
      </c>
      <c r="L222" s="23" t="n">
        <v>670</v>
      </c>
      <c r="M222" s="23" t="n">
        <v>43</v>
      </c>
      <c r="N222" s="23" t="n">
        <v>0</v>
      </c>
      <c r="O222" s="23" t="n">
        <f aca="false">K222+L222</f>
        <v>670</v>
      </c>
      <c r="P222" s="23" t="n">
        <f aca="false">K222+L222+M222+N222</f>
        <v>713</v>
      </c>
      <c r="Q222" s="23" t="n">
        <v>149</v>
      </c>
      <c r="R222" s="23" t="n">
        <v>740</v>
      </c>
      <c r="S222" s="23" t="n">
        <v>198</v>
      </c>
      <c r="T222" s="23" t="n">
        <v>198</v>
      </c>
      <c r="U222" s="23" t="n">
        <f aca="false">IF(I222="delivery",O222-SUM(Q222+R222),IF(I222="PO",P222-SUM(Q222:R222)))</f>
        <v>-176</v>
      </c>
      <c r="V222" s="43" t="n">
        <v>8.67</v>
      </c>
      <c r="W222" s="43" t="n">
        <v>8.67</v>
      </c>
      <c r="X222" s="43" t="n">
        <f aca="false">W222-V222</f>
        <v>0</v>
      </c>
      <c r="Y222" s="43"/>
      <c r="Z222" s="43"/>
      <c r="AA222" s="43"/>
      <c r="AB222" s="43"/>
      <c r="AC222" s="43" t="s">
        <v>10482</v>
      </c>
      <c r="AD222" s="43"/>
      <c r="AE222" s="43"/>
      <c r="AF222" s="43" t="s">
        <v>10749</v>
      </c>
      <c r="AG222" s="43" t="n">
        <v>8.67</v>
      </c>
      <c r="AH222" s="43" t="s">
        <v>10855</v>
      </c>
      <c r="AI222" s="63" t="n">
        <v>200</v>
      </c>
      <c r="AJ222" s="63" t="n">
        <v>8</v>
      </c>
      <c r="AK222" s="43" t="s">
        <v>1171</v>
      </c>
      <c r="AL222" s="43" t="s">
        <v>1465</v>
      </c>
      <c r="AM222" s="43" t="s">
        <v>10571</v>
      </c>
      <c r="AN222" s="43" t="s">
        <v>10550</v>
      </c>
      <c r="AO222" s="43" t="s">
        <v>82</v>
      </c>
      <c r="AP222" s="23" t="s">
        <v>263</v>
      </c>
      <c r="BF222" s="23" t="s">
        <v>10498</v>
      </c>
      <c r="BG222" s="1" t="s">
        <v>183</v>
      </c>
    </row>
    <row r="223" s="23" customFormat="true" ht="12.75" hidden="true" customHeight="false" outlineLevel="0" collapsed="false">
      <c r="A223" s="23" t="s">
        <v>1181</v>
      </c>
      <c r="B223" s="23" t="s">
        <v>1182</v>
      </c>
      <c r="C223" s="40" t="s">
        <v>177</v>
      </c>
      <c r="D223" s="23" t="s">
        <v>82</v>
      </c>
      <c r="E223" s="23" t="s">
        <v>1183</v>
      </c>
      <c r="F223" s="23" t="s">
        <v>1184</v>
      </c>
      <c r="G223" s="23" t="n">
        <v>51</v>
      </c>
      <c r="H223" s="23" t="n">
        <v>500</v>
      </c>
      <c r="I223" s="41" t="s">
        <v>188</v>
      </c>
      <c r="K223" s="23" t="n">
        <v>0</v>
      </c>
      <c r="L223" s="23" t="n">
        <v>150</v>
      </c>
      <c r="M223" s="23" t="n">
        <v>600</v>
      </c>
      <c r="N223" s="23" t="n">
        <v>0</v>
      </c>
      <c r="O223" s="23" t="n">
        <f aca="false">K223+L223</f>
        <v>150</v>
      </c>
      <c r="P223" s="23" t="n">
        <f aca="false">K223+L223+M223+N223</f>
        <v>750</v>
      </c>
      <c r="Q223" s="23" t="n">
        <v>149</v>
      </c>
      <c r="R223" s="23" t="n">
        <v>740</v>
      </c>
      <c r="S223" s="23" t="n">
        <v>198</v>
      </c>
      <c r="T223" s="23" t="n">
        <v>198</v>
      </c>
      <c r="U223" s="23" t="n">
        <f aca="false">IF(I223="delivery",O223-SUM(Q223+R223),IF(I223="PO",P223-SUM(Q223:R223)))</f>
        <v>-139</v>
      </c>
      <c r="V223" s="43" t="n">
        <v>7.55</v>
      </c>
      <c r="W223" s="43" t="n">
        <v>7.55</v>
      </c>
      <c r="X223" s="43" t="n">
        <f aca="false">W223-V223</f>
        <v>0</v>
      </c>
      <c r="Y223" s="43"/>
      <c r="Z223" s="43"/>
      <c r="AA223" s="43"/>
      <c r="AB223" s="43"/>
      <c r="AC223" s="43" t="s">
        <v>10482</v>
      </c>
      <c r="AD223" s="43"/>
      <c r="AE223" s="43"/>
      <c r="AF223" s="43" t="s">
        <v>10749</v>
      </c>
      <c r="AG223" s="43" t="n">
        <v>7.55</v>
      </c>
      <c r="AH223" s="43" t="s">
        <v>10856</v>
      </c>
      <c r="AI223" s="63" t="n">
        <v>500</v>
      </c>
      <c r="AJ223" s="63" t="n">
        <v>8</v>
      </c>
      <c r="AK223" s="43" t="s">
        <v>1182</v>
      </c>
      <c r="AL223" s="43" t="s">
        <v>1465</v>
      </c>
      <c r="AM223" s="43" t="s">
        <v>10571</v>
      </c>
      <c r="AN223" s="43" t="s">
        <v>10642</v>
      </c>
      <c r="AO223" s="43" t="s">
        <v>82</v>
      </c>
      <c r="AP223" s="23" t="s">
        <v>263</v>
      </c>
      <c r="BF223" s="23" t="s">
        <v>10498</v>
      </c>
      <c r="BG223" s="1" t="s">
        <v>183</v>
      </c>
    </row>
    <row r="224" s="23" customFormat="true" ht="12.75" hidden="true" customHeight="false" outlineLevel="0" collapsed="false">
      <c r="A224" s="23" t="s">
        <v>1185</v>
      </c>
      <c r="B224" s="23" t="s">
        <v>1186</v>
      </c>
      <c r="C224" s="40" t="s">
        <v>177</v>
      </c>
      <c r="D224" s="23" t="s">
        <v>82</v>
      </c>
      <c r="E224" s="23" t="s">
        <v>1187</v>
      </c>
      <c r="F224" s="23" t="s">
        <v>1188</v>
      </c>
      <c r="G224" s="23" t="n">
        <v>71</v>
      </c>
      <c r="H224" s="23" t="n">
        <v>2000</v>
      </c>
      <c r="I224" s="41" t="s">
        <v>188</v>
      </c>
      <c r="K224" s="23" t="n">
        <v>0</v>
      </c>
      <c r="L224" s="23" t="n">
        <v>0</v>
      </c>
      <c r="M224" s="23" t="n">
        <v>0</v>
      </c>
      <c r="N224" s="23" t="n">
        <v>0</v>
      </c>
      <c r="O224" s="23" t="n">
        <f aca="false">K224+L224</f>
        <v>0</v>
      </c>
      <c r="P224" s="23" t="n">
        <f aca="false">K224+L224+M224+N224</f>
        <v>0</v>
      </c>
      <c r="Q224" s="23" t="n">
        <v>0</v>
      </c>
      <c r="R224" s="23" t="n">
        <v>1288</v>
      </c>
      <c r="S224" s="23" t="n">
        <v>3936</v>
      </c>
      <c r="T224" s="23" t="n">
        <v>3480</v>
      </c>
      <c r="U224" s="23" t="n">
        <f aca="false">IF(I224="delivery",O224-SUM(Q224+R224),IF(I224="PO",P224-SUM(Q224:R224)))</f>
        <v>-1288</v>
      </c>
      <c r="V224" s="43" t="n">
        <v>51.8</v>
      </c>
      <c r="W224" s="43" t="n">
        <v>51.8</v>
      </c>
      <c r="X224" s="43" t="n">
        <f aca="false">W224-V224</f>
        <v>0</v>
      </c>
      <c r="Y224" s="43"/>
      <c r="Z224" s="43"/>
      <c r="AA224" s="43"/>
      <c r="AB224" s="43"/>
      <c r="AC224" s="43" t="s">
        <v>10482</v>
      </c>
      <c r="AD224" s="43"/>
      <c r="AE224" s="43"/>
      <c r="AF224" s="43"/>
      <c r="AG224" s="43" t="n">
        <v>51.8</v>
      </c>
      <c r="AH224" s="43" t="s">
        <v>10857</v>
      </c>
      <c r="AI224" s="63" t="n">
        <v>2000</v>
      </c>
      <c r="AJ224" s="63" t="n">
        <v>12</v>
      </c>
      <c r="AK224" s="43" t="s">
        <v>1186</v>
      </c>
      <c r="AL224" s="43"/>
      <c r="AM224" s="43"/>
      <c r="AN224" s="43"/>
      <c r="AO224" s="43" t="s">
        <v>82</v>
      </c>
      <c r="AP224" s="23" t="s">
        <v>194</v>
      </c>
      <c r="BF224" s="23" t="s">
        <v>10498</v>
      </c>
      <c r="BG224" s="1" t="s">
        <v>183</v>
      </c>
    </row>
    <row r="225" s="23" customFormat="true" ht="12.75" hidden="true" customHeight="false" outlineLevel="0" collapsed="false">
      <c r="A225" s="23" t="s">
        <v>1193</v>
      </c>
      <c r="B225" s="23" t="s">
        <v>1194</v>
      </c>
      <c r="C225" s="40" t="s">
        <v>177</v>
      </c>
      <c r="D225" s="23" t="s">
        <v>82</v>
      </c>
      <c r="E225" s="23" t="s">
        <v>1195</v>
      </c>
      <c r="F225" s="23" t="s">
        <v>1196</v>
      </c>
      <c r="G225" s="23" t="n">
        <v>31</v>
      </c>
      <c r="H225" s="23" t="n">
        <v>250</v>
      </c>
      <c r="I225" s="41" t="s">
        <v>188</v>
      </c>
      <c r="K225" s="23" t="n">
        <v>0</v>
      </c>
      <c r="L225" s="23" t="n">
        <v>6403</v>
      </c>
      <c r="M225" s="23" t="n">
        <v>0</v>
      </c>
      <c r="N225" s="23" t="n">
        <v>0</v>
      </c>
      <c r="O225" s="23" t="n">
        <f aca="false">K225+L225</f>
        <v>6403</v>
      </c>
      <c r="P225" s="23" t="n">
        <f aca="false">K225+L225+M225+N225</f>
        <v>6403</v>
      </c>
      <c r="Q225" s="23" t="n">
        <v>2526</v>
      </c>
      <c r="R225" s="23" t="n">
        <v>8604</v>
      </c>
      <c r="S225" s="23" t="n">
        <v>8520</v>
      </c>
      <c r="T225" s="23" t="n">
        <v>6678</v>
      </c>
      <c r="U225" s="23" t="n">
        <f aca="false">IF(I225="delivery",O225-SUM(Q225+R225),IF(I225="PO",P225-SUM(Q225:R225)))</f>
        <v>-4727</v>
      </c>
      <c r="V225" s="43" t="n">
        <v>5.513</v>
      </c>
      <c r="W225" s="43" t="n">
        <v>4.24</v>
      </c>
      <c r="X225" s="43" t="n">
        <f aca="false">W225-V225</f>
        <v>-1.273</v>
      </c>
      <c r="Y225" s="43"/>
      <c r="Z225" s="43"/>
      <c r="AA225" s="43"/>
      <c r="AB225" s="43"/>
      <c r="AC225" s="43" t="s">
        <v>10482</v>
      </c>
      <c r="AD225" s="43"/>
      <c r="AE225" s="43"/>
      <c r="AF225" s="43"/>
      <c r="AG225" s="43" t="n">
        <v>4.24</v>
      </c>
      <c r="AH225" s="43" t="s">
        <v>10858</v>
      </c>
      <c r="AI225" s="63" t="s">
        <v>10621</v>
      </c>
      <c r="AJ225" s="63" t="s">
        <v>10680</v>
      </c>
      <c r="AK225" s="43"/>
      <c r="AL225" s="43"/>
      <c r="AM225" s="43"/>
      <c r="AN225" s="43" t="s">
        <v>10486</v>
      </c>
      <c r="AO225" s="43" t="s">
        <v>82</v>
      </c>
      <c r="AP225" s="23" t="s">
        <v>189</v>
      </c>
      <c r="BF225" s="23" t="s">
        <v>10498</v>
      </c>
      <c r="BG225" s="1" t="s">
        <v>183</v>
      </c>
    </row>
    <row r="226" s="23" customFormat="true" ht="12.75" hidden="true" customHeight="false" outlineLevel="0" collapsed="false">
      <c r="A226" s="23" t="s">
        <v>1213</v>
      </c>
      <c r="B226" s="23" t="s">
        <v>1214</v>
      </c>
      <c r="C226" s="40" t="s">
        <v>177</v>
      </c>
      <c r="D226" s="23" t="s">
        <v>82</v>
      </c>
      <c r="E226" s="23" t="s">
        <v>1215</v>
      </c>
      <c r="F226" s="23" t="s">
        <v>1216</v>
      </c>
      <c r="G226" s="23" t="n">
        <v>31</v>
      </c>
      <c r="H226" s="23" t="n">
        <v>100</v>
      </c>
      <c r="I226" s="41" t="s">
        <v>188</v>
      </c>
      <c r="K226" s="23" t="n">
        <v>0</v>
      </c>
      <c r="L226" s="23" t="n">
        <v>0</v>
      </c>
      <c r="M226" s="23" t="n">
        <v>0</v>
      </c>
      <c r="N226" s="23" t="n">
        <v>0</v>
      </c>
      <c r="O226" s="23" t="n">
        <f aca="false">K226+L226</f>
        <v>0</v>
      </c>
      <c r="P226" s="23" t="n">
        <f aca="false">K226+L226+M226+N226</f>
        <v>0</v>
      </c>
      <c r="Q226" s="23" t="n">
        <v>10</v>
      </c>
      <c r="R226" s="23" t="n">
        <v>0</v>
      </c>
      <c r="S226" s="23" t="n">
        <v>10</v>
      </c>
      <c r="T226" s="23" t="n">
        <v>40</v>
      </c>
      <c r="U226" s="23" t="n">
        <f aca="false">IF(I226="delivery",O226-SUM(Q226+R226),IF(I226="PO",P226-SUM(Q226:R226)))</f>
        <v>-10</v>
      </c>
      <c r="V226" s="43" t="n">
        <v>3.64</v>
      </c>
      <c r="W226" s="43" t="n">
        <v>3.64</v>
      </c>
      <c r="X226" s="43" t="n">
        <f aca="false">W226-V226</f>
        <v>0</v>
      </c>
      <c r="Y226" s="43"/>
      <c r="Z226" s="43"/>
      <c r="AA226" s="43"/>
      <c r="AB226" s="43"/>
      <c r="AC226" s="43" t="s">
        <v>10482</v>
      </c>
      <c r="AD226" s="43"/>
      <c r="AE226" s="43"/>
      <c r="AF226" s="43"/>
      <c r="AG226" s="43" t="n">
        <v>3.64</v>
      </c>
      <c r="AH226" s="43" t="s">
        <v>10859</v>
      </c>
      <c r="AI226" s="63" t="n">
        <v>100</v>
      </c>
      <c r="AJ226" s="63" t="n">
        <v>6</v>
      </c>
      <c r="AK226" s="43"/>
      <c r="AL226" s="43"/>
      <c r="AM226" s="43"/>
      <c r="AN226" s="43" t="s">
        <v>10486</v>
      </c>
      <c r="AO226" s="43" t="s">
        <v>82</v>
      </c>
      <c r="AP226" s="23" t="s">
        <v>189</v>
      </c>
      <c r="BF226" s="23" t="s">
        <v>10498</v>
      </c>
      <c r="BG226" s="1" t="s">
        <v>183</v>
      </c>
    </row>
    <row r="227" s="23" customFormat="true" ht="12.75" hidden="true" customHeight="false" outlineLevel="0" collapsed="false">
      <c r="A227" s="23" t="s">
        <v>1217</v>
      </c>
      <c r="B227" s="23" t="s">
        <v>1218</v>
      </c>
      <c r="C227" s="40" t="s">
        <v>177</v>
      </c>
      <c r="D227" s="23" t="s">
        <v>82</v>
      </c>
      <c r="E227" s="23" t="s">
        <v>1219</v>
      </c>
      <c r="F227" s="23" t="s">
        <v>1220</v>
      </c>
      <c r="G227" s="23" t="n">
        <v>51</v>
      </c>
      <c r="H227" s="23" t="n">
        <v>300</v>
      </c>
      <c r="I227" s="41" t="s">
        <v>188</v>
      </c>
      <c r="K227" s="23" t="n">
        <v>0</v>
      </c>
      <c r="L227" s="23" t="n">
        <v>742</v>
      </c>
      <c r="M227" s="23" t="n">
        <v>0</v>
      </c>
      <c r="N227" s="23" t="n">
        <v>0</v>
      </c>
      <c r="O227" s="23" t="n">
        <f aca="false">K227+L227</f>
        <v>742</v>
      </c>
      <c r="P227" s="23" t="n">
        <f aca="false">K227+L227+M227+N227</f>
        <v>742</v>
      </c>
      <c r="Q227" s="23" t="n">
        <v>564</v>
      </c>
      <c r="R227" s="23" t="n">
        <v>1435</v>
      </c>
      <c r="S227" s="23" t="n">
        <v>1031</v>
      </c>
      <c r="T227" s="23" t="n">
        <v>1025</v>
      </c>
      <c r="U227" s="23" t="n">
        <f aca="false">IF(I227="delivery",O227-SUM(Q227+R227),IF(I227="PO",P227-SUM(Q227:R227)))</f>
        <v>-1257</v>
      </c>
      <c r="V227" s="43" t="n">
        <v>3.08</v>
      </c>
      <c r="W227" s="43" t="n">
        <v>2.86</v>
      </c>
      <c r="X227" s="43" t="n">
        <f aca="false">W227-V227</f>
        <v>-0.22</v>
      </c>
      <c r="Y227" s="43"/>
      <c r="Z227" s="43"/>
      <c r="AA227" s="43"/>
      <c r="AB227" s="43"/>
      <c r="AC227" s="43" t="s">
        <v>10482</v>
      </c>
      <c r="AD227" s="43"/>
      <c r="AE227" s="43"/>
      <c r="AF227" s="43" t="s">
        <v>10749</v>
      </c>
      <c r="AG227" s="43" t="n">
        <v>2.86</v>
      </c>
      <c r="AH227" s="43" t="s">
        <v>10860</v>
      </c>
      <c r="AI227" s="63" t="n">
        <v>500</v>
      </c>
      <c r="AJ227" s="63" t="n">
        <v>8</v>
      </c>
      <c r="AK227" s="43" t="s">
        <v>1218</v>
      </c>
      <c r="AL227" s="43" t="s">
        <v>1465</v>
      </c>
      <c r="AM227" s="43" t="s">
        <v>10844</v>
      </c>
      <c r="AN227" s="43" t="s">
        <v>10550</v>
      </c>
      <c r="AO227" s="43" t="s">
        <v>82</v>
      </c>
      <c r="AP227" s="23" t="s">
        <v>263</v>
      </c>
      <c r="BF227" s="23" t="s">
        <v>10498</v>
      </c>
      <c r="BG227" s="1" t="s">
        <v>183</v>
      </c>
    </row>
    <row r="228" s="23" customFormat="true" ht="12.75" hidden="true" customHeight="false" outlineLevel="0" collapsed="false">
      <c r="A228" s="23" t="s">
        <v>1221</v>
      </c>
      <c r="B228" s="23" t="s">
        <v>1222</v>
      </c>
      <c r="C228" s="40" t="s">
        <v>177</v>
      </c>
      <c r="D228" s="23" t="s">
        <v>82</v>
      </c>
      <c r="E228" s="23" t="s">
        <v>1223</v>
      </c>
      <c r="F228" s="23" t="s">
        <v>1224</v>
      </c>
      <c r="G228" s="23" t="n">
        <v>51</v>
      </c>
      <c r="H228" s="23" t="n">
        <v>50</v>
      </c>
      <c r="I228" s="41" t="s">
        <v>188</v>
      </c>
      <c r="K228" s="23" t="n">
        <v>0</v>
      </c>
      <c r="L228" s="23" t="n">
        <v>0</v>
      </c>
      <c r="M228" s="23" t="n">
        <v>0</v>
      </c>
      <c r="N228" s="23" t="n">
        <v>0</v>
      </c>
      <c r="O228" s="23" t="n">
        <f aca="false">K228+L228</f>
        <v>0</v>
      </c>
      <c r="P228" s="23" t="n">
        <f aca="false">K228+L228+M228+N228</f>
        <v>0</v>
      </c>
      <c r="Q228" s="23" t="n">
        <v>0</v>
      </c>
      <c r="R228" s="23" t="n">
        <v>84</v>
      </c>
      <c r="S228" s="23" t="n">
        <v>24</v>
      </c>
      <c r="T228" s="23" t="n">
        <v>36</v>
      </c>
      <c r="U228" s="23" t="n">
        <f aca="false">IF(I228="delivery",O228-SUM(Q228+R228),IF(I228="PO",P228-SUM(Q228:R228)))</f>
        <v>-84</v>
      </c>
      <c r="V228" s="43" t="n">
        <v>64.225</v>
      </c>
      <c r="W228" s="43" t="n">
        <v>64.225</v>
      </c>
      <c r="X228" s="43" t="n">
        <f aca="false">W228-V228</f>
        <v>0</v>
      </c>
      <c r="Y228" s="43"/>
      <c r="Z228" s="43"/>
      <c r="AA228" s="43"/>
      <c r="AB228" s="43"/>
      <c r="AC228" s="43" t="s">
        <v>10482</v>
      </c>
      <c r="AD228" s="43"/>
      <c r="AE228" s="43"/>
      <c r="AF228" s="43" t="s">
        <v>10502</v>
      </c>
      <c r="AG228" s="43" t="n">
        <v>64.225</v>
      </c>
      <c r="AH228" s="43" t="s">
        <v>10861</v>
      </c>
      <c r="AI228" s="63" t="s">
        <v>10862</v>
      </c>
      <c r="AJ228" s="63" t="s">
        <v>10505</v>
      </c>
      <c r="AK228" s="43"/>
      <c r="AL228" s="43"/>
      <c r="AM228" s="43"/>
      <c r="AN228" s="43" t="s">
        <v>10506</v>
      </c>
      <c r="AO228" s="43" t="s">
        <v>82</v>
      </c>
      <c r="AP228" s="23" t="s">
        <v>181</v>
      </c>
      <c r="BF228" s="23" t="s">
        <v>10498</v>
      </c>
      <c r="BG228" s="1" t="s">
        <v>183</v>
      </c>
    </row>
    <row r="229" s="23" customFormat="true" ht="12.75" hidden="true" customHeight="false" outlineLevel="0" collapsed="false">
      <c r="A229" s="23" t="s">
        <v>1225</v>
      </c>
      <c r="B229" s="23" t="s">
        <v>1226</v>
      </c>
      <c r="C229" s="40" t="s">
        <v>177</v>
      </c>
      <c r="D229" s="23" t="s">
        <v>82</v>
      </c>
      <c r="E229" s="23" t="s">
        <v>1227</v>
      </c>
      <c r="F229" s="23" t="s">
        <v>1228</v>
      </c>
      <c r="G229" s="23" t="n">
        <v>51</v>
      </c>
      <c r="H229" s="23" t="n">
        <v>50</v>
      </c>
      <c r="I229" s="41" t="s">
        <v>188</v>
      </c>
      <c r="K229" s="23" t="n">
        <v>0</v>
      </c>
      <c r="L229" s="23" t="n">
        <v>0</v>
      </c>
      <c r="M229" s="23" t="n">
        <v>0</v>
      </c>
      <c r="N229" s="23" t="n">
        <v>0</v>
      </c>
      <c r="O229" s="23" t="n">
        <f aca="false">K229+L229</f>
        <v>0</v>
      </c>
      <c r="P229" s="23" t="n">
        <f aca="false">K229+L229+M229+N229</f>
        <v>0</v>
      </c>
      <c r="Q229" s="23" t="n">
        <v>0</v>
      </c>
      <c r="R229" s="23" t="n">
        <v>84</v>
      </c>
      <c r="S229" s="23" t="n">
        <v>24</v>
      </c>
      <c r="T229" s="23" t="n">
        <v>36</v>
      </c>
      <c r="U229" s="23" t="n">
        <f aca="false">IF(I229="delivery",O229-SUM(Q229+R229),IF(I229="PO",P229-SUM(Q229:R229)))</f>
        <v>-84</v>
      </c>
      <c r="V229" s="43" t="n">
        <v>41.625</v>
      </c>
      <c r="W229" s="43" t="n">
        <v>42.545</v>
      </c>
      <c r="X229" s="43" t="n">
        <f aca="false">W229-V229</f>
        <v>0.920000000000002</v>
      </c>
      <c r="Y229" s="43"/>
      <c r="Z229" s="43"/>
      <c r="AA229" s="43"/>
      <c r="AB229" s="43"/>
      <c r="AC229" s="43" t="s">
        <v>10482</v>
      </c>
      <c r="AD229" s="43"/>
      <c r="AE229" s="43"/>
      <c r="AF229" s="43" t="s">
        <v>10502</v>
      </c>
      <c r="AG229" s="43" t="n">
        <v>42.545</v>
      </c>
      <c r="AH229" s="43" t="s">
        <v>10863</v>
      </c>
      <c r="AI229" s="63" t="s">
        <v>10862</v>
      </c>
      <c r="AJ229" s="63" t="s">
        <v>10505</v>
      </c>
      <c r="AK229" s="43"/>
      <c r="AL229" s="43"/>
      <c r="AM229" s="43"/>
      <c r="AN229" s="43" t="s">
        <v>10506</v>
      </c>
      <c r="AO229" s="43" t="s">
        <v>82</v>
      </c>
      <c r="AP229" s="23" t="s">
        <v>181</v>
      </c>
      <c r="BF229" s="23" t="s">
        <v>10498</v>
      </c>
      <c r="BG229" s="1" t="s">
        <v>183</v>
      </c>
    </row>
    <row r="230" s="23" customFormat="true" ht="12.75" hidden="true" customHeight="false" outlineLevel="0" collapsed="false">
      <c r="A230" s="23" t="s">
        <v>3715</v>
      </c>
      <c r="B230" s="23" t="s">
        <v>3716</v>
      </c>
      <c r="C230" s="40" t="s">
        <v>177</v>
      </c>
      <c r="D230" s="23" t="s">
        <v>82</v>
      </c>
      <c r="E230" s="23" t="s">
        <v>3717</v>
      </c>
      <c r="F230" s="23" t="s">
        <v>3718</v>
      </c>
      <c r="G230" s="23" t="n">
        <v>91</v>
      </c>
      <c r="H230" s="23" t="n">
        <v>100</v>
      </c>
      <c r="I230" s="41" t="s">
        <v>180</v>
      </c>
      <c r="K230" s="23" t="n">
        <v>0</v>
      </c>
      <c r="L230" s="23" t="n">
        <v>0</v>
      </c>
      <c r="M230" s="23" t="n">
        <v>0</v>
      </c>
      <c r="N230" s="23" t="n">
        <v>0</v>
      </c>
      <c r="O230" s="23" t="n">
        <f aca="false">K230+L230</f>
        <v>0</v>
      </c>
      <c r="P230" s="23" t="n">
        <f aca="false">K230+L230+M230+N230</f>
        <v>0</v>
      </c>
      <c r="Q230" s="23" t="n">
        <v>0</v>
      </c>
      <c r="R230" s="23" t="n">
        <v>604</v>
      </c>
      <c r="S230" s="23" t="n">
        <v>1834</v>
      </c>
      <c r="T230" s="23" t="n">
        <v>1146</v>
      </c>
      <c r="U230" s="23" t="n">
        <f aca="false">IF(I230="delivery",O230-SUM(Q230+R230),IF(I230="PO",P230-SUM(Q230:R230)))</f>
        <v>-604</v>
      </c>
      <c r="V230" s="43" t="n">
        <v>375</v>
      </c>
      <c r="W230" s="43" t="n">
        <v>260</v>
      </c>
      <c r="X230" s="43" t="n">
        <f aca="false">W230-V230</f>
        <v>-115</v>
      </c>
      <c r="Y230" s="43"/>
      <c r="Z230" s="43"/>
      <c r="AA230" s="43"/>
      <c r="AB230" s="43"/>
      <c r="AC230" s="43" t="s">
        <v>10482</v>
      </c>
      <c r="AD230" s="43"/>
      <c r="AE230" s="43"/>
      <c r="AF230" s="43"/>
      <c r="AG230" s="43" t="n">
        <v>260</v>
      </c>
      <c r="AH230" s="43" t="s">
        <v>10864</v>
      </c>
      <c r="AI230" s="63" t="n">
        <v>756</v>
      </c>
      <c r="AJ230" s="63" t="n">
        <v>14</v>
      </c>
      <c r="AK230" s="43" t="s">
        <v>10865</v>
      </c>
      <c r="AL230" s="43"/>
      <c r="AM230" s="43" t="s">
        <v>10866</v>
      </c>
      <c r="AN230" s="43"/>
      <c r="AO230" s="43" t="s">
        <v>82</v>
      </c>
      <c r="AP230" s="23" t="s">
        <v>194</v>
      </c>
      <c r="BF230" s="23" t="s">
        <v>10498</v>
      </c>
      <c r="BG230" s="1" t="s">
        <v>183</v>
      </c>
    </row>
    <row r="231" s="23" customFormat="true" ht="12.75" hidden="true" customHeight="false" outlineLevel="0" collapsed="false">
      <c r="A231" s="23" t="s">
        <v>1233</v>
      </c>
      <c r="B231" s="23" t="s">
        <v>1234</v>
      </c>
      <c r="C231" s="40" t="s">
        <v>177</v>
      </c>
      <c r="D231" s="23" t="s">
        <v>82</v>
      </c>
      <c r="E231" s="23" t="s">
        <v>1235</v>
      </c>
      <c r="F231" s="23" t="s">
        <v>1236</v>
      </c>
      <c r="G231" s="23" t="n">
        <v>51</v>
      </c>
      <c r="H231" s="23" t="n">
        <v>100</v>
      </c>
      <c r="I231" s="41" t="s">
        <v>188</v>
      </c>
      <c r="K231" s="23" t="n">
        <v>0</v>
      </c>
      <c r="L231" s="23" t="n">
        <v>600</v>
      </c>
      <c r="M231" s="23" t="n">
        <v>0</v>
      </c>
      <c r="N231" s="23" t="n">
        <v>0</v>
      </c>
      <c r="O231" s="23" t="n">
        <f aca="false">K231+L231</f>
        <v>600</v>
      </c>
      <c r="P231" s="23" t="n">
        <f aca="false">K231+L231+M231+N231</f>
        <v>600</v>
      </c>
      <c r="Q231" s="23" t="n">
        <v>359</v>
      </c>
      <c r="R231" s="23" t="n">
        <v>957</v>
      </c>
      <c r="S231" s="23" t="n">
        <v>662</v>
      </c>
      <c r="T231" s="23" t="n">
        <v>664</v>
      </c>
      <c r="U231" s="23" t="n">
        <f aca="false">IF(I231="delivery",O231-SUM(Q231+R231),IF(I231="PO",P231-SUM(Q231:R231)))</f>
        <v>-716</v>
      </c>
      <c r="V231" s="43" t="n">
        <v>4.64</v>
      </c>
      <c r="W231" s="43" t="n">
        <v>3.63</v>
      </c>
      <c r="X231" s="43" t="n">
        <f aca="false">W231-V231</f>
        <v>-1.01</v>
      </c>
      <c r="Y231" s="43"/>
      <c r="Z231" s="43"/>
      <c r="AA231" s="43"/>
      <c r="AB231" s="43"/>
      <c r="AC231" s="43" t="s">
        <v>10482</v>
      </c>
      <c r="AD231" s="43"/>
      <c r="AE231" s="43"/>
      <c r="AF231" s="43" t="s">
        <v>10749</v>
      </c>
      <c r="AG231" s="43" t="n">
        <v>3.63</v>
      </c>
      <c r="AH231" s="43" t="s">
        <v>10867</v>
      </c>
      <c r="AI231" s="63" t="n">
        <v>250</v>
      </c>
      <c r="AJ231" s="63" t="n">
        <v>8</v>
      </c>
      <c r="AK231" s="43" t="s">
        <v>1234</v>
      </c>
      <c r="AL231" s="43" t="s">
        <v>1465</v>
      </c>
      <c r="AM231" s="43" t="s">
        <v>10868</v>
      </c>
      <c r="AN231" s="43" t="s">
        <v>10550</v>
      </c>
      <c r="AO231" s="43" t="s">
        <v>82</v>
      </c>
      <c r="AP231" s="23" t="s">
        <v>263</v>
      </c>
      <c r="BF231" s="23" t="s">
        <v>10498</v>
      </c>
      <c r="BG231" s="1" t="s">
        <v>183</v>
      </c>
    </row>
    <row r="232" s="23" customFormat="true" ht="12.75" hidden="true" customHeight="false" outlineLevel="0" collapsed="false">
      <c r="A232" s="23" t="s">
        <v>1237</v>
      </c>
      <c r="B232" s="23" t="s">
        <v>1238</v>
      </c>
      <c r="C232" s="40" t="s">
        <v>177</v>
      </c>
      <c r="D232" s="23" t="s">
        <v>82</v>
      </c>
      <c r="E232" s="23" t="s">
        <v>1239</v>
      </c>
      <c r="F232" s="23" t="s">
        <v>1240</v>
      </c>
      <c r="G232" s="23" t="n">
        <v>51</v>
      </c>
      <c r="H232" s="23" t="n">
        <v>100</v>
      </c>
      <c r="I232" s="41" t="s">
        <v>188</v>
      </c>
      <c r="K232" s="23" t="n">
        <v>0</v>
      </c>
      <c r="L232" s="23" t="n">
        <v>564</v>
      </c>
      <c r="M232" s="23" t="n">
        <v>0</v>
      </c>
      <c r="N232" s="23" t="n">
        <v>0</v>
      </c>
      <c r="O232" s="23" t="n">
        <f aca="false">K232+L232</f>
        <v>564</v>
      </c>
      <c r="P232" s="23" t="n">
        <f aca="false">K232+L232+M232+N232</f>
        <v>564</v>
      </c>
      <c r="Q232" s="23" t="n">
        <v>359</v>
      </c>
      <c r="R232" s="23" t="n">
        <v>957</v>
      </c>
      <c r="S232" s="23" t="n">
        <v>662</v>
      </c>
      <c r="T232" s="23" t="n">
        <v>664</v>
      </c>
      <c r="U232" s="23" t="n">
        <f aca="false">IF(I232="delivery",O232-SUM(Q232+R232),IF(I232="PO",P232-SUM(Q232:R232)))</f>
        <v>-752</v>
      </c>
      <c r="V232" s="43" t="n">
        <v>10.81</v>
      </c>
      <c r="W232" s="43" t="n">
        <v>9.97</v>
      </c>
      <c r="X232" s="43" t="n">
        <f aca="false">W232-V232</f>
        <v>-0.84</v>
      </c>
      <c r="Y232" s="43"/>
      <c r="Z232" s="43"/>
      <c r="AA232" s="43"/>
      <c r="AB232" s="43"/>
      <c r="AC232" s="43" t="s">
        <v>10482</v>
      </c>
      <c r="AD232" s="43"/>
      <c r="AE232" s="43"/>
      <c r="AF232" s="43" t="s">
        <v>10749</v>
      </c>
      <c r="AG232" s="43" t="n">
        <v>9.97</v>
      </c>
      <c r="AH232" s="43" t="s">
        <v>10869</v>
      </c>
      <c r="AI232" s="63" t="n">
        <v>250</v>
      </c>
      <c r="AJ232" s="63" t="n">
        <v>8</v>
      </c>
      <c r="AK232" s="43" t="s">
        <v>1238</v>
      </c>
      <c r="AL232" s="43" t="s">
        <v>1465</v>
      </c>
      <c r="AM232" s="43" t="s">
        <v>10868</v>
      </c>
      <c r="AN232" s="43" t="s">
        <v>10550</v>
      </c>
      <c r="AO232" s="43" t="s">
        <v>82</v>
      </c>
      <c r="AP232" s="23" t="s">
        <v>263</v>
      </c>
      <c r="BF232" s="23" t="s">
        <v>10498</v>
      </c>
      <c r="BG232" s="1" t="s">
        <v>183</v>
      </c>
    </row>
    <row r="233" s="23" customFormat="true" ht="12.75" hidden="true" customHeight="false" outlineLevel="0" collapsed="false">
      <c r="A233" s="23" t="s">
        <v>1241</v>
      </c>
      <c r="B233" s="23" t="s">
        <v>1242</v>
      </c>
      <c r="C233" s="40" t="s">
        <v>177</v>
      </c>
      <c r="D233" s="23" t="s">
        <v>82</v>
      </c>
      <c r="E233" s="23" t="s">
        <v>1243</v>
      </c>
      <c r="F233" s="23" t="s">
        <v>1244</v>
      </c>
      <c r="G233" s="23" t="n">
        <v>51</v>
      </c>
      <c r="H233" s="23" t="n">
        <v>100</v>
      </c>
      <c r="I233" s="41" t="s">
        <v>188</v>
      </c>
      <c r="K233" s="23" t="n">
        <v>0</v>
      </c>
      <c r="L233" s="23" t="n">
        <v>600</v>
      </c>
      <c r="M233" s="23" t="n">
        <v>0</v>
      </c>
      <c r="N233" s="23" t="n">
        <v>0</v>
      </c>
      <c r="O233" s="23" t="n">
        <f aca="false">K233+L233</f>
        <v>600</v>
      </c>
      <c r="P233" s="23" t="n">
        <f aca="false">K233+L233+M233+N233</f>
        <v>600</v>
      </c>
      <c r="Q233" s="23" t="n">
        <v>359</v>
      </c>
      <c r="R233" s="23" t="n">
        <v>957</v>
      </c>
      <c r="S233" s="23" t="n">
        <v>662</v>
      </c>
      <c r="T233" s="23" t="n">
        <v>664</v>
      </c>
      <c r="U233" s="23" t="n">
        <f aca="false">IF(I233="delivery",O233-SUM(Q233+R233),IF(I233="PO",P233-SUM(Q233:R233)))</f>
        <v>-716</v>
      </c>
      <c r="V233" s="43" t="n">
        <v>23.77</v>
      </c>
      <c r="W233" s="43" t="n">
        <v>22.03</v>
      </c>
      <c r="X233" s="43" t="n">
        <f aca="false">W233-V233</f>
        <v>-1.74</v>
      </c>
      <c r="Y233" s="43"/>
      <c r="Z233" s="43"/>
      <c r="AA233" s="43"/>
      <c r="AB233" s="43"/>
      <c r="AC233" s="43" t="s">
        <v>10482</v>
      </c>
      <c r="AD233" s="43"/>
      <c r="AE233" s="43"/>
      <c r="AF233" s="43" t="s">
        <v>10749</v>
      </c>
      <c r="AG233" s="43" t="n">
        <v>22.03</v>
      </c>
      <c r="AH233" s="43" t="s">
        <v>10870</v>
      </c>
      <c r="AI233" s="63" t="n">
        <v>250</v>
      </c>
      <c r="AJ233" s="63" t="n">
        <v>8</v>
      </c>
      <c r="AK233" s="43" t="s">
        <v>1242</v>
      </c>
      <c r="AL233" s="43" t="s">
        <v>1465</v>
      </c>
      <c r="AM233" s="43" t="s">
        <v>10868</v>
      </c>
      <c r="AN233" s="43" t="s">
        <v>10550</v>
      </c>
      <c r="AO233" s="43" t="s">
        <v>82</v>
      </c>
      <c r="AP233" s="23" t="s">
        <v>263</v>
      </c>
      <c r="BF233" s="23" t="s">
        <v>10498</v>
      </c>
      <c r="BG233" s="1" t="s">
        <v>183</v>
      </c>
    </row>
    <row r="234" s="23" customFormat="true" ht="12.75" hidden="true" customHeight="false" outlineLevel="0" collapsed="false">
      <c r="A234" s="23" t="s">
        <v>6159</v>
      </c>
      <c r="B234" s="23" t="s">
        <v>6160</v>
      </c>
      <c r="C234" s="40" t="s">
        <v>177</v>
      </c>
      <c r="D234" s="23" t="s">
        <v>82</v>
      </c>
      <c r="E234" s="23" t="s">
        <v>6161</v>
      </c>
      <c r="F234" s="23" t="s">
        <v>6162</v>
      </c>
      <c r="G234" s="23" t="n">
        <v>55</v>
      </c>
      <c r="H234" s="23" t="n">
        <v>1</v>
      </c>
      <c r="I234" s="41" t="s">
        <v>180</v>
      </c>
      <c r="K234" s="23" t="n">
        <v>0</v>
      </c>
      <c r="L234" s="23" t="n">
        <v>0</v>
      </c>
      <c r="M234" s="23" t="n">
        <v>0</v>
      </c>
      <c r="N234" s="23" t="n">
        <v>0</v>
      </c>
      <c r="O234" s="23" t="n">
        <f aca="false">K234+L234</f>
        <v>0</v>
      </c>
      <c r="P234" s="23" t="n">
        <f aca="false">K234+L234+M234+N234</f>
        <v>0</v>
      </c>
      <c r="Q234" s="23" t="n">
        <v>0</v>
      </c>
      <c r="R234" s="23" t="n">
        <v>27</v>
      </c>
      <c r="S234" s="23" t="n">
        <v>196</v>
      </c>
      <c r="T234" s="23" t="n">
        <v>30</v>
      </c>
      <c r="U234" s="23" t="n">
        <f aca="false">IF(I234="delivery",O234-SUM(Q234+R234),IF(I234="PO",P234-SUM(Q234:R234)))</f>
        <v>-27</v>
      </c>
      <c r="V234" s="43" t="n">
        <v>140</v>
      </c>
      <c r="W234" s="43" t="n">
        <v>41.15</v>
      </c>
      <c r="X234" s="43" t="n">
        <f aca="false">W234-V234</f>
        <v>-98.85</v>
      </c>
      <c r="Y234" s="43"/>
      <c r="Z234" s="43"/>
      <c r="AA234" s="43"/>
      <c r="AB234" s="43"/>
      <c r="AC234" s="43" t="s">
        <v>10482</v>
      </c>
      <c r="AD234" s="43"/>
      <c r="AE234" s="43"/>
      <c r="AF234" s="43" t="s">
        <v>10483</v>
      </c>
      <c r="AG234" s="43" t="n">
        <v>41.15</v>
      </c>
      <c r="AH234" s="43" t="s">
        <v>10871</v>
      </c>
      <c r="AI234" s="63" t="s">
        <v>10872</v>
      </c>
      <c r="AJ234" s="63" t="s">
        <v>10873</v>
      </c>
      <c r="AK234" s="43"/>
      <c r="AL234" s="43"/>
      <c r="AM234" s="43"/>
      <c r="AN234" s="43"/>
      <c r="AO234" s="43" t="s">
        <v>82</v>
      </c>
      <c r="AP234" s="23" t="s">
        <v>1382</v>
      </c>
      <c r="BF234" s="23" t="s">
        <v>719</v>
      </c>
      <c r="BG234" s="1" t="s">
        <v>183</v>
      </c>
    </row>
    <row r="235" s="23" customFormat="true" ht="12.75" hidden="true" customHeight="false" outlineLevel="0" collapsed="false">
      <c r="A235" s="23" t="s">
        <v>1256</v>
      </c>
      <c r="B235" s="23" t="s">
        <v>1257</v>
      </c>
      <c r="C235" s="40" t="s">
        <v>177</v>
      </c>
      <c r="D235" s="23" t="s">
        <v>82</v>
      </c>
      <c r="E235" s="23" t="s">
        <v>1254</v>
      </c>
      <c r="F235" s="23" t="s">
        <v>1258</v>
      </c>
      <c r="G235" s="23" t="n">
        <v>51</v>
      </c>
      <c r="H235" s="23" t="n">
        <v>100</v>
      </c>
      <c r="I235" s="41" t="s">
        <v>188</v>
      </c>
      <c r="K235" s="23" t="n">
        <v>0</v>
      </c>
      <c r="L235" s="23" t="n">
        <v>0</v>
      </c>
      <c r="M235" s="23" t="n">
        <v>0</v>
      </c>
      <c r="N235" s="23" t="n">
        <v>0</v>
      </c>
      <c r="O235" s="23" t="n">
        <f aca="false">K235+L235</f>
        <v>0</v>
      </c>
      <c r="P235" s="23" t="n">
        <f aca="false">K235+L235+M235+N235</f>
        <v>0</v>
      </c>
      <c r="Q235" s="23" t="n">
        <v>0</v>
      </c>
      <c r="R235" s="23" t="n">
        <v>341</v>
      </c>
      <c r="S235" s="23" t="n">
        <v>1014</v>
      </c>
      <c r="T235" s="23" t="n">
        <v>627</v>
      </c>
      <c r="U235" s="23" t="n">
        <f aca="false">IF(I235="delivery",O235-SUM(Q235+R235),IF(I235="PO",P235-SUM(Q235:R235)))</f>
        <v>-341</v>
      </c>
      <c r="V235" s="43" t="n">
        <v>24.73</v>
      </c>
      <c r="W235" s="43" t="n">
        <v>24.055</v>
      </c>
      <c r="X235" s="43" t="n">
        <f aca="false">W235-V235</f>
        <v>-0.675000000000001</v>
      </c>
      <c r="Y235" s="43"/>
      <c r="Z235" s="43"/>
      <c r="AA235" s="43"/>
      <c r="AB235" s="43"/>
      <c r="AC235" s="43" t="s">
        <v>10482</v>
      </c>
      <c r="AD235" s="43"/>
      <c r="AE235" s="43"/>
      <c r="AF235" s="43" t="s">
        <v>10502</v>
      </c>
      <c r="AG235" s="43" t="n">
        <v>24.055</v>
      </c>
      <c r="AH235" s="43" t="s">
        <v>10874</v>
      </c>
      <c r="AI235" s="63" t="s">
        <v>10834</v>
      </c>
      <c r="AJ235" s="63" t="s">
        <v>10505</v>
      </c>
      <c r="AK235" s="43"/>
      <c r="AL235" s="43"/>
      <c r="AM235" s="43"/>
      <c r="AN235" s="43" t="s">
        <v>10506</v>
      </c>
      <c r="AO235" s="43" t="s">
        <v>82</v>
      </c>
      <c r="AP235" s="23" t="s">
        <v>181</v>
      </c>
      <c r="BF235" s="23" t="s">
        <v>10498</v>
      </c>
      <c r="BG235" s="1" t="s">
        <v>183</v>
      </c>
    </row>
    <row r="236" s="23" customFormat="true" ht="12.75" hidden="true" customHeight="false" outlineLevel="0" collapsed="false">
      <c r="A236" s="66" t="s">
        <v>10875</v>
      </c>
      <c r="B236" s="23" t="s">
        <v>10876</v>
      </c>
      <c r="C236" s="40" t="s">
        <v>177</v>
      </c>
      <c r="D236" s="66" t="s">
        <v>82</v>
      </c>
      <c r="E236" s="23" t="s">
        <v>10877</v>
      </c>
      <c r="F236" s="23" t="s">
        <v>10878</v>
      </c>
      <c r="G236" s="23" t="n">
        <v>55</v>
      </c>
      <c r="H236" s="23" t="n">
        <v>1</v>
      </c>
      <c r="I236" s="67" t="s">
        <v>188</v>
      </c>
      <c r="K236" s="23" t="n">
        <v>0</v>
      </c>
      <c r="L236" s="23" t="n">
        <v>0</v>
      </c>
      <c r="M236" s="23" t="n">
        <v>0</v>
      </c>
      <c r="N236" s="23" t="n">
        <v>0</v>
      </c>
      <c r="O236" s="23" t="n">
        <f aca="false">K236+L236</f>
        <v>0</v>
      </c>
      <c r="P236" s="23" t="n">
        <f aca="false">K236+L236+M236+N236</f>
        <v>0</v>
      </c>
      <c r="Q236" s="23" t="n">
        <v>80</v>
      </c>
      <c r="R236" s="23" t="n">
        <v>0</v>
      </c>
      <c r="S236" s="23" t="n">
        <v>0</v>
      </c>
      <c r="T236" s="23" t="n">
        <v>0</v>
      </c>
      <c r="U236" s="23" t="n">
        <f aca="false">IF(I236="delivery",O236-SUM(Q236+R236),IF(I236="PO",P236-SUM(Q236:R236)))</f>
        <v>-80</v>
      </c>
      <c r="V236" s="43" t="n">
        <v>123.5326</v>
      </c>
      <c r="W236" s="43" t="n">
        <v>66.3087</v>
      </c>
      <c r="X236" s="43" t="n">
        <f aca="false">W236-V236</f>
        <v>-57.2239</v>
      </c>
      <c r="Y236" s="43"/>
      <c r="Z236" s="43"/>
      <c r="AA236" s="43"/>
      <c r="AB236" s="43"/>
      <c r="AC236" s="43" t="s">
        <v>10482</v>
      </c>
      <c r="AD236" s="43"/>
      <c r="AE236" s="43"/>
      <c r="AF236" s="43"/>
      <c r="AG236" s="43" t="n">
        <v>66.3087</v>
      </c>
      <c r="AH236" s="43" t="s">
        <v>10879</v>
      </c>
      <c r="AI236" s="63" t="n">
        <v>100</v>
      </c>
      <c r="AJ236" s="63" t="n">
        <v>12</v>
      </c>
      <c r="AK236" s="43"/>
      <c r="AL236" s="43"/>
      <c r="AM236" s="43"/>
      <c r="AN236" s="43" t="s">
        <v>10550</v>
      </c>
      <c r="AO236" s="43" t="s">
        <v>82</v>
      </c>
      <c r="AP236" s="67" t="s">
        <v>189</v>
      </c>
      <c r="BF236" s="68" t="s">
        <v>719</v>
      </c>
      <c r="BG236" s="1" t="s">
        <v>183</v>
      </c>
    </row>
    <row r="237" s="23" customFormat="true" ht="12.75" hidden="true" customHeight="false" outlineLevel="0" collapsed="false">
      <c r="A237" s="23" t="s">
        <v>3088</v>
      </c>
      <c r="B237" s="23" t="s">
        <v>3089</v>
      </c>
      <c r="C237" s="40" t="s">
        <v>177</v>
      </c>
      <c r="D237" s="23" t="s">
        <v>82</v>
      </c>
      <c r="E237" s="23" t="s">
        <v>3090</v>
      </c>
      <c r="F237" s="23" t="s">
        <v>3091</v>
      </c>
      <c r="G237" s="23" t="n">
        <v>101</v>
      </c>
      <c r="H237" s="23" t="n">
        <v>100</v>
      </c>
      <c r="I237" s="41" t="s">
        <v>180</v>
      </c>
      <c r="J237" s="23" t="s">
        <v>10880</v>
      </c>
      <c r="K237" s="23" t="n">
        <v>0</v>
      </c>
      <c r="L237" s="23" t="n">
        <v>0</v>
      </c>
      <c r="M237" s="23" t="n">
        <v>0</v>
      </c>
      <c r="N237" s="23" t="n">
        <v>0</v>
      </c>
      <c r="O237" s="23" t="n">
        <f aca="false">K237+L237</f>
        <v>0</v>
      </c>
      <c r="P237" s="23" t="n">
        <f aca="false">K237+L237+M237+N237</f>
        <v>0</v>
      </c>
      <c r="Q237" s="23" t="n">
        <v>0</v>
      </c>
      <c r="R237" s="23" t="n">
        <v>682</v>
      </c>
      <c r="S237" s="23" t="n">
        <v>2028</v>
      </c>
      <c r="T237" s="23" t="n">
        <v>1254</v>
      </c>
      <c r="U237" s="23" t="n">
        <f aca="false">IF(I237="delivery",O237-SUM(Q237+R237),IF(I237="PO",P237-SUM(Q237:R237)))</f>
        <v>-682</v>
      </c>
      <c r="V237" s="43" t="n">
        <v>170.471</v>
      </c>
      <c r="W237" s="43" t="n">
        <v>116.759</v>
      </c>
      <c r="X237" s="43" t="n">
        <f aca="false">W237-V237</f>
        <v>-53.712</v>
      </c>
      <c r="Y237" s="43"/>
      <c r="Z237" s="43"/>
      <c r="AA237" s="43"/>
      <c r="AB237" s="43"/>
      <c r="AC237" s="43" t="s">
        <v>10482</v>
      </c>
      <c r="AD237" s="43"/>
      <c r="AE237" s="43"/>
      <c r="AF237" s="43"/>
      <c r="AG237" s="43" t="n">
        <v>116.759</v>
      </c>
      <c r="AH237" s="43" t="s">
        <v>10881</v>
      </c>
      <c r="AI237" s="63" t="s">
        <v>10882</v>
      </c>
      <c r="AJ237" s="63" t="s">
        <v>10883</v>
      </c>
      <c r="AK237" s="43" t="s">
        <v>10884</v>
      </c>
      <c r="AL237" s="43"/>
      <c r="AM237" s="43"/>
      <c r="AN237" s="43"/>
      <c r="AO237" s="43" t="s">
        <v>82</v>
      </c>
      <c r="AP237" s="23" t="s">
        <v>3039</v>
      </c>
      <c r="BF237" s="23" t="s">
        <v>10498</v>
      </c>
      <c r="BG237" s="1" t="s">
        <v>183</v>
      </c>
    </row>
    <row r="238" s="23" customFormat="true" ht="12.75" hidden="true" customHeight="false" outlineLevel="0" collapsed="false">
      <c r="A238" s="23" t="s">
        <v>1270</v>
      </c>
      <c r="B238" s="23" t="s">
        <v>1271</v>
      </c>
      <c r="C238" s="40" t="s">
        <v>177</v>
      </c>
      <c r="D238" s="23" t="s">
        <v>82</v>
      </c>
      <c r="E238" s="23" t="s">
        <v>1272</v>
      </c>
      <c r="F238" s="23" t="s">
        <v>1273</v>
      </c>
      <c r="G238" s="23" t="n">
        <v>91</v>
      </c>
      <c r="H238" s="23" t="n">
        <v>1000</v>
      </c>
      <c r="I238" s="41" t="s">
        <v>188</v>
      </c>
      <c r="K238" s="23" t="n">
        <v>0</v>
      </c>
      <c r="L238" s="23" t="n">
        <v>0</v>
      </c>
      <c r="M238" s="23" t="n">
        <v>0</v>
      </c>
      <c r="N238" s="23" t="n">
        <v>0</v>
      </c>
      <c r="O238" s="23" t="n">
        <f aca="false">K238+L238</f>
        <v>0</v>
      </c>
      <c r="P238" s="23" t="n">
        <f aca="false">K238+L238+M238+N238</f>
        <v>0</v>
      </c>
      <c r="Q238" s="23" t="n">
        <v>0</v>
      </c>
      <c r="R238" s="23" t="n">
        <v>272</v>
      </c>
      <c r="S238" s="23" t="n">
        <v>104</v>
      </c>
      <c r="T238" s="23" t="n">
        <v>280</v>
      </c>
      <c r="U238" s="23" t="n">
        <f aca="false">IF(I238="delivery",O238-SUM(Q238+R238),IF(I238="PO",P238-SUM(Q238:R238)))</f>
        <v>-272</v>
      </c>
      <c r="V238" s="43" t="n">
        <v>44.45</v>
      </c>
      <c r="W238" s="43" t="n">
        <v>44.45</v>
      </c>
      <c r="X238" s="43" t="n">
        <f aca="false">W238-V238</f>
        <v>0</v>
      </c>
      <c r="Y238" s="43"/>
      <c r="Z238" s="43"/>
      <c r="AA238" s="43"/>
      <c r="AB238" s="43"/>
      <c r="AC238" s="43" t="s">
        <v>10482</v>
      </c>
      <c r="AD238" s="43"/>
      <c r="AE238" s="43"/>
      <c r="AF238" s="43"/>
      <c r="AG238" s="43" t="n">
        <v>44.45</v>
      </c>
      <c r="AH238" s="43" t="s">
        <v>10885</v>
      </c>
      <c r="AI238" s="63" t="n">
        <v>1000</v>
      </c>
      <c r="AJ238" s="63" t="n">
        <v>12</v>
      </c>
      <c r="AK238" s="43" t="s">
        <v>1271</v>
      </c>
      <c r="AL238" s="43"/>
      <c r="AM238" s="43"/>
      <c r="AN238" s="43"/>
      <c r="AO238" s="43" t="s">
        <v>82</v>
      </c>
      <c r="AP238" s="23" t="s">
        <v>194</v>
      </c>
      <c r="BF238" s="23" t="s">
        <v>10498</v>
      </c>
      <c r="BG238" s="1" t="s">
        <v>183</v>
      </c>
    </row>
    <row r="239" s="23" customFormat="true" ht="12.75" hidden="true" customHeight="false" outlineLevel="0" collapsed="false">
      <c r="A239" s="23" t="s">
        <v>1314</v>
      </c>
      <c r="B239" s="23" t="s">
        <v>1315</v>
      </c>
      <c r="C239" s="40" t="s">
        <v>177</v>
      </c>
      <c r="D239" s="23" t="s">
        <v>82</v>
      </c>
      <c r="E239" s="23" t="s">
        <v>1316</v>
      </c>
      <c r="F239" s="23" t="s">
        <v>1317</v>
      </c>
      <c r="G239" s="23" t="n">
        <v>46</v>
      </c>
      <c r="H239" s="23" t="n">
        <v>50</v>
      </c>
      <c r="I239" s="41" t="s">
        <v>188</v>
      </c>
      <c r="K239" s="23" t="n">
        <v>0</v>
      </c>
      <c r="L239" s="23" t="n">
        <v>0</v>
      </c>
      <c r="M239" s="23" t="n">
        <v>0</v>
      </c>
      <c r="N239" s="23" t="n">
        <v>0</v>
      </c>
      <c r="O239" s="23" t="n">
        <f aca="false">K239+L239</f>
        <v>0</v>
      </c>
      <c r="P239" s="23" t="n">
        <f aca="false">K239+L239+M239+N239</f>
        <v>0</v>
      </c>
      <c r="Q239" s="23" t="n">
        <v>0</v>
      </c>
      <c r="R239" s="23" t="n">
        <v>0</v>
      </c>
      <c r="S239" s="23" t="n">
        <v>0</v>
      </c>
      <c r="T239" s="23" t="n">
        <v>0</v>
      </c>
      <c r="U239" s="23" t="n">
        <f aca="false">IF(I239="delivery",O239-SUM(Q239+R239),IF(I239="PO",P239-SUM(Q239:R239)))</f>
        <v>0</v>
      </c>
      <c r="V239" s="43" t="n">
        <v>84.59</v>
      </c>
      <c r="W239" s="43" t="n">
        <v>59.625</v>
      </c>
      <c r="X239" s="43" t="n">
        <f aca="false">W239-V239</f>
        <v>-24.965</v>
      </c>
      <c r="Y239" s="43"/>
      <c r="Z239" s="43"/>
      <c r="AA239" s="43"/>
      <c r="AB239" s="43"/>
      <c r="AC239" s="43" t="s">
        <v>10482</v>
      </c>
      <c r="AD239" s="43"/>
      <c r="AE239" s="43"/>
      <c r="AF239" s="43" t="s">
        <v>10502</v>
      </c>
      <c r="AG239" s="43" t="n">
        <v>59.625</v>
      </c>
      <c r="AH239" s="43" t="s">
        <v>10886</v>
      </c>
      <c r="AI239" s="63" t="s">
        <v>10887</v>
      </c>
      <c r="AJ239" s="63" t="s">
        <v>10505</v>
      </c>
      <c r="AK239" s="43"/>
      <c r="AL239" s="43"/>
      <c r="AM239" s="43"/>
      <c r="AN239" s="43" t="s">
        <v>10506</v>
      </c>
      <c r="AO239" s="43" t="s">
        <v>82</v>
      </c>
      <c r="AP239" s="23" t="s">
        <v>181</v>
      </c>
      <c r="BF239" s="23" t="s">
        <v>10498</v>
      </c>
      <c r="BG239" s="1" t="s">
        <v>183</v>
      </c>
    </row>
    <row r="240" s="23" customFormat="true" ht="12.75" hidden="true" customHeight="false" outlineLevel="0" collapsed="false">
      <c r="A240" s="23" t="s">
        <v>1318</v>
      </c>
      <c r="B240" s="23" t="s">
        <v>1319</v>
      </c>
      <c r="C240" s="40" t="s">
        <v>177</v>
      </c>
      <c r="D240" s="23" t="s">
        <v>82</v>
      </c>
      <c r="E240" s="23" t="s">
        <v>1320</v>
      </c>
      <c r="F240" s="23" t="s">
        <v>1321</v>
      </c>
      <c r="G240" s="23" t="n">
        <v>46</v>
      </c>
      <c r="H240" s="23" t="n">
        <v>50</v>
      </c>
      <c r="I240" s="41" t="s">
        <v>188</v>
      </c>
      <c r="K240" s="23" t="n">
        <v>0</v>
      </c>
      <c r="L240" s="23" t="n">
        <v>0</v>
      </c>
      <c r="M240" s="23" t="n">
        <v>0</v>
      </c>
      <c r="N240" s="23" t="n">
        <v>0</v>
      </c>
      <c r="O240" s="23" t="n">
        <f aca="false">K240+L240</f>
        <v>0</v>
      </c>
      <c r="P240" s="23" t="n">
        <f aca="false">K240+L240+M240+N240</f>
        <v>0</v>
      </c>
      <c r="Q240" s="23" t="n">
        <v>0</v>
      </c>
      <c r="R240" s="23" t="n">
        <v>0</v>
      </c>
      <c r="S240" s="23" t="n">
        <v>0</v>
      </c>
      <c r="T240" s="23" t="n">
        <v>0</v>
      </c>
      <c r="U240" s="23" t="n">
        <f aca="false">IF(I240="delivery",O240-SUM(Q240+R240),IF(I240="PO",P240-SUM(Q240:R240)))</f>
        <v>0</v>
      </c>
      <c r="V240" s="43" t="n">
        <v>52.835</v>
      </c>
      <c r="W240" s="43" t="n">
        <v>31.789</v>
      </c>
      <c r="X240" s="43" t="n">
        <f aca="false">W240-V240</f>
        <v>-21.046</v>
      </c>
      <c r="Y240" s="43"/>
      <c r="Z240" s="43"/>
      <c r="AA240" s="43"/>
      <c r="AB240" s="43"/>
      <c r="AC240" s="43" t="s">
        <v>10482</v>
      </c>
      <c r="AD240" s="43"/>
      <c r="AE240" s="43"/>
      <c r="AF240" s="43" t="s">
        <v>10502</v>
      </c>
      <c r="AG240" s="43" t="n">
        <v>31.789</v>
      </c>
      <c r="AH240" s="43" t="s">
        <v>10888</v>
      </c>
      <c r="AI240" s="63" t="s">
        <v>10887</v>
      </c>
      <c r="AJ240" s="63" t="s">
        <v>10505</v>
      </c>
      <c r="AK240" s="43"/>
      <c r="AL240" s="43"/>
      <c r="AM240" s="43"/>
      <c r="AN240" s="43" t="s">
        <v>10506</v>
      </c>
      <c r="AO240" s="43" t="s">
        <v>82</v>
      </c>
      <c r="AP240" s="23" t="s">
        <v>181</v>
      </c>
      <c r="BF240" s="23" t="s">
        <v>10498</v>
      </c>
      <c r="BG240" s="1" t="s">
        <v>183</v>
      </c>
    </row>
    <row r="241" s="23" customFormat="true" ht="12.75" hidden="true" customHeight="false" outlineLevel="0" collapsed="false">
      <c r="A241" s="23" t="s">
        <v>1030</v>
      </c>
      <c r="B241" s="23" t="s">
        <v>1031</v>
      </c>
      <c r="C241" s="40" t="s">
        <v>177</v>
      </c>
      <c r="D241" s="23" t="s">
        <v>82</v>
      </c>
      <c r="E241" s="23" t="s">
        <v>1032</v>
      </c>
      <c r="F241" s="23" t="s">
        <v>1033</v>
      </c>
      <c r="G241" s="23" t="n">
        <v>31</v>
      </c>
      <c r="H241" s="23" t="n">
        <v>100</v>
      </c>
      <c r="I241" s="41" t="s">
        <v>188</v>
      </c>
      <c r="K241" s="23" t="n">
        <v>0</v>
      </c>
      <c r="L241" s="23" t="n">
        <v>0</v>
      </c>
      <c r="M241" s="23" t="n">
        <v>0</v>
      </c>
      <c r="N241" s="23" t="n">
        <v>0</v>
      </c>
      <c r="O241" s="23" t="n">
        <f aca="false">K241+L241</f>
        <v>0</v>
      </c>
      <c r="P241" s="23" t="n">
        <f aca="false">K241+L241+M241+N241</f>
        <v>0</v>
      </c>
      <c r="Q241" s="23" t="n">
        <v>0</v>
      </c>
      <c r="R241" s="23" t="n">
        <v>27</v>
      </c>
      <c r="S241" s="23" t="n">
        <v>664</v>
      </c>
      <c r="T241" s="23" t="n">
        <v>312</v>
      </c>
      <c r="U241" s="23" t="n">
        <f aca="false">IF(I241="delivery",O241-SUM(Q241+R241),IF(I241="PO",P241-SUM(Q241:R241)))</f>
        <v>-27</v>
      </c>
      <c r="V241" s="43" t="n">
        <v>36</v>
      </c>
      <c r="W241" s="43" t="n">
        <v>21.35</v>
      </c>
      <c r="X241" s="43" t="n">
        <f aca="false">W241-V241</f>
        <v>-14.65</v>
      </c>
      <c r="Y241" s="43"/>
      <c r="Z241" s="43"/>
      <c r="AA241" s="43"/>
      <c r="AB241" s="43"/>
      <c r="AC241" s="43" t="s">
        <v>10482</v>
      </c>
      <c r="AD241" s="43"/>
      <c r="AE241" s="43"/>
      <c r="AF241" s="43"/>
      <c r="AG241" s="43" t="n">
        <v>21.35</v>
      </c>
      <c r="AH241" s="43" t="s">
        <v>10889</v>
      </c>
      <c r="AI241" s="63" t="n">
        <v>100</v>
      </c>
      <c r="AJ241" s="63" t="n">
        <v>6</v>
      </c>
      <c r="AK241" s="43"/>
      <c r="AL241" s="43"/>
      <c r="AM241" s="43"/>
      <c r="AN241" s="43" t="s">
        <v>10486</v>
      </c>
      <c r="AO241" s="43" t="s">
        <v>82</v>
      </c>
      <c r="AP241" s="23" t="s">
        <v>189</v>
      </c>
      <c r="BF241" s="23" t="s">
        <v>10498</v>
      </c>
      <c r="BG241" s="1" t="s">
        <v>183</v>
      </c>
    </row>
    <row r="242" s="23" customFormat="true" ht="12.75" hidden="true" customHeight="false" outlineLevel="0" collapsed="false">
      <c r="A242" s="23" t="s">
        <v>1322</v>
      </c>
      <c r="B242" s="23" t="s">
        <v>1323</v>
      </c>
      <c r="C242" s="40" t="s">
        <v>177</v>
      </c>
      <c r="D242" s="23" t="s">
        <v>82</v>
      </c>
      <c r="E242" s="23" t="s">
        <v>1324</v>
      </c>
      <c r="F242" s="23" t="s">
        <v>1325</v>
      </c>
      <c r="G242" s="23" t="n">
        <v>46</v>
      </c>
      <c r="H242" s="23" t="n">
        <v>50</v>
      </c>
      <c r="I242" s="41" t="s">
        <v>188</v>
      </c>
      <c r="K242" s="23" t="n">
        <v>0</v>
      </c>
      <c r="L242" s="23" t="n">
        <v>0</v>
      </c>
      <c r="M242" s="23" t="n">
        <v>0</v>
      </c>
      <c r="N242" s="23" t="n">
        <v>0</v>
      </c>
      <c r="O242" s="23" t="n">
        <f aca="false">K242+L242</f>
        <v>0</v>
      </c>
      <c r="P242" s="23" t="n">
        <f aca="false">K242+L242+M242+N242</f>
        <v>0</v>
      </c>
      <c r="Q242" s="23" t="n">
        <v>0</v>
      </c>
      <c r="R242" s="23" t="n">
        <v>0</v>
      </c>
      <c r="S242" s="23" t="n">
        <v>0</v>
      </c>
      <c r="T242" s="23" t="n">
        <v>0</v>
      </c>
      <c r="U242" s="23" t="n">
        <f aca="false">IF(I242="delivery",O242-SUM(Q242+R242),IF(I242="PO",P242-SUM(Q242:R242)))</f>
        <v>0</v>
      </c>
      <c r="V242" s="43" t="n">
        <v>28.08</v>
      </c>
      <c r="W242" s="43" t="n">
        <v>28.08</v>
      </c>
      <c r="X242" s="43" t="n">
        <f aca="false">W242-V242</f>
        <v>0</v>
      </c>
      <c r="Y242" s="43"/>
      <c r="Z242" s="43"/>
      <c r="AA242" s="43"/>
      <c r="AB242" s="43"/>
      <c r="AC242" s="43" t="s">
        <v>10482</v>
      </c>
      <c r="AD242" s="43"/>
      <c r="AE242" s="43"/>
      <c r="AF242" s="43" t="s">
        <v>10502</v>
      </c>
      <c r="AG242" s="43" t="n">
        <v>28.08</v>
      </c>
      <c r="AH242" s="43" t="s">
        <v>10890</v>
      </c>
      <c r="AI242" s="63" t="n">
        <v>50</v>
      </c>
      <c r="AJ242" s="63" t="n">
        <v>8</v>
      </c>
      <c r="AK242" s="43"/>
      <c r="AL242" s="43"/>
      <c r="AM242" s="43"/>
      <c r="AN242" s="43" t="s">
        <v>10550</v>
      </c>
      <c r="AO242" s="43" t="s">
        <v>82</v>
      </c>
      <c r="AP242" s="23" t="s">
        <v>181</v>
      </c>
      <c r="BF242" s="23" t="s">
        <v>719</v>
      </c>
      <c r="BG242" s="1" t="s">
        <v>183</v>
      </c>
    </row>
    <row r="243" s="23" customFormat="true" ht="12.75" hidden="true" customHeight="false" outlineLevel="0" collapsed="false">
      <c r="A243" s="23" t="s">
        <v>1326</v>
      </c>
      <c r="B243" s="23" t="s">
        <v>1327</v>
      </c>
      <c r="C243" s="40" t="s">
        <v>177</v>
      </c>
      <c r="D243" s="23" t="s">
        <v>82</v>
      </c>
      <c r="E243" s="23" t="s">
        <v>1328</v>
      </c>
      <c r="F243" s="23" t="s">
        <v>1329</v>
      </c>
      <c r="G243" s="23" t="n">
        <v>41</v>
      </c>
      <c r="H243" s="23" t="n">
        <v>1000</v>
      </c>
      <c r="I243" s="41" t="s">
        <v>188</v>
      </c>
      <c r="K243" s="23" t="n">
        <v>0</v>
      </c>
      <c r="L243" s="23" t="n">
        <v>0</v>
      </c>
      <c r="M243" s="23" t="n">
        <v>0</v>
      </c>
      <c r="N243" s="23" t="n">
        <v>0</v>
      </c>
      <c r="O243" s="23" t="n">
        <f aca="false">K243+L243</f>
        <v>0</v>
      </c>
      <c r="P243" s="23" t="n">
        <f aca="false">K243+L243+M243+N243</f>
        <v>0</v>
      </c>
      <c r="Q243" s="23" t="n">
        <v>0</v>
      </c>
      <c r="R243" s="23" t="n">
        <v>341</v>
      </c>
      <c r="S243" s="23" t="n">
        <v>1014</v>
      </c>
      <c r="T243" s="23" t="n">
        <v>627</v>
      </c>
      <c r="U243" s="23" t="n">
        <f aca="false">IF(I243="delivery",O243-SUM(Q243+R243),IF(I243="PO",P243-SUM(Q243:R243)))</f>
        <v>-341</v>
      </c>
      <c r="V243" s="43" t="n">
        <v>0.48</v>
      </c>
      <c r="W243" s="43" t="n">
        <v>0.48</v>
      </c>
      <c r="X243" s="43" t="n">
        <f aca="false">W243-V243</f>
        <v>0</v>
      </c>
      <c r="Y243" s="43"/>
      <c r="Z243" s="43"/>
      <c r="AA243" s="43"/>
      <c r="AB243" s="43"/>
      <c r="AC243" s="43" t="s">
        <v>10482</v>
      </c>
      <c r="AD243" s="43"/>
      <c r="AE243" s="43"/>
      <c r="AF243" s="43" t="s">
        <v>10483</v>
      </c>
      <c r="AG243" s="43" t="n">
        <v>0.48</v>
      </c>
      <c r="AH243" s="43" t="s">
        <v>10891</v>
      </c>
      <c r="AI243" s="63" t="n">
        <v>1000</v>
      </c>
      <c r="AJ243" s="63" t="n">
        <v>6</v>
      </c>
      <c r="AK243" s="43" t="s">
        <v>1327</v>
      </c>
      <c r="AL243" s="43" t="s">
        <v>1465</v>
      </c>
      <c r="AM243" s="43" t="s">
        <v>10571</v>
      </c>
      <c r="AN243" s="43" t="s">
        <v>10486</v>
      </c>
      <c r="AO243" s="43" t="s">
        <v>82</v>
      </c>
      <c r="AP243" s="23" t="s">
        <v>263</v>
      </c>
      <c r="BF243" s="23" t="s">
        <v>10498</v>
      </c>
      <c r="BG243" s="1" t="s">
        <v>183</v>
      </c>
    </row>
    <row r="244" s="23" customFormat="true" ht="12.75" hidden="true" customHeight="false" outlineLevel="0" collapsed="false">
      <c r="A244" s="23" t="s">
        <v>1346</v>
      </c>
      <c r="B244" s="23" t="s">
        <v>1347</v>
      </c>
      <c r="C244" s="40" t="s">
        <v>177</v>
      </c>
      <c r="D244" s="23" t="s">
        <v>82</v>
      </c>
      <c r="E244" s="23" t="s">
        <v>1348</v>
      </c>
      <c r="F244" s="23" t="s">
        <v>1349</v>
      </c>
      <c r="G244" s="23" t="n">
        <v>71</v>
      </c>
      <c r="H244" s="23" t="n">
        <v>5000</v>
      </c>
      <c r="I244" s="41" t="s">
        <v>188</v>
      </c>
      <c r="K244" s="23" t="n">
        <v>0</v>
      </c>
      <c r="L244" s="23" t="n">
        <v>4420</v>
      </c>
      <c r="M244" s="23" t="n">
        <v>6300</v>
      </c>
      <c r="N244" s="23" t="n">
        <v>5000</v>
      </c>
      <c r="O244" s="23" t="n">
        <f aca="false">K244+L244</f>
        <v>4420</v>
      </c>
      <c r="P244" s="23" t="n">
        <f aca="false">K244+L244+M244+N244</f>
        <v>15720</v>
      </c>
      <c r="Q244" s="23" t="n">
        <v>9040</v>
      </c>
      <c r="R244" s="23" t="n">
        <v>9317</v>
      </c>
      <c r="S244" s="23" t="n">
        <v>7506</v>
      </c>
      <c r="T244" s="23" t="n">
        <v>7040</v>
      </c>
      <c r="U244" s="23" t="n">
        <f aca="false">IF(I244="delivery",O244-SUM(Q244+R244),IF(I244="PO",P244-SUM(Q244:R244)))</f>
        <v>-2637</v>
      </c>
      <c r="V244" s="43" t="n">
        <v>0.88</v>
      </c>
      <c r="W244" s="43" t="n">
        <v>0.88</v>
      </c>
      <c r="X244" s="43" t="n">
        <f aca="false">W244-V244</f>
        <v>0</v>
      </c>
      <c r="Y244" s="43"/>
      <c r="Z244" s="43"/>
      <c r="AA244" s="43" t="n">
        <v>0.88</v>
      </c>
      <c r="AB244" s="43"/>
      <c r="AC244" s="43" t="s">
        <v>10482</v>
      </c>
      <c r="AD244" s="43"/>
      <c r="AE244" s="43"/>
      <c r="AF244" s="43"/>
      <c r="AG244" s="43" t="n">
        <v>0.88</v>
      </c>
      <c r="AH244" s="43" t="s">
        <v>10892</v>
      </c>
      <c r="AI244" s="63" t="n">
        <v>5000</v>
      </c>
      <c r="AJ244" s="63" t="n">
        <v>7</v>
      </c>
      <c r="AK244" s="43"/>
      <c r="AL244" s="43"/>
      <c r="AM244" s="43"/>
      <c r="AN244" s="43" t="s">
        <v>10486</v>
      </c>
      <c r="AO244" s="43" t="s">
        <v>82</v>
      </c>
      <c r="AP244" s="23" t="s">
        <v>189</v>
      </c>
      <c r="BF244" s="23" t="s">
        <v>10498</v>
      </c>
      <c r="BG244" s="1" t="s">
        <v>183</v>
      </c>
    </row>
    <row r="245" s="23" customFormat="true" ht="12.75" hidden="true" customHeight="false" outlineLevel="0" collapsed="false">
      <c r="A245" s="23" t="s">
        <v>1350</v>
      </c>
      <c r="B245" s="23" t="s">
        <v>1351</v>
      </c>
      <c r="C245" s="40" t="s">
        <v>177</v>
      </c>
      <c r="D245" s="23" t="s">
        <v>82</v>
      </c>
      <c r="E245" s="23" t="s">
        <v>1352</v>
      </c>
      <c r="F245" s="23" t="s">
        <v>1353</v>
      </c>
      <c r="G245" s="23" t="n">
        <v>71</v>
      </c>
      <c r="H245" s="23" t="n">
        <v>5000</v>
      </c>
      <c r="I245" s="41" t="s">
        <v>188</v>
      </c>
      <c r="K245" s="23" t="n">
        <v>0</v>
      </c>
      <c r="L245" s="23" t="n">
        <v>4438</v>
      </c>
      <c r="M245" s="23" t="n">
        <v>3561</v>
      </c>
      <c r="N245" s="23" t="n">
        <v>5000</v>
      </c>
      <c r="O245" s="23" t="n">
        <f aca="false">K245+L245</f>
        <v>4438</v>
      </c>
      <c r="P245" s="23" t="n">
        <f aca="false">K245+L245+M245+N245</f>
        <v>12999</v>
      </c>
      <c r="Q245" s="23" t="n">
        <v>9285</v>
      </c>
      <c r="R245" s="23" t="n">
        <v>9317</v>
      </c>
      <c r="S245" s="23" t="n">
        <v>7506</v>
      </c>
      <c r="T245" s="23" t="n">
        <v>7040</v>
      </c>
      <c r="U245" s="23" t="n">
        <f aca="false">IF(I245="delivery",O245-SUM(Q245+R245),IF(I245="PO",P245-SUM(Q245:R245)))</f>
        <v>-5603</v>
      </c>
      <c r="V245" s="43" t="n">
        <v>0.89</v>
      </c>
      <c r="W245" s="43" t="n">
        <v>0.89</v>
      </c>
      <c r="X245" s="43" t="n">
        <f aca="false">W245-V245</f>
        <v>0</v>
      </c>
      <c r="Y245" s="43"/>
      <c r="Z245" s="43"/>
      <c r="AA245" s="43" t="n">
        <v>0.89</v>
      </c>
      <c r="AB245" s="43"/>
      <c r="AC245" s="43" t="s">
        <v>10482</v>
      </c>
      <c r="AD245" s="43"/>
      <c r="AE245" s="43"/>
      <c r="AF245" s="43"/>
      <c r="AG245" s="43" t="n">
        <v>0.89</v>
      </c>
      <c r="AH245" s="43" t="s">
        <v>10893</v>
      </c>
      <c r="AI245" s="63" t="n">
        <v>5000</v>
      </c>
      <c r="AJ245" s="63" t="n">
        <v>7</v>
      </c>
      <c r="AK245" s="43"/>
      <c r="AL245" s="43"/>
      <c r="AM245" s="43"/>
      <c r="AN245" s="43" t="s">
        <v>10486</v>
      </c>
      <c r="AO245" s="43" t="s">
        <v>82</v>
      </c>
      <c r="AP245" s="23" t="s">
        <v>189</v>
      </c>
      <c r="BF245" s="23" t="s">
        <v>10498</v>
      </c>
      <c r="BG245" s="1" t="s">
        <v>183</v>
      </c>
    </row>
    <row r="246" s="23" customFormat="true" ht="12.75" hidden="true" customHeight="false" outlineLevel="0" collapsed="false">
      <c r="A246" s="23" t="s">
        <v>1354</v>
      </c>
      <c r="B246" s="23" t="s">
        <v>1355</v>
      </c>
      <c r="C246" s="40" t="s">
        <v>177</v>
      </c>
      <c r="D246" s="23" t="s">
        <v>82</v>
      </c>
      <c r="E246" s="23" t="s">
        <v>1356</v>
      </c>
      <c r="F246" s="23" t="s">
        <v>1357</v>
      </c>
      <c r="G246" s="23" t="n">
        <v>31</v>
      </c>
      <c r="H246" s="23" t="n">
        <v>200</v>
      </c>
      <c r="I246" s="41" t="s">
        <v>188</v>
      </c>
      <c r="K246" s="23" t="n">
        <v>0</v>
      </c>
      <c r="L246" s="23" t="n">
        <v>1846</v>
      </c>
      <c r="M246" s="23" t="n">
        <v>0</v>
      </c>
      <c r="N246" s="23" t="n">
        <v>0</v>
      </c>
      <c r="O246" s="23" t="n">
        <f aca="false">K246+L246</f>
        <v>1846</v>
      </c>
      <c r="P246" s="23" t="n">
        <f aca="false">K246+L246+M246+N246</f>
        <v>1846</v>
      </c>
      <c r="Q246" s="23" t="n">
        <v>54</v>
      </c>
      <c r="R246" s="23" t="n">
        <v>24</v>
      </c>
      <c r="S246" s="23" t="n">
        <v>12</v>
      </c>
      <c r="T246" s="23" t="n">
        <v>18</v>
      </c>
      <c r="U246" s="23" t="n">
        <f aca="false">IF(I246="delivery",O246-SUM(Q246+R246),IF(I246="PO",P246-SUM(Q246:R246)))</f>
        <v>1768</v>
      </c>
      <c r="V246" s="43" t="n">
        <v>5.28</v>
      </c>
      <c r="W246" s="43" t="n">
        <v>5.28</v>
      </c>
      <c r="X246" s="43" t="n">
        <f aca="false">W246-V246</f>
        <v>0</v>
      </c>
      <c r="Y246" s="43"/>
      <c r="Z246" s="43"/>
      <c r="AA246" s="43" t="n">
        <v>5.28</v>
      </c>
      <c r="AB246" s="43"/>
      <c r="AC246" s="43" t="s">
        <v>10482</v>
      </c>
      <c r="AD246" s="43"/>
      <c r="AE246" s="43"/>
      <c r="AF246" s="43"/>
      <c r="AG246" s="43" t="n">
        <v>12.82</v>
      </c>
      <c r="AH246" s="43" t="s">
        <v>10894</v>
      </c>
      <c r="AI246" s="63" t="n">
        <v>200</v>
      </c>
      <c r="AJ246" s="63" t="n">
        <v>4</v>
      </c>
      <c r="AK246" s="43"/>
      <c r="AL246" s="43"/>
      <c r="AM246" s="43"/>
      <c r="AN246" s="43" t="s">
        <v>10486</v>
      </c>
      <c r="AO246" s="43" t="s">
        <v>82</v>
      </c>
      <c r="AP246" s="23" t="s">
        <v>189</v>
      </c>
      <c r="BF246" s="23" t="s">
        <v>10498</v>
      </c>
      <c r="BG246" s="1" t="s">
        <v>183</v>
      </c>
    </row>
    <row r="247" s="23" customFormat="true" ht="12.75" hidden="true" customHeight="false" outlineLevel="0" collapsed="false">
      <c r="A247" s="23" t="s">
        <v>1358</v>
      </c>
      <c r="B247" s="23" t="s">
        <v>1359</v>
      </c>
      <c r="C247" s="40" t="s">
        <v>177</v>
      </c>
      <c r="D247" s="23" t="s">
        <v>82</v>
      </c>
      <c r="E247" s="23" t="s">
        <v>1360</v>
      </c>
      <c r="F247" s="23" t="s">
        <v>1361</v>
      </c>
      <c r="G247" s="23" t="n">
        <v>71</v>
      </c>
      <c r="H247" s="23" t="n">
        <v>1050</v>
      </c>
      <c r="I247" s="41" t="s">
        <v>188</v>
      </c>
      <c r="K247" s="23" t="n">
        <v>0</v>
      </c>
      <c r="L247" s="23" t="n">
        <v>18730</v>
      </c>
      <c r="M247" s="23" t="n">
        <v>1050</v>
      </c>
      <c r="N247" s="23" t="n">
        <v>8745</v>
      </c>
      <c r="O247" s="23" t="n">
        <f aca="false">K247+L247</f>
        <v>18730</v>
      </c>
      <c r="P247" s="23" t="n">
        <f aca="false">K247+L247+M247+N247</f>
        <v>28525</v>
      </c>
      <c r="Q247" s="23" t="n">
        <v>22834</v>
      </c>
      <c r="R247" s="23" t="n">
        <v>17544</v>
      </c>
      <c r="S247" s="23" t="n">
        <v>12306</v>
      </c>
      <c r="T247" s="23" t="n">
        <v>11402</v>
      </c>
      <c r="U247" s="23" t="n">
        <f aca="false">IF(I247="delivery",O247-SUM(Q247+R247),IF(I247="PO",P247-SUM(Q247:R247)))</f>
        <v>-11853</v>
      </c>
      <c r="V247" s="43" t="n">
        <v>1.838</v>
      </c>
      <c r="W247" s="43" t="n">
        <v>1.838</v>
      </c>
      <c r="X247" s="43" t="n">
        <f aca="false">W247-V247</f>
        <v>0</v>
      </c>
      <c r="Y247" s="43"/>
      <c r="Z247" s="43"/>
      <c r="AA247" s="43"/>
      <c r="AB247" s="43"/>
      <c r="AC247" s="43" t="s">
        <v>10482</v>
      </c>
      <c r="AD247" s="43"/>
      <c r="AE247" s="43"/>
      <c r="AF247" s="43"/>
      <c r="AG247" s="43" t="n">
        <v>1.838</v>
      </c>
      <c r="AH247" s="43" t="s">
        <v>10895</v>
      </c>
      <c r="AI247" s="63" t="s">
        <v>10896</v>
      </c>
      <c r="AJ247" s="63" t="s">
        <v>10610</v>
      </c>
      <c r="AK247" s="43"/>
      <c r="AL247" s="43"/>
      <c r="AM247" s="43"/>
      <c r="AN247" s="43" t="s">
        <v>10486</v>
      </c>
      <c r="AO247" s="43" t="s">
        <v>82</v>
      </c>
      <c r="AP247" s="23" t="s">
        <v>189</v>
      </c>
      <c r="BF247" s="23" t="s">
        <v>10498</v>
      </c>
      <c r="BG247" s="1" t="s">
        <v>183</v>
      </c>
    </row>
    <row r="248" s="23" customFormat="true" ht="12.75" hidden="true" customHeight="false" outlineLevel="0" collapsed="false">
      <c r="A248" s="23" t="s">
        <v>1362</v>
      </c>
      <c r="B248" s="23" t="s">
        <v>1363</v>
      </c>
      <c r="C248" s="40" t="s">
        <v>177</v>
      </c>
      <c r="D248" s="23" t="s">
        <v>82</v>
      </c>
      <c r="E248" s="23" t="s">
        <v>1364</v>
      </c>
      <c r="F248" s="23" t="s">
        <v>1365</v>
      </c>
      <c r="G248" s="23" t="n">
        <v>71</v>
      </c>
      <c r="H248" s="23" t="n">
        <v>495</v>
      </c>
      <c r="I248" s="41" t="s">
        <v>188</v>
      </c>
      <c r="K248" s="23" t="n">
        <v>0</v>
      </c>
      <c r="L248" s="23" t="n">
        <v>5154</v>
      </c>
      <c r="M248" s="23" t="n">
        <v>0</v>
      </c>
      <c r="N248" s="23" t="n">
        <v>0</v>
      </c>
      <c r="O248" s="23" t="n">
        <f aca="false">K248+L248</f>
        <v>5154</v>
      </c>
      <c r="P248" s="23" t="n">
        <f aca="false">K248+L248+M248+N248</f>
        <v>5154</v>
      </c>
      <c r="Q248" s="23" t="n">
        <v>204</v>
      </c>
      <c r="R248" s="23" t="n">
        <v>0</v>
      </c>
      <c r="S248" s="23" t="n">
        <v>0</v>
      </c>
      <c r="T248" s="23" t="n">
        <v>0</v>
      </c>
      <c r="U248" s="23" t="n">
        <f aca="false">IF(I248="delivery",O248-SUM(Q248+R248),IF(I248="PO",P248-SUM(Q248:R248)))</f>
        <v>4950</v>
      </c>
      <c r="V248" s="43" t="n">
        <v>4.02</v>
      </c>
      <c r="W248" s="43" t="n">
        <v>4.02</v>
      </c>
      <c r="X248" s="43" t="n">
        <f aca="false">W248-V248</f>
        <v>0</v>
      </c>
      <c r="Y248" s="43"/>
      <c r="Z248" s="43"/>
      <c r="AA248" s="43" t="n">
        <v>4.02</v>
      </c>
      <c r="AB248" s="43"/>
      <c r="AC248" s="43" t="s">
        <v>10482</v>
      </c>
      <c r="AD248" s="43"/>
      <c r="AE248" s="43"/>
      <c r="AF248" s="43"/>
      <c r="AG248" s="43" t="n">
        <v>4.02</v>
      </c>
      <c r="AH248" s="43" t="s">
        <v>10897</v>
      </c>
      <c r="AI248" s="63" t="n">
        <v>495</v>
      </c>
      <c r="AJ248" s="63" t="n">
        <v>12</v>
      </c>
      <c r="AK248" s="43"/>
      <c r="AL248" s="43"/>
      <c r="AM248" s="43"/>
      <c r="AN248" s="43" t="s">
        <v>10486</v>
      </c>
      <c r="AO248" s="43" t="s">
        <v>82</v>
      </c>
      <c r="AP248" s="23" t="s">
        <v>189</v>
      </c>
      <c r="BF248" s="23" t="s">
        <v>10498</v>
      </c>
      <c r="BG248" s="1" t="s">
        <v>183</v>
      </c>
    </row>
    <row r="249" s="23" customFormat="true" ht="12.75" hidden="true" customHeight="false" outlineLevel="0" collapsed="false">
      <c r="A249" s="23" t="s">
        <v>1366</v>
      </c>
      <c r="B249" s="23" t="s">
        <v>1367</v>
      </c>
      <c r="C249" s="40" t="s">
        <v>177</v>
      </c>
      <c r="D249" s="23" t="s">
        <v>82</v>
      </c>
      <c r="E249" s="23" t="s">
        <v>1368</v>
      </c>
      <c r="F249" s="23" t="s">
        <v>1369</v>
      </c>
      <c r="G249" s="23" t="n">
        <v>71</v>
      </c>
      <c r="H249" s="23" t="n">
        <v>2500</v>
      </c>
      <c r="I249" s="41" t="s">
        <v>188</v>
      </c>
      <c r="K249" s="23" t="n">
        <v>3654</v>
      </c>
      <c r="L249" s="23" t="n">
        <v>12354</v>
      </c>
      <c r="M249" s="23" t="n">
        <v>0</v>
      </c>
      <c r="N249" s="23" t="n">
        <v>0</v>
      </c>
      <c r="O249" s="23" t="n">
        <f aca="false">K249+L249</f>
        <v>16008</v>
      </c>
      <c r="P249" s="23" t="n">
        <f aca="false">K249+L249+M249+N249</f>
        <v>16008</v>
      </c>
      <c r="Q249" s="23" t="n">
        <v>5128</v>
      </c>
      <c r="R249" s="23" t="n">
        <v>4090</v>
      </c>
      <c r="S249" s="23" t="n">
        <v>2894</v>
      </c>
      <c r="T249" s="23" t="n">
        <v>2098</v>
      </c>
      <c r="U249" s="23" t="n">
        <f aca="false">IF(I249="delivery",O249-SUM(Q249+R249),IF(I249="PO",P249-SUM(Q249:R249)))</f>
        <v>6790</v>
      </c>
      <c r="V249" s="43" t="n">
        <v>1.905</v>
      </c>
      <c r="W249" s="43" t="n">
        <v>1.905</v>
      </c>
      <c r="X249" s="43" t="n">
        <f aca="false">W249-V249</f>
        <v>0</v>
      </c>
      <c r="Y249" s="43"/>
      <c r="Z249" s="43"/>
      <c r="AA249" s="43"/>
      <c r="AB249" s="43"/>
      <c r="AC249" s="43" t="s">
        <v>10482</v>
      </c>
      <c r="AD249" s="43"/>
      <c r="AE249" s="43"/>
      <c r="AF249" s="43"/>
      <c r="AG249" s="43" t="n">
        <v>1.33</v>
      </c>
      <c r="AH249" s="43" t="s">
        <v>10898</v>
      </c>
      <c r="AI249" s="63" t="n">
        <v>2500</v>
      </c>
      <c r="AJ249" s="63" t="n">
        <v>12</v>
      </c>
      <c r="AK249" s="43"/>
      <c r="AL249" s="43"/>
      <c r="AM249" s="43"/>
      <c r="AN249" s="43" t="s">
        <v>10486</v>
      </c>
      <c r="AO249" s="43" t="s">
        <v>82</v>
      </c>
      <c r="AP249" s="23" t="s">
        <v>189</v>
      </c>
      <c r="BF249" s="23" t="s">
        <v>10498</v>
      </c>
      <c r="BG249" s="1" t="s">
        <v>183</v>
      </c>
    </row>
    <row r="250" s="23" customFormat="true" ht="12.75" hidden="true" customHeight="false" outlineLevel="0" collapsed="false">
      <c r="A250" s="23" t="s">
        <v>1370</v>
      </c>
      <c r="B250" s="23" t="s">
        <v>1371</v>
      </c>
      <c r="C250" s="40" t="s">
        <v>177</v>
      </c>
      <c r="D250" s="23" t="s">
        <v>82</v>
      </c>
      <c r="E250" s="23" t="s">
        <v>1372</v>
      </c>
      <c r="F250" s="23" t="s">
        <v>1373</v>
      </c>
      <c r="G250" s="23" t="n">
        <v>51</v>
      </c>
      <c r="H250" s="23" t="n">
        <v>2700</v>
      </c>
      <c r="I250" s="41" t="s">
        <v>188</v>
      </c>
      <c r="K250" s="23" t="n">
        <v>0</v>
      </c>
      <c r="L250" s="23" t="n">
        <v>9618</v>
      </c>
      <c r="M250" s="23" t="n">
        <v>0</v>
      </c>
      <c r="N250" s="23" t="n">
        <v>0</v>
      </c>
      <c r="O250" s="23" t="n">
        <f aca="false">K250+L250</f>
        <v>9618</v>
      </c>
      <c r="P250" s="23" t="n">
        <f aca="false">K250+L250+M250+N250</f>
        <v>9618</v>
      </c>
      <c r="Q250" s="23" t="n">
        <v>4710</v>
      </c>
      <c r="R250" s="23" t="n">
        <v>3982</v>
      </c>
      <c r="S250" s="23" t="n">
        <v>2878</v>
      </c>
      <c r="T250" s="23" t="n">
        <v>2074</v>
      </c>
      <c r="U250" s="23" t="n">
        <f aca="false">IF(I250="delivery",O250-SUM(Q250+R250),IF(I250="PO",P250-SUM(Q250:R250)))</f>
        <v>926</v>
      </c>
      <c r="V250" s="43" t="n">
        <v>4.98</v>
      </c>
      <c r="W250" s="43" t="n">
        <v>4.98</v>
      </c>
      <c r="X250" s="43" t="n">
        <f aca="false">W250-V250</f>
        <v>0</v>
      </c>
      <c r="Y250" s="43"/>
      <c r="Z250" s="43"/>
      <c r="AA250" s="43" t="n">
        <v>4.98</v>
      </c>
      <c r="AB250" s="43"/>
      <c r="AC250" s="43" t="s">
        <v>10482</v>
      </c>
      <c r="AD250" s="43"/>
      <c r="AE250" s="43"/>
      <c r="AF250" s="43"/>
      <c r="AG250" s="43" t="n">
        <v>4.98</v>
      </c>
      <c r="AH250" s="43" t="s">
        <v>10899</v>
      </c>
      <c r="AI250" s="63" t="n">
        <v>2700</v>
      </c>
      <c r="AJ250" s="63" t="n">
        <v>8</v>
      </c>
      <c r="AK250" s="43"/>
      <c r="AL250" s="43"/>
      <c r="AM250" s="43"/>
      <c r="AN250" s="43" t="s">
        <v>10486</v>
      </c>
      <c r="AO250" s="43" t="s">
        <v>82</v>
      </c>
      <c r="AP250" s="23" t="s">
        <v>189</v>
      </c>
      <c r="BF250" s="23" t="s">
        <v>10498</v>
      </c>
      <c r="BG250" s="1" t="s">
        <v>183</v>
      </c>
    </row>
    <row r="251" s="23" customFormat="true" ht="12.75" hidden="true" customHeight="false" outlineLevel="0" collapsed="false">
      <c r="A251" s="23" t="s">
        <v>1374</v>
      </c>
      <c r="B251" s="23" t="s">
        <v>1375</v>
      </c>
      <c r="C251" s="40" t="s">
        <v>177</v>
      </c>
      <c r="D251" s="23" t="s">
        <v>82</v>
      </c>
      <c r="E251" s="23" t="s">
        <v>1376</v>
      </c>
      <c r="F251" s="23" t="s">
        <v>1377</v>
      </c>
      <c r="G251" s="23" t="n">
        <v>41</v>
      </c>
      <c r="H251" s="23" t="n">
        <v>501</v>
      </c>
      <c r="I251" s="41" t="s">
        <v>188</v>
      </c>
      <c r="K251" s="23" t="n">
        <v>0</v>
      </c>
      <c r="L251" s="23" t="n">
        <v>356</v>
      </c>
      <c r="M251" s="23" t="n">
        <v>551</v>
      </c>
      <c r="N251" s="23" t="n">
        <v>0</v>
      </c>
      <c r="O251" s="23" t="n">
        <f aca="false">K251+L251</f>
        <v>356</v>
      </c>
      <c r="P251" s="23" t="n">
        <f aca="false">K251+L251+M251+N251</f>
        <v>907</v>
      </c>
      <c r="Q251" s="23" t="n">
        <v>418</v>
      </c>
      <c r="R251" s="23" t="n">
        <v>108</v>
      </c>
      <c r="S251" s="23" t="n">
        <v>16</v>
      </c>
      <c r="T251" s="23" t="n">
        <v>24</v>
      </c>
      <c r="U251" s="23" t="n">
        <f aca="false">IF(I251="delivery",O251-SUM(Q251+R251),IF(I251="PO",P251-SUM(Q251:R251)))</f>
        <v>381</v>
      </c>
      <c r="V251" s="43" t="n">
        <v>4</v>
      </c>
      <c r="W251" s="43" t="n">
        <v>4</v>
      </c>
      <c r="X251" s="43" t="n">
        <f aca="false">W251-V251</f>
        <v>0</v>
      </c>
      <c r="Y251" s="43"/>
      <c r="Z251" s="43"/>
      <c r="AA251" s="43"/>
      <c r="AB251" s="43"/>
      <c r="AC251" s="43" t="s">
        <v>10482</v>
      </c>
      <c r="AD251" s="43"/>
      <c r="AE251" s="43"/>
      <c r="AF251" s="43"/>
      <c r="AG251" s="43" t="n">
        <v>3.78</v>
      </c>
      <c r="AH251" s="43" t="s">
        <v>10900</v>
      </c>
      <c r="AI251" s="63" t="n">
        <v>501</v>
      </c>
      <c r="AJ251" s="63" t="n">
        <v>6</v>
      </c>
      <c r="AK251" s="43"/>
      <c r="AL251" s="43"/>
      <c r="AM251" s="43"/>
      <c r="AN251" s="43" t="s">
        <v>10486</v>
      </c>
      <c r="AO251" s="43" t="s">
        <v>82</v>
      </c>
      <c r="AP251" s="23" t="s">
        <v>189</v>
      </c>
      <c r="BF251" s="23" t="s">
        <v>10498</v>
      </c>
      <c r="BG251" s="1" t="s">
        <v>183</v>
      </c>
    </row>
    <row r="252" s="23" customFormat="true" ht="12.75" hidden="true" customHeight="false" outlineLevel="0" collapsed="false">
      <c r="A252" s="23" t="s">
        <v>1378</v>
      </c>
      <c r="B252" s="23" t="s">
        <v>1379</v>
      </c>
      <c r="C252" s="40" t="s">
        <v>177</v>
      </c>
      <c r="D252" s="23" t="s">
        <v>82</v>
      </c>
      <c r="E252" s="23" t="s">
        <v>1380</v>
      </c>
      <c r="F252" s="23" t="s">
        <v>1381</v>
      </c>
      <c r="G252" s="23" t="n">
        <v>26</v>
      </c>
      <c r="H252" s="23" t="n">
        <v>1000</v>
      </c>
      <c r="I252" s="41" t="s">
        <v>188</v>
      </c>
      <c r="K252" s="23" t="n">
        <v>0</v>
      </c>
      <c r="L252" s="23" t="n">
        <v>677</v>
      </c>
      <c r="M252" s="23" t="n">
        <v>0</v>
      </c>
      <c r="N252" s="23" t="n">
        <v>0</v>
      </c>
      <c r="O252" s="23" t="n">
        <f aca="false">K252+L252</f>
        <v>677</v>
      </c>
      <c r="P252" s="23" t="n">
        <f aca="false">K252+L252+M252+N252</f>
        <v>677</v>
      </c>
      <c r="Q252" s="23" t="n">
        <v>650</v>
      </c>
      <c r="R252" s="23" t="n">
        <v>1307</v>
      </c>
      <c r="S252" s="23" t="n">
        <v>730</v>
      </c>
      <c r="T252" s="23" t="n">
        <v>756</v>
      </c>
      <c r="U252" s="23" t="n">
        <f aca="false">IF(I252="delivery",O252-SUM(Q252+R252),IF(I252="PO",P252-SUM(Q252:R252)))</f>
        <v>-1280</v>
      </c>
      <c r="V252" s="43" t="n">
        <v>2.5</v>
      </c>
      <c r="W252" s="43" t="n">
        <v>2.5</v>
      </c>
      <c r="X252" s="43" t="n">
        <f aca="false">W252-V252</f>
        <v>0</v>
      </c>
      <c r="Y252" s="43"/>
      <c r="Z252" s="43"/>
      <c r="AA252" s="43" t="n">
        <v>2.5</v>
      </c>
      <c r="AB252" s="43"/>
      <c r="AC252" s="43" t="s">
        <v>10482</v>
      </c>
      <c r="AD252" s="43"/>
      <c r="AE252" s="43"/>
      <c r="AF252" s="43" t="s">
        <v>10483</v>
      </c>
      <c r="AG252" s="43" t="n">
        <v>2.5</v>
      </c>
      <c r="AH252" s="43" t="s">
        <v>10901</v>
      </c>
      <c r="AI252" s="63" t="n">
        <v>1000</v>
      </c>
      <c r="AJ252" s="63" t="n">
        <v>3</v>
      </c>
      <c r="AK252" s="43"/>
      <c r="AL252" s="43"/>
      <c r="AM252" s="43"/>
      <c r="AN252" s="43"/>
      <c r="AO252" s="43" t="s">
        <v>82</v>
      </c>
      <c r="AP252" s="23" t="s">
        <v>1382</v>
      </c>
      <c r="BF252" s="23" t="s">
        <v>10498</v>
      </c>
      <c r="BG252" s="1" t="s">
        <v>183</v>
      </c>
    </row>
    <row r="253" s="23" customFormat="true" ht="12.75" hidden="true" customHeight="false" outlineLevel="0" collapsed="false">
      <c r="A253" s="23" t="s">
        <v>1383</v>
      </c>
      <c r="B253" s="23" t="s">
        <v>1384</v>
      </c>
      <c r="C253" s="40" t="s">
        <v>177</v>
      </c>
      <c r="D253" s="23" t="s">
        <v>82</v>
      </c>
      <c r="E253" s="23" t="s">
        <v>1385</v>
      </c>
      <c r="F253" s="23" t="s">
        <v>1386</v>
      </c>
      <c r="G253" s="23" t="n">
        <v>61</v>
      </c>
      <c r="H253" s="23" t="n">
        <v>36</v>
      </c>
      <c r="I253" s="41" t="s">
        <v>188</v>
      </c>
      <c r="K253" s="23" t="n">
        <v>0</v>
      </c>
      <c r="L253" s="23" t="n">
        <v>254</v>
      </c>
      <c r="M253" s="23" t="n">
        <v>144</v>
      </c>
      <c r="N253" s="23" t="n">
        <v>0</v>
      </c>
      <c r="O253" s="23" t="n">
        <f aca="false">K253+L253</f>
        <v>254</v>
      </c>
      <c r="P253" s="23" t="n">
        <f aca="false">K253+L253+M253+N253</f>
        <v>398</v>
      </c>
      <c r="Q253" s="23" t="n">
        <v>378</v>
      </c>
      <c r="R253" s="23" t="n">
        <v>108</v>
      </c>
      <c r="S253" s="23" t="n">
        <v>16</v>
      </c>
      <c r="T253" s="23" t="n">
        <v>24</v>
      </c>
      <c r="U253" s="23" t="n">
        <f aca="false">IF(I253="delivery",O253-SUM(Q253+R253),IF(I253="PO",P253-SUM(Q253:R253)))</f>
        <v>-88</v>
      </c>
      <c r="V253" s="43" t="n">
        <v>4.75</v>
      </c>
      <c r="W253" s="43" t="n">
        <v>4.75</v>
      </c>
      <c r="X253" s="43" t="n">
        <f aca="false">W253-V253</f>
        <v>0</v>
      </c>
      <c r="Y253" s="43"/>
      <c r="Z253" s="43"/>
      <c r="AA253" s="43"/>
      <c r="AB253" s="43"/>
      <c r="AC253" s="43" t="s">
        <v>10482</v>
      </c>
      <c r="AD253" s="43"/>
      <c r="AE253" s="43"/>
      <c r="AF253" s="43"/>
      <c r="AG253" s="43" t="n">
        <v>4.75</v>
      </c>
      <c r="AH253" s="43" t="s">
        <v>10902</v>
      </c>
      <c r="AI253" s="63" t="n">
        <v>36</v>
      </c>
      <c r="AJ253" s="63" t="n">
        <v>10</v>
      </c>
      <c r="AK253" s="43"/>
      <c r="AL253" s="43"/>
      <c r="AM253" s="43"/>
      <c r="AN253" s="43" t="s">
        <v>10486</v>
      </c>
      <c r="AO253" s="43" t="s">
        <v>82</v>
      </c>
      <c r="AP253" s="23" t="s">
        <v>189</v>
      </c>
      <c r="BF253" s="23" t="s">
        <v>10498</v>
      </c>
      <c r="BG253" s="1" t="s">
        <v>183</v>
      </c>
    </row>
    <row r="254" s="23" customFormat="true" ht="12.75" hidden="true" customHeight="false" outlineLevel="0" collapsed="false">
      <c r="A254" s="23" t="s">
        <v>1387</v>
      </c>
      <c r="B254" s="23" t="s">
        <v>1388</v>
      </c>
      <c r="C254" s="40" t="s">
        <v>177</v>
      </c>
      <c r="D254" s="23" t="s">
        <v>82</v>
      </c>
      <c r="E254" s="23" t="s">
        <v>1389</v>
      </c>
      <c r="F254" s="23" t="s">
        <v>1390</v>
      </c>
      <c r="G254" s="23" t="n">
        <v>51</v>
      </c>
      <c r="H254" s="23" t="n">
        <v>100</v>
      </c>
      <c r="I254" s="41" t="s">
        <v>188</v>
      </c>
      <c r="K254" s="23" t="n">
        <v>0</v>
      </c>
      <c r="L254" s="23" t="n">
        <v>0</v>
      </c>
      <c r="M254" s="23" t="n">
        <v>0</v>
      </c>
      <c r="N254" s="23" t="n">
        <v>0</v>
      </c>
      <c r="O254" s="23" t="n">
        <f aca="false">K254+L254</f>
        <v>0</v>
      </c>
      <c r="P254" s="23" t="n">
        <f aca="false">K254+L254+M254+N254</f>
        <v>0</v>
      </c>
      <c r="Q254" s="23" t="n">
        <v>0</v>
      </c>
      <c r="R254" s="23" t="n">
        <v>22</v>
      </c>
      <c r="S254" s="23" t="n">
        <v>71</v>
      </c>
      <c r="T254" s="23" t="n">
        <v>399</v>
      </c>
      <c r="U254" s="23" t="n">
        <f aca="false">IF(I254="delivery",O254-SUM(Q254+R254),IF(I254="PO",P254-SUM(Q254:R254)))</f>
        <v>-22</v>
      </c>
      <c r="V254" s="43" t="n">
        <v>4.5</v>
      </c>
      <c r="W254" s="43" t="n">
        <v>4.5</v>
      </c>
      <c r="X254" s="43" t="n">
        <f aca="false">W254-V254</f>
        <v>0</v>
      </c>
      <c r="Y254" s="43"/>
      <c r="Z254" s="43"/>
      <c r="AA254" s="43"/>
      <c r="AB254" s="43"/>
      <c r="AC254" s="43" t="s">
        <v>10482</v>
      </c>
      <c r="AD254" s="43"/>
      <c r="AE254" s="43"/>
      <c r="AF254" s="43"/>
      <c r="AG254" s="43" t="n">
        <v>4.5</v>
      </c>
      <c r="AH254" s="43" t="s">
        <v>10903</v>
      </c>
      <c r="AI254" s="63" t="n">
        <v>100</v>
      </c>
      <c r="AJ254" s="63" t="n">
        <v>8</v>
      </c>
      <c r="AK254" s="43"/>
      <c r="AL254" s="43"/>
      <c r="AM254" s="43"/>
      <c r="AN254" s="43" t="s">
        <v>10486</v>
      </c>
      <c r="AO254" s="43" t="s">
        <v>82</v>
      </c>
      <c r="AP254" s="23" t="s">
        <v>189</v>
      </c>
      <c r="BF254" s="23" t="s">
        <v>10498</v>
      </c>
      <c r="BG254" s="1" t="s">
        <v>183</v>
      </c>
    </row>
    <row r="255" s="23" customFormat="true" ht="12.75" hidden="true" customHeight="false" outlineLevel="0" collapsed="false">
      <c r="A255" s="23" t="s">
        <v>1391</v>
      </c>
      <c r="B255" s="23" t="s">
        <v>1392</v>
      </c>
      <c r="C255" s="40" t="s">
        <v>177</v>
      </c>
      <c r="D255" s="23" t="s">
        <v>82</v>
      </c>
      <c r="E255" s="23" t="s">
        <v>1393</v>
      </c>
      <c r="F255" s="23" t="s">
        <v>1394</v>
      </c>
      <c r="G255" s="23" t="n">
        <v>41</v>
      </c>
      <c r="H255" s="23" t="n">
        <v>500</v>
      </c>
      <c r="I255" s="41" t="s">
        <v>188</v>
      </c>
      <c r="K255" s="23" t="n">
        <v>1171</v>
      </c>
      <c r="L255" s="23" t="n">
        <v>155</v>
      </c>
      <c r="M255" s="23" t="n">
        <v>0</v>
      </c>
      <c r="N255" s="23" t="n">
        <v>0</v>
      </c>
      <c r="O255" s="23" t="n">
        <f aca="false">K255+L255</f>
        <v>1326</v>
      </c>
      <c r="P255" s="23" t="n">
        <f aca="false">K255+L255+M255+N255</f>
        <v>1326</v>
      </c>
      <c r="Q255" s="23" t="n">
        <v>16</v>
      </c>
      <c r="R255" s="23" t="n">
        <v>341</v>
      </c>
      <c r="S255" s="23" t="n">
        <v>1014</v>
      </c>
      <c r="T255" s="23" t="n">
        <v>627</v>
      </c>
      <c r="U255" s="23" t="n">
        <f aca="false">IF(I255="delivery",O255-SUM(Q255+R255),IF(I255="PO",P255-SUM(Q255:R255)))</f>
        <v>969</v>
      </c>
      <c r="V255" s="43" t="n">
        <v>2.638</v>
      </c>
      <c r="W255" s="43" t="n">
        <v>2.638</v>
      </c>
      <c r="X255" s="43" t="n">
        <f aca="false">W255-V255</f>
        <v>0</v>
      </c>
      <c r="Y255" s="43"/>
      <c r="Z255" s="43"/>
      <c r="AA255" s="43"/>
      <c r="AB255" s="43"/>
      <c r="AC255" s="43" t="s">
        <v>10482</v>
      </c>
      <c r="AD255" s="43"/>
      <c r="AE255" s="43"/>
      <c r="AF255" s="43"/>
      <c r="AG255" s="43" t="n">
        <v>2.638</v>
      </c>
      <c r="AH255" s="43" t="s">
        <v>10904</v>
      </c>
      <c r="AI255" s="63" t="s">
        <v>10905</v>
      </c>
      <c r="AJ255" s="63" t="s">
        <v>10589</v>
      </c>
      <c r="AK255" s="43"/>
      <c r="AL255" s="43"/>
      <c r="AM255" s="43"/>
      <c r="AN255" s="43" t="s">
        <v>10486</v>
      </c>
      <c r="AO255" s="43" t="s">
        <v>82</v>
      </c>
      <c r="AP255" s="23" t="s">
        <v>189</v>
      </c>
      <c r="BF255" s="23" t="s">
        <v>10498</v>
      </c>
      <c r="BG255" s="1" t="s">
        <v>183</v>
      </c>
    </row>
    <row r="256" s="23" customFormat="true" ht="12.75" hidden="true" customHeight="false" outlineLevel="0" collapsed="false">
      <c r="A256" s="23" t="s">
        <v>1395</v>
      </c>
      <c r="B256" s="23" t="s">
        <v>1396</v>
      </c>
      <c r="C256" s="40" t="s">
        <v>177</v>
      </c>
      <c r="D256" s="23" t="s">
        <v>82</v>
      </c>
      <c r="E256" s="23" t="s">
        <v>1397</v>
      </c>
      <c r="F256" s="23" t="s">
        <v>1398</v>
      </c>
      <c r="G256" s="23" t="n">
        <v>26</v>
      </c>
      <c r="H256" s="23" t="n">
        <v>1000</v>
      </c>
      <c r="I256" s="41" t="s">
        <v>188</v>
      </c>
      <c r="K256" s="23" t="n">
        <v>0</v>
      </c>
      <c r="L256" s="23" t="n">
        <v>865</v>
      </c>
      <c r="M256" s="23" t="n">
        <v>0</v>
      </c>
      <c r="N256" s="23" t="n">
        <v>0</v>
      </c>
      <c r="O256" s="23" t="n">
        <f aca="false">K256+L256</f>
        <v>865</v>
      </c>
      <c r="P256" s="23" t="n">
        <f aca="false">K256+L256+M256+N256</f>
        <v>865</v>
      </c>
      <c r="Q256" s="23" t="n">
        <v>127</v>
      </c>
      <c r="R256" s="23" t="n">
        <v>1022</v>
      </c>
      <c r="S256" s="23" t="n">
        <v>2267</v>
      </c>
      <c r="T256" s="23" t="n">
        <v>1805</v>
      </c>
      <c r="U256" s="23" t="n">
        <f aca="false">IF(I256="delivery",O256-SUM(Q256+R256),IF(I256="PO",P256-SUM(Q256:R256)))</f>
        <v>-284</v>
      </c>
      <c r="V256" s="43" t="n">
        <v>4.26</v>
      </c>
      <c r="W256" s="43" t="n">
        <v>7.78</v>
      </c>
      <c r="X256" s="43" t="n">
        <f aca="false">W256-V256</f>
        <v>3.52</v>
      </c>
      <c r="Y256" s="43"/>
      <c r="Z256" s="43"/>
      <c r="AA256" s="43" t="n">
        <v>4.26</v>
      </c>
      <c r="AB256" s="43"/>
      <c r="AC256" s="43" t="s">
        <v>10482</v>
      </c>
      <c r="AD256" s="43"/>
      <c r="AE256" s="43"/>
      <c r="AF256" s="43"/>
      <c r="AG256" s="43" t="n">
        <v>7.78</v>
      </c>
      <c r="AH256" s="43" t="s">
        <v>10906</v>
      </c>
      <c r="AI256" s="63" t="n">
        <v>500</v>
      </c>
      <c r="AJ256" s="63" t="n">
        <v>4</v>
      </c>
      <c r="AK256" s="43"/>
      <c r="AL256" s="43"/>
      <c r="AM256" s="43"/>
      <c r="AN256" s="43" t="s">
        <v>10486</v>
      </c>
      <c r="AO256" s="43" t="s">
        <v>82</v>
      </c>
      <c r="AP256" s="23" t="s">
        <v>189</v>
      </c>
      <c r="BF256" s="23" t="s">
        <v>10498</v>
      </c>
      <c r="BG256" s="1" t="s">
        <v>183</v>
      </c>
    </row>
    <row r="257" s="23" customFormat="true" ht="12.75" hidden="true" customHeight="false" outlineLevel="0" collapsed="false">
      <c r="A257" s="23" t="s">
        <v>1399</v>
      </c>
      <c r="B257" s="23" t="s">
        <v>1400</v>
      </c>
      <c r="C257" s="40" t="s">
        <v>177</v>
      </c>
      <c r="D257" s="23" t="s">
        <v>82</v>
      </c>
      <c r="E257" s="23" t="s">
        <v>1401</v>
      </c>
      <c r="F257" s="23" t="s">
        <v>1402</v>
      </c>
      <c r="G257" s="23" t="n">
        <v>41</v>
      </c>
      <c r="H257" s="23" t="n">
        <v>1000</v>
      </c>
      <c r="I257" s="41" t="s">
        <v>188</v>
      </c>
      <c r="K257" s="23" t="n">
        <v>0</v>
      </c>
      <c r="L257" s="23" t="n">
        <v>983</v>
      </c>
      <c r="M257" s="23" t="n">
        <v>0</v>
      </c>
      <c r="N257" s="23" t="n">
        <v>0</v>
      </c>
      <c r="O257" s="23" t="n">
        <f aca="false">K257+L257</f>
        <v>983</v>
      </c>
      <c r="P257" s="23" t="n">
        <f aca="false">K257+L257+M257+N257</f>
        <v>983</v>
      </c>
      <c r="Q257" s="23" t="n">
        <v>90</v>
      </c>
      <c r="R257" s="23" t="n">
        <v>150</v>
      </c>
      <c r="S257" s="23" t="n">
        <v>100</v>
      </c>
      <c r="T257" s="23" t="n">
        <v>0</v>
      </c>
      <c r="U257" s="23" t="n">
        <f aca="false">IF(I257="delivery",O257-SUM(Q257+R257),IF(I257="PO",P257-SUM(Q257:R257)))</f>
        <v>743</v>
      </c>
      <c r="V257" s="43" t="n">
        <v>7.7</v>
      </c>
      <c r="W257" s="43" t="n">
        <v>7.7</v>
      </c>
      <c r="X257" s="43" t="n">
        <f aca="false">W257-V257</f>
        <v>0</v>
      </c>
      <c r="Y257" s="43"/>
      <c r="Z257" s="43"/>
      <c r="AA257" s="43"/>
      <c r="AB257" s="43" t="n">
        <v>7.7</v>
      </c>
      <c r="AC257" s="43" t="s">
        <v>10482</v>
      </c>
      <c r="AD257" s="43"/>
      <c r="AE257" s="43"/>
      <c r="AF257" s="43" t="s">
        <v>10483</v>
      </c>
      <c r="AG257" s="43" t="n">
        <v>7.7</v>
      </c>
      <c r="AH257" s="43" t="s">
        <v>10907</v>
      </c>
      <c r="AI257" s="63" t="s">
        <v>10908</v>
      </c>
      <c r="AJ257" s="63" t="s">
        <v>10909</v>
      </c>
      <c r="AK257" s="43"/>
      <c r="AL257" s="43"/>
      <c r="AM257" s="43"/>
      <c r="AN257" s="43"/>
      <c r="AO257" s="43" t="s">
        <v>82</v>
      </c>
      <c r="AP257" s="23" t="s">
        <v>1382</v>
      </c>
      <c r="BF257" s="23" t="s">
        <v>10498</v>
      </c>
      <c r="BG257" s="1" t="s">
        <v>183</v>
      </c>
    </row>
    <row r="258" s="23" customFormat="true" ht="12.75" hidden="true" customHeight="false" outlineLevel="0" collapsed="false">
      <c r="A258" s="23" t="s">
        <v>1403</v>
      </c>
      <c r="B258" s="23" t="s">
        <v>1404</v>
      </c>
      <c r="C258" s="40" t="s">
        <v>177</v>
      </c>
      <c r="D258" s="23" t="s">
        <v>82</v>
      </c>
      <c r="E258" s="23" t="s">
        <v>1405</v>
      </c>
      <c r="F258" s="23" t="s">
        <v>1406</v>
      </c>
      <c r="G258" s="23" t="n">
        <v>31</v>
      </c>
      <c r="H258" s="23" t="n">
        <v>1000</v>
      </c>
      <c r="I258" s="41" t="s">
        <v>188</v>
      </c>
      <c r="K258" s="23" t="n">
        <v>2911</v>
      </c>
      <c r="L258" s="23" t="n">
        <v>224</v>
      </c>
      <c r="M258" s="23" t="n">
        <v>0</v>
      </c>
      <c r="N258" s="23" t="n">
        <v>0</v>
      </c>
      <c r="O258" s="23" t="n">
        <f aca="false">K258+L258</f>
        <v>3135</v>
      </c>
      <c r="P258" s="23" t="n">
        <f aca="false">K258+L258+M258+N258</f>
        <v>3135</v>
      </c>
      <c r="Q258" s="23" t="n">
        <v>82</v>
      </c>
      <c r="R258" s="23" t="n">
        <v>150</v>
      </c>
      <c r="S258" s="23" t="n">
        <v>100</v>
      </c>
      <c r="T258" s="23" t="n">
        <v>0</v>
      </c>
      <c r="U258" s="23" t="n">
        <f aca="false">IF(I258="delivery",O258-SUM(Q258+R258),IF(I258="PO",P258-SUM(Q258:R258)))</f>
        <v>2903</v>
      </c>
      <c r="V258" s="43" t="n">
        <v>9.22</v>
      </c>
      <c r="W258" s="43" t="n">
        <v>9.22</v>
      </c>
      <c r="X258" s="43" t="n">
        <f aca="false">W258-V258</f>
        <v>0</v>
      </c>
      <c r="Y258" s="43"/>
      <c r="Z258" s="43"/>
      <c r="AA258" s="43"/>
      <c r="AB258" s="43"/>
      <c r="AC258" s="43" t="s">
        <v>10482</v>
      </c>
      <c r="AD258" s="43"/>
      <c r="AE258" s="43"/>
      <c r="AF258" s="43"/>
      <c r="AG258" s="43" t="n">
        <v>7.78</v>
      </c>
      <c r="AH258" s="43" t="s">
        <v>10910</v>
      </c>
      <c r="AI258" s="63" t="n">
        <v>1000</v>
      </c>
      <c r="AJ258" s="63" t="n">
        <v>4</v>
      </c>
      <c r="AK258" s="43"/>
      <c r="AL258" s="43"/>
      <c r="AM258" s="43"/>
      <c r="AN258" s="43" t="s">
        <v>10486</v>
      </c>
      <c r="AO258" s="43" t="s">
        <v>82</v>
      </c>
      <c r="AP258" s="23" t="s">
        <v>189</v>
      </c>
      <c r="BF258" s="23" t="s">
        <v>10498</v>
      </c>
      <c r="BG258" s="1" t="s">
        <v>183</v>
      </c>
    </row>
    <row r="259" s="23" customFormat="true" ht="12.75" hidden="true" customHeight="false" outlineLevel="0" collapsed="false">
      <c r="A259" s="23" t="s">
        <v>1407</v>
      </c>
      <c r="B259" s="23" t="s">
        <v>1408</v>
      </c>
      <c r="C259" s="40" t="s">
        <v>177</v>
      </c>
      <c r="D259" s="23" t="s">
        <v>82</v>
      </c>
      <c r="E259" s="23" t="s">
        <v>1409</v>
      </c>
      <c r="F259" s="23" t="s">
        <v>1410</v>
      </c>
      <c r="G259" s="23" t="n">
        <v>26</v>
      </c>
      <c r="H259" s="23" t="n">
        <v>1000</v>
      </c>
      <c r="I259" s="41" t="s">
        <v>188</v>
      </c>
      <c r="K259" s="23" t="n">
        <v>0</v>
      </c>
      <c r="L259" s="23" t="n">
        <v>0</v>
      </c>
      <c r="M259" s="23" t="n">
        <v>0</v>
      </c>
      <c r="N259" s="23" t="n">
        <v>0</v>
      </c>
      <c r="O259" s="23" t="n">
        <f aca="false">K259+L259</f>
        <v>0</v>
      </c>
      <c r="P259" s="23" t="n">
        <f aca="false">K259+L259+M259+N259</f>
        <v>0</v>
      </c>
      <c r="Q259" s="23" t="n">
        <v>0</v>
      </c>
      <c r="R259" s="23" t="n">
        <v>0</v>
      </c>
      <c r="S259" s="23" t="n">
        <v>0</v>
      </c>
      <c r="T259" s="23" t="n">
        <v>0</v>
      </c>
      <c r="U259" s="23" t="n">
        <f aca="false">IF(I259="delivery",O259-SUM(Q259+R259),IF(I259="PO",P259-SUM(Q259:R259)))</f>
        <v>0</v>
      </c>
      <c r="V259" s="43" t="n">
        <v>3.87</v>
      </c>
      <c r="W259" s="43" t="n">
        <v>3.87</v>
      </c>
      <c r="X259" s="43" t="n">
        <f aca="false">W259-V259</f>
        <v>0</v>
      </c>
      <c r="Y259" s="43"/>
      <c r="Z259" s="43"/>
      <c r="AA259" s="43"/>
      <c r="AB259" s="43"/>
      <c r="AC259" s="43" t="s">
        <v>10482</v>
      </c>
      <c r="AD259" s="43"/>
      <c r="AE259" s="43"/>
      <c r="AF259" s="43"/>
      <c r="AG259" s="43" t="n">
        <v>3.87</v>
      </c>
      <c r="AH259" s="43" t="s">
        <v>10911</v>
      </c>
      <c r="AI259" s="63" t="n">
        <v>1000</v>
      </c>
      <c r="AJ259" s="63" t="n">
        <v>3</v>
      </c>
      <c r="AK259" s="43"/>
      <c r="AL259" s="43"/>
      <c r="AM259" s="43"/>
      <c r="AN259" s="43" t="s">
        <v>10486</v>
      </c>
      <c r="AO259" s="43" t="s">
        <v>82</v>
      </c>
      <c r="AP259" s="23" t="s">
        <v>189</v>
      </c>
      <c r="BF259" s="23" t="s">
        <v>10498</v>
      </c>
      <c r="BG259" s="1" t="s">
        <v>183</v>
      </c>
    </row>
    <row r="260" s="23" customFormat="true" ht="12.75" hidden="true" customHeight="false" outlineLevel="0" collapsed="false">
      <c r="A260" s="23" t="s">
        <v>1411</v>
      </c>
      <c r="B260" s="23" t="s">
        <v>1412</v>
      </c>
      <c r="C260" s="40" t="s">
        <v>177</v>
      </c>
      <c r="D260" s="23" t="s">
        <v>82</v>
      </c>
      <c r="E260" s="23" t="s">
        <v>1413</v>
      </c>
      <c r="F260" s="23" t="s">
        <v>1414</v>
      </c>
      <c r="G260" s="23" t="n">
        <v>41</v>
      </c>
      <c r="H260" s="23" t="n">
        <v>1000</v>
      </c>
      <c r="I260" s="41" t="s">
        <v>188</v>
      </c>
      <c r="K260" s="23" t="n">
        <v>0</v>
      </c>
      <c r="L260" s="23" t="n">
        <v>616</v>
      </c>
      <c r="M260" s="23" t="n">
        <v>0</v>
      </c>
      <c r="N260" s="23" t="n">
        <v>0</v>
      </c>
      <c r="O260" s="23" t="n">
        <f aca="false">K260+L260</f>
        <v>616</v>
      </c>
      <c r="P260" s="23" t="n">
        <f aca="false">K260+L260+M260+N260</f>
        <v>616</v>
      </c>
      <c r="Q260" s="23" t="n">
        <v>115</v>
      </c>
      <c r="R260" s="23" t="n">
        <v>172</v>
      </c>
      <c r="S260" s="23" t="n">
        <v>171</v>
      </c>
      <c r="T260" s="23" t="n">
        <v>399</v>
      </c>
      <c r="U260" s="23" t="n">
        <f aca="false">IF(I260="delivery",O260-SUM(Q260+R260),IF(I260="PO",P260-SUM(Q260:R260)))</f>
        <v>329</v>
      </c>
      <c r="V260" s="43" t="n">
        <v>2.1</v>
      </c>
      <c r="W260" s="43" t="n">
        <v>2.1</v>
      </c>
      <c r="X260" s="43" t="n">
        <f aca="false">W260-V260</f>
        <v>0</v>
      </c>
      <c r="Y260" s="43"/>
      <c r="Z260" s="43"/>
      <c r="AA260" s="43" t="n">
        <v>2.1</v>
      </c>
      <c r="AB260" s="43" t="n">
        <v>2.1</v>
      </c>
      <c r="AC260" s="43" t="s">
        <v>10482</v>
      </c>
      <c r="AD260" s="43"/>
      <c r="AE260" s="43"/>
      <c r="AF260" s="43" t="s">
        <v>10483</v>
      </c>
      <c r="AG260" s="43" t="n">
        <v>2.1</v>
      </c>
      <c r="AH260" s="43" t="s">
        <v>10912</v>
      </c>
      <c r="AI260" s="63" t="s">
        <v>10908</v>
      </c>
      <c r="AJ260" s="63" t="s">
        <v>10913</v>
      </c>
      <c r="AK260" s="43"/>
      <c r="AL260" s="43"/>
      <c r="AM260" s="43"/>
      <c r="AN260" s="43"/>
      <c r="AO260" s="43" t="s">
        <v>82</v>
      </c>
      <c r="AP260" s="23" t="s">
        <v>1382</v>
      </c>
      <c r="BF260" s="23" t="s">
        <v>10498</v>
      </c>
      <c r="BG260" s="1" t="s">
        <v>183</v>
      </c>
    </row>
    <row r="261" s="23" customFormat="true" ht="12.75" hidden="true" customHeight="false" outlineLevel="0" collapsed="false">
      <c r="A261" s="23" t="s">
        <v>1415</v>
      </c>
      <c r="B261" s="23" t="s">
        <v>1416</v>
      </c>
      <c r="C261" s="40" t="s">
        <v>177</v>
      </c>
      <c r="D261" s="23" t="s">
        <v>82</v>
      </c>
      <c r="E261" s="23" t="s">
        <v>1417</v>
      </c>
      <c r="F261" s="23" t="s">
        <v>1418</v>
      </c>
      <c r="G261" s="23" t="n">
        <v>51</v>
      </c>
      <c r="H261" s="23" t="n">
        <v>100</v>
      </c>
      <c r="I261" s="41" t="s">
        <v>188</v>
      </c>
      <c r="K261" s="23" t="n">
        <v>0</v>
      </c>
      <c r="L261" s="23" t="n">
        <v>0</v>
      </c>
      <c r="M261" s="23" t="n">
        <v>0</v>
      </c>
      <c r="N261" s="23" t="n">
        <v>0</v>
      </c>
      <c r="O261" s="23" t="n">
        <f aca="false">K261+L261</f>
        <v>0</v>
      </c>
      <c r="P261" s="23" t="n">
        <f aca="false">K261+L261+M261+N261</f>
        <v>0</v>
      </c>
      <c r="Q261" s="23" t="n">
        <v>0</v>
      </c>
      <c r="R261" s="23" t="n">
        <v>44</v>
      </c>
      <c r="S261" s="23" t="n">
        <v>142</v>
      </c>
      <c r="T261" s="23" t="n">
        <v>798</v>
      </c>
      <c r="U261" s="23" t="n">
        <f aca="false">IF(I261="delivery",O261-SUM(Q261+R261),IF(I261="PO",P261-SUM(Q261:R261)))</f>
        <v>-44</v>
      </c>
      <c r="V261" s="43" t="n">
        <v>7.8</v>
      </c>
      <c r="W261" s="43" t="n">
        <v>7.8</v>
      </c>
      <c r="X261" s="43" t="n">
        <f aca="false">W261-V261</f>
        <v>0</v>
      </c>
      <c r="Y261" s="43"/>
      <c r="Z261" s="43"/>
      <c r="AA261" s="43"/>
      <c r="AB261" s="43"/>
      <c r="AC261" s="43" t="s">
        <v>10482</v>
      </c>
      <c r="AD261" s="43"/>
      <c r="AE261" s="43"/>
      <c r="AF261" s="43"/>
      <c r="AG261" s="43" t="n">
        <v>7.8</v>
      </c>
      <c r="AH261" s="43" t="s">
        <v>10914</v>
      </c>
      <c r="AI261" s="63" t="n">
        <v>100</v>
      </c>
      <c r="AJ261" s="63" t="n">
        <v>8</v>
      </c>
      <c r="AK261" s="43"/>
      <c r="AL261" s="43"/>
      <c r="AM261" s="43"/>
      <c r="AN261" s="43" t="s">
        <v>10486</v>
      </c>
      <c r="AO261" s="43" t="s">
        <v>82</v>
      </c>
      <c r="AP261" s="23" t="s">
        <v>189</v>
      </c>
      <c r="BF261" s="23" t="s">
        <v>10498</v>
      </c>
      <c r="BG261" s="1" t="s">
        <v>183</v>
      </c>
    </row>
    <row r="262" s="23" customFormat="true" ht="12.75" hidden="true" customHeight="false" outlineLevel="0" collapsed="false">
      <c r="A262" s="23" t="s">
        <v>1419</v>
      </c>
      <c r="B262" s="23" t="s">
        <v>1420</v>
      </c>
      <c r="C262" s="40" t="s">
        <v>177</v>
      </c>
      <c r="D262" s="23" t="s">
        <v>82</v>
      </c>
      <c r="E262" s="23" t="s">
        <v>1421</v>
      </c>
      <c r="F262" s="23" t="s">
        <v>1422</v>
      </c>
      <c r="G262" s="23" t="n">
        <v>51</v>
      </c>
      <c r="H262" s="23" t="n">
        <v>1000</v>
      </c>
      <c r="I262" s="41" t="s">
        <v>188</v>
      </c>
      <c r="K262" s="23" t="n">
        <v>0</v>
      </c>
      <c r="L262" s="23" t="n">
        <v>702</v>
      </c>
      <c r="M262" s="23" t="n">
        <v>0</v>
      </c>
      <c r="N262" s="23" t="n">
        <v>0</v>
      </c>
      <c r="O262" s="23" t="n">
        <f aca="false">K262+L262</f>
        <v>702</v>
      </c>
      <c r="P262" s="23" t="n">
        <f aca="false">K262+L262+M262+N262</f>
        <v>702</v>
      </c>
      <c r="Q262" s="23" t="n">
        <v>135</v>
      </c>
      <c r="R262" s="23" t="n">
        <v>729</v>
      </c>
      <c r="S262" s="23" t="n">
        <v>396</v>
      </c>
      <c r="T262" s="23" t="n">
        <v>396</v>
      </c>
      <c r="U262" s="23" t="n">
        <f aca="false">IF(I262="delivery",O262-SUM(Q262+R262),IF(I262="PO",P262-SUM(Q262:R262)))</f>
        <v>-162</v>
      </c>
      <c r="V262" s="43" t="n">
        <v>2.99</v>
      </c>
      <c r="W262" s="43" t="n">
        <v>2.99</v>
      </c>
      <c r="X262" s="43" t="n">
        <f aca="false">W262-V262</f>
        <v>0</v>
      </c>
      <c r="Y262" s="43"/>
      <c r="Z262" s="43"/>
      <c r="AA262" s="43"/>
      <c r="AB262" s="43"/>
      <c r="AC262" s="43" t="s">
        <v>10482</v>
      </c>
      <c r="AD262" s="43"/>
      <c r="AE262" s="43"/>
      <c r="AF262" s="43"/>
      <c r="AG262" s="43" t="n">
        <v>2.99</v>
      </c>
      <c r="AH262" s="43" t="s">
        <v>10915</v>
      </c>
      <c r="AI262" s="63" t="n">
        <v>1000</v>
      </c>
      <c r="AJ262" s="63" t="n">
        <v>8</v>
      </c>
      <c r="AK262" s="43"/>
      <c r="AL262" s="43"/>
      <c r="AM262" s="43"/>
      <c r="AN262" s="43" t="s">
        <v>10486</v>
      </c>
      <c r="AO262" s="43" t="s">
        <v>82</v>
      </c>
      <c r="AP262" s="23" t="s">
        <v>189</v>
      </c>
      <c r="BF262" s="23" t="s">
        <v>10498</v>
      </c>
      <c r="BG262" s="1" t="s">
        <v>183</v>
      </c>
    </row>
    <row r="263" s="23" customFormat="true" ht="12.75" hidden="true" customHeight="false" outlineLevel="0" collapsed="false">
      <c r="A263" s="23" t="s">
        <v>1423</v>
      </c>
      <c r="B263" s="23" t="s">
        <v>1424</v>
      </c>
      <c r="C263" s="40" t="s">
        <v>177</v>
      </c>
      <c r="D263" s="23" t="s">
        <v>82</v>
      </c>
      <c r="E263" s="23" t="s">
        <v>1425</v>
      </c>
      <c r="F263" s="65" t="s">
        <v>10916</v>
      </c>
      <c r="G263" s="23" t="n">
        <v>71</v>
      </c>
      <c r="H263" s="23" t="n">
        <v>1000</v>
      </c>
      <c r="I263" s="41" t="s">
        <v>188</v>
      </c>
      <c r="K263" s="23" t="n">
        <v>0</v>
      </c>
      <c r="L263" s="23" t="n">
        <v>2972</v>
      </c>
      <c r="M263" s="23" t="n">
        <v>0</v>
      </c>
      <c r="N263" s="23" t="n">
        <v>0</v>
      </c>
      <c r="O263" s="23" t="n">
        <f aca="false">K263+L263</f>
        <v>2972</v>
      </c>
      <c r="P263" s="23" t="n">
        <f aca="false">K263+L263+M263+N263</f>
        <v>2972</v>
      </c>
      <c r="Q263" s="23" t="n">
        <v>0</v>
      </c>
      <c r="R263" s="23" t="n">
        <v>0</v>
      </c>
      <c r="S263" s="23" t="n">
        <v>0</v>
      </c>
      <c r="T263" s="23" t="n">
        <v>0</v>
      </c>
      <c r="U263" s="23" t="n">
        <f aca="false">IF(I263="delivery",O263-SUM(Q263+R263),IF(I263="PO",P263-SUM(Q263:R263)))</f>
        <v>2972</v>
      </c>
      <c r="V263" s="43" t="n">
        <v>3.55</v>
      </c>
      <c r="W263" s="43" t="n">
        <v>3.55</v>
      </c>
      <c r="X263" s="43" t="n">
        <f aca="false">W263-V263</f>
        <v>0</v>
      </c>
      <c r="Y263" s="43"/>
      <c r="Z263" s="43"/>
      <c r="AA263" s="43" t="n">
        <v>3.55</v>
      </c>
      <c r="AB263" s="43"/>
      <c r="AC263" s="43" t="s">
        <v>10482</v>
      </c>
      <c r="AD263" s="43"/>
      <c r="AE263" s="43"/>
      <c r="AF263" s="43"/>
      <c r="AG263" s="43" t="n">
        <v>4.175</v>
      </c>
      <c r="AH263" s="43" t="s">
        <v>10917</v>
      </c>
      <c r="AI263" s="63" t="s">
        <v>10553</v>
      </c>
      <c r="AJ263" s="63" t="s">
        <v>10918</v>
      </c>
      <c r="AK263" s="43"/>
      <c r="AL263" s="43"/>
      <c r="AM263" s="43"/>
      <c r="AN263" s="43" t="s">
        <v>10486</v>
      </c>
      <c r="AO263" s="43" t="s">
        <v>82</v>
      </c>
      <c r="AP263" s="23" t="s">
        <v>189</v>
      </c>
      <c r="BF263" s="23" t="s">
        <v>10498</v>
      </c>
      <c r="BG263" s="1" t="s">
        <v>183</v>
      </c>
    </row>
    <row r="264" s="23" customFormat="true" ht="12.75" hidden="true" customHeight="false" outlineLevel="0" collapsed="false">
      <c r="A264" s="23" t="s">
        <v>1427</v>
      </c>
      <c r="B264" s="23" t="s">
        <v>1428</v>
      </c>
      <c r="C264" s="40" t="s">
        <v>177</v>
      </c>
      <c r="D264" s="23" t="s">
        <v>82</v>
      </c>
      <c r="E264" s="23" t="s">
        <v>1429</v>
      </c>
      <c r="F264" s="23" t="s">
        <v>1430</v>
      </c>
      <c r="G264" s="23" t="n">
        <v>46</v>
      </c>
      <c r="H264" s="23" t="n">
        <v>300</v>
      </c>
      <c r="I264" s="41" t="s">
        <v>188</v>
      </c>
      <c r="J264" s="23" t="s">
        <v>1431</v>
      </c>
      <c r="K264" s="23" t="n">
        <v>0</v>
      </c>
      <c r="L264" s="23" t="n">
        <v>842</v>
      </c>
      <c r="M264" s="23" t="n">
        <v>0</v>
      </c>
      <c r="N264" s="23" t="n">
        <v>0</v>
      </c>
      <c r="O264" s="23" t="n">
        <f aca="false">K264+L264</f>
        <v>842</v>
      </c>
      <c r="P264" s="23" t="n">
        <f aca="false">K264+L264+M264+N264</f>
        <v>842</v>
      </c>
      <c r="Q264" s="23" t="n">
        <v>0</v>
      </c>
      <c r="R264" s="23" t="n">
        <v>0</v>
      </c>
      <c r="S264" s="23" t="n">
        <v>0</v>
      </c>
      <c r="T264" s="23" t="n">
        <v>0</v>
      </c>
      <c r="U264" s="23" t="n">
        <f aca="false">IF(I264="delivery",O264-SUM(Q264+R264),IF(I264="PO",P264-SUM(Q264:R264)))</f>
        <v>842</v>
      </c>
      <c r="V264" s="43" t="n">
        <v>1.25</v>
      </c>
      <c r="W264" s="43" t="n">
        <v>1.25</v>
      </c>
      <c r="X264" s="43" t="n">
        <f aca="false">W264-V264</f>
        <v>0</v>
      </c>
      <c r="Y264" s="43"/>
      <c r="Z264" s="43"/>
      <c r="AA264" s="43" t="n">
        <v>1.31</v>
      </c>
      <c r="AB264" s="43"/>
      <c r="AC264" s="43" t="s">
        <v>10482</v>
      </c>
      <c r="AD264" s="43"/>
      <c r="AE264" s="43"/>
      <c r="AF264" s="43"/>
      <c r="AG264" s="43" t="n">
        <v>1.25</v>
      </c>
      <c r="AH264" s="43" t="s">
        <v>10919</v>
      </c>
      <c r="AI264" s="63" t="n">
        <v>300</v>
      </c>
      <c r="AJ264" s="63" t="n">
        <v>7</v>
      </c>
      <c r="AK264" s="43" t="s">
        <v>10920</v>
      </c>
      <c r="AL264" s="43"/>
      <c r="AM264" s="43"/>
      <c r="AN264" s="43"/>
      <c r="AO264" s="43" t="s">
        <v>82</v>
      </c>
      <c r="AP264" s="23" t="s">
        <v>1432</v>
      </c>
      <c r="BF264" s="23" t="s">
        <v>10498</v>
      </c>
      <c r="BG264" s="1" t="s">
        <v>183</v>
      </c>
    </row>
    <row r="265" s="23" customFormat="true" ht="12.75" hidden="true" customHeight="false" outlineLevel="0" collapsed="false">
      <c r="A265" s="23" t="s">
        <v>1433</v>
      </c>
      <c r="B265" s="23" t="s">
        <v>1434</v>
      </c>
      <c r="C265" s="40" t="s">
        <v>177</v>
      </c>
      <c r="D265" s="23" t="s">
        <v>82</v>
      </c>
      <c r="E265" s="23" t="s">
        <v>1435</v>
      </c>
      <c r="F265" s="23" t="s">
        <v>1436</v>
      </c>
      <c r="G265" s="23" t="n">
        <v>51</v>
      </c>
      <c r="H265" s="23" t="n">
        <v>108</v>
      </c>
      <c r="I265" s="41" t="s">
        <v>180</v>
      </c>
      <c r="J265" s="23" t="s">
        <v>1437</v>
      </c>
      <c r="K265" s="23" t="n">
        <v>0</v>
      </c>
      <c r="L265" s="23" t="n">
        <v>1916</v>
      </c>
      <c r="M265" s="23" t="n">
        <v>324</v>
      </c>
      <c r="N265" s="23" t="n">
        <v>0</v>
      </c>
      <c r="O265" s="23" t="n">
        <f aca="false">K265+L265</f>
        <v>1916</v>
      </c>
      <c r="P265" s="23" t="n">
        <f aca="false">K265+L265+M265+N265</f>
        <v>2240</v>
      </c>
      <c r="Q265" s="23" t="n">
        <v>1834</v>
      </c>
      <c r="R265" s="23" t="n">
        <v>5526</v>
      </c>
      <c r="S265" s="23" t="n">
        <v>5514</v>
      </c>
      <c r="T265" s="23" t="n">
        <v>4632</v>
      </c>
      <c r="U265" s="23" t="n">
        <f aca="false">IF(I265="delivery",O265-SUM(Q265+R265),IF(I265="PO",P265-SUM(Q265:R265)))</f>
        <v>-5444</v>
      </c>
      <c r="V265" s="43" t="n">
        <v>21.6</v>
      </c>
      <c r="W265" s="43" t="n">
        <v>21.6</v>
      </c>
      <c r="X265" s="43" t="n">
        <f aca="false">W265-V265</f>
        <v>0</v>
      </c>
      <c r="Y265" s="43"/>
      <c r="Z265" s="43"/>
      <c r="AA265" s="43" t="n">
        <v>21.6</v>
      </c>
      <c r="AB265" s="43"/>
      <c r="AC265" s="43" t="s">
        <v>10482</v>
      </c>
      <c r="AD265" s="43"/>
      <c r="AE265" s="43"/>
      <c r="AF265" s="43"/>
      <c r="AG265" s="43" t="n">
        <v>21.6</v>
      </c>
      <c r="AH265" s="43" t="s">
        <v>10921</v>
      </c>
      <c r="AI265" s="63" t="n">
        <v>108</v>
      </c>
      <c r="AJ265" s="63" t="n">
        <v>8</v>
      </c>
      <c r="AK265" s="43" t="s">
        <v>10922</v>
      </c>
      <c r="AL265" s="43"/>
      <c r="AM265" s="43"/>
      <c r="AN265" s="43"/>
      <c r="AO265" s="43" t="s">
        <v>82</v>
      </c>
      <c r="AP265" s="23" t="s">
        <v>1432</v>
      </c>
      <c r="BF265" s="23" t="s">
        <v>10498</v>
      </c>
      <c r="BG265" s="1" t="s">
        <v>183</v>
      </c>
    </row>
    <row r="266" s="23" customFormat="true" ht="12.75" hidden="true" customHeight="false" outlineLevel="0" collapsed="false">
      <c r="A266" s="23" t="s">
        <v>1443</v>
      </c>
      <c r="B266" s="23" t="s">
        <v>1444</v>
      </c>
      <c r="C266" s="40" t="s">
        <v>177</v>
      </c>
      <c r="D266" s="23" t="s">
        <v>82</v>
      </c>
      <c r="E266" s="23" t="s">
        <v>1445</v>
      </c>
      <c r="F266" s="23" t="s">
        <v>1446</v>
      </c>
      <c r="G266" s="23" t="n">
        <v>51</v>
      </c>
      <c r="H266" s="23" t="n">
        <v>1043</v>
      </c>
      <c r="I266" s="41" t="s">
        <v>180</v>
      </c>
      <c r="K266" s="23" t="n">
        <v>0</v>
      </c>
      <c r="L266" s="23" t="n">
        <v>1394</v>
      </c>
      <c r="M266" s="23" t="n">
        <v>0</v>
      </c>
      <c r="N266" s="23" t="n">
        <v>1043</v>
      </c>
      <c r="O266" s="23" t="n">
        <f aca="false">K266+L266</f>
        <v>1394</v>
      </c>
      <c r="P266" s="23" t="n">
        <f aca="false">K266+L266+M266+N266</f>
        <v>2437</v>
      </c>
      <c r="Q266" s="23" t="n">
        <v>923</v>
      </c>
      <c r="R266" s="23" t="n">
        <v>1307</v>
      </c>
      <c r="S266" s="23" t="n">
        <v>730</v>
      </c>
      <c r="T266" s="23" t="n">
        <v>756</v>
      </c>
      <c r="U266" s="23" t="n">
        <f aca="false">IF(I266="delivery",O266-SUM(Q266+R266),IF(I266="PO",P266-SUM(Q266:R266)))</f>
        <v>-836</v>
      </c>
      <c r="V266" s="43" t="n">
        <v>2.33</v>
      </c>
      <c r="W266" s="43" t="n">
        <v>2.33</v>
      </c>
      <c r="X266" s="43" t="n">
        <f aca="false">W266-V266</f>
        <v>0</v>
      </c>
      <c r="Y266" s="43"/>
      <c r="Z266" s="43"/>
      <c r="AA266" s="43" t="n">
        <v>2.33</v>
      </c>
      <c r="AB266" s="43"/>
      <c r="AC266" s="43" t="s">
        <v>10482</v>
      </c>
      <c r="AD266" s="43"/>
      <c r="AE266" s="43"/>
      <c r="AF266" s="43" t="s">
        <v>10483</v>
      </c>
      <c r="AG266" s="43" t="n">
        <v>2.33</v>
      </c>
      <c r="AH266" s="43" t="s">
        <v>10923</v>
      </c>
      <c r="AI266" s="63" t="n">
        <v>1043</v>
      </c>
      <c r="AJ266" s="63" t="n">
        <v>8</v>
      </c>
      <c r="AK266" s="43"/>
      <c r="AL266" s="43"/>
      <c r="AM266" s="43"/>
      <c r="AN266" s="43"/>
      <c r="AO266" s="43" t="s">
        <v>82</v>
      </c>
      <c r="AP266" s="23" t="s">
        <v>1382</v>
      </c>
      <c r="BF266" s="23" t="s">
        <v>10498</v>
      </c>
      <c r="BG266" s="1" t="s">
        <v>183</v>
      </c>
    </row>
    <row r="267" s="23" customFormat="true" ht="12.75" hidden="true" customHeight="false" outlineLevel="0" collapsed="false">
      <c r="A267" s="23" t="s">
        <v>1447</v>
      </c>
      <c r="B267" s="23" t="s">
        <v>1448</v>
      </c>
      <c r="C267" s="40" t="s">
        <v>177</v>
      </c>
      <c r="D267" s="23" t="s">
        <v>82</v>
      </c>
      <c r="E267" s="23" t="s">
        <v>1449</v>
      </c>
      <c r="F267" s="23" t="s">
        <v>1450</v>
      </c>
      <c r="G267" s="23" t="n">
        <v>41</v>
      </c>
      <c r="H267" s="23" t="n">
        <v>1464</v>
      </c>
      <c r="I267" s="41" t="s">
        <v>180</v>
      </c>
      <c r="K267" s="23" t="n">
        <v>0</v>
      </c>
      <c r="L267" s="23" t="n">
        <v>1464</v>
      </c>
      <c r="M267" s="23" t="n">
        <v>0</v>
      </c>
      <c r="N267" s="23" t="n">
        <v>0</v>
      </c>
      <c r="O267" s="23" t="n">
        <f aca="false">K267+L267</f>
        <v>1464</v>
      </c>
      <c r="P267" s="23" t="n">
        <f aca="false">K267+L267+M267+N267</f>
        <v>1464</v>
      </c>
      <c r="Q267" s="23" t="n">
        <v>102</v>
      </c>
      <c r="R267" s="23" t="n">
        <v>0</v>
      </c>
      <c r="S267" s="23" t="n">
        <v>0</v>
      </c>
      <c r="T267" s="23" t="n">
        <v>0</v>
      </c>
      <c r="U267" s="23" t="n">
        <f aca="false">IF(I267="delivery",O267-SUM(Q267+R267),IF(I267="PO",P267-SUM(Q267:R267)))</f>
        <v>1362</v>
      </c>
      <c r="V267" s="43" t="n">
        <v>1.71</v>
      </c>
      <c r="W267" s="43" t="n">
        <v>1.71</v>
      </c>
      <c r="X267" s="43" t="n">
        <f aca="false">W267-V267</f>
        <v>0</v>
      </c>
      <c r="Y267" s="43"/>
      <c r="Z267" s="43"/>
      <c r="AA267" s="43"/>
      <c r="AB267" s="43" t="n">
        <v>1.71</v>
      </c>
      <c r="AC267" s="43" t="s">
        <v>10482</v>
      </c>
      <c r="AD267" s="43"/>
      <c r="AE267" s="43"/>
      <c r="AF267" s="43" t="s">
        <v>10483</v>
      </c>
      <c r="AG267" s="43" t="n">
        <v>1.71</v>
      </c>
      <c r="AH267" s="43" t="s">
        <v>10924</v>
      </c>
      <c r="AI267" s="63" t="s">
        <v>10925</v>
      </c>
      <c r="AJ267" s="63" t="s">
        <v>10913</v>
      </c>
      <c r="AK267" s="43"/>
      <c r="AL267" s="43"/>
      <c r="AM267" s="43"/>
      <c r="AN267" s="43"/>
      <c r="AO267" s="43" t="s">
        <v>82</v>
      </c>
      <c r="AP267" s="23" t="s">
        <v>1382</v>
      </c>
      <c r="BF267" s="23" t="s">
        <v>10498</v>
      </c>
      <c r="BG267" s="1" t="s">
        <v>183</v>
      </c>
    </row>
    <row r="268" s="23" customFormat="true" ht="12.75" hidden="true" customHeight="false" outlineLevel="0" collapsed="false">
      <c r="A268" s="23" t="s">
        <v>1451</v>
      </c>
      <c r="B268" s="23" t="s">
        <v>1452</v>
      </c>
      <c r="C268" s="40" t="s">
        <v>177</v>
      </c>
      <c r="D268" s="23" t="s">
        <v>82</v>
      </c>
      <c r="E268" s="23" t="s">
        <v>1453</v>
      </c>
      <c r="F268" s="23" t="s">
        <v>1454</v>
      </c>
      <c r="G268" s="23" t="n">
        <v>41</v>
      </c>
      <c r="H268" s="23" t="n">
        <v>2000</v>
      </c>
      <c r="I268" s="41" t="s">
        <v>180</v>
      </c>
      <c r="K268" s="23" t="n">
        <v>0</v>
      </c>
      <c r="L268" s="23" t="n">
        <v>482</v>
      </c>
      <c r="M268" s="23" t="n">
        <v>0</v>
      </c>
      <c r="N268" s="23" t="n">
        <v>0</v>
      </c>
      <c r="O268" s="23" t="n">
        <f aca="false">K268+L268</f>
        <v>482</v>
      </c>
      <c r="P268" s="23" t="n">
        <f aca="false">K268+L268+M268+N268</f>
        <v>482</v>
      </c>
      <c r="Q268" s="23" t="n">
        <v>0</v>
      </c>
      <c r="R268" s="23" t="n">
        <v>22</v>
      </c>
      <c r="S268" s="23" t="n">
        <v>71</v>
      </c>
      <c r="T268" s="23" t="n">
        <v>399</v>
      </c>
      <c r="U268" s="23" t="n">
        <f aca="false">IF(I268="delivery",O268-SUM(Q268+R268),IF(I268="PO",P268-SUM(Q268:R268)))</f>
        <v>460</v>
      </c>
      <c r="V268" s="43" t="n">
        <v>0.64</v>
      </c>
      <c r="W268" s="43" t="n">
        <v>0.64</v>
      </c>
      <c r="X268" s="43" t="n">
        <f aca="false">W268-V268</f>
        <v>0</v>
      </c>
      <c r="Y268" s="43"/>
      <c r="Z268" s="43"/>
      <c r="AA268" s="43" t="n">
        <v>1.1</v>
      </c>
      <c r="AB268" s="43" t="n">
        <v>0.64</v>
      </c>
      <c r="AC268" s="43" t="s">
        <v>10482</v>
      </c>
      <c r="AD268" s="43"/>
      <c r="AE268" s="43"/>
      <c r="AF268" s="43" t="s">
        <v>10483</v>
      </c>
      <c r="AG268" s="43" t="n">
        <v>0.64</v>
      </c>
      <c r="AH268" s="43" t="s">
        <v>10926</v>
      </c>
      <c r="AI268" s="63" t="s">
        <v>10927</v>
      </c>
      <c r="AJ268" s="63" t="s">
        <v>10913</v>
      </c>
      <c r="AK268" s="43"/>
      <c r="AL268" s="43"/>
      <c r="AM268" s="43"/>
      <c r="AN268" s="43"/>
      <c r="AO268" s="43" t="s">
        <v>82</v>
      </c>
      <c r="AP268" s="23" t="s">
        <v>1382</v>
      </c>
      <c r="BF268" s="23" t="s">
        <v>10498</v>
      </c>
      <c r="BG268" s="1" t="s">
        <v>183</v>
      </c>
    </row>
    <row r="269" s="23" customFormat="true" ht="12.75" hidden="true" customHeight="false" outlineLevel="0" collapsed="false">
      <c r="A269" s="23" t="s">
        <v>1455</v>
      </c>
      <c r="B269" s="23" t="s">
        <v>1456</v>
      </c>
      <c r="C269" s="40" t="s">
        <v>177</v>
      </c>
      <c r="D269" s="23" t="s">
        <v>82</v>
      </c>
      <c r="E269" s="23" t="s">
        <v>1457</v>
      </c>
      <c r="F269" s="23" t="s">
        <v>1458</v>
      </c>
      <c r="G269" s="23" t="n">
        <v>36</v>
      </c>
      <c r="H269" s="23" t="n">
        <v>4800</v>
      </c>
      <c r="I269" s="41" t="s">
        <v>180</v>
      </c>
      <c r="K269" s="23" t="n">
        <v>0</v>
      </c>
      <c r="L269" s="23" t="n">
        <v>0</v>
      </c>
      <c r="M269" s="23" t="n">
        <v>0</v>
      </c>
      <c r="N269" s="23" t="n">
        <v>0</v>
      </c>
      <c r="O269" s="23" t="n">
        <f aca="false">K269+L269</f>
        <v>0</v>
      </c>
      <c r="P269" s="23" t="n">
        <f aca="false">K269+L269+M269+N269</f>
        <v>0</v>
      </c>
      <c r="Q269" s="23" t="n">
        <v>0</v>
      </c>
      <c r="R269" s="23" t="n">
        <v>2536</v>
      </c>
      <c r="S269" s="23" t="n">
        <v>2792</v>
      </c>
      <c r="T269" s="23" t="n">
        <v>2376</v>
      </c>
      <c r="U269" s="23" t="n">
        <f aca="false">IF(I269="delivery",O269-SUM(Q269+R269),IF(I269="PO",P269-SUM(Q269:R269)))</f>
        <v>-2536</v>
      </c>
      <c r="V269" s="43" t="n">
        <v>2.101</v>
      </c>
      <c r="W269" s="43" t="n">
        <v>2.29</v>
      </c>
      <c r="X269" s="43" t="n">
        <f aca="false">W269-V269</f>
        <v>0.189</v>
      </c>
      <c r="Y269" s="43"/>
      <c r="Z269" s="43"/>
      <c r="AA269" s="43"/>
      <c r="AB269" s="43"/>
      <c r="AC269" s="43" t="s">
        <v>10482</v>
      </c>
      <c r="AD269" s="43"/>
      <c r="AE269" s="43"/>
      <c r="AF269" s="43" t="s">
        <v>10483</v>
      </c>
      <c r="AG269" s="43" t="n">
        <v>2.29</v>
      </c>
      <c r="AH269" s="43" t="s">
        <v>10928</v>
      </c>
      <c r="AI269" s="63" t="s">
        <v>10929</v>
      </c>
      <c r="AJ269" s="63" t="s">
        <v>10913</v>
      </c>
      <c r="AK269" s="43"/>
      <c r="AL269" s="43"/>
      <c r="AM269" s="43"/>
      <c r="AN269" s="43"/>
      <c r="AO269" s="43" t="s">
        <v>82</v>
      </c>
      <c r="AP269" s="23" t="s">
        <v>1382</v>
      </c>
      <c r="BF269" s="23" t="s">
        <v>719</v>
      </c>
      <c r="BG269" s="1" t="s">
        <v>183</v>
      </c>
    </row>
    <row r="270" s="23" customFormat="true" ht="12.75" hidden="true" customHeight="false" outlineLevel="0" collapsed="false">
      <c r="A270" s="23" t="s">
        <v>1459</v>
      </c>
      <c r="B270" s="23" t="s">
        <v>1460</v>
      </c>
      <c r="C270" s="40" t="s">
        <v>177</v>
      </c>
      <c r="D270" s="23" t="s">
        <v>82</v>
      </c>
      <c r="E270" s="23" t="s">
        <v>1461</v>
      </c>
      <c r="F270" s="23" t="s">
        <v>1462</v>
      </c>
      <c r="G270" s="23" t="n">
        <v>41</v>
      </c>
      <c r="H270" s="23" t="n">
        <v>2000</v>
      </c>
      <c r="I270" s="41" t="s">
        <v>180</v>
      </c>
      <c r="K270" s="23" t="n">
        <v>0</v>
      </c>
      <c r="L270" s="23" t="n">
        <v>1948</v>
      </c>
      <c r="M270" s="23" t="n">
        <v>0</v>
      </c>
      <c r="N270" s="23" t="n">
        <v>0</v>
      </c>
      <c r="O270" s="23" t="n">
        <f aca="false">K270+L270</f>
        <v>1948</v>
      </c>
      <c r="P270" s="23" t="n">
        <f aca="false">K270+L270+M270+N270</f>
        <v>1948</v>
      </c>
      <c r="Q270" s="23" t="n">
        <v>130</v>
      </c>
      <c r="R270" s="23" t="n">
        <v>1463</v>
      </c>
      <c r="S270" s="23" t="n">
        <v>1653</v>
      </c>
      <c r="T270" s="23" t="n">
        <v>1304</v>
      </c>
      <c r="U270" s="23" t="n">
        <f aca="false">IF(I270="delivery",O270-SUM(Q270+R270),IF(I270="PO",P270-SUM(Q270:R270)))</f>
        <v>355</v>
      </c>
      <c r="V270" s="43" t="n">
        <v>2.76</v>
      </c>
      <c r="W270" s="43" t="n">
        <v>2.76</v>
      </c>
      <c r="X270" s="43" t="n">
        <f aca="false">W270-V270</f>
        <v>0</v>
      </c>
      <c r="Y270" s="43"/>
      <c r="Z270" s="43"/>
      <c r="AA270" s="43"/>
      <c r="AB270" s="43" t="n">
        <v>2.76</v>
      </c>
      <c r="AC270" s="43" t="s">
        <v>10482</v>
      </c>
      <c r="AD270" s="43"/>
      <c r="AE270" s="43"/>
      <c r="AF270" s="43" t="s">
        <v>10483</v>
      </c>
      <c r="AG270" s="43" t="n">
        <v>2.76</v>
      </c>
      <c r="AH270" s="43" t="s">
        <v>10930</v>
      </c>
      <c r="AI270" s="63" t="n">
        <v>2000</v>
      </c>
      <c r="AJ270" s="63" t="n">
        <v>6</v>
      </c>
      <c r="AK270" s="43"/>
      <c r="AL270" s="43"/>
      <c r="AM270" s="43"/>
      <c r="AN270" s="43"/>
      <c r="AO270" s="43" t="s">
        <v>82</v>
      </c>
      <c r="AP270" s="23" t="s">
        <v>1382</v>
      </c>
      <c r="BF270" s="23" t="s">
        <v>10498</v>
      </c>
      <c r="BG270" s="1" t="s">
        <v>183</v>
      </c>
    </row>
    <row r="271" s="23" customFormat="true" ht="12.75" hidden="true" customHeight="false" outlineLevel="0" collapsed="false">
      <c r="A271" s="23" t="s">
        <v>1463</v>
      </c>
      <c r="B271" s="23" t="s">
        <v>1464</v>
      </c>
      <c r="C271" s="40" t="s">
        <v>1465</v>
      </c>
      <c r="D271" s="23" t="s">
        <v>82</v>
      </c>
      <c r="E271" s="23" t="s">
        <v>1466</v>
      </c>
      <c r="F271" s="23" t="s">
        <v>1467</v>
      </c>
      <c r="G271" s="23" t="n">
        <v>55</v>
      </c>
      <c r="H271" s="23" t="n">
        <v>1</v>
      </c>
      <c r="I271" s="41" t="s">
        <v>180</v>
      </c>
      <c r="K271" s="23" t="n">
        <v>0</v>
      </c>
      <c r="L271" s="23" t="n">
        <v>0</v>
      </c>
      <c r="M271" s="23" t="n">
        <v>0</v>
      </c>
      <c r="N271" s="23" t="n">
        <v>0</v>
      </c>
      <c r="O271" s="23" t="n">
        <f aca="false">K271+L271</f>
        <v>0</v>
      </c>
      <c r="P271" s="23" t="n">
        <f aca="false">K271+L271+M271+N271</f>
        <v>0</v>
      </c>
      <c r="Q271" s="23" t="n">
        <v>10</v>
      </c>
      <c r="R271" s="23" t="n">
        <v>425</v>
      </c>
      <c r="S271" s="23" t="n">
        <v>1048</v>
      </c>
      <c r="T271" s="23" t="n">
        <v>703</v>
      </c>
      <c r="U271" s="23" t="n">
        <f aca="false">IF(I271="delivery",O271-SUM(Q271+R271),IF(I271="PO",P271-SUM(Q271:R271)))</f>
        <v>-435</v>
      </c>
      <c r="V271" s="43" t="n">
        <v>0.0001</v>
      </c>
      <c r="W271" s="43" t="n">
        <v>0.0001</v>
      </c>
      <c r="X271" s="43" t="n">
        <f aca="false">W271-V271</f>
        <v>0</v>
      </c>
      <c r="Y271" s="43"/>
      <c r="Z271" s="43"/>
      <c r="AA271" s="43"/>
      <c r="AB271" s="43"/>
      <c r="AC271" s="43" t="s">
        <v>10482</v>
      </c>
      <c r="AD271" s="43"/>
      <c r="AE271" s="43"/>
      <c r="AF271" s="43" t="s">
        <v>10483</v>
      </c>
      <c r="AG271" s="43" t="n">
        <v>0.45</v>
      </c>
      <c r="AH271" s="43" t="s">
        <v>10931</v>
      </c>
      <c r="AI271" s="63" t="n">
        <v>1000</v>
      </c>
      <c r="AJ271" s="63" t="n">
        <v>5</v>
      </c>
      <c r="AK271" s="43"/>
      <c r="AL271" s="43"/>
      <c r="AM271" s="43"/>
      <c r="AN271" s="43"/>
      <c r="AO271" s="43" t="s">
        <v>82</v>
      </c>
      <c r="AP271" s="23" t="s">
        <v>1382</v>
      </c>
      <c r="BF271" s="23" t="s">
        <v>1468</v>
      </c>
      <c r="BG271" s="1" t="s">
        <v>183</v>
      </c>
    </row>
    <row r="272" s="23" customFormat="true" ht="12.75" hidden="false" customHeight="false" outlineLevel="0" collapsed="false">
      <c r="A272" s="23" t="s">
        <v>1469</v>
      </c>
      <c r="B272" s="23" t="s">
        <v>1470</v>
      </c>
      <c r="C272" s="40" t="s">
        <v>177</v>
      </c>
      <c r="D272" s="23" t="s">
        <v>1471</v>
      </c>
      <c r="E272" s="23" t="s">
        <v>1472</v>
      </c>
      <c r="F272" s="23" t="s">
        <v>1473</v>
      </c>
      <c r="G272" s="23" t="n">
        <v>81</v>
      </c>
      <c r="H272" s="23" t="n">
        <v>1000</v>
      </c>
      <c r="I272" s="41" t="s">
        <v>188</v>
      </c>
      <c r="K272" s="23" t="n">
        <v>0</v>
      </c>
      <c r="L272" s="23" t="n">
        <v>3986</v>
      </c>
      <c r="M272" s="23" t="n">
        <v>10000</v>
      </c>
      <c r="N272" s="23" t="n">
        <v>0</v>
      </c>
      <c r="O272" s="23" t="n">
        <f aca="false">K272+L272</f>
        <v>3986</v>
      </c>
      <c r="P272" s="23" t="n">
        <f aca="false">K272+L272+M272+N272</f>
        <v>13986</v>
      </c>
      <c r="Q272" s="23" t="n">
        <v>4828</v>
      </c>
      <c r="R272" s="23" t="n">
        <v>1712</v>
      </c>
      <c r="S272" s="23" t="n">
        <v>1974</v>
      </c>
      <c r="T272" s="23" t="n">
        <v>756</v>
      </c>
      <c r="U272" s="23" t="n">
        <f aca="false">IF(I272="delivery",O272-SUM(Q272+R272),IF(I272="PO",P272-SUM(Q272:R272)))</f>
        <v>7446</v>
      </c>
      <c r="V272" s="43" t="n">
        <v>0.0167</v>
      </c>
      <c r="W272" s="43" t="n">
        <v>0.0167</v>
      </c>
      <c r="X272" s="43" t="n">
        <f aca="false">W272-V272</f>
        <v>0</v>
      </c>
      <c r="Y272" s="43"/>
      <c r="Z272" s="43"/>
      <c r="AA272" s="43"/>
      <c r="AB272" s="43"/>
      <c r="AC272" s="43" t="s">
        <v>10482</v>
      </c>
      <c r="AD272" s="43"/>
      <c r="AE272" s="43"/>
      <c r="AF272" s="43"/>
      <c r="AG272" s="43" t="n">
        <v>0.0167</v>
      </c>
      <c r="AH272" s="43"/>
      <c r="AI272" s="63" t="s">
        <v>10932</v>
      </c>
      <c r="AJ272" s="63"/>
      <c r="AK272" s="43"/>
      <c r="AL272" s="43"/>
      <c r="AM272" s="43" t="s">
        <v>10933</v>
      </c>
      <c r="AN272" s="43"/>
      <c r="AO272" s="43" t="s">
        <v>1471</v>
      </c>
      <c r="AP272" s="23" t="s">
        <v>1474</v>
      </c>
      <c r="AT272" s="23" t="s">
        <v>10934</v>
      </c>
      <c r="AV272" s="23" t="n">
        <v>0.0167</v>
      </c>
      <c r="AW272" s="23" t="s">
        <v>10935</v>
      </c>
      <c r="AX272" s="23" t="n">
        <v>908945</v>
      </c>
      <c r="AY272" s="23" t="n">
        <v>10000</v>
      </c>
      <c r="AZ272" s="23" t="n">
        <v>17</v>
      </c>
      <c r="BA272" s="23" t="s">
        <v>1465</v>
      </c>
      <c r="BB272" s="23" t="s">
        <v>10935</v>
      </c>
      <c r="BF272" s="23" t="s">
        <v>10498</v>
      </c>
      <c r="BG272" s="1" t="s">
        <v>183</v>
      </c>
    </row>
    <row r="273" s="23" customFormat="true" ht="12.75" hidden="false" customHeight="false" outlineLevel="0" collapsed="false">
      <c r="A273" s="23" t="s">
        <v>1475</v>
      </c>
      <c r="B273" s="23" t="s">
        <v>1476</v>
      </c>
      <c r="C273" s="40" t="s">
        <v>177</v>
      </c>
      <c r="D273" s="23" t="s">
        <v>1471</v>
      </c>
      <c r="E273" s="23" t="s">
        <v>1477</v>
      </c>
      <c r="F273" s="23" t="s">
        <v>1478</v>
      </c>
      <c r="G273" s="23" t="n">
        <v>43</v>
      </c>
      <c r="H273" s="23" t="n">
        <v>1000</v>
      </c>
      <c r="I273" s="41" t="s">
        <v>188</v>
      </c>
      <c r="K273" s="23" t="n">
        <v>0</v>
      </c>
      <c r="L273" s="23" t="n">
        <v>162799</v>
      </c>
      <c r="M273" s="23" t="n">
        <v>0</v>
      </c>
      <c r="N273" s="23" t="n">
        <v>0</v>
      </c>
      <c r="O273" s="23" t="n">
        <f aca="false">K273+L273</f>
        <v>162799</v>
      </c>
      <c r="P273" s="23" t="n">
        <f aca="false">K273+L273+M273+N273</f>
        <v>162799</v>
      </c>
      <c r="Q273" s="23" t="n">
        <v>163131</v>
      </c>
      <c r="R273" s="23" t="n">
        <v>163447</v>
      </c>
      <c r="S273" s="23" t="n">
        <v>157496</v>
      </c>
      <c r="T273" s="23" t="n">
        <v>144770</v>
      </c>
      <c r="U273" s="23" t="n">
        <f aca="false">IF(I273="delivery",O273-SUM(Q273+R273),IF(I273="PO",P273-SUM(Q273:R273)))</f>
        <v>-163779</v>
      </c>
      <c r="V273" s="43" t="n">
        <v>0.0326</v>
      </c>
      <c r="W273" s="43" t="n">
        <v>0.03</v>
      </c>
      <c r="X273" s="43" t="n">
        <f aca="false">W273-V273</f>
        <v>-0.0026</v>
      </c>
      <c r="Y273" s="43"/>
      <c r="Z273" s="43"/>
      <c r="AA273" s="43" t="n">
        <v>0.0326</v>
      </c>
      <c r="AB273" s="43"/>
      <c r="AC273" s="43" t="s">
        <v>10482</v>
      </c>
      <c r="AD273" s="43"/>
      <c r="AE273" s="43"/>
      <c r="AF273" s="43"/>
      <c r="AG273" s="43" t="n">
        <v>0.03</v>
      </c>
      <c r="AH273" s="43" t="s">
        <v>10936</v>
      </c>
      <c r="AI273" s="63" t="n">
        <v>1000</v>
      </c>
      <c r="AJ273" s="63" t="n">
        <v>1</v>
      </c>
      <c r="AK273" s="43"/>
      <c r="AL273" s="43"/>
      <c r="AM273" s="43"/>
      <c r="AN273" s="43"/>
      <c r="AO273" s="43" t="s">
        <v>1471</v>
      </c>
      <c r="AP273" s="23" t="s">
        <v>1474</v>
      </c>
      <c r="AT273" s="23" t="s">
        <v>10934</v>
      </c>
      <c r="AV273" s="23" t="n">
        <v>0.0326</v>
      </c>
      <c r="AW273" s="23" t="s">
        <v>10937</v>
      </c>
      <c r="AX273" s="23" t="n">
        <v>944748</v>
      </c>
      <c r="AY273" s="23" t="n">
        <v>35000</v>
      </c>
      <c r="AZ273" s="23" t="n">
        <v>9</v>
      </c>
      <c r="BA273" s="23" t="s">
        <v>1465</v>
      </c>
      <c r="BB273" s="23" t="s">
        <v>10937</v>
      </c>
      <c r="BF273" s="23" t="s">
        <v>10498</v>
      </c>
      <c r="BG273" s="1" t="s">
        <v>183</v>
      </c>
    </row>
    <row r="274" s="23" customFormat="true" ht="12.75" hidden="false" customHeight="false" outlineLevel="0" collapsed="false">
      <c r="A274" s="23" t="s">
        <v>1479</v>
      </c>
      <c r="B274" s="23" t="s">
        <v>1480</v>
      </c>
      <c r="C274" s="40" t="s">
        <v>177</v>
      </c>
      <c r="D274" s="23" t="s">
        <v>1471</v>
      </c>
      <c r="E274" s="23" t="s">
        <v>1481</v>
      </c>
      <c r="F274" s="23" t="s">
        <v>1482</v>
      </c>
      <c r="G274" s="23" t="n">
        <v>43</v>
      </c>
      <c r="H274" s="23" t="n">
        <v>1000</v>
      </c>
      <c r="I274" s="41" t="s">
        <v>188</v>
      </c>
      <c r="K274" s="23" t="n">
        <v>0</v>
      </c>
      <c r="L274" s="23" t="n">
        <v>16120</v>
      </c>
      <c r="M274" s="23" t="n">
        <v>0</v>
      </c>
      <c r="N274" s="23" t="n">
        <v>0</v>
      </c>
      <c r="O274" s="23" t="n">
        <f aca="false">K274+L274</f>
        <v>16120</v>
      </c>
      <c r="P274" s="23" t="n">
        <f aca="false">K274+L274+M274+N274</f>
        <v>16120</v>
      </c>
      <c r="Q274" s="23" t="n">
        <v>5546</v>
      </c>
      <c r="R274" s="23" t="n">
        <v>4198</v>
      </c>
      <c r="S274" s="23" t="n">
        <v>2910</v>
      </c>
      <c r="T274" s="23" t="n">
        <v>2122</v>
      </c>
      <c r="U274" s="23" t="n">
        <f aca="false">IF(I274="delivery",O274-SUM(Q274+R274),IF(I274="PO",P274-SUM(Q274:R274)))</f>
        <v>6376</v>
      </c>
      <c r="V274" s="43" t="n">
        <v>0.017</v>
      </c>
      <c r="W274" s="43" t="n">
        <v>0.017</v>
      </c>
      <c r="X274" s="43" t="n">
        <f aca="false">W274-V274</f>
        <v>0</v>
      </c>
      <c r="Y274" s="43"/>
      <c r="Z274" s="43"/>
      <c r="AA274" s="43" t="n">
        <v>0.014</v>
      </c>
      <c r="AB274" s="43"/>
      <c r="AC274" s="43" t="s">
        <v>10482</v>
      </c>
      <c r="AD274" s="43"/>
      <c r="AE274" s="43"/>
      <c r="AF274" s="43"/>
      <c r="AG274" s="43" t="n">
        <v>0.017</v>
      </c>
      <c r="AH274" s="43"/>
      <c r="AI274" s="63"/>
      <c r="AJ274" s="63"/>
      <c r="AK274" s="43"/>
      <c r="AL274" s="43"/>
      <c r="AM274" s="43" t="s">
        <v>10933</v>
      </c>
      <c r="AN274" s="43"/>
      <c r="AO274" s="43" t="s">
        <v>1471</v>
      </c>
      <c r="AP274" s="23" t="s">
        <v>1474</v>
      </c>
      <c r="AT274" s="23" t="s">
        <v>10934</v>
      </c>
      <c r="AV274" s="23" t="n">
        <v>0.0166</v>
      </c>
      <c r="AW274" s="23" t="s">
        <v>10938</v>
      </c>
      <c r="AX274" s="23" t="s">
        <v>10939</v>
      </c>
      <c r="AY274" s="23" t="n">
        <v>1000</v>
      </c>
      <c r="AZ274" s="23" t="n">
        <v>14</v>
      </c>
      <c r="BA274" s="23" t="s">
        <v>1465</v>
      </c>
      <c r="BB274" s="23" t="s">
        <v>10938</v>
      </c>
      <c r="BF274" s="23" t="s">
        <v>10498</v>
      </c>
      <c r="BG274" s="1" t="s">
        <v>183</v>
      </c>
    </row>
    <row r="275" s="23" customFormat="true" ht="12.75" hidden="false" customHeight="false" outlineLevel="0" collapsed="false">
      <c r="A275" s="23" t="s">
        <v>1483</v>
      </c>
      <c r="B275" s="23" t="s">
        <v>1484</v>
      </c>
      <c r="C275" s="40" t="s">
        <v>177</v>
      </c>
      <c r="D275" s="23" t="s">
        <v>1471</v>
      </c>
      <c r="E275" s="23" t="s">
        <v>1485</v>
      </c>
      <c r="F275" s="23" t="s">
        <v>1486</v>
      </c>
      <c r="G275" s="23" t="n">
        <v>43</v>
      </c>
      <c r="H275" s="23" t="n">
        <v>1000</v>
      </c>
      <c r="I275" s="41" t="s">
        <v>188</v>
      </c>
      <c r="K275" s="23" t="n">
        <v>0</v>
      </c>
      <c r="L275" s="23" t="n">
        <v>27769</v>
      </c>
      <c r="M275" s="23" t="n">
        <v>0</v>
      </c>
      <c r="N275" s="23" t="n">
        <v>0</v>
      </c>
      <c r="O275" s="23" t="n">
        <f aca="false">K275+L275</f>
        <v>27769</v>
      </c>
      <c r="P275" s="23" t="n">
        <f aca="false">K275+L275+M275+N275</f>
        <v>27769</v>
      </c>
      <c r="Q275" s="23" t="n">
        <v>26250</v>
      </c>
      <c r="R275" s="23" t="n">
        <v>33498</v>
      </c>
      <c r="S275" s="23" t="n">
        <v>29130</v>
      </c>
      <c r="T275" s="23" t="n">
        <v>24054</v>
      </c>
      <c r="U275" s="23" t="n">
        <f aca="false">IF(I275="delivery",O275-SUM(Q275+R275),IF(I275="PO",P275-SUM(Q275:R275)))</f>
        <v>-31979</v>
      </c>
      <c r="V275" s="43" t="n">
        <v>0.0187</v>
      </c>
      <c r="W275" s="43" t="n">
        <v>0.025</v>
      </c>
      <c r="X275" s="43" t="n">
        <f aca="false">W275-V275</f>
        <v>0.0063</v>
      </c>
      <c r="Y275" s="43"/>
      <c r="Z275" s="43"/>
      <c r="AA275" s="43" t="n">
        <v>0.025</v>
      </c>
      <c r="AB275" s="43"/>
      <c r="AC275" s="43" t="s">
        <v>10482</v>
      </c>
      <c r="AD275" s="43"/>
      <c r="AE275" s="43"/>
      <c r="AF275" s="43"/>
      <c r="AG275" s="43" t="n">
        <v>0.025</v>
      </c>
      <c r="AH275" s="43" t="s">
        <v>10940</v>
      </c>
      <c r="AI275" s="63" t="n">
        <v>5000</v>
      </c>
      <c r="AJ275" s="63" t="n">
        <v>14</v>
      </c>
      <c r="AK275" s="43"/>
      <c r="AL275" s="43"/>
      <c r="AM275" s="43"/>
      <c r="AN275" s="43"/>
      <c r="AO275" s="43" t="s">
        <v>1471</v>
      </c>
      <c r="AP275" s="23" t="s">
        <v>1474</v>
      </c>
      <c r="AT275" s="23" t="s">
        <v>10934</v>
      </c>
      <c r="AV275" s="23" t="n">
        <v>0.025</v>
      </c>
      <c r="AW275" s="23" t="s">
        <v>10938</v>
      </c>
      <c r="AX275" s="23" t="s">
        <v>10941</v>
      </c>
      <c r="AY275" s="23" t="n">
        <v>5000</v>
      </c>
      <c r="AZ275" s="23" t="n">
        <v>14</v>
      </c>
      <c r="BA275" s="23" t="s">
        <v>1465</v>
      </c>
      <c r="BB275" s="23" t="s">
        <v>10938</v>
      </c>
      <c r="BF275" s="23" t="s">
        <v>10498</v>
      </c>
      <c r="BG275" s="1" t="s">
        <v>183</v>
      </c>
    </row>
    <row r="276" s="23" customFormat="true" ht="12.75" hidden="false" customHeight="false" outlineLevel="0" collapsed="false">
      <c r="A276" s="23" t="s">
        <v>1487</v>
      </c>
      <c r="B276" s="23" t="s">
        <v>1488</v>
      </c>
      <c r="C276" s="40" t="s">
        <v>177</v>
      </c>
      <c r="D276" s="23" t="s">
        <v>1471</v>
      </c>
      <c r="E276" s="23" t="s">
        <v>1489</v>
      </c>
      <c r="F276" s="23" t="s">
        <v>1490</v>
      </c>
      <c r="G276" s="23" t="n">
        <v>43</v>
      </c>
      <c r="H276" s="23" t="n">
        <v>1000</v>
      </c>
      <c r="I276" s="41" t="s">
        <v>188</v>
      </c>
      <c r="K276" s="23" t="n">
        <v>0</v>
      </c>
      <c r="L276" s="23" t="n">
        <v>3978</v>
      </c>
      <c r="M276" s="23" t="n">
        <v>0</v>
      </c>
      <c r="N276" s="23" t="n">
        <v>0</v>
      </c>
      <c r="O276" s="23" t="n">
        <f aca="false">K276+L276</f>
        <v>3978</v>
      </c>
      <c r="P276" s="23" t="n">
        <f aca="false">K276+L276+M276+N276</f>
        <v>3978</v>
      </c>
      <c r="Q276" s="23" t="n">
        <v>716</v>
      </c>
      <c r="R276" s="23" t="n">
        <v>654</v>
      </c>
      <c r="S276" s="23" t="n">
        <v>390</v>
      </c>
      <c r="T276" s="23" t="n">
        <v>315</v>
      </c>
      <c r="U276" s="23" t="n">
        <f aca="false">IF(I276="delivery",O276-SUM(Q276+R276),IF(I276="PO",P276-SUM(Q276:R276)))</f>
        <v>2608</v>
      </c>
      <c r="V276" s="43" t="n">
        <v>0.0117</v>
      </c>
      <c r="W276" s="43" t="n">
        <v>0.017</v>
      </c>
      <c r="X276" s="43" t="n">
        <f aca="false">W276-V276</f>
        <v>0.0053</v>
      </c>
      <c r="Y276" s="43"/>
      <c r="Z276" s="43"/>
      <c r="AA276" s="43"/>
      <c r="AB276" s="43"/>
      <c r="AC276" s="43" t="s">
        <v>10482</v>
      </c>
      <c r="AD276" s="43"/>
      <c r="AE276" s="43"/>
      <c r="AF276" s="43"/>
      <c r="AG276" s="43" t="n">
        <v>0.0117</v>
      </c>
      <c r="AH276" s="43"/>
      <c r="AI276" s="63"/>
      <c r="AJ276" s="63"/>
      <c r="AK276" s="43"/>
      <c r="AL276" s="43"/>
      <c r="AM276" s="43" t="s">
        <v>10933</v>
      </c>
      <c r="AN276" s="43"/>
      <c r="AO276" s="43" t="s">
        <v>1471</v>
      </c>
      <c r="AP276" s="23" t="s">
        <v>1474</v>
      </c>
      <c r="AT276" s="23" t="s">
        <v>10942</v>
      </c>
      <c r="AV276" s="23" t="n">
        <v>0.017</v>
      </c>
      <c r="AW276" s="23" t="s">
        <v>10935</v>
      </c>
      <c r="AX276" s="23" t="n">
        <v>902765</v>
      </c>
      <c r="AY276" s="23" t="n">
        <v>5000</v>
      </c>
      <c r="AZ276" s="23" t="n">
        <v>9</v>
      </c>
      <c r="BA276" s="23" t="s">
        <v>1465</v>
      </c>
      <c r="BB276" s="23" t="s">
        <v>10935</v>
      </c>
      <c r="BF276" s="23" t="s">
        <v>10498</v>
      </c>
      <c r="BG276" s="1" t="s">
        <v>183</v>
      </c>
    </row>
    <row r="277" s="23" customFormat="true" ht="12.75" hidden="false" customHeight="false" outlineLevel="0" collapsed="false">
      <c r="A277" s="23" t="s">
        <v>1491</v>
      </c>
      <c r="B277" s="23" t="s">
        <v>1492</v>
      </c>
      <c r="C277" s="40" t="s">
        <v>177</v>
      </c>
      <c r="D277" s="23" t="s">
        <v>1471</v>
      </c>
      <c r="E277" s="23" t="s">
        <v>1493</v>
      </c>
      <c r="F277" s="23" t="s">
        <v>1494</v>
      </c>
      <c r="G277" s="23" t="n">
        <v>43</v>
      </c>
      <c r="H277" s="23" t="n">
        <v>1000</v>
      </c>
      <c r="I277" s="41" t="s">
        <v>188</v>
      </c>
      <c r="K277" s="23" t="n">
        <v>0</v>
      </c>
      <c r="L277" s="23" t="n">
        <v>1285</v>
      </c>
      <c r="M277" s="23" t="n">
        <v>0</v>
      </c>
      <c r="N277" s="23" t="n">
        <v>0</v>
      </c>
      <c r="O277" s="23" t="n">
        <f aca="false">K277+L277</f>
        <v>1285</v>
      </c>
      <c r="P277" s="23" t="n">
        <f aca="false">K277+L277+M277+N277</f>
        <v>1285</v>
      </c>
      <c r="Q277" s="23" t="n">
        <v>375</v>
      </c>
      <c r="R277" s="23" t="n">
        <v>182</v>
      </c>
      <c r="S277" s="23" t="n">
        <v>142</v>
      </c>
      <c r="T277" s="23" t="n">
        <v>130</v>
      </c>
      <c r="U277" s="23" t="n">
        <f aca="false">IF(I277="delivery",O277-SUM(Q277+R277),IF(I277="PO",P277-SUM(Q277:R277)))</f>
        <v>728</v>
      </c>
      <c r="V277" s="43" t="n">
        <v>0.01</v>
      </c>
      <c r="W277" s="43" t="n">
        <v>0.01</v>
      </c>
      <c r="X277" s="43" t="n">
        <f aca="false">W277-V277</f>
        <v>0</v>
      </c>
      <c r="Y277" s="43"/>
      <c r="Z277" s="43"/>
      <c r="AA277" s="43"/>
      <c r="AB277" s="43"/>
      <c r="AC277" s="43" t="s">
        <v>10482</v>
      </c>
      <c r="AD277" s="43"/>
      <c r="AE277" s="43"/>
      <c r="AF277" s="43"/>
      <c r="AG277" s="43" t="n">
        <v>0.01</v>
      </c>
      <c r="AH277" s="43"/>
      <c r="AI277" s="63"/>
      <c r="AJ277" s="63"/>
      <c r="AK277" s="43"/>
      <c r="AL277" s="43"/>
      <c r="AM277" s="43" t="s">
        <v>10933</v>
      </c>
      <c r="AN277" s="43"/>
      <c r="AO277" s="43" t="s">
        <v>1471</v>
      </c>
      <c r="AP277" s="23" t="s">
        <v>1474</v>
      </c>
      <c r="AT277" s="23" t="s">
        <v>10943</v>
      </c>
      <c r="AV277" s="23" t="n">
        <v>0.0096</v>
      </c>
      <c r="AW277" s="23" t="s">
        <v>10938</v>
      </c>
      <c r="AX277" s="23" t="s">
        <v>10944</v>
      </c>
      <c r="AY277" s="23" t="n">
        <v>1000</v>
      </c>
      <c r="AZ277" s="23" t="n">
        <v>14</v>
      </c>
      <c r="BA277" s="23" t="s">
        <v>1465</v>
      </c>
      <c r="BB277" s="23" t="s">
        <v>10938</v>
      </c>
      <c r="BF277" s="23" t="s">
        <v>10498</v>
      </c>
      <c r="BG277" s="1" t="s">
        <v>183</v>
      </c>
    </row>
    <row r="278" s="23" customFormat="true" ht="12.75" hidden="false" customHeight="false" outlineLevel="0" collapsed="false">
      <c r="A278" s="23" t="s">
        <v>1495</v>
      </c>
      <c r="B278" s="23" t="s">
        <v>1496</v>
      </c>
      <c r="C278" s="40" t="s">
        <v>177</v>
      </c>
      <c r="D278" s="23" t="s">
        <v>1471</v>
      </c>
      <c r="E278" s="23" t="s">
        <v>1497</v>
      </c>
      <c r="F278" s="23" t="s">
        <v>1498</v>
      </c>
      <c r="G278" s="23" t="n">
        <v>43</v>
      </c>
      <c r="H278" s="23" t="n">
        <v>1000</v>
      </c>
      <c r="I278" s="41" t="s">
        <v>188</v>
      </c>
      <c r="K278" s="23" t="n">
        <v>0</v>
      </c>
      <c r="L278" s="23" t="n">
        <v>245</v>
      </c>
      <c r="M278" s="23" t="n">
        <v>200</v>
      </c>
      <c r="N278" s="23" t="n">
        <v>0</v>
      </c>
      <c r="O278" s="23" t="n">
        <f aca="false">K278+L278</f>
        <v>245</v>
      </c>
      <c r="P278" s="23" t="n">
        <f aca="false">K278+L278+M278+N278</f>
        <v>445</v>
      </c>
      <c r="Q278" s="23" t="n">
        <v>90</v>
      </c>
      <c r="R278" s="23" t="n">
        <v>486</v>
      </c>
      <c r="S278" s="23" t="n">
        <v>264</v>
      </c>
      <c r="T278" s="23" t="n">
        <v>264</v>
      </c>
      <c r="U278" s="23" t="n">
        <f aca="false">IF(I278="delivery",O278-SUM(Q278+R278),IF(I278="PO",P278-SUM(Q278:R278)))</f>
        <v>-131</v>
      </c>
      <c r="V278" s="43" t="n">
        <v>0.0339</v>
      </c>
      <c r="W278" s="43" t="n">
        <v>0.0125</v>
      </c>
      <c r="X278" s="43" t="n">
        <f aca="false">W278-V278</f>
        <v>-0.0214</v>
      </c>
      <c r="Y278" s="43"/>
      <c r="Z278" s="43"/>
      <c r="AA278" s="43"/>
      <c r="AB278" s="43"/>
      <c r="AC278" s="43" t="s">
        <v>10482</v>
      </c>
      <c r="AD278" s="43"/>
      <c r="AE278" s="43"/>
      <c r="AF278" s="43"/>
      <c r="AG278" s="43" t="n">
        <v>0.0125</v>
      </c>
      <c r="AH278" s="43" t="s">
        <v>10940</v>
      </c>
      <c r="AI278" s="63" t="n">
        <v>500</v>
      </c>
      <c r="AJ278" s="63" t="n">
        <v>6</v>
      </c>
      <c r="AK278" s="43"/>
      <c r="AL278" s="43"/>
      <c r="AM278" s="43"/>
      <c r="AN278" s="43"/>
      <c r="AO278" s="43" t="s">
        <v>1471</v>
      </c>
      <c r="AP278" s="23" t="s">
        <v>1474</v>
      </c>
      <c r="AT278" s="23" t="s">
        <v>10943</v>
      </c>
      <c r="AU278" s="23" t="s">
        <v>10533</v>
      </c>
      <c r="AV278" s="23" t="n">
        <v>0.0368</v>
      </c>
      <c r="AW278" s="23" t="s">
        <v>10945</v>
      </c>
      <c r="AX278" s="23" t="n">
        <v>946462</v>
      </c>
      <c r="AY278" s="23" t="n">
        <v>200</v>
      </c>
      <c r="AZ278" s="23" t="n">
        <v>11</v>
      </c>
      <c r="BA278" s="23" t="s">
        <v>1465</v>
      </c>
      <c r="BB278" s="23" t="s">
        <v>10945</v>
      </c>
      <c r="BF278" s="23" t="s">
        <v>10498</v>
      </c>
      <c r="BG278" s="1" t="s">
        <v>183</v>
      </c>
    </row>
    <row r="279" s="23" customFormat="true" ht="12.75" hidden="false" customHeight="false" outlineLevel="0" collapsed="false">
      <c r="A279" s="23" t="s">
        <v>1499</v>
      </c>
      <c r="B279" s="23" t="s">
        <v>1500</v>
      </c>
      <c r="C279" s="40" t="s">
        <v>177</v>
      </c>
      <c r="D279" s="23" t="s">
        <v>1471</v>
      </c>
      <c r="E279" s="23" t="s">
        <v>1501</v>
      </c>
      <c r="F279" s="23" t="s">
        <v>1502</v>
      </c>
      <c r="G279" s="23" t="n">
        <v>43</v>
      </c>
      <c r="H279" s="23" t="n">
        <v>1000</v>
      </c>
      <c r="I279" s="41" t="s">
        <v>188</v>
      </c>
      <c r="K279" s="23" t="n">
        <v>0</v>
      </c>
      <c r="L279" s="23" t="n">
        <v>34118</v>
      </c>
      <c r="M279" s="23" t="n">
        <v>0</v>
      </c>
      <c r="N279" s="23" t="n">
        <v>0</v>
      </c>
      <c r="O279" s="23" t="n">
        <f aca="false">K279+L279</f>
        <v>34118</v>
      </c>
      <c r="P279" s="23" t="n">
        <f aca="false">K279+L279+M279+N279</f>
        <v>34118</v>
      </c>
      <c r="Q279" s="23" t="n">
        <v>8427</v>
      </c>
      <c r="R279" s="23" t="n">
        <v>3287</v>
      </c>
      <c r="S279" s="23" t="n">
        <v>2499</v>
      </c>
      <c r="T279" s="23" t="n">
        <v>3765</v>
      </c>
      <c r="U279" s="23" t="n">
        <f aca="false">IF(I279="delivery",O279-SUM(Q279+R279),IF(I279="PO",P279-SUM(Q279:R279)))</f>
        <v>22404</v>
      </c>
      <c r="V279" s="43" t="n">
        <v>0.02923</v>
      </c>
      <c r="W279" s="43" t="n">
        <v>0.02923</v>
      </c>
      <c r="X279" s="43" t="n">
        <f aca="false">W279-V279</f>
        <v>0</v>
      </c>
      <c r="Y279" s="43"/>
      <c r="Z279" s="43"/>
      <c r="AA279" s="43"/>
      <c r="AB279" s="43"/>
      <c r="AC279" s="43" t="s">
        <v>10482</v>
      </c>
      <c r="AD279" s="43"/>
      <c r="AE279" s="43"/>
      <c r="AF279" s="43"/>
      <c r="AG279" s="43" t="n">
        <v>0.02923</v>
      </c>
      <c r="AH279" s="43"/>
      <c r="AI279" s="63"/>
      <c r="AJ279" s="63"/>
      <c r="AK279" s="43"/>
      <c r="AL279" s="43"/>
      <c r="AM279" s="43" t="s">
        <v>10933</v>
      </c>
      <c r="AN279" s="43"/>
      <c r="AO279" s="43" t="s">
        <v>1471</v>
      </c>
      <c r="AP279" s="23" t="s">
        <v>1474</v>
      </c>
      <c r="AT279" s="23" t="s">
        <v>10934</v>
      </c>
      <c r="AV279" s="23" t="n">
        <v>0.0262</v>
      </c>
      <c r="AW279" s="23" t="s">
        <v>10938</v>
      </c>
      <c r="AX279" s="23" t="s">
        <v>10946</v>
      </c>
      <c r="AY279" s="23" t="n">
        <v>5000</v>
      </c>
      <c r="AZ279" s="23" t="n">
        <v>14</v>
      </c>
      <c r="BA279" s="23" t="s">
        <v>1465</v>
      </c>
      <c r="BB279" s="23" t="s">
        <v>10938</v>
      </c>
      <c r="BF279" s="23" t="s">
        <v>10498</v>
      </c>
      <c r="BG279" s="1" t="s">
        <v>183</v>
      </c>
    </row>
    <row r="280" s="23" customFormat="true" ht="12.75" hidden="false" customHeight="false" outlineLevel="0" collapsed="false">
      <c r="A280" s="23" t="s">
        <v>1503</v>
      </c>
      <c r="B280" s="23" t="s">
        <v>1504</v>
      </c>
      <c r="C280" s="40" t="s">
        <v>177</v>
      </c>
      <c r="D280" s="23" t="s">
        <v>1471</v>
      </c>
      <c r="E280" s="23" t="s">
        <v>1505</v>
      </c>
      <c r="F280" s="23" t="s">
        <v>1506</v>
      </c>
      <c r="G280" s="23" t="n">
        <v>81</v>
      </c>
      <c r="H280" s="23" t="n">
        <v>1000</v>
      </c>
      <c r="I280" s="41" t="s">
        <v>188</v>
      </c>
      <c r="K280" s="23" t="n">
        <v>0</v>
      </c>
      <c r="L280" s="23" t="n">
        <v>1354</v>
      </c>
      <c r="M280" s="23" t="n">
        <v>0</v>
      </c>
      <c r="N280" s="23" t="n">
        <v>0</v>
      </c>
      <c r="O280" s="23" t="n">
        <f aca="false">K280+L280</f>
        <v>1354</v>
      </c>
      <c r="P280" s="23" t="n">
        <f aca="false">K280+L280+M280+N280</f>
        <v>1354</v>
      </c>
      <c r="Q280" s="23" t="n">
        <v>925</v>
      </c>
      <c r="R280" s="23" t="n">
        <v>564</v>
      </c>
      <c r="S280" s="23" t="n">
        <v>405</v>
      </c>
      <c r="T280" s="23" t="n">
        <v>373</v>
      </c>
      <c r="U280" s="23" t="n">
        <f aca="false">IF(I280="delivery",O280-SUM(Q280+R280),IF(I280="PO",P280-SUM(Q280:R280)))</f>
        <v>-135</v>
      </c>
      <c r="V280" s="43" t="n">
        <v>0.633</v>
      </c>
      <c r="W280" s="43" t="n">
        <v>0.633</v>
      </c>
      <c r="X280" s="43" t="n">
        <f aca="false">W280-V280</f>
        <v>0</v>
      </c>
      <c r="Y280" s="43"/>
      <c r="Z280" s="43"/>
      <c r="AA280" s="43" t="n">
        <v>0.633</v>
      </c>
      <c r="AB280" s="43"/>
      <c r="AC280" s="43" t="s">
        <v>10482</v>
      </c>
      <c r="AD280" s="43"/>
      <c r="AE280" s="43"/>
      <c r="AF280" s="43"/>
      <c r="AG280" s="43" t="n">
        <v>0.633</v>
      </c>
      <c r="AH280" s="43" t="s">
        <v>10940</v>
      </c>
      <c r="AI280" s="63" t="n">
        <v>1000</v>
      </c>
      <c r="AJ280" s="63" t="n">
        <v>14</v>
      </c>
      <c r="AK280" s="43"/>
      <c r="AL280" s="43"/>
      <c r="AM280" s="43" t="s">
        <v>10947</v>
      </c>
      <c r="AN280" s="43"/>
      <c r="AO280" s="43" t="s">
        <v>1471</v>
      </c>
      <c r="AP280" s="23" t="s">
        <v>1474</v>
      </c>
      <c r="AT280" s="23" t="s">
        <v>10943</v>
      </c>
      <c r="AV280" s="23" t="n">
        <v>0.633</v>
      </c>
      <c r="AW280" s="23" t="s">
        <v>10938</v>
      </c>
      <c r="AX280" s="23" t="s">
        <v>10948</v>
      </c>
      <c r="AY280" s="23" t="n">
        <v>1000</v>
      </c>
      <c r="AZ280" s="23" t="n">
        <v>14</v>
      </c>
      <c r="BA280" s="23" t="s">
        <v>1465</v>
      </c>
      <c r="BB280" s="23" t="s">
        <v>10938</v>
      </c>
      <c r="BF280" s="23" t="s">
        <v>10498</v>
      </c>
      <c r="BG280" s="1" t="s">
        <v>183</v>
      </c>
    </row>
    <row r="281" s="23" customFormat="true" ht="12.75" hidden="false" customHeight="false" outlineLevel="0" collapsed="false">
      <c r="A281" s="23" t="s">
        <v>1507</v>
      </c>
      <c r="B281" s="23" t="s">
        <v>1508</v>
      </c>
      <c r="C281" s="40" t="s">
        <v>177</v>
      </c>
      <c r="D281" s="23" t="s">
        <v>1471</v>
      </c>
      <c r="E281" s="23" t="s">
        <v>1509</v>
      </c>
      <c r="F281" s="23" t="s">
        <v>1510</v>
      </c>
      <c r="G281" s="23" t="n">
        <v>43</v>
      </c>
      <c r="H281" s="23" t="n">
        <v>1000</v>
      </c>
      <c r="I281" s="41" t="s">
        <v>188</v>
      </c>
      <c r="K281" s="23" t="n">
        <v>0</v>
      </c>
      <c r="L281" s="23" t="n">
        <v>9257</v>
      </c>
      <c r="M281" s="23" t="n">
        <v>0</v>
      </c>
      <c r="N281" s="23" t="n">
        <v>0</v>
      </c>
      <c r="O281" s="23" t="n">
        <f aca="false">K281+L281</f>
        <v>9257</v>
      </c>
      <c r="P281" s="23" t="n">
        <f aca="false">K281+L281+M281+N281</f>
        <v>9257</v>
      </c>
      <c r="Q281" s="23" t="n">
        <v>925</v>
      </c>
      <c r="R281" s="23" t="n">
        <v>564</v>
      </c>
      <c r="S281" s="23" t="n">
        <v>405</v>
      </c>
      <c r="T281" s="23" t="n">
        <v>373</v>
      </c>
      <c r="U281" s="23" t="n">
        <f aca="false">IF(I281="delivery",O281-SUM(Q281+R281),IF(I281="PO",P281-SUM(Q281:R281)))</f>
        <v>7768</v>
      </c>
      <c r="V281" s="43" t="n">
        <v>0.021</v>
      </c>
      <c r="W281" s="43" t="n">
        <v>0.021</v>
      </c>
      <c r="X281" s="43" t="n">
        <f aca="false">W281-V281</f>
        <v>0</v>
      </c>
      <c r="Y281" s="43"/>
      <c r="Z281" s="43"/>
      <c r="AA281" s="43"/>
      <c r="AB281" s="43"/>
      <c r="AC281" s="43" t="s">
        <v>10482</v>
      </c>
      <c r="AD281" s="43"/>
      <c r="AE281" s="43"/>
      <c r="AF281" s="43"/>
      <c r="AG281" s="43" t="n">
        <v>0.021</v>
      </c>
      <c r="AH281" s="43"/>
      <c r="AI281" s="63"/>
      <c r="AJ281" s="63"/>
      <c r="AK281" s="43"/>
      <c r="AL281" s="43"/>
      <c r="AM281" s="43" t="s">
        <v>10933</v>
      </c>
      <c r="AN281" s="43"/>
      <c r="AO281" s="43" t="s">
        <v>1471</v>
      </c>
      <c r="AP281" s="23" t="s">
        <v>1474</v>
      </c>
      <c r="AT281" s="23" t="s">
        <v>10942</v>
      </c>
      <c r="AV281" s="23" t="n">
        <v>0.021</v>
      </c>
      <c r="AW281" s="23" t="s">
        <v>10938</v>
      </c>
      <c r="AX281" s="23" t="s">
        <v>10949</v>
      </c>
      <c r="AY281" s="23" t="n">
        <v>10000</v>
      </c>
      <c r="AZ281" s="23" t="n">
        <v>9</v>
      </c>
      <c r="BA281" s="23" t="s">
        <v>1465</v>
      </c>
      <c r="BB281" s="23" t="s">
        <v>10938</v>
      </c>
      <c r="BF281" s="23" t="s">
        <v>10498</v>
      </c>
      <c r="BG281" s="1" t="s">
        <v>183</v>
      </c>
    </row>
    <row r="282" s="23" customFormat="true" ht="12.75" hidden="false" customHeight="false" outlineLevel="0" collapsed="false">
      <c r="A282" s="23" t="s">
        <v>1511</v>
      </c>
      <c r="B282" s="23" t="s">
        <v>1512</v>
      </c>
      <c r="C282" s="40" t="s">
        <v>177</v>
      </c>
      <c r="D282" s="23" t="s">
        <v>1471</v>
      </c>
      <c r="E282" s="23" t="s">
        <v>1513</v>
      </c>
      <c r="F282" s="23" t="s">
        <v>1514</v>
      </c>
      <c r="G282" s="23" t="n">
        <v>53</v>
      </c>
      <c r="H282" s="23" t="n">
        <v>100</v>
      </c>
      <c r="I282" s="41" t="s">
        <v>180</v>
      </c>
      <c r="K282" s="23" t="n">
        <v>0</v>
      </c>
      <c r="L282" s="23" t="n">
        <v>732</v>
      </c>
      <c r="M282" s="23" t="n">
        <v>0</v>
      </c>
      <c r="N282" s="23" t="n">
        <v>200</v>
      </c>
      <c r="O282" s="23" t="n">
        <f aca="false">K282+L282</f>
        <v>732</v>
      </c>
      <c r="P282" s="23" t="n">
        <f aca="false">K282+L282+M282+N282</f>
        <v>932</v>
      </c>
      <c r="Q282" s="23" t="n">
        <v>836</v>
      </c>
      <c r="R282" s="23" t="n">
        <v>216</v>
      </c>
      <c r="S282" s="23" t="n">
        <v>32</v>
      </c>
      <c r="T282" s="23" t="n">
        <v>48</v>
      </c>
      <c r="U282" s="23" t="n">
        <f aca="false">IF(I282="delivery",O282-SUM(Q282+R282),IF(I282="PO",P282-SUM(Q282:R282)))</f>
        <v>-320</v>
      </c>
      <c r="V282" s="43" t="n">
        <v>0.0848</v>
      </c>
      <c r="W282" s="43" t="n">
        <v>0.075</v>
      </c>
      <c r="X282" s="43" t="n">
        <f aca="false">W282-V282</f>
        <v>-0.0098</v>
      </c>
      <c r="Y282" s="43"/>
      <c r="Z282" s="43"/>
      <c r="AA282" s="43"/>
      <c r="AB282" s="43"/>
      <c r="AC282" s="43" t="s">
        <v>10482</v>
      </c>
      <c r="AD282" s="43"/>
      <c r="AE282" s="43"/>
      <c r="AF282" s="43"/>
      <c r="AG282" s="43" t="n">
        <v>0.075</v>
      </c>
      <c r="AH282" s="43" t="s">
        <v>10950</v>
      </c>
      <c r="AI282" s="63" t="n">
        <v>100</v>
      </c>
      <c r="AJ282" s="63" t="n">
        <v>8</v>
      </c>
      <c r="AK282" s="43"/>
      <c r="AL282" s="43"/>
      <c r="AM282" s="43" t="s">
        <v>10951</v>
      </c>
      <c r="AN282" s="43"/>
      <c r="AO282" s="43" t="s">
        <v>1471</v>
      </c>
      <c r="AP282" s="23" t="s">
        <v>1474</v>
      </c>
      <c r="AT282" s="23" t="s">
        <v>10952</v>
      </c>
      <c r="AV282" s="23" t="n">
        <v>0.075</v>
      </c>
      <c r="AW282" s="23" t="s">
        <v>10953</v>
      </c>
      <c r="AX282" s="23" t="s">
        <v>10954</v>
      </c>
      <c r="AY282" s="23" t="n">
        <v>100</v>
      </c>
      <c r="AZ282" s="23" t="n">
        <v>8</v>
      </c>
      <c r="BB282" s="23" t="s">
        <v>10953</v>
      </c>
      <c r="BE282" s="23" t="s">
        <v>10955</v>
      </c>
      <c r="BF282" s="23" t="s">
        <v>10498</v>
      </c>
      <c r="BG282" s="1" t="s">
        <v>183</v>
      </c>
    </row>
    <row r="283" s="23" customFormat="true" ht="12.75" hidden="false" customHeight="false" outlineLevel="0" collapsed="false">
      <c r="A283" s="23" t="s">
        <v>1515</v>
      </c>
      <c r="B283" s="23" t="s">
        <v>1516</v>
      </c>
      <c r="C283" s="40" t="s">
        <v>177</v>
      </c>
      <c r="D283" s="23" t="s">
        <v>1471</v>
      </c>
      <c r="E283" s="23" t="s">
        <v>1517</v>
      </c>
      <c r="F283" s="23" t="s">
        <v>1518</v>
      </c>
      <c r="G283" s="23" t="n">
        <v>63</v>
      </c>
      <c r="H283" s="23" t="n">
        <v>3000</v>
      </c>
      <c r="I283" s="41" t="s">
        <v>188</v>
      </c>
      <c r="K283" s="23" t="n">
        <v>0</v>
      </c>
      <c r="L283" s="23" t="n">
        <v>13228</v>
      </c>
      <c r="M283" s="23" t="n">
        <v>15000</v>
      </c>
      <c r="N283" s="23" t="n">
        <v>0</v>
      </c>
      <c r="O283" s="23" t="n">
        <f aca="false">K283+L283</f>
        <v>13228</v>
      </c>
      <c r="P283" s="23" t="n">
        <f aca="false">K283+L283+M283+N283</f>
        <v>28228</v>
      </c>
      <c r="Q283" s="23" t="n">
        <v>9516</v>
      </c>
      <c r="R283" s="23" t="n">
        <v>26738</v>
      </c>
      <c r="S283" s="23" t="n">
        <v>24072</v>
      </c>
      <c r="T283" s="23" t="n">
        <v>20308</v>
      </c>
      <c r="U283" s="23" t="n">
        <f aca="false">IF(I283="delivery",O283-SUM(Q283+R283),IF(I283="PO",P283-SUM(Q283:R283)))</f>
        <v>-8026</v>
      </c>
      <c r="V283" s="43" t="n">
        <v>0.19972</v>
      </c>
      <c r="W283" s="43" t="n">
        <v>0.08</v>
      </c>
      <c r="X283" s="43" t="n">
        <f aca="false">W283-V283</f>
        <v>-0.11972</v>
      </c>
      <c r="Y283" s="43"/>
      <c r="Z283" s="43"/>
      <c r="AA283" s="43" t="n">
        <v>0.2567</v>
      </c>
      <c r="AB283" s="43"/>
      <c r="AC283" s="43" t="s">
        <v>10482</v>
      </c>
      <c r="AD283" s="43" t="s">
        <v>10956</v>
      </c>
      <c r="AE283" s="43" t="s">
        <v>10957</v>
      </c>
      <c r="AF283" s="43"/>
      <c r="AG283" s="43" t="n">
        <v>0.08</v>
      </c>
      <c r="AH283" s="43" t="s">
        <v>10936</v>
      </c>
      <c r="AI283" s="63" t="n">
        <v>1000</v>
      </c>
      <c r="AJ283" s="63" t="n">
        <v>1</v>
      </c>
      <c r="AK283" s="43"/>
      <c r="AL283" s="43"/>
      <c r="AM283" s="43"/>
      <c r="AN283" s="43"/>
      <c r="AO283" s="43" t="s">
        <v>1471</v>
      </c>
      <c r="AP283" s="23" t="s">
        <v>1474</v>
      </c>
      <c r="AT283" s="23" t="s">
        <v>10943</v>
      </c>
      <c r="AV283" s="23" t="n">
        <v>0.1859</v>
      </c>
      <c r="AW283" s="23" t="s">
        <v>10938</v>
      </c>
      <c r="AX283" s="23" t="s">
        <v>10958</v>
      </c>
      <c r="AY283" s="23" t="n">
        <v>3000</v>
      </c>
      <c r="AZ283" s="23" t="n">
        <v>7</v>
      </c>
      <c r="BA283" s="23" t="s">
        <v>1465</v>
      </c>
      <c r="BB283" s="23" t="s">
        <v>10938</v>
      </c>
      <c r="BF283" s="23" t="s">
        <v>10498</v>
      </c>
      <c r="BG283" s="1" t="s">
        <v>183</v>
      </c>
    </row>
    <row r="284" s="23" customFormat="true" ht="12.75" hidden="false" customHeight="false" outlineLevel="0" collapsed="false">
      <c r="A284" s="23" t="s">
        <v>1519</v>
      </c>
      <c r="B284" s="23" t="s">
        <v>1520</v>
      </c>
      <c r="C284" s="40" t="s">
        <v>177</v>
      </c>
      <c r="D284" s="23" t="s">
        <v>1471</v>
      </c>
      <c r="E284" s="23" t="s">
        <v>1521</v>
      </c>
      <c r="F284" s="23" t="s">
        <v>1522</v>
      </c>
      <c r="G284" s="23" t="n">
        <v>43</v>
      </c>
      <c r="H284" s="23" t="n">
        <v>1000</v>
      </c>
      <c r="I284" s="41" t="s">
        <v>188</v>
      </c>
      <c r="K284" s="23" t="n">
        <v>0</v>
      </c>
      <c r="L284" s="23" t="n">
        <v>1000</v>
      </c>
      <c r="M284" s="23" t="n">
        <v>0</v>
      </c>
      <c r="N284" s="23" t="n">
        <v>0</v>
      </c>
      <c r="O284" s="23" t="n">
        <f aca="false">K284+L284</f>
        <v>1000</v>
      </c>
      <c r="P284" s="23" t="n">
        <f aca="false">K284+L284+M284+N284</f>
        <v>1000</v>
      </c>
      <c r="Q284" s="23" t="n">
        <v>816</v>
      </c>
      <c r="R284" s="23" t="n">
        <v>0</v>
      </c>
      <c r="S284" s="23" t="n">
        <v>0</v>
      </c>
      <c r="T284" s="23" t="n">
        <v>0</v>
      </c>
      <c r="U284" s="23" t="n">
        <f aca="false">IF(I284="delivery",O284-SUM(Q284+R284),IF(I284="PO",P284-SUM(Q284:R284)))</f>
        <v>184</v>
      </c>
      <c r="V284" s="43" t="n">
        <v>0.45</v>
      </c>
      <c r="W284" s="43" t="n">
        <v>0.45</v>
      </c>
      <c r="X284" s="43" t="n">
        <f aca="false">W284-V284</f>
        <v>0</v>
      </c>
      <c r="Y284" s="43"/>
      <c r="Z284" s="43"/>
      <c r="AA284" s="43" t="n">
        <v>0.4154</v>
      </c>
      <c r="AB284" s="43"/>
      <c r="AC284" s="43" t="s">
        <v>10482</v>
      </c>
      <c r="AD284" s="43"/>
      <c r="AE284" s="43"/>
      <c r="AF284" s="43"/>
      <c r="AG284" s="43" t="n">
        <v>0.45</v>
      </c>
      <c r="AH284" s="43"/>
      <c r="AI284" s="63"/>
      <c r="AJ284" s="63"/>
      <c r="AK284" s="43"/>
      <c r="AL284" s="43"/>
      <c r="AM284" s="43" t="s">
        <v>10933</v>
      </c>
      <c r="AN284" s="43"/>
      <c r="AO284" s="43" t="s">
        <v>1471</v>
      </c>
      <c r="AP284" s="23" t="s">
        <v>1474</v>
      </c>
      <c r="AT284" s="23" t="s">
        <v>10959</v>
      </c>
      <c r="AV284" s="23" t="n">
        <v>0.4154</v>
      </c>
      <c r="AW284" s="23" t="s">
        <v>10938</v>
      </c>
      <c r="AX284" s="23" t="s">
        <v>10960</v>
      </c>
      <c r="AY284" s="23" t="n">
        <v>1000</v>
      </c>
      <c r="AZ284" s="23" t="n">
        <v>14</v>
      </c>
      <c r="BA284" s="23" t="s">
        <v>1465</v>
      </c>
      <c r="BB284" s="23" t="s">
        <v>10938</v>
      </c>
      <c r="BF284" s="23" t="s">
        <v>10498</v>
      </c>
      <c r="BG284" s="1" t="s">
        <v>183</v>
      </c>
    </row>
    <row r="285" s="23" customFormat="true" ht="12.75" hidden="false" customHeight="false" outlineLevel="0" collapsed="false">
      <c r="A285" s="23" t="s">
        <v>1523</v>
      </c>
      <c r="B285" s="23" t="s">
        <v>1524</v>
      </c>
      <c r="C285" s="40" t="s">
        <v>177</v>
      </c>
      <c r="D285" s="23" t="s">
        <v>1471</v>
      </c>
      <c r="E285" s="23" t="s">
        <v>1525</v>
      </c>
      <c r="F285" s="23" t="s">
        <v>1526</v>
      </c>
      <c r="G285" s="23" t="n">
        <v>43</v>
      </c>
      <c r="H285" s="23" t="n">
        <v>1000</v>
      </c>
      <c r="I285" s="41" t="s">
        <v>188</v>
      </c>
      <c r="K285" s="23" t="n">
        <v>0</v>
      </c>
      <c r="L285" s="23" t="n">
        <v>5229</v>
      </c>
      <c r="M285" s="23" t="n">
        <v>80</v>
      </c>
      <c r="N285" s="23" t="n">
        <v>0</v>
      </c>
      <c r="O285" s="23" t="n">
        <f aca="false">K285+L285</f>
        <v>5229</v>
      </c>
      <c r="P285" s="23" t="n">
        <f aca="false">K285+L285+M285+N285</f>
        <v>5309</v>
      </c>
      <c r="Q285" s="23" t="n">
        <v>2039</v>
      </c>
      <c r="R285" s="23" t="n">
        <v>4992</v>
      </c>
      <c r="S285" s="23" t="n">
        <v>3377</v>
      </c>
      <c r="T285" s="23" t="n">
        <v>3595</v>
      </c>
      <c r="U285" s="23" t="n">
        <f aca="false">IF(I285="delivery",O285-SUM(Q285+R285),IF(I285="PO",P285-SUM(Q285:R285)))</f>
        <v>-1722</v>
      </c>
      <c r="V285" s="43" t="n">
        <v>0.0519</v>
      </c>
      <c r="W285" s="43" t="n">
        <v>0.04</v>
      </c>
      <c r="X285" s="43" t="n">
        <f aca="false">W285-V285</f>
        <v>-0.0119</v>
      </c>
      <c r="Y285" s="43"/>
      <c r="Z285" s="43"/>
      <c r="AA285" s="43"/>
      <c r="AB285" s="43"/>
      <c r="AC285" s="43" t="s">
        <v>10482</v>
      </c>
      <c r="AD285" s="43" t="s">
        <v>10961</v>
      </c>
      <c r="AE285" s="43" t="s">
        <v>10962</v>
      </c>
      <c r="AF285" s="43"/>
      <c r="AG285" s="43" t="n">
        <v>0.04</v>
      </c>
      <c r="AH285" s="43" t="s">
        <v>10936</v>
      </c>
      <c r="AI285" s="63" t="n">
        <v>625</v>
      </c>
      <c r="AJ285" s="63" t="n">
        <v>1</v>
      </c>
      <c r="AK285" s="43"/>
      <c r="AL285" s="43"/>
      <c r="AM285" s="43"/>
      <c r="AN285" s="43"/>
      <c r="AO285" s="43" t="s">
        <v>1471</v>
      </c>
      <c r="AP285" s="23" t="s">
        <v>1474</v>
      </c>
      <c r="AT285" s="23" t="s">
        <v>10934</v>
      </c>
      <c r="AV285" s="23" t="n">
        <v>0.0438</v>
      </c>
      <c r="AW285" s="23" t="s">
        <v>10935</v>
      </c>
      <c r="AX285" s="23" t="n">
        <v>902140</v>
      </c>
      <c r="AY285" s="23" t="n">
        <v>100</v>
      </c>
      <c r="AZ285" s="23" t="n">
        <v>10</v>
      </c>
      <c r="BA285" s="23" t="s">
        <v>1465</v>
      </c>
      <c r="BB285" s="23" t="s">
        <v>10935</v>
      </c>
      <c r="BF285" s="23" t="s">
        <v>10498</v>
      </c>
      <c r="BG285" s="1" t="s">
        <v>183</v>
      </c>
    </row>
    <row r="286" s="23" customFormat="true" ht="12.75" hidden="false" customHeight="false" outlineLevel="0" collapsed="false">
      <c r="A286" s="23" t="s">
        <v>1527</v>
      </c>
      <c r="B286" s="23" t="s">
        <v>1528</v>
      </c>
      <c r="C286" s="40" t="s">
        <v>177</v>
      </c>
      <c r="D286" s="23" t="s">
        <v>1471</v>
      </c>
      <c r="E286" s="23" t="s">
        <v>1529</v>
      </c>
      <c r="F286" s="23" t="s">
        <v>1530</v>
      </c>
      <c r="G286" s="23" t="n">
        <v>33</v>
      </c>
      <c r="H286" s="23" t="n">
        <v>1000</v>
      </c>
      <c r="I286" s="41" t="s">
        <v>188</v>
      </c>
      <c r="K286" s="23" t="n">
        <v>0</v>
      </c>
      <c r="L286" s="23" t="n">
        <v>20210</v>
      </c>
      <c r="M286" s="23" t="n">
        <v>0</v>
      </c>
      <c r="N286" s="23" t="n">
        <v>0</v>
      </c>
      <c r="O286" s="23" t="n">
        <f aca="false">K286+L286</f>
        <v>20210</v>
      </c>
      <c r="P286" s="23" t="n">
        <f aca="false">K286+L286+M286+N286</f>
        <v>20210</v>
      </c>
      <c r="Q286" s="23" t="n">
        <v>9625</v>
      </c>
      <c r="R286" s="23" t="n">
        <v>19883</v>
      </c>
      <c r="S286" s="23" t="n">
        <v>16272</v>
      </c>
      <c r="T286" s="23" t="n">
        <v>14136</v>
      </c>
      <c r="U286" s="23" t="n">
        <f aca="false">IF(I286="delivery",O286-SUM(Q286+R286),IF(I286="PO",P286-SUM(Q286:R286)))</f>
        <v>-9298</v>
      </c>
      <c r="V286" s="43" t="n">
        <v>0.05</v>
      </c>
      <c r="W286" s="43" t="n">
        <v>0.05</v>
      </c>
      <c r="X286" s="43" t="n">
        <f aca="false">W286-V286</f>
        <v>0</v>
      </c>
      <c r="Y286" s="43"/>
      <c r="Z286" s="43"/>
      <c r="AA286" s="43" t="n">
        <v>0.05</v>
      </c>
      <c r="AB286" s="43"/>
      <c r="AC286" s="43" t="s">
        <v>10482</v>
      </c>
      <c r="AD286" s="43"/>
      <c r="AE286" s="43"/>
      <c r="AF286" s="43"/>
      <c r="AG286" s="43" t="n">
        <v>0.05</v>
      </c>
      <c r="AH286" s="43" t="s">
        <v>10936</v>
      </c>
      <c r="AI286" s="63" t="n">
        <v>1000</v>
      </c>
      <c r="AJ286" s="63" t="n">
        <v>1</v>
      </c>
      <c r="AK286" s="43"/>
      <c r="AL286" s="43"/>
      <c r="AM286" s="43"/>
      <c r="AN286" s="43"/>
      <c r="AO286" s="43" t="s">
        <v>1471</v>
      </c>
      <c r="AP286" s="23" t="s">
        <v>1474</v>
      </c>
      <c r="AT286" s="23" t="s">
        <v>10943</v>
      </c>
      <c r="AV286" s="23" t="n">
        <v>0.05</v>
      </c>
      <c r="AW286" s="23" t="s">
        <v>10945</v>
      </c>
      <c r="AX286" s="23" t="n">
        <v>943367</v>
      </c>
      <c r="AY286" s="23" t="n">
        <v>20000</v>
      </c>
      <c r="AZ286" s="23" t="n">
        <v>7</v>
      </c>
      <c r="BA286" s="23" t="s">
        <v>1465</v>
      </c>
      <c r="BB286" s="23" t="s">
        <v>10945</v>
      </c>
      <c r="BF286" s="23" t="s">
        <v>10498</v>
      </c>
      <c r="BG286" s="1" t="s">
        <v>183</v>
      </c>
    </row>
    <row r="287" s="23" customFormat="true" ht="12.75" hidden="false" customHeight="false" outlineLevel="0" collapsed="false">
      <c r="A287" s="23" t="s">
        <v>1531</v>
      </c>
      <c r="B287" s="23" t="s">
        <v>1532</v>
      </c>
      <c r="C287" s="40" t="s">
        <v>177</v>
      </c>
      <c r="D287" s="23" t="s">
        <v>1471</v>
      </c>
      <c r="E287" s="23" t="s">
        <v>1533</v>
      </c>
      <c r="F287" s="23" t="s">
        <v>1534</v>
      </c>
      <c r="G287" s="23" t="n">
        <v>43</v>
      </c>
      <c r="H287" s="23" t="n">
        <v>1000</v>
      </c>
      <c r="I287" s="41" t="s">
        <v>188</v>
      </c>
      <c r="K287" s="23" t="n">
        <v>0</v>
      </c>
      <c r="L287" s="23" t="n">
        <v>1000</v>
      </c>
      <c r="M287" s="23" t="n">
        <v>0</v>
      </c>
      <c r="N287" s="23" t="n">
        <v>0</v>
      </c>
      <c r="O287" s="23" t="n">
        <f aca="false">K287+L287</f>
        <v>1000</v>
      </c>
      <c r="P287" s="23" t="n">
        <f aca="false">K287+L287+M287+N287</f>
        <v>1000</v>
      </c>
      <c r="Q287" s="23" t="n">
        <v>92</v>
      </c>
      <c r="R287" s="23" t="n">
        <v>36</v>
      </c>
      <c r="S287" s="23" t="n">
        <v>0</v>
      </c>
      <c r="T287" s="23" t="n">
        <v>0</v>
      </c>
      <c r="U287" s="23" t="n">
        <f aca="false">IF(I287="delivery",O287-SUM(Q287+R287),IF(I287="PO",P287-SUM(Q287:R287)))</f>
        <v>872</v>
      </c>
      <c r="V287" s="43" t="n">
        <v>0.025</v>
      </c>
      <c r="W287" s="43" t="n">
        <v>0.05</v>
      </c>
      <c r="X287" s="43" t="n">
        <f aca="false">W287-V287</f>
        <v>0.025</v>
      </c>
      <c r="Y287" s="43"/>
      <c r="Z287" s="43"/>
      <c r="AA287" s="43" t="n">
        <v>0.05</v>
      </c>
      <c r="AB287" s="43"/>
      <c r="AC287" s="43" t="s">
        <v>10482</v>
      </c>
      <c r="AD287" s="43" t="s">
        <v>10963</v>
      </c>
      <c r="AE287" s="43" t="s">
        <v>10933</v>
      </c>
      <c r="AF287" s="43"/>
      <c r="AG287" s="43" t="n">
        <v>0.05</v>
      </c>
      <c r="AH287" s="43"/>
      <c r="AI287" s="63"/>
      <c r="AJ287" s="63"/>
      <c r="AK287" s="43"/>
      <c r="AL287" s="43"/>
      <c r="AM287" s="43" t="s">
        <v>10933</v>
      </c>
      <c r="AN287" s="43"/>
      <c r="AO287" s="43" t="s">
        <v>1471</v>
      </c>
      <c r="AP287" s="23" t="s">
        <v>1474</v>
      </c>
      <c r="AT287" s="23" t="s">
        <v>10942</v>
      </c>
      <c r="AV287" s="23" t="n">
        <v>0.05</v>
      </c>
      <c r="AW287" s="23" t="s">
        <v>10935</v>
      </c>
      <c r="AX287" s="23" t="n">
        <v>905816</v>
      </c>
      <c r="AY287" s="23" t="n">
        <v>1000</v>
      </c>
      <c r="AZ287" s="23" t="n">
        <v>9</v>
      </c>
      <c r="BA287" s="23" t="s">
        <v>1465</v>
      </c>
      <c r="BB287" s="23" t="s">
        <v>10935</v>
      </c>
      <c r="BF287" s="23" t="s">
        <v>10498</v>
      </c>
      <c r="BG287" s="1" t="s">
        <v>183</v>
      </c>
    </row>
    <row r="288" s="23" customFormat="true" ht="12.75" hidden="false" customHeight="false" outlineLevel="0" collapsed="false">
      <c r="A288" s="23" t="s">
        <v>1544</v>
      </c>
      <c r="B288" s="23" t="s">
        <v>1545</v>
      </c>
      <c r="C288" s="40" t="s">
        <v>177</v>
      </c>
      <c r="D288" s="23" t="s">
        <v>1471</v>
      </c>
      <c r="E288" s="23" t="s">
        <v>1546</v>
      </c>
      <c r="F288" s="23" t="s">
        <v>1547</v>
      </c>
      <c r="G288" s="23" t="n">
        <v>43</v>
      </c>
      <c r="H288" s="23" t="n">
        <v>1000</v>
      </c>
      <c r="I288" s="41" t="s">
        <v>188</v>
      </c>
      <c r="K288" s="23" t="n">
        <v>0</v>
      </c>
      <c r="L288" s="23" t="n">
        <v>52000</v>
      </c>
      <c r="M288" s="23" t="n">
        <v>0</v>
      </c>
      <c r="N288" s="23" t="n">
        <v>0</v>
      </c>
      <c r="O288" s="23" t="n">
        <f aca="false">K288+L288</f>
        <v>52000</v>
      </c>
      <c r="P288" s="23" t="n">
        <f aca="false">K288+L288+M288+N288</f>
        <v>52000</v>
      </c>
      <c r="Q288" s="23" t="n">
        <v>14664</v>
      </c>
      <c r="R288" s="23" t="n">
        <v>51808</v>
      </c>
      <c r="S288" s="23" t="n">
        <v>47024</v>
      </c>
      <c r="T288" s="23" t="n">
        <v>37200</v>
      </c>
      <c r="U288" s="23" t="n">
        <f aca="false">IF(I288="delivery",O288-SUM(Q288+R288),IF(I288="PO",P288-SUM(Q288:R288)))</f>
        <v>-14472</v>
      </c>
      <c r="V288" s="43" t="n">
        <v>0.033</v>
      </c>
      <c r="W288" s="43" t="n">
        <v>0.033</v>
      </c>
      <c r="X288" s="43" t="n">
        <f aca="false">W288-V288</f>
        <v>0</v>
      </c>
      <c r="Y288" s="43"/>
      <c r="Z288" s="43"/>
      <c r="AA288" s="43" t="n">
        <v>0.0317</v>
      </c>
      <c r="AB288" s="43"/>
      <c r="AC288" s="43" t="s">
        <v>10482</v>
      </c>
      <c r="AD288" s="43"/>
      <c r="AE288" s="43"/>
      <c r="AF288" s="43"/>
      <c r="AG288" s="43" t="n">
        <v>0.033</v>
      </c>
      <c r="AH288" s="43" t="s">
        <v>10940</v>
      </c>
      <c r="AI288" s="63" t="n">
        <v>1000</v>
      </c>
      <c r="AJ288" s="63" t="n">
        <v>6</v>
      </c>
      <c r="AK288" s="43"/>
      <c r="AL288" s="43"/>
      <c r="AM288" s="43"/>
      <c r="AN288" s="43"/>
      <c r="AO288" s="43" t="s">
        <v>1471</v>
      </c>
      <c r="AP288" s="23" t="s">
        <v>1474</v>
      </c>
      <c r="AT288" s="23" t="s">
        <v>10934</v>
      </c>
      <c r="AV288" s="23" t="n">
        <v>0.033</v>
      </c>
      <c r="AW288" s="23" t="s">
        <v>10938</v>
      </c>
      <c r="AX288" s="23" t="s">
        <v>10964</v>
      </c>
      <c r="AY288" s="23" t="n">
        <v>1000</v>
      </c>
      <c r="AZ288" s="23" t="n">
        <v>7</v>
      </c>
      <c r="BA288" s="23" t="s">
        <v>1465</v>
      </c>
      <c r="BB288" s="23" t="s">
        <v>10938</v>
      </c>
      <c r="BF288" s="23" t="s">
        <v>10498</v>
      </c>
      <c r="BG288" s="1" t="s">
        <v>183</v>
      </c>
    </row>
    <row r="289" s="23" customFormat="true" ht="12.75" hidden="false" customHeight="false" outlineLevel="0" collapsed="false">
      <c r="A289" s="23" t="s">
        <v>1548</v>
      </c>
      <c r="B289" s="23" t="s">
        <v>1549</v>
      </c>
      <c r="C289" s="40" t="s">
        <v>177</v>
      </c>
      <c r="D289" s="23" t="s">
        <v>1471</v>
      </c>
      <c r="E289" s="23" t="s">
        <v>1550</v>
      </c>
      <c r="F289" s="23" t="s">
        <v>1551</v>
      </c>
      <c r="G289" s="23" t="n">
        <v>43</v>
      </c>
      <c r="H289" s="23" t="n">
        <v>1000</v>
      </c>
      <c r="I289" s="41" t="s">
        <v>188</v>
      </c>
      <c r="K289" s="23" t="n">
        <v>0</v>
      </c>
      <c r="L289" s="23" t="n">
        <v>24574</v>
      </c>
      <c r="M289" s="23" t="n">
        <v>3000</v>
      </c>
      <c r="N289" s="23" t="n">
        <v>0</v>
      </c>
      <c r="O289" s="23" t="n">
        <f aca="false">K289+L289</f>
        <v>24574</v>
      </c>
      <c r="P289" s="23" t="n">
        <f aca="false">K289+L289+M289+N289</f>
        <v>27574</v>
      </c>
      <c r="Q289" s="23" t="n">
        <v>15101</v>
      </c>
      <c r="R289" s="23" t="n">
        <v>48203</v>
      </c>
      <c r="S289" s="23" t="n">
        <v>38823</v>
      </c>
      <c r="T289" s="23" t="n">
        <v>32961</v>
      </c>
      <c r="U289" s="23" t="n">
        <f aca="false">IF(I289="delivery",O289-SUM(Q289+R289),IF(I289="PO",P289-SUM(Q289:R289)))</f>
        <v>-35730</v>
      </c>
      <c r="V289" s="43" t="n">
        <v>0.017</v>
      </c>
      <c r="W289" s="43" t="n">
        <v>0.0165</v>
      </c>
      <c r="X289" s="43" t="n">
        <f aca="false">W289-V289</f>
        <v>-0.0005</v>
      </c>
      <c r="Y289" s="43"/>
      <c r="Z289" s="43"/>
      <c r="AA289" s="43"/>
      <c r="AB289" s="43"/>
      <c r="AC289" s="43" t="s">
        <v>10482</v>
      </c>
      <c r="AD289" s="43"/>
      <c r="AE289" s="43"/>
      <c r="AF289" s="43"/>
      <c r="AG289" s="43" t="n">
        <v>0.0165</v>
      </c>
      <c r="AH289" s="43" t="s">
        <v>10940</v>
      </c>
      <c r="AI289" s="63" t="n">
        <v>65000</v>
      </c>
      <c r="AJ289" s="63" t="n">
        <v>6</v>
      </c>
      <c r="AK289" s="43"/>
      <c r="AL289" s="43"/>
      <c r="AM289" s="43"/>
      <c r="AN289" s="43"/>
      <c r="AO289" s="43" t="s">
        <v>1471</v>
      </c>
      <c r="AP289" s="23" t="s">
        <v>1474</v>
      </c>
      <c r="AT289" s="23" t="s">
        <v>10943</v>
      </c>
      <c r="AV289" s="23" t="n">
        <v>0.038</v>
      </c>
      <c r="AW289" s="23" t="s">
        <v>10938</v>
      </c>
      <c r="AX289" s="23" t="s">
        <v>10965</v>
      </c>
      <c r="AY289" s="23" t="n">
        <v>5000</v>
      </c>
      <c r="AZ289" s="23" t="n">
        <v>7</v>
      </c>
      <c r="BA289" s="23" t="s">
        <v>1465</v>
      </c>
      <c r="BB289" s="23" t="s">
        <v>10938</v>
      </c>
      <c r="BF289" s="23" t="s">
        <v>10498</v>
      </c>
      <c r="BG289" s="1" t="s">
        <v>183</v>
      </c>
    </row>
    <row r="290" s="23" customFormat="true" ht="12.75" hidden="false" customHeight="false" outlineLevel="0" collapsed="false">
      <c r="A290" s="23" t="s">
        <v>1552</v>
      </c>
      <c r="B290" s="23" t="s">
        <v>1553</v>
      </c>
      <c r="C290" s="40" t="s">
        <v>177</v>
      </c>
      <c r="D290" s="23" t="s">
        <v>1471</v>
      </c>
      <c r="E290" s="23" t="s">
        <v>1554</v>
      </c>
      <c r="F290" s="23" t="s">
        <v>1555</v>
      </c>
      <c r="G290" s="23" t="n">
        <v>43</v>
      </c>
      <c r="H290" s="23" t="n">
        <v>1000</v>
      </c>
      <c r="I290" s="41" t="s">
        <v>188</v>
      </c>
      <c r="K290" s="23" t="n">
        <v>0</v>
      </c>
      <c r="L290" s="23" t="n">
        <v>1343</v>
      </c>
      <c r="M290" s="23" t="n">
        <v>0</v>
      </c>
      <c r="N290" s="23" t="n">
        <v>0</v>
      </c>
      <c r="O290" s="23" t="n">
        <f aca="false">K290+L290</f>
        <v>1343</v>
      </c>
      <c r="P290" s="23" t="n">
        <f aca="false">K290+L290+M290+N290</f>
        <v>1343</v>
      </c>
      <c r="Q290" s="23" t="n">
        <v>1095</v>
      </c>
      <c r="R290" s="23" t="n">
        <v>806</v>
      </c>
      <c r="S290" s="23" t="n">
        <v>1496</v>
      </c>
      <c r="T290" s="23" t="n">
        <v>580</v>
      </c>
      <c r="U290" s="23" t="n">
        <f aca="false">IF(I290="delivery",O290-SUM(Q290+R290),IF(I290="PO",P290-SUM(Q290:R290)))</f>
        <v>-558</v>
      </c>
      <c r="V290" s="43" t="n">
        <v>0.02</v>
      </c>
      <c r="W290" s="43" t="n">
        <v>0.02</v>
      </c>
      <c r="X290" s="43" t="n">
        <f aca="false">W290-V290</f>
        <v>0</v>
      </c>
      <c r="Y290" s="43"/>
      <c r="Z290" s="43"/>
      <c r="AA290" s="43" t="n">
        <v>0.049</v>
      </c>
      <c r="AB290" s="43"/>
      <c r="AC290" s="43" t="s">
        <v>10482</v>
      </c>
      <c r="AD290" s="43" t="s">
        <v>10961</v>
      </c>
      <c r="AE290" s="43" t="s">
        <v>10966</v>
      </c>
      <c r="AF290" s="43"/>
      <c r="AG290" s="43" t="n">
        <v>0.02</v>
      </c>
      <c r="AH290" s="43" t="s">
        <v>10936</v>
      </c>
      <c r="AI290" s="63" t="n">
        <v>1250</v>
      </c>
      <c r="AJ290" s="63" t="n">
        <v>8</v>
      </c>
      <c r="AK290" s="43"/>
      <c r="AL290" s="43"/>
      <c r="AM290" s="43"/>
      <c r="AN290" s="43"/>
      <c r="AO290" s="43" t="s">
        <v>1471</v>
      </c>
      <c r="AP290" s="23" t="s">
        <v>1474</v>
      </c>
      <c r="AT290" s="23" t="s">
        <v>10943</v>
      </c>
      <c r="AV290" s="23" t="n">
        <v>0.049</v>
      </c>
      <c r="AW290" s="23" t="s">
        <v>10938</v>
      </c>
      <c r="AX290" s="23" t="s">
        <v>10967</v>
      </c>
      <c r="AY290" s="23" t="n">
        <v>1000</v>
      </c>
      <c r="AZ290" s="23" t="n">
        <v>14</v>
      </c>
      <c r="BA290" s="23" t="s">
        <v>1465</v>
      </c>
      <c r="BB290" s="23" t="s">
        <v>10938</v>
      </c>
      <c r="BF290" s="23" t="s">
        <v>10498</v>
      </c>
      <c r="BG290" s="1" t="s">
        <v>183</v>
      </c>
    </row>
    <row r="291" s="23" customFormat="true" ht="12.75" hidden="false" customHeight="false" outlineLevel="0" collapsed="false">
      <c r="A291" s="23" t="s">
        <v>1556</v>
      </c>
      <c r="B291" s="23" t="s">
        <v>1557</v>
      </c>
      <c r="C291" s="40" t="s">
        <v>177</v>
      </c>
      <c r="D291" s="23" t="s">
        <v>1471</v>
      </c>
      <c r="E291" s="23" t="s">
        <v>1558</v>
      </c>
      <c r="F291" s="23" t="s">
        <v>1559</v>
      </c>
      <c r="G291" s="23" t="n">
        <v>33</v>
      </c>
      <c r="H291" s="23" t="n">
        <v>500</v>
      </c>
      <c r="I291" s="41" t="s">
        <v>188</v>
      </c>
      <c r="K291" s="23" t="n">
        <v>0</v>
      </c>
      <c r="L291" s="23" t="n">
        <v>1027</v>
      </c>
      <c r="M291" s="23" t="n">
        <v>0</v>
      </c>
      <c r="N291" s="23" t="n">
        <v>0</v>
      </c>
      <c r="O291" s="23" t="n">
        <f aca="false">K291+L291</f>
        <v>1027</v>
      </c>
      <c r="P291" s="23" t="n">
        <f aca="false">K291+L291+M291+N291</f>
        <v>1027</v>
      </c>
      <c r="Q291" s="23" t="n">
        <v>219</v>
      </c>
      <c r="R291" s="23" t="n">
        <v>134</v>
      </c>
      <c r="S291" s="23" t="n">
        <v>106</v>
      </c>
      <c r="T291" s="23" t="n">
        <v>116</v>
      </c>
      <c r="U291" s="23" t="n">
        <f aca="false">IF(I291="delivery",O291-SUM(Q291+R291),IF(I291="PO",P291-SUM(Q291:R291)))</f>
        <v>674</v>
      </c>
      <c r="V291" s="43" t="n">
        <v>0.65</v>
      </c>
      <c r="W291" s="43" t="n">
        <v>0.65</v>
      </c>
      <c r="X291" s="43" t="n">
        <f aca="false">W291-V291</f>
        <v>0</v>
      </c>
      <c r="Y291" s="43"/>
      <c r="Z291" s="43"/>
      <c r="AA291" s="43" t="n">
        <v>0.45</v>
      </c>
      <c r="AB291" s="43"/>
      <c r="AC291" s="43" t="s">
        <v>10482</v>
      </c>
      <c r="AD291" s="43"/>
      <c r="AE291" s="43"/>
      <c r="AF291" s="43"/>
      <c r="AG291" s="43" t="n">
        <v>0.65</v>
      </c>
      <c r="AH291" s="43"/>
      <c r="AI291" s="63"/>
      <c r="AJ291" s="63"/>
      <c r="AK291" s="43"/>
      <c r="AL291" s="43"/>
      <c r="AM291" s="43" t="s">
        <v>10933</v>
      </c>
      <c r="AN291" s="43"/>
      <c r="AO291" s="43" t="s">
        <v>1471</v>
      </c>
      <c r="AP291" s="23" t="s">
        <v>1474</v>
      </c>
      <c r="AT291" s="23" t="s">
        <v>10942</v>
      </c>
      <c r="AV291" s="23" t="n">
        <v>0.45</v>
      </c>
      <c r="AW291" s="23" t="s">
        <v>10968</v>
      </c>
      <c r="AX291" s="23" t="s">
        <v>1557</v>
      </c>
      <c r="AY291" s="23" t="n">
        <v>1069</v>
      </c>
      <c r="AZ291" s="23" t="n">
        <v>7</v>
      </c>
      <c r="BA291" s="23" t="s">
        <v>1465</v>
      </c>
      <c r="BB291" s="23" t="s">
        <v>10968</v>
      </c>
      <c r="BF291" s="23" t="s">
        <v>10498</v>
      </c>
      <c r="BG291" s="1" t="s">
        <v>183</v>
      </c>
    </row>
    <row r="292" s="23" customFormat="true" ht="12.75" hidden="false" customHeight="false" outlineLevel="0" collapsed="false">
      <c r="A292" s="23" t="s">
        <v>1560</v>
      </c>
      <c r="B292" s="23" t="s">
        <v>1561</v>
      </c>
      <c r="C292" s="40" t="s">
        <v>177</v>
      </c>
      <c r="D292" s="23" t="s">
        <v>1471</v>
      </c>
      <c r="E292" s="23" t="s">
        <v>1562</v>
      </c>
      <c r="F292" s="23" t="s">
        <v>1563</v>
      </c>
      <c r="G292" s="23" t="n">
        <v>43</v>
      </c>
      <c r="H292" s="23" t="n">
        <v>1000</v>
      </c>
      <c r="I292" s="41" t="s">
        <v>188</v>
      </c>
      <c r="K292" s="23" t="n">
        <v>0</v>
      </c>
      <c r="L292" s="23" t="n">
        <v>35992</v>
      </c>
      <c r="M292" s="23" t="n">
        <v>0</v>
      </c>
      <c r="N292" s="23" t="n">
        <v>0</v>
      </c>
      <c r="O292" s="23" t="n">
        <f aca="false">K292+L292</f>
        <v>35992</v>
      </c>
      <c r="P292" s="23" t="n">
        <f aca="false">K292+L292+M292+N292</f>
        <v>35992</v>
      </c>
      <c r="Q292" s="23" t="n">
        <v>24144</v>
      </c>
      <c r="R292" s="23" t="n">
        <v>89708</v>
      </c>
      <c r="S292" s="23" t="n">
        <v>78200</v>
      </c>
      <c r="T292" s="23" t="n">
        <v>62616</v>
      </c>
      <c r="U292" s="23" t="n">
        <f aca="false">IF(I292="delivery",O292-SUM(Q292+R292),IF(I292="PO",P292-SUM(Q292:R292)))</f>
        <v>-77860</v>
      </c>
      <c r="V292" s="43" t="n">
        <v>0.08571</v>
      </c>
      <c r="W292" s="43" t="n">
        <v>0.08</v>
      </c>
      <c r="X292" s="43" t="n">
        <f aca="false">W292-V292</f>
        <v>-0.00570999999999999</v>
      </c>
      <c r="Y292" s="43"/>
      <c r="Z292" s="43"/>
      <c r="AA292" s="43"/>
      <c r="AB292" s="43"/>
      <c r="AC292" s="43" t="s">
        <v>10482</v>
      </c>
      <c r="AD292" s="43"/>
      <c r="AE292" s="43"/>
      <c r="AF292" s="43"/>
      <c r="AG292" s="43" t="n">
        <v>0.08</v>
      </c>
      <c r="AH292" s="43" t="s">
        <v>10936</v>
      </c>
      <c r="AI292" s="63" t="n">
        <v>313</v>
      </c>
      <c r="AJ292" s="63" t="n">
        <v>8</v>
      </c>
      <c r="AK292" s="43"/>
      <c r="AL292" s="43"/>
      <c r="AM292" s="43"/>
      <c r="AN292" s="43"/>
      <c r="AO292" s="43" t="s">
        <v>1471</v>
      </c>
      <c r="AP292" s="23" t="s">
        <v>1474</v>
      </c>
      <c r="AT292" s="23" t="s">
        <v>10943</v>
      </c>
      <c r="AV292" s="23" t="n">
        <v>0.125</v>
      </c>
      <c r="AW292" s="23" t="s">
        <v>10938</v>
      </c>
      <c r="AX292" s="23" t="s">
        <v>10969</v>
      </c>
      <c r="AY292" s="23" t="n">
        <v>1000</v>
      </c>
      <c r="AZ292" s="23" t="n">
        <v>17</v>
      </c>
      <c r="BA292" s="23" t="s">
        <v>1465</v>
      </c>
      <c r="BB292" s="23" t="s">
        <v>10938</v>
      </c>
      <c r="BF292" s="23" t="s">
        <v>10498</v>
      </c>
      <c r="BG292" s="1" t="s">
        <v>183</v>
      </c>
    </row>
    <row r="293" s="23" customFormat="true" ht="12.75" hidden="false" customHeight="false" outlineLevel="0" collapsed="false">
      <c r="A293" s="23" t="s">
        <v>1564</v>
      </c>
      <c r="B293" s="23" t="s">
        <v>1565</v>
      </c>
      <c r="C293" s="40" t="s">
        <v>177</v>
      </c>
      <c r="D293" s="23" t="s">
        <v>1471</v>
      </c>
      <c r="E293" s="23" t="s">
        <v>1566</v>
      </c>
      <c r="F293" s="23" t="s">
        <v>1567</v>
      </c>
      <c r="G293" s="23" t="n">
        <v>83</v>
      </c>
      <c r="H293" s="23" t="n">
        <v>5000</v>
      </c>
      <c r="I293" s="41" t="s">
        <v>188</v>
      </c>
      <c r="K293" s="23" t="n">
        <v>0</v>
      </c>
      <c r="L293" s="23" t="n">
        <v>15637</v>
      </c>
      <c r="M293" s="23" t="n">
        <v>4000</v>
      </c>
      <c r="N293" s="23" t="n">
        <v>0</v>
      </c>
      <c r="O293" s="23" t="n">
        <f aca="false">K293+L293</f>
        <v>15637</v>
      </c>
      <c r="P293" s="23" t="n">
        <f aca="false">K293+L293+M293+N293</f>
        <v>19637</v>
      </c>
      <c r="Q293" s="23" t="n">
        <v>14610</v>
      </c>
      <c r="R293" s="23" t="n">
        <v>40827</v>
      </c>
      <c r="S293" s="23" t="n">
        <v>30065</v>
      </c>
      <c r="T293" s="23" t="n">
        <v>27843</v>
      </c>
      <c r="U293" s="23" t="n">
        <f aca="false">IF(I293="delivery",O293-SUM(Q293+R293),IF(I293="PO",P293-SUM(Q293:R293)))</f>
        <v>-35800</v>
      </c>
      <c r="V293" s="43" t="n">
        <v>0.0098</v>
      </c>
      <c r="W293" s="43" t="n">
        <v>0.0098</v>
      </c>
      <c r="X293" s="43" t="n">
        <f aca="false">W293-V293</f>
        <v>0</v>
      </c>
      <c r="Y293" s="43"/>
      <c r="Z293" s="43"/>
      <c r="AA293" s="43"/>
      <c r="AB293" s="43"/>
      <c r="AC293" s="43" t="s">
        <v>10482</v>
      </c>
      <c r="AD293" s="43"/>
      <c r="AE293" s="43"/>
      <c r="AF293" s="43"/>
      <c r="AG293" s="43" t="n">
        <v>0.0098</v>
      </c>
      <c r="AH293" s="43" t="s">
        <v>10940</v>
      </c>
      <c r="AI293" s="63" t="n">
        <v>5000</v>
      </c>
      <c r="AJ293" s="63" t="n">
        <v>6</v>
      </c>
      <c r="AK293" s="43"/>
      <c r="AL293" s="43"/>
      <c r="AM293" s="43"/>
      <c r="AN293" s="43"/>
      <c r="AO293" s="43" t="s">
        <v>1471</v>
      </c>
      <c r="AP293" s="23" t="s">
        <v>1474</v>
      </c>
      <c r="AT293" s="23" t="s">
        <v>10934</v>
      </c>
      <c r="AV293" s="23" t="n">
        <v>0.0098</v>
      </c>
      <c r="AW293" s="23" t="s">
        <v>10938</v>
      </c>
      <c r="AX293" s="23" t="s">
        <v>10970</v>
      </c>
      <c r="AY293" s="23" t="n">
        <v>5000</v>
      </c>
      <c r="AZ293" s="23" t="n">
        <v>7</v>
      </c>
      <c r="BA293" s="23" t="s">
        <v>1465</v>
      </c>
      <c r="BB293" s="23" t="s">
        <v>10938</v>
      </c>
      <c r="BF293" s="23" t="s">
        <v>10498</v>
      </c>
      <c r="BG293" s="1" t="s">
        <v>183</v>
      </c>
    </row>
    <row r="294" s="23" customFormat="true" ht="12.75" hidden="false" customHeight="false" outlineLevel="0" collapsed="false">
      <c r="A294" s="23" t="s">
        <v>1568</v>
      </c>
      <c r="B294" s="23" t="s">
        <v>1569</v>
      </c>
      <c r="C294" s="40" t="s">
        <v>177</v>
      </c>
      <c r="D294" s="23" t="s">
        <v>1471</v>
      </c>
      <c r="E294" s="23" t="s">
        <v>1570</v>
      </c>
      <c r="F294" s="23" t="s">
        <v>1571</v>
      </c>
      <c r="G294" s="23" t="n">
        <v>0</v>
      </c>
      <c r="H294" s="23" t="n">
        <v>1</v>
      </c>
      <c r="I294" s="41" t="s">
        <v>188</v>
      </c>
      <c r="K294" s="23" t="n">
        <v>0</v>
      </c>
      <c r="L294" s="23" t="n">
        <v>0</v>
      </c>
      <c r="M294" s="23" t="n">
        <v>1000</v>
      </c>
      <c r="N294" s="23" t="n">
        <v>0</v>
      </c>
      <c r="O294" s="23" t="n">
        <f aca="false">K294+L294</f>
        <v>0</v>
      </c>
      <c r="P294" s="23" t="n">
        <f aca="false">K294+L294+M294+N294</f>
        <v>1000</v>
      </c>
      <c r="Q294" s="23" t="n">
        <v>0</v>
      </c>
      <c r="R294" s="23" t="n">
        <v>1864</v>
      </c>
      <c r="S294" s="23" t="n">
        <v>3346</v>
      </c>
      <c r="T294" s="23" t="n">
        <v>2494</v>
      </c>
      <c r="U294" s="23" t="n">
        <f aca="false">IF(I294="delivery",O294-SUM(Q294+R294),IF(I294="PO",P294-SUM(Q294:R294)))</f>
        <v>-864</v>
      </c>
      <c r="V294" s="69" t="n">
        <v>0.012</v>
      </c>
      <c r="W294" s="43" t="n">
        <v>0.012</v>
      </c>
      <c r="X294" s="43" t="n">
        <f aca="false">W294-V294</f>
        <v>0</v>
      </c>
      <c r="Y294" s="43"/>
      <c r="Z294" s="43"/>
      <c r="AA294" s="43"/>
      <c r="AB294" s="43"/>
      <c r="AC294" s="43" t="s">
        <v>10482</v>
      </c>
      <c r="AD294" s="43"/>
      <c r="AE294" s="43"/>
      <c r="AF294" s="43"/>
      <c r="AG294" s="43" t="n">
        <v>0.012</v>
      </c>
      <c r="AH294" s="43" t="s">
        <v>10940</v>
      </c>
      <c r="AI294" s="63" t="n">
        <v>1000</v>
      </c>
      <c r="AJ294" s="63" t="n">
        <v>6</v>
      </c>
      <c r="AK294" s="43"/>
      <c r="AL294" s="43"/>
      <c r="AM294" s="43"/>
      <c r="AN294" s="43"/>
      <c r="AO294" s="43" t="s">
        <v>1471</v>
      </c>
      <c r="AP294" s="23" t="s">
        <v>1474</v>
      </c>
      <c r="AT294" s="23" t="s">
        <v>10934</v>
      </c>
      <c r="AV294" s="23" t="n">
        <v>0.012</v>
      </c>
      <c r="AW294" s="23" t="s">
        <v>10938</v>
      </c>
      <c r="AX294" s="23" t="s">
        <v>10971</v>
      </c>
      <c r="AY294" s="23" t="n">
        <v>1000</v>
      </c>
      <c r="AZ294" s="23" t="n">
        <v>7</v>
      </c>
      <c r="BB294" s="23" t="s">
        <v>10938</v>
      </c>
      <c r="BE294" s="23" t="s">
        <v>10955</v>
      </c>
      <c r="BF294" s="68" t="s">
        <v>10515</v>
      </c>
      <c r="BG294" s="1" t="s">
        <v>183</v>
      </c>
    </row>
    <row r="295" s="23" customFormat="true" ht="12.75" hidden="false" customHeight="false" outlineLevel="0" collapsed="false">
      <c r="A295" s="23" t="s">
        <v>1572</v>
      </c>
      <c r="B295" s="23" t="s">
        <v>1569</v>
      </c>
      <c r="C295" s="40" t="s">
        <v>177</v>
      </c>
      <c r="D295" s="23" t="s">
        <v>1471</v>
      </c>
      <c r="E295" s="23" t="s">
        <v>1570</v>
      </c>
      <c r="F295" s="23" t="s">
        <v>1573</v>
      </c>
      <c r="G295" s="23" t="n">
        <v>67</v>
      </c>
      <c r="H295" s="23" t="n">
        <v>1000</v>
      </c>
      <c r="I295" s="41" t="s">
        <v>188</v>
      </c>
      <c r="K295" s="23" t="n">
        <v>0</v>
      </c>
      <c r="L295" s="23" t="n">
        <v>1000</v>
      </c>
      <c r="M295" s="23" t="n">
        <v>0</v>
      </c>
      <c r="N295" s="23" t="n">
        <v>0</v>
      </c>
      <c r="O295" s="23" t="n">
        <f aca="false">K295+L295</f>
        <v>1000</v>
      </c>
      <c r="P295" s="23" t="n">
        <f aca="false">K295+L295+M295+N295</f>
        <v>1000</v>
      </c>
      <c r="Q295" s="23" t="n">
        <v>0</v>
      </c>
      <c r="R295" s="23" t="n">
        <v>3208</v>
      </c>
      <c r="S295" s="23" t="n">
        <v>2238</v>
      </c>
      <c r="T295" s="23" t="n">
        <v>2258</v>
      </c>
      <c r="U295" s="23" t="n">
        <f aca="false">IF(I295="delivery",O295-SUM(Q295+R295),IF(I295="PO",P295-SUM(Q295:R295)))</f>
        <v>-2208</v>
      </c>
      <c r="V295" s="43" t="n">
        <v>0.012</v>
      </c>
      <c r="W295" s="43" t="n">
        <v>0.012</v>
      </c>
      <c r="X295" s="43" t="n">
        <f aca="false">W295-V295</f>
        <v>0</v>
      </c>
      <c r="Y295" s="43"/>
      <c r="Z295" s="43"/>
      <c r="AA295" s="43"/>
      <c r="AB295" s="43"/>
      <c r="AC295" s="43" t="s">
        <v>10482</v>
      </c>
      <c r="AD295" s="43"/>
      <c r="AE295" s="43"/>
      <c r="AF295" s="43"/>
      <c r="AG295" s="43" t="n">
        <v>0.012</v>
      </c>
      <c r="AH295" s="43" t="s">
        <v>10940</v>
      </c>
      <c r="AI295" s="63" t="n">
        <v>1000</v>
      </c>
      <c r="AJ295" s="63" t="n">
        <v>6</v>
      </c>
      <c r="AK295" s="43"/>
      <c r="AL295" s="43"/>
      <c r="AM295" s="43"/>
      <c r="AN295" s="43"/>
      <c r="AO295" s="43" t="s">
        <v>1471</v>
      </c>
      <c r="AP295" s="23" t="s">
        <v>1474</v>
      </c>
      <c r="AT295" s="23" t="s">
        <v>10934</v>
      </c>
      <c r="AV295" s="23" t="n">
        <v>0.012</v>
      </c>
      <c r="AW295" s="23" t="s">
        <v>10938</v>
      </c>
      <c r="AX295" s="23" t="s">
        <v>10971</v>
      </c>
      <c r="AY295" s="23" t="n">
        <v>1000</v>
      </c>
      <c r="AZ295" s="23" t="n">
        <v>7</v>
      </c>
      <c r="BA295" s="23" t="s">
        <v>1465</v>
      </c>
      <c r="BB295" s="23" t="s">
        <v>10938</v>
      </c>
      <c r="BF295" s="23" t="s">
        <v>10498</v>
      </c>
      <c r="BG295" s="1" t="s">
        <v>183</v>
      </c>
    </row>
    <row r="296" s="23" customFormat="true" ht="12.75" hidden="false" customHeight="false" outlineLevel="0" collapsed="false">
      <c r="A296" s="23" t="s">
        <v>1574</v>
      </c>
      <c r="B296" s="23" t="s">
        <v>1575</v>
      </c>
      <c r="C296" s="40" t="s">
        <v>177</v>
      </c>
      <c r="D296" s="23" t="s">
        <v>1471</v>
      </c>
      <c r="E296" s="23" t="s">
        <v>1576</v>
      </c>
      <c r="F296" s="23" t="s">
        <v>1577</v>
      </c>
      <c r="G296" s="23" t="n">
        <v>61</v>
      </c>
      <c r="H296" s="23" t="n">
        <v>500</v>
      </c>
      <c r="I296" s="41" t="s">
        <v>188</v>
      </c>
      <c r="K296" s="23" t="n">
        <v>0</v>
      </c>
      <c r="L296" s="23" t="n">
        <v>814</v>
      </c>
      <c r="M296" s="23" t="n">
        <v>0</v>
      </c>
      <c r="N296" s="23" t="n">
        <v>0</v>
      </c>
      <c r="O296" s="23" t="n">
        <f aca="false">K296+L296</f>
        <v>814</v>
      </c>
      <c r="P296" s="23" t="n">
        <f aca="false">K296+L296+M296+N296</f>
        <v>814</v>
      </c>
      <c r="Q296" s="23" t="n">
        <v>319</v>
      </c>
      <c r="R296" s="23" t="n">
        <v>899</v>
      </c>
      <c r="S296" s="23" t="n">
        <v>1509</v>
      </c>
      <c r="T296" s="23" t="n">
        <v>1033</v>
      </c>
      <c r="U296" s="23" t="n">
        <f aca="false">IF(I296="delivery",O296-SUM(Q296+R296),IF(I296="PO",P296-SUM(Q296:R296)))</f>
        <v>-404</v>
      </c>
      <c r="V296" s="43" t="n">
        <v>1.1</v>
      </c>
      <c r="W296" s="43" t="n">
        <v>0.65</v>
      </c>
      <c r="X296" s="43" t="n">
        <f aca="false">W296-V296</f>
        <v>-0.45</v>
      </c>
      <c r="Y296" s="43"/>
      <c r="Z296" s="43"/>
      <c r="AA296" s="43"/>
      <c r="AB296" s="43"/>
      <c r="AC296" s="43" t="s">
        <v>10482</v>
      </c>
      <c r="AD296" s="43"/>
      <c r="AE296" s="43"/>
      <c r="AF296" s="43"/>
      <c r="AG296" s="43" t="n">
        <v>0.65</v>
      </c>
      <c r="AH296" s="43" t="s">
        <v>10972</v>
      </c>
      <c r="AI296" s="63" t="n">
        <v>1000</v>
      </c>
      <c r="AJ296" s="63" t="n">
        <v>6</v>
      </c>
      <c r="AK296" s="43"/>
      <c r="AL296" s="43"/>
      <c r="AM296" s="43"/>
      <c r="AN296" s="43"/>
      <c r="AO296" s="43" t="s">
        <v>1471</v>
      </c>
      <c r="AP296" s="23" t="s">
        <v>1474</v>
      </c>
      <c r="AT296" s="23" t="s">
        <v>10934</v>
      </c>
      <c r="AV296" s="23" t="n">
        <v>1.1</v>
      </c>
      <c r="AW296" s="23" t="s">
        <v>10973</v>
      </c>
      <c r="AX296" s="23" t="s">
        <v>10974</v>
      </c>
      <c r="AY296" s="23" t="n">
        <v>1</v>
      </c>
      <c r="AZ296" s="23" t="n">
        <v>5</v>
      </c>
      <c r="BA296" s="23" t="s">
        <v>1465</v>
      </c>
      <c r="BB296" s="23" t="s">
        <v>10975</v>
      </c>
      <c r="BF296" s="23" t="s">
        <v>10498</v>
      </c>
      <c r="BG296" s="1" t="s">
        <v>183</v>
      </c>
    </row>
    <row r="297" s="23" customFormat="true" ht="12.75" hidden="false" customHeight="false" outlineLevel="0" collapsed="false">
      <c r="A297" s="23" t="s">
        <v>1578</v>
      </c>
      <c r="B297" s="23" t="s">
        <v>1579</v>
      </c>
      <c r="C297" s="40" t="s">
        <v>177</v>
      </c>
      <c r="D297" s="23" t="s">
        <v>1471</v>
      </c>
      <c r="E297" s="23" t="s">
        <v>1580</v>
      </c>
      <c r="F297" s="23" t="s">
        <v>1581</v>
      </c>
      <c r="G297" s="23" t="n">
        <v>83</v>
      </c>
      <c r="H297" s="23" t="n">
        <v>5000</v>
      </c>
      <c r="I297" s="41" t="s">
        <v>188</v>
      </c>
      <c r="K297" s="23" t="n">
        <v>0</v>
      </c>
      <c r="L297" s="23" t="n">
        <v>40297</v>
      </c>
      <c r="M297" s="23" t="n">
        <v>4000</v>
      </c>
      <c r="N297" s="23" t="n">
        <v>0</v>
      </c>
      <c r="O297" s="23" t="n">
        <f aca="false">K297+L297</f>
        <v>40297</v>
      </c>
      <c r="P297" s="23" t="n">
        <f aca="false">K297+L297+M297+N297</f>
        <v>44297</v>
      </c>
      <c r="Q297" s="23" t="n">
        <v>25760</v>
      </c>
      <c r="R297" s="23" t="n">
        <v>84196</v>
      </c>
      <c r="S297" s="23" t="n">
        <v>70748</v>
      </c>
      <c r="T297" s="23" t="n">
        <v>59052</v>
      </c>
      <c r="U297" s="23" t="n">
        <f aca="false">IF(I297="delivery",O297-SUM(Q297+R297),IF(I297="PO",P297-SUM(Q297:R297)))</f>
        <v>-65659</v>
      </c>
      <c r="V297" s="43" t="n">
        <v>0.023</v>
      </c>
      <c r="W297" s="43" t="n">
        <v>0.0228</v>
      </c>
      <c r="X297" s="43" t="n">
        <f aca="false">W297-V297</f>
        <v>-0.000199999999999995</v>
      </c>
      <c r="Y297" s="43"/>
      <c r="Z297" s="43"/>
      <c r="AA297" s="43"/>
      <c r="AB297" s="43"/>
      <c r="AC297" s="43" t="s">
        <v>10482</v>
      </c>
      <c r="AD297" s="43"/>
      <c r="AE297" s="43"/>
      <c r="AF297" s="43"/>
      <c r="AG297" s="43" t="n">
        <v>0.0228</v>
      </c>
      <c r="AH297" s="43" t="s">
        <v>10940</v>
      </c>
      <c r="AI297" s="63" t="n">
        <v>5000</v>
      </c>
      <c r="AJ297" s="63" t="n">
        <v>6</v>
      </c>
      <c r="AK297" s="43"/>
      <c r="AL297" s="43"/>
      <c r="AM297" s="43"/>
      <c r="AN297" s="43"/>
      <c r="AO297" s="43" t="s">
        <v>1471</v>
      </c>
      <c r="AP297" s="23" t="s">
        <v>1474</v>
      </c>
      <c r="AT297" s="23" t="s">
        <v>10934</v>
      </c>
      <c r="AV297" s="23" t="n">
        <v>0.0228</v>
      </c>
      <c r="AW297" s="23" t="s">
        <v>10938</v>
      </c>
      <c r="AX297" s="23" t="s">
        <v>10976</v>
      </c>
      <c r="AY297" s="23" t="n">
        <v>5000</v>
      </c>
      <c r="AZ297" s="23" t="n">
        <v>7</v>
      </c>
      <c r="BA297" s="23" t="s">
        <v>1465</v>
      </c>
      <c r="BB297" s="23" t="s">
        <v>10938</v>
      </c>
      <c r="BF297" s="23" t="s">
        <v>10498</v>
      </c>
      <c r="BG297" s="1" t="s">
        <v>183</v>
      </c>
    </row>
    <row r="298" s="23" customFormat="true" ht="12.75" hidden="false" customHeight="false" outlineLevel="0" collapsed="false">
      <c r="A298" s="23" t="s">
        <v>1586</v>
      </c>
      <c r="B298" s="23" t="s">
        <v>1587</v>
      </c>
      <c r="C298" s="40" t="s">
        <v>177</v>
      </c>
      <c r="D298" s="23" t="s">
        <v>1471</v>
      </c>
      <c r="E298" s="23" t="s">
        <v>1588</v>
      </c>
      <c r="F298" s="23" t="s">
        <v>1589</v>
      </c>
      <c r="G298" s="23" t="n">
        <v>43</v>
      </c>
      <c r="H298" s="23" t="n">
        <v>1000</v>
      </c>
      <c r="I298" s="41" t="s">
        <v>188</v>
      </c>
      <c r="K298" s="23" t="n">
        <v>0</v>
      </c>
      <c r="L298" s="23" t="n">
        <v>402666</v>
      </c>
      <c r="M298" s="23" t="n">
        <v>0</v>
      </c>
      <c r="N298" s="23" t="n">
        <v>0</v>
      </c>
      <c r="O298" s="23" t="n">
        <f aca="false">K298+L298</f>
        <v>402666</v>
      </c>
      <c r="P298" s="23" t="n">
        <f aca="false">K298+L298+M298+N298</f>
        <v>402666</v>
      </c>
      <c r="Q298" s="23" t="n">
        <v>217237</v>
      </c>
      <c r="R298" s="23" t="n">
        <v>320227</v>
      </c>
      <c r="S298" s="23" t="n">
        <v>296043</v>
      </c>
      <c r="T298" s="23" t="n">
        <v>260924</v>
      </c>
      <c r="U298" s="23" t="n">
        <f aca="false">IF(I298="delivery",O298-SUM(Q298+R298),IF(I298="PO",P298-SUM(Q298:R298)))</f>
        <v>-134798</v>
      </c>
      <c r="V298" s="43" t="n">
        <v>0.0084</v>
      </c>
      <c r="W298" s="43" t="n">
        <v>0.006</v>
      </c>
      <c r="X298" s="43" t="n">
        <f aca="false">W298-V298</f>
        <v>-0.0024</v>
      </c>
      <c r="Y298" s="43"/>
      <c r="Z298" s="43"/>
      <c r="AA298" s="43" t="n">
        <v>0.0076</v>
      </c>
      <c r="AB298" s="43"/>
      <c r="AC298" s="43" t="s">
        <v>10482</v>
      </c>
      <c r="AD298" s="43" t="s">
        <v>10977</v>
      </c>
      <c r="AE298" s="43" t="s">
        <v>10978</v>
      </c>
      <c r="AF298" s="43"/>
      <c r="AG298" s="43" t="n">
        <v>0.006</v>
      </c>
      <c r="AH298" s="43" t="s">
        <v>10940</v>
      </c>
      <c r="AI298" s="63" t="n">
        <v>55000</v>
      </c>
      <c r="AJ298" s="63" t="n">
        <v>6</v>
      </c>
      <c r="AK298" s="43"/>
      <c r="AL298" s="43"/>
      <c r="AM298" s="43"/>
      <c r="AN298" s="43"/>
      <c r="AO298" s="43" t="s">
        <v>1471</v>
      </c>
      <c r="AP298" s="23" t="s">
        <v>1474</v>
      </c>
      <c r="AT298" s="23" t="s">
        <v>10934</v>
      </c>
      <c r="AV298" s="23" t="n">
        <v>0.0078</v>
      </c>
      <c r="AW298" s="23" t="s">
        <v>10938</v>
      </c>
      <c r="AX298" s="23" t="s">
        <v>10979</v>
      </c>
      <c r="AY298" s="23" t="n">
        <v>50000</v>
      </c>
      <c r="AZ298" s="23" t="n">
        <v>14</v>
      </c>
      <c r="BA298" s="23" t="s">
        <v>1465</v>
      </c>
      <c r="BB298" s="23" t="s">
        <v>10938</v>
      </c>
      <c r="BF298" s="23" t="s">
        <v>10498</v>
      </c>
      <c r="BG298" s="1" t="s">
        <v>183</v>
      </c>
    </row>
    <row r="299" s="23" customFormat="true" ht="12.75" hidden="false" customHeight="false" outlineLevel="0" collapsed="false">
      <c r="A299" s="23" t="s">
        <v>1590</v>
      </c>
      <c r="B299" s="23" t="s">
        <v>1591</v>
      </c>
      <c r="C299" s="40" t="s">
        <v>177</v>
      </c>
      <c r="D299" s="23" t="s">
        <v>1471</v>
      </c>
      <c r="E299" s="23" t="s">
        <v>1592</v>
      </c>
      <c r="F299" s="23" t="s">
        <v>1593</v>
      </c>
      <c r="G299" s="23" t="n">
        <v>43</v>
      </c>
      <c r="H299" s="23" t="n">
        <v>1000</v>
      </c>
      <c r="I299" s="41" t="s">
        <v>188</v>
      </c>
      <c r="K299" s="23" t="n">
        <v>0</v>
      </c>
      <c r="L299" s="23" t="n">
        <v>6409</v>
      </c>
      <c r="M299" s="23" t="n">
        <v>0</v>
      </c>
      <c r="N299" s="23" t="n">
        <v>0</v>
      </c>
      <c r="O299" s="23" t="n">
        <f aca="false">K299+L299</f>
        <v>6409</v>
      </c>
      <c r="P299" s="23" t="n">
        <f aca="false">K299+L299+M299+N299</f>
        <v>6409</v>
      </c>
      <c r="Q299" s="23" t="n">
        <v>6382</v>
      </c>
      <c r="R299" s="23" t="n">
        <v>4414</v>
      </c>
      <c r="S299" s="23" t="n">
        <v>2942</v>
      </c>
      <c r="T299" s="23" t="n">
        <v>2170</v>
      </c>
      <c r="U299" s="23" t="n">
        <f aca="false">IF(I299="delivery",O299-SUM(Q299+R299),IF(I299="PO",P299-SUM(Q299:R299)))</f>
        <v>-4387</v>
      </c>
      <c r="V299" s="43" t="n">
        <v>0.02</v>
      </c>
      <c r="W299" s="43" t="n">
        <v>0.0195</v>
      </c>
      <c r="X299" s="43" t="n">
        <f aca="false">W299-V299</f>
        <v>-0.000499999999999997</v>
      </c>
      <c r="Y299" s="43"/>
      <c r="Z299" s="43"/>
      <c r="AA299" s="43"/>
      <c r="AB299" s="43"/>
      <c r="AC299" s="43" t="s">
        <v>10482</v>
      </c>
      <c r="AD299" s="43"/>
      <c r="AE299" s="43"/>
      <c r="AF299" s="43"/>
      <c r="AG299" s="43" t="n">
        <v>0.0195</v>
      </c>
      <c r="AH299" s="43" t="s">
        <v>10940</v>
      </c>
      <c r="AI299" s="63" t="n">
        <v>8000</v>
      </c>
      <c r="AJ299" s="63" t="n">
        <v>6</v>
      </c>
      <c r="AK299" s="43"/>
      <c r="AL299" s="43"/>
      <c r="AM299" s="43"/>
      <c r="AN299" s="43"/>
      <c r="AO299" s="43" t="s">
        <v>1471</v>
      </c>
      <c r="AP299" s="23" t="s">
        <v>1474</v>
      </c>
      <c r="AT299" s="23" t="s">
        <v>10934</v>
      </c>
      <c r="AV299" s="23" t="n">
        <v>0.02</v>
      </c>
      <c r="AW299" s="23" t="s">
        <v>10935</v>
      </c>
      <c r="AX299" s="23" t="n">
        <v>900135</v>
      </c>
      <c r="AY299" s="23" t="n">
        <v>10000</v>
      </c>
      <c r="AZ299" s="23" t="n">
        <v>9</v>
      </c>
      <c r="BA299" s="23" t="s">
        <v>1465</v>
      </c>
      <c r="BB299" s="23" t="s">
        <v>10935</v>
      </c>
      <c r="BF299" s="23" t="s">
        <v>10498</v>
      </c>
      <c r="BG299" s="1" t="s">
        <v>183</v>
      </c>
    </row>
    <row r="300" s="23" customFormat="true" ht="12.75" hidden="false" customHeight="false" outlineLevel="0" collapsed="false">
      <c r="A300" s="23" t="s">
        <v>1594</v>
      </c>
      <c r="B300" s="23" t="s">
        <v>1595</v>
      </c>
      <c r="C300" s="40" t="s">
        <v>177</v>
      </c>
      <c r="D300" s="23" t="s">
        <v>1471</v>
      </c>
      <c r="E300" s="23" t="s">
        <v>1596</v>
      </c>
      <c r="F300" s="23" t="s">
        <v>1597</v>
      </c>
      <c r="G300" s="23" t="n">
        <v>43</v>
      </c>
      <c r="H300" s="23" t="n">
        <v>1000</v>
      </c>
      <c r="I300" s="41" t="s">
        <v>188</v>
      </c>
      <c r="K300" s="23" t="n">
        <v>0</v>
      </c>
      <c r="L300" s="23" t="n">
        <v>45418</v>
      </c>
      <c r="M300" s="23" t="n">
        <v>46400</v>
      </c>
      <c r="N300" s="23" t="n">
        <v>0</v>
      </c>
      <c r="O300" s="23" t="n">
        <f aca="false">K300+L300</f>
        <v>45418</v>
      </c>
      <c r="P300" s="23" t="n">
        <f aca="false">K300+L300+M300+N300</f>
        <v>91818</v>
      </c>
      <c r="Q300" s="23" t="n">
        <v>47818</v>
      </c>
      <c r="R300" s="23" t="n">
        <v>83437</v>
      </c>
      <c r="S300" s="23" t="n">
        <v>64790</v>
      </c>
      <c r="T300" s="23" t="n">
        <v>57546</v>
      </c>
      <c r="U300" s="23" t="n">
        <f aca="false">IF(I300="delivery",O300-SUM(Q300+R300),IF(I300="PO",P300-SUM(Q300:R300)))</f>
        <v>-39437</v>
      </c>
      <c r="V300" s="43" t="n">
        <v>0.0089</v>
      </c>
      <c r="W300" s="43" t="n">
        <v>0.0088</v>
      </c>
      <c r="X300" s="43" t="n">
        <f aca="false">W300-V300</f>
        <v>-9.99999999999994E-005</v>
      </c>
      <c r="Y300" s="43"/>
      <c r="Z300" s="43"/>
      <c r="AA300" s="43"/>
      <c r="AB300" s="43"/>
      <c r="AC300" s="43" t="s">
        <v>10482</v>
      </c>
      <c r="AD300" s="43"/>
      <c r="AE300" s="43"/>
      <c r="AF300" s="43"/>
      <c r="AG300" s="43" t="n">
        <v>0.0088</v>
      </c>
      <c r="AH300" s="43" t="s">
        <v>10940</v>
      </c>
      <c r="AI300" s="63" t="n">
        <v>25000</v>
      </c>
      <c r="AJ300" s="63" t="n">
        <v>14</v>
      </c>
      <c r="AK300" s="43"/>
      <c r="AL300" s="43"/>
      <c r="AM300" s="43"/>
      <c r="AN300" s="43"/>
      <c r="AO300" s="43" t="s">
        <v>1471</v>
      </c>
      <c r="AP300" s="23" t="s">
        <v>1474</v>
      </c>
      <c r="AT300" s="23" t="s">
        <v>10934</v>
      </c>
      <c r="AV300" s="23" t="n">
        <v>0.0088</v>
      </c>
      <c r="AW300" s="23" t="s">
        <v>10938</v>
      </c>
      <c r="AX300" s="23" t="s">
        <v>10980</v>
      </c>
      <c r="AY300" s="23" t="n">
        <v>25000</v>
      </c>
      <c r="AZ300" s="23" t="n">
        <v>14</v>
      </c>
      <c r="BA300" s="23" t="s">
        <v>1465</v>
      </c>
      <c r="BB300" s="23" t="s">
        <v>10938</v>
      </c>
      <c r="BF300" s="23" t="s">
        <v>10498</v>
      </c>
      <c r="BG300" s="1" t="s">
        <v>183</v>
      </c>
    </row>
    <row r="301" s="23" customFormat="true" ht="12.75" hidden="false" customHeight="false" outlineLevel="0" collapsed="false">
      <c r="A301" s="23" t="s">
        <v>1598</v>
      </c>
      <c r="B301" s="23" t="s">
        <v>1599</v>
      </c>
      <c r="C301" s="40" t="s">
        <v>177</v>
      </c>
      <c r="D301" s="23" t="s">
        <v>1471</v>
      </c>
      <c r="E301" s="23" t="s">
        <v>1600</v>
      </c>
      <c r="F301" s="23" t="s">
        <v>1601</v>
      </c>
      <c r="G301" s="23" t="n">
        <v>43</v>
      </c>
      <c r="H301" s="23" t="n">
        <v>1000</v>
      </c>
      <c r="I301" s="41" t="s">
        <v>188</v>
      </c>
      <c r="K301" s="23" t="n">
        <v>0</v>
      </c>
      <c r="L301" s="23" t="n">
        <v>8026</v>
      </c>
      <c r="M301" s="23" t="n">
        <v>0</v>
      </c>
      <c r="N301" s="23" t="n">
        <v>0</v>
      </c>
      <c r="O301" s="23" t="n">
        <f aca="false">K301+L301</f>
        <v>8026</v>
      </c>
      <c r="P301" s="23" t="n">
        <f aca="false">K301+L301+M301+N301</f>
        <v>8026</v>
      </c>
      <c r="Q301" s="23" t="n">
        <v>2432</v>
      </c>
      <c r="R301" s="23" t="n">
        <v>856</v>
      </c>
      <c r="S301" s="23" t="n">
        <v>987</v>
      </c>
      <c r="T301" s="23" t="n">
        <v>378</v>
      </c>
      <c r="U301" s="23" t="n">
        <f aca="false">IF(I301="delivery",O301-SUM(Q301+R301),IF(I301="PO",P301-SUM(Q301:R301)))</f>
        <v>4738</v>
      </c>
      <c r="V301" s="43" t="n">
        <v>0.0924</v>
      </c>
      <c r="W301" s="43" t="n">
        <v>0.0924</v>
      </c>
      <c r="X301" s="43" t="n">
        <f aca="false">W301-V301</f>
        <v>0</v>
      </c>
      <c r="Y301" s="43"/>
      <c r="Z301" s="43"/>
      <c r="AA301" s="43"/>
      <c r="AB301" s="43"/>
      <c r="AC301" s="43" t="s">
        <v>10482</v>
      </c>
      <c r="AD301" s="43"/>
      <c r="AE301" s="43"/>
      <c r="AF301" s="43"/>
      <c r="AG301" s="43" t="n">
        <v>0.0924</v>
      </c>
      <c r="AH301" s="43"/>
      <c r="AI301" s="63"/>
      <c r="AJ301" s="63"/>
      <c r="AK301" s="43"/>
      <c r="AL301" s="43"/>
      <c r="AM301" s="43" t="s">
        <v>10933</v>
      </c>
      <c r="AN301" s="43"/>
      <c r="AO301" s="43" t="s">
        <v>1471</v>
      </c>
      <c r="AP301" s="23" t="s">
        <v>1474</v>
      </c>
      <c r="AT301" s="23" t="s">
        <v>10934</v>
      </c>
      <c r="AV301" s="23" t="n">
        <v>0.0924</v>
      </c>
      <c r="AW301" s="23" t="s">
        <v>10935</v>
      </c>
      <c r="AX301" s="23" t="n">
        <v>914973</v>
      </c>
      <c r="AY301" s="23" t="n">
        <v>5000</v>
      </c>
      <c r="AZ301" s="23" t="n">
        <v>10</v>
      </c>
      <c r="BA301" s="23" t="s">
        <v>177</v>
      </c>
      <c r="BB301" s="23" t="s">
        <v>10935</v>
      </c>
      <c r="BF301" s="23" t="s">
        <v>10498</v>
      </c>
      <c r="BG301" s="1" t="s">
        <v>183</v>
      </c>
    </row>
    <row r="302" s="23" customFormat="true" ht="12.75" hidden="false" customHeight="false" outlineLevel="0" collapsed="false">
      <c r="A302" s="23" t="s">
        <v>1602</v>
      </c>
      <c r="B302" s="23" t="s">
        <v>1603</v>
      </c>
      <c r="C302" s="40" t="s">
        <v>177</v>
      </c>
      <c r="D302" s="23" t="s">
        <v>1471</v>
      </c>
      <c r="E302" s="23" t="s">
        <v>1604</v>
      </c>
      <c r="F302" s="23" t="s">
        <v>1605</v>
      </c>
      <c r="G302" s="23" t="n">
        <v>43</v>
      </c>
      <c r="H302" s="23" t="n">
        <v>1000</v>
      </c>
      <c r="I302" s="41" t="s">
        <v>188</v>
      </c>
      <c r="K302" s="23" t="n">
        <v>0</v>
      </c>
      <c r="L302" s="23" t="n">
        <v>6669</v>
      </c>
      <c r="M302" s="23" t="n">
        <v>0</v>
      </c>
      <c r="N302" s="23" t="n">
        <v>0</v>
      </c>
      <c r="O302" s="23" t="n">
        <f aca="false">K302+L302</f>
        <v>6669</v>
      </c>
      <c r="P302" s="23" t="n">
        <f aca="false">K302+L302+M302+N302</f>
        <v>6669</v>
      </c>
      <c r="Q302" s="23" t="n">
        <v>399</v>
      </c>
      <c r="R302" s="23" t="n">
        <v>200</v>
      </c>
      <c r="S302" s="23" t="n">
        <v>100</v>
      </c>
      <c r="T302" s="23" t="n">
        <v>150</v>
      </c>
      <c r="U302" s="23" t="n">
        <f aca="false">IF(I302="delivery",O302-SUM(Q302+R302),IF(I302="PO",P302-SUM(Q302:R302)))</f>
        <v>6070</v>
      </c>
      <c r="V302" s="43" t="n">
        <v>0.10395</v>
      </c>
      <c r="W302" s="43" t="n">
        <v>0.10395</v>
      </c>
      <c r="X302" s="43" t="n">
        <f aca="false">W302-V302</f>
        <v>0</v>
      </c>
      <c r="Y302" s="43"/>
      <c r="Z302" s="43"/>
      <c r="AA302" s="43" t="n">
        <v>0.083</v>
      </c>
      <c r="AB302" s="43"/>
      <c r="AC302" s="43" t="s">
        <v>10482</v>
      </c>
      <c r="AD302" s="43"/>
      <c r="AE302" s="43"/>
      <c r="AF302" s="43"/>
      <c r="AG302" s="43" t="n">
        <v>0.10395</v>
      </c>
      <c r="AH302" s="43"/>
      <c r="AI302" s="63"/>
      <c r="AJ302" s="63"/>
      <c r="AK302" s="43"/>
      <c r="AL302" s="43"/>
      <c r="AM302" s="43" t="s">
        <v>10933</v>
      </c>
      <c r="AN302" s="43"/>
      <c r="AO302" s="43" t="s">
        <v>1471</v>
      </c>
      <c r="AP302" s="23" t="s">
        <v>1474</v>
      </c>
      <c r="AT302" s="23" t="s">
        <v>10934</v>
      </c>
      <c r="AV302" s="23" t="n">
        <v>0.1038</v>
      </c>
      <c r="AW302" s="23" t="s">
        <v>10938</v>
      </c>
      <c r="AX302" s="23" t="s">
        <v>10981</v>
      </c>
      <c r="AY302" s="23" t="n">
        <v>1000</v>
      </c>
      <c r="AZ302" s="23" t="n">
        <v>14</v>
      </c>
      <c r="BA302" s="23" t="s">
        <v>1465</v>
      </c>
      <c r="BB302" s="23" t="s">
        <v>10938</v>
      </c>
      <c r="BF302" s="23" t="s">
        <v>10498</v>
      </c>
      <c r="BG302" s="1" t="s">
        <v>183</v>
      </c>
    </row>
    <row r="303" s="23" customFormat="true" ht="12.75" hidden="false" customHeight="false" outlineLevel="0" collapsed="false">
      <c r="A303" s="23" t="s">
        <v>1606</v>
      </c>
      <c r="B303" s="23" t="s">
        <v>1607</v>
      </c>
      <c r="C303" s="40" t="s">
        <v>177</v>
      </c>
      <c r="D303" s="23" t="s">
        <v>1471</v>
      </c>
      <c r="E303" s="23" t="s">
        <v>1608</v>
      </c>
      <c r="F303" s="23" t="s">
        <v>1609</v>
      </c>
      <c r="G303" s="23" t="n">
        <v>63</v>
      </c>
      <c r="H303" s="23" t="n">
        <v>5000</v>
      </c>
      <c r="I303" s="41" t="s">
        <v>188</v>
      </c>
      <c r="K303" s="23" t="n">
        <v>215</v>
      </c>
      <c r="L303" s="23" t="n">
        <v>375</v>
      </c>
      <c r="M303" s="23" t="n">
        <v>0</v>
      </c>
      <c r="N303" s="23" t="n">
        <v>0</v>
      </c>
      <c r="O303" s="23" t="n">
        <f aca="false">K303+L303</f>
        <v>590</v>
      </c>
      <c r="P303" s="23" t="n">
        <f aca="false">K303+L303+M303+N303</f>
        <v>590</v>
      </c>
      <c r="Q303" s="23" t="n">
        <v>214</v>
      </c>
      <c r="R303" s="23" t="n">
        <v>91</v>
      </c>
      <c r="S303" s="23" t="n">
        <v>71</v>
      </c>
      <c r="T303" s="23" t="n">
        <v>65</v>
      </c>
      <c r="U303" s="23" t="n">
        <f aca="false">IF(I303="delivery",O303-SUM(Q303+R303),IF(I303="PO",P303-SUM(Q303:R303)))</f>
        <v>285</v>
      </c>
      <c r="V303" s="43" t="n">
        <v>0.218</v>
      </c>
      <c r="W303" s="43" t="n">
        <v>0.218</v>
      </c>
      <c r="X303" s="43" t="n">
        <f aca="false">W303-V303</f>
        <v>0</v>
      </c>
      <c r="Y303" s="43"/>
      <c r="Z303" s="43"/>
      <c r="AA303" s="43" t="n">
        <v>0.218</v>
      </c>
      <c r="AB303" s="43"/>
      <c r="AC303" s="43" t="s">
        <v>10482</v>
      </c>
      <c r="AD303" s="43"/>
      <c r="AE303" s="43"/>
      <c r="AF303" s="43"/>
      <c r="AG303" s="43" t="n">
        <v>0.218</v>
      </c>
      <c r="AH303" s="43"/>
      <c r="AI303" s="63"/>
      <c r="AJ303" s="63"/>
      <c r="AK303" s="43"/>
      <c r="AL303" s="43"/>
      <c r="AM303" s="43" t="s">
        <v>10933</v>
      </c>
      <c r="AN303" s="43"/>
      <c r="AO303" s="43" t="s">
        <v>1471</v>
      </c>
      <c r="AP303" s="23" t="s">
        <v>1474</v>
      </c>
      <c r="AT303" s="23" t="s">
        <v>10934</v>
      </c>
      <c r="AV303" s="23" t="n">
        <v>0.105</v>
      </c>
      <c r="AW303" s="23" t="s">
        <v>10982</v>
      </c>
      <c r="AX303" s="23" t="s">
        <v>10983</v>
      </c>
      <c r="AY303" s="23" t="n">
        <v>5000</v>
      </c>
      <c r="AZ303" s="23" t="n">
        <v>8</v>
      </c>
      <c r="BA303" s="23" t="s">
        <v>1465</v>
      </c>
      <c r="BB303" s="23" t="s">
        <v>10982</v>
      </c>
      <c r="BF303" s="23" t="s">
        <v>10498</v>
      </c>
      <c r="BG303" s="1" t="s">
        <v>183</v>
      </c>
    </row>
    <row r="304" s="23" customFormat="true" ht="12.75" hidden="true" customHeight="false" outlineLevel="0" collapsed="false">
      <c r="A304" s="23" t="s">
        <v>1610</v>
      </c>
      <c r="B304" s="23" t="s">
        <v>1611</v>
      </c>
      <c r="C304" s="40" t="s">
        <v>177</v>
      </c>
      <c r="D304" s="23" t="s">
        <v>82</v>
      </c>
      <c r="E304" s="23" t="s">
        <v>1612</v>
      </c>
      <c r="F304" s="23" t="s">
        <v>1613</v>
      </c>
      <c r="G304" s="23" t="n">
        <v>36</v>
      </c>
      <c r="H304" s="23" t="n">
        <v>100</v>
      </c>
      <c r="I304" s="41" t="s">
        <v>188</v>
      </c>
      <c r="K304" s="23" t="n">
        <v>0</v>
      </c>
      <c r="L304" s="23" t="n">
        <v>1565</v>
      </c>
      <c r="M304" s="23" t="n">
        <v>0</v>
      </c>
      <c r="N304" s="23" t="n">
        <v>0</v>
      </c>
      <c r="O304" s="23" t="n">
        <f aca="false">K304+L304</f>
        <v>1565</v>
      </c>
      <c r="P304" s="23" t="n">
        <f aca="false">K304+L304+M304+N304</f>
        <v>1565</v>
      </c>
      <c r="Q304" s="23" t="n">
        <v>440</v>
      </c>
      <c r="R304" s="23" t="n">
        <v>1192</v>
      </c>
      <c r="S304" s="23" t="n">
        <v>632</v>
      </c>
      <c r="T304" s="23" t="n">
        <v>576</v>
      </c>
      <c r="U304" s="23" t="n">
        <f aca="false">IF(I304="delivery",O304-SUM(Q304+R304),IF(I304="PO",P304-SUM(Q304:R304)))</f>
        <v>-67</v>
      </c>
      <c r="V304" s="43" t="n">
        <v>2.28</v>
      </c>
      <c r="W304" s="43" t="n">
        <v>2.28</v>
      </c>
      <c r="X304" s="43" t="n">
        <f aca="false">W304-V304</f>
        <v>0</v>
      </c>
      <c r="Y304" s="43"/>
      <c r="Z304" s="43"/>
      <c r="AA304" s="43" t="n">
        <v>2.13</v>
      </c>
      <c r="AB304" s="43"/>
      <c r="AC304" s="43" t="s">
        <v>10482</v>
      </c>
      <c r="AD304" s="43"/>
      <c r="AE304" s="43"/>
      <c r="AF304" s="43" t="s">
        <v>10502</v>
      </c>
      <c r="AG304" s="43" t="n">
        <v>2.28</v>
      </c>
      <c r="AH304" s="43" t="s">
        <v>10984</v>
      </c>
      <c r="AI304" s="63" t="n">
        <v>100</v>
      </c>
      <c r="AJ304" s="63" t="n">
        <v>5</v>
      </c>
      <c r="AK304" s="43"/>
      <c r="AL304" s="43"/>
      <c r="AM304" s="43"/>
      <c r="AN304" s="43"/>
      <c r="AO304" s="43" t="s">
        <v>82</v>
      </c>
      <c r="AP304" s="23" t="s">
        <v>181</v>
      </c>
      <c r="BF304" s="23" t="s">
        <v>10498</v>
      </c>
      <c r="BG304" s="1" t="s">
        <v>183</v>
      </c>
    </row>
    <row r="305" s="23" customFormat="true" ht="12.75" hidden="false" customHeight="false" outlineLevel="0" collapsed="false">
      <c r="A305" s="23" t="s">
        <v>1614</v>
      </c>
      <c r="B305" s="23" t="s">
        <v>1615</v>
      </c>
      <c r="C305" s="40" t="s">
        <v>177</v>
      </c>
      <c r="D305" s="23" t="s">
        <v>1471</v>
      </c>
      <c r="E305" s="23" t="s">
        <v>1616</v>
      </c>
      <c r="F305" s="23" t="s">
        <v>1617</v>
      </c>
      <c r="G305" s="23" t="n">
        <v>73</v>
      </c>
      <c r="H305" s="23" t="n">
        <v>1000</v>
      </c>
      <c r="I305" s="41" t="s">
        <v>188</v>
      </c>
      <c r="K305" s="23" t="n">
        <v>0</v>
      </c>
      <c r="L305" s="23" t="n">
        <v>860</v>
      </c>
      <c r="M305" s="23" t="n">
        <v>0</v>
      </c>
      <c r="N305" s="23" t="n">
        <v>0</v>
      </c>
      <c r="O305" s="23" t="n">
        <f aca="false">K305+L305</f>
        <v>860</v>
      </c>
      <c r="P305" s="23" t="n">
        <f aca="false">K305+L305+M305+N305</f>
        <v>860</v>
      </c>
      <c r="Q305" s="23" t="n">
        <v>102</v>
      </c>
      <c r="R305" s="23" t="n">
        <v>0</v>
      </c>
      <c r="S305" s="23" t="n">
        <v>0</v>
      </c>
      <c r="T305" s="23" t="n">
        <v>0</v>
      </c>
      <c r="U305" s="23" t="n">
        <f aca="false">IF(I305="delivery",O305-SUM(Q305+R305),IF(I305="PO",P305-SUM(Q305:R305)))</f>
        <v>758</v>
      </c>
      <c r="V305" s="43" t="n">
        <v>0.775</v>
      </c>
      <c r="W305" s="43" t="n">
        <v>0.775</v>
      </c>
      <c r="X305" s="43" t="n">
        <f aca="false">W305-V305</f>
        <v>0</v>
      </c>
      <c r="Y305" s="43"/>
      <c r="Z305" s="43"/>
      <c r="AA305" s="43" t="n">
        <v>0.775</v>
      </c>
      <c r="AB305" s="43"/>
      <c r="AC305" s="43" t="s">
        <v>10482</v>
      </c>
      <c r="AD305" s="43"/>
      <c r="AE305" s="43"/>
      <c r="AF305" s="43"/>
      <c r="AG305" s="43" t="n">
        <v>0.775</v>
      </c>
      <c r="AH305" s="43"/>
      <c r="AI305" s="63"/>
      <c r="AJ305" s="63"/>
      <c r="AK305" s="43"/>
      <c r="AL305" s="43"/>
      <c r="AM305" s="43" t="s">
        <v>10933</v>
      </c>
      <c r="AN305" s="43"/>
      <c r="AO305" s="43" t="s">
        <v>1471</v>
      </c>
      <c r="AP305" s="23" t="s">
        <v>1474</v>
      </c>
      <c r="AT305" s="23" t="s">
        <v>10934</v>
      </c>
      <c r="AV305" s="23" t="n">
        <v>0.775</v>
      </c>
      <c r="AW305" s="23" t="s">
        <v>10982</v>
      </c>
      <c r="AX305" s="23" t="s">
        <v>10985</v>
      </c>
      <c r="AY305" s="23" t="n">
        <v>1000</v>
      </c>
      <c r="AZ305" s="23" t="n">
        <v>8</v>
      </c>
      <c r="BA305" s="23" t="s">
        <v>1465</v>
      </c>
      <c r="BB305" s="23" t="s">
        <v>10982</v>
      </c>
      <c r="BF305" s="23" t="s">
        <v>10498</v>
      </c>
      <c r="BG305" s="1" t="s">
        <v>183</v>
      </c>
    </row>
    <row r="306" s="23" customFormat="true" ht="12.75" hidden="false" customHeight="false" outlineLevel="0" collapsed="false">
      <c r="A306" s="23" t="s">
        <v>1618</v>
      </c>
      <c r="B306" s="23" t="s">
        <v>1619</v>
      </c>
      <c r="C306" s="40" t="s">
        <v>177</v>
      </c>
      <c r="D306" s="23" t="s">
        <v>1471</v>
      </c>
      <c r="E306" s="23" t="s">
        <v>1620</v>
      </c>
      <c r="F306" s="23" t="s">
        <v>1621</v>
      </c>
      <c r="G306" s="23" t="n">
        <v>73</v>
      </c>
      <c r="H306" s="23" t="n">
        <v>1000</v>
      </c>
      <c r="I306" s="41" t="s">
        <v>188</v>
      </c>
      <c r="K306" s="23" t="n">
        <v>0</v>
      </c>
      <c r="L306" s="23" t="n">
        <v>891</v>
      </c>
      <c r="M306" s="23" t="n">
        <v>0</v>
      </c>
      <c r="N306" s="23" t="n">
        <v>0</v>
      </c>
      <c r="O306" s="23" t="n">
        <f aca="false">K306+L306</f>
        <v>891</v>
      </c>
      <c r="P306" s="23" t="n">
        <f aca="false">K306+L306+M306+N306</f>
        <v>891</v>
      </c>
      <c r="Q306" s="23" t="n">
        <v>102</v>
      </c>
      <c r="R306" s="23" t="n">
        <v>0</v>
      </c>
      <c r="S306" s="23" t="n">
        <v>0</v>
      </c>
      <c r="T306" s="23" t="n">
        <v>0</v>
      </c>
      <c r="U306" s="23" t="n">
        <f aca="false">IF(I306="delivery",O306-SUM(Q306+R306),IF(I306="PO",P306-SUM(Q306:R306)))</f>
        <v>789</v>
      </c>
      <c r="V306" s="43" t="n">
        <v>0.89</v>
      </c>
      <c r="W306" s="43" t="n">
        <v>0.89</v>
      </c>
      <c r="X306" s="43" t="n">
        <f aca="false">W306-V306</f>
        <v>0</v>
      </c>
      <c r="Y306" s="43"/>
      <c r="Z306" s="43"/>
      <c r="AA306" s="43" t="n">
        <v>0.89</v>
      </c>
      <c r="AB306" s="43"/>
      <c r="AC306" s="43" t="s">
        <v>10482</v>
      </c>
      <c r="AD306" s="43"/>
      <c r="AE306" s="43"/>
      <c r="AF306" s="43"/>
      <c r="AG306" s="43" t="n">
        <v>0.89</v>
      </c>
      <c r="AH306" s="43"/>
      <c r="AI306" s="63"/>
      <c r="AJ306" s="63"/>
      <c r="AK306" s="43"/>
      <c r="AL306" s="43"/>
      <c r="AM306" s="43" t="s">
        <v>10933</v>
      </c>
      <c r="AN306" s="43"/>
      <c r="AO306" s="43" t="s">
        <v>1471</v>
      </c>
      <c r="AP306" s="23" t="s">
        <v>1474</v>
      </c>
      <c r="AT306" s="23" t="s">
        <v>10934</v>
      </c>
      <c r="AV306" s="23" t="n">
        <v>0.898</v>
      </c>
      <c r="AW306" s="23" t="s">
        <v>10982</v>
      </c>
      <c r="AX306" s="23" t="s">
        <v>10986</v>
      </c>
      <c r="AY306" s="23" t="n">
        <v>1000</v>
      </c>
      <c r="AZ306" s="23" t="n">
        <v>8</v>
      </c>
      <c r="BA306" s="23" t="s">
        <v>1465</v>
      </c>
      <c r="BB306" s="23" t="s">
        <v>10982</v>
      </c>
      <c r="BF306" s="23" t="s">
        <v>10498</v>
      </c>
      <c r="BG306" s="1" t="s">
        <v>183</v>
      </c>
    </row>
    <row r="307" s="23" customFormat="true" ht="12.75" hidden="false" customHeight="false" outlineLevel="0" collapsed="false">
      <c r="A307" s="23" t="s">
        <v>1622</v>
      </c>
      <c r="B307" s="23" t="s">
        <v>1623</v>
      </c>
      <c r="C307" s="40" t="s">
        <v>177</v>
      </c>
      <c r="D307" s="23" t="s">
        <v>1471</v>
      </c>
      <c r="E307" s="23" t="s">
        <v>1624</v>
      </c>
      <c r="F307" s="23" t="s">
        <v>1625</v>
      </c>
      <c r="G307" s="23" t="n">
        <v>73</v>
      </c>
      <c r="H307" s="23" t="n">
        <v>1000</v>
      </c>
      <c r="I307" s="41" t="s">
        <v>188</v>
      </c>
      <c r="K307" s="23" t="n">
        <v>0</v>
      </c>
      <c r="L307" s="23" t="n">
        <v>1206</v>
      </c>
      <c r="M307" s="23" t="n">
        <v>0</v>
      </c>
      <c r="N307" s="23" t="n">
        <v>0</v>
      </c>
      <c r="O307" s="23" t="n">
        <f aca="false">K307+L307</f>
        <v>1206</v>
      </c>
      <c r="P307" s="23" t="n">
        <f aca="false">K307+L307+M307+N307</f>
        <v>1206</v>
      </c>
      <c r="Q307" s="23" t="n">
        <v>102</v>
      </c>
      <c r="R307" s="23" t="n">
        <v>0</v>
      </c>
      <c r="S307" s="23" t="n">
        <v>0</v>
      </c>
      <c r="T307" s="23" t="n">
        <v>0</v>
      </c>
      <c r="U307" s="23" t="n">
        <f aca="false">IF(I307="delivery",O307-SUM(Q307+R307),IF(I307="PO",P307-SUM(Q307:R307)))</f>
        <v>1104</v>
      </c>
      <c r="V307" s="43" t="n">
        <v>0.102</v>
      </c>
      <c r="W307" s="43" t="n">
        <v>0.102</v>
      </c>
      <c r="X307" s="43" t="n">
        <f aca="false">W307-V307</f>
        <v>0</v>
      </c>
      <c r="Y307" s="43"/>
      <c r="Z307" s="43"/>
      <c r="AA307" s="43" t="n">
        <v>0.0995</v>
      </c>
      <c r="AB307" s="43"/>
      <c r="AC307" s="43" t="s">
        <v>10482</v>
      </c>
      <c r="AD307" s="43"/>
      <c r="AE307" s="43"/>
      <c r="AF307" s="43"/>
      <c r="AG307" s="43" t="n">
        <v>0.102</v>
      </c>
      <c r="AH307" s="43"/>
      <c r="AI307" s="63"/>
      <c r="AJ307" s="63"/>
      <c r="AK307" s="43"/>
      <c r="AL307" s="43"/>
      <c r="AM307" s="43" t="s">
        <v>10933</v>
      </c>
      <c r="AN307" s="43"/>
      <c r="AO307" s="43" t="s">
        <v>1471</v>
      </c>
      <c r="AP307" s="23" t="s">
        <v>1474</v>
      </c>
      <c r="AT307" s="23" t="s">
        <v>10934</v>
      </c>
      <c r="AV307" s="23" t="n">
        <v>0.097</v>
      </c>
      <c r="AW307" s="23" t="s">
        <v>10982</v>
      </c>
      <c r="AX307" s="23" t="s">
        <v>10987</v>
      </c>
      <c r="AY307" s="23" t="n">
        <v>2000</v>
      </c>
      <c r="AZ307" s="23" t="n">
        <v>8</v>
      </c>
      <c r="BA307" s="23" t="s">
        <v>1465</v>
      </c>
      <c r="BB307" s="23" t="s">
        <v>10982</v>
      </c>
      <c r="BF307" s="23" t="s">
        <v>10498</v>
      </c>
      <c r="BG307" s="1" t="s">
        <v>183</v>
      </c>
    </row>
    <row r="308" s="23" customFormat="true" ht="12.75" hidden="false" customHeight="false" outlineLevel="0" collapsed="false">
      <c r="A308" s="23" t="s">
        <v>1626</v>
      </c>
      <c r="B308" s="23" t="s">
        <v>1627</v>
      </c>
      <c r="C308" s="40" t="s">
        <v>177</v>
      </c>
      <c r="D308" s="23" t="s">
        <v>1471</v>
      </c>
      <c r="E308" s="23" t="s">
        <v>1628</v>
      </c>
      <c r="F308" s="23" t="s">
        <v>1629</v>
      </c>
      <c r="G308" s="23" t="n">
        <v>73</v>
      </c>
      <c r="H308" s="23" t="n">
        <v>10000</v>
      </c>
      <c r="I308" s="41" t="s">
        <v>188</v>
      </c>
      <c r="K308" s="23" t="n">
        <v>0</v>
      </c>
      <c r="L308" s="23" t="n">
        <v>123</v>
      </c>
      <c r="M308" s="23" t="n">
        <v>0</v>
      </c>
      <c r="N308" s="23" t="n">
        <v>0</v>
      </c>
      <c r="O308" s="23" t="n">
        <f aca="false">K308+L308</f>
        <v>123</v>
      </c>
      <c r="P308" s="23" t="n">
        <f aca="false">K308+L308+M308+N308</f>
        <v>123</v>
      </c>
      <c r="Q308" s="23" t="n">
        <v>102</v>
      </c>
      <c r="R308" s="23" t="n">
        <v>0</v>
      </c>
      <c r="S308" s="23" t="n">
        <v>0</v>
      </c>
      <c r="T308" s="23" t="n">
        <v>0</v>
      </c>
      <c r="U308" s="23" t="n">
        <f aca="false">IF(I308="delivery",O308-SUM(Q308+R308),IF(I308="PO",P308-SUM(Q308:R308)))</f>
        <v>21</v>
      </c>
      <c r="V308" s="43" t="n">
        <v>1.732</v>
      </c>
      <c r="W308" s="43" t="n">
        <v>1.732</v>
      </c>
      <c r="X308" s="43" t="n">
        <f aca="false">W308-V308</f>
        <v>0</v>
      </c>
      <c r="Y308" s="43"/>
      <c r="Z308" s="43"/>
      <c r="AA308" s="43" t="n">
        <v>1.7305</v>
      </c>
      <c r="AB308" s="43"/>
      <c r="AC308" s="43" t="s">
        <v>10482</v>
      </c>
      <c r="AD308" s="43"/>
      <c r="AE308" s="43"/>
      <c r="AF308" s="43"/>
      <c r="AG308" s="43" t="n">
        <v>1.732</v>
      </c>
      <c r="AH308" s="43"/>
      <c r="AI308" s="63"/>
      <c r="AJ308" s="63"/>
      <c r="AK308" s="43"/>
      <c r="AL308" s="43"/>
      <c r="AM308" s="43" t="s">
        <v>10933</v>
      </c>
      <c r="AN308" s="43"/>
      <c r="AO308" s="43" t="s">
        <v>1471</v>
      </c>
      <c r="AP308" s="23" t="s">
        <v>1474</v>
      </c>
      <c r="AT308" s="23" t="s">
        <v>10934</v>
      </c>
      <c r="AV308" s="23" t="n">
        <v>1.732</v>
      </c>
      <c r="AW308" s="23" t="s">
        <v>10982</v>
      </c>
      <c r="AX308" s="23" t="s">
        <v>10988</v>
      </c>
      <c r="AY308" s="23" t="n">
        <v>1000</v>
      </c>
      <c r="AZ308" s="23" t="n">
        <v>8</v>
      </c>
      <c r="BA308" s="23" t="s">
        <v>1465</v>
      </c>
      <c r="BB308" s="23" t="s">
        <v>10982</v>
      </c>
      <c r="BF308" s="23" t="s">
        <v>10498</v>
      </c>
      <c r="BG308" s="1" t="s">
        <v>183</v>
      </c>
    </row>
    <row r="309" s="23" customFormat="true" ht="12.75" hidden="true" customHeight="false" outlineLevel="0" collapsed="false">
      <c r="A309" s="23" t="s">
        <v>1630</v>
      </c>
      <c r="B309" s="23" t="s">
        <v>1631</v>
      </c>
      <c r="C309" s="40" t="s">
        <v>177</v>
      </c>
      <c r="D309" s="23" t="s">
        <v>82</v>
      </c>
      <c r="E309" s="23" t="s">
        <v>1632</v>
      </c>
      <c r="F309" s="23" t="s">
        <v>1633</v>
      </c>
      <c r="G309" s="23" t="n">
        <v>36</v>
      </c>
      <c r="H309" s="23" t="n">
        <v>200</v>
      </c>
      <c r="I309" s="41" t="s">
        <v>188</v>
      </c>
      <c r="K309" s="23" t="n">
        <v>40</v>
      </c>
      <c r="L309" s="23" t="n">
        <v>993</v>
      </c>
      <c r="M309" s="23" t="n">
        <v>0</v>
      </c>
      <c r="N309" s="23" t="n">
        <v>0</v>
      </c>
      <c r="O309" s="23" t="n">
        <f aca="false">K309+L309</f>
        <v>1033</v>
      </c>
      <c r="P309" s="23" t="n">
        <f aca="false">K309+L309+M309+N309</f>
        <v>1033</v>
      </c>
      <c r="Q309" s="23" t="n">
        <v>278</v>
      </c>
      <c r="R309" s="23" t="n">
        <v>90</v>
      </c>
      <c r="S309" s="23" t="n">
        <v>74</v>
      </c>
      <c r="T309" s="23" t="n">
        <v>76</v>
      </c>
      <c r="U309" s="23" t="n">
        <f aca="false">IF(I309="delivery",O309-SUM(Q309+R309),IF(I309="PO",P309-SUM(Q309:R309)))</f>
        <v>665</v>
      </c>
      <c r="V309" s="43" t="n">
        <v>1.02</v>
      </c>
      <c r="W309" s="43" t="n">
        <v>1.02</v>
      </c>
      <c r="X309" s="43" t="n">
        <f aca="false">W309-V309</f>
        <v>0</v>
      </c>
      <c r="Y309" s="43"/>
      <c r="Z309" s="43"/>
      <c r="AA309" s="43"/>
      <c r="AB309" s="43"/>
      <c r="AC309" s="43" t="s">
        <v>10482</v>
      </c>
      <c r="AD309" s="43"/>
      <c r="AE309" s="43"/>
      <c r="AF309" s="43" t="s">
        <v>10502</v>
      </c>
      <c r="AG309" s="43" t="n">
        <v>1.02</v>
      </c>
      <c r="AH309" s="43" t="s">
        <v>10989</v>
      </c>
      <c r="AI309" s="63" t="n">
        <v>200</v>
      </c>
      <c r="AJ309" s="63" t="n">
        <v>5</v>
      </c>
      <c r="AK309" s="43"/>
      <c r="AL309" s="43"/>
      <c r="AM309" s="43"/>
      <c r="AN309" s="43"/>
      <c r="AO309" s="43" t="s">
        <v>82</v>
      </c>
      <c r="AP309" s="23" t="s">
        <v>181</v>
      </c>
      <c r="BF309" s="23" t="s">
        <v>10498</v>
      </c>
      <c r="BG309" s="1" t="s">
        <v>183</v>
      </c>
    </row>
    <row r="310" s="23" customFormat="true" ht="12.75" hidden="true" customHeight="false" outlineLevel="0" collapsed="false">
      <c r="A310" s="23" t="s">
        <v>1634</v>
      </c>
      <c r="B310" s="23" t="s">
        <v>1635</v>
      </c>
      <c r="C310" s="40" t="s">
        <v>177</v>
      </c>
      <c r="D310" s="23" t="s">
        <v>82</v>
      </c>
      <c r="E310" s="23" t="s">
        <v>1636</v>
      </c>
      <c r="F310" s="23" t="s">
        <v>1637</v>
      </c>
      <c r="G310" s="23" t="n">
        <v>36</v>
      </c>
      <c r="H310" s="23" t="n">
        <v>2500</v>
      </c>
      <c r="I310" s="41" t="s">
        <v>188</v>
      </c>
      <c r="K310" s="23" t="n">
        <v>0</v>
      </c>
      <c r="L310" s="23" t="n">
        <v>1829</v>
      </c>
      <c r="M310" s="23" t="n">
        <v>2500</v>
      </c>
      <c r="N310" s="23" t="n">
        <v>0</v>
      </c>
      <c r="O310" s="23" t="n">
        <f aca="false">K310+L310</f>
        <v>1829</v>
      </c>
      <c r="P310" s="23" t="n">
        <f aca="false">K310+L310+M310+N310</f>
        <v>4329</v>
      </c>
      <c r="Q310" s="23" t="n">
        <v>1414</v>
      </c>
      <c r="R310" s="23" t="n">
        <v>180</v>
      </c>
      <c r="S310" s="23" t="n">
        <v>148</v>
      </c>
      <c r="T310" s="23" t="n">
        <v>152</v>
      </c>
      <c r="U310" s="23" t="n">
        <f aca="false">IF(I310="delivery",O310-SUM(Q310+R310),IF(I310="PO",P310-SUM(Q310:R310)))</f>
        <v>2735</v>
      </c>
      <c r="V310" s="43" t="n">
        <v>0.53</v>
      </c>
      <c r="W310" s="43" t="n">
        <v>0.53</v>
      </c>
      <c r="X310" s="43" t="n">
        <f aca="false">W310-V310</f>
        <v>0</v>
      </c>
      <c r="Y310" s="43"/>
      <c r="Z310" s="43"/>
      <c r="AA310" s="43"/>
      <c r="AB310" s="43"/>
      <c r="AC310" s="43" t="s">
        <v>10482</v>
      </c>
      <c r="AD310" s="43"/>
      <c r="AE310" s="43"/>
      <c r="AF310" s="43" t="s">
        <v>10502</v>
      </c>
      <c r="AG310" s="43" t="n">
        <v>0.53</v>
      </c>
      <c r="AH310" s="43" t="s">
        <v>10990</v>
      </c>
      <c r="AI310" s="63" t="n">
        <v>2500</v>
      </c>
      <c r="AJ310" s="63" t="n">
        <v>5</v>
      </c>
      <c r="AK310" s="43"/>
      <c r="AL310" s="43"/>
      <c r="AM310" s="43"/>
      <c r="AN310" s="43"/>
      <c r="AO310" s="43" t="s">
        <v>82</v>
      </c>
      <c r="AP310" s="23" t="s">
        <v>181</v>
      </c>
      <c r="BF310" s="23" t="s">
        <v>10498</v>
      </c>
      <c r="BG310" s="1" t="s">
        <v>183</v>
      </c>
    </row>
    <row r="311" s="23" customFormat="true" ht="12.75" hidden="true" customHeight="false" outlineLevel="0" collapsed="false">
      <c r="A311" s="23" t="s">
        <v>1638</v>
      </c>
      <c r="B311" s="23" t="s">
        <v>1639</v>
      </c>
      <c r="C311" s="40" t="s">
        <v>177</v>
      </c>
      <c r="D311" s="23" t="s">
        <v>82</v>
      </c>
      <c r="E311" s="23" t="s">
        <v>1640</v>
      </c>
      <c r="F311" s="65" t="s">
        <v>10991</v>
      </c>
      <c r="G311" s="23" t="n">
        <v>36</v>
      </c>
      <c r="H311" s="23" t="n">
        <v>200</v>
      </c>
      <c r="I311" s="41" t="s">
        <v>188</v>
      </c>
      <c r="K311" s="23" t="n">
        <v>1143</v>
      </c>
      <c r="L311" s="23" t="n">
        <v>440</v>
      </c>
      <c r="M311" s="23" t="n">
        <v>0</v>
      </c>
      <c r="N311" s="23" t="n">
        <v>0</v>
      </c>
      <c r="O311" s="23" t="n">
        <f aca="false">K311+L311</f>
        <v>1583</v>
      </c>
      <c r="P311" s="23" t="n">
        <f aca="false">K311+L311+M311+N311</f>
        <v>1583</v>
      </c>
      <c r="Q311" s="23" t="n">
        <v>107</v>
      </c>
      <c r="R311" s="23" t="n">
        <v>150</v>
      </c>
      <c r="S311" s="23" t="n">
        <v>100</v>
      </c>
      <c r="T311" s="23" t="n">
        <v>0</v>
      </c>
      <c r="U311" s="23" t="n">
        <f aca="false">IF(I311="delivery",O311-SUM(Q311+R311),IF(I311="PO",P311-SUM(Q311:R311)))</f>
        <v>1326</v>
      </c>
      <c r="V311" s="43" t="n">
        <v>1.1</v>
      </c>
      <c r="W311" s="43" t="n">
        <v>1.1</v>
      </c>
      <c r="X311" s="43" t="n">
        <f aca="false">W311-V311</f>
        <v>0</v>
      </c>
      <c r="Y311" s="43"/>
      <c r="Z311" s="43"/>
      <c r="AA311" s="43"/>
      <c r="AB311" s="43"/>
      <c r="AC311" s="43" t="s">
        <v>10482</v>
      </c>
      <c r="AD311" s="43"/>
      <c r="AE311" s="43"/>
      <c r="AF311" s="43"/>
      <c r="AG311" s="43" t="n">
        <v>1.1</v>
      </c>
      <c r="AH311" s="43" t="s">
        <v>10992</v>
      </c>
      <c r="AI311" s="63" t="n">
        <v>200</v>
      </c>
      <c r="AJ311" s="63" t="n">
        <v>5</v>
      </c>
      <c r="AK311" s="43"/>
      <c r="AL311" s="43"/>
      <c r="AM311" s="43"/>
      <c r="AN311" s="43"/>
      <c r="AO311" s="43" t="s">
        <v>82</v>
      </c>
      <c r="AP311" s="23" t="s">
        <v>181</v>
      </c>
      <c r="BF311" s="23" t="s">
        <v>10498</v>
      </c>
      <c r="BG311" s="1" t="s">
        <v>183</v>
      </c>
    </row>
    <row r="312" s="23" customFormat="true" ht="12.75" hidden="true" customHeight="false" outlineLevel="0" collapsed="false">
      <c r="A312" s="23" t="s">
        <v>1646</v>
      </c>
      <c r="B312" s="23" t="s">
        <v>1647</v>
      </c>
      <c r="C312" s="40" t="s">
        <v>177</v>
      </c>
      <c r="D312" s="23" t="s">
        <v>82</v>
      </c>
      <c r="E312" s="23" t="s">
        <v>1648</v>
      </c>
      <c r="F312" s="23" t="s">
        <v>1649</v>
      </c>
      <c r="G312" s="23" t="n">
        <v>36</v>
      </c>
      <c r="H312" s="23" t="n">
        <v>1000</v>
      </c>
      <c r="I312" s="41" t="s">
        <v>188</v>
      </c>
      <c r="K312" s="23" t="n">
        <v>0</v>
      </c>
      <c r="L312" s="23" t="n">
        <v>2219</v>
      </c>
      <c r="M312" s="23" t="n">
        <v>0</v>
      </c>
      <c r="N312" s="23" t="n">
        <v>0</v>
      </c>
      <c r="O312" s="23" t="n">
        <f aca="false">K312+L312</f>
        <v>2219</v>
      </c>
      <c r="P312" s="23" t="n">
        <f aca="false">K312+L312+M312+N312</f>
        <v>2219</v>
      </c>
      <c r="Q312" s="23" t="n">
        <v>842</v>
      </c>
      <c r="R312" s="23" t="n">
        <v>2868</v>
      </c>
      <c r="S312" s="23" t="n">
        <v>2840</v>
      </c>
      <c r="T312" s="23" t="n">
        <v>2226</v>
      </c>
      <c r="U312" s="23" t="n">
        <f aca="false">IF(I312="delivery",O312-SUM(Q312+R312),IF(I312="PO",P312-SUM(Q312:R312)))</f>
        <v>-1491</v>
      </c>
      <c r="V312" s="43" t="n">
        <v>2.58</v>
      </c>
      <c r="W312" s="43" t="n">
        <v>1.09</v>
      </c>
      <c r="X312" s="43" t="n">
        <f aca="false">W312-V312</f>
        <v>-1.49</v>
      </c>
      <c r="Y312" s="43"/>
      <c r="Z312" s="43"/>
      <c r="AA312" s="43"/>
      <c r="AB312" s="43"/>
      <c r="AC312" s="43" t="s">
        <v>10482</v>
      </c>
      <c r="AD312" s="43"/>
      <c r="AE312" s="43"/>
      <c r="AF312" s="43" t="s">
        <v>10993</v>
      </c>
      <c r="AG312" s="43" t="n">
        <v>1.09</v>
      </c>
      <c r="AH312" s="43" t="s">
        <v>10994</v>
      </c>
      <c r="AI312" s="63" t="n">
        <v>1200</v>
      </c>
      <c r="AJ312" s="63" t="n">
        <v>5</v>
      </c>
      <c r="AK312" s="43"/>
      <c r="AL312" s="43"/>
      <c r="AM312" s="43"/>
      <c r="AN312" s="43"/>
      <c r="AO312" s="43" t="s">
        <v>82</v>
      </c>
      <c r="AP312" s="23" t="s">
        <v>181</v>
      </c>
      <c r="BF312" s="23" t="s">
        <v>10498</v>
      </c>
      <c r="BG312" s="1" t="s">
        <v>183</v>
      </c>
    </row>
    <row r="313" s="23" customFormat="true" ht="12.75" hidden="false" customHeight="false" outlineLevel="0" collapsed="false">
      <c r="A313" s="23" t="s">
        <v>1654</v>
      </c>
      <c r="B313" s="23" t="s">
        <v>1655</v>
      </c>
      <c r="C313" s="40" t="s">
        <v>177</v>
      </c>
      <c r="D313" s="23" t="s">
        <v>1471</v>
      </c>
      <c r="E313" s="23" t="s">
        <v>1656</v>
      </c>
      <c r="F313" s="23" t="s">
        <v>1657</v>
      </c>
      <c r="G313" s="23" t="n">
        <v>63</v>
      </c>
      <c r="H313" s="23" t="n">
        <v>1000</v>
      </c>
      <c r="I313" s="41" t="s">
        <v>188</v>
      </c>
      <c r="K313" s="23" t="n">
        <v>0</v>
      </c>
      <c r="L313" s="23" t="n">
        <v>32.1834</v>
      </c>
      <c r="M313" s="23" t="n">
        <v>52</v>
      </c>
      <c r="N313" s="23" t="n">
        <v>35</v>
      </c>
      <c r="O313" s="23" t="n">
        <f aca="false">K313+L313</f>
        <v>32.1834</v>
      </c>
      <c r="P313" s="23" t="n">
        <f aca="false">K313+L313+M313+N313</f>
        <v>119.1834</v>
      </c>
      <c r="Q313" s="23" t="n">
        <v>80.5709</v>
      </c>
      <c r="R313" s="23" t="n">
        <v>59.1504</v>
      </c>
      <c r="S313" s="23" t="n">
        <v>36.9012</v>
      </c>
      <c r="T313" s="23" t="n">
        <v>38.6386</v>
      </c>
      <c r="U313" s="23" t="n">
        <f aca="false">IF(I313="delivery",O313-SUM(Q313+R313),IF(I313="PO",P313-SUM(Q313:R313)))</f>
        <v>-20.5379</v>
      </c>
      <c r="V313" s="43" t="n">
        <v>28.82</v>
      </c>
      <c r="W313" s="43" t="n">
        <v>28.82</v>
      </c>
      <c r="X313" s="43" t="n">
        <f aca="false">W313-V313</f>
        <v>0</v>
      </c>
      <c r="Y313" s="43"/>
      <c r="Z313" s="43"/>
      <c r="AA313" s="43" t="n">
        <v>28.64</v>
      </c>
      <c r="AB313" s="43"/>
      <c r="AC313" s="43" t="s">
        <v>10482</v>
      </c>
      <c r="AD313" s="43"/>
      <c r="AE313" s="43"/>
      <c r="AF313" s="43"/>
      <c r="AG313" s="43" t="n">
        <v>28.82</v>
      </c>
      <c r="AH313" s="43"/>
      <c r="AI313" s="63"/>
      <c r="AJ313" s="63"/>
      <c r="AK313" s="43"/>
      <c r="AL313" s="43"/>
      <c r="AM313" s="43" t="s">
        <v>10933</v>
      </c>
      <c r="AN313" s="43"/>
      <c r="AO313" s="43" t="s">
        <v>1471</v>
      </c>
      <c r="AP313" s="23" t="s">
        <v>1474</v>
      </c>
      <c r="AT313" s="23" t="s">
        <v>10959</v>
      </c>
      <c r="AV313" s="23" t="n">
        <v>28.82</v>
      </c>
      <c r="AW313" s="23" t="s">
        <v>10995</v>
      </c>
      <c r="AX313" s="23" t="n">
        <v>315</v>
      </c>
      <c r="AY313" s="23" t="n">
        <v>1</v>
      </c>
      <c r="AZ313" s="23" t="n">
        <v>1</v>
      </c>
      <c r="BA313" s="23" t="s">
        <v>1465</v>
      </c>
      <c r="BB313" s="23" t="s">
        <v>10995</v>
      </c>
      <c r="BF313" s="23" t="s">
        <v>10498</v>
      </c>
      <c r="BG313" s="1" t="s">
        <v>183</v>
      </c>
    </row>
    <row r="314" s="23" customFormat="true" ht="12.75" hidden="false" customHeight="false" outlineLevel="0" collapsed="false">
      <c r="A314" s="23" t="s">
        <v>1658</v>
      </c>
      <c r="B314" s="23" t="s">
        <v>1659</v>
      </c>
      <c r="C314" s="40" t="s">
        <v>177</v>
      </c>
      <c r="D314" s="23" t="s">
        <v>1471</v>
      </c>
      <c r="E314" s="23" t="s">
        <v>1660</v>
      </c>
      <c r="F314" s="23" t="s">
        <v>1661</v>
      </c>
      <c r="G314" s="23" t="n">
        <v>28</v>
      </c>
      <c r="H314" s="23" t="n">
        <v>10</v>
      </c>
      <c r="I314" s="41" t="s">
        <v>188</v>
      </c>
      <c r="K314" s="23" t="n">
        <v>0</v>
      </c>
      <c r="L314" s="23" t="n">
        <v>356.56</v>
      </c>
      <c r="M314" s="23" t="n">
        <v>70</v>
      </c>
      <c r="N314" s="23" t="n">
        <v>0</v>
      </c>
      <c r="O314" s="23" t="n">
        <f aca="false">K314+L314</f>
        <v>356.56</v>
      </c>
      <c r="P314" s="23" t="n">
        <f aca="false">K314+L314+M314+N314</f>
        <v>426.56</v>
      </c>
      <c r="Q314" s="23" t="n">
        <v>469.776</v>
      </c>
      <c r="R314" s="23" t="n">
        <v>205.54</v>
      </c>
      <c r="S314" s="23" t="n">
        <v>145.46</v>
      </c>
      <c r="T314" s="23" t="n">
        <v>115.91</v>
      </c>
      <c r="U314" s="23" t="n">
        <f aca="false">IF(I314="delivery",O314-SUM(Q314+R314),IF(I314="PO",P314-SUM(Q314:R314)))</f>
        <v>-248.756</v>
      </c>
      <c r="V314" s="43" t="n">
        <v>20.8</v>
      </c>
      <c r="W314" s="43" t="n">
        <v>20.8</v>
      </c>
      <c r="X314" s="43" t="n">
        <f aca="false">W314-V314</f>
        <v>0</v>
      </c>
      <c r="Y314" s="43"/>
      <c r="Z314" s="43"/>
      <c r="AA314" s="43" t="n">
        <v>14.044</v>
      </c>
      <c r="AB314" s="43"/>
      <c r="AC314" s="43" t="s">
        <v>10482</v>
      </c>
      <c r="AD314" s="43"/>
      <c r="AE314" s="43"/>
      <c r="AF314" s="43"/>
      <c r="AG314" s="43" t="n">
        <v>20.8</v>
      </c>
      <c r="AH314" s="43"/>
      <c r="AI314" s="63"/>
      <c r="AJ314" s="63"/>
      <c r="AK314" s="43"/>
      <c r="AL314" s="43"/>
      <c r="AM314" s="43" t="s">
        <v>10933</v>
      </c>
      <c r="AN314" s="43"/>
      <c r="AO314" s="43" t="s">
        <v>1471</v>
      </c>
      <c r="AP314" s="23" t="s">
        <v>1474</v>
      </c>
      <c r="AT314" s="23" t="s">
        <v>10942</v>
      </c>
      <c r="AV314" s="23" t="n">
        <v>20.8</v>
      </c>
      <c r="AW314" s="23" t="s">
        <v>10996</v>
      </c>
      <c r="AX314" s="23" t="n">
        <v>7387</v>
      </c>
      <c r="AY314" s="23" t="n">
        <v>30</v>
      </c>
      <c r="AZ314" s="23" t="n">
        <v>3</v>
      </c>
      <c r="BA314" s="23" t="s">
        <v>1465</v>
      </c>
      <c r="BB314" s="23" t="s">
        <v>10996</v>
      </c>
      <c r="BF314" s="23" t="s">
        <v>10498</v>
      </c>
      <c r="BG314" s="1" t="s">
        <v>183</v>
      </c>
    </row>
    <row r="315" s="23" customFormat="true" ht="12.75" hidden="true" customHeight="false" outlineLevel="0" collapsed="false">
      <c r="A315" s="23" t="s">
        <v>1662</v>
      </c>
      <c r="B315" s="23" t="s">
        <v>1663</v>
      </c>
      <c r="C315" s="40" t="s">
        <v>177</v>
      </c>
      <c r="D315" s="23" t="s">
        <v>82</v>
      </c>
      <c r="E315" s="23" t="s">
        <v>1664</v>
      </c>
      <c r="F315" s="23" t="s">
        <v>1665</v>
      </c>
      <c r="G315" s="23" t="n">
        <v>61</v>
      </c>
      <c r="H315" s="23" t="n">
        <v>1000</v>
      </c>
      <c r="I315" s="41" t="s">
        <v>188</v>
      </c>
      <c r="K315" s="23" t="n">
        <v>0</v>
      </c>
      <c r="L315" s="23" t="n">
        <v>11785</v>
      </c>
      <c r="M315" s="23" t="n">
        <v>700</v>
      </c>
      <c r="N315" s="23" t="n">
        <v>0</v>
      </c>
      <c r="O315" s="23" t="n">
        <f aca="false">K315+L315</f>
        <v>11785</v>
      </c>
      <c r="P315" s="23" t="n">
        <f aca="false">K315+L315+M315+N315</f>
        <v>12485</v>
      </c>
      <c r="Q315" s="23" t="n">
        <v>7777</v>
      </c>
      <c r="R315" s="23" t="n">
        <v>3222</v>
      </c>
      <c r="S315" s="23" t="n">
        <v>2441</v>
      </c>
      <c r="T315" s="23" t="n">
        <v>2569</v>
      </c>
      <c r="U315" s="23" t="n">
        <f aca="false">IF(I315="delivery",O315-SUM(Q315+R315),IF(I315="PO",P315-SUM(Q315:R315)))</f>
        <v>1486</v>
      </c>
      <c r="V315" s="43" t="n">
        <v>0.68</v>
      </c>
      <c r="W315" s="43" t="n">
        <v>0.68</v>
      </c>
      <c r="X315" s="43" t="n">
        <f aca="false">W315-V315</f>
        <v>0</v>
      </c>
      <c r="Y315" s="43"/>
      <c r="Z315" s="43"/>
      <c r="AA315" s="43"/>
      <c r="AB315" s="43"/>
      <c r="AC315" s="43" t="s">
        <v>10482</v>
      </c>
      <c r="AD315" s="43"/>
      <c r="AE315" s="43"/>
      <c r="AF315" s="43"/>
      <c r="AG315" s="43" t="n">
        <v>0.68</v>
      </c>
      <c r="AH315" s="43" t="s">
        <v>10997</v>
      </c>
      <c r="AI315" s="63" t="n">
        <v>1000</v>
      </c>
      <c r="AJ315" s="63" t="n">
        <v>10</v>
      </c>
      <c r="AK315" s="43"/>
      <c r="AL315" s="43"/>
      <c r="AM315" s="43"/>
      <c r="AN315" s="43" t="s">
        <v>10486</v>
      </c>
      <c r="AO315" s="43" t="s">
        <v>82</v>
      </c>
      <c r="AP315" s="23" t="s">
        <v>189</v>
      </c>
      <c r="BF315" s="23" t="s">
        <v>10498</v>
      </c>
      <c r="BG315" s="1" t="s">
        <v>183</v>
      </c>
    </row>
    <row r="316" s="23" customFormat="true" ht="12.75" hidden="true" customHeight="false" outlineLevel="0" collapsed="false">
      <c r="A316" s="23" t="s">
        <v>1666</v>
      </c>
      <c r="B316" s="23" t="s">
        <v>1667</v>
      </c>
      <c r="C316" s="40" t="s">
        <v>177</v>
      </c>
      <c r="D316" s="23" t="s">
        <v>82</v>
      </c>
      <c r="E316" s="23" t="s">
        <v>1668</v>
      </c>
      <c r="F316" s="23" t="s">
        <v>1669</v>
      </c>
      <c r="G316" s="23" t="n">
        <v>66</v>
      </c>
      <c r="H316" s="23" t="n">
        <v>1000</v>
      </c>
      <c r="I316" s="41" t="s">
        <v>188</v>
      </c>
      <c r="K316" s="23" t="n">
        <v>395</v>
      </c>
      <c r="L316" s="23" t="n">
        <v>1011</v>
      </c>
      <c r="M316" s="23" t="n">
        <v>0</v>
      </c>
      <c r="N316" s="23" t="n">
        <v>0</v>
      </c>
      <c r="O316" s="23" t="n">
        <f aca="false">K316+L316</f>
        <v>1406</v>
      </c>
      <c r="P316" s="23" t="n">
        <f aca="false">K316+L316+M316+N316</f>
        <v>1406</v>
      </c>
      <c r="Q316" s="23" t="n">
        <v>1080</v>
      </c>
      <c r="R316" s="23" t="n">
        <v>354</v>
      </c>
      <c r="S316" s="23" t="n">
        <v>470</v>
      </c>
      <c r="T316" s="23" t="n">
        <v>130</v>
      </c>
      <c r="U316" s="23" t="n">
        <f aca="false">IF(I316="delivery",O316-SUM(Q316+R316),IF(I316="PO",P316-SUM(Q316:R316)))</f>
        <v>-28</v>
      </c>
      <c r="V316" s="43" t="n">
        <v>1.51</v>
      </c>
      <c r="W316" s="43" t="n">
        <v>1.6</v>
      </c>
      <c r="X316" s="43" t="n">
        <f aca="false">W316-V316</f>
        <v>0.0900000000000001</v>
      </c>
      <c r="Y316" s="43"/>
      <c r="Z316" s="43"/>
      <c r="AA316" s="43"/>
      <c r="AB316" s="43"/>
      <c r="AC316" s="43" t="s">
        <v>10482</v>
      </c>
      <c r="AD316" s="43"/>
      <c r="AE316" s="43"/>
      <c r="AF316" s="43"/>
      <c r="AG316" s="43" t="n">
        <v>1.6</v>
      </c>
      <c r="AH316" s="43" t="s">
        <v>10998</v>
      </c>
      <c r="AI316" s="63" t="n">
        <v>100</v>
      </c>
      <c r="AJ316" s="63" t="n">
        <v>12</v>
      </c>
      <c r="AK316" s="43"/>
      <c r="AL316" s="43"/>
      <c r="AM316" s="43"/>
      <c r="AN316" s="43" t="s">
        <v>10486</v>
      </c>
      <c r="AO316" s="43" t="s">
        <v>82</v>
      </c>
      <c r="AP316" s="23" t="s">
        <v>189</v>
      </c>
      <c r="BF316" s="23" t="s">
        <v>10498</v>
      </c>
      <c r="BG316" s="1" t="s">
        <v>183</v>
      </c>
    </row>
    <row r="317" s="23" customFormat="true" ht="12.75" hidden="true" customHeight="false" outlineLevel="0" collapsed="false">
      <c r="A317" s="23" t="s">
        <v>1670</v>
      </c>
      <c r="B317" s="23" t="s">
        <v>1671</v>
      </c>
      <c r="C317" s="40" t="s">
        <v>177</v>
      </c>
      <c r="D317" s="23" t="s">
        <v>82</v>
      </c>
      <c r="E317" s="23" t="s">
        <v>1672</v>
      </c>
      <c r="F317" s="23" t="s">
        <v>1673</v>
      </c>
      <c r="G317" s="23" t="n">
        <v>66</v>
      </c>
      <c r="H317" s="23" t="n">
        <v>1000</v>
      </c>
      <c r="I317" s="41" t="s">
        <v>188</v>
      </c>
      <c r="K317" s="23" t="n">
        <v>0</v>
      </c>
      <c r="L317" s="23" t="n">
        <v>827</v>
      </c>
      <c r="M317" s="23" t="n">
        <v>0</v>
      </c>
      <c r="N317" s="23" t="n">
        <v>1000</v>
      </c>
      <c r="O317" s="23" t="n">
        <f aca="false">K317+L317</f>
        <v>827</v>
      </c>
      <c r="P317" s="23" t="n">
        <f aca="false">K317+L317+M317+N317</f>
        <v>1827</v>
      </c>
      <c r="Q317" s="23" t="n">
        <v>1080</v>
      </c>
      <c r="R317" s="23" t="n">
        <v>354</v>
      </c>
      <c r="S317" s="23" t="n">
        <v>470</v>
      </c>
      <c r="T317" s="23" t="n">
        <v>130</v>
      </c>
      <c r="U317" s="23" t="n">
        <f aca="false">IF(I317="delivery",O317-SUM(Q317+R317),IF(I317="PO",P317-SUM(Q317:R317)))</f>
        <v>393</v>
      </c>
      <c r="V317" s="43" t="n">
        <v>1.22</v>
      </c>
      <c r="W317" s="43" t="n">
        <v>1.22</v>
      </c>
      <c r="X317" s="43" t="n">
        <f aca="false">W317-V317</f>
        <v>0</v>
      </c>
      <c r="Y317" s="43"/>
      <c r="Z317" s="43"/>
      <c r="AA317" s="43" t="n">
        <v>1.22</v>
      </c>
      <c r="AB317" s="43"/>
      <c r="AC317" s="43" t="s">
        <v>10482</v>
      </c>
      <c r="AD317" s="43"/>
      <c r="AE317" s="43"/>
      <c r="AF317" s="43"/>
      <c r="AG317" s="43" t="n">
        <v>1.31</v>
      </c>
      <c r="AH317" s="43" t="s">
        <v>10999</v>
      </c>
      <c r="AI317" s="63" t="s">
        <v>10908</v>
      </c>
      <c r="AJ317" s="63" t="s">
        <v>10610</v>
      </c>
      <c r="AK317" s="43"/>
      <c r="AL317" s="43"/>
      <c r="AM317" s="43"/>
      <c r="AN317" s="43" t="s">
        <v>10486</v>
      </c>
      <c r="AO317" s="43" t="s">
        <v>82</v>
      </c>
      <c r="AP317" s="23" t="s">
        <v>189</v>
      </c>
      <c r="BF317" s="23" t="s">
        <v>10498</v>
      </c>
      <c r="BG317" s="1" t="s">
        <v>183</v>
      </c>
    </row>
    <row r="318" s="23" customFormat="true" ht="12.75" hidden="true" customHeight="false" outlineLevel="0" collapsed="false">
      <c r="A318" s="23" t="s">
        <v>1674</v>
      </c>
      <c r="B318" s="23" t="s">
        <v>1675</v>
      </c>
      <c r="C318" s="40" t="s">
        <v>177</v>
      </c>
      <c r="D318" s="23" t="s">
        <v>82</v>
      </c>
      <c r="E318" s="23" t="s">
        <v>1676</v>
      </c>
      <c r="F318" s="23" t="s">
        <v>1677</v>
      </c>
      <c r="G318" s="23" t="n">
        <v>66</v>
      </c>
      <c r="H318" s="23" t="n">
        <v>1</v>
      </c>
      <c r="I318" s="41" t="s">
        <v>188</v>
      </c>
      <c r="K318" s="23" t="n">
        <v>999</v>
      </c>
      <c r="L318" s="23" t="n">
        <v>3118</v>
      </c>
      <c r="M318" s="23" t="n">
        <v>0</v>
      </c>
      <c r="N318" s="23" t="n">
        <v>0</v>
      </c>
      <c r="O318" s="23" t="n">
        <f aca="false">K318+L318</f>
        <v>4117</v>
      </c>
      <c r="P318" s="23" t="n">
        <f aca="false">K318+L318+M318+N318</f>
        <v>4117</v>
      </c>
      <c r="Q318" s="23" t="n">
        <v>119</v>
      </c>
      <c r="R318" s="23" t="n">
        <v>48</v>
      </c>
      <c r="S318" s="23" t="n">
        <v>24</v>
      </c>
      <c r="T318" s="23" t="n">
        <v>76</v>
      </c>
      <c r="U318" s="23" t="n">
        <f aca="false">IF(I318="delivery",O318-SUM(Q318+R318),IF(I318="PO",P318-SUM(Q318:R318)))</f>
        <v>3950</v>
      </c>
      <c r="V318" s="43" t="n">
        <v>0.77</v>
      </c>
      <c r="W318" s="43" t="n">
        <v>0.77</v>
      </c>
      <c r="X318" s="43" t="n">
        <f aca="false">W318-V318</f>
        <v>0</v>
      </c>
      <c r="Y318" s="43"/>
      <c r="Z318" s="43"/>
      <c r="AA318" s="43"/>
      <c r="AB318" s="43"/>
      <c r="AC318" s="43" t="s">
        <v>10482</v>
      </c>
      <c r="AD318" s="43"/>
      <c r="AE318" s="43"/>
      <c r="AF318" s="43"/>
      <c r="AG318" s="43" t="n">
        <v>0.95</v>
      </c>
      <c r="AH318" s="43" t="s">
        <v>11000</v>
      </c>
      <c r="AI318" s="63" t="s">
        <v>10553</v>
      </c>
      <c r="AJ318" s="63" t="s">
        <v>10622</v>
      </c>
      <c r="AK318" s="43"/>
      <c r="AL318" s="43"/>
      <c r="AM318" s="43"/>
      <c r="AN318" s="43" t="s">
        <v>10486</v>
      </c>
      <c r="AO318" s="43" t="s">
        <v>82</v>
      </c>
      <c r="AP318" s="23" t="s">
        <v>189</v>
      </c>
      <c r="BF318" s="23" t="s">
        <v>10498</v>
      </c>
      <c r="BG318" s="1" t="s">
        <v>183</v>
      </c>
    </row>
    <row r="319" s="23" customFormat="true" ht="12.75" hidden="true" customHeight="false" outlineLevel="0" collapsed="false">
      <c r="A319" s="23" t="s">
        <v>1678</v>
      </c>
      <c r="B319" s="23" t="s">
        <v>1679</v>
      </c>
      <c r="C319" s="40" t="s">
        <v>177</v>
      </c>
      <c r="D319" s="23" t="s">
        <v>82</v>
      </c>
      <c r="E319" s="23" t="s">
        <v>1680</v>
      </c>
      <c r="F319" s="23" t="s">
        <v>1681</v>
      </c>
      <c r="G319" s="23" t="n">
        <v>96</v>
      </c>
      <c r="H319" s="23" t="n">
        <v>100</v>
      </c>
      <c r="I319" s="41" t="s">
        <v>188</v>
      </c>
      <c r="K319" s="23" t="n">
        <v>0</v>
      </c>
      <c r="L319" s="23" t="n">
        <v>1549</v>
      </c>
      <c r="M319" s="23" t="n">
        <v>0</v>
      </c>
      <c r="N319" s="23" t="n">
        <v>0</v>
      </c>
      <c r="O319" s="23" t="n">
        <f aca="false">K319+L319</f>
        <v>1549</v>
      </c>
      <c r="P319" s="23" t="n">
        <f aca="false">K319+L319+M319+N319</f>
        <v>1549</v>
      </c>
      <c r="Q319" s="23" t="n">
        <v>614</v>
      </c>
      <c r="R319" s="23" t="n">
        <v>270</v>
      </c>
      <c r="S319" s="23" t="n">
        <v>192</v>
      </c>
      <c r="T319" s="23" t="n">
        <v>218</v>
      </c>
      <c r="U319" s="23" t="n">
        <f aca="false">IF(I319="delivery",O319-SUM(Q319+R319),IF(I319="PO",P319-SUM(Q319:R319)))</f>
        <v>665</v>
      </c>
      <c r="V319" s="43" t="n">
        <v>18.24</v>
      </c>
      <c r="W319" s="43" t="n">
        <v>18.24</v>
      </c>
      <c r="X319" s="43" t="n">
        <f aca="false">W319-V319</f>
        <v>0</v>
      </c>
      <c r="Y319" s="43"/>
      <c r="Z319" s="43"/>
      <c r="AA319" s="43"/>
      <c r="AB319" s="43"/>
      <c r="AC319" s="43" t="s">
        <v>10482</v>
      </c>
      <c r="AD319" s="43"/>
      <c r="AE319" s="43"/>
      <c r="AF319" s="43"/>
      <c r="AG319" s="43" t="n">
        <v>18.24</v>
      </c>
      <c r="AH319" s="43" t="s">
        <v>11001</v>
      </c>
      <c r="AI319" s="63" t="n">
        <v>2500</v>
      </c>
      <c r="AJ319" s="63" t="n">
        <v>12</v>
      </c>
      <c r="AK319" s="43"/>
      <c r="AL319" s="43"/>
      <c r="AM319" s="43"/>
      <c r="AN319" s="43" t="s">
        <v>10486</v>
      </c>
      <c r="AO319" s="43" t="s">
        <v>82</v>
      </c>
      <c r="AP319" s="23" t="s">
        <v>189</v>
      </c>
      <c r="BF319" s="23" t="s">
        <v>10498</v>
      </c>
      <c r="BG319" s="1" t="s">
        <v>183</v>
      </c>
    </row>
    <row r="320" s="23" customFormat="true" ht="12.75" hidden="true" customHeight="false" outlineLevel="0" collapsed="false">
      <c r="A320" s="23" t="s">
        <v>1682</v>
      </c>
      <c r="B320" s="23" t="s">
        <v>1683</v>
      </c>
      <c r="C320" s="40" t="s">
        <v>177</v>
      </c>
      <c r="D320" s="23" t="s">
        <v>82</v>
      </c>
      <c r="E320" s="23" t="s">
        <v>1684</v>
      </c>
      <c r="F320" s="23" t="s">
        <v>1685</v>
      </c>
      <c r="G320" s="23" t="n">
        <v>60</v>
      </c>
      <c r="H320" s="23" t="n">
        <v>480</v>
      </c>
      <c r="I320" s="41" t="s">
        <v>188</v>
      </c>
      <c r="K320" s="23" t="n">
        <v>0</v>
      </c>
      <c r="L320" s="23" t="n">
        <v>383</v>
      </c>
      <c r="M320" s="23" t="n">
        <v>0</v>
      </c>
      <c r="N320" s="23" t="n">
        <v>480</v>
      </c>
      <c r="O320" s="23" t="n">
        <f aca="false">K320+L320</f>
        <v>383</v>
      </c>
      <c r="P320" s="23" t="n">
        <f aca="false">K320+L320+M320+N320</f>
        <v>863</v>
      </c>
      <c r="Q320" s="23" t="n">
        <v>0</v>
      </c>
      <c r="R320" s="23" t="n">
        <v>0</v>
      </c>
      <c r="S320" s="23" t="n">
        <v>0</v>
      </c>
      <c r="T320" s="23" t="n">
        <v>0</v>
      </c>
      <c r="U320" s="23" t="n">
        <f aca="false">IF(I320="delivery",O320-SUM(Q320+R320),IF(I320="PO",P320-SUM(Q320:R320)))</f>
        <v>863</v>
      </c>
      <c r="V320" s="43" t="n">
        <v>9.75</v>
      </c>
      <c r="W320" s="43" t="n">
        <v>9.75</v>
      </c>
      <c r="X320" s="43" t="n">
        <f aca="false">W320-V320</f>
        <v>0</v>
      </c>
      <c r="Y320" s="43"/>
      <c r="Z320" s="43"/>
      <c r="AA320" s="43"/>
      <c r="AB320" s="43"/>
      <c r="AC320" s="43" t="s">
        <v>10482</v>
      </c>
      <c r="AD320" s="43"/>
      <c r="AE320" s="43"/>
      <c r="AF320" s="43"/>
      <c r="AG320" s="43" t="n">
        <v>8.64</v>
      </c>
      <c r="AH320" s="43" t="s">
        <v>11002</v>
      </c>
      <c r="AI320" s="63" t="n">
        <v>480</v>
      </c>
      <c r="AJ320" s="63" t="n">
        <v>10</v>
      </c>
      <c r="AK320" s="43"/>
      <c r="AL320" s="43"/>
      <c r="AM320" s="43"/>
      <c r="AN320" s="43" t="s">
        <v>10486</v>
      </c>
      <c r="AO320" s="43" t="s">
        <v>82</v>
      </c>
      <c r="AP320" s="23" t="s">
        <v>189</v>
      </c>
      <c r="BF320" s="23" t="s">
        <v>10498</v>
      </c>
      <c r="BG320" s="1" t="s">
        <v>183</v>
      </c>
    </row>
    <row r="321" s="23" customFormat="true" ht="12.75" hidden="true" customHeight="false" outlineLevel="0" collapsed="false">
      <c r="A321" s="23" t="s">
        <v>1686</v>
      </c>
      <c r="B321" s="23" t="s">
        <v>1687</v>
      </c>
      <c r="C321" s="40" t="s">
        <v>177</v>
      </c>
      <c r="D321" s="23" t="s">
        <v>82</v>
      </c>
      <c r="E321" s="23" t="s">
        <v>1688</v>
      </c>
      <c r="F321" s="23" t="s">
        <v>1689</v>
      </c>
      <c r="G321" s="23" t="n">
        <v>51</v>
      </c>
      <c r="H321" s="23" t="n">
        <v>480</v>
      </c>
      <c r="I321" s="41" t="s">
        <v>188</v>
      </c>
      <c r="K321" s="23" t="n">
        <v>0</v>
      </c>
      <c r="L321" s="23" t="n">
        <v>644</v>
      </c>
      <c r="M321" s="23" t="n">
        <v>0</v>
      </c>
      <c r="N321" s="23" t="n">
        <v>0</v>
      </c>
      <c r="O321" s="23" t="n">
        <f aca="false">K321+L321</f>
        <v>644</v>
      </c>
      <c r="P321" s="23" t="n">
        <f aca="false">K321+L321+M321+N321</f>
        <v>644</v>
      </c>
      <c r="Q321" s="23" t="n">
        <v>0</v>
      </c>
      <c r="R321" s="23" t="n">
        <v>0</v>
      </c>
      <c r="S321" s="23" t="n">
        <v>0</v>
      </c>
      <c r="T321" s="23" t="n">
        <v>0</v>
      </c>
      <c r="U321" s="23" t="n">
        <f aca="false">IF(I321="delivery",O321-SUM(Q321+R321),IF(I321="PO",P321-SUM(Q321:R321)))</f>
        <v>644</v>
      </c>
      <c r="V321" s="43" t="n">
        <v>6.6</v>
      </c>
      <c r="W321" s="43" t="n">
        <v>6.6</v>
      </c>
      <c r="X321" s="43" t="n">
        <f aca="false">W321-V321</f>
        <v>0</v>
      </c>
      <c r="Y321" s="43"/>
      <c r="Z321" s="43"/>
      <c r="AA321" s="43"/>
      <c r="AB321" s="43"/>
      <c r="AC321" s="43" t="s">
        <v>10482</v>
      </c>
      <c r="AD321" s="43"/>
      <c r="AE321" s="43"/>
      <c r="AF321" s="43"/>
      <c r="AG321" s="43" t="n">
        <v>6.6</v>
      </c>
      <c r="AH321" s="43" t="s">
        <v>11003</v>
      </c>
      <c r="AI321" s="63" t="n">
        <v>480</v>
      </c>
      <c r="AJ321" s="63" t="n">
        <v>8</v>
      </c>
      <c r="AK321" s="43"/>
      <c r="AL321" s="43"/>
      <c r="AM321" s="43"/>
      <c r="AN321" s="43" t="s">
        <v>10486</v>
      </c>
      <c r="AO321" s="43" t="s">
        <v>82</v>
      </c>
      <c r="AP321" s="23" t="s">
        <v>189</v>
      </c>
      <c r="BF321" s="23" t="s">
        <v>10498</v>
      </c>
      <c r="BG321" s="1" t="s">
        <v>183</v>
      </c>
    </row>
    <row r="322" s="23" customFormat="true" ht="12.75" hidden="true" customHeight="false" outlineLevel="0" collapsed="false">
      <c r="A322" s="23" t="s">
        <v>1690</v>
      </c>
      <c r="B322" s="23" t="s">
        <v>1691</v>
      </c>
      <c r="C322" s="40" t="s">
        <v>177</v>
      </c>
      <c r="D322" s="23" t="s">
        <v>82</v>
      </c>
      <c r="E322" s="23" t="s">
        <v>1692</v>
      </c>
      <c r="F322" s="23" t="s">
        <v>1693</v>
      </c>
      <c r="G322" s="23" t="n">
        <v>71</v>
      </c>
      <c r="H322" s="23" t="n">
        <v>1000</v>
      </c>
      <c r="I322" s="41" t="s">
        <v>188</v>
      </c>
      <c r="K322" s="23" t="n">
        <v>0</v>
      </c>
      <c r="L322" s="23" t="n">
        <v>3477</v>
      </c>
      <c r="M322" s="23" t="n">
        <v>0</v>
      </c>
      <c r="N322" s="23" t="n">
        <v>0</v>
      </c>
      <c r="O322" s="23" t="n">
        <f aca="false">K322+L322</f>
        <v>3477</v>
      </c>
      <c r="P322" s="23" t="n">
        <f aca="false">K322+L322+M322+N322</f>
        <v>3477</v>
      </c>
      <c r="Q322" s="23" t="n">
        <v>2564</v>
      </c>
      <c r="R322" s="23" t="n">
        <v>2045</v>
      </c>
      <c r="S322" s="23" t="n">
        <v>1447</v>
      </c>
      <c r="T322" s="23" t="n">
        <v>1049</v>
      </c>
      <c r="U322" s="23" t="n">
        <f aca="false">IF(I322="delivery",O322-SUM(Q322+R322),IF(I322="PO",P322-SUM(Q322:R322)))</f>
        <v>-1132</v>
      </c>
      <c r="V322" s="43" t="n">
        <v>3.45</v>
      </c>
      <c r="W322" s="43" t="n">
        <v>2.59</v>
      </c>
      <c r="X322" s="43" t="n">
        <f aca="false">W322-V322</f>
        <v>-0.86</v>
      </c>
      <c r="Y322" s="43"/>
      <c r="Z322" s="43"/>
      <c r="AA322" s="43"/>
      <c r="AB322" s="43"/>
      <c r="AC322" s="43" t="s">
        <v>10482</v>
      </c>
      <c r="AD322" s="43"/>
      <c r="AE322" s="43"/>
      <c r="AF322" s="43"/>
      <c r="AG322" s="43" t="n">
        <v>2.59</v>
      </c>
      <c r="AH322" s="43" t="s">
        <v>11004</v>
      </c>
      <c r="AI322" s="63" t="n">
        <v>1000</v>
      </c>
      <c r="AJ322" s="63" t="n">
        <v>12</v>
      </c>
      <c r="AK322" s="43"/>
      <c r="AL322" s="43"/>
      <c r="AM322" s="43"/>
      <c r="AN322" s="43" t="s">
        <v>10486</v>
      </c>
      <c r="AO322" s="43" t="s">
        <v>82</v>
      </c>
      <c r="AP322" s="23" t="s">
        <v>189</v>
      </c>
      <c r="BF322" s="23" t="s">
        <v>10498</v>
      </c>
      <c r="BG322" s="1" t="s">
        <v>183</v>
      </c>
    </row>
    <row r="323" s="23" customFormat="true" ht="12.75" hidden="true" customHeight="false" outlineLevel="0" collapsed="false">
      <c r="A323" s="23" t="s">
        <v>1694</v>
      </c>
      <c r="B323" s="23" t="s">
        <v>1695</v>
      </c>
      <c r="C323" s="40" t="s">
        <v>177</v>
      </c>
      <c r="D323" s="23" t="s">
        <v>82</v>
      </c>
      <c r="E323" s="23" t="s">
        <v>1696</v>
      </c>
      <c r="F323" s="23" t="s">
        <v>1697</v>
      </c>
      <c r="G323" s="23" t="n">
        <v>71</v>
      </c>
      <c r="H323" s="23" t="n">
        <v>10000</v>
      </c>
      <c r="I323" s="41" t="s">
        <v>188</v>
      </c>
      <c r="K323" s="23" t="n">
        <v>0</v>
      </c>
      <c r="L323" s="23" t="n">
        <v>8559</v>
      </c>
      <c r="M323" s="23" t="n">
        <v>10000</v>
      </c>
      <c r="N323" s="23" t="n">
        <v>10000</v>
      </c>
      <c r="O323" s="23" t="n">
        <f aca="false">K323+L323</f>
        <v>8559</v>
      </c>
      <c r="P323" s="23" t="n">
        <f aca="false">K323+L323+M323+N323</f>
        <v>28559</v>
      </c>
      <c r="Q323" s="23" t="n">
        <v>15372</v>
      </c>
      <c r="R323" s="23" t="n">
        <v>12270</v>
      </c>
      <c r="S323" s="23" t="n">
        <v>8682</v>
      </c>
      <c r="T323" s="23" t="n">
        <v>6294</v>
      </c>
      <c r="U323" s="23" t="n">
        <f aca="false">IF(I323="delivery",O323-SUM(Q323+R323),IF(I323="PO",P323-SUM(Q323:R323)))</f>
        <v>917</v>
      </c>
      <c r="V323" s="43" t="n">
        <v>0.6</v>
      </c>
      <c r="W323" s="43" t="n">
        <v>0.6</v>
      </c>
      <c r="X323" s="43" t="n">
        <f aca="false">W323-V323</f>
        <v>0</v>
      </c>
      <c r="Y323" s="43"/>
      <c r="Z323" s="43"/>
      <c r="AA323" s="43" t="n">
        <v>0.6</v>
      </c>
      <c r="AB323" s="43"/>
      <c r="AC323" s="43" t="s">
        <v>10482</v>
      </c>
      <c r="AD323" s="43"/>
      <c r="AE323" s="43"/>
      <c r="AF323" s="43"/>
      <c r="AG323" s="43" t="n">
        <v>0.6</v>
      </c>
      <c r="AH323" s="43" t="s">
        <v>11005</v>
      </c>
      <c r="AI323" s="63" t="n">
        <v>10000</v>
      </c>
      <c r="AJ323" s="63" t="n">
        <v>12</v>
      </c>
      <c r="AK323" s="43"/>
      <c r="AL323" s="43"/>
      <c r="AM323" s="43"/>
      <c r="AN323" s="43" t="s">
        <v>10486</v>
      </c>
      <c r="AO323" s="43" t="s">
        <v>82</v>
      </c>
      <c r="AP323" s="23" t="s">
        <v>189</v>
      </c>
      <c r="BF323" s="23" t="s">
        <v>10498</v>
      </c>
      <c r="BG323" s="1" t="s">
        <v>183</v>
      </c>
    </row>
    <row r="324" s="23" customFormat="true" ht="12.75" hidden="true" customHeight="false" outlineLevel="0" collapsed="false">
      <c r="A324" s="23" t="s">
        <v>1698</v>
      </c>
      <c r="B324" s="23" t="s">
        <v>1699</v>
      </c>
      <c r="C324" s="40" t="s">
        <v>177</v>
      </c>
      <c r="D324" s="23" t="s">
        <v>82</v>
      </c>
      <c r="E324" s="23" t="s">
        <v>1700</v>
      </c>
      <c r="F324" s="23" t="s">
        <v>1701</v>
      </c>
      <c r="G324" s="23" t="n">
        <v>71</v>
      </c>
      <c r="H324" s="23" t="n">
        <v>5000</v>
      </c>
      <c r="I324" s="41" t="s">
        <v>188</v>
      </c>
      <c r="K324" s="23" t="n">
        <v>0</v>
      </c>
      <c r="L324" s="23" t="n">
        <v>3258</v>
      </c>
      <c r="M324" s="23" t="n">
        <v>3920</v>
      </c>
      <c r="N324" s="23" t="n">
        <v>0</v>
      </c>
      <c r="O324" s="23" t="n">
        <f aca="false">K324+L324</f>
        <v>3258</v>
      </c>
      <c r="P324" s="23" t="n">
        <f aca="false">K324+L324+M324+N324</f>
        <v>7178</v>
      </c>
      <c r="Q324" s="23" t="n">
        <v>6269</v>
      </c>
      <c r="R324" s="23" t="n">
        <v>3109</v>
      </c>
      <c r="S324" s="23" t="n">
        <v>2362</v>
      </c>
      <c r="T324" s="23" t="n">
        <v>2462</v>
      </c>
      <c r="U324" s="23" t="n">
        <f aca="false">IF(I324="delivery",O324-SUM(Q324+R324),IF(I324="PO",P324-SUM(Q324:R324)))</f>
        <v>-2200</v>
      </c>
      <c r="V324" s="43" t="n">
        <v>21.72</v>
      </c>
      <c r="W324" s="43" t="n">
        <v>23.83</v>
      </c>
      <c r="X324" s="43" t="n">
        <f aca="false">W324-V324</f>
        <v>2.11</v>
      </c>
      <c r="Y324" s="43"/>
      <c r="Z324" s="43"/>
      <c r="AA324" s="43" t="n">
        <v>21.72</v>
      </c>
      <c r="AB324" s="43"/>
      <c r="AC324" s="43" t="s">
        <v>10482</v>
      </c>
      <c r="AD324" s="43" t="s">
        <v>11006</v>
      </c>
      <c r="AE324" s="43" t="s">
        <v>11007</v>
      </c>
      <c r="AF324" s="43"/>
      <c r="AG324" s="43" t="n">
        <v>23.83</v>
      </c>
      <c r="AH324" s="43" t="s">
        <v>11008</v>
      </c>
      <c r="AI324" s="63" t="n">
        <v>2500</v>
      </c>
      <c r="AJ324" s="63" t="n">
        <v>12</v>
      </c>
      <c r="AK324" s="43"/>
      <c r="AL324" s="43"/>
      <c r="AM324" s="43"/>
      <c r="AN324" s="43" t="s">
        <v>10486</v>
      </c>
      <c r="AO324" s="43" t="s">
        <v>82</v>
      </c>
      <c r="AP324" s="23" t="s">
        <v>189</v>
      </c>
      <c r="BF324" s="23" t="s">
        <v>10498</v>
      </c>
      <c r="BG324" s="1" t="s">
        <v>183</v>
      </c>
    </row>
    <row r="325" s="23" customFormat="true" ht="12.75" hidden="true" customHeight="false" outlineLevel="0" collapsed="false">
      <c r="A325" s="23" t="s">
        <v>1702</v>
      </c>
      <c r="B325" s="23" t="s">
        <v>1703</v>
      </c>
      <c r="C325" s="40" t="s">
        <v>177</v>
      </c>
      <c r="D325" s="23" t="s">
        <v>82</v>
      </c>
      <c r="E325" s="23" t="s">
        <v>1704</v>
      </c>
      <c r="F325" s="23" t="s">
        <v>1705</v>
      </c>
      <c r="G325" s="23" t="n">
        <v>91</v>
      </c>
      <c r="H325" s="23" t="n">
        <v>5000</v>
      </c>
      <c r="I325" s="41" t="s">
        <v>188</v>
      </c>
      <c r="K325" s="23" t="n">
        <v>0</v>
      </c>
      <c r="L325" s="23" t="n">
        <v>7267</v>
      </c>
      <c r="M325" s="23" t="n">
        <v>0</v>
      </c>
      <c r="N325" s="23" t="n">
        <v>5000</v>
      </c>
      <c r="O325" s="23" t="n">
        <f aca="false">K325+L325</f>
        <v>7267</v>
      </c>
      <c r="P325" s="23" t="n">
        <f aca="false">K325+L325+M325+N325</f>
        <v>12267</v>
      </c>
      <c r="Q325" s="23" t="n">
        <v>7663</v>
      </c>
      <c r="R325" s="23" t="n">
        <v>3269</v>
      </c>
      <c r="S325" s="23" t="n">
        <v>4582</v>
      </c>
      <c r="T325" s="23" t="n">
        <v>1941</v>
      </c>
      <c r="U325" s="23" t="n">
        <f aca="false">IF(I325="delivery",O325-SUM(Q325+R325),IF(I325="PO",P325-SUM(Q325:R325)))</f>
        <v>1335</v>
      </c>
      <c r="V325" s="43" t="n">
        <v>5.75</v>
      </c>
      <c r="W325" s="43" t="n">
        <v>5.75</v>
      </c>
      <c r="X325" s="43" t="n">
        <f aca="false">W325-V325</f>
        <v>0</v>
      </c>
      <c r="Y325" s="43"/>
      <c r="Z325" s="43"/>
      <c r="AA325" s="43" t="n">
        <v>5.89</v>
      </c>
      <c r="AB325" s="43"/>
      <c r="AC325" s="43" t="s">
        <v>10482</v>
      </c>
      <c r="AD325" s="43"/>
      <c r="AE325" s="43"/>
      <c r="AF325" s="43"/>
      <c r="AG325" s="43" t="n">
        <v>5.75</v>
      </c>
      <c r="AH325" s="43" t="s">
        <v>11009</v>
      </c>
      <c r="AI325" s="63" t="s">
        <v>11010</v>
      </c>
      <c r="AJ325" s="63" t="s">
        <v>10622</v>
      </c>
      <c r="AK325" s="43"/>
      <c r="AL325" s="43"/>
      <c r="AM325" s="43"/>
      <c r="AN325" s="43" t="s">
        <v>10486</v>
      </c>
      <c r="AO325" s="43" t="s">
        <v>82</v>
      </c>
      <c r="AP325" s="23" t="s">
        <v>189</v>
      </c>
      <c r="BF325" s="23" t="s">
        <v>10498</v>
      </c>
      <c r="BG325" s="1" t="s">
        <v>183</v>
      </c>
    </row>
    <row r="326" s="23" customFormat="true" ht="12.75" hidden="true" customHeight="false" outlineLevel="0" collapsed="false">
      <c r="A326" s="23" t="s">
        <v>1706</v>
      </c>
      <c r="B326" s="23" t="s">
        <v>1707</v>
      </c>
      <c r="C326" s="40" t="s">
        <v>177</v>
      </c>
      <c r="D326" s="23" t="s">
        <v>82</v>
      </c>
      <c r="E326" s="23" t="s">
        <v>1708</v>
      </c>
      <c r="F326" s="23" t="s">
        <v>1709</v>
      </c>
      <c r="G326" s="23" t="n">
        <v>66</v>
      </c>
      <c r="H326" s="23" t="n">
        <v>100</v>
      </c>
      <c r="I326" s="41" t="s">
        <v>188</v>
      </c>
      <c r="K326" s="23" t="n">
        <v>531</v>
      </c>
      <c r="L326" s="23" t="n">
        <v>502</v>
      </c>
      <c r="M326" s="23" t="n">
        <v>0</v>
      </c>
      <c r="N326" s="23" t="n">
        <v>0</v>
      </c>
      <c r="O326" s="23" t="n">
        <f aca="false">K326+L326</f>
        <v>1033</v>
      </c>
      <c r="P326" s="23" t="n">
        <f aca="false">K326+L326+M326+N326</f>
        <v>1033</v>
      </c>
      <c r="Q326" s="23" t="n">
        <v>158</v>
      </c>
      <c r="R326" s="23" t="n">
        <v>371</v>
      </c>
      <c r="S326" s="23" t="n">
        <v>225</v>
      </c>
      <c r="T326" s="23" t="n">
        <v>133</v>
      </c>
      <c r="U326" s="23" t="n">
        <f aca="false">IF(I326="delivery",O326-SUM(Q326+R326),IF(I326="PO",P326-SUM(Q326:R326)))</f>
        <v>504</v>
      </c>
      <c r="V326" s="43" t="n">
        <v>19.32</v>
      </c>
      <c r="W326" s="43" t="n">
        <v>19.32</v>
      </c>
      <c r="X326" s="43" t="n">
        <f aca="false">W326-V326</f>
        <v>0</v>
      </c>
      <c r="Y326" s="43"/>
      <c r="Z326" s="43"/>
      <c r="AA326" s="43"/>
      <c r="AB326" s="43"/>
      <c r="AC326" s="43" t="s">
        <v>10482</v>
      </c>
      <c r="AD326" s="43"/>
      <c r="AE326" s="43"/>
      <c r="AF326" s="43"/>
      <c r="AG326" s="43" t="n">
        <v>19.65</v>
      </c>
      <c r="AH326" s="43" t="s">
        <v>11011</v>
      </c>
      <c r="AI326" s="63" t="s">
        <v>10908</v>
      </c>
      <c r="AJ326" s="63" t="s">
        <v>10610</v>
      </c>
      <c r="AK326" s="43"/>
      <c r="AL326" s="43"/>
      <c r="AM326" s="43"/>
      <c r="AN326" s="43" t="s">
        <v>10486</v>
      </c>
      <c r="AO326" s="43" t="s">
        <v>82</v>
      </c>
      <c r="AP326" s="23" t="s">
        <v>189</v>
      </c>
      <c r="BF326" s="23" t="s">
        <v>10498</v>
      </c>
      <c r="BG326" s="1" t="s">
        <v>183</v>
      </c>
    </row>
    <row r="327" s="23" customFormat="true" ht="12.75" hidden="true" customHeight="false" outlineLevel="0" collapsed="false">
      <c r="A327" s="23" t="s">
        <v>1710</v>
      </c>
      <c r="B327" s="23" t="s">
        <v>1711</v>
      </c>
      <c r="C327" s="40" t="s">
        <v>177</v>
      </c>
      <c r="D327" s="23" t="s">
        <v>82</v>
      </c>
      <c r="E327" s="23" t="s">
        <v>1712</v>
      </c>
      <c r="F327" s="23" t="s">
        <v>1713</v>
      </c>
      <c r="G327" s="23" t="n">
        <v>66</v>
      </c>
      <c r="H327" s="23" t="n">
        <v>1000</v>
      </c>
      <c r="I327" s="41" t="s">
        <v>188</v>
      </c>
      <c r="K327" s="23" t="n">
        <v>0</v>
      </c>
      <c r="L327" s="23" t="n">
        <v>2840</v>
      </c>
      <c r="M327" s="23" t="n">
        <v>0</v>
      </c>
      <c r="N327" s="23" t="n">
        <v>2000</v>
      </c>
      <c r="O327" s="23" t="n">
        <f aca="false">K327+L327</f>
        <v>2840</v>
      </c>
      <c r="P327" s="23" t="n">
        <f aca="false">K327+L327+M327+N327</f>
        <v>4840</v>
      </c>
      <c r="Q327" s="23" t="n">
        <v>4150</v>
      </c>
      <c r="R327" s="23" t="n">
        <v>2116</v>
      </c>
      <c r="S327" s="23" t="n">
        <v>1370</v>
      </c>
      <c r="T327" s="23" t="n">
        <v>1002</v>
      </c>
      <c r="U327" s="23" t="n">
        <f aca="false">IF(I327="delivery",O327-SUM(Q327+R327),IF(I327="PO",P327-SUM(Q327:R327)))</f>
        <v>-1426</v>
      </c>
      <c r="V327" s="43" t="n">
        <v>19.77</v>
      </c>
      <c r="W327" s="43" t="n">
        <v>20.51</v>
      </c>
      <c r="X327" s="43" t="n">
        <f aca="false">W327-V327</f>
        <v>0.740000000000002</v>
      </c>
      <c r="Y327" s="43"/>
      <c r="Z327" s="43"/>
      <c r="AA327" s="43"/>
      <c r="AB327" s="43"/>
      <c r="AC327" s="43" t="s">
        <v>10482</v>
      </c>
      <c r="AD327" s="43"/>
      <c r="AE327" s="43"/>
      <c r="AF327" s="43"/>
      <c r="AG327" s="43" t="n">
        <v>20.51</v>
      </c>
      <c r="AH327" s="43" t="s">
        <v>11012</v>
      </c>
      <c r="AI327" s="63" t="s">
        <v>10609</v>
      </c>
      <c r="AJ327" s="63" t="s">
        <v>10635</v>
      </c>
      <c r="AK327" s="43"/>
      <c r="AL327" s="43"/>
      <c r="AM327" s="43"/>
      <c r="AN327" s="43" t="s">
        <v>10486</v>
      </c>
      <c r="AO327" s="43" t="s">
        <v>82</v>
      </c>
      <c r="AP327" s="23" t="s">
        <v>189</v>
      </c>
      <c r="BF327" s="23" t="s">
        <v>10498</v>
      </c>
      <c r="BG327" s="1" t="s">
        <v>183</v>
      </c>
    </row>
    <row r="328" s="23" customFormat="true" ht="12.75" hidden="true" customHeight="false" outlineLevel="0" collapsed="false">
      <c r="A328" s="23" t="s">
        <v>1714</v>
      </c>
      <c r="B328" s="23" t="s">
        <v>1715</v>
      </c>
      <c r="C328" s="40" t="s">
        <v>177</v>
      </c>
      <c r="D328" s="23" t="s">
        <v>82</v>
      </c>
      <c r="E328" s="23" t="s">
        <v>1716</v>
      </c>
      <c r="F328" s="23" t="s">
        <v>1717</v>
      </c>
      <c r="G328" s="23" t="n">
        <v>66</v>
      </c>
      <c r="H328" s="23" t="n">
        <v>1000</v>
      </c>
      <c r="I328" s="41" t="s">
        <v>188</v>
      </c>
      <c r="K328" s="23" t="n">
        <v>1354</v>
      </c>
      <c r="L328" s="23" t="n">
        <v>2869</v>
      </c>
      <c r="M328" s="23" t="n">
        <v>0</v>
      </c>
      <c r="N328" s="23" t="n">
        <v>0</v>
      </c>
      <c r="O328" s="23" t="n">
        <f aca="false">K328+L328</f>
        <v>4223</v>
      </c>
      <c r="P328" s="23" t="n">
        <f aca="false">K328+L328+M328+N328</f>
        <v>4223</v>
      </c>
      <c r="Q328" s="23" t="n">
        <v>1175</v>
      </c>
      <c r="R328" s="23" t="n">
        <v>1355</v>
      </c>
      <c r="S328" s="23" t="n">
        <v>747</v>
      </c>
      <c r="T328" s="23" t="n">
        <v>653</v>
      </c>
      <c r="U328" s="23" t="n">
        <f aca="false">IF(I328="delivery",O328-SUM(Q328+R328),IF(I328="PO",P328-SUM(Q328:R328)))</f>
        <v>1693</v>
      </c>
      <c r="V328" s="43" t="n">
        <v>19.14</v>
      </c>
      <c r="W328" s="43" t="n">
        <v>19.14</v>
      </c>
      <c r="X328" s="43" t="n">
        <f aca="false">W328-V328</f>
        <v>0</v>
      </c>
      <c r="Y328" s="43"/>
      <c r="Z328" s="43"/>
      <c r="AA328" s="43"/>
      <c r="AB328" s="43"/>
      <c r="AC328" s="43" t="s">
        <v>10482</v>
      </c>
      <c r="AD328" s="43"/>
      <c r="AE328" s="43"/>
      <c r="AF328" s="43"/>
      <c r="AG328" s="43" t="n">
        <v>23.325</v>
      </c>
      <c r="AH328" s="43" t="s">
        <v>11013</v>
      </c>
      <c r="AI328" s="63" t="s">
        <v>10905</v>
      </c>
      <c r="AJ328" s="63" t="s">
        <v>10610</v>
      </c>
      <c r="AK328" s="43"/>
      <c r="AL328" s="43"/>
      <c r="AM328" s="43"/>
      <c r="AN328" s="43" t="s">
        <v>10486</v>
      </c>
      <c r="AO328" s="43" t="s">
        <v>82</v>
      </c>
      <c r="AP328" s="23" t="s">
        <v>189</v>
      </c>
      <c r="BF328" s="23" t="s">
        <v>10498</v>
      </c>
      <c r="BG328" s="1" t="s">
        <v>183</v>
      </c>
    </row>
    <row r="329" s="23" customFormat="true" ht="12.75" hidden="true" customHeight="false" outlineLevel="0" collapsed="false">
      <c r="A329" s="23" t="s">
        <v>1718</v>
      </c>
      <c r="B329" s="23" t="s">
        <v>1719</v>
      </c>
      <c r="C329" s="40" t="s">
        <v>177</v>
      </c>
      <c r="D329" s="23" t="s">
        <v>82</v>
      </c>
      <c r="E329" s="23" t="s">
        <v>1720</v>
      </c>
      <c r="F329" s="23" t="s">
        <v>1721</v>
      </c>
      <c r="G329" s="23" t="n">
        <v>71</v>
      </c>
      <c r="H329" s="23" t="n">
        <v>1000</v>
      </c>
      <c r="I329" s="41" t="s">
        <v>188</v>
      </c>
      <c r="K329" s="23" t="n">
        <v>340</v>
      </c>
      <c r="L329" s="23" t="n">
        <v>630</v>
      </c>
      <c r="M329" s="23" t="n">
        <v>0</v>
      </c>
      <c r="N329" s="23" t="n">
        <v>0</v>
      </c>
      <c r="O329" s="23" t="n">
        <f aca="false">K329+L329</f>
        <v>970</v>
      </c>
      <c r="P329" s="23" t="n">
        <f aca="false">K329+L329+M329+N329</f>
        <v>970</v>
      </c>
      <c r="Q329" s="23" t="n">
        <v>589</v>
      </c>
      <c r="R329" s="23" t="n">
        <v>302</v>
      </c>
      <c r="S329" s="23" t="n">
        <v>214</v>
      </c>
      <c r="T329" s="23" t="n">
        <v>169</v>
      </c>
      <c r="U329" s="23" t="n">
        <f aca="false">IF(I329="delivery",O329-SUM(Q329+R329),IF(I329="PO",P329-SUM(Q329:R329)))</f>
        <v>79</v>
      </c>
      <c r="V329" s="43" t="n">
        <v>7.85</v>
      </c>
      <c r="W329" s="43" t="n">
        <v>7.85</v>
      </c>
      <c r="X329" s="43" t="n">
        <f aca="false">W329-V329</f>
        <v>0</v>
      </c>
      <c r="Y329" s="43"/>
      <c r="Z329" s="43"/>
      <c r="AA329" s="43"/>
      <c r="AB329" s="43"/>
      <c r="AC329" s="43" t="s">
        <v>10482</v>
      </c>
      <c r="AD329" s="43"/>
      <c r="AE329" s="43"/>
      <c r="AF329" s="43"/>
      <c r="AG329" s="43" t="n">
        <v>7.85</v>
      </c>
      <c r="AH329" s="43" t="s">
        <v>11014</v>
      </c>
      <c r="AI329" s="63" t="s">
        <v>10908</v>
      </c>
      <c r="AJ329" s="63" t="s">
        <v>10622</v>
      </c>
      <c r="AK329" s="43"/>
      <c r="AL329" s="43"/>
      <c r="AM329" s="43"/>
      <c r="AN329" s="43" t="s">
        <v>10486</v>
      </c>
      <c r="AO329" s="43" t="s">
        <v>82</v>
      </c>
      <c r="AP329" s="23" t="s">
        <v>189</v>
      </c>
      <c r="BF329" s="23" t="s">
        <v>10498</v>
      </c>
      <c r="BG329" s="1" t="s">
        <v>183</v>
      </c>
    </row>
    <row r="330" s="23" customFormat="true" ht="12.75" hidden="true" customHeight="false" outlineLevel="0" collapsed="false">
      <c r="A330" s="23" t="s">
        <v>1722</v>
      </c>
      <c r="B330" s="23" t="s">
        <v>1723</v>
      </c>
      <c r="C330" s="40" t="s">
        <v>177</v>
      </c>
      <c r="D330" s="23" t="s">
        <v>82</v>
      </c>
      <c r="E330" s="23" t="s">
        <v>1724</v>
      </c>
      <c r="F330" s="23" t="s">
        <v>1725</v>
      </c>
      <c r="G330" s="23" t="n">
        <v>66</v>
      </c>
      <c r="H330" s="23" t="n">
        <v>1000</v>
      </c>
      <c r="I330" s="41" t="s">
        <v>188</v>
      </c>
      <c r="K330" s="23" t="n">
        <v>1022</v>
      </c>
      <c r="L330" s="23" t="n">
        <v>189</v>
      </c>
      <c r="M330" s="23" t="n">
        <v>0</v>
      </c>
      <c r="N330" s="23" t="n">
        <v>0</v>
      </c>
      <c r="O330" s="23" t="n">
        <f aca="false">K330+L330</f>
        <v>1211</v>
      </c>
      <c r="P330" s="23" t="n">
        <f aca="false">K330+L330+M330+N330</f>
        <v>1211</v>
      </c>
      <c r="Q330" s="23" t="n">
        <v>80</v>
      </c>
      <c r="R330" s="23" t="n">
        <v>172</v>
      </c>
      <c r="S330" s="23" t="n">
        <v>112</v>
      </c>
      <c r="T330" s="23" t="n">
        <v>112</v>
      </c>
      <c r="U330" s="23" t="n">
        <f aca="false">IF(I330="delivery",O330-SUM(Q330+R330),IF(I330="PO",P330-SUM(Q330:R330)))</f>
        <v>959</v>
      </c>
      <c r="V330" s="43" t="n">
        <v>11.35</v>
      </c>
      <c r="W330" s="43" t="n">
        <v>11.35</v>
      </c>
      <c r="X330" s="43" t="n">
        <f aca="false">W330-V330</f>
        <v>0</v>
      </c>
      <c r="Y330" s="43"/>
      <c r="Z330" s="43"/>
      <c r="AA330" s="43"/>
      <c r="AB330" s="43"/>
      <c r="AC330" s="43" t="s">
        <v>10482</v>
      </c>
      <c r="AD330" s="43"/>
      <c r="AE330" s="43"/>
      <c r="AF330" s="43"/>
      <c r="AG330" s="43" t="n">
        <v>11.35</v>
      </c>
      <c r="AH330" s="43" t="s">
        <v>11015</v>
      </c>
      <c r="AI330" s="63" t="s">
        <v>10553</v>
      </c>
      <c r="AJ330" s="63" t="s">
        <v>10622</v>
      </c>
      <c r="AK330" s="43"/>
      <c r="AL330" s="43"/>
      <c r="AM330" s="43"/>
      <c r="AN330" s="43" t="s">
        <v>10486</v>
      </c>
      <c r="AO330" s="43" t="s">
        <v>82</v>
      </c>
      <c r="AP330" s="23" t="s">
        <v>189</v>
      </c>
      <c r="BF330" s="23" t="s">
        <v>10498</v>
      </c>
      <c r="BG330" s="1" t="s">
        <v>183</v>
      </c>
    </row>
    <row r="331" s="23" customFormat="true" ht="12.75" hidden="true" customHeight="false" outlineLevel="0" collapsed="false">
      <c r="A331" s="23" t="s">
        <v>1726</v>
      </c>
      <c r="B331" s="23" t="s">
        <v>1727</v>
      </c>
      <c r="C331" s="40" t="s">
        <v>177</v>
      </c>
      <c r="D331" s="23" t="s">
        <v>82</v>
      </c>
      <c r="E331" s="23" t="s">
        <v>1728</v>
      </c>
      <c r="F331" s="23" t="s">
        <v>1729</v>
      </c>
      <c r="G331" s="23" t="n">
        <v>71</v>
      </c>
      <c r="H331" s="23" t="n">
        <v>1000</v>
      </c>
      <c r="I331" s="41" t="s">
        <v>188</v>
      </c>
      <c r="K331" s="23" t="n">
        <v>0</v>
      </c>
      <c r="L331" s="23" t="n">
        <v>3394</v>
      </c>
      <c r="M331" s="23" t="n">
        <v>0</v>
      </c>
      <c r="N331" s="23" t="n">
        <v>0</v>
      </c>
      <c r="O331" s="23" t="n">
        <f aca="false">K331+L331</f>
        <v>3394</v>
      </c>
      <c r="P331" s="23" t="n">
        <f aca="false">K331+L331+M331+N331</f>
        <v>3394</v>
      </c>
      <c r="Q331" s="23" t="n">
        <v>0</v>
      </c>
      <c r="R331" s="23" t="n">
        <v>0</v>
      </c>
      <c r="S331" s="23" t="n">
        <v>0</v>
      </c>
      <c r="T331" s="23" t="n">
        <v>0</v>
      </c>
      <c r="U331" s="23" t="n">
        <f aca="false">IF(I331="delivery",O331-SUM(Q331+R331),IF(I331="PO",P331-SUM(Q331:R331)))</f>
        <v>3394</v>
      </c>
      <c r="V331" s="43" t="n">
        <v>12.04</v>
      </c>
      <c r="W331" s="43" t="n">
        <v>12.04</v>
      </c>
      <c r="X331" s="43" t="n">
        <f aca="false">W331-V331</f>
        <v>0</v>
      </c>
      <c r="Y331" s="43"/>
      <c r="Z331" s="43"/>
      <c r="AA331" s="43" t="n">
        <v>10.67</v>
      </c>
      <c r="AB331" s="43"/>
      <c r="AC331" s="43" t="s">
        <v>10482</v>
      </c>
      <c r="AD331" s="43"/>
      <c r="AE331" s="43"/>
      <c r="AF331" s="43"/>
      <c r="AG331" s="43" t="n">
        <v>12.04</v>
      </c>
      <c r="AH331" s="43" t="s">
        <v>11016</v>
      </c>
      <c r="AI331" s="63" t="s">
        <v>11017</v>
      </c>
      <c r="AJ331" s="63" t="s">
        <v>10622</v>
      </c>
      <c r="AK331" s="43"/>
      <c r="AL331" s="43"/>
      <c r="AM331" s="43"/>
      <c r="AN331" s="43" t="s">
        <v>10486</v>
      </c>
      <c r="AO331" s="43" t="s">
        <v>82</v>
      </c>
      <c r="AP331" s="23" t="s">
        <v>189</v>
      </c>
      <c r="BF331" s="23" t="s">
        <v>10498</v>
      </c>
      <c r="BG331" s="1" t="s">
        <v>183</v>
      </c>
    </row>
    <row r="332" s="23" customFormat="true" ht="12.75" hidden="true" customHeight="false" outlineLevel="0" collapsed="false">
      <c r="A332" s="23" t="s">
        <v>1730</v>
      </c>
      <c r="B332" s="23" t="s">
        <v>1731</v>
      </c>
      <c r="C332" s="40" t="s">
        <v>177</v>
      </c>
      <c r="D332" s="23" t="s">
        <v>82</v>
      </c>
      <c r="E332" s="23" t="s">
        <v>1732</v>
      </c>
      <c r="F332" s="23" t="s">
        <v>1733</v>
      </c>
      <c r="G332" s="23" t="n">
        <v>66</v>
      </c>
      <c r="H332" s="23" t="n">
        <v>1000</v>
      </c>
      <c r="I332" s="41" t="s">
        <v>188</v>
      </c>
      <c r="K332" s="23" t="n">
        <v>0</v>
      </c>
      <c r="L332" s="23" t="n">
        <v>571</v>
      </c>
      <c r="M332" s="23" t="n">
        <v>0</v>
      </c>
      <c r="N332" s="23" t="n">
        <v>1000</v>
      </c>
      <c r="O332" s="23" t="n">
        <f aca="false">K332+L332</f>
        <v>571</v>
      </c>
      <c r="P332" s="23" t="n">
        <f aca="false">K332+L332+M332+N332</f>
        <v>1571</v>
      </c>
      <c r="Q332" s="23" t="n">
        <v>0</v>
      </c>
      <c r="R332" s="23" t="n">
        <v>0</v>
      </c>
      <c r="S332" s="23" t="n">
        <v>0</v>
      </c>
      <c r="T332" s="23" t="n">
        <v>0</v>
      </c>
      <c r="U332" s="23" t="n">
        <f aca="false">IF(I332="delivery",O332-SUM(Q332+R332),IF(I332="PO",P332-SUM(Q332:R332)))</f>
        <v>1571</v>
      </c>
      <c r="V332" s="43" t="n">
        <v>2.9</v>
      </c>
      <c r="W332" s="43" t="n">
        <v>2.9</v>
      </c>
      <c r="X332" s="43" t="n">
        <f aca="false">W332-V332</f>
        <v>0</v>
      </c>
      <c r="Y332" s="43"/>
      <c r="Z332" s="43"/>
      <c r="AA332" s="43"/>
      <c r="AB332" s="43"/>
      <c r="AC332" s="43" t="s">
        <v>10482</v>
      </c>
      <c r="AD332" s="43"/>
      <c r="AE332" s="43"/>
      <c r="AF332" s="43"/>
      <c r="AG332" s="43" t="n">
        <v>1.8</v>
      </c>
      <c r="AH332" s="43" t="s">
        <v>11018</v>
      </c>
      <c r="AI332" s="63" t="s">
        <v>11019</v>
      </c>
      <c r="AJ332" s="63" t="s">
        <v>10622</v>
      </c>
      <c r="AK332" s="43"/>
      <c r="AL332" s="43"/>
      <c r="AM332" s="43"/>
      <c r="AN332" s="43" t="s">
        <v>10486</v>
      </c>
      <c r="AO332" s="43" t="s">
        <v>82</v>
      </c>
      <c r="AP332" s="23" t="s">
        <v>189</v>
      </c>
      <c r="BF332" s="23" t="s">
        <v>10498</v>
      </c>
      <c r="BG332" s="1" t="s">
        <v>183</v>
      </c>
    </row>
    <row r="333" s="23" customFormat="true" ht="12.75" hidden="true" customHeight="false" outlineLevel="0" collapsed="false">
      <c r="A333" s="23" t="s">
        <v>1734</v>
      </c>
      <c r="B333" s="23" t="s">
        <v>1735</v>
      </c>
      <c r="C333" s="40" t="s">
        <v>177</v>
      </c>
      <c r="D333" s="23" t="s">
        <v>82</v>
      </c>
      <c r="E333" s="23" t="s">
        <v>1736</v>
      </c>
      <c r="F333" s="23" t="s">
        <v>1737</v>
      </c>
      <c r="G333" s="23" t="n">
        <v>71</v>
      </c>
      <c r="H333" s="23" t="n">
        <v>1000</v>
      </c>
      <c r="I333" s="41" t="s">
        <v>188</v>
      </c>
      <c r="K333" s="23" t="n">
        <v>0</v>
      </c>
      <c r="L333" s="23" t="n">
        <v>40923</v>
      </c>
      <c r="M333" s="23" t="n">
        <v>0</v>
      </c>
      <c r="N333" s="23" t="n">
        <v>0</v>
      </c>
      <c r="O333" s="23" t="n">
        <f aca="false">K333+L333</f>
        <v>40923</v>
      </c>
      <c r="P333" s="23" t="n">
        <f aca="false">K333+L333+M333+N333</f>
        <v>40923</v>
      </c>
      <c r="Q333" s="23" t="n">
        <v>319</v>
      </c>
      <c r="R333" s="23" t="n">
        <v>558</v>
      </c>
      <c r="S333" s="23" t="n">
        <v>412</v>
      </c>
      <c r="T333" s="23" t="n">
        <v>382</v>
      </c>
      <c r="U333" s="23" t="n">
        <f aca="false">IF(I333="delivery",O333-SUM(Q333+R333),IF(I333="PO",P333-SUM(Q333:R333)))</f>
        <v>40046</v>
      </c>
      <c r="V333" s="43" t="n">
        <v>0.66763</v>
      </c>
      <c r="W333" s="43" t="n">
        <v>0.66763</v>
      </c>
      <c r="X333" s="43" t="n">
        <f aca="false">W333-V333</f>
        <v>0</v>
      </c>
      <c r="Y333" s="43"/>
      <c r="Z333" s="43"/>
      <c r="AA333" s="43"/>
      <c r="AB333" s="43"/>
      <c r="AC333" s="43" t="s">
        <v>10482</v>
      </c>
      <c r="AD333" s="43"/>
      <c r="AE333" s="43"/>
      <c r="AF333" s="43"/>
      <c r="AG333" s="43" t="n">
        <v>2.6</v>
      </c>
      <c r="AH333" s="43" t="s">
        <v>11020</v>
      </c>
      <c r="AI333" s="63" t="n">
        <v>1000</v>
      </c>
      <c r="AJ333" s="63" t="n">
        <v>12</v>
      </c>
      <c r="AK333" s="43"/>
      <c r="AL333" s="43"/>
      <c r="AM333" s="43"/>
      <c r="AN333" s="43" t="s">
        <v>10486</v>
      </c>
      <c r="AO333" s="43" t="s">
        <v>82</v>
      </c>
      <c r="AP333" s="23" t="s">
        <v>189</v>
      </c>
      <c r="BF333" s="23" t="s">
        <v>10498</v>
      </c>
      <c r="BG333" s="1" t="s">
        <v>183</v>
      </c>
    </row>
    <row r="334" s="23" customFormat="true" ht="12.75" hidden="true" customHeight="false" outlineLevel="0" collapsed="false">
      <c r="A334" s="23" t="s">
        <v>1738</v>
      </c>
      <c r="B334" s="23" t="s">
        <v>1739</v>
      </c>
      <c r="C334" s="40" t="s">
        <v>177</v>
      </c>
      <c r="D334" s="23" t="s">
        <v>82</v>
      </c>
      <c r="E334" s="23" t="s">
        <v>1740</v>
      </c>
      <c r="F334" s="23" t="s">
        <v>1741</v>
      </c>
      <c r="G334" s="23" t="n">
        <v>71</v>
      </c>
      <c r="H334" s="23" t="n">
        <v>1000</v>
      </c>
      <c r="I334" s="41" t="s">
        <v>188</v>
      </c>
      <c r="K334" s="23" t="n">
        <v>0</v>
      </c>
      <c r="L334" s="23" t="n">
        <v>611</v>
      </c>
      <c r="M334" s="23" t="n">
        <v>0</v>
      </c>
      <c r="N334" s="23" t="n">
        <v>0</v>
      </c>
      <c r="O334" s="23" t="n">
        <f aca="false">K334+L334</f>
        <v>611</v>
      </c>
      <c r="P334" s="23" t="n">
        <f aca="false">K334+L334+M334+N334</f>
        <v>611</v>
      </c>
      <c r="Q334" s="23" t="n">
        <v>589</v>
      </c>
      <c r="R334" s="23" t="n">
        <v>302</v>
      </c>
      <c r="S334" s="23" t="n">
        <v>214</v>
      </c>
      <c r="T334" s="23" t="n">
        <v>169</v>
      </c>
      <c r="U334" s="23" t="n">
        <f aca="false">IF(I334="delivery",O334-SUM(Q334+R334),IF(I334="PO",P334-SUM(Q334:R334)))</f>
        <v>-280</v>
      </c>
      <c r="V334" s="43" t="n">
        <v>2.5</v>
      </c>
      <c r="W334" s="43" t="n">
        <v>2.5</v>
      </c>
      <c r="X334" s="43" t="n">
        <f aca="false">W334-V334</f>
        <v>0</v>
      </c>
      <c r="Y334" s="43"/>
      <c r="Z334" s="43"/>
      <c r="AA334" s="43" t="n">
        <v>1.4</v>
      </c>
      <c r="AB334" s="43"/>
      <c r="AC334" s="43" t="s">
        <v>10482</v>
      </c>
      <c r="AD334" s="43"/>
      <c r="AE334" s="43"/>
      <c r="AF334" s="43"/>
      <c r="AG334" s="43" t="n">
        <v>2.5</v>
      </c>
      <c r="AH334" s="43" t="s">
        <v>11021</v>
      </c>
      <c r="AI334" s="63" t="n">
        <v>1000</v>
      </c>
      <c r="AJ334" s="63" t="n">
        <v>12</v>
      </c>
      <c r="AK334" s="43"/>
      <c r="AL334" s="43"/>
      <c r="AM334" s="43"/>
      <c r="AN334" s="43" t="s">
        <v>10486</v>
      </c>
      <c r="AO334" s="43" t="s">
        <v>82</v>
      </c>
      <c r="AP334" s="23" t="s">
        <v>189</v>
      </c>
      <c r="BF334" s="23" t="s">
        <v>10498</v>
      </c>
      <c r="BG334" s="1" t="s">
        <v>183</v>
      </c>
    </row>
    <row r="335" s="23" customFormat="true" ht="12.75" hidden="true" customHeight="false" outlineLevel="0" collapsed="false">
      <c r="A335" s="23" t="s">
        <v>1742</v>
      </c>
      <c r="B335" s="23" t="s">
        <v>1743</v>
      </c>
      <c r="C335" s="40" t="s">
        <v>177</v>
      </c>
      <c r="D335" s="23" t="s">
        <v>82</v>
      </c>
      <c r="E335" s="23" t="s">
        <v>1744</v>
      </c>
      <c r="F335" s="23" t="s">
        <v>1745</v>
      </c>
      <c r="G335" s="23" t="n">
        <v>71</v>
      </c>
      <c r="H335" s="23" t="n">
        <v>500</v>
      </c>
      <c r="I335" s="41" t="s">
        <v>188</v>
      </c>
      <c r="K335" s="23" t="n">
        <v>0</v>
      </c>
      <c r="L335" s="23" t="n">
        <v>2198</v>
      </c>
      <c r="M335" s="23" t="n">
        <v>0</v>
      </c>
      <c r="N335" s="23" t="n">
        <v>0</v>
      </c>
      <c r="O335" s="23" t="n">
        <f aca="false">K335+L335</f>
        <v>2198</v>
      </c>
      <c r="P335" s="23" t="n">
        <f aca="false">K335+L335+M335+N335</f>
        <v>2198</v>
      </c>
      <c r="Q335" s="23" t="n">
        <v>273</v>
      </c>
      <c r="R335" s="23" t="n">
        <v>90</v>
      </c>
      <c r="S335" s="23" t="n">
        <v>74</v>
      </c>
      <c r="T335" s="23" t="n">
        <v>76</v>
      </c>
      <c r="U335" s="23" t="n">
        <f aca="false">IF(I335="delivery",O335-SUM(Q335+R335),IF(I335="PO",P335-SUM(Q335:R335)))</f>
        <v>1835</v>
      </c>
      <c r="V335" s="43" t="n">
        <v>11.5</v>
      </c>
      <c r="W335" s="43" t="n">
        <v>11.5</v>
      </c>
      <c r="X335" s="43" t="n">
        <f aca="false">W335-V335</f>
        <v>0</v>
      </c>
      <c r="Y335" s="43"/>
      <c r="Z335" s="43"/>
      <c r="AA335" s="43" t="n">
        <v>13.5</v>
      </c>
      <c r="AB335" s="43"/>
      <c r="AC335" s="43" t="s">
        <v>10482</v>
      </c>
      <c r="AD335" s="43"/>
      <c r="AE335" s="43"/>
      <c r="AF335" s="43"/>
      <c r="AG335" s="43" t="n">
        <v>11.5</v>
      </c>
      <c r="AH335" s="43" t="s">
        <v>11022</v>
      </c>
      <c r="AI335" s="63" t="n">
        <v>500</v>
      </c>
      <c r="AJ335" s="63" t="n">
        <v>12</v>
      </c>
      <c r="AK335" s="43"/>
      <c r="AL335" s="43"/>
      <c r="AM335" s="43"/>
      <c r="AN335" s="43" t="s">
        <v>10486</v>
      </c>
      <c r="AO335" s="43" t="s">
        <v>82</v>
      </c>
      <c r="AP335" s="23" t="s">
        <v>189</v>
      </c>
      <c r="BF335" s="23" t="s">
        <v>10498</v>
      </c>
      <c r="BG335" s="1" t="s">
        <v>183</v>
      </c>
    </row>
    <row r="336" s="23" customFormat="true" ht="12.75" hidden="true" customHeight="false" outlineLevel="0" collapsed="false">
      <c r="A336" s="23" t="s">
        <v>1746</v>
      </c>
      <c r="B336" s="23" t="s">
        <v>1747</v>
      </c>
      <c r="C336" s="40" t="s">
        <v>177</v>
      </c>
      <c r="D336" s="23" t="s">
        <v>82</v>
      </c>
      <c r="E336" s="23" t="s">
        <v>1748</v>
      </c>
      <c r="F336" s="23" t="s">
        <v>1749</v>
      </c>
      <c r="G336" s="23" t="n">
        <v>71</v>
      </c>
      <c r="H336" s="23" t="n">
        <v>1000</v>
      </c>
      <c r="I336" s="41" t="s">
        <v>188</v>
      </c>
      <c r="K336" s="23" t="n">
        <v>0</v>
      </c>
      <c r="L336" s="23" t="n">
        <v>4987</v>
      </c>
      <c r="M336" s="23" t="n">
        <v>0</v>
      </c>
      <c r="N336" s="23" t="n">
        <v>1025</v>
      </c>
      <c r="O336" s="23" t="n">
        <f aca="false">K336+L336</f>
        <v>4987</v>
      </c>
      <c r="P336" s="23" t="n">
        <f aca="false">K336+L336+M336+N336</f>
        <v>6012</v>
      </c>
      <c r="Q336" s="23" t="n">
        <v>1848</v>
      </c>
      <c r="R336" s="23" t="n">
        <v>4320</v>
      </c>
      <c r="S336" s="23" t="n">
        <v>2460</v>
      </c>
      <c r="T336" s="23" t="n">
        <v>2196</v>
      </c>
      <c r="U336" s="23" t="n">
        <f aca="false">IF(I336="delivery",O336-SUM(Q336+R336),IF(I336="PO",P336-SUM(Q336:R336)))</f>
        <v>-156</v>
      </c>
      <c r="V336" s="43" t="n">
        <v>2.14</v>
      </c>
      <c r="W336" s="43" t="n">
        <v>2.14</v>
      </c>
      <c r="X336" s="43" t="n">
        <f aca="false">W336-V336</f>
        <v>0</v>
      </c>
      <c r="Y336" s="43"/>
      <c r="Z336" s="43"/>
      <c r="AA336" s="43" t="n">
        <v>2.12</v>
      </c>
      <c r="AB336" s="43"/>
      <c r="AC336" s="43" t="s">
        <v>10482</v>
      </c>
      <c r="AD336" s="43" t="s">
        <v>11023</v>
      </c>
      <c r="AE336" s="43" t="s">
        <v>11024</v>
      </c>
      <c r="AF336" s="43"/>
      <c r="AG336" s="43" t="n">
        <v>5.14</v>
      </c>
      <c r="AH336" s="43" t="s">
        <v>11025</v>
      </c>
      <c r="AI336" s="63" t="n">
        <v>100</v>
      </c>
      <c r="AJ336" s="63" t="n">
        <v>12</v>
      </c>
      <c r="AK336" s="43"/>
      <c r="AL336" s="43"/>
      <c r="AM336" s="43"/>
      <c r="AN336" s="43" t="s">
        <v>10486</v>
      </c>
      <c r="AO336" s="43" t="s">
        <v>82</v>
      </c>
      <c r="AP336" s="23" t="s">
        <v>189</v>
      </c>
      <c r="BF336" s="23" t="s">
        <v>10498</v>
      </c>
      <c r="BG336" s="1" t="s">
        <v>183</v>
      </c>
    </row>
    <row r="337" s="23" customFormat="true" ht="12.75" hidden="true" customHeight="false" outlineLevel="0" collapsed="false">
      <c r="A337" s="23" t="s">
        <v>1750</v>
      </c>
      <c r="B337" s="23" t="s">
        <v>1751</v>
      </c>
      <c r="C337" s="40" t="s">
        <v>177</v>
      </c>
      <c r="D337" s="23" t="s">
        <v>82</v>
      </c>
      <c r="E337" s="23" t="s">
        <v>1752</v>
      </c>
      <c r="F337" s="23" t="s">
        <v>1753</v>
      </c>
      <c r="G337" s="23" t="n">
        <v>71</v>
      </c>
      <c r="H337" s="23" t="n">
        <v>500</v>
      </c>
      <c r="I337" s="41" t="s">
        <v>188</v>
      </c>
      <c r="K337" s="23" t="n">
        <v>0</v>
      </c>
      <c r="L337" s="23" t="n">
        <v>897</v>
      </c>
      <c r="M337" s="23" t="n">
        <v>0</v>
      </c>
      <c r="N337" s="23" t="n">
        <v>500</v>
      </c>
      <c r="O337" s="23" t="n">
        <f aca="false">K337+L337</f>
        <v>897</v>
      </c>
      <c r="P337" s="23" t="n">
        <f aca="false">K337+L337+M337+N337</f>
        <v>1397</v>
      </c>
      <c r="Q337" s="23" t="n">
        <v>596</v>
      </c>
      <c r="R337" s="23" t="n">
        <v>180</v>
      </c>
      <c r="S337" s="23" t="n">
        <v>148</v>
      </c>
      <c r="T337" s="23" t="n">
        <v>152</v>
      </c>
      <c r="U337" s="23" t="n">
        <f aca="false">IF(I337="delivery",O337-SUM(Q337+R337),IF(I337="PO",P337-SUM(Q337:R337)))</f>
        <v>621</v>
      </c>
      <c r="V337" s="43" t="n">
        <v>21.53</v>
      </c>
      <c r="W337" s="43" t="n">
        <v>21.53</v>
      </c>
      <c r="X337" s="43" t="n">
        <f aca="false">W337-V337</f>
        <v>0</v>
      </c>
      <c r="Y337" s="43"/>
      <c r="Z337" s="43"/>
      <c r="AA337" s="43"/>
      <c r="AB337" s="43"/>
      <c r="AC337" s="43" t="s">
        <v>10482</v>
      </c>
      <c r="AD337" s="43"/>
      <c r="AE337" s="43"/>
      <c r="AF337" s="43"/>
      <c r="AG337" s="43" t="n">
        <v>22.86</v>
      </c>
      <c r="AH337" s="43" t="s">
        <v>11026</v>
      </c>
      <c r="AI337" s="63" t="n">
        <v>250</v>
      </c>
      <c r="AJ337" s="63" t="n">
        <v>12</v>
      </c>
      <c r="AK337" s="43"/>
      <c r="AL337" s="43"/>
      <c r="AM337" s="43"/>
      <c r="AN337" s="43" t="s">
        <v>10486</v>
      </c>
      <c r="AO337" s="43" t="s">
        <v>82</v>
      </c>
      <c r="AP337" s="23" t="s">
        <v>189</v>
      </c>
      <c r="BF337" s="23" t="s">
        <v>10498</v>
      </c>
      <c r="BG337" s="1" t="s">
        <v>183</v>
      </c>
    </row>
    <row r="338" s="23" customFormat="true" ht="12.75" hidden="true" customHeight="false" outlineLevel="0" collapsed="false">
      <c r="A338" s="23" t="s">
        <v>1754</v>
      </c>
      <c r="B338" s="23" t="s">
        <v>1755</v>
      </c>
      <c r="C338" s="40" t="s">
        <v>177</v>
      </c>
      <c r="D338" s="23" t="s">
        <v>82</v>
      </c>
      <c r="E338" s="23" t="s">
        <v>1756</v>
      </c>
      <c r="F338" s="23" t="s">
        <v>1757</v>
      </c>
      <c r="G338" s="23" t="n">
        <v>71</v>
      </c>
      <c r="H338" s="23" t="n">
        <v>5000</v>
      </c>
      <c r="I338" s="41" t="s">
        <v>188</v>
      </c>
      <c r="K338" s="23" t="n">
        <v>3434</v>
      </c>
      <c r="L338" s="23" t="n">
        <v>4673</v>
      </c>
      <c r="M338" s="23" t="n">
        <v>0</v>
      </c>
      <c r="N338" s="23" t="n">
        <v>0</v>
      </c>
      <c r="O338" s="23" t="n">
        <f aca="false">K338+L338</f>
        <v>8107</v>
      </c>
      <c r="P338" s="23" t="n">
        <f aca="false">K338+L338+M338+N338</f>
        <v>8107</v>
      </c>
      <c r="Q338" s="23" t="n">
        <v>1975</v>
      </c>
      <c r="R338" s="23" t="n">
        <v>2045</v>
      </c>
      <c r="S338" s="23" t="n">
        <v>1447</v>
      </c>
      <c r="T338" s="23" t="n">
        <v>1049</v>
      </c>
      <c r="U338" s="23" t="n">
        <f aca="false">IF(I338="delivery",O338-SUM(Q338+R338),IF(I338="PO",P338-SUM(Q338:R338)))</f>
        <v>4087</v>
      </c>
      <c r="V338" s="43" t="n">
        <v>4.64</v>
      </c>
      <c r="W338" s="43" t="n">
        <v>4.64</v>
      </c>
      <c r="X338" s="43" t="n">
        <f aca="false">W338-V338</f>
        <v>0</v>
      </c>
      <c r="Y338" s="43"/>
      <c r="Z338" s="43"/>
      <c r="AA338" s="43"/>
      <c r="AB338" s="43"/>
      <c r="AC338" s="43" t="s">
        <v>10482</v>
      </c>
      <c r="AD338" s="43"/>
      <c r="AE338" s="43"/>
      <c r="AF338" s="43"/>
      <c r="AG338" s="43" t="n">
        <v>5.02</v>
      </c>
      <c r="AH338" s="43" t="s">
        <v>11027</v>
      </c>
      <c r="AI338" s="63" t="s">
        <v>10647</v>
      </c>
      <c r="AJ338" s="63" t="s">
        <v>10622</v>
      </c>
      <c r="AK338" s="43"/>
      <c r="AL338" s="43"/>
      <c r="AM338" s="43"/>
      <c r="AN338" s="43" t="s">
        <v>10486</v>
      </c>
      <c r="AO338" s="43" t="s">
        <v>82</v>
      </c>
      <c r="AP338" s="23" t="s">
        <v>189</v>
      </c>
      <c r="BF338" s="23" t="s">
        <v>10498</v>
      </c>
      <c r="BG338" s="1" t="s">
        <v>183</v>
      </c>
    </row>
    <row r="339" s="23" customFormat="true" ht="12.75" hidden="true" customHeight="false" outlineLevel="0" collapsed="false">
      <c r="A339" s="23" t="s">
        <v>1758</v>
      </c>
      <c r="B339" s="23" t="s">
        <v>1759</v>
      </c>
      <c r="C339" s="40" t="s">
        <v>177</v>
      </c>
      <c r="D339" s="23" t="s">
        <v>82</v>
      </c>
      <c r="E339" s="23" t="s">
        <v>1760</v>
      </c>
      <c r="F339" s="23" t="s">
        <v>1761</v>
      </c>
      <c r="G339" s="23" t="n">
        <v>71</v>
      </c>
      <c r="H339" s="23" t="n">
        <v>250</v>
      </c>
      <c r="I339" s="41" t="s">
        <v>188</v>
      </c>
      <c r="K339" s="23" t="n">
        <v>0</v>
      </c>
      <c r="L339" s="23" t="n">
        <v>813</v>
      </c>
      <c r="M339" s="23" t="n">
        <v>0</v>
      </c>
      <c r="N339" s="23" t="n">
        <v>250</v>
      </c>
      <c r="O339" s="23" t="n">
        <f aca="false">K339+L339</f>
        <v>813</v>
      </c>
      <c r="P339" s="23" t="n">
        <f aca="false">K339+L339+M339+N339</f>
        <v>1063</v>
      </c>
      <c r="Q339" s="23" t="n">
        <v>0</v>
      </c>
      <c r="R339" s="23" t="n">
        <v>0</v>
      </c>
      <c r="S339" s="23" t="n">
        <v>0</v>
      </c>
      <c r="T339" s="23" t="n">
        <v>0</v>
      </c>
      <c r="U339" s="23" t="n">
        <f aca="false">IF(I339="delivery",O339-SUM(Q339+R339),IF(I339="PO",P339-SUM(Q339:R339)))</f>
        <v>1063</v>
      </c>
      <c r="V339" s="43" t="n">
        <v>14.55</v>
      </c>
      <c r="W339" s="43" t="n">
        <v>14.55</v>
      </c>
      <c r="X339" s="43" t="n">
        <f aca="false">W339-V339</f>
        <v>0</v>
      </c>
      <c r="Y339" s="43"/>
      <c r="Z339" s="43"/>
      <c r="AA339" s="43"/>
      <c r="AB339" s="43"/>
      <c r="AC339" s="43" t="s">
        <v>10482</v>
      </c>
      <c r="AD339" s="43"/>
      <c r="AE339" s="43"/>
      <c r="AF339" s="43"/>
      <c r="AG339" s="43" t="n">
        <v>14.55</v>
      </c>
      <c r="AH339" s="43" t="s">
        <v>11028</v>
      </c>
      <c r="AI339" s="63" t="n">
        <v>250</v>
      </c>
      <c r="AJ339" s="63" t="n">
        <v>12</v>
      </c>
      <c r="AK339" s="43"/>
      <c r="AL339" s="43"/>
      <c r="AM339" s="43"/>
      <c r="AN339" s="43" t="s">
        <v>10486</v>
      </c>
      <c r="AO339" s="43" t="s">
        <v>82</v>
      </c>
      <c r="AP339" s="23" t="s">
        <v>189</v>
      </c>
      <c r="BF339" s="23" t="s">
        <v>10498</v>
      </c>
      <c r="BG339" s="1" t="s">
        <v>183</v>
      </c>
    </row>
    <row r="340" s="23" customFormat="true" ht="12.75" hidden="true" customHeight="false" outlineLevel="0" collapsed="false">
      <c r="A340" s="23" t="s">
        <v>1762</v>
      </c>
      <c r="B340" s="23" t="s">
        <v>1763</v>
      </c>
      <c r="C340" s="40" t="s">
        <v>177</v>
      </c>
      <c r="D340" s="23" t="s">
        <v>82</v>
      </c>
      <c r="E340" s="23" t="s">
        <v>1764</v>
      </c>
      <c r="F340" s="23" t="s">
        <v>1765</v>
      </c>
      <c r="G340" s="23" t="n">
        <v>71</v>
      </c>
      <c r="H340" s="23" t="n">
        <v>5000</v>
      </c>
      <c r="I340" s="41" t="s">
        <v>188</v>
      </c>
      <c r="K340" s="23" t="n">
        <v>16397</v>
      </c>
      <c r="L340" s="23" t="n">
        <v>1387</v>
      </c>
      <c r="M340" s="23" t="n">
        <v>0</v>
      </c>
      <c r="N340" s="23" t="n">
        <v>0</v>
      </c>
      <c r="O340" s="23" t="n">
        <f aca="false">K340+L340</f>
        <v>17784</v>
      </c>
      <c r="P340" s="23" t="n">
        <f aca="false">K340+L340+M340+N340</f>
        <v>17784</v>
      </c>
      <c r="Q340" s="23" t="n">
        <v>319</v>
      </c>
      <c r="R340" s="23" t="n">
        <v>558</v>
      </c>
      <c r="S340" s="23" t="n">
        <v>412</v>
      </c>
      <c r="T340" s="23" t="n">
        <v>382</v>
      </c>
      <c r="U340" s="23" t="n">
        <f aca="false">IF(I340="delivery",O340-SUM(Q340+R340),IF(I340="PO",P340-SUM(Q340:R340)))</f>
        <v>16907</v>
      </c>
      <c r="V340" s="43" t="n">
        <v>1.37</v>
      </c>
      <c r="W340" s="43" t="n">
        <v>1.37</v>
      </c>
      <c r="X340" s="43" t="n">
        <f aca="false">W340-V340</f>
        <v>0</v>
      </c>
      <c r="Y340" s="43"/>
      <c r="Z340" s="43"/>
      <c r="AA340" s="43"/>
      <c r="AB340" s="43"/>
      <c r="AC340" s="43" t="s">
        <v>10482</v>
      </c>
      <c r="AD340" s="43"/>
      <c r="AE340" s="43"/>
      <c r="AF340" s="43"/>
      <c r="AG340" s="43" t="n">
        <v>1.37</v>
      </c>
      <c r="AH340" s="43" t="s">
        <v>11029</v>
      </c>
      <c r="AI340" s="63" t="s">
        <v>11030</v>
      </c>
      <c r="AJ340" s="63" t="s">
        <v>10622</v>
      </c>
      <c r="AK340" s="43"/>
      <c r="AL340" s="43"/>
      <c r="AM340" s="43"/>
      <c r="AN340" s="43" t="s">
        <v>10486</v>
      </c>
      <c r="AO340" s="43" t="s">
        <v>82</v>
      </c>
      <c r="AP340" s="23" t="s">
        <v>189</v>
      </c>
      <c r="BF340" s="23" t="s">
        <v>10498</v>
      </c>
      <c r="BG340" s="1" t="s">
        <v>183</v>
      </c>
    </row>
    <row r="341" s="23" customFormat="true" ht="12.75" hidden="true" customHeight="false" outlineLevel="0" collapsed="false">
      <c r="A341" s="23" t="s">
        <v>1766</v>
      </c>
      <c r="B341" s="23" t="s">
        <v>1767</v>
      </c>
      <c r="C341" s="40" t="s">
        <v>177</v>
      </c>
      <c r="D341" s="23" t="s">
        <v>82</v>
      </c>
      <c r="E341" s="23" t="s">
        <v>1768</v>
      </c>
      <c r="F341" s="23" t="s">
        <v>1769</v>
      </c>
      <c r="G341" s="23" t="n">
        <v>71</v>
      </c>
      <c r="H341" s="23" t="n">
        <v>1000</v>
      </c>
      <c r="I341" s="41" t="s">
        <v>188</v>
      </c>
      <c r="K341" s="23" t="n">
        <v>0</v>
      </c>
      <c r="L341" s="23" t="n">
        <v>6556</v>
      </c>
      <c r="M341" s="23" t="n">
        <v>0</v>
      </c>
      <c r="N341" s="23" t="n">
        <v>5000</v>
      </c>
      <c r="O341" s="23" t="n">
        <f aca="false">K341+L341</f>
        <v>6556</v>
      </c>
      <c r="P341" s="23" t="n">
        <f aca="false">K341+L341+M341+N341</f>
        <v>11556</v>
      </c>
      <c r="Q341" s="23" t="n">
        <v>7372</v>
      </c>
      <c r="R341" s="23" t="n">
        <v>1696</v>
      </c>
      <c r="S341" s="23" t="n">
        <v>884</v>
      </c>
      <c r="T341" s="23" t="n">
        <v>768</v>
      </c>
      <c r="U341" s="23" t="n">
        <f aca="false">IF(I341="delivery",O341-SUM(Q341+R341),IF(I341="PO",P341-SUM(Q341:R341)))</f>
        <v>2488</v>
      </c>
      <c r="V341" s="43" t="n">
        <v>12.59</v>
      </c>
      <c r="W341" s="43" t="n">
        <v>12.59</v>
      </c>
      <c r="X341" s="43" t="n">
        <f aca="false">W341-V341</f>
        <v>0</v>
      </c>
      <c r="Y341" s="43"/>
      <c r="Z341" s="43"/>
      <c r="AA341" s="43" t="n">
        <v>12.59</v>
      </c>
      <c r="AB341" s="43"/>
      <c r="AC341" s="43" t="s">
        <v>10482</v>
      </c>
      <c r="AD341" s="43"/>
      <c r="AE341" s="43"/>
      <c r="AF341" s="43"/>
      <c r="AG341" s="43" t="n">
        <v>14.738</v>
      </c>
      <c r="AH341" s="43" t="s">
        <v>11031</v>
      </c>
      <c r="AI341" s="63" t="s">
        <v>11030</v>
      </c>
      <c r="AJ341" s="63" t="s">
        <v>10622</v>
      </c>
      <c r="AK341" s="43"/>
      <c r="AL341" s="43"/>
      <c r="AM341" s="43"/>
      <c r="AN341" s="43" t="s">
        <v>10486</v>
      </c>
      <c r="AO341" s="43" t="s">
        <v>82</v>
      </c>
      <c r="AP341" s="23" t="s">
        <v>189</v>
      </c>
      <c r="BF341" s="23" t="s">
        <v>10498</v>
      </c>
      <c r="BG341" s="1" t="s">
        <v>183</v>
      </c>
    </row>
    <row r="342" s="23" customFormat="true" ht="12.75" hidden="true" customHeight="false" outlineLevel="0" collapsed="false">
      <c r="A342" s="23" t="s">
        <v>1770</v>
      </c>
      <c r="B342" s="23" t="s">
        <v>1771</v>
      </c>
      <c r="C342" s="40" t="s">
        <v>177</v>
      </c>
      <c r="D342" s="23" t="s">
        <v>82</v>
      </c>
      <c r="E342" s="23" t="s">
        <v>1772</v>
      </c>
      <c r="F342" s="23" t="s">
        <v>1773</v>
      </c>
      <c r="G342" s="23" t="n">
        <v>71</v>
      </c>
      <c r="H342" s="23" t="n">
        <v>1000</v>
      </c>
      <c r="I342" s="41" t="s">
        <v>188</v>
      </c>
      <c r="K342" s="23" t="n">
        <v>645</v>
      </c>
      <c r="L342" s="23" t="n">
        <v>0</v>
      </c>
      <c r="M342" s="23" t="n">
        <v>0</v>
      </c>
      <c r="N342" s="23" t="n">
        <v>0</v>
      </c>
      <c r="O342" s="23" t="n">
        <f aca="false">K342+L342</f>
        <v>645</v>
      </c>
      <c r="P342" s="23" t="n">
        <f aca="false">K342+L342+M342+N342</f>
        <v>645</v>
      </c>
      <c r="Q342" s="23" t="n">
        <v>0</v>
      </c>
      <c r="R342" s="23" t="n">
        <v>0</v>
      </c>
      <c r="S342" s="23" t="n">
        <v>0</v>
      </c>
      <c r="T342" s="23" t="n">
        <v>0</v>
      </c>
      <c r="U342" s="23" t="n">
        <f aca="false">IF(I342="delivery",O342-SUM(Q342+R342),IF(I342="PO",P342-SUM(Q342:R342)))</f>
        <v>645</v>
      </c>
      <c r="V342" s="43" t="n">
        <v>12.24</v>
      </c>
      <c r="W342" s="43" t="n">
        <v>12.24</v>
      </c>
      <c r="X342" s="43" t="n">
        <f aca="false">W342-V342</f>
        <v>0</v>
      </c>
      <c r="Y342" s="43"/>
      <c r="Z342" s="43"/>
      <c r="AA342" s="43"/>
      <c r="AB342" s="43"/>
      <c r="AC342" s="43" t="s">
        <v>10482</v>
      </c>
      <c r="AD342" s="43"/>
      <c r="AE342" s="43"/>
      <c r="AF342" s="43"/>
      <c r="AG342" s="43" t="n">
        <v>12.24</v>
      </c>
      <c r="AH342" s="43" t="s">
        <v>11032</v>
      </c>
      <c r="AI342" s="63" t="s">
        <v>10553</v>
      </c>
      <c r="AJ342" s="63" t="s">
        <v>10622</v>
      </c>
      <c r="AK342" s="43"/>
      <c r="AL342" s="43"/>
      <c r="AM342" s="43"/>
      <c r="AN342" s="43" t="s">
        <v>10486</v>
      </c>
      <c r="AO342" s="43" t="s">
        <v>82</v>
      </c>
      <c r="AP342" s="23" t="s">
        <v>189</v>
      </c>
      <c r="BF342" s="23" t="s">
        <v>10498</v>
      </c>
      <c r="BG342" s="1" t="s">
        <v>183</v>
      </c>
    </row>
    <row r="343" s="23" customFormat="true" ht="12.75" hidden="true" customHeight="false" outlineLevel="0" collapsed="false">
      <c r="A343" s="23" t="s">
        <v>1774</v>
      </c>
      <c r="B343" s="23" t="s">
        <v>1775</v>
      </c>
      <c r="C343" s="40" t="s">
        <v>177</v>
      </c>
      <c r="D343" s="23" t="s">
        <v>82</v>
      </c>
      <c r="E343" s="23" t="s">
        <v>1776</v>
      </c>
      <c r="F343" s="23" t="s">
        <v>1777</v>
      </c>
      <c r="G343" s="23" t="n">
        <v>71</v>
      </c>
      <c r="H343" s="23" t="n">
        <v>10000</v>
      </c>
      <c r="I343" s="41" t="s">
        <v>188</v>
      </c>
      <c r="K343" s="23" t="n">
        <v>0</v>
      </c>
      <c r="L343" s="23" t="n">
        <v>10926</v>
      </c>
      <c r="M343" s="23" t="n">
        <v>0</v>
      </c>
      <c r="N343" s="23" t="n">
        <v>0</v>
      </c>
      <c r="O343" s="23" t="n">
        <f aca="false">K343+L343</f>
        <v>10926</v>
      </c>
      <c r="P343" s="23" t="n">
        <f aca="false">K343+L343+M343+N343</f>
        <v>10926</v>
      </c>
      <c r="Q343" s="23" t="n">
        <v>10044</v>
      </c>
      <c r="R343" s="23" t="n">
        <v>1764</v>
      </c>
      <c r="S343" s="23" t="n">
        <v>414</v>
      </c>
      <c r="T343" s="23" t="n">
        <v>414</v>
      </c>
      <c r="U343" s="23" t="n">
        <f aca="false">IF(I343="delivery",O343-SUM(Q343+R343),IF(I343="PO",P343-SUM(Q343:R343)))</f>
        <v>-882</v>
      </c>
      <c r="V343" s="43" t="n">
        <v>2.054</v>
      </c>
      <c r="W343" s="43" t="n">
        <v>2.32</v>
      </c>
      <c r="X343" s="43" t="n">
        <f aca="false">W343-V343</f>
        <v>0.266</v>
      </c>
      <c r="Y343" s="43"/>
      <c r="Z343" s="43"/>
      <c r="AA343" s="43" t="n">
        <v>1.89</v>
      </c>
      <c r="AB343" s="43"/>
      <c r="AC343" s="43" t="s">
        <v>10482</v>
      </c>
      <c r="AD343" s="43"/>
      <c r="AE343" s="43"/>
      <c r="AF343" s="43"/>
      <c r="AG343" s="43" t="n">
        <v>2.32</v>
      </c>
      <c r="AH343" s="43" t="s">
        <v>11033</v>
      </c>
      <c r="AI343" s="63" t="n">
        <v>1000</v>
      </c>
      <c r="AJ343" s="63" t="n">
        <v>12</v>
      </c>
      <c r="AK343" s="43"/>
      <c r="AL343" s="43"/>
      <c r="AM343" s="43"/>
      <c r="AN343" s="43" t="s">
        <v>10486</v>
      </c>
      <c r="AO343" s="43" t="s">
        <v>82</v>
      </c>
      <c r="AP343" s="23" t="s">
        <v>189</v>
      </c>
      <c r="BF343" s="23" t="s">
        <v>10498</v>
      </c>
      <c r="BG343" s="1" t="s">
        <v>183</v>
      </c>
    </row>
    <row r="344" s="23" customFormat="true" ht="12.75" hidden="true" customHeight="false" outlineLevel="0" collapsed="false">
      <c r="A344" s="23" t="s">
        <v>1778</v>
      </c>
      <c r="B344" s="23" t="s">
        <v>1779</v>
      </c>
      <c r="C344" s="40" t="s">
        <v>177</v>
      </c>
      <c r="D344" s="23" t="s">
        <v>82</v>
      </c>
      <c r="E344" s="23" t="s">
        <v>1780</v>
      </c>
      <c r="F344" s="23" t="s">
        <v>1781</v>
      </c>
      <c r="G344" s="23" t="n">
        <v>71</v>
      </c>
      <c r="H344" s="23" t="n">
        <v>2500</v>
      </c>
      <c r="I344" s="41" t="s">
        <v>188</v>
      </c>
      <c r="K344" s="23" t="n">
        <v>905</v>
      </c>
      <c r="L344" s="23" t="n">
        <v>410</v>
      </c>
      <c r="M344" s="23" t="n">
        <v>0</v>
      </c>
      <c r="N344" s="23" t="n">
        <v>0</v>
      </c>
      <c r="O344" s="23" t="n">
        <f aca="false">K344+L344</f>
        <v>1315</v>
      </c>
      <c r="P344" s="23" t="n">
        <f aca="false">K344+L344+M344+N344</f>
        <v>1315</v>
      </c>
      <c r="Q344" s="23" t="n">
        <v>107</v>
      </c>
      <c r="R344" s="23" t="n">
        <v>150</v>
      </c>
      <c r="S344" s="23" t="n">
        <v>100</v>
      </c>
      <c r="T344" s="23" t="n">
        <v>0</v>
      </c>
      <c r="U344" s="23" t="n">
        <f aca="false">IF(I344="delivery",O344-SUM(Q344+R344),IF(I344="PO",P344-SUM(Q344:R344)))</f>
        <v>1058</v>
      </c>
      <c r="V344" s="43" t="n">
        <v>39.84</v>
      </c>
      <c r="W344" s="43" t="n">
        <v>39.84</v>
      </c>
      <c r="X344" s="43" t="n">
        <f aca="false">W344-V344</f>
        <v>0</v>
      </c>
      <c r="Y344" s="43"/>
      <c r="Z344" s="43"/>
      <c r="AA344" s="43"/>
      <c r="AB344" s="43"/>
      <c r="AC344" s="43" t="s">
        <v>10482</v>
      </c>
      <c r="AD344" s="43"/>
      <c r="AE344" s="43"/>
      <c r="AF344" s="43"/>
      <c r="AG344" s="43" t="n">
        <v>32.5</v>
      </c>
      <c r="AH344" s="43" t="s">
        <v>11034</v>
      </c>
      <c r="AI344" s="63" t="n">
        <v>2500</v>
      </c>
      <c r="AJ344" s="63" t="n">
        <v>12</v>
      </c>
      <c r="AK344" s="43"/>
      <c r="AL344" s="43"/>
      <c r="AM344" s="43"/>
      <c r="AN344" s="43" t="s">
        <v>10486</v>
      </c>
      <c r="AO344" s="43" t="s">
        <v>82</v>
      </c>
      <c r="AP344" s="23" t="s">
        <v>189</v>
      </c>
      <c r="BF344" s="23" t="s">
        <v>10498</v>
      </c>
      <c r="BG344" s="1" t="s">
        <v>183</v>
      </c>
    </row>
    <row r="345" s="23" customFormat="true" ht="12.75" hidden="true" customHeight="false" outlineLevel="0" collapsed="false">
      <c r="A345" s="23" t="s">
        <v>1782</v>
      </c>
      <c r="B345" s="23" t="s">
        <v>1783</v>
      </c>
      <c r="C345" s="40" t="s">
        <v>177</v>
      </c>
      <c r="D345" s="23" t="s">
        <v>82</v>
      </c>
      <c r="E345" s="23" t="s">
        <v>1784</v>
      </c>
      <c r="F345" s="23" t="s">
        <v>1785</v>
      </c>
      <c r="G345" s="23" t="n">
        <v>46</v>
      </c>
      <c r="H345" s="23" t="n">
        <v>1000</v>
      </c>
      <c r="I345" s="41" t="s">
        <v>188</v>
      </c>
      <c r="K345" s="23" t="n">
        <v>0</v>
      </c>
      <c r="L345" s="23" t="n">
        <v>65</v>
      </c>
      <c r="M345" s="23" t="n">
        <v>0</v>
      </c>
      <c r="N345" s="23" t="n">
        <v>0</v>
      </c>
      <c r="O345" s="23" t="n">
        <f aca="false">K345+L345</f>
        <v>65</v>
      </c>
      <c r="P345" s="23" t="n">
        <f aca="false">K345+L345+M345+N345</f>
        <v>65</v>
      </c>
      <c r="Q345" s="23" t="n">
        <v>0</v>
      </c>
      <c r="R345" s="23" t="n">
        <v>0</v>
      </c>
      <c r="S345" s="23" t="n">
        <v>0</v>
      </c>
      <c r="T345" s="23" t="n">
        <v>0</v>
      </c>
      <c r="U345" s="23" t="n">
        <f aca="false">IF(I345="delivery",O345-SUM(Q345+R345),IF(I345="PO",P345-SUM(Q345:R345)))</f>
        <v>65</v>
      </c>
      <c r="V345" s="43" t="n">
        <v>12.75</v>
      </c>
      <c r="W345" s="43" t="n">
        <v>12.75</v>
      </c>
      <c r="X345" s="43" t="n">
        <f aca="false">W345-V345</f>
        <v>0</v>
      </c>
      <c r="Y345" s="43"/>
      <c r="Z345" s="43"/>
      <c r="AA345" s="43" t="n">
        <v>12.75</v>
      </c>
      <c r="AB345" s="43"/>
      <c r="AC345" s="43" t="s">
        <v>10482</v>
      </c>
      <c r="AD345" s="43"/>
      <c r="AE345" s="43"/>
      <c r="AF345" s="43"/>
      <c r="AG345" s="43" t="n">
        <v>12.75</v>
      </c>
      <c r="AH345" s="43" t="s">
        <v>11035</v>
      </c>
      <c r="AI345" s="63" t="n">
        <v>1000</v>
      </c>
      <c r="AJ345" s="63" t="n">
        <v>7</v>
      </c>
      <c r="AK345" s="43"/>
      <c r="AL345" s="43"/>
      <c r="AM345" s="43"/>
      <c r="AN345" s="43" t="s">
        <v>10486</v>
      </c>
      <c r="AO345" s="43" t="s">
        <v>82</v>
      </c>
      <c r="AP345" s="23" t="s">
        <v>189</v>
      </c>
      <c r="BF345" s="23" t="s">
        <v>10498</v>
      </c>
      <c r="BG345" s="1" t="s">
        <v>183</v>
      </c>
    </row>
    <row r="346" s="23" customFormat="true" ht="12.75" hidden="true" customHeight="false" outlineLevel="0" collapsed="false">
      <c r="A346" s="23" t="s">
        <v>1791</v>
      </c>
      <c r="B346" s="23" t="s">
        <v>1792</v>
      </c>
      <c r="C346" s="40" t="s">
        <v>177</v>
      </c>
      <c r="D346" s="23" t="s">
        <v>82</v>
      </c>
      <c r="E346" s="23" t="s">
        <v>1788</v>
      </c>
      <c r="F346" s="23" t="s">
        <v>1793</v>
      </c>
      <c r="G346" s="23" t="n">
        <v>46</v>
      </c>
      <c r="H346" s="23" t="n">
        <v>2500</v>
      </c>
      <c r="I346" s="41" t="s">
        <v>188</v>
      </c>
      <c r="K346" s="23" t="n">
        <v>0</v>
      </c>
      <c r="L346" s="23" t="n">
        <v>0</v>
      </c>
      <c r="M346" s="23" t="n">
        <v>0</v>
      </c>
      <c r="N346" s="23" t="n">
        <v>0</v>
      </c>
      <c r="O346" s="23" t="n">
        <f aca="false">K346+L346</f>
        <v>0</v>
      </c>
      <c r="P346" s="23" t="n">
        <f aca="false">K346+L346+M346+N346</f>
        <v>0</v>
      </c>
      <c r="Q346" s="23" t="n">
        <v>0</v>
      </c>
      <c r="R346" s="23" t="n">
        <v>2536</v>
      </c>
      <c r="S346" s="23" t="n">
        <v>2792</v>
      </c>
      <c r="T346" s="23" t="n">
        <v>2376</v>
      </c>
      <c r="U346" s="23" t="n">
        <f aca="false">IF(I346="delivery",O346-SUM(Q346+R346),IF(I346="PO",P346-SUM(Q346:R346)))</f>
        <v>-2536</v>
      </c>
      <c r="V346" s="43" t="n">
        <v>12.238</v>
      </c>
      <c r="W346" s="43" t="n">
        <v>12.19</v>
      </c>
      <c r="X346" s="43" t="n">
        <f aca="false">W346-V346</f>
        <v>-0.048</v>
      </c>
      <c r="Y346" s="43"/>
      <c r="Z346" s="43"/>
      <c r="AA346" s="43"/>
      <c r="AB346" s="43"/>
      <c r="AC346" s="43" t="s">
        <v>10482</v>
      </c>
      <c r="AD346" s="43"/>
      <c r="AE346" s="43"/>
      <c r="AF346" s="43"/>
      <c r="AG346" s="43" t="n">
        <v>12.19</v>
      </c>
      <c r="AH346" s="43" t="s">
        <v>11036</v>
      </c>
      <c r="AI346" s="63" t="n">
        <v>2500</v>
      </c>
      <c r="AJ346" s="63" t="n">
        <v>6</v>
      </c>
      <c r="AK346" s="43"/>
      <c r="AL346" s="43"/>
      <c r="AM346" s="43"/>
      <c r="AN346" s="43" t="s">
        <v>10486</v>
      </c>
      <c r="AO346" s="43" t="s">
        <v>82</v>
      </c>
      <c r="AP346" s="23" t="s">
        <v>189</v>
      </c>
      <c r="BF346" s="23" t="s">
        <v>719</v>
      </c>
      <c r="BG346" s="1" t="s">
        <v>183</v>
      </c>
    </row>
    <row r="347" s="23" customFormat="true" ht="12.75" hidden="true" customHeight="false" outlineLevel="0" collapsed="false">
      <c r="A347" s="23" t="s">
        <v>1798</v>
      </c>
      <c r="B347" s="23" t="s">
        <v>1799</v>
      </c>
      <c r="C347" s="40" t="s">
        <v>177</v>
      </c>
      <c r="D347" s="23" t="s">
        <v>82</v>
      </c>
      <c r="E347" s="23" t="s">
        <v>1800</v>
      </c>
      <c r="F347" s="23" t="s">
        <v>1801</v>
      </c>
      <c r="G347" s="23" t="n">
        <v>41</v>
      </c>
      <c r="H347" s="23" t="n">
        <v>5000</v>
      </c>
      <c r="I347" s="41" t="s">
        <v>188</v>
      </c>
      <c r="K347" s="23" t="n">
        <v>0</v>
      </c>
      <c r="L347" s="23" t="n">
        <v>22978</v>
      </c>
      <c r="M347" s="23" t="n">
        <v>0</v>
      </c>
      <c r="N347" s="23" t="n">
        <v>0</v>
      </c>
      <c r="O347" s="23" t="n">
        <f aca="false">K347+L347</f>
        <v>22978</v>
      </c>
      <c r="P347" s="23" t="n">
        <f aca="false">K347+L347+M347+N347</f>
        <v>22978</v>
      </c>
      <c r="Q347" s="23" t="n">
        <v>9860</v>
      </c>
      <c r="R347" s="23" t="n">
        <v>14890</v>
      </c>
      <c r="S347" s="23" t="n">
        <v>13130</v>
      </c>
      <c r="T347" s="23" t="n">
        <v>15782</v>
      </c>
      <c r="U347" s="23" t="n">
        <f aca="false">IF(I347="delivery",O347-SUM(Q347+R347),IF(I347="PO",P347-SUM(Q347:R347)))</f>
        <v>-1772</v>
      </c>
      <c r="V347" s="43" t="n">
        <v>1.38</v>
      </c>
      <c r="W347" s="43" t="n">
        <v>1.45</v>
      </c>
      <c r="X347" s="43" t="n">
        <f aca="false">W347-V347</f>
        <v>0.0700000000000001</v>
      </c>
      <c r="Y347" s="43"/>
      <c r="Z347" s="43"/>
      <c r="AA347" s="43" t="n">
        <v>1.38</v>
      </c>
      <c r="AB347" s="43"/>
      <c r="AC347" s="43" t="s">
        <v>10482</v>
      </c>
      <c r="AD347" s="43"/>
      <c r="AE347" s="43"/>
      <c r="AF347" s="43"/>
      <c r="AG347" s="43" t="n">
        <v>1.45</v>
      </c>
      <c r="AH347" s="43" t="s">
        <v>11037</v>
      </c>
      <c r="AI347" s="63" t="n">
        <v>1000</v>
      </c>
      <c r="AJ347" s="63" t="n">
        <v>6</v>
      </c>
      <c r="AK347" s="43"/>
      <c r="AL347" s="43"/>
      <c r="AM347" s="43"/>
      <c r="AN347" s="43" t="s">
        <v>10486</v>
      </c>
      <c r="AO347" s="43" t="s">
        <v>82</v>
      </c>
      <c r="AP347" s="23" t="s">
        <v>189</v>
      </c>
      <c r="BF347" s="23" t="s">
        <v>10498</v>
      </c>
      <c r="BG347" s="1" t="s">
        <v>183</v>
      </c>
    </row>
    <row r="348" s="23" customFormat="true" ht="12.75" hidden="true" customHeight="false" outlineLevel="0" collapsed="false">
      <c r="A348" s="23" t="s">
        <v>1802</v>
      </c>
      <c r="B348" s="23" t="s">
        <v>1803</v>
      </c>
      <c r="C348" s="40" t="s">
        <v>177</v>
      </c>
      <c r="D348" s="23" t="s">
        <v>82</v>
      </c>
      <c r="E348" s="23" t="s">
        <v>1804</v>
      </c>
      <c r="F348" s="23" t="s">
        <v>1805</v>
      </c>
      <c r="G348" s="23" t="n">
        <v>71</v>
      </c>
      <c r="H348" s="23" t="n">
        <v>2500</v>
      </c>
      <c r="I348" s="41" t="s">
        <v>188</v>
      </c>
      <c r="K348" s="23" t="n">
        <v>2090</v>
      </c>
      <c r="L348" s="23" t="n">
        <v>350</v>
      </c>
      <c r="M348" s="23" t="n">
        <v>0</v>
      </c>
      <c r="N348" s="23" t="n">
        <v>0</v>
      </c>
      <c r="O348" s="23" t="n">
        <f aca="false">K348+L348</f>
        <v>2440</v>
      </c>
      <c r="P348" s="23" t="n">
        <f aca="false">K348+L348+M348+N348</f>
        <v>2440</v>
      </c>
      <c r="Q348" s="23" t="n">
        <v>103</v>
      </c>
      <c r="R348" s="23" t="n">
        <v>67</v>
      </c>
      <c r="S348" s="23" t="n">
        <v>100</v>
      </c>
      <c r="T348" s="23" t="n">
        <v>0</v>
      </c>
      <c r="U348" s="23" t="n">
        <f aca="false">IF(I348="delivery",O348-SUM(Q348+R348),IF(I348="PO",P348-SUM(Q348:R348)))</f>
        <v>2270</v>
      </c>
      <c r="V348" s="43" t="n">
        <v>11.5</v>
      </c>
      <c r="W348" s="43" t="n">
        <v>11.5</v>
      </c>
      <c r="X348" s="43" t="n">
        <f aca="false">W348-V348</f>
        <v>0</v>
      </c>
      <c r="Y348" s="43"/>
      <c r="Z348" s="43"/>
      <c r="AA348" s="43"/>
      <c r="AB348" s="43"/>
      <c r="AC348" s="43" t="s">
        <v>10482</v>
      </c>
      <c r="AD348" s="43"/>
      <c r="AE348" s="43"/>
      <c r="AF348" s="43"/>
      <c r="AG348" s="43" t="n">
        <v>11.5</v>
      </c>
      <c r="AH348" s="43" t="s">
        <v>11022</v>
      </c>
      <c r="AI348" s="63" t="n">
        <v>2500</v>
      </c>
      <c r="AJ348" s="63" t="n">
        <v>12</v>
      </c>
      <c r="AK348" s="43"/>
      <c r="AL348" s="43"/>
      <c r="AM348" s="43"/>
      <c r="AN348" s="43" t="s">
        <v>10486</v>
      </c>
      <c r="AO348" s="43" t="s">
        <v>82</v>
      </c>
      <c r="AP348" s="23" t="s">
        <v>189</v>
      </c>
      <c r="BF348" s="23" t="s">
        <v>10498</v>
      </c>
      <c r="BG348" s="1" t="s">
        <v>183</v>
      </c>
    </row>
    <row r="349" s="23" customFormat="true" ht="12.75" hidden="true" customHeight="false" outlineLevel="0" collapsed="false">
      <c r="A349" s="23" t="s">
        <v>1806</v>
      </c>
      <c r="B349" s="23" t="s">
        <v>1807</v>
      </c>
      <c r="C349" s="40" t="s">
        <v>177</v>
      </c>
      <c r="D349" s="23" t="s">
        <v>82</v>
      </c>
      <c r="E349" s="23" t="s">
        <v>1808</v>
      </c>
      <c r="F349" s="23" t="s">
        <v>1809</v>
      </c>
      <c r="G349" s="23" t="n">
        <v>31</v>
      </c>
      <c r="H349" s="23" t="n">
        <v>250</v>
      </c>
      <c r="I349" s="41" t="s">
        <v>188</v>
      </c>
      <c r="K349" s="23" t="n">
        <v>0</v>
      </c>
      <c r="L349" s="23" t="n">
        <v>321</v>
      </c>
      <c r="M349" s="23" t="n">
        <v>350</v>
      </c>
      <c r="N349" s="23" t="n">
        <v>0</v>
      </c>
      <c r="O349" s="23" t="n">
        <f aca="false">K349+L349</f>
        <v>321</v>
      </c>
      <c r="P349" s="23" t="n">
        <f aca="false">K349+L349+M349+N349</f>
        <v>671</v>
      </c>
      <c r="Q349" s="23" t="n">
        <v>310</v>
      </c>
      <c r="R349" s="23" t="n">
        <v>558</v>
      </c>
      <c r="S349" s="23" t="n">
        <v>495</v>
      </c>
      <c r="T349" s="23" t="n">
        <v>406</v>
      </c>
      <c r="U349" s="23" t="n">
        <f aca="false">IF(I349="delivery",O349-SUM(Q349+R349),IF(I349="PO",P349-SUM(Q349:R349)))</f>
        <v>-197</v>
      </c>
      <c r="V349" s="43" t="n">
        <v>11.76</v>
      </c>
      <c r="W349" s="43" t="n">
        <v>11.76</v>
      </c>
      <c r="X349" s="43" t="n">
        <f aca="false">W349-V349</f>
        <v>0</v>
      </c>
      <c r="Y349" s="43"/>
      <c r="Z349" s="43"/>
      <c r="AA349" s="43" t="n">
        <v>11.83</v>
      </c>
      <c r="AB349" s="43"/>
      <c r="AC349" s="43" t="s">
        <v>10482</v>
      </c>
      <c r="AD349" s="43"/>
      <c r="AE349" s="43"/>
      <c r="AF349" s="43"/>
      <c r="AG349" s="43" t="n">
        <v>11.76</v>
      </c>
      <c r="AH349" s="43" t="s">
        <v>11038</v>
      </c>
      <c r="AI349" s="63" t="n">
        <v>250</v>
      </c>
      <c r="AJ349" s="63" t="n">
        <v>6</v>
      </c>
      <c r="AK349" s="43"/>
      <c r="AL349" s="43"/>
      <c r="AM349" s="43" t="s">
        <v>10598</v>
      </c>
      <c r="AN349" s="43" t="s">
        <v>10486</v>
      </c>
      <c r="AO349" s="43" t="s">
        <v>82</v>
      </c>
      <c r="AP349" s="23" t="s">
        <v>189</v>
      </c>
      <c r="BF349" s="23" t="s">
        <v>10498</v>
      </c>
      <c r="BG349" s="1" t="s">
        <v>183</v>
      </c>
    </row>
    <row r="350" s="23" customFormat="true" ht="12.75" hidden="true" customHeight="false" outlineLevel="0" collapsed="false">
      <c r="A350" s="23" t="s">
        <v>1810</v>
      </c>
      <c r="B350" s="23" t="s">
        <v>1811</v>
      </c>
      <c r="C350" s="40" t="s">
        <v>177</v>
      </c>
      <c r="D350" s="23" t="s">
        <v>82</v>
      </c>
      <c r="E350" s="23" t="s">
        <v>1812</v>
      </c>
      <c r="F350" s="23" t="s">
        <v>1813</v>
      </c>
      <c r="G350" s="23" t="n">
        <v>36</v>
      </c>
      <c r="H350" s="23" t="n">
        <v>1000</v>
      </c>
      <c r="I350" s="41" t="s">
        <v>188</v>
      </c>
      <c r="K350" s="23" t="n">
        <v>640</v>
      </c>
      <c r="L350" s="23" t="n">
        <v>143</v>
      </c>
      <c r="M350" s="23" t="n">
        <v>0</v>
      </c>
      <c r="N350" s="23" t="n">
        <v>0</v>
      </c>
      <c r="O350" s="23" t="n">
        <f aca="false">K350+L350</f>
        <v>783</v>
      </c>
      <c r="P350" s="23" t="n">
        <f aca="false">K350+L350+M350+N350</f>
        <v>783</v>
      </c>
      <c r="Q350" s="23" t="n">
        <v>100</v>
      </c>
      <c r="R350" s="23" t="n">
        <v>11</v>
      </c>
      <c r="S350" s="23" t="n">
        <v>7</v>
      </c>
      <c r="T350" s="23" t="n">
        <v>9</v>
      </c>
      <c r="U350" s="23" t="n">
        <f aca="false">IF(I350="delivery",O350-SUM(Q350+R350),IF(I350="PO",P350-SUM(Q350:R350)))</f>
        <v>672</v>
      </c>
      <c r="V350" s="43" t="n">
        <v>26.666</v>
      </c>
      <c r="W350" s="43" t="n">
        <v>26.666</v>
      </c>
      <c r="X350" s="43" t="n">
        <f aca="false">W350-V350</f>
        <v>0</v>
      </c>
      <c r="Y350" s="43"/>
      <c r="Z350" s="43"/>
      <c r="AA350" s="43"/>
      <c r="AB350" s="43"/>
      <c r="AC350" s="43" t="s">
        <v>10482</v>
      </c>
      <c r="AD350" s="43"/>
      <c r="AE350" s="43"/>
      <c r="AF350" s="43"/>
      <c r="AG350" s="43" t="n">
        <v>26.666</v>
      </c>
      <c r="AH350" s="43" t="s">
        <v>11039</v>
      </c>
      <c r="AI350" s="63" t="s">
        <v>10553</v>
      </c>
      <c r="AJ350" s="63" t="s">
        <v>11040</v>
      </c>
      <c r="AK350" s="43"/>
      <c r="AL350" s="43"/>
      <c r="AM350" s="43"/>
      <c r="AN350" s="43" t="s">
        <v>10486</v>
      </c>
      <c r="AO350" s="43" t="s">
        <v>82</v>
      </c>
      <c r="AP350" s="23" t="s">
        <v>189</v>
      </c>
      <c r="BF350" s="23" t="s">
        <v>10498</v>
      </c>
      <c r="BG350" s="1" t="s">
        <v>183</v>
      </c>
    </row>
    <row r="351" s="23" customFormat="true" ht="12.75" hidden="true" customHeight="false" outlineLevel="0" collapsed="false">
      <c r="A351" s="23" t="s">
        <v>1822</v>
      </c>
      <c r="B351" s="23" t="s">
        <v>1823</v>
      </c>
      <c r="C351" s="40" t="s">
        <v>177</v>
      </c>
      <c r="D351" s="23" t="s">
        <v>82</v>
      </c>
      <c r="E351" s="23" t="s">
        <v>1824</v>
      </c>
      <c r="F351" s="23" t="s">
        <v>1825</v>
      </c>
      <c r="G351" s="23" t="n">
        <v>36</v>
      </c>
      <c r="H351" s="23" t="n">
        <v>100</v>
      </c>
      <c r="I351" s="41" t="s">
        <v>188</v>
      </c>
      <c r="K351" s="23" t="n">
        <v>0</v>
      </c>
      <c r="L351" s="23" t="n">
        <v>0</v>
      </c>
      <c r="M351" s="23" t="n">
        <v>0</v>
      </c>
      <c r="N351" s="23" t="n">
        <v>0</v>
      </c>
      <c r="O351" s="23" t="n">
        <f aca="false">K351+L351</f>
        <v>0</v>
      </c>
      <c r="P351" s="23" t="n">
        <f aca="false">K351+L351+M351+N351</f>
        <v>0</v>
      </c>
      <c r="Q351" s="23" t="n">
        <v>0</v>
      </c>
      <c r="R351" s="23" t="n">
        <v>22</v>
      </c>
      <c r="S351" s="23" t="n">
        <v>71</v>
      </c>
      <c r="T351" s="23" t="n">
        <v>399</v>
      </c>
      <c r="U351" s="23" t="n">
        <f aca="false">IF(I351="delivery",O351-SUM(Q351+R351),IF(I351="PO",P351-SUM(Q351:R351)))</f>
        <v>-22</v>
      </c>
      <c r="V351" s="43" t="n">
        <v>21.62</v>
      </c>
      <c r="W351" s="43" t="n">
        <v>25.38</v>
      </c>
      <c r="X351" s="43" t="n">
        <f aca="false">W351-V351</f>
        <v>3.76</v>
      </c>
      <c r="Y351" s="43"/>
      <c r="Z351" s="43"/>
      <c r="AA351" s="43"/>
      <c r="AB351" s="43"/>
      <c r="AC351" s="43" t="s">
        <v>10482</v>
      </c>
      <c r="AD351" s="43"/>
      <c r="AE351" s="43"/>
      <c r="AF351" s="43"/>
      <c r="AG351" s="43" t="n">
        <v>25.38</v>
      </c>
      <c r="AH351" s="43" t="s">
        <v>11041</v>
      </c>
      <c r="AI351" s="63" t="n">
        <v>100</v>
      </c>
      <c r="AJ351" s="63" t="n">
        <v>5</v>
      </c>
      <c r="AK351" s="43"/>
      <c r="AL351" s="43"/>
      <c r="AM351" s="43"/>
      <c r="AN351" s="43" t="s">
        <v>10486</v>
      </c>
      <c r="AO351" s="43" t="s">
        <v>82</v>
      </c>
      <c r="AP351" s="23" t="s">
        <v>189</v>
      </c>
      <c r="BF351" s="23" t="s">
        <v>10498</v>
      </c>
      <c r="BG351" s="1" t="s">
        <v>183</v>
      </c>
    </row>
    <row r="352" s="23" customFormat="true" ht="12.75" hidden="true" customHeight="false" outlineLevel="0" collapsed="false">
      <c r="A352" s="23" t="s">
        <v>1826</v>
      </c>
      <c r="B352" s="23" t="s">
        <v>1827</v>
      </c>
      <c r="C352" s="40" t="s">
        <v>177</v>
      </c>
      <c r="D352" s="23" t="s">
        <v>82</v>
      </c>
      <c r="E352" s="23" t="s">
        <v>1828</v>
      </c>
      <c r="F352" s="23" t="s">
        <v>1829</v>
      </c>
      <c r="G352" s="23" t="n">
        <v>41</v>
      </c>
      <c r="H352" s="23" t="n">
        <v>1000</v>
      </c>
      <c r="I352" s="41" t="s">
        <v>188</v>
      </c>
      <c r="K352" s="23" t="n">
        <v>0</v>
      </c>
      <c r="L352" s="23" t="n">
        <v>1010</v>
      </c>
      <c r="M352" s="23" t="n">
        <v>0</v>
      </c>
      <c r="N352" s="23" t="n">
        <v>0</v>
      </c>
      <c r="O352" s="23" t="n">
        <f aca="false">K352+L352</f>
        <v>1010</v>
      </c>
      <c r="P352" s="23" t="n">
        <f aca="false">K352+L352+M352+N352</f>
        <v>1010</v>
      </c>
      <c r="Q352" s="23" t="n">
        <v>219</v>
      </c>
      <c r="R352" s="23" t="n">
        <v>134</v>
      </c>
      <c r="S352" s="23" t="n">
        <v>106</v>
      </c>
      <c r="T352" s="23" t="n">
        <v>116</v>
      </c>
      <c r="U352" s="23" t="n">
        <f aca="false">IF(I352="delivery",O352-SUM(Q352+R352),IF(I352="PO",P352-SUM(Q352:R352)))</f>
        <v>657</v>
      </c>
      <c r="V352" s="43" t="n">
        <v>14.35</v>
      </c>
      <c r="W352" s="43" t="n">
        <v>14.35</v>
      </c>
      <c r="X352" s="43" t="n">
        <f aca="false">W352-V352</f>
        <v>0</v>
      </c>
      <c r="Y352" s="43"/>
      <c r="Z352" s="43"/>
      <c r="AA352" s="43" t="n">
        <v>14.32</v>
      </c>
      <c r="AB352" s="43"/>
      <c r="AC352" s="43" t="s">
        <v>10482</v>
      </c>
      <c r="AD352" s="43"/>
      <c r="AE352" s="43"/>
      <c r="AF352" s="43"/>
      <c r="AG352" s="43" t="n">
        <v>14.35</v>
      </c>
      <c r="AH352" s="43" t="s">
        <v>11042</v>
      </c>
      <c r="AI352" s="63" t="s">
        <v>10609</v>
      </c>
      <c r="AJ352" s="63" t="s">
        <v>11043</v>
      </c>
      <c r="AK352" s="43"/>
      <c r="AL352" s="43"/>
      <c r="AM352" s="43"/>
      <c r="AN352" s="43" t="s">
        <v>10486</v>
      </c>
      <c r="AO352" s="43" t="s">
        <v>82</v>
      </c>
      <c r="AP352" s="23" t="s">
        <v>189</v>
      </c>
      <c r="BF352" s="23" t="s">
        <v>10498</v>
      </c>
      <c r="BG352" s="1" t="s">
        <v>183</v>
      </c>
    </row>
    <row r="353" s="23" customFormat="true" ht="12.75" hidden="true" customHeight="false" outlineLevel="0" collapsed="false">
      <c r="A353" s="23" t="s">
        <v>1830</v>
      </c>
      <c r="B353" s="23" t="s">
        <v>1831</v>
      </c>
      <c r="C353" s="40" t="s">
        <v>177</v>
      </c>
      <c r="D353" s="23" t="s">
        <v>82</v>
      </c>
      <c r="E353" s="23" t="s">
        <v>1832</v>
      </c>
      <c r="F353" s="23" t="s">
        <v>1833</v>
      </c>
      <c r="G353" s="23" t="n">
        <v>41</v>
      </c>
      <c r="H353" s="23" t="n">
        <v>1000</v>
      </c>
      <c r="I353" s="41" t="s">
        <v>188</v>
      </c>
      <c r="K353" s="23" t="n">
        <v>0</v>
      </c>
      <c r="L353" s="23" t="n">
        <v>993</v>
      </c>
      <c r="M353" s="23" t="n">
        <v>240</v>
      </c>
      <c r="N353" s="23" t="n">
        <v>0</v>
      </c>
      <c r="O353" s="23" t="n">
        <f aca="false">K353+L353</f>
        <v>993</v>
      </c>
      <c r="P353" s="23" t="n">
        <f aca="false">K353+L353+M353+N353</f>
        <v>1233</v>
      </c>
      <c r="Q353" s="23" t="n">
        <v>321</v>
      </c>
      <c r="R353" s="23" t="n">
        <v>382</v>
      </c>
      <c r="S353" s="23" t="n">
        <v>302</v>
      </c>
      <c r="T353" s="23" t="n">
        <v>303</v>
      </c>
      <c r="U353" s="23" t="n">
        <f aca="false">IF(I353="delivery",O353-SUM(Q353+R353),IF(I353="PO",P353-SUM(Q353:R353)))</f>
        <v>530</v>
      </c>
      <c r="V353" s="43" t="n">
        <v>122.1</v>
      </c>
      <c r="W353" s="43" t="n">
        <v>122.1</v>
      </c>
      <c r="X353" s="43" t="n">
        <f aca="false">W353-V353</f>
        <v>0</v>
      </c>
      <c r="Y353" s="43"/>
      <c r="Z353" s="43"/>
      <c r="AA353" s="43" t="n">
        <v>122.1</v>
      </c>
      <c r="AB353" s="43"/>
      <c r="AC353" s="43" t="s">
        <v>10482</v>
      </c>
      <c r="AD353" s="43"/>
      <c r="AE353" s="43"/>
      <c r="AF353" s="43"/>
      <c r="AG353" s="43" t="n">
        <v>122.956</v>
      </c>
      <c r="AH353" s="43" t="s">
        <v>11044</v>
      </c>
      <c r="AI353" s="63" t="s">
        <v>10553</v>
      </c>
      <c r="AJ353" s="63" t="s">
        <v>11043</v>
      </c>
      <c r="AK353" s="43"/>
      <c r="AL353" s="43"/>
      <c r="AM353" s="43"/>
      <c r="AN353" s="43" t="s">
        <v>10486</v>
      </c>
      <c r="AO353" s="43" t="s">
        <v>82</v>
      </c>
      <c r="AP353" s="23" t="s">
        <v>189</v>
      </c>
      <c r="BF353" s="23" t="s">
        <v>10498</v>
      </c>
      <c r="BG353" s="1" t="s">
        <v>183</v>
      </c>
    </row>
    <row r="354" s="23" customFormat="true" ht="12.75" hidden="true" customHeight="false" outlineLevel="0" collapsed="false">
      <c r="A354" s="23" t="s">
        <v>1263</v>
      </c>
      <c r="B354" s="23" t="s">
        <v>1264</v>
      </c>
      <c r="C354" s="40" t="s">
        <v>177</v>
      </c>
      <c r="D354" s="23" t="s">
        <v>82</v>
      </c>
      <c r="E354" s="23" t="s">
        <v>1261</v>
      </c>
      <c r="F354" s="23" t="s">
        <v>1265</v>
      </c>
      <c r="G354" s="23" t="n">
        <v>51</v>
      </c>
      <c r="H354" s="23" t="n">
        <v>100</v>
      </c>
      <c r="I354" s="41" t="s">
        <v>188</v>
      </c>
      <c r="K354" s="23" t="n">
        <v>0</v>
      </c>
      <c r="L354" s="23" t="n">
        <v>0</v>
      </c>
      <c r="M354" s="23" t="n">
        <v>0</v>
      </c>
      <c r="N354" s="23" t="n">
        <v>0</v>
      </c>
      <c r="O354" s="23" t="n">
        <f aca="false">K354+L354</f>
        <v>0</v>
      </c>
      <c r="P354" s="23" t="n">
        <f aca="false">K354+L354+M354+N354</f>
        <v>0</v>
      </c>
      <c r="Q354" s="23" t="n">
        <v>0</v>
      </c>
      <c r="R354" s="23" t="n">
        <v>341</v>
      </c>
      <c r="S354" s="23" t="n">
        <v>1014</v>
      </c>
      <c r="T354" s="23" t="n">
        <v>627</v>
      </c>
      <c r="U354" s="23" t="n">
        <f aca="false">IF(I354="delivery",O354-SUM(Q354+R354),IF(I354="PO",P354-SUM(Q354:R354)))</f>
        <v>-341</v>
      </c>
      <c r="V354" s="43" t="n">
        <v>125.26</v>
      </c>
      <c r="W354" s="43" t="n">
        <v>122.495</v>
      </c>
      <c r="X354" s="43" t="n">
        <f aca="false">W354-V354</f>
        <v>-2.765</v>
      </c>
      <c r="Y354" s="43"/>
      <c r="Z354" s="43"/>
      <c r="AA354" s="43"/>
      <c r="AB354" s="43"/>
      <c r="AC354" s="43" t="s">
        <v>10482</v>
      </c>
      <c r="AD354" s="43"/>
      <c r="AE354" s="43"/>
      <c r="AF354" s="43" t="s">
        <v>10502</v>
      </c>
      <c r="AG354" s="43" t="n">
        <v>122.495</v>
      </c>
      <c r="AH354" s="43" t="s">
        <v>11045</v>
      </c>
      <c r="AI354" s="63" t="s">
        <v>10834</v>
      </c>
      <c r="AJ354" s="63" t="s">
        <v>10505</v>
      </c>
      <c r="AK354" s="43"/>
      <c r="AL354" s="43"/>
      <c r="AM354" s="43"/>
      <c r="AN354" s="43" t="s">
        <v>10506</v>
      </c>
      <c r="AO354" s="43" t="s">
        <v>82</v>
      </c>
      <c r="AP354" s="23" t="s">
        <v>181</v>
      </c>
      <c r="BF354" s="23" t="s">
        <v>10498</v>
      </c>
      <c r="BG354" s="1" t="s">
        <v>183</v>
      </c>
    </row>
    <row r="355" s="23" customFormat="true" ht="12.75" hidden="true" customHeight="false" outlineLevel="0" collapsed="false">
      <c r="A355" s="23" t="s">
        <v>1838</v>
      </c>
      <c r="B355" s="23" t="s">
        <v>1839</v>
      </c>
      <c r="C355" s="40" t="s">
        <v>177</v>
      </c>
      <c r="D355" s="23" t="s">
        <v>82</v>
      </c>
      <c r="E355" s="23" t="s">
        <v>1840</v>
      </c>
      <c r="F355" s="23" t="s">
        <v>1841</v>
      </c>
      <c r="G355" s="23" t="n">
        <v>36</v>
      </c>
      <c r="H355" s="23" t="n">
        <v>1000</v>
      </c>
      <c r="I355" s="41" t="s">
        <v>188</v>
      </c>
      <c r="K355" s="23" t="n">
        <v>0</v>
      </c>
      <c r="L355" s="23" t="n">
        <v>1125</v>
      </c>
      <c r="M355" s="23" t="n">
        <v>0</v>
      </c>
      <c r="N355" s="23" t="n">
        <v>0</v>
      </c>
      <c r="O355" s="23" t="n">
        <f aca="false">K355+L355</f>
        <v>1125</v>
      </c>
      <c r="P355" s="23" t="n">
        <f aca="false">K355+L355+M355+N355</f>
        <v>1125</v>
      </c>
      <c r="Q355" s="23" t="n">
        <v>140</v>
      </c>
      <c r="R355" s="23" t="n">
        <v>1888</v>
      </c>
      <c r="S355" s="23" t="n">
        <v>7481</v>
      </c>
      <c r="T355" s="23" t="n">
        <v>4727</v>
      </c>
      <c r="U355" s="23" t="n">
        <f aca="false">IF(I355="delivery",O355-SUM(Q355+R355),IF(I355="PO",P355-SUM(Q355:R355)))</f>
        <v>-903</v>
      </c>
      <c r="V355" s="43" t="n">
        <v>15.49</v>
      </c>
      <c r="W355" s="43" t="n">
        <v>14.95</v>
      </c>
      <c r="X355" s="43" t="n">
        <f aca="false">W355-V355</f>
        <v>-0.540000000000001</v>
      </c>
      <c r="Y355" s="43"/>
      <c r="Z355" s="43"/>
      <c r="AA355" s="43" t="n">
        <v>15.49</v>
      </c>
      <c r="AB355" s="43"/>
      <c r="AC355" s="43" t="s">
        <v>10482</v>
      </c>
      <c r="AD355" s="43"/>
      <c r="AE355" s="43"/>
      <c r="AF355" s="43"/>
      <c r="AG355" s="43" t="n">
        <v>14.95</v>
      </c>
      <c r="AH355" s="43" t="s">
        <v>11046</v>
      </c>
      <c r="AI355" s="63" t="n">
        <v>1000</v>
      </c>
      <c r="AJ355" s="63" t="n">
        <v>6</v>
      </c>
      <c r="AK355" s="43"/>
      <c r="AL355" s="43"/>
      <c r="AM355" s="43"/>
      <c r="AN355" s="43" t="s">
        <v>10486</v>
      </c>
      <c r="AO355" s="43" t="s">
        <v>82</v>
      </c>
      <c r="AP355" s="23" t="s">
        <v>189</v>
      </c>
      <c r="BF355" s="23" t="s">
        <v>10498</v>
      </c>
      <c r="BG355" s="1" t="s">
        <v>183</v>
      </c>
    </row>
    <row r="356" s="23" customFormat="true" ht="12.75" hidden="true" customHeight="false" outlineLevel="0" collapsed="false">
      <c r="A356" s="23" t="s">
        <v>1849</v>
      </c>
      <c r="B356" s="23" t="s">
        <v>1846</v>
      </c>
      <c r="C356" s="40" t="s">
        <v>177</v>
      </c>
      <c r="D356" s="23" t="s">
        <v>82</v>
      </c>
      <c r="E356" s="23" t="s">
        <v>1847</v>
      </c>
      <c r="F356" s="23" t="s">
        <v>1848</v>
      </c>
      <c r="G356" s="23" t="n">
        <v>31</v>
      </c>
      <c r="H356" s="23" t="n">
        <v>2500</v>
      </c>
      <c r="I356" s="41" t="s">
        <v>188</v>
      </c>
      <c r="K356" s="23" t="n">
        <v>0</v>
      </c>
      <c r="L356" s="23" t="n">
        <v>7298</v>
      </c>
      <c r="M356" s="23" t="n">
        <v>0</v>
      </c>
      <c r="N356" s="23" t="n">
        <v>0</v>
      </c>
      <c r="O356" s="23" t="n">
        <f aca="false">K356+L356</f>
        <v>7298</v>
      </c>
      <c r="P356" s="23" t="n">
        <f aca="false">K356+L356+M356+N356</f>
        <v>7298</v>
      </c>
      <c r="Q356" s="23" t="n">
        <v>4780</v>
      </c>
      <c r="R356" s="23" t="n">
        <v>14350</v>
      </c>
      <c r="S356" s="23" t="n">
        <v>10310</v>
      </c>
      <c r="T356" s="23" t="n">
        <v>10250</v>
      </c>
      <c r="U356" s="23" t="n">
        <f aca="false">IF(I356="delivery",O356-SUM(Q356+R356),IF(I356="PO",P356-SUM(Q356:R356)))</f>
        <v>-11832</v>
      </c>
      <c r="V356" s="43" t="n">
        <v>1.95</v>
      </c>
      <c r="W356" s="43" t="n">
        <v>1.75</v>
      </c>
      <c r="X356" s="43" t="n">
        <f aca="false">W356-V356</f>
        <v>-0.2</v>
      </c>
      <c r="Y356" s="43"/>
      <c r="Z356" s="43"/>
      <c r="AA356" s="43" t="n">
        <v>2.15</v>
      </c>
      <c r="AB356" s="43"/>
      <c r="AC356" s="43" t="s">
        <v>10482</v>
      </c>
      <c r="AD356" s="43"/>
      <c r="AE356" s="43"/>
      <c r="AF356" s="43"/>
      <c r="AG356" s="43" t="n">
        <v>1.75</v>
      </c>
      <c r="AH356" s="43" t="s">
        <v>11047</v>
      </c>
      <c r="AI356" s="63" t="n">
        <v>5000</v>
      </c>
      <c r="AJ356" s="63" t="n">
        <v>6</v>
      </c>
      <c r="AK356" s="43"/>
      <c r="AL356" s="43"/>
      <c r="AM356" s="43"/>
      <c r="AN356" s="43" t="s">
        <v>10486</v>
      </c>
      <c r="AO356" s="43" t="s">
        <v>82</v>
      </c>
      <c r="AP356" s="23" t="s">
        <v>189</v>
      </c>
      <c r="BF356" s="23" t="s">
        <v>10498</v>
      </c>
      <c r="BG356" s="1" t="s">
        <v>183</v>
      </c>
    </row>
    <row r="357" s="23" customFormat="true" ht="12.75" hidden="true" customHeight="false" outlineLevel="0" collapsed="false">
      <c r="A357" s="23" t="s">
        <v>1850</v>
      </c>
      <c r="B357" s="23" t="s">
        <v>1851</v>
      </c>
      <c r="C357" s="40" t="s">
        <v>177</v>
      </c>
      <c r="D357" s="23" t="s">
        <v>82</v>
      </c>
      <c r="E357" s="23" t="s">
        <v>1852</v>
      </c>
      <c r="F357" s="23" t="s">
        <v>1853</v>
      </c>
      <c r="G357" s="23" t="n">
        <v>41</v>
      </c>
      <c r="H357" s="23" t="n">
        <v>250</v>
      </c>
      <c r="I357" s="41" t="s">
        <v>188</v>
      </c>
      <c r="K357" s="23" t="n">
        <v>0</v>
      </c>
      <c r="L357" s="23" t="n">
        <v>100</v>
      </c>
      <c r="M357" s="23" t="n">
        <v>0</v>
      </c>
      <c r="N357" s="23" t="n">
        <v>0</v>
      </c>
      <c r="O357" s="23" t="n">
        <f aca="false">K357+L357</f>
        <v>100</v>
      </c>
      <c r="P357" s="23" t="n">
        <f aca="false">K357+L357+M357+N357</f>
        <v>100</v>
      </c>
      <c r="Q357" s="23" t="n">
        <v>0</v>
      </c>
      <c r="R357" s="23" t="n">
        <v>0</v>
      </c>
      <c r="S357" s="23" t="n">
        <v>0</v>
      </c>
      <c r="T357" s="23" t="n">
        <v>0</v>
      </c>
      <c r="U357" s="23" t="n">
        <f aca="false">IF(I357="delivery",O357-SUM(Q357+R357),IF(I357="PO",P357-SUM(Q357:R357)))</f>
        <v>100</v>
      </c>
      <c r="V357" s="43" t="n">
        <v>6.5</v>
      </c>
      <c r="W357" s="43" t="n">
        <v>6.5</v>
      </c>
      <c r="X357" s="43" t="n">
        <f aca="false">W357-V357</f>
        <v>0</v>
      </c>
      <c r="Y357" s="43"/>
      <c r="Z357" s="43"/>
      <c r="AA357" s="43"/>
      <c r="AB357" s="43"/>
      <c r="AC357" s="43" t="s">
        <v>10482</v>
      </c>
      <c r="AD357" s="43"/>
      <c r="AE357" s="43"/>
      <c r="AF357" s="43"/>
      <c r="AG357" s="43" t="n">
        <v>6.5</v>
      </c>
      <c r="AH357" s="43" t="s">
        <v>11048</v>
      </c>
      <c r="AI357" s="63" t="n">
        <v>250</v>
      </c>
      <c r="AJ357" s="63" t="n">
        <v>6</v>
      </c>
      <c r="AK357" s="43"/>
      <c r="AL357" s="43"/>
      <c r="AM357" s="43"/>
      <c r="AN357" s="43" t="s">
        <v>10486</v>
      </c>
      <c r="AO357" s="43" t="s">
        <v>82</v>
      </c>
      <c r="AP357" s="23" t="s">
        <v>189</v>
      </c>
      <c r="BF357" s="23" t="s">
        <v>10498</v>
      </c>
      <c r="BG357" s="1" t="s">
        <v>183</v>
      </c>
    </row>
    <row r="358" s="23" customFormat="true" ht="12.75" hidden="true" customHeight="false" outlineLevel="0" collapsed="false">
      <c r="A358" s="23" t="s">
        <v>1862</v>
      </c>
      <c r="B358" s="23" t="s">
        <v>1863</v>
      </c>
      <c r="C358" s="40" t="s">
        <v>177</v>
      </c>
      <c r="D358" s="23" t="s">
        <v>82</v>
      </c>
      <c r="E358" s="23" t="s">
        <v>1864</v>
      </c>
      <c r="F358" s="23" t="s">
        <v>1865</v>
      </c>
      <c r="G358" s="23" t="n">
        <v>36</v>
      </c>
      <c r="H358" s="23" t="n">
        <v>100</v>
      </c>
      <c r="I358" s="41" t="s">
        <v>188</v>
      </c>
      <c r="K358" s="23" t="n">
        <v>0</v>
      </c>
      <c r="L358" s="23" t="n">
        <v>0</v>
      </c>
      <c r="M358" s="23" t="n">
        <v>0</v>
      </c>
      <c r="N358" s="23" t="n">
        <v>0</v>
      </c>
      <c r="O358" s="23" t="n">
        <f aca="false">K358+L358</f>
        <v>0</v>
      </c>
      <c r="P358" s="23" t="n">
        <f aca="false">K358+L358+M358+N358</f>
        <v>0</v>
      </c>
      <c r="Q358" s="23" t="n">
        <v>0</v>
      </c>
      <c r="R358" s="23" t="n">
        <v>22</v>
      </c>
      <c r="S358" s="23" t="n">
        <v>71</v>
      </c>
      <c r="T358" s="23" t="n">
        <v>399</v>
      </c>
      <c r="U358" s="23" t="n">
        <f aca="false">IF(I358="delivery",O358-SUM(Q358+R358),IF(I358="PO",P358-SUM(Q358:R358)))</f>
        <v>-22</v>
      </c>
      <c r="V358" s="43" t="n">
        <v>58.63</v>
      </c>
      <c r="W358" s="43" t="n">
        <v>58</v>
      </c>
      <c r="X358" s="43" t="n">
        <f aca="false">W358-V358</f>
        <v>-0.630000000000003</v>
      </c>
      <c r="Y358" s="43"/>
      <c r="Z358" s="43"/>
      <c r="AA358" s="43"/>
      <c r="AB358" s="43"/>
      <c r="AC358" s="43" t="s">
        <v>10482</v>
      </c>
      <c r="AD358" s="43"/>
      <c r="AE358" s="43"/>
      <c r="AF358" s="43"/>
      <c r="AG358" s="43" t="n">
        <v>58</v>
      </c>
      <c r="AH358" s="43" t="s">
        <v>11049</v>
      </c>
      <c r="AI358" s="63" t="n">
        <v>100</v>
      </c>
      <c r="AJ358" s="63" t="n">
        <v>6</v>
      </c>
      <c r="AK358" s="43"/>
      <c r="AL358" s="43"/>
      <c r="AM358" s="43"/>
      <c r="AN358" s="43" t="s">
        <v>10486</v>
      </c>
      <c r="AO358" s="43" t="s">
        <v>82</v>
      </c>
      <c r="AP358" s="23" t="s">
        <v>189</v>
      </c>
      <c r="BF358" s="23" t="s">
        <v>10498</v>
      </c>
      <c r="BG358" s="1" t="s">
        <v>183</v>
      </c>
    </row>
    <row r="359" s="23" customFormat="true" ht="12.75" hidden="true" customHeight="false" outlineLevel="0" collapsed="false">
      <c r="A359" s="23" t="s">
        <v>1866</v>
      </c>
      <c r="B359" s="23" t="s">
        <v>1867</v>
      </c>
      <c r="C359" s="40" t="s">
        <v>177</v>
      </c>
      <c r="D359" s="23" t="s">
        <v>82</v>
      </c>
      <c r="E359" s="23" t="s">
        <v>1868</v>
      </c>
      <c r="F359" s="23" t="s">
        <v>1869</v>
      </c>
      <c r="G359" s="23" t="n">
        <v>36</v>
      </c>
      <c r="H359" s="23" t="n">
        <v>100</v>
      </c>
      <c r="I359" s="41" t="s">
        <v>188</v>
      </c>
      <c r="K359" s="23" t="n">
        <v>0</v>
      </c>
      <c r="L359" s="23" t="n">
        <v>40</v>
      </c>
      <c r="M359" s="23" t="n">
        <v>0</v>
      </c>
      <c r="N359" s="23" t="n">
        <v>0</v>
      </c>
      <c r="O359" s="23" t="n">
        <f aca="false">K359+L359</f>
        <v>40</v>
      </c>
      <c r="P359" s="23" t="n">
        <f aca="false">K359+L359+M359+N359</f>
        <v>40</v>
      </c>
      <c r="Q359" s="23" t="n">
        <v>0</v>
      </c>
      <c r="R359" s="23" t="n">
        <v>22</v>
      </c>
      <c r="S359" s="23" t="n">
        <v>71</v>
      </c>
      <c r="T359" s="23" t="n">
        <v>399</v>
      </c>
      <c r="U359" s="23" t="n">
        <f aca="false">IF(I359="delivery",O359-SUM(Q359+R359),IF(I359="PO",P359-SUM(Q359:R359)))</f>
        <v>18</v>
      </c>
      <c r="V359" s="43" t="n">
        <v>41.21</v>
      </c>
      <c r="W359" s="43" t="n">
        <v>41.21</v>
      </c>
      <c r="X359" s="43" t="n">
        <f aca="false">W359-V359</f>
        <v>0</v>
      </c>
      <c r="Y359" s="43"/>
      <c r="Z359" s="43"/>
      <c r="AA359" s="43"/>
      <c r="AB359" s="43"/>
      <c r="AC359" s="43" t="s">
        <v>10482</v>
      </c>
      <c r="AD359" s="43"/>
      <c r="AE359" s="43"/>
      <c r="AF359" s="43"/>
      <c r="AG359" s="43" t="n">
        <v>42.3</v>
      </c>
      <c r="AH359" s="43" t="s">
        <v>11050</v>
      </c>
      <c r="AI359" s="63" t="s">
        <v>11051</v>
      </c>
      <c r="AJ359" s="63" t="s">
        <v>11052</v>
      </c>
      <c r="AK359" s="43"/>
      <c r="AL359" s="43"/>
      <c r="AM359" s="43"/>
      <c r="AN359" s="43" t="s">
        <v>10486</v>
      </c>
      <c r="AO359" s="43" t="s">
        <v>82</v>
      </c>
      <c r="AP359" s="23" t="s">
        <v>189</v>
      </c>
      <c r="BF359" s="23" t="s">
        <v>10498</v>
      </c>
      <c r="BG359" s="1" t="s">
        <v>183</v>
      </c>
    </row>
    <row r="360" s="23" customFormat="true" ht="12.75" hidden="true" customHeight="false" outlineLevel="0" collapsed="false">
      <c r="A360" s="23" t="s">
        <v>1874</v>
      </c>
      <c r="B360" s="23" t="s">
        <v>1875</v>
      </c>
      <c r="C360" s="40" t="s">
        <v>177</v>
      </c>
      <c r="D360" s="23" t="s">
        <v>82</v>
      </c>
      <c r="E360" s="23" t="s">
        <v>1872</v>
      </c>
      <c r="F360" s="23" t="s">
        <v>1876</v>
      </c>
      <c r="G360" s="23" t="n">
        <v>31</v>
      </c>
      <c r="H360" s="23" t="n">
        <v>100</v>
      </c>
      <c r="I360" s="41" t="s">
        <v>188</v>
      </c>
      <c r="K360" s="23" t="n">
        <v>0</v>
      </c>
      <c r="L360" s="23" t="n">
        <v>0</v>
      </c>
      <c r="M360" s="23" t="n">
        <v>100</v>
      </c>
      <c r="N360" s="23" t="n">
        <v>0</v>
      </c>
      <c r="O360" s="23" t="n">
        <f aca="false">K360+L360</f>
        <v>0</v>
      </c>
      <c r="P360" s="23" t="n">
        <f aca="false">K360+L360+M360+N360</f>
        <v>100</v>
      </c>
      <c r="Q360" s="23" t="n">
        <v>45</v>
      </c>
      <c r="R360" s="23" t="n">
        <v>277</v>
      </c>
      <c r="S360" s="23" t="n">
        <v>234</v>
      </c>
      <c r="T360" s="23" t="n">
        <v>132</v>
      </c>
      <c r="U360" s="23" t="n">
        <f aca="false">IF(I360="delivery",O360-SUM(Q360+R360),IF(I360="PO",P360-SUM(Q360:R360)))</f>
        <v>-222</v>
      </c>
      <c r="V360" s="43" t="n">
        <v>122.9</v>
      </c>
      <c r="W360" s="43" t="n">
        <v>122.9</v>
      </c>
      <c r="X360" s="43" t="n">
        <f aca="false">W360-V360</f>
        <v>0</v>
      </c>
      <c r="Y360" s="43"/>
      <c r="Z360" s="43"/>
      <c r="AA360" s="43"/>
      <c r="AB360" s="43"/>
      <c r="AC360" s="43" t="s">
        <v>10482</v>
      </c>
      <c r="AD360" s="43"/>
      <c r="AE360" s="43"/>
      <c r="AF360" s="43"/>
      <c r="AG360" s="43" t="n">
        <v>122.9</v>
      </c>
      <c r="AH360" s="43" t="s">
        <v>11053</v>
      </c>
      <c r="AI360" s="63" t="n">
        <v>100</v>
      </c>
      <c r="AJ360" s="63" t="n">
        <v>6</v>
      </c>
      <c r="AK360" s="43"/>
      <c r="AL360" s="43"/>
      <c r="AM360" s="43"/>
      <c r="AN360" s="43" t="s">
        <v>10486</v>
      </c>
      <c r="AO360" s="43" t="s">
        <v>82</v>
      </c>
      <c r="AP360" s="23" t="s">
        <v>189</v>
      </c>
      <c r="BF360" s="23" t="s">
        <v>10498</v>
      </c>
      <c r="BG360" s="1" t="s">
        <v>183</v>
      </c>
    </row>
    <row r="361" s="23" customFormat="true" ht="12.75" hidden="true" customHeight="false" outlineLevel="0" collapsed="false">
      <c r="A361" s="23" t="s">
        <v>1881</v>
      </c>
      <c r="B361" s="23" t="s">
        <v>1882</v>
      </c>
      <c r="C361" s="40" t="s">
        <v>177</v>
      </c>
      <c r="D361" s="23" t="s">
        <v>82</v>
      </c>
      <c r="E361" s="23" t="s">
        <v>1879</v>
      </c>
      <c r="F361" s="23" t="s">
        <v>1883</v>
      </c>
      <c r="G361" s="23" t="n">
        <v>31</v>
      </c>
      <c r="H361" s="23" t="n">
        <v>100</v>
      </c>
      <c r="I361" s="41" t="s">
        <v>188</v>
      </c>
      <c r="K361" s="23" t="n">
        <v>0</v>
      </c>
      <c r="L361" s="23" t="n">
        <v>0</v>
      </c>
      <c r="M361" s="23" t="n">
        <v>100</v>
      </c>
      <c r="N361" s="23" t="n">
        <v>0</v>
      </c>
      <c r="O361" s="23" t="n">
        <f aca="false">K361+L361</f>
        <v>0</v>
      </c>
      <c r="P361" s="23" t="n">
        <f aca="false">K361+L361+M361+N361</f>
        <v>100</v>
      </c>
      <c r="Q361" s="23" t="n">
        <v>45</v>
      </c>
      <c r="R361" s="23" t="n">
        <v>277</v>
      </c>
      <c r="S361" s="23" t="n">
        <v>234</v>
      </c>
      <c r="T361" s="23" t="n">
        <v>132</v>
      </c>
      <c r="U361" s="23" t="n">
        <f aca="false">IF(I361="delivery",O361-SUM(Q361+R361),IF(I361="PO",P361-SUM(Q361:R361)))</f>
        <v>-222</v>
      </c>
      <c r="V361" s="43" t="n">
        <v>122.9</v>
      </c>
      <c r="W361" s="43" t="n">
        <v>122.9</v>
      </c>
      <c r="X361" s="43" t="n">
        <f aca="false">W361-V361</f>
        <v>0</v>
      </c>
      <c r="Y361" s="43"/>
      <c r="Z361" s="43"/>
      <c r="AA361" s="43"/>
      <c r="AB361" s="43"/>
      <c r="AC361" s="43" t="s">
        <v>10482</v>
      </c>
      <c r="AD361" s="43"/>
      <c r="AE361" s="43"/>
      <c r="AF361" s="43"/>
      <c r="AG361" s="43" t="n">
        <v>122.9</v>
      </c>
      <c r="AH361" s="43" t="s">
        <v>11053</v>
      </c>
      <c r="AI361" s="63" t="n">
        <v>100</v>
      </c>
      <c r="AJ361" s="63" t="n">
        <v>6</v>
      </c>
      <c r="AK361" s="43"/>
      <c r="AL361" s="43"/>
      <c r="AM361" s="43"/>
      <c r="AN361" s="43" t="s">
        <v>10486</v>
      </c>
      <c r="AO361" s="43" t="s">
        <v>82</v>
      </c>
      <c r="AP361" s="23" t="s">
        <v>189</v>
      </c>
      <c r="BF361" s="23" t="s">
        <v>10498</v>
      </c>
      <c r="BG361" s="1" t="s">
        <v>183</v>
      </c>
    </row>
    <row r="362" s="23" customFormat="true" ht="12.75" hidden="true" customHeight="false" outlineLevel="0" collapsed="false">
      <c r="A362" s="23" t="s">
        <v>1888</v>
      </c>
      <c r="B362" s="23" t="s">
        <v>1889</v>
      </c>
      <c r="C362" s="40" t="s">
        <v>177</v>
      </c>
      <c r="D362" s="23" t="s">
        <v>82</v>
      </c>
      <c r="E362" s="23" t="s">
        <v>1886</v>
      </c>
      <c r="F362" s="23" t="s">
        <v>1890</v>
      </c>
      <c r="G362" s="23" t="n">
        <v>31</v>
      </c>
      <c r="H362" s="23" t="n">
        <v>100</v>
      </c>
      <c r="I362" s="41" t="s">
        <v>188</v>
      </c>
      <c r="K362" s="23" t="n">
        <v>0</v>
      </c>
      <c r="L362" s="23" t="n">
        <v>0</v>
      </c>
      <c r="M362" s="23" t="n">
        <v>100</v>
      </c>
      <c r="N362" s="23" t="n">
        <v>0</v>
      </c>
      <c r="O362" s="23" t="n">
        <f aca="false">K362+L362</f>
        <v>0</v>
      </c>
      <c r="P362" s="23" t="n">
        <f aca="false">K362+L362+M362+N362</f>
        <v>100</v>
      </c>
      <c r="Q362" s="23" t="n">
        <v>45</v>
      </c>
      <c r="R362" s="23" t="n">
        <v>277</v>
      </c>
      <c r="S362" s="23" t="n">
        <v>234</v>
      </c>
      <c r="T362" s="23" t="n">
        <v>132</v>
      </c>
      <c r="U362" s="23" t="n">
        <f aca="false">IF(I362="delivery",O362-SUM(Q362+R362),IF(I362="PO",P362-SUM(Q362:R362)))</f>
        <v>-222</v>
      </c>
      <c r="V362" s="43" t="n">
        <v>122.9</v>
      </c>
      <c r="W362" s="43" t="n">
        <v>122.9</v>
      </c>
      <c r="X362" s="43" t="n">
        <f aca="false">W362-V362</f>
        <v>0</v>
      </c>
      <c r="Y362" s="43"/>
      <c r="Z362" s="43"/>
      <c r="AA362" s="43"/>
      <c r="AB362" s="43"/>
      <c r="AC362" s="43" t="s">
        <v>10482</v>
      </c>
      <c r="AD362" s="43"/>
      <c r="AE362" s="43"/>
      <c r="AF362" s="43"/>
      <c r="AG362" s="43" t="n">
        <v>122.9</v>
      </c>
      <c r="AH362" s="43" t="s">
        <v>11053</v>
      </c>
      <c r="AI362" s="63" t="n">
        <v>100</v>
      </c>
      <c r="AJ362" s="63" t="n">
        <v>6</v>
      </c>
      <c r="AK362" s="43"/>
      <c r="AL362" s="43"/>
      <c r="AM362" s="43"/>
      <c r="AN362" s="43" t="s">
        <v>10486</v>
      </c>
      <c r="AO362" s="43" t="s">
        <v>82</v>
      </c>
      <c r="AP362" s="23" t="s">
        <v>189</v>
      </c>
      <c r="BF362" s="23" t="s">
        <v>10498</v>
      </c>
      <c r="BG362" s="1" t="s">
        <v>183</v>
      </c>
    </row>
    <row r="363" s="23" customFormat="true" ht="12.75" hidden="true" customHeight="false" outlineLevel="0" collapsed="false">
      <c r="A363" s="23" t="s">
        <v>1891</v>
      </c>
      <c r="B363" s="23" t="s">
        <v>1892</v>
      </c>
      <c r="C363" s="40" t="s">
        <v>177</v>
      </c>
      <c r="D363" s="23" t="s">
        <v>82</v>
      </c>
      <c r="E363" s="23" t="s">
        <v>1893</v>
      </c>
      <c r="F363" s="23" t="s">
        <v>1894</v>
      </c>
      <c r="G363" s="23" t="n">
        <v>36</v>
      </c>
      <c r="H363" s="23" t="n">
        <v>1000</v>
      </c>
      <c r="I363" s="41" t="s">
        <v>188</v>
      </c>
      <c r="K363" s="23" t="n">
        <v>0</v>
      </c>
      <c r="L363" s="23" t="n">
        <v>0</v>
      </c>
      <c r="M363" s="23" t="n">
        <v>1000</v>
      </c>
      <c r="N363" s="23" t="n">
        <v>0</v>
      </c>
      <c r="O363" s="23" t="n">
        <f aca="false">K363+L363</f>
        <v>0</v>
      </c>
      <c r="P363" s="23" t="n">
        <f aca="false">K363+L363+M363+N363</f>
        <v>1000</v>
      </c>
      <c r="Q363" s="23" t="n">
        <v>130</v>
      </c>
      <c r="R363" s="23" t="n">
        <v>1436</v>
      </c>
      <c r="S363" s="23" t="n">
        <v>989</v>
      </c>
      <c r="T363" s="23" t="n">
        <v>992</v>
      </c>
      <c r="U363" s="23" t="n">
        <f aca="false">IF(I363="delivery",O363-SUM(Q363+R363),IF(I363="PO",P363-SUM(Q363:R363)))</f>
        <v>-566</v>
      </c>
      <c r="V363" s="43" t="n">
        <v>32.17</v>
      </c>
      <c r="W363" s="43" t="n">
        <v>28.98</v>
      </c>
      <c r="X363" s="43" t="n">
        <f aca="false">W363-V363</f>
        <v>-3.19</v>
      </c>
      <c r="Y363" s="43"/>
      <c r="Z363" s="43"/>
      <c r="AA363" s="43"/>
      <c r="AB363" s="43"/>
      <c r="AC363" s="43" t="s">
        <v>10482</v>
      </c>
      <c r="AD363" s="43"/>
      <c r="AE363" s="43"/>
      <c r="AF363" s="43"/>
      <c r="AG363" s="43" t="n">
        <v>28.98</v>
      </c>
      <c r="AH363" s="43" t="s">
        <v>11054</v>
      </c>
      <c r="AI363" s="63" t="n">
        <v>500</v>
      </c>
      <c r="AJ363" s="63" t="n">
        <v>6</v>
      </c>
      <c r="AK363" s="43"/>
      <c r="AL363" s="43"/>
      <c r="AM363" s="43"/>
      <c r="AN363" s="43" t="s">
        <v>10486</v>
      </c>
      <c r="AO363" s="43" t="s">
        <v>82</v>
      </c>
      <c r="AP363" s="23" t="s">
        <v>189</v>
      </c>
      <c r="BF363" s="23" t="s">
        <v>719</v>
      </c>
      <c r="BG363" s="1" t="s">
        <v>183</v>
      </c>
    </row>
    <row r="364" s="23" customFormat="true" ht="12.75" hidden="true" customHeight="false" outlineLevel="0" collapsed="false">
      <c r="A364" s="23" t="s">
        <v>1895</v>
      </c>
      <c r="B364" s="23" t="s">
        <v>1896</v>
      </c>
      <c r="C364" s="40" t="s">
        <v>177</v>
      </c>
      <c r="D364" s="23" t="s">
        <v>82</v>
      </c>
      <c r="E364" s="23" t="s">
        <v>1897</v>
      </c>
      <c r="F364" s="23" t="s">
        <v>1898</v>
      </c>
      <c r="G364" s="23" t="n">
        <v>41</v>
      </c>
      <c r="H364" s="23" t="n">
        <v>250</v>
      </c>
      <c r="I364" s="41" t="s">
        <v>188</v>
      </c>
      <c r="K364" s="23" t="n">
        <v>0</v>
      </c>
      <c r="L364" s="23" t="n">
        <v>379</v>
      </c>
      <c r="M364" s="23" t="n">
        <v>0</v>
      </c>
      <c r="N364" s="23" t="n">
        <v>0</v>
      </c>
      <c r="O364" s="23" t="n">
        <f aca="false">K364+L364</f>
        <v>379</v>
      </c>
      <c r="P364" s="23" t="n">
        <f aca="false">K364+L364+M364+N364</f>
        <v>379</v>
      </c>
      <c r="Q364" s="23" t="n">
        <v>216</v>
      </c>
      <c r="R364" s="23" t="n">
        <v>160</v>
      </c>
      <c r="S364" s="23" t="n">
        <v>128</v>
      </c>
      <c r="T364" s="23" t="n">
        <v>112</v>
      </c>
      <c r="U364" s="23" t="n">
        <f aca="false">IF(I364="delivery",O364-SUM(Q364+R364),IF(I364="PO",P364-SUM(Q364:R364)))</f>
        <v>3</v>
      </c>
      <c r="V364" s="43" t="n">
        <v>41.85</v>
      </c>
      <c r="W364" s="43" t="n">
        <v>41.85</v>
      </c>
      <c r="X364" s="43" t="n">
        <f aca="false">W364-V364</f>
        <v>0</v>
      </c>
      <c r="Y364" s="43"/>
      <c r="Z364" s="43"/>
      <c r="AA364" s="43" t="n">
        <v>42.792</v>
      </c>
      <c r="AB364" s="43"/>
      <c r="AC364" s="43" t="s">
        <v>10482</v>
      </c>
      <c r="AD364" s="43"/>
      <c r="AE364" s="43"/>
      <c r="AF364" s="43"/>
      <c r="AG364" s="43" t="n">
        <v>41.85</v>
      </c>
      <c r="AH364" s="43" t="s">
        <v>11055</v>
      </c>
      <c r="AI364" s="63" t="s">
        <v>10692</v>
      </c>
      <c r="AJ364" s="63" t="s">
        <v>11043</v>
      </c>
      <c r="AK364" s="43"/>
      <c r="AL364" s="43"/>
      <c r="AM364" s="43"/>
      <c r="AN364" s="43" t="s">
        <v>10486</v>
      </c>
      <c r="AO364" s="43" t="s">
        <v>82</v>
      </c>
      <c r="AP364" s="23" t="s">
        <v>189</v>
      </c>
      <c r="BF364" s="23" t="s">
        <v>10498</v>
      </c>
      <c r="BG364" s="1" t="s">
        <v>183</v>
      </c>
    </row>
    <row r="365" s="23" customFormat="true" ht="12.75" hidden="true" customHeight="false" outlineLevel="0" collapsed="false">
      <c r="A365" s="23" t="s">
        <v>1903</v>
      </c>
      <c r="B365" s="23" t="s">
        <v>1904</v>
      </c>
      <c r="C365" s="40" t="s">
        <v>177</v>
      </c>
      <c r="D365" s="23" t="s">
        <v>82</v>
      </c>
      <c r="E365" s="23" t="s">
        <v>1901</v>
      </c>
      <c r="F365" s="23" t="s">
        <v>1905</v>
      </c>
      <c r="G365" s="23" t="n">
        <v>36</v>
      </c>
      <c r="H365" s="23" t="n">
        <v>500</v>
      </c>
      <c r="I365" s="41" t="s">
        <v>188</v>
      </c>
      <c r="K365" s="23" t="n">
        <v>0</v>
      </c>
      <c r="L365" s="23" t="n">
        <v>0</v>
      </c>
      <c r="M365" s="23" t="n">
        <v>1600</v>
      </c>
      <c r="N365" s="23" t="n">
        <v>0</v>
      </c>
      <c r="O365" s="23" t="n">
        <f aca="false">K365+L365</f>
        <v>0</v>
      </c>
      <c r="P365" s="23" t="n">
        <f aca="false">K365+L365+M365+N365</f>
        <v>1600</v>
      </c>
      <c r="Q365" s="23" t="n">
        <v>298</v>
      </c>
      <c r="R365" s="23" t="n">
        <v>1480</v>
      </c>
      <c r="S365" s="23" t="n">
        <v>396</v>
      </c>
      <c r="T365" s="23" t="n">
        <v>396</v>
      </c>
      <c r="U365" s="23" t="n">
        <f aca="false">IF(I365="delivery",O365-SUM(Q365+R365),IF(I365="PO",P365-SUM(Q365:R365)))</f>
        <v>-178</v>
      </c>
      <c r="V365" s="43" t="n">
        <v>26.855</v>
      </c>
      <c r="W365" s="43" t="n">
        <v>34.81</v>
      </c>
      <c r="X365" s="43" t="n">
        <f aca="false">W365-V365</f>
        <v>7.955</v>
      </c>
      <c r="Y365" s="43"/>
      <c r="Z365" s="43"/>
      <c r="AA365" s="43"/>
      <c r="AB365" s="43"/>
      <c r="AC365" s="43" t="s">
        <v>10482</v>
      </c>
      <c r="AD365" s="43"/>
      <c r="AE365" s="43"/>
      <c r="AF365" s="43"/>
      <c r="AG365" s="43" t="n">
        <v>34.81</v>
      </c>
      <c r="AH365" s="43" t="s">
        <v>11056</v>
      </c>
      <c r="AI365" s="63" t="s">
        <v>11057</v>
      </c>
      <c r="AJ365" s="63" t="s">
        <v>10680</v>
      </c>
      <c r="AK365" s="43"/>
      <c r="AL365" s="43"/>
      <c r="AM365" s="43"/>
      <c r="AN365" s="43" t="s">
        <v>10486</v>
      </c>
      <c r="AO365" s="43" t="s">
        <v>82</v>
      </c>
      <c r="AP365" s="23" t="s">
        <v>189</v>
      </c>
      <c r="BF365" s="23" t="s">
        <v>10498</v>
      </c>
      <c r="BG365" s="1" t="s">
        <v>183</v>
      </c>
    </row>
    <row r="366" s="23" customFormat="true" ht="12.75" hidden="true" customHeight="false" outlineLevel="0" collapsed="false">
      <c r="A366" s="23" t="s">
        <v>1910</v>
      </c>
      <c r="B366" s="23" t="s">
        <v>1911</v>
      </c>
      <c r="C366" s="40" t="s">
        <v>177</v>
      </c>
      <c r="D366" s="23" t="s">
        <v>82</v>
      </c>
      <c r="E366" s="23" t="s">
        <v>1908</v>
      </c>
      <c r="F366" s="23" t="s">
        <v>1912</v>
      </c>
      <c r="G366" s="23" t="n">
        <v>31</v>
      </c>
      <c r="H366" s="23" t="n">
        <v>100</v>
      </c>
      <c r="I366" s="41" t="s">
        <v>188</v>
      </c>
      <c r="K366" s="23" t="n">
        <v>0</v>
      </c>
      <c r="L366" s="23" t="n">
        <v>448</v>
      </c>
      <c r="M366" s="23" t="n">
        <v>3</v>
      </c>
      <c r="N366" s="23" t="n">
        <v>0</v>
      </c>
      <c r="O366" s="23" t="n">
        <f aca="false">K366+L366</f>
        <v>448</v>
      </c>
      <c r="P366" s="23" t="n">
        <f aca="false">K366+L366+M366+N366</f>
        <v>451</v>
      </c>
      <c r="Q366" s="23" t="n">
        <v>238</v>
      </c>
      <c r="R366" s="23" t="n">
        <v>987</v>
      </c>
      <c r="S366" s="23" t="n">
        <v>710</v>
      </c>
      <c r="T366" s="23" t="n">
        <v>660</v>
      </c>
      <c r="U366" s="23" t="n">
        <f aca="false">IF(I366="delivery",O366-SUM(Q366+R366),IF(I366="PO",P366-SUM(Q366:R366)))</f>
        <v>-774</v>
      </c>
      <c r="V366" s="43" t="n">
        <v>59.8</v>
      </c>
      <c r="W366" s="43" t="n">
        <v>56.88</v>
      </c>
      <c r="X366" s="43" t="n">
        <f aca="false">W366-V366</f>
        <v>-2.91999999999999</v>
      </c>
      <c r="Y366" s="43"/>
      <c r="Z366" s="43"/>
      <c r="AA366" s="43"/>
      <c r="AB366" s="43"/>
      <c r="AC366" s="43" t="s">
        <v>10482</v>
      </c>
      <c r="AD366" s="43"/>
      <c r="AE366" s="43"/>
      <c r="AF366" s="43"/>
      <c r="AG366" s="43" t="n">
        <v>56.88</v>
      </c>
      <c r="AH366" s="43" t="s">
        <v>11058</v>
      </c>
      <c r="AI366" s="63" t="s">
        <v>11059</v>
      </c>
      <c r="AJ366" s="63" t="s">
        <v>11060</v>
      </c>
      <c r="AK366" s="43"/>
      <c r="AL366" s="43"/>
      <c r="AM366" s="43"/>
      <c r="AN366" s="43" t="s">
        <v>10486</v>
      </c>
      <c r="AO366" s="43" t="s">
        <v>82</v>
      </c>
      <c r="AP366" s="23" t="s">
        <v>189</v>
      </c>
      <c r="BF366" s="23" t="s">
        <v>10498</v>
      </c>
      <c r="BG366" s="1" t="s">
        <v>183</v>
      </c>
    </row>
    <row r="367" s="23" customFormat="true" ht="12.75" hidden="true" customHeight="false" outlineLevel="0" collapsed="false">
      <c r="A367" s="23" t="s">
        <v>1913</v>
      </c>
      <c r="B367" s="23" t="s">
        <v>1914</v>
      </c>
      <c r="C367" s="40" t="s">
        <v>177</v>
      </c>
      <c r="D367" s="23" t="s">
        <v>82</v>
      </c>
      <c r="E367" s="23" t="s">
        <v>1915</v>
      </c>
      <c r="F367" s="23" t="s">
        <v>1916</v>
      </c>
      <c r="G367" s="23" t="n">
        <v>51</v>
      </c>
      <c r="H367" s="23" t="n">
        <v>480</v>
      </c>
      <c r="I367" s="41" t="s">
        <v>188</v>
      </c>
      <c r="K367" s="23" t="n">
        <v>0</v>
      </c>
      <c r="L367" s="23" t="n">
        <v>64</v>
      </c>
      <c r="M367" s="23" t="n">
        <v>0</v>
      </c>
      <c r="N367" s="23" t="n">
        <v>0</v>
      </c>
      <c r="O367" s="23" t="n">
        <f aca="false">K367+L367</f>
        <v>64</v>
      </c>
      <c r="P367" s="23" t="n">
        <f aca="false">K367+L367+M367+N367</f>
        <v>64</v>
      </c>
      <c r="Q367" s="23" t="n">
        <v>0</v>
      </c>
      <c r="R367" s="23" t="n">
        <v>0</v>
      </c>
      <c r="S367" s="23" t="n">
        <v>0</v>
      </c>
      <c r="T367" s="23" t="n">
        <v>0</v>
      </c>
      <c r="U367" s="23" t="n">
        <f aca="false">IF(I367="delivery",O367-SUM(Q367+R367),IF(I367="PO",P367-SUM(Q367:R367)))</f>
        <v>64</v>
      </c>
      <c r="V367" s="43" t="n">
        <v>6.39</v>
      </c>
      <c r="W367" s="43" t="n">
        <v>6.39</v>
      </c>
      <c r="X367" s="43" t="n">
        <f aca="false">W367-V367</f>
        <v>0</v>
      </c>
      <c r="Y367" s="43"/>
      <c r="Z367" s="43"/>
      <c r="AA367" s="43"/>
      <c r="AB367" s="43"/>
      <c r="AC367" s="43" t="s">
        <v>10482</v>
      </c>
      <c r="AD367" s="43"/>
      <c r="AE367" s="43"/>
      <c r="AF367" s="43"/>
      <c r="AG367" s="43" t="n">
        <v>6.39</v>
      </c>
      <c r="AH367" s="43" t="s">
        <v>11061</v>
      </c>
      <c r="AI367" s="63" t="n">
        <v>480</v>
      </c>
      <c r="AJ367" s="63" t="n">
        <v>8</v>
      </c>
      <c r="AK367" s="43"/>
      <c r="AL367" s="43"/>
      <c r="AM367" s="43"/>
      <c r="AN367" s="43" t="s">
        <v>10486</v>
      </c>
      <c r="AO367" s="43" t="s">
        <v>82</v>
      </c>
      <c r="AP367" s="23" t="s">
        <v>189</v>
      </c>
      <c r="BF367" s="23" t="s">
        <v>10498</v>
      </c>
      <c r="BG367" s="1" t="s">
        <v>183</v>
      </c>
    </row>
    <row r="368" s="23" customFormat="true" ht="12.75" hidden="true" customHeight="false" outlineLevel="0" collapsed="false">
      <c r="A368" s="23" t="s">
        <v>1921</v>
      </c>
      <c r="B368" s="23" t="s">
        <v>1922</v>
      </c>
      <c r="C368" s="40" t="s">
        <v>177</v>
      </c>
      <c r="D368" s="23" t="s">
        <v>82</v>
      </c>
      <c r="E368" s="23" t="s">
        <v>1919</v>
      </c>
      <c r="F368" s="23" t="s">
        <v>1923</v>
      </c>
      <c r="G368" s="23" t="n">
        <v>46</v>
      </c>
      <c r="H368" s="23" t="n">
        <v>5000</v>
      </c>
      <c r="I368" s="41" t="s">
        <v>188</v>
      </c>
      <c r="K368" s="23" t="n">
        <v>0</v>
      </c>
      <c r="L368" s="23" t="n">
        <v>0</v>
      </c>
      <c r="M368" s="23" t="n">
        <v>0</v>
      </c>
      <c r="N368" s="23" t="n">
        <v>0</v>
      </c>
      <c r="O368" s="23" t="n">
        <f aca="false">K368+L368</f>
        <v>0</v>
      </c>
      <c r="P368" s="23" t="n">
        <f aca="false">K368+L368+M368+N368</f>
        <v>0</v>
      </c>
      <c r="Q368" s="23" t="n">
        <v>0</v>
      </c>
      <c r="R368" s="23" t="n">
        <v>2536</v>
      </c>
      <c r="S368" s="23" t="n">
        <v>2792</v>
      </c>
      <c r="T368" s="23" t="n">
        <v>2376</v>
      </c>
      <c r="U368" s="23" t="n">
        <f aca="false">IF(I368="delivery",O368-SUM(Q368+R368),IF(I368="PO",P368-SUM(Q368:R368)))</f>
        <v>-2536</v>
      </c>
      <c r="V368" s="43" t="n">
        <v>1.744</v>
      </c>
      <c r="W368" s="43" t="n">
        <v>1.744</v>
      </c>
      <c r="X368" s="43" t="n">
        <f aca="false">W368-V368</f>
        <v>0</v>
      </c>
      <c r="Y368" s="43"/>
      <c r="Z368" s="43"/>
      <c r="AA368" s="43"/>
      <c r="AB368" s="43"/>
      <c r="AC368" s="43" t="s">
        <v>10482</v>
      </c>
      <c r="AD368" s="43"/>
      <c r="AE368" s="43"/>
      <c r="AF368" s="43"/>
      <c r="AG368" s="43" t="n">
        <v>1.744</v>
      </c>
      <c r="AH368" s="43" t="s">
        <v>11062</v>
      </c>
      <c r="AI368" s="63" t="s">
        <v>10824</v>
      </c>
      <c r="AJ368" s="63" t="s">
        <v>11063</v>
      </c>
      <c r="AK368" s="43"/>
      <c r="AL368" s="43"/>
      <c r="AM368" s="43"/>
      <c r="AN368" s="43" t="s">
        <v>10486</v>
      </c>
      <c r="AO368" s="43" t="s">
        <v>82</v>
      </c>
      <c r="AP368" s="23" t="s">
        <v>189</v>
      </c>
      <c r="BF368" s="23" t="s">
        <v>719</v>
      </c>
      <c r="BG368" s="1" t="s">
        <v>183</v>
      </c>
    </row>
    <row r="369" s="23" customFormat="true" ht="12.75" hidden="true" customHeight="false" outlineLevel="0" collapsed="false">
      <c r="A369" s="23" t="s">
        <v>1924</v>
      </c>
      <c r="B369" s="23" t="s">
        <v>1925</v>
      </c>
      <c r="C369" s="40" t="s">
        <v>177</v>
      </c>
      <c r="D369" s="23" t="s">
        <v>82</v>
      </c>
      <c r="E369" s="23" t="s">
        <v>1926</v>
      </c>
      <c r="F369" s="23" t="s">
        <v>1927</v>
      </c>
      <c r="G369" s="23" t="n">
        <v>46</v>
      </c>
      <c r="H369" s="23" t="n">
        <v>5000</v>
      </c>
      <c r="I369" s="41" t="s">
        <v>188</v>
      </c>
      <c r="K369" s="23" t="n">
        <v>0</v>
      </c>
      <c r="L369" s="23" t="n">
        <v>0</v>
      </c>
      <c r="M369" s="23" t="n">
        <v>0</v>
      </c>
      <c r="N369" s="23" t="n">
        <v>0</v>
      </c>
      <c r="O369" s="23" t="n">
        <f aca="false">K369+L369</f>
        <v>0</v>
      </c>
      <c r="P369" s="23" t="n">
        <f aca="false">K369+L369+M369+N369</f>
        <v>0</v>
      </c>
      <c r="Q369" s="23" t="n">
        <v>0</v>
      </c>
      <c r="R369" s="23" t="n">
        <v>2536</v>
      </c>
      <c r="S369" s="23" t="n">
        <v>2792</v>
      </c>
      <c r="T369" s="23" t="n">
        <v>2376</v>
      </c>
      <c r="U369" s="23" t="n">
        <f aca="false">IF(I369="delivery",O369-SUM(Q369+R369),IF(I369="PO",P369-SUM(Q369:R369)))</f>
        <v>-2536</v>
      </c>
      <c r="V369" s="43" t="n">
        <v>2.898</v>
      </c>
      <c r="W369" s="43" t="n">
        <v>2.898</v>
      </c>
      <c r="X369" s="43" t="n">
        <f aca="false">W369-V369</f>
        <v>0</v>
      </c>
      <c r="Y369" s="43"/>
      <c r="Z369" s="43"/>
      <c r="AA369" s="43"/>
      <c r="AB369" s="43"/>
      <c r="AC369" s="43" t="s">
        <v>10482</v>
      </c>
      <c r="AD369" s="43"/>
      <c r="AE369" s="43"/>
      <c r="AF369" s="43"/>
      <c r="AG369" s="43" t="n">
        <v>2.898</v>
      </c>
      <c r="AH369" s="43" t="s">
        <v>11064</v>
      </c>
      <c r="AI369" s="63" t="s">
        <v>10824</v>
      </c>
      <c r="AJ369" s="63" t="s">
        <v>11063</v>
      </c>
      <c r="AK369" s="43"/>
      <c r="AL369" s="43"/>
      <c r="AM369" s="43"/>
      <c r="AN369" s="43" t="s">
        <v>10486</v>
      </c>
      <c r="AO369" s="43" t="s">
        <v>82</v>
      </c>
      <c r="AP369" s="23" t="s">
        <v>189</v>
      </c>
      <c r="BF369" s="23" t="s">
        <v>719</v>
      </c>
      <c r="BG369" s="1" t="s">
        <v>183</v>
      </c>
    </row>
    <row r="370" s="23" customFormat="true" ht="12.75" hidden="true" customHeight="false" outlineLevel="0" collapsed="false">
      <c r="A370" s="23" t="s">
        <v>1932</v>
      </c>
      <c r="B370" s="23" t="s">
        <v>1933</v>
      </c>
      <c r="C370" s="40" t="s">
        <v>177</v>
      </c>
      <c r="D370" s="23" t="s">
        <v>82</v>
      </c>
      <c r="E370" s="23" t="s">
        <v>1934</v>
      </c>
      <c r="F370" s="23" t="s">
        <v>1935</v>
      </c>
      <c r="G370" s="23" t="n">
        <v>31</v>
      </c>
      <c r="H370" s="23" t="n">
        <v>500</v>
      </c>
      <c r="I370" s="41" t="s">
        <v>188</v>
      </c>
      <c r="K370" s="23" t="n">
        <v>0</v>
      </c>
      <c r="L370" s="23" t="n">
        <v>0</v>
      </c>
      <c r="M370" s="23" t="n">
        <v>0</v>
      </c>
      <c r="N370" s="23" t="n">
        <v>0</v>
      </c>
      <c r="O370" s="23" t="n">
        <f aca="false">K370+L370</f>
        <v>0</v>
      </c>
      <c r="P370" s="23" t="n">
        <f aca="false">K370+L370+M370+N370</f>
        <v>0</v>
      </c>
      <c r="Q370" s="23" t="n">
        <v>0</v>
      </c>
      <c r="R370" s="23" t="n">
        <v>682</v>
      </c>
      <c r="S370" s="23" t="n">
        <v>2028</v>
      </c>
      <c r="T370" s="23" t="n">
        <v>1254</v>
      </c>
      <c r="U370" s="23" t="n">
        <f aca="false">IF(I370="delivery",O370-SUM(Q370+R370),IF(I370="PO",P370-SUM(Q370:R370)))</f>
        <v>-682</v>
      </c>
      <c r="V370" s="43" t="n">
        <v>36.02</v>
      </c>
      <c r="W370" s="43" t="n">
        <v>36.02</v>
      </c>
      <c r="X370" s="43" t="n">
        <f aca="false">W370-V370</f>
        <v>0</v>
      </c>
      <c r="Y370" s="43"/>
      <c r="Z370" s="43"/>
      <c r="AA370" s="43"/>
      <c r="AB370" s="43"/>
      <c r="AC370" s="43" t="s">
        <v>10482</v>
      </c>
      <c r="AD370" s="43"/>
      <c r="AE370" s="43"/>
      <c r="AF370" s="43"/>
      <c r="AG370" s="43" t="n">
        <v>36.02</v>
      </c>
      <c r="AH370" s="43" t="s">
        <v>11065</v>
      </c>
      <c r="AI370" s="63" t="n">
        <v>500</v>
      </c>
      <c r="AJ370" s="63" t="n">
        <v>4</v>
      </c>
      <c r="AK370" s="43"/>
      <c r="AL370" s="43"/>
      <c r="AM370" s="43"/>
      <c r="AN370" s="43" t="s">
        <v>10486</v>
      </c>
      <c r="AO370" s="43" t="s">
        <v>82</v>
      </c>
      <c r="AP370" s="23" t="s">
        <v>189</v>
      </c>
      <c r="BF370" s="23" t="s">
        <v>10498</v>
      </c>
      <c r="BG370" s="1" t="s">
        <v>183</v>
      </c>
    </row>
    <row r="371" s="23" customFormat="true" ht="12.75" hidden="true" customHeight="false" outlineLevel="0" collapsed="false">
      <c r="A371" s="23" t="s">
        <v>1936</v>
      </c>
      <c r="B371" s="23" t="s">
        <v>1937</v>
      </c>
      <c r="C371" s="40" t="s">
        <v>177</v>
      </c>
      <c r="D371" s="23" t="s">
        <v>82</v>
      </c>
      <c r="E371" s="23" t="s">
        <v>1938</v>
      </c>
      <c r="F371" s="23" t="s">
        <v>1939</v>
      </c>
      <c r="G371" s="23" t="n">
        <v>31</v>
      </c>
      <c r="H371" s="23" t="n">
        <v>1000</v>
      </c>
      <c r="I371" s="41" t="s">
        <v>188</v>
      </c>
      <c r="K371" s="23" t="n">
        <v>0</v>
      </c>
      <c r="L371" s="23" t="n">
        <v>8420</v>
      </c>
      <c r="M371" s="23" t="n">
        <v>0</v>
      </c>
      <c r="N371" s="23" t="n">
        <v>0</v>
      </c>
      <c r="O371" s="23" t="n">
        <f aca="false">K371+L371</f>
        <v>8420</v>
      </c>
      <c r="P371" s="23" t="n">
        <f aca="false">K371+L371+M371+N371</f>
        <v>8420</v>
      </c>
      <c r="Q371" s="23" t="n">
        <v>3530</v>
      </c>
      <c r="R371" s="23" t="n">
        <v>9570</v>
      </c>
      <c r="S371" s="23" t="n">
        <v>6620</v>
      </c>
      <c r="T371" s="23" t="n">
        <v>6640</v>
      </c>
      <c r="U371" s="23" t="n">
        <f aca="false">IF(I371="delivery",O371-SUM(Q371+R371),IF(I371="PO",P371-SUM(Q371:R371)))</f>
        <v>-4680</v>
      </c>
      <c r="V371" s="43" t="n">
        <v>2.862</v>
      </c>
      <c r="W371" s="43" t="n">
        <v>2.79</v>
      </c>
      <c r="X371" s="43" t="n">
        <f aca="false">W371-V371</f>
        <v>-0.0720000000000001</v>
      </c>
      <c r="Y371" s="43"/>
      <c r="Z371" s="43"/>
      <c r="AA371" s="43"/>
      <c r="AB371" s="43"/>
      <c r="AC371" s="43" t="s">
        <v>10482</v>
      </c>
      <c r="AD371" s="43"/>
      <c r="AE371" s="43"/>
      <c r="AF371" s="43"/>
      <c r="AG371" s="43" t="n">
        <v>2.79</v>
      </c>
      <c r="AH371" s="43" t="s">
        <v>11066</v>
      </c>
      <c r="AI371" s="63" t="s">
        <v>10609</v>
      </c>
      <c r="AJ371" s="63" t="s">
        <v>10680</v>
      </c>
      <c r="AK371" s="43"/>
      <c r="AL371" s="43"/>
      <c r="AM371" s="43"/>
      <c r="AN371" s="43" t="s">
        <v>10486</v>
      </c>
      <c r="AO371" s="43" t="s">
        <v>82</v>
      </c>
      <c r="AP371" s="23" t="s">
        <v>189</v>
      </c>
      <c r="BF371" s="23" t="s">
        <v>10498</v>
      </c>
      <c r="BG371" s="1" t="s">
        <v>183</v>
      </c>
    </row>
    <row r="372" s="23" customFormat="true" ht="12.75" hidden="true" customHeight="false" outlineLevel="0" collapsed="false">
      <c r="A372" s="23" t="s">
        <v>1940</v>
      </c>
      <c r="B372" s="23" t="s">
        <v>1941</v>
      </c>
      <c r="C372" s="40" t="s">
        <v>177</v>
      </c>
      <c r="D372" s="23" t="s">
        <v>82</v>
      </c>
      <c r="E372" s="23" t="s">
        <v>1942</v>
      </c>
      <c r="F372" s="23" t="s">
        <v>1943</v>
      </c>
      <c r="G372" s="23" t="n">
        <v>36</v>
      </c>
      <c r="H372" s="23" t="n">
        <v>100</v>
      </c>
      <c r="I372" s="41" t="s">
        <v>188</v>
      </c>
      <c r="K372" s="23" t="n">
        <v>0</v>
      </c>
      <c r="L372" s="23" t="n">
        <v>0</v>
      </c>
      <c r="M372" s="23" t="n">
        <v>0</v>
      </c>
      <c r="N372" s="23" t="n">
        <v>0</v>
      </c>
      <c r="O372" s="23" t="n">
        <f aca="false">K372+L372</f>
        <v>0</v>
      </c>
      <c r="P372" s="23" t="n">
        <f aca="false">K372+L372+M372+N372</f>
        <v>0</v>
      </c>
      <c r="Q372" s="23" t="n">
        <v>0</v>
      </c>
      <c r="R372" s="23" t="n">
        <v>44</v>
      </c>
      <c r="S372" s="23" t="n">
        <v>142</v>
      </c>
      <c r="T372" s="23" t="n">
        <v>798</v>
      </c>
      <c r="U372" s="23" t="n">
        <f aca="false">IF(I372="delivery",O372-SUM(Q372+R372),IF(I372="PO",P372-SUM(Q372:R372)))</f>
        <v>-44</v>
      </c>
      <c r="V372" s="43" t="n">
        <v>3.51</v>
      </c>
      <c r="W372" s="43" t="n">
        <v>3.51</v>
      </c>
      <c r="X372" s="43" t="n">
        <f aca="false">W372-V372</f>
        <v>0</v>
      </c>
      <c r="Y372" s="43"/>
      <c r="Z372" s="43"/>
      <c r="AA372" s="43"/>
      <c r="AB372" s="43"/>
      <c r="AC372" s="43" t="s">
        <v>10482</v>
      </c>
      <c r="AD372" s="43"/>
      <c r="AE372" s="43"/>
      <c r="AF372" s="43"/>
      <c r="AG372" s="43" t="n">
        <v>3.51</v>
      </c>
      <c r="AH372" s="43" t="s">
        <v>11067</v>
      </c>
      <c r="AI372" s="63" t="n">
        <v>100</v>
      </c>
      <c r="AJ372" s="63" t="n">
        <v>5</v>
      </c>
      <c r="AK372" s="43"/>
      <c r="AL372" s="43"/>
      <c r="AM372" s="43"/>
      <c r="AN372" s="43" t="s">
        <v>10486</v>
      </c>
      <c r="AO372" s="43" t="s">
        <v>82</v>
      </c>
      <c r="AP372" s="23" t="s">
        <v>189</v>
      </c>
      <c r="BF372" s="23" t="s">
        <v>10498</v>
      </c>
      <c r="BG372" s="1" t="s">
        <v>183</v>
      </c>
    </row>
    <row r="373" s="23" customFormat="true" ht="12.75" hidden="true" customHeight="false" outlineLevel="0" collapsed="false">
      <c r="A373" s="23" t="s">
        <v>1944</v>
      </c>
      <c r="B373" s="23" t="s">
        <v>1945</v>
      </c>
      <c r="C373" s="40" t="s">
        <v>177</v>
      </c>
      <c r="D373" s="23" t="s">
        <v>82</v>
      </c>
      <c r="E373" s="23" t="s">
        <v>1946</v>
      </c>
      <c r="F373" s="23" t="s">
        <v>1947</v>
      </c>
      <c r="G373" s="23" t="n">
        <v>31</v>
      </c>
      <c r="H373" s="23" t="n">
        <v>2500</v>
      </c>
      <c r="I373" s="41" t="s">
        <v>188</v>
      </c>
      <c r="K373" s="23" t="n">
        <v>0</v>
      </c>
      <c r="L373" s="23" t="n">
        <v>16630</v>
      </c>
      <c r="M373" s="23" t="n">
        <v>0</v>
      </c>
      <c r="N373" s="23" t="n">
        <v>0</v>
      </c>
      <c r="O373" s="23" t="n">
        <f aca="false">K373+L373</f>
        <v>16630</v>
      </c>
      <c r="P373" s="23" t="n">
        <f aca="false">K373+L373+M373+N373</f>
        <v>16630</v>
      </c>
      <c r="Q373" s="23" t="n">
        <v>7060</v>
      </c>
      <c r="R373" s="23" t="n">
        <v>19140</v>
      </c>
      <c r="S373" s="23" t="n">
        <v>13240</v>
      </c>
      <c r="T373" s="23" t="n">
        <v>13280</v>
      </c>
      <c r="U373" s="23" t="n">
        <f aca="false">IF(I373="delivery",O373-SUM(Q373+R373),IF(I373="PO",P373-SUM(Q373:R373)))</f>
        <v>-9570</v>
      </c>
      <c r="V373" s="43" t="n">
        <v>2.23</v>
      </c>
      <c r="W373" s="43" t="n">
        <v>2.08</v>
      </c>
      <c r="X373" s="43" t="n">
        <f aca="false">W373-V373</f>
        <v>-0.15</v>
      </c>
      <c r="Y373" s="43"/>
      <c r="Z373" s="43"/>
      <c r="AA373" s="43"/>
      <c r="AB373" s="43"/>
      <c r="AC373" s="43" t="s">
        <v>10482</v>
      </c>
      <c r="AD373" s="43"/>
      <c r="AE373" s="43"/>
      <c r="AF373" s="43"/>
      <c r="AG373" s="43" t="n">
        <v>2.08</v>
      </c>
      <c r="AH373" s="43" t="s">
        <v>11068</v>
      </c>
      <c r="AI373" s="63" t="s">
        <v>11069</v>
      </c>
      <c r="AJ373" s="63" t="s">
        <v>10680</v>
      </c>
      <c r="AK373" s="43"/>
      <c r="AL373" s="43"/>
      <c r="AM373" s="43"/>
      <c r="AN373" s="43" t="s">
        <v>10486</v>
      </c>
      <c r="AO373" s="43" t="s">
        <v>82</v>
      </c>
      <c r="AP373" s="23" t="s">
        <v>189</v>
      </c>
      <c r="BF373" s="23" t="s">
        <v>10498</v>
      </c>
      <c r="BG373" s="1" t="s">
        <v>183</v>
      </c>
    </row>
    <row r="374" s="23" customFormat="true" ht="12.75" hidden="true" customHeight="false" outlineLevel="0" collapsed="false">
      <c r="A374" s="23" t="s">
        <v>1952</v>
      </c>
      <c r="B374" s="23" t="s">
        <v>1953</v>
      </c>
      <c r="C374" s="40" t="s">
        <v>177</v>
      </c>
      <c r="D374" s="23" t="s">
        <v>82</v>
      </c>
      <c r="E374" s="23" t="s">
        <v>1954</v>
      </c>
      <c r="F374" s="23" t="s">
        <v>1955</v>
      </c>
      <c r="G374" s="23" t="n">
        <v>31</v>
      </c>
      <c r="H374" s="23" t="n">
        <v>1000</v>
      </c>
      <c r="I374" s="41" t="s">
        <v>188</v>
      </c>
      <c r="K374" s="23" t="n">
        <v>0</v>
      </c>
      <c r="L374" s="23" t="n">
        <v>0</v>
      </c>
      <c r="M374" s="23" t="n">
        <v>0</v>
      </c>
      <c r="N374" s="23" t="n">
        <v>0</v>
      </c>
      <c r="O374" s="23" t="n">
        <f aca="false">K374+L374</f>
        <v>0</v>
      </c>
      <c r="P374" s="23" t="n">
        <f aca="false">K374+L374+M374+N374</f>
        <v>0</v>
      </c>
      <c r="Q374" s="23" t="n">
        <v>0</v>
      </c>
      <c r="R374" s="23" t="n">
        <v>6820</v>
      </c>
      <c r="S374" s="23" t="n">
        <v>20280</v>
      </c>
      <c r="T374" s="23" t="n">
        <v>12540</v>
      </c>
      <c r="U374" s="23" t="n">
        <f aca="false">IF(I374="delivery",O374-SUM(Q374+R374),IF(I374="PO",P374-SUM(Q374:R374)))</f>
        <v>-6820</v>
      </c>
      <c r="V374" s="43" t="n">
        <v>2.82</v>
      </c>
      <c r="W374" s="43" t="n">
        <v>2.63</v>
      </c>
      <c r="X374" s="43" t="n">
        <f aca="false">W374-V374</f>
        <v>-0.19</v>
      </c>
      <c r="Y374" s="43"/>
      <c r="Z374" s="43"/>
      <c r="AA374" s="43"/>
      <c r="AB374" s="43"/>
      <c r="AC374" s="43" t="s">
        <v>10482</v>
      </c>
      <c r="AD374" s="43"/>
      <c r="AE374" s="43"/>
      <c r="AF374" s="43"/>
      <c r="AG374" s="43" t="n">
        <v>2.63</v>
      </c>
      <c r="AH374" s="43" t="s">
        <v>11070</v>
      </c>
      <c r="AI374" s="63" t="s">
        <v>11071</v>
      </c>
      <c r="AJ374" s="63" t="s">
        <v>10680</v>
      </c>
      <c r="AK374" s="43"/>
      <c r="AL374" s="43"/>
      <c r="AM374" s="43"/>
      <c r="AN374" s="43" t="s">
        <v>10486</v>
      </c>
      <c r="AO374" s="43" t="s">
        <v>82</v>
      </c>
      <c r="AP374" s="23" t="s">
        <v>189</v>
      </c>
      <c r="BF374" s="23" t="s">
        <v>10498</v>
      </c>
      <c r="BG374" s="1" t="s">
        <v>183</v>
      </c>
    </row>
    <row r="375" s="23" customFormat="true" ht="12.75" hidden="true" customHeight="false" outlineLevel="0" collapsed="false">
      <c r="A375" s="23" t="s">
        <v>1956</v>
      </c>
      <c r="B375" s="23" t="s">
        <v>1957</v>
      </c>
      <c r="C375" s="40" t="s">
        <v>177</v>
      </c>
      <c r="D375" s="23" t="s">
        <v>82</v>
      </c>
      <c r="E375" s="23" t="s">
        <v>1958</v>
      </c>
      <c r="F375" s="23" t="s">
        <v>1959</v>
      </c>
      <c r="G375" s="23" t="n">
        <v>31</v>
      </c>
      <c r="H375" s="23" t="n">
        <v>100</v>
      </c>
      <c r="I375" s="41" t="s">
        <v>188</v>
      </c>
      <c r="K375" s="23" t="n">
        <v>0</v>
      </c>
      <c r="L375" s="23" t="n">
        <v>0</v>
      </c>
      <c r="M375" s="23" t="n">
        <v>0</v>
      </c>
      <c r="N375" s="23" t="n">
        <v>100</v>
      </c>
      <c r="O375" s="23" t="n">
        <f aca="false">K375+L375</f>
        <v>0</v>
      </c>
      <c r="P375" s="23" t="n">
        <f aca="false">K375+L375+M375+N375</f>
        <v>100</v>
      </c>
      <c r="Q375" s="23" t="n">
        <v>10</v>
      </c>
      <c r="R375" s="23" t="n">
        <v>84</v>
      </c>
      <c r="S375" s="23" t="n">
        <v>34</v>
      </c>
      <c r="T375" s="23" t="n">
        <v>76</v>
      </c>
      <c r="U375" s="23" t="n">
        <f aca="false">IF(I375="delivery",O375-SUM(Q375+R375),IF(I375="PO",P375-SUM(Q375:R375)))</f>
        <v>6</v>
      </c>
      <c r="V375" s="43" t="n">
        <v>65.1</v>
      </c>
      <c r="W375" s="43" t="n">
        <v>65.1</v>
      </c>
      <c r="X375" s="43" t="n">
        <f aca="false">W375-V375</f>
        <v>0</v>
      </c>
      <c r="Y375" s="43"/>
      <c r="Z375" s="43"/>
      <c r="AA375" s="43"/>
      <c r="AB375" s="43"/>
      <c r="AC375" s="43" t="s">
        <v>10482</v>
      </c>
      <c r="AD375" s="43"/>
      <c r="AE375" s="43"/>
      <c r="AF375" s="43"/>
      <c r="AG375" s="43" t="n">
        <v>65.1</v>
      </c>
      <c r="AH375" s="43" t="s">
        <v>11072</v>
      </c>
      <c r="AI375" s="63" t="n">
        <v>100</v>
      </c>
      <c r="AJ375" s="63" t="n">
        <v>4</v>
      </c>
      <c r="AK375" s="43"/>
      <c r="AL375" s="43"/>
      <c r="AM375" s="43"/>
      <c r="AN375" s="43" t="s">
        <v>10486</v>
      </c>
      <c r="AO375" s="43" t="s">
        <v>82</v>
      </c>
      <c r="AP375" s="23" t="s">
        <v>189</v>
      </c>
      <c r="BF375" s="23" t="s">
        <v>10498</v>
      </c>
      <c r="BG375" s="1" t="s">
        <v>183</v>
      </c>
    </row>
    <row r="376" s="23" customFormat="true" ht="12.75" hidden="true" customHeight="false" outlineLevel="0" collapsed="false">
      <c r="A376" s="23" t="s">
        <v>1964</v>
      </c>
      <c r="B376" s="23" t="s">
        <v>1965</v>
      </c>
      <c r="C376" s="40" t="s">
        <v>177</v>
      </c>
      <c r="D376" s="23" t="s">
        <v>82</v>
      </c>
      <c r="E376" s="23" t="s">
        <v>1966</v>
      </c>
      <c r="F376" s="23" t="s">
        <v>1967</v>
      </c>
      <c r="G376" s="23" t="n">
        <v>31</v>
      </c>
      <c r="H376" s="23" t="n">
        <v>250</v>
      </c>
      <c r="I376" s="41" t="s">
        <v>188</v>
      </c>
      <c r="K376" s="23" t="n">
        <v>0</v>
      </c>
      <c r="L376" s="23" t="n">
        <v>0</v>
      </c>
      <c r="M376" s="23" t="n">
        <v>0</v>
      </c>
      <c r="N376" s="23" t="n">
        <v>0</v>
      </c>
      <c r="O376" s="23" t="n">
        <f aca="false">K376+L376</f>
        <v>0</v>
      </c>
      <c r="P376" s="23" t="n">
        <f aca="false">K376+L376+M376+N376</f>
        <v>0</v>
      </c>
      <c r="Q376" s="23" t="n">
        <v>0</v>
      </c>
      <c r="R376" s="23" t="n">
        <v>1364</v>
      </c>
      <c r="S376" s="23" t="n">
        <v>4056</v>
      </c>
      <c r="T376" s="23" t="n">
        <v>2508</v>
      </c>
      <c r="U376" s="23" t="n">
        <f aca="false">IF(I376="delivery",O376-SUM(Q376+R376),IF(I376="PO",P376-SUM(Q376:R376)))</f>
        <v>-1364</v>
      </c>
      <c r="V376" s="43" t="n">
        <v>3.578</v>
      </c>
      <c r="W376" s="43" t="n">
        <v>3.23</v>
      </c>
      <c r="X376" s="43" t="n">
        <f aca="false">W376-V376</f>
        <v>-0.348</v>
      </c>
      <c r="Y376" s="43"/>
      <c r="Z376" s="43"/>
      <c r="AA376" s="43"/>
      <c r="AB376" s="43"/>
      <c r="AC376" s="43" t="s">
        <v>10482</v>
      </c>
      <c r="AD376" s="43"/>
      <c r="AE376" s="43"/>
      <c r="AF376" s="43"/>
      <c r="AG376" s="43" t="n">
        <v>3.23</v>
      </c>
      <c r="AH376" s="43" t="s">
        <v>11073</v>
      </c>
      <c r="AI376" s="63" t="s">
        <v>10905</v>
      </c>
      <c r="AJ376" s="63" t="s">
        <v>10680</v>
      </c>
      <c r="AK376" s="43"/>
      <c r="AL376" s="43"/>
      <c r="AM376" s="43"/>
      <c r="AN376" s="43" t="s">
        <v>10486</v>
      </c>
      <c r="AO376" s="43" t="s">
        <v>82</v>
      </c>
      <c r="AP376" s="23" t="s">
        <v>189</v>
      </c>
      <c r="BF376" s="23" t="s">
        <v>10498</v>
      </c>
      <c r="BG376" s="1" t="s">
        <v>183</v>
      </c>
    </row>
    <row r="377" s="23" customFormat="true" ht="12.75" hidden="true" customHeight="false" outlineLevel="0" collapsed="false">
      <c r="A377" s="23" t="s">
        <v>1266</v>
      </c>
      <c r="B377" s="23" t="s">
        <v>1267</v>
      </c>
      <c r="C377" s="40" t="s">
        <v>177</v>
      </c>
      <c r="D377" s="23" t="s">
        <v>82</v>
      </c>
      <c r="E377" s="23" t="s">
        <v>1268</v>
      </c>
      <c r="F377" s="23" t="s">
        <v>1269</v>
      </c>
      <c r="G377" s="23" t="n">
        <v>55</v>
      </c>
      <c r="H377" s="23" t="n">
        <v>1</v>
      </c>
      <c r="I377" s="41" t="s">
        <v>188</v>
      </c>
      <c r="K377" s="23" t="n">
        <v>0</v>
      </c>
      <c r="L377" s="23" t="n">
        <v>0</v>
      </c>
      <c r="M377" s="23" t="n">
        <v>0</v>
      </c>
      <c r="N377" s="23" t="n">
        <v>0</v>
      </c>
      <c r="O377" s="23" t="n">
        <f aca="false">K377+L377</f>
        <v>0</v>
      </c>
      <c r="P377" s="23" t="n">
        <f aca="false">K377+L377+M377+N377</f>
        <v>0</v>
      </c>
      <c r="Q377" s="23" t="n">
        <v>24</v>
      </c>
      <c r="R377" s="23" t="n">
        <v>64</v>
      </c>
      <c r="S377" s="23" t="n">
        <v>24</v>
      </c>
      <c r="T377" s="23" t="n">
        <v>24</v>
      </c>
      <c r="U377" s="23" t="n">
        <f aca="false">IF(I377="delivery",O377-SUM(Q377+R377),IF(I377="PO",P377-SUM(Q377:R377)))</f>
        <v>-88</v>
      </c>
      <c r="V377" s="43" t="n">
        <v>53.36</v>
      </c>
      <c r="W377" s="43" t="n">
        <v>51.64</v>
      </c>
      <c r="X377" s="43" t="n">
        <f aca="false">W377-V377</f>
        <v>-1.72</v>
      </c>
      <c r="Y377" s="43"/>
      <c r="Z377" s="43"/>
      <c r="AA377" s="43"/>
      <c r="AB377" s="43"/>
      <c r="AC377" s="43" t="s">
        <v>10482</v>
      </c>
      <c r="AD377" s="43"/>
      <c r="AE377" s="43"/>
      <c r="AF377" s="43"/>
      <c r="AG377" s="43" t="n">
        <v>51.64</v>
      </c>
      <c r="AH377" s="43" t="s">
        <v>11074</v>
      </c>
      <c r="AI377" s="63" t="n">
        <v>1000</v>
      </c>
      <c r="AJ377" s="63" t="n">
        <v>12</v>
      </c>
      <c r="AK377" s="43" t="s">
        <v>1267</v>
      </c>
      <c r="AL377" s="43"/>
      <c r="AM377" s="43"/>
      <c r="AN377" s="43"/>
      <c r="AO377" s="43" t="s">
        <v>82</v>
      </c>
      <c r="AP377" s="23" t="s">
        <v>194</v>
      </c>
      <c r="BF377" s="68" t="s">
        <v>10507</v>
      </c>
      <c r="BG377" s="1" t="s">
        <v>183</v>
      </c>
    </row>
    <row r="378" s="23" customFormat="true" ht="12.75" hidden="true" customHeight="false" outlineLevel="0" collapsed="false">
      <c r="A378" s="23" t="s">
        <v>1976</v>
      </c>
      <c r="B378" s="23" t="s">
        <v>1977</v>
      </c>
      <c r="C378" s="40" t="s">
        <v>177</v>
      </c>
      <c r="D378" s="23" t="s">
        <v>82</v>
      </c>
      <c r="E378" s="23" t="s">
        <v>1974</v>
      </c>
      <c r="F378" s="23" t="s">
        <v>1978</v>
      </c>
      <c r="G378" s="23" t="n">
        <v>55</v>
      </c>
      <c r="H378" s="23" t="n">
        <v>1</v>
      </c>
      <c r="I378" s="41" t="s">
        <v>188</v>
      </c>
      <c r="K378" s="23" t="n">
        <v>0</v>
      </c>
      <c r="L378" s="23" t="n">
        <v>0</v>
      </c>
      <c r="M378" s="23" t="n">
        <v>1000</v>
      </c>
      <c r="N378" s="23" t="n">
        <v>0</v>
      </c>
      <c r="O378" s="23" t="n">
        <f aca="false">K378+L378</f>
        <v>0</v>
      </c>
      <c r="P378" s="23" t="n">
        <f aca="false">K378+L378+M378+N378</f>
        <v>1000</v>
      </c>
      <c r="Q378" s="23" t="n">
        <v>842</v>
      </c>
      <c r="R378" s="23" t="n">
        <v>2868</v>
      </c>
      <c r="S378" s="23" t="n">
        <v>2604</v>
      </c>
      <c r="T378" s="23" t="n">
        <v>2226</v>
      </c>
      <c r="U378" s="23" t="n">
        <f aca="false">IF(I378="delivery",O378-SUM(Q378+R378),IF(I378="PO",P378-SUM(Q378:R378)))</f>
        <v>-2710</v>
      </c>
      <c r="V378" s="70" t="n">
        <v>25</v>
      </c>
      <c r="W378" s="43" t="n">
        <v>20.09</v>
      </c>
      <c r="X378" s="43" t="n">
        <f aca="false">W378-V378</f>
        <v>-4.91</v>
      </c>
      <c r="Y378" s="43"/>
      <c r="Z378" s="43"/>
      <c r="AA378" s="43"/>
      <c r="AB378" s="43"/>
      <c r="AC378" s="43" t="s">
        <v>10482</v>
      </c>
      <c r="AD378" s="43"/>
      <c r="AE378" s="43"/>
      <c r="AF378" s="43"/>
      <c r="AG378" s="43" t="n">
        <v>20.09</v>
      </c>
      <c r="AH378" s="43" t="s">
        <v>11075</v>
      </c>
      <c r="AI378" s="63" t="n">
        <v>1000</v>
      </c>
      <c r="AJ378" s="63" t="n">
        <v>8</v>
      </c>
      <c r="AK378" s="43"/>
      <c r="AL378" s="43"/>
      <c r="AM378" s="43"/>
      <c r="AN378" s="43" t="s">
        <v>10486</v>
      </c>
      <c r="AO378" s="43" t="s">
        <v>82</v>
      </c>
      <c r="AP378" s="23" t="s">
        <v>189</v>
      </c>
      <c r="BF378" s="66" t="s">
        <v>11076</v>
      </c>
      <c r="BG378" s="1" t="s">
        <v>183</v>
      </c>
    </row>
    <row r="379" s="23" customFormat="true" ht="12.75" hidden="true" customHeight="false" outlineLevel="0" collapsed="false">
      <c r="A379" s="23" t="s">
        <v>1983</v>
      </c>
      <c r="B379" s="23" t="s">
        <v>1984</v>
      </c>
      <c r="C379" s="40" t="s">
        <v>177</v>
      </c>
      <c r="D379" s="23" t="s">
        <v>82</v>
      </c>
      <c r="E379" s="23" t="s">
        <v>1985</v>
      </c>
      <c r="F379" s="23" t="s">
        <v>1986</v>
      </c>
      <c r="G379" s="23" t="n">
        <v>55</v>
      </c>
      <c r="H379" s="23" t="n">
        <v>1</v>
      </c>
      <c r="I379" s="41" t="s">
        <v>188</v>
      </c>
      <c r="K379" s="23" t="n">
        <v>0</v>
      </c>
      <c r="L379" s="23" t="n">
        <v>0</v>
      </c>
      <c r="M379" s="23" t="n">
        <v>1000</v>
      </c>
      <c r="N379" s="23" t="n">
        <v>0</v>
      </c>
      <c r="O379" s="23" t="n">
        <f aca="false">K379+L379</f>
        <v>0</v>
      </c>
      <c r="P379" s="23" t="n">
        <f aca="false">K379+L379+M379+N379</f>
        <v>1000</v>
      </c>
      <c r="Q379" s="23" t="n">
        <v>842</v>
      </c>
      <c r="R379" s="23" t="n">
        <v>2868</v>
      </c>
      <c r="S379" s="23" t="n">
        <v>2604</v>
      </c>
      <c r="T379" s="23" t="n">
        <v>2226</v>
      </c>
      <c r="U379" s="23" t="n">
        <f aca="false">IF(I379="delivery",O379-SUM(Q379+R379),IF(I379="PO",P379-SUM(Q379:R379)))</f>
        <v>-2710</v>
      </c>
      <c r="V379" s="70" t="n">
        <v>23</v>
      </c>
      <c r="W379" s="43" t="n">
        <v>18.7</v>
      </c>
      <c r="X379" s="43" t="n">
        <f aca="false">W379-V379</f>
        <v>-4.3</v>
      </c>
      <c r="Y379" s="43"/>
      <c r="Z379" s="43"/>
      <c r="AA379" s="43"/>
      <c r="AB379" s="43"/>
      <c r="AC379" s="43" t="s">
        <v>10482</v>
      </c>
      <c r="AD379" s="43"/>
      <c r="AE379" s="43"/>
      <c r="AF379" s="43"/>
      <c r="AG379" s="43" t="n">
        <v>18.7</v>
      </c>
      <c r="AH379" s="43" t="s">
        <v>11077</v>
      </c>
      <c r="AI379" s="63" t="n">
        <v>1000</v>
      </c>
      <c r="AJ379" s="63" t="n">
        <v>8</v>
      </c>
      <c r="AK379" s="43"/>
      <c r="AL379" s="43"/>
      <c r="AM379" s="43"/>
      <c r="AN379" s="43" t="s">
        <v>10486</v>
      </c>
      <c r="AO379" s="43" t="s">
        <v>82</v>
      </c>
      <c r="AP379" s="23" t="s">
        <v>189</v>
      </c>
      <c r="BF379" s="66" t="s">
        <v>11076</v>
      </c>
      <c r="BG379" s="1" t="s">
        <v>183</v>
      </c>
    </row>
    <row r="380" s="23" customFormat="true" ht="12.75" hidden="true" customHeight="false" outlineLevel="0" collapsed="false">
      <c r="A380" s="23" t="s">
        <v>1991</v>
      </c>
      <c r="B380" s="23" t="s">
        <v>1992</v>
      </c>
      <c r="C380" s="40" t="s">
        <v>177</v>
      </c>
      <c r="D380" s="23" t="s">
        <v>82</v>
      </c>
      <c r="E380" s="23" t="s">
        <v>1993</v>
      </c>
      <c r="F380" s="23" t="s">
        <v>1994</v>
      </c>
      <c r="G380" s="23" t="n">
        <v>55</v>
      </c>
      <c r="H380" s="23" t="n">
        <v>1</v>
      </c>
      <c r="I380" s="41" t="s">
        <v>188</v>
      </c>
      <c r="K380" s="23" t="n">
        <v>0</v>
      </c>
      <c r="L380" s="23" t="n">
        <v>0</v>
      </c>
      <c r="M380" s="23" t="n">
        <v>1000</v>
      </c>
      <c r="N380" s="23" t="n">
        <v>0</v>
      </c>
      <c r="O380" s="23" t="n">
        <f aca="false">K380+L380</f>
        <v>0</v>
      </c>
      <c r="P380" s="23" t="n">
        <f aca="false">K380+L380+M380+N380</f>
        <v>1000</v>
      </c>
      <c r="Q380" s="23" t="n">
        <v>842</v>
      </c>
      <c r="R380" s="23" t="n">
        <v>2868</v>
      </c>
      <c r="S380" s="23" t="n">
        <v>2604</v>
      </c>
      <c r="T380" s="23" t="n">
        <v>2226</v>
      </c>
      <c r="U380" s="23" t="n">
        <f aca="false">IF(I380="delivery",O380-SUM(Q380+R380),IF(I380="PO",P380-SUM(Q380:R380)))</f>
        <v>-2710</v>
      </c>
      <c r="V380" s="69" t="n">
        <v>23</v>
      </c>
      <c r="W380" s="43" t="n">
        <v>19.4</v>
      </c>
      <c r="X380" s="43" t="n">
        <f aca="false">W380-V380</f>
        <v>-3.6</v>
      </c>
      <c r="Y380" s="43"/>
      <c r="Z380" s="43"/>
      <c r="AA380" s="43"/>
      <c r="AB380" s="43"/>
      <c r="AC380" s="43" t="s">
        <v>10482</v>
      </c>
      <c r="AD380" s="43"/>
      <c r="AE380" s="43"/>
      <c r="AF380" s="43"/>
      <c r="AG380" s="43" t="n">
        <v>19.4</v>
      </c>
      <c r="AH380" s="43" t="s">
        <v>11078</v>
      </c>
      <c r="AI380" s="63" t="n">
        <v>1000</v>
      </c>
      <c r="AJ380" s="63" t="n">
        <v>8</v>
      </c>
      <c r="AK380" s="43"/>
      <c r="AL380" s="43"/>
      <c r="AM380" s="43"/>
      <c r="AN380" s="43" t="s">
        <v>10486</v>
      </c>
      <c r="AO380" s="43" t="s">
        <v>82</v>
      </c>
      <c r="AP380" s="23" t="s">
        <v>189</v>
      </c>
      <c r="BF380" s="66" t="s">
        <v>11076</v>
      </c>
      <c r="BG380" s="1" t="s">
        <v>183</v>
      </c>
    </row>
    <row r="381" s="23" customFormat="true" ht="12.75" hidden="true" customHeight="false" outlineLevel="0" collapsed="false">
      <c r="A381" s="23" t="s">
        <v>1249</v>
      </c>
      <c r="B381" s="23" t="s">
        <v>1250</v>
      </c>
      <c r="C381" s="40" t="s">
        <v>177</v>
      </c>
      <c r="D381" s="23" t="s">
        <v>82</v>
      </c>
      <c r="E381" s="23" t="s">
        <v>1247</v>
      </c>
      <c r="F381" s="23" t="s">
        <v>1251</v>
      </c>
      <c r="G381" s="23" t="n">
        <v>51</v>
      </c>
      <c r="H381" s="23" t="n">
        <v>100</v>
      </c>
      <c r="I381" s="41" t="s">
        <v>188</v>
      </c>
      <c r="K381" s="23" t="n">
        <v>0</v>
      </c>
      <c r="L381" s="23" t="n">
        <v>0</v>
      </c>
      <c r="M381" s="23" t="n">
        <v>0</v>
      </c>
      <c r="N381" s="23" t="n">
        <v>0</v>
      </c>
      <c r="O381" s="23" t="n">
        <f aca="false">K381+L381</f>
        <v>0</v>
      </c>
      <c r="P381" s="23" t="n">
        <f aca="false">K381+L381+M381+N381</f>
        <v>0</v>
      </c>
      <c r="Q381" s="23" t="n">
        <v>0</v>
      </c>
      <c r="R381" s="23" t="n">
        <v>341</v>
      </c>
      <c r="S381" s="23" t="n">
        <v>1014</v>
      </c>
      <c r="T381" s="23" t="n">
        <v>627</v>
      </c>
      <c r="U381" s="23" t="n">
        <f aca="false">IF(I381="delivery",O381-SUM(Q381+R381),IF(I381="PO",P381-SUM(Q381:R381)))</f>
        <v>-341</v>
      </c>
      <c r="V381" s="43" t="n">
        <v>56.56</v>
      </c>
      <c r="W381" s="43" t="n">
        <v>55.06</v>
      </c>
      <c r="X381" s="43" t="n">
        <f aca="false">W381-V381</f>
        <v>-1.5</v>
      </c>
      <c r="Y381" s="43"/>
      <c r="Z381" s="43"/>
      <c r="AA381" s="43"/>
      <c r="AB381" s="43"/>
      <c r="AC381" s="43" t="s">
        <v>10482</v>
      </c>
      <c r="AD381" s="43"/>
      <c r="AE381" s="43"/>
      <c r="AF381" s="43" t="s">
        <v>10502</v>
      </c>
      <c r="AG381" s="43" t="n">
        <v>55.06</v>
      </c>
      <c r="AH381" s="43" t="s">
        <v>11079</v>
      </c>
      <c r="AI381" s="63" t="s">
        <v>10834</v>
      </c>
      <c r="AJ381" s="63" t="s">
        <v>10505</v>
      </c>
      <c r="AK381" s="43"/>
      <c r="AL381" s="43"/>
      <c r="AM381" s="43"/>
      <c r="AN381" s="43" t="s">
        <v>10506</v>
      </c>
      <c r="AO381" s="43" t="s">
        <v>82</v>
      </c>
      <c r="AP381" s="23" t="s">
        <v>181</v>
      </c>
      <c r="BF381" s="23" t="s">
        <v>10498</v>
      </c>
      <c r="BG381" s="1" t="s">
        <v>183</v>
      </c>
    </row>
    <row r="382" s="23" customFormat="true" ht="12.75" hidden="true" customHeight="false" outlineLevel="0" collapsed="false">
      <c r="A382" s="23" t="s">
        <v>1999</v>
      </c>
      <c r="B382" s="23" t="s">
        <v>2000</v>
      </c>
      <c r="C382" s="40" t="s">
        <v>177</v>
      </c>
      <c r="D382" s="23" t="s">
        <v>82</v>
      </c>
      <c r="E382" s="23" t="s">
        <v>2001</v>
      </c>
      <c r="F382" s="23" t="s">
        <v>2002</v>
      </c>
      <c r="G382" s="23" t="n">
        <v>55</v>
      </c>
      <c r="H382" s="23" t="n">
        <v>1</v>
      </c>
      <c r="I382" s="41" t="s">
        <v>188</v>
      </c>
      <c r="K382" s="23" t="n">
        <v>0</v>
      </c>
      <c r="L382" s="23" t="n">
        <v>0</v>
      </c>
      <c r="M382" s="23" t="n">
        <v>0</v>
      </c>
      <c r="N382" s="23" t="n">
        <v>0</v>
      </c>
      <c r="O382" s="23" t="n">
        <f aca="false">K382+L382</f>
        <v>0</v>
      </c>
      <c r="P382" s="23" t="n">
        <f aca="false">K382+L382+M382+N382</f>
        <v>0</v>
      </c>
      <c r="Q382" s="23" t="n">
        <v>0</v>
      </c>
      <c r="R382" s="23" t="n">
        <v>44</v>
      </c>
      <c r="S382" s="23" t="n">
        <v>142</v>
      </c>
      <c r="T382" s="23" t="n">
        <v>798</v>
      </c>
      <c r="U382" s="23" t="n">
        <f aca="false">IF(I382="delivery",O382-SUM(Q382+R382),IF(I382="PO",P382-SUM(Q382:R382)))</f>
        <v>-44</v>
      </c>
      <c r="V382" s="43" t="n">
        <v>247.06</v>
      </c>
      <c r="W382" s="43" t="n">
        <v>247.06</v>
      </c>
      <c r="X382" s="43" t="n">
        <f aca="false">W382-V382</f>
        <v>0</v>
      </c>
      <c r="Y382" s="43"/>
      <c r="Z382" s="43"/>
      <c r="AA382" s="43"/>
      <c r="AB382" s="43"/>
      <c r="AC382" s="43" t="s">
        <v>10482</v>
      </c>
      <c r="AD382" s="43" t="s">
        <v>10813</v>
      </c>
      <c r="AE382" s="43" t="s">
        <v>11080</v>
      </c>
      <c r="AF382" s="43"/>
      <c r="AG382" s="43" t="n">
        <v>247.06</v>
      </c>
      <c r="AH382" s="43" t="s">
        <v>11081</v>
      </c>
      <c r="AI382" s="63" t="s">
        <v>11082</v>
      </c>
      <c r="AJ382" s="63" t="s">
        <v>11083</v>
      </c>
      <c r="AK382" s="43"/>
      <c r="AL382" s="43"/>
      <c r="AM382" s="43"/>
      <c r="AN382" s="43" t="s">
        <v>10486</v>
      </c>
      <c r="AO382" s="43" t="s">
        <v>82</v>
      </c>
      <c r="AP382" s="23" t="s">
        <v>189</v>
      </c>
      <c r="BF382" s="23" t="s">
        <v>10515</v>
      </c>
      <c r="BG382" s="1" t="s">
        <v>183</v>
      </c>
    </row>
    <row r="383" s="23" customFormat="true" ht="12.75" hidden="true" customHeight="false" outlineLevel="0" collapsed="false">
      <c r="A383" s="23" t="s">
        <v>2003</v>
      </c>
      <c r="B383" s="23" t="s">
        <v>2004</v>
      </c>
      <c r="C383" s="40" t="s">
        <v>177</v>
      </c>
      <c r="D383" s="23" t="s">
        <v>82</v>
      </c>
      <c r="E383" s="23" t="s">
        <v>2005</v>
      </c>
      <c r="F383" s="23" t="s">
        <v>2006</v>
      </c>
      <c r="G383" s="23" t="n">
        <v>55</v>
      </c>
      <c r="H383" s="23" t="n">
        <v>1</v>
      </c>
      <c r="I383" s="41" t="s">
        <v>188</v>
      </c>
      <c r="K383" s="23" t="n">
        <v>0</v>
      </c>
      <c r="L383" s="23" t="n">
        <v>0</v>
      </c>
      <c r="M383" s="23" t="n">
        <v>0</v>
      </c>
      <c r="N383" s="23" t="n">
        <v>0</v>
      </c>
      <c r="O383" s="23" t="n">
        <f aca="false">K383+L383</f>
        <v>0</v>
      </c>
      <c r="P383" s="23" t="n">
        <f aca="false">K383+L383+M383+N383</f>
        <v>0</v>
      </c>
      <c r="Q383" s="23" t="n">
        <v>0</v>
      </c>
      <c r="R383" s="23" t="n">
        <v>44</v>
      </c>
      <c r="S383" s="23" t="n">
        <v>142</v>
      </c>
      <c r="T383" s="23" t="n">
        <v>798</v>
      </c>
      <c r="U383" s="23" t="n">
        <f aca="false">IF(I383="delivery",O383-SUM(Q383+R383),IF(I383="PO",P383-SUM(Q383:R383)))</f>
        <v>-44</v>
      </c>
      <c r="V383" s="43" t="n">
        <v>247.06</v>
      </c>
      <c r="W383" s="43" t="n">
        <v>247.06</v>
      </c>
      <c r="X383" s="43" t="n">
        <f aca="false">W383-V383</f>
        <v>0</v>
      </c>
      <c r="Y383" s="43"/>
      <c r="Z383" s="43"/>
      <c r="AA383" s="43"/>
      <c r="AB383" s="43"/>
      <c r="AC383" s="43" t="s">
        <v>10482</v>
      </c>
      <c r="AD383" s="43" t="s">
        <v>10813</v>
      </c>
      <c r="AE383" s="43" t="s">
        <v>11080</v>
      </c>
      <c r="AF383" s="43"/>
      <c r="AG383" s="43" t="n">
        <v>247.06</v>
      </c>
      <c r="AH383" s="43" t="s">
        <v>11081</v>
      </c>
      <c r="AI383" s="63" t="s">
        <v>11082</v>
      </c>
      <c r="AJ383" s="63" t="s">
        <v>11084</v>
      </c>
      <c r="AK383" s="43"/>
      <c r="AL383" s="43"/>
      <c r="AM383" s="43"/>
      <c r="AN383" s="43" t="s">
        <v>10486</v>
      </c>
      <c r="AO383" s="43" t="s">
        <v>82</v>
      </c>
      <c r="AP383" s="23" t="s">
        <v>189</v>
      </c>
      <c r="BF383" s="23" t="s">
        <v>10515</v>
      </c>
      <c r="BG383" s="1" t="s">
        <v>183</v>
      </c>
    </row>
    <row r="384" s="23" customFormat="true" ht="12.75" hidden="true" customHeight="false" outlineLevel="0" collapsed="false">
      <c r="A384" s="23" t="s">
        <v>2007</v>
      </c>
      <c r="B384" s="23" t="s">
        <v>2008</v>
      </c>
      <c r="C384" s="40" t="s">
        <v>1465</v>
      </c>
      <c r="D384" s="23" t="s">
        <v>82</v>
      </c>
      <c r="E384" s="23" t="s">
        <v>2009</v>
      </c>
      <c r="F384" s="23" t="s">
        <v>2010</v>
      </c>
      <c r="G384" s="23" t="n">
        <v>90</v>
      </c>
      <c r="H384" s="23" t="n">
        <v>100</v>
      </c>
      <c r="I384" s="41" t="s">
        <v>188</v>
      </c>
      <c r="K384" s="23" t="n">
        <v>0</v>
      </c>
      <c r="L384" s="23" t="n">
        <v>42</v>
      </c>
      <c r="M384" s="23" t="n">
        <v>0</v>
      </c>
      <c r="N384" s="23" t="n">
        <v>0</v>
      </c>
      <c r="O384" s="23" t="n">
        <f aca="false">K384+L384</f>
        <v>42</v>
      </c>
      <c r="P384" s="23" t="n">
        <f aca="false">K384+L384+M384+N384</f>
        <v>42</v>
      </c>
      <c r="Q384" s="23" t="n">
        <v>55</v>
      </c>
      <c r="R384" s="23" t="n">
        <v>12</v>
      </c>
      <c r="S384" s="23" t="n">
        <v>12</v>
      </c>
      <c r="T384" s="23" t="n">
        <v>12</v>
      </c>
      <c r="U384" s="23" t="n">
        <f aca="false">IF(I384="delivery",O384-SUM(Q384+R384),IF(I384="PO",P384-SUM(Q384:R384)))</f>
        <v>-25</v>
      </c>
      <c r="V384" s="43" t="n">
        <v>0.0001</v>
      </c>
      <c r="W384" s="43" t="n">
        <v>0.0001</v>
      </c>
      <c r="X384" s="43" t="n">
        <f aca="false">W384-V384</f>
        <v>0</v>
      </c>
      <c r="Y384" s="43"/>
      <c r="Z384" s="43"/>
      <c r="AA384" s="43"/>
      <c r="AB384" s="43"/>
      <c r="AC384" s="43"/>
      <c r="AD384" s="43"/>
      <c r="AE384" s="43"/>
      <c r="AF384" s="43"/>
      <c r="AG384" s="43"/>
      <c r="AH384" s="43"/>
      <c r="AI384" s="63"/>
      <c r="AJ384" s="63"/>
      <c r="AK384" s="43"/>
      <c r="AL384" s="43"/>
      <c r="AM384" s="43"/>
      <c r="AN384" s="43"/>
      <c r="AO384" s="43" t="s">
        <v>82</v>
      </c>
      <c r="AP384" s="23" t="s">
        <v>2011</v>
      </c>
      <c r="BF384" s="23" t="s">
        <v>1468</v>
      </c>
      <c r="BG384" s="1" t="s">
        <v>183</v>
      </c>
    </row>
    <row r="385" s="23" customFormat="true" ht="12.75" hidden="true" customHeight="false" outlineLevel="0" collapsed="false">
      <c r="A385" s="23" t="s">
        <v>2012</v>
      </c>
      <c r="B385" s="23" t="s">
        <v>2013</v>
      </c>
      <c r="C385" s="40" t="s">
        <v>1465</v>
      </c>
      <c r="D385" s="23" t="s">
        <v>82</v>
      </c>
      <c r="E385" s="23" t="s">
        <v>2014</v>
      </c>
      <c r="F385" s="23" t="s">
        <v>2015</v>
      </c>
      <c r="G385" s="23" t="n">
        <v>138</v>
      </c>
      <c r="H385" s="23" t="n">
        <v>60</v>
      </c>
      <c r="I385" s="41" t="s">
        <v>188</v>
      </c>
      <c r="K385" s="23" t="n">
        <v>0</v>
      </c>
      <c r="L385" s="23" t="n">
        <v>3486</v>
      </c>
      <c r="M385" s="23" t="n">
        <v>1070</v>
      </c>
      <c r="N385" s="23" t="n">
        <v>1850</v>
      </c>
      <c r="O385" s="23" t="n">
        <f aca="false">K385+L385</f>
        <v>3486</v>
      </c>
      <c r="P385" s="23" t="n">
        <f aca="false">K385+L385+M385+N385</f>
        <v>6406</v>
      </c>
      <c r="Q385" s="23" t="n">
        <v>5904</v>
      </c>
      <c r="R385" s="23" t="n">
        <v>2144</v>
      </c>
      <c r="S385" s="23" t="n">
        <v>3056</v>
      </c>
      <c r="T385" s="23" t="n">
        <v>1304</v>
      </c>
      <c r="U385" s="23" t="n">
        <f aca="false">IF(I385="delivery",O385-SUM(Q385+R385),IF(I385="PO",P385-SUM(Q385:R385)))</f>
        <v>-1642</v>
      </c>
      <c r="V385" s="43" t="n">
        <v>0.0001</v>
      </c>
      <c r="W385" s="43" t="n">
        <v>0.0001</v>
      </c>
      <c r="X385" s="43" t="n">
        <f aca="false">W385-V385</f>
        <v>0</v>
      </c>
      <c r="Y385" s="43"/>
      <c r="Z385" s="43"/>
      <c r="AA385" s="43"/>
      <c r="AB385" s="43"/>
      <c r="AC385" s="43"/>
      <c r="AD385" s="43"/>
      <c r="AE385" s="43"/>
      <c r="AF385" s="43"/>
      <c r="AG385" s="43"/>
      <c r="AH385" s="43"/>
      <c r="AI385" s="63"/>
      <c r="AJ385" s="63"/>
      <c r="AK385" s="43"/>
      <c r="AL385" s="43"/>
      <c r="AM385" s="43"/>
      <c r="AN385" s="43"/>
      <c r="AO385" s="43" t="s">
        <v>82</v>
      </c>
      <c r="AP385" s="23" t="s">
        <v>2011</v>
      </c>
      <c r="BF385" s="23" t="s">
        <v>1468</v>
      </c>
      <c r="BG385" s="1" t="s">
        <v>183</v>
      </c>
    </row>
    <row r="386" s="23" customFormat="true" ht="12.75" hidden="true" customHeight="false" outlineLevel="0" collapsed="false">
      <c r="A386" s="23" t="s">
        <v>2016</v>
      </c>
      <c r="B386" s="23" t="s">
        <v>2017</v>
      </c>
      <c r="C386" s="40" t="s">
        <v>1465</v>
      </c>
      <c r="D386" s="23" t="s">
        <v>82</v>
      </c>
      <c r="E386" s="23" t="s">
        <v>2018</v>
      </c>
      <c r="F386" s="23" t="s">
        <v>2019</v>
      </c>
      <c r="G386" s="23" t="n">
        <v>90</v>
      </c>
      <c r="H386" s="23" t="n">
        <v>100</v>
      </c>
      <c r="I386" s="41" t="s">
        <v>188</v>
      </c>
      <c r="K386" s="23" t="n">
        <v>0</v>
      </c>
      <c r="L386" s="23" t="n">
        <v>11</v>
      </c>
      <c r="M386" s="23" t="n">
        <v>0</v>
      </c>
      <c r="N386" s="23" t="n">
        <v>0</v>
      </c>
      <c r="O386" s="23" t="n">
        <f aca="false">K386+L386</f>
        <v>11</v>
      </c>
      <c r="P386" s="23" t="n">
        <f aca="false">K386+L386+M386+N386</f>
        <v>11</v>
      </c>
      <c r="Q386" s="23" t="n">
        <v>51</v>
      </c>
      <c r="R386" s="23" t="n">
        <v>0</v>
      </c>
      <c r="S386" s="23" t="n">
        <v>0</v>
      </c>
      <c r="T386" s="23" t="n">
        <v>0</v>
      </c>
      <c r="U386" s="23" t="n">
        <f aca="false">IF(I386="delivery",O386-SUM(Q386+R386),IF(I386="PO",P386-SUM(Q386:R386)))</f>
        <v>-40</v>
      </c>
      <c r="V386" s="43" t="n">
        <v>0.0001</v>
      </c>
      <c r="W386" s="43" t="n">
        <v>0.0001</v>
      </c>
      <c r="X386" s="43" t="n">
        <f aca="false">W386-V386</f>
        <v>0</v>
      </c>
      <c r="Y386" s="43"/>
      <c r="Z386" s="43"/>
      <c r="AA386" s="43"/>
      <c r="AB386" s="43"/>
      <c r="AC386" s="43"/>
      <c r="AD386" s="43"/>
      <c r="AE386" s="43"/>
      <c r="AF386" s="43"/>
      <c r="AG386" s="43"/>
      <c r="AH386" s="43"/>
      <c r="AI386" s="63"/>
      <c r="AJ386" s="63"/>
      <c r="AK386" s="43"/>
      <c r="AL386" s="43"/>
      <c r="AM386" s="43"/>
      <c r="AN386" s="43"/>
      <c r="AO386" s="43" t="s">
        <v>82</v>
      </c>
      <c r="AP386" s="23" t="s">
        <v>2011</v>
      </c>
      <c r="BF386" s="23" t="s">
        <v>1468</v>
      </c>
      <c r="BG386" s="1" t="s">
        <v>183</v>
      </c>
    </row>
    <row r="387" s="23" customFormat="true" ht="12.75" hidden="true" customHeight="false" outlineLevel="0" collapsed="false">
      <c r="A387" s="23" t="s">
        <v>2020</v>
      </c>
      <c r="B387" s="23" t="s">
        <v>2021</v>
      </c>
      <c r="C387" s="40" t="s">
        <v>1465</v>
      </c>
      <c r="D387" s="23" t="s">
        <v>82</v>
      </c>
      <c r="E387" s="23" t="s">
        <v>2022</v>
      </c>
      <c r="F387" s="23" t="s">
        <v>2023</v>
      </c>
      <c r="G387" s="23" t="n">
        <v>90</v>
      </c>
      <c r="H387" s="23" t="n">
        <v>100</v>
      </c>
      <c r="I387" s="41" t="s">
        <v>188</v>
      </c>
      <c r="K387" s="23" t="n">
        <v>0</v>
      </c>
      <c r="L387" s="23" t="n">
        <v>177</v>
      </c>
      <c r="M387" s="23" t="n">
        <v>50</v>
      </c>
      <c r="N387" s="23" t="n">
        <v>0</v>
      </c>
      <c r="O387" s="23" t="n">
        <f aca="false">K387+L387</f>
        <v>177</v>
      </c>
      <c r="P387" s="23" t="n">
        <f aca="false">K387+L387+M387+N387</f>
        <v>227</v>
      </c>
      <c r="Q387" s="23" t="n">
        <v>215</v>
      </c>
      <c r="R387" s="23" t="n">
        <v>60</v>
      </c>
      <c r="S387" s="23" t="n">
        <v>60</v>
      </c>
      <c r="T387" s="23" t="n">
        <v>40</v>
      </c>
      <c r="U387" s="23" t="n">
        <f aca="false">IF(I387="delivery",O387-SUM(Q387+R387),IF(I387="PO",P387-SUM(Q387:R387)))</f>
        <v>-48</v>
      </c>
      <c r="V387" s="43" t="n">
        <v>0.0001</v>
      </c>
      <c r="W387" s="43" t="n">
        <v>0.0001</v>
      </c>
      <c r="X387" s="43" t="n">
        <f aca="false">W387-V387</f>
        <v>0</v>
      </c>
      <c r="Y387" s="43"/>
      <c r="Z387" s="43"/>
      <c r="AA387" s="43"/>
      <c r="AB387" s="43"/>
      <c r="AC387" s="43"/>
      <c r="AD387" s="43"/>
      <c r="AE387" s="43"/>
      <c r="AF387" s="43"/>
      <c r="AG387" s="43"/>
      <c r="AH387" s="43"/>
      <c r="AI387" s="63"/>
      <c r="AJ387" s="63"/>
      <c r="AK387" s="43"/>
      <c r="AL387" s="43"/>
      <c r="AM387" s="43"/>
      <c r="AN387" s="43"/>
      <c r="AO387" s="43" t="s">
        <v>82</v>
      </c>
      <c r="AP387" s="23" t="s">
        <v>2011</v>
      </c>
      <c r="BF387" s="23" t="s">
        <v>1468</v>
      </c>
      <c r="BG387" s="1" t="s">
        <v>183</v>
      </c>
    </row>
    <row r="388" s="23" customFormat="true" ht="12.75" hidden="true" customHeight="false" outlineLevel="0" collapsed="false">
      <c r="A388" s="23" t="s">
        <v>2024</v>
      </c>
      <c r="B388" s="23" t="s">
        <v>2025</v>
      </c>
      <c r="C388" s="40" t="s">
        <v>1465</v>
      </c>
      <c r="D388" s="23" t="s">
        <v>82</v>
      </c>
      <c r="E388" s="23" t="s">
        <v>2026</v>
      </c>
      <c r="F388" s="23" t="s">
        <v>2027</v>
      </c>
      <c r="G388" s="23" t="n">
        <v>90</v>
      </c>
      <c r="H388" s="23" t="n">
        <v>100</v>
      </c>
      <c r="I388" s="41" t="s">
        <v>188</v>
      </c>
      <c r="K388" s="23" t="n">
        <v>0</v>
      </c>
      <c r="L388" s="23" t="n">
        <v>192</v>
      </c>
      <c r="M388" s="23" t="n">
        <v>100</v>
      </c>
      <c r="N388" s="23" t="n">
        <v>0</v>
      </c>
      <c r="O388" s="23" t="n">
        <f aca="false">K388+L388</f>
        <v>192</v>
      </c>
      <c r="P388" s="23" t="n">
        <f aca="false">K388+L388+M388+N388</f>
        <v>292</v>
      </c>
      <c r="Q388" s="23" t="n">
        <v>356</v>
      </c>
      <c r="R388" s="23" t="n">
        <v>180</v>
      </c>
      <c r="S388" s="23" t="n">
        <v>190</v>
      </c>
      <c r="T388" s="23" t="n">
        <v>160</v>
      </c>
      <c r="U388" s="23" t="n">
        <f aca="false">IF(I388="delivery",O388-SUM(Q388+R388),IF(I388="PO",P388-SUM(Q388:R388)))</f>
        <v>-244</v>
      </c>
      <c r="V388" s="43" t="n">
        <v>0.0001</v>
      </c>
      <c r="W388" s="43" t="n">
        <v>0.0001</v>
      </c>
      <c r="X388" s="43" t="n">
        <f aca="false">W388-V388</f>
        <v>0</v>
      </c>
      <c r="Y388" s="43"/>
      <c r="Z388" s="43"/>
      <c r="AA388" s="43"/>
      <c r="AB388" s="43"/>
      <c r="AC388" s="43"/>
      <c r="AD388" s="43"/>
      <c r="AE388" s="43"/>
      <c r="AF388" s="43"/>
      <c r="AG388" s="43"/>
      <c r="AH388" s="43"/>
      <c r="AI388" s="63"/>
      <c r="AJ388" s="63"/>
      <c r="AK388" s="43"/>
      <c r="AL388" s="43"/>
      <c r="AM388" s="43"/>
      <c r="AN388" s="43"/>
      <c r="AO388" s="43" t="s">
        <v>82</v>
      </c>
      <c r="AP388" s="23" t="s">
        <v>2011</v>
      </c>
      <c r="BF388" s="23" t="s">
        <v>1468</v>
      </c>
      <c r="BG388" s="1" t="s">
        <v>183</v>
      </c>
    </row>
    <row r="389" s="23" customFormat="true" ht="12.75" hidden="true" customHeight="false" outlineLevel="0" collapsed="false">
      <c r="A389" s="23" t="s">
        <v>2028</v>
      </c>
      <c r="B389" s="23" t="s">
        <v>2029</v>
      </c>
      <c r="C389" s="40" t="s">
        <v>1465</v>
      </c>
      <c r="D389" s="23" t="s">
        <v>82</v>
      </c>
      <c r="E389" s="23" t="s">
        <v>2030</v>
      </c>
      <c r="F389" s="23" t="s">
        <v>2031</v>
      </c>
      <c r="G389" s="23" t="n">
        <v>132</v>
      </c>
      <c r="H389" s="23" t="n">
        <v>100</v>
      </c>
      <c r="I389" s="41" t="s">
        <v>188</v>
      </c>
      <c r="K389" s="23" t="n">
        <v>0</v>
      </c>
      <c r="L389" s="23" t="n">
        <v>401</v>
      </c>
      <c r="M389" s="23" t="n">
        <v>0</v>
      </c>
      <c r="N389" s="23" t="n">
        <v>130</v>
      </c>
      <c r="O389" s="23" t="n">
        <f aca="false">K389+L389</f>
        <v>401</v>
      </c>
      <c r="P389" s="23" t="n">
        <f aca="false">K389+L389+M389+N389</f>
        <v>531</v>
      </c>
      <c r="Q389" s="23" t="n">
        <v>288</v>
      </c>
      <c r="R389" s="23" t="n">
        <v>244</v>
      </c>
      <c r="S389" s="23" t="n">
        <v>112</v>
      </c>
      <c r="T389" s="23" t="n">
        <v>112</v>
      </c>
      <c r="U389" s="23" t="n">
        <f aca="false">IF(I389="delivery",O389-SUM(Q389+R389),IF(I389="PO",P389-SUM(Q389:R389)))</f>
        <v>-1</v>
      </c>
      <c r="V389" s="43" t="n">
        <v>0.0001</v>
      </c>
      <c r="W389" s="43" t="n">
        <v>0.0001</v>
      </c>
      <c r="X389" s="43" t="n">
        <f aca="false">W389-V389</f>
        <v>0</v>
      </c>
      <c r="Y389" s="43"/>
      <c r="Z389" s="43"/>
      <c r="AA389" s="43"/>
      <c r="AB389" s="43"/>
      <c r="AC389" s="43"/>
      <c r="AD389" s="43"/>
      <c r="AE389" s="43"/>
      <c r="AF389" s="43"/>
      <c r="AG389" s="43"/>
      <c r="AH389" s="43"/>
      <c r="AI389" s="63"/>
      <c r="AJ389" s="63"/>
      <c r="AK389" s="43"/>
      <c r="AL389" s="43"/>
      <c r="AM389" s="43"/>
      <c r="AN389" s="43"/>
      <c r="AO389" s="43" t="s">
        <v>82</v>
      </c>
      <c r="AP389" s="23" t="s">
        <v>2011</v>
      </c>
      <c r="BF389" s="23" t="s">
        <v>1468</v>
      </c>
      <c r="BG389" s="1" t="s">
        <v>183</v>
      </c>
    </row>
    <row r="390" s="23" customFormat="true" ht="12.75" hidden="true" customHeight="false" outlineLevel="0" collapsed="false">
      <c r="A390" s="23" t="s">
        <v>2032</v>
      </c>
      <c r="B390" s="23" t="s">
        <v>11085</v>
      </c>
      <c r="C390" s="40" t="s">
        <v>1465</v>
      </c>
      <c r="D390" s="23" t="s">
        <v>82</v>
      </c>
      <c r="E390" s="23" t="s">
        <v>2034</v>
      </c>
      <c r="F390" s="23" t="s">
        <v>2035</v>
      </c>
      <c r="G390" s="23" t="n">
        <v>90</v>
      </c>
      <c r="H390" s="23" t="n">
        <v>100</v>
      </c>
      <c r="I390" s="41" t="s">
        <v>188</v>
      </c>
      <c r="K390" s="23" t="n">
        <v>0</v>
      </c>
      <c r="L390" s="23" t="n">
        <v>239</v>
      </c>
      <c r="M390" s="23" t="n">
        <v>190</v>
      </c>
      <c r="N390" s="23" t="n">
        <v>120</v>
      </c>
      <c r="O390" s="23" t="n">
        <f aca="false">K390+L390</f>
        <v>239</v>
      </c>
      <c r="P390" s="23" t="n">
        <f aca="false">K390+L390+M390+N390</f>
        <v>549</v>
      </c>
      <c r="Q390" s="23" t="n">
        <v>426</v>
      </c>
      <c r="R390" s="23" t="n">
        <v>202</v>
      </c>
      <c r="S390" s="23" t="n">
        <v>292</v>
      </c>
      <c r="T390" s="23" t="n">
        <v>128</v>
      </c>
      <c r="U390" s="23" t="n">
        <f aca="false">IF(I390="delivery",O390-SUM(Q390+R390),IF(I390="PO",P390-SUM(Q390:R390)))</f>
        <v>-79</v>
      </c>
      <c r="V390" s="43" t="n">
        <v>0.0001</v>
      </c>
      <c r="W390" s="43" t="n">
        <v>0.0001</v>
      </c>
      <c r="X390" s="43" t="n">
        <f aca="false">W390-V390</f>
        <v>0</v>
      </c>
      <c r="Y390" s="43"/>
      <c r="Z390" s="43"/>
      <c r="AA390" s="43"/>
      <c r="AB390" s="43"/>
      <c r="AC390" s="43"/>
      <c r="AD390" s="43"/>
      <c r="AE390" s="43"/>
      <c r="AF390" s="43"/>
      <c r="AG390" s="43"/>
      <c r="AH390" s="43"/>
      <c r="AI390" s="63"/>
      <c r="AJ390" s="63"/>
      <c r="AK390" s="43"/>
      <c r="AL390" s="43"/>
      <c r="AM390" s="43"/>
      <c r="AN390" s="43"/>
      <c r="AO390" s="43" t="s">
        <v>82</v>
      </c>
      <c r="AP390" s="23" t="s">
        <v>2011</v>
      </c>
      <c r="BF390" s="23" t="s">
        <v>1468</v>
      </c>
      <c r="BG390" s="1" t="s">
        <v>183</v>
      </c>
    </row>
    <row r="391" s="23" customFormat="true" ht="12.75" hidden="true" customHeight="false" outlineLevel="0" collapsed="false">
      <c r="A391" s="23" t="s">
        <v>2036</v>
      </c>
      <c r="B391" s="23" t="s">
        <v>2037</v>
      </c>
      <c r="C391" s="40" t="s">
        <v>1465</v>
      </c>
      <c r="D391" s="23" t="s">
        <v>82</v>
      </c>
      <c r="E391" s="23" t="s">
        <v>2038</v>
      </c>
      <c r="F391" s="23" t="s">
        <v>2039</v>
      </c>
      <c r="G391" s="23" t="n">
        <v>138</v>
      </c>
      <c r="H391" s="23" t="n">
        <v>1</v>
      </c>
      <c r="I391" s="41" t="s">
        <v>188</v>
      </c>
      <c r="K391" s="23" t="n">
        <v>0</v>
      </c>
      <c r="L391" s="23" t="n">
        <v>2330</v>
      </c>
      <c r="M391" s="23" t="n">
        <v>30</v>
      </c>
      <c r="N391" s="23" t="n">
        <v>1745</v>
      </c>
      <c r="O391" s="23" t="n">
        <f aca="false">K391+L391</f>
        <v>2330</v>
      </c>
      <c r="P391" s="23" t="n">
        <f aca="false">K391+L391+M391+N391</f>
        <v>4105</v>
      </c>
      <c r="Q391" s="23" t="n">
        <v>2191</v>
      </c>
      <c r="R391" s="23" t="n">
        <v>1401</v>
      </c>
      <c r="S391" s="23" t="n">
        <v>1989</v>
      </c>
      <c r="T391" s="23" t="n">
        <v>506</v>
      </c>
      <c r="U391" s="23" t="n">
        <f aca="false">IF(I391="delivery",O391-SUM(Q391+R391),IF(I391="PO",P391-SUM(Q391:R391)))</f>
        <v>513</v>
      </c>
      <c r="V391" s="43" t="n">
        <v>0.0001</v>
      </c>
      <c r="W391" s="43" t="n">
        <v>0.0001</v>
      </c>
      <c r="X391" s="43" t="n">
        <f aca="false">W391-V391</f>
        <v>0</v>
      </c>
      <c r="Y391" s="43"/>
      <c r="Z391" s="43"/>
      <c r="AA391" s="43"/>
      <c r="AB391" s="43"/>
      <c r="AC391" s="43"/>
      <c r="AD391" s="43"/>
      <c r="AE391" s="43"/>
      <c r="AF391" s="43"/>
      <c r="AG391" s="43"/>
      <c r="AH391" s="43"/>
      <c r="AI391" s="63"/>
      <c r="AJ391" s="63"/>
      <c r="AK391" s="43"/>
      <c r="AL391" s="43"/>
      <c r="AM391" s="43"/>
      <c r="AN391" s="43"/>
      <c r="AO391" s="43" t="s">
        <v>82</v>
      </c>
      <c r="AP391" s="23" t="s">
        <v>2011</v>
      </c>
      <c r="BF391" s="23" t="s">
        <v>1468</v>
      </c>
      <c r="BG391" s="1" t="s">
        <v>183</v>
      </c>
    </row>
    <row r="392" s="23" customFormat="true" ht="12.75" hidden="true" customHeight="false" outlineLevel="0" collapsed="false">
      <c r="A392" s="23" t="s">
        <v>2040</v>
      </c>
      <c r="B392" s="23" t="s">
        <v>2041</v>
      </c>
      <c r="C392" s="40" t="s">
        <v>1465</v>
      </c>
      <c r="D392" s="23" t="s">
        <v>82</v>
      </c>
      <c r="E392" s="23" t="s">
        <v>2042</v>
      </c>
      <c r="F392" s="23" t="s">
        <v>2043</v>
      </c>
      <c r="G392" s="23" t="n">
        <v>138</v>
      </c>
      <c r="H392" s="23" t="n">
        <v>1</v>
      </c>
      <c r="I392" s="41" t="s">
        <v>188</v>
      </c>
      <c r="K392" s="23" t="n">
        <v>0</v>
      </c>
      <c r="L392" s="23" t="n">
        <v>13980</v>
      </c>
      <c r="M392" s="23" t="n">
        <v>180</v>
      </c>
      <c r="N392" s="23" t="n">
        <v>10470</v>
      </c>
      <c r="O392" s="23" t="n">
        <f aca="false">K392+L392</f>
        <v>13980</v>
      </c>
      <c r="P392" s="23" t="n">
        <f aca="false">K392+L392+M392+N392</f>
        <v>24630</v>
      </c>
      <c r="Q392" s="23" t="n">
        <v>13146</v>
      </c>
      <c r="R392" s="23" t="n">
        <v>8406</v>
      </c>
      <c r="S392" s="23" t="n">
        <v>11934</v>
      </c>
      <c r="T392" s="23" t="n">
        <v>3036</v>
      </c>
      <c r="U392" s="23" t="n">
        <f aca="false">IF(I392="delivery",O392-SUM(Q392+R392),IF(I392="PO",P392-SUM(Q392:R392)))</f>
        <v>3078</v>
      </c>
      <c r="V392" s="43" t="n">
        <v>0.0001</v>
      </c>
      <c r="W392" s="43" t="n">
        <v>0.0001</v>
      </c>
      <c r="X392" s="43" t="n">
        <f aca="false">W392-V392</f>
        <v>0</v>
      </c>
      <c r="Y392" s="43"/>
      <c r="Z392" s="43"/>
      <c r="AA392" s="43"/>
      <c r="AB392" s="43"/>
      <c r="AC392" s="43"/>
      <c r="AD392" s="43"/>
      <c r="AE392" s="43"/>
      <c r="AF392" s="43"/>
      <c r="AG392" s="43"/>
      <c r="AH392" s="43"/>
      <c r="AI392" s="63"/>
      <c r="AJ392" s="63"/>
      <c r="AK392" s="43"/>
      <c r="AL392" s="43"/>
      <c r="AM392" s="43"/>
      <c r="AN392" s="43"/>
      <c r="AO392" s="43" t="s">
        <v>82</v>
      </c>
      <c r="AP392" s="23" t="s">
        <v>2011</v>
      </c>
      <c r="BF392" s="23" t="s">
        <v>1468</v>
      </c>
      <c r="BG392" s="1" t="s">
        <v>183</v>
      </c>
    </row>
    <row r="393" s="23" customFormat="true" ht="12.75" hidden="true" customHeight="false" outlineLevel="0" collapsed="false">
      <c r="A393" s="23" t="s">
        <v>2044</v>
      </c>
      <c r="B393" s="23" t="s">
        <v>2045</v>
      </c>
      <c r="C393" s="40" t="s">
        <v>1465</v>
      </c>
      <c r="D393" s="23" t="s">
        <v>82</v>
      </c>
      <c r="E393" s="23" t="s">
        <v>2046</v>
      </c>
      <c r="F393" s="23" t="s">
        <v>2047</v>
      </c>
      <c r="G393" s="23" t="n">
        <v>138</v>
      </c>
      <c r="H393" s="23" t="n">
        <v>100</v>
      </c>
      <c r="I393" s="41" t="s">
        <v>188</v>
      </c>
      <c r="K393" s="23" t="n">
        <v>0</v>
      </c>
      <c r="L393" s="23" t="n">
        <v>365</v>
      </c>
      <c r="M393" s="23" t="n">
        <v>95</v>
      </c>
      <c r="N393" s="23" t="n">
        <v>70</v>
      </c>
      <c r="O393" s="23" t="n">
        <f aca="false">K393+L393</f>
        <v>365</v>
      </c>
      <c r="P393" s="23" t="n">
        <f aca="false">K393+L393+M393+N393</f>
        <v>530</v>
      </c>
      <c r="Q393" s="23" t="n">
        <v>493</v>
      </c>
      <c r="R393" s="23" t="n">
        <v>204</v>
      </c>
      <c r="S393" s="23" t="n">
        <v>268</v>
      </c>
      <c r="T393" s="23" t="n">
        <v>122</v>
      </c>
      <c r="U393" s="23" t="n">
        <f aca="false">IF(I393="delivery",O393-SUM(Q393+R393),IF(I393="PO",P393-SUM(Q393:R393)))</f>
        <v>-167</v>
      </c>
      <c r="V393" s="43" t="n">
        <v>0.0001</v>
      </c>
      <c r="W393" s="43" t="n">
        <v>0.0001</v>
      </c>
      <c r="X393" s="43" t="n">
        <f aca="false">W393-V393</f>
        <v>0</v>
      </c>
      <c r="Y393" s="43"/>
      <c r="Z393" s="43"/>
      <c r="AA393" s="43"/>
      <c r="AB393" s="43"/>
      <c r="AC393" s="43"/>
      <c r="AD393" s="43"/>
      <c r="AE393" s="43"/>
      <c r="AF393" s="43"/>
      <c r="AG393" s="43"/>
      <c r="AH393" s="43"/>
      <c r="AI393" s="63"/>
      <c r="AJ393" s="63"/>
      <c r="AK393" s="43"/>
      <c r="AL393" s="43"/>
      <c r="AM393" s="43"/>
      <c r="AN393" s="43"/>
      <c r="AO393" s="43" t="s">
        <v>82</v>
      </c>
      <c r="AP393" s="23" t="s">
        <v>2011</v>
      </c>
      <c r="BF393" s="23" t="s">
        <v>1468</v>
      </c>
      <c r="BG393" s="1" t="s">
        <v>183</v>
      </c>
    </row>
    <row r="394" s="23" customFormat="true" ht="12.75" hidden="true" customHeight="false" outlineLevel="0" collapsed="false">
      <c r="A394" s="23" t="s">
        <v>2048</v>
      </c>
      <c r="B394" s="23" t="s">
        <v>2049</v>
      </c>
      <c r="C394" s="40" t="s">
        <v>1465</v>
      </c>
      <c r="D394" s="23" t="s">
        <v>82</v>
      </c>
      <c r="E394" s="23" t="s">
        <v>2050</v>
      </c>
      <c r="F394" s="23" t="s">
        <v>2051</v>
      </c>
      <c r="G394" s="23" t="n">
        <v>138</v>
      </c>
      <c r="H394" s="23" t="n">
        <v>1</v>
      </c>
      <c r="I394" s="41" t="s">
        <v>188</v>
      </c>
      <c r="K394" s="23" t="n">
        <v>0</v>
      </c>
      <c r="L394" s="23" t="n">
        <v>2091</v>
      </c>
      <c r="M394" s="23" t="n">
        <v>800</v>
      </c>
      <c r="N394" s="23" t="n">
        <v>1980</v>
      </c>
      <c r="O394" s="23" t="n">
        <f aca="false">K394+L394</f>
        <v>2091</v>
      </c>
      <c r="P394" s="23" t="n">
        <f aca="false">K394+L394+M394+N394</f>
        <v>4871</v>
      </c>
      <c r="Q394" s="23" t="n">
        <v>5699</v>
      </c>
      <c r="R394" s="23" t="n">
        <v>1736</v>
      </c>
      <c r="S394" s="23" t="n">
        <v>2259</v>
      </c>
      <c r="T394" s="23" t="n">
        <v>758</v>
      </c>
      <c r="U394" s="23" t="n">
        <f aca="false">IF(I394="delivery",O394-SUM(Q394+R394),IF(I394="PO",P394-SUM(Q394:R394)))</f>
        <v>-2564</v>
      </c>
      <c r="V394" s="43" t="n">
        <v>0.0001</v>
      </c>
      <c r="W394" s="43" t="n">
        <v>0.0001</v>
      </c>
      <c r="X394" s="43" t="n">
        <f aca="false">W394-V394</f>
        <v>0</v>
      </c>
      <c r="Y394" s="43"/>
      <c r="Z394" s="43"/>
      <c r="AA394" s="43"/>
      <c r="AB394" s="43"/>
      <c r="AC394" s="43"/>
      <c r="AD394" s="43"/>
      <c r="AE394" s="43"/>
      <c r="AF394" s="43"/>
      <c r="AG394" s="43"/>
      <c r="AH394" s="43"/>
      <c r="AI394" s="63"/>
      <c r="AJ394" s="63"/>
      <c r="AK394" s="43"/>
      <c r="AL394" s="43"/>
      <c r="AM394" s="43"/>
      <c r="AN394" s="43"/>
      <c r="AO394" s="43" t="s">
        <v>82</v>
      </c>
      <c r="AP394" s="23" t="s">
        <v>2011</v>
      </c>
      <c r="BF394" s="23" t="s">
        <v>1468</v>
      </c>
      <c r="BG394" s="1" t="s">
        <v>183</v>
      </c>
    </row>
    <row r="395" s="23" customFormat="true" ht="12.75" hidden="true" customHeight="false" outlineLevel="0" collapsed="false">
      <c r="A395" s="23" t="s">
        <v>2052</v>
      </c>
      <c r="B395" s="23" t="s">
        <v>2053</v>
      </c>
      <c r="C395" s="40" t="s">
        <v>1465</v>
      </c>
      <c r="D395" s="23" t="s">
        <v>82</v>
      </c>
      <c r="E395" s="23" t="s">
        <v>2054</v>
      </c>
      <c r="F395" s="23" t="s">
        <v>2055</v>
      </c>
      <c r="G395" s="23" t="n">
        <v>138</v>
      </c>
      <c r="H395" s="23" t="n">
        <v>10</v>
      </c>
      <c r="I395" s="41" t="s">
        <v>188</v>
      </c>
      <c r="K395" s="23" t="n">
        <v>0</v>
      </c>
      <c r="L395" s="23" t="n">
        <v>4584</v>
      </c>
      <c r="M395" s="23" t="n">
        <v>910</v>
      </c>
      <c r="N395" s="23" t="n">
        <v>340</v>
      </c>
      <c r="O395" s="23" t="n">
        <f aca="false">K395+L395</f>
        <v>4584</v>
      </c>
      <c r="P395" s="23" t="n">
        <f aca="false">K395+L395+M395+N395</f>
        <v>5834</v>
      </c>
      <c r="Q395" s="23" t="n">
        <v>5030</v>
      </c>
      <c r="R395" s="23" t="n">
        <v>2373</v>
      </c>
      <c r="S395" s="23" t="n">
        <v>2373</v>
      </c>
      <c r="T395" s="23" t="n">
        <v>1582</v>
      </c>
      <c r="U395" s="23" t="n">
        <f aca="false">IF(I395="delivery",O395-SUM(Q395+R395),IF(I395="PO",P395-SUM(Q395:R395)))</f>
        <v>-1569</v>
      </c>
      <c r="V395" s="43" t="n">
        <v>0.0001</v>
      </c>
      <c r="W395" s="43" t="n">
        <v>0.0001</v>
      </c>
      <c r="X395" s="43" t="n">
        <f aca="false">W395-V395</f>
        <v>0</v>
      </c>
      <c r="Y395" s="43"/>
      <c r="Z395" s="43"/>
      <c r="AA395" s="43"/>
      <c r="AB395" s="43"/>
      <c r="AC395" s="43"/>
      <c r="AD395" s="43"/>
      <c r="AE395" s="43"/>
      <c r="AF395" s="43"/>
      <c r="AG395" s="43"/>
      <c r="AH395" s="43"/>
      <c r="AI395" s="63"/>
      <c r="AJ395" s="63"/>
      <c r="AK395" s="43"/>
      <c r="AL395" s="43"/>
      <c r="AM395" s="43"/>
      <c r="AN395" s="43"/>
      <c r="AO395" s="43" t="s">
        <v>82</v>
      </c>
      <c r="AP395" s="23" t="s">
        <v>2011</v>
      </c>
      <c r="BF395" s="23" t="s">
        <v>1468</v>
      </c>
      <c r="BG395" s="1" t="s">
        <v>183</v>
      </c>
    </row>
    <row r="396" s="23" customFormat="true" ht="12.75" hidden="true" customHeight="false" outlineLevel="0" collapsed="false">
      <c r="A396" s="23" t="s">
        <v>2056</v>
      </c>
      <c r="B396" s="23" t="s">
        <v>2057</v>
      </c>
      <c r="C396" s="40" t="s">
        <v>1465</v>
      </c>
      <c r="D396" s="23" t="s">
        <v>82</v>
      </c>
      <c r="E396" s="23" t="s">
        <v>2058</v>
      </c>
      <c r="F396" s="23" t="s">
        <v>2059</v>
      </c>
      <c r="G396" s="23" t="n">
        <v>118</v>
      </c>
      <c r="H396" s="23" t="n">
        <v>1</v>
      </c>
      <c r="I396" s="41" t="s">
        <v>188</v>
      </c>
      <c r="K396" s="23" t="n">
        <v>0</v>
      </c>
      <c r="L396" s="23" t="n">
        <v>33</v>
      </c>
      <c r="M396" s="23" t="n">
        <v>0</v>
      </c>
      <c r="N396" s="23" t="n">
        <v>0</v>
      </c>
      <c r="O396" s="23" t="n">
        <f aca="false">K396+L396</f>
        <v>33</v>
      </c>
      <c r="P396" s="23" t="n">
        <f aca="false">K396+L396+M396+N396</f>
        <v>33</v>
      </c>
      <c r="Q396" s="23" t="n">
        <v>54</v>
      </c>
      <c r="R396" s="23" t="n">
        <v>0</v>
      </c>
      <c r="S396" s="23" t="n">
        <v>0</v>
      </c>
      <c r="T396" s="23" t="n">
        <v>40</v>
      </c>
      <c r="U396" s="23" t="n">
        <f aca="false">IF(I396="delivery",O396-SUM(Q396+R396),IF(I396="PO",P396-SUM(Q396:R396)))</f>
        <v>-21</v>
      </c>
      <c r="V396" s="43" t="n">
        <v>0.0001</v>
      </c>
      <c r="W396" s="43" t="n">
        <v>0.0001</v>
      </c>
      <c r="X396" s="43" t="n">
        <f aca="false">W396-V396</f>
        <v>0</v>
      </c>
      <c r="Y396" s="43"/>
      <c r="Z396" s="43"/>
      <c r="AA396" s="43"/>
      <c r="AB396" s="43"/>
      <c r="AC396" s="43"/>
      <c r="AD396" s="43"/>
      <c r="AE396" s="43"/>
      <c r="AF396" s="43"/>
      <c r="AG396" s="43"/>
      <c r="AH396" s="43"/>
      <c r="AI396" s="63"/>
      <c r="AJ396" s="63"/>
      <c r="AK396" s="43"/>
      <c r="AL396" s="43"/>
      <c r="AM396" s="43"/>
      <c r="AN396" s="43"/>
      <c r="AO396" s="43" t="s">
        <v>82</v>
      </c>
      <c r="AP396" s="23" t="s">
        <v>2011</v>
      </c>
      <c r="BF396" s="23" t="s">
        <v>1468</v>
      </c>
      <c r="BG396" s="1" t="s">
        <v>183</v>
      </c>
    </row>
    <row r="397" s="23" customFormat="true" ht="12.75" hidden="true" customHeight="false" outlineLevel="0" collapsed="false">
      <c r="A397" s="23" t="s">
        <v>2064</v>
      </c>
      <c r="B397" s="23" t="s">
        <v>2065</v>
      </c>
      <c r="C397" s="40" t="s">
        <v>1465</v>
      </c>
      <c r="D397" s="23" t="s">
        <v>82</v>
      </c>
      <c r="E397" s="23" t="s">
        <v>2066</v>
      </c>
      <c r="F397" s="23" t="s">
        <v>2067</v>
      </c>
      <c r="G397" s="23" t="n">
        <v>138</v>
      </c>
      <c r="H397" s="23" t="n">
        <v>10</v>
      </c>
      <c r="I397" s="41" t="s">
        <v>188</v>
      </c>
      <c r="K397" s="23" t="n">
        <v>0</v>
      </c>
      <c r="L397" s="23" t="n">
        <v>931</v>
      </c>
      <c r="M397" s="23" t="n">
        <v>660</v>
      </c>
      <c r="N397" s="23" t="n">
        <v>231</v>
      </c>
      <c r="O397" s="23" t="n">
        <f aca="false">K397+L397</f>
        <v>931</v>
      </c>
      <c r="P397" s="23" t="n">
        <f aca="false">K397+L397+M397+N397</f>
        <v>1822</v>
      </c>
      <c r="Q397" s="23" t="n">
        <v>1011</v>
      </c>
      <c r="R397" s="23" t="n">
        <v>741</v>
      </c>
      <c r="S397" s="23" t="n">
        <v>1018</v>
      </c>
      <c r="T397" s="23" t="n">
        <v>375</v>
      </c>
      <c r="U397" s="23" t="n">
        <f aca="false">IF(I397="delivery",O397-SUM(Q397+R397),IF(I397="PO",P397-SUM(Q397:R397)))</f>
        <v>70</v>
      </c>
      <c r="V397" s="43" t="n">
        <v>0.0001</v>
      </c>
      <c r="W397" s="43" t="n">
        <v>0.0001</v>
      </c>
      <c r="X397" s="43" t="n">
        <f aca="false">W397-V397</f>
        <v>0</v>
      </c>
      <c r="Y397" s="43"/>
      <c r="Z397" s="43"/>
      <c r="AA397" s="43"/>
      <c r="AB397" s="43"/>
      <c r="AC397" s="43"/>
      <c r="AD397" s="43"/>
      <c r="AE397" s="43"/>
      <c r="AF397" s="43"/>
      <c r="AG397" s="43"/>
      <c r="AH397" s="43"/>
      <c r="AI397" s="63"/>
      <c r="AJ397" s="63"/>
      <c r="AK397" s="43"/>
      <c r="AL397" s="43"/>
      <c r="AM397" s="43"/>
      <c r="AN397" s="43"/>
      <c r="AO397" s="43" t="s">
        <v>82</v>
      </c>
      <c r="AP397" s="23" t="s">
        <v>2011</v>
      </c>
      <c r="BF397" s="23" t="s">
        <v>1468</v>
      </c>
      <c r="BG397" s="1" t="s">
        <v>183</v>
      </c>
    </row>
    <row r="398" s="23" customFormat="true" ht="12.75" hidden="true" customHeight="false" outlineLevel="0" collapsed="false">
      <c r="A398" s="23" t="s">
        <v>2068</v>
      </c>
      <c r="B398" s="23" t="s">
        <v>2069</v>
      </c>
      <c r="C398" s="40" t="s">
        <v>1465</v>
      </c>
      <c r="D398" s="23" t="s">
        <v>82</v>
      </c>
      <c r="E398" s="23" t="s">
        <v>2070</v>
      </c>
      <c r="F398" s="23" t="s">
        <v>2071</v>
      </c>
      <c r="G398" s="23" t="n">
        <v>132</v>
      </c>
      <c r="H398" s="23" t="n">
        <v>10</v>
      </c>
      <c r="I398" s="41" t="s">
        <v>188</v>
      </c>
      <c r="K398" s="23" t="n">
        <v>0</v>
      </c>
      <c r="L398" s="23" t="n">
        <v>110</v>
      </c>
      <c r="M398" s="23" t="n">
        <v>130</v>
      </c>
      <c r="N398" s="23" t="n">
        <v>70</v>
      </c>
      <c r="O398" s="23" t="n">
        <f aca="false">K398+L398</f>
        <v>110</v>
      </c>
      <c r="P398" s="23" t="n">
        <f aca="false">K398+L398+M398+N398</f>
        <v>310</v>
      </c>
      <c r="Q398" s="23" t="n">
        <v>0</v>
      </c>
      <c r="R398" s="23" t="n">
        <v>0</v>
      </c>
      <c r="S398" s="23" t="n">
        <v>0</v>
      </c>
      <c r="T398" s="23" t="n">
        <v>0</v>
      </c>
      <c r="U398" s="23" t="n">
        <f aca="false">IF(I398="delivery",O398-SUM(Q398+R398),IF(I398="PO",P398-SUM(Q398:R398)))</f>
        <v>310</v>
      </c>
      <c r="V398" s="43" t="n">
        <v>0.0001</v>
      </c>
      <c r="W398" s="43" t="n">
        <v>0.0001</v>
      </c>
      <c r="X398" s="43" t="n">
        <f aca="false">W398-V398</f>
        <v>0</v>
      </c>
      <c r="Y398" s="43"/>
      <c r="Z398" s="43"/>
      <c r="AA398" s="43"/>
      <c r="AB398" s="43"/>
      <c r="AC398" s="43"/>
      <c r="AD398" s="43"/>
      <c r="AE398" s="43"/>
      <c r="AF398" s="43"/>
      <c r="AG398" s="43"/>
      <c r="AH398" s="43"/>
      <c r="AI398" s="63"/>
      <c r="AJ398" s="63"/>
      <c r="AK398" s="43"/>
      <c r="AL398" s="43"/>
      <c r="AM398" s="43"/>
      <c r="AN398" s="43"/>
      <c r="AO398" s="43" t="s">
        <v>82</v>
      </c>
      <c r="AP398" s="23" t="s">
        <v>2011</v>
      </c>
      <c r="BF398" s="23" t="s">
        <v>1468</v>
      </c>
      <c r="BG398" s="1" t="s">
        <v>183</v>
      </c>
    </row>
    <row r="399" s="23" customFormat="true" ht="12.75" hidden="true" customHeight="false" outlineLevel="0" collapsed="false">
      <c r="A399" s="23" t="s">
        <v>2072</v>
      </c>
      <c r="B399" s="23" t="s">
        <v>2073</v>
      </c>
      <c r="C399" s="40" t="s">
        <v>1465</v>
      </c>
      <c r="D399" s="23" t="s">
        <v>82</v>
      </c>
      <c r="E399" s="23" t="s">
        <v>2074</v>
      </c>
      <c r="F399" s="23" t="s">
        <v>2075</v>
      </c>
      <c r="G399" s="23" t="n">
        <v>124</v>
      </c>
      <c r="H399" s="23" t="n">
        <v>1</v>
      </c>
      <c r="I399" s="41" t="s">
        <v>188</v>
      </c>
      <c r="K399" s="23" t="n">
        <v>0</v>
      </c>
      <c r="L399" s="23" t="n">
        <v>13739</v>
      </c>
      <c r="M399" s="23" t="n">
        <v>8649</v>
      </c>
      <c r="N399" s="23" t="n">
        <v>9770</v>
      </c>
      <c r="O399" s="23" t="n">
        <f aca="false">K399+L399</f>
        <v>13739</v>
      </c>
      <c r="P399" s="23" t="n">
        <f aca="false">K399+L399+M399+N399</f>
        <v>32158</v>
      </c>
      <c r="Q399" s="23" t="n">
        <v>14602</v>
      </c>
      <c r="R399" s="23" t="n">
        <v>25146</v>
      </c>
      <c r="S399" s="23" t="n">
        <v>17502</v>
      </c>
      <c r="T399" s="23" t="n">
        <v>14036</v>
      </c>
      <c r="U399" s="23" t="n">
        <f aca="false">IF(I399="delivery",O399-SUM(Q399+R399),IF(I399="PO",P399-SUM(Q399:R399)))</f>
        <v>-7590</v>
      </c>
      <c r="V399" s="43" t="n">
        <v>0.0001</v>
      </c>
      <c r="W399" s="43" t="n">
        <v>0.0001</v>
      </c>
      <c r="X399" s="43" t="n">
        <f aca="false">W399-V399</f>
        <v>0</v>
      </c>
      <c r="Y399" s="43"/>
      <c r="Z399" s="43"/>
      <c r="AA399" s="43"/>
      <c r="AB399" s="43"/>
      <c r="AC399" s="43"/>
      <c r="AD399" s="43"/>
      <c r="AE399" s="43"/>
      <c r="AF399" s="43"/>
      <c r="AG399" s="43"/>
      <c r="AH399" s="43"/>
      <c r="AI399" s="63"/>
      <c r="AJ399" s="63"/>
      <c r="AK399" s="43"/>
      <c r="AL399" s="43"/>
      <c r="AM399" s="43"/>
      <c r="AN399" s="43"/>
      <c r="AO399" s="43" t="s">
        <v>82</v>
      </c>
      <c r="AP399" s="23" t="s">
        <v>2011</v>
      </c>
      <c r="BF399" s="23" t="s">
        <v>1468</v>
      </c>
      <c r="BG399" s="1" t="s">
        <v>183</v>
      </c>
    </row>
    <row r="400" s="23" customFormat="true" ht="12.75" hidden="true" customHeight="false" outlineLevel="0" collapsed="false">
      <c r="A400" s="23" t="s">
        <v>2076</v>
      </c>
      <c r="B400" s="23" t="s">
        <v>2077</v>
      </c>
      <c r="C400" s="40" t="s">
        <v>1465</v>
      </c>
      <c r="D400" s="23" t="s">
        <v>82</v>
      </c>
      <c r="E400" s="23" t="s">
        <v>2078</v>
      </c>
      <c r="F400" s="23" t="s">
        <v>2079</v>
      </c>
      <c r="G400" s="23" t="n">
        <v>96</v>
      </c>
      <c r="H400" s="23" t="n">
        <v>1</v>
      </c>
      <c r="I400" s="41" t="s">
        <v>188</v>
      </c>
      <c r="K400" s="23" t="n">
        <v>0</v>
      </c>
      <c r="L400" s="23" t="n">
        <v>390</v>
      </c>
      <c r="M400" s="23" t="n">
        <v>50</v>
      </c>
      <c r="N400" s="23" t="n">
        <v>0</v>
      </c>
      <c r="O400" s="23" t="n">
        <f aca="false">K400+L400</f>
        <v>390</v>
      </c>
      <c r="P400" s="23" t="n">
        <f aca="false">K400+L400+M400+N400</f>
        <v>440</v>
      </c>
      <c r="Q400" s="23" t="n">
        <v>793</v>
      </c>
      <c r="R400" s="23" t="n">
        <v>802</v>
      </c>
      <c r="S400" s="23" t="n">
        <v>735</v>
      </c>
      <c r="T400" s="23" t="n">
        <v>440</v>
      </c>
      <c r="U400" s="23" t="n">
        <f aca="false">IF(I400="delivery",O400-SUM(Q400+R400),IF(I400="PO",P400-SUM(Q400:R400)))</f>
        <v>-1155</v>
      </c>
      <c r="V400" s="43" t="n">
        <v>0.0001</v>
      </c>
      <c r="W400" s="43" t="n">
        <v>0.0001</v>
      </c>
      <c r="X400" s="43" t="n">
        <f aca="false">W400-V400</f>
        <v>0</v>
      </c>
      <c r="Y400" s="43"/>
      <c r="Z400" s="43"/>
      <c r="AA400" s="43"/>
      <c r="AB400" s="43"/>
      <c r="AC400" s="43"/>
      <c r="AD400" s="43"/>
      <c r="AE400" s="43"/>
      <c r="AF400" s="43"/>
      <c r="AG400" s="43"/>
      <c r="AH400" s="43"/>
      <c r="AI400" s="63"/>
      <c r="AJ400" s="63"/>
      <c r="AK400" s="43"/>
      <c r="AL400" s="43"/>
      <c r="AM400" s="43"/>
      <c r="AN400" s="43"/>
      <c r="AO400" s="43" t="s">
        <v>82</v>
      </c>
      <c r="AP400" s="23" t="s">
        <v>2011</v>
      </c>
      <c r="BF400" s="23" t="s">
        <v>1468</v>
      </c>
      <c r="BG400" s="1" t="s">
        <v>183</v>
      </c>
    </row>
    <row r="401" s="23" customFormat="true" ht="12.75" hidden="true" customHeight="false" outlineLevel="0" collapsed="false">
      <c r="A401" s="23" t="s">
        <v>2080</v>
      </c>
      <c r="B401" s="23" t="s">
        <v>2081</v>
      </c>
      <c r="C401" s="40" t="s">
        <v>1465</v>
      </c>
      <c r="D401" s="23" t="s">
        <v>82</v>
      </c>
      <c r="E401" s="23" t="s">
        <v>2082</v>
      </c>
      <c r="F401" s="23" t="s">
        <v>2083</v>
      </c>
      <c r="G401" s="23" t="n">
        <v>90</v>
      </c>
      <c r="H401" s="23" t="n">
        <v>1</v>
      </c>
      <c r="I401" s="41" t="s">
        <v>188</v>
      </c>
      <c r="K401" s="23" t="n">
        <v>0</v>
      </c>
      <c r="L401" s="23" t="n">
        <v>293</v>
      </c>
      <c r="M401" s="23" t="n">
        <v>80</v>
      </c>
      <c r="N401" s="23" t="n">
        <v>0</v>
      </c>
      <c r="O401" s="23" t="n">
        <f aca="false">K401+L401</f>
        <v>293</v>
      </c>
      <c r="P401" s="23" t="n">
        <f aca="false">K401+L401+M401+N401</f>
        <v>373</v>
      </c>
      <c r="Q401" s="23" t="n">
        <v>286</v>
      </c>
      <c r="R401" s="23" t="n">
        <v>152</v>
      </c>
      <c r="S401" s="23" t="n">
        <v>205</v>
      </c>
      <c r="T401" s="23" t="n">
        <v>417</v>
      </c>
      <c r="U401" s="23" t="n">
        <f aca="false">IF(I401="delivery",O401-SUM(Q401+R401),IF(I401="PO",P401-SUM(Q401:R401)))</f>
        <v>-65</v>
      </c>
      <c r="V401" s="43" t="n">
        <v>0.0001</v>
      </c>
      <c r="W401" s="43" t="n">
        <v>0.0001</v>
      </c>
      <c r="X401" s="43" t="n">
        <f aca="false">W401-V401</f>
        <v>0</v>
      </c>
      <c r="Y401" s="43"/>
      <c r="Z401" s="43"/>
      <c r="AA401" s="43"/>
      <c r="AB401" s="43"/>
      <c r="AC401" s="43"/>
      <c r="AD401" s="43"/>
      <c r="AE401" s="43"/>
      <c r="AF401" s="43"/>
      <c r="AG401" s="43"/>
      <c r="AH401" s="43"/>
      <c r="AI401" s="63"/>
      <c r="AJ401" s="63"/>
      <c r="AK401" s="43"/>
      <c r="AL401" s="43"/>
      <c r="AM401" s="43"/>
      <c r="AN401" s="43"/>
      <c r="AO401" s="43" t="s">
        <v>82</v>
      </c>
      <c r="AP401" s="23" t="s">
        <v>2011</v>
      </c>
      <c r="BF401" s="23" t="s">
        <v>1468</v>
      </c>
      <c r="BG401" s="1" t="s">
        <v>183</v>
      </c>
    </row>
    <row r="402" s="23" customFormat="true" ht="12.75" hidden="true" customHeight="false" outlineLevel="0" collapsed="false">
      <c r="A402" s="23" t="s">
        <v>2084</v>
      </c>
      <c r="B402" s="23" t="s">
        <v>2085</v>
      </c>
      <c r="C402" s="40" t="s">
        <v>1465</v>
      </c>
      <c r="D402" s="23" t="s">
        <v>82</v>
      </c>
      <c r="E402" s="23" t="s">
        <v>2086</v>
      </c>
      <c r="F402" s="23" t="s">
        <v>2087</v>
      </c>
      <c r="G402" s="23" t="n">
        <v>96</v>
      </c>
      <c r="H402" s="23" t="n">
        <v>1</v>
      </c>
      <c r="I402" s="41" t="s">
        <v>188</v>
      </c>
      <c r="K402" s="23" t="n">
        <v>0</v>
      </c>
      <c r="L402" s="23" t="n">
        <v>150</v>
      </c>
      <c r="M402" s="23" t="n">
        <v>0</v>
      </c>
      <c r="N402" s="23" t="n">
        <v>0</v>
      </c>
      <c r="O402" s="23" t="n">
        <f aca="false">K402+L402</f>
        <v>150</v>
      </c>
      <c r="P402" s="23" t="n">
        <f aca="false">K402+L402+M402+N402</f>
        <v>150</v>
      </c>
      <c r="Q402" s="23" t="n">
        <v>105</v>
      </c>
      <c r="R402" s="23" t="n">
        <v>67</v>
      </c>
      <c r="S402" s="23" t="n">
        <v>100</v>
      </c>
      <c r="T402" s="23" t="n">
        <v>0</v>
      </c>
      <c r="U402" s="23" t="n">
        <f aca="false">IF(I402="delivery",O402-SUM(Q402+R402),IF(I402="PO",P402-SUM(Q402:R402)))</f>
        <v>-22</v>
      </c>
      <c r="V402" s="43" t="n">
        <v>0.0001</v>
      </c>
      <c r="W402" s="43" t="n">
        <v>0.0001</v>
      </c>
      <c r="X402" s="43" t="n">
        <f aca="false">W402-V402</f>
        <v>0</v>
      </c>
      <c r="Y402" s="43"/>
      <c r="Z402" s="43"/>
      <c r="AA402" s="43"/>
      <c r="AB402" s="43"/>
      <c r="AC402" s="43"/>
      <c r="AD402" s="43"/>
      <c r="AE402" s="43"/>
      <c r="AF402" s="43"/>
      <c r="AG402" s="43"/>
      <c r="AH402" s="43"/>
      <c r="AI402" s="63"/>
      <c r="AJ402" s="63"/>
      <c r="AK402" s="43"/>
      <c r="AL402" s="43"/>
      <c r="AM402" s="43"/>
      <c r="AN402" s="43"/>
      <c r="AO402" s="43" t="s">
        <v>82</v>
      </c>
      <c r="AP402" s="23" t="s">
        <v>2011</v>
      </c>
      <c r="BF402" s="23" t="s">
        <v>1468</v>
      </c>
      <c r="BG402" s="1" t="s">
        <v>183</v>
      </c>
    </row>
    <row r="403" s="23" customFormat="true" ht="12.75" hidden="true" customHeight="false" outlineLevel="0" collapsed="false">
      <c r="A403" s="23" t="s">
        <v>2088</v>
      </c>
      <c r="B403" s="23" t="s">
        <v>2089</v>
      </c>
      <c r="C403" s="40" t="s">
        <v>1465</v>
      </c>
      <c r="D403" s="23" t="s">
        <v>82</v>
      </c>
      <c r="E403" s="23" t="s">
        <v>2090</v>
      </c>
      <c r="F403" s="23" t="s">
        <v>2091</v>
      </c>
      <c r="G403" s="23" t="n">
        <v>132</v>
      </c>
      <c r="H403" s="23" t="n">
        <v>60</v>
      </c>
      <c r="I403" s="41" t="s">
        <v>188</v>
      </c>
      <c r="K403" s="23" t="n">
        <v>0</v>
      </c>
      <c r="L403" s="23" t="n">
        <v>3400</v>
      </c>
      <c r="M403" s="23" t="n">
        <v>1600</v>
      </c>
      <c r="N403" s="23" t="n">
        <v>2760</v>
      </c>
      <c r="O403" s="23" t="n">
        <f aca="false">K403+L403</f>
        <v>3400</v>
      </c>
      <c r="P403" s="23" t="n">
        <f aca="false">K403+L403+M403+N403</f>
        <v>7760</v>
      </c>
      <c r="Q403" s="23" t="n">
        <v>3783</v>
      </c>
      <c r="R403" s="23" t="n">
        <v>1920</v>
      </c>
      <c r="S403" s="23" t="n">
        <v>3660</v>
      </c>
      <c r="T403" s="23" t="n">
        <v>960</v>
      </c>
      <c r="U403" s="23" t="n">
        <f aca="false">IF(I403="delivery",O403-SUM(Q403+R403),IF(I403="PO",P403-SUM(Q403:R403)))</f>
        <v>2057</v>
      </c>
      <c r="V403" s="43" t="n">
        <v>0.0001</v>
      </c>
      <c r="W403" s="43" t="n">
        <v>0.0001</v>
      </c>
      <c r="X403" s="43" t="n">
        <f aca="false">W403-V403</f>
        <v>0</v>
      </c>
      <c r="Y403" s="43"/>
      <c r="Z403" s="43"/>
      <c r="AA403" s="43"/>
      <c r="AB403" s="43"/>
      <c r="AC403" s="43"/>
      <c r="AD403" s="43"/>
      <c r="AE403" s="43"/>
      <c r="AF403" s="43"/>
      <c r="AG403" s="43"/>
      <c r="AH403" s="43"/>
      <c r="AI403" s="63"/>
      <c r="AJ403" s="63"/>
      <c r="AK403" s="43"/>
      <c r="AL403" s="43"/>
      <c r="AM403" s="43"/>
      <c r="AN403" s="43"/>
      <c r="AO403" s="43" t="s">
        <v>82</v>
      </c>
      <c r="AP403" s="23" t="s">
        <v>2011</v>
      </c>
      <c r="BF403" s="23" t="s">
        <v>1468</v>
      </c>
      <c r="BG403" s="1" t="s">
        <v>183</v>
      </c>
    </row>
    <row r="404" s="23" customFormat="true" ht="12.75" hidden="true" customHeight="false" outlineLevel="0" collapsed="false">
      <c r="A404" s="23" t="s">
        <v>2092</v>
      </c>
      <c r="B404" s="23" t="s">
        <v>2093</v>
      </c>
      <c r="C404" s="40" t="s">
        <v>1465</v>
      </c>
      <c r="D404" s="23" t="s">
        <v>82</v>
      </c>
      <c r="E404" s="23" t="s">
        <v>2094</v>
      </c>
      <c r="F404" s="23" t="s">
        <v>2095</v>
      </c>
      <c r="G404" s="23" t="n">
        <v>160</v>
      </c>
      <c r="H404" s="23" t="n">
        <v>1</v>
      </c>
      <c r="I404" s="41" t="s">
        <v>188</v>
      </c>
      <c r="K404" s="23" t="n">
        <v>0</v>
      </c>
      <c r="L404" s="23" t="n">
        <v>299</v>
      </c>
      <c r="M404" s="23" t="n">
        <v>98</v>
      </c>
      <c r="N404" s="23" t="n">
        <v>14</v>
      </c>
      <c r="O404" s="23" t="n">
        <f aca="false">K404+L404</f>
        <v>299</v>
      </c>
      <c r="P404" s="23" t="n">
        <f aca="false">K404+L404+M404+N404</f>
        <v>411</v>
      </c>
      <c r="Q404" s="23" t="n">
        <v>0</v>
      </c>
      <c r="R404" s="23" t="n">
        <v>0</v>
      </c>
      <c r="S404" s="23" t="n">
        <v>0</v>
      </c>
      <c r="T404" s="23" t="n">
        <v>0</v>
      </c>
      <c r="U404" s="23" t="n">
        <f aca="false">IF(I404="delivery",O404-SUM(Q404+R404),IF(I404="PO",P404-SUM(Q404:R404)))</f>
        <v>411</v>
      </c>
      <c r="V404" s="43" t="n">
        <v>0.0001</v>
      </c>
      <c r="W404" s="43" t="n">
        <v>0.0001</v>
      </c>
      <c r="X404" s="43" t="n">
        <f aca="false">W404-V404</f>
        <v>0</v>
      </c>
      <c r="Y404" s="43"/>
      <c r="Z404" s="43"/>
      <c r="AA404" s="43"/>
      <c r="AB404" s="43"/>
      <c r="AC404" s="43"/>
      <c r="AD404" s="43"/>
      <c r="AE404" s="43"/>
      <c r="AF404" s="43"/>
      <c r="AG404" s="43"/>
      <c r="AH404" s="43"/>
      <c r="AI404" s="63"/>
      <c r="AJ404" s="63"/>
      <c r="AK404" s="43"/>
      <c r="AL404" s="43"/>
      <c r="AM404" s="43"/>
      <c r="AN404" s="43"/>
      <c r="AO404" s="43" t="s">
        <v>82</v>
      </c>
      <c r="AP404" s="23" t="s">
        <v>2011</v>
      </c>
      <c r="BF404" s="23" t="s">
        <v>1468</v>
      </c>
      <c r="BG404" s="1" t="s">
        <v>183</v>
      </c>
    </row>
    <row r="405" s="23" customFormat="true" ht="12.75" hidden="true" customHeight="false" outlineLevel="0" collapsed="false">
      <c r="A405" s="23" t="s">
        <v>2096</v>
      </c>
      <c r="B405" s="23" t="s">
        <v>2097</v>
      </c>
      <c r="C405" s="40" t="s">
        <v>1465</v>
      </c>
      <c r="D405" s="23" t="s">
        <v>82</v>
      </c>
      <c r="E405" s="23" t="s">
        <v>2098</v>
      </c>
      <c r="F405" s="23" t="s">
        <v>2099</v>
      </c>
      <c r="G405" s="23" t="n">
        <v>132</v>
      </c>
      <c r="H405" s="23" t="n">
        <v>1</v>
      </c>
      <c r="I405" s="41" t="s">
        <v>188</v>
      </c>
      <c r="K405" s="23" t="n">
        <v>0</v>
      </c>
      <c r="L405" s="23" t="n">
        <v>247</v>
      </c>
      <c r="M405" s="23" t="n">
        <v>610</v>
      </c>
      <c r="N405" s="23" t="n">
        <v>30</v>
      </c>
      <c r="O405" s="23" t="n">
        <f aca="false">K405+L405</f>
        <v>247</v>
      </c>
      <c r="P405" s="23" t="n">
        <f aca="false">K405+L405+M405+N405</f>
        <v>887</v>
      </c>
      <c r="Q405" s="23" t="n">
        <v>0</v>
      </c>
      <c r="R405" s="23" t="n">
        <v>0</v>
      </c>
      <c r="S405" s="23" t="n">
        <v>0</v>
      </c>
      <c r="T405" s="23" t="n">
        <v>0</v>
      </c>
      <c r="U405" s="23" t="n">
        <f aca="false">IF(I405="delivery",O405-SUM(Q405+R405),IF(I405="PO",P405-SUM(Q405:R405)))</f>
        <v>887</v>
      </c>
      <c r="V405" s="43" t="n">
        <v>0.0001</v>
      </c>
      <c r="W405" s="43" t="n">
        <v>0.0001</v>
      </c>
      <c r="X405" s="43" t="n">
        <f aca="false">W405-V405</f>
        <v>0</v>
      </c>
      <c r="Y405" s="43"/>
      <c r="Z405" s="43"/>
      <c r="AA405" s="43"/>
      <c r="AB405" s="43"/>
      <c r="AC405" s="43"/>
      <c r="AD405" s="43"/>
      <c r="AE405" s="43"/>
      <c r="AF405" s="43"/>
      <c r="AG405" s="43"/>
      <c r="AH405" s="43"/>
      <c r="AI405" s="63"/>
      <c r="AJ405" s="63"/>
      <c r="AK405" s="43"/>
      <c r="AL405" s="43"/>
      <c r="AM405" s="43"/>
      <c r="AN405" s="43"/>
      <c r="AO405" s="43" t="s">
        <v>82</v>
      </c>
      <c r="AP405" s="23" t="s">
        <v>2011</v>
      </c>
      <c r="BF405" s="23" t="s">
        <v>1468</v>
      </c>
      <c r="BG405" s="1" t="s">
        <v>183</v>
      </c>
    </row>
    <row r="406" s="23" customFormat="true" ht="12.75" hidden="true" customHeight="false" outlineLevel="0" collapsed="false">
      <c r="A406" s="23" t="s">
        <v>2104</v>
      </c>
      <c r="B406" s="23" t="s">
        <v>2105</v>
      </c>
      <c r="C406" s="40" t="s">
        <v>1465</v>
      </c>
      <c r="D406" s="23" t="s">
        <v>82</v>
      </c>
      <c r="E406" s="23" t="s">
        <v>2106</v>
      </c>
      <c r="F406" s="23" t="s">
        <v>2107</v>
      </c>
      <c r="G406" s="23" t="n">
        <v>82</v>
      </c>
      <c r="H406" s="23" t="n">
        <v>1</v>
      </c>
      <c r="I406" s="41" t="s">
        <v>188</v>
      </c>
      <c r="K406" s="23" t="n">
        <v>0</v>
      </c>
      <c r="L406" s="23" t="n">
        <v>32</v>
      </c>
      <c r="M406" s="23" t="n">
        <v>140</v>
      </c>
      <c r="N406" s="23" t="n">
        <v>10</v>
      </c>
      <c r="O406" s="23" t="n">
        <f aca="false">K406+L406</f>
        <v>32</v>
      </c>
      <c r="P406" s="23" t="n">
        <f aca="false">K406+L406+M406+N406</f>
        <v>182</v>
      </c>
      <c r="Q406" s="23" t="n">
        <v>94</v>
      </c>
      <c r="R406" s="23" t="n">
        <v>102</v>
      </c>
      <c r="S406" s="23" t="n">
        <v>132</v>
      </c>
      <c r="T406" s="23" t="n">
        <v>88</v>
      </c>
      <c r="U406" s="23" t="n">
        <f aca="false">IF(I406="delivery",O406-SUM(Q406+R406),IF(I406="PO",P406-SUM(Q406:R406)))</f>
        <v>-14</v>
      </c>
      <c r="V406" s="43" t="n">
        <v>0.0001</v>
      </c>
      <c r="W406" s="43" t="n">
        <v>0.0001</v>
      </c>
      <c r="X406" s="43" t="n">
        <f aca="false">W406-V406</f>
        <v>0</v>
      </c>
      <c r="Y406" s="43"/>
      <c r="Z406" s="43"/>
      <c r="AA406" s="43"/>
      <c r="AB406" s="43"/>
      <c r="AC406" s="43"/>
      <c r="AD406" s="43"/>
      <c r="AE406" s="43"/>
      <c r="AF406" s="43"/>
      <c r="AG406" s="43"/>
      <c r="AH406" s="43"/>
      <c r="AI406" s="63"/>
      <c r="AJ406" s="63"/>
      <c r="AK406" s="43"/>
      <c r="AL406" s="43"/>
      <c r="AM406" s="43"/>
      <c r="AN406" s="43"/>
      <c r="AO406" s="43" t="s">
        <v>82</v>
      </c>
      <c r="AP406" s="23" t="s">
        <v>2011</v>
      </c>
      <c r="BF406" s="23" t="s">
        <v>1468</v>
      </c>
      <c r="BG406" s="1" t="s">
        <v>183</v>
      </c>
    </row>
    <row r="407" s="23" customFormat="true" ht="12.75" hidden="true" customHeight="false" outlineLevel="0" collapsed="false">
      <c r="A407" s="23" t="s">
        <v>2108</v>
      </c>
      <c r="B407" s="23" t="s">
        <v>2109</v>
      </c>
      <c r="C407" s="40" t="s">
        <v>1465</v>
      </c>
      <c r="D407" s="23" t="s">
        <v>82</v>
      </c>
      <c r="E407" s="23" t="s">
        <v>2110</v>
      </c>
      <c r="F407" s="23" t="s">
        <v>2111</v>
      </c>
      <c r="G407" s="23" t="n">
        <v>21</v>
      </c>
      <c r="H407" s="23" t="n">
        <v>105</v>
      </c>
      <c r="I407" s="41" t="s">
        <v>188</v>
      </c>
      <c r="K407" s="23" t="n">
        <v>0</v>
      </c>
      <c r="L407" s="23" t="n">
        <v>31</v>
      </c>
      <c r="M407" s="23" t="n">
        <v>0</v>
      </c>
      <c r="N407" s="23" t="n">
        <v>10</v>
      </c>
      <c r="O407" s="23" t="n">
        <f aca="false">K407+L407</f>
        <v>31</v>
      </c>
      <c r="P407" s="23" t="n">
        <f aca="false">K407+L407+M407+N407</f>
        <v>41</v>
      </c>
      <c r="Q407" s="23" t="n">
        <v>0</v>
      </c>
      <c r="R407" s="23" t="n">
        <v>0</v>
      </c>
      <c r="S407" s="23" t="n">
        <v>0</v>
      </c>
      <c r="T407" s="23" t="n">
        <v>0</v>
      </c>
      <c r="U407" s="23" t="n">
        <f aca="false">IF(I407="delivery",O407-SUM(Q407+R407),IF(I407="PO",P407-SUM(Q407:R407)))</f>
        <v>41</v>
      </c>
      <c r="V407" s="43" t="n">
        <v>0.0001</v>
      </c>
      <c r="W407" s="43" t="n">
        <v>0.0001</v>
      </c>
      <c r="X407" s="43" t="n">
        <f aca="false">W407-V407</f>
        <v>0</v>
      </c>
      <c r="Y407" s="43"/>
      <c r="Z407" s="43"/>
      <c r="AA407" s="43"/>
      <c r="AB407" s="43"/>
      <c r="AC407" s="43"/>
      <c r="AD407" s="43"/>
      <c r="AE407" s="43"/>
      <c r="AF407" s="43"/>
      <c r="AG407" s="43"/>
      <c r="AH407" s="43"/>
      <c r="AI407" s="63"/>
      <c r="AJ407" s="63"/>
      <c r="AK407" s="43"/>
      <c r="AL407" s="43"/>
      <c r="AM407" s="43"/>
      <c r="AN407" s="43"/>
      <c r="AO407" s="43" t="s">
        <v>82</v>
      </c>
      <c r="AP407" s="23" t="s">
        <v>2011</v>
      </c>
      <c r="BF407" s="23" t="s">
        <v>1468</v>
      </c>
      <c r="BG407" s="1" t="s">
        <v>183</v>
      </c>
    </row>
    <row r="408" s="23" customFormat="true" ht="12.75" hidden="true" customHeight="false" outlineLevel="0" collapsed="false">
      <c r="A408" s="23" t="s">
        <v>2112</v>
      </c>
      <c r="B408" s="23" t="s">
        <v>2113</v>
      </c>
      <c r="C408" s="40" t="s">
        <v>1465</v>
      </c>
      <c r="D408" s="23" t="s">
        <v>82</v>
      </c>
      <c r="E408" s="23" t="s">
        <v>2114</v>
      </c>
      <c r="F408" s="23" t="s">
        <v>2115</v>
      </c>
      <c r="G408" s="23" t="n">
        <v>123</v>
      </c>
      <c r="H408" s="23" t="n">
        <v>1</v>
      </c>
      <c r="I408" s="41" t="s">
        <v>188</v>
      </c>
      <c r="K408" s="23" t="n">
        <v>0</v>
      </c>
      <c r="L408" s="23" t="n">
        <v>375</v>
      </c>
      <c r="M408" s="23" t="n">
        <v>0</v>
      </c>
      <c r="N408" s="23" t="n">
        <v>0</v>
      </c>
      <c r="O408" s="23" t="n">
        <f aca="false">K408+L408</f>
        <v>375</v>
      </c>
      <c r="P408" s="23" t="n">
        <f aca="false">K408+L408+M408+N408</f>
        <v>375</v>
      </c>
      <c r="Q408" s="23" t="n">
        <v>173</v>
      </c>
      <c r="R408" s="23" t="n">
        <v>76</v>
      </c>
      <c r="S408" s="23" t="n">
        <v>164</v>
      </c>
      <c r="T408" s="23" t="n">
        <v>176</v>
      </c>
      <c r="U408" s="23" t="n">
        <f aca="false">IF(I408="delivery",O408-SUM(Q408+R408),IF(I408="PO",P408-SUM(Q408:R408)))</f>
        <v>126</v>
      </c>
      <c r="V408" s="43" t="n">
        <v>0.0001</v>
      </c>
      <c r="W408" s="43" t="n">
        <v>0.0001</v>
      </c>
      <c r="X408" s="43" t="n">
        <f aca="false">W408-V408</f>
        <v>0</v>
      </c>
      <c r="Y408" s="43"/>
      <c r="Z408" s="43"/>
      <c r="AA408" s="43"/>
      <c r="AB408" s="43"/>
      <c r="AC408" s="43"/>
      <c r="AD408" s="43"/>
      <c r="AE408" s="43"/>
      <c r="AF408" s="43"/>
      <c r="AG408" s="43"/>
      <c r="AH408" s="43"/>
      <c r="AI408" s="63"/>
      <c r="AJ408" s="63"/>
      <c r="AK408" s="43"/>
      <c r="AL408" s="43"/>
      <c r="AM408" s="43"/>
      <c r="AN408" s="43"/>
      <c r="AO408" s="43" t="s">
        <v>82</v>
      </c>
      <c r="AP408" s="23" t="s">
        <v>2011</v>
      </c>
      <c r="BF408" s="23" t="s">
        <v>1468</v>
      </c>
      <c r="BG408" s="1" t="s">
        <v>183</v>
      </c>
    </row>
    <row r="409" s="23" customFormat="true" ht="12.75" hidden="true" customHeight="false" outlineLevel="0" collapsed="false">
      <c r="A409" s="23" t="s">
        <v>2116</v>
      </c>
      <c r="B409" s="23" t="s">
        <v>2117</v>
      </c>
      <c r="C409" s="40" t="s">
        <v>1465</v>
      </c>
      <c r="D409" s="23" t="s">
        <v>82</v>
      </c>
      <c r="E409" s="23" t="s">
        <v>2118</v>
      </c>
      <c r="F409" s="23" t="s">
        <v>2119</v>
      </c>
      <c r="G409" s="23" t="n">
        <v>118</v>
      </c>
      <c r="H409" s="23" t="n">
        <v>1</v>
      </c>
      <c r="I409" s="41" t="s">
        <v>188</v>
      </c>
      <c r="K409" s="23" t="n">
        <v>0</v>
      </c>
      <c r="L409" s="23" t="n">
        <v>191</v>
      </c>
      <c r="M409" s="23" t="n">
        <v>10</v>
      </c>
      <c r="N409" s="23" t="n">
        <v>95</v>
      </c>
      <c r="O409" s="23" t="n">
        <f aca="false">K409+L409</f>
        <v>191</v>
      </c>
      <c r="P409" s="23" t="n">
        <f aca="false">K409+L409+M409+N409</f>
        <v>296</v>
      </c>
      <c r="Q409" s="23" t="n">
        <v>183</v>
      </c>
      <c r="R409" s="23" t="n">
        <v>108</v>
      </c>
      <c r="S409" s="23" t="n">
        <v>169</v>
      </c>
      <c r="T409" s="23" t="n">
        <v>46</v>
      </c>
      <c r="U409" s="23" t="n">
        <f aca="false">IF(I409="delivery",O409-SUM(Q409+R409),IF(I409="PO",P409-SUM(Q409:R409)))</f>
        <v>5</v>
      </c>
      <c r="V409" s="43" t="n">
        <v>0.0001</v>
      </c>
      <c r="W409" s="43" t="n">
        <v>0.0001</v>
      </c>
      <c r="X409" s="43" t="n">
        <f aca="false">W409-V409</f>
        <v>0</v>
      </c>
      <c r="Y409" s="43"/>
      <c r="Z409" s="43"/>
      <c r="AA409" s="43"/>
      <c r="AB409" s="43"/>
      <c r="AC409" s="43"/>
      <c r="AD409" s="43"/>
      <c r="AE409" s="43"/>
      <c r="AF409" s="43"/>
      <c r="AG409" s="43"/>
      <c r="AH409" s="43"/>
      <c r="AI409" s="63"/>
      <c r="AJ409" s="63"/>
      <c r="AK409" s="43"/>
      <c r="AL409" s="43"/>
      <c r="AM409" s="43"/>
      <c r="AN409" s="43"/>
      <c r="AO409" s="43" t="s">
        <v>82</v>
      </c>
      <c r="AP409" s="23" t="s">
        <v>2011</v>
      </c>
      <c r="BF409" s="23" t="s">
        <v>1468</v>
      </c>
      <c r="BG409" s="1" t="s">
        <v>183</v>
      </c>
    </row>
    <row r="410" s="23" customFormat="true" ht="12.75" hidden="true" customHeight="false" outlineLevel="0" collapsed="false">
      <c r="A410" s="23" t="s">
        <v>2120</v>
      </c>
      <c r="B410" s="23" t="s">
        <v>2121</v>
      </c>
      <c r="C410" s="40" t="s">
        <v>1465</v>
      </c>
      <c r="D410" s="23" t="s">
        <v>82</v>
      </c>
      <c r="E410" s="23" t="s">
        <v>2122</v>
      </c>
      <c r="F410" s="23" t="s">
        <v>2123</v>
      </c>
      <c r="G410" s="23" t="n">
        <v>66</v>
      </c>
      <c r="H410" s="23" t="n">
        <v>1</v>
      </c>
      <c r="I410" s="41" t="s">
        <v>188</v>
      </c>
      <c r="K410" s="23" t="n">
        <v>0</v>
      </c>
      <c r="L410" s="23" t="n">
        <v>302</v>
      </c>
      <c r="M410" s="23" t="n">
        <v>0</v>
      </c>
      <c r="N410" s="23" t="n">
        <v>0</v>
      </c>
      <c r="O410" s="23" t="n">
        <f aca="false">K410+L410</f>
        <v>302</v>
      </c>
      <c r="P410" s="23" t="n">
        <f aca="false">K410+L410+M410+N410</f>
        <v>302</v>
      </c>
      <c r="Q410" s="23" t="n">
        <v>69</v>
      </c>
      <c r="R410" s="23" t="n">
        <v>129</v>
      </c>
      <c r="S410" s="23" t="n">
        <v>100</v>
      </c>
      <c r="T410" s="23" t="n">
        <v>0</v>
      </c>
      <c r="U410" s="23" t="n">
        <f aca="false">IF(I410="delivery",O410-SUM(Q410+R410),IF(I410="PO",P410-SUM(Q410:R410)))</f>
        <v>104</v>
      </c>
      <c r="V410" s="43" t="n">
        <v>0.0001</v>
      </c>
      <c r="W410" s="43" t="n">
        <v>0.0001</v>
      </c>
      <c r="X410" s="43" t="n">
        <f aca="false">W410-V410</f>
        <v>0</v>
      </c>
      <c r="Y410" s="43"/>
      <c r="Z410" s="43"/>
      <c r="AA410" s="43"/>
      <c r="AB410" s="43"/>
      <c r="AC410" s="43"/>
      <c r="AD410" s="43"/>
      <c r="AE410" s="43"/>
      <c r="AF410" s="43"/>
      <c r="AG410" s="43"/>
      <c r="AH410" s="43"/>
      <c r="AI410" s="63"/>
      <c r="AJ410" s="63"/>
      <c r="AK410" s="43"/>
      <c r="AL410" s="43"/>
      <c r="AM410" s="43"/>
      <c r="AN410" s="43"/>
      <c r="AO410" s="43" t="s">
        <v>82</v>
      </c>
      <c r="AP410" s="23" t="s">
        <v>2011</v>
      </c>
      <c r="BF410" s="23" t="s">
        <v>1468</v>
      </c>
      <c r="BG410" s="1" t="s">
        <v>183</v>
      </c>
    </row>
    <row r="411" s="23" customFormat="true" ht="12.75" hidden="true" customHeight="false" outlineLevel="0" collapsed="false">
      <c r="A411" s="23" t="s">
        <v>2124</v>
      </c>
      <c r="B411" s="23" t="s">
        <v>2125</v>
      </c>
      <c r="C411" s="40" t="s">
        <v>1465</v>
      </c>
      <c r="D411" s="23" t="s">
        <v>82</v>
      </c>
      <c r="E411" s="23" t="s">
        <v>2126</v>
      </c>
      <c r="F411" s="23" t="s">
        <v>2127</v>
      </c>
      <c r="G411" s="23" t="n">
        <v>138</v>
      </c>
      <c r="H411" s="23" t="n">
        <v>1</v>
      </c>
      <c r="I411" s="41" t="s">
        <v>188</v>
      </c>
      <c r="K411" s="23" t="n">
        <v>0</v>
      </c>
      <c r="L411" s="23" t="n">
        <v>8</v>
      </c>
      <c r="M411" s="23" t="n">
        <v>0</v>
      </c>
      <c r="N411" s="23" t="n">
        <v>440</v>
      </c>
      <c r="O411" s="23" t="n">
        <f aca="false">K411+L411</f>
        <v>8</v>
      </c>
      <c r="P411" s="23" t="n">
        <f aca="false">K411+L411+M411+N411</f>
        <v>448</v>
      </c>
      <c r="Q411" s="23" t="n">
        <v>408</v>
      </c>
      <c r="R411" s="23" t="n">
        <v>108</v>
      </c>
      <c r="S411" s="23" t="n">
        <v>212</v>
      </c>
      <c r="T411" s="23" t="n">
        <v>58</v>
      </c>
      <c r="U411" s="23" t="n">
        <f aca="false">IF(I411="delivery",O411-SUM(Q411+R411),IF(I411="PO",P411-SUM(Q411:R411)))</f>
        <v>-68</v>
      </c>
      <c r="V411" s="43" t="n">
        <v>0.0001</v>
      </c>
      <c r="W411" s="43" t="n">
        <v>0.0001</v>
      </c>
      <c r="X411" s="43" t="n">
        <f aca="false">W411-V411</f>
        <v>0</v>
      </c>
      <c r="Y411" s="43"/>
      <c r="Z411" s="43"/>
      <c r="AA411" s="43"/>
      <c r="AB411" s="43"/>
      <c r="AC411" s="43"/>
      <c r="AD411" s="43"/>
      <c r="AE411" s="43"/>
      <c r="AF411" s="43"/>
      <c r="AG411" s="43"/>
      <c r="AH411" s="43"/>
      <c r="AI411" s="63"/>
      <c r="AJ411" s="63"/>
      <c r="AK411" s="43"/>
      <c r="AL411" s="43"/>
      <c r="AM411" s="43"/>
      <c r="AN411" s="43"/>
      <c r="AO411" s="43" t="s">
        <v>82</v>
      </c>
      <c r="AP411" s="23" t="s">
        <v>2011</v>
      </c>
      <c r="BF411" s="23" t="s">
        <v>1468</v>
      </c>
      <c r="BG411" s="1" t="s">
        <v>183</v>
      </c>
    </row>
    <row r="412" s="23" customFormat="true" ht="12.75" hidden="true" customHeight="false" outlineLevel="0" collapsed="false">
      <c r="A412" s="23" t="s">
        <v>2128</v>
      </c>
      <c r="B412" s="23" t="s">
        <v>2129</v>
      </c>
      <c r="C412" s="40" t="s">
        <v>1465</v>
      </c>
      <c r="D412" s="23" t="s">
        <v>82</v>
      </c>
      <c r="E412" s="23" t="s">
        <v>2130</v>
      </c>
      <c r="F412" s="23" t="s">
        <v>2131</v>
      </c>
      <c r="G412" s="23" t="n">
        <v>138</v>
      </c>
      <c r="H412" s="23" t="n">
        <v>1</v>
      </c>
      <c r="I412" s="41" t="s">
        <v>188</v>
      </c>
      <c r="K412" s="23" t="n">
        <v>0</v>
      </c>
      <c r="L412" s="23" t="n">
        <v>2299</v>
      </c>
      <c r="M412" s="23" t="n">
        <v>0</v>
      </c>
      <c r="N412" s="23" t="n">
        <v>3010</v>
      </c>
      <c r="O412" s="23" t="n">
        <f aca="false">K412+L412</f>
        <v>2299</v>
      </c>
      <c r="P412" s="23" t="n">
        <f aca="false">K412+L412+M412+N412</f>
        <v>5309</v>
      </c>
      <c r="Q412" s="23" t="n">
        <v>4836</v>
      </c>
      <c r="R412" s="23" t="n">
        <v>1476</v>
      </c>
      <c r="S412" s="23" t="n">
        <v>948</v>
      </c>
      <c r="T412" s="23" t="n">
        <v>552</v>
      </c>
      <c r="U412" s="23" t="n">
        <f aca="false">IF(I412="delivery",O412-SUM(Q412+R412),IF(I412="PO",P412-SUM(Q412:R412)))</f>
        <v>-1003</v>
      </c>
      <c r="V412" s="43" t="n">
        <v>0.0001</v>
      </c>
      <c r="W412" s="43" t="n">
        <v>0.0001</v>
      </c>
      <c r="X412" s="43" t="n">
        <f aca="false">W412-V412</f>
        <v>0</v>
      </c>
      <c r="Y412" s="43"/>
      <c r="Z412" s="43"/>
      <c r="AA412" s="43"/>
      <c r="AB412" s="43"/>
      <c r="AC412" s="43"/>
      <c r="AD412" s="43"/>
      <c r="AE412" s="43"/>
      <c r="AF412" s="43"/>
      <c r="AG412" s="43"/>
      <c r="AH412" s="43"/>
      <c r="AI412" s="63"/>
      <c r="AJ412" s="63"/>
      <c r="AK412" s="43"/>
      <c r="AL412" s="43"/>
      <c r="AM412" s="43"/>
      <c r="AN412" s="43"/>
      <c r="AO412" s="43" t="s">
        <v>82</v>
      </c>
      <c r="AP412" s="23" t="s">
        <v>2011</v>
      </c>
      <c r="BF412" s="23" t="s">
        <v>1468</v>
      </c>
      <c r="BG412" s="1" t="s">
        <v>183</v>
      </c>
    </row>
    <row r="413" s="23" customFormat="true" ht="12.75" hidden="true" customHeight="false" outlineLevel="0" collapsed="false">
      <c r="A413" s="23" t="s">
        <v>2132</v>
      </c>
      <c r="B413" s="23" t="s">
        <v>2133</v>
      </c>
      <c r="C413" s="40" t="s">
        <v>1465</v>
      </c>
      <c r="D413" s="23" t="s">
        <v>82</v>
      </c>
      <c r="E413" s="23" t="s">
        <v>2134</v>
      </c>
      <c r="F413" s="23" t="s">
        <v>2135</v>
      </c>
      <c r="G413" s="23" t="n">
        <v>138</v>
      </c>
      <c r="H413" s="23" t="n">
        <v>1</v>
      </c>
      <c r="I413" s="41" t="s">
        <v>188</v>
      </c>
      <c r="K413" s="23" t="n">
        <v>0</v>
      </c>
      <c r="L413" s="23" t="n">
        <v>119</v>
      </c>
      <c r="M413" s="23" t="n">
        <v>0</v>
      </c>
      <c r="N413" s="23" t="n">
        <v>0</v>
      </c>
      <c r="O413" s="23" t="n">
        <f aca="false">K413+L413</f>
        <v>119</v>
      </c>
      <c r="P413" s="23" t="n">
        <f aca="false">K413+L413+M413+N413</f>
        <v>119</v>
      </c>
      <c r="Q413" s="23" t="n">
        <v>28</v>
      </c>
      <c r="R413" s="23" t="n">
        <v>84</v>
      </c>
      <c r="S413" s="23" t="n">
        <v>84</v>
      </c>
      <c r="T413" s="23" t="n">
        <v>56</v>
      </c>
      <c r="U413" s="23" t="n">
        <f aca="false">IF(I413="delivery",O413-SUM(Q413+R413),IF(I413="PO",P413-SUM(Q413:R413)))</f>
        <v>7</v>
      </c>
      <c r="V413" s="43" t="n">
        <v>0.0001</v>
      </c>
      <c r="W413" s="43" t="n">
        <v>0.0001</v>
      </c>
      <c r="X413" s="43" t="n">
        <f aca="false">W413-V413</f>
        <v>0</v>
      </c>
      <c r="Y413" s="43"/>
      <c r="Z413" s="43"/>
      <c r="AA413" s="43"/>
      <c r="AB413" s="43"/>
      <c r="AC413" s="43"/>
      <c r="AD413" s="43"/>
      <c r="AE413" s="43"/>
      <c r="AF413" s="43"/>
      <c r="AG413" s="43"/>
      <c r="AH413" s="43"/>
      <c r="AI413" s="63"/>
      <c r="AJ413" s="63"/>
      <c r="AK413" s="43"/>
      <c r="AL413" s="43"/>
      <c r="AM413" s="43"/>
      <c r="AN413" s="43"/>
      <c r="AO413" s="43" t="s">
        <v>82</v>
      </c>
      <c r="AP413" s="23" t="s">
        <v>2011</v>
      </c>
      <c r="BF413" s="23" t="s">
        <v>1468</v>
      </c>
      <c r="BG413" s="1" t="s">
        <v>183</v>
      </c>
    </row>
    <row r="414" s="23" customFormat="true" ht="12.75" hidden="true" customHeight="false" outlineLevel="0" collapsed="false">
      <c r="A414" s="23" t="s">
        <v>2136</v>
      </c>
      <c r="B414" s="23" t="s">
        <v>2137</v>
      </c>
      <c r="C414" s="40" t="s">
        <v>1465</v>
      </c>
      <c r="D414" s="23" t="s">
        <v>82</v>
      </c>
      <c r="E414" s="23" t="s">
        <v>2138</v>
      </c>
      <c r="F414" s="23" t="s">
        <v>2139</v>
      </c>
      <c r="G414" s="23" t="n">
        <v>132</v>
      </c>
      <c r="H414" s="23" t="n">
        <v>1</v>
      </c>
      <c r="I414" s="41" t="s">
        <v>188</v>
      </c>
      <c r="K414" s="23" t="n">
        <v>0</v>
      </c>
      <c r="L414" s="23" t="n">
        <v>0</v>
      </c>
      <c r="M414" s="23" t="n">
        <v>0</v>
      </c>
      <c r="N414" s="23" t="n">
        <v>0</v>
      </c>
      <c r="O414" s="23" t="n">
        <f aca="false">K414+L414</f>
        <v>0</v>
      </c>
      <c r="P414" s="23" t="n">
        <f aca="false">K414+L414+M414+N414</f>
        <v>0</v>
      </c>
      <c r="Q414" s="23" t="n">
        <v>0</v>
      </c>
      <c r="R414" s="23" t="n">
        <v>0</v>
      </c>
      <c r="S414" s="23" t="n">
        <v>0</v>
      </c>
      <c r="T414" s="23" t="n">
        <v>0</v>
      </c>
      <c r="U414" s="23" t="n">
        <f aca="false">IF(I414="delivery",O414-SUM(Q414+R414),IF(I414="PO",P414-SUM(Q414:R414)))</f>
        <v>0</v>
      </c>
      <c r="V414" s="43" t="n">
        <v>0.0001</v>
      </c>
      <c r="W414" s="43" t="n">
        <v>0.0001</v>
      </c>
      <c r="X414" s="43" t="n">
        <f aca="false">W414-V414</f>
        <v>0</v>
      </c>
      <c r="Y414" s="43"/>
      <c r="Z414" s="43"/>
      <c r="AA414" s="43"/>
      <c r="AB414" s="43"/>
      <c r="AC414" s="43"/>
      <c r="AD414" s="43"/>
      <c r="AE414" s="43"/>
      <c r="AF414" s="43"/>
      <c r="AG414" s="43"/>
      <c r="AH414" s="43"/>
      <c r="AI414" s="63"/>
      <c r="AJ414" s="63"/>
      <c r="AK414" s="43"/>
      <c r="AL414" s="43"/>
      <c r="AM414" s="43"/>
      <c r="AN414" s="43"/>
      <c r="AO414" s="43" t="s">
        <v>82</v>
      </c>
      <c r="AP414" s="23" t="s">
        <v>2011</v>
      </c>
      <c r="BF414" s="23" t="s">
        <v>1468</v>
      </c>
      <c r="BG414" s="1" t="s">
        <v>183</v>
      </c>
    </row>
    <row r="415" s="23" customFormat="true" ht="12.75" hidden="true" customHeight="false" outlineLevel="0" collapsed="false">
      <c r="A415" s="23" t="s">
        <v>2140</v>
      </c>
      <c r="B415" s="23" t="s">
        <v>2141</v>
      </c>
      <c r="C415" s="40" t="s">
        <v>1465</v>
      </c>
      <c r="D415" s="23" t="s">
        <v>82</v>
      </c>
      <c r="E415" s="23" t="s">
        <v>2142</v>
      </c>
      <c r="F415" s="23" t="s">
        <v>2143</v>
      </c>
      <c r="G415" s="23" t="n">
        <v>132</v>
      </c>
      <c r="H415" s="23" t="n">
        <v>1</v>
      </c>
      <c r="I415" s="41" t="s">
        <v>188</v>
      </c>
      <c r="K415" s="23" t="n">
        <v>0</v>
      </c>
      <c r="L415" s="23" t="n">
        <v>876</v>
      </c>
      <c r="M415" s="23" t="n">
        <v>0</v>
      </c>
      <c r="N415" s="23" t="n">
        <v>0</v>
      </c>
      <c r="O415" s="23" t="n">
        <f aca="false">K415+L415</f>
        <v>876</v>
      </c>
      <c r="P415" s="23" t="n">
        <f aca="false">K415+L415+M415+N415</f>
        <v>876</v>
      </c>
      <c r="Q415" s="23" t="n">
        <v>368</v>
      </c>
      <c r="R415" s="23" t="n">
        <v>172</v>
      </c>
      <c r="S415" s="23" t="n">
        <v>234</v>
      </c>
      <c r="T415" s="23" t="n">
        <v>128</v>
      </c>
      <c r="U415" s="23" t="n">
        <f aca="false">IF(I415="delivery",O415-SUM(Q415+R415),IF(I415="PO",P415-SUM(Q415:R415)))</f>
        <v>336</v>
      </c>
      <c r="V415" s="43" t="n">
        <v>0.0001</v>
      </c>
      <c r="W415" s="43" t="n">
        <v>0.0001</v>
      </c>
      <c r="X415" s="43" t="n">
        <f aca="false">W415-V415</f>
        <v>0</v>
      </c>
      <c r="Y415" s="43"/>
      <c r="Z415" s="43"/>
      <c r="AA415" s="43"/>
      <c r="AB415" s="43"/>
      <c r="AC415" s="43"/>
      <c r="AD415" s="43"/>
      <c r="AE415" s="43"/>
      <c r="AF415" s="43"/>
      <c r="AG415" s="43"/>
      <c r="AH415" s="43"/>
      <c r="AI415" s="63"/>
      <c r="AJ415" s="63"/>
      <c r="AK415" s="43"/>
      <c r="AL415" s="43"/>
      <c r="AM415" s="43"/>
      <c r="AN415" s="43"/>
      <c r="AO415" s="43" t="s">
        <v>82</v>
      </c>
      <c r="AP415" s="23" t="s">
        <v>2011</v>
      </c>
      <c r="BF415" s="23" t="s">
        <v>1468</v>
      </c>
      <c r="BG415" s="1" t="s">
        <v>183</v>
      </c>
    </row>
    <row r="416" s="23" customFormat="true" ht="12.75" hidden="true" customHeight="false" outlineLevel="0" collapsed="false">
      <c r="A416" s="23" t="s">
        <v>2144</v>
      </c>
      <c r="B416" s="23" t="s">
        <v>2145</v>
      </c>
      <c r="C416" s="40" t="s">
        <v>1465</v>
      </c>
      <c r="D416" s="23" t="s">
        <v>82</v>
      </c>
      <c r="E416" s="23" t="s">
        <v>2146</v>
      </c>
      <c r="F416" s="23" t="s">
        <v>2147</v>
      </c>
      <c r="G416" s="23" t="n">
        <v>66</v>
      </c>
      <c r="H416" s="23" t="n">
        <v>1</v>
      </c>
      <c r="I416" s="41" t="s">
        <v>188</v>
      </c>
      <c r="K416" s="23" t="n">
        <v>0</v>
      </c>
      <c r="L416" s="23" t="n">
        <v>2392</v>
      </c>
      <c r="M416" s="23" t="n">
        <v>220</v>
      </c>
      <c r="N416" s="23" t="n">
        <v>2020</v>
      </c>
      <c r="O416" s="23" t="n">
        <f aca="false">K416+L416</f>
        <v>2392</v>
      </c>
      <c r="P416" s="23" t="n">
        <f aca="false">K416+L416+M416+N416</f>
        <v>4632</v>
      </c>
      <c r="Q416" s="23" t="n">
        <v>1304</v>
      </c>
      <c r="R416" s="23" t="n">
        <v>2520</v>
      </c>
      <c r="S416" s="23" t="n">
        <v>3414</v>
      </c>
      <c r="T416" s="23" t="n">
        <v>2752</v>
      </c>
      <c r="U416" s="23" t="n">
        <f aca="false">IF(I416="delivery",O416-SUM(Q416+R416),IF(I416="PO",P416-SUM(Q416:R416)))</f>
        <v>808</v>
      </c>
      <c r="V416" s="43" t="n">
        <v>0.0001</v>
      </c>
      <c r="W416" s="43" t="n">
        <v>0.0001</v>
      </c>
      <c r="X416" s="43" t="n">
        <f aca="false">W416-V416</f>
        <v>0</v>
      </c>
      <c r="Y416" s="43"/>
      <c r="Z416" s="43"/>
      <c r="AA416" s="43"/>
      <c r="AB416" s="43"/>
      <c r="AC416" s="43"/>
      <c r="AD416" s="43"/>
      <c r="AE416" s="43"/>
      <c r="AF416" s="43"/>
      <c r="AG416" s="43"/>
      <c r="AH416" s="43"/>
      <c r="AI416" s="63"/>
      <c r="AJ416" s="63"/>
      <c r="AK416" s="43"/>
      <c r="AL416" s="43"/>
      <c r="AM416" s="43"/>
      <c r="AN416" s="43"/>
      <c r="AO416" s="43" t="s">
        <v>82</v>
      </c>
      <c r="AP416" s="23" t="s">
        <v>2011</v>
      </c>
      <c r="BF416" s="23" t="s">
        <v>1468</v>
      </c>
      <c r="BG416" s="1" t="s">
        <v>183</v>
      </c>
    </row>
    <row r="417" s="23" customFormat="true" ht="12.75" hidden="true" customHeight="false" outlineLevel="0" collapsed="false">
      <c r="A417" s="23" t="s">
        <v>2148</v>
      </c>
      <c r="B417" s="23" t="s">
        <v>2149</v>
      </c>
      <c r="C417" s="40" t="s">
        <v>1465</v>
      </c>
      <c r="D417" s="23" t="s">
        <v>82</v>
      </c>
      <c r="E417" s="23" t="s">
        <v>2150</v>
      </c>
      <c r="F417" s="23" t="s">
        <v>2151</v>
      </c>
      <c r="G417" s="23" t="n">
        <v>55</v>
      </c>
      <c r="H417" s="23" t="n">
        <v>1</v>
      </c>
      <c r="I417" s="41" t="s">
        <v>188</v>
      </c>
      <c r="K417" s="23" t="n">
        <v>0</v>
      </c>
      <c r="L417" s="23" t="n">
        <v>4008</v>
      </c>
      <c r="M417" s="23" t="n">
        <v>1810</v>
      </c>
      <c r="N417" s="23" t="n">
        <v>3450</v>
      </c>
      <c r="O417" s="23" t="n">
        <f aca="false">K417+L417</f>
        <v>4008</v>
      </c>
      <c r="P417" s="23" t="n">
        <f aca="false">K417+L417+M417+N417</f>
        <v>9268</v>
      </c>
      <c r="Q417" s="23" t="n">
        <v>2906</v>
      </c>
      <c r="R417" s="23" t="n">
        <v>6232</v>
      </c>
      <c r="S417" s="23" t="n">
        <v>6964</v>
      </c>
      <c r="T417" s="23" t="n">
        <v>3960</v>
      </c>
      <c r="U417" s="23" t="n">
        <f aca="false">IF(I417="delivery",O417-SUM(Q417+R417),IF(I417="PO",P417-SUM(Q417:R417)))</f>
        <v>130</v>
      </c>
      <c r="V417" s="43" t="n">
        <v>0.0001</v>
      </c>
      <c r="W417" s="43" t="n">
        <v>0.0001</v>
      </c>
      <c r="X417" s="43" t="n">
        <f aca="false">W417-V417</f>
        <v>0</v>
      </c>
      <c r="Y417" s="43"/>
      <c r="Z417" s="43"/>
      <c r="AA417" s="43"/>
      <c r="AB417" s="43"/>
      <c r="AC417" s="43"/>
      <c r="AD417" s="43"/>
      <c r="AE417" s="43"/>
      <c r="AF417" s="43"/>
      <c r="AG417" s="43"/>
      <c r="AH417" s="43"/>
      <c r="AI417" s="63"/>
      <c r="AJ417" s="63"/>
      <c r="AK417" s="43"/>
      <c r="AL417" s="43"/>
      <c r="AM417" s="43"/>
      <c r="AN417" s="43"/>
      <c r="AO417" s="43" t="s">
        <v>82</v>
      </c>
      <c r="AP417" s="23" t="s">
        <v>2011</v>
      </c>
      <c r="BF417" s="23" t="s">
        <v>1468</v>
      </c>
      <c r="BG417" s="1" t="s">
        <v>183</v>
      </c>
    </row>
    <row r="418" s="23" customFormat="true" ht="12.75" hidden="true" customHeight="false" outlineLevel="0" collapsed="false">
      <c r="A418" s="23" t="s">
        <v>2156</v>
      </c>
      <c r="B418" s="23" t="s">
        <v>2157</v>
      </c>
      <c r="C418" s="40" t="s">
        <v>1465</v>
      </c>
      <c r="D418" s="23" t="s">
        <v>82</v>
      </c>
      <c r="E418" s="23" t="s">
        <v>2158</v>
      </c>
      <c r="F418" s="23" t="s">
        <v>2159</v>
      </c>
      <c r="G418" s="23" t="n">
        <v>132</v>
      </c>
      <c r="H418" s="23" t="n">
        <v>1</v>
      </c>
      <c r="I418" s="41" t="s">
        <v>188</v>
      </c>
      <c r="K418" s="23" t="n">
        <v>0</v>
      </c>
      <c r="L418" s="23" t="n">
        <v>9165</v>
      </c>
      <c r="M418" s="23" t="n">
        <v>12500</v>
      </c>
      <c r="N418" s="23" t="n">
        <v>9800</v>
      </c>
      <c r="O418" s="23" t="n">
        <f aca="false">K418+L418</f>
        <v>9165</v>
      </c>
      <c r="P418" s="23" t="n">
        <f aca="false">K418+L418+M418+N418</f>
        <v>31465</v>
      </c>
      <c r="Q418" s="23" t="n">
        <v>13424</v>
      </c>
      <c r="R418" s="23" t="n">
        <v>39063</v>
      </c>
      <c r="S418" s="23" t="n">
        <v>34468</v>
      </c>
      <c r="T418" s="23" t="n">
        <v>24152</v>
      </c>
      <c r="U418" s="23" t="n">
        <f aca="false">IF(I418="delivery",O418-SUM(Q418+R418),IF(I418="PO",P418-SUM(Q418:R418)))</f>
        <v>-21022</v>
      </c>
      <c r="V418" s="43" t="n">
        <v>0.0001</v>
      </c>
      <c r="W418" s="43" t="n">
        <v>0.0001</v>
      </c>
      <c r="X418" s="43" t="n">
        <f aca="false">W418-V418</f>
        <v>0</v>
      </c>
      <c r="Y418" s="43"/>
      <c r="Z418" s="43"/>
      <c r="AA418" s="43"/>
      <c r="AB418" s="43"/>
      <c r="AC418" s="43"/>
      <c r="AD418" s="43"/>
      <c r="AE418" s="43"/>
      <c r="AF418" s="43"/>
      <c r="AG418" s="43"/>
      <c r="AH418" s="43"/>
      <c r="AI418" s="63"/>
      <c r="AJ418" s="63"/>
      <c r="AK418" s="43"/>
      <c r="AL418" s="43"/>
      <c r="AM418" s="43"/>
      <c r="AN418" s="43"/>
      <c r="AO418" s="43" t="s">
        <v>82</v>
      </c>
      <c r="AP418" s="23" t="s">
        <v>2011</v>
      </c>
      <c r="BF418" s="23" t="s">
        <v>1468</v>
      </c>
      <c r="BG418" s="1" t="s">
        <v>183</v>
      </c>
    </row>
    <row r="419" s="23" customFormat="true" ht="12.75" hidden="true" customHeight="false" outlineLevel="0" collapsed="false">
      <c r="A419" s="23" t="s">
        <v>2160</v>
      </c>
      <c r="B419" s="23" t="s">
        <v>2161</v>
      </c>
      <c r="C419" s="40" t="s">
        <v>1465</v>
      </c>
      <c r="D419" s="23" t="s">
        <v>82</v>
      </c>
      <c r="E419" s="23" t="s">
        <v>2162</v>
      </c>
      <c r="F419" s="23" t="s">
        <v>2163</v>
      </c>
      <c r="G419" s="23" t="n">
        <v>66</v>
      </c>
      <c r="H419" s="23" t="n">
        <v>1</v>
      </c>
      <c r="I419" s="41" t="s">
        <v>188</v>
      </c>
      <c r="K419" s="23" t="n">
        <v>0</v>
      </c>
      <c r="L419" s="23" t="n">
        <v>6541</v>
      </c>
      <c r="M419" s="23" t="n">
        <v>6517</v>
      </c>
      <c r="N419" s="23" t="n">
        <v>5700</v>
      </c>
      <c r="O419" s="23" t="n">
        <f aca="false">K419+L419</f>
        <v>6541</v>
      </c>
      <c r="P419" s="23" t="n">
        <f aca="false">K419+L419+M419+N419</f>
        <v>18758</v>
      </c>
      <c r="Q419" s="23" t="n">
        <v>10790</v>
      </c>
      <c r="R419" s="23" t="n">
        <v>4000</v>
      </c>
      <c r="S419" s="23" t="n">
        <v>8160</v>
      </c>
      <c r="T419" s="23" t="n">
        <v>7920</v>
      </c>
      <c r="U419" s="23" t="n">
        <f aca="false">IF(I419="delivery",O419-SUM(Q419+R419),IF(I419="PO",P419-SUM(Q419:R419)))</f>
        <v>3968</v>
      </c>
      <c r="V419" s="43" t="n">
        <v>0.0001</v>
      </c>
      <c r="W419" s="43" t="n">
        <v>0.0001</v>
      </c>
      <c r="X419" s="43" t="n">
        <f aca="false">W419-V419</f>
        <v>0</v>
      </c>
      <c r="Y419" s="43"/>
      <c r="Z419" s="43"/>
      <c r="AA419" s="43"/>
      <c r="AB419" s="43"/>
      <c r="AC419" s="43"/>
      <c r="AD419" s="43"/>
      <c r="AE419" s="43"/>
      <c r="AF419" s="43"/>
      <c r="AG419" s="43"/>
      <c r="AH419" s="43"/>
      <c r="AI419" s="63"/>
      <c r="AJ419" s="63"/>
      <c r="AK419" s="43"/>
      <c r="AL419" s="43"/>
      <c r="AM419" s="43"/>
      <c r="AN419" s="43"/>
      <c r="AO419" s="43" t="s">
        <v>82</v>
      </c>
      <c r="AP419" s="23" t="s">
        <v>2011</v>
      </c>
      <c r="BF419" s="23" t="s">
        <v>1468</v>
      </c>
      <c r="BG419" s="1" t="s">
        <v>183</v>
      </c>
    </row>
    <row r="420" s="23" customFormat="true" ht="12.75" hidden="true" customHeight="false" outlineLevel="0" collapsed="false">
      <c r="A420" s="23" t="s">
        <v>2164</v>
      </c>
      <c r="B420" s="23" t="s">
        <v>2165</v>
      </c>
      <c r="C420" s="40" t="s">
        <v>1465</v>
      </c>
      <c r="D420" s="23" t="s">
        <v>82</v>
      </c>
      <c r="E420" s="23" t="s">
        <v>2166</v>
      </c>
      <c r="F420" s="23" t="s">
        <v>2167</v>
      </c>
      <c r="G420" s="23" t="n">
        <v>138</v>
      </c>
      <c r="H420" s="23" t="n">
        <v>1</v>
      </c>
      <c r="I420" s="41" t="s">
        <v>188</v>
      </c>
      <c r="K420" s="23" t="n">
        <v>0</v>
      </c>
      <c r="L420" s="23" t="n">
        <v>700</v>
      </c>
      <c r="M420" s="23" t="n">
        <v>0</v>
      </c>
      <c r="N420" s="23" t="n">
        <v>0</v>
      </c>
      <c r="O420" s="23" t="n">
        <f aca="false">K420+L420</f>
        <v>700</v>
      </c>
      <c r="P420" s="23" t="n">
        <f aca="false">K420+L420+M420+N420</f>
        <v>700</v>
      </c>
      <c r="Q420" s="23" t="n">
        <v>0</v>
      </c>
      <c r="R420" s="23" t="n">
        <v>0</v>
      </c>
      <c r="S420" s="23" t="n">
        <v>0</v>
      </c>
      <c r="T420" s="23" t="n">
        <v>0</v>
      </c>
      <c r="U420" s="23" t="n">
        <f aca="false">IF(I420="delivery",O420-SUM(Q420+R420),IF(I420="PO",P420-SUM(Q420:R420)))</f>
        <v>700</v>
      </c>
      <c r="V420" s="43" t="n">
        <v>0.0001</v>
      </c>
      <c r="W420" s="43" t="n">
        <v>0.0001</v>
      </c>
      <c r="X420" s="43" t="n">
        <f aca="false">W420-V420</f>
        <v>0</v>
      </c>
      <c r="Y420" s="43"/>
      <c r="Z420" s="43"/>
      <c r="AA420" s="43"/>
      <c r="AB420" s="43"/>
      <c r="AC420" s="43"/>
      <c r="AD420" s="43"/>
      <c r="AE420" s="43"/>
      <c r="AF420" s="43"/>
      <c r="AG420" s="43"/>
      <c r="AH420" s="43"/>
      <c r="AI420" s="63"/>
      <c r="AJ420" s="63"/>
      <c r="AK420" s="43"/>
      <c r="AL420" s="43"/>
      <c r="AM420" s="43"/>
      <c r="AN420" s="43"/>
      <c r="AO420" s="43" t="s">
        <v>82</v>
      </c>
      <c r="AP420" s="23" t="s">
        <v>2011</v>
      </c>
      <c r="BF420" s="23" t="s">
        <v>1468</v>
      </c>
      <c r="BG420" s="1" t="s">
        <v>183</v>
      </c>
    </row>
    <row r="421" s="23" customFormat="true" ht="12.75" hidden="true" customHeight="false" outlineLevel="0" collapsed="false">
      <c r="A421" s="23" t="s">
        <v>2168</v>
      </c>
      <c r="B421" s="23" t="s">
        <v>2169</v>
      </c>
      <c r="C421" s="40" t="s">
        <v>1465</v>
      </c>
      <c r="D421" s="23" t="s">
        <v>82</v>
      </c>
      <c r="E421" s="23" t="s">
        <v>2170</v>
      </c>
      <c r="F421" s="23" t="s">
        <v>2171</v>
      </c>
      <c r="G421" s="23" t="n">
        <v>72</v>
      </c>
      <c r="H421" s="23" t="n">
        <v>1</v>
      </c>
      <c r="I421" s="41" t="s">
        <v>188</v>
      </c>
      <c r="K421" s="23" t="n">
        <v>0</v>
      </c>
      <c r="L421" s="23" t="n">
        <v>86</v>
      </c>
      <c r="M421" s="23" t="n">
        <v>0</v>
      </c>
      <c r="N421" s="23" t="n">
        <v>0</v>
      </c>
      <c r="O421" s="23" t="n">
        <f aca="false">K421+L421</f>
        <v>86</v>
      </c>
      <c r="P421" s="23" t="n">
        <f aca="false">K421+L421+M421+N421</f>
        <v>86</v>
      </c>
      <c r="Q421" s="23" t="n">
        <v>0</v>
      </c>
      <c r="R421" s="23" t="n">
        <v>0</v>
      </c>
      <c r="S421" s="23" t="n">
        <v>0</v>
      </c>
      <c r="T421" s="23" t="n">
        <v>0</v>
      </c>
      <c r="U421" s="23" t="n">
        <f aca="false">IF(I421="delivery",O421-SUM(Q421+R421),IF(I421="PO",P421-SUM(Q421:R421)))</f>
        <v>86</v>
      </c>
      <c r="V421" s="43" t="n">
        <v>0.0001</v>
      </c>
      <c r="W421" s="43" t="n">
        <v>0.0001</v>
      </c>
      <c r="X421" s="43" t="n">
        <f aca="false">W421-V421</f>
        <v>0</v>
      </c>
      <c r="Y421" s="43"/>
      <c r="Z421" s="43"/>
      <c r="AA421" s="43"/>
      <c r="AB421" s="43"/>
      <c r="AC421" s="43"/>
      <c r="AD421" s="43"/>
      <c r="AE421" s="43"/>
      <c r="AF421" s="43"/>
      <c r="AG421" s="43"/>
      <c r="AH421" s="43"/>
      <c r="AI421" s="63"/>
      <c r="AJ421" s="63"/>
      <c r="AK421" s="43"/>
      <c r="AL421" s="43"/>
      <c r="AM421" s="43"/>
      <c r="AN421" s="43"/>
      <c r="AO421" s="43" t="s">
        <v>82</v>
      </c>
      <c r="AP421" s="23" t="s">
        <v>2011</v>
      </c>
      <c r="BF421" s="23" t="s">
        <v>1468</v>
      </c>
      <c r="BG421" s="1" t="s">
        <v>183</v>
      </c>
    </row>
    <row r="422" s="23" customFormat="true" ht="12.75" hidden="true" customHeight="false" outlineLevel="0" collapsed="false">
      <c r="A422" s="23" t="s">
        <v>2180</v>
      </c>
      <c r="B422" s="23" t="s">
        <v>2181</v>
      </c>
      <c r="C422" s="40" t="s">
        <v>1465</v>
      </c>
      <c r="D422" s="23" t="s">
        <v>82</v>
      </c>
      <c r="E422" s="23" t="s">
        <v>2182</v>
      </c>
      <c r="F422" s="23" t="s">
        <v>2179</v>
      </c>
      <c r="G422" s="23" t="n">
        <v>55</v>
      </c>
      <c r="H422" s="23" t="n">
        <v>1</v>
      </c>
      <c r="I422" s="41" t="s">
        <v>188</v>
      </c>
      <c r="K422" s="23" t="n">
        <v>0</v>
      </c>
      <c r="L422" s="23" t="n">
        <v>7338</v>
      </c>
      <c r="M422" s="23" t="n">
        <v>3050</v>
      </c>
      <c r="N422" s="23" t="n">
        <v>0</v>
      </c>
      <c r="O422" s="23" t="n">
        <f aca="false">K422+L422</f>
        <v>7338</v>
      </c>
      <c r="P422" s="23" t="n">
        <f aca="false">K422+L422+M422+N422</f>
        <v>10388</v>
      </c>
      <c r="Q422" s="23" t="n">
        <v>630</v>
      </c>
      <c r="R422" s="23" t="n">
        <v>2175</v>
      </c>
      <c r="S422" s="23" t="n">
        <v>1884</v>
      </c>
      <c r="T422" s="23" t="n">
        <v>2554</v>
      </c>
      <c r="U422" s="23" t="n">
        <f aca="false">IF(I422="delivery",O422-SUM(Q422+R422),IF(I422="PO",P422-SUM(Q422:R422)))</f>
        <v>7583</v>
      </c>
      <c r="V422" s="43" t="n">
        <v>0.0001</v>
      </c>
      <c r="W422" s="43" t="n">
        <v>0.0001</v>
      </c>
      <c r="X422" s="43" t="n">
        <f aca="false">W422-V422</f>
        <v>0</v>
      </c>
      <c r="Y422" s="43"/>
      <c r="Z422" s="43"/>
      <c r="AA422" s="43"/>
      <c r="AB422" s="43"/>
      <c r="AC422" s="43"/>
      <c r="AD422" s="43"/>
      <c r="AE422" s="43"/>
      <c r="AF422" s="43"/>
      <c r="AG422" s="43"/>
      <c r="AH422" s="43"/>
      <c r="AI422" s="63"/>
      <c r="AJ422" s="63"/>
      <c r="AK422" s="43"/>
      <c r="AL422" s="43"/>
      <c r="AM422" s="43"/>
      <c r="AN422" s="43"/>
      <c r="AO422" s="43" t="s">
        <v>82</v>
      </c>
      <c r="AP422" s="23" t="s">
        <v>2011</v>
      </c>
      <c r="BF422" s="23" t="s">
        <v>1468</v>
      </c>
      <c r="BG422" s="1" t="s">
        <v>183</v>
      </c>
    </row>
    <row r="423" s="23" customFormat="true" ht="12.75" hidden="true" customHeight="false" outlineLevel="0" collapsed="false">
      <c r="A423" s="23" t="s">
        <v>2183</v>
      </c>
      <c r="B423" s="23" t="s">
        <v>2184</v>
      </c>
      <c r="C423" s="40" t="s">
        <v>1465</v>
      </c>
      <c r="D423" s="23" t="s">
        <v>82</v>
      </c>
      <c r="E423" s="23" t="s">
        <v>2185</v>
      </c>
      <c r="F423" s="23" t="s">
        <v>2186</v>
      </c>
      <c r="G423" s="23" t="n">
        <v>66</v>
      </c>
      <c r="H423" s="23" t="n">
        <v>1</v>
      </c>
      <c r="I423" s="41" t="s">
        <v>188</v>
      </c>
      <c r="K423" s="23" t="n">
        <v>0</v>
      </c>
      <c r="L423" s="23" t="n">
        <v>575</v>
      </c>
      <c r="M423" s="23" t="n">
        <v>110</v>
      </c>
      <c r="N423" s="23" t="n">
        <v>250</v>
      </c>
      <c r="O423" s="23" t="n">
        <f aca="false">K423+L423</f>
        <v>575</v>
      </c>
      <c r="P423" s="23" t="n">
        <f aca="false">K423+L423+M423+N423</f>
        <v>935</v>
      </c>
      <c r="Q423" s="23" t="n">
        <v>626</v>
      </c>
      <c r="R423" s="23" t="n">
        <v>220</v>
      </c>
      <c r="S423" s="23" t="n">
        <v>191</v>
      </c>
      <c r="T423" s="23" t="n">
        <v>250</v>
      </c>
      <c r="U423" s="23" t="n">
        <f aca="false">IF(I423="delivery",O423-SUM(Q423+R423),IF(I423="PO",P423-SUM(Q423:R423)))</f>
        <v>89</v>
      </c>
      <c r="V423" s="43" t="n">
        <v>0.0001</v>
      </c>
      <c r="W423" s="43" t="n">
        <v>0.0001</v>
      </c>
      <c r="X423" s="43" t="n">
        <f aca="false">W423-V423</f>
        <v>0</v>
      </c>
      <c r="Y423" s="43"/>
      <c r="Z423" s="43"/>
      <c r="AA423" s="43"/>
      <c r="AB423" s="43"/>
      <c r="AC423" s="43"/>
      <c r="AD423" s="43"/>
      <c r="AE423" s="43"/>
      <c r="AF423" s="43"/>
      <c r="AG423" s="43"/>
      <c r="AH423" s="43"/>
      <c r="AI423" s="63"/>
      <c r="AJ423" s="63"/>
      <c r="AK423" s="43"/>
      <c r="AL423" s="43"/>
      <c r="AM423" s="43"/>
      <c r="AN423" s="43"/>
      <c r="AO423" s="43" t="s">
        <v>82</v>
      </c>
      <c r="AP423" s="23" t="s">
        <v>2011</v>
      </c>
      <c r="BF423" s="23" t="s">
        <v>1468</v>
      </c>
      <c r="BG423" s="1" t="s">
        <v>183</v>
      </c>
    </row>
    <row r="424" s="23" customFormat="true" ht="12.75" hidden="true" customHeight="false" outlineLevel="0" collapsed="false">
      <c r="A424" s="23" t="s">
        <v>2187</v>
      </c>
      <c r="B424" s="23" t="s">
        <v>2188</v>
      </c>
      <c r="C424" s="40" t="s">
        <v>1465</v>
      </c>
      <c r="D424" s="23" t="s">
        <v>82</v>
      </c>
      <c r="E424" s="23" t="s">
        <v>2189</v>
      </c>
      <c r="F424" s="23" t="s">
        <v>2190</v>
      </c>
      <c r="G424" s="23" t="n">
        <v>132</v>
      </c>
      <c r="H424" s="23" t="n">
        <v>1</v>
      </c>
      <c r="I424" s="41" t="s">
        <v>188</v>
      </c>
      <c r="K424" s="23" t="n">
        <v>0</v>
      </c>
      <c r="L424" s="23" t="n">
        <v>725</v>
      </c>
      <c r="M424" s="23" t="n">
        <v>0</v>
      </c>
      <c r="N424" s="23" t="n">
        <v>0</v>
      </c>
      <c r="O424" s="23" t="n">
        <f aca="false">K424+L424</f>
        <v>725</v>
      </c>
      <c r="P424" s="23" t="n">
        <f aca="false">K424+L424+M424+N424</f>
        <v>725</v>
      </c>
      <c r="Q424" s="23" t="n">
        <v>280</v>
      </c>
      <c r="R424" s="23" t="n">
        <v>144</v>
      </c>
      <c r="S424" s="23" t="n">
        <v>144</v>
      </c>
      <c r="T424" s="23" t="n">
        <v>112</v>
      </c>
      <c r="U424" s="23" t="n">
        <f aca="false">IF(I424="delivery",O424-SUM(Q424+R424),IF(I424="PO",P424-SUM(Q424:R424)))</f>
        <v>301</v>
      </c>
      <c r="V424" s="43" t="n">
        <v>0.0001</v>
      </c>
      <c r="W424" s="43" t="n">
        <v>0.0001</v>
      </c>
      <c r="X424" s="43" t="n">
        <f aca="false">W424-V424</f>
        <v>0</v>
      </c>
      <c r="Y424" s="43"/>
      <c r="Z424" s="43"/>
      <c r="AA424" s="43"/>
      <c r="AB424" s="43"/>
      <c r="AC424" s="43"/>
      <c r="AD424" s="43"/>
      <c r="AE424" s="43"/>
      <c r="AF424" s="43"/>
      <c r="AG424" s="43"/>
      <c r="AH424" s="43"/>
      <c r="AI424" s="63"/>
      <c r="AJ424" s="63"/>
      <c r="AK424" s="43"/>
      <c r="AL424" s="43"/>
      <c r="AM424" s="43"/>
      <c r="AN424" s="43"/>
      <c r="AO424" s="43" t="s">
        <v>82</v>
      </c>
      <c r="AP424" s="23" t="s">
        <v>2011</v>
      </c>
      <c r="BF424" s="23" t="s">
        <v>1468</v>
      </c>
      <c r="BG424" s="1" t="s">
        <v>183</v>
      </c>
    </row>
    <row r="425" s="23" customFormat="true" ht="12.75" hidden="true" customHeight="false" outlineLevel="0" collapsed="false">
      <c r="A425" s="23" t="s">
        <v>2191</v>
      </c>
      <c r="B425" s="23" t="s">
        <v>2192</v>
      </c>
      <c r="C425" s="40" t="s">
        <v>1465</v>
      </c>
      <c r="D425" s="23" t="s">
        <v>82</v>
      </c>
      <c r="E425" s="23" t="s">
        <v>2193</v>
      </c>
      <c r="F425" s="23" t="s">
        <v>2194</v>
      </c>
      <c r="G425" s="23" t="n">
        <v>66</v>
      </c>
      <c r="H425" s="23" t="n">
        <v>1</v>
      </c>
      <c r="I425" s="41" t="s">
        <v>188</v>
      </c>
      <c r="K425" s="23" t="n">
        <v>0</v>
      </c>
      <c r="L425" s="23" t="n">
        <v>1200</v>
      </c>
      <c r="M425" s="23" t="n">
        <v>0</v>
      </c>
      <c r="N425" s="23" t="n">
        <v>970</v>
      </c>
      <c r="O425" s="23" t="n">
        <f aca="false">K425+L425</f>
        <v>1200</v>
      </c>
      <c r="P425" s="23" t="n">
        <f aca="false">K425+L425+M425+N425</f>
        <v>2170</v>
      </c>
      <c r="Q425" s="23" t="n">
        <v>1015</v>
      </c>
      <c r="R425" s="23" t="n">
        <v>732</v>
      </c>
      <c r="S425" s="23" t="n">
        <v>1344</v>
      </c>
      <c r="T425" s="23" t="n">
        <v>456</v>
      </c>
      <c r="U425" s="23" t="n">
        <f aca="false">IF(I425="delivery",O425-SUM(Q425+R425),IF(I425="PO",P425-SUM(Q425:R425)))</f>
        <v>423</v>
      </c>
      <c r="V425" s="43" t="n">
        <v>0.0001</v>
      </c>
      <c r="W425" s="43" t="n">
        <v>0.0001</v>
      </c>
      <c r="X425" s="43" t="n">
        <f aca="false">W425-V425</f>
        <v>0</v>
      </c>
      <c r="Y425" s="43"/>
      <c r="Z425" s="43"/>
      <c r="AA425" s="43"/>
      <c r="AB425" s="43"/>
      <c r="AC425" s="43"/>
      <c r="AD425" s="43"/>
      <c r="AE425" s="43"/>
      <c r="AF425" s="43"/>
      <c r="AG425" s="43"/>
      <c r="AH425" s="43"/>
      <c r="AI425" s="63"/>
      <c r="AJ425" s="63"/>
      <c r="AK425" s="43"/>
      <c r="AL425" s="43"/>
      <c r="AM425" s="43"/>
      <c r="AN425" s="43"/>
      <c r="AO425" s="43" t="s">
        <v>82</v>
      </c>
      <c r="AP425" s="23" t="s">
        <v>2011</v>
      </c>
      <c r="BF425" s="23" t="s">
        <v>1468</v>
      </c>
      <c r="BG425" s="1" t="s">
        <v>183</v>
      </c>
    </row>
    <row r="426" s="23" customFormat="true" ht="12.75" hidden="true" customHeight="false" outlineLevel="0" collapsed="false">
      <c r="A426" s="23" t="s">
        <v>2195</v>
      </c>
      <c r="B426" s="23" t="s">
        <v>2196</v>
      </c>
      <c r="C426" s="40" t="s">
        <v>1465</v>
      </c>
      <c r="D426" s="23" t="s">
        <v>82</v>
      </c>
      <c r="E426" s="23" t="s">
        <v>2197</v>
      </c>
      <c r="F426" s="23" t="s">
        <v>2198</v>
      </c>
      <c r="G426" s="23" t="n">
        <v>55</v>
      </c>
      <c r="H426" s="23" t="n">
        <v>1</v>
      </c>
      <c r="I426" s="41" t="s">
        <v>188</v>
      </c>
      <c r="K426" s="23" t="n">
        <v>0</v>
      </c>
      <c r="L426" s="23" t="n">
        <v>0</v>
      </c>
      <c r="M426" s="23" t="n">
        <v>0</v>
      </c>
      <c r="N426" s="23" t="n">
        <v>0</v>
      </c>
      <c r="O426" s="23" t="n">
        <f aca="false">K426+L426</f>
        <v>0</v>
      </c>
      <c r="P426" s="23" t="n">
        <f aca="false">K426+L426+M426+N426</f>
        <v>0</v>
      </c>
      <c r="Q426" s="23" t="n">
        <v>0</v>
      </c>
      <c r="R426" s="23" t="n">
        <v>1027</v>
      </c>
      <c r="S426" s="23" t="n">
        <v>897</v>
      </c>
      <c r="T426" s="23" t="n">
        <v>598</v>
      </c>
      <c r="U426" s="23" t="n">
        <f aca="false">IF(I426="delivery",O426-SUM(Q426+R426),IF(I426="PO",P426-SUM(Q426:R426)))</f>
        <v>-1027</v>
      </c>
      <c r="V426" s="43" t="n">
        <v>0.0001</v>
      </c>
      <c r="W426" s="43" t="n">
        <v>0.0001</v>
      </c>
      <c r="X426" s="43" t="n">
        <f aca="false">W426-V426</f>
        <v>0</v>
      </c>
      <c r="Y426" s="43"/>
      <c r="Z426" s="43"/>
      <c r="AA426" s="43"/>
      <c r="AB426" s="43"/>
      <c r="AC426" s="43"/>
      <c r="AD426" s="43"/>
      <c r="AE426" s="43"/>
      <c r="AF426" s="43"/>
      <c r="AG426" s="43"/>
      <c r="AH426" s="43"/>
      <c r="AI426" s="63"/>
      <c r="AJ426" s="63"/>
      <c r="AK426" s="43"/>
      <c r="AL426" s="43"/>
      <c r="AM426" s="43"/>
      <c r="AN426" s="43"/>
      <c r="AO426" s="43" t="s">
        <v>82</v>
      </c>
      <c r="AP426" s="23" t="s">
        <v>2011</v>
      </c>
      <c r="BF426" s="23" t="s">
        <v>1468</v>
      </c>
      <c r="BG426" s="1" t="s">
        <v>183</v>
      </c>
    </row>
    <row r="427" s="23" customFormat="true" ht="12.75" hidden="true" customHeight="false" outlineLevel="0" collapsed="false">
      <c r="A427" s="23" t="s">
        <v>2203</v>
      </c>
      <c r="B427" s="23" t="s">
        <v>2204</v>
      </c>
      <c r="C427" s="40" t="s">
        <v>1465</v>
      </c>
      <c r="D427" s="23" t="s">
        <v>82</v>
      </c>
      <c r="E427" s="23" t="s">
        <v>2205</v>
      </c>
      <c r="F427" s="23" t="s">
        <v>2206</v>
      </c>
      <c r="G427" s="23" t="n">
        <v>72</v>
      </c>
      <c r="H427" s="23" t="n">
        <v>1</v>
      </c>
      <c r="I427" s="41" t="s">
        <v>188</v>
      </c>
      <c r="K427" s="23" t="n">
        <v>0</v>
      </c>
      <c r="L427" s="23" t="n">
        <v>45</v>
      </c>
      <c r="M427" s="23" t="n">
        <v>0</v>
      </c>
      <c r="N427" s="23" t="n">
        <v>0</v>
      </c>
      <c r="O427" s="23" t="n">
        <f aca="false">K427+L427</f>
        <v>45</v>
      </c>
      <c r="P427" s="23" t="n">
        <f aca="false">K427+L427+M427+N427</f>
        <v>45</v>
      </c>
      <c r="Q427" s="23" t="n">
        <v>1</v>
      </c>
      <c r="R427" s="23" t="n">
        <v>0</v>
      </c>
      <c r="S427" s="23" t="n">
        <v>0</v>
      </c>
      <c r="T427" s="23" t="n">
        <v>0</v>
      </c>
      <c r="U427" s="23" t="n">
        <f aca="false">IF(I427="delivery",O427-SUM(Q427+R427),IF(I427="PO",P427-SUM(Q427:R427)))</f>
        <v>44</v>
      </c>
      <c r="V427" s="43" t="n">
        <v>0.0001</v>
      </c>
      <c r="W427" s="43" t="n">
        <v>0.0001</v>
      </c>
      <c r="X427" s="43" t="n">
        <f aca="false">W427-V427</f>
        <v>0</v>
      </c>
      <c r="Y427" s="43"/>
      <c r="Z427" s="43"/>
      <c r="AA427" s="43"/>
      <c r="AB427" s="43"/>
      <c r="AC427" s="43"/>
      <c r="AD427" s="43"/>
      <c r="AE427" s="43"/>
      <c r="AF427" s="43"/>
      <c r="AG427" s="43"/>
      <c r="AH427" s="43"/>
      <c r="AI427" s="63"/>
      <c r="AJ427" s="63"/>
      <c r="AK427" s="43"/>
      <c r="AL427" s="43"/>
      <c r="AM427" s="43"/>
      <c r="AN427" s="43"/>
      <c r="AO427" s="43" t="s">
        <v>82</v>
      </c>
      <c r="AP427" s="23" t="s">
        <v>2011</v>
      </c>
      <c r="BF427" s="23" t="s">
        <v>1468</v>
      </c>
      <c r="BG427" s="1" t="s">
        <v>183</v>
      </c>
    </row>
    <row r="428" s="23" customFormat="true" ht="12.75" hidden="true" customHeight="false" outlineLevel="0" collapsed="false">
      <c r="A428" s="23" t="s">
        <v>2207</v>
      </c>
      <c r="B428" s="23" t="s">
        <v>2208</v>
      </c>
      <c r="C428" s="40" t="s">
        <v>1465</v>
      </c>
      <c r="D428" s="23" t="s">
        <v>82</v>
      </c>
      <c r="E428" s="23" t="s">
        <v>2209</v>
      </c>
      <c r="F428" s="23" t="s">
        <v>2210</v>
      </c>
      <c r="G428" s="23" t="n">
        <v>55</v>
      </c>
      <c r="H428" s="23" t="n">
        <v>1</v>
      </c>
      <c r="I428" s="41" t="s">
        <v>188</v>
      </c>
      <c r="K428" s="23" t="n">
        <v>0</v>
      </c>
      <c r="L428" s="23" t="n">
        <v>260</v>
      </c>
      <c r="M428" s="23" t="n">
        <v>1000</v>
      </c>
      <c r="N428" s="23" t="n">
        <v>0</v>
      </c>
      <c r="O428" s="23" t="n">
        <f aca="false">K428+L428</f>
        <v>260</v>
      </c>
      <c r="P428" s="23" t="n">
        <f aca="false">K428+L428+M428+N428</f>
        <v>1260</v>
      </c>
      <c r="Q428" s="23" t="n">
        <v>0</v>
      </c>
      <c r="R428" s="23" t="n">
        <v>1160</v>
      </c>
      <c r="S428" s="23" t="n">
        <v>849</v>
      </c>
      <c r="T428" s="23" t="n">
        <v>651</v>
      </c>
      <c r="U428" s="23" t="n">
        <f aca="false">IF(I428="delivery",O428-SUM(Q428+R428),IF(I428="PO",P428-SUM(Q428:R428)))</f>
        <v>100</v>
      </c>
      <c r="V428" s="43" t="n">
        <v>0.0001</v>
      </c>
      <c r="W428" s="43" t="n">
        <v>0.0001</v>
      </c>
      <c r="X428" s="43" t="n">
        <f aca="false">W428-V428</f>
        <v>0</v>
      </c>
      <c r="Y428" s="43"/>
      <c r="Z428" s="43"/>
      <c r="AA428" s="43"/>
      <c r="AB428" s="43"/>
      <c r="AC428" s="43"/>
      <c r="AD428" s="43"/>
      <c r="AE428" s="43"/>
      <c r="AF428" s="43"/>
      <c r="AG428" s="43"/>
      <c r="AH428" s="43"/>
      <c r="AI428" s="63"/>
      <c r="AJ428" s="63"/>
      <c r="AK428" s="43"/>
      <c r="AL428" s="43"/>
      <c r="AM428" s="43"/>
      <c r="AN428" s="43"/>
      <c r="AO428" s="43" t="s">
        <v>82</v>
      </c>
      <c r="AP428" s="23" t="s">
        <v>2011</v>
      </c>
      <c r="BF428" s="23" t="s">
        <v>1468</v>
      </c>
      <c r="BG428" s="1" t="s">
        <v>183</v>
      </c>
    </row>
    <row r="429" s="23" customFormat="true" ht="12.75" hidden="true" customHeight="false" outlineLevel="0" collapsed="false">
      <c r="A429" s="23" t="s">
        <v>2217</v>
      </c>
      <c r="B429" s="23" t="s">
        <v>2218</v>
      </c>
      <c r="C429" s="40" t="s">
        <v>1465</v>
      </c>
      <c r="D429" s="23" t="s">
        <v>82</v>
      </c>
      <c r="E429" s="23" t="s">
        <v>2219</v>
      </c>
      <c r="F429" s="23" t="s">
        <v>2220</v>
      </c>
      <c r="G429" s="23" t="n">
        <v>55</v>
      </c>
      <c r="H429" s="23" t="n">
        <v>1</v>
      </c>
      <c r="I429" s="41" t="s">
        <v>188</v>
      </c>
      <c r="K429" s="23" t="n">
        <v>0</v>
      </c>
      <c r="L429" s="23" t="n">
        <v>800</v>
      </c>
      <c r="M429" s="23" t="n">
        <v>200</v>
      </c>
      <c r="N429" s="23" t="n">
        <v>30</v>
      </c>
      <c r="O429" s="23" t="n">
        <f aca="false">K429+L429</f>
        <v>800</v>
      </c>
      <c r="P429" s="23" t="n">
        <f aca="false">K429+L429+M429+N429</f>
        <v>1030</v>
      </c>
      <c r="Q429" s="23" t="n">
        <v>0</v>
      </c>
      <c r="R429" s="23" t="n">
        <v>1027</v>
      </c>
      <c r="S429" s="23" t="n">
        <v>799</v>
      </c>
      <c r="T429" s="23" t="n">
        <v>696</v>
      </c>
      <c r="U429" s="23" t="n">
        <f aca="false">IF(I429="delivery",O429-SUM(Q429+R429),IF(I429="PO",P429-SUM(Q429:R429)))</f>
        <v>3</v>
      </c>
      <c r="V429" s="43" t="n">
        <v>0.0001</v>
      </c>
      <c r="W429" s="43" t="n">
        <v>0.0001</v>
      </c>
      <c r="X429" s="43" t="n">
        <f aca="false">W429-V429</f>
        <v>0</v>
      </c>
      <c r="Y429" s="43"/>
      <c r="Z429" s="43"/>
      <c r="AA429" s="43"/>
      <c r="AB429" s="43"/>
      <c r="AC429" s="43"/>
      <c r="AD429" s="43"/>
      <c r="AE429" s="43"/>
      <c r="AF429" s="43"/>
      <c r="AG429" s="43"/>
      <c r="AH429" s="43"/>
      <c r="AI429" s="63"/>
      <c r="AJ429" s="63"/>
      <c r="AK429" s="43"/>
      <c r="AL429" s="43"/>
      <c r="AM429" s="43"/>
      <c r="AN429" s="43"/>
      <c r="AO429" s="43" t="s">
        <v>82</v>
      </c>
      <c r="AP429" s="23" t="s">
        <v>2011</v>
      </c>
      <c r="BF429" s="23" t="s">
        <v>1468</v>
      </c>
      <c r="BG429" s="1" t="s">
        <v>183</v>
      </c>
    </row>
    <row r="430" s="23" customFormat="true" ht="12.75" hidden="true" customHeight="false" outlineLevel="0" collapsed="false">
      <c r="A430" s="23" t="s">
        <v>2229</v>
      </c>
      <c r="B430" s="23" t="s">
        <v>2230</v>
      </c>
      <c r="C430" s="40" t="s">
        <v>1465</v>
      </c>
      <c r="D430" s="23" t="s">
        <v>82</v>
      </c>
      <c r="E430" s="23" t="s">
        <v>2231</v>
      </c>
      <c r="F430" s="23" t="s">
        <v>2232</v>
      </c>
      <c r="G430" s="23" t="n">
        <v>55</v>
      </c>
      <c r="H430" s="23" t="n">
        <v>1</v>
      </c>
      <c r="I430" s="41" t="s">
        <v>188</v>
      </c>
      <c r="K430" s="23" t="n">
        <v>0</v>
      </c>
      <c r="L430" s="23" t="n">
        <v>0</v>
      </c>
      <c r="M430" s="23" t="n">
        <v>0</v>
      </c>
      <c r="N430" s="23" t="n">
        <v>0</v>
      </c>
      <c r="O430" s="23" t="n">
        <f aca="false">K430+L430</f>
        <v>0</v>
      </c>
      <c r="P430" s="23" t="n">
        <f aca="false">K430+L430+M430+N430</f>
        <v>0</v>
      </c>
      <c r="Q430" s="23" t="n">
        <v>558</v>
      </c>
      <c r="R430" s="23" t="n">
        <v>1552</v>
      </c>
      <c r="S430" s="23" t="n">
        <v>1342</v>
      </c>
      <c r="T430" s="23" t="n">
        <v>922</v>
      </c>
      <c r="U430" s="23" t="n">
        <f aca="false">IF(I430="delivery",O430-SUM(Q430+R430),IF(I430="PO",P430-SUM(Q430:R430)))</f>
        <v>-2110</v>
      </c>
      <c r="V430" s="43" t="n">
        <v>0.0001</v>
      </c>
      <c r="W430" s="43" t="n">
        <v>0.0001</v>
      </c>
      <c r="X430" s="43" t="n">
        <f aca="false">W430-V430</f>
        <v>0</v>
      </c>
      <c r="Y430" s="43"/>
      <c r="Z430" s="43"/>
      <c r="AA430" s="43"/>
      <c r="AB430" s="43"/>
      <c r="AC430" s="43"/>
      <c r="AD430" s="43"/>
      <c r="AE430" s="43"/>
      <c r="AF430" s="43"/>
      <c r="AG430" s="43"/>
      <c r="AH430" s="43"/>
      <c r="AI430" s="63"/>
      <c r="AJ430" s="63"/>
      <c r="AK430" s="43"/>
      <c r="AL430" s="43"/>
      <c r="AM430" s="43"/>
      <c r="AN430" s="43"/>
      <c r="AO430" s="43" t="s">
        <v>82</v>
      </c>
      <c r="AP430" s="23" t="s">
        <v>2011</v>
      </c>
      <c r="BF430" s="23" t="s">
        <v>10498</v>
      </c>
      <c r="BG430" s="1" t="s">
        <v>183</v>
      </c>
    </row>
    <row r="431" s="23" customFormat="true" ht="12.75" hidden="false" customHeight="false" outlineLevel="0" collapsed="false">
      <c r="A431" s="23" t="s">
        <v>2233</v>
      </c>
      <c r="B431" s="23" t="s">
        <v>2234</v>
      </c>
      <c r="C431" s="40" t="s">
        <v>177</v>
      </c>
      <c r="D431" s="23" t="s">
        <v>1471</v>
      </c>
      <c r="E431" s="23" t="s">
        <v>2235</v>
      </c>
      <c r="F431" s="23" t="s">
        <v>2236</v>
      </c>
      <c r="G431" s="23" t="n">
        <v>23</v>
      </c>
      <c r="H431" s="23" t="n">
        <v>1000</v>
      </c>
      <c r="I431" s="41" t="s">
        <v>188</v>
      </c>
      <c r="K431" s="23" t="n">
        <v>0</v>
      </c>
      <c r="L431" s="23" t="n">
        <v>4801</v>
      </c>
      <c r="M431" s="23" t="n">
        <v>0</v>
      </c>
      <c r="N431" s="23" t="n">
        <v>0</v>
      </c>
      <c r="O431" s="23" t="n">
        <f aca="false">K431+L431</f>
        <v>4801</v>
      </c>
      <c r="P431" s="23" t="n">
        <f aca="false">K431+L431+M431+N431</f>
        <v>4801</v>
      </c>
      <c r="Q431" s="23" t="n">
        <v>2367</v>
      </c>
      <c r="R431" s="23" t="n">
        <v>2315</v>
      </c>
      <c r="S431" s="23" t="n">
        <v>1639</v>
      </c>
      <c r="T431" s="23" t="n">
        <v>1267</v>
      </c>
      <c r="U431" s="23" t="n">
        <f aca="false">IF(I431="delivery",O431-SUM(Q431+R431),IF(I431="PO",P431-SUM(Q431:R431)))</f>
        <v>119</v>
      </c>
      <c r="V431" s="43" t="n">
        <v>0.3</v>
      </c>
      <c r="W431" s="43" t="n">
        <v>0.3</v>
      </c>
      <c r="X431" s="43" t="n">
        <f aca="false">W431-V431</f>
        <v>0</v>
      </c>
      <c r="Y431" s="43"/>
      <c r="Z431" s="43"/>
      <c r="AA431" s="43"/>
      <c r="AB431" s="43"/>
      <c r="AC431" s="43" t="s">
        <v>10482</v>
      </c>
      <c r="AD431" s="43"/>
      <c r="AE431" s="43"/>
      <c r="AF431" s="43"/>
      <c r="AG431" s="43" t="n">
        <v>0.3</v>
      </c>
      <c r="AH431" s="43" t="s">
        <v>11086</v>
      </c>
      <c r="AI431" s="63" t="n">
        <v>1000</v>
      </c>
      <c r="AJ431" s="63" t="n">
        <v>2</v>
      </c>
      <c r="AK431" s="43"/>
      <c r="AL431" s="43"/>
      <c r="AM431" s="43"/>
      <c r="AN431" s="43"/>
      <c r="AO431" s="43" t="s">
        <v>1471</v>
      </c>
      <c r="AP431" s="23" t="s">
        <v>1474</v>
      </c>
      <c r="AT431" s="23" t="s">
        <v>10934</v>
      </c>
      <c r="AV431" s="23" t="n">
        <v>0.23</v>
      </c>
      <c r="AW431" s="23" t="s">
        <v>11087</v>
      </c>
      <c r="AX431" s="23" t="s">
        <v>2234</v>
      </c>
      <c r="AY431" s="23" t="n">
        <v>4000</v>
      </c>
      <c r="AZ431" s="23" t="n">
        <v>2</v>
      </c>
      <c r="BA431" s="23" t="s">
        <v>177</v>
      </c>
      <c r="BB431" s="23" t="s">
        <v>11087</v>
      </c>
      <c r="BF431" s="23" t="s">
        <v>10498</v>
      </c>
      <c r="BG431" s="1" t="s">
        <v>183</v>
      </c>
    </row>
    <row r="432" s="23" customFormat="true" ht="12.75" hidden="false" customHeight="false" outlineLevel="0" collapsed="false">
      <c r="A432" s="23" t="s">
        <v>2237</v>
      </c>
      <c r="B432" s="23" t="s">
        <v>2238</v>
      </c>
      <c r="C432" s="40" t="s">
        <v>177</v>
      </c>
      <c r="D432" s="23" t="s">
        <v>1471</v>
      </c>
      <c r="E432" s="23" t="s">
        <v>2239</v>
      </c>
      <c r="F432" s="23" t="s">
        <v>2240</v>
      </c>
      <c r="G432" s="23" t="n">
        <v>23</v>
      </c>
      <c r="H432" s="23" t="n">
        <v>1000</v>
      </c>
      <c r="I432" s="41" t="s">
        <v>188</v>
      </c>
      <c r="K432" s="23" t="n">
        <v>0</v>
      </c>
      <c r="L432" s="23" t="n">
        <v>474</v>
      </c>
      <c r="M432" s="23" t="n">
        <v>0</v>
      </c>
      <c r="N432" s="23" t="n">
        <v>0</v>
      </c>
      <c r="O432" s="23" t="n">
        <f aca="false">K432+L432</f>
        <v>474</v>
      </c>
      <c r="P432" s="23" t="n">
        <f aca="false">K432+L432+M432+N432</f>
        <v>474</v>
      </c>
      <c r="Q432" s="23" t="n">
        <v>446</v>
      </c>
      <c r="R432" s="23" t="n">
        <v>213</v>
      </c>
      <c r="S432" s="23" t="n">
        <v>132</v>
      </c>
      <c r="T432" s="23" t="n">
        <v>118</v>
      </c>
      <c r="U432" s="23" t="n">
        <f aca="false">IF(I432="delivery",O432-SUM(Q432+R432),IF(I432="PO",P432-SUM(Q432:R432)))</f>
        <v>-185</v>
      </c>
      <c r="V432" s="43" t="n">
        <v>0.3</v>
      </c>
      <c r="W432" s="43" t="n">
        <v>0.3</v>
      </c>
      <c r="X432" s="43" t="n">
        <f aca="false">W432-V432</f>
        <v>0</v>
      </c>
      <c r="Y432" s="43"/>
      <c r="Z432" s="43"/>
      <c r="AA432" s="43"/>
      <c r="AB432" s="43"/>
      <c r="AC432" s="43" t="s">
        <v>10482</v>
      </c>
      <c r="AD432" s="43"/>
      <c r="AE432" s="43"/>
      <c r="AF432" s="43"/>
      <c r="AG432" s="43" t="n">
        <v>0.3</v>
      </c>
      <c r="AH432" s="43" t="s">
        <v>11086</v>
      </c>
      <c r="AI432" s="63" t="n">
        <v>1000</v>
      </c>
      <c r="AJ432" s="63" t="n">
        <v>2</v>
      </c>
      <c r="AK432" s="43"/>
      <c r="AL432" s="43"/>
      <c r="AM432" s="43"/>
      <c r="AN432" s="43"/>
      <c r="AO432" s="43" t="s">
        <v>1471</v>
      </c>
      <c r="AP432" s="23" t="s">
        <v>1474</v>
      </c>
      <c r="AT432" s="23" t="s">
        <v>10934</v>
      </c>
      <c r="AV432" s="23" t="n">
        <v>0.3</v>
      </c>
      <c r="AW432" s="23" t="s">
        <v>11087</v>
      </c>
      <c r="AX432" s="23" t="s">
        <v>2238</v>
      </c>
      <c r="AY432" s="23" t="n">
        <v>1000</v>
      </c>
      <c r="AZ432" s="23" t="n">
        <v>2</v>
      </c>
      <c r="BA432" s="23" t="s">
        <v>177</v>
      </c>
      <c r="BB432" s="23" t="s">
        <v>11087</v>
      </c>
      <c r="BF432" s="23" t="s">
        <v>10498</v>
      </c>
      <c r="BG432" s="1" t="s">
        <v>183</v>
      </c>
    </row>
    <row r="433" s="23" customFormat="true" ht="12.75" hidden="false" customHeight="false" outlineLevel="0" collapsed="false">
      <c r="A433" s="23" t="s">
        <v>2241</v>
      </c>
      <c r="B433" s="23" t="s">
        <v>2242</v>
      </c>
      <c r="C433" s="40" t="s">
        <v>177</v>
      </c>
      <c r="D433" s="23" t="s">
        <v>1471</v>
      </c>
      <c r="E433" s="23" t="s">
        <v>2243</v>
      </c>
      <c r="F433" s="23" t="s">
        <v>2244</v>
      </c>
      <c r="G433" s="23" t="n">
        <v>23</v>
      </c>
      <c r="H433" s="23" t="n">
        <v>1000</v>
      </c>
      <c r="I433" s="41" t="s">
        <v>188</v>
      </c>
      <c r="K433" s="23" t="n">
        <v>0</v>
      </c>
      <c r="L433" s="23" t="n">
        <v>1202</v>
      </c>
      <c r="M433" s="23" t="n">
        <v>0</v>
      </c>
      <c r="N433" s="23" t="n">
        <v>0</v>
      </c>
      <c r="O433" s="23" t="n">
        <f aca="false">K433+L433</f>
        <v>1202</v>
      </c>
      <c r="P433" s="23" t="n">
        <f aca="false">K433+L433+M433+N433</f>
        <v>1202</v>
      </c>
      <c r="Q433" s="23" t="n">
        <v>2009</v>
      </c>
      <c r="R433" s="23" t="n">
        <v>1004</v>
      </c>
      <c r="S433" s="23" t="n">
        <v>643</v>
      </c>
      <c r="T433" s="23" t="n">
        <v>463</v>
      </c>
      <c r="U433" s="23" t="n">
        <f aca="false">IF(I433="delivery",O433-SUM(Q433+R433),IF(I433="PO",P433-SUM(Q433:R433)))</f>
        <v>-1811</v>
      </c>
      <c r="V433" s="43" t="n">
        <v>0.55</v>
      </c>
      <c r="W433" s="43" t="n">
        <v>0.495</v>
      </c>
      <c r="X433" s="43" t="n">
        <f aca="false">W433-V433</f>
        <v>-0.055</v>
      </c>
      <c r="Y433" s="43"/>
      <c r="Z433" s="43"/>
      <c r="AA433" s="43"/>
      <c r="AB433" s="43"/>
      <c r="AC433" s="43" t="s">
        <v>10482</v>
      </c>
      <c r="AD433" s="43"/>
      <c r="AE433" s="43"/>
      <c r="AF433" s="43"/>
      <c r="AG433" s="43" t="n">
        <v>0.495</v>
      </c>
      <c r="AH433" s="43" t="s">
        <v>11086</v>
      </c>
      <c r="AI433" s="63" t="n">
        <v>1000</v>
      </c>
      <c r="AJ433" s="63" t="n">
        <v>2</v>
      </c>
      <c r="AK433" s="43"/>
      <c r="AL433" s="43"/>
      <c r="AM433" s="43"/>
      <c r="AN433" s="43"/>
      <c r="AO433" s="43" t="s">
        <v>1471</v>
      </c>
      <c r="AP433" s="23" t="s">
        <v>1474</v>
      </c>
      <c r="AT433" s="23" t="s">
        <v>10934</v>
      </c>
      <c r="AV433" s="23" t="n">
        <v>0.36</v>
      </c>
      <c r="AW433" s="23" t="s">
        <v>11087</v>
      </c>
      <c r="AX433" s="23" t="s">
        <v>2242</v>
      </c>
      <c r="AY433" s="23" t="n">
        <v>5000</v>
      </c>
      <c r="AZ433" s="23" t="n">
        <v>2</v>
      </c>
      <c r="BA433" s="23" t="s">
        <v>177</v>
      </c>
      <c r="BB433" s="23" t="s">
        <v>11087</v>
      </c>
      <c r="BF433" s="23" t="s">
        <v>10498</v>
      </c>
      <c r="BG433" s="1" t="s">
        <v>183</v>
      </c>
    </row>
    <row r="434" s="23" customFormat="true" ht="12.75" hidden="false" customHeight="false" outlineLevel="0" collapsed="false">
      <c r="A434" s="23" t="s">
        <v>2245</v>
      </c>
      <c r="B434" s="23" t="s">
        <v>2246</v>
      </c>
      <c r="C434" s="40" t="s">
        <v>177</v>
      </c>
      <c r="D434" s="23" t="s">
        <v>1471</v>
      </c>
      <c r="E434" s="23" t="s">
        <v>2247</v>
      </c>
      <c r="F434" s="23" t="s">
        <v>2248</v>
      </c>
      <c r="G434" s="23" t="n">
        <v>23</v>
      </c>
      <c r="H434" s="23" t="n">
        <v>1000</v>
      </c>
      <c r="I434" s="41" t="s">
        <v>188</v>
      </c>
      <c r="K434" s="23" t="n">
        <v>0</v>
      </c>
      <c r="L434" s="23" t="n">
        <v>4656</v>
      </c>
      <c r="M434" s="23" t="n">
        <v>0</v>
      </c>
      <c r="N434" s="23" t="n">
        <v>0</v>
      </c>
      <c r="O434" s="23" t="n">
        <f aca="false">K434+L434</f>
        <v>4656</v>
      </c>
      <c r="P434" s="23" t="n">
        <f aca="false">K434+L434+M434+N434</f>
        <v>4656</v>
      </c>
      <c r="Q434" s="23" t="n">
        <v>452</v>
      </c>
      <c r="R434" s="23" t="n">
        <v>288</v>
      </c>
      <c r="S434" s="23" t="n">
        <v>176</v>
      </c>
      <c r="T434" s="23" t="n">
        <v>174</v>
      </c>
      <c r="U434" s="23" t="n">
        <f aca="false">IF(I434="delivery",O434-SUM(Q434+R434),IF(I434="PO",P434-SUM(Q434:R434)))</f>
        <v>3916</v>
      </c>
      <c r="V434" s="43" t="n">
        <v>0.98</v>
      </c>
      <c r="W434" s="43" t="n">
        <v>0.98</v>
      </c>
      <c r="X434" s="43" t="n">
        <f aca="false">W434-V434</f>
        <v>0</v>
      </c>
      <c r="Y434" s="43"/>
      <c r="Z434" s="43"/>
      <c r="AA434" s="43"/>
      <c r="AB434" s="43"/>
      <c r="AC434" s="43" t="s">
        <v>10482</v>
      </c>
      <c r="AD434" s="43"/>
      <c r="AE434" s="43"/>
      <c r="AF434" s="43"/>
      <c r="AG434" s="43" t="n">
        <v>0.98</v>
      </c>
      <c r="AH434" s="43"/>
      <c r="AI434" s="63"/>
      <c r="AJ434" s="63"/>
      <c r="AK434" s="43"/>
      <c r="AL434" s="43"/>
      <c r="AM434" s="43" t="s">
        <v>10933</v>
      </c>
      <c r="AN434" s="43"/>
      <c r="AO434" s="43" t="s">
        <v>1471</v>
      </c>
      <c r="AP434" s="23" t="s">
        <v>1474</v>
      </c>
      <c r="AT434" s="23" t="s">
        <v>10959</v>
      </c>
      <c r="AV434" s="23" t="n">
        <v>0.11</v>
      </c>
      <c r="AW434" s="23" t="s">
        <v>11087</v>
      </c>
      <c r="AX434" s="23" t="s">
        <v>2246</v>
      </c>
      <c r="AY434" s="23" t="n">
        <v>3000</v>
      </c>
      <c r="AZ434" s="23" t="n">
        <v>2</v>
      </c>
      <c r="BA434" s="23" t="s">
        <v>1465</v>
      </c>
      <c r="BB434" s="23" t="s">
        <v>11088</v>
      </c>
      <c r="BF434" s="23" t="s">
        <v>10498</v>
      </c>
      <c r="BG434" s="1" t="s">
        <v>183</v>
      </c>
    </row>
    <row r="435" s="23" customFormat="true" ht="12.75" hidden="false" customHeight="false" outlineLevel="0" collapsed="false">
      <c r="A435" s="23" t="s">
        <v>2249</v>
      </c>
      <c r="B435" s="23" t="s">
        <v>2250</v>
      </c>
      <c r="C435" s="40" t="s">
        <v>177</v>
      </c>
      <c r="D435" s="23" t="s">
        <v>1471</v>
      </c>
      <c r="E435" s="23" t="s">
        <v>2251</v>
      </c>
      <c r="F435" s="23" t="s">
        <v>2252</v>
      </c>
      <c r="G435" s="23" t="n">
        <v>23</v>
      </c>
      <c r="H435" s="23" t="n">
        <v>1000</v>
      </c>
      <c r="I435" s="41" t="s">
        <v>188</v>
      </c>
      <c r="K435" s="23" t="n">
        <v>0</v>
      </c>
      <c r="L435" s="23" t="n">
        <v>3892</v>
      </c>
      <c r="M435" s="23" t="n">
        <v>0</v>
      </c>
      <c r="N435" s="23" t="n">
        <v>0</v>
      </c>
      <c r="O435" s="23" t="n">
        <f aca="false">K435+L435</f>
        <v>3892</v>
      </c>
      <c r="P435" s="23" t="n">
        <f aca="false">K435+L435+M435+N435</f>
        <v>3892</v>
      </c>
      <c r="Q435" s="23" t="n">
        <v>221</v>
      </c>
      <c r="R435" s="23" t="n">
        <v>74</v>
      </c>
      <c r="S435" s="23" t="n">
        <v>52</v>
      </c>
      <c r="T435" s="23" t="n">
        <v>48</v>
      </c>
      <c r="U435" s="23" t="n">
        <f aca="false">IF(I435="delivery",O435-SUM(Q435+R435),IF(I435="PO",P435-SUM(Q435:R435)))</f>
        <v>3597</v>
      </c>
      <c r="V435" s="43" t="n">
        <v>1.12</v>
      </c>
      <c r="W435" s="43" t="n">
        <v>1.12</v>
      </c>
      <c r="X435" s="43" t="n">
        <f aca="false">W435-V435</f>
        <v>0</v>
      </c>
      <c r="Y435" s="43"/>
      <c r="Z435" s="43"/>
      <c r="AA435" s="43" t="n">
        <v>0.15</v>
      </c>
      <c r="AB435" s="43"/>
      <c r="AC435" s="43" t="s">
        <v>10482</v>
      </c>
      <c r="AD435" s="43"/>
      <c r="AE435" s="43"/>
      <c r="AF435" s="43"/>
      <c r="AG435" s="43" t="n">
        <v>1.12</v>
      </c>
      <c r="AH435" s="43"/>
      <c r="AI435" s="63"/>
      <c r="AJ435" s="63"/>
      <c r="AK435" s="43"/>
      <c r="AL435" s="43"/>
      <c r="AM435" s="43" t="s">
        <v>10933</v>
      </c>
      <c r="AN435" s="43"/>
      <c r="AO435" s="43" t="s">
        <v>1471</v>
      </c>
      <c r="AP435" s="23" t="s">
        <v>1474</v>
      </c>
      <c r="AT435" s="23" t="s">
        <v>10959</v>
      </c>
      <c r="AV435" s="23" t="n">
        <v>0.36</v>
      </c>
      <c r="AW435" s="23" t="s">
        <v>11087</v>
      </c>
      <c r="AX435" s="23" t="s">
        <v>2250</v>
      </c>
      <c r="AY435" s="23" t="n">
        <v>500</v>
      </c>
      <c r="AZ435" s="23" t="n">
        <v>8</v>
      </c>
      <c r="BA435" s="23" t="s">
        <v>1465</v>
      </c>
      <c r="BB435" s="23" t="s">
        <v>11087</v>
      </c>
      <c r="BF435" s="23" t="s">
        <v>10498</v>
      </c>
      <c r="BG435" s="1" t="s">
        <v>183</v>
      </c>
    </row>
    <row r="436" s="23" customFormat="true" ht="12.75" hidden="false" customHeight="false" outlineLevel="0" collapsed="false">
      <c r="A436" s="23" t="s">
        <v>2253</v>
      </c>
      <c r="B436" s="23" t="s">
        <v>2254</v>
      </c>
      <c r="C436" s="40" t="s">
        <v>177</v>
      </c>
      <c r="D436" s="23" t="s">
        <v>1471</v>
      </c>
      <c r="E436" s="23" t="s">
        <v>2255</v>
      </c>
      <c r="F436" s="23" t="s">
        <v>2256</v>
      </c>
      <c r="G436" s="23" t="n">
        <v>23</v>
      </c>
      <c r="H436" s="23" t="n">
        <v>1000</v>
      </c>
      <c r="I436" s="41" t="s">
        <v>188</v>
      </c>
      <c r="K436" s="23" t="n">
        <v>0</v>
      </c>
      <c r="L436" s="23" t="n">
        <v>372</v>
      </c>
      <c r="M436" s="23" t="n">
        <v>3138</v>
      </c>
      <c r="N436" s="23" t="n">
        <v>0</v>
      </c>
      <c r="O436" s="23" t="n">
        <f aca="false">K436+L436</f>
        <v>372</v>
      </c>
      <c r="P436" s="23" t="n">
        <f aca="false">K436+L436+M436+N436</f>
        <v>3510</v>
      </c>
      <c r="Q436" s="23" t="n">
        <v>2258</v>
      </c>
      <c r="R436" s="23" t="n">
        <v>1094</v>
      </c>
      <c r="S436" s="23" t="n">
        <v>717</v>
      </c>
      <c r="T436" s="23" t="n">
        <v>539</v>
      </c>
      <c r="U436" s="23" t="n">
        <f aca="false">IF(I436="delivery",O436-SUM(Q436+R436),IF(I436="PO",P436-SUM(Q436:R436)))</f>
        <v>158</v>
      </c>
      <c r="V436" s="43" t="n">
        <v>0.3</v>
      </c>
      <c r="W436" s="43" t="n">
        <v>0.3</v>
      </c>
      <c r="X436" s="43" t="n">
        <f aca="false">W436-V436</f>
        <v>0</v>
      </c>
      <c r="Y436" s="43"/>
      <c r="Z436" s="43"/>
      <c r="AA436" s="43"/>
      <c r="AB436" s="43"/>
      <c r="AC436" s="43" t="s">
        <v>10482</v>
      </c>
      <c r="AD436" s="43"/>
      <c r="AE436" s="43"/>
      <c r="AF436" s="43"/>
      <c r="AG436" s="43" t="n">
        <v>0.3</v>
      </c>
      <c r="AH436" s="43"/>
      <c r="AI436" s="63" t="s">
        <v>10932</v>
      </c>
      <c r="AJ436" s="63"/>
      <c r="AK436" s="43"/>
      <c r="AL436" s="43"/>
      <c r="AM436" s="43" t="s">
        <v>10933</v>
      </c>
      <c r="AN436" s="43"/>
      <c r="AO436" s="43" t="s">
        <v>1471</v>
      </c>
      <c r="AP436" s="23" t="s">
        <v>1474</v>
      </c>
      <c r="AT436" s="23" t="s">
        <v>10934</v>
      </c>
      <c r="AV436" s="23" t="n">
        <v>0.3</v>
      </c>
      <c r="AW436" s="23" t="s">
        <v>11087</v>
      </c>
      <c r="AX436" s="23" t="s">
        <v>2254</v>
      </c>
      <c r="AY436" s="23" t="n">
        <v>1000</v>
      </c>
      <c r="AZ436" s="23" t="n">
        <v>2</v>
      </c>
      <c r="BA436" s="23" t="s">
        <v>177</v>
      </c>
      <c r="BB436" s="23" t="s">
        <v>11087</v>
      </c>
      <c r="BF436" s="23" t="s">
        <v>10498</v>
      </c>
      <c r="BG436" s="1" t="s">
        <v>183</v>
      </c>
    </row>
    <row r="437" s="23" customFormat="true" ht="12.75" hidden="false" customHeight="false" outlineLevel="0" collapsed="false">
      <c r="A437" s="23" t="s">
        <v>2257</v>
      </c>
      <c r="B437" s="23" t="s">
        <v>2258</v>
      </c>
      <c r="C437" s="40" t="s">
        <v>177</v>
      </c>
      <c r="D437" s="23" t="s">
        <v>1471</v>
      </c>
      <c r="E437" s="23" t="s">
        <v>2259</v>
      </c>
      <c r="F437" s="23" t="s">
        <v>2260</v>
      </c>
      <c r="G437" s="23" t="n">
        <v>23</v>
      </c>
      <c r="H437" s="23" t="n">
        <v>3000</v>
      </c>
      <c r="I437" s="41" t="s">
        <v>188</v>
      </c>
      <c r="K437" s="23" t="n">
        <v>0</v>
      </c>
      <c r="L437" s="23" t="n">
        <v>2484</v>
      </c>
      <c r="M437" s="23" t="n">
        <v>0</v>
      </c>
      <c r="N437" s="23" t="n">
        <v>0</v>
      </c>
      <c r="O437" s="23" t="n">
        <f aca="false">K437+L437</f>
        <v>2484</v>
      </c>
      <c r="P437" s="23" t="n">
        <f aca="false">K437+L437+M437+N437</f>
        <v>2484</v>
      </c>
      <c r="Q437" s="23" t="n">
        <v>981</v>
      </c>
      <c r="R437" s="23" t="n">
        <v>501</v>
      </c>
      <c r="S437" s="23" t="n">
        <v>308</v>
      </c>
      <c r="T437" s="23" t="n">
        <v>292</v>
      </c>
      <c r="U437" s="23" t="n">
        <f aca="false">IF(I437="delivery",O437-SUM(Q437+R437),IF(I437="PO",P437-SUM(Q437:R437)))</f>
        <v>1002</v>
      </c>
      <c r="V437" s="43" t="n">
        <v>0.3</v>
      </c>
      <c r="W437" s="43" t="n">
        <v>0.3</v>
      </c>
      <c r="X437" s="43" t="n">
        <f aca="false">W437-V437</f>
        <v>0</v>
      </c>
      <c r="Y437" s="43"/>
      <c r="Z437" s="43"/>
      <c r="AA437" s="43" t="n">
        <v>0.35</v>
      </c>
      <c r="AB437" s="43"/>
      <c r="AC437" s="43" t="s">
        <v>10482</v>
      </c>
      <c r="AD437" s="43"/>
      <c r="AE437" s="43"/>
      <c r="AF437" s="43"/>
      <c r="AG437" s="43" t="n">
        <v>0.3</v>
      </c>
      <c r="AH437" s="43"/>
      <c r="AI437" s="63"/>
      <c r="AJ437" s="63"/>
      <c r="AK437" s="43"/>
      <c r="AL437" s="43"/>
      <c r="AM437" s="43" t="s">
        <v>10933</v>
      </c>
      <c r="AN437" s="43"/>
      <c r="AO437" s="43" t="s">
        <v>1471</v>
      </c>
      <c r="AP437" s="23" t="s">
        <v>1474</v>
      </c>
      <c r="AT437" s="23" t="s">
        <v>10934</v>
      </c>
      <c r="AV437" s="23" t="n">
        <v>0.42</v>
      </c>
      <c r="AW437" s="23" t="s">
        <v>11087</v>
      </c>
      <c r="AX437" s="23" t="s">
        <v>2258</v>
      </c>
      <c r="AY437" s="23" t="n">
        <v>1000</v>
      </c>
      <c r="AZ437" s="23" t="n">
        <v>2</v>
      </c>
      <c r="BA437" s="23" t="s">
        <v>177</v>
      </c>
      <c r="BB437" s="23" t="s">
        <v>11087</v>
      </c>
      <c r="BF437" s="23" t="s">
        <v>10498</v>
      </c>
      <c r="BG437" s="1" t="s">
        <v>183</v>
      </c>
    </row>
    <row r="438" s="23" customFormat="true" ht="12.75" hidden="false" customHeight="false" outlineLevel="0" collapsed="false">
      <c r="A438" s="23" t="s">
        <v>2261</v>
      </c>
      <c r="B438" s="23" t="s">
        <v>2262</v>
      </c>
      <c r="C438" s="40" t="s">
        <v>177</v>
      </c>
      <c r="D438" s="23" t="s">
        <v>1471</v>
      </c>
      <c r="E438" s="23" t="s">
        <v>2263</v>
      </c>
      <c r="F438" s="23" t="s">
        <v>2264</v>
      </c>
      <c r="G438" s="23" t="n">
        <v>23</v>
      </c>
      <c r="H438" s="23" t="n">
        <v>1000</v>
      </c>
      <c r="I438" s="41" t="s">
        <v>188</v>
      </c>
      <c r="K438" s="23" t="n">
        <v>0</v>
      </c>
      <c r="L438" s="23" t="n">
        <v>6759</v>
      </c>
      <c r="M438" s="23" t="n">
        <v>0</v>
      </c>
      <c r="N438" s="23" t="n">
        <v>0</v>
      </c>
      <c r="O438" s="23" t="n">
        <f aca="false">K438+L438</f>
        <v>6759</v>
      </c>
      <c r="P438" s="23" t="n">
        <f aca="false">K438+L438+M438+N438</f>
        <v>6759</v>
      </c>
      <c r="Q438" s="23" t="n">
        <v>8157</v>
      </c>
      <c r="R438" s="23" t="n">
        <v>9268</v>
      </c>
      <c r="S438" s="23" t="n">
        <v>8910</v>
      </c>
      <c r="T438" s="23" t="n">
        <v>7763</v>
      </c>
      <c r="U438" s="23" t="n">
        <f aca="false">IF(I438="delivery",O438-SUM(Q438+R438),IF(I438="PO",P438-SUM(Q438:R438)))</f>
        <v>-10666</v>
      </c>
      <c r="V438" s="43" t="n">
        <v>0.1</v>
      </c>
      <c r="W438" s="43" t="n">
        <v>0.095</v>
      </c>
      <c r="X438" s="43" t="n">
        <f aca="false">W438-V438</f>
        <v>-0.005</v>
      </c>
      <c r="Y438" s="43"/>
      <c r="Z438" s="43"/>
      <c r="AA438" s="43" t="n">
        <v>0.14</v>
      </c>
      <c r="AB438" s="43"/>
      <c r="AC438" s="43" t="s">
        <v>10482</v>
      </c>
      <c r="AD438" s="43"/>
      <c r="AE438" s="43"/>
      <c r="AF438" s="43"/>
      <c r="AG438" s="43" t="n">
        <v>0.095</v>
      </c>
      <c r="AH438" s="43" t="s">
        <v>11086</v>
      </c>
      <c r="AI438" s="63" t="n">
        <v>10000</v>
      </c>
      <c r="AJ438" s="63" t="n">
        <v>2</v>
      </c>
      <c r="AK438" s="43"/>
      <c r="AL438" s="43"/>
      <c r="AM438" s="43"/>
      <c r="AN438" s="43"/>
      <c r="AO438" s="43" t="s">
        <v>1471</v>
      </c>
      <c r="AP438" s="23" t="s">
        <v>1474</v>
      </c>
      <c r="AT438" s="23" t="s">
        <v>10934</v>
      </c>
      <c r="AV438" s="23" t="n">
        <v>0.1</v>
      </c>
      <c r="AW438" s="23" t="s">
        <v>11087</v>
      </c>
      <c r="AX438" s="23" t="s">
        <v>2262</v>
      </c>
      <c r="AY438" s="23" t="n">
        <v>10000</v>
      </c>
      <c r="AZ438" s="23" t="n">
        <v>2</v>
      </c>
      <c r="BA438" s="23" t="s">
        <v>177</v>
      </c>
      <c r="BB438" s="23" t="s">
        <v>11087</v>
      </c>
      <c r="BF438" s="23" t="s">
        <v>10498</v>
      </c>
      <c r="BG438" s="1" t="s">
        <v>183</v>
      </c>
    </row>
    <row r="439" s="23" customFormat="true" ht="12.75" hidden="false" customHeight="false" outlineLevel="0" collapsed="false">
      <c r="A439" s="23" t="s">
        <v>2265</v>
      </c>
      <c r="B439" s="23" t="s">
        <v>2266</v>
      </c>
      <c r="C439" s="40" t="s">
        <v>177</v>
      </c>
      <c r="D439" s="23" t="s">
        <v>1471</v>
      </c>
      <c r="E439" s="23" t="s">
        <v>2267</v>
      </c>
      <c r="F439" s="23" t="s">
        <v>2268</v>
      </c>
      <c r="G439" s="23" t="n">
        <v>23</v>
      </c>
      <c r="H439" s="23" t="n">
        <v>1000</v>
      </c>
      <c r="I439" s="41" t="s">
        <v>188</v>
      </c>
      <c r="K439" s="23" t="n">
        <v>0</v>
      </c>
      <c r="L439" s="23" t="n">
        <v>4281</v>
      </c>
      <c r="M439" s="23" t="n">
        <v>0</v>
      </c>
      <c r="N439" s="23" t="n">
        <v>0</v>
      </c>
      <c r="O439" s="23" t="n">
        <f aca="false">K439+L439</f>
        <v>4281</v>
      </c>
      <c r="P439" s="23" t="n">
        <f aca="false">K439+L439+M439+N439</f>
        <v>4281</v>
      </c>
      <c r="Q439" s="23" t="n">
        <v>102</v>
      </c>
      <c r="R439" s="23" t="n">
        <v>0</v>
      </c>
      <c r="S439" s="23" t="n">
        <v>0</v>
      </c>
      <c r="T439" s="23" t="n">
        <v>0</v>
      </c>
      <c r="U439" s="23" t="n">
        <f aca="false">IF(I439="delivery",O439-SUM(Q439+R439),IF(I439="PO",P439-SUM(Q439:R439)))</f>
        <v>4179</v>
      </c>
      <c r="V439" s="43" t="n">
        <v>0.35</v>
      </c>
      <c r="W439" s="43" t="n">
        <v>0.35</v>
      </c>
      <c r="X439" s="43" t="n">
        <f aca="false">W439-V439</f>
        <v>0</v>
      </c>
      <c r="Y439" s="43"/>
      <c r="Z439" s="43"/>
      <c r="AA439" s="43" t="n">
        <v>0.35</v>
      </c>
      <c r="AB439" s="43"/>
      <c r="AC439" s="43" t="s">
        <v>10482</v>
      </c>
      <c r="AD439" s="43"/>
      <c r="AE439" s="43"/>
      <c r="AF439" s="43"/>
      <c r="AG439" s="43" t="n">
        <v>0.35</v>
      </c>
      <c r="AH439" s="43"/>
      <c r="AI439" s="63"/>
      <c r="AJ439" s="63"/>
      <c r="AK439" s="43"/>
      <c r="AL439" s="43"/>
      <c r="AM439" s="43" t="s">
        <v>10933</v>
      </c>
      <c r="AN439" s="43"/>
      <c r="AO439" s="43" t="s">
        <v>1471</v>
      </c>
      <c r="AP439" s="23" t="s">
        <v>1474</v>
      </c>
      <c r="AT439" s="23" t="s">
        <v>10942</v>
      </c>
      <c r="AV439" s="23" t="n">
        <v>0.35</v>
      </c>
      <c r="AW439" s="23" t="s">
        <v>11089</v>
      </c>
      <c r="AX439" s="23" t="s">
        <v>2266</v>
      </c>
      <c r="AY439" s="23" t="n">
        <v>4281</v>
      </c>
      <c r="AZ439" s="23" t="n">
        <v>5</v>
      </c>
      <c r="BA439" s="23" t="s">
        <v>1465</v>
      </c>
      <c r="BB439" s="23" t="s">
        <v>11089</v>
      </c>
      <c r="BF439" s="23" t="s">
        <v>10498</v>
      </c>
      <c r="BG439" s="1" t="s">
        <v>183</v>
      </c>
    </row>
    <row r="440" s="23" customFormat="true" ht="12.75" hidden="false" customHeight="false" outlineLevel="0" collapsed="false">
      <c r="A440" s="23" t="s">
        <v>2269</v>
      </c>
      <c r="B440" s="23" t="s">
        <v>2270</v>
      </c>
      <c r="C440" s="40" t="s">
        <v>177</v>
      </c>
      <c r="D440" s="23" t="s">
        <v>1471</v>
      </c>
      <c r="E440" s="23" t="s">
        <v>2271</v>
      </c>
      <c r="F440" s="23" t="s">
        <v>2272</v>
      </c>
      <c r="G440" s="23" t="n">
        <v>23</v>
      </c>
      <c r="H440" s="23" t="n">
        <v>500</v>
      </c>
      <c r="I440" s="41" t="s">
        <v>188</v>
      </c>
      <c r="K440" s="23" t="n">
        <v>0</v>
      </c>
      <c r="L440" s="23" t="n">
        <v>152</v>
      </c>
      <c r="M440" s="23" t="n">
        <v>0</v>
      </c>
      <c r="N440" s="23" t="n">
        <v>0</v>
      </c>
      <c r="O440" s="23" t="n">
        <f aca="false">K440+L440</f>
        <v>152</v>
      </c>
      <c r="P440" s="23" t="n">
        <f aca="false">K440+L440+M440+N440</f>
        <v>152</v>
      </c>
      <c r="Q440" s="23" t="n">
        <v>50</v>
      </c>
      <c r="R440" s="23" t="n">
        <v>24</v>
      </c>
      <c r="S440" s="23" t="n">
        <v>12</v>
      </c>
      <c r="T440" s="23" t="n">
        <v>18</v>
      </c>
      <c r="U440" s="23" t="n">
        <f aca="false">IF(I440="delivery",O440-SUM(Q440+R440),IF(I440="PO",P440-SUM(Q440:R440)))</f>
        <v>78</v>
      </c>
      <c r="V440" s="43" t="n">
        <v>1</v>
      </c>
      <c r="W440" s="43" t="n">
        <v>1</v>
      </c>
      <c r="X440" s="43" t="n">
        <f aca="false">W440-V440</f>
        <v>0</v>
      </c>
      <c r="Y440" s="43"/>
      <c r="Z440" s="43"/>
      <c r="AA440" s="43" t="n">
        <v>0.61</v>
      </c>
      <c r="AB440" s="43"/>
      <c r="AC440" s="43" t="s">
        <v>10482</v>
      </c>
      <c r="AD440" s="43"/>
      <c r="AE440" s="43"/>
      <c r="AF440" s="43"/>
      <c r="AG440" s="43" t="n">
        <v>1</v>
      </c>
      <c r="AH440" s="43"/>
      <c r="AI440" s="63"/>
      <c r="AJ440" s="63"/>
      <c r="AK440" s="43"/>
      <c r="AL440" s="43"/>
      <c r="AM440" s="43" t="s">
        <v>10933</v>
      </c>
      <c r="AN440" s="43"/>
      <c r="AO440" s="43" t="s">
        <v>1471</v>
      </c>
      <c r="AP440" s="23" t="s">
        <v>1474</v>
      </c>
      <c r="AT440" s="23" t="s">
        <v>10959</v>
      </c>
      <c r="AV440" s="23" t="n">
        <v>1</v>
      </c>
      <c r="AW440" s="23" t="s">
        <v>11090</v>
      </c>
      <c r="AX440" s="23" t="s">
        <v>2270</v>
      </c>
      <c r="AY440" s="23" t="n">
        <v>100</v>
      </c>
      <c r="AZ440" s="23" t="n">
        <v>3</v>
      </c>
      <c r="BA440" s="23" t="s">
        <v>1465</v>
      </c>
      <c r="BB440" s="23" t="s">
        <v>11090</v>
      </c>
      <c r="BF440" s="23" t="s">
        <v>10498</v>
      </c>
      <c r="BG440" s="1" t="s">
        <v>183</v>
      </c>
    </row>
    <row r="441" s="23" customFormat="true" ht="12.75" hidden="false" customHeight="false" outlineLevel="0" collapsed="false">
      <c r="A441" s="23" t="s">
        <v>2273</v>
      </c>
      <c r="B441" s="23" t="s">
        <v>2274</v>
      </c>
      <c r="C441" s="40" t="s">
        <v>177</v>
      </c>
      <c r="D441" s="23" t="s">
        <v>1471</v>
      </c>
      <c r="E441" s="23" t="s">
        <v>2275</v>
      </c>
      <c r="F441" s="23" t="s">
        <v>2276</v>
      </c>
      <c r="G441" s="23" t="n">
        <v>23</v>
      </c>
      <c r="H441" s="23" t="n">
        <v>1000</v>
      </c>
      <c r="I441" s="41" t="s">
        <v>188</v>
      </c>
      <c r="K441" s="23" t="n">
        <v>0</v>
      </c>
      <c r="L441" s="23" t="n">
        <v>490</v>
      </c>
      <c r="M441" s="23" t="n">
        <v>0</v>
      </c>
      <c r="N441" s="23" t="n">
        <v>0</v>
      </c>
      <c r="O441" s="23" t="n">
        <f aca="false">K441+L441</f>
        <v>490</v>
      </c>
      <c r="P441" s="23" t="n">
        <f aca="false">K441+L441+M441+N441</f>
        <v>490</v>
      </c>
      <c r="Q441" s="23" t="n">
        <v>4</v>
      </c>
      <c r="R441" s="23" t="n">
        <v>0</v>
      </c>
      <c r="S441" s="23" t="n">
        <v>0</v>
      </c>
      <c r="T441" s="23" t="n">
        <v>0</v>
      </c>
      <c r="U441" s="23" t="n">
        <f aca="false">IF(I441="delivery",O441-SUM(Q441+R441),IF(I441="PO",P441-SUM(Q441:R441)))</f>
        <v>486</v>
      </c>
      <c r="V441" s="43" t="n">
        <v>1</v>
      </c>
      <c r="W441" s="43" t="n">
        <v>1</v>
      </c>
      <c r="X441" s="43" t="n">
        <f aca="false">W441-V441</f>
        <v>0</v>
      </c>
      <c r="Y441" s="43"/>
      <c r="Z441" s="43"/>
      <c r="AA441" s="43" t="n">
        <v>0.755</v>
      </c>
      <c r="AB441" s="43"/>
      <c r="AC441" s="43" t="s">
        <v>10482</v>
      </c>
      <c r="AD441" s="43"/>
      <c r="AE441" s="43"/>
      <c r="AF441" s="43"/>
      <c r="AG441" s="43" t="n">
        <v>1</v>
      </c>
      <c r="AH441" s="43"/>
      <c r="AI441" s="63"/>
      <c r="AJ441" s="63"/>
      <c r="AK441" s="43"/>
      <c r="AL441" s="43"/>
      <c r="AM441" s="43" t="s">
        <v>10933</v>
      </c>
      <c r="AN441" s="43"/>
      <c r="AO441" s="43" t="s">
        <v>1471</v>
      </c>
      <c r="AP441" s="23" t="s">
        <v>1474</v>
      </c>
      <c r="AT441" s="23" t="s">
        <v>10942</v>
      </c>
      <c r="AV441" s="23" t="n">
        <v>0.9</v>
      </c>
      <c r="AW441" s="23" t="s">
        <v>11091</v>
      </c>
      <c r="AX441" s="23" t="s">
        <v>2274</v>
      </c>
      <c r="AY441" s="23" t="n">
        <v>500</v>
      </c>
      <c r="AZ441" s="23" t="n">
        <v>5</v>
      </c>
      <c r="BA441" s="23" t="s">
        <v>1465</v>
      </c>
      <c r="BB441" s="23" t="s">
        <v>11091</v>
      </c>
      <c r="BF441" s="23" t="s">
        <v>10498</v>
      </c>
      <c r="BG441" s="1" t="s">
        <v>183</v>
      </c>
    </row>
    <row r="442" s="23" customFormat="true" ht="12.75" hidden="false" customHeight="false" outlineLevel="0" collapsed="false">
      <c r="A442" s="23" t="s">
        <v>2277</v>
      </c>
      <c r="B442" s="23" t="s">
        <v>2278</v>
      </c>
      <c r="C442" s="40" t="s">
        <v>177</v>
      </c>
      <c r="D442" s="23" t="s">
        <v>1471</v>
      </c>
      <c r="E442" s="23" t="s">
        <v>2279</v>
      </c>
      <c r="F442" s="23" t="s">
        <v>2280</v>
      </c>
      <c r="G442" s="23" t="n">
        <v>23</v>
      </c>
      <c r="H442" s="23" t="n">
        <v>1000</v>
      </c>
      <c r="I442" s="41" t="s">
        <v>188</v>
      </c>
      <c r="K442" s="23" t="n">
        <v>0</v>
      </c>
      <c r="L442" s="23" t="n">
        <v>11213</v>
      </c>
      <c r="M442" s="23" t="n">
        <v>0</v>
      </c>
      <c r="N442" s="23" t="n">
        <v>0</v>
      </c>
      <c r="O442" s="23" t="n">
        <f aca="false">K442+L442</f>
        <v>11213</v>
      </c>
      <c r="P442" s="23" t="n">
        <f aca="false">K442+L442+M442+N442</f>
        <v>11213</v>
      </c>
      <c r="Q442" s="23" t="n">
        <v>11996</v>
      </c>
      <c r="R442" s="23" t="n">
        <v>11308</v>
      </c>
      <c r="S442" s="23" t="n">
        <v>9764</v>
      </c>
      <c r="T442" s="23" t="n">
        <v>8899</v>
      </c>
      <c r="U442" s="23" t="n">
        <f aca="false">IF(I442="delivery",O442-SUM(Q442+R442),IF(I442="PO",P442-SUM(Q442:R442)))</f>
        <v>-12091</v>
      </c>
      <c r="V442" s="43" t="n">
        <v>0.42</v>
      </c>
      <c r="W442" s="43" t="n">
        <v>0.285</v>
      </c>
      <c r="X442" s="43" t="n">
        <f aca="false">W442-V442</f>
        <v>-0.135</v>
      </c>
      <c r="Y442" s="43"/>
      <c r="Z442" s="43"/>
      <c r="AA442" s="43" t="n">
        <v>0.07</v>
      </c>
      <c r="AB442" s="43"/>
      <c r="AC442" s="43" t="s">
        <v>10482</v>
      </c>
      <c r="AD442" s="43"/>
      <c r="AE442" s="43"/>
      <c r="AF442" s="43"/>
      <c r="AG442" s="43" t="n">
        <v>0.285</v>
      </c>
      <c r="AH442" s="43" t="s">
        <v>11086</v>
      </c>
      <c r="AI442" s="63" t="n">
        <v>5000</v>
      </c>
      <c r="AJ442" s="63" t="n">
        <v>2</v>
      </c>
      <c r="AK442" s="43"/>
      <c r="AL442" s="43"/>
      <c r="AM442" s="43"/>
      <c r="AN442" s="43"/>
      <c r="AO442" s="43" t="s">
        <v>1471</v>
      </c>
      <c r="AP442" s="23" t="s">
        <v>1474</v>
      </c>
      <c r="AT442" s="23" t="s">
        <v>10934</v>
      </c>
      <c r="AV442" s="23" t="n">
        <v>0.42</v>
      </c>
      <c r="AW442" s="23" t="s">
        <v>11092</v>
      </c>
      <c r="AX442" s="23" t="s">
        <v>2278</v>
      </c>
      <c r="AY442" s="23" t="n">
        <v>1000</v>
      </c>
      <c r="AZ442" s="23" t="n">
        <v>2</v>
      </c>
      <c r="BA442" s="23" t="s">
        <v>1465</v>
      </c>
      <c r="BB442" s="23" t="s">
        <v>11087</v>
      </c>
      <c r="BF442" s="23" t="s">
        <v>10498</v>
      </c>
      <c r="BG442" s="1" t="s">
        <v>183</v>
      </c>
    </row>
    <row r="443" s="23" customFormat="true" ht="12.75" hidden="false" customHeight="false" outlineLevel="0" collapsed="false">
      <c r="A443" s="23" t="s">
        <v>2281</v>
      </c>
      <c r="B443" s="23" t="s">
        <v>2282</v>
      </c>
      <c r="C443" s="40" t="s">
        <v>177</v>
      </c>
      <c r="D443" s="23" t="s">
        <v>1471</v>
      </c>
      <c r="E443" s="23" t="s">
        <v>2283</v>
      </c>
      <c r="F443" s="23" t="s">
        <v>2284</v>
      </c>
      <c r="G443" s="23" t="n">
        <v>23</v>
      </c>
      <c r="H443" s="23" t="n">
        <v>1000</v>
      </c>
      <c r="I443" s="41" t="s">
        <v>188</v>
      </c>
      <c r="K443" s="23" t="n">
        <v>0</v>
      </c>
      <c r="L443" s="23" t="n">
        <v>5911</v>
      </c>
      <c r="M443" s="23" t="n">
        <v>0</v>
      </c>
      <c r="N443" s="23" t="n">
        <v>0</v>
      </c>
      <c r="O443" s="23" t="n">
        <f aca="false">K443+L443</f>
        <v>5911</v>
      </c>
      <c r="P443" s="23" t="n">
        <f aca="false">K443+L443+M443+N443</f>
        <v>5911</v>
      </c>
      <c r="Q443" s="23" t="n">
        <v>2355</v>
      </c>
      <c r="R443" s="23" t="n">
        <v>1991</v>
      </c>
      <c r="S443" s="23" t="n">
        <v>1439</v>
      </c>
      <c r="T443" s="23" t="n">
        <v>1037</v>
      </c>
      <c r="U443" s="23" t="n">
        <f aca="false">IF(I443="delivery",O443-SUM(Q443+R443),IF(I443="PO",P443-SUM(Q443:R443)))</f>
        <v>1565</v>
      </c>
      <c r="V443" s="43" t="n">
        <v>1.46</v>
      </c>
      <c r="W443" s="43" t="n">
        <v>1.46</v>
      </c>
      <c r="X443" s="43" t="n">
        <f aca="false">W443-V443</f>
        <v>0</v>
      </c>
      <c r="Y443" s="43"/>
      <c r="Z443" s="43"/>
      <c r="AA443" s="43"/>
      <c r="AB443" s="43"/>
      <c r="AC443" s="43" t="s">
        <v>10482</v>
      </c>
      <c r="AD443" s="43"/>
      <c r="AE443" s="43"/>
      <c r="AF443" s="43"/>
      <c r="AG443" s="43" t="n">
        <v>1.46</v>
      </c>
      <c r="AH443" s="43"/>
      <c r="AI443" s="63"/>
      <c r="AJ443" s="63"/>
      <c r="AK443" s="43"/>
      <c r="AL443" s="43"/>
      <c r="AM443" s="43" t="s">
        <v>10933</v>
      </c>
      <c r="AN443" s="43"/>
      <c r="AO443" s="43" t="s">
        <v>1471</v>
      </c>
      <c r="AP443" s="23" t="s">
        <v>1474</v>
      </c>
      <c r="AT443" s="23" t="s">
        <v>10959</v>
      </c>
      <c r="AV443" s="23" t="n">
        <v>1.02</v>
      </c>
      <c r="AW443" s="23" t="s">
        <v>11087</v>
      </c>
      <c r="AX443" s="23" t="s">
        <v>2282</v>
      </c>
      <c r="AY443" s="23" t="n">
        <v>5000</v>
      </c>
      <c r="AZ443" s="23" t="n">
        <v>1</v>
      </c>
      <c r="BA443" s="23" t="s">
        <v>1465</v>
      </c>
      <c r="BB443" s="23" t="s">
        <v>11087</v>
      </c>
      <c r="BF443" s="23" t="s">
        <v>10498</v>
      </c>
      <c r="BG443" s="1" t="s">
        <v>183</v>
      </c>
    </row>
    <row r="444" s="23" customFormat="true" ht="12.75" hidden="false" customHeight="false" outlineLevel="0" collapsed="false">
      <c r="A444" s="23" t="s">
        <v>2285</v>
      </c>
      <c r="B444" s="23" t="s">
        <v>2286</v>
      </c>
      <c r="C444" s="40" t="s">
        <v>177</v>
      </c>
      <c r="D444" s="23" t="s">
        <v>1471</v>
      </c>
      <c r="E444" s="23" t="s">
        <v>2287</v>
      </c>
      <c r="F444" s="23" t="s">
        <v>2288</v>
      </c>
      <c r="G444" s="23" t="n">
        <v>23</v>
      </c>
      <c r="H444" s="23" t="n">
        <v>1000</v>
      </c>
      <c r="I444" s="41" t="s">
        <v>188</v>
      </c>
      <c r="K444" s="23" t="n">
        <v>0</v>
      </c>
      <c r="L444" s="23" t="n">
        <v>4762</v>
      </c>
      <c r="M444" s="23" t="n">
        <v>0</v>
      </c>
      <c r="N444" s="23" t="n">
        <v>0</v>
      </c>
      <c r="O444" s="23" t="n">
        <f aca="false">K444+L444</f>
        <v>4762</v>
      </c>
      <c r="P444" s="23" t="n">
        <f aca="false">K444+L444+M444+N444</f>
        <v>4762</v>
      </c>
      <c r="Q444" s="23" t="n">
        <v>2355</v>
      </c>
      <c r="R444" s="23" t="n">
        <v>1991</v>
      </c>
      <c r="S444" s="23" t="n">
        <v>1439</v>
      </c>
      <c r="T444" s="23" t="n">
        <v>1037</v>
      </c>
      <c r="U444" s="23" t="n">
        <f aca="false">IF(I444="delivery",O444-SUM(Q444+R444),IF(I444="PO",P444-SUM(Q444:R444)))</f>
        <v>416</v>
      </c>
      <c r="V444" s="43" t="n">
        <v>1.46</v>
      </c>
      <c r="W444" s="43" t="n">
        <v>1.46</v>
      </c>
      <c r="X444" s="43" t="n">
        <f aca="false">W444-V444</f>
        <v>0</v>
      </c>
      <c r="Y444" s="43"/>
      <c r="Z444" s="43"/>
      <c r="AA444" s="43"/>
      <c r="AB444" s="43"/>
      <c r="AC444" s="43" t="s">
        <v>10482</v>
      </c>
      <c r="AD444" s="43"/>
      <c r="AE444" s="43"/>
      <c r="AF444" s="43"/>
      <c r="AG444" s="43" t="n">
        <v>1.46</v>
      </c>
      <c r="AH444" s="43"/>
      <c r="AI444" s="63" t="s">
        <v>10932</v>
      </c>
      <c r="AJ444" s="63"/>
      <c r="AK444" s="43"/>
      <c r="AL444" s="43"/>
      <c r="AM444" s="43" t="s">
        <v>10933</v>
      </c>
      <c r="AN444" s="43"/>
      <c r="AO444" s="43" t="s">
        <v>1471</v>
      </c>
      <c r="AP444" s="23" t="s">
        <v>1474</v>
      </c>
      <c r="AT444" s="23" t="s">
        <v>10934</v>
      </c>
      <c r="AV444" s="23" t="n">
        <v>1.135</v>
      </c>
      <c r="AW444" s="23" t="s">
        <v>11091</v>
      </c>
      <c r="AX444" s="23" t="s">
        <v>2286</v>
      </c>
      <c r="AY444" s="23" t="n">
        <v>5000</v>
      </c>
      <c r="AZ444" s="23" t="n">
        <v>2</v>
      </c>
      <c r="BA444" s="23" t="s">
        <v>1465</v>
      </c>
      <c r="BB444" s="23" t="s">
        <v>11091</v>
      </c>
      <c r="BF444" s="23" t="s">
        <v>10498</v>
      </c>
      <c r="BG444" s="1" t="s">
        <v>183</v>
      </c>
    </row>
    <row r="445" s="23" customFormat="true" ht="12.75" hidden="false" customHeight="false" outlineLevel="0" collapsed="false">
      <c r="A445" s="23" t="s">
        <v>2289</v>
      </c>
      <c r="B445" s="23" t="s">
        <v>2290</v>
      </c>
      <c r="C445" s="40" t="s">
        <v>177</v>
      </c>
      <c r="D445" s="23" t="s">
        <v>1471</v>
      </c>
      <c r="E445" s="23" t="s">
        <v>2291</v>
      </c>
      <c r="F445" s="23" t="s">
        <v>2292</v>
      </c>
      <c r="G445" s="23" t="n">
        <v>23</v>
      </c>
      <c r="H445" s="23" t="n">
        <v>1000</v>
      </c>
      <c r="I445" s="41" t="s">
        <v>188</v>
      </c>
      <c r="K445" s="23" t="n">
        <v>0</v>
      </c>
      <c r="L445" s="23" t="n">
        <v>51</v>
      </c>
      <c r="M445" s="23" t="n">
        <v>0</v>
      </c>
      <c r="N445" s="23" t="n">
        <v>0</v>
      </c>
      <c r="O445" s="23" t="n">
        <f aca="false">K445+L445</f>
        <v>51</v>
      </c>
      <c r="P445" s="23" t="n">
        <f aca="false">K445+L445+M445+N445</f>
        <v>51</v>
      </c>
      <c r="Q445" s="23" t="n">
        <v>115</v>
      </c>
      <c r="R445" s="23" t="n">
        <v>54</v>
      </c>
      <c r="S445" s="23" t="n">
        <v>8</v>
      </c>
      <c r="T445" s="23" t="n">
        <v>12</v>
      </c>
      <c r="U445" s="23" t="n">
        <f aca="false">IF(I445="delivery",O445-SUM(Q445+R445),IF(I445="PO",P445-SUM(Q445:R445)))</f>
        <v>-118</v>
      </c>
      <c r="V445" s="43" t="n">
        <v>1.15</v>
      </c>
      <c r="W445" s="43" t="n">
        <v>1.862</v>
      </c>
      <c r="X445" s="43" t="n">
        <f aca="false">W445-V445</f>
        <v>0.712</v>
      </c>
      <c r="Y445" s="43"/>
      <c r="Z445" s="43"/>
      <c r="AA445" s="43" t="n">
        <v>1.525</v>
      </c>
      <c r="AB445" s="43"/>
      <c r="AC445" s="43" t="s">
        <v>11093</v>
      </c>
      <c r="AD445" s="43" t="s">
        <v>11094</v>
      </c>
      <c r="AE445" s="43" t="s">
        <v>11095</v>
      </c>
      <c r="AF445" s="43"/>
      <c r="AG445" s="43" t="n">
        <v>1.862</v>
      </c>
      <c r="AH445" s="43" t="s">
        <v>11086</v>
      </c>
      <c r="AI445" s="63" t="n">
        <v>500</v>
      </c>
      <c r="AJ445" s="63" t="n">
        <v>2</v>
      </c>
      <c r="AK445" s="43"/>
      <c r="AL445" s="43"/>
      <c r="AM445" s="43"/>
      <c r="AN445" s="43"/>
      <c r="AO445" s="43" t="s">
        <v>1471</v>
      </c>
      <c r="AP445" s="23" t="s">
        <v>1474</v>
      </c>
      <c r="AT445" s="23" t="s">
        <v>10934</v>
      </c>
      <c r="AV445" s="23" t="n">
        <v>2.7</v>
      </c>
      <c r="AW445" s="23" t="s">
        <v>11087</v>
      </c>
      <c r="AX445" s="23" t="s">
        <v>2290</v>
      </c>
      <c r="AY445" s="23" t="n">
        <v>500</v>
      </c>
      <c r="AZ445" s="23" t="n">
        <v>2</v>
      </c>
      <c r="BA445" s="23" t="s">
        <v>177</v>
      </c>
      <c r="BB445" s="23" t="s">
        <v>11087</v>
      </c>
      <c r="BF445" s="23" t="s">
        <v>10498</v>
      </c>
      <c r="BG445" s="1" t="s">
        <v>183</v>
      </c>
    </row>
    <row r="446" s="23" customFormat="true" ht="12.75" hidden="false" customHeight="false" outlineLevel="0" collapsed="false">
      <c r="A446" s="23" t="s">
        <v>2293</v>
      </c>
      <c r="B446" s="23" t="s">
        <v>2294</v>
      </c>
      <c r="C446" s="40" t="s">
        <v>177</v>
      </c>
      <c r="D446" s="23" t="s">
        <v>1471</v>
      </c>
      <c r="E446" s="23" t="s">
        <v>2295</v>
      </c>
      <c r="F446" s="23" t="s">
        <v>2296</v>
      </c>
      <c r="G446" s="23" t="n">
        <v>23</v>
      </c>
      <c r="H446" s="23" t="n">
        <v>1000</v>
      </c>
      <c r="I446" s="41" t="s">
        <v>188</v>
      </c>
      <c r="K446" s="23" t="n">
        <v>0</v>
      </c>
      <c r="L446" s="23" t="n">
        <v>207</v>
      </c>
      <c r="M446" s="23" t="n">
        <v>0</v>
      </c>
      <c r="N446" s="23" t="n">
        <v>0</v>
      </c>
      <c r="O446" s="23" t="n">
        <f aca="false">K446+L446</f>
        <v>207</v>
      </c>
      <c r="P446" s="23" t="n">
        <f aca="false">K446+L446+M446+N446</f>
        <v>207</v>
      </c>
      <c r="Q446" s="23" t="n">
        <v>209</v>
      </c>
      <c r="R446" s="23" t="n">
        <v>54</v>
      </c>
      <c r="S446" s="23" t="n">
        <v>8</v>
      </c>
      <c r="T446" s="23" t="n">
        <v>12</v>
      </c>
      <c r="U446" s="23" t="n">
        <f aca="false">IF(I446="delivery",O446-SUM(Q446+R446),IF(I446="PO",P446-SUM(Q446:R446)))</f>
        <v>-56</v>
      </c>
      <c r="V446" s="43" t="n">
        <v>1.46</v>
      </c>
      <c r="W446" s="43" t="n">
        <v>1.46</v>
      </c>
      <c r="X446" s="43" t="n">
        <f aca="false">W446-V446</f>
        <v>0</v>
      </c>
      <c r="Y446" s="43"/>
      <c r="Z446" s="43"/>
      <c r="AA446" s="43"/>
      <c r="AB446" s="43"/>
      <c r="AC446" s="43" t="s">
        <v>10482</v>
      </c>
      <c r="AD446" s="43" t="s">
        <v>11096</v>
      </c>
      <c r="AE446" s="43" t="s">
        <v>11097</v>
      </c>
      <c r="AF446" s="43"/>
      <c r="AG446" s="43" t="n">
        <v>1.46</v>
      </c>
      <c r="AH446" s="43"/>
      <c r="AI446" s="63" t="s">
        <v>10932</v>
      </c>
      <c r="AJ446" s="63"/>
      <c r="AK446" s="43"/>
      <c r="AL446" s="43"/>
      <c r="AM446" s="43"/>
      <c r="AN446" s="43"/>
      <c r="AO446" s="43" t="s">
        <v>1471</v>
      </c>
      <c r="AP446" s="23" t="s">
        <v>1474</v>
      </c>
      <c r="AT446" s="23" t="s">
        <v>10959</v>
      </c>
      <c r="AV446" s="23" t="n">
        <v>1.46</v>
      </c>
      <c r="AW446" s="23" t="s">
        <v>11087</v>
      </c>
      <c r="AX446" s="23" t="s">
        <v>2294</v>
      </c>
      <c r="AY446" s="23" t="n">
        <v>200</v>
      </c>
      <c r="AZ446" s="23" t="n">
        <v>19</v>
      </c>
      <c r="BA446" s="23" t="s">
        <v>1465</v>
      </c>
      <c r="BB446" s="23" t="s">
        <v>11087</v>
      </c>
      <c r="BF446" s="23" t="s">
        <v>10498</v>
      </c>
      <c r="BG446" s="1" t="s">
        <v>183</v>
      </c>
    </row>
    <row r="447" s="23" customFormat="true" ht="12.75" hidden="false" customHeight="false" outlineLevel="0" collapsed="false">
      <c r="A447" s="23" t="s">
        <v>2297</v>
      </c>
      <c r="B447" s="23" t="s">
        <v>2298</v>
      </c>
      <c r="C447" s="40" t="s">
        <v>177</v>
      </c>
      <c r="D447" s="23" t="s">
        <v>1471</v>
      </c>
      <c r="E447" s="23" t="s">
        <v>2299</v>
      </c>
      <c r="F447" s="23" t="s">
        <v>2300</v>
      </c>
      <c r="G447" s="23" t="n">
        <v>23</v>
      </c>
      <c r="H447" s="23" t="n">
        <v>1000</v>
      </c>
      <c r="I447" s="41" t="s">
        <v>188</v>
      </c>
      <c r="K447" s="23" t="n">
        <v>0</v>
      </c>
      <c r="L447" s="23" t="n">
        <v>666</v>
      </c>
      <c r="M447" s="23" t="n">
        <v>5000</v>
      </c>
      <c r="N447" s="23" t="n">
        <v>0</v>
      </c>
      <c r="O447" s="23" t="n">
        <f aca="false">K447+L447</f>
        <v>666</v>
      </c>
      <c r="P447" s="23" t="n">
        <f aca="false">K447+L447+M447+N447</f>
        <v>5666</v>
      </c>
      <c r="Q447" s="23" t="n">
        <v>2009</v>
      </c>
      <c r="R447" s="23" t="n">
        <v>1004</v>
      </c>
      <c r="S447" s="23" t="n">
        <v>643</v>
      </c>
      <c r="T447" s="23" t="n">
        <v>463</v>
      </c>
      <c r="U447" s="23" t="n">
        <f aca="false">IF(I447="delivery",O447-SUM(Q447+R447),IF(I447="PO",P447-SUM(Q447:R447)))</f>
        <v>2653</v>
      </c>
      <c r="V447" s="43" t="n">
        <v>0.7</v>
      </c>
      <c r="W447" s="43" t="n">
        <v>0.7</v>
      </c>
      <c r="X447" s="43" t="n">
        <f aca="false">W447-V447</f>
        <v>0</v>
      </c>
      <c r="Y447" s="43"/>
      <c r="Z447" s="43"/>
      <c r="AA447" s="43"/>
      <c r="AB447" s="43"/>
      <c r="AC447" s="43" t="s">
        <v>10482</v>
      </c>
      <c r="AD447" s="43"/>
      <c r="AE447" s="43"/>
      <c r="AF447" s="43"/>
      <c r="AG447" s="43" t="n">
        <v>0.7</v>
      </c>
      <c r="AH447" s="43"/>
      <c r="AI447" s="63" t="s">
        <v>11098</v>
      </c>
      <c r="AJ447" s="63"/>
      <c r="AK447" s="43"/>
      <c r="AL447" s="43"/>
      <c r="AM447" s="43" t="s">
        <v>10933</v>
      </c>
      <c r="AN447" s="43"/>
      <c r="AO447" s="43" t="s">
        <v>1471</v>
      </c>
      <c r="AP447" s="23" t="s">
        <v>1474</v>
      </c>
      <c r="AT447" s="23" t="s">
        <v>10934</v>
      </c>
      <c r="AV447" s="23" t="n">
        <v>0.7</v>
      </c>
      <c r="AW447" s="23" t="s">
        <v>11087</v>
      </c>
      <c r="AX447" s="23" t="s">
        <v>2298</v>
      </c>
      <c r="AY447" s="23" t="n">
        <v>5000</v>
      </c>
      <c r="AZ447" s="23" t="n">
        <v>2</v>
      </c>
      <c r="BA447" s="23" t="s">
        <v>177</v>
      </c>
      <c r="BB447" s="23" t="s">
        <v>11087</v>
      </c>
      <c r="BF447" s="23" t="s">
        <v>10498</v>
      </c>
      <c r="BG447" s="1" t="s">
        <v>183</v>
      </c>
    </row>
    <row r="448" s="23" customFormat="true" ht="12.75" hidden="false" customHeight="false" outlineLevel="0" collapsed="false">
      <c r="A448" s="23" t="s">
        <v>2301</v>
      </c>
      <c r="B448" s="23" t="s">
        <v>2302</v>
      </c>
      <c r="C448" s="40" t="s">
        <v>177</v>
      </c>
      <c r="D448" s="23" t="s">
        <v>1471</v>
      </c>
      <c r="E448" s="23" t="s">
        <v>2303</v>
      </c>
      <c r="F448" s="23" t="s">
        <v>2304</v>
      </c>
      <c r="G448" s="23" t="n">
        <v>23</v>
      </c>
      <c r="H448" s="23" t="n">
        <v>1000</v>
      </c>
      <c r="I448" s="41" t="s">
        <v>188</v>
      </c>
      <c r="K448" s="23" t="n">
        <v>0</v>
      </c>
      <c r="L448" s="23" t="n">
        <v>380</v>
      </c>
      <c r="M448" s="23" t="n">
        <v>0</v>
      </c>
      <c r="N448" s="23" t="n">
        <v>0</v>
      </c>
      <c r="O448" s="23" t="n">
        <f aca="false">K448+L448</f>
        <v>380</v>
      </c>
      <c r="P448" s="23" t="n">
        <f aca="false">K448+L448+M448+N448</f>
        <v>380</v>
      </c>
      <c r="Q448" s="23" t="n">
        <v>158</v>
      </c>
      <c r="R448" s="23" t="n">
        <v>371</v>
      </c>
      <c r="S448" s="23" t="n">
        <v>225</v>
      </c>
      <c r="T448" s="23" t="n">
        <v>133</v>
      </c>
      <c r="U448" s="23" t="n">
        <f aca="false">IF(I448="delivery",O448-SUM(Q448+R448),IF(I448="PO",P448-SUM(Q448:R448)))</f>
        <v>-149</v>
      </c>
      <c r="V448" s="43" t="n">
        <v>1.36</v>
      </c>
      <c r="W448" s="43" t="n">
        <v>1.292</v>
      </c>
      <c r="X448" s="43" t="n">
        <f aca="false">W448-V448</f>
        <v>-0.0679999999999998</v>
      </c>
      <c r="Y448" s="43"/>
      <c r="Z448" s="43"/>
      <c r="AA448" s="43" t="n">
        <v>1.36</v>
      </c>
      <c r="AB448" s="43"/>
      <c r="AC448" s="43" t="s">
        <v>10482</v>
      </c>
      <c r="AD448" s="43" t="s">
        <v>10961</v>
      </c>
      <c r="AE448" s="43" t="s">
        <v>11099</v>
      </c>
      <c r="AF448" s="43"/>
      <c r="AG448" s="43" t="n">
        <v>1.292</v>
      </c>
      <c r="AH448" s="43" t="s">
        <v>11086</v>
      </c>
      <c r="AI448" s="63" t="n">
        <v>1000</v>
      </c>
      <c r="AJ448" s="63" t="n">
        <v>2</v>
      </c>
      <c r="AK448" s="43"/>
      <c r="AL448" s="43"/>
      <c r="AM448" s="43"/>
      <c r="AN448" s="43"/>
      <c r="AO448" s="43" t="s">
        <v>1471</v>
      </c>
      <c r="AP448" s="23" t="s">
        <v>1474</v>
      </c>
      <c r="AT448" s="23" t="s">
        <v>10952</v>
      </c>
      <c r="AV448" s="23" t="n">
        <v>1.36</v>
      </c>
      <c r="AW448" s="23" t="s">
        <v>11087</v>
      </c>
      <c r="AX448" s="23" t="s">
        <v>2302</v>
      </c>
      <c r="AY448" s="23" t="n">
        <v>1000</v>
      </c>
      <c r="AZ448" s="23" t="n">
        <v>4</v>
      </c>
      <c r="BB448" s="23" t="s">
        <v>2304</v>
      </c>
      <c r="BE448" s="23" t="s">
        <v>11100</v>
      </c>
      <c r="BF448" s="23" t="s">
        <v>10498</v>
      </c>
      <c r="BG448" s="1" t="s">
        <v>183</v>
      </c>
    </row>
    <row r="449" s="23" customFormat="true" ht="12.75" hidden="false" customHeight="false" outlineLevel="0" collapsed="false">
      <c r="A449" s="23" t="s">
        <v>2305</v>
      </c>
      <c r="B449" s="23" t="s">
        <v>2306</v>
      </c>
      <c r="C449" s="40" t="s">
        <v>177</v>
      </c>
      <c r="D449" s="23" t="s">
        <v>1471</v>
      </c>
      <c r="E449" s="23" t="s">
        <v>2307</v>
      </c>
      <c r="F449" s="23" t="s">
        <v>2308</v>
      </c>
      <c r="G449" s="23" t="n">
        <v>23</v>
      </c>
      <c r="H449" s="23" t="n">
        <v>1000</v>
      </c>
      <c r="I449" s="41" t="s">
        <v>188</v>
      </c>
      <c r="K449" s="23" t="n">
        <v>0</v>
      </c>
      <c r="L449" s="23" t="n">
        <v>244</v>
      </c>
      <c r="M449" s="23" t="n">
        <v>900</v>
      </c>
      <c r="N449" s="23" t="n">
        <v>0</v>
      </c>
      <c r="O449" s="23" t="n">
        <f aca="false">K449+L449</f>
        <v>244</v>
      </c>
      <c r="P449" s="23" t="n">
        <f aca="false">K449+L449+M449+N449</f>
        <v>1144</v>
      </c>
      <c r="Q449" s="23" t="n">
        <v>589</v>
      </c>
      <c r="R449" s="23" t="n">
        <v>300</v>
      </c>
      <c r="S449" s="23" t="n">
        <v>211</v>
      </c>
      <c r="T449" s="23" t="n">
        <v>166</v>
      </c>
      <c r="U449" s="23" t="n">
        <f aca="false">IF(I449="delivery",O449-SUM(Q449+R449),IF(I449="PO",P449-SUM(Q449:R449)))</f>
        <v>255</v>
      </c>
      <c r="V449" s="43" t="n">
        <v>0.57</v>
      </c>
      <c r="W449" s="43" t="n">
        <v>0.57</v>
      </c>
      <c r="X449" s="43" t="n">
        <f aca="false">W449-V449</f>
        <v>0</v>
      </c>
      <c r="Y449" s="43"/>
      <c r="Z449" s="43"/>
      <c r="AA449" s="43"/>
      <c r="AB449" s="43"/>
      <c r="AC449" s="43" t="s">
        <v>10482</v>
      </c>
      <c r="AD449" s="43"/>
      <c r="AE449" s="43"/>
      <c r="AF449" s="43"/>
      <c r="AG449" s="43" t="n">
        <v>0.57</v>
      </c>
      <c r="AH449" s="43"/>
      <c r="AI449" s="63" t="s">
        <v>10932</v>
      </c>
      <c r="AJ449" s="63"/>
      <c r="AK449" s="43"/>
      <c r="AL449" s="43"/>
      <c r="AM449" s="43" t="s">
        <v>10933</v>
      </c>
      <c r="AN449" s="43"/>
      <c r="AO449" s="43" t="s">
        <v>1471</v>
      </c>
      <c r="AP449" s="23" t="s">
        <v>1474</v>
      </c>
      <c r="AT449" s="23" t="s">
        <v>10934</v>
      </c>
      <c r="AV449" s="23" t="n">
        <v>1.15</v>
      </c>
      <c r="AW449" s="23" t="s">
        <v>11101</v>
      </c>
      <c r="AX449" s="23" t="s">
        <v>2306</v>
      </c>
      <c r="AY449" s="23" t="n">
        <v>100</v>
      </c>
      <c r="AZ449" s="23" t="n">
        <v>2</v>
      </c>
      <c r="BA449" s="23" t="s">
        <v>177</v>
      </c>
      <c r="BB449" s="23" t="s">
        <v>11101</v>
      </c>
      <c r="BF449" s="23" t="s">
        <v>10498</v>
      </c>
      <c r="BG449" s="1" t="s">
        <v>183</v>
      </c>
    </row>
    <row r="450" s="23" customFormat="true" ht="12.75" hidden="false" customHeight="false" outlineLevel="0" collapsed="false">
      <c r="A450" s="23" t="s">
        <v>2309</v>
      </c>
      <c r="B450" s="23" t="s">
        <v>2310</v>
      </c>
      <c r="C450" s="40" t="s">
        <v>177</v>
      </c>
      <c r="D450" s="23" t="s">
        <v>1471</v>
      </c>
      <c r="E450" s="23" t="s">
        <v>2311</v>
      </c>
      <c r="F450" s="23" t="s">
        <v>2312</v>
      </c>
      <c r="G450" s="23" t="n">
        <v>23</v>
      </c>
      <c r="H450" s="23" t="n">
        <v>5000</v>
      </c>
      <c r="I450" s="41" t="s">
        <v>180</v>
      </c>
      <c r="K450" s="23" t="n">
        <v>0</v>
      </c>
      <c r="L450" s="23" t="n">
        <v>10411</v>
      </c>
      <c r="M450" s="23" t="n">
        <v>200</v>
      </c>
      <c r="N450" s="23" t="n">
        <v>0</v>
      </c>
      <c r="O450" s="23" t="n">
        <f aca="false">K450+L450</f>
        <v>10411</v>
      </c>
      <c r="P450" s="23" t="n">
        <f aca="false">K450+L450+M450+N450</f>
        <v>10611</v>
      </c>
      <c r="Q450" s="23" t="n">
        <v>2624</v>
      </c>
      <c r="R450" s="23" t="n">
        <v>5228</v>
      </c>
      <c r="S450" s="23" t="n">
        <v>2920</v>
      </c>
      <c r="T450" s="23" t="n">
        <v>3024</v>
      </c>
      <c r="U450" s="23" t="n">
        <f aca="false">IF(I450="delivery",O450-SUM(Q450+R450),IF(I450="PO",P450-SUM(Q450:R450)))</f>
        <v>2559</v>
      </c>
      <c r="V450" s="43" t="n">
        <v>0.05</v>
      </c>
      <c r="W450" s="43" t="n">
        <v>0.056</v>
      </c>
      <c r="X450" s="43" t="n">
        <f aca="false">W450-V450</f>
        <v>0.00599999999999999</v>
      </c>
      <c r="Y450" s="43"/>
      <c r="Z450" s="43"/>
      <c r="AA450" s="43" t="n">
        <v>0.056</v>
      </c>
      <c r="AB450" s="43"/>
      <c r="AC450" s="43" t="s">
        <v>10482</v>
      </c>
      <c r="AD450" s="43" t="s">
        <v>10963</v>
      </c>
      <c r="AE450" s="43" t="s">
        <v>10933</v>
      </c>
      <c r="AF450" s="43"/>
      <c r="AG450" s="43" t="n">
        <v>0.056</v>
      </c>
      <c r="AH450" s="43"/>
      <c r="AI450" s="63"/>
      <c r="AJ450" s="63"/>
      <c r="AK450" s="43"/>
      <c r="AL450" s="43"/>
      <c r="AM450" s="43" t="s">
        <v>10933</v>
      </c>
      <c r="AN450" s="43"/>
      <c r="AO450" s="43" t="s">
        <v>1471</v>
      </c>
      <c r="AP450" s="23" t="s">
        <v>1474</v>
      </c>
      <c r="AT450" s="23" t="s">
        <v>10934</v>
      </c>
      <c r="AV450" s="23" t="n">
        <v>0.056</v>
      </c>
      <c r="AW450" s="23" t="s">
        <v>10982</v>
      </c>
      <c r="AX450" s="23" t="s">
        <v>2310</v>
      </c>
      <c r="AY450" s="23" t="n">
        <v>10000</v>
      </c>
      <c r="AZ450" s="23" t="n">
        <v>8</v>
      </c>
      <c r="BA450" s="23" t="s">
        <v>177</v>
      </c>
      <c r="BB450" s="23" t="s">
        <v>10982</v>
      </c>
      <c r="BF450" s="23" t="s">
        <v>10498</v>
      </c>
      <c r="BG450" s="1" t="s">
        <v>183</v>
      </c>
    </row>
    <row r="451" s="23" customFormat="true" ht="12.75" hidden="false" customHeight="false" outlineLevel="0" collapsed="false">
      <c r="A451" s="23" t="s">
        <v>2313</v>
      </c>
      <c r="B451" s="23" t="s">
        <v>2314</v>
      </c>
      <c r="C451" s="40" t="s">
        <v>177</v>
      </c>
      <c r="D451" s="23" t="s">
        <v>1471</v>
      </c>
      <c r="E451" s="23" t="s">
        <v>2315</v>
      </c>
      <c r="F451" s="23" t="s">
        <v>2316</v>
      </c>
      <c r="G451" s="23" t="n">
        <v>23</v>
      </c>
      <c r="H451" s="23" t="n">
        <v>5000</v>
      </c>
      <c r="I451" s="41" t="s">
        <v>188</v>
      </c>
      <c r="K451" s="23" t="n">
        <v>0</v>
      </c>
      <c r="L451" s="23" t="n">
        <v>943</v>
      </c>
      <c r="M451" s="23" t="n">
        <v>0</v>
      </c>
      <c r="N451" s="23" t="n">
        <v>0</v>
      </c>
      <c r="O451" s="23" t="n">
        <f aca="false">K451+L451</f>
        <v>943</v>
      </c>
      <c r="P451" s="23" t="n">
        <f aca="false">K451+L451+M451+N451</f>
        <v>943</v>
      </c>
      <c r="Q451" s="23" t="n">
        <v>658</v>
      </c>
      <c r="R451" s="23" t="n">
        <v>1307</v>
      </c>
      <c r="S451" s="23" t="n">
        <v>730</v>
      </c>
      <c r="T451" s="23" t="n">
        <v>756</v>
      </c>
      <c r="U451" s="23" t="n">
        <f aca="false">IF(I451="delivery",O451-SUM(Q451+R451),IF(I451="PO",P451-SUM(Q451:R451)))</f>
        <v>-1022</v>
      </c>
      <c r="V451" s="43" t="n">
        <v>0.42</v>
      </c>
      <c r="W451" s="43" t="n">
        <v>0.399</v>
      </c>
      <c r="X451" s="43" t="n">
        <f aca="false">W451-V451</f>
        <v>-0.021</v>
      </c>
      <c r="Y451" s="43"/>
      <c r="Z451" s="43"/>
      <c r="AA451" s="43"/>
      <c r="AB451" s="43"/>
      <c r="AC451" s="43" t="s">
        <v>10482</v>
      </c>
      <c r="AD451" s="43"/>
      <c r="AE451" s="43"/>
      <c r="AF451" s="43"/>
      <c r="AG451" s="43" t="n">
        <v>0.399</v>
      </c>
      <c r="AH451" s="43" t="s">
        <v>11086</v>
      </c>
      <c r="AI451" s="63" t="n">
        <v>1000</v>
      </c>
      <c r="AJ451" s="63" t="n">
        <v>2</v>
      </c>
      <c r="AK451" s="43"/>
      <c r="AL451" s="43"/>
      <c r="AM451" s="43"/>
      <c r="AN451" s="43"/>
      <c r="AO451" s="43" t="s">
        <v>1471</v>
      </c>
      <c r="AP451" s="23" t="s">
        <v>1474</v>
      </c>
      <c r="AT451" s="23" t="s">
        <v>10934</v>
      </c>
      <c r="AV451" s="23" t="n">
        <v>0.37</v>
      </c>
      <c r="AW451" s="23" t="s">
        <v>11087</v>
      </c>
      <c r="AX451" s="23" t="s">
        <v>2314</v>
      </c>
      <c r="AY451" s="23" t="n">
        <v>5000</v>
      </c>
      <c r="AZ451" s="23" t="n">
        <v>2</v>
      </c>
      <c r="BA451" s="23" t="s">
        <v>177</v>
      </c>
      <c r="BB451" s="23" t="s">
        <v>11087</v>
      </c>
      <c r="BF451" s="23" t="s">
        <v>10498</v>
      </c>
      <c r="BG451" s="1" t="s">
        <v>183</v>
      </c>
    </row>
    <row r="452" s="23" customFormat="true" ht="12.75" hidden="false" customHeight="false" outlineLevel="0" collapsed="false">
      <c r="A452" s="23" t="s">
        <v>2317</v>
      </c>
      <c r="B452" s="23" t="s">
        <v>2318</v>
      </c>
      <c r="C452" s="40" t="s">
        <v>177</v>
      </c>
      <c r="D452" s="23" t="s">
        <v>1471</v>
      </c>
      <c r="E452" s="23" t="s">
        <v>2319</v>
      </c>
      <c r="F452" s="23" t="s">
        <v>2320</v>
      </c>
      <c r="G452" s="23" t="n">
        <v>23</v>
      </c>
      <c r="H452" s="23" t="n">
        <v>1000</v>
      </c>
      <c r="I452" s="41" t="s">
        <v>188</v>
      </c>
      <c r="K452" s="23" t="n">
        <v>0</v>
      </c>
      <c r="L452" s="23" t="n">
        <v>56031</v>
      </c>
      <c r="M452" s="23" t="n">
        <v>248</v>
      </c>
      <c r="N452" s="23" t="n">
        <v>0</v>
      </c>
      <c r="O452" s="23" t="n">
        <f aca="false">K452+L452</f>
        <v>56031</v>
      </c>
      <c r="P452" s="23" t="n">
        <f aca="false">K452+L452+M452+N452</f>
        <v>56279</v>
      </c>
      <c r="Q452" s="23" t="n">
        <v>32780</v>
      </c>
      <c r="R452" s="23" t="n">
        <v>13140</v>
      </c>
      <c r="S452" s="23" t="n">
        <v>8258</v>
      </c>
      <c r="T452" s="23" t="n">
        <v>6300</v>
      </c>
      <c r="U452" s="23" t="n">
        <f aca="false">IF(I452="delivery",O452-SUM(Q452+R452),IF(I452="PO",P452-SUM(Q452:R452)))</f>
        <v>10359</v>
      </c>
      <c r="V452" s="43" t="n">
        <v>0.35</v>
      </c>
      <c r="W452" s="43" t="n">
        <v>0.35</v>
      </c>
      <c r="X452" s="43" t="n">
        <f aca="false">W452-V452</f>
        <v>0</v>
      </c>
      <c r="Y452" s="43"/>
      <c r="Z452" s="43"/>
      <c r="AA452" s="43"/>
      <c r="AB452" s="43"/>
      <c r="AC452" s="43" t="s">
        <v>10482</v>
      </c>
      <c r="AD452" s="43"/>
      <c r="AE452" s="43"/>
      <c r="AF452" s="43"/>
      <c r="AG452" s="43" t="n">
        <v>0.35</v>
      </c>
      <c r="AH452" s="43"/>
      <c r="AI452" s="63"/>
      <c r="AJ452" s="63"/>
      <c r="AK452" s="43"/>
      <c r="AL452" s="43"/>
      <c r="AM452" s="43" t="s">
        <v>10933</v>
      </c>
      <c r="AN452" s="43"/>
      <c r="AO452" s="43" t="s">
        <v>1471</v>
      </c>
      <c r="AP452" s="23" t="s">
        <v>1474</v>
      </c>
      <c r="AT452" s="23" t="s">
        <v>10934</v>
      </c>
      <c r="AV452" s="23" t="n">
        <v>0.35</v>
      </c>
      <c r="AW452" s="23" t="s">
        <v>11087</v>
      </c>
      <c r="AX452" s="23" t="s">
        <v>2318</v>
      </c>
      <c r="AY452" s="23" t="n">
        <v>50000</v>
      </c>
      <c r="AZ452" s="23" t="n">
        <v>2</v>
      </c>
      <c r="BA452" s="23" t="s">
        <v>177</v>
      </c>
      <c r="BB452" s="23" t="s">
        <v>11087</v>
      </c>
      <c r="BF452" s="23" t="s">
        <v>10498</v>
      </c>
      <c r="BG452" s="1" t="s">
        <v>183</v>
      </c>
    </row>
    <row r="453" s="23" customFormat="true" ht="12.75" hidden="false" customHeight="false" outlineLevel="0" collapsed="false">
      <c r="A453" s="23" t="s">
        <v>2321</v>
      </c>
      <c r="B453" s="23" t="s">
        <v>2322</v>
      </c>
      <c r="C453" s="40" t="s">
        <v>177</v>
      </c>
      <c r="D453" s="23" t="s">
        <v>1471</v>
      </c>
      <c r="E453" s="23" t="s">
        <v>2323</v>
      </c>
      <c r="F453" s="23" t="s">
        <v>2324</v>
      </c>
      <c r="G453" s="23" t="n">
        <v>23</v>
      </c>
      <c r="H453" s="23" t="n">
        <v>1000</v>
      </c>
      <c r="I453" s="41" t="s">
        <v>188</v>
      </c>
      <c r="K453" s="23" t="n">
        <v>0</v>
      </c>
      <c r="L453" s="23" t="n">
        <v>10</v>
      </c>
      <c r="M453" s="23" t="n">
        <v>0</v>
      </c>
      <c r="N453" s="23" t="n">
        <v>0</v>
      </c>
      <c r="O453" s="23" t="n">
        <f aca="false">K453+L453</f>
        <v>10</v>
      </c>
      <c r="P453" s="23" t="n">
        <f aca="false">K453+L453+M453+N453</f>
        <v>10</v>
      </c>
      <c r="Q453" s="23" t="n">
        <v>1</v>
      </c>
      <c r="R453" s="23" t="n">
        <v>2</v>
      </c>
      <c r="S453" s="23" t="n">
        <v>3</v>
      </c>
      <c r="T453" s="23" t="n">
        <v>3</v>
      </c>
      <c r="U453" s="23" t="n">
        <f aca="false">IF(I453="delivery",O453-SUM(Q453+R453),IF(I453="PO",P453-SUM(Q453:R453)))</f>
        <v>7</v>
      </c>
      <c r="V453" s="43" t="n">
        <v>0.57</v>
      </c>
      <c r="W453" s="43" t="n">
        <v>0.57</v>
      </c>
      <c r="X453" s="43" t="n">
        <f aca="false">W453-V453</f>
        <v>0</v>
      </c>
      <c r="Y453" s="43"/>
      <c r="Z453" s="43"/>
      <c r="AA453" s="43"/>
      <c r="AB453" s="43"/>
      <c r="AC453" s="43" t="s">
        <v>11093</v>
      </c>
      <c r="AD453" s="43" t="s">
        <v>11102</v>
      </c>
      <c r="AE453" s="43" t="s">
        <v>11103</v>
      </c>
      <c r="AF453" s="43"/>
      <c r="AG453" s="43" t="n">
        <v>0.57</v>
      </c>
      <c r="AH453" s="43"/>
      <c r="AI453" s="63" t="s">
        <v>10932</v>
      </c>
      <c r="AJ453" s="63"/>
      <c r="AK453" s="43"/>
      <c r="AL453" s="43"/>
      <c r="AM453" s="43" t="s">
        <v>10933</v>
      </c>
      <c r="AN453" s="43"/>
      <c r="AO453" s="43" t="s">
        <v>1471</v>
      </c>
      <c r="AP453" s="23" t="s">
        <v>1474</v>
      </c>
      <c r="AT453" s="23" t="s">
        <v>10934</v>
      </c>
      <c r="AV453" s="23" t="n">
        <v>2.8</v>
      </c>
      <c r="AW453" s="23" t="s">
        <v>11087</v>
      </c>
      <c r="AX453" s="23" t="s">
        <v>2322</v>
      </c>
      <c r="AY453" s="23" t="n">
        <v>100</v>
      </c>
      <c r="AZ453" s="23" t="n">
        <v>4</v>
      </c>
      <c r="BA453" s="23" t="s">
        <v>177</v>
      </c>
      <c r="BB453" s="23" t="s">
        <v>11087</v>
      </c>
      <c r="BF453" s="23" t="s">
        <v>10498</v>
      </c>
      <c r="BG453" s="1" t="s">
        <v>183</v>
      </c>
    </row>
    <row r="454" s="23" customFormat="true" ht="12.75" hidden="false" customHeight="false" outlineLevel="0" collapsed="false">
      <c r="A454" s="23" t="s">
        <v>2325</v>
      </c>
      <c r="B454" s="23" t="s">
        <v>2326</v>
      </c>
      <c r="C454" s="40" t="s">
        <v>177</v>
      </c>
      <c r="D454" s="23" t="s">
        <v>1471</v>
      </c>
      <c r="E454" s="23" t="s">
        <v>2327</v>
      </c>
      <c r="F454" s="23" t="s">
        <v>2328</v>
      </c>
      <c r="G454" s="23" t="n">
        <v>23</v>
      </c>
      <c r="H454" s="23" t="n">
        <v>1000</v>
      </c>
      <c r="I454" s="41" t="s">
        <v>188</v>
      </c>
      <c r="K454" s="23" t="n">
        <v>0</v>
      </c>
      <c r="L454" s="23" t="n">
        <v>60</v>
      </c>
      <c r="M454" s="23" t="n">
        <v>0</v>
      </c>
      <c r="N454" s="23" t="n">
        <v>0</v>
      </c>
      <c r="O454" s="23" t="n">
        <f aca="false">K454+L454</f>
        <v>60</v>
      </c>
      <c r="P454" s="23" t="n">
        <f aca="false">K454+L454+M454+N454</f>
        <v>60</v>
      </c>
      <c r="Q454" s="23" t="n">
        <v>0</v>
      </c>
      <c r="R454" s="23" t="n">
        <v>0</v>
      </c>
      <c r="S454" s="23" t="n">
        <v>0</v>
      </c>
      <c r="T454" s="23" t="n">
        <v>0</v>
      </c>
      <c r="U454" s="23" t="n">
        <f aca="false">IF(I454="delivery",O454-SUM(Q454+R454),IF(I454="PO",P454-SUM(Q454:R454)))</f>
        <v>60</v>
      </c>
      <c r="V454" s="43" t="n">
        <v>0.19</v>
      </c>
      <c r="W454" s="43" t="n">
        <v>0.2744</v>
      </c>
      <c r="X454" s="43" t="n">
        <f aca="false">W454-V454</f>
        <v>0.0844</v>
      </c>
      <c r="Y454" s="43"/>
      <c r="Z454" s="43"/>
      <c r="AA454" s="43" t="n">
        <v>0.106</v>
      </c>
      <c r="AB454" s="43"/>
      <c r="AC454" s="43" t="s">
        <v>10482</v>
      </c>
      <c r="AD454" s="43"/>
      <c r="AE454" s="43"/>
      <c r="AF454" s="43"/>
      <c r="AG454" s="43" t="n">
        <v>0.2744</v>
      </c>
      <c r="AH454" s="43" t="s">
        <v>11086</v>
      </c>
      <c r="AI454" s="63" t="n">
        <v>500</v>
      </c>
      <c r="AJ454" s="63" t="n">
        <v>2</v>
      </c>
      <c r="AK454" s="43"/>
      <c r="AL454" s="43"/>
      <c r="AM454" s="43"/>
      <c r="AN454" s="43"/>
      <c r="AO454" s="43" t="s">
        <v>1471</v>
      </c>
      <c r="AP454" s="23" t="s">
        <v>1474</v>
      </c>
      <c r="AT454" s="23" t="s">
        <v>10934</v>
      </c>
      <c r="AV454" s="23" t="n">
        <v>2.8</v>
      </c>
      <c r="AW454" s="23" t="s">
        <v>11087</v>
      </c>
      <c r="AX454" s="23" t="s">
        <v>2326</v>
      </c>
      <c r="AY454" s="23" t="n">
        <v>100</v>
      </c>
      <c r="AZ454" s="23" t="n">
        <v>2</v>
      </c>
      <c r="BA454" s="23" t="s">
        <v>177</v>
      </c>
      <c r="BB454" s="23" t="s">
        <v>11087</v>
      </c>
      <c r="BF454" s="23" t="s">
        <v>10498</v>
      </c>
      <c r="BG454" s="1" t="s">
        <v>183</v>
      </c>
    </row>
    <row r="455" s="23" customFormat="true" ht="12.75" hidden="false" customHeight="false" outlineLevel="0" collapsed="false">
      <c r="A455" s="23" t="s">
        <v>2329</v>
      </c>
      <c r="B455" s="23" t="s">
        <v>2330</v>
      </c>
      <c r="C455" s="40" t="s">
        <v>177</v>
      </c>
      <c r="D455" s="23" t="s">
        <v>1471</v>
      </c>
      <c r="E455" s="23" t="s">
        <v>2331</v>
      </c>
      <c r="F455" s="23" t="s">
        <v>2332</v>
      </c>
      <c r="G455" s="23" t="n">
        <v>58</v>
      </c>
      <c r="H455" s="23" t="n">
        <v>500</v>
      </c>
      <c r="I455" s="41" t="s">
        <v>188</v>
      </c>
      <c r="K455" s="23" t="n">
        <v>0</v>
      </c>
      <c r="L455" s="23" t="n">
        <v>100</v>
      </c>
      <c r="M455" s="23" t="n">
        <v>0</v>
      </c>
      <c r="N455" s="23" t="n">
        <v>0</v>
      </c>
      <c r="O455" s="23" t="n">
        <f aca="false">K455+L455</f>
        <v>100</v>
      </c>
      <c r="P455" s="23" t="n">
        <f aca="false">K455+L455+M455+N455</f>
        <v>100</v>
      </c>
      <c r="Q455" s="23" t="n">
        <v>23</v>
      </c>
      <c r="R455" s="23" t="n">
        <v>9</v>
      </c>
      <c r="S455" s="23" t="n">
        <v>0</v>
      </c>
      <c r="T455" s="23" t="n">
        <v>0</v>
      </c>
      <c r="U455" s="23" t="n">
        <f aca="false">IF(I455="delivery",O455-SUM(Q455+R455),IF(I455="PO",P455-SUM(Q455:R455)))</f>
        <v>68</v>
      </c>
      <c r="V455" s="43" t="n">
        <v>0.549</v>
      </c>
      <c r="W455" s="43" t="n">
        <v>0.549</v>
      </c>
      <c r="X455" s="43" t="n">
        <f aca="false">W455-V455</f>
        <v>0</v>
      </c>
      <c r="Y455" s="43"/>
      <c r="Z455" s="43"/>
      <c r="AA455" s="43" t="n">
        <v>1.003</v>
      </c>
      <c r="AB455" s="43"/>
      <c r="AC455" s="43" t="s">
        <v>11093</v>
      </c>
      <c r="AD455" s="43" t="s">
        <v>11104</v>
      </c>
      <c r="AE455" s="43" t="s">
        <v>11103</v>
      </c>
      <c r="AF455" s="43"/>
      <c r="AG455" s="43" t="n">
        <v>0.549</v>
      </c>
      <c r="AH455" s="43"/>
      <c r="AI455" s="63"/>
      <c r="AJ455" s="63"/>
      <c r="AK455" s="43"/>
      <c r="AL455" s="43"/>
      <c r="AM455" s="43" t="s">
        <v>10933</v>
      </c>
      <c r="AN455" s="43"/>
      <c r="AO455" s="43" t="s">
        <v>1471</v>
      </c>
      <c r="AP455" s="23" t="s">
        <v>1474</v>
      </c>
      <c r="AT455" s="23" t="s">
        <v>10942</v>
      </c>
      <c r="AV455" s="23" t="n">
        <v>1.003</v>
      </c>
      <c r="AW455" s="23" t="s">
        <v>10982</v>
      </c>
      <c r="AX455" s="23" t="s">
        <v>11105</v>
      </c>
      <c r="AY455" s="23" t="n">
        <v>100</v>
      </c>
      <c r="AZ455" s="23" t="n">
        <v>12</v>
      </c>
      <c r="BA455" s="23" t="s">
        <v>1465</v>
      </c>
      <c r="BB455" s="23" t="s">
        <v>10982</v>
      </c>
      <c r="BF455" s="23" t="s">
        <v>10498</v>
      </c>
      <c r="BG455" s="1" t="s">
        <v>183</v>
      </c>
    </row>
    <row r="456" s="23" customFormat="true" ht="12.75" hidden="false" customHeight="false" outlineLevel="0" collapsed="false">
      <c r="A456" s="23" t="s">
        <v>2333</v>
      </c>
      <c r="B456" s="23" t="s">
        <v>2334</v>
      </c>
      <c r="C456" s="40" t="s">
        <v>177</v>
      </c>
      <c r="D456" s="23" t="s">
        <v>1471</v>
      </c>
      <c r="E456" s="23" t="s">
        <v>2335</v>
      </c>
      <c r="F456" s="23" t="s">
        <v>2336</v>
      </c>
      <c r="G456" s="23" t="n">
        <v>23</v>
      </c>
      <c r="H456" s="23" t="n">
        <v>10000</v>
      </c>
      <c r="I456" s="41" t="s">
        <v>188</v>
      </c>
      <c r="K456" s="23" t="n">
        <v>0</v>
      </c>
      <c r="L456" s="23" t="n">
        <v>89366</v>
      </c>
      <c r="M456" s="23" t="n">
        <v>0</v>
      </c>
      <c r="N456" s="23" t="n">
        <v>0</v>
      </c>
      <c r="O456" s="23" t="n">
        <f aca="false">K456+L456</f>
        <v>89366</v>
      </c>
      <c r="P456" s="23" t="n">
        <f aca="false">K456+L456+M456+N456</f>
        <v>89366</v>
      </c>
      <c r="Q456" s="23" t="n">
        <v>21813</v>
      </c>
      <c r="R456" s="23" t="n">
        <v>23395</v>
      </c>
      <c r="S456" s="23" t="n">
        <v>19408</v>
      </c>
      <c r="T456" s="23" t="n">
        <v>17918</v>
      </c>
      <c r="U456" s="23" t="n">
        <f aca="false">IF(I456="delivery",O456-SUM(Q456+R456),IF(I456="PO",P456-SUM(Q456:R456)))</f>
        <v>44158</v>
      </c>
      <c r="V456" s="43" t="n">
        <v>0.045</v>
      </c>
      <c r="W456" s="43" t="n">
        <v>0.045</v>
      </c>
      <c r="X456" s="43" t="n">
        <f aca="false">W456-V456</f>
        <v>0</v>
      </c>
      <c r="Y456" s="43"/>
      <c r="Z456" s="43"/>
      <c r="AA456" s="43"/>
      <c r="AB456" s="43"/>
      <c r="AC456" s="43" t="s">
        <v>10482</v>
      </c>
      <c r="AD456" s="43"/>
      <c r="AE456" s="43"/>
      <c r="AF456" s="43"/>
      <c r="AG456" s="43" t="n">
        <v>0.045</v>
      </c>
      <c r="AH456" s="43"/>
      <c r="AI456" s="63"/>
      <c r="AJ456" s="63"/>
      <c r="AK456" s="43"/>
      <c r="AL456" s="43"/>
      <c r="AM456" s="43" t="s">
        <v>10933</v>
      </c>
      <c r="AN456" s="43"/>
      <c r="AO456" s="43" t="s">
        <v>1471</v>
      </c>
      <c r="AP456" s="23" t="s">
        <v>1474</v>
      </c>
      <c r="AT456" s="23" t="s">
        <v>10959</v>
      </c>
      <c r="AV456" s="23" t="n">
        <v>0.039</v>
      </c>
      <c r="AW456" s="23" t="s">
        <v>11087</v>
      </c>
      <c r="AX456" s="23" t="s">
        <v>2334</v>
      </c>
      <c r="AY456" s="23" t="n">
        <v>20000</v>
      </c>
      <c r="AZ456" s="23" t="n">
        <v>2</v>
      </c>
      <c r="BA456" s="23" t="s">
        <v>1465</v>
      </c>
      <c r="BB456" s="23" t="s">
        <v>11087</v>
      </c>
      <c r="BF456" s="23" t="s">
        <v>10498</v>
      </c>
      <c r="BG456" s="1" t="s">
        <v>183</v>
      </c>
    </row>
    <row r="457" s="23" customFormat="true" ht="12.75" hidden="false" customHeight="false" outlineLevel="0" collapsed="false">
      <c r="A457" s="23" t="s">
        <v>2337</v>
      </c>
      <c r="B457" s="23" t="s">
        <v>2338</v>
      </c>
      <c r="C457" s="40" t="s">
        <v>177</v>
      </c>
      <c r="D457" s="23" t="s">
        <v>1471</v>
      </c>
      <c r="E457" s="23" t="s">
        <v>2339</v>
      </c>
      <c r="F457" s="23" t="s">
        <v>2340</v>
      </c>
      <c r="G457" s="23" t="n">
        <v>23</v>
      </c>
      <c r="H457" s="23" t="n">
        <v>5000</v>
      </c>
      <c r="I457" s="41" t="s">
        <v>188</v>
      </c>
      <c r="K457" s="23" t="n">
        <v>0</v>
      </c>
      <c r="L457" s="23" t="n">
        <v>2668</v>
      </c>
      <c r="M457" s="23" t="n">
        <v>0</v>
      </c>
      <c r="N457" s="23" t="n">
        <v>0</v>
      </c>
      <c r="O457" s="23" t="n">
        <f aca="false">K457+L457</f>
        <v>2668</v>
      </c>
      <c r="P457" s="23" t="n">
        <f aca="false">K457+L457+M457+N457</f>
        <v>2668</v>
      </c>
      <c r="Q457" s="23" t="n">
        <v>1144</v>
      </c>
      <c r="R457" s="23" t="n">
        <v>240</v>
      </c>
      <c r="S457" s="23" t="n">
        <v>142</v>
      </c>
      <c r="T457" s="23" t="n">
        <v>113</v>
      </c>
      <c r="U457" s="23" t="n">
        <f aca="false">IF(I457="delivery",O457-SUM(Q457+R457),IF(I457="PO",P457-SUM(Q457:R457)))</f>
        <v>1284</v>
      </c>
      <c r="V457" s="43" t="n">
        <v>0.106</v>
      </c>
      <c r="W457" s="43" t="n">
        <v>0.106</v>
      </c>
      <c r="X457" s="43" t="n">
        <f aca="false">W457-V457</f>
        <v>0</v>
      </c>
      <c r="Y457" s="43"/>
      <c r="Z457" s="43"/>
      <c r="AA457" s="43"/>
      <c r="AB457" s="43"/>
      <c r="AC457" s="43" t="s">
        <v>10482</v>
      </c>
      <c r="AD457" s="43"/>
      <c r="AE457" s="43"/>
      <c r="AF457" s="43"/>
      <c r="AG457" s="43" t="n">
        <v>0.106</v>
      </c>
      <c r="AH457" s="43"/>
      <c r="AI457" s="63"/>
      <c r="AJ457" s="63"/>
      <c r="AK457" s="43"/>
      <c r="AL457" s="43"/>
      <c r="AM457" s="43" t="s">
        <v>10933</v>
      </c>
      <c r="AN457" s="43"/>
      <c r="AO457" s="43" t="s">
        <v>1471</v>
      </c>
      <c r="AP457" s="23" t="s">
        <v>1474</v>
      </c>
      <c r="AT457" s="23" t="s">
        <v>10942</v>
      </c>
      <c r="AV457" s="23" t="n">
        <v>0.106</v>
      </c>
      <c r="AW457" s="23" t="s">
        <v>11087</v>
      </c>
      <c r="AX457" s="23" t="s">
        <v>2338</v>
      </c>
      <c r="AY457" s="23" t="n">
        <v>4500</v>
      </c>
      <c r="AZ457" s="23" t="n">
        <v>5</v>
      </c>
      <c r="BA457" s="23" t="s">
        <v>1465</v>
      </c>
      <c r="BB457" s="23" t="s">
        <v>11106</v>
      </c>
      <c r="BF457" s="23" t="s">
        <v>10498</v>
      </c>
      <c r="BG457" s="1" t="s">
        <v>183</v>
      </c>
    </row>
    <row r="458" s="23" customFormat="true" ht="12.75" hidden="false" customHeight="false" outlineLevel="0" collapsed="false">
      <c r="A458" s="23" t="s">
        <v>2341</v>
      </c>
      <c r="B458" s="23" t="s">
        <v>2342</v>
      </c>
      <c r="C458" s="40" t="s">
        <v>177</v>
      </c>
      <c r="D458" s="23" t="s">
        <v>1471</v>
      </c>
      <c r="E458" s="23" t="s">
        <v>2343</v>
      </c>
      <c r="F458" s="23" t="s">
        <v>2344</v>
      </c>
      <c r="G458" s="23" t="n">
        <v>23</v>
      </c>
      <c r="H458" s="23" t="n">
        <v>1000</v>
      </c>
      <c r="I458" s="41" t="s">
        <v>188</v>
      </c>
      <c r="K458" s="23" t="n">
        <v>0</v>
      </c>
      <c r="L458" s="23" t="n">
        <v>637</v>
      </c>
      <c r="M458" s="23" t="n">
        <v>1000</v>
      </c>
      <c r="N458" s="23" t="n">
        <v>0</v>
      </c>
      <c r="O458" s="23" t="n">
        <f aca="false">K458+L458</f>
        <v>637</v>
      </c>
      <c r="P458" s="23" t="n">
        <f aca="false">K458+L458+M458+N458</f>
        <v>1637</v>
      </c>
      <c r="Q458" s="23" t="n">
        <v>1439</v>
      </c>
      <c r="R458" s="23" t="n">
        <v>424</v>
      </c>
      <c r="S458" s="23" t="n">
        <v>221</v>
      </c>
      <c r="T458" s="23" t="n">
        <v>192</v>
      </c>
      <c r="U458" s="23" t="n">
        <f aca="false">IF(I458="delivery",O458-SUM(Q458+R458),IF(I458="PO",P458-SUM(Q458:R458)))</f>
        <v>-226</v>
      </c>
      <c r="V458" s="43" t="n">
        <v>0.2</v>
      </c>
      <c r="W458" s="43" t="n">
        <v>0.2</v>
      </c>
      <c r="X458" s="43" t="n">
        <f aca="false">W458-V458</f>
        <v>0</v>
      </c>
      <c r="Y458" s="43"/>
      <c r="Z458" s="43"/>
      <c r="AA458" s="43"/>
      <c r="AB458" s="43"/>
      <c r="AC458" s="43" t="s">
        <v>10482</v>
      </c>
      <c r="AD458" s="43"/>
      <c r="AE458" s="43"/>
      <c r="AF458" s="43"/>
      <c r="AG458" s="43" t="n">
        <v>0.2</v>
      </c>
      <c r="AH458" s="43" t="s">
        <v>11086</v>
      </c>
      <c r="AI458" s="63" t="n">
        <v>1000</v>
      </c>
      <c r="AJ458" s="63" t="n">
        <v>2</v>
      </c>
      <c r="AK458" s="43"/>
      <c r="AL458" s="43"/>
      <c r="AM458" s="43"/>
      <c r="AN458" s="43"/>
      <c r="AO458" s="43" t="s">
        <v>1471</v>
      </c>
      <c r="AP458" s="23" t="s">
        <v>1474</v>
      </c>
      <c r="AT458" s="23" t="s">
        <v>10934</v>
      </c>
      <c r="AV458" s="23" t="n">
        <v>0.2</v>
      </c>
      <c r="AW458" s="23" t="s">
        <v>11087</v>
      </c>
      <c r="AX458" s="23" t="s">
        <v>2342</v>
      </c>
      <c r="AY458" s="23" t="n">
        <v>1000</v>
      </c>
      <c r="AZ458" s="23" t="n">
        <v>2</v>
      </c>
      <c r="BA458" s="23" t="s">
        <v>177</v>
      </c>
      <c r="BB458" s="23" t="s">
        <v>11087</v>
      </c>
      <c r="BF458" s="23" t="s">
        <v>10498</v>
      </c>
      <c r="BG458" s="1" t="s">
        <v>183</v>
      </c>
    </row>
    <row r="459" s="23" customFormat="true" ht="12.75" hidden="false" customHeight="false" outlineLevel="0" collapsed="false">
      <c r="A459" s="23" t="s">
        <v>2345</v>
      </c>
      <c r="B459" s="23" t="s">
        <v>2346</v>
      </c>
      <c r="C459" s="40" t="s">
        <v>177</v>
      </c>
      <c r="D459" s="23" t="s">
        <v>1471</v>
      </c>
      <c r="E459" s="23" t="s">
        <v>2347</v>
      </c>
      <c r="F459" s="23" t="s">
        <v>2348</v>
      </c>
      <c r="G459" s="23" t="n">
        <v>23</v>
      </c>
      <c r="H459" s="23" t="n">
        <v>1000</v>
      </c>
      <c r="I459" s="41" t="s">
        <v>188</v>
      </c>
      <c r="K459" s="23" t="n">
        <v>0</v>
      </c>
      <c r="L459" s="23" t="n">
        <v>972</v>
      </c>
      <c r="M459" s="23" t="n">
        <v>0</v>
      </c>
      <c r="N459" s="23" t="n">
        <v>0</v>
      </c>
      <c r="O459" s="23" t="n">
        <f aca="false">K459+L459</f>
        <v>972</v>
      </c>
      <c r="P459" s="23" t="n">
        <f aca="false">K459+L459+M459+N459</f>
        <v>972</v>
      </c>
      <c r="Q459" s="23" t="n">
        <v>558</v>
      </c>
      <c r="R459" s="23" t="n">
        <v>98</v>
      </c>
      <c r="S459" s="23" t="n">
        <v>23</v>
      </c>
      <c r="T459" s="23" t="n">
        <v>23</v>
      </c>
      <c r="U459" s="23" t="n">
        <f aca="false">IF(I459="delivery",O459-SUM(Q459+R459),IF(I459="PO",P459-SUM(Q459:R459)))</f>
        <v>316</v>
      </c>
      <c r="V459" s="43" t="n">
        <v>0.45</v>
      </c>
      <c r="W459" s="43" t="n">
        <v>0.45</v>
      </c>
      <c r="X459" s="43" t="n">
        <f aca="false">W459-V459</f>
        <v>0</v>
      </c>
      <c r="Y459" s="43"/>
      <c r="Z459" s="43"/>
      <c r="AA459" s="43"/>
      <c r="AB459" s="43"/>
      <c r="AC459" s="43" t="s">
        <v>10482</v>
      </c>
      <c r="AD459" s="43"/>
      <c r="AE459" s="43"/>
      <c r="AF459" s="43"/>
      <c r="AG459" s="43" t="n">
        <v>0.45</v>
      </c>
      <c r="AH459" s="43"/>
      <c r="AI459" s="63"/>
      <c r="AJ459" s="63"/>
      <c r="AK459" s="43"/>
      <c r="AL459" s="43"/>
      <c r="AM459" s="43" t="s">
        <v>10933</v>
      </c>
      <c r="AN459" s="43"/>
      <c r="AO459" s="43" t="s">
        <v>1471</v>
      </c>
      <c r="AP459" s="23" t="s">
        <v>1474</v>
      </c>
      <c r="AT459" s="23" t="s">
        <v>10959</v>
      </c>
      <c r="AV459" s="23" t="n">
        <v>9.97</v>
      </c>
      <c r="AW459" s="23" t="s">
        <v>11107</v>
      </c>
      <c r="AX459" s="23" t="s">
        <v>2346</v>
      </c>
      <c r="AY459" s="23" t="n">
        <v>30</v>
      </c>
      <c r="AZ459" s="23" t="n">
        <v>4</v>
      </c>
      <c r="BA459" s="23" t="s">
        <v>1465</v>
      </c>
      <c r="BB459" s="23" t="s">
        <v>11107</v>
      </c>
      <c r="BF459" s="23" t="s">
        <v>10498</v>
      </c>
      <c r="BG459" s="1" t="s">
        <v>183</v>
      </c>
    </row>
    <row r="460" s="23" customFormat="true" ht="12.75" hidden="false" customHeight="false" outlineLevel="0" collapsed="false">
      <c r="A460" s="23" t="s">
        <v>2349</v>
      </c>
      <c r="B460" s="23" t="s">
        <v>2350</v>
      </c>
      <c r="C460" s="40" t="s">
        <v>177</v>
      </c>
      <c r="D460" s="23" t="s">
        <v>1471</v>
      </c>
      <c r="E460" s="23" t="s">
        <v>2351</v>
      </c>
      <c r="F460" s="23" t="s">
        <v>2352</v>
      </c>
      <c r="G460" s="23" t="n">
        <v>23</v>
      </c>
      <c r="H460" s="23" t="n">
        <v>1000</v>
      </c>
      <c r="I460" s="41" t="s">
        <v>188</v>
      </c>
      <c r="K460" s="23" t="n">
        <v>0</v>
      </c>
      <c r="L460" s="23" t="n">
        <v>246</v>
      </c>
      <c r="M460" s="23" t="n">
        <v>0</v>
      </c>
      <c r="N460" s="23" t="n">
        <v>0</v>
      </c>
      <c r="O460" s="23" t="n">
        <f aca="false">K460+L460</f>
        <v>246</v>
      </c>
      <c r="P460" s="23" t="n">
        <f aca="false">K460+L460+M460+N460</f>
        <v>246</v>
      </c>
      <c r="Q460" s="23" t="n">
        <v>35</v>
      </c>
      <c r="R460" s="23" t="n">
        <v>59</v>
      </c>
      <c r="S460" s="23" t="n">
        <v>41</v>
      </c>
      <c r="T460" s="23" t="n">
        <v>35</v>
      </c>
      <c r="U460" s="23" t="n">
        <f aca="false">IF(I460="delivery",O460-SUM(Q460+R460),IF(I460="PO",P460-SUM(Q460:R460)))</f>
        <v>152</v>
      </c>
      <c r="V460" s="43" t="n">
        <v>0.106</v>
      </c>
      <c r="W460" s="43" t="n">
        <v>0.106</v>
      </c>
      <c r="X460" s="43" t="n">
        <f aca="false">W460-V460</f>
        <v>0</v>
      </c>
      <c r="Y460" s="43"/>
      <c r="Z460" s="43"/>
      <c r="AA460" s="43"/>
      <c r="AB460" s="43"/>
      <c r="AC460" s="43" t="s">
        <v>10482</v>
      </c>
      <c r="AD460" s="43"/>
      <c r="AE460" s="43"/>
      <c r="AF460" s="43"/>
      <c r="AG460" s="43" t="n">
        <v>0.106</v>
      </c>
      <c r="AH460" s="43"/>
      <c r="AI460" s="63"/>
      <c r="AJ460" s="63"/>
      <c r="AK460" s="43"/>
      <c r="AL460" s="43"/>
      <c r="AM460" s="43" t="s">
        <v>10933</v>
      </c>
      <c r="AN460" s="43"/>
      <c r="AO460" s="43" t="s">
        <v>1471</v>
      </c>
      <c r="AP460" s="23" t="s">
        <v>1474</v>
      </c>
      <c r="AT460" s="23" t="s">
        <v>10959</v>
      </c>
      <c r="AV460" s="23" t="n">
        <v>9.97</v>
      </c>
      <c r="AW460" s="23" t="s">
        <v>11107</v>
      </c>
      <c r="AX460" s="23" t="s">
        <v>2350</v>
      </c>
      <c r="AY460" s="23" t="n">
        <v>30</v>
      </c>
      <c r="AZ460" s="23" t="n">
        <v>2</v>
      </c>
      <c r="BA460" s="23" t="s">
        <v>1465</v>
      </c>
      <c r="BB460" s="23" t="s">
        <v>11107</v>
      </c>
      <c r="BF460" s="23" t="s">
        <v>10498</v>
      </c>
      <c r="BG460" s="1" t="s">
        <v>183</v>
      </c>
    </row>
    <row r="461" s="23" customFormat="true" ht="12.75" hidden="true" customHeight="false" outlineLevel="0" collapsed="false">
      <c r="A461" s="23" t="s">
        <v>2353</v>
      </c>
      <c r="B461" s="23" t="s">
        <v>2354</v>
      </c>
      <c r="C461" s="40" t="s">
        <v>177</v>
      </c>
      <c r="D461" s="23" t="s">
        <v>82</v>
      </c>
      <c r="E461" s="23" t="s">
        <v>2355</v>
      </c>
      <c r="F461" s="23" t="s">
        <v>2356</v>
      </c>
      <c r="G461" s="23" t="n">
        <v>41</v>
      </c>
      <c r="H461" s="23" t="n">
        <v>1000</v>
      </c>
      <c r="I461" s="41" t="s">
        <v>188</v>
      </c>
      <c r="K461" s="23" t="n">
        <v>0</v>
      </c>
      <c r="L461" s="23" t="n">
        <v>1275</v>
      </c>
      <c r="M461" s="23" t="n">
        <v>0</v>
      </c>
      <c r="N461" s="23" t="n">
        <v>0</v>
      </c>
      <c r="O461" s="23" t="n">
        <f aca="false">K461+L461</f>
        <v>1275</v>
      </c>
      <c r="P461" s="23" t="n">
        <f aca="false">K461+L461+M461+N461</f>
        <v>1275</v>
      </c>
      <c r="Q461" s="23" t="n">
        <v>107</v>
      </c>
      <c r="R461" s="23" t="n">
        <v>150</v>
      </c>
      <c r="S461" s="23" t="n">
        <v>100</v>
      </c>
      <c r="T461" s="23" t="n">
        <v>0</v>
      </c>
      <c r="U461" s="23" t="n">
        <f aca="false">IF(I461="delivery",O461-SUM(Q461+R461),IF(I461="PO",P461-SUM(Q461:R461)))</f>
        <v>1018</v>
      </c>
      <c r="V461" s="43" t="n">
        <v>0.454</v>
      </c>
      <c r="W461" s="43" t="n">
        <v>0.26</v>
      </c>
      <c r="X461" s="43" t="n">
        <f aca="false">W461-V461</f>
        <v>-0.194</v>
      </c>
      <c r="Y461" s="43"/>
      <c r="Z461" s="43"/>
      <c r="AA461" s="43"/>
      <c r="AB461" s="43"/>
      <c r="AC461" s="43" t="s">
        <v>10482</v>
      </c>
      <c r="AD461" s="43"/>
      <c r="AE461" s="43"/>
      <c r="AF461" s="43" t="s">
        <v>10502</v>
      </c>
      <c r="AG461" s="43" t="n">
        <v>0.26</v>
      </c>
      <c r="AH461" s="43" t="s">
        <v>11108</v>
      </c>
      <c r="AI461" s="63" t="n">
        <v>1000</v>
      </c>
      <c r="AJ461" s="63" t="n">
        <v>5</v>
      </c>
      <c r="AK461" s="43"/>
      <c r="AL461" s="43"/>
      <c r="AM461" s="43"/>
      <c r="AN461" s="43"/>
      <c r="AO461" s="43" t="s">
        <v>82</v>
      </c>
      <c r="AP461" s="23" t="s">
        <v>181</v>
      </c>
      <c r="BF461" s="23" t="s">
        <v>10498</v>
      </c>
      <c r="BG461" s="1" t="s">
        <v>183</v>
      </c>
    </row>
    <row r="462" s="23" customFormat="true" ht="12.75" hidden="true" customHeight="false" outlineLevel="0" collapsed="false">
      <c r="A462" s="23" t="s">
        <v>2357</v>
      </c>
      <c r="B462" s="23" t="s">
        <v>2358</v>
      </c>
      <c r="C462" s="40" t="s">
        <v>177</v>
      </c>
      <c r="D462" s="23" t="s">
        <v>82</v>
      </c>
      <c r="E462" s="23" t="s">
        <v>2359</v>
      </c>
      <c r="F462" s="23" t="s">
        <v>2360</v>
      </c>
      <c r="G462" s="23" t="n">
        <v>41</v>
      </c>
      <c r="H462" s="23" t="n">
        <v>1000</v>
      </c>
      <c r="I462" s="41" t="s">
        <v>188</v>
      </c>
      <c r="K462" s="23" t="n">
        <v>0</v>
      </c>
      <c r="L462" s="23" t="n">
        <v>941</v>
      </c>
      <c r="M462" s="23" t="n">
        <v>0</v>
      </c>
      <c r="N462" s="23" t="n">
        <v>0</v>
      </c>
      <c r="O462" s="23" t="n">
        <f aca="false">K462+L462</f>
        <v>941</v>
      </c>
      <c r="P462" s="23" t="n">
        <f aca="false">K462+L462+M462+N462</f>
        <v>941</v>
      </c>
      <c r="Q462" s="23" t="n">
        <v>107</v>
      </c>
      <c r="R462" s="23" t="n">
        <v>150</v>
      </c>
      <c r="S462" s="23" t="n">
        <v>100</v>
      </c>
      <c r="T462" s="23" t="n">
        <v>0</v>
      </c>
      <c r="U462" s="23" t="n">
        <f aca="false">IF(I462="delivery",O462-SUM(Q462+R462),IF(I462="PO",P462-SUM(Q462:R462)))</f>
        <v>684</v>
      </c>
      <c r="V462" s="43" t="n">
        <v>0.596</v>
      </c>
      <c r="W462" s="43" t="n">
        <v>0.364</v>
      </c>
      <c r="X462" s="43" t="n">
        <f aca="false">W462-V462</f>
        <v>-0.232</v>
      </c>
      <c r="Y462" s="43"/>
      <c r="Z462" s="43"/>
      <c r="AA462" s="43"/>
      <c r="AB462" s="43"/>
      <c r="AC462" s="43" t="s">
        <v>10482</v>
      </c>
      <c r="AD462" s="43"/>
      <c r="AE462" s="43"/>
      <c r="AF462" s="43" t="s">
        <v>10502</v>
      </c>
      <c r="AG462" s="43" t="n">
        <v>0.364</v>
      </c>
      <c r="AH462" s="43" t="s">
        <v>11109</v>
      </c>
      <c r="AI462" s="63" t="n">
        <v>1000</v>
      </c>
      <c r="AJ462" s="63" t="n">
        <v>5</v>
      </c>
      <c r="AK462" s="43"/>
      <c r="AL462" s="43"/>
      <c r="AM462" s="43"/>
      <c r="AN462" s="43"/>
      <c r="AO462" s="43" t="s">
        <v>82</v>
      </c>
      <c r="AP462" s="23" t="s">
        <v>181</v>
      </c>
      <c r="BF462" s="23" t="s">
        <v>10498</v>
      </c>
      <c r="BG462" s="1" t="s">
        <v>183</v>
      </c>
    </row>
    <row r="463" s="23" customFormat="true" ht="12.75" hidden="false" customHeight="false" outlineLevel="0" collapsed="false">
      <c r="A463" s="23" t="s">
        <v>2361</v>
      </c>
      <c r="B463" s="23" t="s">
        <v>2362</v>
      </c>
      <c r="C463" s="40" t="s">
        <v>177</v>
      </c>
      <c r="D463" s="23" t="s">
        <v>1471</v>
      </c>
      <c r="E463" s="23" t="s">
        <v>2363</v>
      </c>
      <c r="F463" s="23" t="s">
        <v>2364</v>
      </c>
      <c r="G463" s="23" t="n">
        <v>23</v>
      </c>
      <c r="H463" s="23" t="n">
        <v>1000</v>
      </c>
      <c r="I463" s="41" t="s">
        <v>188</v>
      </c>
      <c r="K463" s="23" t="n">
        <v>0</v>
      </c>
      <c r="L463" s="23" t="n">
        <v>0</v>
      </c>
      <c r="M463" s="23" t="n">
        <v>0</v>
      </c>
      <c r="N463" s="23" t="n">
        <v>0</v>
      </c>
      <c r="O463" s="23" t="n">
        <f aca="false">K463+L463</f>
        <v>0</v>
      </c>
      <c r="P463" s="23" t="n">
        <f aca="false">K463+L463+M463+N463</f>
        <v>0</v>
      </c>
      <c r="Q463" s="23" t="n">
        <v>0</v>
      </c>
      <c r="R463" s="23" t="n">
        <v>0</v>
      </c>
      <c r="S463" s="23" t="n">
        <v>0</v>
      </c>
      <c r="T463" s="23" t="n">
        <v>0</v>
      </c>
      <c r="U463" s="23" t="n">
        <f aca="false">IF(I463="delivery",O463-SUM(Q463+R463),IF(I463="PO",P463-SUM(Q463:R463)))</f>
        <v>0</v>
      </c>
      <c r="V463" s="43" t="n">
        <v>0.106</v>
      </c>
      <c r="W463" s="43" t="n">
        <v>0.106</v>
      </c>
      <c r="X463" s="43" t="n">
        <f aca="false">W463-V463</f>
        <v>0</v>
      </c>
      <c r="Y463" s="43"/>
      <c r="Z463" s="43"/>
      <c r="AA463" s="43"/>
      <c r="AB463" s="43"/>
      <c r="AC463" s="43" t="s">
        <v>10482</v>
      </c>
      <c r="AD463" s="43"/>
      <c r="AE463" s="43"/>
      <c r="AF463" s="43"/>
      <c r="AG463" s="43" t="n">
        <v>0.106</v>
      </c>
      <c r="AH463" s="43"/>
      <c r="AI463" s="63"/>
      <c r="AJ463" s="63"/>
      <c r="AK463" s="43"/>
      <c r="AL463" s="43"/>
      <c r="AM463" s="43" t="s">
        <v>10933</v>
      </c>
      <c r="AN463" s="43"/>
      <c r="AO463" s="43" t="s">
        <v>1471</v>
      </c>
      <c r="AP463" s="23" t="s">
        <v>1474</v>
      </c>
      <c r="AT463" s="23" t="s">
        <v>10959</v>
      </c>
      <c r="AV463" s="23" t="n">
        <v>3.1</v>
      </c>
      <c r="AW463" s="23" t="s">
        <v>11107</v>
      </c>
      <c r="AX463" s="23" t="s">
        <v>2362</v>
      </c>
      <c r="AY463" s="23" t="n">
        <v>100</v>
      </c>
      <c r="AZ463" s="23" t="n">
        <v>2</v>
      </c>
      <c r="BA463" s="23" t="s">
        <v>1465</v>
      </c>
      <c r="BB463" s="23" t="s">
        <v>11110</v>
      </c>
      <c r="BF463" s="23" t="s">
        <v>10498</v>
      </c>
      <c r="BG463" s="1" t="s">
        <v>183</v>
      </c>
    </row>
    <row r="464" s="23" customFormat="true" ht="12.75" hidden="false" customHeight="false" outlineLevel="0" collapsed="false">
      <c r="A464" s="23" t="s">
        <v>2365</v>
      </c>
      <c r="B464" s="23" t="s">
        <v>2366</v>
      </c>
      <c r="C464" s="40" t="s">
        <v>177</v>
      </c>
      <c r="D464" s="23" t="s">
        <v>1471</v>
      </c>
      <c r="E464" s="23" t="s">
        <v>2367</v>
      </c>
      <c r="F464" s="23" t="s">
        <v>2368</v>
      </c>
      <c r="G464" s="23" t="n">
        <v>23</v>
      </c>
      <c r="H464" s="23" t="n">
        <v>1000</v>
      </c>
      <c r="I464" s="41" t="s">
        <v>188</v>
      </c>
      <c r="K464" s="23" t="n">
        <v>0</v>
      </c>
      <c r="L464" s="23" t="n">
        <v>4880</v>
      </c>
      <c r="M464" s="23" t="n">
        <v>0</v>
      </c>
      <c r="N464" s="23" t="n">
        <v>0</v>
      </c>
      <c r="O464" s="23" t="n">
        <f aca="false">K464+L464</f>
        <v>4880</v>
      </c>
      <c r="P464" s="23" t="n">
        <f aca="false">K464+L464+M464+N464</f>
        <v>4880</v>
      </c>
      <c r="Q464" s="23" t="n">
        <v>58</v>
      </c>
      <c r="R464" s="23" t="n">
        <v>95</v>
      </c>
      <c r="S464" s="23" t="n">
        <v>56</v>
      </c>
      <c r="T464" s="23" t="n">
        <v>56</v>
      </c>
      <c r="U464" s="23" t="n">
        <f aca="false">IF(I464="delivery",O464-SUM(Q464+R464),IF(I464="PO",P464-SUM(Q464:R464)))</f>
        <v>4727</v>
      </c>
      <c r="V464" s="43" t="n">
        <v>0.214</v>
      </c>
      <c r="W464" s="43" t="n">
        <v>0.214</v>
      </c>
      <c r="X464" s="43" t="n">
        <f aca="false">W464-V464</f>
        <v>0</v>
      </c>
      <c r="Y464" s="43"/>
      <c r="Z464" s="43"/>
      <c r="AA464" s="43"/>
      <c r="AB464" s="43"/>
      <c r="AC464" s="43" t="s">
        <v>10482</v>
      </c>
      <c r="AD464" s="43"/>
      <c r="AE464" s="43"/>
      <c r="AF464" s="43"/>
      <c r="AG464" s="43" t="n">
        <v>0.214</v>
      </c>
      <c r="AH464" s="43"/>
      <c r="AI464" s="63"/>
      <c r="AJ464" s="63"/>
      <c r="AK464" s="43"/>
      <c r="AL464" s="43"/>
      <c r="AM464" s="43" t="s">
        <v>10933</v>
      </c>
      <c r="AN464" s="43"/>
      <c r="AO464" s="43" t="s">
        <v>1471</v>
      </c>
      <c r="AP464" s="23" t="s">
        <v>1474</v>
      </c>
      <c r="AT464" s="23" t="s">
        <v>10959</v>
      </c>
      <c r="AV464" s="23" t="n">
        <v>0.019</v>
      </c>
      <c r="AW464" s="23" t="s">
        <v>11087</v>
      </c>
      <c r="AX464" s="23" t="s">
        <v>2366</v>
      </c>
      <c r="AY464" s="23" t="n">
        <v>50000</v>
      </c>
      <c r="AZ464" s="23" t="n">
        <v>2</v>
      </c>
      <c r="BA464" s="23" t="s">
        <v>1465</v>
      </c>
      <c r="BB464" s="23" t="s">
        <v>11088</v>
      </c>
      <c r="BF464" s="23" t="s">
        <v>10498</v>
      </c>
      <c r="BG464" s="1" t="s">
        <v>183</v>
      </c>
    </row>
    <row r="465" s="23" customFormat="true" ht="12.75" hidden="false" customHeight="false" outlineLevel="0" collapsed="false">
      <c r="A465" s="23" t="s">
        <v>2369</v>
      </c>
      <c r="B465" s="23" t="s">
        <v>2370</v>
      </c>
      <c r="C465" s="40" t="s">
        <v>177</v>
      </c>
      <c r="D465" s="23" t="s">
        <v>1471</v>
      </c>
      <c r="E465" s="23" t="s">
        <v>2371</v>
      </c>
      <c r="F465" s="23" t="s">
        <v>2372</v>
      </c>
      <c r="G465" s="23" t="n">
        <v>23</v>
      </c>
      <c r="H465" s="23" t="n">
        <v>1000</v>
      </c>
      <c r="I465" s="41" t="s">
        <v>188</v>
      </c>
      <c r="K465" s="23" t="n">
        <v>0</v>
      </c>
      <c r="L465" s="23" t="n">
        <v>25</v>
      </c>
      <c r="M465" s="23" t="n">
        <v>0</v>
      </c>
      <c r="N465" s="23" t="n">
        <v>0</v>
      </c>
      <c r="O465" s="23" t="n">
        <f aca="false">K465+L465</f>
        <v>25</v>
      </c>
      <c r="P465" s="23" t="n">
        <f aca="false">K465+L465+M465+N465</f>
        <v>25</v>
      </c>
      <c r="Q465" s="23" t="n">
        <v>4</v>
      </c>
      <c r="R465" s="23" t="n">
        <v>27</v>
      </c>
      <c r="S465" s="23" t="n">
        <v>15</v>
      </c>
      <c r="T465" s="23" t="n">
        <v>21</v>
      </c>
      <c r="U465" s="23" t="n">
        <f aca="false">IF(I465="delivery",O465-SUM(Q465+R465),IF(I465="PO",P465-SUM(Q465:R465)))</f>
        <v>-6</v>
      </c>
      <c r="V465" s="43" t="n">
        <v>0.106</v>
      </c>
      <c r="W465" s="43" t="n">
        <v>0.106</v>
      </c>
      <c r="X465" s="43" t="n">
        <f aca="false">W465-V465</f>
        <v>0</v>
      </c>
      <c r="Y465" s="43"/>
      <c r="Z465" s="43"/>
      <c r="AA465" s="43"/>
      <c r="AB465" s="43"/>
      <c r="AC465" s="43" t="s">
        <v>10482</v>
      </c>
      <c r="AD465" s="43"/>
      <c r="AE465" s="43"/>
      <c r="AF465" s="43"/>
      <c r="AG465" s="43" t="n">
        <v>0.106</v>
      </c>
      <c r="AH465" s="43" t="s">
        <v>11086</v>
      </c>
      <c r="AI465" s="63" t="n">
        <v>1000</v>
      </c>
      <c r="AJ465" s="63" t="n">
        <v>2</v>
      </c>
      <c r="AK465" s="43"/>
      <c r="AL465" s="43"/>
      <c r="AM465" s="43" t="s">
        <v>10947</v>
      </c>
      <c r="AN465" s="43"/>
      <c r="AO465" s="43" t="s">
        <v>1471</v>
      </c>
      <c r="AP465" s="23" t="s">
        <v>1474</v>
      </c>
      <c r="AT465" s="23" t="s">
        <v>10959</v>
      </c>
      <c r="AV465" s="23" t="n">
        <v>0.106</v>
      </c>
      <c r="AW465" s="23" t="s">
        <v>11087</v>
      </c>
      <c r="AX465" s="23" t="s">
        <v>2370</v>
      </c>
      <c r="AY465" s="23" t="n">
        <v>1000</v>
      </c>
      <c r="AZ465" s="23" t="n">
        <v>9</v>
      </c>
      <c r="BA465" s="23" t="s">
        <v>1465</v>
      </c>
      <c r="BB465" s="23" t="s">
        <v>11087</v>
      </c>
      <c r="BF465" s="23" t="s">
        <v>10498</v>
      </c>
      <c r="BG465" s="1" t="s">
        <v>183</v>
      </c>
    </row>
    <row r="466" s="23" customFormat="true" ht="12.75" hidden="false" customHeight="false" outlineLevel="0" collapsed="false">
      <c r="A466" s="23" t="s">
        <v>2373</v>
      </c>
      <c r="B466" s="23" t="s">
        <v>2374</v>
      </c>
      <c r="C466" s="40" t="s">
        <v>177</v>
      </c>
      <c r="D466" s="23" t="s">
        <v>1471</v>
      </c>
      <c r="E466" s="23" t="s">
        <v>2375</v>
      </c>
      <c r="F466" s="23" t="s">
        <v>2376</v>
      </c>
      <c r="G466" s="23" t="n">
        <v>23</v>
      </c>
      <c r="H466" s="23" t="n">
        <v>1000</v>
      </c>
      <c r="I466" s="41" t="s">
        <v>188</v>
      </c>
      <c r="K466" s="23" t="n">
        <v>0</v>
      </c>
      <c r="L466" s="23" t="n">
        <v>2707</v>
      </c>
      <c r="M466" s="23" t="n">
        <v>0</v>
      </c>
      <c r="N466" s="23" t="n">
        <v>0</v>
      </c>
      <c r="O466" s="23" t="n">
        <f aca="false">K466+L466</f>
        <v>2707</v>
      </c>
      <c r="P466" s="23" t="n">
        <f aca="false">K466+L466+M466+N466</f>
        <v>2707</v>
      </c>
      <c r="Q466" s="23" t="n">
        <v>0</v>
      </c>
      <c r="R466" s="23" t="n">
        <v>0</v>
      </c>
      <c r="S466" s="23" t="n">
        <v>0</v>
      </c>
      <c r="T466" s="23" t="n">
        <v>0</v>
      </c>
      <c r="U466" s="23" t="n">
        <f aca="false">IF(I466="delivery",O466-SUM(Q466+R466),IF(I466="PO",P466-SUM(Q466:R466)))</f>
        <v>2707</v>
      </c>
      <c r="V466" s="43" t="n">
        <v>0.4024</v>
      </c>
      <c r="W466" s="43" t="n">
        <v>0.4024</v>
      </c>
      <c r="X466" s="43" t="n">
        <f aca="false">W466-V466</f>
        <v>0</v>
      </c>
      <c r="Y466" s="43"/>
      <c r="Z466" s="43"/>
      <c r="AA466" s="43"/>
      <c r="AB466" s="43"/>
      <c r="AC466" s="43" t="s">
        <v>10482</v>
      </c>
      <c r="AD466" s="43"/>
      <c r="AE466" s="43"/>
      <c r="AF466" s="43"/>
      <c r="AG466" s="43" t="n">
        <v>0.4024</v>
      </c>
      <c r="AH466" s="43"/>
      <c r="AI466" s="63"/>
      <c r="AJ466" s="63"/>
      <c r="AK466" s="43"/>
      <c r="AL466" s="43"/>
      <c r="AM466" s="43" t="s">
        <v>10933</v>
      </c>
      <c r="AN466" s="43"/>
      <c r="AO466" s="43" t="s">
        <v>1471</v>
      </c>
      <c r="AP466" s="23" t="s">
        <v>1474</v>
      </c>
      <c r="AT466" s="23" t="s">
        <v>10959</v>
      </c>
      <c r="AV466" s="23" t="n">
        <v>2.98</v>
      </c>
      <c r="AW466" s="23" t="s">
        <v>11092</v>
      </c>
      <c r="AX466" s="23" t="s">
        <v>2374</v>
      </c>
      <c r="AY466" s="23" t="n">
        <v>100</v>
      </c>
      <c r="AZ466" s="23" t="n">
        <v>2</v>
      </c>
      <c r="BA466" s="23" t="s">
        <v>1465</v>
      </c>
      <c r="BB466" s="23" t="s">
        <v>11087</v>
      </c>
      <c r="BF466" s="23" t="s">
        <v>10498</v>
      </c>
      <c r="BG466" s="1" t="s">
        <v>183</v>
      </c>
    </row>
    <row r="467" s="23" customFormat="true" ht="12.75" hidden="false" customHeight="false" outlineLevel="0" collapsed="false">
      <c r="A467" s="23" t="s">
        <v>2377</v>
      </c>
      <c r="B467" s="23" t="s">
        <v>2378</v>
      </c>
      <c r="C467" s="40" t="s">
        <v>177</v>
      </c>
      <c r="D467" s="23" t="s">
        <v>1471</v>
      </c>
      <c r="E467" s="23" t="s">
        <v>2379</v>
      </c>
      <c r="F467" s="23" t="s">
        <v>2380</v>
      </c>
      <c r="G467" s="23" t="n">
        <v>23</v>
      </c>
      <c r="H467" s="23" t="n">
        <v>1000</v>
      </c>
      <c r="I467" s="41" t="s">
        <v>188</v>
      </c>
      <c r="K467" s="23" t="n">
        <v>0</v>
      </c>
      <c r="L467" s="23" t="n">
        <v>539</v>
      </c>
      <c r="M467" s="23" t="n">
        <v>0</v>
      </c>
      <c r="N467" s="23" t="n">
        <v>0</v>
      </c>
      <c r="O467" s="23" t="n">
        <f aca="false">K467+L467</f>
        <v>539</v>
      </c>
      <c r="P467" s="23" t="n">
        <f aca="false">K467+L467+M467+N467</f>
        <v>539</v>
      </c>
      <c r="Q467" s="23" t="n">
        <v>172</v>
      </c>
      <c r="R467" s="23" t="n">
        <v>150</v>
      </c>
      <c r="S467" s="23" t="n">
        <v>100</v>
      </c>
      <c r="T467" s="23" t="n">
        <v>0</v>
      </c>
      <c r="U467" s="23" t="n">
        <f aca="false">IF(I467="delivery",O467-SUM(Q467+R467),IF(I467="PO",P467-SUM(Q467:R467)))</f>
        <v>217</v>
      </c>
      <c r="V467" s="43" t="n">
        <v>0.83</v>
      </c>
      <c r="W467" s="43" t="n">
        <v>0.83</v>
      </c>
      <c r="X467" s="43" t="n">
        <f aca="false">W467-V467</f>
        <v>0</v>
      </c>
      <c r="Y467" s="43"/>
      <c r="Z467" s="43"/>
      <c r="AA467" s="43"/>
      <c r="AB467" s="43"/>
      <c r="AC467" s="43" t="s">
        <v>10482</v>
      </c>
      <c r="AD467" s="43"/>
      <c r="AE467" s="43"/>
      <c r="AF467" s="43"/>
      <c r="AG467" s="43" t="n">
        <v>0.83</v>
      </c>
      <c r="AH467" s="43"/>
      <c r="AI467" s="63"/>
      <c r="AJ467" s="63"/>
      <c r="AK467" s="43"/>
      <c r="AL467" s="43"/>
      <c r="AM467" s="43" t="s">
        <v>10933</v>
      </c>
      <c r="AN467" s="43"/>
      <c r="AO467" s="43" t="s">
        <v>1471</v>
      </c>
      <c r="AP467" s="23" t="s">
        <v>1474</v>
      </c>
      <c r="AT467" s="23" t="s">
        <v>10959</v>
      </c>
      <c r="AV467" s="23" t="n">
        <v>0.48</v>
      </c>
      <c r="AW467" s="23" t="s">
        <v>11087</v>
      </c>
      <c r="AX467" s="23" t="s">
        <v>2378</v>
      </c>
      <c r="AY467" s="23" t="n">
        <v>1000</v>
      </c>
      <c r="AZ467" s="23" t="n">
        <v>8</v>
      </c>
      <c r="BA467" s="23" t="s">
        <v>1465</v>
      </c>
      <c r="BB467" s="23" t="s">
        <v>11087</v>
      </c>
      <c r="BF467" s="23" t="s">
        <v>10498</v>
      </c>
      <c r="BG467" s="1" t="s">
        <v>183</v>
      </c>
    </row>
    <row r="468" s="23" customFormat="true" ht="12.75" hidden="true" customHeight="false" outlineLevel="0" collapsed="false">
      <c r="A468" s="23" t="s">
        <v>2381</v>
      </c>
      <c r="B468" s="23" t="s">
        <v>2382</v>
      </c>
      <c r="C468" s="40" t="s">
        <v>177</v>
      </c>
      <c r="D468" s="23" t="s">
        <v>82</v>
      </c>
      <c r="E468" s="23" t="s">
        <v>2383</v>
      </c>
      <c r="F468" s="23" t="s">
        <v>2384</v>
      </c>
      <c r="G468" s="23" t="n">
        <v>31</v>
      </c>
      <c r="H468" s="23" t="n">
        <v>1000</v>
      </c>
      <c r="I468" s="41" t="s">
        <v>188</v>
      </c>
      <c r="K468" s="23" t="n">
        <v>0</v>
      </c>
      <c r="L468" s="23" t="n">
        <v>1734</v>
      </c>
      <c r="M468" s="23" t="n">
        <v>0</v>
      </c>
      <c r="N468" s="23" t="n">
        <v>0</v>
      </c>
      <c r="O468" s="23" t="n">
        <f aca="false">K468+L468</f>
        <v>1734</v>
      </c>
      <c r="P468" s="23" t="n">
        <f aca="false">K468+L468+M468+N468</f>
        <v>1734</v>
      </c>
      <c r="Q468" s="23" t="n">
        <v>429</v>
      </c>
      <c r="R468" s="23" t="n">
        <v>0</v>
      </c>
      <c r="S468" s="23" t="n">
        <v>0</v>
      </c>
      <c r="T468" s="23" t="n">
        <v>0</v>
      </c>
      <c r="U468" s="23" t="n">
        <f aca="false">IF(I468="delivery",O468-SUM(Q468+R468),IF(I468="PO",P468-SUM(Q468:R468)))</f>
        <v>1305</v>
      </c>
      <c r="V468" s="43" t="n">
        <v>0.5</v>
      </c>
      <c r="W468" s="43" t="n">
        <v>0.5</v>
      </c>
      <c r="X468" s="43" t="n">
        <f aca="false">W468-V468</f>
        <v>0</v>
      </c>
      <c r="Y468" s="43"/>
      <c r="Z468" s="43"/>
      <c r="AA468" s="43"/>
      <c r="AB468" s="43"/>
      <c r="AC468" s="43" t="s">
        <v>10482</v>
      </c>
      <c r="AD468" s="43"/>
      <c r="AE468" s="43"/>
      <c r="AF468" s="43" t="s">
        <v>10502</v>
      </c>
      <c r="AG468" s="43" t="n">
        <v>0.5</v>
      </c>
      <c r="AH468" s="43" t="s">
        <v>11111</v>
      </c>
      <c r="AI468" s="63" t="n">
        <v>1000</v>
      </c>
      <c r="AJ468" s="63" t="n">
        <v>4</v>
      </c>
      <c r="AK468" s="43"/>
      <c r="AL468" s="43"/>
      <c r="AM468" s="43"/>
      <c r="AN468" s="43"/>
      <c r="AO468" s="43" t="s">
        <v>82</v>
      </c>
      <c r="AP468" s="23" t="s">
        <v>181</v>
      </c>
      <c r="BF468" s="23" t="s">
        <v>10498</v>
      </c>
      <c r="BG468" s="1" t="s">
        <v>183</v>
      </c>
    </row>
    <row r="469" s="23" customFormat="true" ht="12.75" hidden="true" customHeight="false" outlineLevel="0" collapsed="false">
      <c r="A469" s="23" t="s">
        <v>2390</v>
      </c>
      <c r="B469" s="23" t="s">
        <v>2391</v>
      </c>
      <c r="C469" s="40" t="s">
        <v>177</v>
      </c>
      <c r="D469" s="23" t="s">
        <v>82</v>
      </c>
      <c r="E469" s="23" t="s">
        <v>2392</v>
      </c>
      <c r="F469" s="23" t="s">
        <v>2393</v>
      </c>
      <c r="G469" s="23" t="n">
        <v>21</v>
      </c>
      <c r="H469" s="23" t="n">
        <v>5000</v>
      </c>
      <c r="I469" s="41" t="s">
        <v>188</v>
      </c>
      <c r="K469" s="23" t="n">
        <v>0</v>
      </c>
      <c r="L469" s="23" t="n">
        <v>2508</v>
      </c>
      <c r="M469" s="23" t="n">
        <v>0</v>
      </c>
      <c r="N469" s="23" t="n">
        <v>0</v>
      </c>
      <c r="O469" s="23" t="n">
        <f aca="false">K469+L469</f>
        <v>2508</v>
      </c>
      <c r="P469" s="23" t="n">
        <f aca="false">K469+L469+M469+N469</f>
        <v>2508</v>
      </c>
      <c r="Q469" s="23" t="n">
        <v>98</v>
      </c>
      <c r="R469" s="23" t="n">
        <v>96</v>
      </c>
      <c r="S469" s="23" t="n">
        <v>48</v>
      </c>
      <c r="T469" s="23" t="n">
        <v>72</v>
      </c>
      <c r="U469" s="23" t="n">
        <f aca="false">IF(I469="delivery",O469-SUM(Q469+R469),IF(I469="PO",P469-SUM(Q469:R469)))</f>
        <v>2314</v>
      </c>
      <c r="V469" s="43" t="n">
        <v>0.6</v>
      </c>
      <c r="W469" s="43" t="n">
        <v>0.6</v>
      </c>
      <c r="X469" s="43" t="n">
        <f aca="false">W469-V469</f>
        <v>0</v>
      </c>
      <c r="Y469" s="43"/>
      <c r="Z469" s="43"/>
      <c r="AA469" s="43" t="n">
        <v>0.93</v>
      </c>
      <c r="AB469" s="43"/>
      <c r="AC469" s="43" t="s">
        <v>10482</v>
      </c>
      <c r="AD469" s="43"/>
      <c r="AE469" s="43"/>
      <c r="AF469" s="43"/>
      <c r="AG469" s="43" t="n">
        <v>0.6</v>
      </c>
      <c r="AH469" s="43" t="s">
        <v>11112</v>
      </c>
      <c r="AI469" s="63" t="s">
        <v>11010</v>
      </c>
      <c r="AJ469" s="63" t="s">
        <v>11113</v>
      </c>
      <c r="AK469" s="43"/>
      <c r="AL469" s="43"/>
      <c r="AM469" s="43"/>
      <c r="AN469" s="43"/>
      <c r="AO469" s="43" t="s">
        <v>82</v>
      </c>
      <c r="AP469" s="23" t="s">
        <v>2389</v>
      </c>
      <c r="BF469" s="23" t="s">
        <v>10498</v>
      </c>
      <c r="BG469" s="1" t="s">
        <v>183</v>
      </c>
    </row>
    <row r="470" s="23" customFormat="true" ht="12.75" hidden="true" customHeight="false" outlineLevel="0" collapsed="false">
      <c r="A470" s="23" t="s">
        <v>2394</v>
      </c>
      <c r="B470" s="23" t="s">
        <v>2395</v>
      </c>
      <c r="C470" s="40" t="s">
        <v>177</v>
      </c>
      <c r="D470" s="23" t="s">
        <v>82</v>
      </c>
      <c r="E470" s="23" t="s">
        <v>2396</v>
      </c>
      <c r="F470" s="23" t="s">
        <v>2397</v>
      </c>
      <c r="G470" s="23" t="n">
        <v>21</v>
      </c>
      <c r="H470" s="23" t="n">
        <v>5000</v>
      </c>
      <c r="I470" s="41" t="s">
        <v>188</v>
      </c>
      <c r="K470" s="23" t="n">
        <v>0</v>
      </c>
      <c r="L470" s="23" t="n">
        <v>1765</v>
      </c>
      <c r="M470" s="23" t="n">
        <v>0</v>
      </c>
      <c r="N470" s="23" t="n">
        <v>0</v>
      </c>
      <c r="O470" s="23" t="n">
        <f aca="false">K470+L470</f>
        <v>1765</v>
      </c>
      <c r="P470" s="23" t="n">
        <f aca="false">K470+L470+M470+N470</f>
        <v>1765</v>
      </c>
      <c r="Q470" s="23" t="n">
        <v>86</v>
      </c>
      <c r="R470" s="23" t="n">
        <v>54</v>
      </c>
      <c r="S470" s="23" t="n">
        <v>42</v>
      </c>
      <c r="T470" s="23" t="n">
        <v>38</v>
      </c>
      <c r="U470" s="23" t="n">
        <f aca="false">IF(I470="delivery",O470-SUM(Q470+R470),IF(I470="PO",P470-SUM(Q470:R470)))</f>
        <v>1625</v>
      </c>
      <c r="V470" s="43" t="n">
        <v>0.6</v>
      </c>
      <c r="W470" s="43" t="n">
        <v>0.6</v>
      </c>
      <c r="X470" s="43" t="n">
        <f aca="false">W470-V470</f>
        <v>0</v>
      </c>
      <c r="Y470" s="43"/>
      <c r="Z470" s="43"/>
      <c r="AA470" s="43" t="n">
        <v>0.93</v>
      </c>
      <c r="AB470" s="43"/>
      <c r="AC470" s="43" t="s">
        <v>10482</v>
      </c>
      <c r="AD470" s="43"/>
      <c r="AE470" s="43"/>
      <c r="AF470" s="43"/>
      <c r="AG470" s="43" t="n">
        <v>0.6</v>
      </c>
      <c r="AH470" s="43" t="s">
        <v>11114</v>
      </c>
      <c r="AI470" s="63" t="s">
        <v>11017</v>
      </c>
      <c r="AJ470" s="63" t="s">
        <v>11113</v>
      </c>
      <c r="AK470" s="43"/>
      <c r="AL470" s="43"/>
      <c r="AM470" s="43"/>
      <c r="AN470" s="43"/>
      <c r="AO470" s="43" t="s">
        <v>82</v>
      </c>
      <c r="AP470" s="23" t="s">
        <v>2389</v>
      </c>
      <c r="AQ470" s="23" t="s">
        <v>11115</v>
      </c>
      <c r="BF470" s="23" t="s">
        <v>10498</v>
      </c>
      <c r="BG470" s="1" t="s">
        <v>183</v>
      </c>
    </row>
    <row r="471" s="23" customFormat="true" ht="12.75" hidden="false" customHeight="false" outlineLevel="0" collapsed="false">
      <c r="A471" s="23" t="s">
        <v>2398</v>
      </c>
      <c r="B471" s="23" t="s">
        <v>2399</v>
      </c>
      <c r="C471" s="40" t="s">
        <v>177</v>
      </c>
      <c r="D471" s="23" t="s">
        <v>1471</v>
      </c>
      <c r="E471" s="23" t="s">
        <v>2400</v>
      </c>
      <c r="F471" s="23" t="s">
        <v>2401</v>
      </c>
      <c r="G471" s="23" t="n">
        <v>23</v>
      </c>
      <c r="H471" s="23" t="n">
        <v>1000</v>
      </c>
      <c r="I471" s="41" t="s">
        <v>188</v>
      </c>
      <c r="K471" s="23" t="n">
        <v>0</v>
      </c>
      <c r="L471" s="23" t="n">
        <v>516</v>
      </c>
      <c r="M471" s="23" t="n">
        <v>0</v>
      </c>
      <c r="N471" s="23" t="n">
        <v>0</v>
      </c>
      <c r="O471" s="23" t="n">
        <f aca="false">K471+L471</f>
        <v>516</v>
      </c>
      <c r="P471" s="23" t="n">
        <f aca="false">K471+L471+M471+N471</f>
        <v>516</v>
      </c>
      <c r="Q471" s="23" t="n">
        <v>158</v>
      </c>
      <c r="R471" s="23" t="n">
        <v>371</v>
      </c>
      <c r="S471" s="23" t="n">
        <v>225</v>
      </c>
      <c r="T471" s="23" t="n">
        <v>133</v>
      </c>
      <c r="U471" s="23" t="n">
        <f aca="false">IF(I471="delivery",O471-SUM(Q471+R471),IF(I471="PO",P471-SUM(Q471:R471)))</f>
        <v>-13</v>
      </c>
      <c r="V471" s="43" t="n">
        <v>0.2</v>
      </c>
      <c r="W471" s="43" t="n">
        <v>0.2</v>
      </c>
      <c r="X471" s="43" t="n">
        <f aca="false">W471-V471</f>
        <v>0</v>
      </c>
      <c r="Y471" s="43"/>
      <c r="Z471" s="43"/>
      <c r="AA471" s="43"/>
      <c r="AB471" s="43"/>
      <c r="AC471" s="43" t="s">
        <v>10482</v>
      </c>
      <c r="AD471" s="43"/>
      <c r="AE471" s="43"/>
      <c r="AF471" s="43"/>
      <c r="AG471" s="43" t="n">
        <v>0.2</v>
      </c>
      <c r="AH471" s="43" t="s">
        <v>11086</v>
      </c>
      <c r="AI471" s="63" t="n">
        <v>1000</v>
      </c>
      <c r="AJ471" s="63" t="n">
        <v>2</v>
      </c>
      <c r="AK471" s="43"/>
      <c r="AL471" s="43"/>
      <c r="AM471" s="43"/>
      <c r="AN471" s="43"/>
      <c r="AO471" s="43" t="s">
        <v>1471</v>
      </c>
      <c r="AP471" s="23" t="s">
        <v>1474</v>
      </c>
      <c r="AT471" s="23" t="s">
        <v>10942</v>
      </c>
      <c r="AV471" s="23" t="n">
        <v>0.2</v>
      </c>
      <c r="AW471" s="23" t="s">
        <v>11087</v>
      </c>
      <c r="AX471" s="23" t="s">
        <v>2399</v>
      </c>
      <c r="AY471" s="23" t="n">
        <v>1000</v>
      </c>
      <c r="AZ471" s="23" t="n">
        <v>5</v>
      </c>
      <c r="BA471" s="23" t="s">
        <v>1465</v>
      </c>
      <c r="BB471" s="23" t="s">
        <v>11087</v>
      </c>
      <c r="BF471" s="23" t="s">
        <v>10498</v>
      </c>
      <c r="BG471" s="1" t="s">
        <v>183</v>
      </c>
    </row>
    <row r="472" s="23" customFormat="true" ht="12.75" hidden="false" customHeight="false" outlineLevel="0" collapsed="false">
      <c r="A472" s="23" t="s">
        <v>2402</v>
      </c>
      <c r="B472" s="23" t="s">
        <v>2403</v>
      </c>
      <c r="C472" s="40" t="s">
        <v>177</v>
      </c>
      <c r="D472" s="23" t="s">
        <v>1471</v>
      </c>
      <c r="E472" s="23" t="s">
        <v>2404</v>
      </c>
      <c r="F472" s="23" t="s">
        <v>2405</v>
      </c>
      <c r="G472" s="23" t="n">
        <v>23</v>
      </c>
      <c r="H472" s="23" t="n">
        <v>1000</v>
      </c>
      <c r="I472" s="41" t="s">
        <v>188</v>
      </c>
      <c r="K472" s="23" t="n">
        <v>0</v>
      </c>
      <c r="L472" s="23" t="n">
        <v>1022</v>
      </c>
      <c r="M472" s="23" t="n">
        <v>0</v>
      </c>
      <c r="N472" s="23" t="n">
        <v>0</v>
      </c>
      <c r="O472" s="23" t="n">
        <f aca="false">K472+L472</f>
        <v>1022</v>
      </c>
      <c r="P472" s="23" t="n">
        <f aca="false">K472+L472+M472+N472</f>
        <v>1022</v>
      </c>
      <c r="Q472" s="23" t="n">
        <v>589</v>
      </c>
      <c r="R472" s="23" t="n">
        <v>302</v>
      </c>
      <c r="S472" s="23" t="n">
        <v>214</v>
      </c>
      <c r="T472" s="23" t="n">
        <v>169</v>
      </c>
      <c r="U472" s="23" t="n">
        <f aca="false">IF(I472="delivery",O472-SUM(Q472+R472),IF(I472="PO",P472-SUM(Q472:R472)))</f>
        <v>131</v>
      </c>
      <c r="V472" s="43" t="n">
        <v>0.2</v>
      </c>
      <c r="W472" s="43" t="n">
        <v>0.2</v>
      </c>
      <c r="X472" s="43" t="n">
        <f aca="false">W472-V472</f>
        <v>0</v>
      </c>
      <c r="Y472" s="43"/>
      <c r="Z472" s="43"/>
      <c r="AA472" s="43"/>
      <c r="AB472" s="43"/>
      <c r="AC472" s="43" t="s">
        <v>10482</v>
      </c>
      <c r="AD472" s="43"/>
      <c r="AE472" s="43"/>
      <c r="AF472" s="43"/>
      <c r="AG472" s="43" t="n">
        <v>0.2</v>
      </c>
      <c r="AH472" s="43"/>
      <c r="AI472" s="63"/>
      <c r="AJ472" s="63"/>
      <c r="AK472" s="43"/>
      <c r="AL472" s="43"/>
      <c r="AM472" s="43" t="s">
        <v>10933</v>
      </c>
      <c r="AN472" s="43"/>
      <c r="AO472" s="43" t="s">
        <v>1471</v>
      </c>
      <c r="AP472" s="23" t="s">
        <v>1474</v>
      </c>
      <c r="AT472" s="23" t="s">
        <v>10959</v>
      </c>
      <c r="AV472" s="23" t="n">
        <v>0.2</v>
      </c>
      <c r="AW472" s="23" t="s">
        <v>11087</v>
      </c>
      <c r="AX472" s="23" t="s">
        <v>2403</v>
      </c>
      <c r="AY472" s="23" t="n">
        <v>1000</v>
      </c>
      <c r="AZ472" s="23" t="n">
        <v>2</v>
      </c>
      <c r="BA472" s="23" t="s">
        <v>1465</v>
      </c>
      <c r="BB472" s="23" t="s">
        <v>11087</v>
      </c>
      <c r="BF472" s="23" t="s">
        <v>10498</v>
      </c>
      <c r="BG472" s="1" t="s">
        <v>183</v>
      </c>
    </row>
    <row r="473" s="23" customFormat="true" ht="12.75" hidden="false" customHeight="false" outlineLevel="0" collapsed="false">
      <c r="A473" s="23" t="s">
        <v>2406</v>
      </c>
      <c r="B473" s="23" t="s">
        <v>2407</v>
      </c>
      <c r="C473" s="40" t="s">
        <v>177</v>
      </c>
      <c r="D473" s="23" t="s">
        <v>1471</v>
      </c>
      <c r="E473" s="23" t="s">
        <v>2408</v>
      </c>
      <c r="F473" s="23" t="s">
        <v>2409</v>
      </c>
      <c r="G473" s="23" t="n">
        <v>23</v>
      </c>
      <c r="H473" s="23" t="n">
        <v>1000</v>
      </c>
      <c r="I473" s="41" t="s">
        <v>188</v>
      </c>
      <c r="K473" s="23" t="n">
        <v>0</v>
      </c>
      <c r="L473" s="23" t="n">
        <v>1423</v>
      </c>
      <c r="M473" s="23" t="n">
        <v>0</v>
      </c>
      <c r="N473" s="23" t="n">
        <v>0</v>
      </c>
      <c r="O473" s="23" t="n">
        <f aca="false">K473+L473</f>
        <v>1423</v>
      </c>
      <c r="P473" s="23" t="n">
        <f aca="false">K473+L473+M473+N473</f>
        <v>1423</v>
      </c>
      <c r="Q473" s="23" t="n">
        <v>2257</v>
      </c>
      <c r="R473" s="23" t="n">
        <v>1004</v>
      </c>
      <c r="S473" s="23" t="n">
        <v>643</v>
      </c>
      <c r="T473" s="23" t="n">
        <v>463</v>
      </c>
      <c r="U473" s="23" t="n">
        <f aca="false">IF(I473="delivery",O473-SUM(Q473+R473),IF(I473="PO",P473-SUM(Q473:R473)))</f>
        <v>-1838</v>
      </c>
      <c r="V473" s="43" t="n">
        <v>0.2</v>
      </c>
      <c r="W473" s="43" t="n">
        <v>0.196</v>
      </c>
      <c r="X473" s="43" t="n">
        <f aca="false">W473-V473</f>
        <v>-0.004</v>
      </c>
      <c r="Y473" s="43"/>
      <c r="Z473" s="43"/>
      <c r="AA473" s="43" t="n">
        <v>0.2</v>
      </c>
      <c r="AB473" s="43"/>
      <c r="AC473" s="43" t="s">
        <v>10482</v>
      </c>
      <c r="AD473" s="43"/>
      <c r="AE473" s="43"/>
      <c r="AF473" s="43"/>
      <c r="AG473" s="43" t="n">
        <v>0.196</v>
      </c>
      <c r="AH473" s="43" t="s">
        <v>11086</v>
      </c>
      <c r="AI473" s="63" t="n">
        <v>1000</v>
      </c>
      <c r="AJ473" s="63" t="n">
        <v>2</v>
      </c>
      <c r="AK473" s="43"/>
      <c r="AL473" s="43"/>
      <c r="AM473" s="43"/>
      <c r="AN473" s="43"/>
      <c r="AO473" s="43" t="s">
        <v>1471</v>
      </c>
      <c r="AP473" s="23" t="s">
        <v>1474</v>
      </c>
      <c r="AT473" s="23" t="s">
        <v>10934</v>
      </c>
      <c r="AV473" s="23" t="n">
        <v>0.15</v>
      </c>
      <c r="AW473" s="23" t="s">
        <v>11087</v>
      </c>
      <c r="AX473" s="23" t="s">
        <v>2407</v>
      </c>
      <c r="AY473" s="23" t="n">
        <v>5000</v>
      </c>
      <c r="AZ473" s="23" t="n">
        <v>2</v>
      </c>
      <c r="BA473" s="23" t="s">
        <v>177</v>
      </c>
      <c r="BB473" s="23" t="s">
        <v>11087</v>
      </c>
      <c r="BF473" s="23" t="s">
        <v>10498</v>
      </c>
      <c r="BG473" s="1" t="s">
        <v>183</v>
      </c>
    </row>
    <row r="474" s="23" customFormat="true" ht="12.75" hidden="false" customHeight="false" outlineLevel="0" collapsed="false">
      <c r="A474" s="23" t="s">
        <v>2410</v>
      </c>
      <c r="B474" s="23" t="s">
        <v>2411</v>
      </c>
      <c r="C474" s="40" t="s">
        <v>177</v>
      </c>
      <c r="D474" s="23" t="s">
        <v>1471</v>
      </c>
      <c r="E474" s="23" t="s">
        <v>2412</v>
      </c>
      <c r="F474" s="23" t="s">
        <v>2413</v>
      </c>
      <c r="G474" s="23" t="n">
        <v>23</v>
      </c>
      <c r="H474" s="23" t="n">
        <v>1000</v>
      </c>
      <c r="I474" s="41" t="s">
        <v>188</v>
      </c>
      <c r="K474" s="23" t="n">
        <v>0</v>
      </c>
      <c r="L474" s="23" t="n">
        <v>1082</v>
      </c>
      <c r="M474" s="23" t="n">
        <v>0</v>
      </c>
      <c r="N474" s="23" t="n">
        <v>0</v>
      </c>
      <c r="O474" s="23" t="n">
        <f aca="false">K474+L474</f>
        <v>1082</v>
      </c>
      <c r="P474" s="23" t="n">
        <f aca="false">K474+L474+M474+N474</f>
        <v>1082</v>
      </c>
      <c r="Q474" s="23" t="n">
        <v>302</v>
      </c>
      <c r="R474" s="23" t="n">
        <v>90</v>
      </c>
      <c r="S474" s="23" t="n">
        <v>74</v>
      </c>
      <c r="T474" s="23" t="n">
        <v>76</v>
      </c>
      <c r="U474" s="23" t="n">
        <f aca="false">IF(I474="delivery",O474-SUM(Q474+R474),IF(I474="PO",P474-SUM(Q474:R474)))</f>
        <v>690</v>
      </c>
      <c r="V474" s="43" t="n">
        <v>0.2</v>
      </c>
      <c r="W474" s="43" t="n">
        <v>0.2</v>
      </c>
      <c r="X474" s="43" t="n">
        <f aca="false">W474-V474</f>
        <v>0</v>
      </c>
      <c r="Y474" s="43"/>
      <c r="Z474" s="43"/>
      <c r="AA474" s="43" t="n">
        <v>0.2</v>
      </c>
      <c r="AB474" s="43"/>
      <c r="AC474" s="43" t="s">
        <v>10482</v>
      </c>
      <c r="AD474" s="43"/>
      <c r="AE474" s="43"/>
      <c r="AF474" s="43"/>
      <c r="AG474" s="43" t="n">
        <v>0.2</v>
      </c>
      <c r="AH474" s="43"/>
      <c r="AI474" s="63"/>
      <c r="AJ474" s="63"/>
      <c r="AK474" s="43"/>
      <c r="AL474" s="43"/>
      <c r="AM474" s="43" t="s">
        <v>10933</v>
      </c>
      <c r="AN474" s="43"/>
      <c r="AO474" s="43" t="s">
        <v>1471</v>
      </c>
      <c r="AP474" s="23" t="s">
        <v>1474</v>
      </c>
      <c r="AT474" s="23" t="s">
        <v>10959</v>
      </c>
      <c r="AV474" s="23" t="n">
        <v>0.2</v>
      </c>
      <c r="AW474" s="23" t="s">
        <v>11087</v>
      </c>
      <c r="AX474" s="23" t="s">
        <v>2411</v>
      </c>
      <c r="AY474" s="23" t="n">
        <v>1000</v>
      </c>
      <c r="AZ474" s="23" t="n">
        <v>8</v>
      </c>
      <c r="BA474" s="23" t="s">
        <v>1465</v>
      </c>
      <c r="BB474" s="23" t="s">
        <v>11087</v>
      </c>
      <c r="BF474" s="23" t="s">
        <v>10498</v>
      </c>
      <c r="BG474" s="1" t="s">
        <v>183</v>
      </c>
    </row>
    <row r="475" s="23" customFormat="true" ht="12.75" hidden="false" customHeight="false" outlineLevel="0" collapsed="false">
      <c r="A475" s="23" t="s">
        <v>2414</v>
      </c>
      <c r="B475" s="23" t="s">
        <v>2415</v>
      </c>
      <c r="C475" s="40" t="s">
        <v>177</v>
      </c>
      <c r="D475" s="23" t="s">
        <v>1471</v>
      </c>
      <c r="E475" s="23" t="s">
        <v>2416</v>
      </c>
      <c r="F475" s="23" t="s">
        <v>2417</v>
      </c>
      <c r="G475" s="23" t="n">
        <v>23</v>
      </c>
      <c r="H475" s="23" t="n">
        <v>1000</v>
      </c>
      <c r="I475" s="41" t="s">
        <v>188</v>
      </c>
      <c r="K475" s="23" t="n">
        <v>0</v>
      </c>
      <c r="L475" s="23" t="n">
        <v>262</v>
      </c>
      <c r="M475" s="23" t="n">
        <v>0</v>
      </c>
      <c r="N475" s="23" t="n">
        <v>0</v>
      </c>
      <c r="O475" s="23" t="n">
        <f aca="false">K475+L475</f>
        <v>262</v>
      </c>
      <c r="P475" s="23" t="n">
        <f aca="false">K475+L475+M475+N475</f>
        <v>262</v>
      </c>
      <c r="Q475" s="23" t="n">
        <v>143</v>
      </c>
      <c r="R475" s="23" t="n">
        <v>0</v>
      </c>
      <c r="S475" s="23" t="n">
        <v>0</v>
      </c>
      <c r="T475" s="23" t="n">
        <v>0</v>
      </c>
      <c r="U475" s="23" t="n">
        <f aca="false">IF(I475="delivery",O475-SUM(Q475+R475),IF(I475="PO",P475-SUM(Q475:R475)))</f>
        <v>119</v>
      </c>
      <c r="V475" s="43" t="n">
        <v>0.2</v>
      </c>
      <c r="W475" s="43" t="n">
        <v>0.2</v>
      </c>
      <c r="X475" s="43" t="n">
        <f aca="false">W475-V475</f>
        <v>0</v>
      </c>
      <c r="Y475" s="43"/>
      <c r="Z475" s="43"/>
      <c r="AA475" s="43"/>
      <c r="AB475" s="43"/>
      <c r="AC475" s="43" t="s">
        <v>10482</v>
      </c>
      <c r="AD475" s="43"/>
      <c r="AE475" s="43"/>
      <c r="AF475" s="43"/>
      <c r="AG475" s="43" t="n">
        <v>0.2</v>
      </c>
      <c r="AH475" s="43"/>
      <c r="AI475" s="63"/>
      <c r="AJ475" s="63"/>
      <c r="AK475" s="43"/>
      <c r="AL475" s="43"/>
      <c r="AM475" s="43" t="s">
        <v>10933</v>
      </c>
      <c r="AN475" s="43"/>
      <c r="AO475" s="43" t="s">
        <v>1471</v>
      </c>
      <c r="AP475" s="23" t="s">
        <v>1474</v>
      </c>
      <c r="AT475" s="23" t="s">
        <v>10959</v>
      </c>
      <c r="AV475" s="23" t="n">
        <v>0.2</v>
      </c>
      <c r="AW475" s="23" t="s">
        <v>11087</v>
      </c>
      <c r="AX475" s="23" t="s">
        <v>2415</v>
      </c>
      <c r="AY475" s="23" t="n">
        <v>1000</v>
      </c>
      <c r="AZ475" s="23" t="n">
        <v>8</v>
      </c>
      <c r="BA475" s="23" t="s">
        <v>1465</v>
      </c>
      <c r="BB475" s="23" t="s">
        <v>11087</v>
      </c>
      <c r="BF475" s="23" t="s">
        <v>10498</v>
      </c>
      <c r="BG475" s="1" t="s">
        <v>183</v>
      </c>
    </row>
    <row r="476" s="23" customFormat="true" ht="12.75" hidden="true" customHeight="false" outlineLevel="0" collapsed="false">
      <c r="A476" s="23" t="s">
        <v>2418</v>
      </c>
      <c r="B476" s="23" t="s">
        <v>2419</v>
      </c>
      <c r="C476" s="40" t="s">
        <v>177</v>
      </c>
      <c r="D476" s="23" t="s">
        <v>82</v>
      </c>
      <c r="E476" s="23" t="s">
        <v>2420</v>
      </c>
      <c r="F476" s="23" t="s">
        <v>2421</v>
      </c>
      <c r="G476" s="23" t="n">
        <v>21</v>
      </c>
      <c r="H476" s="23" t="n">
        <v>5000</v>
      </c>
      <c r="I476" s="41" t="s">
        <v>188</v>
      </c>
      <c r="K476" s="23" t="n">
        <v>0</v>
      </c>
      <c r="L476" s="23" t="n">
        <v>1913</v>
      </c>
      <c r="M476" s="23" t="n">
        <v>5114</v>
      </c>
      <c r="N476" s="23" t="n">
        <v>0</v>
      </c>
      <c r="O476" s="23" t="n">
        <f aca="false">K476+L476</f>
        <v>1913</v>
      </c>
      <c r="P476" s="23" t="n">
        <f aca="false">K476+L476+M476+N476</f>
        <v>7027</v>
      </c>
      <c r="Q476" s="23" t="n">
        <v>2142</v>
      </c>
      <c r="R476" s="23" t="n">
        <v>1750</v>
      </c>
      <c r="S476" s="23" t="n">
        <v>1850</v>
      </c>
      <c r="T476" s="23" t="n">
        <v>2420</v>
      </c>
      <c r="U476" s="23" t="n">
        <f aca="false">IF(I476="delivery",O476-SUM(Q476+R476),IF(I476="PO",P476-SUM(Q476:R476)))</f>
        <v>3135</v>
      </c>
      <c r="V476" s="43" t="n">
        <v>0.3592</v>
      </c>
      <c r="W476" s="43" t="n">
        <v>0.3592</v>
      </c>
      <c r="X476" s="43" t="n">
        <f aca="false">W476-V476</f>
        <v>0</v>
      </c>
      <c r="Y476" s="43"/>
      <c r="Z476" s="43"/>
      <c r="AA476" s="43" t="n">
        <v>0.45</v>
      </c>
      <c r="AB476" s="43"/>
      <c r="AC476" s="43" t="s">
        <v>10482</v>
      </c>
      <c r="AD476" s="43"/>
      <c r="AE476" s="43"/>
      <c r="AF476" s="43"/>
      <c r="AG476" s="43" t="n">
        <v>0.3592</v>
      </c>
      <c r="AH476" s="43" t="s">
        <v>11116</v>
      </c>
      <c r="AI476" s="63" t="s">
        <v>10824</v>
      </c>
      <c r="AJ476" s="63" t="s">
        <v>11113</v>
      </c>
      <c r="AK476" s="43"/>
      <c r="AL476" s="43"/>
      <c r="AM476" s="43"/>
      <c r="AN476" s="43"/>
      <c r="AO476" s="43" t="s">
        <v>82</v>
      </c>
      <c r="AP476" s="23" t="s">
        <v>2389</v>
      </c>
      <c r="BF476" s="23" t="s">
        <v>10498</v>
      </c>
      <c r="BG476" s="1" t="s">
        <v>183</v>
      </c>
    </row>
    <row r="477" s="23" customFormat="true" ht="12.75" hidden="true" customHeight="false" outlineLevel="0" collapsed="false">
      <c r="A477" s="23" t="s">
        <v>2422</v>
      </c>
      <c r="B477" s="23" t="s">
        <v>2423</v>
      </c>
      <c r="C477" s="40" t="s">
        <v>177</v>
      </c>
      <c r="D477" s="23" t="s">
        <v>82</v>
      </c>
      <c r="E477" s="23" t="s">
        <v>2424</v>
      </c>
      <c r="F477" s="23" t="s">
        <v>2425</v>
      </c>
      <c r="G477" s="23" t="n">
        <v>71</v>
      </c>
      <c r="H477" s="23" t="n">
        <v>5000</v>
      </c>
      <c r="I477" s="41" t="s">
        <v>188</v>
      </c>
      <c r="K477" s="23" t="n">
        <v>0</v>
      </c>
      <c r="L477" s="23" t="n">
        <v>4962</v>
      </c>
      <c r="M477" s="23" t="n">
        <v>56</v>
      </c>
      <c r="N477" s="23" t="n">
        <v>0</v>
      </c>
      <c r="O477" s="23" t="n">
        <f aca="false">K477+L477</f>
        <v>4962</v>
      </c>
      <c r="P477" s="23" t="n">
        <f aca="false">K477+L477+M477+N477</f>
        <v>5018</v>
      </c>
      <c r="Q477" s="23" t="n">
        <v>2268</v>
      </c>
      <c r="R477" s="23" t="n">
        <v>1750</v>
      </c>
      <c r="S477" s="23" t="n">
        <v>1850</v>
      </c>
      <c r="T477" s="23" t="n">
        <v>2420</v>
      </c>
      <c r="U477" s="23" t="n">
        <f aca="false">IF(I477="delivery",O477-SUM(Q477+R477),IF(I477="PO",P477-SUM(Q477:R477)))</f>
        <v>1000</v>
      </c>
      <c r="V477" s="43" t="n">
        <v>0.32</v>
      </c>
      <c r="W477" s="43" t="n">
        <v>0.32</v>
      </c>
      <c r="X477" s="43" t="n">
        <f aca="false">W477-V477</f>
        <v>0</v>
      </c>
      <c r="Y477" s="43"/>
      <c r="Z477" s="43"/>
      <c r="AA477" s="43" t="n">
        <v>0.325</v>
      </c>
      <c r="AB477" s="43" t="n">
        <v>0.235</v>
      </c>
      <c r="AC477" s="43" t="s">
        <v>10482</v>
      </c>
      <c r="AD477" s="43"/>
      <c r="AE477" s="43"/>
      <c r="AF477" s="43"/>
      <c r="AG477" s="43" t="n">
        <v>0.235</v>
      </c>
      <c r="AH477" s="43" t="s">
        <v>11117</v>
      </c>
      <c r="AI477" s="63" t="s">
        <v>10824</v>
      </c>
      <c r="AJ477" s="63" t="s">
        <v>11118</v>
      </c>
      <c r="AK477" s="43"/>
      <c r="AL477" s="43"/>
      <c r="AM477" s="43"/>
      <c r="AN477" s="43"/>
      <c r="AO477" s="43" t="s">
        <v>82</v>
      </c>
      <c r="AP477" s="23" t="s">
        <v>2389</v>
      </c>
      <c r="BF477" s="23" t="s">
        <v>10498</v>
      </c>
      <c r="BG477" s="1" t="s">
        <v>183</v>
      </c>
    </row>
    <row r="478" s="23" customFormat="true" ht="12.75" hidden="true" customHeight="false" outlineLevel="0" collapsed="false">
      <c r="A478" s="23" t="s">
        <v>2426</v>
      </c>
      <c r="B478" s="23" t="s">
        <v>2427</v>
      </c>
      <c r="C478" s="40" t="s">
        <v>177</v>
      </c>
      <c r="D478" s="23" t="s">
        <v>82</v>
      </c>
      <c r="E478" s="23" t="s">
        <v>2428</v>
      </c>
      <c r="F478" s="23" t="s">
        <v>2429</v>
      </c>
      <c r="G478" s="23" t="n">
        <v>21</v>
      </c>
      <c r="H478" s="23" t="n">
        <v>5000</v>
      </c>
      <c r="I478" s="41" t="s">
        <v>188</v>
      </c>
      <c r="K478" s="23" t="n">
        <v>0</v>
      </c>
      <c r="L478" s="23" t="n">
        <v>1938</v>
      </c>
      <c r="M478" s="23" t="n">
        <v>0</v>
      </c>
      <c r="N478" s="23" t="n">
        <v>0</v>
      </c>
      <c r="O478" s="23" t="n">
        <f aca="false">K478+L478</f>
        <v>1938</v>
      </c>
      <c r="P478" s="23" t="n">
        <f aca="false">K478+L478+M478+N478</f>
        <v>1938</v>
      </c>
      <c r="Q478" s="23" t="n">
        <v>219</v>
      </c>
      <c r="R478" s="23" t="n">
        <v>134</v>
      </c>
      <c r="S478" s="23" t="n">
        <v>106</v>
      </c>
      <c r="T478" s="23" t="n">
        <v>116</v>
      </c>
      <c r="U478" s="23" t="n">
        <f aca="false">IF(I478="delivery",O478-SUM(Q478+R478),IF(I478="PO",P478-SUM(Q478:R478)))</f>
        <v>1585</v>
      </c>
      <c r="V478" s="43" t="n">
        <v>0.4</v>
      </c>
      <c r="W478" s="43" t="n">
        <v>0.4</v>
      </c>
      <c r="X478" s="43" t="n">
        <f aca="false">W478-V478</f>
        <v>0</v>
      </c>
      <c r="Y478" s="43"/>
      <c r="Z478" s="43"/>
      <c r="AA478" s="43" t="n">
        <v>0.55</v>
      </c>
      <c r="AB478" s="43"/>
      <c r="AC478" s="43" t="s">
        <v>10482</v>
      </c>
      <c r="AD478" s="43"/>
      <c r="AE478" s="43"/>
      <c r="AF478" s="43"/>
      <c r="AG478" s="43" t="n">
        <v>0.4</v>
      </c>
      <c r="AH478" s="43" t="s">
        <v>11119</v>
      </c>
      <c r="AI478" s="63" t="s">
        <v>10824</v>
      </c>
      <c r="AJ478" s="63" t="s">
        <v>11113</v>
      </c>
      <c r="AK478" s="43"/>
      <c r="AL478" s="43"/>
      <c r="AM478" s="43"/>
      <c r="AN478" s="43"/>
      <c r="AO478" s="43" t="s">
        <v>82</v>
      </c>
      <c r="AP478" s="23" t="s">
        <v>2389</v>
      </c>
      <c r="BF478" s="23" t="s">
        <v>10498</v>
      </c>
      <c r="BG478" s="1" t="s">
        <v>183</v>
      </c>
    </row>
    <row r="479" s="23" customFormat="true" ht="12.75" hidden="true" customHeight="false" outlineLevel="0" collapsed="false">
      <c r="A479" s="23" t="s">
        <v>2430</v>
      </c>
      <c r="B479" s="23" t="s">
        <v>2431</v>
      </c>
      <c r="C479" s="40" t="s">
        <v>177</v>
      </c>
      <c r="D479" s="23" t="s">
        <v>82</v>
      </c>
      <c r="E479" s="23" t="s">
        <v>2432</v>
      </c>
      <c r="F479" s="23" t="s">
        <v>2433</v>
      </c>
      <c r="G479" s="23" t="n">
        <v>21</v>
      </c>
      <c r="H479" s="23" t="n">
        <v>5000</v>
      </c>
      <c r="I479" s="41" t="s">
        <v>188</v>
      </c>
      <c r="K479" s="23" t="n">
        <v>0</v>
      </c>
      <c r="L479" s="23" t="n">
        <v>1842</v>
      </c>
      <c r="M479" s="23" t="n">
        <v>0</v>
      </c>
      <c r="N479" s="23" t="n">
        <v>0</v>
      </c>
      <c r="O479" s="23" t="n">
        <f aca="false">K479+L479</f>
        <v>1842</v>
      </c>
      <c r="P479" s="23" t="n">
        <f aca="false">K479+L479+M479+N479</f>
        <v>1842</v>
      </c>
      <c r="Q479" s="23" t="n">
        <v>2268</v>
      </c>
      <c r="R479" s="23" t="n">
        <v>0</v>
      </c>
      <c r="S479" s="23" t="n">
        <v>0</v>
      </c>
      <c r="T479" s="23" t="n">
        <v>0</v>
      </c>
      <c r="U479" s="23" t="n">
        <f aca="false">IF(I479="delivery",O479-SUM(Q479+R479),IF(I479="PO",P479-SUM(Q479:R479)))</f>
        <v>-426</v>
      </c>
      <c r="V479" s="43" t="n">
        <v>0.3301</v>
      </c>
      <c r="W479" s="43" t="n">
        <v>0.3301</v>
      </c>
      <c r="X479" s="43" t="n">
        <f aca="false">W479-V479</f>
        <v>0</v>
      </c>
      <c r="Y479" s="43"/>
      <c r="Z479" s="43"/>
      <c r="AA479" s="43" t="n">
        <v>0.415</v>
      </c>
      <c r="AB479" s="43"/>
      <c r="AC479" s="43" t="s">
        <v>10482</v>
      </c>
      <c r="AD479" s="43"/>
      <c r="AE479" s="43"/>
      <c r="AF479" s="43"/>
      <c r="AG479" s="43" t="n">
        <v>0.3301</v>
      </c>
      <c r="AH479" s="43" t="s">
        <v>11120</v>
      </c>
      <c r="AI479" s="63" t="s">
        <v>10824</v>
      </c>
      <c r="AJ479" s="63" t="s">
        <v>11113</v>
      </c>
      <c r="AK479" s="43"/>
      <c r="AL479" s="43"/>
      <c r="AM479" s="43"/>
      <c r="AN479" s="43"/>
      <c r="AO479" s="43" t="s">
        <v>82</v>
      </c>
      <c r="AP479" s="23" t="s">
        <v>2389</v>
      </c>
      <c r="BF479" s="23" t="s">
        <v>10498</v>
      </c>
      <c r="BG479" s="1" t="s">
        <v>183</v>
      </c>
    </row>
    <row r="480" s="23" customFormat="true" ht="12.75" hidden="true" customHeight="false" outlineLevel="0" collapsed="false">
      <c r="A480" s="23" t="s">
        <v>2434</v>
      </c>
      <c r="B480" s="23" t="s">
        <v>2435</v>
      </c>
      <c r="C480" s="40" t="s">
        <v>177</v>
      </c>
      <c r="D480" s="23" t="s">
        <v>82</v>
      </c>
      <c r="E480" s="23" t="s">
        <v>2436</v>
      </c>
      <c r="F480" s="23" t="s">
        <v>2437</v>
      </c>
      <c r="G480" s="23" t="n">
        <v>21</v>
      </c>
      <c r="H480" s="23" t="n">
        <v>1000</v>
      </c>
      <c r="I480" s="41" t="s">
        <v>188</v>
      </c>
      <c r="K480" s="23" t="n">
        <v>0</v>
      </c>
      <c r="L480" s="23" t="n">
        <v>983</v>
      </c>
      <c r="M480" s="23" t="n">
        <v>0</v>
      </c>
      <c r="N480" s="23" t="n">
        <v>0</v>
      </c>
      <c r="O480" s="23" t="n">
        <f aca="false">K480+L480</f>
        <v>983</v>
      </c>
      <c r="P480" s="23" t="n">
        <f aca="false">K480+L480+M480+N480</f>
        <v>983</v>
      </c>
      <c r="Q480" s="23" t="n">
        <v>129</v>
      </c>
      <c r="R480" s="23" t="n">
        <v>64</v>
      </c>
      <c r="S480" s="23" t="n">
        <v>56</v>
      </c>
      <c r="T480" s="23" t="n">
        <v>55</v>
      </c>
      <c r="U480" s="23" t="n">
        <f aca="false">IF(I480="delivery",O480-SUM(Q480+R480),IF(I480="PO",P480-SUM(Q480:R480)))</f>
        <v>790</v>
      </c>
      <c r="V480" s="43" t="n">
        <v>0.41</v>
      </c>
      <c r="W480" s="43" t="n">
        <v>0.41</v>
      </c>
      <c r="X480" s="43" t="n">
        <f aca="false">W480-V480</f>
        <v>0</v>
      </c>
      <c r="Y480" s="43"/>
      <c r="Z480" s="43"/>
      <c r="AA480" s="43" t="n">
        <v>0.41</v>
      </c>
      <c r="AB480" s="43" t="n">
        <v>0.41</v>
      </c>
      <c r="AC480" s="43" t="s">
        <v>10482</v>
      </c>
      <c r="AD480" s="43" t="s">
        <v>11121</v>
      </c>
      <c r="AE480" s="43" t="s">
        <v>11122</v>
      </c>
      <c r="AF480" s="43"/>
      <c r="AG480" s="43" t="n">
        <v>0.41</v>
      </c>
      <c r="AH480" s="43" t="s">
        <v>11123</v>
      </c>
      <c r="AI480" s="63" t="n">
        <v>1000</v>
      </c>
      <c r="AJ480" s="63" t="n">
        <v>2</v>
      </c>
      <c r="AK480" s="43" t="s">
        <v>2435</v>
      </c>
      <c r="AL480" s="43"/>
      <c r="AM480" s="43"/>
      <c r="AN480" s="43"/>
      <c r="AO480" s="43" t="s">
        <v>82</v>
      </c>
      <c r="AP480" s="23" t="s">
        <v>2389</v>
      </c>
      <c r="BF480" s="23" t="s">
        <v>10498</v>
      </c>
      <c r="BG480" s="1" t="s">
        <v>183</v>
      </c>
    </row>
    <row r="481" s="23" customFormat="true" ht="12.75" hidden="true" customHeight="false" outlineLevel="0" collapsed="false">
      <c r="A481" s="23" t="s">
        <v>2438</v>
      </c>
      <c r="B481" s="23" t="s">
        <v>2439</v>
      </c>
      <c r="C481" s="40" t="s">
        <v>177</v>
      </c>
      <c r="D481" s="23" t="s">
        <v>82</v>
      </c>
      <c r="E481" s="23" t="s">
        <v>2440</v>
      </c>
      <c r="F481" s="23" t="s">
        <v>2441</v>
      </c>
      <c r="G481" s="23" t="n">
        <v>21</v>
      </c>
      <c r="H481" s="23" t="n">
        <v>1000</v>
      </c>
      <c r="I481" s="41" t="s">
        <v>188</v>
      </c>
      <c r="K481" s="23" t="n">
        <v>0</v>
      </c>
      <c r="L481" s="23" t="n">
        <v>278</v>
      </c>
      <c r="M481" s="23" t="n">
        <v>0</v>
      </c>
      <c r="N481" s="23" t="n">
        <v>0</v>
      </c>
      <c r="O481" s="23" t="n">
        <f aca="false">K481+L481</f>
        <v>278</v>
      </c>
      <c r="P481" s="23" t="n">
        <f aca="false">K481+L481+M481+N481</f>
        <v>278</v>
      </c>
      <c r="Q481" s="23" t="n">
        <v>207</v>
      </c>
      <c r="R481" s="23" t="n">
        <v>558</v>
      </c>
      <c r="S481" s="23" t="n">
        <v>412</v>
      </c>
      <c r="T481" s="23" t="n">
        <v>382</v>
      </c>
      <c r="U481" s="23" t="n">
        <f aca="false">IF(I481="delivery",O481-SUM(Q481+R481),IF(I481="PO",P481-SUM(Q481:R481)))</f>
        <v>-487</v>
      </c>
      <c r="V481" s="43" t="n">
        <v>1.15</v>
      </c>
      <c r="W481" s="43" t="n">
        <v>1.15</v>
      </c>
      <c r="X481" s="43" t="n">
        <f aca="false">W481-V481</f>
        <v>0</v>
      </c>
      <c r="Y481" s="43"/>
      <c r="Z481" s="43"/>
      <c r="AA481" s="43"/>
      <c r="AB481" s="43"/>
      <c r="AC481" s="43" t="s">
        <v>10482</v>
      </c>
      <c r="AD481" s="43"/>
      <c r="AE481" s="43"/>
      <c r="AF481" s="43"/>
      <c r="AG481" s="43" t="n">
        <v>1.15</v>
      </c>
      <c r="AH481" s="43" t="s">
        <v>11124</v>
      </c>
      <c r="AI481" s="63" t="s">
        <v>10553</v>
      </c>
      <c r="AJ481" s="63" t="s">
        <v>11113</v>
      </c>
      <c r="AK481" s="43"/>
      <c r="AL481" s="43"/>
      <c r="AM481" s="43"/>
      <c r="AN481" s="43"/>
      <c r="AO481" s="43" t="s">
        <v>82</v>
      </c>
      <c r="AP481" s="23" t="s">
        <v>2389</v>
      </c>
      <c r="BF481" s="23" t="s">
        <v>10498</v>
      </c>
      <c r="BG481" s="1" t="s">
        <v>183</v>
      </c>
    </row>
    <row r="482" s="23" customFormat="true" ht="12.75" hidden="true" customHeight="false" outlineLevel="0" collapsed="false">
      <c r="A482" s="23" t="s">
        <v>2442</v>
      </c>
      <c r="B482" s="23" t="s">
        <v>2443</v>
      </c>
      <c r="C482" s="40" t="s">
        <v>177</v>
      </c>
      <c r="D482" s="23" t="s">
        <v>82</v>
      </c>
      <c r="E482" s="23" t="s">
        <v>2444</v>
      </c>
      <c r="F482" s="23" t="s">
        <v>2445</v>
      </c>
      <c r="G482" s="23" t="n">
        <v>21</v>
      </c>
      <c r="H482" s="23" t="n">
        <v>5000</v>
      </c>
      <c r="I482" s="41" t="s">
        <v>188</v>
      </c>
      <c r="K482" s="23" t="n">
        <v>0</v>
      </c>
      <c r="L482" s="23" t="n">
        <v>2892</v>
      </c>
      <c r="M482" s="23" t="n">
        <v>0</v>
      </c>
      <c r="N482" s="23" t="n">
        <v>0</v>
      </c>
      <c r="O482" s="23" t="n">
        <f aca="false">K482+L482</f>
        <v>2892</v>
      </c>
      <c r="P482" s="23" t="n">
        <f aca="false">K482+L482+M482+N482</f>
        <v>2892</v>
      </c>
      <c r="Q482" s="23" t="n">
        <v>93</v>
      </c>
      <c r="R482" s="23" t="n">
        <v>80</v>
      </c>
      <c r="S482" s="23" t="n">
        <v>64</v>
      </c>
      <c r="T482" s="23" t="n">
        <v>56</v>
      </c>
      <c r="U482" s="23" t="n">
        <f aca="false">IF(I482="delivery",O482-SUM(Q482+R482),IF(I482="PO",P482-SUM(Q482:R482)))</f>
        <v>2719</v>
      </c>
      <c r="V482" s="43" t="n">
        <v>0.245</v>
      </c>
      <c r="W482" s="43" t="n">
        <v>0.245</v>
      </c>
      <c r="X482" s="43" t="n">
        <f aca="false">W482-V482</f>
        <v>0</v>
      </c>
      <c r="Y482" s="43"/>
      <c r="Z482" s="43"/>
      <c r="AA482" s="43" t="n">
        <v>0.53</v>
      </c>
      <c r="AB482" s="43"/>
      <c r="AC482" s="43" t="s">
        <v>10482</v>
      </c>
      <c r="AD482" s="43"/>
      <c r="AE482" s="43"/>
      <c r="AF482" s="43"/>
      <c r="AG482" s="43" t="n">
        <v>0.245</v>
      </c>
      <c r="AH482" s="43" t="s">
        <v>11125</v>
      </c>
      <c r="AI482" s="63" t="s">
        <v>11126</v>
      </c>
      <c r="AJ482" s="63" t="s">
        <v>11127</v>
      </c>
      <c r="AK482" s="43"/>
      <c r="AL482" s="43"/>
      <c r="AM482" s="43"/>
      <c r="AN482" s="43"/>
      <c r="AO482" s="43" t="s">
        <v>82</v>
      </c>
      <c r="AP482" s="23" t="s">
        <v>2389</v>
      </c>
      <c r="AQ482" s="23" t="s">
        <v>11128</v>
      </c>
      <c r="BF482" s="23" t="s">
        <v>10498</v>
      </c>
      <c r="BG482" s="1" t="s">
        <v>183</v>
      </c>
    </row>
    <row r="483" s="23" customFormat="true" ht="12.75" hidden="true" customHeight="false" outlineLevel="0" collapsed="false">
      <c r="A483" s="23" t="s">
        <v>2450</v>
      </c>
      <c r="B483" s="23" t="s">
        <v>2451</v>
      </c>
      <c r="C483" s="40" t="s">
        <v>177</v>
      </c>
      <c r="D483" s="23" t="s">
        <v>82</v>
      </c>
      <c r="E483" s="23" t="s">
        <v>2452</v>
      </c>
      <c r="F483" s="23" t="s">
        <v>2453</v>
      </c>
      <c r="G483" s="23" t="n">
        <v>21</v>
      </c>
      <c r="H483" s="23" t="n">
        <v>1000</v>
      </c>
      <c r="I483" s="41" t="s">
        <v>188</v>
      </c>
      <c r="K483" s="23" t="n">
        <v>0</v>
      </c>
      <c r="L483" s="23" t="n">
        <v>611</v>
      </c>
      <c r="M483" s="23" t="n">
        <v>0</v>
      </c>
      <c r="N483" s="23" t="n">
        <v>0</v>
      </c>
      <c r="O483" s="23" t="n">
        <f aca="false">K483+L483</f>
        <v>611</v>
      </c>
      <c r="P483" s="23" t="n">
        <f aca="false">K483+L483+M483+N483</f>
        <v>611</v>
      </c>
      <c r="Q483" s="23" t="n">
        <v>2</v>
      </c>
      <c r="R483" s="23" t="n">
        <v>0</v>
      </c>
      <c r="S483" s="23" t="n">
        <v>0</v>
      </c>
      <c r="T483" s="23" t="n">
        <v>0</v>
      </c>
      <c r="U483" s="23" t="n">
        <f aca="false">IF(I483="delivery",O483-SUM(Q483+R483),IF(I483="PO",P483-SUM(Q483:R483)))</f>
        <v>609</v>
      </c>
      <c r="V483" s="43" t="n">
        <v>0.54</v>
      </c>
      <c r="W483" s="43" t="n">
        <v>0.54</v>
      </c>
      <c r="X483" s="43" t="n">
        <f aca="false">W483-V483</f>
        <v>0</v>
      </c>
      <c r="Y483" s="43"/>
      <c r="Z483" s="43"/>
      <c r="AA483" s="43"/>
      <c r="AB483" s="43" t="n">
        <v>0.55</v>
      </c>
      <c r="AC483" s="43" t="s">
        <v>10482</v>
      </c>
      <c r="AD483" s="43"/>
      <c r="AE483" s="43"/>
      <c r="AF483" s="43"/>
      <c r="AG483" s="43" t="n">
        <v>0.55</v>
      </c>
      <c r="AH483" s="43" t="s">
        <v>11129</v>
      </c>
      <c r="AI483" s="63" t="s">
        <v>11030</v>
      </c>
      <c r="AJ483" s="63" t="s">
        <v>11113</v>
      </c>
      <c r="AK483" s="43"/>
      <c r="AL483" s="43"/>
      <c r="AM483" s="43"/>
      <c r="AN483" s="43"/>
      <c r="AO483" s="43" t="s">
        <v>82</v>
      </c>
      <c r="AP483" s="23" t="s">
        <v>2389</v>
      </c>
      <c r="BF483" s="23" t="s">
        <v>10498</v>
      </c>
      <c r="BG483" s="1" t="s">
        <v>183</v>
      </c>
    </row>
    <row r="484" s="23" customFormat="true" ht="12.75" hidden="true" customHeight="false" outlineLevel="0" collapsed="false">
      <c r="A484" s="23" t="s">
        <v>2454</v>
      </c>
      <c r="B484" s="23" t="s">
        <v>2455</v>
      </c>
      <c r="C484" s="40" t="s">
        <v>177</v>
      </c>
      <c r="D484" s="23" t="s">
        <v>82</v>
      </c>
      <c r="E484" s="23" t="s">
        <v>2456</v>
      </c>
      <c r="F484" s="23" t="s">
        <v>2457</v>
      </c>
      <c r="G484" s="23" t="n">
        <v>21</v>
      </c>
      <c r="H484" s="23" t="n">
        <v>1000</v>
      </c>
      <c r="I484" s="41" t="s">
        <v>188</v>
      </c>
      <c r="K484" s="23" t="n">
        <v>0</v>
      </c>
      <c r="L484" s="23" t="n">
        <v>527</v>
      </c>
      <c r="M484" s="23" t="n">
        <v>0</v>
      </c>
      <c r="N484" s="23" t="n">
        <v>0</v>
      </c>
      <c r="O484" s="23" t="n">
        <f aca="false">K484+L484</f>
        <v>527</v>
      </c>
      <c r="P484" s="23" t="n">
        <f aca="false">K484+L484+M484+N484</f>
        <v>527</v>
      </c>
      <c r="Q484" s="23" t="n">
        <v>6</v>
      </c>
      <c r="R484" s="23" t="n">
        <v>0</v>
      </c>
      <c r="S484" s="23" t="n">
        <v>0</v>
      </c>
      <c r="T484" s="23" t="n">
        <v>0</v>
      </c>
      <c r="U484" s="23" t="n">
        <f aca="false">IF(I484="delivery",O484-SUM(Q484+R484),IF(I484="PO",P484-SUM(Q484:R484)))</f>
        <v>521</v>
      </c>
      <c r="V484" s="43" t="n">
        <v>0.54</v>
      </c>
      <c r="W484" s="43" t="n">
        <v>0.54</v>
      </c>
      <c r="X484" s="43" t="n">
        <f aca="false">W484-V484</f>
        <v>0</v>
      </c>
      <c r="Y484" s="43"/>
      <c r="Z484" s="43"/>
      <c r="AA484" s="43"/>
      <c r="AB484" s="43" t="n">
        <v>0.55</v>
      </c>
      <c r="AC484" s="43" t="s">
        <v>10482</v>
      </c>
      <c r="AD484" s="43"/>
      <c r="AE484" s="43"/>
      <c r="AF484" s="43"/>
      <c r="AG484" s="43" t="n">
        <v>0.55</v>
      </c>
      <c r="AH484" s="43" t="s">
        <v>11129</v>
      </c>
      <c r="AI484" s="63" t="s">
        <v>11030</v>
      </c>
      <c r="AJ484" s="63" t="s">
        <v>11113</v>
      </c>
      <c r="AK484" s="43"/>
      <c r="AL484" s="43"/>
      <c r="AM484" s="43"/>
      <c r="AN484" s="43"/>
      <c r="AO484" s="43" t="s">
        <v>82</v>
      </c>
      <c r="AP484" s="23" t="s">
        <v>2389</v>
      </c>
      <c r="BF484" s="23" t="s">
        <v>10498</v>
      </c>
      <c r="BG484" s="1" t="s">
        <v>183</v>
      </c>
    </row>
    <row r="485" s="23" customFormat="true" ht="12.75" hidden="true" customHeight="false" outlineLevel="0" collapsed="false">
      <c r="A485" s="23" t="s">
        <v>2458</v>
      </c>
      <c r="B485" s="23" t="s">
        <v>2459</v>
      </c>
      <c r="C485" s="40" t="s">
        <v>177</v>
      </c>
      <c r="D485" s="23" t="s">
        <v>82</v>
      </c>
      <c r="E485" s="23" t="s">
        <v>2460</v>
      </c>
      <c r="F485" s="23" t="s">
        <v>2461</v>
      </c>
      <c r="G485" s="23" t="n">
        <v>21</v>
      </c>
      <c r="H485" s="23" t="n">
        <v>1000</v>
      </c>
      <c r="I485" s="41" t="s">
        <v>188</v>
      </c>
      <c r="K485" s="23" t="n">
        <v>0</v>
      </c>
      <c r="L485" s="23" t="n">
        <v>0</v>
      </c>
      <c r="M485" s="23" t="n">
        <v>0</v>
      </c>
      <c r="N485" s="23" t="n">
        <v>0</v>
      </c>
      <c r="O485" s="23" t="n">
        <f aca="false">K485+L485</f>
        <v>0</v>
      </c>
      <c r="P485" s="23" t="n">
        <f aca="false">K485+L485+M485+N485</f>
        <v>0</v>
      </c>
      <c r="Q485" s="23" t="n">
        <v>135</v>
      </c>
      <c r="R485" s="23" t="n">
        <v>729</v>
      </c>
      <c r="S485" s="23" t="n">
        <v>396</v>
      </c>
      <c r="T485" s="23" t="n">
        <v>396</v>
      </c>
      <c r="U485" s="23" t="n">
        <f aca="false">IF(I485="delivery",O485-SUM(Q485+R485),IF(I485="PO",P485-SUM(Q485:R485)))</f>
        <v>-864</v>
      </c>
      <c r="V485" s="43" t="n">
        <v>0.6</v>
      </c>
      <c r="W485" s="43" t="n">
        <v>0.6</v>
      </c>
      <c r="X485" s="43" t="n">
        <f aca="false">W485-V485</f>
        <v>0</v>
      </c>
      <c r="Y485" s="43"/>
      <c r="Z485" s="43"/>
      <c r="AA485" s="43"/>
      <c r="AB485" s="43"/>
      <c r="AC485" s="43" t="s">
        <v>10482</v>
      </c>
      <c r="AD485" s="43"/>
      <c r="AE485" s="43"/>
      <c r="AF485" s="43"/>
      <c r="AG485" s="43" t="n">
        <v>0.6</v>
      </c>
      <c r="AH485" s="43" t="s">
        <v>11130</v>
      </c>
      <c r="AI485" s="63" t="n">
        <v>1000</v>
      </c>
      <c r="AJ485" s="63" t="n">
        <v>2</v>
      </c>
      <c r="AK485" s="43"/>
      <c r="AL485" s="43"/>
      <c r="AM485" s="43"/>
      <c r="AN485" s="43"/>
      <c r="AO485" s="43" t="s">
        <v>82</v>
      </c>
      <c r="AP485" s="23" t="s">
        <v>2389</v>
      </c>
      <c r="BF485" s="23" t="s">
        <v>10498</v>
      </c>
      <c r="BG485" s="1" t="s">
        <v>183</v>
      </c>
    </row>
    <row r="486" s="23" customFormat="true" ht="12.75" hidden="true" customHeight="false" outlineLevel="0" collapsed="false">
      <c r="A486" s="23" t="s">
        <v>2462</v>
      </c>
      <c r="B486" s="23" t="s">
        <v>2463</v>
      </c>
      <c r="C486" s="40" t="s">
        <v>177</v>
      </c>
      <c r="D486" s="23" t="s">
        <v>82</v>
      </c>
      <c r="E486" s="23" t="s">
        <v>2464</v>
      </c>
      <c r="F486" s="23" t="s">
        <v>2465</v>
      </c>
      <c r="G486" s="23" t="n">
        <v>21</v>
      </c>
      <c r="H486" s="23" t="n">
        <v>1000</v>
      </c>
      <c r="I486" s="41" t="s">
        <v>188</v>
      </c>
      <c r="K486" s="23" t="n">
        <v>0</v>
      </c>
      <c r="L486" s="23" t="n">
        <v>299</v>
      </c>
      <c r="M486" s="23" t="n">
        <v>0</v>
      </c>
      <c r="N486" s="23" t="n">
        <v>0</v>
      </c>
      <c r="O486" s="23" t="n">
        <f aca="false">K486+L486</f>
        <v>299</v>
      </c>
      <c r="P486" s="23" t="n">
        <f aca="false">K486+L486+M486+N486</f>
        <v>299</v>
      </c>
      <c r="Q486" s="23" t="n">
        <v>108</v>
      </c>
      <c r="R486" s="23" t="n">
        <v>371</v>
      </c>
      <c r="S486" s="23" t="n">
        <v>225</v>
      </c>
      <c r="T486" s="23" t="n">
        <v>133</v>
      </c>
      <c r="U486" s="23" t="n">
        <f aca="false">IF(I486="delivery",O486-SUM(Q486+R486),IF(I486="PO",P486-SUM(Q486:R486)))</f>
        <v>-180</v>
      </c>
      <c r="V486" s="43" t="n">
        <v>0.45</v>
      </c>
      <c r="W486" s="43" t="n">
        <v>0.485</v>
      </c>
      <c r="X486" s="43" t="n">
        <f aca="false">W486-V486</f>
        <v>0.035</v>
      </c>
      <c r="Y486" s="43"/>
      <c r="Z486" s="43"/>
      <c r="AA486" s="43"/>
      <c r="AB486" s="43" t="n">
        <v>0.485</v>
      </c>
      <c r="AC486" s="43" t="s">
        <v>10482</v>
      </c>
      <c r="AD486" s="43"/>
      <c r="AE486" s="43"/>
      <c r="AF486" s="43"/>
      <c r="AG486" s="43" t="n">
        <v>0.485</v>
      </c>
      <c r="AH486" s="43" t="s">
        <v>11131</v>
      </c>
      <c r="AI486" s="63" t="s">
        <v>10553</v>
      </c>
      <c r="AJ486" s="64" t="s">
        <v>11132</v>
      </c>
      <c r="AK486" s="43"/>
      <c r="AL486" s="43"/>
      <c r="AM486" s="43"/>
      <c r="AN486" s="43"/>
      <c r="AO486" s="43" t="s">
        <v>82</v>
      </c>
      <c r="AP486" s="68" t="s">
        <v>181</v>
      </c>
      <c r="BF486" s="23" t="s">
        <v>10498</v>
      </c>
      <c r="BG486" s="1" t="s">
        <v>183</v>
      </c>
    </row>
    <row r="487" s="23" customFormat="true" ht="12.75" hidden="true" customHeight="false" outlineLevel="0" collapsed="false">
      <c r="A487" s="23" t="s">
        <v>2469</v>
      </c>
      <c r="B487" s="23" t="s">
        <v>2470</v>
      </c>
      <c r="C487" s="40" t="s">
        <v>177</v>
      </c>
      <c r="D487" s="23" t="s">
        <v>82</v>
      </c>
      <c r="E487" s="23" t="s">
        <v>2471</v>
      </c>
      <c r="F487" s="23" t="s">
        <v>2472</v>
      </c>
      <c r="G487" s="23" t="n">
        <v>51</v>
      </c>
      <c r="H487" s="23" t="n">
        <v>500</v>
      </c>
      <c r="I487" s="41" t="s">
        <v>188</v>
      </c>
      <c r="K487" s="23" t="n">
        <v>0</v>
      </c>
      <c r="L487" s="23" t="n">
        <v>0</v>
      </c>
      <c r="M487" s="23" t="n">
        <v>0</v>
      </c>
      <c r="N487" s="23" t="n">
        <v>0</v>
      </c>
      <c r="O487" s="23" t="n">
        <f aca="false">K487+L487</f>
        <v>0</v>
      </c>
      <c r="P487" s="23" t="n">
        <f aca="false">K487+L487+M487+N487</f>
        <v>0</v>
      </c>
      <c r="Q487" s="23" t="n">
        <v>0</v>
      </c>
      <c r="R487" s="23" t="n">
        <v>22</v>
      </c>
      <c r="S487" s="23" t="n">
        <v>71</v>
      </c>
      <c r="T487" s="23" t="n">
        <v>399</v>
      </c>
      <c r="U487" s="23" t="n">
        <f aca="false">IF(I487="delivery",O487-SUM(Q487+R487),IF(I487="PO",P487-SUM(Q487:R487)))</f>
        <v>-22</v>
      </c>
      <c r="V487" s="43" t="n">
        <v>0.5</v>
      </c>
      <c r="W487" s="43" t="n">
        <v>0.5</v>
      </c>
      <c r="X487" s="43" t="n">
        <f aca="false">W487-V487</f>
        <v>0</v>
      </c>
      <c r="Y487" s="43"/>
      <c r="Z487" s="43"/>
      <c r="AA487" s="43"/>
      <c r="AB487" s="43"/>
      <c r="AC487" s="43" t="s">
        <v>10482</v>
      </c>
      <c r="AD487" s="43"/>
      <c r="AE487" s="43"/>
      <c r="AF487" s="43" t="s">
        <v>10502</v>
      </c>
      <c r="AG487" s="43" t="n">
        <v>0.5</v>
      </c>
      <c r="AH487" s="43" t="s">
        <v>11133</v>
      </c>
      <c r="AI487" s="63" t="n">
        <v>500</v>
      </c>
      <c r="AJ487" s="63" t="n">
        <v>6</v>
      </c>
      <c r="AK487" s="43"/>
      <c r="AL487" s="43"/>
      <c r="AM487" s="43"/>
      <c r="AN487" s="43"/>
      <c r="AO487" s="43" t="s">
        <v>82</v>
      </c>
      <c r="AP487" s="23" t="s">
        <v>181</v>
      </c>
      <c r="BF487" s="23" t="s">
        <v>10498</v>
      </c>
      <c r="BG487" s="1" t="s">
        <v>183</v>
      </c>
    </row>
    <row r="488" s="23" customFormat="true" ht="12.75" hidden="true" customHeight="false" outlineLevel="0" collapsed="false">
      <c r="A488" s="23" t="s">
        <v>2473</v>
      </c>
      <c r="B488" s="23" t="s">
        <v>2474</v>
      </c>
      <c r="C488" s="40" t="s">
        <v>177</v>
      </c>
      <c r="D488" s="23" t="s">
        <v>82</v>
      </c>
      <c r="E488" s="23" t="s">
        <v>2475</v>
      </c>
      <c r="F488" s="23" t="s">
        <v>2476</v>
      </c>
      <c r="G488" s="23" t="n">
        <v>31</v>
      </c>
      <c r="H488" s="23" t="n">
        <v>200</v>
      </c>
      <c r="I488" s="41" t="s">
        <v>188</v>
      </c>
      <c r="K488" s="23" t="n">
        <v>0</v>
      </c>
      <c r="L488" s="23" t="n">
        <v>3414</v>
      </c>
      <c r="M488" s="23" t="n">
        <v>0</v>
      </c>
      <c r="N488" s="23" t="n">
        <v>0</v>
      </c>
      <c r="O488" s="23" t="n">
        <f aca="false">K488+L488</f>
        <v>3414</v>
      </c>
      <c r="P488" s="23" t="n">
        <f aca="false">K488+L488+M488+N488</f>
        <v>3414</v>
      </c>
      <c r="Q488" s="23" t="n">
        <v>3168</v>
      </c>
      <c r="R488" s="23" t="n">
        <v>7654</v>
      </c>
      <c r="S488" s="23" t="n">
        <v>5448</v>
      </c>
      <c r="T488" s="23" t="n">
        <v>5428</v>
      </c>
      <c r="U488" s="23" t="n">
        <f aca="false">IF(I488="delivery",O488-SUM(Q488+R488),IF(I488="PO",P488-SUM(Q488:R488)))</f>
        <v>-7408</v>
      </c>
      <c r="V488" s="43" t="n">
        <v>2.5</v>
      </c>
      <c r="W488" s="43" t="n">
        <v>2.5</v>
      </c>
      <c r="X488" s="43" t="n">
        <f aca="false">W488-V488</f>
        <v>0</v>
      </c>
      <c r="Y488" s="43"/>
      <c r="Z488" s="43"/>
      <c r="AA488" s="43" t="n">
        <v>2.5</v>
      </c>
      <c r="AB488" s="43"/>
      <c r="AC488" s="43" t="s">
        <v>10482</v>
      </c>
      <c r="AD488" s="43"/>
      <c r="AE488" s="43"/>
      <c r="AF488" s="43"/>
      <c r="AG488" s="43" t="n">
        <v>2.5</v>
      </c>
      <c r="AH488" s="43" t="s">
        <v>11134</v>
      </c>
      <c r="AI488" s="63" t="n">
        <v>200</v>
      </c>
      <c r="AJ488" s="63" t="n">
        <v>6</v>
      </c>
      <c r="AK488" s="43"/>
      <c r="AL488" s="43"/>
      <c r="AM488" s="43"/>
      <c r="AN488" s="43"/>
      <c r="AO488" s="43" t="s">
        <v>82</v>
      </c>
      <c r="AP488" s="23" t="s">
        <v>181</v>
      </c>
      <c r="BF488" s="23" t="s">
        <v>10498</v>
      </c>
      <c r="BG488" s="1" t="s">
        <v>183</v>
      </c>
    </row>
    <row r="489" s="23" customFormat="true" ht="12.75" hidden="true" customHeight="false" outlineLevel="0" collapsed="false">
      <c r="A489" s="23" t="s">
        <v>2477</v>
      </c>
      <c r="B489" s="23" t="s">
        <v>2478</v>
      </c>
      <c r="C489" s="40" t="s">
        <v>177</v>
      </c>
      <c r="D489" s="23" t="s">
        <v>82</v>
      </c>
      <c r="E489" s="23" t="s">
        <v>2479</v>
      </c>
      <c r="F489" s="23" t="s">
        <v>2480</v>
      </c>
      <c r="G489" s="23" t="n">
        <v>21</v>
      </c>
      <c r="H489" s="23" t="n">
        <v>1000</v>
      </c>
      <c r="I489" s="41" t="s">
        <v>188</v>
      </c>
      <c r="K489" s="23" t="n">
        <v>0</v>
      </c>
      <c r="L489" s="23" t="n">
        <v>1000</v>
      </c>
      <c r="M489" s="23" t="n">
        <v>0</v>
      </c>
      <c r="N489" s="23" t="n">
        <v>0</v>
      </c>
      <c r="O489" s="23" t="n">
        <f aca="false">K489+L489</f>
        <v>1000</v>
      </c>
      <c r="P489" s="23" t="n">
        <f aca="false">K489+L489+M489+N489</f>
        <v>1000</v>
      </c>
      <c r="Q489" s="23" t="n">
        <v>149</v>
      </c>
      <c r="R489" s="23" t="n">
        <v>740</v>
      </c>
      <c r="S489" s="23" t="n">
        <v>198</v>
      </c>
      <c r="T489" s="23" t="n">
        <v>198</v>
      </c>
      <c r="U489" s="23" t="n">
        <f aca="false">IF(I489="delivery",O489-SUM(Q489+R489),IF(I489="PO",P489-SUM(Q489:R489)))</f>
        <v>111</v>
      </c>
      <c r="V489" s="43" t="n">
        <v>0.35</v>
      </c>
      <c r="W489" s="43" t="n">
        <v>0.35</v>
      </c>
      <c r="X489" s="43" t="n">
        <f aca="false">W489-V489</f>
        <v>0</v>
      </c>
      <c r="Y489" s="43"/>
      <c r="Z489" s="43"/>
      <c r="AA489" s="43"/>
      <c r="AB489" s="43"/>
      <c r="AC489" s="43" t="s">
        <v>10482</v>
      </c>
      <c r="AD489" s="43"/>
      <c r="AE489" s="43"/>
      <c r="AF489" s="43"/>
      <c r="AG489" s="43" t="n">
        <v>0.35</v>
      </c>
      <c r="AH489" s="43" t="s">
        <v>11135</v>
      </c>
      <c r="AI489" s="63" t="n">
        <v>1000</v>
      </c>
      <c r="AJ489" s="63" t="n">
        <v>2</v>
      </c>
      <c r="AK489" s="43" t="s">
        <v>2478</v>
      </c>
      <c r="AL489" s="43"/>
      <c r="AM489" s="43"/>
      <c r="AN489" s="43"/>
      <c r="AO489" s="43" t="s">
        <v>82</v>
      </c>
      <c r="AP489" s="23" t="s">
        <v>2389</v>
      </c>
      <c r="BF489" s="23" t="s">
        <v>10498</v>
      </c>
      <c r="BG489" s="1" t="s">
        <v>183</v>
      </c>
    </row>
    <row r="490" s="23" customFormat="true" ht="12.75" hidden="true" customHeight="false" outlineLevel="0" collapsed="false">
      <c r="A490" s="23" t="s">
        <v>2481</v>
      </c>
      <c r="B490" s="23" t="s">
        <v>2482</v>
      </c>
      <c r="C490" s="40" t="s">
        <v>177</v>
      </c>
      <c r="D490" s="23" t="s">
        <v>82</v>
      </c>
      <c r="E490" s="23" t="s">
        <v>2483</v>
      </c>
      <c r="F490" s="23" t="s">
        <v>2484</v>
      </c>
      <c r="G490" s="23" t="n">
        <v>21</v>
      </c>
      <c r="H490" s="23" t="n">
        <v>1000</v>
      </c>
      <c r="I490" s="41" t="s">
        <v>188</v>
      </c>
      <c r="K490" s="23" t="n">
        <v>0</v>
      </c>
      <c r="L490" s="23" t="n">
        <v>1000</v>
      </c>
      <c r="M490" s="23" t="n">
        <v>0</v>
      </c>
      <c r="N490" s="23" t="n">
        <v>0</v>
      </c>
      <c r="O490" s="23" t="n">
        <f aca="false">K490+L490</f>
        <v>1000</v>
      </c>
      <c r="P490" s="23" t="n">
        <f aca="false">K490+L490+M490+N490</f>
        <v>1000</v>
      </c>
      <c r="Q490" s="23" t="n">
        <v>149</v>
      </c>
      <c r="R490" s="23" t="n">
        <v>740</v>
      </c>
      <c r="S490" s="23" t="n">
        <v>198</v>
      </c>
      <c r="T490" s="23" t="n">
        <v>198</v>
      </c>
      <c r="U490" s="23" t="n">
        <f aca="false">IF(I490="delivery",O490-SUM(Q490+R490),IF(I490="PO",P490-SUM(Q490:R490)))</f>
        <v>111</v>
      </c>
      <c r="V490" s="43" t="n">
        <v>0.35</v>
      </c>
      <c r="W490" s="43" t="n">
        <v>0.35</v>
      </c>
      <c r="X490" s="43" t="n">
        <f aca="false">W490-V490</f>
        <v>0</v>
      </c>
      <c r="Y490" s="43"/>
      <c r="Z490" s="43"/>
      <c r="AA490" s="43"/>
      <c r="AB490" s="43"/>
      <c r="AC490" s="43" t="s">
        <v>10482</v>
      </c>
      <c r="AD490" s="43"/>
      <c r="AE490" s="43"/>
      <c r="AF490" s="43"/>
      <c r="AG490" s="43" t="n">
        <v>0.35</v>
      </c>
      <c r="AH490" s="43" t="s">
        <v>11135</v>
      </c>
      <c r="AI490" s="63" t="n">
        <v>1000</v>
      </c>
      <c r="AJ490" s="63" t="n">
        <v>2</v>
      </c>
      <c r="AK490" s="43" t="s">
        <v>2482</v>
      </c>
      <c r="AL490" s="43"/>
      <c r="AM490" s="43"/>
      <c r="AN490" s="43"/>
      <c r="AO490" s="43" t="s">
        <v>82</v>
      </c>
      <c r="AP490" s="23" t="s">
        <v>2389</v>
      </c>
      <c r="BF490" s="23" t="s">
        <v>10498</v>
      </c>
      <c r="BG490" s="1" t="s">
        <v>183</v>
      </c>
    </row>
    <row r="491" s="23" customFormat="true" ht="12.75" hidden="true" customHeight="false" outlineLevel="0" collapsed="false">
      <c r="A491" s="23" t="s">
        <v>2485</v>
      </c>
      <c r="B491" s="23" t="s">
        <v>2486</v>
      </c>
      <c r="C491" s="40" t="s">
        <v>177</v>
      </c>
      <c r="D491" s="23" t="s">
        <v>82</v>
      </c>
      <c r="E491" s="23" t="s">
        <v>2487</v>
      </c>
      <c r="F491" s="23" t="s">
        <v>2488</v>
      </c>
      <c r="G491" s="23" t="n">
        <v>21</v>
      </c>
      <c r="H491" s="23" t="n">
        <v>1000</v>
      </c>
      <c r="I491" s="41" t="s">
        <v>188</v>
      </c>
      <c r="K491" s="23" t="n">
        <v>0</v>
      </c>
      <c r="L491" s="23" t="n">
        <v>3000</v>
      </c>
      <c r="M491" s="23" t="n">
        <v>0</v>
      </c>
      <c r="N491" s="23" t="n">
        <v>0</v>
      </c>
      <c r="O491" s="23" t="n">
        <f aca="false">K491+L491</f>
        <v>3000</v>
      </c>
      <c r="P491" s="23" t="n">
        <f aca="false">K491+L491+M491+N491</f>
        <v>3000</v>
      </c>
      <c r="Q491" s="23" t="n">
        <v>1140</v>
      </c>
      <c r="R491" s="23" t="n">
        <v>4348</v>
      </c>
      <c r="S491" s="23" t="n">
        <v>3236</v>
      </c>
      <c r="T491" s="23" t="n">
        <v>2622</v>
      </c>
      <c r="U491" s="23" t="n">
        <f aca="false">IF(I491="delivery",O491-SUM(Q491+R491),IF(I491="PO",P491-SUM(Q491:R491)))</f>
        <v>-2488</v>
      </c>
      <c r="V491" s="43" t="n">
        <v>0.35</v>
      </c>
      <c r="W491" s="43" t="n">
        <v>0.35</v>
      </c>
      <c r="X491" s="43" t="n">
        <f aca="false">W491-V491</f>
        <v>0</v>
      </c>
      <c r="Y491" s="43"/>
      <c r="Z491" s="43"/>
      <c r="AA491" s="43"/>
      <c r="AB491" s="43"/>
      <c r="AC491" s="43" t="s">
        <v>10482</v>
      </c>
      <c r="AD491" s="43"/>
      <c r="AE491" s="43"/>
      <c r="AF491" s="43"/>
      <c r="AG491" s="43" t="n">
        <v>0.35</v>
      </c>
      <c r="AH491" s="43" t="s">
        <v>11135</v>
      </c>
      <c r="AI491" s="63" t="n">
        <v>1000</v>
      </c>
      <c r="AJ491" s="63" t="n">
        <v>2</v>
      </c>
      <c r="AK491" s="43" t="s">
        <v>2486</v>
      </c>
      <c r="AL491" s="43"/>
      <c r="AM491" s="43"/>
      <c r="AN491" s="43"/>
      <c r="AO491" s="43" t="s">
        <v>82</v>
      </c>
      <c r="AP491" s="23" t="s">
        <v>2389</v>
      </c>
      <c r="BF491" s="23" t="s">
        <v>10498</v>
      </c>
      <c r="BG491" s="1" t="s">
        <v>183</v>
      </c>
    </row>
    <row r="492" s="23" customFormat="true" ht="12.75" hidden="true" customHeight="false" outlineLevel="0" collapsed="false">
      <c r="A492" s="23" t="s">
        <v>2489</v>
      </c>
      <c r="B492" s="23" t="s">
        <v>2490</v>
      </c>
      <c r="C492" s="40" t="s">
        <v>177</v>
      </c>
      <c r="D492" s="23" t="s">
        <v>82</v>
      </c>
      <c r="E492" s="23" t="s">
        <v>2491</v>
      </c>
      <c r="F492" s="23" t="s">
        <v>2492</v>
      </c>
      <c r="G492" s="23" t="n">
        <v>21</v>
      </c>
      <c r="H492" s="23" t="n">
        <v>1000</v>
      </c>
      <c r="I492" s="41" t="s">
        <v>188</v>
      </c>
      <c r="K492" s="23" t="n">
        <v>0</v>
      </c>
      <c r="L492" s="23" t="n">
        <v>2352</v>
      </c>
      <c r="M492" s="23" t="n">
        <v>0</v>
      </c>
      <c r="N492" s="23" t="n">
        <v>0</v>
      </c>
      <c r="O492" s="23" t="n">
        <f aca="false">K492+L492</f>
        <v>2352</v>
      </c>
      <c r="P492" s="23" t="n">
        <f aca="false">K492+L492+M492+N492</f>
        <v>2352</v>
      </c>
      <c r="Q492" s="23" t="n">
        <v>842</v>
      </c>
      <c r="R492" s="23" t="n">
        <v>2868</v>
      </c>
      <c r="S492" s="23" t="n">
        <v>2840</v>
      </c>
      <c r="T492" s="23" t="n">
        <v>2226</v>
      </c>
      <c r="U492" s="23" t="n">
        <f aca="false">IF(I492="delivery",O492-SUM(Q492+R492),IF(I492="PO",P492-SUM(Q492:R492)))</f>
        <v>-1358</v>
      </c>
      <c r="V492" s="43" t="n">
        <v>0.329</v>
      </c>
      <c r="W492" s="43" t="n">
        <v>0.329</v>
      </c>
      <c r="X492" s="43" t="n">
        <f aca="false">W492-V492</f>
        <v>0</v>
      </c>
      <c r="Y492" s="43"/>
      <c r="Z492" s="43"/>
      <c r="AA492" s="43"/>
      <c r="AB492" s="43"/>
      <c r="AC492" s="43" t="s">
        <v>10482</v>
      </c>
      <c r="AD492" s="43"/>
      <c r="AE492" s="43"/>
      <c r="AF492" s="43"/>
      <c r="AG492" s="43" t="n">
        <v>0.329</v>
      </c>
      <c r="AH492" s="43" t="s">
        <v>11136</v>
      </c>
      <c r="AI492" s="63" t="n">
        <v>1000</v>
      </c>
      <c r="AJ492" s="63" t="n">
        <v>2</v>
      </c>
      <c r="AK492" s="43" t="s">
        <v>2490</v>
      </c>
      <c r="AL492" s="43"/>
      <c r="AM492" s="43"/>
      <c r="AN492" s="43"/>
      <c r="AO492" s="43" t="s">
        <v>82</v>
      </c>
      <c r="AP492" s="23" t="s">
        <v>2389</v>
      </c>
      <c r="BF492" s="23" t="s">
        <v>10498</v>
      </c>
      <c r="BG492" s="1" t="s">
        <v>183</v>
      </c>
    </row>
    <row r="493" s="23" customFormat="true" ht="12.75" hidden="true" customHeight="false" outlineLevel="0" collapsed="false">
      <c r="A493" s="23" t="s">
        <v>2493</v>
      </c>
      <c r="B493" s="23" t="s">
        <v>2494</v>
      </c>
      <c r="C493" s="40" t="s">
        <v>177</v>
      </c>
      <c r="D493" s="23" t="s">
        <v>82</v>
      </c>
      <c r="E493" s="23" t="s">
        <v>2495</v>
      </c>
      <c r="F493" s="23" t="s">
        <v>2496</v>
      </c>
      <c r="G493" s="23" t="n">
        <v>21</v>
      </c>
      <c r="H493" s="23" t="n">
        <v>1000</v>
      </c>
      <c r="I493" s="41" t="s">
        <v>188</v>
      </c>
      <c r="K493" s="23" t="n">
        <v>0</v>
      </c>
      <c r="L493" s="23" t="n">
        <v>2377</v>
      </c>
      <c r="M493" s="23" t="n">
        <v>0</v>
      </c>
      <c r="N493" s="23" t="n">
        <v>0</v>
      </c>
      <c r="O493" s="23" t="n">
        <f aca="false">K493+L493</f>
        <v>2377</v>
      </c>
      <c r="P493" s="23" t="n">
        <f aca="false">K493+L493+M493+N493</f>
        <v>2377</v>
      </c>
      <c r="Q493" s="23" t="n">
        <v>842</v>
      </c>
      <c r="R493" s="23" t="n">
        <v>2868</v>
      </c>
      <c r="S493" s="23" t="n">
        <v>2604</v>
      </c>
      <c r="T493" s="23" t="n">
        <v>2226</v>
      </c>
      <c r="U493" s="23" t="n">
        <f aca="false">IF(I493="delivery",O493-SUM(Q493+R493),IF(I493="PO",P493-SUM(Q493:R493)))</f>
        <v>-1333</v>
      </c>
      <c r="V493" s="43" t="n">
        <v>0.329</v>
      </c>
      <c r="W493" s="43" t="n">
        <v>0.329</v>
      </c>
      <c r="X493" s="43" t="n">
        <f aca="false">W493-V493</f>
        <v>0</v>
      </c>
      <c r="Y493" s="43"/>
      <c r="Z493" s="43"/>
      <c r="AA493" s="43"/>
      <c r="AB493" s="43"/>
      <c r="AC493" s="43" t="s">
        <v>10482</v>
      </c>
      <c r="AD493" s="43"/>
      <c r="AE493" s="43"/>
      <c r="AF493" s="43"/>
      <c r="AG493" s="43" t="n">
        <v>0.329</v>
      </c>
      <c r="AH493" s="43" t="s">
        <v>11136</v>
      </c>
      <c r="AI493" s="63" t="n">
        <v>1000</v>
      </c>
      <c r="AJ493" s="63" t="n">
        <v>2</v>
      </c>
      <c r="AK493" s="43" t="s">
        <v>2494</v>
      </c>
      <c r="AL493" s="43"/>
      <c r="AM493" s="43"/>
      <c r="AN493" s="43"/>
      <c r="AO493" s="43" t="s">
        <v>82</v>
      </c>
      <c r="AP493" s="23" t="s">
        <v>2389</v>
      </c>
      <c r="BF493" s="23" t="s">
        <v>10498</v>
      </c>
      <c r="BG493" s="1" t="s">
        <v>183</v>
      </c>
    </row>
    <row r="494" s="23" customFormat="true" ht="12.75" hidden="true" customHeight="false" outlineLevel="0" collapsed="false">
      <c r="A494" s="23" t="s">
        <v>2497</v>
      </c>
      <c r="B494" s="23" t="s">
        <v>2498</v>
      </c>
      <c r="C494" s="40" t="s">
        <v>177</v>
      </c>
      <c r="D494" s="23" t="s">
        <v>82</v>
      </c>
      <c r="E494" s="23" t="s">
        <v>2499</v>
      </c>
      <c r="F494" s="23" t="s">
        <v>2500</v>
      </c>
      <c r="G494" s="23" t="n">
        <v>21</v>
      </c>
      <c r="H494" s="23" t="n">
        <v>1000</v>
      </c>
      <c r="I494" s="41" t="s">
        <v>188</v>
      </c>
      <c r="K494" s="23" t="n">
        <v>0</v>
      </c>
      <c r="L494" s="23" t="n">
        <v>1226</v>
      </c>
      <c r="M494" s="23" t="n">
        <v>0</v>
      </c>
      <c r="N494" s="23" t="n">
        <v>0</v>
      </c>
      <c r="O494" s="23" t="n">
        <f aca="false">K494+L494</f>
        <v>1226</v>
      </c>
      <c r="P494" s="23" t="n">
        <f aca="false">K494+L494+M494+N494</f>
        <v>1226</v>
      </c>
      <c r="Q494" s="23" t="n">
        <v>1160</v>
      </c>
      <c r="R494" s="23" t="n">
        <v>3257</v>
      </c>
      <c r="S494" s="23" t="n">
        <v>2389</v>
      </c>
      <c r="T494" s="23" t="n">
        <v>2203</v>
      </c>
      <c r="U494" s="23" t="n">
        <f aca="false">IF(I494="delivery",O494-SUM(Q494+R494),IF(I494="PO",P494-SUM(Q494:R494)))</f>
        <v>-3191</v>
      </c>
      <c r="V494" s="43" t="n">
        <v>0.5452</v>
      </c>
      <c r="W494" s="43" t="n">
        <v>0.5452</v>
      </c>
      <c r="X494" s="43" t="n">
        <f aca="false">W494-V494</f>
        <v>0</v>
      </c>
      <c r="Y494" s="43"/>
      <c r="Z494" s="43"/>
      <c r="AA494" s="43"/>
      <c r="AB494" s="43"/>
      <c r="AC494" s="43" t="s">
        <v>10482</v>
      </c>
      <c r="AD494" s="43"/>
      <c r="AE494" s="43"/>
      <c r="AF494" s="43"/>
      <c r="AG494" s="43" t="n">
        <v>0.5452</v>
      </c>
      <c r="AH494" s="43" t="s">
        <v>11137</v>
      </c>
      <c r="AI494" s="63" t="n">
        <v>1000</v>
      </c>
      <c r="AJ494" s="63" t="n">
        <v>2</v>
      </c>
      <c r="AK494" s="43" t="s">
        <v>2498</v>
      </c>
      <c r="AL494" s="43"/>
      <c r="AM494" s="43"/>
      <c r="AN494" s="43"/>
      <c r="AO494" s="43" t="s">
        <v>82</v>
      </c>
      <c r="AP494" s="23" t="s">
        <v>2389</v>
      </c>
      <c r="BF494" s="23" t="s">
        <v>10498</v>
      </c>
      <c r="BG494" s="1" t="s">
        <v>183</v>
      </c>
    </row>
    <row r="495" s="23" customFormat="true" ht="12.75" hidden="true" customHeight="false" outlineLevel="0" collapsed="false">
      <c r="A495" s="23" t="s">
        <v>2501</v>
      </c>
      <c r="B495" s="23" t="s">
        <v>2502</v>
      </c>
      <c r="C495" s="40" t="s">
        <v>177</v>
      </c>
      <c r="D495" s="23" t="s">
        <v>82</v>
      </c>
      <c r="E495" s="23" t="s">
        <v>2503</v>
      </c>
      <c r="F495" s="23" t="s">
        <v>2504</v>
      </c>
      <c r="G495" s="23" t="n">
        <v>21</v>
      </c>
      <c r="H495" s="23" t="n">
        <v>1000</v>
      </c>
      <c r="I495" s="41" t="s">
        <v>188</v>
      </c>
      <c r="K495" s="23" t="n">
        <v>0</v>
      </c>
      <c r="L495" s="23" t="n">
        <v>2168</v>
      </c>
      <c r="M495" s="23" t="n">
        <v>0</v>
      </c>
      <c r="N495" s="23" t="n">
        <v>0</v>
      </c>
      <c r="O495" s="23" t="n">
        <f aca="false">K495+L495</f>
        <v>2168</v>
      </c>
      <c r="P495" s="23" t="n">
        <f aca="false">K495+L495+M495+N495</f>
        <v>2168</v>
      </c>
      <c r="Q495" s="23" t="n">
        <v>971</v>
      </c>
      <c r="R495" s="23" t="n">
        <v>2699</v>
      </c>
      <c r="S495" s="23" t="n">
        <v>2060</v>
      </c>
      <c r="T495" s="23" t="n">
        <v>1845</v>
      </c>
      <c r="U495" s="23" t="n">
        <f aca="false">IF(I495="delivery",O495-SUM(Q495+R495),IF(I495="PO",P495-SUM(Q495:R495)))</f>
        <v>-1502</v>
      </c>
      <c r="V495" s="43" t="n">
        <v>0.51</v>
      </c>
      <c r="W495" s="43" t="n">
        <v>0.5452</v>
      </c>
      <c r="X495" s="43" t="n">
        <f aca="false">W495-V495</f>
        <v>0.0352</v>
      </c>
      <c r="Y495" s="43"/>
      <c r="Z495" s="43"/>
      <c r="AA495" s="43"/>
      <c r="AB495" s="43"/>
      <c r="AC495" s="43" t="s">
        <v>10482</v>
      </c>
      <c r="AD495" s="43"/>
      <c r="AE495" s="43"/>
      <c r="AF495" s="43"/>
      <c r="AG495" s="43" t="n">
        <v>0.5452</v>
      </c>
      <c r="AH495" s="43" t="s">
        <v>11137</v>
      </c>
      <c r="AI495" s="63" t="n">
        <v>1000</v>
      </c>
      <c r="AJ495" s="63" t="n">
        <v>2</v>
      </c>
      <c r="AK495" s="43" t="s">
        <v>2502</v>
      </c>
      <c r="AL495" s="43"/>
      <c r="AM495" s="43"/>
      <c r="AN495" s="43"/>
      <c r="AO495" s="43" t="s">
        <v>82</v>
      </c>
      <c r="AP495" s="23" t="s">
        <v>2389</v>
      </c>
      <c r="AQ495" s="23" t="s">
        <v>11138</v>
      </c>
      <c r="BF495" s="23" t="s">
        <v>10498</v>
      </c>
      <c r="BG495" s="1" t="s">
        <v>183</v>
      </c>
    </row>
    <row r="496" s="23" customFormat="true" ht="12.75" hidden="true" customHeight="false" outlineLevel="0" collapsed="false">
      <c r="A496" s="23" t="s">
        <v>2529</v>
      </c>
      <c r="B496" s="23" t="s">
        <v>2530</v>
      </c>
      <c r="C496" s="40" t="s">
        <v>177</v>
      </c>
      <c r="D496" s="23" t="s">
        <v>82</v>
      </c>
      <c r="E496" s="23" t="s">
        <v>2531</v>
      </c>
      <c r="F496" s="23" t="s">
        <v>2532</v>
      </c>
      <c r="G496" s="23" t="n">
        <v>21</v>
      </c>
      <c r="H496" s="23" t="n">
        <v>1000</v>
      </c>
      <c r="I496" s="41" t="s">
        <v>188</v>
      </c>
      <c r="K496" s="23" t="n">
        <v>0</v>
      </c>
      <c r="L496" s="23" t="n">
        <v>0</v>
      </c>
      <c r="M496" s="23" t="n">
        <v>0</v>
      </c>
      <c r="N496" s="23" t="n">
        <v>0</v>
      </c>
      <c r="O496" s="23" t="n">
        <f aca="false">K496+L496</f>
        <v>0</v>
      </c>
      <c r="P496" s="23" t="n">
        <f aca="false">K496+L496+M496+N496</f>
        <v>0</v>
      </c>
      <c r="Q496" s="23" t="n">
        <v>0</v>
      </c>
      <c r="R496" s="23" t="n">
        <v>22</v>
      </c>
      <c r="S496" s="23" t="n">
        <v>50</v>
      </c>
      <c r="T496" s="23" t="n">
        <v>0</v>
      </c>
      <c r="U496" s="23" t="n">
        <f aca="false">IF(I496="delivery",O496-SUM(Q496+R496),IF(I496="PO",P496-SUM(Q496:R496)))</f>
        <v>-22</v>
      </c>
      <c r="V496" s="43" t="n">
        <v>0.55</v>
      </c>
      <c r="W496" s="43" t="n">
        <v>0.55</v>
      </c>
      <c r="X496" s="43" t="n">
        <f aca="false">W496-V496</f>
        <v>0</v>
      </c>
      <c r="Y496" s="43"/>
      <c r="Z496" s="43"/>
      <c r="AA496" s="43"/>
      <c r="AB496" s="43"/>
      <c r="AC496" s="43" t="s">
        <v>10482</v>
      </c>
      <c r="AD496" s="43"/>
      <c r="AE496" s="43"/>
      <c r="AF496" s="43"/>
      <c r="AG496" s="43" t="n">
        <v>0.55</v>
      </c>
      <c r="AH496" s="43" t="s">
        <v>11139</v>
      </c>
      <c r="AI496" s="63" t="n">
        <v>1000</v>
      </c>
      <c r="AJ496" s="63" t="n">
        <v>2</v>
      </c>
      <c r="AK496" s="43" t="s">
        <v>2530</v>
      </c>
      <c r="AL496" s="43"/>
      <c r="AM496" s="43"/>
      <c r="AN496" s="43"/>
      <c r="AO496" s="43" t="s">
        <v>82</v>
      </c>
      <c r="AP496" s="23" t="s">
        <v>2389</v>
      </c>
      <c r="BF496" s="23" t="s">
        <v>10498</v>
      </c>
      <c r="BG496" s="1" t="s">
        <v>183</v>
      </c>
    </row>
    <row r="497" s="23" customFormat="true" ht="12.75" hidden="true" customHeight="false" outlineLevel="0" collapsed="false">
      <c r="A497" s="23" t="s">
        <v>2533</v>
      </c>
      <c r="B497" s="23" t="s">
        <v>2534</v>
      </c>
      <c r="C497" s="40" t="s">
        <v>177</v>
      </c>
      <c r="D497" s="23" t="s">
        <v>82</v>
      </c>
      <c r="E497" s="23" t="s">
        <v>2535</v>
      </c>
      <c r="F497" s="23" t="s">
        <v>2536</v>
      </c>
      <c r="G497" s="23" t="n">
        <v>21</v>
      </c>
      <c r="H497" s="23" t="n">
        <v>1000</v>
      </c>
      <c r="I497" s="41" t="s">
        <v>188</v>
      </c>
      <c r="K497" s="23" t="n">
        <v>0</v>
      </c>
      <c r="L497" s="23" t="n">
        <v>912</v>
      </c>
      <c r="M497" s="23" t="n">
        <v>0</v>
      </c>
      <c r="N497" s="23" t="n">
        <v>0</v>
      </c>
      <c r="O497" s="23" t="n">
        <f aca="false">K497+L497</f>
        <v>912</v>
      </c>
      <c r="P497" s="23" t="n">
        <f aca="false">K497+L497+M497+N497</f>
        <v>912</v>
      </c>
      <c r="Q497" s="23" t="n">
        <v>301</v>
      </c>
      <c r="R497" s="23" t="n">
        <v>382</v>
      </c>
      <c r="S497" s="23" t="n">
        <v>302</v>
      </c>
      <c r="T497" s="23" t="n">
        <v>304</v>
      </c>
      <c r="U497" s="23" t="n">
        <f aca="false">IF(I497="delivery",O497-SUM(Q497+R497),IF(I497="PO",P497-SUM(Q497:R497)))</f>
        <v>229</v>
      </c>
      <c r="V497" s="43" t="n">
        <v>0.24</v>
      </c>
      <c r="W497" s="43" t="n">
        <v>0.24</v>
      </c>
      <c r="X497" s="43" t="n">
        <f aca="false">W497-V497</f>
        <v>0</v>
      </c>
      <c r="Y497" s="43"/>
      <c r="Z497" s="43"/>
      <c r="AA497" s="43" t="n">
        <v>0.24</v>
      </c>
      <c r="AB497" s="43" t="n">
        <v>0.22</v>
      </c>
      <c r="AC497" s="43" t="s">
        <v>10482</v>
      </c>
      <c r="AD497" s="43"/>
      <c r="AE497" s="43"/>
      <c r="AF497" s="43"/>
      <c r="AG497" s="43" t="n">
        <v>0.22</v>
      </c>
      <c r="AH497" s="43" t="s">
        <v>11140</v>
      </c>
      <c r="AI497" s="63" t="s">
        <v>11141</v>
      </c>
      <c r="AJ497" s="63" t="s">
        <v>11127</v>
      </c>
      <c r="AK497" s="43"/>
      <c r="AL497" s="43"/>
      <c r="AM497" s="43"/>
      <c r="AN497" s="43"/>
      <c r="AO497" s="43" t="s">
        <v>82</v>
      </c>
      <c r="AP497" s="23" t="s">
        <v>2389</v>
      </c>
      <c r="BF497" s="23" t="s">
        <v>10498</v>
      </c>
      <c r="BG497" s="1" t="s">
        <v>183</v>
      </c>
    </row>
    <row r="498" s="23" customFormat="true" ht="12.75" hidden="true" customHeight="false" outlineLevel="0" collapsed="false">
      <c r="A498" s="23" t="s">
        <v>2537</v>
      </c>
      <c r="B498" s="23" t="s">
        <v>2538</v>
      </c>
      <c r="C498" s="40" t="s">
        <v>177</v>
      </c>
      <c r="D498" s="23" t="s">
        <v>82</v>
      </c>
      <c r="E498" s="23" t="s">
        <v>2539</v>
      </c>
      <c r="F498" s="23" t="s">
        <v>2540</v>
      </c>
      <c r="G498" s="23" t="n">
        <v>21</v>
      </c>
      <c r="H498" s="23" t="n">
        <v>5000</v>
      </c>
      <c r="I498" s="41" t="s">
        <v>188</v>
      </c>
      <c r="K498" s="23" t="n">
        <v>0</v>
      </c>
      <c r="L498" s="23" t="n">
        <v>2938</v>
      </c>
      <c r="M498" s="23" t="n">
        <v>0</v>
      </c>
      <c r="N498" s="23" t="n">
        <v>0</v>
      </c>
      <c r="O498" s="23" t="n">
        <f aca="false">K498+L498</f>
        <v>2938</v>
      </c>
      <c r="P498" s="23" t="n">
        <f aca="false">K498+L498+M498+N498</f>
        <v>2938</v>
      </c>
      <c r="Q498" s="23" t="n">
        <v>2139</v>
      </c>
      <c r="R498" s="23" t="n">
        <v>1750</v>
      </c>
      <c r="S498" s="23" t="n">
        <v>1850</v>
      </c>
      <c r="T498" s="23" t="n">
        <v>2420</v>
      </c>
      <c r="U498" s="23" t="n">
        <f aca="false">IF(I498="delivery",O498-SUM(Q498+R498),IF(I498="PO",P498-SUM(Q498:R498)))</f>
        <v>-951</v>
      </c>
      <c r="V498" s="43" t="n">
        <v>0.1405</v>
      </c>
      <c r="W498" s="43" t="n">
        <v>0.1405</v>
      </c>
      <c r="X498" s="43" t="n">
        <f aca="false">W498-V498</f>
        <v>0</v>
      </c>
      <c r="Y498" s="43"/>
      <c r="Z498" s="43"/>
      <c r="AA498" s="43" t="n">
        <v>0.22667</v>
      </c>
      <c r="AB498" s="43"/>
      <c r="AC498" s="43" t="s">
        <v>10482</v>
      </c>
      <c r="AD498" s="43"/>
      <c r="AE498" s="43"/>
      <c r="AF498" s="43"/>
      <c r="AG498" s="43" t="n">
        <v>0.1405</v>
      </c>
      <c r="AH498" s="43" t="s">
        <v>11142</v>
      </c>
      <c r="AI498" s="63" t="s">
        <v>11143</v>
      </c>
      <c r="AJ498" s="63" t="s">
        <v>11127</v>
      </c>
      <c r="AK498" s="43"/>
      <c r="AL498" s="43"/>
      <c r="AM498" s="43"/>
      <c r="AN498" s="43"/>
      <c r="AO498" s="43" t="s">
        <v>82</v>
      </c>
      <c r="AP498" s="23" t="s">
        <v>2389</v>
      </c>
      <c r="BF498" s="23" t="s">
        <v>10498</v>
      </c>
      <c r="BG498" s="1" t="s">
        <v>183</v>
      </c>
    </row>
    <row r="499" s="23" customFormat="true" ht="12.75" hidden="true" customHeight="false" outlineLevel="0" collapsed="false">
      <c r="A499" s="23" t="s">
        <v>2541</v>
      </c>
      <c r="B499" s="23" t="s">
        <v>2542</v>
      </c>
      <c r="C499" s="40" t="s">
        <v>177</v>
      </c>
      <c r="D499" s="23" t="s">
        <v>82</v>
      </c>
      <c r="E499" s="23" t="s">
        <v>2543</v>
      </c>
      <c r="F499" s="23" t="s">
        <v>2544</v>
      </c>
      <c r="G499" s="23" t="n">
        <v>21</v>
      </c>
      <c r="H499" s="23" t="n">
        <v>1000</v>
      </c>
      <c r="I499" s="41" t="s">
        <v>188</v>
      </c>
      <c r="K499" s="23" t="n">
        <v>0</v>
      </c>
      <c r="L499" s="23" t="n">
        <v>845</v>
      </c>
      <c r="M499" s="23" t="n">
        <v>0</v>
      </c>
      <c r="N499" s="23" t="n">
        <v>0</v>
      </c>
      <c r="O499" s="23" t="n">
        <f aca="false">K499+L499</f>
        <v>845</v>
      </c>
      <c r="P499" s="23" t="n">
        <f aca="false">K499+L499+M499+N499</f>
        <v>845</v>
      </c>
      <c r="Q499" s="23" t="n">
        <v>219</v>
      </c>
      <c r="R499" s="23" t="n">
        <v>134</v>
      </c>
      <c r="S499" s="23" t="n">
        <v>106</v>
      </c>
      <c r="T499" s="23" t="n">
        <v>116</v>
      </c>
      <c r="U499" s="23" t="n">
        <f aca="false">IF(I499="delivery",O499-SUM(Q499+R499),IF(I499="PO",P499-SUM(Q499:R499)))</f>
        <v>492</v>
      </c>
      <c r="V499" s="43" t="n">
        <v>0.24</v>
      </c>
      <c r="W499" s="43" t="n">
        <v>0.24</v>
      </c>
      <c r="X499" s="43" t="n">
        <f aca="false">W499-V499</f>
        <v>0</v>
      </c>
      <c r="Y499" s="43"/>
      <c r="Z499" s="43"/>
      <c r="AA499" s="43" t="n">
        <v>0.24</v>
      </c>
      <c r="AB499" s="43" t="n">
        <v>0.2</v>
      </c>
      <c r="AC499" s="43" t="s">
        <v>10482</v>
      </c>
      <c r="AD499" s="43"/>
      <c r="AE499" s="43"/>
      <c r="AF499" s="43"/>
      <c r="AG499" s="43" t="n">
        <v>0.2</v>
      </c>
      <c r="AH499" s="43" t="s">
        <v>11144</v>
      </c>
      <c r="AI499" s="63" t="s">
        <v>11141</v>
      </c>
      <c r="AJ499" s="63" t="s">
        <v>11127</v>
      </c>
      <c r="AK499" s="43"/>
      <c r="AL499" s="43"/>
      <c r="AM499" s="43"/>
      <c r="AN499" s="43"/>
      <c r="AO499" s="43" t="s">
        <v>82</v>
      </c>
      <c r="AP499" s="23" t="s">
        <v>2389</v>
      </c>
      <c r="BF499" s="23" t="s">
        <v>10498</v>
      </c>
      <c r="BG499" s="1" t="s">
        <v>183</v>
      </c>
    </row>
    <row r="500" s="23" customFormat="true" ht="12.75" hidden="true" customHeight="false" outlineLevel="0" collapsed="false">
      <c r="A500" s="23" t="s">
        <v>2545</v>
      </c>
      <c r="B500" s="23" t="s">
        <v>2546</v>
      </c>
      <c r="C500" s="40" t="s">
        <v>177</v>
      </c>
      <c r="D500" s="23" t="s">
        <v>82</v>
      </c>
      <c r="E500" s="23" t="s">
        <v>2547</v>
      </c>
      <c r="F500" s="23" t="s">
        <v>2548</v>
      </c>
      <c r="G500" s="23" t="n">
        <v>21</v>
      </c>
      <c r="H500" s="23" t="n">
        <v>1000</v>
      </c>
      <c r="I500" s="41" t="s">
        <v>188</v>
      </c>
      <c r="K500" s="23" t="n">
        <v>0</v>
      </c>
      <c r="L500" s="23" t="n">
        <v>0</v>
      </c>
      <c r="M500" s="23" t="n">
        <v>0</v>
      </c>
      <c r="N500" s="23" t="n">
        <v>0</v>
      </c>
      <c r="O500" s="23" t="n">
        <f aca="false">K500+L500</f>
        <v>0</v>
      </c>
      <c r="P500" s="23" t="n">
        <f aca="false">K500+L500+M500+N500</f>
        <v>0</v>
      </c>
      <c r="Q500" s="23" t="n">
        <v>0</v>
      </c>
      <c r="R500" s="23" t="n">
        <v>22</v>
      </c>
      <c r="S500" s="23" t="n">
        <v>71</v>
      </c>
      <c r="T500" s="23" t="n">
        <v>399</v>
      </c>
      <c r="U500" s="23" t="n">
        <f aca="false">IF(I500="delivery",O500-SUM(Q500+R500),IF(I500="PO",P500-SUM(Q500:R500)))</f>
        <v>-22</v>
      </c>
      <c r="V500" s="43" t="n">
        <v>0.58</v>
      </c>
      <c r="W500" s="43" t="n">
        <v>0.58</v>
      </c>
      <c r="X500" s="43" t="n">
        <f aca="false">W500-V500</f>
        <v>0</v>
      </c>
      <c r="Y500" s="43"/>
      <c r="Z500" s="43"/>
      <c r="AA500" s="43"/>
      <c r="AB500" s="43"/>
      <c r="AC500" s="43" t="s">
        <v>10482</v>
      </c>
      <c r="AD500" s="43"/>
      <c r="AE500" s="43"/>
      <c r="AF500" s="43"/>
      <c r="AG500" s="43" t="n">
        <v>0.58</v>
      </c>
      <c r="AH500" s="43" t="s">
        <v>11145</v>
      </c>
      <c r="AI500" s="63" t="n">
        <v>1000</v>
      </c>
      <c r="AJ500" s="63" t="n">
        <v>2</v>
      </c>
      <c r="AK500" s="43" t="s">
        <v>2546</v>
      </c>
      <c r="AL500" s="43"/>
      <c r="AM500" s="43"/>
      <c r="AN500" s="43"/>
      <c r="AO500" s="43" t="s">
        <v>82</v>
      </c>
      <c r="AP500" s="23" t="s">
        <v>2389</v>
      </c>
      <c r="BF500" s="23" t="s">
        <v>10498</v>
      </c>
      <c r="BG500" s="1" t="s">
        <v>183</v>
      </c>
    </row>
    <row r="501" s="23" customFormat="true" ht="12.75" hidden="true" customHeight="false" outlineLevel="0" collapsed="false">
      <c r="A501" s="23" t="s">
        <v>2549</v>
      </c>
      <c r="B501" s="23" t="s">
        <v>2550</v>
      </c>
      <c r="C501" s="40" t="s">
        <v>177</v>
      </c>
      <c r="D501" s="23" t="s">
        <v>82</v>
      </c>
      <c r="E501" s="23" t="s">
        <v>2551</v>
      </c>
      <c r="F501" s="23" t="s">
        <v>2552</v>
      </c>
      <c r="G501" s="23" t="n">
        <v>21</v>
      </c>
      <c r="H501" s="23" t="n">
        <v>1000</v>
      </c>
      <c r="I501" s="41" t="s">
        <v>188</v>
      </c>
      <c r="K501" s="23" t="n">
        <v>0</v>
      </c>
      <c r="L501" s="23" t="n">
        <v>0</v>
      </c>
      <c r="M501" s="23" t="n">
        <v>0</v>
      </c>
      <c r="N501" s="23" t="n">
        <v>0</v>
      </c>
      <c r="O501" s="23" t="n">
        <f aca="false">K501+L501</f>
        <v>0</v>
      </c>
      <c r="P501" s="23" t="n">
        <f aca="false">K501+L501+M501+N501</f>
        <v>0</v>
      </c>
      <c r="Q501" s="23" t="n">
        <v>0</v>
      </c>
      <c r="R501" s="23" t="n">
        <v>22</v>
      </c>
      <c r="S501" s="23" t="n">
        <v>50</v>
      </c>
      <c r="T501" s="23" t="n">
        <v>0</v>
      </c>
      <c r="U501" s="23" t="n">
        <f aca="false">IF(I501="delivery",O501-SUM(Q501+R501),IF(I501="PO",P501-SUM(Q501:R501)))</f>
        <v>-22</v>
      </c>
      <c r="V501" s="43" t="n">
        <v>1.2</v>
      </c>
      <c r="W501" s="43" t="n">
        <v>1.2</v>
      </c>
      <c r="X501" s="43" t="n">
        <f aca="false">W501-V501</f>
        <v>0</v>
      </c>
      <c r="Y501" s="43"/>
      <c r="Z501" s="43"/>
      <c r="AA501" s="43"/>
      <c r="AB501" s="43"/>
      <c r="AC501" s="43" t="s">
        <v>10482</v>
      </c>
      <c r="AD501" s="43"/>
      <c r="AE501" s="43"/>
      <c r="AF501" s="43"/>
      <c r="AG501" s="43" t="n">
        <v>1.2</v>
      </c>
      <c r="AH501" s="43" t="s">
        <v>11146</v>
      </c>
      <c r="AI501" s="63" t="n">
        <v>1000</v>
      </c>
      <c r="AJ501" s="63" t="n">
        <v>2</v>
      </c>
      <c r="AK501" s="43" t="s">
        <v>2550</v>
      </c>
      <c r="AL501" s="43"/>
      <c r="AM501" s="43"/>
      <c r="AN501" s="43"/>
      <c r="AO501" s="43" t="s">
        <v>82</v>
      </c>
      <c r="AP501" s="23" t="s">
        <v>2389</v>
      </c>
      <c r="BF501" s="23" t="s">
        <v>10498</v>
      </c>
      <c r="BG501" s="1" t="s">
        <v>183</v>
      </c>
    </row>
    <row r="502" s="23" customFormat="true" ht="12.75" hidden="false" customHeight="false" outlineLevel="0" collapsed="false">
      <c r="A502" s="23" t="s">
        <v>2561</v>
      </c>
      <c r="B502" s="23" t="s">
        <v>2562</v>
      </c>
      <c r="C502" s="40" t="s">
        <v>177</v>
      </c>
      <c r="D502" s="23" t="s">
        <v>1471</v>
      </c>
      <c r="E502" s="23" t="s">
        <v>2563</v>
      </c>
      <c r="F502" s="23" t="s">
        <v>2564</v>
      </c>
      <c r="G502" s="23" t="n">
        <v>21</v>
      </c>
      <c r="H502" s="23" t="n">
        <v>1000</v>
      </c>
      <c r="I502" s="41" t="s">
        <v>188</v>
      </c>
      <c r="K502" s="23" t="n">
        <v>0</v>
      </c>
      <c r="L502" s="23" t="n">
        <v>100</v>
      </c>
      <c r="M502" s="23" t="n">
        <v>0</v>
      </c>
      <c r="N502" s="23" t="n">
        <v>0</v>
      </c>
      <c r="O502" s="23" t="n">
        <f aca="false">K502+L502</f>
        <v>100</v>
      </c>
      <c r="P502" s="23" t="n">
        <f aca="false">K502+L502+M502+N502</f>
        <v>100</v>
      </c>
      <c r="Q502" s="23" t="n">
        <v>98</v>
      </c>
      <c r="R502" s="23" t="n">
        <v>96</v>
      </c>
      <c r="S502" s="23" t="n">
        <v>48</v>
      </c>
      <c r="T502" s="23" t="n">
        <v>72</v>
      </c>
      <c r="U502" s="23" t="n">
        <f aca="false">IF(I502="delivery",O502-SUM(Q502+R502),IF(I502="PO",P502-SUM(Q502:R502)))</f>
        <v>-94</v>
      </c>
      <c r="V502" s="43" t="n">
        <v>0.2</v>
      </c>
      <c r="W502" s="43" t="n">
        <v>0.294</v>
      </c>
      <c r="X502" s="43" t="n">
        <f aca="false">W502-V502</f>
        <v>0.094</v>
      </c>
      <c r="Y502" s="43"/>
      <c r="Z502" s="43"/>
      <c r="AA502" s="43" t="n">
        <v>1.35</v>
      </c>
      <c r="AB502" s="43"/>
      <c r="AC502" s="43" t="s">
        <v>10482</v>
      </c>
      <c r="AD502" s="43" t="s">
        <v>10961</v>
      </c>
      <c r="AE502" s="43" t="s">
        <v>11147</v>
      </c>
      <c r="AF502" s="43"/>
      <c r="AG502" s="43" t="n">
        <v>0.294</v>
      </c>
      <c r="AH502" s="43" t="s">
        <v>11086</v>
      </c>
      <c r="AI502" s="63" t="n">
        <v>500</v>
      </c>
      <c r="AJ502" s="63" t="n">
        <v>2</v>
      </c>
      <c r="AK502" s="43"/>
      <c r="AL502" s="43"/>
      <c r="AM502" s="43"/>
      <c r="AN502" s="43"/>
      <c r="AO502" s="43" t="s">
        <v>1471</v>
      </c>
      <c r="AP502" s="23" t="s">
        <v>1474</v>
      </c>
      <c r="AT502" s="23" t="s">
        <v>10934</v>
      </c>
      <c r="AV502" s="23" t="n">
        <v>1.35</v>
      </c>
      <c r="AW502" s="23" t="s">
        <v>11087</v>
      </c>
      <c r="AX502" s="23" t="s">
        <v>2562</v>
      </c>
      <c r="AY502" s="23" t="n">
        <v>100</v>
      </c>
      <c r="AZ502" s="23" t="n">
        <v>2</v>
      </c>
      <c r="BA502" s="23" t="s">
        <v>177</v>
      </c>
      <c r="BB502" s="23" t="s">
        <v>11087</v>
      </c>
      <c r="BF502" s="23" t="s">
        <v>10498</v>
      </c>
      <c r="BG502" s="1" t="s">
        <v>183</v>
      </c>
    </row>
    <row r="503" s="23" customFormat="true" ht="12.75" hidden="true" customHeight="false" outlineLevel="0" collapsed="false">
      <c r="A503" s="23" t="s">
        <v>2565</v>
      </c>
      <c r="B503" s="23" t="s">
        <v>2566</v>
      </c>
      <c r="C503" s="40" t="s">
        <v>177</v>
      </c>
      <c r="D503" s="23" t="s">
        <v>82</v>
      </c>
      <c r="E503" s="23" t="s">
        <v>2567</v>
      </c>
      <c r="F503" s="23" t="s">
        <v>2568</v>
      </c>
      <c r="G503" s="23" t="n">
        <v>16</v>
      </c>
      <c r="H503" s="23" t="n">
        <v>1000</v>
      </c>
      <c r="I503" s="41" t="s">
        <v>188</v>
      </c>
      <c r="K503" s="23" t="n">
        <v>0</v>
      </c>
      <c r="L503" s="23" t="n">
        <v>1000</v>
      </c>
      <c r="M503" s="23" t="n">
        <v>0</v>
      </c>
      <c r="N503" s="23" t="n">
        <v>0</v>
      </c>
      <c r="O503" s="23" t="n">
        <f aca="false">K503+L503</f>
        <v>1000</v>
      </c>
      <c r="P503" s="23" t="n">
        <f aca="false">K503+L503+M503+N503</f>
        <v>1000</v>
      </c>
      <c r="Q503" s="23" t="n">
        <v>0</v>
      </c>
      <c r="R503" s="23" t="n">
        <v>1026</v>
      </c>
      <c r="S503" s="23" t="n">
        <v>751</v>
      </c>
      <c r="T503" s="23" t="n">
        <v>745</v>
      </c>
      <c r="U503" s="23" t="n">
        <f aca="false">IF(I503="delivery",O503-SUM(Q503+R503),IF(I503="PO",P503-SUM(Q503:R503)))</f>
        <v>-26</v>
      </c>
      <c r="V503" s="43" t="n">
        <v>0.7</v>
      </c>
      <c r="W503" s="43" t="n">
        <v>0.7</v>
      </c>
      <c r="X503" s="43" t="n">
        <f aca="false">W503-V503</f>
        <v>0</v>
      </c>
      <c r="Y503" s="43"/>
      <c r="Z503" s="43"/>
      <c r="AA503" s="43"/>
      <c r="AB503" s="43"/>
      <c r="AC503" s="43" t="s">
        <v>10482</v>
      </c>
      <c r="AD503" s="43"/>
      <c r="AE503" s="43"/>
      <c r="AF503" s="43"/>
      <c r="AG503" s="43" t="n">
        <v>0.7</v>
      </c>
      <c r="AH503" s="43" t="s">
        <v>11148</v>
      </c>
      <c r="AI503" s="63" t="n">
        <v>1000</v>
      </c>
      <c r="AJ503" s="63" t="n">
        <v>2</v>
      </c>
      <c r="AK503" s="43"/>
      <c r="AL503" s="43"/>
      <c r="AM503" s="43"/>
      <c r="AN503" s="43"/>
      <c r="AO503" s="43" t="s">
        <v>82</v>
      </c>
      <c r="AP503" s="23" t="s">
        <v>2389</v>
      </c>
      <c r="BF503" s="23" t="s">
        <v>719</v>
      </c>
      <c r="BG503" s="1" t="s">
        <v>183</v>
      </c>
    </row>
    <row r="504" s="23" customFormat="true" ht="12.75" hidden="true" customHeight="false" outlineLevel="0" collapsed="false">
      <c r="A504" s="23" t="s">
        <v>2569</v>
      </c>
      <c r="B504" s="23" t="s">
        <v>2570</v>
      </c>
      <c r="C504" s="40" t="s">
        <v>177</v>
      </c>
      <c r="D504" s="23" t="s">
        <v>82</v>
      </c>
      <c r="E504" s="23" t="s">
        <v>2571</v>
      </c>
      <c r="F504" s="23" t="s">
        <v>2572</v>
      </c>
      <c r="G504" s="23" t="n">
        <v>16</v>
      </c>
      <c r="H504" s="23" t="n">
        <v>1000</v>
      </c>
      <c r="I504" s="41" t="s">
        <v>188</v>
      </c>
      <c r="K504" s="23" t="n">
        <v>0</v>
      </c>
      <c r="L504" s="23" t="n">
        <v>1000</v>
      </c>
      <c r="M504" s="23" t="n">
        <v>0</v>
      </c>
      <c r="N504" s="23" t="n">
        <v>0</v>
      </c>
      <c r="O504" s="23" t="n">
        <f aca="false">K504+L504</f>
        <v>1000</v>
      </c>
      <c r="P504" s="23" t="n">
        <f aca="false">K504+L504+M504+N504</f>
        <v>1000</v>
      </c>
      <c r="Q504" s="23" t="n">
        <v>0</v>
      </c>
      <c r="R504" s="23" t="n">
        <v>1604</v>
      </c>
      <c r="S504" s="23" t="n">
        <v>1119</v>
      </c>
      <c r="T504" s="23" t="n">
        <v>1129</v>
      </c>
      <c r="U504" s="23" t="n">
        <f aca="false">IF(I504="delivery",O504-SUM(Q504+R504),IF(I504="PO",P504-SUM(Q504:R504)))</f>
        <v>-604</v>
      </c>
      <c r="V504" s="43" t="n">
        <v>0.33</v>
      </c>
      <c r="W504" s="43" t="n">
        <v>0.33</v>
      </c>
      <c r="X504" s="43" t="n">
        <f aca="false">W504-V504</f>
        <v>0</v>
      </c>
      <c r="Y504" s="43"/>
      <c r="Z504" s="43"/>
      <c r="AA504" s="43"/>
      <c r="AB504" s="43"/>
      <c r="AC504" s="43" t="s">
        <v>10482</v>
      </c>
      <c r="AD504" s="43"/>
      <c r="AE504" s="43"/>
      <c r="AF504" s="43"/>
      <c r="AG504" s="43" t="n">
        <v>0.33</v>
      </c>
      <c r="AH504" s="43" t="s">
        <v>11149</v>
      </c>
      <c r="AI504" s="63" t="n">
        <v>1000</v>
      </c>
      <c r="AJ504" s="63" t="n">
        <v>2</v>
      </c>
      <c r="AK504" s="43"/>
      <c r="AL504" s="43"/>
      <c r="AM504" s="43"/>
      <c r="AN504" s="43"/>
      <c r="AO504" s="43" t="s">
        <v>82</v>
      </c>
      <c r="AP504" s="23" t="s">
        <v>2389</v>
      </c>
      <c r="BF504" s="23" t="s">
        <v>719</v>
      </c>
      <c r="BG504" s="1" t="s">
        <v>183</v>
      </c>
    </row>
    <row r="505" s="23" customFormat="true" ht="12.75" hidden="true" customHeight="false" outlineLevel="0" collapsed="false">
      <c r="A505" s="23" t="s">
        <v>2573</v>
      </c>
      <c r="B505" s="23" t="s">
        <v>2574</v>
      </c>
      <c r="C505" s="40" t="s">
        <v>177</v>
      </c>
      <c r="D505" s="23" t="s">
        <v>82</v>
      </c>
      <c r="E505" s="23" t="s">
        <v>2575</v>
      </c>
      <c r="F505" s="23" t="s">
        <v>2576</v>
      </c>
      <c r="G505" s="23" t="n">
        <v>16</v>
      </c>
      <c r="H505" s="23" t="n">
        <v>1000</v>
      </c>
      <c r="I505" s="41" t="s">
        <v>188</v>
      </c>
      <c r="K505" s="23" t="n">
        <v>0</v>
      </c>
      <c r="L505" s="23" t="n">
        <v>1000</v>
      </c>
      <c r="M505" s="23" t="n">
        <v>0</v>
      </c>
      <c r="N505" s="23" t="n">
        <v>0</v>
      </c>
      <c r="O505" s="23" t="n">
        <f aca="false">K505+L505</f>
        <v>1000</v>
      </c>
      <c r="P505" s="23" t="n">
        <f aca="false">K505+L505+M505+N505</f>
        <v>1000</v>
      </c>
      <c r="Q505" s="23" t="n">
        <v>0</v>
      </c>
      <c r="R505" s="23" t="n">
        <v>932</v>
      </c>
      <c r="S505" s="23" t="n">
        <v>1673</v>
      </c>
      <c r="T505" s="23" t="n">
        <v>1247</v>
      </c>
      <c r="U505" s="23" t="n">
        <f aca="false">IF(I505="delivery",O505-SUM(Q505+R505),IF(I505="PO",P505-SUM(Q505:R505)))</f>
        <v>68</v>
      </c>
      <c r="V505" s="43" t="n">
        <v>0.36</v>
      </c>
      <c r="W505" s="43" t="n">
        <v>0.36</v>
      </c>
      <c r="X505" s="43" t="n">
        <f aca="false">W505-V505</f>
        <v>0</v>
      </c>
      <c r="Y505" s="43"/>
      <c r="Z505" s="43"/>
      <c r="AA505" s="43"/>
      <c r="AB505" s="43"/>
      <c r="AC505" s="43" t="s">
        <v>10482</v>
      </c>
      <c r="AD505" s="43"/>
      <c r="AE505" s="43"/>
      <c r="AF505" s="43"/>
      <c r="AG505" s="43" t="n">
        <v>0.36</v>
      </c>
      <c r="AH505" s="43" t="s">
        <v>11150</v>
      </c>
      <c r="AI505" s="63" t="n">
        <v>1000</v>
      </c>
      <c r="AJ505" s="63" t="n">
        <v>2</v>
      </c>
      <c r="AK505" s="43"/>
      <c r="AL505" s="43"/>
      <c r="AM505" s="43"/>
      <c r="AN505" s="43"/>
      <c r="AO505" s="43" t="s">
        <v>82</v>
      </c>
      <c r="AP505" s="23" t="s">
        <v>2389</v>
      </c>
      <c r="BF505" s="23" t="s">
        <v>10507</v>
      </c>
      <c r="BG505" s="1" t="s">
        <v>183</v>
      </c>
    </row>
    <row r="506" s="23" customFormat="true" ht="12.75" hidden="true" customHeight="false" outlineLevel="0" collapsed="false">
      <c r="A506" s="23" t="s">
        <v>2577</v>
      </c>
      <c r="B506" s="23" t="s">
        <v>2578</v>
      </c>
      <c r="C506" s="40" t="s">
        <v>177</v>
      </c>
      <c r="D506" s="23" t="s">
        <v>82</v>
      </c>
      <c r="E506" s="23" t="s">
        <v>2579</v>
      </c>
      <c r="F506" s="23" t="s">
        <v>2580</v>
      </c>
      <c r="G506" s="23" t="n">
        <v>16</v>
      </c>
      <c r="H506" s="23" t="n">
        <v>1000</v>
      </c>
      <c r="I506" s="41" t="s">
        <v>188</v>
      </c>
      <c r="K506" s="23" t="n">
        <v>0</v>
      </c>
      <c r="L506" s="23" t="n">
        <v>0</v>
      </c>
      <c r="M506" s="23" t="n">
        <v>0</v>
      </c>
      <c r="N506" s="23" t="n">
        <v>0</v>
      </c>
      <c r="O506" s="23" t="n">
        <f aca="false">K506+L506</f>
        <v>0</v>
      </c>
      <c r="P506" s="23" t="n">
        <f aca="false">K506+L506+M506+N506</f>
        <v>0</v>
      </c>
      <c r="Q506" s="23" t="n">
        <v>0</v>
      </c>
      <c r="R506" s="23" t="n">
        <v>1026</v>
      </c>
      <c r="S506" s="23" t="n">
        <v>751</v>
      </c>
      <c r="T506" s="23" t="n">
        <v>745</v>
      </c>
      <c r="U506" s="23" t="n">
        <f aca="false">IF(I506="delivery",O506-SUM(Q506+R506),IF(I506="PO",P506-SUM(Q506:R506)))</f>
        <v>-1026</v>
      </c>
      <c r="V506" s="43" t="n">
        <v>0.35</v>
      </c>
      <c r="W506" s="43" t="n">
        <v>0.35</v>
      </c>
      <c r="X506" s="43" t="n">
        <f aca="false">W506-V506</f>
        <v>0</v>
      </c>
      <c r="Y506" s="43"/>
      <c r="Z506" s="43"/>
      <c r="AA506" s="43"/>
      <c r="AB506" s="43"/>
      <c r="AC506" s="43" t="s">
        <v>10482</v>
      </c>
      <c r="AD506" s="43"/>
      <c r="AE506" s="43"/>
      <c r="AF506" s="43"/>
      <c r="AG506" s="43" t="n">
        <v>0.35</v>
      </c>
      <c r="AH506" s="43" t="s">
        <v>11151</v>
      </c>
      <c r="AI506" s="63" t="n">
        <v>1000</v>
      </c>
      <c r="AJ506" s="63" t="n">
        <v>2</v>
      </c>
      <c r="AK506" s="43"/>
      <c r="AL506" s="43"/>
      <c r="AM506" s="43"/>
      <c r="AN506" s="43"/>
      <c r="AO506" s="43" t="s">
        <v>82</v>
      </c>
      <c r="AP506" s="23" t="s">
        <v>2389</v>
      </c>
      <c r="BF506" s="23" t="s">
        <v>719</v>
      </c>
      <c r="BG506" s="1" t="s">
        <v>183</v>
      </c>
    </row>
    <row r="507" s="23" customFormat="true" ht="12.75" hidden="true" customHeight="false" outlineLevel="0" collapsed="false">
      <c r="A507" s="23" t="s">
        <v>2581</v>
      </c>
      <c r="B507" s="23" t="s">
        <v>2582</v>
      </c>
      <c r="C507" s="40" t="s">
        <v>177</v>
      </c>
      <c r="D507" s="23" t="s">
        <v>82</v>
      </c>
      <c r="E507" s="23" t="s">
        <v>2583</v>
      </c>
      <c r="F507" s="23" t="s">
        <v>2584</v>
      </c>
      <c r="G507" s="23" t="n">
        <v>60</v>
      </c>
      <c r="H507" s="23" t="n">
        <v>1000</v>
      </c>
      <c r="I507" s="41" t="s">
        <v>188</v>
      </c>
      <c r="K507" s="23" t="n">
        <v>0</v>
      </c>
      <c r="L507" s="23" t="n">
        <v>1000</v>
      </c>
      <c r="M507" s="23" t="n">
        <v>0</v>
      </c>
      <c r="N507" s="23" t="n">
        <v>0</v>
      </c>
      <c r="O507" s="23" t="n">
        <f aca="false">K507+L507</f>
        <v>1000</v>
      </c>
      <c r="P507" s="23" t="n">
        <f aca="false">K507+L507+M507+N507</f>
        <v>1000</v>
      </c>
      <c r="Q507" s="23" t="n">
        <v>0</v>
      </c>
      <c r="R507" s="23" t="n">
        <v>354</v>
      </c>
      <c r="S507" s="23" t="n">
        <v>559</v>
      </c>
      <c r="T507" s="23" t="n">
        <v>417</v>
      </c>
      <c r="U507" s="23" t="n">
        <f aca="false">IF(I507="delivery",O507-SUM(Q507+R507),IF(I507="PO",P507-SUM(Q507:R507)))</f>
        <v>646</v>
      </c>
      <c r="V507" s="43" t="n">
        <v>0.37</v>
      </c>
      <c r="W507" s="43" t="n">
        <v>0.37</v>
      </c>
      <c r="X507" s="43" t="n">
        <f aca="false">W507-V507</f>
        <v>0</v>
      </c>
      <c r="Y507" s="43"/>
      <c r="Z507" s="43"/>
      <c r="AA507" s="43" t="n">
        <v>0.37</v>
      </c>
      <c r="AB507" s="43"/>
      <c r="AC507" s="43" t="s">
        <v>10482</v>
      </c>
      <c r="AD507" s="43"/>
      <c r="AE507" s="43"/>
      <c r="AF507" s="43"/>
      <c r="AG507" s="43" t="n">
        <v>0.37</v>
      </c>
      <c r="AH507" s="43" t="s">
        <v>11152</v>
      </c>
      <c r="AI507" s="63" t="n">
        <v>1000</v>
      </c>
      <c r="AJ507" s="63" t="n">
        <v>2</v>
      </c>
      <c r="AK507" s="43"/>
      <c r="AL507" s="43"/>
      <c r="AM507" s="43"/>
      <c r="AN507" s="43"/>
      <c r="AO507" s="43" t="s">
        <v>82</v>
      </c>
      <c r="AP507" s="23" t="s">
        <v>2389</v>
      </c>
      <c r="BF507" s="23" t="s">
        <v>10498</v>
      </c>
      <c r="BG507" s="1" t="s">
        <v>183</v>
      </c>
    </row>
    <row r="508" s="23" customFormat="true" ht="12.75" hidden="true" customHeight="false" outlineLevel="0" collapsed="false">
      <c r="A508" s="23" t="s">
        <v>2585</v>
      </c>
      <c r="B508" s="23" t="s">
        <v>2586</v>
      </c>
      <c r="C508" s="40" t="s">
        <v>177</v>
      </c>
      <c r="D508" s="23" t="s">
        <v>82</v>
      </c>
      <c r="E508" s="23" t="s">
        <v>2587</v>
      </c>
      <c r="F508" s="23" t="s">
        <v>2588</v>
      </c>
      <c r="G508" s="23" t="n">
        <v>16</v>
      </c>
      <c r="H508" s="23" t="n">
        <v>1000</v>
      </c>
      <c r="I508" s="41" t="s">
        <v>188</v>
      </c>
      <c r="K508" s="23" t="n">
        <v>0</v>
      </c>
      <c r="L508" s="23" t="n">
        <v>1000</v>
      </c>
      <c r="M508" s="23" t="n">
        <v>0</v>
      </c>
      <c r="N508" s="23" t="n">
        <v>0</v>
      </c>
      <c r="O508" s="23" t="n">
        <f aca="false">K508+L508</f>
        <v>1000</v>
      </c>
      <c r="P508" s="23" t="n">
        <f aca="false">K508+L508+M508+N508</f>
        <v>1000</v>
      </c>
      <c r="Q508" s="23" t="n">
        <v>0</v>
      </c>
      <c r="R508" s="23" t="n">
        <v>1604</v>
      </c>
      <c r="S508" s="23" t="n">
        <v>1119</v>
      </c>
      <c r="T508" s="23" t="n">
        <v>1129</v>
      </c>
      <c r="U508" s="23" t="n">
        <f aca="false">IF(I508="delivery",O508-SUM(Q508+R508),IF(I508="PO",P508-SUM(Q508:R508)))</f>
        <v>-604</v>
      </c>
      <c r="V508" s="43" t="n">
        <v>0.37</v>
      </c>
      <c r="W508" s="43" t="n">
        <v>0.37</v>
      </c>
      <c r="X508" s="43" t="n">
        <f aca="false">W508-V508</f>
        <v>0</v>
      </c>
      <c r="Y508" s="43"/>
      <c r="Z508" s="43"/>
      <c r="AA508" s="43"/>
      <c r="AB508" s="43"/>
      <c r="AC508" s="43" t="s">
        <v>10482</v>
      </c>
      <c r="AD508" s="43"/>
      <c r="AE508" s="43"/>
      <c r="AF508" s="43"/>
      <c r="AG508" s="43" t="n">
        <v>0.37</v>
      </c>
      <c r="AH508" s="43" t="s">
        <v>11152</v>
      </c>
      <c r="AI508" s="63" t="n">
        <v>1000</v>
      </c>
      <c r="AJ508" s="63" t="n">
        <v>2</v>
      </c>
      <c r="AK508" s="43"/>
      <c r="AL508" s="43"/>
      <c r="AM508" s="43"/>
      <c r="AN508" s="43"/>
      <c r="AO508" s="43" t="s">
        <v>82</v>
      </c>
      <c r="AP508" s="23" t="s">
        <v>2389</v>
      </c>
      <c r="BF508" s="23" t="s">
        <v>719</v>
      </c>
      <c r="BG508" s="1" t="s">
        <v>183</v>
      </c>
    </row>
    <row r="509" s="23" customFormat="true" ht="12.75" hidden="true" customHeight="false" outlineLevel="0" collapsed="false">
      <c r="A509" s="23" t="s">
        <v>2589</v>
      </c>
      <c r="B509" s="23" t="s">
        <v>2590</v>
      </c>
      <c r="C509" s="40" t="s">
        <v>177</v>
      </c>
      <c r="D509" s="23" t="s">
        <v>82</v>
      </c>
      <c r="E509" s="23" t="s">
        <v>2583</v>
      </c>
      <c r="F509" s="23" t="s">
        <v>2591</v>
      </c>
      <c r="G509" s="23" t="n">
        <v>16</v>
      </c>
      <c r="H509" s="23" t="n">
        <v>1000</v>
      </c>
      <c r="I509" s="41" t="s">
        <v>188</v>
      </c>
      <c r="K509" s="23" t="n">
        <v>0</v>
      </c>
      <c r="L509" s="23" t="n">
        <v>1000</v>
      </c>
      <c r="M509" s="23" t="n">
        <v>0</v>
      </c>
      <c r="N509" s="23" t="n">
        <v>0</v>
      </c>
      <c r="O509" s="23" t="n">
        <f aca="false">K509+L509</f>
        <v>1000</v>
      </c>
      <c r="P509" s="23" t="n">
        <f aca="false">K509+L509+M509+N509</f>
        <v>1000</v>
      </c>
      <c r="Q509" s="23" t="n">
        <v>0</v>
      </c>
      <c r="R509" s="23" t="n">
        <v>354</v>
      </c>
      <c r="S509" s="23" t="n">
        <v>559</v>
      </c>
      <c r="T509" s="23" t="n">
        <v>417</v>
      </c>
      <c r="U509" s="23" t="n">
        <f aca="false">IF(I509="delivery",O509-SUM(Q509+R509),IF(I509="PO",P509-SUM(Q509:R509)))</f>
        <v>646</v>
      </c>
      <c r="V509" s="43" t="n">
        <v>0.45</v>
      </c>
      <c r="W509" s="43" t="n">
        <v>0.45</v>
      </c>
      <c r="X509" s="43" t="n">
        <f aca="false">W509-V509</f>
        <v>0</v>
      </c>
      <c r="Y509" s="43"/>
      <c r="Z509" s="43"/>
      <c r="AA509" s="43"/>
      <c r="AB509" s="43"/>
      <c r="AC509" s="43" t="s">
        <v>10482</v>
      </c>
      <c r="AD509" s="43"/>
      <c r="AE509" s="43"/>
      <c r="AF509" s="43"/>
      <c r="AG509" s="43" t="n">
        <v>0.45</v>
      </c>
      <c r="AH509" s="43" t="s">
        <v>11153</v>
      </c>
      <c r="AI509" s="63" t="n">
        <v>1000</v>
      </c>
      <c r="AJ509" s="63" t="n">
        <v>2</v>
      </c>
      <c r="AK509" s="43"/>
      <c r="AL509" s="43"/>
      <c r="AM509" s="43"/>
      <c r="AN509" s="43"/>
      <c r="AO509" s="43" t="s">
        <v>82</v>
      </c>
      <c r="AP509" s="23" t="s">
        <v>2389</v>
      </c>
      <c r="BF509" s="23" t="s">
        <v>719</v>
      </c>
      <c r="BG509" s="1" t="s">
        <v>183</v>
      </c>
    </row>
    <row r="510" s="23" customFormat="true" ht="12.75" hidden="true" customHeight="false" outlineLevel="0" collapsed="false">
      <c r="A510" s="23" t="s">
        <v>2592</v>
      </c>
      <c r="B510" s="23" t="s">
        <v>2593</v>
      </c>
      <c r="C510" s="40" t="s">
        <v>177</v>
      </c>
      <c r="D510" s="23" t="s">
        <v>82</v>
      </c>
      <c r="E510" s="23" t="s">
        <v>2594</v>
      </c>
      <c r="F510" s="23" t="s">
        <v>2595</v>
      </c>
      <c r="G510" s="23" t="n">
        <v>16</v>
      </c>
      <c r="H510" s="23" t="n">
        <v>1000</v>
      </c>
      <c r="I510" s="41" t="s">
        <v>188</v>
      </c>
      <c r="K510" s="23" t="n">
        <v>0</v>
      </c>
      <c r="L510" s="23" t="n">
        <v>1000</v>
      </c>
      <c r="M510" s="23" t="n">
        <v>0</v>
      </c>
      <c r="N510" s="23" t="n">
        <v>0</v>
      </c>
      <c r="O510" s="23" t="n">
        <f aca="false">K510+L510</f>
        <v>1000</v>
      </c>
      <c r="P510" s="23" t="n">
        <f aca="false">K510+L510+M510+N510</f>
        <v>1000</v>
      </c>
      <c r="Q510" s="23" t="n">
        <v>0</v>
      </c>
      <c r="R510" s="23" t="n">
        <v>578</v>
      </c>
      <c r="S510" s="23" t="n">
        <v>368</v>
      </c>
      <c r="T510" s="23" t="n">
        <v>384</v>
      </c>
      <c r="U510" s="23" t="n">
        <f aca="false">IF(I510="delivery",O510-SUM(Q510+R510),IF(I510="PO",P510-SUM(Q510:R510)))</f>
        <v>422</v>
      </c>
      <c r="V510" s="43" t="n">
        <v>0.45</v>
      </c>
      <c r="W510" s="43" t="n">
        <v>0.45</v>
      </c>
      <c r="X510" s="43" t="n">
        <f aca="false">W510-V510</f>
        <v>0</v>
      </c>
      <c r="Y510" s="43"/>
      <c r="Z510" s="43"/>
      <c r="AA510" s="43"/>
      <c r="AB510" s="43"/>
      <c r="AC510" s="43" t="s">
        <v>10482</v>
      </c>
      <c r="AD510" s="43"/>
      <c r="AE510" s="43"/>
      <c r="AF510" s="43"/>
      <c r="AG510" s="43" t="n">
        <v>0.45</v>
      </c>
      <c r="AH510" s="43" t="s">
        <v>11153</v>
      </c>
      <c r="AI510" s="63" t="n">
        <v>1000</v>
      </c>
      <c r="AJ510" s="63" t="n">
        <v>2</v>
      </c>
      <c r="AK510" s="43"/>
      <c r="AL510" s="43"/>
      <c r="AM510" s="43"/>
      <c r="AN510" s="43"/>
      <c r="AO510" s="43" t="s">
        <v>82</v>
      </c>
      <c r="AP510" s="23" t="s">
        <v>2389</v>
      </c>
      <c r="BF510" s="23" t="s">
        <v>719</v>
      </c>
      <c r="BG510" s="1" t="s">
        <v>183</v>
      </c>
    </row>
    <row r="511" s="23" customFormat="true" ht="12.75" hidden="true" customHeight="false" outlineLevel="0" collapsed="false">
      <c r="A511" s="23" t="s">
        <v>2596</v>
      </c>
      <c r="B511" s="23" t="s">
        <v>2597</v>
      </c>
      <c r="C511" s="40" t="s">
        <v>177</v>
      </c>
      <c r="D511" s="23" t="s">
        <v>82</v>
      </c>
      <c r="E511" s="23" t="s">
        <v>2598</v>
      </c>
      <c r="F511" s="23" t="s">
        <v>2599</v>
      </c>
      <c r="G511" s="23" t="n">
        <v>71</v>
      </c>
      <c r="H511" s="23" t="n">
        <v>1000</v>
      </c>
      <c r="I511" s="41" t="s">
        <v>188</v>
      </c>
      <c r="K511" s="23" t="n">
        <v>0</v>
      </c>
      <c r="L511" s="23" t="n">
        <v>1000</v>
      </c>
      <c r="M511" s="23" t="n">
        <v>0</v>
      </c>
      <c r="N511" s="23" t="n">
        <v>0</v>
      </c>
      <c r="O511" s="23" t="n">
        <f aca="false">K511+L511</f>
        <v>1000</v>
      </c>
      <c r="P511" s="23" t="n">
        <f aca="false">K511+L511+M511+N511</f>
        <v>1000</v>
      </c>
      <c r="Q511" s="23" t="n">
        <v>121</v>
      </c>
      <c r="R511" s="23" t="n">
        <v>11</v>
      </c>
      <c r="S511" s="23" t="n">
        <v>7</v>
      </c>
      <c r="T511" s="23" t="n">
        <v>9</v>
      </c>
      <c r="U511" s="23" t="n">
        <f aca="false">IF(I511="delivery",O511-SUM(Q511+R511),IF(I511="PO",P511-SUM(Q511:R511)))</f>
        <v>868</v>
      </c>
      <c r="V511" s="43" t="n">
        <v>0.2</v>
      </c>
      <c r="W511" s="43" t="n">
        <v>0.2</v>
      </c>
      <c r="X511" s="43" t="n">
        <f aca="false">W511-V511</f>
        <v>0</v>
      </c>
      <c r="Y511" s="43"/>
      <c r="Z511" s="43"/>
      <c r="AA511" s="43" t="n">
        <v>0.2</v>
      </c>
      <c r="AB511" s="43"/>
      <c r="AC511" s="43" t="s">
        <v>10482</v>
      </c>
      <c r="AD511" s="43"/>
      <c r="AE511" s="43"/>
      <c r="AF511" s="43"/>
      <c r="AG511" s="43" t="n">
        <v>0.2</v>
      </c>
      <c r="AH511" s="43" t="s">
        <v>11154</v>
      </c>
      <c r="AI511" s="63" t="n">
        <v>1000</v>
      </c>
      <c r="AJ511" s="63" t="n">
        <v>12</v>
      </c>
      <c r="AK511" s="43"/>
      <c r="AL511" s="43"/>
      <c r="AM511" s="43"/>
      <c r="AN511" s="43"/>
      <c r="AO511" s="43" t="s">
        <v>82</v>
      </c>
      <c r="AP511" s="23" t="s">
        <v>2389</v>
      </c>
      <c r="BF511" s="23" t="s">
        <v>10498</v>
      </c>
      <c r="BG511" s="1" t="s">
        <v>183</v>
      </c>
    </row>
    <row r="512" s="23" customFormat="true" ht="12.75" hidden="true" customHeight="false" outlineLevel="0" collapsed="false">
      <c r="A512" s="23" t="s">
        <v>2600</v>
      </c>
      <c r="B512" s="23" t="s">
        <v>2601</v>
      </c>
      <c r="C512" s="40" t="s">
        <v>177</v>
      </c>
      <c r="D512" s="23" t="s">
        <v>82</v>
      </c>
      <c r="E512" s="23" t="s">
        <v>2602</v>
      </c>
      <c r="F512" s="23" t="s">
        <v>2603</v>
      </c>
      <c r="G512" s="23" t="n">
        <v>21</v>
      </c>
      <c r="H512" s="23" t="n">
        <v>1000</v>
      </c>
      <c r="I512" s="41" t="s">
        <v>188</v>
      </c>
      <c r="K512" s="23" t="n">
        <v>0</v>
      </c>
      <c r="L512" s="23" t="n">
        <v>0</v>
      </c>
      <c r="M512" s="23" t="n">
        <v>0</v>
      </c>
      <c r="N512" s="23" t="n">
        <v>0</v>
      </c>
      <c r="O512" s="23" t="n">
        <f aca="false">K512+L512</f>
        <v>0</v>
      </c>
      <c r="P512" s="23" t="n">
        <f aca="false">K512+L512+M512+N512</f>
        <v>0</v>
      </c>
      <c r="Q512" s="23" t="n">
        <v>0</v>
      </c>
      <c r="R512" s="23" t="n">
        <v>341</v>
      </c>
      <c r="S512" s="23" t="n">
        <v>1014</v>
      </c>
      <c r="T512" s="23" t="n">
        <v>627</v>
      </c>
      <c r="U512" s="23" t="n">
        <f aca="false">IF(I512="delivery",O512-SUM(Q512+R512),IF(I512="PO",P512-SUM(Q512:R512)))</f>
        <v>-341</v>
      </c>
      <c r="V512" s="43" t="n">
        <v>0.3</v>
      </c>
      <c r="W512" s="43" t="n">
        <v>0.3</v>
      </c>
      <c r="X512" s="43" t="n">
        <f aca="false">W512-V512</f>
        <v>0</v>
      </c>
      <c r="Y512" s="43"/>
      <c r="Z512" s="43"/>
      <c r="AA512" s="43"/>
      <c r="AB512" s="43"/>
      <c r="AC512" s="43" t="s">
        <v>10482</v>
      </c>
      <c r="AD512" s="43"/>
      <c r="AE512" s="43"/>
      <c r="AF512" s="43"/>
      <c r="AG512" s="43" t="n">
        <v>0.3</v>
      </c>
      <c r="AH512" s="43" t="s">
        <v>11155</v>
      </c>
      <c r="AI512" s="63" t="s">
        <v>10553</v>
      </c>
      <c r="AJ512" s="63" t="s">
        <v>11113</v>
      </c>
      <c r="AK512" s="43"/>
      <c r="AL512" s="43"/>
      <c r="AM512" s="43"/>
      <c r="AN512" s="43"/>
      <c r="AO512" s="43" t="s">
        <v>82</v>
      </c>
      <c r="AP512" s="23" t="s">
        <v>2389</v>
      </c>
      <c r="BF512" s="23" t="s">
        <v>10498</v>
      </c>
      <c r="BG512" s="1" t="s">
        <v>183</v>
      </c>
    </row>
    <row r="513" s="23" customFormat="true" ht="12.75" hidden="true" customHeight="false" outlineLevel="0" collapsed="false">
      <c r="A513" s="23" t="s">
        <v>2604</v>
      </c>
      <c r="B513" s="23" t="s">
        <v>2605</v>
      </c>
      <c r="C513" s="40" t="s">
        <v>177</v>
      </c>
      <c r="D513" s="23" t="s">
        <v>82</v>
      </c>
      <c r="E513" s="23" t="s">
        <v>2606</v>
      </c>
      <c r="F513" s="23" t="s">
        <v>2607</v>
      </c>
      <c r="G513" s="23" t="n">
        <v>21</v>
      </c>
      <c r="H513" s="23" t="n">
        <v>1000</v>
      </c>
      <c r="I513" s="41" t="s">
        <v>188</v>
      </c>
      <c r="K513" s="23" t="n">
        <v>0</v>
      </c>
      <c r="L513" s="23" t="n">
        <v>0</v>
      </c>
      <c r="M513" s="23" t="n">
        <v>0</v>
      </c>
      <c r="N513" s="23" t="n">
        <v>0</v>
      </c>
      <c r="O513" s="23" t="n">
        <f aca="false">K513+L513</f>
        <v>0</v>
      </c>
      <c r="P513" s="23" t="n">
        <f aca="false">K513+L513+M513+N513</f>
        <v>0</v>
      </c>
      <c r="Q513" s="23" t="n">
        <v>0</v>
      </c>
      <c r="R513" s="23" t="n">
        <v>341</v>
      </c>
      <c r="S513" s="23" t="n">
        <v>1014</v>
      </c>
      <c r="T513" s="23" t="n">
        <v>627</v>
      </c>
      <c r="U513" s="23" t="n">
        <f aca="false">IF(I513="delivery",O513-SUM(Q513+R513),IF(I513="PO",P513-SUM(Q513:R513)))</f>
        <v>-341</v>
      </c>
      <c r="V513" s="43" t="n">
        <v>2.3</v>
      </c>
      <c r="W513" s="43" t="n">
        <v>2.3</v>
      </c>
      <c r="X513" s="43" t="n">
        <f aca="false">W513-V513</f>
        <v>0</v>
      </c>
      <c r="Y513" s="43"/>
      <c r="Z513" s="43"/>
      <c r="AA513" s="43"/>
      <c r="AB513" s="43"/>
      <c r="AC513" s="43" t="s">
        <v>10482</v>
      </c>
      <c r="AD513" s="43"/>
      <c r="AE513" s="43"/>
      <c r="AF513" s="43"/>
      <c r="AG513" s="43" t="n">
        <v>2.3</v>
      </c>
      <c r="AH513" s="43" t="s">
        <v>11156</v>
      </c>
      <c r="AI513" s="63" t="n">
        <v>1000</v>
      </c>
      <c r="AJ513" s="63" t="n">
        <v>2</v>
      </c>
      <c r="AK513" s="43"/>
      <c r="AL513" s="43"/>
      <c r="AM513" s="43"/>
      <c r="AN513" s="43"/>
      <c r="AO513" s="43" t="s">
        <v>82</v>
      </c>
      <c r="AP513" s="23" t="s">
        <v>2389</v>
      </c>
      <c r="BF513" s="23" t="s">
        <v>10498</v>
      </c>
      <c r="BG513" s="1" t="s">
        <v>183</v>
      </c>
    </row>
    <row r="514" s="23" customFormat="true" ht="12.75" hidden="true" customHeight="false" outlineLevel="0" collapsed="false">
      <c r="A514" s="23" t="s">
        <v>2608</v>
      </c>
      <c r="B514" s="23" t="s">
        <v>2609</v>
      </c>
      <c r="C514" s="40" t="s">
        <v>177</v>
      </c>
      <c r="D514" s="23" t="s">
        <v>82</v>
      </c>
      <c r="E514" s="23" t="s">
        <v>2610</v>
      </c>
      <c r="F514" s="23" t="s">
        <v>2611</v>
      </c>
      <c r="G514" s="23" t="n">
        <v>21</v>
      </c>
      <c r="H514" s="23" t="n">
        <v>1000</v>
      </c>
      <c r="I514" s="41" t="s">
        <v>188</v>
      </c>
      <c r="K514" s="23" t="n">
        <v>0</v>
      </c>
      <c r="L514" s="23" t="n">
        <v>0</v>
      </c>
      <c r="M514" s="23" t="n">
        <v>0</v>
      </c>
      <c r="N514" s="23" t="n">
        <v>0</v>
      </c>
      <c r="O514" s="23" t="n">
        <f aca="false">K514+L514</f>
        <v>0</v>
      </c>
      <c r="P514" s="23" t="n">
        <f aca="false">K514+L514+M514+N514</f>
        <v>0</v>
      </c>
      <c r="Q514" s="23" t="n">
        <v>0</v>
      </c>
      <c r="R514" s="23" t="n">
        <v>341</v>
      </c>
      <c r="S514" s="23" t="n">
        <v>1014</v>
      </c>
      <c r="T514" s="23" t="n">
        <v>627</v>
      </c>
      <c r="U514" s="23" t="n">
        <f aca="false">IF(I514="delivery",O514-SUM(Q514+R514),IF(I514="PO",P514-SUM(Q514:R514)))</f>
        <v>-341</v>
      </c>
      <c r="V514" s="43" t="n">
        <v>1.85</v>
      </c>
      <c r="W514" s="43" t="n">
        <v>1.85</v>
      </c>
      <c r="X514" s="43" t="n">
        <f aca="false">W514-V514</f>
        <v>0</v>
      </c>
      <c r="Y514" s="43"/>
      <c r="Z514" s="43"/>
      <c r="AA514" s="43"/>
      <c r="AB514" s="43"/>
      <c r="AC514" s="43" t="s">
        <v>10482</v>
      </c>
      <c r="AD514" s="43"/>
      <c r="AE514" s="43"/>
      <c r="AF514" s="43"/>
      <c r="AG514" s="43" t="n">
        <v>1.85</v>
      </c>
      <c r="AH514" s="43" t="s">
        <v>11157</v>
      </c>
      <c r="AI514" s="63" t="s">
        <v>10553</v>
      </c>
      <c r="AJ514" s="63" t="s">
        <v>11113</v>
      </c>
      <c r="AK514" s="43"/>
      <c r="AL514" s="43"/>
      <c r="AM514" s="43"/>
      <c r="AN514" s="43"/>
      <c r="AO514" s="43" t="s">
        <v>82</v>
      </c>
      <c r="AP514" s="23" t="s">
        <v>2389</v>
      </c>
      <c r="BF514" s="23" t="s">
        <v>10498</v>
      </c>
      <c r="BG514" s="1" t="s">
        <v>183</v>
      </c>
    </row>
    <row r="515" s="23" customFormat="true" ht="12.75" hidden="true" customHeight="false" outlineLevel="0" collapsed="false">
      <c r="A515" s="23" t="s">
        <v>2612</v>
      </c>
      <c r="B515" s="23" t="s">
        <v>2613</v>
      </c>
      <c r="C515" s="40" t="s">
        <v>177</v>
      </c>
      <c r="D515" s="23" t="s">
        <v>82</v>
      </c>
      <c r="E515" s="23" t="s">
        <v>2614</v>
      </c>
      <c r="F515" s="23" t="s">
        <v>2615</v>
      </c>
      <c r="G515" s="23" t="n">
        <v>21</v>
      </c>
      <c r="H515" s="23" t="n">
        <v>1000</v>
      </c>
      <c r="I515" s="41" t="s">
        <v>188</v>
      </c>
      <c r="K515" s="23" t="n">
        <v>0</v>
      </c>
      <c r="L515" s="23" t="n">
        <v>0</v>
      </c>
      <c r="M515" s="23" t="n">
        <v>0</v>
      </c>
      <c r="N515" s="23" t="n">
        <v>0</v>
      </c>
      <c r="O515" s="23" t="n">
        <f aca="false">K515+L515</f>
        <v>0</v>
      </c>
      <c r="P515" s="23" t="n">
        <f aca="false">K515+L515+M515+N515</f>
        <v>0</v>
      </c>
      <c r="Q515" s="23" t="n">
        <v>0</v>
      </c>
      <c r="R515" s="23" t="n">
        <v>341</v>
      </c>
      <c r="S515" s="23" t="n">
        <v>1014</v>
      </c>
      <c r="T515" s="23" t="n">
        <v>627</v>
      </c>
      <c r="U515" s="23" t="n">
        <f aca="false">IF(I515="delivery",O515-SUM(Q515+R515),IF(I515="PO",P515-SUM(Q515:R515)))</f>
        <v>-341</v>
      </c>
      <c r="V515" s="43" t="n">
        <v>0.36</v>
      </c>
      <c r="W515" s="43" t="n">
        <v>0.36</v>
      </c>
      <c r="X515" s="43" t="n">
        <f aca="false">W515-V515</f>
        <v>0</v>
      </c>
      <c r="Y515" s="43"/>
      <c r="Z515" s="43"/>
      <c r="AA515" s="43"/>
      <c r="AB515" s="43"/>
      <c r="AC515" s="43" t="s">
        <v>10482</v>
      </c>
      <c r="AD515" s="43"/>
      <c r="AE515" s="43"/>
      <c r="AF515" s="43"/>
      <c r="AG515" s="43" t="n">
        <v>0.36</v>
      </c>
      <c r="AH515" s="43" t="s">
        <v>11158</v>
      </c>
      <c r="AI515" s="63" t="s">
        <v>10553</v>
      </c>
      <c r="AJ515" s="63" t="s">
        <v>11113</v>
      </c>
      <c r="AK515" s="43"/>
      <c r="AL515" s="43"/>
      <c r="AM515" s="43"/>
      <c r="AN515" s="43"/>
      <c r="AO515" s="43" t="s">
        <v>82</v>
      </c>
      <c r="AP515" s="23" t="s">
        <v>2389</v>
      </c>
      <c r="BF515" s="23" t="s">
        <v>10498</v>
      </c>
      <c r="BG515" s="1" t="s">
        <v>183</v>
      </c>
    </row>
    <row r="516" s="23" customFormat="true" ht="12.75" hidden="true" customHeight="false" outlineLevel="0" collapsed="false">
      <c r="A516" s="23" t="s">
        <v>2616</v>
      </c>
      <c r="B516" s="23" t="s">
        <v>2617</v>
      </c>
      <c r="C516" s="40" t="s">
        <v>177</v>
      </c>
      <c r="D516" s="23" t="s">
        <v>82</v>
      </c>
      <c r="E516" s="23" t="s">
        <v>2618</v>
      </c>
      <c r="F516" s="23" t="s">
        <v>2619</v>
      </c>
      <c r="G516" s="23" t="n">
        <v>21</v>
      </c>
      <c r="H516" s="23" t="n">
        <v>1000</v>
      </c>
      <c r="I516" s="41" t="s">
        <v>188</v>
      </c>
      <c r="K516" s="23" t="n">
        <v>0</v>
      </c>
      <c r="L516" s="23" t="n">
        <v>0</v>
      </c>
      <c r="M516" s="23" t="n">
        <v>0</v>
      </c>
      <c r="N516" s="23" t="n">
        <v>0</v>
      </c>
      <c r="O516" s="23" t="n">
        <f aca="false">K516+L516</f>
        <v>0</v>
      </c>
      <c r="P516" s="23" t="n">
        <f aca="false">K516+L516+M516+N516</f>
        <v>0</v>
      </c>
      <c r="Q516" s="23" t="n">
        <v>0</v>
      </c>
      <c r="R516" s="23" t="n">
        <v>341</v>
      </c>
      <c r="S516" s="23" t="n">
        <v>1014</v>
      </c>
      <c r="T516" s="23" t="n">
        <v>627</v>
      </c>
      <c r="U516" s="23" t="n">
        <f aca="false">IF(I516="delivery",O516-SUM(Q516+R516),IF(I516="PO",P516-SUM(Q516:R516)))</f>
        <v>-341</v>
      </c>
      <c r="V516" s="43" t="n">
        <v>0.36</v>
      </c>
      <c r="W516" s="43" t="n">
        <v>0.36</v>
      </c>
      <c r="X516" s="43" t="n">
        <f aca="false">W516-V516</f>
        <v>0</v>
      </c>
      <c r="Y516" s="43"/>
      <c r="Z516" s="43"/>
      <c r="AA516" s="43"/>
      <c r="AB516" s="43"/>
      <c r="AC516" s="43" t="s">
        <v>10482</v>
      </c>
      <c r="AD516" s="43"/>
      <c r="AE516" s="43"/>
      <c r="AF516" s="43"/>
      <c r="AG516" s="43" t="n">
        <v>0.36</v>
      </c>
      <c r="AH516" s="43" t="s">
        <v>11159</v>
      </c>
      <c r="AI516" s="63" t="s">
        <v>10553</v>
      </c>
      <c r="AJ516" s="63" t="s">
        <v>11113</v>
      </c>
      <c r="AK516" s="43"/>
      <c r="AL516" s="43"/>
      <c r="AM516" s="43"/>
      <c r="AN516" s="43"/>
      <c r="AO516" s="43" t="s">
        <v>82</v>
      </c>
      <c r="AP516" s="23" t="s">
        <v>2389</v>
      </c>
      <c r="BF516" s="23" t="s">
        <v>10498</v>
      </c>
      <c r="BG516" s="1" t="s">
        <v>183</v>
      </c>
    </row>
    <row r="517" s="23" customFormat="true" ht="12.75" hidden="true" customHeight="false" outlineLevel="0" collapsed="false">
      <c r="A517" s="23" t="s">
        <v>2620</v>
      </c>
      <c r="B517" s="23" t="s">
        <v>2621</v>
      </c>
      <c r="C517" s="40" t="s">
        <v>177</v>
      </c>
      <c r="D517" s="23" t="s">
        <v>82</v>
      </c>
      <c r="E517" s="23" t="s">
        <v>2622</v>
      </c>
      <c r="F517" s="23" t="s">
        <v>2623</v>
      </c>
      <c r="G517" s="23" t="n">
        <v>55</v>
      </c>
      <c r="H517" s="23" t="n">
        <v>1</v>
      </c>
      <c r="I517" s="41" t="s">
        <v>188</v>
      </c>
      <c r="K517" s="23" t="n">
        <v>0</v>
      </c>
      <c r="L517" s="23" t="n">
        <v>0</v>
      </c>
      <c r="M517" s="23" t="n">
        <v>0</v>
      </c>
      <c r="N517" s="23" t="n">
        <v>0</v>
      </c>
      <c r="O517" s="23" t="n">
        <f aca="false">K517+L517</f>
        <v>0</v>
      </c>
      <c r="P517" s="23" t="n">
        <f aca="false">K517+L517+M517+N517</f>
        <v>0</v>
      </c>
      <c r="Q517" s="23" t="n">
        <v>0</v>
      </c>
      <c r="R517" s="23" t="n">
        <v>84</v>
      </c>
      <c r="S517" s="23" t="n">
        <v>24</v>
      </c>
      <c r="T517" s="23" t="n">
        <v>36</v>
      </c>
      <c r="U517" s="23" t="n">
        <f aca="false">IF(I517="delivery",O517-SUM(Q517+R517),IF(I517="PO",P517-SUM(Q517:R517)))</f>
        <v>-84</v>
      </c>
      <c r="V517" s="43" t="n">
        <v>1.8</v>
      </c>
      <c r="W517" s="43" t="n">
        <v>1.8</v>
      </c>
      <c r="X517" s="43" t="n">
        <f aca="false">W517-V517</f>
        <v>0</v>
      </c>
      <c r="Y517" s="43"/>
      <c r="Z517" s="43"/>
      <c r="AA517" s="43"/>
      <c r="AB517" s="43"/>
      <c r="AC517" s="43" t="s">
        <v>10482</v>
      </c>
      <c r="AD517" s="43"/>
      <c r="AE517" s="43"/>
      <c r="AF517" s="43"/>
      <c r="AG517" s="43" t="n">
        <v>1.8</v>
      </c>
      <c r="AH517" s="43" t="s">
        <v>11160</v>
      </c>
      <c r="AI517" s="63" t="n">
        <v>1000</v>
      </c>
      <c r="AJ517" s="63" t="n">
        <v>2</v>
      </c>
      <c r="AK517" s="43" t="s">
        <v>2621</v>
      </c>
      <c r="AL517" s="43"/>
      <c r="AM517" s="43"/>
      <c r="AN517" s="43"/>
      <c r="AO517" s="43" t="s">
        <v>82</v>
      </c>
      <c r="AP517" s="23" t="s">
        <v>2389</v>
      </c>
      <c r="BF517" s="23" t="s">
        <v>719</v>
      </c>
      <c r="BG517" s="1" t="s">
        <v>183</v>
      </c>
    </row>
    <row r="518" s="23" customFormat="true" ht="12.75" hidden="true" customHeight="false" outlineLevel="0" collapsed="false">
      <c r="A518" s="23" t="s">
        <v>2624</v>
      </c>
      <c r="B518" s="23" t="s">
        <v>2625</v>
      </c>
      <c r="C518" s="40" t="s">
        <v>177</v>
      </c>
      <c r="D518" s="23" t="s">
        <v>82</v>
      </c>
      <c r="E518" s="23" t="s">
        <v>2626</v>
      </c>
      <c r="F518" s="23" t="s">
        <v>2627</v>
      </c>
      <c r="G518" s="23" t="n">
        <v>55</v>
      </c>
      <c r="H518" s="23" t="n">
        <v>1</v>
      </c>
      <c r="I518" s="41" t="s">
        <v>188</v>
      </c>
      <c r="K518" s="23" t="n">
        <v>0</v>
      </c>
      <c r="L518" s="23" t="n">
        <v>0</v>
      </c>
      <c r="M518" s="23" t="n">
        <v>0</v>
      </c>
      <c r="N518" s="23" t="n">
        <v>0</v>
      </c>
      <c r="O518" s="23" t="n">
        <f aca="false">K518+L518</f>
        <v>0</v>
      </c>
      <c r="P518" s="23" t="n">
        <f aca="false">K518+L518+M518+N518</f>
        <v>0</v>
      </c>
      <c r="Q518" s="23" t="n">
        <v>0</v>
      </c>
      <c r="R518" s="23" t="n">
        <v>84</v>
      </c>
      <c r="S518" s="23" t="n">
        <v>24</v>
      </c>
      <c r="T518" s="23" t="n">
        <v>36</v>
      </c>
      <c r="U518" s="23" t="n">
        <f aca="false">IF(I518="delivery",O518-SUM(Q518+R518),IF(I518="PO",P518-SUM(Q518:R518)))</f>
        <v>-84</v>
      </c>
      <c r="V518" s="43" t="n">
        <v>1.75</v>
      </c>
      <c r="W518" s="43" t="n">
        <v>1.75</v>
      </c>
      <c r="X518" s="43" t="n">
        <f aca="false">W518-V518</f>
        <v>0</v>
      </c>
      <c r="Y518" s="43"/>
      <c r="Z518" s="43"/>
      <c r="AA518" s="43"/>
      <c r="AB518" s="43"/>
      <c r="AC518" s="43" t="s">
        <v>10482</v>
      </c>
      <c r="AD518" s="43"/>
      <c r="AE518" s="43"/>
      <c r="AF518" s="43"/>
      <c r="AG518" s="43" t="n">
        <v>1.75</v>
      </c>
      <c r="AH518" s="43" t="s">
        <v>11161</v>
      </c>
      <c r="AI518" s="63" t="n">
        <v>1000</v>
      </c>
      <c r="AJ518" s="63" t="n">
        <v>2</v>
      </c>
      <c r="AK518" s="43" t="s">
        <v>11162</v>
      </c>
      <c r="AL518" s="43"/>
      <c r="AM518" s="43"/>
      <c r="AN518" s="43"/>
      <c r="AO518" s="43" t="s">
        <v>82</v>
      </c>
      <c r="AP518" s="23" t="s">
        <v>2389</v>
      </c>
      <c r="BF518" s="23" t="s">
        <v>719</v>
      </c>
      <c r="BG518" s="1" t="s">
        <v>183</v>
      </c>
    </row>
    <row r="519" s="23" customFormat="true" ht="12.75" hidden="true" customHeight="false" outlineLevel="0" collapsed="false">
      <c r="A519" s="23" t="s">
        <v>2628</v>
      </c>
      <c r="B519" s="23" t="s">
        <v>2629</v>
      </c>
      <c r="C519" s="40" t="s">
        <v>177</v>
      </c>
      <c r="D519" s="23" t="s">
        <v>82</v>
      </c>
      <c r="E519" s="23" t="s">
        <v>2630</v>
      </c>
      <c r="F519" s="23" t="s">
        <v>2631</v>
      </c>
      <c r="G519" s="23" t="n">
        <v>55</v>
      </c>
      <c r="H519" s="23" t="n">
        <v>1</v>
      </c>
      <c r="I519" s="41" t="s">
        <v>188</v>
      </c>
      <c r="K519" s="23" t="n">
        <v>0</v>
      </c>
      <c r="L519" s="23" t="n">
        <v>0</v>
      </c>
      <c r="M519" s="23" t="n">
        <v>0</v>
      </c>
      <c r="N519" s="23" t="n">
        <v>0</v>
      </c>
      <c r="O519" s="23" t="n">
        <f aca="false">K519+L519</f>
        <v>0</v>
      </c>
      <c r="P519" s="23" t="n">
        <f aca="false">K519+L519+M519+N519</f>
        <v>0</v>
      </c>
      <c r="Q519" s="23" t="n">
        <v>0</v>
      </c>
      <c r="R519" s="23" t="n">
        <v>84</v>
      </c>
      <c r="S519" s="23" t="n">
        <v>24</v>
      </c>
      <c r="T519" s="23" t="n">
        <v>36</v>
      </c>
      <c r="U519" s="23" t="n">
        <f aca="false">IF(I519="delivery",O519-SUM(Q519+R519),IF(I519="PO",P519-SUM(Q519:R519)))</f>
        <v>-84</v>
      </c>
      <c r="V519" s="43" t="n">
        <v>0.65</v>
      </c>
      <c r="W519" s="43" t="n">
        <v>0.65</v>
      </c>
      <c r="X519" s="43" t="n">
        <f aca="false">W519-V519</f>
        <v>0</v>
      </c>
      <c r="Y519" s="43"/>
      <c r="Z519" s="43"/>
      <c r="AA519" s="43"/>
      <c r="AB519" s="43"/>
      <c r="AC519" s="43" t="s">
        <v>10482</v>
      </c>
      <c r="AD519" s="43"/>
      <c r="AE519" s="43"/>
      <c r="AF519" s="43"/>
      <c r="AG519" s="43" t="n">
        <v>0.65</v>
      </c>
      <c r="AH519" s="43" t="s">
        <v>11163</v>
      </c>
      <c r="AI519" s="63" t="n">
        <v>1000</v>
      </c>
      <c r="AJ519" s="63" t="n">
        <v>2</v>
      </c>
      <c r="AK519" s="43" t="s">
        <v>2629</v>
      </c>
      <c r="AL519" s="43"/>
      <c r="AM519" s="43"/>
      <c r="AN519" s="43"/>
      <c r="AO519" s="43" t="s">
        <v>82</v>
      </c>
      <c r="AP519" s="23" t="s">
        <v>2389</v>
      </c>
      <c r="BF519" s="23" t="s">
        <v>719</v>
      </c>
      <c r="BG519" s="1" t="s">
        <v>183</v>
      </c>
    </row>
    <row r="520" s="23" customFormat="true" ht="12.75" hidden="true" customHeight="false" outlineLevel="0" collapsed="false">
      <c r="A520" s="23" t="s">
        <v>2632</v>
      </c>
      <c r="B520" s="23" t="s">
        <v>2633</v>
      </c>
      <c r="C520" s="40" t="s">
        <v>177</v>
      </c>
      <c r="D520" s="23" t="s">
        <v>82</v>
      </c>
      <c r="E520" s="23" t="s">
        <v>2634</v>
      </c>
      <c r="F520" s="23" t="s">
        <v>2635</v>
      </c>
      <c r="G520" s="23" t="n">
        <v>55</v>
      </c>
      <c r="H520" s="23" t="n">
        <v>1</v>
      </c>
      <c r="I520" s="41" t="s">
        <v>188</v>
      </c>
      <c r="K520" s="23" t="n">
        <v>0</v>
      </c>
      <c r="L520" s="23" t="n">
        <v>0</v>
      </c>
      <c r="M520" s="23" t="n">
        <v>0</v>
      </c>
      <c r="N520" s="23" t="n">
        <v>0</v>
      </c>
      <c r="O520" s="23" t="n">
        <f aca="false">K520+L520</f>
        <v>0</v>
      </c>
      <c r="P520" s="23" t="n">
        <f aca="false">K520+L520+M520+N520</f>
        <v>0</v>
      </c>
      <c r="Q520" s="23" t="n">
        <v>0</v>
      </c>
      <c r="R520" s="23" t="n">
        <v>84</v>
      </c>
      <c r="S520" s="23" t="n">
        <v>24</v>
      </c>
      <c r="T520" s="23" t="n">
        <v>36</v>
      </c>
      <c r="U520" s="23" t="n">
        <f aca="false">IF(I520="delivery",O520-SUM(Q520+R520),IF(I520="PO",P520-SUM(Q520:R520)))</f>
        <v>-84</v>
      </c>
      <c r="V520" s="43" t="n">
        <v>0.6</v>
      </c>
      <c r="W520" s="43" t="n">
        <v>0.6</v>
      </c>
      <c r="X520" s="43" t="n">
        <f aca="false">W520-V520</f>
        <v>0</v>
      </c>
      <c r="Y520" s="43"/>
      <c r="Z520" s="43"/>
      <c r="AA520" s="43"/>
      <c r="AB520" s="43"/>
      <c r="AC520" s="43" t="s">
        <v>10482</v>
      </c>
      <c r="AD520" s="43"/>
      <c r="AE520" s="43"/>
      <c r="AF520" s="43"/>
      <c r="AG520" s="43" t="n">
        <v>0.6</v>
      </c>
      <c r="AH520" s="43" t="s">
        <v>11164</v>
      </c>
      <c r="AI520" s="63" t="n">
        <v>1000</v>
      </c>
      <c r="AJ520" s="63" t="n">
        <v>2</v>
      </c>
      <c r="AK520" s="43" t="s">
        <v>11165</v>
      </c>
      <c r="AL520" s="43"/>
      <c r="AM520" s="43"/>
      <c r="AN520" s="43"/>
      <c r="AO520" s="43" t="s">
        <v>82</v>
      </c>
      <c r="AP520" s="23" t="s">
        <v>2389</v>
      </c>
      <c r="BF520" s="23" t="s">
        <v>719</v>
      </c>
      <c r="BG520" s="1" t="s">
        <v>183</v>
      </c>
    </row>
    <row r="521" s="23" customFormat="true" ht="12.75" hidden="true" customHeight="false" outlineLevel="0" collapsed="false">
      <c r="A521" s="23" t="s">
        <v>2636</v>
      </c>
      <c r="B521" s="23" t="s">
        <v>2637</v>
      </c>
      <c r="C521" s="40" t="s">
        <v>177</v>
      </c>
      <c r="D521" s="23" t="s">
        <v>82</v>
      </c>
      <c r="E521" s="23" t="s">
        <v>2638</v>
      </c>
      <c r="F521" s="23" t="s">
        <v>2639</v>
      </c>
      <c r="G521" s="23" t="n">
        <v>21</v>
      </c>
      <c r="H521" s="23" t="n">
        <v>1000</v>
      </c>
      <c r="I521" s="41" t="s">
        <v>188</v>
      </c>
      <c r="K521" s="23" t="n">
        <v>0</v>
      </c>
      <c r="L521" s="23" t="n">
        <v>0</v>
      </c>
      <c r="M521" s="23" t="n">
        <v>0</v>
      </c>
      <c r="N521" s="23" t="n">
        <v>0</v>
      </c>
      <c r="O521" s="23" t="n">
        <f aca="false">K521+L521</f>
        <v>0</v>
      </c>
      <c r="P521" s="23" t="n">
        <f aca="false">K521+L521+M521+N521</f>
        <v>0</v>
      </c>
      <c r="Q521" s="23" t="n">
        <v>0</v>
      </c>
      <c r="R521" s="23" t="n">
        <v>22</v>
      </c>
      <c r="S521" s="23" t="n">
        <v>71</v>
      </c>
      <c r="T521" s="23" t="n">
        <v>399</v>
      </c>
      <c r="U521" s="23" t="n">
        <f aca="false">IF(I521="delivery",O521-SUM(Q521+R521),IF(I521="PO",P521-SUM(Q521:R521)))</f>
        <v>-22</v>
      </c>
      <c r="V521" s="43" t="n">
        <v>0.26</v>
      </c>
      <c r="W521" s="43" t="n">
        <v>0.26</v>
      </c>
      <c r="X521" s="43" t="n">
        <f aca="false">W521-V521</f>
        <v>0</v>
      </c>
      <c r="Y521" s="43"/>
      <c r="Z521" s="43"/>
      <c r="AA521" s="43"/>
      <c r="AB521" s="43"/>
      <c r="AC521" s="43" t="s">
        <v>10482</v>
      </c>
      <c r="AD521" s="43"/>
      <c r="AE521" s="43"/>
      <c r="AF521" s="43"/>
      <c r="AG521" s="43" t="n">
        <v>0.26</v>
      </c>
      <c r="AH521" s="43" t="s">
        <v>11166</v>
      </c>
      <c r="AI521" s="63" t="n">
        <v>1000</v>
      </c>
      <c r="AJ521" s="63" t="n">
        <v>2</v>
      </c>
      <c r="AK521" s="43" t="s">
        <v>2637</v>
      </c>
      <c r="AL521" s="43"/>
      <c r="AM521" s="43"/>
      <c r="AN521" s="43"/>
      <c r="AO521" s="43" t="s">
        <v>82</v>
      </c>
      <c r="AP521" s="23" t="s">
        <v>2389</v>
      </c>
      <c r="BF521" s="23" t="s">
        <v>10498</v>
      </c>
      <c r="BG521" s="1" t="s">
        <v>183</v>
      </c>
    </row>
    <row r="522" s="23" customFormat="true" ht="12.75" hidden="true" customHeight="false" outlineLevel="0" collapsed="false">
      <c r="A522" s="23" t="s">
        <v>2640</v>
      </c>
      <c r="B522" s="23" t="s">
        <v>2641</v>
      </c>
      <c r="C522" s="40" t="s">
        <v>177</v>
      </c>
      <c r="D522" s="23" t="s">
        <v>82</v>
      </c>
      <c r="E522" s="23" t="s">
        <v>2642</v>
      </c>
      <c r="F522" s="23" t="s">
        <v>2643</v>
      </c>
      <c r="G522" s="23" t="n">
        <v>21</v>
      </c>
      <c r="H522" s="23" t="n">
        <v>1000</v>
      </c>
      <c r="I522" s="41" t="s">
        <v>188</v>
      </c>
      <c r="K522" s="23" t="n">
        <v>0</v>
      </c>
      <c r="L522" s="23" t="n">
        <v>1928</v>
      </c>
      <c r="M522" s="23" t="n">
        <v>0</v>
      </c>
      <c r="N522" s="23" t="n">
        <v>0</v>
      </c>
      <c r="O522" s="23" t="n">
        <f aca="false">K522+L522</f>
        <v>1928</v>
      </c>
      <c r="P522" s="23" t="n">
        <f aca="false">K522+L522+M522+N522</f>
        <v>1928</v>
      </c>
      <c r="Q522" s="23" t="n">
        <v>359</v>
      </c>
      <c r="R522" s="23" t="n">
        <v>957</v>
      </c>
      <c r="S522" s="23" t="n">
        <v>662</v>
      </c>
      <c r="T522" s="23" t="n">
        <v>664</v>
      </c>
      <c r="U522" s="23" t="n">
        <f aca="false">IF(I522="delivery",O522-SUM(Q522+R522),IF(I522="PO",P522-SUM(Q522:R522)))</f>
        <v>612</v>
      </c>
      <c r="V522" s="43" t="n">
        <v>0.73</v>
      </c>
      <c r="W522" s="43" t="n">
        <v>0.73</v>
      </c>
      <c r="X522" s="43" t="n">
        <f aca="false">W522-V522</f>
        <v>0</v>
      </c>
      <c r="Y522" s="43"/>
      <c r="Z522" s="43"/>
      <c r="AA522" s="43"/>
      <c r="AB522" s="43"/>
      <c r="AC522" s="43" t="s">
        <v>10482</v>
      </c>
      <c r="AD522" s="43"/>
      <c r="AE522" s="43"/>
      <c r="AF522" s="43"/>
      <c r="AG522" s="43" t="n">
        <v>0.73</v>
      </c>
      <c r="AH522" s="43" t="s">
        <v>11167</v>
      </c>
      <c r="AI522" s="63" t="n">
        <v>1000</v>
      </c>
      <c r="AJ522" s="63" t="n">
        <v>2</v>
      </c>
      <c r="AK522" s="43" t="s">
        <v>2641</v>
      </c>
      <c r="AL522" s="43"/>
      <c r="AM522" s="43"/>
      <c r="AN522" s="43"/>
      <c r="AO522" s="43" t="s">
        <v>82</v>
      </c>
      <c r="AP522" s="23" t="s">
        <v>2389</v>
      </c>
      <c r="BF522" s="23" t="s">
        <v>10498</v>
      </c>
      <c r="BG522" s="1" t="s">
        <v>183</v>
      </c>
    </row>
    <row r="523" s="23" customFormat="true" ht="12.75" hidden="true" customHeight="false" outlineLevel="0" collapsed="false">
      <c r="A523" s="23" t="s">
        <v>2644</v>
      </c>
      <c r="B523" s="23" t="s">
        <v>2645</v>
      </c>
      <c r="C523" s="40" t="s">
        <v>177</v>
      </c>
      <c r="D523" s="23" t="s">
        <v>82</v>
      </c>
      <c r="E523" s="23" t="s">
        <v>2646</v>
      </c>
      <c r="F523" s="23" t="s">
        <v>2647</v>
      </c>
      <c r="G523" s="23" t="n">
        <v>60</v>
      </c>
      <c r="H523" s="23" t="n">
        <v>1000</v>
      </c>
      <c r="I523" s="41" t="s">
        <v>188</v>
      </c>
      <c r="K523" s="23" t="n">
        <v>0</v>
      </c>
      <c r="L523" s="23" t="n">
        <v>1000</v>
      </c>
      <c r="M523" s="23" t="n">
        <v>0</v>
      </c>
      <c r="N523" s="23" t="n">
        <v>0</v>
      </c>
      <c r="O523" s="23" t="n">
        <f aca="false">K523+L523</f>
        <v>1000</v>
      </c>
      <c r="P523" s="23" t="n">
        <f aca="false">K523+L523+M523+N523</f>
        <v>1000</v>
      </c>
      <c r="Q523" s="23" t="n">
        <v>0</v>
      </c>
      <c r="R523" s="23" t="n">
        <v>578</v>
      </c>
      <c r="S523" s="23" t="n">
        <v>1114</v>
      </c>
      <c r="T523" s="23" t="n">
        <v>830</v>
      </c>
      <c r="U523" s="23" t="n">
        <f aca="false">IF(I523="delivery",O523-SUM(Q523+R523),IF(I523="PO",P523-SUM(Q523:R523)))</f>
        <v>422</v>
      </c>
      <c r="V523" s="43" t="n">
        <v>0.9</v>
      </c>
      <c r="W523" s="43" t="n">
        <v>0.9</v>
      </c>
      <c r="X523" s="43" t="n">
        <f aca="false">W523-V523</f>
        <v>0</v>
      </c>
      <c r="Y523" s="43"/>
      <c r="Z523" s="43"/>
      <c r="AA523" s="43" t="n">
        <v>0.9</v>
      </c>
      <c r="AB523" s="43"/>
      <c r="AC523" s="43" t="s">
        <v>10482</v>
      </c>
      <c r="AD523" s="43"/>
      <c r="AE523" s="43"/>
      <c r="AF523" s="43"/>
      <c r="AG523" s="43" t="n">
        <v>0.9</v>
      </c>
      <c r="AH523" s="43" t="s">
        <v>11168</v>
      </c>
      <c r="AI523" s="63" t="n">
        <v>1000</v>
      </c>
      <c r="AJ523" s="63" t="n">
        <v>2</v>
      </c>
      <c r="AK523" s="43"/>
      <c r="AL523" s="43"/>
      <c r="AM523" s="43"/>
      <c r="AN523" s="43"/>
      <c r="AO523" s="43" t="s">
        <v>82</v>
      </c>
      <c r="AP523" s="23" t="s">
        <v>2389</v>
      </c>
      <c r="BF523" s="23" t="s">
        <v>10498</v>
      </c>
      <c r="BG523" s="1" t="s">
        <v>183</v>
      </c>
    </row>
    <row r="524" s="23" customFormat="true" ht="12.75" hidden="true" customHeight="false" outlineLevel="0" collapsed="false">
      <c r="A524" s="23" t="s">
        <v>2648</v>
      </c>
      <c r="B524" s="23" t="s">
        <v>2649</v>
      </c>
      <c r="C524" s="40" t="s">
        <v>177</v>
      </c>
      <c r="D524" s="23" t="s">
        <v>82</v>
      </c>
      <c r="E524" s="23" t="s">
        <v>2650</v>
      </c>
      <c r="F524" s="23" t="s">
        <v>2651</v>
      </c>
      <c r="G524" s="23" t="n">
        <v>21</v>
      </c>
      <c r="H524" s="23" t="n">
        <v>1000</v>
      </c>
      <c r="I524" s="41" t="s">
        <v>188</v>
      </c>
      <c r="K524" s="23" t="n">
        <v>0</v>
      </c>
      <c r="L524" s="23" t="n">
        <v>52</v>
      </c>
      <c r="M524" s="23" t="n">
        <v>0</v>
      </c>
      <c r="N524" s="23" t="n">
        <v>0</v>
      </c>
      <c r="O524" s="23" t="n">
        <f aca="false">K524+L524</f>
        <v>52</v>
      </c>
      <c r="P524" s="23" t="n">
        <f aca="false">K524+L524+M524+N524</f>
        <v>52</v>
      </c>
      <c r="Q524" s="23" t="n">
        <v>45</v>
      </c>
      <c r="R524" s="23" t="n">
        <v>243</v>
      </c>
      <c r="S524" s="23" t="n">
        <v>132</v>
      </c>
      <c r="T524" s="23" t="n">
        <v>132</v>
      </c>
      <c r="U524" s="23" t="n">
        <f aca="false">IF(I524="delivery",O524-SUM(Q524+R524),IF(I524="PO",P524-SUM(Q524:R524)))</f>
        <v>-236</v>
      </c>
      <c r="V524" s="43" t="n">
        <v>0.65</v>
      </c>
      <c r="W524" s="43" t="n">
        <v>0.65</v>
      </c>
      <c r="X524" s="43" t="n">
        <f aca="false">W524-V524</f>
        <v>0</v>
      </c>
      <c r="Y524" s="43"/>
      <c r="Z524" s="43"/>
      <c r="AA524" s="43"/>
      <c r="AB524" s="43"/>
      <c r="AC524" s="43" t="s">
        <v>10482</v>
      </c>
      <c r="AD524" s="43"/>
      <c r="AE524" s="43"/>
      <c r="AF524" s="43"/>
      <c r="AG524" s="43" t="n">
        <v>0.65</v>
      </c>
      <c r="AH524" s="43" t="s">
        <v>11169</v>
      </c>
      <c r="AI524" s="63" t="n">
        <v>1000</v>
      </c>
      <c r="AJ524" s="63" t="n">
        <v>2</v>
      </c>
      <c r="AK524" s="43"/>
      <c r="AL524" s="43"/>
      <c r="AM524" s="43"/>
      <c r="AN524" s="43"/>
      <c r="AO524" s="43" t="s">
        <v>82</v>
      </c>
      <c r="AP524" s="23" t="s">
        <v>2389</v>
      </c>
      <c r="BF524" s="23" t="s">
        <v>10498</v>
      </c>
      <c r="BG524" s="1" t="s">
        <v>183</v>
      </c>
    </row>
    <row r="525" s="23" customFormat="true" ht="12.75" hidden="false" customHeight="false" outlineLevel="0" collapsed="false">
      <c r="A525" s="23" t="s">
        <v>2652</v>
      </c>
      <c r="B525" s="23" t="s">
        <v>2653</v>
      </c>
      <c r="C525" s="40" t="s">
        <v>177</v>
      </c>
      <c r="D525" s="23" t="s">
        <v>1471</v>
      </c>
      <c r="E525" s="23" t="s">
        <v>2654</v>
      </c>
      <c r="F525" s="23" t="s">
        <v>2655</v>
      </c>
      <c r="G525" s="23" t="n">
        <v>25</v>
      </c>
      <c r="H525" s="23" t="n">
        <v>1000</v>
      </c>
      <c r="I525" s="41" t="s">
        <v>188</v>
      </c>
      <c r="K525" s="23" t="n">
        <v>0</v>
      </c>
      <c r="L525" s="23" t="n">
        <v>100</v>
      </c>
      <c r="M525" s="23" t="n">
        <v>200</v>
      </c>
      <c r="N525" s="23" t="n">
        <v>0</v>
      </c>
      <c r="O525" s="23" t="n">
        <f aca="false">K525+L525</f>
        <v>100</v>
      </c>
      <c r="P525" s="23" t="n">
        <f aca="false">K525+L525+M525+N525</f>
        <v>300</v>
      </c>
      <c r="Q525" s="23" t="n">
        <v>115</v>
      </c>
      <c r="R525" s="23" t="n">
        <v>70</v>
      </c>
      <c r="S525" s="23" t="n">
        <v>50</v>
      </c>
      <c r="T525" s="23" t="n">
        <v>61</v>
      </c>
      <c r="U525" s="23" t="n">
        <f aca="false">IF(I525="delivery",O525-SUM(Q525+R525),IF(I525="PO",P525-SUM(Q525:R525)))</f>
        <v>115</v>
      </c>
      <c r="V525" s="43" t="n">
        <v>0.41</v>
      </c>
      <c r="W525" s="43" t="n">
        <v>0.41</v>
      </c>
      <c r="X525" s="43" t="n">
        <f aca="false">W525-V525</f>
        <v>0</v>
      </c>
      <c r="Y525" s="43"/>
      <c r="Z525" s="43"/>
      <c r="AA525" s="43" t="n">
        <v>0.41</v>
      </c>
      <c r="AB525" s="43"/>
      <c r="AC525" s="43" t="s">
        <v>10482</v>
      </c>
      <c r="AD525" s="43" t="s">
        <v>11170</v>
      </c>
      <c r="AE525" s="43" t="s">
        <v>10933</v>
      </c>
      <c r="AF525" s="43"/>
      <c r="AG525" s="43" t="n">
        <v>0.41</v>
      </c>
      <c r="AH525" s="43"/>
      <c r="AI525" s="63" t="s">
        <v>10932</v>
      </c>
      <c r="AJ525" s="63"/>
      <c r="AK525" s="43"/>
      <c r="AL525" s="43"/>
      <c r="AM525" s="43" t="s">
        <v>10933</v>
      </c>
      <c r="AN525" s="43"/>
      <c r="AO525" s="43" t="s">
        <v>1471</v>
      </c>
      <c r="AP525" s="23" t="s">
        <v>1474</v>
      </c>
      <c r="AT525" s="23" t="s">
        <v>10934</v>
      </c>
      <c r="AV525" s="23" t="n">
        <v>1.8</v>
      </c>
      <c r="AW525" s="23" t="s">
        <v>11087</v>
      </c>
      <c r="AX525" s="23" t="s">
        <v>2653</v>
      </c>
      <c r="AY525" s="23" t="n">
        <v>100</v>
      </c>
      <c r="AZ525" s="23" t="n">
        <v>2</v>
      </c>
      <c r="BA525" s="23" t="s">
        <v>177</v>
      </c>
      <c r="BB525" s="23" t="s">
        <v>11087</v>
      </c>
      <c r="BF525" s="23" t="s">
        <v>10498</v>
      </c>
      <c r="BG525" s="1" t="s">
        <v>183</v>
      </c>
    </row>
    <row r="526" s="23" customFormat="true" ht="12.75" hidden="true" customHeight="false" outlineLevel="0" collapsed="false">
      <c r="A526" s="23" t="s">
        <v>2656</v>
      </c>
      <c r="B526" s="23" t="s">
        <v>2657</v>
      </c>
      <c r="C526" s="40" t="s">
        <v>177</v>
      </c>
      <c r="D526" s="23" t="s">
        <v>82</v>
      </c>
      <c r="E526" s="23" t="s">
        <v>2658</v>
      </c>
      <c r="F526" s="23" t="s">
        <v>2659</v>
      </c>
      <c r="G526" s="23" t="n">
        <v>21</v>
      </c>
      <c r="H526" s="23" t="n">
        <v>1000</v>
      </c>
      <c r="I526" s="41" t="s">
        <v>188</v>
      </c>
      <c r="K526" s="23" t="n">
        <v>0</v>
      </c>
      <c r="L526" s="23" t="n">
        <v>962</v>
      </c>
      <c r="M526" s="23" t="n">
        <v>0</v>
      </c>
      <c r="N526" s="23" t="n">
        <v>0</v>
      </c>
      <c r="O526" s="23" t="n">
        <f aca="false">K526+L526</f>
        <v>962</v>
      </c>
      <c r="P526" s="23" t="n">
        <f aca="false">K526+L526+M526+N526</f>
        <v>962</v>
      </c>
      <c r="Q526" s="23" t="n">
        <v>506</v>
      </c>
      <c r="R526" s="23" t="n">
        <v>1386</v>
      </c>
      <c r="S526" s="23" t="n">
        <v>990</v>
      </c>
      <c r="T526" s="23" t="n">
        <v>990</v>
      </c>
      <c r="U526" s="23" t="n">
        <f aca="false">IF(I526="delivery",O526-SUM(Q526+R526),IF(I526="PO",P526-SUM(Q526:R526)))</f>
        <v>-930</v>
      </c>
      <c r="V526" s="43" t="n">
        <v>0.55</v>
      </c>
      <c r="W526" s="43" t="n">
        <v>0.55</v>
      </c>
      <c r="X526" s="43" t="n">
        <f aca="false">W526-V526</f>
        <v>0</v>
      </c>
      <c r="Y526" s="43"/>
      <c r="Z526" s="43"/>
      <c r="AA526" s="43"/>
      <c r="AB526" s="43"/>
      <c r="AC526" s="43" t="s">
        <v>10482</v>
      </c>
      <c r="AD526" s="43"/>
      <c r="AE526" s="43"/>
      <c r="AF526" s="43"/>
      <c r="AG526" s="43" t="n">
        <v>0.55</v>
      </c>
      <c r="AH526" s="43" t="s">
        <v>10514</v>
      </c>
      <c r="AI526" s="63" t="n">
        <v>1000</v>
      </c>
      <c r="AJ526" s="63" t="n">
        <v>2</v>
      </c>
      <c r="AK526" s="43"/>
      <c r="AL526" s="43"/>
      <c r="AM526" s="43"/>
      <c r="AN526" s="43"/>
      <c r="AO526" s="43" t="s">
        <v>82</v>
      </c>
      <c r="AP526" s="23" t="s">
        <v>2389</v>
      </c>
      <c r="BF526" s="23" t="s">
        <v>10498</v>
      </c>
      <c r="BG526" s="1" t="s">
        <v>183</v>
      </c>
    </row>
    <row r="527" s="23" customFormat="true" ht="12.75" hidden="true" customHeight="false" outlineLevel="0" collapsed="false">
      <c r="A527" s="23" t="s">
        <v>2660</v>
      </c>
      <c r="B527" s="23" t="s">
        <v>2661</v>
      </c>
      <c r="C527" s="40" t="s">
        <v>177</v>
      </c>
      <c r="D527" s="23" t="s">
        <v>82</v>
      </c>
      <c r="E527" s="23" t="s">
        <v>2662</v>
      </c>
      <c r="F527" s="23" t="s">
        <v>2663</v>
      </c>
      <c r="G527" s="23" t="n">
        <v>21</v>
      </c>
      <c r="H527" s="23" t="n">
        <v>1000</v>
      </c>
      <c r="I527" s="41" t="s">
        <v>188</v>
      </c>
      <c r="K527" s="23" t="n">
        <v>0</v>
      </c>
      <c r="L527" s="23" t="n">
        <v>1000</v>
      </c>
      <c r="M527" s="23" t="n">
        <v>0</v>
      </c>
      <c r="N527" s="23" t="n">
        <v>0</v>
      </c>
      <c r="O527" s="23" t="n">
        <f aca="false">K527+L527</f>
        <v>1000</v>
      </c>
      <c r="P527" s="23" t="n">
        <f aca="false">K527+L527+M527+N527</f>
        <v>1000</v>
      </c>
      <c r="Q527" s="23" t="n">
        <v>359</v>
      </c>
      <c r="R527" s="23" t="n">
        <v>957</v>
      </c>
      <c r="S527" s="23" t="n">
        <v>662</v>
      </c>
      <c r="T527" s="23" t="n">
        <v>664</v>
      </c>
      <c r="U527" s="23" t="n">
        <f aca="false">IF(I527="delivery",O527-SUM(Q527+R527),IF(I527="PO",P527-SUM(Q527:R527)))</f>
        <v>-316</v>
      </c>
      <c r="V527" s="43" t="n">
        <v>0.55</v>
      </c>
      <c r="W527" s="43" t="n">
        <v>0.55</v>
      </c>
      <c r="X527" s="43" t="n">
        <f aca="false">W527-V527</f>
        <v>0</v>
      </c>
      <c r="Y527" s="43"/>
      <c r="Z527" s="43"/>
      <c r="AA527" s="43"/>
      <c r="AB527" s="43"/>
      <c r="AC527" s="43" t="s">
        <v>10482</v>
      </c>
      <c r="AD527" s="43"/>
      <c r="AE527" s="43"/>
      <c r="AF527" s="43"/>
      <c r="AG527" s="43" t="n">
        <v>0.55</v>
      </c>
      <c r="AH527" s="43" t="s">
        <v>11139</v>
      </c>
      <c r="AI527" s="63" t="n">
        <v>1000</v>
      </c>
      <c r="AJ527" s="63" t="n">
        <v>2</v>
      </c>
      <c r="AK527" s="43" t="s">
        <v>2661</v>
      </c>
      <c r="AL527" s="43"/>
      <c r="AM527" s="43"/>
      <c r="AN527" s="43"/>
      <c r="AO527" s="43" t="s">
        <v>82</v>
      </c>
      <c r="AP527" s="23" t="s">
        <v>2389</v>
      </c>
      <c r="BF527" s="23" t="s">
        <v>10498</v>
      </c>
      <c r="BG527" s="1" t="s">
        <v>183</v>
      </c>
    </row>
    <row r="528" s="23" customFormat="true" ht="12.75" hidden="true" customHeight="false" outlineLevel="0" collapsed="false">
      <c r="A528" s="23" t="s">
        <v>2664</v>
      </c>
      <c r="B528" s="23" t="s">
        <v>2665</v>
      </c>
      <c r="C528" s="40" t="s">
        <v>177</v>
      </c>
      <c r="D528" s="23" t="s">
        <v>82</v>
      </c>
      <c r="E528" s="23" t="s">
        <v>2666</v>
      </c>
      <c r="F528" s="23" t="s">
        <v>2667</v>
      </c>
      <c r="G528" s="23" t="n">
        <v>21</v>
      </c>
      <c r="H528" s="23" t="n">
        <v>1000</v>
      </c>
      <c r="I528" s="41" t="s">
        <v>188</v>
      </c>
      <c r="K528" s="23" t="n">
        <v>0</v>
      </c>
      <c r="L528" s="23" t="n">
        <v>100</v>
      </c>
      <c r="M528" s="23" t="n">
        <v>0</v>
      </c>
      <c r="N528" s="23" t="n">
        <v>0</v>
      </c>
      <c r="O528" s="23" t="n">
        <f aca="false">K528+L528</f>
        <v>100</v>
      </c>
      <c r="P528" s="23" t="n">
        <f aca="false">K528+L528+M528+N528</f>
        <v>100</v>
      </c>
      <c r="Q528" s="23" t="n">
        <v>45</v>
      </c>
      <c r="R528" s="23" t="n">
        <v>243</v>
      </c>
      <c r="S528" s="23" t="n">
        <v>132</v>
      </c>
      <c r="T528" s="23" t="n">
        <v>132</v>
      </c>
      <c r="U528" s="23" t="n">
        <f aca="false">IF(I528="delivery",O528-SUM(Q528+R528),IF(I528="PO",P528-SUM(Q528:R528)))</f>
        <v>-188</v>
      </c>
      <c r="V528" s="43" t="n">
        <v>0.55</v>
      </c>
      <c r="W528" s="43" t="n">
        <v>0.55</v>
      </c>
      <c r="X528" s="43" t="n">
        <f aca="false">W528-V528</f>
        <v>0</v>
      </c>
      <c r="Y528" s="43"/>
      <c r="Z528" s="43"/>
      <c r="AA528" s="43"/>
      <c r="AB528" s="43"/>
      <c r="AC528" s="43" t="s">
        <v>10482</v>
      </c>
      <c r="AD528" s="43"/>
      <c r="AE528" s="43"/>
      <c r="AF528" s="43"/>
      <c r="AG528" s="43" t="n">
        <v>0.55</v>
      </c>
      <c r="AH528" s="43" t="s">
        <v>10514</v>
      </c>
      <c r="AI528" s="63" t="n">
        <v>1000</v>
      </c>
      <c r="AJ528" s="63" t="n">
        <v>2</v>
      </c>
      <c r="AK528" s="43"/>
      <c r="AL528" s="43"/>
      <c r="AM528" s="43"/>
      <c r="AN528" s="43"/>
      <c r="AO528" s="43" t="s">
        <v>82</v>
      </c>
      <c r="AP528" s="23" t="s">
        <v>2389</v>
      </c>
      <c r="BF528" s="23" t="s">
        <v>10498</v>
      </c>
      <c r="BG528" s="1" t="s">
        <v>183</v>
      </c>
    </row>
    <row r="529" s="23" customFormat="true" ht="12.75" hidden="true" customHeight="false" outlineLevel="0" collapsed="false">
      <c r="A529" s="23" t="s">
        <v>2681</v>
      </c>
      <c r="B529" s="23" t="s">
        <v>2682</v>
      </c>
      <c r="C529" s="40" t="s">
        <v>177</v>
      </c>
      <c r="D529" s="23" t="s">
        <v>82</v>
      </c>
      <c r="E529" s="23" t="s">
        <v>2683</v>
      </c>
      <c r="F529" s="23" t="s">
        <v>2684</v>
      </c>
      <c r="G529" s="23" t="n">
        <v>36</v>
      </c>
      <c r="H529" s="23" t="n">
        <v>500</v>
      </c>
      <c r="I529" s="41" t="s">
        <v>188</v>
      </c>
      <c r="K529" s="23" t="n">
        <v>0</v>
      </c>
      <c r="L529" s="23" t="n">
        <v>1000</v>
      </c>
      <c r="M529" s="23" t="n">
        <v>0</v>
      </c>
      <c r="N529" s="23" t="n">
        <v>0</v>
      </c>
      <c r="O529" s="23" t="n">
        <f aca="false">K529+L529</f>
        <v>1000</v>
      </c>
      <c r="P529" s="23" t="n">
        <f aca="false">K529+L529+M529+N529</f>
        <v>1000</v>
      </c>
      <c r="Q529" s="23" t="n">
        <v>991</v>
      </c>
      <c r="R529" s="23" t="n">
        <v>3608</v>
      </c>
      <c r="S529" s="23" t="n">
        <v>2802</v>
      </c>
      <c r="T529" s="23" t="n">
        <v>2424</v>
      </c>
      <c r="U529" s="23" t="n">
        <f aca="false">IF(I529="delivery",O529-SUM(Q529+R529),IF(I529="PO",P529-SUM(Q529:R529)))</f>
        <v>-3599</v>
      </c>
      <c r="V529" s="43" t="n">
        <v>0.55</v>
      </c>
      <c r="W529" s="43" t="n">
        <v>0.5</v>
      </c>
      <c r="X529" s="43" t="n">
        <f aca="false">W529-V529</f>
        <v>-0.05</v>
      </c>
      <c r="Y529" s="43"/>
      <c r="Z529" s="43"/>
      <c r="AA529" s="43"/>
      <c r="AB529" s="43"/>
      <c r="AC529" s="43" t="s">
        <v>10482</v>
      </c>
      <c r="AD529" s="43"/>
      <c r="AE529" s="43"/>
      <c r="AF529" s="43" t="s">
        <v>10502</v>
      </c>
      <c r="AG529" s="43" t="n">
        <v>0.5</v>
      </c>
      <c r="AH529" s="43" t="s">
        <v>11133</v>
      </c>
      <c r="AI529" s="63" t="n">
        <v>500</v>
      </c>
      <c r="AJ529" s="63" t="n">
        <v>8</v>
      </c>
      <c r="AK529" s="43"/>
      <c r="AL529" s="43"/>
      <c r="AM529" s="43"/>
      <c r="AN529" s="43"/>
      <c r="AO529" s="43" t="s">
        <v>82</v>
      </c>
      <c r="AP529" s="23" t="s">
        <v>181</v>
      </c>
      <c r="BF529" s="23" t="s">
        <v>10498</v>
      </c>
      <c r="BG529" s="1" t="s">
        <v>183</v>
      </c>
    </row>
    <row r="530" s="23" customFormat="true" ht="12.75" hidden="false" customHeight="false" outlineLevel="0" collapsed="false">
      <c r="A530" s="23" t="s">
        <v>2689</v>
      </c>
      <c r="B530" s="23" t="s">
        <v>2690</v>
      </c>
      <c r="C530" s="40" t="s">
        <v>177</v>
      </c>
      <c r="D530" s="23" t="s">
        <v>1471</v>
      </c>
      <c r="E530" s="23" t="s">
        <v>2691</v>
      </c>
      <c r="F530" s="23" t="s">
        <v>2692</v>
      </c>
      <c r="G530" s="23" t="n">
        <v>43</v>
      </c>
      <c r="H530" s="23" t="n">
        <v>1000</v>
      </c>
      <c r="I530" s="41" t="s">
        <v>188</v>
      </c>
      <c r="K530" s="23" t="n">
        <v>1693</v>
      </c>
      <c r="L530" s="23" t="n">
        <v>531</v>
      </c>
      <c r="M530" s="23" t="n">
        <v>0</v>
      </c>
      <c r="N530" s="23" t="n">
        <v>0</v>
      </c>
      <c r="O530" s="23" t="n">
        <f aca="false">K530+L530</f>
        <v>2224</v>
      </c>
      <c r="P530" s="23" t="n">
        <f aca="false">K530+L530+M530+N530</f>
        <v>2224</v>
      </c>
      <c r="Q530" s="23" t="n">
        <v>309</v>
      </c>
      <c r="R530" s="23" t="n">
        <v>120</v>
      </c>
      <c r="S530" s="23" t="n">
        <v>60</v>
      </c>
      <c r="T530" s="23" t="n">
        <v>90</v>
      </c>
      <c r="U530" s="23" t="n">
        <f aca="false">IF(I530="delivery",O530-SUM(Q530+R530),IF(I530="PO",P530-SUM(Q530:R530)))</f>
        <v>1795</v>
      </c>
      <c r="V530" s="43" t="n">
        <v>0.2375</v>
      </c>
      <c r="W530" s="43" t="n">
        <v>0.2375</v>
      </c>
      <c r="X530" s="43" t="n">
        <f aca="false">W530-V530</f>
        <v>0</v>
      </c>
      <c r="Y530" s="43"/>
      <c r="Z530" s="43"/>
      <c r="AA530" s="43" t="n">
        <v>0.23495</v>
      </c>
      <c r="AB530" s="43"/>
      <c r="AC530" s="43" t="s">
        <v>10482</v>
      </c>
      <c r="AD530" s="43"/>
      <c r="AE530" s="43"/>
      <c r="AF530" s="43"/>
      <c r="AG530" s="43" t="n">
        <v>0.2375</v>
      </c>
      <c r="AH530" s="43"/>
      <c r="AI530" s="63"/>
      <c r="AJ530" s="63"/>
      <c r="AK530" s="43"/>
      <c r="AL530" s="43"/>
      <c r="AM530" s="43" t="s">
        <v>10933</v>
      </c>
      <c r="AN530" s="43"/>
      <c r="AO530" s="43" t="s">
        <v>1471</v>
      </c>
      <c r="AP530" s="23" t="s">
        <v>1474</v>
      </c>
      <c r="AT530" s="23" t="s">
        <v>10959</v>
      </c>
      <c r="AV530" s="23" t="n">
        <v>0.2375</v>
      </c>
      <c r="AW530" s="23" t="s">
        <v>10938</v>
      </c>
      <c r="AX530" s="23" t="s">
        <v>11171</v>
      </c>
      <c r="AY530" s="23" t="n">
        <v>1000</v>
      </c>
      <c r="AZ530" s="23" t="n">
        <v>6</v>
      </c>
      <c r="BA530" s="23" t="s">
        <v>1465</v>
      </c>
      <c r="BB530" s="23" t="s">
        <v>10938</v>
      </c>
      <c r="BF530" s="23" t="s">
        <v>10498</v>
      </c>
      <c r="BG530" s="1" t="s">
        <v>183</v>
      </c>
    </row>
    <row r="531" s="23" customFormat="true" ht="12.75" hidden="true" customHeight="false" outlineLevel="0" collapsed="false">
      <c r="A531" s="23" t="s">
        <v>2693</v>
      </c>
      <c r="B531" s="23" t="s">
        <v>2694</v>
      </c>
      <c r="C531" s="40" t="s">
        <v>177</v>
      </c>
      <c r="D531" s="23" t="s">
        <v>82</v>
      </c>
      <c r="E531" s="23" t="s">
        <v>2695</v>
      </c>
      <c r="F531" s="23" t="s">
        <v>2696</v>
      </c>
      <c r="G531" s="23" t="n">
        <v>41</v>
      </c>
      <c r="H531" s="23" t="n">
        <v>1000</v>
      </c>
      <c r="I531" s="41" t="s">
        <v>188</v>
      </c>
      <c r="K531" s="23" t="n">
        <v>0</v>
      </c>
      <c r="L531" s="23" t="n">
        <v>536</v>
      </c>
      <c r="M531" s="23" t="n">
        <v>0</v>
      </c>
      <c r="N531" s="23" t="n">
        <v>0</v>
      </c>
      <c r="O531" s="23" t="n">
        <f aca="false">K531+L531</f>
        <v>536</v>
      </c>
      <c r="P531" s="23" t="n">
        <f aca="false">K531+L531+M531+N531</f>
        <v>536</v>
      </c>
      <c r="Q531" s="23" t="n">
        <v>589</v>
      </c>
      <c r="R531" s="23" t="n">
        <v>302</v>
      </c>
      <c r="S531" s="23" t="n">
        <v>214</v>
      </c>
      <c r="T531" s="23" t="n">
        <v>169</v>
      </c>
      <c r="U531" s="23" t="n">
        <f aca="false">IF(I531="delivery",O531-SUM(Q531+R531),IF(I531="PO",P531-SUM(Q531:R531)))</f>
        <v>-355</v>
      </c>
      <c r="V531" s="43" t="n">
        <v>0.893</v>
      </c>
      <c r="W531" s="43" t="n">
        <v>0.893</v>
      </c>
      <c r="X531" s="43" t="n">
        <f aca="false">W531-V531</f>
        <v>0</v>
      </c>
      <c r="Y531" s="43"/>
      <c r="Z531" s="43"/>
      <c r="AA531" s="43"/>
      <c r="AB531" s="43"/>
      <c r="AC531" s="43" t="s">
        <v>10482</v>
      </c>
      <c r="AD531" s="43"/>
      <c r="AE531" s="43"/>
      <c r="AF531" s="43" t="s">
        <v>10568</v>
      </c>
      <c r="AG531" s="43" t="n">
        <v>0.893</v>
      </c>
      <c r="AH531" s="43" t="s">
        <v>11172</v>
      </c>
      <c r="AI531" s="63" t="n">
        <v>1000</v>
      </c>
      <c r="AJ531" s="63" t="n">
        <v>6</v>
      </c>
      <c r="AK531" s="43" t="s">
        <v>11173</v>
      </c>
      <c r="AL531" s="43" t="s">
        <v>1465</v>
      </c>
      <c r="AM531" s="43" t="s">
        <v>10571</v>
      </c>
      <c r="AN531" s="43" t="s">
        <v>10486</v>
      </c>
      <c r="AO531" s="43" t="s">
        <v>82</v>
      </c>
      <c r="AP531" s="23" t="s">
        <v>263</v>
      </c>
      <c r="BF531" s="23" t="s">
        <v>10498</v>
      </c>
      <c r="BG531" s="1" t="s">
        <v>183</v>
      </c>
    </row>
    <row r="532" s="23" customFormat="true" ht="12.75" hidden="true" customHeight="false" outlineLevel="0" collapsed="false">
      <c r="A532" s="23" t="s">
        <v>2697</v>
      </c>
      <c r="B532" s="23" t="s">
        <v>2698</v>
      </c>
      <c r="C532" s="40" t="s">
        <v>177</v>
      </c>
      <c r="D532" s="23" t="s">
        <v>82</v>
      </c>
      <c r="E532" s="23" t="s">
        <v>2699</v>
      </c>
      <c r="F532" s="23" t="s">
        <v>2700</v>
      </c>
      <c r="G532" s="23" t="n">
        <v>41</v>
      </c>
      <c r="H532" s="23" t="n">
        <v>1000</v>
      </c>
      <c r="I532" s="41" t="s">
        <v>188</v>
      </c>
      <c r="K532" s="23" t="n">
        <v>1333</v>
      </c>
      <c r="L532" s="23" t="n">
        <v>1158</v>
      </c>
      <c r="M532" s="23" t="n">
        <v>0</v>
      </c>
      <c r="N532" s="23" t="n">
        <v>0</v>
      </c>
      <c r="O532" s="23" t="n">
        <f aca="false">K532+L532</f>
        <v>2491</v>
      </c>
      <c r="P532" s="23" t="n">
        <f aca="false">K532+L532+M532+N532</f>
        <v>2491</v>
      </c>
      <c r="Q532" s="23" t="n">
        <v>846</v>
      </c>
      <c r="R532" s="23" t="n">
        <v>302</v>
      </c>
      <c r="S532" s="23" t="n">
        <v>214</v>
      </c>
      <c r="T532" s="23" t="n">
        <v>169</v>
      </c>
      <c r="U532" s="23" t="n">
        <f aca="false">IF(I532="delivery",O532-SUM(Q532+R532),IF(I532="PO",P532-SUM(Q532:R532)))</f>
        <v>1343</v>
      </c>
      <c r="V532" s="43" t="n">
        <v>0.352</v>
      </c>
      <c r="W532" s="43" t="n">
        <v>0.352</v>
      </c>
      <c r="X532" s="43" t="n">
        <f aca="false">W532-V532</f>
        <v>0</v>
      </c>
      <c r="Y532" s="43"/>
      <c r="Z532" s="43"/>
      <c r="AA532" s="43"/>
      <c r="AB532" s="43"/>
      <c r="AC532" s="43" t="s">
        <v>10482</v>
      </c>
      <c r="AD532" s="43"/>
      <c r="AE532" s="43"/>
      <c r="AF532" s="43" t="s">
        <v>10568</v>
      </c>
      <c r="AG532" s="43" t="n">
        <v>0.413</v>
      </c>
      <c r="AH532" s="43" t="s">
        <v>11174</v>
      </c>
      <c r="AI532" s="63" t="n">
        <v>1000</v>
      </c>
      <c r="AJ532" s="63" t="n">
        <v>6</v>
      </c>
      <c r="AK532" s="43" t="s">
        <v>11175</v>
      </c>
      <c r="AL532" s="43" t="s">
        <v>1465</v>
      </c>
      <c r="AM532" s="43" t="s">
        <v>10571</v>
      </c>
      <c r="AN532" s="43" t="s">
        <v>10486</v>
      </c>
      <c r="AO532" s="43" t="s">
        <v>82</v>
      </c>
      <c r="AP532" s="23" t="s">
        <v>263</v>
      </c>
      <c r="BF532" s="23" t="s">
        <v>10498</v>
      </c>
      <c r="BG532" s="1" t="s">
        <v>183</v>
      </c>
    </row>
    <row r="533" s="23" customFormat="true" ht="12.75" hidden="true" customHeight="false" outlineLevel="0" collapsed="false">
      <c r="A533" s="23" t="s">
        <v>2709</v>
      </c>
      <c r="B533" s="23" t="s">
        <v>2710</v>
      </c>
      <c r="C533" s="40" t="s">
        <v>177</v>
      </c>
      <c r="D533" s="23" t="s">
        <v>82</v>
      </c>
      <c r="E533" s="23" t="s">
        <v>2711</v>
      </c>
      <c r="F533" s="23" t="s">
        <v>2712</v>
      </c>
      <c r="G533" s="23" t="n">
        <v>41</v>
      </c>
      <c r="H533" s="23" t="n">
        <v>2500</v>
      </c>
      <c r="I533" s="41" t="s">
        <v>188</v>
      </c>
      <c r="K533" s="23" t="n">
        <v>0</v>
      </c>
      <c r="L533" s="23" t="n">
        <v>4672</v>
      </c>
      <c r="M533" s="23" t="n">
        <v>0</v>
      </c>
      <c r="N533" s="23" t="n">
        <v>0</v>
      </c>
      <c r="O533" s="23" t="n">
        <f aca="false">K533+L533</f>
        <v>4672</v>
      </c>
      <c r="P533" s="23" t="n">
        <f aca="false">K533+L533+M533+N533</f>
        <v>4672</v>
      </c>
      <c r="Q533" s="23" t="n">
        <v>3457</v>
      </c>
      <c r="R533" s="23" t="n">
        <v>2994</v>
      </c>
      <c r="S533" s="23" t="n">
        <v>2093</v>
      </c>
      <c r="T533" s="23" t="n">
        <v>1711</v>
      </c>
      <c r="U533" s="23" t="n">
        <f aca="false">IF(I533="delivery",O533-SUM(Q533+R533),IF(I533="PO",P533-SUM(Q533:R533)))</f>
        <v>-1779</v>
      </c>
      <c r="V533" s="43" t="n">
        <v>0.648</v>
      </c>
      <c r="W533" s="43" t="n">
        <v>0.648</v>
      </c>
      <c r="X533" s="43" t="n">
        <f aca="false">W533-V533</f>
        <v>0</v>
      </c>
      <c r="Y533" s="43"/>
      <c r="Z533" s="43"/>
      <c r="AA533" s="43" t="n">
        <v>0.678</v>
      </c>
      <c r="AB533" s="43"/>
      <c r="AC533" s="43" t="s">
        <v>10482</v>
      </c>
      <c r="AD533" s="43"/>
      <c r="AE533" s="43"/>
      <c r="AF533" s="43" t="s">
        <v>10568</v>
      </c>
      <c r="AG533" s="43" t="n">
        <v>0.648</v>
      </c>
      <c r="AH533" s="43" t="s">
        <v>11176</v>
      </c>
      <c r="AI533" s="63" t="n">
        <v>2500</v>
      </c>
      <c r="AJ533" s="63" t="n">
        <v>6</v>
      </c>
      <c r="AK533" s="43" t="s">
        <v>11177</v>
      </c>
      <c r="AL533" s="43" t="s">
        <v>1465</v>
      </c>
      <c r="AM533" s="43" t="s">
        <v>10571</v>
      </c>
      <c r="AN533" s="43" t="s">
        <v>10486</v>
      </c>
      <c r="AO533" s="43" t="s">
        <v>82</v>
      </c>
      <c r="AP533" s="23" t="s">
        <v>263</v>
      </c>
      <c r="BF533" s="23" t="s">
        <v>10498</v>
      </c>
      <c r="BG533" s="1" t="s">
        <v>183</v>
      </c>
    </row>
    <row r="534" s="23" customFormat="true" ht="12.75" hidden="true" customHeight="false" outlineLevel="0" collapsed="false">
      <c r="A534" s="23" t="s">
        <v>2713</v>
      </c>
      <c r="B534" s="23" t="s">
        <v>2714</v>
      </c>
      <c r="C534" s="40" t="s">
        <v>177</v>
      </c>
      <c r="D534" s="23" t="s">
        <v>82</v>
      </c>
      <c r="E534" s="23" t="s">
        <v>2715</v>
      </c>
      <c r="F534" s="23" t="s">
        <v>2716</v>
      </c>
      <c r="G534" s="23" t="n">
        <v>41</v>
      </c>
      <c r="H534" s="23" t="n">
        <v>2500</v>
      </c>
      <c r="I534" s="41" t="s">
        <v>188</v>
      </c>
      <c r="K534" s="23" t="n">
        <v>0</v>
      </c>
      <c r="L534" s="23" t="n">
        <v>5040</v>
      </c>
      <c r="M534" s="23" t="n">
        <v>0</v>
      </c>
      <c r="N534" s="23" t="n">
        <v>0</v>
      </c>
      <c r="O534" s="23" t="n">
        <f aca="false">K534+L534</f>
        <v>5040</v>
      </c>
      <c r="P534" s="23" t="n">
        <f aca="false">K534+L534+M534+N534</f>
        <v>5040</v>
      </c>
      <c r="Q534" s="23" t="n">
        <v>4286</v>
      </c>
      <c r="R534" s="23" t="n">
        <v>2994</v>
      </c>
      <c r="S534" s="23" t="n">
        <v>2093</v>
      </c>
      <c r="T534" s="23" t="n">
        <v>1711</v>
      </c>
      <c r="U534" s="23" t="n">
        <f aca="false">IF(I534="delivery",O534-SUM(Q534+R534),IF(I534="PO",P534-SUM(Q534:R534)))</f>
        <v>-2240</v>
      </c>
      <c r="V534" s="43" t="n">
        <v>0.745</v>
      </c>
      <c r="W534" s="43" t="n">
        <v>0.745</v>
      </c>
      <c r="X534" s="43" t="n">
        <f aca="false">W534-V534</f>
        <v>0</v>
      </c>
      <c r="Y534" s="43"/>
      <c r="Z534" s="43"/>
      <c r="AA534" s="43"/>
      <c r="AB534" s="43"/>
      <c r="AC534" s="43" t="s">
        <v>10482</v>
      </c>
      <c r="AD534" s="43"/>
      <c r="AE534" s="43"/>
      <c r="AF534" s="43" t="s">
        <v>10568</v>
      </c>
      <c r="AG534" s="43" t="n">
        <v>0.745</v>
      </c>
      <c r="AH534" s="43" t="s">
        <v>11178</v>
      </c>
      <c r="AI534" s="63" t="n">
        <v>2500</v>
      </c>
      <c r="AJ534" s="63" t="n">
        <v>6</v>
      </c>
      <c r="AK534" s="43" t="s">
        <v>11179</v>
      </c>
      <c r="AL534" s="43" t="s">
        <v>1465</v>
      </c>
      <c r="AM534" s="43" t="s">
        <v>10571</v>
      </c>
      <c r="AN534" s="43" t="s">
        <v>10486</v>
      </c>
      <c r="AO534" s="43" t="s">
        <v>82</v>
      </c>
      <c r="AP534" s="23" t="s">
        <v>263</v>
      </c>
      <c r="BF534" s="23" t="s">
        <v>10498</v>
      </c>
      <c r="BG534" s="1" t="s">
        <v>183</v>
      </c>
    </row>
    <row r="535" s="23" customFormat="true" ht="12.75" hidden="false" customHeight="false" outlineLevel="0" collapsed="false">
      <c r="A535" s="23" t="s">
        <v>2717</v>
      </c>
      <c r="B535" s="23" t="s">
        <v>2718</v>
      </c>
      <c r="C535" s="40" t="s">
        <v>177</v>
      </c>
      <c r="D535" s="23" t="s">
        <v>1471</v>
      </c>
      <c r="E535" s="23" t="s">
        <v>2719</v>
      </c>
      <c r="F535" s="23" t="s">
        <v>2720</v>
      </c>
      <c r="G535" s="23" t="n">
        <v>43</v>
      </c>
      <c r="H535" s="23" t="n">
        <v>1000</v>
      </c>
      <c r="I535" s="41" t="s">
        <v>188</v>
      </c>
      <c r="K535" s="23" t="n">
        <v>0</v>
      </c>
      <c r="L535" s="23" t="n">
        <v>0</v>
      </c>
      <c r="M535" s="23" t="n">
        <v>0</v>
      </c>
      <c r="N535" s="23" t="n">
        <v>0</v>
      </c>
      <c r="O535" s="23" t="n">
        <f aca="false">K535+L535</f>
        <v>0</v>
      </c>
      <c r="P535" s="23" t="n">
        <f aca="false">K535+L535+M535+N535</f>
        <v>0</v>
      </c>
      <c r="Q535" s="23" t="n">
        <v>0</v>
      </c>
      <c r="R535" s="23" t="n">
        <v>81</v>
      </c>
      <c r="S535" s="23" t="n">
        <v>558</v>
      </c>
      <c r="T535" s="23" t="n">
        <v>120</v>
      </c>
      <c r="U535" s="23" t="n">
        <f aca="false">IF(I535="delivery",O535-SUM(Q535+R535),IF(I535="PO",P535-SUM(Q535:R535)))</f>
        <v>-81</v>
      </c>
      <c r="V535" s="43" t="n">
        <v>0.23</v>
      </c>
      <c r="W535" s="43" t="n">
        <v>0.18</v>
      </c>
      <c r="X535" s="43" t="n">
        <f aca="false">W535-V535</f>
        <v>-0.05</v>
      </c>
      <c r="Y535" s="43"/>
      <c r="Z535" s="43"/>
      <c r="AA535" s="43"/>
      <c r="AB535" s="43"/>
      <c r="AC535" s="43" t="s">
        <v>10482</v>
      </c>
      <c r="AD535" s="43"/>
      <c r="AE535" s="43"/>
      <c r="AF535" s="43"/>
      <c r="AG535" s="43" t="n">
        <v>0.18</v>
      </c>
      <c r="AH535" s="43" t="s">
        <v>10940</v>
      </c>
      <c r="AI535" s="63" t="n">
        <v>3000</v>
      </c>
      <c r="AJ535" s="63" t="n">
        <v>9</v>
      </c>
      <c r="AK535" s="43"/>
      <c r="AL535" s="43"/>
      <c r="AM535" s="43" t="s">
        <v>10947</v>
      </c>
      <c r="AN535" s="43"/>
      <c r="AO535" s="43" t="s">
        <v>1471</v>
      </c>
      <c r="AP535" s="23" t="s">
        <v>1474</v>
      </c>
      <c r="AT535" s="23" t="s">
        <v>10942</v>
      </c>
      <c r="AV535" s="23" t="n">
        <v>0.18</v>
      </c>
      <c r="AW535" s="23" t="s">
        <v>10938</v>
      </c>
      <c r="AX535" s="23" t="s">
        <v>11180</v>
      </c>
      <c r="AY535" s="23" t="n">
        <v>3000</v>
      </c>
      <c r="AZ535" s="23" t="n">
        <v>9</v>
      </c>
      <c r="BA535" s="23" t="s">
        <v>1465</v>
      </c>
      <c r="BB535" s="23" t="s">
        <v>10938</v>
      </c>
      <c r="BF535" s="23" t="s">
        <v>10498</v>
      </c>
      <c r="BG535" s="1" t="s">
        <v>183</v>
      </c>
    </row>
    <row r="536" s="23" customFormat="true" ht="12.75" hidden="true" customHeight="false" outlineLevel="0" collapsed="false">
      <c r="A536" s="23" t="s">
        <v>2721</v>
      </c>
      <c r="B536" s="23" t="s">
        <v>2722</v>
      </c>
      <c r="C536" s="40" t="s">
        <v>177</v>
      </c>
      <c r="D536" s="23" t="s">
        <v>82</v>
      </c>
      <c r="E536" s="23" t="s">
        <v>2723</v>
      </c>
      <c r="F536" s="23" t="s">
        <v>2724</v>
      </c>
      <c r="G536" s="23" t="n">
        <v>41</v>
      </c>
      <c r="H536" s="23" t="n">
        <v>1000</v>
      </c>
      <c r="I536" s="41" t="s">
        <v>188</v>
      </c>
      <c r="K536" s="23" t="n">
        <v>90</v>
      </c>
      <c r="L536" s="23" t="n">
        <v>2290</v>
      </c>
      <c r="M536" s="23" t="n">
        <v>0</v>
      </c>
      <c r="N536" s="23" t="n">
        <v>0</v>
      </c>
      <c r="O536" s="23" t="n">
        <f aca="false">K536+L536</f>
        <v>2380</v>
      </c>
      <c r="P536" s="23" t="n">
        <f aca="false">K536+L536+M536+N536</f>
        <v>2380</v>
      </c>
      <c r="Q536" s="23" t="n">
        <v>130</v>
      </c>
      <c r="R536" s="23" t="n">
        <v>1436</v>
      </c>
      <c r="S536" s="23" t="n">
        <v>989</v>
      </c>
      <c r="T536" s="23" t="n">
        <v>992</v>
      </c>
      <c r="U536" s="23" t="n">
        <f aca="false">IF(I536="delivery",O536-SUM(Q536+R536),IF(I536="PO",P536-SUM(Q536:R536)))</f>
        <v>814</v>
      </c>
      <c r="V536" s="43" t="n">
        <v>0.65</v>
      </c>
      <c r="W536" s="43" t="n">
        <v>0.65</v>
      </c>
      <c r="X536" s="43" t="n">
        <f aca="false">W536-V536</f>
        <v>0</v>
      </c>
      <c r="Y536" s="43"/>
      <c r="Z536" s="43"/>
      <c r="AA536" s="43"/>
      <c r="AB536" s="43"/>
      <c r="AC536" s="43" t="s">
        <v>10482</v>
      </c>
      <c r="AD536" s="43"/>
      <c r="AE536" s="43"/>
      <c r="AF536" s="43" t="s">
        <v>10568</v>
      </c>
      <c r="AG536" s="43" t="n">
        <v>0.65</v>
      </c>
      <c r="AH536" s="43" t="s">
        <v>11181</v>
      </c>
      <c r="AI536" s="63" t="n">
        <v>1000</v>
      </c>
      <c r="AJ536" s="63" t="n">
        <v>6</v>
      </c>
      <c r="AK536" s="43" t="s">
        <v>11182</v>
      </c>
      <c r="AL536" s="43" t="s">
        <v>1465</v>
      </c>
      <c r="AM536" s="43" t="s">
        <v>10571</v>
      </c>
      <c r="AN536" s="43" t="s">
        <v>10486</v>
      </c>
      <c r="AO536" s="43" t="s">
        <v>82</v>
      </c>
      <c r="AP536" s="23" t="s">
        <v>263</v>
      </c>
      <c r="BF536" s="23" t="s">
        <v>10498</v>
      </c>
      <c r="BG536" s="1" t="s">
        <v>183</v>
      </c>
    </row>
    <row r="537" s="23" customFormat="true" ht="12.75" hidden="false" customHeight="false" outlineLevel="0" collapsed="false">
      <c r="A537" s="23" t="s">
        <v>2725</v>
      </c>
      <c r="B537" s="23" t="s">
        <v>2726</v>
      </c>
      <c r="C537" s="40" t="s">
        <v>177</v>
      </c>
      <c r="D537" s="23" t="s">
        <v>1471</v>
      </c>
      <c r="E537" s="23" t="s">
        <v>2727</v>
      </c>
      <c r="F537" s="23" t="s">
        <v>2728</v>
      </c>
      <c r="G537" s="23" t="n">
        <v>43</v>
      </c>
      <c r="H537" s="23" t="n">
        <v>1000</v>
      </c>
      <c r="I537" s="41" t="s">
        <v>188</v>
      </c>
      <c r="K537" s="23" t="n">
        <v>0</v>
      </c>
      <c r="L537" s="23" t="n">
        <v>1863</v>
      </c>
      <c r="M537" s="23" t="n">
        <v>1518</v>
      </c>
      <c r="N537" s="23" t="n">
        <v>0</v>
      </c>
      <c r="O537" s="23" t="n">
        <f aca="false">K537+L537</f>
        <v>1863</v>
      </c>
      <c r="P537" s="23" t="n">
        <f aca="false">K537+L537+M537+N537</f>
        <v>3381</v>
      </c>
      <c r="Q537" s="23" t="n">
        <v>2463</v>
      </c>
      <c r="R537" s="23" t="n">
        <v>1492</v>
      </c>
      <c r="S537" s="23" t="n">
        <v>1014</v>
      </c>
      <c r="T537" s="23" t="n">
        <v>1004</v>
      </c>
      <c r="U537" s="23" t="n">
        <f aca="false">IF(I537="delivery",O537-SUM(Q537+R537),IF(I537="PO",P537-SUM(Q537:R537)))</f>
        <v>-574</v>
      </c>
      <c r="V537" s="43" t="n">
        <v>0.1925</v>
      </c>
      <c r="W537" s="43" t="n">
        <v>0.14714</v>
      </c>
      <c r="X537" s="43" t="n">
        <f aca="false">W537-V537</f>
        <v>-0.04536</v>
      </c>
      <c r="Y537" s="43"/>
      <c r="Z537" s="43"/>
      <c r="AA537" s="43"/>
      <c r="AB537" s="43"/>
      <c r="AC537" s="43" t="s">
        <v>10482</v>
      </c>
      <c r="AD537" s="43" t="s">
        <v>11183</v>
      </c>
      <c r="AE537" s="43" t="s">
        <v>11184</v>
      </c>
      <c r="AF537" s="43"/>
      <c r="AG537" s="43" t="n">
        <v>0.14714</v>
      </c>
      <c r="AH537" s="43" t="s">
        <v>10936</v>
      </c>
      <c r="AI537" s="63" t="n">
        <v>5000</v>
      </c>
      <c r="AJ537" s="63" t="n">
        <v>10</v>
      </c>
      <c r="AK537" s="43"/>
      <c r="AL537" s="43"/>
      <c r="AM537" s="43" t="s">
        <v>11185</v>
      </c>
      <c r="AN537" s="43"/>
      <c r="AO537" s="43" t="s">
        <v>1471</v>
      </c>
      <c r="AP537" s="23" t="s">
        <v>1474</v>
      </c>
      <c r="AT537" s="23" t="s">
        <v>10934</v>
      </c>
      <c r="AV537" s="23" t="n">
        <v>0.14714</v>
      </c>
      <c r="AW537" s="23" t="s">
        <v>10935</v>
      </c>
      <c r="AX537" s="23" t="n">
        <v>944967</v>
      </c>
      <c r="AY537" s="23" t="n">
        <v>5000</v>
      </c>
      <c r="AZ537" s="23" t="n">
        <v>10</v>
      </c>
      <c r="BA537" s="23" t="s">
        <v>177</v>
      </c>
      <c r="BB537" s="23" t="s">
        <v>10935</v>
      </c>
      <c r="BF537" s="23" t="s">
        <v>10498</v>
      </c>
      <c r="BG537" s="1" t="s">
        <v>183</v>
      </c>
    </row>
    <row r="538" s="23" customFormat="true" ht="12.75" hidden="true" customHeight="false" outlineLevel="0" collapsed="false">
      <c r="A538" s="23" t="s">
        <v>2729</v>
      </c>
      <c r="B538" s="23" t="s">
        <v>2730</v>
      </c>
      <c r="C538" s="40" t="s">
        <v>177</v>
      </c>
      <c r="D538" s="23" t="s">
        <v>82</v>
      </c>
      <c r="E538" s="23" t="s">
        <v>2731</v>
      </c>
      <c r="F538" s="23" t="s">
        <v>2732</v>
      </c>
      <c r="G538" s="23" t="n">
        <v>41</v>
      </c>
      <c r="H538" s="23" t="n">
        <v>1000</v>
      </c>
      <c r="I538" s="41" t="s">
        <v>188</v>
      </c>
      <c r="K538" s="23" t="n">
        <v>0</v>
      </c>
      <c r="L538" s="23" t="n">
        <v>362</v>
      </c>
      <c r="M538" s="23" t="n">
        <v>0</v>
      </c>
      <c r="N538" s="23" t="n">
        <v>0</v>
      </c>
      <c r="O538" s="23" t="n">
        <f aca="false">K538+L538</f>
        <v>362</v>
      </c>
      <c r="P538" s="23" t="n">
        <f aca="false">K538+L538+M538+N538</f>
        <v>362</v>
      </c>
      <c r="Q538" s="23" t="n">
        <v>29</v>
      </c>
      <c r="R538" s="23" t="n">
        <v>24</v>
      </c>
      <c r="S538" s="23" t="n">
        <v>12</v>
      </c>
      <c r="T538" s="23" t="n">
        <v>18</v>
      </c>
      <c r="U538" s="23" t="n">
        <f aca="false">IF(I538="delivery",O538-SUM(Q538+R538),IF(I538="PO",P538-SUM(Q538:R538)))</f>
        <v>309</v>
      </c>
      <c r="V538" s="43" t="n">
        <v>0.992</v>
      </c>
      <c r="W538" s="43" t="n">
        <v>0.992</v>
      </c>
      <c r="X538" s="43" t="n">
        <f aca="false">W538-V538</f>
        <v>0</v>
      </c>
      <c r="Y538" s="43"/>
      <c r="Z538" s="43"/>
      <c r="AA538" s="43" t="n">
        <v>0.992</v>
      </c>
      <c r="AB538" s="43"/>
      <c r="AC538" s="43" t="s">
        <v>10482</v>
      </c>
      <c r="AD538" s="43"/>
      <c r="AE538" s="43"/>
      <c r="AF538" s="43" t="s">
        <v>10568</v>
      </c>
      <c r="AG538" s="43" t="n">
        <v>0.992</v>
      </c>
      <c r="AH538" s="43" t="s">
        <v>11186</v>
      </c>
      <c r="AI538" s="63" t="n">
        <v>1000</v>
      </c>
      <c r="AJ538" s="63" t="n">
        <v>6</v>
      </c>
      <c r="AK538" s="43" t="s">
        <v>11187</v>
      </c>
      <c r="AL538" s="43" t="s">
        <v>1465</v>
      </c>
      <c r="AM538" s="43" t="s">
        <v>10571</v>
      </c>
      <c r="AN538" s="43" t="s">
        <v>10486</v>
      </c>
      <c r="AO538" s="43" t="s">
        <v>82</v>
      </c>
      <c r="AP538" s="23" t="s">
        <v>263</v>
      </c>
      <c r="BF538" s="23" t="s">
        <v>10498</v>
      </c>
      <c r="BG538" s="1" t="s">
        <v>183</v>
      </c>
    </row>
    <row r="539" s="23" customFormat="true" ht="12.75" hidden="true" customHeight="false" outlineLevel="0" collapsed="false">
      <c r="A539" s="23" t="s">
        <v>2733</v>
      </c>
      <c r="B539" s="23" t="s">
        <v>2734</v>
      </c>
      <c r="C539" s="40" t="s">
        <v>177</v>
      </c>
      <c r="D539" s="23" t="s">
        <v>82</v>
      </c>
      <c r="E539" s="23" t="s">
        <v>2735</v>
      </c>
      <c r="F539" s="23" t="s">
        <v>2736</v>
      </c>
      <c r="G539" s="23" t="n">
        <v>41</v>
      </c>
      <c r="H539" s="23" t="n">
        <v>1000</v>
      </c>
      <c r="I539" s="41" t="s">
        <v>188</v>
      </c>
      <c r="K539" s="23" t="n">
        <v>0</v>
      </c>
      <c r="L539" s="23" t="n">
        <v>1167</v>
      </c>
      <c r="M539" s="23" t="n">
        <v>0</v>
      </c>
      <c r="N539" s="23" t="n">
        <v>0</v>
      </c>
      <c r="O539" s="23" t="n">
        <f aca="false">K539+L539</f>
        <v>1167</v>
      </c>
      <c r="P539" s="23" t="n">
        <f aca="false">K539+L539+M539+N539</f>
        <v>1167</v>
      </c>
      <c r="Q539" s="23" t="n">
        <v>219</v>
      </c>
      <c r="R539" s="23" t="n">
        <v>597</v>
      </c>
      <c r="S539" s="23" t="n">
        <v>1219</v>
      </c>
      <c r="T539" s="23" t="n">
        <v>1102</v>
      </c>
      <c r="U539" s="23" t="n">
        <f aca="false">IF(I539="delivery",O539-SUM(Q539+R539),IF(I539="PO",P539-SUM(Q539:R539)))</f>
        <v>351</v>
      </c>
      <c r="V539" s="43" t="n">
        <v>0.864</v>
      </c>
      <c r="W539" s="43" t="n">
        <v>0.864</v>
      </c>
      <c r="X539" s="43" t="n">
        <f aca="false">W539-V539</f>
        <v>0</v>
      </c>
      <c r="Y539" s="43"/>
      <c r="Z539" s="43"/>
      <c r="AA539" s="43" t="n">
        <v>0.787</v>
      </c>
      <c r="AB539" s="43"/>
      <c r="AC539" s="43" t="s">
        <v>10482</v>
      </c>
      <c r="AD539" s="43"/>
      <c r="AE539" s="43"/>
      <c r="AF539" s="43" t="s">
        <v>10568</v>
      </c>
      <c r="AG539" s="43" t="n">
        <v>0.864</v>
      </c>
      <c r="AH539" s="43" t="s">
        <v>11188</v>
      </c>
      <c r="AI539" s="63" t="n">
        <v>1000</v>
      </c>
      <c r="AJ539" s="63" t="n">
        <v>6</v>
      </c>
      <c r="AK539" s="43" t="s">
        <v>11189</v>
      </c>
      <c r="AL539" s="43" t="s">
        <v>1465</v>
      </c>
      <c r="AM539" s="43" t="s">
        <v>10571</v>
      </c>
      <c r="AN539" s="43" t="s">
        <v>10486</v>
      </c>
      <c r="AO539" s="43" t="s">
        <v>82</v>
      </c>
      <c r="AP539" s="23" t="s">
        <v>263</v>
      </c>
      <c r="BF539" s="23" t="s">
        <v>10498</v>
      </c>
      <c r="BG539" s="1" t="s">
        <v>183</v>
      </c>
    </row>
    <row r="540" s="23" customFormat="true" ht="12.75" hidden="true" customHeight="false" outlineLevel="0" collapsed="false">
      <c r="A540" s="23" t="s">
        <v>2737</v>
      </c>
      <c r="B540" s="23" t="s">
        <v>2738</v>
      </c>
      <c r="C540" s="40" t="s">
        <v>177</v>
      </c>
      <c r="D540" s="23" t="s">
        <v>82</v>
      </c>
      <c r="E540" s="23" t="s">
        <v>2739</v>
      </c>
      <c r="F540" s="23" t="s">
        <v>2740</v>
      </c>
      <c r="G540" s="23" t="n">
        <v>41</v>
      </c>
      <c r="H540" s="23" t="n">
        <v>1000</v>
      </c>
      <c r="I540" s="41" t="s">
        <v>188</v>
      </c>
      <c r="K540" s="23" t="n">
        <v>0</v>
      </c>
      <c r="L540" s="23" t="n">
        <v>6629</v>
      </c>
      <c r="M540" s="23" t="n">
        <v>0</v>
      </c>
      <c r="N540" s="23" t="n">
        <v>0</v>
      </c>
      <c r="O540" s="23" t="n">
        <f aca="false">K540+L540</f>
        <v>6629</v>
      </c>
      <c r="P540" s="23" t="n">
        <f aca="false">K540+L540+M540+N540</f>
        <v>6629</v>
      </c>
      <c r="Q540" s="23" t="n">
        <v>408</v>
      </c>
      <c r="R540" s="23" t="n">
        <v>0</v>
      </c>
      <c r="S540" s="23" t="n">
        <v>0</v>
      </c>
      <c r="T540" s="23" t="n">
        <v>0</v>
      </c>
      <c r="U540" s="23" t="n">
        <f aca="false">IF(I540="delivery",O540-SUM(Q540+R540),IF(I540="PO",P540-SUM(Q540:R540)))</f>
        <v>6221</v>
      </c>
      <c r="V540" s="43" t="n">
        <v>0.46769</v>
      </c>
      <c r="W540" s="43" t="n">
        <v>0.46769</v>
      </c>
      <c r="X540" s="43" t="n">
        <f aca="false">W540-V540</f>
        <v>0</v>
      </c>
      <c r="Y540" s="43"/>
      <c r="Z540" s="43"/>
      <c r="AA540" s="43" t="n">
        <v>0.46769</v>
      </c>
      <c r="AB540" s="43"/>
      <c r="AC540" s="43" t="s">
        <v>10482</v>
      </c>
      <c r="AD540" s="43"/>
      <c r="AE540" s="43"/>
      <c r="AF540" s="43" t="s">
        <v>10568</v>
      </c>
      <c r="AG540" s="43" t="n">
        <v>0.847</v>
      </c>
      <c r="AH540" s="43" t="s">
        <v>11190</v>
      </c>
      <c r="AI540" s="63" t="n">
        <v>1000</v>
      </c>
      <c r="AJ540" s="63" t="n">
        <v>6</v>
      </c>
      <c r="AK540" s="43" t="s">
        <v>11191</v>
      </c>
      <c r="AL540" s="43" t="s">
        <v>1465</v>
      </c>
      <c r="AM540" s="43" t="s">
        <v>10571</v>
      </c>
      <c r="AN540" s="43" t="s">
        <v>10486</v>
      </c>
      <c r="AO540" s="43" t="s">
        <v>82</v>
      </c>
      <c r="AP540" s="23" t="s">
        <v>263</v>
      </c>
      <c r="BF540" s="23" t="s">
        <v>10498</v>
      </c>
      <c r="BG540" s="1" t="s">
        <v>183</v>
      </c>
    </row>
    <row r="541" s="23" customFormat="true" ht="12.75" hidden="true" customHeight="false" outlineLevel="0" collapsed="false">
      <c r="A541" s="23" t="s">
        <v>2741</v>
      </c>
      <c r="B541" s="23" t="s">
        <v>2742</v>
      </c>
      <c r="C541" s="40" t="s">
        <v>177</v>
      </c>
      <c r="D541" s="23" t="s">
        <v>82</v>
      </c>
      <c r="E541" s="23" t="s">
        <v>2743</v>
      </c>
      <c r="F541" s="23" t="s">
        <v>2744</v>
      </c>
      <c r="G541" s="23" t="n">
        <v>41</v>
      </c>
      <c r="H541" s="23" t="n">
        <v>2500</v>
      </c>
      <c r="I541" s="41" t="s">
        <v>188</v>
      </c>
      <c r="K541" s="23" t="n">
        <v>0</v>
      </c>
      <c r="L541" s="23" t="n">
        <v>9833</v>
      </c>
      <c r="M541" s="23" t="n">
        <v>0</v>
      </c>
      <c r="N541" s="23" t="n">
        <v>0</v>
      </c>
      <c r="O541" s="23" t="n">
        <f aca="false">K541+L541</f>
        <v>9833</v>
      </c>
      <c r="P541" s="23" t="n">
        <f aca="false">K541+L541+M541+N541</f>
        <v>9833</v>
      </c>
      <c r="Q541" s="23" t="n">
        <v>5960</v>
      </c>
      <c r="R541" s="23" t="n">
        <v>6379</v>
      </c>
      <c r="S541" s="23" t="n">
        <v>4843</v>
      </c>
      <c r="T541" s="23" t="n">
        <v>4336</v>
      </c>
      <c r="U541" s="23" t="n">
        <f aca="false">IF(I541="delivery",O541-SUM(Q541+R541),IF(I541="PO",P541-SUM(Q541:R541)))</f>
        <v>-2506</v>
      </c>
      <c r="V541" s="43" t="n">
        <v>0.281</v>
      </c>
      <c r="W541" s="43" t="n">
        <v>0.281</v>
      </c>
      <c r="X541" s="43" t="n">
        <f aca="false">W541-V541</f>
        <v>0</v>
      </c>
      <c r="Y541" s="43"/>
      <c r="Z541" s="43"/>
      <c r="AA541" s="43" t="n">
        <v>0.281</v>
      </c>
      <c r="AB541" s="43"/>
      <c r="AC541" s="43" t="s">
        <v>10482</v>
      </c>
      <c r="AD541" s="43"/>
      <c r="AE541" s="43"/>
      <c r="AF541" s="43" t="s">
        <v>10568</v>
      </c>
      <c r="AG541" s="43" t="n">
        <v>0.281</v>
      </c>
      <c r="AH541" s="43" t="s">
        <v>11192</v>
      </c>
      <c r="AI541" s="63" t="n">
        <v>2500</v>
      </c>
      <c r="AJ541" s="63" t="n">
        <v>6</v>
      </c>
      <c r="AK541" s="43" t="s">
        <v>11193</v>
      </c>
      <c r="AL541" s="43" t="s">
        <v>1465</v>
      </c>
      <c r="AM541" s="43" t="s">
        <v>10571</v>
      </c>
      <c r="AN541" s="43" t="s">
        <v>10486</v>
      </c>
      <c r="AO541" s="43" t="s">
        <v>82</v>
      </c>
      <c r="AP541" s="23" t="s">
        <v>263</v>
      </c>
      <c r="BF541" s="23" t="s">
        <v>10498</v>
      </c>
      <c r="BG541" s="1" t="s">
        <v>183</v>
      </c>
    </row>
    <row r="542" s="23" customFormat="true" ht="12.75" hidden="false" customHeight="false" outlineLevel="0" collapsed="false">
      <c r="A542" s="23" t="s">
        <v>2745</v>
      </c>
      <c r="B542" s="23" t="s">
        <v>2746</v>
      </c>
      <c r="C542" s="40" t="s">
        <v>177</v>
      </c>
      <c r="D542" s="23" t="s">
        <v>1471</v>
      </c>
      <c r="E542" s="23" t="s">
        <v>2747</v>
      </c>
      <c r="F542" s="23" t="s">
        <v>2748</v>
      </c>
      <c r="G542" s="23" t="n">
        <v>43</v>
      </c>
      <c r="H542" s="23" t="n">
        <v>1000</v>
      </c>
      <c r="I542" s="41" t="s">
        <v>188</v>
      </c>
      <c r="K542" s="23" t="n">
        <v>0</v>
      </c>
      <c r="L542" s="23" t="n">
        <v>17599</v>
      </c>
      <c r="M542" s="23" t="n">
        <v>0</v>
      </c>
      <c r="N542" s="23" t="n">
        <v>0</v>
      </c>
      <c r="O542" s="23" t="n">
        <f aca="false">K542+L542</f>
        <v>17599</v>
      </c>
      <c r="P542" s="23" t="n">
        <f aca="false">K542+L542+M542+N542</f>
        <v>17599</v>
      </c>
      <c r="Q542" s="23" t="n">
        <v>10728</v>
      </c>
      <c r="R542" s="23" t="n">
        <v>8180</v>
      </c>
      <c r="S542" s="23" t="n">
        <v>5788</v>
      </c>
      <c r="T542" s="23" t="n">
        <v>4196</v>
      </c>
      <c r="U542" s="23" t="n">
        <f aca="false">IF(I542="delivery",O542-SUM(Q542+R542),IF(I542="PO",P542-SUM(Q542:R542)))</f>
        <v>-1309</v>
      </c>
      <c r="V542" s="43" t="n">
        <v>0.024</v>
      </c>
      <c r="W542" s="43" t="n">
        <v>0.024</v>
      </c>
      <c r="X542" s="43" t="n">
        <f aca="false">W542-V542</f>
        <v>0</v>
      </c>
      <c r="Y542" s="43"/>
      <c r="Z542" s="43"/>
      <c r="AA542" s="43" t="n">
        <v>0.058</v>
      </c>
      <c r="AB542" s="43"/>
      <c r="AC542" s="43" t="s">
        <v>10482</v>
      </c>
      <c r="AD542" s="43"/>
      <c r="AE542" s="43"/>
      <c r="AF542" s="43"/>
      <c r="AG542" s="43" t="n">
        <v>0.024</v>
      </c>
      <c r="AH542" s="43" t="s">
        <v>10940</v>
      </c>
      <c r="AI542" s="63" t="n">
        <v>1000</v>
      </c>
      <c r="AJ542" s="63" t="n">
        <v>14</v>
      </c>
      <c r="AK542" s="43"/>
      <c r="AL542" s="43"/>
      <c r="AM542" s="43" t="s">
        <v>10947</v>
      </c>
      <c r="AN542" s="43"/>
      <c r="AO542" s="43" t="s">
        <v>1471</v>
      </c>
      <c r="AP542" s="23" t="s">
        <v>1474</v>
      </c>
      <c r="AT542" s="23" t="s">
        <v>10959</v>
      </c>
      <c r="AV542" s="23" t="n">
        <v>0.024</v>
      </c>
      <c r="AW542" s="23" t="s">
        <v>10938</v>
      </c>
      <c r="AX542" s="23" t="s">
        <v>11194</v>
      </c>
      <c r="AY542" s="23" t="n">
        <v>11119</v>
      </c>
      <c r="AZ542" s="23" t="n">
        <v>14</v>
      </c>
      <c r="BA542" s="23" t="s">
        <v>1465</v>
      </c>
      <c r="BB542" s="23" t="s">
        <v>10938</v>
      </c>
      <c r="BF542" s="23" t="s">
        <v>10498</v>
      </c>
      <c r="BG542" s="1" t="s">
        <v>183</v>
      </c>
    </row>
    <row r="543" s="23" customFormat="true" ht="12.75" hidden="false" customHeight="false" outlineLevel="0" collapsed="false">
      <c r="A543" s="23" t="s">
        <v>2749</v>
      </c>
      <c r="B543" s="23" t="s">
        <v>2750</v>
      </c>
      <c r="C543" s="40" t="s">
        <v>177</v>
      </c>
      <c r="D543" s="23" t="s">
        <v>1471</v>
      </c>
      <c r="E543" s="23" t="s">
        <v>2751</v>
      </c>
      <c r="F543" s="23" t="s">
        <v>2752</v>
      </c>
      <c r="G543" s="23" t="n">
        <v>18</v>
      </c>
      <c r="H543" s="23" t="n">
        <v>1000</v>
      </c>
      <c r="I543" s="41" t="s">
        <v>188</v>
      </c>
      <c r="K543" s="23" t="n">
        <v>0</v>
      </c>
      <c r="L543" s="23" t="n">
        <v>0</v>
      </c>
      <c r="M543" s="23" t="n">
        <v>0</v>
      </c>
      <c r="N543" s="23" t="n">
        <v>0</v>
      </c>
      <c r="O543" s="23" t="n">
        <f aca="false">K543+L543</f>
        <v>0</v>
      </c>
      <c r="P543" s="23" t="n">
        <f aca="false">K543+L543+M543+N543</f>
        <v>0</v>
      </c>
      <c r="Q543" s="23" t="n">
        <v>0</v>
      </c>
      <c r="R543" s="23" t="n">
        <v>0</v>
      </c>
      <c r="S543" s="23" t="n">
        <v>0</v>
      </c>
      <c r="T543" s="23" t="n">
        <v>0</v>
      </c>
      <c r="U543" s="23" t="n">
        <f aca="false">IF(I543="delivery",O543-SUM(Q543+R543),IF(I543="PO",P543-SUM(Q543:R543)))</f>
        <v>0</v>
      </c>
      <c r="V543" s="43" t="n">
        <v>0.036</v>
      </c>
      <c r="W543" s="43" t="n">
        <v>0.036</v>
      </c>
      <c r="X543" s="43" t="n">
        <f aca="false">W543-V543</f>
        <v>0</v>
      </c>
      <c r="Y543" s="43"/>
      <c r="Z543" s="43"/>
      <c r="AA543" s="43"/>
      <c r="AB543" s="43"/>
      <c r="AC543" s="43" t="s">
        <v>10482</v>
      </c>
      <c r="AD543" s="43"/>
      <c r="AE543" s="43"/>
      <c r="AF543" s="43"/>
      <c r="AG543" s="43" t="n">
        <v>0.036</v>
      </c>
      <c r="AH543" s="43"/>
      <c r="AI543" s="63"/>
      <c r="AJ543" s="63"/>
      <c r="AK543" s="43"/>
      <c r="AL543" s="43"/>
      <c r="AM543" s="43" t="s">
        <v>10933</v>
      </c>
      <c r="AN543" s="43"/>
      <c r="AO543" s="43" t="s">
        <v>1471</v>
      </c>
      <c r="AP543" s="23" t="s">
        <v>1474</v>
      </c>
      <c r="AT543" s="23" t="s">
        <v>10959</v>
      </c>
      <c r="AV543" s="23" t="n">
        <v>0.036</v>
      </c>
      <c r="AW543" s="23" t="s">
        <v>11195</v>
      </c>
      <c r="AX543" s="23" t="s">
        <v>11196</v>
      </c>
      <c r="AY543" s="23" t="n">
        <v>1000</v>
      </c>
      <c r="AZ543" s="23" t="n">
        <v>7</v>
      </c>
      <c r="BA543" s="23" t="s">
        <v>1465</v>
      </c>
      <c r="BB543" s="23" t="s">
        <v>11195</v>
      </c>
      <c r="BF543" s="23" t="s">
        <v>10498</v>
      </c>
      <c r="BG543" s="1" t="s">
        <v>183</v>
      </c>
    </row>
    <row r="544" s="23" customFormat="true" ht="12.75" hidden="false" customHeight="false" outlineLevel="0" collapsed="false">
      <c r="A544" s="23" t="s">
        <v>2753</v>
      </c>
      <c r="B544" s="23" t="s">
        <v>2754</v>
      </c>
      <c r="C544" s="40" t="s">
        <v>177</v>
      </c>
      <c r="D544" s="23" t="s">
        <v>1471</v>
      </c>
      <c r="E544" s="23" t="s">
        <v>2755</v>
      </c>
      <c r="F544" s="23" t="s">
        <v>2756</v>
      </c>
      <c r="G544" s="23" t="n">
        <v>43</v>
      </c>
      <c r="H544" s="23" t="n">
        <v>1000</v>
      </c>
      <c r="I544" s="41" t="s">
        <v>188</v>
      </c>
      <c r="K544" s="23" t="n">
        <v>0</v>
      </c>
      <c r="L544" s="23" t="n">
        <v>5385</v>
      </c>
      <c r="M544" s="23" t="n">
        <v>0</v>
      </c>
      <c r="N544" s="23" t="n">
        <v>4000</v>
      </c>
      <c r="O544" s="23" t="n">
        <f aca="false">K544+L544</f>
        <v>5385</v>
      </c>
      <c r="P544" s="23" t="n">
        <f aca="false">K544+L544+M544+N544</f>
        <v>9385</v>
      </c>
      <c r="Q544" s="23" t="n">
        <v>5128</v>
      </c>
      <c r="R544" s="23" t="n">
        <v>4090</v>
      </c>
      <c r="S544" s="23" t="n">
        <v>2894</v>
      </c>
      <c r="T544" s="23" t="n">
        <v>2098</v>
      </c>
      <c r="U544" s="23" t="n">
        <f aca="false">IF(I544="delivery",O544-SUM(Q544+R544),IF(I544="PO",P544-SUM(Q544:R544)))</f>
        <v>167</v>
      </c>
      <c r="V544" s="43" t="n">
        <v>0.5</v>
      </c>
      <c r="W544" s="43" t="n">
        <v>0.5</v>
      </c>
      <c r="X544" s="43" t="n">
        <f aca="false">W544-V544</f>
        <v>0</v>
      </c>
      <c r="Y544" s="43"/>
      <c r="Z544" s="43"/>
      <c r="AA544" s="43" t="n">
        <v>0.45</v>
      </c>
      <c r="AB544" s="43"/>
      <c r="AC544" s="43" t="s">
        <v>10482</v>
      </c>
      <c r="AD544" s="43"/>
      <c r="AE544" s="43"/>
      <c r="AF544" s="43"/>
      <c r="AG544" s="43" t="n">
        <v>0.5</v>
      </c>
      <c r="AH544" s="43" t="s">
        <v>10940</v>
      </c>
      <c r="AI544" s="63" t="n">
        <v>1000</v>
      </c>
      <c r="AJ544" s="63" t="n">
        <v>7</v>
      </c>
      <c r="AK544" s="43"/>
      <c r="AL544" s="43"/>
      <c r="AM544" s="43" t="s">
        <v>11185</v>
      </c>
      <c r="AN544" s="43"/>
      <c r="AO544" s="43" t="s">
        <v>1471</v>
      </c>
      <c r="AP544" s="23" t="s">
        <v>1474</v>
      </c>
      <c r="AT544" s="23" t="s">
        <v>10934</v>
      </c>
      <c r="AV544" s="23" t="n">
        <v>0.5</v>
      </c>
      <c r="AW544" s="23" t="s">
        <v>10938</v>
      </c>
      <c r="AX544" s="23" t="s">
        <v>11197</v>
      </c>
      <c r="AY544" s="23" t="n">
        <v>1000</v>
      </c>
      <c r="AZ544" s="23" t="n">
        <v>7</v>
      </c>
      <c r="BA544" s="23" t="s">
        <v>1465</v>
      </c>
      <c r="BB544" s="23" t="s">
        <v>10938</v>
      </c>
      <c r="BF544" s="23" t="s">
        <v>10498</v>
      </c>
      <c r="BG544" s="1" t="s">
        <v>183</v>
      </c>
    </row>
    <row r="545" s="23" customFormat="true" ht="12.75" hidden="true" customHeight="false" outlineLevel="0" collapsed="false">
      <c r="A545" s="23" t="s">
        <v>2757</v>
      </c>
      <c r="B545" s="23" t="s">
        <v>2758</v>
      </c>
      <c r="C545" s="40" t="s">
        <v>177</v>
      </c>
      <c r="D545" s="23" t="s">
        <v>82</v>
      </c>
      <c r="E545" s="23" t="s">
        <v>2759</v>
      </c>
      <c r="F545" s="23" t="s">
        <v>2760</v>
      </c>
      <c r="G545" s="23" t="n">
        <v>41</v>
      </c>
      <c r="H545" s="23" t="n">
        <v>2500</v>
      </c>
      <c r="I545" s="41" t="s">
        <v>188</v>
      </c>
      <c r="K545" s="23" t="n">
        <v>0</v>
      </c>
      <c r="L545" s="23" t="n">
        <v>4859</v>
      </c>
      <c r="M545" s="23" t="n">
        <v>2500</v>
      </c>
      <c r="N545" s="23" t="n">
        <v>0</v>
      </c>
      <c r="O545" s="23" t="n">
        <f aca="false">K545+L545</f>
        <v>4859</v>
      </c>
      <c r="P545" s="23" t="n">
        <f aca="false">K545+L545+M545+N545</f>
        <v>7359</v>
      </c>
      <c r="Q545" s="23" t="n">
        <v>6447</v>
      </c>
      <c r="R545" s="23" t="n">
        <v>3195</v>
      </c>
      <c r="S545" s="23" t="n">
        <v>2454</v>
      </c>
      <c r="T545" s="23" t="n">
        <v>2729</v>
      </c>
      <c r="U545" s="23" t="n">
        <f aca="false">IF(I545="delivery",O545-SUM(Q545+R545),IF(I545="PO",P545-SUM(Q545:R545)))</f>
        <v>-2283</v>
      </c>
      <c r="V545" s="43" t="n">
        <v>0.962</v>
      </c>
      <c r="W545" s="43" t="n">
        <v>0.962</v>
      </c>
      <c r="X545" s="43" t="n">
        <f aca="false">W545-V545</f>
        <v>0</v>
      </c>
      <c r="Y545" s="43"/>
      <c r="Z545" s="43"/>
      <c r="AA545" s="43" t="n">
        <v>0.962</v>
      </c>
      <c r="AB545" s="43"/>
      <c r="AC545" s="43" t="s">
        <v>10482</v>
      </c>
      <c r="AD545" s="43"/>
      <c r="AE545" s="43"/>
      <c r="AF545" s="43" t="s">
        <v>10568</v>
      </c>
      <c r="AG545" s="43" t="n">
        <v>0.962</v>
      </c>
      <c r="AH545" s="43" t="s">
        <v>11198</v>
      </c>
      <c r="AI545" s="63" t="n">
        <v>2500</v>
      </c>
      <c r="AJ545" s="63" t="n">
        <v>6</v>
      </c>
      <c r="AK545" s="43" t="s">
        <v>11199</v>
      </c>
      <c r="AL545" s="43" t="s">
        <v>1465</v>
      </c>
      <c r="AM545" s="43" t="s">
        <v>10571</v>
      </c>
      <c r="AN545" s="43" t="s">
        <v>10486</v>
      </c>
      <c r="AO545" s="43" t="s">
        <v>82</v>
      </c>
      <c r="AP545" s="23" t="s">
        <v>263</v>
      </c>
      <c r="BF545" s="23" t="s">
        <v>10498</v>
      </c>
      <c r="BG545" s="1" t="s">
        <v>183</v>
      </c>
    </row>
    <row r="546" s="23" customFormat="true" ht="12.75" hidden="true" customHeight="false" outlineLevel="0" collapsed="false">
      <c r="A546" s="23" t="s">
        <v>2761</v>
      </c>
      <c r="B546" s="23" t="s">
        <v>2762</v>
      </c>
      <c r="C546" s="40" t="s">
        <v>177</v>
      </c>
      <c r="D546" s="23" t="s">
        <v>82</v>
      </c>
      <c r="E546" s="23" t="s">
        <v>2763</v>
      </c>
      <c r="F546" s="23" t="s">
        <v>2764</v>
      </c>
      <c r="G546" s="23" t="n">
        <v>41</v>
      </c>
      <c r="H546" s="23" t="n">
        <v>1000</v>
      </c>
      <c r="I546" s="41" t="s">
        <v>188</v>
      </c>
      <c r="K546" s="23" t="n">
        <v>0</v>
      </c>
      <c r="L546" s="23" t="n">
        <v>314</v>
      </c>
      <c r="M546" s="23" t="n">
        <v>0</v>
      </c>
      <c r="N546" s="23" t="n">
        <v>0</v>
      </c>
      <c r="O546" s="23" t="n">
        <f aca="false">K546+L546</f>
        <v>314</v>
      </c>
      <c r="P546" s="23" t="n">
        <f aca="false">K546+L546+M546+N546</f>
        <v>314</v>
      </c>
      <c r="Q546" s="23" t="n">
        <v>212</v>
      </c>
      <c r="R546" s="23" t="n">
        <v>108</v>
      </c>
      <c r="S546" s="23" t="n">
        <v>16</v>
      </c>
      <c r="T546" s="23" t="n">
        <v>24</v>
      </c>
      <c r="U546" s="23" t="n">
        <f aca="false">IF(I546="delivery",O546-SUM(Q546+R546),IF(I546="PO",P546-SUM(Q546:R546)))</f>
        <v>-6</v>
      </c>
      <c r="V546" s="43" t="n">
        <v>0.49</v>
      </c>
      <c r="W546" s="43" t="n">
        <v>1.091</v>
      </c>
      <c r="X546" s="43" t="n">
        <f aca="false">W546-V546</f>
        <v>0.601</v>
      </c>
      <c r="Y546" s="43"/>
      <c r="Z546" s="43"/>
      <c r="AA546" s="43"/>
      <c r="AB546" s="43"/>
      <c r="AC546" s="43" t="s">
        <v>10482</v>
      </c>
      <c r="AD546" s="43"/>
      <c r="AE546" s="43"/>
      <c r="AF546" s="43" t="s">
        <v>10568</v>
      </c>
      <c r="AG546" s="43" t="n">
        <v>1.091</v>
      </c>
      <c r="AH546" s="43" t="s">
        <v>11200</v>
      </c>
      <c r="AI546" s="63" t="n">
        <v>1000</v>
      </c>
      <c r="AJ546" s="63" t="n">
        <v>6</v>
      </c>
      <c r="AK546" s="43" t="s">
        <v>11201</v>
      </c>
      <c r="AL546" s="43" t="s">
        <v>1465</v>
      </c>
      <c r="AM546" s="43" t="s">
        <v>10571</v>
      </c>
      <c r="AN546" s="43" t="s">
        <v>10486</v>
      </c>
      <c r="AO546" s="43" t="s">
        <v>82</v>
      </c>
      <c r="AP546" s="23" t="s">
        <v>263</v>
      </c>
      <c r="BF546" s="23" t="s">
        <v>10498</v>
      </c>
      <c r="BG546" s="1" t="s">
        <v>183</v>
      </c>
    </row>
    <row r="547" s="23" customFormat="true" ht="12.75" hidden="true" customHeight="false" outlineLevel="0" collapsed="false">
      <c r="A547" s="23" t="s">
        <v>2765</v>
      </c>
      <c r="B547" s="23" t="s">
        <v>2766</v>
      </c>
      <c r="C547" s="40" t="s">
        <v>177</v>
      </c>
      <c r="D547" s="23" t="s">
        <v>82</v>
      </c>
      <c r="E547" s="23" t="s">
        <v>2767</v>
      </c>
      <c r="F547" s="23" t="s">
        <v>2768</v>
      </c>
      <c r="G547" s="23" t="n">
        <v>41</v>
      </c>
      <c r="H547" s="23" t="n">
        <v>5000</v>
      </c>
      <c r="I547" s="41" t="s">
        <v>188</v>
      </c>
      <c r="K547" s="23" t="n">
        <v>0</v>
      </c>
      <c r="L547" s="23" t="n">
        <v>3953</v>
      </c>
      <c r="M547" s="23" t="n">
        <v>5000</v>
      </c>
      <c r="N547" s="23" t="n">
        <v>0</v>
      </c>
      <c r="O547" s="23" t="n">
        <f aca="false">K547+L547</f>
        <v>3953</v>
      </c>
      <c r="P547" s="23" t="n">
        <f aca="false">K547+L547+M547+N547</f>
        <v>8953</v>
      </c>
      <c r="Q547" s="23" t="n">
        <v>6738</v>
      </c>
      <c r="R547" s="23" t="n">
        <v>5632</v>
      </c>
      <c r="S547" s="23" t="n">
        <v>5186</v>
      </c>
      <c r="T547" s="23" t="n">
        <v>5038</v>
      </c>
      <c r="U547" s="23" t="n">
        <f aca="false">IF(I547="delivery",O547-SUM(Q547+R547),IF(I547="PO",P547-SUM(Q547:R547)))</f>
        <v>-3417</v>
      </c>
      <c r="V547" s="43" t="n">
        <v>0.274</v>
      </c>
      <c r="W547" s="43" t="n">
        <v>0.274</v>
      </c>
      <c r="X547" s="43" t="n">
        <f aca="false">W547-V547</f>
        <v>0</v>
      </c>
      <c r="Y547" s="43"/>
      <c r="Z547" s="43"/>
      <c r="AA547" s="43" t="n">
        <v>0.397</v>
      </c>
      <c r="AB547" s="43"/>
      <c r="AC547" s="43" t="s">
        <v>10482</v>
      </c>
      <c r="AD547" s="43"/>
      <c r="AE547" s="43"/>
      <c r="AF547" s="43" t="s">
        <v>10568</v>
      </c>
      <c r="AG547" s="43" t="n">
        <v>0.274</v>
      </c>
      <c r="AH547" s="43" t="s">
        <v>11202</v>
      </c>
      <c r="AI547" s="63" t="n">
        <v>5000</v>
      </c>
      <c r="AJ547" s="63" t="n">
        <v>6</v>
      </c>
      <c r="AK547" s="43" t="s">
        <v>11203</v>
      </c>
      <c r="AL547" s="43" t="s">
        <v>1465</v>
      </c>
      <c r="AM547" s="43" t="s">
        <v>10571</v>
      </c>
      <c r="AN547" s="43" t="s">
        <v>10486</v>
      </c>
      <c r="AO547" s="43" t="s">
        <v>82</v>
      </c>
      <c r="AP547" s="23" t="s">
        <v>263</v>
      </c>
      <c r="BF547" s="23" t="s">
        <v>10498</v>
      </c>
      <c r="BG547" s="1" t="s">
        <v>183</v>
      </c>
    </row>
    <row r="548" s="23" customFormat="true" ht="12.75" hidden="true" customHeight="false" outlineLevel="0" collapsed="false">
      <c r="A548" s="23" t="s">
        <v>2769</v>
      </c>
      <c r="B548" s="23" t="s">
        <v>2770</v>
      </c>
      <c r="C548" s="40" t="s">
        <v>177</v>
      </c>
      <c r="D548" s="23" t="s">
        <v>82</v>
      </c>
      <c r="E548" s="23" t="s">
        <v>2771</v>
      </c>
      <c r="F548" s="23" t="s">
        <v>2772</v>
      </c>
      <c r="G548" s="23" t="n">
        <v>41</v>
      </c>
      <c r="H548" s="23" t="n">
        <v>5000</v>
      </c>
      <c r="I548" s="41" t="s">
        <v>188</v>
      </c>
      <c r="K548" s="23" t="n">
        <v>0</v>
      </c>
      <c r="L548" s="23" t="n">
        <v>4032</v>
      </c>
      <c r="M548" s="23" t="n">
        <v>5000</v>
      </c>
      <c r="N548" s="23" t="n">
        <v>0</v>
      </c>
      <c r="O548" s="23" t="n">
        <f aca="false">K548+L548</f>
        <v>4032</v>
      </c>
      <c r="P548" s="23" t="n">
        <f aca="false">K548+L548+M548+N548</f>
        <v>9032</v>
      </c>
      <c r="Q548" s="23" t="n">
        <v>7618</v>
      </c>
      <c r="R548" s="23" t="n">
        <v>4251</v>
      </c>
      <c r="S548" s="23" t="n">
        <v>2984</v>
      </c>
      <c r="T548" s="23" t="n">
        <v>2926</v>
      </c>
      <c r="U548" s="23" t="n">
        <f aca="false">IF(I548="delivery",O548-SUM(Q548+R548),IF(I548="PO",P548-SUM(Q548:R548)))</f>
        <v>-2837</v>
      </c>
      <c r="V548" s="43" t="n">
        <v>1.218</v>
      </c>
      <c r="W548" s="43" t="n">
        <v>1.218</v>
      </c>
      <c r="X548" s="43" t="n">
        <f aca="false">W548-V548</f>
        <v>0</v>
      </c>
      <c r="Y548" s="43"/>
      <c r="Z548" s="43"/>
      <c r="AA548" s="43" t="n">
        <v>1.218</v>
      </c>
      <c r="AB548" s="43"/>
      <c r="AC548" s="43" t="s">
        <v>10482</v>
      </c>
      <c r="AD548" s="43"/>
      <c r="AE548" s="43"/>
      <c r="AF548" s="43" t="s">
        <v>10568</v>
      </c>
      <c r="AG548" s="43" t="n">
        <v>1.218</v>
      </c>
      <c r="AH548" s="43" t="s">
        <v>11204</v>
      </c>
      <c r="AI548" s="63" t="n">
        <v>5000</v>
      </c>
      <c r="AJ548" s="63" t="n">
        <v>6</v>
      </c>
      <c r="AK548" s="43" t="s">
        <v>11205</v>
      </c>
      <c r="AL548" s="43" t="s">
        <v>1465</v>
      </c>
      <c r="AM548" s="43" t="s">
        <v>10571</v>
      </c>
      <c r="AN548" s="43" t="s">
        <v>10486</v>
      </c>
      <c r="AO548" s="43" t="s">
        <v>82</v>
      </c>
      <c r="AP548" s="23" t="s">
        <v>263</v>
      </c>
      <c r="BF548" s="23" t="s">
        <v>10498</v>
      </c>
      <c r="BG548" s="1" t="s">
        <v>183</v>
      </c>
    </row>
    <row r="549" s="23" customFormat="true" ht="12.75" hidden="true" customHeight="false" outlineLevel="0" collapsed="false">
      <c r="A549" s="23" t="s">
        <v>2773</v>
      </c>
      <c r="B549" s="23" t="s">
        <v>2774</v>
      </c>
      <c r="C549" s="40" t="s">
        <v>177</v>
      </c>
      <c r="D549" s="23" t="s">
        <v>82</v>
      </c>
      <c r="E549" s="23" t="s">
        <v>2775</v>
      </c>
      <c r="F549" s="23" t="s">
        <v>2776</v>
      </c>
      <c r="G549" s="23" t="n">
        <v>56</v>
      </c>
      <c r="H549" s="23" t="n">
        <v>100000</v>
      </c>
      <c r="I549" s="41" t="s">
        <v>188</v>
      </c>
      <c r="K549" s="23" t="n">
        <v>0</v>
      </c>
      <c r="L549" s="23" t="n">
        <v>274127</v>
      </c>
      <c r="M549" s="23" t="n">
        <v>100000</v>
      </c>
      <c r="N549" s="23" t="n">
        <v>0</v>
      </c>
      <c r="O549" s="23" t="n">
        <f aca="false">K549+L549</f>
        <v>274127</v>
      </c>
      <c r="P549" s="23" t="n">
        <f aca="false">K549+L549+M549+N549</f>
        <v>374127</v>
      </c>
      <c r="Q549" s="23" t="n">
        <v>331487</v>
      </c>
      <c r="R549" s="23" t="n">
        <v>207346</v>
      </c>
      <c r="S549" s="23" t="n">
        <v>232326</v>
      </c>
      <c r="T549" s="23" t="n">
        <v>215150</v>
      </c>
      <c r="U549" s="23" t="n">
        <f aca="false">IF(I549="delivery",O549-SUM(Q549+R549),IF(I549="PO",P549-SUM(Q549:R549)))</f>
        <v>-164706</v>
      </c>
      <c r="V549" s="43" t="n">
        <v>0.05</v>
      </c>
      <c r="W549" s="43" t="n">
        <v>0.05</v>
      </c>
      <c r="X549" s="43" t="n">
        <f aca="false">W549-V549</f>
        <v>0</v>
      </c>
      <c r="Y549" s="43"/>
      <c r="Z549" s="43"/>
      <c r="AA549" s="43" t="n">
        <v>0.05</v>
      </c>
      <c r="AB549" s="43"/>
      <c r="AC549" s="43" t="s">
        <v>10482</v>
      </c>
      <c r="AD549" s="43"/>
      <c r="AE549" s="43"/>
      <c r="AF549" s="43" t="s">
        <v>10483</v>
      </c>
      <c r="AG549" s="43" t="n">
        <v>0.05</v>
      </c>
      <c r="AH549" s="43" t="s">
        <v>11206</v>
      </c>
      <c r="AI549" s="63" t="n">
        <v>100000</v>
      </c>
      <c r="AJ549" s="63" t="n">
        <v>9</v>
      </c>
      <c r="AK549" s="43" t="s">
        <v>2774</v>
      </c>
      <c r="AL549" s="43" t="s">
        <v>1465</v>
      </c>
      <c r="AM549" s="43" t="s">
        <v>10571</v>
      </c>
      <c r="AN549" s="43" t="s">
        <v>10486</v>
      </c>
      <c r="AO549" s="43" t="s">
        <v>82</v>
      </c>
      <c r="AP549" s="23" t="s">
        <v>263</v>
      </c>
      <c r="BF549" s="23" t="s">
        <v>10498</v>
      </c>
      <c r="BG549" s="1" t="s">
        <v>183</v>
      </c>
    </row>
    <row r="550" s="23" customFormat="true" ht="12.75" hidden="true" customHeight="false" outlineLevel="0" collapsed="false">
      <c r="A550" s="23" t="s">
        <v>2777</v>
      </c>
      <c r="B550" s="23" t="s">
        <v>2778</v>
      </c>
      <c r="C550" s="40" t="s">
        <v>177</v>
      </c>
      <c r="D550" s="23" t="s">
        <v>82</v>
      </c>
      <c r="E550" s="23" t="s">
        <v>2779</v>
      </c>
      <c r="F550" s="23" t="s">
        <v>2780</v>
      </c>
      <c r="G550" s="23" t="n">
        <v>41</v>
      </c>
      <c r="H550" s="23" t="n">
        <v>2500</v>
      </c>
      <c r="I550" s="41" t="s">
        <v>188</v>
      </c>
      <c r="K550" s="23" t="n">
        <v>0</v>
      </c>
      <c r="L550" s="23" t="n">
        <v>2644</v>
      </c>
      <c r="M550" s="23" t="n">
        <v>1020</v>
      </c>
      <c r="N550" s="23" t="n">
        <v>0</v>
      </c>
      <c r="O550" s="23" t="n">
        <f aca="false">K550+L550</f>
        <v>2644</v>
      </c>
      <c r="P550" s="23" t="n">
        <f aca="false">K550+L550+M550+N550</f>
        <v>3664</v>
      </c>
      <c r="Q550" s="23" t="n">
        <v>5582</v>
      </c>
      <c r="R550" s="23" t="n">
        <v>2649</v>
      </c>
      <c r="S550" s="23" t="n">
        <v>1733</v>
      </c>
      <c r="T550" s="23" t="n">
        <v>1287</v>
      </c>
      <c r="U550" s="23" t="n">
        <f aca="false">IF(I550="delivery",O550-SUM(Q550+R550),IF(I550="PO",P550-SUM(Q550:R550)))</f>
        <v>-4567</v>
      </c>
      <c r="V550" s="43" t="n">
        <v>1.483</v>
      </c>
      <c r="W550" s="43" t="n">
        <v>1.483</v>
      </c>
      <c r="X550" s="43" t="n">
        <f aca="false">W550-V550</f>
        <v>0</v>
      </c>
      <c r="Y550" s="43"/>
      <c r="Z550" s="43"/>
      <c r="AA550" s="43" t="n">
        <v>1.44</v>
      </c>
      <c r="AB550" s="43"/>
      <c r="AC550" s="43" t="s">
        <v>10482</v>
      </c>
      <c r="AD550" s="43"/>
      <c r="AE550" s="43"/>
      <c r="AF550" s="43" t="s">
        <v>10568</v>
      </c>
      <c r="AG550" s="43" t="n">
        <v>1.483</v>
      </c>
      <c r="AH550" s="43" t="s">
        <v>11207</v>
      </c>
      <c r="AI550" s="63" t="n">
        <v>2500</v>
      </c>
      <c r="AJ550" s="63" t="n">
        <v>6</v>
      </c>
      <c r="AK550" s="43" t="s">
        <v>11208</v>
      </c>
      <c r="AL550" s="43" t="s">
        <v>1465</v>
      </c>
      <c r="AM550" s="43" t="s">
        <v>10571</v>
      </c>
      <c r="AN550" s="43" t="s">
        <v>10486</v>
      </c>
      <c r="AO550" s="43" t="s">
        <v>82</v>
      </c>
      <c r="AP550" s="23" t="s">
        <v>263</v>
      </c>
      <c r="BF550" s="23" t="s">
        <v>10498</v>
      </c>
      <c r="BG550" s="1" t="s">
        <v>183</v>
      </c>
    </row>
    <row r="551" s="23" customFormat="true" ht="12.75" hidden="true" customHeight="false" outlineLevel="0" collapsed="false">
      <c r="A551" s="23" t="s">
        <v>2781</v>
      </c>
      <c r="B551" s="23" t="s">
        <v>2782</v>
      </c>
      <c r="C551" s="40" t="s">
        <v>177</v>
      </c>
      <c r="D551" s="23" t="s">
        <v>82</v>
      </c>
      <c r="E551" s="23" t="s">
        <v>2783</v>
      </c>
      <c r="F551" s="23" t="s">
        <v>2784</v>
      </c>
      <c r="G551" s="23" t="n">
        <v>61</v>
      </c>
      <c r="H551" s="23" t="n">
        <v>250</v>
      </c>
      <c r="I551" s="41" t="s">
        <v>188</v>
      </c>
      <c r="K551" s="23" t="n">
        <v>0</v>
      </c>
      <c r="L551" s="23" t="n">
        <v>250</v>
      </c>
      <c r="M551" s="23" t="n">
        <v>0</v>
      </c>
      <c r="N551" s="23" t="n">
        <v>0</v>
      </c>
      <c r="O551" s="23" t="n">
        <f aca="false">K551+L551</f>
        <v>250</v>
      </c>
      <c r="P551" s="23" t="n">
        <f aca="false">K551+L551+M551+N551</f>
        <v>250</v>
      </c>
      <c r="Q551" s="23" t="n">
        <v>204</v>
      </c>
      <c r="R551" s="23" t="n">
        <v>0</v>
      </c>
      <c r="S551" s="23" t="n">
        <v>0</v>
      </c>
      <c r="T551" s="23" t="n">
        <v>0</v>
      </c>
      <c r="U551" s="23" t="n">
        <f aca="false">IF(I551="delivery",O551-SUM(Q551+R551),IF(I551="PO",P551-SUM(Q551:R551)))</f>
        <v>46</v>
      </c>
      <c r="V551" s="43" t="n">
        <v>8.48</v>
      </c>
      <c r="W551" s="43" t="n">
        <v>8.48</v>
      </c>
      <c r="X551" s="43" t="n">
        <f aca="false">W551-V551</f>
        <v>0</v>
      </c>
      <c r="Y551" s="43"/>
      <c r="Z551" s="43"/>
      <c r="AA551" s="43" t="n">
        <v>8.48</v>
      </c>
      <c r="AB551" s="43"/>
      <c r="AC551" s="43" t="s">
        <v>10482</v>
      </c>
      <c r="AD551" s="43"/>
      <c r="AE551" s="43"/>
      <c r="AF551" s="43"/>
      <c r="AG551" s="43" t="n">
        <v>8.48</v>
      </c>
      <c r="AH551" s="43" t="s">
        <v>11209</v>
      </c>
      <c r="AI551" s="63" t="n">
        <v>250</v>
      </c>
      <c r="AJ551" s="63" t="n">
        <v>10</v>
      </c>
      <c r="AK551" s="43"/>
      <c r="AL551" s="43"/>
      <c r="AM551" s="43"/>
      <c r="AN551" s="43" t="s">
        <v>10486</v>
      </c>
      <c r="AO551" s="43" t="s">
        <v>82</v>
      </c>
      <c r="AP551" s="23" t="s">
        <v>189</v>
      </c>
      <c r="BF551" s="23" t="s">
        <v>10498</v>
      </c>
      <c r="BG551" s="1" t="s">
        <v>183</v>
      </c>
    </row>
    <row r="552" s="23" customFormat="true" ht="12.75" hidden="true" customHeight="false" outlineLevel="0" collapsed="false">
      <c r="A552" s="23" t="s">
        <v>2785</v>
      </c>
      <c r="B552" s="23" t="s">
        <v>2786</v>
      </c>
      <c r="C552" s="40" t="s">
        <v>177</v>
      </c>
      <c r="D552" s="23" t="s">
        <v>82</v>
      </c>
      <c r="E552" s="23" t="s">
        <v>2787</v>
      </c>
      <c r="F552" s="23" t="s">
        <v>2788</v>
      </c>
      <c r="G552" s="23" t="n">
        <v>31</v>
      </c>
      <c r="H552" s="23" t="n">
        <v>1000</v>
      </c>
      <c r="I552" s="41" t="s">
        <v>188</v>
      </c>
      <c r="K552" s="23" t="n">
        <v>0</v>
      </c>
      <c r="L552" s="23" t="n">
        <v>2630</v>
      </c>
      <c r="M552" s="23" t="n">
        <v>0</v>
      </c>
      <c r="N552" s="23" t="n">
        <v>0</v>
      </c>
      <c r="O552" s="23" t="n">
        <f aca="false">K552+L552</f>
        <v>2630</v>
      </c>
      <c r="P552" s="23" t="n">
        <f aca="false">K552+L552+M552+N552</f>
        <v>2630</v>
      </c>
      <c r="Q552" s="23" t="n">
        <v>92</v>
      </c>
      <c r="R552" s="23" t="n">
        <v>117</v>
      </c>
      <c r="S552" s="23" t="n">
        <v>1992</v>
      </c>
      <c r="T552" s="23" t="n">
        <v>936</v>
      </c>
      <c r="U552" s="23" t="n">
        <f aca="false">IF(I552="delivery",O552-SUM(Q552+R552),IF(I552="PO",P552-SUM(Q552:R552)))</f>
        <v>2421</v>
      </c>
      <c r="V552" s="43" t="n">
        <v>0.192</v>
      </c>
      <c r="W552" s="43" t="n">
        <v>0.192</v>
      </c>
      <c r="X552" s="43" t="n">
        <f aca="false">W552-V552</f>
        <v>0</v>
      </c>
      <c r="Y552" s="43"/>
      <c r="Z552" s="43"/>
      <c r="AA552" s="43" t="n">
        <v>0.1928</v>
      </c>
      <c r="AB552" s="43"/>
      <c r="AC552" s="43" t="s">
        <v>10482</v>
      </c>
      <c r="AD552" s="43"/>
      <c r="AE552" s="43"/>
      <c r="AF552" s="43" t="s">
        <v>10502</v>
      </c>
      <c r="AG552" s="43" t="n">
        <v>0.192</v>
      </c>
      <c r="AH552" s="43" t="s">
        <v>11210</v>
      </c>
      <c r="AI552" s="63" t="s">
        <v>10553</v>
      </c>
      <c r="AJ552" s="64" t="s">
        <v>11211</v>
      </c>
      <c r="AK552" s="43"/>
      <c r="AL552" s="43"/>
      <c r="AM552" s="43"/>
      <c r="AN552" s="43"/>
      <c r="AO552" s="43" t="s">
        <v>82</v>
      </c>
      <c r="AP552" s="23" t="s">
        <v>181</v>
      </c>
      <c r="BF552" s="23" t="s">
        <v>10498</v>
      </c>
      <c r="BG552" s="1" t="s">
        <v>183</v>
      </c>
    </row>
    <row r="553" s="23" customFormat="true" ht="12.75" hidden="true" customHeight="false" outlineLevel="0" collapsed="false">
      <c r="A553" s="23" t="s">
        <v>2789</v>
      </c>
      <c r="B553" s="23" t="s">
        <v>2790</v>
      </c>
      <c r="C553" s="40" t="s">
        <v>177</v>
      </c>
      <c r="D553" s="23" t="s">
        <v>82</v>
      </c>
      <c r="E553" s="23" t="s">
        <v>2791</v>
      </c>
      <c r="F553" s="23" t="s">
        <v>2792</v>
      </c>
      <c r="G553" s="23" t="n">
        <v>41</v>
      </c>
      <c r="H553" s="23" t="n">
        <v>1000</v>
      </c>
      <c r="I553" s="41" t="s">
        <v>188</v>
      </c>
      <c r="K553" s="23" t="n">
        <v>0</v>
      </c>
      <c r="L553" s="23" t="n">
        <v>712</v>
      </c>
      <c r="M553" s="23" t="n">
        <v>1000</v>
      </c>
      <c r="N553" s="23" t="n">
        <v>0</v>
      </c>
      <c r="O553" s="23" t="n">
        <f aca="false">K553+L553</f>
        <v>712</v>
      </c>
      <c r="P553" s="23" t="n">
        <f aca="false">K553+L553+M553+N553</f>
        <v>1712</v>
      </c>
      <c r="Q553" s="23" t="n">
        <v>658</v>
      </c>
      <c r="R553" s="23" t="n">
        <v>1307</v>
      </c>
      <c r="S553" s="23" t="n">
        <v>730</v>
      </c>
      <c r="T553" s="23" t="n">
        <v>756</v>
      </c>
      <c r="U553" s="23" t="n">
        <f aca="false">IF(I553="delivery",O553-SUM(Q553+R553),IF(I553="PO",P553-SUM(Q553:R553)))</f>
        <v>-253</v>
      </c>
      <c r="V553" s="43" t="n">
        <v>0.988</v>
      </c>
      <c r="W553" s="43" t="n">
        <v>0.988</v>
      </c>
      <c r="X553" s="43" t="n">
        <f aca="false">W553-V553</f>
        <v>0</v>
      </c>
      <c r="Y553" s="43"/>
      <c r="Z553" s="43"/>
      <c r="AA553" s="43" t="n">
        <v>0.988</v>
      </c>
      <c r="AB553" s="43"/>
      <c r="AC553" s="43" t="s">
        <v>10482</v>
      </c>
      <c r="AD553" s="43"/>
      <c r="AE553" s="43"/>
      <c r="AF553" s="43" t="s">
        <v>10568</v>
      </c>
      <c r="AG553" s="43" t="n">
        <v>0.988</v>
      </c>
      <c r="AH553" s="43" t="s">
        <v>11212</v>
      </c>
      <c r="AI553" s="63" t="n">
        <v>1000</v>
      </c>
      <c r="AJ553" s="63" t="n">
        <v>6</v>
      </c>
      <c r="AK553" s="43" t="s">
        <v>11213</v>
      </c>
      <c r="AL553" s="43" t="s">
        <v>1465</v>
      </c>
      <c r="AM553" s="43" t="s">
        <v>10571</v>
      </c>
      <c r="AN553" s="43" t="s">
        <v>10486</v>
      </c>
      <c r="AO553" s="43" t="s">
        <v>82</v>
      </c>
      <c r="AP553" s="23" t="s">
        <v>263</v>
      </c>
      <c r="BF553" s="23" t="s">
        <v>10498</v>
      </c>
      <c r="BG553" s="1" t="s">
        <v>183</v>
      </c>
    </row>
    <row r="554" s="23" customFormat="true" ht="12.75" hidden="true" customHeight="false" outlineLevel="0" collapsed="false">
      <c r="A554" s="23" t="s">
        <v>2793</v>
      </c>
      <c r="B554" s="23" t="s">
        <v>2794</v>
      </c>
      <c r="C554" s="40" t="s">
        <v>177</v>
      </c>
      <c r="D554" s="23" t="s">
        <v>82</v>
      </c>
      <c r="E554" s="23" t="s">
        <v>2795</v>
      </c>
      <c r="F554" s="23" t="s">
        <v>2796</v>
      </c>
      <c r="G554" s="23" t="n">
        <v>41</v>
      </c>
      <c r="H554" s="23" t="n">
        <v>1000</v>
      </c>
      <c r="I554" s="41" t="s">
        <v>188</v>
      </c>
      <c r="K554" s="23" t="n">
        <v>46</v>
      </c>
      <c r="L554" s="23" t="n">
        <v>3261</v>
      </c>
      <c r="M554" s="23" t="n">
        <v>0</v>
      </c>
      <c r="N554" s="23" t="n">
        <v>0</v>
      </c>
      <c r="O554" s="23" t="n">
        <f aca="false">K554+L554</f>
        <v>3307</v>
      </c>
      <c r="P554" s="23" t="n">
        <f aca="false">K554+L554+M554+N554</f>
        <v>3307</v>
      </c>
      <c r="Q554" s="23" t="n">
        <v>970</v>
      </c>
      <c r="R554" s="23" t="n">
        <v>1743</v>
      </c>
      <c r="S554" s="23" t="n">
        <v>990</v>
      </c>
      <c r="T554" s="23" t="n">
        <v>966</v>
      </c>
      <c r="U554" s="23" t="n">
        <f aca="false">IF(I554="delivery",O554-SUM(Q554+R554),IF(I554="PO",P554-SUM(Q554:R554)))</f>
        <v>594</v>
      </c>
      <c r="V554" s="43" t="n">
        <v>1.56</v>
      </c>
      <c r="W554" s="43" t="n">
        <v>1.56</v>
      </c>
      <c r="X554" s="43" t="n">
        <f aca="false">W554-V554</f>
        <v>0</v>
      </c>
      <c r="Y554" s="43"/>
      <c r="Z554" s="43"/>
      <c r="AA554" s="43"/>
      <c r="AB554" s="43"/>
      <c r="AC554" s="43" t="s">
        <v>10482</v>
      </c>
      <c r="AD554" s="43"/>
      <c r="AE554" s="43"/>
      <c r="AF554" s="43" t="s">
        <v>10502</v>
      </c>
      <c r="AG554" s="43" t="n">
        <v>1.56</v>
      </c>
      <c r="AH554" s="43" t="s">
        <v>11214</v>
      </c>
      <c r="AI554" s="63" t="n">
        <v>1000</v>
      </c>
      <c r="AJ554" s="63" t="n">
        <v>6</v>
      </c>
      <c r="AK554" s="43"/>
      <c r="AL554" s="43"/>
      <c r="AM554" s="43"/>
      <c r="AN554" s="43"/>
      <c r="AO554" s="43" t="s">
        <v>82</v>
      </c>
      <c r="AP554" s="23" t="s">
        <v>181</v>
      </c>
      <c r="BF554" s="23" t="s">
        <v>10498</v>
      </c>
      <c r="BG554" s="1" t="s">
        <v>183</v>
      </c>
    </row>
    <row r="555" s="23" customFormat="true" ht="12.75" hidden="true" customHeight="false" outlineLevel="0" collapsed="false">
      <c r="A555" s="23" t="s">
        <v>2797</v>
      </c>
      <c r="B555" s="23" t="s">
        <v>2798</v>
      </c>
      <c r="C555" s="40" t="s">
        <v>177</v>
      </c>
      <c r="D555" s="23" t="s">
        <v>82</v>
      </c>
      <c r="E555" s="23" t="s">
        <v>2799</v>
      </c>
      <c r="F555" s="23" t="s">
        <v>2800</v>
      </c>
      <c r="G555" s="23" t="n">
        <v>41</v>
      </c>
      <c r="H555" s="23" t="n">
        <v>1000</v>
      </c>
      <c r="I555" s="41" t="s">
        <v>188</v>
      </c>
      <c r="K555" s="23" t="n">
        <v>0</v>
      </c>
      <c r="L555" s="23" t="n">
        <v>645</v>
      </c>
      <c r="M555" s="23" t="n">
        <v>0</v>
      </c>
      <c r="N555" s="23" t="n">
        <v>0</v>
      </c>
      <c r="O555" s="23" t="n">
        <f aca="false">K555+L555</f>
        <v>645</v>
      </c>
      <c r="P555" s="23" t="n">
        <f aca="false">K555+L555+M555+N555</f>
        <v>645</v>
      </c>
      <c r="Q555" s="23" t="n">
        <v>102</v>
      </c>
      <c r="R555" s="23" t="n">
        <v>0</v>
      </c>
      <c r="S555" s="23" t="n">
        <v>0</v>
      </c>
      <c r="T555" s="23" t="n">
        <v>0</v>
      </c>
      <c r="U555" s="23" t="n">
        <f aca="false">IF(I555="delivery",O555-SUM(Q555+R555),IF(I555="PO",P555-SUM(Q555:R555)))</f>
        <v>543</v>
      </c>
      <c r="V555" s="43" t="n">
        <v>2.171</v>
      </c>
      <c r="W555" s="43" t="n">
        <v>2.171</v>
      </c>
      <c r="X555" s="43" t="n">
        <f aca="false">W555-V555</f>
        <v>0</v>
      </c>
      <c r="Y555" s="43"/>
      <c r="Z555" s="43"/>
      <c r="AA555" s="43" t="n">
        <v>2.171</v>
      </c>
      <c r="AB555" s="43"/>
      <c r="AC555" s="43" t="s">
        <v>10482</v>
      </c>
      <c r="AD555" s="43"/>
      <c r="AE555" s="43"/>
      <c r="AF555" s="43" t="s">
        <v>10568</v>
      </c>
      <c r="AG555" s="43" t="n">
        <v>2.171</v>
      </c>
      <c r="AH555" s="43" t="s">
        <v>11215</v>
      </c>
      <c r="AI555" s="63" t="n">
        <v>1000</v>
      </c>
      <c r="AJ555" s="63" t="n">
        <v>6</v>
      </c>
      <c r="AK555" s="43" t="s">
        <v>11216</v>
      </c>
      <c r="AL555" s="43" t="s">
        <v>1465</v>
      </c>
      <c r="AM555" s="43" t="s">
        <v>10571</v>
      </c>
      <c r="AN555" s="43" t="s">
        <v>10486</v>
      </c>
      <c r="AO555" s="43" t="s">
        <v>82</v>
      </c>
      <c r="AP555" s="23" t="s">
        <v>263</v>
      </c>
      <c r="BF555" s="23" t="s">
        <v>10498</v>
      </c>
      <c r="BG555" s="1" t="s">
        <v>183</v>
      </c>
    </row>
    <row r="556" s="23" customFormat="true" ht="12.75" hidden="true" customHeight="false" outlineLevel="0" collapsed="false">
      <c r="A556" s="23" t="s">
        <v>2801</v>
      </c>
      <c r="B556" s="23" t="s">
        <v>2802</v>
      </c>
      <c r="C556" s="40" t="s">
        <v>177</v>
      </c>
      <c r="D556" s="23" t="s">
        <v>82</v>
      </c>
      <c r="E556" s="23" t="s">
        <v>2803</v>
      </c>
      <c r="F556" s="23" t="s">
        <v>2804</v>
      </c>
      <c r="G556" s="23" t="n">
        <v>41</v>
      </c>
      <c r="H556" s="23" t="n">
        <v>1000</v>
      </c>
      <c r="I556" s="41" t="s">
        <v>188</v>
      </c>
      <c r="K556" s="23" t="n">
        <v>0</v>
      </c>
      <c r="L556" s="23" t="n">
        <v>832</v>
      </c>
      <c r="M556" s="23" t="n">
        <v>0</v>
      </c>
      <c r="N556" s="23" t="n">
        <v>0</v>
      </c>
      <c r="O556" s="23" t="n">
        <f aca="false">K556+L556</f>
        <v>832</v>
      </c>
      <c r="P556" s="23" t="n">
        <f aca="false">K556+L556+M556+N556</f>
        <v>832</v>
      </c>
      <c r="Q556" s="23" t="n">
        <v>102</v>
      </c>
      <c r="R556" s="23" t="n">
        <v>0</v>
      </c>
      <c r="S556" s="23" t="n">
        <v>0</v>
      </c>
      <c r="T556" s="23" t="n">
        <v>0</v>
      </c>
      <c r="U556" s="23" t="n">
        <f aca="false">IF(I556="delivery",O556-SUM(Q556+R556),IF(I556="PO",P556-SUM(Q556:R556)))</f>
        <v>730</v>
      </c>
      <c r="V556" s="43" t="n">
        <v>2.124</v>
      </c>
      <c r="W556" s="43" t="n">
        <v>2.124</v>
      </c>
      <c r="X556" s="43" t="n">
        <f aca="false">W556-V556</f>
        <v>0</v>
      </c>
      <c r="Y556" s="43"/>
      <c r="Z556" s="43"/>
      <c r="AA556" s="43" t="n">
        <v>2.124</v>
      </c>
      <c r="AB556" s="43"/>
      <c r="AC556" s="43" t="s">
        <v>10482</v>
      </c>
      <c r="AD556" s="43"/>
      <c r="AE556" s="43"/>
      <c r="AF556" s="43" t="s">
        <v>10568</v>
      </c>
      <c r="AG556" s="43" t="n">
        <v>2.124</v>
      </c>
      <c r="AH556" s="43" t="s">
        <v>11217</v>
      </c>
      <c r="AI556" s="63" t="n">
        <v>1000</v>
      </c>
      <c r="AJ556" s="63" t="n">
        <v>6</v>
      </c>
      <c r="AK556" s="43" t="s">
        <v>11218</v>
      </c>
      <c r="AL556" s="43" t="s">
        <v>1465</v>
      </c>
      <c r="AM556" s="43" t="s">
        <v>10571</v>
      </c>
      <c r="AN556" s="43" t="s">
        <v>10486</v>
      </c>
      <c r="AO556" s="43" t="s">
        <v>82</v>
      </c>
      <c r="AP556" s="23" t="s">
        <v>263</v>
      </c>
      <c r="BF556" s="23" t="s">
        <v>10498</v>
      </c>
      <c r="BG556" s="1" t="s">
        <v>183</v>
      </c>
    </row>
    <row r="557" s="23" customFormat="true" ht="12.75" hidden="true" customHeight="false" outlineLevel="0" collapsed="false">
      <c r="A557" s="23" t="s">
        <v>2805</v>
      </c>
      <c r="B557" s="23" t="s">
        <v>2806</v>
      </c>
      <c r="C557" s="40" t="s">
        <v>177</v>
      </c>
      <c r="D557" s="23" t="s">
        <v>82</v>
      </c>
      <c r="E557" s="23" t="s">
        <v>2807</v>
      </c>
      <c r="F557" s="23" t="s">
        <v>2808</v>
      </c>
      <c r="G557" s="23" t="n">
        <v>41</v>
      </c>
      <c r="H557" s="23" t="n">
        <v>1000</v>
      </c>
      <c r="I557" s="41" t="s">
        <v>188</v>
      </c>
      <c r="K557" s="23" t="n">
        <v>0</v>
      </c>
      <c r="L557" s="23" t="n">
        <v>870</v>
      </c>
      <c r="M557" s="23" t="n">
        <v>0</v>
      </c>
      <c r="N557" s="23" t="n">
        <v>0</v>
      </c>
      <c r="O557" s="23" t="n">
        <f aca="false">K557+L557</f>
        <v>870</v>
      </c>
      <c r="P557" s="23" t="n">
        <f aca="false">K557+L557+M557+N557</f>
        <v>870</v>
      </c>
      <c r="Q557" s="23" t="n">
        <v>0</v>
      </c>
      <c r="R557" s="23" t="n">
        <v>0</v>
      </c>
      <c r="S557" s="23" t="n">
        <v>0</v>
      </c>
      <c r="T557" s="23" t="n">
        <v>0</v>
      </c>
      <c r="U557" s="23" t="n">
        <f aca="false">IF(I557="delivery",O557-SUM(Q557+R557),IF(I557="PO",P557-SUM(Q557:R557)))</f>
        <v>870</v>
      </c>
      <c r="V557" s="43" t="n">
        <v>1.386</v>
      </c>
      <c r="W557" s="43" t="n">
        <v>1.386</v>
      </c>
      <c r="X557" s="43" t="n">
        <f aca="false">W557-V557</f>
        <v>0</v>
      </c>
      <c r="Y557" s="43"/>
      <c r="Z557" s="43"/>
      <c r="AA557" s="43"/>
      <c r="AB557" s="43"/>
      <c r="AC557" s="43" t="s">
        <v>10482</v>
      </c>
      <c r="AD557" s="43"/>
      <c r="AE557" s="43"/>
      <c r="AF557" s="43" t="s">
        <v>10568</v>
      </c>
      <c r="AG557" s="43" t="n">
        <v>1.386</v>
      </c>
      <c r="AH557" s="43" t="s">
        <v>11219</v>
      </c>
      <c r="AI557" s="63" t="n">
        <v>1000</v>
      </c>
      <c r="AJ557" s="63" t="n">
        <v>6</v>
      </c>
      <c r="AK557" s="43" t="s">
        <v>11220</v>
      </c>
      <c r="AL557" s="43" t="s">
        <v>1465</v>
      </c>
      <c r="AM557" s="43" t="s">
        <v>10571</v>
      </c>
      <c r="AN557" s="43" t="s">
        <v>10486</v>
      </c>
      <c r="AO557" s="43" t="s">
        <v>82</v>
      </c>
      <c r="AP557" s="23" t="s">
        <v>263</v>
      </c>
      <c r="BF557" s="23" t="s">
        <v>10498</v>
      </c>
      <c r="BG557" s="1" t="s">
        <v>183</v>
      </c>
    </row>
    <row r="558" s="23" customFormat="true" ht="12.75" hidden="true" customHeight="false" outlineLevel="0" collapsed="false">
      <c r="A558" s="23" t="s">
        <v>2809</v>
      </c>
      <c r="B558" s="23" t="s">
        <v>2810</v>
      </c>
      <c r="C558" s="40" t="s">
        <v>177</v>
      </c>
      <c r="D558" s="23" t="s">
        <v>82</v>
      </c>
      <c r="E558" s="23" t="s">
        <v>2811</v>
      </c>
      <c r="F558" s="23" t="s">
        <v>2812</v>
      </c>
      <c r="G558" s="23" t="n">
        <v>41</v>
      </c>
      <c r="H558" s="23" t="n">
        <v>2500</v>
      </c>
      <c r="I558" s="41" t="s">
        <v>188</v>
      </c>
      <c r="K558" s="23" t="n">
        <v>2599</v>
      </c>
      <c r="L558" s="23" t="n">
        <v>79455</v>
      </c>
      <c r="M558" s="23" t="n">
        <v>0</v>
      </c>
      <c r="N558" s="23" t="n">
        <v>0</v>
      </c>
      <c r="O558" s="23" t="n">
        <f aca="false">K558+L558</f>
        <v>82054</v>
      </c>
      <c r="P558" s="23" t="n">
        <f aca="false">K558+L558+M558+N558</f>
        <v>82054</v>
      </c>
      <c r="Q558" s="23" t="n">
        <v>2444</v>
      </c>
      <c r="R558" s="23" t="n">
        <v>2568</v>
      </c>
      <c r="S558" s="23" t="n">
        <v>1668</v>
      </c>
      <c r="T558" s="23" t="n">
        <v>152</v>
      </c>
      <c r="U558" s="23" t="n">
        <f aca="false">IF(I558="delivery",O558-SUM(Q558+R558),IF(I558="PO",P558-SUM(Q558:R558)))</f>
        <v>77042</v>
      </c>
      <c r="V558" s="43" t="n">
        <v>0.412</v>
      </c>
      <c r="W558" s="43" t="n">
        <v>0.412</v>
      </c>
      <c r="X558" s="43" t="n">
        <f aca="false">W558-V558</f>
        <v>0</v>
      </c>
      <c r="Y558" s="43"/>
      <c r="Z558" s="43"/>
      <c r="AA558" s="43"/>
      <c r="AB558" s="43"/>
      <c r="AC558" s="43" t="s">
        <v>10482</v>
      </c>
      <c r="AD558" s="43"/>
      <c r="AE558" s="43"/>
      <c r="AF558" s="43" t="s">
        <v>10568</v>
      </c>
      <c r="AG558" s="43" t="n">
        <v>0.412</v>
      </c>
      <c r="AH558" s="43" t="s">
        <v>11221</v>
      </c>
      <c r="AI558" s="63" t="n">
        <v>2500</v>
      </c>
      <c r="AJ558" s="63" t="n">
        <v>6</v>
      </c>
      <c r="AK558" s="43" t="s">
        <v>11222</v>
      </c>
      <c r="AL558" s="43" t="s">
        <v>1465</v>
      </c>
      <c r="AM558" s="43" t="s">
        <v>10571</v>
      </c>
      <c r="AN558" s="43" t="s">
        <v>10486</v>
      </c>
      <c r="AO558" s="43" t="s">
        <v>82</v>
      </c>
      <c r="AP558" s="23" t="s">
        <v>263</v>
      </c>
      <c r="BF558" s="23" t="s">
        <v>10498</v>
      </c>
      <c r="BG558" s="1" t="s">
        <v>183</v>
      </c>
    </row>
    <row r="559" s="23" customFormat="true" ht="12.75" hidden="true" customHeight="false" outlineLevel="0" collapsed="false">
      <c r="A559" s="23" t="s">
        <v>2813</v>
      </c>
      <c r="B559" s="23" t="s">
        <v>2814</v>
      </c>
      <c r="C559" s="40" t="s">
        <v>177</v>
      </c>
      <c r="D559" s="23" t="s">
        <v>82</v>
      </c>
      <c r="E559" s="23" t="s">
        <v>2815</v>
      </c>
      <c r="F559" s="23" t="s">
        <v>2816</v>
      </c>
      <c r="G559" s="23" t="n">
        <v>41</v>
      </c>
      <c r="H559" s="23" t="n">
        <v>1000</v>
      </c>
      <c r="I559" s="41" t="s">
        <v>188</v>
      </c>
      <c r="K559" s="23" t="n">
        <v>0</v>
      </c>
      <c r="L559" s="23" t="n">
        <v>1930</v>
      </c>
      <c r="M559" s="23" t="n">
        <v>0</v>
      </c>
      <c r="N559" s="23" t="n">
        <v>0</v>
      </c>
      <c r="O559" s="23" t="n">
        <f aca="false">K559+L559</f>
        <v>1930</v>
      </c>
      <c r="P559" s="23" t="n">
        <f aca="false">K559+L559+M559+N559</f>
        <v>1930</v>
      </c>
      <c r="Q559" s="23" t="n">
        <v>0</v>
      </c>
      <c r="R559" s="23" t="n">
        <v>2536</v>
      </c>
      <c r="S559" s="23" t="n">
        <v>2792</v>
      </c>
      <c r="T559" s="23" t="n">
        <v>2376</v>
      </c>
      <c r="U559" s="23" t="n">
        <f aca="false">IF(I559="delivery",O559-SUM(Q559+R559),IF(I559="PO",P559-SUM(Q559:R559)))</f>
        <v>-606</v>
      </c>
      <c r="V559" s="43" t="n">
        <v>1.454</v>
      </c>
      <c r="W559" s="43" t="n">
        <v>1.454</v>
      </c>
      <c r="X559" s="43" t="n">
        <f aca="false">W559-V559</f>
        <v>0</v>
      </c>
      <c r="Y559" s="43"/>
      <c r="Z559" s="43"/>
      <c r="AA559" s="43" t="n">
        <v>1.454</v>
      </c>
      <c r="AB559" s="43"/>
      <c r="AC559" s="43" t="s">
        <v>10482</v>
      </c>
      <c r="AD559" s="43"/>
      <c r="AE559" s="43"/>
      <c r="AF559" s="43" t="s">
        <v>10568</v>
      </c>
      <c r="AG559" s="43" t="n">
        <v>1.454</v>
      </c>
      <c r="AH559" s="43" t="s">
        <v>11223</v>
      </c>
      <c r="AI559" s="63" t="n">
        <v>1000</v>
      </c>
      <c r="AJ559" s="63" t="n">
        <v>6</v>
      </c>
      <c r="AK559" s="43" t="s">
        <v>11224</v>
      </c>
      <c r="AL559" s="43" t="s">
        <v>1465</v>
      </c>
      <c r="AM559" s="43" t="s">
        <v>10571</v>
      </c>
      <c r="AN559" s="43" t="s">
        <v>10486</v>
      </c>
      <c r="AO559" s="43" t="s">
        <v>82</v>
      </c>
      <c r="AP559" s="23" t="s">
        <v>263</v>
      </c>
      <c r="BF559" s="23" t="s">
        <v>10498</v>
      </c>
      <c r="BG559" s="1" t="s">
        <v>183</v>
      </c>
    </row>
    <row r="560" s="23" customFormat="true" ht="12.75" hidden="true" customHeight="false" outlineLevel="0" collapsed="false">
      <c r="A560" s="23" t="s">
        <v>2817</v>
      </c>
      <c r="B560" s="23" t="s">
        <v>2818</v>
      </c>
      <c r="C560" s="40" t="s">
        <v>177</v>
      </c>
      <c r="D560" s="23" t="s">
        <v>82</v>
      </c>
      <c r="E560" s="23" t="s">
        <v>2819</v>
      </c>
      <c r="F560" s="23" t="s">
        <v>2820</v>
      </c>
      <c r="G560" s="23" t="n">
        <v>41</v>
      </c>
      <c r="H560" s="23" t="n">
        <v>5000</v>
      </c>
      <c r="I560" s="41" t="s">
        <v>188</v>
      </c>
      <c r="K560" s="23" t="n">
        <v>0</v>
      </c>
      <c r="L560" s="23" t="n">
        <v>12151</v>
      </c>
      <c r="M560" s="23" t="n">
        <v>5000</v>
      </c>
      <c r="N560" s="23" t="n">
        <v>0</v>
      </c>
      <c r="O560" s="23" t="n">
        <f aca="false">K560+L560</f>
        <v>12151</v>
      </c>
      <c r="P560" s="23" t="n">
        <f aca="false">K560+L560+M560+N560</f>
        <v>17151</v>
      </c>
      <c r="Q560" s="23" t="n">
        <v>18516</v>
      </c>
      <c r="R560" s="23" t="n">
        <v>24732</v>
      </c>
      <c r="S560" s="23" t="n">
        <v>16302</v>
      </c>
      <c r="T560" s="23" t="n">
        <v>16350</v>
      </c>
      <c r="U560" s="23" t="n">
        <f aca="false">IF(I560="delivery",O560-SUM(Q560+R560),IF(I560="PO",P560-SUM(Q560:R560)))</f>
        <v>-26097</v>
      </c>
      <c r="V560" s="43" t="n">
        <v>1.309</v>
      </c>
      <c r="W560" s="43" t="n">
        <v>1.309</v>
      </c>
      <c r="X560" s="43" t="n">
        <f aca="false">W560-V560</f>
        <v>0</v>
      </c>
      <c r="Y560" s="43"/>
      <c r="Z560" s="43"/>
      <c r="AA560" s="43"/>
      <c r="AB560" s="43"/>
      <c r="AC560" s="43" t="s">
        <v>10482</v>
      </c>
      <c r="AD560" s="43"/>
      <c r="AE560" s="43"/>
      <c r="AF560" s="43" t="s">
        <v>10568</v>
      </c>
      <c r="AG560" s="43" t="n">
        <v>1.309</v>
      </c>
      <c r="AH560" s="43" t="s">
        <v>11225</v>
      </c>
      <c r="AI560" s="63" t="n">
        <v>5000</v>
      </c>
      <c r="AJ560" s="63" t="n">
        <v>6</v>
      </c>
      <c r="AK560" s="43" t="s">
        <v>11226</v>
      </c>
      <c r="AL560" s="43" t="s">
        <v>1465</v>
      </c>
      <c r="AM560" s="43" t="s">
        <v>10571</v>
      </c>
      <c r="AN560" s="43" t="s">
        <v>10486</v>
      </c>
      <c r="AO560" s="43" t="s">
        <v>82</v>
      </c>
      <c r="AP560" s="23" t="s">
        <v>263</v>
      </c>
      <c r="BF560" s="23" t="s">
        <v>10498</v>
      </c>
      <c r="BG560" s="1" t="s">
        <v>183</v>
      </c>
    </row>
    <row r="561" s="23" customFormat="true" ht="12.75" hidden="true" customHeight="false" outlineLevel="0" collapsed="false">
      <c r="A561" s="23" t="s">
        <v>2825</v>
      </c>
      <c r="B561" s="23" t="s">
        <v>2826</v>
      </c>
      <c r="C561" s="40" t="s">
        <v>177</v>
      </c>
      <c r="D561" s="23" t="s">
        <v>82</v>
      </c>
      <c r="E561" s="23" t="s">
        <v>2827</v>
      </c>
      <c r="F561" s="23" t="s">
        <v>2828</v>
      </c>
      <c r="G561" s="23" t="n">
        <v>41</v>
      </c>
      <c r="H561" s="23" t="n">
        <v>1000</v>
      </c>
      <c r="I561" s="41" t="s">
        <v>188</v>
      </c>
      <c r="K561" s="23" t="n">
        <v>2335</v>
      </c>
      <c r="L561" s="23" t="n">
        <v>349</v>
      </c>
      <c r="M561" s="23" t="n">
        <v>0</v>
      </c>
      <c r="N561" s="23" t="n">
        <v>0</v>
      </c>
      <c r="O561" s="23" t="n">
        <f aca="false">K561+L561</f>
        <v>2684</v>
      </c>
      <c r="P561" s="23" t="n">
        <f aca="false">K561+L561+M561+N561</f>
        <v>2684</v>
      </c>
      <c r="Q561" s="23" t="n">
        <v>107</v>
      </c>
      <c r="R561" s="23" t="n">
        <v>150</v>
      </c>
      <c r="S561" s="23" t="n">
        <v>100</v>
      </c>
      <c r="T561" s="23" t="n">
        <v>0</v>
      </c>
      <c r="U561" s="23" t="n">
        <f aca="false">IF(I561="delivery",O561-SUM(Q561+R561),IF(I561="PO",P561-SUM(Q561:R561)))</f>
        <v>2427</v>
      </c>
      <c r="V561" s="43" t="n">
        <v>3.202</v>
      </c>
      <c r="W561" s="43" t="n">
        <v>3.202</v>
      </c>
      <c r="X561" s="43" t="n">
        <f aca="false">W561-V561</f>
        <v>0</v>
      </c>
      <c r="Y561" s="43"/>
      <c r="Z561" s="43"/>
      <c r="AA561" s="43" t="n">
        <v>3.202</v>
      </c>
      <c r="AB561" s="43"/>
      <c r="AC561" s="43" t="s">
        <v>10482</v>
      </c>
      <c r="AD561" s="43"/>
      <c r="AE561" s="43"/>
      <c r="AF561" s="43" t="s">
        <v>10568</v>
      </c>
      <c r="AG561" s="43" t="n">
        <v>3.202</v>
      </c>
      <c r="AH561" s="43" t="s">
        <v>11227</v>
      </c>
      <c r="AI561" s="63" t="n">
        <v>1000</v>
      </c>
      <c r="AJ561" s="63" t="n">
        <v>6</v>
      </c>
      <c r="AK561" s="43" t="s">
        <v>11228</v>
      </c>
      <c r="AL561" s="43" t="s">
        <v>1465</v>
      </c>
      <c r="AM561" s="43" t="s">
        <v>10571</v>
      </c>
      <c r="AN561" s="43" t="s">
        <v>10486</v>
      </c>
      <c r="AO561" s="43" t="s">
        <v>82</v>
      </c>
      <c r="AP561" s="23" t="s">
        <v>263</v>
      </c>
      <c r="BF561" s="23" t="s">
        <v>10498</v>
      </c>
      <c r="BG561" s="1" t="s">
        <v>183</v>
      </c>
    </row>
    <row r="562" s="23" customFormat="true" ht="12.75" hidden="true" customHeight="false" outlineLevel="0" collapsed="false">
      <c r="A562" s="23" t="s">
        <v>2829</v>
      </c>
      <c r="B562" s="23" t="s">
        <v>2830</v>
      </c>
      <c r="C562" s="40" t="s">
        <v>177</v>
      </c>
      <c r="D562" s="23" t="s">
        <v>82</v>
      </c>
      <c r="E562" s="23" t="s">
        <v>2831</v>
      </c>
      <c r="F562" s="23" t="s">
        <v>2832</v>
      </c>
      <c r="G562" s="23" t="n">
        <v>41</v>
      </c>
      <c r="H562" s="23" t="n">
        <v>1000</v>
      </c>
      <c r="I562" s="41" t="s">
        <v>188</v>
      </c>
      <c r="K562" s="23" t="n">
        <v>0</v>
      </c>
      <c r="L562" s="23" t="n">
        <v>1029</v>
      </c>
      <c r="M562" s="23" t="n">
        <v>0</v>
      </c>
      <c r="N562" s="23" t="n">
        <v>0</v>
      </c>
      <c r="O562" s="23" t="n">
        <f aca="false">K562+L562</f>
        <v>1029</v>
      </c>
      <c r="P562" s="23" t="n">
        <f aca="false">K562+L562+M562+N562</f>
        <v>1029</v>
      </c>
      <c r="Q562" s="23" t="n">
        <v>107</v>
      </c>
      <c r="R562" s="23" t="n">
        <v>150</v>
      </c>
      <c r="S562" s="23" t="n">
        <v>100</v>
      </c>
      <c r="T562" s="23" t="n">
        <v>0</v>
      </c>
      <c r="U562" s="23" t="n">
        <f aca="false">IF(I562="delivery",O562-SUM(Q562+R562),IF(I562="PO",P562-SUM(Q562:R562)))</f>
        <v>772</v>
      </c>
      <c r="V562" s="43" t="n">
        <v>0.375</v>
      </c>
      <c r="W562" s="43" t="n">
        <v>0.375</v>
      </c>
      <c r="X562" s="43" t="n">
        <f aca="false">W562-V562</f>
        <v>0</v>
      </c>
      <c r="Y562" s="43"/>
      <c r="Z562" s="43"/>
      <c r="AA562" s="43"/>
      <c r="AB562" s="43"/>
      <c r="AC562" s="43" t="s">
        <v>10482</v>
      </c>
      <c r="AD562" s="43"/>
      <c r="AE562" s="43"/>
      <c r="AF562" s="43" t="s">
        <v>10568</v>
      </c>
      <c r="AG562" s="43" t="n">
        <v>0.375</v>
      </c>
      <c r="AH562" s="43" t="s">
        <v>11229</v>
      </c>
      <c r="AI562" s="63" t="n">
        <v>1000</v>
      </c>
      <c r="AJ562" s="63" t="n">
        <v>6</v>
      </c>
      <c r="AK562" s="43" t="s">
        <v>11230</v>
      </c>
      <c r="AL562" s="43" t="s">
        <v>1465</v>
      </c>
      <c r="AM562" s="43" t="s">
        <v>10571</v>
      </c>
      <c r="AN562" s="43" t="s">
        <v>10486</v>
      </c>
      <c r="AO562" s="43" t="s">
        <v>82</v>
      </c>
      <c r="AP562" s="23" t="s">
        <v>263</v>
      </c>
      <c r="BF562" s="23" t="s">
        <v>10498</v>
      </c>
      <c r="BG562" s="1" t="s">
        <v>183</v>
      </c>
    </row>
    <row r="563" s="23" customFormat="true" ht="12.75" hidden="true" customHeight="false" outlineLevel="0" collapsed="false">
      <c r="A563" s="23" t="s">
        <v>2833</v>
      </c>
      <c r="B563" s="23" t="s">
        <v>2834</v>
      </c>
      <c r="C563" s="40" t="s">
        <v>177</v>
      </c>
      <c r="D563" s="23" t="s">
        <v>82</v>
      </c>
      <c r="E563" s="23" t="s">
        <v>2835</v>
      </c>
      <c r="F563" s="23" t="s">
        <v>2836</v>
      </c>
      <c r="G563" s="23" t="n">
        <v>41</v>
      </c>
      <c r="H563" s="23" t="n">
        <v>1000</v>
      </c>
      <c r="I563" s="41" t="s">
        <v>188</v>
      </c>
      <c r="K563" s="23" t="n">
        <v>0</v>
      </c>
      <c r="L563" s="23" t="n">
        <v>535</v>
      </c>
      <c r="M563" s="23" t="n">
        <v>0</v>
      </c>
      <c r="N563" s="23" t="n">
        <v>0</v>
      </c>
      <c r="O563" s="23" t="n">
        <f aca="false">K563+L563</f>
        <v>535</v>
      </c>
      <c r="P563" s="23" t="n">
        <f aca="false">K563+L563+M563+N563</f>
        <v>535</v>
      </c>
      <c r="Q563" s="23" t="n">
        <v>107</v>
      </c>
      <c r="R563" s="23" t="n">
        <v>150</v>
      </c>
      <c r="S563" s="23" t="n">
        <v>100</v>
      </c>
      <c r="T563" s="23" t="n">
        <v>0</v>
      </c>
      <c r="U563" s="23" t="n">
        <f aca="false">IF(I563="delivery",O563-SUM(Q563+R563),IF(I563="PO",P563-SUM(Q563:R563)))</f>
        <v>278</v>
      </c>
      <c r="V563" s="43" t="n">
        <v>0.375</v>
      </c>
      <c r="W563" s="43" t="n">
        <v>0.375</v>
      </c>
      <c r="X563" s="43" t="n">
        <f aca="false">W563-V563</f>
        <v>0</v>
      </c>
      <c r="Y563" s="43"/>
      <c r="Z563" s="43"/>
      <c r="AA563" s="43"/>
      <c r="AB563" s="43"/>
      <c r="AC563" s="43" t="s">
        <v>10482</v>
      </c>
      <c r="AD563" s="43"/>
      <c r="AE563" s="43"/>
      <c r="AF563" s="43" t="s">
        <v>10568</v>
      </c>
      <c r="AG563" s="43" t="n">
        <v>0.375</v>
      </c>
      <c r="AH563" s="43" t="s">
        <v>11229</v>
      </c>
      <c r="AI563" s="63" t="n">
        <v>1000</v>
      </c>
      <c r="AJ563" s="63" t="n">
        <v>6</v>
      </c>
      <c r="AK563" s="43" t="s">
        <v>11231</v>
      </c>
      <c r="AL563" s="43" t="s">
        <v>1465</v>
      </c>
      <c r="AM563" s="43" t="s">
        <v>10571</v>
      </c>
      <c r="AN563" s="43" t="s">
        <v>10486</v>
      </c>
      <c r="AO563" s="43" t="s">
        <v>82</v>
      </c>
      <c r="AP563" s="23" t="s">
        <v>263</v>
      </c>
      <c r="BF563" s="23" t="s">
        <v>10498</v>
      </c>
      <c r="BG563" s="1" t="s">
        <v>183</v>
      </c>
    </row>
    <row r="564" s="23" customFormat="true" ht="12.75" hidden="true" customHeight="false" outlineLevel="0" collapsed="false">
      <c r="A564" s="23" t="s">
        <v>2837</v>
      </c>
      <c r="B564" s="23" t="s">
        <v>2838</v>
      </c>
      <c r="C564" s="40" t="s">
        <v>177</v>
      </c>
      <c r="D564" s="23" t="s">
        <v>82</v>
      </c>
      <c r="E564" s="23" t="s">
        <v>2839</v>
      </c>
      <c r="F564" s="23" t="s">
        <v>2840</v>
      </c>
      <c r="G564" s="23" t="n">
        <v>41</v>
      </c>
      <c r="H564" s="23" t="n">
        <v>2000</v>
      </c>
      <c r="I564" s="41" t="s">
        <v>188</v>
      </c>
      <c r="K564" s="23" t="n">
        <v>0</v>
      </c>
      <c r="L564" s="23" t="n">
        <v>1840</v>
      </c>
      <c r="M564" s="23" t="n">
        <v>0</v>
      </c>
      <c r="N564" s="23" t="n">
        <v>0</v>
      </c>
      <c r="O564" s="23" t="n">
        <f aca="false">K564+L564</f>
        <v>1840</v>
      </c>
      <c r="P564" s="23" t="n">
        <f aca="false">K564+L564+M564+N564</f>
        <v>1840</v>
      </c>
      <c r="Q564" s="23" t="n">
        <v>8</v>
      </c>
      <c r="R564" s="23" t="n">
        <v>3563</v>
      </c>
      <c r="S564" s="23" t="n">
        <v>3689</v>
      </c>
      <c r="T564" s="23" t="n">
        <v>2974</v>
      </c>
      <c r="U564" s="23" t="n">
        <f aca="false">IF(I564="delivery",O564-SUM(Q564+R564),IF(I564="PO",P564-SUM(Q564:R564)))</f>
        <v>-1731</v>
      </c>
      <c r="V564" s="43" t="n">
        <v>0.365</v>
      </c>
      <c r="W564" s="43" t="n">
        <v>0.365</v>
      </c>
      <c r="X564" s="43" t="n">
        <f aca="false">W564-V564</f>
        <v>0</v>
      </c>
      <c r="Y564" s="43"/>
      <c r="Z564" s="43"/>
      <c r="AA564" s="43" t="n">
        <v>0.39</v>
      </c>
      <c r="AB564" s="43"/>
      <c r="AC564" s="43" t="s">
        <v>10482</v>
      </c>
      <c r="AD564" s="43"/>
      <c r="AE564" s="43"/>
      <c r="AF564" s="43" t="s">
        <v>10568</v>
      </c>
      <c r="AG564" s="43" t="n">
        <v>0.365</v>
      </c>
      <c r="AH564" s="43" t="s">
        <v>11232</v>
      </c>
      <c r="AI564" s="63" t="n">
        <v>2000</v>
      </c>
      <c r="AJ564" s="63" t="n">
        <v>6</v>
      </c>
      <c r="AK564" s="43" t="s">
        <v>11233</v>
      </c>
      <c r="AL564" s="43" t="s">
        <v>1465</v>
      </c>
      <c r="AM564" s="43" t="s">
        <v>10571</v>
      </c>
      <c r="AN564" s="43" t="s">
        <v>10486</v>
      </c>
      <c r="AO564" s="43" t="s">
        <v>82</v>
      </c>
      <c r="AP564" s="23" t="s">
        <v>263</v>
      </c>
      <c r="BF564" s="23" t="s">
        <v>10498</v>
      </c>
      <c r="BG564" s="1" t="s">
        <v>183</v>
      </c>
    </row>
    <row r="565" s="23" customFormat="true" ht="12.75" hidden="true" customHeight="false" outlineLevel="0" collapsed="false">
      <c r="A565" s="23" t="s">
        <v>2841</v>
      </c>
      <c r="B565" s="23" t="s">
        <v>2842</v>
      </c>
      <c r="C565" s="40" t="s">
        <v>177</v>
      </c>
      <c r="D565" s="23" t="s">
        <v>82</v>
      </c>
      <c r="E565" s="23" t="s">
        <v>2843</v>
      </c>
      <c r="F565" s="23" t="s">
        <v>2844</v>
      </c>
      <c r="G565" s="23" t="n">
        <v>56</v>
      </c>
      <c r="H565" s="23" t="n">
        <v>10000</v>
      </c>
      <c r="I565" s="41" t="s">
        <v>188</v>
      </c>
      <c r="K565" s="23" t="n">
        <v>0</v>
      </c>
      <c r="L565" s="23" t="n">
        <v>17268</v>
      </c>
      <c r="M565" s="23" t="n">
        <v>0</v>
      </c>
      <c r="N565" s="23" t="n">
        <v>0</v>
      </c>
      <c r="O565" s="23" t="n">
        <f aca="false">K565+L565</f>
        <v>17268</v>
      </c>
      <c r="P565" s="23" t="n">
        <f aca="false">K565+L565+M565+N565</f>
        <v>17268</v>
      </c>
      <c r="Q565" s="23" t="n">
        <v>1620</v>
      </c>
      <c r="R565" s="23" t="n">
        <v>9804</v>
      </c>
      <c r="S565" s="23" t="n">
        <v>7152</v>
      </c>
      <c r="T565" s="23" t="n">
        <v>4752</v>
      </c>
      <c r="U565" s="23" t="n">
        <f aca="false">IF(I565="delivery",O565-SUM(Q565+R565),IF(I565="PO",P565-SUM(Q565:R565)))</f>
        <v>5844</v>
      </c>
      <c r="V565" s="43" t="n">
        <v>0.19</v>
      </c>
      <c r="W565" s="43" t="n">
        <v>0.19</v>
      </c>
      <c r="X565" s="43" t="n">
        <f aca="false">W565-V565</f>
        <v>0</v>
      </c>
      <c r="Y565" s="43"/>
      <c r="Z565" s="43"/>
      <c r="AA565" s="43"/>
      <c r="AB565" s="43"/>
      <c r="AC565" s="43" t="s">
        <v>10482</v>
      </c>
      <c r="AD565" s="43"/>
      <c r="AE565" s="43"/>
      <c r="AF565" s="43" t="s">
        <v>10483</v>
      </c>
      <c r="AG565" s="43" t="n">
        <v>0.19</v>
      </c>
      <c r="AH565" s="43" t="s">
        <v>11234</v>
      </c>
      <c r="AI565" s="63" t="n">
        <v>10000</v>
      </c>
      <c r="AJ565" s="63" t="n">
        <v>9</v>
      </c>
      <c r="AK565" s="43" t="s">
        <v>2842</v>
      </c>
      <c r="AL565" s="43" t="s">
        <v>1465</v>
      </c>
      <c r="AM565" s="43" t="s">
        <v>10571</v>
      </c>
      <c r="AN565" s="43" t="s">
        <v>10486</v>
      </c>
      <c r="AO565" s="43" t="s">
        <v>82</v>
      </c>
      <c r="AP565" s="23" t="s">
        <v>263</v>
      </c>
      <c r="BF565" s="23" t="s">
        <v>10498</v>
      </c>
      <c r="BG565" s="1" t="s">
        <v>183</v>
      </c>
    </row>
    <row r="566" s="23" customFormat="true" ht="12.75" hidden="true" customHeight="false" outlineLevel="0" collapsed="false">
      <c r="A566" s="23" t="s">
        <v>2845</v>
      </c>
      <c r="B566" s="23" t="s">
        <v>2846</v>
      </c>
      <c r="C566" s="40" t="s">
        <v>177</v>
      </c>
      <c r="D566" s="23" t="s">
        <v>82</v>
      </c>
      <c r="E566" s="23" t="s">
        <v>2847</v>
      </c>
      <c r="F566" s="23" t="s">
        <v>2848</v>
      </c>
      <c r="G566" s="23" t="n">
        <v>41</v>
      </c>
      <c r="H566" s="23" t="n">
        <v>1000</v>
      </c>
      <c r="I566" s="41" t="s">
        <v>188</v>
      </c>
      <c r="K566" s="23" t="n">
        <v>1069</v>
      </c>
      <c r="L566" s="23" t="n">
        <v>176</v>
      </c>
      <c r="M566" s="23" t="n">
        <v>0</v>
      </c>
      <c r="N566" s="23" t="n">
        <v>0</v>
      </c>
      <c r="O566" s="23" t="n">
        <f aca="false">K566+L566</f>
        <v>1245</v>
      </c>
      <c r="P566" s="23" t="n">
        <f aca="false">K566+L566+M566+N566</f>
        <v>1245</v>
      </c>
      <c r="Q566" s="23" t="n">
        <v>8</v>
      </c>
      <c r="R566" s="23" t="n">
        <v>0</v>
      </c>
      <c r="S566" s="23" t="n">
        <v>0</v>
      </c>
      <c r="T566" s="23" t="n">
        <v>0</v>
      </c>
      <c r="U566" s="23" t="n">
        <f aca="false">IF(I566="delivery",O566-SUM(Q566+R566),IF(I566="PO",P566-SUM(Q566:R566)))</f>
        <v>1237</v>
      </c>
      <c r="V566" s="43" t="n">
        <v>1.085</v>
      </c>
      <c r="W566" s="43" t="n">
        <v>1.085</v>
      </c>
      <c r="X566" s="43" t="n">
        <f aca="false">W566-V566</f>
        <v>0</v>
      </c>
      <c r="Y566" s="43"/>
      <c r="Z566" s="43"/>
      <c r="AA566" s="43"/>
      <c r="AB566" s="43"/>
      <c r="AC566" s="43" t="s">
        <v>10482</v>
      </c>
      <c r="AD566" s="43"/>
      <c r="AE566" s="43"/>
      <c r="AF566" s="43" t="s">
        <v>10568</v>
      </c>
      <c r="AG566" s="43" t="n">
        <v>1.085</v>
      </c>
      <c r="AH566" s="43" t="s">
        <v>11235</v>
      </c>
      <c r="AI566" s="63" t="n">
        <v>1000</v>
      </c>
      <c r="AJ566" s="63" t="n">
        <v>6</v>
      </c>
      <c r="AK566" s="43" t="s">
        <v>11236</v>
      </c>
      <c r="AL566" s="43" t="s">
        <v>1465</v>
      </c>
      <c r="AM566" s="43" t="s">
        <v>10571</v>
      </c>
      <c r="AN566" s="43" t="s">
        <v>10486</v>
      </c>
      <c r="AO566" s="43" t="s">
        <v>82</v>
      </c>
      <c r="AP566" s="23" t="s">
        <v>263</v>
      </c>
      <c r="BF566" s="23" t="s">
        <v>10498</v>
      </c>
      <c r="BG566" s="1" t="s">
        <v>183</v>
      </c>
    </row>
    <row r="567" s="23" customFormat="true" ht="12.75" hidden="true" customHeight="false" outlineLevel="0" collapsed="false">
      <c r="A567" s="23" t="s">
        <v>2849</v>
      </c>
      <c r="B567" s="23" t="s">
        <v>2850</v>
      </c>
      <c r="C567" s="40" t="s">
        <v>177</v>
      </c>
      <c r="D567" s="23" t="s">
        <v>82</v>
      </c>
      <c r="E567" s="23" t="s">
        <v>2851</v>
      </c>
      <c r="F567" s="23" t="s">
        <v>2852</v>
      </c>
      <c r="G567" s="23" t="n">
        <v>36</v>
      </c>
      <c r="H567" s="23" t="n">
        <v>1000</v>
      </c>
      <c r="I567" s="41" t="s">
        <v>188</v>
      </c>
      <c r="K567" s="23" t="n">
        <v>0</v>
      </c>
      <c r="L567" s="23" t="n">
        <v>4097</v>
      </c>
      <c r="M567" s="23" t="n">
        <v>0</v>
      </c>
      <c r="N567" s="23" t="n">
        <v>0</v>
      </c>
      <c r="O567" s="23" t="n">
        <f aca="false">K567+L567</f>
        <v>4097</v>
      </c>
      <c r="P567" s="23" t="n">
        <f aca="false">K567+L567+M567+N567</f>
        <v>4097</v>
      </c>
      <c r="Q567" s="23" t="n">
        <v>2824</v>
      </c>
      <c r="R567" s="23" t="n">
        <v>10128</v>
      </c>
      <c r="S567" s="23" t="n">
        <v>9058</v>
      </c>
      <c r="T567" s="23" t="n">
        <v>8132</v>
      </c>
      <c r="U567" s="23" t="n">
        <f aca="false">IF(I567="delivery",O567-SUM(Q567+R567),IF(I567="PO",P567-SUM(Q567:R567)))</f>
        <v>-8855</v>
      </c>
      <c r="V567" s="43" t="n">
        <v>2.59</v>
      </c>
      <c r="W567" s="43" t="n">
        <v>2.59</v>
      </c>
      <c r="X567" s="43" t="n">
        <f aca="false">W567-V567</f>
        <v>0</v>
      </c>
      <c r="Y567" s="43"/>
      <c r="Z567" s="43"/>
      <c r="AA567" s="43"/>
      <c r="AB567" s="43"/>
      <c r="AC567" s="43" t="s">
        <v>10482</v>
      </c>
      <c r="AD567" s="43"/>
      <c r="AE567" s="43"/>
      <c r="AF567" s="43" t="s">
        <v>10568</v>
      </c>
      <c r="AG567" s="43" t="n">
        <v>2.59</v>
      </c>
      <c r="AH567" s="43" t="s">
        <v>11237</v>
      </c>
      <c r="AI567" s="63" t="n">
        <v>1000</v>
      </c>
      <c r="AJ567" s="63" t="n">
        <v>6</v>
      </c>
      <c r="AK567" s="43" t="s">
        <v>11238</v>
      </c>
      <c r="AL567" s="43" t="s">
        <v>1465</v>
      </c>
      <c r="AM567" s="43" t="s">
        <v>10571</v>
      </c>
      <c r="AN567" s="43" t="s">
        <v>10486</v>
      </c>
      <c r="AO567" s="43" t="s">
        <v>82</v>
      </c>
      <c r="AP567" s="23" t="s">
        <v>263</v>
      </c>
      <c r="BF567" s="23" t="s">
        <v>719</v>
      </c>
      <c r="BG567" s="1" t="s">
        <v>183</v>
      </c>
    </row>
    <row r="568" s="23" customFormat="true" ht="12.75" hidden="true" customHeight="false" outlineLevel="0" collapsed="false">
      <c r="A568" s="23" t="s">
        <v>2853</v>
      </c>
      <c r="B568" s="23" t="s">
        <v>2854</v>
      </c>
      <c r="C568" s="40" t="s">
        <v>177</v>
      </c>
      <c r="D568" s="23" t="s">
        <v>82</v>
      </c>
      <c r="E568" s="23" t="s">
        <v>2855</v>
      </c>
      <c r="F568" s="23" t="s">
        <v>2856</v>
      </c>
      <c r="G568" s="23" t="n">
        <v>41</v>
      </c>
      <c r="H568" s="23" t="n">
        <v>1000</v>
      </c>
      <c r="I568" s="41" t="s">
        <v>188</v>
      </c>
      <c r="K568" s="23" t="n">
        <v>0</v>
      </c>
      <c r="L568" s="23" t="n">
        <v>2244</v>
      </c>
      <c r="M568" s="23" t="n">
        <v>0</v>
      </c>
      <c r="N568" s="23" t="n">
        <v>0</v>
      </c>
      <c r="O568" s="23" t="n">
        <f aca="false">K568+L568</f>
        <v>2244</v>
      </c>
      <c r="P568" s="23" t="n">
        <f aca="false">K568+L568+M568+N568</f>
        <v>2244</v>
      </c>
      <c r="Q568" s="23" t="n">
        <v>962</v>
      </c>
      <c r="R568" s="23" t="n">
        <v>2699</v>
      </c>
      <c r="S568" s="23" t="n">
        <v>1977</v>
      </c>
      <c r="T568" s="23" t="n">
        <v>1821</v>
      </c>
      <c r="U568" s="23" t="n">
        <f aca="false">IF(I568="delivery",O568-SUM(Q568+R568),IF(I568="PO",P568-SUM(Q568:R568)))</f>
        <v>-1417</v>
      </c>
      <c r="V568" s="43" t="n">
        <v>0.906</v>
      </c>
      <c r="W568" s="43" t="n">
        <v>0.906</v>
      </c>
      <c r="X568" s="43" t="n">
        <f aca="false">W568-V568</f>
        <v>0</v>
      </c>
      <c r="Y568" s="43"/>
      <c r="Z568" s="43"/>
      <c r="AA568" s="43"/>
      <c r="AB568" s="43"/>
      <c r="AC568" s="43" t="s">
        <v>10482</v>
      </c>
      <c r="AD568" s="43"/>
      <c r="AE568" s="43"/>
      <c r="AF568" s="43" t="s">
        <v>10568</v>
      </c>
      <c r="AG568" s="43" t="n">
        <v>0.906</v>
      </c>
      <c r="AH568" s="43" t="s">
        <v>11239</v>
      </c>
      <c r="AI568" s="63" t="n">
        <v>1000</v>
      </c>
      <c r="AJ568" s="63" t="n">
        <v>6</v>
      </c>
      <c r="AK568" s="43" t="s">
        <v>11240</v>
      </c>
      <c r="AL568" s="43" t="s">
        <v>1465</v>
      </c>
      <c r="AM568" s="43" t="s">
        <v>10571</v>
      </c>
      <c r="AN568" s="43" t="s">
        <v>10486</v>
      </c>
      <c r="AO568" s="43" t="s">
        <v>82</v>
      </c>
      <c r="AP568" s="23" t="s">
        <v>263</v>
      </c>
      <c r="BF568" s="23" t="s">
        <v>10498</v>
      </c>
      <c r="BG568" s="1" t="s">
        <v>183</v>
      </c>
    </row>
    <row r="569" s="23" customFormat="true" ht="12.75" hidden="true" customHeight="false" outlineLevel="0" collapsed="false">
      <c r="A569" s="23" t="s">
        <v>2857</v>
      </c>
      <c r="B569" s="23" t="s">
        <v>2858</v>
      </c>
      <c r="C569" s="40" t="s">
        <v>177</v>
      </c>
      <c r="D569" s="23" t="s">
        <v>82</v>
      </c>
      <c r="E569" s="23" t="s">
        <v>2859</v>
      </c>
      <c r="F569" s="23" t="s">
        <v>2860</v>
      </c>
      <c r="G569" s="23" t="n">
        <v>41</v>
      </c>
      <c r="H569" s="23" t="n">
        <v>1000</v>
      </c>
      <c r="I569" s="41" t="s">
        <v>188</v>
      </c>
      <c r="K569" s="23" t="n">
        <v>0</v>
      </c>
      <c r="L569" s="23" t="n">
        <v>2242</v>
      </c>
      <c r="M569" s="23" t="n">
        <v>0</v>
      </c>
      <c r="N569" s="23" t="n">
        <v>1000</v>
      </c>
      <c r="O569" s="23" t="n">
        <f aca="false">K569+L569</f>
        <v>2242</v>
      </c>
      <c r="P569" s="23" t="n">
        <f aca="false">K569+L569+M569+N569</f>
        <v>3242</v>
      </c>
      <c r="Q569" s="23" t="n">
        <v>962</v>
      </c>
      <c r="R569" s="23" t="n">
        <v>2699</v>
      </c>
      <c r="S569" s="23" t="n">
        <v>1977</v>
      </c>
      <c r="T569" s="23" t="n">
        <v>1821</v>
      </c>
      <c r="U569" s="23" t="n">
        <f aca="false">IF(I569="delivery",O569-SUM(Q569+R569),IF(I569="PO",P569-SUM(Q569:R569)))</f>
        <v>-419</v>
      </c>
      <c r="V569" s="43" t="n">
        <v>0.916</v>
      </c>
      <c r="W569" s="43" t="n">
        <v>0.916</v>
      </c>
      <c r="X569" s="43" t="n">
        <f aca="false">W569-V569</f>
        <v>0</v>
      </c>
      <c r="Y569" s="43"/>
      <c r="Z569" s="43"/>
      <c r="AA569" s="43"/>
      <c r="AB569" s="43"/>
      <c r="AC569" s="43" t="s">
        <v>10482</v>
      </c>
      <c r="AD569" s="43"/>
      <c r="AE569" s="43"/>
      <c r="AF569" s="43" t="s">
        <v>10568</v>
      </c>
      <c r="AG569" s="43" t="n">
        <v>0.916</v>
      </c>
      <c r="AH569" s="43" t="s">
        <v>11241</v>
      </c>
      <c r="AI569" s="63" t="n">
        <v>1000</v>
      </c>
      <c r="AJ569" s="63" t="n">
        <v>6</v>
      </c>
      <c r="AK569" s="43" t="s">
        <v>11242</v>
      </c>
      <c r="AL569" s="43" t="s">
        <v>1465</v>
      </c>
      <c r="AM569" s="43" t="s">
        <v>10571</v>
      </c>
      <c r="AN569" s="43" t="s">
        <v>10486</v>
      </c>
      <c r="AO569" s="43" t="s">
        <v>82</v>
      </c>
      <c r="AP569" s="23" t="s">
        <v>263</v>
      </c>
      <c r="BF569" s="23" t="s">
        <v>10498</v>
      </c>
      <c r="BG569" s="1" t="s">
        <v>183</v>
      </c>
    </row>
    <row r="570" s="23" customFormat="true" ht="12.75" hidden="true" customHeight="false" outlineLevel="0" collapsed="false">
      <c r="A570" s="23" t="s">
        <v>2861</v>
      </c>
      <c r="B570" s="23" t="s">
        <v>2862</v>
      </c>
      <c r="C570" s="40" t="s">
        <v>177</v>
      </c>
      <c r="D570" s="23" t="s">
        <v>82</v>
      </c>
      <c r="E570" s="23" t="s">
        <v>2863</v>
      </c>
      <c r="F570" s="23" t="s">
        <v>2864</v>
      </c>
      <c r="G570" s="23" t="n">
        <v>56</v>
      </c>
      <c r="H570" s="23" t="n">
        <v>3000</v>
      </c>
      <c r="I570" s="41" t="s">
        <v>188</v>
      </c>
      <c r="K570" s="23" t="n">
        <v>0</v>
      </c>
      <c r="L570" s="23" t="n">
        <v>4023</v>
      </c>
      <c r="M570" s="23" t="n">
        <v>0</v>
      </c>
      <c r="N570" s="23" t="n">
        <v>0</v>
      </c>
      <c r="O570" s="23" t="n">
        <f aca="false">K570+L570</f>
        <v>4023</v>
      </c>
      <c r="P570" s="23" t="n">
        <f aca="false">K570+L570+M570+N570</f>
        <v>4023</v>
      </c>
      <c r="Q570" s="23" t="n">
        <v>588</v>
      </c>
      <c r="R570" s="23" t="n">
        <v>2050</v>
      </c>
      <c r="S570" s="23" t="n">
        <v>1772</v>
      </c>
      <c r="T570" s="23" t="n">
        <v>1400</v>
      </c>
      <c r="U570" s="23" t="n">
        <f aca="false">IF(I570="delivery",O570-SUM(Q570+R570),IF(I570="PO",P570-SUM(Q570:R570)))</f>
        <v>1385</v>
      </c>
      <c r="V570" s="43" t="n">
        <v>1.35</v>
      </c>
      <c r="W570" s="43" t="n">
        <v>1.35</v>
      </c>
      <c r="X570" s="43" t="n">
        <f aca="false">W570-V570</f>
        <v>0</v>
      </c>
      <c r="Y570" s="43"/>
      <c r="Z570" s="43"/>
      <c r="AA570" s="43"/>
      <c r="AB570" s="43"/>
      <c r="AC570" s="43" t="s">
        <v>10482</v>
      </c>
      <c r="AD570" s="43"/>
      <c r="AE570" s="43"/>
      <c r="AF570" s="43" t="s">
        <v>10483</v>
      </c>
      <c r="AG570" s="43" t="n">
        <v>1.35</v>
      </c>
      <c r="AH570" s="43" t="s">
        <v>11243</v>
      </c>
      <c r="AI570" s="63" t="n">
        <v>3000</v>
      </c>
      <c r="AJ570" s="63" t="n">
        <v>9</v>
      </c>
      <c r="AK570" s="43" t="s">
        <v>2862</v>
      </c>
      <c r="AL570" s="43" t="s">
        <v>1465</v>
      </c>
      <c r="AM570" s="43" t="s">
        <v>10571</v>
      </c>
      <c r="AN570" s="43" t="s">
        <v>10486</v>
      </c>
      <c r="AO570" s="43" t="s">
        <v>82</v>
      </c>
      <c r="AP570" s="23" t="s">
        <v>263</v>
      </c>
      <c r="BF570" s="23" t="s">
        <v>10498</v>
      </c>
      <c r="BG570" s="1" t="s">
        <v>183</v>
      </c>
    </row>
    <row r="571" s="23" customFormat="true" ht="12.75" hidden="true" customHeight="false" outlineLevel="0" collapsed="false">
      <c r="A571" s="23" t="s">
        <v>2865</v>
      </c>
      <c r="B571" s="23" t="s">
        <v>2866</v>
      </c>
      <c r="C571" s="40" t="s">
        <v>177</v>
      </c>
      <c r="D571" s="23" t="s">
        <v>82</v>
      </c>
      <c r="E571" s="23" t="s">
        <v>2867</v>
      </c>
      <c r="F571" s="23" t="s">
        <v>2868</v>
      </c>
      <c r="G571" s="23" t="n">
        <v>41</v>
      </c>
      <c r="H571" s="23" t="n">
        <v>1000</v>
      </c>
      <c r="I571" s="41" t="s">
        <v>188</v>
      </c>
      <c r="K571" s="23" t="n">
        <v>0</v>
      </c>
      <c r="L571" s="23" t="n">
        <v>1758</v>
      </c>
      <c r="M571" s="23" t="n">
        <v>0</v>
      </c>
      <c r="N571" s="23" t="n">
        <v>0</v>
      </c>
      <c r="O571" s="23" t="n">
        <f aca="false">K571+L571</f>
        <v>1758</v>
      </c>
      <c r="P571" s="23" t="n">
        <f aca="false">K571+L571+M571+N571</f>
        <v>1758</v>
      </c>
      <c r="Q571" s="23" t="n">
        <v>90</v>
      </c>
      <c r="R571" s="23" t="n">
        <v>486</v>
      </c>
      <c r="S571" s="23" t="n">
        <v>264</v>
      </c>
      <c r="T571" s="23" t="n">
        <v>264</v>
      </c>
      <c r="U571" s="23" t="n">
        <f aca="false">IF(I571="delivery",O571-SUM(Q571+R571),IF(I571="PO",P571-SUM(Q571:R571)))</f>
        <v>1182</v>
      </c>
      <c r="V571" s="43" t="n">
        <v>0.475</v>
      </c>
      <c r="W571" s="43" t="n">
        <v>0.475</v>
      </c>
      <c r="X571" s="43" t="n">
        <f aca="false">W571-V571</f>
        <v>0</v>
      </c>
      <c r="Y571" s="43"/>
      <c r="Z571" s="43"/>
      <c r="AA571" s="43"/>
      <c r="AB571" s="43"/>
      <c r="AC571" s="43" t="s">
        <v>10482</v>
      </c>
      <c r="AD571" s="43"/>
      <c r="AE571" s="43"/>
      <c r="AF571" s="43" t="s">
        <v>10568</v>
      </c>
      <c r="AG571" s="43" t="n">
        <v>0.475</v>
      </c>
      <c r="AH571" s="43" t="s">
        <v>11244</v>
      </c>
      <c r="AI571" s="63" t="n">
        <v>1000</v>
      </c>
      <c r="AJ571" s="63" t="n">
        <v>6</v>
      </c>
      <c r="AK571" s="43" t="s">
        <v>11245</v>
      </c>
      <c r="AL571" s="43" t="s">
        <v>1465</v>
      </c>
      <c r="AM571" s="43" t="s">
        <v>10571</v>
      </c>
      <c r="AN571" s="43" t="s">
        <v>10486</v>
      </c>
      <c r="AO571" s="43" t="s">
        <v>82</v>
      </c>
      <c r="AP571" s="23" t="s">
        <v>263</v>
      </c>
      <c r="BF571" s="23" t="s">
        <v>10498</v>
      </c>
      <c r="BG571" s="1" t="s">
        <v>183</v>
      </c>
    </row>
    <row r="572" s="23" customFormat="true" ht="12.75" hidden="true" customHeight="false" outlineLevel="0" collapsed="false">
      <c r="A572" s="23" t="s">
        <v>2873</v>
      </c>
      <c r="B572" s="23" t="s">
        <v>2874</v>
      </c>
      <c r="C572" s="40" t="s">
        <v>177</v>
      </c>
      <c r="D572" s="23" t="s">
        <v>82</v>
      </c>
      <c r="E572" s="23" t="s">
        <v>2875</v>
      </c>
      <c r="F572" s="23" t="s">
        <v>2876</v>
      </c>
      <c r="G572" s="23" t="n">
        <v>56</v>
      </c>
      <c r="H572" s="23" t="n">
        <v>3000</v>
      </c>
      <c r="I572" s="41" t="s">
        <v>188</v>
      </c>
      <c r="K572" s="23" t="n">
        <v>0</v>
      </c>
      <c r="L572" s="23" t="n">
        <v>7200</v>
      </c>
      <c r="M572" s="23" t="n">
        <v>0</v>
      </c>
      <c r="N572" s="23" t="n">
        <v>0</v>
      </c>
      <c r="O572" s="23" t="n">
        <f aca="false">K572+L572</f>
        <v>7200</v>
      </c>
      <c r="P572" s="23" t="n">
        <f aca="false">K572+L572+M572+N572</f>
        <v>7200</v>
      </c>
      <c r="Q572" s="23" t="n">
        <v>2824</v>
      </c>
      <c r="R572" s="23" t="n">
        <v>10084</v>
      </c>
      <c r="S572" s="23" t="n">
        <v>8208</v>
      </c>
      <c r="T572" s="23" t="n">
        <v>7074</v>
      </c>
      <c r="U572" s="23" t="n">
        <f aca="false">IF(I572="delivery",O572-SUM(Q572+R572),IF(I572="PO",P572-SUM(Q572:R572)))</f>
        <v>-5708</v>
      </c>
      <c r="V572" s="43" t="n">
        <v>1.39</v>
      </c>
      <c r="W572" s="43" t="n">
        <v>1.39</v>
      </c>
      <c r="X572" s="43" t="n">
        <f aca="false">W572-V572</f>
        <v>0</v>
      </c>
      <c r="Y572" s="43"/>
      <c r="Z572" s="43"/>
      <c r="AA572" s="43" t="n">
        <v>1.39</v>
      </c>
      <c r="AB572" s="43"/>
      <c r="AC572" s="43" t="s">
        <v>10482</v>
      </c>
      <c r="AD572" s="43"/>
      <c r="AE572" s="43"/>
      <c r="AF572" s="43" t="s">
        <v>10483</v>
      </c>
      <c r="AG572" s="43" t="n">
        <v>1.39</v>
      </c>
      <c r="AH572" s="43" t="s">
        <v>11246</v>
      </c>
      <c r="AI572" s="63" t="n">
        <v>3000</v>
      </c>
      <c r="AJ572" s="63" t="n">
        <v>9</v>
      </c>
      <c r="AK572" s="43" t="s">
        <v>2874</v>
      </c>
      <c r="AL572" s="43" t="s">
        <v>1465</v>
      </c>
      <c r="AM572" s="43" t="s">
        <v>10571</v>
      </c>
      <c r="AN572" s="43" t="s">
        <v>10486</v>
      </c>
      <c r="AO572" s="43" t="s">
        <v>82</v>
      </c>
      <c r="AP572" s="23" t="s">
        <v>263</v>
      </c>
      <c r="BF572" s="23" t="s">
        <v>10498</v>
      </c>
      <c r="BG572" s="1" t="s">
        <v>183</v>
      </c>
    </row>
    <row r="573" s="23" customFormat="true" ht="12.75" hidden="true" customHeight="false" outlineLevel="0" collapsed="false">
      <c r="A573" s="23" t="s">
        <v>2877</v>
      </c>
      <c r="B573" s="23" t="s">
        <v>2878</v>
      </c>
      <c r="C573" s="40" t="s">
        <v>177</v>
      </c>
      <c r="D573" s="23" t="s">
        <v>82</v>
      </c>
      <c r="E573" s="23" t="s">
        <v>2879</v>
      </c>
      <c r="F573" s="23" t="s">
        <v>2880</v>
      </c>
      <c r="G573" s="23" t="n">
        <v>41</v>
      </c>
      <c r="H573" s="23" t="n">
        <v>5000</v>
      </c>
      <c r="I573" s="41" t="s">
        <v>188</v>
      </c>
      <c r="K573" s="23" t="n">
        <v>0</v>
      </c>
      <c r="L573" s="23" t="n">
        <v>12449</v>
      </c>
      <c r="M573" s="23" t="n">
        <v>0</v>
      </c>
      <c r="N573" s="23" t="n">
        <v>0</v>
      </c>
      <c r="O573" s="23" t="n">
        <f aca="false">K573+L573</f>
        <v>12449</v>
      </c>
      <c r="P573" s="23" t="n">
        <f aca="false">K573+L573+M573+N573</f>
        <v>12449</v>
      </c>
      <c r="Q573" s="23" t="n">
        <v>0</v>
      </c>
      <c r="R573" s="23" t="n">
        <v>0</v>
      </c>
      <c r="S573" s="23" t="n">
        <v>0</v>
      </c>
      <c r="T573" s="23" t="n">
        <v>0</v>
      </c>
      <c r="U573" s="23" t="n">
        <f aca="false">IF(I573="delivery",O573-SUM(Q573+R573),IF(I573="PO",P573-SUM(Q573:R573)))</f>
        <v>12449</v>
      </c>
      <c r="V573" s="43" t="n">
        <v>0.535</v>
      </c>
      <c r="W573" s="43" t="n">
        <v>0.535</v>
      </c>
      <c r="X573" s="43" t="n">
        <f aca="false">W573-V573</f>
        <v>0</v>
      </c>
      <c r="Y573" s="43"/>
      <c r="Z573" s="43"/>
      <c r="AA573" s="43"/>
      <c r="AB573" s="43"/>
      <c r="AC573" s="43" t="s">
        <v>10482</v>
      </c>
      <c r="AD573" s="43"/>
      <c r="AE573" s="43"/>
      <c r="AF573" s="43" t="s">
        <v>10568</v>
      </c>
      <c r="AG573" s="43" t="n">
        <v>0.535</v>
      </c>
      <c r="AH573" s="43" t="s">
        <v>11247</v>
      </c>
      <c r="AI573" s="63" t="n">
        <v>5000</v>
      </c>
      <c r="AJ573" s="63" t="n">
        <v>6</v>
      </c>
      <c r="AK573" s="43" t="s">
        <v>11248</v>
      </c>
      <c r="AL573" s="43" t="s">
        <v>1465</v>
      </c>
      <c r="AM573" s="43" t="s">
        <v>10571</v>
      </c>
      <c r="AN573" s="43" t="s">
        <v>10486</v>
      </c>
      <c r="AO573" s="43" t="s">
        <v>82</v>
      </c>
      <c r="AP573" s="23" t="s">
        <v>263</v>
      </c>
      <c r="BF573" s="23" t="s">
        <v>10498</v>
      </c>
      <c r="BG573" s="1" t="s">
        <v>183</v>
      </c>
    </row>
    <row r="574" s="23" customFormat="true" ht="12.75" hidden="true" customHeight="false" outlineLevel="0" collapsed="false">
      <c r="A574" s="23" t="s">
        <v>2881</v>
      </c>
      <c r="B574" s="23" t="s">
        <v>2882</v>
      </c>
      <c r="C574" s="40" t="s">
        <v>177</v>
      </c>
      <c r="D574" s="23" t="s">
        <v>82</v>
      </c>
      <c r="E574" s="23" t="s">
        <v>2883</v>
      </c>
      <c r="F574" s="23" t="s">
        <v>2884</v>
      </c>
      <c r="G574" s="23" t="n">
        <v>36</v>
      </c>
      <c r="H574" s="23" t="n">
        <v>1000</v>
      </c>
      <c r="I574" s="41" t="s">
        <v>188</v>
      </c>
      <c r="K574" s="23" t="n">
        <v>0</v>
      </c>
      <c r="L574" s="23" t="n">
        <v>0</v>
      </c>
      <c r="M574" s="23" t="n">
        <v>0</v>
      </c>
      <c r="N574" s="23" t="n">
        <v>0</v>
      </c>
      <c r="O574" s="23" t="n">
        <f aca="false">K574+L574</f>
        <v>0</v>
      </c>
      <c r="P574" s="23" t="n">
        <f aca="false">K574+L574+M574+N574</f>
        <v>0</v>
      </c>
      <c r="Q574" s="23" t="n">
        <v>0</v>
      </c>
      <c r="R574" s="23" t="n">
        <v>27</v>
      </c>
      <c r="S574" s="23" t="n">
        <v>664</v>
      </c>
      <c r="T574" s="23" t="n">
        <v>312</v>
      </c>
      <c r="U574" s="23" t="n">
        <f aca="false">IF(I574="delivery",O574-SUM(Q574+R574),IF(I574="PO",P574-SUM(Q574:R574)))</f>
        <v>-27</v>
      </c>
      <c r="V574" s="43" t="n">
        <v>0.2299</v>
      </c>
      <c r="W574" s="43" t="n">
        <v>0.2299</v>
      </c>
      <c r="X574" s="43" t="n">
        <f aca="false">W574-V574</f>
        <v>0</v>
      </c>
      <c r="Y574" s="43"/>
      <c r="Z574" s="43"/>
      <c r="AA574" s="43"/>
      <c r="AB574" s="43"/>
      <c r="AC574" s="43" t="s">
        <v>10482</v>
      </c>
      <c r="AD574" s="43"/>
      <c r="AE574" s="43"/>
      <c r="AF574" s="43" t="s">
        <v>10483</v>
      </c>
      <c r="AG574" s="43" t="n">
        <v>0.2299</v>
      </c>
      <c r="AH574" s="43" t="s">
        <v>11249</v>
      </c>
      <c r="AI574" s="63" t="n">
        <v>1000</v>
      </c>
      <c r="AJ574" s="63" t="n">
        <v>6</v>
      </c>
      <c r="AK574" s="43" t="s">
        <v>2882</v>
      </c>
      <c r="AL574" s="43" t="s">
        <v>1465</v>
      </c>
      <c r="AM574" s="43" t="s">
        <v>10571</v>
      </c>
      <c r="AN574" s="43" t="s">
        <v>10486</v>
      </c>
      <c r="AO574" s="43" t="s">
        <v>82</v>
      </c>
      <c r="AP574" s="23" t="s">
        <v>263</v>
      </c>
      <c r="BF574" s="23" t="s">
        <v>719</v>
      </c>
      <c r="BG574" s="1" t="s">
        <v>183</v>
      </c>
    </row>
    <row r="575" s="23" customFormat="true" ht="12.75" hidden="true" customHeight="false" outlineLevel="0" collapsed="false">
      <c r="A575" s="23" t="s">
        <v>2885</v>
      </c>
      <c r="B575" s="23" t="s">
        <v>2886</v>
      </c>
      <c r="C575" s="40" t="s">
        <v>177</v>
      </c>
      <c r="D575" s="23" t="s">
        <v>82</v>
      </c>
      <c r="E575" s="23" t="s">
        <v>2887</v>
      </c>
      <c r="F575" s="23" t="s">
        <v>2888</v>
      </c>
      <c r="G575" s="23" t="n">
        <v>43</v>
      </c>
      <c r="H575" s="23" t="n">
        <v>1000</v>
      </c>
      <c r="I575" s="41" t="s">
        <v>188</v>
      </c>
      <c r="K575" s="23" t="n">
        <v>0</v>
      </c>
      <c r="L575" s="23" t="n">
        <v>3984</v>
      </c>
      <c r="M575" s="23" t="n">
        <v>0</v>
      </c>
      <c r="N575" s="23" t="n">
        <v>0</v>
      </c>
      <c r="O575" s="23" t="n">
        <f aca="false">K575+L575</f>
        <v>3984</v>
      </c>
      <c r="P575" s="23" t="n">
        <f aca="false">K575+L575+M575+N575</f>
        <v>3984</v>
      </c>
      <c r="Q575" s="23" t="n">
        <v>2268</v>
      </c>
      <c r="R575" s="23" t="n">
        <v>1750</v>
      </c>
      <c r="S575" s="23" t="n">
        <v>1850</v>
      </c>
      <c r="T575" s="23" t="n">
        <v>2420</v>
      </c>
      <c r="U575" s="23" t="n">
        <f aca="false">IF(I575="delivery",O575-SUM(Q575+R575),IF(I575="PO",P575-SUM(Q575:R575)))</f>
        <v>-34</v>
      </c>
      <c r="V575" s="43" t="n">
        <v>0.489</v>
      </c>
      <c r="W575" s="43" t="n">
        <v>0.489</v>
      </c>
      <c r="X575" s="43" t="n">
        <f aca="false">W575-V575</f>
        <v>0</v>
      </c>
      <c r="Y575" s="43"/>
      <c r="Z575" s="43"/>
      <c r="AA575" s="43" t="n">
        <v>0.1917</v>
      </c>
      <c r="AB575" s="43"/>
      <c r="AC575" s="43" t="s">
        <v>10482</v>
      </c>
      <c r="AD575" s="43"/>
      <c r="AE575" s="43"/>
      <c r="AF575" s="43" t="s">
        <v>10568</v>
      </c>
      <c r="AG575" s="43" t="n">
        <v>0.489</v>
      </c>
      <c r="AH575" s="43" t="s">
        <v>11250</v>
      </c>
      <c r="AI575" s="63" t="n">
        <v>1000</v>
      </c>
      <c r="AJ575" s="63" t="n">
        <v>6</v>
      </c>
      <c r="AK575" s="43" t="s">
        <v>11251</v>
      </c>
      <c r="AL575" s="43" t="s">
        <v>1465</v>
      </c>
      <c r="AM575" s="43" t="s">
        <v>11252</v>
      </c>
      <c r="AN575" s="43" t="s">
        <v>10486</v>
      </c>
      <c r="AO575" s="43" t="s">
        <v>82</v>
      </c>
      <c r="AP575" s="23" t="s">
        <v>263</v>
      </c>
      <c r="BF575" s="23" t="s">
        <v>412</v>
      </c>
      <c r="BG575" s="1" t="s">
        <v>183</v>
      </c>
    </row>
    <row r="576" s="52" customFormat="true" ht="12.75" hidden="true" customHeight="false" outlineLevel="0" collapsed="false">
      <c r="A576" s="23" t="s">
        <v>2896</v>
      </c>
      <c r="B576" s="23" t="s">
        <v>2897</v>
      </c>
      <c r="C576" s="40" t="s">
        <v>177</v>
      </c>
      <c r="D576" s="23" t="s">
        <v>82</v>
      </c>
      <c r="E576" s="23" t="s">
        <v>2891</v>
      </c>
      <c r="F576" s="23" t="s">
        <v>2898</v>
      </c>
      <c r="G576" s="23" t="n">
        <v>41</v>
      </c>
      <c r="H576" s="23" t="n">
        <v>250</v>
      </c>
      <c r="I576" s="41" t="s">
        <v>188</v>
      </c>
      <c r="J576" s="23"/>
      <c r="K576" s="23" t="n">
        <v>0</v>
      </c>
      <c r="L576" s="23" t="n">
        <v>0</v>
      </c>
      <c r="M576" s="23" t="n">
        <v>0</v>
      </c>
      <c r="N576" s="23" t="n">
        <v>0</v>
      </c>
      <c r="O576" s="23" t="n">
        <f aca="false">K576+L576</f>
        <v>0</v>
      </c>
      <c r="P576" s="23" t="n">
        <f aca="false">K576+L576+M576+N576</f>
        <v>0</v>
      </c>
      <c r="Q576" s="23" t="n">
        <v>45</v>
      </c>
      <c r="R576" s="23" t="n">
        <v>243</v>
      </c>
      <c r="S576" s="23" t="n">
        <v>132</v>
      </c>
      <c r="T576" s="23" t="n">
        <v>132</v>
      </c>
      <c r="U576" s="23" t="n">
        <f aca="false">IF(I576="delivery",O576-SUM(Q576+R576),IF(I576="PO",P576-SUM(Q576:R576)))</f>
        <v>-288</v>
      </c>
      <c r="V576" s="43" t="n">
        <v>6.03</v>
      </c>
      <c r="W576" s="43" t="n">
        <v>6.32</v>
      </c>
      <c r="X576" s="43" t="n">
        <f aca="false">W576-V576</f>
        <v>0.29</v>
      </c>
      <c r="Y576" s="43"/>
      <c r="Z576" s="43"/>
      <c r="AA576" s="43"/>
      <c r="AB576" s="43"/>
      <c r="AC576" s="43" t="s">
        <v>10482</v>
      </c>
      <c r="AD576" s="43"/>
      <c r="AE576" s="43"/>
      <c r="AF576" s="43"/>
      <c r="AG576" s="43" t="n">
        <v>6.32</v>
      </c>
      <c r="AH576" s="43" t="s">
        <v>11253</v>
      </c>
      <c r="AI576" s="63" t="s">
        <v>10793</v>
      </c>
      <c r="AJ576" s="63" t="s">
        <v>10580</v>
      </c>
      <c r="AK576" s="43"/>
      <c r="AL576" s="43"/>
      <c r="AM576" s="43"/>
      <c r="AN576" s="43" t="s">
        <v>10486</v>
      </c>
      <c r="AO576" s="43" t="s">
        <v>82</v>
      </c>
      <c r="AP576" s="23" t="s">
        <v>189</v>
      </c>
      <c r="AQ576" s="23"/>
      <c r="AR576" s="23"/>
      <c r="AS576" s="23"/>
      <c r="AT576" s="23"/>
      <c r="AU576" s="23"/>
      <c r="AV576" s="23"/>
      <c r="AW576" s="23"/>
      <c r="AX576" s="23"/>
      <c r="AY576" s="23"/>
      <c r="AZ576" s="23"/>
      <c r="BA576" s="23"/>
      <c r="BB576" s="23"/>
      <c r="BC576" s="23"/>
      <c r="BD576" s="23"/>
      <c r="BE576" s="23"/>
      <c r="BF576" s="23" t="s">
        <v>10498</v>
      </c>
      <c r="BG576" s="1" t="s">
        <v>183</v>
      </c>
      <c r="BH576" s="23"/>
      <c r="BI576" s="23"/>
    </row>
    <row r="577" s="23" customFormat="true" ht="12.75" hidden="true" customHeight="false" outlineLevel="0" collapsed="false">
      <c r="A577" s="23" t="s">
        <v>2899</v>
      </c>
      <c r="B577" s="23" t="s">
        <v>2900</v>
      </c>
      <c r="C577" s="40" t="s">
        <v>177</v>
      </c>
      <c r="D577" s="23" t="s">
        <v>82</v>
      </c>
      <c r="E577" s="23" t="s">
        <v>2901</v>
      </c>
      <c r="F577" s="23" t="s">
        <v>2902</v>
      </c>
      <c r="G577" s="23" t="n">
        <v>41</v>
      </c>
      <c r="H577" s="23" t="n">
        <v>1000</v>
      </c>
      <c r="I577" s="41" t="s">
        <v>188</v>
      </c>
      <c r="K577" s="23" t="n">
        <v>0</v>
      </c>
      <c r="L577" s="23" t="n">
        <v>3197</v>
      </c>
      <c r="M577" s="23" t="n">
        <v>0</v>
      </c>
      <c r="N577" s="23" t="n">
        <v>0</v>
      </c>
      <c r="O577" s="23" t="n">
        <f aca="false">K577+L577</f>
        <v>3197</v>
      </c>
      <c r="P577" s="23" t="n">
        <f aca="false">K577+L577+M577+N577</f>
        <v>3197</v>
      </c>
      <c r="Q577" s="23" t="n">
        <v>1052</v>
      </c>
      <c r="R577" s="23" t="n">
        <v>4020</v>
      </c>
      <c r="S577" s="23" t="n">
        <v>5371</v>
      </c>
      <c r="T577" s="23" t="n">
        <v>5247</v>
      </c>
      <c r="U577" s="23" t="n">
        <f aca="false">IF(I577="delivery",O577-SUM(Q577+R577),IF(I577="PO",P577-SUM(Q577:R577)))</f>
        <v>-1875</v>
      </c>
      <c r="V577" s="43" t="n">
        <v>1.352</v>
      </c>
      <c r="W577" s="43" t="n">
        <v>1.352</v>
      </c>
      <c r="X577" s="43" t="n">
        <f aca="false">W577-V577</f>
        <v>0</v>
      </c>
      <c r="Y577" s="43"/>
      <c r="Z577" s="43"/>
      <c r="AA577" s="43" t="n">
        <v>1.352</v>
      </c>
      <c r="AB577" s="43"/>
      <c r="AC577" s="43" t="s">
        <v>10482</v>
      </c>
      <c r="AD577" s="43"/>
      <c r="AE577" s="43"/>
      <c r="AF577" s="43" t="s">
        <v>10568</v>
      </c>
      <c r="AG577" s="43" t="n">
        <v>1.352</v>
      </c>
      <c r="AH577" s="43" t="s">
        <v>11254</v>
      </c>
      <c r="AI577" s="63" t="n">
        <v>1000</v>
      </c>
      <c r="AJ577" s="63" t="n">
        <v>6</v>
      </c>
      <c r="AK577" s="43" t="s">
        <v>11255</v>
      </c>
      <c r="AL577" s="43" t="s">
        <v>1465</v>
      </c>
      <c r="AM577" s="43" t="s">
        <v>10571</v>
      </c>
      <c r="AN577" s="43" t="s">
        <v>10486</v>
      </c>
      <c r="AO577" s="43" t="s">
        <v>82</v>
      </c>
      <c r="AP577" s="23" t="s">
        <v>263</v>
      </c>
      <c r="BF577" s="23" t="s">
        <v>10498</v>
      </c>
      <c r="BG577" s="1" t="s">
        <v>183</v>
      </c>
    </row>
    <row r="578" s="23" customFormat="true" ht="12.75" hidden="true" customHeight="false" outlineLevel="0" collapsed="false">
      <c r="A578" s="23" t="s">
        <v>2903</v>
      </c>
      <c r="B578" s="23" t="s">
        <v>2904</v>
      </c>
      <c r="C578" s="40" t="s">
        <v>177</v>
      </c>
      <c r="D578" s="23" t="s">
        <v>82</v>
      </c>
      <c r="E578" s="23" t="s">
        <v>2905</v>
      </c>
      <c r="F578" s="23" t="s">
        <v>2906</v>
      </c>
      <c r="G578" s="23" t="n">
        <v>51</v>
      </c>
      <c r="H578" s="23" t="n">
        <v>100</v>
      </c>
      <c r="I578" s="41" t="s">
        <v>188</v>
      </c>
      <c r="K578" s="23" t="n">
        <v>0</v>
      </c>
      <c r="L578" s="23" t="n">
        <v>0</v>
      </c>
      <c r="M578" s="23" t="n">
        <v>0</v>
      </c>
      <c r="N578" s="23" t="n">
        <v>0</v>
      </c>
      <c r="O578" s="23" t="n">
        <f aca="false">K578+L578</f>
        <v>0</v>
      </c>
      <c r="P578" s="23" t="n">
        <f aca="false">K578+L578+M578+N578</f>
        <v>0</v>
      </c>
      <c r="Q578" s="23" t="n">
        <v>0</v>
      </c>
      <c r="R578" s="23" t="n">
        <v>44</v>
      </c>
      <c r="S578" s="23" t="n">
        <v>142</v>
      </c>
      <c r="T578" s="23" t="n">
        <v>798</v>
      </c>
      <c r="U578" s="23" t="n">
        <f aca="false">IF(I578="delivery",O578-SUM(Q578+R578),IF(I578="PO",P578-SUM(Q578:R578)))</f>
        <v>-44</v>
      </c>
      <c r="V578" s="43" t="n">
        <v>1.25</v>
      </c>
      <c r="W578" s="43" t="n">
        <v>1.25</v>
      </c>
      <c r="X578" s="43" t="n">
        <f aca="false">W578-V578</f>
        <v>0</v>
      </c>
      <c r="Y578" s="43"/>
      <c r="Z578" s="43"/>
      <c r="AA578" s="43"/>
      <c r="AB578" s="43"/>
      <c r="AC578" s="43" t="s">
        <v>10482</v>
      </c>
      <c r="AD578" s="43"/>
      <c r="AE578" s="43"/>
      <c r="AF578" s="43"/>
      <c r="AG578" s="43" t="n">
        <v>1.25</v>
      </c>
      <c r="AH578" s="43" t="s">
        <v>11256</v>
      </c>
      <c r="AI578" s="63" t="n">
        <v>100</v>
      </c>
      <c r="AJ578" s="63" t="n">
        <v>8</v>
      </c>
      <c r="AK578" s="43"/>
      <c r="AL578" s="43"/>
      <c r="AM578" s="43"/>
      <c r="AN578" s="43" t="s">
        <v>10486</v>
      </c>
      <c r="AO578" s="43" t="s">
        <v>82</v>
      </c>
      <c r="AP578" s="23" t="s">
        <v>189</v>
      </c>
      <c r="BF578" s="23" t="s">
        <v>10498</v>
      </c>
      <c r="BG578" s="1" t="s">
        <v>183</v>
      </c>
    </row>
    <row r="579" s="23" customFormat="true" ht="12.75" hidden="true" customHeight="false" outlineLevel="0" collapsed="false">
      <c r="A579" s="23" t="s">
        <v>2907</v>
      </c>
      <c r="B579" s="23" t="s">
        <v>2908</v>
      </c>
      <c r="C579" s="40" t="s">
        <v>177</v>
      </c>
      <c r="D579" s="23" t="s">
        <v>82</v>
      </c>
      <c r="E579" s="23" t="s">
        <v>2909</v>
      </c>
      <c r="F579" s="23" t="s">
        <v>2910</v>
      </c>
      <c r="G579" s="23" t="n">
        <v>41</v>
      </c>
      <c r="H579" s="23" t="n">
        <v>2000</v>
      </c>
      <c r="I579" s="41" t="s">
        <v>188</v>
      </c>
      <c r="K579" s="23" t="n">
        <v>0</v>
      </c>
      <c r="L579" s="23" t="n">
        <v>4359</v>
      </c>
      <c r="M579" s="23" t="n">
        <v>2565</v>
      </c>
      <c r="N579" s="23" t="n">
        <v>0</v>
      </c>
      <c r="O579" s="23" t="n">
        <f aca="false">K579+L579</f>
        <v>4359</v>
      </c>
      <c r="P579" s="23" t="n">
        <f aca="false">K579+L579+M579+N579</f>
        <v>6924</v>
      </c>
      <c r="Q579" s="23" t="n">
        <v>8036</v>
      </c>
      <c r="R579" s="23" t="n">
        <v>4016</v>
      </c>
      <c r="S579" s="23" t="n">
        <v>2572</v>
      </c>
      <c r="T579" s="23" t="n">
        <v>2372</v>
      </c>
      <c r="U579" s="23" t="n">
        <f aca="false">IF(I579="delivery",O579-SUM(Q579+R579),IF(I579="PO",P579-SUM(Q579:R579)))</f>
        <v>-5128</v>
      </c>
      <c r="V579" s="43" t="n">
        <v>0.106</v>
      </c>
      <c r="W579" s="43" t="n">
        <v>0.106</v>
      </c>
      <c r="X579" s="43" t="n">
        <f aca="false">W579-V579</f>
        <v>0</v>
      </c>
      <c r="Y579" s="43"/>
      <c r="Z579" s="43"/>
      <c r="AA579" s="43" t="n">
        <v>0.14867</v>
      </c>
      <c r="AB579" s="43"/>
      <c r="AC579" s="43" t="s">
        <v>10482</v>
      </c>
      <c r="AD579" s="43"/>
      <c r="AE579" s="43"/>
      <c r="AF579" s="43" t="s">
        <v>10483</v>
      </c>
      <c r="AG579" s="43" t="n">
        <v>0.106</v>
      </c>
      <c r="AH579" s="43" t="s">
        <v>11257</v>
      </c>
      <c r="AI579" s="63" t="n">
        <v>2000</v>
      </c>
      <c r="AJ579" s="63" t="n">
        <v>6</v>
      </c>
      <c r="AK579" s="43" t="s">
        <v>11258</v>
      </c>
      <c r="AL579" s="43" t="s">
        <v>1465</v>
      </c>
      <c r="AM579" s="43" t="s">
        <v>10571</v>
      </c>
      <c r="AN579" s="43" t="s">
        <v>10486</v>
      </c>
      <c r="AO579" s="43" t="s">
        <v>82</v>
      </c>
      <c r="AP579" s="23" t="s">
        <v>263</v>
      </c>
      <c r="BF579" s="23" t="s">
        <v>10498</v>
      </c>
      <c r="BG579" s="1" t="s">
        <v>183</v>
      </c>
    </row>
    <row r="580" s="23" customFormat="true" ht="12.75" hidden="true" customHeight="false" outlineLevel="0" collapsed="false">
      <c r="A580" s="23" t="s">
        <v>2911</v>
      </c>
      <c r="B580" s="23" t="s">
        <v>2912</v>
      </c>
      <c r="C580" s="40" t="s">
        <v>177</v>
      </c>
      <c r="D580" s="23" t="s">
        <v>82</v>
      </c>
      <c r="E580" s="23" t="s">
        <v>2913</v>
      </c>
      <c r="F580" s="23" t="s">
        <v>2914</v>
      </c>
      <c r="G580" s="23" t="n">
        <v>41</v>
      </c>
      <c r="H580" s="23" t="n">
        <v>1000</v>
      </c>
      <c r="I580" s="41" t="s">
        <v>188</v>
      </c>
      <c r="K580" s="23" t="n">
        <v>0</v>
      </c>
      <c r="L580" s="23" t="n">
        <v>1000</v>
      </c>
      <c r="M580" s="23" t="n">
        <v>0</v>
      </c>
      <c r="N580" s="23" t="n">
        <v>0</v>
      </c>
      <c r="O580" s="23" t="n">
        <f aca="false">K580+L580</f>
        <v>1000</v>
      </c>
      <c r="P580" s="23" t="n">
        <f aca="false">K580+L580+M580+N580</f>
        <v>1000</v>
      </c>
      <c r="Q580" s="23" t="n">
        <v>130</v>
      </c>
      <c r="R580" s="23" t="n">
        <v>1436</v>
      </c>
      <c r="S580" s="23" t="n">
        <v>989</v>
      </c>
      <c r="T580" s="23" t="n">
        <v>992</v>
      </c>
      <c r="U580" s="23" t="n">
        <f aca="false">IF(I580="delivery",O580-SUM(Q580+R580),IF(I580="PO",P580-SUM(Q580:R580)))</f>
        <v>-566</v>
      </c>
      <c r="V580" s="43" t="n">
        <v>0.3156</v>
      </c>
      <c r="W580" s="43" t="n">
        <v>0.3156</v>
      </c>
      <c r="X580" s="43" t="n">
        <f aca="false">W580-V580</f>
        <v>0</v>
      </c>
      <c r="Y580" s="43"/>
      <c r="Z580" s="43"/>
      <c r="AA580" s="43"/>
      <c r="AB580" s="43"/>
      <c r="AC580" s="43" t="s">
        <v>10482</v>
      </c>
      <c r="AD580" s="43"/>
      <c r="AE580" s="43"/>
      <c r="AF580" s="43" t="s">
        <v>10483</v>
      </c>
      <c r="AG580" s="43" t="n">
        <v>0.3156</v>
      </c>
      <c r="AH580" s="43" t="s">
        <v>11259</v>
      </c>
      <c r="AI580" s="63" t="n">
        <v>1000</v>
      </c>
      <c r="AJ580" s="63" t="n">
        <v>6</v>
      </c>
      <c r="AK580" s="43" t="s">
        <v>2912</v>
      </c>
      <c r="AL580" s="43" t="s">
        <v>1465</v>
      </c>
      <c r="AM580" s="43" t="s">
        <v>10571</v>
      </c>
      <c r="AN580" s="43" t="s">
        <v>10486</v>
      </c>
      <c r="AO580" s="43" t="s">
        <v>82</v>
      </c>
      <c r="AP580" s="23" t="s">
        <v>263</v>
      </c>
      <c r="BF580" s="23" t="s">
        <v>10498</v>
      </c>
      <c r="BG580" s="1" t="s">
        <v>183</v>
      </c>
    </row>
    <row r="581" s="23" customFormat="true" ht="12.75" hidden="true" customHeight="false" outlineLevel="0" collapsed="false">
      <c r="A581" s="23" t="s">
        <v>2915</v>
      </c>
      <c r="B581" s="23" t="s">
        <v>2916</v>
      </c>
      <c r="C581" s="40" t="s">
        <v>177</v>
      </c>
      <c r="D581" s="23" t="s">
        <v>82</v>
      </c>
      <c r="E581" s="23" t="s">
        <v>2917</v>
      </c>
      <c r="F581" s="23" t="s">
        <v>2918</v>
      </c>
      <c r="G581" s="23" t="n">
        <v>41</v>
      </c>
      <c r="H581" s="23" t="n">
        <v>1000</v>
      </c>
      <c r="I581" s="41" t="s">
        <v>188</v>
      </c>
      <c r="K581" s="23" t="n">
        <v>0</v>
      </c>
      <c r="L581" s="23" t="n">
        <v>0</v>
      </c>
      <c r="M581" s="23" t="n">
        <v>0</v>
      </c>
      <c r="N581" s="23" t="n">
        <v>0</v>
      </c>
      <c r="O581" s="23" t="n">
        <f aca="false">K581+L581</f>
        <v>0</v>
      </c>
      <c r="P581" s="23" t="n">
        <f aca="false">K581+L581+M581+N581</f>
        <v>0</v>
      </c>
      <c r="Q581" s="23" t="n">
        <v>0</v>
      </c>
      <c r="R581" s="23" t="n">
        <v>22</v>
      </c>
      <c r="S581" s="23" t="n">
        <v>71</v>
      </c>
      <c r="T581" s="23" t="n">
        <v>399</v>
      </c>
      <c r="U581" s="23" t="n">
        <f aca="false">IF(I581="delivery",O581-SUM(Q581+R581),IF(I581="PO",P581-SUM(Q581:R581)))</f>
        <v>-22</v>
      </c>
      <c r="V581" s="43" t="n">
        <v>1.358</v>
      </c>
      <c r="W581" s="43" t="n">
        <v>1.358</v>
      </c>
      <c r="X581" s="43" t="n">
        <f aca="false">W581-V581</f>
        <v>0</v>
      </c>
      <c r="Y581" s="43"/>
      <c r="Z581" s="43"/>
      <c r="AA581" s="43"/>
      <c r="AB581" s="43"/>
      <c r="AC581" s="43" t="s">
        <v>10482</v>
      </c>
      <c r="AD581" s="43"/>
      <c r="AE581" s="43"/>
      <c r="AF581" s="43" t="s">
        <v>10568</v>
      </c>
      <c r="AG581" s="43" t="n">
        <v>1.358</v>
      </c>
      <c r="AH581" s="43" t="s">
        <v>11260</v>
      </c>
      <c r="AI581" s="63" t="n">
        <v>1000</v>
      </c>
      <c r="AJ581" s="63" t="n">
        <v>6</v>
      </c>
      <c r="AK581" s="43" t="s">
        <v>11261</v>
      </c>
      <c r="AL581" s="43" t="s">
        <v>1465</v>
      </c>
      <c r="AM581" s="43" t="s">
        <v>10571</v>
      </c>
      <c r="AN581" s="43" t="s">
        <v>10486</v>
      </c>
      <c r="AO581" s="43" t="s">
        <v>82</v>
      </c>
      <c r="AP581" s="23" t="s">
        <v>263</v>
      </c>
      <c r="BF581" s="23" t="s">
        <v>10498</v>
      </c>
      <c r="BG581" s="1" t="s">
        <v>183</v>
      </c>
    </row>
    <row r="582" s="23" customFormat="true" ht="12.75" hidden="true" customHeight="false" outlineLevel="0" collapsed="false">
      <c r="A582" s="23" t="s">
        <v>2919</v>
      </c>
      <c r="B582" s="23" t="s">
        <v>2920</v>
      </c>
      <c r="C582" s="40" t="s">
        <v>177</v>
      </c>
      <c r="D582" s="23" t="s">
        <v>82</v>
      </c>
      <c r="E582" s="23" t="s">
        <v>2921</v>
      </c>
      <c r="F582" s="23" t="s">
        <v>2922</v>
      </c>
      <c r="G582" s="23" t="n">
        <v>41</v>
      </c>
      <c r="H582" s="23" t="n">
        <v>1000</v>
      </c>
      <c r="I582" s="41" t="s">
        <v>188</v>
      </c>
      <c r="K582" s="23" t="n">
        <v>0</v>
      </c>
      <c r="L582" s="23" t="n">
        <v>1000</v>
      </c>
      <c r="M582" s="23" t="n">
        <v>0</v>
      </c>
      <c r="N582" s="23" t="n">
        <v>0</v>
      </c>
      <c r="O582" s="23" t="n">
        <f aca="false">K582+L582</f>
        <v>1000</v>
      </c>
      <c r="P582" s="23" t="n">
        <f aca="false">K582+L582+M582+N582</f>
        <v>1000</v>
      </c>
      <c r="Q582" s="23" t="n">
        <v>130</v>
      </c>
      <c r="R582" s="23" t="n">
        <v>1463</v>
      </c>
      <c r="S582" s="23" t="n">
        <v>1653</v>
      </c>
      <c r="T582" s="23" t="n">
        <v>1304</v>
      </c>
      <c r="U582" s="23" t="n">
        <f aca="false">IF(I582="delivery",O582-SUM(Q582+R582),IF(I582="PO",P582-SUM(Q582:R582)))</f>
        <v>-593</v>
      </c>
      <c r="V582" s="43" t="n">
        <v>0.3321</v>
      </c>
      <c r="W582" s="43" t="n">
        <v>0.3321</v>
      </c>
      <c r="X582" s="43" t="n">
        <f aca="false">W582-V582</f>
        <v>0</v>
      </c>
      <c r="Y582" s="43"/>
      <c r="Z582" s="43"/>
      <c r="AA582" s="43"/>
      <c r="AB582" s="43"/>
      <c r="AC582" s="43" t="s">
        <v>10482</v>
      </c>
      <c r="AD582" s="43"/>
      <c r="AE582" s="43"/>
      <c r="AF582" s="43" t="s">
        <v>10483</v>
      </c>
      <c r="AG582" s="43" t="n">
        <v>0.3321</v>
      </c>
      <c r="AH582" s="43" t="s">
        <v>11262</v>
      </c>
      <c r="AI582" s="63" t="n">
        <v>1000</v>
      </c>
      <c r="AJ582" s="63" t="n">
        <v>6</v>
      </c>
      <c r="AK582" s="43" t="s">
        <v>2920</v>
      </c>
      <c r="AL582" s="43" t="s">
        <v>1465</v>
      </c>
      <c r="AM582" s="43" t="s">
        <v>10571</v>
      </c>
      <c r="AN582" s="43" t="s">
        <v>10486</v>
      </c>
      <c r="AO582" s="43" t="s">
        <v>82</v>
      </c>
      <c r="AP582" s="23" t="s">
        <v>263</v>
      </c>
      <c r="BF582" s="23" t="s">
        <v>10498</v>
      </c>
      <c r="BG582" s="1" t="s">
        <v>183</v>
      </c>
    </row>
    <row r="583" s="23" customFormat="true" ht="12.75" hidden="true" customHeight="false" outlineLevel="0" collapsed="false">
      <c r="A583" s="23" t="s">
        <v>2923</v>
      </c>
      <c r="B583" s="23" t="s">
        <v>2924</v>
      </c>
      <c r="C583" s="40" t="s">
        <v>177</v>
      </c>
      <c r="D583" s="23" t="s">
        <v>82</v>
      </c>
      <c r="E583" s="23" t="s">
        <v>2925</v>
      </c>
      <c r="F583" s="23" t="s">
        <v>2926</v>
      </c>
      <c r="G583" s="23" t="n">
        <v>41</v>
      </c>
      <c r="H583" s="23" t="n">
        <v>1000</v>
      </c>
      <c r="I583" s="41" t="s">
        <v>188</v>
      </c>
      <c r="K583" s="23" t="n">
        <v>0</v>
      </c>
      <c r="L583" s="23" t="n">
        <v>2900</v>
      </c>
      <c r="M583" s="23" t="n">
        <v>0</v>
      </c>
      <c r="N583" s="23" t="n">
        <v>0</v>
      </c>
      <c r="O583" s="23" t="n">
        <f aca="false">K583+L583</f>
        <v>2900</v>
      </c>
      <c r="P583" s="23" t="n">
        <f aca="false">K583+L583+M583+N583</f>
        <v>2900</v>
      </c>
      <c r="Q583" s="23" t="n">
        <v>130</v>
      </c>
      <c r="R583" s="23" t="n">
        <v>1463</v>
      </c>
      <c r="S583" s="23" t="n">
        <v>1653</v>
      </c>
      <c r="T583" s="23" t="n">
        <v>1304</v>
      </c>
      <c r="U583" s="23" t="n">
        <f aca="false">IF(I583="delivery",O583-SUM(Q583+R583),IF(I583="PO",P583-SUM(Q583:R583)))</f>
        <v>1307</v>
      </c>
      <c r="V583" s="43" t="n">
        <v>0.3344</v>
      </c>
      <c r="W583" s="43" t="n">
        <v>0.3344</v>
      </c>
      <c r="X583" s="43" t="n">
        <f aca="false">W583-V583</f>
        <v>0</v>
      </c>
      <c r="Y583" s="43"/>
      <c r="Z583" s="43"/>
      <c r="AA583" s="43" t="n">
        <v>0.2362</v>
      </c>
      <c r="AB583" s="43"/>
      <c r="AC583" s="43" t="s">
        <v>10482</v>
      </c>
      <c r="AD583" s="43"/>
      <c r="AE583" s="43"/>
      <c r="AF583" s="43" t="s">
        <v>10483</v>
      </c>
      <c r="AG583" s="43" t="n">
        <v>0.3344</v>
      </c>
      <c r="AH583" s="43" t="s">
        <v>11263</v>
      </c>
      <c r="AI583" s="63" t="n">
        <v>1000</v>
      </c>
      <c r="AJ583" s="63" t="n">
        <v>6</v>
      </c>
      <c r="AK583" s="43" t="s">
        <v>2924</v>
      </c>
      <c r="AL583" s="43" t="s">
        <v>1465</v>
      </c>
      <c r="AM583" s="43" t="s">
        <v>10571</v>
      </c>
      <c r="AN583" s="43" t="s">
        <v>10486</v>
      </c>
      <c r="AO583" s="43" t="s">
        <v>82</v>
      </c>
      <c r="AP583" s="23" t="s">
        <v>263</v>
      </c>
      <c r="BF583" s="23" t="s">
        <v>10498</v>
      </c>
      <c r="BG583" s="1" t="s">
        <v>183</v>
      </c>
    </row>
    <row r="584" s="23" customFormat="true" ht="12.75" hidden="true" customHeight="false" outlineLevel="0" collapsed="false">
      <c r="A584" s="23" t="s">
        <v>2927</v>
      </c>
      <c r="B584" s="23" t="s">
        <v>2928</v>
      </c>
      <c r="C584" s="40" t="s">
        <v>177</v>
      </c>
      <c r="D584" s="23" t="s">
        <v>82</v>
      </c>
      <c r="E584" s="23" t="s">
        <v>2929</v>
      </c>
      <c r="F584" s="23" t="s">
        <v>2930</v>
      </c>
      <c r="G584" s="23" t="n">
        <v>41</v>
      </c>
      <c r="H584" s="23" t="n">
        <v>100</v>
      </c>
      <c r="I584" s="41" t="s">
        <v>188</v>
      </c>
      <c r="K584" s="23" t="n">
        <v>0</v>
      </c>
      <c r="L584" s="23" t="n">
        <v>120</v>
      </c>
      <c r="M584" s="23" t="n">
        <v>0</v>
      </c>
      <c r="N584" s="23" t="n">
        <v>0</v>
      </c>
      <c r="O584" s="23" t="n">
        <f aca="false">K584+L584</f>
        <v>120</v>
      </c>
      <c r="P584" s="23" t="n">
        <f aca="false">K584+L584+M584+N584</f>
        <v>120</v>
      </c>
      <c r="Q584" s="23" t="n">
        <v>50</v>
      </c>
      <c r="R584" s="23" t="n">
        <v>48</v>
      </c>
      <c r="S584" s="23" t="n">
        <v>24</v>
      </c>
      <c r="T584" s="23" t="n">
        <v>36</v>
      </c>
      <c r="U584" s="23" t="n">
        <f aca="false">IF(I584="delivery",O584-SUM(Q584+R584),IF(I584="PO",P584-SUM(Q584:R584)))</f>
        <v>22</v>
      </c>
      <c r="V584" s="43" t="n">
        <v>0.4</v>
      </c>
      <c r="W584" s="43" t="n">
        <v>0.4</v>
      </c>
      <c r="X584" s="43" t="n">
        <f aca="false">W584-V584</f>
        <v>0</v>
      </c>
      <c r="Y584" s="43"/>
      <c r="Z584" s="43"/>
      <c r="AA584" s="43" t="n">
        <v>0.4</v>
      </c>
      <c r="AB584" s="43"/>
      <c r="AC584" s="43" t="s">
        <v>10482</v>
      </c>
      <c r="AD584" s="43"/>
      <c r="AE584" s="43"/>
      <c r="AF584" s="43" t="s">
        <v>10502</v>
      </c>
      <c r="AG584" s="43" t="n">
        <v>0.4</v>
      </c>
      <c r="AH584" s="43" t="s">
        <v>11264</v>
      </c>
      <c r="AI584" s="63" t="n">
        <v>750</v>
      </c>
      <c r="AJ584" s="63" t="n">
        <v>6</v>
      </c>
      <c r="AK584" s="43"/>
      <c r="AL584" s="43"/>
      <c r="AM584" s="43"/>
      <c r="AN584" s="43"/>
      <c r="AO584" s="43" t="s">
        <v>82</v>
      </c>
      <c r="AP584" s="23" t="s">
        <v>181</v>
      </c>
      <c r="BF584" s="23" t="s">
        <v>10498</v>
      </c>
      <c r="BG584" s="1" t="s">
        <v>183</v>
      </c>
    </row>
    <row r="585" s="23" customFormat="true" ht="12.75" hidden="true" customHeight="false" outlineLevel="0" collapsed="false">
      <c r="A585" s="23" t="s">
        <v>2931</v>
      </c>
      <c r="B585" s="23" t="s">
        <v>2932</v>
      </c>
      <c r="C585" s="40" t="s">
        <v>177</v>
      </c>
      <c r="D585" s="23" t="s">
        <v>82</v>
      </c>
      <c r="E585" s="23" t="s">
        <v>2933</v>
      </c>
      <c r="F585" s="23" t="s">
        <v>2934</v>
      </c>
      <c r="G585" s="23" t="n">
        <v>41</v>
      </c>
      <c r="H585" s="23" t="n">
        <v>1000</v>
      </c>
      <c r="I585" s="41" t="s">
        <v>188</v>
      </c>
      <c r="K585" s="23" t="n">
        <v>0</v>
      </c>
      <c r="L585" s="23" t="n">
        <v>0</v>
      </c>
      <c r="M585" s="23" t="n">
        <v>0</v>
      </c>
      <c r="N585" s="23" t="n">
        <v>0</v>
      </c>
      <c r="O585" s="23" t="n">
        <f aca="false">K585+L585</f>
        <v>0</v>
      </c>
      <c r="P585" s="23" t="n">
        <f aca="false">K585+L585+M585+N585</f>
        <v>0</v>
      </c>
      <c r="Q585" s="23" t="n">
        <v>0</v>
      </c>
      <c r="R585" s="23" t="n">
        <v>286</v>
      </c>
      <c r="S585" s="23" t="n">
        <v>923</v>
      </c>
      <c r="T585" s="23" t="n">
        <v>5187</v>
      </c>
      <c r="U585" s="23" t="n">
        <f aca="false">IF(I585="delivery",O585-SUM(Q585+R585),IF(I585="PO",P585-SUM(Q585:R585)))</f>
        <v>-286</v>
      </c>
      <c r="V585" s="43" t="n">
        <v>0.228</v>
      </c>
      <c r="W585" s="43" t="n">
        <v>0.228</v>
      </c>
      <c r="X585" s="43" t="n">
        <f aca="false">W585-V585</f>
        <v>0</v>
      </c>
      <c r="Y585" s="43"/>
      <c r="Z585" s="43"/>
      <c r="AA585" s="43"/>
      <c r="AB585" s="43"/>
      <c r="AC585" s="43" t="s">
        <v>10482</v>
      </c>
      <c r="AD585" s="43"/>
      <c r="AE585" s="43"/>
      <c r="AF585" s="43" t="s">
        <v>10502</v>
      </c>
      <c r="AG585" s="43" t="n">
        <v>0.228</v>
      </c>
      <c r="AH585" s="43" t="s">
        <v>11265</v>
      </c>
      <c r="AI585" s="63" t="n">
        <v>1000</v>
      </c>
      <c r="AJ585" s="63" t="n">
        <v>6</v>
      </c>
      <c r="AK585" s="43"/>
      <c r="AL585" s="43"/>
      <c r="AM585" s="43"/>
      <c r="AN585" s="43"/>
      <c r="AO585" s="43" t="s">
        <v>82</v>
      </c>
      <c r="AP585" s="23" t="s">
        <v>181</v>
      </c>
      <c r="BF585" s="23" t="s">
        <v>10498</v>
      </c>
      <c r="BG585" s="1" t="s">
        <v>183</v>
      </c>
    </row>
    <row r="586" s="23" customFormat="true" ht="12.75" hidden="true" customHeight="false" outlineLevel="0" collapsed="false">
      <c r="A586" s="23" t="s">
        <v>2935</v>
      </c>
      <c r="B586" s="23" t="s">
        <v>2936</v>
      </c>
      <c r="C586" s="40" t="s">
        <v>177</v>
      </c>
      <c r="D586" s="23" t="s">
        <v>82</v>
      </c>
      <c r="E586" s="23" t="s">
        <v>2937</v>
      </c>
      <c r="F586" s="23" t="s">
        <v>2938</v>
      </c>
      <c r="G586" s="23" t="n">
        <v>41</v>
      </c>
      <c r="H586" s="23" t="n">
        <v>1000</v>
      </c>
      <c r="I586" s="41" t="s">
        <v>188</v>
      </c>
      <c r="K586" s="23" t="n">
        <v>0</v>
      </c>
      <c r="L586" s="23" t="n">
        <v>7151</v>
      </c>
      <c r="M586" s="23" t="n">
        <v>0</v>
      </c>
      <c r="N586" s="23" t="n">
        <v>0</v>
      </c>
      <c r="O586" s="23" t="n">
        <f aca="false">K586+L586</f>
        <v>7151</v>
      </c>
      <c r="P586" s="23" t="n">
        <f aca="false">K586+L586+M586+N586</f>
        <v>7151</v>
      </c>
      <c r="Q586" s="23" t="n">
        <v>3668</v>
      </c>
      <c r="R586" s="23" t="n">
        <v>9568</v>
      </c>
      <c r="S586" s="23" t="n">
        <v>6772</v>
      </c>
      <c r="T586" s="23" t="n">
        <v>6756</v>
      </c>
      <c r="U586" s="23" t="n">
        <f aca="false">IF(I586="delivery",O586-SUM(Q586+R586),IF(I586="PO",P586-SUM(Q586:R586)))</f>
        <v>-6085</v>
      </c>
      <c r="V586" s="43" t="n">
        <v>0.20508</v>
      </c>
      <c r="W586" s="43" t="n">
        <v>0.2051</v>
      </c>
      <c r="X586" s="43" t="n">
        <f aca="false">W586-V586</f>
        <v>1.99999999999922E-005</v>
      </c>
      <c r="Y586" s="43"/>
      <c r="Z586" s="43"/>
      <c r="AA586" s="43"/>
      <c r="AB586" s="43"/>
      <c r="AC586" s="43" t="s">
        <v>10482</v>
      </c>
      <c r="AD586" s="43"/>
      <c r="AE586" s="43"/>
      <c r="AF586" s="43" t="s">
        <v>10483</v>
      </c>
      <c r="AG586" s="43" t="n">
        <v>0.2051</v>
      </c>
      <c r="AH586" s="43" t="s">
        <v>11266</v>
      </c>
      <c r="AI586" s="63" t="n">
        <v>1000</v>
      </c>
      <c r="AJ586" s="63" t="n">
        <v>6</v>
      </c>
      <c r="AK586" s="43" t="s">
        <v>2936</v>
      </c>
      <c r="AL586" s="43" t="s">
        <v>1465</v>
      </c>
      <c r="AM586" s="43" t="s">
        <v>10485</v>
      </c>
      <c r="AN586" s="43" t="s">
        <v>10486</v>
      </c>
      <c r="AO586" s="43" t="s">
        <v>82</v>
      </c>
      <c r="AP586" s="23" t="s">
        <v>263</v>
      </c>
      <c r="BF586" s="23" t="s">
        <v>10498</v>
      </c>
      <c r="BG586" s="1" t="s">
        <v>183</v>
      </c>
    </row>
    <row r="587" s="23" customFormat="true" ht="12.75" hidden="true" customHeight="false" outlineLevel="0" collapsed="false">
      <c r="A587" s="23" t="s">
        <v>2943</v>
      </c>
      <c r="B587" s="23" t="s">
        <v>2944</v>
      </c>
      <c r="C587" s="40" t="s">
        <v>177</v>
      </c>
      <c r="D587" s="23" t="s">
        <v>82</v>
      </c>
      <c r="E587" s="23" t="s">
        <v>2941</v>
      </c>
      <c r="F587" s="23" t="s">
        <v>2945</v>
      </c>
      <c r="G587" s="23" t="n">
        <v>41</v>
      </c>
      <c r="H587" s="23" t="n">
        <v>1000</v>
      </c>
      <c r="I587" s="41" t="s">
        <v>188</v>
      </c>
      <c r="K587" s="23" t="n">
        <v>0</v>
      </c>
      <c r="L587" s="23" t="n">
        <v>8748</v>
      </c>
      <c r="M587" s="23" t="n">
        <v>0</v>
      </c>
      <c r="N587" s="23" t="n">
        <v>0</v>
      </c>
      <c r="O587" s="23" t="n">
        <f aca="false">K587+L587</f>
        <v>8748</v>
      </c>
      <c r="P587" s="23" t="n">
        <f aca="false">K587+L587+M587+N587</f>
        <v>8748</v>
      </c>
      <c r="Q587" s="23" t="n">
        <v>1176</v>
      </c>
      <c r="R587" s="23" t="n">
        <v>3828</v>
      </c>
      <c r="S587" s="23" t="n">
        <v>2640</v>
      </c>
      <c r="T587" s="23" t="n">
        <v>2640</v>
      </c>
      <c r="U587" s="23" t="n">
        <f aca="false">IF(I587="delivery",O587-SUM(Q587+R587),IF(I587="PO",P587-SUM(Q587:R587)))</f>
        <v>3744</v>
      </c>
      <c r="V587" s="43" t="n">
        <v>0.21461</v>
      </c>
      <c r="W587" s="43" t="n">
        <v>0.21461</v>
      </c>
      <c r="X587" s="43" t="n">
        <f aca="false">W587-V587</f>
        <v>0</v>
      </c>
      <c r="Y587" s="43"/>
      <c r="Z587" s="43"/>
      <c r="AA587" s="43"/>
      <c r="AB587" s="43"/>
      <c r="AC587" s="43" t="s">
        <v>10482</v>
      </c>
      <c r="AD587" s="43"/>
      <c r="AE587" s="43"/>
      <c r="AF587" s="43" t="s">
        <v>10483</v>
      </c>
      <c r="AG587" s="43" t="n">
        <v>0.2146</v>
      </c>
      <c r="AH587" s="43" t="s">
        <v>11267</v>
      </c>
      <c r="AI587" s="63" t="n">
        <v>1000</v>
      </c>
      <c r="AJ587" s="63" t="n">
        <v>6</v>
      </c>
      <c r="AK587" s="43" t="s">
        <v>2944</v>
      </c>
      <c r="AL587" s="43" t="s">
        <v>1465</v>
      </c>
      <c r="AM587" s="43" t="s">
        <v>10485</v>
      </c>
      <c r="AN587" s="43" t="s">
        <v>10486</v>
      </c>
      <c r="AO587" s="43" t="s">
        <v>82</v>
      </c>
      <c r="AP587" s="23" t="s">
        <v>263</v>
      </c>
      <c r="BF587" s="23" t="s">
        <v>10498</v>
      </c>
      <c r="BG587" s="1" t="s">
        <v>183</v>
      </c>
    </row>
    <row r="588" s="23" customFormat="true" ht="12.75" hidden="true" customHeight="false" outlineLevel="0" collapsed="false">
      <c r="A588" s="23" t="s">
        <v>2946</v>
      </c>
      <c r="B588" s="23" t="s">
        <v>2947</v>
      </c>
      <c r="C588" s="40" t="s">
        <v>177</v>
      </c>
      <c r="D588" s="23" t="s">
        <v>82</v>
      </c>
      <c r="E588" s="23" t="s">
        <v>2948</v>
      </c>
      <c r="F588" s="23" t="s">
        <v>2949</v>
      </c>
      <c r="G588" s="23" t="n">
        <v>36</v>
      </c>
      <c r="H588" s="23" t="n">
        <v>1000</v>
      </c>
      <c r="I588" s="41" t="s">
        <v>188</v>
      </c>
      <c r="K588" s="23" t="n">
        <v>0</v>
      </c>
      <c r="L588" s="23" t="n">
        <v>14320</v>
      </c>
      <c r="M588" s="23" t="n">
        <v>0</v>
      </c>
      <c r="N588" s="23" t="n">
        <v>0</v>
      </c>
      <c r="O588" s="23" t="n">
        <f aca="false">K588+L588</f>
        <v>14320</v>
      </c>
      <c r="P588" s="23" t="n">
        <f aca="false">K588+L588+M588+N588</f>
        <v>14320</v>
      </c>
      <c r="Q588" s="23" t="n">
        <v>11004</v>
      </c>
      <c r="R588" s="23" t="n">
        <v>31702</v>
      </c>
      <c r="S588" s="23" t="n">
        <v>28878</v>
      </c>
      <c r="T588" s="23" t="n">
        <v>25284</v>
      </c>
      <c r="U588" s="23" t="n">
        <f aca="false">IF(I588="delivery",O588-SUM(Q588+R588),IF(I588="PO",P588-SUM(Q588:R588)))</f>
        <v>-28386</v>
      </c>
      <c r="V588" s="43" t="n">
        <v>0.23</v>
      </c>
      <c r="W588" s="43" t="n">
        <v>0.23</v>
      </c>
      <c r="X588" s="43" t="n">
        <f aca="false">W588-V588</f>
        <v>0</v>
      </c>
      <c r="Y588" s="43"/>
      <c r="Z588" s="43"/>
      <c r="AA588" s="43"/>
      <c r="AB588" s="43"/>
      <c r="AC588" s="43" t="s">
        <v>10482</v>
      </c>
      <c r="AD588" s="43"/>
      <c r="AE588" s="43"/>
      <c r="AF588" s="43" t="s">
        <v>10502</v>
      </c>
      <c r="AG588" s="43" t="n">
        <v>0.23</v>
      </c>
      <c r="AH588" s="43" t="s">
        <v>11268</v>
      </c>
      <c r="AI588" s="63" t="n">
        <v>1000</v>
      </c>
      <c r="AJ588" s="63" t="n">
        <v>6</v>
      </c>
      <c r="AK588" s="43"/>
      <c r="AL588" s="43"/>
      <c r="AM588" s="43"/>
      <c r="AN588" s="43"/>
      <c r="AO588" s="43" t="s">
        <v>82</v>
      </c>
      <c r="AP588" s="23" t="s">
        <v>181</v>
      </c>
      <c r="BF588" s="23" t="s">
        <v>10498</v>
      </c>
      <c r="BG588" s="1" t="s">
        <v>183</v>
      </c>
    </row>
    <row r="589" s="23" customFormat="true" ht="12.75" hidden="true" customHeight="false" outlineLevel="0" collapsed="false">
      <c r="A589" s="23" t="s">
        <v>2950</v>
      </c>
      <c r="B589" s="23" t="s">
        <v>2951</v>
      </c>
      <c r="C589" s="40" t="s">
        <v>177</v>
      </c>
      <c r="D589" s="23" t="s">
        <v>82</v>
      </c>
      <c r="E589" s="23" t="s">
        <v>2952</v>
      </c>
      <c r="F589" s="23" t="s">
        <v>2953</v>
      </c>
      <c r="G589" s="23" t="n">
        <v>41</v>
      </c>
      <c r="H589" s="23" t="n">
        <v>5000</v>
      </c>
      <c r="I589" s="41" t="s">
        <v>188</v>
      </c>
      <c r="K589" s="23" t="n">
        <v>0</v>
      </c>
      <c r="L589" s="23" t="n">
        <v>52967</v>
      </c>
      <c r="M589" s="23" t="n">
        <v>120</v>
      </c>
      <c r="N589" s="23" t="n">
        <v>0</v>
      </c>
      <c r="O589" s="23" t="n">
        <f aca="false">K589+L589</f>
        <v>52967</v>
      </c>
      <c r="P589" s="23" t="n">
        <f aca="false">K589+L589+M589+N589</f>
        <v>53087</v>
      </c>
      <c r="Q589" s="23" t="n">
        <v>23182</v>
      </c>
      <c r="R589" s="23" t="n">
        <v>53755</v>
      </c>
      <c r="S589" s="23" t="n">
        <v>65956</v>
      </c>
      <c r="T589" s="23" t="n">
        <v>55068</v>
      </c>
      <c r="U589" s="23" t="n">
        <f aca="false">IF(I589="delivery",O589-SUM(Q589+R589),IF(I589="PO",P589-SUM(Q589:R589)))</f>
        <v>-23850</v>
      </c>
      <c r="V589" s="43" t="n">
        <v>0.417</v>
      </c>
      <c r="W589" s="43" t="n">
        <v>0.417</v>
      </c>
      <c r="X589" s="43" t="n">
        <f aca="false">W589-V589</f>
        <v>0</v>
      </c>
      <c r="Y589" s="43"/>
      <c r="Z589" s="43"/>
      <c r="AA589" s="43"/>
      <c r="AB589" s="43"/>
      <c r="AC589" s="43" t="s">
        <v>10482</v>
      </c>
      <c r="AD589" s="43"/>
      <c r="AE589" s="43"/>
      <c r="AF589" s="43" t="s">
        <v>10568</v>
      </c>
      <c r="AG589" s="43" t="n">
        <v>0.417</v>
      </c>
      <c r="AH589" s="43" t="s">
        <v>11269</v>
      </c>
      <c r="AI589" s="63" t="n">
        <v>5000</v>
      </c>
      <c r="AJ589" s="63" t="n">
        <v>6</v>
      </c>
      <c r="AK589" s="43" t="s">
        <v>11270</v>
      </c>
      <c r="AL589" s="43" t="s">
        <v>1465</v>
      </c>
      <c r="AM589" s="43" t="s">
        <v>10571</v>
      </c>
      <c r="AN589" s="43" t="s">
        <v>10486</v>
      </c>
      <c r="AO589" s="43" t="s">
        <v>82</v>
      </c>
      <c r="AP589" s="23" t="s">
        <v>263</v>
      </c>
      <c r="BF589" s="23" t="s">
        <v>10498</v>
      </c>
      <c r="BG589" s="1" t="s">
        <v>183</v>
      </c>
    </row>
    <row r="590" s="23" customFormat="true" ht="12.75" hidden="true" customHeight="false" outlineLevel="0" collapsed="false">
      <c r="A590" s="23" t="s">
        <v>2958</v>
      </c>
      <c r="B590" s="23" t="s">
        <v>2959</v>
      </c>
      <c r="C590" s="40" t="s">
        <v>177</v>
      </c>
      <c r="D590" s="23" t="s">
        <v>82</v>
      </c>
      <c r="E590" s="23" t="s">
        <v>2960</v>
      </c>
      <c r="F590" s="23" t="s">
        <v>2961</v>
      </c>
      <c r="G590" s="23" t="n">
        <v>36</v>
      </c>
      <c r="H590" s="23" t="n">
        <v>1000</v>
      </c>
      <c r="I590" s="41" t="s">
        <v>188</v>
      </c>
      <c r="K590" s="23" t="n">
        <v>0</v>
      </c>
      <c r="L590" s="23" t="n">
        <v>1000</v>
      </c>
      <c r="M590" s="23" t="n">
        <v>0</v>
      </c>
      <c r="N590" s="23" t="n">
        <v>0</v>
      </c>
      <c r="O590" s="23" t="n">
        <f aca="false">K590+L590</f>
        <v>1000</v>
      </c>
      <c r="P590" s="23" t="n">
        <f aca="false">K590+L590+M590+N590</f>
        <v>1000</v>
      </c>
      <c r="Q590" s="23" t="n">
        <v>0</v>
      </c>
      <c r="R590" s="23" t="n">
        <v>578</v>
      </c>
      <c r="S590" s="23" t="n">
        <v>368</v>
      </c>
      <c r="T590" s="23" t="n">
        <v>384</v>
      </c>
      <c r="U590" s="23" t="n">
        <f aca="false">IF(I590="delivery",O590-SUM(Q590+R590),IF(I590="PO",P590-SUM(Q590:R590)))</f>
        <v>422</v>
      </c>
      <c r="V590" s="43" t="n">
        <v>0.30398</v>
      </c>
      <c r="W590" s="43" t="n">
        <v>0.30398</v>
      </c>
      <c r="X590" s="43" t="n">
        <f aca="false">W590-V590</f>
        <v>0</v>
      </c>
      <c r="Y590" s="43"/>
      <c r="Z590" s="43"/>
      <c r="AA590" s="43"/>
      <c r="AB590" s="43"/>
      <c r="AC590" s="43" t="s">
        <v>10482</v>
      </c>
      <c r="AD590" s="43"/>
      <c r="AE590" s="43"/>
      <c r="AF590" s="43" t="s">
        <v>10483</v>
      </c>
      <c r="AG590" s="43" t="n">
        <v>0.304</v>
      </c>
      <c r="AH590" s="43" t="s">
        <v>11271</v>
      </c>
      <c r="AI590" s="63" t="n">
        <v>1000</v>
      </c>
      <c r="AJ590" s="63" t="n">
        <v>6</v>
      </c>
      <c r="AK590" s="43" t="s">
        <v>2959</v>
      </c>
      <c r="AL590" s="43" t="s">
        <v>1465</v>
      </c>
      <c r="AM590" s="43" t="s">
        <v>10485</v>
      </c>
      <c r="AN590" s="43" t="s">
        <v>10486</v>
      </c>
      <c r="AO590" s="43" t="s">
        <v>82</v>
      </c>
      <c r="AP590" s="23" t="s">
        <v>263</v>
      </c>
      <c r="BF590" s="23" t="s">
        <v>719</v>
      </c>
      <c r="BG590" s="1" t="s">
        <v>183</v>
      </c>
    </row>
    <row r="591" s="23" customFormat="true" ht="12.75" hidden="true" customHeight="false" outlineLevel="0" collapsed="false">
      <c r="A591" s="23" t="s">
        <v>2966</v>
      </c>
      <c r="B591" s="23" t="s">
        <v>2967</v>
      </c>
      <c r="C591" s="40" t="s">
        <v>177</v>
      </c>
      <c r="D591" s="23" t="s">
        <v>82</v>
      </c>
      <c r="E591" s="23" t="s">
        <v>2968</v>
      </c>
      <c r="F591" s="23" t="s">
        <v>2969</v>
      </c>
      <c r="G591" s="23" t="n">
        <v>41</v>
      </c>
      <c r="H591" s="23" t="n">
        <v>1000</v>
      </c>
      <c r="I591" s="41" t="s">
        <v>188</v>
      </c>
      <c r="K591" s="23" t="n">
        <v>0</v>
      </c>
      <c r="L591" s="23" t="n">
        <v>1000</v>
      </c>
      <c r="M591" s="23" t="n">
        <v>0</v>
      </c>
      <c r="N591" s="23" t="n">
        <v>0</v>
      </c>
      <c r="O591" s="23" t="n">
        <f aca="false">K591+L591</f>
        <v>1000</v>
      </c>
      <c r="P591" s="23" t="n">
        <f aca="false">K591+L591+M591+N591</f>
        <v>1000</v>
      </c>
      <c r="Q591" s="23" t="n">
        <v>1015</v>
      </c>
      <c r="R591" s="23" t="n">
        <v>732</v>
      </c>
      <c r="S591" s="23" t="n">
        <v>1344</v>
      </c>
      <c r="T591" s="23" t="n">
        <v>456</v>
      </c>
      <c r="U591" s="23" t="n">
        <f aca="false">IF(I591="delivery",O591-SUM(Q591+R591),IF(I591="PO",P591-SUM(Q591:R591)))</f>
        <v>-747</v>
      </c>
      <c r="V591" s="43" t="n">
        <v>0.32251</v>
      </c>
      <c r="W591" s="43" t="n">
        <v>0.3225</v>
      </c>
      <c r="X591" s="43" t="n">
        <f aca="false">W591-V591</f>
        <v>-1.000000000001E-005</v>
      </c>
      <c r="Y591" s="43"/>
      <c r="Z591" s="43"/>
      <c r="AA591" s="43"/>
      <c r="AB591" s="43"/>
      <c r="AC591" s="43" t="s">
        <v>10482</v>
      </c>
      <c r="AD591" s="43"/>
      <c r="AE591" s="43"/>
      <c r="AF591" s="43" t="s">
        <v>10483</v>
      </c>
      <c r="AG591" s="43" t="n">
        <v>0.3225</v>
      </c>
      <c r="AH591" s="43" t="s">
        <v>11272</v>
      </c>
      <c r="AI591" s="63" t="n">
        <v>1000</v>
      </c>
      <c r="AJ591" s="63" t="n">
        <v>6</v>
      </c>
      <c r="AK591" s="43" t="s">
        <v>2967</v>
      </c>
      <c r="AL591" s="43" t="s">
        <v>1465</v>
      </c>
      <c r="AM591" s="43" t="s">
        <v>10485</v>
      </c>
      <c r="AN591" s="43" t="s">
        <v>10486</v>
      </c>
      <c r="AO591" s="43" t="s">
        <v>82</v>
      </c>
      <c r="AP591" s="23" t="s">
        <v>263</v>
      </c>
      <c r="BF591" s="23" t="s">
        <v>10498</v>
      </c>
      <c r="BG591" s="1" t="s">
        <v>183</v>
      </c>
    </row>
    <row r="592" s="23" customFormat="true" ht="12.75" hidden="false" customHeight="false" outlineLevel="0" collapsed="false">
      <c r="A592" s="23" t="s">
        <v>2970</v>
      </c>
      <c r="B592" s="23" t="s">
        <v>2971</v>
      </c>
      <c r="C592" s="40" t="s">
        <v>177</v>
      </c>
      <c r="D592" s="23" t="s">
        <v>1471</v>
      </c>
      <c r="E592" s="23" t="s">
        <v>2972</v>
      </c>
      <c r="F592" s="23" t="s">
        <v>2973</v>
      </c>
      <c r="G592" s="23" t="n">
        <v>63</v>
      </c>
      <c r="H592" s="23" t="n">
        <v>100</v>
      </c>
      <c r="I592" s="41" t="s">
        <v>188</v>
      </c>
      <c r="K592" s="23" t="n">
        <v>0</v>
      </c>
      <c r="L592" s="23" t="n">
        <v>1236</v>
      </c>
      <c r="M592" s="23" t="n">
        <v>0</v>
      </c>
      <c r="N592" s="23" t="n">
        <v>0</v>
      </c>
      <c r="O592" s="23" t="n">
        <f aca="false">K592+L592</f>
        <v>1236</v>
      </c>
      <c r="P592" s="23" t="n">
        <f aca="false">K592+L592+M592+N592</f>
        <v>1236</v>
      </c>
      <c r="Q592" s="23" t="n">
        <v>962</v>
      </c>
      <c r="R592" s="23" t="n">
        <v>2665</v>
      </c>
      <c r="S592" s="23" t="n">
        <v>1875</v>
      </c>
      <c r="T592" s="23" t="n">
        <v>1821</v>
      </c>
      <c r="U592" s="23" t="n">
        <f aca="false">IF(I592="delivery",O592-SUM(Q592+R592),IF(I592="PO",P592-SUM(Q592:R592)))</f>
        <v>-2391</v>
      </c>
      <c r="V592" s="43" t="n">
        <v>0.7398</v>
      </c>
      <c r="W592" s="43" t="n">
        <v>0.848</v>
      </c>
      <c r="X592" s="43" t="n">
        <f aca="false">W592-V592</f>
        <v>0.1082</v>
      </c>
      <c r="Y592" s="43"/>
      <c r="Z592" s="43"/>
      <c r="AA592" s="43"/>
      <c r="AB592" s="43"/>
      <c r="AC592" s="43" t="s">
        <v>10482</v>
      </c>
      <c r="AD592" s="43" t="s">
        <v>10961</v>
      </c>
      <c r="AE592" s="43" t="s">
        <v>11273</v>
      </c>
      <c r="AF592" s="43"/>
      <c r="AG592" s="43" t="n">
        <v>0.848</v>
      </c>
      <c r="AH592" s="43" t="s">
        <v>11274</v>
      </c>
      <c r="AI592" s="63" t="n">
        <v>1000</v>
      </c>
      <c r="AJ592" s="63" t="n">
        <v>10</v>
      </c>
      <c r="AK592" s="43" t="s">
        <v>2973</v>
      </c>
      <c r="AL592" s="43"/>
      <c r="AM592" s="43"/>
      <c r="AN592" s="43"/>
      <c r="AO592" s="43" t="s">
        <v>1471</v>
      </c>
      <c r="AP592" s="23" t="s">
        <v>1474</v>
      </c>
      <c r="AT592" s="23" t="s">
        <v>10952</v>
      </c>
      <c r="AV592" s="23" t="n">
        <v>0.9766</v>
      </c>
      <c r="AW592" s="23" t="s">
        <v>11275</v>
      </c>
      <c r="AX592" s="23" t="s">
        <v>11276</v>
      </c>
      <c r="AY592" s="23" t="n">
        <v>100</v>
      </c>
      <c r="AZ592" s="23" t="n">
        <v>10</v>
      </c>
      <c r="BB592" s="23" t="s">
        <v>11275</v>
      </c>
      <c r="BE592" s="23" t="s">
        <v>11277</v>
      </c>
      <c r="BF592" s="23" t="s">
        <v>10498</v>
      </c>
      <c r="BG592" s="1" t="s">
        <v>183</v>
      </c>
    </row>
    <row r="593" s="23" customFormat="true" ht="12.75" hidden="true" customHeight="false" outlineLevel="0" collapsed="false">
      <c r="A593" s="23" t="s">
        <v>2981</v>
      </c>
      <c r="B593" s="23" t="s">
        <v>2982</v>
      </c>
      <c r="C593" s="40" t="s">
        <v>177</v>
      </c>
      <c r="D593" s="23" t="s">
        <v>82</v>
      </c>
      <c r="E593" s="23" t="s">
        <v>2976</v>
      </c>
      <c r="F593" s="23" t="s">
        <v>2983</v>
      </c>
      <c r="G593" s="23" t="n">
        <v>41</v>
      </c>
      <c r="H593" s="23" t="n">
        <v>500</v>
      </c>
      <c r="I593" s="41" t="s">
        <v>188</v>
      </c>
      <c r="K593" s="23" t="n">
        <v>0</v>
      </c>
      <c r="L593" s="23" t="n">
        <v>408</v>
      </c>
      <c r="M593" s="23" t="n">
        <v>1000</v>
      </c>
      <c r="N593" s="23" t="n">
        <v>0</v>
      </c>
      <c r="O593" s="23" t="n">
        <f aca="false">K593+L593</f>
        <v>408</v>
      </c>
      <c r="P593" s="23" t="n">
        <f aca="false">K593+L593+M593+N593</f>
        <v>1408</v>
      </c>
      <c r="Q593" s="23" t="n">
        <v>1128</v>
      </c>
      <c r="R593" s="23" t="n">
        <v>2870</v>
      </c>
      <c r="S593" s="23" t="n">
        <v>2062</v>
      </c>
      <c r="T593" s="23" t="n">
        <v>2050</v>
      </c>
      <c r="U593" s="23" t="n">
        <f aca="false">IF(I593="delivery",O593-SUM(Q593+R593),IF(I593="PO",P593-SUM(Q593:R593)))</f>
        <v>-2590</v>
      </c>
      <c r="V593" s="43" t="n">
        <v>0.5</v>
      </c>
      <c r="W593" s="43" t="n">
        <v>0.5</v>
      </c>
      <c r="X593" s="43" t="n">
        <f aca="false">W593-V593</f>
        <v>0</v>
      </c>
      <c r="Y593" s="43"/>
      <c r="Z593" s="43"/>
      <c r="AA593" s="43"/>
      <c r="AB593" s="43"/>
      <c r="AC593" s="43" t="s">
        <v>10482</v>
      </c>
      <c r="AD593" s="43"/>
      <c r="AE593" s="43"/>
      <c r="AF593" s="43" t="s">
        <v>10502</v>
      </c>
      <c r="AG593" s="43" t="n">
        <v>0.5</v>
      </c>
      <c r="AH593" s="43" t="s">
        <v>11278</v>
      </c>
      <c r="AI593" s="63" t="n">
        <v>500</v>
      </c>
      <c r="AJ593" s="63" t="n">
        <v>6</v>
      </c>
      <c r="AK593" s="43"/>
      <c r="AL593" s="43"/>
      <c r="AM593" s="43"/>
      <c r="AN593" s="43"/>
      <c r="AO593" s="43" t="s">
        <v>82</v>
      </c>
      <c r="AP593" s="23" t="s">
        <v>181</v>
      </c>
      <c r="BF593" s="23" t="s">
        <v>10498</v>
      </c>
      <c r="BG593" s="1" t="s">
        <v>183</v>
      </c>
    </row>
    <row r="594" s="23" customFormat="true" ht="12.75" hidden="true" customHeight="false" outlineLevel="0" collapsed="false">
      <c r="A594" s="23" t="s">
        <v>2984</v>
      </c>
      <c r="B594" s="23" t="s">
        <v>2985</v>
      </c>
      <c r="C594" s="40" t="s">
        <v>177</v>
      </c>
      <c r="D594" s="23" t="s">
        <v>82</v>
      </c>
      <c r="E594" s="23" t="s">
        <v>2986</v>
      </c>
      <c r="F594" s="23" t="s">
        <v>2987</v>
      </c>
      <c r="G594" s="23" t="n">
        <v>46</v>
      </c>
      <c r="H594" s="23" t="n">
        <v>1000</v>
      </c>
      <c r="I594" s="41" t="s">
        <v>188</v>
      </c>
      <c r="K594" s="23" t="n">
        <v>0</v>
      </c>
      <c r="L594" s="23" t="n">
        <v>0</v>
      </c>
      <c r="M594" s="23" t="n">
        <v>0</v>
      </c>
      <c r="N594" s="23" t="n">
        <v>0</v>
      </c>
      <c r="O594" s="23" t="n">
        <f aca="false">K594+L594</f>
        <v>0</v>
      </c>
      <c r="P594" s="23" t="n">
        <f aca="false">K594+L594+M594+N594</f>
        <v>0</v>
      </c>
      <c r="Q594" s="23" t="n">
        <v>0</v>
      </c>
      <c r="R594" s="23" t="n">
        <v>22</v>
      </c>
      <c r="S594" s="23" t="n">
        <v>71</v>
      </c>
      <c r="T594" s="23" t="n">
        <v>399</v>
      </c>
      <c r="U594" s="23" t="n">
        <f aca="false">IF(I594="delivery",O594-SUM(Q594+R594),IF(I594="PO",P594-SUM(Q594:R594)))</f>
        <v>-22</v>
      </c>
      <c r="V594" s="43" t="n">
        <v>11.2179</v>
      </c>
      <c r="W594" s="43" t="n">
        <v>11.2179</v>
      </c>
      <c r="X594" s="43" t="n">
        <f aca="false">W594-V594</f>
        <v>0</v>
      </c>
      <c r="Y594" s="43"/>
      <c r="Z594" s="43"/>
      <c r="AA594" s="43"/>
      <c r="AB594" s="43"/>
      <c r="AC594" s="43" t="s">
        <v>10482</v>
      </c>
      <c r="AD594" s="43"/>
      <c r="AE594" s="43"/>
      <c r="AF594" s="43" t="s">
        <v>10502</v>
      </c>
      <c r="AG594" s="43" t="n">
        <v>11.2179</v>
      </c>
      <c r="AH594" s="43" t="s">
        <v>11279</v>
      </c>
      <c r="AI594" s="63" t="n">
        <v>1000</v>
      </c>
      <c r="AJ594" s="63" t="n">
        <v>6</v>
      </c>
      <c r="AK594" s="43"/>
      <c r="AL594" s="43"/>
      <c r="AM594" s="43"/>
      <c r="AN594" s="43"/>
      <c r="AO594" s="43" t="s">
        <v>82</v>
      </c>
      <c r="AP594" s="23" t="s">
        <v>181</v>
      </c>
      <c r="BF594" s="23" t="s">
        <v>10498</v>
      </c>
      <c r="BG594" s="1" t="s">
        <v>183</v>
      </c>
    </row>
    <row r="595" s="23" customFormat="true" ht="12.75" hidden="false" customHeight="false" outlineLevel="0" collapsed="false">
      <c r="A595" s="23" t="s">
        <v>3016</v>
      </c>
      <c r="B595" s="23" t="s">
        <v>3017</v>
      </c>
      <c r="C595" s="40" t="s">
        <v>177</v>
      </c>
      <c r="D595" s="23" t="s">
        <v>1471</v>
      </c>
      <c r="E595" s="23" t="s">
        <v>3018</v>
      </c>
      <c r="F595" s="23" t="s">
        <v>3019</v>
      </c>
      <c r="G595" s="23" t="n">
        <v>55</v>
      </c>
      <c r="H595" s="23" t="n">
        <v>13</v>
      </c>
      <c r="I595" s="41" t="s">
        <v>188</v>
      </c>
      <c r="K595" s="23" t="n">
        <v>0</v>
      </c>
      <c r="L595" s="23" t="n">
        <v>0</v>
      </c>
      <c r="M595" s="23" t="n">
        <v>26</v>
      </c>
      <c r="N595" s="23" t="n">
        <v>0</v>
      </c>
      <c r="O595" s="23" t="n">
        <f aca="false">K595+L595</f>
        <v>0</v>
      </c>
      <c r="P595" s="23" t="n">
        <f aca="false">K595+L595+M595+N595</f>
        <v>26</v>
      </c>
      <c r="Q595" s="23" t="n">
        <v>12.492</v>
      </c>
      <c r="R595" s="23" t="n">
        <v>20.088</v>
      </c>
      <c r="S595" s="23" t="n">
        <v>14.832</v>
      </c>
      <c r="T595" s="23" t="n">
        <v>13.752</v>
      </c>
      <c r="U595" s="23" t="n">
        <f aca="false">IF(I595="delivery",O595-SUM(Q595+R595),IF(I595="PO",P595-SUM(Q595:R595)))</f>
        <v>-6.58</v>
      </c>
      <c r="V595" s="43" t="n">
        <v>1.4554</v>
      </c>
      <c r="W595" s="43" t="n">
        <v>1.67</v>
      </c>
      <c r="X595" s="43" t="n">
        <f aca="false">W595-V595</f>
        <v>0.2146</v>
      </c>
      <c r="Y595" s="43"/>
      <c r="Z595" s="43"/>
      <c r="AA595" s="43"/>
      <c r="AB595" s="43"/>
      <c r="AC595" s="43" t="s">
        <v>10482</v>
      </c>
      <c r="AD595" s="43"/>
      <c r="AE595" s="43"/>
      <c r="AF595" s="43"/>
      <c r="AG595" s="43" t="n">
        <v>1.67</v>
      </c>
      <c r="AH595" s="43" t="s">
        <v>10995</v>
      </c>
      <c r="AI595" s="63" t="n">
        <v>1</v>
      </c>
      <c r="AJ595" s="63" t="n">
        <v>2</v>
      </c>
      <c r="AK595" s="43" t="s">
        <v>11280</v>
      </c>
      <c r="AL595" s="43"/>
      <c r="AM595" s="43" t="s">
        <v>11281</v>
      </c>
      <c r="AN595" s="43"/>
      <c r="AO595" s="43" t="s">
        <v>1471</v>
      </c>
      <c r="AP595" s="23" t="s">
        <v>1474</v>
      </c>
      <c r="AT595" s="23" t="s">
        <v>10952</v>
      </c>
      <c r="AV595" s="23" t="n">
        <v>21.71</v>
      </c>
      <c r="AW595" s="23" t="s">
        <v>10995</v>
      </c>
      <c r="AX595" s="23" t="s">
        <v>11282</v>
      </c>
      <c r="AY595" s="23" t="s">
        <v>11283</v>
      </c>
      <c r="AZ595" s="23" t="n">
        <v>2</v>
      </c>
      <c r="BB595" s="23" t="s">
        <v>10995</v>
      </c>
      <c r="BE595" s="23" t="s">
        <v>11277</v>
      </c>
      <c r="BF595" s="23" t="s">
        <v>11284</v>
      </c>
      <c r="BG595" s="1" t="s">
        <v>183</v>
      </c>
    </row>
    <row r="596" s="23" customFormat="true" ht="12.75" hidden="false" customHeight="false" outlineLevel="0" collapsed="false">
      <c r="A596" s="23" t="s">
        <v>3020</v>
      </c>
      <c r="B596" s="23" t="s">
        <v>3021</v>
      </c>
      <c r="C596" s="40" t="s">
        <v>177</v>
      </c>
      <c r="D596" s="23" t="s">
        <v>1471</v>
      </c>
      <c r="E596" s="23" t="s">
        <v>3022</v>
      </c>
      <c r="F596" s="23" t="s">
        <v>1657</v>
      </c>
      <c r="G596" s="23" t="n">
        <v>55</v>
      </c>
      <c r="H596" s="23" t="n">
        <v>25</v>
      </c>
      <c r="I596" s="41" t="s">
        <v>188</v>
      </c>
      <c r="K596" s="23" t="n">
        <v>0</v>
      </c>
      <c r="L596" s="23" t="n">
        <v>0</v>
      </c>
      <c r="M596" s="23" t="n">
        <v>75</v>
      </c>
      <c r="N596" s="23" t="n">
        <v>50</v>
      </c>
      <c r="O596" s="23" t="n">
        <f aca="false">K596+L596</f>
        <v>0</v>
      </c>
      <c r="P596" s="23" t="n">
        <f aca="false">K596+L596+M596+N596</f>
        <v>125</v>
      </c>
      <c r="Q596" s="23" t="n">
        <v>62.46</v>
      </c>
      <c r="R596" s="23" t="n">
        <v>100.44</v>
      </c>
      <c r="S596" s="23" t="n">
        <v>74.16</v>
      </c>
      <c r="T596" s="23" t="n">
        <v>68.76</v>
      </c>
      <c r="U596" s="23" t="n">
        <f aca="false">IF(I596="delivery",O596-SUM(Q596+R596),IF(I596="PO",P596-SUM(Q596:R596)))</f>
        <v>-37.9</v>
      </c>
      <c r="V596" s="43" t="n">
        <v>1.02114</v>
      </c>
      <c r="W596" s="43" t="n">
        <v>1.1456</v>
      </c>
      <c r="X596" s="43" t="n">
        <f aca="false">W596-V596</f>
        <v>0.12446</v>
      </c>
      <c r="Y596" s="43"/>
      <c r="Z596" s="43"/>
      <c r="AA596" s="43"/>
      <c r="AB596" s="43"/>
      <c r="AC596" s="43" t="s">
        <v>10482</v>
      </c>
      <c r="AD596" s="43"/>
      <c r="AE596" s="43"/>
      <c r="AF596" s="43"/>
      <c r="AG596" s="43" t="n">
        <v>1.1456</v>
      </c>
      <c r="AH596" s="43" t="s">
        <v>10995</v>
      </c>
      <c r="AI596" s="63" t="n">
        <v>1</v>
      </c>
      <c r="AJ596" s="63" t="n">
        <v>2</v>
      </c>
      <c r="AK596" s="43" t="s">
        <v>11285</v>
      </c>
      <c r="AL596" s="43"/>
      <c r="AM596" s="43" t="s">
        <v>11185</v>
      </c>
      <c r="AN596" s="43"/>
      <c r="AO596" s="43" t="s">
        <v>1471</v>
      </c>
      <c r="AP596" s="23" t="s">
        <v>1474</v>
      </c>
      <c r="AT596" s="23" t="s">
        <v>10952</v>
      </c>
      <c r="AV596" s="23" t="n">
        <v>1.1456</v>
      </c>
      <c r="AW596" s="23" t="s">
        <v>10995</v>
      </c>
      <c r="AX596" s="23" t="s">
        <v>11286</v>
      </c>
      <c r="AY596" s="23" t="s">
        <v>11287</v>
      </c>
      <c r="AZ596" s="23" t="n">
        <v>3</v>
      </c>
      <c r="BB596" s="23" t="s">
        <v>10995</v>
      </c>
      <c r="BE596" s="23" t="s">
        <v>11277</v>
      </c>
      <c r="BF596" s="23" t="s">
        <v>11284</v>
      </c>
      <c r="BG596" s="1" t="s">
        <v>183</v>
      </c>
    </row>
    <row r="597" s="23" customFormat="true" ht="12.75" hidden="false" customHeight="false" outlineLevel="0" collapsed="false">
      <c r="A597" s="23" t="s">
        <v>3023</v>
      </c>
      <c r="B597" s="23" t="s">
        <v>3024</v>
      </c>
      <c r="C597" s="40" t="s">
        <v>177</v>
      </c>
      <c r="D597" s="23" t="s">
        <v>1471</v>
      </c>
      <c r="E597" s="23" t="s">
        <v>3025</v>
      </c>
      <c r="F597" s="23" t="s">
        <v>3026</v>
      </c>
      <c r="G597" s="23" t="n">
        <v>63</v>
      </c>
      <c r="H597" s="23" t="n">
        <v>100</v>
      </c>
      <c r="I597" s="41" t="s">
        <v>188</v>
      </c>
      <c r="K597" s="23" t="n">
        <v>0</v>
      </c>
      <c r="L597" s="23" t="n">
        <v>224</v>
      </c>
      <c r="M597" s="23" t="n">
        <v>400</v>
      </c>
      <c r="N597" s="23" t="n">
        <v>0</v>
      </c>
      <c r="O597" s="23" t="n">
        <f aca="false">K597+L597</f>
        <v>224</v>
      </c>
      <c r="P597" s="23" t="n">
        <f aca="false">K597+L597+M597+N597</f>
        <v>624</v>
      </c>
      <c r="Q597" s="23" t="n">
        <v>589</v>
      </c>
      <c r="R597" s="23" t="n">
        <v>302</v>
      </c>
      <c r="S597" s="23" t="n">
        <v>214</v>
      </c>
      <c r="T597" s="23" t="n">
        <v>169</v>
      </c>
      <c r="U597" s="23" t="n">
        <f aca="false">IF(I597="delivery",O597-SUM(Q597+R597),IF(I597="PO",P597-SUM(Q597:R597)))</f>
        <v>-267</v>
      </c>
      <c r="V597" s="43" t="n">
        <v>0.4205</v>
      </c>
      <c r="W597" s="43" t="n">
        <v>0.46</v>
      </c>
      <c r="X597" s="43" t="n">
        <f aca="false">W597-V597</f>
        <v>0.0395</v>
      </c>
      <c r="Y597" s="43"/>
      <c r="Z597" s="43"/>
      <c r="AA597" s="43" t="n">
        <v>0.4815</v>
      </c>
      <c r="AB597" s="43"/>
      <c r="AC597" s="43" t="s">
        <v>10482</v>
      </c>
      <c r="AD597" s="43"/>
      <c r="AE597" s="43"/>
      <c r="AF597" s="43"/>
      <c r="AG597" s="43" t="n">
        <v>0.46</v>
      </c>
      <c r="AH597" s="43" t="s">
        <v>11288</v>
      </c>
      <c r="AI597" s="63" t="n">
        <v>1000</v>
      </c>
      <c r="AJ597" s="63" t="n">
        <v>4</v>
      </c>
      <c r="AK597" s="43"/>
      <c r="AL597" s="43"/>
      <c r="AM597" s="43" t="s">
        <v>10947</v>
      </c>
      <c r="AN597" s="43"/>
      <c r="AO597" s="43" t="s">
        <v>1471</v>
      </c>
      <c r="AP597" s="23" t="s">
        <v>1474</v>
      </c>
      <c r="AT597" s="23" t="s">
        <v>10493</v>
      </c>
      <c r="AV597" s="23" t="n">
        <v>0.46</v>
      </c>
      <c r="AW597" s="23" t="s">
        <v>11275</v>
      </c>
      <c r="AX597" s="23" t="s">
        <v>11289</v>
      </c>
      <c r="AY597" s="23" t="n">
        <v>1000</v>
      </c>
      <c r="AZ597" s="23" t="n">
        <v>4</v>
      </c>
      <c r="BA597" s="23" t="s">
        <v>1465</v>
      </c>
      <c r="BB597" s="23" t="s">
        <v>10496</v>
      </c>
      <c r="BF597" s="23" t="s">
        <v>10498</v>
      </c>
      <c r="BG597" s="1" t="s">
        <v>183</v>
      </c>
    </row>
    <row r="598" s="23" customFormat="true" ht="12.75" hidden="false" customHeight="false" outlineLevel="0" collapsed="false">
      <c r="A598" s="23" t="s">
        <v>3027</v>
      </c>
      <c r="B598" s="23" t="s">
        <v>3028</v>
      </c>
      <c r="C598" s="40" t="s">
        <v>177</v>
      </c>
      <c r="D598" s="23" t="s">
        <v>1471</v>
      </c>
      <c r="E598" s="23" t="s">
        <v>3029</v>
      </c>
      <c r="F598" s="23" t="s">
        <v>3030</v>
      </c>
      <c r="G598" s="23" t="n">
        <v>63</v>
      </c>
      <c r="H598" s="23" t="n">
        <v>100</v>
      </c>
      <c r="I598" s="41" t="s">
        <v>188</v>
      </c>
      <c r="K598" s="23" t="n">
        <v>0</v>
      </c>
      <c r="L598" s="23" t="n">
        <v>1363</v>
      </c>
      <c r="M598" s="23" t="n">
        <v>1000</v>
      </c>
      <c r="N598" s="23" t="n">
        <v>0</v>
      </c>
      <c r="O598" s="23" t="n">
        <f aca="false">K598+L598</f>
        <v>1363</v>
      </c>
      <c r="P598" s="23" t="n">
        <f aca="false">K598+L598+M598+N598</f>
        <v>2363</v>
      </c>
      <c r="Q598" s="23" t="n">
        <v>2331</v>
      </c>
      <c r="R598" s="23" t="n">
        <v>726</v>
      </c>
      <c r="S598" s="23" t="n">
        <v>435</v>
      </c>
      <c r="T598" s="23" t="n">
        <v>361</v>
      </c>
      <c r="U598" s="23" t="n">
        <f aca="false">IF(I598="delivery",O598-SUM(Q598+R598),IF(I598="PO",P598-SUM(Q598:R598)))</f>
        <v>-694</v>
      </c>
      <c r="V598" s="43" t="n">
        <v>0.464</v>
      </c>
      <c r="W598" s="43" t="n">
        <v>0.436</v>
      </c>
      <c r="X598" s="43" t="n">
        <f aca="false">W598-V598</f>
        <v>-0.028</v>
      </c>
      <c r="Y598" s="43"/>
      <c r="Z598" s="43"/>
      <c r="AA598" s="43"/>
      <c r="AB598" s="43"/>
      <c r="AC598" s="43" t="s">
        <v>10482</v>
      </c>
      <c r="AD598" s="43"/>
      <c r="AE598" s="43"/>
      <c r="AF598" s="43"/>
      <c r="AG598" s="43" t="n">
        <v>0.436</v>
      </c>
      <c r="AH598" s="43" t="s">
        <v>11290</v>
      </c>
      <c r="AI598" s="63" t="n">
        <v>1000</v>
      </c>
      <c r="AJ598" s="63" t="n">
        <v>10</v>
      </c>
      <c r="AK598" s="43"/>
      <c r="AL598" s="43"/>
      <c r="AM598" s="43" t="s">
        <v>11185</v>
      </c>
      <c r="AN598" s="43"/>
      <c r="AO598" s="43" t="s">
        <v>1471</v>
      </c>
      <c r="AP598" s="23" t="s">
        <v>1474</v>
      </c>
      <c r="AT598" s="23" t="s">
        <v>10493</v>
      </c>
      <c r="AV598" s="23" t="n">
        <v>0.436</v>
      </c>
      <c r="AW598" s="23" t="s">
        <v>11275</v>
      </c>
      <c r="AX598" s="23" t="s">
        <v>11291</v>
      </c>
      <c r="AY598" s="23" t="n">
        <v>1000</v>
      </c>
      <c r="AZ598" s="23" t="n">
        <v>10</v>
      </c>
      <c r="BA598" s="23" t="s">
        <v>1465</v>
      </c>
      <c r="BB598" s="23" t="s">
        <v>11292</v>
      </c>
      <c r="BF598" s="23" t="s">
        <v>10498</v>
      </c>
      <c r="BG598" s="1" t="s">
        <v>183</v>
      </c>
    </row>
    <row r="599" s="23" customFormat="true" ht="12.75" hidden="false" customHeight="false" outlineLevel="0" collapsed="false">
      <c r="A599" s="23" t="s">
        <v>3031</v>
      </c>
      <c r="B599" s="23" t="s">
        <v>3032</v>
      </c>
      <c r="C599" s="40" t="s">
        <v>177</v>
      </c>
      <c r="D599" s="23" t="s">
        <v>1471</v>
      </c>
      <c r="E599" s="23" t="s">
        <v>3033</v>
      </c>
      <c r="F599" s="23" t="s">
        <v>3034</v>
      </c>
      <c r="G599" s="23" t="n">
        <v>38</v>
      </c>
      <c r="H599" s="23" t="n">
        <v>1</v>
      </c>
      <c r="I599" s="41" t="s">
        <v>188</v>
      </c>
      <c r="K599" s="23" t="n">
        <v>0</v>
      </c>
      <c r="L599" s="23" t="n">
        <v>4325</v>
      </c>
      <c r="M599" s="23" t="n">
        <v>0</v>
      </c>
      <c r="N599" s="23" t="n">
        <v>0</v>
      </c>
      <c r="O599" s="23" t="n">
        <f aca="false">K599+L599</f>
        <v>4325</v>
      </c>
      <c r="P599" s="23" t="n">
        <f aca="false">K599+L599+M599+N599</f>
        <v>4325</v>
      </c>
      <c r="Q599" s="23" t="n">
        <v>2016</v>
      </c>
      <c r="R599" s="23" t="n">
        <v>2100</v>
      </c>
      <c r="S599" s="23" t="n">
        <v>2504</v>
      </c>
      <c r="T599" s="23" t="n">
        <v>1788</v>
      </c>
      <c r="U599" s="23" t="n">
        <f aca="false">IF(I599="delivery",O599-SUM(Q599+R599),IF(I599="PO",P599-SUM(Q599:R599)))</f>
        <v>209</v>
      </c>
      <c r="V599" s="43" t="n">
        <v>0.0077</v>
      </c>
      <c r="W599" s="43" t="n">
        <v>0.0077</v>
      </c>
      <c r="X599" s="43" t="n">
        <f aca="false">W599-V599</f>
        <v>0</v>
      </c>
      <c r="Y599" s="43"/>
      <c r="Z599" s="43"/>
      <c r="AA599" s="43"/>
      <c r="AB599" s="43"/>
      <c r="AC599" s="43" t="s">
        <v>10482</v>
      </c>
      <c r="AD599" s="43"/>
      <c r="AE599" s="43"/>
      <c r="AF599" s="43"/>
      <c r="AG599" s="43" t="n">
        <v>0.0077</v>
      </c>
      <c r="AH599" s="43" t="s">
        <v>10940</v>
      </c>
      <c r="AI599" s="63" t="n">
        <v>1000</v>
      </c>
      <c r="AJ599" s="63" t="n">
        <v>7</v>
      </c>
      <c r="AK599" s="43"/>
      <c r="AL599" s="43"/>
      <c r="AM599" s="43" t="s">
        <v>11185</v>
      </c>
      <c r="AN599" s="43"/>
      <c r="AO599" s="43" t="s">
        <v>1471</v>
      </c>
      <c r="AP599" s="23" t="s">
        <v>1474</v>
      </c>
      <c r="AT599" s="23" t="s">
        <v>10934</v>
      </c>
      <c r="AV599" s="23" t="n">
        <v>0.0077</v>
      </c>
      <c r="AW599" s="23" t="s">
        <v>10938</v>
      </c>
      <c r="AX599" s="23" t="s">
        <v>11293</v>
      </c>
      <c r="AY599" s="23" t="n">
        <v>1000</v>
      </c>
      <c r="AZ599" s="23" t="n">
        <v>7</v>
      </c>
      <c r="BA599" s="23" t="s">
        <v>1465</v>
      </c>
      <c r="BB599" s="23" t="s">
        <v>10938</v>
      </c>
      <c r="BF599" s="23" t="s">
        <v>10498</v>
      </c>
      <c r="BG599" s="1" t="s">
        <v>183</v>
      </c>
    </row>
    <row r="600" s="23" customFormat="true" ht="12.75" hidden="true" customHeight="false" outlineLevel="0" collapsed="false">
      <c r="A600" s="23" t="s">
        <v>3035</v>
      </c>
      <c r="B600" s="23" t="s">
        <v>3036</v>
      </c>
      <c r="C600" s="40" t="s">
        <v>177</v>
      </c>
      <c r="D600" s="23" t="s">
        <v>82</v>
      </c>
      <c r="E600" s="23" t="s">
        <v>3037</v>
      </c>
      <c r="F600" s="23" t="s">
        <v>3038</v>
      </c>
      <c r="G600" s="23" t="n">
        <v>81</v>
      </c>
      <c r="H600" s="23" t="n">
        <v>100</v>
      </c>
      <c r="I600" s="41" t="s">
        <v>180</v>
      </c>
      <c r="J600" s="23" t="s">
        <v>180</v>
      </c>
      <c r="K600" s="23" t="n">
        <v>0</v>
      </c>
      <c r="L600" s="23" t="n">
        <v>633</v>
      </c>
      <c r="M600" s="23" t="n">
        <v>300</v>
      </c>
      <c r="N600" s="23" t="n">
        <v>700</v>
      </c>
      <c r="O600" s="23" t="n">
        <f aca="false">K600+L600</f>
        <v>633</v>
      </c>
      <c r="P600" s="23" t="n">
        <f aca="false">K600+L600+M600+N600</f>
        <v>1633</v>
      </c>
      <c r="Q600" s="23" t="n">
        <v>1295</v>
      </c>
      <c r="R600" s="23" t="n">
        <v>490</v>
      </c>
      <c r="S600" s="23" t="n">
        <v>505</v>
      </c>
      <c r="T600" s="23" t="n">
        <v>236</v>
      </c>
      <c r="U600" s="23" t="n">
        <f aca="false">IF(I600="delivery",O600-SUM(Q600+R600),IF(I600="PO",P600-SUM(Q600:R600)))</f>
        <v>-1152</v>
      </c>
      <c r="V600" s="43" t="n">
        <v>22.875</v>
      </c>
      <c r="W600" s="43" t="n">
        <v>23.125</v>
      </c>
      <c r="X600" s="43" t="n">
        <f aca="false">W600-V600</f>
        <v>0.25</v>
      </c>
      <c r="Y600" s="43"/>
      <c r="Z600" s="43"/>
      <c r="AA600" s="43" t="n">
        <v>25.75</v>
      </c>
      <c r="AB600" s="43"/>
      <c r="AC600" s="43" t="s">
        <v>10482</v>
      </c>
      <c r="AD600" s="43"/>
      <c r="AE600" s="43"/>
      <c r="AF600" s="43"/>
      <c r="AG600" s="43" t="n">
        <v>23.125</v>
      </c>
      <c r="AH600" s="43" t="s">
        <v>11294</v>
      </c>
      <c r="AI600" s="63" t="s">
        <v>11295</v>
      </c>
      <c r="AJ600" s="63" t="s">
        <v>11296</v>
      </c>
      <c r="AK600" s="43" t="s">
        <v>11297</v>
      </c>
      <c r="AL600" s="43"/>
      <c r="AM600" s="43" t="s">
        <v>11298</v>
      </c>
      <c r="AN600" s="43"/>
      <c r="AO600" s="43" t="s">
        <v>82</v>
      </c>
      <c r="AP600" s="23" t="s">
        <v>3039</v>
      </c>
      <c r="AQ600" s="23" t="s">
        <v>11299</v>
      </c>
      <c r="BF600" s="23" t="s">
        <v>10498</v>
      </c>
      <c r="BG600" s="1" t="s">
        <v>183</v>
      </c>
    </row>
    <row r="601" s="23" customFormat="true" ht="12.75" hidden="true" customHeight="false" outlineLevel="0" collapsed="false">
      <c r="A601" s="23" t="s">
        <v>3040</v>
      </c>
      <c r="B601" s="23" t="s">
        <v>3041</v>
      </c>
      <c r="C601" s="40" t="s">
        <v>177</v>
      </c>
      <c r="D601" s="23" t="s">
        <v>82</v>
      </c>
      <c r="E601" s="23" t="s">
        <v>3042</v>
      </c>
      <c r="F601" s="23" t="s">
        <v>3043</v>
      </c>
      <c r="G601" s="23" t="n">
        <v>81</v>
      </c>
      <c r="H601" s="23" t="n">
        <v>200</v>
      </c>
      <c r="I601" s="41" t="s">
        <v>180</v>
      </c>
      <c r="J601" s="23" t="s">
        <v>11300</v>
      </c>
      <c r="K601" s="23" t="n">
        <v>0</v>
      </c>
      <c r="L601" s="23" t="n">
        <v>327</v>
      </c>
      <c r="M601" s="23" t="n">
        <v>0</v>
      </c>
      <c r="N601" s="23" t="n">
        <v>0</v>
      </c>
      <c r="O601" s="23" t="n">
        <f aca="false">K601+L601</f>
        <v>327</v>
      </c>
      <c r="P601" s="23" t="n">
        <f aca="false">K601+L601+M601+N601</f>
        <v>327</v>
      </c>
      <c r="Q601" s="23" t="n">
        <v>130</v>
      </c>
      <c r="R601" s="23" t="n">
        <v>48</v>
      </c>
      <c r="S601" s="23" t="n">
        <v>24</v>
      </c>
      <c r="T601" s="23" t="n">
        <v>36</v>
      </c>
      <c r="U601" s="23" t="n">
        <f aca="false">IF(I601="delivery",O601-SUM(Q601+R601),IF(I601="PO",P601-SUM(Q601:R601)))</f>
        <v>149</v>
      </c>
      <c r="V601" s="43" t="n">
        <v>50.2</v>
      </c>
      <c r="W601" s="43" t="n">
        <v>50.2</v>
      </c>
      <c r="X601" s="43" t="n">
        <f aca="false">W601-V601</f>
        <v>0</v>
      </c>
      <c r="Y601" s="43"/>
      <c r="Z601" s="43"/>
      <c r="AA601" s="43" t="n">
        <v>70.16667</v>
      </c>
      <c r="AB601" s="43" t="n">
        <v>50.6</v>
      </c>
      <c r="AC601" s="43" t="s">
        <v>10482</v>
      </c>
      <c r="AD601" s="43"/>
      <c r="AE601" s="43"/>
      <c r="AF601" s="43"/>
      <c r="AG601" s="43" t="n">
        <v>50.6</v>
      </c>
      <c r="AH601" s="43" t="s">
        <v>11301</v>
      </c>
      <c r="AI601" s="63" t="s">
        <v>11302</v>
      </c>
      <c r="AJ601" s="63" t="s">
        <v>11303</v>
      </c>
      <c r="AK601" s="43" t="s">
        <v>11304</v>
      </c>
      <c r="AL601" s="43"/>
      <c r="AM601" s="43"/>
      <c r="AN601" s="43"/>
      <c r="AO601" s="43" t="s">
        <v>82</v>
      </c>
      <c r="AP601" s="23" t="s">
        <v>3039</v>
      </c>
      <c r="BF601" s="23" t="s">
        <v>10498</v>
      </c>
      <c r="BG601" s="1" t="s">
        <v>183</v>
      </c>
    </row>
    <row r="602" s="23" customFormat="true" ht="12.75" hidden="true" customHeight="false" outlineLevel="0" collapsed="false">
      <c r="A602" s="23" t="s">
        <v>3044</v>
      </c>
      <c r="B602" s="23" t="s">
        <v>3045</v>
      </c>
      <c r="C602" s="40" t="s">
        <v>177</v>
      </c>
      <c r="D602" s="23" t="s">
        <v>82</v>
      </c>
      <c r="E602" s="23" t="s">
        <v>3046</v>
      </c>
      <c r="F602" s="23" t="s">
        <v>3047</v>
      </c>
      <c r="G602" s="23" t="n">
        <v>36</v>
      </c>
      <c r="H602" s="23" t="n">
        <v>200</v>
      </c>
      <c r="I602" s="41" t="s">
        <v>180</v>
      </c>
      <c r="J602" s="23" t="s">
        <v>11305</v>
      </c>
      <c r="K602" s="23" t="n">
        <v>0</v>
      </c>
      <c r="L602" s="23" t="n">
        <v>1192</v>
      </c>
      <c r="M602" s="23" t="n">
        <v>0</v>
      </c>
      <c r="N602" s="23" t="n">
        <v>0</v>
      </c>
      <c r="O602" s="23" t="n">
        <f aca="false">K602+L602</f>
        <v>1192</v>
      </c>
      <c r="P602" s="23" t="n">
        <f aca="false">K602+L602+M602+N602</f>
        <v>1192</v>
      </c>
      <c r="Q602" s="23" t="n">
        <v>682</v>
      </c>
      <c r="R602" s="23" t="n">
        <v>448</v>
      </c>
      <c r="S602" s="23" t="n">
        <v>338</v>
      </c>
      <c r="T602" s="23" t="n">
        <v>370</v>
      </c>
      <c r="U602" s="23" t="n">
        <f aca="false">IF(I602="delivery",O602-SUM(Q602+R602),IF(I602="PO",P602-SUM(Q602:R602)))</f>
        <v>62</v>
      </c>
      <c r="V602" s="43" t="n">
        <v>38</v>
      </c>
      <c r="W602" s="43" t="n">
        <v>38</v>
      </c>
      <c r="X602" s="43" t="n">
        <f aca="false">W602-V602</f>
        <v>0</v>
      </c>
      <c r="Y602" s="43"/>
      <c r="Z602" s="43"/>
      <c r="AA602" s="43" t="n">
        <v>38</v>
      </c>
      <c r="AB602" s="43" t="n">
        <v>27</v>
      </c>
      <c r="AC602" s="43" t="s">
        <v>10482</v>
      </c>
      <c r="AD602" s="43" t="s">
        <v>11306</v>
      </c>
      <c r="AE602" s="43" t="s">
        <v>11307</v>
      </c>
      <c r="AF602" s="43"/>
      <c r="AG602" s="43" t="n">
        <v>27</v>
      </c>
      <c r="AH602" s="43" t="s">
        <v>11308</v>
      </c>
      <c r="AI602" s="63" t="s">
        <v>11309</v>
      </c>
      <c r="AJ602" s="63" t="s">
        <v>11310</v>
      </c>
      <c r="AK602" s="43" t="s">
        <v>11311</v>
      </c>
      <c r="AL602" s="43"/>
      <c r="AM602" s="43"/>
      <c r="AN602" s="43"/>
      <c r="AO602" s="43" t="s">
        <v>82</v>
      </c>
      <c r="AP602" s="23" t="s">
        <v>3039</v>
      </c>
      <c r="BF602" s="23" t="s">
        <v>10498</v>
      </c>
      <c r="BG602" s="1" t="s">
        <v>183</v>
      </c>
    </row>
    <row r="603" s="23" customFormat="true" ht="12.75" hidden="true" customHeight="false" outlineLevel="0" collapsed="false">
      <c r="A603" s="23" t="s">
        <v>3048</v>
      </c>
      <c r="B603" s="23" t="s">
        <v>3049</v>
      </c>
      <c r="C603" s="40" t="s">
        <v>177</v>
      </c>
      <c r="D603" s="23" t="s">
        <v>82</v>
      </c>
      <c r="E603" s="23" t="s">
        <v>3050</v>
      </c>
      <c r="F603" s="23" t="s">
        <v>3051</v>
      </c>
      <c r="G603" s="23" t="n">
        <v>71</v>
      </c>
      <c r="H603" s="23" t="n">
        <v>100</v>
      </c>
      <c r="I603" s="41" t="s">
        <v>180</v>
      </c>
      <c r="J603" s="23" t="s">
        <v>180</v>
      </c>
      <c r="K603" s="23" t="n">
        <v>0</v>
      </c>
      <c r="L603" s="23" t="n">
        <v>556</v>
      </c>
      <c r="M603" s="23" t="n">
        <v>0</v>
      </c>
      <c r="N603" s="23" t="n">
        <v>100</v>
      </c>
      <c r="O603" s="23" t="n">
        <f aca="false">K603+L603</f>
        <v>556</v>
      </c>
      <c r="P603" s="23" t="n">
        <f aca="false">K603+L603+M603+N603</f>
        <v>656</v>
      </c>
      <c r="Q603" s="23" t="n">
        <v>290</v>
      </c>
      <c r="R603" s="23" t="n">
        <v>632</v>
      </c>
      <c r="S603" s="23" t="n">
        <v>1872</v>
      </c>
      <c r="T603" s="23" t="n">
        <v>1146</v>
      </c>
      <c r="U603" s="23" t="n">
        <f aca="false">IF(I603="delivery",O603-SUM(Q603+R603),IF(I603="PO",P603-SUM(Q603:R603)))</f>
        <v>-366</v>
      </c>
      <c r="V603" s="43" t="n">
        <v>70.48</v>
      </c>
      <c r="W603" s="43" t="n">
        <v>70.48</v>
      </c>
      <c r="X603" s="43" t="n">
        <f aca="false">W603-V603</f>
        <v>0</v>
      </c>
      <c r="Y603" s="43"/>
      <c r="Z603" s="43"/>
      <c r="AA603" s="43" t="n">
        <v>77.9795</v>
      </c>
      <c r="AB603" s="43" t="n">
        <v>68.64</v>
      </c>
      <c r="AC603" s="43" t="s">
        <v>10482</v>
      </c>
      <c r="AD603" s="43" t="s">
        <v>11312</v>
      </c>
      <c r="AE603" s="71" t="s">
        <v>11313</v>
      </c>
      <c r="AF603" s="43"/>
      <c r="AG603" s="43" t="n">
        <v>68.64</v>
      </c>
      <c r="AH603" s="43" t="s">
        <v>11314</v>
      </c>
      <c r="AI603" s="63" t="s">
        <v>11315</v>
      </c>
      <c r="AJ603" s="63" t="s">
        <v>11316</v>
      </c>
      <c r="AK603" s="43" t="s">
        <v>11317</v>
      </c>
      <c r="AL603" s="43"/>
      <c r="AM603" s="43"/>
      <c r="AN603" s="43"/>
      <c r="AO603" s="43" t="s">
        <v>82</v>
      </c>
      <c r="AP603" s="23" t="s">
        <v>3039</v>
      </c>
      <c r="BF603" s="23" t="s">
        <v>10498</v>
      </c>
      <c r="BG603" s="1" t="s">
        <v>183</v>
      </c>
    </row>
    <row r="604" s="23" customFormat="true" ht="12.75" hidden="true" customHeight="false" outlineLevel="0" collapsed="false">
      <c r="A604" s="23" t="s">
        <v>3052</v>
      </c>
      <c r="B604" s="23" t="s">
        <v>3053</v>
      </c>
      <c r="C604" s="40" t="s">
        <v>177</v>
      </c>
      <c r="D604" s="23" t="s">
        <v>82</v>
      </c>
      <c r="E604" s="23" t="s">
        <v>3054</v>
      </c>
      <c r="F604" s="23" t="s">
        <v>3055</v>
      </c>
      <c r="G604" s="23" t="n">
        <v>71</v>
      </c>
      <c r="H604" s="23" t="n">
        <v>50</v>
      </c>
      <c r="I604" s="41" t="s">
        <v>180</v>
      </c>
      <c r="J604" s="23" t="s">
        <v>11300</v>
      </c>
      <c r="K604" s="23" t="n">
        <v>0</v>
      </c>
      <c r="L604" s="23" t="n">
        <v>295</v>
      </c>
      <c r="M604" s="23" t="n">
        <v>0</v>
      </c>
      <c r="N604" s="23" t="n">
        <v>0</v>
      </c>
      <c r="O604" s="23" t="n">
        <f aca="false">K604+L604</f>
        <v>295</v>
      </c>
      <c r="P604" s="23" t="n">
        <f aca="false">K604+L604+M604+N604</f>
        <v>295</v>
      </c>
      <c r="Q604" s="23" t="n">
        <v>39</v>
      </c>
      <c r="R604" s="23" t="n">
        <v>0</v>
      </c>
      <c r="S604" s="23" t="n">
        <v>0</v>
      </c>
      <c r="T604" s="23" t="n">
        <v>0</v>
      </c>
      <c r="U604" s="23" t="n">
        <f aca="false">IF(I604="delivery",O604-SUM(Q604+R604),IF(I604="PO",P604-SUM(Q604:R604)))</f>
        <v>256</v>
      </c>
      <c r="V604" s="43" t="n">
        <v>93.921</v>
      </c>
      <c r="W604" s="43" t="n">
        <v>93.921</v>
      </c>
      <c r="X604" s="43" t="n">
        <f aca="false">W604-V604</f>
        <v>0</v>
      </c>
      <c r="Y604" s="43"/>
      <c r="Z604" s="43"/>
      <c r="AA604" s="43" t="n">
        <v>93.921</v>
      </c>
      <c r="AB604" s="43" t="n">
        <v>89.3</v>
      </c>
      <c r="AC604" s="43" t="s">
        <v>10482</v>
      </c>
      <c r="AD604" s="43"/>
      <c r="AE604" s="43"/>
      <c r="AF604" s="43"/>
      <c r="AG604" s="43" t="n">
        <v>89.3</v>
      </c>
      <c r="AH604" s="43" t="s">
        <v>11318</v>
      </c>
      <c r="AI604" s="63" t="s">
        <v>11319</v>
      </c>
      <c r="AJ604" s="63" t="s">
        <v>10635</v>
      </c>
      <c r="AK604" s="43" t="s">
        <v>11320</v>
      </c>
      <c r="AL604" s="43"/>
      <c r="AM604" s="43"/>
      <c r="AN604" s="43"/>
      <c r="AO604" s="43" t="s">
        <v>82</v>
      </c>
      <c r="AP604" s="23" t="s">
        <v>3039</v>
      </c>
      <c r="BF604" s="23" t="s">
        <v>10498</v>
      </c>
      <c r="BG604" s="1" t="s">
        <v>183</v>
      </c>
    </row>
    <row r="605" s="23" customFormat="true" ht="12.75" hidden="true" customHeight="false" outlineLevel="0" collapsed="false">
      <c r="A605" s="23" t="s">
        <v>3056</v>
      </c>
      <c r="B605" s="23" t="s">
        <v>3057</v>
      </c>
      <c r="C605" s="40" t="s">
        <v>177</v>
      </c>
      <c r="D605" s="23" t="s">
        <v>82</v>
      </c>
      <c r="E605" s="23" t="s">
        <v>3058</v>
      </c>
      <c r="F605" s="23" t="s">
        <v>3059</v>
      </c>
      <c r="G605" s="23" t="n">
        <v>71</v>
      </c>
      <c r="H605" s="23" t="n">
        <v>100</v>
      </c>
      <c r="I605" s="41" t="s">
        <v>180</v>
      </c>
      <c r="J605" s="23" t="s">
        <v>11300</v>
      </c>
      <c r="K605" s="23" t="n">
        <v>0</v>
      </c>
      <c r="L605" s="23" t="n">
        <v>1192</v>
      </c>
      <c r="M605" s="23" t="n">
        <v>0</v>
      </c>
      <c r="N605" s="23" t="n">
        <v>0</v>
      </c>
      <c r="O605" s="23" t="n">
        <f aca="false">K605+L605</f>
        <v>1192</v>
      </c>
      <c r="P605" s="23" t="n">
        <f aca="false">K605+L605+M605+N605</f>
        <v>1192</v>
      </c>
      <c r="Q605" s="23" t="n">
        <v>536</v>
      </c>
      <c r="R605" s="23" t="n">
        <v>0</v>
      </c>
      <c r="S605" s="23" t="n">
        <v>0</v>
      </c>
      <c r="T605" s="23" t="n">
        <v>0</v>
      </c>
      <c r="U605" s="23" t="n">
        <f aca="false">IF(I605="delivery",O605-SUM(Q605+R605),IF(I605="PO",P605-SUM(Q605:R605)))</f>
        <v>656</v>
      </c>
      <c r="V605" s="43" t="n">
        <v>85</v>
      </c>
      <c r="W605" s="43" t="n">
        <v>85</v>
      </c>
      <c r="X605" s="43" t="n">
        <f aca="false">W605-V605</f>
        <v>0</v>
      </c>
      <c r="Y605" s="43"/>
      <c r="Z605" s="43"/>
      <c r="AA605" s="43"/>
      <c r="AB605" s="43" t="n">
        <v>85</v>
      </c>
      <c r="AC605" s="43" t="s">
        <v>10482</v>
      </c>
      <c r="AD605" s="43"/>
      <c r="AE605" s="43"/>
      <c r="AF605" s="43"/>
      <c r="AG605" s="43" t="n">
        <v>85</v>
      </c>
      <c r="AH605" s="43" t="s">
        <v>11321</v>
      </c>
      <c r="AI605" s="63" t="s">
        <v>11057</v>
      </c>
      <c r="AJ605" s="63" t="s">
        <v>11322</v>
      </c>
      <c r="AK605" s="43" t="s">
        <v>11323</v>
      </c>
      <c r="AL605" s="43" t="s">
        <v>11324</v>
      </c>
      <c r="AM605" s="43" t="s">
        <v>11325</v>
      </c>
      <c r="AN605" s="43"/>
      <c r="AO605" s="43" t="s">
        <v>82</v>
      </c>
      <c r="AP605" s="23" t="s">
        <v>3039</v>
      </c>
      <c r="AQ605" s="23" t="s">
        <v>11326</v>
      </c>
      <c r="BF605" s="23" t="s">
        <v>10498</v>
      </c>
      <c r="BG605" s="1" t="s">
        <v>183</v>
      </c>
    </row>
    <row r="606" s="23" customFormat="true" ht="12.75" hidden="true" customHeight="false" outlineLevel="0" collapsed="false">
      <c r="A606" s="23" t="s">
        <v>3060</v>
      </c>
      <c r="B606" s="23" t="s">
        <v>3061</v>
      </c>
      <c r="C606" s="40" t="s">
        <v>177</v>
      </c>
      <c r="D606" s="23" t="s">
        <v>82</v>
      </c>
      <c r="E606" s="23" t="s">
        <v>3062</v>
      </c>
      <c r="F606" s="23" t="s">
        <v>3063</v>
      </c>
      <c r="G606" s="23" t="n">
        <v>61</v>
      </c>
      <c r="H606" s="23" t="n">
        <v>100</v>
      </c>
      <c r="I606" s="41" t="s">
        <v>180</v>
      </c>
      <c r="J606" s="23" t="s">
        <v>11327</v>
      </c>
      <c r="K606" s="23" t="n">
        <v>0</v>
      </c>
      <c r="L606" s="23" t="n">
        <v>2924</v>
      </c>
      <c r="M606" s="23" t="n">
        <v>2300</v>
      </c>
      <c r="N606" s="23" t="n">
        <v>1400</v>
      </c>
      <c r="O606" s="23" t="n">
        <f aca="false">K606+L606</f>
        <v>2924</v>
      </c>
      <c r="P606" s="23" t="n">
        <f aca="false">K606+L606+M606+N606</f>
        <v>6624</v>
      </c>
      <c r="Q606" s="23" t="n">
        <v>5857</v>
      </c>
      <c r="R606" s="23" t="n">
        <v>4162</v>
      </c>
      <c r="S606" s="23" t="n">
        <v>2934</v>
      </c>
      <c r="T606" s="23" t="n">
        <v>2958</v>
      </c>
      <c r="U606" s="23" t="n">
        <f aca="false">IF(I606="delivery",O606-SUM(Q606+R606),IF(I606="PO",P606-SUM(Q606:R606)))</f>
        <v>-7095</v>
      </c>
      <c r="V606" s="43" t="n">
        <v>57.1</v>
      </c>
      <c r="W606" s="43" t="n">
        <v>53.725</v>
      </c>
      <c r="X606" s="43" t="n">
        <f aca="false">W606-V606</f>
        <v>-3.375</v>
      </c>
      <c r="Y606" s="43"/>
      <c r="Z606" s="43"/>
      <c r="AA606" s="43" t="n">
        <v>67.54762</v>
      </c>
      <c r="AB606" s="43"/>
      <c r="AC606" s="43" t="s">
        <v>10482</v>
      </c>
      <c r="AD606" s="43"/>
      <c r="AE606" s="43"/>
      <c r="AF606" s="43"/>
      <c r="AG606" s="43" t="n">
        <v>53.725</v>
      </c>
      <c r="AH606" s="43" t="s">
        <v>11328</v>
      </c>
      <c r="AI606" s="63" t="s">
        <v>11329</v>
      </c>
      <c r="AJ606" s="63" t="s">
        <v>11330</v>
      </c>
      <c r="AK606" s="43" t="s">
        <v>11331</v>
      </c>
      <c r="AL606" s="43"/>
      <c r="AM606" s="43"/>
      <c r="AN606" s="43"/>
      <c r="AO606" s="43" t="s">
        <v>82</v>
      </c>
      <c r="AP606" s="23" t="s">
        <v>3039</v>
      </c>
      <c r="BF606" s="23" t="s">
        <v>10498</v>
      </c>
      <c r="BG606" s="1" t="s">
        <v>183</v>
      </c>
    </row>
    <row r="607" s="23" customFormat="true" ht="12.75" hidden="true" customHeight="false" outlineLevel="0" collapsed="false">
      <c r="A607" s="23" t="s">
        <v>3064</v>
      </c>
      <c r="B607" s="23" t="s">
        <v>3065</v>
      </c>
      <c r="C607" s="40" t="s">
        <v>177</v>
      </c>
      <c r="D607" s="23" t="s">
        <v>82</v>
      </c>
      <c r="E607" s="23" t="s">
        <v>3066</v>
      </c>
      <c r="F607" s="23" t="s">
        <v>3067</v>
      </c>
      <c r="G607" s="23" t="n">
        <v>61</v>
      </c>
      <c r="H607" s="23" t="n">
        <v>100</v>
      </c>
      <c r="I607" s="41" t="s">
        <v>180</v>
      </c>
      <c r="J607" s="23" t="s">
        <v>11332</v>
      </c>
      <c r="K607" s="23" t="n">
        <v>0</v>
      </c>
      <c r="L607" s="23" t="n">
        <v>451</v>
      </c>
      <c r="M607" s="23" t="n">
        <v>0</v>
      </c>
      <c r="N607" s="23" t="n">
        <v>0</v>
      </c>
      <c r="O607" s="23" t="n">
        <f aca="false">K607+L607</f>
        <v>451</v>
      </c>
      <c r="P607" s="23" t="n">
        <f aca="false">K607+L607+M607+N607</f>
        <v>451</v>
      </c>
      <c r="Q607" s="23" t="n">
        <v>168</v>
      </c>
      <c r="R607" s="23" t="n">
        <v>168</v>
      </c>
      <c r="S607" s="23" t="n">
        <v>90</v>
      </c>
      <c r="T607" s="23" t="n">
        <v>104</v>
      </c>
      <c r="U607" s="23" t="n">
        <f aca="false">IF(I607="delivery",O607-SUM(Q607+R607),IF(I607="PO",P607-SUM(Q607:R607)))</f>
        <v>115</v>
      </c>
      <c r="V607" s="43" t="n">
        <v>219.3</v>
      </c>
      <c r="W607" s="43" t="n">
        <v>219.3</v>
      </c>
      <c r="X607" s="43" t="n">
        <f aca="false">W607-V607</f>
        <v>0</v>
      </c>
      <c r="Y607" s="43"/>
      <c r="Z607" s="43"/>
      <c r="AA607" s="43" t="n">
        <v>234.5</v>
      </c>
      <c r="AB607" s="43" t="n">
        <v>221.45</v>
      </c>
      <c r="AC607" s="43" t="s">
        <v>10482</v>
      </c>
      <c r="AD607" s="43"/>
      <c r="AE607" s="43"/>
      <c r="AF607" s="43"/>
      <c r="AG607" s="43" t="n">
        <v>221.45</v>
      </c>
      <c r="AH607" s="43" t="s">
        <v>11333</v>
      </c>
      <c r="AI607" s="63" t="s">
        <v>10887</v>
      </c>
      <c r="AJ607" s="63" t="s">
        <v>11334</v>
      </c>
      <c r="AK607" s="43" t="s">
        <v>11335</v>
      </c>
      <c r="AL607" s="43"/>
      <c r="AM607" s="43"/>
      <c r="AN607" s="43"/>
      <c r="AO607" s="43" t="s">
        <v>82</v>
      </c>
      <c r="AP607" s="23" t="s">
        <v>3039</v>
      </c>
      <c r="BF607" s="23" t="s">
        <v>10498</v>
      </c>
      <c r="BG607" s="1" t="s">
        <v>183</v>
      </c>
    </row>
    <row r="608" s="23" customFormat="true" ht="12.75" hidden="true" customHeight="false" outlineLevel="0" collapsed="false">
      <c r="A608" s="23" t="s">
        <v>3068</v>
      </c>
      <c r="B608" s="23" t="s">
        <v>3069</v>
      </c>
      <c r="C608" s="40" t="s">
        <v>177</v>
      </c>
      <c r="D608" s="23" t="s">
        <v>82</v>
      </c>
      <c r="E608" s="23" t="s">
        <v>3070</v>
      </c>
      <c r="F608" s="23" t="s">
        <v>3071</v>
      </c>
      <c r="G608" s="23" t="n">
        <v>61</v>
      </c>
      <c r="H608" s="23" t="n">
        <v>100</v>
      </c>
      <c r="I608" s="41" t="s">
        <v>180</v>
      </c>
      <c r="J608" s="23" t="s">
        <v>180</v>
      </c>
      <c r="K608" s="23" t="n">
        <v>0</v>
      </c>
      <c r="L608" s="23" t="n">
        <v>129</v>
      </c>
      <c r="M608" s="23" t="n">
        <v>0</v>
      </c>
      <c r="N608" s="23" t="n">
        <v>0</v>
      </c>
      <c r="O608" s="23" t="n">
        <f aca="false">K608+L608</f>
        <v>129</v>
      </c>
      <c r="P608" s="23" t="n">
        <f aca="false">K608+L608+M608+N608</f>
        <v>129</v>
      </c>
      <c r="Q608" s="23" t="n">
        <v>3</v>
      </c>
      <c r="R608" s="23" t="n">
        <v>22</v>
      </c>
      <c r="S608" s="23" t="n">
        <v>71</v>
      </c>
      <c r="T608" s="23" t="n">
        <v>399</v>
      </c>
      <c r="U608" s="23" t="n">
        <f aca="false">IF(I608="delivery",O608-SUM(Q608+R608),IF(I608="PO",P608-SUM(Q608:R608)))</f>
        <v>104</v>
      </c>
      <c r="V608" s="43" t="n">
        <v>66</v>
      </c>
      <c r="W608" s="43" t="n">
        <v>66</v>
      </c>
      <c r="X608" s="43" t="n">
        <f aca="false">W608-V608</f>
        <v>0</v>
      </c>
      <c r="Y608" s="43"/>
      <c r="Z608" s="43"/>
      <c r="AA608" s="43" t="n">
        <v>67</v>
      </c>
      <c r="AB608" s="43" t="n">
        <v>66.6975</v>
      </c>
      <c r="AC608" s="43" t="s">
        <v>10482</v>
      </c>
      <c r="AD608" s="43"/>
      <c r="AE608" s="43"/>
      <c r="AF608" s="43"/>
      <c r="AG608" s="43" t="n">
        <v>66.6975</v>
      </c>
      <c r="AH608" s="43" t="s">
        <v>11336</v>
      </c>
      <c r="AI608" s="63" t="s">
        <v>11057</v>
      </c>
      <c r="AJ608" s="63" t="s">
        <v>11337</v>
      </c>
      <c r="AK608" s="43" t="s">
        <v>11338</v>
      </c>
      <c r="AL608" s="43"/>
      <c r="AM608" s="43"/>
      <c r="AN608" s="43"/>
      <c r="AO608" s="43" t="s">
        <v>82</v>
      </c>
      <c r="AP608" s="23" t="s">
        <v>3039</v>
      </c>
      <c r="BF608" s="23" t="s">
        <v>10498</v>
      </c>
      <c r="BG608" s="1" t="s">
        <v>183</v>
      </c>
    </row>
    <row r="609" s="23" customFormat="true" ht="12.75" hidden="true" customHeight="false" outlineLevel="0" collapsed="false">
      <c r="A609" s="23" t="s">
        <v>3072</v>
      </c>
      <c r="B609" s="23" t="s">
        <v>3073</v>
      </c>
      <c r="C609" s="40" t="s">
        <v>177</v>
      </c>
      <c r="D609" s="23" t="s">
        <v>82</v>
      </c>
      <c r="E609" s="23" t="s">
        <v>3074</v>
      </c>
      <c r="F609" s="23" t="s">
        <v>3075</v>
      </c>
      <c r="G609" s="23" t="n">
        <v>73</v>
      </c>
      <c r="H609" s="23" t="n">
        <v>50</v>
      </c>
      <c r="I609" s="41" t="s">
        <v>180</v>
      </c>
      <c r="J609" s="23" t="s">
        <v>11339</v>
      </c>
      <c r="K609" s="23" t="n">
        <v>0</v>
      </c>
      <c r="L609" s="23" t="n">
        <v>2356</v>
      </c>
      <c r="M609" s="23" t="n">
        <v>723</v>
      </c>
      <c r="N609" s="23" t="n">
        <v>550</v>
      </c>
      <c r="O609" s="23" t="n">
        <f aca="false">K609+L609</f>
        <v>2356</v>
      </c>
      <c r="P609" s="23" t="n">
        <f aca="false">K609+L609+M609+N609</f>
        <v>3629</v>
      </c>
      <c r="Q609" s="23" t="n">
        <v>1998</v>
      </c>
      <c r="R609" s="23" t="n">
        <v>2924</v>
      </c>
      <c r="S609" s="23" t="n">
        <v>2692</v>
      </c>
      <c r="T609" s="23" t="n">
        <v>3558</v>
      </c>
      <c r="U609" s="23" t="n">
        <f aca="false">IF(I609="delivery",O609-SUM(Q609+R609),IF(I609="PO",P609-SUM(Q609:R609)))</f>
        <v>-2566</v>
      </c>
      <c r="V609" s="43" t="n">
        <v>82.1</v>
      </c>
      <c r="W609" s="43" t="n">
        <v>71.76</v>
      </c>
      <c r="X609" s="43" t="n">
        <f aca="false">W609-V609</f>
        <v>-10.34</v>
      </c>
      <c r="Y609" s="43"/>
      <c r="Z609" s="43"/>
      <c r="AA609" s="43" t="n">
        <v>142.3</v>
      </c>
      <c r="AB609" s="43"/>
      <c r="AC609" s="43" t="s">
        <v>10482</v>
      </c>
      <c r="AD609" s="43"/>
      <c r="AE609" s="43"/>
      <c r="AF609" s="43"/>
      <c r="AG609" s="43" t="n">
        <v>71.76</v>
      </c>
      <c r="AH609" s="43" t="s">
        <v>11340</v>
      </c>
      <c r="AI609" s="63" t="s">
        <v>11341</v>
      </c>
      <c r="AJ609" s="63" t="s">
        <v>11342</v>
      </c>
      <c r="AK609" s="43" t="s">
        <v>11343</v>
      </c>
      <c r="AL609" s="43"/>
      <c r="AM609" s="43"/>
      <c r="AN609" s="43"/>
      <c r="AO609" s="43" t="s">
        <v>82</v>
      </c>
      <c r="AP609" s="23" t="s">
        <v>3039</v>
      </c>
      <c r="BF609" s="23" t="s">
        <v>10498</v>
      </c>
      <c r="BG609" s="1" t="s">
        <v>183</v>
      </c>
    </row>
    <row r="610" s="23" customFormat="true" ht="12.75" hidden="true" customHeight="false" outlineLevel="0" collapsed="false">
      <c r="A610" s="23" t="s">
        <v>3076</v>
      </c>
      <c r="B610" s="23" t="s">
        <v>3077</v>
      </c>
      <c r="C610" s="40" t="s">
        <v>177</v>
      </c>
      <c r="D610" s="23" t="s">
        <v>82</v>
      </c>
      <c r="E610" s="23" t="s">
        <v>3078</v>
      </c>
      <c r="F610" s="23" t="s">
        <v>3079</v>
      </c>
      <c r="G610" s="23" t="n">
        <v>101</v>
      </c>
      <c r="H610" s="23" t="n">
        <v>100</v>
      </c>
      <c r="I610" s="41" t="s">
        <v>180</v>
      </c>
      <c r="J610" s="23" t="s">
        <v>180</v>
      </c>
      <c r="K610" s="23" t="n">
        <v>0</v>
      </c>
      <c r="L610" s="23" t="n">
        <v>768</v>
      </c>
      <c r="M610" s="23" t="n">
        <v>50</v>
      </c>
      <c r="N610" s="23" t="n">
        <v>0</v>
      </c>
      <c r="O610" s="23" t="n">
        <f aca="false">K610+L610</f>
        <v>768</v>
      </c>
      <c r="P610" s="23" t="n">
        <f aca="false">K610+L610+M610+N610</f>
        <v>818</v>
      </c>
      <c r="Q610" s="23" t="n">
        <v>158</v>
      </c>
      <c r="R610" s="23" t="n">
        <v>300</v>
      </c>
      <c r="S610" s="23" t="n">
        <v>200</v>
      </c>
      <c r="T610" s="23" t="n">
        <v>0</v>
      </c>
      <c r="U610" s="23" t="n">
        <f aca="false">IF(I610="delivery",O610-SUM(Q610+R610),IF(I610="PO",P610-SUM(Q610:R610)))</f>
        <v>310</v>
      </c>
      <c r="V610" s="43" t="n">
        <v>103.604</v>
      </c>
      <c r="W610" s="43" t="n">
        <v>103.604</v>
      </c>
      <c r="X610" s="43" t="n">
        <f aca="false">W610-V610</f>
        <v>0</v>
      </c>
      <c r="Y610" s="43"/>
      <c r="Z610" s="43"/>
      <c r="AA610" s="43"/>
      <c r="AB610" s="43" t="n">
        <v>98.394</v>
      </c>
      <c r="AC610" s="43" t="s">
        <v>10482</v>
      </c>
      <c r="AD610" s="43"/>
      <c r="AE610" s="43"/>
      <c r="AF610" s="43"/>
      <c r="AG610" s="43" t="n">
        <v>98.394</v>
      </c>
      <c r="AH610" s="43" t="s">
        <v>11344</v>
      </c>
      <c r="AI610" s="63" t="s">
        <v>10882</v>
      </c>
      <c r="AJ610" s="63" t="s">
        <v>11345</v>
      </c>
      <c r="AK610" s="43" t="s">
        <v>11346</v>
      </c>
      <c r="AL610" s="43"/>
      <c r="AM610" s="43"/>
      <c r="AN610" s="43"/>
      <c r="AO610" s="43" t="s">
        <v>82</v>
      </c>
      <c r="AP610" s="23" t="s">
        <v>3039</v>
      </c>
      <c r="BF610" s="23" t="s">
        <v>10498</v>
      </c>
      <c r="BG610" s="1" t="s">
        <v>183</v>
      </c>
    </row>
    <row r="611" s="23" customFormat="true" ht="12.75" hidden="true" customHeight="false" outlineLevel="0" collapsed="false">
      <c r="A611" s="23" t="s">
        <v>3080</v>
      </c>
      <c r="B611" s="23" t="s">
        <v>3081</v>
      </c>
      <c r="C611" s="40" t="s">
        <v>177</v>
      </c>
      <c r="D611" s="23" t="s">
        <v>82</v>
      </c>
      <c r="E611" s="23" t="s">
        <v>3082</v>
      </c>
      <c r="F611" s="23" t="s">
        <v>3083</v>
      </c>
      <c r="G611" s="23" t="n">
        <v>71</v>
      </c>
      <c r="H611" s="23" t="n">
        <v>100</v>
      </c>
      <c r="I611" s="41" t="s">
        <v>180</v>
      </c>
      <c r="J611" s="23" t="s">
        <v>11300</v>
      </c>
      <c r="K611" s="23" t="n">
        <v>0</v>
      </c>
      <c r="L611" s="23" t="n">
        <v>1164</v>
      </c>
      <c r="M611" s="23" t="n">
        <v>0</v>
      </c>
      <c r="N611" s="23" t="n">
        <v>0</v>
      </c>
      <c r="O611" s="23" t="n">
        <f aca="false">K611+L611</f>
        <v>1164</v>
      </c>
      <c r="P611" s="23" t="n">
        <f aca="false">K611+L611+M611+N611</f>
        <v>1164</v>
      </c>
      <c r="Q611" s="23" t="n">
        <v>449</v>
      </c>
      <c r="R611" s="23" t="n">
        <v>622</v>
      </c>
      <c r="S611" s="23" t="n">
        <v>551</v>
      </c>
      <c r="T611" s="23" t="n">
        <v>461</v>
      </c>
      <c r="U611" s="23" t="n">
        <f aca="false">IF(I611="delivery",O611-SUM(Q611+R611),IF(I611="PO",P611-SUM(Q611:R611)))</f>
        <v>93</v>
      </c>
      <c r="V611" s="43" t="n">
        <v>116.62</v>
      </c>
      <c r="W611" s="43" t="n">
        <v>116.62</v>
      </c>
      <c r="X611" s="43" t="n">
        <f aca="false">W611-V611</f>
        <v>0</v>
      </c>
      <c r="Y611" s="43"/>
      <c r="Z611" s="43"/>
      <c r="AA611" s="43"/>
      <c r="AB611" s="43" t="n">
        <v>108.46</v>
      </c>
      <c r="AC611" s="43" t="s">
        <v>10482</v>
      </c>
      <c r="AD611" s="43" t="s">
        <v>10716</v>
      </c>
      <c r="AE611" s="43" t="s">
        <v>11307</v>
      </c>
      <c r="AF611" s="43"/>
      <c r="AG611" s="43" t="n">
        <v>108.46</v>
      </c>
      <c r="AH611" s="43" t="s">
        <v>11347</v>
      </c>
      <c r="AI611" s="63" t="s">
        <v>11057</v>
      </c>
      <c r="AJ611" s="63" t="s">
        <v>11348</v>
      </c>
      <c r="AK611" s="43" t="s">
        <v>11349</v>
      </c>
      <c r="AL611" s="43"/>
      <c r="AM611" s="43"/>
      <c r="AN611" s="43"/>
      <c r="AO611" s="43" t="s">
        <v>82</v>
      </c>
      <c r="AP611" s="23" t="s">
        <v>3039</v>
      </c>
      <c r="BF611" s="23" t="s">
        <v>10498</v>
      </c>
      <c r="BG611" s="1" t="s">
        <v>183</v>
      </c>
    </row>
    <row r="612" s="23" customFormat="true" ht="12.75" hidden="true" customHeight="false" outlineLevel="0" collapsed="false">
      <c r="A612" s="23" t="s">
        <v>3084</v>
      </c>
      <c r="B612" s="23" t="s">
        <v>3085</v>
      </c>
      <c r="C612" s="40" t="s">
        <v>177</v>
      </c>
      <c r="D612" s="23" t="s">
        <v>82</v>
      </c>
      <c r="E612" s="23" t="s">
        <v>3086</v>
      </c>
      <c r="F612" s="23" t="s">
        <v>3087</v>
      </c>
      <c r="G612" s="23" t="n">
        <v>51</v>
      </c>
      <c r="H612" s="23" t="n">
        <v>50</v>
      </c>
      <c r="I612" s="41" t="s">
        <v>180</v>
      </c>
      <c r="J612" s="23" t="s">
        <v>11300</v>
      </c>
      <c r="K612" s="23" t="n">
        <v>0</v>
      </c>
      <c r="L612" s="23" t="n">
        <v>383</v>
      </c>
      <c r="M612" s="23" t="n">
        <v>150</v>
      </c>
      <c r="N612" s="23" t="n">
        <v>0</v>
      </c>
      <c r="O612" s="23" t="n">
        <f aca="false">K612+L612</f>
        <v>383</v>
      </c>
      <c r="P612" s="23" t="n">
        <f aca="false">K612+L612+M612+N612</f>
        <v>533</v>
      </c>
      <c r="Q612" s="23" t="n">
        <v>438</v>
      </c>
      <c r="R612" s="23" t="n">
        <v>268</v>
      </c>
      <c r="S612" s="23" t="n">
        <v>212</v>
      </c>
      <c r="T612" s="23" t="n">
        <v>232</v>
      </c>
      <c r="U612" s="23" t="n">
        <f aca="false">IF(I612="delivery",O612-SUM(Q612+R612),IF(I612="PO",P612-SUM(Q612:R612)))</f>
        <v>-323</v>
      </c>
      <c r="V612" s="43" t="n">
        <v>135.075</v>
      </c>
      <c r="W612" s="43" t="n">
        <v>129.525</v>
      </c>
      <c r="X612" s="43" t="n">
        <f aca="false">W612-V612</f>
        <v>-5.54999999999998</v>
      </c>
      <c r="Y612" s="43"/>
      <c r="Z612" s="43"/>
      <c r="AA612" s="43" t="n">
        <v>156.5</v>
      </c>
      <c r="AB612" s="43"/>
      <c r="AC612" s="43" t="s">
        <v>10482</v>
      </c>
      <c r="AD612" s="43"/>
      <c r="AE612" s="43"/>
      <c r="AF612" s="43"/>
      <c r="AG612" s="43" t="n">
        <v>129.525</v>
      </c>
      <c r="AH612" s="43" t="s">
        <v>11350</v>
      </c>
      <c r="AI612" s="63" t="s">
        <v>11351</v>
      </c>
      <c r="AJ612" s="63" t="s">
        <v>11352</v>
      </c>
      <c r="AK612" s="43" t="s">
        <v>11353</v>
      </c>
      <c r="AL612" s="43"/>
      <c r="AM612" s="43"/>
      <c r="AN612" s="43"/>
      <c r="AO612" s="43" t="s">
        <v>82</v>
      </c>
      <c r="AP612" s="23" t="s">
        <v>3039</v>
      </c>
      <c r="BF612" s="23" t="s">
        <v>10498</v>
      </c>
      <c r="BG612" s="1" t="s">
        <v>183</v>
      </c>
    </row>
    <row r="613" s="23" customFormat="true" ht="12.75" hidden="false" customHeight="false" outlineLevel="0" collapsed="false">
      <c r="A613" s="23" t="s">
        <v>8085</v>
      </c>
      <c r="B613" s="23" t="s">
        <v>8082</v>
      </c>
      <c r="C613" s="40" t="s">
        <v>177</v>
      </c>
      <c r="D613" s="23" t="s">
        <v>1471</v>
      </c>
      <c r="E613" s="23" t="s">
        <v>8083</v>
      </c>
      <c r="F613" s="23" t="s">
        <v>8086</v>
      </c>
      <c r="G613" s="23" t="n">
        <v>63</v>
      </c>
      <c r="H613" s="23" t="n">
        <v>92</v>
      </c>
      <c r="I613" s="41" t="s">
        <v>188</v>
      </c>
      <c r="K613" s="23" t="n">
        <v>0</v>
      </c>
      <c r="L613" s="23" t="n">
        <v>0</v>
      </c>
      <c r="M613" s="23" t="n">
        <v>0</v>
      </c>
      <c r="N613" s="23" t="n">
        <v>0</v>
      </c>
      <c r="O613" s="23" t="n">
        <f aca="false">K613+L613</f>
        <v>0</v>
      </c>
      <c r="P613" s="23" t="n">
        <f aca="false">K613+L613+M613+N613</f>
        <v>0</v>
      </c>
      <c r="Q613" s="23" t="n">
        <v>0</v>
      </c>
      <c r="R613" s="23" t="n">
        <v>144</v>
      </c>
      <c r="S613" s="23" t="n">
        <v>130</v>
      </c>
      <c r="T613" s="23" t="n">
        <v>710</v>
      </c>
      <c r="U613" s="23" t="n">
        <f aca="false">IF(I613="delivery",O613-SUM(Q613+R613),IF(I613="PO",P613-SUM(Q613:R613)))</f>
        <v>-144</v>
      </c>
      <c r="V613" s="43" t="n">
        <v>0.289</v>
      </c>
      <c r="W613" s="43" t="n">
        <v>0.275</v>
      </c>
      <c r="X613" s="43" t="n">
        <f aca="false">W613-V613</f>
        <v>-0.014</v>
      </c>
      <c r="Y613" s="43"/>
      <c r="Z613" s="43"/>
      <c r="AA613" s="43"/>
      <c r="AB613" s="43"/>
      <c r="AC613" s="43" t="s">
        <v>10482</v>
      </c>
      <c r="AD613" s="43"/>
      <c r="AE613" s="43"/>
      <c r="AF613" s="43"/>
      <c r="AG613" s="43" t="n">
        <v>0.275</v>
      </c>
      <c r="AH613" s="43" t="s">
        <v>11354</v>
      </c>
      <c r="AI613" s="63" t="n">
        <v>92</v>
      </c>
      <c r="AJ613" s="63" t="n">
        <v>10</v>
      </c>
      <c r="AK613" s="43" t="s">
        <v>11355</v>
      </c>
      <c r="AL613" s="43"/>
      <c r="AM613" s="43"/>
      <c r="AN613" s="43"/>
      <c r="AO613" s="43" t="s">
        <v>1471</v>
      </c>
      <c r="AP613" s="23" t="s">
        <v>2011</v>
      </c>
      <c r="AT613" s="23" t="s">
        <v>11356</v>
      </c>
      <c r="AV613" s="23" t="n">
        <v>0.376</v>
      </c>
      <c r="AW613" s="23" t="s">
        <v>11357</v>
      </c>
      <c r="AX613" s="23" t="s">
        <v>11355</v>
      </c>
      <c r="AY613" s="23" t="n">
        <v>552</v>
      </c>
      <c r="AZ613" s="23" t="n">
        <v>12</v>
      </c>
      <c r="BA613" s="23" t="s">
        <v>1465</v>
      </c>
      <c r="BB613" s="23" t="s">
        <v>11358</v>
      </c>
      <c r="BF613" s="23" t="s">
        <v>10498</v>
      </c>
      <c r="BG613" s="1" t="s">
        <v>183</v>
      </c>
    </row>
    <row r="614" s="23" customFormat="true" ht="12.75" hidden="true" customHeight="false" outlineLevel="0" collapsed="false">
      <c r="A614" s="23" t="s">
        <v>3092</v>
      </c>
      <c r="B614" s="23" t="s">
        <v>3093</v>
      </c>
      <c r="C614" s="40" t="s">
        <v>177</v>
      </c>
      <c r="D614" s="23" t="s">
        <v>82</v>
      </c>
      <c r="E614" s="23" t="s">
        <v>3094</v>
      </c>
      <c r="F614" s="23" t="s">
        <v>3095</v>
      </c>
      <c r="G614" s="23" t="n">
        <v>71</v>
      </c>
      <c r="H614" s="23" t="n">
        <v>250</v>
      </c>
      <c r="I614" s="41" t="s">
        <v>188</v>
      </c>
      <c r="K614" s="23" t="n">
        <v>0</v>
      </c>
      <c r="L614" s="23" t="n">
        <v>2105</v>
      </c>
      <c r="M614" s="23" t="n">
        <v>550</v>
      </c>
      <c r="N614" s="23" t="n">
        <v>0</v>
      </c>
      <c r="O614" s="23" t="n">
        <f aca="false">K614+L614</f>
        <v>2105</v>
      </c>
      <c r="P614" s="23" t="n">
        <f aca="false">K614+L614+M614+N614</f>
        <v>2655</v>
      </c>
      <c r="Q614" s="23" t="n">
        <v>2172</v>
      </c>
      <c r="R614" s="23" t="n">
        <v>1002</v>
      </c>
      <c r="S614" s="23" t="n">
        <v>616</v>
      </c>
      <c r="T614" s="23" t="n">
        <v>584</v>
      </c>
      <c r="U614" s="23" t="n">
        <f aca="false">IF(I614="delivery",O614-SUM(Q614+R614),IF(I614="PO",P614-SUM(Q614:R614)))</f>
        <v>-519</v>
      </c>
      <c r="V614" s="43" t="n">
        <v>2.74</v>
      </c>
      <c r="W614" s="43" t="n">
        <v>2.74</v>
      </c>
      <c r="X614" s="43" t="n">
        <f aca="false">W614-V614</f>
        <v>0</v>
      </c>
      <c r="Y614" s="43"/>
      <c r="Z614" s="43"/>
      <c r="AA614" s="43" t="n">
        <v>2.74</v>
      </c>
      <c r="AB614" s="43"/>
      <c r="AC614" s="43" t="s">
        <v>10482</v>
      </c>
      <c r="AD614" s="43"/>
      <c r="AE614" s="43"/>
      <c r="AF614" s="43" t="s">
        <v>10502</v>
      </c>
      <c r="AG614" s="43" t="n">
        <v>2.74</v>
      </c>
      <c r="AH614" s="43" t="s">
        <v>11359</v>
      </c>
      <c r="AI614" s="63" t="n">
        <v>250</v>
      </c>
      <c r="AJ614" s="63" t="n">
        <v>6</v>
      </c>
      <c r="AK614" s="43"/>
      <c r="AL614" s="43"/>
      <c r="AM614" s="43"/>
      <c r="AN614" s="43" t="s">
        <v>10550</v>
      </c>
      <c r="AO614" s="43" t="s">
        <v>82</v>
      </c>
      <c r="AP614" s="23" t="s">
        <v>181</v>
      </c>
      <c r="BF614" s="23" t="s">
        <v>10498</v>
      </c>
      <c r="BG614" s="1" t="s">
        <v>183</v>
      </c>
    </row>
    <row r="615" s="23" customFormat="true" ht="12.75" hidden="true" customHeight="false" outlineLevel="0" collapsed="false">
      <c r="A615" s="23" t="s">
        <v>3096</v>
      </c>
      <c r="B615" s="23" t="s">
        <v>3097</v>
      </c>
      <c r="C615" s="40" t="s">
        <v>177</v>
      </c>
      <c r="D615" s="23" t="s">
        <v>82</v>
      </c>
      <c r="E615" s="23" t="s">
        <v>3098</v>
      </c>
      <c r="F615" s="23" t="s">
        <v>3099</v>
      </c>
      <c r="G615" s="23" t="n">
        <v>51</v>
      </c>
      <c r="H615" s="23" t="n">
        <v>500</v>
      </c>
      <c r="I615" s="41" t="s">
        <v>188</v>
      </c>
      <c r="K615" s="23" t="n">
        <v>0</v>
      </c>
      <c r="L615" s="23" t="n">
        <v>316</v>
      </c>
      <c r="M615" s="23" t="n">
        <v>0</v>
      </c>
      <c r="N615" s="23" t="n">
        <v>0</v>
      </c>
      <c r="O615" s="23" t="n">
        <f aca="false">K615+L615</f>
        <v>316</v>
      </c>
      <c r="P615" s="23" t="n">
        <f aca="false">K615+L615+M615+N615</f>
        <v>316</v>
      </c>
      <c r="Q615" s="23" t="n">
        <v>108</v>
      </c>
      <c r="R615" s="23" t="n">
        <v>80</v>
      </c>
      <c r="S615" s="23" t="n">
        <v>64</v>
      </c>
      <c r="T615" s="23" t="n">
        <v>56</v>
      </c>
      <c r="U615" s="23" t="n">
        <f aca="false">IF(I615="delivery",O615-SUM(Q615+R615),IF(I615="PO",P615-SUM(Q615:R615)))</f>
        <v>128</v>
      </c>
      <c r="V615" s="43" t="n">
        <v>3.6053</v>
      </c>
      <c r="W615" s="43" t="n">
        <v>3.6053</v>
      </c>
      <c r="X615" s="43" t="n">
        <f aca="false">W615-V615</f>
        <v>0</v>
      </c>
      <c r="Y615" s="43"/>
      <c r="Z615" s="43"/>
      <c r="AA615" s="43" t="n">
        <v>4.8563</v>
      </c>
      <c r="AB615" s="43"/>
      <c r="AC615" s="43" t="s">
        <v>10482</v>
      </c>
      <c r="AD615" s="43"/>
      <c r="AE615" s="43"/>
      <c r="AF615" s="43"/>
      <c r="AG615" s="43" t="n">
        <v>3.6053</v>
      </c>
      <c r="AH615" s="43" t="s">
        <v>11360</v>
      </c>
      <c r="AI615" s="63" t="n">
        <v>500</v>
      </c>
      <c r="AJ615" s="63" t="n">
        <v>8</v>
      </c>
      <c r="AK615" s="43"/>
      <c r="AL615" s="43"/>
      <c r="AM615" s="43"/>
      <c r="AN615" s="43" t="s">
        <v>10550</v>
      </c>
      <c r="AO615" s="43" t="s">
        <v>82</v>
      </c>
      <c r="AP615" s="23" t="s">
        <v>189</v>
      </c>
      <c r="BF615" s="23" t="s">
        <v>10498</v>
      </c>
      <c r="BG615" s="1" t="s">
        <v>183</v>
      </c>
    </row>
    <row r="616" s="23" customFormat="true" ht="12.75" hidden="true" customHeight="false" outlineLevel="0" collapsed="false">
      <c r="A616" s="23" t="s">
        <v>3100</v>
      </c>
      <c r="B616" s="23" t="s">
        <v>3101</v>
      </c>
      <c r="C616" s="40" t="s">
        <v>177</v>
      </c>
      <c r="D616" s="23" t="s">
        <v>82</v>
      </c>
      <c r="E616" s="23" t="s">
        <v>3102</v>
      </c>
      <c r="F616" s="23" t="s">
        <v>3103</v>
      </c>
      <c r="G616" s="23" t="n">
        <v>76</v>
      </c>
      <c r="H616" s="23" t="n">
        <v>1000</v>
      </c>
      <c r="I616" s="41" t="s">
        <v>188</v>
      </c>
      <c r="K616" s="23" t="n">
        <v>0</v>
      </c>
      <c r="L616" s="23" t="n">
        <v>4290</v>
      </c>
      <c r="M616" s="23" t="n">
        <v>8000</v>
      </c>
      <c r="N616" s="23" t="n">
        <v>0</v>
      </c>
      <c r="O616" s="23" t="n">
        <f aca="false">K616+L616</f>
        <v>4290</v>
      </c>
      <c r="P616" s="23" t="n">
        <f aca="false">K616+L616+M616+N616</f>
        <v>12290</v>
      </c>
      <c r="Q616" s="23" t="n">
        <v>5370</v>
      </c>
      <c r="R616" s="23" t="n">
        <v>9162</v>
      </c>
      <c r="S616" s="23" t="n">
        <v>8478</v>
      </c>
      <c r="T616" s="23" t="n">
        <v>6850</v>
      </c>
      <c r="U616" s="23" t="n">
        <f aca="false">IF(I616="delivery",O616-SUM(Q616+R616),IF(I616="PO",P616-SUM(Q616:R616)))</f>
        <v>-2242</v>
      </c>
      <c r="V616" s="43" t="n">
        <v>0.447</v>
      </c>
      <c r="W616" s="43" t="n">
        <v>0.447</v>
      </c>
      <c r="X616" s="43" t="n">
        <f aca="false">W616-V616</f>
        <v>0</v>
      </c>
      <c r="Y616" s="43"/>
      <c r="Z616" s="43"/>
      <c r="AA616" s="43"/>
      <c r="AB616" s="43"/>
      <c r="AC616" s="43" t="s">
        <v>10482</v>
      </c>
      <c r="AD616" s="43"/>
      <c r="AE616" s="43"/>
      <c r="AF616" s="43" t="s">
        <v>10502</v>
      </c>
      <c r="AG616" s="43" t="n">
        <v>0.447</v>
      </c>
      <c r="AH616" s="43" t="s">
        <v>11361</v>
      </c>
      <c r="AI616" s="63" t="n">
        <v>1000</v>
      </c>
      <c r="AJ616" s="63" t="n">
        <v>7</v>
      </c>
      <c r="AK616" s="43"/>
      <c r="AL616" s="43"/>
      <c r="AM616" s="43"/>
      <c r="AN616" s="43" t="s">
        <v>10486</v>
      </c>
      <c r="AO616" s="43" t="s">
        <v>82</v>
      </c>
      <c r="AP616" s="23" t="s">
        <v>181</v>
      </c>
      <c r="BF616" s="23" t="s">
        <v>10498</v>
      </c>
      <c r="BG616" s="1" t="s">
        <v>183</v>
      </c>
    </row>
    <row r="617" s="23" customFormat="true" ht="12.75" hidden="true" customHeight="false" outlineLevel="0" collapsed="false">
      <c r="A617" s="23" t="s">
        <v>3104</v>
      </c>
      <c r="B617" s="23" t="s">
        <v>3105</v>
      </c>
      <c r="C617" s="40" t="s">
        <v>177</v>
      </c>
      <c r="D617" s="23" t="s">
        <v>82</v>
      </c>
      <c r="E617" s="23" t="s">
        <v>3106</v>
      </c>
      <c r="F617" s="23" t="s">
        <v>3107</v>
      </c>
      <c r="G617" s="23" t="n">
        <v>51</v>
      </c>
      <c r="H617" s="23" t="n">
        <v>1000</v>
      </c>
      <c r="I617" s="41" t="s">
        <v>188</v>
      </c>
      <c r="K617" s="23" t="n">
        <v>0</v>
      </c>
      <c r="L617" s="23" t="n">
        <v>3654</v>
      </c>
      <c r="M617" s="23" t="n">
        <v>0</v>
      </c>
      <c r="N617" s="23" t="n">
        <v>0</v>
      </c>
      <c r="O617" s="23" t="n">
        <f aca="false">K617+L617</f>
        <v>3654</v>
      </c>
      <c r="P617" s="23" t="n">
        <f aca="false">K617+L617+M617+N617</f>
        <v>3654</v>
      </c>
      <c r="Q617" s="23" t="n">
        <v>2381</v>
      </c>
      <c r="R617" s="23" t="n">
        <v>1991</v>
      </c>
      <c r="S617" s="23" t="n">
        <v>1439</v>
      </c>
      <c r="T617" s="23" t="n">
        <v>1037</v>
      </c>
      <c r="U617" s="23" t="n">
        <f aca="false">IF(I617="delivery",O617-SUM(Q617+R617),IF(I617="PO",P617-SUM(Q617:R617)))</f>
        <v>-718</v>
      </c>
      <c r="V617" s="43" t="n">
        <v>5.9415</v>
      </c>
      <c r="W617" s="43" t="n">
        <v>5.9415</v>
      </c>
      <c r="X617" s="43" t="n">
        <f aca="false">W617-V617</f>
        <v>0</v>
      </c>
      <c r="Y617" s="43"/>
      <c r="Z617" s="43"/>
      <c r="AA617" s="43" t="n">
        <v>5.9415</v>
      </c>
      <c r="AB617" s="43"/>
      <c r="AC617" s="43" t="s">
        <v>10482</v>
      </c>
      <c r="AD617" s="43"/>
      <c r="AE617" s="43"/>
      <c r="AF617" s="43" t="s">
        <v>10502</v>
      </c>
      <c r="AG617" s="43" t="n">
        <v>5.9415</v>
      </c>
      <c r="AH617" s="43" t="s">
        <v>11362</v>
      </c>
      <c r="AI617" s="63" t="n">
        <v>1000</v>
      </c>
      <c r="AJ617" s="63" t="n">
        <v>8</v>
      </c>
      <c r="AK617" s="43"/>
      <c r="AL617" s="43"/>
      <c r="AM617" s="43"/>
      <c r="AN617" s="43" t="s">
        <v>10486</v>
      </c>
      <c r="AO617" s="43" t="s">
        <v>82</v>
      </c>
      <c r="AP617" s="23" t="s">
        <v>181</v>
      </c>
      <c r="BF617" s="23" t="s">
        <v>10498</v>
      </c>
      <c r="BG617" s="1" t="s">
        <v>183</v>
      </c>
    </row>
    <row r="618" s="23" customFormat="true" ht="12.75" hidden="true" customHeight="false" outlineLevel="0" collapsed="false">
      <c r="A618" s="23" t="s">
        <v>3108</v>
      </c>
      <c r="B618" s="23" t="s">
        <v>3109</v>
      </c>
      <c r="C618" s="40" t="s">
        <v>177</v>
      </c>
      <c r="D618" s="23" t="s">
        <v>82</v>
      </c>
      <c r="E618" s="23" t="s">
        <v>3110</v>
      </c>
      <c r="F618" s="23" t="s">
        <v>3111</v>
      </c>
      <c r="G618" s="23" t="n">
        <v>76</v>
      </c>
      <c r="H618" s="23" t="n">
        <v>100</v>
      </c>
      <c r="I618" s="41" t="s">
        <v>188</v>
      </c>
      <c r="K618" s="23" t="n">
        <v>0</v>
      </c>
      <c r="L618" s="23" t="n">
        <v>163</v>
      </c>
      <c r="M618" s="23" t="n">
        <v>64</v>
      </c>
      <c r="N618" s="23" t="n">
        <v>0</v>
      </c>
      <c r="O618" s="23" t="n">
        <f aca="false">K618+L618</f>
        <v>163</v>
      </c>
      <c r="P618" s="23" t="n">
        <f aca="false">K618+L618+M618+N618</f>
        <v>227</v>
      </c>
      <c r="Q618" s="23" t="n">
        <v>189</v>
      </c>
      <c r="R618" s="23" t="n">
        <v>54</v>
      </c>
      <c r="S618" s="23" t="n">
        <v>8</v>
      </c>
      <c r="T618" s="23" t="n">
        <v>12</v>
      </c>
      <c r="U618" s="23" t="n">
        <f aca="false">IF(I618="delivery",O618-SUM(Q618+R618),IF(I618="PO",P618-SUM(Q618:R618)))</f>
        <v>-16</v>
      </c>
      <c r="V618" s="43" t="n">
        <v>6.8203</v>
      </c>
      <c r="W618" s="43" t="n">
        <v>6.8203</v>
      </c>
      <c r="X618" s="43" t="n">
        <f aca="false">W618-V618</f>
        <v>0</v>
      </c>
      <c r="Y618" s="43"/>
      <c r="Z618" s="43"/>
      <c r="AA618" s="43" t="n">
        <v>6.30663</v>
      </c>
      <c r="AB618" s="43"/>
      <c r="AC618" s="43" t="s">
        <v>10482</v>
      </c>
      <c r="AD618" s="43"/>
      <c r="AE618" s="43"/>
      <c r="AF618" s="43" t="s">
        <v>10502</v>
      </c>
      <c r="AG618" s="43" t="n">
        <v>6.8203</v>
      </c>
      <c r="AH618" s="43" t="s">
        <v>11363</v>
      </c>
      <c r="AI618" s="63" t="n">
        <v>100</v>
      </c>
      <c r="AJ618" s="63" t="n">
        <v>8</v>
      </c>
      <c r="AK618" s="43"/>
      <c r="AL618" s="43"/>
      <c r="AM618" s="43"/>
      <c r="AN618" s="43" t="s">
        <v>10486</v>
      </c>
      <c r="AO618" s="43" t="s">
        <v>82</v>
      </c>
      <c r="AP618" s="23" t="s">
        <v>181</v>
      </c>
      <c r="BF618" s="23" t="s">
        <v>10498</v>
      </c>
      <c r="BG618" s="1" t="s">
        <v>183</v>
      </c>
    </row>
    <row r="619" s="23" customFormat="true" ht="12.75" hidden="true" customHeight="false" outlineLevel="0" collapsed="false">
      <c r="A619" s="23" t="s">
        <v>3112</v>
      </c>
      <c r="B619" s="23" t="s">
        <v>3113</v>
      </c>
      <c r="C619" s="40" t="s">
        <v>177</v>
      </c>
      <c r="D619" s="23" t="s">
        <v>82</v>
      </c>
      <c r="E619" s="23" t="s">
        <v>3114</v>
      </c>
      <c r="F619" s="23" t="s">
        <v>3115</v>
      </c>
      <c r="G619" s="23" t="n">
        <v>61</v>
      </c>
      <c r="H619" s="23" t="n">
        <v>500</v>
      </c>
      <c r="I619" s="41" t="s">
        <v>188</v>
      </c>
      <c r="K619" s="23" t="n">
        <v>21</v>
      </c>
      <c r="L619" s="23" t="n">
        <v>200</v>
      </c>
      <c r="M619" s="23" t="n">
        <v>0</v>
      </c>
      <c r="N619" s="23" t="n">
        <v>0</v>
      </c>
      <c r="O619" s="23" t="n">
        <f aca="false">K619+L619</f>
        <v>221</v>
      </c>
      <c r="P619" s="23" t="n">
        <f aca="false">K619+L619+M619+N619</f>
        <v>221</v>
      </c>
      <c r="Q619" s="23" t="n">
        <v>121</v>
      </c>
      <c r="R619" s="23" t="n">
        <v>11</v>
      </c>
      <c r="S619" s="23" t="n">
        <v>7</v>
      </c>
      <c r="T619" s="23" t="n">
        <v>9</v>
      </c>
      <c r="U619" s="23" t="n">
        <f aca="false">IF(I619="delivery",O619-SUM(Q619+R619),IF(I619="PO",P619-SUM(Q619:R619)))</f>
        <v>89</v>
      </c>
      <c r="V619" s="43" t="n">
        <v>5.8148</v>
      </c>
      <c r="W619" s="43" t="n">
        <v>5.8148</v>
      </c>
      <c r="X619" s="43" t="n">
        <f aca="false">W619-V619</f>
        <v>0</v>
      </c>
      <c r="Y619" s="43"/>
      <c r="Z619" s="43"/>
      <c r="AA619" s="43" t="n">
        <v>5.8148</v>
      </c>
      <c r="AB619" s="43"/>
      <c r="AC619" s="43" t="s">
        <v>10482</v>
      </c>
      <c r="AD619" s="43"/>
      <c r="AE619" s="43"/>
      <c r="AF619" s="43"/>
      <c r="AG619" s="43" t="n">
        <v>5.8148</v>
      </c>
      <c r="AH619" s="43" t="s">
        <v>11364</v>
      </c>
      <c r="AI619" s="63" t="s">
        <v>10703</v>
      </c>
      <c r="AJ619" s="63" t="s">
        <v>11365</v>
      </c>
      <c r="AK619" s="43"/>
      <c r="AL619" s="43"/>
      <c r="AM619" s="43"/>
      <c r="AN619" s="43" t="s">
        <v>10550</v>
      </c>
      <c r="AO619" s="43" t="s">
        <v>82</v>
      </c>
      <c r="AP619" s="23" t="s">
        <v>189</v>
      </c>
      <c r="BF619" s="23" t="s">
        <v>10498</v>
      </c>
      <c r="BG619" s="1" t="s">
        <v>183</v>
      </c>
    </row>
    <row r="620" s="23" customFormat="true" ht="12.75" hidden="false" customHeight="false" outlineLevel="0" collapsed="false">
      <c r="A620" s="23" t="s">
        <v>3120</v>
      </c>
      <c r="B620" s="23" t="s">
        <v>3121</v>
      </c>
      <c r="C620" s="40" t="s">
        <v>177</v>
      </c>
      <c r="D620" s="23" t="s">
        <v>1471</v>
      </c>
      <c r="E620" s="23" t="s">
        <v>3122</v>
      </c>
      <c r="F620" s="23" t="s">
        <v>3123</v>
      </c>
      <c r="G620" s="23" t="n">
        <v>18</v>
      </c>
      <c r="H620" s="23" t="n">
        <v>5000</v>
      </c>
      <c r="I620" s="41" t="s">
        <v>188</v>
      </c>
      <c r="K620" s="23" t="n">
        <v>0</v>
      </c>
      <c r="L620" s="23" t="n">
        <v>11002</v>
      </c>
      <c r="M620" s="23" t="n">
        <v>0</v>
      </c>
      <c r="N620" s="23" t="n">
        <v>0</v>
      </c>
      <c r="O620" s="23" t="n">
        <f aca="false">K620+L620</f>
        <v>11002</v>
      </c>
      <c r="P620" s="23" t="n">
        <f aca="false">K620+L620+M620+N620</f>
        <v>11002</v>
      </c>
      <c r="Q620" s="23" t="n">
        <v>11858</v>
      </c>
      <c r="R620" s="23" t="n">
        <v>11362</v>
      </c>
      <c r="S620" s="23" t="n">
        <v>8953</v>
      </c>
      <c r="T620" s="23" t="n">
        <v>8089</v>
      </c>
      <c r="U620" s="23" t="n">
        <f aca="false">IF(I620="delivery",O620-SUM(Q620+R620),IF(I620="PO",P620-SUM(Q620:R620)))</f>
        <v>-12218</v>
      </c>
      <c r="V620" s="43" t="n">
        <v>0.334</v>
      </c>
      <c r="W620" s="43" t="n">
        <v>0.334</v>
      </c>
      <c r="X620" s="43" t="n">
        <f aca="false">W620-V620</f>
        <v>0</v>
      </c>
      <c r="Y620" s="43"/>
      <c r="Z620" s="43"/>
      <c r="AA620" s="43" t="n">
        <v>0.336</v>
      </c>
      <c r="AB620" s="43"/>
      <c r="AC620" s="43" t="s">
        <v>10482</v>
      </c>
      <c r="AD620" s="43"/>
      <c r="AE620" s="43"/>
      <c r="AF620" s="43"/>
      <c r="AG620" s="43" t="n">
        <v>0.31</v>
      </c>
      <c r="AH620" s="43"/>
      <c r="AI620" s="63"/>
      <c r="AJ620" s="63"/>
      <c r="AK620" s="43"/>
      <c r="AL620" s="43"/>
      <c r="AM620" s="43" t="s">
        <v>10492</v>
      </c>
      <c r="AN620" s="43"/>
      <c r="AO620" s="43" t="s">
        <v>1471</v>
      </c>
      <c r="AP620" s="23" t="s">
        <v>3124</v>
      </c>
      <c r="AT620" s="23" t="s">
        <v>10934</v>
      </c>
      <c r="AV620" s="23" t="n">
        <v>0.31</v>
      </c>
      <c r="AW620" s="23" t="s">
        <v>11101</v>
      </c>
      <c r="AX620" s="23" t="s">
        <v>11366</v>
      </c>
      <c r="AY620" s="23" t="n">
        <v>5000</v>
      </c>
      <c r="AZ620" s="23" t="n">
        <v>2</v>
      </c>
      <c r="BA620" s="23" t="s">
        <v>1465</v>
      </c>
      <c r="BB620" s="23" t="s">
        <v>11101</v>
      </c>
      <c r="BF620" s="23" t="s">
        <v>10498</v>
      </c>
      <c r="BG620" s="1" t="s">
        <v>183</v>
      </c>
    </row>
    <row r="621" s="23" customFormat="true" ht="12.75" hidden="false" customHeight="false" outlineLevel="0" collapsed="false">
      <c r="A621" s="23" t="s">
        <v>3125</v>
      </c>
      <c r="B621" s="23" t="s">
        <v>3126</v>
      </c>
      <c r="C621" s="40" t="s">
        <v>177</v>
      </c>
      <c r="D621" s="23" t="s">
        <v>1471</v>
      </c>
      <c r="E621" s="23" t="s">
        <v>3127</v>
      </c>
      <c r="F621" s="23" t="s">
        <v>3128</v>
      </c>
      <c r="G621" s="23" t="n">
        <v>34</v>
      </c>
      <c r="H621" s="23" t="n">
        <v>5000</v>
      </c>
      <c r="I621" s="41" t="s">
        <v>188</v>
      </c>
      <c r="K621" s="23" t="n">
        <v>0</v>
      </c>
      <c r="L621" s="23" t="n">
        <v>18471</v>
      </c>
      <c r="M621" s="23" t="n">
        <v>0</v>
      </c>
      <c r="N621" s="23" t="n">
        <v>0</v>
      </c>
      <c r="O621" s="23" t="n">
        <f aca="false">K621+L621</f>
        <v>18471</v>
      </c>
      <c r="P621" s="23" t="n">
        <f aca="false">K621+L621+M621+N621</f>
        <v>18471</v>
      </c>
      <c r="Q621" s="23" t="n">
        <v>18802</v>
      </c>
      <c r="R621" s="23" t="n">
        <v>11739</v>
      </c>
      <c r="S621" s="23" t="n">
        <v>8849</v>
      </c>
      <c r="T621" s="23" t="n">
        <v>7632</v>
      </c>
      <c r="U621" s="23" t="n">
        <f aca="false">IF(I621="delivery",O621-SUM(Q621+R621),IF(I621="PO",P621-SUM(Q621:R621)))</f>
        <v>-12070</v>
      </c>
      <c r="V621" s="43" t="n">
        <v>0.04</v>
      </c>
      <c r="W621" s="43" t="n">
        <v>0.04</v>
      </c>
      <c r="X621" s="43" t="n">
        <f aca="false">W621-V621</f>
        <v>0</v>
      </c>
      <c r="Y621" s="43"/>
      <c r="Z621" s="43"/>
      <c r="AA621" s="43" t="n">
        <v>0.04</v>
      </c>
      <c r="AB621" s="43"/>
      <c r="AC621" s="43" t="s">
        <v>10482</v>
      </c>
      <c r="AD621" s="43"/>
      <c r="AE621" s="43"/>
      <c r="AF621" s="43"/>
      <c r="AG621" s="43" t="n">
        <v>0.04</v>
      </c>
      <c r="AH621" s="43"/>
      <c r="AI621" s="63"/>
      <c r="AJ621" s="63"/>
      <c r="AK621" s="43"/>
      <c r="AL621" s="43"/>
      <c r="AM621" s="43" t="s">
        <v>11367</v>
      </c>
      <c r="AN621" s="43"/>
      <c r="AO621" s="43" t="s">
        <v>1471</v>
      </c>
      <c r="AP621" s="23" t="s">
        <v>3124</v>
      </c>
      <c r="AT621" s="23" t="s">
        <v>10934</v>
      </c>
      <c r="AV621" s="23" t="n">
        <v>0.04</v>
      </c>
      <c r="AW621" s="23" t="s">
        <v>11090</v>
      </c>
      <c r="AX621" s="23" t="s">
        <v>3126</v>
      </c>
      <c r="AY621" s="23" t="n">
        <v>5000</v>
      </c>
      <c r="AZ621" s="23" t="n">
        <v>3</v>
      </c>
      <c r="BA621" s="23" t="s">
        <v>1465</v>
      </c>
      <c r="BB621" s="23" t="s">
        <v>11090</v>
      </c>
      <c r="BF621" s="23" t="s">
        <v>10498</v>
      </c>
      <c r="BG621" s="1" t="s">
        <v>183</v>
      </c>
    </row>
    <row r="622" s="23" customFormat="true" ht="12.75" hidden="false" customHeight="false" outlineLevel="0" collapsed="false">
      <c r="A622" s="23" t="s">
        <v>3133</v>
      </c>
      <c r="B622" s="23" t="s">
        <v>3134</v>
      </c>
      <c r="C622" s="40" t="s">
        <v>177</v>
      </c>
      <c r="D622" s="23" t="s">
        <v>1471</v>
      </c>
      <c r="E622" s="23" t="s">
        <v>3131</v>
      </c>
      <c r="F622" s="23" t="s">
        <v>3135</v>
      </c>
      <c r="G622" s="23" t="n">
        <v>33</v>
      </c>
      <c r="H622" s="23" t="n">
        <v>2000</v>
      </c>
      <c r="I622" s="41" t="s">
        <v>188</v>
      </c>
      <c r="K622" s="23" t="n">
        <v>1540</v>
      </c>
      <c r="L622" s="23" t="n">
        <v>460</v>
      </c>
      <c r="M622" s="23" t="n">
        <v>0</v>
      </c>
      <c r="N622" s="23" t="n">
        <v>0</v>
      </c>
      <c r="O622" s="23" t="n">
        <f aca="false">K622+L622</f>
        <v>2000</v>
      </c>
      <c r="P622" s="23" t="n">
        <f aca="false">K622+L622+M622+N622</f>
        <v>2000</v>
      </c>
      <c r="Q622" s="23" t="n">
        <v>0</v>
      </c>
      <c r="R622" s="23" t="n">
        <v>0</v>
      </c>
      <c r="S622" s="23" t="n">
        <v>0</v>
      </c>
      <c r="T622" s="23" t="n">
        <v>0</v>
      </c>
      <c r="U622" s="23" t="n">
        <f aca="false">IF(I622="delivery",O622-SUM(Q622+R622),IF(I622="PO",P622-SUM(Q622:R622)))</f>
        <v>2000</v>
      </c>
      <c r="V622" s="43" t="n">
        <v>0.0374</v>
      </c>
      <c r="W622" s="43" t="n">
        <v>0.0374</v>
      </c>
      <c r="X622" s="43" t="n">
        <f aca="false">W622-V622</f>
        <v>0</v>
      </c>
      <c r="Y622" s="43"/>
      <c r="Z622" s="43"/>
      <c r="AA622" s="43"/>
      <c r="AB622" s="43"/>
      <c r="AC622" s="43" t="s">
        <v>10482</v>
      </c>
      <c r="AD622" s="43"/>
      <c r="AE622" s="43"/>
      <c r="AF622" s="43"/>
      <c r="AG622" s="43" t="n">
        <v>0.0374</v>
      </c>
      <c r="AH622" s="43"/>
      <c r="AI622" s="63"/>
      <c r="AJ622" s="63"/>
      <c r="AK622" s="43"/>
      <c r="AL622" s="43"/>
      <c r="AM622" s="43" t="s">
        <v>11367</v>
      </c>
      <c r="AN622" s="43"/>
      <c r="AO622" s="43" t="s">
        <v>1471</v>
      </c>
      <c r="AP622" s="23" t="s">
        <v>3124</v>
      </c>
      <c r="AT622" s="23" t="s">
        <v>10942</v>
      </c>
      <c r="AV622" s="23" t="n">
        <v>0.0374</v>
      </c>
      <c r="AW622" s="23" t="s">
        <v>11368</v>
      </c>
      <c r="AX622" s="23" t="s">
        <v>3134</v>
      </c>
      <c r="AY622" s="23" t="n">
        <v>2000</v>
      </c>
      <c r="AZ622" s="23" t="n">
        <v>7</v>
      </c>
      <c r="BA622" s="23" t="s">
        <v>1465</v>
      </c>
      <c r="BB622" s="23" t="s">
        <v>11369</v>
      </c>
      <c r="BF622" s="23" t="s">
        <v>10498</v>
      </c>
      <c r="BG622" s="1" t="s">
        <v>183</v>
      </c>
    </row>
    <row r="623" s="23" customFormat="true" ht="12.75" hidden="true" customHeight="false" outlineLevel="0" collapsed="false">
      <c r="A623" s="23" t="s">
        <v>3136</v>
      </c>
      <c r="B623" s="23" t="s">
        <v>3137</v>
      </c>
      <c r="C623" s="40" t="s">
        <v>177</v>
      </c>
      <c r="D623" s="23" t="s">
        <v>82</v>
      </c>
      <c r="E623" s="23" t="s">
        <v>3138</v>
      </c>
      <c r="F623" s="23" t="s">
        <v>3139</v>
      </c>
      <c r="G623" s="23" t="n">
        <v>31</v>
      </c>
      <c r="H623" s="23" t="n">
        <v>1000</v>
      </c>
      <c r="I623" s="41" t="s">
        <v>188</v>
      </c>
      <c r="K623" s="23" t="n">
        <v>0</v>
      </c>
      <c r="L623" s="23" t="n">
        <v>9267</v>
      </c>
      <c r="M623" s="23" t="n">
        <v>0</v>
      </c>
      <c r="N623" s="23" t="n">
        <v>0</v>
      </c>
      <c r="O623" s="23" t="n">
        <f aca="false">K623+L623</f>
        <v>9267</v>
      </c>
      <c r="P623" s="23" t="n">
        <f aca="false">K623+L623+M623+N623</f>
        <v>9267</v>
      </c>
      <c r="Q623" s="23" t="n">
        <v>7941</v>
      </c>
      <c r="R623" s="23" t="n">
        <v>8129</v>
      </c>
      <c r="S623" s="23" t="n">
        <v>6610</v>
      </c>
      <c r="T623" s="23" t="n">
        <v>5350</v>
      </c>
      <c r="U623" s="23" t="n">
        <f aca="false">IF(I623="delivery",O623-SUM(Q623+R623),IF(I623="PO",P623-SUM(Q623:R623)))</f>
        <v>-6803</v>
      </c>
      <c r="V623" s="43" t="n">
        <v>0.014</v>
      </c>
      <c r="W623" s="43" t="n">
        <v>0.014</v>
      </c>
      <c r="X623" s="43" t="n">
        <f aca="false">W623-V623</f>
        <v>0</v>
      </c>
      <c r="Y623" s="43"/>
      <c r="Z623" s="43"/>
      <c r="AA623" s="43" t="n">
        <v>0.014</v>
      </c>
      <c r="AB623" s="43"/>
      <c r="AC623" s="43" t="s">
        <v>10482</v>
      </c>
      <c r="AD623" s="43"/>
      <c r="AE623" s="43"/>
      <c r="AF623" s="43"/>
      <c r="AG623" s="43" t="n">
        <v>0.014</v>
      </c>
      <c r="AH623" s="43" t="s">
        <v>11370</v>
      </c>
      <c r="AI623" s="63" t="s">
        <v>11030</v>
      </c>
      <c r="AJ623" s="64" t="s">
        <v>11211</v>
      </c>
      <c r="AK623" s="43"/>
      <c r="AL623" s="43"/>
      <c r="AM623" s="43"/>
      <c r="AN623" s="43"/>
      <c r="AO623" s="43" t="s">
        <v>82</v>
      </c>
      <c r="AP623" s="23" t="s">
        <v>181</v>
      </c>
      <c r="BF623" s="23" t="s">
        <v>10498</v>
      </c>
      <c r="BG623" s="1" t="s">
        <v>183</v>
      </c>
    </row>
    <row r="624" s="23" customFormat="true" ht="12.75" hidden="true" customHeight="false" outlineLevel="0" collapsed="false">
      <c r="A624" s="23" t="s">
        <v>3140</v>
      </c>
      <c r="B624" s="23" t="s">
        <v>3141</v>
      </c>
      <c r="C624" s="40" t="s">
        <v>177</v>
      </c>
      <c r="D624" s="23" t="s">
        <v>82</v>
      </c>
      <c r="E624" s="23" t="s">
        <v>3142</v>
      </c>
      <c r="F624" s="23" t="s">
        <v>3143</v>
      </c>
      <c r="G624" s="23" t="n">
        <v>31</v>
      </c>
      <c r="H624" s="23" t="n">
        <v>20000</v>
      </c>
      <c r="I624" s="41" t="s">
        <v>188</v>
      </c>
      <c r="K624" s="23" t="n">
        <v>0</v>
      </c>
      <c r="L624" s="23" t="n">
        <v>9109</v>
      </c>
      <c r="M624" s="23" t="n">
        <v>5000</v>
      </c>
      <c r="N624" s="23" t="n">
        <v>0</v>
      </c>
      <c r="O624" s="23" t="n">
        <f aca="false">K624+L624</f>
        <v>9109</v>
      </c>
      <c r="P624" s="23" t="n">
        <f aca="false">K624+L624+M624+N624</f>
        <v>14109</v>
      </c>
      <c r="Q624" s="23" t="n">
        <v>17545</v>
      </c>
      <c r="R624" s="23" t="n">
        <v>15462</v>
      </c>
      <c r="S624" s="23" t="n">
        <v>12834</v>
      </c>
      <c r="T624" s="23" t="n">
        <v>12096</v>
      </c>
      <c r="U624" s="23" t="n">
        <f aca="false">IF(I624="delivery",O624-SUM(Q624+R624),IF(I624="PO",P624-SUM(Q624:R624)))</f>
        <v>-18898</v>
      </c>
      <c r="V624" s="43" t="n">
        <v>2.59</v>
      </c>
      <c r="W624" s="43" t="n">
        <v>2.59</v>
      </c>
      <c r="X624" s="43" t="n">
        <f aca="false">W624-V624</f>
        <v>0</v>
      </c>
      <c r="Y624" s="43"/>
      <c r="Z624" s="43"/>
      <c r="AA624" s="43" t="n">
        <v>2.94</v>
      </c>
      <c r="AB624" s="43"/>
      <c r="AC624" s="43" t="s">
        <v>10482</v>
      </c>
      <c r="AD624" s="43"/>
      <c r="AE624" s="43"/>
      <c r="AF624" s="43"/>
      <c r="AG624" s="43" t="n">
        <v>2.59</v>
      </c>
      <c r="AH624" s="43" t="s">
        <v>11371</v>
      </c>
      <c r="AI624" s="63" t="n">
        <v>20000</v>
      </c>
      <c r="AJ624" s="63" t="n">
        <v>4</v>
      </c>
      <c r="AK624" s="43"/>
      <c r="AL624" s="43"/>
      <c r="AM624" s="43"/>
      <c r="AN624" s="43"/>
      <c r="AO624" s="43" t="s">
        <v>82</v>
      </c>
      <c r="AP624" s="23" t="s">
        <v>181</v>
      </c>
      <c r="BF624" s="23" t="s">
        <v>10498</v>
      </c>
      <c r="BG624" s="1" t="s">
        <v>183</v>
      </c>
    </row>
    <row r="625" s="23" customFormat="true" ht="12.75" hidden="true" customHeight="false" outlineLevel="0" collapsed="false">
      <c r="A625" s="23" t="s">
        <v>3144</v>
      </c>
      <c r="B625" s="23" t="s">
        <v>3145</v>
      </c>
      <c r="C625" s="40" t="s">
        <v>177</v>
      </c>
      <c r="D625" s="23" t="s">
        <v>82</v>
      </c>
      <c r="E625" s="23" t="s">
        <v>3146</v>
      </c>
      <c r="F625" s="23" t="s">
        <v>3147</v>
      </c>
      <c r="G625" s="23" t="n">
        <v>31</v>
      </c>
      <c r="H625" s="23" t="n">
        <v>10000</v>
      </c>
      <c r="I625" s="41" t="s">
        <v>188</v>
      </c>
      <c r="K625" s="23" t="n">
        <v>0</v>
      </c>
      <c r="L625" s="23" t="n">
        <v>5473</v>
      </c>
      <c r="M625" s="23" t="n">
        <v>10000</v>
      </c>
      <c r="N625" s="23" t="n">
        <v>0</v>
      </c>
      <c r="O625" s="23" t="n">
        <f aca="false">K625+L625</f>
        <v>5473</v>
      </c>
      <c r="P625" s="23" t="n">
        <f aca="false">K625+L625+M625+N625</f>
        <v>15473</v>
      </c>
      <c r="Q625" s="23" t="n">
        <v>15738</v>
      </c>
      <c r="R625" s="23" t="n">
        <v>15514</v>
      </c>
      <c r="S625" s="23" t="n">
        <v>11799</v>
      </c>
      <c r="T625" s="23" t="n">
        <v>11081</v>
      </c>
      <c r="U625" s="23" t="n">
        <f aca="false">IF(I625="delivery",O625-SUM(Q625+R625),IF(I625="PO",P625-SUM(Q625:R625)))</f>
        <v>-15779</v>
      </c>
      <c r="V625" s="43" t="n">
        <v>0.38</v>
      </c>
      <c r="W625" s="43" t="n">
        <v>0.38</v>
      </c>
      <c r="X625" s="43" t="n">
        <f aca="false">W625-V625</f>
        <v>0</v>
      </c>
      <c r="Y625" s="43"/>
      <c r="Z625" s="43"/>
      <c r="AA625" s="43" t="n">
        <v>0.38</v>
      </c>
      <c r="AB625" s="43"/>
      <c r="AC625" s="43" t="s">
        <v>10482</v>
      </c>
      <c r="AD625" s="43"/>
      <c r="AE625" s="43"/>
      <c r="AF625" s="43"/>
      <c r="AG625" s="43" t="n">
        <v>0.38</v>
      </c>
      <c r="AH625" s="43" t="s">
        <v>11372</v>
      </c>
      <c r="AI625" s="63" t="s">
        <v>11373</v>
      </c>
      <c r="AJ625" s="64" t="s">
        <v>11132</v>
      </c>
      <c r="AK625" s="43"/>
      <c r="AL625" s="43"/>
      <c r="AM625" s="43"/>
      <c r="AN625" s="43"/>
      <c r="AO625" s="43" t="s">
        <v>82</v>
      </c>
      <c r="AP625" s="23" t="s">
        <v>181</v>
      </c>
      <c r="BF625" s="23" t="s">
        <v>10498</v>
      </c>
      <c r="BG625" s="1" t="s">
        <v>183</v>
      </c>
    </row>
    <row r="626" s="23" customFormat="true" ht="12.75" hidden="true" customHeight="false" outlineLevel="0" collapsed="false">
      <c r="A626" s="23" t="s">
        <v>3148</v>
      </c>
      <c r="B626" s="23" t="s">
        <v>3149</v>
      </c>
      <c r="C626" s="40" t="s">
        <v>177</v>
      </c>
      <c r="D626" s="23" t="s">
        <v>82</v>
      </c>
      <c r="E626" s="23" t="s">
        <v>3150</v>
      </c>
      <c r="F626" s="23" t="s">
        <v>3151</v>
      </c>
      <c r="G626" s="23" t="n">
        <v>31</v>
      </c>
      <c r="H626" s="23" t="n">
        <v>10000</v>
      </c>
      <c r="I626" s="41" t="s">
        <v>188</v>
      </c>
      <c r="K626" s="23" t="n">
        <v>0</v>
      </c>
      <c r="L626" s="23" t="n">
        <v>11151</v>
      </c>
      <c r="M626" s="23" t="n">
        <v>0</v>
      </c>
      <c r="N626" s="23" t="n">
        <v>0</v>
      </c>
      <c r="O626" s="23" t="n">
        <f aca="false">K626+L626</f>
        <v>11151</v>
      </c>
      <c r="P626" s="23" t="n">
        <f aca="false">K626+L626+M626+N626</f>
        <v>11151</v>
      </c>
      <c r="Q626" s="23" t="n">
        <v>8327</v>
      </c>
      <c r="R626" s="23" t="n">
        <v>7604</v>
      </c>
      <c r="S626" s="23" t="n">
        <v>6358</v>
      </c>
      <c r="T626" s="23" t="n">
        <v>6008</v>
      </c>
      <c r="U626" s="23" t="n">
        <f aca="false">IF(I626="delivery",O626-SUM(Q626+R626),IF(I626="PO",P626-SUM(Q626:R626)))</f>
        <v>-4780</v>
      </c>
      <c r="V626" s="43" t="n">
        <v>1.18</v>
      </c>
      <c r="W626" s="43" t="n">
        <v>1.18</v>
      </c>
      <c r="X626" s="43" t="n">
        <f aca="false">W626-V626</f>
        <v>0</v>
      </c>
      <c r="Y626" s="43"/>
      <c r="Z626" s="43"/>
      <c r="AA626" s="43" t="n">
        <v>1.18</v>
      </c>
      <c r="AB626" s="43"/>
      <c r="AC626" s="43" t="s">
        <v>10482</v>
      </c>
      <c r="AD626" s="43"/>
      <c r="AE626" s="43"/>
      <c r="AF626" s="43"/>
      <c r="AG626" s="43" t="n">
        <v>1.18</v>
      </c>
      <c r="AH626" s="43" t="s">
        <v>11374</v>
      </c>
      <c r="AI626" s="63" t="s">
        <v>11373</v>
      </c>
      <c r="AJ626" s="64" t="s">
        <v>11132</v>
      </c>
      <c r="AK626" s="43"/>
      <c r="AL626" s="43"/>
      <c r="AM626" s="43"/>
      <c r="AN626" s="43"/>
      <c r="AO626" s="43" t="s">
        <v>82</v>
      </c>
      <c r="AP626" s="23" t="s">
        <v>181</v>
      </c>
      <c r="BF626" s="23" t="s">
        <v>10498</v>
      </c>
      <c r="BG626" s="1" t="s">
        <v>183</v>
      </c>
    </row>
    <row r="627" s="23" customFormat="true" ht="12.75" hidden="true" customHeight="false" outlineLevel="0" collapsed="false">
      <c r="A627" s="23" t="s">
        <v>3152</v>
      </c>
      <c r="B627" s="23" t="s">
        <v>3153</v>
      </c>
      <c r="C627" s="40" t="s">
        <v>177</v>
      </c>
      <c r="D627" s="23" t="s">
        <v>82</v>
      </c>
      <c r="E627" s="23" t="s">
        <v>3154</v>
      </c>
      <c r="F627" s="23" t="s">
        <v>3155</v>
      </c>
      <c r="G627" s="23" t="n">
        <v>31</v>
      </c>
      <c r="H627" s="23" t="n">
        <v>250</v>
      </c>
      <c r="I627" s="41" t="s">
        <v>180</v>
      </c>
      <c r="K627" s="23" t="n">
        <v>0</v>
      </c>
      <c r="L627" s="23" t="n">
        <v>408</v>
      </c>
      <c r="M627" s="23" t="n">
        <v>250</v>
      </c>
      <c r="N627" s="23" t="n">
        <v>0</v>
      </c>
      <c r="O627" s="23" t="n">
        <f aca="false">K627+L627</f>
        <v>408</v>
      </c>
      <c r="P627" s="23" t="n">
        <f aca="false">K627+L627+M627+N627</f>
        <v>658</v>
      </c>
      <c r="Q627" s="23" t="n">
        <v>56.6</v>
      </c>
      <c r="R627" s="23" t="n">
        <v>309</v>
      </c>
      <c r="S627" s="23" t="n">
        <v>210.8</v>
      </c>
      <c r="T627" s="23" t="n">
        <v>208.9</v>
      </c>
      <c r="U627" s="23" t="n">
        <f aca="false">IF(I627="delivery",O627-SUM(Q627+R627),IF(I627="PO",P627-SUM(Q627:R627)))</f>
        <v>42.4</v>
      </c>
      <c r="V627" s="43" t="n">
        <v>5.48</v>
      </c>
      <c r="W627" s="43" t="n">
        <v>5.48</v>
      </c>
      <c r="X627" s="43" t="n">
        <f aca="false">W627-V627</f>
        <v>0</v>
      </c>
      <c r="Y627" s="43"/>
      <c r="Z627" s="43"/>
      <c r="AA627" s="43"/>
      <c r="AB627" s="43" t="n">
        <v>4.8</v>
      </c>
      <c r="AC627" s="43" t="s">
        <v>10482</v>
      </c>
      <c r="AD627" s="43" t="s">
        <v>11375</v>
      </c>
      <c r="AE627" s="43" t="s">
        <v>11376</v>
      </c>
      <c r="AF627" s="43"/>
      <c r="AG627" s="43" t="n">
        <v>4.8</v>
      </c>
      <c r="AH627" s="43" t="s">
        <v>11377</v>
      </c>
      <c r="AI627" s="63" t="s">
        <v>10692</v>
      </c>
      <c r="AJ627" s="64" t="s">
        <v>11132</v>
      </c>
      <c r="AK627" s="43"/>
      <c r="AL627" s="43"/>
      <c r="AM627" s="43"/>
      <c r="AN627" s="43"/>
      <c r="AO627" s="43" t="s">
        <v>82</v>
      </c>
      <c r="AP627" s="23" t="s">
        <v>181</v>
      </c>
      <c r="BF627" s="23" t="s">
        <v>10498</v>
      </c>
      <c r="BG627" s="1" t="s">
        <v>183</v>
      </c>
    </row>
    <row r="628" s="23" customFormat="true" ht="12.75" hidden="true" customHeight="false" outlineLevel="0" collapsed="false">
      <c r="A628" s="23" t="s">
        <v>3156</v>
      </c>
      <c r="B628" s="23" t="s">
        <v>3157</v>
      </c>
      <c r="C628" s="40" t="s">
        <v>177</v>
      </c>
      <c r="D628" s="23" t="s">
        <v>82</v>
      </c>
      <c r="E628" s="23" t="s">
        <v>3158</v>
      </c>
      <c r="F628" s="23" t="s">
        <v>3159</v>
      </c>
      <c r="G628" s="23" t="n">
        <v>31</v>
      </c>
      <c r="H628" s="23" t="n">
        <v>250</v>
      </c>
      <c r="I628" s="41" t="s">
        <v>188</v>
      </c>
      <c r="K628" s="23" t="n">
        <v>0</v>
      </c>
      <c r="L628" s="23" t="n">
        <v>299</v>
      </c>
      <c r="M628" s="23" t="n">
        <v>250</v>
      </c>
      <c r="N628" s="23" t="n">
        <v>0</v>
      </c>
      <c r="O628" s="23" t="n">
        <f aca="false">K628+L628</f>
        <v>299</v>
      </c>
      <c r="P628" s="23" t="n">
        <f aca="false">K628+L628+M628+N628</f>
        <v>549</v>
      </c>
      <c r="Q628" s="23" t="n">
        <v>51.4</v>
      </c>
      <c r="R628" s="23" t="n">
        <v>165.4</v>
      </c>
      <c r="S628" s="23" t="n">
        <v>111.9</v>
      </c>
      <c r="T628" s="23" t="n">
        <v>109.7</v>
      </c>
      <c r="U628" s="23" t="n">
        <f aca="false">IF(I628="delivery",O628-SUM(Q628+R628),IF(I628="PO",P628-SUM(Q628:R628)))</f>
        <v>332.2</v>
      </c>
      <c r="V628" s="43" t="n">
        <v>13.6</v>
      </c>
      <c r="W628" s="43" t="n">
        <v>13.6</v>
      </c>
      <c r="X628" s="43" t="n">
        <f aca="false">W628-V628</f>
        <v>0</v>
      </c>
      <c r="Y628" s="43"/>
      <c r="Z628" s="43"/>
      <c r="AA628" s="43"/>
      <c r="AB628" s="43"/>
      <c r="AC628" s="43" t="s">
        <v>10482</v>
      </c>
      <c r="AD628" s="43"/>
      <c r="AE628" s="43"/>
      <c r="AF628" s="43"/>
      <c r="AG628" s="43" t="n">
        <v>13.6</v>
      </c>
      <c r="AH628" s="43" t="s">
        <v>11378</v>
      </c>
      <c r="AI628" s="63" t="s">
        <v>10692</v>
      </c>
      <c r="AJ628" s="64" t="s">
        <v>11132</v>
      </c>
      <c r="AK628" s="43"/>
      <c r="AL628" s="43"/>
      <c r="AM628" s="43"/>
      <c r="AN628" s="43"/>
      <c r="AO628" s="43" t="s">
        <v>82</v>
      </c>
      <c r="AP628" s="23" t="s">
        <v>181</v>
      </c>
      <c r="BF628" s="23" t="s">
        <v>10498</v>
      </c>
      <c r="BG628" s="1" t="s">
        <v>183</v>
      </c>
    </row>
    <row r="629" s="23" customFormat="true" ht="12.75" hidden="true" customHeight="false" outlineLevel="0" collapsed="false">
      <c r="A629" s="23" t="s">
        <v>3160</v>
      </c>
      <c r="B629" s="23" t="s">
        <v>3161</v>
      </c>
      <c r="C629" s="40" t="s">
        <v>177</v>
      </c>
      <c r="D629" s="23" t="s">
        <v>82</v>
      </c>
      <c r="E629" s="23" t="s">
        <v>3162</v>
      </c>
      <c r="F629" s="23" t="s">
        <v>3163</v>
      </c>
      <c r="G629" s="23" t="n">
        <v>31</v>
      </c>
      <c r="H629" s="23" t="n">
        <v>100</v>
      </c>
      <c r="I629" s="41" t="s">
        <v>188</v>
      </c>
      <c r="K629" s="23" t="n">
        <v>0</v>
      </c>
      <c r="L629" s="23" t="n">
        <v>67.4</v>
      </c>
      <c r="M629" s="23" t="n">
        <v>150</v>
      </c>
      <c r="N629" s="23" t="n">
        <v>0</v>
      </c>
      <c r="O629" s="23" t="n">
        <f aca="false">K629+L629</f>
        <v>67.4</v>
      </c>
      <c r="P629" s="23" t="n">
        <f aca="false">K629+L629+M629+N629</f>
        <v>217.4</v>
      </c>
      <c r="Q629" s="23" t="n">
        <v>26.7</v>
      </c>
      <c r="R629" s="23" t="n">
        <v>165.4</v>
      </c>
      <c r="S629" s="23" t="n">
        <v>111.9</v>
      </c>
      <c r="T629" s="23" t="n">
        <v>109.7</v>
      </c>
      <c r="U629" s="23" t="n">
        <f aca="false">IF(I629="delivery",O629-SUM(Q629+R629),IF(I629="PO",P629-SUM(Q629:R629)))</f>
        <v>25.3</v>
      </c>
      <c r="V629" s="43" t="n">
        <v>19.71</v>
      </c>
      <c r="W629" s="43" t="n">
        <v>19.71</v>
      </c>
      <c r="X629" s="43" t="n">
        <f aca="false">W629-V629</f>
        <v>0</v>
      </c>
      <c r="Y629" s="43"/>
      <c r="Z629" s="43"/>
      <c r="AA629" s="43"/>
      <c r="AB629" s="43"/>
      <c r="AC629" s="43" t="s">
        <v>10482</v>
      </c>
      <c r="AD629" s="43"/>
      <c r="AE629" s="43"/>
      <c r="AF629" s="43"/>
      <c r="AG629" s="43" t="n">
        <v>19.71</v>
      </c>
      <c r="AH629" s="43" t="s">
        <v>11379</v>
      </c>
      <c r="AI629" s="63" t="s">
        <v>11380</v>
      </c>
      <c r="AJ629" s="64" t="s">
        <v>11132</v>
      </c>
      <c r="AK629" s="43"/>
      <c r="AL629" s="43"/>
      <c r="AM629" s="43"/>
      <c r="AN629" s="43"/>
      <c r="AO629" s="43" t="s">
        <v>82</v>
      </c>
      <c r="AP629" s="23" t="s">
        <v>181</v>
      </c>
      <c r="BF629" s="23" t="s">
        <v>10498</v>
      </c>
      <c r="BG629" s="1" t="s">
        <v>183</v>
      </c>
    </row>
    <row r="630" s="23" customFormat="true" ht="12.75" hidden="true" customHeight="false" outlineLevel="0" collapsed="false">
      <c r="A630" s="23" t="s">
        <v>3164</v>
      </c>
      <c r="B630" s="23" t="s">
        <v>3165</v>
      </c>
      <c r="C630" s="40" t="s">
        <v>177</v>
      </c>
      <c r="D630" s="23" t="s">
        <v>82</v>
      </c>
      <c r="E630" s="23" t="s">
        <v>3166</v>
      </c>
      <c r="F630" s="23" t="s">
        <v>3167</v>
      </c>
      <c r="G630" s="23" t="n">
        <v>41</v>
      </c>
      <c r="H630" s="23" t="n">
        <v>1</v>
      </c>
      <c r="I630" s="41" t="s">
        <v>188</v>
      </c>
      <c r="K630" s="23" t="n">
        <v>0</v>
      </c>
      <c r="L630" s="23" t="n">
        <v>0</v>
      </c>
      <c r="M630" s="23" t="n">
        <v>0</v>
      </c>
      <c r="N630" s="23" t="n">
        <v>0</v>
      </c>
      <c r="O630" s="23" t="n">
        <f aca="false">K630+L630</f>
        <v>0</v>
      </c>
      <c r="P630" s="23" t="n">
        <f aca="false">K630+L630+M630+N630</f>
        <v>0</v>
      </c>
      <c r="Q630" s="23" t="n">
        <v>0</v>
      </c>
      <c r="R630" s="23" t="n">
        <v>0</v>
      </c>
      <c r="S630" s="23" t="n">
        <v>0</v>
      </c>
      <c r="T630" s="23" t="n">
        <v>0</v>
      </c>
      <c r="U630" s="23" t="n">
        <f aca="false">IF(I630="delivery",O630-SUM(Q630+R630),IF(I630="PO",P630-SUM(Q630:R630)))</f>
        <v>0</v>
      </c>
      <c r="V630" s="43" t="n">
        <v>16.73</v>
      </c>
      <c r="W630" s="43" t="n">
        <v>16.73</v>
      </c>
      <c r="X630" s="43" t="n">
        <f aca="false">W630-V630</f>
        <v>0</v>
      </c>
      <c r="Y630" s="43"/>
      <c r="Z630" s="43"/>
      <c r="AA630" s="43"/>
      <c r="AB630" s="43"/>
      <c r="AC630" s="43" t="s">
        <v>10482</v>
      </c>
      <c r="AD630" s="43"/>
      <c r="AE630" s="43"/>
      <c r="AF630" s="43"/>
      <c r="AG630" s="43" t="n">
        <v>16.73</v>
      </c>
      <c r="AH630" s="43" t="s">
        <v>11381</v>
      </c>
      <c r="AI630" s="63" t="s">
        <v>11382</v>
      </c>
      <c r="AJ630" s="63" t="s">
        <v>11383</v>
      </c>
      <c r="AK630" s="43"/>
      <c r="AL630" s="43"/>
      <c r="AM630" s="43"/>
      <c r="AN630" s="43"/>
      <c r="AO630" s="43" t="s">
        <v>82</v>
      </c>
      <c r="AP630" s="23" t="s">
        <v>181</v>
      </c>
      <c r="BF630" s="23" t="s">
        <v>10498</v>
      </c>
      <c r="BG630" s="1" t="s">
        <v>183</v>
      </c>
    </row>
    <row r="631" s="23" customFormat="true" ht="12.75" hidden="true" customHeight="false" outlineLevel="0" collapsed="false">
      <c r="A631" s="23" t="s">
        <v>3168</v>
      </c>
      <c r="B631" s="23" t="s">
        <v>3169</v>
      </c>
      <c r="C631" s="40" t="s">
        <v>177</v>
      </c>
      <c r="D631" s="23" t="s">
        <v>82</v>
      </c>
      <c r="E631" s="23" t="s">
        <v>3170</v>
      </c>
      <c r="F631" s="23" t="s">
        <v>3171</v>
      </c>
      <c r="G631" s="23" t="n">
        <v>31</v>
      </c>
      <c r="H631" s="23" t="n">
        <v>100</v>
      </c>
      <c r="I631" s="41" t="s">
        <v>188</v>
      </c>
      <c r="K631" s="23" t="n">
        <v>0</v>
      </c>
      <c r="L631" s="23" t="n">
        <v>0</v>
      </c>
      <c r="M631" s="23" t="n">
        <v>0</v>
      </c>
      <c r="N631" s="23" t="n">
        <v>0</v>
      </c>
      <c r="O631" s="23" t="n">
        <f aca="false">K631+L631</f>
        <v>0</v>
      </c>
      <c r="P631" s="23" t="n">
        <f aca="false">K631+L631+M631+N631</f>
        <v>0</v>
      </c>
      <c r="Q631" s="23" t="n">
        <v>0</v>
      </c>
      <c r="R631" s="23" t="n">
        <v>0</v>
      </c>
      <c r="S631" s="23" t="n">
        <v>0</v>
      </c>
      <c r="T631" s="23" t="n">
        <v>0</v>
      </c>
      <c r="U631" s="23" t="n">
        <f aca="false">IF(I631="delivery",O631-SUM(Q631+R631),IF(I631="PO",P631-SUM(Q631:R631)))</f>
        <v>0</v>
      </c>
      <c r="V631" s="43" t="n">
        <v>14.04</v>
      </c>
      <c r="W631" s="43" t="n">
        <v>14.04</v>
      </c>
      <c r="X631" s="43" t="n">
        <f aca="false">W631-V631</f>
        <v>0</v>
      </c>
      <c r="Y631" s="43"/>
      <c r="Z631" s="43"/>
      <c r="AA631" s="43"/>
      <c r="AB631" s="43"/>
      <c r="AC631" s="43" t="s">
        <v>10482</v>
      </c>
      <c r="AD631" s="43"/>
      <c r="AE631" s="43"/>
      <c r="AF631" s="43"/>
      <c r="AG631" s="43" t="n">
        <v>14.04</v>
      </c>
      <c r="AH631" s="43" t="s">
        <v>11384</v>
      </c>
      <c r="AI631" s="63" t="s">
        <v>11380</v>
      </c>
      <c r="AJ631" s="64" t="s">
        <v>11385</v>
      </c>
      <c r="AK631" s="43"/>
      <c r="AL631" s="43"/>
      <c r="AM631" s="43"/>
      <c r="AN631" s="43"/>
      <c r="AO631" s="43" t="s">
        <v>82</v>
      </c>
      <c r="AP631" s="23" t="s">
        <v>181</v>
      </c>
      <c r="BF631" s="23" t="s">
        <v>10498</v>
      </c>
      <c r="BG631" s="1" t="s">
        <v>183</v>
      </c>
    </row>
    <row r="632" s="23" customFormat="true" ht="12.75" hidden="true" customHeight="false" outlineLevel="0" collapsed="false">
      <c r="A632" s="23" t="s">
        <v>3172</v>
      </c>
      <c r="B632" s="23" t="s">
        <v>3173</v>
      </c>
      <c r="C632" s="40" t="s">
        <v>177</v>
      </c>
      <c r="D632" s="23" t="s">
        <v>82</v>
      </c>
      <c r="E632" s="23" t="s">
        <v>3174</v>
      </c>
      <c r="F632" s="23" t="s">
        <v>3175</v>
      </c>
      <c r="G632" s="23" t="n">
        <v>41</v>
      </c>
      <c r="H632" s="23" t="n">
        <v>1000</v>
      </c>
      <c r="I632" s="41" t="s">
        <v>188</v>
      </c>
      <c r="K632" s="23" t="n">
        <v>0</v>
      </c>
      <c r="L632" s="23" t="n">
        <v>0</v>
      </c>
      <c r="M632" s="23" t="n">
        <v>0</v>
      </c>
      <c r="N632" s="23" t="n">
        <v>0</v>
      </c>
      <c r="O632" s="23" t="n">
        <f aca="false">K632+L632</f>
        <v>0</v>
      </c>
      <c r="P632" s="23" t="n">
        <f aca="false">K632+L632+M632+N632</f>
        <v>0</v>
      </c>
      <c r="Q632" s="23" t="n">
        <v>0</v>
      </c>
      <c r="R632" s="23" t="n">
        <v>0</v>
      </c>
      <c r="S632" s="23" t="n">
        <v>0</v>
      </c>
      <c r="T632" s="23" t="n">
        <v>0</v>
      </c>
      <c r="U632" s="23" t="n">
        <f aca="false">IF(I632="delivery",O632-SUM(Q632+R632),IF(I632="PO",P632-SUM(Q632:R632)))</f>
        <v>0</v>
      </c>
      <c r="V632" s="43" t="n">
        <v>3.13</v>
      </c>
      <c r="W632" s="43" t="n">
        <v>3.13</v>
      </c>
      <c r="X632" s="43" t="n">
        <f aca="false">W632-V632</f>
        <v>0</v>
      </c>
      <c r="Y632" s="43"/>
      <c r="Z632" s="43"/>
      <c r="AA632" s="43"/>
      <c r="AB632" s="43"/>
      <c r="AC632" s="43" t="s">
        <v>10482</v>
      </c>
      <c r="AD632" s="43"/>
      <c r="AE632" s="43"/>
      <c r="AF632" s="43"/>
      <c r="AG632" s="43" t="n">
        <v>3.13</v>
      </c>
      <c r="AH632" s="43" t="s">
        <v>11386</v>
      </c>
      <c r="AI632" s="63" t="s">
        <v>11387</v>
      </c>
      <c r="AJ632" s="63" t="n">
        <v>6</v>
      </c>
      <c r="AK632" s="43"/>
      <c r="AL632" s="43"/>
      <c r="AM632" s="43"/>
      <c r="AN632" s="43"/>
      <c r="AO632" s="43" t="s">
        <v>82</v>
      </c>
      <c r="AP632" s="23" t="s">
        <v>181</v>
      </c>
      <c r="BF632" s="23" t="s">
        <v>10498</v>
      </c>
      <c r="BG632" s="1" t="s">
        <v>183</v>
      </c>
    </row>
    <row r="633" s="23" customFormat="true" ht="12.75" hidden="true" customHeight="false" outlineLevel="0" collapsed="false">
      <c r="A633" s="23" t="s">
        <v>3176</v>
      </c>
      <c r="B633" s="23" t="s">
        <v>3177</v>
      </c>
      <c r="C633" s="40" t="s">
        <v>177</v>
      </c>
      <c r="D633" s="23" t="s">
        <v>82</v>
      </c>
      <c r="E633" s="23" t="s">
        <v>3178</v>
      </c>
      <c r="F633" s="23" t="s">
        <v>3179</v>
      </c>
      <c r="G633" s="23" t="n">
        <v>41</v>
      </c>
      <c r="H633" s="23" t="n">
        <v>15000</v>
      </c>
      <c r="I633" s="41" t="s">
        <v>188</v>
      </c>
      <c r="K633" s="23" t="n">
        <v>0</v>
      </c>
      <c r="L633" s="23" t="n">
        <v>4708</v>
      </c>
      <c r="M633" s="23" t="n">
        <v>5216</v>
      </c>
      <c r="N633" s="23" t="n">
        <v>0</v>
      </c>
      <c r="O633" s="23" t="n">
        <f aca="false">K633+L633</f>
        <v>4708</v>
      </c>
      <c r="P633" s="23" t="n">
        <f aca="false">K633+L633+M633+N633</f>
        <v>9924</v>
      </c>
      <c r="Q633" s="23" t="n">
        <v>8429</v>
      </c>
      <c r="R633" s="23" t="n">
        <v>4977</v>
      </c>
      <c r="S633" s="23" t="n">
        <v>3495</v>
      </c>
      <c r="T633" s="23" t="n">
        <v>3567</v>
      </c>
      <c r="U633" s="23" t="n">
        <f aca="false">IF(I633="delivery",O633-SUM(Q633+R633),IF(I633="PO",P633-SUM(Q633:R633)))</f>
        <v>-3482</v>
      </c>
      <c r="V633" s="43" t="n">
        <v>2.58</v>
      </c>
      <c r="W633" s="43" t="n">
        <v>2.58</v>
      </c>
      <c r="X633" s="43" t="n">
        <f aca="false">W633-V633</f>
        <v>0</v>
      </c>
      <c r="Y633" s="43"/>
      <c r="Z633" s="43"/>
      <c r="AA633" s="43" t="n">
        <v>2.53834</v>
      </c>
      <c r="AB633" s="43"/>
      <c r="AC633" s="43" t="s">
        <v>10482</v>
      </c>
      <c r="AD633" s="43"/>
      <c r="AE633" s="43"/>
      <c r="AF633" s="43"/>
      <c r="AG633" s="43" t="n">
        <v>2.58</v>
      </c>
      <c r="AH633" s="43" t="s">
        <v>11388</v>
      </c>
      <c r="AI633" s="63" t="s">
        <v>11389</v>
      </c>
      <c r="AJ633" s="64" t="s">
        <v>11385</v>
      </c>
      <c r="AK633" s="43"/>
      <c r="AL633" s="43"/>
      <c r="AM633" s="43"/>
      <c r="AN633" s="43"/>
      <c r="AO633" s="43" t="s">
        <v>82</v>
      </c>
      <c r="AP633" s="23" t="s">
        <v>181</v>
      </c>
      <c r="BF633" s="23" t="s">
        <v>10498</v>
      </c>
      <c r="BG633" s="1" t="s">
        <v>183</v>
      </c>
    </row>
    <row r="634" s="23" customFormat="true" ht="12.75" hidden="true" customHeight="false" outlineLevel="0" collapsed="false">
      <c r="A634" s="23" t="s">
        <v>3180</v>
      </c>
      <c r="B634" s="23" t="s">
        <v>3181</v>
      </c>
      <c r="C634" s="40" t="s">
        <v>177</v>
      </c>
      <c r="D634" s="23" t="s">
        <v>82</v>
      </c>
      <c r="E634" s="23" t="s">
        <v>3182</v>
      </c>
      <c r="F634" s="23" t="s">
        <v>3183</v>
      </c>
      <c r="G634" s="23" t="n">
        <v>31</v>
      </c>
      <c r="H634" s="23" t="n">
        <v>184</v>
      </c>
      <c r="I634" s="41" t="s">
        <v>188</v>
      </c>
      <c r="K634" s="23" t="n">
        <v>0</v>
      </c>
      <c r="L634" s="23" t="n">
        <v>136.67778</v>
      </c>
      <c r="M634" s="23" t="n">
        <v>70</v>
      </c>
      <c r="N634" s="23" t="n">
        <v>0</v>
      </c>
      <c r="O634" s="23" t="n">
        <f aca="false">K634+L634</f>
        <v>136.67778</v>
      </c>
      <c r="P634" s="23" t="n">
        <f aca="false">K634+L634+M634+N634</f>
        <v>206.67778</v>
      </c>
      <c r="Q634" s="23" t="n">
        <v>148.17061</v>
      </c>
      <c r="R634" s="23" t="n">
        <v>310.82929</v>
      </c>
      <c r="S634" s="23" t="n">
        <v>245.19901</v>
      </c>
      <c r="T634" s="23" t="n">
        <v>242.11782</v>
      </c>
      <c r="U634" s="23" t="n">
        <f aca="false">IF(I634="delivery",O634-SUM(Q634+R634),IF(I634="PO",P634-SUM(Q634:R634)))</f>
        <v>-252.32212</v>
      </c>
      <c r="V634" s="43" t="n">
        <v>19.75</v>
      </c>
      <c r="W634" s="43" t="n">
        <v>19.75</v>
      </c>
      <c r="X634" s="43" t="n">
        <f aca="false">W634-V634</f>
        <v>0</v>
      </c>
      <c r="Y634" s="43"/>
      <c r="Z634" s="43"/>
      <c r="AA634" s="43" t="n">
        <v>18.28</v>
      </c>
      <c r="AB634" s="43"/>
      <c r="AC634" s="43" t="s">
        <v>10482</v>
      </c>
      <c r="AD634" s="43"/>
      <c r="AE634" s="43"/>
      <c r="AF634" s="43"/>
      <c r="AG634" s="43" t="n">
        <v>19.75</v>
      </c>
      <c r="AH634" s="43" t="s">
        <v>11390</v>
      </c>
      <c r="AI634" s="63" t="s">
        <v>11391</v>
      </c>
      <c r="AJ634" s="64" t="s">
        <v>11385</v>
      </c>
      <c r="AK634" s="43"/>
      <c r="AL634" s="43"/>
      <c r="AM634" s="43"/>
      <c r="AN634" s="43"/>
      <c r="AO634" s="43" t="s">
        <v>82</v>
      </c>
      <c r="AP634" s="23" t="s">
        <v>181</v>
      </c>
      <c r="BF634" s="23" t="s">
        <v>10498</v>
      </c>
      <c r="BG634" s="1" t="s">
        <v>183</v>
      </c>
    </row>
    <row r="635" s="23" customFormat="true" ht="12.75" hidden="true" customHeight="false" outlineLevel="0" collapsed="false">
      <c r="A635" s="23" t="s">
        <v>3184</v>
      </c>
      <c r="B635" s="23" t="s">
        <v>3185</v>
      </c>
      <c r="C635" s="40" t="s">
        <v>177</v>
      </c>
      <c r="D635" s="23" t="s">
        <v>82</v>
      </c>
      <c r="E635" s="23" t="s">
        <v>3186</v>
      </c>
      <c r="F635" s="23" t="s">
        <v>3187</v>
      </c>
      <c r="G635" s="23" t="n">
        <v>31</v>
      </c>
      <c r="H635" s="23" t="n">
        <v>1000</v>
      </c>
      <c r="I635" s="41" t="s">
        <v>188</v>
      </c>
      <c r="K635" s="23" t="n">
        <v>0</v>
      </c>
      <c r="L635" s="23" t="n">
        <v>455</v>
      </c>
      <c r="M635" s="23" t="n">
        <v>720</v>
      </c>
      <c r="N635" s="23" t="n">
        <v>0</v>
      </c>
      <c r="O635" s="23" t="n">
        <f aca="false">K635+L635</f>
        <v>455</v>
      </c>
      <c r="P635" s="23" t="n">
        <f aca="false">K635+L635+M635+N635</f>
        <v>1175</v>
      </c>
      <c r="Q635" s="23" t="n">
        <v>747</v>
      </c>
      <c r="R635" s="23" t="n">
        <v>302</v>
      </c>
      <c r="S635" s="23" t="n">
        <v>214</v>
      </c>
      <c r="T635" s="23" t="n">
        <v>169</v>
      </c>
      <c r="U635" s="23" t="n">
        <f aca="false">IF(I635="delivery",O635-SUM(Q635+R635),IF(I635="PO",P635-SUM(Q635:R635)))</f>
        <v>126</v>
      </c>
      <c r="V635" s="43" t="n">
        <v>3.14</v>
      </c>
      <c r="W635" s="43" t="n">
        <v>3.14</v>
      </c>
      <c r="X635" s="43" t="n">
        <f aca="false">W635-V635</f>
        <v>0</v>
      </c>
      <c r="Y635" s="43"/>
      <c r="Z635" s="43"/>
      <c r="AA635" s="43" t="n">
        <v>6.71</v>
      </c>
      <c r="AB635" s="43"/>
      <c r="AC635" s="43" t="s">
        <v>10482</v>
      </c>
      <c r="AD635" s="43"/>
      <c r="AE635" s="43"/>
      <c r="AF635" s="43"/>
      <c r="AG635" s="43" t="n">
        <v>3.14</v>
      </c>
      <c r="AH635" s="43" t="s">
        <v>11392</v>
      </c>
      <c r="AI635" s="63" t="s">
        <v>10553</v>
      </c>
      <c r="AJ635" s="64" t="s">
        <v>11393</v>
      </c>
      <c r="AK635" s="43"/>
      <c r="AL635" s="43"/>
      <c r="AM635" s="43"/>
      <c r="AN635" s="43"/>
      <c r="AO635" s="43" t="s">
        <v>82</v>
      </c>
      <c r="AP635" s="23" t="s">
        <v>181</v>
      </c>
      <c r="BF635" s="23" t="s">
        <v>10498</v>
      </c>
      <c r="BG635" s="1" t="s">
        <v>183</v>
      </c>
    </row>
    <row r="636" s="23" customFormat="true" ht="12.75" hidden="true" customHeight="false" outlineLevel="0" collapsed="false">
      <c r="A636" s="23" t="s">
        <v>3188</v>
      </c>
      <c r="B636" s="23" t="s">
        <v>3189</v>
      </c>
      <c r="C636" s="40" t="s">
        <v>177</v>
      </c>
      <c r="D636" s="23" t="s">
        <v>82</v>
      </c>
      <c r="E636" s="23" t="s">
        <v>3190</v>
      </c>
      <c r="F636" s="23" t="s">
        <v>3191</v>
      </c>
      <c r="G636" s="23" t="n">
        <v>31</v>
      </c>
      <c r="H636" s="23" t="n">
        <v>5000</v>
      </c>
      <c r="I636" s="41" t="s">
        <v>188</v>
      </c>
      <c r="K636" s="23" t="n">
        <v>0</v>
      </c>
      <c r="L636" s="23" t="n">
        <v>1162</v>
      </c>
      <c r="M636" s="23" t="n">
        <v>4240</v>
      </c>
      <c r="N636" s="23" t="n">
        <v>0</v>
      </c>
      <c r="O636" s="23" t="n">
        <f aca="false">K636+L636</f>
        <v>1162</v>
      </c>
      <c r="P636" s="23" t="n">
        <f aca="false">K636+L636+M636+N636</f>
        <v>5402</v>
      </c>
      <c r="Q636" s="23" t="n">
        <v>2844</v>
      </c>
      <c r="R636" s="23" t="n">
        <v>3093</v>
      </c>
      <c r="S636" s="23" t="n">
        <v>2092</v>
      </c>
      <c r="T636" s="23" t="n">
        <v>2025</v>
      </c>
      <c r="U636" s="23" t="n">
        <f aca="false">IF(I636="delivery",O636-SUM(Q636+R636),IF(I636="PO",P636-SUM(Q636:R636)))</f>
        <v>-535</v>
      </c>
      <c r="V636" s="43" t="n">
        <v>0.34</v>
      </c>
      <c r="W636" s="43" t="n">
        <v>0.34</v>
      </c>
      <c r="X636" s="43" t="n">
        <f aca="false">W636-V636</f>
        <v>0</v>
      </c>
      <c r="Y636" s="43"/>
      <c r="Z636" s="43"/>
      <c r="AA636" s="43" t="n">
        <v>0.34</v>
      </c>
      <c r="AB636" s="43"/>
      <c r="AC636" s="43" t="s">
        <v>10482</v>
      </c>
      <c r="AD636" s="43"/>
      <c r="AE636" s="43"/>
      <c r="AF636" s="43"/>
      <c r="AG636" s="43" t="n">
        <v>0.34</v>
      </c>
      <c r="AH636" s="43" t="s">
        <v>11394</v>
      </c>
      <c r="AI636" s="63" t="s">
        <v>11395</v>
      </c>
      <c r="AJ636" s="64" t="s">
        <v>11132</v>
      </c>
      <c r="AK636" s="43"/>
      <c r="AL636" s="43"/>
      <c r="AM636" s="43"/>
      <c r="AN636" s="43"/>
      <c r="AO636" s="43" t="s">
        <v>82</v>
      </c>
      <c r="AP636" s="23" t="s">
        <v>181</v>
      </c>
      <c r="BF636" s="23" t="s">
        <v>10498</v>
      </c>
      <c r="BG636" s="1" t="s">
        <v>183</v>
      </c>
    </row>
    <row r="637" s="23" customFormat="true" ht="12.75" hidden="true" customHeight="false" outlineLevel="0" collapsed="false">
      <c r="A637" s="23" t="s">
        <v>3192</v>
      </c>
      <c r="B637" s="23" t="s">
        <v>3193</v>
      </c>
      <c r="C637" s="40" t="s">
        <v>177</v>
      </c>
      <c r="D637" s="23" t="s">
        <v>82</v>
      </c>
      <c r="E637" s="23" t="s">
        <v>3194</v>
      </c>
      <c r="F637" s="23" t="s">
        <v>3195</v>
      </c>
      <c r="G637" s="23" t="n">
        <v>31</v>
      </c>
      <c r="H637" s="23" t="n">
        <v>10000</v>
      </c>
      <c r="I637" s="41" t="s">
        <v>188</v>
      </c>
      <c r="K637" s="23" t="n">
        <v>0</v>
      </c>
      <c r="L637" s="23" t="n">
        <v>1010</v>
      </c>
      <c r="M637" s="23" t="n">
        <v>0</v>
      </c>
      <c r="N637" s="23" t="n">
        <v>0</v>
      </c>
      <c r="O637" s="23" t="n">
        <f aca="false">K637+L637</f>
        <v>1010</v>
      </c>
      <c r="P637" s="23" t="n">
        <f aca="false">K637+L637+M637+N637</f>
        <v>1010</v>
      </c>
      <c r="Q637" s="23" t="n">
        <v>808.6</v>
      </c>
      <c r="R637" s="23" t="n">
        <v>169.6</v>
      </c>
      <c r="S637" s="23" t="n">
        <v>88.4</v>
      </c>
      <c r="T637" s="23" t="n">
        <v>76.8</v>
      </c>
      <c r="U637" s="23" t="n">
        <f aca="false">IF(I637="delivery",O637-SUM(Q637+R637),IF(I637="PO",P637-SUM(Q637:R637)))</f>
        <v>31.8</v>
      </c>
      <c r="V637" s="43" t="n">
        <v>1.41</v>
      </c>
      <c r="W637" s="43" t="n">
        <v>1.59</v>
      </c>
      <c r="X637" s="43" t="n">
        <f aca="false">W637-V637</f>
        <v>0.18</v>
      </c>
      <c r="Y637" s="43"/>
      <c r="Z637" s="43"/>
      <c r="AA637" s="43"/>
      <c r="AB637" s="43"/>
      <c r="AC637" s="43" t="s">
        <v>10482</v>
      </c>
      <c r="AD637" s="43"/>
      <c r="AE637" s="43"/>
      <c r="AF637" s="43"/>
      <c r="AG637" s="43" t="n">
        <v>1.59</v>
      </c>
      <c r="AH637" s="43" t="s">
        <v>11396</v>
      </c>
      <c r="AI637" s="63" t="s">
        <v>11397</v>
      </c>
      <c r="AJ637" s="64" t="s">
        <v>11132</v>
      </c>
      <c r="AK637" s="43"/>
      <c r="AL637" s="43"/>
      <c r="AM637" s="43"/>
      <c r="AN637" s="43"/>
      <c r="AO637" s="43" t="s">
        <v>82</v>
      </c>
      <c r="AP637" s="23" t="s">
        <v>181</v>
      </c>
      <c r="BF637" s="23" t="s">
        <v>10498</v>
      </c>
      <c r="BG637" s="1" t="s">
        <v>183</v>
      </c>
    </row>
    <row r="638" s="23" customFormat="true" ht="12.75" hidden="true" customHeight="false" outlineLevel="0" collapsed="false">
      <c r="A638" s="23" t="s">
        <v>3196</v>
      </c>
      <c r="B638" s="23" t="s">
        <v>3197</v>
      </c>
      <c r="C638" s="40" t="s">
        <v>177</v>
      </c>
      <c r="D638" s="23" t="s">
        <v>82</v>
      </c>
      <c r="E638" s="23" t="s">
        <v>3198</v>
      </c>
      <c r="F638" s="23" t="s">
        <v>3199</v>
      </c>
      <c r="G638" s="23" t="n">
        <v>31</v>
      </c>
      <c r="H638" s="23" t="n">
        <v>5000</v>
      </c>
      <c r="I638" s="41" t="s">
        <v>188</v>
      </c>
      <c r="K638" s="23" t="n">
        <v>0</v>
      </c>
      <c r="L638" s="23" t="n">
        <v>1929</v>
      </c>
      <c r="M638" s="23" t="n">
        <v>0</v>
      </c>
      <c r="N638" s="23" t="n">
        <v>0</v>
      </c>
      <c r="O638" s="23" t="n">
        <f aca="false">K638+L638</f>
        <v>1929</v>
      </c>
      <c r="P638" s="23" t="n">
        <f aca="false">K638+L638+M638+N638</f>
        <v>1929</v>
      </c>
      <c r="Q638" s="23" t="n">
        <v>1604.2</v>
      </c>
      <c r="R638" s="23" t="n">
        <v>412</v>
      </c>
      <c r="S638" s="23" t="n">
        <v>233.6</v>
      </c>
      <c r="T638" s="23" t="n">
        <v>205.6</v>
      </c>
      <c r="U638" s="23" t="n">
        <f aca="false">IF(I638="delivery",O638-SUM(Q638+R638),IF(I638="PO",P638-SUM(Q638:R638)))</f>
        <v>-87.1999999999998</v>
      </c>
      <c r="V638" s="43" t="n">
        <v>2.42</v>
      </c>
      <c r="W638" s="43" t="n">
        <v>2.42</v>
      </c>
      <c r="X638" s="43" t="n">
        <f aca="false">W638-V638</f>
        <v>0</v>
      </c>
      <c r="Y638" s="43"/>
      <c r="Z638" s="43"/>
      <c r="AA638" s="43" t="n">
        <v>2.36</v>
      </c>
      <c r="AB638" s="43"/>
      <c r="AC638" s="43" t="s">
        <v>10482</v>
      </c>
      <c r="AD638" s="43"/>
      <c r="AE638" s="43"/>
      <c r="AF638" s="43"/>
      <c r="AG638" s="43" t="n">
        <v>2.42</v>
      </c>
      <c r="AH638" s="43" t="s">
        <v>11398</v>
      </c>
      <c r="AI638" s="63" t="s">
        <v>10824</v>
      </c>
      <c r="AJ638" s="64" t="s">
        <v>11132</v>
      </c>
      <c r="AK638" s="43"/>
      <c r="AL638" s="43"/>
      <c r="AM638" s="43"/>
      <c r="AN638" s="43"/>
      <c r="AO638" s="43" t="s">
        <v>82</v>
      </c>
      <c r="AP638" s="23" t="s">
        <v>181</v>
      </c>
      <c r="BF638" s="23" t="s">
        <v>10498</v>
      </c>
      <c r="BG638" s="1" t="s">
        <v>183</v>
      </c>
    </row>
    <row r="639" s="23" customFormat="true" ht="12.75" hidden="true" customHeight="false" outlineLevel="0" collapsed="false">
      <c r="A639" s="23" t="s">
        <v>3200</v>
      </c>
      <c r="B639" s="23" t="s">
        <v>3201</v>
      </c>
      <c r="C639" s="40" t="s">
        <v>177</v>
      </c>
      <c r="D639" s="23" t="s">
        <v>82</v>
      </c>
      <c r="E639" s="23" t="s">
        <v>3202</v>
      </c>
      <c r="F639" s="23" t="s">
        <v>3203</v>
      </c>
      <c r="G639" s="23" t="n">
        <v>31</v>
      </c>
      <c r="H639" s="23" t="n">
        <v>4890</v>
      </c>
      <c r="I639" s="41" t="s">
        <v>188</v>
      </c>
      <c r="K639" s="23" t="n">
        <v>0</v>
      </c>
      <c r="L639" s="23" t="n">
        <v>1195</v>
      </c>
      <c r="M639" s="23" t="n">
        <v>0</v>
      </c>
      <c r="N639" s="23" t="n">
        <v>0</v>
      </c>
      <c r="O639" s="23" t="n">
        <f aca="false">K639+L639</f>
        <v>1195</v>
      </c>
      <c r="P639" s="23" t="n">
        <f aca="false">K639+L639+M639+N639</f>
        <v>1195</v>
      </c>
      <c r="Q639" s="23" t="n">
        <v>624</v>
      </c>
      <c r="R639" s="23" t="n">
        <v>302</v>
      </c>
      <c r="S639" s="23" t="n">
        <v>214</v>
      </c>
      <c r="T639" s="23" t="n">
        <v>169</v>
      </c>
      <c r="U639" s="23" t="n">
        <f aca="false">IF(I639="delivery",O639-SUM(Q639+R639),IF(I639="PO",P639-SUM(Q639:R639)))</f>
        <v>269</v>
      </c>
      <c r="V639" s="43" t="n">
        <v>0.246</v>
      </c>
      <c r="W639" s="43" t="n">
        <v>0.246</v>
      </c>
      <c r="X639" s="43" t="n">
        <f aca="false">W639-V639</f>
        <v>0</v>
      </c>
      <c r="Y639" s="43"/>
      <c r="Z639" s="43"/>
      <c r="AA639" s="43"/>
      <c r="AB639" s="43"/>
      <c r="AC639" s="43" t="s">
        <v>10482</v>
      </c>
      <c r="AD639" s="43"/>
      <c r="AE639" s="43"/>
      <c r="AF639" s="43"/>
      <c r="AG639" s="43" t="n">
        <v>0.246</v>
      </c>
      <c r="AH639" s="43" t="s">
        <v>11399</v>
      </c>
      <c r="AI639" s="63" t="n">
        <v>4890</v>
      </c>
      <c r="AJ639" s="63" t="n">
        <v>4</v>
      </c>
      <c r="AK639" s="43"/>
      <c r="AL639" s="43"/>
      <c r="AM639" s="43"/>
      <c r="AN639" s="43"/>
      <c r="AO639" s="43" t="s">
        <v>82</v>
      </c>
      <c r="AP639" s="23" t="s">
        <v>181</v>
      </c>
      <c r="BF639" s="23" t="s">
        <v>10498</v>
      </c>
      <c r="BG639" s="1" t="s">
        <v>183</v>
      </c>
    </row>
    <row r="640" s="23" customFormat="true" ht="12.75" hidden="true" customHeight="false" outlineLevel="0" collapsed="false">
      <c r="A640" s="23" t="s">
        <v>3204</v>
      </c>
      <c r="B640" s="23" t="s">
        <v>3205</v>
      </c>
      <c r="C640" s="40" t="s">
        <v>177</v>
      </c>
      <c r="D640" s="23" t="s">
        <v>82</v>
      </c>
      <c r="E640" s="23" t="s">
        <v>3206</v>
      </c>
      <c r="F640" s="23" t="s">
        <v>3207</v>
      </c>
      <c r="G640" s="23" t="n">
        <v>31</v>
      </c>
      <c r="H640" s="23" t="n">
        <v>10000</v>
      </c>
      <c r="I640" s="41" t="s">
        <v>188</v>
      </c>
      <c r="K640" s="23" t="n">
        <v>0</v>
      </c>
      <c r="L640" s="23" t="n">
        <v>2278.2738</v>
      </c>
      <c r="M640" s="23" t="n">
        <v>0</v>
      </c>
      <c r="N640" s="23" t="n">
        <v>0</v>
      </c>
      <c r="O640" s="23" t="n">
        <f aca="false">K640+L640</f>
        <v>2278.2738</v>
      </c>
      <c r="P640" s="23" t="n">
        <f aca="false">K640+L640+M640+N640</f>
        <v>2278.2738</v>
      </c>
      <c r="Q640" s="23" t="n">
        <v>2899.2474</v>
      </c>
      <c r="R640" s="23" t="n">
        <v>1672.775</v>
      </c>
      <c r="S640" s="23" t="n">
        <v>1089.1736</v>
      </c>
      <c r="T640" s="23" t="n">
        <v>825.6192</v>
      </c>
      <c r="U640" s="23" t="n">
        <f aca="false">IF(I640="delivery",O640-SUM(Q640+R640),IF(I640="PO",P640-SUM(Q640:R640)))</f>
        <v>-2293.7486</v>
      </c>
      <c r="V640" s="43" t="n">
        <v>0.247</v>
      </c>
      <c r="W640" s="43" t="n">
        <v>0.25</v>
      </c>
      <c r="X640" s="43" t="n">
        <f aca="false">W640-V640</f>
        <v>0.003</v>
      </c>
      <c r="Y640" s="43"/>
      <c r="Z640" s="43"/>
      <c r="AA640" s="43"/>
      <c r="AB640" s="43"/>
      <c r="AC640" s="43" t="s">
        <v>10482</v>
      </c>
      <c r="AD640" s="43"/>
      <c r="AE640" s="43"/>
      <c r="AF640" s="43"/>
      <c r="AG640" s="43" t="n">
        <v>0.25</v>
      </c>
      <c r="AH640" s="43" t="s">
        <v>11400</v>
      </c>
      <c r="AI640" s="63" t="s">
        <v>11401</v>
      </c>
      <c r="AJ640" s="64" t="s">
        <v>11132</v>
      </c>
      <c r="AK640" s="43"/>
      <c r="AL640" s="43"/>
      <c r="AM640" s="43"/>
      <c r="AN640" s="43"/>
      <c r="AO640" s="43" t="s">
        <v>82</v>
      </c>
      <c r="AP640" s="23" t="s">
        <v>181</v>
      </c>
      <c r="BF640" s="23" t="s">
        <v>10498</v>
      </c>
      <c r="BG640" s="1" t="s">
        <v>183</v>
      </c>
    </row>
    <row r="641" s="23" customFormat="true" ht="12.75" hidden="true" customHeight="false" outlineLevel="0" collapsed="false">
      <c r="A641" s="23" t="s">
        <v>3208</v>
      </c>
      <c r="B641" s="23" t="s">
        <v>3209</v>
      </c>
      <c r="C641" s="40" t="s">
        <v>177</v>
      </c>
      <c r="D641" s="23" t="s">
        <v>82</v>
      </c>
      <c r="E641" s="23" t="s">
        <v>3210</v>
      </c>
      <c r="F641" s="23" t="s">
        <v>3211</v>
      </c>
      <c r="G641" s="23" t="n">
        <v>31</v>
      </c>
      <c r="H641" s="23" t="n">
        <v>2500</v>
      </c>
      <c r="I641" s="41" t="s">
        <v>188</v>
      </c>
      <c r="K641" s="23" t="n">
        <v>0</v>
      </c>
      <c r="L641" s="23" t="n">
        <v>1699</v>
      </c>
      <c r="M641" s="23" t="n">
        <v>1300</v>
      </c>
      <c r="N641" s="23" t="n">
        <v>0</v>
      </c>
      <c r="O641" s="23" t="n">
        <f aca="false">K641+L641</f>
        <v>1699</v>
      </c>
      <c r="P641" s="23" t="n">
        <f aca="false">K641+L641+M641+N641</f>
        <v>2999</v>
      </c>
      <c r="Q641" s="23" t="n">
        <v>1877</v>
      </c>
      <c r="R641" s="23" t="n">
        <v>424</v>
      </c>
      <c r="S641" s="23" t="n">
        <v>221</v>
      </c>
      <c r="T641" s="23" t="n">
        <v>192</v>
      </c>
      <c r="U641" s="23" t="n">
        <f aca="false">IF(I641="delivery",O641-SUM(Q641+R641),IF(I641="PO",P641-SUM(Q641:R641)))</f>
        <v>698</v>
      </c>
      <c r="V641" s="43" t="n">
        <v>3.26</v>
      </c>
      <c r="W641" s="43" t="n">
        <v>3.26</v>
      </c>
      <c r="X641" s="43" t="n">
        <f aca="false">W641-V641</f>
        <v>0</v>
      </c>
      <c r="Y641" s="43"/>
      <c r="Z641" s="43"/>
      <c r="AA641" s="43" t="n">
        <v>4.73</v>
      </c>
      <c r="AB641" s="43"/>
      <c r="AC641" s="43" t="s">
        <v>10482</v>
      </c>
      <c r="AD641" s="43"/>
      <c r="AE641" s="43"/>
      <c r="AF641" s="43"/>
      <c r="AG641" s="43" t="n">
        <v>3.26</v>
      </c>
      <c r="AH641" s="43" t="s">
        <v>11402</v>
      </c>
      <c r="AI641" s="63" t="n">
        <v>2500</v>
      </c>
      <c r="AJ641" s="63" t="n">
        <v>4</v>
      </c>
      <c r="AK641" s="43"/>
      <c r="AL641" s="43"/>
      <c r="AM641" s="43"/>
      <c r="AN641" s="43"/>
      <c r="AO641" s="43" t="s">
        <v>82</v>
      </c>
      <c r="AP641" s="23" t="s">
        <v>181</v>
      </c>
      <c r="BF641" s="23" t="s">
        <v>10498</v>
      </c>
      <c r="BG641" s="1" t="s">
        <v>183</v>
      </c>
    </row>
    <row r="642" s="23" customFormat="true" ht="12.75" hidden="true" customHeight="false" outlineLevel="0" collapsed="false">
      <c r="A642" s="23" t="s">
        <v>3212</v>
      </c>
      <c r="B642" s="23" t="s">
        <v>3213</v>
      </c>
      <c r="C642" s="40" t="s">
        <v>177</v>
      </c>
      <c r="D642" s="23" t="s">
        <v>82</v>
      </c>
      <c r="E642" s="23" t="s">
        <v>3214</v>
      </c>
      <c r="F642" s="23" t="s">
        <v>3215</v>
      </c>
      <c r="G642" s="23" t="n">
        <v>31</v>
      </c>
      <c r="H642" s="23" t="n">
        <v>1000</v>
      </c>
      <c r="I642" s="41" t="s">
        <v>188</v>
      </c>
      <c r="K642" s="23" t="n">
        <v>0</v>
      </c>
      <c r="L642" s="23" t="n">
        <v>2472</v>
      </c>
      <c r="M642" s="23" t="n">
        <v>0</v>
      </c>
      <c r="N642" s="23" t="n">
        <v>0</v>
      </c>
      <c r="O642" s="23" t="n">
        <f aca="false">K642+L642</f>
        <v>2472</v>
      </c>
      <c r="P642" s="23" t="n">
        <f aca="false">K642+L642+M642+N642</f>
        <v>2472</v>
      </c>
      <c r="Q642" s="23" t="n">
        <v>388.8</v>
      </c>
      <c r="R642" s="23" t="n">
        <v>84.8</v>
      </c>
      <c r="S642" s="23" t="n">
        <v>44.2</v>
      </c>
      <c r="T642" s="23" t="n">
        <v>38.4</v>
      </c>
      <c r="U642" s="23" t="n">
        <f aca="false">IF(I642="delivery",O642-SUM(Q642+R642),IF(I642="PO",P642-SUM(Q642:R642)))</f>
        <v>1998.4</v>
      </c>
      <c r="V642" s="43" t="n">
        <v>4.37</v>
      </c>
      <c r="W642" s="43" t="n">
        <v>5.58</v>
      </c>
      <c r="X642" s="43" t="n">
        <f aca="false">W642-V642</f>
        <v>1.21</v>
      </c>
      <c r="Y642" s="43"/>
      <c r="Z642" s="43"/>
      <c r="AA642" s="43"/>
      <c r="AB642" s="43"/>
      <c r="AC642" s="43" t="s">
        <v>10482</v>
      </c>
      <c r="AD642" s="43"/>
      <c r="AE642" s="43"/>
      <c r="AF642" s="43"/>
      <c r="AG642" s="43" t="n">
        <v>5.58</v>
      </c>
      <c r="AH642" s="43" t="s">
        <v>11403</v>
      </c>
      <c r="AI642" s="63" t="s">
        <v>10553</v>
      </c>
      <c r="AJ642" s="64" t="s">
        <v>11132</v>
      </c>
      <c r="AK642" s="43"/>
      <c r="AL642" s="43"/>
      <c r="AM642" s="43"/>
      <c r="AN642" s="43"/>
      <c r="AO642" s="43" t="s">
        <v>82</v>
      </c>
      <c r="AP642" s="23" t="s">
        <v>181</v>
      </c>
      <c r="BF642" s="23" t="s">
        <v>10498</v>
      </c>
      <c r="BG642" s="1" t="s">
        <v>183</v>
      </c>
    </row>
    <row r="643" s="23" customFormat="true" ht="12.75" hidden="true" customHeight="false" outlineLevel="0" collapsed="false">
      <c r="A643" s="23" t="s">
        <v>3216</v>
      </c>
      <c r="B643" s="23" t="s">
        <v>3217</v>
      </c>
      <c r="C643" s="40" t="s">
        <v>177</v>
      </c>
      <c r="D643" s="23" t="s">
        <v>82</v>
      </c>
      <c r="E643" s="23" t="s">
        <v>3218</v>
      </c>
      <c r="F643" s="23" t="s">
        <v>3219</v>
      </c>
      <c r="G643" s="23" t="n">
        <v>31</v>
      </c>
      <c r="H643" s="23" t="n">
        <v>10000</v>
      </c>
      <c r="I643" s="41" t="s">
        <v>188</v>
      </c>
      <c r="K643" s="23" t="n">
        <v>0</v>
      </c>
      <c r="L643" s="23" t="n">
        <v>7053</v>
      </c>
      <c r="M643" s="23" t="n">
        <v>1</v>
      </c>
      <c r="N643" s="23" t="n">
        <v>0</v>
      </c>
      <c r="O643" s="23" t="n">
        <f aca="false">K643+L643</f>
        <v>7053</v>
      </c>
      <c r="P643" s="23" t="n">
        <f aca="false">K643+L643+M643+N643</f>
        <v>7054</v>
      </c>
      <c r="Q643" s="23" t="n">
        <v>8380</v>
      </c>
      <c r="R643" s="23" t="n">
        <v>7604</v>
      </c>
      <c r="S643" s="23" t="n">
        <v>6358</v>
      </c>
      <c r="T643" s="23" t="n">
        <v>6008</v>
      </c>
      <c r="U643" s="23" t="n">
        <f aca="false">IF(I643="delivery",O643-SUM(Q643+R643),IF(I643="PO",P643-SUM(Q643:R643)))</f>
        <v>-8930</v>
      </c>
      <c r="V643" s="43" t="n">
        <v>0.183</v>
      </c>
      <c r="W643" s="43" t="n">
        <v>0.237</v>
      </c>
      <c r="X643" s="43" t="n">
        <f aca="false">W643-V643</f>
        <v>0.054</v>
      </c>
      <c r="Y643" s="43"/>
      <c r="Z643" s="43"/>
      <c r="AA643" s="43" t="n">
        <v>0.21</v>
      </c>
      <c r="AB643" s="43"/>
      <c r="AC643" s="43" t="s">
        <v>10482</v>
      </c>
      <c r="AD643" s="43"/>
      <c r="AE643" s="43"/>
      <c r="AF643" s="43"/>
      <c r="AG643" s="43" t="n">
        <v>0.237</v>
      </c>
      <c r="AH643" s="43" t="s">
        <v>11404</v>
      </c>
      <c r="AI643" s="63" t="s">
        <v>11373</v>
      </c>
      <c r="AJ643" s="64" t="s">
        <v>11132</v>
      </c>
      <c r="AK643" s="43"/>
      <c r="AL643" s="43"/>
      <c r="AM643" s="43"/>
      <c r="AN643" s="43"/>
      <c r="AO643" s="43" t="s">
        <v>82</v>
      </c>
      <c r="AP643" s="23" t="s">
        <v>181</v>
      </c>
      <c r="BF643" s="23" t="s">
        <v>10498</v>
      </c>
      <c r="BG643" s="1" t="s">
        <v>183</v>
      </c>
    </row>
    <row r="644" s="23" customFormat="true" ht="12.75" hidden="true" customHeight="false" outlineLevel="0" collapsed="false">
      <c r="A644" s="23" t="s">
        <v>3220</v>
      </c>
      <c r="B644" s="23" t="s">
        <v>3221</v>
      </c>
      <c r="C644" s="40" t="s">
        <v>177</v>
      </c>
      <c r="D644" s="23" t="s">
        <v>82</v>
      </c>
      <c r="E644" s="23" t="s">
        <v>3222</v>
      </c>
      <c r="F644" s="23" t="s">
        <v>3223</v>
      </c>
      <c r="G644" s="23" t="n">
        <v>31</v>
      </c>
      <c r="H644" s="23" t="n">
        <v>15000</v>
      </c>
      <c r="I644" s="41" t="s">
        <v>188</v>
      </c>
      <c r="K644" s="23" t="n">
        <v>0</v>
      </c>
      <c r="L644" s="23" t="n">
        <v>148</v>
      </c>
      <c r="M644" s="23" t="n">
        <v>0</v>
      </c>
      <c r="N644" s="23" t="n">
        <v>0</v>
      </c>
      <c r="O644" s="23" t="n">
        <f aca="false">K644+L644</f>
        <v>148</v>
      </c>
      <c r="P644" s="23" t="n">
        <f aca="false">K644+L644+M644+N644</f>
        <v>148</v>
      </c>
      <c r="Q644" s="23" t="n">
        <v>3694</v>
      </c>
      <c r="R644" s="23" t="n">
        <v>0</v>
      </c>
      <c r="S644" s="23" t="n">
        <v>0</v>
      </c>
      <c r="T644" s="23" t="n">
        <v>0</v>
      </c>
      <c r="U644" s="23" t="n">
        <f aca="false">IF(I644="delivery",O644-SUM(Q644+R644),IF(I644="PO",P644-SUM(Q644:R644)))</f>
        <v>-3546</v>
      </c>
      <c r="V644" s="43" t="n">
        <v>1.26</v>
      </c>
      <c r="W644" s="43" t="n">
        <v>1.26</v>
      </c>
      <c r="X644" s="43" t="n">
        <f aca="false">W644-V644</f>
        <v>0</v>
      </c>
      <c r="Y644" s="43"/>
      <c r="Z644" s="43"/>
      <c r="AA644" s="43" t="n">
        <v>1.55</v>
      </c>
      <c r="AB644" s="43"/>
      <c r="AC644" s="43" t="s">
        <v>10482</v>
      </c>
      <c r="AD644" s="43"/>
      <c r="AE644" s="43"/>
      <c r="AF644" s="43"/>
      <c r="AG644" s="43" t="n">
        <v>1.26</v>
      </c>
      <c r="AH644" s="43" t="s">
        <v>11405</v>
      </c>
      <c r="AI644" s="63" t="s">
        <v>11406</v>
      </c>
      <c r="AJ644" s="64" t="s">
        <v>11132</v>
      </c>
      <c r="AK644" s="43"/>
      <c r="AL644" s="43"/>
      <c r="AM644" s="43"/>
      <c r="AN644" s="43"/>
      <c r="AO644" s="43" t="s">
        <v>82</v>
      </c>
      <c r="AP644" s="23" t="s">
        <v>181</v>
      </c>
      <c r="BF644" s="23" t="s">
        <v>10498</v>
      </c>
      <c r="BG644" s="1" t="s">
        <v>183</v>
      </c>
    </row>
    <row r="645" s="23" customFormat="true" ht="12.75" hidden="true" customHeight="false" outlineLevel="0" collapsed="false">
      <c r="A645" s="23" t="s">
        <v>3224</v>
      </c>
      <c r="B645" s="23" t="s">
        <v>3225</v>
      </c>
      <c r="C645" s="40" t="s">
        <v>177</v>
      </c>
      <c r="D645" s="23" t="s">
        <v>82</v>
      </c>
      <c r="E645" s="23" t="s">
        <v>3226</v>
      </c>
      <c r="F645" s="23" t="s">
        <v>3227</v>
      </c>
      <c r="G645" s="23" t="n">
        <v>31</v>
      </c>
      <c r="H645" s="23" t="n">
        <v>10000</v>
      </c>
      <c r="I645" s="41" t="s">
        <v>188</v>
      </c>
      <c r="K645" s="23" t="n">
        <v>0</v>
      </c>
      <c r="L645" s="23" t="n">
        <v>5642</v>
      </c>
      <c r="M645" s="23" t="n">
        <v>3520</v>
      </c>
      <c r="N645" s="23" t="n">
        <v>0</v>
      </c>
      <c r="O645" s="23" t="n">
        <f aca="false">K645+L645</f>
        <v>5642</v>
      </c>
      <c r="P645" s="23" t="n">
        <f aca="false">K645+L645+M645+N645</f>
        <v>9162</v>
      </c>
      <c r="Q645" s="23" t="n">
        <v>5939</v>
      </c>
      <c r="R645" s="23" t="n">
        <v>8949</v>
      </c>
      <c r="S645" s="23" t="n">
        <v>7276</v>
      </c>
      <c r="T645" s="23" t="n">
        <v>6935</v>
      </c>
      <c r="U645" s="23" t="n">
        <f aca="false">IF(I645="delivery",O645-SUM(Q645+R645),IF(I645="PO",P645-SUM(Q645:R645)))</f>
        <v>-5726</v>
      </c>
      <c r="V645" s="43" t="n">
        <v>1.26</v>
      </c>
      <c r="W645" s="43" t="n">
        <v>1.26</v>
      </c>
      <c r="X645" s="43" t="n">
        <f aca="false">W645-V645</f>
        <v>0</v>
      </c>
      <c r="Y645" s="43"/>
      <c r="Z645" s="43"/>
      <c r="AA645" s="43" t="n">
        <v>1.26</v>
      </c>
      <c r="AB645" s="43"/>
      <c r="AC645" s="43" t="s">
        <v>10482</v>
      </c>
      <c r="AD645" s="43"/>
      <c r="AE645" s="43"/>
      <c r="AF645" s="43"/>
      <c r="AG645" s="43" t="n">
        <v>1.26</v>
      </c>
      <c r="AH645" s="43" t="s">
        <v>11405</v>
      </c>
      <c r="AI645" s="63" t="s">
        <v>11373</v>
      </c>
      <c r="AJ645" s="64" t="s">
        <v>11132</v>
      </c>
      <c r="AK645" s="43"/>
      <c r="AL645" s="43"/>
      <c r="AM645" s="43"/>
      <c r="AN645" s="43"/>
      <c r="AO645" s="43" t="s">
        <v>82</v>
      </c>
      <c r="AP645" s="23" t="s">
        <v>181</v>
      </c>
      <c r="BF645" s="23" t="s">
        <v>10498</v>
      </c>
      <c r="BG645" s="1" t="s">
        <v>183</v>
      </c>
    </row>
    <row r="646" s="23" customFormat="true" ht="12.75" hidden="true" customHeight="false" outlineLevel="0" collapsed="false">
      <c r="A646" s="23" t="s">
        <v>3228</v>
      </c>
      <c r="B646" s="23" t="s">
        <v>3229</v>
      </c>
      <c r="C646" s="40" t="s">
        <v>177</v>
      </c>
      <c r="D646" s="23" t="s">
        <v>82</v>
      </c>
      <c r="E646" s="23" t="s">
        <v>3230</v>
      </c>
      <c r="F646" s="23" t="s">
        <v>3231</v>
      </c>
      <c r="G646" s="23" t="n">
        <v>31</v>
      </c>
      <c r="H646" s="23" t="n">
        <v>2500</v>
      </c>
      <c r="I646" s="41" t="s">
        <v>188</v>
      </c>
      <c r="K646" s="23" t="n">
        <v>0</v>
      </c>
      <c r="L646" s="23" t="n">
        <v>2241</v>
      </c>
      <c r="M646" s="23" t="n">
        <v>0</v>
      </c>
      <c r="N646" s="23" t="n">
        <v>0</v>
      </c>
      <c r="O646" s="23" t="n">
        <f aca="false">K646+L646</f>
        <v>2241</v>
      </c>
      <c r="P646" s="23" t="n">
        <f aca="false">K646+L646+M646+N646</f>
        <v>2241</v>
      </c>
      <c r="Q646" s="23" t="n">
        <v>235</v>
      </c>
      <c r="R646" s="23" t="n">
        <v>91</v>
      </c>
      <c r="S646" s="23" t="n">
        <v>71</v>
      </c>
      <c r="T646" s="23" t="n">
        <v>65</v>
      </c>
      <c r="U646" s="23" t="n">
        <f aca="false">IF(I646="delivery",O646-SUM(Q646+R646),IF(I646="PO",P646-SUM(Q646:R646)))</f>
        <v>1915</v>
      </c>
      <c r="V646" s="43" t="n">
        <v>1.51</v>
      </c>
      <c r="W646" s="43" t="n">
        <v>1.51</v>
      </c>
      <c r="X646" s="43" t="n">
        <f aca="false">W646-V646</f>
        <v>0</v>
      </c>
      <c r="Y646" s="43"/>
      <c r="Z646" s="43"/>
      <c r="AA646" s="43" t="n">
        <v>5.21</v>
      </c>
      <c r="AB646" s="43"/>
      <c r="AC646" s="43" t="s">
        <v>10482</v>
      </c>
      <c r="AD646" s="43"/>
      <c r="AE646" s="43"/>
      <c r="AF646" s="43"/>
      <c r="AG646" s="43" t="n">
        <v>1.51</v>
      </c>
      <c r="AH646" s="43" t="s">
        <v>11407</v>
      </c>
      <c r="AI646" s="63" t="s">
        <v>10705</v>
      </c>
      <c r="AJ646" s="64" t="s">
        <v>11132</v>
      </c>
      <c r="AK646" s="43"/>
      <c r="AL646" s="43"/>
      <c r="AM646" s="43"/>
      <c r="AN646" s="43"/>
      <c r="AO646" s="43" t="s">
        <v>82</v>
      </c>
      <c r="AP646" s="23" t="s">
        <v>181</v>
      </c>
      <c r="BF646" s="23" t="s">
        <v>10498</v>
      </c>
      <c r="BG646" s="1" t="s">
        <v>183</v>
      </c>
    </row>
    <row r="647" s="23" customFormat="true" ht="12.75" hidden="true" customHeight="false" outlineLevel="0" collapsed="false">
      <c r="A647" s="23" t="s">
        <v>3232</v>
      </c>
      <c r="B647" s="23" t="s">
        <v>3233</v>
      </c>
      <c r="C647" s="40" t="s">
        <v>177</v>
      </c>
      <c r="D647" s="23" t="s">
        <v>82</v>
      </c>
      <c r="E647" s="23" t="s">
        <v>3234</v>
      </c>
      <c r="F647" s="23" t="s">
        <v>3235</v>
      </c>
      <c r="G647" s="23" t="n">
        <v>31</v>
      </c>
      <c r="H647" s="23" t="n">
        <v>1000</v>
      </c>
      <c r="I647" s="41" t="s">
        <v>188</v>
      </c>
      <c r="K647" s="23" t="n">
        <v>0</v>
      </c>
      <c r="L647" s="23" t="n">
        <v>358</v>
      </c>
      <c r="M647" s="23" t="n">
        <v>0</v>
      </c>
      <c r="N647" s="23" t="n">
        <v>0</v>
      </c>
      <c r="O647" s="23" t="n">
        <f aca="false">K647+L647</f>
        <v>358</v>
      </c>
      <c r="P647" s="23" t="n">
        <f aca="false">K647+L647+M647+N647</f>
        <v>358</v>
      </c>
      <c r="Q647" s="23" t="n">
        <v>47</v>
      </c>
      <c r="R647" s="23" t="n">
        <v>18.2</v>
      </c>
      <c r="S647" s="23" t="n">
        <v>14.2</v>
      </c>
      <c r="T647" s="23" t="n">
        <v>13</v>
      </c>
      <c r="U647" s="23" t="n">
        <f aca="false">IF(I647="delivery",O647-SUM(Q647+R647),IF(I647="PO",P647-SUM(Q647:R647)))</f>
        <v>292.8</v>
      </c>
      <c r="V647" s="43" t="n">
        <v>3.76</v>
      </c>
      <c r="W647" s="43" t="n">
        <v>3.76</v>
      </c>
      <c r="X647" s="43" t="n">
        <f aca="false">W647-V647</f>
        <v>0</v>
      </c>
      <c r="Y647" s="43"/>
      <c r="Z647" s="43"/>
      <c r="AA647" s="43" t="n">
        <v>3.79</v>
      </c>
      <c r="AB647" s="43"/>
      <c r="AC647" s="43" t="s">
        <v>10482</v>
      </c>
      <c r="AD647" s="43"/>
      <c r="AE647" s="43"/>
      <c r="AF647" s="43"/>
      <c r="AG647" s="43" t="n">
        <v>3.76</v>
      </c>
      <c r="AH647" s="43" t="s">
        <v>11408</v>
      </c>
      <c r="AI647" s="63" t="s">
        <v>10553</v>
      </c>
      <c r="AJ647" s="64" t="s">
        <v>11132</v>
      </c>
      <c r="AK647" s="43"/>
      <c r="AL647" s="43"/>
      <c r="AM647" s="43"/>
      <c r="AN647" s="43"/>
      <c r="AO647" s="43" t="s">
        <v>82</v>
      </c>
      <c r="AP647" s="23" t="s">
        <v>181</v>
      </c>
      <c r="BF647" s="23" t="s">
        <v>10498</v>
      </c>
      <c r="BG647" s="1" t="s">
        <v>183</v>
      </c>
    </row>
    <row r="648" s="23" customFormat="true" ht="12.75" hidden="true" customHeight="false" outlineLevel="0" collapsed="false">
      <c r="A648" s="23" t="s">
        <v>3236</v>
      </c>
      <c r="B648" s="23" t="s">
        <v>3237</v>
      </c>
      <c r="C648" s="40" t="s">
        <v>177</v>
      </c>
      <c r="D648" s="23" t="s">
        <v>82</v>
      </c>
      <c r="E648" s="23" t="s">
        <v>3238</v>
      </c>
      <c r="F648" s="23" t="s">
        <v>3239</v>
      </c>
      <c r="G648" s="23" t="n">
        <v>31</v>
      </c>
      <c r="H648" s="23" t="n">
        <v>2500</v>
      </c>
      <c r="I648" s="41" t="s">
        <v>180</v>
      </c>
      <c r="K648" s="23" t="n">
        <v>0</v>
      </c>
      <c r="L648" s="23" t="n">
        <v>579</v>
      </c>
      <c r="M648" s="23" t="n">
        <v>0</v>
      </c>
      <c r="N648" s="23" t="n">
        <v>0</v>
      </c>
      <c r="O648" s="23" t="n">
        <f aca="false">K648+L648</f>
        <v>579</v>
      </c>
      <c r="P648" s="23" t="n">
        <f aca="false">K648+L648+M648+N648</f>
        <v>579</v>
      </c>
      <c r="Q648" s="23" t="n">
        <v>302</v>
      </c>
      <c r="R648" s="23" t="n">
        <v>150</v>
      </c>
      <c r="S648" s="23" t="n">
        <v>100</v>
      </c>
      <c r="T648" s="23" t="n">
        <v>0</v>
      </c>
      <c r="U648" s="23" t="n">
        <f aca="false">IF(I648="delivery",O648-SUM(Q648+R648),IF(I648="PO",P648-SUM(Q648:R648)))</f>
        <v>127</v>
      </c>
      <c r="V648" s="43" t="n">
        <v>4.05</v>
      </c>
      <c r="W648" s="43" t="n">
        <v>4.05</v>
      </c>
      <c r="X648" s="43" t="n">
        <f aca="false">W648-V648</f>
        <v>0</v>
      </c>
      <c r="Y648" s="43"/>
      <c r="Z648" s="43"/>
      <c r="AA648" s="43"/>
      <c r="AB648" s="43"/>
      <c r="AC648" s="43" t="s">
        <v>10482</v>
      </c>
      <c r="AD648" s="43"/>
      <c r="AE648" s="43"/>
      <c r="AF648" s="43"/>
      <c r="AG648" s="43" t="n">
        <v>4.05</v>
      </c>
      <c r="AH648" s="43" t="s">
        <v>11409</v>
      </c>
      <c r="AI648" s="63" t="s">
        <v>11410</v>
      </c>
      <c r="AJ648" s="64" t="s">
        <v>11132</v>
      </c>
      <c r="AK648" s="43"/>
      <c r="AL648" s="43"/>
      <c r="AM648" s="43"/>
      <c r="AN648" s="43"/>
      <c r="AO648" s="43" t="s">
        <v>82</v>
      </c>
      <c r="AP648" s="23" t="s">
        <v>181</v>
      </c>
      <c r="BF648" s="23" t="s">
        <v>10498</v>
      </c>
      <c r="BG648" s="1" t="s">
        <v>183</v>
      </c>
    </row>
    <row r="649" s="23" customFormat="true" ht="12.75" hidden="true" customHeight="false" outlineLevel="0" collapsed="false">
      <c r="A649" s="23" t="s">
        <v>3240</v>
      </c>
      <c r="B649" s="23" t="s">
        <v>3241</v>
      </c>
      <c r="C649" s="40" t="s">
        <v>177</v>
      </c>
      <c r="D649" s="23" t="s">
        <v>82</v>
      </c>
      <c r="E649" s="23" t="s">
        <v>3242</v>
      </c>
      <c r="F649" s="23" t="s">
        <v>3243</v>
      </c>
      <c r="G649" s="23" t="n">
        <v>31</v>
      </c>
      <c r="H649" s="23" t="n">
        <v>2000</v>
      </c>
      <c r="I649" s="41" t="s">
        <v>180</v>
      </c>
      <c r="K649" s="23" t="n">
        <v>0</v>
      </c>
      <c r="L649" s="23" t="n">
        <v>2181</v>
      </c>
      <c r="M649" s="23" t="n">
        <v>43</v>
      </c>
      <c r="N649" s="23" t="n">
        <v>0</v>
      </c>
      <c r="O649" s="23" t="n">
        <f aca="false">K649+L649</f>
        <v>2181</v>
      </c>
      <c r="P649" s="23" t="n">
        <f aca="false">K649+L649+M649+N649</f>
        <v>2224</v>
      </c>
      <c r="Q649" s="23" t="n">
        <v>1884</v>
      </c>
      <c r="R649" s="23" t="n">
        <v>424</v>
      </c>
      <c r="S649" s="23" t="n">
        <v>221</v>
      </c>
      <c r="T649" s="23" t="n">
        <v>192</v>
      </c>
      <c r="U649" s="23" t="n">
        <f aca="false">IF(I649="delivery",O649-SUM(Q649+R649),IF(I649="PO",P649-SUM(Q649:R649)))</f>
        <v>-127</v>
      </c>
      <c r="V649" s="43" t="n">
        <v>2.18</v>
      </c>
      <c r="W649" s="43" t="n">
        <v>2.18</v>
      </c>
      <c r="X649" s="43" t="n">
        <f aca="false">W649-V649</f>
        <v>0</v>
      </c>
      <c r="Y649" s="43"/>
      <c r="Z649" s="43"/>
      <c r="AA649" s="43" t="n">
        <v>2.18</v>
      </c>
      <c r="AB649" s="43"/>
      <c r="AC649" s="43" t="s">
        <v>10482</v>
      </c>
      <c r="AD649" s="43"/>
      <c r="AE649" s="43"/>
      <c r="AF649" s="43"/>
      <c r="AG649" s="43" t="n">
        <v>2.18</v>
      </c>
      <c r="AH649" s="43" t="s">
        <v>11411</v>
      </c>
      <c r="AI649" s="63" t="s">
        <v>11410</v>
      </c>
      <c r="AJ649" s="64" t="s">
        <v>11132</v>
      </c>
      <c r="AK649" s="43"/>
      <c r="AL649" s="43"/>
      <c r="AM649" s="43"/>
      <c r="AN649" s="43"/>
      <c r="AO649" s="43" t="s">
        <v>82</v>
      </c>
      <c r="AP649" s="23" t="s">
        <v>181</v>
      </c>
      <c r="BF649" s="23" t="s">
        <v>10498</v>
      </c>
      <c r="BG649" s="1" t="s">
        <v>183</v>
      </c>
    </row>
    <row r="650" s="23" customFormat="true" ht="12.75" hidden="true" customHeight="false" outlineLevel="0" collapsed="false">
      <c r="A650" s="23" t="s">
        <v>3244</v>
      </c>
      <c r="B650" s="23" t="s">
        <v>3245</v>
      </c>
      <c r="C650" s="40" t="s">
        <v>177</v>
      </c>
      <c r="D650" s="23" t="s">
        <v>82</v>
      </c>
      <c r="E650" s="23" t="s">
        <v>3246</v>
      </c>
      <c r="F650" s="23" t="s">
        <v>3247</v>
      </c>
      <c r="G650" s="23" t="n">
        <v>31</v>
      </c>
      <c r="H650" s="23" t="n">
        <v>2500</v>
      </c>
      <c r="I650" s="41" t="s">
        <v>180</v>
      </c>
      <c r="K650" s="23" t="n">
        <v>0</v>
      </c>
      <c r="L650" s="23" t="n">
        <v>2029</v>
      </c>
      <c r="M650" s="23" t="n">
        <v>0</v>
      </c>
      <c r="N650" s="23" t="n">
        <v>0</v>
      </c>
      <c r="O650" s="23" t="n">
        <f aca="false">K650+L650</f>
        <v>2029</v>
      </c>
      <c r="P650" s="23" t="n">
        <f aca="false">K650+L650+M650+N650</f>
        <v>2029</v>
      </c>
      <c r="Q650" s="23" t="n">
        <v>1106</v>
      </c>
      <c r="R650" s="23" t="n">
        <v>2753</v>
      </c>
      <c r="S650" s="23" t="n">
        <v>1895</v>
      </c>
      <c r="T650" s="23" t="n">
        <v>1869</v>
      </c>
      <c r="U650" s="23" t="n">
        <f aca="false">IF(I650="delivery",O650-SUM(Q650+R650),IF(I650="PO",P650-SUM(Q650:R650)))</f>
        <v>-1830</v>
      </c>
      <c r="V650" s="43" t="n">
        <v>2.27</v>
      </c>
      <c r="W650" s="43" t="n">
        <v>2.27</v>
      </c>
      <c r="X650" s="43" t="n">
        <f aca="false">W650-V650</f>
        <v>0</v>
      </c>
      <c r="Y650" s="43"/>
      <c r="Z650" s="43"/>
      <c r="AA650" s="43" t="n">
        <v>2.27</v>
      </c>
      <c r="AB650" s="43"/>
      <c r="AC650" s="43" t="s">
        <v>10482</v>
      </c>
      <c r="AD650" s="43"/>
      <c r="AE650" s="43"/>
      <c r="AF650" s="43"/>
      <c r="AG650" s="43" t="n">
        <v>2.27</v>
      </c>
      <c r="AH650" s="43" t="s">
        <v>11412</v>
      </c>
      <c r="AI650" s="63" t="n">
        <v>2000</v>
      </c>
      <c r="AJ650" s="63" t="n">
        <v>4</v>
      </c>
      <c r="AK650" s="43"/>
      <c r="AL650" s="43"/>
      <c r="AM650" s="43"/>
      <c r="AN650" s="43"/>
      <c r="AO650" s="43" t="s">
        <v>82</v>
      </c>
      <c r="AP650" s="23" t="s">
        <v>181</v>
      </c>
      <c r="BF650" s="23" t="s">
        <v>10498</v>
      </c>
      <c r="BG650" s="1" t="s">
        <v>183</v>
      </c>
    </row>
    <row r="651" s="23" customFormat="true" ht="12.75" hidden="true" customHeight="false" outlineLevel="0" collapsed="false">
      <c r="A651" s="23" t="s">
        <v>3248</v>
      </c>
      <c r="B651" s="23" t="s">
        <v>3249</v>
      </c>
      <c r="C651" s="40" t="s">
        <v>177</v>
      </c>
      <c r="D651" s="23" t="s">
        <v>82</v>
      </c>
      <c r="E651" s="23" t="s">
        <v>3250</v>
      </c>
      <c r="F651" s="23" t="s">
        <v>3251</v>
      </c>
      <c r="G651" s="23" t="n">
        <v>31</v>
      </c>
      <c r="H651" s="23" t="n">
        <v>5000</v>
      </c>
      <c r="I651" s="41" t="s">
        <v>180</v>
      </c>
      <c r="K651" s="23" t="n">
        <v>0</v>
      </c>
      <c r="L651" s="23" t="n">
        <v>1171</v>
      </c>
      <c r="M651" s="23" t="n">
        <v>0</v>
      </c>
      <c r="N651" s="23" t="n">
        <v>0</v>
      </c>
      <c r="O651" s="23" t="n">
        <f aca="false">K651+L651</f>
        <v>1171</v>
      </c>
      <c r="P651" s="23" t="n">
        <f aca="false">K651+L651+M651+N651</f>
        <v>1171</v>
      </c>
      <c r="Q651" s="23" t="n">
        <v>102</v>
      </c>
      <c r="R651" s="23" t="n">
        <v>84</v>
      </c>
      <c r="S651" s="23" t="n">
        <v>24</v>
      </c>
      <c r="T651" s="23" t="n">
        <v>36</v>
      </c>
      <c r="U651" s="23" t="n">
        <f aca="false">IF(I651="delivery",O651-SUM(Q651+R651),IF(I651="PO",P651-SUM(Q651:R651)))</f>
        <v>985</v>
      </c>
      <c r="V651" s="43" t="n">
        <v>0.448</v>
      </c>
      <c r="W651" s="43" t="n">
        <v>0.448</v>
      </c>
      <c r="X651" s="43" t="n">
        <f aca="false">W651-V651</f>
        <v>0</v>
      </c>
      <c r="Y651" s="43"/>
      <c r="Z651" s="43"/>
      <c r="AA651" s="43" t="n">
        <v>0.413</v>
      </c>
      <c r="AB651" s="43"/>
      <c r="AC651" s="43" t="s">
        <v>10482</v>
      </c>
      <c r="AD651" s="43"/>
      <c r="AE651" s="43"/>
      <c r="AF651" s="43"/>
      <c r="AG651" s="43" t="n">
        <v>0.448</v>
      </c>
      <c r="AH651" s="43" t="s">
        <v>11413</v>
      </c>
      <c r="AI651" s="63" t="n">
        <v>5000</v>
      </c>
      <c r="AJ651" s="63" t="n">
        <v>4</v>
      </c>
      <c r="AK651" s="43"/>
      <c r="AL651" s="43"/>
      <c r="AM651" s="43"/>
      <c r="AN651" s="43"/>
      <c r="AO651" s="43" t="s">
        <v>82</v>
      </c>
      <c r="AP651" s="23" t="s">
        <v>181</v>
      </c>
      <c r="BF651" s="23" t="s">
        <v>10498</v>
      </c>
      <c r="BG651" s="1" t="s">
        <v>183</v>
      </c>
    </row>
    <row r="652" s="23" customFormat="true" ht="12.75" hidden="true" customHeight="false" outlineLevel="0" collapsed="false">
      <c r="A652" s="23" t="s">
        <v>3252</v>
      </c>
      <c r="B652" s="23" t="s">
        <v>3253</v>
      </c>
      <c r="C652" s="40" t="s">
        <v>177</v>
      </c>
      <c r="D652" s="23" t="s">
        <v>82</v>
      </c>
      <c r="E652" s="23" t="s">
        <v>3254</v>
      </c>
      <c r="F652" s="23" t="s">
        <v>3255</v>
      </c>
      <c r="G652" s="23" t="n">
        <v>31</v>
      </c>
      <c r="H652" s="23" t="n">
        <v>15000</v>
      </c>
      <c r="I652" s="41" t="s">
        <v>180</v>
      </c>
      <c r="K652" s="23" t="n">
        <v>0</v>
      </c>
      <c r="L652" s="23" t="n">
        <v>4989</v>
      </c>
      <c r="M652" s="23" t="n">
        <v>0</v>
      </c>
      <c r="N652" s="23" t="n">
        <v>0</v>
      </c>
      <c r="O652" s="23" t="n">
        <f aca="false">K652+L652</f>
        <v>4989</v>
      </c>
      <c r="P652" s="23" t="n">
        <f aca="false">K652+L652+M652+N652</f>
        <v>4989</v>
      </c>
      <c r="Q652" s="23" t="n">
        <v>1331</v>
      </c>
      <c r="R652" s="23" t="n">
        <v>936</v>
      </c>
      <c r="S652" s="23" t="n">
        <v>496</v>
      </c>
      <c r="T652" s="23" t="n">
        <v>144</v>
      </c>
      <c r="U652" s="23" t="n">
        <f aca="false">IF(I652="delivery",O652-SUM(Q652+R652),IF(I652="PO",P652-SUM(Q652:R652)))</f>
        <v>2722</v>
      </c>
      <c r="V652" s="43" t="n">
        <v>2.95</v>
      </c>
      <c r="W652" s="43" t="n">
        <v>2.95</v>
      </c>
      <c r="X652" s="43" t="n">
        <f aca="false">W652-V652</f>
        <v>0</v>
      </c>
      <c r="Y652" s="43"/>
      <c r="Z652" s="43"/>
      <c r="AA652" s="43" t="n">
        <v>2.97</v>
      </c>
      <c r="AB652" s="43"/>
      <c r="AC652" s="43" t="s">
        <v>10482</v>
      </c>
      <c r="AD652" s="43"/>
      <c r="AE652" s="43"/>
      <c r="AF652" s="43"/>
      <c r="AG652" s="43" t="n">
        <v>2.95</v>
      </c>
      <c r="AH652" s="43" t="s">
        <v>11414</v>
      </c>
      <c r="AI652" s="63" t="s">
        <v>11415</v>
      </c>
      <c r="AJ652" s="64" t="s">
        <v>11132</v>
      </c>
      <c r="AK652" s="43"/>
      <c r="AL652" s="43"/>
      <c r="AM652" s="43"/>
      <c r="AN652" s="43"/>
      <c r="AO652" s="43" t="s">
        <v>82</v>
      </c>
      <c r="AP652" s="23" t="s">
        <v>181</v>
      </c>
      <c r="BF652" s="23" t="s">
        <v>10498</v>
      </c>
      <c r="BG652" s="1" t="s">
        <v>183</v>
      </c>
    </row>
    <row r="653" s="23" customFormat="true" ht="12.75" hidden="true" customHeight="false" outlineLevel="0" collapsed="false">
      <c r="A653" s="23" t="s">
        <v>3256</v>
      </c>
      <c r="B653" s="23" t="s">
        <v>3257</v>
      </c>
      <c r="C653" s="40" t="s">
        <v>177</v>
      </c>
      <c r="D653" s="23" t="s">
        <v>82</v>
      </c>
      <c r="E653" s="23" t="s">
        <v>3258</v>
      </c>
      <c r="F653" s="23" t="s">
        <v>3259</v>
      </c>
      <c r="G653" s="23" t="n">
        <v>31</v>
      </c>
      <c r="H653" s="23" t="n">
        <v>1000</v>
      </c>
      <c r="I653" s="41" t="s">
        <v>180</v>
      </c>
      <c r="K653" s="23" t="n">
        <v>0</v>
      </c>
      <c r="L653" s="23" t="n">
        <v>1575</v>
      </c>
      <c r="M653" s="23" t="n">
        <v>0</v>
      </c>
      <c r="N653" s="23" t="n">
        <v>0</v>
      </c>
      <c r="O653" s="23" t="n">
        <f aca="false">K653+L653</f>
        <v>1575</v>
      </c>
      <c r="P653" s="23" t="n">
        <f aca="false">K653+L653+M653+N653</f>
        <v>1575</v>
      </c>
      <c r="Q653" s="23" t="n">
        <v>102</v>
      </c>
      <c r="R653" s="23" t="n">
        <v>0</v>
      </c>
      <c r="S653" s="23" t="n">
        <v>0</v>
      </c>
      <c r="T653" s="23" t="n">
        <v>0</v>
      </c>
      <c r="U653" s="23" t="n">
        <f aca="false">IF(I653="delivery",O653-SUM(Q653+R653),IF(I653="PO",P653-SUM(Q653:R653)))</f>
        <v>1473</v>
      </c>
      <c r="V653" s="43" t="n">
        <v>4.25</v>
      </c>
      <c r="W653" s="43" t="n">
        <v>4.25</v>
      </c>
      <c r="X653" s="43" t="n">
        <f aca="false">W653-V653</f>
        <v>0</v>
      </c>
      <c r="Y653" s="43"/>
      <c r="Z653" s="43"/>
      <c r="AA653" s="43" t="n">
        <v>3.14</v>
      </c>
      <c r="AB653" s="43"/>
      <c r="AC653" s="43" t="s">
        <v>10482</v>
      </c>
      <c r="AD653" s="43"/>
      <c r="AE653" s="43"/>
      <c r="AF653" s="43"/>
      <c r="AG653" s="43" t="n">
        <v>4.25</v>
      </c>
      <c r="AH653" s="43" t="s">
        <v>11416</v>
      </c>
      <c r="AI653" s="63" t="n">
        <v>1000</v>
      </c>
      <c r="AJ653" s="63" t="n">
        <v>4</v>
      </c>
      <c r="AK653" s="43"/>
      <c r="AL653" s="43"/>
      <c r="AM653" s="43"/>
      <c r="AN653" s="43"/>
      <c r="AO653" s="43" t="s">
        <v>82</v>
      </c>
      <c r="AP653" s="23" t="s">
        <v>181</v>
      </c>
      <c r="BF653" s="23" t="s">
        <v>10498</v>
      </c>
      <c r="BG653" s="1" t="s">
        <v>183</v>
      </c>
    </row>
    <row r="654" s="23" customFormat="true" ht="12.75" hidden="true" customHeight="false" outlineLevel="0" collapsed="false">
      <c r="A654" s="23" t="s">
        <v>3260</v>
      </c>
      <c r="B654" s="23" t="s">
        <v>3261</v>
      </c>
      <c r="C654" s="40" t="s">
        <v>177</v>
      </c>
      <c r="D654" s="23" t="s">
        <v>82</v>
      </c>
      <c r="E654" s="23" t="s">
        <v>3262</v>
      </c>
      <c r="F654" s="23" t="s">
        <v>3263</v>
      </c>
      <c r="G654" s="23" t="n">
        <v>31</v>
      </c>
      <c r="H654" s="23" t="n">
        <v>1200</v>
      </c>
      <c r="I654" s="41" t="s">
        <v>180</v>
      </c>
      <c r="K654" s="23" t="n">
        <v>0</v>
      </c>
      <c r="L654" s="23" t="n">
        <v>1998</v>
      </c>
      <c r="M654" s="23" t="n">
        <v>0</v>
      </c>
      <c r="N654" s="23" t="n">
        <v>0</v>
      </c>
      <c r="O654" s="23" t="n">
        <f aca="false">K654+L654</f>
        <v>1998</v>
      </c>
      <c r="P654" s="23" t="n">
        <f aca="false">K654+L654+M654+N654</f>
        <v>1998</v>
      </c>
      <c r="Q654" s="23" t="n">
        <v>0</v>
      </c>
      <c r="R654" s="23" t="n">
        <v>0</v>
      </c>
      <c r="S654" s="23" t="n">
        <v>0</v>
      </c>
      <c r="T654" s="23" t="n">
        <v>0</v>
      </c>
      <c r="U654" s="23" t="n">
        <f aca="false">IF(I654="delivery",O654-SUM(Q654+R654),IF(I654="PO",P654-SUM(Q654:R654)))</f>
        <v>1998</v>
      </c>
      <c r="V654" s="43" t="n">
        <v>1.7</v>
      </c>
      <c r="W654" s="43" t="n">
        <v>1.7</v>
      </c>
      <c r="X654" s="43" t="n">
        <f aca="false">W654-V654</f>
        <v>0</v>
      </c>
      <c r="Y654" s="43"/>
      <c r="Z654" s="43"/>
      <c r="AA654" s="43" t="n">
        <v>1.7</v>
      </c>
      <c r="AB654" s="43"/>
      <c r="AC654" s="43" t="s">
        <v>10482</v>
      </c>
      <c r="AD654" s="43"/>
      <c r="AE654" s="43"/>
      <c r="AF654" s="43"/>
      <c r="AG654" s="43" t="n">
        <v>1.7</v>
      </c>
      <c r="AH654" s="43" t="s">
        <v>11417</v>
      </c>
      <c r="AI654" s="63" t="n">
        <v>1200</v>
      </c>
      <c r="AJ654" s="63" t="n">
        <v>4</v>
      </c>
      <c r="AK654" s="43"/>
      <c r="AL654" s="43"/>
      <c r="AM654" s="43"/>
      <c r="AN654" s="43"/>
      <c r="AO654" s="43" t="s">
        <v>82</v>
      </c>
      <c r="AP654" s="23" t="s">
        <v>181</v>
      </c>
      <c r="BF654" s="23" t="s">
        <v>10498</v>
      </c>
      <c r="BG654" s="1" t="s">
        <v>183</v>
      </c>
    </row>
    <row r="655" s="23" customFormat="true" ht="12.75" hidden="true" customHeight="false" outlineLevel="0" collapsed="false">
      <c r="A655" s="23" t="s">
        <v>3264</v>
      </c>
      <c r="B655" s="23" t="s">
        <v>3265</v>
      </c>
      <c r="C655" s="40" t="s">
        <v>177</v>
      </c>
      <c r="D655" s="23" t="s">
        <v>82</v>
      </c>
      <c r="E655" s="23" t="s">
        <v>3266</v>
      </c>
      <c r="F655" s="23" t="s">
        <v>3267</v>
      </c>
      <c r="G655" s="23" t="n">
        <v>31</v>
      </c>
      <c r="H655" s="23" t="n">
        <v>1000</v>
      </c>
      <c r="I655" s="41" t="s">
        <v>180</v>
      </c>
      <c r="K655" s="23" t="n">
        <v>0</v>
      </c>
      <c r="L655" s="23" t="n">
        <v>514</v>
      </c>
      <c r="M655" s="23" t="n">
        <v>0</v>
      </c>
      <c r="N655" s="23" t="n">
        <v>0</v>
      </c>
      <c r="O655" s="23" t="n">
        <f aca="false">K655+L655</f>
        <v>514</v>
      </c>
      <c r="P655" s="23" t="n">
        <f aca="false">K655+L655+M655+N655</f>
        <v>514</v>
      </c>
      <c r="Q655" s="23" t="n">
        <v>107.8</v>
      </c>
      <c r="R655" s="23" t="n">
        <v>30</v>
      </c>
      <c r="S655" s="23" t="n">
        <v>20</v>
      </c>
      <c r="T655" s="23" t="n">
        <v>0</v>
      </c>
      <c r="U655" s="23" t="n">
        <f aca="false">IF(I655="delivery",O655-SUM(Q655+R655),IF(I655="PO",P655-SUM(Q655:R655)))</f>
        <v>376.2</v>
      </c>
      <c r="V655" s="43" t="n">
        <v>2.93</v>
      </c>
      <c r="W655" s="43" t="n">
        <v>2.93</v>
      </c>
      <c r="X655" s="43" t="n">
        <f aca="false">W655-V655</f>
        <v>0</v>
      </c>
      <c r="Y655" s="43"/>
      <c r="Z655" s="43"/>
      <c r="AA655" s="43" t="n">
        <v>4.25</v>
      </c>
      <c r="AB655" s="43"/>
      <c r="AC655" s="43" t="s">
        <v>10482</v>
      </c>
      <c r="AD655" s="43"/>
      <c r="AE655" s="43"/>
      <c r="AF655" s="43"/>
      <c r="AG655" s="43" t="n">
        <v>2.93</v>
      </c>
      <c r="AH655" s="43" t="s">
        <v>11418</v>
      </c>
      <c r="AI655" s="63" t="s">
        <v>10553</v>
      </c>
      <c r="AJ655" s="64" t="s">
        <v>11132</v>
      </c>
      <c r="AK655" s="43"/>
      <c r="AL655" s="43"/>
      <c r="AM655" s="43"/>
      <c r="AN655" s="43"/>
      <c r="AO655" s="43" t="s">
        <v>82</v>
      </c>
      <c r="AP655" s="23" t="s">
        <v>181</v>
      </c>
      <c r="BF655" s="23" t="s">
        <v>10498</v>
      </c>
      <c r="BG655" s="1" t="s">
        <v>183</v>
      </c>
    </row>
    <row r="656" s="23" customFormat="true" ht="12.75" hidden="true" customHeight="false" outlineLevel="0" collapsed="false">
      <c r="A656" s="23" t="s">
        <v>3268</v>
      </c>
      <c r="B656" s="23" t="s">
        <v>3269</v>
      </c>
      <c r="C656" s="40" t="s">
        <v>177</v>
      </c>
      <c r="D656" s="23" t="s">
        <v>82</v>
      </c>
      <c r="E656" s="23" t="s">
        <v>3270</v>
      </c>
      <c r="F656" s="23" t="s">
        <v>3271</v>
      </c>
      <c r="G656" s="23" t="n">
        <v>31</v>
      </c>
      <c r="H656" s="23" t="n">
        <v>500</v>
      </c>
      <c r="I656" s="41" t="s">
        <v>180</v>
      </c>
      <c r="K656" s="23" t="n">
        <v>0</v>
      </c>
      <c r="L656" s="23" t="n">
        <v>64</v>
      </c>
      <c r="M656" s="23" t="n">
        <v>150</v>
      </c>
      <c r="N656" s="23" t="n">
        <v>0</v>
      </c>
      <c r="O656" s="23" t="n">
        <f aca="false">K656+L656</f>
        <v>64</v>
      </c>
      <c r="P656" s="23" t="n">
        <f aca="false">K656+L656+M656+N656</f>
        <v>214</v>
      </c>
      <c r="Q656" s="23" t="n">
        <v>50.4</v>
      </c>
      <c r="R656" s="23" t="n">
        <v>15</v>
      </c>
      <c r="S656" s="23" t="n">
        <v>10</v>
      </c>
      <c r="T656" s="23" t="n">
        <v>0</v>
      </c>
      <c r="U656" s="23" t="n">
        <f aca="false">IF(I656="delivery",O656-SUM(Q656+R656),IF(I656="PO",P656-SUM(Q656:R656)))</f>
        <v>-1.40000000000001</v>
      </c>
      <c r="V656" s="43" t="n">
        <v>12.69</v>
      </c>
      <c r="W656" s="43" t="n">
        <v>12.69</v>
      </c>
      <c r="X656" s="43" t="n">
        <f aca="false">W656-V656</f>
        <v>0</v>
      </c>
      <c r="Y656" s="43"/>
      <c r="Z656" s="43"/>
      <c r="AA656" s="43"/>
      <c r="AB656" s="43"/>
      <c r="AC656" s="43" t="s">
        <v>10482</v>
      </c>
      <c r="AD656" s="43"/>
      <c r="AE656" s="43"/>
      <c r="AF656" s="43"/>
      <c r="AG656" s="43" t="n">
        <v>12.69</v>
      </c>
      <c r="AH656" s="43" t="s">
        <v>11419</v>
      </c>
      <c r="AI656" s="63" t="s">
        <v>11420</v>
      </c>
      <c r="AJ656" s="64" t="s">
        <v>11132</v>
      </c>
      <c r="AK656" s="43"/>
      <c r="AL656" s="43"/>
      <c r="AM656" s="43"/>
      <c r="AN656" s="43"/>
      <c r="AO656" s="43" t="s">
        <v>82</v>
      </c>
      <c r="AP656" s="23" t="s">
        <v>181</v>
      </c>
      <c r="BF656" s="23" t="s">
        <v>10498</v>
      </c>
      <c r="BG656" s="1" t="s">
        <v>183</v>
      </c>
    </row>
    <row r="657" s="23" customFormat="true" ht="12.75" hidden="true" customHeight="false" outlineLevel="0" collapsed="false">
      <c r="A657" s="23" t="s">
        <v>3272</v>
      </c>
      <c r="B657" s="23" t="s">
        <v>3273</v>
      </c>
      <c r="C657" s="40" t="s">
        <v>177</v>
      </c>
      <c r="D657" s="23" t="s">
        <v>82</v>
      </c>
      <c r="E657" s="23" t="s">
        <v>3274</v>
      </c>
      <c r="F657" s="23" t="s">
        <v>3275</v>
      </c>
      <c r="G657" s="23" t="n">
        <v>31</v>
      </c>
      <c r="H657" s="23" t="n">
        <v>100</v>
      </c>
      <c r="I657" s="41" t="s">
        <v>180</v>
      </c>
      <c r="K657" s="23" t="n">
        <v>0</v>
      </c>
      <c r="L657" s="23" t="n">
        <v>131.7</v>
      </c>
      <c r="M657" s="23" t="n">
        <v>0</v>
      </c>
      <c r="N657" s="23" t="n">
        <v>0</v>
      </c>
      <c r="O657" s="23" t="n">
        <f aca="false">K657+L657</f>
        <v>131.7</v>
      </c>
      <c r="P657" s="23" t="n">
        <f aca="false">K657+L657+M657+N657</f>
        <v>131.7</v>
      </c>
      <c r="Q657" s="23" t="n">
        <v>8.2</v>
      </c>
      <c r="R657" s="23" t="n">
        <v>15</v>
      </c>
      <c r="S657" s="23" t="n">
        <v>10</v>
      </c>
      <c r="T657" s="23" t="n">
        <v>0</v>
      </c>
      <c r="U657" s="23" t="n">
        <f aca="false">IF(I657="delivery",O657-SUM(Q657+R657),IF(I657="PO",P657-SUM(Q657:R657)))</f>
        <v>108.5</v>
      </c>
      <c r="V657" s="43" t="n">
        <v>16.46</v>
      </c>
      <c r="W657" s="43" t="n">
        <v>16.46</v>
      </c>
      <c r="X657" s="43" t="n">
        <f aca="false">W657-V657</f>
        <v>0</v>
      </c>
      <c r="Y657" s="43"/>
      <c r="Z657" s="43"/>
      <c r="AA657" s="43" t="n">
        <v>16.86</v>
      </c>
      <c r="AB657" s="43"/>
      <c r="AC657" s="43" t="s">
        <v>10482</v>
      </c>
      <c r="AD657" s="43"/>
      <c r="AE657" s="43"/>
      <c r="AF657" s="43"/>
      <c r="AG657" s="43" t="n">
        <v>16.46</v>
      </c>
      <c r="AH657" s="43" t="s">
        <v>11421</v>
      </c>
      <c r="AI657" s="63" t="s">
        <v>11380</v>
      </c>
      <c r="AJ657" s="64" t="s">
        <v>11132</v>
      </c>
      <c r="AK657" s="43"/>
      <c r="AL657" s="43"/>
      <c r="AM657" s="43"/>
      <c r="AN657" s="43"/>
      <c r="AO657" s="43" t="s">
        <v>82</v>
      </c>
      <c r="AP657" s="23" t="s">
        <v>181</v>
      </c>
      <c r="BF657" s="23" t="s">
        <v>10498</v>
      </c>
      <c r="BG657" s="1" t="s">
        <v>183</v>
      </c>
    </row>
    <row r="658" s="23" customFormat="true" ht="12.75" hidden="true" customHeight="false" outlineLevel="0" collapsed="false">
      <c r="A658" s="23" t="s">
        <v>3276</v>
      </c>
      <c r="B658" s="23" t="s">
        <v>3277</v>
      </c>
      <c r="C658" s="40" t="s">
        <v>177</v>
      </c>
      <c r="D658" s="23" t="s">
        <v>82</v>
      </c>
      <c r="E658" s="23" t="s">
        <v>3278</v>
      </c>
      <c r="F658" s="23" t="s">
        <v>3279</v>
      </c>
      <c r="G658" s="23" t="n">
        <v>31</v>
      </c>
      <c r="H658" s="23" t="n">
        <v>50</v>
      </c>
      <c r="I658" s="41" t="s">
        <v>180</v>
      </c>
      <c r="K658" s="23" t="n">
        <v>0</v>
      </c>
      <c r="L658" s="23" t="n">
        <v>50</v>
      </c>
      <c r="M658" s="23" t="n">
        <v>0</v>
      </c>
      <c r="N658" s="23" t="n">
        <v>0</v>
      </c>
      <c r="O658" s="23" t="n">
        <f aca="false">K658+L658</f>
        <v>50</v>
      </c>
      <c r="P658" s="23" t="n">
        <f aca="false">K658+L658+M658+N658</f>
        <v>50</v>
      </c>
      <c r="Q658" s="23" t="n">
        <v>20.4</v>
      </c>
      <c r="R658" s="23" t="n">
        <v>8.4</v>
      </c>
      <c r="S658" s="23" t="n">
        <v>2.4</v>
      </c>
      <c r="T658" s="23" t="n">
        <v>3.6</v>
      </c>
      <c r="U658" s="23" t="n">
        <f aca="false">IF(I658="delivery",O658-SUM(Q658+R658),IF(I658="PO",P658-SUM(Q658:R658)))</f>
        <v>21.2</v>
      </c>
      <c r="V658" s="43" t="n">
        <v>5.57</v>
      </c>
      <c r="W658" s="43" t="n">
        <v>5.57</v>
      </c>
      <c r="X658" s="43" t="n">
        <f aca="false">W658-V658</f>
        <v>0</v>
      </c>
      <c r="Y658" s="43"/>
      <c r="Z658" s="43"/>
      <c r="AA658" s="43" t="n">
        <v>5.57</v>
      </c>
      <c r="AB658" s="43"/>
      <c r="AC658" s="43" t="s">
        <v>10482</v>
      </c>
      <c r="AD658" s="43"/>
      <c r="AE658" s="43"/>
      <c r="AF658" s="43"/>
      <c r="AG658" s="43" t="n">
        <v>5.57</v>
      </c>
      <c r="AH658" s="43" t="s">
        <v>11422</v>
      </c>
      <c r="AI658" s="63" t="n">
        <v>50</v>
      </c>
      <c r="AJ658" s="63" t="n">
        <v>4</v>
      </c>
      <c r="AK658" s="43"/>
      <c r="AL658" s="43"/>
      <c r="AM658" s="43"/>
      <c r="AN658" s="43"/>
      <c r="AO658" s="43" t="s">
        <v>82</v>
      </c>
      <c r="AP658" s="23" t="s">
        <v>181</v>
      </c>
      <c r="BF658" s="23" t="s">
        <v>10498</v>
      </c>
      <c r="BG658" s="1" t="s">
        <v>183</v>
      </c>
    </row>
    <row r="659" s="23" customFormat="true" ht="12.75" hidden="true" customHeight="false" outlineLevel="0" collapsed="false">
      <c r="A659" s="23" t="s">
        <v>3280</v>
      </c>
      <c r="B659" s="23" t="s">
        <v>3281</v>
      </c>
      <c r="C659" s="40" t="s">
        <v>177</v>
      </c>
      <c r="D659" s="23" t="s">
        <v>82</v>
      </c>
      <c r="E659" s="23" t="s">
        <v>3282</v>
      </c>
      <c r="F659" s="23" t="s">
        <v>3283</v>
      </c>
      <c r="G659" s="23" t="n">
        <v>31</v>
      </c>
      <c r="H659" s="23" t="n">
        <v>50</v>
      </c>
      <c r="I659" s="41" t="s">
        <v>180</v>
      </c>
      <c r="K659" s="23" t="n">
        <v>0</v>
      </c>
      <c r="L659" s="23" t="n">
        <v>46</v>
      </c>
      <c r="M659" s="23" t="n">
        <v>4</v>
      </c>
      <c r="N659" s="23" t="n">
        <v>0</v>
      </c>
      <c r="O659" s="23" t="n">
        <f aca="false">K659+L659</f>
        <v>46</v>
      </c>
      <c r="P659" s="23" t="n">
        <f aca="false">K659+L659+M659+N659</f>
        <v>50</v>
      </c>
      <c r="Q659" s="23" t="n">
        <v>10.2</v>
      </c>
      <c r="R659" s="23" t="n">
        <v>8.4</v>
      </c>
      <c r="S659" s="23" t="n">
        <v>2.4</v>
      </c>
      <c r="T659" s="23" t="n">
        <v>3.6</v>
      </c>
      <c r="U659" s="23" t="n">
        <f aca="false">IF(I659="delivery",O659-SUM(Q659+R659),IF(I659="PO",P659-SUM(Q659:R659)))</f>
        <v>27.4</v>
      </c>
      <c r="V659" s="43" t="n">
        <v>20.07</v>
      </c>
      <c r="W659" s="43" t="n">
        <v>20.07</v>
      </c>
      <c r="X659" s="43" t="n">
        <f aca="false">W659-V659</f>
        <v>0</v>
      </c>
      <c r="Y659" s="43"/>
      <c r="Z659" s="43"/>
      <c r="AA659" s="43" t="n">
        <v>20.07</v>
      </c>
      <c r="AB659" s="43"/>
      <c r="AC659" s="43" t="s">
        <v>10482</v>
      </c>
      <c r="AD659" s="43"/>
      <c r="AE659" s="43"/>
      <c r="AF659" s="43"/>
      <c r="AG659" s="43" t="n">
        <v>20.07</v>
      </c>
      <c r="AH659" s="43" t="s">
        <v>11423</v>
      </c>
      <c r="AI659" s="63" t="n">
        <v>50</v>
      </c>
      <c r="AJ659" s="63" t="n">
        <v>4</v>
      </c>
      <c r="AK659" s="43"/>
      <c r="AL659" s="43"/>
      <c r="AM659" s="43"/>
      <c r="AN659" s="43"/>
      <c r="AO659" s="43" t="s">
        <v>82</v>
      </c>
      <c r="AP659" s="23" t="s">
        <v>181</v>
      </c>
      <c r="BF659" s="23" t="s">
        <v>10498</v>
      </c>
      <c r="BG659" s="1" t="s">
        <v>183</v>
      </c>
    </row>
    <row r="660" s="23" customFormat="true" ht="12.75" hidden="true" customHeight="false" outlineLevel="0" collapsed="false">
      <c r="A660" s="23" t="s">
        <v>3284</v>
      </c>
      <c r="B660" s="23" t="s">
        <v>3285</v>
      </c>
      <c r="C660" s="40" t="s">
        <v>177</v>
      </c>
      <c r="D660" s="23" t="s">
        <v>82</v>
      </c>
      <c r="E660" s="23" t="s">
        <v>3286</v>
      </c>
      <c r="F660" s="23" t="s">
        <v>3287</v>
      </c>
      <c r="G660" s="23" t="n">
        <v>31</v>
      </c>
      <c r="H660" s="23" t="n">
        <v>5210</v>
      </c>
      <c r="I660" s="41" t="s">
        <v>180</v>
      </c>
      <c r="K660" s="23" t="n">
        <v>0</v>
      </c>
      <c r="L660" s="23" t="n">
        <v>2393</v>
      </c>
      <c r="M660" s="23" t="n">
        <v>0</v>
      </c>
      <c r="N660" s="23" t="n">
        <v>0</v>
      </c>
      <c r="O660" s="23" t="n">
        <f aca="false">K660+L660</f>
        <v>2393</v>
      </c>
      <c r="P660" s="23" t="n">
        <f aca="false">K660+L660+M660+N660</f>
        <v>2393</v>
      </c>
      <c r="Q660" s="23" t="n">
        <v>378</v>
      </c>
      <c r="R660" s="23" t="n">
        <v>244</v>
      </c>
      <c r="S660" s="23" t="n">
        <v>164</v>
      </c>
      <c r="T660" s="23" t="n">
        <v>176</v>
      </c>
      <c r="U660" s="23" t="n">
        <f aca="false">IF(I660="delivery",O660-SUM(Q660+R660),IF(I660="PO",P660-SUM(Q660:R660)))</f>
        <v>1771</v>
      </c>
      <c r="V660" s="43" t="n">
        <v>0.28</v>
      </c>
      <c r="W660" s="43" t="n">
        <v>0.28</v>
      </c>
      <c r="X660" s="43" t="n">
        <f aca="false">W660-V660</f>
        <v>0</v>
      </c>
      <c r="Y660" s="43"/>
      <c r="Z660" s="43"/>
      <c r="AA660" s="43" t="n">
        <v>0.28</v>
      </c>
      <c r="AB660" s="43"/>
      <c r="AC660" s="43" t="s">
        <v>10482</v>
      </c>
      <c r="AD660" s="43"/>
      <c r="AE660" s="43"/>
      <c r="AF660" s="43"/>
      <c r="AG660" s="43" t="n">
        <v>0.28</v>
      </c>
      <c r="AH660" s="43" t="s">
        <v>11424</v>
      </c>
      <c r="AI660" s="63" t="n">
        <v>5210</v>
      </c>
      <c r="AJ660" s="63" t="n">
        <v>4</v>
      </c>
      <c r="AK660" s="43"/>
      <c r="AL660" s="43"/>
      <c r="AM660" s="43"/>
      <c r="AN660" s="43"/>
      <c r="AO660" s="43" t="s">
        <v>82</v>
      </c>
      <c r="AP660" s="23" t="s">
        <v>181</v>
      </c>
      <c r="BF660" s="23" t="s">
        <v>10498</v>
      </c>
      <c r="BG660" s="1" t="s">
        <v>183</v>
      </c>
    </row>
    <row r="661" s="23" customFormat="true" ht="12.75" hidden="true" customHeight="false" outlineLevel="0" collapsed="false">
      <c r="A661" s="23" t="s">
        <v>3288</v>
      </c>
      <c r="B661" s="23" t="s">
        <v>3289</v>
      </c>
      <c r="C661" s="40" t="s">
        <v>177</v>
      </c>
      <c r="D661" s="23" t="s">
        <v>82</v>
      </c>
      <c r="E661" s="23" t="s">
        <v>3290</v>
      </c>
      <c r="F661" s="23" t="s">
        <v>3291</v>
      </c>
      <c r="G661" s="23" t="n">
        <v>26</v>
      </c>
      <c r="H661" s="23" t="n">
        <v>2700</v>
      </c>
      <c r="I661" s="41" t="s">
        <v>180</v>
      </c>
      <c r="K661" s="23" t="n">
        <v>0</v>
      </c>
      <c r="L661" s="23" t="n">
        <v>2700</v>
      </c>
      <c r="M661" s="23" t="n">
        <v>0</v>
      </c>
      <c r="N661" s="23" t="n">
        <v>0</v>
      </c>
      <c r="O661" s="23" t="n">
        <f aca="false">K661+L661</f>
        <v>2700</v>
      </c>
      <c r="P661" s="23" t="n">
        <f aca="false">K661+L661+M661+N661</f>
        <v>2700</v>
      </c>
      <c r="Q661" s="23" t="n">
        <v>842.1684</v>
      </c>
      <c r="R661" s="23" t="n">
        <v>2868.5736</v>
      </c>
      <c r="S661" s="23" t="n">
        <v>2604.5208</v>
      </c>
      <c r="T661" s="23" t="n">
        <v>2226.4452</v>
      </c>
      <c r="U661" s="23" t="n">
        <f aca="false">IF(I661="delivery",O661-SUM(Q661+R661),IF(I661="PO",P661-SUM(Q661:R661)))</f>
        <v>-1010.742</v>
      </c>
      <c r="V661" s="43" t="n">
        <v>0.814</v>
      </c>
      <c r="W661" s="43" t="n">
        <v>0.814</v>
      </c>
      <c r="X661" s="43" t="n">
        <f aca="false">W661-V661</f>
        <v>0</v>
      </c>
      <c r="Y661" s="43"/>
      <c r="Z661" s="43"/>
      <c r="AA661" s="43"/>
      <c r="AB661" s="43"/>
      <c r="AC661" s="43" t="s">
        <v>10482</v>
      </c>
      <c r="AD661" s="43"/>
      <c r="AE661" s="43"/>
      <c r="AF661" s="43"/>
      <c r="AG661" s="43" t="n">
        <v>0.814</v>
      </c>
      <c r="AH661" s="43" t="s">
        <v>11425</v>
      </c>
      <c r="AI661" s="63" t="n">
        <v>2700</v>
      </c>
      <c r="AJ661" s="63" t="n">
        <v>4</v>
      </c>
      <c r="AK661" s="43"/>
      <c r="AL661" s="43"/>
      <c r="AM661" s="43"/>
      <c r="AN661" s="43"/>
      <c r="AO661" s="43" t="s">
        <v>82</v>
      </c>
      <c r="AP661" s="23" t="s">
        <v>181</v>
      </c>
      <c r="BF661" s="23" t="s">
        <v>719</v>
      </c>
      <c r="BG661" s="1" t="s">
        <v>183</v>
      </c>
    </row>
    <row r="662" s="23" customFormat="true" ht="12.75" hidden="true" customHeight="false" outlineLevel="0" collapsed="false">
      <c r="A662" s="23" t="s">
        <v>3292</v>
      </c>
      <c r="B662" s="23" t="s">
        <v>3293</v>
      </c>
      <c r="C662" s="40" t="s">
        <v>177</v>
      </c>
      <c r="D662" s="23" t="s">
        <v>82</v>
      </c>
      <c r="E662" s="23" t="s">
        <v>3294</v>
      </c>
      <c r="F662" s="23" t="s">
        <v>3295</v>
      </c>
      <c r="G662" s="23" t="n">
        <v>31</v>
      </c>
      <c r="H662" s="23" t="n">
        <v>100</v>
      </c>
      <c r="I662" s="41" t="s">
        <v>180</v>
      </c>
      <c r="K662" s="23" t="n">
        <v>0</v>
      </c>
      <c r="L662" s="23" t="n">
        <v>141</v>
      </c>
      <c r="M662" s="23" t="n">
        <v>0</v>
      </c>
      <c r="N662" s="23" t="n">
        <v>0</v>
      </c>
      <c r="O662" s="23" t="n">
        <f aca="false">K662+L662</f>
        <v>141</v>
      </c>
      <c r="P662" s="23" t="n">
        <f aca="false">K662+L662+M662+N662</f>
        <v>141</v>
      </c>
      <c r="Q662" s="23" t="n">
        <v>53.5</v>
      </c>
      <c r="R662" s="23" t="n">
        <v>6</v>
      </c>
      <c r="S662" s="23" t="n">
        <v>3</v>
      </c>
      <c r="T662" s="23" t="n">
        <v>4.5</v>
      </c>
      <c r="U662" s="23" t="n">
        <f aca="false">IF(I662="delivery",O662-SUM(Q662+R662),IF(I662="PO",P662-SUM(Q662:R662)))</f>
        <v>81.5</v>
      </c>
      <c r="V662" s="43" t="n">
        <v>4.31</v>
      </c>
      <c r="W662" s="43" t="n">
        <v>4.31</v>
      </c>
      <c r="X662" s="43" t="n">
        <f aca="false">W662-V662</f>
        <v>0</v>
      </c>
      <c r="Y662" s="43"/>
      <c r="Z662" s="43"/>
      <c r="AA662" s="43"/>
      <c r="AB662" s="43"/>
      <c r="AC662" s="43" t="s">
        <v>10482</v>
      </c>
      <c r="AD662" s="43"/>
      <c r="AE662" s="43"/>
      <c r="AF662" s="43"/>
      <c r="AG662" s="43" t="n">
        <v>4.31</v>
      </c>
      <c r="AH662" s="43" t="s">
        <v>11426</v>
      </c>
      <c r="AI662" s="63" t="s">
        <v>11427</v>
      </c>
      <c r="AJ662" s="63" t="s">
        <v>11428</v>
      </c>
      <c r="AK662" s="43"/>
      <c r="AL662" s="43"/>
      <c r="AM662" s="43"/>
      <c r="AN662" s="43"/>
      <c r="AO662" s="43" t="s">
        <v>82</v>
      </c>
      <c r="AP662" s="23" t="s">
        <v>181</v>
      </c>
      <c r="BF662" s="23" t="s">
        <v>10498</v>
      </c>
      <c r="BG662" s="1" t="s">
        <v>183</v>
      </c>
    </row>
    <row r="663" s="23" customFormat="true" ht="12.75" hidden="true" customHeight="false" outlineLevel="0" collapsed="false">
      <c r="A663" s="23" t="s">
        <v>3296</v>
      </c>
      <c r="B663" s="23" t="s">
        <v>3297</v>
      </c>
      <c r="C663" s="40" t="s">
        <v>177</v>
      </c>
      <c r="D663" s="23" t="s">
        <v>82</v>
      </c>
      <c r="E663" s="23" t="s">
        <v>3298</v>
      </c>
      <c r="F663" s="23" t="s">
        <v>3299</v>
      </c>
      <c r="G663" s="23" t="n">
        <v>31</v>
      </c>
      <c r="H663" s="23" t="n">
        <v>500</v>
      </c>
      <c r="I663" s="41" t="s">
        <v>180</v>
      </c>
      <c r="K663" s="23" t="n">
        <v>0</v>
      </c>
      <c r="L663" s="23" t="n">
        <v>91.5982</v>
      </c>
      <c r="M663" s="23" t="n">
        <v>200</v>
      </c>
      <c r="N663" s="23" t="n">
        <v>0</v>
      </c>
      <c r="O663" s="23" t="n">
        <f aca="false">K663+L663</f>
        <v>91.5982</v>
      </c>
      <c r="P663" s="23" t="n">
        <f aca="false">K663+L663+M663+N663</f>
        <v>291.5982</v>
      </c>
      <c r="Q663" s="23" t="n">
        <v>365.073</v>
      </c>
      <c r="R663" s="23" t="n">
        <v>167.3668</v>
      </c>
      <c r="S663" s="23" t="n">
        <v>107.1881</v>
      </c>
      <c r="T663" s="23" t="n">
        <v>77.1821</v>
      </c>
      <c r="U663" s="23" t="n">
        <f aca="false">IF(I663="delivery",O663-SUM(Q663+R663),IF(I663="PO",P663-SUM(Q663:R663)))</f>
        <v>-440.8416</v>
      </c>
      <c r="V663" s="43" t="n">
        <v>5.16</v>
      </c>
      <c r="W663" s="43" t="n">
        <v>5.16</v>
      </c>
      <c r="X663" s="43" t="n">
        <f aca="false">W663-V663</f>
        <v>0</v>
      </c>
      <c r="Y663" s="43"/>
      <c r="Z663" s="43"/>
      <c r="AA663" s="43"/>
      <c r="AB663" s="43"/>
      <c r="AC663" s="43" t="s">
        <v>10482</v>
      </c>
      <c r="AD663" s="43"/>
      <c r="AE663" s="43"/>
      <c r="AF663" s="43"/>
      <c r="AG663" s="43" t="n">
        <v>5.16</v>
      </c>
      <c r="AH663" s="43" t="s">
        <v>11429</v>
      </c>
      <c r="AI663" s="63" t="s">
        <v>10703</v>
      </c>
      <c r="AJ663" s="64" t="s">
        <v>11132</v>
      </c>
      <c r="AK663" s="43"/>
      <c r="AL663" s="43"/>
      <c r="AM663" s="43"/>
      <c r="AN663" s="43"/>
      <c r="AO663" s="43" t="s">
        <v>82</v>
      </c>
      <c r="AP663" s="23" t="s">
        <v>181</v>
      </c>
      <c r="BF663" s="23" t="s">
        <v>10498</v>
      </c>
      <c r="BG663" s="1" t="s">
        <v>183</v>
      </c>
    </row>
    <row r="664" s="23" customFormat="true" ht="12.75" hidden="true" customHeight="false" outlineLevel="0" collapsed="false">
      <c r="A664" s="23" t="s">
        <v>3300</v>
      </c>
      <c r="B664" s="23" t="s">
        <v>3301</v>
      </c>
      <c r="C664" s="40" t="s">
        <v>177</v>
      </c>
      <c r="D664" s="23" t="s">
        <v>82</v>
      </c>
      <c r="E664" s="23" t="s">
        <v>3302</v>
      </c>
      <c r="F664" s="23" t="s">
        <v>3303</v>
      </c>
      <c r="G664" s="23" t="n">
        <v>41</v>
      </c>
      <c r="H664" s="23" t="n">
        <v>2500</v>
      </c>
      <c r="I664" s="41" t="s">
        <v>180</v>
      </c>
      <c r="K664" s="23" t="n">
        <v>0</v>
      </c>
      <c r="L664" s="23" t="n">
        <v>3222</v>
      </c>
      <c r="M664" s="23" t="n">
        <v>0</v>
      </c>
      <c r="N664" s="23" t="n">
        <v>0</v>
      </c>
      <c r="O664" s="23" t="n">
        <f aca="false">K664+L664</f>
        <v>3222</v>
      </c>
      <c r="P664" s="23" t="n">
        <f aca="false">K664+L664+M664+N664</f>
        <v>3222</v>
      </c>
      <c r="Q664" s="23" t="n">
        <v>189</v>
      </c>
      <c r="R664" s="23" t="n">
        <v>122</v>
      </c>
      <c r="S664" s="23" t="n">
        <v>82</v>
      </c>
      <c r="T664" s="23" t="n">
        <v>88</v>
      </c>
      <c r="U664" s="23" t="n">
        <f aca="false">IF(I664="delivery",O664-SUM(Q664+R664),IF(I664="PO",P664-SUM(Q664:R664)))</f>
        <v>2911</v>
      </c>
      <c r="V664" s="43" t="n">
        <v>3.44</v>
      </c>
      <c r="W664" s="43" t="n">
        <v>3.44</v>
      </c>
      <c r="X664" s="43" t="n">
        <f aca="false">W664-V664</f>
        <v>0</v>
      </c>
      <c r="Y664" s="43"/>
      <c r="Z664" s="43"/>
      <c r="AA664" s="43" t="n">
        <v>3.44</v>
      </c>
      <c r="AB664" s="43"/>
      <c r="AC664" s="43" t="s">
        <v>10482</v>
      </c>
      <c r="AD664" s="43"/>
      <c r="AE664" s="43"/>
      <c r="AF664" s="43"/>
      <c r="AG664" s="43" t="n">
        <v>3.44</v>
      </c>
      <c r="AH664" s="43" t="s">
        <v>11430</v>
      </c>
      <c r="AI664" s="63" t="n">
        <v>2500</v>
      </c>
      <c r="AJ664" s="63" t="n">
        <v>6</v>
      </c>
      <c r="AK664" s="43"/>
      <c r="AL664" s="43"/>
      <c r="AM664" s="43"/>
      <c r="AN664" s="43"/>
      <c r="AO664" s="43" t="s">
        <v>82</v>
      </c>
      <c r="AP664" s="23" t="s">
        <v>181</v>
      </c>
      <c r="BF664" s="23" t="s">
        <v>10498</v>
      </c>
      <c r="BG664" s="1" t="s">
        <v>183</v>
      </c>
    </row>
    <row r="665" s="23" customFormat="true" ht="12.75" hidden="true" customHeight="false" outlineLevel="0" collapsed="false">
      <c r="A665" s="23" t="s">
        <v>3304</v>
      </c>
      <c r="B665" s="23" t="s">
        <v>3305</v>
      </c>
      <c r="C665" s="40" t="s">
        <v>177</v>
      </c>
      <c r="D665" s="23" t="s">
        <v>82</v>
      </c>
      <c r="E665" s="23" t="s">
        <v>3306</v>
      </c>
      <c r="F665" s="23" t="s">
        <v>3307</v>
      </c>
      <c r="G665" s="23" t="n">
        <v>31</v>
      </c>
      <c r="H665" s="23" t="n">
        <v>50</v>
      </c>
      <c r="I665" s="41" t="s">
        <v>180</v>
      </c>
      <c r="K665" s="23" t="n">
        <v>0</v>
      </c>
      <c r="L665" s="23" t="n">
        <v>248</v>
      </c>
      <c r="M665" s="23" t="n">
        <v>0</v>
      </c>
      <c r="N665" s="23" t="n">
        <v>0</v>
      </c>
      <c r="O665" s="23" t="n">
        <f aca="false">K665+L665</f>
        <v>248</v>
      </c>
      <c r="P665" s="23" t="n">
        <f aca="false">K665+L665+M665+N665</f>
        <v>248</v>
      </c>
      <c r="Q665" s="23" t="n">
        <v>57.5</v>
      </c>
      <c r="R665" s="23" t="n">
        <v>37</v>
      </c>
      <c r="S665" s="23" t="n">
        <v>29</v>
      </c>
      <c r="T665" s="23" t="n">
        <v>26</v>
      </c>
      <c r="U665" s="23" t="n">
        <f aca="false">IF(I665="delivery",O665-SUM(Q665+R665),IF(I665="PO",P665-SUM(Q665:R665)))</f>
        <v>153.5</v>
      </c>
      <c r="V665" s="43" t="n">
        <v>5.64</v>
      </c>
      <c r="W665" s="43" t="n">
        <v>5.64</v>
      </c>
      <c r="X665" s="43" t="n">
        <f aca="false">W665-V665</f>
        <v>0</v>
      </c>
      <c r="Y665" s="43"/>
      <c r="Z665" s="43"/>
      <c r="AA665" s="43"/>
      <c r="AB665" s="43"/>
      <c r="AC665" s="43" t="s">
        <v>10482</v>
      </c>
      <c r="AD665" s="43"/>
      <c r="AE665" s="43"/>
      <c r="AF665" s="43"/>
      <c r="AG665" s="43" t="n">
        <v>5.64</v>
      </c>
      <c r="AH665" s="43" t="s">
        <v>11431</v>
      </c>
      <c r="AI665" s="63" t="n">
        <v>250</v>
      </c>
      <c r="AJ665" s="64" t="s">
        <v>11132</v>
      </c>
      <c r="AK665" s="43"/>
      <c r="AL665" s="43"/>
      <c r="AM665" s="43"/>
      <c r="AN665" s="43"/>
      <c r="AO665" s="43" t="s">
        <v>82</v>
      </c>
      <c r="AP665" s="23" t="s">
        <v>181</v>
      </c>
      <c r="BF665" s="23" t="s">
        <v>10498</v>
      </c>
      <c r="BG665" s="1" t="s">
        <v>183</v>
      </c>
    </row>
    <row r="666" s="23" customFormat="true" ht="12.75" hidden="true" customHeight="false" outlineLevel="0" collapsed="false">
      <c r="A666" s="23" t="s">
        <v>3308</v>
      </c>
      <c r="B666" s="23" t="s">
        <v>3309</v>
      </c>
      <c r="C666" s="40" t="s">
        <v>177</v>
      </c>
      <c r="D666" s="23" t="s">
        <v>82</v>
      </c>
      <c r="E666" s="23" t="s">
        <v>3310</v>
      </c>
      <c r="F666" s="23" t="s">
        <v>3311</v>
      </c>
      <c r="G666" s="23" t="n">
        <v>31</v>
      </c>
      <c r="H666" s="23" t="n">
        <v>1000</v>
      </c>
      <c r="I666" s="41" t="s">
        <v>180</v>
      </c>
      <c r="K666" s="23" t="n">
        <v>0</v>
      </c>
      <c r="L666" s="23" t="n">
        <v>360</v>
      </c>
      <c r="M666" s="23" t="n">
        <v>0</v>
      </c>
      <c r="N666" s="23" t="n">
        <v>0</v>
      </c>
      <c r="O666" s="23" t="n">
        <f aca="false">K666+L666</f>
        <v>360</v>
      </c>
      <c r="P666" s="23" t="n">
        <f aca="false">K666+L666+M666+N666</f>
        <v>360</v>
      </c>
      <c r="Q666" s="23" t="n">
        <v>37</v>
      </c>
      <c r="R666" s="23" t="n">
        <v>24</v>
      </c>
      <c r="S666" s="23" t="n">
        <v>12</v>
      </c>
      <c r="T666" s="23" t="n">
        <v>18</v>
      </c>
      <c r="U666" s="23" t="n">
        <f aca="false">IF(I666="delivery",O666-SUM(Q666+R666),IF(I666="PO",P666-SUM(Q666:R666)))</f>
        <v>299</v>
      </c>
      <c r="V666" s="43" t="n">
        <v>3.4</v>
      </c>
      <c r="W666" s="43" t="n">
        <v>3.4</v>
      </c>
      <c r="X666" s="43" t="n">
        <f aca="false">W666-V666</f>
        <v>0</v>
      </c>
      <c r="Y666" s="43"/>
      <c r="Z666" s="43"/>
      <c r="AA666" s="43" t="n">
        <v>3.4</v>
      </c>
      <c r="AB666" s="43"/>
      <c r="AC666" s="43" t="s">
        <v>10482</v>
      </c>
      <c r="AD666" s="43"/>
      <c r="AE666" s="43"/>
      <c r="AF666" s="43"/>
      <c r="AG666" s="43" t="n">
        <v>3.4</v>
      </c>
      <c r="AH666" s="43" t="s">
        <v>11432</v>
      </c>
      <c r="AI666" s="63" t="s">
        <v>10553</v>
      </c>
      <c r="AJ666" s="64" t="s">
        <v>11132</v>
      </c>
      <c r="AK666" s="43"/>
      <c r="AL666" s="43"/>
      <c r="AM666" s="43"/>
      <c r="AN666" s="43"/>
      <c r="AO666" s="43" t="s">
        <v>82</v>
      </c>
      <c r="AP666" s="23" t="s">
        <v>181</v>
      </c>
      <c r="BF666" s="23" t="s">
        <v>10498</v>
      </c>
      <c r="BG666" s="1" t="s">
        <v>183</v>
      </c>
    </row>
    <row r="667" s="23" customFormat="true" ht="12.75" hidden="true" customHeight="false" outlineLevel="0" collapsed="false">
      <c r="A667" s="23" t="s">
        <v>3312</v>
      </c>
      <c r="B667" s="23" t="s">
        <v>3313</v>
      </c>
      <c r="C667" s="40" t="s">
        <v>177</v>
      </c>
      <c r="D667" s="23" t="s">
        <v>82</v>
      </c>
      <c r="E667" s="23" t="s">
        <v>3314</v>
      </c>
      <c r="F667" s="23" t="s">
        <v>3315</v>
      </c>
      <c r="G667" s="23" t="n">
        <v>31</v>
      </c>
      <c r="H667" s="23" t="n">
        <v>1000</v>
      </c>
      <c r="I667" s="41" t="s">
        <v>180</v>
      </c>
      <c r="K667" s="23" t="n">
        <v>0</v>
      </c>
      <c r="L667" s="23" t="n">
        <v>265.3194</v>
      </c>
      <c r="M667" s="23" t="n">
        <v>0</v>
      </c>
      <c r="N667" s="23" t="n">
        <v>0</v>
      </c>
      <c r="O667" s="23" t="n">
        <f aca="false">K667+L667</f>
        <v>265.3194</v>
      </c>
      <c r="P667" s="23" t="n">
        <f aca="false">K667+L667+M667+N667</f>
        <v>265.3194</v>
      </c>
      <c r="Q667" s="23" t="n">
        <v>34.3402</v>
      </c>
      <c r="R667" s="23" t="n">
        <v>61.8457</v>
      </c>
      <c r="S667" s="23" t="n">
        <v>37.5075</v>
      </c>
      <c r="T667" s="23" t="n">
        <v>22.1711</v>
      </c>
      <c r="U667" s="23" t="n">
        <f aca="false">IF(I667="delivery",O667-SUM(Q667+R667),IF(I667="PO",P667-SUM(Q667:R667)))</f>
        <v>169.1335</v>
      </c>
      <c r="V667" s="43" t="n">
        <v>3.97</v>
      </c>
      <c r="W667" s="43" t="n">
        <v>3.97</v>
      </c>
      <c r="X667" s="43" t="n">
        <f aca="false">W667-V667</f>
        <v>0</v>
      </c>
      <c r="Y667" s="43"/>
      <c r="Z667" s="43"/>
      <c r="AA667" s="43" t="n">
        <v>3.97</v>
      </c>
      <c r="AB667" s="43"/>
      <c r="AC667" s="43" t="s">
        <v>10482</v>
      </c>
      <c r="AD667" s="43"/>
      <c r="AE667" s="43"/>
      <c r="AF667" s="43"/>
      <c r="AG667" s="43" t="n">
        <v>3.97</v>
      </c>
      <c r="AH667" s="43" t="s">
        <v>11433</v>
      </c>
      <c r="AI667" s="63" t="s">
        <v>10553</v>
      </c>
      <c r="AJ667" s="64" t="s">
        <v>11132</v>
      </c>
      <c r="AK667" s="43"/>
      <c r="AL667" s="43"/>
      <c r="AM667" s="43"/>
      <c r="AN667" s="43"/>
      <c r="AO667" s="43" t="s">
        <v>82</v>
      </c>
      <c r="AP667" s="23" t="s">
        <v>181</v>
      </c>
      <c r="BF667" s="23" t="s">
        <v>10498</v>
      </c>
      <c r="BG667" s="1" t="s">
        <v>183</v>
      </c>
    </row>
    <row r="668" s="23" customFormat="true" ht="12.75" hidden="true" customHeight="false" outlineLevel="0" collapsed="false">
      <c r="A668" s="23" t="s">
        <v>3316</v>
      </c>
      <c r="B668" s="23" t="s">
        <v>3317</v>
      </c>
      <c r="C668" s="40" t="s">
        <v>177</v>
      </c>
      <c r="D668" s="23" t="s">
        <v>82</v>
      </c>
      <c r="E668" s="23" t="s">
        <v>3318</v>
      </c>
      <c r="F668" s="23" t="s">
        <v>3319</v>
      </c>
      <c r="G668" s="23" t="n">
        <v>31</v>
      </c>
      <c r="H668" s="23" t="n">
        <v>2000</v>
      </c>
      <c r="I668" s="41" t="s">
        <v>180</v>
      </c>
      <c r="K668" s="23" t="n">
        <v>0</v>
      </c>
      <c r="L668" s="23" t="n">
        <v>654</v>
      </c>
      <c r="M668" s="23" t="n">
        <v>0</v>
      </c>
      <c r="N668" s="23" t="n">
        <v>0</v>
      </c>
      <c r="O668" s="23" t="n">
        <f aca="false">K668+L668</f>
        <v>654</v>
      </c>
      <c r="P668" s="23" t="n">
        <f aca="false">K668+L668+M668+N668</f>
        <v>654</v>
      </c>
      <c r="Q668" s="23" t="n">
        <v>314</v>
      </c>
      <c r="R668" s="23" t="n">
        <v>1654</v>
      </c>
      <c r="S668" s="23" t="n">
        <v>1119</v>
      </c>
      <c r="T668" s="23" t="n">
        <v>1097</v>
      </c>
      <c r="U668" s="23" t="n">
        <f aca="false">IF(I668="delivery",O668-SUM(Q668+R668),IF(I668="PO",P668-SUM(Q668:R668)))</f>
        <v>-1314</v>
      </c>
      <c r="V668" s="43" t="n">
        <v>2.92</v>
      </c>
      <c r="W668" s="43" t="n">
        <v>2.92</v>
      </c>
      <c r="X668" s="43" t="n">
        <f aca="false">W668-V668</f>
        <v>0</v>
      </c>
      <c r="Y668" s="43"/>
      <c r="Z668" s="43"/>
      <c r="AA668" s="43" t="n">
        <v>2.92</v>
      </c>
      <c r="AB668" s="43"/>
      <c r="AC668" s="43" t="s">
        <v>10482</v>
      </c>
      <c r="AD668" s="43"/>
      <c r="AE668" s="43"/>
      <c r="AF668" s="43"/>
      <c r="AG668" s="43" t="n">
        <v>2.92</v>
      </c>
      <c r="AH668" s="43" t="s">
        <v>11434</v>
      </c>
      <c r="AI668" s="63" t="s">
        <v>11435</v>
      </c>
      <c r="AJ668" s="63" t="s">
        <v>11436</v>
      </c>
      <c r="AK668" s="43"/>
      <c r="AL668" s="43"/>
      <c r="AM668" s="43"/>
      <c r="AN668" s="43"/>
      <c r="AO668" s="43" t="s">
        <v>82</v>
      </c>
      <c r="AP668" s="23" t="s">
        <v>181</v>
      </c>
      <c r="BF668" s="23" t="s">
        <v>10498</v>
      </c>
      <c r="BG668" s="1" t="s">
        <v>183</v>
      </c>
    </row>
    <row r="669" s="23" customFormat="true" ht="12.75" hidden="true" customHeight="false" outlineLevel="0" collapsed="false">
      <c r="A669" s="23" t="s">
        <v>3320</v>
      </c>
      <c r="B669" s="23" t="s">
        <v>3321</v>
      </c>
      <c r="C669" s="40" t="s">
        <v>177</v>
      </c>
      <c r="D669" s="23" t="s">
        <v>82</v>
      </c>
      <c r="E669" s="23" t="s">
        <v>3322</v>
      </c>
      <c r="F669" s="23" t="s">
        <v>3323</v>
      </c>
      <c r="G669" s="23" t="n">
        <v>41</v>
      </c>
      <c r="H669" s="23" t="n">
        <v>2500</v>
      </c>
      <c r="I669" s="41" t="s">
        <v>180</v>
      </c>
      <c r="K669" s="23" t="n">
        <v>0</v>
      </c>
      <c r="L669" s="23" t="n">
        <v>1911</v>
      </c>
      <c r="M669" s="23" t="n">
        <v>0</v>
      </c>
      <c r="N669" s="23" t="n">
        <v>0</v>
      </c>
      <c r="O669" s="23" t="n">
        <f aca="false">K669+L669</f>
        <v>1911</v>
      </c>
      <c r="P669" s="23" t="n">
        <f aca="false">K669+L669+M669+N669</f>
        <v>1911</v>
      </c>
      <c r="Q669" s="23" t="n">
        <v>189</v>
      </c>
      <c r="R669" s="23" t="n">
        <v>122</v>
      </c>
      <c r="S669" s="23" t="n">
        <v>82</v>
      </c>
      <c r="T669" s="23" t="n">
        <v>88</v>
      </c>
      <c r="U669" s="23" t="n">
        <f aca="false">IF(I669="delivery",O669-SUM(Q669+R669),IF(I669="PO",P669-SUM(Q669:R669)))</f>
        <v>1600</v>
      </c>
      <c r="V669" s="43" t="n">
        <v>3.95</v>
      </c>
      <c r="W669" s="43" t="n">
        <v>3.95</v>
      </c>
      <c r="X669" s="43" t="n">
        <f aca="false">W669-V669</f>
        <v>0</v>
      </c>
      <c r="Y669" s="43"/>
      <c r="Z669" s="43"/>
      <c r="AA669" s="43" t="n">
        <v>3.95</v>
      </c>
      <c r="AB669" s="43"/>
      <c r="AC669" s="43" t="s">
        <v>10482</v>
      </c>
      <c r="AD669" s="43"/>
      <c r="AE669" s="43"/>
      <c r="AF669" s="43"/>
      <c r="AG669" s="43" t="n">
        <v>3.95</v>
      </c>
      <c r="AH669" s="43" t="s">
        <v>11437</v>
      </c>
      <c r="AI669" s="63" t="n">
        <v>2500</v>
      </c>
      <c r="AJ669" s="63" t="n">
        <v>4</v>
      </c>
      <c r="AK669" s="43"/>
      <c r="AL669" s="43"/>
      <c r="AM669" s="43"/>
      <c r="AN669" s="43"/>
      <c r="AO669" s="43" t="s">
        <v>82</v>
      </c>
      <c r="AP669" s="23" t="s">
        <v>181</v>
      </c>
      <c r="BF669" s="23" t="s">
        <v>10498</v>
      </c>
      <c r="BG669" s="1" t="s">
        <v>183</v>
      </c>
    </row>
    <row r="670" s="23" customFormat="true" ht="12.75" hidden="true" customHeight="false" outlineLevel="0" collapsed="false">
      <c r="A670" s="23" t="s">
        <v>3324</v>
      </c>
      <c r="B670" s="23" t="s">
        <v>3325</v>
      </c>
      <c r="C670" s="40" t="s">
        <v>177</v>
      </c>
      <c r="D670" s="23" t="s">
        <v>82</v>
      </c>
      <c r="E670" s="23" t="s">
        <v>3326</v>
      </c>
      <c r="F670" s="23" t="s">
        <v>3327</v>
      </c>
      <c r="G670" s="23" t="n">
        <v>31</v>
      </c>
      <c r="H670" s="23" t="n">
        <v>5000</v>
      </c>
      <c r="I670" s="41" t="s">
        <v>180</v>
      </c>
      <c r="K670" s="23" t="n">
        <v>0</v>
      </c>
      <c r="L670" s="23" t="n">
        <v>1183</v>
      </c>
      <c r="M670" s="23" t="n">
        <v>3000</v>
      </c>
      <c r="N670" s="23" t="n">
        <v>0</v>
      </c>
      <c r="O670" s="23" t="n">
        <f aca="false">K670+L670</f>
        <v>1183</v>
      </c>
      <c r="P670" s="23" t="n">
        <f aca="false">K670+L670+M670+N670</f>
        <v>4183</v>
      </c>
      <c r="Q670" s="23" t="n">
        <v>1740</v>
      </c>
      <c r="R670" s="23" t="n">
        <v>4527</v>
      </c>
      <c r="S670" s="23" t="n">
        <v>4231</v>
      </c>
      <c r="T670" s="23" t="n">
        <v>3413</v>
      </c>
      <c r="U670" s="23" t="n">
        <f aca="false">IF(I670="delivery",O670-SUM(Q670+R670),IF(I670="PO",P670-SUM(Q670:R670)))</f>
        <v>-5084</v>
      </c>
      <c r="V670" s="43" t="n">
        <v>0.049</v>
      </c>
      <c r="W670" s="43" t="n">
        <v>0.049</v>
      </c>
      <c r="X670" s="43" t="n">
        <f aca="false">W670-V670</f>
        <v>0</v>
      </c>
      <c r="Y670" s="43"/>
      <c r="Z670" s="43"/>
      <c r="AA670" s="43" t="n">
        <v>0.049</v>
      </c>
      <c r="AB670" s="43"/>
      <c r="AC670" s="43" t="s">
        <v>10482</v>
      </c>
      <c r="AD670" s="43"/>
      <c r="AE670" s="43"/>
      <c r="AF670" s="43"/>
      <c r="AG670" s="43" t="n">
        <v>0.049</v>
      </c>
      <c r="AH670" s="43" t="s">
        <v>11438</v>
      </c>
      <c r="AI670" s="63" t="s">
        <v>11439</v>
      </c>
      <c r="AJ670" s="63" t="n">
        <v>4</v>
      </c>
      <c r="AK670" s="43"/>
      <c r="AL670" s="43"/>
      <c r="AM670" s="43"/>
      <c r="AN670" s="43"/>
      <c r="AO670" s="43" t="s">
        <v>82</v>
      </c>
      <c r="AP670" s="23" t="s">
        <v>181</v>
      </c>
      <c r="BF670" s="23" t="s">
        <v>10498</v>
      </c>
      <c r="BG670" s="1" t="s">
        <v>183</v>
      </c>
    </row>
    <row r="671" s="23" customFormat="true" ht="12.75" hidden="true" customHeight="false" outlineLevel="0" collapsed="false">
      <c r="A671" s="23" t="s">
        <v>3328</v>
      </c>
      <c r="B671" s="23" t="s">
        <v>3329</v>
      </c>
      <c r="C671" s="40" t="s">
        <v>177</v>
      </c>
      <c r="D671" s="23" t="s">
        <v>82</v>
      </c>
      <c r="E671" s="23" t="s">
        <v>3330</v>
      </c>
      <c r="F671" s="23" t="s">
        <v>3331</v>
      </c>
      <c r="G671" s="23" t="n">
        <v>31</v>
      </c>
      <c r="H671" s="23" t="n">
        <v>1000</v>
      </c>
      <c r="I671" s="41" t="s">
        <v>180</v>
      </c>
      <c r="K671" s="23" t="n">
        <v>0</v>
      </c>
      <c r="L671" s="23" t="n">
        <v>390</v>
      </c>
      <c r="M671" s="23" t="n">
        <v>0</v>
      </c>
      <c r="N671" s="23" t="n">
        <v>0</v>
      </c>
      <c r="O671" s="23" t="n">
        <f aca="false">K671+L671</f>
        <v>390</v>
      </c>
      <c r="P671" s="23" t="n">
        <f aca="false">K671+L671+M671+N671</f>
        <v>390</v>
      </c>
      <c r="Q671" s="23" t="n">
        <v>245</v>
      </c>
      <c r="R671" s="23" t="n">
        <v>218</v>
      </c>
      <c r="S671" s="23" t="n">
        <v>130</v>
      </c>
      <c r="T671" s="23" t="n">
        <v>105</v>
      </c>
      <c r="U671" s="23" t="n">
        <f aca="false">IF(I671="delivery",O671-SUM(Q671+R671),IF(I671="PO",P671-SUM(Q671:R671)))</f>
        <v>-73</v>
      </c>
      <c r="V671" s="43" t="n">
        <v>4.27</v>
      </c>
      <c r="W671" s="43" t="n">
        <v>4.27</v>
      </c>
      <c r="X671" s="43" t="n">
        <f aca="false">W671-V671</f>
        <v>0</v>
      </c>
      <c r="Y671" s="43"/>
      <c r="Z671" s="43"/>
      <c r="AA671" s="43"/>
      <c r="AB671" s="43"/>
      <c r="AC671" s="43" t="s">
        <v>10482</v>
      </c>
      <c r="AD671" s="43"/>
      <c r="AE671" s="43"/>
      <c r="AF671" s="43"/>
      <c r="AG671" s="43" t="n">
        <v>4.27</v>
      </c>
      <c r="AH671" s="43" t="s">
        <v>11440</v>
      </c>
      <c r="AI671" s="63" t="n">
        <v>1000</v>
      </c>
      <c r="AJ671" s="63" t="n">
        <v>4</v>
      </c>
      <c r="AK671" s="43"/>
      <c r="AL671" s="43"/>
      <c r="AM671" s="43"/>
      <c r="AN671" s="43"/>
      <c r="AO671" s="43" t="s">
        <v>82</v>
      </c>
      <c r="AP671" s="23" t="s">
        <v>181</v>
      </c>
      <c r="BF671" s="23" t="s">
        <v>10498</v>
      </c>
      <c r="BG671" s="1" t="s">
        <v>183</v>
      </c>
    </row>
    <row r="672" s="23" customFormat="true" ht="12.75" hidden="true" customHeight="false" outlineLevel="0" collapsed="false">
      <c r="A672" s="23" t="s">
        <v>3332</v>
      </c>
      <c r="B672" s="23" t="s">
        <v>3333</v>
      </c>
      <c r="C672" s="40" t="s">
        <v>177</v>
      </c>
      <c r="D672" s="23" t="s">
        <v>82</v>
      </c>
      <c r="E672" s="23" t="s">
        <v>3334</v>
      </c>
      <c r="F672" s="23" t="s">
        <v>3335</v>
      </c>
      <c r="G672" s="23" t="n">
        <v>31</v>
      </c>
      <c r="H672" s="23" t="n">
        <v>2500</v>
      </c>
      <c r="I672" s="41" t="s">
        <v>180</v>
      </c>
      <c r="K672" s="23" t="n">
        <v>0</v>
      </c>
      <c r="L672" s="23" t="n">
        <v>332</v>
      </c>
      <c r="M672" s="23" t="n">
        <v>0</v>
      </c>
      <c r="N672" s="23" t="n">
        <v>0</v>
      </c>
      <c r="O672" s="23" t="n">
        <f aca="false">K672+L672</f>
        <v>332</v>
      </c>
      <c r="P672" s="23" t="n">
        <f aca="false">K672+L672+M672+N672</f>
        <v>332</v>
      </c>
      <c r="Q672" s="23" t="n">
        <v>160</v>
      </c>
      <c r="R672" s="23" t="n">
        <v>218</v>
      </c>
      <c r="S672" s="23" t="n">
        <v>130</v>
      </c>
      <c r="T672" s="23" t="n">
        <v>105</v>
      </c>
      <c r="U672" s="23" t="n">
        <f aca="false">IF(I672="delivery",O672-SUM(Q672+R672),IF(I672="PO",P672-SUM(Q672:R672)))</f>
        <v>-46</v>
      </c>
      <c r="V672" s="43" t="n">
        <v>2.68</v>
      </c>
      <c r="W672" s="43" t="n">
        <v>2.68</v>
      </c>
      <c r="X672" s="43" t="n">
        <f aca="false">W672-V672</f>
        <v>0</v>
      </c>
      <c r="Y672" s="43"/>
      <c r="Z672" s="43"/>
      <c r="AA672" s="43"/>
      <c r="AB672" s="43"/>
      <c r="AC672" s="43" t="s">
        <v>10482</v>
      </c>
      <c r="AD672" s="43"/>
      <c r="AE672" s="43"/>
      <c r="AF672" s="43"/>
      <c r="AG672" s="43" t="n">
        <v>2.68</v>
      </c>
      <c r="AH672" s="43" t="s">
        <v>11441</v>
      </c>
      <c r="AI672" s="63" t="n">
        <v>2500</v>
      </c>
      <c r="AJ672" s="63" t="n">
        <v>4</v>
      </c>
      <c r="AK672" s="43"/>
      <c r="AL672" s="43"/>
      <c r="AM672" s="43"/>
      <c r="AN672" s="43"/>
      <c r="AO672" s="43" t="s">
        <v>82</v>
      </c>
      <c r="AP672" s="23" t="s">
        <v>181</v>
      </c>
      <c r="BF672" s="23" t="s">
        <v>10498</v>
      </c>
      <c r="BG672" s="1" t="s">
        <v>183</v>
      </c>
    </row>
    <row r="673" s="23" customFormat="true" ht="12.75" hidden="true" customHeight="false" outlineLevel="0" collapsed="false">
      <c r="A673" s="23" t="s">
        <v>3336</v>
      </c>
      <c r="B673" s="23" t="s">
        <v>3337</v>
      </c>
      <c r="C673" s="40" t="s">
        <v>177</v>
      </c>
      <c r="D673" s="23" t="s">
        <v>82</v>
      </c>
      <c r="E673" s="23" t="s">
        <v>3338</v>
      </c>
      <c r="F673" s="23" t="s">
        <v>3339</v>
      </c>
      <c r="G673" s="23" t="n">
        <v>31</v>
      </c>
      <c r="H673" s="23" t="n">
        <v>2500</v>
      </c>
      <c r="I673" s="41" t="s">
        <v>180</v>
      </c>
      <c r="K673" s="23" t="n">
        <v>0</v>
      </c>
      <c r="L673" s="23" t="n">
        <v>245</v>
      </c>
      <c r="M673" s="23" t="n">
        <v>1000</v>
      </c>
      <c r="N673" s="23" t="n">
        <v>0</v>
      </c>
      <c r="O673" s="23" t="n">
        <f aca="false">K673+L673</f>
        <v>245</v>
      </c>
      <c r="P673" s="23" t="n">
        <f aca="false">K673+L673+M673+N673</f>
        <v>1245</v>
      </c>
      <c r="Q673" s="23" t="n">
        <v>335</v>
      </c>
      <c r="R673" s="23" t="n">
        <v>1654</v>
      </c>
      <c r="S673" s="23" t="n">
        <v>1119</v>
      </c>
      <c r="T673" s="23" t="n">
        <v>1097</v>
      </c>
      <c r="U673" s="23" t="n">
        <f aca="false">IF(I673="delivery",O673-SUM(Q673+R673),IF(I673="PO",P673-SUM(Q673:R673)))</f>
        <v>-1744</v>
      </c>
      <c r="V673" s="43" t="n">
        <v>1.04</v>
      </c>
      <c r="W673" s="43" t="n">
        <v>0.284</v>
      </c>
      <c r="X673" s="43" t="n">
        <f aca="false">W673-V673</f>
        <v>-0.756</v>
      </c>
      <c r="Y673" s="43"/>
      <c r="Z673" s="43"/>
      <c r="AA673" s="43"/>
      <c r="AB673" s="43"/>
      <c r="AC673" s="43" t="s">
        <v>10482</v>
      </c>
      <c r="AD673" s="43"/>
      <c r="AE673" s="43"/>
      <c r="AF673" s="43"/>
      <c r="AG673" s="43" t="n">
        <v>0.284</v>
      </c>
      <c r="AH673" s="43" t="s">
        <v>11442</v>
      </c>
      <c r="AI673" s="63" t="n">
        <v>8000</v>
      </c>
      <c r="AJ673" s="63" t="n">
        <v>4</v>
      </c>
      <c r="AK673" s="43"/>
      <c r="AL673" s="43"/>
      <c r="AM673" s="43"/>
      <c r="AN673" s="43"/>
      <c r="AO673" s="43" t="s">
        <v>82</v>
      </c>
      <c r="AP673" s="23" t="s">
        <v>181</v>
      </c>
      <c r="BF673" s="23" t="s">
        <v>10498</v>
      </c>
      <c r="BG673" s="1" t="s">
        <v>183</v>
      </c>
    </row>
    <row r="674" s="23" customFormat="true" ht="12.75" hidden="true" customHeight="false" outlineLevel="0" collapsed="false">
      <c r="A674" s="23" t="s">
        <v>3340</v>
      </c>
      <c r="B674" s="23" t="s">
        <v>3341</v>
      </c>
      <c r="C674" s="40" t="s">
        <v>177</v>
      </c>
      <c r="D674" s="23" t="s">
        <v>82</v>
      </c>
      <c r="E674" s="23" t="s">
        <v>3342</v>
      </c>
      <c r="F674" s="23" t="s">
        <v>3343</v>
      </c>
      <c r="G674" s="23" t="n">
        <v>41</v>
      </c>
      <c r="H674" s="23" t="n">
        <v>5000</v>
      </c>
      <c r="I674" s="41" t="s">
        <v>180</v>
      </c>
      <c r="K674" s="23" t="n">
        <v>0</v>
      </c>
      <c r="L674" s="23" t="n">
        <v>3083</v>
      </c>
      <c r="M674" s="23" t="n">
        <v>0</v>
      </c>
      <c r="N674" s="23" t="n">
        <v>0</v>
      </c>
      <c r="O674" s="23" t="n">
        <f aca="false">K674+L674</f>
        <v>3083</v>
      </c>
      <c r="P674" s="23" t="n">
        <f aca="false">K674+L674+M674+N674</f>
        <v>3083</v>
      </c>
      <c r="Q674" s="23" t="n">
        <v>2685</v>
      </c>
      <c r="R674" s="23" t="n">
        <v>2045</v>
      </c>
      <c r="S674" s="23" t="n">
        <v>1447</v>
      </c>
      <c r="T674" s="23" t="n">
        <v>1049</v>
      </c>
      <c r="U674" s="23" t="n">
        <f aca="false">IF(I674="delivery",O674-SUM(Q674+R674),IF(I674="PO",P674-SUM(Q674:R674)))</f>
        <v>-1647</v>
      </c>
      <c r="V674" s="43" t="n">
        <v>1.73</v>
      </c>
      <c r="W674" s="43" t="n">
        <v>2.3</v>
      </c>
      <c r="X674" s="43" t="n">
        <f aca="false">W674-V674</f>
        <v>0.57</v>
      </c>
      <c r="Y674" s="43"/>
      <c r="Z674" s="43"/>
      <c r="AA674" s="43" t="n">
        <v>1.73</v>
      </c>
      <c r="AB674" s="43"/>
      <c r="AC674" s="43" t="s">
        <v>10482</v>
      </c>
      <c r="AD674" s="43"/>
      <c r="AE674" s="43"/>
      <c r="AF674" s="43"/>
      <c r="AG674" s="43" t="n">
        <v>2.3</v>
      </c>
      <c r="AH674" s="43" t="s">
        <v>11443</v>
      </c>
      <c r="AI674" s="63" t="n">
        <v>2500</v>
      </c>
      <c r="AJ674" s="63" t="n">
        <v>4</v>
      </c>
      <c r="AK674" s="43"/>
      <c r="AL674" s="43"/>
      <c r="AM674" s="43"/>
      <c r="AN674" s="43"/>
      <c r="AO674" s="43" t="s">
        <v>82</v>
      </c>
      <c r="AP674" s="23" t="s">
        <v>181</v>
      </c>
      <c r="BF674" s="23" t="s">
        <v>10498</v>
      </c>
      <c r="BG674" s="1" t="s">
        <v>183</v>
      </c>
    </row>
    <row r="675" s="23" customFormat="true" ht="12.75" hidden="true" customHeight="false" outlineLevel="0" collapsed="false">
      <c r="A675" s="23" t="s">
        <v>3344</v>
      </c>
      <c r="B675" s="23" t="s">
        <v>3345</v>
      </c>
      <c r="C675" s="40" t="s">
        <v>177</v>
      </c>
      <c r="D675" s="23" t="s">
        <v>82</v>
      </c>
      <c r="E675" s="23" t="s">
        <v>3346</v>
      </c>
      <c r="F675" s="23" t="s">
        <v>3347</v>
      </c>
      <c r="G675" s="23" t="n">
        <v>31</v>
      </c>
      <c r="H675" s="23" t="n">
        <v>500</v>
      </c>
      <c r="I675" s="41" t="s">
        <v>180</v>
      </c>
      <c r="K675" s="23" t="n">
        <v>0</v>
      </c>
      <c r="L675" s="23" t="n">
        <v>1875.75</v>
      </c>
      <c r="M675" s="23" t="n">
        <v>500</v>
      </c>
      <c r="N675" s="23" t="n">
        <v>0</v>
      </c>
      <c r="O675" s="23" t="n">
        <f aca="false">K675+L675</f>
        <v>1875.75</v>
      </c>
      <c r="P675" s="23" t="n">
        <f aca="false">K675+L675+M675+N675</f>
        <v>2375.75</v>
      </c>
      <c r="Q675" s="23" t="n">
        <v>497.2</v>
      </c>
      <c r="R675" s="23" t="n">
        <v>355.362</v>
      </c>
      <c r="S675" s="23" t="n">
        <v>292.014</v>
      </c>
      <c r="T675" s="23" t="n">
        <v>278.142</v>
      </c>
      <c r="U675" s="23" t="n">
        <f aca="false">IF(I675="delivery",O675-SUM(Q675+R675),IF(I675="PO",P675-SUM(Q675:R675)))</f>
        <v>1023.188</v>
      </c>
      <c r="V675" s="43" t="n">
        <v>4.64</v>
      </c>
      <c r="W675" s="43" t="n">
        <v>4.64</v>
      </c>
      <c r="X675" s="43" t="n">
        <f aca="false">W675-V675</f>
        <v>0</v>
      </c>
      <c r="Y675" s="43"/>
      <c r="Z675" s="43"/>
      <c r="AA675" s="43" t="n">
        <v>3.23</v>
      </c>
      <c r="AB675" s="43"/>
      <c r="AC675" s="43" t="s">
        <v>10482</v>
      </c>
      <c r="AD675" s="43"/>
      <c r="AE675" s="43"/>
      <c r="AF675" s="43"/>
      <c r="AG675" s="43" t="n">
        <v>4.64</v>
      </c>
      <c r="AH675" s="43" t="s">
        <v>11444</v>
      </c>
      <c r="AI675" s="63" t="n">
        <v>500</v>
      </c>
      <c r="AJ675" s="63" t="n">
        <v>4</v>
      </c>
      <c r="AK675" s="43"/>
      <c r="AL675" s="43"/>
      <c r="AM675" s="43"/>
      <c r="AN675" s="43"/>
      <c r="AO675" s="43" t="s">
        <v>82</v>
      </c>
      <c r="AP675" s="23" t="s">
        <v>181</v>
      </c>
      <c r="BF675" s="23" t="s">
        <v>10498</v>
      </c>
      <c r="BG675" s="1" t="s">
        <v>183</v>
      </c>
    </row>
    <row r="676" s="23" customFormat="true" ht="12.75" hidden="true" customHeight="false" outlineLevel="0" collapsed="false">
      <c r="A676" s="23" t="s">
        <v>3348</v>
      </c>
      <c r="B676" s="23" t="s">
        <v>3349</v>
      </c>
      <c r="C676" s="40" t="s">
        <v>177</v>
      </c>
      <c r="D676" s="23" t="s">
        <v>82</v>
      </c>
      <c r="E676" s="23" t="s">
        <v>3350</v>
      </c>
      <c r="F676" s="23" t="s">
        <v>3351</v>
      </c>
      <c r="G676" s="23" t="n">
        <v>41</v>
      </c>
      <c r="H676" s="23" t="n">
        <v>10000</v>
      </c>
      <c r="I676" s="41" t="s">
        <v>180</v>
      </c>
      <c r="K676" s="23" t="n">
        <v>0</v>
      </c>
      <c r="L676" s="23" t="n">
        <v>4859</v>
      </c>
      <c r="M676" s="23" t="n">
        <v>4880</v>
      </c>
      <c r="N676" s="23" t="n">
        <v>0</v>
      </c>
      <c r="O676" s="23" t="n">
        <f aca="false">K676+L676</f>
        <v>4859</v>
      </c>
      <c r="P676" s="23" t="n">
        <f aca="false">K676+L676+M676+N676</f>
        <v>9739</v>
      </c>
      <c r="Q676" s="23" t="n">
        <v>5362</v>
      </c>
      <c r="R676" s="23" t="n">
        <v>4090</v>
      </c>
      <c r="S676" s="23" t="n">
        <v>2894</v>
      </c>
      <c r="T676" s="23" t="n">
        <v>2098</v>
      </c>
      <c r="U676" s="23" t="n">
        <f aca="false">IF(I676="delivery",O676-SUM(Q676+R676),IF(I676="PO",P676-SUM(Q676:R676)))</f>
        <v>-4593</v>
      </c>
      <c r="V676" s="43" t="n">
        <v>1.99</v>
      </c>
      <c r="W676" s="43" t="n">
        <v>1.99</v>
      </c>
      <c r="X676" s="43" t="n">
        <f aca="false">W676-V676</f>
        <v>0</v>
      </c>
      <c r="Y676" s="43"/>
      <c r="Z676" s="43"/>
      <c r="AA676" s="43" t="n">
        <v>1.8</v>
      </c>
      <c r="AB676" s="43"/>
      <c r="AC676" s="43" t="s">
        <v>10482</v>
      </c>
      <c r="AD676" s="43"/>
      <c r="AE676" s="43"/>
      <c r="AF676" s="43"/>
      <c r="AG676" s="43" t="n">
        <v>1.99</v>
      </c>
      <c r="AH676" s="43" t="s">
        <v>11445</v>
      </c>
      <c r="AI676" s="63" t="n">
        <v>10000</v>
      </c>
      <c r="AJ676" s="63" t="n">
        <v>4</v>
      </c>
      <c r="AK676" s="43"/>
      <c r="AL676" s="43"/>
      <c r="AM676" s="43"/>
      <c r="AN676" s="43"/>
      <c r="AO676" s="43" t="s">
        <v>82</v>
      </c>
      <c r="AP676" s="23" t="s">
        <v>181</v>
      </c>
      <c r="BF676" s="23" t="s">
        <v>10498</v>
      </c>
      <c r="BG676" s="1" t="s">
        <v>183</v>
      </c>
    </row>
    <row r="677" s="23" customFormat="true" ht="12.75" hidden="true" customHeight="false" outlineLevel="0" collapsed="false">
      <c r="A677" s="23" t="s">
        <v>3352</v>
      </c>
      <c r="B677" s="23" t="s">
        <v>3353</v>
      </c>
      <c r="C677" s="40" t="s">
        <v>177</v>
      </c>
      <c r="D677" s="23" t="s">
        <v>82</v>
      </c>
      <c r="E677" s="23" t="s">
        <v>3354</v>
      </c>
      <c r="F677" s="23" t="s">
        <v>3355</v>
      </c>
      <c r="G677" s="23" t="n">
        <v>41</v>
      </c>
      <c r="H677" s="23" t="n">
        <v>7500</v>
      </c>
      <c r="I677" s="41" t="s">
        <v>180</v>
      </c>
      <c r="K677" s="23" t="n">
        <v>0</v>
      </c>
      <c r="L677" s="23" t="n">
        <v>1678</v>
      </c>
      <c r="M677" s="23" t="n">
        <v>2500</v>
      </c>
      <c r="N677" s="23" t="n">
        <v>0</v>
      </c>
      <c r="O677" s="23" t="n">
        <f aca="false">K677+L677</f>
        <v>1678</v>
      </c>
      <c r="P677" s="23" t="n">
        <f aca="false">K677+L677+M677+N677</f>
        <v>4178</v>
      </c>
      <c r="Q677" s="23" t="n">
        <v>2682</v>
      </c>
      <c r="R677" s="23" t="n">
        <v>2045</v>
      </c>
      <c r="S677" s="23" t="n">
        <v>1447</v>
      </c>
      <c r="T677" s="23" t="n">
        <v>1049</v>
      </c>
      <c r="U677" s="23" t="n">
        <f aca="false">IF(I677="delivery",O677-SUM(Q677+R677),IF(I677="PO",P677-SUM(Q677:R677)))</f>
        <v>-3049</v>
      </c>
      <c r="V677" s="43" t="n">
        <v>0.429</v>
      </c>
      <c r="W677" s="43" t="n">
        <v>0.41</v>
      </c>
      <c r="X677" s="43" t="n">
        <f aca="false">W677-V677</f>
        <v>-0.019</v>
      </c>
      <c r="Y677" s="43"/>
      <c r="Z677" s="43"/>
      <c r="AA677" s="43"/>
      <c r="AB677" s="43"/>
      <c r="AC677" s="43" t="s">
        <v>10482</v>
      </c>
      <c r="AD677" s="43"/>
      <c r="AE677" s="43"/>
      <c r="AF677" s="43"/>
      <c r="AG677" s="43" t="n">
        <v>0.41</v>
      </c>
      <c r="AH677" s="43" t="s">
        <v>11446</v>
      </c>
      <c r="AI677" s="63" t="n">
        <v>2500</v>
      </c>
      <c r="AJ677" s="63" t="n">
        <v>4</v>
      </c>
      <c r="AK677" s="43"/>
      <c r="AL677" s="43"/>
      <c r="AM677" s="43"/>
      <c r="AN677" s="43"/>
      <c r="AO677" s="43" t="s">
        <v>82</v>
      </c>
      <c r="AP677" s="23" t="s">
        <v>181</v>
      </c>
      <c r="BF677" s="23" t="s">
        <v>10498</v>
      </c>
      <c r="BG677" s="1" t="s">
        <v>183</v>
      </c>
    </row>
    <row r="678" s="23" customFormat="true" ht="12.75" hidden="true" customHeight="false" outlineLevel="0" collapsed="false">
      <c r="A678" s="23" t="s">
        <v>3356</v>
      </c>
      <c r="B678" s="23" t="s">
        <v>3357</v>
      </c>
      <c r="C678" s="40" t="s">
        <v>177</v>
      </c>
      <c r="D678" s="23" t="s">
        <v>82</v>
      </c>
      <c r="E678" s="23" t="s">
        <v>3358</v>
      </c>
      <c r="F678" s="23" t="s">
        <v>3359</v>
      </c>
      <c r="G678" s="23" t="n">
        <v>41</v>
      </c>
      <c r="H678" s="23" t="n">
        <v>7500</v>
      </c>
      <c r="I678" s="41" t="s">
        <v>180</v>
      </c>
      <c r="K678" s="23" t="n">
        <v>0</v>
      </c>
      <c r="L678" s="23" t="n">
        <v>1043</v>
      </c>
      <c r="M678" s="23" t="n">
        <v>1263</v>
      </c>
      <c r="N678" s="23" t="n">
        <v>0</v>
      </c>
      <c r="O678" s="23" t="n">
        <f aca="false">K678+L678</f>
        <v>1043</v>
      </c>
      <c r="P678" s="23" t="n">
        <f aca="false">K678+L678+M678+N678</f>
        <v>2306</v>
      </c>
      <c r="Q678" s="23" t="n">
        <v>1906</v>
      </c>
      <c r="R678" s="23" t="n">
        <v>2045</v>
      </c>
      <c r="S678" s="23" t="n">
        <v>1447</v>
      </c>
      <c r="T678" s="23" t="n">
        <v>1049</v>
      </c>
      <c r="U678" s="23" t="n">
        <f aca="false">IF(I678="delivery",O678-SUM(Q678+R678),IF(I678="PO",P678-SUM(Q678:R678)))</f>
        <v>-2908</v>
      </c>
      <c r="V678" s="43" t="n">
        <v>2.11</v>
      </c>
      <c r="W678" s="43" t="n">
        <v>2.81</v>
      </c>
      <c r="X678" s="43" t="n">
        <f aca="false">W678-V678</f>
        <v>0.7</v>
      </c>
      <c r="Y678" s="43"/>
      <c r="Z678" s="43"/>
      <c r="AA678" s="43" t="n">
        <v>2.11</v>
      </c>
      <c r="AB678" s="43"/>
      <c r="AC678" s="43" t="s">
        <v>10482</v>
      </c>
      <c r="AD678" s="43"/>
      <c r="AE678" s="43"/>
      <c r="AF678" s="43"/>
      <c r="AG678" s="43" t="n">
        <v>2.81</v>
      </c>
      <c r="AH678" s="43" t="s">
        <v>11447</v>
      </c>
      <c r="AI678" s="63" t="n">
        <v>1500</v>
      </c>
      <c r="AJ678" s="63" t="n">
        <v>4</v>
      </c>
      <c r="AK678" s="43"/>
      <c r="AL678" s="43"/>
      <c r="AM678" s="43"/>
      <c r="AN678" s="43"/>
      <c r="AO678" s="43" t="s">
        <v>82</v>
      </c>
      <c r="AP678" s="23" t="s">
        <v>181</v>
      </c>
      <c r="BF678" s="23" t="s">
        <v>10498</v>
      </c>
      <c r="BG678" s="1" t="s">
        <v>183</v>
      </c>
    </row>
    <row r="679" s="23" customFormat="true" ht="12.75" hidden="true" customHeight="false" outlineLevel="0" collapsed="false">
      <c r="A679" s="23" t="s">
        <v>3360</v>
      </c>
      <c r="B679" s="23" t="s">
        <v>3361</v>
      </c>
      <c r="C679" s="40" t="s">
        <v>177</v>
      </c>
      <c r="D679" s="23" t="s">
        <v>82</v>
      </c>
      <c r="E679" s="23" t="s">
        <v>3362</v>
      </c>
      <c r="F679" s="23" t="s">
        <v>3363</v>
      </c>
      <c r="G679" s="23" t="n">
        <v>41</v>
      </c>
      <c r="H679" s="23" t="n">
        <v>15000</v>
      </c>
      <c r="I679" s="41" t="s">
        <v>180</v>
      </c>
      <c r="K679" s="23" t="n">
        <v>0</v>
      </c>
      <c r="L679" s="23" t="n">
        <v>5173</v>
      </c>
      <c r="M679" s="23" t="n">
        <v>5885</v>
      </c>
      <c r="N679" s="23" t="n">
        <v>0</v>
      </c>
      <c r="O679" s="23" t="n">
        <f aca="false">K679+L679</f>
        <v>5173</v>
      </c>
      <c r="P679" s="23" t="n">
        <f aca="false">K679+L679+M679+N679</f>
        <v>11058</v>
      </c>
      <c r="Q679" s="23" t="n">
        <v>8871</v>
      </c>
      <c r="R679" s="23" t="n">
        <v>6631</v>
      </c>
      <c r="S679" s="23" t="n">
        <v>4614</v>
      </c>
      <c r="T679" s="23" t="n">
        <v>4664</v>
      </c>
      <c r="U679" s="23" t="n">
        <f aca="false">IF(I679="delivery",O679-SUM(Q679+R679),IF(I679="PO",P679-SUM(Q679:R679)))</f>
        <v>-10329</v>
      </c>
      <c r="V679" s="43" t="n">
        <v>0.71</v>
      </c>
      <c r="W679" s="43" t="n">
        <v>0.7</v>
      </c>
      <c r="X679" s="43" t="n">
        <f aca="false">W679-V679</f>
        <v>-0.0099999999999999</v>
      </c>
      <c r="Y679" s="43"/>
      <c r="Z679" s="43"/>
      <c r="AA679" s="43" t="n">
        <v>0.7</v>
      </c>
      <c r="AB679" s="43"/>
      <c r="AC679" s="43" t="s">
        <v>10482</v>
      </c>
      <c r="AD679" s="43"/>
      <c r="AE679" s="43"/>
      <c r="AF679" s="43"/>
      <c r="AG679" s="43" t="n">
        <v>0.7</v>
      </c>
      <c r="AH679" s="43" t="s">
        <v>11448</v>
      </c>
      <c r="AI679" s="63" t="n">
        <v>10000</v>
      </c>
      <c r="AJ679" s="63" t="n">
        <v>4</v>
      </c>
      <c r="AK679" s="43"/>
      <c r="AL679" s="43"/>
      <c r="AM679" s="43"/>
      <c r="AN679" s="43"/>
      <c r="AO679" s="43" t="s">
        <v>82</v>
      </c>
      <c r="AP679" s="23" t="s">
        <v>181</v>
      </c>
      <c r="BF679" s="23" t="s">
        <v>10498</v>
      </c>
      <c r="BG679" s="1" t="s">
        <v>183</v>
      </c>
    </row>
    <row r="680" s="23" customFormat="true" ht="12.75" hidden="true" customHeight="false" outlineLevel="0" collapsed="false">
      <c r="A680" s="23" t="s">
        <v>3364</v>
      </c>
      <c r="B680" s="23" t="s">
        <v>3365</v>
      </c>
      <c r="C680" s="40" t="s">
        <v>177</v>
      </c>
      <c r="D680" s="23" t="s">
        <v>82</v>
      </c>
      <c r="E680" s="23" t="s">
        <v>3366</v>
      </c>
      <c r="F680" s="23" t="s">
        <v>3367</v>
      </c>
      <c r="G680" s="23" t="n">
        <v>41</v>
      </c>
      <c r="H680" s="23" t="n">
        <v>2000</v>
      </c>
      <c r="I680" s="41" t="s">
        <v>180</v>
      </c>
      <c r="K680" s="23" t="n">
        <v>0</v>
      </c>
      <c r="L680" s="23" t="n">
        <v>565</v>
      </c>
      <c r="M680" s="23" t="n">
        <v>0</v>
      </c>
      <c r="N680" s="23" t="n">
        <v>0</v>
      </c>
      <c r="O680" s="23" t="n">
        <f aca="false">K680+L680</f>
        <v>565</v>
      </c>
      <c r="P680" s="23" t="n">
        <f aca="false">K680+L680+M680+N680</f>
        <v>565</v>
      </c>
      <c r="Q680" s="23" t="n">
        <v>202</v>
      </c>
      <c r="R680" s="23" t="n">
        <v>218</v>
      </c>
      <c r="S680" s="23" t="n">
        <v>130</v>
      </c>
      <c r="T680" s="23" t="n">
        <v>105</v>
      </c>
      <c r="U680" s="23" t="n">
        <f aca="false">IF(I680="delivery",O680-SUM(Q680+R680),IF(I680="PO",P680-SUM(Q680:R680)))</f>
        <v>145</v>
      </c>
      <c r="V680" s="43" t="n">
        <v>1.57</v>
      </c>
      <c r="W680" s="43" t="n">
        <v>1.57</v>
      </c>
      <c r="X680" s="43" t="n">
        <f aca="false">W680-V680</f>
        <v>0</v>
      </c>
      <c r="Y680" s="43"/>
      <c r="Z680" s="43"/>
      <c r="AA680" s="43"/>
      <c r="AB680" s="43"/>
      <c r="AC680" s="43" t="s">
        <v>10482</v>
      </c>
      <c r="AD680" s="43"/>
      <c r="AE680" s="43"/>
      <c r="AF680" s="43"/>
      <c r="AG680" s="43" t="n">
        <v>1.57</v>
      </c>
      <c r="AH680" s="43" t="s">
        <v>11449</v>
      </c>
      <c r="AI680" s="63" t="n">
        <v>2000</v>
      </c>
      <c r="AJ680" s="63" t="n">
        <v>4</v>
      </c>
      <c r="AK680" s="43"/>
      <c r="AL680" s="43"/>
      <c r="AM680" s="43"/>
      <c r="AN680" s="43"/>
      <c r="AO680" s="43" t="s">
        <v>82</v>
      </c>
      <c r="AP680" s="23" t="s">
        <v>181</v>
      </c>
      <c r="BF680" s="23" t="s">
        <v>10498</v>
      </c>
      <c r="BG680" s="1" t="s">
        <v>183</v>
      </c>
    </row>
    <row r="681" s="23" customFormat="true" ht="12.75" hidden="true" customHeight="false" outlineLevel="0" collapsed="false">
      <c r="A681" s="23" t="s">
        <v>3368</v>
      </c>
      <c r="B681" s="23" t="s">
        <v>3369</v>
      </c>
      <c r="C681" s="40" t="s">
        <v>177</v>
      </c>
      <c r="D681" s="23" t="s">
        <v>82</v>
      </c>
      <c r="E681" s="23" t="s">
        <v>3370</v>
      </c>
      <c r="F681" s="23" t="s">
        <v>3371</v>
      </c>
      <c r="G681" s="23" t="n">
        <v>41</v>
      </c>
      <c r="H681" s="23" t="n">
        <v>5000</v>
      </c>
      <c r="I681" s="41" t="s">
        <v>180</v>
      </c>
      <c r="K681" s="23" t="n">
        <v>0</v>
      </c>
      <c r="L681" s="23" t="n">
        <v>3991</v>
      </c>
      <c r="M681" s="23" t="n">
        <v>0</v>
      </c>
      <c r="N681" s="23" t="n">
        <v>0</v>
      </c>
      <c r="O681" s="23" t="n">
        <f aca="false">K681+L681</f>
        <v>3991</v>
      </c>
      <c r="P681" s="23" t="n">
        <f aca="false">K681+L681+M681+N681</f>
        <v>3991</v>
      </c>
      <c r="Q681" s="23" t="n">
        <v>264</v>
      </c>
      <c r="R681" s="23" t="n">
        <v>234</v>
      </c>
      <c r="S681" s="23" t="n">
        <v>124</v>
      </c>
      <c r="T681" s="23" t="n">
        <v>36</v>
      </c>
      <c r="U681" s="23" t="n">
        <f aca="false">IF(I681="delivery",O681-SUM(Q681+R681),IF(I681="PO",P681-SUM(Q681:R681)))</f>
        <v>3493</v>
      </c>
      <c r="V681" s="43" t="n">
        <v>1.23</v>
      </c>
      <c r="W681" s="43" t="n">
        <v>1.23</v>
      </c>
      <c r="X681" s="43" t="n">
        <f aca="false">W681-V681</f>
        <v>0</v>
      </c>
      <c r="Y681" s="43"/>
      <c r="Z681" s="43"/>
      <c r="AA681" s="43"/>
      <c r="AB681" s="43"/>
      <c r="AC681" s="43" t="s">
        <v>10482</v>
      </c>
      <c r="AD681" s="43"/>
      <c r="AE681" s="43"/>
      <c r="AF681" s="43"/>
      <c r="AG681" s="43" t="n">
        <v>1.23</v>
      </c>
      <c r="AH681" s="43" t="s">
        <v>11450</v>
      </c>
      <c r="AI681" s="63" t="n">
        <v>5000</v>
      </c>
      <c r="AJ681" s="63" t="n">
        <v>4</v>
      </c>
      <c r="AK681" s="43"/>
      <c r="AL681" s="43"/>
      <c r="AM681" s="43"/>
      <c r="AN681" s="43"/>
      <c r="AO681" s="43" t="s">
        <v>82</v>
      </c>
      <c r="AP681" s="23" t="s">
        <v>181</v>
      </c>
      <c r="BF681" s="23" t="s">
        <v>10498</v>
      </c>
      <c r="BG681" s="1" t="s">
        <v>183</v>
      </c>
    </row>
    <row r="682" s="23" customFormat="true" ht="12.75" hidden="true" customHeight="false" outlineLevel="0" collapsed="false">
      <c r="A682" s="23" t="s">
        <v>3372</v>
      </c>
      <c r="B682" s="23" t="s">
        <v>3373</v>
      </c>
      <c r="C682" s="40" t="s">
        <v>177</v>
      </c>
      <c r="D682" s="23" t="s">
        <v>82</v>
      </c>
      <c r="E682" s="23" t="s">
        <v>3374</v>
      </c>
      <c r="F682" s="23" t="s">
        <v>3375</v>
      </c>
      <c r="G682" s="23" t="n">
        <v>31</v>
      </c>
      <c r="H682" s="23" t="n">
        <v>1000</v>
      </c>
      <c r="I682" s="41" t="s">
        <v>180</v>
      </c>
      <c r="K682" s="23" t="n">
        <v>0</v>
      </c>
      <c r="L682" s="23" t="n">
        <v>3412.5458</v>
      </c>
      <c r="M682" s="23" t="n">
        <v>0</v>
      </c>
      <c r="N682" s="23" t="n">
        <v>0</v>
      </c>
      <c r="O682" s="23" t="n">
        <f aca="false">K682+L682</f>
        <v>3412.5458</v>
      </c>
      <c r="P682" s="23" t="n">
        <f aca="false">K682+L682+M682+N682</f>
        <v>3412.5458</v>
      </c>
      <c r="Q682" s="23" t="n">
        <v>964.229</v>
      </c>
      <c r="R682" s="23" t="n">
        <v>458.425</v>
      </c>
      <c r="S682" s="23" t="n">
        <v>289.3912</v>
      </c>
      <c r="T682" s="23" t="n">
        <v>198.7064</v>
      </c>
      <c r="U682" s="23" t="n">
        <f aca="false">IF(I682="delivery",O682-SUM(Q682+R682),IF(I682="PO",P682-SUM(Q682:R682)))</f>
        <v>1989.8918</v>
      </c>
      <c r="V682" s="43" t="n">
        <v>4.96</v>
      </c>
      <c r="W682" s="43" t="n">
        <v>4.96</v>
      </c>
      <c r="X682" s="43" t="n">
        <f aca="false">W682-V682</f>
        <v>0</v>
      </c>
      <c r="Y682" s="43"/>
      <c r="Z682" s="43"/>
      <c r="AA682" s="43"/>
      <c r="AB682" s="43"/>
      <c r="AC682" s="43" t="s">
        <v>10482</v>
      </c>
      <c r="AD682" s="43"/>
      <c r="AE682" s="43"/>
      <c r="AF682" s="43"/>
      <c r="AG682" s="43" t="n">
        <v>4.96</v>
      </c>
      <c r="AH682" s="43" t="s">
        <v>11451</v>
      </c>
      <c r="AI682" s="63" t="n">
        <v>1000</v>
      </c>
      <c r="AJ682" s="63" t="n">
        <v>4</v>
      </c>
      <c r="AK682" s="43"/>
      <c r="AL682" s="43"/>
      <c r="AM682" s="43"/>
      <c r="AN682" s="43"/>
      <c r="AO682" s="43" t="s">
        <v>82</v>
      </c>
      <c r="AP682" s="23" t="s">
        <v>181</v>
      </c>
      <c r="BF682" s="23" t="s">
        <v>10498</v>
      </c>
      <c r="BG682" s="1" t="s">
        <v>183</v>
      </c>
    </row>
    <row r="683" s="23" customFormat="true" ht="12.75" hidden="true" customHeight="false" outlineLevel="0" collapsed="false">
      <c r="A683" s="23" t="s">
        <v>3376</v>
      </c>
      <c r="B683" s="23" t="s">
        <v>3377</v>
      </c>
      <c r="C683" s="40" t="s">
        <v>177</v>
      </c>
      <c r="D683" s="23" t="s">
        <v>82</v>
      </c>
      <c r="E683" s="23" t="s">
        <v>3378</v>
      </c>
      <c r="F683" s="23" t="s">
        <v>3379</v>
      </c>
      <c r="G683" s="23" t="n">
        <v>41</v>
      </c>
      <c r="H683" s="23" t="n">
        <v>2500</v>
      </c>
      <c r="I683" s="41" t="s">
        <v>180</v>
      </c>
      <c r="K683" s="23" t="n">
        <v>0</v>
      </c>
      <c r="L683" s="23" t="n">
        <v>3079.1814</v>
      </c>
      <c r="M683" s="23" t="n">
        <v>0</v>
      </c>
      <c r="N683" s="23" t="n">
        <v>0</v>
      </c>
      <c r="O683" s="23" t="n">
        <f aca="false">K683+L683</f>
        <v>3079.1814</v>
      </c>
      <c r="P683" s="23" t="n">
        <f aca="false">K683+L683+M683+N683</f>
        <v>3079.1814</v>
      </c>
      <c r="Q683" s="23" t="n">
        <v>863.1726</v>
      </c>
      <c r="R683" s="23" t="n">
        <v>458.425</v>
      </c>
      <c r="S683" s="23" t="n">
        <v>289.3912</v>
      </c>
      <c r="T683" s="23" t="n">
        <v>198.7064</v>
      </c>
      <c r="U683" s="23" t="n">
        <f aca="false">IF(I683="delivery",O683-SUM(Q683+R683),IF(I683="PO",P683-SUM(Q683:R683)))</f>
        <v>1757.5838</v>
      </c>
      <c r="V683" s="43" t="n">
        <v>4.06</v>
      </c>
      <c r="W683" s="43" t="n">
        <v>4.06</v>
      </c>
      <c r="X683" s="43" t="n">
        <f aca="false">W683-V683</f>
        <v>0</v>
      </c>
      <c r="Y683" s="43"/>
      <c r="Z683" s="43"/>
      <c r="AA683" s="43"/>
      <c r="AB683" s="43"/>
      <c r="AC683" s="43" t="s">
        <v>10482</v>
      </c>
      <c r="AD683" s="43"/>
      <c r="AE683" s="43"/>
      <c r="AF683" s="43"/>
      <c r="AG683" s="43" t="n">
        <v>4.06</v>
      </c>
      <c r="AH683" s="43" t="s">
        <v>11452</v>
      </c>
      <c r="AI683" s="63" t="n">
        <v>2500</v>
      </c>
      <c r="AJ683" s="63" t="n">
        <v>4</v>
      </c>
      <c r="AK683" s="43"/>
      <c r="AL683" s="43"/>
      <c r="AM683" s="43"/>
      <c r="AN683" s="43"/>
      <c r="AO683" s="43" t="s">
        <v>82</v>
      </c>
      <c r="AP683" s="23" t="s">
        <v>181</v>
      </c>
      <c r="BF683" s="23" t="s">
        <v>10498</v>
      </c>
      <c r="BG683" s="1" t="s">
        <v>183</v>
      </c>
    </row>
    <row r="684" s="23" customFormat="true" ht="12.75" hidden="true" customHeight="false" outlineLevel="0" collapsed="false">
      <c r="A684" s="23" t="s">
        <v>3380</v>
      </c>
      <c r="B684" s="23" t="s">
        <v>3381</v>
      </c>
      <c r="C684" s="40" t="s">
        <v>177</v>
      </c>
      <c r="D684" s="23" t="s">
        <v>82</v>
      </c>
      <c r="E684" s="23" t="s">
        <v>3382</v>
      </c>
      <c r="F684" s="23" t="s">
        <v>3383</v>
      </c>
      <c r="G684" s="23" t="n">
        <v>41</v>
      </c>
      <c r="H684" s="23" t="n">
        <v>1500</v>
      </c>
      <c r="I684" s="41" t="s">
        <v>180</v>
      </c>
      <c r="K684" s="23" t="n">
        <v>0</v>
      </c>
      <c r="L684" s="23" t="n">
        <v>0</v>
      </c>
      <c r="M684" s="23" t="n">
        <v>0</v>
      </c>
      <c r="N684" s="23" t="n">
        <v>0</v>
      </c>
      <c r="O684" s="23" t="n">
        <f aca="false">K684+L684</f>
        <v>0</v>
      </c>
      <c r="P684" s="23" t="n">
        <f aca="false">K684+L684+M684+N684</f>
        <v>0</v>
      </c>
      <c r="Q684" s="23" t="n">
        <v>0</v>
      </c>
      <c r="R684" s="23" t="n">
        <v>0</v>
      </c>
      <c r="S684" s="23" t="n">
        <v>0</v>
      </c>
      <c r="T684" s="23" t="n">
        <v>0</v>
      </c>
      <c r="U684" s="23" t="n">
        <f aca="false">IF(I684="delivery",O684-SUM(Q684+R684),IF(I684="PO",P684-SUM(Q684:R684)))</f>
        <v>0</v>
      </c>
      <c r="V684" s="43" t="n">
        <v>3.8</v>
      </c>
      <c r="W684" s="43" t="n">
        <v>3.8</v>
      </c>
      <c r="X684" s="43" t="n">
        <f aca="false">W684-V684</f>
        <v>0</v>
      </c>
      <c r="Y684" s="43"/>
      <c r="Z684" s="43"/>
      <c r="AA684" s="43"/>
      <c r="AB684" s="43"/>
      <c r="AC684" s="43" t="s">
        <v>10482</v>
      </c>
      <c r="AD684" s="43"/>
      <c r="AE684" s="43"/>
      <c r="AF684" s="43"/>
      <c r="AG684" s="43" t="n">
        <v>3.8</v>
      </c>
      <c r="AH684" s="43" t="s">
        <v>11453</v>
      </c>
      <c r="AI684" s="63" t="n">
        <v>1500</v>
      </c>
      <c r="AJ684" s="63" t="n">
        <v>4</v>
      </c>
      <c r="AK684" s="43"/>
      <c r="AL684" s="43"/>
      <c r="AM684" s="43"/>
      <c r="AN684" s="43"/>
      <c r="AO684" s="43" t="s">
        <v>82</v>
      </c>
      <c r="AP684" s="23" t="s">
        <v>181</v>
      </c>
      <c r="BF684" s="23" t="s">
        <v>10498</v>
      </c>
      <c r="BG684" s="1" t="s">
        <v>183</v>
      </c>
    </row>
    <row r="685" s="23" customFormat="true" ht="12.75" hidden="true" customHeight="false" outlineLevel="0" collapsed="false">
      <c r="A685" s="23" t="s">
        <v>3384</v>
      </c>
      <c r="B685" s="23" t="s">
        <v>3385</v>
      </c>
      <c r="C685" s="40" t="s">
        <v>177</v>
      </c>
      <c r="D685" s="23" t="s">
        <v>82</v>
      </c>
      <c r="E685" s="23" t="s">
        <v>3386</v>
      </c>
      <c r="F685" s="23" t="s">
        <v>3387</v>
      </c>
      <c r="G685" s="23" t="n">
        <v>31</v>
      </c>
      <c r="H685" s="23" t="n">
        <v>250</v>
      </c>
      <c r="I685" s="41" t="s">
        <v>180</v>
      </c>
      <c r="K685" s="23" t="n">
        <v>0</v>
      </c>
      <c r="L685" s="23" t="n">
        <v>96</v>
      </c>
      <c r="M685" s="23" t="n">
        <v>100</v>
      </c>
      <c r="N685" s="23" t="n">
        <v>0</v>
      </c>
      <c r="O685" s="23" t="n">
        <f aca="false">K685+L685</f>
        <v>96</v>
      </c>
      <c r="P685" s="23" t="n">
        <f aca="false">K685+L685+M685+N685</f>
        <v>196</v>
      </c>
      <c r="Q685" s="23" t="n">
        <v>186.75</v>
      </c>
      <c r="R685" s="23" t="n">
        <v>75.5</v>
      </c>
      <c r="S685" s="23" t="n">
        <v>53.5</v>
      </c>
      <c r="T685" s="23" t="n">
        <v>42.25</v>
      </c>
      <c r="U685" s="23" t="n">
        <f aca="false">IF(I685="delivery",O685-SUM(Q685+R685),IF(I685="PO",P685-SUM(Q685:R685)))</f>
        <v>-166.25</v>
      </c>
      <c r="V685" s="43" t="n">
        <v>6.68</v>
      </c>
      <c r="W685" s="43" t="n">
        <v>6.68</v>
      </c>
      <c r="X685" s="43" t="n">
        <f aca="false">W685-V685</f>
        <v>0</v>
      </c>
      <c r="Y685" s="43"/>
      <c r="Z685" s="43"/>
      <c r="AA685" s="43" t="n">
        <v>6.68</v>
      </c>
      <c r="AB685" s="43"/>
      <c r="AC685" s="43" t="s">
        <v>10482</v>
      </c>
      <c r="AD685" s="43"/>
      <c r="AE685" s="43"/>
      <c r="AF685" s="43"/>
      <c r="AG685" s="43" t="n">
        <v>6.68</v>
      </c>
      <c r="AH685" s="43" t="s">
        <v>11454</v>
      </c>
      <c r="AI685" s="63" t="n">
        <v>250</v>
      </c>
      <c r="AJ685" s="63" t="n">
        <v>4</v>
      </c>
      <c r="AK685" s="43"/>
      <c r="AL685" s="43"/>
      <c r="AM685" s="43"/>
      <c r="AN685" s="43"/>
      <c r="AO685" s="43" t="s">
        <v>82</v>
      </c>
      <c r="AP685" s="23" t="s">
        <v>181</v>
      </c>
      <c r="BF685" s="23" t="s">
        <v>10498</v>
      </c>
      <c r="BG685" s="1" t="s">
        <v>183</v>
      </c>
    </row>
    <row r="686" s="23" customFormat="true" ht="12.75" hidden="true" customHeight="false" outlineLevel="0" collapsed="false">
      <c r="A686" s="23" t="s">
        <v>3388</v>
      </c>
      <c r="B686" s="23" t="s">
        <v>3389</v>
      </c>
      <c r="C686" s="40" t="s">
        <v>177</v>
      </c>
      <c r="D686" s="23" t="s">
        <v>82</v>
      </c>
      <c r="E686" s="23" t="s">
        <v>3390</v>
      </c>
      <c r="F686" s="23" t="s">
        <v>3391</v>
      </c>
      <c r="G686" s="23" t="n">
        <v>41</v>
      </c>
      <c r="H686" s="23" t="n">
        <v>2500</v>
      </c>
      <c r="I686" s="41" t="s">
        <v>180</v>
      </c>
      <c r="K686" s="23" t="n">
        <v>0</v>
      </c>
      <c r="L686" s="23" t="n">
        <v>1686</v>
      </c>
      <c r="M686" s="23" t="n">
        <v>0</v>
      </c>
      <c r="N686" s="23" t="n">
        <v>0</v>
      </c>
      <c r="O686" s="23" t="n">
        <f aca="false">K686+L686</f>
        <v>1686</v>
      </c>
      <c r="P686" s="23" t="n">
        <f aca="false">K686+L686+M686+N686</f>
        <v>1686</v>
      </c>
      <c r="Q686" s="23" t="n">
        <v>899</v>
      </c>
      <c r="R686" s="23" t="n">
        <v>326</v>
      </c>
      <c r="S686" s="23" t="n">
        <v>226</v>
      </c>
      <c r="T686" s="23" t="n">
        <v>187</v>
      </c>
      <c r="U686" s="23" t="n">
        <f aca="false">IF(I686="delivery",O686-SUM(Q686+R686),IF(I686="PO",P686-SUM(Q686:R686)))</f>
        <v>461</v>
      </c>
      <c r="V686" s="43" t="n">
        <v>2.87</v>
      </c>
      <c r="W686" s="43" t="n">
        <v>2.87</v>
      </c>
      <c r="X686" s="43" t="n">
        <f aca="false">W686-V686</f>
        <v>0</v>
      </c>
      <c r="Y686" s="43"/>
      <c r="Z686" s="43"/>
      <c r="AA686" s="43"/>
      <c r="AB686" s="43"/>
      <c r="AC686" s="43" t="s">
        <v>10482</v>
      </c>
      <c r="AD686" s="43"/>
      <c r="AE686" s="43"/>
      <c r="AF686" s="43"/>
      <c r="AG686" s="43" t="n">
        <v>2.87</v>
      </c>
      <c r="AH686" s="43" t="s">
        <v>11455</v>
      </c>
      <c r="AI686" s="63" t="n">
        <v>2500</v>
      </c>
      <c r="AJ686" s="63" t="n">
        <v>4</v>
      </c>
      <c r="AK686" s="43"/>
      <c r="AL686" s="43"/>
      <c r="AM686" s="43"/>
      <c r="AN686" s="43"/>
      <c r="AO686" s="43" t="s">
        <v>82</v>
      </c>
      <c r="AP686" s="23" t="s">
        <v>181</v>
      </c>
      <c r="BF686" s="23" t="s">
        <v>10498</v>
      </c>
      <c r="BG686" s="1" t="s">
        <v>183</v>
      </c>
    </row>
    <row r="687" s="23" customFormat="true" ht="12.75" hidden="true" customHeight="false" outlineLevel="0" collapsed="false">
      <c r="A687" s="23" t="s">
        <v>3392</v>
      </c>
      <c r="B687" s="23" t="s">
        <v>3393</v>
      </c>
      <c r="C687" s="40" t="s">
        <v>177</v>
      </c>
      <c r="D687" s="23" t="s">
        <v>82</v>
      </c>
      <c r="E687" s="23" t="s">
        <v>3394</v>
      </c>
      <c r="F687" s="23" t="s">
        <v>3395</v>
      </c>
      <c r="G687" s="23" t="n">
        <v>31</v>
      </c>
      <c r="H687" s="23" t="n">
        <v>50</v>
      </c>
      <c r="I687" s="41" t="s">
        <v>180</v>
      </c>
      <c r="K687" s="23" t="n">
        <v>0</v>
      </c>
      <c r="L687" s="23" t="n">
        <v>18.08285</v>
      </c>
      <c r="M687" s="23" t="n">
        <v>25</v>
      </c>
      <c r="N687" s="23" t="n">
        <v>0</v>
      </c>
      <c r="O687" s="23" t="n">
        <f aca="false">K687+L687</f>
        <v>18.08285</v>
      </c>
      <c r="P687" s="23" t="n">
        <f aca="false">K687+L687+M687+N687</f>
        <v>43.08285</v>
      </c>
      <c r="Q687" s="23" t="n">
        <v>40.02187679</v>
      </c>
      <c r="R687" s="23" t="n">
        <v>26.47185462</v>
      </c>
      <c r="S687" s="23" t="n">
        <v>19.52330828</v>
      </c>
      <c r="T687" s="23" t="n">
        <v>24.08139282</v>
      </c>
      <c r="U687" s="23" t="n">
        <f aca="false">IF(I687="delivery",O687-SUM(Q687+R687),IF(I687="PO",P687-SUM(Q687:R687)))</f>
        <v>-48.41088141</v>
      </c>
      <c r="V687" s="43" t="n">
        <v>17.19</v>
      </c>
      <c r="W687" s="43" t="n">
        <v>17.19</v>
      </c>
      <c r="X687" s="43" t="n">
        <f aca="false">W687-V687</f>
        <v>0</v>
      </c>
      <c r="Y687" s="43"/>
      <c r="Z687" s="43"/>
      <c r="AA687" s="43" t="n">
        <v>17.19</v>
      </c>
      <c r="AB687" s="43"/>
      <c r="AC687" s="43" t="s">
        <v>10482</v>
      </c>
      <c r="AD687" s="43"/>
      <c r="AE687" s="43"/>
      <c r="AF687" s="43"/>
      <c r="AG687" s="43" t="n">
        <v>17.19</v>
      </c>
      <c r="AH687" s="43" t="s">
        <v>11456</v>
      </c>
      <c r="AI687" s="63" t="n">
        <v>50</v>
      </c>
      <c r="AJ687" s="63" t="n">
        <v>4</v>
      </c>
      <c r="AK687" s="43"/>
      <c r="AL687" s="43"/>
      <c r="AM687" s="43"/>
      <c r="AN687" s="43"/>
      <c r="AO687" s="43" t="s">
        <v>82</v>
      </c>
      <c r="AP687" s="23" t="s">
        <v>181</v>
      </c>
      <c r="BF687" s="23" t="s">
        <v>10498</v>
      </c>
      <c r="BG687" s="1" t="s">
        <v>183</v>
      </c>
    </row>
    <row r="688" s="23" customFormat="true" ht="12.75" hidden="true" customHeight="false" outlineLevel="0" collapsed="false">
      <c r="A688" s="23" t="s">
        <v>3396</v>
      </c>
      <c r="B688" s="23" t="s">
        <v>3397</v>
      </c>
      <c r="C688" s="40" t="s">
        <v>177</v>
      </c>
      <c r="D688" s="23" t="s">
        <v>82</v>
      </c>
      <c r="E688" s="23" t="s">
        <v>3398</v>
      </c>
      <c r="F688" s="23" t="s">
        <v>3399</v>
      </c>
      <c r="G688" s="23" t="n">
        <v>41</v>
      </c>
      <c r="H688" s="23" t="n">
        <v>5000</v>
      </c>
      <c r="I688" s="41" t="s">
        <v>180</v>
      </c>
      <c r="K688" s="23" t="n">
        <v>0</v>
      </c>
      <c r="L688" s="23" t="n">
        <v>1780</v>
      </c>
      <c r="M688" s="23" t="n">
        <v>0</v>
      </c>
      <c r="N688" s="23" t="n">
        <v>0</v>
      </c>
      <c r="O688" s="23" t="n">
        <f aca="false">K688+L688</f>
        <v>1780</v>
      </c>
      <c r="P688" s="23" t="n">
        <f aca="false">K688+L688+M688+N688</f>
        <v>1780</v>
      </c>
      <c r="Q688" s="23" t="n">
        <v>418</v>
      </c>
      <c r="R688" s="23" t="n">
        <v>150</v>
      </c>
      <c r="S688" s="23" t="n">
        <v>100</v>
      </c>
      <c r="T688" s="23" t="n">
        <v>0</v>
      </c>
      <c r="U688" s="23" t="n">
        <f aca="false">IF(I688="delivery",O688-SUM(Q688+R688),IF(I688="PO",P688-SUM(Q688:R688)))</f>
        <v>1212</v>
      </c>
      <c r="V688" s="43" t="n">
        <v>2.35</v>
      </c>
      <c r="W688" s="43" t="n">
        <v>2.35</v>
      </c>
      <c r="X688" s="43" t="n">
        <f aca="false">W688-V688</f>
        <v>0</v>
      </c>
      <c r="Y688" s="43"/>
      <c r="Z688" s="43"/>
      <c r="AA688" s="43" t="n">
        <v>2.745</v>
      </c>
      <c r="AB688" s="43"/>
      <c r="AC688" s="43" t="s">
        <v>10482</v>
      </c>
      <c r="AD688" s="43"/>
      <c r="AE688" s="43"/>
      <c r="AF688" s="43"/>
      <c r="AG688" s="43" t="n">
        <v>2.35</v>
      </c>
      <c r="AH688" s="43" t="s">
        <v>11457</v>
      </c>
      <c r="AI688" s="63" t="n">
        <v>5000</v>
      </c>
      <c r="AJ688" s="63" t="n">
        <v>4</v>
      </c>
      <c r="AK688" s="43"/>
      <c r="AL688" s="43"/>
      <c r="AM688" s="43"/>
      <c r="AN688" s="43"/>
      <c r="AO688" s="43" t="s">
        <v>82</v>
      </c>
      <c r="AP688" s="23" t="s">
        <v>181</v>
      </c>
      <c r="BF688" s="23" t="s">
        <v>10498</v>
      </c>
      <c r="BG688" s="1" t="s">
        <v>183</v>
      </c>
    </row>
    <row r="689" s="23" customFormat="true" ht="12.75" hidden="true" customHeight="false" outlineLevel="0" collapsed="false">
      <c r="A689" s="23" t="s">
        <v>3400</v>
      </c>
      <c r="B689" s="23" t="s">
        <v>3401</v>
      </c>
      <c r="C689" s="40" t="s">
        <v>177</v>
      </c>
      <c r="D689" s="23" t="s">
        <v>82</v>
      </c>
      <c r="E689" s="23" t="s">
        <v>3402</v>
      </c>
      <c r="F689" s="23" t="s">
        <v>3403</v>
      </c>
      <c r="G689" s="23" t="n">
        <v>31</v>
      </c>
      <c r="H689" s="23" t="n">
        <v>250</v>
      </c>
      <c r="I689" s="41" t="s">
        <v>180</v>
      </c>
      <c r="K689" s="23" t="n">
        <v>0</v>
      </c>
      <c r="L689" s="23" t="n">
        <v>87</v>
      </c>
      <c r="M689" s="23" t="n">
        <v>0</v>
      </c>
      <c r="N689" s="23" t="n">
        <v>0</v>
      </c>
      <c r="O689" s="23" t="n">
        <f aca="false">K689+L689</f>
        <v>87</v>
      </c>
      <c r="P689" s="23" t="n">
        <f aca="false">K689+L689+M689+N689</f>
        <v>87</v>
      </c>
      <c r="Q689" s="23" t="n">
        <v>102</v>
      </c>
      <c r="R689" s="23" t="n">
        <v>0</v>
      </c>
      <c r="S689" s="23" t="n">
        <v>0</v>
      </c>
      <c r="T689" s="23" t="n">
        <v>0</v>
      </c>
      <c r="U689" s="23" t="n">
        <f aca="false">IF(I689="delivery",O689-SUM(Q689+R689),IF(I689="PO",P689-SUM(Q689:R689)))</f>
        <v>-15</v>
      </c>
      <c r="V689" s="43" t="n">
        <v>6.39</v>
      </c>
      <c r="W689" s="43" t="n">
        <v>6.39</v>
      </c>
      <c r="X689" s="43" t="n">
        <f aca="false">W689-V689</f>
        <v>0</v>
      </c>
      <c r="Y689" s="43"/>
      <c r="Z689" s="43"/>
      <c r="AA689" s="43" t="n">
        <v>5.77</v>
      </c>
      <c r="AB689" s="43"/>
      <c r="AC689" s="43" t="s">
        <v>10482</v>
      </c>
      <c r="AD689" s="43"/>
      <c r="AE689" s="43"/>
      <c r="AF689" s="43"/>
      <c r="AG689" s="43" t="n">
        <v>6.39</v>
      </c>
      <c r="AH689" s="43" t="s">
        <v>11458</v>
      </c>
      <c r="AI689" s="63" t="n">
        <v>250</v>
      </c>
      <c r="AJ689" s="63" t="n">
        <v>4</v>
      </c>
      <c r="AK689" s="43"/>
      <c r="AL689" s="43"/>
      <c r="AM689" s="43"/>
      <c r="AN689" s="43"/>
      <c r="AO689" s="43" t="s">
        <v>82</v>
      </c>
      <c r="AP689" s="23" t="s">
        <v>181</v>
      </c>
      <c r="BF689" s="23" t="s">
        <v>10498</v>
      </c>
      <c r="BG689" s="1" t="s">
        <v>183</v>
      </c>
    </row>
    <row r="690" s="23" customFormat="true" ht="12.75" hidden="true" customHeight="false" outlineLevel="0" collapsed="false">
      <c r="A690" s="23" t="s">
        <v>3404</v>
      </c>
      <c r="B690" s="23" t="s">
        <v>3405</v>
      </c>
      <c r="C690" s="40" t="s">
        <v>177</v>
      </c>
      <c r="D690" s="23" t="s">
        <v>82</v>
      </c>
      <c r="E690" s="23" t="s">
        <v>3406</v>
      </c>
      <c r="F690" s="23" t="s">
        <v>3407</v>
      </c>
      <c r="G690" s="23" t="n">
        <v>31</v>
      </c>
      <c r="H690" s="23" t="n">
        <v>1</v>
      </c>
      <c r="I690" s="41" t="s">
        <v>180</v>
      </c>
      <c r="K690" s="23" t="n">
        <v>0</v>
      </c>
      <c r="L690" s="23" t="n">
        <v>55</v>
      </c>
      <c r="M690" s="23" t="n">
        <v>50</v>
      </c>
      <c r="N690" s="23" t="n">
        <v>0</v>
      </c>
      <c r="O690" s="23" t="n">
        <f aca="false">K690+L690</f>
        <v>55</v>
      </c>
      <c r="P690" s="23" t="n">
        <f aca="false">K690+L690+M690+N690</f>
        <v>105</v>
      </c>
      <c r="Q690" s="23" t="n">
        <v>102</v>
      </c>
      <c r="R690" s="23" t="n">
        <v>0</v>
      </c>
      <c r="S690" s="23" t="n">
        <v>0</v>
      </c>
      <c r="T690" s="23" t="n">
        <v>0</v>
      </c>
      <c r="U690" s="23" t="n">
        <f aca="false">IF(I690="delivery",O690-SUM(Q690+R690),IF(I690="PO",P690-SUM(Q690:R690)))</f>
        <v>-47</v>
      </c>
      <c r="V690" s="43" t="n">
        <v>1.14</v>
      </c>
      <c r="W690" s="43" t="n">
        <v>1.14</v>
      </c>
      <c r="X690" s="43" t="n">
        <f aca="false">W690-V690</f>
        <v>0</v>
      </c>
      <c r="Y690" s="43"/>
      <c r="Z690" s="43"/>
      <c r="AA690" s="43" t="n">
        <v>2.53</v>
      </c>
      <c r="AB690" s="43"/>
      <c r="AC690" s="43" t="s">
        <v>10482</v>
      </c>
      <c r="AD690" s="43"/>
      <c r="AE690" s="43"/>
      <c r="AF690" s="43"/>
      <c r="AG690" s="43" t="n">
        <v>1.14</v>
      </c>
      <c r="AH690" s="43" t="s">
        <v>11459</v>
      </c>
      <c r="AI690" s="63" t="n">
        <v>250</v>
      </c>
      <c r="AJ690" s="63" t="n">
        <v>4</v>
      </c>
      <c r="AK690" s="43"/>
      <c r="AL690" s="43"/>
      <c r="AM690" s="43"/>
      <c r="AN690" s="43"/>
      <c r="AO690" s="43" t="s">
        <v>82</v>
      </c>
      <c r="AP690" s="23" t="s">
        <v>181</v>
      </c>
      <c r="BF690" s="23" t="s">
        <v>10498</v>
      </c>
      <c r="BG690" s="1" t="s">
        <v>183</v>
      </c>
    </row>
    <row r="691" s="23" customFormat="true" ht="12.75" hidden="true" customHeight="false" outlineLevel="0" collapsed="false">
      <c r="A691" s="23" t="s">
        <v>3408</v>
      </c>
      <c r="B691" s="23" t="s">
        <v>3409</v>
      </c>
      <c r="C691" s="40" t="s">
        <v>177</v>
      </c>
      <c r="D691" s="23" t="s">
        <v>82</v>
      </c>
      <c r="E691" s="23" t="s">
        <v>3410</v>
      </c>
      <c r="F691" s="23" t="s">
        <v>3411</v>
      </c>
      <c r="G691" s="23" t="n">
        <v>31</v>
      </c>
      <c r="H691" s="23" t="n">
        <v>500</v>
      </c>
      <c r="I691" s="41" t="s">
        <v>180</v>
      </c>
      <c r="K691" s="23" t="n">
        <v>0</v>
      </c>
      <c r="L691" s="23" t="n">
        <v>320</v>
      </c>
      <c r="M691" s="23" t="n">
        <v>310</v>
      </c>
      <c r="N691" s="23" t="n">
        <v>0</v>
      </c>
      <c r="O691" s="23" t="n">
        <f aca="false">K691+L691</f>
        <v>320</v>
      </c>
      <c r="P691" s="23" t="n">
        <f aca="false">K691+L691+M691+N691</f>
        <v>630</v>
      </c>
      <c r="Q691" s="23" t="n">
        <v>307</v>
      </c>
      <c r="R691" s="23" t="n">
        <v>90</v>
      </c>
      <c r="S691" s="23" t="n">
        <v>74</v>
      </c>
      <c r="T691" s="23" t="n">
        <v>76</v>
      </c>
      <c r="U691" s="23" t="n">
        <f aca="false">IF(I691="delivery",O691-SUM(Q691+R691),IF(I691="PO",P691-SUM(Q691:R691)))</f>
        <v>-77</v>
      </c>
      <c r="V691" s="43" t="n">
        <v>5.42</v>
      </c>
      <c r="W691" s="43" t="n">
        <v>5.42</v>
      </c>
      <c r="X691" s="43" t="n">
        <f aca="false">W691-V691</f>
        <v>0</v>
      </c>
      <c r="Y691" s="43"/>
      <c r="Z691" s="43"/>
      <c r="AA691" s="43" t="n">
        <v>5.42</v>
      </c>
      <c r="AB691" s="43"/>
      <c r="AC691" s="43" t="s">
        <v>10482</v>
      </c>
      <c r="AD691" s="43"/>
      <c r="AE691" s="43"/>
      <c r="AF691" s="43"/>
      <c r="AG691" s="43" t="n">
        <v>5.42</v>
      </c>
      <c r="AH691" s="43" t="s">
        <v>11460</v>
      </c>
      <c r="AI691" s="63" t="n">
        <v>500</v>
      </c>
      <c r="AJ691" s="63" t="n">
        <v>4</v>
      </c>
      <c r="AK691" s="43"/>
      <c r="AL691" s="43"/>
      <c r="AM691" s="43"/>
      <c r="AN691" s="43"/>
      <c r="AO691" s="43" t="s">
        <v>82</v>
      </c>
      <c r="AP691" s="23" t="s">
        <v>181</v>
      </c>
      <c r="BF691" s="23" t="s">
        <v>10498</v>
      </c>
      <c r="BG691" s="1" t="s">
        <v>183</v>
      </c>
    </row>
    <row r="692" s="23" customFormat="true" ht="12.75" hidden="true" customHeight="false" outlineLevel="0" collapsed="false">
      <c r="A692" s="23" t="s">
        <v>3412</v>
      </c>
      <c r="B692" s="23" t="s">
        <v>3413</v>
      </c>
      <c r="C692" s="40" t="s">
        <v>177</v>
      </c>
      <c r="D692" s="23" t="s">
        <v>82</v>
      </c>
      <c r="E692" s="23" t="s">
        <v>3414</v>
      </c>
      <c r="F692" s="23" t="s">
        <v>3415</v>
      </c>
      <c r="G692" s="23" t="n">
        <v>31</v>
      </c>
      <c r="H692" s="23" t="n">
        <v>1000</v>
      </c>
      <c r="I692" s="41" t="s">
        <v>180</v>
      </c>
      <c r="K692" s="23" t="n">
        <v>0</v>
      </c>
      <c r="L692" s="23" t="n">
        <v>571</v>
      </c>
      <c r="M692" s="23" t="n">
        <v>312</v>
      </c>
      <c r="N692" s="23" t="n">
        <v>0</v>
      </c>
      <c r="O692" s="23" t="n">
        <f aca="false">K692+L692</f>
        <v>571</v>
      </c>
      <c r="P692" s="23" t="n">
        <f aca="false">K692+L692+M692+N692</f>
        <v>883</v>
      </c>
      <c r="Q692" s="23" t="n">
        <v>614</v>
      </c>
      <c r="R692" s="23" t="n">
        <v>180</v>
      </c>
      <c r="S692" s="23" t="n">
        <v>148</v>
      </c>
      <c r="T692" s="23" t="n">
        <v>152</v>
      </c>
      <c r="U692" s="23" t="n">
        <f aca="false">IF(I692="delivery",O692-SUM(Q692+R692),IF(I692="PO",P692-SUM(Q692:R692)))</f>
        <v>-223</v>
      </c>
      <c r="V692" s="43" t="n">
        <v>7.03</v>
      </c>
      <c r="W692" s="43" t="n">
        <v>7.03</v>
      </c>
      <c r="X692" s="43" t="n">
        <f aca="false">W692-V692</f>
        <v>0</v>
      </c>
      <c r="Y692" s="43"/>
      <c r="Z692" s="43"/>
      <c r="AA692" s="43" t="n">
        <v>6.99</v>
      </c>
      <c r="AB692" s="43"/>
      <c r="AC692" s="43" t="s">
        <v>10482</v>
      </c>
      <c r="AD692" s="43"/>
      <c r="AE692" s="43"/>
      <c r="AF692" s="43"/>
      <c r="AG692" s="43" t="n">
        <v>7.03</v>
      </c>
      <c r="AH692" s="43" t="s">
        <v>11461</v>
      </c>
      <c r="AI692" s="63" t="n">
        <v>1000</v>
      </c>
      <c r="AJ692" s="63" t="n">
        <v>4</v>
      </c>
      <c r="AK692" s="43"/>
      <c r="AL692" s="43"/>
      <c r="AM692" s="43"/>
      <c r="AN692" s="43"/>
      <c r="AO692" s="43" t="s">
        <v>82</v>
      </c>
      <c r="AP692" s="23" t="s">
        <v>181</v>
      </c>
      <c r="BF692" s="23" t="s">
        <v>10498</v>
      </c>
      <c r="BG692" s="1" t="s">
        <v>183</v>
      </c>
    </row>
    <row r="693" s="23" customFormat="true" ht="12.75" hidden="true" customHeight="false" outlineLevel="0" collapsed="false">
      <c r="A693" s="23" t="s">
        <v>3416</v>
      </c>
      <c r="B693" s="23" t="s">
        <v>3417</v>
      </c>
      <c r="C693" s="40" t="s">
        <v>177</v>
      </c>
      <c r="D693" s="23" t="s">
        <v>82</v>
      </c>
      <c r="E693" s="23" t="s">
        <v>3418</v>
      </c>
      <c r="F693" s="23" t="s">
        <v>3419</v>
      </c>
      <c r="G693" s="23" t="n">
        <v>31</v>
      </c>
      <c r="H693" s="23" t="n">
        <v>250</v>
      </c>
      <c r="I693" s="41" t="s">
        <v>180</v>
      </c>
      <c r="K693" s="23" t="n">
        <v>0</v>
      </c>
      <c r="L693" s="23" t="n">
        <v>836</v>
      </c>
      <c r="M693" s="23" t="n">
        <v>0</v>
      </c>
      <c r="N693" s="23" t="n">
        <v>0</v>
      </c>
      <c r="O693" s="23" t="n">
        <f aca="false">K693+L693</f>
        <v>836</v>
      </c>
      <c r="P693" s="23" t="n">
        <f aca="false">K693+L693+M693+N693</f>
        <v>836</v>
      </c>
      <c r="Q693" s="23" t="n">
        <v>307</v>
      </c>
      <c r="R693" s="23" t="n">
        <v>90</v>
      </c>
      <c r="S693" s="23" t="n">
        <v>74</v>
      </c>
      <c r="T693" s="23" t="n">
        <v>76</v>
      </c>
      <c r="U693" s="23" t="n">
        <f aca="false">IF(I693="delivery",O693-SUM(Q693+R693),IF(I693="PO",P693-SUM(Q693:R693)))</f>
        <v>439</v>
      </c>
      <c r="V693" s="43" t="n">
        <v>4.39</v>
      </c>
      <c r="W693" s="43" t="n">
        <v>4.39</v>
      </c>
      <c r="X693" s="43" t="n">
        <f aca="false">W693-V693</f>
        <v>0</v>
      </c>
      <c r="Y693" s="43"/>
      <c r="Z693" s="43"/>
      <c r="AA693" s="43" t="n">
        <v>4.39</v>
      </c>
      <c r="AB693" s="43"/>
      <c r="AC693" s="43" t="s">
        <v>10482</v>
      </c>
      <c r="AD693" s="43"/>
      <c r="AE693" s="43"/>
      <c r="AF693" s="43"/>
      <c r="AG693" s="43" t="n">
        <v>4.39</v>
      </c>
      <c r="AH693" s="43" t="s">
        <v>11462</v>
      </c>
      <c r="AI693" s="63" t="n">
        <v>250</v>
      </c>
      <c r="AJ693" s="63" t="n">
        <v>4</v>
      </c>
      <c r="AK693" s="43"/>
      <c r="AL693" s="43"/>
      <c r="AM693" s="43"/>
      <c r="AN693" s="43"/>
      <c r="AO693" s="43" t="s">
        <v>82</v>
      </c>
      <c r="AP693" s="23" t="s">
        <v>181</v>
      </c>
      <c r="BF693" s="23" t="s">
        <v>10498</v>
      </c>
      <c r="BG693" s="1" t="s">
        <v>183</v>
      </c>
    </row>
    <row r="694" s="23" customFormat="true" ht="12.75" hidden="true" customHeight="false" outlineLevel="0" collapsed="false">
      <c r="A694" s="23" t="s">
        <v>3420</v>
      </c>
      <c r="B694" s="23" t="s">
        <v>3421</v>
      </c>
      <c r="C694" s="40" t="s">
        <v>177</v>
      </c>
      <c r="D694" s="23" t="s">
        <v>82</v>
      </c>
      <c r="E694" s="23" t="s">
        <v>3422</v>
      </c>
      <c r="F694" s="23" t="s">
        <v>3423</v>
      </c>
      <c r="G694" s="23" t="n">
        <v>31</v>
      </c>
      <c r="H694" s="23" t="n">
        <v>3750</v>
      </c>
      <c r="I694" s="41" t="s">
        <v>180</v>
      </c>
      <c r="K694" s="23" t="n">
        <v>0</v>
      </c>
      <c r="L694" s="23" t="n">
        <v>1951</v>
      </c>
      <c r="M694" s="23" t="n">
        <v>0</v>
      </c>
      <c r="N694" s="23" t="n">
        <v>0</v>
      </c>
      <c r="O694" s="23" t="n">
        <f aca="false">K694+L694</f>
        <v>1951</v>
      </c>
      <c r="P694" s="23" t="n">
        <f aca="false">K694+L694+M694+N694</f>
        <v>1951</v>
      </c>
      <c r="Q694" s="23" t="n">
        <v>307</v>
      </c>
      <c r="R694" s="23" t="n">
        <v>90</v>
      </c>
      <c r="S694" s="23" t="n">
        <v>74</v>
      </c>
      <c r="T694" s="23" t="n">
        <v>76</v>
      </c>
      <c r="U694" s="23" t="n">
        <f aca="false">IF(I694="delivery",O694-SUM(Q694+R694),IF(I694="PO",P694-SUM(Q694:R694)))</f>
        <v>1554</v>
      </c>
      <c r="V694" s="43" t="n">
        <v>0.413</v>
      </c>
      <c r="W694" s="43" t="n">
        <v>0.413</v>
      </c>
      <c r="X694" s="43" t="n">
        <f aca="false">W694-V694</f>
        <v>0</v>
      </c>
      <c r="Y694" s="43"/>
      <c r="Z694" s="43"/>
      <c r="AA694" s="43"/>
      <c r="AB694" s="43"/>
      <c r="AC694" s="43" t="s">
        <v>10482</v>
      </c>
      <c r="AD694" s="43"/>
      <c r="AE694" s="43"/>
      <c r="AF694" s="43"/>
      <c r="AG694" s="43" t="n">
        <v>0.413</v>
      </c>
      <c r="AH694" s="43" t="s">
        <v>11463</v>
      </c>
      <c r="AI694" s="63" t="n">
        <v>3750</v>
      </c>
      <c r="AJ694" s="63" t="n">
        <v>4</v>
      </c>
      <c r="AK694" s="43"/>
      <c r="AL694" s="43"/>
      <c r="AM694" s="43"/>
      <c r="AN694" s="43"/>
      <c r="AO694" s="43" t="s">
        <v>82</v>
      </c>
      <c r="AP694" s="23" t="s">
        <v>181</v>
      </c>
      <c r="BF694" s="23" t="s">
        <v>10498</v>
      </c>
      <c r="BG694" s="1" t="s">
        <v>183</v>
      </c>
    </row>
    <row r="695" s="23" customFormat="true" ht="12.75" hidden="true" customHeight="false" outlineLevel="0" collapsed="false">
      <c r="A695" s="23" t="s">
        <v>3424</v>
      </c>
      <c r="B695" s="23" t="s">
        <v>3425</v>
      </c>
      <c r="C695" s="40" t="s">
        <v>177</v>
      </c>
      <c r="D695" s="23" t="s">
        <v>82</v>
      </c>
      <c r="E695" s="23" t="s">
        <v>3426</v>
      </c>
      <c r="F695" s="23" t="s">
        <v>3427</v>
      </c>
      <c r="G695" s="23" t="n">
        <v>31</v>
      </c>
      <c r="H695" s="23" t="n">
        <v>1000</v>
      </c>
      <c r="I695" s="41" t="s">
        <v>180</v>
      </c>
      <c r="K695" s="23" t="n">
        <v>0</v>
      </c>
      <c r="L695" s="23" t="n">
        <v>851</v>
      </c>
      <c r="M695" s="23" t="n">
        <v>0</v>
      </c>
      <c r="N695" s="23" t="n">
        <v>0</v>
      </c>
      <c r="O695" s="23" t="n">
        <f aca="false">K695+L695</f>
        <v>851</v>
      </c>
      <c r="P695" s="23" t="n">
        <f aca="false">K695+L695+M695+N695</f>
        <v>851</v>
      </c>
      <c r="Q695" s="23" t="n">
        <v>408</v>
      </c>
      <c r="R695" s="23" t="n">
        <v>0</v>
      </c>
      <c r="S695" s="23" t="n">
        <v>84</v>
      </c>
      <c r="T695" s="23" t="n">
        <v>1188</v>
      </c>
      <c r="U695" s="23" t="n">
        <f aca="false">IF(I695="delivery",O695-SUM(Q695+R695),IF(I695="PO",P695-SUM(Q695:R695)))</f>
        <v>443</v>
      </c>
      <c r="V695" s="43" t="n">
        <v>4.9</v>
      </c>
      <c r="W695" s="43" t="n">
        <v>4.9</v>
      </c>
      <c r="X695" s="43" t="n">
        <f aca="false">W695-V695</f>
        <v>0</v>
      </c>
      <c r="Y695" s="43"/>
      <c r="Z695" s="43"/>
      <c r="AA695" s="43" t="n">
        <v>4.77</v>
      </c>
      <c r="AB695" s="43"/>
      <c r="AC695" s="43" t="s">
        <v>10482</v>
      </c>
      <c r="AD695" s="43"/>
      <c r="AE695" s="43"/>
      <c r="AF695" s="43"/>
      <c r="AG695" s="43" t="n">
        <v>4.9</v>
      </c>
      <c r="AH695" s="43" t="s">
        <v>11464</v>
      </c>
      <c r="AI695" s="63" t="n">
        <v>1000</v>
      </c>
      <c r="AJ695" s="63" t="n">
        <v>4</v>
      </c>
      <c r="AK695" s="43"/>
      <c r="AL695" s="43"/>
      <c r="AM695" s="43"/>
      <c r="AN695" s="43"/>
      <c r="AO695" s="43" t="s">
        <v>82</v>
      </c>
      <c r="AP695" s="23" t="s">
        <v>181</v>
      </c>
      <c r="BF695" s="23" t="s">
        <v>10498</v>
      </c>
      <c r="BG695" s="1" t="s">
        <v>183</v>
      </c>
    </row>
    <row r="696" s="23" customFormat="true" ht="12.75" hidden="true" customHeight="false" outlineLevel="0" collapsed="false">
      <c r="A696" s="23" t="s">
        <v>3428</v>
      </c>
      <c r="B696" s="23" t="s">
        <v>3429</v>
      </c>
      <c r="C696" s="40" t="s">
        <v>177</v>
      </c>
      <c r="D696" s="23" t="s">
        <v>82</v>
      </c>
      <c r="E696" s="23" t="s">
        <v>3430</v>
      </c>
      <c r="F696" s="23" t="s">
        <v>3431</v>
      </c>
      <c r="G696" s="23" t="n">
        <v>31</v>
      </c>
      <c r="H696" s="23" t="n">
        <v>2500</v>
      </c>
      <c r="I696" s="41" t="s">
        <v>180</v>
      </c>
      <c r="K696" s="23" t="n">
        <v>0</v>
      </c>
      <c r="L696" s="23" t="n">
        <v>2264</v>
      </c>
      <c r="M696" s="23" t="n">
        <v>2500</v>
      </c>
      <c r="N696" s="23" t="n">
        <v>0</v>
      </c>
      <c r="O696" s="23" t="n">
        <f aca="false">K696+L696</f>
        <v>2264</v>
      </c>
      <c r="P696" s="23" t="n">
        <f aca="false">K696+L696+M696+N696</f>
        <v>4764</v>
      </c>
      <c r="Q696" s="23" t="n">
        <v>2881.97118</v>
      </c>
      <c r="R696" s="23" t="n">
        <v>1749.9825</v>
      </c>
      <c r="S696" s="23" t="n">
        <v>1849.9815</v>
      </c>
      <c r="T696" s="23" t="n">
        <v>2419.9758</v>
      </c>
      <c r="U696" s="23" t="n">
        <f aca="false">IF(I696="delivery",O696-SUM(Q696+R696),IF(I696="PO",P696-SUM(Q696:R696)))</f>
        <v>-2367.95368</v>
      </c>
      <c r="V696" s="43" t="n">
        <v>0.514</v>
      </c>
      <c r="W696" s="43" t="n">
        <v>0.36</v>
      </c>
      <c r="X696" s="43" t="n">
        <f aca="false">W696-V696</f>
        <v>-0.154</v>
      </c>
      <c r="Y696" s="43"/>
      <c r="Z696" s="43"/>
      <c r="AA696" s="43" t="n">
        <v>0.514</v>
      </c>
      <c r="AB696" s="43"/>
      <c r="AC696" s="43" t="s">
        <v>10482</v>
      </c>
      <c r="AD696" s="43"/>
      <c r="AE696" s="43"/>
      <c r="AF696" s="43"/>
      <c r="AG696" s="43" t="n">
        <v>0.36</v>
      </c>
      <c r="AH696" s="43" t="s">
        <v>11465</v>
      </c>
      <c r="AI696" s="63" t="n">
        <v>5000</v>
      </c>
      <c r="AJ696" s="63" t="n">
        <v>4</v>
      </c>
      <c r="AK696" s="43"/>
      <c r="AL696" s="43"/>
      <c r="AM696" s="43" t="s">
        <v>11466</v>
      </c>
      <c r="AN696" s="43"/>
      <c r="AO696" s="43" t="s">
        <v>82</v>
      </c>
      <c r="AP696" s="23" t="s">
        <v>181</v>
      </c>
      <c r="BF696" s="23" t="s">
        <v>10498</v>
      </c>
      <c r="BG696" s="1" t="s">
        <v>183</v>
      </c>
    </row>
    <row r="697" s="23" customFormat="true" ht="12.75" hidden="true" customHeight="false" outlineLevel="0" collapsed="false">
      <c r="A697" s="23" t="s">
        <v>3432</v>
      </c>
      <c r="B697" s="23" t="s">
        <v>3433</v>
      </c>
      <c r="C697" s="40" t="s">
        <v>177</v>
      </c>
      <c r="D697" s="23" t="s">
        <v>82</v>
      </c>
      <c r="E697" s="23" t="s">
        <v>3434</v>
      </c>
      <c r="F697" s="23" t="s">
        <v>3435</v>
      </c>
      <c r="G697" s="23" t="n">
        <v>31</v>
      </c>
      <c r="H697" s="23" t="n">
        <v>2000</v>
      </c>
      <c r="I697" s="41" t="s">
        <v>180</v>
      </c>
      <c r="K697" s="23" t="n">
        <v>0</v>
      </c>
      <c r="L697" s="23" t="n">
        <v>76</v>
      </c>
      <c r="M697" s="23" t="n">
        <v>0</v>
      </c>
      <c r="N697" s="23" t="n">
        <v>0</v>
      </c>
      <c r="O697" s="23" t="n">
        <f aca="false">K697+L697</f>
        <v>76</v>
      </c>
      <c r="P697" s="23" t="n">
        <f aca="false">K697+L697+M697+N697</f>
        <v>76</v>
      </c>
      <c r="Q697" s="23" t="n">
        <v>31.673</v>
      </c>
      <c r="R697" s="23" t="n">
        <v>0</v>
      </c>
      <c r="S697" s="23" t="n">
        <v>0</v>
      </c>
      <c r="T697" s="23" t="n">
        <v>0</v>
      </c>
      <c r="U697" s="23" t="n">
        <f aca="false">IF(I697="delivery",O697-SUM(Q697+R697),IF(I697="PO",P697-SUM(Q697:R697)))</f>
        <v>44.327</v>
      </c>
      <c r="V697" s="43" t="n">
        <v>7.49</v>
      </c>
      <c r="W697" s="43" t="n">
        <v>11</v>
      </c>
      <c r="X697" s="43" t="n">
        <f aca="false">W697-V697</f>
        <v>3.51</v>
      </c>
      <c r="Y697" s="43"/>
      <c r="Z697" s="43"/>
      <c r="AA697" s="43" t="n">
        <v>7.26</v>
      </c>
      <c r="AB697" s="43"/>
      <c r="AC697" s="43" t="s">
        <v>10482</v>
      </c>
      <c r="AD697" s="43"/>
      <c r="AE697" s="43"/>
      <c r="AF697" s="43"/>
      <c r="AG697" s="43" t="n">
        <v>11</v>
      </c>
      <c r="AH697" s="43" t="s">
        <v>11467</v>
      </c>
      <c r="AI697" s="63" t="s">
        <v>11468</v>
      </c>
      <c r="AJ697" s="63" t="s">
        <v>11084</v>
      </c>
      <c r="AK697" s="43"/>
      <c r="AL697" s="43"/>
      <c r="AM697" s="43"/>
      <c r="AN697" s="43"/>
      <c r="AO697" s="43" t="s">
        <v>82</v>
      </c>
      <c r="AP697" s="23" t="s">
        <v>181</v>
      </c>
      <c r="BF697" s="23" t="s">
        <v>10498</v>
      </c>
      <c r="BG697" s="1" t="s">
        <v>183</v>
      </c>
    </row>
    <row r="698" s="23" customFormat="true" ht="12.75" hidden="true" customHeight="false" outlineLevel="0" collapsed="false">
      <c r="A698" s="23" t="s">
        <v>3436</v>
      </c>
      <c r="B698" s="23" t="s">
        <v>3437</v>
      </c>
      <c r="C698" s="40" t="s">
        <v>177</v>
      </c>
      <c r="D698" s="23" t="s">
        <v>82</v>
      </c>
      <c r="E698" s="23" t="s">
        <v>3438</v>
      </c>
      <c r="F698" s="23" t="s">
        <v>3439</v>
      </c>
      <c r="G698" s="23" t="n">
        <v>31</v>
      </c>
      <c r="H698" s="23" t="n">
        <v>2500</v>
      </c>
      <c r="I698" s="41" t="s">
        <v>180</v>
      </c>
      <c r="K698" s="23" t="n">
        <v>0</v>
      </c>
      <c r="L698" s="23" t="n">
        <v>314</v>
      </c>
      <c r="M698" s="23" t="n">
        <v>0</v>
      </c>
      <c r="N698" s="23" t="n">
        <v>0</v>
      </c>
      <c r="O698" s="23" t="n">
        <f aca="false">K698+L698</f>
        <v>314</v>
      </c>
      <c r="P698" s="23" t="n">
        <f aca="false">K698+L698+M698+N698</f>
        <v>314</v>
      </c>
      <c r="Q698" s="23" t="n">
        <v>190.038</v>
      </c>
      <c r="R698" s="23" t="n">
        <v>0</v>
      </c>
      <c r="S698" s="23" t="n">
        <v>0</v>
      </c>
      <c r="T698" s="23" t="n">
        <v>0</v>
      </c>
      <c r="U698" s="23" t="n">
        <f aca="false">IF(I698="delivery",O698-SUM(Q698+R698),IF(I698="PO",P698-SUM(Q698:R698)))</f>
        <v>123.962</v>
      </c>
      <c r="V698" s="43" t="n">
        <v>3.75</v>
      </c>
      <c r="W698" s="43" t="n">
        <v>3.75</v>
      </c>
      <c r="X698" s="43" t="n">
        <f aca="false">W698-V698</f>
        <v>0</v>
      </c>
      <c r="Y698" s="43"/>
      <c r="Z698" s="43"/>
      <c r="AA698" s="43" t="n">
        <v>3.2</v>
      </c>
      <c r="AB698" s="43"/>
      <c r="AC698" s="43" t="s">
        <v>10482</v>
      </c>
      <c r="AD698" s="43"/>
      <c r="AE698" s="43"/>
      <c r="AF698" s="43"/>
      <c r="AG698" s="43" t="n">
        <v>3.75</v>
      </c>
      <c r="AH698" s="43" t="s">
        <v>11469</v>
      </c>
      <c r="AI698" s="63" t="s">
        <v>11470</v>
      </c>
      <c r="AJ698" s="64" t="s">
        <v>11132</v>
      </c>
      <c r="AK698" s="43"/>
      <c r="AL698" s="43"/>
      <c r="AM698" s="43"/>
      <c r="AN698" s="43"/>
      <c r="AO698" s="43" t="s">
        <v>82</v>
      </c>
      <c r="AP698" s="23" t="s">
        <v>181</v>
      </c>
      <c r="BF698" s="23" t="s">
        <v>10498</v>
      </c>
      <c r="BG698" s="1" t="s">
        <v>183</v>
      </c>
    </row>
    <row r="699" s="23" customFormat="true" ht="12.75" hidden="true" customHeight="false" outlineLevel="0" collapsed="false">
      <c r="A699" s="23" t="s">
        <v>3440</v>
      </c>
      <c r="B699" s="23" t="s">
        <v>3441</v>
      </c>
      <c r="C699" s="40" t="s">
        <v>177</v>
      </c>
      <c r="D699" s="23" t="s">
        <v>82</v>
      </c>
      <c r="E699" s="23" t="s">
        <v>3442</v>
      </c>
      <c r="F699" s="23" t="s">
        <v>3443</v>
      </c>
      <c r="G699" s="23" t="n">
        <v>31</v>
      </c>
      <c r="H699" s="23" t="n">
        <v>2000</v>
      </c>
      <c r="I699" s="41" t="s">
        <v>180</v>
      </c>
      <c r="K699" s="23" t="n">
        <v>0</v>
      </c>
      <c r="L699" s="23" t="n">
        <v>182</v>
      </c>
      <c r="M699" s="23" t="n">
        <v>0</v>
      </c>
      <c r="N699" s="23" t="n">
        <v>0</v>
      </c>
      <c r="O699" s="23" t="n">
        <f aca="false">K699+L699</f>
        <v>182</v>
      </c>
      <c r="P699" s="23" t="n">
        <f aca="false">K699+L699+M699+N699</f>
        <v>182</v>
      </c>
      <c r="Q699" s="23" t="n">
        <v>31.673</v>
      </c>
      <c r="R699" s="23" t="n">
        <v>0</v>
      </c>
      <c r="S699" s="23" t="n">
        <v>0</v>
      </c>
      <c r="T699" s="23" t="n">
        <v>0</v>
      </c>
      <c r="U699" s="23" t="n">
        <f aca="false">IF(I699="delivery",O699-SUM(Q699+R699),IF(I699="PO",P699-SUM(Q699:R699)))</f>
        <v>150.327</v>
      </c>
      <c r="V699" s="43" t="n">
        <v>7</v>
      </c>
      <c r="W699" s="43" t="n">
        <v>11.73</v>
      </c>
      <c r="X699" s="43" t="n">
        <f aca="false">W699-V699</f>
        <v>4.73</v>
      </c>
      <c r="Y699" s="43"/>
      <c r="Z699" s="43"/>
      <c r="AA699" s="43"/>
      <c r="AB699" s="43"/>
      <c r="AC699" s="43" t="s">
        <v>10482</v>
      </c>
      <c r="AD699" s="43"/>
      <c r="AE699" s="43"/>
      <c r="AF699" s="43"/>
      <c r="AG699" s="43" t="n">
        <v>11.73</v>
      </c>
      <c r="AH699" s="43" t="s">
        <v>11471</v>
      </c>
      <c r="AI699" s="63" t="s">
        <v>11468</v>
      </c>
      <c r="AJ699" s="64" t="s">
        <v>11132</v>
      </c>
      <c r="AK699" s="43"/>
      <c r="AL699" s="43"/>
      <c r="AM699" s="43"/>
      <c r="AN699" s="43"/>
      <c r="AO699" s="43" t="s">
        <v>82</v>
      </c>
      <c r="AP699" s="23" t="s">
        <v>181</v>
      </c>
      <c r="BF699" s="23" t="s">
        <v>10498</v>
      </c>
      <c r="BG699" s="1" t="s">
        <v>183</v>
      </c>
    </row>
    <row r="700" s="23" customFormat="true" ht="12.75" hidden="true" customHeight="false" outlineLevel="0" collapsed="false">
      <c r="A700" s="23" t="s">
        <v>3444</v>
      </c>
      <c r="B700" s="23" t="s">
        <v>3445</v>
      </c>
      <c r="C700" s="40" t="s">
        <v>177</v>
      </c>
      <c r="D700" s="23" t="s">
        <v>82</v>
      </c>
      <c r="E700" s="23" t="s">
        <v>3446</v>
      </c>
      <c r="F700" s="23" t="s">
        <v>3447</v>
      </c>
      <c r="G700" s="23" t="n">
        <v>31</v>
      </c>
      <c r="H700" s="23" t="n">
        <v>25</v>
      </c>
      <c r="I700" s="41" t="s">
        <v>180</v>
      </c>
      <c r="K700" s="23" t="n">
        <v>0</v>
      </c>
      <c r="L700" s="23" t="n">
        <v>25</v>
      </c>
      <c r="M700" s="23" t="n">
        <v>225</v>
      </c>
      <c r="N700" s="23" t="n">
        <v>0</v>
      </c>
      <c r="O700" s="23" t="n">
        <f aca="false">K700+L700</f>
        <v>25</v>
      </c>
      <c r="P700" s="23" t="n">
        <f aca="false">K700+L700+M700+N700</f>
        <v>250</v>
      </c>
      <c r="Q700" s="23" t="n">
        <v>140.3614</v>
      </c>
      <c r="R700" s="23" t="n">
        <v>478.0956</v>
      </c>
      <c r="S700" s="23" t="n">
        <v>434.0868</v>
      </c>
      <c r="T700" s="23" t="n">
        <v>371.0742</v>
      </c>
      <c r="U700" s="23" t="n">
        <f aca="false">IF(I700="delivery",O700-SUM(Q700+R700),IF(I700="PO",P700-SUM(Q700:R700)))</f>
        <v>-593.457</v>
      </c>
      <c r="V700" s="43" t="n">
        <v>17.93</v>
      </c>
      <c r="W700" s="43" t="n">
        <v>17.93</v>
      </c>
      <c r="X700" s="43" t="n">
        <f aca="false">W700-V700</f>
        <v>0</v>
      </c>
      <c r="Y700" s="43"/>
      <c r="Z700" s="43"/>
      <c r="AA700" s="43"/>
      <c r="AB700" s="43"/>
      <c r="AC700" s="43" t="s">
        <v>10482</v>
      </c>
      <c r="AD700" s="43"/>
      <c r="AE700" s="43"/>
      <c r="AF700" s="43"/>
      <c r="AG700" s="43" t="n">
        <v>17.93</v>
      </c>
      <c r="AH700" s="43" t="s">
        <v>11472</v>
      </c>
      <c r="AI700" s="63" t="n">
        <v>25</v>
      </c>
      <c r="AJ700" s="63" t="n">
        <v>4</v>
      </c>
      <c r="AK700" s="43"/>
      <c r="AL700" s="43"/>
      <c r="AM700" s="43"/>
      <c r="AN700" s="43"/>
      <c r="AO700" s="43" t="s">
        <v>82</v>
      </c>
      <c r="AP700" s="23" t="s">
        <v>181</v>
      </c>
      <c r="BF700" s="23" t="s">
        <v>10498</v>
      </c>
      <c r="BG700" s="1" t="s">
        <v>183</v>
      </c>
    </row>
    <row r="701" s="23" customFormat="true" ht="12.75" hidden="true" customHeight="false" outlineLevel="0" collapsed="false">
      <c r="A701" s="23" t="s">
        <v>3448</v>
      </c>
      <c r="B701" s="23" t="s">
        <v>3449</v>
      </c>
      <c r="C701" s="40" t="s">
        <v>177</v>
      </c>
      <c r="D701" s="23" t="s">
        <v>82</v>
      </c>
      <c r="E701" s="23" t="s">
        <v>3450</v>
      </c>
      <c r="F701" s="23" t="s">
        <v>3451</v>
      </c>
      <c r="G701" s="23" t="n">
        <v>31</v>
      </c>
      <c r="H701" s="23" t="n">
        <v>500</v>
      </c>
      <c r="I701" s="41" t="s">
        <v>180</v>
      </c>
      <c r="K701" s="23" t="n">
        <v>0</v>
      </c>
      <c r="L701" s="23" t="n">
        <v>2046</v>
      </c>
      <c r="M701" s="23" t="n">
        <v>0</v>
      </c>
      <c r="N701" s="23" t="n">
        <v>0</v>
      </c>
      <c r="O701" s="23" t="n">
        <f aca="false">K701+L701</f>
        <v>2046</v>
      </c>
      <c r="P701" s="23" t="n">
        <f aca="false">K701+L701+M701+N701</f>
        <v>2046</v>
      </c>
      <c r="Q701" s="23" t="n">
        <v>520</v>
      </c>
      <c r="R701" s="23" t="n">
        <v>5744</v>
      </c>
      <c r="S701" s="23" t="n">
        <v>3956</v>
      </c>
      <c r="T701" s="23" t="n">
        <v>3968</v>
      </c>
      <c r="U701" s="23" t="n">
        <f aca="false">IF(I701="delivery",O701-SUM(Q701+R701),IF(I701="PO",P701-SUM(Q701:R701)))</f>
        <v>-4218</v>
      </c>
      <c r="V701" s="43" t="n">
        <v>3.17</v>
      </c>
      <c r="W701" s="43" t="n">
        <v>3.17</v>
      </c>
      <c r="X701" s="43" t="n">
        <f aca="false">W701-V701</f>
        <v>0</v>
      </c>
      <c r="Y701" s="43"/>
      <c r="Z701" s="43"/>
      <c r="AA701" s="43"/>
      <c r="AB701" s="43"/>
      <c r="AC701" s="43" t="s">
        <v>10482</v>
      </c>
      <c r="AD701" s="43"/>
      <c r="AE701" s="43"/>
      <c r="AF701" s="43"/>
      <c r="AG701" s="43" t="n">
        <v>3.17</v>
      </c>
      <c r="AH701" s="43" t="s">
        <v>11473</v>
      </c>
      <c r="AI701" s="63" t="s">
        <v>11474</v>
      </c>
      <c r="AJ701" s="64" t="s">
        <v>11132</v>
      </c>
      <c r="AK701" s="43"/>
      <c r="AL701" s="43"/>
      <c r="AM701" s="43"/>
      <c r="AN701" s="43"/>
      <c r="AO701" s="43" t="s">
        <v>82</v>
      </c>
      <c r="AP701" s="23" t="s">
        <v>181</v>
      </c>
      <c r="BF701" s="23" t="s">
        <v>10498</v>
      </c>
      <c r="BG701" s="1" t="s">
        <v>183</v>
      </c>
    </row>
    <row r="702" s="23" customFormat="true" ht="12.75" hidden="true" customHeight="false" outlineLevel="0" collapsed="false">
      <c r="A702" s="23" t="s">
        <v>3452</v>
      </c>
      <c r="B702" s="23" t="s">
        <v>3453</v>
      </c>
      <c r="C702" s="40" t="s">
        <v>177</v>
      </c>
      <c r="D702" s="23" t="s">
        <v>82</v>
      </c>
      <c r="E702" s="23" t="s">
        <v>3454</v>
      </c>
      <c r="F702" s="23" t="s">
        <v>3455</v>
      </c>
      <c r="G702" s="23" t="n">
        <v>51</v>
      </c>
      <c r="H702" s="23" t="n">
        <v>5000</v>
      </c>
      <c r="I702" s="41" t="s">
        <v>180</v>
      </c>
      <c r="K702" s="23" t="n">
        <v>0</v>
      </c>
      <c r="L702" s="23" t="n">
        <v>1667</v>
      </c>
      <c r="M702" s="23" t="n">
        <v>2500</v>
      </c>
      <c r="N702" s="23" t="n">
        <v>0</v>
      </c>
      <c r="O702" s="23" t="n">
        <f aca="false">K702+L702</f>
        <v>1667</v>
      </c>
      <c r="P702" s="23" t="n">
        <f aca="false">K702+L702+M702+N702</f>
        <v>4167</v>
      </c>
      <c r="Q702" s="23" t="n">
        <v>249</v>
      </c>
      <c r="R702" s="23" t="n">
        <v>150</v>
      </c>
      <c r="S702" s="23" t="n">
        <v>100</v>
      </c>
      <c r="T702" s="23" t="n">
        <v>0</v>
      </c>
      <c r="U702" s="23" t="n">
        <f aca="false">IF(I702="delivery",O702-SUM(Q702+R702),IF(I702="PO",P702-SUM(Q702:R702)))</f>
        <v>1268</v>
      </c>
      <c r="V702" s="43" t="n">
        <v>2.35</v>
      </c>
      <c r="W702" s="43" t="n">
        <v>2.35</v>
      </c>
      <c r="X702" s="43" t="n">
        <f aca="false">W702-V702</f>
        <v>0</v>
      </c>
      <c r="Y702" s="43"/>
      <c r="Z702" s="43"/>
      <c r="AA702" s="43"/>
      <c r="AB702" s="43"/>
      <c r="AC702" s="43" t="s">
        <v>10482</v>
      </c>
      <c r="AD702" s="43"/>
      <c r="AE702" s="43"/>
      <c r="AF702" s="43"/>
      <c r="AG702" s="43" t="n">
        <v>2.35</v>
      </c>
      <c r="AH702" s="43" t="s">
        <v>11457</v>
      </c>
      <c r="AI702" s="63" t="n">
        <v>5000</v>
      </c>
      <c r="AJ702" s="63" t="n">
        <v>4</v>
      </c>
      <c r="AK702" s="43"/>
      <c r="AL702" s="43"/>
      <c r="AM702" s="43"/>
      <c r="AN702" s="43"/>
      <c r="AO702" s="43" t="s">
        <v>82</v>
      </c>
      <c r="AP702" s="23" t="s">
        <v>181</v>
      </c>
      <c r="BF702" s="23" t="s">
        <v>10498</v>
      </c>
      <c r="BG702" s="1" t="s">
        <v>183</v>
      </c>
    </row>
    <row r="703" s="23" customFormat="true" ht="12.75" hidden="true" customHeight="false" outlineLevel="0" collapsed="false">
      <c r="A703" s="23" t="s">
        <v>3456</v>
      </c>
      <c r="B703" s="23" t="s">
        <v>3457</v>
      </c>
      <c r="C703" s="40" t="s">
        <v>177</v>
      </c>
      <c r="D703" s="23" t="s">
        <v>82</v>
      </c>
      <c r="E703" s="23" t="s">
        <v>3458</v>
      </c>
      <c r="F703" s="23" t="s">
        <v>3459</v>
      </c>
      <c r="G703" s="23" t="n">
        <v>31</v>
      </c>
      <c r="H703" s="23" t="n">
        <v>500</v>
      </c>
      <c r="I703" s="41" t="s">
        <v>180</v>
      </c>
      <c r="K703" s="23" t="n">
        <v>0</v>
      </c>
      <c r="L703" s="23" t="n">
        <v>25.85</v>
      </c>
      <c r="M703" s="23" t="n">
        <v>225</v>
      </c>
      <c r="N703" s="23" t="n">
        <v>100</v>
      </c>
      <c r="O703" s="23" t="n">
        <f aca="false">K703+L703</f>
        <v>25.85</v>
      </c>
      <c r="P703" s="23" t="n">
        <f aca="false">K703+L703+M703+N703</f>
        <v>350.85</v>
      </c>
      <c r="Q703" s="23" t="n">
        <v>395.4</v>
      </c>
      <c r="R703" s="23" t="n">
        <v>355.362</v>
      </c>
      <c r="S703" s="23" t="n">
        <v>292.014</v>
      </c>
      <c r="T703" s="23" t="n">
        <v>278.142</v>
      </c>
      <c r="U703" s="23" t="n">
        <f aca="false">IF(I703="delivery",O703-SUM(Q703+R703),IF(I703="PO",P703-SUM(Q703:R703)))</f>
        <v>-724.912</v>
      </c>
      <c r="V703" s="43" t="n">
        <v>21.2</v>
      </c>
      <c r="W703" s="43" t="n">
        <v>21.2</v>
      </c>
      <c r="X703" s="43" t="n">
        <f aca="false">W703-V703</f>
        <v>0</v>
      </c>
      <c r="Y703" s="43"/>
      <c r="Z703" s="43"/>
      <c r="AA703" s="43" t="n">
        <v>21.29</v>
      </c>
      <c r="AB703" s="43"/>
      <c r="AC703" s="43" t="s">
        <v>10482</v>
      </c>
      <c r="AD703" s="43"/>
      <c r="AE703" s="43"/>
      <c r="AF703" s="43"/>
      <c r="AG703" s="43" t="n">
        <v>21.2</v>
      </c>
      <c r="AH703" s="43" t="s">
        <v>11475</v>
      </c>
      <c r="AI703" s="63" t="s">
        <v>11476</v>
      </c>
      <c r="AJ703" s="64" t="s">
        <v>11132</v>
      </c>
      <c r="AK703" s="43"/>
      <c r="AL703" s="43"/>
      <c r="AM703" s="43"/>
      <c r="AN703" s="43"/>
      <c r="AO703" s="43" t="s">
        <v>82</v>
      </c>
      <c r="AP703" s="23" t="s">
        <v>181</v>
      </c>
      <c r="BF703" s="23" t="s">
        <v>10498</v>
      </c>
      <c r="BG703" s="1" t="s">
        <v>183</v>
      </c>
    </row>
    <row r="704" s="23" customFormat="true" ht="12.75" hidden="true" customHeight="false" outlineLevel="0" collapsed="false">
      <c r="A704" s="23" t="s">
        <v>3460</v>
      </c>
      <c r="B704" s="23" t="s">
        <v>3461</v>
      </c>
      <c r="C704" s="40" t="s">
        <v>177</v>
      </c>
      <c r="D704" s="23" t="s">
        <v>82</v>
      </c>
      <c r="E704" s="23" t="s">
        <v>3462</v>
      </c>
      <c r="F704" s="23" t="s">
        <v>3463</v>
      </c>
      <c r="G704" s="23" t="n">
        <v>31</v>
      </c>
      <c r="H704" s="23" t="n">
        <v>500</v>
      </c>
      <c r="I704" s="41" t="s">
        <v>180</v>
      </c>
      <c r="K704" s="23" t="n">
        <v>0</v>
      </c>
      <c r="L704" s="23" t="n">
        <v>884.35</v>
      </c>
      <c r="M704" s="23" t="n">
        <v>0</v>
      </c>
      <c r="N704" s="23" t="n">
        <v>0</v>
      </c>
      <c r="O704" s="23" t="n">
        <f aca="false">K704+L704</f>
        <v>884.35</v>
      </c>
      <c r="P704" s="23" t="n">
        <f aca="false">K704+L704+M704+N704</f>
        <v>884.35</v>
      </c>
      <c r="Q704" s="23" t="n">
        <v>847.3</v>
      </c>
      <c r="R704" s="23" t="n">
        <v>355.362</v>
      </c>
      <c r="S704" s="23" t="n">
        <v>292.014</v>
      </c>
      <c r="T704" s="23" t="n">
        <v>278.142</v>
      </c>
      <c r="U704" s="23" t="n">
        <f aca="false">IF(I704="delivery",O704-SUM(Q704+R704),IF(I704="PO",P704-SUM(Q704:R704)))</f>
        <v>-318.312</v>
      </c>
      <c r="V704" s="43" t="n">
        <v>12.94</v>
      </c>
      <c r="W704" s="43" t="n">
        <v>14.06</v>
      </c>
      <c r="X704" s="43" t="n">
        <f aca="false">W704-V704</f>
        <v>1.12</v>
      </c>
      <c r="Y704" s="43"/>
      <c r="Z704" s="43"/>
      <c r="AA704" s="43" t="n">
        <v>13.78</v>
      </c>
      <c r="AB704" s="43"/>
      <c r="AC704" s="43" t="s">
        <v>10482</v>
      </c>
      <c r="AD704" s="43"/>
      <c r="AE704" s="43"/>
      <c r="AF704" s="43"/>
      <c r="AG704" s="43" t="n">
        <v>14.06</v>
      </c>
      <c r="AH704" s="43" t="s">
        <v>11477</v>
      </c>
      <c r="AI704" s="63" t="n">
        <v>250</v>
      </c>
      <c r="AJ704" s="64" t="s">
        <v>11132</v>
      </c>
      <c r="AK704" s="43"/>
      <c r="AL704" s="43"/>
      <c r="AM704" s="43"/>
      <c r="AN704" s="43"/>
      <c r="AO704" s="43" t="s">
        <v>82</v>
      </c>
      <c r="AP704" s="23" t="s">
        <v>181</v>
      </c>
      <c r="BF704" s="23" t="s">
        <v>10498</v>
      </c>
      <c r="BG704" s="1" t="s">
        <v>183</v>
      </c>
    </row>
    <row r="705" s="23" customFormat="true" ht="12.75" hidden="true" customHeight="false" outlineLevel="0" collapsed="false">
      <c r="A705" s="23" t="s">
        <v>3464</v>
      </c>
      <c r="B705" s="23" t="s">
        <v>3465</v>
      </c>
      <c r="C705" s="40" t="s">
        <v>177</v>
      </c>
      <c r="D705" s="23" t="s">
        <v>82</v>
      </c>
      <c r="E705" s="23" t="s">
        <v>3466</v>
      </c>
      <c r="F705" s="23" t="s">
        <v>3467</v>
      </c>
      <c r="G705" s="23" t="n">
        <v>31</v>
      </c>
      <c r="H705" s="23" t="n">
        <v>5000</v>
      </c>
      <c r="I705" s="41" t="s">
        <v>180</v>
      </c>
      <c r="K705" s="23" t="n">
        <v>0</v>
      </c>
      <c r="L705" s="23" t="n">
        <v>4674</v>
      </c>
      <c r="M705" s="23" t="n">
        <v>6000</v>
      </c>
      <c r="N705" s="23" t="n">
        <v>0</v>
      </c>
      <c r="O705" s="23" t="n">
        <f aca="false">K705+L705</f>
        <v>4674</v>
      </c>
      <c r="P705" s="23" t="n">
        <f aca="false">K705+L705+M705+N705</f>
        <v>10674</v>
      </c>
      <c r="Q705" s="23" t="n">
        <v>8943</v>
      </c>
      <c r="R705" s="23" t="n">
        <v>6631</v>
      </c>
      <c r="S705" s="23" t="n">
        <v>4614</v>
      </c>
      <c r="T705" s="23" t="n">
        <v>4664</v>
      </c>
      <c r="U705" s="23" t="n">
        <f aca="false">IF(I705="delivery",O705-SUM(Q705+R705),IF(I705="PO",P705-SUM(Q705:R705)))</f>
        <v>-10900</v>
      </c>
      <c r="V705" s="43" t="n">
        <v>1.58</v>
      </c>
      <c r="W705" s="43" t="n">
        <v>1.58</v>
      </c>
      <c r="X705" s="43" t="n">
        <f aca="false">W705-V705</f>
        <v>0</v>
      </c>
      <c r="Y705" s="43"/>
      <c r="Z705" s="43"/>
      <c r="AA705" s="43" t="n">
        <v>1.79667</v>
      </c>
      <c r="AB705" s="43"/>
      <c r="AC705" s="43" t="s">
        <v>10482</v>
      </c>
      <c r="AD705" s="43"/>
      <c r="AE705" s="43"/>
      <c r="AF705" s="43"/>
      <c r="AG705" s="43" t="n">
        <v>1.58</v>
      </c>
      <c r="AH705" s="43" t="s">
        <v>11478</v>
      </c>
      <c r="AI705" s="63" t="s">
        <v>11479</v>
      </c>
      <c r="AJ705" s="64" t="s">
        <v>11132</v>
      </c>
      <c r="AK705" s="43"/>
      <c r="AL705" s="43"/>
      <c r="AM705" s="43"/>
      <c r="AN705" s="43"/>
      <c r="AO705" s="43" t="s">
        <v>82</v>
      </c>
      <c r="AP705" s="23" t="s">
        <v>181</v>
      </c>
      <c r="BF705" s="23" t="s">
        <v>10498</v>
      </c>
      <c r="BG705" s="1" t="s">
        <v>183</v>
      </c>
    </row>
    <row r="706" s="23" customFormat="true" ht="12.75" hidden="true" customHeight="false" outlineLevel="0" collapsed="false">
      <c r="A706" s="23" t="s">
        <v>3468</v>
      </c>
      <c r="B706" s="23" t="s">
        <v>3469</v>
      </c>
      <c r="C706" s="40" t="s">
        <v>177</v>
      </c>
      <c r="D706" s="23" t="s">
        <v>82</v>
      </c>
      <c r="E706" s="23" t="s">
        <v>3470</v>
      </c>
      <c r="F706" s="23" t="s">
        <v>3471</v>
      </c>
      <c r="G706" s="23" t="n">
        <v>31</v>
      </c>
      <c r="H706" s="23" t="n">
        <v>500</v>
      </c>
      <c r="I706" s="41" t="s">
        <v>180</v>
      </c>
      <c r="K706" s="23" t="n">
        <v>0</v>
      </c>
      <c r="L706" s="23" t="n">
        <v>494</v>
      </c>
      <c r="M706" s="23" t="n">
        <v>4000</v>
      </c>
      <c r="N706" s="23" t="n">
        <v>0</v>
      </c>
      <c r="O706" s="23" t="n">
        <f aca="false">K706+L706</f>
        <v>494</v>
      </c>
      <c r="P706" s="23" t="n">
        <f aca="false">K706+L706+M706+N706</f>
        <v>4494</v>
      </c>
      <c r="Q706" s="23" t="n">
        <v>24</v>
      </c>
      <c r="R706" s="23" t="n">
        <v>0</v>
      </c>
      <c r="S706" s="23" t="n">
        <v>0</v>
      </c>
      <c r="T706" s="23" t="n">
        <v>0</v>
      </c>
      <c r="U706" s="23" t="n">
        <f aca="false">IF(I706="delivery",O706-SUM(Q706+R706),IF(I706="PO",P706-SUM(Q706:R706)))</f>
        <v>470</v>
      </c>
      <c r="V706" s="43" t="n">
        <v>1.46</v>
      </c>
      <c r="W706" s="43" t="n">
        <v>1.46</v>
      </c>
      <c r="X706" s="43" t="n">
        <f aca="false">W706-V706</f>
        <v>0</v>
      </c>
      <c r="Y706" s="43"/>
      <c r="Z706" s="43"/>
      <c r="AA706" s="43"/>
      <c r="AB706" s="43"/>
      <c r="AC706" s="43" t="s">
        <v>10482</v>
      </c>
      <c r="AD706" s="43"/>
      <c r="AE706" s="43"/>
      <c r="AF706" s="43"/>
      <c r="AG706" s="43" t="n">
        <v>1.46</v>
      </c>
      <c r="AH706" s="43" t="s">
        <v>11480</v>
      </c>
      <c r="AI706" s="63" t="s">
        <v>10703</v>
      </c>
      <c r="AJ706" s="64" t="s">
        <v>11132</v>
      </c>
      <c r="AK706" s="43"/>
      <c r="AL706" s="43"/>
      <c r="AM706" s="43"/>
      <c r="AN706" s="43"/>
      <c r="AO706" s="43" t="s">
        <v>82</v>
      </c>
      <c r="AP706" s="23" t="s">
        <v>181</v>
      </c>
      <c r="BF706" s="23" t="s">
        <v>10498</v>
      </c>
      <c r="BG706" s="1" t="s">
        <v>183</v>
      </c>
    </row>
    <row r="707" s="23" customFormat="true" ht="12.75" hidden="true" customHeight="false" outlineLevel="0" collapsed="false">
      <c r="A707" s="23" t="s">
        <v>3472</v>
      </c>
      <c r="B707" s="23" t="s">
        <v>3473</v>
      </c>
      <c r="C707" s="40" t="s">
        <v>177</v>
      </c>
      <c r="D707" s="23" t="s">
        <v>82</v>
      </c>
      <c r="E707" s="23" t="s">
        <v>3474</v>
      </c>
      <c r="F707" s="23" t="s">
        <v>3475</v>
      </c>
      <c r="G707" s="23" t="n">
        <v>51</v>
      </c>
      <c r="H707" s="23" t="n">
        <v>5000</v>
      </c>
      <c r="I707" s="41" t="s">
        <v>180</v>
      </c>
      <c r="K707" s="23" t="n">
        <v>0</v>
      </c>
      <c r="L707" s="23" t="n">
        <v>1459</v>
      </c>
      <c r="M707" s="23" t="n">
        <v>189</v>
      </c>
      <c r="N707" s="23" t="n">
        <v>0</v>
      </c>
      <c r="O707" s="23" t="n">
        <f aca="false">K707+L707</f>
        <v>1459</v>
      </c>
      <c r="P707" s="23" t="n">
        <f aca="false">K707+L707+M707+N707</f>
        <v>1648</v>
      </c>
      <c r="Q707" s="23" t="n">
        <v>303</v>
      </c>
      <c r="R707" s="23" t="n">
        <v>150</v>
      </c>
      <c r="S707" s="23" t="n">
        <v>100</v>
      </c>
      <c r="T707" s="23" t="n">
        <v>0</v>
      </c>
      <c r="U707" s="23" t="n">
        <f aca="false">IF(I707="delivery",O707-SUM(Q707+R707),IF(I707="PO",P707-SUM(Q707:R707)))</f>
        <v>1006</v>
      </c>
      <c r="V707" s="43" t="n">
        <v>3.38</v>
      </c>
      <c r="W707" s="43" t="n">
        <v>3.38</v>
      </c>
      <c r="X707" s="43" t="n">
        <f aca="false">W707-V707</f>
        <v>0</v>
      </c>
      <c r="Y707" s="43"/>
      <c r="Z707" s="43"/>
      <c r="AA707" s="43" t="n">
        <v>3.505</v>
      </c>
      <c r="AB707" s="43"/>
      <c r="AC707" s="43" t="s">
        <v>10482</v>
      </c>
      <c r="AD707" s="43"/>
      <c r="AE707" s="43"/>
      <c r="AF707" s="43"/>
      <c r="AG707" s="43" t="n">
        <v>3.38</v>
      </c>
      <c r="AH707" s="43" t="s">
        <v>11481</v>
      </c>
      <c r="AI707" s="63" t="n">
        <v>5000</v>
      </c>
      <c r="AJ707" s="63" t="n">
        <v>4</v>
      </c>
      <c r="AK707" s="43"/>
      <c r="AL707" s="43"/>
      <c r="AM707" s="43"/>
      <c r="AN707" s="43"/>
      <c r="AO707" s="43" t="s">
        <v>82</v>
      </c>
      <c r="AP707" s="23" t="s">
        <v>181</v>
      </c>
      <c r="BF707" s="23" t="s">
        <v>10498</v>
      </c>
      <c r="BG707" s="1" t="s">
        <v>183</v>
      </c>
    </row>
    <row r="708" s="23" customFormat="true" ht="12.75" hidden="true" customHeight="false" outlineLevel="0" collapsed="false">
      <c r="A708" s="23" t="s">
        <v>3476</v>
      </c>
      <c r="B708" s="23" t="s">
        <v>3477</v>
      </c>
      <c r="C708" s="40" t="s">
        <v>177</v>
      </c>
      <c r="D708" s="23" t="s">
        <v>82</v>
      </c>
      <c r="E708" s="23" t="s">
        <v>3478</v>
      </c>
      <c r="F708" s="23" t="s">
        <v>3479</v>
      </c>
      <c r="G708" s="23" t="n">
        <v>51</v>
      </c>
      <c r="H708" s="23" t="n">
        <v>5000</v>
      </c>
      <c r="I708" s="41" t="s">
        <v>180</v>
      </c>
      <c r="K708" s="23" t="n">
        <v>0</v>
      </c>
      <c r="L708" s="23" t="n">
        <v>678</v>
      </c>
      <c r="M708" s="23" t="n">
        <v>0</v>
      </c>
      <c r="N708" s="23" t="n">
        <v>0</v>
      </c>
      <c r="O708" s="23" t="n">
        <f aca="false">K708+L708</f>
        <v>678</v>
      </c>
      <c r="P708" s="23" t="n">
        <f aca="false">K708+L708+M708+N708</f>
        <v>678</v>
      </c>
      <c r="Q708" s="23" t="n">
        <v>541</v>
      </c>
      <c r="R708" s="23" t="n">
        <v>532</v>
      </c>
      <c r="S708" s="23" t="n">
        <v>402</v>
      </c>
      <c r="T708" s="23" t="n">
        <v>304</v>
      </c>
      <c r="U708" s="23" t="n">
        <f aca="false">IF(I708="delivery",O708-SUM(Q708+R708),IF(I708="PO",P708-SUM(Q708:R708)))</f>
        <v>-395</v>
      </c>
      <c r="V708" s="43" t="n">
        <v>0.373</v>
      </c>
      <c r="W708" s="43" t="n">
        <v>0.373</v>
      </c>
      <c r="X708" s="43" t="n">
        <f aca="false">W708-V708</f>
        <v>0</v>
      </c>
      <c r="Y708" s="43"/>
      <c r="Z708" s="43"/>
      <c r="AA708" s="43" t="n">
        <v>0.373</v>
      </c>
      <c r="AB708" s="43"/>
      <c r="AC708" s="43" t="s">
        <v>10482</v>
      </c>
      <c r="AD708" s="43"/>
      <c r="AE708" s="43"/>
      <c r="AF708" s="43"/>
      <c r="AG708" s="43" t="n">
        <v>0.373</v>
      </c>
      <c r="AH708" s="43" t="s">
        <v>11482</v>
      </c>
      <c r="AI708" s="63" t="n">
        <v>5000</v>
      </c>
      <c r="AJ708" s="63" t="n">
        <v>4</v>
      </c>
      <c r="AK708" s="43"/>
      <c r="AL708" s="43"/>
      <c r="AM708" s="43"/>
      <c r="AN708" s="43"/>
      <c r="AO708" s="43" t="s">
        <v>82</v>
      </c>
      <c r="AP708" s="23" t="s">
        <v>181</v>
      </c>
      <c r="BF708" s="23" t="s">
        <v>10498</v>
      </c>
      <c r="BG708" s="1" t="s">
        <v>183</v>
      </c>
    </row>
    <row r="709" s="23" customFormat="true" ht="12.75" hidden="true" customHeight="false" outlineLevel="0" collapsed="false">
      <c r="A709" s="23" t="s">
        <v>3480</v>
      </c>
      <c r="B709" s="23" t="s">
        <v>3481</v>
      </c>
      <c r="C709" s="40" t="s">
        <v>177</v>
      </c>
      <c r="D709" s="23" t="s">
        <v>82</v>
      </c>
      <c r="E709" s="23" t="s">
        <v>3482</v>
      </c>
      <c r="F709" s="23" t="s">
        <v>3483</v>
      </c>
      <c r="G709" s="23" t="n">
        <v>41</v>
      </c>
      <c r="H709" s="23" t="n">
        <v>2500</v>
      </c>
      <c r="I709" s="41" t="s">
        <v>180</v>
      </c>
      <c r="K709" s="23" t="n">
        <v>0</v>
      </c>
      <c r="L709" s="23" t="n">
        <v>780</v>
      </c>
      <c r="M709" s="23" t="n">
        <v>300</v>
      </c>
      <c r="N709" s="23" t="n">
        <v>0</v>
      </c>
      <c r="O709" s="23" t="n">
        <f aca="false">K709+L709</f>
        <v>780</v>
      </c>
      <c r="P709" s="23" t="n">
        <f aca="false">K709+L709+M709+N709</f>
        <v>1080</v>
      </c>
      <c r="Q709" s="23" t="n">
        <v>190.038</v>
      </c>
      <c r="R709" s="23" t="n">
        <v>0</v>
      </c>
      <c r="S709" s="23" t="n">
        <v>0</v>
      </c>
      <c r="T709" s="23" t="n">
        <v>0</v>
      </c>
      <c r="U709" s="23" t="n">
        <f aca="false">IF(I709="delivery",O709-SUM(Q709+R709),IF(I709="PO",P709-SUM(Q709:R709)))</f>
        <v>589.962</v>
      </c>
      <c r="V709" s="43" t="n">
        <v>0.538</v>
      </c>
      <c r="W709" s="43" t="n">
        <v>0.538</v>
      </c>
      <c r="X709" s="43" t="n">
        <f aca="false">W709-V709</f>
        <v>0</v>
      </c>
      <c r="Y709" s="43"/>
      <c r="Z709" s="43"/>
      <c r="AA709" s="43"/>
      <c r="AB709" s="43"/>
      <c r="AC709" s="43" t="s">
        <v>10482</v>
      </c>
      <c r="AD709" s="43"/>
      <c r="AE709" s="43"/>
      <c r="AF709" s="43"/>
      <c r="AG709" s="43" t="n">
        <v>0.538</v>
      </c>
      <c r="AH709" s="43" t="s">
        <v>11483</v>
      </c>
      <c r="AI709" s="63" t="n">
        <v>2500</v>
      </c>
      <c r="AJ709" s="63" t="n">
        <v>4</v>
      </c>
      <c r="AK709" s="43"/>
      <c r="AL709" s="43"/>
      <c r="AM709" s="43"/>
      <c r="AN709" s="43"/>
      <c r="AO709" s="43" t="s">
        <v>82</v>
      </c>
      <c r="AP709" s="23" t="s">
        <v>181</v>
      </c>
      <c r="BF709" s="23" t="s">
        <v>10498</v>
      </c>
      <c r="BG709" s="1" t="s">
        <v>183</v>
      </c>
    </row>
    <row r="710" s="23" customFormat="true" ht="12.75" hidden="true" customHeight="false" outlineLevel="0" collapsed="false">
      <c r="A710" s="23" t="s">
        <v>3484</v>
      </c>
      <c r="B710" s="23" t="s">
        <v>3485</v>
      </c>
      <c r="C710" s="40" t="s">
        <v>177</v>
      </c>
      <c r="D710" s="23" t="s">
        <v>82</v>
      </c>
      <c r="E710" s="23" t="s">
        <v>3486</v>
      </c>
      <c r="F710" s="23" t="s">
        <v>3487</v>
      </c>
      <c r="G710" s="23" t="n">
        <v>31</v>
      </c>
      <c r="H710" s="23" t="n">
        <v>1000</v>
      </c>
      <c r="I710" s="41" t="s">
        <v>180</v>
      </c>
      <c r="K710" s="23" t="n">
        <v>0</v>
      </c>
      <c r="L710" s="23" t="n">
        <v>1747</v>
      </c>
      <c r="M710" s="23" t="n">
        <v>0</v>
      </c>
      <c r="N710" s="23" t="n">
        <v>0</v>
      </c>
      <c r="O710" s="23" t="n">
        <f aca="false">K710+L710</f>
        <v>1747</v>
      </c>
      <c r="P710" s="23" t="n">
        <f aca="false">K710+L710+M710+N710</f>
        <v>1747</v>
      </c>
      <c r="Q710" s="23" t="n">
        <v>0</v>
      </c>
      <c r="R710" s="23" t="n">
        <v>0</v>
      </c>
      <c r="S710" s="23" t="n">
        <v>0</v>
      </c>
      <c r="T710" s="23" t="n">
        <v>0</v>
      </c>
      <c r="U710" s="23" t="n">
        <f aca="false">IF(I710="delivery",O710-SUM(Q710+R710),IF(I710="PO",P710-SUM(Q710:R710)))</f>
        <v>1747</v>
      </c>
      <c r="V710" s="43" t="n">
        <v>3.49</v>
      </c>
      <c r="W710" s="43" t="n">
        <v>3.49</v>
      </c>
      <c r="X710" s="43" t="n">
        <f aca="false">W710-V710</f>
        <v>0</v>
      </c>
      <c r="Y710" s="43"/>
      <c r="Z710" s="43"/>
      <c r="AA710" s="43" t="n">
        <v>3.49</v>
      </c>
      <c r="AB710" s="43"/>
      <c r="AC710" s="43" t="s">
        <v>10482</v>
      </c>
      <c r="AD710" s="43"/>
      <c r="AE710" s="43"/>
      <c r="AF710" s="43"/>
      <c r="AG710" s="43" t="n">
        <v>3.49</v>
      </c>
      <c r="AH710" s="43" t="s">
        <v>11484</v>
      </c>
      <c r="AI710" s="63" t="n">
        <v>1000</v>
      </c>
      <c r="AJ710" s="63" t="n">
        <v>4</v>
      </c>
      <c r="AK710" s="43"/>
      <c r="AL710" s="43"/>
      <c r="AM710" s="43"/>
      <c r="AN710" s="43"/>
      <c r="AO710" s="43" t="s">
        <v>82</v>
      </c>
      <c r="AP710" s="23" t="s">
        <v>181</v>
      </c>
      <c r="BF710" s="23" t="s">
        <v>10498</v>
      </c>
      <c r="BG710" s="1" t="s">
        <v>183</v>
      </c>
    </row>
    <row r="711" s="23" customFormat="true" ht="12.75" hidden="true" customHeight="false" outlineLevel="0" collapsed="false">
      <c r="A711" s="23" t="s">
        <v>3488</v>
      </c>
      <c r="B711" s="23" t="s">
        <v>3489</v>
      </c>
      <c r="C711" s="40" t="s">
        <v>177</v>
      </c>
      <c r="D711" s="23" t="s">
        <v>82</v>
      </c>
      <c r="E711" s="23" t="s">
        <v>3490</v>
      </c>
      <c r="F711" s="23" t="s">
        <v>3491</v>
      </c>
      <c r="G711" s="23" t="n">
        <v>31</v>
      </c>
      <c r="H711" s="23" t="n">
        <v>1000</v>
      </c>
      <c r="I711" s="41" t="s">
        <v>180</v>
      </c>
      <c r="K711" s="23" t="n">
        <v>0</v>
      </c>
      <c r="L711" s="23" t="n">
        <v>1705</v>
      </c>
      <c r="M711" s="23" t="n">
        <v>0</v>
      </c>
      <c r="N711" s="23" t="n">
        <v>0</v>
      </c>
      <c r="O711" s="23" t="n">
        <f aca="false">K711+L711</f>
        <v>1705</v>
      </c>
      <c r="P711" s="23" t="n">
        <f aca="false">K711+L711+M711+N711</f>
        <v>1705</v>
      </c>
      <c r="Q711" s="23" t="n">
        <v>0</v>
      </c>
      <c r="R711" s="23" t="n">
        <v>0</v>
      </c>
      <c r="S711" s="23" t="n">
        <v>0</v>
      </c>
      <c r="T711" s="23" t="n">
        <v>0</v>
      </c>
      <c r="U711" s="23" t="n">
        <f aca="false">IF(I711="delivery",O711-SUM(Q711+R711),IF(I711="PO",P711-SUM(Q711:R711)))</f>
        <v>1705</v>
      </c>
      <c r="V711" s="43" t="n">
        <v>4.8</v>
      </c>
      <c r="W711" s="43" t="n">
        <v>4.8</v>
      </c>
      <c r="X711" s="43" t="n">
        <f aca="false">W711-V711</f>
        <v>0</v>
      </c>
      <c r="Y711" s="43"/>
      <c r="Z711" s="43"/>
      <c r="AA711" s="43" t="n">
        <v>4.8</v>
      </c>
      <c r="AB711" s="43"/>
      <c r="AC711" s="43" t="s">
        <v>10482</v>
      </c>
      <c r="AD711" s="43"/>
      <c r="AE711" s="43"/>
      <c r="AF711" s="43"/>
      <c r="AG711" s="43" t="n">
        <v>4.8</v>
      </c>
      <c r="AH711" s="43" t="s">
        <v>11485</v>
      </c>
      <c r="AI711" s="63" t="n">
        <v>1000</v>
      </c>
      <c r="AJ711" s="63" t="n">
        <v>4</v>
      </c>
      <c r="AK711" s="43"/>
      <c r="AL711" s="43"/>
      <c r="AM711" s="43"/>
      <c r="AN711" s="43"/>
      <c r="AO711" s="43" t="s">
        <v>82</v>
      </c>
      <c r="AP711" s="23" t="s">
        <v>181</v>
      </c>
      <c r="BF711" s="23" t="s">
        <v>10498</v>
      </c>
      <c r="BG711" s="1" t="s">
        <v>183</v>
      </c>
    </row>
    <row r="712" s="23" customFormat="true" ht="12.75" hidden="true" customHeight="false" outlineLevel="0" collapsed="false">
      <c r="A712" s="23" t="s">
        <v>3492</v>
      </c>
      <c r="B712" s="23" t="s">
        <v>3493</v>
      </c>
      <c r="C712" s="40" t="s">
        <v>177</v>
      </c>
      <c r="D712" s="23" t="s">
        <v>82</v>
      </c>
      <c r="E712" s="23" t="s">
        <v>3494</v>
      </c>
      <c r="F712" s="23" t="s">
        <v>3495</v>
      </c>
      <c r="G712" s="23" t="n">
        <v>31</v>
      </c>
      <c r="H712" s="23" t="n">
        <v>1000</v>
      </c>
      <c r="I712" s="41" t="s">
        <v>180</v>
      </c>
      <c r="K712" s="23" t="n">
        <v>0</v>
      </c>
      <c r="L712" s="23" t="n">
        <v>1733</v>
      </c>
      <c r="M712" s="23" t="n">
        <v>0</v>
      </c>
      <c r="N712" s="23" t="n">
        <v>0</v>
      </c>
      <c r="O712" s="23" t="n">
        <f aca="false">K712+L712</f>
        <v>1733</v>
      </c>
      <c r="P712" s="23" t="n">
        <f aca="false">K712+L712+M712+N712</f>
        <v>1733</v>
      </c>
      <c r="Q712" s="23" t="n">
        <v>0</v>
      </c>
      <c r="R712" s="23" t="n">
        <v>0</v>
      </c>
      <c r="S712" s="23" t="n">
        <v>0</v>
      </c>
      <c r="T712" s="23" t="n">
        <v>0</v>
      </c>
      <c r="U712" s="23" t="n">
        <f aca="false">IF(I712="delivery",O712-SUM(Q712+R712),IF(I712="PO",P712-SUM(Q712:R712)))</f>
        <v>1733</v>
      </c>
      <c r="V712" s="43" t="n">
        <v>6.14</v>
      </c>
      <c r="W712" s="43" t="n">
        <v>6.14</v>
      </c>
      <c r="X712" s="43" t="n">
        <f aca="false">W712-V712</f>
        <v>0</v>
      </c>
      <c r="Y712" s="43"/>
      <c r="Z712" s="43"/>
      <c r="AA712" s="43" t="n">
        <v>6.14</v>
      </c>
      <c r="AB712" s="43"/>
      <c r="AC712" s="43" t="s">
        <v>10482</v>
      </c>
      <c r="AD712" s="43"/>
      <c r="AE712" s="43"/>
      <c r="AF712" s="43"/>
      <c r="AG712" s="43" t="n">
        <v>6.14</v>
      </c>
      <c r="AH712" s="43" t="s">
        <v>11486</v>
      </c>
      <c r="AI712" s="63" t="n">
        <v>1000</v>
      </c>
      <c r="AJ712" s="63" t="n">
        <v>4</v>
      </c>
      <c r="AK712" s="43"/>
      <c r="AL712" s="43"/>
      <c r="AM712" s="43"/>
      <c r="AN712" s="43"/>
      <c r="AO712" s="43" t="s">
        <v>82</v>
      </c>
      <c r="AP712" s="23" t="s">
        <v>181</v>
      </c>
      <c r="BF712" s="23" t="s">
        <v>10498</v>
      </c>
      <c r="BG712" s="1" t="s">
        <v>183</v>
      </c>
    </row>
    <row r="713" s="23" customFormat="true" ht="12.75" hidden="true" customHeight="false" outlineLevel="0" collapsed="false">
      <c r="A713" s="23" t="s">
        <v>3496</v>
      </c>
      <c r="B713" s="23" t="s">
        <v>3497</v>
      </c>
      <c r="C713" s="40" t="s">
        <v>177</v>
      </c>
      <c r="D713" s="23" t="s">
        <v>82</v>
      </c>
      <c r="E713" s="23" t="s">
        <v>3498</v>
      </c>
      <c r="F713" s="23" t="s">
        <v>3499</v>
      </c>
      <c r="G713" s="23" t="n">
        <v>31</v>
      </c>
      <c r="H713" s="23" t="n">
        <v>2500</v>
      </c>
      <c r="I713" s="41" t="s">
        <v>180</v>
      </c>
      <c r="K713" s="23" t="n">
        <v>0</v>
      </c>
      <c r="L713" s="23" t="n">
        <v>1723</v>
      </c>
      <c r="M713" s="23" t="n">
        <v>0</v>
      </c>
      <c r="N713" s="23" t="n">
        <v>0</v>
      </c>
      <c r="O713" s="23" t="n">
        <f aca="false">K713+L713</f>
        <v>1723</v>
      </c>
      <c r="P713" s="23" t="n">
        <f aca="false">K713+L713+M713+N713</f>
        <v>1723</v>
      </c>
      <c r="Q713" s="23" t="n">
        <v>0</v>
      </c>
      <c r="R713" s="23" t="n">
        <v>0</v>
      </c>
      <c r="S713" s="23" t="n">
        <v>0</v>
      </c>
      <c r="T713" s="23" t="n">
        <v>0</v>
      </c>
      <c r="U713" s="23" t="n">
        <f aca="false">IF(I713="delivery",O713-SUM(Q713+R713),IF(I713="PO",P713-SUM(Q713:R713)))</f>
        <v>1723</v>
      </c>
      <c r="V713" s="43" t="n">
        <v>4.81</v>
      </c>
      <c r="W713" s="43" t="n">
        <v>4.81</v>
      </c>
      <c r="X713" s="43" t="n">
        <f aca="false">W713-V713</f>
        <v>0</v>
      </c>
      <c r="Y713" s="43"/>
      <c r="Z713" s="43"/>
      <c r="AA713" s="43" t="n">
        <v>4.81</v>
      </c>
      <c r="AB713" s="43"/>
      <c r="AC713" s="43" t="s">
        <v>10482</v>
      </c>
      <c r="AD713" s="43"/>
      <c r="AE713" s="43"/>
      <c r="AF713" s="43"/>
      <c r="AG713" s="43" t="n">
        <v>4.81</v>
      </c>
      <c r="AH713" s="43" t="s">
        <v>11487</v>
      </c>
      <c r="AI713" s="63" t="n">
        <v>2500</v>
      </c>
      <c r="AJ713" s="63" t="n">
        <v>4</v>
      </c>
      <c r="AK713" s="43"/>
      <c r="AL713" s="43"/>
      <c r="AM713" s="43"/>
      <c r="AN713" s="43"/>
      <c r="AO713" s="43" t="s">
        <v>82</v>
      </c>
      <c r="AP713" s="23" t="s">
        <v>181</v>
      </c>
      <c r="BF713" s="23" t="s">
        <v>10498</v>
      </c>
      <c r="BG713" s="1" t="s">
        <v>183</v>
      </c>
    </row>
    <row r="714" s="23" customFormat="true" ht="12.75" hidden="true" customHeight="false" outlineLevel="0" collapsed="false">
      <c r="A714" s="23" t="s">
        <v>3500</v>
      </c>
      <c r="B714" s="23" t="s">
        <v>3501</v>
      </c>
      <c r="C714" s="40" t="s">
        <v>177</v>
      </c>
      <c r="D714" s="23" t="s">
        <v>82</v>
      </c>
      <c r="E714" s="23" t="s">
        <v>3502</v>
      </c>
      <c r="F714" s="23" t="s">
        <v>3503</v>
      </c>
      <c r="G714" s="23" t="n">
        <v>31</v>
      </c>
      <c r="H714" s="23" t="n">
        <v>2000</v>
      </c>
      <c r="I714" s="41" t="s">
        <v>180</v>
      </c>
      <c r="K714" s="23" t="n">
        <v>0</v>
      </c>
      <c r="L714" s="23" t="n">
        <v>2732</v>
      </c>
      <c r="M714" s="23" t="n">
        <v>0</v>
      </c>
      <c r="N714" s="23" t="n">
        <v>0</v>
      </c>
      <c r="O714" s="23" t="n">
        <f aca="false">K714+L714</f>
        <v>2732</v>
      </c>
      <c r="P714" s="23" t="n">
        <f aca="false">K714+L714+M714+N714</f>
        <v>2732</v>
      </c>
      <c r="Q714" s="23" t="n">
        <v>0</v>
      </c>
      <c r="R714" s="23" t="n">
        <v>0</v>
      </c>
      <c r="S714" s="23" t="n">
        <v>0</v>
      </c>
      <c r="T714" s="23" t="n">
        <v>0</v>
      </c>
      <c r="U714" s="23" t="n">
        <f aca="false">IF(I714="delivery",O714-SUM(Q714+R714),IF(I714="PO",P714-SUM(Q714:R714)))</f>
        <v>2732</v>
      </c>
      <c r="V714" s="43" t="n">
        <v>1.14</v>
      </c>
      <c r="W714" s="43" t="n">
        <v>1.14</v>
      </c>
      <c r="X714" s="43" t="n">
        <f aca="false">W714-V714</f>
        <v>0</v>
      </c>
      <c r="Y714" s="43"/>
      <c r="Z714" s="43"/>
      <c r="AA714" s="43" t="n">
        <v>1.14</v>
      </c>
      <c r="AB714" s="43"/>
      <c r="AC714" s="43" t="s">
        <v>10482</v>
      </c>
      <c r="AD714" s="43"/>
      <c r="AE714" s="43"/>
      <c r="AF714" s="43"/>
      <c r="AG714" s="43" t="n">
        <v>1.14</v>
      </c>
      <c r="AH714" s="43" t="s">
        <v>11488</v>
      </c>
      <c r="AI714" s="63" t="n">
        <v>2000</v>
      </c>
      <c r="AJ714" s="63" t="n">
        <v>4</v>
      </c>
      <c r="AK714" s="43"/>
      <c r="AL714" s="43"/>
      <c r="AM714" s="43"/>
      <c r="AN714" s="43"/>
      <c r="AO714" s="43" t="s">
        <v>82</v>
      </c>
      <c r="AP714" s="23" t="s">
        <v>181</v>
      </c>
      <c r="BF714" s="23" t="s">
        <v>10498</v>
      </c>
      <c r="BG714" s="1" t="s">
        <v>183</v>
      </c>
    </row>
    <row r="715" s="23" customFormat="true" ht="12.75" hidden="true" customHeight="false" outlineLevel="0" collapsed="false">
      <c r="A715" s="23" t="s">
        <v>3504</v>
      </c>
      <c r="B715" s="23" t="s">
        <v>3505</v>
      </c>
      <c r="C715" s="40" t="s">
        <v>177</v>
      </c>
      <c r="D715" s="23" t="s">
        <v>82</v>
      </c>
      <c r="E715" s="23" t="s">
        <v>3506</v>
      </c>
      <c r="F715" s="23" t="s">
        <v>3507</v>
      </c>
      <c r="G715" s="23" t="n">
        <v>31</v>
      </c>
      <c r="H715" s="23" t="n">
        <v>1000</v>
      </c>
      <c r="I715" s="41" t="s">
        <v>180</v>
      </c>
      <c r="K715" s="23" t="n">
        <v>0</v>
      </c>
      <c r="L715" s="23" t="n">
        <v>1772</v>
      </c>
      <c r="M715" s="23" t="n">
        <v>0</v>
      </c>
      <c r="N715" s="23" t="n">
        <v>0</v>
      </c>
      <c r="O715" s="23" t="n">
        <f aca="false">K715+L715</f>
        <v>1772</v>
      </c>
      <c r="P715" s="23" t="n">
        <f aca="false">K715+L715+M715+N715</f>
        <v>1772</v>
      </c>
      <c r="Q715" s="23" t="n">
        <v>0</v>
      </c>
      <c r="R715" s="23" t="n">
        <v>0</v>
      </c>
      <c r="S715" s="23" t="n">
        <v>0</v>
      </c>
      <c r="T715" s="23" t="n">
        <v>0</v>
      </c>
      <c r="U715" s="23" t="n">
        <f aca="false">IF(I715="delivery",O715-SUM(Q715+R715),IF(I715="PO",P715-SUM(Q715:R715)))</f>
        <v>1772</v>
      </c>
      <c r="V715" s="43" t="n">
        <v>1.87</v>
      </c>
      <c r="W715" s="43" t="n">
        <v>1.87</v>
      </c>
      <c r="X715" s="43" t="n">
        <f aca="false">W715-V715</f>
        <v>0</v>
      </c>
      <c r="Y715" s="43"/>
      <c r="Z715" s="43"/>
      <c r="AA715" s="43" t="n">
        <v>1.87</v>
      </c>
      <c r="AB715" s="43"/>
      <c r="AC715" s="43" t="s">
        <v>10482</v>
      </c>
      <c r="AD715" s="43"/>
      <c r="AE715" s="43"/>
      <c r="AF715" s="43"/>
      <c r="AG715" s="43" t="n">
        <v>1.87</v>
      </c>
      <c r="AH715" s="43" t="s">
        <v>11489</v>
      </c>
      <c r="AI715" s="63" t="n">
        <v>1000</v>
      </c>
      <c r="AJ715" s="63" t="n">
        <v>4</v>
      </c>
      <c r="AK715" s="43"/>
      <c r="AL715" s="43"/>
      <c r="AM715" s="43"/>
      <c r="AN715" s="43"/>
      <c r="AO715" s="43" t="s">
        <v>82</v>
      </c>
      <c r="AP715" s="23" t="s">
        <v>181</v>
      </c>
      <c r="BF715" s="23" t="s">
        <v>10498</v>
      </c>
      <c r="BG715" s="1" t="s">
        <v>183</v>
      </c>
    </row>
    <row r="716" s="23" customFormat="true" ht="12.75" hidden="true" customHeight="false" outlineLevel="0" collapsed="false">
      <c r="A716" s="23" t="s">
        <v>3508</v>
      </c>
      <c r="B716" s="23" t="s">
        <v>3509</v>
      </c>
      <c r="C716" s="40" t="s">
        <v>177</v>
      </c>
      <c r="D716" s="23" t="s">
        <v>82</v>
      </c>
      <c r="E716" s="23" t="s">
        <v>3510</v>
      </c>
      <c r="F716" s="23" t="s">
        <v>3511</v>
      </c>
      <c r="G716" s="23" t="n">
        <v>31</v>
      </c>
      <c r="H716" s="23" t="n">
        <v>2000</v>
      </c>
      <c r="I716" s="41" t="s">
        <v>180</v>
      </c>
      <c r="K716" s="23" t="n">
        <v>0</v>
      </c>
      <c r="L716" s="23" t="n">
        <v>3548</v>
      </c>
      <c r="M716" s="23" t="n">
        <v>0</v>
      </c>
      <c r="N716" s="23" t="n">
        <v>0</v>
      </c>
      <c r="O716" s="23" t="n">
        <f aca="false">K716+L716</f>
        <v>3548</v>
      </c>
      <c r="P716" s="23" t="n">
        <f aca="false">K716+L716+M716+N716</f>
        <v>3548</v>
      </c>
      <c r="Q716" s="23" t="n">
        <v>0</v>
      </c>
      <c r="R716" s="23" t="n">
        <v>0</v>
      </c>
      <c r="S716" s="23" t="n">
        <v>0</v>
      </c>
      <c r="T716" s="23" t="n">
        <v>0</v>
      </c>
      <c r="U716" s="23" t="n">
        <f aca="false">IF(I716="delivery",O716-SUM(Q716+R716),IF(I716="PO",P716-SUM(Q716:R716)))</f>
        <v>3548</v>
      </c>
      <c r="V716" s="43" t="n">
        <v>3.77</v>
      </c>
      <c r="W716" s="43" t="n">
        <v>3.77</v>
      </c>
      <c r="X716" s="43" t="n">
        <f aca="false">W716-V716</f>
        <v>0</v>
      </c>
      <c r="Y716" s="43"/>
      <c r="Z716" s="43"/>
      <c r="AA716" s="43" t="n">
        <v>3.77</v>
      </c>
      <c r="AB716" s="43"/>
      <c r="AC716" s="43" t="s">
        <v>10482</v>
      </c>
      <c r="AD716" s="43"/>
      <c r="AE716" s="43"/>
      <c r="AF716" s="43"/>
      <c r="AG716" s="43" t="n">
        <v>3.77</v>
      </c>
      <c r="AH716" s="43" t="s">
        <v>11490</v>
      </c>
      <c r="AI716" s="63" t="n">
        <v>2000</v>
      </c>
      <c r="AJ716" s="63" t="n">
        <v>4</v>
      </c>
      <c r="AK716" s="43"/>
      <c r="AL716" s="43"/>
      <c r="AM716" s="43"/>
      <c r="AN716" s="43"/>
      <c r="AO716" s="43" t="s">
        <v>82</v>
      </c>
      <c r="AP716" s="23" t="s">
        <v>181</v>
      </c>
      <c r="BF716" s="23" t="s">
        <v>10498</v>
      </c>
      <c r="BG716" s="1" t="s">
        <v>183</v>
      </c>
    </row>
    <row r="717" s="23" customFormat="true" ht="12.75" hidden="true" customHeight="false" outlineLevel="0" collapsed="false">
      <c r="A717" s="23" t="s">
        <v>3516</v>
      </c>
      <c r="B717" s="23" t="s">
        <v>3517</v>
      </c>
      <c r="C717" s="40" t="s">
        <v>177</v>
      </c>
      <c r="D717" s="23" t="s">
        <v>82</v>
      </c>
      <c r="E717" s="23" t="s">
        <v>3514</v>
      </c>
      <c r="F717" s="23" t="s">
        <v>3518</v>
      </c>
      <c r="G717" s="23" t="n">
        <v>31</v>
      </c>
      <c r="H717" s="23" t="n">
        <v>1000</v>
      </c>
      <c r="I717" s="41" t="s">
        <v>180</v>
      </c>
      <c r="K717" s="23" t="n">
        <v>0</v>
      </c>
      <c r="L717" s="23" t="n">
        <v>239</v>
      </c>
      <c r="M717" s="23" t="n">
        <v>11</v>
      </c>
      <c r="N717" s="23" t="n">
        <v>0</v>
      </c>
      <c r="O717" s="23" t="n">
        <f aca="false">K717+L717</f>
        <v>239</v>
      </c>
      <c r="P717" s="23" t="n">
        <f aca="false">K717+L717+M717+N717</f>
        <v>250</v>
      </c>
      <c r="Q717" s="23" t="n">
        <v>0</v>
      </c>
      <c r="R717" s="23" t="n">
        <v>0</v>
      </c>
      <c r="S717" s="23" t="n">
        <v>0</v>
      </c>
      <c r="T717" s="23" t="n">
        <v>0</v>
      </c>
      <c r="U717" s="23" t="n">
        <f aca="false">IF(I717="delivery",O717-SUM(Q717+R717),IF(I717="PO",P717-SUM(Q717:R717)))</f>
        <v>239</v>
      </c>
      <c r="V717" s="43" t="n">
        <v>5.53</v>
      </c>
      <c r="W717" s="43" t="n">
        <v>5.53</v>
      </c>
      <c r="X717" s="43" t="n">
        <f aca="false">W717-V717</f>
        <v>0</v>
      </c>
      <c r="Y717" s="43"/>
      <c r="Z717" s="43"/>
      <c r="AA717" s="43" t="n">
        <v>6.86</v>
      </c>
      <c r="AB717" s="43"/>
      <c r="AC717" s="43" t="s">
        <v>10482</v>
      </c>
      <c r="AD717" s="43"/>
      <c r="AE717" s="43"/>
      <c r="AF717" s="43"/>
      <c r="AG717" s="43" t="n">
        <v>5.53</v>
      </c>
      <c r="AH717" s="43" t="s">
        <v>11491</v>
      </c>
      <c r="AI717" s="63" t="n">
        <v>1000</v>
      </c>
      <c r="AJ717" s="63" t="n">
        <v>4</v>
      </c>
      <c r="AK717" s="43"/>
      <c r="AL717" s="43"/>
      <c r="AM717" s="43"/>
      <c r="AN717" s="43"/>
      <c r="AO717" s="43" t="s">
        <v>82</v>
      </c>
      <c r="AP717" s="23" t="s">
        <v>181</v>
      </c>
      <c r="BF717" s="23" t="s">
        <v>10498</v>
      </c>
      <c r="BG717" s="1" t="s">
        <v>183</v>
      </c>
    </row>
    <row r="718" s="23" customFormat="true" ht="12.75" hidden="true" customHeight="false" outlineLevel="0" collapsed="false">
      <c r="A718" s="23" t="s">
        <v>3523</v>
      </c>
      <c r="B718" s="23" t="s">
        <v>3524</v>
      </c>
      <c r="C718" s="40" t="s">
        <v>177</v>
      </c>
      <c r="D718" s="23" t="s">
        <v>82</v>
      </c>
      <c r="E718" s="23" t="s">
        <v>3525</v>
      </c>
      <c r="F718" s="23" t="s">
        <v>3526</v>
      </c>
      <c r="G718" s="23" t="n">
        <v>31</v>
      </c>
      <c r="H718" s="23" t="n">
        <v>250</v>
      </c>
      <c r="I718" s="41" t="s">
        <v>180</v>
      </c>
      <c r="K718" s="23" t="n">
        <v>0</v>
      </c>
      <c r="L718" s="23" t="n">
        <v>224</v>
      </c>
      <c r="M718" s="23" t="n">
        <v>250</v>
      </c>
      <c r="N718" s="23" t="n">
        <v>0</v>
      </c>
      <c r="O718" s="23" t="n">
        <f aca="false">K718+L718</f>
        <v>224</v>
      </c>
      <c r="P718" s="23" t="n">
        <f aca="false">K718+L718+M718+N718</f>
        <v>474</v>
      </c>
      <c r="Q718" s="23" t="n">
        <v>259</v>
      </c>
      <c r="R718" s="23" t="n">
        <v>134</v>
      </c>
      <c r="S718" s="23" t="n">
        <v>106</v>
      </c>
      <c r="T718" s="23" t="n">
        <v>116</v>
      </c>
      <c r="U718" s="23" t="n">
        <f aca="false">IF(I718="delivery",O718-SUM(Q718+R718),IF(I718="PO",P718-SUM(Q718:R718)))</f>
        <v>-169</v>
      </c>
      <c r="V718" s="43" t="n">
        <v>2.69</v>
      </c>
      <c r="W718" s="43" t="n">
        <v>2.69</v>
      </c>
      <c r="X718" s="43" t="n">
        <f aca="false">W718-V718</f>
        <v>0</v>
      </c>
      <c r="Y718" s="43"/>
      <c r="Z718" s="43"/>
      <c r="AA718" s="43" t="n">
        <v>2.69</v>
      </c>
      <c r="AB718" s="43"/>
      <c r="AC718" s="43" t="s">
        <v>10482</v>
      </c>
      <c r="AD718" s="43"/>
      <c r="AE718" s="43"/>
      <c r="AF718" s="43"/>
      <c r="AG718" s="43" t="n">
        <v>2.69</v>
      </c>
      <c r="AH718" s="43" t="s">
        <v>11492</v>
      </c>
      <c r="AI718" s="63" t="n">
        <v>250</v>
      </c>
      <c r="AJ718" s="63" t="n">
        <v>4</v>
      </c>
      <c r="AK718" s="43"/>
      <c r="AL718" s="43"/>
      <c r="AM718" s="43"/>
      <c r="AN718" s="43"/>
      <c r="AO718" s="43" t="s">
        <v>82</v>
      </c>
      <c r="AP718" s="23" t="s">
        <v>181</v>
      </c>
      <c r="BF718" s="23" t="s">
        <v>10498</v>
      </c>
      <c r="BG718" s="1" t="s">
        <v>183</v>
      </c>
    </row>
    <row r="719" s="23" customFormat="true" ht="12.75" hidden="true" customHeight="false" outlineLevel="0" collapsed="false">
      <c r="A719" s="23" t="s">
        <v>3527</v>
      </c>
      <c r="B719" s="23" t="s">
        <v>3528</v>
      </c>
      <c r="C719" s="40" t="s">
        <v>177</v>
      </c>
      <c r="D719" s="23" t="s">
        <v>82</v>
      </c>
      <c r="E719" s="23" t="s">
        <v>3529</v>
      </c>
      <c r="F719" s="23" t="s">
        <v>3530</v>
      </c>
      <c r="G719" s="23" t="n">
        <v>31</v>
      </c>
      <c r="H719" s="23" t="n">
        <v>250</v>
      </c>
      <c r="I719" s="41" t="s">
        <v>180</v>
      </c>
      <c r="K719" s="23" t="n">
        <v>0</v>
      </c>
      <c r="L719" s="23" t="n">
        <v>448</v>
      </c>
      <c r="M719" s="23" t="n">
        <v>0</v>
      </c>
      <c r="N719" s="23" t="n">
        <v>0</v>
      </c>
      <c r="O719" s="23" t="n">
        <f aca="false">K719+L719</f>
        <v>448</v>
      </c>
      <c r="P719" s="23" t="n">
        <f aca="false">K719+L719+M719+N719</f>
        <v>448</v>
      </c>
      <c r="Q719" s="23" t="n">
        <v>259</v>
      </c>
      <c r="R719" s="23" t="n">
        <v>134</v>
      </c>
      <c r="S719" s="23" t="n">
        <v>106</v>
      </c>
      <c r="T719" s="23" t="n">
        <v>116</v>
      </c>
      <c r="U719" s="23" t="n">
        <f aca="false">IF(I719="delivery",O719-SUM(Q719+R719),IF(I719="PO",P719-SUM(Q719:R719)))</f>
        <v>55</v>
      </c>
      <c r="V719" s="43" t="n">
        <v>3.11</v>
      </c>
      <c r="W719" s="43" t="n">
        <v>3.11</v>
      </c>
      <c r="X719" s="43" t="n">
        <f aca="false">W719-V719</f>
        <v>0</v>
      </c>
      <c r="Y719" s="43"/>
      <c r="Z719" s="43"/>
      <c r="AA719" s="43" t="n">
        <v>2.755</v>
      </c>
      <c r="AB719" s="43"/>
      <c r="AC719" s="43" t="s">
        <v>10482</v>
      </c>
      <c r="AD719" s="43"/>
      <c r="AE719" s="43"/>
      <c r="AF719" s="43"/>
      <c r="AG719" s="43" t="n">
        <v>3.11</v>
      </c>
      <c r="AH719" s="43" t="s">
        <v>11493</v>
      </c>
      <c r="AI719" s="63" t="n">
        <v>250</v>
      </c>
      <c r="AJ719" s="63" t="n">
        <v>4</v>
      </c>
      <c r="AK719" s="43"/>
      <c r="AL719" s="43"/>
      <c r="AM719" s="43"/>
      <c r="AN719" s="43"/>
      <c r="AO719" s="43" t="s">
        <v>82</v>
      </c>
      <c r="AP719" s="23" t="s">
        <v>181</v>
      </c>
      <c r="BF719" s="23" t="s">
        <v>10498</v>
      </c>
      <c r="BG719" s="1" t="s">
        <v>183</v>
      </c>
    </row>
    <row r="720" s="23" customFormat="true" ht="12.75" hidden="true" customHeight="false" outlineLevel="0" collapsed="false">
      <c r="A720" s="23" t="s">
        <v>3531</v>
      </c>
      <c r="B720" s="23" t="s">
        <v>3532</v>
      </c>
      <c r="C720" s="40" t="s">
        <v>177</v>
      </c>
      <c r="D720" s="23" t="s">
        <v>82</v>
      </c>
      <c r="E720" s="23" t="s">
        <v>3533</v>
      </c>
      <c r="F720" s="23" t="s">
        <v>3534</v>
      </c>
      <c r="G720" s="23" t="n">
        <v>31</v>
      </c>
      <c r="H720" s="23" t="n">
        <v>250</v>
      </c>
      <c r="I720" s="41" t="s">
        <v>180</v>
      </c>
      <c r="K720" s="23" t="n">
        <v>0</v>
      </c>
      <c r="L720" s="23" t="n">
        <v>139</v>
      </c>
      <c r="M720" s="23" t="n">
        <v>250</v>
      </c>
      <c r="N720" s="23" t="n">
        <v>0</v>
      </c>
      <c r="O720" s="23" t="n">
        <f aca="false">K720+L720</f>
        <v>139</v>
      </c>
      <c r="P720" s="23" t="n">
        <f aca="false">K720+L720+M720+N720</f>
        <v>389</v>
      </c>
      <c r="Q720" s="23" t="n">
        <v>219</v>
      </c>
      <c r="R720" s="23" t="n">
        <v>134</v>
      </c>
      <c r="S720" s="23" t="n">
        <v>106</v>
      </c>
      <c r="T720" s="23" t="n">
        <v>116</v>
      </c>
      <c r="U720" s="23" t="n">
        <f aca="false">IF(I720="delivery",O720-SUM(Q720+R720),IF(I720="PO",P720-SUM(Q720:R720)))</f>
        <v>-214</v>
      </c>
      <c r="V720" s="43" t="n">
        <v>3.57</v>
      </c>
      <c r="W720" s="43" t="n">
        <v>3.57</v>
      </c>
      <c r="X720" s="43" t="n">
        <f aca="false">W720-V720</f>
        <v>0</v>
      </c>
      <c r="Y720" s="43"/>
      <c r="Z720" s="43"/>
      <c r="AA720" s="43" t="n">
        <v>3.57</v>
      </c>
      <c r="AB720" s="43"/>
      <c r="AC720" s="43" t="s">
        <v>10482</v>
      </c>
      <c r="AD720" s="43"/>
      <c r="AE720" s="43"/>
      <c r="AF720" s="43"/>
      <c r="AG720" s="43" t="n">
        <v>3.57</v>
      </c>
      <c r="AH720" s="43" t="s">
        <v>11494</v>
      </c>
      <c r="AI720" s="63" t="n">
        <v>250</v>
      </c>
      <c r="AJ720" s="63" t="n">
        <v>4</v>
      </c>
      <c r="AK720" s="43"/>
      <c r="AL720" s="43"/>
      <c r="AM720" s="43"/>
      <c r="AN720" s="43"/>
      <c r="AO720" s="43" t="s">
        <v>82</v>
      </c>
      <c r="AP720" s="23" t="s">
        <v>181</v>
      </c>
      <c r="BF720" s="23" t="s">
        <v>10498</v>
      </c>
      <c r="BG720" s="1" t="s">
        <v>183</v>
      </c>
    </row>
    <row r="721" s="23" customFormat="true" ht="12.75" hidden="true" customHeight="false" outlineLevel="0" collapsed="false">
      <c r="A721" s="23" t="s">
        <v>3535</v>
      </c>
      <c r="B721" s="23" t="s">
        <v>3536</v>
      </c>
      <c r="C721" s="40" t="s">
        <v>177</v>
      </c>
      <c r="D721" s="23" t="s">
        <v>82</v>
      </c>
      <c r="E721" s="23" t="s">
        <v>3537</v>
      </c>
      <c r="F721" s="23" t="s">
        <v>3538</v>
      </c>
      <c r="G721" s="23" t="n">
        <v>31</v>
      </c>
      <c r="H721" s="23" t="n">
        <v>1000</v>
      </c>
      <c r="I721" s="41" t="s">
        <v>180</v>
      </c>
      <c r="K721" s="23" t="n">
        <v>0</v>
      </c>
      <c r="L721" s="23" t="n">
        <v>1701</v>
      </c>
      <c r="M721" s="23" t="n">
        <v>2092</v>
      </c>
      <c r="N721" s="23" t="n">
        <v>0</v>
      </c>
      <c r="O721" s="23" t="n">
        <f aca="false">K721+L721</f>
        <v>1701</v>
      </c>
      <c r="P721" s="23" t="n">
        <f aca="false">K721+L721+M721+N721</f>
        <v>3793</v>
      </c>
      <c r="Q721" s="23" t="n">
        <v>2881.97118</v>
      </c>
      <c r="R721" s="23" t="n">
        <v>1749.9825</v>
      </c>
      <c r="S721" s="23" t="n">
        <v>1849.9815</v>
      </c>
      <c r="T721" s="23" t="n">
        <v>2419.9758</v>
      </c>
      <c r="U721" s="23" t="n">
        <f aca="false">IF(I721="delivery",O721-SUM(Q721+R721),IF(I721="PO",P721-SUM(Q721:R721)))</f>
        <v>-2930.95368</v>
      </c>
      <c r="V721" s="43" t="n">
        <v>15.75</v>
      </c>
      <c r="W721" s="43" t="n">
        <v>15.75</v>
      </c>
      <c r="X721" s="43" t="n">
        <f aca="false">W721-V721</f>
        <v>0</v>
      </c>
      <c r="Y721" s="43"/>
      <c r="Z721" s="43"/>
      <c r="AA721" s="43" t="n">
        <v>15.75</v>
      </c>
      <c r="AB721" s="43"/>
      <c r="AC721" s="43" t="s">
        <v>10482</v>
      </c>
      <c r="AD721" s="43"/>
      <c r="AE721" s="43"/>
      <c r="AF721" s="43"/>
      <c r="AG721" s="43" t="n">
        <v>15.75</v>
      </c>
      <c r="AH721" s="43" t="s">
        <v>11495</v>
      </c>
      <c r="AI721" s="63" t="n">
        <v>1000</v>
      </c>
      <c r="AJ721" s="63" t="n">
        <v>4</v>
      </c>
      <c r="AK721" s="43"/>
      <c r="AL721" s="43"/>
      <c r="AM721" s="43"/>
      <c r="AN721" s="43"/>
      <c r="AO721" s="43" t="s">
        <v>82</v>
      </c>
      <c r="AP721" s="23" t="s">
        <v>181</v>
      </c>
      <c r="BF721" s="23" t="s">
        <v>10498</v>
      </c>
      <c r="BG721" s="1" t="s">
        <v>183</v>
      </c>
    </row>
    <row r="722" s="23" customFormat="true" ht="12.75" hidden="true" customHeight="false" outlineLevel="0" collapsed="false">
      <c r="A722" s="23" t="s">
        <v>3539</v>
      </c>
      <c r="B722" s="23" t="s">
        <v>3540</v>
      </c>
      <c r="C722" s="40" t="s">
        <v>177</v>
      </c>
      <c r="D722" s="23" t="s">
        <v>82</v>
      </c>
      <c r="E722" s="23" t="s">
        <v>3541</v>
      </c>
      <c r="F722" s="23" t="s">
        <v>3542</v>
      </c>
      <c r="G722" s="23" t="n">
        <v>31</v>
      </c>
      <c r="H722" s="23" t="n">
        <v>500</v>
      </c>
      <c r="I722" s="41" t="s">
        <v>180</v>
      </c>
      <c r="K722" s="23" t="n">
        <v>0</v>
      </c>
      <c r="L722" s="23" t="n">
        <v>356</v>
      </c>
      <c r="M722" s="23" t="n">
        <v>0</v>
      </c>
      <c r="N722" s="23" t="n">
        <v>0</v>
      </c>
      <c r="O722" s="23" t="n">
        <f aca="false">K722+L722</f>
        <v>356</v>
      </c>
      <c r="P722" s="23" t="n">
        <f aca="false">K722+L722+M722+N722</f>
        <v>356</v>
      </c>
      <c r="Q722" s="23" t="n">
        <v>327</v>
      </c>
      <c r="R722" s="23" t="n">
        <v>382</v>
      </c>
      <c r="S722" s="23" t="n">
        <v>302</v>
      </c>
      <c r="T722" s="23" t="n">
        <v>304</v>
      </c>
      <c r="U722" s="23" t="n">
        <f aca="false">IF(I722="delivery",O722-SUM(Q722+R722),IF(I722="PO",P722-SUM(Q722:R722)))</f>
        <v>-353</v>
      </c>
      <c r="V722" s="43" t="n">
        <v>4.6</v>
      </c>
      <c r="W722" s="43" t="n">
        <v>4.6</v>
      </c>
      <c r="X722" s="43" t="n">
        <f aca="false">W722-V722</f>
        <v>0</v>
      </c>
      <c r="Y722" s="43"/>
      <c r="Z722" s="43"/>
      <c r="AA722" s="43" t="n">
        <v>4.6</v>
      </c>
      <c r="AB722" s="43"/>
      <c r="AC722" s="43" t="s">
        <v>10482</v>
      </c>
      <c r="AD722" s="43"/>
      <c r="AE722" s="43"/>
      <c r="AF722" s="43"/>
      <c r="AG722" s="43" t="n">
        <v>4.6</v>
      </c>
      <c r="AH722" s="43" t="s">
        <v>11496</v>
      </c>
      <c r="AI722" s="63" t="n">
        <v>500</v>
      </c>
      <c r="AJ722" s="63" t="n">
        <v>4</v>
      </c>
      <c r="AK722" s="43"/>
      <c r="AL722" s="43"/>
      <c r="AM722" s="43"/>
      <c r="AN722" s="43"/>
      <c r="AO722" s="43" t="s">
        <v>82</v>
      </c>
      <c r="AP722" s="23" t="s">
        <v>181</v>
      </c>
      <c r="BF722" s="23" t="s">
        <v>10498</v>
      </c>
      <c r="BG722" s="1" t="s">
        <v>183</v>
      </c>
    </row>
    <row r="723" s="23" customFormat="true" ht="12.75" hidden="true" customHeight="false" outlineLevel="0" collapsed="false">
      <c r="A723" s="23" t="s">
        <v>3543</v>
      </c>
      <c r="B723" s="23" t="s">
        <v>3544</v>
      </c>
      <c r="C723" s="40" t="s">
        <v>177</v>
      </c>
      <c r="D723" s="23" t="s">
        <v>82</v>
      </c>
      <c r="E723" s="23" t="s">
        <v>3545</v>
      </c>
      <c r="F723" s="23" t="s">
        <v>3546</v>
      </c>
      <c r="G723" s="23" t="n">
        <v>31</v>
      </c>
      <c r="H723" s="23" t="n">
        <v>500</v>
      </c>
      <c r="I723" s="41" t="s">
        <v>180</v>
      </c>
      <c r="K723" s="23" t="n">
        <v>0</v>
      </c>
      <c r="L723" s="23" t="n">
        <v>487</v>
      </c>
      <c r="M723" s="23" t="n">
        <v>0</v>
      </c>
      <c r="N723" s="23" t="n">
        <v>0</v>
      </c>
      <c r="O723" s="23" t="n">
        <f aca="false">K723+L723</f>
        <v>487</v>
      </c>
      <c r="P723" s="23" t="n">
        <f aca="false">K723+L723+M723+N723</f>
        <v>487</v>
      </c>
      <c r="Q723" s="23" t="n">
        <v>346</v>
      </c>
      <c r="R723" s="23" t="n">
        <v>382</v>
      </c>
      <c r="S723" s="23" t="n">
        <v>302</v>
      </c>
      <c r="T723" s="23" t="n">
        <v>304</v>
      </c>
      <c r="U723" s="23" t="n">
        <f aca="false">IF(I723="delivery",O723-SUM(Q723+R723),IF(I723="PO",P723-SUM(Q723:R723)))</f>
        <v>-241</v>
      </c>
      <c r="V723" s="43" t="n">
        <v>5.57</v>
      </c>
      <c r="W723" s="43" t="n">
        <v>5.57</v>
      </c>
      <c r="X723" s="43" t="n">
        <f aca="false">W723-V723</f>
        <v>0</v>
      </c>
      <c r="Y723" s="43"/>
      <c r="Z723" s="43"/>
      <c r="AA723" s="43" t="n">
        <v>5.57</v>
      </c>
      <c r="AB723" s="43"/>
      <c r="AC723" s="43" t="s">
        <v>10482</v>
      </c>
      <c r="AD723" s="43"/>
      <c r="AE723" s="43"/>
      <c r="AF723" s="43"/>
      <c r="AG723" s="43" t="n">
        <v>5.57</v>
      </c>
      <c r="AH723" s="43" t="s">
        <v>11497</v>
      </c>
      <c r="AI723" s="63" t="n">
        <v>500</v>
      </c>
      <c r="AJ723" s="63" t="n">
        <v>4</v>
      </c>
      <c r="AK723" s="43"/>
      <c r="AL723" s="43"/>
      <c r="AM723" s="43"/>
      <c r="AN723" s="43"/>
      <c r="AO723" s="43" t="s">
        <v>82</v>
      </c>
      <c r="AP723" s="23" t="s">
        <v>181</v>
      </c>
      <c r="BF723" s="23" t="s">
        <v>10498</v>
      </c>
      <c r="BG723" s="1" t="s">
        <v>183</v>
      </c>
    </row>
    <row r="724" s="23" customFormat="true" ht="12.75" hidden="true" customHeight="false" outlineLevel="0" collapsed="false">
      <c r="A724" s="23" t="s">
        <v>3547</v>
      </c>
      <c r="B724" s="23" t="s">
        <v>3548</v>
      </c>
      <c r="C724" s="40" t="s">
        <v>177</v>
      </c>
      <c r="D724" s="23" t="s">
        <v>82</v>
      </c>
      <c r="E724" s="23" t="s">
        <v>3549</v>
      </c>
      <c r="F724" s="23" t="s">
        <v>3550</v>
      </c>
      <c r="G724" s="23" t="n">
        <v>31</v>
      </c>
      <c r="H724" s="23" t="n">
        <v>500</v>
      </c>
      <c r="I724" s="41" t="s">
        <v>180</v>
      </c>
      <c r="K724" s="23" t="n">
        <v>0</v>
      </c>
      <c r="L724" s="23" t="n">
        <v>377</v>
      </c>
      <c r="M724" s="23" t="n">
        <v>0</v>
      </c>
      <c r="N724" s="23" t="n">
        <v>0</v>
      </c>
      <c r="O724" s="23" t="n">
        <f aca="false">K724+L724</f>
        <v>377</v>
      </c>
      <c r="P724" s="23" t="n">
        <f aca="false">K724+L724+M724+N724</f>
        <v>377</v>
      </c>
      <c r="Q724" s="23" t="n">
        <v>349</v>
      </c>
      <c r="R724" s="23" t="n">
        <v>382</v>
      </c>
      <c r="S724" s="23" t="n">
        <v>302</v>
      </c>
      <c r="T724" s="23" t="n">
        <v>304</v>
      </c>
      <c r="U724" s="23" t="n">
        <f aca="false">IF(I724="delivery",O724-SUM(Q724+R724),IF(I724="PO",P724-SUM(Q724:R724)))</f>
        <v>-354</v>
      </c>
      <c r="V724" s="43" t="n">
        <v>4.86</v>
      </c>
      <c r="W724" s="43" t="n">
        <v>4.86</v>
      </c>
      <c r="X724" s="43" t="n">
        <f aca="false">W724-V724</f>
        <v>0</v>
      </c>
      <c r="Y724" s="43"/>
      <c r="Z724" s="43"/>
      <c r="AA724" s="43" t="n">
        <v>4.86</v>
      </c>
      <c r="AB724" s="43"/>
      <c r="AC724" s="43" t="s">
        <v>10482</v>
      </c>
      <c r="AD724" s="43"/>
      <c r="AE724" s="43"/>
      <c r="AF724" s="43"/>
      <c r="AG724" s="43" t="n">
        <v>4.86</v>
      </c>
      <c r="AH724" s="43" t="s">
        <v>11498</v>
      </c>
      <c r="AI724" s="63" t="n">
        <v>500</v>
      </c>
      <c r="AJ724" s="63" t="n">
        <v>4</v>
      </c>
      <c r="AK724" s="43"/>
      <c r="AL724" s="43"/>
      <c r="AM724" s="43"/>
      <c r="AN724" s="43"/>
      <c r="AO724" s="43" t="s">
        <v>82</v>
      </c>
      <c r="AP724" s="23" t="s">
        <v>181</v>
      </c>
      <c r="BF724" s="23" t="s">
        <v>10498</v>
      </c>
      <c r="BG724" s="1" t="s">
        <v>183</v>
      </c>
    </row>
    <row r="725" s="23" customFormat="true" ht="12.75" hidden="true" customHeight="false" outlineLevel="0" collapsed="false">
      <c r="A725" s="23" t="s">
        <v>3551</v>
      </c>
      <c r="B725" s="23" t="s">
        <v>3552</v>
      </c>
      <c r="C725" s="40" t="s">
        <v>177</v>
      </c>
      <c r="D725" s="23" t="s">
        <v>82</v>
      </c>
      <c r="E725" s="23" t="s">
        <v>3553</v>
      </c>
      <c r="F725" s="23" t="s">
        <v>3554</v>
      </c>
      <c r="G725" s="23" t="n">
        <v>31</v>
      </c>
      <c r="H725" s="23" t="n">
        <v>1000</v>
      </c>
      <c r="I725" s="41" t="s">
        <v>180</v>
      </c>
      <c r="K725" s="23" t="n">
        <v>0</v>
      </c>
      <c r="L725" s="23" t="n">
        <v>1725</v>
      </c>
      <c r="M725" s="23" t="n">
        <v>0</v>
      </c>
      <c r="N725" s="23" t="n">
        <v>0</v>
      </c>
      <c r="O725" s="23" t="n">
        <f aca="false">K725+L725</f>
        <v>1725</v>
      </c>
      <c r="P725" s="23" t="n">
        <f aca="false">K725+L725+M725+N725</f>
        <v>1725</v>
      </c>
      <c r="Q725" s="23" t="n">
        <v>0</v>
      </c>
      <c r="R725" s="23" t="n">
        <v>0</v>
      </c>
      <c r="S725" s="23" t="n">
        <v>0</v>
      </c>
      <c r="T725" s="23" t="n">
        <v>0</v>
      </c>
      <c r="U725" s="23" t="n">
        <f aca="false">IF(I725="delivery",O725-SUM(Q725+R725),IF(I725="PO",P725-SUM(Q725:R725)))</f>
        <v>1725</v>
      </c>
      <c r="V725" s="43" t="n">
        <v>1.54</v>
      </c>
      <c r="W725" s="43" t="n">
        <v>1.54</v>
      </c>
      <c r="X725" s="43" t="n">
        <f aca="false">W725-V725</f>
        <v>0</v>
      </c>
      <c r="Y725" s="43"/>
      <c r="Z725" s="43"/>
      <c r="AA725" s="43" t="n">
        <v>1.54</v>
      </c>
      <c r="AB725" s="43"/>
      <c r="AC725" s="43" t="s">
        <v>10482</v>
      </c>
      <c r="AD725" s="43"/>
      <c r="AE725" s="43"/>
      <c r="AF725" s="43"/>
      <c r="AG725" s="43" t="n">
        <v>1.54</v>
      </c>
      <c r="AH725" s="43" t="s">
        <v>11499</v>
      </c>
      <c r="AI725" s="63" t="n">
        <v>1000</v>
      </c>
      <c r="AJ725" s="63" t="n">
        <v>4</v>
      </c>
      <c r="AK725" s="43"/>
      <c r="AL725" s="43"/>
      <c r="AM725" s="43"/>
      <c r="AN725" s="43"/>
      <c r="AO725" s="43" t="s">
        <v>82</v>
      </c>
      <c r="AP725" s="23" t="s">
        <v>181</v>
      </c>
      <c r="BF725" s="23" t="s">
        <v>10498</v>
      </c>
      <c r="BG725" s="1" t="s">
        <v>183</v>
      </c>
    </row>
    <row r="726" s="23" customFormat="true" ht="12.75" hidden="true" customHeight="false" outlineLevel="0" collapsed="false">
      <c r="A726" s="23" t="s">
        <v>3555</v>
      </c>
      <c r="B726" s="23" t="s">
        <v>3556</v>
      </c>
      <c r="C726" s="40" t="s">
        <v>177</v>
      </c>
      <c r="D726" s="23" t="s">
        <v>82</v>
      </c>
      <c r="E726" s="23" t="s">
        <v>3557</v>
      </c>
      <c r="F726" s="23" t="s">
        <v>3558</v>
      </c>
      <c r="G726" s="23" t="n">
        <v>31</v>
      </c>
      <c r="H726" s="23" t="n">
        <v>500</v>
      </c>
      <c r="I726" s="41" t="s">
        <v>180</v>
      </c>
      <c r="K726" s="23" t="n">
        <v>0</v>
      </c>
      <c r="L726" s="23" t="n">
        <v>293</v>
      </c>
      <c r="M726" s="23" t="n">
        <v>60</v>
      </c>
      <c r="N726" s="23" t="n">
        <v>0</v>
      </c>
      <c r="O726" s="23" t="n">
        <f aca="false">K726+L726</f>
        <v>293</v>
      </c>
      <c r="P726" s="23" t="n">
        <f aca="false">K726+L726+M726+N726</f>
        <v>353</v>
      </c>
      <c r="Q726" s="23" t="n">
        <v>239</v>
      </c>
      <c r="R726" s="23" t="n">
        <v>134</v>
      </c>
      <c r="S726" s="23" t="n">
        <v>106</v>
      </c>
      <c r="T726" s="23" t="n">
        <v>116</v>
      </c>
      <c r="U726" s="23" t="n">
        <f aca="false">IF(I726="delivery",O726-SUM(Q726+R726),IF(I726="PO",P726-SUM(Q726:R726)))</f>
        <v>-80</v>
      </c>
      <c r="V726" s="43" t="n">
        <v>3</v>
      </c>
      <c r="W726" s="43" t="n">
        <v>3</v>
      </c>
      <c r="X726" s="43" t="n">
        <f aca="false">W726-V726</f>
        <v>0</v>
      </c>
      <c r="Y726" s="43"/>
      <c r="Z726" s="43"/>
      <c r="AA726" s="43" t="n">
        <v>2.90334</v>
      </c>
      <c r="AB726" s="43"/>
      <c r="AC726" s="43" t="s">
        <v>10482</v>
      </c>
      <c r="AD726" s="43"/>
      <c r="AE726" s="43"/>
      <c r="AF726" s="43"/>
      <c r="AG726" s="43" t="n">
        <v>3</v>
      </c>
      <c r="AH726" s="43" t="s">
        <v>11500</v>
      </c>
      <c r="AI726" s="63" t="n">
        <v>500</v>
      </c>
      <c r="AJ726" s="63" t="n">
        <v>4</v>
      </c>
      <c r="AK726" s="43"/>
      <c r="AL726" s="43"/>
      <c r="AM726" s="43"/>
      <c r="AN726" s="43"/>
      <c r="AO726" s="43" t="s">
        <v>82</v>
      </c>
      <c r="AP726" s="23" t="s">
        <v>181</v>
      </c>
      <c r="BF726" s="23" t="s">
        <v>10498</v>
      </c>
      <c r="BG726" s="1" t="s">
        <v>183</v>
      </c>
    </row>
    <row r="727" s="23" customFormat="true" ht="12.75" hidden="true" customHeight="false" outlineLevel="0" collapsed="false">
      <c r="A727" s="23" t="s">
        <v>3559</v>
      </c>
      <c r="B727" s="23" t="s">
        <v>3560</v>
      </c>
      <c r="C727" s="40" t="s">
        <v>177</v>
      </c>
      <c r="D727" s="23" t="s">
        <v>82</v>
      </c>
      <c r="E727" s="23" t="s">
        <v>3561</v>
      </c>
      <c r="F727" s="23" t="s">
        <v>3562</v>
      </c>
      <c r="G727" s="23" t="n">
        <v>31</v>
      </c>
      <c r="H727" s="23" t="n">
        <v>2000</v>
      </c>
      <c r="I727" s="41" t="s">
        <v>180</v>
      </c>
      <c r="K727" s="23" t="n">
        <v>0</v>
      </c>
      <c r="L727" s="23" t="n">
        <v>587</v>
      </c>
      <c r="M727" s="23" t="n">
        <v>790</v>
      </c>
      <c r="N727" s="23" t="n">
        <v>0</v>
      </c>
      <c r="O727" s="23" t="n">
        <f aca="false">K727+L727</f>
        <v>587</v>
      </c>
      <c r="P727" s="23" t="n">
        <f aca="false">K727+L727+M727+N727</f>
        <v>1377</v>
      </c>
      <c r="Q727" s="23" t="n">
        <v>640.43804</v>
      </c>
      <c r="R727" s="23" t="n">
        <v>388.885</v>
      </c>
      <c r="S727" s="23" t="n">
        <v>411.107</v>
      </c>
      <c r="T727" s="23" t="n">
        <v>537.7724</v>
      </c>
      <c r="U727" s="23" t="n">
        <f aca="false">IF(I727="delivery",O727-SUM(Q727+R727),IF(I727="PO",P727-SUM(Q727:R727)))</f>
        <v>-442.32304</v>
      </c>
      <c r="V727" s="43" t="n">
        <v>10.71</v>
      </c>
      <c r="W727" s="43" t="n">
        <v>10.4</v>
      </c>
      <c r="X727" s="43" t="n">
        <f aca="false">W727-V727</f>
        <v>-0.31</v>
      </c>
      <c r="Y727" s="43"/>
      <c r="Z727" s="43"/>
      <c r="AA727" s="43" t="n">
        <v>10.71</v>
      </c>
      <c r="AB727" s="43"/>
      <c r="AC727" s="43" t="s">
        <v>10482</v>
      </c>
      <c r="AD727" s="43"/>
      <c r="AE727" s="43"/>
      <c r="AF727" s="43"/>
      <c r="AG727" s="43" t="n">
        <v>10.4</v>
      </c>
      <c r="AH727" s="43" t="s">
        <v>11501</v>
      </c>
      <c r="AI727" s="63" t="n">
        <v>1000</v>
      </c>
      <c r="AJ727" s="63" t="n">
        <v>4</v>
      </c>
      <c r="AK727" s="43"/>
      <c r="AL727" s="43"/>
      <c r="AM727" s="43"/>
      <c r="AN727" s="43"/>
      <c r="AO727" s="43" t="s">
        <v>82</v>
      </c>
      <c r="AP727" s="23" t="s">
        <v>181</v>
      </c>
      <c r="BF727" s="23" t="s">
        <v>10498</v>
      </c>
      <c r="BG727" s="1" t="s">
        <v>183</v>
      </c>
    </row>
    <row r="728" s="23" customFormat="true" ht="12.75" hidden="true" customHeight="false" outlineLevel="0" collapsed="false">
      <c r="A728" s="23" t="s">
        <v>3563</v>
      </c>
      <c r="B728" s="23" t="s">
        <v>3564</v>
      </c>
      <c r="C728" s="40" t="s">
        <v>177</v>
      </c>
      <c r="D728" s="23" t="s">
        <v>82</v>
      </c>
      <c r="E728" s="23" t="s">
        <v>3565</v>
      </c>
      <c r="F728" s="23" t="s">
        <v>3566</v>
      </c>
      <c r="G728" s="23" t="n">
        <v>31</v>
      </c>
      <c r="H728" s="23" t="n">
        <v>1000</v>
      </c>
      <c r="I728" s="41" t="s">
        <v>180</v>
      </c>
      <c r="K728" s="23" t="n">
        <v>0</v>
      </c>
      <c r="L728" s="23" t="n">
        <v>335</v>
      </c>
      <c r="M728" s="23" t="n">
        <v>500</v>
      </c>
      <c r="N728" s="23" t="n">
        <v>0</v>
      </c>
      <c r="O728" s="23" t="n">
        <f aca="false">K728+L728</f>
        <v>335</v>
      </c>
      <c r="P728" s="23" t="n">
        <f aca="false">K728+L728+M728+N728</f>
        <v>835</v>
      </c>
      <c r="Q728" s="23" t="n">
        <v>320.21902</v>
      </c>
      <c r="R728" s="23" t="n">
        <v>194.4425</v>
      </c>
      <c r="S728" s="23" t="n">
        <v>205.5535</v>
      </c>
      <c r="T728" s="23" t="n">
        <v>268.8862</v>
      </c>
      <c r="U728" s="23" t="n">
        <f aca="false">IF(I728="delivery",O728-SUM(Q728+R728),IF(I728="PO",P728-SUM(Q728:R728)))</f>
        <v>-179.66152</v>
      </c>
      <c r="V728" s="43" t="n">
        <v>4.55</v>
      </c>
      <c r="W728" s="43" t="n">
        <v>4.55</v>
      </c>
      <c r="X728" s="43" t="n">
        <f aca="false">W728-V728</f>
        <v>0</v>
      </c>
      <c r="Y728" s="43"/>
      <c r="Z728" s="43"/>
      <c r="AA728" s="43" t="n">
        <v>4.11</v>
      </c>
      <c r="AB728" s="43"/>
      <c r="AC728" s="43" t="s">
        <v>10482</v>
      </c>
      <c r="AD728" s="43"/>
      <c r="AE728" s="43"/>
      <c r="AF728" s="43"/>
      <c r="AG728" s="43" t="n">
        <v>4.55</v>
      </c>
      <c r="AH728" s="43" t="s">
        <v>11502</v>
      </c>
      <c r="AI728" s="63" t="s">
        <v>10553</v>
      </c>
      <c r="AJ728" s="63" t="s">
        <v>11503</v>
      </c>
      <c r="AK728" s="43"/>
      <c r="AL728" s="43"/>
      <c r="AM728" s="43"/>
      <c r="AN728" s="43"/>
      <c r="AO728" s="43" t="s">
        <v>82</v>
      </c>
      <c r="AP728" s="23" t="s">
        <v>181</v>
      </c>
      <c r="BF728" s="23" t="s">
        <v>10498</v>
      </c>
      <c r="BG728" s="1" t="s">
        <v>183</v>
      </c>
    </row>
    <row r="729" s="23" customFormat="true" ht="12.75" hidden="true" customHeight="false" outlineLevel="0" collapsed="false">
      <c r="A729" s="23" t="s">
        <v>3567</v>
      </c>
      <c r="B729" s="23" t="s">
        <v>3568</v>
      </c>
      <c r="C729" s="40" t="s">
        <v>177</v>
      </c>
      <c r="D729" s="23" t="s">
        <v>82</v>
      </c>
      <c r="E729" s="23" t="s">
        <v>3569</v>
      </c>
      <c r="F729" s="23" t="s">
        <v>3570</v>
      </c>
      <c r="G729" s="23" t="n">
        <v>31</v>
      </c>
      <c r="H729" s="23" t="n">
        <v>50</v>
      </c>
      <c r="I729" s="41" t="s">
        <v>180</v>
      </c>
      <c r="K729" s="23" t="n">
        <v>0</v>
      </c>
      <c r="L729" s="23" t="n">
        <v>583</v>
      </c>
      <c r="M729" s="23" t="n">
        <v>0</v>
      </c>
      <c r="N729" s="23" t="n">
        <v>0</v>
      </c>
      <c r="O729" s="23" t="n">
        <f aca="false">K729+L729</f>
        <v>583</v>
      </c>
      <c r="P729" s="23" t="n">
        <f aca="false">K729+L729+M729+N729</f>
        <v>583</v>
      </c>
      <c r="Q729" s="23" t="n">
        <v>349</v>
      </c>
      <c r="R729" s="23" t="n">
        <v>382</v>
      </c>
      <c r="S729" s="23" t="n">
        <v>302</v>
      </c>
      <c r="T729" s="23" t="n">
        <v>304</v>
      </c>
      <c r="U729" s="23" t="n">
        <f aca="false">IF(I729="delivery",O729-SUM(Q729+R729),IF(I729="PO",P729-SUM(Q729:R729)))</f>
        <v>-148</v>
      </c>
      <c r="V729" s="43" t="n">
        <v>1.28</v>
      </c>
      <c r="W729" s="43" t="n">
        <v>1.28</v>
      </c>
      <c r="X729" s="43" t="n">
        <f aca="false">W729-V729</f>
        <v>0</v>
      </c>
      <c r="Y729" s="43"/>
      <c r="Z729" s="43"/>
      <c r="AA729" s="43" t="n">
        <v>4.86</v>
      </c>
      <c r="AB729" s="43"/>
      <c r="AC729" s="43" t="s">
        <v>10482</v>
      </c>
      <c r="AD729" s="43"/>
      <c r="AE729" s="43"/>
      <c r="AF729" s="43"/>
      <c r="AG729" s="43" t="n">
        <v>1.28</v>
      </c>
      <c r="AH729" s="43" t="s">
        <v>11504</v>
      </c>
      <c r="AI729" s="63" t="s">
        <v>11505</v>
      </c>
      <c r="AJ729" s="63" t="s">
        <v>11503</v>
      </c>
      <c r="AK729" s="43"/>
      <c r="AL729" s="43"/>
      <c r="AM729" s="43"/>
      <c r="AN729" s="43"/>
      <c r="AO729" s="43" t="s">
        <v>82</v>
      </c>
      <c r="AP729" s="23" t="s">
        <v>181</v>
      </c>
      <c r="BF729" s="23" t="s">
        <v>10498</v>
      </c>
      <c r="BG729" s="1" t="s">
        <v>183</v>
      </c>
    </row>
    <row r="730" s="23" customFormat="true" ht="12.75" hidden="true" customHeight="false" outlineLevel="0" collapsed="false">
      <c r="A730" s="23" t="s">
        <v>3571</v>
      </c>
      <c r="B730" s="23" t="s">
        <v>3572</v>
      </c>
      <c r="C730" s="40" t="s">
        <v>177</v>
      </c>
      <c r="D730" s="23" t="s">
        <v>82</v>
      </c>
      <c r="E730" s="23" t="s">
        <v>3573</v>
      </c>
      <c r="F730" s="23" t="s">
        <v>3574</v>
      </c>
      <c r="G730" s="23" t="n">
        <v>31</v>
      </c>
      <c r="H730" s="23" t="n">
        <v>500</v>
      </c>
      <c r="I730" s="41" t="s">
        <v>180</v>
      </c>
      <c r="K730" s="23" t="n">
        <v>0</v>
      </c>
      <c r="L730" s="23" t="n">
        <v>256</v>
      </c>
      <c r="M730" s="23" t="n">
        <v>1286</v>
      </c>
      <c r="N730" s="23" t="n">
        <v>0</v>
      </c>
      <c r="O730" s="23" t="n">
        <f aca="false">K730+L730</f>
        <v>256</v>
      </c>
      <c r="P730" s="23" t="n">
        <f aca="false">K730+L730+M730+N730</f>
        <v>1542</v>
      </c>
      <c r="Q730" s="23" t="n">
        <v>956</v>
      </c>
      <c r="R730" s="23" t="n">
        <v>2669</v>
      </c>
      <c r="S730" s="23" t="n">
        <v>1871</v>
      </c>
      <c r="T730" s="23" t="n">
        <v>1833</v>
      </c>
      <c r="U730" s="23" t="n">
        <f aca="false">IF(I730="delivery",O730-SUM(Q730+R730),IF(I730="PO",P730-SUM(Q730:R730)))</f>
        <v>-3369</v>
      </c>
      <c r="V730" s="43" t="n">
        <v>7.25</v>
      </c>
      <c r="W730" s="43" t="n">
        <v>7.25</v>
      </c>
      <c r="X730" s="43" t="n">
        <f aca="false">W730-V730</f>
        <v>0</v>
      </c>
      <c r="Y730" s="43"/>
      <c r="Z730" s="43"/>
      <c r="AA730" s="43"/>
      <c r="AB730" s="43"/>
      <c r="AC730" s="43" t="s">
        <v>10482</v>
      </c>
      <c r="AD730" s="43"/>
      <c r="AE730" s="43"/>
      <c r="AF730" s="43"/>
      <c r="AG730" s="43" t="n">
        <v>7.25</v>
      </c>
      <c r="AH730" s="43" t="s">
        <v>11506</v>
      </c>
      <c r="AI730" s="63" t="n">
        <v>500</v>
      </c>
      <c r="AJ730" s="63" t="n">
        <v>4</v>
      </c>
      <c r="AK730" s="43"/>
      <c r="AL730" s="43"/>
      <c r="AM730" s="43"/>
      <c r="AN730" s="43"/>
      <c r="AO730" s="43" t="s">
        <v>82</v>
      </c>
      <c r="AP730" s="23" t="s">
        <v>181</v>
      </c>
      <c r="BF730" s="23" t="s">
        <v>719</v>
      </c>
      <c r="BG730" s="1" t="s">
        <v>183</v>
      </c>
    </row>
    <row r="731" s="23" customFormat="true" ht="12.75" hidden="true" customHeight="false" outlineLevel="0" collapsed="false">
      <c r="A731" s="23" t="s">
        <v>3575</v>
      </c>
      <c r="B731" s="23" t="s">
        <v>3576</v>
      </c>
      <c r="C731" s="40" t="s">
        <v>177</v>
      </c>
      <c r="D731" s="23" t="s">
        <v>82</v>
      </c>
      <c r="E731" s="23" t="s">
        <v>3577</v>
      </c>
      <c r="F731" s="23" t="s">
        <v>3578</v>
      </c>
      <c r="G731" s="23" t="n">
        <v>31</v>
      </c>
      <c r="H731" s="23" t="n">
        <v>1000</v>
      </c>
      <c r="I731" s="41" t="s">
        <v>180</v>
      </c>
      <c r="K731" s="23" t="n">
        <v>0</v>
      </c>
      <c r="L731" s="23" t="n">
        <v>400</v>
      </c>
      <c r="M731" s="23" t="n">
        <v>600</v>
      </c>
      <c r="N731" s="23" t="n">
        <v>0</v>
      </c>
      <c r="O731" s="23" t="n">
        <f aca="false">K731+L731</f>
        <v>400</v>
      </c>
      <c r="P731" s="23" t="n">
        <f aca="false">K731+L731+M731+N731</f>
        <v>1000</v>
      </c>
      <c r="Q731" s="23" t="n">
        <v>130</v>
      </c>
      <c r="R731" s="23" t="n">
        <v>1436</v>
      </c>
      <c r="S731" s="23" t="n">
        <v>989</v>
      </c>
      <c r="T731" s="23" t="n">
        <v>992</v>
      </c>
      <c r="U731" s="23" t="n">
        <f aca="false">IF(I731="delivery",O731-SUM(Q731+R731),IF(I731="PO",P731-SUM(Q731:R731)))</f>
        <v>-1166</v>
      </c>
      <c r="V731" s="43" t="n">
        <v>5.23</v>
      </c>
      <c r="W731" s="43" t="n">
        <v>5.23</v>
      </c>
      <c r="X731" s="43" t="n">
        <f aca="false">W731-V731</f>
        <v>0</v>
      </c>
      <c r="Y731" s="43"/>
      <c r="Z731" s="43"/>
      <c r="AA731" s="43" t="n">
        <v>5.23</v>
      </c>
      <c r="AB731" s="43"/>
      <c r="AC731" s="43" t="s">
        <v>10482</v>
      </c>
      <c r="AD731" s="43"/>
      <c r="AE731" s="43"/>
      <c r="AF731" s="43"/>
      <c r="AG731" s="43" t="n">
        <v>5.23</v>
      </c>
      <c r="AH731" s="43" t="s">
        <v>11507</v>
      </c>
      <c r="AI731" s="63" t="s">
        <v>10553</v>
      </c>
      <c r="AJ731" s="64" t="s">
        <v>11132</v>
      </c>
      <c r="AK731" s="43"/>
      <c r="AL731" s="43"/>
      <c r="AM731" s="43"/>
      <c r="AN731" s="43"/>
      <c r="AO731" s="43" t="s">
        <v>82</v>
      </c>
      <c r="AP731" s="23" t="s">
        <v>181</v>
      </c>
      <c r="BF731" s="23" t="s">
        <v>10498</v>
      </c>
      <c r="BG731" s="1" t="s">
        <v>183</v>
      </c>
    </row>
    <row r="732" s="23" customFormat="true" ht="12.75" hidden="true" customHeight="false" outlineLevel="0" collapsed="false">
      <c r="A732" s="23" t="s">
        <v>3579</v>
      </c>
      <c r="B732" s="23" t="s">
        <v>3580</v>
      </c>
      <c r="C732" s="40" t="s">
        <v>177</v>
      </c>
      <c r="D732" s="23" t="s">
        <v>82</v>
      </c>
      <c r="E732" s="23" t="s">
        <v>3581</v>
      </c>
      <c r="F732" s="23" t="s">
        <v>3582</v>
      </c>
      <c r="G732" s="23" t="n">
        <v>36</v>
      </c>
      <c r="H732" s="23" t="n">
        <v>2500</v>
      </c>
      <c r="I732" s="41" t="s">
        <v>180</v>
      </c>
      <c r="K732" s="23" t="n">
        <v>0</v>
      </c>
      <c r="L732" s="23" t="n">
        <v>0</v>
      </c>
      <c r="M732" s="23" t="n">
        <v>900</v>
      </c>
      <c r="N732" s="23" t="n">
        <v>0</v>
      </c>
      <c r="O732" s="23" t="n">
        <f aca="false">K732+L732</f>
        <v>0</v>
      </c>
      <c r="P732" s="23" t="n">
        <f aca="false">K732+L732+M732+N732</f>
        <v>900</v>
      </c>
      <c r="Q732" s="23" t="n">
        <v>0</v>
      </c>
      <c r="R732" s="23" t="n">
        <v>2536</v>
      </c>
      <c r="S732" s="23" t="n">
        <v>2792</v>
      </c>
      <c r="T732" s="23" t="n">
        <v>2376</v>
      </c>
      <c r="U732" s="23" t="n">
        <f aca="false">IF(I732="delivery",O732-SUM(Q732+R732),IF(I732="PO",P732-SUM(Q732:R732)))</f>
        <v>-2536</v>
      </c>
      <c r="V732" s="43" t="n">
        <v>2.65</v>
      </c>
      <c r="W732" s="43" t="n">
        <v>2.65</v>
      </c>
      <c r="X732" s="43" t="n">
        <f aca="false">W732-V732</f>
        <v>0</v>
      </c>
      <c r="Y732" s="43"/>
      <c r="Z732" s="43"/>
      <c r="AA732" s="43"/>
      <c r="AB732" s="43"/>
      <c r="AC732" s="43" t="s">
        <v>10482</v>
      </c>
      <c r="AD732" s="43"/>
      <c r="AE732" s="43"/>
      <c r="AF732" s="43"/>
      <c r="AG732" s="43" t="n">
        <v>2.65</v>
      </c>
      <c r="AH732" s="43" t="s">
        <v>11508</v>
      </c>
      <c r="AI732" s="63" t="n">
        <v>2500</v>
      </c>
      <c r="AJ732" s="63" t="n">
        <v>5</v>
      </c>
      <c r="AK732" s="43"/>
      <c r="AL732" s="43"/>
      <c r="AM732" s="43"/>
      <c r="AN732" s="43"/>
      <c r="AO732" s="43" t="s">
        <v>82</v>
      </c>
      <c r="AP732" s="23" t="s">
        <v>181</v>
      </c>
      <c r="BF732" s="23" t="s">
        <v>10498</v>
      </c>
      <c r="BG732" s="1" t="s">
        <v>183</v>
      </c>
    </row>
    <row r="733" s="23" customFormat="true" ht="12.75" hidden="true" customHeight="false" outlineLevel="0" collapsed="false">
      <c r="A733" s="23" t="s">
        <v>3583</v>
      </c>
      <c r="B733" s="23" t="s">
        <v>3584</v>
      </c>
      <c r="C733" s="40" t="s">
        <v>177</v>
      </c>
      <c r="D733" s="23" t="s">
        <v>82</v>
      </c>
      <c r="E733" s="23" t="s">
        <v>3585</v>
      </c>
      <c r="F733" s="23" t="s">
        <v>3586</v>
      </c>
      <c r="G733" s="23" t="n">
        <v>36</v>
      </c>
      <c r="H733" s="23" t="n">
        <v>1000</v>
      </c>
      <c r="I733" s="41" t="s">
        <v>180</v>
      </c>
      <c r="K733" s="23" t="n">
        <v>0</v>
      </c>
      <c r="L733" s="23" t="n">
        <v>200</v>
      </c>
      <c r="M733" s="23" t="n">
        <v>3000</v>
      </c>
      <c r="N733" s="23" t="n">
        <v>0</v>
      </c>
      <c r="O733" s="23" t="n">
        <f aca="false">K733+L733</f>
        <v>200</v>
      </c>
      <c r="P733" s="23" t="n">
        <f aca="false">K733+L733+M733+N733</f>
        <v>3200</v>
      </c>
      <c r="Q733" s="23" t="n">
        <v>0</v>
      </c>
      <c r="R733" s="23" t="n">
        <v>0</v>
      </c>
      <c r="S733" s="23" t="n">
        <v>0</v>
      </c>
      <c r="T733" s="23" t="n">
        <v>0</v>
      </c>
      <c r="U733" s="23" t="n">
        <f aca="false">IF(I733="delivery",O733-SUM(Q733+R733),IF(I733="PO",P733-SUM(Q733:R733)))</f>
        <v>200</v>
      </c>
      <c r="V733" s="43" t="n">
        <v>0.9</v>
      </c>
      <c r="W733" s="43" t="n">
        <v>0.9</v>
      </c>
      <c r="X733" s="43" t="n">
        <f aca="false">W733-V733</f>
        <v>0</v>
      </c>
      <c r="Y733" s="43"/>
      <c r="Z733" s="43"/>
      <c r="AA733" s="43" t="n">
        <v>0.9</v>
      </c>
      <c r="AB733" s="43"/>
      <c r="AC733" s="43" t="s">
        <v>10482</v>
      </c>
      <c r="AD733" s="43"/>
      <c r="AE733" s="43"/>
      <c r="AF733" s="43"/>
      <c r="AG733" s="43" t="n">
        <v>0.9</v>
      </c>
      <c r="AH733" s="43" t="s">
        <v>11509</v>
      </c>
      <c r="AI733" s="63" t="n">
        <v>1000</v>
      </c>
      <c r="AJ733" s="63" t="n">
        <v>5</v>
      </c>
      <c r="AK733" s="43"/>
      <c r="AL733" s="43"/>
      <c r="AM733" s="43"/>
      <c r="AN733" s="43"/>
      <c r="AO733" s="43" t="s">
        <v>82</v>
      </c>
      <c r="AP733" s="23" t="s">
        <v>181</v>
      </c>
      <c r="BF733" s="23" t="s">
        <v>10498</v>
      </c>
      <c r="BG733" s="1" t="s">
        <v>183</v>
      </c>
    </row>
    <row r="734" s="23" customFormat="true" ht="12.75" hidden="true" customHeight="false" outlineLevel="0" collapsed="false">
      <c r="A734" s="23" t="s">
        <v>3587</v>
      </c>
      <c r="B734" s="23" t="s">
        <v>3588</v>
      </c>
      <c r="C734" s="40" t="s">
        <v>177</v>
      </c>
      <c r="D734" s="23" t="s">
        <v>82</v>
      </c>
      <c r="E734" s="23" t="s">
        <v>3589</v>
      </c>
      <c r="F734" s="23" t="s">
        <v>3590</v>
      </c>
      <c r="G734" s="23" t="n">
        <v>26</v>
      </c>
      <c r="H734" s="23" t="n">
        <v>500</v>
      </c>
      <c r="I734" s="41" t="s">
        <v>180</v>
      </c>
      <c r="K734" s="23" t="n">
        <v>0</v>
      </c>
      <c r="L734" s="23" t="n">
        <v>120</v>
      </c>
      <c r="M734" s="23" t="n">
        <v>880</v>
      </c>
      <c r="N734" s="23" t="n">
        <v>0</v>
      </c>
      <c r="O734" s="23" t="n">
        <f aca="false">K734+L734</f>
        <v>120</v>
      </c>
      <c r="P734" s="23" t="n">
        <f aca="false">K734+L734+M734+N734</f>
        <v>1000</v>
      </c>
      <c r="Q734" s="23" t="n">
        <v>842.1684</v>
      </c>
      <c r="R734" s="23" t="n">
        <v>2868.5736</v>
      </c>
      <c r="S734" s="23" t="n">
        <v>2604.5208</v>
      </c>
      <c r="T734" s="23" t="n">
        <v>2226.4452</v>
      </c>
      <c r="U734" s="23" t="n">
        <f aca="false">IF(I734="delivery",O734-SUM(Q734+R734),IF(I734="PO",P734-SUM(Q734:R734)))</f>
        <v>-3590.742</v>
      </c>
      <c r="V734" s="43" t="n">
        <v>3.34</v>
      </c>
      <c r="W734" s="43" t="n">
        <v>3.34</v>
      </c>
      <c r="X734" s="43" t="n">
        <f aca="false">W734-V734</f>
        <v>0</v>
      </c>
      <c r="Y734" s="43"/>
      <c r="Z734" s="43"/>
      <c r="AA734" s="43"/>
      <c r="AB734" s="43"/>
      <c r="AC734" s="43" t="s">
        <v>10482</v>
      </c>
      <c r="AD734" s="43"/>
      <c r="AE734" s="43"/>
      <c r="AF734" s="43"/>
      <c r="AG734" s="43" t="n">
        <v>3.34</v>
      </c>
      <c r="AH734" s="43" t="s">
        <v>11510</v>
      </c>
      <c r="AI734" s="63" t="n">
        <v>500</v>
      </c>
      <c r="AJ734" s="63" t="n">
        <v>4</v>
      </c>
      <c r="AK734" s="43"/>
      <c r="AL734" s="43"/>
      <c r="AM734" s="43"/>
      <c r="AN734" s="43"/>
      <c r="AO734" s="43" t="s">
        <v>82</v>
      </c>
      <c r="AP734" s="23" t="s">
        <v>181</v>
      </c>
      <c r="BF734" s="23" t="s">
        <v>719</v>
      </c>
      <c r="BG734" s="1" t="s">
        <v>183</v>
      </c>
    </row>
    <row r="735" s="23" customFormat="true" ht="12.75" hidden="true" customHeight="false" outlineLevel="0" collapsed="false">
      <c r="A735" s="23" t="s">
        <v>3591</v>
      </c>
      <c r="B735" s="23" t="s">
        <v>3592</v>
      </c>
      <c r="C735" s="40" t="s">
        <v>177</v>
      </c>
      <c r="D735" s="23" t="s">
        <v>82</v>
      </c>
      <c r="E735" s="23" t="s">
        <v>3593</v>
      </c>
      <c r="F735" s="23" t="s">
        <v>3594</v>
      </c>
      <c r="G735" s="23" t="n">
        <v>31</v>
      </c>
      <c r="H735" s="23" t="n">
        <v>250</v>
      </c>
      <c r="I735" s="41" t="s">
        <v>180</v>
      </c>
      <c r="K735" s="23" t="n">
        <v>0</v>
      </c>
      <c r="L735" s="23" t="n">
        <v>294</v>
      </c>
      <c r="M735" s="23" t="n">
        <v>9</v>
      </c>
      <c r="N735" s="23" t="n">
        <v>0</v>
      </c>
      <c r="O735" s="23" t="n">
        <f aca="false">K735+L735</f>
        <v>294</v>
      </c>
      <c r="P735" s="23" t="n">
        <f aca="false">K735+L735+M735+N735</f>
        <v>303</v>
      </c>
      <c r="Q735" s="23" t="n">
        <v>50.25</v>
      </c>
      <c r="R735" s="23" t="n">
        <v>139.5</v>
      </c>
      <c r="S735" s="23" t="n">
        <v>103</v>
      </c>
      <c r="T735" s="23" t="n">
        <v>95.5</v>
      </c>
      <c r="U735" s="23" t="n">
        <f aca="false">IF(I735="delivery",O735-SUM(Q735+R735),IF(I735="PO",P735-SUM(Q735:R735)))</f>
        <v>104.25</v>
      </c>
      <c r="V735" s="43" t="n">
        <v>4.93</v>
      </c>
      <c r="W735" s="43" t="n">
        <v>4.93</v>
      </c>
      <c r="X735" s="43" t="n">
        <f aca="false">W735-V735</f>
        <v>0</v>
      </c>
      <c r="Y735" s="43"/>
      <c r="Z735" s="43"/>
      <c r="AA735" s="43"/>
      <c r="AB735" s="43"/>
      <c r="AC735" s="43" t="s">
        <v>10482</v>
      </c>
      <c r="AD735" s="43"/>
      <c r="AE735" s="43"/>
      <c r="AF735" s="43"/>
      <c r="AG735" s="43" t="n">
        <v>4.93</v>
      </c>
      <c r="AH735" s="43" t="s">
        <v>11511</v>
      </c>
      <c r="AI735" s="63" t="n">
        <v>250</v>
      </c>
      <c r="AJ735" s="63" t="n">
        <v>5</v>
      </c>
      <c r="AK735" s="43"/>
      <c r="AL735" s="43"/>
      <c r="AM735" s="43"/>
      <c r="AN735" s="43"/>
      <c r="AO735" s="43" t="s">
        <v>82</v>
      </c>
      <c r="AP735" s="23" t="s">
        <v>181</v>
      </c>
      <c r="BF735" s="68" t="s">
        <v>719</v>
      </c>
      <c r="BG735" s="1" t="s">
        <v>183</v>
      </c>
    </row>
    <row r="736" s="23" customFormat="true" ht="12.75" hidden="true" customHeight="false" outlineLevel="0" collapsed="false">
      <c r="A736" s="23" t="s">
        <v>3595</v>
      </c>
      <c r="B736" s="23" t="s">
        <v>3596</v>
      </c>
      <c r="C736" s="40" t="s">
        <v>177</v>
      </c>
      <c r="D736" s="23" t="s">
        <v>82</v>
      </c>
      <c r="E736" s="23" t="s">
        <v>3597</v>
      </c>
      <c r="F736" s="23" t="s">
        <v>3598</v>
      </c>
      <c r="G736" s="23" t="n">
        <v>26</v>
      </c>
      <c r="H736" s="23" t="n">
        <v>500</v>
      </c>
      <c r="I736" s="41" t="s">
        <v>180</v>
      </c>
      <c r="K736" s="23" t="n">
        <v>0</v>
      </c>
      <c r="L736" s="23" t="n">
        <v>120</v>
      </c>
      <c r="M736" s="23" t="n">
        <v>880</v>
      </c>
      <c r="N736" s="23" t="n">
        <v>0</v>
      </c>
      <c r="O736" s="23" t="n">
        <f aca="false">K736+L736</f>
        <v>120</v>
      </c>
      <c r="P736" s="23" t="n">
        <f aca="false">K736+L736+M736+N736</f>
        <v>1000</v>
      </c>
      <c r="Q736" s="23" t="n">
        <v>842.1684</v>
      </c>
      <c r="R736" s="23" t="n">
        <v>2868.5736</v>
      </c>
      <c r="S736" s="23" t="n">
        <v>2604.5208</v>
      </c>
      <c r="T736" s="23" t="n">
        <v>2226.4452</v>
      </c>
      <c r="U736" s="23" t="n">
        <f aca="false">IF(I736="delivery",O736-SUM(Q736+R736),IF(I736="PO",P736-SUM(Q736:R736)))</f>
        <v>-3590.742</v>
      </c>
      <c r="V736" s="43" t="n">
        <v>0.59</v>
      </c>
      <c r="W736" s="43" t="n">
        <v>0.59</v>
      </c>
      <c r="X736" s="43" t="n">
        <f aca="false">W736-V736</f>
        <v>0</v>
      </c>
      <c r="Y736" s="43"/>
      <c r="Z736" s="43"/>
      <c r="AA736" s="43"/>
      <c r="AB736" s="43"/>
      <c r="AC736" s="43" t="s">
        <v>10482</v>
      </c>
      <c r="AD736" s="43"/>
      <c r="AE736" s="43"/>
      <c r="AF736" s="43"/>
      <c r="AG736" s="43" t="n">
        <v>0.59</v>
      </c>
      <c r="AH736" s="43" t="s">
        <v>11512</v>
      </c>
      <c r="AI736" s="63" t="n">
        <v>500</v>
      </c>
      <c r="AJ736" s="63" t="n">
        <v>4</v>
      </c>
      <c r="AK736" s="43"/>
      <c r="AL736" s="43"/>
      <c r="AM736" s="43"/>
      <c r="AN736" s="43"/>
      <c r="AO736" s="43" t="s">
        <v>82</v>
      </c>
      <c r="AP736" s="23" t="s">
        <v>181</v>
      </c>
      <c r="BF736" s="23" t="s">
        <v>719</v>
      </c>
      <c r="BG736" s="1" t="s">
        <v>183</v>
      </c>
    </row>
    <row r="737" s="23" customFormat="true" ht="12.75" hidden="true" customHeight="false" outlineLevel="0" collapsed="false">
      <c r="A737" s="23" t="s">
        <v>3599</v>
      </c>
      <c r="B737" s="23" t="s">
        <v>3600</v>
      </c>
      <c r="C737" s="40" t="s">
        <v>177</v>
      </c>
      <c r="D737" s="23" t="s">
        <v>82</v>
      </c>
      <c r="E737" s="23" t="s">
        <v>3601</v>
      </c>
      <c r="F737" s="23" t="s">
        <v>3602</v>
      </c>
      <c r="G737" s="23" t="n">
        <v>31</v>
      </c>
      <c r="H737" s="23" t="n">
        <v>250</v>
      </c>
      <c r="I737" s="41" t="s">
        <v>180</v>
      </c>
      <c r="K737" s="23" t="n">
        <v>0</v>
      </c>
      <c r="L737" s="23" t="n">
        <v>168</v>
      </c>
      <c r="M737" s="23" t="n">
        <v>331</v>
      </c>
      <c r="N737" s="23" t="n">
        <v>0</v>
      </c>
      <c r="O737" s="23" t="n">
        <f aca="false">K737+L737</f>
        <v>168</v>
      </c>
      <c r="P737" s="23" t="n">
        <f aca="false">K737+L737+M737+N737</f>
        <v>499</v>
      </c>
      <c r="Q737" s="23" t="n">
        <v>239</v>
      </c>
      <c r="R737" s="23" t="n">
        <v>667.25</v>
      </c>
      <c r="S737" s="23" t="n">
        <v>467.75</v>
      </c>
      <c r="T737" s="23" t="n">
        <v>458.25</v>
      </c>
      <c r="U737" s="23" t="n">
        <f aca="false">IF(I737="delivery",O737-SUM(Q737+R737),IF(I737="PO",P737-SUM(Q737:R737)))</f>
        <v>-738.25</v>
      </c>
      <c r="V737" s="43" t="n">
        <v>7.19</v>
      </c>
      <c r="W737" s="43" t="n">
        <v>7.19</v>
      </c>
      <c r="X737" s="43" t="n">
        <f aca="false">W737-V737</f>
        <v>0</v>
      </c>
      <c r="Y737" s="43"/>
      <c r="Z737" s="43"/>
      <c r="AA737" s="43"/>
      <c r="AB737" s="43"/>
      <c r="AC737" s="43" t="s">
        <v>10482</v>
      </c>
      <c r="AD737" s="43"/>
      <c r="AE737" s="43"/>
      <c r="AF737" s="43"/>
      <c r="AG737" s="43" t="n">
        <v>7.19</v>
      </c>
      <c r="AH737" s="43" t="s">
        <v>11513</v>
      </c>
      <c r="AI737" s="63" t="n">
        <v>250</v>
      </c>
      <c r="AJ737" s="63" t="n">
        <v>5</v>
      </c>
      <c r="AK737" s="43"/>
      <c r="AL737" s="43"/>
      <c r="AM737" s="43"/>
      <c r="AN737" s="43"/>
      <c r="AO737" s="43" t="s">
        <v>82</v>
      </c>
      <c r="AP737" s="23" t="s">
        <v>181</v>
      </c>
      <c r="BF737" s="23" t="s">
        <v>719</v>
      </c>
      <c r="BG737" s="1" t="s">
        <v>183</v>
      </c>
    </row>
    <row r="738" s="23" customFormat="true" ht="12.75" hidden="true" customHeight="false" outlineLevel="0" collapsed="false">
      <c r="A738" s="23" t="s">
        <v>3603</v>
      </c>
      <c r="B738" s="23" t="s">
        <v>3604</v>
      </c>
      <c r="C738" s="40" t="s">
        <v>177</v>
      </c>
      <c r="D738" s="23" t="s">
        <v>82</v>
      </c>
      <c r="E738" s="23" t="s">
        <v>3605</v>
      </c>
      <c r="F738" s="23" t="s">
        <v>3606</v>
      </c>
      <c r="G738" s="23" t="n">
        <v>31</v>
      </c>
      <c r="H738" s="23" t="n">
        <v>500</v>
      </c>
      <c r="I738" s="41" t="s">
        <v>180</v>
      </c>
      <c r="K738" s="23" t="n">
        <v>0</v>
      </c>
      <c r="L738" s="23" t="n">
        <v>549</v>
      </c>
      <c r="M738" s="23" t="n">
        <v>1000</v>
      </c>
      <c r="N738" s="23" t="n">
        <v>0</v>
      </c>
      <c r="O738" s="23" t="n">
        <f aca="false">K738+L738</f>
        <v>549</v>
      </c>
      <c r="P738" s="23" t="n">
        <f aca="false">K738+L738+M738+N738</f>
        <v>1549</v>
      </c>
      <c r="Q738" s="23" t="n">
        <v>956</v>
      </c>
      <c r="R738" s="23" t="n">
        <v>2669</v>
      </c>
      <c r="S738" s="23" t="n">
        <v>1871</v>
      </c>
      <c r="T738" s="23" t="n">
        <v>1833</v>
      </c>
      <c r="U738" s="23" t="n">
        <f aca="false">IF(I738="delivery",O738-SUM(Q738+R738),IF(I738="PO",P738-SUM(Q738:R738)))</f>
        <v>-3076</v>
      </c>
      <c r="V738" s="43" t="n">
        <v>4.95</v>
      </c>
      <c r="W738" s="43" t="n">
        <v>4.95</v>
      </c>
      <c r="X738" s="43" t="n">
        <f aca="false">W738-V738</f>
        <v>0</v>
      </c>
      <c r="Y738" s="43"/>
      <c r="Z738" s="43"/>
      <c r="AA738" s="43"/>
      <c r="AB738" s="43"/>
      <c r="AC738" s="43" t="s">
        <v>10482</v>
      </c>
      <c r="AD738" s="43"/>
      <c r="AE738" s="43"/>
      <c r="AF738" s="43"/>
      <c r="AG738" s="43" t="n">
        <v>4.95</v>
      </c>
      <c r="AH738" s="43" t="s">
        <v>11514</v>
      </c>
      <c r="AI738" s="63" t="n">
        <v>500</v>
      </c>
      <c r="AJ738" s="63" t="n">
        <v>5</v>
      </c>
      <c r="AK738" s="43"/>
      <c r="AL738" s="43"/>
      <c r="AM738" s="43"/>
      <c r="AN738" s="43"/>
      <c r="AO738" s="43" t="s">
        <v>82</v>
      </c>
      <c r="AP738" s="23" t="s">
        <v>181</v>
      </c>
      <c r="BF738" s="23" t="s">
        <v>719</v>
      </c>
      <c r="BG738" s="1" t="s">
        <v>183</v>
      </c>
    </row>
    <row r="739" s="23" customFormat="true" ht="12.75" hidden="true" customHeight="false" outlineLevel="0" collapsed="false">
      <c r="A739" s="23" t="s">
        <v>3607</v>
      </c>
      <c r="B739" s="23" t="s">
        <v>3608</v>
      </c>
      <c r="C739" s="40" t="s">
        <v>177</v>
      </c>
      <c r="D739" s="23" t="s">
        <v>82</v>
      </c>
      <c r="E739" s="23" t="s">
        <v>3609</v>
      </c>
      <c r="F739" s="23" t="s">
        <v>3610</v>
      </c>
      <c r="G739" s="23" t="n">
        <v>31</v>
      </c>
      <c r="H739" s="23" t="n">
        <v>1000</v>
      </c>
      <c r="I739" s="41" t="s">
        <v>180</v>
      </c>
      <c r="K739" s="23" t="n">
        <v>0</v>
      </c>
      <c r="L739" s="23" t="n">
        <v>100</v>
      </c>
      <c r="M739" s="23" t="n">
        <v>900</v>
      </c>
      <c r="N739" s="23" t="n">
        <v>0</v>
      </c>
      <c r="O739" s="23" t="n">
        <f aca="false">K739+L739</f>
        <v>100</v>
      </c>
      <c r="P739" s="23" t="n">
        <f aca="false">K739+L739+M739+N739</f>
        <v>1000</v>
      </c>
      <c r="Q739" s="23" t="n">
        <v>260</v>
      </c>
      <c r="R739" s="23" t="n">
        <v>2872</v>
      </c>
      <c r="S739" s="23" t="n">
        <v>1978</v>
      </c>
      <c r="T739" s="23" t="n">
        <v>1984</v>
      </c>
      <c r="U739" s="23" t="n">
        <f aca="false">IF(I739="delivery",O739-SUM(Q739+R739),IF(I739="PO",P739-SUM(Q739:R739)))</f>
        <v>-3032</v>
      </c>
      <c r="V739" s="43" t="n">
        <v>1.26</v>
      </c>
      <c r="W739" s="43" t="n">
        <v>1.26</v>
      </c>
      <c r="X739" s="43" t="n">
        <f aca="false">W739-V739</f>
        <v>0</v>
      </c>
      <c r="Y739" s="43"/>
      <c r="Z739" s="43"/>
      <c r="AA739" s="43" t="n">
        <v>1.26</v>
      </c>
      <c r="AB739" s="43"/>
      <c r="AC739" s="43" t="s">
        <v>10482</v>
      </c>
      <c r="AD739" s="43"/>
      <c r="AE739" s="43"/>
      <c r="AF739" s="43"/>
      <c r="AG739" s="43" t="n">
        <v>1.26</v>
      </c>
      <c r="AH739" s="43" t="s">
        <v>11515</v>
      </c>
      <c r="AI739" s="63" t="s">
        <v>10553</v>
      </c>
      <c r="AJ739" s="63" t="s">
        <v>11516</v>
      </c>
      <c r="AK739" s="43"/>
      <c r="AL739" s="43"/>
      <c r="AM739" s="43"/>
      <c r="AN739" s="43"/>
      <c r="AO739" s="43" t="s">
        <v>82</v>
      </c>
      <c r="AP739" s="23" t="s">
        <v>181</v>
      </c>
      <c r="BF739" s="23" t="s">
        <v>10498</v>
      </c>
      <c r="BG739" s="1" t="s">
        <v>183</v>
      </c>
    </row>
    <row r="740" s="23" customFormat="true" ht="12.75" hidden="true" customHeight="false" outlineLevel="0" collapsed="false">
      <c r="A740" s="23" t="s">
        <v>3611</v>
      </c>
      <c r="B740" s="23" t="s">
        <v>3612</v>
      </c>
      <c r="C740" s="40" t="s">
        <v>177</v>
      </c>
      <c r="D740" s="23" t="s">
        <v>82</v>
      </c>
      <c r="E740" s="23" t="s">
        <v>3613</v>
      </c>
      <c r="F740" s="23" t="s">
        <v>3614</v>
      </c>
      <c r="G740" s="23" t="n">
        <v>36</v>
      </c>
      <c r="H740" s="23" t="n">
        <v>2000</v>
      </c>
      <c r="I740" s="41" t="s">
        <v>180</v>
      </c>
      <c r="K740" s="23" t="n">
        <v>0</v>
      </c>
      <c r="L740" s="23" t="n">
        <v>150</v>
      </c>
      <c r="M740" s="23" t="n">
        <v>100</v>
      </c>
      <c r="N740" s="23" t="n">
        <v>0</v>
      </c>
      <c r="O740" s="23" t="n">
        <f aca="false">K740+L740</f>
        <v>150</v>
      </c>
      <c r="P740" s="23" t="n">
        <f aca="false">K740+L740+M740+N740</f>
        <v>250</v>
      </c>
      <c r="Q740" s="23" t="n">
        <v>0</v>
      </c>
      <c r="R740" s="23" t="n">
        <v>2536</v>
      </c>
      <c r="S740" s="23" t="n">
        <v>2792</v>
      </c>
      <c r="T740" s="23" t="n">
        <v>2376</v>
      </c>
      <c r="U740" s="23" t="n">
        <f aca="false">IF(I740="delivery",O740-SUM(Q740+R740),IF(I740="PO",P740-SUM(Q740:R740)))</f>
        <v>-2386</v>
      </c>
      <c r="V740" s="43" t="n">
        <v>4.41</v>
      </c>
      <c r="W740" s="43" t="n">
        <v>4.41</v>
      </c>
      <c r="X740" s="43" t="n">
        <f aca="false">W740-V740</f>
        <v>0</v>
      </c>
      <c r="Y740" s="43"/>
      <c r="Z740" s="43"/>
      <c r="AA740" s="43" t="n">
        <v>5.24</v>
      </c>
      <c r="AB740" s="43"/>
      <c r="AC740" s="43" t="s">
        <v>10482</v>
      </c>
      <c r="AD740" s="43"/>
      <c r="AE740" s="43"/>
      <c r="AF740" s="43"/>
      <c r="AG740" s="43" t="n">
        <v>4.41</v>
      </c>
      <c r="AH740" s="43" t="s">
        <v>11517</v>
      </c>
      <c r="AI740" s="63" t="n">
        <v>2000</v>
      </c>
      <c r="AJ740" s="63" t="n">
        <v>5</v>
      </c>
      <c r="AK740" s="43"/>
      <c r="AL740" s="43"/>
      <c r="AM740" s="43"/>
      <c r="AN740" s="43"/>
      <c r="AO740" s="43" t="s">
        <v>82</v>
      </c>
      <c r="AP740" s="23" t="s">
        <v>181</v>
      </c>
      <c r="BF740" s="23" t="s">
        <v>10498</v>
      </c>
      <c r="BG740" s="1" t="s">
        <v>183</v>
      </c>
    </row>
    <row r="741" s="23" customFormat="true" ht="12.75" hidden="true" customHeight="false" outlineLevel="0" collapsed="false">
      <c r="A741" s="23" t="s">
        <v>3615</v>
      </c>
      <c r="B741" s="23" t="s">
        <v>3616</v>
      </c>
      <c r="C741" s="40" t="s">
        <v>177</v>
      </c>
      <c r="D741" s="23" t="s">
        <v>82</v>
      </c>
      <c r="E741" s="23" t="s">
        <v>3617</v>
      </c>
      <c r="F741" s="23" t="s">
        <v>3618</v>
      </c>
      <c r="G741" s="23" t="n">
        <v>26</v>
      </c>
      <c r="H741" s="23" t="n">
        <v>100</v>
      </c>
      <c r="I741" s="41" t="s">
        <v>180</v>
      </c>
      <c r="K741" s="23" t="n">
        <v>0</v>
      </c>
      <c r="L741" s="23" t="n">
        <v>30</v>
      </c>
      <c r="M741" s="23" t="n">
        <v>170</v>
      </c>
      <c r="N741" s="23" t="n">
        <v>0</v>
      </c>
      <c r="O741" s="23" t="n">
        <f aca="false">K741+L741</f>
        <v>30</v>
      </c>
      <c r="P741" s="23" t="n">
        <f aca="false">K741+L741+M741+N741</f>
        <v>200</v>
      </c>
      <c r="Q741" s="23" t="n">
        <v>140.3614</v>
      </c>
      <c r="R741" s="23" t="n">
        <v>478.0956</v>
      </c>
      <c r="S741" s="23" t="n">
        <v>434.0868</v>
      </c>
      <c r="T741" s="23" t="n">
        <v>371.0742</v>
      </c>
      <c r="U741" s="23" t="n">
        <f aca="false">IF(I741="delivery",O741-SUM(Q741+R741),IF(I741="PO",P741-SUM(Q741:R741)))</f>
        <v>-588.457</v>
      </c>
      <c r="V741" s="43" t="n">
        <v>14.51</v>
      </c>
      <c r="W741" s="43" t="n">
        <v>14.51</v>
      </c>
      <c r="X741" s="43" t="n">
        <f aca="false">W741-V741</f>
        <v>0</v>
      </c>
      <c r="Y741" s="43"/>
      <c r="Z741" s="43"/>
      <c r="AA741" s="43"/>
      <c r="AB741" s="43"/>
      <c r="AC741" s="43" t="s">
        <v>10482</v>
      </c>
      <c r="AD741" s="43"/>
      <c r="AE741" s="43"/>
      <c r="AF741" s="43"/>
      <c r="AG741" s="43" t="n">
        <v>14.51</v>
      </c>
      <c r="AH741" s="43" t="s">
        <v>11518</v>
      </c>
      <c r="AI741" s="63" t="n">
        <v>100</v>
      </c>
      <c r="AJ741" s="63" t="n">
        <v>4</v>
      </c>
      <c r="AK741" s="43"/>
      <c r="AL741" s="43"/>
      <c r="AM741" s="43"/>
      <c r="AN741" s="43"/>
      <c r="AO741" s="43" t="s">
        <v>82</v>
      </c>
      <c r="AP741" s="23" t="s">
        <v>181</v>
      </c>
      <c r="BF741" s="23" t="s">
        <v>719</v>
      </c>
      <c r="BG741" s="1" t="s">
        <v>183</v>
      </c>
    </row>
    <row r="742" s="23" customFormat="true" ht="12.75" hidden="true" customHeight="false" outlineLevel="0" collapsed="false">
      <c r="A742" s="23" t="s">
        <v>3619</v>
      </c>
      <c r="B742" s="23" t="s">
        <v>3620</v>
      </c>
      <c r="C742" s="40" t="s">
        <v>177</v>
      </c>
      <c r="D742" s="23" t="s">
        <v>82</v>
      </c>
      <c r="E742" s="23" t="s">
        <v>3621</v>
      </c>
      <c r="F742" s="23" t="s">
        <v>3622</v>
      </c>
      <c r="G742" s="23" t="n">
        <v>26</v>
      </c>
      <c r="H742" s="23" t="n">
        <v>100</v>
      </c>
      <c r="I742" s="41" t="s">
        <v>180</v>
      </c>
      <c r="K742" s="23" t="n">
        <v>0</v>
      </c>
      <c r="L742" s="23" t="n">
        <v>30</v>
      </c>
      <c r="M742" s="23" t="n">
        <v>170</v>
      </c>
      <c r="N742" s="23" t="n">
        <v>0</v>
      </c>
      <c r="O742" s="23" t="n">
        <f aca="false">K742+L742</f>
        <v>30</v>
      </c>
      <c r="P742" s="23" t="n">
        <f aca="false">K742+L742+M742+N742</f>
        <v>200</v>
      </c>
      <c r="Q742" s="23" t="n">
        <v>140.3614</v>
      </c>
      <c r="R742" s="23" t="n">
        <v>478.0956</v>
      </c>
      <c r="S742" s="23" t="n">
        <v>434.0868</v>
      </c>
      <c r="T742" s="23" t="n">
        <v>371.0742</v>
      </c>
      <c r="U742" s="23" t="n">
        <f aca="false">IF(I742="delivery",O742-SUM(Q742+R742),IF(I742="PO",P742-SUM(Q742:R742)))</f>
        <v>-588.457</v>
      </c>
      <c r="V742" s="43" t="n">
        <v>15</v>
      </c>
      <c r="W742" s="43" t="n">
        <v>15</v>
      </c>
      <c r="X742" s="43" t="n">
        <f aca="false">W742-V742</f>
        <v>0</v>
      </c>
      <c r="Y742" s="43"/>
      <c r="Z742" s="43"/>
      <c r="AA742" s="43"/>
      <c r="AB742" s="43"/>
      <c r="AC742" s="43" t="s">
        <v>10482</v>
      </c>
      <c r="AD742" s="43"/>
      <c r="AE742" s="43"/>
      <c r="AF742" s="43"/>
      <c r="AG742" s="43" t="n">
        <v>15</v>
      </c>
      <c r="AH742" s="43" t="s">
        <v>11519</v>
      </c>
      <c r="AI742" s="63" t="n">
        <v>100</v>
      </c>
      <c r="AJ742" s="63" t="n">
        <v>4</v>
      </c>
      <c r="AK742" s="43"/>
      <c r="AL742" s="43"/>
      <c r="AM742" s="43"/>
      <c r="AN742" s="43"/>
      <c r="AO742" s="43" t="s">
        <v>82</v>
      </c>
      <c r="AP742" s="23" t="s">
        <v>181</v>
      </c>
      <c r="BF742" s="23" t="s">
        <v>719</v>
      </c>
      <c r="BG742" s="1" t="s">
        <v>183</v>
      </c>
    </row>
    <row r="743" s="23" customFormat="true" ht="12.75" hidden="true" customHeight="false" outlineLevel="0" collapsed="false">
      <c r="A743" s="23" t="s">
        <v>3623</v>
      </c>
      <c r="B743" s="23" t="s">
        <v>3624</v>
      </c>
      <c r="C743" s="40" t="s">
        <v>177</v>
      </c>
      <c r="D743" s="23" t="s">
        <v>82</v>
      </c>
      <c r="E743" s="23" t="s">
        <v>3625</v>
      </c>
      <c r="F743" s="23" t="s">
        <v>3626</v>
      </c>
      <c r="G743" s="23" t="n">
        <v>26</v>
      </c>
      <c r="H743" s="23" t="n">
        <v>500</v>
      </c>
      <c r="I743" s="41" t="s">
        <v>180</v>
      </c>
      <c r="K743" s="23" t="n">
        <v>0</v>
      </c>
      <c r="L743" s="23" t="n">
        <v>250</v>
      </c>
      <c r="M743" s="23" t="n">
        <v>750</v>
      </c>
      <c r="N743" s="23" t="n">
        <v>0</v>
      </c>
      <c r="O743" s="23" t="n">
        <f aca="false">K743+L743</f>
        <v>250</v>
      </c>
      <c r="P743" s="23" t="n">
        <f aca="false">K743+L743+M743+N743</f>
        <v>1000</v>
      </c>
      <c r="Q743" s="23" t="n">
        <v>561.4456</v>
      </c>
      <c r="R743" s="23" t="n">
        <v>1912.3824</v>
      </c>
      <c r="S743" s="23" t="n">
        <v>1736.3472</v>
      </c>
      <c r="T743" s="23" t="n">
        <v>1484.2968</v>
      </c>
      <c r="U743" s="23" t="n">
        <f aca="false">IF(I743="delivery",O743-SUM(Q743+R743),IF(I743="PO",P743-SUM(Q743:R743)))</f>
        <v>-2223.828</v>
      </c>
      <c r="V743" s="43" t="n">
        <v>5.74</v>
      </c>
      <c r="W743" s="43" t="n">
        <v>5.7</v>
      </c>
      <c r="X743" s="43" t="n">
        <f aca="false">W743-V743</f>
        <v>-0.04</v>
      </c>
      <c r="Y743" s="43"/>
      <c r="Z743" s="43"/>
      <c r="AA743" s="43"/>
      <c r="AB743" s="43"/>
      <c r="AC743" s="43" t="s">
        <v>10482</v>
      </c>
      <c r="AD743" s="43"/>
      <c r="AE743" s="43"/>
      <c r="AF743" s="43"/>
      <c r="AG743" s="43" t="n">
        <v>5.7</v>
      </c>
      <c r="AH743" s="43" t="s">
        <v>11520</v>
      </c>
      <c r="AI743" s="63" t="n">
        <v>500</v>
      </c>
      <c r="AJ743" s="63" t="n">
        <v>4</v>
      </c>
      <c r="AK743" s="43"/>
      <c r="AL743" s="43"/>
      <c r="AM743" s="43"/>
      <c r="AN743" s="43"/>
      <c r="AO743" s="43" t="s">
        <v>82</v>
      </c>
      <c r="AP743" s="23" t="s">
        <v>181</v>
      </c>
      <c r="BF743" s="23" t="s">
        <v>719</v>
      </c>
      <c r="BG743" s="1" t="s">
        <v>183</v>
      </c>
    </row>
    <row r="744" s="23" customFormat="true" ht="12.75" hidden="true" customHeight="false" outlineLevel="0" collapsed="false">
      <c r="A744" s="23" t="s">
        <v>3627</v>
      </c>
      <c r="B744" s="23" t="s">
        <v>3628</v>
      </c>
      <c r="C744" s="40" t="s">
        <v>177</v>
      </c>
      <c r="D744" s="23" t="s">
        <v>82</v>
      </c>
      <c r="E744" s="23" t="s">
        <v>3629</v>
      </c>
      <c r="F744" s="23" t="s">
        <v>3630</v>
      </c>
      <c r="G744" s="23" t="n">
        <v>31</v>
      </c>
      <c r="H744" s="23" t="n">
        <v>100</v>
      </c>
      <c r="I744" s="41" t="s">
        <v>180</v>
      </c>
      <c r="K744" s="23" t="n">
        <v>0</v>
      </c>
      <c r="L744" s="23" t="n">
        <v>78</v>
      </c>
      <c r="M744" s="23" t="n">
        <v>19</v>
      </c>
      <c r="N744" s="23" t="n">
        <v>0</v>
      </c>
      <c r="O744" s="23" t="n">
        <f aca="false">K744+L744</f>
        <v>78</v>
      </c>
      <c r="P744" s="23" t="n">
        <f aca="false">K744+L744+M744+N744</f>
        <v>97</v>
      </c>
      <c r="Q744" s="23" t="n">
        <v>50.25</v>
      </c>
      <c r="R744" s="23" t="n">
        <v>139.5</v>
      </c>
      <c r="S744" s="23" t="n">
        <v>103</v>
      </c>
      <c r="T744" s="23" t="n">
        <v>95.5</v>
      </c>
      <c r="U744" s="23" t="n">
        <f aca="false">IF(I744="delivery",O744-SUM(Q744+R744),IF(I744="PO",P744-SUM(Q744:R744)))</f>
        <v>-111.75</v>
      </c>
      <c r="V744" s="43" t="n">
        <v>12.36</v>
      </c>
      <c r="W744" s="43" t="n">
        <v>12.36</v>
      </c>
      <c r="X744" s="43" t="n">
        <f aca="false">W744-V744</f>
        <v>0</v>
      </c>
      <c r="Y744" s="43"/>
      <c r="Z744" s="43"/>
      <c r="AA744" s="43"/>
      <c r="AB744" s="43"/>
      <c r="AC744" s="43" t="s">
        <v>10482</v>
      </c>
      <c r="AD744" s="43"/>
      <c r="AE744" s="43"/>
      <c r="AF744" s="43"/>
      <c r="AG744" s="43" t="n">
        <v>12.36</v>
      </c>
      <c r="AH744" s="43" t="s">
        <v>11521</v>
      </c>
      <c r="AI744" s="63" t="n">
        <v>100</v>
      </c>
      <c r="AJ744" s="63" t="n">
        <v>5</v>
      </c>
      <c r="AK744" s="43"/>
      <c r="AL744" s="43"/>
      <c r="AM744" s="43"/>
      <c r="AN744" s="43"/>
      <c r="AO744" s="43" t="s">
        <v>82</v>
      </c>
      <c r="AP744" s="23" t="s">
        <v>181</v>
      </c>
      <c r="BF744" s="68" t="s">
        <v>719</v>
      </c>
      <c r="BG744" s="1" t="s">
        <v>183</v>
      </c>
    </row>
    <row r="745" s="23" customFormat="true" ht="12.75" hidden="true" customHeight="false" outlineLevel="0" collapsed="false">
      <c r="A745" s="23" t="s">
        <v>3631</v>
      </c>
      <c r="B745" s="23" t="s">
        <v>3632</v>
      </c>
      <c r="C745" s="40" t="s">
        <v>177</v>
      </c>
      <c r="D745" s="23" t="s">
        <v>82</v>
      </c>
      <c r="E745" s="23" t="s">
        <v>3633</v>
      </c>
      <c r="F745" s="23" t="s">
        <v>3634</v>
      </c>
      <c r="G745" s="23" t="n">
        <v>31</v>
      </c>
      <c r="H745" s="23" t="n">
        <v>500</v>
      </c>
      <c r="I745" s="41" t="s">
        <v>180</v>
      </c>
      <c r="K745" s="23" t="n">
        <v>0</v>
      </c>
      <c r="L745" s="23" t="n">
        <v>470</v>
      </c>
      <c r="M745" s="23" t="n">
        <v>18</v>
      </c>
      <c r="N745" s="23" t="n">
        <v>0</v>
      </c>
      <c r="O745" s="23" t="n">
        <f aca="false">K745+L745</f>
        <v>470</v>
      </c>
      <c r="P745" s="23" t="n">
        <f aca="false">K745+L745+M745+N745</f>
        <v>488</v>
      </c>
      <c r="Q745" s="23" t="n">
        <v>201</v>
      </c>
      <c r="R745" s="23" t="n">
        <v>558</v>
      </c>
      <c r="S745" s="23" t="n">
        <v>412</v>
      </c>
      <c r="T745" s="23" t="n">
        <v>382</v>
      </c>
      <c r="U745" s="23" t="n">
        <f aca="false">IF(I745="delivery",O745-SUM(Q745+R745),IF(I745="PO",P745-SUM(Q745:R745)))</f>
        <v>-289</v>
      </c>
      <c r="V745" s="43" t="n">
        <v>3.8</v>
      </c>
      <c r="W745" s="43" t="n">
        <v>3.8</v>
      </c>
      <c r="X745" s="43" t="n">
        <f aca="false">W745-V745</f>
        <v>0</v>
      </c>
      <c r="Y745" s="43"/>
      <c r="Z745" s="43"/>
      <c r="AA745" s="43"/>
      <c r="AB745" s="43"/>
      <c r="AC745" s="43" t="s">
        <v>10482</v>
      </c>
      <c r="AD745" s="43"/>
      <c r="AE745" s="43"/>
      <c r="AF745" s="43"/>
      <c r="AG745" s="43" t="n">
        <v>3.8</v>
      </c>
      <c r="AH745" s="43" t="s">
        <v>11522</v>
      </c>
      <c r="AI745" s="63" t="n">
        <v>500</v>
      </c>
      <c r="AJ745" s="63" t="n">
        <v>5</v>
      </c>
      <c r="AK745" s="43"/>
      <c r="AL745" s="43"/>
      <c r="AM745" s="43"/>
      <c r="AN745" s="43"/>
      <c r="AO745" s="43" t="s">
        <v>82</v>
      </c>
      <c r="AP745" s="23" t="s">
        <v>181</v>
      </c>
      <c r="BF745" s="68" t="s">
        <v>719</v>
      </c>
      <c r="BG745" s="1" t="s">
        <v>183</v>
      </c>
    </row>
    <row r="746" s="23" customFormat="true" ht="12.75" hidden="true" customHeight="false" outlineLevel="0" collapsed="false">
      <c r="A746" s="23" t="s">
        <v>3635</v>
      </c>
      <c r="B746" s="23" t="s">
        <v>3636</v>
      </c>
      <c r="C746" s="40" t="s">
        <v>177</v>
      </c>
      <c r="D746" s="23" t="s">
        <v>82</v>
      </c>
      <c r="E746" s="23" t="s">
        <v>3637</v>
      </c>
      <c r="F746" s="23" t="s">
        <v>3638</v>
      </c>
      <c r="G746" s="23" t="n">
        <v>166</v>
      </c>
      <c r="H746" s="23" t="n">
        <v>1000</v>
      </c>
      <c r="I746" s="41" t="s">
        <v>180</v>
      </c>
      <c r="K746" s="23" t="n">
        <v>0</v>
      </c>
      <c r="L746" s="23" t="n">
        <v>1411</v>
      </c>
      <c r="M746" s="23" t="n">
        <v>0</v>
      </c>
      <c r="N746" s="23" t="n">
        <v>496</v>
      </c>
      <c r="O746" s="23" t="n">
        <f aca="false">K746+L746</f>
        <v>1411</v>
      </c>
      <c r="P746" s="23" t="n">
        <f aca="false">K746+L746+M746+N746</f>
        <v>1907</v>
      </c>
      <c r="Q746" s="23" t="n">
        <v>1214</v>
      </c>
      <c r="R746" s="23" t="n">
        <v>592</v>
      </c>
      <c r="S746" s="23" t="n">
        <v>406</v>
      </c>
      <c r="T746" s="23" t="n">
        <v>392</v>
      </c>
      <c r="U746" s="23" t="n">
        <f aca="false">IF(I746="delivery",O746-SUM(Q746+R746),IF(I746="PO",P746-SUM(Q746:R746)))</f>
        <v>-395</v>
      </c>
      <c r="V746" s="43" t="n">
        <v>71.41</v>
      </c>
      <c r="W746" s="43" t="n">
        <v>71.41</v>
      </c>
      <c r="X746" s="43" t="n">
        <f aca="false">W746-V746</f>
        <v>0</v>
      </c>
      <c r="Y746" s="43"/>
      <c r="Z746" s="43"/>
      <c r="AA746" s="43" t="n">
        <v>71.41</v>
      </c>
      <c r="AB746" s="43"/>
      <c r="AC746" s="43" t="s">
        <v>10482</v>
      </c>
      <c r="AD746" s="43"/>
      <c r="AE746" s="43"/>
      <c r="AF746" s="43"/>
      <c r="AG746" s="43" t="n">
        <v>71.41</v>
      </c>
      <c r="AH746" s="43" t="s">
        <v>11523</v>
      </c>
      <c r="AI746" s="63" t="n">
        <v>1000</v>
      </c>
      <c r="AJ746" s="63" t="n">
        <v>26</v>
      </c>
      <c r="AK746" s="43" t="s">
        <v>11524</v>
      </c>
      <c r="AL746" s="43"/>
      <c r="AM746" s="43"/>
      <c r="AN746" s="43"/>
      <c r="AO746" s="43" t="s">
        <v>82</v>
      </c>
      <c r="AP746" s="23" t="s">
        <v>194</v>
      </c>
      <c r="BF746" s="23" t="s">
        <v>10498</v>
      </c>
      <c r="BG746" s="1" t="s">
        <v>183</v>
      </c>
    </row>
    <row r="747" s="23" customFormat="true" ht="12.75" hidden="true" customHeight="false" outlineLevel="0" collapsed="false">
      <c r="A747" s="23" t="s">
        <v>3639</v>
      </c>
      <c r="B747" s="23" t="s">
        <v>3640</v>
      </c>
      <c r="C747" s="40" t="s">
        <v>177</v>
      </c>
      <c r="D747" s="23" t="s">
        <v>82</v>
      </c>
      <c r="E747" s="23" t="s">
        <v>3641</v>
      </c>
      <c r="F747" s="23" t="s">
        <v>3642</v>
      </c>
      <c r="G747" s="23" t="n">
        <v>166</v>
      </c>
      <c r="H747" s="23" t="n">
        <v>1000</v>
      </c>
      <c r="I747" s="41" t="s">
        <v>180</v>
      </c>
      <c r="K747" s="23" t="n">
        <v>0</v>
      </c>
      <c r="L747" s="23" t="n">
        <v>1602</v>
      </c>
      <c r="M747" s="23" t="n">
        <v>97</v>
      </c>
      <c r="N747" s="23" t="n">
        <v>500</v>
      </c>
      <c r="O747" s="23" t="n">
        <f aca="false">K747+L747</f>
        <v>1602</v>
      </c>
      <c r="P747" s="23" t="n">
        <f aca="false">K747+L747+M747+N747</f>
        <v>2199</v>
      </c>
      <c r="Q747" s="23" t="n">
        <v>1090</v>
      </c>
      <c r="R747" s="23" t="n">
        <v>686</v>
      </c>
      <c r="S747" s="23" t="n">
        <v>462</v>
      </c>
      <c r="T747" s="23" t="n">
        <v>436</v>
      </c>
      <c r="U747" s="23" t="n">
        <f aca="false">IF(I747="delivery",O747-SUM(Q747+R747),IF(I747="PO",P747-SUM(Q747:R747)))</f>
        <v>-174</v>
      </c>
      <c r="V747" s="43" t="n">
        <v>71.41</v>
      </c>
      <c r="W747" s="43" t="n">
        <v>71.41</v>
      </c>
      <c r="X747" s="43" t="n">
        <f aca="false">W747-V747</f>
        <v>0</v>
      </c>
      <c r="Y747" s="43"/>
      <c r="Z747" s="43"/>
      <c r="AA747" s="43" t="n">
        <v>71.41</v>
      </c>
      <c r="AB747" s="43"/>
      <c r="AC747" s="43" t="s">
        <v>10482</v>
      </c>
      <c r="AD747" s="43"/>
      <c r="AE747" s="43"/>
      <c r="AF747" s="43"/>
      <c r="AG747" s="43" t="n">
        <v>71.41</v>
      </c>
      <c r="AH747" s="43" t="s">
        <v>11523</v>
      </c>
      <c r="AI747" s="63" t="n">
        <v>1000</v>
      </c>
      <c r="AJ747" s="63" t="n">
        <v>26</v>
      </c>
      <c r="AK747" s="43" t="s">
        <v>11525</v>
      </c>
      <c r="AL747" s="43"/>
      <c r="AM747" s="43"/>
      <c r="AN747" s="43"/>
      <c r="AO747" s="43" t="s">
        <v>82</v>
      </c>
      <c r="AP747" s="23" t="s">
        <v>194</v>
      </c>
      <c r="BF747" s="23" t="s">
        <v>10498</v>
      </c>
      <c r="BG747" s="1" t="s">
        <v>183</v>
      </c>
    </row>
    <row r="748" s="23" customFormat="true" ht="12.75" hidden="true" customHeight="false" outlineLevel="0" collapsed="false">
      <c r="A748" s="23" t="s">
        <v>3643</v>
      </c>
      <c r="B748" s="23" t="s">
        <v>3644</v>
      </c>
      <c r="C748" s="40" t="s">
        <v>177</v>
      </c>
      <c r="D748" s="23" t="s">
        <v>82</v>
      </c>
      <c r="E748" s="23" t="s">
        <v>3645</v>
      </c>
      <c r="F748" s="23" t="s">
        <v>3646</v>
      </c>
      <c r="G748" s="23" t="n">
        <v>71</v>
      </c>
      <c r="H748" s="23" t="n">
        <v>1134</v>
      </c>
      <c r="I748" s="41" t="s">
        <v>180</v>
      </c>
      <c r="K748" s="23" t="n">
        <v>0</v>
      </c>
      <c r="L748" s="23" t="n">
        <v>7687</v>
      </c>
      <c r="M748" s="23" t="n">
        <v>0</v>
      </c>
      <c r="N748" s="23" t="n">
        <v>4000</v>
      </c>
      <c r="O748" s="23" t="n">
        <f aca="false">K748+L748</f>
        <v>7687</v>
      </c>
      <c r="P748" s="23" t="n">
        <f aca="false">K748+L748+M748+N748</f>
        <v>11687</v>
      </c>
      <c r="Q748" s="23" t="n">
        <v>9672</v>
      </c>
      <c r="R748" s="23" t="n">
        <v>4822</v>
      </c>
      <c r="S748" s="23" t="n">
        <v>3714</v>
      </c>
      <c r="T748" s="23" t="n">
        <v>3762</v>
      </c>
      <c r="U748" s="23" t="n">
        <f aca="false">IF(I748="delivery",O748-SUM(Q748+R748),IF(I748="PO",P748-SUM(Q748:R748)))</f>
        <v>-6807</v>
      </c>
      <c r="V748" s="43" t="n">
        <v>63.278</v>
      </c>
      <c r="W748" s="43" t="n">
        <v>63.278</v>
      </c>
      <c r="X748" s="43" t="n">
        <f aca="false">W748-V748</f>
        <v>0</v>
      </c>
      <c r="Y748" s="43"/>
      <c r="Z748" s="43"/>
      <c r="AA748" s="43" t="n">
        <v>65.392</v>
      </c>
      <c r="AB748" s="43"/>
      <c r="AC748" s="43" t="s">
        <v>10482</v>
      </c>
      <c r="AD748" s="43"/>
      <c r="AE748" s="43"/>
      <c r="AF748" s="43"/>
      <c r="AG748" s="43" t="n">
        <v>61.6</v>
      </c>
      <c r="AH748" s="43" t="s">
        <v>11526</v>
      </c>
      <c r="AI748" s="63" t="s">
        <v>11527</v>
      </c>
      <c r="AJ748" s="63" t="s">
        <v>11528</v>
      </c>
      <c r="AK748" s="43" t="s">
        <v>11529</v>
      </c>
      <c r="AL748" s="43"/>
      <c r="AM748" s="43"/>
      <c r="AN748" s="43"/>
      <c r="AO748" s="43" t="s">
        <v>82</v>
      </c>
      <c r="AP748" s="23" t="s">
        <v>194</v>
      </c>
      <c r="BF748" s="23" t="s">
        <v>10498</v>
      </c>
      <c r="BG748" s="1" t="s">
        <v>183</v>
      </c>
    </row>
    <row r="749" s="52" customFormat="true" ht="12.75" hidden="true" customHeight="false" outlineLevel="0" collapsed="false">
      <c r="A749" s="23" t="s">
        <v>3647</v>
      </c>
      <c r="B749" s="23" t="s">
        <v>3648</v>
      </c>
      <c r="C749" s="40" t="s">
        <v>177</v>
      </c>
      <c r="D749" s="23" t="s">
        <v>82</v>
      </c>
      <c r="E749" s="23" t="s">
        <v>3649</v>
      </c>
      <c r="F749" s="23" t="s">
        <v>3650</v>
      </c>
      <c r="G749" s="23" t="n">
        <v>71</v>
      </c>
      <c r="H749" s="23" t="n">
        <v>1134</v>
      </c>
      <c r="I749" s="41" t="s">
        <v>180</v>
      </c>
      <c r="J749" s="23"/>
      <c r="K749" s="23" t="n">
        <v>0</v>
      </c>
      <c r="L749" s="23" t="n">
        <v>2127</v>
      </c>
      <c r="M749" s="23" t="n">
        <v>1250</v>
      </c>
      <c r="N749" s="23" t="n">
        <v>4268</v>
      </c>
      <c r="O749" s="23" t="n">
        <f aca="false">K749+L749</f>
        <v>2127</v>
      </c>
      <c r="P749" s="23" t="n">
        <f aca="false">K749+L749+M749+N749</f>
        <v>7645</v>
      </c>
      <c r="Q749" s="23" t="n">
        <v>3514</v>
      </c>
      <c r="R749" s="23" t="n">
        <v>3336</v>
      </c>
      <c r="S749" s="23" t="n">
        <v>2278</v>
      </c>
      <c r="T749" s="23" t="n">
        <v>2358</v>
      </c>
      <c r="U749" s="23" t="n">
        <f aca="false">IF(I749="delivery",O749-SUM(Q749+R749),IF(I749="PO",P749-SUM(Q749:R749)))</f>
        <v>-4723</v>
      </c>
      <c r="V749" s="43" t="n">
        <v>63.278</v>
      </c>
      <c r="W749" s="43" t="n">
        <v>63.278</v>
      </c>
      <c r="X749" s="43" t="n">
        <f aca="false">W749-V749</f>
        <v>0</v>
      </c>
      <c r="Y749" s="43"/>
      <c r="Z749" s="43"/>
      <c r="AA749" s="43" t="n">
        <v>65.56</v>
      </c>
      <c r="AB749" s="43"/>
      <c r="AC749" s="43" t="s">
        <v>10482</v>
      </c>
      <c r="AD749" s="43"/>
      <c r="AE749" s="43"/>
      <c r="AF749" s="43"/>
      <c r="AG749" s="43" t="n">
        <v>61.6</v>
      </c>
      <c r="AH749" s="43" t="s">
        <v>11526</v>
      </c>
      <c r="AI749" s="63" t="s">
        <v>11527</v>
      </c>
      <c r="AJ749" s="63" t="s">
        <v>11528</v>
      </c>
      <c r="AK749" s="43" t="s">
        <v>11529</v>
      </c>
      <c r="AL749" s="43"/>
      <c r="AM749" s="43"/>
      <c r="AN749" s="43"/>
      <c r="AO749" s="43" t="s">
        <v>82</v>
      </c>
      <c r="AP749" s="23" t="s">
        <v>194</v>
      </c>
      <c r="AQ749" s="23"/>
      <c r="AR749" s="23"/>
      <c r="AS749" s="23"/>
      <c r="AT749" s="23"/>
      <c r="AU749" s="23"/>
      <c r="AV749" s="23"/>
      <c r="AW749" s="23"/>
      <c r="AX749" s="23"/>
      <c r="AY749" s="23"/>
      <c r="AZ749" s="23"/>
      <c r="BA749" s="23"/>
      <c r="BB749" s="23"/>
      <c r="BC749" s="23"/>
      <c r="BD749" s="23"/>
      <c r="BE749" s="23"/>
      <c r="BF749" s="23" t="s">
        <v>10498</v>
      </c>
      <c r="BG749" s="1" t="s">
        <v>183</v>
      </c>
      <c r="BH749" s="23"/>
      <c r="BI749" s="23"/>
    </row>
    <row r="750" s="23" customFormat="true" ht="12.75" hidden="true" customHeight="false" outlineLevel="0" collapsed="false">
      <c r="A750" s="23" t="s">
        <v>3651</v>
      </c>
      <c r="B750" s="23" t="s">
        <v>3652</v>
      </c>
      <c r="C750" s="40" t="s">
        <v>177</v>
      </c>
      <c r="D750" s="23" t="s">
        <v>82</v>
      </c>
      <c r="E750" s="23" t="s">
        <v>3653</v>
      </c>
      <c r="F750" s="23" t="s">
        <v>3654</v>
      </c>
      <c r="G750" s="23" t="n">
        <v>116</v>
      </c>
      <c r="H750" s="23" t="n">
        <v>320</v>
      </c>
      <c r="I750" s="41" t="s">
        <v>180</v>
      </c>
      <c r="K750" s="23" t="n">
        <v>0</v>
      </c>
      <c r="L750" s="23" t="n">
        <v>7796</v>
      </c>
      <c r="M750" s="23" t="n">
        <v>5192</v>
      </c>
      <c r="N750" s="23" t="n">
        <v>0</v>
      </c>
      <c r="O750" s="23" t="n">
        <f aca="false">K750+L750</f>
        <v>7796</v>
      </c>
      <c r="P750" s="23" t="n">
        <f aca="false">K750+L750+M750+N750</f>
        <v>12988</v>
      </c>
      <c r="Q750" s="23" t="n">
        <v>4758</v>
      </c>
      <c r="R750" s="23" t="n">
        <v>3982</v>
      </c>
      <c r="S750" s="23" t="n">
        <v>2878</v>
      </c>
      <c r="T750" s="23" t="n">
        <v>2074</v>
      </c>
      <c r="U750" s="23" t="n">
        <f aca="false">IF(I750="delivery",O750-SUM(Q750+R750),IF(I750="PO",P750-SUM(Q750:R750)))</f>
        <v>-944</v>
      </c>
      <c r="V750" s="43" t="n">
        <v>9.75</v>
      </c>
      <c r="W750" s="43" t="n">
        <v>9.75</v>
      </c>
      <c r="X750" s="43" t="n">
        <f aca="false">W750-V750</f>
        <v>0</v>
      </c>
      <c r="Y750" s="43"/>
      <c r="Z750" s="43"/>
      <c r="AA750" s="43" t="n">
        <v>10</v>
      </c>
      <c r="AB750" s="43"/>
      <c r="AC750" s="43" t="s">
        <v>10482</v>
      </c>
      <c r="AD750" s="43"/>
      <c r="AE750" s="43"/>
      <c r="AF750" s="43"/>
      <c r="AG750" s="43" t="n">
        <v>9.75</v>
      </c>
      <c r="AH750" s="43" t="s">
        <v>11530</v>
      </c>
      <c r="AI750" s="63" t="n">
        <v>320</v>
      </c>
      <c r="AJ750" s="63" t="n">
        <v>16</v>
      </c>
      <c r="AK750" s="43" t="s">
        <v>11531</v>
      </c>
      <c r="AL750" s="43"/>
      <c r="AM750" s="43"/>
      <c r="AN750" s="43"/>
      <c r="AO750" s="43" t="s">
        <v>82</v>
      </c>
      <c r="AP750" s="23" t="s">
        <v>194</v>
      </c>
      <c r="BF750" s="23" t="s">
        <v>10498</v>
      </c>
      <c r="BG750" s="1" t="s">
        <v>183</v>
      </c>
    </row>
    <row r="751" s="23" customFormat="true" ht="12.75" hidden="true" customHeight="false" outlineLevel="0" collapsed="false">
      <c r="A751" s="23" t="s">
        <v>3655</v>
      </c>
      <c r="B751" s="23" t="s">
        <v>3656</v>
      </c>
      <c r="C751" s="40" t="s">
        <v>177</v>
      </c>
      <c r="D751" s="23" t="s">
        <v>82</v>
      </c>
      <c r="E751" s="23" t="s">
        <v>3657</v>
      </c>
      <c r="F751" s="23" t="s">
        <v>3658</v>
      </c>
      <c r="G751" s="23" t="n">
        <v>91</v>
      </c>
      <c r="H751" s="23" t="n">
        <v>100</v>
      </c>
      <c r="I751" s="41" t="s">
        <v>180</v>
      </c>
      <c r="K751" s="23" t="n">
        <v>0</v>
      </c>
      <c r="L751" s="23" t="n">
        <v>54</v>
      </c>
      <c r="M751" s="23" t="n">
        <v>200</v>
      </c>
      <c r="N751" s="23" t="n">
        <v>0</v>
      </c>
      <c r="O751" s="23" t="n">
        <f aca="false">K751+L751</f>
        <v>54</v>
      </c>
      <c r="P751" s="23" t="n">
        <f aca="false">K751+L751+M751+N751</f>
        <v>254</v>
      </c>
      <c r="Q751" s="23" t="n">
        <v>212</v>
      </c>
      <c r="R751" s="23" t="n">
        <v>108</v>
      </c>
      <c r="S751" s="23" t="n">
        <v>16</v>
      </c>
      <c r="T751" s="23" t="n">
        <v>24</v>
      </c>
      <c r="U751" s="23" t="n">
        <f aca="false">IF(I751="delivery",O751-SUM(Q751+R751),IF(I751="PO",P751-SUM(Q751:R751)))</f>
        <v>-266</v>
      </c>
      <c r="V751" s="43" t="n">
        <v>32.86</v>
      </c>
      <c r="W751" s="43" t="n">
        <v>36.23</v>
      </c>
      <c r="X751" s="43" t="n">
        <f aca="false">W751-V751</f>
        <v>3.37</v>
      </c>
      <c r="Y751" s="43"/>
      <c r="Z751" s="43"/>
      <c r="AA751" s="43" t="n">
        <v>33.097</v>
      </c>
      <c r="AB751" s="43"/>
      <c r="AC751" s="43" t="s">
        <v>10482</v>
      </c>
      <c r="AD751" s="43"/>
      <c r="AE751" s="43"/>
      <c r="AF751" s="43"/>
      <c r="AG751" s="43" t="n">
        <v>36.23</v>
      </c>
      <c r="AH751" s="43" t="s">
        <v>11532</v>
      </c>
      <c r="AI751" s="63" t="n">
        <v>100</v>
      </c>
      <c r="AJ751" s="63" t="n">
        <v>16</v>
      </c>
      <c r="AK751" s="43" t="s">
        <v>11533</v>
      </c>
      <c r="AL751" s="43"/>
      <c r="AM751" s="43" t="s">
        <v>11534</v>
      </c>
      <c r="AN751" s="43"/>
      <c r="AO751" s="43" t="s">
        <v>82</v>
      </c>
      <c r="AP751" s="23" t="s">
        <v>194</v>
      </c>
      <c r="BF751" s="23" t="s">
        <v>10498</v>
      </c>
      <c r="BG751" s="1" t="s">
        <v>183</v>
      </c>
    </row>
    <row r="752" s="23" customFormat="true" ht="12.75" hidden="true" customHeight="false" outlineLevel="0" collapsed="false">
      <c r="A752" s="23" t="s">
        <v>3659</v>
      </c>
      <c r="B752" s="23" t="s">
        <v>3660</v>
      </c>
      <c r="C752" s="40" t="s">
        <v>177</v>
      </c>
      <c r="D752" s="23" t="s">
        <v>82</v>
      </c>
      <c r="E752" s="23" t="s">
        <v>3661</v>
      </c>
      <c r="F752" s="23" t="s">
        <v>3662</v>
      </c>
      <c r="G752" s="23" t="n">
        <v>71</v>
      </c>
      <c r="H752" s="23" t="n">
        <v>756</v>
      </c>
      <c r="I752" s="41" t="s">
        <v>180</v>
      </c>
      <c r="K752" s="23" t="n">
        <v>0</v>
      </c>
      <c r="L752" s="23" t="n">
        <v>322</v>
      </c>
      <c r="M752" s="23" t="n">
        <v>0</v>
      </c>
      <c r="N752" s="23" t="n">
        <v>0</v>
      </c>
      <c r="O752" s="23" t="n">
        <f aca="false">K752+L752</f>
        <v>322</v>
      </c>
      <c r="P752" s="23" t="n">
        <f aca="false">K752+L752+M752+N752</f>
        <v>322</v>
      </c>
      <c r="Q752" s="23" t="n">
        <v>2</v>
      </c>
      <c r="R752" s="23" t="n">
        <v>0</v>
      </c>
      <c r="S752" s="23" t="n">
        <v>0</v>
      </c>
      <c r="T752" s="23" t="n">
        <v>0</v>
      </c>
      <c r="U752" s="23" t="n">
        <f aca="false">IF(I752="delivery",O752-SUM(Q752+R752),IF(I752="PO",P752-SUM(Q752:R752)))</f>
        <v>320</v>
      </c>
      <c r="V752" s="43" t="n">
        <v>105</v>
      </c>
      <c r="W752" s="43" t="n">
        <v>105</v>
      </c>
      <c r="X752" s="43" t="n">
        <f aca="false">W752-V752</f>
        <v>0</v>
      </c>
      <c r="Y752" s="43"/>
      <c r="Z752" s="43"/>
      <c r="AA752" s="43"/>
      <c r="AB752" s="43"/>
      <c r="AC752" s="43" t="s">
        <v>10482</v>
      </c>
      <c r="AD752" s="43"/>
      <c r="AE752" s="43"/>
      <c r="AF752" s="43"/>
      <c r="AG752" s="43" t="n">
        <v>89.78</v>
      </c>
      <c r="AH752" s="43" t="s">
        <v>11535</v>
      </c>
      <c r="AI752" s="63" t="n">
        <v>756</v>
      </c>
      <c r="AJ752" s="63" t="n">
        <v>12</v>
      </c>
      <c r="AK752" s="43" t="s">
        <v>11536</v>
      </c>
      <c r="AL752" s="43"/>
      <c r="AM752" s="43"/>
      <c r="AN752" s="43"/>
      <c r="AO752" s="43" t="s">
        <v>82</v>
      </c>
      <c r="AP752" s="23" t="s">
        <v>194</v>
      </c>
      <c r="BF752" s="23" t="s">
        <v>10498</v>
      </c>
      <c r="BG752" s="1" t="s">
        <v>183</v>
      </c>
    </row>
    <row r="753" s="23" customFormat="true" ht="12.75" hidden="true" customHeight="false" outlineLevel="0" collapsed="false">
      <c r="A753" s="23" t="s">
        <v>3663</v>
      </c>
      <c r="B753" s="23" t="s">
        <v>3664</v>
      </c>
      <c r="C753" s="40" t="s">
        <v>177</v>
      </c>
      <c r="D753" s="23" t="s">
        <v>82</v>
      </c>
      <c r="E753" s="23" t="s">
        <v>3665</v>
      </c>
      <c r="F753" s="23" t="s">
        <v>3666</v>
      </c>
      <c r="G753" s="23" t="n">
        <v>71</v>
      </c>
      <c r="H753" s="23" t="n">
        <v>1134</v>
      </c>
      <c r="I753" s="41" t="s">
        <v>180</v>
      </c>
      <c r="K753" s="23" t="n">
        <v>422</v>
      </c>
      <c r="L753" s="23" t="n">
        <v>235</v>
      </c>
      <c r="M753" s="23" t="n">
        <v>338</v>
      </c>
      <c r="N753" s="23" t="n">
        <v>0</v>
      </c>
      <c r="O753" s="23" t="n">
        <f aca="false">K753+L753</f>
        <v>657</v>
      </c>
      <c r="P753" s="23" t="n">
        <f aca="false">K753+L753+M753+N753</f>
        <v>995</v>
      </c>
      <c r="Q753" s="23" t="n">
        <v>304</v>
      </c>
      <c r="R753" s="23" t="n">
        <v>424</v>
      </c>
      <c r="S753" s="23" t="n">
        <v>270</v>
      </c>
      <c r="T753" s="23" t="n">
        <v>54</v>
      </c>
      <c r="U753" s="23" t="n">
        <f aca="false">IF(I753="delivery",O753-SUM(Q753+R753),IF(I753="PO",P753-SUM(Q753:R753)))</f>
        <v>-71</v>
      </c>
      <c r="V753" s="43" t="n">
        <v>95.78</v>
      </c>
      <c r="W753" s="43" t="n">
        <v>95.78</v>
      </c>
      <c r="X753" s="43" t="n">
        <f aca="false">W753-V753</f>
        <v>0</v>
      </c>
      <c r="Y753" s="43"/>
      <c r="Z753" s="43"/>
      <c r="AA753" s="43" t="n">
        <v>95.78</v>
      </c>
      <c r="AB753" s="43"/>
      <c r="AC753" s="43" t="s">
        <v>10482</v>
      </c>
      <c r="AD753" s="43"/>
      <c r="AE753" s="43"/>
      <c r="AF753" s="43"/>
      <c r="AG753" s="43" t="n">
        <v>95.78</v>
      </c>
      <c r="AH753" s="43" t="s">
        <v>11537</v>
      </c>
      <c r="AI753" s="63" t="n">
        <v>1134</v>
      </c>
      <c r="AJ753" s="63" t="n">
        <v>12</v>
      </c>
      <c r="AK753" s="43" t="s">
        <v>11538</v>
      </c>
      <c r="AL753" s="43"/>
      <c r="AM753" s="43"/>
      <c r="AN753" s="43"/>
      <c r="AO753" s="43" t="s">
        <v>82</v>
      </c>
      <c r="AP753" s="23" t="s">
        <v>194</v>
      </c>
      <c r="BF753" s="23" t="s">
        <v>10498</v>
      </c>
      <c r="BG753" s="1" t="s">
        <v>183</v>
      </c>
    </row>
    <row r="754" s="23" customFormat="true" ht="12.75" hidden="true" customHeight="false" outlineLevel="0" collapsed="false">
      <c r="A754" s="23" t="s">
        <v>3667</v>
      </c>
      <c r="B754" s="23" t="s">
        <v>3668</v>
      </c>
      <c r="C754" s="40" t="s">
        <v>177</v>
      </c>
      <c r="D754" s="23" t="s">
        <v>82</v>
      </c>
      <c r="E754" s="23" t="s">
        <v>3669</v>
      </c>
      <c r="F754" s="23" t="s">
        <v>3670</v>
      </c>
      <c r="G754" s="23" t="n">
        <v>71</v>
      </c>
      <c r="H754" s="23" t="n">
        <v>1134</v>
      </c>
      <c r="I754" s="41" t="s">
        <v>180</v>
      </c>
      <c r="K754" s="23" t="n">
        <v>851</v>
      </c>
      <c r="L754" s="23" t="n">
        <v>239</v>
      </c>
      <c r="M754" s="23" t="n">
        <v>0</v>
      </c>
      <c r="N754" s="23" t="n">
        <v>0</v>
      </c>
      <c r="O754" s="23" t="n">
        <f aca="false">K754+L754</f>
        <v>1090</v>
      </c>
      <c r="P754" s="23" t="n">
        <f aca="false">K754+L754+M754+N754</f>
        <v>1090</v>
      </c>
      <c r="Q754" s="23" t="n">
        <v>143</v>
      </c>
      <c r="R754" s="23" t="n">
        <v>242</v>
      </c>
      <c r="S754" s="23" t="n">
        <v>152</v>
      </c>
      <c r="T754" s="23" t="n">
        <v>124</v>
      </c>
      <c r="U754" s="23" t="n">
        <f aca="false">IF(I754="delivery",O754-SUM(Q754+R754),IF(I754="PO",P754-SUM(Q754:R754)))</f>
        <v>705</v>
      </c>
      <c r="V754" s="43" t="n">
        <v>95.78</v>
      </c>
      <c r="W754" s="43" t="n">
        <v>95.78</v>
      </c>
      <c r="X754" s="43" t="n">
        <f aca="false">W754-V754</f>
        <v>0</v>
      </c>
      <c r="Y754" s="43"/>
      <c r="Z754" s="43"/>
      <c r="AA754" s="43"/>
      <c r="AB754" s="43"/>
      <c r="AC754" s="43" t="s">
        <v>10482</v>
      </c>
      <c r="AD754" s="43"/>
      <c r="AE754" s="43"/>
      <c r="AF754" s="43"/>
      <c r="AG754" s="43" t="n">
        <v>95.78</v>
      </c>
      <c r="AH754" s="43" t="s">
        <v>11537</v>
      </c>
      <c r="AI754" s="63" t="n">
        <v>1134</v>
      </c>
      <c r="AJ754" s="63" t="n">
        <v>12</v>
      </c>
      <c r="AK754" s="43" t="s">
        <v>11539</v>
      </c>
      <c r="AL754" s="43"/>
      <c r="AM754" s="43"/>
      <c r="AN754" s="43"/>
      <c r="AO754" s="43" t="s">
        <v>82</v>
      </c>
      <c r="AP754" s="23" t="s">
        <v>194</v>
      </c>
      <c r="BF754" s="23" t="s">
        <v>10498</v>
      </c>
      <c r="BG754" s="1" t="s">
        <v>183</v>
      </c>
    </row>
    <row r="755" s="23" customFormat="true" ht="12.75" hidden="true" customHeight="false" outlineLevel="0" collapsed="false">
      <c r="A755" s="23" t="s">
        <v>3671</v>
      </c>
      <c r="B755" s="23" t="s">
        <v>3672</v>
      </c>
      <c r="C755" s="40" t="s">
        <v>177</v>
      </c>
      <c r="D755" s="23" t="s">
        <v>82</v>
      </c>
      <c r="E755" s="23" t="s">
        <v>3673</v>
      </c>
      <c r="F755" s="23" t="s">
        <v>3674</v>
      </c>
      <c r="G755" s="23" t="n">
        <v>71</v>
      </c>
      <c r="H755" s="23" t="n">
        <v>756</v>
      </c>
      <c r="I755" s="41" t="s">
        <v>180</v>
      </c>
      <c r="K755" s="23" t="n">
        <v>0</v>
      </c>
      <c r="L755" s="23" t="n">
        <v>440</v>
      </c>
      <c r="M755" s="23" t="n">
        <v>0</v>
      </c>
      <c r="N755" s="23" t="n">
        <v>0</v>
      </c>
      <c r="O755" s="23" t="n">
        <f aca="false">K755+L755</f>
        <v>440</v>
      </c>
      <c r="P755" s="23" t="n">
        <f aca="false">K755+L755+M755+N755</f>
        <v>440</v>
      </c>
      <c r="Q755" s="23" t="n">
        <v>84</v>
      </c>
      <c r="R755" s="23" t="n">
        <v>0</v>
      </c>
      <c r="S755" s="23" t="n">
        <v>0</v>
      </c>
      <c r="T755" s="23" t="n">
        <v>0</v>
      </c>
      <c r="U755" s="23" t="n">
        <f aca="false">IF(I755="delivery",O755-SUM(Q755+R755),IF(I755="PO",P755-SUM(Q755:R755)))</f>
        <v>356</v>
      </c>
      <c r="V755" s="43" t="n">
        <v>187.3</v>
      </c>
      <c r="W755" s="43" t="n">
        <v>187.3</v>
      </c>
      <c r="X755" s="43" t="n">
        <f aca="false">W755-V755</f>
        <v>0</v>
      </c>
      <c r="Y755" s="43"/>
      <c r="Z755" s="43"/>
      <c r="AA755" s="43"/>
      <c r="AB755" s="43"/>
      <c r="AC755" s="43" t="s">
        <v>10482</v>
      </c>
      <c r="AD755" s="43"/>
      <c r="AE755" s="43"/>
      <c r="AF755" s="43"/>
      <c r="AG755" s="43" t="n">
        <v>187.3</v>
      </c>
      <c r="AH755" s="43" t="s">
        <v>11540</v>
      </c>
      <c r="AI755" s="63" t="n">
        <v>756</v>
      </c>
      <c r="AJ755" s="63" t="n">
        <v>12</v>
      </c>
      <c r="AK755" s="43" t="s">
        <v>11541</v>
      </c>
      <c r="AL755" s="43"/>
      <c r="AM755" s="43"/>
      <c r="AN755" s="43"/>
      <c r="AO755" s="43" t="s">
        <v>82</v>
      </c>
      <c r="AP755" s="23" t="s">
        <v>194</v>
      </c>
      <c r="BF755" s="23" t="s">
        <v>10498</v>
      </c>
      <c r="BG755" s="1" t="s">
        <v>183</v>
      </c>
    </row>
    <row r="756" s="23" customFormat="true" ht="12.75" hidden="true" customHeight="false" outlineLevel="0" collapsed="false">
      <c r="A756" s="23" t="s">
        <v>3675</v>
      </c>
      <c r="B756" s="23" t="s">
        <v>3676</v>
      </c>
      <c r="C756" s="40" t="s">
        <v>177</v>
      </c>
      <c r="D756" s="23" t="s">
        <v>82</v>
      </c>
      <c r="E756" s="23" t="s">
        <v>3677</v>
      </c>
      <c r="F756" s="23" t="s">
        <v>3678</v>
      </c>
      <c r="G756" s="23" t="n">
        <v>71</v>
      </c>
      <c r="H756" s="23" t="n">
        <v>756</v>
      </c>
      <c r="I756" s="41" t="s">
        <v>180</v>
      </c>
      <c r="K756" s="23" t="n">
        <v>0</v>
      </c>
      <c r="L756" s="23" t="n">
        <v>114</v>
      </c>
      <c r="M756" s="23" t="n">
        <v>0</v>
      </c>
      <c r="N756" s="23" t="n">
        <v>0</v>
      </c>
      <c r="O756" s="23" t="n">
        <f aca="false">K756+L756</f>
        <v>114</v>
      </c>
      <c r="P756" s="23" t="n">
        <f aca="false">K756+L756+M756+N756</f>
        <v>114</v>
      </c>
      <c r="Q756" s="23" t="n">
        <v>120</v>
      </c>
      <c r="R756" s="23" t="n">
        <v>0</v>
      </c>
      <c r="S756" s="23" t="n">
        <v>0</v>
      </c>
      <c r="T756" s="23" t="n">
        <v>0</v>
      </c>
      <c r="U756" s="23" t="n">
        <f aca="false">IF(I756="delivery",O756-SUM(Q756+R756),IF(I756="PO",P756-SUM(Q756:R756)))</f>
        <v>-6</v>
      </c>
      <c r="V756" s="43" t="n">
        <v>187.3</v>
      </c>
      <c r="W756" s="43" t="n">
        <v>187.3</v>
      </c>
      <c r="X756" s="43" t="n">
        <f aca="false">W756-V756</f>
        <v>0</v>
      </c>
      <c r="Y756" s="43"/>
      <c r="Z756" s="43"/>
      <c r="AA756" s="43" t="n">
        <v>187.3</v>
      </c>
      <c r="AB756" s="43"/>
      <c r="AC756" s="43" t="s">
        <v>10482</v>
      </c>
      <c r="AD756" s="43"/>
      <c r="AE756" s="43"/>
      <c r="AF756" s="43"/>
      <c r="AG756" s="43" t="n">
        <v>187.3</v>
      </c>
      <c r="AH756" s="43" t="s">
        <v>11540</v>
      </c>
      <c r="AI756" s="63" t="n">
        <v>756</v>
      </c>
      <c r="AJ756" s="63" t="n">
        <v>12</v>
      </c>
      <c r="AK756" s="43" t="s">
        <v>11542</v>
      </c>
      <c r="AL756" s="43"/>
      <c r="AM756" s="43"/>
      <c r="AN756" s="43"/>
      <c r="AO756" s="43" t="s">
        <v>82</v>
      </c>
      <c r="AP756" s="23" t="s">
        <v>194</v>
      </c>
      <c r="BF756" s="23" t="s">
        <v>10498</v>
      </c>
      <c r="BG756" s="1" t="s">
        <v>183</v>
      </c>
    </row>
    <row r="757" s="23" customFormat="true" ht="12.75" hidden="true" customHeight="false" outlineLevel="0" collapsed="false">
      <c r="A757" s="23" t="s">
        <v>3679</v>
      </c>
      <c r="B757" s="23" t="s">
        <v>3680</v>
      </c>
      <c r="C757" s="40" t="s">
        <v>177</v>
      </c>
      <c r="D757" s="23" t="s">
        <v>82</v>
      </c>
      <c r="E757" s="23" t="s">
        <v>3681</v>
      </c>
      <c r="F757" s="23" t="s">
        <v>3682</v>
      </c>
      <c r="G757" s="23" t="n">
        <v>71</v>
      </c>
      <c r="H757" s="23" t="n">
        <v>756</v>
      </c>
      <c r="I757" s="41" t="s">
        <v>180</v>
      </c>
      <c r="K757" s="23" t="n">
        <v>0</v>
      </c>
      <c r="L757" s="23" t="n">
        <v>2688</v>
      </c>
      <c r="M757" s="23" t="n">
        <v>0</v>
      </c>
      <c r="N757" s="23" t="n">
        <v>0</v>
      </c>
      <c r="O757" s="23" t="n">
        <f aca="false">K757+L757</f>
        <v>2688</v>
      </c>
      <c r="P757" s="23" t="n">
        <f aca="false">K757+L757+M757+N757</f>
        <v>2688</v>
      </c>
      <c r="Q757" s="23" t="n">
        <v>2</v>
      </c>
      <c r="R757" s="23" t="n">
        <v>0</v>
      </c>
      <c r="S757" s="23" t="n">
        <v>0</v>
      </c>
      <c r="T757" s="23" t="n">
        <v>0</v>
      </c>
      <c r="U757" s="23" t="n">
        <f aca="false">IF(I757="delivery",O757-SUM(Q757+R757),IF(I757="PO",P757-SUM(Q757:R757)))</f>
        <v>2686</v>
      </c>
      <c r="V757" s="43" t="n">
        <v>105</v>
      </c>
      <c r="W757" s="43" t="n">
        <v>105</v>
      </c>
      <c r="X757" s="43" t="n">
        <f aca="false">W757-V757</f>
        <v>0</v>
      </c>
      <c r="Y757" s="43"/>
      <c r="Z757" s="43"/>
      <c r="AA757" s="43"/>
      <c r="AB757" s="43"/>
      <c r="AC757" s="43" t="s">
        <v>10482</v>
      </c>
      <c r="AD757" s="43"/>
      <c r="AE757" s="43"/>
      <c r="AF757" s="43"/>
      <c r="AG757" s="43" t="n">
        <v>89.78</v>
      </c>
      <c r="AH757" s="43" t="s">
        <v>11535</v>
      </c>
      <c r="AI757" s="63" t="n">
        <v>756</v>
      </c>
      <c r="AJ757" s="63" t="n">
        <v>12</v>
      </c>
      <c r="AK757" s="43" t="s">
        <v>11543</v>
      </c>
      <c r="AL757" s="43"/>
      <c r="AM757" s="43"/>
      <c r="AN757" s="43"/>
      <c r="AO757" s="43" t="s">
        <v>82</v>
      </c>
      <c r="AP757" s="23" t="s">
        <v>194</v>
      </c>
      <c r="BF757" s="23" t="s">
        <v>10498</v>
      </c>
      <c r="BG757" s="1" t="s">
        <v>183</v>
      </c>
    </row>
    <row r="758" s="23" customFormat="true" ht="12.75" hidden="true" customHeight="false" outlineLevel="0" collapsed="false">
      <c r="A758" s="23" t="s">
        <v>3687</v>
      </c>
      <c r="B758" s="23" t="s">
        <v>3688</v>
      </c>
      <c r="C758" s="40" t="s">
        <v>177</v>
      </c>
      <c r="D758" s="23" t="s">
        <v>82</v>
      </c>
      <c r="E758" s="23" t="s">
        <v>3689</v>
      </c>
      <c r="F758" s="23" t="s">
        <v>3690</v>
      </c>
      <c r="G758" s="23" t="n">
        <v>71</v>
      </c>
      <c r="H758" s="23" t="n">
        <v>360</v>
      </c>
      <c r="I758" s="41" t="s">
        <v>180</v>
      </c>
      <c r="K758" s="23" t="n">
        <v>0</v>
      </c>
      <c r="L758" s="23" t="n">
        <v>45</v>
      </c>
      <c r="M758" s="23" t="n">
        <v>1089</v>
      </c>
      <c r="N758" s="23" t="n">
        <v>1134</v>
      </c>
      <c r="O758" s="23" t="n">
        <f aca="false">K758+L758</f>
        <v>45</v>
      </c>
      <c r="P758" s="23" t="n">
        <f aca="false">K758+L758+M758+N758</f>
        <v>2268</v>
      </c>
      <c r="Q758" s="23" t="n">
        <v>170</v>
      </c>
      <c r="R758" s="23" t="n">
        <v>1592</v>
      </c>
      <c r="S758" s="23" t="n">
        <v>974</v>
      </c>
      <c r="T758" s="23" t="n">
        <v>974</v>
      </c>
      <c r="U758" s="23" t="n">
        <f aca="false">IF(I758="delivery",O758-SUM(Q758+R758),IF(I758="PO",P758-SUM(Q758:R758)))</f>
        <v>-1717</v>
      </c>
      <c r="V758" s="43" t="n">
        <v>67</v>
      </c>
      <c r="W758" s="43" t="n">
        <v>66</v>
      </c>
      <c r="X758" s="43" t="n">
        <f aca="false">W758-V758</f>
        <v>-1</v>
      </c>
      <c r="Y758" s="43"/>
      <c r="Z758" s="43"/>
      <c r="AA758" s="43"/>
      <c r="AB758" s="43"/>
      <c r="AC758" s="43" t="s">
        <v>10482</v>
      </c>
      <c r="AD758" s="43"/>
      <c r="AE758" s="43"/>
      <c r="AF758" s="43"/>
      <c r="AG758" s="43" t="n">
        <v>66</v>
      </c>
      <c r="AH758" s="43" t="s">
        <v>11544</v>
      </c>
      <c r="AI758" s="63" t="n">
        <v>360</v>
      </c>
      <c r="AJ758" s="63" t="n">
        <v>12</v>
      </c>
      <c r="AK758" s="43" t="s">
        <v>11545</v>
      </c>
      <c r="AL758" s="43"/>
      <c r="AM758" s="43"/>
      <c r="AN758" s="43"/>
      <c r="AO758" s="43" t="s">
        <v>82</v>
      </c>
      <c r="AP758" s="23" t="s">
        <v>194</v>
      </c>
      <c r="BF758" s="23" t="s">
        <v>10498</v>
      </c>
      <c r="BG758" s="1" t="s">
        <v>183</v>
      </c>
    </row>
    <row r="759" s="23" customFormat="true" ht="12.75" hidden="true" customHeight="false" outlineLevel="0" collapsed="false">
      <c r="A759" s="23" t="s">
        <v>3691</v>
      </c>
      <c r="B759" s="23" t="s">
        <v>3692</v>
      </c>
      <c r="C759" s="40" t="s">
        <v>177</v>
      </c>
      <c r="D759" s="23" t="s">
        <v>82</v>
      </c>
      <c r="E759" s="23" t="s">
        <v>3693</v>
      </c>
      <c r="F759" s="23" t="s">
        <v>3694</v>
      </c>
      <c r="G759" s="23" t="n">
        <v>71</v>
      </c>
      <c r="H759" s="23" t="n">
        <v>360</v>
      </c>
      <c r="I759" s="41" t="s">
        <v>180</v>
      </c>
      <c r="K759" s="23" t="n">
        <v>0</v>
      </c>
      <c r="L759" s="23" t="n">
        <v>300</v>
      </c>
      <c r="M759" s="23" t="n">
        <v>1164</v>
      </c>
      <c r="N759" s="23" t="n">
        <v>0</v>
      </c>
      <c r="O759" s="23" t="n">
        <f aca="false">K759+L759</f>
        <v>300</v>
      </c>
      <c r="P759" s="23" t="n">
        <f aca="false">K759+L759+M759+N759</f>
        <v>1464</v>
      </c>
      <c r="Q759" s="23" t="n">
        <v>60</v>
      </c>
      <c r="R759" s="23" t="n">
        <v>1238</v>
      </c>
      <c r="S759" s="23" t="n">
        <v>974</v>
      </c>
      <c r="T759" s="23" t="n">
        <v>974</v>
      </c>
      <c r="U759" s="23" t="n">
        <f aca="false">IF(I759="delivery",O759-SUM(Q759+R759),IF(I759="PO",P759-SUM(Q759:R759)))</f>
        <v>-998</v>
      </c>
      <c r="V759" s="43" t="n">
        <v>67</v>
      </c>
      <c r="W759" s="43" t="n">
        <v>66</v>
      </c>
      <c r="X759" s="43" t="n">
        <f aca="false">W759-V759</f>
        <v>-1</v>
      </c>
      <c r="Y759" s="43"/>
      <c r="Z759" s="43"/>
      <c r="AA759" s="43"/>
      <c r="AB759" s="43"/>
      <c r="AC759" s="43" t="s">
        <v>10482</v>
      </c>
      <c r="AD759" s="43"/>
      <c r="AE759" s="43"/>
      <c r="AF759" s="43"/>
      <c r="AG759" s="43" t="n">
        <v>66</v>
      </c>
      <c r="AH759" s="43" t="s">
        <v>11544</v>
      </c>
      <c r="AI759" s="63" t="n">
        <v>360</v>
      </c>
      <c r="AJ759" s="63" t="n">
        <v>12</v>
      </c>
      <c r="AK759" s="43" t="s">
        <v>11546</v>
      </c>
      <c r="AL759" s="43"/>
      <c r="AM759" s="43"/>
      <c r="AN759" s="43"/>
      <c r="AO759" s="43" t="s">
        <v>82</v>
      </c>
      <c r="AP759" s="23" t="s">
        <v>194</v>
      </c>
      <c r="BF759" s="23" t="s">
        <v>10498</v>
      </c>
      <c r="BG759" s="1" t="s">
        <v>183</v>
      </c>
    </row>
    <row r="760" s="23" customFormat="true" ht="12.75" hidden="true" customHeight="false" outlineLevel="0" collapsed="false">
      <c r="A760" s="23" t="s">
        <v>3695</v>
      </c>
      <c r="B760" s="23" t="s">
        <v>3696</v>
      </c>
      <c r="C760" s="40" t="s">
        <v>177</v>
      </c>
      <c r="D760" s="23" t="s">
        <v>82</v>
      </c>
      <c r="E760" s="23" t="s">
        <v>3697</v>
      </c>
      <c r="F760" s="23" t="s">
        <v>3698</v>
      </c>
      <c r="G760" s="23" t="n">
        <v>66</v>
      </c>
      <c r="H760" s="23" t="n">
        <v>756</v>
      </c>
      <c r="I760" s="41" t="s">
        <v>180</v>
      </c>
      <c r="K760" s="23" t="n">
        <v>0</v>
      </c>
      <c r="L760" s="23" t="n">
        <v>12</v>
      </c>
      <c r="M760" s="23" t="n">
        <v>0</v>
      </c>
      <c r="N760" s="23" t="n">
        <v>0</v>
      </c>
      <c r="O760" s="23" t="n">
        <f aca="false">K760+L760</f>
        <v>12</v>
      </c>
      <c r="P760" s="23" t="n">
        <f aca="false">K760+L760+M760+N760</f>
        <v>12</v>
      </c>
      <c r="Q760" s="23" t="n">
        <v>0</v>
      </c>
      <c r="R760" s="23" t="n">
        <v>136</v>
      </c>
      <c r="S760" s="23" t="n">
        <v>40</v>
      </c>
      <c r="T760" s="23" t="n">
        <v>60</v>
      </c>
      <c r="U760" s="23" t="n">
        <f aca="false">IF(I760="delivery",O760-SUM(Q760+R760),IF(I760="PO",P760-SUM(Q760:R760)))</f>
        <v>-124</v>
      </c>
      <c r="V760" s="43" t="n">
        <v>93.73</v>
      </c>
      <c r="W760" s="43" t="n">
        <v>93.73</v>
      </c>
      <c r="X760" s="43" t="n">
        <f aca="false">W760-V760</f>
        <v>0</v>
      </c>
      <c r="Y760" s="43"/>
      <c r="Z760" s="43"/>
      <c r="AA760" s="43"/>
      <c r="AB760" s="43"/>
      <c r="AC760" s="43" t="s">
        <v>10482</v>
      </c>
      <c r="AD760" s="43"/>
      <c r="AE760" s="43"/>
      <c r="AF760" s="43"/>
      <c r="AG760" s="43" t="n">
        <v>93.73</v>
      </c>
      <c r="AH760" s="43" t="s">
        <v>11547</v>
      </c>
      <c r="AI760" s="63" t="n">
        <v>756</v>
      </c>
      <c r="AJ760" s="63" t="n">
        <v>12</v>
      </c>
      <c r="AK760" s="43" t="s">
        <v>11548</v>
      </c>
      <c r="AL760" s="43"/>
      <c r="AM760" s="43"/>
      <c r="AN760" s="43"/>
      <c r="AO760" s="43" t="s">
        <v>82</v>
      </c>
      <c r="AP760" s="23" t="s">
        <v>194</v>
      </c>
      <c r="BF760" s="23" t="s">
        <v>719</v>
      </c>
      <c r="BG760" s="1" t="s">
        <v>183</v>
      </c>
    </row>
    <row r="761" s="23" customFormat="true" ht="12.75" hidden="true" customHeight="false" outlineLevel="0" collapsed="false">
      <c r="A761" s="23" t="s">
        <v>3699</v>
      </c>
      <c r="B761" s="23" t="s">
        <v>3700</v>
      </c>
      <c r="C761" s="40" t="s">
        <v>177</v>
      </c>
      <c r="D761" s="23" t="s">
        <v>82</v>
      </c>
      <c r="E761" s="23" t="s">
        <v>3701</v>
      </c>
      <c r="F761" s="23" t="s">
        <v>3702</v>
      </c>
      <c r="G761" s="23" t="n">
        <v>55</v>
      </c>
      <c r="H761" s="23" t="n">
        <v>1</v>
      </c>
      <c r="I761" s="41" t="s">
        <v>180</v>
      </c>
      <c r="K761" s="23" t="n">
        <v>0</v>
      </c>
      <c r="L761" s="23" t="n">
        <v>0</v>
      </c>
      <c r="M761" s="23" t="n">
        <v>0</v>
      </c>
      <c r="N761" s="23" t="n">
        <v>0</v>
      </c>
      <c r="O761" s="23" t="n">
        <f aca="false">K761+L761</f>
        <v>0</v>
      </c>
      <c r="P761" s="23" t="n">
        <f aca="false">K761+L761+M761+N761</f>
        <v>0</v>
      </c>
      <c r="Q761" s="23" t="n">
        <v>12</v>
      </c>
      <c r="R761" s="23" t="n">
        <v>32</v>
      </c>
      <c r="S761" s="23" t="n">
        <v>12</v>
      </c>
      <c r="T761" s="23" t="n">
        <v>12</v>
      </c>
      <c r="U761" s="23" t="n">
        <f aca="false">IF(I761="delivery",O761-SUM(Q761+R761),IF(I761="PO",P761-SUM(Q761:R761)))</f>
        <v>-44</v>
      </c>
      <c r="V761" s="43" t="n">
        <v>93.73</v>
      </c>
      <c r="W761" s="43" t="n">
        <v>93.73</v>
      </c>
      <c r="X761" s="43" t="n">
        <f aca="false">W761-V761</f>
        <v>0</v>
      </c>
      <c r="Y761" s="43"/>
      <c r="Z761" s="43"/>
      <c r="AA761" s="43"/>
      <c r="AB761" s="43"/>
      <c r="AC761" s="43" t="s">
        <v>10482</v>
      </c>
      <c r="AD761" s="43"/>
      <c r="AE761" s="43"/>
      <c r="AF761" s="43"/>
      <c r="AG761" s="43" t="n">
        <v>93.73</v>
      </c>
      <c r="AH761" s="43" t="s">
        <v>11549</v>
      </c>
      <c r="AI761" s="63" t="n">
        <v>756</v>
      </c>
      <c r="AJ761" s="63" t="n">
        <v>12</v>
      </c>
      <c r="AK761" s="43" t="s">
        <v>11550</v>
      </c>
      <c r="AL761" s="43"/>
      <c r="AM761" s="43"/>
      <c r="AN761" s="43"/>
      <c r="AO761" s="43" t="s">
        <v>82</v>
      </c>
      <c r="AP761" s="23" t="s">
        <v>194</v>
      </c>
      <c r="BF761" s="23" t="s">
        <v>719</v>
      </c>
      <c r="BG761" s="1" t="s">
        <v>183</v>
      </c>
    </row>
    <row r="762" s="23" customFormat="true" ht="12.75" hidden="true" customHeight="false" outlineLevel="0" collapsed="false">
      <c r="A762" s="23" t="s">
        <v>3707</v>
      </c>
      <c r="B762" s="23" t="s">
        <v>3708</v>
      </c>
      <c r="C762" s="40" t="s">
        <v>177</v>
      </c>
      <c r="D762" s="23" t="s">
        <v>82</v>
      </c>
      <c r="E762" s="23" t="s">
        <v>3709</v>
      </c>
      <c r="F762" s="23" t="s">
        <v>3710</v>
      </c>
      <c r="G762" s="23" t="n">
        <v>91</v>
      </c>
      <c r="H762" s="23" t="n">
        <v>315</v>
      </c>
      <c r="I762" s="41" t="s">
        <v>180</v>
      </c>
      <c r="K762" s="23" t="n">
        <v>0</v>
      </c>
      <c r="L762" s="23" t="n">
        <v>0</v>
      </c>
      <c r="M762" s="23" t="n">
        <v>0</v>
      </c>
      <c r="N762" s="23" t="n">
        <v>0</v>
      </c>
      <c r="O762" s="23" t="n">
        <f aca="false">K762+L762</f>
        <v>0</v>
      </c>
      <c r="P762" s="23" t="n">
        <f aca="false">K762+L762+M762+N762</f>
        <v>0</v>
      </c>
      <c r="Q762" s="23" t="n">
        <v>0</v>
      </c>
      <c r="R762" s="23" t="n">
        <v>40</v>
      </c>
      <c r="S762" s="23" t="n">
        <v>134</v>
      </c>
      <c r="T762" s="23" t="n">
        <v>594</v>
      </c>
      <c r="U762" s="23" t="n">
        <f aca="false">IF(I762="delivery",O762-SUM(Q762+R762),IF(I762="PO",P762-SUM(Q762:R762)))</f>
        <v>-40</v>
      </c>
      <c r="V762" s="43" t="n">
        <v>320</v>
      </c>
      <c r="W762" s="43" t="n">
        <v>320</v>
      </c>
      <c r="X762" s="43" t="n">
        <f aca="false">W762-V762</f>
        <v>0</v>
      </c>
      <c r="Y762" s="43"/>
      <c r="Z762" s="43"/>
      <c r="AA762" s="43"/>
      <c r="AB762" s="43"/>
      <c r="AC762" s="43" t="s">
        <v>10482</v>
      </c>
      <c r="AD762" s="43"/>
      <c r="AE762" s="43"/>
      <c r="AF762" s="43"/>
      <c r="AG762" s="43" t="n">
        <v>320</v>
      </c>
      <c r="AH762" s="43" t="s">
        <v>11551</v>
      </c>
      <c r="AI762" s="63" t="n">
        <v>315</v>
      </c>
      <c r="AJ762" s="63" t="n">
        <v>16</v>
      </c>
      <c r="AK762" s="43" t="s">
        <v>11552</v>
      </c>
      <c r="AL762" s="43"/>
      <c r="AM762" s="43"/>
      <c r="AN762" s="43"/>
      <c r="AO762" s="43" t="s">
        <v>82</v>
      </c>
      <c r="AP762" s="23" t="s">
        <v>194</v>
      </c>
      <c r="BF762" s="23" t="s">
        <v>10498</v>
      </c>
      <c r="BG762" s="1" t="s">
        <v>183</v>
      </c>
    </row>
    <row r="763" s="23" customFormat="true" ht="12.75" hidden="true" customHeight="false" outlineLevel="0" collapsed="false">
      <c r="A763" s="23" t="s">
        <v>3711</v>
      </c>
      <c r="B763" s="23" t="s">
        <v>3712</v>
      </c>
      <c r="C763" s="40" t="s">
        <v>177</v>
      </c>
      <c r="D763" s="23" t="s">
        <v>82</v>
      </c>
      <c r="E763" s="23" t="s">
        <v>3713</v>
      </c>
      <c r="F763" s="23" t="s">
        <v>3714</v>
      </c>
      <c r="G763" s="23" t="n">
        <v>108</v>
      </c>
      <c r="H763" s="23" t="n">
        <v>315</v>
      </c>
      <c r="I763" s="41" t="s">
        <v>180</v>
      </c>
      <c r="K763" s="23" t="n">
        <v>0</v>
      </c>
      <c r="L763" s="23" t="n">
        <v>0</v>
      </c>
      <c r="M763" s="23" t="n">
        <v>0</v>
      </c>
      <c r="N763" s="23" t="n">
        <v>1260</v>
      </c>
      <c r="O763" s="23" t="n">
        <f aca="false">K763+L763</f>
        <v>0</v>
      </c>
      <c r="P763" s="23" t="n">
        <f aca="false">K763+L763+M763+N763</f>
        <v>1260</v>
      </c>
      <c r="Q763" s="23" t="n">
        <v>0</v>
      </c>
      <c r="R763" s="23" t="n">
        <v>1672</v>
      </c>
      <c r="S763" s="23" t="n">
        <v>1686</v>
      </c>
      <c r="T763" s="23" t="n">
        <v>1422</v>
      </c>
      <c r="U763" s="23" t="n">
        <f aca="false">IF(I763="delivery",O763-SUM(Q763+R763),IF(I763="PO",P763-SUM(Q763:R763)))</f>
        <v>-1672</v>
      </c>
      <c r="V763" s="43" t="n">
        <v>74.25</v>
      </c>
      <c r="W763" s="43" t="n">
        <v>74.25</v>
      </c>
      <c r="X763" s="43" t="n">
        <f aca="false">W763-V763</f>
        <v>0</v>
      </c>
      <c r="Y763" s="43"/>
      <c r="Z763" s="43"/>
      <c r="AA763" s="43"/>
      <c r="AB763" s="43"/>
      <c r="AC763" s="43" t="s">
        <v>10482</v>
      </c>
      <c r="AD763" s="43"/>
      <c r="AE763" s="43"/>
      <c r="AF763" s="43"/>
      <c r="AG763" s="43" t="n">
        <v>74.25</v>
      </c>
      <c r="AH763" s="43" t="s">
        <v>11553</v>
      </c>
      <c r="AI763" s="63" t="n">
        <v>192</v>
      </c>
      <c r="AJ763" s="63" t="n">
        <v>12</v>
      </c>
      <c r="AK763" s="43" t="s">
        <v>11554</v>
      </c>
      <c r="AL763" s="43"/>
      <c r="AM763" s="43"/>
      <c r="AN763" s="43"/>
      <c r="AO763" s="43" t="s">
        <v>82</v>
      </c>
      <c r="AP763" s="23" t="s">
        <v>194</v>
      </c>
      <c r="BF763" s="23" t="s">
        <v>719</v>
      </c>
      <c r="BG763" s="1" t="s">
        <v>183</v>
      </c>
    </row>
    <row r="764" s="23" customFormat="true" ht="12.75" hidden="false" customHeight="false" outlineLevel="0" collapsed="false">
      <c r="A764" s="23" t="s">
        <v>3905</v>
      </c>
      <c r="B764" s="23" t="s">
        <v>3906</v>
      </c>
      <c r="C764" s="40" t="s">
        <v>177</v>
      </c>
      <c r="D764" s="23" t="s">
        <v>1471</v>
      </c>
      <c r="E764" s="23" t="s">
        <v>3907</v>
      </c>
      <c r="F764" s="23" t="s">
        <v>3908</v>
      </c>
      <c r="G764" s="23" t="n">
        <v>55</v>
      </c>
      <c r="H764" s="23" t="n">
        <v>1</v>
      </c>
      <c r="I764" s="41" t="s">
        <v>180</v>
      </c>
      <c r="K764" s="23" t="n">
        <v>0</v>
      </c>
      <c r="L764" s="23" t="n">
        <v>0</v>
      </c>
      <c r="M764" s="23" t="n">
        <v>0</v>
      </c>
      <c r="N764" s="23" t="n">
        <v>0</v>
      </c>
      <c r="O764" s="23" t="n">
        <f aca="false">K764+L764</f>
        <v>0</v>
      </c>
      <c r="P764" s="23" t="n">
        <f aca="false">K764+L764+M764+N764</f>
        <v>0</v>
      </c>
      <c r="Q764" s="23" t="n">
        <v>0</v>
      </c>
      <c r="R764" s="23" t="n">
        <v>27</v>
      </c>
      <c r="S764" s="23" t="n">
        <v>196</v>
      </c>
      <c r="T764" s="23" t="n">
        <v>30</v>
      </c>
      <c r="U764" s="23" t="n">
        <f aca="false">IF(I764="delivery",O764-SUM(Q764+R764),IF(I764="PO",P764-SUM(Q764:R764)))</f>
        <v>-27</v>
      </c>
      <c r="V764" s="43" t="n">
        <v>0.01555</v>
      </c>
      <c r="W764" s="43" t="n">
        <v>0.00275</v>
      </c>
      <c r="X764" s="43" t="n">
        <f aca="false">W764-V764</f>
        <v>-0.0128</v>
      </c>
      <c r="Y764" s="43"/>
      <c r="Z764" s="43"/>
      <c r="AA764" s="43"/>
      <c r="AB764" s="43"/>
      <c r="AC764" s="43" t="s">
        <v>10482</v>
      </c>
      <c r="AD764" s="43"/>
      <c r="AE764" s="43"/>
      <c r="AF764" s="43"/>
      <c r="AG764" s="43" t="n">
        <v>0.00275</v>
      </c>
      <c r="AH764" s="43"/>
      <c r="AI764" s="63"/>
      <c r="AJ764" s="63"/>
      <c r="AK764" s="43"/>
      <c r="AL764" s="43"/>
      <c r="AM764" s="43" t="s">
        <v>10492</v>
      </c>
      <c r="AN764" s="43"/>
      <c r="AO764" s="43" t="s">
        <v>1471</v>
      </c>
      <c r="AP764" s="23" t="s">
        <v>3124</v>
      </c>
      <c r="AT764" s="23" t="s">
        <v>10934</v>
      </c>
      <c r="AV764" s="23" t="n">
        <v>0.00275</v>
      </c>
      <c r="AW764" s="23" t="s">
        <v>11555</v>
      </c>
      <c r="AX764" s="23" t="s">
        <v>11556</v>
      </c>
      <c r="AY764" s="23" t="n">
        <v>20000</v>
      </c>
      <c r="AZ764" s="23" t="n">
        <v>16</v>
      </c>
      <c r="BA764" s="23" t="s">
        <v>1465</v>
      </c>
      <c r="BB764" s="23" t="s">
        <v>11555</v>
      </c>
      <c r="BF764" s="68" t="s">
        <v>10497</v>
      </c>
      <c r="BG764" s="1" t="s">
        <v>183</v>
      </c>
    </row>
    <row r="765" s="23" customFormat="true" ht="12.75" hidden="true" customHeight="false" outlineLevel="0" collapsed="false">
      <c r="A765" s="23" t="s">
        <v>3719</v>
      </c>
      <c r="B765" s="23" t="s">
        <v>3720</v>
      </c>
      <c r="C765" s="40" t="s">
        <v>177</v>
      </c>
      <c r="D765" s="23" t="s">
        <v>82</v>
      </c>
      <c r="E765" s="23" t="s">
        <v>3685</v>
      </c>
      <c r="F765" s="23" t="s">
        <v>3721</v>
      </c>
      <c r="G765" s="23" t="n">
        <v>108</v>
      </c>
      <c r="H765" s="23" t="n">
        <v>315</v>
      </c>
      <c r="I765" s="41" t="s">
        <v>180</v>
      </c>
      <c r="K765" s="23" t="n">
        <v>0</v>
      </c>
      <c r="L765" s="23" t="n">
        <v>0</v>
      </c>
      <c r="M765" s="23" t="n">
        <v>0</v>
      </c>
      <c r="N765" s="23" t="n">
        <v>2520</v>
      </c>
      <c r="O765" s="23" t="n">
        <f aca="false">K765+L765</f>
        <v>0</v>
      </c>
      <c r="P765" s="23" t="n">
        <f aca="false">K765+L765+M765+N765</f>
        <v>2520</v>
      </c>
      <c r="Q765" s="23" t="n">
        <v>0</v>
      </c>
      <c r="R765" s="23" t="n">
        <v>2890</v>
      </c>
      <c r="S765" s="23" t="n">
        <v>3372</v>
      </c>
      <c r="T765" s="23" t="n">
        <v>2838</v>
      </c>
      <c r="U765" s="23" t="n">
        <f aca="false">IF(I765="delivery",O765-SUM(Q765+R765),IF(I765="PO",P765-SUM(Q765:R765)))</f>
        <v>-2890</v>
      </c>
      <c r="V765" s="43" t="n">
        <v>108.9</v>
      </c>
      <c r="W765" s="43" t="n">
        <v>108.9</v>
      </c>
      <c r="X765" s="43" t="n">
        <f aca="false">W765-V765</f>
        <v>0</v>
      </c>
      <c r="Y765" s="43"/>
      <c r="Z765" s="43"/>
      <c r="AA765" s="43"/>
      <c r="AB765" s="43"/>
      <c r="AC765" s="43" t="s">
        <v>10482</v>
      </c>
      <c r="AD765" s="43"/>
      <c r="AE765" s="43"/>
      <c r="AF765" s="43"/>
      <c r="AG765" s="43" t="n">
        <v>108.9</v>
      </c>
      <c r="AH765" s="43" t="s">
        <v>11557</v>
      </c>
      <c r="AI765" s="63" t="n">
        <v>315</v>
      </c>
      <c r="AJ765" s="63" t="n">
        <v>12</v>
      </c>
      <c r="AK765" s="43" t="s">
        <v>11558</v>
      </c>
      <c r="AL765" s="43"/>
      <c r="AM765" s="43"/>
      <c r="AN765" s="43"/>
      <c r="AO765" s="43" t="s">
        <v>82</v>
      </c>
      <c r="AP765" s="23" t="s">
        <v>194</v>
      </c>
      <c r="BF765" s="23" t="s">
        <v>719</v>
      </c>
      <c r="BG765" s="1" t="s">
        <v>183</v>
      </c>
    </row>
    <row r="766" s="23" customFormat="true" ht="12.75" hidden="true" customHeight="false" outlineLevel="0" collapsed="false">
      <c r="A766" s="23" t="s">
        <v>3722</v>
      </c>
      <c r="B766" s="23" t="s">
        <v>3723</v>
      </c>
      <c r="C766" s="40" t="s">
        <v>177</v>
      </c>
      <c r="D766" s="23" t="s">
        <v>82</v>
      </c>
      <c r="E766" s="23" t="s">
        <v>3724</v>
      </c>
      <c r="F766" s="23" t="s">
        <v>3725</v>
      </c>
      <c r="G766" s="23" t="n">
        <v>71</v>
      </c>
      <c r="H766" s="23" t="n">
        <v>250</v>
      </c>
      <c r="I766" s="41" t="s">
        <v>188</v>
      </c>
      <c r="K766" s="23" t="n">
        <v>0</v>
      </c>
      <c r="L766" s="23" t="n">
        <v>443</v>
      </c>
      <c r="M766" s="23" t="n">
        <v>0</v>
      </c>
      <c r="N766" s="23" t="n">
        <v>0</v>
      </c>
      <c r="O766" s="23" t="n">
        <f aca="false">K766+L766</f>
        <v>443</v>
      </c>
      <c r="P766" s="23" t="n">
        <f aca="false">K766+L766+M766+N766</f>
        <v>443</v>
      </c>
      <c r="Q766" s="23" t="n">
        <v>169</v>
      </c>
      <c r="R766" s="23" t="n">
        <v>122</v>
      </c>
      <c r="S766" s="23" t="n">
        <v>56</v>
      </c>
      <c r="T766" s="23" t="n">
        <v>56</v>
      </c>
      <c r="U766" s="23" t="n">
        <f aca="false">IF(I766="delivery",O766-SUM(Q766+R766),IF(I766="PO",P766-SUM(Q766:R766)))</f>
        <v>152</v>
      </c>
      <c r="V766" s="43" t="n">
        <v>1.5716</v>
      </c>
      <c r="W766" s="43" t="n">
        <v>1.5716</v>
      </c>
      <c r="X766" s="43" t="n">
        <f aca="false">W766-V766</f>
        <v>0</v>
      </c>
      <c r="Y766" s="43"/>
      <c r="Z766" s="43"/>
      <c r="AA766" s="43"/>
      <c r="AB766" s="43"/>
      <c r="AC766" s="43" t="s">
        <v>10482</v>
      </c>
      <c r="AD766" s="43"/>
      <c r="AE766" s="43"/>
      <c r="AF766" s="43"/>
      <c r="AG766" s="43" t="n">
        <v>1.4616</v>
      </c>
      <c r="AH766" s="43" t="s">
        <v>11559</v>
      </c>
      <c r="AI766" s="63" t="n">
        <v>250</v>
      </c>
      <c r="AJ766" s="63" t="n">
        <v>12</v>
      </c>
      <c r="AK766" s="43"/>
      <c r="AL766" s="43"/>
      <c r="AM766" s="43"/>
      <c r="AN766" s="43" t="s">
        <v>10550</v>
      </c>
      <c r="AO766" s="43" t="s">
        <v>82</v>
      </c>
      <c r="AP766" s="23" t="s">
        <v>189</v>
      </c>
      <c r="BF766" s="23" t="s">
        <v>10498</v>
      </c>
      <c r="BG766" s="1" t="s">
        <v>183</v>
      </c>
    </row>
    <row r="767" s="23" customFormat="true" ht="12.75" hidden="true" customHeight="false" outlineLevel="0" collapsed="false">
      <c r="A767" s="23" t="s">
        <v>3726</v>
      </c>
      <c r="B767" s="23" t="s">
        <v>3727</v>
      </c>
      <c r="C767" s="40" t="s">
        <v>177</v>
      </c>
      <c r="D767" s="23" t="s">
        <v>82</v>
      </c>
      <c r="E767" s="23" t="s">
        <v>3728</v>
      </c>
      <c r="F767" s="23" t="s">
        <v>3729</v>
      </c>
      <c r="G767" s="23" t="n">
        <v>71</v>
      </c>
      <c r="H767" s="23" t="n">
        <v>2500</v>
      </c>
      <c r="I767" s="41" t="s">
        <v>188</v>
      </c>
      <c r="K767" s="23" t="n">
        <v>0</v>
      </c>
      <c r="L767" s="23" t="n">
        <v>1000</v>
      </c>
      <c r="M767" s="23" t="n">
        <v>0</v>
      </c>
      <c r="N767" s="23" t="n">
        <v>0</v>
      </c>
      <c r="O767" s="23" t="n">
        <f aca="false">K767+L767</f>
        <v>1000</v>
      </c>
      <c r="P767" s="23" t="n">
        <f aca="false">K767+L767+M767+N767</f>
        <v>1000</v>
      </c>
      <c r="Q767" s="23" t="n">
        <v>288</v>
      </c>
      <c r="R767" s="23" t="n">
        <v>188</v>
      </c>
      <c r="S767" s="23" t="n">
        <v>148</v>
      </c>
      <c r="T767" s="23" t="n">
        <v>132</v>
      </c>
      <c r="U767" s="23" t="n">
        <f aca="false">IF(I767="delivery",O767-SUM(Q767+R767),IF(I767="PO",P767-SUM(Q767:R767)))</f>
        <v>524</v>
      </c>
      <c r="V767" s="43" t="n">
        <v>1.78</v>
      </c>
      <c r="W767" s="43" t="n">
        <v>1.78</v>
      </c>
      <c r="X767" s="43" t="n">
        <f aca="false">W767-V767</f>
        <v>0</v>
      </c>
      <c r="Y767" s="43"/>
      <c r="Z767" s="43"/>
      <c r="AA767" s="43" t="n">
        <v>1.85</v>
      </c>
      <c r="AB767" s="43"/>
      <c r="AC767" s="43" t="s">
        <v>10482</v>
      </c>
      <c r="AD767" s="43"/>
      <c r="AE767" s="43"/>
      <c r="AF767" s="43"/>
      <c r="AG767" s="43" t="n">
        <v>2.058</v>
      </c>
      <c r="AH767" s="43" t="s">
        <v>11560</v>
      </c>
      <c r="AI767" s="63" t="s">
        <v>10609</v>
      </c>
      <c r="AJ767" s="63" t="s">
        <v>10610</v>
      </c>
      <c r="AK767" s="43"/>
      <c r="AL767" s="43"/>
      <c r="AM767" s="43"/>
      <c r="AN767" s="43" t="s">
        <v>10486</v>
      </c>
      <c r="AO767" s="43" t="s">
        <v>82</v>
      </c>
      <c r="AP767" s="23" t="s">
        <v>189</v>
      </c>
      <c r="BF767" s="23" t="s">
        <v>10498</v>
      </c>
      <c r="BG767" s="1" t="s">
        <v>183</v>
      </c>
    </row>
    <row r="768" s="23" customFormat="true" ht="12.75" hidden="true" customHeight="false" outlineLevel="0" collapsed="false">
      <c r="A768" s="23" t="s">
        <v>3734</v>
      </c>
      <c r="B768" s="23" t="s">
        <v>3735</v>
      </c>
      <c r="C768" s="40" t="s">
        <v>177</v>
      </c>
      <c r="D768" s="23" t="s">
        <v>82</v>
      </c>
      <c r="E768" s="23" t="s">
        <v>3736</v>
      </c>
      <c r="F768" s="23" t="s">
        <v>3737</v>
      </c>
      <c r="G768" s="23" t="n">
        <v>41</v>
      </c>
      <c r="H768" s="23" t="n">
        <v>1000</v>
      </c>
      <c r="I768" s="41" t="s">
        <v>188</v>
      </c>
      <c r="K768" s="23" t="n">
        <v>8108</v>
      </c>
      <c r="L768" s="23" t="n">
        <v>977</v>
      </c>
      <c r="M768" s="23" t="n">
        <v>570</v>
      </c>
      <c r="N768" s="23" t="n">
        <v>0</v>
      </c>
      <c r="O768" s="23" t="n">
        <f aca="false">K768+L768</f>
        <v>9085</v>
      </c>
      <c r="P768" s="23" t="n">
        <f aca="false">K768+L768+M768+N768</f>
        <v>9655</v>
      </c>
      <c r="Q768" s="23" t="n">
        <v>1156</v>
      </c>
      <c r="R768" s="23" t="n">
        <v>2366</v>
      </c>
      <c r="S768" s="23" t="n">
        <v>1714</v>
      </c>
      <c r="T768" s="23" t="n">
        <v>220</v>
      </c>
      <c r="U768" s="23" t="n">
        <f aca="false">IF(I768="delivery",O768-SUM(Q768+R768),IF(I768="PO",P768-SUM(Q768:R768)))</f>
        <v>6133</v>
      </c>
      <c r="V768" s="43" t="n">
        <v>1.898</v>
      </c>
      <c r="W768" s="43" t="n">
        <v>1.898</v>
      </c>
      <c r="X768" s="43" t="n">
        <f aca="false">W768-V768</f>
        <v>0</v>
      </c>
      <c r="Y768" s="43"/>
      <c r="Z768" s="43"/>
      <c r="AA768" s="43"/>
      <c r="AB768" s="43"/>
      <c r="AC768" s="43" t="s">
        <v>10482</v>
      </c>
      <c r="AD768" s="43"/>
      <c r="AE768" s="43"/>
      <c r="AF768" s="43" t="s">
        <v>10568</v>
      </c>
      <c r="AG768" s="43" t="n">
        <v>1.898</v>
      </c>
      <c r="AH768" s="43" t="s">
        <v>11561</v>
      </c>
      <c r="AI768" s="63" t="n">
        <v>1000</v>
      </c>
      <c r="AJ768" s="63" t="n">
        <v>6</v>
      </c>
      <c r="AK768" s="43" t="s">
        <v>11562</v>
      </c>
      <c r="AL768" s="43" t="s">
        <v>1465</v>
      </c>
      <c r="AM768" s="43" t="s">
        <v>10571</v>
      </c>
      <c r="AN768" s="43" t="s">
        <v>10486</v>
      </c>
      <c r="AO768" s="43" t="s">
        <v>82</v>
      </c>
      <c r="AP768" s="23" t="s">
        <v>263</v>
      </c>
      <c r="BF768" s="23" t="s">
        <v>10498</v>
      </c>
      <c r="BG768" s="1" t="s">
        <v>183</v>
      </c>
    </row>
    <row r="769" s="23" customFormat="true" ht="12.75" hidden="true" customHeight="false" outlineLevel="0" collapsed="false">
      <c r="A769" s="23" t="s">
        <v>3738</v>
      </c>
      <c r="B769" s="23" t="s">
        <v>3739</v>
      </c>
      <c r="C769" s="40" t="s">
        <v>177</v>
      </c>
      <c r="D769" s="23" t="s">
        <v>82</v>
      </c>
      <c r="E769" s="23" t="s">
        <v>3740</v>
      </c>
      <c r="F769" s="23" t="s">
        <v>3741</v>
      </c>
      <c r="G769" s="23" t="n">
        <v>41</v>
      </c>
      <c r="H769" s="23" t="n">
        <v>1000</v>
      </c>
      <c r="I769" s="41" t="s">
        <v>188</v>
      </c>
      <c r="K769" s="23" t="n">
        <v>2215</v>
      </c>
      <c r="L769" s="23" t="n">
        <v>977</v>
      </c>
      <c r="M769" s="23" t="n">
        <v>570</v>
      </c>
      <c r="N769" s="23" t="n">
        <v>0</v>
      </c>
      <c r="O769" s="23" t="n">
        <f aca="false">K769+L769</f>
        <v>3192</v>
      </c>
      <c r="P769" s="23" t="n">
        <f aca="false">K769+L769+M769+N769</f>
        <v>3762</v>
      </c>
      <c r="Q769" s="23" t="n">
        <v>1156</v>
      </c>
      <c r="R769" s="23" t="n">
        <v>2366</v>
      </c>
      <c r="S769" s="23" t="n">
        <v>1714</v>
      </c>
      <c r="T769" s="23" t="n">
        <v>220</v>
      </c>
      <c r="U769" s="23" t="n">
        <f aca="false">IF(I769="delivery",O769-SUM(Q769+R769),IF(I769="PO",P769-SUM(Q769:R769)))</f>
        <v>240</v>
      </c>
      <c r="V769" s="43" t="n">
        <v>1.898</v>
      </c>
      <c r="W769" s="43" t="n">
        <v>1.898</v>
      </c>
      <c r="X769" s="43" t="n">
        <f aca="false">W769-V769</f>
        <v>0</v>
      </c>
      <c r="Y769" s="43"/>
      <c r="Z769" s="43"/>
      <c r="AA769" s="43"/>
      <c r="AB769" s="43"/>
      <c r="AC769" s="43" t="s">
        <v>10482</v>
      </c>
      <c r="AD769" s="43"/>
      <c r="AE769" s="43"/>
      <c r="AF769" s="43" t="s">
        <v>10568</v>
      </c>
      <c r="AG769" s="43" t="n">
        <v>1.898</v>
      </c>
      <c r="AH769" s="43" t="s">
        <v>11561</v>
      </c>
      <c r="AI769" s="63" t="n">
        <v>1000</v>
      </c>
      <c r="AJ769" s="63" t="n">
        <v>6</v>
      </c>
      <c r="AK769" s="43" t="s">
        <v>11563</v>
      </c>
      <c r="AL769" s="43" t="s">
        <v>1465</v>
      </c>
      <c r="AM769" s="43" t="s">
        <v>10571</v>
      </c>
      <c r="AN769" s="43" t="s">
        <v>10486</v>
      </c>
      <c r="AO769" s="43" t="s">
        <v>82</v>
      </c>
      <c r="AP769" s="23" t="s">
        <v>263</v>
      </c>
      <c r="BF769" s="23" t="s">
        <v>10498</v>
      </c>
      <c r="BG769" s="1" t="s">
        <v>183</v>
      </c>
    </row>
    <row r="770" s="23" customFormat="true" ht="12.75" hidden="true" customHeight="false" outlineLevel="0" collapsed="false">
      <c r="A770" s="23" t="s">
        <v>3749</v>
      </c>
      <c r="B770" s="23" t="s">
        <v>3750</v>
      </c>
      <c r="C770" s="40" t="s">
        <v>177</v>
      </c>
      <c r="D770" s="23" t="s">
        <v>82</v>
      </c>
      <c r="E770" s="23" t="s">
        <v>3751</v>
      </c>
      <c r="F770" s="23" t="s">
        <v>3752</v>
      </c>
      <c r="G770" s="23" t="n">
        <v>41</v>
      </c>
      <c r="H770" s="23" t="n">
        <v>1000</v>
      </c>
      <c r="I770" s="41" t="s">
        <v>188</v>
      </c>
      <c r="K770" s="23" t="n">
        <v>0</v>
      </c>
      <c r="L770" s="23" t="n">
        <v>0</v>
      </c>
      <c r="M770" s="23" t="n">
        <v>0</v>
      </c>
      <c r="N770" s="23" t="n">
        <v>0</v>
      </c>
      <c r="O770" s="23" t="n">
        <f aca="false">K770+L770</f>
        <v>0</v>
      </c>
      <c r="P770" s="23" t="n">
        <f aca="false">K770+L770+M770+N770</f>
        <v>0</v>
      </c>
      <c r="Q770" s="23" t="n">
        <v>0</v>
      </c>
      <c r="R770" s="23" t="n">
        <v>9576</v>
      </c>
      <c r="S770" s="23" t="n">
        <v>16902</v>
      </c>
      <c r="T770" s="23" t="n">
        <v>9198</v>
      </c>
      <c r="U770" s="23" t="n">
        <f aca="false">IF(I770="delivery",O770-SUM(Q770+R770),IF(I770="PO",P770-SUM(Q770:R770)))</f>
        <v>-9576</v>
      </c>
      <c r="V770" s="43" t="n">
        <v>0.4502</v>
      </c>
      <c r="W770" s="43" t="n">
        <v>0.4502</v>
      </c>
      <c r="X770" s="43" t="n">
        <f aca="false">W770-V770</f>
        <v>0</v>
      </c>
      <c r="Y770" s="43"/>
      <c r="Z770" s="43"/>
      <c r="AA770" s="43"/>
      <c r="AB770" s="43"/>
      <c r="AC770" s="43" t="s">
        <v>10482</v>
      </c>
      <c r="AD770" s="43"/>
      <c r="AE770" s="43"/>
      <c r="AF770" s="43" t="s">
        <v>10483</v>
      </c>
      <c r="AG770" s="43" t="n">
        <v>0.4502</v>
      </c>
      <c r="AH770" s="43" t="s">
        <v>11564</v>
      </c>
      <c r="AI770" s="63" t="n">
        <v>1000</v>
      </c>
      <c r="AJ770" s="63" t="n">
        <v>6</v>
      </c>
      <c r="AK770" s="43" t="s">
        <v>3750</v>
      </c>
      <c r="AL770" s="43" t="s">
        <v>1465</v>
      </c>
      <c r="AM770" s="43" t="s">
        <v>11565</v>
      </c>
      <c r="AN770" s="43" t="s">
        <v>10486</v>
      </c>
      <c r="AO770" s="43" t="s">
        <v>82</v>
      </c>
      <c r="AP770" s="23" t="s">
        <v>263</v>
      </c>
      <c r="BF770" s="23" t="s">
        <v>10498</v>
      </c>
      <c r="BG770" s="1" t="s">
        <v>183</v>
      </c>
    </row>
    <row r="771" s="23" customFormat="true" ht="12.75" hidden="true" customHeight="false" outlineLevel="0" collapsed="false">
      <c r="A771" s="23" t="s">
        <v>3753</v>
      </c>
      <c r="B771" s="23" t="s">
        <v>3754</v>
      </c>
      <c r="C771" s="40" t="s">
        <v>177</v>
      </c>
      <c r="D771" s="23" t="s">
        <v>82</v>
      </c>
      <c r="E771" s="23" t="s">
        <v>3755</v>
      </c>
      <c r="F771" s="23" t="s">
        <v>3756</v>
      </c>
      <c r="G771" s="23" t="n">
        <v>41</v>
      </c>
      <c r="H771" s="23" t="n">
        <v>1000</v>
      </c>
      <c r="I771" s="41" t="s">
        <v>188</v>
      </c>
      <c r="K771" s="23" t="n">
        <v>0</v>
      </c>
      <c r="L771" s="23" t="n">
        <v>0</v>
      </c>
      <c r="M771" s="23" t="n">
        <v>0</v>
      </c>
      <c r="N771" s="23" t="n">
        <v>0</v>
      </c>
      <c r="O771" s="23" t="n">
        <f aca="false">K771+L771</f>
        <v>0</v>
      </c>
      <c r="P771" s="23" t="n">
        <f aca="false">K771+L771+M771+N771</f>
        <v>0</v>
      </c>
      <c r="Q771" s="23" t="n">
        <v>0</v>
      </c>
      <c r="R771" s="23" t="n">
        <v>1064</v>
      </c>
      <c r="S771" s="23" t="n">
        <v>1878</v>
      </c>
      <c r="T771" s="23" t="n">
        <v>1022</v>
      </c>
      <c r="U771" s="23" t="n">
        <f aca="false">IF(I771="delivery",O771-SUM(Q771+R771),IF(I771="PO",P771-SUM(Q771:R771)))</f>
        <v>-1064</v>
      </c>
      <c r="V771" s="43" t="n">
        <v>0.4502</v>
      </c>
      <c r="W771" s="43" t="n">
        <v>0.4502</v>
      </c>
      <c r="X771" s="43" t="n">
        <f aca="false">W771-V771</f>
        <v>0</v>
      </c>
      <c r="Y771" s="43"/>
      <c r="Z771" s="43"/>
      <c r="AA771" s="43"/>
      <c r="AB771" s="43"/>
      <c r="AC771" s="43" t="s">
        <v>10482</v>
      </c>
      <c r="AD771" s="43"/>
      <c r="AE771" s="43"/>
      <c r="AF771" s="43" t="s">
        <v>10483</v>
      </c>
      <c r="AG771" s="43" t="n">
        <v>0.4502</v>
      </c>
      <c r="AH771" s="43" t="s">
        <v>11564</v>
      </c>
      <c r="AI771" s="63" t="n">
        <v>1000</v>
      </c>
      <c r="AJ771" s="63" t="n">
        <v>6</v>
      </c>
      <c r="AK771" s="43" t="s">
        <v>3754</v>
      </c>
      <c r="AL771" s="43" t="s">
        <v>1465</v>
      </c>
      <c r="AM771" s="43" t="s">
        <v>11566</v>
      </c>
      <c r="AN771" s="43" t="s">
        <v>10486</v>
      </c>
      <c r="AO771" s="43" t="s">
        <v>82</v>
      </c>
      <c r="AP771" s="23" t="s">
        <v>263</v>
      </c>
      <c r="BF771" s="23" t="s">
        <v>10498</v>
      </c>
      <c r="BG771" s="1" t="s">
        <v>183</v>
      </c>
    </row>
    <row r="772" s="23" customFormat="true" ht="12.75" hidden="true" customHeight="false" outlineLevel="0" collapsed="false">
      <c r="A772" s="23" t="s">
        <v>3757</v>
      </c>
      <c r="B772" s="23" t="s">
        <v>3758</v>
      </c>
      <c r="C772" s="40" t="s">
        <v>177</v>
      </c>
      <c r="D772" s="23" t="s">
        <v>82</v>
      </c>
      <c r="E772" s="23" t="s">
        <v>3759</v>
      </c>
      <c r="F772" s="23" t="s">
        <v>3760</v>
      </c>
      <c r="G772" s="23" t="n">
        <v>41</v>
      </c>
      <c r="H772" s="23" t="n">
        <v>1000</v>
      </c>
      <c r="I772" s="41" t="s">
        <v>188</v>
      </c>
      <c r="K772" s="23" t="n">
        <v>0</v>
      </c>
      <c r="L772" s="23" t="n">
        <v>0</v>
      </c>
      <c r="M772" s="23" t="n">
        <v>0</v>
      </c>
      <c r="N772" s="23" t="n">
        <v>0</v>
      </c>
      <c r="O772" s="23" t="n">
        <f aca="false">K772+L772</f>
        <v>0</v>
      </c>
      <c r="P772" s="23" t="n">
        <f aca="false">K772+L772+M772+N772</f>
        <v>0</v>
      </c>
      <c r="Q772" s="23" t="n">
        <v>0</v>
      </c>
      <c r="R772" s="23" t="n">
        <v>1064</v>
      </c>
      <c r="S772" s="23" t="n">
        <v>1878</v>
      </c>
      <c r="T772" s="23" t="n">
        <v>1022</v>
      </c>
      <c r="U772" s="23" t="n">
        <f aca="false">IF(I772="delivery",O772-SUM(Q772+R772),IF(I772="PO",P772-SUM(Q772:R772)))</f>
        <v>-1064</v>
      </c>
      <c r="V772" s="43" t="n">
        <v>0.4587</v>
      </c>
      <c r="W772" s="43" t="n">
        <v>0.4587</v>
      </c>
      <c r="X772" s="43" t="n">
        <f aca="false">W772-V772</f>
        <v>0</v>
      </c>
      <c r="Y772" s="43"/>
      <c r="Z772" s="43"/>
      <c r="AA772" s="43"/>
      <c r="AB772" s="43"/>
      <c r="AC772" s="43" t="s">
        <v>10482</v>
      </c>
      <c r="AD772" s="43"/>
      <c r="AE772" s="43"/>
      <c r="AF772" s="43" t="s">
        <v>10483</v>
      </c>
      <c r="AG772" s="43" t="n">
        <v>0.4587</v>
      </c>
      <c r="AH772" s="43" t="s">
        <v>11567</v>
      </c>
      <c r="AI772" s="63" t="n">
        <v>1000</v>
      </c>
      <c r="AJ772" s="63" t="n">
        <v>6</v>
      </c>
      <c r="AK772" s="43" t="s">
        <v>3758</v>
      </c>
      <c r="AL772" s="43" t="s">
        <v>1465</v>
      </c>
      <c r="AM772" s="43" t="s">
        <v>11568</v>
      </c>
      <c r="AN772" s="43" t="s">
        <v>10486</v>
      </c>
      <c r="AO772" s="43" t="s">
        <v>82</v>
      </c>
      <c r="AP772" s="23" t="s">
        <v>263</v>
      </c>
      <c r="BF772" s="23" t="s">
        <v>10498</v>
      </c>
      <c r="BG772" s="1" t="s">
        <v>183</v>
      </c>
    </row>
    <row r="773" s="23" customFormat="true" ht="12.75" hidden="true" customHeight="false" outlineLevel="0" collapsed="false">
      <c r="A773" s="23" t="s">
        <v>3761</v>
      </c>
      <c r="B773" s="23" t="s">
        <v>3762</v>
      </c>
      <c r="C773" s="40" t="s">
        <v>177</v>
      </c>
      <c r="D773" s="23" t="s">
        <v>82</v>
      </c>
      <c r="E773" s="23" t="s">
        <v>3763</v>
      </c>
      <c r="F773" s="23" t="s">
        <v>3764</v>
      </c>
      <c r="G773" s="23" t="n">
        <v>41</v>
      </c>
      <c r="H773" s="23" t="n">
        <v>1000</v>
      </c>
      <c r="I773" s="41" t="s">
        <v>188</v>
      </c>
      <c r="K773" s="23" t="n">
        <v>0</v>
      </c>
      <c r="L773" s="23" t="n">
        <v>0</v>
      </c>
      <c r="M773" s="23" t="n">
        <v>0</v>
      </c>
      <c r="N773" s="23" t="n">
        <v>0</v>
      </c>
      <c r="O773" s="23" t="n">
        <f aca="false">K773+L773</f>
        <v>0</v>
      </c>
      <c r="P773" s="23" t="n">
        <f aca="false">K773+L773+M773+N773</f>
        <v>0</v>
      </c>
      <c r="Q773" s="23" t="n">
        <v>0</v>
      </c>
      <c r="R773" s="23" t="n">
        <v>3724</v>
      </c>
      <c r="S773" s="23" t="n">
        <v>6573</v>
      </c>
      <c r="T773" s="23" t="n">
        <v>3577</v>
      </c>
      <c r="U773" s="23" t="n">
        <f aca="false">IF(I773="delivery",O773-SUM(Q773+R773),IF(I773="PO",P773-SUM(Q773:R773)))</f>
        <v>-3724</v>
      </c>
      <c r="V773" s="43" t="n">
        <v>0.4662</v>
      </c>
      <c r="W773" s="43" t="n">
        <v>0.4662</v>
      </c>
      <c r="X773" s="43" t="n">
        <f aca="false">W773-V773</f>
        <v>0</v>
      </c>
      <c r="Y773" s="43"/>
      <c r="Z773" s="43"/>
      <c r="AA773" s="43"/>
      <c r="AB773" s="43"/>
      <c r="AC773" s="43" t="s">
        <v>10482</v>
      </c>
      <c r="AD773" s="43"/>
      <c r="AE773" s="43"/>
      <c r="AF773" s="43" t="s">
        <v>10483</v>
      </c>
      <c r="AG773" s="43" t="n">
        <v>0.4662</v>
      </c>
      <c r="AH773" s="43" t="s">
        <v>11569</v>
      </c>
      <c r="AI773" s="63" t="n">
        <v>1000</v>
      </c>
      <c r="AJ773" s="63" t="n">
        <v>6</v>
      </c>
      <c r="AK773" s="43" t="s">
        <v>3762</v>
      </c>
      <c r="AL773" s="43" t="s">
        <v>1465</v>
      </c>
      <c r="AM773" s="43" t="s">
        <v>11570</v>
      </c>
      <c r="AN773" s="43" t="s">
        <v>10486</v>
      </c>
      <c r="AO773" s="43" t="s">
        <v>82</v>
      </c>
      <c r="AP773" s="23" t="s">
        <v>263</v>
      </c>
      <c r="BF773" s="23" t="s">
        <v>10498</v>
      </c>
      <c r="BG773" s="1" t="s">
        <v>183</v>
      </c>
    </row>
    <row r="774" s="23" customFormat="true" ht="12.75" hidden="true" customHeight="false" outlineLevel="0" collapsed="false">
      <c r="A774" s="23" t="s">
        <v>3765</v>
      </c>
      <c r="B774" s="23" t="s">
        <v>3766</v>
      </c>
      <c r="C774" s="40" t="s">
        <v>177</v>
      </c>
      <c r="D774" s="23" t="s">
        <v>82</v>
      </c>
      <c r="E774" s="23" t="s">
        <v>3767</v>
      </c>
      <c r="F774" s="23" t="s">
        <v>3768</v>
      </c>
      <c r="G774" s="23" t="n">
        <v>41</v>
      </c>
      <c r="H774" s="23" t="n">
        <v>1000</v>
      </c>
      <c r="I774" s="41" t="s">
        <v>188</v>
      </c>
      <c r="K774" s="23" t="n">
        <v>0</v>
      </c>
      <c r="L774" s="23" t="n">
        <v>0</v>
      </c>
      <c r="M774" s="23" t="n">
        <v>0</v>
      </c>
      <c r="N774" s="23" t="n">
        <v>0</v>
      </c>
      <c r="O774" s="23" t="n">
        <f aca="false">K774+L774</f>
        <v>0</v>
      </c>
      <c r="P774" s="23" t="n">
        <f aca="false">K774+L774+M774+N774</f>
        <v>0</v>
      </c>
      <c r="Q774" s="23" t="n">
        <v>0</v>
      </c>
      <c r="R774" s="23" t="n">
        <v>532</v>
      </c>
      <c r="S774" s="23" t="n">
        <v>939</v>
      </c>
      <c r="T774" s="23" t="n">
        <v>511</v>
      </c>
      <c r="U774" s="23" t="n">
        <f aca="false">IF(I774="delivery",O774-SUM(Q774+R774),IF(I774="PO",P774-SUM(Q774:R774)))</f>
        <v>-532</v>
      </c>
      <c r="V774" s="43" t="n">
        <v>0.4662</v>
      </c>
      <c r="W774" s="43" t="n">
        <v>0.4662</v>
      </c>
      <c r="X774" s="43" t="n">
        <f aca="false">W774-V774</f>
        <v>0</v>
      </c>
      <c r="Y774" s="43"/>
      <c r="Z774" s="43"/>
      <c r="AA774" s="43"/>
      <c r="AB774" s="43"/>
      <c r="AC774" s="43" t="s">
        <v>10482</v>
      </c>
      <c r="AD774" s="43"/>
      <c r="AE774" s="43"/>
      <c r="AF774" s="43" t="s">
        <v>10483</v>
      </c>
      <c r="AG774" s="43" t="n">
        <v>0.4662</v>
      </c>
      <c r="AH774" s="43" t="s">
        <v>11569</v>
      </c>
      <c r="AI774" s="63" t="n">
        <v>1000</v>
      </c>
      <c r="AJ774" s="63" t="n">
        <v>6</v>
      </c>
      <c r="AK774" s="43" t="s">
        <v>3766</v>
      </c>
      <c r="AL774" s="43" t="s">
        <v>1465</v>
      </c>
      <c r="AM774" s="43" t="s">
        <v>11571</v>
      </c>
      <c r="AN774" s="43" t="s">
        <v>10486</v>
      </c>
      <c r="AO774" s="43" t="s">
        <v>82</v>
      </c>
      <c r="AP774" s="23" t="s">
        <v>263</v>
      </c>
      <c r="BF774" s="23" t="s">
        <v>10498</v>
      </c>
      <c r="BG774" s="1" t="s">
        <v>183</v>
      </c>
    </row>
    <row r="775" s="23" customFormat="true" ht="12.75" hidden="true" customHeight="false" outlineLevel="0" collapsed="false">
      <c r="A775" s="23" t="s">
        <v>3769</v>
      </c>
      <c r="B775" s="23" t="s">
        <v>3770</v>
      </c>
      <c r="C775" s="40" t="s">
        <v>177</v>
      </c>
      <c r="D775" s="23" t="s">
        <v>82</v>
      </c>
      <c r="E775" s="23" t="s">
        <v>3771</v>
      </c>
      <c r="F775" s="23" t="s">
        <v>3772</v>
      </c>
      <c r="G775" s="23" t="n">
        <v>41</v>
      </c>
      <c r="H775" s="23" t="n">
        <v>1000</v>
      </c>
      <c r="I775" s="41" t="s">
        <v>188</v>
      </c>
      <c r="K775" s="23" t="n">
        <v>0</v>
      </c>
      <c r="L775" s="23" t="n">
        <v>0</v>
      </c>
      <c r="M775" s="23" t="n">
        <v>0</v>
      </c>
      <c r="N775" s="23" t="n">
        <v>0</v>
      </c>
      <c r="O775" s="23" t="n">
        <f aca="false">K775+L775</f>
        <v>0</v>
      </c>
      <c r="P775" s="23" t="n">
        <f aca="false">K775+L775+M775+N775</f>
        <v>0</v>
      </c>
      <c r="Q775" s="23" t="n">
        <v>0</v>
      </c>
      <c r="R775" s="23" t="n">
        <v>532</v>
      </c>
      <c r="S775" s="23" t="n">
        <v>939</v>
      </c>
      <c r="T775" s="23" t="n">
        <v>511</v>
      </c>
      <c r="U775" s="23" t="n">
        <f aca="false">IF(I775="delivery",O775-SUM(Q775+R775),IF(I775="PO",P775-SUM(Q775:R775)))</f>
        <v>-532</v>
      </c>
      <c r="V775" s="43" t="n">
        <v>0.4662</v>
      </c>
      <c r="W775" s="43" t="n">
        <v>0.4662</v>
      </c>
      <c r="X775" s="43" t="n">
        <f aca="false">W775-V775</f>
        <v>0</v>
      </c>
      <c r="Y775" s="43"/>
      <c r="Z775" s="43"/>
      <c r="AA775" s="43"/>
      <c r="AB775" s="43"/>
      <c r="AC775" s="43" t="s">
        <v>10482</v>
      </c>
      <c r="AD775" s="43"/>
      <c r="AE775" s="43"/>
      <c r="AF775" s="43" t="s">
        <v>10483</v>
      </c>
      <c r="AG775" s="43" t="n">
        <v>0.4662</v>
      </c>
      <c r="AH775" s="43" t="s">
        <v>11569</v>
      </c>
      <c r="AI775" s="63" t="n">
        <v>1000</v>
      </c>
      <c r="AJ775" s="63" t="n">
        <v>6</v>
      </c>
      <c r="AK775" s="43" t="s">
        <v>3770</v>
      </c>
      <c r="AL775" s="43" t="s">
        <v>1465</v>
      </c>
      <c r="AM775" s="43" t="s">
        <v>11572</v>
      </c>
      <c r="AN775" s="43" t="s">
        <v>10486</v>
      </c>
      <c r="AO775" s="43" t="s">
        <v>82</v>
      </c>
      <c r="AP775" s="23" t="s">
        <v>263</v>
      </c>
      <c r="BF775" s="23" t="s">
        <v>10498</v>
      </c>
      <c r="BG775" s="1" t="s">
        <v>183</v>
      </c>
    </row>
    <row r="776" s="23" customFormat="true" ht="12.75" hidden="false" customHeight="false" outlineLevel="0" collapsed="false">
      <c r="A776" s="23" t="s">
        <v>3773</v>
      </c>
      <c r="B776" s="23" t="s">
        <v>3774</v>
      </c>
      <c r="C776" s="40" t="s">
        <v>177</v>
      </c>
      <c r="D776" s="23" t="s">
        <v>1471</v>
      </c>
      <c r="E776" s="23" t="s">
        <v>3775</v>
      </c>
      <c r="F776" s="23" t="s">
        <v>3776</v>
      </c>
      <c r="G776" s="23" t="n">
        <v>91</v>
      </c>
      <c r="H776" s="23" t="n">
        <v>80</v>
      </c>
      <c r="I776" s="41" t="s">
        <v>188</v>
      </c>
      <c r="K776" s="23" t="n">
        <v>0</v>
      </c>
      <c r="L776" s="23" t="n">
        <v>9285</v>
      </c>
      <c r="M776" s="23" t="n">
        <v>0</v>
      </c>
      <c r="N776" s="23" t="n">
        <v>0</v>
      </c>
      <c r="O776" s="23" t="n">
        <f aca="false">K776+L776</f>
        <v>9285</v>
      </c>
      <c r="P776" s="23" t="n">
        <f aca="false">K776+L776+M776+N776</f>
        <v>9285</v>
      </c>
      <c r="Q776" s="23" t="n">
        <v>11400</v>
      </c>
      <c r="R776" s="23" t="n">
        <v>10745</v>
      </c>
      <c r="S776" s="23" t="n">
        <v>11065</v>
      </c>
      <c r="T776" s="23" t="n">
        <v>6542</v>
      </c>
      <c r="U776" s="23" t="n">
        <f aca="false">IF(I776="delivery",O776-SUM(Q776+R776),IF(I776="PO",P776-SUM(Q776:R776)))</f>
        <v>-12860</v>
      </c>
      <c r="V776" s="43" t="n">
        <v>0.135</v>
      </c>
      <c r="W776" s="43" t="n">
        <v>0.135</v>
      </c>
      <c r="X776" s="43" t="n">
        <f aca="false">W776-V776</f>
        <v>0</v>
      </c>
      <c r="Y776" s="43"/>
      <c r="Z776" s="43"/>
      <c r="AA776" s="43"/>
      <c r="AB776" s="43"/>
      <c r="AC776" s="43" t="s">
        <v>10482</v>
      </c>
      <c r="AD776" s="43"/>
      <c r="AE776" s="43"/>
      <c r="AF776" s="43"/>
      <c r="AG776" s="43" t="n">
        <v>0.135</v>
      </c>
      <c r="AH776" s="43"/>
      <c r="AI776" s="63"/>
      <c r="AJ776" s="63"/>
      <c r="AK776" s="43"/>
      <c r="AL776" s="43"/>
      <c r="AM776" s="43" t="s">
        <v>11367</v>
      </c>
      <c r="AN776" s="43"/>
      <c r="AO776" s="43" t="s">
        <v>1471</v>
      </c>
      <c r="AP776" s="23" t="s">
        <v>3124</v>
      </c>
      <c r="AT776" s="23" t="s">
        <v>11356</v>
      </c>
      <c r="AV776" s="23" t="n">
        <v>0.135</v>
      </c>
      <c r="AW776" s="23" t="s">
        <v>11573</v>
      </c>
      <c r="AX776" s="23" t="s">
        <v>11574</v>
      </c>
      <c r="AY776" s="23" t="n">
        <v>20</v>
      </c>
      <c r="AZ776" s="23" t="n">
        <v>2</v>
      </c>
      <c r="BA776" s="23" t="s">
        <v>177</v>
      </c>
      <c r="BB776" s="23" t="s">
        <v>10496</v>
      </c>
      <c r="BF776" s="23" t="s">
        <v>10498</v>
      </c>
      <c r="BG776" s="1" t="s">
        <v>183</v>
      </c>
    </row>
    <row r="777" s="23" customFormat="true" ht="12.75" hidden="false" customHeight="false" outlineLevel="0" collapsed="false">
      <c r="A777" s="23" t="s">
        <v>3777</v>
      </c>
      <c r="B777" s="23" t="s">
        <v>3778</v>
      </c>
      <c r="C777" s="40" t="s">
        <v>177</v>
      </c>
      <c r="D777" s="23" t="s">
        <v>1471</v>
      </c>
      <c r="E777" s="23" t="s">
        <v>3779</v>
      </c>
      <c r="F777" s="23" t="s">
        <v>3780</v>
      </c>
      <c r="G777" s="23" t="n">
        <v>23</v>
      </c>
      <c r="H777" s="23" t="n">
        <v>40</v>
      </c>
      <c r="I777" s="41" t="s">
        <v>188</v>
      </c>
      <c r="K777" s="23" t="n">
        <v>0</v>
      </c>
      <c r="L777" s="23" t="n">
        <v>1772</v>
      </c>
      <c r="M777" s="23" t="n">
        <v>0</v>
      </c>
      <c r="N777" s="23" t="n">
        <v>0</v>
      </c>
      <c r="O777" s="23" t="n">
        <f aca="false">K777+L777</f>
        <v>1772</v>
      </c>
      <c r="P777" s="23" t="n">
        <f aca="false">K777+L777+M777+N777</f>
        <v>1772</v>
      </c>
      <c r="Q777" s="23" t="n">
        <v>990</v>
      </c>
      <c r="R777" s="23" t="n">
        <v>874</v>
      </c>
      <c r="S777" s="23" t="n">
        <v>754</v>
      </c>
      <c r="T777" s="23" t="n">
        <v>552</v>
      </c>
      <c r="U777" s="23" t="n">
        <f aca="false">IF(I777="delivery",O777-SUM(Q777+R777),IF(I777="PO",P777-SUM(Q777:R777)))</f>
        <v>-92</v>
      </c>
      <c r="V777" s="43" t="n">
        <v>0.445</v>
      </c>
      <c r="W777" s="43" t="n">
        <v>0.445</v>
      </c>
      <c r="X777" s="43" t="n">
        <f aca="false">W777-V777</f>
        <v>0</v>
      </c>
      <c r="Y777" s="43"/>
      <c r="Z777" s="43"/>
      <c r="AA777" s="43" t="n">
        <v>0.59012</v>
      </c>
      <c r="AB777" s="43"/>
      <c r="AC777" s="43" t="s">
        <v>10482</v>
      </c>
      <c r="AD777" s="43"/>
      <c r="AE777" s="43"/>
      <c r="AF777" s="43"/>
      <c r="AG777" s="43" t="n">
        <v>0.445</v>
      </c>
      <c r="AH777" s="43"/>
      <c r="AI777" s="63"/>
      <c r="AJ777" s="63"/>
      <c r="AK777" s="43"/>
      <c r="AL777" s="43"/>
      <c r="AM777" s="43" t="s">
        <v>11367</v>
      </c>
      <c r="AN777" s="43"/>
      <c r="AO777" s="43" t="s">
        <v>1471</v>
      </c>
      <c r="AP777" s="23" t="s">
        <v>3124</v>
      </c>
      <c r="AT777" s="23" t="s">
        <v>11356</v>
      </c>
      <c r="AV777" s="23" t="n">
        <v>0.445</v>
      </c>
      <c r="AW777" s="23" t="s">
        <v>11575</v>
      </c>
      <c r="AX777" s="23" t="s">
        <v>11576</v>
      </c>
      <c r="AY777" s="23" t="s">
        <v>11577</v>
      </c>
      <c r="AZ777" s="23" t="s">
        <v>11578</v>
      </c>
      <c r="BA777" s="23" t="s">
        <v>1465</v>
      </c>
      <c r="BB777" s="23" t="s">
        <v>11579</v>
      </c>
      <c r="BC777" s="23" t="s">
        <v>11580</v>
      </c>
      <c r="BF777" s="23" t="s">
        <v>10498</v>
      </c>
      <c r="BG777" s="1" t="s">
        <v>183</v>
      </c>
    </row>
    <row r="778" s="23" customFormat="true" ht="12.75" hidden="false" customHeight="false" outlineLevel="0" collapsed="false">
      <c r="A778" s="23" t="s">
        <v>3781</v>
      </c>
      <c r="B778" s="23" t="s">
        <v>3782</v>
      </c>
      <c r="C778" s="40" t="s">
        <v>177</v>
      </c>
      <c r="D778" s="23" t="s">
        <v>1471</v>
      </c>
      <c r="E778" s="23" t="s">
        <v>3783</v>
      </c>
      <c r="F778" s="23" t="s">
        <v>3784</v>
      </c>
      <c r="G778" s="23" t="n">
        <v>201</v>
      </c>
      <c r="H778" s="23" t="n">
        <v>10000</v>
      </c>
      <c r="I778" s="41" t="s">
        <v>180</v>
      </c>
      <c r="K778" s="23" t="n">
        <v>0</v>
      </c>
      <c r="L778" s="23" t="n">
        <v>3869868</v>
      </c>
      <c r="M778" s="23" t="n">
        <v>2580000</v>
      </c>
      <c r="N778" s="23" t="n">
        <v>1190000</v>
      </c>
      <c r="O778" s="23" t="n">
        <f aca="false">K778+L778</f>
        <v>3869868</v>
      </c>
      <c r="P778" s="23" t="n">
        <f aca="false">K778+L778+M778+N778</f>
        <v>7639868</v>
      </c>
      <c r="Q778" s="23" t="n">
        <v>3211276</v>
      </c>
      <c r="R778" s="23" t="n">
        <v>2534535</v>
      </c>
      <c r="S778" s="23" t="n">
        <v>2761674</v>
      </c>
      <c r="T778" s="23" t="n">
        <v>1347444</v>
      </c>
      <c r="U778" s="23" t="n">
        <f aca="false">IF(I778="delivery",O778-SUM(Q778+R778),IF(I778="PO",P778-SUM(Q778:R778)))</f>
        <v>-1875943</v>
      </c>
      <c r="V778" s="43" t="n">
        <v>0.00162</v>
      </c>
      <c r="W778" s="43" t="n">
        <v>0.00162</v>
      </c>
      <c r="X778" s="43" t="n">
        <f aca="false">W778-V778</f>
        <v>0</v>
      </c>
      <c r="Y778" s="43"/>
      <c r="Z778" s="43"/>
      <c r="AA778" s="43" t="n">
        <v>0.00155</v>
      </c>
      <c r="AB778" s="43"/>
      <c r="AC778" s="43" t="s">
        <v>10482</v>
      </c>
      <c r="AD778" s="43"/>
      <c r="AE778" s="43"/>
      <c r="AF778" s="43"/>
      <c r="AG778" s="43" t="n">
        <v>0.00162</v>
      </c>
      <c r="AH778" s="43"/>
      <c r="AI778" s="63"/>
      <c r="AJ778" s="63"/>
      <c r="AK778" s="43"/>
      <c r="AL778" s="43"/>
      <c r="AM778" s="43" t="s">
        <v>11367</v>
      </c>
      <c r="AN778" s="43"/>
      <c r="AO778" s="43" t="s">
        <v>1471</v>
      </c>
      <c r="AP778" s="23" t="s">
        <v>3124</v>
      </c>
      <c r="AT778" s="23" t="s">
        <v>11356</v>
      </c>
      <c r="AV778" s="23" t="n">
        <v>0.00162</v>
      </c>
      <c r="AW778" s="23" t="s">
        <v>11581</v>
      </c>
      <c r="AX778" s="23" t="s">
        <v>11582</v>
      </c>
      <c r="AY778" s="23" t="n">
        <v>130000</v>
      </c>
      <c r="AZ778" s="23" t="n">
        <v>16</v>
      </c>
      <c r="BA778" s="23" t="s">
        <v>1465</v>
      </c>
      <c r="BB778" s="23" t="s">
        <v>11583</v>
      </c>
      <c r="BF778" s="23" t="s">
        <v>10498</v>
      </c>
      <c r="BG778" s="1" t="s">
        <v>183</v>
      </c>
    </row>
    <row r="779" s="23" customFormat="true" ht="12.75" hidden="false" customHeight="false" outlineLevel="0" collapsed="false">
      <c r="A779" s="23" t="s">
        <v>3785</v>
      </c>
      <c r="B779" s="23" t="s">
        <v>3786</v>
      </c>
      <c r="C779" s="40" t="s">
        <v>177</v>
      </c>
      <c r="D779" s="23" t="s">
        <v>1471</v>
      </c>
      <c r="E779" s="23" t="s">
        <v>3787</v>
      </c>
      <c r="F779" s="23" t="s">
        <v>3788</v>
      </c>
      <c r="G779" s="23" t="n">
        <v>201</v>
      </c>
      <c r="H779" s="23" t="n">
        <v>100000</v>
      </c>
      <c r="I779" s="41" t="s">
        <v>180</v>
      </c>
      <c r="K779" s="23" t="n">
        <v>0</v>
      </c>
      <c r="L779" s="23" t="n">
        <v>556308</v>
      </c>
      <c r="M779" s="23" t="n">
        <v>0</v>
      </c>
      <c r="N779" s="23" t="n">
        <v>140000</v>
      </c>
      <c r="O779" s="23" t="n">
        <f aca="false">K779+L779</f>
        <v>556308</v>
      </c>
      <c r="P779" s="23" t="n">
        <f aca="false">K779+L779+M779+N779</f>
        <v>696308</v>
      </c>
      <c r="Q779" s="23" t="n">
        <v>283785</v>
      </c>
      <c r="R779" s="23" t="n">
        <v>182187</v>
      </c>
      <c r="S779" s="23" t="n">
        <v>191381</v>
      </c>
      <c r="T779" s="23" t="n">
        <v>83384</v>
      </c>
      <c r="U779" s="23" t="n">
        <f aca="false">IF(I779="delivery",O779-SUM(Q779+R779),IF(I779="PO",P779-SUM(Q779:R779)))</f>
        <v>90336</v>
      </c>
      <c r="V779" s="43" t="n">
        <v>0.0032</v>
      </c>
      <c r="W779" s="43" t="n">
        <v>0.0032</v>
      </c>
      <c r="X779" s="43" t="n">
        <f aca="false">W779-V779</f>
        <v>0</v>
      </c>
      <c r="Y779" s="43"/>
      <c r="Z779" s="43"/>
      <c r="AA779" s="43" t="n">
        <v>0.00239</v>
      </c>
      <c r="AB779" s="43"/>
      <c r="AC779" s="43" t="s">
        <v>10482</v>
      </c>
      <c r="AD779" s="43"/>
      <c r="AE779" s="43"/>
      <c r="AF779" s="43"/>
      <c r="AG779" s="43" t="n">
        <v>0.00115</v>
      </c>
      <c r="AH779" s="43"/>
      <c r="AI779" s="63"/>
      <c r="AJ779" s="63"/>
      <c r="AK779" s="43"/>
      <c r="AL779" s="43"/>
      <c r="AM779" s="43" t="s">
        <v>10492</v>
      </c>
      <c r="AN779" s="43"/>
      <c r="AO779" s="43" t="s">
        <v>1471</v>
      </c>
      <c r="AP779" s="23" t="s">
        <v>3124</v>
      </c>
      <c r="AT779" s="23" t="s">
        <v>11356</v>
      </c>
      <c r="AV779" s="23" t="n">
        <v>0.00115</v>
      </c>
      <c r="AW779" s="23" t="s">
        <v>10494</v>
      </c>
      <c r="AX779" s="23" t="s">
        <v>11584</v>
      </c>
      <c r="AY779" s="23" t="n">
        <v>10000</v>
      </c>
      <c r="AZ779" s="23" t="n">
        <v>4</v>
      </c>
      <c r="BA779" s="23" t="s">
        <v>177</v>
      </c>
      <c r="BB779" s="23" t="s">
        <v>10496</v>
      </c>
      <c r="BF779" s="23" t="s">
        <v>10498</v>
      </c>
      <c r="BG779" s="1" t="s">
        <v>183</v>
      </c>
    </row>
    <row r="780" s="23" customFormat="true" ht="12.75" hidden="false" customHeight="false" outlineLevel="0" collapsed="false">
      <c r="A780" s="23" t="s">
        <v>3789</v>
      </c>
      <c r="B780" s="23" t="s">
        <v>3790</v>
      </c>
      <c r="C780" s="40" t="s">
        <v>177</v>
      </c>
      <c r="D780" s="23" t="s">
        <v>1471</v>
      </c>
      <c r="E780" s="23" t="s">
        <v>3791</v>
      </c>
      <c r="F780" s="23" t="s">
        <v>3792</v>
      </c>
      <c r="G780" s="23" t="n">
        <v>216</v>
      </c>
      <c r="H780" s="23" t="n">
        <v>10000</v>
      </c>
      <c r="I780" s="41" t="s">
        <v>180</v>
      </c>
      <c r="K780" s="23" t="n">
        <v>0</v>
      </c>
      <c r="L780" s="23" t="n">
        <v>3008165</v>
      </c>
      <c r="M780" s="23" t="n">
        <v>0</v>
      </c>
      <c r="N780" s="23" t="n">
        <v>0</v>
      </c>
      <c r="O780" s="23" t="n">
        <f aca="false">K780+L780</f>
        <v>3008165</v>
      </c>
      <c r="P780" s="23" t="n">
        <f aca="false">K780+L780+M780+N780</f>
        <v>3008165</v>
      </c>
      <c r="Q780" s="23" t="n">
        <v>1296679</v>
      </c>
      <c r="R780" s="23" t="n">
        <v>640505</v>
      </c>
      <c r="S780" s="23" t="n">
        <v>913794</v>
      </c>
      <c r="T780" s="23" t="n">
        <v>333640</v>
      </c>
      <c r="U780" s="23" t="n">
        <f aca="false">IF(I780="delivery",O780-SUM(Q780+R780),IF(I780="PO",P780-SUM(Q780:R780)))</f>
        <v>1070981</v>
      </c>
      <c r="V780" s="43" t="n">
        <v>0.00398</v>
      </c>
      <c r="W780" s="43" t="n">
        <v>0.00398</v>
      </c>
      <c r="X780" s="43" t="n">
        <f aca="false">W780-V780</f>
        <v>0</v>
      </c>
      <c r="Y780" s="43"/>
      <c r="Z780" s="43"/>
      <c r="AA780" s="43" t="n">
        <v>0.00398</v>
      </c>
      <c r="AB780" s="43"/>
      <c r="AC780" s="43" t="s">
        <v>10482</v>
      </c>
      <c r="AD780" s="43"/>
      <c r="AE780" s="43"/>
      <c r="AF780" s="43"/>
      <c r="AG780" s="43" t="n">
        <v>0.00398</v>
      </c>
      <c r="AH780" s="43"/>
      <c r="AI780" s="63"/>
      <c r="AJ780" s="63"/>
      <c r="AK780" s="43"/>
      <c r="AL780" s="43"/>
      <c r="AM780" s="43" t="s">
        <v>11367</v>
      </c>
      <c r="AN780" s="43"/>
      <c r="AO780" s="43" t="s">
        <v>1471</v>
      </c>
      <c r="AP780" s="23" t="s">
        <v>3124</v>
      </c>
      <c r="AT780" s="23" t="s">
        <v>11356</v>
      </c>
      <c r="AV780" s="23" t="n">
        <v>0.00398</v>
      </c>
      <c r="AW780" s="23" t="s">
        <v>11585</v>
      </c>
      <c r="AX780" s="23" t="s">
        <v>11586</v>
      </c>
      <c r="AY780" s="23" t="n">
        <v>500000</v>
      </c>
      <c r="AZ780" s="23" t="n">
        <v>13</v>
      </c>
      <c r="BA780" s="23" t="s">
        <v>1465</v>
      </c>
      <c r="BB780" s="23" t="s">
        <v>11587</v>
      </c>
      <c r="BF780" s="23" t="s">
        <v>10498</v>
      </c>
      <c r="BG780" s="1" t="s">
        <v>183</v>
      </c>
    </row>
    <row r="781" s="23" customFormat="true" ht="12.75" hidden="false" customHeight="false" outlineLevel="0" collapsed="false">
      <c r="A781" s="23" t="s">
        <v>3793</v>
      </c>
      <c r="B781" s="23" t="s">
        <v>3794</v>
      </c>
      <c r="C781" s="40" t="s">
        <v>177</v>
      </c>
      <c r="D781" s="23" t="s">
        <v>1471</v>
      </c>
      <c r="E781" s="23" t="s">
        <v>3795</v>
      </c>
      <c r="F781" s="23" t="s">
        <v>3796</v>
      </c>
      <c r="G781" s="23" t="n">
        <v>201</v>
      </c>
      <c r="H781" s="23" t="n">
        <v>10000</v>
      </c>
      <c r="I781" s="41" t="s">
        <v>180</v>
      </c>
      <c r="K781" s="23" t="n">
        <v>0</v>
      </c>
      <c r="L781" s="23" t="n">
        <v>1383613</v>
      </c>
      <c r="M781" s="23" t="n">
        <v>100000</v>
      </c>
      <c r="N781" s="23" t="n">
        <v>1510000</v>
      </c>
      <c r="O781" s="23" t="n">
        <f aca="false">K781+L781</f>
        <v>1383613</v>
      </c>
      <c r="P781" s="23" t="n">
        <f aca="false">K781+L781+M781+N781</f>
        <v>2993613</v>
      </c>
      <c r="Q781" s="23" t="n">
        <v>1358510</v>
      </c>
      <c r="R781" s="23" t="n">
        <v>1027345</v>
      </c>
      <c r="S781" s="23" t="n">
        <v>1052421</v>
      </c>
      <c r="T781" s="23" t="n">
        <v>620082</v>
      </c>
      <c r="U781" s="23" t="n">
        <f aca="false">IF(I781="delivery",O781-SUM(Q781+R781),IF(I781="PO",P781-SUM(Q781:R781)))</f>
        <v>-1002242</v>
      </c>
      <c r="V781" s="43" t="n">
        <v>0.00516</v>
      </c>
      <c r="W781" s="43" t="n">
        <v>0.0025</v>
      </c>
      <c r="X781" s="43" t="n">
        <f aca="false">W781-V781</f>
        <v>-0.00266</v>
      </c>
      <c r="Y781" s="43"/>
      <c r="Z781" s="43"/>
      <c r="AA781" s="43"/>
      <c r="AB781" s="43"/>
      <c r="AC781" s="43" t="s">
        <v>10482</v>
      </c>
      <c r="AD781" s="43" t="s">
        <v>11588</v>
      </c>
      <c r="AE781" s="71" t="s">
        <v>11589</v>
      </c>
      <c r="AF781" s="43"/>
      <c r="AG781" s="43" t="n">
        <v>0.00183</v>
      </c>
      <c r="AH781" s="43" t="s">
        <v>11590</v>
      </c>
      <c r="AI781" s="63" t="n">
        <v>10000</v>
      </c>
      <c r="AJ781" s="63" t="n">
        <v>10</v>
      </c>
      <c r="AK781" s="43" t="s">
        <v>11591</v>
      </c>
      <c r="AL781" s="43" t="s">
        <v>177</v>
      </c>
      <c r="AM781" s="43" t="s">
        <v>11592</v>
      </c>
      <c r="AN781" s="43"/>
      <c r="AO781" s="43" t="s">
        <v>1471</v>
      </c>
      <c r="AP781" s="23" t="s">
        <v>3124</v>
      </c>
      <c r="AT781" s="23" t="s">
        <v>10943</v>
      </c>
      <c r="AV781" s="23" t="n">
        <v>0.0025</v>
      </c>
      <c r="AW781" s="23" t="s">
        <v>11593</v>
      </c>
      <c r="AX781" s="23" t="s">
        <v>11594</v>
      </c>
      <c r="AY781" s="23" t="n">
        <v>10000</v>
      </c>
      <c r="AZ781" s="23" t="n">
        <v>10</v>
      </c>
      <c r="BA781" s="23" t="s">
        <v>177</v>
      </c>
      <c r="BB781" s="23" t="s">
        <v>11593</v>
      </c>
      <c r="BF781" s="23" t="s">
        <v>10498</v>
      </c>
      <c r="BG781" s="1" t="s">
        <v>183</v>
      </c>
    </row>
    <row r="782" s="23" customFormat="true" ht="12.75" hidden="false" customHeight="false" outlineLevel="0" collapsed="false">
      <c r="A782" s="23" t="s">
        <v>3797</v>
      </c>
      <c r="B782" s="23" t="s">
        <v>3798</v>
      </c>
      <c r="C782" s="40" t="s">
        <v>177</v>
      </c>
      <c r="D782" s="23" t="s">
        <v>1471</v>
      </c>
      <c r="E782" s="23" t="s">
        <v>3799</v>
      </c>
      <c r="F782" s="23" t="s">
        <v>3800</v>
      </c>
      <c r="G782" s="23" t="n">
        <v>201</v>
      </c>
      <c r="H782" s="23" t="n">
        <v>100000</v>
      </c>
      <c r="I782" s="41" t="s">
        <v>180</v>
      </c>
      <c r="K782" s="23" t="n">
        <v>0</v>
      </c>
      <c r="L782" s="23" t="n">
        <v>135101</v>
      </c>
      <c r="M782" s="23" t="n">
        <v>0</v>
      </c>
      <c r="N782" s="23" t="n">
        <v>340000</v>
      </c>
      <c r="O782" s="23" t="n">
        <f aca="false">K782+L782</f>
        <v>135101</v>
      </c>
      <c r="P782" s="23" t="n">
        <f aca="false">K782+L782+M782+N782</f>
        <v>475101</v>
      </c>
      <c r="Q782" s="23" t="n">
        <v>129451</v>
      </c>
      <c r="R782" s="23" t="n">
        <v>127285</v>
      </c>
      <c r="S782" s="23" t="n">
        <v>147793</v>
      </c>
      <c r="T782" s="23" t="n">
        <v>72123</v>
      </c>
      <c r="U782" s="23" t="n">
        <f aca="false">IF(I782="delivery",O782-SUM(Q782+R782),IF(I782="PO",P782-SUM(Q782:R782)))</f>
        <v>-121635</v>
      </c>
      <c r="V782" s="43" t="n">
        <v>0.0035</v>
      </c>
      <c r="W782" s="43" t="n">
        <v>0.0035</v>
      </c>
      <c r="X782" s="43" t="n">
        <f aca="false">W782-V782</f>
        <v>0</v>
      </c>
      <c r="Y782" s="43"/>
      <c r="Z782" s="43"/>
      <c r="AA782" s="43" t="n">
        <v>0.0032</v>
      </c>
      <c r="AB782" s="43"/>
      <c r="AC782" s="43" t="s">
        <v>11595</v>
      </c>
      <c r="AD782" s="43"/>
      <c r="AE782" s="43" t="s">
        <v>11596</v>
      </c>
      <c r="AF782" s="43"/>
      <c r="AG782" s="43" t="n">
        <v>0.00188</v>
      </c>
      <c r="AH782" s="43" t="s">
        <v>11597</v>
      </c>
      <c r="AI782" s="63" t="n">
        <v>10000</v>
      </c>
      <c r="AJ782" s="63" t="n">
        <v>16</v>
      </c>
      <c r="AK782" s="43" t="s">
        <v>11598</v>
      </c>
      <c r="AL782" s="43" t="s">
        <v>177</v>
      </c>
      <c r="AM782" s="43" t="s">
        <v>11599</v>
      </c>
      <c r="AN782" s="43"/>
      <c r="AO782" s="43" t="s">
        <v>1471</v>
      </c>
      <c r="AP782" s="23" t="s">
        <v>3124</v>
      </c>
      <c r="AT782" s="23" t="s">
        <v>10493</v>
      </c>
      <c r="AV782" s="23" t="n">
        <v>0.0046</v>
      </c>
      <c r="AW782" s="23" t="s">
        <v>11600</v>
      </c>
      <c r="AX782" s="23" t="s">
        <v>11601</v>
      </c>
      <c r="AY782" s="23" t="n">
        <v>30000</v>
      </c>
      <c r="AZ782" s="23" t="n">
        <v>41</v>
      </c>
      <c r="BA782" s="23" t="s">
        <v>1465</v>
      </c>
      <c r="BB782" s="23" t="s">
        <v>11358</v>
      </c>
      <c r="BF782" s="23" t="s">
        <v>10498</v>
      </c>
      <c r="BG782" s="1" t="s">
        <v>183</v>
      </c>
    </row>
    <row r="783" s="23" customFormat="true" ht="12.75" hidden="false" customHeight="false" outlineLevel="0" collapsed="false">
      <c r="A783" s="23" t="s">
        <v>3801</v>
      </c>
      <c r="B783" s="23" t="s">
        <v>3802</v>
      </c>
      <c r="C783" s="40" t="s">
        <v>177</v>
      </c>
      <c r="D783" s="23" t="s">
        <v>1471</v>
      </c>
      <c r="E783" s="23" t="s">
        <v>3803</v>
      </c>
      <c r="F783" s="23" t="s">
        <v>3804</v>
      </c>
      <c r="G783" s="23" t="n">
        <v>201</v>
      </c>
      <c r="H783" s="23" t="n">
        <v>100000</v>
      </c>
      <c r="I783" s="41" t="s">
        <v>180</v>
      </c>
      <c r="K783" s="23" t="n">
        <v>0</v>
      </c>
      <c r="L783" s="23" t="n">
        <v>19903</v>
      </c>
      <c r="M783" s="23" t="n">
        <v>10000</v>
      </c>
      <c r="N783" s="23" t="n">
        <v>10000</v>
      </c>
      <c r="O783" s="23" t="n">
        <f aca="false">K783+L783</f>
        <v>19903</v>
      </c>
      <c r="P783" s="23" t="n">
        <f aca="false">K783+L783+M783+N783</f>
        <v>39903</v>
      </c>
      <c r="Q783" s="23" t="n">
        <v>19536</v>
      </c>
      <c r="R783" s="23" t="n">
        <v>15570</v>
      </c>
      <c r="S783" s="23" t="n">
        <v>17949</v>
      </c>
      <c r="T783" s="23" t="n">
        <v>8362</v>
      </c>
      <c r="U783" s="23" t="n">
        <f aca="false">IF(I783="delivery",O783-SUM(Q783+R783),IF(I783="PO",P783-SUM(Q783:R783)))</f>
        <v>-15203</v>
      </c>
      <c r="V783" s="43" t="n">
        <v>0.0036</v>
      </c>
      <c r="W783" s="43" t="n">
        <v>0.00074</v>
      </c>
      <c r="X783" s="43" t="n">
        <f aca="false">W783-V783</f>
        <v>-0.00286</v>
      </c>
      <c r="Y783" s="43"/>
      <c r="Z783" s="43"/>
      <c r="AA783" s="43"/>
      <c r="AB783" s="43"/>
      <c r="AC783" s="43" t="s">
        <v>10482</v>
      </c>
      <c r="AD783" s="43"/>
      <c r="AE783" s="43"/>
      <c r="AF783" s="43"/>
      <c r="AG783" s="43" t="n">
        <v>0.00074</v>
      </c>
      <c r="AH783" s="43"/>
      <c r="AI783" s="63"/>
      <c r="AJ783" s="63"/>
      <c r="AK783" s="43"/>
      <c r="AL783" s="43"/>
      <c r="AM783" s="43" t="s">
        <v>10492</v>
      </c>
      <c r="AN783" s="43"/>
      <c r="AO783" s="43" t="s">
        <v>1471</v>
      </c>
      <c r="AP783" s="23" t="s">
        <v>3124</v>
      </c>
      <c r="AT783" s="23" t="s">
        <v>10943</v>
      </c>
      <c r="AV783" s="23" t="n">
        <v>0.00074</v>
      </c>
      <c r="AW783" s="23" t="s">
        <v>11602</v>
      </c>
      <c r="AX783" s="23" t="s">
        <v>11603</v>
      </c>
      <c r="AY783" s="23" t="n">
        <v>10000</v>
      </c>
      <c r="AZ783" s="23" t="n">
        <v>24</v>
      </c>
      <c r="BA783" s="23" t="s">
        <v>1465</v>
      </c>
      <c r="BB783" s="23" t="s">
        <v>11602</v>
      </c>
      <c r="BF783" s="23" t="s">
        <v>10498</v>
      </c>
      <c r="BG783" s="1" t="s">
        <v>183</v>
      </c>
    </row>
    <row r="784" s="23" customFormat="true" ht="12.75" hidden="false" customHeight="false" outlineLevel="0" collapsed="false">
      <c r="A784" s="23" t="s">
        <v>3805</v>
      </c>
      <c r="B784" s="23" t="s">
        <v>3806</v>
      </c>
      <c r="C784" s="40" t="s">
        <v>177</v>
      </c>
      <c r="D784" s="23" t="s">
        <v>1471</v>
      </c>
      <c r="E784" s="23" t="s">
        <v>3807</v>
      </c>
      <c r="F784" s="23" t="s">
        <v>3808</v>
      </c>
      <c r="G784" s="23" t="n">
        <v>216</v>
      </c>
      <c r="H784" s="23" t="n">
        <v>2000</v>
      </c>
      <c r="I784" s="41" t="s">
        <v>180</v>
      </c>
      <c r="K784" s="23" t="n">
        <v>0</v>
      </c>
      <c r="L784" s="23" t="n">
        <v>2537667</v>
      </c>
      <c r="M784" s="23" t="n">
        <v>538000</v>
      </c>
      <c r="N784" s="23" t="n">
        <v>20000</v>
      </c>
      <c r="O784" s="23" t="n">
        <f aca="false">K784+L784</f>
        <v>2537667</v>
      </c>
      <c r="P784" s="23" t="n">
        <f aca="false">K784+L784+M784+N784</f>
        <v>3095667</v>
      </c>
      <c r="Q784" s="23" t="n">
        <v>1269321</v>
      </c>
      <c r="R784" s="23" t="n">
        <v>624279</v>
      </c>
      <c r="S784" s="23" t="n">
        <v>713112</v>
      </c>
      <c r="T784" s="23" t="n">
        <v>462210</v>
      </c>
      <c r="U784" s="23" t="n">
        <f aca="false">IF(I784="delivery",O784-SUM(Q784+R784),IF(I784="PO",P784-SUM(Q784:R784)))</f>
        <v>644067</v>
      </c>
      <c r="V784" s="43" t="n">
        <v>0.0109</v>
      </c>
      <c r="W784" s="43" t="n">
        <v>0.0109</v>
      </c>
      <c r="X784" s="43" t="n">
        <f aca="false">W784-V784</f>
        <v>0</v>
      </c>
      <c r="Y784" s="43"/>
      <c r="Z784" s="43"/>
      <c r="AA784" s="43" t="n">
        <v>0.0107</v>
      </c>
      <c r="AB784" s="43"/>
      <c r="AC784" s="43" t="s">
        <v>10482</v>
      </c>
      <c r="AD784" s="43"/>
      <c r="AE784" s="43"/>
      <c r="AF784" s="43"/>
      <c r="AG784" s="43" t="n">
        <v>0.0109</v>
      </c>
      <c r="AH784" s="43"/>
      <c r="AI784" s="63"/>
      <c r="AJ784" s="63"/>
      <c r="AK784" s="43"/>
      <c r="AL784" s="43"/>
      <c r="AM784" s="43" t="s">
        <v>11367</v>
      </c>
      <c r="AN784" s="43"/>
      <c r="AO784" s="43" t="s">
        <v>1471</v>
      </c>
      <c r="AP784" s="23" t="s">
        <v>3124</v>
      </c>
      <c r="AT784" s="23" t="s">
        <v>11356</v>
      </c>
      <c r="AV784" s="23" t="n">
        <v>0.0109</v>
      </c>
      <c r="AW784" s="23" t="s">
        <v>11585</v>
      </c>
      <c r="AX784" s="23" t="s">
        <v>11604</v>
      </c>
      <c r="AY784" s="23" t="n">
        <v>40000</v>
      </c>
      <c r="AZ784" s="23" t="n">
        <v>18</v>
      </c>
      <c r="BA784" s="23" t="s">
        <v>177</v>
      </c>
      <c r="BB784" s="23" t="s">
        <v>11605</v>
      </c>
      <c r="BF784" s="23" t="s">
        <v>10498</v>
      </c>
      <c r="BG784" s="1" t="s">
        <v>183</v>
      </c>
    </row>
    <row r="785" s="23" customFormat="true" ht="12.75" hidden="false" customHeight="false" outlineLevel="0" collapsed="false">
      <c r="A785" s="23" t="s">
        <v>3809</v>
      </c>
      <c r="B785" s="23" t="s">
        <v>3810</v>
      </c>
      <c r="C785" s="40" t="s">
        <v>177</v>
      </c>
      <c r="D785" s="23" t="s">
        <v>1471</v>
      </c>
      <c r="E785" s="23" t="s">
        <v>3811</v>
      </c>
      <c r="F785" s="23" t="s">
        <v>3812</v>
      </c>
      <c r="G785" s="23" t="n">
        <v>201</v>
      </c>
      <c r="H785" s="23" t="n">
        <v>10000</v>
      </c>
      <c r="I785" s="41" t="s">
        <v>180</v>
      </c>
      <c r="K785" s="23" t="n">
        <v>0</v>
      </c>
      <c r="L785" s="23" t="n">
        <v>384910</v>
      </c>
      <c r="M785" s="23" t="n">
        <v>200000</v>
      </c>
      <c r="N785" s="23" t="n">
        <v>210000</v>
      </c>
      <c r="O785" s="23" t="n">
        <f aca="false">K785+L785</f>
        <v>384910</v>
      </c>
      <c r="P785" s="23" t="n">
        <f aca="false">K785+L785+M785+N785</f>
        <v>794910</v>
      </c>
      <c r="Q785" s="23" t="n">
        <v>334170</v>
      </c>
      <c r="R785" s="23" t="n">
        <v>198641</v>
      </c>
      <c r="S785" s="23" t="n">
        <v>252608</v>
      </c>
      <c r="T785" s="23" t="n">
        <v>139640</v>
      </c>
      <c r="U785" s="23" t="n">
        <f aca="false">IF(I785="delivery",O785-SUM(Q785+R785),IF(I785="PO",P785-SUM(Q785:R785)))</f>
        <v>-147901</v>
      </c>
      <c r="V785" s="43" t="n">
        <v>0.00159</v>
      </c>
      <c r="W785" s="43" t="n">
        <v>0.00159</v>
      </c>
      <c r="X785" s="43" t="n">
        <f aca="false">W785-V785</f>
        <v>0</v>
      </c>
      <c r="Y785" s="43"/>
      <c r="Z785" s="43"/>
      <c r="AA785" s="43" t="n">
        <v>0.00102</v>
      </c>
      <c r="AB785" s="43"/>
      <c r="AC785" s="43" t="s">
        <v>10482</v>
      </c>
      <c r="AD785" s="43"/>
      <c r="AE785" s="43"/>
      <c r="AF785" s="43"/>
      <c r="AG785" s="43" t="n">
        <v>0.00159</v>
      </c>
      <c r="AH785" s="43" t="s">
        <v>11590</v>
      </c>
      <c r="AI785" s="63" t="n">
        <v>10000</v>
      </c>
      <c r="AJ785" s="63" t="n">
        <v>18</v>
      </c>
      <c r="AK785" s="43" t="s">
        <v>11606</v>
      </c>
      <c r="AL785" s="43"/>
      <c r="AM785" s="71" t="s">
        <v>11607</v>
      </c>
      <c r="AN785" s="43"/>
      <c r="AO785" s="43" t="s">
        <v>1471</v>
      </c>
      <c r="AP785" s="23" t="s">
        <v>3124</v>
      </c>
      <c r="AT785" s="23" t="s">
        <v>11356</v>
      </c>
      <c r="AV785" s="23" t="n">
        <v>0.00334</v>
      </c>
      <c r="AW785" s="23" t="s">
        <v>11608</v>
      </c>
      <c r="AX785" s="23" t="s">
        <v>11609</v>
      </c>
      <c r="AY785" s="23" t="s">
        <v>11610</v>
      </c>
      <c r="AZ785" s="23" t="s">
        <v>11611</v>
      </c>
      <c r="BA785" s="23" t="s">
        <v>1465</v>
      </c>
      <c r="BB785" s="23" t="s">
        <v>11612</v>
      </c>
      <c r="BC785" s="23" t="s">
        <v>11613</v>
      </c>
      <c r="BF785" s="23" t="s">
        <v>10498</v>
      </c>
      <c r="BG785" s="1" t="s">
        <v>183</v>
      </c>
    </row>
    <row r="786" s="23" customFormat="true" ht="12.75" hidden="false" customHeight="false" outlineLevel="0" collapsed="false">
      <c r="A786" s="23" t="s">
        <v>3813</v>
      </c>
      <c r="B786" s="23" t="s">
        <v>3814</v>
      </c>
      <c r="C786" s="40" t="s">
        <v>177</v>
      </c>
      <c r="D786" s="23" t="s">
        <v>1471</v>
      </c>
      <c r="E786" s="23" t="s">
        <v>3815</v>
      </c>
      <c r="F786" s="23" t="s">
        <v>3816</v>
      </c>
      <c r="G786" s="23" t="n">
        <v>216</v>
      </c>
      <c r="H786" s="23" t="n">
        <v>4000</v>
      </c>
      <c r="I786" s="41" t="s">
        <v>180</v>
      </c>
      <c r="K786" s="23" t="n">
        <v>0</v>
      </c>
      <c r="L786" s="23" t="n">
        <v>344192</v>
      </c>
      <c r="M786" s="23" t="n">
        <v>292000</v>
      </c>
      <c r="N786" s="23" t="n">
        <v>453000</v>
      </c>
      <c r="O786" s="23" t="n">
        <f aca="false">K786+L786</f>
        <v>344192</v>
      </c>
      <c r="P786" s="23" t="n">
        <f aca="false">K786+L786+M786+N786</f>
        <v>1089192</v>
      </c>
      <c r="Q786" s="23" t="n">
        <v>430208</v>
      </c>
      <c r="R786" s="23" t="n">
        <v>318112</v>
      </c>
      <c r="S786" s="23" t="n">
        <v>387901</v>
      </c>
      <c r="T786" s="23" t="n">
        <v>186573</v>
      </c>
      <c r="U786" s="23" t="n">
        <f aca="false">IF(I786="delivery",O786-SUM(Q786+R786),IF(I786="PO",P786-SUM(Q786:R786)))</f>
        <v>-404128</v>
      </c>
      <c r="V786" s="43" t="n">
        <v>0.00435</v>
      </c>
      <c r="W786" s="43" t="n">
        <v>0.00437</v>
      </c>
      <c r="X786" s="43" t="n">
        <f aca="false">W786-V786</f>
        <v>2.00000000000009E-005</v>
      </c>
      <c r="Y786" s="43"/>
      <c r="Z786" s="43"/>
      <c r="AA786" s="43" t="n">
        <v>0.00427</v>
      </c>
      <c r="AB786" s="43"/>
      <c r="AC786" s="43" t="s">
        <v>10482</v>
      </c>
      <c r="AD786" s="43"/>
      <c r="AE786" s="43"/>
      <c r="AF786" s="43"/>
      <c r="AG786" s="43" t="n">
        <v>0.00437</v>
      </c>
      <c r="AH786" s="43" t="s">
        <v>11597</v>
      </c>
      <c r="AI786" s="63" t="n">
        <v>4000</v>
      </c>
      <c r="AJ786" s="63" t="n">
        <v>16</v>
      </c>
      <c r="AK786" s="43" t="s">
        <v>11614</v>
      </c>
      <c r="AL786" s="43"/>
      <c r="AM786" s="71" t="s">
        <v>11615</v>
      </c>
      <c r="AN786" s="43"/>
      <c r="AO786" s="43" t="s">
        <v>1471</v>
      </c>
      <c r="AP786" s="23" t="s">
        <v>3124</v>
      </c>
      <c r="AT786" s="23" t="s">
        <v>11356</v>
      </c>
      <c r="AV786" s="23" t="n">
        <v>0.00437</v>
      </c>
      <c r="AW786" s="23" t="s">
        <v>11616</v>
      </c>
      <c r="AX786" s="23" t="s">
        <v>11614</v>
      </c>
      <c r="AY786" s="23" t="n">
        <v>5000</v>
      </c>
      <c r="AZ786" s="23" t="n">
        <v>20</v>
      </c>
      <c r="BA786" s="23" t="s">
        <v>1465</v>
      </c>
      <c r="BB786" s="23" t="s">
        <v>11587</v>
      </c>
      <c r="BF786" s="23" t="s">
        <v>10498</v>
      </c>
      <c r="BG786" s="1" t="s">
        <v>183</v>
      </c>
    </row>
    <row r="787" s="23" customFormat="true" ht="12.75" hidden="false" customHeight="false" outlineLevel="0" collapsed="false">
      <c r="A787" s="23" t="s">
        <v>3817</v>
      </c>
      <c r="B787" s="23" t="s">
        <v>3818</v>
      </c>
      <c r="C787" s="40" t="s">
        <v>177</v>
      </c>
      <c r="D787" s="23" t="s">
        <v>1471</v>
      </c>
      <c r="E787" s="23" t="s">
        <v>3819</v>
      </c>
      <c r="F787" s="23" t="s">
        <v>3820</v>
      </c>
      <c r="G787" s="23" t="n">
        <v>201</v>
      </c>
      <c r="H787" s="23" t="n">
        <v>10000</v>
      </c>
      <c r="I787" s="41" t="s">
        <v>180</v>
      </c>
      <c r="K787" s="23" t="n">
        <v>0</v>
      </c>
      <c r="L787" s="23" t="n">
        <v>4803128</v>
      </c>
      <c r="M787" s="23" t="n">
        <v>0</v>
      </c>
      <c r="N787" s="23" t="n">
        <v>0</v>
      </c>
      <c r="O787" s="23" t="n">
        <f aca="false">K787+L787</f>
        <v>4803128</v>
      </c>
      <c r="P787" s="23" t="n">
        <f aca="false">K787+L787+M787+N787</f>
        <v>4803128</v>
      </c>
      <c r="Q787" s="23" t="n">
        <v>1321066</v>
      </c>
      <c r="R787" s="23" t="n">
        <v>775355</v>
      </c>
      <c r="S787" s="23" t="n">
        <v>959785</v>
      </c>
      <c r="T787" s="23" t="n">
        <v>555168</v>
      </c>
      <c r="U787" s="23" t="n">
        <f aca="false">IF(I787="delivery",O787-SUM(Q787+R787),IF(I787="PO",P787-SUM(Q787:R787)))</f>
        <v>2706707</v>
      </c>
      <c r="V787" s="43" t="n">
        <v>0.002</v>
      </c>
      <c r="W787" s="43" t="n">
        <v>0.0163</v>
      </c>
      <c r="X787" s="43" t="n">
        <f aca="false">W787-V787</f>
        <v>0.0143</v>
      </c>
      <c r="Y787" s="43"/>
      <c r="Z787" s="43"/>
      <c r="AA787" s="43"/>
      <c r="AB787" s="43"/>
      <c r="AC787" s="43" t="s">
        <v>10482</v>
      </c>
      <c r="AD787" s="43"/>
      <c r="AE787" s="43"/>
      <c r="AF787" s="43"/>
      <c r="AG787" s="43" t="n">
        <v>0.0163</v>
      </c>
      <c r="AH787" s="43"/>
      <c r="AI787" s="63"/>
      <c r="AJ787" s="63"/>
      <c r="AK787" s="43"/>
      <c r="AL787" s="43"/>
      <c r="AM787" s="43" t="s">
        <v>11617</v>
      </c>
      <c r="AN787" s="43"/>
      <c r="AO787" s="43" t="s">
        <v>1471</v>
      </c>
      <c r="AP787" s="23" t="s">
        <v>3124</v>
      </c>
      <c r="AT787" s="23" t="s">
        <v>11356</v>
      </c>
      <c r="AV787" s="23" t="n">
        <v>0.0163</v>
      </c>
      <c r="AW787" s="23" t="s">
        <v>11618</v>
      </c>
      <c r="AX787" s="23" t="s">
        <v>11619</v>
      </c>
      <c r="AY787" s="23" t="n">
        <v>10000</v>
      </c>
      <c r="AZ787" s="23" t="n">
        <v>10</v>
      </c>
      <c r="BA787" s="23" t="s">
        <v>1465</v>
      </c>
      <c r="BB787" s="23" t="s">
        <v>11620</v>
      </c>
      <c r="BF787" s="23" t="s">
        <v>10498</v>
      </c>
      <c r="BG787" s="1" t="s">
        <v>183</v>
      </c>
    </row>
    <row r="788" s="23" customFormat="true" ht="12.75" hidden="false" customHeight="false" outlineLevel="0" collapsed="false">
      <c r="A788" s="23" t="s">
        <v>3821</v>
      </c>
      <c r="B788" s="23" t="s">
        <v>3822</v>
      </c>
      <c r="C788" s="40" t="s">
        <v>177</v>
      </c>
      <c r="D788" s="23" t="s">
        <v>1471</v>
      </c>
      <c r="E788" s="23" t="s">
        <v>3823</v>
      </c>
      <c r="F788" s="23" t="s">
        <v>3824</v>
      </c>
      <c r="G788" s="23" t="n">
        <v>201</v>
      </c>
      <c r="H788" s="23" t="n">
        <v>100000</v>
      </c>
      <c r="I788" s="41" t="s">
        <v>180</v>
      </c>
      <c r="K788" s="23" t="n">
        <v>0</v>
      </c>
      <c r="L788" s="23" t="n">
        <v>82599</v>
      </c>
      <c r="M788" s="23" t="n">
        <v>0</v>
      </c>
      <c r="N788" s="23" t="n">
        <v>0</v>
      </c>
      <c r="O788" s="23" t="n">
        <f aca="false">K788+L788</f>
        <v>82599</v>
      </c>
      <c r="P788" s="23" t="n">
        <f aca="false">K788+L788+M788+N788</f>
        <v>82599</v>
      </c>
      <c r="Q788" s="23" t="n">
        <v>4234</v>
      </c>
      <c r="R788" s="23" t="n">
        <v>2670</v>
      </c>
      <c r="S788" s="23" t="n">
        <v>3117</v>
      </c>
      <c r="T788" s="23" t="n">
        <v>1938</v>
      </c>
      <c r="U788" s="23" t="n">
        <f aca="false">IF(I788="delivery",O788-SUM(Q788+R788),IF(I788="PO",P788-SUM(Q788:R788)))</f>
        <v>75695</v>
      </c>
      <c r="V788" s="43" t="n">
        <v>0.00137</v>
      </c>
      <c r="W788" s="43" t="n">
        <v>0.00137</v>
      </c>
      <c r="X788" s="43" t="n">
        <f aca="false">W788-V788</f>
        <v>0</v>
      </c>
      <c r="Y788" s="43"/>
      <c r="Z788" s="43"/>
      <c r="AA788" s="43"/>
      <c r="AB788" s="43"/>
      <c r="AC788" s="43" t="s">
        <v>10482</v>
      </c>
      <c r="AD788" s="43"/>
      <c r="AE788" s="43"/>
      <c r="AF788" s="43"/>
      <c r="AG788" s="43" t="n">
        <v>0.00216</v>
      </c>
      <c r="AH788" s="43"/>
      <c r="AI788" s="63"/>
      <c r="AJ788" s="63"/>
      <c r="AK788" s="43"/>
      <c r="AL788" s="43"/>
      <c r="AM788" s="43" t="s">
        <v>11621</v>
      </c>
      <c r="AN788" s="43"/>
      <c r="AO788" s="43" t="s">
        <v>1471</v>
      </c>
      <c r="AP788" s="23" t="s">
        <v>3124</v>
      </c>
      <c r="AT788" s="23" t="s">
        <v>10959</v>
      </c>
      <c r="AV788" s="23" t="n">
        <v>0.00216</v>
      </c>
      <c r="AW788" s="23" t="s">
        <v>11585</v>
      </c>
      <c r="AX788" s="23" t="s">
        <v>11622</v>
      </c>
      <c r="AY788" s="23" t="n">
        <v>100000</v>
      </c>
      <c r="AZ788" s="23" t="n">
        <v>18</v>
      </c>
      <c r="BA788" s="23" t="s">
        <v>177</v>
      </c>
      <c r="BB788" s="23" t="s">
        <v>11585</v>
      </c>
      <c r="BF788" s="23" t="s">
        <v>10498</v>
      </c>
      <c r="BG788" s="1" t="s">
        <v>183</v>
      </c>
    </row>
    <row r="789" s="23" customFormat="true" ht="12.75" hidden="false" customHeight="false" outlineLevel="0" collapsed="false">
      <c r="A789" s="23" t="s">
        <v>3825</v>
      </c>
      <c r="B789" s="23" t="s">
        <v>3826</v>
      </c>
      <c r="C789" s="40" t="s">
        <v>177</v>
      </c>
      <c r="D789" s="23" t="s">
        <v>1471</v>
      </c>
      <c r="E789" s="23" t="s">
        <v>3827</v>
      </c>
      <c r="F789" s="23" t="s">
        <v>3828</v>
      </c>
      <c r="G789" s="23" t="n">
        <v>201</v>
      </c>
      <c r="H789" s="23" t="n">
        <v>10000</v>
      </c>
      <c r="I789" s="41" t="s">
        <v>180</v>
      </c>
      <c r="K789" s="23" t="n">
        <v>0</v>
      </c>
      <c r="L789" s="23" t="n">
        <v>299568</v>
      </c>
      <c r="M789" s="23" t="n">
        <v>0</v>
      </c>
      <c r="N789" s="23" t="n">
        <v>170000</v>
      </c>
      <c r="O789" s="23" t="n">
        <f aca="false">K789+L789</f>
        <v>299568</v>
      </c>
      <c r="P789" s="23" t="n">
        <f aca="false">K789+L789+M789+N789</f>
        <v>469568</v>
      </c>
      <c r="Q789" s="23" t="n">
        <v>170556</v>
      </c>
      <c r="R789" s="23" t="n">
        <v>93310</v>
      </c>
      <c r="S789" s="23" t="n">
        <v>100199</v>
      </c>
      <c r="T789" s="23" t="n">
        <v>50957</v>
      </c>
      <c r="U789" s="23" t="n">
        <f aca="false">IF(I789="delivery",O789-SUM(Q789+R789),IF(I789="PO",P789-SUM(Q789:R789)))</f>
        <v>35702</v>
      </c>
      <c r="V789" s="43" t="n">
        <v>0.003</v>
      </c>
      <c r="W789" s="43" t="n">
        <v>0.003</v>
      </c>
      <c r="X789" s="43" t="n">
        <f aca="false">W789-V789</f>
        <v>0</v>
      </c>
      <c r="Y789" s="43"/>
      <c r="Z789" s="43"/>
      <c r="AA789" s="43" t="n">
        <v>0.0018</v>
      </c>
      <c r="AB789" s="43"/>
      <c r="AC789" s="43" t="s">
        <v>10482</v>
      </c>
      <c r="AD789" s="43"/>
      <c r="AE789" s="43"/>
      <c r="AF789" s="43"/>
      <c r="AG789" s="43" t="n">
        <v>0.0012</v>
      </c>
      <c r="AH789" s="43"/>
      <c r="AI789" s="63"/>
      <c r="AJ789" s="63"/>
      <c r="AK789" s="43"/>
      <c r="AL789" s="43"/>
      <c r="AM789" s="43" t="s">
        <v>10492</v>
      </c>
      <c r="AN789" s="43"/>
      <c r="AO789" s="43" t="s">
        <v>1471</v>
      </c>
      <c r="AP789" s="23" t="s">
        <v>3124</v>
      </c>
      <c r="AT789" s="23" t="s">
        <v>11356</v>
      </c>
      <c r="AV789" s="23" t="n">
        <v>0.0012</v>
      </c>
      <c r="AW789" s="23" t="s">
        <v>10494</v>
      </c>
      <c r="AX789" s="23" t="s">
        <v>11623</v>
      </c>
      <c r="AY789" s="23" t="n">
        <v>10000</v>
      </c>
      <c r="AZ789" s="23" t="n">
        <v>16</v>
      </c>
      <c r="BA789" s="23" t="s">
        <v>1465</v>
      </c>
      <c r="BB789" s="23" t="s">
        <v>10496</v>
      </c>
      <c r="BF789" s="23" t="s">
        <v>10498</v>
      </c>
      <c r="BG789" s="1" t="s">
        <v>183</v>
      </c>
    </row>
    <row r="790" s="23" customFormat="true" ht="12.75" hidden="false" customHeight="false" outlineLevel="0" collapsed="false">
      <c r="A790" s="23" t="s">
        <v>3829</v>
      </c>
      <c r="B790" s="23" t="s">
        <v>3830</v>
      </c>
      <c r="C790" s="40" t="s">
        <v>177</v>
      </c>
      <c r="D790" s="23" t="s">
        <v>1471</v>
      </c>
      <c r="E790" s="23" t="s">
        <v>3831</v>
      </c>
      <c r="F790" s="23" t="s">
        <v>3832</v>
      </c>
      <c r="G790" s="23" t="n">
        <v>216</v>
      </c>
      <c r="H790" s="23" t="n">
        <v>40000</v>
      </c>
      <c r="I790" s="41" t="s">
        <v>180</v>
      </c>
      <c r="K790" s="23" t="n">
        <v>0</v>
      </c>
      <c r="L790" s="23" t="n">
        <v>22856</v>
      </c>
      <c r="M790" s="23" t="n">
        <v>0</v>
      </c>
      <c r="N790" s="23" t="n">
        <v>48000</v>
      </c>
      <c r="O790" s="23" t="n">
        <f aca="false">K790+L790</f>
        <v>22856</v>
      </c>
      <c r="P790" s="23" t="n">
        <f aca="false">K790+L790+M790+N790</f>
        <v>70856</v>
      </c>
      <c r="Q790" s="23" t="n">
        <v>14537</v>
      </c>
      <c r="R790" s="23" t="n">
        <v>9595</v>
      </c>
      <c r="S790" s="23" t="n">
        <v>11846</v>
      </c>
      <c r="T790" s="23" t="n">
        <v>4328</v>
      </c>
      <c r="U790" s="23" t="n">
        <f aca="false">IF(I790="delivery",O790-SUM(Q790+R790),IF(I790="PO",P790-SUM(Q790:R790)))</f>
        <v>-1276</v>
      </c>
      <c r="V790" s="43" t="n">
        <v>0.0168</v>
      </c>
      <c r="W790" s="43" t="n">
        <v>0.01292</v>
      </c>
      <c r="X790" s="43" t="n">
        <f aca="false">W790-V790</f>
        <v>-0.00388</v>
      </c>
      <c r="Y790" s="43"/>
      <c r="Z790" s="43"/>
      <c r="AA790" s="43" t="n">
        <v>0.0147</v>
      </c>
      <c r="AB790" s="43"/>
      <c r="AC790" s="43" t="s">
        <v>10482</v>
      </c>
      <c r="AD790" s="43"/>
      <c r="AE790" s="43"/>
      <c r="AF790" s="43"/>
      <c r="AG790" s="43" t="n">
        <v>0.01292</v>
      </c>
      <c r="AH790" s="43"/>
      <c r="AI790" s="63"/>
      <c r="AJ790" s="63"/>
      <c r="AK790" s="43"/>
      <c r="AL790" s="43"/>
      <c r="AM790" s="43" t="s">
        <v>10492</v>
      </c>
      <c r="AN790" s="43"/>
      <c r="AO790" s="43" t="s">
        <v>1471</v>
      </c>
      <c r="AP790" s="23" t="s">
        <v>3124</v>
      </c>
      <c r="AT790" s="23" t="s">
        <v>10959</v>
      </c>
      <c r="AV790" s="23" t="n">
        <v>0.01292</v>
      </c>
      <c r="AW790" s="23" t="s">
        <v>11602</v>
      </c>
      <c r="AX790" s="23" t="s">
        <v>11624</v>
      </c>
      <c r="AY790" s="23" t="n">
        <v>4000</v>
      </c>
      <c r="AZ790" s="23" t="n">
        <v>16</v>
      </c>
      <c r="BA790" s="23" t="s">
        <v>177</v>
      </c>
      <c r="BB790" s="23" t="s">
        <v>11602</v>
      </c>
      <c r="BF790" s="23" t="s">
        <v>10498</v>
      </c>
      <c r="BG790" s="1" t="s">
        <v>183</v>
      </c>
    </row>
    <row r="791" s="23" customFormat="true" ht="12.75" hidden="false" customHeight="false" outlineLevel="0" collapsed="false">
      <c r="A791" s="23" t="s">
        <v>3833</v>
      </c>
      <c r="B791" s="23" t="s">
        <v>3834</v>
      </c>
      <c r="C791" s="40" t="s">
        <v>177</v>
      </c>
      <c r="D791" s="23" t="s">
        <v>1471</v>
      </c>
      <c r="E791" s="23" t="s">
        <v>3835</v>
      </c>
      <c r="F791" s="23" t="s">
        <v>3836</v>
      </c>
      <c r="G791" s="23" t="n">
        <v>216</v>
      </c>
      <c r="H791" s="23" t="n">
        <v>1000</v>
      </c>
      <c r="I791" s="41" t="s">
        <v>180</v>
      </c>
      <c r="K791" s="23" t="n">
        <v>0</v>
      </c>
      <c r="L791" s="23" t="n">
        <v>24247</v>
      </c>
      <c r="M791" s="23" t="n">
        <v>30000</v>
      </c>
      <c r="N791" s="23" t="n">
        <v>1000</v>
      </c>
      <c r="O791" s="23" t="n">
        <f aca="false">K791+L791</f>
        <v>24247</v>
      </c>
      <c r="P791" s="23" t="n">
        <f aca="false">K791+L791+M791+N791</f>
        <v>55247</v>
      </c>
      <c r="Q791" s="23" t="n">
        <v>36622</v>
      </c>
      <c r="R791" s="23" t="n">
        <v>18247</v>
      </c>
      <c r="S791" s="23" t="n">
        <v>18474</v>
      </c>
      <c r="T791" s="23" t="n">
        <v>9278</v>
      </c>
      <c r="U791" s="23" t="n">
        <f aca="false">IF(I791="delivery",O791-SUM(Q791+R791),IF(I791="PO",P791-SUM(Q791:R791)))</f>
        <v>-30622</v>
      </c>
      <c r="V791" s="43" t="n">
        <v>0.102</v>
      </c>
      <c r="W791" s="43" t="n">
        <v>0.04955</v>
      </c>
      <c r="X791" s="43" t="n">
        <f aca="false">W791-V791</f>
        <v>-0.05245</v>
      </c>
      <c r="Y791" s="43"/>
      <c r="Z791" s="43"/>
      <c r="AA791" s="43"/>
      <c r="AB791" s="43"/>
      <c r="AC791" s="43" t="s">
        <v>10482</v>
      </c>
      <c r="AD791" s="43"/>
      <c r="AE791" s="43"/>
      <c r="AF791" s="43"/>
      <c r="AG791" s="43" t="n">
        <v>0.04955</v>
      </c>
      <c r="AH791" s="43"/>
      <c r="AI791" s="63"/>
      <c r="AJ791" s="63"/>
      <c r="AK791" s="43"/>
      <c r="AL791" s="43"/>
      <c r="AM791" s="43" t="s">
        <v>10492</v>
      </c>
      <c r="AN791" s="43"/>
      <c r="AO791" s="43" t="s">
        <v>1471</v>
      </c>
      <c r="AP791" s="23" t="s">
        <v>3124</v>
      </c>
      <c r="AT791" s="23" t="s">
        <v>10934</v>
      </c>
      <c r="AV791" s="23" t="n">
        <v>0.04955</v>
      </c>
      <c r="AW791" s="23" t="s">
        <v>11602</v>
      </c>
      <c r="AX791" s="23" t="s">
        <v>11625</v>
      </c>
      <c r="AY791" s="23" t="n">
        <v>1000</v>
      </c>
      <c r="AZ791" s="23" t="n">
        <v>24</v>
      </c>
      <c r="BA791" s="23" t="s">
        <v>1465</v>
      </c>
      <c r="BB791" s="23" t="s">
        <v>11602</v>
      </c>
      <c r="BF791" s="23" t="s">
        <v>10498</v>
      </c>
      <c r="BG791" s="1" t="s">
        <v>183</v>
      </c>
    </row>
    <row r="792" s="23" customFormat="true" ht="12.75" hidden="false" customHeight="false" outlineLevel="0" collapsed="false">
      <c r="A792" s="23" t="s">
        <v>3837</v>
      </c>
      <c r="B792" s="23" t="s">
        <v>3838</v>
      </c>
      <c r="C792" s="40" t="s">
        <v>177</v>
      </c>
      <c r="D792" s="23" t="s">
        <v>1471</v>
      </c>
      <c r="E792" s="23" t="s">
        <v>3839</v>
      </c>
      <c r="F792" s="23" t="s">
        <v>3840</v>
      </c>
      <c r="G792" s="23" t="n">
        <v>216</v>
      </c>
      <c r="H792" s="23" t="n">
        <v>2000</v>
      </c>
      <c r="I792" s="41" t="s">
        <v>180</v>
      </c>
      <c r="K792" s="23" t="n">
        <v>0</v>
      </c>
      <c r="L792" s="23" t="n">
        <v>235844</v>
      </c>
      <c r="M792" s="23" t="n">
        <v>0</v>
      </c>
      <c r="N792" s="23" t="n">
        <v>0</v>
      </c>
      <c r="O792" s="23" t="n">
        <f aca="false">K792+L792</f>
        <v>235844</v>
      </c>
      <c r="P792" s="23" t="n">
        <f aca="false">K792+L792+M792+N792</f>
        <v>235844</v>
      </c>
      <c r="Q792" s="23" t="n">
        <v>97098</v>
      </c>
      <c r="R792" s="23" t="n">
        <v>39604</v>
      </c>
      <c r="S792" s="23" t="n">
        <v>31948</v>
      </c>
      <c r="T792" s="23" t="n">
        <v>18253</v>
      </c>
      <c r="U792" s="23" t="n">
        <f aca="false">IF(I792="delivery",O792-SUM(Q792+R792),IF(I792="PO",P792-SUM(Q792:R792)))</f>
        <v>99142</v>
      </c>
      <c r="V792" s="43" t="n">
        <v>0.045</v>
      </c>
      <c r="W792" s="43" t="n">
        <v>0.045</v>
      </c>
      <c r="X792" s="43" t="n">
        <f aca="false">W792-V792</f>
        <v>0</v>
      </c>
      <c r="Y792" s="43"/>
      <c r="Z792" s="43"/>
      <c r="AA792" s="43" t="n">
        <v>0.02785</v>
      </c>
      <c r="AB792" s="43"/>
      <c r="AC792" s="43" t="s">
        <v>10482</v>
      </c>
      <c r="AD792" s="43"/>
      <c r="AE792" s="43"/>
      <c r="AF792" s="43"/>
      <c r="AG792" s="43" t="n">
        <v>0.04923</v>
      </c>
      <c r="AH792" s="43"/>
      <c r="AI792" s="63"/>
      <c r="AJ792" s="63"/>
      <c r="AK792" s="43"/>
      <c r="AL792" s="43"/>
      <c r="AM792" s="43" t="s">
        <v>11626</v>
      </c>
      <c r="AN792" s="43"/>
      <c r="AO792" s="43" t="s">
        <v>1471</v>
      </c>
      <c r="AP792" s="23" t="s">
        <v>3124</v>
      </c>
      <c r="AT792" s="23" t="s">
        <v>11356</v>
      </c>
      <c r="AV792" s="23" t="n">
        <v>0.04923</v>
      </c>
      <c r="AW792" s="23" t="s">
        <v>11585</v>
      </c>
      <c r="AX792" s="23" t="s">
        <v>11627</v>
      </c>
      <c r="AY792" s="23" t="n">
        <v>2000</v>
      </c>
      <c r="AZ792" s="23" t="n">
        <v>28</v>
      </c>
      <c r="BA792" s="23" t="s">
        <v>1465</v>
      </c>
      <c r="BB792" s="23" t="s">
        <v>11597</v>
      </c>
      <c r="BF792" s="23" t="s">
        <v>10498</v>
      </c>
      <c r="BG792" s="1" t="s">
        <v>183</v>
      </c>
    </row>
    <row r="793" s="23" customFormat="true" ht="12.75" hidden="false" customHeight="false" outlineLevel="0" collapsed="false">
      <c r="A793" s="23" t="s">
        <v>3841</v>
      </c>
      <c r="B793" s="23" t="s">
        <v>3842</v>
      </c>
      <c r="C793" s="40" t="s">
        <v>177</v>
      </c>
      <c r="D793" s="23" t="s">
        <v>1471</v>
      </c>
      <c r="E793" s="23" t="s">
        <v>3843</v>
      </c>
      <c r="F793" s="23" t="s">
        <v>3844</v>
      </c>
      <c r="G793" s="23" t="n">
        <v>103</v>
      </c>
      <c r="H793" s="23" t="n">
        <v>4000</v>
      </c>
      <c r="I793" s="41" t="s">
        <v>180</v>
      </c>
      <c r="K793" s="23" t="n">
        <v>0</v>
      </c>
      <c r="L793" s="23" t="n">
        <v>553539</v>
      </c>
      <c r="M793" s="23" t="n">
        <v>720000</v>
      </c>
      <c r="N793" s="23" t="n">
        <v>740000</v>
      </c>
      <c r="O793" s="23" t="n">
        <f aca="false">K793+L793</f>
        <v>553539</v>
      </c>
      <c r="P793" s="23" t="n">
        <f aca="false">K793+L793+M793+N793</f>
        <v>2013539</v>
      </c>
      <c r="Q793" s="23" t="n">
        <v>455716</v>
      </c>
      <c r="R793" s="23" t="n">
        <v>1081127</v>
      </c>
      <c r="S793" s="23" t="n">
        <v>1287091</v>
      </c>
      <c r="T793" s="23" t="n">
        <v>780562</v>
      </c>
      <c r="U793" s="23" t="n">
        <f aca="false">IF(I793="delivery",O793-SUM(Q793+R793),IF(I793="PO",P793-SUM(Q793:R793)))</f>
        <v>-983304</v>
      </c>
      <c r="V793" s="43" t="n">
        <v>0.06208</v>
      </c>
      <c r="W793" s="43" t="n">
        <v>0.06208</v>
      </c>
      <c r="X793" s="43" t="n">
        <f aca="false">W793-V793</f>
        <v>0</v>
      </c>
      <c r="Y793" s="43"/>
      <c r="Z793" s="43"/>
      <c r="AA793" s="43" t="n">
        <v>0.056</v>
      </c>
      <c r="AB793" s="43"/>
      <c r="AC793" s="43" t="s">
        <v>11595</v>
      </c>
      <c r="AD793" s="43"/>
      <c r="AE793" s="43" t="s">
        <v>11596</v>
      </c>
      <c r="AF793" s="43"/>
      <c r="AG793" s="43" t="n">
        <v>0.03304</v>
      </c>
      <c r="AH793" s="43" t="s">
        <v>11597</v>
      </c>
      <c r="AI793" s="63" t="n">
        <v>4000</v>
      </c>
      <c r="AJ793" s="63" t="n">
        <v>16</v>
      </c>
      <c r="AK793" s="43" t="s">
        <v>11628</v>
      </c>
      <c r="AL793" s="43"/>
      <c r="AM793" s="43" t="s">
        <v>11629</v>
      </c>
      <c r="AN793" s="43"/>
      <c r="AO793" s="43" t="s">
        <v>1471</v>
      </c>
      <c r="AP793" s="23" t="s">
        <v>3124</v>
      </c>
      <c r="AT793" s="23" t="s">
        <v>11356</v>
      </c>
      <c r="AV793" s="23" t="n">
        <v>0.06208</v>
      </c>
      <c r="AW793" s="23" t="s">
        <v>11602</v>
      </c>
      <c r="AX793" s="23" t="s">
        <v>11628</v>
      </c>
      <c r="AY793" s="23" t="n">
        <v>4000</v>
      </c>
      <c r="AZ793" s="23" t="n">
        <v>30</v>
      </c>
      <c r="BA793" s="23" t="s">
        <v>177</v>
      </c>
      <c r="BB793" s="23" t="s">
        <v>11630</v>
      </c>
      <c r="BF793" s="23" t="s">
        <v>10498</v>
      </c>
      <c r="BG793" s="1" t="s">
        <v>183</v>
      </c>
    </row>
    <row r="794" s="23" customFormat="true" ht="12.75" hidden="false" customHeight="false" outlineLevel="0" collapsed="false">
      <c r="A794" s="23" t="s">
        <v>3845</v>
      </c>
      <c r="B794" s="23" t="s">
        <v>3846</v>
      </c>
      <c r="C794" s="40" t="s">
        <v>177</v>
      </c>
      <c r="D794" s="23" t="s">
        <v>1471</v>
      </c>
      <c r="E794" s="23" t="s">
        <v>3847</v>
      </c>
      <c r="F794" s="23" t="s">
        <v>3848</v>
      </c>
      <c r="G794" s="23" t="n">
        <v>181</v>
      </c>
      <c r="H794" s="23" t="n">
        <v>100000</v>
      </c>
      <c r="I794" s="41" t="s">
        <v>180</v>
      </c>
      <c r="K794" s="23" t="n">
        <v>0</v>
      </c>
      <c r="L794" s="23" t="n">
        <v>14676</v>
      </c>
      <c r="M794" s="23" t="n">
        <v>0</v>
      </c>
      <c r="N794" s="23" t="n">
        <v>0</v>
      </c>
      <c r="O794" s="23" t="n">
        <f aca="false">K794+L794</f>
        <v>14676</v>
      </c>
      <c r="P794" s="23" t="n">
        <f aca="false">K794+L794+M794+N794</f>
        <v>14676</v>
      </c>
      <c r="Q794" s="23" t="n">
        <v>1292</v>
      </c>
      <c r="R794" s="23" t="n">
        <v>822</v>
      </c>
      <c r="S794" s="23" t="n">
        <v>1150</v>
      </c>
      <c r="T794" s="23" t="n">
        <v>320</v>
      </c>
      <c r="U794" s="23" t="n">
        <f aca="false">IF(I794="delivery",O794-SUM(Q794+R794),IF(I794="PO",P794-SUM(Q794:R794)))</f>
        <v>12562</v>
      </c>
      <c r="V794" s="43" t="n">
        <v>0.00216</v>
      </c>
      <c r="W794" s="43" t="n">
        <v>0.00216</v>
      </c>
      <c r="X794" s="43" t="n">
        <f aca="false">W794-V794</f>
        <v>0</v>
      </c>
      <c r="Y794" s="43"/>
      <c r="Z794" s="43"/>
      <c r="AA794" s="43"/>
      <c r="AB794" s="43"/>
      <c r="AC794" s="43" t="s">
        <v>10482</v>
      </c>
      <c r="AD794" s="43"/>
      <c r="AE794" s="43"/>
      <c r="AF794" s="43"/>
      <c r="AG794" s="43" t="n">
        <v>0.00216</v>
      </c>
      <c r="AH794" s="43"/>
      <c r="AI794" s="63"/>
      <c r="AJ794" s="63"/>
      <c r="AK794" s="43"/>
      <c r="AL794" s="43"/>
      <c r="AM794" s="43" t="s">
        <v>11367</v>
      </c>
      <c r="AN794" s="43"/>
      <c r="AO794" s="43" t="s">
        <v>1471</v>
      </c>
      <c r="AP794" s="23" t="s">
        <v>3124</v>
      </c>
      <c r="AT794" s="23" t="s">
        <v>10959</v>
      </c>
      <c r="AV794" s="23" t="n">
        <v>0.00216</v>
      </c>
      <c r="AW794" s="23" t="s">
        <v>11585</v>
      </c>
      <c r="AX794" s="23" t="s">
        <v>11631</v>
      </c>
      <c r="AY794" s="23" t="n">
        <v>50000</v>
      </c>
      <c r="AZ794" s="23" t="n">
        <v>16</v>
      </c>
      <c r="BA794" s="23" t="s">
        <v>177</v>
      </c>
      <c r="BB794" s="23" t="s">
        <v>11585</v>
      </c>
      <c r="BF794" s="23" t="s">
        <v>10498</v>
      </c>
      <c r="BG794" s="1" t="s">
        <v>183</v>
      </c>
    </row>
    <row r="795" s="23" customFormat="true" ht="12.75" hidden="false" customHeight="false" outlineLevel="0" collapsed="false">
      <c r="A795" s="23" t="s">
        <v>3849</v>
      </c>
      <c r="B795" s="23" t="s">
        <v>3850</v>
      </c>
      <c r="C795" s="40" t="s">
        <v>177</v>
      </c>
      <c r="D795" s="23" t="s">
        <v>1471</v>
      </c>
      <c r="E795" s="23" t="s">
        <v>3851</v>
      </c>
      <c r="F795" s="23" t="s">
        <v>3852</v>
      </c>
      <c r="G795" s="23" t="n">
        <v>201</v>
      </c>
      <c r="H795" s="23" t="n">
        <v>10000</v>
      </c>
      <c r="I795" s="41" t="s">
        <v>180</v>
      </c>
      <c r="K795" s="23" t="n">
        <v>0</v>
      </c>
      <c r="L795" s="23" t="n">
        <v>19515</v>
      </c>
      <c r="M795" s="23" t="n">
        <v>10000</v>
      </c>
      <c r="N795" s="23" t="n">
        <v>10000</v>
      </c>
      <c r="O795" s="23" t="n">
        <f aca="false">K795+L795</f>
        <v>19515</v>
      </c>
      <c r="P795" s="23" t="n">
        <f aca="false">K795+L795+M795+N795</f>
        <v>39515</v>
      </c>
      <c r="Q795" s="23" t="n">
        <v>3895</v>
      </c>
      <c r="R795" s="23" t="n">
        <v>2817</v>
      </c>
      <c r="S795" s="23" t="n">
        <v>3869</v>
      </c>
      <c r="T795" s="23" t="n">
        <v>1026</v>
      </c>
      <c r="U795" s="23" t="n">
        <f aca="false">IF(I795="delivery",O795-SUM(Q795+R795),IF(I795="PO",P795-SUM(Q795:R795)))</f>
        <v>12803</v>
      </c>
      <c r="V795" s="43" t="n">
        <v>0.00427</v>
      </c>
      <c r="W795" s="43" t="n">
        <v>0.00427</v>
      </c>
      <c r="X795" s="43" t="n">
        <f aca="false">W795-V795</f>
        <v>0</v>
      </c>
      <c r="Y795" s="43"/>
      <c r="Z795" s="43"/>
      <c r="AA795" s="43"/>
      <c r="AB795" s="43"/>
      <c r="AC795" s="43" t="s">
        <v>10482</v>
      </c>
      <c r="AD795" s="43"/>
      <c r="AE795" s="43"/>
      <c r="AF795" s="43"/>
      <c r="AG795" s="43" t="n">
        <v>0.00461</v>
      </c>
      <c r="AH795" s="43"/>
      <c r="AI795" s="63"/>
      <c r="AJ795" s="63"/>
      <c r="AK795" s="43"/>
      <c r="AL795" s="43"/>
      <c r="AM795" s="43" t="s">
        <v>11626</v>
      </c>
      <c r="AN795" s="43"/>
      <c r="AO795" s="43" t="s">
        <v>1471</v>
      </c>
      <c r="AP795" s="23" t="s">
        <v>3124</v>
      </c>
      <c r="AT795" s="23" t="s">
        <v>11356</v>
      </c>
      <c r="AV795" s="23" t="n">
        <v>0.00461</v>
      </c>
      <c r="AW795" s="23" t="s">
        <v>10494</v>
      </c>
      <c r="AX795" s="23" t="s">
        <v>11632</v>
      </c>
      <c r="AY795" s="23" t="n">
        <v>10000</v>
      </c>
      <c r="AZ795" s="23" t="n">
        <v>4</v>
      </c>
      <c r="BA795" s="23" t="s">
        <v>177</v>
      </c>
      <c r="BB795" s="23" t="s">
        <v>10496</v>
      </c>
      <c r="BF795" s="23" t="s">
        <v>10498</v>
      </c>
      <c r="BG795" s="1" t="s">
        <v>183</v>
      </c>
    </row>
    <row r="796" s="23" customFormat="true" ht="12.75" hidden="false" customHeight="false" outlineLevel="0" collapsed="false">
      <c r="A796" s="23" t="s">
        <v>3853</v>
      </c>
      <c r="B796" s="23" t="s">
        <v>3854</v>
      </c>
      <c r="C796" s="40" t="s">
        <v>177</v>
      </c>
      <c r="D796" s="23" t="s">
        <v>1471</v>
      </c>
      <c r="E796" s="23" t="s">
        <v>3855</v>
      </c>
      <c r="F796" s="23" t="s">
        <v>3856</v>
      </c>
      <c r="G796" s="23" t="n">
        <v>171</v>
      </c>
      <c r="H796" s="23" t="n">
        <v>4000</v>
      </c>
      <c r="I796" s="41" t="s">
        <v>180</v>
      </c>
      <c r="K796" s="23" t="n">
        <v>0</v>
      </c>
      <c r="L796" s="23" t="n">
        <v>9163</v>
      </c>
      <c r="M796" s="23" t="n">
        <v>4000</v>
      </c>
      <c r="N796" s="23" t="n">
        <v>4000</v>
      </c>
      <c r="O796" s="23" t="n">
        <f aca="false">K796+L796</f>
        <v>9163</v>
      </c>
      <c r="P796" s="23" t="n">
        <f aca="false">K796+L796+M796+N796</f>
        <v>17163</v>
      </c>
      <c r="Q796" s="23" t="n">
        <v>5215</v>
      </c>
      <c r="R796" s="23" t="n">
        <v>3940</v>
      </c>
      <c r="S796" s="23" t="n">
        <v>4390</v>
      </c>
      <c r="T796" s="23" t="n">
        <v>3028</v>
      </c>
      <c r="U796" s="23" t="n">
        <f aca="false">IF(I796="delivery",O796-SUM(Q796+R796),IF(I796="PO",P796-SUM(Q796:R796)))</f>
        <v>8</v>
      </c>
      <c r="V796" s="43" t="n">
        <v>0.012</v>
      </c>
      <c r="W796" s="43" t="n">
        <v>0.012</v>
      </c>
      <c r="X796" s="43" t="n">
        <f aca="false">W796-V796</f>
        <v>0</v>
      </c>
      <c r="Y796" s="43"/>
      <c r="Z796" s="43"/>
      <c r="AA796" s="43"/>
      <c r="AB796" s="43"/>
      <c r="AC796" s="43" t="s">
        <v>10482</v>
      </c>
      <c r="AD796" s="43"/>
      <c r="AE796" s="43"/>
      <c r="AF796" s="43"/>
      <c r="AG796" s="43" t="n">
        <v>0.0036</v>
      </c>
      <c r="AH796" s="43"/>
      <c r="AI796" s="63"/>
      <c r="AJ796" s="63"/>
      <c r="AK796" s="43"/>
      <c r="AL796" s="43"/>
      <c r="AM796" s="43" t="s">
        <v>10492</v>
      </c>
      <c r="AN796" s="43"/>
      <c r="AO796" s="43" t="s">
        <v>1471</v>
      </c>
      <c r="AP796" s="23" t="s">
        <v>3124</v>
      </c>
      <c r="AT796" s="23" t="s">
        <v>10959</v>
      </c>
      <c r="AV796" s="23" t="n">
        <v>0.0036</v>
      </c>
      <c r="AW796" s="23" t="s">
        <v>11633</v>
      </c>
      <c r="AX796" s="23" t="s">
        <v>11634</v>
      </c>
      <c r="AY796" s="23" t="n">
        <v>12000</v>
      </c>
      <c r="AZ796" s="23" t="n">
        <v>45</v>
      </c>
      <c r="BA796" s="23" t="s">
        <v>1465</v>
      </c>
      <c r="BB796" s="23" t="s">
        <v>11633</v>
      </c>
      <c r="BF796" s="23" t="s">
        <v>10498</v>
      </c>
      <c r="BG796" s="1" t="s">
        <v>183</v>
      </c>
    </row>
    <row r="797" s="23" customFormat="true" ht="12.75" hidden="false" customHeight="false" outlineLevel="0" collapsed="false">
      <c r="A797" s="23" t="s">
        <v>3857</v>
      </c>
      <c r="B797" s="23" t="s">
        <v>3858</v>
      </c>
      <c r="C797" s="40" t="s">
        <v>177</v>
      </c>
      <c r="D797" s="23" t="s">
        <v>1471</v>
      </c>
      <c r="E797" s="23" t="s">
        <v>3859</v>
      </c>
      <c r="F797" s="23" t="s">
        <v>3860</v>
      </c>
      <c r="G797" s="23" t="n">
        <v>216</v>
      </c>
      <c r="H797" s="23" t="n">
        <v>1000</v>
      </c>
      <c r="I797" s="41" t="s">
        <v>180</v>
      </c>
      <c r="K797" s="23" t="n">
        <v>0</v>
      </c>
      <c r="L797" s="23" t="n">
        <v>727792</v>
      </c>
      <c r="M797" s="23" t="n">
        <v>0</v>
      </c>
      <c r="N797" s="23" t="n">
        <v>10000</v>
      </c>
      <c r="O797" s="23" t="n">
        <f aca="false">K797+L797</f>
        <v>727792</v>
      </c>
      <c r="P797" s="23" t="n">
        <f aca="false">K797+L797+M797+N797</f>
        <v>737792</v>
      </c>
      <c r="Q797" s="23" t="n">
        <v>288892</v>
      </c>
      <c r="R797" s="23" t="n">
        <v>136726</v>
      </c>
      <c r="S797" s="23" t="n">
        <v>143801</v>
      </c>
      <c r="T797" s="23" t="n">
        <v>82382</v>
      </c>
      <c r="U797" s="23" t="n">
        <f aca="false">IF(I797="delivery",O797-SUM(Q797+R797),IF(I797="PO",P797-SUM(Q797:R797)))</f>
        <v>302174</v>
      </c>
      <c r="V797" s="43" t="n">
        <v>0.08333</v>
      </c>
      <c r="W797" s="43" t="n">
        <v>0.08333</v>
      </c>
      <c r="X797" s="43" t="n">
        <f aca="false">W797-V797</f>
        <v>0</v>
      </c>
      <c r="Y797" s="43"/>
      <c r="Z797" s="43"/>
      <c r="AA797" s="43" t="n">
        <v>0.06237</v>
      </c>
      <c r="AB797" s="43"/>
      <c r="AC797" s="43" t="s">
        <v>10482</v>
      </c>
      <c r="AD797" s="43"/>
      <c r="AE797" s="43"/>
      <c r="AF797" s="43"/>
      <c r="AG797" s="43" t="n">
        <v>0.08824</v>
      </c>
      <c r="AH797" s="43"/>
      <c r="AI797" s="63"/>
      <c r="AJ797" s="63"/>
      <c r="AK797" s="43"/>
      <c r="AL797" s="43"/>
      <c r="AM797" s="43" t="s">
        <v>11635</v>
      </c>
      <c r="AN797" s="43"/>
      <c r="AO797" s="43" t="s">
        <v>1471</v>
      </c>
      <c r="AP797" s="23" t="s">
        <v>3124</v>
      </c>
      <c r="AT797" s="23" t="s">
        <v>11356</v>
      </c>
      <c r="AV797" s="23" t="n">
        <v>0.08824</v>
      </c>
      <c r="AW797" s="23" t="s">
        <v>11581</v>
      </c>
      <c r="AX797" s="23" t="s">
        <v>11636</v>
      </c>
      <c r="AY797" s="23" t="n">
        <v>100000</v>
      </c>
      <c r="AZ797" s="23" t="n">
        <v>20</v>
      </c>
      <c r="BA797" s="23" t="s">
        <v>1465</v>
      </c>
      <c r="BB797" s="23" t="s">
        <v>11587</v>
      </c>
      <c r="BF797" s="23" t="s">
        <v>10498</v>
      </c>
      <c r="BG797" s="1" t="s">
        <v>183</v>
      </c>
    </row>
    <row r="798" s="23" customFormat="true" ht="12.75" hidden="false" customHeight="false" outlineLevel="0" collapsed="false">
      <c r="A798" s="23" t="s">
        <v>3861</v>
      </c>
      <c r="B798" s="23" t="s">
        <v>3862</v>
      </c>
      <c r="C798" s="40" t="s">
        <v>177</v>
      </c>
      <c r="D798" s="23" t="s">
        <v>1471</v>
      </c>
      <c r="E798" s="23" t="s">
        <v>3863</v>
      </c>
      <c r="F798" s="23" t="s">
        <v>3864</v>
      </c>
      <c r="G798" s="23" t="n">
        <v>201</v>
      </c>
      <c r="H798" s="23" t="n">
        <v>10000</v>
      </c>
      <c r="I798" s="41" t="s">
        <v>180</v>
      </c>
      <c r="K798" s="23" t="n">
        <v>0</v>
      </c>
      <c r="L798" s="23" t="n">
        <v>1198527</v>
      </c>
      <c r="M798" s="23" t="n">
        <v>0</v>
      </c>
      <c r="N798" s="23" t="n">
        <v>310000</v>
      </c>
      <c r="O798" s="23" t="n">
        <f aca="false">K798+L798</f>
        <v>1198527</v>
      </c>
      <c r="P798" s="23" t="n">
        <f aca="false">K798+L798+M798+N798</f>
        <v>1508527</v>
      </c>
      <c r="Q798" s="23" t="n">
        <v>577137</v>
      </c>
      <c r="R798" s="23" t="n">
        <v>222271</v>
      </c>
      <c r="S798" s="23" t="n">
        <v>275990</v>
      </c>
      <c r="T798" s="23" t="n">
        <v>112180</v>
      </c>
      <c r="U798" s="23" t="n">
        <f aca="false">IF(I798="delivery",O798-SUM(Q798+R798),IF(I798="PO",P798-SUM(Q798:R798)))</f>
        <v>399119</v>
      </c>
      <c r="V798" s="43" t="n">
        <v>0.00237</v>
      </c>
      <c r="W798" s="43" t="n">
        <v>0.00237</v>
      </c>
      <c r="X798" s="43" t="n">
        <f aca="false">W798-V798</f>
        <v>0</v>
      </c>
      <c r="Y798" s="43"/>
      <c r="Z798" s="43"/>
      <c r="AA798" s="43" t="n">
        <v>0.00256</v>
      </c>
      <c r="AB798" s="43"/>
      <c r="AC798" s="43" t="s">
        <v>10482</v>
      </c>
      <c r="AD798" s="43"/>
      <c r="AE798" s="43"/>
      <c r="AF798" s="43"/>
      <c r="AG798" s="43" t="n">
        <v>0.00195</v>
      </c>
      <c r="AH798" s="43"/>
      <c r="AI798" s="63"/>
      <c r="AJ798" s="63"/>
      <c r="AK798" s="43"/>
      <c r="AL798" s="43"/>
      <c r="AM798" s="43" t="s">
        <v>10492</v>
      </c>
      <c r="AN798" s="43"/>
      <c r="AO798" s="43" t="s">
        <v>1471</v>
      </c>
      <c r="AP798" s="23" t="s">
        <v>3124</v>
      </c>
      <c r="AT798" s="23" t="s">
        <v>11356</v>
      </c>
      <c r="AV798" s="23" t="n">
        <v>0.00195</v>
      </c>
      <c r="AW798" s="23" t="s">
        <v>11593</v>
      </c>
      <c r="AX798" s="23" t="s">
        <v>11637</v>
      </c>
      <c r="AY798" s="23" t="n">
        <v>10000</v>
      </c>
      <c r="AZ798" s="23" t="n">
        <v>17</v>
      </c>
      <c r="BA798" s="23" t="s">
        <v>1465</v>
      </c>
      <c r="BB798" s="23" t="s">
        <v>11587</v>
      </c>
      <c r="BF798" s="23" t="s">
        <v>10498</v>
      </c>
      <c r="BG798" s="1" t="s">
        <v>183</v>
      </c>
    </row>
    <row r="799" s="23" customFormat="true" ht="12.75" hidden="false" customHeight="false" outlineLevel="0" collapsed="false">
      <c r="A799" s="23" t="s">
        <v>3865</v>
      </c>
      <c r="B799" s="23" t="s">
        <v>3866</v>
      </c>
      <c r="C799" s="40" t="s">
        <v>177</v>
      </c>
      <c r="D799" s="23" t="s">
        <v>1471</v>
      </c>
      <c r="E799" s="23" t="s">
        <v>3867</v>
      </c>
      <c r="F799" s="23" t="s">
        <v>3868</v>
      </c>
      <c r="G799" s="23" t="n">
        <v>161</v>
      </c>
      <c r="H799" s="23" t="n">
        <v>8000</v>
      </c>
      <c r="I799" s="41" t="s">
        <v>180</v>
      </c>
      <c r="K799" s="23" t="n">
        <v>0</v>
      </c>
      <c r="L799" s="23" t="n">
        <v>9026</v>
      </c>
      <c r="M799" s="23" t="n">
        <v>0</v>
      </c>
      <c r="N799" s="23" t="n">
        <v>0</v>
      </c>
      <c r="O799" s="23" t="n">
        <f aca="false">K799+L799</f>
        <v>9026</v>
      </c>
      <c r="P799" s="23" t="n">
        <f aca="false">K799+L799+M799+N799</f>
        <v>9026</v>
      </c>
      <c r="Q799" s="23" t="n">
        <v>430</v>
      </c>
      <c r="R799" s="23" t="n">
        <v>354</v>
      </c>
      <c r="S799" s="23" t="n">
        <v>470</v>
      </c>
      <c r="T799" s="23" t="n">
        <v>130</v>
      </c>
      <c r="U799" s="23" t="n">
        <f aca="false">IF(I799="delivery",O799-SUM(Q799+R799),IF(I799="PO",P799-SUM(Q799:R799)))</f>
        <v>8242</v>
      </c>
      <c r="V799" s="43" t="n">
        <v>0.01</v>
      </c>
      <c r="W799" s="43" t="n">
        <v>0.01</v>
      </c>
      <c r="X799" s="43" t="n">
        <f aca="false">W799-V799</f>
        <v>0</v>
      </c>
      <c r="Y799" s="43"/>
      <c r="Z799" s="43"/>
      <c r="AA799" s="43"/>
      <c r="AB799" s="43"/>
      <c r="AC799" s="43" t="s">
        <v>10482</v>
      </c>
      <c r="AD799" s="43"/>
      <c r="AE799" s="43"/>
      <c r="AF799" s="43"/>
      <c r="AG799" s="43" t="n">
        <v>0.01</v>
      </c>
      <c r="AH799" s="43"/>
      <c r="AI799" s="63"/>
      <c r="AJ799" s="63"/>
      <c r="AK799" s="43"/>
      <c r="AL799" s="43"/>
      <c r="AM799" s="43" t="s">
        <v>11367</v>
      </c>
      <c r="AN799" s="43"/>
      <c r="AO799" s="43" t="s">
        <v>1471</v>
      </c>
      <c r="AP799" s="23" t="s">
        <v>3124</v>
      </c>
      <c r="AT799" s="23" t="s">
        <v>11356</v>
      </c>
      <c r="AV799" s="23" t="n">
        <v>0.01</v>
      </c>
      <c r="AW799" s="23" t="s">
        <v>11585</v>
      </c>
      <c r="AX799" s="23" t="s">
        <v>11638</v>
      </c>
      <c r="AY799" s="23" t="n">
        <v>200000</v>
      </c>
      <c r="AZ799" s="23" t="n">
        <v>20</v>
      </c>
      <c r="BA799" s="23" t="s">
        <v>177</v>
      </c>
      <c r="BB799" s="23" t="s">
        <v>11583</v>
      </c>
      <c r="BF799" s="23" t="s">
        <v>10498</v>
      </c>
      <c r="BG799" s="1" t="s">
        <v>183</v>
      </c>
    </row>
    <row r="800" s="23" customFormat="true" ht="12.75" hidden="false" customHeight="false" outlineLevel="0" collapsed="false">
      <c r="A800" s="23" t="s">
        <v>3869</v>
      </c>
      <c r="B800" s="23" t="s">
        <v>3870</v>
      </c>
      <c r="C800" s="40" t="s">
        <v>177</v>
      </c>
      <c r="D800" s="23" t="s">
        <v>1471</v>
      </c>
      <c r="E800" s="23" t="s">
        <v>3871</v>
      </c>
      <c r="F800" s="23" t="s">
        <v>3872</v>
      </c>
      <c r="G800" s="23" t="n">
        <v>179</v>
      </c>
      <c r="H800" s="23" t="n">
        <v>400</v>
      </c>
      <c r="I800" s="41" t="s">
        <v>180</v>
      </c>
      <c r="K800" s="23" t="n">
        <v>0</v>
      </c>
      <c r="L800" s="23" t="n">
        <v>138035</v>
      </c>
      <c r="M800" s="23" t="n">
        <v>17000</v>
      </c>
      <c r="N800" s="23" t="n">
        <v>0</v>
      </c>
      <c r="O800" s="23" t="n">
        <f aca="false">K800+L800</f>
        <v>138035</v>
      </c>
      <c r="P800" s="23" t="n">
        <f aca="false">K800+L800+M800+N800</f>
        <v>155035</v>
      </c>
      <c r="Q800" s="23" t="n">
        <v>156753</v>
      </c>
      <c r="R800" s="23" t="n">
        <v>147606</v>
      </c>
      <c r="S800" s="23" t="n">
        <v>168746</v>
      </c>
      <c r="T800" s="23" t="n">
        <v>101072</v>
      </c>
      <c r="U800" s="23" t="n">
        <f aca="false">IF(I800="delivery",O800-SUM(Q800+R800),IF(I800="PO",P800-SUM(Q800:R800)))</f>
        <v>-166324</v>
      </c>
      <c r="V800" s="43" t="n">
        <v>0.2</v>
      </c>
      <c r="W800" s="43" t="n">
        <v>0.1846</v>
      </c>
      <c r="X800" s="43" t="n">
        <f aca="false">W800-V800</f>
        <v>-0.0154</v>
      </c>
      <c r="Y800" s="43"/>
      <c r="Z800" s="43"/>
      <c r="AA800" s="43" t="n">
        <v>0.19996</v>
      </c>
      <c r="AB800" s="43"/>
      <c r="AC800" s="43" t="s">
        <v>10482</v>
      </c>
      <c r="AD800" s="43"/>
      <c r="AE800" s="43"/>
      <c r="AF800" s="43"/>
      <c r="AG800" s="43" t="n">
        <v>0.1846</v>
      </c>
      <c r="AH800" s="43"/>
      <c r="AI800" s="63"/>
      <c r="AJ800" s="63"/>
      <c r="AK800" s="43"/>
      <c r="AL800" s="43"/>
      <c r="AM800" s="43" t="s">
        <v>11635</v>
      </c>
      <c r="AN800" s="43"/>
      <c r="AO800" s="43" t="s">
        <v>1471</v>
      </c>
      <c r="AP800" s="23" t="s">
        <v>3124</v>
      </c>
      <c r="AT800" s="23" t="s">
        <v>11356</v>
      </c>
      <c r="AV800" s="23" t="n">
        <v>0.1846</v>
      </c>
      <c r="AW800" s="23" t="s">
        <v>11639</v>
      </c>
      <c r="AX800" s="23" t="s">
        <v>11640</v>
      </c>
      <c r="AY800" s="23" t="n">
        <v>2500</v>
      </c>
      <c r="AZ800" s="23" t="n">
        <v>8</v>
      </c>
      <c r="BA800" s="23" t="s">
        <v>1465</v>
      </c>
      <c r="BB800" s="23" t="s">
        <v>11597</v>
      </c>
      <c r="BF800" s="23" t="s">
        <v>10498</v>
      </c>
      <c r="BG800" s="1" t="s">
        <v>183</v>
      </c>
    </row>
    <row r="801" s="23" customFormat="true" ht="12.75" hidden="false" customHeight="false" outlineLevel="0" collapsed="false">
      <c r="A801" s="23" t="s">
        <v>3873</v>
      </c>
      <c r="B801" s="23" t="s">
        <v>3874</v>
      </c>
      <c r="C801" s="40" t="s">
        <v>177</v>
      </c>
      <c r="D801" s="23" t="s">
        <v>1471</v>
      </c>
      <c r="E801" s="23" t="s">
        <v>3875</v>
      </c>
      <c r="F801" s="23" t="s">
        <v>3876</v>
      </c>
      <c r="G801" s="23" t="n">
        <v>201</v>
      </c>
      <c r="H801" s="23" t="n">
        <v>10000</v>
      </c>
      <c r="I801" s="41" t="s">
        <v>180</v>
      </c>
      <c r="K801" s="23" t="n">
        <v>0</v>
      </c>
      <c r="L801" s="23" t="n">
        <v>150806</v>
      </c>
      <c r="M801" s="23" t="n">
        <v>40000</v>
      </c>
      <c r="N801" s="23" t="n">
        <v>40000</v>
      </c>
      <c r="O801" s="23" t="n">
        <f aca="false">K801+L801</f>
        <v>150806</v>
      </c>
      <c r="P801" s="23" t="n">
        <f aca="false">K801+L801+M801+N801</f>
        <v>230806</v>
      </c>
      <c r="Q801" s="23" t="n">
        <v>61739</v>
      </c>
      <c r="R801" s="23" t="n">
        <v>35160</v>
      </c>
      <c r="S801" s="23" t="n">
        <v>41287</v>
      </c>
      <c r="T801" s="23" t="n">
        <v>22706</v>
      </c>
      <c r="U801" s="23" t="n">
        <f aca="false">IF(I801="delivery",O801-SUM(Q801+R801),IF(I801="PO",P801-SUM(Q801:R801)))</f>
        <v>53907</v>
      </c>
      <c r="V801" s="43" t="n">
        <v>0.0013</v>
      </c>
      <c r="W801" s="43" t="n">
        <v>0.0013</v>
      </c>
      <c r="X801" s="43" t="n">
        <f aca="false">W801-V801</f>
        <v>0</v>
      </c>
      <c r="Y801" s="43"/>
      <c r="Z801" s="43"/>
      <c r="AA801" s="43" t="n">
        <v>0.0013</v>
      </c>
      <c r="AB801" s="43"/>
      <c r="AC801" s="43" t="s">
        <v>10482</v>
      </c>
      <c r="AD801" s="43"/>
      <c r="AE801" s="43"/>
      <c r="AF801" s="43"/>
      <c r="AG801" s="43" t="n">
        <v>0.0013</v>
      </c>
      <c r="AH801" s="43"/>
      <c r="AI801" s="63"/>
      <c r="AJ801" s="63"/>
      <c r="AK801" s="43"/>
      <c r="AL801" s="43"/>
      <c r="AM801" s="43" t="s">
        <v>11367</v>
      </c>
      <c r="AN801" s="43"/>
      <c r="AO801" s="43" t="s">
        <v>1471</v>
      </c>
      <c r="AP801" s="23" t="s">
        <v>3124</v>
      </c>
      <c r="AT801" s="23" t="s">
        <v>11356</v>
      </c>
      <c r="AV801" s="23" t="n">
        <v>0.0013</v>
      </c>
      <c r="AW801" s="23" t="s">
        <v>10494</v>
      </c>
      <c r="AX801" s="23" t="s">
        <v>11641</v>
      </c>
      <c r="AY801" s="23" t="n">
        <v>10000</v>
      </c>
      <c r="AZ801" s="23" t="n">
        <v>4</v>
      </c>
      <c r="BA801" s="23" t="s">
        <v>177</v>
      </c>
      <c r="BB801" s="23" t="s">
        <v>10496</v>
      </c>
      <c r="BF801" s="23" t="s">
        <v>10498</v>
      </c>
      <c r="BG801" s="1" t="s">
        <v>183</v>
      </c>
    </row>
    <row r="802" s="23" customFormat="true" ht="12.75" hidden="false" customHeight="false" outlineLevel="0" collapsed="false">
      <c r="A802" s="23" t="s">
        <v>3877</v>
      </c>
      <c r="B802" s="23" t="s">
        <v>3878</v>
      </c>
      <c r="C802" s="40" t="s">
        <v>177</v>
      </c>
      <c r="D802" s="23" t="s">
        <v>1471</v>
      </c>
      <c r="E802" s="23" t="s">
        <v>3879</v>
      </c>
      <c r="F802" s="23" t="s">
        <v>3880</v>
      </c>
      <c r="G802" s="23" t="n">
        <v>81</v>
      </c>
      <c r="H802" s="23" t="n">
        <v>3000</v>
      </c>
      <c r="I802" s="41" t="s">
        <v>180</v>
      </c>
      <c r="K802" s="23" t="n">
        <v>0</v>
      </c>
      <c r="L802" s="23" t="n">
        <v>31436</v>
      </c>
      <c r="M802" s="23" t="n">
        <v>0</v>
      </c>
      <c r="N802" s="23" t="n">
        <v>0</v>
      </c>
      <c r="O802" s="23" t="n">
        <f aca="false">K802+L802</f>
        <v>31436</v>
      </c>
      <c r="P802" s="23" t="n">
        <f aca="false">K802+L802+M802+N802</f>
        <v>31436</v>
      </c>
      <c r="Q802" s="23" t="n">
        <v>1627</v>
      </c>
      <c r="R802" s="23" t="n">
        <v>1724</v>
      </c>
      <c r="S802" s="23" t="n">
        <v>1663</v>
      </c>
      <c r="T802" s="23" t="n">
        <v>950</v>
      </c>
      <c r="U802" s="23" t="n">
        <f aca="false">IF(I802="delivery",O802-SUM(Q802+R802),IF(I802="PO",P802-SUM(Q802:R802)))</f>
        <v>28085</v>
      </c>
      <c r="V802" s="43" t="n">
        <v>0.25665</v>
      </c>
      <c r="W802" s="43" t="n">
        <v>0.25665</v>
      </c>
      <c r="X802" s="43" t="n">
        <f aca="false">W802-V802</f>
        <v>0</v>
      </c>
      <c r="Y802" s="43"/>
      <c r="Z802" s="43"/>
      <c r="AA802" s="43"/>
      <c r="AB802" s="43"/>
      <c r="AC802" s="43" t="s">
        <v>10482</v>
      </c>
      <c r="AD802" s="43"/>
      <c r="AE802" s="43"/>
      <c r="AF802" s="43"/>
      <c r="AG802" s="43" t="n">
        <v>0.23</v>
      </c>
      <c r="AH802" s="43"/>
      <c r="AI802" s="63"/>
      <c r="AJ802" s="63"/>
      <c r="AK802" s="43"/>
      <c r="AL802" s="43"/>
      <c r="AM802" s="43" t="s">
        <v>10492</v>
      </c>
      <c r="AN802" s="43"/>
      <c r="AO802" s="43" t="s">
        <v>1471</v>
      </c>
      <c r="AP802" s="23" t="s">
        <v>3124</v>
      </c>
      <c r="AT802" s="23" t="s">
        <v>10959</v>
      </c>
      <c r="AV802" s="23" t="n">
        <v>0.23</v>
      </c>
      <c r="AW802" s="23" t="s">
        <v>11642</v>
      </c>
      <c r="AX802" s="23" t="s">
        <v>11643</v>
      </c>
      <c r="AY802" s="23" t="n">
        <v>3000</v>
      </c>
      <c r="AZ802" s="23" t="n">
        <v>14</v>
      </c>
      <c r="BA802" s="23" t="s">
        <v>1465</v>
      </c>
      <c r="BB802" s="23" t="s">
        <v>11642</v>
      </c>
      <c r="BF802" s="23" t="s">
        <v>10498</v>
      </c>
      <c r="BG802" s="1" t="s">
        <v>183</v>
      </c>
    </row>
    <row r="803" s="23" customFormat="true" ht="12.75" hidden="false" customHeight="false" outlineLevel="0" collapsed="false">
      <c r="A803" s="23" t="s">
        <v>3881</v>
      </c>
      <c r="B803" s="23" t="s">
        <v>3882</v>
      </c>
      <c r="C803" s="40" t="s">
        <v>177</v>
      </c>
      <c r="D803" s="23" t="s">
        <v>1471</v>
      </c>
      <c r="E803" s="23" t="s">
        <v>3883</v>
      </c>
      <c r="F803" s="23" t="s">
        <v>3884</v>
      </c>
      <c r="G803" s="23" t="n">
        <v>73</v>
      </c>
      <c r="H803" s="23" t="n">
        <v>2500</v>
      </c>
      <c r="I803" s="41" t="s">
        <v>180</v>
      </c>
      <c r="K803" s="23" t="n">
        <v>0</v>
      </c>
      <c r="L803" s="23" t="n">
        <v>23420</v>
      </c>
      <c r="M803" s="23" t="n">
        <v>0</v>
      </c>
      <c r="N803" s="23" t="n">
        <v>4500</v>
      </c>
      <c r="O803" s="23" t="n">
        <f aca="false">K803+L803</f>
        <v>23420</v>
      </c>
      <c r="P803" s="23" t="n">
        <f aca="false">K803+L803+M803+N803</f>
        <v>27920</v>
      </c>
      <c r="Q803" s="23" t="n">
        <v>20128</v>
      </c>
      <c r="R803" s="23" t="n">
        <v>12118</v>
      </c>
      <c r="S803" s="23" t="n">
        <v>13807</v>
      </c>
      <c r="T803" s="23" t="n">
        <v>6552</v>
      </c>
      <c r="U803" s="23" t="n">
        <f aca="false">IF(I803="delivery",O803-SUM(Q803+R803),IF(I803="PO",P803-SUM(Q803:R803)))</f>
        <v>-8826</v>
      </c>
      <c r="V803" s="43" t="n">
        <v>0.2756</v>
      </c>
      <c r="W803" s="43" t="n">
        <v>0.2756</v>
      </c>
      <c r="X803" s="43" t="n">
        <f aca="false">W803-V803</f>
        <v>0</v>
      </c>
      <c r="Y803" s="43"/>
      <c r="Z803" s="43"/>
      <c r="AA803" s="43" t="n">
        <v>0.2756</v>
      </c>
      <c r="AB803" s="43"/>
      <c r="AC803" s="43" t="s">
        <v>10482</v>
      </c>
      <c r="AD803" s="43"/>
      <c r="AE803" s="43"/>
      <c r="AF803" s="43"/>
      <c r="AG803" s="43" t="n">
        <v>0.2756</v>
      </c>
      <c r="AH803" s="43"/>
      <c r="AI803" s="63"/>
      <c r="AJ803" s="63"/>
      <c r="AK803" s="43"/>
      <c r="AL803" s="43"/>
      <c r="AM803" s="43" t="s">
        <v>11367</v>
      </c>
      <c r="AN803" s="43"/>
      <c r="AO803" s="43" t="s">
        <v>1471</v>
      </c>
      <c r="AP803" s="23" t="s">
        <v>3124</v>
      </c>
      <c r="AT803" s="23" t="s">
        <v>10934</v>
      </c>
      <c r="AV803" s="23" t="n">
        <v>0.2756</v>
      </c>
      <c r="AW803" s="23" t="s">
        <v>11633</v>
      </c>
      <c r="AX803" s="23" t="s">
        <v>11644</v>
      </c>
      <c r="AY803" s="23" t="n">
        <v>1500</v>
      </c>
      <c r="AZ803" s="23" t="n">
        <v>12</v>
      </c>
      <c r="BA803" s="23" t="s">
        <v>1465</v>
      </c>
      <c r="BB803" s="23" t="s">
        <v>11633</v>
      </c>
      <c r="BF803" s="23" t="s">
        <v>10498</v>
      </c>
      <c r="BG803" s="1" t="s">
        <v>183</v>
      </c>
    </row>
    <row r="804" s="23" customFormat="true" ht="12.75" hidden="false" customHeight="false" outlineLevel="0" collapsed="false">
      <c r="A804" s="23" t="s">
        <v>3885</v>
      </c>
      <c r="B804" s="23" t="s">
        <v>3886</v>
      </c>
      <c r="C804" s="40" t="s">
        <v>177</v>
      </c>
      <c r="D804" s="23" t="s">
        <v>1471</v>
      </c>
      <c r="E804" s="23" t="s">
        <v>3887</v>
      </c>
      <c r="F804" s="23" t="s">
        <v>3888</v>
      </c>
      <c r="G804" s="23" t="n">
        <v>201</v>
      </c>
      <c r="H804" s="23" t="n">
        <v>10000</v>
      </c>
      <c r="I804" s="41" t="s">
        <v>180</v>
      </c>
      <c r="K804" s="23" t="n">
        <v>0</v>
      </c>
      <c r="L804" s="23" t="n">
        <v>2988387</v>
      </c>
      <c r="M804" s="23" t="n">
        <v>0</v>
      </c>
      <c r="N804" s="23" t="n">
        <v>0</v>
      </c>
      <c r="O804" s="23" t="n">
        <f aca="false">K804+L804</f>
        <v>2988387</v>
      </c>
      <c r="P804" s="23" t="n">
        <f aca="false">K804+L804+M804+N804</f>
        <v>2988387</v>
      </c>
      <c r="Q804" s="23" t="n">
        <v>1015245</v>
      </c>
      <c r="R804" s="23" t="n">
        <v>730603</v>
      </c>
      <c r="S804" s="23" t="n">
        <v>806349</v>
      </c>
      <c r="T804" s="23" t="n">
        <v>480558</v>
      </c>
      <c r="U804" s="23" t="n">
        <f aca="false">IF(I804="delivery",O804-SUM(Q804+R804),IF(I804="PO",P804-SUM(Q804:R804)))</f>
        <v>1242539</v>
      </c>
      <c r="V804" s="43" t="n">
        <v>0.0023</v>
      </c>
      <c r="W804" s="43" t="n">
        <v>0.0023</v>
      </c>
      <c r="X804" s="43" t="n">
        <f aca="false">W804-V804</f>
        <v>0</v>
      </c>
      <c r="Y804" s="43"/>
      <c r="Z804" s="43"/>
      <c r="AA804" s="43" t="n">
        <v>0.00227</v>
      </c>
      <c r="AB804" s="43"/>
      <c r="AC804" s="43" t="s">
        <v>10482</v>
      </c>
      <c r="AD804" s="43"/>
      <c r="AE804" s="43"/>
      <c r="AF804" s="43"/>
      <c r="AG804" s="43" t="n">
        <v>0.0023</v>
      </c>
      <c r="AH804" s="43"/>
      <c r="AI804" s="63"/>
      <c r="AJ804" s="63"/>
      <c r="AK804" s="43"/>
      <c r="AL804" s="43"/>
      <c r="AM804" s="43" t="s">
        <v>11367</v>
      </c>
      <c r="AN804" s="43"/>
      <c r="AO804" s="43" t="s">
        <v>1471</v>
      </c>
      <c r="AP804" s="23" t="s">
        <v>3124</v>
      </c>
      <c r="AT804" s="23" t="s">
        <v>11356</v>
      </c>
      <c r="AV804" s="23" t="n">
        <v>0.0023</v>
      </c>
      <c r="AW804" s="23" t="s">
        <v>10494</v>
      </c>
      <c r="AX804" s="23" t="s">
        <v>11645</v>
      </c>
      <c r="AY804" s="23" t="n">
        <v>100000</v>
      </c>
      <c r="AZ804" s="23" t="n">
        <v>25</v>
      </c>
      <c r="BA804" s="23" t="s">
        <v>1465</v>
      </c>
      <c r="BB804" s="23" t="s">
        <v>10496</v>
      </c>
      <c r="BF804" s="23" t="s">
        <v>10498</v>
      </c>
      <c r="BG804" s="1" t="s">
        <v>183</v>
      </c>
    </row>
    <row r="805" s="23" customFormat="true" ht="12.75" hidden="false" customHeight="false" outlineLevel="0" collapsed="false">
      <c r="A805" s="23" t="s">
        <v>3889</v>
      </c>
      <c r="B805" s="23" t="s">
        <v>3890</v>
      </c>
      <c r="C805" s="40" t="s">
        <v>177</v>
      </c>
      <c r="D805" s="23" t="s">
        <v>1471</v>
      </c>
      <c r="E805" s="23" t="s">
        <v>3891</v>
      </c>
      <c r="F805" s="23" t="s">
        <v>3892</v>
      </c>
      <c r="G805" s="23" t="n">
        <v>141</v>
      </c>
      <c r="H805" s="23" t="n">
        <v>15000</v>
      </c>
      <c r="I805" s="41" t="s">
        <v>180</v>
      </c>
      <c r="K805" s="23" t="n">
        <v>0</v>
      </c>
      <c r="L805" s="23" t="n">
        <v>243519</v>
      </c>
      <c r="M805" s="23" t="n">
        <v>0</v>
      </c>
      <c r="N805" s="23" t="n">
        <v>110000</v>
      </c>
      <c r="O805" s="23" t="n">
        <f aca="false">K805+L805</f>
        <v>243519</v>
      </c>
      <c r="P805" s="23" t="n">
        <f aca="false">K805+L805+M805+N805</f>
        <v>353519</v>
      </c>
      <c r="Q805" s="23" t="n">
        <v>245156</v>
      </c>
      <c r="R805" s="23" t="n">
        <v>101778</v>
      </c>
      <c r="S805" s="23" t="n">
        <v>120174</v>
      </c>
      <c r="T805" s="23" t="n">
        <v>64040</v>
      </c>
      <c r="U805" s="23" t="n">
        <f aca="false">IF(I805="delivery",O805-SUM(Q805+R805),IF(I805="PO",P805-SUM(Q805:R805)))</f>
        <v>-103415</v>
      </c>
      <c r="V805" s="43" t="n">
        <v>0.0013</v>
      </c>
      <c r="W805" s="43" t="n">
        <v>0.00065</v>
      </c>
      <c r="X805" s="43" t="n">
        <f aca="false">W805-V805</f>
        <v>-0.00065</v>
      </c>
      <c r="Y805" s="43"/>
      <c r="Z805" s="43"/>
      <c r="AA805" s="43" t="n">
        <v>0.0013</v>
      </c>
      <c r="AB805" s="43"/>
      <c r="AC805" s="43" t="s">
        <v>10482</v>
      </c>
      <c r="AD805" s="43"/>
      <c r="AE805" s="43"/>
      <c r="AF805" s="43"/>
      <c r="AG805" s="43" t="n">
        <v>0.00065</v>
      </c>
      <c r="AH805" s="43"/>
      <c r="AI805" s="63"/>
      <c r="AJ805" s="63"/>
      <c r="AK805" s="43"/>
      <c r="AL805" s="43"/>
      <c r="AM805" s="43" t="s">
        <v>10492</v>
      </c>
      <c r="AN805" s="43"/>
      <c r="AO805" s="43" t="s">
        <v>1471</v>
      </c>
      <c r="AP805" s="23" t="s">
        <v>3124</v>
      </c>
      <c r="AT805" s="23" t="s">
        <v>10934</v>
      </c>
      <c r="AV805" s="23" t="n">
        <v>0.00065</v>
      </c>
      <c r="AW805" s="23" t="s">
        <v>11602</v>
      </c>
      <c r="AX805" s="23" t="s">
        <v>11646</v>
      </c>
      <c r="AY805" s="23" t="n">
        <v>15000</v>
      </c>
      <c r="AZ805" s="23" t="n">
        <v>16</v>
      </c>
      <c r="BA805" s="23" t="s">
        <v>1465</v>
      </c>
      <c r="BB805" s="23" t="s">
        <v>11602</v>
      </c>
      <c r="BF805" s="23" t="s">
        <v>10498</v>
      </c>
      <c r="BG805" s="1" t="s">
        <v>183</v>
      </c>
    </row>
    <row r="806" s="23" customFormat="true" ht="12.75" hidden="false" customHeight="false" outlineLevel="0" collapsed="false">
      <c r="A806" s="23" t="s">
        <v>3893</v>
      </c>
      <c r="B806" s="23" t="s">
        <v>3894</v>
      </c>
      <c r="C806" s="40" t="s">
        <v>177</v>
      </c>
      <c r="D806" s="23" t="s">
        <v>1471</v>
      </c>
      <c r="E806" s="23" t="s">
        <v>3895</v>
      </c>
      <c r="F806" s="23" t="s">
        <v>3896</v>
      </c>
      <c r="G806" s="23" t="n">
        <v>201</v>
      </c>
      <c r="H806" s="23" t="n">
        <v>20000</v>
      </c>
      <c r="I806" s="41" t="s">
        <v>180</v>
      </c>
      <c r="K806" s="23" t="n">
        <v>0</v>
      </c>
      <c r="L806" s="23" t="n">
        <v>10000</v>
      </c>
      <c r="M806" s="23" t="n">
        <v>0</v>
      </c>
      <c r="N806" s="23" t="n">
        <v>0</v>
      </c>
      <c r="O806" s="23" t="n">
        <f aca="false">K806+L806</f>
        <v>10000</v>
      </c>
      <c r="P806" s="23" t="n">
        <f aca="false">K806+L806+M806+N806</f>
        <v>10000</v>
      </c>
      <c r="Q806" s="23" t="n">
        <v>0</v>
      </c>
      <c r="R806" s="23" t="n">
        <v>0</v>
      </c>
      <c r="S806" s="23" t="n">
        <v>0</v>
      </c>
      <c r="T806" s="23" t="n">
        <v>0</v>
      </c>
      <c r="U806" s="23" t="n">
        <f aca="false">IF(I806="delivery",O806-SUM(Q806+R806),IF(I806="PO",P806-SUM(Q806:R806)))</f>
        <v>10000</v>
      </c>
      <c r="V806" s="43" t="n">
        <v>0.006</v>
      </c>
      <c r="W806" s="43" t="n">
        <v>0.006</v>
      </c>
      <c r="X806" s="43" t="n">
        <f aca="false">W806-V806</f>
        <v>0</v>
      </c>
      <c r="Y806" s="43"/>
      <c r="Z806" s="43"/>
      <c r="AA806" s="43" t="n">
        <v>0.006</v>
      </c>
      <c r="AB806" s="43"/>
      <c r="AC806" s="43" t="s">
        <v>11595</v>
      </c>
      <c r="AD806" s="43"/>
      <c r="AE806" s="43" t="s">
        <v>11647</v>
      </c>
      <c r="AF806" s="43"/>
      <c r="AG806" s="43" t="n">
        <v>0.0053</v>
      </c>
      <c r="AH806" s="43" t="s">
        <v>11590</v>
      </c>
      <c r="AI806" s="63" t="n">
        <v>10000</v>
      </c>
      <c r="AJ806" s="63" t="n">
        <v>16</v>
      </c>
      <c r="AK806" s="43" t="s">
        <v>11648</v>
      </c>
      <c r="AL806" s="43"/>
      <c r="AM806" s="71" t="s">
        <v>11607</v>
      </c>
      <c r="AN806" s="43"/>
      <c r="AO806" s="43" t="s">
        <v>1471</v>
      </c>
      <c r="AP806" s="23" t="s">
        <v>3124</v>
      </c>
      <c r="AT806" s="23" t="s">
        <v>11356</v>
      </c>
      <c r="AV806" s="23" t="n">
        <v>0.06</v>
      </c>
      <c r="AW806" s="23" t="s">
        <v>11618</v>
      </c>
      <c r="AX806" s="23" t="s">
        <v>11649</v>
      </c>
      <c r="AY806" s="23" t="n">
        <v>5000</v>
      </c>
      <c r="AZ806" s="23" t="n">
        <v>21</v>
      </c>
      <c r="BA806" s="23" t="s">
        <v>1465</v>
      </c>
      <c r="BB806" s="23" t="s">
        <v>11358</v>
      </c>
      <c r="BF806" s="23" t="s">
        <v>10498</v>
      </c>
      <c r="BG806" s="1" t="s">
        <v>183</v>
      </c>
    </row>
    <row r="807" s="23" customFormat="true" ht="12.75" hidden="false" customHeight="false" outlineLevel="0" collapsed="false">
      <c r="A807" s="23" t="s">
        <v>3897</v>
      </c>
      <c r="B807" s="23" t="s">
        <v>3898</v>
      </c>
      <c r="C807" s="40" t="s">
        <v>177</v>
      </c>
      <c r="D807" s="23" t="s">
        <v>1471</v>
      </c>
      <c r="E807" s="23" t="s">
        <v>3899</v>
      </c>
      <c r="F807" s="23" t="s">
        <v>3900</v>
      </c>
      <c r="G807" s="23" t="n">
        <v>216</v>
      </c>
      <c r="H807" s="23" t="n">
        <v>20000</v>
      </c>
      <c r="I807" s="41" t="s">
        <v>180</v>
      </c>
      <c r="K807" s="23" t="n">
        <v>0</v>
      </c>
      <c r="L807" s="23" t="n">
        <v>11183</v>
      </c>
      <c r="M807" s="23" t="n">
        <v>1000</v>
      </c>
      <c r="N807" s="23" t="n">
        <v>0</v>
      </c>
      <c r="O807" s="23" t="n">
        <f aca="false">K807+L807</f>
        <v>11183</v>
      </c>
      <c r="P807" s="23" t="n">
        <f aca="false">K807+L807+M807+N807</f>
        <v>12183</v>
      </c>
      <c r="Q807" s="23" t="n">
        <v>270</v>
      </c>
      <c r="R807" s="23" t="n">
        <v>1602</v>
      </c>
      <c r="S807" s="23" t="n">
        <v>792</v>
      </c>
      <c r="T807" s="23" t="n">
        <v>648</v>
      </c>
      <c r="U807" s="23" t="n">
        <f aca="false">IF(I807="delivery",O807-SUM(Q807+R807),IF(I807="PO",P807-SUM(Q807:R807)))</f>
        <v>9311</v>
      </c>
      <c r="V807" s="43" t="n">
        <v>0.2369</v>
      </c>
      <c r="W807" s="43" t="n">
        <v>0.2369</v>
      </c>
      <c r="X807" s="43" t="n">
        <f aca="false">W807-V807</f>
        <v>0</v>
      </c>
      <c r="Y807" s="43"/>
      <c r="Z807" s="43"/>
      <c r="AA807" s="43" t="n">
        <v>0.2369</v>
      </c>
      <c r="AB807" s="43"/>
      <c r="AC807" s="43" t="s">
        <v>11595</v>
      </c>
      <c r="AD807" s="43"/>
      <c r="AE807" s="43" t="s">
        <v>11647</v>
      </c>
      <c r="AF807" s="43"/>
      <c r="AG807" s="43" t="n">
        <v>0.21719</v>
      </c>
      <c r="AH807" s="43" t="s">
        <v>11597</v>
      </c>
      <c r="AI807" s="47" t="s">
        <v>11650</v>
      </c>
      <c r="AJ807" s="47" t="s">
        <v>11651</v>
      </c>
      <c r="AK807" s="71" t="s">
        <v>11652</v>
      </c>
      <c r="AL807" s="71" t="s">
        <v>11653</v>
      </c>
      <c r="AM807" s="71" t="s">
        <v>11654</v>
      </c>
      <c r="AN807" s="43"/>
      <c r="AO807" s="43" t="s">
        <v>1471</v>
      </c>
      <c r="AP807" s="23" t="s">
        <v>3124</v>
      </c>
      <c r="AT807" s="23" t="s">
        <v>10493</v>
      </c>
      <c r="AV807" s="23" t="n">
        <v>0.33</v>
      </c>
      <c r="AW807" s="23" t="s">
        <v>10494</v>
      </c>
      <c r="AX807" s="23" t="s">
        <v>11655</v>
      </c>
      <c r="AY807" s="23" t="n">
        <v>500</v>
      </c>
      <c r="AZ807" s="23" t="n">
        <v>65</v>
      </c>
      <c r="BA807" s="23" t="s">
        <v>1465</v>
      </c>
      <c r="BB807" s="23" t="s">
        <v>10496</v>
      </c>
      <c r="BF807" s="23" t="s">
        <v>10498</v>
      </c>
      <c r="BG807" s="1" t="s">
        <v>183</v>
      </c>
    </row>
    <row r="808" s="23" customFormat="true" ht="12.75" hidden="false" customHeight="false" outlineLevel="0" collapsed="false">
      <c r="A808" s="23" t="s">
        <v>3901</v>
      </c>
      <c r="B808" s="23" t="s">
        <v>3902</v>
      </c>
      <c r="C808" s="40" t="s">
        <v>177</v>
      </c>
      <c r="D808" s="23" t="s">
        <v>1471</v>
      </c>
      <c r="E808" s="23" t="s">
        <v>3903</v>
      </c>
      <c r="F808" s="23" t="s">
        <v>3904</v>
      </c>
      <c r="G808" s="23" t="n">
        <v>216</v>
      </c>
      <c r="H808" s="23" t="n">
        <v>40000</v>
      </c>
      <c r="I808" s="41" t="s">
        <v>180</v>
      </c>
      <c r="K808" s="23" t="n">
        <v>0</v>
      </c>
      <c r="L808" s="23" t="n">
        <v>7402</v>
      </c>
      <c r="M808" s="23" t="n">
        <v>0</v>
      </c>
      <c r="N808" s="23" t="n">
        <v>0</v>
      </c>
      <c r="O808" s="23" t="n">
        <f aca="false">K808+L808</f>
        <v>7402</v>
      </c>
      <c r="P808" s="23" t="n">
        <f aca="false">K808+L808+M808+N808</f>
        <v>7402</v>
      </c>
      <c r="Q808" s="23" t="n">
        <v>870</v>
      </c>
      <c r="R808" s="23" t="n">
        <v>1640</v>
      </c>
      <c r="S808" s="23" t="n">
        <v>676</v>
      </c>
      <c r="T808" s="23" t="n">
        <v>520</v>
      </c>
      <c r="U808" s="23" t="n">
        <f aca="false">IF(I808="delivery",O808-SUM(Q808+R808),IF(I808="PO",P808-SUM(Q808:R808)))</f>
        <v>4892</v>
      </c>
      <c r="V808" s="43" t="n">
        <v>0.035</v>
      </c>
      <c r="W808" s="43" t="n">
        <v>0.035</v>
      </c>
      <c r="X808" s="43" t="n">
        <f aca="false">W808-V808</f>
        <v>0</v>
      </c>
      <c r="Y808" s="43"/>
      <c r="Z808" s="43"/>
      <c r="AA808" s="43"/>
      <c r="AB808" s="43"/>
      <c r="AC808" s="43" t="s">
        <v>10482</v>
      </c>
      <c r="AD808" s="43"/>
      <c r="AE808" s="43"/>
      <c r="AF808" s="43"/>
      <c r="AG808" s="43" t="n">
        <v>0.00831</v>
      </c>
      <c r="AH808" s="43"/>
      <c r="AI808" s="63"/>
      <c r="AJ808" s="63"/>
      <c r="AK808" s="43"/>
      <c r="AL808" s="43"/>
      <c r="AM808" s="43" t="s">
        <v>10492</v>
      </c>
      <c r="AN808" s="43"/>
      <c r="AO808" s="43" t="s">
        <v>1471</v>
      </c>
      <c r="AP808" s="23" t="s">
        <v>3124</v>
      </c>
      <c r="AT808" s="23" t="s">
        <v>10959</v>
      </c>
      <c r="AV808" s="23" t="n">
        <v>0.00831</v>
      </c>
      <c r="AW808" s="23" t="s">
        <v>11585</v>
      </c>
      <c r="AX808" s="23" t="s">
        <v>11656</v>
      </c>
      <c r="AY808" s="23" t="n">
        <v>20000</v>
      </c>
      <c r="AZ808" s="23" t="n">
        <v>16</v>
      </c>
      <c r="BA808" s="23" t="s">
        <v>177</v>
      </c>
      <c r="BB808" s="23" t="s">
        <v>11585</v>
      </c>
      <c r="BF808" s="23" t="s">
        <v>10498</v>
      </c>
      <c r="BG808" s="1" t="s">
        <v>183</v>
      </c>
    </row>
    <row r="809" s="23" customFormat="true" ht="12.75" hidden="true" customHeight="false" outlineLevel="0" collapsed="false">
      <c r="A809" s="23" t="s">
        <v>7225</v>
      </c>
      <c r="B809" s="23" t="s">
        <v>7226</v>
      </c>
      <c r="C809" s="40" t="s">
        <v>177</v>
      </c>
      <c r="D809" s="23" t="s">
        <v>82</v>
      </c>
      <c r="E809" s="23" t="s">
        <v>7227</v>
      </c>
      <c r="F809" s="23" t="s">
        <v>7228</v>
      </c>
      <c r="G809" s="23" t="n">
        <v>55</v>
      </c>
      <c r="H809" s="23" t="n">
        <v>1</v>
      </c>
      <c r="I809" s="41" t="s">
        <v>180</v>
      </c>
      <c r="K809" s="23" t="n">
        <v>0</v>
      </c>
      <c r="L809" s="23" t="n">
        <v>0</v>
      </c>
      <c r="M809" s="23" t="n">
        <v>0</v>
      </c>
      <c r="N809" s="23" t="n">
        <v>0</v>
      </c>
      <c r="O809" s="23" t="n">
        <f aca="false">K809+L809</f>
        <v>0</v>
      </c>
      <c r="P809" s="23" t="n">
        <f aca="false">K809+L809+M809+N809</f>
        <v>0</v>
      </c>
      <c r="Q809" s="23" t="n">
        <v>0</v>
      </c>
      <c r="R809" s="23" t="n">
        <v>27</v>
      </c>
      <c r="S809" s="23" t="n">
        <v>196</v>
      </c>
      <c r="T809" s="23" t="n">
        <v>30</v>
      </c>
      <c r="U809" s="23" t="n">
        <f aca="false">IF(I809="delivery",O809-SUM(Q809+R809),IF(I809="PO",P809-SUM(Q809:R809)))</f>
        <v>-27</v>
      </c>
      <c r="V809" s="43" t="n">
        <v>0.1866</v>
      </c>
      <c r="W809" s="43" t="n">
        <v>0.176</v>
      </c>
      <c r="X809" s="43" t="n">
        <f aca="false">W809-V809</f>
        <v>-0.0106</v>
      </c>
      <c r="Y809" s="43"/>
      <c r="Z809" s="43"/>
      <c r="AA809" s="43"/>
      <c r="AB809" s="43"/>
      <c r="AC809" s="43" t="s">
        <v>10482</v>
      </c>
      <c r="AD809" s="43"/>
      <c r="AE809" s="43"/>
      <c r="AF809" s="43"/>
      <c r="AG809" s="43" t="n">
        <v>0.176</v>
      </c>
      <c r="AH809" s="43" t="s">
        <v>11657</v>
      </c>
      <c r="AI809" s="63" t="n">
        <v>3000</v>
      </c>
      <c r="AJ809" s="63" t="n">
        <v>16</v>
      </c>
      <c r="AK809" s="43"/>
      <c r="AL809" s="43"/>
      <c r="AM809" s="43"/>
      <c r="AN809" s="43"/>
      <c r="AO809" s="43" t="s">
        <v>82</v>
      </c>
      <c r="AP809" s="23" t="s">
        <v>6397</v>
      </c>
      <c r="BF809" s="23" t="s">
        <v>719</v>
      </c>
      <c r="BG809" s="1" t="s">
        <v>183</v>
      </c>
    </row>
    <row r="810" s="23" customFormat="true" ht="12.75" hidden="false" customHeight="false" outlineLevel="0" collapsed="false">
      <c r="A810" s="23" t="s">
        <v>3909</v>
      </c>
      <c r="B810" s="23" t="s">
        <v>3910</v>
      </c>
      <c r="C810" s="40" t="s">
        <v>177</v>
      </c>
      <c r="D810" s="23" t="s">
        <v>1471</v>
      </c>
      <c r="E810" s="23" t="s">
        <v>3911</v>
      </c>
      <c r="F810" s="23" t="s">
        <v>3912</v>
      </c>
      <c r="G810" s="23" t="n">
        <v>113</v>
      </c>
      <c r="H810" s="23" t="n">
        <v>10000</v>
      </c>
      <c r="I810" s="41" t="s">
        <v>180</v>
      </c>
      <c r="K810" s="23" t="n">
        <v>0</v>
      </c>
      <c r="L810" s="23" t="n">
        <v>18372</v>
      </c>
      <c r="M810" s="23" t="n">
        <v>0</v>
      </c>
      <c r="N810" s="23" t="n">
        <v>0</v>
      </c>
      <c r="O810" s="23" t="n">
        <f aca="false">K810+L810</f>
        <v>18372</v>
      </c>
      <c r="P810" s="23" t="n">
        <f aca="false">K810+L810+M810+N810</f>
        <v>18372</v>
      </c>
      <c r="Q810" s="23" t="n">
        <v>135</v>
      </c>
      <c r="R810" s="23" t="n">
        <v>903</v>
      </c>
      <c r="S810" s="23" t="n">
        <v>768</v>
      </c>
      <c r="T810" s="23" t="n">
        <v>444</v>
      </c>
      <c r="U810" s="23" t="n">
        <f aca="false">IF(I810="delivery",O810-SUM(Q810+R810),IF(I810="PO",P810-SUM(Q810:R810)))</f>
        <v>17334</v>
      </c>
      <c r="V810" s="43" t="n">
        <v>0.14012</v>
      </c>
      <c r="W810" s="43" t="n">
        <v>0.14012</v>
      </c>
      <c r="X810" s="43" t="n">
        <f aca="false">W810-V810</f>
        <v>0</v>
      </c>
      <c r="Y810" s="43"/>
      <c r="Z810" s="43"/>
      <c r="AA810" s="43"/>
      <c r="AB810" s="43"/>
      <c r="AC810" s="43" t="s">
        <v>10482</v>
      </c>
      <c r="AD810" s="43"/>
      <c r="AE810" s="43"/>
      <c r="AF810" s="43"/>
      <c r="AG810" s="43" t="n">
        <v>0.0042</v>
      </c>
      <c r="AH810" s="43"/>
      <c r="AI810" s="63"/>
      <c r="AJ810" s="63"/>
      <c r="AK810" s="43"/>
      <c r="AL810" s="43"/>
      <c r="AM810" s="43" t="s">
        <v>10492</v>
      </c>
      <c r="AN810" s="43"/>
      <c r="AO810" s="43" t="s">
        <v>1471</v>
      </c>
      <c r="AP810" s="23" t="s">
        <v>3124</v>
      </c>
      <c r="AT810" s="23" t="s">
        <v>10959</v>
      </c>
      <c r="AV810" s="23" t="n">
        <v>0.0042</v>
      </c>
      <c r="AW810" s="23" t="s">
        <v>11658</v>
      </c>
      <c r="AX810" s="23" t="s">
        <v>11659</v>
      </c>
      <c r="AY810" s="23" t="n">
        <v>60000</v>
      </c>
      <c r="AZ810" s="23" t="n">
        <v>30</v>
      </c>
      <c r="BA810" s="23" t="s">
        <v>177</v>
      </c>
      <c r="BB810" s="23" t="s">
        <v>11658</v>
      </c>
      <c r="BF810" s="23" t="s">
        <v>10498</v>
      </c>
      <c r="BG810" s="1" t="s">
        <v>183</v>
      </c>
    </row>
    <row r="811" s="23" customFormat="true" ht="12.75" hidden="false" customHeight="false" outlineLevel="0" collapsed="false">
      <c r="A811" s="23" t="s">
        <v>3913</v>
      </c>
      <c r="B811" s="23" t="s">
        <v>3914</v>
      </c>
      <c r="C811" s="40" t="s">
        <v>177</v>
      </c>
      <c r="D811" s="23" t="s">
        <v>1471</v>
      </c>
      <c r="E811" s="23" t="s">
        <v>3915</v>
      </c>
      <c r="F811" s="23" t="s">
        <v>3916</v>
      </c>
      <c r="G811" s="23" t="n">
        <v>281</v>
      </c>
      <c r="H811" s="23" t="n">
        <v>30000</v>
      </c>
      <c r="I811" s="41" t="s">
        <v>180</v>
      </c>
      <c r="K811" s="23" t="n">
        <v>0</v>
      </c>
      <c r="L811" s="23" t="n">
        <v>21488</v>
      </c>
      <c r="M811" s="23" t="n">
        <v>0</v>
      </c>
      <c r="N811" s="23" t="n">
        <v>150000</v>
      </c>
      <c r="O811" s="23" t="n">
        <f aca="false">K811+L811</f>
        <v>21488</v>
      </c>
      <c r="P811" s="23" t="n">
        <f aca="false">K811+L811+M811+N811</f>
        <v>171488</v>
      </c>
      <c r="Q811" s="23" t="n">
        <v>35475</v>
      </c>
      <c r="R811" s="23" t="n">
        <v>70000</v>
      </c>
      <c r="S811" s="23" t="n">
        <v>66863</v>
      </c>
      <c r="T811" s="23" t="n">
        <v>47201</v>
      </c>
      <c r="U811" s="23" t="n">
        <f aca="false">IF(I811="delivery",O811-SUM(Q811+R811),IF(I811="PO",P811-SUM(Q811:R811)))</f>
        <v>-83987</v>
      </c>
      <c r="V811" s="43" t="n">
        <v>0.002</v>
      </c>
      <c r="W811" s="43" t="n">
        <v>0.0015</v>
      </c>
      <c r="X811" s="43" t="n">
        <f aca="false">W811-V811</f>
        <v>-0.0005</v>
      </c>
      <c r="Y811" s="43"/>
      <c r="Z811" s="43"/>
      <c r="AA811" s="43"/>
      <c r="AB811" s="43"/>
      <c r="AC811" s="43" t="s">
        <v>10482</v>
      </c>
      <c r="AD811" s="43"/>
      <c r="AE811" s="43"/>
      <c r="AF811" s="43"/>
      <c r="AG811" s="43" t="n">
        <v>0.0015</v>
      </c>
      <c r="AH811" s="43"/>
      <c r="AI811" s="63"/>
      <c r="AJ811" s="63"/>
      <c r="AK811" s="43"/>
      <c r="AL811" s="43"/>
      <c r="AM811" s="43" t="s">
        <v>10492</v>
      </c>
      <c r="AN811" s="43"/>
      <c r="AO811" s="43" t="s">
        <v>1471</v>
      </c>
      <c r="AP811" s="23" t="s">
        <v>3124</v>
      </c>
      <c r="AT811" s="23" t="s">
        <v>10943</v>
      </c>
      <c r="AV811" s="23" t="n">
        <v>0.0015</v>
      </c>
      <c r="AW811" s="23" t="s">
        <v>11660</v>
      </c>
      <c r="AX811" s="23" t="s">
        <v>11661</v>
      </c>
      <c r="AY811" s="23" t="n">
        <v>30000</v>
      </c>
      <c r="AZ811" s="23" t="n">
        <v>35</v>
      </c>
      <c r="BA811" s="23" t="s">
        <v>1465</v>
      </c>
      <c r="BB811" s="23" t="s">
        <v>11660</v>
      </c>
      <c r="BF811" s="23" t="s">
        <v>10498</v>
      </c>
      <c r="BG811" s="1" t="s">
        <v>183</v>
      </c>
    </row>
    <row r="812" s="23" customFormat="true" ht="12.75" hidden="false" customHeight="false" outlineLevel="0" collapsed="false">
      <c r="A812" s="23" t="s">
        <v>3917</v>
      </c>
      <c r="B812" s="23" t="s">
        <v>3918</v>
      </c>
      <c r="C812" s="40" t="s">
        <v>177</v>
      </c>
      <c r="D812" s="23" t="s">
        <v>1471</v>
      </c>
      <c r="E812" s="23" t="s">
        <v>3919</v>
      </c>
      <c r="F812" s="23" t="s">
        <v>3920</v>
      </c>
      <c r="G812" s="23" t="n">
        <v>161</v>
      </c>
      <c r="H812" s="23" t="n">
        <v>100000</v>
      </c>
      <c r="I812" s="41" t="s">
        <v>180</v>
      </c>
      <c r="K812" s="23" t="n">
        <v>0</v>
      </c>
      <c r="L812" s="23" t="n">
        <v>648330</v>
      </c>
      <c r="M812" s="23" t="n">
        <v>0</v>
      </c>
      <c r="N812" s="23" t="n">
        <v>1020000</v>
      </c>
      <c r="O812" s="23" t="n">
        <f aca="false">K812+L812</f>
        <v>648330</v>
      </c>
      <c r="P812" s="23" t="n">
        <f aca="false">K812+L812+M812+N812</f>
        <v>1668330</v>
      </c>
      <c r="Q812" s="23" t="n">
        <v>301904</v>
      </c>
      <c r="R812" s="23" t="n">
        <v>677840</v>
      </c>
      <c r="S812" s="23" t="n">
        <v>815134</v>
      </c>
      <c r="T812" s="23" t="n">
        <v>518820</v>
      </c>
      <c r="U812" s="23" t="n">
        <f aca="false">IF(I812="delivery",O812-SUM(Q812+R812),IF(I812="PO",P812-SUM(Q812:R812)))</f>
        <v>-331414</v>
      </c>
      <c r="V812" s="43" t="n">
        <v>0.0045</v>
      </c>
      <c r="W812" s="43" t="n">
        <v>0.0031</v>
      </c>
      <c r="X812" s="43" t="n">
        <f aca="false">W812-V812</f>
        <v>-0.0014</v>
      </c>
      <c r="Y812" s="43"/>
      <c r="Z812" s="43"/>
      <c r="AA812" s="43" t="n">
        <v>0.00432</v>
      </c>
      <c r="AB812" s="43"/>
      <c r="AC812" s="43" t="s">
        <v>10482</v>
      </c>
      <c r="AD812" s="43"/>
      <c r="AE812" s="43"/>
      <c r="AF812" s="43"/>
      <c r="AG812" s="43" t="n">
        <v>0.0031</v>
      </c>
      <c r="AH812" s="43"/>
      <c r="AI812" s="63"/>
      <c r="AJ812" s="63"/>
      <c r="AK812" s="43"/>
      <c r="AL812" s="43"/>
      <c r="AM812" s="43" t="s">
        <v>10492</v>
      </c>
      <c r="AN812" s="43"/>
      <c r="AO812" s="43" t="s">
        <v>1471</v>
      </c>
      <c r="AP812" s="23" t="s">
        <v>3124</v>
      </c>
      <c r="AT812" s="23" t="s">
        <v>10934</v>
      </c>
      <c r="AV812" s="23" t="n">
        <v>0.0031</v>
      </c>
      <c r="AW812" s="23" t="s">
        <v>11662</v>
      </c>
      <c r="AX812" s="23" t="s">
        <v>11663</v>
      </c>
      <c r="AY812" s="23" t="n">
        <v>30000</v>
      </c>
      <c r="AZ812" s="23" t="n">
        <v>16</v>
      </c>
      <c r="BA812" s="23" t="s">
        <v>1465</v>
      </c>
      <c r="BB812" s="23" t="s">
        <v>11662</v>
      </c>
      <c r="BF812" s="23" t="s">
        <v>10498</v>
      </c>
      <c r="BG812" s="1" t="s">
        <v>183</v>
      </c>
    </row>
    <row r="813" s="23" customFormat="true" ht="12.75" hidden="false" customHeight="false" outlineLevel="0" collapsed="false">
      <c r="A813" s="23" t="s">
        <v>3921</v>
      </c>
      <c r="B813" s="23" t="s">
        <v>3922</v>
      </c>
      <c r="C813" s="40" t="s">
        <v>177</v>
      </c>
      <c r="D813" s="23" t="s">
        <v>1471</v>
      </c>
      <c r="E813" s="23" t="s">
        <v>3923</v>
      </c>
      <c r="F813" s="23" t="s">
        <v>3924</v>
      </c>
      <c r="G813" s="23" t="n">
        <v>201</v>
      </c>
      <c r="H813" s="23" t="n">
        <v>10000</v>
      </c>
      <c r="I813" s="41" t="s">
        <v>180</v>
      </c>
      <c r="K813" s="23" t="n">
        <v>0</v>
      </c>
      <c r="L813" s="23" t="n">
        <v>338853</v>
      </c>
      <c r="M813" s="23" t="n">
        <v>0</v>
      </c>
      <c r="N813" s="23" t="n">
        <v>0</v>
      </c>
      <c r="O813" s="23" t="n">
        <f aca="false">K813+L813</f>
        <v>338853</v>
      </c>
      <c r="P813" s="23" t="n">
        <f aca="false">K813+L813+M813+N813</f>
        <v>338853</v>
      </c>
      <c r="Q813" s="23" t="n">
        <v>52420</v>
      </c>
      <c r="R813" s="23" t="n">
        <v>76042</v>
      </c>
      <c r="S813" s="23" t="n">
        <v>308454</v>
      </c>
      <c r="T813" s="23" t="n">
        <v>149388</v>
      </c>
      <c r="U813" s="23" t="n">
        <f aca="false">IF(I813="delivery",O813-SUM(Q813+R813),IF(I813="PO",P813-SUM(Q813:R813)))</f>
        <v>210391</v>
      </c>
      <c r="V813" s="43" t="n">
        <v>0.00043</v>
      </c>
      <c r="W813" s="43" t="n">
        <v>0.00105</v>
      </c>
      <c r="X813" s="43" t="n">
        <f aca="false">W813-V813</f>
        <v>0.00062</v>
      </c>
      <c r="Y813" s="43"/>
      <c r="Z813" s="43"/>
      <c r="AA813" s="43" t="n">
        <v>0.00043</v>
      </c>
      <c r="AB813" s="43"/>
      <c r="AC813" s="43" t="s">
        <v>10482</v>
      </c>
      <c r="AD813" s="43"/>
      <c r="AE813" s="43"/>
      <c r="AF813" s="43"/>
      <c r="AG813" s="43" t="n">
        <v>0.00105</v>
      </c>
      <c r="AH813" s="43"/>
      <c r="AI813" s="63"/>
      <c r="AJ813" s="63"/>
      <c r="AK813" s="43"/>
      <c r="AL813" s="43"/>
      <c r="AM813" s="43" t="s">
        <v>11617</v>
      </c>
      <c r="AN813" s="43"/>
      <c r="AO813" s="43" t="s">
        <v>1471</v>
      </c>
      <c r="AP813" s="23" t="s">
        <v>3124</v>
      </c>
      <c r="AT813" s="23" t="s">
        <v>10959</v>
      </c>
      <c r="AV813" s="23" t="n">
        <v>0.00105</v>
      </c>
      <c r="AW813" s="23" t="s">
        <v>11585</v>
      </c>
      <c r="AX813" s="23" t="s">
        <v>11664</v>
      </c>
      <c r="AY813" s="23" t="n">
        <v>100000</v>
      </c>
      <c r="AZ813" s="23" t="n">
        <v>18</v>
      </c>
      <c r="BA813" s="23" t="s">
        <v>177</v>
      </c>
      <c r="BB813" s="23" t="s">
        <v>11585</v>
      </c>
      <c r="BF813" s="23" t="s">
        <v>10498</v>
      </c>
      <c r="BG813" s="1" t="s">
        <v>183</v>
      </c>
    </row>
    <row r="814" s="23" customFormat="true" ht="12.75" hidden="false" customHeight="false" outlineLevel="0" collapsed="false">
      <c r="A814" s="23" t="s">
        <v>3925</v>
      </c>
      <c r="B814" s="23" t="s">
        <v>3926</v>
      </c>
      <c r="C814" s="40" t="s">
        <v>177</v>
      </c>
      <c r="D814" s="23" t="s">
        <v>1471</v>
      </c>
      <c r="E814" s="23" t="s">
        <v>3927</v>
      </c>
      <c r="F814" s="23" t="s">
        <v>3928</v>
      </c>
      <c r="G814" s="23" t="n">
        <v>86</v>
      </c>
      <c r="H814" s="23" t="n">
        <v>3000</v>
      </c>
      <c r="I814" s="41" t="s">
        <v>180</v>
      </c>
      <c r="K814" s="23" t="n">
        <v>0</v>
      </c>
      <c r="L814" s="23" t="n">
        <v>21416</v>
      </c>
      <c r="M814" s="23" t="n">
        <v>0</v>
      </c>
      <c r="N814" s="23" t="n">
        <v>0</v>
      </c>
      <c r="O814" s="23" t="n">
        <f aca="false">K814+L814</f>
        <v>21416</v>
      </c>
      <c r="P814" s="23" t="n">
        <f aca="false">K814+L814+M814+N814</f>
        <v>21416</v>
      </c>
      <c r="Q814" s="23" t="n">
        <v>0</v>
      </c>
      <c r="R814" s="23" t="n">
        <v>0</v>
      </c>
      <c r="S814" s="23" t="n">
        <v>0</v>
      </c>
      <c r="T814" s="23" t="n">
        <v>0</v>
      </c>
      <c r="U814" s="23" t="n">
        <f aca="false">IF(I814="delivery",O814-SUM(Q814+R814),IF(I814="PO",P814-SUM(Q814:R814)))</f>
        <v>21416</v>
      </c>
      <c r="V814" s="43" t="n">
        <v>0.1378</v>
      </c>
      <c r="W814" s="43" t="n">
        <v>0.1378</v>
      </c>
      <c r="X814" s="43" t="n">
        <f aca="false">W814-V814</f>
        <v>0</v>
      </c>
      <c r="Y814" s="43"/>
      <c r="Z814" s="43"/>
      <c r="AA814" s="43"/>
      <c r="AB814" s="43"/>
      <c r="AC814" s="43" t="s">
        <v>10482</v>
      </c>
      <c r="AD814" s="43"/>
      <c r="AE814" s="43"/>
      <c r="AF814" s="43"/>
      <c r="AG814" s="43" t="n">
        <v>0.139</v>
      </c>
      <c r="AH814" s="43"/>
      <c r="AI814" s="63"/>
      <c r="AJ814" s="63"/>
      <c r="AK814" s="43"/>
      <c r="AL814" s="43"/>
      <c r="AM814" s="43" t="s">
        <v>11665</v>
      </c>
      <c r="AN814" s="43"/>
      <c r="AO814" s="43" t="s">
        <v>1471</v>
      </c>
      <c r="AP814" s="23" t="s">
        <v>3124</v>
      </c>
      <c r="AT814" s="23" t="s">
        <v>10943</v>
      </c>
      <c r="AV814" s="23" t="n">
        <v>0.139</v>
      </c>
      <c r="AW814" s="23" t="s">
        <v>11633</v>
      </c>
      <c r="AX814" s="23" t="s">
        <v>11666</v>
      </c>
      <c r="AY814" s="23" t="n">
        <v>9000</v>
      </c>
      <c r="AZ814" s="23" t="n">
        <v>14</v>
      </c>
      <c r="BA814" s="23" t="s">
        <v>1465</v>
      </c>
      <c r="BB814" s="23" t="s">
        <v>11633</v>
      </c>
      <c r="BF814" s="23" t="s">
        <v>10498</v>
      </c>
      <c r="BG814" s="1" t="s">
        <v>183</v>
      </c>
    </row>
    <row r="815" s="23" customFormat="true" ht="12.75" hidden="false" customHeight="false" outlineLevel="0" collapsed="false">
      <c r="A815" s="23" t="s">
        <v>3929</v>
      </c>
      <c r="B815" s="23" t="s">
        <v>3930</v>
      </c>
      <c r="C815" s="40" t="s">
        <v>177</v>
      </c>
      <c r="D815" s="23" t="s">
        <v>1471</v>
      </c>
      <c r="E815" s="23" t="s">
        <v>3931</v>
      </c>
      <c r="F815" s="23" t="s">
        <v>3932</v>
      </c>
      <c r="G815" s="23" t="n">
        <v>63</v>
      </c>
      <c r="H815" s="23" t="n">
        <v>10000</v>
      </c>
      <c r="I815" s="41" t="s">
        <v>180</v>
      </c>
      <c r="K815" s="23" t="n">
        <v>0</v>
      </c>
      <c r="L815" s="23" t="n">
        <v>2214330</v>
      </c>
      <c r="M815" s="23" t="n">
        <v>0</v>
      </c>
      <c r="N815" s="23" t="n">
        <v>670000</v>
      </c>
      <c r="O815" s="23" t="n">
        <f aca="false">K815+L815</f>
        <v>2214330</v>
      </c>
      <c r="P815" s="23" t="n">
        <f aca="false">K815+L815+M815+N815</f>
        <v>2884330</v>
      </c>
      <c r="Q815" s="23" t="n">
        <v>965783</v>
      </c>
      <c r="R815" s="23" t="n">
        <v>2356737</v>
      </c>
      <c r="S815" s="23" t="n">
        <v>2657628</v>
      </c>
      <c r="T815" s="23" t="n">
        <v>1749081</v>
      </c>
      <c r="U815" s="23" t="n">
        <f aca="false">IF(I815="delivery",O815-SUM(Q815+R815),IF(I815="PO",P815-SUM(Q815:R815)))</f>
        <v>-1108190</v>
      </c>
      <c r="V815" s="43" t="n">
        <v>0.0035</v>
      </c>
      <c r="W815" s="43" t="n">
        <v>0.0035</v>
      </c>
      <c r="X815" s="43" t="n">
        <f aca="false">W815-V815</f>
        <v>0</v>
      </c>
      <c r="Y815" s="43"/>
      <c r="Z815" s="43"/>
      <c r="AA815" s="43" t="n">
        <v>0.00503</v>
      </c>
      <c r="AB815" s="43"/>
      <c r="AC815" s="43" t="s">
        <v>10482</v>
      </c>
      <c r="AD815" s="43"/>
      <c r="AE815" s="43"/>
      <c r="AF815" s="43"/>
      <c r="AG815" s="43" t="n">
        <v>0.0035</v>
      </c>
      <c r="AH815" s="43"/>
      <c r="AI815" s="63"/>
      <c r="AJ815" s="63"/>
      <c r="AK815" s="43"/>
      <c r="AL815" s="43"/>
      <c r="AM815" s="43" t="s">
        <v>11635</v>
      </c>
      <c r="AN815" s="43"/>
      <c r="AO815" s="43" t="s">
        <v>1471</v>
      </c>
      <c r="AP815" s="23" t="s">
        <v>3124</v>
      </c>
      <c r="AT815" s="23" t="s">
        <v>10493</v>
      </c>
      <c r="AV815" s="23" t="n">
        <v>0.0035</v>
      </c>
      <c r="AW815" s="23" t="s">
        <v>10494</v>
      </c>
      <c r="AX815" s="23" t="s">
        <v>11667</v>
      </c>
      <c r="AY815" s="23" t="n">
        <v>10000</v>
      </c>
      <c r="AZ815" s="23" t="n">
        <v>22</v>
      </c>
      <c r="BA815" s="23" t="s">
        <v>1465</v>
      </c>
      <c r="BB815" s="23" t="s">
        <v>10496</v>
      </c>
      <c r="BF815" s="23" t="s">
        <v>10498</v>
      </c>
      <c r="BG815" s="1" t="s">
        <v>183</v>
      </c>
    </row>
    <row r="816" s="23" customFormat="true" ht="12.75" hidden="false" customHeight="false" outlineLevel="0" collapsed="false">
      <c r="A816" s="23" t="s">
        <v>3933</v>
      </c>
      <c r="B816" s="23" t="s">
        <v>3934</v>
      </c>
      <c r="C816" s="40" t="s">
        <v>177</v>
      </c>
      <c r="D816" s="23" t="s">
        <v>1471</v>
      </c>
      <c r="E816" s="23" t="s">
        <v>3935</v>
      </c>
      <c r="F816" s="23" t="s">
        <v>3936</v>
      </c>
      <c r="G816" s="23" t="n">
        <v>216</v>
      </c>
      <c r="H816" s="23" t="n">
        <v>20000</v>
      </c>
      <c r="I816" s="41" t="s">
        <v>180</v>
      </c>
      <c r="K816" s="23" t="n">
        <v>0</v>
      </c>
      <c r="L816" s="23" t="n">
        <v>2282</v>
      </c>
      <c r="M816" s="23" t="n">
        <v>0</v>
      </c>
      <c r="N816" s="23" t="n">
        <v>0</v>
      </c>
      <c r="O816" s="23" t="n">
        <f aca="false">K816+L816</f>
        <v>2282</v>
      </c>
      <c r="P816" s="23" t="n">
        <f aca="false">K816+L816+M816+N816</f>
        <v>2282</v>
      </c>
      <c r="Q816" s="23" t="n">
        <v>282</v>
      </c>
      <c r="R816" s="23" t="n">
        <v>0</v>
      </c>
      <c r="S816" s="23" t="n">
        <v>0</v>
      </c>
      <c r="T816" s="23" t="n">
        <v>0</v>
      </c>
      <c r="U816" s="23" t="n">
        <f aca="false">IF(I816="delivery",O816-SUM(Q816+R816),IF(I816="PO",P816-SUM(Q816:R816)))</f>
        <v>2000</v>
      </c>
      <c r="V816" s="43" t="n">
        <v>0.05276</v>
      </c>
      <c r="W816" s="43" t="n">
        <v>0.05276</v>
      </c>
      <c r="X816" s="43" t="n">
        <f aca="false">W816-V816</f>
        <v>0</v>
      </c>
      <c r="Y816" s="43"/>
      <c r="Z816" s="43"/>
      <c r="AA816" s="43" t="n">
        <v>0.05276</v>
      </c>
      <c r="AB816" s="43"/>
      <c r="AC816" s="43" t="s">
        <v>10482</v>
      </c>
      <c r="AD816" s="43"/>
      <c r="AE816" s="43"/>
      <c r="AF816" s="43"/>
      <c r="AG816" s="43" t="n">
        <v>0.02812</v>
      </c>
      <c r="AH816" s="43"/>
      <c r="AI816" s="63"/>
      <c r="AJ816" s="63"/>
      <c r="AK816" s="43"/>
      <c r="AL816" s="43"/>
      <c r="AM816" s="43" t="s">
        <v>10492</v>
      </c>
      <c r="AN816" s="43"/>
      <c r="AO816" s="43" t="s">
        <v>1471</v>
      </c>
      <c r="AP816" s="23" t="s">
        <v>3124</v>
      </c>
      <c r="AT816" s="23" t="s">
        <v>10959</v>
      </c>
      <c r="AV816" s="23" t="n">
        <v>0.02812</v>
      </c>
      <c r="AW816" s="23" t="s">
        <v>11593</v>
      </c>
      <c r="AX816" s="23" t="s">
        <v>11668</v>
      </c>
      <c r="AY816" s="23" t="n">
        <v>2000</v>
      </c>
      <c r="AZ816" s="23" t="n">
        <v>16</v>
      </c>
      <c r="BA816" s="23" t="s">
        <v>1465</v>
      </c>
      <c r="BB816" s="23" t="s">
        <v>11593</v>
      </c>
      <c r="BF816" s="23" t="s">
        <v>10498</v>
      </c>
      <c r="BG816" s="1" t="s">
        <v>183</v>
      </c>
    </row>
    <row r="817" s="23" customFormat="true" ht="12.75" hidden="false" customHeight="false" outlineLevel="0" collapsed="false">
      <c r="A817" s="23" t="s">
        <v>3937</v>
      </c>
      <c r="B817" s="23" t="s">
        <v>3938</v>
      </c>
      <c r="C817" s="40" t="s">
        <v>177</v>
      </c>
      <c r="D817" s="23" t="s">
        <v>1471</v>
      </c>
      <c r="E817" s="23" t="s">
        <v>3939</v>
      </c>
      <c r="F817" s="23" t="s">
        <v>3940</v>
      </c>
      <c r="G817" s="23" t="n">
        <v>201</v>
      </c>
      <c r="H817" s="23" t="n">
        <v>10000</v>
      </c>
      <c r="I817" s="41" t="s">
        <v>180</v>
      </c>
      <c r="K817" s="23" t="n">
        <v>0</v>
      </c>
      <c r="L817" s="23" t="n">
        <v>23588</v>
      </c>
      <c r="M817" s="23" t="n">
        <v>0</v>
      </c>
      <c r="N817" s="23" t="n">
        <v>0</v>
      </c>
      <c r="O817" s="23" t="n">
        <f aca="false">K817+L817</f>
        <v>23588</v>
      </c>
      <c r="P817" s="23" t="n">
        <f aca="false">K817+L817+M817+N817</f>
        <v>23588</v>
      </c>
      <c r="Q817" s="23" t="n">
        <v>765</v>
      </c>
      <c r="R817" s="23" t="n">
        <v>1177</v>
      </c>
      <c r="S817" s="23" t="n">
        <v>851</v>
      </c>
      <c r="T817" s="23" t="n">
        <v>914</v>
      </c>
      <c r="U817" s="23" t="n">
        <f aca="false">IF(I817="delivery",O817-SUM(Q817+R817),IF(I817="PO",P817-SUM(Q817:R817)))</f>
        <v>21646</v>
      </c>
      <c r="V817" s="43" t="n">
        <v>0.0078</v>
      </c>
      <c r="W817" s="43" t="n">
        <v>0.0078</v>
      </c>
      <c r="X817" s="43" t="n">
        <f aca="false">W817-V817</f>
        <v>0</v>
      </c>
      <c r="Y817" s="43"/>
      <c r="Z817" s="43"/>
      <c r="AA817" s="43" t="n">
        <v>0.0011</v>
      </c>
      <c r="AB817" s="43"/>
      <c r="AC817" s="43" t="s">
        <v>10482</v>
      </c>
      <c r="AD817" s="43"/>
      <c r="AE817" s="43"/>
      <c r="AF817" s="43"/>
      <c r="AG817" s="43" t="n">
        <v>0.00058</v>
      </c>
      <c r="AH817" s="43"/>
      <c r="AI817" s="63"/>
      <c r="AJ817" s="63"/>
      <c r="AK817" s="43"/>
      <c r="AL817" s="43"/>
      <c r="AM817" s="43" t="s">
        <v>10492</v>
      </c>
      <c r="AN817" s="43"/>
      <c r="AO817" s="43" t="s">
        <v>1471</v>
      </c>
      <c r="AP817" s="23" t="s">
        <v>3124</v>
      </c>
      <c r="AT817" s="23" t="s">
        <v>11356</v>
      </c>
      <c r="AV817" s="23" t="n">
        <v>0.00058</v>
      </c>
      <c r="AW817" s="23" t="s">
        <v>10494</v>
      </c>
      <c r="AX817" s="23" t="s">
        <v>11669</v>
      </c>
      <c r="AY817" s="23" t="n">
        <v>10000</v>
      </c>
      <c r="AZ817" s="23" t="n">
        <v>4</v>
      </c>
      <c r="BA817" s="23" t="s">
        <v>177</v>
      </c>
      <c r="BB817" s="23" t="s">
        <v>10496</v>
      </c>
      <c r="BF817" s="23" t="s">
        <v>10498</v>
      </c>
      <c r="BG817" s="1" t="s">
        <v>183</v>
      </c>
    </row>
    <row r="818" s="23" customFormat="true" ht="12.75" hidden="false" customHeight="false" outlineLevel="0" collapsed="false">
      <c r="A818" s="23" t="s">
        <v>3941</v>
      </c>
      <c r="B818" s="23" t="s">
        <v>3942</v>
      </c>
      <c r="C818" s="40" t="s">
        <v>177</v>
      </c>
      <c r="D818" s="23" t="s">
        <v>1471</v>
      </c>
      <c r="E818" s="23" t="s">
        <v>3943</v>
      </c>
      <c r="F818" s="23" t="s">
        <v>3944</v>
      </c>
      <c r="G818" s="23" t="n">
        <v>213</v>
      </c>
      <c r="H818" s="23" t="n">
        <v>50000</v>
      </c>
      <c r="I818" s="41" t="s">
        <v>180</v>
      </c>
      <c r="K818" s="23" t="n">
        <v>0</v>
      </c>
      <c r="L818" s="23" t="n">
        <v>7800</v>
      </c>
      <c r="M818" s="23" t="n">
        <v>0</v>
      </c>
      <c r="N818" s="23" t="n">
        <v>0</v>
      </c>
      <c r="O818" s="23" t="n">
        <f aca="false">K818+L818</f>
        <v>7800</v>
      </c>
      <c r="P818" s="23" t="n">
        <f aca="false">K818+L818+M818+N818</f>
        <v>7800</v>
      </c>
      <c r="Q818" s="23" t="n">
        <v>0</v>
      </c>
      <c r="R818" s="23" t="n">
        <v>0</v>
      </c>
      <c r="S818" s="23" t="n">
        <v>0</v>
      </c>
      <c r="T818" s="23" t="n">
        <v>0</v>
      </c>
      <c r="U818" s="23" t="n">
        <f aca="false">IF(I818="delivery",O818-SUM(Q818+R818),IF(I818="PO",P818-SUM(Q818:R818)))</f>
        <v>7800</v>
      </c>
      <c r="V818" s="43" t="n">
        <v>0.00195</v>
      </c>
      <c r="W818" s="43" t="n">
        <v>0.00195</v>
      </c>
      <c r="X818" s="43" t="n">
        <f aca="false">W818-V818</f>
        <v>0</v>
      </c>
      <c r="Y818" s="43"/>
      <c r="Z818" s="43"/>
      <c r="AA818" s="43"/>
      <c r="AB818" s="43"/>
      <c r="AC818" s="43" t="s">
        <v>10482</v>
      </c>
      <c r="AD818" s="43" t="s">
        <v>11670</v>
      </c>
      <c r="AE818" s="43" t="s">
        <v>11647</v>
      </c>
      <c r="AF818" s="43"/>
      <c r="AG818" s="43" t="n">
        <v>0.00195</v>
      </c>
      <c r="AH818" s="43" t="s">
        <v>11597</v>
      </c>
      <c r="AI818" s="63" t="n">
        <v>10000</v>
      </c>
      <c r="AJ818" s="63" t="n">
        <v>16</v>
      </c>
      <c r="AK818" s="43" t="s">
        <v>11671</v>
      </c>
      <c r="AL818" s="43" t="s">
        <v>177</v>
      </c>
      <c r="AM818" s="43" t="s">
        <v>11672</v>
      </c>
      <c r="AN818" s="43"/>
      <c r="AO818" s="43" t="s">
        <v>1471</v>
      </c>
      <c r="AP818" s="23" t="s">
        <v>3124</v>
      </c>
      <c r="AT818" s="23" t="s">
        <v>10943</v>
      </c>
      <c r="AV818" s="23" t="n">
        <v>0.00209</v>
      </c>
      <c r="AW818" s="23" t="s">
        <v>11555</v>
      </c>
      <c r="AX818" s="23" t="s">
        <v>11671</v>
      </c>
      <c r="AY818" s="23" t="n">
        <v>50000</v>
      </c>
      <c r="AZ818" s="23" t="n">
        <v>16</v>
      </c>
      <c r="BA818" s="23" t="s">
        <v>1465</v>
      </c>
      <c r="BB818" s="23" t="s">
        <v>11555</v>
      </c>
      <c r="BF818" s="23" t="s">
        <v>10498</v>
      </c>
      <c r="BG818" s="1" t="s">
        <v>183</v>
      </c>
    </row>
    <row r="819" s="23" customFormat="true" ht="12.75" hidden="false" customHeight="false" outlineLevel="0" collapsed="false">
      <c r="A819" s="23" t="s">
        <v>3945</v>
      </c>
      <c r="B819" s="23" t="s">
        <v>3946</v>
      </c>
      <c r="C819" s="40" t="s">
        <v>177</v>
      </c>
      <c r="D819" s="23" t="s">
        <v>1471</v>
      </c>
      <c r="E819" s="23" t="s">
        <v>3947</v>
      </c>
      <c r="F819" s="23" t="s">
        <v>3948</v>
      </c>
      <c r="G819" s="23" t="n">
        <v>171</v>
      </c>
      <c r="H819" s="23" t="n">
        <v>10000</v>
      </c>
      <c r="I819" s="41" t="s">
        <v>180</v>
      </c>
      <c r="K819" s="23" t="n">
        <v>0</v>
      </c>
      <c r="L819" s="23" t="n">
        <v>9911</v>
      </c>
      <c r="M819" s="23" t="n">
        <v>20000</v>
      </c>
      <c r="N819" s="23" t="n">
        <v>0</v>
      </c>
      <c r="O819" s="23" t="n">
        <f aca="false">K819+L819</f>
        <v>9911</v>
      </c>
      <c r="P819" s="23" t="n">
        <f aca="false">K819+L819+M819+N819</f>
        <v>29911</v>
      </c>
      <c r="Q819" s="23" t="n">
        <v>0</v>
      </c>
      <c r="R819" s="23" t="n">
        <v>6068</v>
      </c>
      <c r="S819" s="23" t="n">
        <v>16185</v>
      </c>
      <c r="T819" s="23" t="n">
        <v>7573</v>
      </c>
      <c r="U819" s="23" t="n">
        <f aca="false">IF(I819="delivery",O819-SUM(Q819+R819),IF(I819="PO",P819-SUM(Q819:R819)))</f>
        <v>3843</v>
      </c>
      <c r="V819" s="43" t="n">
        <v>0.00115</v>
      </c>
      <c r="W819" s="43" t="n">
        <v>0.00115</v>
      </c>
      <c r="X819" s="43" t="n">
        <f aca="false">W819-V819</f>
        <v>0</v>
      </c>
      <c r="Y819" s="43"/>
      <c r="Z819" s="43"/>
      <c r="AA819" s="43" t="n">
        <v>0.00115</v>
      </c>
      <c r="AB819" s="43"/>
      <c r="AC819" s="43" t="s">
        <v>10482</v>
      </c>
      <c r="AD819" s="43"/>
      <c r="AE819" s="43"/>
      <c r="AF819" s="43"/>
      <c r="AG819" s="43" t="n">
        <v>0.00058</v>
      </c>
      <c r="AH819" s="43"/>
      <c r="AI819" s="63"/>
      <c r="AJ819" s="63"/>
      <c r="AK819" s="43"/>
      <c r="AL819" s="43"/>
      <c r="AM819" s="43" t="s">
        <v>10492</v>
      </c>
      <c r="AN819" s="43"/>
      <c r="AO819" s="43" t="s">
        <v>1471</v>
      </c>
      <c r="AP819" s="23" t="s">
        <v>3124</v>
      </c>
      <c r="AT819" s="23" t="s">
        <v>10493</v>
      </c>
      <c r="AV819" s="23" t="n">
        <v>0.00058</v>
      </c>
      <c r="AW819" s="23" t="s">
        <v>10494</v>
      </c>
      <c r="AX819" s="23" t="s">
        <v>11673</v>
      </c>
      <c r="AY819" s="23" t="n">
        <v>10000</v>
      </c>
      <c r="AZ819" s="23" t="n">
        <v>16</v>
      </c>
      <c r="BA819" s="23" t="s">
        <v>1465</v>
      </c>
      <c r="BB819" s="23" t="s">
        <v>10496</v>
      </c>
      <c r="BF819" s="23" t="s">
        <v>10498</v>
      </c>
      <c r="BG819" s="1" t="s">
        <v>183</v>
      </c>
    </row>
    <row r="820" s="23" customFormat="true" ht="12.75" hidden="false" customHeight="false" outlineLevel="0" collapsed="false">
      <c r="A820" s="23" t="s">
        <v>3949</v>
      </c>
      <c r="B820" s="23" t="s">
        <v>3950</v>
      </c>
      <c r="C820" s="40" t="s">
        <v>177</v>
      </c>
      <c r="D820" s="23" t="s">
        <v>1471</v>
      </c>
      <c r="E820" s="23" t="s">
        <v>3951</v>
      </c>
      <c r="F820" s="23" t="s">
        <v>3952</v>
      </c>
      <c r="G820" s="23" t="n">
        <v>218</v>
      </c>
      <c r="H820" s="23" t="n">
        <v>10000</v>
      </c>
      <c r="I820" s="41" t="s">
        <v>180</v>
      </c>
      <c r="K820" s="23" t="n">
        <v>0</v>
      </c>
      <c r="L820" s="23" t="n">
        <v>885</v>
      </c>
      <c r="M820" s="23" t="n">
        <v>10000</v>
      </c>
      <c r="N820" s="23" t="n">
        <v>0</v>
      </c>
      <c r="O820" s="23" t="n">
        <f aca="false">K820+L820</f>
        <v>885</v>
      </c>
      <c r="P820" s="23" t="n">
        <f aca="false">K820+L820+M820+N820</f>
        <v>10885</v>
      </c>
      <c r="Q820" s="23" t="n">
        <v>731</v>
      </c>
      <c r="R820" s="23" t="n">
        <v>1314</v>
      </c>
      <c r="S820" s="23" t="n">
        <v>3429</v>
      </c>
      <c r="T820" s="23" t="n">
        <v>1554</v>
      </c>
      <c r="U820" s="23" t="n">
        <f aca="false">IF(I820="delivery",O820-SUM(Q820+R820),IF(I820="PO",P820-SUM(Q820:R820)))</f>
        <v>-1160</v>
      </c>
      <c r="V820" s="43" t="n">
        <v>0.0041</v>
      </c>
      <c r="W820" s="43" t="n">
        <v>0.0033</v>
      </c>
      <c r="X820" s="43" t="n">
        <f aca="false">W820-V820</f>
        <v>-0.0008</v>
      </c>
      <c r="Y820" s="43"/>
      <c r="Z820" s="43"/>
      <c r="AA820" s="43"/>
      <c r="AB820" s="43"/>
      <c r="AC820" s="43" t="s">
        <v>10482</v>
      </c>
      <c r="AD820" s="43"/>
      <c r="AE820" s="43"/>
      <c r="AF820" s="43"/>
      <c r="AG820" s="43" t="n">
        <v>0.0033</v>
      </c>
      <c r="AH820" s="43"/>
      <c r="AI820" s="63"/>
      <c r="AJ820" s="63"/>
      <c r="AK820" s="43"/>
      <c r="AL820" s="43"/>
      <c r="AM820" s="43" t="s">
        <v>10492</v>
      </c>
      <c r="AN820" s="43"/>
      <c r="AO820" s="43" t="s">
        <v>1471</v>
      </c>
      <c r="AP820" s="23" t="s">
        <v>3124</v>
      </c>
      <c r="AT820" s="23" t="s">
        <v>10934</v>
      </c>
      <c r="AV820" s="23" t="n">
        <v>0.0033</v>
      </c>
      <c r="AW820" s="23" t="s">
        <v>11633</v>
      </c>
      <c r="AX820" s="23" t="s">
        <v>11674</v>
      </c>
      <c r="AY820" s="23" t="n">
        <v>30000</v>
      </c>
      <c r="AZ820" s="23" t="n">
        <v>45</v>
      </c>
      <c r="BA820" s="23" t="s">
        <v>1465</v>
      </c>
      <c r="BB820" s="23" t="s">
        <v>11633</v>
      </c>
      <c r="BF820" s="23" t="s">
        <v>10498</v>
      </c>
      <c r="BG820" s="1" t="s">
        <v>183</v>
      </c>
    </row>
    <row r="821" s="23" customFormat="true" ht="12.75" hidden="false" customHeight="false" outlineLevel="0" collapsed="false">
      <c r="A821" s="23" t="s">
        <v>3953</v>
      </c>
      <c r="B821" s="23" t="s">
        <v>3954</v>
      </c>
      <c r="C821" s="40" t="s">
        <v>177</v>
      </c>
      <c r="D821" s="23" t="s">
        <v>1471</v>
      </c>
      <c r="E821" s="23" t="s">
        <v>3955</v>
      </c>
      <c r="F821" s="23" t="s">
        <v>3956</v>
      </c>
      <c r="G821" s="23" t="n">
        <v>161</v>
      </c>
      <c r="H821" s="23" t="n">
        <v>10000</v>
      </c>
      <c r="I821" s="41" t="s">
        <v>180</v>
      </c>
      <c r="K821" s="23" t="n">
        <v>0</v>
      </c>
      <c r="L821" s="23" t="n">
        <v>23581</v>
      </c>
      <c r="M821" s="23" t="n">
        <v>0</v>
      </c>
      <c r="N821" s="23" t="n">
        <v>0</v>
      </c>
      <c r="O821" s="23" t="n">
        <f aca="false">K821+L821</f>
        <v>23581</v>
      </c>
      <c r="P821" s="23" t="n">
        <f aca="false">K821+L821+M821+N821</f>
        <v>23581</v>
      </c>
      <c r="Q821" s="23" t="n">
        <v>1388</v>
      </c>
      <c r="R821" s="23" t="n">
        <v>1744</v>
      </c>
      <c r="S821" s="23" t="n">
        <v>4672</v>
      </c>
      <c r="T821" s="23" t="n">
        <v>2018</v>
      </c>
      <c r="U821" s="23" t="n">
        <f aca="false">IF(I821="delivery",O821-SUM(Q821+R821),IF(I821="PO",P821-SUM(Q821:R821)))</f>
        <v>20449</v>
      </c>
      <c r="V821" s="43" t="n">
        <v>0.00135</v>
      </c>
      <c r="W821" s="43" t="n">
        <v>0.00135</v>
      </c>
      <c r="X821" s="43" t="n">
        <f aca="false">W821-V821</f>
        <v>0</v>
      </c>
      <c r="Y821" s="43"/>
      <c r="Z821" s="43"/>
      <c r="AA821" s="43" t="n">
        <v>0.0011</v>
      </c>
      <c r="AB821" s="43"/>
      <c r="AC821" s="43" t="s">
        <v>10482</v>
      </c>
      <c r="AD821" s="43"/>
      <c r="AE821" s="43"/>
      <c r="AF821" s="43"/>
      <c r="AG821" s="43" t="n">
        <v>0.00058</v>
      </c>
      <c r="AH821" s="43"/>
      <c r="AI821" s="63"/>
      <c r="AJ821" s="63"/>
      <c r="AK821" s="43"/>
      <c r="AL821" s="43"/>
      <c r="AM821" s="43" t="s">
        <v>10492</v>
      </c>
      <c r="AN821" s="43"/>
      <c r="AO821" s="43" t="s">
        <v>1471</v>
      </c>
      <c r="AP821" s="23" t="s">
        <v>3124</v>
      </c>
      <c r="AT821" s="23" t="s">
        <v>11356</v>
      </c>
      <c r="AV821" s="23" t="n">
        <v>0.00058</v>
      </c>
      <c r="AW821" s="23" t="s">
        <v>10494</v>
      </c>
      <c r="AX821" s="23" t="s">
        <v>11675</v>
      </c>
      <c r="AY821" s="23" t="n">
        <v>10000</v>
      </c>
      <c r="AZ821" s="23" t="n">
        <v>4</v>
      </c>
      <c r="BA821" s="23" t="s">
        <v>177</v>
      </c>
      <c r="BB821" s="23" t="s">
        <v>10496</v>
      </c>
      <c r="BF821" s="23" t="s">
        <v>10498</v>
      </c>
      <c r="BG821" s="1" t="s">
        <v>183</v>
      </c>
    </row>
    <row r="822" s="23" customFormat="true" ht="12.75" hidden="false" customHeight="false" outlineLevel="0" collapsed="false">
      <c r="A822" s="23" t="s">
        <v>3957</v>
      </c>
      <c r="B822" s="23" t="s">
        <v>3958</v>
      </c>
      <c r="C822" s="40" t="s">
        <v>177</v>
      </c>
      <c r="D822" s="23" t="s">
        <v>1471</v>
      </c>
      <c r="E822" s="23" t="s">
        <v>3959</v>
      </c>
      <c r="F822" s="23" t="s">
        <v>3960</v>
      </c>
      <c r="G822" s="23" t="n">
        <v>216</v>
      </c>
      <c r="H822" s="23" t="n">
        <v>3000</v>
      </c>
      <c r="I822" s="41" t="s">
        <v>188</v>
      </c>
      <c r="K822" s="23" t="n">
        <v>0</v>
      </c>
      <c r="L822" s="23" t="n">
        <v>10660</v>
      </c>
      <c r="M822" s="23" t="n">
        <v>0</v>
      </c>
      <c r="N822" s="23" t="n">
        <v>0</v>
      </c>
      <c r="O822" s="23" t="n">
        <f aca="false">K822+L822</f>
        <v>10660</v>
      </c>
      <c r="P822" s="23" t="n">
        <f aca="false">K822+L822+M822+N822</f>
        <v>10660</v>
      </c>
      <c r="Q822" s="23" t="n">
        <v>0</v>
      </c>
      <c r="R822" s="23" t="n">
        <v>0</v>
      </c>
      <c r="S822" s="23" t="n">
        <v>0</v>
      </c>
      <c r="T822" s="23" t="n">
        <v>0</v>
      </c>
      <c r="U822" s="23" t="n">
        <f aca="false">IF(I822="delivery",O822-SUM(Q822+R822),IF(I822="PO",P822-SUM(Q822:R822)))</f>
        <v>10660</v>
      </c>
      <c r="V822" s="43" t="n">
        <v>0.02259</v>
      </c>
      <c r="W822" s="43" t="n">
        <v>0.02259</v>
      </c>
      <c r="X822" s="43" t="n">
        <f aca="false">W822-V822</f>
        <v>0</v>
      </c>
      <c r="Y822" s="43"/>
      <c r="Z822" s="43"/>
      <c r="AA822" s="43" t="n">
        <v>0.02</v>
      </c>
      <c r="AB822" s="43"/>
      <c r="AC822" s="43" t="s">
        <v>10482</v>
      </c>
      <c r="AD822" s="43"/>
      <c r="AE822" s="43"/>
      <c r="AF822" s="43"/>
      <c r="AG822" s="43" t="n">
        <v>0.01229</v>
      </c>
      <c r="AH822" s="43"/>
      <c r="AI822" s="63"/>
      <c r="AJ822" s="63"/>
      <c r="AK822" s="43"/>
      <c r="AL822" s="43"/>
      <c r="AM822" s="43" t="s">
        <v>10492</v>
      </c>
      <c r="AN822" s="43"/>
      <c r="AO822" s="43" t="s">
        <v>1471</v>
      </c>
      <c r="AP822" s="23" t="s">
        <v>3124</v>
      </c>
      <c r="AT822" s="23" t="s">
        <v>10934</v>
      </c>
      <c r="AV822" s="23" t="n">
        <v>0.01229</v>
      </c>
      <c r="AW822" s="23" t="s">
        <v>11602</v>
      </c>
      <c r="AX822" s="23" t="s">
        <v>11676</v>
      </c>
      <c r="AY822" s="23" t="n">
        <v>3000</v>
      </c>
      <c r="AZ822" s="23" t="n">
        <v>52</v>
      </c>
      <c r="BA822" s="23" t="s">
        <v>1465</v>
      </c>
      <c r="BB822" s="23" t="s">
        <v>11602</v>
      </c>
      <c r="BF822" s="23" t="s">
        <v>10498</v>
      </c>
      <c r="BG822" s="1" t="s">
        <v>183</v>
      </c>
    </row>
    <row r="823" s="23" customFormat="true" ht="12.75" hidden="false" customHeight="false" outlineLevel="0" collapsed="false">
      <c r="A823" s="23" t="s">
        <v>3961</v>
      </c>
      <c r="B823" s="23" t="s">
        <v>3962</v>
      </c>
      <c r="C823" s="40" t="s">
        <v>177</v>
      </c>
      <c r="D823" s="23" t="s">
        <v>1471</v>
      </c>
      <c r="E823" s="23" t="s">
        <v>3963</v>
      </c>
      <c r="F823" s="23" t="s">
        <v>3964</v>
      </c>
      <c r="G823" s="23" t="n">
        <v>123</v>
      </c>
      <c r="H823" s="23" t="n">
        <v>10000</v>
      </c>
      <c r="I823" s="41" t="s">
        <v>188</v>
      </c>
      <c r="K823" s="23" t="n">
        <v>0</v>
      </c>
      <c r="L823" s="23" t="n">
        <v>800</v>
      </c>
      <c r="M823" s="23" t="n">
        <v>0</v>
      </c>
      <c r="N823" s="23" t="n">
        <v>0</v>
      </c>
      <c r="O823" s="23" t="n">
        <f aca="false">K823+L823</f>
        <v>800</v>
      </c>
      <c r="P823" s="23" t="n">
        <f aca="false">K823+L823+M823+N823</f>
        <v>800</v>
      </c>
      <c r="Q823" s="23" t="n">
        <v>0</v>
      </c>
      <c r="R823" s="23" t="n">
        <v>0</v>
      </c>
      <c r="S823" s="23" t="n">
        <v>0</v>
      </c>
      <c r="T823" s="23" t="n">
        <v>0</v>
      </c>
      <c r="U823" s="23" t="n">
        <f aca="false">IF(I823="delivery",O823-SUM(Q823+R823),IF(I823="PO",P823-SUM(Q823:R823)))</f>
        <v>800</v>
      </c>
      <c r="V823" s="43" t="n">
        <v>0.0015</v>
      </c>
      <c r="W823" s="43" t="n">
        <v>0.0015</v>
      </c>
      <c r="X823" s="43" t="n">
        <f aca="false">W823-V823</f>
        <v>0</v>
      </c>
      <c r="Y823" s="43"/>
      <c r="Z823" s="43"/>
      <c r="AA823" s="43" t="n">
        <v>0.03</v>
      </c>
      <c r="AB823" s="43"/>
      <c r="AC823" s="43" t="s">
        <v>10482</v>
      </c>
      <c r="AD823" s="43"/>
      <c r="AE823" s="43"/>
      <c r="AF823" s="43"/>
      <c r="AG823" s="43" t="n">
        <v>0.0015</v>
      </c>
      <c r="AH823" s="43" t="s">
        <v>11590</v>
      </c>
      <c r="AI823" s="63" t="n">
        <v>10000</v>
      </c>
      <c r="AJ823" s="63" t="n">
        <v>17</v>
      </c>
      <c r="AK823" s="43" t="s">
        <v>11677</v>
      </c>
      <c r="AL823" s="43"/>
      <c r="AM823" s="43" t="s">
        <v>11678</v>
      </c>
      <c r="AN823" s="43"/>
      <c r="AO823" s="43" t="s">
        <v>1471</v>
      </c>
      <c r="AP823" s="23" t="s">
        <v>3124</v>
      </c>
      <c r="AT823" s="23" t="s">
        <v>10959</v>
      </c>
      <c r="AV823" s="23" t="n">
        <v>0.0047</v>
      </c>
      <c r="AW823" s="23" t="s">
        <v>11618</v>
      </c>
      <c r="AX823" s="23" t="s">
        <v>11677</v>
      </c>
      <c r="AY823" s="23" t="n">
        <v>10000</v>
      </c>
      <c r="AZ823" s="23" t="n">
        <v>12</v>
      </c>
      <c r="BA823" s="23" t="s">
        <v>1465</v>
      </c>
      <c r="BB823" s="23" t="s">
        <v>11618</v>
      </c>
      <c r="BF823" s="23" t="s">
        <v>10498</v>
      </c>
      <c r="BG823" s="1" t="s">
        <v>183</v>
      </c>
    </row>
    <row r="824" s="23" customFormat="true" ht="12.75" hidden="false" customHeight="false" outlineLevel="0" collapsed="false">
      <c r="A824" s="23" t="s">
        <v>3965</v>
      </c>
      <c r="B824" s="23" t="s">
        <v>3966</v>
      </c>
      <c r="C824" s="40" t="s">
        <v>177</v>
      </c>
      <c r="D824" s="23" t="s">
        <v>1471</v>
      </c>
      <c r="E824" s="23" t="s">
        <v>3967</v>
      </c>
      <c r="F824" s="23" t="s">
        <v>3968</v>
      </c>
      <c r="G824" s="23" t="n">
        <v>181</v>
      </c>
      <c r="H824" s="23" t="n">
        <v>10000</v>
      </c>
      <c r="I824" s="41" t="s">
        <v>180</v>
      </c>
      <c r="K824" s="23" t="n">
        <v>0</v>
      </c>
      <c r="L824" s="23" t="n">
        <v>318737</v>
      </c>
      <c r="M824" s="23" t="n">
        <v>190000</v>
      </c>
      <c r="N824" s="23" t="n">
        <v>280000</v>
      </c>
      <c r="O824" s="23" t="n">
        <f aca="false">K824+L824</f>
        <v>318737</v>
      </c>
      <c r="P824" s="23" t="n">
        <f aca="false">K824+L824+M824+N824</f>
        <v>788737</v>
      </c>
      <c r="Q824" s="23" t="n">
        <v>68208</v>
      </c>
      <c r="R824" s="23" t="n">
        <v>240218</v>
      </c>
      <c r="S824" s="23" t="n">
        <v>364685</v>
      </c>
      <c r="T824" s="23" t="n">
        <v>196927</v>
      </c>
      <c r="U824" s="23" t="n">
        <f aca="false">IF(I824="delivery",O824-SUM(Q824+R824),IF(I824="PO",P824-SUM(Q824:R824)))</f>
        <v>10311</v>
      </c>
      <c r="V824" s="43" t="n">
        <v>0.006</v>
      </c>
      <c r="W824" s="43" t="n">
        <v>0.006</v>
      </c>
      <c r="X824" s="43" t="n">
        <f aca="false">W824-V824</f>
        <v>0</v>
      </c>
      <c r="Y824" s="43"/>
      <c r="Z824" s="43"/>
      <c r="AA824" s="43" t="n">
        <v>0.00068</v>
      </c>
      <c r="AB824" s="43"/>
      <c r="AC824" s="43" t="s">
        <v>10482</v>
      </c>
      <c r="AD824" s="43"/>
      <c r="AE824" s="43"/>
      <c r="AF824" s="43"/>
      <c r="AG824" s="43" t="n">
        <v>0.0006</v>
      </c>
      <c r="AH824" s="43"/>
      <c r="AI824" s="63"/>
      <c r="AJ824" s="63"/>
      <c r="AK824" s="43"/>
      <c r="AL824" s="43"/>
      <c r="AM824" s="43" t="s">
        <v>10492</v>
      </c>
      <c r="AN824" s="43"/>
      <c r="AO824" s="43" t="s">
        <v>1471</v>
      </c>
      <c r="AP824" s="23" t="s">
        <v>3124</v>
      </c>
      <c r="AT824" s="23" t="s">
        <v>11356</v>
      </c>
      <c r="AV824" s="23" t="n">
        <v>0.0006</v>
      </c>
      <c r="AW824" s="23" t="s">
        <v>10494</v>
      </c>
      <c r="AX824" s="23" t="s">
        <v>11679</v>
      </c>
      <c r="AY824" s="23" t="n">
        <v>10000</v>
      </c>
      <c r="AZ824" s="23" t="n">
        <v>2</v>
      </c>
      <c r="BA824" s="23" t="s">
        <v>177</v>
      </c>
      <c r="BB824" s="23" t="s">
        <v>10496</v>
      </c>
      <c r="BF824" s="23" t="s">
        <v>10498</v>
      </c>
      <c r="BG824" s="1" t="s">
        <v>183</v>
      </c>
    </row>
    <row r="825" s="23" customFormat="true" ht="12.75" hidden="false" customHeight="false" outlineLevel="0" collapsed="false">
      <c r="A825" s="23" t="s">
        <v>3969</v>
      </c>
      <c r="B825" s="23" t="s">
        <v>3970</v>
      </c>
      <c r="C825" s="40" t="s">
        <v>177</v>
      </c>
      <c r="D825" s="23" t="s">
        <v>1471</v>
      </c>
      <c r="E825" s="23" t="s">
        <v>3971</v>
      </c>
      <c r="F825" s="23" t="s">
        <v>3972</v>
      </c>
      <c r="G825" s="23" t="n">
        <v>151</v>
      </c>
      <c r="H825" s="23" t="n">
        <v>3000</v>
      </c>
      <c r="I825" s="41" t="s">
        <v>180</v>
      </c>
      <c r="K825" s="23" t="n">
        <v>0</v>
      </c>
      <c r="L825" s="23" t="n">
        <v>4505</v>
      </c>
      <c r="M825" s="23" t="n">
        <v>0</v>
      </c>
      <c r="N825" s="23" t="n">
        <v>0</v>
      </c>
      <c r="O825" s="23" t="n">
        <f aca="false">K825+L825</f>
        <v>4505</v>
      </c>
      <c r="P825" s="23" t="n">
        <f aca="false">K825+L825+M825+N825</f>
        <v>4505</v>
      </c>
      <c r="Q825" s="23" t="n">
        <v>754</v>
      </c>
      <c r="R825" s="23" t="n">
        <v>996</v>
      </c>
      <c r="S825" s="23" t="n">
        <v>1225</v>
      </c>
      <c r="T825" s="23" t="n">
        <v>684</v>
      </c>
      <c r="U825" s="23" t="n">
        <f aca="false">IF(I825="delivery",O825-SUM(Q825+R825),IF(I825="PO",P825-SUM(Q825:R825)))</f>
        <v>2755</v>
      </c>
      <c r="V825" s="43" t="n">
        <v>0.588</v>
      </c>
      <c r="W825" s="43" t="n">
        <v>0.588</v>
      </c>
      <c r="X825" s="43" t="n">
        <f aca="false">W825-V825</f>
        <v>0</v>
      </c>
      <c r="Y825" s="43"/>
      <c r="Z825" s="43"/>
      <c r="AA825" s="43" t="n">
        <v>0.193</v>
      </c>
      <c r="AB825" s="43"/>
      <c r="AC825" s="43" t="s">
        <v>10482</v>
      </c>
      <c r="AD825" s="43"/>
      <c r="AE825" s="43"/>
      <c r="AF825" s="43"/>
      <c r="AG825" s="43" t="n">
        <v>0.586</v>
      </c>
      <c r="AH825" s="43"/>
      <c r="AI825" s="63"/>
      <c r="AJ825" s="63"/>
      <c r="AK825" s="43"/>
      <c r="AL825" s="43"/>
      <c r="AM825" s="43" t="s">
        <v>10492</v>
      </c>
      <c r="AN825" s="43"/>
      <c r="AO825" s="43" t="s">
        <v>1471</v>
      </c>
      <c r="AP825" s="23" t="s">
        <v>3124</v>
      </c>
      <c r="AT825" s="23" t="s">
        <v>11356</v>
      </c>
      <c r="AV825" s="23" t="n">
        <v>0.586</v>
      </c>
      <c r="AW825" s="23" t="s">
        <v>11680</v>
      </c>
      <c r="AX825" s="23" t="s">
        <v>11681</v>
      </c>
      <c r="AY825" s="23" t="n">
        <v>500</v>
      </c>
      <c r="AZ825" s="23" t="n">
        <v>17</v>
      </c>
      <c r="BA825" s="23" t="s">
        <v>1465</v>
      </c>
      <c r="BB825" s="23" t="s">
        <v>10496</v>
      </c>
      <c r="BF825" s="23" t="s">
        <v>10498</v>
      </c>
      <c r="BG825" s="1" t="s">
        <v>183</v>
      </c>
    </row>
    <row r="826" s="23" customFormat="true" ht="12.75" hidden="false" customHeight="false" outlineLevel="0" collapsed="false">
      <c r="A826" s="23" t="s">
        <v>3973</v>
      </c>
      <c r="B826" s="23" t="s">
        <v>3974</v>
      </c>
      <c r="C826" s="40" t="s">
        <v>177</v>
      </c>
      <c r="D826" s="23" t="s">
        <v>1471</v>
      </c>
      <c r="E826" s="23" t="s">
        <v>3975</v>
      </c>
      <c r="F826" s="23" t="s">
        <v>3976</v>
      </c>
      <c r="G826" s="23" t="n">
        <v>201</v>
      </c>
      <c r="H826" s="23" t="n">
        <v>30000</v>
      </c>
      <c r="I826" s="41" t="s">
        <v>180</v>
      </c>
      <c r="K826" s="23" t="n">
        <v>0</v>
      </c>
      <c r="L826" s="23" t="n">
        <v>21392</v>
      </c>
      <c r="M826" s="23" t="n">
        <v>70000</v>
      </c>
      <c r="N826" s="23" t="n">
        <v>0</v>
      </c>
      <c r="O826" s="23" t="n">
        <f aca="false">K826+L826</f>
        <v>21392</v>
      </c>
      <c r="P826" s="23" t="n">
        <f aca="false">K826+L826+M826+N826</f>
        <v>91392</v>
      </c>
      <c r="Q826" s="23" t="n">
        <v>32739</v>
      </c>
      <c r="R826" s="23" t="n">
        <v>20896</v>
      </c>
      <c r="S826" s="23" t="n">
        <v>23450</v>
      </c>
      <c r="T826" s="23" t="n">
        <v>12666</v>
      </c>
      <c r="U826" s="23" t="n">
        <f aca="false">IF(I826="delivery",O826-SUM(Q826+R826),IF(I826="PO",P826-SUM(Q826:R826)))</f>
        <v>-32243</v>
      </c>
      <c r="V826" s="43" t="n">
        <v>0.0023</v>
      </c>
      <c r="W826" s="43" t="n">
        <v>0.0022</v>
      </c>
      <c r="X826" s="43" t="n">
        <f aca="false">W826-V826</f>
        <v>-9.99999999999998E-005</v>
      </c>
      <c r="Y826" s="43"/>
      <c r="Z826" s="43"/>
      <c r="AA826" s="43"/>
      <c r="AB826" s="43"/>
      <c r="AC826" s="43" t="s">
        <v>10482</v>
      </c>
      <c r="AD826" s="43"/>
      <c r="AE826" s="43"/>
      <c r="AF826" s="43"/>
      <c r="AG826" s="43" t="n">
        <v>0.0022</v>
      </c>
      <c r="AH826" s="43"/>
      <c r="AI826" s="63"/>
      <c r="AJ826" s="63"/>
      <c r="AK826" s="43"/>
      <c r="AL826" s="43"/>
      <c r="AM826" s="43" t="s">
        <v>10492</v>
      </c>
      <c r="AN826" s="43"/>
      <c r="AO826" s="43" t="s">
        <v>1471</v>
      </c>
      <c r="AP826" s="23" t="s">
        <v>3124</v>
      </c>
      <c r="AT826" s="23" t="s">
        <v>10943</v>
      </c>
      <c r="AV826" s="23" t="n">
        <v>0.0022</v>
      </c>
      <c r="AW826" s="23" t="s">
        <v>11682</v>
      </c>
      <c r="AX826" s="23" t="s">
        <v>11683</v>
      </c>
      <c r="AY826" s="23" t="n">
        <v>20000</v>
      </c>
      <c r="AZ826" s="23" t="n">
        <v>24</v>
      </c>
      <c r="BA826" s="23" t="s">
        <v>1465</v>
      </c>
      <c r="BB826" s="23" t="s">
        <v>11682</v>
      </c>
      <c r="BF826" s="23" t="s">
        <v>10498</v>
      </c>
      <c r="BG826" s="1" t="s">
        <v>183</v>
      </c>
    </row>
    <row r="827" s="23" customFormat="true" ht="12.75" hidden="false" customHeight="false" outlineLevel="0" collapsed="false">
      <c r="A827" s="23" t="s">
        <v>3977</v>
      </c>
      <c r="B827" s="23" t="s">
        <v>3978</v>
      </c>
      <c r="C827" s="40" t="s">
        <v>177</v>
      </c>
      <c r="D827" s="23" t="s">
        <v>1471</v>
      </c>
      <c r="E827" s="23" t="s">
        <v>3979</v>
      </c>
      <c r="F827" s="23" t="s">
        <v>3980</v>
      </c>
      <c r="G827" s="23" t="n">
        <v>201</v>
      </c>
      <c r="H827" s="23" t="n">
        <v>10000</v>
      </c>
      <c r="I827" s="41" t="s">
        <v>180</v>
      </c>
      <c r="K827" s="23" t="n">
        <v>0</v>
      </c>
      <c r="L827" s="23" t="n">
        <v>493313</v>
      </c>
      <c r="M827" s="23" t="n">
        <v>360000</v>
      </c>
      <c r="N827" s="23" t="n">
        <v>150000</v>
      </c>
      <c r="O827" s="23" t="n">
        <f aca="false">K827+L827</f>
        <v>493313</v>
      </c>
      <c r="P827" s="23" t="n">
        <f aca="false">K827+L827+M827+N827</f>
        <v>1003313</v>
      </c>
      <c r="Q827" s="23" t="n">
        <v>328461</v>
      </c>
      <c r="R827" s="23" t="n">
        <v>184280</v>
      </c>
      <c r="S827" s="23" t="n">
        <v>218938</v>
      </c>
      <c r="T827" s="23" t="n">
        <v>121279</v>
      </c>
      <c r="U827" s="23" t="n">
        <f aca="false">IF(I827="delivery",O827-SUM(Q827+R827),IF(I827="PO",P827-SUM(Q827:R827)))</f>
        <v>-19428</v>
      </c>
      <c r="V827" s="43" t="n">
        <v>0.001</v>
      </c>
      <c r="W827" s="43" t="n">
        <v>0.0006</v>
      </c>
      <c r="X827" s="43" t="n">
        <f aca="false">W827-V827</f>
        <v>-0.0004</v>
      </c>
      <c r="Y827" s="43"/>
      <c r="Z827" s="43"/>
      <c r="AA827" s="43" t="n">
        <v>0.0006</v>
      </c>
      <c r="AB827" s="43"/>
      <c r="AC827" s="43" t="s">
        <v>10482</v>
      </c>
      <c r="AD827" s="43"/>
      <c r="AE827" s="43"/>
      <c r="AF827" s="43"/>
      <c r="AG827" s="43" t="n">
        <v>0.0006</v>
      </c>
      <c r="AH827" s="43"/>
      <c r="AI827" s="63"/>
      <c r="AJ827" s="63"/>
      <c r="AK827" s="43"/>
      <c r="AL827" s="43"/>
      <c r="AM827" s="43" t="s">
        <v>10492</v>
      </c>
      <c r="AN827" s="43"/>
      <c r="AO827" s="43" t="s">
        <v>1471</v>
      </c>
      <c r="AP827" s="23" t="s">
        <v>3124</v>
      </c>
      <c r="AT827" s="23" t="s">
        <v>11356</v>
      </c>
      <c r="AV827" s="23" t="n">
        <v>0.0006</v>
      </c>
      <c r="AW827" s="23" t="s">
        <v>10494</v>
      </c>
      <c r="AX827" s="23" t="s">
        <v>11684</v>
      </c>
      <c r="AY827" s="23" t="n">
        <v>10000</v>
      </c>
      <c r="AZ827" s="23" t="n">
        <v>4</v>
      </c>
      <c r="BA827" s="23" t="s">
        <v>177</v>
      </c>
      <c r="BB827" s="23" t="s">
        <v>10496</v>
      </c>
      <c r="BF827" s="23" t="s">
        <v>10498</v>
      </c>
      <c r="BG827" s="1" t="s">
        <v>183</v>
      </c>
    </row>
    <row r="828" s="23" customFormat="true" ht="12.75" hidden="false" customHeight="false" outlineLevel="0" collapsed="false">
      <c r="A828" s="23" t="s">
        <v>3981</v>
      </c>
      <c r="B828" s="23" t="s">
        <v>3982</v>
      </c>
      <c r="C828" s="40" t="s">
        <v>177</v>
      </c>
      <c r="D828" s="23" t="s">
        <v>1471</v>
      </c>
      <c r="E828" s="23" t="s">
        <v>3983</v>
      </c>
      <c r="F828" s="23" t="s">
        <v>3984</v>
      </c>
      <c r="G828" s="23" t="n">
        <v>216</v>
      </c>
      <c r="H828" s="23" t="n">
        <v>2000</v>
      </c>
      <c r="I828" s="41" t="s">
        <v>180</v>
      </c>
      <c r="K828" s="23" t="n">
        <v>0</v>
      </c>
      <c r="L828" s="23" t="n">
        <v>447840</v>
      </c>
      <c r="M828" s="23" t="n">
        <v>110000</v>
      </c>
      <c r="N828" s="23" t="n">
        <v>546000</v>
      </c>
      <c r="O828" s="23" t="n">
        <f aca="false">K828+L828</f>
        <v>447840</v>
      </c>
      <c r="P828" s="23" t="n">
        <f aca="false">K828+L828+M828+N828</f>
        <v>1103840</v>
      </c>
      <c r="Q828" s="23" t="n">
        <v>496161</v>
      </c>
      <c r="R828" s="23" t="n">
        <v>247552</v>
      </c>
      <c r="S828" s="23" t="n">
        <v>252476</v>
      </c>
      <c r="T828" s="23" t="n">
        <v>159440</v>
      </c>
      <c r="U828" s="23" t="n">
        <f aca="false">IF(I828="delivery",O828-SUM(Q828+R828),IF(I828="PO",P828-SUM(Q828:R828)))</f>
        <v>-295873</v>
      </c>
      <c r="V828" s="43" t="n">
        <v>0.02</v>
      </c>
      <c r="W828" s="43" t="n">
        <v>0.008</v>
      </c>
      <c r="X828" s="43" t="n">
        <f aca="false">W828-V828</f>
        <v>-0.012</v>
      </c>
      <c r="Y828" s="43"/>
      <c r="Z828" s="43"/>
      <c r="AA828" s="43" t="n">
        <v>0.02285</v>
      </c>
      <c r="AB828" s="43"/>
      <c r="AC828" s="43" t="s">
        <v>10482</v>
      </c>
      <c r="AD828" s="43"/>
      <c r="AE828" s="43"/>
      <c r="AF828" s="43"/>
      <c r="AG828" s="43" t="n">
        <v>0.008</v>
      </c>
      <c r="AH828" s="43" t="s">
        <v>11590</v>
      </c>
      <c r="AI828" s="63" t="n">
        <v>2000</v>
      </c>
      <c r="AJ828" s="63" t="n">
        <v>20</v>
      </c>
      <c r="AK828" s="43" t="s">
        <v>11685</v>
      </c>
      <c r="AL828" s="43"/>
      <c r="AM828" s="43" t="s">
        <v>11629</v>
      </c>
      <c r="AN828" s="43"/>
      <c r="AO828" s="43" t="s">
        <v>1471</v>
      </c>
      <c r="AP828" s="23" t="s">
        <v>3124</v>
      </c>
      <c r="AT828" s="23" t="s">
        <v>10493</v>
      </c>
      <c r="AV828" s="23" t="n">
        <v>0.02</v>
      </c>
      <c r="AW828" s="23" t="s">
        <v>10494</v>
      </c>
      <c r="AX828" s="23" t="s">
        <v>11686</v>
      </c>
      <c r="AY828" s="23" t="n">
        <v>3000</v>
      </c>
      <c r="AZ828" s="23" t="n">
        <v>22</v>
      </c>
      <c r="BA828" s="23" t="s">
        <v>1465</v>
      </c>
      <c r="BB828" s="23" t="s">
        <v>10496</v>
      </c>
      <c r="BF828" s="23" t="s">
        <v>10498</v>
      </c>
      <c r="BG828" s="1" t="s">
        <v>183</v>
      </c>
    </row>
    <row r="829" s="23" customFormat="true" ht="12.75" hidden="false" customHeight="false" outlineLevel="0" collapsed="false">
      <c r="A829" s="23" t="s">
        <v>3985</v>
      </c>
      <c r="B829" s="23" t="s">
        <v>3986</v>
      </c>
      <c r="C829" s="40" t="s">
        <v>177</v>
      </c>
      <c r="D829" s="23" t="s">
        <v>1471</v>
      </c>
      <c r="E829" s="23" t="s">
        <v>3987</v>
      </c>
      <c r="F829" s="23" t="s">
        <v>3988</v>
      </c>
      <c r="G829" s="23" t="n">
        <v>216</v>
      </c>
      <c r="H829" s="23" t="n">
        <v>3000</v>
      </c>
      <c r="I829" s="41" t="s">
        <v>180</v>
      </c>
      <c r="K829" s="23" t="n">
        <v>0</v>
      </c>
      <c r="L829" s="23" t="n">
        <v>250352</v>
      </c>
      <c r="M829" s="23" t="n">
        <v>0</v>
      </c>
      <c r="N829" s="23" t="n">
        <v>178000</v>
      </c>
      <c r="O829" s="23" t="n">
        <f aca="false">K829+L829</f>
        <v>250352</v>
      </c>
      <c r="P829" s="23" t="n">
        <f aca="false">K829+L829+M829+N829</f>
        <v>428352</v>
      </c>
      <c r="Q829" s="23" t="n">
        <v>194519</v>
      </c>
      <c r="R829" s="23" t="n">
        <v>91346</v>
      </c>
      <c r="S829" s="23" t="n">
        <v>93313</v>
      </c>
      <c r="T829" s="23" t="n">
        <v>57552</v>
      </c>
      <c r="U829" s="23" t="n">
        <f aca="false">IF(I829="delivery",O829-SUM(Q829+R829),IF(I829="PO",P829-SUM(Q829:R829)))</f>
        <v>-35513</v>
      </c>
      <c r="V829" s="43" t="n">
        <v>0.00875</v>
      </c>
      <c r="W829" s="43" t="n">
        <v>0.01306</v>
      </c>
      <c r="X829" s="43" t="n">
        <f aca="false">W829-V829</f>
        <v>0.00431</v>
      </c>
      <c r="Y829" s="43"/>
      <c r="Z829" s="43"/>
      <c r="AA829" s="43" t="n">
        <v>0.00876</v>
      </c>
      <c r="AB829" s="43"/>
      <c r="AC829" s="43" t="s">
        <v>10482</v>
      </c>
      <c r="AD829" s="43"/>
      <c r="AE829" s="43"/>
      <c r="AF829" s="43"/>
      <c r="AG829" s="43" t="n">
        <v>0.01306</v>
      </c>
      <c r="AH829" s="43" t="s">
        <v>11597</v>
      </c>
      <c r="AI829" s="47" t="s">
        <v>11687</v>
      </c>
      <c r="AJ829" s="47" t="s">
        <v>11688</v>
      </c>
      <c r="AK829" s="71" t="s">
        <v>11689</v>
      </c>
      <c r="AL829" s="43"/>
      <c r="AM829" s="43" t="s">
        <v>11690</v>
      </c>
      <c r="AN829" s="43"/>
      <c r="AO829" s="43" t="s">
        <v>1471</v>
      </c>
      <c r="AP829" s="23" t="s">
        <v>3124</v>
      </c>
      <c r="AT829" s="23" t="s">
        <v>11356</v>
      </c>
      <c r="AV829" s="23" t="n">
        <v>0.02</v>
      </c>
      <c r="AW829" s="23" t="s">
        <v>10494</v>
      </c>
      <c r="AX829" s="23" t="s">
        <v>11691</v>
      </c>
      <c r="AY829" s="23" t="n">
        <v>3000</v>
      </c>
      <c r="AZ829" s="23" t="n">
        <v>22</v>
      </c>
      <c r="BA829" s="23" t="s">
        <v>1465</v>
      </c>
      <c r="BB829" s="23" t="s">
        <v>10496</v>
      </c>
      <c r="BF829" s="23" t="s">
        <v>10498</v>
      </c>
      <c r="BG829" s="1" t="s">
        <v>183</v>
      </c>
    </row>
    <row r="830" s="23" customFormat="true" ht="12.75" hidden="false" customHeight="false" outlineLevel="0" collapsed="false">
      <c r="A830" s="23" t="s">
        <v>3989</v>
      </c>
      <c r="B830" s="23" t="s">
        <v>3990</v>
      </c>
      <c r="C830" s="40" t="s">
        <v>177</v>
      </c>
      <c r="D830" s="23" t="s">
        <v>1471</v>
      </c>
      <c r="E830" s="23" t="s">
        <v>3991</v>
      </c>
      <c r="F830" s="23" t="s">
        <v>3992</v>
      </c>
      <c r="G830" s="23" t="n">
        <v>121</v>
      </c>
      <c r="H830" s="23" t="n">
        <v>100000</v>
      </c>
      <c r="I830" s="41" t="s">
        <v>180</v>
      </c>
      <c r="K830" s="23" t="n">
        <v>0</v>
      </c>
      <c r="L830" s="23" t="n">
        <v>59229</v>
      </c>
      <c r="M830" s="23" t="n">
        <v>0</v>
      </c>
      <c r="N830" s="23" t="n">
        <v>0</v>
      </c>
      <c r="O830" s="23" t="n">
        <f aca="false">K830+L830</f>
        <v>59229</v>
      </c>
      <c r="P830" s="23" t="n">
        <f aca="false">K830+L830+M830+N830</f>
        <v>59229</v>
      </c>
      <c r="Q830" s="23" t="n">
        <v>35076</v>
      </c>
      <c r="R830" s="23" t="n">
        <v>13066</v>
      </c>
      <c r="S830" s="23" t="n">
        <v>25324</v>
      </c>
      <c r="T830" s="23" t="n">
        <v>7952</v>
      </c>
      <c r="U830" s="23" t="n">
        <f aca="false">IF(I830="delivery",O830-SUM(Q830+R830),IF(I830="PO",P830-SUM(Q830:R830)))</f>
        <v>11087</v>
      </c>
      <c r="V830" s="43" t="n">
        <v>0.00065</v>
      </c>
      <c r="W830" s="43" t="n">
        <v>0.00065</v>
      </c>
      <c r="X830" s="43" t="n">
        <f aca="false">W830-V830</f>
        <v>0</v>
      </c>
      <c r="Y830" s="43"/>
      <c r="Z830" s="43"/>
      <c r="AA830" s="43" t="n">
        <v>0.00065</v>
      </c>
      <c r="AB830" s="43"/>
      <c r="AC830" s="43" t="s">
        <v>10482</v>
      </c>
      <c r="AD830" s="43"/>
      <c r="AE830" s="43"/>
      <c r="AF830" s="43"/>
      <c r="AG830" s="43" t="n">
        <v>0.00262</v>
      </c>
      <c r="AH830" s="43" t="s">
        <v>11590</v>
      </c>
      <c r="AI830" s="63" t="n">
        <v>15000</v>
      </c>
      <c r="AJ830" s="63" t="n">
        <v>18</v>
      </c>
      <c r="AK830" s="43" t="s">
        <v>11692</v>
      </c>
      <c r="AL830" s="43"/>
      <c r="AM830" s="71" t="s">
        <v>11693</v>
      </c>
      <c r="AN830" s="43"/>
      <c r="AO830" s="43" t="s">
        <v>1471</v>
      </c>
      <c r="AP830" s="23" t="s">
        <v>3124</v>
      </c>
      <c r="AT830" s="23" t="s">
        <v>11356</v>
      </c>
      <c r="AV830" s="23" t="n">
        <v>0.00262</v>
      </c>
      <c r="AW830" s="23" t="s">
        <v>11602</v>
      </c>
      <c r="AX830" s="23" t="s">
        <v>11694</v>
      </c>
      <c r="AY830" s="23" t="n">
        <v>11000</v>
      </c>
      <c r="AZ830" s="23" t="n">
        <v>10</v>
      </c>
      <c r="BA830" s="23" t="s">
        <v>1465</v>
      </c>
      <c r="BB830" s="23" t="s">
        <v>11587</v>
      </c>
      <c r="BF830" s="23" t="s">
        <v>10498</v>
      </c>
      <c r="BG830" s="1" t="s">
        <v>183</v>
      </c>
    </row>
    <row r="831" s="23" customFormat="true" ht="12.75" hidden="false" customHeight="false" outlineLevel="0" collapsed="false">
      <c r="A831" s="23" t="s">
        <v>3993</v>
      </c>
      <c r="B831" s="23" t="s">
        <v>3994</v>
      </c>
      <c r="C831" s="40" t="s">
        <v>177</v>
      </c>
      <c r="D831" s="23" t="s">
        <v>1471</v>
      </c>
      <c r="E831" s="23" t="s">
        <v>3995</v>
      </c>
      <c r="F831" s="23" t="s">
        <v>3996</v>
      </c>
      <c r="G831" s="23" t="n">
        <v>121</v>
      </c>
      <c r="H831" s="23" t="n">
        <v>15000</v>
      </c>
      <c r="I831" s="41" t="s">
        <v>180</v>
      </c>
      <c r="K831" s="23" t="n">
        <v>0</v>
      </c>
      <c r="L831" s="23" t="n">
        <v>693220</v>
      </c>
      <c r="M831" s="23" t="n">
        <v>600000</v>
      </c>
      <c r="N831" s="23" t="n">
        <v>0</v>
      </c>
      <c r="O831" s="23" t="n">
        <f aca="false">K831+L831</f>
        <v>693220</v>
      </c>
      <c r="P831" s="23" t="n">
        <f aca="false">K831+L831+M831+N831</f>
        <v>1293220</v>
      </c>
      <c r="Q831" s="23" t="n">
        <v>706850</v>
      </c>
      <c r="R831" s="23" t="n">
        <v>775473</v>
      </c>
      <c r="S831" s="23" t="n">
        <v>618460</v>
      </c>
      <c r="T831" s="23" t="n">
        <v>437161</v>
      </c>
      <c r="U831" s="23" t="n">
        <f aca="false">IF(I831="delivery",O831-SUM(Q831+R831),IF(I831="PO",P831-SUM(Q831:R831)))</f>
        <v>-789103</v>
      </c>
      <c r="V831" s="43" t="n">
        <v>0.00116</v>
      </c>
      <c r="W831" s="43" t="n">
        <v>0.00196</v>
      </c>
      <c r="X831" s="43" t="n">
        <f aca="false">W831-V831</f>
        <v>0.0008</v>
      </c>
      <c r="Y831" s="43"/>
      <c r="Z831" s="43"/>
      <c r="AA831" s="43" t="n">
        <v>0.00078</v>
      </c>
      <c r="AB831" s="43"/>
      <c r="AC831" s="43" t="s">
        <v>11595</v>
      </c>
      <c r="AD831" s="43"/>
      <c r="AE831" s="43" t="s">
        <v>11695</v>
      </c>
      <c r="AF831" s="43"/>
      <c r="AG831" s="43" t="n">
        <v>0.00116</v>
      </c>
      <c r="AH831" s="43" t="s">
        <v>11590</v>
      </c>
      <c r="AI831" s="63" t="n">
        <v>15000</v>
      </c>
      <c r="AJ831" s="63" t="n">
        <v>18</v>
      </c>
      <c r="AK831" s="43" t="s">
        <v>11696</v>
      </c>
      <c r="AL831" s="43"/>
      <c r="AM831" s="71" t="s">
        <v>11607</v>
      </c>
      <c r="AN831" s="43"/>
      <c r="AO831" s="43" t="s">
        <v>1471</v>
      </c>
      <c r="AP831" s="23" t="s">
        <v>3124</v>
      </c>
      <c r="AT831" s="23" t="s">
        <v>11356</v>
      </c>
      <c r="AV831" s="23" t="n">
        <v>0.00188</v>
      </c>
      <c r="AW831" s="23" t="s">
        <v>11608</v>
      </c>
      <c r="AX831" s="23" t="s">
        <v>11697</v>
      </c>
      <c r="AY831" s="23" t="s">
        <v>11698</v>
      </c>
      <c r="AZ831" s="23" t="s">
        <v>11611</v>
      </c>
      <c r="BA831" s="23" t="s">
        <v>1465</v>
      </c>
      <c r="BB831" s="23" t="s">
        <v>11612</v>
      </c>
      <c r="BC831" s="23" t="s">
        <v>11699</v>
      </c>
      <c r="BF831" s="23" t="s">
        <v>10498</v>
      </c>
      <c r="BG831" s="1" t="s">
        <v>183</v>
      </c>
    </row>
    <row r="832" s="23" customFormat="true" ht="12.75" hidden="false" customHeight="false" outlineLevel="0" collapsed="false">
      <c r="A832" s="23" t="s">
        <v>3997</v>
      </c>
      <c r="B832" s="23" t="s">
        <v>3998</v>
      </c>
      <c r="C832" s="40" t="s">
        <v>177</v>
      </c>
      <c r="D832" s="23" t="s">
        <v>1471</v>
      </c>
      <c r="E832" s="23" t="s">
        <v>3999</v>
      </c>
      <c r="F832" s="23" t="s">
        <v>4000</v>
      </c>
      <c r="G832" s="23" t="n">
        <v>216</v>
      </c>
      <c r="H832" s="23" t="n">
        <v>40000</v>
      </c>
      <c r="I832" s="41" t="s">
        <v>180</v>
      </c>
      <c r="K832" s="23" t="n">
        <v>0</v>
      </c>
      <c r="L832" s="23" t="n">
        <v>7474</v>
      </c>
      <c r="M832" s="23" t="n">
        <v>0</v>
      </c>
      <c r="N832" s="23" t="n">
        <v>10000</v>
      </c>
      <c r="O832" s="23" t="n">
        <f aca="false">K832+L832</f>
        <v>7474</v>
      </c>
      <c r="P832" s="23" t="n">
        <f aca="false">K832+L832+M832+N832</f>
        <v>17474</v>
      </c>
      <c r="Q832" s="23" t="n">
        <v>9062</v>
      </c>
      <c r="R832" s="23" t="n">
        <v>6035</v>
      </c>
      <c r="S832" s="23" t="n">
        <v>6044</v>
      </c>
      <c r="T832" s="23" t="n">
        <v>3416</v>
      </c>
      <c r="U832" s="23" t="n">
        <f aca="false">IF(I832="delivery",O832-SUM(Q832+R832),IF(I832="PO",P832-SUM(Q832:R832)))</f>
        <v>-7623</v>
      </c>
      <c r="V832" s="43" t="n">
        <v>0.025</v>
      </c>
      <c r="W832" s="43" t="n">
        <v>0.0131</v>
      </c>
      <c r="X832" s="43" t="n">
        <f aca="false">W832-V832</f>
        <v>-0.0119</v>
      </c>
      <c r="Y832" s="43"/>
      <c r="Z832" s="43"/>
      <c r="AA832" s="43" t="n">
        <v>0.025</v>
      </c>
      <c r="AB832" s="43"/>
      <c r="AC832" s="43" t="s">
        <v>10482</v>
      </c>
      <c r="AD832" s="43"/>
      <c r="AE832" s="43"/>
      <c r="AF832" s="43"/>
      <c r="AG832" s="43" t="n">
        <v>0.0131</v>
      </c>
      <c r="AH832" s="43"/>
      <c r="AI832" s="63"/>
      <c r="AJ832" s="63"/>
      <c r="AK832" s="43"/>
      <c r="AL832" s="43"/>
      <c r="AM832" s="43" t="s">
        <v>10492</v>
      </c>
      <c r="AN832" s="43"/>
      <c r="AO832" s="43" t="s">
        <v>1471</v>
      </c>
      <c r="AP832" s="23" t="s">
        <v>3124</v>
      </c>
      <c r="AT832" s="23" t="s">
        <v>10943</v>
      </c>
      <c r="AV832" s="23" t="n">
        <v>0.0131</v>
      </c>
      <c r="AW832" s="23" t="s">
        <v>11660</v>
      </c>
      <c r="AX832" s="23" t="s">
        <v>11700</v>
      </c>
      <c r="AY832" s="23" t="n">
        <v>3000</v>
      </c>
      <c r="AZ832" s="23" t="n">
        <v>22</v>
      </c>
      <c r="BA832" s="23" t="s">
        <v>1465</v>
      </c>
      <c r="BB832" s="23" t="s">
        <v>11660</v>
      </c>
      <c r="BF832" s="23" t="s">
        <v>10498</v>
      </c>
      <c r="BG832" s="1" t="s">
        <v>183</v>
      </c>
    </row>
    <row r="833" s="23" customFormat="true" ht="12.75" hidden="false" customHeight="false" outlineLevel="0" collapsed="false">
      <c r="A833" s="23" t="s">
        <v>4001</v>
      </c>
      <c r="B833" s="23" t="s">
        <v>4002</v>
      </c>
      <c r="C833" s="40" t="s">
        <v>177</v>
      </c>
      <c r="D833" s="23" t="s">
        <v>1471</v>
      </c>
      <c r="E833" s="23" t="s">
        <v>4003</v>
      </c>
      <c r="F833" s="23" t="s">
        <v>4004</v>
      </c>
      <c r="G833" s="23" t="n">
        <v>201</v>
      </c>
      <c r="H833" s="23" t="n">
        <v>10000</v>
      </c>
      <c r="I833" s="41" t="s">
        <v>180</v>
      </c>
      <c r="K833" s="23" t="n">
        <v>0</v>
      </c>
      <c r="L833" s="23" t="n">
        <v>1314122</v>
      </c>
      <c r="M833" s="23" t="n">
        <v>2350000</v>
      </c>
      <c r="N833" s="23" t="n">
        <v>2840000</v>
      </c>
      <c r="O833" s="23" t="n">
        <f aca="false">K833+L833</f>
        <v>1314122</v>
      </c>
      <c r="P833" s="23" t="n">
        <f aca="false">K833+L833+M833+N833</f>
        <v>6504122</v>
      </c>
      <c r="Q833" s="23" t="n">
        <v>2147289</v>
      </c>
      <c r="R833" s="23" t="n">
        <v>1816972</v>
      </c>
      <c r="S833" s="23" t="n">
        <v>2028984</v>
      </c>
      <c r="T833" s="23" t="n">
        <v>1211593</v>
      </c>
      <c r="U833" s="23" t="n">
        <f aca="false">IF(I833="delivery",O833-SUM(Q833+R833),IF(I833="PO",P833-SUM(Q833:R833)))</f>
        <v>-2650139</v>
      </c>
      <c r="V833" s="43" t="n">
        <v>0.00467</v>
      </c>
      <c r="W833" s="43" t="n">
        <v>0.0032</v>
      </c>
      <c r="X833" s="43" t="n">
        <f aca="false">W833-V833</f>
        <v>-0.00147</v>
      </c>
      <c r="Y833" s="43"/>
      <c r="Z833" s="43"/>
      <c r="AA833" s="43"/>
      <c r="AB833" s="43"/>
      <c r="AC833" s="43" t="s">
        <v>11595</v>
      </c>
      <c r="AD833" s="43"/>
      <c r="AE833" s="43" t="s">
        <v>11701</v>
      </c>
      <c r="AF833" s="43"/>
      <c r="AG833" s="43" t="n">
        <v>0.00169</v>
      </c>
      <c r="AH833" s="43" t="s">
        <v>11597</v>
      </c>
      <c r="AI833" s="47" t="s">
        <v>11702</v>
      </c>
      <c r="AJ833" s="47" t="s">
        <v>11703</v>
      </c>
      <c r="AK833" s="71" t="s">
        <v>11704</v>
      </c>
      <c r="AL833" s="43"/>
      <c r="AM833" s="43" t="s">
        <v>11629</v>
      </c>
      <c r="AN833" s="43"/>
      <c r="AO833" s="43" t="s">
        <v>1471</v>
      </c>
      <c r="AP833" s="23" t="s">
        <v>3124</v>
      </c>
      <c r="AT833" s="23" t="s">
        <v>10493</v>
      </c>
      <c r="AV833" s="23" t="n">
        <v>0.0032</v>
      </c>
      <c r="AW833" s="23" t="s">
        <v>10494</v>
      </c>
      <c r="AX833" s="23" t="s">
        <v>11705</v>
      </c>
      <c r="AY833" s="23" t="n">
        <v>10000</v>
      </c>
      <c r="AZ833" s="23" t="n">
        <v>22</v>
      </c>
      <c r="BA833" s="23" t="s">
        <v>1465</v>
      </c>
      <c r="BB833" s="23" t="s">
        <v>10496</v>
      </c>
      <c r="BF833" s="23" t="s">
        <v>10498</v>
      </c>
      <c r="BG833" s="1" t="s">
        <v>183</v>
      </c>
    </row>
    <row r="834" s="23" customFormat="true" ht="12.75" hidden="false" customHeight="false" outlineLevel="0" collapsed="false">
      <c r="A834" s="23" t="s">
        <v>4005</v>
      </c>
      <c r="B834" s="23" t="s">
        <v>4006</v>
      </c>
      <c r="C834" s="40" t="s">
        <v>177</v>
      </c>
      <c r="D834" s="23" t="s">
        <v>1471</v>
      </c>
      <c r="E834" s="23" t="s">
        <v>4007</v>
      </c>
      <c r="F834" s="23" t="s">
        <v>4008</v>
      </c>
      <c r="G834" s="23" t="n">
        <v>181</v>
      </c>
      <c r="H834" s="23" t="n">
        <v>2000</v>
      </c>
      <c r="I834" s="41" t="s">
        <v>180</v>
      </c>
      <c r="K834" s="23" t="n">
        <v>0</v>
      </c>
      <c r="L834" s="23" t="n">
        <v>3665</v>
      </c>
      <c r="M834" s="23" t="n">
        <v>7500</v>
      </c>
      <c r="N834" s="23" t="n">
        <v>0</v>
      </c>
      <c r="O834" s="23" t="n">
        <f aca="false">K834+L834</f>
        <v>3665</v>
      </c>
      <c r="P834" s="23" t="n">
        <f aca="false">K834+L834+M834+N834</f>
        <v>11165</v>
      </c>
      <c r="Q834" s="23" t="n">
        <v>1398</v>
      </c>
      <c r="R834" s="23" t="n">
        <v>1102</v>
      </c>
      <c r="S834" s="23" t="n">
        <v>1450</v>
      </c>
      <c r="T834" s="23" t="n">
        <v>430</v>
      </c>
      <c r="U834" s="23" t="n">
        <f aca="false">IF(I834="delivery",O834-SUM(Q834+R834),IF(I834="PO",P834-SUM(Q834:R834)))</f>
        <v>1165</v>
      </c>
      <c r="V834" s="43" t="n">
        <v>0.0527</v>
      </c>
      <c r="W834" s="43" t="n">
        <v>0.0527</v>
      </c>
      <c r="X834" s="43" t="n">
        <f aca="false">W834-V834</f>
        <v>0</v>
      </c>
      <c r="Y834" s="43"/>
      <c r="Z834" s="43"/>
      <c r="AA834" s="43" t="n">
        <v>0.0527</v>
      </c>
      <c r="AB834" s="43"/>
      <c r="AC834" s="43" t="s">
        <v>10482</v>
      </c>
      <c r="AD834" s="43"/>
      <c r="AE834" s="43"/>
      <c r="AF834" s="43"/>
      <c r="AG834" s="43" t="n">
        <v>0.01573</v>
      </c>
      <c r="AH834" s="43"/>
      <c r="AI834" s="63"/>
      <c r="AJ834" s="63"/>
      <c r="AK834" s="43"/>
      <c r="AL834" s="43"/>
      <c r="AM834" s="43" t="s">
        <v>10492</v>
      </c>
      <c r="AN834" s="43"/>
      <c r="AO834" s="43" t="s">
        <v>1471</v>
      </c>
      <c r="AP834" s="23" t="s">
        <v>3124</v>
      </c>
      <c r="AT834" s="23" t="s">
        <v>10959</v>
      </c>
      <c r="AV834" s="23" t="n">
        <v>0.01573</v>
      </c>
      <c r="AW834" s="23" t="s">
        <v>11585</v>
      </c>
      <c r="AX834" s="23" t="s">
        <v>11706</v>
      </c>
      <c r="AY834" s="23" t="n">
        <v>20000</v>
      </c>
      <c r="AZ834" s="23" t="n">
        <v>22</v>
      </c>
      <c r="BA834" s="23" t="s">
        <v>177</v>
      </c>
      <c r="BB834" s="23" t="s">
        <v>11585</v>
      </c>
      <c r="BF834" s="23" t="s">
        <v>10498</v>
      </c>
      <c r="BG834" s="1" t="s">
        <v>183</v>
      </c>
    </row>
    <row r="835" s="23" customFormat="true" ht="12.75" hidden="false" customHeight="false" outlineLevel="0" collapsed="false">
      <c r="A835" s="23" t="s">
        <v>4009</v>
      </c>
      <c r="B835" s="23" t="s">
        <v>4010</v>
      </c>
      <c r="C835" s="40" t="s">
        <v>177</v>
      </c>
      <c r="D835" s="23" t="s">
        <v>1471</v>
      </c>
      <c r="E835" s="23" t="s">
        <v>4011</v>
      </c>
      <c r="F835" s="23" t="s">
        <v>4012</v>
      </c>
      <c r="G835" s="23" t="n">
        <v>201</v>
      </c>
      <c r="H835" s="23" t="n">
        <v>10000</v>
      </c>
      <c r="I835" s="41" t="s">
        <v>180</v>
      </c>
      <c r="K835" s="23" t="n">
        <v>0</v>
      </c>
      <c r="L835" s="23" t="n">
        <v>347734</v>
      </c>
      <c r="M835" s="23" t="n">
        <v>0</v>
      </c>
      <c r="N835" s="23" t="n">
        <v>0</v>
      </c>
      <c r="O835" s="23" t="n">
        <f aca="false">K835+L835</f>
        <v>347734</v>
      </c>
      <c r="P835" s="23" t="n">
        <f aca="false">K835+L835+M835+N835</f>
        <v>347734</v>
      </c>
      <c r="Q835" s="23" t="n">
        <v>128734</v>
      </c>
      <c r="R835" s="23" t="n">
        <v>88518</v>
      </c>
      <c r="S835" s="23" t="n">
        <v>103196</v>
      </c>
      <c r="T835" s="23" t="n">
        <v>61613</v>
      </c>
      <c r="U835" s="23" t="n">
        <f aca="false">IF(I835="delivery",O835-SUM(Q835+R835),IF(I835="PO",P835-SUM(Q835:R835)))</f>
        <v>130482</v>
      </c>
      <c r="V835" s="43" t="n">
        <v>0.0013</v>
      </c>
      <c r="W835" s="43" t="n">
        <v>0.0013</v>
      </c>
      <c r="X835" s="43" t="n">
        <f aca="false">W835-V835</f>
        <v>0</v>
      </c>
      <c r="Y835" s="43"/>
      <c r="Z835" s="43"/>
      <c r="AA835" s="43" t="n">
        <v>0.00159</v>
      </c>
      <c r="AB835" s="43"/>
      <c r="AC835" s="43" t="s">
        <v>10482</v>
      </c>
      <c r="AD835" s="43"/>
      <c r="AE835" s="43"/>
      <c r="AF835" s="43"/>
      <c r="AG835" s="43" t="n">
        <v>0.0013</v>
      </c>
      <c r="AH835" s="43"/>
      <c r="AI835" s="63"/>
      <c r="AJ835" s="63"/>
      <c r="AK835" s="43"/>
      <c r="AL835" s="43"/>
      <c r="AM835" s="43" t="s">
        <v>11367</v>
      </c>
      <c r="AN835" s="43"/>
      <c r="AO835" s="43" t="s">
        <v>1471</v>
      </c>
      <c r="AP835" s="23" t="s">
        <v>3124</v>
      </c>
      <c r="AT835" s="23" t="s">
        <v>10959</v>
      </c>
      <c r="AV835" s="23" t="n">
        <v>0.0013</v>
      </c>
      <c r="AW835" s="23" t="s">
        <v>11593</v>
      </c>
      <c r="AX835" s="23" t="s">
        <v>11707</v>
      </c>
      <c r="AY835" s="23" t="n">
        <v>10000</v>
      </c>
      <c r="AZ835" s="23" t="n">
        <v>16</v>
      </c>
      <c r="BA835" s="23" t="s">
        <v>1465</v>
      </c>
      <c r="BB835" s="23" t="s">
        <v>11593</v>
      </c>
      <c r="BF835" s="23" t="s">
        <v>10498</v>
      </c>
      <c r="BG835" s="1" t="s">
        <v>183</v>
      </c>
    </row>
    <row r="836" s="23" customFormat="true" ht="12.75" hidden="false" customHeight="false" outlineLevel="0" collapsed="false">
      <c r="A836" s="23" t="s">
        <v>4013</v>
      </c>
      <c r="B836" s="23" t="s">
        <v>4014</v>
      </c>
      <c r="C836" s="40" t="s">
        <v>177</v>
      </c>
      <c r="D836" s="23" t="s">
        <v>1471</v>
      </c>
      <c r="E836" s="23" t="s">
        <v>4015</v>
      </c>
      <c r="F836" s="23" t="s">
        <v>4016</v>
      </c>
      <c r="G836" s="23" t="n">
        <v>201</v>
      </c>
      <c r="H836" s="23" t="n">
        <v>20000</v>
      </c>
      <c r="I836" s="41" t="s">
        <v>180</v>
      </c>
      <c r="K836" s="23" t="n">
        <v>0</v>
      </c>
      <c r="L836" s="23" t="n">
        <v>184850</v>
      </c>
      <c r="M836" s="23" t="n">
        <v>20000</v>
      </c>
      <c r="N836" s="23" t="n">
        <v>20000</v>
      </c>
      <c r="O836" s="23" t="n">
        <f aca="false">K836+L836</f>
        <v>184850</v>
      </c>
      <c r="P836" s="23" t="n">
        <f aca="false">K836+L836+M836+N836</f>
        <v>224850</v>
      </c>
      <c r="Q836" s="23" t="n">
        <v>25860</v>
      </c>
      <c r="R836" s="23" t="n">
        <v>25944</v>
      </c>
      <c r="S836" s="23" t="n">
        <v>27130</v>
      </c>
      <c r="T836" s="23" t="n">
        <v>16432</v>
      </c>
      <c r="U836" s="23" t="n">
        <f aca="false">IF(I836="delivery",O836-SUM(Q836+R836),IF(I836="PO",P836-SUM(Q836:R836)))</f>
        <v>133046</v>
      </c>
      <c r="V836" s="43" t="n">
        <v>0.0008</v>
      </c>
      <c r="W836" s="43" t="n">
        <v>0.0008</v>
      </c>
      <c r="X836" s="43" t="n">
        <f aca="false">W836-V836</f>
        <v>0</v>
      </c>
      <c r="Y836" s="43"/>
      <c r="Z836" s="43"/>
      <c r="AA836" s="43" t="n">
        <v>0.00097</v>
      </c>
      <c r="AB836" s="43"/>
      <c r="AC836" s="43" t="s">
        <v>10482</v>
      </c>
      <c r="AD836" s="43"/>
      <c r="AE836" s="43"/>
      <c r="AF836" s="43"/>
      <c r="AG836" s="43" t="n">
        <v>0.00154</v>
      </c>
      <c r="AH836" s="43" t="s">
        <v>11590</v>
      </c>
      <c r="AI836" s="63" t="n">
        <v>10000</v>
      </c>
      <c r="AJ836" s="63" t="n">
        <v>16</v>
      </c>
      <c r="AK836" s="43" t="s">
        <v>11708</v>
      </c>
      <c r="AL836" s="43"/>
      <c r="AM836" s="71" t="s">
        <v>11607</v>
      </c>
      <c r="AN836" s="43"/>
      <c r="AO836" s="43" t="s">
        <v>1471</v>
      </c>
      <c r="AP836" s="23" t="s">
        <v>3124</v>
      </c>
      <c r="AT836" s="23" t="s">
        <v>11356</v>
      </c>
      <c r="AV836" s="23" t="n">
        <v>0.0034</v>
      </c>
      <c r="AW836" s="23" t="s">
        <v>11608</v>
      </c>
      <c r="AX836" s="23" t="s">
        <v>11709</v>
      </c>
      <c r="AY836" s="23" t="s">
        <v>11710</v>
      </c>
      <c r="AZ836" s="23" t="s">
        <v>11611</v>
      </c>
      <c r="BA836" s="23" t="s">
        <v>1465</v>
      </c>
      <c r="BB836" s="23" t="s">
        <v>11612</v>
      </c>
      <c r="BC836" s="23" t="s">
        <v>11711</v>
      </c>
      <c r="BF836" s="23" t="s">
        <v>10498</v>
      </c>
      <c r="BG836" s="1" t="s">
        <v>183</v>
      </c>
    </row>
    <row r="837" s="23" customFormat="true" ht="12.75" hidden="false" customHeight="false" outlineLevel="0" collapsed="false">
      <c r="A837" s="23" t="s">
        <v>4017</v>
      </c>
      <c r="B837" s="23" t="s">
        <v>4018</v>
      </c>
      <c r="C837" s="40" t="s">
        <v>177</v>
      </c>
      <c r="D837" s="23" t="s">
        <v>1471</v>
      </c>
      <c r="E837" s="23" t="s">
        <v>4019</v>
      </c>
      <c r="F837" s="23" t="s">
        <v>4020</v>
      </c>
      <c r="G837" s="23" t="n">
        <v>201</v>
      </c>
      <c r="H837" s="23" t="n">
        <v>10000</v>
      </c>
      <c r="I837" s="41" t="s">
        <v>180</v>
      </c>
      <c r="K837" s="23" t="n">
        <v>0</v>
      </c>
      <c r="L837" s="23" t="n">
        <v>12862073</v>
      </c>
      <c r="M837" s="23" t="n">
        <v>0</v>
      </c>
      <c r="N837" s="23" t="n">
        <v>7560000</v>
      </c>
      <c r="O837" s="23" t="n">
        <f aca="false">K837+L837</f>
        <v>12862073</v>
      </c>
      <c r="P837" s="23" t="n">
        <f aca="false">K837+L837+M837+N837</f>
        <v>20422073</v>
      </c>
      <c r="Q837" s="23" t="n">
        <v>7378554</v>
      </c>
      <c r="R837" s="23" t="n">
        <v>6499285</v>
      </c>
      <c r="S837" s="23" t="n">
        <v>6966532</v>
      </c>
      <c r="T837" s="23" t="n">
        <v>4534936</v>
      </c>
      <c r="U837" s="23" t="n">
        <f aca="false">IF(I837="delivery",O837-SUM(Q837+R837),IF(I837="PO",P837-SUM(Q837:R837)))</f>
        <v>-1015766</v>
      </c>
      <c r="V837" s="43" t="n">
        <v>0.0032</v>
      </c>
      <c r="W837" s="43" t="n">
        <v>0.0032</v>
      </c>
      <c r="X837" s="43" t="n">
        <f aca="false">W837-V837</f>
        <v>0</v>
      </c>
      <c r="Y837" s="43"/>
      <c r="Z837" s="43"/>
      <c r="AA837" s="43" t="n">
        <v>0.00314</v>
      </c>
      <c r="AB837" s="43"/>
      <c r="AC837" s="43" t="s">
        <v>10482</v>
      </c>
      <c r="AD837" s="43"/>
      <c r="AE837" s="43"/>
      <c r="AF837" s="43"/>
      <c r="AG837" s="43" t="n">
        <v>0.0014</v>
      </c>
      <c r="AH837" s="43"/>
      <c r="AI837" s="63"/>
      <c r="AJ837" s="63"/>
      <c r="AK837" s="43"/>
      <c r="AL837" s="43"/>
      <c r="AM837" s="43" t="s">
        <v>11635</v>
      </c>
      <c r="AN837" s="43"/>
      <c r="AO837" s="43" t="s">
        <v>1471</v>
      </c>
      <c r="AP837" s="23" t="s">
        <v>3124</v>
      </c>
      <c r="AT837" s="23" t="s">
        <v>11356</v>
      </c>
      <c r="AV837" s="23" t="n">
        <v>0.0014</v>
      </c>
      <c r="AW837" s="23" t="s">
        <v>10494</v>
      </c>
      <c r="AX837" s="23" t="s">
        <v>11712</v>
      </c>
      <c r="AY837" s="23" t="n">
        <v>15000</v>
      </c>
      <c r="AZ837" s="23" t="n">
        <v>22</v>
      </c>
      <c r="BA837" s="23" t="s">
        <v>1465</v>
      </c>
      <c r="BB837" s="23" t="s">
        <v>10496</v>
      </c>
      <c r="BF837" s="23" t="s">
        <v>10498</v>
      </c>
      <c r="BG837" s="1" t="s">
        <v>183</v>
      </c>
    </row>
    <row r="838" s="23" customFormat="true" ht="12.75" hidden="false" customHeight="false" outlineLevel="0" collapsed="false">
      <c r="A838" s="23" t="s">
        <v>4021</v>
      </c>
      <c r="B838" s="23" t="s">
        <v>4022</v>
      </c>
      <c r="C838" s="40" t="s">
        <v>177</v>
      </c>
      <c r="D838" s="23" t="s">
        <v>1471</v>
      </c>
      <c r="E838" s="23" t="s">
        <v>4023</v>
      </c>
      <c r="F838" s="23" t="s">
        <v>4024</v>
      </c>
      <c r="G838" s="23" t="n">
        <v>121</v>
      </c>
      <c r="H838" s="23" t="n">
        <v>15000</v>
      </c>
      <c r="I838" s="41" t="s">
        <v>180</v>
      </c>
      <c r="K838" s="23" t="n">
        <v>0</v>
      </c>
      <c r="L838" s="23" t="n">
        <v>98928</v>
      </c>
      <c r="M838" s="23" t="n">
        <v>75000</v>
      </c>
      <c r="N838" s="23" t="n">
        <v>15000</v>
      </c>
      <c r="O838" s="23" t="n">
        <f aca="false">K838+L838</f>
        <v>98928</v>
      </c>
      <c r="P838" s="23" t="n">
        <f aca="false">K838+L838+M838+N838</f>
        <v>188928</v>
      </c>
      <c r="Q838" s="23" t="n">
        <v>72064</v>
      </c>
      <c r="R838" s="23" t="n">
        <v>31406</v>
      </c>
      <c r="S838" s="23" t="n">
        <v>39518</v>
      </c>
      <c r="T838" s="23" t="n">
        <v>22432</v>
      </c>
      <c r="U838" s="23" t="n">
        <f aca="false">IF(I838="delivery",O838-SUM(Q838+R838),IF(I838="PO",P838-SUM(Q838:R838)))</f>
        <v>-4542</v>
      </c>
      <c r="V838" s="43" t="n">
        <v>0.001</v>
      </c>
      <c r="W838" s="43" t="n">
        <v>0.001</v>
      </c>
      <c r="X838" s="43" t="n">
        <f aca="false">W838-V838</f>
        <v>0</v>
      </c>
      <c r="Y838" s="43"/>
      <c r="Z838" s="43"/>
      <c r="AA838" s="43" t="n">
        <v>0.001</v>
      </c>
      <c r="AB838" s="43"/>
      <c r="AC838" s="43" t="s">
        <v>10482</v>
      </c>
      <c r="AD838" s="43"/>
      <c r="AE838" s="43"/>
      <c r="AF838" s="43"/>
      <c r="AG838" s="43" t="n">
        <v>0.001</v>
      </c>
      <c r="AH838" s="43"/>
      <c r="AI838" s="63"/>
      <c r="AJ838" s="63"/>
      <c r="AK838" s="43"/>
      <c r="AL838" s="43"/>
      <c r="AM838" s="43" t="s">
        <v>11367</v>
      </c>
      <c r="AN838" s="43"/>
      <c r="AO838" s="43" t="s">
        <v>1471</v>
      </c>
      <c r="AP838" s="23" t="s">
        <v>3124</v>
      </c>
      <c r="AT838" s="23" t="s">
        <v>11356</v>
      </c>
      <c r="AV838" s="23" t="n">
        <v>0.001</v>
      </c>
      <c r="AW838" s="23" t="s">
        <v>10494</v>
      </c>
      <c r="AX838" s="23" t="s">
        <v>11713</v>
      </c>
      <c r="AY838" s="23" t="n">
        <v>15000</v>
      </c>
      <c r="AZ838" s="23" t="n">
        <v>2</v>
      </c>
      <c r="BA838" s="23" t="s">
        <v>177</v>
      </c>
      <c r="BB838" s="23" t="s">
        <v>10496</v>
      </c>
      <c r="BF838" s="23" t="s">
        <v>10498</v>
      </c>
      <c r="BG838" s="1" t="s">
        <v>183</v>
      </c>
    </row>
    <row r="839" s="23" customFormat="true" ht="12.75" hidden="false" customHeight="false" outlineLevel="0" collapsed="false">
      <c r="A839" s="23" t="s">
        <v>4025</v>
      </c>
      <c r="B839" s="23" t="s">
        <v>4026</v>
      </c>
      <c r="C839" s="40" t="s">
        <v>177</v>
      </c>
      <c r="D839" s="23" t="s">
        <v>1471</v>
      </c>
      <c r="E839" s="23" t="s">
        <v>4027</v>
      </c>
      <c r="F839" s="23" t="s">
        <v>4028</v>
      </c>
      <c r="G839" s="23" t="n">
        <v>103</v>
      </c>
      <c r="H839" s="23" t="n">
        <v>3500</v>
      </c>
      <c r="I839" s="41" t="s">
        <v>180</v>
      </c>
      <c r="K839" s="23" t="n">
        <v>0</v>
      </c>
      <c r="L839" s="23" t="n">
        <v>133267</v>
      </c>
      <c r="M839" s="23" t="n">
        <v>98000</v>
      </c>
      <c r="N839" s="23" t="n">
        <v>80500</v>
      </c>
      <c r="O839" s="23" t="n">
        <f aca="false">K839+L839</f>
        <v>133267</v>
      </c>
      <c r="P839" s="23" t="n">
        <f aca="false">K839+L839+M839+N839</f>
        <v>311767</v>
      </c>
      <c r="Q839" s="23" t="n">
        <v>163016</v>
      </c>
      <c r="R839" s="23" t="n">
        <v>123004</v>
      </c>
      <c r="S839" s="23" t="n">
        <v>144129</v>
      </c>
      <c r="T839" s="23" t="n">
        <v>71291</v>
      </c>
      <c r="U839" s="23" t="n">
        <f aca="false">IF(I839="delivery",O839-SUM(Q839+R839),IF(I839="PO",P839-SUM(Q839:R839)))</f>
        <v>-152753</v>
      </c>
      <c r="V839" s="43" t="n">
        <v>0.197</v>
      </c>
      <c r="W839" s="43" t="n">
        <v>0.27</v>
      </c>
      <c r="X839" s="43" t="n">
        <f aca="false">W839-V839</f>
        <v>0.073</v>
      </c>
      <c r="Y839" s="43"/>
      <c r="Z839" s="43"/>
      <c r="AA839" s="43" t="n">
        <v>0.177</v>
      </c>
      <c r="AB839" s="43"/>
      <c r="AC839" s="43" t="s">
        <v>10482</v>
      </c>
      <c r="AD839" s="43"/>
      <c r="AE839" s="43"/>
      <c r="AF839" s="43"/>
      <c r="AG839" s="43" t="n">
        <v>0.27</v>
      </c>
      <c r="AH839" s="43"/>
      <c r="AI839" s="63"/>
      <c r="AJ839" s="63"/>
      <c r="AK839" s="43"/>
      <c r="AL839" s="43"/>
      <c r="AM839" s="43" t="s">
        <v>11635</v>
      </c>
      <c r="AN839" s="43"/>
      <c r="AO839" s="43" t="s">
        <v>1471</v>
      </c>
      <c r="AP839" s="23" t="s">
        <v>3124</v>
      </c>
      <c r="AT839" s="23" t="s">
        <v>11356</v>
      </c>
      <c r="AV839" s="23" t="n">
        <v>0.27</v>
      </c>
      <c r="AW839" s="23" t="s">
        <v>11573</v>
      </c>
      <c r="AX839" s="23" t="s">
        <v>11714</v>
      </c>
      <c r="AY839" s="23" t="n">
        <v>3500</v>
      </c>
      <c r="AZ839" s="23" t="n">
        <v>10</v>
      </c>
      <c r="BA839" s="23" t="s">
        <v>177</v>
      </c>
      <c r="BB839" s="23" t="s">
        <v>10496</v>
      </c>
      <c r="BF839" s="23" t="s">
        <v>10498</v>
      </c>
      <c r="BG839" s="1" t="s">
        <v>183</v>
      </c>
    </row>
    <row r="840" s="23" customFormat="true" ht="12.75" hidden="false" customHeight="false" outlineLevel="0" collapsed="false">
      <c r="A840" s="23" t="s">
        <v>4029</v>
      </c>
      <c r="B840" s="23" t="s">
        <v>4030</v>
      </c>
      <c r="C840" s="40" t="s">
        <v>177</v>
      </c>
      <c r="D840" s="23" t="s">
        <v>1471</v>
      </c>
      <c r="E840" s="23" t="s">
        <v>4031</v>
      </c>
      <c r="F840" s="23" t="s">
        <v>4032</v>
      </c>
      <c r="G840" s="23" t="n">
        <v>201</v>
      </c>
      <c r="H840" s="23" t="n">
        <v>10000</v>
      </c>
      <c r="I840" s="41" t="s">
        <v>180</v>
      </c>
      <c r="K840" s="23" t="n">
        <v>0</v>
      </c>
      <c r="L840" s="23" t="n">
        <v>39792</v>
      </c>
      <c r="M840" s="23" t="n">
        <v>40000</v>
      </c>
      <c r="N840" s="23" t="n">
        <v>100000</v>
      </c>
      <c r="O840" s="23" t="n">
        <f aca="false">K840+L840</f>
        <v>39792</v>
      </c>
      <c r="P840" s="23" t="n">
        <f aca="false">K840+L840+M840+N840</f>
        <v>179792</v>
      </c>
      <c r="Q840" s="23" t="n">
        <v>50638</v>
      </c>
      <c r="R840" s="23" t="n">
        <v>70887</v>
      </c>
      <c r="S840" s="23" t="n">
        <v>86558</v>
      </c>
      <c r="T840" s="23" t="n">
        <v>61716</v>
      </c>
      <c r="U840" s="23" t="n">
        <f aca="false">IF(I840="delivery",O840-SUM(Q840+R840),IF(I840="PO",P840-SUM(Q840:R840)))</f>
        <v>-81733</v>
      </c>
      <c r="V840" s="43" t="n">
        <v>0.0015</v>
      </c>
      <c r="W840" s="43" t="n">
        <v>0.0007</v>
      </c>
      <c r="X840" s="43" t="n">
        <f aca="false">W840-V840</f>
        <v>-0.0008</v>
      </c>
      <c r="Y840" s="43"/>
      <c r="Z840" s="43"/>
      <c r="AA840" s="43" t="n">
        <v>0.00107</v>
      </c>
      <c r="AB840" s="43"/>
      <c r="AC840" s="43" t="s">
        <v>10482</v>
      </c>
      <c r="AD840" s="43"/>
      <c r="AE840" s="43"/>
      <c r="AF840" s="43"/>
      <c r="AG840" s="43" t="n">
        <v>0.0007</v>
      </c>
      <c r="AH840" s="43"/>
      <c r="AI840" s="63"/>
      <c r="AJ840" s="63"/>
      <c r="AK840" s="43"/>
      <c r="AL840" s="43"/>
      <c r="AM840" s="43" t="s">
        <v>10492</v>
      </c>
      <c r="AN840" s="43"/>
      <c r="AO840" s="43" t="s">
        <v>1471</v>
      </c>
      <c r="AP840" s="23" t="s">
        <v>3124</v>
      </c>
      <c r="AT840" s="23" t="s">
        <v>11356</v>
      </c>
      <c r="AV840" s="23" t="n">
        <v>0.0007</v>
      </c>
      <c r="AW840" s="23" t="s">
        <v>10494</v>
      </c>
      <c r="AX840" s="23" t="s">
        <v>11715</v>
      </c>
      <c r="AY840" s="23" t="n">
        <v>10000</v>
      </c>
      <c r="AZ840" s="23" t="n">
        <v>2</v>
      </c>
      <c r="BA840" s="23" t="s">
        <v>177</v>
      </c>
      <c r="BB840" s="23" t="s">
        <v>10496</v>
      </c>
      <c r="BF840" s="23" t="s">
        <v>10498</v>
      </c>
      <c r="BG840" s="1" t="s">
        <v>183</v>
      </c>
    </row>
    <row r="841" s="23" customFormat="true" ht="12.75" hidden="false" customHeight="false" outlineLevel="0" collapsed="false">
      <c r="A841" s="23" t="s">
        <v>4033</v>
      </c>
      <c r="B841" s="23" t="s">
        <v>4034</v>
      </c>
      <c r="C841" s="40" t="s">
        <v>177</v>
      </c>
      <c r="D841" s="23" t="s">
        <v>1471</v>
      </c>
      <c r="E841" s="23" t="s">
        <v>4035</v>
      </c>
      <c r="F841" s="23" t="s">
        <v>4036</v>
      </c>
      <c r="G841" s="23" t="n">
        <v>201</v>
      </c>
      <c r="H841" s="23" t="n">
        <v>50000</v>
      </c>
      <c r="I841" s="41" t="s">
        <v>180</v>
      </c>
      <c r="K841" s="23" t="n">
        <v>0</v>
      </c>
      <c r="L841" s="23" t="n">
        <v>10562</v>
      </c>
      <c r="M841" s="23" t="n">
        <v>0</v>
      </c>
      <c r="N841" s="23" t="n">
        <v>0</v>
      </c>
      <c r="O841" s="23" t="n">
        <f aca="false">K841+L841</f>
        <v>10562</v>
      </c>
      <c r="P841" s="23" t="n">
        <f aca="false">K841+L841+M841+N841</f>
        <v>10562</v>
      </c>
      <c r="Q841" s="23" t="n">
        <v>430</v>
      </c>
      <c r="R841" s="23" t="n">
        <v>354</v>
      </c>
      <c r="S841" s="23" t="n">
        <v>470</v>
      </c>
      <c r="T841" s="23" t="n">
        <v>130</v>
      </c>
      <c r="U841" s="23" t="n">
        <f aca="false">IF(I841="delivery",O841-SUM(Q841+R841),IF(I841="PO",P841-SUM(Q841:R841)))</f>
        <v>9778</v>
      </c>
      <c r="V841" s="43" t="n">
        <v>0.00338</v>
      </c>
      <c r="W841" s="43" t="n">
        <v>0.00338</v>
      </c>
      <c r="X841" s="43" t="n">
        <f aca="false">W841-V841</f>
        <v>0</v>
      </c>
      <c r="Y841" s="43"/>
      <c r="Z841" s="43"/>
      <c r="AA841" s="43"/>
      <c r="AB841" s="43"/>
      <c r="AC841" s="43" t="s">
        <v>10482</v>
      </c>
      <c r="AD841" s="43"/>
      <c r="AE841" s="43"/>
      <c r="AF841" s="43"/>
      <c r="AG841" s="43" t="n">
        <v>0.00398</v>
      </c>
      <c r="AH841" s="43" t="s">
        <v>11597</v>
      </c>
      <c r="AI841" s="63" t="n">
        <v>10000</v>
      </c>
      <c r="AJ841" s="63" t="n">
        <v>16</v>
      </c>
      <c r="AK841" s="43" t="s">
        <v>11716</v>
      </c>
      <c r="AL841" s="43"/>
      <c r="AM841" s="43" t="s">
        <v>11717</v>
      </c>
      <c r="AN841" s="43"/>
      <c r="AO841" s="43" t="s">
        <v>1471</v>
      </c>
      <c r="AP841" s="23" t="s">
        <v>3124</v>
      </c>
      <c r="AT841" s="23" t="s">
        <v>10959</v>
      </c>
      <c r="AV841" s="23" t="n">
        <v>0.0383</v>
      </c>
      <c r="AW841" s="23" t="s">
        <v>11633</v>
      </c>
      <c r="AX841" s="23" t="s">
        <v>11718</v>
      </c>
      <c r="AY841" s="23" t="n">
        <v>30000</v>
      </c>
      <c r="AZ841" s="23" t="n">
        <v>45</v>
      </c>
      <c r="BA841" s="23" t="s">
        <v>177</v>
      </c>
      <c r="BB841" s="23" t="s">
        <v>11633</v>
      </c>
      <c r="BF841" s="23" t="s">
        <v>10498</v>
      </c>
      <c r="BG841" s="1" t="s">
        <v>183</v>
      </c>
    </row>
    <row r="842" s="23" customFormat="true" ht="12.75" hidden="false" customHeight="false" outlineLevel="0" collapsed="false">
      <c r="A842" s="23" t="s">
        <v>4037</v>
      </c>
      <c r="B842" s="23" t="s">
        <v>4038</v>
      </c>
      <c r="C842" s="40" t="s">
        <v>177</v>
      </c>
      <c r="D842" s="23" t="s">
        <v>1471</v>
      </c>
      <c r="E842" s="23" t="s">
        <v>4039</v>
      </c>
      <c r="F842" s="23" t="s">
        <v>4040</v>
      </c>
      <c r="G842" s="23" t="n">
        <v>201</v>
      </c>
      <c r="H842" s="23" t="n">
        <v>10000</v>
      </c>
      <c r="I842" s="41" t="s">
        <v>180</v>
      </c>
      <c r="K842" s="23" t="n">
        <v>0</v>
      </c>
      <c r="L842" s="23" t="n">
        <v>121438</v>
      </c>
      <c r="M842" s="23" t="n">
        <v>0</v>
      </c>
      <c r="N842" s="23" t="n">
        <v>0</v>
      </c>
      <c r="O842" s="23" t="n">
        <f aca="false">K842+L842</f>
        <v>121438</v>
      </c>
      <c r="P842" s="23" t="n">
        <f aca="false">K842+L842+M842+N842</f>
        <v>121438</v>
      </c>
      <c r="Q842" s="23" t="n">
        <v>9190</v>
      </c>
      <c r="R842" s="23" t="n">
        <v>16643</v>
      </c>
      <c r="S842" s="23" t="n">
        <v>15149</v>
      </c>
      <c r="T842" s="23" t="n">
        <v>19850</v>
      </c>
      <c r="U842" s="23" t="n">
        <f aca="false">IF(I842="delivery",O842-SUM(Q842+R842),IF(I842="PO",P842-SUM(Q842:R842)))</f>
        <v>95605</v>
      </c>
      <c r="V842" s="43" t="n">
        <v>0.00109</v>
      </c>
      <c r="W842" s="43" t="n">
        <v>0.00109</v>
      </c>
      <c r="X842" s="43" t="n">
        <f aca="false">W842-V842</f>
        <v>0</v>
      </c>
      <c r="Y842" s="43"/>
      <c r="Z842" s="43"/>
      <c r="AA842" s="43" t="n">
        <v>0.00096</v>
      </c>
      <c r="AB842" s="43"/>
      <c r="AC842" s="43" t="s">
        <v>10482</v>
      </c>
      <c r="AD842" s="43"/>
      <c r="AE842" s="43"/>
      <c r="AF842" s="43"/>
      <c r="AG842" s="43" t="n">
        <v>0.0007</v>
      </c>
      <c r="AH842" s="43"/>
      <c r="AI842" s="63"/>
      <c r="AJ842" s="63"/>
      <c r="AK842" s="43"/>
      <c r="AL842" s="43"/>
      <c r="AM842" s="43" t="s">
        <v>10492</v>
      </c>
      <c r="AN842" s="43"/>
      <c r="AO842" s="43" t="s">
        <v>1471</v>
      </c>
      <c r="AP842" s="23" t="s">
        <v>3124</v>
      </c>
      <c r="AT842" s="23" t="s">
        <v>11356</v>
      </c>
      <c r="AV842" s="23" t="n">
        <v>0.0007</v>
      </c>
      <c r="AW842" s="23" t="s">
        <v>10494</v>
      </c>
      <c r="AX842" s="23" t="s">
        <v>11719</v>
      </c>
      <c r="AY842" s="23" t="n">
        <v>10000</v>
      </c>
      <c r="AZ842" s="23" t="n">
        <v>2</v>
      </c>
      <c r="BA842" s="23" t="s">
        <v>177</v>
      </c>
      <c r="BB842" s="23" t="s">
        <v>10496</v>
      </c>
      <c r="BF842" s="23" t="s">
        <v>10498</v>
      </c>
      <c r="BG842" s="1" t="s">
        <v>183</v>
      </c>
    </row>
    <row r="843" s="23" customFormat="true" ht="12.75" hidden="false" customHeight="false" outlineLevel="0" collapsed="false">
      <c r="A843" s="23" t="s">
        <v>4041</v>
      </c>
      <c r="B843" s="23" t="s">
        <v>4042</v>
      </c>
      <c r="C843" s="40" t="s">
        <v>177</v>
      </c>
      <c r="D843" s="23" t="s">
        <v>1471</v>
      </c>
      <c r="E843" s="23" t="s">
        <v>4043</v>
      </c>
      <c r="F843" s="23" t="s">
        <v>4044</v>
      </c>
      <c r="G843" s="23" t="n">
        <v>121</v>
      </c>
      <c r="H843" s="23" t="n">
        <v>15000</v>
      </c>
      <c r="I843" s="41" t="s">
        <v>180</v>
      </c>
      <c r="K843" s="23" t="n">
        <v>0</v>
      </c>
      <c r="L843" s="23" t="n">
        <v>1279832</v>
      </c>
      <c r="M843" s="23" t="n">
        <v>0</v>
      </c>
      <c r="N843" s="23" t="n">
        <v>0</v>
      </c>
      <c r="O843" s="23" t="n">
        <f aca="false">K843+L843</f>
        <v>1279832</v>
      </c>
      <c r="P843" s="23" t="n">
        <f aca="false">K843+L843+M843+N843</f>
        <v>1279832</v>
      </c>
      <c r="Q843" s="23" t="n">
        <v>3770</v>
      </c>
      <c r="R843" s="23" t="n">
        <v>4980</v>
      </c>
      <c r="S843" s="23" t="n">
        <v>5710</v>
      </c>
      <c r="T843" s="23" t="n">
        <v>3300</v>
      </c>
      <c r="U843" s="23" t="n">
        <f aca="false">IF(I843="delivery",O843-SUM(Q843+R843),IF(I843="PO",P843-SUM(Q843:R843)))</f>
        <v>1271082</v>
      </c>
      <c r="V843" s="43" t="n">
        <v>0.00172</v>
      </c>
      <c r="W843" s="43" t="n">
        <v>0.00172</v>
      </c>
      <c r="X843" s="43" t="n">
        <f aca="false">W843-V843</f>
        <v>0</v>
      </c>
      <c r="Y843" s="43"/>
      <c r="Z843" s="43"/>
      <c r="AA843" s="43" t="n">
        <v>0.0015</v>
      </c>
      <c r="AB843" s="43"/>
      <c r="AC843" s="43" t="s">
        <v>10482</v>
      </c>
      <c r="AD843" s="43"/>
      <c r="AE843" s="43"/>
      <c r="AF843" s="43"/>
      <c r="AG843" s="43" t="n">
        <v>0.00061</v>
      </c>
      <c r="AH843" s="43"/>
      <c r="AI843" s="63"/>
      <c r="AJ843" s="63"/>
      <c r="AK843" s="43"/>
      <c r="AL843" s="43"/>
      <c r="AM843" s="43" t="s">
        <v>10492</v>
      </c>
      <c r="AN843" s="43"/>
      <c r="AO843" s="43" t="s">
        <v>1471</v>
      </c>
      <c r="AP843" s="23" t="s">
        <v>3124</v>
      </c>
      <c r="AT843" s="23" t="s">
        <v>10959</v>
      </c>
      <c r="AV843" s="23" t="n">
        <v>0.00061</v>
      </c>
      <c r="AW843" s="23" t="s">
        <v>11602</v>
      </c>
      <c r="AX843" s="23" t="s">
        <v>11720</v>
      </c>
      <c r="AY843" s="23" t="n">
        <v>15000</v>
      </c>
      <c r="AZ843" s="23" t="n">
        <v>16</v>
      </c>
      <c r="BA843" s="23" t="s">
        <v>177</v>
      </c>
      <c r="BB843" s="23" t="s">
        <v>11602</v>
      </c>
      <c r="BF843" s="23" t="s">
        <v>10498</v>
      </c>
      <c r="BG843" s="1" t="s">
        <v>183</v>
      </c>
    </row>
    <row r="844" s="23" customFormat="true" ht="12.75" hidden="false" customHeight="false" outlineLevel="0" collapsed="false">
      <c r="A844" s="23" t="s">
        <v>4045</v>
      </c>
      <c r="B844" s="23" t="s">
        <v>4046</v>
      </c>
      <c r="C844" s="40" t="s">
        <v>177</v>
      </c>
      <c r="D844" s="23" t="s">
        <v>1471</v>
      </c>
      <c r="E844" s="23" t="s">
        <v>4047</v>
      </c>
      <c r="F844" s="23" t="s">
        <v>4048</v>
      </c>
      <c r="G844" s="23" t="n">
        <v>73</v>
      </c>
      <c r="H844" s="23" t="n">
        <v>3000</v>
      </c>
      <c r="I844" s="41" t="s">
        <v>180</v>
      </c>
      <c r="K844" s="23" t="n">
        <v>0</v>
      </c>
      <c r="L844" s="23" t="n">
        <v>41065</v>
      </c>
      <c r="M844" s="23" t="n">
        <v>0</v>
      </c>
      <c r="N844" s="23" t="n">
        <v>0</v>
      </c>
      <c r="O844" s="23" t="n">
        <f aca="false">K844+L844</f>
        <v>41065</v>
      </c>
      <c r="P844" s="23" t="n">
        <f aca="false">K844+L844+M844+N844</f>
        <v>41065</v>
      </c>
      <c r="Q844" s="23" t="n">
        <v>8690</v>
      </c>
      <c r="R844" s="23" t="n">
        <v>2510</v>
      </c>
      <c r="S844" s="23" t="n">
        <v>2976</v>
      </c>
      <c r="T844" s="23" t="n">
        <v>1364</v>
      </c>
      <c r="U844" s="23" t="n">
        <f aca="false">IF(I844="delivery",O844-SUM(Q844+R844),IF(I844="PO",P844-SUM(Q844:R844)))</f>
        <v>29865</v>
      </c>
      <c r="V844" s="43" t="n">
        <v>0.1673</v>
      </c>
      <c r="W844" s="43" t="n">
        <v>0.1673</v>
      </c>
      <c r="X844" s="43" t="n">
        <f aca="false">W844-V844</f>
        <v>0</v>
      </c>
      <c r="Y844" s="43"/>
      <c r="Z844" s="43"/>
      <c r="AA844" s="43" t="n">
        <v>0.1673</v>
      </c>
      <c r="AB844" s="43"/>
      <c r="AC844" s="43" t="s">
        <v>10482</v>
      </c>
      <c r="AD844" s="43"/>
      <c r="AE844" s="43"/>
      <c r="AF844" s="43"/>
      <c r="AG844" s="43" t="n">
        <v>0.1673</v>
      </c>
      <c r="AH844" s="43"/>
      <c r="AI844" s="63"/>
      <c r="AJ844" s="63"/>
      <c r="AK844" s="43"/>
      <c r="AL844" s="43"/>
      <c r="AM844" s="43" t="s">
        <v>11367</v>
      </c>
      <c r="AN844" s="43"/>
      <c r="AO844" s="43" t="s">
        <v>1471</v>
      </c>
      <c r="AP844" s="23" t="s">
        <v>3124</v>
      </c>
      <c r="AT844" s="23" t="s">
        <v>10959</v>
      </c>
      <c r="AV844" s="23" t="n">
        <v>0.1673</v>
      </c>
      <c r="AW844" s="23" t="s">
        <v>11633</v>
      </c>
      <c r="AX844" s="23" t="s">
        <v>11721</v>
      </c>
      <c r="AY844" s="23" t="n">
        <v>3000</v>
      </c>
      <c r="AZ844" s="23" t="n">
        <v>12</v>
      </c>
      <c r="BA844" s="23" t="s">
        <v>1465</v>
      </c>
      <c r="BB844" s="23" t="s">
        <v>11633</v>
      </c>
      <c r="BF844" s="23" t="s">
        <v>10498</v>
      </c>
      <c r="BG844" s="1" t="s">
        <v>183</v>
      </c>
    </row>
    <row r="845" s="23" customFormat="true" ht="12.75" hidden="false" customHeight="false" outlineLevel="0" collapsed="false">
      <c r="A845" s="23" t="s">
        <v>4049</v>
      </c>
      <c r="B845" s="23" t="s">
        <v>4050</v>
      </c>
      <c r="C845" s="40" t="s">
        <v>177</v>
      </c>
      <c r="D845" s="23" t="s">
        <v>1471</v>
      </c>
      <c r="E845" s="23" t="s">
        <v>4051</v>
      </c>
      <c r="F845" s="23" t="s">
        <v>4052</v>
      </c>
      <c r="G845" s="23" t="n">
        <v>151</v>
      </c>
      <c r="H845" s="23" t="n">
        <v>2000</v>
      </c>
      <c r="I845" s="41" t="s">
        <v>180</v>
      </c>
      <c r="K845" s="23" t="n">
        <v>0</v>
      </c>
      <c r="L845" s="23" t="n">
        <v>18786</v>
      </c>
      <c r="M845" s="23" t="n">
        <v>0</v>
      </c>
      <c r="N845" s="23" t="n">
        <v>0</v>
      </c>
      <c r="O845" s="23" t="n">
        <f aca="false">K845+L845</f>
        <v>18786</v>
      </c>
      <c r="P845" s="23" t="n">
        <f aca="false">K845+L845+M845+N845</f>
        <v>18786</v>
      </c>
      <c r="Q845" s="23" t="n">
        <v>3637</v>
      </c>
      <c r="R845" s="23" t="n">
        <v>5261</v>
      </c>
      <c r="S845" s="23" t="n">
        <v>5493</v>
      </c>
      <c r="T845" s="23" t="n">
        <v>2752</v>
      </c>
      <c r="U845" s="23" t="n">
        <f aca="false">IF(I845="delivery",O845-SUM(Q845+R845),IF(I845="PO",P845-SUM(Q845:R845)))</f>
        <v>9888</v>
      </c>
      <c r="V845" s="43" t="n">
        <v>0.0356</v>
      </c>
      <c r="W845" s="43" t="n">
        <v>0.0356</v>
      </c>
      <c r="X845" s="43" t="n">
        <f aca="false">W845-V845</f>
        <v>0</v>
      </c>
      <c r="Y845" s="43"/>
      <c r="Z845" s="43"/>
      <c r="AA845" s="43"/>
      <c r="AB845" s="43"/>
      <c r="AC845" s="43" t="s">
        <v>10482</v>
      </c>
      <c r="AD845" s="43"/>
      <c r="AE845" s="43"/>
      <c r="AF845" s="43"/>
      <c r="AG845" s="43" t="n">
        <v>0.0482</v>
      </c>
      <c r="AH845" s="43"/>
      <c r="AI845" s="63"/>
      <c r="AJ845" s="63"/>
      <c r="AK845" s="43"/>
      <c r="AL845" s="43"/>
      <c r="AM845" s="43" t="s">
        <v>11635</v>
      </c>
      <c r="AN845" s="43"/>
      <c r="AO845" s="43" t="s">
        <v>1471</v>
      </c>
      <c r="AP845" s="23" t="s">
        <v>3124</v>
      </c>
      <c r="AT845" s="23" t="s">
        <v>10959</v>
      </c>
      <c r="AV845" s="23" t="n">
        <v>0.0482</v>
      </c>
      <c r="AW845" s="23" t="s">
        <v>11658</v>
      </c>
      <c r="AX845" s="23" t="s">
        <v>11722</v>
      </c>
      <c r="AY845" s="23" t="n">
        <v>2000</v>
      </c>
      <c r="AZ845" s="23" t="n">
        <v>32</v>
      </c>
      <c r="BA845" s="23" t="s">
        <v>177</v>
      </c>
      <c r="BB845" s="23" t="s">
        <v>11658</v>
      </c>
      <c r="BF845" s="23" t="s">
        <v>10498</v>
      </c>
      <c r="BG845" s="1" t="s">
        <v>183</v>
      </c>
    </row>
    <row r="846" s="23" customFormat="true" ht="12.75" hidden="false" customHeight="false" outlineLevel="0" collapsed="false">
      <c r="A846" s="23" t="s">
        <v>4053</v>
      </c>
      <c r="B846" s="23" t="s">
        <v>4054</v>
      </c>
      <c r="C846" s="40" t="s">
        <v>177</v>
      </c>
      <c r="D846" s="23" t="s">
        <v>1471</v>
      </c>
      <c r="E846" s="23" t="s">
        <v>4055</v>
      </c>
      <c r="F846" s="23" t="s">
        <v>4056</v>
      </c>
      <c r="G846" s="23" t="n">
        <v>216</v>
      </c>
      <c r="H846" s="23" t="n">
        <v>3000</v>
      </c>
      <c r="I846" s="41" t="s">
        <v>180</v>
      </c>
      <c r="K846" s="23" t="n">
        <v>0</v>
      </c>
      <c r="L846" s="23" t="n">
        <v>4333</v>
      </c>
      <c r="M846" s="23" t="n">
        <v>0</v>
      </c>
      <c r="N846" s="23" t="n">
        <v>8000</v>
      </c>
      <c r="O846" s="23" t="n">
        <f aca="false">K846+L846</f>
        <v>4333</v>
      </c>
      <c r="P846" s="23" t="n">
        <f aca="false">K846+L846+M846+N846</f>
        <v>12333</v>
      </c>
      <c r="Q846" s="23" t="n">
        <v>4337</v>
      </c>
      <c r="R846" s="23" t="n">
        <v>2714</v>
      </c>
      <c r="S846" s="23" t="n">
        <v>3494</v>
      </c>
      <c r="T846" s="23" t="n">
        <v>1366</v>
      </c>
      <c r="U846" s="23" t="n">
        <f aca="false">IF(I846="delivery",O846-SUM(Q846+R846),IF(I846="PO",P846-SUM(Q846:R846)))</f>
        <v>-2718</v>
      </c>
      <c r="V846" s="43" t="n">
        <v>0.0045</v>
      </c>
      <c r="W846" s="43" t="n">
        <v>0.00485</v>
      </c>
      <c r="X846" s="43" t="n">
        <f aca="false">W846-V846</f>
        <v>0.00035</v>
      </c>
      <c r="Y846" s="43"/>
      <c r="Z846" s="43"/>
      <c r="AA846" s="43"/>
      <c r="AB846" s="43"/>
      <c r="AC846" s="43" t="s">
        <v>10482</v>
      </c>
      <c r="AD846" s="43"/>
      <c r="AE846" s="43"/>
      <c r="AF846" s="43"/>
      <c r="AG846" s="43" t="n">
        <v>0.00485</v>
      </c>
      <c r="AH846" s="43"/>
      <c r="AI846" s="63"/>
      <c r="AJ846" s="63"/>
      <c r="AK846" s="43"/>
      <c r="AL846" s="43"/>
      <c r="AM846" s="43" t="s">
        <v>11665</v>
      </c>
      <c r="AN846" s="43"/>
      <c r="AO846" s="43" t="s">
        <v>1471</v>
      </c>
      <c r="AP846" s="23" t="s">
        <v>3124</v>
      </c>
      <c r="AT846" s="23" t="s">
        <v>10934</v>
      </c>
      <c r="AV846" s="23" t="n">
        <v>0.00485</v>
      </c>
      <c r="AW846" s="23" t="s">
        <v>11555</v>
      </c>
      <c r="AX846" s="23" t="s">
        <v>11723</v>
      </c>
      <c r="AY846" s="23" t="n">
        <v>20000</v>
      </c>
      <c r="AZ846" s="23" t="n">
        <v>16</v>
      </c>
      <c r="BA846" s="23" t="s">
        <v>1465</v>
      </c>
      <c r="BB846" s="23" t="s">
        <v>11555</v>
      </c>
      <c r="BF846" s="23" t="s">
        <v>10498</v>
      </c>
      <c r="BG846" s="1" t="s">
        <v>183</v>
      </c>
    </row>
    <row r="847" s="23" customFormat="true" ht="12.75" hidden="false" customHeight="false" outlineLevel="0" collapsed="false">
      <c r="A847" s="23" t="s">
        <v>4057</v>
      </c>
      <c r="B847" s="23" t="s">
        <v>4058</v>
      </c>
      <c r="C847" s="40" t="s">
        <v>177</v>
      </c>
      <c r="D847" s="23" t="s">
        <v>1471</v>
      </c>
      <c r="E847" s="23" t="s">
        <v>4059</v>
      </c>
      <c r="F847" s="23" t="s">
        <v>4060</v>
      </c>
      <c r="G847" s="23" t="n">
        <v>201</v>
      </c>
      <c r="H847" s="23" t="n">
        <v>10000</v>
      </c>
      <c r="I847" s="41" t="s">
        <v>180</v>
      </c>
      <c r="K847" s="23" t="n">
        <v>0</v>
      </c>
      <c r="L847" s="23" t="n">
        <v>265076</v>
      </c>
      <c r="M847" s="23" t="n">
        <v>0</v>
      </c>
      <c r="N847" s="23" t="n">
        <v>40000</v>
      </c>
      <c r="O847" s="23" t="n">
        <f aca="false">K847+L847</f>
        <v>265076</v>
      </c>
      <c r="P847" s="23" t="n">
        <f aca="false">K847+L847+M847+N847</f>
        <v>305076</v>
      </c>
      <c r="Q847" s="23" t="n">
        <v>36422</v>
      </c>
      <c r="R847" s="23" t="n">
        <v>24720</v>
      </c>
      <c r="S847" s="23" t="n">
        <v>28049</v>
      </c>
      <c r="T847" s="23" t="n">
        <v>20254</v>
      </c>
      <c r="U847" s="23" t="n">
        <f aca="false">IF(I847="delivery",O847-SUM(Q847+R847),IF(I847="PO",P847-SUM(Q847:R847)))</f>
        <v>203934</v>
      </c>
      <c r="V847" s="43" t="n">
        <v>0.0026</v>
      </c>
      <c r="W847" s="43" t="n">
        <v>0.0026</v>
      </c>
      <c r="X847" s="43" t="n">
        <f aca="false">W847-V847</f>
        <v>0</v>
      </c>
      <c r="Y847" s="43"/>
      <c r="Z847" s="43"/>
      <c r="AA847" s="43" t="n">
        <v>0.0026</v>
      </c>
      <c r="AB847" s="43"/>
      <c r="AC847" s="43" t="s">
        <v>10482</v>
      </c>
      <c r="AD847" s="43"/>
      <c r="AE847" s="43"/>
      <c r="AF847" s="43"/>
      <c r="AG847" s="43" t="n">
        <v>0.00209</v>
      </c>
      <c r="AH847" s="43"/>
      <c r="AI847" s="63"/>
      <c r="AJ847" s="63"/>
      <c r="AK847" s="43"/>
      <c r="AL847" s="43"/>
      <c r="AM847" s="43" t="s">
        <v>10492</v>
      </c>
      <c r="AN847" s="43"/>
      <c r="AO847" s="43" t="s">
        <v>1471</v>
      </c>
      <c r="AP847" s="23" t="s">
        <v>3124</v>
      </c>
      <c r="AT847" s="23" t="s">
        <v>10934</v>
      </c>
      <c r="AV847" s="23" t="n">
        <v>0.00209</v>
      </c>
      <c r="AW847" s="23" t="s">
        <v>11555</v>
      </c>
      <c r="AX847" s="23" t="s">
        <v>11671</v>
      </c>
      <c r="AY847" s="23" t="n">
        <v>50000</v>
      </c>
      <c r="AZ847" s="23" t="n">
        <v>16</v>
      </c>
      <c r="BA847" s="23" t="s">
        <v>1465</v>
      </c>
      <c r="BB847" s="23" t="s">
        <v>11555</v>
      </c>
      <c r="BF847" s="23" t="s">
        <v>10498</v>
      </c>
      <c r="BG847" s="1" t="s">
        <v>183</v>
      </c>
    </row>
    <row r="848" s="23" customFormat="true" ht="12.75" hidden="false" customHeight="false" outlineLevel="0" collapsed="false">
      <c r="A848" s="23" t="s">
        <v>4061</v>
      </c>
      <c r="B848" s="23" t="s">
        <v>4062</v>
      </c>
      <c r="C848" s="40" t="s">
        <v>177</v>
      </c>
      <c r="D848" s="23" t="s">
        <v>1471</v>
      </c>
      <c r="E848" s="23" t="s">
        <v>4063</v>
      </c>
      <c r="F848" s="23" t="s">
        <v>4064</v>
      </c>
      <c r="G848" s="23" t="n">
        <v>201</v>
      </c>
      <c r="H848" s="23" t="n">
        <v>10000</v>
      </c>
      <c r="I848" s="41" t="s">
        <v>180</v>
      </c>
      <c r="K848" s="23" t="n">
        <v>0</v>
      </c>
      <c r="L848" s="23" t="n">
        <v>1690122</v>
      </c>
      <c r="M848" s="23" t="n">
        <v>0</v>
      </c>
      <c r="N848" s="23" t="n">
        <v>920000</v>
      </c>
      <c r="O848" s="23" t="n">
        <f aca="false">K848+L848</f>
        <v>1690122</v>
      </c>
      <c r="P848" s="23" t="n">
        <f aca="false">K848+L848+M848+N848</f>
        <v>2610122</v>
      </c>
      <c r="Q848" s="23" t="n">
        <v>1024188</v>
      </c>
      <c r="R848" s="23" t="n">
        <v>968833</v>
      </c>
      <c r="S848" s="23" t="n">
        <v>1131223</v>
      </c>
      <c r="T848" s="23" t="n">
        <v>664096</v>
      </c>
      <c r="U848" s="23" t="n">
        <f aca="false">IF(I848="delivery",O848-SUM(Q848+R848),IF(I848="PO",P848-SUM(Q848:R848)))</f>
        <v>-302899</v>
      </c>
      <c r="V848" s="43" t="n">
        <v>0.00225</v>
      </c>
      <c r="W848" s="43" t="n">
        <v>0.00225</v>
      </c>
      <c r="X848" s="43" t="n">
        <f aca="false">W848-V848</f>
        <v>0</v>
      </c>
      <c r="Y848" s="43"/>
      <c r="Z848" s="43"/>
      <c r="AA848" s="43" t="n">
        <v>0.00191</v>
      </c>
      <c r="AB848" s="43"/>
      <c r="AC848" s="43" t="s">
        <v>10482</v>
      </c>
      <c r="AD848" s="43"/>
      <c r="AE848" s="43"/>
      <c r="AF848" s="43"/>
      <c r="AG848" s="43" t="n">
        <v>0.00225</v>
      </c>
      <c r="AH848" s="43" t="s">
        <v>11597</v>
      </c>
      <c r="AI848" s="63" t="n">
        <v>10000</v>
      </c>
      <c r="AJ848" s="63" t="n">
        <v>16</v>
      </c>
      <c r="AK848" s="43" t="s">
        <v>11724</v>
      </c>
      <c r="AL848" s="43" t="s">
        <v>177</v>
      </c>
      <c r="AM848" s="43" t="s">
        <v>11599</v>
      </c>
      <c r="AN848" s="43"/>
      <c r="AO848" s="43" t="s">
        <v>1471</v>
      </c>
      <c r="AP848" s="23" t="s">
        <v>3124</v>
      </c>
      <c r="AT848" s="23" t="s">
        <v>10493</v>
      </c>
      <c r="AV848" s="23" t="n">
        <v>0.0038</v>
      </c>
      <c r="AW848" s="23" t="s">
        <v>10494</v>
      </c>
      <c r="AX848" s="23" t="s">
        <v>11725</v>
      </c>
      <c r="AY848" s="23" t="n">
        <v>10000</v>
      </c>
      <c r="AZ848" s="23" t="n">
        <v>22</v>
      </c>
      <c r="BA848" s="23" t="s">
        <v>1465</v>
      </c>
      <c r="BB848" s="23" t="s">
        <v>10496</v>
      </c>
      <c r="BF848" s="23" t="s">
        <v>10498</v>
      </c>
      <c r="BG848" s="1" t="s">
        <v>183</v>
      </c>
    </row>
    <row r="849" s="23" customFormat="true" ht="12.75" hidden="false" customHeight="false" outlineLevel="0" collapsed="false">
      <c r="A849" s="23" t="s">
        <v>4065</v>
      </c>
      <c r="B849" s="23" t="s">
        <v>4066</v>
      </c>
      <c r="C849" s="40" t="s">
        <v>177</v>
      </c>
      <c r="D849" s="23" t="s">
        <v>1471</v>
      </c>
      <c r="E849" s="23" t="s">
        <v>4067</v>
      </c>
      <c r="F849" s="23" t="s">
        <v>4068</v>
      </c>
      <c r="G849" s="23" t="n">
        <v>201</v>
      </c>
      <c r="H849" s="23" t="n">
        <v>100000</v>
      </c>
      <c r="I849" s="41" t="s">
        <v>180</v>
      </c>
      <c r="K849" s="23" t="n">
        <v>0</v>
      </c>
      <c r="L849" s="23" t="n">
        <v>218788</v>
      </c>
      <c r="M849" s="23" t="n">
        <v>50000</v>
      </c>
      <c r="N849" s="23" t="n">
        <v>50000</v>
      </c>
      <c r="O849" s="23" t="n">
        <f aca="false">K849+L849</f>
        <v>218788</v>
      </c>
      <c r="P849" s="23" t="n">
        <f aca="false">K849+L849+M849+N849</f>
        <v>318788</v>
      </c>
      <c r="Q849" s="23" t="n">
        <v>64976</v>
      </c>
      <c r="R849" s="23" t="n">
        <v>48827</v>
      </c>
      <c r="S849" s="23" t="n">
        <v>58755</v>
      </c>
      <c r="T849" s="23" t="n">
        <v>26928</v>
      </c>
      <c r="U849" s="23" t="n">
        <f aca="false">IF(I849="delivery",O849-SUM(Q849+R849),IF(I849="PO",P849-SUM(Q849:R849)))</f>
        <v>104985</v>
      </c>
      <c r="V849" s="43" t="n">
        <v>0.00317</v>
      </c>
      <c r="W849" s="43" t="n">
        <v>0.00317</v>
      </c>
      <c r="X849" s="43" t="n">
        <f aca="false">W849-V849</f>
        <v>0</v>
      </c>
      <c r="Y849" s="43"/>
      <c r="Z849" s="43"/>
      <c r="AA849" s="43" t="n">
        <v>0.00353</v>
      </c>
      <c r="AB849" s="43"/>
      <c r="AC849" s="43" t="s">
        <v>10482</v>
      </c>
      <c r="AD849" s="43"/>
      <c r="AE849" s="43"/>
      <c r="AF849" s="43"/>
      <c r="AG849" s="43" t="n">
        <v>0.00253</v>
      </c>
      <c r="AH849" s="43"/>
      <c r="AI849" s="63"/>
      <c r="AJ849" s="63"/>
      <c r="AK849" s="43"/>
      <c r="AL849" s="43"/>
      <c r="AM849" s="43" t="s">
        <v>10492</v>
      </c>
      <c r="AN849" s="43"/>
      <c r="AO849" s="43" t="s">
        <v>1471</v>
      </c>
      <c r="AP849" s="23" t="s">
        <v>3124</v>
      </c>
      <c r="AT849" s="23" t="s">
        <v>11356</v>
      </c>
      <c r="AV849" s="23" t="n">
        <v>0.00253</v>
      </c>
      <c r="AW849" s="23" t="s">
        <v>11585</v>
      </c>
      <c r="AX849" s="23" t="s">
        <v>11726</v>
      </c>
      <c r="AY849" s="23" t="n">
        <v>50000</v>
      </c>
      <c r="AZ849" s="23" t="n">
        <v>16</v>
      </c>
      <c r="BA849" s="23" t="s">
        <v>1465</v>
      </c>
      <c r="BB849" s="23" t="s">
        <v>11587</v>
      </c>
      <c r="BF849" s="23" t="s">
        <v>10498</v>
      </c>
      <c r="BG849" s="1" t="s">
        <v>183</v>
      </c>
    </row>
    <row r="850" s="23" customFormat="true" ht="12.75" hidden="false" customHeight="false" outlineLevel="0" collapsed="false">
      <c r="A850" s="23" t="s">
        <v>4069</v>
      </c>
      <c r="B850" s="23" t="s">
        <v>4070</v>
      </c>
      <c r="C850" s="40" t="s">
        <v>177</v>
      </c>
      <c r="D850" s="23" t="s">
        <v>1471</v>
      </c>
      <c r="E850" s="23" t="s">
        <v>4071</v>
      </c>
      <c r="F850" s="23" t="s">
        <v>4072</v>
      </c>
      <c r="G850" s="23" t="n">
        <v>201</v>
      </c>
      <c r="H850" s="23" t="n">
        <v>50000</v>
      </c>
      <c r="I850" s="41" t="s">
        <v>180</v>
      </c>
      <c r="K850" s="23" t="n">
        <v>0</v>
      </c>
      <c r="L850" s="23" t="n">
        <v>7012</v>
      </c>
      <c r="M850" s="23" t="n">
        <v>0</v>
      </c>
      <c r="N850" s="23" t="n">
        <v>10000</v>
      </c>
      <c r="O850" s="23" t="n">
        <f aca="false">K850+L850</f>
        <v>7012</v>
      </c>
      <c r="P850" s="23" t="n">
        <f aca="false">K850+L850+M850+N850</f>
        <v>17012</v>
      </c>
      <c r="Q850" s="23" t="n">
        <v>6114</v>
      </c>
      <c r="R850" s="23" t="n">
        <v>4778</v>
      </c>
      <c r="S850" s="23" t="n">
        <v>4872</v>
      </c>
      <c r="T850" s="23" t="n">
        <v>2759</v>
      </c>
      <c r="U850" s="23" t="n">
        <f aca="false">IF(I850="delivery",O850-SUM(Q850+R850),IF(I850="PO",P850-SUM(Q850:R850)))</f>
        <v>-3880</v>
      </c>
      <c r="V850" s="43" t="n">
        <v>0.00279</v>
      </c>
      <c r="W850" s="43" t="n">
        <v>0.00279</v>
      </c>
      <c r="X850" s="43" t="n">
        <f aca="false">W850-V850</f>
        <v>0</v>
      </c>
      <c r="Y850" s="43"/>
      <c r="Z850" s="43"/>
      <c r="AA850" s="43" t="n">
        <v>0.00279</v>
      </c>
      <c r="AB850" s="43"/>
      <c r="AC850" s="43" t="s">
        <v>10482</v>
      </c>
      <c r="AD850" s="43"/>
      <c r="AE850" s="43"/>
      <c r="AF850" s="43"/>
      <c r="AG850" s="43" t="n">
        <v>0.0026</v>
      </c>
      <c r="AH850" s="43"/>
      <c r="AI850" s="63"/>
      <c r="AJ850" s="63"/>
      <c r="AK850" s="43"/>
      <c r="AL850" s="43"/>
      <c r="AM850" s="43" t="s">
        <v>10492</v>
      </c>
      <c r="AN850" s="43"/>
      <c r="AO850" s="43" t="s">
        <v>1471</v>
      </c>
      <c r="AP850" s="23" t="s">
        <v>3124</v>
      </c>
      <c r="AT850" s="23" t="s">
        <v>10943</v>
      </c>
      <c r="AV850" s="23" t="n">
        <v>0.0026</v>
      </c>
      <c r="AW850" s="23" t="s">
        <v>11633</v>
      </c>
      <c r="AX850" s="23" t="s">
        <v>11727</v>
      </c>
      <c r="AY850" s="23" t="n">
        <v>10000</v>
      </c>
      <c r="AZ850" s="23" t="n">
        <v>24</v>
      </c>
      <c r="BB850" s="23" t="s">
        <v>11633</v>
      </c>
      <c r="BF850" s="23" t="s">
        <v>10498</v>
      </c>
      <c r="BG850" s="1" t="s">
        <v>183</v>
      </c>
    </row>
    <row r="851" s="23" customFormat="true" ht="12.75" hidden="false" customHeight="false" outlineLevel="0" collapsed="false">
      <c r="A851" s="23" t="s">
        <v>4073</v>
      </c>
      <c r="B851" s="23" t="s">
        <v>4074</v>
      </c>
      <c r="C851" s="40" t="s">
        <v>177</v>
      </c>
      <c r="D851" s="23" t="s">
        <v>1471</v>
      </c>
      <c r="E851" s="23" t="s">
        <v>4075</v>
      </c>
      <c r="F851" s="23" t="s">
        <v>4076</v>
      </c>
      <c r="G851" s="23" t="n">
        <v>201</v>
      </c>
      <c r="H851" s="23" t="n">
        <v>10000</v>
      </c>
      <c r="I851" s="41" t="s">
        <v>180</v>
      </c>
      <c r="K851" s="23" t="n">
        <v>0</v>
      </c>
      <c r="L851" s="23" t="n">
        <v>23743</v>
      </c>
      <c r="M851" s="23" t="n">
        <v>10000</v>
      </c>
      <c r="N851" s="23" t="n">
        <v>10000</v>
      </c>
      <c r="O851" s="23" t="n">
        <f aca="false">K851+L851</f>
        <v>23743</v>
      </c>
      <c r="P851" s="23" t="n">
        <f aca="false">K851+L851+M851+N851</f>
        <v>43743</v>
      </c>
      <c r="Q851" s="23" t="n">
        <v>7161</v>
      </c>
      <c r="R851" s="23" t="n">
        <v>6659</v>
      </c>
      <c r="S851" s="23" t="n">
        <v>6805</v>
      </c>
      <c r="T851" s="23" t="n">
        <v>5600</v>
      </c>
      <c r="U851" s="23" t="n">
        <f aca="false">IF(I851="delivery",O851-SUM(Q851+R851),IF(I851="PO",P851-SUM(Q851:R851)))</f>
        <v>9923</v>
      </c>
      <c r="V851" s="43" t="n">
        <v>0.00141</v>
      </c>
      <c r="W851" s="43" t="n">
        <v>0.0028</v>
      </c>
      <c r="X851" s="43" t="n">
        <f aca="false">W851-V851</f>
        <v>0.00139</v>
      </c>
      <c r="Y851" s="43"/>
      <c r="Z851" s="43"/>
      <c r="AA851" s="43"/>
      <c r="AB851" s="43"/>
      <c r="AC851" s="43" t="s">
        <v>10482</v>
      </c>
      <c r="AD851" s="43" t="s">
        <v>11728</v>
      </c>
      <c r="AE851" s="71" t="s">
        <v>11729</v>
      </c>
      <c r="AF851" s="43"/>
      <c r="AG851" s="43" t="n">
        <v>0.00235</v>
      </c>
      <c r="AH851" s="43" t="s">
        <v>11590</v>
      </c>
      <c r="AI851" s="63" t="n">
        <v>10000</v>
      </c>
      <c r="AJ851" s="63" t="n">
        <v>40</v>
      </c>
      <c r="AK851" s="43" t="s">
        <v>11730</v>
      </c>
      <c r="AL851" s="43"/>
      <c r="AM851" s="43" t="s">
        <v>11678</v>
      </c>
      <c r="AN851" s="43"/>
      <c r="AO851" s="43" t="s">
        <v>1471</v>
      </c>
      <c r="AP851" s="23" t="s">
        <v>3124</v>
      </c>
      <c r="AT851" s="23" t="s">
        <v>10959</v>
      </c>
      <c r="AV851" s="23" t="n">
        <v>0.0028</v>
      </c>
      <c r="AW851" s="23" t="s">
        <v>11658</v>
      </c>
      <c r="AX851" s="23" t="s">
        <v>11731</v>
      </c>
      <c r="AY851" s="23" t="n">
        <v>20000</v>
      </c>
      <c r="AZ851" s="23" t="n">
        <v>30</v>
      </c>
      <c r="BA851" s="23" t="s">
        <v>177</v>
      </c>
      <c r="BB851" s="23" t="s">
        <v>11658</v>
      </c>
      <c r="BF851" s="23" t="s">
        <v>10498</v>
      </c>
      <c r="BG851" s="1" t="s">
        <v>183</v>
      </c>
    </row>
    <row r="852" s="23" customFormat="true" ht="12.75" hidden="false" customHeight="false" outlineLevel="0" collapsed="false">
      <c r="A852" s="23" t="s">
        <v>4077</v>
      </c>
      <c r="B852" s="23" t="s">
        <v>4078</v>
      </c>
      <c r="C852" s="40" t="s">
        <v>177</v>
      </c>
      <c r="D852" s="23" t="s">
        <v>1471</v>
      </c>
      <c r="E852" s="23" t="s">
        <v>4079</v>
      </c>
      <c r="F852" s="23" t="s">
        <v>4080</v>
      </c>
      <c r="G852" s="23" t="n">
        <v>201</v>
      </c>
      <c r="H852" s="23" t="n">
        <v>20000</v>
      </c>
      <c r="I852" s="41" t="s">
        <v>180</v>
      </c>
      <c r="K852" s="23" t="n">
        <v>0</v>
      </c>
      <c r="L852" s="23" t="n">
        <v>40968</v>
      </c>
      <c r="M852" s="23" t="n">
        <v>0</v>
      </c>
      <c r="N852" s="23" t="n">
        <v>120000</v>
      </c>
      <c r="O852" s="23" t="n">
        <f aca="false">K852+L852</f>
        <v>40968</v>
      </c>
      <c r="P852" s="23" t="n">
        <f aca="false">K852+L852+M852+N852</f>
        <v>160968</v>
      </c>
      <c r="Q852" s="23" t="n">
        <v>13107</v>
      </c>
      <c r="R852" s="23" t="n">
        <v>76927</v>
      </c>
      <c r="S852" s="23" t="n">
        <v>68262</v>
      </c>
      <c r="T852" s="23" t="n">
        <v>47214</v>
      </c>
      <c r="U852" s="23" t="n">
        <f aca="false">IF(I852="delivery",O852-SUM(Q852+R852),IF(I852="PO",P852-SUM(Q852:R852)))</f>
        <v>-49066</v>
      </c>
      <c r="V852" s="43" t="n">
        <v>0.0012</v>
      </c>
      <c r="W852" s="43" t="n">
        <v>0.0012</v>
      </c>
      <c r="X852" s="43" t="n">
        <f aca="false">W852-V852</f>
        <v>0</v>
      </c>
      <c r="Y852" s="43"/>
      <c r="Z852" s="43"/>
      <c r="AA852" s="43"/>
      <c r="AB852" s="43"/>
      <c r="AC852" s="43" t="s">
        <v>10482</v>
      </c>
      <c r="AD852" s="43"/>
      <c r="AE852" s="43"/>
      <c r="AF852" s="43"/>
      <c r="AG852" s="43" t="n">
        <v>0.00054</v>
      </c>
      <c r="AH852" s="43"/>
      <c r="AI852" s="63"/>
      <c r="AJ852" s="63"/>
      <c r="AK852" s="43"/>
      <c r="AL852" s="43"/>
      <c r="AM852" s="43" t="s">
        <v>10492</v>
      </c>
      <c r="AN852" s="43"/>
      <c r="AO852" s="43" t="s">
        <v>1471</v>
      </c>
      <c r="AP852" s="23" t="s">
        <v>3124</v>
      </c>
      <c r="AT852" s="23" t="s">
        <v>10493</v>
      </c>
      <c r="AV852" s="23" t="n">
        <v>0.00054</v>
      </c>
      <c r="AW852" s="23" t="s">
        <v>10494</v>
      </c>
      <c r="AX852" s="23" t="s">
        <v>11732</v>
      </c>
      <c r="AY852" s="23" t="n">
        <v>10000</v>
      </c>
      <c r="AZ852" s="23" t="n">
        <v>22</v>
      </c>
      <c r="BA852" s="23" t="s">
        <v>177</v>
      </c>
      <c r="BB852" s="23" t="s">
        <v>10496</v>
      </c>
      <c r="BF852" s="23" t="s">
        <v>10498</v>
      </c>
      <c r="BG852" s="1" t="s">
        <v>183</v>
      </c>
    </row>
    <row r="853" s="23" customFormat="true" ht="12.75" hidden="false" customHeight="false" outlineLevel="0" collapsed="false">
      <c r="A853" s="23" t="s">
        <v>4081</v>
      </c>
      <c r="B853" s="23" t="s">
        <v>4082</v>
      </c>
      <c r="C853" s="40" t="s">
        <v>177</v>
      </c>
      <c r="D853" s="23" t="s">
        <v>1471</v>
      </c>
      <c r="E853" s="23" t="s">
        <v>4083</v>
      </c>
      <c r="F853" s="23" t="s">
        <v>4084</v>
      </c>
      <c r="G853" s="23" t="n">
        <v>201</v>
      </c>
      <c r="H853" s="23" t="n">
        <v>10000</v>
      </c>
      <c r="I853" s="41" t="s">
        <v>180</v>
      </c>
      <c r="K853" s="23" t="n">
        <v>0</v>
      </c>
      <c r="L853" s="23" t="n">
        <v>24763</v>
      </c>
      <c r="M853" s="23" t="n">
        <v>10000</v>
      </c>
      <c r="N853" s="23" t="n">
        <v>20000</v>
      </c>
      <c r="O853" s="23" t="n">
        <f aca="false">K853+L853</f>
        <v>24763</v>
      </c>
      <c r="P853" s="23" t="n">
        <f aca="false">K853+L853+M853+N853</f>
        <v>54763</v>
      </c>
      <c r="Q853" s="23" t="n">
        <v>12570</v>
      </c>
      <c r="R853" s="23" t="n">
        <v>5398</v>
      </c>
      <c r="S853" s="23" t="n">
        <v>8762</v>
      </c>
      <c r="T853" s="23" t="n">
        <v>5901</v>
      </c>
      <c r="U853" s="23" t="n">
        <f aca="false">IF(I853="delivery",O853-SUM(Q853+R853),IF(I853="PO",P853-SUM(Q853:R853)))</f>
        <v>6795</v>
      </c>
      <c r="V853" s="43" t="n">
        <v>0.0053</v>
      </c>
      <c r="W853" s="43" t="n">
        <v>0.0053</v>
      </c>
      <c r="X853" s="43" t="n">
        <f aca="false">W853-V853</f>
        <v>0</v>
      </c>
      <c r="Y853" s="43"/>
      <c r="Z853" s="43"/>
      <c r="AA853" s="43" t="n">
        <v>0.00155</v>
      </c>
      <c r="AB853" s="43"/>
      <c r="AC853" s="43" t="s">
        <v>10482</v>
      </c>
      <c r="AD853" s="43"/>
      <c r="AE853" s="43"/>
      <c r="AF853" s="43"/>
      <c r="AG853" s="43" t="n">
        <v>0.0011</v>
      </c>
      <c r="AH853" s="43"/>
      <c r="AI853" s="63"/>
      <c r="AJ853" s="63"/>
      <c r="AK853" s="43"/>
      <c r="AL853" s="43"/>
      <c r="AM853" s="43" t="s">
        <v>10492</v>
      </c>
      <c r="AN853" s="43"/>
      <c r="AO853" s="43" t="s">
        <v>1471</v>
      </c>
      <c r="AP853" s="23" t="s">
        <v>3124</v>
      </c>
      <c r="AT853" s="23" t="s">
        <v>11356</v>
      </c>
      <c r="AV853" s="23" t="n">
        <v>0.0011</v>
      </c>
      <c r="AW853" s="23" t="s">
        <v>10494</v>
      </c>
      <c r="AX853" s="23" t="s">
        <v>11733</v>
      </c>
      <c r="AY853" s="23" t="n">
        <v>10000</v>
      </c>
      <c r="AZ853" s="23" t="n">
        <v>2</v>
      </c>
      <c r="BA853" s="23" t="s">
        <v>177</v>
      </c>
      <c r="BB853" s="23" t="s">
        <v>10496</v>
      </c>
      <c r="BF853" s="23" t="s">
        <v>10498</v>
      </c>
      <c r="BG853" s="1" t="s">
        <v>183</v>
      </c>
    </row>
    <row r="854" s="23" customFormat="true" ht="12.75" hidden="false" customHeight="false" outlineLevel="0" collapsed="false">
      <c r="A854" s="23" t="s">
        <v>4085</v>
      </c>
      <c r="B854" s="23" t="s">
        <v>4086</v>
      </c>
      <c r="C854" s="40" t="s">
        <v>177</v>
      </c>
      <c r="D854" s="23" t="s">
        <v>1471</v>
      </c>
      <c r="E854" s="23" t="s">
        <v>4087</v>
      </c>
      <c r="F854" s="23" t="s">
        <v>4088</v>
      </c>
      <c r="G854" s="23" t="n">
        <v>201</v>
      </c>
      <c r="H854" s="23" t="n">
        <v>10000</v>
      </c>
      <c r="I854" s="41" t="s">
        <v>180</v>
      </c>
      <c r="K854" s="23" t="n">
        <v>0</v>
      </c>
      <c r="L854" s="23" t="n">
        <v>34692</v>
      </c>
      <c r="M854" s="23" t="n">
        <v>20000</v>
      </c>
      <c r="N854" s="23" t="n">
        <v>20000</v>
      </c>
      <c r="O854" s="23" t="n">
        <f aca="false">K854+L854</f>
        <v>34692</v>
      </c>
      <c r="P854" s="23" t="n">
        <f aca="false">K854+L854+M854+N854</f>
        <v>74692</v>
      </c>
      <c r="Q854" s="23" t="n">
        <v>4019</v>
      </c>
      <c r="R854" s="23" t="n">
        <v>20619</v>
      </c>
      <c r="S854" s="23" t="n">
        <v>17547</v>
      </c>
      <c r="T854" s="23" t="n">
        <v>13052</v>
      </c>
      <c r="U854" s="23" t="n">
        <f aca="false">IF(I854="delivery",O854-SUM(Q854+R854),IF(I854="PO",P854-SUM(Q854:R854)))</f>
        <v>10054</v>
      </c>
      <c r="V854" s="43" t="n">
        <v>0.0007</v>
      </c>
      <c r="W854" s="43" t="n">
        <v>0.0007</v>
      </c>
      <c r="X854" s="43" t="n">
        <f aca="false">W854-V854</f>
        <v>0</v>
      </c>
      <c r="Y854" s="43"/>
      <c r="Z854" s="43"/>
      <c r="AA854" s="43" t="n">
        <v>0.00107</v>
      </c>
      <c r="AB854" s="43"/>
      <c r="AC854" s="43" t="s">
        <v>10482</v>
      </c>
      <c r="AD854" s="43"/>
      <c r="AE854" s="43"/>
      <c r="AF854" s="43"/>
      <c r="AG854" s="43" t="n">
        <v>0.0007</v>
      </c>
      <c r="AH854" s="43"/>
      <c r="AI854" s="63"/>
      <c r="AJ854" s="63"/>
      <c r="AK854" s="43"/>
      <c r="AL854" s="43"/>
      <c r="AM854" s="43" t="s">
        <v>11367</v>
      </c>
      <c r="AN854" s="43"/>
      <c r="AO854" s="43" t="s">
        <v>1471</v>
      </c>
      <c r="AP854" s="23" t="s">
        <v>3124</v>
      </c>
      <c r="AT854" s="23" t="s">
        <v>11356</v>
      </c>
      <c r="AV854" s="23" t="n">
        <v>0.0007</v>
      </c>
      <c r="AW854" s="23" t="s">
        <v>10494</v>
      </c>
      <c r="AX854" s="23" t="s">
        <v>11734</v>
      </c>
      <c r="AY854" s="23" t="n">
        <v>10000</v>
      </c>
      <c r="AZ854" s="23" t="n">
        <v>4</v>
      </c>
      <c r="BA854" s="23" t="s">
        <v>177</v>
      </c>
      <c r="BB854" s="23" t="s">
        <v>10496</v>
      </c>
      <c r="BF854" s="23" t="s">
        <v>10498</v>
      </c>
      <c r="BG854" s="1" t="s">
        <v>183</v>
      </c>
    </row>
    <row r="855" s="23" customFormat="true" ht="12.75" hidden="false" customHeight="false" outlineLevel="0" collapsed="false">
      <c r="A855" s="23" t="s">
        <v>4089</v>
      </c>
      <c r="B855" s="23" t="s">
        <v>4090</v>
      </c>
      <c r="C855" s="40" t="s">
        <v>177</v>
      </c>
      <c r="D855" s="23" t="s">
        <v>1471</v>
      </c>
      <c r="E855" s="23" t="s">
        <v>4091</v>
      </c>
      <c r="F855" s="23" t="s">
        <v>4092</v>
      </c>
      <c r="G855" s="23" t="n">
        <v>23</v>
      </c>
      <c r="H855" s="23" t="n">
        <v>10000</v>
      </c>
      <c r="I855" s="41" t="s">
        <v>180</v>
      </c>
      <c r="K855" s="23" t="n">
        <v>0</v>
      </c>
      <c r="L855" s="23" t="n">
        <v>3100</v>
      </c>
      <c r="M855" s="23" t="n">
        <v>0</v>
      </c>
      <c r="N855" s="23" t="n">
        <v>0</v>
      </c>
      <c r="O855" s="23" t="n">
        <f aca="false">K855+L855</f>
        <v>3100</v>
      </c>
      <c r="P855" s="23" t="n">
        <f aca="false">K855+L855+M855+N855</f>
        <v>3100</v>
      </c>
      <c r="Q855" s="23" t="n">
        <v>0</v>
      </c>
      <c r="R855" s="23" t="n">
        <v>34</v>
      </c>
      <c r="S855" s="23" t="n">
        <v>124</v>
      </c>
      <c r="T855" s="23" t="n">
        <v>170</v>
      </c>
      <c r="U855" s="23" t="n">
        <f aca="false">IF(I855="delivery",O855-SUM(Q855+R855),IF(I855="PO",P855-SUM(Q855:R855)))</f>
        <v>3066</v>
      </c>
      <c r="V855" s="43" t="n">
        <v>0.00366</v>
      </c>
      <c r="W855" s="43" t="n">
        <v>0.00366</v>
      </c>
      <c r="X855" s="43" t="n">
        <f aca="false">W855-V855</f>
        <v>0</v>
      </c>
      <c r="Y855" s="43"/>
      <c r="Z855" s="43"/>
      <c r="AA855" s="43"/>
      <c r="AB855" s="43"/>
      <c r="AC855" s="43" t="s">
        <v>10482</v>
      </c>
      <c r="AD855" s="43"/>
      <c r="AE855" s="43"/>
      <c r="AF855" s="43"/>
      <c r="AG855" s="43" t="n">
        <v>0.0015</v>
      </c>
      <c r="AH855" s="43"/>
      <c r="AI855" s="63"/>
      <c r="AJ855" s="63"/>
      <c r="AK855" s="43"/>
      <c r="AL855" s="43"/>
      <c r="AM855" s="43" t="s">
        <v>10492</v>
      </c>
      <c r="AN855" s="43"/>
      <c r="AO855" s="43" t="s">
        <v>1471</v>
      </c>
      <c r="AP855" s="23" t="s">
        <v>3124</v>
      </c>
      <c r="AT855" s="23" t="s">
        <v>11356</v>
      </c>
      <c r="AV855" s="23" t="n">
        <v>0.0015</v>
      </c>
      <c r="AW855" s="23" t="s">
        <v>10494</v>
      </c>
      <c r="AX855" s="23" t="s">
        <v>11735</v>
      </c>
      <c r="AY855" s="23" t="n">
        <v>10000</v>
      </c>
      <c r="AZ855" s="23" t="n">
        <v>16</v>
      </c>
      <c r="BA855" s="23" t="s">
        <v>1465</v>
      </c>
      <c r="BB855" s="23" t="s">
        <v>10496</v>
      </c>
      <c r="BF855" s="23" t="s">
        <v>10498</v>
      </c>
      <c r="BG855" s="1" t="s">
        <v>183</v>
      </c>
    </row>
    <row r="856" s="23" customFormat="true" ht="12.75" hidden="false" customHeight="false" outlineLevel="0" collapsed="false">
      <c r="A856" s="23" t="s">
        <v>4093</v>
      </c>
      <c r="B856" s="23" t="s">
        <v>4094</v>
      </c>
      <c r="C856" s="40" t="s">
        <v>177</v>
      </c>
      <c r="D856" s="23" t="s">
        <v>1471</v>
      </c>
      <c r="E856" s="23" t="s">
        <v>4095</v>
      </c>
      <c r="F856" s="23" t="s">
        <v>4096</v>
      </c>
      <c r="G856" s="23" t="n">
        <v>216</v>
      </c>
      <c r="H856" s="23" t="n">
        <v>4000</v>
      </c>
      <c r="I856" s="41" t="s">
        <v>180</v>
      </c>
      <c r="K856" s="23" t="n">
        <v>0</v>
      </c>
      <c r="L856" s="23" t="n">
        <v>357336</v>
      </c>
      <c r="M856" s="23" t="n">
        <v>0</v>
      </c>
      <c r="N856" s="23" t="n">
        <v>260000</v>
      </c>
      <c r="O856" s="23" t="n">
        <f aca="false">K856+L856</f>
        <v>357336</v>
      </c>
      <c r="P856" s="23" t="n">
        <f aca="false">K856+L856+M856+N856</f>
        <v>617336</v>
      </c>
      <c r="Q856" s="23" t="n">
        <v>355082</v>
      </c>
      <c r="R856" s="23" t="n">
        <v>182923</v>
      </c>
      <c r="S856" s="23" t="n">
        <v>190028</v>
      </c>
      <c r="T856" s="23" t="n">
        <v>116801</v>
      </c>
      <c r="U856" s="23" t="n">
        <f aca="false">IF(I856="delivery",O856-SUM(Q856+R856),IF(I856="PO",P856-SUM(Q856:R856)))</f>
        <v>-180669</v>
      </c>
      <c r="V856" s="43" t="n">
        <v>0.0072</v>
      </c>
      <c r="W856" s="43" t="n">
        <v>0.0065</v>
      </c>
      <c r="X856" s="43" t="n">
        <f aca="false">W856-V856</f>
        <v>-0.0007</v>
      </c>
      <c r="Y856" s="43"/>
      <c r="Z856" s="43"/>
      <c r="AA856" s="43"/>
      <c r="AB856" s="43"/>
      <c r="AC856" s="43" t="s">
        <v>10482</v>
      </c>
      <c r="AD856" s="43"/>
      <c r="AE856" s="43"/>
      <c r="AF856" s="43"/>
      <c r="AG856" s="43" t="n">
        <v>0.00395</v>
      </c>
      <c r="AH856" s="43"/>
      <c r="AI856" s="63"/>
      <c r="AJ856" s="63"/>
      <c r="AK856" s="43"/>
      <c r="AL856" s="43"/>
      <c r="AM856" s="43" t="s">
        <v>10492</v>
      </c>
      <c r="AN856" s="43"/>
      <c r="AO856" s="43" t="s">
        <v>1471</v>
      </c>
      <c r="AP856" s="23" t="s">
        <v>3124</v>
      </c>
      <c r="AT856" s="23" t="s">
        <v>10943</v>
      </c>
      <c r="AV856" s="23" t="n">
        <v>0.00395</v>
      </c>
      <c r="AW856" s="23" t="s">
        <v>11555</v>
      </c>
      <c r="AX856" s="23" t="s">
        <v>11736</v>
      </c>
      <c r="AY856" s="23" t="n">
        <v>20000</v>
      </c>
      <c r="AZ856" s="23" t="n">
        <v>16</v>
      </c>
      <c r="BA856" s="23" t="s">
        <v>1465</v>
      </c>
      <c r="BB856" s="23" t="s">
        <v>11555</v>
      </c>
      <c r="BF856" s="23" t="s">
        <v>10498</v>
      </c>
      <c r="BG856" s="1" t="s">
        <v>183</v>
      </c>
    </row>
    <row r="857" s="23" customFormat="true" ht="12.75" hidden="false" customHeight="false" outlineLevel="0" collapsed="false">
      <c r="A857" s="23" t="s">
        <v>4097</v>
      </c>
      <c r="B857" s="23" t="s">
        <v>4098</v>
      </c>
      <c r="C857" s="40" t="s">
        <v>177</v>
      </c>
      <c r="D857" s="23" t="s">
        <v>1471</v>
      </c>
      <c r="E857" s="23" t="s">
        <v>4099</v>
      </c>
      <c r="F857" s="23" t="s">
        <v>4100</v>
      </c>
      <c r="G857" s="23" t="n">
        <v>216</v>
      </c>
      <c r="H857" s="23" t="n">
        <v>10000</v>
      </c>
      <c r="I857" s="41" t="s">
        <v>180</v>
      </c>
      <c r="K857" s="23" t="n">
        <v>0</v>
      </c>
      <c r="L857" s="23" t="n">
        <v>3531479</v>
      </c>
      <c r="M857" s="23" t="n">
        <v>0</v>
      </c>
      <c r="N857" s="23" t="n">
        <v>413000</v>
      </c>
      <c r="O857" s="23" t="n">
        <f aca="false">K857+L857</f>
        <v>3531479</v>
      </c>
      <c r="P857" s="23" t="n">
        <f aca="false">K857+L857+M857+N857</f>
        <v>3944479</v>
      </c>
      <c r="Q857" s="23" t="n">
        <v>1719869</v>
      </c>
      <c r="R857" s="23" t="n">
        <v>1463680</v>
      </c>
      <c r="S857" s="23" t="n">
        <v>1597530</v>
      </c>
      <c r="T857" s="23" t="n">
        <v>756482</v>
      </c>
      <c r="U857" s="23" t="n">
        <f aca="false">IF(I857="delivery",O857-SUM(Q857+R857),IF(I857="PO",P857-SUM(Q857:R857)))</f>
        <v>347930</v>
      </c>
      <c r="V857" s="43" t="n">
        <v>0.00216</v>
      </c>
      <c r="W857" s="43" t="n">
        <v>0.00132</v>
      </c>
      <c r="X857" s="43" t="n">
        <f aca="false">W857-V857</f>
        <v>-0.00084</v>
      </c>
      <c r="Y857" s="43"/>
      <c r="Z857" s="43"/>
      <c r="AA857" s="43" t="n">
        <v>0.00132</v>
      </c>
      <c r="AB857" s="43"/>
      <c r="AC857" s="43" t="s">
        <v>10482</v>
      </c>
      <c r="AD857" s="43" t="s">
        <v>11737</v>
      </c>
      <c r="AE857" s="43" t="s">
        <v>11738</v>
      </c>
      <c r="AF857" s="43"/>
      <c r="AG857" s="43" t="n">
        <v>0.00213</v>
      </c>
      <c r="AH857" s="43" t="s">
        <v>11597</v>
      </c>
      <c r="AI857" s="47" t="s">
        <v>11702</v>
      </c>
      <c r="AJ857" s="47" t="s">
        <v>11703</v>
      </c>
      <c r="AK857" s="71" t="s">
        <v>11739</v>
      </c>
      <c r="AL857" s="71" t="s">
        <v>11653</v>
      </c>
      <c r="AM857" s="71" t="s">
        <v>11740</v>
      </c>
      <c r="AN857" s="43"/>
      <c r="AO857" s="43" t="s">
        <v>1471</v>
      </c>
      <c r="AP857" s="23" t="s">
        <v>3124</v>
      </c>
      <c r="AT857" s="23" t="s">
        <v>10493</v>
      </c>
      <c r="AV857" s="23" t="n">
        <v>0.00232</v>
      </c>
      <c r="AW857" s="23" t="s">
        <v>11741</v>
      </c>
      <c r="AX857" s="23" t="s">
        <v>11742</v>
      </c>
      <c r="AY857" s="23" t="n">
        <v>90000</v>
      </c>
      <c r="AZ857" s="23" t="n">
        <v>14</v>
      </c>
      <c r="BA857" s="23" t="s">
        <v>177</v>
      </c>
      <c r="BB857" s="23" t="s">
        <v>11583</v>
      </c>
      <c r="BF857" s="23" t="s">
        <v>10498</v>
      </c>
      <c r="BG857" s="1" t="s">
        <v>183</v>
      </c>
    </row>
    <row r="858" s="23" customFormat="true" ht="12.75" hidden="false" customHeight="false" outlineLevel="0" collapsed="false">
      <c r="A858" s="23" t="s">
        <v>4101</v>
      </c>
      <c r="B858" s="23" t="s">
        <v>4102</v>
      </c>
      <c r="C858" s="40" t="s">
        <v>177</v>
      </c>
      <c r="D858" s="23" t="s">
        <v>1471</v>
      </c>
      <c r="E858" s="23" t="s">
        <v>4103</v>
      </c>
      <c r="F858" s="23" t="s">
        <v>4104</v>
      </c>
      <c r="G858" s="23" t="n">
        <v>201</v>
      </c>
      <c r="H858" s="23" t="n">
        <v>100000</v>
      </c>
      <c r="I858" s="41" t="s">
        <v>180</v>
      </c>
      <c r="K858" s="23" t="n">
        <v>0</v>
      </c>
      <c r="L858" s="23" t="n">
        <v>1400218</v>
      </c>
      <c r="M858" s="23" t="n">
        <v>0</v>
      </c>
      <c r="N858" s="23" t="n">
        <v>230000</v>
      </c>
      <c r="O858" s="23" t="n">
        <f aca="false">K858+L858</f>
        <v>1400218</v>
      </c>
      <c r="P858" s="23" t="n">
        <f aca="false">K858+L858+M858+N858</f>
        <v>1630218</v>
      </c>
      <c r="Q858" s="23" t="n">
        <v>373695</v>
      </c>
      <c r="R858" s="23" t="n">
        <v>236390</v>
      </c>
      <c r="S858" s="23" t="n">
        <v>269367</v>
      </c>
      <c r="T858" s="23" t="n">
        <v>134910</v>
      </c>
      <c r="U858" s="23" t="n">
        <f aca="false">IF(I858="delivery",O858-SUM(Q858+R858),IF(I858="PO",P858-SUM(Q858:R858)))</f>
        <v>790133</v>
      </c>
      <c r="V858" s="43" t="n">
        <v>0.0029</v>
      </c>
      <c r="W858" s="43" t="n">
        <v>0.0029</v>
      </c>
      <c r="X858" s="43" t="n">
        <f aca="false">W858-V858</f>
        <v>0</v>
      </c>
      <c r="Y858" s="43"/>
      <c r="Z858" s="43"/>
      <c r="AA858" s="43" t="n">
        <v>0.00068</v>
      </c>
      <c r="AB858" s="43"/>
      <c r="AC858" s="43" t="s">
        <v>10482</v>
      </c>
      <c r="AD858" s="43"/>
      <c r="AE858" s="43"/>
      <c r="AF858" s="43"/>
      <c r="AG858" s="43" t="n">
        <v>0.00068</v>
      </c>
      <c r="AH858" s="43"/>
      <c r="AI858" s="63"/>
      <c r="AJ858" s="63"/>
      <c r="AK858" s="43"/>
      <c r="AL858" s="43"/>
      <c r="AM858" s="43" t="s">
        <v>10492</v>
      </c>
      <c r="AN858" s="43"/>
      <c r="AO858" s="43" t="s">
        <v>1471</v>
      </c>
      <c r="AP858" s="23" t="s">
        <v>3124</v>
      </c>
      <c r="AT858" s="23" t="s">
        <v>10934</v>
      </c>
      <c r="AV858" s="23" t="n">
        <v>0.00068</v>
      </c>
      <c r="AW858" s="23" t="s">
        <v>11602</v>
      </c>
      <c r="AX858" s="23" t="s">
        <v>11743</v>
      </c>
      <c r="AY858" s="23" t="n">
        <v>10000</v>
      </c>
      <c r="AZ858" s="23" t="n">
        <v>24</v>
      </c>
      <c r="BA858" s="23" t="s">
        <v>1465</v>
      </c>
      <c r="BB858" s="23" t="s">
        <v>11602</v>
      </c>
      <c r="BF858" s="23" t="s">
        <v>10498</v>
      </c>
      <c r="BG858" s="1" t="s">
        <v>183</v>
      </c>
    </row>
    <row r="859" s="23" customFormat="true" ht="12.75" hidden="false" customHeight="false" outlineLevel="0" collapsed="false">
      <c r="A859" s="23" t="s">
        <v>4105</v>
      </c>
      <c r="B859" s="23" t="s">
        <v>4106</v>
      </c>
      <c r="C859" s="40" t="s">
        <v>177</v>
      </c>
      <c r="D859" s="23" t="s">
        <v>1471</v>
      </c>
      <c r="E859" s="23" t="s">
        <v>4107</v>
      </c>
      <c r="F859" s="23" t="s">
        <v>4108</v>
      </c>
      <c r="G859" s="23" t="n">
        <v>201</v>
      </c>
      <c r="H859" s="23" t="n">
        <v>10000</v>
      </c>
      <c r="I859" s="41" t="s">
        <v>180</v>
      </c>
      <c r="K859" s="23" t="n">
        <v>0</v>
      </c>
      <c r="L859" s="23" t="n">
        <v>45639</v>
      </c>
      <c r="M859" s="23" t="n">
        <v>10000</v>
      </c>
      <c r="N859" s="23" t="n">
        <v>60000</v>
      </c>
      <c r="O859" s="23" t="n">
        <f aca="false">K859+L859</f>
        <v>45639</v>
      </c>
      <c r="P859" s="23" t="n">
        <f aca="false">K859+L859+M859+N859</f>
        <v>115639</v>
      </c>
      <c r="Q859" s="23" t="n">
        <v>21441</v>
      </c>
      <c r="R859" s="23" t="n">
        <v>22667</v>
      </c>
      <c r="S859" s="23" t="n">
        <v>26343</v>
      </c>
      <c r="T859" s="23" t="n">
        <v>15018</v>
      </c>
      <c r="U859" s="23" t="n">
        <f aca="false">IF(I859="delivery",O859-SUM(Q859+R859),IF(I859="PO",P859-SUM(Q859:R859)))</f>
        <v>1531</v>
      </c>
      <c r="V859" s="43" t="n">
        <v>0.0012</v>
      </c>
      <c r="W859" s="43" t="n">
        <v>0.0033</v>
      </c>
      <c r="X859" s="43" t="n">
        <f aca="false">W859-V859</f>
        <v>0.0021</v>
      </c>
      <c r="Y859" s="43"/>
      <c r="Z859" s="43"/>
      <c r="AA859" s="43" t="n">
        <v>0.0012</v>
      </c>
      <c r="AB859" s="43"/>
      <c r="AC859" s="43" t="s">
        <v>11595</v>
      </c>
      <c r="AD859" s="43"/>
      <c r="AE859" s="43" t="s">
        <v>11744</v>
      </c>
      <c r="AF859" s="43"/>
      <c r="AG859" s="43" t="n">
        <v>0.0012</v>
      </c>
      <c r="AH859" s="43"/>
      <c r="AI859" s="63"/>
      <c r="AJ859" s="63"/>
      <c r="AK859" s="43"/>
      <c r="AL859" s="43"/>
      <c r="AM859" s="43" t="s">
        <v>11367</v>
      </c>
      <c r="AN859" s="43"/>
      <c r="AO859" s="43" t="s">
        <v>1471</v>
      </c>
      <c r="AP859" s="23" t="s">
        <v>3124</v>
      </c>
      <c r="AT859" s="23" t="s">
        <v>11356</v>
      </c>
      <c r="AV859" s="23" t="n">
        <v>0.0012</v>
      </c>
      <c r="AW859" s="23" t="s">
        <v>10494</v>
      </c>
      <c r="AX859" s="23" t="s">
        <v>11745</v>
      </c>
      <c r="AY859" s="23" t="n">
        <v>10000</v>
      </c>
      <c r="AZ859" s="23" t="n">
        <v>4</v>
      </c>
      <c r="BA859" s="23" t="s">
        <v>177</v>
      </c>
      <c r="BB859" s="23" t="s">
        <v>10496</v>
      </c>
      <c r="BF859" s="23" t="s">
        <v>10498</v>
      </c>
      <c r="BG859" s="1" t="s">
        <v>183</v>
      </c>
    </row>
    <row r="860" s="23" customFormat="true" ht="12.75" hidden="false" customHeight="false" outlineLevel="0" collapsed="false">
      <c r="A860" s="23" t="s">
        <v>4109</v>
      </c>
      <c r="B860" s="23" t="s">
        <v>4110</v>
      </c>
      <c r="C860" s="40" t="s">
        <v>177</v>
      </c>
      <c r="D860" s="23" t="s">
        <v>1471</v>
      </c>
      <c r="E860" s="23" t="s">
        <v>4111</v>
      </c>
      <c r="F860" s="23" t="s">
        <v>4112</v>
      </c>
      <c r="G860" s="23" t="n">
        <v>181</v>
      </c>
      <c r="H860" s="23" t="n">
        <v>90000</v>
      </c>
      <c r="I860" s="41" t="s">
        <v>180</v>
      </c>
      <c r="K860" s="23" t="n">
        <v>0</v>
      </c>
      <c r="L860" s="23" t="n">
        <v>50330</v>
      </c>
      <c r="M860" s="23" t="n">
        <v>0</v>
      </c>
      <c r="N860" s="23" t="n">
        <v>0</v>
      </c>
      <c r="O860" s="23" t="n">
        <f aca="false">K860+L860</f>
        <v>50330</v>
      </c>
      <c r="P860" s="23" t="n">
        <f aca="false">K860+L860+M860+N860</f>
        <v>50330</v>
      </c>
      <c r="Q860" s="23" t="n">
        <v>876</v>
      </c>
      <c r="R860" s="23" t="n">
        <v>288</v>
      </c>
      <c r="S860" s="23" t="n">
        <v>288</v>
      </c>
      <c r="T860" s="23" t="n">
        <v>288</v>
      </c>
      <c r="U860" s="23" t="n">
        <f aca="false">IF(I860="delivery",O860-SUM(Q860+R860),IF(I860="PO",P860-SUM(Q860:R860)))</f>
        <v>49166</v>
      </c>
      <c r="V860" s="43" t="n">
        <v>0.00342</v>
      </c>
      <c r="W860" s="43" t="n">
        <v>0.00342</v>
      </c>
      <c r="X860" s="43" t="n">
        <f aca="false">W860-V860</f>
        <v>0</v>
      </c>
      <c r="Y860" s="43"/>
      <c r="Z860" s="43"/>
      <c r="AA860" s="43" t="n">
        <v>0.0024</v>
      </c>
      <c r="AB860" s="43"/>
      <c r="AC860" s="43" t="s">
        <v>10482</v>
      </c>
      <c r="AD860" s="43"/>
      <c r="AE860" s="43"/>
      <c r="AF860" s="43"/>
      <c r="AG860" s="43" t="n">
        <v>0.00342</v>
      </c>
      <c r="AH860" s="43" t="s">
        <v>11590</v>
      </c>
      <c r="AI860" s="63" t="n">
        <v>10000</v>
      </c>
      <c r="AJ860" s="63" t="n">
        <v>16</v>
      </c>
      <c r="AK860" s="43" t="s">
        <v>11746</v>
      </c>
      <c r="AL860" s="43"/>
      <c r="AM860" s="71" t="s">
        <v>11607</v>
      </c>
      <c r="AN860" s="43"/>
      <c r="AO860" s="43" t="s">
        <v>1471</v>
      </c>
      <c r="AP860" s="23" t="s">
        <v>3124</v>
      </c>
      <c r="AT860" s="23" t="s">
        <v>11356</v>
      </c>
      <c r="AV860" s="23" t="n">
        <v>0.00414</v>
      </c>
      <c r="AW860" s="23" t="s">
        <v>11747</v>
      </c>
      <c r="AX860" s="23" t="s">
        <v>11748</v>
      </c>
      <c r="AY860" s="23" t="n">
        <v>10000</v>
      </c>
      <c r="AZ860" s="23" t="n">
        <v>18</v>
      </c>
      <c r="BA860" s="23" t="s">
        <v>1465</v>
      </c>
      <c r="BB860" s="23" t="s">
        <v>11587</v>
      </c>
      <c r="BF860" s="23" t="s">
        <v>10498</v>
      </c>
      <c r="BG860" s="1" t="s">
        <v>183</v>
      </c>
    </row>
    <row r="861" s="23" customFormat="true" ht="12.75" hidden="false" customHeight="false" outlineLevel="0" collapsed="false">
      <c r="A861" s="23" t="s">
        <v>4113</v>
      </c>
      <c r="B861" s="23" t="s">
        <v>4114</v>
      </c>
      <c r="C861" s="40" t="s">
        <v>177</v>
      </c>
      <c r="D861" s="23" t="s">
        <v>1471</v>
      </c>
      <c r="E861" s="23" t="s">
        <v>4115</v>
      </c>
      <c r="F861" s="23" t="s">
        <v>4116</v>
      </c>
      <c r="G861" s="23" t="n">
        <v>201</v>
      </c>
      <c r="H861" s="23" t="n">
        <v>10000</v>
      </c>
      <c r="I861" s="41" t="s">
        <v>180</v>
      </c>
      <c r="K861" s="23" t="n">
        <v>0</v>
      </c>
      <c r="L861" s="23" t="n">
        <v>1581934</v>
      </c>
      <c r="M861" s="23" t="n">
        <v>0</v>
      </c>
      <c r="N861" s="23" t="n">
        <v>0</v>
      </c>
      <c r="O861" s="23" t="n">
        <f aca="false">K861+L861</f>
        <v>1581934</v>
      </c>
      <c r="P861" s="23" t="n">
        <f aca="false">K861+L861+M861+N861</f>
        <v>1581934</v>
      </c>
      <c r="Q861" s="23" t="n">
        <v>507982</v>
      </c>
      <c r="R861" s="23" t="n">
        <v>262895</v>
      </c>
      <c r="S861" s="23" t="n">
        <v>356057</v>
      </c>
      <c r="T861" s="23" t="n">
        <v>186866</v>
      </c>
      <c r="U861" s="23" t="n">
        <f aca="false">IF(I861="delivery",O861-SUM(Q861+R861),IF(I861="PO",P861-SUM(Q861:R861)))</f>
        <v>811057</v>
      </c>
      <c r="V861" s="43" t="n">
        <v>0.00253</v>
      </c>
      <c r="W861" s="43" t="n">
        <v>0.00253</v>
      </c>
      <c r="X861" s="43" t="n">
        <f aca="false">W861-V861</f>
        <v>0</v>
      </c>
      <c r="Y861" s="43"/>
      <c r="Z861" s="43"/>
      <c r="AA861" s="43"/>
      <c r="AB861" s="43"/>
      <c r="AC861" s="43" t="s">
        <v>10482</v>
      </c>
      <c r="AD861" s="43"/>
      <c r="AE861" s="43"/>
      <c r="AF861" s="43"/>
      <c r="AG861" s="43" t="n">
        <v>0.0012</v>
      </c>
      <c r="AH861" s="43"/>
      <c r="AI861" s="63"/>
      <c r="AJ861" s="63"/>
      <c r="AK861" s="43"/>
      <c r="AL861" s="43"/>
      <c r="AM861" s="43" t="s">
        <v>10492</v>
      </c>
      <c r="AN861" s="43"/>
      <c r="AO861" s="43" t="s">
        <v>1471</v>
      </c>
      <c r="AP861" s="23" t="s">
        <v>3124</v>
      </c>
      <c r="AT861" s="23" t="s">
        <v>11356</v>
      </c>
      <c r="AV861" s="23" t="n">
        <v>0.0012</v>
      </c>
      <c r="AW861" s="23" t="s">
        <v>11749</v>
      </c>
      <c r="AX861" s="23" t="s">
        <v>11750</v>
      </c>
      <c r="AY861" s="23" t="n">
        <v>10000</v>
      </c>
      <c r="AZ861" s="23" t="n">
        <v>4</v>
      </c>
      <c r="BA861" s="23" t="s">
        <v>177</v>
      </c>
      <c r="BB861" s="23" t="s">
        <v>10496</v>
      </c>
      <c r="BF861" s="23" t="s">
        <v>10498</v>
      </c>
      <c r="BG861" s="1" t="s">
        <v>183</v>
      </c>
    </row>
    <row r="862" s="23" customFormat="true" ht="12.75" hidden="false" customHeight="false" outlineLevel="0" collapsed="false">
      <c r="A862" s="23" t="s">
        <v>4117</v>
      </c>
      <c r="B862" s="23" t="s">
        <v>4118</v>
      </c>
      <c r="C862" s="40" t="s">
        <v>177</v>
      </c>
      <c r="D862" s="23" t="s">
        <v>1471</v>
      </c>
      <c r="E862" s="23" t="s">
        <v>4119</v>
      </c>
      <c r="F862" s="23" t="s">
        <v>4120</v>
      </c>
      <c r="G862" s="23" t="n">
        <v>201</v>
      </c>
      <c r="H862" s="23" t="n">
        <v>80000</v>
      </c>
      <c r="I862" s="41" t="s">
        <v>188</v>
      </c>
      <c r="K862" s="23" t="n">
        <v>0</v>
      </c>
      <c r="L862" s="23" t="n">
        <v>17042</v>
      </c>
      <c r="M862" s="23" t="n">
        <v>0</v>
      </c>
      <c r="N862" s="23" t="n">
        <v>0</v>
      </c>
      <c r="O862" s="23" t="n">
        <f aca="false">K862+L862</f>
        <v>17042</v>
      </c>
      <c r="P862" s="23" t="n">
        <f aca="false">K862+L862+M862+N862</f>
        <v>17042</v>
      </c>
      <c r="Q862" s="23" t="n">
        <v>50</v>
      </c>
      <c r="R862" s="23" t="n">
        <v>81</v>
      </c>
      <c r="S862" s="23" t="n">
        <v>2196</v>
      </c>
      <c r="T862" s="23" t="n">
        <v>732</v>
      </c>
      <c r="U862" s="23" t="n">
        <f aca="false">IF(I862="delivery",O862-SUM(Q862+R862),IF(I862="PO",P862-SUM(Q862:R862)))</f>
        <v>16911</v>
      </c>
      <c r="V862" s="43" t="n">
        <v>0.003</v>
      </c>
      <c r="W862" s="43" t="n">
        <v>0.003</v>
      </c>
      <c r="X862" s="43" t="n">
        <f aca="false">W862-V862</f>
        <v>0</v>
      </c>
      <c r="Y862" s="43"/>
      <c r="Z862" s="43"/>
      <c r="AA862" s="43"/>
      <c r="AB862" s="43"/>
      <c r="AC862" s="43" t="s">
        <v>10482</v>
      </c>
      <c r="AD862" s="43"/>
      <c r="AE862" s="43"/>
      <c r="AF862" s="43"/>
      <c r="AG862" s="43" t="n">
        <v>0.001</v>
      </c>
      <c r="AH862" s="43"/>
      <c r="AI862" s="63"/>
      <c r="AJ862" s="63"/>
      <c r="AK862" s="43"/>
      <c r="AL862" s="43"/>
      <c r="AM862" s="43" t="s">
        <v>10492</v>
      </c>
      <c r="AN862" s="43"/>
      <c r="AO862" s="43" t="s">
        <v>1471</v>
      </c>
      <c r="AP862" s="23" t="s">
        <v>3124</v>
      </c>
      <c r="AT862" s="23" t="s">
        <v>10493</v>
      </c>
      <c r="AV862" s="23" t="n">
        <v>0.001</v>
      </c>
      <c r="AW862" s="23" t="s">
        <v>10494</v>
      </c>
      <c r="AX862" s="23" t="s">
        <v>11751</v>
      </c>
      <c r="AY862" s="23" t="n">
        <v>10000</v>
      </c>
      <c r="AZ862" s="23" t="n">
        <v>16</v>
      </c>
      <c r="BA862" s="23" t="s">
        <v>1465</v>
      </c>
      <c r="BB862" s="23" t="s">
        <v>10496</v>
      </c>
      <c r="BF862" s="23" t="s">
        <v>10498</v>
      </c>
      <c r="BG862" s="1" t="s">
        <v>183</v>
      </c>
    </row>
    <row r="863" s="23" customFormat="true" ht="12.75" hidden="false" customHeight="false" outlineLevel="0" collapsed="false">
      <c r="A863" s="23" t="s">
        <v>4121</v>
      </c>
      <c r="B863" s="23" t="s">
        <v>4122</v>
      </c>
      <c r="C863" s="40" t="s">
        <v>177</v>
      </c>
      <c r="D863" s="23" t="s">
        <v>1471</v>
      </c>
      <c r="E863" s="23" t="s">
        <v>4123</v>
      </c>
      <c r="F863" s="23" t="s">
        <v>4124</v>
      </c>
      <c r="G863" s="23" t="n">
        <v>161</v>
      </c>
      <c r="H863" s="23" t="n">
        <v>10000</v>
      </c>
      <c r="I863" s="41" t="s">
        <v>180</v>
      </c>
      <c r="K863" s="23" t="n">
        <v>0</v>
      </c>
      <c r="L863" s="23" t="n">
        <v>16163</v>
      </c>
      <c r="M863" s="23" t="n">
        <v>0</v>
      </c>
      <c r="N863" s="23" t="n">
        <v>10000</v>
      </c>
      <c r="O863" s="23" t="n">
        <f aca="false">K863+L863</f>
        <v>16163</v>
      </c>
      <c r="P863" s="23" t="n">
        <f aca="false">K863+L863+M863+N863</f>
        <v>26163</v>
      </c>
      <c r="Q863" s="23" t="n">
        <v>7103</v>
      </c>
      <c r="R863" s="23" t="n">
        <v>3269</v>
      </c>
      <c r="S863" s="23" t="n">
        <v>4582</v>
      </c>
      <c r="T863" s="23" t="n">
        <v>1941</v>
      </c>
      <c r="U863" s="23" t="n">
        <f aca="false">IF(I863="delivery",O863-SUM(Q863+R863),IF(I863="PO",P863-SUM(Q863:R863)))</f>
        <v>5791</v>
      </c>
      <c r="V863" s="43" t="n">
        <v>0.0459</v>
      </c>
      <c r="W863" s="43" t="n">
        <v>0.0459</v>
      </c>
      <c r="X863" s="43" t="n">
        <f aca="false">W863-V863</f>
        <v>0</v>
      </c>
      <c r="Y863" s="43"/>
      <c r="Z863" s="43"/>
      <c r="AA863" s="43"/>
      <c r="AB863" s="43"/>
      <c r="AC863" s="43" t="s">
        <v>10482</v>
      </c>
      <c r="AD863" s="43"/>
      <c r="AE863" s="43"/>
      <c r="AF863" s="43"/>
      <c r="AG863" s="43" t="n">
        <v>0.00186</v>
      </c>
      <c r="AH863" s="43"/>
      <c r="AI863" s="63"/>
      <c r="AJ863" s="63"/>
      <c r="AK863" s="43"/>
      <c r="AL863" s="43"/>
      <c r="AM863" s="43" t="s">
        <v>10492</v>
      </c>
      <c r="AN863" s="43"/>
      <c r="AO863" s="43" t="s">
        <v>1471</v>
      </c>
      <c r="AP863" s="23" t="s">
        <v>3124</v>
      </c>
      <c r="AT863" s="23" t="s">
        <v>11356</v>
      </c>
      <c r="AV863" s="23" t="n">
        <v>0.00186</v>
      </c>
      <c r="AW863" s="23" t="s">
        <v>10494</v>
      </c>
      <c r="AX863" s="23" t="s">
        <v>11752</v>
      </c>
      <c r="AY863" s="23" t="n">
        <v>10000</v>
      </c>
      <c r="AZ863" s="23" t="n">
        <v>4</v>
      </c>
      <c r="BA863" s="23" t="s">
        <v>177</v>
      </c>
      <c r="BB863" s="23" t="s">
        <v>10496</v>
      </c>
      <c r="BF863" s="23" t="s">
        <v>10498</v>
      </c>
      <c r="BG863" s="1" t="s">
        <v>183</v>
      </c>
    </row>
    <row r="864" s="23" customFormat="true" ht="12.75" hidden="false" customHeight="false" outlineLevel="0" collapsed="false">
      <c r="A864" s="23" t="s">
        <v>4125</v>
      </c>
      <c r="B864" s="23" t="s">
        <v>4126</v>
      </c>
      <c r="C864" s="40" t="s">
        <v>177</v>
      </c>
      <c r="D864" s="23" t="s">
        <v>1471</v>
      </c>
      <c r="E864" s="23" t="s">
        <v>4127</v>
      </c>
      <c r="F864" s="23" t="s">
        <v>4128</v>
      </c>
      <c r="G864" s="23" t="n">
        <v>201</v>
      </c>
      <c r="H864" s="23" t="n">
        <v>10000</v>
      </c>
      <c r="I864" s="41" t="s">
        <v>188</v>
      </c>
      <c r="K864" s="23" t="n">
        <v>0</v>
      </c>
      <c r="L864" s="23" t="n">
        <v>17233</v>
      </c>
      <c r="M864" s="23" t="n">
        <v>0</v>
      </c>
      <c r="N864" s="23" t="n">
        <v>0</v>
      </c>
      <c r="O864" s="23" t="n">
        <f aca="false">K864+L864</f>
        <v>17233</v>
      </c>
      <c r="P864" s="23" t="n">
        <f aca="false">K864+L864+M864+N864</f>
        <v>17233</v>
      </c>
      <c r="Q864" s="23" t="n">
        <v>219</v>
      </c>
      <c r="R864" s="23" t="n">
        <v>122</v>
      </c>
      <c r="S864" s="23" t="n">
        <v>56</v>
      </c>
      <c r="T864" s="23" t="n">
        <v>56</v>
      </c>
      <c r="U864" s="23" t="n">
        <f aca="false">IF(I864="delivery",O864-SUM(Q864+R864),IF(I864="PO",P864-SUM(Q864:R864)))</f>
        <v>16892</v>
      </c>
      <c r="V864" s="43" t="n">
        <v>0.00794</v>
      </c>
      <c r="W864" s="43" t="n">
        <v>0.00794</v>
      </c>
      <c r="X864" s="43" t="n">
        <f aca="false">W864-V864</f>
        <v>0</v>
      </c>
      <c r="Y864" s="43"/>
      <c r="Z864" s="43"/>
      <c r="AA864" s="43" t="n">
        <v>0.01851</v>
      </c>
      <c r="AB864" s="43"/>
      <c r="AC864" s="43" t="s">
        <v>10482</v>
      </c>
      <c r="AD864" s="43"/>
      <c r="AE864" s="43"/>
      <c r="AF864" s="43"/>
      <c r="AG864" s="43" t="n">
        <v>0.0027</v>
      </c>
      <c r="AH864" s="43"/>
      <c r="AI864" s="63"/>
      <c r="AJ864" s="63"/>
      <c r="AK864" s="43"/>
      <c r="AL864" s="43"/>
      <c r="AM864" s="43" t="s">
        <v>10492</v>
      </c>
      <c r="AN864" s="43"/>
      <c r="AO864" s="43" t="s">
        <v>1471</v>
      </c>
      <c r="AP864" s="23" t="s">
        <v>3124</v>
      </c>
      <c r="AT864" s="23" t="s">
        <v>10934</v>
      </c>
      <c r="AV864" s="23" t="n">
        <v>0.0027</v>
      </c>
      <c r="AW864" s="23" t="s">
        <v>11602</v>
      </c>
      <c r="AX864" s="23" t="s">
        <v>11753</v>
      </c>
      <c r="AY864" s="23" t="n">
        <v>10000</v>
      </c>
      <c r="AZ864" s="23" t="n">
        <v>24</v>
      </c>
      <c r="BA864" s="23" t="s">
        <v>1465</v>
      </c>
      <c r="BB864" s="23" t="s">
        <v>11602</v>
      </c>
      <c r="BF864" s="23" t="s">
        <v>10498</v>
      </c>
      <c r="BG864" s="1" t="s">
        <v>183</v>
      </c>
    </row>
    <row r="865" s="23" customFormat="true" ht="12.75" hidden="false" customHeight="false" outlineLevel="0" collapsed="false">
      <c r="A865" s="23" t="s">
        <v>4129</v>
      </c>
      <c r="B865" s="23" t="s">
        <v>4130</v>
      </c>
      <c r="C865" s="40" t="s">
        <v>177</v>
      </c>
      <c r="D865" s="23" t="s">
        <v>1471</v>
      </c>
      <c r="E865" s="23" t="s">
        <v>4131</v>
      </c>
      <c r="F865" s="23" t="s">
        <v>4132</v>
      </c>
      <c r="G865" s="23" t="n">
        <v>161</v>
      </c>
      <c r="H865" s="23" t="n">
        <v>10000</v>
      </c>
      <c r="I865" s="41" t="s">
        <v>180</v>
      </c>
      <c r="K865" s="23" t="n">
        <v>0</v>
      </c>
      <c r="L865" s="23" t="n">
        <v>7947</v>
      </c>
      <c r="M865" s="23" t="n">
        <v>0</v>
      </c>
      <c r="N865" s="23" t="n">
        <v>20000</v>
      </c>
      <c r="O865" s="23" t="n">
        <f aca="false">K865+L865</f>
        <v>7947</v>
      </c>
      <c r="P865" s="23" t="n">
        <f aca="false">K865+L865+M865+N865</f>
        <v>27947</v>
      </c>
      <c r="Q865" s="23" t="n">
        <v>406</v>
      </c>
      <c r="R865" s="23" t="n">
        <v>385</v>
      </c>
      <c r="S865" s="23" t="n">
        <v>835</v>
      </c>
      <c r="T865" s="23" t="n">
        <v>224</v>
      </c>
      <c r="U865" s="23" t="n">
        <f aca="false">IF(I865="delivery",O865-SUM(Q865+R865),IF(I865="PO",P865-SUM(Q865:R865)))</f>
        <v>7156</v>
      </c>
      <c r="V865" s="43" t="n">
        <v>0.0036</v>
      </c>
      <c r="W865" s="43" t="n">
        <v>0.0036</v>
      </c>
      <c r="X865" s="43" t="n">
        <f aca="false">W865-V865</f>
        <v>0</v>
      </c>
      <c r="Y865" s="43"/>
      <c r="Z865" s="43"/>
      <c r="AA865" s="43"/>
      <c r="AB865" s="43"/>
      <c r="AC865" s="43" t="s">
        <v>10482</v>
      </c>
      <c r="AD865" s="43"/>
      <c r="AE865" s="43"/>
      <c r="AF865" s="43"/>
      <c r="AG865" s="43" t="n">
        <v>0.0009</v>
      </c>
      <c r="AH865" s="43"/>
      <c r="AI865" s="63"/>
      <c r="AJ865" s="63"/>
      <c r="AK865" s="43"/>
      <c r="AL865" s="43"/>
      <c r="AM865" s="43" t="s">
        <v>10492</v>
      </c>
      <c r="AN865" s="43"/>
      <c r="AO865" s="43" t="s">
        <v>1471</v>
      </c>
      <c r="AP865" s="23" t="s">
        <v>3124</v>
      </c>
      <c r="AT865" s="23" t="s">
        <v>11356</v>
      </c>
      <c r="AV865" s="23" t="n">
        <v>0.0009</v>
      </c>
      <c r="AW865" s="23" t="s">
        <v>10494</v>
      </c>
      <c r="AX865" s="23" t="s">
        <v>11754</v>
      </c>
      <c r="AY865" s="23" t="n">
        <v>10000</v>
      </c>
      <c r="AZ865" s="23" t="n">
        <v>4</v>
      </c>
      <c r="BA865" s="23" t="s">
        <v>177</v>
      </c>
      <c r="BB865" s="23" t="s">
        <v>10496</v>
      </c>
      <c r="BF865" s="23" t="s">
        <v>10498</v>
      </c>
      <c r="BG865" s="1" t="s">
        <v>183</v>
      </c>
    </row>
    <row r="866" s="23" customFormat="true" ht="12.75" hidden="false" customHeight="false" outlineLevel="0" collapsed="false">
      <c r="A866" s="23" t="s">
        <v>4133</v>
      </c>
      <c r="B866" s="23" t="s">
        <v>4134</v>
      </c>
      <c r="C866" s="40" t="s">
        <v>177</v>
      </c>
      <c r="D866" s="23" t="s">
        <v>1471</v>
      </c>
      <c r="E866" s="23" t="s">
        <v>4135</v>
      </c>
      <c r="F866" s="23" t="s">
        <v>4136</v>
      </c>
      <c r="G866" s="23" t="n">
        <v>216</v>
      </c>
      <c r="H866" s="23" t="n">
        <v>1000</v>
      </c>
      <c r="I866" s="41" t="s">
        <v>180</v>
      </c>
      <c r="K866" s="23" t="n">
        <v>0</v>
      </c>
      <c r="L866" s="23" t="n">
        <v>153376</v>
      </c>
      <c r="M866" s="23" t="n">
        <v>38000</v>
      </c>
      <c r="N866" s="23" t="n">
        <v>110000</v>
      </c>
      <c r="O866" s="23" t="n">
        <f aca="false">K866+L866</f>
        <v>153376</v>
      </c>
      <c r="P866" s="23" t="n">
        <f aca="false">K866+L866+M866+N866</f>
        <v>301376</v>
      </c>
      <c r="Q866" s="23" t="n">
        <v>210384</v>
      </c>
      <c r="R866" s="23" t="n">
        <v>95382</v>
      </c>
      <c r="S866" s="23" t="n">
        <v>115774</v>
      </c>
      <c r="T866" s="23" t="n">
        <v>63333</v>
      </c>
      <c r="U866" s="23" t="n">
        <f aca="false">IF(I866="delivery",O866-SUM(Q866+R866),IF(I866="PO",P866-SUM(Q866:R866)))</f>
        <v>-152390</v>
      </c>
      <c r="V866" s="43" t="n">
        <v>0.0521</v>
      </c>
      <c r="W866" s="43" t="n">
        <v>0.0521</v>
      </c>
      <c r="X866" s="43" t="n">
        <f aca="false">W866-V866</f>
        <v>0</v>
      </c>
      <c r="Y866" s="43"/>
      <c r="Z866" s="43"/>
      <c r="AA866" s="43" t="n">
        <v>0.05608</v>
      </c>
      <c r="AB866" s="43"/>
      <c r="AC866" s="43" t="s">
        <v>10482</v>
      </c>
      <c r="AD866" s="43"/>
      <c r="AE866" s="43"/>
      <c r="AF866" s="43"/>
      <c r="AG866" s="43" t="n">
        <v>0.0521</v>
      </c>
      <c r="AH866" s="43"/>
      <c r="AI866" s="63"/>
      <c r="AJ866" s="63"/>
      <c r="AK866" s="43"/>
      <c r="AL866" s="43"/>
      <c r="AM866" s="43" t="s">
        <v>11367</v>
      </c>
      <c r="AN866" s="43"/>
      <c r="AO866" s="43" t="s">
        <v>1471</v>
      </c>
      <c r="AP866" s="23" t="s">
        <v>3124</v>
      </c>
      <c r="AT866" s="23" t="s">
        <v>10943</v>
      </c>
      <c r="AV866" s="23" t="n">
        <v>0.0521</v>
      </c>
      <c r="AW866" s="23" t="s">
        <v>11593</v>
      </c>
      <c r="AX866" s="23" t="s">
        <v>11755</v>
      </c>
      <c r="AY866" s="23" t="n">
        <v>1000</v>
      </c>
      <c r="AZ866" s="23" t="n">
        <v>16</v>
      </c>
      <c r="BA866" s="23" t="s">
        <v>1465</v>
      </c>
      <c r="BB866" s="23" t="s">
        <v>11593</v>
      </c>
      <c r="BF866" s="23" t="s">
        <v>10498</v>
      </c>
      <c r="BG866" s="1" t="s">
        <v>183</v>
      </c>
    </row>
    <row r="867" s="23" customFormat="true" ht="12.75" hidden="false" customHeight="false" outlineLevel="0" collapsed="false">
      <c r="A867" s="23" t="s">
        <v>4137</v>
      </c>
      <c r="B867" s="23" t="s">
        <v>4138</v>
      </c>
      <c r="C867" s="40" t="s">
        <v>177</v>
      </c>
      <c r="D867" s="23" t="s">
        <v>1471</v>
      </c>
      <c r="E867" s="23" t="s">
        <v>4139</v>
      </c>
      <c r="F867" s="23" t="s">
        <v>4140</v>
      </c>
      <c r="G867" s="23" t="n">
        <v>201</v>
      </c>
      <c r="H867" s="23" t="n">
        <v>10000</v>
      </c>
      <c r="I867" s="41" t="s">
        <v>180</v>
      </c>
      <c r="K867" s="23" t="n">
        <v>0</v>
      </c>
      <c r="L867" s="23" t="n">
        <v>47959</v>
      </c>
      <c r="M867" s="23" t="n">
        <v>6178</v>
      </c>
      <c r="N867" s="23" t="n">
        <v>0</v>
      </c>
      <c r="O867" s="23" t="n">
        <f aca="false">K867+L867</f>
        <v>47959</v>
      </c>
      <c r="P867" s="23" t="n">
        <f aca="false">K867+L867+M867+N867</f>
        <v>54137</v>
      </c>
      <c r="Q867" s="23" t="n">
        <v>7377</v>
      </c>
      <c r="R867" s="23" t="n">
        <v>8341</v>
      </c>
      <c r="S867" s="23" t="n">
        <v>8531</v>
      </c>
      <c r="T867" s="23" t="n">
        <v>4803</v>
      </c>
      <c r="U867" s="23" t="n">
        <f aca="false">IF(I867="delivery",O867-SUM(Q867+R867),IF(I867="PO",P867-SUM(Q867:R867)))</f>
        <v>32241</v>
      </c>
      <c r="V867" s="43" t="n">
        <v>0.00375</v>
      </c>
      <c r="W867" s="43" t="n">
        <v>0.00375</v>
      </c>
      <c r="X867" s="43" t="n">
        <f aca="false">W867-V867</f>
        <v>0</v>
      </c>
      <c r="Y867" s="43"/>
      <c r="Z867" s="43"/>
      <c r="AA867" s="43" t="n">
        <v>0.00375</v>
      </c>
      <c r="AB867" s="43"/>
      <c r="AC867" s="43" t="s">
        <v>10482</v>
      </c>
      <c r="AD867" s="43"/>
      <c r="AE867" s="43"/>
      <c r="AF867" s="43"/>
      <c r="AG867" s="43" t="n">
        <v>0.00086</v>
      </c>
      <c r="AH867" s="43"/>
      <c r="AI867" s="63"/>
      <c r="AJ867" s="63"/>
      <c r="AK867" s="43"/>
      <c r="AL867" s="43"/>
      <c r="AM867" s="43" t="s">
        <v>10492</v>
      </c>
      <c r="AN867" s="43"/>
      <c r="AO867" s="43" t="s">
        <v>1471</v>
      </c>
      <c r="AP867" s="23" t="s">
        <v>3124</v>
      </c>
      <c r="AT867" s="23" t="s">
        <v>10934</v>
      </c>
      <c r="AV867" s="23" t="n">
        <v>0.00086</v>
      </c>
      <c r="AW867" s="23" t="s">
        <v>11602</v>
      </c>
      <c r="AX867" s="23" t="s">
        <v>11756</v>
      </c>
      <c r="AY867" s="23" t="n">
        <v>10000</v>
      </c>
      <c r="AZ867" s="23" t="n">
        <v>24</v>
      </c>
      <c r="BA867" s="23" t="s">
        <v>1465</v>
      </c>
      <c r="BB867" s="23" t="s">
        <v>11602</v>
      </c>
      <c r="BF867" s="23" t="s">
        <v>10498</v>
      </c>
      <c r="BG867" s="1" t="s">
        <v>183</v>
      </c>
    </row>
    <row r="868" s="23" customFormat="true" ht="12.75" hidden="false" customHeight="false" outlineLevel="0" collapsed="false">
      <c r="A868" s="23" t="s">
        <v>4141</v>
      </c>
      <c r="B868" s="23" t="s">
        <v>4142</v>
      </c>
      <c r="C868" s="40" t="s">
        <v>177</v>
      </c>
      <c r="D868" s="23" t="s">
        <v>1471</v>
      </c>
      <c r="E868" s="23" t="s">
        <v>4143</v>
      </c>
      <c r="F868" s="23" t="s">
        <v>4144</v>
      </c>
      <c r="G868" s="23" t="n">
        <v>216</v>
      </c>
      <c r="H868" s="23" t="n">
        <v>40000</v>
      </c>
      <c r="I868" s="41" t="s">
        <v>180</v>
      </c>
      <c r="K868" s="23" t="n">
        <v>0</v>
      </c>
      <c r="L868" s="23" t="n">
        <v>286956</v>
      </c>
      <c r="M868" s="23" t="n">
        <v>4000</v>
      </c>
      <c r="N868" s="23" t="n">
        <v>60000</v>
      </c>
      <c r="O868" s="23" t="n">
        <f aca="false">K868+L868</f>
        <v>286956</v>
      </c>
      <c r="P868" s="23" t="n">
        <f aca="false">K868+L868+M868+N868</f>
        <v>350956</v>
      </c>
      <c r="Q868" s="23" t="n">
        <v>127727</v>
      </c>
      <c r="R868" s="23" t="n">
        <v>79173</v>
      </c>
      <c r="S868" s="23" t="n">
        <v>101900</v>
      </c>
      <c r="T868" s="23" t="n">
        <v>44629</v>
      </c>
      <c r="U868" s="23" t="n">
        <f aca="false">IF(I868="delivery",O868-SUM(Q868+R868),IF(I868="PO",P868-SUM(Q868:R868)))</f>
        <v>80056</v>
      </c>
      <c r="V868" s="43" t="n">
        <v>0.0037</v>
      </c>
      <c r="W868" s="43" t="n">
        <v>0.0037</v>
      </c>
      <c r="X868" s="43" t="n">
        <f aca="false">W868-V868</f>
        <v>0</v>
      </c>
      <c r="Y868" s="43"/>
      <c r="Z868" s="43"/>
      <c r="AA868" s="43"/>
      <c r="AB868" s="43"/>
      <c r="AC868" s="43" t="s">
        <v>10482</v>
      </c>
      <c r="AD868" s="43"/>
      <c r="AE868" s="43"/>
      <c r="AF868" s="43"/>
      <c r="AG868" s="43" t="n">
        <v>0.00259</v>
      </c>
      <c r="AH868" s="43"/>
      <c r="AI868" s="63"/>
      <c r="AJ868" s="63"/>
      <c r="AK868" s="43"/>
      <c r="AL868" s="43"/>
      <c r="AM868" s="43" t="s">
        <v>10492</v>
      </c>
      <c r="AN868" s="43"/>
      <c r="AO868" s="43" t="s">
        <v>1471</v>
      </c>
      <c r="AP868" s="23" t="s">
        <v>3124</v>
      </c>
      <c r="AT868" s="23" t="s">
        <v>10959</v>
      </c>
      <c r="AV868" s="23" t="n">
        <v>0.00259</v>
      </c>
      <c r="AW868" s="23" t="s">
        <v>11585</v>
      </c>
      <c r="AX868" s="23" t="s">
        <v>11757</v>
      </c>
      <c r="AY868" s="23" t="n">
        <v>20000</v>
      </c>
      <c r="AZ868" s="23" t="n">
        <v>16</v>
      </c>
      <c r="BA868" s="23" t="s">
        <v>177</v>
      </c>
      <c r="BB868" s="23" t="s">
        <v>11585</v>
      </c>
      <c r="BF868" s="23" t="s">
        <v>10498</v>
      </c>
      <c r="BG868" s="1" t="s">
        <v>183</v>
      </c>
    </row>
    <row r="869" s="23" customFormat="true" ht="12.75" hidden="false" customHeight="false" outlineLevel="0" collapsed="false">
      <c r="A869" s="23" t="s">
        <v>4145</v>
      </c>
      <c r="B869" s="23" t="s">
        <v>4146</v>
      </c>
      <c r="C869" s="40" t="s">
        <v>177</v>
      </c>
      <c r="D869" s="23" t="s">
        <v>1471</v>
      </c>
      <c r="E869" s="23" t="s">
        <v>4147</v>
      </c>
      <c r="F869" s="23" t="s">
        <v>4148</v>
      </c>
      <c r="G869" s="23" t="n">
        <v>216</v>
      </c>
      <c r="H869" s="23" t="n">
        <v>2000</v>
      </c>
      <c r="I869" s="41" t="s">
        <v>180</v>
      </c>
      <c r="K869" s="23" t="n">
        <v>0</v>
      </c>
      <c r="L869" s="23" t="n">
        <v>1667523</v>
      </c>
      <c r="M869" s="23" t="n">
        <v>0</v>
      </c>
      <c r="N869" s="23" t="n">
        <v>0</v>
      </c>
      <c r="O869" s="23" t="n">
        <f aca="false">K869+L869</f>
        <v>1667523</v>
      </c>
      <c r="P869" s="23" t="n">
        <f aca="false">K869+L869+M869+N869</f>
        <v>1667523</v>
      </c>
      <c r="Q869" s="23" t="n">
        <v>1107538</v>
      </c>
      <c r="R869" s="23" t="n">
        <v>447490</v>
      </c>
      <c r="S869" s="23" t="n">
        <v>424421</v>
      </c>
      <c r="T869" s="23" t="n">
        <v>240789</v>
      </c>
      <c r="U869" s="23" t="n">
        <f aca="false">IF(I869="delivery",O869-SUM(Q869+R869),IF(I869="PO",P869-SUM(Q869:R869)))</f>
        <v>112495</v>
      </c>
      <c r="V869" s="43" t="n">
        <v>0.07718</v>
      </c>
      <c r="W869" s="43" t="n">
        <v>0.07718</v>
      </c>
      <c r="X869" s="43" t="n">
        <f aca="false">W869-V869</f>
        <v>0</v>
      </c>
      <c r="Y869" s="43"/>
      <c r="Z869" s="43"/>
      <c r="AA869" s="43"/>
      <c r="AB869" s="43"/>
      <c r="AC869" s="43" t="s">
        <v>11595</v>
      </c>
      <c r="AD869" s="43"/>
      <c r="AE869" s="43" t="s">
        <v>11647</v>
      </c>
      <c r="AF869" s="43"/>
      <c r="AG869" s="43" t="n">
        <v>0.07301</v>
      </c>
      <c r="AH869" s="43" t="s">
        <v>11597</v>
      </c>
      <c r="AI869" s="63" t="n">
        <v>2000</v>
      </c>
      <c r="AJ869" s="63" t="n">
        <v>20</v>
      </c>
      <c r="AK869" s="43" t="s">
        <v>11758</v>
      </c>
      <c r="AL869" s="43"/>
      <c r="AM869" s="43" t="s">
        <v>11759</v>
      </c>
      <c r="AN869" s="43"/>
      <c r="AO869" s="43" t="s">
        <v>1471</v>
      </c>
      <c r="AP869" s="23" t="s">
        <v>3124</v>
      </c>
      <c r="AT869" s="23" t="s">
        <v>11356</v>
      </c>
      <c r="AV869" s="23" t="n">
        <v>0.07743</v>
      </c>
      <c r="AW869" s="23" t="s">
        <v>11760</v>
      </c>
      <c r="AX869" s="23" t="s">
        <v>11761</v>
      </c>
      <c r="AY869" s="23" t="s">
        <v>11762</v>
      </c>
      <c r="AZ869" s="23" t="s">
        <v>11763</v>
      </c>
      <c r="BA869" s="23" t="s">
        <v>1465</v>
      </c>
      <c r="BB869" s="23" t="s">
        <v>11764</v>
      </c>
      <c r="BC869" s="23" t="s">
        <v>11765</v>
      </c>
      <c r="BF869" s="23" t="s">
        <v>10498</v>
      </c>
      <c r="BG869" s="1" t="s">
        <v>183</v>
      </c>
    </row>
    <row r="870" s="23" customFormat="true" ht="12.75" hidden="false" customHeight="false" outlineLevel="0" collapsed="false">
      <c r="A870" s="23" t="s">
        <v>4149</v>
      </c>
      <c r="B870" s="23" t="s">
        <v>4150</v>
      </c>
      <c r="C870" s="40" t="s">
        <v>177</v>
      </c>
      <c r="D870" s="23" t="s">
        <v>1471</v>
      </c>
      <c r="E870" s="23" t="s">
        <v>4151</v>
      </c>
      <c r="F870" s="23" t="s">
        <v>4152</v>
      </c>
      <c r="G870" s="23" t="n">
        <v>216</v>
      </c>
      <c r="H870" s="23" t="n">
        <v>4000</v>
      </c>
      <c r="I870" s="41" t="s">
        <v>180</v>
      </c>
      <c r="K870" s="23" t="n">
        <v>0</v>
      </c>
      <c r="L870" s="23" t="n">
        <v>2051</v>
      </c>
      <c r="M870" s="23" t="n">
        <v>0</v>
      </c>
      <c r="N870" s="23" t="n">
        <v>0</v>
      </c>
      <c r="O870" s="23" t="n">
        <f aca="false">K870+L870</f>
        <v>2051</v>
      </c>
      <c r="P870" s="23" t="n">
        <f aca="false">K870+L870+M870+N870</f>
        <v>2051</v>
      </c>
      <c r="Q870" s="23" t="n">
        <v>960</v>
      </c>
      <c r="R870" s="23" t="n">
        <v>344</v>
      </c>
      <c r="S870" s="23" t="n">
        <v>408</v>
      </c>
      <c r="T870" s="23" t="n">
        <v>262</v>
      </c>
      <c r="U870" s="23" t="n">
        <f aca="false">IF(I870="delivery",O870-SUM(Q870+R870),IF(I870="PO",P870-SUM(Q870:R870)))</f>
        <v>747</v>
      </c>
      <c r="V870" s="43" t="n">
        <v>0.0096</v>
      </c>
      <c r="W870" s="43" t="n">
        <v>0.0096</v>
      </c>
      <c r="X870" s="43" t="n">
        <f aca="false">W870-V870</f>
        <v>0</v>
      </c>
      <c r="Y870" s="43"/>
      <c r="Z870" s="43"/>
      <c r="AA870" s="43"/>
      <c r="AB870" s="43"/>
      <c r="AC870" s="43" t="s">
        <v>10482</v>
      </c>
      <c r="AD870" s="43"/>
      <c r="AE870" s="43"/>
      <c r="AF870" s="43"/>
      <c r="AG870" s="43" t="n">
        <v>0.003</v>
      </c>
      <c r="AH870" s="43"/>
      <c r="AI870" s="63"/>
      <c r="AJ870" s="63"/>
      <c r="AK870" s="43"/>
      <c r="AL870" s="43"/>
      <c r="AM870" s="43" t="s">
        <v>10492</v>
      </c>
      <c r="AN870" s="43"/>
      <c r="AO870" s="43" t="s">
        <v>1471</v>
      </c>
      <c r="AP870" s="23" t="s">
        <v>3124</v>
      </c>
      <c r="AT870" s="23" t="s">
        <v>10959</v>
      </c>
      <c r="AV870" s="23" t="n">
        <v>0.003</v>
      </c>
      <c r="AW870" s="23" t="s">
        <v>11593</v>
      </c>
      <c r="AX870" s="23" t="s">
        <v>11766</v>
      </c>
      <c r="AY870" s="23" t="n">
        <v>4000</v>
      </c>
      <c r="AZ870" s="23" t="n">
        <v>10</v>
      </c>
      <c r="BA870" s="23" t="s">
        <v>177</v>
      </c>
      <c r="BB870" s="23" t="s">
        <v>11593</v>
      </c>
      <c r="BF870" s="23" t="s">
        <v>10498</v>
      </c>
      <c r="BG870" s="1" t="s">
        <v>183</v>
      </c>
    </row>
    <row r="871" s="23" customFormat="true" ht="12.75" hidden="false" customHeight="false" outlineLevel="0" collapsed="false">
      <c r="A871" s="23" t="s">
        <v>4153</v>
      </c>
      <c r="B871" s="23" t="s">
        <v>4154</v>
      </c>
      <c r="C871" s="40" t="s">
        <v>177</v>
      </c>
      <c r="D871" s="23" t="s">
        <v>1471</v>
      </c>
      <c r="E871" s="23" t="s">
        <v>4155</v>
      </c>
      <c r="F871" s="23" t="s">
        <v>4156</v>
      </c>
      <c r="G871" s="23" t="n">
        <v>201</v>
      </c>
      <c r="H871" s="23" t="n">
        <v>10000</v>
      </c>
      <c r="I871" s="41" t="s">
        <v>180</v>
      </c>
      <c r="K871" s="23" t="n">
        <v>0</v>
      </c>
      <c r="L871" s="23" t="n">
        <v>3908288</v>
      </c>
      <c r="M871" s="23" t="n">
        <v>0</v>
      </c>
      <c r="N871" s="23" t="n">
        <v>1410000</v>
      </c>
      <c r="O871" s="23" t="n">
        <f aca="false">K871+L871</f>
        <v>3908288</v>
      </c>
      <c r="P871" s="23" t="n">
        <f aca="false">K871+L871+M871+N871</f>
        <v>5318288</v>
      </c>
      <c r="Q871" s="23" t="n">
        <v>3309206</v>
      </c>
      <c r="R871" s="23" t="n">
        <v>2490961</v>
      </c>
      <c r="S871" s="23" t="n">
        <v>2836616</v>
      </c>
      <c r="T871" s="23" t="n">
        <v>1710168</v>
      </c>
      <c r="U871" s="23" t="n">
        <f aca="false">IF(I871="delivery",O871-SUM(Q871+R871),IF(I871="PO",P871-SUM(Q871:R871)))</f>
        <v>-1891879</v>
      </c>
      <c r="V871" s="43" t="n">
        <v>0.00105</v>
      </c>
      <c r="W871" s="43" t="n">
        <v>0.0007</v>
      </c>
      <c r="X871" s="43" t="n">
        <f aca="false">W871-V871</f>
        <v>-0.00035</v>
      </c>
      <c r="Y871" s="43"/>
      <c r="Z871" s="43"/>
      <c r="AA871" s="43" t="n">
        <v>0.00073</v>
      </c>
      <c r="AB871" s="43"/>
      <c r="AC871" s="43" t="s">
        <v>10482</v>
      </c>
      <c r="AD871" s="43"/>
      <c r="AE871" s="43"/>
      <c r="AF871" s="43"/>
      <c r="AG871" s="43" t="n">
        <v>0.0007</v>
      </c>
      <c r="AH871" s="43"/>
      <c r="AI871" s="63"/>
      <c r="AJ871" s="63"/>
      <c r="AK871" s="43"/>
      <c r="AL871" s="43"/>
      <c r="AM871" s="43" t="s">
        <v>10492</v>
      </c>
      <c r="AN871" s="43"/>
      <c r="AO871" s="43" t="s">
        <v>1471</v>
      </c>
      <c r="AP871" s="23" t="s">
        <v>3124</v>
      </c>
      <c r="AT871" s="23" t="s">
        <v>10493</v>
      </c>
      <c r="AV871" s="23" t="n">
        <v>0.0007</v>
      </c>
      <c r="AW871" s="23" t="s">
        <v>10494</v>
      </c>
      <c r="AX871" s="23" t="s">
        <v>11767</v>
      </c>
      <c r="AY871" s="23" t="n">
        <v>10000</v>
      </c>
      <c r="AZ871" s="23" t="n">
        <v>16</v>
      </c>
      <c r="BA871" s="23" t="s">
        <v>1465</v>
      </c>
      <c r="BB871" s="23" t="s">
        <v>10496</v>
      </c>
      <c r="BF871" s="23" t="s">
        <v>10498</v>
      </c>
      <c r="BG871" s="1" t="s">
        <v>183</v>
      </c>
    </row>
    <row r="872" s="23" customFormat="true" ht="12.75" hidden="false" customHeight="false" outlineLevel="0" collapsed="false">
      <c r="A872" s="23" t="s">
        <v>4157</v>
      </c>
      <c r="B872" s="23" t="s">
        <v>4158</v>
      </c>
      <c r="C872" s="40" t="s">
        <v>177</v>
      </c>
      <c r="D872" s="23" t="s">
        <v>1471</v>
      </c>
      <c r="E872" s="23" t="s">
        <v>4159</v>
      </c>
      <c r="F872" s="23" t="s">
        <v>4160</v>
      </c>
      <c r="G872" s="23" t="n">
        <v>93</v>
      </c>
      <c r="H872" s="23" t="n">
        <v>4000</v>
      </c>
      <c r="I872" s="41" t="s">
        <v>180</v>
      </c>
      <c r="K872" s="23" t="n">
        <v>0</v>
      </c>
      <c r="L872" s="23" t="n">
        <v>7944</v>
      </c>
      <c r="M872" s="23" t="n">
        <v>0</v>
      </c>
      <c r="N872" s="23" t="n">
        <v>0</v>
      </c>
      <c r="O872" s="23" t="n">
        <f aca="false">K872+L872</f>
        <v>7944</v>
      </c>
      <c r="P872" s="23" t="n">
        <f aca="false">K872+L872+M872+N872</f>
        <v>7944</v>
      </c>
      <c r="Q872" s="23" t="n">
        <v>1462</v>
      </c>
      <c r="R872" s="23" t="n">
        <v>2466</v>
      </c>
      <c r="S872" s="23" t="n">
        <v>2466</v>
      </c>
      <c r="T872" s="23" t="n">
        <v>1644</v>
      </c>
      <c r="U872" s="23" t="n">
        <f aca="false">IF(I872="delivery",O872-SUM(Q872+R872),IF(I872="PO",P872-SUM(Q872:R872)))</f>
        <v>4016</v>
      </c>
      <c r="V872" s="43" t="n">
        <v>0.003</v>
      </c>
      <c r="W872" s="43" t="n">
        <v>0.003</v>
      </c>
      <c r="X872" s="43" t="n">
        <f aca="false">W872-V872</f>
        <v>0</v>
      </c>
      <c r="Y872" s="43"/>
      <c r="Z872" s="43"/>
      <c r="AA872" s="43"/>
      <c r="AB872" s="43"/>
      <c r="AC872" s="43" t="s">
        <v>10482</v>
      </c>
      <c r="AD872" s="43"/>
      <c r="AE872" s="43"/>
      <c r="AF872" s="43"/>
      <c r="AG872" s="43" t="n">
        <v>0.0015</v>
      </c>
      <c r="AH872" s="43"/>
      <c r="AI872" s="63"/>
      <c r="AJ872" s="63"/>
      <c r="AK872" s="43"/>
      <c r="AL872" s="43"/>
      <c r="AM872" s="43" t="s">
        <v>10492</v>
      </c>
      <c r="AN872" s="43"/>
      <c r="AO872" s="43" t="s">
        <v>1471</v>
      </c>
      <c r="AP872" s="23" t="s">
        <v>3124</v>
      </c>
      <c r="AT872" s="23" t="s">
        <v>11356</v>
      </c>
      <c r="AV872" s="23" t="n">
        <v>0.0015</v>
      </c>
      <c r="AW872" s="23" t="s">
        <v>10494</v>
      </c>
      <c r="AX872" s="23" t="s">
        <v>11768</v>
      </c>
      <c r="AY872" s="23" t="n">
        <v>4000</v>
      </c>
      <c r="AZ872" s="23" t="n">
        <v>4</v>
      </c>
      <c r="BA872" s="23" t="s">
        <v>177</v>
      </c>
      <c r="BB872" s="23" t="s">
        <v>10496</v>
      </c>
      <c r="BF872" s="23" t="s">
        <v>10498</v>
      </c>
      <c r="BG872" s="1" t="s">
        <v>183</v>
      </c>
    </row>
    <row r="873" s="23" customFormat="true" ht="12.75" hidden="false" customHeight="false" outlineLevel="0" collapsed="false">
      <c r="A873" s="23" t="s">
        <v>4161</v>
      </c>
      <c r="B873" s="23" t="s">
        <v>4162</v>
      </c>
      <c r="C873" s="40" t="s">
        <v>177</v>
      </c>
      <c r="D873" s="23" t="s">
        <v>1471</v>
      </c>
      <c r="E873" s="23" t="s">
        <v>4163</v>
      </c>
      <c r="F873" s="23" t="s">
        <v>4164</v>
      </c>
      <c r="G873" s="23" t="n">
        <v>201</v>
      </c>
      <c r="H873" s="23" t="n">
        <v>10000</v>
      </c>
      <c r="I873" s="41" t="s">
        <v>180</v>
      </c>
      <c r="K873" s="23" t="n">
        <v>0</v>
      </c>
      <c r="L873" s="23" t="n">
        <v>735546</v>
      </c>
      <c r="M873" s="23" t="n">
        <v>0</v>
      </c>
      <c r="N873" s="23" t="n">
        <v>0</v>
      </c>
      <c r="O873" s="23" t="n">
        <f aca="false">K873+L873</f>
        <v>735546</v>
      </c>
      <c r="P873" s="23" t="n">
        <f aca="false">K873+L873+M873+N873</f>
        <v>735546</v>
      </c>
      <c r="Q873" s="23" t="n">
        <v>406202</v>
      </c>
      <c r="R873" s="23" t="n">
        <v>150489</v>
      </c>
      <c r="S873" s="23" t="n">
        <v>120684</v>
      </c>
      <c r="T873" s="23" t="n">
        <v>63154</v>
      </c>
      <c r="U873" s="23" t="n">
        <f aca="false">IF(I873="delivery",O873-SUM(Q873+R873),IF(I873="PO",P873-SUM(Q873:R873)))</f>
        <v>178855</v>
      </c>
      <c r="V873" s="43" t="n">
        <v>0.00071</v>
      </c>
      <c r="W873" s="43" t="n">
        <v>0.00071</v>
      </c>
      <c r="X873" s="43" t="n">
        <f aca="false">W873-V873</f>
        <v>0</v>
      </c>
      <c r="Y873" s="43"/>
      <c r="Z873" s="43"/>
      <c r="AA873" s="43" t="n">
        <v>0.00074</v>
      </c>
      <c r="AB873" s="43"/>
      <c r="AC873" s="43" t="s">
        <v>10482</v>
      </c>
      <c r="AD873" s="43"/>
      <c r="AE873" s="43"/>
      <c r="AF873" s="43"/>
      <c r="AG873" s="43" t="n">
        <v>0.0015</v>
      </c>
      <c r="AH873" s="43" t="s">
        <v>11590</v>
      </c>
      <c r="AI873" s="63" t="n">
        <v>10000</v>
      </c>
      <c r="AJ873" s="63" t="n">
        <v>18</v>
      </c>
      <c r="AK873" s="43" t="s">
        <v>11769</v>
      </c>
      <c r="AL873" s="43"/>
      <c r="AM873" s="71" t="s">
        <v>11607</v>
      </c>
      <c r="AN873" s="43"/>
      <c r="AO873" s="43" t="s">
        <v>1471</v>
      </c>
      <c r="AP873" s="23" t="s">
        <v>3124</v>
      </c>
      <c r="AT873" s="23" t="s">
        <v>11356</v>
      </c>
      <c r="AV873" s="23" t="n">
        <v>0.00799</v>
      </c>
      <c r="AW873" s="23" t="s">
        <v>11608</v>
      </c>
      <c r="AX873" s="23" t="s">
        <v>11770</v>
      </c>
      <c r="AY873" s="23" t="s">
        <v>11771</v>
      </c>
      <c r="AZ873" s="23" t="s">
        <v>11772</v>
      </c>
      <c r="BA873" s="23" t="s">
        <v>1465</v>
      </c>
      <c r="BB873" s="23" t="s">
        <v>11612</v>
      </c>
      <c r="BC873" s="23" t="s">
        <v>11773</v>
      </c>
      <c r="BF873" s="23" t="s">
        <v>10498</v>
      </c>
      <c r="BG873" s="1" t="s">
        <v>183</v>
      </c>
    </row>
    <row r="874" s="23" customFormat="true" ht="12.75" hidden="false" customHeight="false" outlineLevel="0" collapsed="false">
      <c r="A874" s="23" t="s">
        <v>4165</v>
      </c>
      <c r="B874" s="23" t="s">
        <v>4166</v>
      </c>
      <c r="C874" s="40" t="s">
        <v>177</v>
      </c>
      <c r="D874" s="23" t="s">
        <v>1471</v>
      </c>
      <c r="E874" s="23" t="s">
        <v>4167</v>
      </c>
      <c r="F874" s="23" t="s">
        <v>4168</v>
      </c>
      <c r="G874" s="23" t="n">
        <v>216</v>
      </c>
      <c r="H874" s="23" t="n">
        <v>2000</v>
      </c>
      <c r="I874" s="41" t="s">
        <v>180</v>
      </c>
      <c r="K874" s="23" t="n">
        <v>0</v>
      </c>
      <c r="L874" s="23" t="n">
        <v>5971</v>
      </c>
      <c r="M874" s="23" t="n">
        <v>0</v>
      </c>
      <c r="N874" s="23" t="n">
        <v>0</v>
      </c>
      <c r="O874" s="23" t="n">
        <f aca="false">K874+L874</f>
        <v>5971</v>
      </c>
      <c r="P874" s="23" t="n">
        <f aca="false">K874+L874+M874+N874</f>
        <v>5971</v>
      </c>
      <c r="Q874" s="23" t="n">
        <v>430</v>
      </c>
      <c r="R874" s="23" t="n">
        <v>354</v>
      </c>
      <c r="S874" s="23" t="n">
        <v>470</v>
      </c>
      <c r="T874" s="23" t="n">
        <v>130</v>
      </c>
      <c r="U874" s="23" t="n">
        <f aca="false">IF(I874="delivery",O874-SUM(Q874+R874),IF(I874="PO",P874-SUM(Q874:R874)))</f>
        <v>5187</v>
      </c>
      <c r="V874" s="43" t="n">
        <v>0.01293</v>
      </c>
      <c r="W874" s="43" t="n">
        <v>0.01293</v>
      </c>
      <c r="X874" s="43" t="n">
        <f aca="false">W874-V874</f>
        <v>0</v>
      </c>
      <c r="Y874" s="43"/>
      <c r="Z874" s="43"/>
      <c r="AA874" s="43"/>
      <c r="AB874" s="43"/>
      <c r="AC874" s="43" t="s">
        <v>10482</v>
      </c>
      <c r="AD874" s="43"/>
      <c r="AE874" s="43"/>
      <c r="AF874" s="43"/>
      <c r="AG874" s="43" t="n">
        <v>0.012</v>
      </c>
      <c r="AH874" s="43"/>
      <c r="AI874" s="63"/>
      <c r="AJ874" s="63"/>
      <c r="AK874" s="43"/>
      <c r="AL874" s="43"/>
      <c r="AM874" s="43" t="s">
        <v>10492</v>
      </c>
      <c r="AN874" s="43"/>
      <c r="AO874" s="43" t="s">
        <v>1471</v>
      </c>
      <c r="AP874" s="23" t="s">
        <v>3124</v>
      </c>
      <c r="AT874" s="23" t="s">
        <v>10959</v>
      </c>
      <c r="AV874" s="23" t="n">
        <v>0.012</v>
      </c>
      <c r="AW874" s="23" t="s">
        <v>11774</v>
      </c>
      <c r="AX874" s="23" t="s">
        <v>11775</v>
      </c>
      <c r="AY874" s="23" t="n">
        <v>4000</v>
      </c>
      <c r="AZ874" s="23" t="n">
        <v>26</v>
      </c>
      <c r="BA874" s="23" t="s">
        <v>177</v>
      </c>
      <c r="BB874" s="23" t="s">
        <v>11774</v>
      </c>
      <c r="BF874" s="23" t="s">
        <v>10498</v>
      </c>
      <c r="BG874" s="1" t="s">
        <v>183</v>
      </c>
    </row>
    <row r="875" s="23" customFormat="true" ht="12.75" hidden="false" customHeight="false" outlineLevel="0" collapsed="false">
      <c r="A875" s="23" t="s">
        <v>4169</v>
      </c>
      <c r="B875" s="23" t="s">
        <v>4170</v>
      </c>
      <c r="C875" s="40" t="s">
        <v>177</v>
      </c>
      <c r="D875" s="23" t="s">
        <v>1471</v>
      </c>
      <c r="E875" s="23" t="s">
        <v>4171</v>
      </c>
      <c r="F875" s="23" t="s">
        <v>4172</v>
      </c>
      <c r="G875" s="23" t="n">
        <v>201</v>
      </c>
      <c r="H875" s="23" t="n">
        <v>10000</v>
      </c>
      <c r="I875" s="41" t="s">
        <v>180</v>
      </c>
      <c r="K875" s="23" t="n">
        <v>0</v>
      </c>
      <c r="L875" s="23" t="n">
        <v>8221</v>
      </c>
      <c r="M875" s="23" t="n">
        <v>20000</v>
      </c>
      <c r="N875" s="23" t="n">
        <v>30000</v>
      </c>
      <c r="O875" s="23" t="n">
        <f aca="false">K875+L875</f>
        <v>8221</v>
      </c>
      <c r="P875" s="23" t="n">
        <f aca="false">K875+L875+M875+N875</f>
        <v>58221</v>
      </c>
      <c r="Q875" s="23" t="n">
        <v>14578</v>
      </c>
      <c r="R875" s="23" t="n">
        <v>5659</v>
      </c>
      <c r="S875" s="23" t="n">
        <v>6046</v>
      </c>
      <c r="T875" s="23" t="n">
        <v>3954</v>
      </c>
      <c r="U875" s="23" t="n">
        <f aca="false">IF(I875="delivery",O875-SUM(Q875+R875),IF(I875="PO",P875-SUM(Q875:R875)))</f>
        <v>-12016</v>
      </c>
      <c r="V875" s="43" t="n">
        <v>0.00254</v>
      </c>
      <c r="W875" s="43" t="n">
        <v>0.0018</v>
      </c>
      <c r="X875" s="43" t="n">
        <f aca="false">W875-V875</f>
        <v>-0.00074</v>
      </c>
      <c r="Y875" s="43"/>
      <c r="Z875" s="43"/>
      <c r="AA875" s="43"/>
      <c r="AB875" s="43"/>
      <c r="AC875" s="43" t="s">
        <v>10482</v>
      </c>
      <c r="AD875" s="43"/>
      <c r="AE875" s="43"/>
      <c r="AF875" s="43"/>
      <c r="AG875" s="43" t="n">
        <v>0.0018</v>
      </c>
      <c r="AH875" s="43"/>
      <c r="AI875" s="63"/>
      <c r="AJ875" s="63"/>
      <c r="AK875" s="43"/>
      <c r="AL875" s="43"/>
      <c r="AM875" s="43" t="s">
        <v>10492</v>
      </c>
      <c r="AN875" s="43"/>
      <c r="AO875" s="43" t="s">
        <v>1471</v>
      </c>
      <c r="AP875" s="23" t="s">
        <v>3124</v>
      </c>
      <c r="AT875" s="23" t="s">
        <v>11356</v>
      </c>
      <c r="AV875" s="23" t="n">
        <v>0.0018</v>
      </c>
      <c r="AW875" s="23" t="s">
        <v>10494</v>
      </c>
      <c r="AX875" s="23" t="s">
        <v>11776</v>
      </c>
      <c r="AY875" s="23" t="n">
        <v>10000</v>
      </c>
      <c r="AZ875" s="23" t="n">
        <v>2</v>
      </c>
      <c r="BA875" s="23" t="s">
        <v>177</v>
      </c>
      <c r="BB875" s="23" t="s">
        <v>10496</v>
      </c>
      <c r="BF875" s="23" t="s">
        <v>10498</v>
      </c>
      <c r="BG875" s="1" t="s">
        <v>183</v>
      </c>
    </row>
    <row r="876" s="23" customFormat="true" ht="12.75" hidden="false" customHeight="false" outlineLevel="0" collapsed="false">
      <c r="A876" s="23" t="s">
        <v>4173</v>
      </c>
      <c r="B876" s="23" t="s">
        <v>4174</v>
      </c>
      <c r="C876" s="40" t="s">
        <v>177</v>
      </c>
      <c r="D876" s="23" t="s">
        <v>1471</v>
      </c>
      <c r="E876" s="23" t="s">
        <v>4175</v>
      </c>
      <c r="F876" s="23" t="s">
        <v>4176</v>
      </c>
      <c r="G876" s="23" t="n">
        <v>161</v>
      </c>
      <c r="H876" s="23" t="n">
        <v>4000</v>
      </c>
      <c r="I876" s="41" t="s">
        <v>180</v>
      </c>
      <c r="K876" s="23" t="n">
        <v>0</v>
      </c>
      <c r="L876" s="23" t="n">
        <v>3828</v>
      </c>
      <c r="M876" s="23" t="n">
        <v>0</v>
      </c>
      <c r="N876" s="23" t="n">
        <v>0</v>
      </c>
      <c r="O876" s="23" t="n">
        <f aca="false">K876+L876</f>
        <v>3828</v>
      </c>
      <c r="P876" s="23" t="n">
        <f aca="false">K876+L876+M876+N876</f>
        <v>3828</v>
      </c>
      <c r="Q876" s="23" t="n">
        <v>315</v>
      </c>
      <c r="R876" s="23" t="n">
        <v>504</v>
      </c>
      <c r="S876" s="23" t="n">
        <v>500</v>
      </c>
      <c r="T876" s="23" t="n">
        <v>318</v>
      </c>
      <c r="U876" s="23" t="n">
        <f aca="false">IF(I876="delivery",O876-SUM(Q876+R876),IF(I876="PO",P876-SUM(Q876:R876)))</f>
        <v>3009</v>
      </c>
      <c r="V876" s="43" t="n">
        <v>0.0103</v>
      </c>
      <c r="W876" s="43" t="n">
        <v>0.0103</v>
      </c>
      <c r="X876" s="43" t="n">
        <f aca="false">W876-V876</f>
        <v>0</v>
      </c>
      <c r="Y876" s="43"/>
      <c r="Z876" s="43"/>
      <c r="AA876" s="43"/>
      <c r="AB876" s="43"/>
      <c r="AC876" s="43" t="s">
        <v>10482</v>
      </c>
      <c r="AD876" s="43"/>
      <c r="AE876" s="43"/>
      <c r="AF876" s="43"/>
      <c r="AG876" s="43" t="n">
        <v>0.0055</v>
      </c>
      <c r="AH876" s="43"/>
      <c r="AI876" s="63"/>
      <c r="AJ876" s="63"/>
      <c r="AK876" s="43"/>
      <c r="AL876" s="43"/>
      <c r="AM876" s="43" t="s">
        <v>10492</v>
      </c>
      <c r="AN876" s="43"/>
      <c r="AO876" s="43" t="s">
        <v>1471</v>
      </c>
      <c r="AP876" s="23" t="s">
        <v>3124</v>
      </c>
      <c r="AT876" s="23" t="s">
        <v>11356</v>
      </c>
      <c r="AV876" s="23" t="n">
        <v>0.0055</v>
      </c>
      <c r="AW876" s="23" t="s">
        <v>10494</v>
      </c>
      <c r="AX876" s="23" t="s">
        <v>11777</v>
      </c>
      <c r="AY876" s="23" t="n">
        <v>4000</v>
      </c>
      <c r="AZ876" s="23" t="n">
        <v>2</v>
      </c>
      <c r="BA876" s="23" t="s">
        <v>177</v>
      </c>
      <c r="BB876" s="23" t="s">
        <v>10496</v>
      </c>
      <c r="BF876" s="23" t="s">
        <v>10498</v>
      </c>
      <c r="BG876" s="1" t="s">
        <v>183</v>
      </c>
    </row>
    <row r="877" s="23" customFormat="true" ht="12.75" hidden="false" customHeight="false" outlineLevel="0" collapsed="false">
      <c r="A877" s="23" t="s">
        <v>4177</v>
      </c>
      <c r="B877" s="23" t="s">
        <v>4178</v>
      </c>
      <c r="C877" s="40" t="s">
        <v>177</v>
      </c>
      <c r="D877" s="23" t="s">
        <v>1471</v>
      </c>
      <c r="E877" s="23" t="s">
        <v>4179</v>
      </c>
      <c r="F877" s="23" t="s">
        <v>4180</v>
      </c>
      <c r="G877" s="23" t="n">
        <v>201</v>
      </c>
      <c r="H877" s="23" t="n">
        <v>10000</v>
      </c>
      <c r="I877" s="41" t="s">
        <v>180</v>
      </c>
      <c r="K877" s="23" t="n">
        <v>0</v>
      </c>
      <c r="L877" s="23" t="n">
        <v>311430</v>
      </c>
      <c r="M877" s="23" t="n">
        <v>0</v>
      </c>
      <c r="N877" s="23" t="n">
        <v>0</v>
      </c>
      <c r="O877" s="23" t="n">
        <f aca="false">K877+L877</f>
        <v>311430</v>
      </c>
      <c r="P877" s="23" t="n">
        <f aca="false">K877+L877+M877+N877</f>
        <v>311430</v>
      </c>
      <c r="Q877" s="23" t="n">
        <v>70745</v>
      </c>
      <c r="R877" s="23" t="n">
        <v>44256</v>
      </c>
      <c r="S877" s="23" t="n">
        <v>56571</v>
      </c>
      <c r="T877" s="23" t="n">
        <v>31682</v>
      </c>
      <c r="U877" s="23" t="n">
        <f aca="false">IF(I877="delivery",O877-SUM(Q877+R877),IF(I877="PO",P877-SUM(Q877:R877)))</f>
        <v>196429</v>
      </c>
      <c r="V877" s="43" t="n">
        <v>0.00338</v>
      </c>
      <c r="W877" s="43" t="n">
        <v>0.00338</v>
      </c>
      <c r="X877" s="43" t="n">
        <f aca="false">W877-V877</f>
        <v>0</v>
      </c>
      <c r="Y877" s="43"/>
      <c r="Z877" s="43"/>
      <c r="AA877" s="43"/>
      <c r="AB877" s="43"/>
      <c r="AC877" s="43" t="s">
        <v>10482</v>
      </c>
      <c r="AD877" s="43"/>
      <c r="AE877" s="43"/>
      <c r="AF877" s="43"/>
      <c r="AG877" s="43" t="n">
        <v>0.00088</v>
      </c>
      <c r="AH877" s="43"/>
      <c r="AI877" s="63"/>
      <c r="AJ877" s="63"/>
      <c r="AK877" s="43"/>
      <c r="AL877" s="43"/>
      <c r="AM877" s="43" t="s">
        <v>10492</v>
      </c>
      <c r="AN877" s="43"/>
      <c r="AO877" s="43" t="s">
        <v>1471</v>
      </c>
      <c r="AP877" s="23" t="s">
        <v>3124</v>
      </c>
      <c r="AT877" s="23" t="s">
        <v>11356</v>
      </c>
      <c r="AV877" s="23" t="n">
        <v>0.00088</v>
      </c>
      <c r="AW877" s="23" t="s">
        <v>10494</v>
      </c>
      <c r="AX877" s="23" t="s">
        <v>11778</v>
      </c>
      <c r="AY877" s="23" t="n">
        <v>10000</v>
      </c>
      <c r="AZ877" s="23" t="n">
        <v>2</v>
      </c>
      <c r="BA877" s="23" t="s">
        <v>177</v>
      </c>
      <c r="BB877" s="23" t="s">
        <v>10496</v>
      </c>
      <c r="BF877" s="23" t="s">
        <v>10498</v>
      </c>
      <c r="BG877" s="1" t="s">
        <v>183</v>
      </c>
    </row>
    <row r="878" s="23" customFormat="true" ht="12.75" hidden="false" customHeight="false" outlineLevel="0" collapsed="false">
      <c r="A878" s="23" t="s">
        <v>4181</v>
      </c>
      <c r="B878" s="23" t="s">
        <v>4182</v>
      </c>
      <c r="C878" s="40" t="s">
        <v>177</v>
      </c>
      <c r="D878" s="23" t="s">
        <v>1471</v>
      </c>
      <c r="E878" s="23" t="s">
        <v>4183</v>
      </c>
      <c r="F878" s="23" t="s">
        <v>4184</v>
      </c>
      <c r="G878" s="23" t="n">
        <v>201</v>
      </c>
      <c r="H878" s="23" t="n">
        <v>10000</v>
      </c>
      <c r="I878" s="41" t="s">
        <v>180</v>
      </c>
      <c r="K878" s="23" t="n">
        <v>0</v>
      </c>
      <c r="L878" s="23" t="n">
        <v>15427</v>
      </c>
      <c r="M878" s="23" t="n">
        <v>0</v>
      </c>
      <c r="N878" s="23" t="n">
        <v>10000</v>
      </c>
      <c r="O878" s="23" t="n">
        <f aca="false">K878+L878</f>
        <v>15427</v>
      </c>
      <c r="P878" s="23" t="n">
        <f aca="false">K878+L878+M878+N878</f>
        <v>25427</v>
      </c>
      <c r="Q878" s="23" t="n">
        <v>9464</v>
      </c>
      <c r="R878" s="23" t="n">
        <v>8464</v>
      </c>
      <c r="S878" s="23" t="n">
        <v>8603</v>
      </c>
      <c r="T878" s="23" t="n">
        <v>5184</v>
      </c>
      <c r="U878" s="23" t="n">
        <f aca="false">IF(I878="delivery",O878-SUM(Q878+R878),IF(I878="PO",P878-SUM(Q878:R878)))</f>
        <v>-2501</v>
      </c>
      <c r="V878" s="43" t="n">
        <v>0.0165</v>
      </c>
      <c r="W878" s="43" t="n">
        <v>0.0044</v>
      </c>
      <c r="X878" s="43" t="n">
        <f aca="false">W878-V878</f>
        <v>-0.0121</v>
      </c>
      <c r="Y878" s="43"/>
      <c r="Z878" s="43"/>
      <c r="AA878" s="43"/>
      <c r="AB878" s="43"/>
      <c r="AC878" s="43" t="s">
        <v>10482</v>
      </c>
      <c r="AD878" s="43"/>
      <c r="AE878" s="43"/>
      <c r="AF878" s="43"/>
      <c r="AG878" s="43" t="n">
        <v>0.0044</v>
      </c>
      <c r="AH878" s="43"/>
      <c r="AI878" s="63"/>
      <c r="AJ878" s="63"/>
      <c r="AK878" s="43"/>
      <c r="AL878" s="43"/>
      <c r="AM878" s="43" t="s">
        <v>10492</v>
      </c>
      <c r="AN878" s="43"/>
      <c r="AO878" s="43" t="s">
        <v>1471</v>
      </c>
      <c r="AP878" s="23" t="s">
        <v>3124</v>
      </c>
      <c r="AT878" s="23" t="s">
        <v>10959</v>
      </c>
      <c r="AV878" s="23" t="n">
        <v>0.0044</v>
      </c>
      <c r="AW878" s="23" t="s">
        <v>11633</v>
      </c>
      <c r="AX878" s="23" t="s">
        <v>11779</v>
      </c>
      <c r="AY878" s="23" t="n">
        <v>30000</v>
      </c>
      <c r="AZ878" s="23" t="n">
        <v>33</v>
      </c>
      <c r="BA878" s="23" t="s">
        <v>177</v>
      </c>
      <c r="BB878" s="23" t="s">
        <v>11633</v>
      </c>
      <c r="BF878" s="23" t="s">
        <v>10498</v>
      </c>
      <c r="BG878" s="1" t="s">
        <v>183</v>
      </c>
    </row>
    <row r="879" s="23" customFormat="true" ht="12.75" hidden="false" customHeight="false" outlineLevel="0" collapsed="false">
      <c r="A879" s="23" t="s">
        <v>4185</v>
      </c>
      <c r="B879" s="23" t="s">
        <v>4186</v>
      </c>
      <c r="C879" s="40" t="s">
        <v>177</v>
      </c>
      <c r="D879" s="23" t="s">
        <v>1471</v>
      </c>
      <c r="E879" s="23" t="s">
        <v>4187</v>
      </c>
      <c r="F879" s="23" t="s">
        <v>4188</v>
      </c>
      <c r="G879" s="23" t="n">
        <v>76</v>
      </c>
      <c r="H879" s="23" t="n">
        <v>2000</v>
      </c>
      <c r="I879" s="41" t="s">
        <v>180</v>
      </c>
      <c r="K879" s="23" t="n">
        <v>0</v>
      </c>
      <c r="L879" s="23" t="n">
        <v>568642</v>
      </c>
      <c r="M879" s="23" t="n">
        <v>0</v>
      </c>
      <c r="N879" s="23" t="n">
        <v>0</v>
      </c>
      <c r="O879" s="23" t="n">
        <f aca="false">K879+L879</f>
        <v>568642</v>
      </c>
      <c r="P879" s="23" t="n">
        <f aca="false">K879+L879+M879+N879</f>
        <v>568642</v>
      </c>
      <c r="Q879" s="23" t="n">
        <v>42428</v>
      </c>
      <c r="R879" s="23" t="n">
        <v>47308</v>
      </c>
      <c r="S879" s="23" t="n">
        <v>42600</v>
      </c>
      <c r="T879" s="23" t="n">
        <v>28685</v>
      </c>
      <c r="U879" s="23" t="n">
        <f aca="false">IF(I879="delivery",O879-SUM(Q879+R879),IF(I879="PO",P879-SUM(Q879:R879)))</f>
        <v>478906</v>
      </c>
      <c r="V879" s="43" t="n">
        <v>0.071</v>
      </c>
      <c r="W879" s="43" t="n">
        <v>0.071</v>
      </c>
      <c r="X879" s="43" t="n">
        <f aca="false">W879-V879</f>
        <v>0</v>
      </c>
      <c r="Y879" s="43"/>
      <c r="Z879" s="43"/>
      <c r="AA879" s="43"/>
      <c r="AB879" s="43"/>
      <c r="AC879" s="43" t="s">
        <v>10482</v>
      </c>
      <c r="AD879" s="43"/>
      <c r="AE879" s="43"/>
      <c r="AF879" s="43"/>
      <c r="AG879" s="43" t="n">
        <v>0.0673</v>
      </c>
      <c r="AH879" s="43"/>
      <c r="AI879" s="63"/>
      <c r="AJ879" s="63"/>
      <c r="AK879" s="43"/>
      <c r="AL879" s="43"/>
      <c r="AM879" s="43" t="s">
        <v>10492</v>
      </c>
      <c r="AN879" s="43"/>
      <c r="AO879" s="43" t="s">
        <v>1471</v>
      </c>
      <c r="AP879" s="23" t="s">
        <v>3124</v>
      </c>
      <c r="AT879" s="23" t="s">
        <v>10959</v>
      </c>
      <c r="AV879" s="23" t="n">
        <v>0.0673</v>
      </c>
      <c r="AW879" s="23" t="s">
        <v>11618</v>
      </c>
      <c r="AX879" s="23" t="s">
        <v>11780</v>
      </c>
      <c r="AY879" s="23" t="n">
        <v>2000</v>
      </c>
      <c r="AZ879" s="23" t="n">
        <v>13</v>
      </c>
      <c r="BA879" s="23" t="s">
        <v>1465</v>
      </c>
      <c r="BB879" s="23" t="s">
        <v>11618</v>
      </c>
      <c r="BF879" s="23" t="s">
        <v>10498</v>
      </c>
      <c r="BG879" s="1" t="s">
        <v>183</v>
      </c>
    </row>
    <row r="880" s="23" customFormat="true" ht="12.75" hidden="false" customHeight="false" outlineLevel="0" collapsed="false">
      <c r="A880" s="23" t="s">
        <v>4189</v>
      </c>
      <c r="B880" s="23" t="s">
        <v>4190</v>
      </c>
      <c r="C880" s="40" t="s">
        <v>177</v>
      </c>
      <c r="D880" s="23" t="s">
        <v>1471</v>
      </c>
      <c r="E880" s="23" t="s">
        <v>4191</v>
      </c>
      <c r="F880" s="23" t="s">
        <v>4192</v>
      </c>
      <c r="G880" s="23" t="n">
        <v>201</v>
      </c>
      <c r="H880" s="23" t="n">
        <v>10000</v>
      </c>
      <c r="I880" s="41" t="s">
        <v>180</v>
      </c>
      <c r="K880" s="23" t="n">
        <v>0</v>
      </c>
      <c r="L880" s="23" t="n">
        <v>54771</v>
      </c>
      <c r="M880" s="23" t="n">
        <v>5000</v>
      </c>
      <c r="N880" s="23" t="n">
        <v>150000</v>
      </c>
      <c r="O880" s="23" t="n">
        <f aca="false">K880+L880</f>
        <v>54771</v>
      </c>
      <c r="P880" s="23" t="n">
        <f aca="false">K880+L880+M880+N880</f>
        <v>209771</v>
      </c>
      <c r="Q880" s="23" t="n">
        <v>37812</v>
      </c>
      <c r="R880" s="23" t="n">
        <v>38154</v>
      </c>
      <c r="S880" s="23" t="n">
        <v>46840</v>
      </c>
      <c r="T880" s="23" t="n">
        <v>24657</v>
      </c>
      <c r="U880" s="23" t="n">
        <f aca="false">IF(I880="delivery",O880-SUM(Q880+R880),IF(I880="PO",P880-SUM(Q880:R880)))</f>
        <v>-21195</v>
      </c>
      <c r="V880" s="43" t="n">
        <v>0.0036</v>
      </c>
      <c r="W880" s="43" t="n">
        <v>0.0036</v>
      </c>
      <c r="X880" s="43" t="n">
        <f aca="false">W880-V880</f>
        <v>0</v>
      </c>
      <c r="Y880" s="43"/>
      <c r="Z880" s="43"/>
      <c r="AA880" s="43"/>
      <c r="AB880" s="43"/>
      <c r="AC880" s="43" t="s">
        <v>11595</v>
      </c>
      <c r="AD880" s="43"/>
      <c r="AE880" s="43" t="s">
        <v>11596</v>
      </c>
      <c r="AF880" s="43"/>
      <c r="AG880" s="43" t="n">
        <v>0.0031</v>
      </c>
      <c r="AH880" s="43" t="s">
        <v>11597</v>
      </c>
      <c r="AI880" s="63" t="n">
        <v>10000</v>
      </c>
      <c r="AJ880" s="63" t="n">
        <v>16</v>
      </c>
      <c r="AK880" s="43" t="s">
        <v>11781</v>
      </c>
      <c r="AL880" s="43" t="s">
        <v>177</v>
      </c>
      <c r="AM880" s="43" t="s">
        <v>11672</v>
      </c>
      <c r="AN880" s="43"/>
      <c r="AO880" s="43" t="s">
        <v>1471</v>
      </c>
      <c r="AP880" s="23" t="s">
        <v>3124</v>
      </c>
      <c r="AT880" s="23" t="s">
        <v>10493</v>
      </c>
      <c r="AV880" s="23" t="n">
        <v>0.0045</v>
      </c>
      <c r="AW880" s="23" t="s">
        <v>10494</v>
      </c>
      <c r="AX880" s="23" t="s">
        <v>11782</v>
      </c>
      <c r="AY880" s="23" t="n">
        <v>10000</v>
      </c>
      <c r="AZ880" s="23" t="n">
        <v>22</v>
      </c>
      <c r="BA880" s="23" t="s">
        <v>1465</v>
      </c>
      <c r="BB880" s="23" t="s">
        <v>10496</v>
      </c>
      <c r="BF880" s="23" t="s">
        <v>10498</v>
      </c>
      <c r="BG880" s="1" t="s">
        <v>183</v>
      </c>
    </row>
    <row r="881" s="23" customFormat="true" ht="12.75" hidden="false" customHeight="false" outlineLevel="0" collapsed="false">
      <c r="A881" s="23" t="s">
        <v>4193</v>
      </c>
      <c r="B881" s="23" t="s">
        <v>4194</v>
      </c>
      <c r="C881" s="40" t="s">
        <v>177</v>
      </c>
      <c r="D881" s="23" t="s">
        <v>1471</v>
      </c>
      <c r="E881" s="23" t="s">
        <v>4195</v>
      </c>
      <c r="F881" s="23" t="s">
        <v>4196</v>
      </c>
      <c r="G881" s="23" t="n">
        <v>201</v>
      </c>
      <c r="H881" s="23" t="n">
        <v>10000</v>
      </c>
      <c r="I881" s="41" t="s">
        <v>180</v>
      </c>
      <c r="K881" s="23" t="n">
        <v>0</v>
      </c>
      <c r="L881" s="23" t="n">
        <v>25572</v>
      </c>
      <c r="M881" s="23" t="n">
        <v>0</v>
      </c>
      <c r="N881" s="23" t="n">
        <v>0</v>
      </c>
      <c r="O881" s="23" t="n">
        <f aca="false">K881+L881</f>
        <v>25572</v>
      </c>
      <c r="P881" s="23" t="n">
        <f aca="false">K881+L881+M881+N881</f>
        <v>25572</v>
      </c>
      <c r="Q881" s="23" t="n">
        <v>792</v>
      </c>
      <c r="R881" s="23" t="n">
        <v>1114</v>
      </c>
      <c r="S881" s="23" t="n">
        <v>1472</v>
      </c>
      <c r="T881" s="23" t="n">
        <v>252</v>
      </c>
      <c r="U881" s="23" t="n">
        <f aca="false">IF(I881="delivery",O881-SUM(Q881+R881),IF(I881="PO",P881-SUM(Q881:R881)))</f>
        <v>23666</v>
      </c>
      <c r="V881" s="43" t="n">
        <v>0.00452</v>
      </c>
      <c r="W881" s="43" t="n">
        <v>0.00452</v>
      </c>
      <c r="X881" s="43" t="n">
        <f aca="false">W881-V881</f>
        <v>0</v>
      </c>
      <c r="Y881" s="43"/>
      <c r="Z881" s="43"/>
      <c r="AA881" s="43"/>
      <c r="AB881" s="43"/>
      <c r="AC881" s="43" t="s">
        <v>10482</v>
      </c>
      <c r="AD881" s="43"/>
      <c r="AE881" s="43"/>
      <c r="AF881" s="43"/>
      <c r="AG881" s="43" t="n">
        <v>0.00132</v>
      </c>
      <c r="AH881" s="43"/>
      <c r="AI881" s="63"/>
      <c r="AJ881" s="63"/>
      <c r="AK881" s="43"/>
      <c r="AL881" s="43"/>
      <c r="AM881" s="43" t="s">
        <v>10492</v>
      </c>
      <c r="AN881" s="43"/>
      <c r="AO881" s="43" t="s">
        <v>1471</v>
      </c>
      <c r="AP881" s="23" t="s">
        <v>3124</v>
      </c>
      <c r="AT881" s="23" t="s">
        <v>10934</v>
      </c>
      <c r="AV881" s="23" t="n">
        <v>0.00132</v>
      </c>
      <c r="AW881" s="23" t="s">
        <v>11602</v>
      </c>
      <c r="AX881" s="23" t="s">
        <v>11783</v>
      </c>
      <c r="AY881" s="23" t="n">
        <v>10000</v>
      </c>
      <c r="AZ881" s="23" t="n">
        <v>16</v>
      </c>
      <c r="BA881" s="23" t="s">
        <v>1465</v>
      </c>
      <c r="BB881" s="23" t="s">
        <v>11602</v>
      </c>
      <c r="BF881" s="23" t="s">
        <v>10498</v>
      </c>
      <c r="BG881" s="1" t="s">
        <v>183</v>
      </c>
    </row>
    <row r="882" s="23" customFormat="true" ht="12.75" hidden="false" customHeight="false" outlineLevel="0" collapsed="false">
      <c r="A882" s="23" t="s">
        <v>4197</v>
      </c>
      <c r="B882" s="23" t="s">
        <v>4198</v>
      </c>
      <c r="C882" s="40" t="s">
        <v>177</v>
      </c>
      <c r="D882" s="23" t="s">
        <v>1471</v>
      </c>
      <c r="E882" s="23" t="s">
        <v>4199</v>
      </c>
      <c r="F882" s="23" t="s">
        <v>4200</v>
      </c>
      <c r="G882" s="23" t="n">
        <v>101</v>
      </c>
      <c r="H882" s="23" t="n">
        <v>20000</v>
      </c>
      <c r="I882" s="41" t="s">
        <v>180</v>
      </c>
      <c r="K882" s="23" t="n">
        <v>0</v>
      </c>
      <c r="L882" s="23" t="n">
        <v>19936</v>
      </c>
      <c r="M882" s="23" t="n">
        <v>14000</v>
      </c>
      <c r="N882" s="23" t="n">
        <v>0</v>
      </c>
      <c r="O882" s="23" t="n">
        <f aca="false">K882+L882</f>
        <v>19936</v>
      </c>
      <c r="P882" s="23" t="n">
        <f aca="false">K882+L882+M882+N882</f>
        <v>33936</v>
      </c>
      <c r="Q882" s="23" t="n">
        <v>5712</v>
      </c>
      <c r="R882" s="23" t="n">
        <v>2448</v>
      </c>
      <c r="S882" s="23" t="n">
        <v>3216</v>
      </c>
      <c r="T882" s="23" t="n">
        <v>1464</v>
      </c>
      <c r="U882" s="23" t="n">
        <f aca="false">IF(I882="delivery",O882-SUM(Q882+R882),IF(I882="PO",P882-SUM(Q882:R882)))</f>
        <v>11776</v>
      </c>
      <c r="V882" s="43" t="n">
        <v>0.055</v>
      </c>
      <c r="W882" s="43" t="n">
        <v>0.055</v>
      </c>
      <c r="X882" s="43" t="n">
        <f aca="false">W882-V882</f>
        <v>0</v>
      </c>
      <c r="Y882" s="43"/>
      <c r="Z882" s="43"/>
      <c r="AA882" s="43"/>
      <c r="AB882" s="43"/>
      <c r="AC882" s="43" t="s">
        <v>10482</v>
      </c>
      <c r="AD882" s="43"/>
      <c r="AE882" s="43"/>
      <c r="AF882" s="43"/>
      <c r="AG882" s="43" t="n">
        <v>0.01177</v>
      </c>
      <c r="AH882" s="43"/>
      <c r="AI882" s="63"/>
      <c r="AJ882" s="63"/>
      <c r="AK882" s="43"/>
      <c r="AL882" s="43"/>
      <c r="AM882" s="43" t="s">
        <v>10492</v>
      </c>
      <c r="AN882" s="43"/>
      <c r="AO882" s="43" t="s">
        <v>1471</v>
      </c>
      <c r="AP882" s="23" t="s">
        <v>3124</v>
      </c>
      <c r="AT882" s="23" t="s">
        <v>10934</v>
      </c>
      <c r="AV882" s="23" t="n">
        <v>0.01177</v>
      </c>
      <c r="AW882" s="23" t="s">
        <v>11555</v>
      </c>
      <c r="AX882" s="23" t="s">
        <v>11784</v>
      </c>
      <c r="AY882" s="23" t="n">
        <v>50000</v>
      </c>
      <c r="AZ882" s="23" t="n">
        <v>16</v>
      </c>
      <c r="BA882" s="23" t="s">
        <v>1465</v>
      </c>
      <c r="BB882" s="23" t="s">
        <v>11555</v>
      </c>
      <c r="BF882" s="23" t="s">
        <v>10498</v>
      </c>
      <c r="BG882" s="1" t="s">
        <v>183</v>
      </c>
    </row>
    <row r="883" s="23" customFormat="true" ht="12.75" hidden="false" customHeight="false" outlineLevel="0" collapsed="false">
      <c r="A883" s="23" t="s">
        <v>4201</v>
      </c>
      <c r="B883" s="23" t="s">
        <v>4202</v>
      </c>
      <c r="C883" s="40" t="s">
        <v>177</v>
      </c>
      <c r="D883" s="23" t="s">
        <v>1471</v>
      </c>
      <c r="E883" s="23" t="s">
        <v>4203</v>
      </c>
      <c r="F883" s="23" t="s">
        <v>4204</v>
      </c>
      <c r="G883" s="23" t="n">
        <v>121</v>
      </c>
      <c r="H883" s="23" t="n">
        <v>3000</v>
      </c>
      <c r="I883" s="41" t="s">
        <v>180</v>
      </c>
      <c r="K883" s="23" t="n">
        <v>0</v>
      </c>
      <c r="L883" s="23" t="n">
        <v>361701</v>
      </c>
      <c r="M883" s="23" t="n">
        <v>0</v>
      </c>
      <c r="N883" s="23" t="n">
        <v>0</v>
      </c>
      <c r="O883" s="23" t="n">
        <f aca="false">K883+L883</f>
        <v>361701</v>
      </c>
      <c r="P883" s="23" t="n">
        <f aca="false">K883+L883+M883+N883</f>
        <v>361701</v>
      </c>
      <c r="Q883" s="23" t="n">
        <v>103708</v>
      </c>
      <c r="R883" s="23" t="n">
        <v>52689</v>
      </c>
      <c r="S883" s="23" t="n">
        <v>51888</v>
      </c>
      <c r="T883" s="23" t="n">
        <v>28803</v>
      </c>
      <c r="U883" s="23" t="n">
        <f aca="false">IF(I883="delivery",O883-SUM(Q883+R883),IF(I883="PO",P883-SUM(Q883:R883)))</f>
        <v>205304</v>
      </c>
      <c r="V883" s="43" t="n">
        <v>0.08115</v>
      </c>
      <c r="W883" s="43" t="n">
        <v>0.08115</v>
      </c>
      <c r="X883" s="43" t="n">
        <f aca="false">W883-V883</f>
        <v>0</v>
      </c>
      <c r="Y883" s="43"/>
      <c r="Z883" s="43"/>
      <c r="AA883" s="43" t="n">
        <v>0.095</v>
      </c>
      <c r="AB883" s="43"/>
      <c r="AC883" s="43" t="s">
        <v>10482</v>
      </c>
      <c r="AD883" s="43"/>
      <c r="AE883" s="43"/>
      <c r="AF883" s="43"/>
      <c r="AG883" s="43" t="n">
        <v>0.08115</v>
      </c>
      <c r="AH883" s="43"/>
      <c r="AI883" s="63"/>
      <c r="AJ883" s="63"/>
      <c r="AK883" s="43"/>
      <c r="AL883" s="43"/>
      <c r="AM883" s="43" t="s">
        <v>11367</v>
      </c>
      <c r="AN883" s="43"/>
      <c r="AO883" s="43" t="s">
        <v>1471</v>
      </c>
      <c r="AP883" s="23" t="s">
        <v>3124</v>
      </c>
      <c r="AT883" s="23" t="s">
        <v>11356</v>
      </c>
      <c r="AV883" s="23" t="n">
        <v>0.08115</v>
      </c>
      <c r="AW883" s="23" t="s">
        <v>11602</v>
      </c>
      <c r="AX883" s="23" t="s">
        <v>11785</v>
      </c>
      <c r="AY883" s="23" t="n">
        <v>500</v>
      </c>
      <c r="AZ883" s="23" t="n">
        <v>38</v>
      </c>
      <c r="BA883" s="23" t="s">
        <v>1465</v>
      </c>
      <c r="BB883" s="23" t="s">
        <v>11587</v>
      </c>
      <c r="BF883" s="23" t="s">
        <v>10498</v>
      </c>
      <c r="BG883" s="1" t="s">
        <v>183</v>
      </c>
    </row>
    <row r="884" s="23" customFormat="true" ht="12.75" hidden="false" customHeight="false" outlineLevel="0" collapsed="false">
      <c r="A884" s="23" t="s">
        <v>4205</v>
      </c>
      <c r="B884" s="23" t="s">
        <v>4206</v>
      </c>
      <c r="C884" s="40" t="s">
        <v>177</v>
      </c>
      <c r="D884" s="23" t="s">
        <v>1471</v>
      </c>
      <c r="E884" s="23" t="s">
        <v>4207</v>
      </c>
      <c r="F884" s="23" t="s">
        <v>4208</v>
      </c>
      <c r="G884" s="23" t="n">
        <v>216</v>
      </c>
      <c r="H884" s="23" t="n">
        <v>4000</v>
      </c>
      <c r="I884" s="41" t="s">
        <v>180</v>
      </c>
      <c r="K884" s="23" t="n">
        <v>0</v>
      </c>
      <c r="L884" s="23" t="n">
        <v>370099</v>
      </c>
      <c r="M884" s="23" t="n">
        <v>464000</v>
      </c>
      <c r="N884" s="23" t="n">
        <v>344000</v>
      </c>
      <c r="O884" s="23" t="n">
        <f aca="false">K884+L884</f>
        <v>370099</v>
      </c>
      <c r="P884" s="23" t="n">
        <f aca="false">K884+L884+M884+N884</f>
        <v>1178099</v>
      </c>
      <c r="Q884" s="23" t="n">
        <v>305458</v>
      </c>
      <c r="R884" s="23" t="n">
        <v>534600</v>
      </c>
      <c r="S884" s="23" t="n">
        <v>583144</v>
      </c>
      <c r="T884" s="23" t="n">
        <v>344788</v>
      </c>
      <c r="U884" s="23" t="n">
        <f aca="false">IF(I884="delivery",O884-SUM(Q884+R884),IF(I884="PO",P884-SUM(Q884:R884)))</f>
        <v>-469959</v>
      </c>
      <c r="V884" s="43" t="n">
        <v>0.025</v>
      </c>
      <c r="W884" s="43" t="n">
        <v>0.02725</v>
      </c>
      <c r="X884" s="43" t="n">
        <f aca="false">W884-V884</f>
        <v>0.00225</v>
      </c>
      <c r="Y884" s="43"/>
      <c r="Z884" s="43"/>
      <c r="AA884" s="43" t="n">
        <v>0.01016</v>
      </c>
      <c r="AB884" s="43"/>
      <c r="AC884" s="43" t="s">
        <v>10482</v>
      </c>
      <c r="AD884" s="43"/>
      <c r="AE884" s="43"/>
      <c r="AF884" s="43"/>
      <c r="AG884" s="43" t="n">
        <v>0.02725</v>
      </c>
      <c r="AH884" s="43" t="s">
        <v>11597</v>
      </c>
      <c r="AI884" s="63" t="n">
        <v>4000</v>
      </c>
      <c r="AJ884" s="63" t="n">
        <v>19</v>
      </c>
      <c r="AK884" s="43" t="s">
        <v>11786</v>
      </c>
      <c r="AL884" s="43"/>
      <c r="AM884" s="43" t="s">
        <v>11629</v>
      </c>
      <c r="AN884" s="43"/>
      <c r="AO884" s="43" t="s">
        <v>1471</v>
      </c>
      <c r="AP884" s="23" t="s">
        <v>3124</v>
      </c>
      <c r="AT884" s="23" t="s">
        <v>10493</v>
      </c>
      <c r="AV884" s="23" t="n">
        <v>0.03</v>
      </c>
      <c r="AW884" s="23" t="s">
        <v>10494</v>
      </c>
      <c r="AX884" s="23" t="s">
        <v>11787</v>
      </c>
      <c r="AY884" s="23" t="n">
        <v>4000</v>
      </c>
      <c r="AZ884" s="23" t="n">
        <v>21</v>
      </c>
      <c r="BA884" s="23" t="s">
        <v>1465</v>
      </c>
      <c r="BB884" s="23" t="s">
        <v>10496</v>
      </c>
      <c r="BF884" s="23" t="s">
        <v>10498</v>
      </c>
      <c r="BG884" s="1" t="s">
        <v>183</v>
      </c>
    </row>
    <row r="885" s="23" customFormat="true" ht="12.75" hidden="false" customHeight="false" outlineLevel="0" collapsed="false">
      <c r="A885" s="23" t="s">
        <v>4209</v>
      </c>
      <c r="B885" s="23" t="s">
        <v>4210</v>
      </c>
      <c r="C885" s="40" t="s">
        <v>177</v>
      </c>
      <c r="D885" s="23" t="s">
        <v>1471</v>
      </c>
      <c r="E885" s="23" t="s">
        <v>4211</v>
      </c>
      <c r="F885" s="23" t="s">
        <v>4212</v>
      </c>
      <c r="G885" s="23" t="n">
        <v>171</v>
      </c>
      <c r="H885" s="23" t="n">
        <v>10000</v>
      </c>
      <c r="I885" s="41" t="s">
        <v>180</v>
      </c>
      <c r="K885" s="23" t="n">
        <v>0</v>
      </c>
      <c r="L885" s="23" t="n">
        <v>10634</v>
      </c>
      <c r="M885" s="23" t="n">
        <v>0</v>
      </c>
      <c r="N885" s="23" t="n">
        <v>30000</v>
      </c>
      <c r="O885" s="23" t="n">
        <f aca="false">K885+L885</f>
        <v>10634</v>
      </c>
      <c r="P885" s="23" t="n">
        <f aca="false">K885+L885+M885+N885</f>
        <v>40634</v>
      </c>
      <c r="Q885" s="23" t="n">
        <v>4112</v>
      </c>
      <c r="R885" s="23" t="n">
        <v>6330</v>
      </c>
      <c r="S885" s="23" t="n">
        <v>7449</v>
      </c>
      <c r="T885" s="23" t="n">
        <v>4252</v>
      </c>
      <c r="U885" s="23" t="n">
        <f aca="false">IF(I885="delivery",O885-SUM(Q885+R885),IF(I885="PO",P885-SUM(Q885:R885)))</f>
        <v>192</v>
      </c>
      <c r="V885" s="43" t="n">
        <v>0.00344</v>
      </c>
      <c r="W885" s="43" t="n">
        <v>0.0029</v>
      </c>
      <c r="X885" s="43" t="n">
        <f aca="false">W885-V885</f>
        <v>-0.00054</v>
      </c>
      <c r="Y885" s="43"/>
      <c r="Z885" s="43"/>
      <c r="AA885" s="43"/>
      <c r="AB885" s="43"/>
      <c r="AC885" s="43" t="s">
        <v>10482</v>
      </c>
      <c r="AD885" s="43" t="s">
        <v>11788</v>
      </c>
      <c r="AE885" s="43" t="s">
        <v>11789</v>
      </c>
      <c r="AF885" s="43"/>
      <c r="AG885" s="43" t="n">
        <v>0.00188</v>
      </c>
      <c r="AH885" s="43" t="s">
        <v>11597</v>
      </c>
      <c r="AI885" s="63" t="n">
        <v>10000</v>
      </c>
      <c r="AJ885" s="63" t="n">
        <v>16</v>
      </c>
      <c r="AK885" s="43" t="s">
        <v>11726</v>
      </c>
      <c r="AL885" s="43" t="s">
        <v>177</v>
      </c>
      <c r="AM885" s="43" t="s">
        <v>11599</v>
      </c>
      <c r="AN885" s="43"/>
      <c r="AO885" s="43" t="s">
        <v>1471</v>
      </c>
      <c r="AP885" s="23" t="s">
        <v>3124</v>
      </c>
      <c r="AT885" s="23" t="s">
        <v>10943</v>
      </c>
      <c r="AU885" s="23" t="s">
        <v>10533</v>
      </c>
      <c r="AV885" s="23" t="n">
        <v>0.0036</v>
      </c>
      <c r="AW885" s="23" t="s">
        <v>11682</v>
      </c>
      <c r="AX885" s="23" t="s">
        <v>11790</v>
      </c>
      <c r="AY885" s="23" t="n">
        <v>20000</v>
      </c>
      <c r="AZ885" s="23" t="n">
        <v>35</v>
      </c>
      <c r="BA885" s="23" t="s">
        <v>177</v>
      </c>
      <c r="BB885" s="23" t="s">
        <v>11682</v>
      </c>
      <c r="BF885" s="23" t="s">
        <v>10498</v>
      </c>
      <c r="BG885" s="1" t="s">
        <v>183</v>
      </c>
    </row>
    <row r="886" s="23" customFormat="true" ht="12.75" hidden="false" customHeight="false" outlineLevel="0" collapsed="false">
      <c r="A886" s="23" t="s">
        <v>4213</v>
      </c>
      <c r="B886" s="23" t="s">
        <v>4214</v>
      </c>
      <c r="C886" s="40" t="s">
        <v>177</v>
      </c>
      <c r="D886" s="23" t="s">
        <v>1471</v>
      </c>
      <c r="E886" s="23" t="s">
        <v>4215</v>
      </c>
      <c r="F886" s="23" t="s">
        <v>4216</v>
      </c>
      <c r="G886" s="23" t="n">
        <v>201</v>
      </c>
      <c r="H886" s="23" t="n">
        <v>30000</v>
      </c>
      <c r="I886" s="41" t="s">
        <v>180</v>
      </c>
      <c r="K886" s="23" t="n">
        <v>0</v>
      </c>
      <c r="L886" s="23" t="n">
        <v>11197</v>
      </c>
      <c r="M886" s="23" t="n">
        <v>10000</v>
      </c>
      <c r="N886" s="23" t="n">
        <v>50000</v>
      </c>
      <c r="O886" s="23" t="n">
        <f aca="false">K886+L886</f>
        <v>11197</v>
      </c>
      <c r="P886" s="23" t="n">
        <f aca="false">K886+L886+M886+N886</f>
        <v>71197</v>
      </c>
      <c r="Q886" s="23" t="n">
        <v>12916</v>
      </c>
      <c r="R886" s="23" t="n">
        <v>5627</v>
      </c>
      <c r="S886" s="23" t="n">
        <v>6387</v>
      </c>
      <c r="T886" s="23" t="n">
        <v>3091</v>
      </c>
      <c r="U886" s="23" t="n">
        <f aca="false">IF(I886="delivery",O886-SUM(Q886+R886),IF(I886="PO",P886-SUM(Q886:R886)))</f>
        <v>-7346</v>
      </c>
      <c r="V886" s="43" t="n">
        <v>0.00202</v>
      </c>
      <c r="W886" s="43" t="n">
        <v>0.0025</v>
      </c>
      <c r="X886" s="43" t="n">
        <f aca="false">W886-V886</f>
        <v>0.00048</v>
      </c>
      <c r="Y886" s="43"/>
      <c r="Z886" s="43"/>
      <c r="AA886" s="43" t="n">
        <v>0.00083</v>
      </c>
      <c r="AB886" s="43"/>
      <c r="AC886" s="43" t="s">
        <v>10482</v>
      </c>
      <c r="AD886" s="43"/>
      <c r="AE886" s="43"/>
      <c r="AF886" s="43"/>
      <c r="AG886" s="43" t="n">
        <v>0.0061</v>
      </c>
      <c r="AH886" s="43"/>
      <c r="AI886" s="63"/>
      <c r="AJ886" s="63"/>
      <c r="AK886" s="43"/>
      <c r="AL886" s="43"/>
      <c r="AM886" s="43" t="s">
        <v>11626</v>
      </c>
      <c r="AN886" s="43"/>
      <c r="AO886" s="43" t="s">
        <v>1471</v>
      </c>
      <c r="AP886" s="23" t="s">
        <v>3124</v>
      </c>
      <c r="AT886" s="23" t="s">
        <v>11356</v>
      </c>
      <c r="AV886" s="23" t="n">
        <v>0.0061</v>
      </c>
      <c r="AW886" s="23" t="s">
        <v>11618</v>
      </c>
      <c r="AX886" s="23" t="s">
        <v>11791</v>
      </c>
      <c r="AY886" s="23" t="n">
        <v>10000</v>
      </c>
      <c r="AZ886" s="23" t="n">
        <v>14</v>
      </c>
      <c r="BA886" s="23" t="s">
        <v>1465</v>
      </c>
      <c r="BB886" s="23" t="s">
        <v>11587</v>
      </c>
      <c r="BF886" s="23" t="s">
        <v>10498</v>
      </c>
      <c r="BG886" s="1" t="s">
        <v>183</v>
      </c>
    </row>
    <row r="887" s="23" customFormat="true" ht="12.75" hidden="false" customHeight="false" outlineLevel="0" collapsed="false">
      <c r="A887" s="23" t="s">
        <v>4217</v>
      </c>
      <c r="B887" s="23" t="s">
        <v>4218</v>
      </c>
      <c r="C887" s="40" t="s">
        <v>177</v>
      </c>
      <c r="D887" s="23" t="s">
        <v>1471</v>
      </c>
      <c r="E887" s="23" t="s">
        <v>4219</v>
      </c>
      <c r="F887" s="23" t="s">
        <v>4220</v>
      </c>
      <c r="G887" s="23" t="n">
        <v>201</v>
      </c>
      <c r="H887" s="23" t="n">
        <v>4000</v>
      </c>
      <c r="I887" s="41" t="s">
        <v>180</v>
      </c>
      <c r="K887" s="23" t="n">
        <v>0</v>
      </c>
      <c r="L887" s="23" t="n">
        <v>56892</v>
      </c>
      <c r="M887" s="23" t="n">
        <v>12000</v>
      </c>
      <c r="N887" s="23" t="n">
        <v>76000</v>
      </c>
      <c r="O887" s="23" t="n">
        <f aca="false">K887+L887</f>
        <v>56892</v>
      </c>
      <c r="P887" s="23" t="n">
        <f aca="false">K887+L887+M887+N887</f>
        <v>144892</v>
      </c>
      <c r="Q887" s="23" t="n">
        <v>48885</v>
      </c>
      <c r="R887" s="23" t="n">
        <v>29611</v>
      </c>
      <c r="S887" s="23" t="n">
        <v>35377</v>
      </c>
      <c r="T887" s="23" t="n">
        <v>17538</v>
      </c>
      <c r="U887" s="23" t="n">
        <f aca="false">IF(I887="delivery",O887-SUM(Q887+R887),IF(I887="PO",P887-SUM(Q887:R887)))</f>
        <v>-21604</v>
      </c>
      <c r="V887" s="43" t="n">
        <v>0.01437</v>
      </c>
      <c r="W887" s="43" t="n">
        <v>0.01437</v>
      </c>
      <c r="X887" s="43" t="n">
        <f aca="false">W887-V887</f>
        <v>0</v>
      </c>
      <c r="Y887" s="43"/>
      <c r="Z887" s="43"/>
      <c r="AA887" s="43" t="n">
        <v>0.01437</v>
      </c>
      <c r="AB887" s="43"/>
      <c r="AC887" s="43" t="s">
        <v>10482</v>
      </c>
      <c r="AD887" s="43"/>
      <c r="AE887" s="43"/>
      <c r="AF887" s="43"/>
      <c r="AG887" s="43" t="n">
        <v>0.01437</v>
      </c>
      <c r="AH887" s="43"/>
      <c r="AI887" s="63"/>
      <c r="AJ887" s="63"/>
      <c r="AK887" s="43"/>
      <c r="AL887" s="43"/>
      <c r="AM887" s="43" t="s">
        <v>11367</v>
      </c>
      <c r="AN887" s="43"/>
      <c r="AO887" s="43" t="s">
        <v>1471</v>
      </c>
      <c r="AP887" s="23" t="s">
        <v>3124</v>
      </c>
      <c r="AT887" s="23" t="s">
        <v>10943</v>
      </c>
      <c r="AV887" s="23" t="n">
        <v>0.01437</v>
      </c>
      <c r="AW887" s="23" t="s">
        <v>11792</v>
      </c>
      <c r="AX887" s="23" t="s">
        <v>11793</v>
      </c>
      <c r="AY887" s="23" t="n">
        <v>24000</v>
      </c>
      <c r="AZ887" s="23" t="n">
        <v>40</v>
      </c>
      <c r="BA887" s="23" t="s">
        <v>177</v>
      </c>
      <c r="BB887" s="23" t="s">
        <v>11792</v>
      </c>
      <c r="BF887" s="23" t="s">
        <v>10498</v>
      </c>
      <c r="BG887" s="1" t="s">
        <v>183</v>
      </c>
    </row>
    <row r="888" s="23" customFormat="true" ht="12.75" hidden="false" customHeight="false" outlineLevel="0" collapsed="false">
      <c r="A888" s="23" t="s">
        <v>4221</v>
      </c>
      <c r="B888" s="23" t="s">
        <v>4222</v>
      </c>
      <c r="C888" s="40" t="s">
        <v>177</v>
      </c>
      <c r="D888" s="23" t="s">
        <v>1471</v>
      </c>
      <c r="E888" s="23" t="s">
        <v>4223</v>
      </c>
      <c r="F888" s="23" t="s">
        <v>4224</v>
      </c>
      <c r="G888" s="23" t="n">
        <v>201</v>
      </c>
      <c r="H888" s="23" t="n">
        <v>15000</v>
      </c>
      <c r="I888" s="41" t="s">
        <v>180</v>
      </c>
      <c r="K888" s="23" t="n">
        <v>0</v>
      </c>
      <c r="L888" s="23" t="n">
        <v>1851196</v>
      </c>
      <c r="M888" s="23" t="n">
        <v>960000</v>
      </c>
      <c r="N888" s="23" t="n">
        <v>2130000</v>
      </c>
      <c r="O888" s="23" t="n">
        <f aca="false">K888+L888</f>
        <v>1851196</v>
      </c>
      <c r="P888" s="23" t="n">
        <f aca="false">K888+L888+M888+N888</f>
        <v>4941196</v>
      </c>
      <c r="Q888" s="23" t="n">
        <v>2116400</v>
      </c>
      <c r="R888" s="23" t="n">
        <v>1931061</v>
      </c>
      <c r="S888" s="23" t="n">
        <v>1731307</v>
      </c>
      <c r="T888" s="23" t="n">
        <v>1179319</v>
      </c>
      <c r="U888" s="23" t="n">
        <f aca="false">IF(I888="delivery",O888-SUM(Q888+R888),IF(I888="PO",P888-SUM(Q888:R888)))</f>
        <v>-2196265</v>
      </c>
      <c r="V888" s="43" t="n">
        <v>0.00231</v>
      </c>
      <c r="W888" s="43" t="n">
        <v>0.00231</v>
      </c>
      <c r="X888" s="43" t="n">
        <f aca="false">W888-V888</f>
        <v>0</v>
      </c>
      <c r="Y888" s="43"/>
      <c r="Z888" s="43"/>
      <c r="AA888" s="43" t="n">
        <v>0.00632</v>
      </c>
      <c r="AB888" s="43"/>
      <c r="AC888" s="43" t="s">
        <v>10482</v>
      </c>
      <c r="AD888" s="43" t="s">
        <v>11794</v>
      </c>
      <c r="AE888" s="43" t="s">
        <v>11795</v>
      </c>
      <c r="AF888" s="43"/>
      <c r="AG888" s="43" t="n">
        <v>0.00281</v>
      </c>
      <c r="AH888" s="43" t="s">
        <v>11590</v>
      </c>
      <c r="AI888" s="63" t="n">
        <v>15000</v>
      </c>
      <c r="AJ888" s="63" t="n">
        <v>18</v>
      </c>
      <c r="AK888" s="43" t="s">
        <v>11796</v>
      </c>
      <c r="AL888" s="43" t="s">
        <v>177</v>
      </c>
      <c r="AM888" s="43" t="s">
        <v>11592</v>
      </c>
      <c r="AN888" s="43"/>
      <c r="AO888" s="43" t="s">
        <v>1471</v>
      </c>
      <c r="AP888" s="23" t="s">
        <v>3124</v>
      </c>
      <c r="AT888" s="23" t="s">
        <v>10943</v>
      </c>
      <c r="AV888" s="23" t="n">
        <v>0.007</v>
      </c>
      <c r="AW888" s="23" t="s">
        <v>11642</v>
      </c>
      <c r="AX888" s="23" t="s">
        <v>11797</v>
      </c>
      <c r="AY888" s="23" t="n">
        <v>15000</v>
      </c>
      <c r="AZ888" s="23" t="n">
        <v>40</v>
      </c>
      <c r="BA888" s="23" t="s">
        <v>1465</v>
      </c>
      <c r="BB888" s="23" t="s">
        <v>11642</v>
      </c>
      <c r="BF888" s="23" t="s">
        <v>10498</v>
      </c>
      <c r="BG888" s="1" t="s">
        <v>183</v>
      </c>
    </row>
    <row r="889" s="23" customFormat="true" ht="12.75" hidden="false" customHeight="false" outlineLevel="0" collapsed="false">
      <c r="A889" s="23" t="s">
        <v>4225</v>
      </c>
      <c r="B889" s="23" t="s">
        <v>4226</v>
      </c>
      <c r="C889" s="40" t="s">
        <v>177</v>
      </c>
      <c r="D889" s="23" t="s">
        <v>1471</v>
      </c>
      <c r="E889" s="23" t="s">
        <v>4227</v>
      </c>
      <c r="F889" s="23" t="s">
        <v>4228</v>
      </c>
      <c r="G889" s="23" t="n">
        <v>161</v>
      </c>
      <c r="H889" s="23" t="n">
        <v>15000</v>
      </c>
      <c r="I889" s="41" t="s">
        <v>180</v>
      </c>
      <c r="K889" s="23" t="n">
        <v>0</v>
      </c>
      <c r="L889" s="23" t="n">
        <v>1321098</v>
      </c>
      <c r="M889" s="23" t="n">
        <v>0</v>
      </c>
      <c r="N889" s="23" t="n">
        <v>0</v>
      </c>
      <c r="O889" s="23" t="n">
        <f aca="false">K889+L889</f>
        <v>1321098</v>
      </c>
      <c r="P889" s="23" t="n">
        <f aca="false">K889+L889+M889+N889</f>
        <v>1321098</v>
      </c>
      <c r="Q889" s="23" t="n">
        <v>309600</v>
      </c>
      <c r="R889" s="23" t="n">
        <v>121248</v>
      </c>
      <c r="S889" s="23" t="n">
        <v>112232</v>
      </c>
      <c r="T889" s="23" t="n">
        <v>54188</v>
      </c>
      <c r="U889" s="23" t="n">
        <f aca="false">IF(I889="delivery",O889-SUM(Q889+R889),IF(I889="PO",P889-SUM(Q889:R889)))</f>
        <v>890250</v>
      </c>
      <c r="V889" s="43" t="n">
        <v>0.0022</v>
      </c>
      <c r="W889" s="43" t="n">
        <v>0.0022</v>
      </c>
      <c r="X889" s="43" t="n">
        <f aca="false">W889-V889</f>
        <v>0</v>
      </c>
      <c r="Y889" s="43"/>
      <c r="Z889" s="43"/>
      <c r="AA889" s="43" t="n">
        <v>0.0023</v>
      </c>
      <c r="AB889" s="43"/>
      <c r="AC889" s="43" t="s">
        <v>10482</v>
      </c>
      <c r="AD889" s="43"/>
      <c r="AE889" s="43"/>
      <c r="AF889" s="43"/>
      <c r="AG889" s="43" t="n">
        <v>0.00551</v>
      </c>
      <c r="AH889" s="43"/>
      <c r="AI889" s="63"/>
      <c r="AJ889" s="63"/>
      <c r="AK889" s="43"/>
      <c r="AL889" s="43"/>
      <c r="AM889" s="43" t="s">
        <v>11621</v>
      </c>
      <c r="AN889" s="43"/>
      <c r="AO889" s="43" t="s">
        <v>1471</v>
      </c>
      <c r="AP889" s="23" t="s">
        <v>3124</v>
      </c>
      <c r="AT889" s="23" t="s">
        <v>11356</v>
      </c>
      <c r="AV889" s="23" t="n">
        <v>0.00551</v>
      </c>
      <c r="AW889" s="23" t="s">
        <v>11798</v>
      </c>
      <c r="AX889" s="23" t="s">
        <v>11799</v>
      </c>
      <c r="AY889" s="23" t="s">
        <v>11698</v>
      </c>
      <c r="AZ889" s="23" t="s">
        <v>11800</v>
      </c>
      <c r="BA889" s="23" t="s">
        <v>1465</v>
      </c>
      <c r="BB889" s="23" t="s">
        <v>11612</v>
      </c>
      <c r="BC889" s="23" t="s">
        <v>11801</v>
      </c>
      <c r="BF889" s="23" t="s">
        <v>10498</v>
      </c>
      <c r="BG889" s="1" t="s">
        <v>183</v>
      </c>
    </row>
    <row r="890" s="23" customFormat="true" ht="12.75" hidden="false" customHeight="false" outlineLevel="0" collapsed="false">
      <c r="A890" s="23" t="s">
        <v>4229</v>
      </c>
      <c r="B890" s="23" t="s">
        <v>4230</v>
      </c>
      <c r="C890" s="40" t="s">
        <v>177</v>
      </c>
      <c r="D890" s="23" t="s">
        <v>1471</v>
      </c>
      <c r="E890" s="23" t="s">
        <v>4231</v>
      </c>
      <c r="F890" s="23" t="s">
        <v>4232</v>
      </c>
      <c r="G890" s="23" t="n">
        <v>121</v>
      </c>
      <c r="H890" s="23" t="n">
        <v>15000</v>
      </c>
      <c r="I890" s="41" t="s">
        <v>180</v>
      </c>
      <c r="K890" s="23" t="n">
        <v>0</v>
      </c>
      <c r="L890" s="23" t="n">
        <v>771593</v>
      </c>
      <c r="M890" s="23" t="n">
        <v>9000</v>
      </c>
      <c r="N890" s="23" t="n">
        <v>0</v>
      </c>
      <c r="O890" s="23" t="n">
        <f aca="false">K890+L890</f>
        <v>771593</v>
      </c>
      <c r="P890" s="23" t="n">
        <f aca="false">K890+L890+M890+N890</f>
        <v>780593</v>
      </c>
      <c r="Q890" s="23" t="n">
        <v>451140</v>
      </c>
      <c r="R890" s="23" t="n">
        <v>172464</v>
      </c>
      <c r="S890" s="23" t="n">
        <v>150064</v>
      </c>
      <c r="T890" s="23" t="n">
        <v>74528</v>
      </c>
      <c r="U890" s="23" t="n">
        <f aca="false">IF(I890="delivery",O890-SUM(Q890+R890),IF(I890="PO",P890-SUM(Q890:R890)))</f>
        <v>147989</v>
      </c>
      <c r="V890" s="43" t="n">
        <v>0.0007</v>
      </c>
      <c r="W890" s="43" t="n">
        <v>0.0007</v>
      </c>
      <c r="X890" s="43" t="n">
        <f aca="false">W890-V890</f>
        <v>0</v>
      </c>
      <c r="Y890" s="43"/>
      <c r="Z890" s="43"/>
      <c r="AA890" s="43" t="n">
        <v>0.0015</v>
      </c>
      <c r="AB890" s="43"/>
      <c r="AC890" s="43" t="s">
        <v>10482</v>
      </c>
      <c r="AD890" s="43" t="s">
        <v>11802</v>
      </c>
      <c r="AE890" s="43" t="s">
        <v>11803</v>
      </c>
      <c r="AF890" s="43"/>
      <c r="AG890" s="43" t="n">
        <v>0.0006</v>
      </c>
      <c r="AH890" s="43"/>
      <c r="AI890" s="63"/>
      <c r="AJ890" s="63"/>
      <c r="AK890" s="43"/>
      <c r="AL890" s="43"/>
      <c r="AM890" s="43" t="s">
        <v>10492</v>
      </c>
      <c r="AN890" s="43"/>
      <c r="AO890" s="43" t="s">
        <v>1471</v>
      </c>
      <c r="AP890" s="23" t="s">
        <v>3124</v>
      </c>
      <c r="AT890" s="23" t="s">
        <v>11356</v>
      </c>
      <c r="AV890" s="23" t="n">
        <v>0.0006</v>
      </c>
      <c r="AW890" s="23" t="s">
        <v>10494</v>
      </c>
      <c r="AX890" s="23" t="s">
        <v>11804</v>
      </c>
      <c r="AY890" s="23" t="n">
        <v>15000</v>
      </c>
      <c r="AZ890" s="23" t="n">
        <v>4</v>
      </c>
      <c r="BA890" s="23" t="s">
        <v>177</v>
      </c>
      <c r="BB890" s="23" t="s">
        <v>10496</v>
      </c>
      <c r="BF890" s="23" t="s">
        <v>10498</v>
      </c>
      <c r="BG890" s="1" t="s">
        <v>183</v>
      </c>
    </row>
    <row r="891" s="23" customFormat="true" ht="12.75" hidden="false" customHeight="false" outlineLevel="0" collapsed="false">
      <c r="A891" s="23" t="s">
        <v>4233</v>
      </c>
      <c r="B891" s="23" t="s">
        <v>4234</v>
      </c>
      <c r="C891" s="40" t="s">
        <v>177</v>
      </c>
      <c r="D891" s="23" t="s">
        <v>1471</v>
      </c>
      <c r="E891" s="23" t="s">
        <v>4235</v>
      </c>
      <c r="F891" s="23" t="s">
        <v>4236</v>
      </c>
      <c r="G891" s="23" t="n">
        <v>63</v>
      </c>
      <c r="H891" s="23" t="n">
        <v>500</v>
      </c>
      <c r="I891" s="41" t="s">
        <v>188</v>
      </c>
      <c r="K891" s="23" t="n">
        <v>0</v>
      </c>
      <c r="L891" s="23" t="n">
        <v>0</v>
      </c>
      <c r="M891" s="23" t="n">
        <v>0</v>
      </c>
      <c r="N891" s="23" t="n">
        <v>0</v>
      </c>
      <c r="O891" s="23" t="n">
        <f aca="false">K891+L891</f>
        <v>0</v>
      </c>
      <c r="P891" s="23" t="n">
        <f aca="false">K891+L891+M891+N891</f>
        <v>0</v>
      </c>
      <c r="Q891" s="23" t="n">
        <v>0</v>
      </c>
      <c r="R891" s="23" t="n">
        <v>3888</v>
      </c>
      <c r="S891" s="23" t="n">
        <v>3510</v>
      </c>
      <c r="T891" s="23" t="n">
        <v>19170</v>
      </c>
      <c r="U891" s="23" t="n">
        <f aca="false">IF(I891="delivery",O891-SUM(Q891+R891),IF(I891="PO",P891-SUM(Q891:R891)))</f>
        <v>-3888</v>
      </c>
      <c r="V891" s="43" t="n">
        <v>0.63986</v>
      </c>
      <c r="W891" s="43" t="n">
        <v>0.5695</v>
      </c>
      <c r="X891" s="43" t="n">
        <f aca="false">W891-V891</f>
        <v>-0.0703600000000001</v>
      </c>
      <c r="Y891" s="43"/>
      <c r="Z891" s="43"/>
      <c r="AA891" s="43"/>
      <c r="AB891" s="43"/>
      <c r="AC891" s="43" t="s">
        <v>10482</v>
      </c>
      <c r="AD891" s="43"/>
      <c r="AE891" s="43"/>
      <c r="AF891" s="43"/>
      <c r="AG891" s="43" t="n">
        <v>0.5695</v>
      </c>
      <c r="AH891" s="43"/>
      <c r="AI891" s="63"/>
      <c r="AJ891" s="63"/>
      <c r="AK891" s="43"/>
      <c r="AL891" s="43"/>
      <c r="AM891" s="43" t="s">
        <v>10492</v>
      </c>
      <c r="AN891" s="43"/>
      <c r="AO891" s="43" t="s">
        <v>1471</v>
      </c>
      <c r="AP891" s="23" t="s">
        <v>3124</v>
      </c>
      <c r="AT891" s="23" t="s">
        <v>10493</v>
      </c>
      <c r="AV891" s="23" t="n">
        <v>0.5695</v>
      </c>
      <c r="AW891" s="23" t="s">
        <v>11573</v>
      </c>
      <c r="AX891" s="23" t="s">
        <v>11805</v>
      </c>
      <c r="AY891" s="23" t="n">
        <v>2500</v>
      </c>
      <c r="AZ891" s="23" t="n">
        <v>16</v>
      </c>
      <c r="BA891" s="23" t="s">
        <v>1465</v>
      </c>
      <c r="BB891" s="23" t="s">
        <v>11806</v>
      </c>
      <c r="BF891" s="23" t="s">
        <v>10498</v>
      </c>
      <c r="BG891" s="1" t="s">
        <v>183</v>
      </c>
    </row>
    <row r="892" s="23" customFormat="true" ht="12.75" hidden="false" customHeight="false" outlineLevel="0" collapsed="false">
      <c r="A892" s="23" t="s">
        <v>4237</v>
      </c>
      <c r="B892" s="23" t="s">
        <v>4238</v>
      </c>
      <c r="C892" s="40" t="s">
        <v>177</v>
      </c>
      <c r="D892" s="23" t="s">
        <v>1471</v>
      </c>
      <c r="E892" s="23" t="s">
        <v>4239</v>
      </c>
      <c r="F892" s="23" t="s">
        <v>4240</v>
      </c>
      <c r="G892" s="23" t="n">
        <v>63</v>
      </c>
      <c r="H892" s="23" t="n">
        <v>500</v>
      </c>
      <c r="I892" s="41" t="s">
        <v>180</v>
      </c>
      <c r="K892" s="23" t="n">
        <v>0</v>
      </c>
      <c r="L892" s="23" t="n">
        <v>10480</v>
      </c>
      <c r="M892" s="23" t="n">
        <v>0</v>
      </c>
      <c r="N892" s="23" t="n">
        <v>0</v>
      </c>
      <c r="O892" s="23" t="n">
        <f aca="false">K892+L892</f>
        <v>10480</v>
      </c>
      <c r="P892" s="23" t="n">
        <f aca="false">K892+L892+M892+N892</f>
        <v>10480</v>
      </c>
      <c r="Q892" s="23" t="n">
        <v>1958</v>
      </c>
      <c r="R892" s="23" t="n">
        <v>540</v>
      </c>
      <c r="S892" s="23" t="n">
        <v>540</v>
      </c>
      <c r="T892" s="23" t="n">
        <v>360</v>
      </c>
      <c r="U892" s="23" t="n">
        <f aca="false">IF(I892="delivery",O892-SUM(Q892+R892),IF(I892="PO",P892-SUM(Q892:R892)))</f>
        <v>7982</v>
      </c>
      <c r="V892" s="43" t="n">
        <v>0.65688</v>
      </c>
      <c r="W892" s="43" t="n">
        <v>0.65688</v>
      </c>
      <c r="X892" s="43" t="n">
        <f aca="false">W892-V892</f>
        <v>0</v>
      </c>
      <c r="Y892" s="43"/>
      <c r="Z892" s="43"/>
      <c r="AA892" s="43"/>
      <c r="AB892" s="43"/>
      <c r="AC892" s="43" t="s">
        <v>10482</v>
      </c>
      <c r="AD892" s="43"/>
      <c r="AE892" s="43"/>
      <c r="AF892" s="43"/>
      <c r="AG892" s="43" t="n">
        <v>0.315</v>
      </c>
      <c r="AH892" s="43"/>
      <c r="AI892" s="63"/>
      <c r="AJ892" s="63"/>
      <c r="AK892" s="43"/>
      <c r="AL892" s="43"/>
      <c r="AM892" s="43" t="s">
        <v>10492</v>
      </c>
      <c r="AN892" s="43"/>
      <c r="AO892" s="43" t="s">
        <v>1471</v>
      </c>
      <c r="AP892" s="23" t="s">
        <v>3124</v>
      </c>
      <c r="AT892" s="23" t="s">
        <v>10959</v>
      </c>
      <c r="AV892" s="23" t="n">
        <v>0.315</v>
      </c>
      <c r="AW892" s="23" t="s">
        <v>11573</v>
      </c>
      <c r="AX892" s="23" t="s">
        <v>11807</v>
      </c>
      <c r="AY892" s="23" t="n">
        <v>2500</v>
      </c>
      <c r="AZ892" s="23" t="n">
        <v>10</v>
      </c>
      <c r="BA892" s="23" t="s">
        <v>177</v>
      </c>
      <c r="BB892" s="23" t="s">
        <v>11573</v>
      </c>
      <c r="BF892" s="23" t="s">
        <v>10498</v>
      </c>
      <c r="BG892" s="1" t="s">
        <v>183</v>
      </c>
    </row>
    <row r="893" s="23" customFormat="true" ht="12.75" hidden="false" customHeight="false" outlineLevel="0" collapsed="false">
      <c r="A893" s="23" t="s">
        <v>4241</v>
      </c>
      <c r="B893" s="23" t="s">
        <v>4242</v>
      </c>
      <c r="C893" s="40" t="s">
        <v>177</v>
      </c>
      <c r="D893" s="23" t="s">
        <v>1471</v>
      </c>
      <c r="E893" s="23" t="s">
        <v>4243</v>
      </c>
      <c r="F893" s="23" t="s">
        <v>4244</v>
      </c>
      <c r="G893" s="23" t="n">
        <v>201</v>
      </c>
      <c r="H893" s="23" t="n">
        <v>10000</v>
      </c>
      <c r="I893" s="41" t="s">
        <v>180</v>
      </c>
      <c r="K893" s="23" t="n">
        <v>0</v>
      </c>
      <c r="L893" s="23" t="n">
        <v>124617</v>
      </c>
      <c r="M893" s="23" t="n">
        <v>20000</v>
      </c>
      <c r="N893" s="23" t="n">
        <v>100000</v>
      </c>
      <c r="O893" s="23" t="n">
        <f aca="false">K893+L893</f>
        <v>124617</v>
      </c>
      <c r="P893" s="23" t="n">
        <f aca="false">K893+L893+M893+N893</f>
        <v>244617</v>
      </c>
      <c r="Q893" s="23" t="n">
        <v>105247</v>
      </c>
      <c r="R893" s="23" t="n">
        <v>76106</v>
      </c>
      <c r="S893" s="23" t="n">
        <v>92199</v>
      </c>
      <c r="T893" s="23" t="n">
        <v>47658</v>
      </c>
      <c r="U893" s="23" t="n">
        <f aca="false">IF(I893="delivery",O893-SUM(Q893+R893),IF(I893="PO",P893-SUM(Q893:R893)))</f>
        <v>-56736</v>
      </c>
      <c r="V893" s="43" t="n">
        <v>0.00135</v>
      </c>
      <c r="W893" s="43" t="n">
        <v>0.0011</v>
      </c>
      <c r="X893" s="43" t="n">
        <f aca="false">W893-V893</f>
        <v>-0.00025</v>
      </c>
      <c r="Y893" s="43"/>
      <c r="Z893" s="43"/>
      <c r="AA893" s="43" t="n">
        <v>0.00136</v>
      </c>
      <c r="AB893" s="43"/>
      <c r="AC893" s="43" t="s">
        <v>10482</v>
      </c>
      <c r="AD893" s="43"/>
      <c r="AE893" s="43"/>
      <c r="AF893" s="43"/>
      <c r="AG893" s="43" t="n">
        <v>0.00058</v>
      </c>
      <c r="AH893" s="43"/>
      <c r="AI893" s="63"/>
      <c r="AJ893" s="63"/>
      <c r="AK893" s="43"/>
      <c r="AL893" s="43"/>
      <c r="AM893" s="43" t="s">
        <v>10492</v>
      </c>
      <c r="AN893" s="43"/>
      <c r="AO893" s="43" t="s">
        <v>1471</v>
      </c>
      <c r="AP893" s="23" t="s">
        <v>3124</v>
      </c>
      <c r="AT893" s="23" t="s">
        <v>11356</v>
      </c>
      <c r="AV893" s="23" t="n">
        <v>0.00058</v>
      </c>
      <c r="AW893" s="23" t="s">
        <v>10494</v>
      </c>
      <c r="AX893" s="23" t="s">
        <v>11808</v>
      </c>
      <c r="AY893" s="23" t="n">
        <v>10000</v>
      </c>
      <c r="AZ893" s="23" t="n">
        <v>2</v>
      </c>
      <c r="BA893" s="23" t="s">
        <v>177</v>
      </c>
      <c r="BB893" s="23" t="s">
        <v>10496</v>
      </c>
      <c r="BF893" s="23" t="s">
        <v>10498</v>
      </c>
      <c r="BG893" s="1" t="s">
        <v>183</v>
      </c>
    </row>
    <row r="894" s="23" customFormat="true" ht="12.75" hidden="false" customHeight="false" outlineLevel="0" collapsed="false">
      <c r="A894" s="23" t="s">
        <v>4245</v>
      </c>
      <c r="B894" s="23" t="s">
        <v>4246</v>
      </c>
      <c r="C894" s="40" t="s">
        <v>177</v>
      </c>
      <c r="D894" s="23" t="s">
        <v>1471</v>
      </c>
      <c r="E894" s="23" t="s">
        <v>4247</v>
      </c>
      <c r="F894" s="23" t="s">
        <v>4248</v>
      </c>
      <c r="G894" s="23" t="n">
        <v>23</v>
      </c>
      <c r="H894" s="23" t="n">
        <v>400</v>
      </c>
      <c r="I894" s="41" t="s">
        <v>188</v>
      </c>
      <c r="K894" s="23" t="n">
        <v>0</v>
      </c>
      <c r="L894" s="23" t="n">
        <v>2054</v>
      </c>
      <c r="M894" s="23" t="n">
        <v>0</v>
      </c>
      <c r="N894" s="23" t="n">
        <v>0</v>
      </c>
      <c r="O894" s="23" t="n">
        <f aca="false">K894+L894</f>
        <v>2054</v>
      </c>
      <c r="P894" s="23" t="n">
        <f aca="false">K894+L894+M894+N894</f>
        <v>2054</v>
      </c>
      <c r="Q894" s="23" t="n">
        <v>280</v>
      </c>
      <c r="R894" s="23" t="n">
        <v>144</v>
      </c>
      <c r="S894" s="23" t="n">
        <v>144</v>
      </c>
      <c r="T894" s="23" t="n">
        <v>112</v>
      </c>
      <c r="U894" s="23" t="n">
        <f aca="false">IF(I894="delivery",O894-SUM(Q894+R894),IF(I894="PO",P894-SUM(Q894:R894)))</f>
        <v>1630</v>
      </c>
      <c r="V894" s="43" t="n">
        <v>1.0413</v>
      </c>
      <c r="W894" s="43" t="n">
        <v>1.0413</v>
      </c>
      <c r="X894" s="43" t="n">
        <f aca="false">W894-V894</f>
        <v>0</v>
      </c>
      <c r="Y894" s="43"/>
      <c r="Z894" s="43"/>
      <c r="AA894" s="43" t="n">
        <v>1.17</v>
      </c>
      <c r="AB894" s="43"/>
      <c r="AC894" s="43" t="s">
        <v>10482</v>
      </c>
      <c r="AD894" s="43"/>
      <c r="AE894" s="43"/>
      <c r="AF894" s="43"/>
      <c r="AG894" s="43" t="n">
        <v>1.0413</v>
      </c>
      <c r="AH894" s="43"/>
      <c r="AI894" s="63"/>
      <c r="AJ894" s="63"/>
      <c r="AK894" s="43"/>
      <c r="AL894" s="43"/>
      <c r="AM894" s="43" t="s">
        <v>11367</v>
      </c>
      <c r="AN894" s="43"/>
      <c r="AO894" s="43" t="s">
        <v>1471</v>
      </c>
      <c r="AP894" s="23" t="s">
        <v>3124</v>
      </c>
      <c r="AT894" s="23" t="s">
        <v>11356</v>
      </c>
      <c r="AV894" s="23" t="n">
        <v>1.0413</v>
      </c>
      <c r="AW894" s="23" t="s">
        <v>11747</v>
      </c>
      <c r="AX894" s="23" t="s">
        <v>11809</v>
      </c>
      <c r="AY894" s="23" t="n">
        <v>400</v>
      </c>
      <c r="AZ894" s="23" t="n">
        <v>12</v>
      </c>
      <c r="BA894" s="23" t="s">
        <v>1465</v>
      </c>
      <c r="BB894" s="23" t="s">
        <v>11806</v>
      </c>
      <c r="BF894" s="23" t="s">
        <v>10498</v>
      </c>
      <c r="BG894" s="1" t="s">
        <v>183</v>
      </c>
    </row>
    <row r="895" s="23" customFormat="true" ht="12.75" hidden="false" customHeight="false" outlineLevel="0" collapsed="false">
      <c r="A895" s="23" t="s">
        <v>4249</v>
      </c>
      <c r="B895" s="23" t="s">
        <v>4250</v>
      </c>
      <c r="C895" s="40" t="s">
        <v>177</v>
      </c>
      <c r="D895" s="23" t="s">
        <v>1471</v>
      </c>
      <c r="E895" s="23" t="s">
        <v>4251</v>
      </c>
      <c r="F895" s="23" t="s">
        <v>4252</v>
      </c>
      <c r="G895" s="23" t="n">
        <v>201</v>
      </c>
      <c r="H895" s="23" t="n">
        <v>10000</v>
      </c>
      <c r="I895" s="41" t="s">
        <v>180</v>
      </c>
      <c r="K895" s="23" t="n">
        <v>0</v>
      </c>
      <c r="L895" s="23" t="n">
        <v>19462</v>
      </c>
      <c r="M895" s="23" t="n">
        <v>0</v>
      </c>
      <c r="N895" s="23" t="n">
        <v>20000</v>
      </c>
      <c r="O895" s="23" t="n">
        <f aca="false">K895+L895</f>
        <v>19462</v>
      </c>
      <c r="P895" s="23" t="n">
        <f aca="false">K895+L895+M895+N895</f>
        <v>39462</v>
      </c>
      <c r="Q895" s="23" t="n">
        <v>701</v>
      </c>
      <c r="R895" s="23" t="n">
        <v>10587</v>
      </c>
      <c r="S895" s="23" t="n">
        <v>13056</v>
      </c>
      <c r="T895" s="23" t="n">
        <v>9170</v>
      </c>
      <c r="U895" s="23" t="n">
        <f aca="false">IF(I895="delivery",O895-SUM(Q895+R895),IF(I895="PO",P895-SUM(Q895:R895)))</f>
        <v>8174</v>
      </c>
      <c r="V895" s="43" t="n">
        <v>0.00837</v>
      </c>
      <c r="W895" s="43" t="n">
        <v>0.00837</v>
      </c>
      <c r="X895" s="43" t="n">
        <f aca="false">W895-V895</f>
        <v>0</v>
      </c>
      <c r="Y895" s="43"/>
      <c r="Z895" s="43"/>
      <c r="AA895" s="43" t="n">
        <v>0.0012</v>
      </c>
      <c r="AB895" s="43"/>
      <c r="AC895" s="43" t="s">
        <v>10482</v>
      </c>
      <c r="AD895" s="43"/>
      <c r="AE895" s="43"/>
      <c r="AF895" s="43"/>
      <c r="AG895" s="43" t="n">
        <v>0.0012</v>
      </c>
      <c r="AH895" s="43"/>
      <c r="AI895" s="63"/>
      <c r="AJ895" s="63"/>
      <c r="AK895" s="43"/>
      <c r="AL895" s="43"/>
      <c r="AM895" s="43" t="s">
        <v>10492</v>
      </c>
      <c r="AN895" s="43"/>
      <c r="AO895" s="43" t="s">
        <v>1471</v>
      </c>
      <c r="AP895" s="23" t="s">
        <v>3124</v>
      </c>
      <c r="AT895" s="23" t="s">
        <v>11356</v>
      </c>
      <c r="AV895" s="23" t="n">
        <v>0.0012</v>
      </c>
      <c r="AW895" s="23" t="s">
        <v>10494</v>
      </c>
      <c r="AX895" s="23" t="s">
        <v>11810</v>
      </c>
      <c r="AY895" s="23" t="n">
        <v>10000</v>
      </c>
      <c r="AZ895" s="23" t="n">
        <v>4</v>
      </c>
      <c r="BA895" s="23" t="s">
        <v>177</v>
      </c>
      <c r="BB895" s="23" t="s">
        <v>10496</v>
      </c>
      <c r="BF895" s="23" t="s">
        <v>10498</v>
      </c>
      <c r="BG895" s="1" t="s">
        <v>183</v>
      </c>
    </row>
    <row r="896" s="23" customFormat="true" ht="12.75" hidden="false" customHeight="false" outlineLevel="0" collapsed="false">
      <c r="A896" s="23" t="s">
        <v>4253</v>
      </c>
      <c r="B896" s="23" t="s">
        <v>4254</v>
      </c>
      <c r="C896" s="40" t="s">
        <v>177</v>
      </c>
      <c r="D896" s="23" t="s">
        <v>1471</v>
      </c>
      <c r="E896" s="23" t="s">
        <v>4255</v>
      </c>
      <c r="F896" s="23" t="s">
        <v>4256</v>
      </c>
      <c r="G896" s="23" t="n">
        <v>216</v>
      </c>
      <c r="H896" s="23" t="n">
        <v>4000</v>
      </c>
      <c r="I896" s="41" t="s">
        <v>180</v>
      </c>
      <c r="K896" s="23" t="n">
        <v>0</v>
      </c>
      <c r="L896" s="23" t="n">
        <v>135008</v>
      </c>
      <c r="M896" s="23" t="n">
        <v>0</v>
      </c>
      <c r="N896" s="23" t="n">
        <v>64000</v>
      </c>
      <c r="O896" s="23" t="n">
        <f aca="false">K896+L896</f>
        <v>135008</v>
      </c>
      <c r="P896" s="23" t="n">
        <f aca="false">K896+L896+M896+N896</f>
        <v>199008</v>
      </c>
      <c r="Q896" s="23" t="n">
        <v>73157</v>
      </c>
      <c r="R896" s="23" t="n">
        <v>61928</v>
      </c>
      <c r="S896" s="23" t="n">
        <v>78776</v>
      </c>
      <c r="T896" s="23" t="n">
        <v>43783</v>
      </c>
      <c r="U896" s="23" t="n">
        <f aca="false">IF(I896="delivery",O896-SUM(Q896+R896),IF(I896="PO",P896-SUM(Q896:R896)))</f>
        <v>-77</v>
      </c>
      <c r="V896" s="43" t="n">
        <v>0.0025</v>
      </c>
      <c r="W896" s="43" t="n">
        <v>0.0025</v>
      </c>
      <c r="X896" s="43" t="n">
        <f aca="false">W896-V896</f>
        <v>0</v>
      </c>
      <c r="Y896" s="43"/>
      <c r="Z896" s="43"/>
      <c r="AA896" s="43" t="n">
        <v>0.0025</v>
      </c>
      <c r="AB896" s="43"/>
      <c r="AC896" s="43" t="s">
        <v>10482</v>
      </c>
      <c r="AD896" s="43"/>
      <c r="AE896" s="43"/>
      <c r="AF896" s="43"/>
      <c r="AG896" s="43" t="n">
        <v>0.0018</v>
      </c>
      <c r="AH896" s="43"/>
      <c r="AI896" s="63"/>
      <c r="AJ896" s="63"/>
      <c r="AK896" s="43"/>
      <c r="AL896" s="43"/>
      <c r="AM896" s="43" t="s">
        <v>10492</v>
      </c>
      <c r="AN896" s="43"/>
      <c r="AO896" s="43" t="s">
        <v>1471</v>
      </c>
      <c r="AP896" s="23" t="s">
        <v>3124</v>
      </c>
      <c r="AT896" s="23" t="s">
        <v>10493</v>
      </c>
      <c r="AV896" s="23" t="n">
        <v>0.0018</v>
      </c>
      <c r="AW896" s="23" t="s">
        <v>10494</v>
      </c>
      <c r="AX896" s="23" t="s">
        <v>11811</v>
      </c>
      <c r="AY896" s="23" t="n">
        <v>4000</v>
      </c>
      <c r="AZ896" s="23" t="n">
        <v>22</v>
      </c>
      <c r="BA896" s="23" t="s">
        <v>1465</v>
      </c>
      <c r="BB896" s="23" t="s">
        <v>10496</v>
      </c>
      <c r="BF896" s="23" t="s">
        <v>10498</v>
      </c>
      <c r="BG896" s="1" t="s">
        <v>183</v>
      </c>
    </row>
    <row r="897" s="23" customFormat="true" ht="12.75" hidden="false" customHeight="false" outlineLevel="0" collapsed="false">
      <c r="A897" s="23" t="s">
        <v>4257</v>
      </c>
      <c r="B897" s="23" t="s">
        <v>4258</v>
      </c>
      <c r="C897" s="40" t="s">
        <v>177</v>
      </c>
      <c r="D897" s="23" t="s">
        <v>1471</v>
      </c>
      <c r="E897" s="23" t="s">
        <v>4259</v>
      </c>
      <c r="F897" s="23" t="s">
        <v>4260</v>
      </c>
      <c r="G897" s="23" t="n">
        <v>201</v>
      </c>
      <c r="H897" s="23" t="n">
        <v>100000</v>
      </c>
      <c r="I897" s="41" t="s">
        <v>180</v>
      </c>
      <c r="K897" s="23" t="n">
        <v>0</v>
      </c>
      <c r="L897" s="23" t="n">
        <v>63306</v>
      </c>
      <c r="M897" s="23" t="n">
        <v>0</v>
      </c>
      <c r="N897" s="23" t="n">
        <v>0</v>
      </c>
      <c r="O897" s="23" t="n">
        <f aca="false">K897+L897</f>
        <v>63306</v>
      </c>
      <c r="P897" s="23" t="n">
        <f aca="false">K897+L897+M897+N897</f>
        <v>63306</v>
      </c>
      <c r="Q897" s="23" t="n">
        <v>2726</v>
      </c>
      <c r="R897" s="23" t="n">
        <v>2958</v>
      </c>
      <c r="S897" s="23" t="n">
        <v>4489</v>
      </c>
      <c r="T897" s="23" t="n">
        <v>2210</v>
      </c>
      <c r="U897" s="23" t="n">
        <f aca="false">IF(I897="delivery",O897-SUM(Q897+R897),IF(I897="PO",P897-SUM(Q897:R897)))</f>
        <v>57622</v>
      </c>
      <c r="V897" s="43" t="n">
        <v>0.0197</v>
      </c>
      <c r="W897" s="43" t="n">
        <v>0.0197</v>
      </c>
      <c r="X897" s="43" t="n">
        <f aca="false">W897-V897</f>
        <v>0</v>
      </c>
      <c r="Y897" s="43"/>
      <c r="Z897" s="43"/>
      <c r="AA897" s="43"/>
      <c r="AB897" s="43"/>
      <c r="AC897" s="43" t="s">
        <v>10482</v>
      </c>
      <c r="AD897" s="43"/>
      <c r="AE897" s="43"/>
      <c r="AF897" s="43"/>
      <c r="AG897" s="43" t="n">
        <v>0.00142</v>
      </c>
      <c r="AH897" s="43"/>
      <c r="AI897" s="63"/>
      <c r="AJ897" s="63"/>
      <c r="AK897" s="43"/>
      <c r="AL897" s="43"/>
      <c r="AM897" s="43" t="s">
        <v>10492</v>
      </c>
      <c r="AN897" s="43"/>
      <c r="AO897" s="43" t="s">
        <v>1471</v>
      </c>
      <c r="AP897" s="23" t="s">
        <v>3124</v>
      </c>
      <c r="AT897" s="23" t="s">
        <v>11356</v>
      </c>
      <c r="AV897" s="23" t="n">
        <v>0.00142</v>
      </c>
      <c r="AW897" s="23" t="s">
        <v>10494</v>
      </c>
      <c r="AX897" s="23" t="s">
        <v>11812</v>
      </c>
      <c r="AY897" s="23" t="n">
        <v>10000</v>
      </c>
      <c r="AZ897" s="23" t="n">
        <v>2</v>
      </c>
      <c r="BA897" s="23" t="s">
        <v>177</v>
      </c>
      <c r="BB897" s="23" t="s">
        <v>10496</v>
      </c>
      <c r="BF897" s="23" t="s">
        <v>10498</v>
      </c>
      <c r="BG897" s="1" t="s">
        <v>183</v>
      </c>
    </row>
    <row r="898" s="23" customFormat="true" ht="12.75" hidden="false" customHeight="false" outlineLevel="0" collapsed="false">
      <c r="A898" s="23" t="s">
        <v>4261</v>
      </c>
      <c r="B898" s="23" t="s">
        <v>4262</v>
      </c>
      <c r="C898" s="40" t="s">
        <v>177</v>
      </c>
      <c r="D898" s="23" t="s">
        <v>1471</v>
      </c>
      <c r="E898" s="23" t="s">
        <v>4263</v>
      </c>
      <c r="F898" s="23" t="s">
        <v>4264</v>
      </c>
      <c r="G898" s="23" t="n">
        <v>216</v>
      </c>
      <c r="H898" s="23" t="n">
        <v>2000</v>
      </c>
      <c r="I898" s="41" t="s">
        <v>180</v>
      </c>
      <c r="K898" s="23" t="n">
        <v>0</v>
      </c>
      <c r="L898" s="23" t="n">
        <v>358169</v>
      </c>
      <c r="M898" s="23" t="n">
        <v>0</v>
      </c>
      <c r="N898" s="23" t="n">
        <v>124000</v>
      </c>
      <c r="O898" s="23" t="n">
        <f aca="false">K898+L898</f>
        <v>358169</v>
      </c>
      <c r="P898" s="23" t="n">
        <f aca="false">K898+L898+M898+N898</f>
        <v>482169</v>
      </c>
      <c r="Q898" s="23" t="n">
        <v>288352</v>
      </c>
      <c r="R898" s="23" t="n">
        <v>117361</v>
      </c>
      <c r="S898" s="23" t="n">
        <v>150756</v>
      </c>
      <c r="T898" s="23" t="n">
        <v>61713</v>
      </c>
      <c r="U898" s="23" t="n">
        <f aca="false">IF(I898="delivery",O898-SUM(Q898+R898),IF(I898="PO",P898-SUM(Q898:R898)))</f>
        <v>-47544</v>
      </c>
      <c r="V898" s="43" t="n">
        <v>0.027</v>
      </c>
      <c r="W898" s="43" t="n">
        <v>0.027</v>
      </c>
      <c r="X898" s="43" t="n">
        <f aca="false">W898-V898</f>
        <v>0</v>
      </c>
      <c r="Y898" s="43"/>
      <c r="Z898" s="43"/>
      <c r="AA898" s="43" t="n">
        <v>0.01741</v>
      </c>
      <c r="AB898" s="43"/>
      <c r="AC898" s="43" t="s">
        <v>10482</v>
      </c>
      <c r="AD898" s="43"/>
      <c r="AE898" s="43"/>
      <c r="AF898" s="43"/>
      <c r="AG898" s="43" t="n">
        <v>0.01789</v>
      </c>
      <c r="AH898" s="43"/>
      <c r="AI898" s="63"/>
      <c r="AJ898" s="63"/>
      <c r="AK898" s="43"/>
      <c r="AL898" s="43"/>
      <c r="AM898" s="43" t="s">
        <v>10492</v>
      </c>
      <c r="AN898" s="43"/>
      <c r="AO898" s="43" t="s">
        <v>1471</v>
      </c>
      <c r="AP898" s="23" t="s">
        <v>3124</v>
      </c>
      <c r="AT898" s="23" t="s">
        <v>10934</v>
      </c>
      <c r="AV898" s="23" t="n">
        <v>0.01789</v>
      </c>
      <c r="AW898" s="23" t="s">
        <v>11555</v>
      </c>
      <c r="AX898" s="23" t="s">
        <v>11813</v>
      </c>
      <c r="AY898" s="23" t="n">
        <v>10000</v>
      </c>
      <c r="AZ898" s="23" t="n">
        <v>16</v>
      </c>
      <c r="BA898" s="23" t="s">
        <v>1465</v>
      </c>
      <c r="BB898" s="23" t="s">
        <v>11555</v>
      </c>
      <c r="BF898" s="23" t="s">
        <v>10498</v>
      </c>
      <c r="BG898" s="1" t="s">
        <v>183</v>
      </c>
    </row>
    <row r="899" s="23" customFormat="true" ht="12.75" hidden="false" customHeight="false" outlineLevel="0" collapsed="false">
      <c r="A899" s="23" t="s">
        <v>4265</v>
      </c>
      <c r="B899" s="23" t="s">
        <v>4266</v>
      </c>
      <c r="C899" s="40" t="s">
        <v>177</v>
      </c>
      <c r="D899" s="23" t="s">
        <v>1471</v>
      </c>
      <c r="E899" s="23" t="s">
        <v>4267</v>
      </c>
      <c r="F899" s="23" t="s">
        <v>4268</v>
      </c>
      <c r="G899" s="23" t="n">
        <v>216</v>
      </c>
      <c r="H899" s="23" t="n">
        <v>4000</v>
      </c>
      <c r="I899" s="41" t="s">
        <v>180</v>
      </c>
      <c r="K899" s="23" t="n">
        <v>0</v>
      </c>
      <c r="L899" s="23" t="n">
        <v>13183</v>
      </c>
      <c r="M899" s="23" t="n">
        <v>0</v>
      </c>
      <c r="N899" s="23" t="n">
        <v>0</v>
      </c>
      <c r="O899" s="23" t="n">
        <f aca="false">K899+L899</f>
        <v>13183</v>
      </c>
      <c r="P899" s="23" t="n">
        <f aca="false">K899+L899+M899+N899</f>
        <v>13183</v>
      </c>
      <c r="Q899" s="23" t="n">
        <v>574</v>
      </c>
      <c r="R899" s="23" t="n">
        <v>981</v>
      </c>
      <c r="S899" s="23" t="n">
        <v>684</v>
      </c>
      <c r="T899" s="23" t="n">
        <v>688</v>
      </c>
      <c r="U899" s="23" t="n">
        <f aca="false">IF(I899="delivery",O899-SUM(Q899+R899),IF(I899="PO",P899-SUM(Q899:R899)))</f>
        <v>11628</v>
      </c>
      <c r="V899" s="43" t="n">
        <v>0.00638</v>
      </c>
      <c r="W899" s="43" t="n">
        <v>0.00638</v>
      </c>
      <c r="X899" s="43" t="n">
        <f aca="false">W899-V899</f>
        <v>0</v>
      </c>
      <c r="Y899" s="43"/>
      <c r="Z899" s="43"/>
      <c r="AA899" s="43"/>
      <c r="AB899" s="43"/>
      <c r="AC899" s="43" t="s">
        <v>10482</v>
      </c>
      <c r="AD899" s="43"/>
      <c r="AE899" s="43"/>
      <c r="AF899" s="43"/>
      <c r="AG899" s="43" t="n">
        <v>0.0021</v>
      </c>
      <c r="AH899" s="43"/>
      <c r="AI899" s="63"/>
      <c r="AJ899" s="63"/>
      <c r="AK899" s="43"/>
      <c r="AL899" s="43"/>
      <c r="AM899" s="43" t="s">
        <v>10492</v>
      </c>
      <c r="AN899" s="43"/>
      <c r="AO899" s="43" t="s">
        <v>1471</v>
      </c>
      <c r="AP899" s="23" t="s">
        <v>3124</v>
      </c>
      <c r="AT899" s="23" t="s">
        <v>11356</v>
      </c>
      <c r="AV899" s="23" t="n">
        <v>0.0021</v>
      </c>
      <c r="AW899" s="23" t="s">
        <v>10494</v>
      </c>
      <c r="AX899" s="23" t="s">
        <v>11814</v>
      </c>
      <c r="AY899" s="23" t="n">
        <v>4000</v>
      </c>
      <c r="AZ899" s="23" t="n">
        <v>2</v>
      </c>
      <c r="BA899" s="23" t="s">
        <v>177</v>
      </c>
      <c r="BB899" s="23" t="s">
        <v>10496</v>
      </c>
      <c r="BF899" s="23" t="s">
        <v>10498</v>
      </c>
      <c r="BG899" s="1" t="s">
        <v>183</v>
      </c>
    </row>
    <row r="900" s="23" customFormat="true" ht="12.75" hidden="false" customHeight="false" outlineLevel="0" collapsed="false">
      <c r="A900" s="23" t="s">
        <v>4269</v>
      </c>
      <c r="B900" s="23" t="s">
        <v>4270</v>
      </c>
      <c r="C900" s="40" t="s">
        <v>177</v>
      </c>
      <c r="D900" s="23" t="s">
        <v>1471</v>
      </c>
      <c r="E900" s="23" t="s">
        <v>4271</v>
      </c>
      <c r="F900" s="23" t="s">
        <v>4272</v>
      </c>
      <c r="G900" s="23" t="n">
        <v>81</v>
      </c>
      <c r="H900" s="23" t="n">
        <v>200</v>
      </c>
      <c r="I900" s="41" t="s">
        <v>180</v>
      </c>
      <c r="K900" s="23" t="n">
        <v>0</v>
      </c>
      <c r="L900" s="23" t="n">
        <v>5930</v>
      </c>
      <c r="M900" s="23" t="n">
        <v>0</v>
      </c>
      <c r="N900" s="23" t="n">
        <v>0</v>
      </c>
      <c r="O900" s="23" t="n">
        <f aca="false">K900+L900</f>
        <v>5930</v>
      </c>
      <c r="P900" s="23" t="n">
        <f aca="false">K900+L900+M900+N900</f>
        <v>5930</v>
      </c>
      <c r="Q900" s="23" t="n">
        <v>1536</v>
      </c>
      <c r="R900" s="23" t="n">
        <v>4470</v>
      </c>
      <c r="S900" s="23" t="n">
        <v>4061</v>
      </c>
      <c r="T900" s="23" t="n">
        <v>4038</v>
      </c>
      <c r="U900" s="23" t="n">
        <f aca="false">IF(I900="delivery",O900-SUM(Q900+R900),IF(I900="PO",P900-SUM(Q900:R900)))</f>
        <v>-76</v>
      </c>
      <c r="V900" s="43" t="n">
        <v>0.332</v>
      </c>
      <c r="W900" s="43" t="n">
        <v>0.332</v>
      </c>
      <c r="X900" s="43" t="n">
        <f aca="false">W900-V900</f>
        <v>0</v>
      </c>
      <c r="Y900" s="43"/>
      <c r="Z900" s="43"/>
      <c r="AA900" s="43" t="n">
        <v>0.325</v>
      </c>
      <c r="AB900" s="43"/>
      <c r="AC900" s="43" t="s">
        <v>10482</v>
      </c>
      <c r="AD900" s="43"/>
      <c r="AE900" s="43"/>
      <c r="AF900" s="43"/>
      <c r="AG900" s="43" t="n">
        <v>0.332</v>
      </c>
      <c r="AH900" s="43"/>
      <c r="AI900" s="63"/>
      <c r="AJ900" s="63"/>
      <c r="AK900" s="43"/>
      <c r="AL900" s="43"/>
      <c r="AM900" s="43" t="s">
        <v>11367</v>
      </c>
      <c r="AN900" s="43"/>
      <c r="AO900" s="43" t="s">
        <v>1471</v>
      </c>
      <c r="AP900" s="23" t="s">
        <v>3124</v>
      </c>
      <c r="AT900" s="23" t="s">
        <v>10959</v>
      </c>
      <c r="AV900" s="23" t="n">
        <v>0.332</v>
      </c>
      <c r="AW900" s="23" t="s">
        <v>11573</v>
      </c>
      <c r="AX900" s="23" t="s">
        <v>11815</v>
      </c>
      <c r="AY900" s="23" t="n">
        <v>200</v>
      </c>
      <c r="AZ900" s="23" t="n">
        <v>11</v>
      </c>
      <c r="BA900" s="23" t="s">
        <v>177</v>
      </c>
      <c r="BB900" s="23" t="s">
        <v>11573</v>
      </c>
      <c r="BF900" s="23" t="s">
        <v>10498</v>
      </c>
      <c r="BG900" s="1" t="s">
        <v>183</v>
      </c>
    </row>
    <row r="901" s="23" customFormat="true" ht="12.75" hidden="false" customHeight="false" outlineLevel="0" collapsed="false">
      <c r="A901" s="23" t="s">
        <v>4273</v>
      </c>
      <c r="B901" s="23" t="s">
        <v>4274</v>
      </c>
      <c r="C901" s="40" t="s">
        <v>177</v>
      </c>
      <c r="D901" s="23" t="s">
        <v>1471</v>
      </c>
      <c r="E901" s="23" t="s">
        <v>4275</v>
      </c>
      <c r="F901" s="23" t="s">
        <v>4276</v>
      </c>
      <c r="G901" s="23" t="n">
        <v>91</v>
      </c>
      <c r="H901" s="23" t="n">
        <v>2000</v>
      </c>
      <c r="I901" s="41" t="s">
        <v>188</v>
      </c>
      <c r="K901" s="23" t="n">
        <v>0</v>
      </c>
      <c r="L901" s="23" t="n">
        <v>95363</v>
      </c>
      <c r="M901" s="23" t="n">
        <v>0</v>
      </c>
      <c r="N901" s="23" t="n">
        <v>0</v>
      </c>
      <c r="O901" s="23" t="n">
        <f aca="false">K901+L901</f>
        <v>95363</v>
      </c>
      <c r="P901" s="23" t="n">
        <f aca="false">K901+L901+M901+N901</f>
        <v>95363</v>
      </c>
      <c r="Q901" s="23" t="n">
        <v>36617</v>
      </c>
      <c r="R901" s="23" t="n">
        <v>15262</v>
      </c>
      <c r="S901" s="23" t="n">
        <v>27538</v>
      </c>
      <c r="T901" s="23" t="n">
        <v>12274</v>
      </c>
      <c r="U901" s="23" t="n">
        <f aca="false">IF(I901="delivery",O901-SUM(Q901+R901),IF(I901="PO",P901-SUM(Q901:R901)))</f>
        <v>43484</v>
      </c>
      <c r="V901" s="43" t="n">
        <v>0.1642</v>
      </c>
      <c r="W901" s="43" t="n">
        <v>0.1642</v>
      </c>
      <c r="X901" s="43" t="n">
        <f aca="false">W901-V901</f>
        <v>0</v>
      </c>
      <c r="Y901" s="43"/>
      <c r="Z901" s="43"/>
      <c r="AA901" s="43" t="n">
        <v>0.1642</v>
      </c>
      <c r="AB901" s="43"/>
      <c r="AC901" s="43" t="s">
        <v>11595</v>
      </c>
      <c r="AD901" s="43"/>
      <c r="AE901" s="43" t="s">
        <v>11647</v>
      </c>
      <c r="AF901" s="43"/>
      <c r="AG901" s="43" t="n">
        <v>0.13012</v>
      </c>
      <c r="AH901" s="43" t="s">
        <v>11597</v>
      </c>
      <c r="AI901" s="63" t="n">
        <v>2000</v>
      </c>
      <c r="AJ901" s="63" t="n">
        <v>15</v>
      </c>
      <c r="AK901" s="43" t="s">
        <v>11816</v>
      </c>
      <c r="AL901" s="43"/>
      <c r="AM901" s="43" t="s">
        <v>11629</v>
      </c>
      <c r="AN901" s="43"/>
      <c r="AO901" s="43" t="s">
        <v>1471</v>
      </c>
      <c r="AP901" s="23" t="s">
        <v>3124</v>
      </c>
      <c r="AT901" s="23" t="s">
        <v>11356</v>
      </c>
      <c r="AV901" s="23" t="n">
        <v>0.178</v>
      </c>
      <c r="AW901" s="23" t="s">
        <v>11817</v>
      </c>
      <c r="AX901" s="23" t="s">
        <v>11818</v>
      </c>
      <c r="AY901" s="23" t="n">
        <v>30000</v>
      </c>
      <c r="AZ901" s="23" t="n">
        <v>19</v>
      </c>
      <c r="BA901" s="23" t="s">
        <v>1465</v>
      </c>
      <c r="BB901" s="23" t="s">
        <v>11806</v>
      </c>
      <c r="BF901" s="23" t="s">
        <v>10498</v>
      </c>
      <c r="BG901" s="1" t="s">
        <v>183</v>
      </c>
    </row>
    <row r="902" s="23" customFormat="true" ht="12.75" hidden="false" customHeight="false" outlineLevel="0" collapsed="false">
      <c r="A902" s="23" t="s">
        <v>4277</v>
      </c>
      <c r="B902" s="23" t="s">
        <v>4278</v>
      </c>
      <c r="C902" s="40" t="s">
        <v>177</v>
      </c>
      <c r="D902" s="23" t="s">
        <v>1471</v>
      </c>
      <c r="E902" s="23" t="s">
        <v>4279</v>
      </c>
      <c r="F902" s="23" t="s">
        <v>4280</v>
      </c>
      <c r="G902" s="23" t="n">
        <v>201</v>
      </c>
      <c r="H902" s="23" t="n">
        <v>10000</v>
      </c>
      <c r="I902" s="41" t="s">
        <v>180</v>
      </c>
      <c r="K902" s="23" t="n">
        <v>0</v>
      </c>
      <c r="L902" s="23" t="n">
        <v>52931</v>
      </c>
      <c r="M902" s="23" t="n">
        <v>0</v>
      </c>
      <c r="N902" s="23" t="n">
        <v>10000</v>
      </c>
      <c r="O902" s="23" t="n">
        <f aca="false">K902+L902</f>
        <v>52931</v>
      </c>
      <c r="P902" s="23" t="n">
        <f aca="false">K902+L902+M902+N902</f>
        <v>62931</v>
      </c>
      <c r="Q902" s="23" t="n">
        <v>3196</v>
      </c>
      <c r="R902" s="23" t="n">
        <v>2291</v>
      </c>
      <c r="S902" s="23" t="n">
        <v>2783</v>
      </c>
      <c r="T902" s="23" t="n">
        <v>1452</v>
      </c>
      <c r="U902" s="23" t="n">
        <f aca="false">IF(I902="delivery",O902-SUM(Q902+R902),IF(I902="PO",P902-SUM(Q902:R902)))</f>
        <v>47444</v>
      </c>
      <c r="V902" s="43" t="n">
        <v>0.00259</v>
      </c>
      <c r="W902" s="43" t="n">
        <v>0.0033</v>
      </c>
      <c r="X902" s="43" t="n">
        <f aca="false">W902-V902</f>
        <v>0.00071</v>
      </c>
      <c r="Y902" s="43"/>
      <c r="Z902" s="43"/>
      <c r="AA902" s="43" t="n">
        <v>0.00195</v>
      </c>
      <c r="AB902" s="43"/>
      <c r="AC902" s="43" t="s">
        <v>11595</v>
      </c>
      <c r="AD902" s="43"/>
      <c r="AE902" s="43" t="s">
        <v>11819</v>
      </c>
      <c r="AF902" s="43"/>
      <c r="AG902" s="43" t="n">
        <v>0.00191</v>
      </c>
      <c r="AH902" s="43"/>
      <c r="AI902" s="63"/>
      <c r="AJ902" s="63"/>
      <c r="AK902" s="43"/>
      <c r="AL902" s="43"/>
      <c r="AM902" s="43" t="s">
        <v>10492</v>
      </c>
      <c r="AN902" s="43"/>
      <c r="AO902" s="43" t="s">
        <v>1471</v>
      </c>
      <c r="AP902" s="23" t="s">
        <v>3124</v>
      </c>
      <c r="AT902" s="23" t="s">
        <v>10959</v>
      </c>
      <c r="AV902" s="23" t="n">
        <v>0.00191</v>
      </c>
      <c r="AW902" s="23" t="s">
        <v>11585</v>
      </c>
      <c r="AX902" s="23" t="s">
        <v>11820</v>
      </c>
      <c r="AY902" s="23" t="n">
        <v>100000</v>
      </c>
      <c r="AZ902" s="23" t="n">
        <v>18</v>
      </c>
      <c r="BA902" s="23" t="s">
        <v>177</v>
      </c>
      <c r="BB902" s="23" t="s">
        <v>11585</v>
      </c>
      <c r="BF902" s="23" t="s">
        <v>10498</v>
      </c>
      <c r="BG902" s="1" t="s">
        <v>183</v>
      </c>
    </row>
    <row r="903" s="23" customFormat="true" ht="12.75" hidden="false" customHeight="false" outlineLevel="0" collapsed="false">
      <c r="A903" s="23" t="s">
        <v>4281</v>
      </c>
      <c r="B903" s="23" t="s">
        <v>4282</v>
      </c>
      <c r="C903" s="40" t="s">
        <v>177</v>
      </c>
      <c r="D903" s="23" t="s">
        <v>1471</v>
      </c>
      <c r="E903" s="23" t="s">
        <v>4283</v>
      </c>
      <c r="F903" s="23" t="s">
        <v>4284</v>
      </c>
      <c r="G903" s="23" t="n">
        <v>201</v>
      </c>
      <c r="H903" s="23" t="n">
        <v>100000</v>
      </c>
      <c r="I903" s="41" t="s">
        <v>180</v>
      </c>
      <c r="K903" s="23" t="n">
        <v>0</v>
      </c>
      <c r="L903" s="23" t="n">
        <v>1040542</v>
      </c>
      <c r="M903" s="23" t="n">
        <v>0</v>
      </c>
      <c r="N903" s="23" t="n">
        <v>0</v>
      </c>
      <c r="O903" s="23" t="n">
        <f aca="false">K903+L903</f>
        <v>1040542</v>
      </c>
      <c r="P903" s="23" t="n">
        <f aca="false">K903+L903+M903+N903</f>
        <v>1040542</v>
      </c>
      <c r="Q903" s="23" t="n">
        <v>156318</v>
      </c>
      <c r="R903" s="23" t="n">
        <v>230484</v>
      </c>
      <c r="S903" s="23" t="n">
        <v>210381</v>
      </c>
      <c r="T903" s="23" t="n">
        <v>551078</v>
      </c>
      <c r="U903" s="23" t="n">
        <f aca="false">IF(I903="delivery",O903-SUM(Q903+R903),IF(I903="PO",P903-SUM(Q903:R903)))</f>
        <v>653740</v>
      </c>
      <c r="V903" s="43" t="n">
        <v>0.0105</v>
      </c>
      <c r="W903" s="43" t="n">
        <v>0.0105</v>
      </c>
      <c r="X903" s="43" t="n">
        <f aca="false">W903-V903</f>
        <v>0</v>
      </c>
      <c r="Y903" s="43"/>
      <c r="Z903" s="43"/>
      <c r="AA903" s="43" t="n">
        <v>0.01497</v>
      </c>
      <c r="AB903" s="43"/>
      <c r="AC903" s="43" t="s">
        <v>10482</v>
      </c>
      <c r="AD903" s="43"/>
      <c r="AE903" s="43"/>
      <c r="AF903" s="43"/>
      <c r="AG903" s="43" t="n">
        <v>0.00327</v>
      </c>
      <c r="AH903" s="43"/>
      <c r="AI903" s="63"/>
      <c r="AJ903" s="63"/>
      <c r="AK903" s="43"/>
      <c r="AL903" s="43"/>
      <c r="AM903" s="43" t="s">
        <v>10492</v>
      </c>
      <c r="AN903" s="43"/>
      <c r="AO903" s="43" t="s">
        <v>1471</v>
      </c>
      <c r="AP903" s="23" t="s">
        <v>3124</v>
      </c>
      <c r="AT903" s="23" t="s">
        <v>10959</v>
      </c>
      <c r="AV903" s="23" t="n">
        <v>0.00327</v>
      </c>
      <c r="AW903" s="23" t="s">
        <v>11602</v>
      </c>
      <c r="AX903" s="23" t="s">
        <v>11821</v>
      </c>
      <c r="AY903" s="23" t="n">
        <v>10000</v>
      </c>
      <c r="AZ903" s="23" t="n">
        <v>16</v>
      </c>
      <c r="BA903" s="23" t="s">
        <v>177</v>
      </c>
      <c r="BB903" s="23" t="s">
        <v>11602</v>
      </c>
      <c r="BF903" s="23" t="s">
        <v>10498</v>
      </c>
      <c r="BG903" s="1" t="s">
        <v>183</v>
      </c>
    </row>
    <row r="904" s="23" customFormat="true" ht="12.75" hidden="false" customHeight="false" outlineLevel="0" collapsed="false">
      <c r="A904" s="23" t="s">
        <v>4285</v>
      </c>
      <c r="B904" s="23" t="s">
        <v>4286</v>
      </c>
      <c r="C904" s="40" t="s">
        <v>177</v>
      </c>
      <c r="D904" s="23" t="s">
        <v>1471</v>
      </c>
      <c r="E904" s="23" t="s">
        <v>4287</v>
      </c>
      <c r="F904" s="23" t="s">
        <v>4288</v>
      </c>
      <c r="G904" s="23" t="n">
        <v>216</v>
      </c>
      <c r="H904" s="23" t="n">
        <v>3000</v>
      </c>
      <c r="I904" s="41" t="s">
        <v>180</v>
      </c>
      <c r="K904" s="23" t="n">
        <v>0</v>
      </c>
      <c r="L904" s="23" t="n">
        <v>536554</v>
      </c>
      <c r="M904" s="23" t="n">
        <v>588000</v>
      </c>
      <c r="N904" s="23" t="n">
        <v>0</v>
      </c>
      <c r="O904" s="23" t="n">
        <f aca="false">K904+L904</f>
        <v>536554</v>
      </c>
      <c r="P904" s="23" t="n">
        <f aca="false">K904+L904+M904+N904</f>
        <v>1124554</v>
      </c>
      <c r="Q904" s="23" t="n">
        <v>232050</v>
      </c>
      <c r="R904" s="23" t="n">
        <v>402800</v>
      </c>
      <c r="S904" s="23" t="n">
        <v>744007</v>
      </c>
      <c r="T904" s="23" t="n">
        <v>338284</v>
      </c>
      <c r="U904" s="23" t="n">
        <f aca="false">IF(I904="delivery",O904-SUM(Q904+R904),IF(I904="PO",P904-SUM(Q904:R904)))</f>
        <v>-98296</v>
      </c>
      <c r="V904" s="43" t="n">
        <v>0.01825</v>
      </c>
      <c r="W904" s="43" t="n">
        <v>0.01825</v>
      </c>
      <c r="X904" s="43" t="n">
        <f aca="false">W904-V904</f>
        <v>0</v>
      </c>
      <c r="Y904" s="43"/>
      <c r="Z904" s="43"/>
      <c r="AA904" s="43" t="n">
        <v>0.01825</v>
      </c>
      <c r="AB904" s="43"/>
      <c r="AC904" s="43" t="s">
        <v>10482</v>
      </c>
      <c r="AD904" s="43"/>
      <c r="AE904" s="43"/>
      <c r="AF904" s="43"/>
      <c r="AG904" s="43" t="n">
        <v>0.01807</v>
      </c>
      <c r="AH904" s="43"/>
      <c r="AI904" s="63"/>
      <c r="AJ904" s="63"/>
      <c r="AK904" s="43"/>
      <c r="AL904" s="43"/>
      <c r="AM904" s="43" t="s">
        <v>10492</v>
      </c>
      <c r="AN904" s="43"/>
      <c r="AO904" s="43" t="s">
        <v>1471</v>
      </c>
      <c r="AP904" s="23" t="s">
        <v>3124</v>
      </c>
      <c r="AT904" s="23" t="s">
        <v>10934</v>
      </c>
      <c r="AV904" s="23" t="n">
        <v>0.01807</v>
      </c>
      <c r="AW904" s="23" t="s">
        <v>11593</v>
      </c>
      <c r="AX904" s="23" t="s">
        <v>11822</v>
      </c>
      <c r="AY904" s="23" t="n">
        <v>3000</v>
      </c>
      <c r="AZ904" s="23" t="n">
        <v>10</v>
      </c>
      <c r="BA904" s="23" t="s">
        <v>1465</v>
      </c>
      <c r="BB904" s="23" t="s">
        <v>11593</v>
      </c>
      <c r="BF904" s="23" t="s">
        <v>10498</v>
      </c>
      <c r="BG904" s="1" t="s">
        <v>183</v>
      </c>
    </row>
    <row r="905" s="23" customFormat="true" ht="12.75" hidden="false" customHeight="false" outlineLevel="0" collapsed="false">
      <c r="A905" s="23" t="s">
        <v>4289</v>
      </c>
      <c r="B905" s="23" t="s">
        <v>4290</v>
      </c>
      <c r="C905" s="40" t="s">
        <v>177</v>
      </c>
      <c r="D905" s="23" t="s">
        <v>1471</v>
      </c>
      <c r="E905" s="23" t="s">
        <v>4291</v>
      </c>
      <c r="F905" s="23" t="s">
        <v>4292</v>
      </c>
      <c r="G905" s="23" t="n">
        <v>23</v>
      </c>
      <c r="H905" s="23" t="n">
        <v>3000</v>
      </c>
      <c r="I905" s="41" t="s">
        <v>180</v>
      </c>
      <c r="K905" s="23" t="n">
        <v>0</v>
      </c>
      <c r="L905" s="23" t="n">
        <v>57028</v>
      </c>
      <c r="M905" s="23" t="n">
        <v>0</v>
      </c>
      <c r="N905" s="23" t="n">
        <v>0</v>
      </c>
      <c r="O905" s="23" t="n">
        <f aca="false">K905+L905</f>
        <v>57028</v>
      </c>
      <c r="P905" s="23" t="n">
        <f aca="false">K905+L905+M905+N905</f>
        <v>57028</v>
      </c>
      <c r="Q905" s="23" t="n">
        <v>28560</v>
      </c>
      <c r="R905" s="23" t="n">
        <v>26524</v>
      </c>
      <c r="S905" s="23" t="n">
        <v>28744</v>
      </c>
      <c r="T905" s="23" t="n">
        <v>15496</v>
      </c>
      <c r="U905" s="23" t="n">
        <f aca="false">IF(I905="delivery",O905-SUM(Q905+R905),IF(I905="PO",P905-SUM(Q905:R905)))</f>
        <v>1944</v>
      </c>
      <c r="V905" s="43" t="n">
        <v>0.1445</v>
      </c>
      <c r="W905" s="43" t="n">
        <v>0.1445</v>
      </c>
      <c r="X905" s="43" t="n">
        <f aca="false">W905-V905</f>
        <v>0</v>
      </c>
      <c r="Y905" s="43"/>
      <c r="Z905" s="43"/>
      <c r="AA905" s="43" t="n">
        <v>0.1445</v>
      </c>
      <c r="AB905" s="43"/>
      <c r="AC905" s="43" t="s">
        <v>10482</v>
      </c>
      <c r="AD905" s="43"/>
      <c r="AE905" s="43"/>
      <c r="AF905" s="43"/>
      <c r="AG905" s="43" t="n">
        <v>0.1445</v>
      </c>
      <c r="AH905" s="43"/>
      <c r="AI905" s="63"/>
      <c r="AJ905" s="63"/>
      <c r="AK905" s="43"/>
      <c r="AL905" s="43"/>
      <c r="AM905" s="43" t="s">
        <v>11367</v>
      </c>
      <c r="AN905" s="43"/>
      <c r="AO905" s="43" t="s">
        <v>1471</v>
      </c>
      <c r="AP905" s="23" t="s">
        <v>3124</v>
      </c>
      <c r="AT905" s="23" t="s">
        <v>10934</v>
      </c>
      <c r="AV905" s="23" t="n">
        <v>0.1445</v>
      </c>
      <c r="AW905" s="23" t="s">
        <v>11602</v>
      </c>
      <c r="AX905" s="23" t="s">
        <v>11823</v>
      </c>
      <c r="AY905" s="23" t="n">
        <v>3000</v>
      </c>
      <c r="AZ905" s="23" t="n">
        <v>24</v>
      </c>
      <c r="BA905" s="23" t="s">
        <v>1465</v>
      </c>
      <c r="BB905" s="23" t="s">
        <v>11602</v>
      </c>
      <c r="BF905" s="23" t="s">
        <v>10498</v>
      </c>
      <c r="BG905" s="1" t="s">
        <v>183</v>
      </c>
    </row>
    <row r="906" s="23" customFormat="true" ht="12.75" hidden="false" customHeight="false" outlineLevel="0" collapsed="false">
      <c r="A906" s="23" t="s">
        <v>4293</v>
      </c>
      <c r="B906" s="23" t="s">
        <v>4294</v>
      </c>
      <c r="C906" s="40" t="s">
        <v>177</v>
      </c>
      <c r="D906" s="23" t="s">
        <v>1471</v>
      </c>
      <c r="E906" s="23" t="s">
        <v>4295</v>
      </c>
      <c r="F906" s="23" t="s">
        <v>4296</v>
      </c>
      <c r="G906" s="23" t="n">
        <v>216</v>
      </c>
      <c r="H906" s="23" t="n">
        <v>4000</v>
      </c>
      <c r="I906" s="41" t="s">
        <v>180</v>
      </c>
      <c r="K906" s="23" t="n">
        <v>0</v>
      </c>
      <c r="L906" s="23" t="n">
        <v>4781</v>
      </c>
      <c r="M906" s="23" t="n">
        <v>0</v>
      </c>
      <c r="N906" s="23" t="n">
        <v>0</v>
      </c>
      <c r="O906" s="23" t="n">
        <f aca="false">K906+L906</f>
        <v>4781</v>
      </c>
      <c r="P906" s="23" t="n">
        <f aca="false">K906+L906+M906+N906</f>
        <v>4781</v>
      </c>
      <c r="Q906" s="23" t="n">
        <v>106</v>
      </c>
      <c r="R906" s="23" t="n">
        <v>12</v>
      </c>
      <c r="S906" s="23" t="n">
        <v>12</v>
      </c>
      <c r="T906" s="23" t="n">
        <v>12</v>
      </c>
      <c r="U906" s="23" t="n">
        <f aca="false">IF(I906="delivery",O906-SUM(Q906+R906),IF(I906="PO",P906-SUM(Q906:R906)))</f>
        <v>4663</v>
      </c>
      <c r="V906" s="43" t="n">
        <v>0.01068</v>
      </c>
      <c r="W906" s="43" t="n">
        <v>0.01068</v>
      </c>
      <c r="X906" s="43" t="n">
        <f aca="false">W906-V906</f>
        <v>0</v>
      </c>
      <c r="Y906" s="43"/>
      <c r="Z906" s="43"/>
      <c r="AA906" s="43" t="n">
        <v>0.012</v>
      </c>
      <c r="AB906" s="43"/>
      <c r="AC906" s="43" t="s">
        <v>10482</v>
      </c>
      <c r="AD906" s="43"/>
      <c r="AE906" s="43"/>
      <c r="AF906" s="43"/>
      <c r="AG906" s="43" t="n">
        <v>0.01068</v>
      </c>
      <c r="AH906" s="43"/>
      <c r="AI906" s="63"/>
      <c r="AJ906" s="63"/>
      <c r="AK906" s="43"/>
      <c r="AL906" s="43"/>
      <c r="AM906" s="43" t="s">
        <v>11367</v>
      </c>
      <c r="AN906" s="43"/>
      <c r="AO906" s="43" t="s">
        <v>1471</v>
      </c>
      <c r="AP906" s="23" t="s">
        <v>3124</v>
      </c>
      <c r="AT906" s="23" t="s">
        <v>11356</v>
      </c>
      <c r="AV906" s="23" t="n">
        <v>0.01068</v>
      </c>
      <c r="AW906" s="23" t="s">
        <v>11824</v>
      </c>
      <c r="AX906" s="23" t="s">
        <v>11825</v>
      </c>
      <c r="AY906" s="23" t="n">
        <v>2000</v>
      </c>
      <c r="AZ906" s="23" t="n">
        <v>21</v>
      </c>
      <c r="BA906" s="23" t="s">
        <v>1465</v>
      </c>
      <c r="BB906" s="23" t="s">
        <v>11587</v>
      </c>
      <c r="BF906" s="23" t="s">
        <v>10498</v>
      </c>
      <c r="BG906" s="1" t="s">
        <v>183</v>
      </c>
    </row>
    <row r="907" s="23" customFormat="true" ht="12.75" hidden="false" customHeight="false" outlineLevel="0" collapsed="false">
      <c r="A907" s="23" t="s">
        <v>4297</v>
      </c>
      <c r="B907" s="23" t="s">
        <v>4298</v>
      </c>
      <c r="C907" s="40" t="s">
        <v>177</v>
      </c>
      <c r="D907" s="23" t="s">
        <v>1471</v>
      </c>
      <c r="E907" s="23" t="s">
        <v>4299</v>
      </c>
      <c r="F907" s="23" t="s">
        <v>4300</v>
      </c>
      <c r="G907" s="23" t="n">
        <v>55</v>
      </c>
      <c r="H907" s="23" t="n">
        <v>1</v>
      </c>
      <c r="I907" s="41" t="s">
        <v>188</v>
      </c>
      <c r="K907" s="23" t="n">
        <v>0</v>
      </c>
      <c r="L907" s="23" t="n">
        <v>0</v>
      </c>
      <c r="M907" s="23" t="n">
        <v>500</v>
      </c>
      <c r="N907" s="23" t="n">
        <v>10000</v>
      </c>
      <c r="O907" s="23" t="n">
        <f aca="false">K907+L907</f>
        <v>0</v>
      </c>
      <c r="P907" s="23" t="n">
        <f aca="false">K907+L907+M907+N907</f>
        <v>10500</v>
      </c>
      <c r="Q907" s="23" t="n">
        <v>180</v>
      </c>
      <c r="R907" s="23" t="n">
        <v>1231</v>
      </c>
      <c r="S907" s="23" t="n">
        <v>1756</v>
      </c>
      <c r="T907" s="23" t="n">
        <v>836</v>
      </c>
      <c r="U907" s="23" t="n">
        <f aca="false">IF(I907="delivery",O907-SUM(Q907+R907),IF(I907="PO",P907-SUM(Q907:R907)))</f>
        <v>9089</v>
      </c>
      <c r="V907" s="43" t="n">
        <v>0.00779</v>
      </c>
      <c r="W907" s="43" t="n">
        <v>0.00779</v>
      </c>
      <c r="X907" s="43" t="n">
        <f aca="false">W907-V907</f>
        <v>0</v>
      </c>
      <c r="Y907" s="43"/>
      <c r="Z907" s="43"/>
      <c r="AA907" s="43"/>
      <c r="AB907" s="43"/>
      <c r="AC907" s="43" t="s">
        <v>10482</v>
      </c>
      <c r="AD907" s="43"/>
      <c r="AE907" s="43"/>
      <c r="AF907" s="43"/>
      <c r="AG907" s="43" t="n">
        <v>0.00779</v>
      </c>
      <c r="AH907" s="43"/>
      <c r="AI907" s="63"/>
      <c r="AJ907" s="63"/>
      <c r="AK907" s="43"/>
      <c r="AL907" s="43"/>
      <c r="AM907" s="43" t="s">
        <v>11367</v>
      </c>
      <c r="AN907" s="43"/>
      <c r="AO907" s="43" t="s">
        <v>1471</v>
      </c>
      <c r="AP907" s="23" t="s">
        <v>3124</v>
      </c>
      <c r="AT907" s="23" t="s">
        <v>11356</v>
      </c>
      <c r="AV907" s="23" t="n">
        <v>0.00779</v>
      </c>
      <c r="AW907" s="23" t="s">
        <v>11826</v>
      </c>
      <c r="AX907" s="23" t="s">
        <v>11827</v>
      </c>
      <c r="AY907" s="23" t="n">
        <v>10000</v>
      </c>
      <c r="AZ907" s="23" t="n">
        <v>18</v>
      </c>
      <c r="BB907" s="23" t="s">
        <v>11590</v>
      </c>
      <c r="BF907" s="23" t="s">
        <v>10498</v>
      </c>
      <c r="BG907" s="1" t="s">
        <v>183</v>
      </c>
    </row>
    <row r="908" s="23" customFormat="true" ht="12.75" hidden="false" customHeight="false" outlineLevel="0" collapsed="false">
      <c r="A908" s="23" t="s">
        <v>4301</v>
      </c>
      <c r="B908" s="23" t="s">
        <v>4302</v>
      </c>
      <c r="C908" s="40" t="s">
        <v>177</v>
      </c>
      <c r="D908" s="23" t="s">
        <v>1471</v>
      </c>
      <c r="E908" s="23" t="s">
        <v>4303</v>
      </c>
      <c r="F908" s="23" t="s">
        <v>4304</v>
      </c>
      <c r="G908" s="23" t="n">
        <v>216</v>
      </c>
      <c r="H908" s="23" t="n">
        <v>12000</v>
      </c>
      <c r="I908" s="41" t="s">
        <v>180</v>
      </c>
      <c r="K908" s="23" t="n">
        <v>0</v>
      </c>
      <c r="L908" s="23" t="n">
        <v>273464</v>
      </c>
      <c r="M908" s="23" t="n">
        <v>156000</v>
      </c>
      <c r="N908" s="23" t="n">
        <v>324000</v>
      </c>
      <c r="O908" s="23" t="n">
        <f aca="false">K908+L908</f>
        <v>273464</v>
      </c>
      <c r="P908" s="23" t="n">
        <f aca="false">K908+L908+M908+N908</f>
        <v>753464</v>
      </c>
      <c r="Q908" s="23" t="n">
        <v>283300</v>
      </c>
      <c r="R908" s="23" t="n">
        <v>128530</v>
      </c>
      <c r="S908" s="23" t="n">
        <v>174057</v>
      </c>
      <c r="T908" s="23" t="n">
        <v>80177</v>
      </c>
      <c r="U908" s="23" t="n">
        <f aca="false">IF(I908="delivery",O908-SUM(Q908+R908),IF(I908="PO",P908-SUM(Q908:R908)))</f>
        <v>-138366</v>
      </c>
      <c r="V908" s="43" t="n">
        <v>0.00572</v>
      </c>
      <c r="W908" s="43" t="n">
        <v>0.0056</v>
      </c>
      <c r="X908" s="43" t="n">
        <f aca="false">W908-V908</f>
        <v>-0.000120000000000001</v>
      </c>
      <c r="Y908" s="43"/>
      <c r="Z908" s="43"/>
      <c r="AA908" s="43"/>
      <c r="AB908" s="43"/>
      <c r="AC908" s="43" t="s">
        <v>10482</v>
      </c>
      <c r="AD908" s="43"/>
      <c r="AE908" s="43"/>
      <c r="AF908" s="43"/>
      <c r="AG908" s="43" t="n">
        <v>0.0056</v>
      </c>
      <c r="AH908" s="43"/>
      <c r="AI908" s="63"/>
      <c r="AJ908" s="63"/>
      <c r="AK908" s="43"/>
      <c r="AL908" s="43"/>
      <c r="AM908" s="43" t="s">
        <v>10492</v>
      </c>
      <c r="AN908" s="43"/>
      <c r="AO908" s="43" t="s">
        <v>1471</v>
      </c>
      <c r="AP908" s="23" t="s">
        <v>3124</v>
      </c>
      <c r="AT908" s="23" t="s">
        <v>10943</v>
      </c>
      <c r="AV908" s="23" t="n">
        <v>0.0056</v>
      </c>
      <c r="AW908" s="23" t="s">
        <v>11602</v>
      </c>
      <c r="AX908" s="23" t="s">
        <v>11828</v>
      </c>
      <c r="AY908" s="23" t="n">
        <v>4000</v>
      </c>
      <c r="AZ908" s="23" t="n">
        <v>16</v>
      </c>
      <c r="BA908" s="23" t="s">
        <v>1465</v>
      </c>
      <c r="BB908" s="23" t="s">
        <v>11602</v>
      </c>
      <c r="BF908" s="23" t="s">
        <v>10498</v>
      </c>
      <c r="BG908" s="1" t="s">
        <v>183</v>
      </c>
    </row>
    <row r="909" s="23" customFormat="true" ht="12.75" hidden="false" customHeight="false" outlineLevel="0" collapsed="false">
      <c r="A909" s="23" t="s">
        <v>4305</v>
      </c>
      <c r="B909" s="23" t="s">
        <v>4306</v>
      </c>
      <c r="C909" s="40" t="s">
        <v>177</v>
      </c>
      <c r="D909" s="23" t="s">
        <v>1471</v>
      </c>
      <c r="E909" s="23" t="s">
        <v>4307</v>
      </c>
      <c r="F909" s="23" t="s">
        <v>4308</v>
      </c>
      <c r="G909" s="23" t="n">
        <v>161</v>
      </c>
      <c r="H909" s="23" t="n">
        <v>15000</v>
      </c>
      <c r="I909" s="41" t="s">
        <v>188</v>
      </c>
      <c r="K909" s="23" t="n">
        <v>0</v>
      </c>
      <c r="L909" s="23" t="n">
        <v>13873</v>
      </c>
      <c r="M909" s="23" t="n">
        <v>0</v>
      </c>
      <c r="N909" s="23" t="n">
        <v>0</v>
      </c>
      <c r="O909" s="23" t="n">
        <f aca="false">K909+L909</f>
        <v>13873</v>
      </c>
      <c r="P909" s="23" t="n">
        <f aca="false">K909+L909+M909+N909</f>
        <v>13873</v>
      </c>
      <c r="Q909" s="23" t="n">
        <v>378</v>
      </c>
      <c r="R909" s="23" t="n">
        <v>0</v>
      </c>
      <c r="S909" s="23" t="n">
        <v>0</v>
      </c>
      <c r="T909" s="23" t="n">
        <v>0</v>
      </c>
      <c r="U909" s="23" t="n">
        <f aca="false">IF(I909="delivery",O909-SUM(Q909+R909),IF(I909="PO",P909-SUM(Q909:R909)))</f>
        <v>13495</v>
      </c>
      <c r="V909" s="43" t="n">
        <v>0.00154</v>
      </c>
      <c r="W909" s="43" t="n">
        <v>0.00154</v>
      </c>
      <c r="X909" s="43" t="n">
        <f aca="false">W909-V909</f>
        <v>0</v>
      </c>
      <c r="Y909" s="43"/>
      <c r="Z909" s="43"/>
      <c r="AA909" s="43"/>
      <c r="AB909" s="43"/>
      <c r="AC909" s="43" t="s">
        <v>10482</v>
      </c>
      <c r="AD909" s="43"/>
      <c r="AE909" s="43"/>
      <c r="AF909" s="43"/>
      <c r="AG909" s="43" t="n">
        <v>0.0006</v>
      </c>
      <c r="AH909" s="43"/>
      <c r="AI909" s="63"/>
      <c r="AJ909" s="63"/>
      <c r="AK909" s="43"/>
      <c r="AL909" s="43"/>
      <c r="AM909" s="43" t="s">
        <v>10492</v>
      </c>
      <c r="AN909" s="43"/>
      <c r="AO909" s="43" t="s">
        <v>1471</v>
      </c>
      <c r="AP909" s="23" t="s">
        <v>3124</v>
      </c>
      <c r="AT909" s="23" t="s">
        <v>11356</v>
      </c>
      <c r="AV909" s="23" t="n">
        <v>0.0006</v>
      </c>
      <c r="AW909" s="23" t="s">
        <v>10494</v>
      </c>
      <c r="AX909" s="23" t="s">
        <v>11829</v>
      </c>
      <c r="AY909" s="23" t="n">
        <v>15000</v>
      </c>
      <c r="AZ909" s="23" t="n">
        <v>18</v>
      </c>
      <c r="BA909" s="23" t="s">
        <v>1465</v>
      </c>
      <c r="BB909" s="23" t="s">
        <v>10496</v>
      </c>
      <c r="BF909" s="23" t="s">
        <v>10498</v>
      </c>
      <c r="BG909" s="1" t="s">
        <v>183</v>
      </c>
    </row>
    <row r="910" s="23" customFormat="true" ht="12.75" hidden="false" customHeight="false" outlineLevel="0" collapsed="false">
      <c r="A910" s="23" t="s">
        <v>4309</v>
      </c>
      <c r="B910" s="23" t="s">
        <v>4310</v>
      </c>
      <c r="C910" s="40" t="s">
        <v>177</v>
      </c>
      <c r="D910" s="23" t="s">
        <v>1471</v>
      </c>
      <c r="E910" s="23" t="s">
        <v>4311</v>
      </c>
      <c r="F910" s="23" t="s">
        <v>4312</v>
      </c>
      <c r="G910" s="23" t="n">
        <v>153</v>
      </c>
      <c r="H910" s="23" t="n">
        <v>15000</v>
      </c>
      <c r="I910" s="41" t="s">
        <v>180</v>
      </c>
      <c r="K910" s="23" t="n">
        <v>0</v>
      </c>
      <c r="L910" s="23" t="n">
        <v>13077</v>
      </c>
      <c r="M910" s="23" t="n">
        <v>0</v>
      </c>
      <c r="N910" s="23" t="n">
        <v>0</v>
      </c>
      <c r="O910" s="23" t="n">
        <f aca="false">K910+L910</f>
        <v>13077</v>
      </c>
      <c r="P910" s="23" t="n">
        <f aca="false">K910+L910+M910+N910</f>
        <v>13077</v>
      </c>
      <c r="Q910" s="23" t="n">
        <v>378</v>
      </c>
      <c r="R910" s="23" t="n">
        <v>0</v>
      </c>
      <c r="S910" s="23" t="n">
        <v>0</v>
      </c>
      <c r="T910" s="23" t="n">
        <v>0</v>
      </c>
      <c r="U910" s="23" t="n">
        <f aca="false">IF(I910="delivery",O910-SUM(Q910+R910),IF(I910="PO",P910-SUM(Q910:R910)))</f>
        <v>12699</v>
      </c>
      <c r="V910" s="43" t="n">
        <v>0.0023</v>
      </c>
      <c r="W910" s="43" t="n">
        <v>0.0023</v>
      </c>
      <c r="X910" s="43" t="n">
        <f aca="false">W910-V910</f>
        <v>0</v>
      </c>
      <c r="Y910" s="43"/>
      <c r="Z910" s="43"/>
      <c r="AA910" s="43"/>
      <c r="AB910" s="43"/>
      <c r="AC910" s="43" t="s">
        <v>11595</v>
      </c>
      <c r="AD910" s="43"/>
      <c r="AE910" s="43" t="s">
        <v>11830</v>
      </c>
      <c r="AF910" s="43"/>
      <c r="AG910" s="43" t="n">
        <v>0.00103</v>
      </c>
      <c r="AH910" s="43" t="s">
        <v>11590</v>
      </c>
      <c r="AI910" s="63" t="n">
        <v>15000</v>
      </c>
      <c r="AJ910" s="63" t="n">
        <v>17</v>
      </c>
      <c r="AK910" s="43" t="s">
        <v>11831</v>
      </c>
      <c r="AL910" s="43"/>
      <c r="AM910" s="71" t="s">
        <v>11607</v>
      </c>
      <c r="AN910" s="43"/>
      <c r="AO910" s="43" t="s">
        <v>1471</v>
      </c>
      <c r="AP910" s="23" t="s">
        <v>3124</v>
      </c>
      <c r="AT910" s="23" t="s">
        <v>11356</v>
      </c>
      <c r="AV910" s="23" t="n">
        <v>0.003</v>
      </c>
      <c r="AW910" s="23" t="s">
        <v>11658</v>
      </c>
      <c r="AX910" s="23" t="s">
        <v>11832</v>
      </c>
      <c r="AY910" s="23" t="n">
        <v>15000</v>
      </c>
      <c r="AZ910" s="23" t="n">
        <v>28</v>
      </c>
      <c r="BA910" s="23" t="s">
        <v>1465</v>
      </c>
      <c r="BB910" s="23" t="s">
        <v>11587</v>
      </c>
      <c r="BF910" s="23" t="s">
        <v>10498</v>
      </c>
      <c r="BG910" s="1" t="s">
        <v>183</v>
      </c>
    </row>
    <row r="911" s="23" customFormat="true" ht="12.75" hidden="false" customHeight="false" outlineLevel="0" collapsed="false">
      <c r="A911" s="23" t="s">
        <v>4317</v>
      </c>
      <c r="B911" s="23" t="s">
        <v>4318</v>
      </c>
      <c r="C911" s="40" t="s">
        <v>177</v>
      </c>
      <c r="D911" s="23" t="s">
        <v>1471</v>
      </c>
      <c r="E911" s="23" t="s">
        <v>4319</v>
      </c>
      <c r="F911" s="23" t="s">
        <v>4320</v>
      </c>
      <c r="G911" s="23" t="n">
        <v>201</v>
      </c>
      <c r="H911" s="23" t="n">
        <v>10000</v>
      </c>
      <c r="I911" s="41" t="s">
        <v>180</v>
      </c>
      <c r="K911" s="23" t="n">
        <v>0</v>
      </c>
      <c r="L911" s="23" t="n">
        <v>127055</v>
      </c>
      <c r="M911" s="23" t="n">
        <v>0</v>
      </c>
      <c r="N911" s="23" t="n">
        <v>0</v>
      </c>
      <c r="O911" s="23" t="n">
        <f aca="false">K911+L911</f>
        <v>127055</v>
      </c>
      <c r="P911" s="23" t="n">
        <f aca="false">K911+L911+M911+N911</f>
        <v>127055</v>
      </c>
      <c r="Q911" s="23" t="n">
        <v>3100</v>
      </c>
      <c r="R911" s="23" t="n">
        <v>2286</v>
      </c>
      <c r="S911" s="23" t="n">
        <v>3468</v>
      </c>
      <c r="T911" s="23" t="n">
        <v>1468</v>
      </c>
      <c r="U911" s="23" t="n">
        <f aca="false">IF(I911="delivery",O911-SUM(Q911+R911),IF(I911="PO",P911-SUM(Q911:R911)))</f>
        <v>121669</v>
      </c>
      <c r="V911" s="43" t="n">
        <v>0.00297</v>
      </c>
      <c r="W911" s="43" t="n">
        <v>0.00297</v>
      </c>
      <c r="X911" s="43" t="n">
        <f aca="false">W911-V911</f>
        <v>0</v>
      </c>
      <c r="Y911" s="43"/>
      <c r="Z911" s="43"/>
      <c r="AA911" s="43"/>
      <c r="AB911" s="43"/>
      <c r="AC911" s="43" t="s">
        <v>10482</v>
      </c>
      <c r="AD911" s="43"/>
      <c r="AE911" s="43"/>
      <c r="AF911" s="43"/>
      <c r="AG911" s="43" t="n">
        <v>0.0007</v>
      </c>
      <c r="AH911" s="43"/>
      <c r="AI911" s="63"/>
      <c r="AJ911" s="63"/>
      <c r="AK911" s="43"/>
      <c r="AL911" s="43"/>
      <c r="AM911" s="43" t="s">
        <v>10492</v>
      </c>
      <c r="AN911" s="43"/>
      <c r="AO911" s="43" t="s">
        <v>1471</v>
      </c>
      <c r="AP911" s="23" t="s">
        <v>3124</v>
      </c>
      <c r="AT911" s="23" t="s">
        <v>11356</v>
      </c>
      <c r="AV911" s="23" t="n">
        <v>0.0007</v>
      </c>
      <c r="AW911" s="23" t="s">
        <v>10494</v>
      </c>
      <c r="AX911" s="23" t="s">
        <v>11833</v>
      </c>
      <c r="AY911" s="23" t="n">
        <v>10000</v>
      </c>
      <c r="AZ911" s="23" t="n">
        <v>4</v>
      </c>
      <c r="BA911" s="23" t="s">
        <v>177</v>
      </c>
      <c r="BB911" s="23" t="s">
        <v>10496</v>
      </c>
      <c r="BF911" s="23" t="s">
        <v>10498</v>
      </c>
      <c r="BG911" s="1" t="s">
        <v>183</v>
      </c>
    </row>
    <row r="912" s="23" customFormat="true" ht="12.75" hidden="false" customHeight="false" outlineLevel="0" collapsed="false">
      <c r="A912" s="23" t="s">
        <v>4321</v>
      </c>
      <c r="B912" s="23" t="s">
        <v>4322</v>
      </c>
      <c r="C912" s="40" t="s">
        <v>177</v>
      </c>
      <c r="D912" s="23" t="s">
        <v>1471</v>
      </c>
      <c r="E912" s="23" t="s">
        <v>4323</v>
      </c>
      <c r="F912" s="23" t="s">
        <v>4324</v>
      </c>
      <c r="G912" s="23" t="n">
        <v>73</v>
      </c>
      <c r="H912" s="23" t="n">
        <v>3500</v>
      </c>
      <c r="I912" s="41" t="s">
        <v>180</v>
      </c>
      <c r="K912" s="23" t="n">
        <v>0</v>
      </c>
      <c r="L912" s="23" t="n">
        <v>73374</v>
      </c>
      <c r="M912" s="23" t="n">
        <v>0</v>
      </c>
      <c r="N912" s="23" t="n">
        <v>0</v>
      </c>
      <c r="O912" s="23" t="n">
        <f aca="false">K912+L912</f>
        <v>73374</v>
      </c>
      <c r="P912" s="23" t="n">
        <f aca="false">K912+L912+M912+N912</f>
        <v>73374</v>
      </c>
      <c r="Q912" s="23" t="n">
        <v>18466</v>
      </c>
      <c r="R912" s="23" t="n">
        <v>7752</v>
      </c>
      <c r="S912" s="23" t="n">
        <v>10184</v>
      </c>
      <c r="T912" s="23" t="n">
        <v>4636</v>
      </c>
      <c r="U912" s="23" t="n">
        <f aca="false">IF(I912="delivery",O912-SUM(Q912+R912),IF(I912="PO",P912-SUM(Q912:R912)))</f>
        <v>47156</v>
      </c>
      <c r="V912" s="43" t="n">
        <v>0.2079</v>
      </c>
      <c r="W912" s="43" t="n">
        <v>0.2079</v>
      </c>
      <c r="X912" s="43" t="n">
        <f aca="false">W912-V912</f>
        <v>0</v>
      </c>
      <c r="Y912" s="43"/>
      <c r="Z912" s="43"/>
      <c r="AA912" s="43"/>
      <c r="AB912" s="43"/>
      <c r="AC912" s="43" t="s">
        <v>10482</v>
      </c>
      <c r="AD912" s="43"/>
      <c r="AE912" s="43"/>
      <c r="AF912" s="43"/>
      <c r="AG912" s="43" t="n">
        <v>0.2079</v>
      </c>
      <c r="AH912" s="43"/>
      <c r="AI912" s="63"/>
      <c r="AJ912" s="63"/>
      <c r="AK912" s="43"/>
      <c r="AL912" s="43"/>
      <c r="AM912" s="43" t="s">
        <v>11367</v>
      </c>
      <c r="AN912" s="43"/>
      <c r="AO912" s="43" t="s">
        <v>1471</v>
      </c>
      <c r="AP912" s="23" t="s">
        <v>3124</v>
      </c>
      <c r="AT912" s="23" t="s">
        <v>10959</v>
      </c>
      <c r="AV912" s="23" t="n">
        <v>0.2079</v>
      </c>
      <c r="AW912" s="23" t="s">
        <v>11573</v>
      </c>
      <c r="AX912" s="23" t="s">
        <v>11834</v>
      </c>
      <c r="AY912" s="23" t="n">
        <v>3500</v>
      </c>
      <c r="AZ912" s="23" t="n">
        <v>12</v>
      </c>
      <c r="BA912" s="23" t="s">
        <v>177</v>
      </c>
      <c r="BB912" s="23" t="s">
        <v>11573</v>
      </c>
      <c r="BF912" s="23" t="s">
        <v>10498</v>
      </c>
      <c r="BG912" s="1" t="s">
        <v>183</v>
      </c>
    </row>
    <row r="913" s="23" customFormat="true" ht="12.75" hidden="false" customHeight="false" outlineLevel="0" collapsed="false">
      <c r="A913" s="23" t="s">
        <v>4325</v>
      </c>
      <c r="B913" s="23" t="s">
        <v>4326</v>
      </c>
      <c r="C913" s="40" t="s">
        <v>177</v>
      </c>
      <c r="D913" s="23" t="s">
        <v>1471</v>
      </c>
      <c r="E913" s="23" t="s">
        <v>4327</v>
      </c>
      <c r="F913" s="23" t="s">
        <v>4328</v>
      </c>
      <c r="G913" s="23" t="n">
        <v>121</v>
      </c>
      <c r="H913" s="23" t="n">
        <v>75000</v>
      </c>
      <c r="I913" s="41" t="s">
        <v>180</v>
      </c>
      <c r="K913" s="23" t="n">
        <v>0</v>
      </c>
      <c r="L913" s="23" t="n">
        <v>330540</v>
      </c>
      <c r="M913" s="23" t="n">
        <v>0</v>
      </c>
      <c r="N913" s="23" t="n">
        <v>0</v>
      </c>
      <c r="O913" s="23" t="n">
        <f aca="false">K913+L913</f>
        <v>330540</v>
      </c>
      <c r="P913" s="23" t="n">
        <f aca="false">K913+L913+M913+N913</f>
        <v>330540</v>
      </c>
      <c r="Q913" s="23" t="n">
        <v>140840</v>
      </c>
      <c r="R913" s="23" t="n">
        <v>69468</v>
      </c>
      <c r="S913" s="23" t="n">
        <v>72380</v>
      </c>
      <c r="T913" s="23" t="n">
        <v>45920</v>
      </c>
      <c r="U913" s="23" t="n">
        <f aca="false">IF(I913="delivery",O913-SUM(Q913+R913),IF(I913="PO",P913-SUM(Q913:R913)))</f>
        <v>120232</v>
      </c>
      <c r="V913" s="43" t="n">
        <v>0.00247</v>
      </c>
      <c r="W913" s="43" t="n">
        <v>0.00247</v>
      </c>
      <c r="X913" s="43" t="n">
        <f aca="false">W913-V913</f>
        <v>0</v>
      </c>
      <c r="Y913" s="43"/>
      <c r="Z913" s="43"/>
      <c r="AA913" s="43"/>
      <c r="AB913" s="43"/>
      <c r="AC913" s="43" t="s">
        <v>10482</v>
      </c>
      <c r="AD913" s="43"/>
      <c r="AE913" s="43"/>
      <c r="AF913" s="43"/>
      <c r="AG913" s="43" t="n">
        <v>0.00074</v>
      </c>
      <c r="AH913" s="43"/>
      <c r="AI913" s="63"/>
      <c r="AJ913" s="63"/>
      <c r="AK913" s="43"/>
      <c r="AL913" s="43"/>
      <c r="AM913" s="43" t="s">
        <v>10492</v>
      </c>
      <c r="AN913" s="43"/>
      <c r="AO913" s="43" t="s">
        <v>1471</v>
      </c>
      <c r="AP913" s="23" t="s">
        <v>3124</v>
      </c>
      <c r="AT913" s="23" t="s">
        <v>10959</v>
      </c>
      <c r="AV913" s="23" t="n">
        <v>0.00074</v>
      </c>
      <c r="AW913" s="23" t="s">
        <v>11602</v>
      </c>
      <c r="AX913" s="23" t="s">
        <v>11835</v>
      </c>
      <c r="AY913" s="23" t="n">
        <v>15000</v>
      </c>
      <c r="AZ913" s="23" t="n">
        <v>16</v>
      </c>
      <c r="BA913" s="23" t="s">
        <v>177</v>
      </c>
      <c r="BB913" s="23" t="s">
        <v>11602</v>
      </c>
      <c r="BF913" s="23" t="s">
        <v>10498</v>
      </c>
      <c r="BG913" s="1" t="s">
        <v>183</v>
      </c>
    </row>
    <row r="914" s="23" customFormat="true" ht="12.75" hidden="false" customHeight="false" outlineLevel="0" collapsed="false">
      <c r="A914" s="23" t="s">
        <v>4329</v>
      </c>
      <c r="B914" s="23" t="s">
        <v>4330</v>
      </c>
      <c r="C914" s="40" t="s">
        <v>177</v>
      </c>
      <c r="D914" s="23" t="s">
        <v>1471</v>
      </c>
      <c r="E914" s="23" t="s">
        <v>4331</v>
      </c>
      <c r="F914" s="23" t="s">
        <v>4332</v>
      </c>
      <c r="G914" s="23" t="n">
        <v>201</v>
      </c>
      <c r="H914" s="23" t="n">
        <v>100000</v>
      </c>
      <c r="I914" s="41" t="s">
        <v>180</v>
      </c>
      <c r="K914" s="23" t="n">
        <v>0</v>
      </c>
      <c r="L914" s="23" t="n">
        <v>24986</v>
      </c>
      <c r="M914" s="23" t="n">
        <v>60000</v>
      </c>
      <c r="N914" s="23" t="n">
        <v>20000</v>
      </c>
      <c r="O914" s="23" t="n">
        <f aca="false">K914+L914</f>
        <v>24986</v>
      </c>
      <c r="P914" s="23" t="n">
        <f aca="false">K914+L914+M914+N914</f>
        <v>104986</v>
      </c>
      <c r="Q914" s="23" t="n">
        <v>45194</v>
      </c>
      <c r="R914" s="23" t="n">
        <v>25887</v>
      </c>
      <c r="S914" s="23" t="n">
        <v>25277</v>
      </c>
      <c r="T914" s="23" t="n">
        <v>14890</v>
      </c>
      <c r="U914" s="23" t="n">
        <f aca="false">IF(I914="delivery",O914-SUM(Q914+R914),IF(I914="PO",P914-SUM(Q914:R914)))</f>
        <v>-46095</v>
      </c>
      <c r="V914" s="43" t="n">
        <v>0.00065</v>
      </c>
      <c r="W914" s="43" t="n">
        <v>0.00058</v>
      </c>
      <c r="X914" s="43" t="n">
        <f aca="false">W914-V914</f>
        <v>-7.00000000000001E-005</v>
      </c>
      <c r="Y914" s="43"/>
      <c r="Z914" s="43"/>
      <c r="AA914" s="43" t="n">
        <v>0.00061</v>
      </c>
      <c r="AB914" s="43"/>
      <c r="AC914" s="43" t="s">
        <v>10482</v>
      </c>
      <c r="AD914" s="43"/>
      <c r="AE914" s="43"/>
      <c r="AF914" s="43"/>
      <c r="AG914" s="43" t="n">
        <v>0.00058</v>
      </c>
      <c r="AH914" s="43"/>
      <c r="AI914" s="63"/>
      <c r="AJ914" s="63"/>
      <c r="AK914" s="43"/>
      <c r="AL914" s="43"/>
      <c r="AM914" s="43" t="s">
        <v>10492</v>
      </c>
      <c r="AN914" s="43"/>
      <c r="AO914" s="43" t="s">
        <v>1471</v>
      </c>
      <c r="AP914" s="23" t="s">
        <v>3124</v>
      </c>
      <c r="AT914" s="23" t="s">
        <v>11356</v>
      </c>
      <c r="AV914" s="23" t="n">
        <v>0.00058</v>
      </c>
      <c r="AW914" s="23" t="s">
        <v>10494</v>
      </c>
      <c r="AX914" s="23" t="s">
        <v>11836</v>
      </c>
      <c r="AY914" s="23" t="n">
        <v>10000</v>
      </c>
      <c r="AZ914" s="23" t="n">
        <v>2</v>
      </c>
      <c r="BA914" s="23" t="s">
        <v>177</v>
      </c>
      <c r="BB914" s="23" t="s">
        <v>10496</v>
      </c>
      <c r="BF914" s="23" t="s">
        <v>10498</v>
      </c>
      <c r="BG914" s="1" t="s">
        <v>183</v>
      </c>
    </row>
    <row r="915" s="23" customFormat="true" ht="12.75" hidden="false" customHeight="false" outlineLevel="0" collapsed="false">
      <c r="A915" s="23" t="s">
        <v>4333</v>
      </c>
      <c r="B915" s="23" t="s">
        <v>4334</v>
      </c>
      <c r="C915" s="40" t="s">
        <v>177</v>
      </c>
      <c r="D915" s="23" t="s">
        <v>1471</v>
      </c>
      <c r="E915" s="23" t="s">
        <v>4335</v>
      </c>
      <c r="F915" s="23" t="s">
        <v>4336</v>
      </c>
      <c r="G915" s="23" t="n">
        <v>216</v>
      </c>
      <c r="H915" s="23" t="n">
        <v>40000</v>
      </c>
      <c r="I915" s="41" t="s">
        <v>180</v>
      </c>
      <c r="K915" s="23" t="n">
        <v>0</v>
      </c>
      <c r="L915" s="23" t="n">
        <v>103570</v>
      </c>
      <c r="M915" s="23" t="n">
        <v>0</v>
      </c>
      <c r="N915" s="23" t="n">
        <v>40000</v>
      </c>
      <c r="O915" s="23" t="n">
        <f aca="false">K915+L915</f>
        <v>103570</v>
      </c>
      <c r="P915" s="23" t="n">
        <f aca="false">K915+L915+M915+N915</f>
        <v>143570</v>
      </c>
      <c r="Q915" s="23" t="n">
        <v>43997</v>
      </c>
      <c r="R915" s="23" t="n">
        <v>21064</v>
      </c>
      <c r="S915" s="23" t="n">
        <v>29704</v>
      </c>
      <c r="T915" s="23" t="n">
        <v>10263</v>
      </c>
      <c r="U915" s="23" t="n">
        <f aca="false">IF(I915="delivery",O915-SUM(Q915+R915),IF(I915="PO",P915-SUM(Q915:R915)))</f>
        <v>38509</v>
      </c>
      <c r="V915" s="43" t="n">
        <v>0.0097</v>
      </c>
      <c r="W915" s="43" t="n">
        <v>0.0097</v>
      </c>
      <c r="X915" s="43" t="n">
        <f aca="false">W915-V915</f>
        <v>0</v>
      </c>
      <c r="Y915" s="43"/>
      <c r="Z915" s="43"/>
      <c r="AA915" s="43" t="n">
        <v>0.0098</v>
      </c>
      <c r="AB915" s="43"/>
      <c r="AC915" s="43" t="s">
        <v>10482</v>
      </c>
      <c r="AD915" s="43"/>
      <c r="AE915" s="43"/>
      <c r="AF915" s="43"/>
      <c r="AG915" s="43" t="n">
        <v>0.004</v>
      </c>
      <c r="AH915" s="43"/>
      <c r="AI915" s="63"/>
      <c r="AJ915" s="63"/>
      <c r="AK915" s="43"/>
      <c r="AL915" s="43"/>
      <c r="AM915" s="43" t="s">
        <v>10492</v>
      </c>
      <c r="AN915" s="43"/>
      <c r="AO915" s="43" t="s">
        <v>1471</v>
      </c>
      <c r="AP915" s="23" t="s">
        <v>3124</v>
      </c>
      <c r="AT915" s="23" t="s">
        <v>11356</v>
      </c>
      <c r="AV915" s="23" t="n">
        <v>0.004</v>
      </c>
      <c r="AW915" s="23" t="s">
        <v>10494</v>
      </c>
      <c r="AX915" s="23" t="s">
        <v>11837</v>
      </c>
      <c r="AY915" s="23" t="n">
        <v>4000</v>
      </c>
      <c r="AZ915" s="23" t="n">
        <v>2</v>
      </c>
      <c r="BA915" s="23" t="s">
        <v>177</v>
      </c>
      <c r="BB915" s="23" t="s">
        <v>10496</v>
      </c>
      <c r="BF915" s="23" t="s">
        <v>10498</v>
      </c>
      <c r="BG915" s="1" t="s">
        <v>183</v>
      </c>
    </row>
    <row r="916" s="23" customFormat="true" ht="12.75" hidden="false" customHeight="false" outlineLevel="0" collapsed="false">
      <c r="A916" s="23" t="s">
        <v>4337</v>
      </c>
      <c r="B916" s="23" t="s">
        <v>4338</v>
      </c>
      <c r="C916" s="40" t="s">
        <v>177</v>
      </c>
      <c r="D916" s="23" t="s">
        <v>1471</v>
      </c>
      <c r="E916" s="23" t="s">
        <v>4339</v>
      </c>
      <c r="F916" s="23" t="s">
        <v>4340</v>
      </c>
      <c r="G916" s="23" t="n">
        <v>103</v>
      </c>
      <c r="H916" s="23" t="n">
        <v>10000</v>
      </c>
      <c r="I916" s="41" t="s">
        <v>180</v>
      </c>
      <c r="K916" s="23" t="n">
        <v>0</v>
      </c>
      <c r="L916" s="23" t="n">
        <v>1549516</v>
      </c>
      <c r="M916" s="23" t="n">
        <v>0</v>
      </c>
      <c r="N916" s="23" t="n">
        <v>2360000</v>
      </c>
      <c r="O916" s="23" t="n">
        <f aca="false">K916+L916</f>
        <v>1549516</v>
      </c>
      <c r="P916" s="23" t="n">
        <f aca="false">K916+L916+M916+N916</f>
        <v>3909516</v>
      </c>
      <c r="Q916" s="23" t="n">
        <v>891054</v>
      </c>
      <c r="R916" s="23" t="n">
        <v>1767814</v>
      </c>
      <c r="S916" s="23" t="n">
        <v>2283078</v>
      </c>
      <c r="T916" s="23" t="n">
        <v>1758156</v>
      </c>
      <c r="U916" s="23" t="n">
        <f aca="false">IF(I916="delivery",O916-SUM(Q916+R916),IF(I916="PO",P916-SUM(Q916:R916)))</f>
        <v>-1109352</v>
      </c>
      <c r="V916" s="43" t="n">
        <v>0.00329</v>
      </c>
      <c r="W916" s="43" t="n">
        <v>0.00295</v>
      </c>
      <c r="X916" s="43" t="n">
        <f aca="false">W916-V916</f>
        <v>-0.00034</v>
      </c>
      <c r="Y916" s="43"/>
      <c r="Z916" s="43"/>
      <c r="AA916" s="43" t="n">
        <v>0.0024</v>
      </c>
      <c r="AB916" s="43"/>
      <c r="AC916" s="43" t="s">
        <v>10482</v>
      </c>
      <c r="AD916" s="43"/>
      <c r="AE916" s="43"/>
      <c r="AF916" s="43"/>
      <c r="AG916" s="43" t="n">
        <v>0.00295</v>
      </c>
      <c r="AH916" s="43"/>
      <c r="AI916" s="63"/>
      <c r="AJ916" s="63"/>
      <c r="AK916" s="43"/>
      <c r="AL916" s="43"/>
      <c r="AM916" s="43" t="s">
        <v>10492</v>
      </c>
      <c r="AN916" s="43"/>
      <c r="AO916" s="43" t="s">
        <v>1471</v>
      </c>
      <c r="AP916" s="23" t="s">
        <v>3124</v>
      </c>
      <c r="AT916" s="23" t="s">
        <v>10943</v>
      </c>
      <c r="AV916" s="23" t="n">
        <v>0.00295</v>
      </c>
      <c r="AW916" s="23" t="s">
        <v>11555</v>
      </c>
      <c r="AX916" s="23" t="s">
        <v>11838</v>
      </c>
      <c r="AY916" s="23" t="n">
        <v>50000</v>
      </c>
      <c r="AZ916" s="23" t="n">
        <v>16</v>
      </c>
      <c r="BA916" s="23" t="s">
        <v>1465</v>
      </c>
      <c r="BB916" s="23" t="s">
        <v>11555</v>
      </c>
      <c r="BF916" s="23" t="s">
        <v>10498</v>
      </c>
      <c r="BG916" s="1" t="s">
        <v>183</v>
      </c>
    </row>
    <row r="917" s="23" customFormat="true" ht="12.75" hidden="false" customHeight="false" outlineLevel="0" collapsed="false">
      <c r="A917" s="23" t="s">
        <v>4341</v>
      </c>
      <c r="B917" s="23" t="s">
        <v>4342</v>
      </c>
      <c r="C917" s="40" t="s">
        <v>177</v>
      </c>
      <c r="D917" s="23" t="s">
        <v>1471</v>
      </c>
      <c r="E917" s="23" t="s">
        <v>4343</v>
      </c>
      <c r="F917" s="23" t="s">
        <v>4344</v>
      </c>
      <c r="G917" s="23" t="n">
        <v>201</v>
      </c>
      <c r="H917" s="23" t="n">
        <v>10000</v>
      </c>
      <c r="I917" s="41" t="s">
        <v>180</v>
      </c>
      <c r="K917" s="23" t="n">
        <v>0</v>
      </c>
      <c r="L917" s="23" t="n">
        <v>64913</v>
      </c>
      <c r="M917" s="23" t="n">
        <v>0</v>
      </c>
      <c r="N917" s="23" t="n">
        <v>0</v>
      </c>
      <c r="O917" s="23" t="n">
        <f aca="false">K917+L917</f>
        <v>64913</v>
      </c>
      <c r="P917" s="23" t="n">
        <f aca="false">K917+L917+M917+N917</f>
        <v>64913</v>
      </c>
      <c r="Q917" s="23" t="n">
        <v>31132</v>
      </c>
      <c r="R917" s="23" t="n">
        <v>15319</v>
      </c>
      <c r="S917" s="23" t="n">
        <v>17148</v>
      </c>
      <c r="T917" s="23" t="n">
        <v>7864</v>
      </c>
      <c r="U917" s="23" t="n">
        <f aca="false">IF(I917="delivery",O917-SUM(Q917+R917),IF(I917="PO",P917-SUM(Q917:R917)))</f>
        <v>18462</v>
      </c>
      <c r="V917" s="43" t="n">
        <v>0.00154</v>
      </c>
      <c r="W917" s="43" t="n">
        <v>0.0011</v>
      </c>
      <c r="X917" s="43" t="n">
        <f aca="false">W917-V917</f>
        <v>-0.00044</v>
      </c>
      <c r="Y917" s="43"/>
      <c r="Z917" s="43"/>
      <c r="AA917" s="43" t="n">
        <v>0.0011</v>
      </c>
      <c r="AB917" s="43"/>
      <c r="AC917" s="43" t="s">
        <v>10482</v>
      </c>
      <c r="AD917" s="43"/>
      <c r="AE917" s="43"/>
      <c r="AF917" s="43"/>
      <c r="AG917" s="43" t="n">
        <v>0.0011</v>
      </c>
      <c r="AH917" s="43"/>
      <c r="AI917" s="63"/>
      <c r="AJ917" s="63"/>
      <c r="AK917" s="43"/>
      <c r="AL917" s="43"/>
      <c r="AM917" s="43" t="s">
        <v>10492</v>
      </c>
      <c r="AN917" s="43"/>
      <c r="AO917" s="43" t="s">
        <v>1471</v>
      </c>
      <c r="AP917" s="23" t="s">
        <v>3124</v>
      </c>
      <c r="AT917" s="23" t="s">
        <v>10493</v>
      </c>
      <c r="AV917" s="23" t="n">
        <v>0.0011</v>
      </c>
      <c r="AW917" s="23" t="s">
        <v>10494</v>
      </c>
      <c r="AX917" s="23" t="s">
        <v>11839</v>
      </c>
      <c r="AY917" s="23" t="n">
        <v>10000</v>
      </c>
      <c r="AZ917" s="23" t="n">
        <v>16</v>
      </c>
      <c r="BA917" s="23" t="s">
        <v>1465</v>
      </c>
      <c r="BB917" s="23" t="s">
        <v>10496</v>
      </c>
      <c r="BF917" s="23" t="s">
        <v>10498</v>
      </c>
      <c r="BG917" s="1" t="s">
        <v>183</v>
      </c>
    </row>
    <row r="918" s="23" customFormat="true" ht="12.75" hidden="false" customHeight="false" outlineLevel="0" collapsed="false">
      <c r="A918" s="23" t="s">
        <v>4345</v>
      </c>
      <c r="B918" s="23" t="s">
        <v>4346</v>
      </c>
      <c r="C918" s="40" t="s">
        <v>177</v>
      </c>
      <c r="D918" s="23" t="s">
        <v>1471</v>
      </c>
      <c r="E918" s="23" t="s">
        <v>4347</v>
      </c>
      <c r="F918" s="23" t="s">
        <v>4348</v>
      </c>
      <c r="G918" s="23" t="n">
        <v>216</v>
      </c>
      <c r="H918" s="23" t="n">
        <v>4000</v>
      </c>
      <c r="I918" s="41" t="s">
        <v>180</v>
      </c>
      <c r="K918" s="23" t="n">
        <v>0</v>
      </c>
      <c r="L918" s="23" t="n">
        <v>10379</v>
      </c>
      <c r="M918" s="23" t="n">
        <v>0</v>
      </c>
      <c r="N918" s="23" t="n">
        <v>8000</v>
      </c>
      <c r="O918" s="23" t="n">
        <f aca="false">K918+L918</f>
        <v>10379</v>
      </c>
      <c r="P918" s="23" t="n">
        <f aca="false">K918+L918+M918+N918</f>
        <v>18379</v>
      </c>
      <c r="Q918" s="23" t="n">
        <v>5073</v>
      </c>
      <c r="R918" s="23" t="n">
        <v>2493</v>
      </c>
      <c r="S918" s="23" t="n">
        <v>2597</v>
      </c>
      <c r="T918" s="23" t="n">
        <v>1652</v>
      </c>
      <c r="U918" s="23" t="n">
        <f aca="false">IF(I918="delivery",O918-SUM(Q918+R918),IF(I918="PO",P918-SUM(Q918:R918)))</f>
        <v>2813</v>
      </c>
      <c r="V918" s="43" t="n">
        <v>0.01341</v>
      </c>
      <c r="W918" s="43" t="n">
        <v>0.01341</v>
      </c>
      <c r="X918" s="43" t="n">
        <f aca="false">W918-V918</f>
        <v>0</v>
      </c>
      <c r="Y918" s="43"/>
      <c r="Z918" s="43"/>
      <c r="AA918" s="43"/>
      <c r="AB918" s="43"/>
      <c r="AC918" s="43" t="s">
        <v>10482</v>
      </c>
      <c r="AD918" s="43"/>
      <c r="AE918" s="43"/>
      <c r="AF918" s="43"/>
      <c r="AG918" s="43" t="n">
        <v>0.00361</v>
      </c>
      <c r="AH918" s="43"/>
      <c r="AI918" s="63"/>
      <c r="AJ918" s="63"/>
      <c r="AK918" s="43"/>
      <c r="AL918" s="43"/>
      <c r="AM918" s="43" t="s">
        <v>10492</v>
      </c>
      <c r="AN918" s="43"/>
      <c r="AO918" s="43" t="s">
        <v>1471</v>
      </c>
      <c r="AP918" s="23" t="s">
        <v>3124</v>
      </c>
      <c r="AT918" s="23" t="s">
        <v>10959</v>
      </c>
      <c r="AV918" s="23" t="n">
        <v>0.00361</v>
      </c>
      <c r="AW918" s="23" t="s">
        <v>11602</v>
      </c>
      <c r="AX918" s="23" t="s">
        <v>11840</v>
      </c>
      <c r="AY918" s="23" t="n">
        <v>4000</v>
      </c>
      <c r="AZ918" s="23" t="n">
        <v>16</v>
      </c>
      <c r="BA918" s="23" t="s">
        <v>177</v>
      </c>
      <c r="BB918" s="23" t="s">
        <v>11602</v>
      </c>
      <c r="BF918" s="23" t="s">
        <v>10498</v>
      </c>
      <c r="BG918" s="1" t="s">
        <v>183</v>
      </c>
    </row>
    <row r="919" s="23" customFormat="true" ht="12.75" hidden="false" customHeight="false" outlineLevel="0" collapsed="false">
      <c r="A919" s="23" t="s">
        <v>4349</v>
      </c>
      <c r="B919" s="23" t="s">
        <v>4350</v>
      </c>
      <c r="C919" s="40" t="s">
        <v>177</v>
      </c>
      <c r="D919" s="23" t="s">
        <v>1471</v>
      </c>
      <c r="E919" s="23" t="s">
        <v>4351</v>
      </c>
      <c r="F919" s="23" t="s">
        <v>4352</v>
      </c>
      <c r="G919" s="23" t="n">
        <v>216</v>
      </c>
      <c r="H919" s="23" t="n">
        <v>4000</v>
      </c>
      <c r="I919" s="41" t="s">
        <v>180</v>
      </c>
      <c r="K919" s="23" t="n">
        <v>0</v>
      </c>
      <c r="L919" s="23" t="n">
        <v>9172</v>
      </c>
      <c r="M919" s="23" t="n">
        <v>0</v>
      </c>
      <c r="N919" s="23" t="n">
        <v>4000</v>
      </c>
      <c r="O919" s="23" t="n">
        <f aca="false">K919+L919</f>
        <v>9172</v>
      </c>
      <c r="P919" s="23" t="n">
        <f aca="false">K919+L919+M919+N919</f>
        <v>13172</v>
      </c>
      <c r="Q919" s="23" t="n">
        <v>1245</v>
      </c>
      <c r="R919" s="23" t="n">
        <v>603</v>
      </c>
      <c r="S919" s="23" t="n">
        <v>1061</v>
      </c>
      <c r="T919" s="23" t="n">
        <v>419</v>
      </c>
      <c r="U919" s="23" t="n">
        <f aca="false">IF(I919="delivery",O919-SUM(Q919+R919),IF(I919="PO",P919-SUM(Q919:R919)))</f>
        <v>7324</v>
      </c>
      <c r="V919" s="43" t="n">
        <v>0.01037</v>
      </c>
      <c r="W919" s="43" t="n">
        <v>0.011</v>
      </c>
      <c r="X919" s="43" t="n">
        <f aca="false">W919-V919</f>
        <v>0.000629999999999997</v>
      </c>
      <c r="Y919" s="43"/>
      <c r="Z919" s="43"/>
      <c r="AA919" s="43"/>
      <c r="AB919" s="43"/>
      <c r="AC919" s="43" t="s">
        <v>11595</v>
      </c>
      <c r="AD919" s="43"/>
      <c r="AE919" s="43" t="s">
        <v>11841</v>
      </c>
      <c r="AF919" s="43"/>
      <c r="AG919" s="43" t="n">
        <v>0.006</v>
      </c>
      <c r="AH919" s="43"/>
      <c r="AI919" s="63"/>
      <c r="AJ919" s="63"/>
      <c r="AK919" s="43"/>
      <c r="AL919" s="43"/>
      <c r="AM919" s="43" t="s">
        <v>10492</v>
      </c>
      <c r="AN919" s="43"/>
      <c r="AO919" s="43" t="s">
        <v>1471</v>
      </c>
      <c r="AP919" s="23" t="s">
        <v>3124</v>
      </c>
      <c r="AT919" s="23" t="s">
        <v>11356</v>
      </c>
      <c r="AV919" s="23" t="n">
        <v>0.006</v>
      </c>
      <c r="AW919" s="23" t="s">
        <v>11585</v>
      </c>
      <c r="AX919" s="23" t="s">
        <v>11842</v>
      </c>
      <c r="AY919" s="23" t="n">
        <v>200000</v>
      </c>
      <c r="AZ919" s="23" t="n">
        <v>16</v>
      </c>
      <c r="BA919" s="23" t="s">
        <v>177</v>
      </c>
      <c r="BB919" s="23" t="s">
        <v>11583</v>
      </c>
      <c r="BF919" s="23" t="s">
        <v>10498</v>
      </c>
      <c r="BG919" s="1" t="s">
        <v>183</v>
      </c>
    </row>
    <row r="920" s="23" customFormat="true" ht="12.75" hidden="false" customHeight="false" outlineLevel="0" collapsed="false">
      <c r="A920" s="23" t="s">
        <v>4353</v>
      </c>
      <c r="B920" s="23" t="s">
        <v>4354</v>
      </c>
      <c r="C920" s="40" t="s">
        <v>177</v>
      </c>
      <c r="D920" s="23" t="s">
        <v>1471</v>
      </c>
      <c r="E920" s="23" t="s">
        <v>4355</v>
      </c>
      <c r="F920" s="23" t="s">
        <v>4356</v>
      </c>
      <c r="G920" s="23" t="n">
        <v>109</v>
      </c>
      <c r="H920" s="23" t="n">
        <v>10000</v>
      </c>
      <c r="I920" s="41" t="s">
        <v>180</v>
      </c>
      <c r="K920" s="23" t="n">
        <v>0</v>
      </c>
      <c r="L920" s="23" t="n">
        <v>1531435</v>
      </c>
      <c r="M920" s="23" t="n">
        <v>900000</v>
      </c>
      <c r="N920" s="23" t="n">
        <v>540000</v>
      </c>
      <c r="O920" s="23" t="n">
        <f aca="false">K920+L920</f>
        <v>1531435</v>
      </c>
      <c r="P920" s="23" t="n">
        <f aca="false">K920+L920+M920+N920</f>
        <v>2971435</v>
      </c>
      <c r="Q920" s="23" t="n">
        <v>1054880</v>
      </c>
      <c r="R920" s="23" t="n">
        <v>1495478</v>
      </c>
      <c r="S920" s="23" t="n">
        <v>1693824</v>
      </c>
      <c r="T920" s="23" t="n">
        <v>1112277</v>
      </c>
      <c r="U920" s="23" t="n">
        <f aca="false">IF(I920="delivery",O920-SUM(Q920+R920),IF(I920="PO",P920-SUM(Q920:R920)))</f>
        <v>-1018923</v>
      </c>
      <c r="V920" s="43" t="n">
        <v>0.0071</v>
      </c>
      <c r="W920" s="43" t="n">
        <v>0.0031</v>
      </c>
      <c r="X920" s="43" t="n">
        <f aca="false">W920-V920</f>
        <v>-0.004</v>
      </c>
      <c r="Y920" s="43"/>
      <c r="Z920" s="43"/>
      <c r="AA920" s="43" t="n">
        <v>0.00888</v>
      </c>
      <c r="AB920" s="43"/>
      <c r="AC920" s="43" t="s">
        <v>10482</v>
      </c>
      <c r="AD920" s="43"/>
      <c r="AE920" s="43"/>
      <c r="AF920" s="43"/>
      <c r="AG920" s="43" t="n">
        <v>0.0031</v>
      </c>
      <c r="AH920" s="43"/>
      <c r="AI920" s="63"/>
      <c r="AJ920" s="63"/>
      <c r="AK920" s="43"/>
      <c r="AL920" s="43"/>
      <c r="AM920" s="43" t="s">
        <v>11635</v>
      </c>
      <c r="AN920" s="43"/>
      <c r="AO920" s="43" t="s">
        <v>1471</v>
      </c>
      <c r="AP920" s="23" t="s">
        <v>3124</v>
      </c>
      <c r="AT920" s="23" t="s">
        <v>11356</v>
      </c>
      <c r="AV920" s="23" t="n">
        <v>0.0031</v>
      </c>
      <c r="AW920" s="23" t="s">
        <v>10494</v>
      </c>
      <c r="AX920" s="23" t="s">
        <v>11843</v>
      </c>
      <c r="AY920" s="23" t="n">
        <v>10000</v>
      </c>
      <c r="AZ920" s="23" t="n">
        <v>2</v>
      </c>
      <c r="BA920" s="23" t="s">
        <v>177</v>
      </c>
      <c r="BB920" s="23" t="s">
        <v>10496</v>
      </c>
      <c r="BF920" s="23" t="s">
        <v>10498</v>
      </c>
      <c r="BG920" s="1" t="s">
        <v>183</v>
      </c>
    </row>
    <row r="921" s="23" customFormat="true" ht="12.75" hidden="false" customHeight="false" outlineLevel="0" collapsed="false">
      <c r="A921" s="23" t="s">
        <v>4357</v>
      </c>
      <c r="B921" s="23" t="s">
        <v>4358</v>
      </c>
      <c r="C921" s="40" t="s">
        <v>177</v>
      </c>
      <c r="D921" s="23" t="s">
        <v>1471</v>
      </c>
      <c r="E921" s="23" t="s">
        <v>4359</v>
      </c>
      <c r="F921" s="23" t="s">
        <v>4360</v>
      </c>
      <c r="G921" s="23" t="n">
        <v>93</v>
      </c>
      <c r="H921" s="23" t="n">
        <v>10000</v>
      </c>
      <c r="I921" s="41" t="s">
        <v>180</v>
      </c>
      <c r="K921" s="23" t="n">
        <v>0</v>
      </c>
      <c r="L921" s="23" t="n">
        <v>10876</v>
      </c>
      <c r="M921" s="23" t="n">
        <v>0</v>
      </c>
      <c r="N921" s="23" t="n">
        <v>0</v>
      </c>
      <c r="O921" s="23" t="n">
        <f aca="false">K921+L921</f>
        <v>10876</v>
      </c>
      <c r="P921" s="23" t="n">
        <f aca="false">K921+L921+M921+N921</f>
        <v>10876</v>
      </c>
      <c r="Q921" s="23" t="n">
        <v>598</v>
      </c>
      <c r="R921" s="23" t="n">
        <v>1968</v>
      </c>
      <c r="S921" s="23" t="n">
        <v>2248</v>
      </c>
      <c r="T921" s="23" t="n">
        <v>1602</v>
      </c>
      <c r="U921" s="23" t="n">
        <f aca="false">IF(I921="delivery",O921-SUM(Q921+R921),IF(I921="PO",P921-SUM(Q921:R921)))</f>
        <v>8310</v>
      </c>
      <c r="V921" s="43" t="n">
        <v>0.0021</v>
      </c>
      <c r="W921" s="43" t="n">
        <v>0.0021</v>
      </c>
      <c r="X921" s="43" t="n">
        <f aca="false">W921-V921</f>
        <v>0</v>
      </c>
      <c r="Y921" s="43"/>
      <c r="Z921" s="43"/>
      <c r="AA921" s="43" t="n">
        <v>0.0021</v>
      </c>
      <c r="AB921" s="43"/>
      <c r="AC921" s="43" t="s">
        <v>10482</v>
      </c>
      <c r="AD921" s="43"/>
      <c r="AE921" s="43"/>
      <c r="AF921" s="43"/>
      <c r="AG921" s="43" t="n">
        <v>0.0007</v>
      </c>
      <c r="AH921" s="43"/>
      <c r="AI921" s="63"/>
      <c r="AJ921" s="63"/>
      <c r="AK921" s="43"/>
      <c r="AL921" s="43"/>
      <c r="AM921" s="43" t="s">
        <v>10492</v>
      </c>
      <c r="AN921" s="43"/>
      <c r="AO921" s="43" t="s">
        <v>1471</v>
      </c>
      <c r="AP921" s="23" t="s">
        <v>3124</v>
      </c>
      <c r="AT921" s="23" t="s">
        <v>11356</v>
      </c>
      <c r="AV921" s="23" t="n">
        <v>0.0007</v>
      </c>
      <c r="AW921" s="23" t="s">
        <v>10494</v>
      </c>
      <c r="AX921" s="23" t="s">
        <v>11844</v>
      </c>
      <c r="AY921" s="23" t="n">
        <v>10000</v>
      </c>
      <c r="AZ921" s="23" t="n">
        <v>4</v>
      </c>
      <c r="BA921" s="23" t="s">
        <v>177</v>
      </c>
      <c r="BB921" s="23" t="s">
        <v>10496</v>
      </c>
      <c r="BF921" s="23" t="s">
        <v>10498</v>
      </c>
      <c r="BG921" s="1" t="s">
        <v>183</v>
      </c>
    </row>
    <row r="922" s="23" customFormat="true" ht="12.75" hidden="false" customHeight="false" outlineLevel="0" collapsed="false">
      <c r="A922" s="23" t="s">
        <v>4361</v>
      </c>
      <c r="B922" s="23" t="s">
        <v>4362</v>
      </c>
      <c r="C922" s="40" t="s">
        <v>177</v>
      </c>
      <c r="D922" s="23" t="s">
        <v>1471</v>
      </c>
      <c r="E922" s="23" t="s">
        <v>4363</v>
      </c>
      <c r="F922" s="23" t="s">
        <v>4364</v>
      </c>
      <c r="G922" s="23" t="n">
        <v>201</v>
      </c>
      <c r="H922" s="23" t="n">
        <v>10000</v>
      </c>
      <c r="I922" s="41" t="s">
        <v>180</v>
      </c>
      <c r="K922" s="23" t="n">
        <v>0</v>
      </c>
      <c r="L922" s="23" t="n">
        <v>3940292</v>
      </c>
      <c r="M922" s="23" t="n">
        <v>0</v>
      </c>
      <c r="N922" s="23" t="n">
        <v>2990000</v>
      </c>
      <c r="O922" s="23" t="n">
        <f aca="false">K922+L922</f>
        <v>3940292</v>
      </c>
      <c r="P922" s="23" t="n">
        <f aca="false">K922+L922+M922+N922</f>
        <v>6930292</v>
      </c>
      <c r="Q922" s="23" t="n">
        <v>1369081</v>
      </c>
      <c r="R922" s="23" t="n">
        <v>2076615</v>
      </c>
      <c r="S922" s="23" t="n">
        <v>2045119</v>
      </c>
      <c r="T922" s="23" t="n">
        <v>1342163</v>
      </c>
      <c r="U922" s="23" t="n">
        <f aca="false">IF(I922="delivery",O922-SUM(Q922+R922),IF(I922="PO",P922-SUM(Q922:R922)))</f>
        <v>494596</v>
      </c>
      <c r="V922" s="43" t="n">
        <v>0.01</v>
      </c>
      <c r="W922" s="43" t="n">
        <v>0.01</v>
      </c>
      <c r="X922" s="43" t="n">
        <f aca="false">W922-V922</f>
        <v>0</v>
      </c>
      <c r="Y922" s="43"/>
      <c r="Z922" s="43"/>
      <c r="AA922" s="43" t="n">
        <v>0.00805</v>
      </c>
      <c r="AB922" s="43"/>
      <c r="AC922" s="43" t="s">
        <v>10482</v>
      </c>
      <c r="AD922" s="43"/>
      <c r="AE922" s="43"/>
      <c r="AF922" s="43"/>
      <c r="AG922" s="43" t="n">
        <v>0.011</v>
      </c>
      <c r="AH922" s="43"/>
      <c r="AI922" s="63"/>
      <c r="AJ922" s="63"/>
      <c r="AK922" s="43"/>
      <c r="AL922" s="43"/>
      <c r="AM922" s="43" t="s">
        <v>11665</v>
      </c>
      <c r="AN922" s="43"/>
      <c r="AO922" s="43" t="s">
        <v>1471</v>
      </c>
      <c r="AP922" s="23" t="s">
        <v>3124</v>
      </c>
      <c r="AT922" s="23" t="s">
        <v>10493</v>
      </c>
      <c r="AV922" s="23" t="n">
        <v>0.011</v>
      </c>
      <c r="AW922" s="23" t="s">
        <v>10494</v>
      </c>
      <c r="AX922" s="23" t="s">
        <v>11845</v>
      </c>
      <c r="AY922" s="23" t="n">
        <v>10000</v>
      </c>
      <c r="AZ922" s="23" t="n">
        <v>21</v>
      </c>
      <c r="BA922" s="23" t="s">
        <v>1465</v>
      </c>
      <c r="BB922" s="23" t="s">
        <v>10496</v>
      </c>
      <c r="BF922" s="23" t="s">
        <v>10498</v>
      </c>
      <c r="BG922" s="1" t="s">
        <v>183</v>
      </c>
    </row>
    <row r="923" s="23" customFormat="true" ht="12.75" hidden="false" customHeight="false" outlineLevel="0" collapsed="false">
      <c r="A923" s="23" t="s">
        <v>4365</v>
      </c>
      <c r="B923" s="23" t="s">
        <v>4366</v>
      </c>
      <c r="C923" s="40" t="s">
        <v>177</v>
      </c>
      <c r="D923" s="23" t="s">
        <v>1471</v>
      </c>
      <c r="E923" s="23" t="s">
        <v>4367</v>
      </c>
      <c r="F923" s="23" t="s">
        <v>4368</v>
      </c>
      <c r="G923" s="23" t="n">
        <v>201</v>
      </c>
      <c r="H923" s="23" t="n">
        <v>100000</v>
      </c>
      <c r="I923" s="41" t="s">
        <v>180</v>
      </c>
      <c r="K923" s="23" t="n">
        <v>0</v>
      </c>
      <c r="L923" s="23" t="n">
        <v>13698</v>
      </c>
      <c r="M923" s="23" t="n">
        <v>10000</v>
      </c>
      <c r="N923" s="23" t="n">
        <v>0</v>
      </c>
      <c r="O923" s="23" t="n">
        <f aca="false">K923+L923</f>
        <v>13698</v>
      </c>
      <c r="P923" s="23" t="n">
        <f aca="false">K923+L923+M923+N923</f>
        <v>23698</v>
      </c>
      <c r="Q923" s="23" t="n">
        <v>5255</v>
      </c>
      <c r="R923" s="23" t="n">
        <v>2755</v>
      </c>
      <c r="S923" s="23" t="n">
        <v>3115</v>
      </c>
      <c r="T923" s="23" t="n">
        <v>2071</v>
      </c>
      <c r="U923" s="23" t="n">
        <f aca="false">IF(I923="delivery",O923-SUM(Q923+R923),IF(I923="PO",P923-SUM(Q923:R923)))</f>
        <v>5688</v>
      </c>
      <c r="V923" s="43" t="n">
        <v>0.00105</v>
      </c>
      <c r="W923" s="43" t="n">
        <v>0.00105</v>
      </c>
      <c r="X923" s="43" t="n">
        <f aca="false">W923-V923</f>
        <v>0</v>
      </c>
      <c r="Y923" s="43"/>
      <c r="Z923" s="43"/>
      <c r="AA923" s="43"/>
      <c r="AB923" s="43"/>
      <c r="AC923" s="43" t="s">
        <v>10482</v>
      </c>
      <c r="AD923" s="43" t="s">
        <v>11846</v>
      </c>
      <c r="AE923" s="71" t="s">
        <v>11847</v>
      </c>
      <c r="AF923" s="43"/>
      <c r="AG923" s="43" t="n">
        <v>0.00176</v>
      </c>
      <c r="AH923" s="43"/>
      <c r="AI923" s="63"/>
      <c r="AJ923" s="63"/>
      <c r="AK923" s="43"/>
      <c r="AL923" s="43"/>
      <c r="AM923" s="43" t="s">
        <v>11617</v>
      </c>
      <c r="AN923" s="43"/>
      <c r="AO923" s="43" t="s">
        <v>1471</v>
      </c>
      <c r="AP923" s="23" t="s">
        <v>3124</v>
      </c>
      <c r="AT923" s="23" t="s">
        <v>10959</v>
      </c>
      <c r="AV923" s="23" t="n">
        <v>0.00176</v>
      </c>
      <c r="AW923" s="23" t="s">
        <v>11585</v>
      </c>
      <c r="AX923" s="23" t="s">
        <v>11848</v>
      </c>
      <c r="AY923" s="23" t="n">
        <v>100000</v>
      </c>
      <c r="AZ923" s="23" t="n">
        <v>18</v>
      </c>
      <c r="BA923" s="23" t="s">
        <v>177</v>
      </c>
      <c r="BB923" s="23" t="s">
        <v>11585</v>
      </c>
      <c r="BF923" s="23" t="s">
        <v>10498</v>
      </c>
      <c r="BG923" s="1" t="s">
        <v>183</v>
      </c>
    </row>
    <row r="924" s="23" customFormat="true" ht="12.75" hidden="false" customHeight="false" outlineLevel="0" collapsed="false">
      <c r="A924" s="23" t="s">
        <v>4369</v>
      </c>
      <c r="B924" s="23" t="s">
        <v>4370</v>
      </c>
      <c r="C924" s="40" t="s">
        <v>177</v>
      </c>
      <c r="D924" s="23" t="s">
        <v>1471</v>
      </c>
      <c r="E924" s="23" t="s">
        <v>4371</v>
      </c>
      <c r="F924" s="23" t="s">
        <v>4372</v>
      </c>
      <c r="G924" s="23" t="n">
        <v>171</v>
      </c>
      <c r="H924" s="23" t="n">
        <v>15000</v>
      </c>
      <c r="I924" s="41" t="s">
        <v>180</v>
      </c>
      <c r="K924" s="23" t="n">
        <v>0</v>
      </c>
      <c r="L924" s="23" t="n">
        <v>2224082</v>
      </c>
      <c r="M924" s="23" t="n">
        <v>0</v>
      </c>
      <c r="N924" s="23" t="n">
        <v>1425000</v>
      </c>
      <c r="O924" s="23" t="n">
        <f aca="false">K924+L924</f>
        <v>2224082</v>
      </c>
      <c r="P924" s="23" t="n">
        <f aca="false">K924+L924+M924+N924</f>
        <v>3649082</v>
      </c>
      <c r="Q924" s="23" t="n">
        <v>717564</v>
      </c>
      <c r="R924" s="23" t="n">
        <v>1428918</v>
      </c>
      <c r="S924" s="23" t="n">
        <v>2242570</v>
      </c>
      <c r="T924" s="23" t="n">
        <v>1385755</v>
      </c>
      <c r="U924" s="23" t="n">
        <f aca="false">IF(I924="delivery",O924-SUM(Q924+R924),IF(I924="PO",P924-SUM(Q924:R924)))</f>
        <v>77600</v>
      </c>
      <c r="V924" s="43" t="n">
        <v>0.00099</v>
      </c>
      <c r="W924" s="43" t="n">
        <v>0.00104</v>
      </c>
      <c r="X924" s="43" t="n">
        <f aca="false">W924-V924</f>
        <v>4.99999999999999E-005</v>
      </c>
      <c r="Y924" s="43"/>
      <c r="Z924" s="43"/>
      <c r="AA924" s="43"/>
      <c r="AB924" s="43"/>
      <c r="AC924" s="43" t="s">
        <v>10482</v>
      </c>
      <c r="AD924" s="43"/>
      <c r="AE924" s="43"/>
      <c r="AF924" s="43"/>
      <c r="AG924" s="43" t="n">
        <v>0.00104</v>
      </c>
      <c r="AH924" s="43"/>
      <c r="AI924" s="63"/>
      <c r="AJ924" s="63"/>
      <c r="AK924" s="43"/>
      <c r="AL924" s="43"/>
      <c r="AM924" s="43" t="s">
        <v>11665</v>
      </c>
      <c r="AN924" s="43"/>
      <c r="AO924" s="43" t="s">
        <v>1471</v>
      </c>
      <c r="AP924" s="23" t="s">
        <v>3124</v>
      </c>
      <c r="AT924" s="23" t="s">
        <v>10943</v>
      </c>
      <c r="AV924" s="23" t="n">
        <v>0.00104</v>
      </c>
      <c r="AW924" s="23" t="s">
        <v>11792</v>
      </c>
      <c r="AX924" s="23" t="s">
        <v>11849</v>
      </c>
      <c r="AY924" s="23" t="n">
        <v>1000000</v>
      </c>
      <c r="AZ924" s="23" t="n">
        <v>34</v>
      </c>
      <c r="BA924" s="23" t="s">
        <v>1465</v>
      </c>
      <c r="BB924" s="23" t="s">
        <v>11792</v>
      </c>
      <c r="BF924" s="23" t="s">
        <v>10498</v>
      </c>
      <c r="BG924" s="1" t="s">
        <v>183</v>
      </c>
    </row>
    <row r="925" s="23" customFormat="true" ht="12.75" hidden="false" customHeight="false" outlineLevel="0" collapsed="false">
      <c r="A925" s="23" t="s">
        <v>4373</v>
      </c>
      <c r="B925" s="23" t="s">
        <v>4374</v>
      </c>
      <c r="C925" s="40" t="s">
        <v>177</v>
      </c>
      <c r="D925" s="23" t="s">
        <v>1471</v>
      </c>
      <c r="E925" s="23" t="s">
        <v>3879</v>
      </c>
      <c r="F925" s="23" t="s">
        <v>4375</v>
      </c>
      <c r="G925" s="23" t="n">
        <v>98</v>
      </c>
      <c r="H925" s="23" t="n">
        <v>1600</v>
      </c>
      <c r="I925" s="41" t="s">
        <v>188</v>
      </c>
      <c r="K925" s="23" t="n">
        <v>0</v>
      </c>
      <c r="L925" s="23" t="n">
        <v>1030</v>
      </c>
      <c r="M925" s="23" t="n">
        <v>0</v>
      </c>
      <c r="N925" s="23" t="n">
        <v>0</v>
      </c>
      <c r="O925" s="23" t="n">
        <f aca="false">K925+L925</f>
        <v>1030</v>
      </c>
      <c r="P925" s="23" t="n">
        <f aca="false">K925+L925+M925+N925</f>
        <v>1030</v>
      </c>
      <c r="Q925" s="23" t="n">
        <v>225</v>
      </c>
      <c r="R925" s="23" t="n">
        <v>1335</v>
      </c>
      <c r="S925" s="23" t="n">
        <v>660</v>
      </c>
      <c r="T925" s="23" t="n">
        <v>540</v>
      </c>
      <c r="U925" s="23" t="n">
        <f aca="false">IF(I925="delivery",O925-SUM(Q925+R925),IF(I925="PO",P925-SUM(Q925:R925)))</f>
        <v>-530</v>
      </c>
      <c r="V925" s="43" t="n">
        <v>0.21026</v>
      </c>
      <c r="W925" s="43" t="n">
        <v>0.1591</v>
      </c>
      <c r="X925" s="43" t="n">
        <f aca="false">W925-V925</f>
        <v>-0.05116</v>
      </c>
      <c r="Y925" s="43"/>
      <c r="Z925" s="43"/>
      <c r="AA925" s="43"/>
      <c r="AB925" s="43"/>
      <c r="AC925" s="43" t="s">
        <v>10482</v>
      </c>
      <c r="AD925" s="43"/>
      <c r="AE925" s="43"/>
      <c r="AF925" s="43"/>
      <c r="AG925" s="43" t="n">
        <v>0.1591</v>
      </c>
      <c r="AH925" s="43"/>
      <c r="AI925" s="63"/>
      <c r="AJ925" s="63"/>
      <c r="AK925" s="43"/>
      <c r="AL925" s="43"/>
      <c r="AM925" s="43" t="s">
        <v>10492</v>
      </c>
      <c r="AN925" s="43"/>
      <c r="AO925" s="43" t="s">
        <v>1471</v>
      </c>
      <c r="AP925" s="23" t="s">
        <v>3124</v>
      </c>
      <c r="AT925" s="23" t="s">
        <v>10934</v>
      </c>
      <c r="AV925" s="23" t="n">
        <v>0.1591</v>
      </c>
      <c r="AW925" s="23" t="s">
        <v>11850</v>
      </c>
      <c r="AX925" s="23" t="s">
        <v>11851</v>
      </c>
      <c r="AY925" s="23" t="n">
        <v>1600</v>
      </c>
      <c r="AZ925" s="23" t="n">
        <v>14</v>
      </c>
      <c r="BA925" s="23" t="s">
        <v>1465</v>
      </c>
      <c r="BB925" s="23" t="s">
        <v>11850</v>
      </c>
      <c r="BF925" s="23" t="s">
        <v>10498</v>
      </c>
      <c r="BG925" s="1" t="s">
        <v>183</v>
      </c>
    </row>
    <row r="926" s="23" customFormat="true" ht="12.75" hidden="false" customHeight="false" outlineLevel="0" collapsed="false">
      <c r="A926" s="23" t="s">
        <v>4376</v>
      </c>
      <c r="B926" s="23" t="s">
        <v>4377</v>
      </c>
      <c r="C926" s="40" t="s">
        <v>177</v>
      </c>
      <c r="D926" s="23" t="s">
        <v>1471</v>
      </c>
      <c r="E926" s="23" t="s">
        <v>4378</v>
      </c>
      <c r="F926" s="23" t="s">
        <v>4379</v>
      </c>
      <c r="G926" s="23" t="n">
        <v>123</v>
      </c>
      <c r="H926" s="23" t="n">
        <v>4000</v>
      </c>
      <c r="I926" s="41" t="s">
        <v>180</v>
      </c>
      <c r="K926" s="23" t="n">
        <v>0</v>
      </c>
      <c r="L926" s="23" t="n">
        <v>12135</v>
      </c>
      <c r="M926" s="23" t="n">
        <v>0</v>
      </c>
      <c r="N926" s="23" t="n">
        <v>32000</v>
      </c>
      <c r="O926" s="23" t="n">
        <f aca="false">K926+L926</f>
        <v>12135</v>
      </c>
      <c r="P926" s="23" t="n">
        <f aca="false">K926+L926+M926+N926</f>
        <v>44135</v>
      </c>
      <c r="Q926" s="23" t="n">
        <v>2015</v>
      </c>
      <c r="R926" s="23" t="n">
        <v>21958</v>
      </c>
      <c r="S926" s="23" t="n">
        <v>28220</v>
      </c>
      <c r="T926" s="23" t="n">
        <v>13968</v>
      </c>
      <c r="U926" s="23" t="n">
        <f aca="false">IF(I926="delivery",O926-SUM(Q926+R926),IF(I926="PO",P926-SUM(Q926:R926)))</f>
        <v>-11838</v>
      </c>
      <c r="V926" s="43" t="n">
        <v>0.00643</v>
      </c>
      <c r="W926" s="43" t="n">
        <v>0.0035</v>
      </c>
      <c r="X926" s="43" t="n">
        <f aca="false">W926-V926</f>
        <v>-0.00293</v>
      </c>
      <c r="Y926" s="43"/>
      <c r="Z926" s="43"/>
      <c r="AA926" s="43"/>
      <c r="AB926" s="43"/>
      <c r="AC926" s="43" t="s">
        <v>10482</v>
      </c>
      <c r="AD926" s="43"/>
      <c r="AE926" s="43"/>
      <c r="AF926" s="43"/>
      <c r="AG926" s="43" t="n">
        <v>0.0035</v>
      </c>
      <c r="AH926" s="43"/>
      <c r="AI926" s="63"/>
      <c r="AJ926" s="63"/>
      <c r="AK926" s="43"/>
      <c r="AL926" s="43"/>
      <c r="AM926" s="43" t="s">
        <v>10492</v>
      </c>
      <c r="AN926" s="43"/>
      <c r="AO926" s="43" t="s">
        <v>1471</v>
      </c>
      <c r="AP926" s="23" t="s">
        <v>3124</v>
      </c>
      <c r="AT926" s="23" t="s">
        <v>11356</v>
      </c>
      <c r="AV926" s="23" t="n">
        <v>0.0035</v>
      </c>
      <c r="AW926" s="23" t="s">
        <v>10494</v>
      </c>
      <c r="AX926" s="23" t="s">
        <v>11852</v>
      </c>
      <c r="AY926" s="23" t="n">
        <v>4000</v>
      </c>
      <c r="AZ926" s="23" t="n">
        <v>4</v>
      </c>
      <c r="BA926" s="23" t="s">
        <v>177</v>
      </c>
      <c r="BB926" s="23" t="s">
        <v>10496</v>
      </c>
      <c r="BF926" s="23" t="s">
        <v>10498</v>
      </c>
      <c r="BG926" s="1" t="s">
        <v>183</v>
      </c>
    </row>
    <row r="927" s="23" customFormat="true" ht="12.75" hidden="false" customHeight="false" outlineLevel="0" collapsed="false">
      <c r="A927" s="23" t="s">
        <v>4380</v>
      </c>
      <c r="B927" s="23" t="s">
        <v>4381</v>
      </c>
      <c r="C927" s="40" t="s">
        <v>177</v>
      </c>
      <c r="D927" s="23" t="s">
        <v>1471</v>
      </c>
      <c r="E927" s="23" t="s">
        <v>4382</v>
      </c>
      <c r="F927" s="23" t="s">
        <v>4383</v>
      </c>
      <c r="G927" s="23" t="n">
        <v>201</v>
      </c>
      <c r="H927" s="23" t="n">
        <v>10000</v>
      </c>
      <c r="I927" s="41" t="s">
        <v>180</v>
      </c>
      <c r="K927" s="23" t="n">
        <v>0</v>
      </c>
      <c r="L927" s="23" t="n">
        <v>39524</v>
      </c>
      <c r="M927" s="23" t="n">
        <v>0</v>
      </c>
      <c r="N927" s="23" t="n">
        <v>40000</v>
      </c>
      <c r="O927" s="23" t="n">
        <f aca="false">K927+L927</f>
        <v>39524</v>
      </c>
      <c r="P927" s="23" t="n">
        <f aca="false">K927+L927+M927+N927</f>
        <v>79524</v>
      </c>
      <c r="Q927" s="23" t="n">
        <v>22607</v>
      </c>
      <c r="R927" s="23" t="n">
        <v>10432</v>
      </c>
      <c r="S927" s="23" t="n">
        <v>17844</v>
      </c>
      <c r="T927" s="23" t="n">
        <v>7056</v>
      </c>
      <c r="U927" s="23" t="n">
        <f aca="false">IF(I927="delivery",O927-SUM(Q927+R927),IF(I927="PO",P927-SUM(Q927:R927)))</f>
        <v>6485</v>
      </c>
      <c r="V927" s="43" t="n">
        <v>0.0046</v>
      </c>
      <c r="W927" s="43" t="n">
        <v>0.0046</v>
      </c>
      <c r="X927" s="43" t="n">
        <f aca="false">W927-V927</f>
        <v>0</v>
      </c>
      <c r="Y927" s="43"/>
      <c r="Z927" s="43"/>
      <c r="AA927" s="43" t="n">
        <v>0.0046</v>
      </c>
      <c r="AB927" s="43"/>
      <c r="AC927" s="43" t="s">
        <v>10482</v>
      </c>
      <c r="AD927" s="43"/>
      <c r="AE927" s="43"/>
      <c r="AF927" s="43"/>
      <c r="AG927" s="43" t="n">
        <v>0.0046</v>
      </c>
      <c r="AH927" s="43"/>
      <c r="AI927" s="63"/>
      <c r="AJ927" s="63"/>
      <c r="AK927" s="43"/>
      <c r="AL927" s="43"/>
      <c r="AM927" s="43" t="s">
        <v>11367</v>
      </c>
      <c r="AN927" s="43"/>
      <c r="AO927" s="43" t="s">
        <v>1471</v>
      </c>
      <c r="AP927" s="23" t="s">
        <v>3124</v>
      </c>
      <c r="AT927" s="23" t="s">
        <v>10959</v>
      </c>
      <c r="AV927" s="23" t="n">
        <v>0.0046</v>
      </c>
      <c r="AW927" s="23" t="s">
        <v>11658</v>
      </c>
      <c r="AX927" s="23" t="s">
        <v>11853</v>
      </c>
      <c r="AY927" s="23" t="n">
        <v>20000</v>
      </c>
      <c r="AZ927" s="23" t="n">
        <v>30</v>
      </c>
      <c r="BA927" s="23" t="s">
        <v>177</v>
      </c>
      <c r="BB927" s="23" t="s">
        <v>11658</v>
      </c>
      <c r="BF927" s="23" t="s">
        <v>10498</v>
      </c>
      <c r="BG927" s="1" t="s">
        <v>183</v>
      </c>
    </row>
    <row r="928" s="23" customFormat="true" ht="12.75" hidden="false" customHeight="false" outlineLevel="0" collapsed="false">
      <c r="A928" s="23" t="s">
        <v>4384</v>
      </c>
      <c r="B928" s="23" t="s">
        <v>4385</v>
      </c>
      <c r="C928" s="40" t="s">
        <v>177</v>
      </c>
      <c r="D928" s="23" t="s">
        <v>1471</v>
      </c>
      <c r="E928" s="23" t="s">
        <v>4386</v>
      </c>
      <c r="F928" s="23" t="s">
        <v>4387</v>
      </c>
      <c r="G928" s="23" t="n">
        <v>171</v>
      </c>
      <c r="H928" s="23" t="n">
        <v>8000</v>
      </c>
      <c r="I928" s="41" t="s">
        <v>188</v>
      </c>
      <c r="K928" s="23" t="n">
        <v>0</v>
      </c>
      <c r="L928" s="23" t="n">
        <v>13069</v>
      </c>
      <c r="M928" s="23" t="n">
        <v>16000</v>
      </c>
      <c r="N928" s="23" t="n">
        <v>0</v>
      </c>
      <c r="O928" s="23" t="n">
        <f aca="false">K928+L928</f>
        <v>13069</v>
      </c>
      <c r="P928" s="23" t="n">
        <f aca="false">K928+L928+M928+N928</f>
        <v>29069</v>
      </c>
      <c r="Q928" s="23" t="n">
        <v>0</v>
      </c>
      <c r="R928" s="23" t="n">
        <v>0</v>
      </c>
      <c r="S928" s="23" t="n">
        <v>0</v>
      </c>
      <c r="T928" s="23" t="n">
        <v>0</v>
      </c>
      <c r="U928" s="23" t="n">
        <f aca="false">IF(I928="delivery",O928-SUM(Q928+R928),IF(I928="PO",P928-SUM(Q928:R928)))</f>
        <v>29069</v>
      </c>
      <c r="V928" s="43" t="n">
        <v>0.0017</v>
      </c>
      <c r="W928" s="43" t="n">
        <v>0.0017</v>
      </c>
      <c r="X928" s="43" t="n">
        <f aca="false">W928-V928</f>
        <v>0</v>
      </c>
      <c r="Y928" s="43"/>
      <c r="Z928" s="43"/>
      <c r="AA928" s="43" t="n">
        <v>0.062</v>
      </c>
      <c r="AB928" s="43"/>
      <c r="AC928" s="43" t="s">
        <v>10482</v>
      </c>
      <c r="AD928" s="43"/>
      <c r="AE928" s="43"/>
      <c r="AF928" s="43"/>
      <c r="AG928" s="43" t="n">
        <v>0.0015</v>
      </c>
      <c r="AH928" s="43"/>
      <c r="AI928" s="63"/>
      <c r="AJ928" s="63"/>
      <c r="AK928" s="43"/>
      <c r="AL928" s="43"/>
      <c r="AM928" s="43" t="s">
        <v>10492</v>
      </c>
      <c r="AN928" s="43"/>
      <c r="AO928" s="43" t="s">
        <v>1471</v>
      </c>
      <c r="AP928" s="23" t="s">
        <v>3124</v>
      </c>
      <c r="AT928" s="23" t="s">
        <v>11356</v>
      </c>
      <c r="AV928" s="23" t="n">
        <v>0.0015</v>
      </c>
      <c r="AW928" s="23" t="s">
        <v>11854</v>
      </c>
      <c r="AX928" s="23" t="s">
        <v>11855</v>
      </c>
      <c r="AY928" s="23" t="n">
        <v>16000</v>
      </c>
      <c r="AZ928" s="23" t="n">
        <v>35</v>
      </c>
      <c r="BA928" s="23" t="s">
        <v>1465</v>
      </c>
      <c r="BB928" s="23" t="s">
        <v>10496</v>
      </c>
      <c r="BF928" s="23" t="s">
        <v>10498</v>
      </c>
      <c r="BG928" s="1" t="s">
        <v>183</v>
      </c>
    </row>
    <row r="929" s="23" customFormat="true" ht="12.75" hidden="false" customHeight="false" outlineLevel="0" collapsed="false">
      <c r="A929" s="23" t="s">
        <v>4388</v>
      </c>
      <c r="B929" s="23" t="s">
        <v>4389</v>
      </c>
      <c r="C929" s="40" t="s">
        <v>177</v>
      </c>
      <c r="D929" s="23" t="s">
        <v>1471</v>
      </c>
      <c r="E929" s="23" t="s">
        <v>4390</v>
      </c>
      <c r="F929" s="23" t="s">
        <v>4391</v>
      </c>
      <c r="G929" s="23" t="n">
        <v>121</v>
      </c>
      <c r="H929" s="23" t="n">
        <v>500</v>
      </c>
      <c r="I929" s="41" t="s">
        <v>180</v>
      </c>
      <c r="K929" s="23" t="n">
        <v>0</v>
      </c>
      <c r="L929" s="23" t="n">
        <v>300384</v>
      </c>
      <c r="M929" s="23" t="n">
        <v>0</v>
      </c>
      <c r="N929" s="23" t="n">
        <v>0</v>
      </c>
      <c r="O929" s="23" t="n">
        <f aca="false">K929+L929</f>
        <v>300384</v>
      </c>
      <c r="P929" s="23" t="n">
        <f aca="false">K929+L929+M929+N929</f>
        <v>300384</v>
      </c>
      <c r="Q929" s="23" t="n">
        <v>72146</v>
      </c>
      <c r="R929" s="23" t="n">
        <v>73101</v>
      </c>
      <c r="S929" s="23" t="n">
        <v>89597</v>
      </c>
      <c r="T929" s="23" t="n">
        <v>52532</v>
      </c>
      <c r="U929" s="23" t="n">
        <f aca="false">IF(I929="delivery",O929-SUM(Q929+R929),IF(I929="PO",P929-SUM(Q929:R929)))</f>
        <v>155137</v>
      </c>
      <c r="V929" s="43" t="n">
        <v>0.3052</v>
      </c>
      <c r="W929" s="43" t="n">
        <v>0.3052</v>
      </c>
      <c r="X929" s="43" t="n">
        <f aca="false">W929-V929</f>
        <v>0</v>
      </c>
      <c r="Y929" s="43"/>
      <c r="Z929" s="43"/>
      <c r="AA929" s="43" t="n">
        <v>0.31177</v>
      </c>
      <c r="AB929" s="43"/>
      <c r="AC929" s="43" t="s">
        <v>10482</v>
      </c>
      <c r="AD929" s="43"/>
      <c r="AE929" s="43"/>
      <c r="AF929" s="43"/>
      <c r="AG929" s="43" t="n">
        <v>0.3052</v>
      </c>
      <c r="AH929" s="43"/>
      <c r="AI929" s="63"/>
      <c r="AJ929" s="63"/>
      <c r="AK929" s="43"/>
      <c r="AL929" s="43"/>
      <c r="AM929" s="43" t="s">
        <v>11367</v>
      </c>
      <c r="AN929" s="43"/>
      <c r="AO929" s="43" t="s">
        <v>1471</v>
      </c>
      <c r="AP929" s="23" t="s">
        <v>3124</v>
      </c>
      <c r="AT929" s="23" t="s">
        <v>10959</v>
      </c>
      <c r="AV929" s="23" t="n">
        <v>0.3052</v>
      </c>
      <c r="AW929" s="23" t="s">
        <v>11633</v>
      </c>
      <c r="AX929" s="23" t="s">
        <v>11856</v>
      </c>
      <c r="AY929" s="23" t="n">
        <v>1500</v>
      </c>
      <c r="AZ929" s="23" t="n">
        <v>12</v>
      </c>
      <c r="BA929" s="23" t="s">
        <v>1465</v>
      </c>
      <c r="BB929" s="23" t="s">
        <v>11633</v>
      </c>
      <c r="BF929" s="23" t="s">
        <v>10498</v>
      </c>
      <c r="BG929" s="1" t="s">
        <v>183</v>
      </c>
    </row>
    <row r="930" s="23" customFormat="true" ht="12.75" hidden="false" customHeight="false" outlineLevel="0" collapsed="false">
      <c r="A930" s="23" t="s">
        <v>4392</v>
      </c>
      <c r="B930" s="23" t="s">
        <v>4393</v>
      </c>
      <c r="C930" s="40" t="s">
        <v>177</v>
      </c>
      <c r="D930" s="23" t="s">
        <v>1471</v>
      </c>
      <c r="E930" s="23" t="s">
        <v>4394</v>
      </c>
      <c r="F930" s="23" t="s">
        <v>4395</v>
      </c>
      <c r="G930" s="23" t="n">
        <v>216</v>
      </c>
      <c r="H930" s="23" t="n">
        <v>1000</v>
      </c>
      <c r="I930" s="41" t="s">
        <v>188</v>
      </c>
      <c r="K930" s="23" t="n">
        <v>0</v>
      </c>
      <c r="L930" s="23" t="n">
        <v>10784</v>
      </c>
      <c r="M930" s="23" t="n">
        <v>0</v>
      </c>
      <c r="N930" s="23" t="n">
        <v>0</v>
      </c>
      <c r="O930" s="23" t="n">
        <f aca="false">K930+L930</f>
        <v>10784</v>
      </c>
      <c r="P930" s="23" t="n">
        <f aca="false">K930+L930+M930+N930</f>
        <v>10784</v>
      </c>
      <c r="Q930" s="23" t="n">
        <v>138</v>
      </c>
      <c r="R930" s="23" t="n">
        <v>244</v>
      </c>
      <c r="S930" s="23" t="n">
        <v>112</v>
      </c>
      <c r="T930" s="23" t="n">
        <v>112</v>
      </c>
      <c r="U930" s="23" t="n">
        <f aca="false">IF(I930="delivery",O930-SUM(Q930+R930),IF(I930="PO",P930-SUM(Q930:R930)))</f>
        <v>10402</v>
      </c>
      <c r="V930" s="43" t="n">
        <v>0.03</v>
      </c>
      <c r="W930" s="43" t="n">
        <v>0.03</v>
      </c>
      <c r="X930" s="43" t="n">
        <f aca="false">W930-V930</f>
        <v>0</v>
      </c>
      <c r="Y930" s="43"/>
      <c r="Z930" s="43"/>
      <c r="AA930" s="43"/>
      <c r="AB930" s="43"/>
      <c r="AC930" s="43" t="s">
        <v>10482</v>
      </c>
      <c r="AD930" s="43"/>
      <c r="AE930" s="43"/>
      <c r="AF930" s="43"/>
      <c r="AG930" s="43" t="n">
        <v>0.01234</v>
      </c>
      <c r="AH930" s="43"/>
      <c r="AI930" s="63"/>
      <c r="AJ930" s="63"/>
      <c r="AK930" s="43"/>
      <c r="AL930" s="43"/>
      <c r="AM930" s="43" t="s">
        <v>10492</v>
      </c>
      <c r="AN930" s="43"/>
      <c r="AO930" s="43" t="s">
        <v>1471</v>
      </c>
      <c r="AP930" s="23" t="s">
        <v>3124</v>
      </c>
      <c r="AT930" s="23" t="s">
        <v>10934</v>
      </c>
      <c r="AV930" s="23" t="n">
        <v>0.01234</v>
      </c>
      <c r="AW930" s="23" t="s">
        <v>11602</v>
      </c>
      <c r="AX930" s="23" t="s">
        <v>11857</v>
      </c>
      <c r="AY930" s="23" t="n">
        <v>4000</v>
      </c>
      <c r="AZ930" s="23" t="n">
        <v>16</v>
      </c>
      <c r="BA930" s="23" t="s">
        <v>1465</v>
      </c>
      <c r="BB930" s="23" t="s">
        <v>11602</v>
      </c>
      <c r="BF930" s="23" t="s">
        <v>10498</v>
      </c>
      <c r="BG930" s="1" t="s">
        <v>183</v>
      </c>
    </row>
    <row r="931" s="23" customFormat="true" ht="12.75" hidden="false" customHeight="false" outlineLevel="0" collapsed="false">
      <c r="A931" s="23" t="s">
        <v>4396</v>
      </c>
      <c r="B931" s="23" t="s">
        <v>4397</v>
      </c>
      <c r="C931" s="40" t="s">
        <v>177</v>
      </c>
      <c r="D931" s="23" t="s">
        <v>1471</v>
      </c>
      <c r="E931" s="23" t="s">
        <v>4398</v>
      </c>
      <c r="F931" s="23" t="s">
        <v>4399</v>
      </c>
      <c r="G931" s="23" t="n">
        <v>93</v>
      </c>
      <c r="H931" s="23" t="n">
        <v>2000</v>
      </c>
      <c r="I931" s="41" t="s">
        <v>180</v>
      </c>
      <c r="K931" s="23" t="n">
        <v>0</v>
      </c>
      <c r="L931" s="23" t="n">
        <v>333259</v>
      </c>
      <c r="M931" s="23" t="n">
        <v>0</v>
      </c>
      <c r="N931" s="23" t="n">
        <v>0</v>
      </c>
      <c r="O931" s="23" t="n">
        <f aca="false">K931+L931</f>
        <v>333259</v>
      </c>
      <c r="P931" s="23" t="n">
        <f aca="false">K931+L931+M931+N931</f>
        <v>333259</v>
      </c>
      <c r="Q931" s="23" t="n">
        <v>72842</v>
      </c>
      <c r="R931" s="23" t="n">
        <v>49415</v>
      </c>
      <c r="S931" s="23" t="n">
        <v>67257</v>
      </c>
      <c r="T931" s="23" t="n">
        <v>62234</v>
      </c>
      <c r="U931" s="23" t="n">
        <f aca="false">IF(I931="delivery",O931-SUM(Q931+R931),IF(I931="PO",P931-SUM(Q931:R931)))</f>
        <v>211002</v>
      </c>
      <c r="V931" s="43" t="n">
        <v>0.4249</v>
      </c>
      <c r="W931" s="43" t="n">
        <v>0.4249</v>
      </c>
      <c r="X931" s="43" t="n">
        <f aca="false">W931-V931</f>
        <v>0</v>
      </c>
      <c r="Y931" s="43"/>
      <c r="Z931" s="43"/>
      <c r="AA931" s="43" t="n">
        <v>0.4249</v>
      </c>
      <c r="AB931" s="43"/>
      <c r="AC931" s="43" t="s">
        <v>10482</v>
      </c>
      <c r="AD931" s="43"/>
      <c r="AE931" s="43"/>
      <c r="AF931" s="43"/>
      <c r="AG931" s="43" t="n">
        <v>0.4249</v>
      </c>
      <c r="AH931" s="43"/>
      <c r="AI931" s="63"/>
      <c r="AJ931" s="63"/>
      <c r="AK931" s="43"/>
      <c r="AL931" s="43"/>
      <c r="AM931" s="43" t="s">
        <v>11367</v>
      </c>
      <c r="AN931" s="43"/>
      <c r="AO931" s="43" t="s">
        <v>1471</v>
      </c>
      <c r="AP931" s="23" t="s">
        <v>3124</v>
      </c>
      <c r="AT931" s="23" t="s">
        <v>10959</v>
      </c>
      <c r="AV931" s="23" t="n">
        <v>0.4249</v>
      </c>
      <c r="AW931" s="23" t="s">
        <v>11633</v>
      </c>
      <c r="AX931" s="23" t="s">
        <v>11858</v>
      </c>
      <c r="AY931" s="23" t="n">
        <v>1500</v>
      </c>
      <c r="AZ931" s="23" t="n">
        <v>12</v>
      </c>
      <c r="BA931" s="23" t="s">
        <v>1465</v>
      </c>
      <c r="BB931" s="23" t="s">
        <v>11633</v>
      </c>
      <c r="BF931" s="23" t="s">
        <v>10498</v>
      </c>
      <c r="BG931" s="1" t="s">
        <v>183</v>
      </c>
    </row>
    <row r="932" s="23" customFormat="true" ht="12.75" hidden="false" customHeight="false" outlineLevel="0" collapsed="false">
      <c r="A932" s="23" t="s">
        <v>4400</v>
      </c>
      <c r="B932" s="23" t="s">
        <v>4401</v>
      </c>
      <c r="C932" s="40" t="s">
        <v>177</v>
      </c>
      <c r="D932" s="23" t="s">
        <v>1471</v>
      </c>
      <c r="E932" s="23" t="s">
        <v>4402</v>
      </c>
      <c r="F932" s="23" t="s">
        <v>4403</v>
      </c>
      <c r="G932" s="23" t="n">
        <v>201</v>
      </c>
      <c r="H932" s="23" t="n">
        <v>3000</v>
      </c>
      <c r="I932" s="41" t="s">
        <v>188</v>
      </c>
      <c r="K932" s="23" t="n">
        <v>0</v>
      </c>
      <c r="L932" s="23" t="n">
        <v>3000</v>
      </c>
      <c r="M932" s="23" t="n">
        <v>3000</v>
      </c>
      <c r="N932" s="23" t="n">
        <v>0</v>
      </c>
      <c r="O932" s="23" t="n">
        <f aca="false">K932+L932</f>
        <v>3000</v>
      </c>
      <c r="P932" s="23" t="n">
        <f aca="false">K932+L932+M932+N932</f>
        <v>6000</v>
      </c>
      <c r="Q932" s="23" t="n">
        <v>0</v>
      </c>
      <c r="R932" s="23" t="n">
        <v>1607</v>
      </c>
      <c r="S932" s="23" t="n">
        <v>1198</v>
      </c>
      <c r="T932" s="23" t="n">
        <v>1047</v>
      </c>
      <c r="U932" s="23" t="n">
        <f aca="false">IF(I932="delivery",O932-SUM(Q932+R932),IF(I932="PO",P932-SUM(Q932:R932)))</f>
        <v>4393</v>
      </c>
      <c r="V932" s="43" t="n">
        <v>0.007</v>
      </c>
      <c r="W932" s="43" t="n">
        <v>0.007</v>
      </c>
      <c r="X932" s="43" t="n">
        <f aca="false">W932-V932</f>
        <v>0</v>
      </c>
      <c r="Y932" s="43"/>
      <c r="Z932" s="43"/>
      <c r="AA932" s="43"/>
      <c r="AB932" s="43"/>
      <c r="AC932" s="43" t="s">
        <v>10482</v>
      </c>
      <c r="AD932" s="43"/>
      <c r="AE932" s="43"/>
      <c r="AF932" s="43"/>
      <c r="AG932" s="43" t="n">
        <v>0.00475</v>
      </c>
      <c r="AH932" s="43"/>
      <c r="AI932" s="63"/>
      <c r="AJ932" s="63"/>
      <c r="AK932" s="43"/>
      <c r="AL932" s="43"/>
      <c r="AM932" s="43" t="s">
        <v>10492</v>
      </c>
      <c r="AN932" s="43"/>
      <c r="AO932" s="43" t="s">
        <v>1471</v>
      </c>
      <c r="AP932" s="23" t="s">
        <v>3124</v>
      </c>
      <c r="AT932" s="23" t="s">
        <v>10493</v>
      </c>
      <c r="AV932" s="23" t="n">
        <v>0.00475</v>
      </c>
      <c r="AW932" s="23" t="s">
        <v>10494</v>
      </c>
      <c r="AX932" s="23" t="s">
        <v>11859</v>
      </c>
      <c r="AY932" s="23" t="n">
        <v>3000</v>
      </c>
      <c r="AZ932" s="23" t="n">
        <v>18</v>
      </c>
      <c r="BA932" s="23" t="s">
        <v>1465</v>
      </c>
      <c r="BB932" s="23" t="s">
        <v>10496</v>
      </c>
      <c r="BF932" s="23" t="s">
        <v>10498</v>
      </c>
      <c r="BG932" s="1" t="s">
        <v>183</v>
      </c>
    </row>
    <row r="933" s="23" customFormat="true" ht="12.75" hidden="false" customHeight="false" outlineLevel="0" collapsed="false">
      <c r="A933" s="23" t="s">
        <v>4404</v>
      </c>
      <c r="B933" s="23" t="s">
        <v>4405</v>
      </c>
      <c r="C933" s="40" t="s">
        <v>177</v>
      </c>
      <c r="D933" s="23" t="s">
        <v>1471</v>
      </c>
      <c r="E933" s="23" t="s">
        <v>4406</v>
      </c>
      <c r="F933" s="23" t="s">
        <v>4407</v>
      </c>
      <c r="G933" s="23" t="n">
        <v>216</v>
      </c>
      <c r="H933" s="23" t="n">
        <v>4000</v>
      </c>
      <c r="I933" s="41" t="s">
        <v>180</v>
      </c>
      <c r="K933" s="23" t="n">
        <v>0</v>
      </c>
      <c r="L933" s="23" t="n">
        <v>50631</v>
      </c>
      <c r="M933" s="23" t="n">
        <v>12000</v>
      </c>
      <c r="N933" s="23" t="n">
        <v>84000</v>
      </c>
      <c r="O933" s="23" t="n">
        <f aca="false">K933+L933</f>
        <v>50631</v>
      </c>
      <c r="P933" s="23" t="n">
        <f aca="false">K933+L933+M933+N933</f>
        <v>146631</v>
      </c>
      <c r="Q933" s="23" t="n">
        <v>24509</v>
      </c>
      <c r="R933" s="23" t="n">
        <v>32325</v>
      </c>
      <c r="S933" s="23" t="n">
        <v>34128</v>
      </c>
      <c r="T933" s="23" t="n">
        <v>16537</v>
      </c>
      <c r="U933" s="23" t="n">
        <f aca="false">IF(I933="delivery",O933-SUM(Q933+R933),IF(I933="PO",P933-SUM(Q933:R933)))</f>
        <v>-6203</v>
      </c>
      <c r="V933" s="43" t="n">
        <v>0.004</v>
      </c>
      <c r="W933" s="43" t="n">
        <v>0.00874</v>
      </c>
      <c r="X933" s="43" t="n">
        <f aca="false">W933-V933</f>
        <v>0.00474</v>
      </c>
      <c r="Y933" s="43"/>
      <c r="Z933" s="43"/>
      <c r="AA933" s="43" t="n">
        <v>0.00874</v>
      </c>
      <c r="AB933" s="43"/>
      <c r="AC933" s="43" t="s">
        <v>11595</v>
      </c>
      <c r="AD933" s="43"/>
      <c r="AE933" s="43" t="s">
        <v>11860</v>
      </c>
      <c r="AF933" s="43"/>
      <c r="AG933" s="43" t="n">
        <v>0.004</v>
      </c>
      <c r="AH933" s="43" t="s">
        <v>11597</v>
      </c>
      <c r="AI933" s="63" t="n">
        <v>4000</v>
      </c>
      <c r="AJ933" s="63" t="n">
        <v>16</v>
      </c>
      <c r="AK933" s="43" t="s">
        <v>11861</v>
      </c>
      <c r="AL933" s="43"/>
      <c r="AM933" s="71" t="s">
        <v>11862</v>
      </c>
      <c r="AN933" s="43"/>
      <c r="AO933" s="43" t="s">
        <v>1471</v>
      </c>
      <c r="AP933" s="23" t="s">
        <v>3124</v>
      </c>
      <c r="AT933" s="23" t="s">
        <v>11356</v>
      </c>
      <c r="AV933" s="23" t="n">
        <v>0.011</v>
      </c>
      <c r="AW933" s="23" t="s">
        <v>10494</v>
      </c>
      <c r="AX933" s="23" t="s">
        <v>11863</v>
      </c>
      <c r="AY933" s="23" t="n">
        <v>4000</v>
      </c>
      <c r="AZ933" s="23" t="n">
        <v>22</v>
      </c>
      <c r="BA933" s="23" t="s">
        <v>1465</v>
      </c>
      <c r="BB933" s="23" t="s">
        <v>10496</v>
      </c>
      <c r="BF933" s="23" t="s">
        <v>10498</v>
      </c>
      <c r="BG933" s="1" t="s">
        <v>183</v>
      </c>
    </row>
    <row r="934" s="23" customFormat="true" ht="12.75" hidden="false" customHeight="false" outlineLevel="0" collapsed="false">
      <c r="A934" s="23" t="s">
        <v>4408</v>
      </c>
      <c r="B934" s="23" t="s">
        <v>4409</v>
      </c>
      <c r="C934" s="40" t="s">
        <v>177</v>
      </c>
      <c r="D934" s="23" t="s">
        <v>1471</v>
      </c>
      <c r="E934" s="23" t="s">
        <v>4410</v>
      </c>
      <c r="F934" s="23" t="s">
        <v>4411</v>
      </c>
      <c r="G934" s="23" t="n">
        <v>216</v>
      </c>
      <c r="H934" s="23" t="n">
        <v>4000</v>
      </c>
      <c r="I934" s="41" t="s">
        <v>180</v>
      </c>
      <c r="K934" s="23" t="n">
        <v>0</v>
      </c>
      <c r="L934" s="23" t="n">
        <v>273932</v>
      </c>
      <c r="M934" s="23" t="n">
        <v>300000</v>
      </c>
      <c r="N934" s="23" t="n">
        <v>272000</v>
      </c>
      <c r="O934" s="23" t="n">
        <f aca="false">K934+L934</f>
        <v>273932</v>
      </c>
      <c r="P934" s="23" t="n">
        <f aca="false">K934+L934+M934+N934</f>
        <v>845932</v>
      </c>
      <c r="Q934" s="23" t="n">
        <v>144378</v>
      </c>
      <c r="R934" s="23" t="n">
        <v>258284</v>
      </c>
      <c r="S934" s="23" t="n">
        <v>281572</v>
      </c>
      <c r="T934" s="23" t="n">
        <v>167597</v>
      </c>
      <c r="U934" s="23" t="n">
        <f aca="false">IF(I934="delivery",O934-SUM(Q934+R934),IF(I934="PO",P934-SUM(Q934:R934)))</f>
        <v>-128730</v>
      </c>
      <c r="V934" s="43" t="n">
        <v>0.0117</v>
      </c>
      <c r="W934" s="43" t="n">
        <v>0.006</v>
      </c>
      <c r="X934" s="43" t="n">
        <f aca="false">W934-V934</f>
        <v>-0.0057</v>
      </c>
      <c r="Y934" s="43"/>
      <c r="Z934" s="43"/>
      <c r="AA934" s="43" t="n">
        <v>0.004</v>
      </c>
      <c r="AB934" s="43"/>
      <c r="AC934" s="43" t="s">
        <v>10482</v>
      </c>
      <c r="AD934" s="43"/>
      <c r="AE934" s="43"/>
      <c r="AF934" s="43"/>
      <c r="AG934" s="43" t="n">
        <v>0.006</v>
      </c>
      <c r="AH934" s="43"/>
      <c r="AI934" s="63"/>
      <c r="AJ934" s="63"/>
      <c r="AK934" s="43"/>
      <c r="AL934" s="43"/>
      <c r="AM934" s="43" t="s">
        <v>10492</v>
      </c>
      <c r="AN934" s="43"/>
      <c r="AO934" s="43" t="s">
        <v>1471</v>
      </c>
      <c r="AP934" s="23" t="s">
        <v>3124</v>
      </c>
      <c r="AT934" s="23" t="s">
        <v>11356</v>
      </c>
      <c r="AV934" s="23" t="n">
        <v>0.006</v>
      </c>
      <c r="AW934" s="23" t="s">
        <v>10494</v>
      </c>
      <c r="AX934" s="23" t="s">
        <v>11864</v>
      </c>
      <c r="AY934" s="23" t="n">
        <v>4000</v>
      </c>
      <c r="AZ934" s="23" t="n">
        <v>4</v>
      </c>
      <c r="BA934" s="23" t="s">
        <v>177</v>
      </c>
      <c r="BB934" s="23" t="s">
        <v>10496</v>
      </c>
      <c r="BF934" s="23" t="s">
        <v>10498</v>
      </c>
      <c r="BG934" s="1" t="s">
        <v>183</v>
      </c>
    </row>
    <row r="935" s="23" customFormat="true" ht="12.75" hidden="false" customHeight="false" outlineLevel="0" collapsed="false">
      <c r="A935" s="23" t="s">
        <v>4412</v>
      </c>
      <c r="B935" s="23" t="s">
        <v>4413</v>
      </c>
      <c r="C935" s="40" t="s">
        <v>177</v>
      </c>
      <c r="D935" s="23" t="s">
        <v>1471</v>
      </c>
      <c r="E935" s="23" t="s">
        <v>4414</v>
      </c>
      <c r="F935" s="23" t="s">
        <v>4415</v>
      </c>
      <c r="G935" s="23" t="n">
        <v>73</v>
      </c>
      <c r="H935" s="23" t="n">
        <v>1000</v>
      </c>
      <c r="I935" s="41" t="s">
        <v>180</v>
      </c>
      <c r="K935" s="23" t="n">
        <v>0</v>
      </c>
      <c r="L935" s="23" t="n">
        <v>113492</v>
      </c>
      <c r="M935" s="23" t="n">
        <v>97000</v>
      </c>
      <c r="N935" s="23" t="n">
        <v>50000</v>
      </c>
      <c r="O935" s="23" t="n">
        <f aca="false">K935+L935</f>
        <v>113492</v>
      </c>
      <c r="P935" s="23" t="n">
        <f aca="false">K935+L935+M935+N935</f>
        <v>260492</v>
      </c>
      <c r="Q935" s="23" t="n">
        <v>87844</v>
      </c>
      <c r="R935" s="23" t="n">
        <v>146260</v>
      </c>
      <c r="S935" s="23" t="n">
        <v>173315</v>
      </c>
      <c r="T935" s="23" t="n">
        <v>104149</v>
      </c>
      <c r="U935" s="23" t="n">
        <f aca="false">IF(I935="delivery",O935-SUM(Q935+R935),IF(I935="PO",P935-SUM(Q935:R935)))</f>
        <v>-120612</v>
      </c>
      <c r="V935" s="43" t="n">
        <v>0.231</v>
      </c>
      <c r="W935" s="43" t="n">
        <v>0.2253</v>
      </c>
      <c r="X935" s="43" t="n">
        <f aca="false">W935-V935</f>
        <v>-0.00570000000000001</v>
      </c>
      <c r="Y935" s="43"/>
      <c r="Z935" s="43"/>
      <c r="AA935" s="43" t="n">
        <v>0.28721</v>
      </c>
      <c r="AB935" s="43"/>
      <c r="AC935" s="43" t="s">
        <v>10482</v>
      </c>
      <c r="AD935" s="43"/>
      <c r="AE935" s="43"/>
      <c r="AF935" s="43"/>
      <c r="AG935" s="43" t="n">
        <v>0.2253</v>
      </c>
      <c r="AH935" s="43"/>
      <c r="AI935" s="63"/>
      <c r="AJ935" s="63"/>
      <c r="AK935" s="43"/>
      <c r="AL935" s="43"/>
      <c r="AM935" s="43" t="s">
        <v>11635</v>
      </c>
      <c r="AN935" s="43"/>
      <c r="AO935" s="43" t="s">
        <v>1471</v>
      </c>
      <c r="AP935" s="23" t="s">
        <v>3124</v>
      </c>
      <c r="AT935" s="23" t="s">
        <v>10934</v>
      </c>
      <c r="AV935" s="23" t="n">
        <v>0.2253</v>
      </c>
      <c r="AW935" s="23" t="s">
        <v>11658</v>
      </c>
      <c r="AX935" s="23" t="s">
        <v>11865</v>
      </c>
      <c r="AY935" s="23" t="n">
        <v>2000</v>
      </c>
      <c r="AZ935" s="23" t="n">
        <v>14</v>
      </c>
      <c r="BA935" s="23" t="s">
        <v>1465</v>
      </c>
      <c r="BB935" s="23" t="s">
        <v>11658</v>
      </c>
      <c r="BF935" s="23" t="s">
        <v>10498</v>
      </c>
      <c r="BG935" s="1" t="s">
        <v>183</v>
      </c>
    </row>
    <row r="936" s="23" customFormat="true" ht="12.75" hidden="false" customHeight="false" outlineLevel="0" collapsed="false">
      <c r="A936" s="23" t="s">
        <v>4416</v>
      </c>
      <c r="B936" s="23" t="s">
        <v>4417</v>
      </c>
      <c r="C936" s="40" t="s">
        <v>177</v>
      </c>
      <c r="D936" s="23" t="s">
        <v>1471</v>
      </c>
      <c r="E936" s="23" t="s">
        <v>4418</v>
      </c>
      <c r="F936" s="23" t="s">
        <v>4419</v>
      </c>
      <c r="G936" s="23" t="n">
        <v>216</v>
      </c>
      <c r="H936" s="23" t="n">
        <v>10000</v>
      </c>
      <c r="I936" s="41" t="s">
        <v>180</v>
      </c>
      <c r="K936" s="23" t="n">
        <v>0</v>
      </c>
      <c r="L936" s="23" t="n">
        <v>2040970</v>
      </c>
      <c r="M936" s="23" t="n">
        <v>100000</v>
      </c>
      <c r="N936" s="23" t="n">
        <v>890000</v>
      </c>
      <c r="O936" s="23" t="n">
        <f aca="false">K936+L936</f>
        <v>2040970</v>
      </c>
      <c r="P936" s="23" t="n">
        <f aca="false">K936+L936+M936+N936</f>
        <v>3030970</v>
      </c>
      <c r="Q936" s="23" t="n">
        <v>1171239</v>
      </c>
      <c r="R936" s="23" t="n">
        <v>913844</v>
      </c>
      <c r="S936" s="23" t="n">
        <v>1340012</v>
      </c>
      <c r="T936" s="23" t="n">
        <v>687904</v>
      </c>
      <c r="U936" s="23" t="n">
        <f aca="false">IF(I936="delivery",O936-SUM(Q936+R936),IF(I936="PO",P936-SUM(Q936:R936)))</f>
        <v>-44113</v>
      </c>
      <c r="V936" s="43" t="n">
        <v>0.00406</v>
      </c>
      <c r="W936" s="43" t="n">
        <v>0.00406</v>
      </c>
      <c r="X936" s="43" t="n">
        <f aca="false">W936-V936</f>
        <v>0</v>
      </c>
      <c r="Y936" s="43"/>
      <c r="Z936" s="43"/>
      <c r="AA936" s="43" t="n">
        <v>0.00282</v>
      </c>
      <c r="AB936" s="43"/>
      <c r="AC936" s="43" t="s">
        <v>10482</v>
      </c>
      <c r="AD936" s="43"/>
      <c r="AE936" s="43"/>
      <c r="AF936" s="43"/>
      <c r="AG936" s="43" t="n">
        <v>0.00272</v>
      </c>
      <c r="AH936" s="43"/>
      <c r="AI936" s="63"/>
      <c r="AJ936" s="63"/>
      <c r="AK936" s="43"/>
      <c r="AL936" s="43"/>
      <c r="AM936" s="43" t="s">
        <v>10492</v>
      </c>
      <c r="AN936" s="43"/>
      <c r="AO936" s="43" t="s">
        <v>1471</v>
      </c>
      <c r="AP936" s="23" t="s">
        <v>3124</v>
      </c>
      <c r="AT936" s="23" t="s">
        <v>10943</v>
      </c>
      <c r="AU936" s="23" t="s">
        <v>10533</v>
      </c>
      <c r="AV936" s="23" t="n">
        <v>0.00272</v>
      </c>
      <c r="AW936" s="23" t="s">
        <v>11660</v>
      </c>
      <c r="AX936" s="23" t="s">
        <v>11866</v>
      </c>
      <c r="AY936" s="23" t="n">
        <v>100000</v>
      </c>
      <c r="AZ936" s="23" t="n">
        <v>43</v>
      </c>
      <c r="BA936" s="23" t="s">
        <v>1465</v>
      </c>
      <c r="BB936" s="23" t="s">
        <v>11660</v>
      </c>
      <c r="BF936" s="23" t="s">
        <v>10498</v>
      </c>
      <c r="BG936" s="1" t="s">
        <v>183</v>
      </c>
    </row>
    <row r="937" s="23" customFormat="true" ht="12.75" hidden="false" customHeight="false" outlineLevel="0" collapsed="false">
      <c r="A937" s="23" t="s">
        <v>4420</v>
      </c>
      <c r="B937" s="23" t="s">
        <v>4421</v>
      </c>
      <c r="C937" s="40" t="s">
        <v>177</v>
      </c>
      <c r="D937" s="23" t="s">
        <v>1471</v>
      </c>
      <c r="E937" s="23" t="s">
        <v>4422</v>
      </c>
      <c r="F937" s="23" t="s">
        <v>4423</v>
      </c>
      <c r="G937" s="23" t="n">
        <v>216</v>
      </c>
      <c r="H937" s="23" t="n">
        <v>3000</v>
      </c>
      <c r="I937" s="41" t="s">
        <v>180</v>
      </c>
      <c r="K937" s="23" t="n">
        <v>0</v>
      </c>
      <c r="L937" s="23" t="n">
        <v>371066</v>
      </c>
      <c r="M937" s="23" t="n">
        <v>0</v>
      </c>
      <c r="N937" s="23" t="n">
        <v>282000</v>
      </c>
      <c r="O937" s="23" t="n">
        <f aca="false">K937+L937</f>
        <v>371066</v>
      </c>
      <c r="P937" s="23" t="n">
        <f aca="false">K937+L937+M937+N937</f>
        <v>653066</v>
      </c>
      <c r="Q937" s="23" t="n">
        <v>368966</v>
      </c>
      <c r="R937" s="23" t="n">
        <v>167284</v>
      </c>
      <c r="S937" s="23" t="n">
        <v>191233</v>
      </c>
      <c r="T937" s="23" t="n">
        <v>115770</v>
      </c>
      <c r="U937" s="23" t="n">
        <f aca="false">IF(I937="delivery",O937-SUM(Q937+R937),IF(I937="PO",P937-SUM(Q937:R937)))</f>
        <v>-165184</v>
      </c>
      <c r="V937" s="43" t="n">
        <v>0.016</v>
      </c>
      <c r="W937" s="43" t="n">
        <v>0.016</v>
      </c>
      <c r="X937" s="43" t="n">
        <f aca="false">W937-V937</f>
        <v>0</v>
      </c>
      <c r="Y937" s="43"/>
      <c r="Z937" s="43"/>
      <c r="AA937" s="43" t="n">
        <v>0.01401</v>
      </c>
      <c r="AB937" s="43"/>
      <c r="AC937" s="43" t="s">
        <v>10482</v>
      </c>
      <c r="AD937" s="43"/>
      <c r="AE937" s="43"/>
      <c r="AF937" s="43"/>
      <c r="AG937" s="43" t="n">
        <v>0.00707</v>
      </c>
      <c r="AH937" s="43"/>
      <c r="AI937" s="63"/>
      <c r="AJ937" s="63"/>
      <c r="AK937" s="43"/>
      <c r="AL937" s="43"/>
      <c r="AM937" s="43" t="s">
        <v>11635</v>
      </c>
      <c r="AN937" s="43"/>
      <c r="AO937" s="43" t="s">
        <v>1471</v>
      </c>
      <c r="AP937" s="23" t="s">
        <v>3124</v>
      </c>
      <c r="AT937" s="23" t="s">
        <v>10943</v>
      </c>
      <c r="AV937" s="23" t="n">
        <v>0.00707</v>
      </c>
      <c r="AW937" s="23" t="s">
        <v>11593</v>
      </c>
      <c r="AX937" s="23" t="s">
        <v>11867</v>
      </c>
      <c r="AY937" s="23" t="n">
        <v>3000</v>
      </c>
      <c r="AZ937" s="23" t="n">
        <v>10</v>
      </c>
      <c r="BA937" s="23" t="s">
        <v>1465</v>
      </c>
      <c r="BB937" s="23" t="s">
        <v>11593</v>
      </c>
      <c r="BF937" s="23" t="s">
        <v>10498</v>
      </c>
      <c r="BG937" s="1" t="s">
        <v>183</v>
      </c>
    </row>
    <row r="938" s="23" customFormat="true" ht="12.75" hidden="false" customHeight="false" outlineLevel="0" collapsed="false">
      <c r="A938" s="23" t="s">
        <v>4424</v>
      </c>
      <c r="B938" s="23" t="s">
        <v>4425</v>
      </c>
      <c r="C938" s="40" t="s">
        <v>177</v>
      </c>
      <c r="D938" s="23" t="s">
        <v>1471</v>
      </c>
      <c r="E938" s="23" t="s">
        <v>4426</v>
      </c>
      <c r="F938" s="23" t="s">
        <v>4427</v>
      </c>
      <c r="G938" s="23" t="n">
        <v>201</v>
      </c>
      <c r="H938" s="23" t="n">
        <v>100000</v>
      </c>
      <c r="I938" s="41" t="s">
        <v>180</v>
      </c>
      <c r="K938" s="23" t="n">
        <v>0</v>
      </c>
      <c r="L938" s="23" t="n">
        <v>26820</v>
      </c>
      <c r="M938" s="23" t="n">
        <v>10000</v>
      </c>
      <c r="N938" s="23" t="n">
        <v>30000</v>
      </c>
      <c r="O938" s="23" t="n">
        <f aca="false">K938+L938</f>
        <v>26820</v>
      </c>
      <c r="P938" s="23" t="n">
        <f aca="false">K938+L938+M938+N938</f>
        <v>66820</v>
      </c>
      <c r="Q938" s="23" t="n">
        <v>6525</v>
      </c>
      <c r="R938" s="23" t="n">
        <v>10631</v>
      </c>
      <c r="S938" s="23" t="n">
        <v>11057</v>
      </c>
      <c r="T938" s="23" t="n">
        <v>5408</v>
      </c>
      <c r="U938" s="23" t="n">
        <f aca="false">IF(I938="delivery",O938-SUM(Q938+R938),IF(I938="PO",P938-SUM(Q938:R938)))</f>
        <v>9664</v>
      </c>
      <c r="V938" s="43" t="n">
        <v>0.009</v>
      </c>
      <c r="W938" s="43" t="n">
        <v>0.009</v>
      </c>
      <c r="X938" s="43" t="n">
        <f aca="false">W938-V938</f>
        <v>0</v>
      </c>
      <c r="Y938" s="43"/>
      <c r="Z938" s="43"/>
      <c r="AA938" s="43"/>
      <c r="AB938" s="43"/>
      <c r="AC938" s="43" t="s">
        <v>10482</v>
      </c>
      <c r="AD938" s="43"/>
      <c r="AE938" s="43"/>
      <c r="AF938" s="43"/>
      <c r="AG938" s="43" t="n">
        <v>0.00857</v>
      </c>
      <c r="AH938" s="43"/>
      <c r="AI938" s="63"/>
      <c r="AJ938" s="63"/>
      <c r="AK938" s="43"/>
      <c r="AL938" s="43"/>
      <c r="AM938" s="43" t="s">
        <v>10492</v>
      </c>
      <c r="AN938" s="43"/>
      <c r="AO938" s="43" t="s">
        <v>1471</v>
      </c>
      <c r="AP938" s="23" t="s">
        <v>3124</v>
      </c>
      <c r="AT938" s="23" t="s">
        <v>11356</v>
      </c>
      <c r="AV938" s="23" t="n">
        <v>0.00857</v>
      </c>
      <c r="AW938" s="23" t="s">
        <v>11585</v>
      </c>
      <c r="AX938" s="23" t="s">
        <v>11868</v>
      </c>
      <c r="AY938" s="23" t="n">
        <v>100000</v>
      </c>
      <c r="AZ938" s="23" t="n">
        <v>28</v>
      </c>
      <c r="BA938" s="23" t="s">
        <v>1465</v>
      </c>
      <c r="BB938" s="23" t="s">
        <v>11587</v>
      </c>
      <c r="BF938" s="23" t="s">
        <v>10498</v>
      </c>
      <c r="BG938" s="1" t="s">
        <v>183</v>
      </c>
    </row>
    <row r="939" s="23" customFormat="true" ht="12.75" hidden="false" customHeight="false" outlineLevel="0" collapsed="false">
      <c r="A939" s="23" t="s">
        <v>4428</v>
      </c>
      <c r="B939" s="23" t="s">
        <v>4429</v>
      </c>
      <c r="C939" s="40" t="s">
        <v>177</v>
      </c>
      <c r="D939" s="23" t="s">
        <v>1471</v>
      </c>
      <c r="E939" s="23" t="s">
        <v>4430</v>
      </c>
      <c r="F939" s="23" t="s">
        <v>4431</v>
      </c>
      <c r="G939" s="23" t="n">
        <v>201</v>
      </c>
      <c r="H939" s="23" t="n">
        <v>10000</v>
      </c>
      <c r="I939" s="41" t="s">
        <v>180</v>
      </c>
      <c r="K939" s="23" t="n">
        <v>0</v>
      </c>
      <c r="L939" s="23" t="n">
        <v>22001</v>
      </c>
      <c r="M939" s="23" t="n">
        <v>0</v>
      </c>
      <c r="N939" s="23" t="n">
        <v>20000</v>
      </c>
      <c r="O939" s="23" t="n">
        <f aca="false">K939+L939</f>
        <v>22001</v>
      </c>
      <c r="P939" s="23" t="n">
        <f aca="false">K939+L939+M939+N939</f>
        <v>42001</v>
      </c>
      <c r="Q939" s="23" t="n">
        <v>3032</v>
      </c>
      <c r="R939" s="23" t="n">
        <v>4951</v>
      </c>
      <c r="S939" s="23" t="n">
        <v>5195</v>
      </c>
      <c r="T939" s="23" t="n">
        <v>3185</v>
      </c>
      <c r="U939" s="23" t="n">
        <f aca="false">IF(I939="delivery",O939-SUM(Q939+R939),IF(I939="PO",P939-SUM(Q939:R939)))</f>
        <v>14018</v>
      </c>
      <c r="V939" s="43" t="n">
        <v>0.0026</v>
      </c>
      <c r="W939" s="43" t="n">
        <v>0.0026</v>
      </c>
      <c r="X939" s="43" t="n">
        <f aca="false">W939-V939</f>
        <v>0</v>
      </c>
      <c r="Y939" s="43"/>
      <c r="Z939" s="43"/>
      <c r="AA939" s="43"/>
      <c r="AB939" s="43"/>
      <c r="AC939" s="43" t="s">
        <v>10482</v>
      </c>
      <c r="AD939" s="43"/>
      <c r="AE939" s="43"/>
      <c r="AF939" s="43"/>
      <c r="AG939" s="43" t="n">
        <v>0.00142</v>
      </c>
      <c r="AH939" s="43"/>
      <c r="AI939" s="63"/>
      <c r="AJ939" s="63"/>
      <c r="AK939" s="43"/>
      <c r="AL939" s="43"/>
      <c r="AM939" s="43" t="s">
        <v>10492</v>
      </c>
      <c r="AN939" s="43"/>
      <c r="AO939" s="43" t="s">
        <v>1471</v>
      </c>
      <c r="AP939" s="23" t="s">
        <v>3124</v>
      </c>
      <c r="AT939" s="23" t="s">
        <v>11356</v>
      </c>
      <c r="AV939" s="23" t="n">
        <v>0.00142</v>
      </c>
      <c r="AW939" s="23" t="s">
        <v>10494</v>
      </c>
      <c r="AX939" s="23" t="s">
        <v>11869</v>
      </c>
      <c r="AY939" s="23" t="n">
        <v>10000</v>
      </c>
      <c r="AZ939" s="23" t="n">
        <v>2</v>
      </c>
      <c r="BA939" s="23" t="s">
        <v>177</v>
      </c>
      <c r="BB939" s="23" t="s">
        <v>10496</v>
      </c>
      <c r="BF939" s="23" t="s">
        <v>10498</v>
      </c>
      <c r="BG939" s="1" t="s">
        <v>183</v>
      </c>
    </row>
    <row r="940" s="23" customFormat="true" ht="12.75" hidden="false" customHeight="false" outlineLevel="0" collapsed="false">
      <c r="A940" s="23" t="s">
        <v>4432</v>
      </c>
      <c r="B940" s="23" t="s">
        <v>4433</v>
      </c>
      <c r="C940" s="40" t="s">
        <v>177</v>
      </c>
      <c r="D940" s="23" t="s">
        <v>1471</v>
      </c>
      <c r="E940" s="23" t="s">
        <v>4434</v>
      </c>
      <c r="F940" s="23" t="s">
        <v>4435</v>
      </c>
      <c r="G940" s="23" t="n">
        <v>201</v>
      </c>
      <c r="H940" s="23" t="n">
        <v>10000</v>
      </c>
      <c r="I940" s="41" t="s">
        <v>180</v>
      </c>
      <c r="K940" s="23" t="n">
        <v>0</v>
      </c>
      <c r="L940" s="23" t="n">
        <v>12918</v>
      </c>
      <c r="M940" s="23" t="n">
        <v>0</v>
      </c>
      <c r="N940" s="23" t="n">
        <v>0</v>
      </c>
      <c r="O940" s="23" t="n">
        <f aca="false">K940+L940</f>
        <v>12918</v>
      </c>
      <c r="P940" s="23" t="n">
        <f aca="false">K940+L940+M940+N940</f>
        <v>12918</v>
      </c>
      <c r="Q940" s="23" t="n">
        <v>5837</v>
      </c>
      <c r="R940" s="23" t="n">
        <v>2936</v>
      </c>
      <c r="S940" s="23" t="n">
        <v>3347</v>
      </c>
      <c r="T940" s="23" t="n">
        <v>6486</v>
      </c>
      <c r="U940" s="23" t="n">
        <f aca="false">IF(I940="delivery",O940-SUM(Q940+R940),IF(I940="PO",P940-SUM(Q940:R940)))</f>
        <v>4145</v>
      </c>
      <c r="V940" s="43" t="n">
        <v>0.0035</v>
      </c>
      <c r="W940" s="43" t="n">
        <v>0.0035</v>
      </c>
      <c r="X940" s="43" t="n">
        <f aca="false">W940-V940</f>
        <v>0</v>
      </c>
      <c r="Y940" s="43"/>
      <c r="Z940" s="43"/>
      <c r="AA940" s="43" t="n">
        <v>0.0011</v>
      </c>
      <c r="AB940" s="43"/>
      <c r="AC940" s="43" t="s">
        <v>10482</v>
      </c>
      <c r="AD940" s="43"/>
      <c r="AE940" s="43"/>
      <c r="AF940" s="43"/>
      <c r="AG940" s="43" t="n">
        <v>0.00204</v>
      </c>
      <c r="AH940" s="43"/>
      <c r="AI940" s="63"/>
      <c r="AJ940" s="63"/>
      <c r="AK940" s="43"/>
      <c r="AL940" s="43"/>
      <c r="AM940" s="43" t="s">
        <v>10492</v>
      </c>
      <c r="AN940" s="43"/>
      <c r="AO940" s="43" t="s">
        <v>1471</v>
      </c>
      <c r="AP940" s="23" t="s">
        <v>3124</v>
      </c>
      <c r="AT940" s="23" t="s">
        <v>10959</v>
      </c>
      <c r="AV940" s="23" t="n">
        <v>0.00204</v>
      </c>
      <c r="AW940" s="23" t="s">
        <v>10494</v>
      </c>
      <c r="AX940" s="23" t="s">
        <v>11870</v>
      </c>
      <c r="AY940" s="23" t="n">
        <v>150000</v>
      </c>
      <c r="AZ940" s="23" t="n">
        <v>41</v>
      </c>
      <c r="BA940" s="23" t="s">
        <v>1465</v>
      </c>
      <c r="BB940" s="23" t="s">
        <v>11871</v>
      </c>
      <c r="BF940" s="23" t="s">
        <v>10498</v>
      </c>
      <c r="BG940" s="1" t="s">
        <v>183</v>
      </c>
    </row>
    <row r="941" s="23" customFormat="true" ht="12.75" hidden="false" customHeight="false" outlineLevel="0" collapsed="false">
      <c r="A941" s="23" t="s">
        <v>4436</v>
      </c>
      <c r="B941" s="23" t="s">
        <v>4437</v>
      </c>
      <c r="C941" s="40" t="s">
        <v>177</v>
      </c>
      <c r="D941" s="23" t="s">
        <v>1471</v>
      </c>
      <c r="E941" s="23" t="s">
        <v>4438</v>
      </c>
      <c r="F941" s="23" t="s">
        <v>4439</v>
      </c>
      <c r="G941" s="23" t="n">
        <v>151</v>
      </c>
      <c r="H941" s="23" t="n">
        <v>2500</v>
      </c>
      <c r="I941" s="41" t="s">
        <v>180</v>
      </c>
      <c r="K941" s="23" t="n">
        <v>0</v>
      </c>
      <c r="L941" s="23" t="n">
        <v>9931</v>
      </c>
      <c r="M941" s="23" t="n">
        <v>0</v>
      </c>
      <c r="N941" s="23" t="n">
        <v>5500</v>
      </c>
      <c r="O941" s="23" t="n">
        <f aca="false">K941+L941</f>
        <v>9931</v>
      </c>
      <c r="P941" s="23" t="n">
        <f aca="false">K941+L941+M941+N941</f>
        <v>15431</v>
      </c>
      <c r="Q941" s="23" t="n">
        <v>10940</v>
      </c>
      <c r="R941" s="23" t="n">
        <v>8928</v>
      </c>
      <c r="S941" s="23" t="n">
        <v>10834</v>
      </c>
      <c r="T941" s="23" t="n">
        <v>5856</v>
      </c>
      <c r="U941" s="23" t="n">
        <f aca="false">IF(I941="delivery",O941-SUM(Q941+R941),IF(I941="PO",P941-SUM(Q941:R941)))</f>
        <v>-9937</v>
      </c>
      <c r="V941" s="43" t="n">
        <v>0.4463</v>
      </c>
      <c r="W941" s="43" t="n">
        <v>0.379</v>
      </c>
      <c r="X941" s="43" t="n">
        <f aca="false">W941-V941</f>
        <v>-0.0673</v>
      </c>
      <c r="Y941" s="43"/>
      <c r="Z941" s="43"/>
      <c r="AA941" s="43" t="n">
        <v>0.379</v>
      </c>
      <c r="AB941" s="43"/>
      <c r="AC941" s="43" t="s">
        <v>10482</v>
      </c>
      <c r="AD941" s="43"/>
      <c r="AE941" s="43"/>
      <c r="AF941" s="43"/>
      <c r="AG941" s="43" t="n">
        <v>0.379</v>
      </c>
      <c r="AH941" s="43"/>
      <c r="AI941" s="63"/>
      <c r="AJ941" s="63"/>
      <c r="AK941" s="43"/>
      <c r="AL941" s="43"/>
      <c r="AM941" s="43" t="s">
        <v>10492</v>
      </c>
      <c r="AN941" s="43"/>
      <c r="AO941" s="43" t="s">
        <v>1471</v>
      </c>
      <c r="AP941" s="23" t="s">
        <v>3124</v>
      </c>
      <c r="AT941" s="23" t="s">
        <v>10934</v>
      </c>
      <c r="AV941" s="23" t="n">
        <v>0.379</v>
      </c>
      <c r="AW941" s="23" t="s">
        <v>11633</v>
      </c>
      <c r="AX941" s="23" t="s">
        <v>11872</v>
      </c>
      <c r="AY941" s="23" t="n">
        <v>1500</v>
      </c>
      <c r="AZ941" s="23" t="n">
        <v>12</v>
      </c>
      <c r="BA941" s="23" t="s">
        <v>1465</v>
      </c>
      <c r="BB941" s="23" t="s">
        <v>11633</v>
      </c>
      <c r="BF941" s="23" t="s">
        <v>10498</v>
      </c>
      <c r="BG941" s="1" t="s">
        <v>183</v>
      </c>
    </row>
    <row r="942" s="23" customFormat="true" ht="12.75" hidden="false" customHeight="false" outlineLevel="0" collapsed="false">
      <c r="A942" s="23" t="s">
        <v>4440</v>
      </c>
      <c r="B942" s="23" t="s">
        <v>4441</v>
      </c>
      <c r="C942" s="40" t="s">
        <v>177</v>
      </c>
      <c r="D942" s="23" t="s">
        <v>1471</v>
      </c>
      <c r="E942" s="23" t="s">
        <v>4442</v>
      </c>
      <c r="F942" s="23" t="s">
        <v>4443</v>
      </c>
      <c r="G942" s="23" t="n">
        <v>91</v>
      </c>
      <c r="H942" s="23" t="n">
        <v>3500</v>
      </c>
      <c r="I942" s="41" t="s">
        <v>180</v>
      </c>
      <c r="K942" s="23" t="n">
        <v>0</v>
      </c>
      <c r="L942" s="23" t="n">
        <v>452423</v>
      </c>
      <c r="M942" s="23" t="n">
        <v>70000</v>
      </c>
      <c r="N942" s="23" t="n">
        <v>56000</v>
      </c>
      <c r="O942" s="23" t="n">
        <f aca="false">K942+L942</f>
        <v>452423</v>
      </c>
      <c r="P942" s="23" t="n">
        <f aca="false">K942+L942+M942+N942</f>
        <v>578423</v>
      </c>
      <c r="Q942" s="23" t="n">
        <v>298517</v>
      </c>
      <c r="R942" s="23" t="n">
        <v>317866</v>
      </c>
      <c r="S942" s="23" t="n">
        <v>371043</v>
      </c>
      <c r="T942" s="23" t="n">
        <v>225552</v>
      </c>
      <c r="U942" s="23" t="n">
        <f aca="false">IF(I942="delivery",O942-SUM(Q942+R942),IF(I942="PO",P942-SUM(Q942:R942)))</f>
        <v>-163960</v>
      </c>
      <c r="V942" s="43" t="n">
        <v>0.35</v>
      </c>
      <c r="W942" s="43" t="n">
        <v>0.35</v>
      </c>
      <c r="X942" s="43" t="n">
        <f aca="false">W942-V942</f>
        <v>0</v>
      </c>
      <c r="Y942" s="43"/>
      <c r="Z942" s="43"/>
      <c r="AA942" s="43" t="n">
        <v>0.34858</v>
      </c>
      <c r="AB942" s="43"/>
      <c r="AC942" s="43" t="s">
        <v>10482</v>
      </c>
      <c r="AD942" s="43"/>
      <c r="AE942" s="43"/>
      <c r="AF942" s="43"/>
      <c r="AG942" s="43" t="n">
        <v>0.345</v>
      </c>
      <c r="AH942" s="43"/>
      <c r="AI942" s="63"/>
      <c r="AJ942" s="63"/>
      <c r="AK942" s="43"/>
      <c r="AL942" s="43"/>
      <c r="AM942" s="43" t="s">
        <v>11635</v>
      </c>
      <c r="AN942" s="43"/>
      <c r="AO942" s="43" t="s">
        <v>1471</v>
      </c>
      <c r="AP942" s="23" t="s">
        <v>3124</v>
      </c>
      <c r="AT942" s="23" t="s">
        <v>11356</v>
      </c>
      <c r="AV942" s="23" t="n">
        <v>0.345</v>
      </c>
      <c r="AW942" s="23" t="s">
        <v>11639</v>
      </c>
      <c r="AX942" s="23" t="s">
        <v>11873</v>
      </c>
      <c r="AY942" s="23" t="n">
        <v>3500</v>
      </c>
      <c r="AZ942" s="23" t="n">
        <v>5</v>
      </c>
      <c r="BA942" s="23" t="s">
        <v>177</v>
      </c>
      <c r="BB942" s="23" t="s">
        <v>10496</v>
      </c>
      <c r="BF942" s="23" t="s">
        <v>10498</v>
      </c>
      <c r="BG942" s="1" t="s">
        <v>183</v>
      </c>
    </row>
    <row r="943" s="23" customFormat="true" ht="12.75" hidden="false" customHeight="false" outlineLevel="0" collapsed="false">
      <c r="A943" s="23" t="s">
        <v>4444</v>
      </c>
      <c r="B943" s="23" t="s">
        <v>4445</v>
      </c>
      <c r="C943" s="40" t="s">
        <v>177</v>
      </c>
      <c r="D943" s="23" t="s">
        <v>1471</v>
      </c>
      <c r="E943" s="23" t="s">
        <v>4446</v>
      </c>
      <c r="F943" s="23" t="s">
        <v>4447</v>
      </c>
      <c r="G943" s="23" t="n">
        <v>73</v>
      </c>
      <c r="H943" s="23" t="n">
        <v>3000</v>
      </c>
      <c r="I943" s="41" t="s">
        <v>180</v>
      </c>
      <c r="K943" s="23" t="n">
        <v>0</v>
      </c>
      <c r="L943" s="23" t="n">
        <v>141752</v>
      </c>
      <c r="M943" s="23" t="n">
        <v>0</v>
      </c>
      <c r="N943" s="23" t="n">
        <v>108000</v>
      </c>
      <c r="O943" s="23" t="n">
        <f aca="false">K943+L943</f>
        <v>141752</v>
      </c>
      <c r="P943" s="23" t="n">
        <f aca="false">K943+L943+M943+N943</f>
        <v>249752</v>
      </c>
      <c r="Q943" s="23" t="n">
        <v>143438</v>
      </c>
      <c r="R943" s="23" t="n">
        <v>171898</v>
      </c>
      <c r="S943" s="23" t="n">
        <v>205395</v>
      </c>
      <c r="T943" s="23" t="n">
        <v>139496</v>
      </c>
      <c r="U943" s="23" t="n">
        <f aca="false">IF(I943="delivery",O943-SUM(Q943+R943),IF(I943="PO",P943-SUM(Q943:R943)))</f>
        <v>-173584</v>
      </c>
      <c r="V943" s="43" t="n">
        <v>0.3322</v>
      </c>
      <c r="W943" s="43" t="n">
        <v>0.3511</v>
      </c>
      <c r="X943" s="43" t="n">
        <f aca="false">W943-V943</f>
        <v>0.0189</v>
      </c>
      <c r="Y943" s="43"/>
      <c r="Z943" s="43"/>
      <c r="AA943" s="43" t="n">
        <v>0.3194</v>
      </c>
      <c r="AB943" s="43"/>
      <c r="AC943" s="43" t="s">
        <v>10482</v>
      </c>
      <c r="AD943" s="43"/>
      <c r="AE943" s="43"/>
      <c r="AF943" s="43"/>
      <c r="AG943" s="43" t="n">
        <v>0.3511</v>
      </c>
      <c r="AH943" s="43"/>
      <c r="AI943" s="63"/>
      <c r="AJ943" s="63"/>
      <c r="AK943" s="43"/>
      <c r="AL943" s="43"/>
      <c r="AM943" s="43" t="s">
        <v>11635</v>
      </c>
      <c r="AN943" s="43"/>
      <c r="AO943" s="43" t="s">
        <v>1471</v>
      </c>
      <c r="AP943" s="23" t="s">
        <v>3124</v>
      </c>
      <c r="AT943" s="23" t="s">
        <v>10493</v>
      </c>
      <c r="AV943" s="23" t="n">
        <v>0.3511</v>
      </c>
      <c r="AW943" s="23" t="s">
        <v>11573</v>
      </c>
      <c r="AX943" s="23" t="s">
        <v>11874</v>
      </c>
      <c r="AY943" s="23" t="n">
        <v>10000</v>
      </c>
      <c r="AZ943" s="23" t="n">
        <v>12</v>
      </c>
      <c r="BA943" s="23" t="s">
        <v>177</v>
      </c>
      <c r="BB943" s="23" t="s">
        <v>10496</v>
      </c>
      <c r="BF943" s="23" t="s">
        <v>10498</v>
      </c>
      <c r="BG943" s="1" t="s">
        <v>183</v>
      </c>
    </row>
    <row r="944" s="23" customFormat="true" ht="12.75" hidden="false" customHeight="false" outlineLevel="0" collapsed="false">
      <c r="A944" s="23" t="s">
        <v>4448</v>
      </c>
      <c r="B944" s="23" t="s">
        <v>4449</v>
      </c>
      <c r="C944" s="40" t="s">
        <v>177</v>
      </c>
      <c r="D944" s="23" t="s">
        <v>1471</v>
      </c>
      <c r="E944" s="23" t="s">
        <v>4450</v>
      </c>
      <c r="F944" s="23" t="s">
        <v>4451</v>
      </c>
      <c r="G944" s="23" t="n">
        <v>96</v>
      </c>
      <c r="H944" s="23" t="n">
        <v>1000</v>
      </c>
      <c r="I944" s="41" t="s">
        <v>180</v>
      </c>
      <c r="K944" s="23" t="n">
        <v>0</v>
      </c>
      <c r="L944" s="23" t="n">
        <v>46331</v>
      </c>
      <c r="M944" s="23" t="n">
        <v>0</v>
      </c>
      <c r="N944" s="23" t="n">
        <v>20000</v>
      </c>
      <c r="O944" s="23" t="n">
        <f aca="false">K944+L944</f>
        <v>46331</v>
      </c>
      <c r="P944" s="23" t="n">
        <f aca="false">K944+L944+M944+N944</f>
        <v>66331</v>
      </c>
      <c r="Q944" s="23" t="n">
        <v>32946</v>
      </c>
      <c r="R944" s="23" t="n">
        <v>25526</v>
      </c>
      <c r="S944" s="23" t="n">
        <v>45059</v>
      </c>
      <c r="T944" s="23" t="n">
        <v>16260</v>
      </c>
      <c r="U944" s="23" t="n">
        <f aca="false">IF(I944="delivery",O944-SUM(Q944+R944),IF(I944="PO",P944-SUM(Q944:R944)))</f>
        <v>-12141</v>
      </c>
      <c r="V944" s="43" t="n">
        <v>0.115</v>
      </c>
      <c r="W944" s="43" t="n">
        <v>0.089</v>
      </c>
      <c r="X944" s="43" t="n">
        <f aca="false">W944-V944</f>
        <v>-0.026</v>
      </c>
      <c r="Y944" s="43"/>
      <c r="Z944" s="43"/>
      <c r="AA944" s="43" t="n">
        <v>0.088</v>
      </c>
      <c r="AB944" s="43"/>
      <c r="AC944" s="43" t="s">
        <v>10482</v>
      </c>
      <c r="AD944" s="43"/>
      <c r="AE944" s="43"/>
      <c r="AF944" s="43"/>
      <c r="AG944" s="43" t="n">
        <v>0.089</v>
      </c>
      <c r="AH944" s="43"/>
      <c r="AI944" s="63"/>
      <c r="AJ944" s="63"/>
      <c r="AK944" s="43"/>
      <c r="AL944" s="43"/>
      <c r="AM944" s="43" t="s">
        <v>10492</v>
      </c>
      <c r="AN944" s="43"/>
      <c r="AO944" s="43" t="s">
        <v>1471</v>
      </c>
      <c r="AP944" s="23" t="s">
        <v>3124</v>
      </c>
      <c r="AT944" s="23" t="s">
        <v>10934</v>
      </c>
      <c r="AV944" s="23" t="n">
        <v>0.089</v>
      </c>
      <c r="AW944" s="23" t="s">
        <v>11875</v>
      </c>
      <c r="AX944" s="23" t="s">
        <v>11876</v>
      </c>
      <c r="AY944" s="23" t="n">
        <v>1000</v>
      </c>
      <c r="AZ944" s="23" t="n">
        <v>16</v>
      </c>
      <c r="BA944" s="23" t="s">
        <v>1465</v>
      </c>
      <c r="BB944" s="23" t="s">
        <v>11875</v>
      </c>
      <c r="BF944" s="23" t="s">
        <v>10498</v>
      </c>
      <c r="BG944" s="1" t="s">
        <v>183</v>
      </c>
    </row>
    <row r="945" s="23" customFormat="true" ht="12.75" hidden="false" customHeight="false" outlineLevel="0" collapsed="false">
      <c r="A945" s="23" t="s">
        <v>4452</v>
      </c>
      <c r="B945" s="23" t="s">
        <v>4453</v>
      </c>
      <c r="C945" s="40" t="s">
        <v>177</v>
      </c>
      <c r="D945" s="23" t="s">
        <v>1471</v>
      </c>
      <c r="E945" s="23" t="s">
        <v>4454</v>
      </c>
      <c r="F945" s="23" t="s">
        <v>4455</v>
      </c>
      <c r="G945" s="23" t="n">
        <v>201</v>
      </c>
      <c r="H945" s="23" t="n">
        <v>10000</v>
      </c>
      <c r="I945" s="41" t="s">
        <v>180</v>
      </c>
      <c r="K945" s="23" t="n">
        <v>0</v>
      </c>
      <c r="L945" s="23" t="n">
        <v>194839</v>
      </c>
      <c r="M945" s="23" t="n">
        <v>0</v>
      </c>
      <c r="N945" s="23" t="n">
        <v>0</v>
      </c>
      <c r="O945" s="23" t="n">
        <f aca="false">K945+L945</f>
        <v>194839</v>
      </c>
      <c r="P945" s="23" t="n">
        <f aca="false">K945+L945+M945+N945</f>
        <v>194839</v>
      </c>
      <c r="Q945" s="23" t="n">
        <v>57628</v>
      </c>
      <c r="R945" s="23" t="n">
        <v>34823</v>
      </c>
      <c r="S945" s="23" t="n">
        <v>18114</v>
      </c>
      <c r="T945" s="23" t="n">
        <v>11822</v>
      </c>
      <c r="U945" s="23" t="n">
        <f aca="false">IF(I945="delivery",O945-SUM(Q945+R945),IF(I945="PO",P945-SUM(Q945:R945)))</f>
        <v>102388</v>
      </c>
      <c r="V945" s="43" t="n">
        <v>0.01875</v>
      </c>
      <c r="W945" s="43" t="n">
        <v>0.01875</v>
      </c>
      <c r="X945" s="43" t="n">
        <f aca="false">W945-V945</f>
        <v>0</v>
      </c>
      <c r="Y945" s="43"/>
      <c r="Z945" s="43"/>
      <c r="AA945" s="43" t="n">
        <v>0.0125</v>
      </c>
      <c r="AB945" s="43"/>
      <c r="AC945" s="43" t="s">
        <v>10482</v>
      </c>
      <c r="AD945" s="43"/>
      <c r="AE945" s="43"/>
      <c r="AF945" s="43"/>
      <c r="AG945" s="43" t="n">
        <v>0.01298</v>
      </c>
      <c r="AH945" s="43"/>
      <c r="AI945" s="63"/>
      <c r="AJ945" s="63"/>
      <c r="AK945" s="43"/>
      <c r="AL945" s="43"/>
      <c r="AM945" s="43" t="s">
        <v>10492</v>
      </c>
      <c r="AN945" s="43"/>
      <c r="AO945" s="43" t="s">
        <v>1471</v>
      </c>
      <c r="AP945" s="23" t="s">
        <v>3124</v>
      </c>
      <c r="AT945" s="23" t="s">
        <v>11356</v>
      </c>
      <c r="AV945" s="23" t="n">
        <v>0.01298</v>
      </c>
      <c r="AW945" s="23" t="s">
        <v>11602</v>
      </c>
      <c r="AX945" s="23" t="s">
        <v>11877</v>
      </c>
      <c r="AY945" s="23" t="n">
        <v>4000</v>
      </c>
      <c r="AZ945" s="23" t="n">
        <v>10</v>
      </c>
      <c r="BA945" s="23" t="s">
        <v>1465</v>
      </c>
      <c r="BB945" s="23" t="s">
        <v>11587</v>
      </c>
      <c r="BF945" s="23" t="s">
        <v>10498</v>
      </c>
      <c r="BG945" s="1" t="s">
        <v>183</v>
      </c>
    </row>
    <row r="946" s="23" customFormat="true" ht="12.75" hidden="false" customHeight="false" outlineLevel="0" collapsed="false">
      <c r="A946" s="23" t="s">
        <v>4456</v>
      </c>
      <c r="B946" s="23" t="s">
        <v>4457</v>
      </c>
      <c r="C946" s="40" t="s">
        <v>177</v>
      </c>
      <c r="D946" s="23" t="s">
        <v>1471</v>
      </c>
      <c r="E946" s="23" t="s">
        <v>4458</v>
      </c>
      <c r="F946" s="23" t="s">
        <v>4459</v>
      </c>
      <c r="G946" s="23" t="n">
        <v>201</v>
      </c>
      <c r="H946" s="23" t="n">
        <v>10000</v>
      </c>
      <c r="I946" s="41" t="s">
        <v>180</v>
      </c>
      <c r="K946" s="23" t="n">
        <v>0</v>
      </c>
      <c r="L946" s="23" t="n">
        <v>298739</v>
      </c>
      <c r="M946" s="23" t="n">
        <v>7874</v>
      </c>
      <c r="N946" s="23" t="n">
        <v>240000</v>
      </c>
      <c r="O946" s="23" t="n">
        <f aca="false">K946+L946</f>
        <v>298739</v>
      </c>
      <c r="P946" s="23" t="n">
        <f aca="false">K946+L946+M946+N946</f>
        <v>546613</v>
      </c>
      <c r="Q946" s="23" t="n">
        <v>322207</v>
      </c>
      <c r="R946" s="23" t="n">
        <v>171763</v>
      </c>
      <c r="S946" s="23" t="n">
        <v>222505</v>
      </c>
      <c r="T946" s="23" t="n">
        <v>114359</v>
      </c>
      <c r="U946" s="23" t="n">
        <f aca="false">IF(I946="delivery",O946-SUM(Q946+R946),IF(I946="PO",P946-SUM(Q946:R946)))</f>
        <v>-195231</v>
      </c>
      <c r="V946" s="43" t="n">
        <v>0.031</v>
      </c>
      <c r="W946" s="43" t="n">
        <v>0.02</v>
      </c>
      <c r="X946" s="43" t="n">
        <f aca="false">W946-V946</f>
        <v>-0.011</v>
      </c>
      <c r="Y946" s="43"/>
      <c r="Z946" s="43"/>
      <c r="AA946" s="43"/>
      <c r="AB946" s="43"/>
      <c r="AC946" s="43" t="s">
        <v>10482</v>
      </c>
      <c r="AD946" s="43"/>
      <c r="AE946" s="43"/>
      <c r="AF946" s="43"/>
      <c r="AG946" s="43" t="n">
        <v>0.02</v>
      </c>
      <c r="AH946" s="43"/>
      <c r="AI946" s="63"/>
      <c r="AJ946" s="63"/>
      <c r="AK946" s="43"/>
      <c r="AL946" s="43"/>
      <c r="AM946" s="43" t="s">
        <v>11635</v>
      </c>
      <c r="AN946" s="43"/>
      <c r="AO946" s="43" t="s">
        <v>1471</v>
      </c>
      <c r="AP946" s="23" t="s">
        <v>3124</v>
      </c>
      <c r="AT946" s="23" t="s">
        <v>11356</v>
      </c>
      <c r="AV946" s="23" t="n">
        <v>0.02</v>
      </c>
      <c r="AW946" s="23" t="s">
        <v>11593</v>
      </c>
      <c r="AX946" s="23" t="s">
        <v>11878</v>
      </c>
      <c r="AY946" s="23" t="n">
        <v>30000</v>
      </c>
      <c r="AZ946" s="23" t="n">
        <v>4</v>
      </c>
      <c r="BA946" s="23" t="s">
        <v>177</v>
      </c>
      <c r="BB946" s="23" t="s">
        <v>10496</v>
      </c>
      <c r="BF946" s="23" t="s">
        <v>10498</v>
      </c>
      <c r="BG946" s="1" t="s">
        <v>183</v>
      </c>
    </row>
    <row r="947" s="23" customFormat="true" ht="12.75" hidden="false" customHeight="false" outlineLevel="0" collapsed="false">
      <c r="A947" s="23" t="s">
        <v>4460</v>
      </c>
      <c r="B947" s="23" t="s">
        <v>4461</v>
      </c>
      <c r="C947" s="40" t="s">
        <v>177</v>
      </c>
      <c r="D947" s="23" t="s">
        <v>1471</v>
      </c>
      <c r="E947" s="23" t="s">
        <v>4462</v>
      </c>
      <c r="F947" s="23" t="s">
        <v>4463</v>
      </c>
      <c r="G947" s="23" t="n">
        <v>101</v>
      </c>
      <c r="H947" s="23" t="n">
        <v>1000</v>
      </c>
      <c r="I947" s="41" t="s">
        <v>180</v>
      </c>
      <c r="K947" s="23" t="n">
        <v>0</v>
      </c>
      <c r="L947" s="23" t="n">
        <v>84305</v>
      </c>
      <c r="M947" s="23" t="n">
        <v>0</v>
      </c>
      <c r="N947" s="23" t="n">
        <v>0</v>
      </c>
      <c r="O947" s="23" t="n">
        <f aca="false">K947+L947</f>
        <v>84305</v>
      </c>
      <c r="P947" s="23" t="n">
        <f aca="false">K947+L947+M947+N947</f>
        <v>84305</v>
      </c>
      <c r="Q947" s="23" t="n">
        <v>10255</v>
      </c>
      <c r="R947" s="23" t="n">
        <v>13080</v>
      </c>
      <c r="S947" s="23" t="n">
        <v>15853</v>
      </c>
      <c r="T947" s="23" t="n">
        <v>13120</v>
      </c>
      <c r="U947" s="23" t="n">
        <f aca="false">IF(I947="delivery",O947-SUM(Q947+R947),IF(I947="PO",P947-SUM(Q947:R947)))</f>
        <v>60970</v>
      </c>
      <c r="V947" s="43" t="n">
        <v>0.25</v>
      </c>
      <c r="W947" s="43" t="n">
        <v>0.25</v>
      </c>
      <c r="X947" s="43" t="n">
        <f aca="false">W947-V947</f>
        <v>0</v>
      </c>
      <c r="Y947" s="43"/>
      <c r="Z947" s="43"/>
      <c r="AA947" s="43"/>
      <c r="AB947" s="43"/>
      <c r="AC947" s="43" t="s">
        <v>11595</v>
      </c>
      <c r="AD947" s="43"/>
      <c r="AE947" s="43" t="s">
        <v>11879</v>
      </c>
      <c r="AF947" s="43"/>
      <c r="AG947" s="43" t="n">
        <v>0.2</v>
      </c>
      <c r="AH947" s="43" t="s">
        <v>11590</v>
      </c>
      <c r="AI947" s="63" t="n">
        <v>500</v>
      </c>
      <c r="AJ947" s="63" t="n">
        <v>17</v>
      </c>
      <c r="AK947" s="43" t="s">
        <v>11880</v>
      </c>
      <c r="AL947" s="43"/>
      <c r="AM947" s="43" t="s">
        <v>11678</v>
      </c>
      <c r="AN947" s="43"/>
      <c r="AO947" s="43" t="s">
        <v>1471</v>
      </c>
      <c r="AP947" s="23" t="s">
        <v>3124</v>
      </c>
      <c r="AT947" s="23" t="s">
        <v>11356</v>
      </c>
      <c r="AV947" s="23" t="n">
        <v>0.27075</v>
      </c>
      <c r="AW947" s="23" t="s">
        <v>11881</v>
      </c>
      <c r="AX947" s="23" t="s">
        <v>11882</v>
      </c>
      <c r="AY947" s="23" t="s">
        <v>11883</v>
      </c>
      <c r="AZ947" s="23" t="s">
        <v>11884</v>
      </c>
      <c r="BA947" s="23" t="s">
        <v>1465</v>
      </c>
      <c r="BB947" s="23" t="s">
        <v>11885</v>
      </c>
      <c r="BC947" s="23" t="s">
        <v>11886</v>
      </c>
      <c r="BF947" s="23" t="s">
        <v>10498</v>
      </c>
      <c r="BG947" s="1" t="s">
        <v>183</v>
      </c>
    </row>
    <row r="948" s="23" customFormat="true" ht="12.75" hidden="false" customHeight="false" outlineLevel="0" collapsed="false">
      <c r="A948" s="23" t="s">
        <v>4464</v>
      </c>
      <c r="B948" s="23" t="s">
        <v>4465</v>
      </c>
      <c r="C948" s="40" t="s">
        <v>177</v>
      </c>
      <c r="D948" s="23" t="s">
        <v>1471</v>
      </c>
      <c r="E948" s="23" t="s">
        <v>4466</v>
      </c>
      <c r="F948" s="23" t="s">
        <v>4467</v>
      </c>
      <c r="G948" s="23" t="n">
        <v>201</v>
      </c>
      <c r="H948" s="23" t="n">
        <v>10000</v>
      </c>
      <c r="I948" s="41" t="s">
        <v>180</v>
      </c>
      <c r="K948" s="23" t="n">
        <v>0</v>
      </c>
      <c r="L948" s="23" t="n">
        <v>3391219</v>
      </c>
      <c r="M948" s="23" t="n">
        <v>0</v>
      </c>
      <c r="N948" s="23" t="n">
        <v>1080000</v>
      </c>
      <c r="O948" s="23" t="n">
        <f aca="false">K948+L948</f>
        <v>3391219</v>
      </c>
      <c r="P948" s="23" t="n">
        <f aca="false">K948+L948+M948+N948</f>
        <v>4471219</v>
      </c>
      <c r="Q948" s="23" t="n">
        <v>970799</v>
      </c>
      <c r="R948" s="23" t="n">
        <v>1828489</v>
      </c>
      <c r="S948" s="23" t="n">
        <v>2069945</v>
      </c>
      <c r="T948" s="23" t="n">
        <v>1589232</v>
      </c>
      <c r="U948" s="23" t="n">
        <f aca="false">IF(I948="delivery",O948-SUM(Q948+R948),IF(I948="PO",P948-SUM(Q948:R948)))</f>
        <v>591931</v>
      </c>
      <c r="V948" s="43" t="n">
        <v>0.00513</v>
      </c>
      <c r="W948" s="43" t="n">
        <v>0.00513</v>
      </c>
      <c r="X948" s="43" t="n">
        <f aca="false">W948-V948</f>
        <v>0</v>
      </c>
      <c r="Y948" s="43"/>
      <c r="Z948" s="43"/>
      <c r="AA948" s="43" t="n">
        <v>0.00649</v>
      </c>
      <c r="AB948" s="43"/>
      <c r="AC948" s="43" t="s">
        <v>10482</v>
      </c>
      <c r="AD948" s="43"/>
      <c r="AE948" s="43"/>
      <c r="AF948" s="43"/>
      <c r="AG948" s="43" t="n">
        <v>0.005</v>
      </c>
      <c r="AH948" s="43"/>
      <c r="AI948" s="63"/>
      <c r="AJ948" s="63"/>
      <c r="AK948" s="43"/>
      <c r="AL948" s="43"/>
      <c r="AM948" s="43" t="s">
        <v>10492</v>
      </c>
      <c r="AN948" s="43"/>
      <c r="AO948" s="43" t="s">
        <v>1471</v>
      </c>
      <c r="AP948" s="23" t="s">
        <v>3124</v>
      </c>
      <c r="AT948" s="23" t="s">
        <v>10943</v>
      </c>
      <c r="AV948" s="23" t="n">
        <v>0.005</v>
      </c>
      <c r="AW948" s="23" t="s">
        <v>11602</v>
      </c>
      <c r="AX948" s="23" t="s">
        <v>11887</v>
      </c>
      <c r="AY948" s="23" t="n">
        <v>10000</v>
      </c>
      <c r="AZ948" s="23" t="n">
        <v>16</v>
      </c>
      <c r="BA948" s="23" t="s">
        <v>1465</v>
      </c>
      <c r="BB948" s="23" t="s">
        <v>11602</v>
      </c>
      <c r="BF948" s="23" t="s">
        <v>10498</v>
      </c>
      <c r="BG948" s="1" t="s">
        <v>183</v>
      </c>
    </row>
    <row r="949" s="23" customFormat="true" ht="12.75" hidden="false" customHeight="false" outlineLevel="0" collapsed="false">
      <c r="A949" s="23" t="s">
        <v>4468</v>
      </c>
      <c r="B949" s="23" t="s">
        <v>4469</v>
      </c>
      <c r="C949" s="40" t="s">
        <v>177</v>
      </c>
      <c r="D949" s="23" t="s">
        <v>1471</v>
      </c>
      <c r="E949" s="23" t="s">
        <v>4470</v>
      </c>
      <c r="F949" s="23" t="s">
        <v>4471</v>
      </c>
      <c r="G949" s="23" t="n">
        <v>201</v>
      </c>
      <c r="H949" s="23" t="n">
        <v>10000</v>
      </c>
      <c r="I949" s="41" t="s">
        <v>180</v>
      </c>
      <c r="K949" s="23" t="n">
        <v>0</v>
      </c>
      <c r="L949" s="23" t="n">
        <v>1532111</v>
      </c>
      <c r="M949" s="23" t="n">
        <v>230000</v>
      </c>
      <c r="N949" s="23" t="n">
        <v>2430000</v>
      </c>
      <c r="O949" s="23" t="n">
        <f aca="false">K949+L949</f>
        <v>1532111</v>
      </c>
      <c r="P949" s="23" t="n">
        <f aca="false">K949+L949+M949+N949</f>
        <v>4192111</v>
      </c>
      <c r="Q949" s="23" t="n">
        <v>690068</v>
      </c>
      <c r="R949" s="23" t="n">
        <v>1146196</v>
      </c>
      <c r="S949" s="23" t="n">
        <v>1350563</v>
      </c>
      <c r="T949" s="23" t="n">
        <v>886527</v>
      </c>
      <c r="U949" s="23" t="n">
        <f aca="false">IF(I949="delivery",O949-SUM(Q949+R949),IF(I949="PO",P949-SUM(Q949:R949)))</f>
        <v>-304153</v>
      </c>
      <c r="V949" s="43" t="n">
        <v>0.0071</v>
      </c>
      <c r="W949" s="43" t="n">
        <v>0.0071</v>
      </c>
      <c r="X949" s="43" t="n">
        <f aca="false">W949-V949</f>
        <v>0</v>
      </c>
      <c r="Y949" s="43"/>
      <c r="Z949" s="43"/>
      <c r="AA949" s="43" t="n">
        <v>0.0071</v>
      </c>
      <c r="AB949" s="43"/>
      <c r="AC949" s="43" t="s">
        <v>10482</v>
      </c>
      <c r="AD949" s="43"/>
      <c r="AE949" s="43"/>
      <c r="AF949" s="43"/>
      <c r="AG949" s="43" t="n">
        <v>0.007</v>
      </c>
      <c r="AH949" s="43"/>
      <c r="AI949" s="63"/>
      <c r="AJ949" s="63"/>
      <c r="AK949" s="43"/>
      <c r="AL949" s="43"/>
      <c r="AM949" s="43" t="s">
        <v>10492</v>
      </c>
      <c r="AN949" s="43"/>
      <c r="AO949" s="43" t="s">
        <v>1471</v>
      </c>
      <c r="AP949" s="23" t="s">
        <v>3124</v>
      </c>
      <c r="AT949" s="23" t="s">
        <v>11356</v>
      </c>
      <c r="AV949" s="23" t="n">
        <v>0.007</v>
      </c>
      <c r="AW949" s="23" t="s">
        <v>10494</v>
      </c>
      <c r="AX949" s="23" t="s">
        <v>11888</v>
      </c>
      <c r="AY949" s="23" t="n">
        <v>10000</v>
      </c>
      <c r="AZ949" s="23" t="n">
        <v>22</v>
      </c>
      <c r="BA949" s="23" t="s">
        <v>1465</v>
      </c>
      <c r="BB949" s="23" t="s">
        <v>10496</v>
      </c>
      <c r="BF949" s="23" t="s">
        <v>10498</v>
      </c>
      <c r="BG949" s="1" t="s">
        <v>183</v>
      </c>
    </row>
    <row r="950" s="23" customFormat="true" ht="12.75" hidden="false" customHeight="false" outlineLevel="0" collapsed="false">
      <c r="A950" s="23" t="s">
        <v>4472</v>
      </c>
      <c r="B950" s="23" t="s">
        <v>4473</v>
      </c>
      <c r="C950" s="40" t="s">
        <v>177</v>
      </c>
      <c r="D950" s="23" t="s">
        <v>1471</v>
      </c>
      <c r="E950" s="23" t="s">
        <v>4474</v>
      </c>
      <c r="F950" s="23" t="s">
        <v>4475</v>
      </c>
      <c r="G950" s="23" t="n">
        <v>216</v>
      </c>
      <c r="H950" s="23" t="n">
        <v>20000</v>
      </c>
      <c r="I950" s="41" t="s">
        <v>180</v>
      </c>
      <c r="K950" s="23" t="n">
        <v>0</v>
      </c>
      <c r="L950" s="23" t="n">
        <v>7131</v>
      </c>
      <c r="M950" s="23" t="n">
        <v>26000</v>
      </c>
      <c r="N950" s="23" t="n">
        <v>0</v>
      </c>
      <c r="O950" s="23" t="n">
        <f aca="false">K950+L950</f>
        <v>7131</v>
      </c>
      <c r="P950" s="23" t="n">
        <f aca="false">K950+L950+M950+N950</f>
        <v>33131</v>
      </c>
      <c r="Q950" s="23" t="n">
        <v>4056</v>
      </c>
      <c r="R950" s="23" t="n">
        <v>2086</v>
      </c>
      <c r="S950" s="23" t="n">
        <v>1954</v>
      </c>
      <c r="T950" s="23" t="n">
        <v>2734</v>
      </c>
      <c r="U950" s="23" t="n">
        <f aca="false">IF(I950="delivery",O950-SUM(Q950+R950),IF(I950="PO",P950-SUM(Q950:R950)))</f>
        <v>989</v>
      </c>
      <c r="V950" s="43" t="n">
        <v>0.05695</v>
      </c>
      <c r="W950" s="43" t="n">
        <v>0.073</v>
      </c>
      <c r="X950" s="43" t="n">
        <f aca="false">W950-V950</f>
        <v>0.01605</v>
      </c>
      <c r="Y950" s="43"/>
      <c r="Z950" s="43"/>
      <c r="AA950" s="43"/>
      <c r="AB950" s="43"/>
      <c r="AC950" s="43" t="s">
        <v>11595</v>
      </c>
      <c r="AD950" s="43"/>
      <c r="AE950" s="43" t="s">
        <v>11860</v>
      </c>
      <c r="AF950" s="43"/>
      <c r="AG950" s="43" t="n">
        <v>0.06393</v>
      </c>
      <c r="AH950" s="43" t="s">
        <v>11597</v>
      </c>
      <c r="AI950" s="63" t="n">
        <v>2000</v>
      </c>
      <c r="AJ950" s="63" t="n">
        <v>20</v>
      </c>
      <c r="AK950" s="43" t="s">
        <v>11889</v>
      </c>
      <c r="AL950" s="43" t="s">
        <v>177</v>
      </c>
      <c r="AM950" s="43" t="s">
        <v>11672</v>
      </c>
      <c r="AN950" s="43"/>
      <c r="AO950" s="43" t="s">
        <v>1471</v>
      </c>
      <c r="AP950" s="23" t="s">
        <v>3124</v>
      </c>
      <c r="AT950" s="23" t="s">
        <v>10493</v>
      </c>
      <c r="AU950" s="23" t="s">
        <v>10533</v>
      </c>
      <c r="AV950" s="23" t="n">
        <v>0.073</v>
      </c>
      <c r="AW950" s="23" t="s">
        <v>11555</v>
      </c>
      <c r="AX950" s="23" t="s">
        <v>11889</v>
      </c>
      <c r="AY950" s="23" t="n">
        <v>6000</v>
      </c>
      <c r="AZ950" s="23" t="n">
        <v>43</v>
      </c>
      <c r="BA950" s="23" t="s">
        <v>1465</v>
      </c>
      <c r="BB950" s="23" t="s">
        <v>11890</v>
      </c>
      <c r="BF950" s="23" t="s">
        <v>10498</v>
      </c>
      <c r="BG950" s="1" t="s">
        <v>183</v>
      </c>
    </row>
    <row r="951" s="23" customFormat="true" ht="12.75" hidden="false" customHeight="false" outlineLevel="0" collapsed="false">
      <c r="A951" s="23" t="s">
        <v>4476</v>
      </c>
      <c r="B951" s="23" t="s">
        <v>4477</v>
      </c>
      <c r="C951" s="40" t="s">
        <v>177</v>
      </c>
      <c r="D951" s="23" t="s">
        <v>1471</v>
      </c>
      <c r="E951" s="23" t="s">
        <v>4478</v>
      </c>
      <c r="F951" s="23" t="s">
        <v>4479</v>
      </c>
      <c r="G951" s="23" t="n">
        <v>133</v>
      </c>
      <c r="H951" s="23" t="n">
        <v>4000</v>
      </c>
      <c r="I951" s="41" t="s">
        <v>180</v>
      </c>
      <c r="K951" s="23" t="n">
        <v>0</v>
      </c>
      <c r="L951" s="23" t="n">
        <v>18817</v>
      </c>
      <c r="M951" s="23" t="n">
        <v>0</v>
      </c>
      <c r="N951" s="23" t="n">
        <v>8000</v>
      </c>
      <c r="O951" s="23" t="n">
        <f aca="false">K951+L951</f>
        <v>18817</v>
      </c>
      <c r="P951" s="23" t="n">
        <f aca="false">K951+L951+M951+N951</f>
        <v>26817</v>
      </c>
      <c r="Q951" s="23" t="n">
        <v>15090</v>
      </c>
      <c r="R951" s="23" t="n">
        <v>7443</v>
      </c>
      <c r="S951" s="23" t="n">
        <v>7755</v>
      </c>
      <c r="T951" s="23" t="n">
        <v>4920</v>
      </c>
      <c r="U951" s="23" t="n">
        <f aca="false">IF(I951="delivery",O951-SUM(Q951+R951),IF(I951="PO",P951-SUM(Q951:R951)))</f>
        <v>-3716</v>
      </c>
      <c r="V951" s="43" t="n">
        <v>0.0132</v>
      </c>
      <c r="W951" s="43" t="n">
        <v>0.0132</v>
      </c>
      <c r="X951" s="43" t="n">
        <f aca="false">W951-V951</f>
        <v>0</v>
      </c>
      <c r="Y951" s="43"/>
      <c r="Z951" s="43"/>
      <c r="AA951" s="43" t="n">
        <v>0.0132</v>
      </c>
      <c r="AB951" s="43"/>
      <c r="AC951" s="43" t="s">
        <v>10482</v>
      </c>
      <c r="AD951" s="43"/>
      <c r="AE951" s="43"/>
      <c r="AF951" s="43"/>
      <c r="AG951" s="43" t="n">
        <v>0.00361</v>
      </c>
      <c r="AH951" s="43"/>
      <c r="AI951" s="63"/>
      <c r="AJ951" s="63"/>
      <c r="AK951" s="43"/>
      <c r="AL951" s="43"/>
      <c r="AM951" s="43" t="s">
        <v>10492</v>
      </c>
      <c r="AN951" s="43"/>
      <c r="AO951" s="43" t="s">
        <v>1471</v>
      </c>
      <c r="AP951" s="23" t="s">
        <v>3124</v>
      </c>
      <c r="AT951" s="23" t="s">
        <v>10952</v>
      </c>
      <c r="AV951" s="23" t="n">
        <v>0.00361</v>
      </c>
      <c r="AW951" s="23" t="s">
        <v>11602</v>
      </c>
      <c r="AX951" s="23" t="s">
        <v>11891</v>
      </c>
      <c r="AY951" s="23" t="n">
        <v>4000</v>
      </c>
      <c r="AZ951" s="23" t="n">
        <v>16</v>
      </c>
      <c r="BB951" s="23" t="s">
        <v>11602</v>
      </c>
      <c r="BE951" s="23" t="s">
        <v>11277</v>
      </c>
      <c r="BF951" s="23" t="s">
        <v>10498</v>
      </c>
      <c r="BG951" s="1" t="s">
        <v>183</v>
      </c>
    </row>
    <row r="952" s="23" customFormat="true" ht="12.75" hidden="false" customHeight="false" outlineLevel="0" collapsed="false">
      <c r="A952" s="23" t="s">
        <v>4480</v>
      </c>
      <c r="B952" s="23" t="s">
        <v>4481</v>
      </c>
      <c r="C952" s="40" t="s">
        <v>177</v>
      </c>
      <c r="D952" s="23" t="s">
        <v>1471</v>
      </c>
      <c r="E952" s="23" t="s">
        <v>4482</v>
      </c>
      <c r="F952" s="23" t="s">
        <v>4483</v>
      </c>
      <c r="G952" s="23" t="n">
        <v>216</v>
      </c>
      <c r="H952" s="23" t="n">
        <v>3000</v>
      </c>
      <c r="I952" s="41" t="s">
        <v>180</v>
      </c>
      <c r="K952" s="23" t="n">
        <v>0</v>
      </c>
      <c r="L952" s="23" t="n">
        <v>35354</v>
      </c>
      <c r="M952" s="23" t="n">
        <v>0</v>
      </c>
      <c r="N952" s="23" t="n">
        <v>0</v>
      </c>
      <c r="O952" s="23" t="n">
        <f aca="false">K952+L952</f>
        <v>35354</v>
      </c>
      <c r="P952" s="23" t="n">
        <f aca="false">K952+L952+M952+N952</f>
        <v>35354</v>
      </c>
      <c r="Q952" s="23" t="n">
        <v>4506</v>
      </c>
      <c r="R952" s="23" t="n">
        <v>3336</v>
      </c>
      <c r="S952" s="23" t="n">
        <v>3489</v>
      </c>
      <c r="T952" s="23" t="n">
        <v>506</v>
      </c>
      <c r="U952" s="23" t="n">
        <f aca="false">IF(I952="delivery",O952-SUM(Q952+R952),IF(I952="PO",P952-SUM(Q952:R952)))</f>
        <v>27512</v>
      </c>
      <c r="V952" s="43" t="n">
        <v>0.12636</v>
      </c>
      <c r="W952" s="43" t="n">
        <v>0.12636</v>
      </c>
      <c r="X952" s="43" t="n">
        <f aca="false">W952-V952</f>
        <v>0</v>
      </c>
      <c r="Y952" s="43"/>
      <c r="Z952" s="43"/>
      <c r="AA952" s="43"/>
      <c r="AB952" s="43"/>
      <c r="AC952" s="43" t="s">
        <v>10482</v>
      </c>
      <c r="AD952" s="43"/>
      <c r="AE952" s="43"/>
      <c r="AF952" s="43"/>
      <c r="AG952" s="43" t="n">
        <v>0.117</v>
      </c>
      <c r="AH952" s="43"/>
      <c r="AI952" s="63"/>
      <c r="AJ952" s="63"/>
      <c r="AK952" s="43"/>
      <c r="AL952" s="43"/>
      <c r="AM952" s="43" t="s">
        <v>10492</v>
      </c>
      <c r="AN952" s="43"/>
      <c r="AO952" s="43" t="s">
        <v>1471</v>
      </c>
      <c r="AP952" s="23" t="s">
        <v>3124</v>
      </c>
      <c r="AT952" s="23" t="s">
        <v>10959</v>
      </c>
      <c r="AV952" s="23" t="n">
        <v>0.117</v>
      </c>
      <c r="AW952" s="23" t="s">
        <v>11602</v>
      </c>
      <c r="AX952" s="23" t="s">
        <v>11892</v>
      </c>
      <c r="AY952" s="23" t="n">
        <v>3000</v>
      </c>
      <c r="AZ952" s="23" t="n">
        <v>16</v>
      </c>
      <c r="BA952" s="23" t="s">
        <v>177</v>
      </c>
      <c r="BB952" s="23" t="s">
        <v>11602</v>
      </c>
      <c r="BF952" s="23" t="s">
        <v>10498</v>
      </c>
      <c r="BG952" s="1" t="s">
        <v>183</v>
      </c>
    </row>
    <row r="953" s="23" customFormat="true" ht="12.75" hidden="false" customHeight="false" outlineLevel="0" collapsed="false">
      <c r="A953" s="23" t="s">
        <v>4484</v>
      </c>
      <c r="B953" s="23" t="s">
        <v>4485</v>
      </c>
      <c r="C953" s="40" t="s">
        <v>177</v>
      </c>
      <c r="D953" s="23" t="s">
        <v>1471</v>
      </c>
      <c r="E953" s="23" t="s">
        <v>4486</v>
      </c>
      <c r="F953" s="23" t="s">
        <v>4487</v>
      </c>
      <c r="G953" s="23" t="n">
        <v>68</v>
      </c>
      <c r="H953" s="23" t="n">
        <v>4000</v>
      </c>
      <c r="I953" s="41" t="s">
        <v>180</v>
      </c>
      <c r="K953" s="23" t="n">
        <v>0</v>
      </c>
      <c r="L953" s="23" t="n">
        <v>56255</v>
      </c>
      <c r="M953" s="23" t="n">
        <v>48000</v>
      </c>
      <c r="N953" s="23" t="n">
        <v>56000</v>
      </c>
      <c r="O953" s="23" t="n">
        <f aca="false">K953+L953</f>
        <v>56255</v>
      </c>
      <c r="P953" s="23" t="n">
        <f aca="false">K953+L953+M953+N953</f>
        <v>160255</v>
      </c>
      <c r="Q953" s="23" t="n">
        <v>105928</v>
      </c>
      <c r="R953" s="23" t="n">
        <v>33088</v>
      </c>
      <c r="S953" s="23" t="n">
        <v>43992</v>
      </c>
      <c r="T953" s="23" t="n">
        <v>16264</v>
      </c>
      <c r="U953" s="23" t="n">
        <f aca="false">IF(I953="delivery",O953-SUM(Q953+R953),IF(I953="PO",P953-SUM(Q953:R953)))</f>
        <v>-82761</v>
      </c>
      <c r="V953" s="43" t="n">
        <v>0.454</v>
      </c>
      <c r="W953" s="43" t="n">
        <v>0.454</v>
      </c>
      <c r="X953" s="43" t="n">
        <f aca="false">W953-V953</f>
        <v>0</v>
      </c>
      <c r="Y953" s="43"/>
      <c r="Z953" s="43"/>
      <c r="AA953" s="43"/>
      <c r="AB953" s="43"/>
      <c r="AC953" s="43" t="s">
        <v>10482</v>
      </c>
      <c r="AD953" s="43"/>
      <c r="AE953" s="43"/>
      <c r="AF953" s="43"/>
      <c r="AG953" s="43" t="n">
        <v>0.4268</v>
      </c>
      <c r="AH953" s="43"/>
      <c r="AI953" s="63"/>
      <c r="AJ953" s="63"/>
      <c r="AK953" s="43"/>
      <c r="AL953" s="43"/>
      <c r="AM953" s="43" t="s">
        <v>10492</v>
      </c>
      <c r="AN953" s="43"/>
      <c r="AO953" s="43" t="s">
        <v>1471</v>
      </c>
      <c r="AP953" s="23" t="s">
        <v>3124</v>
      </c>
      <c r="AT953" s="23" t="s">
        <v>10934</v>
      </c>
      <c r="AV953" s="23" t="n">
        <v>0.4268</v>
      </c>
      <c r="AW953" s="23" t="s">
        <v>11618</v>
      </c>
      <c r="AX953" s="23" t="s">
        <v>11893</v>
      </c>
      <c r="AY953" s="23" t="n">
        <v>4000</v>
      </c>
      <c r="AZ953" s="23" t="n">
        <v>13</v>
      </c>
      <c r="BA953" s="23" t="s">
        <v>1465</v>
      </c>
      <c r="BB953" s="23" t="s">
        <v>11618</v>
      </c>
      <c r="BF953" s="23" t="s">
        <v>10498</v>
      </c>
      <c r="BG953" s="1" t="s">
        <v>183</v>
      </c>
    </row>
    <row r="954" s="23" customFormat="true" ht="12.75" hidden="false" customHeight="false" outlineLevel="0" collapsed="false">
      <c r="A954" s="23" t="s">
        <v>4488</v>
      </c>
      <c r="B954" s="23" t="s">
        <v>4489</v>
      </c>
      <c r="C954" s="40" t="s">
        <v>177</v>
      </c>
      <c r="D954" s="23" t="s">
        <v>1471</v>
      </c>
      <c r="E954" s="23" t="s">
        <v>4490</v>
      </c>
      <c r="F954" s="23" t="s">
        <v>4491</v>
      </c>
      <c r="G954" s="23" t="n">
        <v>201</v>
      </c>
      <c r="H954" s="23" t="n">
        <v>20000</v>
      </c>
      <c r="I954" s="41" t="s">
        <v>188</v>
      </c>
      <c r="K954" s="23" t="n">
        <v>0</v>
      </c>
      <c r="L954" s="23" t="n">
        <v>4928</v>
      </c>
      <c r="M954" s="23" t="n">
        <v>0</v>
      </c>
      <c r="N954" s="23" t="n">
        <v>0</v>
      </c>
      <c r="O954" s="23" t="n">
        <f aca="false">K954+L954</f>
        <v>4928</v>
      </c>
      <c r="P954" s="23" t="n">
        <f aca="false">K954+L954+M954+N954</f>
        <v>4928</v>
      </c>
      <c r="Q954" s="23" t="n">
        <v>0</v>
      </c>
      <c r="R954" s="23" t="n">
        <v>0</v>
      </c>
      <c r="S954" s="23" t="n">
        <v>0</v>
      </c>
      <c r="T954" s="23" t="n">
        <v>0</v>
      </c>
      <c r="U954" s="23" t="n">
        <f aca="false">IF(I954="delivery",O954-SUM(Q954+R954),IF(I954="PO",P954-SUM(Q954:R954)))</f>
        <v>4928</v>
      </c>
      <c r="V954" s="43" t="n">
        <v>0.00443</v>
      </c>
      <c r="W954" s="43" t="n">
        <v>0.00443</v>
      </c>
      <c r="X954" s="43" t="n">
        <f aca="false">W954-V954</f>
        <v>0</v>
      </c>
      <c r="Y954" s="43"/>
      <c r="Z954" s="43"/>
      <c r="AA954" s="43"/>
      <c r="AB954" s="43"/>
      <c r="AC954" s="43" t="s">
        <v>10482</v>
      </c>
      <c r="AD954" s="43" t="s">
        <v>11894</v>
      </c>
      <c r="AE954" s="43" t="s">
        <v>11895</v>
      </c>
      <c r="AF954" s="43"/>
      <c r="AG954" s="43" t="n">
        <v>0.00549</v>
      </c>
      <c r="AH954" s="43" t="s">
        <v>11590</v>
      </c>
      <c r="AI954" s="63" t="n">
        <v>10000</v>
      </c>
      <c r="AJ954" s="63" t="n">
        <v>10</v>
      </c>
      <c r="AK954" s="43" t="s">
        <v>11896</v>
      </c>
      <c r="AL954" s="43" t="s">
        <v>177</v>
      </c>
      <c r="AM954" s="43" t="s">
        <v>11592</v>
      </c>
      <c r="AN954" s="43"/>
      <c r="AO954" s="43" t="s">
        <v>1471</v>
      </c>
      <c r="AP954" s="23" t="s">
        <v>3124</v>
      </c>
      <c r="AT954" s="23" t="s">
        <v>10943</v>
      </c>
      <c r="AV954" s="23" t="n">
        <v>0.0138</v>
      </c>
      <c r="AW954" s="23" t="s">
        <v>11618</v>
      </c>
      <c r="AX954" s="23" t="s">
        <v>11897</v>
      </c>
      <c r="AY954" s="23" t="n">
        <v>90000</v>
      </c>
      <c r="AZ954" s="23" t="n">
        <v>12</v>
      </c>
      <c r="BA954" s="23" t="s">
        <v>1465</v>
      </c>
      <c r="BB954" s="23" t="s">
        <v>11618</v>
      </c>
      <c r="BF954" s="23" t="s">
        <v>10498</v>
      </c>
      <c r="BG954" s="1" t="s">
        <v>183</v>
      </c>
    </row>
    <row r="955" s="23" customFormat="true" ht="12.75" hidden="false" customHeight="false" outlineLevel="0" collapsed="false">
      <c r="A955" s="23" t="s">
        <v>4492</v>
      </c>
      <c r="B955" s="23" t="s">
        <v>4493</v>
      </c>
      <c r="C955" s="40" t="s">
        <v>177</v>
      </c>
      <c r="D955" s="23" t="s">
        <v>1471</v>
      </c>
      <c r="E955" s="23" t="s">
        <v>4494</v>
      </c>
      <c r="F955" s="23" t="s">
        <v>4495</v>
      </c>
      <c r="G955" s="23" t="n">
        <v>91</v>
      </c>
      <c r="H955" s="23" t="n">
        <v>3500</v>
      </c>
      <c r="I955" s="41" t="s">
        <v>180</v>
      </c>
      <c r="K955" s="23" t="n">
        <v>0</v>
      </c>
      <c r="L955" s="23" t="n">
        <v>240328</v>
      </c>
      <c r="M955" s="23" t="n">
        <v>0</v>
      </c>
      <c r="N955" s="23" t="n">
        <v>0</v>
      </c>
      <c r="O955" s="23" t="n">
        <f aca="false">K955+L955</f>
        <v>240328</v>
      </c>
      <c r="P955" s="23" t="n">
        <f aca="false">K955+L955+M955+N955</f>
        <v>240328</v>
      </c>
      <c r="Q955" s="23" t="n">
        <v>104026</v>
      </c>
      <c r="R955" s="23" t="n">
        <v>168004</v>
      </c>
      <c r="S955" s="23" t="n">
        <v>237081</v>
      </c>
      <c r="T955" s="23" t="n">
        <v>122054</v>
      </c>
      <c r="U955" s="23" t="n">
        <f aca="false">IF(I955="delivery",O955-SUM(Q955+R955),IF(I955="PO",P955-SUM(Q955:R955)))</f>
        <v>-31702</v>
      </c>
      <c r="V955" s="43" t="n">
        <v>0.3908</v>
      </c>
      <c r="W955" s="43" t="n">
        <v>0.3908</v>
      </c>
      <c r="X955" s="43" t="n">
        <f aca="false">W955-V955</f>
        <v>0</v>
      </c>
      <c r="Y955" s="43"/>
      <c r="Z955" s="43"/>
      <c r="AA955" s="43" t="n">
        <v>0.3267</v>
      </c>
      <c r="AB955" s="43"/>
      <c r="AC955" s="43" t="s">
        <v>10482</v>
      </c>
      <c r="AD955" s="43"/>
      <c r="AE955" s="43"/>
      <c r="AF955" s="43"/>
      <c r="AG955" s="43" t="n">
        <v>0.3908</v>
      </c>
      <c r="AH955" s="43"/>
      <c r="AI955" s="63"/>
      <c r="AJ955" s="63"/>
      <c r="AK955" s="43"/>
      <c r="AL955" s="43"/>
      <c r="AM955" s="43" t="s">
        <v>11635</v>
      </c>
      <c r="AN955" s="43"/>
      <c r="AO955" s="43" t="s">
        <v>1471</v>
      </c>
      <c r="AP955" s="23" t="s">
        <v>3124</v>
      </c>
      <c r="AT955" s="23" t="s">
        <v>10493</v>
      </c>
      <c r="AV955" s="23" t="n">
        <v>0.3908</v>
      </c>
      <c r="AW955" s="23" t="s">
        <v>11639</v>
      </c>
      <c r="AX955" s="23" t="s">
        <v>11898</v>
      </c>
      <c r="AY955" s="23" t="n">
        <v>3500</v>
      </c>
      <c r="AZ955" s="23" t="n">
        <v>18</v>
      </c>
      <c r="BA955" s="23" t="s">
        <v>177</v>
      </c>
      <c r="BB955" s="23" t="s">
        <v>11587</v>
      </c>
      <c r="BF955" s="23" t="s">
        <v>10498</v>
      </c>
      <c r="BG955" s="1" t="s">
        <v>183</v>
      </c>
    </row>
    <row r="956" s="23" customFormat="true" ht="12.75" hidden="false" customHeight="false" outlineLevel="0" collapsed="false">
      <c r="A956" s="23" t="s">
        <v>4496</v>
      </c>
      <c r="B956" s="23" t="s">
        <v>4497</v>
      </c>
      <c r="C956" s="40" t="s">
        <v>177</v>
      </c>
      <c r="D956" s="23" t="s">
        <v>1471</v>
      </c>
      <c r="E956" s="23" t="s">
        <v>4498</v>
      </c>
      <c r="F956" s="23" t="s">
        <v>4499</v>
      </c>
      <c r="G956" s="23" t="n">
        <v>73</v>
      </c>
      <c r="H956" s="23" t="n">
        <v>3500</v>
      </c>
      <c r="I956" s="41" t="s">
        <v>188</v>
      </c>
      <c r="K956" s="23" t="n">
        <v>0</v>
      </c>
      <c r="L956" s="23" t="n">
        <v>1183</v>
      </c>
      <c r="M956" s="23" t="n">
        <v>0</v>
      </c>
      <c r="N956" s="23" t="n">
        <v>0</v>
      </c>
      <c r="O956" s="23" t="n">
        <f aca="false">K956+L956</f>
        <v>1183</v>
      </c>
      <c r="P956" s="23" t="n">
        <f aca="false">K956+L956+M956+N956</f>
        <v>1183</v>
      </c>
      <c r="Q956" s="23" t="n">
        <v>0</v>
      </c>
      <c r="R956" s="23" t="n">
        <v>0</v>
      </c>
      <c r="S956" s="23" t="n">
        <v>0</v>
      </c>
      <c r="T956" s="23" t="n">
        <v>0</v>
      </c>
      <c r="U956" s="23" t="n">
        <f aca="false">IF(I956="delivery",O956-SUM(Q956+R956),IF(I956="PO",P956-SUM(Q956:R956)))</f>
        <v>1183</v>
      </c>
      <c r="V956" s="43" t="n">
        <v>0.449</v>
      </c>
      <c r="W956" s="43" t="n">
        <v>0.449</v>
      </c>
      <c r="X956" s="43" t="n">
        <f aca="false">W956-V956</f>
        <v>0</v>
      </c>
      <c r="Y956" s="43"/>
      <c r="Z956" s="43"/>
      <c r="AA956" s="43"/>
      <c r="AB956" s="43"/>
      <c r="AC956" s="43" t="s">
        <v>10482</v>
      </c>
      <c r="AD956" s="43"/>
      <c r="AE956" s="43"/>
      <c r="AF956" s="43"/>
      <c r="AG956" s="43" t="n">
        <v>0.449</v>
      </c>
      <c r="AH956" s="43"/>
      <c r="AI956" s="63"/>
      <c r="AJ956" s="63"/>
      <c r="AK956" s="43"/>
      <c r="AL956" s="43"/>
      <c r="AM956" s="43" t="s">
        <v>11367</v>
      </c>
      <c r="AN956" s="43"/>
      <c r="AO956" s="43" t="s">
        <v>1471</v>
      </c>
      <c r="AP956" s="23" t="s">
        <v>3124</v>
      </c>
      <c r="AT956" s="23" t="s">
        <v>10934</v>
      </c>
      <c r="AV956" s="23" t="n">
        <v>0.449</v>
      </c>
      <c r="AW956" s="23" t="s">
        <v>11573</v>
      </c>
      <c r="AX956" s="23" t="s">
        <v>11899</v>
      </c>
      <c r="AY956" s="23" t="n">
        <v>3500</v>
      </c>
      <c r="AZ956" s="23" t="n">
        <v>12</v>
      </c>
      <c r="BA956" s="23" t="s">
        <v>1465</v>
      </c>
      <c r="BB956" s="23" t="s">
        <v>11573</v>
      </c>
      <c r="BF956" s="23" t="s">
        <v>10498</v>
      </c>
      <c r="BG956" s="1" t="s">
        <v>183</v>
      </c>
    </row>
    <row r="957" s="23" customFormat="true" ht="12.75" hidden="false" customHeight="false" outlineLevel="0" collapsed="false">
      <c r="A957" s="23" t="s">
        <v>4500</v>
      </c>
      <c r="B957" s="23" t="s">
        <v>4501</v>
      </c>
      <c r="C957" s="40" t="s">
        <v>177</v>
      </c>
      <c r="D957" s="23" t="s">
        <v>1471</v>
      </c>
      <c r="E957" s="23" t="s">
        <v>4502</v>
      </c>
      <c r="F957" s="23" t="s">
        <v>4503</v>
      </c>
      <c r="G957" s="23" t="n">
        <v>153</v>
      </c>
      <c r="H957" s="23" t="n">
        <v>1000</v>
      </c>
      <c r="I957" s="41" t="s">
        <v>180</v>
      </c>
      <c r="K957" s="23" t="n">
        <v>0</v>
      </c>
      <c r="L957" s="23" t="n">
        <v>57285</v>
      </c>
      <c r="M957" s="23" t="n">
        <v>0</v>
      </c>
      <c r="N957" s="23" t="n">
        <v>0</v>
      </c>
      <c r="O957" s="23" t="n">
        <f aca="false">K957+L957</f>
        <v>57285</v>
      </c>
      <c r="P957" s="23" t="n">
        <f aca="false">K957+L957+M957+N957</f>
        <v>57285</v>
      </c>
      <c r="Q957" s="23" t="n">
        <v>10127</v>
      </c>
      <c r="R957" s="23" t="n">
        <v>5561</v>
      </c>
      <c r="S957" s="23" t="n">
        <v>5071</v>
      </c>
      <c r="T957" s="23" t="n">
        <v>5555</v>
      </c>
      <c r="U957" s="23" t="n">
        <f aca="false">IF(I957="delivery",O957-SUM(Q957+R957),IF(I957="PO",P957-SUM(Q957:R957)))</f>
        <v>41597</v>
      </c>
      <c r="V957" s="43" t="n">
        <v>0.267</v>
      </c>
      <c r="W957" s="43" t="n">
        <v>0.267</v>
      </c>
      <c r="X957" s="43" t="n">
        <f aca="false">W957-V957</f>
        <v>0</v>
      </c>
      <c r="Y957" s="43"/>
      <c r="Z957" s="43"/>
      <c r="AA957" s="43" t="n">
        <v>0.267</v>
      </c>
      <c r="AB957" s="43"/>
      <c r="AC957" s="43" t="s">
        <v>10482</v>
      </c>
      <c r="AD957" s="43"/>
      <c r="AE957" s="43"/>
      <c r="AF957" s="43"/>
      <c r="AG957" s="43" t="n">
        <v>0.2673</v>
      </c>
      <c r="AH957" s="43"/>
      <c r="AI957" s="63"/>
      <c r="AJ957" s="63"/>
      <c r="AK957" s="43"/>
      <c r="AL957" s="43"/>
      <c r="AM957" s="43" t="s">
        <v>11621</v>
      </c>
      <c r="AN957" s="43"/>
      <c r="AO957" s="43" t="s">
        <v>1471</v>
      </c>
      <c r="AP957" s="23" t="s">
        <v>3124</v>
      </c>
      <c r="AT957" s="23" t="s">
        <v>10959</v>
      </c>
      <c r="AV957" s="23" t="n">
        <v>0.2673</v>
      </c>
      <c r="AW957" s="23" t="s">
        <v>11585</v>
      </c>
      <c r="AX957" s="23" t="s">
        <v>11900</v>
      </c>
      <c r="AY957" s="23" t="n">
        <v>10000</v>
      </c>
      <c r="AZ957" s="23" t="n">
        <v>16</v>
      </c>
      <c r="BA957" s="23" t="s">
        <v>177</v>
      </c>
      <c r="BB957" s="23" t="s">
        <v>11585</v>
      </c>
      <c r="BF957" s="23" t="s">
        <v>10498</v>
      </c>
      <c r="BG957" s="1" t="s">
        <v>183</v>
      </c>
    </row>
    <row r="958" s="23" customFormat="true" ht="12.75" hidden="false" customHeight="false" outlineLevel="0" collapsed="false">
      <c r="A958" s="23" t="s">
        <v>4504</v>
      </c>
      <c r="B958" s="23" t="s">
        <v>4505</v>
      </c>
      <c r="C958" s="40" t="s">
        <v>177</v>
      </c>
      <c r="D958" s="23" t="s">
        <v>1471</v>
      </c>
      <c r="E958" s="23" t="s">
        <v>4506</v>
      </c>
      <c r="F958" s="23" t="s">
        <v>4507</v>
      </c>
      <c r="G958" s="23" t="n">
        <v>201</v>
      </c>
      <c r="H958" s="23" t="n">
        <v>10000</v>
      </c>
      <c r="I958" s="41" t="s">
        <v>180</v>
      </c>
      <c r="K958" s="23" t="n">
        <v>0</v>
      </c>
      <c r="L958" s="23" t="n">
        <v>75151</v>
      </c>
      <c r="M958" s="23" t="n">
        <v>10000</v>
      </c>
      <c r="N958" s="23" t="n">
        <v>30000</v>
      </c>
      <c r="O958" s="23" t="n">
        <f aca="false">K958+L958</f>
        <v>75151</v>
      </c>
      <c r="P958" s="23" t="n">
        <f aca="false">K958+L958+M958+N958</f>
        <v>115151</v>
      </c>
      <c r="Q958" s="23" t="n">
        <v>14912</v>
      </c>
      <c r="R958" s="23" t="n">
        <v>18264</v>
      </c>
      <c r="S958" s="23" t="n">
        <v>17588</v>
      </c>
      <c r="T958" s="23" t="n">
        <v>14567</v>
      </c>
      <c r="U958" s="23" t="n">
        <f aca="false">IF(I958="delivery",O958-SUM(Q958+R958),IF(I958="PO",P958-SUM(Q958:R958)))</f>
        <v>41975</v>
      </c>
      <c r="V958" s="43" t="n">
        <v>0.00333</v>
      </c>
      <c r="W958" s="43" t="n">
        <v>0.00333</v>
      </c>
      <c r="X958" s="43" t="n">
        <f aca="false">W958-V958</f>
        <v>0</v>
      </c>
      <c r="Y958" s="43"/>
      <c r="Z958" s="43"/>
      <c r="AA958" s="43" t="n">
        <v>0.00858</v>
      </c>
      <c r="AB958" s="43"/>
      <c r="AC958" s="43" t="s">
        <v>10482</v>
      </c>
      <c r="AD958" s="43"/>
      <c r="AE958" s="43"/>
      <c r="AF958" s="43"/>
      <c r="AG958" s="43" t="n">
        <v>0.00333</v>
      </c>
      <c r="AH958" s="43"/>
      <c r="AI958" s="63"/>
      <c r="AJ958" s="63"/>
      <c r="AK958" s="43"/>
      <c r="AL958" s="43"/>
      <c r="AM958" s="43" t="s">
        <v>11367</v>
      </c>
      <c r="AN958" s="43"/>
      <c r="AO958" s="43" t="s">
        <v>1471</v>
      </c>
      <c r="AP958" s="23" t="s">
        <v>3124</v>
      </c>
      <c r="AT958" s="23" t="s">
        <v>10959</v>
      </c>
      <c r="AV958" s="23" t="n">
        <v>0.00333</v>
      </c>
      <c r="AW958" s="23" t="s">
        <v>11633</v>
      </c>
      <c r="AX958" s="23" t="s">
        <v>11901</v>
      </c>
      <c r="AY958" s="23" t="n">
        <v>30000</v>
      </c>
      <c r="AZ958" s="23" t="n">
        <v>33</v>
      </c>
      <c r="BA958" s="23" t="s">
        <v>177</v>
      </c>
      <c r="BB958" s="23" t="s">
        <v>11633</v>
      </c>
      <c r="BF958" s="23" t="s">
        <v>10498</v>
      </c>
      <c r="BG958" s="1" t="s">
        <v>183</v>
      </c>
    </row>
    <row r="959" s="23" customFormat="true" ht="12.75" hidden="false" customHeight="false" outlineLevel="0" collapsed="false">
      <c r="A959" s="23" t="s">
        <v>4508</v>
      </c>
      <c r="B959" s="23" t="s">
        <v>4509</v>
      </c>
      <c r="C959" s="40" t="s">
        <v>177</v>
      </c>
      <c r="D959" s="23" t="s">
        <v>1471</v>
      </c>
      <c r="E959" s="23" t="s">
        <v>4510</v>
      </c>
      <c r="F959" s="23" t="s">
        <v>4511</v>
      </c>
      <c r="G959" s="23" t="n">
        <v>201</v>
      </c>
      <c r="H959" s="23" t="n">
        <v>50000</v>
      </c>
      <c r="I959" s="41" t="s">
        <v>180</v>
      </c>
      <c r="K959" s="23" t="n">
        <v>0</v>
      </c>
      <c r="L959" s="23" t="n">
        <v>72416</v>
      </c>
      <c r="M959" s="23" t="n">
        <v>70000</v>
      </c>
      <c r="N959" s="23" t="n">
        <v>160000</v>
      </c>
      <c r="O959" s="23" t="n">
        <f aca="false">K959+L959</f>
        <v>72416</v>
      </c>
      <c r="P959" s="23" t="n">
        <f aca="false">K959+L959+M959+N959</f>
        <v>302416</v>
      </c>
      <c r="Q959" s="23" t="n">
        <v>38042</v>
      </c>
      <c r="R959" s="23" t="n">
        <v>82993</v>
      </c>
      <c r="S959" s="23" t="n">
        <v>135962</v>
      </c>
      <c r="T959" s="23" t="n">
        <v>68207</v>
      </c>
      <c r="U959" s="23" t="n">
        <f aca="false">IF(I959="delivery",O959-SUM(Q959+R959),IF(I959="PO",P959-SUM(Q959:R959)))</f>
        <v>-48619</v>
      </c>
      <c r="V959" s="43" t="n">
        <v>0.00427</v>
      </c>
      <c r="W959" s="43" t="n">
        <v>0.00427</v>
      </c>
      <c r="X959" s="43" t="n">
        <f aca="false">W959-V959</f>
        <v>0</v>
      </c>
      <c r="Y959" s="43"/>
      <c r="Z959" s="43"/>
      <c r="AA959" s="43" t="n">
        <v>0.0033</v>
      </c>
      <c r="AB959" s="43"/>
      <c r="AC959" s="43" t="s">
        <v>10482</v>
      </c>
      <c r="AD959" s="43"/>
      <c r="AE959" s="43"/>
      <c r="AF959" s="43"/>
      <c r="AG959" s="43" t="n">
        <v>0.00146</v>
      </c>
      <c r="AH959" s="43"/>
      <c r="AI959" s="63"/>
      <c r="AJ959" s="63"/>
      <c r="AK959" s="43"/>
      <c r="AL959" s="43"/>
      <c r="AM959" s="43" t="s">
        <v>10492</v>
      </c>
      <c r="AN959" s="43"/>
      <c r="AO959" s="43" t="s">
        <v>1471</v>
      </c>
      <c r="AP959" s="23" t="s">
        <v>3124</v>
      </c>
      <c r="AT959" s="23" t="s">
        <v>10943</v>
      </c>
      <c r="AV959" s="23" t="n">
        <v>0.00146</v>
      </c>
      <c r="AW959" s="23" t="s">
        <v>11585</v>
      </c>
      <c r="AX959" s="23" t="s">
        <v>11902</v>
      </c>
      <c r="AY959" s="23" t="n">
        <v>100000</v>
      </c>
      <c r="AZ959" s="23" t="n">
        <v>18</v>
      </c>
      <c r="BA959" s="23" t="s">
        <v>177</v>
      </c>
      <c r="BB959" s="23" t="s">
        <v>11585</v>
      </c>
      <c r="BF959" s="23" t="s">
        <v>10498</v>
      </c>
      <c r="BG959" s="1" t="s">
        <v>183</v>
      </c>
    </row>
    <row r="960" s="23" customFormat="true" ht="12.75" hidden="false" customHeight="false" outlineLevel="0" collapsed="false">
      <c r="A960" s="23" t="s">
        <v>4512</v>
      </c>
      <c r="B960" s="23" t="s">
        <v>4513</v>
      </c>
      <c r="C960" s="40" t="s">
        <v>177</v>
      </c>
      <c r="D960" s="23" t="s">
        <v>1471</v>
      </c>
      <c r="E960" s="23" t="s">
        <v>4514</v>
      </c>
      <c r="F960" s="23" t="s">
        <v>4515</v>
      </c>
      <c r="G960" s="23" t="n">
        <v>63</v>
      </c>
      <c r="H960" s="23" t="n">
        <v>4000</v>
      </c>
      <c r="I960" s="41" t="s">
        <v>180</v>
      </c>
      <c r="K960" s="23" t="n">
        <v>0</v>
      </c>
      <c r="L960" s="23" t="n">
        <v>439864</v>
      </c>
      <c r="M960" s="23" t="n">
        <v>0</v>
      </c>
      <c r="N960" s="23" t="n">
        <v>28000</v>
      </c>
      <c r="O960" s="23" t="n">
        <f aca="false">K960+L960</f>
        <v>439864</v>
      </c>
      <c r="P960" s="23" t="n">
        <f aca="false">K960+L960+M960+N960</f>
        <v>467864</v>
      </c>
      <c r="Q960" s="23" t="n">
        <v>206463</v>
      </c>
      <c r="R960" s="23" t="n">
        <v>202004</v>
      </c>
      <c r="S960" s="23" t="n">
        <v>226436</v>
      </c>
      <c r="T960" s="23" t="n">
        <v>129612</v>
      </c>
      <c r="U960" s="23" t="n">
        <f aca="false">IF(I960="delivery",O960-SUM(Q960+R960),IF(I960="PO",P960-SUM(Q960:R960)))</f>
        <v>31397</v>
      </c>
      <c r="V960" s="43" t="n">
        <v>0.01284</v>
      </c>
      <c r="W960" s="43" t="n">
        <v>0.01284</v>
      </c>
      <c r="X960" s="43" t="n">
        <f aca="false">W960-V960</f>
        <v>0</v>
      </c>
      <c r="Y960" s="43"/>
      <c r="Z960" s="43"/>
      <c r="AA960" s="43" t="n">
        <v>0.01284</v>
      </c>
      <c r="AB960" s="43"/>
      <c r="AC960" s="43" t="s">
        <v>10482</v>
      </c>
      <c r="AD960" s="43"/>
      <c r="AE960" s="43"/>
      <c r="AF960" s="43"/>
      <c r="AG960" s="43" t="n">
        <v>0.01284</v>
      </c>
      <c r="AH960" s="43"/>
      <c r="AI960" s="63"/>
      <c r="AJ960" s="63"/>
      <c r="AK960" s="43"/>
      <c r="AL960" s="43"/>
      <c r="AM960" s="43" t="s">
        <v>11367</v>
      </c>
      <c r="AN960" s="43"/>
      <c r="AO960" s="43" t="s">
        <v>1471</v>
      </c>
      <c r="AP960" s="23" t="s">
        <v>3124</v>
      </c>
      <c r="AT960" s="23" t="s">
        <v>10959</v>
      </c>
      <c r="AV960" s="23" t="n">
        <v>0.01284</v>
      </c>
      <c r="AW960" s="23" t="s">
        <v>11602</v>
      </c>
      <c r="AX960" s="23" t="s">
        <v>11903</v>
      </c>
      <c r="AY960" s="23" t="n">
        <v>4000</v>
      </c>
      <c r="AZ960" s="23" t="n">
        <v>24</v>
      </c>
      <c r="BA960" s="23" t="s">
        <v>177</v>
      </c>
      <c r="BB960" s="23" t="s">
        <v>11602</v>
      </c>
      <c r="BF960" s="23" t="s">
        <v>10498</v>
      </c>
      <c r="BG960" s="1" t="s">
        <v>183</v>
      </c>
    </row>
    <row r="961" s="23" customFormat="true" ht="12.75" hidden="false" customHeight="false" outlineLevel="0" collapsed="false">
      <c r="A961" s="23" t="s">
        <v>4516</v>
      </c>
      <c r="B961" s="23" t="s">
        <v>4517</v>
      </c>
      <c r="C961" s="40" t="s">
        <v>177</v>
      </c>
      <c r="D961" s="23" t="s">
        <v>1471</v>
      </c>
      <c r="E961" s="23" t="s">
        <v>4518</v>
      </c>
      <c r="F961" s="23" t="s">
        <v>4519</v>
      </c>
      <c r="G961" s="23" t="n">
        <v>123</v>
      </c>
      <c r="H961" s="23" t="n">
        <v>2000</v>
      </c>
      <c r="I961" s="41" t="s">
        <v>180</v>
      </c>
      <c r="K961" s="23" t="n">
        <v>0</v>
      </c>
      <c r="L961" s="23" t="n">
        <v>4000</v>
      </c>
      <c r="M961" s="23" t="n">
        <v>0</v>
      </c>
      <c r="N961" s="23" t="n">
        <v>0</v>
      </c>
      <c r="O961" s="23" t="n">
        <f aca="false">K961+L961</f>
        <v>4000</v>
      </c>
      <c r="P961" s="23" t="n">
        <f aca="false">K961+L961+M961+N961</f>
        <v>4000</v>
      </c>
      <c r="Q961" s="23" t="n">
        <v>2090</v>
      </c>
      <c r="R961" s="23" t="n">
        <v>2716</v>
      </c>
      <c r="S961" s="23" t="n">
        <v>6096</v>
      </c>
      <c r="T961" s="23" t="n">
        <v>2570</v>
      </c>
      <c r="U961" s="23" t="n">
        <f aca="false">IF(I961="delivery",O961-SUM(Q961+R961),IF(I961="PO",P961-SUM(Q961:R961)))</f>
        <v>-806</v>
      </c>
      <c r="V961" s="43" t="n">
        <v>0.567</v>
      </c>
      <c r="W961" s="43" t="n">
        <v>0.567</v>
      </c>
      <c r="X961" s="43" t="n">
        <f aca="false">W961-V961</f>
        <v>0</v>
      </c>
      <c r="Y961" s="43"/>
      <c r="Z961" s="43"/>
      <c r="AA961" s="43" t="n">
        <v>0.22</v>
      </c>
      <c r="AB961" s="43"/>
      <c r="AC961" s="43" t="s">
        <v>10482</v>
      </c>
      <c r="AD961" s="43"/>
      <c r="AE961" s="43"/>
      <c r="AF961" s="43"/>
      <c r="AG961" s="43" t="n">
        <v>0.22</v>
      </c>
      <c r="AH961" s="43"/>
      <c r="AI961" s="63"/>
      <c r="AJ961" s="63"/>
      <c r="AK961" s="43"/>
      <c r="AL961" s="43"/>
      <c r="AM961" s="43" t="s">
        <v>10492</v>
      </c>
      <c r="AN961" s="43"/>
      <c r="AO961" s="43" t="s">
        <v>1471</v>
      </c>
      <c r="AP961" s="23" t="s">
        <v>3124</v>
      </c>
      <c r="AT961" s="23" t="s">
        <v>10934</v>
      </c>
      <c r="AV961" s="23" t="n">
        <v>0.22</v>
      </c>
      <c r="AW961" s="23" t="s">
        <v>11658</v>
      </c>
      <c r="AX961" s="23" t="s">
        <v>11904</v>
      </c>
      <c r="AY961" s="23" t="n">
        <v>2000</v>
      </c>
      <c r="AZ961" s="23" t="n">
        <v>14</v>
      </c>
      <c r="BA961" s="23" t="s">
        <v>1465</v>
      </c>
      <c r="BB961" s="23" t="s">
        <v>11658</v>
      </c>
      <c r="BF961" s="23" t="s">
        <v>10498</v>
      </c>
      <c r="BG961" s="1" t="s">
        <v>183</v>
      </c>
    </row>
    <row r="962" s="23" customFormat="true" ht="12.75" hidden="false" customHeight="false" outlineLevel="0" collapsed="false">
      <c r="A962" s="23" t="s">
        <v>4524</v>
      </c>
      <c r="B962" s="23" t="s">
        <v>4525</v>
      </c>
      <c r="C962" s="40" t="s">
        <v>177</v>
      </c>
      <c r="D962" s="23" t="s">
        <v>1471</v>
      </c>
      <c r="E962" s="23" t="s">
        <v>4526</v>
      </c>
      <c r="F962" s="23" t="s">
        <v>4527</v>
      </c>
      <c r="G962" s="23" t="n">
        <v>201</v>
      </c>
      <c r="H962" s="23" t="n">
        <v>30000</v>
      </c>
      <c r="I962" s="41" t="s">
        <v>180</v>
      </c>
      <c r="K962" s="23" t="n">
        <v>0</v>
      </c>
      <c r="L962" s="23" t="n">
        <v>6586</v>
      </c>
      <c r="M962" s="23" t="n">
        <v>0</v>
      </c>
      <c r="N962" s="23" t="n">
        <v>30000</v>
      </c>
      <c r="O962" s="23" t="n">
        <f aca="false">K962+L962</f>
        <v>6586</v>
      </c>
      <c r="P962" s="23" t="n">
        <f aca="false">K962+L962+M962+N962</f>
        <v>36586</v>
      </c>
      <c r="Q962" s="23" t="n">
        <v>3569</v>
      </c>
      <c r="R962" s="23" t="n">
        <v>3471</v>
      </c>
      <c r="S962" s="23" t="n">
        <v>4009</v>
      </c>
      <c r="T962" s="23" t="n">
        <v>3633</v>
      </c>
      <c r="U962" s="23" t="n">
        <f aca="false">IF(I962="delivery",O962-SUM(Q962+R962),IF(I962="PO",P962-SUM(Q962:R962)))</f>
        <v>-454</v>
      </c>
      <c r="V962" s="43" t="n">
        <v>0.0282</v>
      </c>
      <c r="W962" s="43" t="n">
        <v>0.0063</v>
      </c>
      <c r="X962" s="43" t="n">
        <f aca="false">W962-V962</f>
        <v>-0.0219</v>
      </c>
      <c r="Y962" s="43"/>
      <c r="Z962" s="43"/>
      <c r="AA962" s="43"/>
      <c r="AB962" s="43"/>
      <c r="AC962" s="43" t="s">
        <v>10482</v>
      </c>
      <c r="AD962" s="43"/>
      <c r="AE962" s="43"/>
      <c r="AF962" s="43"/>
      <c r="AG962" s="43" t="n">
        <v>0.0063</v>
      </c>
      <c r="AH962" s="43"/>
      <c r="AI962" s="63"/>
      <c r="AJ962" s="63"/>
      <c r="AK962" s="43"/>
      <c r="AL962" s="43"/>
      <c r="AM962" s="43" t="s">
        <v>10492</v>
      </c>
      <c r="AN962" s="43"/>
      <c r="AO962" s="43" t="s">
        <v>1471</v>
      </c>
      <c r="AP962" s="23" t="s">
        <v>3124</v>
      </c>
      <c r="AT962" s="23" t="s">
        <v>10943</v>
      </c>
      <c r="AV962" s="23" t="n">
        <v>0.0063</v>
      </c>
      <c r="AW962" s="23" t="s">
        <v>11633</v>
      </c>
      <c r="AX962" s="23" t="s">
        <v>11905</v>
      </c>
      <c r="AY962" s="23" t="n">
        <v>30000</v>
      </c>
      <c r="AZ962" s="23" t="n">
        <v>30</v>
      </c>
      <c r="BA962" s="23" t="s">
        <v>177</v>
      </c>
      <c r="BB962" s="23" t="s">
        <v>11633</v>
      </c>
      <c r="BF962" s="23" t="s">
        <v>10498</v>
      </c>
      <c r="BG962" s="1" t="s">
        <v>183</v>
      </c>
    </row>
    <row r="963" s="23" customFormat="true" ht="12.75" hidden="false" customHeight="false" outlineLevel="0" collapsed="false">
      <c r="A963" s="23" t="s">
        <v>4528</v>
      </c>
      <c r="B963" s="23" t="s">
        <v>4529</v>
      </c>
      <c r="C963" s="40" t="s">
        <v>177</v>
      </c>
      <c r="D963" s="23" t="s">
        <v>1471</v>
      </c>
      <c r="E963" s="23" t="s">
        <v>4530</v>
      </c>
      <c r="F963" s="23" t="s">
        <v>4531</v>
      </c>
      <c r="G963" s="23" t="n">
        <v>216</v>
      </c>
      <c r="H963" s="23" t="n">
        <v>1000</v>
      </c>
      <c r="I963" s="41" t="s">
        <v>180</v>
      </c>
      <c r="K963" s="23" t="n">
        <v>0</v>
      </c>
      <c r="L963" s="23" t="n">
        <v>136000</v>
      </c>
      <c r="M963" s="23" t="n">
        <v>0</v>
      </c>
      <c r="N963" s="23" t="n">
        <v>0</v>
      </c>
      <c r="O963" s="23" t="n">
        <f aca="false">K963+L963</f>
        <v>136000</v>
      </c>
      <c r="P963" s="23" t="n">
        <f aca="false">K963+L963+M963+N963</f>
        <v>136000</v>
      </c>
      <c r="Q963" s="23" t="n">
        <v>0</v>
      </c>
      <c r="R963" s="23" t="n">
        <v>0</v>
      </c>
      <c r="S963" s="23" t="n">
        <v>0</v>
      </c>
      <c r="T963" s="23" t="n">
        <v>0</v>
      </c>
      <c r="U963" s="23" t="n">
        <f aca="false">IF(I963="delivery",O963-SUM(Q963+R963),IF(I963="PO",P963-SUM(Q963:R963)))</f>
        <v>136000</v>
      </c>
      <c r="V963" s="43" t="n">
        <v>0.2667</v>
      </c>
      <c r="W963" s="43" t="n">
        <v>0.2667</v>
      </c>
      <c r="X963" s="43" t="n">
        <f aca="false">W963-V963</f>
        <v>0</v>
      </c>
      <c r="Y963" s="43"/>
      <c r="Z963" s="43"/>
      <c r="AA963" s="43" t="n">
        <v>0.2667</v>
      </c>
      <c r="AB963" s="43"/>
      <c r="AC963" s="43" t="s">
        <v>10482</v>
      </c>
      <c r="AD963" s="43"/>
      <c r="AE963" s="43"/>
      <c r="AF963" s="43"/>
      <c r="AG963" s="43" t="n">
        <v>0.2673</v>
      </c>
      <c r="AH963" s="43"/>
      <c r="AI963" s="63"/>
      <c r="AJ963" s="63"/>
      <c r="AK963" s="43"/>
      <c r="AL963" s="43"/>
      <c r="AM963" s="43" t="s">
        <v>11621</v>
      </c>
      <c r="AN963" s="43"/>
      <c r="AO963" s="43" t="s">
        <v>1471</v>
      </c>
      <c r="AP963" s="23" t="s">
        <v>3124</v>
      </c>
      <c r="AT963" s="23" t="s">
        <v>10959</v>
      </c>
      <c r="AV963" s="23" t="n">
        <v>0.2673</v>
      </c>
      <c r="AW963" s="23" t="s">
        <v>11585</v>
      </c>
      <c r="AX963" s="23" t="s">
        <v>11900</v>
      </c>
      <c r="AY963" s="23" t="n">
        <v>10000</v>
      </c>
      <c r="AZ963" s="23" t="n">
        <v>16</v>
      </c>
      <c r="BA963" s="23" t="s">
        <v>177</v>
      </c>
      <c r="BB963" s="23" t="s">
        <v>11585</v>
      </c>
      <c r="BF963" s="23" t="s">
        <v>10498</v>
      </c>
      <c r="BG963" s="1" t="s">
        <v>183</v>
      </c>
    </row>
    <row r="964" s="23" customFormat="true" ht="12.75" hidden="false" customHeight="false" outlineLevel="0" collapsed="false">
      <c r="A964" s="23" t="s">
        <v>4532</v>
      </c>
      <c r="B964" s="23" t="s">
        <v>4533</v>
      </c>
      <c r="C964" s="40" t="s">
        <v>177</v>
      </c>
      <c r="D964" s="23" t="s">
        <v>1471</v>
      </c>
      <c r="E964" s="23" t="s">
        <v>4534</v>
      </c>
      <c r="F964" s="23" t="s">
        <v>4535</v>
      </c>
      <c r="G964" s="23" t="n">
        <v>73</v>
      </c>
      <c r="H964" s="23" t="n">
        <v>1500</v>
      </c>
      <c r="I964" s="41" t="s">
        <v>180</v>
      </c>
      <c r="K964" s="23" t="n">
        <v>0</v>
      </c>
      <c r="L964" s="23" t="n">
        <v>16793</v>
      </c>
      <c r="M964" s="23" t="n">
        <v>0</v>
      </c>
      <c r="N964" s="23" t="n">
        <v>1500</v>
      </c>
      <c r="O964" s="23" t="n">
        <f aca="false">K964+L964</f>
        <v>16793</v>
      </c>
      <c r="P964" s="23" t="n">
        <f aca="false">K964+L964+M964+N964</f>
        <v>18293</v>
      </c>
      <c r="Q964" s="23" t="n">
        <v>10090</v>
      </c>
      <c r="R964" s="23" t="n">
        <v>7410</v>
      </c>
      <c r="S964" s="23" t="n">
        <v>10180</v>
      </c>
      <c r="T964" s="23" t="n">
        <v>3750</v>
      </c>
      <c r="U964" s="23" t="n">
        <f aca="false">IF(I964="delivery",O964-SUM(Q964+R964),IF(I964="PO",P964-SUM(Q964:R964)))</f>
        <v>-707</v>
      </c>
      <c r="V964" s="43" t="n">
        <v>0.232</v>
      </c>
      <c r="W964" s="43" t="n">
        <v>0.225</v>
      </c>
      <c r="X964" s="43" t="n">
        <f aca="false">W964-V964</f>
        <v>-0.00700000000000001</v>
      </c>
      <c r="Y964" s="43"/>
      <c r="Z964" s="43"/>
      <c r="AA964" s="43" t="n">
        <v>0.225</v>
      </c>
      <c r="AB964" s="43"/>
      <c r="AC964" s="43" t="s">
        <v>10482</v>
      </c>
      <c r="AD964" s="43"/>
      <c r="AE964" s="43"/>
      <c r="AF964" s="43"/>
      <c r="AG964" s="43" t="n">
        <v>0.225</v>
      </c>
      <c r="AH964" s="43"/>
      <c r="AI964" s="63"/>
      <c r="AJ964" s="63"/>
      <c r="AK964" s="43"/>
      <c r="AL964" s="43"/>
      <c r="AM964" s="43" t="s">
        <v>10492</v>
      </c>
      <c r="AN964" s="43"/>
      <c r="AO964" s="43" t="s">
        <v>1471</v>
      </c>
      <c r="AP964" s="23" t="s">
        <v>3124</v>
      </c>
      <c r="AT964" s="23" t="s">
        <v>10934</v>
      </c>
      <c r="AV964" s="23" t="n">
        <v>0.225</v>
      </c>
      <c r="AW964" s="23" t="s">
        <v>11658</v>
      </c>
      <c r="AX964" s="23" t="s">
        <v>11906</v>
      </c>
      <c r="AY964" s="23" t="n">
        <v>1500</v>
      </c>
      <c r="AZ964" s="23" t="n">
        <v>12</v>
      </c>
      <c r="BA964" s="23" t="s">
        <v>1465</v>
      </c>
      <c r="BB964" s="23" t="s">
        <v>11658</v>
      </c>
      <c r="BF964" s="23" t="s">
        <v>10498</v>
      </c>
      <c r="BG964" s="1" t="s">
        <v>183</v>
      </c>
    </row>
    <row r="965" s="23" customFormat="true" ht="12.75" hidden="false" customHeight="false" outlineLevel="0" collapsed="false">
      <c r="A965" s="23" t="s">
        <v>4536</v>
      </c>
      <c r="B965" s="23" t="s">
        <v>4537</v>
      </c>
      <c r="C965" s="40" t="s">
        <v>177</v>
      </c>
      <c r="D965" s="23" t="s">
        <v>1471</v>
      </c>
      <c r="E965" s="23" t="s">
        <v>4538</v>
      </c>
      <c r="F965" s="23" t="s">
        <v>4539</v>
      </c>
      <c r="G965" s="23" t="n">
        <v>216</v>
      </c>
      <c r="H965" s="23" t="n">
        <v>40000</v>
      </c>
      <c r="I965" s="41" t="s">
        <v>180</v>
      </c>
      <c r="K965" s="23" t="n">
        <v>0</v>
      </c>
      <c r="L965" s="23" t="n">
        <v>150165</v>
      </c>
      <c r="M965" s="23" t="n">
        <v>0</v>
      </c>
      <c r="N965" s="23" t="n">
        <v>0</v>
      </c>
      <c r="O965" s="23" t="n">
        <f aca="false">K965+L965</f>
        <v>150165</v>
      </c>
      <c r="P965" s="23" t="n">
        <f aca="false">K965+L965+M965+N965</f>
        <v>150165</v>
      </c>
      <c r="Q965" s="23" t="n">
        <v>38880</v>
      </c>
      <c r="R965" s="23" t="n">
        <v>12480</v>
      </c>
      <c r="S965" s="23" t="n">
        <v>8256</v>
      </c>
      <c r="T965" s="23" t="n">
        <v>4864</v>
      </c>
      <c r="U965" s="23" t="n">
        <f aca="false">IF(I965="delivery",O965-SUM(Q965+R965),IF(I965="PO",P965-SUM(Q965:R965)))</f>
        <v>98805</v>
      </c>
      <c r="V965" s="43" t="n">
        <v>0.068</v>
      </c>
      <c r="W965" s="43" t="n">
        <v>0.068</v>
      </c>
      <c r="X965" s="43" t="n">
        <f aca="false">W965-V965</f>
        <v>0</v>
      </c>
      <c r="Y965" s="43"/>
      <c r="Z965" s="43"/>
      <c r="AA965" s="43"/>
      <c r="AB965" s="43"/>
      <c r="AC965" s="43" t="s">
        <v>10482</v>
      </c>
      <c r="AD965" s="43"/>
      <c r="AE965" s="43"/>
      <c r="AF965" s="43"/>
      <c r="AG965" s="43" t="n">
        <v>0.04747</v>
      </c>
      <c r="AH965" s="43"/>
      <c r="AI965" s="63"/>
      <c r="AJ965" s="63"/>
      <c r="AK965" s="43"/>
      <c r="AL965" s="43"/>
      <c r="AM965" s="43" t="s">
        <v>10492</v>
      </c>
      <c r="AN965" s="43"/>
      <c r="AO965" s="43" t="s">
        <v>1471</v>
      </c>
      <c r="AP965" s="23" t="s">
        <v>3124</v>
      </c>
      <c r="AT965" s="23" t="s">
        <v>10959</v>
      </c>
      <c r="AV965" s="23" t="n">
        <v>0.04747</v>
      </c>
      <c r="AW965" s="23" t="s">
        <v>11585</v>
      </c>
      <c r="AX965" s="23" t="s">
        <v>11907</v>
      </c>
      <c r="AY965" s="23" t="n">
        <v>40000</v>
      </c>
      <c r="AZ965" s="23" t="n">
        <v>18</v>
      </c>
      <c r="BA965" s="23" t="s">
        <v>177</v>
      </c>
      <c r="BB965" s="23" t="s">
        <v>11585</v>
      </c>
      <c r="BF965" s="23" t="s">
        <v>10498</v>
      </c>
      <c r="BG965" s="1" t="s">
        <v>183</v>
      </c>
    </row>
    <row r="966" s="23" customFormat="true" ht="12.75" hidden="false" customHeight="false" outlineLevel="0" collapsed="false">
      <c r="A966" s="23" t="s">
        <v>4540</v>
      </c>
      <c r="B966" s="23" t="s">
        <v>4541</v>
      </c>
      <c r="C966" s="40" t="s">
        <v>177</v>
      </c>
      <c r="D966" s="23" t="s">
        <v>1471</v>
      </c>
      <c r="E966" s="23" t="s">
        <v>4542</v>
      </c>
      <c r="F966" s="23" t="s">
        <v>4543</v>
      </c>
      <c r="G966" s="23" t="n">
        <v>201</v>
      </c>
      <c r="H966" s="23" t="n">
        <v>10000</v>
      </c>
      <c r="I966" s="41" t="s">
        <v>180</v>
      </c>
      <c r="K966" s="23" t="n">
        <v>0</v>
      </c>
      <c r="L966" s="23" t="n">
        <v>19151</v>
      </c>
      <c r="M966" s="23" t="n">
        <v>0</v>
      </c>
      <c r="N966" s="23" t="n">
        <v>10000</v>
      </c>
      <c r="O966" s="23" t="n">
        <f aca="false">K966+L966</f>
        <v>19151</v>
      </c>
      <c r="P966" s="23" t="n">
        <f aca="false">K966+L966+M966+N966</f>
        <v>29151</v>
      </c>
      <c r="Q966" s="23" t="n">
        <v>10788</v>
      </c>
      <c r="R966" s="23" t="n">
        <v>15546</v>
      </c>
      <c r="S966" s="23" t="n">
        <v>16586</v>
      </c>
      <c r="T966" s="23" t="n">
        <v>9838</v>
      </c>
      <c r="U966" s="23" t="n">
        <f aca="false">IF(I966="delivery",O966-SUM(Q966+R966),IF(I966="PO",P966-SUM(Q966:R966)))</f>
        <v>-7183</v>
      </c>
      <c r="V966" s="43" t="n">
        <v>0.00174</v>
      </c>
      <c r="W966" s="43" t="n">
        <v>0.00174</v>
      </c>
      <c r="X966" s="43" t="n">
        <f aca="false">W966-V966</f>
        <v>0</v>
      </c>
      <c r="Y966" s="43"/>
      <c r="Z966" s="43"/>
      <c r="AA966" s="43" t="n">
        <v>0.005</v>
      </c>
      <c r="AB966" s="43"/>
      <c r="AC966" s="43" t="s">
        <v>10482</v>
      </c>
      <c r="AD966" s="43"/>
      <c r="AE966" s="43"/>
      <c r="AF966" s="43"/>
      <c r="AG966" s="43" t="n">
        <v>0.00174</v>
      </c>
      <c r="AH966" s="43"/>
      <c r="AI966" s="63"/>
      <c r="AJ966" s="63"/>
      <c r="AK966" s="43"/>
      <c r="AL966" s="43"/>
      <c r="AM966" s="43" t="s">
        <v>11367</v>
      </c>
      <c r="AN966" s="43"/>
      <c r="AO966" s="43" t="s">
        <v>1471</v>
      </c>
      <c r="AP966" s="23" t="s">
        <v>3124</v>
      </c>
      <c r="AT966" s="23" t="s">
        <v>10943</v>
      </c>
      <c r="AV966" s="23" t="n">
        <v>0.00174</v>
      </c>
      <c r="AW966" s="23" t="s">
        <v>11602</v>
      </c>
      <c r="AX966" s="23" t="s">
        <v>11908</v>
      </c>
      <c r="AY966" s="23" t="n">
        <v>10000</v>
      </c>
      <c r="AZ966" s="23" t="n">
        <v>24</v>
      </c>
      <c r="BA966" s="23" t="s">
        <v>1465</v>
      </c>
      <c r="BB966" s="23" t="s">
        <v>11602</v>
      </c>
      <c r="BF966" s="23" t="s">
        <v>10498</v>
      </c>
      <c r="BG966" s="1" t="s">
        <v>183</v>
      </c>
    </row>
    <row r="967" s="23" customFormat="true" ht="12.75" hidden="false" customHeight="false" outlineLevel="0" collapsed="false">
      <c r="A967" s="23" t="s">
        <v>4544</v>
      </c>
      <c r="B967" s="23" t="s">
        <v>4545</v>
      </c>
      <c r="C967" s="40" t="s">
        <v>177</v>
      </c>
      <c r="D967" s="23" t="s">
        <v>1471</v>
      </c>
      <c r="E967" s="23" t="s">
        <v>4546</v>
      </c>
      <c r="F967" s="23" t="s">
        <v>4547</v>
      </c>
      <c r="G967" s="23" t="n">
        <v>201</v>
      </c>
      <c r="H967" s="23" t="n">
        <v>10000</v>
      </c>
      <c r="I967" s="41" t="s">
        <v>180</v>
      </c>
      <c r="K967" s="23" t="n">
        <v>0</v>
      </c>
      <c r="L967" s="23" t="n">
        <v>126621</v>
      </c>
      <c r="M967" s="23" t="n">
        <v>20000</v>
      </c>
      <c r="N967" s="23" t="n">
        <v>40000</v>
      </c>
      <c r="O967" s="23" t="n">
        <f aca="false">K967+L967</f>
        <v>126621</v>
      </c>
      <c r="P967" s="23" t="n">
        <f aca="false">K967+L967+M967+N967</f>
        <v>186621</v>
      </c>
      <c r="Q967" s="23" t="n">
        <v>37504</v>
      </c>
      <c r="R967" s="23" t="n">
        <v>28627</v>
      </c>
      <c r="S967" s="23" t="n">
        <v>36741</v>
      </c>
      <c r="T967" s="23" t="n">
        <v>19034</v>
      </c>
      <c r="U967" s="23" t="n">
        <f aca="false">IF(I967="delivery",O967-SUM(Q967+R967),IF(I967="PO",P967-SUM(Q967:R967)))</f>
        <v>60490</v>
      </c>
      <c r="V967" s="43" t="n">
        <v>0.00174</v>
      </c>
      <c r="W967" s="43" t="n">
        <v>0.00174</v>
      </c>
      <c r="X967" s="43" t="n">
        <f aca="false">W967-V967</f>
        <v>0</v>
      </c>
      <c r="Y967" s="43"/>
      <c r="Z967" s="43"/>
      <c r="AA967" s="43" t="n">
        <v>0.00174</v>
      </c>
      <c r="AB967" s="43"/>
      <c r="AC967" s="43" t="s">
        <v>10482</v>
      </c>
      <c r="AD967" s="43"/>
      <c r="AE967" s="43"/>
      <c r="AF967" s="43"/>
      <c r="AG967" s="43" t="n">
        <v>0.00174</v>
      </c>
      <c r="AH967" s="43"/>
      <c r="AI967" s="63"/>
      <c r="AJ967" s="63"/>
      <c r="AK967" s="43"/>
      <c r="AL967" s="43"/>
      <c r="AM967" s="43" t="s">
        <v>11367</v>
      </c>
      <c r="AN967" s="43"/>
      <c r="AO967" s="43" t="s">
        <v>1471</v>
      </c>
      <c r="AP967" s="23" t="s">
        <v>3124</v>
      </c>
      <c r="AT967" s="23" t="s">
        <v>10943</v>
      </c>
      <c r="AV967" s="23" t="n">
        <v>0.00174</v>
      </c>
      <c r="AW967" s="23" t="s">
        <v>11602</v>
      </c>
      <c r="AX967" s="23" t="s">
        <v>11909</v>
      </c>
      <c r="AY967" s="23" t="n">
        <v>10000</v>
      </c>
      <c r="AZ967" s="23" t="n">
        <v>24</v>
      </c>
      <c r="BA967" s="23" t="s">
        <v>1465</v>
      </c>
      <c r="BB967" s="23" t="s">
        <v>11602</v>
      </c>
      <c r="BF967" s="23" t="s">
        <v>10498</v>
      </c>
      <c r="BG967" s="1" t="s">
        <v>183</v>
      </c>
    </row>
    <row r="968" s="23" customFormat="true" ht="12.75" hidden="false" customHeight="false" outlineLevel="0" collapsed="false">
      <c r="A968" s="23" t="s">
        <v>4548</v>
      </c>
      <c r="B968" s="23" t="s">
        <v>4549</v>
      </c>
      <c r="C968" s="40" t="s">
        <v>177</v>
      </c>
      <c r="D968" s="23" t="s">
        <v>1471</v>
      </c>
      <c r="E968" s="23" t="s">
        <v>4550</v>
      </c>
      <c r="F968" s="23" t="s">
        <v>4551</v>
      </c>
      <c r="G968" s="23" t="n">
        <v>201</v>
      </c>
      <c r="H968" s="23" t="n">
        <v>30000</v>
      </c>
      <c r="I968" s="41" t="s">
        <v>180</v>
      </c>
      <c r="K968" s="23" t="n">
        <v>0</v>
      </c>
      <c r="L968" s="23" t="n">
        <v>72169</v>
      </c>
      <c r="M968" s="23" t="n">
        <v>30000</v>
      </c>
      <c r="N968" s="23" t="n">
        <v>0</v>
      </c>
      <c r="O968" s="23" t="n">
        <f aca="false">K968+L968</f>
        <v>72169</v>
      </c>
      <c r="P968" s="23" t="n">
        <f aca="false">K968+L968+M968+N968</f>
        <v>102169</v>
      </c>
      <c r="Q968" s="23" t="n">
        <v>25979</v>
      </c>
      <c r="R968" s="23" t="n">
        <v>23604</v>
      </c>
      <c r="S968" s="23" t="n">
        <v>30386</v>
      </c>
      <c r="T968" s="23" t="n">
        <v>14747</v>
      </c>
      <c r="U968" s="23" t="n">
        <f aca="false">IF(I968="delivery",O968-SUM(Q968+R968),IF(I968="PO",P968-SUM(Q968:R968)))</f>
        <v>22586</v>
      </c>
      <c r="V968" s="43" t="n">
        <v>0.00655</v>
      </c>
      <c r="W968" s="43" t="n">
        <v>0.00655</v>
      </c>
      <c r="X968" s="43" t="n">
        <f aca="false">W968-V968</f>
        <v>0</v>
      </c>
      <c r="Y968" s="43"/>
      <c r="Z968" s="43"/>
      <c r="AA968" s="43" t="n">
        <v>0.00174</v>
      </c>
      <c r="AB968" s="43"/>
      <c r="AC968" s="43" t="s">
        <v>10482</v>
      </c>
      <c r="AD968" s="43"/>
      <c r="AE968" s="43"/>
      <c r="AF968" s="43"/>
      <c r="AG968" s="43" t="n">
        <v>0.00174</v>
      </c>
      <c r="AH968" s="43"/>
      <c r="AI968" s="63"/>
      <c r="AJ968" s="63"/>
      <c r="AK968" s="43"/>
      <c r="AL968" s="43"/>
      <c r="AM968" s="43" t="s">
        <v>10492</v>
      </c>
      <c r="AN968" s="43"/>
      <c r="AO968" s="43" t="s">
        <v>1471</v>
      </c>
      <c r="AP968" s="23" t="s">
        <v>3124</v>
      </c>
      <c r="AT968" s="23" t="s">
        <v>10934</v>
      </c>
      <c r="AV968" s="23" t="n">
        <v>0.00174</v>
      </c>
      <c r="AW968" s="23" t="s">
        <v>11602</v>
      </c>
      <c r="AX968" s="23" t="s">
        <v>11910</v>
      </c>
      <c r="AY968" s="23" t="n">
        <v>10000</v>
      </c>
      <c r="AZ968" s="23" t="n">
        <v>24</v>
      </c>
      <c r="BA968" s="23" t="s">
        <v>1465</v>
      </c>
      <c r="BB968" s="23" t="s">
        <v>11602</v>
      </c>
      <c r="BF968" s="23" t="s">
        <v>10498</v>
      </c>
      <c r="BG968" s="1" t="s">
        <v>183</v>
      </c>
    </row>
    <row r="969" s="23" customFormat="true" ht="12.75" hidden="false" customHeight="false" outlineLevel="0" collapsed="false">
      <c r="A969" s="23" t="s">
        <v>4552</v>
      </c>
      <c r="B969" s="23" t="s">
        <v>4553</v>
      </c>
      <c r="C969" s="40" t="s">
        <v>177</v>
      </c>
      <c r="D969" s="23" t="s">
        <v>1471</v>
      </c>
      <c r="E969" s="23" t="s">
        <v>4554</v>
      </c>
      <c r="F969" s="23" t="s">
        <v>4555</v>
      </c>
      <c r="G969" s="23" t="n">
        <v>171</v>
      </c>
      <c r="H969" s="23" t="n">
        <v>10000</v>
      </c>
      <c r="I969" s="41" t="s">
        <v>188</v>
      </c>
      <c r="K969" s="23" t="n">
        <v>0</v>
      </c>
      <c r="L969" s="23" t="n">
        <v>9976</v>
      </c>
      <c r="M969" s="23" t="n">
        <v>0</v>
      </c>
      <c r="N969" s="23" t="n">
        <v>0</v>
      </c>
      <c r="O969" s="23" t="n">
        <f aca="false">K969+L969</f>
        <v>9976</v>
      </c>
      <c r="P969" s="23" t="n">
        <f aca="false">K969+L969+M969+N969</f>
        <v>9976</v>
      </c>
      <c r="Q969" s="23" t="n">
        <v>122</v>
      </c>
      <c r="R969" s="23" t="n">
        <v>48</v>
      </c>
      <c r="S969" s="23" t="n">
        <v>96</v>
      </c>
      <c r="T969" s="23" t="n">
        <v>24</v>
      </c>
      <c r="U969" s="23" t="n">
        <f aca="false">IF(I969="delivery",O969-SUM(Q969+R969),IF(I969="PO",P969-SUM(Q969:R969)))</f>
        <v>9806</v>
      </c>
      <c r="V969" s="43" t="n">
        <v>0.0007</v>
      </c>
      <c r="W969" s="43" t="n">
        <v>0.0007</v>
      </c>
      <c r="X969" s="43" t="n">
        <f aca="false">W969-V969</f>
        <v>0</v>
      </c>
      <c r="Y969" s="43"/>
      <c r="Z969" s="43"/>
      <c r="AA969" s="43" t="n">
        <v>0.00552</v>
      </c>
      <c r="AB969" s="43"/>
      <c r="AC969" s="43" t="s">
        <v>10482</v>
      </c>
      <c r="AD969" s="43"/>
      <c r="AE969" s="43"/>
      <c r="AF969" s="43"/>
      <c r="AG969" s="43" t="n">
        <v>0.0007</v>
      </c>
      <c r="AH969" s="43"/>
      <c r="AI969" s="63"/>
      <c r="AJ969" s="63"/>
      <c r="AK969" s="43"/>
      <c r="AL969" s="43"/>
      <c r="AM969" s="43" t="s">
        <v>11367</v>
      </c>
      <c r="AN969" s="43"/>
      <c r="AO969" s="43" t="s">
        <v>1471</v>
      </c>
      <c r="AP969" s="23" t="s">
        <v>3124</v>
      </c>
      <c r="AT969" s="23" t="s">
        <v>10959</v>
      </c>
      <c r="AV969" s="23" t="n">
        <v>0.0007</v>
      </c>
      <c r="AW969" s="23" t="s">
        <v>10494</v>
      </c>
      <c r="AX969" s="23" t="s">
        <v>11911</v>
      </c>
      <c r="AY969" s="23" t="n">
        <v>10000</v>
      </c>
      <c r="AZ969" s="23" t="n">
        <v>22</v>
      </c>
      <c r="BA969" s="23" t="s">
        <v>1465</v>
      </c>
      <c r="BB969" s="23" t="s">
        <v>10494</v>
      </c>
      <c r="BF969" s="23" t="s">
        <v>10498</v>
      </c>
      <c r="BG969" s="1" t="s">
        <v>183</v>
      </c>
    </row>
    <row r="970" s="23" customFormat="true" ht="12.75" hidden="false" customHeight="false" outlineLevel="0" collapsed="false">
      <c r="A970" s="23" t="s">
        <v>4556</v>
      </c>
      <c r="B970" s="23" t="s">
        <v>4557</v>
      </c>
      <c r="C970" s="40" t="s">
        <v>177</v>
      </c>
      <c r="D970" s="23" t="s">
        <v>1471</v>
      </c>
      <c r="E970" s="23" t="s">
        <v>4558</v>
      </c>
      <c r="F970" s="23" t="s">
        <v>4559</v>
      </c>
      <c r="G970" s="23" t="n">
        <v>128</v>
      </c>
      <c r="H970" s="23" t="n">
        <v>500</v>
      </c>
      <c r="I970" s="41" t="s">
        <v>180</v>
      </c>
      <c r="K970" s="23" t="n">
        <v>0</v>
      </c>
      <c r="L970" s="23" t="n">
        <v>94026</v>
      </c>
      <c r="M970" s="23" t="n">
        <v>22500</v>
      </c>
      <c r="N970" s="23" t="n">
        <v>24000</v>
      </c>
      <c r="O970" s="23" t="n">
        <f aca="false">K970+L970</f>
        <v>94026</v>
      </c>
      <c r="P970" s="23" t="n">
        <f aca="false">K970+L970+M970+N970</f>
        <v>140526</v>
      </c>
      <c r="Q970" s="23" t="n">
        <v>24720</v>
      </c>
      <c r="R970" s="23" t="n">
        <v>56816</v>
      </c>
      <c r="S970" s="23" t="n">
        <v>52944</v>
      </c>
      <c r="T970" s="23" t="n">
        <v>39752</v>
      </c>
      <c r="U970" s="23" t="n">
        <f aca="false">IF(I970="delivery",O970-SUM(Q970+R970),IF(I970="PO",P970-SUM(Q970:R970)))</f>
        <v>12490</v>
      </c>
      <c r="V970" s="43" t="n">
        <v>3.01</v>
      </c>
      <c r="W970" s="43" t="n">
        <v>3.01</v>
      </c>
      <c r="X970" s="43" t="n">
        <f aca="false">W970-V970</f>
        <v>0</v>
      </c>
      <c r="Y970" s="43"/>
      <c r="Z970" s="43"/>
      <c r="AA970" s="43" t="n">
        <v>2.97144</v>
      </c>
      <c r="AB970" s="43"/>
      <c r="AC970" s="43" t="s">
        <v>10482</v>
      </c>
      <c r="AD970" s="43"/>
      <c r="AE970" s="43"/>
      <c r="AF970" s="43"/>
      <c r="AG970" s="43" t="n">
        <v>3.01</v>
      </c>
      <c r="AH970" s="43"/>
      <c r="AI970" s="63"/>
      <c r="AJ970" s="63"/>
      <c r="AK970" s="43"/>
      <c r="AL970" s="43"/>
      <c r="AM970" s="43" t="s">
        <v>11635</v>
      </c>
      <c r="AN970" s="43"/>
      <c r="AO970" s="43" t="s">
        <v>1471</v>
      </c>
      <c r="AP970" s="23" t="s">
        <v>3124</v>
      </c>
      <c r="AT970" s="23" t="s">
        <v>10943</v>
      </c>
      <c r="AV970" s="23" t="n">
        <v>3.01</v>
      </c>
      <c r="AW970" s="23" t="s">
        <v>11633</v>
      </c>
      <c r="AX970" s="23" t="s">
        <v>11912</v>
      </c>
      <c r="AY970" s="23" t="n">
        <v>1000</v>
      </c>
      <c r="AZ970" s="23" t="n">
        <v>23</v>
      </c>
      <c r="BA970" s="23" t="s">
        <v>1465</v>
      </c>
      <c r="BB970" s="23" t="s">
        <v>11633</v>
      </c>
      <c r="BF970" s="23" t="s">
        <v>10498</v>
      </c>
      <c r="BG970" s="1" t="s">
        <v>183</v>
      </c>
    </row>
    <row r="971" s="23" customFormat="true" ht="12.75" hidden="false" customHeight="false" outlineLevel="0" collapsed="false">
      <c r="A971" s="23" t="s">
        <v>4564</v>
      </c>
      <c r="B971" s="23" t="s">
        <v>4565</v>
      </c>
      <c r="C971" s="40" t="s">
        <v>177</v>
      </c>
      <c r="D971" s="23" t="s">
        <v>1471</v>
      </c>
      <c r="E971" s="23" t="s">
        <v>4566</v>
      </c>
      <c r="F971" s="23" t="s">
        <v>4567</v>
      </c>
      <c r="G971" s="23" t="n">
        <v>103</v>
      </c>
      <c r="H971" s="23" t="n">
        <v>4000</v>
      </c>
      <c r="I971" s="41" t="s">
        <v>180</v>
      </c>
      <c r="K971" s="23" t="n">
        <v>0</v>
      </c>
      <c r="L971" s="23" t="n">
        <v>628034</v>
      </c>
      <c r="M971" s="23" t="n">
        <v>124000</v>
      </c>
      <c r="N971" s="23" t="n">
        <v>70000</v>
      </c>
      <c r="O971" s="23" t="n">
        <f aca="false">K971+L971</f>
        <v>628034</v>
      </c>
      <c r="P971" s="23" t="n">
        <f aca="false">K971+L971+M971+N971</f>
        <v>822034</v>
      </c>
      <c r="Q971" s="23" t="n">
        <v>240932</v>
      </c>
      <c r="R971" s="23" t="n">
        <v>718529</v>
      </c>
      <c r="S971" s="23" t="n">
        <v>572602</v>
      </c>
      <c r="T971" s="23" t="n">
        <v>415336</v>
      </c>
      <c r="U971" s="23" t="n">
        <f aca="false">IF(I971="delivery",O971-SUM(Q971+R971),IF(I971="PO",P971-SUM(Q971:R971)))</f>
        <v>-331427</v>
      </c>
      <c r="V971" s="43" t="n">
        <v>0.045</v>
      </c>
      <c r="W971" s="43" t="n">
        <v>0.045</v>
      </c>
      <c r="X971" s="43" t="n">
        <f aca="false">W971-V971</f>
        <v>0</v>
      </c>
      <c r="Y971" s="43"/>
      <c r="Z971" s="43"/>
      <c r="AA971" s="43" t="n">
        <v>0.04492</v>
      </c>
      <c r="AB971" s="43"/>
      <c r="AC971" s="43" t="s">
        <v>11595</v>
      </c>
      <c r="AD971" s="43"/>
      <c r="AE971" s="43" t="s">
        <v>11596</v>
      </c>
      <c r="AF971" s="43"/>
      <c r="AG971" s="43" t="n">
        <v>0.01489</v>
      </c>
      <c r="AH971" s="43" t="s">
        <v>11597</v>
      </c>
      <c r="AI971" s="63" t="n">
        <v>3000</v>
      </c>
      <c r="AJ971" s="63" t="n">
        <v>16</v>
      </c>
      <c r="AK971" s="43" t="s">
        <v>11913</v>
      </c>
      <c r="AL971" s="43"/>
      <c r="AM971" s="43" t="s">
        <v>11629</v>
      </c>
      <c r="AN971" s="43"/>
      <c r="AO971" s="43" t="s">
        <v>1471</v>
      </c>
      <c r="AP971" s="23" t="s">
        <v>3124</v>
      </c>
      <c r="AT971" s="23" t="s">
        <v>11356</v>
      </c>
      <c r="AV971" s="23" t="n">
        <v>0.045</v>
      </c>
      <c r="AW971" s="23" t="s">
        <v>10494</v>
      </c>
      <c r="AX971" s="23" t="s">
        <v>11914</v>
      </c>
      <c r="AY971" s="23" t="n">
        <v>4000</v>
      </c>
      <c r="AZ971" s="23" t="n">
        <v>28</v>
      </c>
      <c r="BA971" s="23" t="s">
        <v>1465</v>
      </c>
      <c r="BB971" s="23" t="s">
        <v>10496</v>
      </c>
      <c r="BF971" s="23" t="s">
        <v>10498</v>
      </c>
      <c r="BG971" s="1" t="s">
        <v>183</v>
      </c>
    </row>
    <row r="972" s="23" customFormat="true" ht="12.75" hidden="false" customHeight="false" outlineLevel="0" collapsed="false">
      <c r="A972" s="23" t="s">
        <v>4568</v>
      </c>
      <c r="B972" s="23" t="s">
        <v>4569</v>
      </c>
      <c r="C972" s="40" t="s">
        <v>177</v>
      </c>
      <c r="D972" s="23" t="s">
        <v>1471</v>
      </c>
      <c r="E972" s="23" t="s">
        <v>4570</v>
      </c>
      <c r="F972" s="23" t="s">
        <v>4571</v>
      </c>
      <c r="G972" s="23" t="n">
        <v>0</v>
      </c>
      <c r="H972" s="23" t="n">
        <v>1</v>
      </c>
      <c r="I972" s="41" t="s">
        <v>188</v>
      </c>
      <c r="K972" s="23" t="n">
        <v>0</v>
      </c>
      <c r="L972" s="23" t="n">
        <v>0</v>
      </c>
      <c r="M972" s="23" t="n">
        <v>0</v>
      </c>
      <c r="N972" s="23" t="n">
        <v>0</v>
      </c>
      <c r="O972" s="23" t="n">
        <f aca="false">K972+L972</f>
        <v>0</v>
      </c>
      <c r="P972" s="23" t="n">
        <f aca="false">K972+L972+M972+N972</f>
        <v>0</v>
      </c>
      <c r="Q972" s="23" t="n">
        <v>0</v>
      </c>
      <c r="R972" s="23" t="n">
        <v>3214</v>
      </c>
      <c r="S972" s="23" t="n">
        <v>2396</v>
      </c>
      <c r="T972" s="23" t="n">
        <v>2094</v>
      </c>
      <c r="U972" s="23" t="n">
        <f aca="false">IF(I972="delivery",O972-SUM(Q972+R972),IF(I972="PO",P972-SUM(Q972:R972)))</f>
        <v>-3214</v>
      </c>
      <c r="V972" s="69" t="n">
        <v>0.0707</v>
      </c>
      <c r="W972" s="43" t="n">
        <v>0.0707</v>
      </c>
      <c r="X972" s="43" t="n">
        <f aca="false">W972-V972</f>
        <v>0</v>
      </c>
      <c r="Y972" s="43"/>
      <c r="Z972" s="43"/>
      <c r="AA972" s="43"/>
      <c r="AB972" s="43"/>
      <c r="AC972" s="43" t="s">
        <v>10482</v>
      </c>
      <c r="AD972" s="43"/>
      <c r="AE972" s="43"/>
      <c r="AF972" s="43"/>
      <c r="AG972" s="43" t="n">
        <v>0.0707</v>
      </c>
      <c r="AH972" s="43"/>
      <c r="AI972" s="63"/>
      <c r="AJ972" s="63"/>
      <c r="AK972" s="43"/>
      <c r="AL972" s="43"/>
      <c r="AM972" s="43" t="s">
        <v>11665</v>
      </c>
      <c r="AN972" s="43"/>
      <c r="AO972" s="43" t="s">
        <v>1471</v>
      </c>
      <c r="AP972" s="23" t="s">
        <v>3124</v>
      </c>
      <c r="AT972" s="23" t="s">
        <v>10934</v>
      </c>
      <c r="AV972" s="23" t="n">
        <v>0.0707</v>
      </c>
      <c r="AW972" s="23" t="s">
        <v>11915</v>
      </c>
      <c r="AX972" s="23" t="s">
        <v>11916</v>
      </c>
      <c r="AY972" s="23" t="n">
        <v>2000</v>
      </c>
      <c r="AZ972" s="23" t="n">
        <v>18</v>
      </c>
      <c r="BB972" s="23" t="s">
        <v>11915</v>
      </c>
      <c r="BE972" s="23" t="s">
        <v>11277</v>
      </c>
      <c r="BF972" s="65" t="s">
        <v>11284</v>
      </c>
      <c r="BG972" s="1" t="s">
        <v>183</v>
      </c>
    </row>
    <row r="973" s="23" customFormat="true" ht="12.75" hidden="false" customHeight="false" outlineLevel="0" collapsed="false">
      <c r="A973" s="23" t="s">
        <v>4572</v>
      </c>
      <c r="B973" s="23" t="s">
        <v>4569</v>
      </c>
      <c r="C973" s="40" t="s">
        <v>177</v>
      </c>
      <c r="D973" s="23" t="s">
        <v>1471</v>
      </c>
      <c r="E973" s="23" t="s">
        <v>4570</v>
      </c>
      <c r="F973" s="23" t="s">
        <v>4573</v>
      </c>
      <c r="G973" s="23" t="n">
        <v>103</v>
      </c>
      <c r="H973" s="23" t="n">
        <v>500</v>
      </c>
      <c r="I973" s="41" t="s">
        <v>180</v>
      </c>
      <c r="K973" s="23" t="n">
        <v>0</v>
      </c>
      <c r="L973" s="23" t="n">
        <v>0</v>
      </c>
      <c r="M973" s="23" t="n">
        <v>0</v>
      </c>
      <c r="N973" s="23" t="n">
        <v>1000</v>
      </c>
      <c r="O973" s="23" t="n">
        <f aca="false">K973+L973</f>
        <v>0</v>
      </c>
      <c r="P973" s="23" t="n">
        <f aca="false">K973+L973+M973+N973</f>
        <v>1000</v>
      </c>
      <c r="Q973" s="23" t="n">
        <v>0</v>
      </c>
      <c r="R973" s="23" t="n">
        <v>4821</v>
      </c>
      <c r="S973" s="23" t="n">
        <v>4041</v>
      </c>
      <c r="T973" s="23" t="n">
        <v>2694</v>
      </c>
      <c r="U973" s="23" t="n">
        <f aca="false">IF(I973="delivery",O973-SUM(Q973+R973),IF(I973="PO",P973-SUM(Q973:R973)))</f>
        <v>-4821</v>
      </c>
      <c r="V973" s="43" t="n">
        <v>0.0707</v>
      </c>
      <c r="W973" s="43" t="n">
        <v>0.0707</v>
      </c>
      <c r="X973" s="43" t="n">
        <f aca="false">W973-V973</f>
        <v>0</v>
      </c>
      <c r="Y973" s="43"/>
      <c r="Z973" s="43"/>
      <c r="AA973" s="43"/>
      <c r="AB973" s="43"/>
      <c r="AC973" s="43" t="s">
        <v>10482</v>
      </c>
      <c r="AD973" s="43"/>
      <c r="AE973" s="43"/>
      <c r="AF973" s="43"/>
      <c r="AG973" s="43" t="n">
        <v>0.0707</v>
      </c>
      <c r="AH973" s="43"/>
      <c r="AI973" s="63"/>
      <c r="AJ973" s="63"/>
      <c r="AK973" s="43"/>
      <c r="AL973" s="43"/>
      <c r="AM973" s="43" t="s">
        <v>11367</v>
      </c>
      <c r="AN973" s="43"/>
      <c r="AO973" s="43" t="s">
        <v>1471</v>
      </c>
      <c r="AP973" s="23" t="s">
        <v>3124</v>
      </c>
      <c r="AT973" s="23" t="s">
        <v>10934</v>
      </c>
      <c r="AV973" s="23" t="n">
        <v>0.0707</v>
      </c>
      <c r="AW973" s="23" t="s">
        <v>11915</v>
      </c>
      <c r="AX973" s="23" t="s">
        <v>11916</v>
      </c>
      <c r="AY973" s="23" t="n">
        <v>2000</v>
      </c>
      <c r="AZ973" s="23" t="n">
        <v>18</v>
      </c>
      <c r="BA973" s="23" t="s">
        <v>1465</v>
      </c>
      <c r="BB973" s="23" t="s">
        <v>11915</v>
      </c>
      <c r="BF973" s="23" t="s">
        <v>10498</v>
      </c>
      <c r="BG973" s="1" t="s">
        <v>183</v>
      </c>
    </row>
    <row r="974" s="23" customFormat="true" ht="12.75" hidden="false" customHeight="false" outlineLevel="0" collapsed="false">
      <c r="A974" s="23" t="s">
        <v>4574</v>
      </c>
      <c r="B974" s="23" t="s">
        <v>4575</v>
      </c>
      <c r="C974" s="40" t="s">
        <v>177</v>
      </c>
      <c r="D974" s="23" t="s">
        <v>1471</v>
      </c>
      <c r="E974" s="23" t="s">
        <v>4576</v>
      </c>
      <c r="F974" s="23" t="s">
        <v>4577</v>
      </c>
      <c r="G974" s="23" t="n">
        <v>111</v>
      </c>
      <c r="H974" s="23" t="n">
        <v>2000</v>
      </c>
      <c r="I974" s="41" t="s">
        <v>180</v>
      </c>
      <c r="K974" s="23" t="n">
        <v>0</v>
      </c>
      <c r="L974" s="23" t="n">
        <v>22990</v>
      </c>
      <c r="M974" s="23" t="n">
        <v>0</v>
      </c>
      <c r="N974" s="23" t="n">
        <v>16000</v>
      </c>
      <c r="O974" s="23" t="n">
        <f aca="false">K974+L974</f>
        <v>22990</v>
      </c>
      <c r="P974" s="23" t="n">
        <f aca="false">K974+L974+M974+N974</f>
        <v>38990</v>
      </c>
      <c r="Q974" s="23" t="n">
        <v>0</v>
      </c>
      <c r="R974" s="23" t="n">
        <v>22232</v>
      </c>
      <c r="S974" s="23" t="n">
        <v>17813</v>
      </c>
      <c r="T974" s="23" t="n">
        <v>13607</v>
      </c>
      <c r="U974" s="23" t="n">
        <f aca="false">IF(I974="delivery",O974-SUM(Q974+R974),IF(I974="PO",P974-SUM(Q974:R974)))</f>
        <v>758</v>
      </c>
      <c r="V974" s="43" t="n">
        <v>0.11837</v>
      </c>
      <c r="W974" s="43" t="n">
        <v>0.11837</v>
      </c>
      <c r="X974" s="43" t="n">
        <f aca="false">W974-V974</f>
        <v>0</v>
      </c>
      <c r="Y974" s="43"/>
      <c r="Z974" s="43"/>
      <c r="AA974" s="43" t="n">
        <v>0.05</v>
      </c>
      <c r="AB974" s="43"/>
      <c r="AC974" s="43" t="s">
        <v>10482</v>
      </c>
      <c r="AD974" s="43"/>
      <c r="AE974" s="43"/>
      <c r="AF974" s="43"/>
      <c r="AG974" s="43" t="n">
        <v>0.0995</v>
      </c>
      <c r="AH974" s="43"/>
      <c r="AI974" s="63"/>
      <c r="AJ974" s="63"/>
      <c r="AK974" s="43"/>
      <c r="AL974" s="43"/>
      <c r="AM974" s="43" t="s">
        <v>10492</v>
      </c>
      <c r="AN974" s="43"/>
      <c r="AO974" s="43" t="s">
        <v>1471</v>
      </c>
      <c r="AP974" s="23" t="s">
        <v>3124</v>
      </c>
      <c r="AT974" s="23" t="s">
        <v>10943</v>
      </c>
      <c r="AU974" s="23" t="s">
        <v>10533</v>
      </c>
      <c r="AV974" s="23" t="n">
        <v>0.0995</v>
      </c>
      <c r="AW974" s="23" t="s">
        <v>11682</v>
      </c>
      <c r="AX974" s="23" t="s">
        <v>11917</v>
      </c>
      <c r="AY974" s="23" t="n">
        <v>6000</v>
      </c>
      <c r="AZ974" s="23" t="n">
        <v>22</v>
      </c>
      <c r="BA974" s="23" t="s">
        <v>1465</v>
      </c>
      <c r="BB974" s="23" t="s">
        <v>11682</v>
      </c>
      <c r="BF974" s="23" t="s">
        <v>10498</v>
      </c>
      <c r="BG974" s="1" t="s">
        <v>183</v>
      </c>
    </row>
    <row r="975" s="23" customFormat="true" ht="12.75" hidden="false" customHeight="false" outlineLevel="0" collapsed="false">
      <c r="A975" s="23" t="s">
        <v>4578</v>
      </c>
      <c r="B975" s="23" t="s">
        <v>4579</v>
      </c>
      <c r="C975" s="40" t="s">
        <v>177</v>
      </c>
      <c r="D975" s="23" t="s">
        <v>1471</v>
      </c>
      <c r="E975" s="23" t="s">
        <v>4580</v>
      </c>
      <c r="F975" s="23" t="s">
        <v>4581</v>
      </c>
      <c r="G975" s="23" t="n">
        <v>161</v>
      </c>
      <c r="H975" s="23" t="n">
        <v>40000</v>
      </c>
      <c r="I975" s="41" t="s">
        <v>180</v>
      </c>
      <c r="K975" s="23" t="n">
        <v>0</v>
      </c>
      <c r="L975" s="23" t="n">
        <v>249</v>
      </c>
      <c r="M975" s="23" t="n">
        <v>500</v>
      </c>
      <c r="N975" s="23" t="n">
        <v>50000</v>
      </c>
      <c r="O975" s="23" t="n">
        <f aca="false">K975+L975</f>
        <v>249</v>
      </c>
      <c r="P975" s="23" t="n">
        <f aca="false">K975+L975+M975+N975</f>
        <v>50749</v>
      </c>
      <c r="Q975" s="23" t="n">
        <v>206</v>
      </c>
      <c r="R975" s="23" t="n">
        <v>278</v>
      </c>
      <c r="S975" s="23" t="n">
        <v>330</v>
      </c>
      <c r="T975" s="23" t="n">
        <v>710</v>
      </c>
      <c r="U975" s="23" t="n">
        <f aca="false">IF(I975="delivery",O975-SUM(Q975+R975),IF(I975="PO",P975-SUM(Q975:R975)))</f>
        <v>-235</v>
      </c>
      <c r="V975" s="43" t="n">
        <v>0.0207</v>
      </c>
      <c r="W975" s="43" t="n">
        <v>0.0207</v>
      </c>
      <c r="X975" s="43" t="n">
        <f aca="false">W975-V975</f>
        <v>0</v>
      </c>
      <c r="Y975" s="43"/>
      <c r="Z975" s="43"/>
      <c r="AA975" s="43"/>
      <c r="AB975" s="43"/>
      <c r="AC975" s="43" t="s">
        <v>10482</v>
      </c>
      <c r="AD975" s="43"/>
      <c r="AE975" s="43"/>
      <c r="AF975" s="43"/>
      <c r="AG975" s="43" t="n">
        <v>0.0069</v>
      </c>
      <c r="AH975" s="43"/>
      <c r="AI975" s="63"/>
      <c r="AJ975" s="63"/>
      <c r="AK975" s="43"/>
      <c r="AL975" s="43"/>
      <c r="AM975" s="43" t="s">
        <v>10492</v>
      </c>
      <c r="AN975" s="43"/>
      <c r="AO975" s="43" t="s">
        <v>1471</v>
      </c>
      <c r="AP975" s="23" t="s">
        <v>3124</v>
      </c>
      <c r="AT975" s="23" t="s">
        <v>10952</v>
      </c>
      <c r="AV975" s="23" t="n">
        <v>0.0069</v>
      </c>
      <c r="AW975" s="23" t="s">
        <v>11658</v>
      </c>
      <c r="AX975" s="23" t="s">
        <v>11918</v>
      </c>
      <c r="AY975" s="23" t="n">
        <v>40000</v>
      </c>
      <c r="AZ975" s="23" t="n">
        <v>30</v>
      </c>
      <c r="BB975" s="23" t="s">
        <v>11658</v>
      </c>
      <c r="BE975" s="23" t="s">
        <v>11277</v>
      </c>
      <c r="BF975" s="23" t="s">
        <v>10498</v>
      </c>
      <c r="BG975" s="1" t="s">
        <v>183</v>
      </c>
    </row>
    <row r="976" s="23" customFormat="true" ht="12.75" hidden="false" customHeight="false" outlineLevel="0" collapsed="false">
      <c r="A976" s="23" t="s">
        <v>4582</v>
      </c>
      <c r="B976" s="23" t="s">
        <v>4583</v>
      </c>
      <c r="C976" s="40" t="s">
        <v>177</v>
      </c>
      <c r="D976" s="23" t="s">
        <v>1471</v>
      </c>
      <c r="E976" s="23" t="s">
        <v>4584</v>
      </c>
      <c r="F976" s="23" t="s">
        <v>4585</v>
      </c>
      <c r="G976" s="23" t="n">
        <v>216</v>
      </c>
      <c r="H976" s="23" t="n">
        <v>2000</v>
      </c>
      <c r="I976" s="41" t="s">
        <v>180</v>
      </c>
      <c r="K976" s="23" t="n">
        <v>0</v>
      </c>
      <c r="L976" s="23" t="n">
        <v>45378</v>
      </c>
      <c r="M976" s="23" t="n">
        <v>0</v>
      </c>
      <c r="N976" s="23" t="n">
        <v>160000</v>
      </c>
      <c r="O976" s="23" t="n">
        <f aca="false">K976+L976</f>
        <v>45378</v>
      </c>
      <c r="P976" s="23" t="n">
        <f aca="false">K976+L976+M976+N976</f>
        <v>205378</v>
      </c>
      <c r="Q976" s="23" t="n">
        <v>32200</v>
      </c>
      <c r="R976" s="23" t="n">
        <v>29050</v>
      </c>
      <c r="S976" s="23" t="n">
        <v>37108</v>
      </c>
      <c r="T976" s="23" t="n">
        <v>26740</v>
      </c>
      <c r="U976" s="23" t="n">
        <f aca="false">IF(I976="delivery",O976-SUM(Q976+R976),IF(I976="PO",P976-SUM(Q976:R976)))</f>
        <v>-15872</v>
      </c>
      <c r="V976" s="43" t="n">
        <v>0.01531</v>
      </c>
      <c r="W976" s="43" t="n">
        <v>0.01531</v>
      </c>
      <c r="X976" s="43" t="n">
        <f aca="false">W976-V976</f>
        <v>0</v>
      </c>
      <c r="Y976" s="43"/>
      <c r="Z976" s="43"/>
      <c r="AA976" s="43"/>
      <c r="AB976" s="43"/>
      <c r="AC976" s="43" t="s">
        <v>10482</v>
      </c>
      <c r="AD976" s="43"/>
      <c r="AE976" s="43"/>
      <c r="AF976" s="43"/>
      <c r="AG976" s="43" t="n">
        <v>0.00822</v>
      </c>
      <c r="AH976" s="43"/>
      <c r="AI976" s="63"/>
      <c r="AJ976" s="63"/>
      <c r="AK976" s="43"/>
      <c r="AL976" s="43"/>
      <c r="AM976" s="43" t="s">
        <v>10492</v>
      </c>
      <c r="AN976" s="43"/>
      <c r="AO976" s="43" t="s">
        <v>1471</v>
      </c>
      <c r="AP976" s="23" t="s">
        <v>3124</v>
      </c>
      <c r="AT976" s="23" t="s">
        <v>10943</v>
      </c>
      <c r="AV976" s="23" t="n">
        <v>0.00822</v>
      </c>
      <c r="AW976" s="23" t="s">
        <v>11555</v>
      </c>
      <c r="AX976" s="23" t="s">
        <v>11919</v>
      </c>
      <c r="AY976" s="23" t="n">
        <v>20000</v>
      </c>
      <c r="AZ976" s="23" t="n">
        <v>16</v>
      </c>
      <c r="BA976" s="23" t="s">
        <v>1465</v>
      </c>
      <c r="BB976" s="23" t="s">
        <v>11555</v>
      </c>
      <c r="BF976" s="23" t="s">
        <v>10498</v>
      </c>
      <c r="BG976" s="1" t="s">
        <v>183</v>
      </c>
    </row>
    <row r="977" s="23" customFormat="true" ht="12.75" hidden="false" customHeight="false" outlineLevel="0" collapsed="false">
      <c r="A977" s="23" t="s">
        <v>4586</v>
      </c>
      <c r="B977" s="23" t="s">
        <v>4587</v>
      </c>
      <c r="C977" s="40" t="s">
        <v>177</v>
      </c>
      <c r="D977" s="23" t="s">
        <v>1471</v>
      </c>
      <c r="E977" s="23" t="s">
        <v>4588</v>
      </c>
      <c r="F977" s="23" t="s">
        <v>4589</v>
      </c>
      <c r="G977" s="23" t="n">
        <v>216</v>
      </c>
      <c r="H977" s="23" t="n">
        <v>10000</v>
      </c>
      <c r="I977" s="41" t="s">
        <v>180</v>
      </c>
      <c r="K977" s="23" t="n">
        <v>0</v>
      </c>
      <c r="L977" s="23" t="n">
        <v>3287613</v>
      </c>
      <c r="M977" s="23" t="n">
        <v>210000</v>
      </c>
      <c r="N977" s="23" t="n">
        <v>7777000</v>
      </c>
      <c r="O977" s="23" t="n">
        <f aca="false">K977+L977</f>
        <v>3287613</v>
      </c>
      <c r="P977" s="23" t="n">
        <f aca="false">K977+L977+M977+N977</f>
        <v>11274613</v>
      </c>
      <c r="Q977" s="23" t="n">
        <v>1676137</v>
      </c>
      <c r="R977" s="23" t="n">
        <v>3035707</v>
      </c>
      <c r="S977" s="23" t="n">
        <v>3889294</v>
      </c>
      <c r="T977" s="23" t="n">
        <v>3260801</v>
      </c>
      <c r="U977" s="23" t="n">
        <f aca="false">IF(I977="delivery",O977-SUM(Q977+R977),IF(I977="PO",P977-SUM(Q977:R977)))</f>
        <v>-1424231</v>
      </c>
      <c r="V977" s="43" t="n">
        <v>0.025</v>
      </c>
      <c r="W977" s="43" t="n">
        <v>0.022</v>
      </c>
      <c r="X977" s="43" t="n">
        <f aca="false">W977-V977</f>
        <v>-0.003</v>
      </c>
      <c r="Y977" s="43"/>
      <c r="Z977" s="43"/>
      <c r="AA977" s="43" t="n">
        <v>0.063</v>
      </c>
      <c r="AB977" s="43"/>
      <c r="AC977" s="43" t="s">
        <v>10482</v>
      </c>
      <c r="AD977" s="43"/>
      <c r="AE977" s="43"/>
      <c r="AF977" s="43"/>
      <c r="AG977" s="43" t="n">
        <v>0.022</v>
      </c>
      <c r="AH977" s="43" t="s">
        <v>11590</v>
      </c>
      <c r="AI977" s="63" t="n">
        <v>3000</v>
      </c>
      <c r="AJ977" s="63" t="n">
        <v>16</v>
      </c>
      <c r="AK977" s="43" t="s">
        <v>11920</v>
      </c>
      <c r="AL977" s="43" t="s">
        <v>177</v>
      </c>
      <c r="AM977" s="43" t="s">
        <v>11592</v>
      </c>
      <c r="AN977" s="43"/>
      <c r="AO977" s="43" t="s">
        <v>1471</v>
      </c>
      <c r="AP977" s="23" t="s">
        <v>3124</v>
      </c>
      <c r="AT977" s="23" t="s">
        <v>10493</v>
      </c>
      <c r="AV977" s="23" t="n">
        <v>0.03</v>
      </c>
      <c r="AW977" s="23" t="s">
        <v>10494</v>
      </c>
      <c r="AX977" s="23" t="s">
        <v>11921</v>
      </c>
      <c r="AY977" s="23" t="n">
        <v>4000</v>
      </c>
      <c r="AZ977" s="23" t="n">
        <v>21</v>
      </c>
      <c r="BA977" s="23" t="s">
        <v>1465</v>
      </c>
      <c r="BB977" s="23" t="s">
        <v>10496</v>
      </c>
      <c r="BF977" s="23" t="s">
        <v>10498</v>
      </c>
      <c r="BG977" s="1" t="s">
        <v>183</v>
      </c>
    </row>
    <row r="978" s="23" customFormat="true" ht="12.75" hidden="false" customHeight="false" outlineLevel="0" collapsed="false">
      <c r="A978" s="23" t="s">
        <v>4590</v>
      </c>
      <c r="B978" s="23" t="s">
        <v>4591</v>
      </c>
      <c r="C978" s="40" t="s">
        <v>177</v>
      </c>
      <c r="D978" s="23" t="s">
        <v>1471</v>
      </c>
      <c r="E978" s="23" t="s">
        <v>4592</v>
      </c>
      <c r="F978" s="23" t="s">
        <v>4593</v>
      </c>
      <c r="G978" s="23" t="n">
        <v>216</v>
      </c>
      <c r="H978" s="23" t="n">
        <v>3000</v>
      </c>
      <c r="I978" s="41" t="s">
        <v>180</v>
      </c>
      <c r="K978" s="23" t="n">
        <v>0</v>
      </c>
      <c r="L978" s="23" t="n">
        <v>865986</v>
      </c>
      <c r="M978" s="23" t="n">
        <v>1059000</v>
      </c>
      <c r="N978" s="23" t="n">
        <v>387000</v>
      </c>
      <c r="O978" s="23" t="n">
        <f aca="false">K978+L978</f>
        <v>865986</v>
      </c>
      <c r="P978" s="23" t="n">
        <f aca="false">K978+L978+M978+N978</f>
        <v>2311986</v>
      </c>
      <c r="Q978" s="23" t="n">
        <v>100090</v>
      </c>
      <c r="R978" s="23" t="n">
        <v>1089284</v>
      </c>
      <c r="S978" s="23" t="n">
        <v>1269317</v>
      </c>
      <c r="T978" s="23" t="n">
        <v>816992</v>
      </c>
      <c r="U978" s="23" t="n">
        <f aca="false">IF(I978="delivery",O978-SUM(Q978+R978),IF(I978="PO",P978-SUM(Q978:R978)))</f>
        <v>-323388</v>
      </c>
      <c r="V978" s="43" t="n">
        <v>0.229</v>
      </c>
      <c r="W978" s="43" t="n">
        <v>0.229</v>
      </c>
      <c r="X978" s="43" t="n">
        <f aca="false">W978-V978</f>
        <v>0</v>
      </c>
      <c r="Y978" s="43"/>
      <c r="Z978" s="43"/>
      <c r="AA978" s="43" t="n">
        <v>0.19081</v>
      </c>
      <c r="AB978" s="43"/>
      <c r="AC978" s="43" t="s">
        <v>11595</v>
      </c>
      <c r="AD978" s="43"/>
      <c r="AE978" s="43" t="s">
        <v>11922</v>
      </c>
      <c r="AF978" s="43"/>
      <c r="AG978" s="43" t="n">
        <v>0.167</v>
      </c>
      <c r="AH978" s="43" t="s">
        <v>11590</v>
      </c>
      <c r="AI978" s="63" t="n">
        <v>3000</v>
      </c>
      <c r="AJ978" s="63" t="n">
        <v>10</v>
      </c>
      <c r="AK978" s="43" t="s">
        <v>11923</v>
      </c>
      <c r="AL978" s="43" t="s">
        <v>177</v>
      </c>
      <c r="AM978" s="43" t="s">
        <v>11592</v>
      </c>
      <c r="AN978" s="43"/>
      <c r="AO978" s="43" t="s">
        <v>1471</v>
      </c>
      <c r="AP978" s="23" t="s">
        <v>3124</v>
      </c>
      <c r="AT978" s="23" t="s">
        <v>11356</v>
      </c>
      <c r="AV978" s="23" t="n">
        <v>0.229</v>
      </c>
      <c r="AW978" s="23" t="s">
        <v>11602</v>
      </c>
      <c r="AX978" s="23" t="s">
        <v>11923</v>
      </c>
      <c r="AY978" s="23" t="n">
        <v>3000</v>
      </c>
      <c r="AZ978" s="23" t="n">
        <v>28</v>
      </c>
      <c r="BA978" s="23" t="s">
        <v>1465</v>
      </c>
      <c r="BB978" s="23" t="s">
        <v>11620</v>
      </c>
      <c r="BF978" s="23" t="s">
        <v>10498</v>
      </c>
      <c r="BG978" s="1" t="s">
        <v>183</v>
      </c>
    </row>
    <row r="979" s="23" customFormat="true" ht="12.75" hidden="false" customHeight="false" outlineLevel="0" collapsed="false">
      <c r="A979" s="23" t="s">
        <v>4594</v>
      </c>
      <c r="B979" s="23" t="s">
        <v>4595</v>
      </c>
      <c r="C979" s="40" t="s">
        <v>177</v>
      </c>
      <c r="D979" s="23" t="s">
        <v>1471</v>
      </c>
      <c r="E979" s="23" t="s">
        <v>4596</v>
      </c>
      <c r="F979" s="23" t="s">
        <v>4597</v>
      </c>
      <c r="G979" s="23" t="n">
        <v>78</v>
      </c>
      <c r="H979" s="23" t="n">
        <v>5000</v>
      </c>
      <c r="I979" s="41" t="s">
        <v>180</v>
      </c>
      <c r="K979" s="23" t="n">
        <v>0</v>
      </c>
      <c r="L979" s="23" t="n">
        <v>56988</v>
      </c>
      <c r="M979" s="23" t="n">
        <v>0</v>
      </c>
      <c r="N979" s="23" t="n">
        <v>0</v>
      </c>
      <c r="O979" s="23" t="n">
        <f aca="false">K979+L979</f>
        <v>56988</v>
      </c>
      <c r="P979" s="23" t="n">
        <f aca="false">K979+L979+M979+N979</f>
        <v>56988</v>
      </c>
      <c r="Q979" s="23" t="n">
        <v>6260</v>
      </c>
      <c r="R979" s="23" t="n">
        <v>2808</v>
      </c>
      <c r="S979" s="23" t="n">
        <v>2310</v>
      </c>
      <c r="T979" s="23" t="n">
        <v>2500</v>
      </c>
      <c r="U979" s="23" t="n">
        <f aca="false">IF(I979="delivery",O979-SUM(Q979+R979),IF(I979="PO",P979-SUM(Q979:R979)))</f>
        <v>47920</v>
      </c>
      <c r="V979" s="43" t="n">
        <v>0.094</v>
      </c>
      <c r="W979" s="43" t="n">
        <v>0.094</v>
      </c>
      <c r="X979" s="43" t="n">
        <f aca="false">W979-V979</f>
        <v>0</v>
      </c>
      <c r="Y979" s="43"/>
      <c r="Z979" s="43"/>
      <c r="AA979" s="43"/>
      <c r="AB979" s="43"/>
      <c r="AC979" s="43" t="s">
        <v>11595</v>
      </c>
      <c r="AD979" s="43"/>
      <c r="AE979" s="43" t="s">
        <v>11924</v>
      </c>
      <c r="AF979" s="43"/>
      <c r="AG979" s="43" t="n">
        <v>0.0982</v>
      </c>
      <c r="AH979" s="43" t="s">
        <v>11590</v>
      </c>
      <c r="AI979" s="63" t="n">
        <v>1000</v>
      </c>
      <c r="AJ979" s="63" t="n">
        <v>17</v>
      </c>
      <c r="AK979" s="43" t="s">
        <v>11925</v>
      </c>
      <c r="AL979" s="43"/>
      <c r="AM979" s="43" t="s">
        <v>11635</v>
      </c>
      <c r="AN979" s="43"/>
      <c r="AO979" s="43" t="s">
        <v>1471</v>
      </c>
      <c r="AP979" s="23" t="s">
        <v>3124</v>
      </c>
      <c r="AT979" s="23" t="s">
        <v>10959</v>
      </c>
      <c r="AV979" s="23" t="n">
        <v>0.0982</v>
      </c>
      <c r="AW979" s="23" t="s">
        <v>11915</v>
      </c>
      <c r="AX979" s="23" t="s">
        <v>11926</v>
      </c>
      <c r="AY979" s="23" t="n">
        <v>2000</v>
      </c>
      <c r="AZ979" s="23" t="n">
        <v>18</v>
      </c>
      <c r="BA979" s="23" t="s">
        <v>177</v>
      </c>
      <c r="BB979" s="23" t="s">
        <v>11915</v>
      </c>
      <c r="BF979" s="23" t="s">
        <v>10498</v>
      </c>
      <c r="BG979" s="1" t="s">
        <v>183</v>
      </c>
    </row>
    <row r="980" s="23" customFormat="true" ht="12.75" hidden="false" customHeight="false" outlineLevel="0" collapsed="false">
      <c r="A980" s="23" t="s">
        <v>4598</v>
      </c>
      <c r="B980" s="23" t="s">
        <v>4599</v>
      </c>
      <c r="C980" s="40" t="s">
        <v>177</v>
      </c>
      <c r="D980" s="23" t="s">
        <v>1471</v>
      </c>
      <c r="E980" s="23" t="s">
        <v>4600</v>
      </c>
      <c r="F980" s="23" t="s">
        <v>4601</v>
      </c>
      <c r="G980" s="23" t="n">
        <v>216</v>
      </c>
      <c r="H980" s="23" t="n">
        <v>4000</v>
      </c>
      <c r="I980" s="41" t="s">
        <v>180</v>
      </c>
      <c r="K980" s="23" t="n">
        <v>0</v>
      </c>
      <c r="L980" s="23" t="n">
        <v>349773</v>
      </c>
      <c r="M980" s="23" t="n">
        <v>0</v>
      </c>
      <c r="N980" s="23" t="n">
        <v>0</v>
      </c>
      <c r="O980" s="23" t="n">
        <f aca="false">K980+L980</f>
        <v>349773</v>
      </c>
      <c r="P980" s="23" t="n">
        <f aca="false">K980+L980+M980+N980</f>
        <v>349773</v>
      </c>
      <c r="Q980" s="23" t="n">
        <v>26681</v>
      </c>
      <c r="R980" s="23" t="n">
        <v>26885</v>
      </c>
      <c r="S980" s="23" t="n">
        <v>32497</v>
      </c>
      <c r="T980" s="23" t="n">
        <v>20837</v>
      </c>
      <c r="U980" s="23" t="n">
        <f aca="false">IF(I980="delivery",O980-SUM(Q980+R980),IF(I980="PO",P980-SUM(Q980:R980)))</f>
        <v>296207</v>
      </c>
      <c r="V980" s="43" t="n">
        <v>0.1196</v>
      </c>
      <c r="W980" s="43" t="n">
        <v>0.1196</v>
      </c>
      <c r="X980" s="43" t="n">
        <f aca="false">W980-V980</f>
        <v>0</v>
      </c>
      <c r="Y980" s="43"/>
      <c r="Z980" s="43"/>
      <c r="AA980" s="43" t="n">
        <v>0.06453</v>
      </c>
      <c r="AB980" s="43"/>
      <c r="AC980" s="43" t="s">
        <v>10482</v>
      </c>
      <c r="AD980" s="43"/>
      <c r="AE980" s="43"/>
      <c r="AF980" s="43"/>
      <c r="AG980" s="43" t="n">
        <v>0.06453</v>
      </c>
      <c r="AH980" s="43"/>
      <c r="AI980" s="63"/>
      <c r="AJ980" s="63"/>
      <c r="AK980" s="43"/>
      <c r="AL980" s="43"/>
      <c r="AM980" s="43" t="s">
        <v>10492</v>
      </c>
      <c r="AN980" s="43"/>
      <c r="AO980" s="43" t="s">
        <v>1471</v>
      </c>
      <c r="AP980" s="23" t="s">
        <v>3124</v>
      </c>
      <c r="AT980" s="23" t="s">
        <v>10959</v>
      </c>
      <c r="AV980" s="23" t="n">
        <v>0.06453</v>
      </c>
      <c r="AW980" s="23" t="s">
        <v>11602</v>
      </c>
      <c r="AX980" s="23" t="s">
        <v>11927</v>
      </c>
      <c r="AY980" s="23" t="n">
        <v>4000</v>
      </c>
      <c r="AZ980" s="23" t="n">
        <v>16</v>
      </c>
      <c r="BA980" s="23" t="s">
        <v>177</v>
      </c>
      <c r="BB980" s="23" t="s">
        <v>11602</v>
      </c>
      <c r="BF980" s="23" t="s">
        <v>10498</v>
      </c>
      <c r="BG980" s="1" t="s">
        <v>183</v>
      </c>
    </row>
    <row r="981" s="23" customFormat="true" ht="12.75" hidden="false" customHeight="false" outlineLevel="0" collapsed="false">
      <c r="A981" s="23" t="s">
        <v>4602</v>
      </c>
      <c r="B981" s="23" t="s">
        <v>4603</v>
      </c>
      <c r="C981" s="40" t="s">
        <v>177</v>
      </c>
      <c r="D981" s="23" t="s">
        <v>1471</v>
      </c>
      <c r="E981" s="23" t="s">
        <v>4604</v>
      </c>
      <c r="F981" s="23" t="s">
        <v>4605</v>
      </c>
      <c r="G981" s="23" t="n">
        <v>103</v>
      </c>
      <c r="H981" s="23" t="n">
        <v>3000</v>
      </c>
      <c r="I981" s="41" t="s">
        <v>180</v>
      </c>
      <c r="K981" s="23" t="n">
        <v>0</v>
      </c>
      <c r="L981" s="23" t="n">
        <v>156107</v>
      </c>
      <c r="M981" s="23" t="n">
        <v>66000</v>
      </c>
      <c r="N981" s="23" t="n">
        <v>168000</v>
      </c>
      <c r="O981" s="23" t="n">
        <f aca="false">K981+L981</f>
        <v>156107</v>
      </c>
      <c r="P981" s="23" t="n">
        <f aca="false">K981+L981+M981+N981</f>
        <v>390107</v>
      </c>
      <c r="Q981" s="23" t="n">
        <v>124977</v>
      </c>
      <c r="R981" s="23" t="n">
        <v>303733</v>
      </c>
      <c r="S981" s="23" t="n">
        <v>376193</v>
      </c>
      <c r="T981" s="23" t="n">
        <v>217203</v>
      </c>
      <c r="U981" s="23" t="n">
        <f aca="false">IF(I981="delivery",O981-SUM(Q981+R981),IF(I981="PO",P981-SUM(Q981:R981)))</f>
        <v>-272603</v>
      </c>
      <c r="V981" s="43" t="n">
        <v>0.1533</v>
      </c>
      <c r="W981" s="43" t="n">
        <v>0.1455</v>
      </c>
      <c r="X981" s="43" t="n">
        <f aca="false">W981-V981</f>
        <v>-0.0078</v>
      </c>
      <c r="Y981" s="43"/>
      <c r="Z981" s="43"/>
      <c r="AA981" s="43" t="n">
        <v>0.22811</v>
      </c>
      <c r="AB981" s="43"/>
      <c r="AC981" s="43" t="s">
        <v>10482</v>
      </c>
      <c r="AD981" s="43"/>
      <c r="AE981" s="43"/>
      <c r="AF981" s="43"/>
      <c r="AG981" s="43" t="n">
        <v>0.1455</v>
      </c>
      <c r="AH981" s="43"/>
      <c r="AI981" s="63"/>
      <c r="AJ981" s="63"/>
      <c r="AK981" s="43"/>
      <c r="AL981" s="43"/>
      <c r="AM981" s="43" t="s">
        <v>11635</v>
      </c>
      <c r="AN981" s="43"/>
      <c r="AO981" s="43" t="s">
        <v>1471</v>
      </c>
      <c r="AP981" s="23" t="s">
        <v>3124</v>
      </c>
      <c r="AT981" s="23" t="s">
        <v>10934</v>
      </c>
      <c r="AV981" s="23" t="n">
        <v>0.1455</v>
      </c>
      <c r="AW981" s="23" t="s">
        <v>11633</v>
      </c>
      <c r="AX981" s="23" t="s">
        <v>11928</v>
      </c>
      <c r="AY981" s="23" t="n">
        <v>9000</v>
      </c>
      <c r="AZ981" s="23" t="n">
        <v>14</v>
      </c>
      <c r="BA981" s="23" t="s">
        <v>1465</v>
      </c>
      <c r="BB981" s="23" t="s">
        <v>11633</v>
      </c>
      <c r="BF981" s="23" t="s">
        <v>10498</v>
      </c>
      <c r="BG981" s="1" t="s">
        <v>183</v>
      </c>
    </row>
    <row r="982" s="23" customFormat="true" ht="12.75" hidden="false" customHeight="false" outlineLevel="0" collapsed="false">
      <c r="A982" s="23" t="s">
        <v>4606</v>
      </c>
      <c r="B982" s="23" t="s">
        <v>4607</v>
      </c>
      <c r="C982" s="40" t="s">
        <v>177</v>
      </c>
      <c r="D982" s="23" t="s">
        <v>1471</v>
      </c>
      <c r="E982" s="23" t="s">
        <v>4608</v>
      </c>
      <c r="F982" s="23" t="s">
        <v>4609</v>
      </c>
      <c r="G982" s="23" t="n">
        <v>93</v>
      </c>
      <c r="H982" s="23" t="n">
        <v>4000</v>
      </c>
      <c r="I982" s="41" t="s">
        <v>188</v>
      </c>
      <c r="K982" s="23" t="n">
        <v>0</v>
      </c>
      <c r="L982" s="23" t="n">
        <v>8000</v>
      </c>
      <c r="M982" s="23" t="n">
        <v>0</v>
      </c>
      <c r="N982" s="23" t="n">
        <v>0</v>
      </c>
      <c r="O982" s="23" t="n">
        <f aca="false">K982+L982</f>
        <v>8000</v>
      </c>
      <c r="P982" s="23" t="n">
        <f aca="false">K982+L982+M982+N982</f>
        <v>8000</v>
      </c>
      <c r="Q982" s="23" t="n">
        <v>0</v>
      </c>
      <c r="R982" s="23" t="n">
        <v>6470</v>
      </c>
      <c r="S982" s="23" t="n">
        <v>7184</v>
      </c>
      <c r="T982" s="23" t="n">
        <v>31728</v>
      </c>
      <c r="U982" s="23" t="n">
        <f aca="false">IF(I982="delivery",O982-SUM(Q982+R982),IF(I982="PO",P982-SUM(Q982:R982)))</f>
        <v>1530</v>
      </c>
      <c r="V982" s="43" t="n">
        <v>0.0642</v>
      </c>
      <c r="W982" s="43" t="n">
        <v>0.0642</v>
      </c>
      <c r="X982" s="43" t="n">
        <f aca="false">W982-V982</f>
        <v>0</v>
      </c>
      <c r="Y982" s="43"/>
      <c r="Z982" s="43"/>
      <c r="AA982" s="43"/>
      <c r="AB982" s="43"/>
      <c r="AC982" s="43" t="s">
        <v>10482</v>
      </c>
      <c r="AD982" s="43"/>
      <c r="AE982" s="43"/>
      <c r="AF982" s="43"/>
      <c r="AG982" s="43" t="n">
        <v>0.02967</v>
      </c>
      <c r="AH982" s="43"/>
      <c r="AI982" s="63"/>
      <c r="AJ982" s="63"/>
      <c r="AK982" s="43"/>
      <c r="AL982" s="43"/>
      <c r="AM982" s="43" t="s">
        <v>10492</v>
      </c>
      <c r="AN982" s="43"/>
      <c r="AO982" s="43" t="s">
        <v>1471</v>
      </c>
      <c r="AP982" s="23" t="s">
        <v>3124</v>
      </c>
      <c r="AT982" s="23" t="s">
        <v>10934</v>
      </c>
      <c r="AV982" s="23" t="n">
        <v>0.02967</v>
      </c>
      <c r="AW982" s="23" t="s">
        <v>11555</v>
      </c>
      <c r="AX982" s="23" t="s">
        <v>11929</v>
      </c>
      <c r="AY982" s="23" t="n">
        <v>20000</v>
      </c>
      <c r="AZ982" s="23" t="n">
        <v>16</v>
      </c>
      <c r="BA982" s="23" t="s">
        <v>1465</v>
      </c>
      <c r="BB982" s="23" t="s">
        <v>11555</v>
      </c>
      <c r="BF982" s="23" t="s">
        <v>10498</v>
      </c>
      <c r="BG982" s="1" t="s">
        <v>183</v>
      </c>
    </row>
    <row r="983" s="23" customFormat="true" ht="12.75" hidden="false" customHeight="false" outlineLevel="0" collapsed="false">
      <c r="A983" s="23" t="s">
        <v>4610</v>
      </c>
      <c r="B983" s="23" t="s">
        <v>4611</v>
      </c>
      <c r="C983" s="40" t="s">
        <v>177</v>
      </c>
      <c r="D983" s="23" t="s">
        <v>1471</v>
      </c>
      <c r="E983" s="23" t="s">
        <v>4612</v>
      </c>
      <c r="F983" s="23" t="s">
        <v>4613</v>
      </c>
      <c r="G983" s="23" t="n">
        <v>93</v>
      </c>
      <c r="H983" s="23" t="n">
        <v>10000</v>
      </c>
      <c r="I983" s="41" t="s">
        <v>180</v>
      </c>
      <c r="K983" s="23" t="n">
        <v>0</v>
      </c>
      <c r="L983" s="23" t="n">
        <v>658007</v>
      </c>
      <c r="M983" s="23" t="n">
        <v>60000</v>
      </c>
      <c r="N983" s="23" t="n">
        <v>480000</v>
      </c>
      <c r="O983" s="23" t="n">
        <f aca="false">K983+L983</f>
        <v>658007</v>
      </c>
      <c r="P983" s="23" t="n">
        <f aca="false">K983+L983+M983+N983</f>
        <v>1198007</v>
      </c>
      <c r="Q983" s="23" t="n">
        <v>197822</v>
      </c>
      <c r="R983" s="23" t="n">
        <v>502008</v>
      </c>
      <c r="S983" s="23" t="n">
        <v>577993</v>
      </c>
      <c r="T983" s="23" t="n">
        <v>355088</v>
      </c>
      <c r="U983" s="23" t="n">
        <f aca="false">IF(I983="delivery",O983-SUM(Q983+R983),IF(I983="PO",P983-SUM(Q983:R983)))</f>
        <v>-41823</v>
      </c>
      <c r="V983" s="43" t="n">
        <v>0.0665</v>
      </c>
      <c r="W983" s="43" t="n">
        <v>0.0665</v>
      </c>
      <c r="X983" s="43" t="n">
        <f aca="false">W983-V983</f>
        <v>0</v>
      </c>
      <c r="Y983" s="43"/>
      <c r="Z983" s="43"/>
      <c r="AA983" s="43" t="n">
        <v>0.0633</v>
      </c>
      <c r="AB983" s="43"/>
      <c r="AC983" s="43" t="s">
        <v>10482</v>
      </c>
      <c r="AD983" s="43"/>
      <c r="AE983" s="43"/>
      <c r="AF983" s="43"/>
      <c r="AG983" s="43" t="n">
        <v>0.0546</v>
      </c>
      <c r="AH983" s="43"/>
      <c r="AI983" s="63"/>
      <c r="AJ983" s="63"/>
      <c r="AK983" s="43"/>
      <c r="AL983" s="43"/>
      <c r="AM983" s="43" t="s">
        <v>10492</v>
      </c>
      <c r="AN983" s="43"/>
      <c r="AO983" s="43" t="s">
        <v>1471</v>
      </c>
      <c r="AP983" s="23" t="s">
        <v>3124</v>
      </c>
      <c r="AT983" s="23" t="s">
        <v>10943</v>
      </c>
      <c r="AV983" s="23" t="n">
        <v>0.0546</v>
      </c>
      <c r="AW983" s="23" t="s">
        <v>11930</v>
      </c>
      <c r="AX983" s="23" t="s">
        <v>11931</v>
      </c>
      <c r="AY983" s="23" t="n">
        <v>50000</v>
      </c>
      <c r="AZ983" s="23" t="n">
        <v>19</v>
      </c>
      <c r="BA983" s="23" t="s">
        <v>177</v>
      </c>
      <c r="BB983" s="23" t="s">
        <v>11930</v>
      </c>
      <c r="BF983" s="23" t="s">
        <v>10498</v>
      </c>
      <c r="BG983" s="1" t="s">
        <v>183</v>
      </c>
    </row>
    <row r="984" s="23" customFormat="true" ht="12.75" hidden="false" customHeight="false" outlineLevel="0" collapsed="false">
      <c r="A984" s="23" t="s">
        <v>4614</v>
      </c>
      <c r="B984" s="23" t="s">
        <v>4615</v>
      </c>
      <c r="C984" s="40" t="s">
        <v>177</v>
      </c>
      <c r="D984" s="23" t="s">
        <v>1471</v>
      </c>
      <c r="E984" s="23" t="s">
        <v>4616</v>
      </c>
      <c r="F984" s="23" t="s">
        <v>4617</v>
      </c>
      <c r="G984" s="23" t="n">
        <v>201</v>
      </c>
      <c r="H984" s="23" t="n">
        <v>10000</v>
      </c>
      <c r="I984" s="41" t="s">
        <v>180</v>
      </c>
      <c r="K984" s="23" t="n">
        <v>0</v>
      </c>
      <c r="L984" s="23" t="n">
        <v>352515</v>
      </c>
      <c r="M984" s="23" t="n">
        <v>0</v>
      </c>
      <c r="N984" s="23" t="n">
        <v>180000</v>
      </c>
      <c r="O984" s="23" t="n">
        <f aca="false">K984+L984</f>
        <v>352515</v>
      </c>
      <c r="P984" s="23" t="n">
        <f aca="false">K984+L984+M984+N984</f>
        <v>532515</v>
      </c>
      <c r="Q984" s="23" t="n">
        <v>128498</v>
      </c>
      <c r="R984" s="23" t="n">
        <v>222348</v>
      </c>
      <c r="S984" s="23" t="n">
        <v>274020</v>
      </c>
      <c r="T984" s="23" t="n">
        <v>177068</v>
      </c>
      <c r="U984" s="23" t="n">
        <f aca="false">IF(I984="delivery",O984-SUM(Q984+R984),IF(I984="PO",P984-SUM(Q984:R984)))</f>
        <v>1669</v>
      </c>
      <c r="V984" s="43" t="n">
        <v>0.02663</v>
      </c>
      <c r="W984" s="43" t="n">
        <v>0.02663</v>
      </c>
      <c r="X984" s="43" t="n">
        <f aca="false">W984-V984</f>
        <v>0</v>
      </c>
      <c r="Y984" s="43"/>
      <c r="Z984" s="43"/>
      <c r="AA984" s="43" t="n">
        <v>0.01439</v>
      </c>
      <c r="AB984" s="43"/>
      <c r="AC984" s="43" t="s">
        <v>10482</v>
      </c>
      <c r="AD984" s="43"/>
      <c r="AE984" s="43"/>
      <c r="AF984" s="43"/>
      <c r="AG984" s="43" t="n">
        <v>0.02663</v>
      </c>
      <c r="AH984" s="43"/>
      <c r="AI984" s="63"/>
      <c r="AJ984" s="63"/>
      <c r="AK984" s="43"/>
      <c r="AL984" s="43"/>
      <c r="AM984" s="43" t="s">
        <v>11367</v>
      </c>
      <c r="AN984" s="43"/>
      <c r="AO984" s="43" t="s">
        <v>1471</v>
      </c>
      <c r="AP984" s="23" t="s">
        <v>3124</v>
      </c>
      <c r="AT984" s="23" t="s">
        <v>10493</v>
      </c>
      <c r="AV984" s="23" t="n">
        <v>0.02663</v>
      </c>
      <c r="AW984" s="23" t="s">
        <v>11602</v>
      </c>
      <c r="AX984" s="23" t="s">
        <v>11932</v>
      </c>
      <c r="AY984" s="23" t="n">
        <v>10000</v>
      </c>
      <c r="AZ984" s="23" t="n">
        <v>30</v>
      </c>
      <c r="BA984" s="23" t="s">
        <v>177</v>
      </c>
      <c r="BB984" s="23" t="s">
        <v>11587</v>
      </c>
      <c r="BF984" s="23" t="s">
        <v>10498</v>
      </c>
      <c r="BG984" s="1" t="s">
        <v>183</v>
      </c>
    </row>
    <row r="985" s="23" customFormat="true" ht="12.75" hidden="false" customHeight="false" outlineLevel="0" collapsed="false">
      <c r="A985" s="23" t="s">
        <v>4618</v>
      </c>
      <c r="B985" s="23" t="s">
        <v>4619</v>
      </c>
      <c r="C985" s="40" t="s">
        <v>177</v>
      </c>
      <c r="D985" s="23" t="s">
        <v>1471</v>
      </c>
      <c r="E985" s="23" t="s">
        <v>4620</v>
      </c>
      <c r="F985" s="23" t="s">
        <v>4621</v>
      </c>
      <c r="G985" s="23" t="n">
        <v>68</v>
      </c>
      <c r="H985" s="23" t="n">
        <v>4000</v>
      </c>
      <c r="I985" s="41" t="s">
        <v>180</v>
      </c>
      <c r="K985" s="23" t="n">
        <v>0</v>
      </c>
      <c r="L985" s="23" t="n">
        <v>0</v>
      </c>
      <c r="M985" s="23" t="n">
        <v>0</v>
      </c>
      <c r="N985" s="23" t="n">
        <v>0</v>
      </c>
      <c r="O985" s="23" t="n">
        <f aca="false">K985+L985</f>
        <v>0</v>
      </c>
      <c r="P985" s="23" t="n">
        <f aca="false">K985+L985+M985+N985</f>
        <v>0</v>
      </c>
      <c r="Q985" s="23" t="n">
        <v>0</v>
      </c>
      <c r="R985" s="23" t="n">
        <v>3168</v>
      </c>
      <c r="S985" s="23" t="n">
        <v>2860</v>
      </c>
      <c r="T985" s="23" t="n">
        <v>15620</v>
      </c>
      <c r="U985" s="23" t="n">
        <f aca="false">IF(I985="delivery",O985-SUM(Q985+R985),IF(I985="PO",P985-SUM(Q985:R985)))</f>
        <v>-3168</v>
      </c>
      <c r="V985" s="43" t="n">
        <v>0.22429</v>
      </c>
      <c r="W985" s="43" t="n">
        <v>0.1274</v>
      </c>
      <c r="X985" s="43" t="n">
        <f aca="false">W985-V985</f>
        <v>-0.09689</v>
      </c>
      <c r="Y985" s="43"/>
      <c r="Z985" s="43"/>
      <c r="AA985" s="43"/>
      <c r="AB985" s="43"/>
      <c r="AC985" s="43" t="s">
        <v>10482</v>
      </c>
      <c r="AD985" s="43"/>
      <c r="AE985" s="43"/>
      <c r="AF985" s="43"/>
      <c r="AG985" s="43" t="n">
        <v>0.1274</v>
      </c>
      <c r="AH985" s="43"/>
      <c r="AI985" s="63"/>
      <c r="AJ985" s="63"/>
      <c r="AK985" s="43"/>
      <c r="AL985" s="43"/>
      <c r="AM985" s="43" t="s">
        <v>10492</v>
      </c>
      <c r="AN985" s="43"/>
      <c r="AO985" s="43" t="s">
        <v>1471</v>
      </c>
      <c r="AP985" s="23" t="s">
        <v>3124</v>
      </c>
      <c r="AT985" s="23" t="s">
        <v>10934</v>
      </c>
      <c r="AV985" s="23" t="n">
        <v>0.1274</v>
      </c>
      <c r="AW985" s="23" t="s">
        <v>11618</v>
      </c>
      <c r="AX985" s="23" t="s">
        <v>11933</v>
      </c>
      <c r="AY985" s="23" t="n">
        <v>4000</v>
      </c>
      <c r="AZ985" s="23" t="n">
        <v>18</v>
      </c>
      <c r="BA985" s="23" t="s">
        <v>1465</v>
      </c>
      <c r="BB985" s="23" t="s">
        <v>11618</v>
      </c>
      <c r="BF985" s="23" t="s">
        <v>10498</v>
      </c>
      <c r="BG985" s="1" t="s">
        <v>183</v>
      </c>
    </row>
    <row r="986" s="23" customFormat="true" ht="12.75" hidden="false" customHeight="false" outlineLevel="0" collapsed="false">
      <c r="A986" s="23" t="s">
        <v>4622</v>
      </c>
      <c r="B986" s="23" t="s">
        <v>4623</v>
      </c>
      <c r="C986" s="40" t="s">
        <v>177</v>
      </c>
      <c r="D986" s="23" t="s">
        <v>1471</v>
      </c>
      <c r="E986" s="23" t="s">
        <v>4624</v>
      </c>
      <c r="F986" s="23" t="s">
        <v>4625</v>
      </c>
      <c r="G986" s="23" t="n">
        <v>201</v>
      </c>
      <c r="H986" s="23" t="n">
        <v>10000</v>
      </c>
      <c r="I986" s="41" t="s">
        <v>180</v>
      </c>
      <c r="K986" s="23" t="n">
        <v>0</v>
      </c>
      <c r="L986" s="23" t="n">
        <v>8220</v>
      </c>
      <c r="M986" s="23" t="n">
        <v>20000</v>
      </c>
      <c r="N986" s="23" t="n">
        <v>0</v>
      </c>
      <c r="O986" s="23" t="n">
        <f aca="false">K986+L986</f>
        <v>8220</v>
      </c>
      <c r="P986" s="23" t="n">
        <f aca="false">K986+L986+M986+N986</f>
        <v>28220</v>
      </c>
      <c r="Q986" s="23" t="n">
        <v>843</v>
      </c>
      <c r="R986" s="23" t="n">
        <v>7144</v>
      </c>
      <c r="S986" s="23" t="n">
        <v>10934</v>
      </c>
      <c r="T986" s="23" t="n">
        <v>6159</v>
      </c>
      <c r="U986" s="23" t="n">
        <f aca="false">IF(I986="delivery",O986-SUM(Q986+R986),IF(I986="PO",P986-SUM(Q986:R986)))</f>
        <v>233</v>
      </c>
      <c r="V986" s="43" t="n">
        <v>0.002</v>
      </c>
      <c r="W986" s="43" t="n">
        <v>0.002</v>
      </c>
      <c r="X986" s="43" t="n">
        <f aca="false">W986-V986</f>
        <v>0</v>
      </c>
      <c r="Y986" s="43"/>
      <c r="Z986" s="43"/>
      <c r="AA986" s="43"/>
      <c r="AB986" s="43"/>
      <c r="AC986" s="43" t="s">
        <v>10482</v>
      </c>
      <c r="AD986" s="43"/>
      <c r="AE986" s="43"/>
      <c r="AF986" s="43"/>
      <c r="AG986" s="43" t="n">
        <v>0.00058</v>
      </c>
      <c r="AH986" s="43"/>
      <c r="AI986" s="63"/>
      <c r="AJ986" s="63"/>
      <c r="AK986" s="43"/>
      <c r="AL986" s="43"/>
      <c r="AM986" s="43" t="s">
        <v>10492</v>
      </c>
      <c r="AN986" s="43"/>
      <c r="AO986" s="43" t="s">
        <v>1471</v>
      </c>
      <c r="AP986" s="23" t="s">
        <v>3124</v>
      </c>
      <c r="AT986" s="23" t="s">
        <v>10493</v>
      </c>
      <c r="AV986" s="23" t="n">
        <v>0.00058</v>
      </c>
      <c r="AW986" s="23" t="s">
        <v>10494</v>
      </c>
      <c r="AX986" s="23" t="s">
        <v>11934</v>
      </c>
      <c r="AY986" s="23" t="n">
        <v>10000</v>
      </c>
      <c r="AZ986" s="23" t="n">
        <v>16</v>
      </c>
      <c r="BA986" s="23" t="s">
        <v>1465</v>
      </c>
      <c r="BB986" s="23" t="s">
        <v>10496</v>
      </c>
      <c r="BF986" s="23" t="s">
        <v>10498</v>
      </c>
      <c r="BG986" s="1" t="s">
        <v>183</v>
      </c>
    </row>
    <row r="987" s="23" customFormat="true" ht="12.75" hidden="false" customHeight="false" outlineLevel="0" collapsed="false">
      <c r="A987" s="23" t="s">
        <v>4626</v>
      </c>
      <c r="B987" s="23" t="s">
        <v>4627</v>
      </c>
      <c r="C987" s="40" t="s">
        <v>177</v>
      </c>
      <c r="D987" s="23" t="s">
        <v>1471</v>
      </c>
      <c r="E987" s="23" t="s">
        <v>4628</v>
      </c>
      <c r="F987" s="23" t="s">
        <v>4629</v>
      </c>
      <c r="G987" s="23" t="n">
        <v>93</v>
      </c>
      <c r="H987" s="23" t="n">
        <v>50000</v>
      </c>
      <c r="I987" s="41" t="s">
        <v>180</v>
      </c>
      <c r="K987" s="23" t="n">
        <v>0</v>
      </c>
      <c r="L987" s="23" t="n">
        <v>128063</v>
      </c>
      <c r="M987" s="23" t="n">
        <v>0</v>
      </c>
      <c r="N987" s="23" t="n">
        <v>0</v>
      </c>
      <c r="O987" s="23" t="n">
        <f aca="false">K987+L987</f>
        <v>128063</v>
      </c>
      <c r="P987" s="23" t="n">
        <f aca="false">K987+L987+M987+N987</f>
        <v>128063</v>
      </c>
      <c r="Q987" s="23" t="n">
        <v>48582</v>
      </c>
      <c r="R987" s="23" t="n">
        <v>18000</v>
      </c>
      <c r="S987" s="23" t="n">
        <v>36720</v>
      </c>
      <c r="T987" s="23" t="n">
        <v>35640</v>
      </c>
      <c r="U987" s="23" t="n">
        <f aca="false">IF(I987="delivery",O987-SUM(Q987+R987),IF(I987="PO",P987-SUM(Q987:R987)))</f>
        <v>61481</v>
      </c>
      <c r="V987" s="43" t="n">
        <v>0.26075</v>
      </c>
      <c r="W987" s="43" t="n">
        <v>0.26075</v>
      </c>
      <c r="X987" s="43" t="n">
        <f aca="false">W987-V987</f>
        <v>0</v>
      </c>
      <c r="Y987" s="43"/>
      <c r="Z987" s="43"/>
      <c r="AA987" s="43"/>
      <c r="AB987" s="43"/>
      <c r="AC987" s="43" t="s">
        <v>10482</v>
      </c>
      <c r="AD987" s="43"/>
      <c r="AE987" s="43"/>
      <c r="AF987" s="43"/>
      <c r="AG987" s="43" t="n">
        <v>0.19488</v>
      </c>
      <c r="AH987" s="43"/>
      <c r="AI987" s="63"/>
      <c r="AJ987" s="63"/>
      <c r="AK987" s="43"/>
      <c r="AL987" s="43"/>
      <c r="AM987" s="43" t="s">
        <v>10492</v>
      </c>
      <c r="AN987" s="43"/>
      <c r="AO987" s="43" t="s">
        <v>1471</v>
      </c>
      <c r="AP987" s="23" t="s">
        <v>3124</v>
      </c>
      <c r="AT987" s="23" t="s">
        <v>10934</v>
      </c>
      <c r="AV987" s="23" t="n">
        <v>0.19488</v>
      </c>
      <c r="AW987" s="23" t="s">
        <v>11593</v>
      </c>
      <c r="AX987" s="23" t="s">
        <v>11935</v>
      </c>
      <c r="AY987" s="23" t="n">
        <v>1000</v>
      </c>
      <c r="AZ987" s="23" t="n">
        <v>16</v>
      </c>
      <c r="BA987" s="23" t="s">
        <v>1465</v>
      </c>
      <c r="BB987" s="23" t="s">
        <v>11593</v>
      </c>
      <c r="BF987" s="23" t="s">
        <v>10498</v>
      </c>
      <c r="BG987" s="1" t="s">
        <v>183</v>
      </c>
    </row>
    <row r="988" s="23" customFormat="true" ht="12.75" hidden="false" customHeight="false" outlineLevel="0" collapsed="false">
      <c r="A988" s="23" t="s">
        <v>4630</v>
      </c>
      <c r="B988" s="23" t="s">
        <v>4631</v>
      </c>
      <c r="C988" s="40" t="s">
        <v>177</v>
      </c>
      <c r="D988" s="23" t="s">
        <v>1471</v>
      </c>
      <c r="E988" s="23" t="s">
        <v>4632</v>
      </c>
      <c r="F988" s="23" t="s">
        <v>4633</v>
      </c>
      <c r="G988" s="23" t="n">
        <v>91</v>
      </c>
      <c r="H988" s="23" t="n">
        <v>20000</v>
      </c>
      <c r="I988" s="41" t="s">
        <v>180</v>
      </c>
      <c r="K988" s="23" t="n">
        <v>0</v>
      </c>
      <c r="L988" s="23" t="n">
        <v>7488</v>
      </c>
      <c r="M988" s="23" t="n">
        <v>8000</v>
      </c>
      <c r="N988" s="23" t="n">
        <v>0</v>
      </c>
      <c r="O988" s="23" t="n">
        <f aca="false">K988+L988</f>
        <v>7488</v>
      </c>
      <c r="P988" s="23" t="n">
        <f aca="false">K988+L988+M988+N988</f>
        <v>15488</v>
      </c>
      <c r="Q988" s="23" t="n">
        <v>2175</v>
      </c>
      <c r="R988" s="23" t="n">
        <v>1401</v>
      </c>
      <c r="S988" s="23" t="n">
        <v>1989</v>
      </c>
      <c r="T988" s="23" t="n">
        <v>506</v>
      </c>
      <c r="U988" s="23" t="n">
        <f aca="false">IF(I988="delivery",O988-SUM(Q988+R988),IF(I988="PO",P988-SUM(Q988:R988)))</f>
        <v>3912</v>
      </c>
      <c r="V988" s="43" t="n">
        <v>0.125</v>
      </c>
      <c r="W988" s="43" t="n">
        <v>0.125</v>
      </c>
      <c r="X988" s="43" t="n">
        <f aca="false">W988-V988</f>
        <v>0</v>
      </c>
      <c r="Y988" s="43"/>
      <c r="Z988" s="43"/>
      <c r="AA988" s="43"/>
      <c r="AB988" s="43"/>
      <c r="AC988" s="43" t="s">
        <v>10482</v>
      </c>
      <c r="AD988" s="43"/>
      <c r="AE988" s="43"/>
      <c r="AF988" s="43"/>
      <c r="AG988" s="43" t="n">
        <v>0.03245</v>
      </c>
      <c r="AH988" s="43"/>
      <c r="AI988" s="63"/>
      <c r="AJ988" s="63"/>
      <c r="AK988" s="43"/>
      <c r="AL988" s="43"/>
      <c r="AM988" s="43" t="s">
        <v>10492</v>
      </c>
      <c r="AN988" s="43"/>
      <c r="AO988" s="43" t="s">
        <v>1471</v>
      </c>
      <c r="AP988" s="23" t="s">
        <v>3124</v>
      </c>
      <c r="AT988" s="23" t="s">
        <v>10934</v>
      </c>
      <c r="AV988" s="23" t="n">
        <v>0.03245</v>
      </c>
      <c r="AW988" s="23" t="s">
        <v>11555</v>
      </c>
      <c r="AX988" s="23" t="s">
        <v>11936</v>
      </c>
      <c r="AY988" s="23" t="n">
        <v>10000</v>
      </c>
      <c r="AZ988" s="23" t="n">
        <v>16</v>
      </c>
      <c r="BA988" s="23" t="s">
        <v>1465</v>
      </c>
      <c r="BB988" s="23" t="s">
        <v>11555</v>
      </c>
      <c r="BF988" s="23" t="s">
        <v>10498</v>
      </c>
      <c r="BG988" s="1" t="s">
        <v>183</v>
      </c>
    </row>
    <row r="989" s="23" customFormat="true" ht="12.75" hidden="false" customHeight="false" outlineLevel="0" collapsed="false">
      <c r="A989" s="23" t="s">
        <v>4634</v>
      </c>
      <c r="B989" s="23" t="s">
        <v>4635</v>
      </c>
      <c r="C989" s="40" t="s">
        <v>177</v>
      </c>
      <c r="D989" s="23" t="s">
        <v>1471</v>
      </c>
      <c r="E989" s="23" t="s">
        <v>4636</v>
      </c>
      <c r="F989" s="23" t="s">
        <v>4637</v>
      </c>
      <c r="G989" s="23" t="n">
        <v>103</v>
      </c>
      <c r="H989" s="23" t="n">
        <v>3000</v>
      </c>
      <c r="I989" s="41" t="s">
        <v>180</v>
      </c>
      <c r="K989" s="23" t="n">
        <v>0</v>
      </c>
      <c r="L989" s="23" t="n">
        <v>31998</v>
      </c>
      <c r="M989" s="23" t="n">
        <v>0</v>
      </c>
      <c r="N989" s="23" t="n">
        <v>0</v>
      </c>
      <c r="O989" s="23" t="n">
        <f aca="false">K989+L989</f>
        <v>31998</v>
      </c>
      <c r="P989" s="23" t="n">
        <f aca="false">K989+L989+M989+N989</f>
        <v>31998</v>
      </c>
      <c r="Q989" s="23" t="n">
        <v>6877</v>
      </c>
      <c r="R989" s="23" t="n">
        <v>22299</v>
      </c>
      <c r="S989" s="23" t="n">
        <v>15440</v>
      </c>
      <c r="T989" s="23" t="n">
        <v>16692</v>
      </c>
      <c r="U989" s="23" t="n">
        <f aca="false">IF(I989="delivery",O989-SUM(Q989+R989),IF(I989="PO",P989-SUM(Q989:R989)))</f>
        <v>2822</v>
      </c>
      <c r="V989" s="43" t="n">
        <v>0.0488</v>
      </c>
      <c r="W989" s="43" t="n">
        <v>0.0488</v>
      </c>
      <c r="X989" s="43" t="n">
        <f aca="false">W989-V989</f>
        <v>0</v>
      </c>
      <c r="Y989" s="43"/>
      <c r="Z989" s="43"/>
      <c r="AA989" s="43" t="n">
        <v>0.04922</v>
      </c>
      <c r="AB989" s="43"/>
      <c r="AC989" s="43" t="s">
        <v>10482</v>
      </c>
      <c r="AD989" s="43"/>
      <c r="AE989" s="43"/>
      <c r="AF989" s="43"/>
      <c r="AG989" s="43" t="n">
        <v>0.01397</v>
      </c>
      <c r="AH989" s="43"/>
      <c r="AI989" s="63"/>
      <c r="AJ989" s="63"/>
      <c r="AK989" s="43"/>
      <c r="AL989" s="43"/>
      <c r="AM989" s="43" t="s">
        <v>10492</v>
      </c>
      <c r="AN989" s="43"/>
      <c r="AO989" s="43" t="s">
        <v>1471</v>
      </c>
      <c r="AP989" s="23" t="s">
        <v>3124</v>
      </c>
      <c r="AT989" s="23" t="s">
        <v>10934</v>
      </c>
      <c r="AV989" s="23" t="n">
        <v>0.01397</v>
      </c>
      <c r="AW989" s="23" t="s">
        <v>11602</v>
      </c>
      <c r="AX989" s="23" t="s">
        <v>11937</v>
      </c>
      <c r="AY989" s="23" t="n">
        <v>3000</v>
      </c>
      <c r="AZ989" s="23" t="n">
        <v>21</v>
      </c>
      <c r="BA989" s="23" t="s">
        <v>1465</v>
      </c>
      <c r="BB989" s="23" t="s">
        <v>11602</v>
      </c>
      <c r="BF989" s="23" t="s">
        <v>10498</v>
      </c>
      <c r="BG989" s="1" t="s">
        <v>183</v>
      </c>
    </row>
    <row r="990" s="23" customFormat="true" ht="12.75" hidden="false" customHeight="false" outlineLevel="0" collapsed="false">
      <c r="A990" s="23" t="s">
        <v>4638</v>
      </c>
      <c r="B990" s="23" t="s">
        <v>4639</v>
      </c>
      <c r="C990" s="40" t="s">
        <v>177</v>
      </c>
      <c r="D990" s="23" t="s">
        <v>1471</v>
      </c>
      <c r="E990" s="23" t="s">
        <v>4640</v>
      </c>
      <c r="F990" s="23" t="s">
        <v>4641</v>
      </c>
      <c r="G990" s="23" t="n">
        <v>153</v>
      </c>
      <c r="H990" s="23" t="n">
        <v>10000</v>
      </c>
      <c r="I990" s="41" t="s">
        <v>180</v>
      </c>
      <c r="K990" s="23" t="n">
        <v>0</v>
      </c>
      <c r="L990" s="23" t="n">
        <v>186692</v>
      </c>
      <c r="M990" s="23" t="n">
        <v>0</v>
      </c>
      <c r="N990" s="23" t="n">
        <v>0</v>
      </c>
      <c r="O990" s="23" t="n">
        <f aca="false">K990+L990</f>
        <v>186692</v>
      </c>
      <c r="P990" s="23" t="n">
        <f aca="false">K990+L990+M990+N990</f>
        <v>186692</v>
      </c>
      <c r="Q990" s="23" t="n">
        <v>19162</v>
      </c>
      <c r="R990" s="23" t="n">
        <v>5360</v>
      </c>
      <c r="S990" s="23" t="n">
        <v>9380</v>
      </c>
      <c r="T990" s="23" t="n">
        <v>4154</v>
      </c>
      <c r="U990" s="23" t="n">
        <f aca="false">IF(I990="delivery",O990-SUM(Q990+R990),IF(I990="PO",P990-SUM(Q990:R990)))</f>
        <v>162170</v>
      </c>
      <c r="V990" s="43" t="n">
        <v>0.1545</v>
      </c>
      <c r="W990" s="43" t="n">
        <v>0.1545</v>
      </c>
      <c r="X990" s="43" t="n">
        <f aca="false">W990-V990</f>
        <v>0</v>
      </c>
      <c r="Y990" s="43"/>
      <c r="Z990" s="43"/>
      <c r="AA990" s="43" t="n">
        <v>0.12308</v>
      </c>
      <c r="AB990" s="43"/>
      <c r="AC990" s="43" t="s">
        <v>10482</v>
      </c>
      <c r="AD990" s="43"/>
      <c r="AE990" s="43"/>
      <c r="AF990" s="43"/>
      <c r="AG990" s="43" t="n">
        <v>0.1289</v>
      </c>
      <c r="AH990" s="43"/>
      <c r="AI990" s="63"/>
      <c r="AJ990" s="63"/>
      <c r="AK990" s="43"/>
      <c r="AL990" s="43"/>
      <c r="AM990" s="43" t="s">
        <v>10492</v>
      </c>
      <c r="AN990" s="43"/>
      <c r="AO990" s="43" t="s">
        <v>1471</v>
      </c>
      <c r="AP990" s="23" t="s">
        <v>3124</v>
      </c>
      <c r="AT990" s="23" t="s">
        <v>10959</v>
      </c>
      <c r="AV990" s="23" t="n">
        <v>0.1289</v>
      </c>
      <c r="AW990" s="23" t="s">
        <v>11658</v>
      </c>
      <c r="AX990" s="23" t="s">
        <v>11938</v>
      </c>
      <c r="AY990" s="23" t="n">
        <v>12000</v>
      </c>
      <c r="AZ990" s="23" t="n">
        <v>30</v>
      </c>
      <c r="BA990" s="23" t="s">
        <v>177</v>
      </c>
      <c r="BB990" s="23" t="s">
        <v>11658</v>
      </c>
      <c r="BF990" s="23" t="s">
        <v>10498</v>
      </c>
      <c r="BG990" s="1" t="s">
        <v>183</v>
      </c>
    </row>
    <row r="991" s="23" customFormat="true" ht="12.75" hidden="false" customHeight="false" outlineLevel="0" collapsed="false">
      <c r="A991" s="23" t="s">
        <v>4642</v>
      </c>
      <c r="B991" s="23" t="s">
        <v>4643</v>
      </c>
      <c r="C991" s="40" t="s">
        <v>177</v>
      </c>
      <c r="D991" s="23" t="s">
        <v>1471</v>
      </c>
      <c r="E991" s="23" t="s">
        <v>4644</v>
      </c>
      <c r="F991" s="23" t="s">
        <v>4645</v>
      </c>
      <c r="G991" s="23" t="n">
        <v>93</v>
      </c>
      <c r="H991" s="23" t="n">
        <v>3000</v>
      </c>
      <c r="I991" s="41" t="s">
        <v>180</v>
      </c>
      <c r="K991" s="23" t="n">
        <v>0</v>
      </c>
      <c r="L991" s="23" t="n">
        <v>399733</v>
      </c>
      <c r="M991" s="23" t="n">
        <v>0</v>
      </c>
      <c r="N991" s="23" t="n">
        <v>284000</v>
      </c>
      <c r="O991" s="23" t="n">
        <f aca="false">K991+L991</f>
        <v>399733</v>
      </c>
      <c r="P991" s="23" t="n">
        <f aca="false">K991+L991+M991+N991</f>
        <v>683733</v>
      </c>
      <c r="Q991" s="23" t="n">
        <v>219040</v>
      </c>
      <c r="R991" s="23" t="n">
        <v>439560</v>
      </c>
      <c r="S991" s="23" t="n">
        <v>607540</v>
      </c>
      <c r="T991" s="23" t="n">
        <v>329670</v>
      </c>
      <c r="U991" s="23" t="n">
        <f aca="false">IF(I991="delivery",O991-SUM(Q991+R991),IF(I991="PO",P991-SUM(Q991:R991)))</f>
        <v>-258867</v>
      </c>
      <c r="V991" s="43" t="n">
        <v>0.11037</v>
      </c>
      <c r="W991" s="43" t="n">
        <v>0.10904</v>
      </c>
      <c r="X991" s="43" t="n">
        <f aca="false">W991-V991</f>
        <v>-0.00133</v>
      </c>
      <c r="Y991" s="43"/>
      <c r="Z991" s="43"/>
      <c r="AA991" s="43" t="n">
        <v>0.118</v>
      </c>
      <c r="AB991" s="43"/>
      <c r="AC991" s="43" t="s">
        <v>10482</v>
      </c>
      <c r="AD991" s="43"/>
      <c r="AE991" s="43"/>
      <c r="AF991" s="43"/>
      <c r="AG991" s="43" t="n">
        <v>0.10904</v>
      </c>
      <c r="AH991" s="43" t="s">
        <v>11597</v>
      </c>
      <c r="AI991" s="63" t="n">
        <v>4000</v>
      </c>
      <c r="AJ991" s="63" t="n">
        <v>10</v>
      </c>
      <c r="AK991" s="43" t="s">
        <v>11939</v>
      </c>
      <c r="AL991" s="43"/>
      <c r="AM991" s="43" t="s">
        <v>11629</v>
      </c>
      <c r="AN991" s="43"/>
      <c r="AO991" s="43" t="s">
        <v>1471</v>
      </c>
      <c r="AP991" s="23" t="s">
        <v>3124</v>
      </c>
      <c r="AT991" s="23" t="s">
        <v>10493</v>
      </c>
      <c r="AV991" s="23" t="n">
        <v>0.118</v>
      </c>
      <c r="AW991" s="23" t="s">
        <v>11585</v>
      </c>
      <c r="AX991" s="23" t="s">
        <v>11940</v>
      </c>
      <c r="AY991" s="23" t="n">
        <v>4000</v>
      </c>
      <c r="AZ991" s="23" t="n">
        <v>30</v>
      </c>
      <c r="BA991" s="23" t="s">
        <v>177</v>
      </c>
      <c r="BB991" s="23" t="s">
        <v>11587</v>
      </c>
      <c r="BF991" s="23" t="s">
        <v>10498</v>
      </c>
      <c r="BG991" s="1" t="s">
        <v>183</v>
      </c>
    </row>
    <row r="992" s="23" customFormat="true" ht="12.75" hidden="false" customHeight="false" outlineLevel="0" collapsed="false">
      <c r="A992" s="23" t="s">
        <v>4646</v>
      </c>
      <c r="B992" s="23" t="s">
        <v>4647</v>
      </c>
      <c r="C992" s="40" t="s">
        <v>177</v>
      </c>
      <c r="D992" s="23" t="s">
        <v>1471</v>
      </c>
      <c r="E992" s="23" t="s">
        <v>4648</v>
      </c>
      <c r="F992" s="23" t="s">
        <v>4649</v>
      </c>
      <c r="G992" s="23" t="n">
        <v>113</v>
      </c>
      <c r="H992" s="23" t="n">
        <v>2000</v>
      </c>
      <c r="I992" s="41" t="s">
        <v>180</v>
      </c>
      <c r="K992" s="23" t="n">
        <v>0</v>
      </c>
      <c r="L992" s="23" t="n">
        <v>382302</v>
      </c>
      <c r="M992" s="23" t="n">
        <v>50000</v>
      </c>
      <c r="N992" s="23" t="n">
        <v>938000</v>
      </c>
      <c r="O992" s="23" t="n">
        <f aca="false">K992+L992</f>
        <v>382302</v>
      </c>
      <c r="P992" s="23" t="n">
        <f aca="false">K992+L992+M992+N992</f>
        <v>1370302</v>
      </c>
      <c r="Q992" s="23" t="n">
        <v>266806</v>
      </c>
      <c r="R992" s="23" t="n">
        <v>978520</v>
      </c>
      <c r="S992" s="23" t="n">
        <v>1163015</v>
      </c>
      <c r="T992" s="23" t="n">
        <v>840173</v>
      </c>
      <c r="U992" s="23" t="n">
        <f aca="false">IF(I992="delivery",O992-SUM(Q992+R992),IF(I992="PO",P992-SUM(Q992:R992)))</f>
        <v>-863024</v>
      </c>
      <c r="V992" s="43" t="n">
        <v>0.0852</v>
      </c>
      <c r="W992" s="43" t="n">
        <v>0.06301</v>
      </c>
      <c r="X992" s="43" t="n">
        <f aca="false">W992-V992</f>
        <v>-0.02219</v>
      </c>
      <c r="Y992" s="43"/>
      <c r="Z992" s="43"/>
      <c r="AA992" s="43" t="n">
        <v>0.0487</v>
      </c>
      <c r="AB992" s="43"/>
      <c r="AC992" s="43" t="s">
        <v>10482</v>
      </c>
      <c r="AD992" s="43" t="s">
        <v>11941</v>
      </c>
      <c r="AE992" s="43" t="s">
        <v>11942</v>
      </c>
      <c r="AF992" s="43"/>
      <c r="AG992" s="43" t="n">
        <v>0.03024</v>
      </c>
      <c r="AH992" s="43" t="s">
        <v>11597</v>
      </c>
      <c r="AI992" s="63" t="n">
        <v>2000</v>
      </c>
      <c r="AJ992" s="63" t="n">
        <v>20</v>
      </c>
      <c r="AK992" s="43" t="s">
        <v>11943</v>
      </c>
      <c r="AL992" s="43"/>
      <c r="AM992" s="43" t="s">
        <v>11629</v>
      </c>
      <c r="AN992" s="43"/>
      <c r="AO992" s="43" t="s">
        <v>1471</v>
      </c>
      <c r="AP992" s="23" t="s">
        <v>3124</v>
      </c>
      <c r="AT992" s="23" t="s">
        <v>10493</v>
      </c>
      <c r="AV992" s="23" t="n">
        <v>0.0852</v>
      </c>
      <c r="AW992" s="23" t="s">
        <v>10494</v>
      </c>
      <c r="AX992" s="23" t="s">
        <v>11944</v>
      </c>
      <c r="AY992" s="23" t="n">
        <v>3000</v>
      </c>
      <c r="AZ992" s="23" t="n">
        <v>21</v>
      </c>
      <c r="BA992" s="23" t="s">
        <v>1465</v>
      </c>
      <c r="BB992" s="23" t="s">
        <v>10496</v>
      </c>
      <c r="BF992" s="23" t="s">
        <v>10498</v>
      </c>
      <c r="BG992" s="1" t="s">
        <v>183</v>
      </c>
    </row>
    <row r="993" s="23" customFormat="true" ht="12.75" hidden="false" customHeight="false" outlineLevel="0" collapsed="false">
      <c r="A993" s="23" t="s">
        <v>4650</v>
      </c>
      <c r="B993" s="23" t="s">
        <v>4651</v>
      </c>
      <c r="C993" s="40" t="s">
        <v>177</v>
      </c>
      <c r="D993" s="23" t="s">
        <v>1471</v>
      </c>
      <c r="E993" s="23" t="s">
        <v>4652</v>
      </c>
      <c r="F993" s="23" t="s">
        <v>4653</v>
      </c>
      <c r="G993" s="23" t="n">
        <v>161</v>
      </c>
      <c r="H993" s="23" t="n">
        <v>15000</v>
      </c>
      <c r="I993" s="41" t="s">
        <v>180</v>
      </c>
      <c r="K993" s="23" t="n">
        <v>0</v>
      </c>
      <c r="L993" s="23" t="n">
        <v>545151</v>
      </c>
      <c r="M993" s="23" t="n">
        <v>0</v>
      </c>
      <c r="N993" s="23" t="n">
        <v>0</v>
      </c>
      <c r="O993" s="23" t="n">
        <f aca="false">K993+L993</f>
        <v>545151</v>
      </c>
      <c r="P993" s="23" t="n">
        <f aca="false">K993+L993+M993+N993</f>
        <v>545151</v>
      </c>
      <c r="Q993" s="23" t="n">
        <v>7840</v>
      </c>
      <c r="R993" s="23" t="n">
        <v>116522</v>
      </c>
      <c r="S993" s="23" t="n">
        <v>93107</v>
      </c>
      <c r="T993" s="23" t="n">
        <v>71211</v>
      </c>
      <c r="U993" s="23" t="n">
        <f aca="false">IF(I993="delivery",O993-SUM(Q993+R993),IF(I993="PO",P993-SUM(Q993:R993)))</f>
        <v>420789</v>
      </c>
      <c r="V993" s="43" t="n">
        <v>0.0009</v>
      </c>
      <c r="W993" s="43" t="n">
        <v>0.0009</v>
      </c>
      <c r="X993" s="43" t="n">
        <f aca="false">W993-V993</f>
        <v>0</v>
      </c>
      <c r="Y993" s="43"/>
      <c r="Z993" s="43"/>
      <c r="AA993" s="43" t="n">
        <v>0.00099</v>
      </c>
      <c r="AB993" s="43"/>
      <c r="AC993" s="43" t="s">
        <v>10482</v>
      </c>
      <c r="AD993" s="43"/>
      <c r="AE993" s="43"/>
      <c r="AF993" s="43"/>
      <c r="AG993" s="43" t="n">
        <v>0.0006</v>
      </c>
      <c r="AH993" s="43"/>
      <c r="AI993" s="63"/>
      <c r="AJ993" s="63"/>
      <c r="AK993" s="43"/>
      <c r="AL993" s="43"/>
      <c r="AM993" s="43" t="s">
        <v>10492</v>
      </c>
      <c r="AN993" s="43"/>
      <c r="AO993" s="43" t="s">
        <v>1471</v>
      </c>
      <c r="AP993" s="23" t="s">
        <v>3124</v>
      </c>
      <c r="AT993" s="23" t="s">
        <v>11356</v>
      </c>
      <c r="AV993" s="23" t="n">
        <v>0.0006</v>
      </c>
      <c r="AW993" s="23" t="s">
        <v>10494</v>
      </c>
      <c r="AX993" s="23" t="s">
        <v>11945</v>
      </c>
      <c r="AY993" s="23" t="n">
        <v>15000</v>
      </c>
      <c r="AZ993" s="23" t="n">
        <v>2</v>
      </c>
      <c r="BA993" s="23" t="s">
        <v>177</v>
      </c>
      <c r="BB993" s="23" t="s">
        <v>10496</v>
      </c>
      <c r="BF993" s="23" t="s">
        <v>10498</v>
      </c>
      <c r="BG993" s="1" t="s">
        <v>183</v>
      </c>
    </row>
    <row r="994" s="23" customFormat="true" ht="12.75" hidden="false" customHeight="false" outlineLevel="0" collapsed="false">
      <c r="A994" s="23" t="s">
        <v>4654</v>
      </c>
      <c r="B994" s="23" t="s">
        <v>4655</v>
      </c>
      <c r="C994" s="40" t="s">
        <v>177</v>
      </c>
      <c r="D994" s="23" t="s">
        <v>1471</v>
      </c>
      <c r="E994" s="23" t="s">
        <v>4656</v>
      </c>
      <c r="F994" s="23" t="s">
        <v>4657</v>
      </c>
      <c r="G994" s="23" t="n">
        <v>55</v>
      </c>
      <c r="H994" s="23" t="n">
        <v>1</v>
      </c>
      <c r="I994" s="41" t="s">
        <v>188</v>
      </c>
      <c r="K994" s="23" t="n">
        <v>0</v>
      </c>
      <c r="L994" s="23" t="n">
        <v>0</v>
      </c>
      <c r="M994" s="23" t="n">
        <v>350000</v>
      </c>
      <c r="N994" s="23" t="n">
        <v>0</v>
      </c>
      <c r="O994" s="23" t="n">
        <f aca="false">K994+L994</f>
        <v>0</v>
      </c>
      <c r="P994" s="23" t="n">
        <f aca="false">K994+L994+M994+N994</f>
        <v>350000</v>
      </c>
      <c r="Q994" s="23" t="n">
        <v>0</v>
      </c>
      <c r="R994" s="23" t="n">
        <v>444832</v>
      </c>
      <c r="S994" s="23" t="n">
        <v>790437</v>
      </c>
      <c r="T994" s="23" t="n">
        <v>428845</v>
      </c>
      <c r="U994" s="23" t="n">
        <f aca="false">IF(I994="delivery",O994-SUM(Q994+R994),IF(I994="PO",P994-SUM(Q994:R994)))</f>
        <v>-94832</v>
      </c>
      <c r="V994" s="43" t="n">
        <v>0.0088</v>
      </c>
      <c r="W994" s="43" t="n">
        <v>0.0088</v>
      </c>
      <c r="X994" s="43" t="n">
        <f aca="false">W994-V994</f>
        <v>0</v>
      </c>
      <c r="Y994" s="43"/>
      <c r="Z994" s="43"/>
      <c r="AA994" s="43"/>
      <c r="AB994" s="43"/>
      <c r="AC994" s="43" t="s">
        <v>10482</v>
      </c>
      <c r="AD994" s="43"/>
      <c r="AE994" s="43"/>
      <c r="AF994" s="43"/>
      <c r="AG994" s="43" t="n">
        <v>0.0088</v>
      </c>
      <c r="AH994" s="43"/>
      <c r="AI994" s="63"/>
      <c r="AJ994" s="63"/>
      <c r="AK994" s="43"/>
      <c r="AL994" s="43"/>
      <c r="AM994" s="43" t="s">
        <v>11367</v>
      </c>
      <c r="AN994" s="43"/>
      <c r="AO994" s="43" t="s">
        <v>1471</v>
      </c>
      <c r="AP994" s="23" t="s">
        <v>3124</v>
      </c>
      <c r="AT994" s="23" t="s">
        <v>10493</v>
      </c>
      <c r="AV994" s="23" t="n">
        <v>0.0088</v>
      </c>
      <c r="AW994" s="23" t="s">
        <v>10494</v>
      </c>
      <c r="AX994" s="23" t="s">
        <v>11946</v>
      </c>
      <c r="AY994" s="23" t="n">
        <v>10000</v>
      </c>
      <c r="AZ994" s="23" t="n">
        <v>18</v>
      </c>
      <c r="BA994" s="23" t="s">
        <v>1465</v>
      </c>
      <c r="BB994" s="23" t="s">
        <v>10496</v>
      </c>
      <c r="BF994" s="23" t="s">
        <v>10498</v>
      </c>
      <c r="BG994" s="1" t="s">
        <v>183</v>
      </c>
    </row>
    <row r="995" s="23" customFormat="true" ht="12.75" hidden="false" customHeight="false" outlineLevel="0" collapsed="false">
      <c r="A995" s="23" t="s">
        <v>4658</v>
      </c>
      <c r="B995" s="23" t="s">
        <v>4659</v>
      </c>
      <c r="C995" s="40" t="s">
        <v>177</v>
      </c>
      <c r="D995" s="23" t="s">
        <v>1471</v>
      </c>
      <c r="E995" s="23" t="s">
        <v>4660</v>
      </c>
      <c r="F995" s="23" t="s">
        <v>4661</v>
      </c>
      <c r="G995" s="23" t="n">
        <v>131</v>
      </c>
      <c r="H995" s="23" t="n">
        <v>10000</v>
      </c>
      <c r="I995" s="41" t="s">
        <v>180</v>
      </c>
      <c r="K995" s="23" t="n">
        <v>0</v>
      </c>
      <c r="L995" s="23" t="n">
        <v>48966</v>
      </c>
      <c r="M995" s="23" t="n">
        <v>0</v>
      </c>
      <c r="N995" s="23" t="n">
        <v>260000</v>
      </c>
      <c r="O995" s="23" t="n">
        <f aca="false">K995+L995</f>
        <v>48966</v>
      </c>
      <c r="P995" s="23" t="n">
        <f aca="false">K995+L995+M995+N995</f>
        <v>308966</v>
      </c>
      <c r="Q995" s="23" t="n">
        <v>11976</v>
      </c>
      <c r="R995" s="23" t="n">
        <v>131460</v>
      </c>
      <c r="S995" s="23" t="n">
        <v>219860</v>
      </c>
      <c r="T995" s="23" t="n">
        <v>111764</v>
      </c>
      <c r="U995" s="23" t="n">
        <f aca="false">IF(I995="delivery",O995-SUM(Q995+R995),IF(I995="PO",P995-SUM(Q995:R995)))</f>
        <v>-94470</v>
      </c>
      <c r="V995" s="43" t="n">
        <v>0.02215</v>
      </c>
      <c r="W995" s="43" t="n">
        <v>0.02215</v>
      </c>
      <c r="X995" s="43" t="n">
        <f aca="false">W995-V995</f>
        <v>0</v>
      </c>
      <c r="Y995" s="43"/>
      <c r="Z995" s="43"/>
      <c r="AA995" s="43" t="n">
        <v>0.03808</v>
      </c>
      <c r="AB995" s="43"/>
      <c r="AC995" s="43" t="s">
        <v>10482</v>
      </c>
      <c r="AD995" s="43"/>
      <c r="AE995" s="43"/>
      <c r="AF995" s="43"/>
      <c r="AG995" s="43" t="n">
        <v>0.02215</v>
      </c>
      <c r="AH995" s="43"/>
      <c r="AI995" s="63"/>
      <c r="AJ995" s="63"/>
      <c r="AK995" s="43"/>
      <c r="AL995" s="43"/>
      <c r="AM995" s="43" t="s">
        <v>11367</v>
      </c>
      <c r="AN995" s="43"/>
      <c r="AO995" s="43" t="s">
        <v>1471</v>
      </c>
      <c r="AP995" s="23" t="s">
        <v>3124</v>
      </c>
      <c r="AT995" s="23" t="s">
        <v>11356</v>
      </c>
      <c r="AV995" s="23" t="n">
        <v>0.02215</v>
      </c>
      <c r="AW995" s="23" t="s">
        <v>11608</v>
      </c>
      <c r="AX995" s="23" t="s">
        <v>11947</v>
      </c>
      <c r="AY995" s="23" t="s">
        <v>11610</v>
      </c>
      <c r="AZ995" s="23" t="s">
        <v>11948</v>
      </c>
      <c r="BA995" s="23" t="s">
        <v>1465</v>
      </c>
      <c r="BB995" s="23" t="s">
        <v>11612</v>
      </c>
      <c r="BC995" s="23" t="s">
        <v>11949</v>
      </c>
      <c r="BF995" s="23" t="s">
        <v>10498</v>
      </c>
      <c r="BG995" s="1" t="s">
        <v>183</v>
      </c>
    </row>
    <row r="996" s="23" customFormat="true" ht="12.75" hidden="false" customHeight="false" outlineLevel="0" collapsed="false">
      <c r="A996" s="23" t="s">
        <v>4662</v>
      </c>
      <c r="B996" s="23" t="s">
        <v>4663</v>
      </c>
      <c r="C996" s="40" t="s">
        <v>177</v>
      </c>
      <c r="D996" s="23" t="s">
        <v>1471</v>
      </c>
      <c r="E996" s="23" t="s">
        <v>4664</v>
      </c>
      <c r="F996" s="23" t="s">
        <v>4665</v>
      </c>
      <c r="G996" s="23" t="n">
        <v>55</v>
      </c>
      <c r="H996" s="23" t="n">
        <v>1</v>
      </c>
      <c r="I996" s="41" t="s">
        <v>180</v>
      </c>
      <c r="K996" s="23" t="n">
        <v>0</v>
      </c>
      <c r="L996" s="23" t="n">
        <v>27000</v>
      </c>
      <c r="M996" s="23" t="n">
        <v>2000</v>
      </c>
      <c r="N996" s="23" t="n">
        <v>18000</v>
      </c>
      <c r="O996" s="23" t="n">
        <f aca="false">K996+L996</f>
        <v>27000</v>
      </c>
      <c r="P996" s="23" t="n">
        <f aca="false">K996+L996+M996+N996</f>
        <v>47000</v>
      </c>
      <c r="Q996" s="23" t="n">
        <v>0</v>
      </c>
      <c r="R996" s="23" t="n">
        <v>86778</v>
      </c>
      <c r="S996" s="23" t="n">
        <v>70652</v>
      </c>
      <c r="T996" s="23" t="n">
        <v>50578</v>
      </c>
      <c r="U996" s="23" t="n">
        <f aca="false">IF(I996="delivery",O996-SUM(Q996+R996),IF(I996="PO",P996-SUM(Q996:R996)))</f>
        <v>-59778</v>
      </c>
      <c r="V996" s="43" t="n">
        <v>0.175</v>
      </c>
      <c r="W996" s="43" t="n">
        <v>0.251</v>
      </c>
      <c r="X996" s="43" t="n">
        <f aca="false">W996-V996</f>
        <v>0.076</v>
      </c>
      <c r="Y996" s="43"/>
      <c r="Z996" s="43"/>
      <c r="AA996" s="43"/>
      <c r="AB996" s="43"/>
      <c r="AC996" s="43" t="s">
        <v>11595</v>
      </c>
      <c r="AD996" s="43"/>
      <c r="AE996" s="43" t="s">
        <v>11950</v>
      </c>
      <c r="AF996" s="43"/>
      <c r="AG996" s="43" t="n">
        <v>0.175</v>
      </c>
      <c r="AH996" s="43"/>
      <c r="AI996" s="63"/>
      <c r="AJ996" s="63"/>
      <c r="AK996" s="43"/>
      <c r="AL996" s="43"/>
      <c r="AM996" s="43" t="s">
        <v>11367</v>
      </c>
      <c r="AN996" s="43"/>
      <c r="AO996" s="43" t="s">
        <v>1471</v>
      </c>
      <c r="AP996" s="23" t="s">
        <v>3124</v>
      </c>
      <c r="AT996" s="23" t="s">
        <v>10493</v>
      </c>
      <c r="AV996" s="23" t="n">
        <v>0.175</v>
      </c>
      <c r="AW996" s="23" t="s">
        <v>11658</v>
      </c>
      <c r="AX996" s="23" t="s">
        <v>11951</v>
      </c>
      <c r="AY996" s="23" t="n">
        <v>2000</v>
      </c>
      <c r="AZ996" s="23" t="n">
        <v>12</v>
      </c>
      <c r="BA996" s="23" t="s">
        <v>177</v>
      </c>
      <c r="BB996" s="23" t="s">
        <v>11587</v>
      </c>
      <c r="BF996" s="23" t="s">
        <v>10498</v>
      </c>
      <c r="BG996" s="1" t="s">
        <v>183</v>
      </c>
    </row>
    <row r="997" s="23" customFormat="true" ht="12.75" hidden="false" customHeight="false" outlineLevel="0" collapsed="false">
      <c r="A997" s="23" t="s">
        <v>4666</v>
      </c>
      <c r="B997" s="23" t="s">
        <v>4667</v>
      </c>
      <c r="C997" s="40" t="s">
        <v>177</v>
      </c>
      <c r="D997" s="23" t="s">
        <v>1471</v>
      </c>
      <c r="E997" s="23" t="s">
        <v>4668</v>
      </c>
      <c r="F997" s="23" t="s">
        <v>4669</v>
      </c>
      <c r="G997" s="23" t="n">
        <v>201</v>
      </c>
      <c r="H997" s="23" t="n">
        <v>2500</v>
      </c>
      <c r="I997" s="41" t="s">
        <v>180</v>
      </c>
      <c r="K997" s="23" t="n">
        <v>0</v>
      </c>
      <c r="L997" s="23" t="n">
        <v>409000</v>
      </c>
      <c r="M997" s="23" t="n">
        <v>0</v>
      </c>
      <c r="N997" s="23" t="n">
        <v>64000</v>
      </c>
      <c r="O997" s="23" t="n">
        <f aca="false">K997+L997</f>
        <v>409000</v>
      </c>
      <c r="P997" s="23" t="n">
        <f aca="false">K997+L997+M997+N997</f>
        <v>473000</v>
      </c>
      <c r="Q997" s="23" t="n">
        <v>0</v>
      </c>
      <c r="R997" s="23" t="n">
        <v>177590</v>
      </c>
      <c r="S997" s="23" t="n">
        <v>143247</v>
      </c>
      <c r="T997" s="23" t="n">
        <v>108103</v>
      </c>
      <c r="U997" s="23" t="n">
        <f aca="false">IF(I997="delivery",O997-SUM(Q997+R997),IF(I997="PO",P997-SUM(Q997:R997)))</f>
        <v>231410</v>
      </c>
      <c r="V997" s="43" t="n">
        <v>0.01332</v>
      </c>
      <c r="W997" s="43" t="n">
        <v>0.01332</v>
      </c>
      <c r="X997" s="43" t="n">
        <f aca="false">W997-V997</f>
        <v>0</v>
      </c>
      <c r="Y997" s="43"/>
      <c r="Z997" s="43"/>
      <c r="AA997" s="43" t="n">
        <v>0.0155</v>
      </c>
      <c r="AB997" s="43"/>
      <c r="AC997" s="43" t="s">
        <v>10482</v>
      </c>
      <c r="AD997" s="43"/>
      <c r="AE997" s="43"/>
      <c r="AF997" s="43"/>
      <c r="AG997" s="43" t="n">
        <v>0.013</v>
      </c>
      <c r="AH997" s="43"/>
      <c r="AI997" s="63"/>
      <c r="AJ997" s="63"/>
      <c r="AK997" s="43"/>
      <c r="AL997" s="43"/>
      <c r="AM997" s="43" t="s">
        <v>10492</v>
      </c>
      <c r="AN997" s="43"/>
      <c r="AO997" s="43" t="s">
        <v>1471</v>
      </c>
      <c r="AP997" s="23" t="s">
        <v>3124</v>
      </c>
      <c r="AT997" s="23" t="s">
        <v>10493</v>
      </c>
      <c r="AV997" s="23" t="n">
        <v>0.013</v>
      </c>
      <c r="AW997" s="23" t="s">
        <v>10494</v>
      </c>
      <c r="AX997" s="23" t="s">
        <v>11952</v>
      </c>
      <c r="AY997" s="23" t="n">
        <v>50000</v>
      </c>
      <c r="AZ997" s="23" t="n">
        <v>40</v>
      </c>
      <c r="BA997" s="23" t="s">
        <v>1465</v>
      </c>
      <c r="BB997" s="23" t="s">
        <v>11953</v>
      </c>
      <c r="BF997" s="23" t="s">
        <v>10498</v>
      </c>
      <c r="BG997" s="1" t="s">
        <v>183</v>
      </c>
    </row>
    <row r="998" s="23" customFormat="true" ht="12.75" hidden="false" customHeight="false" outlineLevel="0" collapsed="false">
      <c r="A998" s="23" t="s">
        <v>4670</v>
      </c>
      <c r="B998" s="23" t="s">
        <v>4671</v>
      </c>
      <c r="C998" s="40" t="s">
        <v>177</v>
      </c>
      <c r="D998" s="23" t="s">
        <v>1471</v>
      </c>
      <c r="E998" s="23" t="s">
        <v>4672</v>
      </c>
      <c r="F998" s="23" t="s">
        <v>4673</v>
      </c>
      <c r="G998" s="23" t="n">
        <v>81</v>
      </c>
      <c r="H998" s="23" t="n">
        <v>200</v>
      </c>
      <c r="I998" s="41" t="s">
        <v>188</v>
      </c>
      <c r="K998" s="23" t="n">
        <v>0</v>
      </c>
      <c r="L998" s="23" t="n">
        <v>0</v>
      </c>
      <c r="M998" s="23" t="n">
        <v>0</v>
      </c>
      <c r="N998" s="23" t="n">
        <v>0</v>
      </c>
      <c r="O998" s="23" t="n">
        <f aca="false">K998+L998</f>
        <v>0</v>
      </c>
      <c r="P998" s="23" t="n">
        <f aca="false">K998+L998+M998+N998</f>
        <v>0</v>
      </c>
      <c r="Q998" s="23" t="n">
        <v>0</v>
      </c>
      <c r="R998" s="23" t="n">
        <v>3214</v>
      </c>
      <c r="S998" s="23" t="n">
        <v>2694</v>
      </c>
      <c r="T998" s="23" t="n">
        <v>1796</v>
      </c>
      <c r="U998" s="23" t="n">
        <f aca="false">IF(I998="delivery",O998-SUM(Q998+R998),IF(I998="PO",P998-SUM(Q998:R998)))</f>
        <v>-3214</v>
      </c>
      <c r="V998" s="43" t="n">
        <v>0.474</v>
      </c>
      <c r="W998" s="43" t="n">
        <v>0.25</v>
      </c>
      <c r="X998" s="43" t="n">
        <f aca="false">W998-V998</f>
        <v>-0.224</v>
      </c>
      <c r="Y998" s="43"/>
      <c r="Z998" s="43"/>
      <c r="AA998" s="43"/>
      <c r="AB998" s="43"/>
      <c r="AC998" s="43" t="s">
        <v>10482</v>
      </c>
      <c r="AD998" s="43"/>
      <c r="AE998" s="43"/>
      <c r="AF998" s="43"/>
      <c r="AG998" s="43" t="n">
        <v>0.25</v>
      </c>
      <c r="AH998" s="43"/>
      <c r="AI998" s="63"/>
      <c r="AJ998" s="63"/>
      <c r="AK998" s="43"/>
      <c r="AL998" s="43"/>
      <c r="AM998" s="43" t="s">
        <v>10492</v>
      </c>
      <c r="AN998" s="43"/>
      <c r="AO998" s="43" t="s">
        <v>1471</v>
      </c>
      <c r="AP998" s="23" t="s">
        <v>3124</v>
      </c>
      <c r="AT998" s="23" t="s">
        <v>10934</v>
      </c>
      <c r="AV998" s="23" t="n">
        <v>0.25</v>
      </c>
      <c r="AW998" s="23" t="s">
        <v>11618</v>
      </c>
      <c r="AX998" s="23" t="s">
        <v>11954</v>
      </c>
      <c r="AY998" s="23" t="n">
        <v>3200</v>
      </c>
      <c r="AZ998" s="23" t="n">
        <v>15</v>
      </c>
      <c r="BA998" s="23" t="s">
        <v>1465</v>
      </c>
      <c r="BB998" s="23" t="s">
        <v>11618</v>
      </c>
      <c r="BF998" s="23" t="s">
        <v>10498</v>
      </c>
      <c r="BG998" s="1" t="s">
        <v>183</v>
      </c>
    </row>
    <row r="999" s="23" customFormat="true" ht="12.75" hidden="false" customHeight="false" outlineLevel="0" collapsed="false">
      <c r="A999" s="23" t="s">
        <v>4674</v>
      </c>
      <c r="B999" s="23" t="s">
        <v>4675</v>
      </c>
      <c r="C999" s="40" t="s">
        <v>177</v>
      </c>
      <c r="D999" s="23" t="s">
        <v>1471</v>
      </c>
      <c r="E999" s="23" t="s">
        <v>4676</v>
      </c>
      <c r="F999" s="23" t="s">
        <v>4677</v>
      </c>
      <c r="G999" s="23" t="n">
        <v>106</v>
      </c>
      <c r="H999" s="23" t="n">
        <v>1000</v>
      </c>
      <c r="I999" s="41" t="s">
        <v>188</v>
      </c>
      <c r="K999" s="23" t="n">
        <v>0</v>
      </c>
      <c r="L999" s="23" t="n">
        <v>0</v>
      </c>
      <c r="M999" s="23" t="n">
        <v>0</v>
      </c>
      <c r="N999" s="23" t="n">
        <v>30000</v>
      </c>
      <c r="O999" s="23" t="n">
        <f aca="false">K999+L999</f>
        <v>0</v>
      </c>
      <c r="P999" s="23" t="n">
        <f aca="false">K999+L999+M999+N999</f>
        <v>30000</v>
      </c>
      <c r="Q999" s="23" t="n">
        <v>0</v>
      </c>
      <c r="R999" s="23" t="n">
        <v>22498</v>
      </c>
      <c r="S999" s="23" t="n">
        <v>16772</v>
      </c>
      <c r="T999" s="23" t="n">
        <v>14658</v>
      </c>
      <c r="U999" s="23" t="n">
        <f aca="false">IF(I999="delivery",O999-SUM(Q999+R999),IF(I999="PO",P999-SUM(Q999:R999)))</f>
        <v>7502</v>
      </c>
      <c r="V999" s="43" t="n">
        <v>0.5488</v>
      </c>
      <c r="W999" s="43" t="n">
        <v>0.5488</v>
      </c>
      <c r="X999" s="43" t="n">
        <f aca="false">W999-V999</f>
        <v>0</v>
      </c>
      <c r="Y999" s="43"/>
      <c r="Z999" s="43"/>
      <c r="AA999" s="43"/>
      <c r="AB999" s="43"/>
      <c r="AC999" s="43" t="s">
        <v>10482</v>
      </c>
      <c r="AD999" s="43"/>
      <c r="AE999" s="43"/>
      <c r="AF999" s="43"/>
      <c r="AG999" s="43" t="n">
        <v>0.18232</v>
      </c>
      <c r="AH999" s="43"/>
      <c r="AI999" s="63"/>
      <c r="AJ999" s="63"/>
      <c r="AK999" s="43"/>
      <c r="AL999" s="43"/>
      <c r="AM999" s="43" t="s">
        <v>10492</v>
      </c>
      <c r="AN999" s="43"/>
      <c r="AO999" s="43" t="s">
        <v>1471</v>
      </c>
      <c r="AP999" s="23" t="s">
        <v>3124</v>
      </c>
      <c r="AT999" s="23" t="s">
        <v>10942</v>
      </c>
      <c r="AV999" s="23" t="n">
        <v>0.18232</v>
      </c>
      <c r="AW999" s="23" t="s">
        <v>11602</v>
      </c>
      <c r="AX999" s="23" t="s">
        <v>11955</v>
      </c>
      <c r="AY999" s="23" t="n">
        <v>1000</v>
      </c>
      <c r="AZ999" s="23" t="n">
        <v>22</v>
      </c>
      <c r="BA999" s="23" t="s">
        <v>1465</v>
      </c>
      <c r="BB999" s="23" t="s">
        <v>11602</v>
      </c>
      <c r="BF999" s="68" t="s">
        <v>11956</v>
      </c>
      <c r="BG999" s="1" t="s">
        <v>183</v>
      </c>
    </row>
    <row r="1000" s="23" customFormat="true" ht="12.75" hidden="false" customHeight="false" outlineLevel="0" collapsed="false">
      <c r="A1000" s="23" t="s">
        <v>4681</v>
      </c>
      <c r="B1000" s="23" t="s">
        <v>4682</v>
      </c>
      <c r="C1000" s="40" t="s">
        <v>177</v>
      </c>
      <c r="D1000" s="23" t="s">
        <v>1471</v>
      </c>
      <c r="E1000" s="23" t="s">
        <v>4683</v>
      </c>
      <c r="F1000" s="23" t="s">
        <v>4684</v>
      </c>
      <c r="G1000" s="23" t="n">
        <v>55</v>
      </c>
      <c r="H1000" s="23" t="n">
        <v>1</v>
      </c>
      <c r="I1000" s="41" t="s">
        <v>188</v>
      </c>
      <c r="K1000" s="23" t="n">
        <v>0</v>
      </c>
      <c r="L1000" s="23" t="n">
        <v>0</v>
      </c>
      <c r="M1000" s="23" t="n">
        <v>11000</v>
      </c>
      <c r="N1000" s="23" t="n">
        <v>0</v>
      </c>
      <c r="O1000" s="23" t="n">
        <f aca="false">K1000+L1000</f>
        <v>0</v>
      </c>
      <c r="P1000" s="23" t="n">
        <f aca="false">K1000+L1000+M1000+N1000</f>
        <v>11000</v>
      </c>
      <c r="Q1000" s="23" t="n">
        <v>1833</v>
      </c>
      <c r="R1000" s="23" t="n">
        <v>19787</v>
      </c>
      <c r="S1000" s="23" t="n">
        <v>21288</v>
      </c>
      <c r="T1000" s="23" t="n">
        <v>12704</v>
      </c>
      <c r="U1000" s="23" t="n">
        <f aca="false">IF(I1000="delivery",O1000-SUM(Q1000+R1000),IF(I1000="PO",P1000-SUM(Q1000:R1000)))</f>
        <v>-10620</v>
      </c>
      <c r="V1000" s="43" t="n">
        <v>0.02</v>
      </c>
      <c r="W1000" s="43" t="n">
        <v>0.00829</v>
      </c>
      <c r="X1000" s="43" t="n">
        <f aca="false">W1000-V1000</f>
        <v>-0.01171</v>
      </c>
      <c r="Y1000" s="43"/>
      <c r="Z1000" s="43"/>
      <c r="AA1000" s="43"/>
      <c r="AB1000" s="43"/>
      <c r="AC1000" s="43" t="s">
        <v>10482</v>
      </c>
      <c r="AD1000" s="43"/>
      <c r="AE1000" s="43"/>
      <c r="AF1000" s="43"/>
      <c r="AG1000" s="43" t="n">
        <v>0.00829</v>
      </c>
      <c r="AH1000" s="43"/>
      <c r="AI1000" s="63"/>
      <c r="AJ1000" s="63"/>
      <c r="AK1000" s="43"/>
      <c r="AL1000" s="43"/>
      <c r="AM1000" s="43" t="s">
        <v>10492</v>
      </c>
      <c r="AN1000" s="43"/>
      <c r="AO1000" s="43" t="s">
        <v>1471</v>
      </c>
      <c r="AP1000" s="23" t="s">
        <v>3124</v>
      </c>
      <c r="AT1000" s="23" t="s">
        <v>10934</v>
      </c>
      <c r="AV1000" s="23" t="n">
        <v>0.00829</v>
      </c>
      <c r="AW1000" s="23" t="s">
        <v>11593</v>
      </c>
      <c r="AX1000" s="23" t="s">
        <v>11957</v>
      </c>
      <c r="AY1000" s="23" t="n">
        <v>10000</v>
      </c>
      <c r="AZ1000" s="23" t="n">
        <v>10</v>
      </c>
      <c r="BA1000" s="23" t="s">
        <v>1465</v>
      </c>
      <c r="BB1000" s="23" t="s">
        <v>11593</v>
      </c>
      <c r="BF1000" s="23" t="s">
        <v>10498</v>
      </c>
      <c r="BG1000" s="1" t="s">
        <v>183</v>
      </c>
    </row>
    <row r="1001" s="23" customFormat="true" ht="12.75" hidden="true" customHeight="false" outlineLevel="0" collapsed="false">
      <c r="A1001" s="23" t="s">
        <v>4689</v>
      </c>
      <c r="B1001" s="23" t="s">
        <v>4690</v>
      </c>
      <c r="C1001" s="40" t="s">
        <v>177</v>
      </c>
      <c r="D1001" s="23" t="s">
        <v>82</v>
      </c>
      <c r="E1001" s="23" t="s">
        <v>4691</v>
      </c>
      <c r="F1001" s="23" t="s">
        <v>4692</v>
      </c>
      <c r="G1001" s="23" t="n">
        <v>51</v>
      </c>
      <c r="H1001" s="23" t="n">
        <v>3000</v>
      </c>
      <c r="I1001" s="41" t="s">
        <v>180</v>
      </c>
      <c r="J1001" s="23" t="s">
        <v>4693</v>
      </c>
      <c r="K1001" s="23" t="n">
        <v>0</v>
      </c>
      <c r="L1001" s="23" t="n">
        <v>43304</v>
      </c>
      <c r="M1001" s="23" t="n">
        <v>39600</v>
      </c>
      <c r="N1001" s="23" t="n">
        <v>0</v>
      </c>
      <c r="O1001" s="23" t="n">
        <f aca="false">K1001+L1001</f>
        <v>43304</v>
      </c>
      <c r="P1001" s="23" t="n">
        <f aca="false">K1001+L1001+M1001+N1001</f>
        <v>82904</v>
      </c>
      <c r="Q1001" s="23" t="n">
        <v>65609</v>
      </c>
      <c r="R1001" s="23" t="n">
        <v>58229</v>
      </c>
      <c r="S1001" s="23" t="n">
        <v>70646</v>
      </c>
      <c r="T1001" s="23" t="n">
        <v>44142</v>
      </c>
      <c r="U1001" s="23" t="n">
        <f aca="false">IF(I1001="delivery",O1001-SUM(Q1001+R1001),IF(I1001="PO",P1001-SUM(Q1001:R1001)))</f>
        <v>-80534</v>
      </c>
      <c r="V1001" s="43" t="n">
        <v>0.22</v>
      </c>
      <c r="W1001" s="43" t="n">
        <v>0.22</v>
      </c>
      <c r="X1001" s="43" t="n">
        <f aca="false">W1001-V1001</f>
        <v>0</v>
      </c>
      <c r="Y1001" s="43"/>
      <c r="Z1001" s="43"/>
      <c r="AA1001" s="43" t="n">
        <v>0.26</v>
      </c>
      <c r="AB1001" s="43"/>
      <c r="AC1001" s="43" t="s">
        <v>10482</v>
      </c>
      <c r="AD1001" s="43"/>
      <c r="AE1001" s="43"/>
      <c r="AF1001" s="43"/>
      <c r="AG1001" s="43" t="n">
        <v>0.22</v>
      </c>
      <c r="AH1001" s="43" t="s">
        <v>11958</v>
      </c>
      <c r="AI1001" s="63" t="s">
        <v>11959</v>
      </c>
      <c r="AJ1001" s="63" t="s">
        <v>11365</v>
      </c>
      <c r="AK1001" s="43" t="s">
        <v>11960</v>
      </c>
      <c r="AL1001" s="43"/>
      <c r="AM1001" s="43"/>
      <c r="AN1001" s="43"/>
      <c r="AO1001" s="43" t="s">
        <v>82</v>
      </c>
      <c r="AP1001" s="23" t="s">
        <v>1432</v>
      </c>
      <c r="BF1001" s="23" t="s">
        <v>10498</v>
      </c>
      <c r="BG1001" s="1" t="s">
        <v>183</v>
      </c>
    </row>
    <row r="1002" s="23" customFormat="true" ht="12.75" hidden="false" customHeight="false" outlineLevel="0" collapsed="false">
      <c r="A1002" s="23" t="s">
        <v>4694</v>
      </c>
      <c r="B1002" s="23" t="s">
        <v>4695</v>
      </c>
      <c r="C1002" s="40" t="s">
        <v>177</v>
      </c>
      <c r="D1002" s="23" t="s">
        <v>1471</v>
      </c>
      <c r="E1002" s="23" t="s">
        <v>4696</v>
      </c>
      <c r="F1002" s="23" t="s">
        <v>4697</v>
      </c>
      <c r="G1002" s="23" t="n">
        <v>38</v>
      </c>
      <c r="H1002" s="23" t="n">
        <v>2400</v>
      </c>
      <c r="I1002" s="41" t="s">
        <v>180</v>
      </c>
      <c r="K1002" s="23" t="n">
        <v>0</v>
      </c>
      <c r="L1002" s="23" t="n">
        <v>21149</v>
      </c>
      <c r="M1002" s="23" t="n">
        <v>0</v>
      </c>
      <c r="N1002" s="23" t="n">
        <v>23040</v>
      </c>
      <c r="O1002" s="23" t="n">
        <f aca="false">K1002+L1002</f>
        <v>21149</v>
      </c>
      <c r="P1002" s="23" t="n">
        <f aca="false">K1002+L1002+M1002+N1002</f>
        <v>44189</v>
      </c>
      <c r="Q1002" s="23" t="n">
        <v>36678</v>
      </c>
      <c r="R1002" s="23" t="n">
        <v>31135</v>
      </c>
      <c r="S1002" s="23" t="n">
        <v>35870</v>
      </c>
      <c r="T1002" s="23" t="n">
        <v>18945</v>
      </c>
      <c r="U1002" s="23" t="n">
        <f aca="false">IF(I1002="delivery",O1002-SUM(Q1002+R1002),IF(I1002="PO",P1002-SUM(Q1002:R1002)))</f>
        <v>-46664</v>
      </c>
      <c r="V1002" s="43" t="n">
        <v>0.15</v>
      </c>
      <c r="W1002" s="43" t="n">
        <v>0.15</v>
      </c>
      <c r="X1002" s="43" t="n">
        <f aca="false">W1002-V1002</f>
        <v>0</v>
      </c>
      <c r="Y1002" s="43"/>
      <c r="Z1002" s="43"/>
      <c r="AA1002" s="43" t="n">
        <v>0.17</v>
      </c>
      <c r="AB1002" s="43"/>
      <c r="AC1002" s="43" t="s">
        <v>10482</v>
      </c>
      <c r="AD1002" s="43"/>
      <c r="AE1002" s="43"/>
      <c r="AF1002" s="43"/>
      <c r="AG1002" s="43" t="n">
        <v>0.15</v>
      </c>
      <c r="AH1002" s="43" t="s">
        <v>11961</v>
      </c>
      <c r="AI1002" s="63" t="n">
        <v>7680</v>
      </c>
      <c r="AJ1002" s="63" t="n">
        <v>3</v>
      </c>
      <c r="AK1002" s="43"/>
      <c r="AL1002" s="43"/>
      <c r="AM1002" s="43"/>
      <c r="AN1002" s="43"/>
      <c r="AO1002" s="43" t="s">
        <v>1471</v>
      </c>
      <c r="AP1002" s="23" t="s">
        <v>1474</v>
      </c>
      <c r="AT1002" s="23" t="s">
        <v>10934</v>
      </c>
      <c r="AV1002" s="23" t="n">
        <v>0.15</v>
      </c>
      <c r="AW1002" s="23" t="s">
        <v>11962</v>
      </c>
      <c r="AX1002" s="23" t="s">
        <v>11963</v>
      </c>
      <c r="AY1002" s="23" t="n">
        <v>7680</v>
      </c>
      <c r="AZ1002" s="23" t="n">
        <v>12</v>
      </c>
      <c r="BA1002" s="23" t="s">
        <v>177</v>
      </c>
      <c r="BB1002" s="23" t="s">
        <v>11962</v>
      </c>
      <c r="BF1002" s="23" t="s">
        <v>10498</v>
      </c>
      <c r="BG1002" s="1" t="s">
        <v>183</v>
      </c>
    </row>
    <row r="1003" s="23" customFormat="true" ht="12.75" hidden="false" customHeight="false" outlineLevel="0" collapsed="false">
      <c r="A1003" s="23" t="s">
        <v>4698</v>
      </c>
      <c r="B1003" s="23" t="s">
        <v>4699</v>
      </c>
      <c r="C1003" s="40" t="s">
        <v>177</v>
      </c>
      <c r="D1003" s="23" t="s">
        <v>1471</v>
      </c>
      <c r="E1003" s="23" t="s">
        <v>4700</v>
      </c>
      <c r="F1003" s="23" t="s">
        <v>4701</v>
      </c>
      <c r="G1003" s="23" t="n">
        <v>113</v>
      </c>
      <c r="H1003" s="23" t="n">
        <v>3200</v>
      </c>
      <c r="I1003" s="41" t="s">
        <v>180</v>
      </c>
      <c r="K1003" s="23" t="n">
        <v>0</v>
      </c>
      <c r="L1003" s="23" t="n">
        <v>3227</v>
      </c>
      <c r="M1003" s="23" t="n">
        <v>0</v>
      </c>
      <c r="N1003" s="23" t="n">
        <v>0</v>
      </c>
      <c r="O1003" s="23" t="n">
        <f aca="false">K1003+L1003</f>
        <v>3227</v>
      </c>
      <c r="P1003" s="23" t="n">
        <f aca="false">K1003+L1003+M1003+N1003</f>
        <v>3227</v>
      </c>
      <c r="Q1003" s="23" t="n">
        <v>1616</v>
      </c>
      <c r="R1003" s="23" t="n">
        <v>658</v>
      </c>
      <c r="S1003" s="23" t="n">
        <v>717</v>
      </c>
      <c r="T1003" s="23" t="n">
        <v>264</v>
      </c>
      <c r="U1003" s="23" t="n">
        <f aca="false">IF(I1003="delivery",O1003-SUM(Q1003+R1003),IF(I1003="PO",P1003-SUM(Q1003:R1003)))</f>
        <v>953</v>
      </c>
      <c r="V1003" s="43" t="n">
        <v>0.41377</v>
      </c>
      <c r="W1003" s="43" t="n">
        <v>0.41377</v>
      </c>
      <c r="X1003" s="43" t="n">
        <f aca="false">W1003-V1003</f>
        <v>0</v>
      </c>
      <c r="Y1003" s="43"/>
      <c r="Z1003" s="43"/>
      <c r="AA1003" s="43" t="n">
        <v>0.41377</v>
      </c>
      <c r="AB1003" s="43"/>
      <c r="AC1003" s="43" t="s">
        <v>10482</v>
      </c>
      <c r="AD1003" s="43"/>
      <c r="AE1003" s="43"/>
      <c r="AF1003" s="43"/>
      <c r="AG1003" s="43" t="n">
        <v>0.41377</v>
      </c>
      <c r="AH1003" s="43"/>
      <c r="AI1003" s="63"/>
      <c r="AJ1003" s="63"/>
      <c r="AK1003" s="43"/>
      <c r="AL1003" s="43"/>
      <c r="AM1003" s="43" t="s">
        <v>10933</v>
      </c>
      <c r="AN1003" s="43"/>
      <c r="AO1003" s="43" t="s">
        <v>1471</v>
      </c>
      <c r="AP1003" s="23" t="s">
        <v>1474</v>
      </c>
      <c r="AT1003" s="23" t="s">
        <v>10959</v>
      </c>
      <c r="AV1003" s="23" t="n">
        <v>0.41377</v>
      </c>
      <c r="AW1003" s="23" t="s">
        <v>11964</v>
      </c>
      <c r="AX1003" s="23" t="s">
        <v>11965</v>
      </c>
      <c r="AY1003" s="23" t="n">
        <v>3200</v>
      </c>
      <c r="AZ1003" s="23" t="n">
        <v>16</v>
      </c>
      <c r="BA1003" s="23" t="s">
        <v>177</v>
      </c>
      <c r="BB1003" s="23" t="s">
        <v>11964</v>
      </c>
      <c r="BF1003" s="23" t="s">
        <v>10498</v>
      </c>
      <c r="BG1003" s="1" t="s">
        <v>183</v>
      </c>
    </row>
    <row r="1004" s="23" customFormat="true" ht="12.75" hidden="false" customHeight="false" outlineLevel="0" collapsed="false">
      <c r="A1004" s="23" t="s">
        <v>4702</v>
      </c>
      <c r="B1004" s="23" t="s">
        <v>4703</v>
      </c>
      <c r="C1004" s="40" t="s">
        <v>177</v>
      </c>
      <c r="D1004" s="23" t="s">
        <v>1471</v>
      </c>
      <c r="E1004" s="23" t="s">
        <v>4704</v>
      </c>
      <c r="F1004" s="23" t="s">
        <v>4705</v>
      </c>
      <c r="G1004" s="23" t="n">
        <v>73</v>
      </c>
      <c r="H1004" s="23" t="n">
        <v>5000</v>
      </c>
      <c r="I1004" s="41" t="s">
        <v>180</v>
      </c>
      <c r="K1004" s="23" t="n">
        <v>0</v>
      </c>
      <c r="L1004" s="23" t="n">
        <v>34528</v>
      </c>
      <c r="M1004" s="23" t="n">
        <v>0</v>
      </c>
      <c r="N1004" s="23" t="n">
        <v>15000</v>
      </c>
      <c r="O1004" s="23" t="n">
        <f aca="false">K1004+L1004</f>
        <v>34528</v>
      </c>
      <c r="P1004" s="23" t="n">
        <f aca="false">K1004+L1004+M1004+N1004</f>
        <v>49528</v>
      </c>
      <c r="Q1004" s="23" t="n">
        <v>31816</v>
      </c>
      <c r="R1004" s="23" t="n">
        <v>16308</v>
      </c>
      <c r="S1004" s="23" t="n">
        <v>21316</v>
      </c>
      <c r="T1004" s="23" t="n">
        <v>9572</v>
      </c>
      <c r="U1004" s="23" t="n">
        <f aca="false">IF(I1004="delivery",O1004-SUM(Q1004+R1004),IF(I1004="PO",P1004-SUM(Q1004:R1004)))</f>
        <v>-13596</v>
      </c>
      <c r="V1004" s="43" t="n">
        <v>0.076</v>
      </c>
      <c r="W1004" s="43" t="n">
        <v>0.076</v>
      </c>
      <c r="X1004" s="43" t="n">
        <f aca="false">W1004-V1004</f>
        <v>0</v>
      </c>
      <c r="Y1004" s="43"/>
      <c r="Z1004" s="43"/>
      <c r="AA1004" s="43" t="n">
        <v>0.076</v>
      </c>
      <c r="AB1004" s="43"/>
      <c r="AC1004" s="43" t="s">
        <v>10482</v>
      </c>
      <c r="AD1004" s="43"/>
      <c r="AE1004" s="43"/>
      <c r="AF1004" s="43"/>
      <c r="AG1004" s="43" t="n">
        <v>0.076</v>
      </c>
      <c r="AH1004" s="43" t="s">
        <v>11966</v>
      </c>
      <c r="AI1004" s="63" t="n">
        <v>5000</v>
      </c>
      <c r="AJ1004" s="63" t="n">
        <v>15</v>
      </c>
      <c r="AK1004" s="43"/>
      <c r="AL1004" s="43"/>
      <c r="AM1004" s="43"/>
      <c r="AN1004" s="43"/>
      <c r="AO1004" s="43" t="s">
        <v>1471</v>
      </c>
      <c r="AP1004" s="23" t="s">
        <v>1474</v>
      </c>
      <c r="AT1004" s="23" t="s">
        <v>10934</v>
      </c>
      <c r="AV1004" s="23" t="n">
        <v>0.076</v>
      </c>
      <c r="AW1004" s="23" t="s">
        <v>11964</v>
      </c>
      <c r="AX1004" s="23" t="s">
        <v>11967</v>
      </c>
      <c r="AY1004" s="23" t="n">
        <v>5000</v>
      </c>
      <c r="AZ1004" s="23" t="n">
        <v>15</v>
      </c>
      <c r="BA1004" s="23" t="s">
        <v>1465</v>
      </c>
      <c r="BB1004" s="23" t="s">
        <v>11964</v>
      </c>
      <c r="BF1004" s="23" t="s">
        <v>10498</v>
      </c>
      <c r="BG1004" s="1" t="s">
        <v>183</v>
      </c>
    </row>
    <row r="1005" s="23" customFormat="true" ht="12.75" hidden="false" customHeight="false" outlineLevel="0" collapsed="false">
      <c r="A1005" s="23" t="s">
        <v>4706</v>
      </c>
      <c r="B1005" s="23" t="s">
        <v>4707</v>
      </c>
      <c r="C1005" s="40" t="s">
        <v>177</v>
      </c>
      <c r="D1005" s="23" t="s">
        <v>1471</v>
      </c>
      <c r="E1005" s="23" t="s">
        <v>4708</v>
      </c>
      <c r="F1005" s="23" t="s">
        <v>4709</v>
      </c>
      <c r="G1005" s="23" t="n">
        <v>38</v>
      </c>
      <c r="H1005" s="23" t="n">
        <v>3000</v>
      </c>
      <c r="I1005" s="41" t="s">
        <v>180</v>
      </c>
      <c r="K1005" s="23" t="n">
        <v>0</v>
      </c>
      <c r="L1005" s="23" t="n">
        <v>6057</v>
      </c>
      <c r="M1005" s="23" t="n">
        <v>0</v>
      </c>
      <c r="N1005" s="23" t="n">
        <v>0</v>
      </c>
      <c r="O1005" s="23" t="n">
        <f aca="false">K1005+L1005</f>
        <v>6057</v>
      </c>
      <c r="P1005" s="23" t="n">
        <f aca="false">K1005+L1005+M1005+N1005</f>
        <v>6057</v>
      </c>
      <c r="Q1005" s="23" t="n">
        <v>6577</v>
      </c>
      <c r="R1005" s="23" t="n">
        <v>4904</v>
      </c>
      <c r="S1005" s="23" t="n">
        <v>5546</v>
      </c>
      <c r="T1005" s="23" t="n">
        <v>3232</v>
      </c>
      <c r="U1005" s="23" t="n">
        <f aca="false">IF(I1005="delivery",O1005-SUM(Q1005+R1005),IF(I1005="PO",P1005-SUM(Q1005:R1005)))</f>
        <v>-5424</v>
      </c>
      <c r="V1005" s="43" t="n">
        <v>0.042</v>
      </c>
      <c r="W1005" s="43" t="n">
        <v>0.042</v>
      </c>
      <c r="X1005" s="43" t="n">
        <f aca="false">W1005-V1005</f>
        <v>0</v>
      </c>
      <c r="Y1005" s="43"/>
      <c r="Z1005" s="43"/>
      <c r="AA1005" s="43" t="n">
        <v>0.046</v>
      </c>
      <c r="AB1005" s="43"/>
      <c r="AC1005" s="43" t="s">
        <v>10482</v>
      </c>
      <c r="AD1005" s="43"/>
      <c r="AE1005" s="43"/>
      <c r="AF1005" s="43"/>
      <c r="AG1005" s="43" t="n">
        <v>0.042</v>
      </c>
      <c r="AH1005" s="43" t="s">
        <v>11968</v>
      </c>
      <c r="AI1005" s="63" t="n">
        <v>3000</v>
      </c>
      <c r="AJ1005" s="63" t="n">
        <v>4</v>
      </c>
      <c r="AK1005" s="43"/>
      <c r="AL1005" s="43"/>
      <c r="AM1005" s="43" t="s">
        <v>10947</v>
      </c>
      <c r="AN1005" s="43"/>
      <c r="AO1005" s="43" t="s">
        <v>1471</v>
      </c>
      <c r="AP1005" s="23" t="s">
        <v>1474</v>
      </c>
      <c r="AT1005" s="23" t="s">
        <v>10934</v>
      </c>
      <c r="AV1005" s="23" t="n">
        <v>0.042</v>
      </c>
      <c r="AW1005" s="23" t="s">
        <v>11969</v>
      </c>
      <c r="AX1005" s="23" t="s">
        <v>11970</v>
      </c>
      <c r="AY1005" s="23" t="n">
        <v>3000</v>
      </c>
      <c r="AZ1005" s="23" t="n">
        <v>4</v>
      </c>
      <c r="BA1005" s="23" t="s">
        <v>1465</v>
      </c>
      <c r="BB1005" s="23" t="s">
        <v>11969</v>
      </c>
      <c r="BF1005" s="23" t="s">
        <v>10498</v>
      </c>
      <c r="BG1005" s="1" t="s">
        <v>183</v>
      </c>
    </row>
    <row r="1006" s="23" customFormat="true" ht="12.75" hidden="false" customHeight="false" outlineLevel="0" collapsed="false">
      <c r="A1006" s="23" t="s">
        <v>4710</v>
      </c>
      <c r="B1006" s="23" t="s">
        <v>4711</v>
      </c>
      <c r="C1006" s="40" t="s">
        <v>177</v>
      </c>
      <c r="D1006" s="23" t="s">
        <v>1471</v>
      </c>
      <c r="E1006" s="23" t="s">
        <v>4712</v>
      </c>
      <c r="F1006" s="23" t="s">
        <v>4713</v>
      </c>
      <c r="G1006" s="23" t="n">
        <v>58</v>
      </c>
      <c r="H1006" s="23" t="n">
        <v>2214</v>
      </c>
      <c r="I1006" s="41" t="s">
        <v>188</v>
      </c>
      <c r="K1006" s="23" t="n">
        <v>0</v>
      </c>
      <c r="L1006" s="23" t="n">
        <v>2309</v>
      </c>
      <c r="M1006" s="23" t="n">
        <v>0</v>
      </c>
      <c r="N1006" s="23" t="n">
        <v>0</v>
      </c>
      <c r="O1006" s="23" t="n">
        <f aca="false">K1006+L1006</f>
        <v>2309</v>
      </c>
      <c r="P1006" s="23" t="n">
        <f aca="false">K1006+L1006+M1006+N1006</f>
        <v>2309</v>
      </c>
      <c r="Q1006" s="23" t="n">
        <v>1918</v>
      </c>
      <c r="R1006" s="23" t="n">
        <v>1332</v>
      </c>
      <c r="S1006" s="23" t="n">
        <v>1579</v>
      </c>
      <c r="T1006" s="23" t="n">
        <v>655</v>
      </c>
      <c r="U1006" s="23" t="n">
        <f aca="false">IF(I1006="delivery",O1006-SUM(Q1006+R1006),IF(I1006="PO",P1006-SUM(Q1006:R1006)))</f>
        <v>-941</v>
      </c>
      <c r="V1006" s="43" t="n">
        <v>0.48</v>
      </c>
      <c r="W1006" s="43" t="n">
        <v>0.48</v>
      </c>
      <c r="X1006" s="43" t="n">
        <f aca="false">W1006-V1006</f>
        <v>0</v>
      </c>
      <c r="Y1006" s="43"/>
      <c r="Z1006" s="43"/>
      <c r="AA1006" s="43" t="n">
        <v>0.48</v>
      </c>
      <c r="AB1006" s="43"/>
      <c r="AC1006" s="43" t="s">
        <v>10482</v>
      </c>
      <c r="AD1006" s="43"/>
      <c r="AE1006" s="43"/>
      <c r="AF1006" s="43"/>
      <c r="AG1006" s="43" t="n">
        <v>0.15</v>
      </c>
      <c r="AH1006" s="43" t="s">
        <v>11961</v>
      </c>
      <c r="AI1006" s="63" t="n">
        <v>1320</v>
      </c>
      <c r="AJ1006" s="63" t="n">
        <v>15</v>
      </c>
      <c r="AK1006" s="43"/>
      <c r="AL1006" s="43"/>
      <c r="AM1006" s="43"/>
      <c r="AN1006" s="43"/>
      <c r="AO1006" s="43" t="s">
        <v>1471</v>
      </c>
      <c r="AP1006" s="23" t="s">
        <v>1474</v>
      </c>
      <c r="AT1006" s="23" t="s">
        <v>10934</v>
      </c>
      <c r="AV1006" s="23" t="n">
        <v>0.48</v>
      </c>
      <c r="AW1006" s="23" t="s">
        <v>11962</v>
      </c>
      <c r="AX1006" s="23" t="s">
        <v>11971</v>
      </c>
      <c r="AY1006" s="23" t="n">
        <v>1320</v>
      </c>
      <c r="AZ1006" s="23" t="n">
        <v>8</v>
      </c>
      <c r="BA1006" s="23" t="s">
        <v>1465</v>
      </c>
      <c r="BB1006" s="23" t="s">
        <v>11962</v>
      </c>
      <c r="BF1006" s="23" t="s">
        <v>10498</v>
      </c>
      <c r="BG1006" s="1" t="s">
        <v>183</v>
      </c>
    </row>
    <row r="1007" s="23" customFormat="true" ht="12.75" hidden="true" customHeight="false" outlineLevel="0" collapsed="false">
      <c r="A1007" s="23" t="s">
        <v>4714</v>
      </c>
      <c r="B1007" s="23" t="s">
        <v>4715</v>
      </c>
      <c r="C1007" s="40" t="s">
        <v>177</v>
      </c>
      <c r="D1007" s="23" t="s">
        <v>82</v>
      </c>
      <c r="E1007" s="23" t="s">
        <v>4716</v>
      </c>
      <c r="F1007" s="23" t="s">
        <v>4717</v>
      </c>
      <c r="G1007" s="23" t="n">
        <v>51</v>
      </c>
      <c r="H1007" s="23" t="n">
        <v>960</v>
      </c>
      <c r="I1007" s="41" t="s">
        <v>188</v>
      </c>
      <c r="J1007" s="23" t="s">
        <v>4718</v>
      </c>
      <c r="K1007" s="23" t="n">
        <v>0</v>
      </c>
      <c r="L1007" s="23" t="n">
        <v>13197</v>
      </c>
      <c r="M1007" s="23" t="n">
        <v>34480</v>
      </c>
      <c r="N1007" s="23" t="n">
        <v>0</v>
      </c>
      <c r="O1007" s="23" t="n">
        <f aca="false">K1007+L1007</f>
        <v>13197</v>
      </c>
      <c r="P1007" s="23" t="n">
        <f aca="false">K1007+L1007+M1007+N1007</f>
        <v>47677</v>
      </c>
      <c r="Q1007" s="23" t="n">
        <v>48720</v>
      </c>
      <c r="R1007" s="23" t="n">
        <v>35136</v>
      </c>
      <c r="S1007" s="23" t="n">
        <v>64512</v>
      </c>
      <c r="T1007" s="23" t="n">
        <v>21888</v>
      </c>
      <c r="U1007" s="23" t="n">
        <f aca="false">IF(I1007="delivery",O1007-SUM(Q1007+R1007),IF(I1007="PO",P1007-SUM(Q1007:R1007)))</f>
        <v>-36179</v>
      </c>
      <c r="V1007" s="43" t="n">
        <v>0.32</v>
      </c>
      <c r="W1007" s="43" t="n">
        <v>0.32</v>
      </c>
      <c r="X1007" s="43" t="n">
        <f aca="false">W1007-V1007</f>
        <v>0</v>
      </c>
      <c r="Y1007" s="43"/>
      <c r="Z1007" s="43"/>
      <c r="AA1007" s="43"/>
      <c r="AB1007" s="43"/>
      <c r="AC1007" s="43" t="s">
        <v>10482</v>
      </c>
      <c r="AD1007" s="43"/>
      <c r="AE1007" s="43"/>
      <c r="AF1007" s="43"/>
      <c r="AG1007" s="43" t="n">
        <v>0.32</v>
      </c>
      <c r="AH1007" s="43" t="s">
        <v>11972</v>
      </c>
      <c r="AI1007" s="63" t="s">
        <v>11973</v>
      </c>
      <c r="AJ1007" s="63" t="s">
        <v>11974</v>
      </c>
      <c r="AK1007" s="43" t="s">
        <v>11975</v>
      </c>
      <c r="AL1007" s="43"/>
      <c r="AM1007" s="43"/>
      <c r="AN1007" s="43"/>
      <c r="AO1007" s="43" t="s">
        <v>82</v>
      </c>
      <c r="AP1007" s="23" t="s">
        <v>1432</v>
      </c>
      <c r="BF1007" s="23" t="s">
        <v>10498</v>
      </c>
      <c r="BG1007" s="1" t="s">
        <v>183</v>
      </c>
    </row>
    <row r="1008" s="23" customFormat="true" ht="12.75" hidden="false" customHeight="false" outlineLevel="0" collapsed="false">
      <c r="A1008" s="23" t="s">
        <v>4719</v>
      </c>
      <c r="B1008" s="23" t="s">
        <v>4720</v>
      </c>
      <c r="C1008" s="40" t="s">
        <v>177</v>
      </c>
      <c r="D1008" s="23" t="s">
        <v>1471</v>
      </c>
      <c r="E1008" s="23" t="s">
        <v>4721</v>
      </c>
      <c r="F1008" s="23" t="s">
        <v>4722</v>
      </c>
      <c r="G1008" s="23" t="n">
        <v>33</v>
      </c>
      <c r="H1008" s="23" t="n">
        <v>125</v>
      </c>
      <c r="I1008" s="41" t="s">
        <v>188</v>
      </c>
      <c r="K1008" s="23" t="n">
        <v>0</v>
      </c>
      <c r="L1008" s="23" t="n">
        <v>1852</v>
      </c>
      <c r="M1008" s="23" t="n">
        <v>0</v>
      </c>
      <c r="N1008" s="23" t="n">
        <v>0</v>
      </c>
      <c r="O1008" s="23" t="n">
        <f aca="false">K1008+L1008</f>
        <v>1852</v>
      </c>
      <c r="P1008" s="23" t="n">
        <f aca="false">K1008+L1008+M1008+N1008</f>
        <v>1852</v>
      </c>
      <c r="Q1008" s="23" t="n">
        <v>480</v>
      </c>
      <c r="R1008" s="23" t="n">
        <v>637</v>
      </c>
      <c r="S1008" s="23" t="n">
        <v>736</v>
      </c>
      <c r="T1008" s="23" t="n">
        <v>685</v>
      </c>
      <c r="U1008" s="23" t="n">
        <f aca="false">IF(I1008="delivery",O1008-SUM(Q1008+R1008),IF(I1008="PO",P1008-SUM(Q1008:R1008)))</f>
        <v>735</v>
      </c>
      <c r="V1008" s="43" t="n">
        <v>0.68</v>
      </c>
      <c r="W1008" s="43" t="n">
        <v>0.68</v>
      </c>
      <c r="X1008" s="43" t="n">
        <f aca="false">W1008-V1008</f>
        <v>0</v>
      </c>
      <c r="Y1008" s="43"/>
      <c r="Z1008" s="43"/>
      <c r="AA1008" s="43"/>
      <c r="AB1008" s="43"/>
      <c r="AC1008" s="43" t="s">
        <v>10482</v>
      </c>
      <c r="AD1008" s="43"/>
      <c r="AE1008" s="43"/>
      <c r="AF1008" s="43"/>
      <c r="AG1008" s="43" t="n">
        <v>0.68</v>
      </c>
      <c r="AH1008" s="43"/>
      <c r="AI1008" s="63"/>
      <c r="AJ1008" s="63"/>
      <c r="AK1008" s="43"/>
      <c r="AL1008" s="43"/>
      <c r="AM1008" s="43" t="s">
        <v>10933</v>
      </c>
      <c r="AN1008" s="43"/>
      <c r="AO1008" s="43" t="s">
        <v>1471</v>
      </c>
      <c r="AP1008" s="23" t="s">
        <v>1474</v>
      </c>
      <c r="AT1008" s="23" t="s">
        <v>10934</v>
      </c>
      <c r="AV1008" s="23" t="n">
        <v>0.66</v>
      </c>
      <c r="AW1008" s="23" t="s">
        <v>11976</v>
      </c>
      <c r="AX1008" s="23" t="s">
        <v>11977</v>
      </c>
      <c r="AY1008" s="23" t="n">
        <v>125</v>
      </c>
      <c r="AZ1008" s="23" t="n">
        <v>4</v>
      </c>
      <c r="BA1008" s="23" t="s">
        <v>177</v>
      </c>
      <c r="BB1008" s="23" t="s">
        <v>11976</v>
      </c>
      <c r="BF1008" s="23" t="s">
        <v>10498</v>
      </c>
      <c r="BG1008" s="1" t="s">
        <v>183</v>
      </c>
    </row>
    <row r="1009" s="23" customFormat="true" ht="12.75" hidden="false" customHeight="false" outlineLevel="0" collapsed="false">
      <c r="A1009" s="23" t="s">
        <v>4723</v>
      </c>
      <c r="B1009" s="23" t="s">
        <v>4724</v>
      </c>
      <c r="C1009" s="40" t="s">
        <v>177</v>
      </c>
      <c r="D1009" s="23" t="s">
        <v>1471</v>
      </c>
      <c r="E1009" s="23" t="s">
        <v>4725</v>
      </c>
      <c r="F1009" s="23" t="s">
        <v>4726</v>
      </c>
      <c r="G1009" s="23" t="n">
        <v>88</v>
      </c>
      <c r="H1009" s="23" t="n">
        <v>3200</v>
      </c>
      <c r="I1009" s="41" t="s">
        <v>180</v>
      </c>
      <c r="K1009" s="23" t="n">
        <v>0</v>
      </c>
      <c r="L1009" s="23" t="n">
        <v>2527</v>
      </c>
      <c r="M1009" s="23" t="n">
        <v>8000</v>
      </c>
      <c r="N1009" s="23" t="n">
        <v>0</v>
      </c>
      <c r="O1009" s="23" t="n">
        <f aca="false">K1009+L1009</f>
        <v>2527</v>
      </c>
      <c r="P1009" s="23" t="n">
        <f aca="false">K1009+L1009+M1009+N1009</f>
        <v>10527</v>
      </c>
      <c r="Q1009" s="23" t="n">
        <v>3161</v>
      </c>
      <c r="R1009" s="23" t="n">
        <v>7051</v>
      </c>
      <c r="S1009" s="23" t="n">
        <v>6436</v>
      </c>
      <c r="T1009" s="23" t="n">
        <v>4937</v>
      </c>
      <c r="U1009" s="23" t="n">
        <f aca="false">IF(I1009="delivery",O1009-SUM(Q1009+R1009),IF(I1009="PO",P1009-SUM(Q1009:R1009)))</f>
        <v>-7685</v>
      </c>
      <c r="V1009" s="43" t="n">
        <v>0.235</v>
      </c>
      <c r="W1009" s="43" t="n">
        <v>0.22312</v>
      </c>
      <c r="X1009" s="43" t="n">
        <f aca="false">W1009-V1009</f>
        <v>-0.01188</v>
      </c>
      <c r="Y1009" s="43"/>
      <c r="Z1009" s="43"/>
      <c r="AA1009" s="43"/>
      <c r="AB1009" s="43"/>
      <c r="AC1009" s="43" t="s">
        <v>10482</v>
      </c>
      <c r="AD1009" s="43"/>
      <c r="AE1009" s="43"/>
      <c r="AF1009" s="43"/>
      <c r="AG1009" s="43" t="n">
        <v>0.22312</v>
      </c>
      <c r="AH1009" s="43" t="s">
        <v>11961</v>
      </c>
      <c r="AI1009" s="63" t="n">
        <v>2000</v>
      </c>
      <c r="AJ1009" s="63" t="n">
        <v>15</v>
      </c>
      <c r="AK1009" s="43"/>
      <c r="AL1009" s="43"/>
      <c r="AM1009" s="43" t="s">
        <v>10947</v>
      </c>
      <c r="AN1009" s="43"/>
      <c r="AO1009" s="43" t="s">
        <v>1471</v>
      </c>
      <c r="AP1009" s="23" t="s">
        <v>1474</v>
      </c>
      <c r="AT1009" s="23" t="s">
        <v>10934</v>
      </c>
      <c r="AV1009" s="23" t="n">
        <v>0.22312</v>
      </c>
      <c r="AW1009" s="23" t="s">
        <v>11962</v>
      </c>
      <c r="AX1009" s="23" t="s">
        <v>11978</v>
      </c>
      <c r="AY1009" s="23" t="n">
        <v>2000</v>
      </c>
      <c r="AZ1009" s="23" t="n">
        <v>15</v>
      </c>
      <c r="BA1009" s="23" t="s">
        <v>177</v>
      </c>
      <c r="BB1009" s="23" t="s">
        <v>11962</v>
      </c>
      <c r="BF1009" s="23" t="s">
        <v>10498</v>
      </c>
      <c r="BG1009" s="1" t="s">
        <v>183</v>
      </c>
    </row>
    <row r="1010" s="23" customFormat="true" ht="12.75" hidden="true" customHeight="false" outlineLevel="0" collapsed="false">
      <c r="A1010" s="23" t="s">
        <v>4727</v>
      </c>
      <c r="B1010" s="23" t="s">
        <v>4728</v>
      </c>
      <c r="C1010" s="40" t="s">
        <v>177</v>
      </c>
      <c r="D1010" s="23" t="s">
        <v>82</v>
      </c>
      <c r="E1010" s="23" t="s">
        <v>4729</v>
      </c>
      <c r="F1010" s="23" t="s">
        <v>4730</v>
      </c>
      <c r="G1010" s="23" t="n">
        <v>51</v>
      </c>
      <c r="H1010" s="23" t="n">
        <v>50</v>
      </c>
      <c r="I1010" s="41" t="s">
        <v>188</v>
      </c>
      <c r="J1010" s="23" t="s">
        <v>4731</v>
      </c>
      <c r="K1010" s="23" t="n">
        <v>0</v>
      </c>
      <c r="L1010" s="23" t="n">
        <v>391</v>
      </c>
      <c r="M1010" s="23" t="n">
        <v>112</v>
      </c>
      <c r="N1010" s="23" t="n">
        <v>0</v>
      </c>
      <c r="O1010" s="23" t="n">
        <f aca="false">K1010+L1010</f>
        <v>391</v>
      </c>
      <c r="P1010" s="23" t="n">
        <f aca="false">K1010+L1010+M1010+N1010</f>
        <v>503</v>
      </c>
      <c r="Q1010" s="23" t="n">
        <v>536</v>
      </c>
      <c r="R1010" s="23" t="n">
        <v>304</v>
      </c>
      <c r="S1010" s="23" t="n">
        <v>247</v>
      </c>
      <c r="T1010" s="23" t="n">
        <v>134</v>
      </c>
      <c r="U1010" s="23" t="n">
        <f aca="false">IF(I1010="delivery",O1010-SUM(Q1010+R1010),IF(I1010="PO",P1010-SUM(Q1010:R1010)))</f>
        <v>-337</v>
      </c>
      <c r="V1010" s="43" t="n">
        <v>18.255</v>
      </c>
      <c r="W1010" s="43" t="n">
        <v>18.255</v>
      </c>
      <c r="X1010" s="43" t="n">
        <f aca="false">W1010-V1010</f>
        <v>0</v>
      </c>
      <c r="Y1010" s="43"/>
      <c r="Z1010" s="43"/>
      <c r="AA1010" s="43" t="n">
        <v>18.744</v>
      </c>
      <c r="AB1010" s="43"/>
      <c r="AC1010" s="43" t="s">
        <v>10482</v>
      </c>
      <c r="AD1010" s="43"/>
      <c r="AE1010" s="43"/>
      <c r="AF1010" s="43"/>
      <c r="AG1010" s="43" t="n">
        <v>18.255</v>
      </c>
      <c r="AH1010" s="43" t="s">
        <v>11979</v>
      </c>
      <c r="AI1010" s="63" t="s">
        <v>11980</v>
      </c>
      <c r="AJ1010" s="63" t="s">
        <v>11981</v>
      </c>
      <c r="AK1010" s="43" t="s">
        <v>11982</v>
      </c>
      <c r="AL1010" s="43"/>
      <c r="AM1010" s="43"/>
      <c r="AN1010" s="43"/>
      <c r="AO1010" s="43" t="s">
        <v>82</v>
      </c>
      <c r="AP1010" s="23" t="s">
        <v>1432</v>
      </c>
      <c r="BF1010" s="23" t="s">
        <v>10498</v>
      </c>
      <c r="BG1010" s="1" t="s">
        <v>183</v>
      </c>
    </row>
    <row r="1011" s="23" customFormat="true" ht="12.75" hidden="true" customHeight="false" outlineLevel="0" collapsed="false">
      <c r="A1011" s="23" t="s">
        <v>4732</v>
      </c>
      <c r="B1011" s="23" t="s">
        <v>4733</v>
      </c>
      <c r="C1011" s="40" t="s">
        <v>177</v>
      </c>
      <c r="D1011" s="23" t="s">
        <v>82</v>
      </c>
      <c r="E1011" s="23" t="s">
        <v>4734</v>
      </c>
      <c r="F1011" s="23" t="s">
        <v>4735</v>
      </c>
      <c r="G1011" s="23" t="n">
        <v>101</v>
      </c>
      <c r="H1011" s="23" t="n">
        <v>400</v>
      </c>
      <c r="I1011" s="41" t="s">
        <v>188</v>
      </c>
      <c r="J1011" s="23" t="s">
        <v>4736</v>
      </c>
      <c r="K1011" s="23" t="n">
        <v>0</v>
      </c>
      <c r="L1011" s="23" t="n">
        <v>587</v>
      </c>
      <c r="M1011" s="23" t="n">
        <v>500</v>
      </c>
      <c r="N1011" s="23" t="n">
        <v>500</v>
      </c>
      <c r="O1011" s="23" t="n">
        <f aca="false">K1011+L1011</f>
        <v>587</v>
      </c>
      <c r="P1011" s="23" t="n">
        <f aca="false">K1011+L1011+M1011+N1011</f>
        <v>1587</v>
      </c>
      <c r="Q1011" s="23" t="n">
        <v>830</v>
      </c>
      <c r="R1011" s="23" t="n">
        <v>354</v>
      </c>
      <c r="S1011" s="23" t="n">
        <v>470</v>
      </c>
      <c r="T1011" s="23" t="n">
        <v>130</v>
      </c>
      <c r="U1011" s="23" t="n">
        <f aca="false">IF(I1011="delivery",O1011-SUM(Q1011+R1011),IF(I1011="PO",P1011-SUM(Q1011:R1011)))</f>
        <v>403</v>
      </c>
      <c r="V1011" s="43" t="n">
        <v>0.84</v>
      </c>
      <c r="W1011" s="43" t="n">
        <v>0.84</v>
      </c>
      <c r="X1011" s="43" t="n">
        <f aca="false">W1011-V1011</f>
        <v>0</v>
      </c>
      <c r="Y1011" s="43"/>
      <c r="Z1011" s="43"/>
      <c r="AA1011" s="43" t="n">
        <v>0.6748</v>
      </c>
      <c r="AB1011" s="43"/>
      <c r="AC1011" s="43" t="s">
        <v>10482</v>
      </c>
      <c r="AD1011" s="43"/>
      <c r="AE1011" s="43"/>
      <c r="AF1011" s="43"/>
      <c r="AG1011" s="43" t="n">
        <v>0.84</v>
      </c>
      <c r="AH1011" s="43" t="s">
        <v>11983</v>
      </c>
      <c r="AI1011" s="63" t="n">
        <v>400</v>
      </c>
      <c r="AJ1011" s="63" t="n">
        <v>18</v>
      </c>
      <c r="AK1011" s="43" t="s">
        <v>11984</v>
      </c>
      <c r="AL1011" s="43"/>
      <c r="AM1011" s="43"/>
      <c r="AN1011" s="43"/>
      <c r="AO1011" s="43" t="s">
        <v>82</v>
      </c>
      <c r="AP1011" s="23" t="s">
        <v>1432</v>
      </c>
      <c r="BF1011" s="23" t="s">
        <v>10498</v>
      </c>
      <c r="BG1011" s="1" t="s">
        <v>183</v>
      </c>
    </row>
    <row r="1012" s="23" customFormat="true" ht="12.75" hidden="true" customHeight="false" outlineLevel="0" collapsed="false">
      <c r="A1012" s="23" t="s">
        <v>4737</v>
      </c>
      <c r="B1012" s="23" t="s">
        <v>4738</v>
      </c>
      <c r="C1012" s="40" t="s">
        <v>177</v>
      </c>
      <c r="D1012" s="23" t="s">
        <v>82</v>
      </c>
      <c r="E1012" s="23" t="s">
        <v>4739</v>
      </c>
      <c r="F1012" s="23" t="s">
        <v>4740</v>
      </c>
      <c r="G1012" s="23" t="n">
        <v>56</v>
      </c>
      <c r="H1012" s="23" t="n">
        <v>84</v>
      </c>
      <c r="I1012" s="41" t="s">
        <v>188</v>
      </c>
      <c r="J1012" s="23" t="s">
        <v>1431</v>
      </c>
      <c r="K1012" s="23" t="n">
        <v>0</v>
      </c>
      <c r="L1012" s="23" t="n">
        <v>601</v>
      </c>
      <c r="M1012" s="23" t="n">
        <v>679</v>
      </c>
      <c r="N1012" s="23" t="n">
        <v>84</v>
      </c>
      <c r="O1012" s="23" t="n">
        <f aca="false">K1012+L1012</f>
        <v>601</v>
      </c>
      <c r="P1012" s="23" t="n">
        <f aca="false">K1012+L1012+M1012+N1012</f>
        <v>1364</v>
      </c>
      <c r="Q1012" s="23" t="n">
        <v>1319</v>
      </c>
      <c r="R1012" s="23" t="n">
        <v>390</v>
      </c>
      <c r="S1012" s="23" t="n">
        <v>258</v>
      </c>
      <c r="T1012" s="23" t="n">
        <v>152</v>
      </c>
      <c r="U1012" s="23" t="n">
        <f aca="false">IF(I1012="delivery",O1012-SUM(Q1012+R1012),IF(I1012="PO",P1012-SUM(Q1012:R1012)))</f>
        <v>-345</v>
      </c>
      <c r="V1012" s="43" t="n">
        <v>9.48</v>
      </c>
      <c r="W1012" s="43" t="n">
        <v>9.48</v>
      </c>
      <c r="X1012" s="43" t="n">
        <f aca="false">W1012-V1012</f>
        <v>0</v>
      </c>
      <c r="Y1012" s="43"/>
      <c r="Z1012" s="43"/>
      <c r="AA1012" s="43" t="n">
        <v>9.48</v>
      </c>
      <c r="AB1012" s="43"/>
      <c r="AC1012" s="43" t="s">
        <v>10482</v>
      </c>
      <c r="AD1012" s="43"/>
      <c r="AE1012" s="43"/>
      <c r="AF1012" s="43"/>
      <c r="AG1012" s="43" t="n">
        <v>9.48</v>
      </c>
      <c r="AH1012" s="43" t="s">
        <v>11985</v>
      </c>
      <c r="AI1012" s="63" t="n">
        <v>84</v>
      </c>
      <c r="AJ1012" s="63" t="n">
        <v>9</v>
      </c>
      <c r="AK1012" s="43" t="s">
        <v>11986</v>
      </c>
      <c r="AL1012" s="43"/>
      <c r="AM1012" s="43"/>
      <c r="AN1012" s="43"/>
      <c r="AO1012" s="43" t="s">
        <v>82</v>
      </c>
      <c r="AP1012" s="23" t="s">
        <v>1432</v>
      </c>
      <c r="BF1012" s="23" t="s">
        <v>10498</v>
      </c>
      <c r="BG1012" s="1" t="s">
        <v>183</v>
      </c>
    </row>
    <row r="1013" s="23" customFormat="true" ht="12.75" hidden="true" customHeight="false" outlineLevel="0" collapsed="false">
      <c r="A1013" s="23" t="s">
        <v>4741</v>
      </c>
      <c r="B1013" s="23" t="s">
        <v>4742</v>
      </c>
      <c r="C1013" s="40" t="s">
        <v>177</v>
      </c>
      <c r="D1013" s="23" t="s">
        <v>82</v>
      </c>
      <c r="E1013" s="23" t="s">
        <v>4743</v>
      </c>
      <c r="F1013" s="23" t="s">
        <v>4744</v>
      </c>
      <c r="G1013" s="23" t="n">
        <v>61</v>
      </c>
      <c r="H1013" s="23" t="n">
        <v>92</v>
      </c>
      <c r="I1013" s="41" t="s">
        <v>188</v>
      </c>
      <c r="J1013" s="23" t="s">
        <v>1431</v>
      </c>
      <c r="K1013" s="23" t="n">
        <v>0</v>
      </c>
      <c r="L1013" s="23" t="n">
        <v>2205</v>
      </c>
      <c r="M1013" s="23" t="n">
        <v>1380</v>
      </c>
      <c r="N1013" s="23" t="n">
        <v>184</v>
      </c>
      <c r="O1013" s="23" t="n">
        <f aca="false">K1013+L1013</f>
        <v>2205</v>
      </c>
      <c r="P1013" s="23" t="n">
        <f aca="false">K1013+L1013+M1013+N1013</f>
        <v>3769</v>
      </c>
      <c r="Q1013" s="23" t="n">
        <v>3614</v>
      </c>
      <c r="R1013" s="23" t="n">
        <v>1006</v>
      </c>
      <c r="S1013" s="23" t="n">
        <v>1296</v>
      </c>
      <c r="T1013" s="23" t="n">
        <v>726</v>
      </c>
      <c r="U1013" s="23" t="n">
        <f aca="false">IF(I1013="delivery",O1013-SUM(Q1013+R1013),IF(I1013="PO",P1013-SUM(Q1013:R1013)))</f>
        <v>-851</v>
      </c>
      <c r="V1013" s="43" t="n">
        <v>6.05</v>
      </c>
      <c r="W1013" s="43" t="n">
        <v>6.05</v>
      </c>
      <c r="X1013" s="43" t="n">
        <f aca="false">W1013-V1013</f>
        <v>0</v>
      </c>
      <c r="Y1013" s="43"/>
      <c r="Z1013" s="43"/>
      <c r="AA1013" s="43"/>
      <c r="AB1013" s="43"/>
      <c r="AC1013" s="43" t="s">
        <v>10482</v>
      </c>
      <c r="AD1013" s="43"/>
      <c r="AE1013" s="43"/>
      <c r="AF1013" s="43"/>
      <c r="AG1013" s="43" t="n">
        <v>6.05</v>
      </c>
      <c r="AH1013" s="43" t="s">
        <v>11987</v>
      </c>
      <c r="AI1013" s="63" t="n">
        <v>92</v>
      </c>
      <c r="AJ1013" s="63" t="n">
        <v>10</v>
      </c>
      <c r="AK1013" s="43" t="s">
        <v>11988</v>
      </c>
      <c r="AL1013" s="43"/>
      <c r="AM1013" s="43"/>
      <c r="AN1013" s="43"/>
      <c r="AO1013" s="43" t="s">
        <v>82</v>
      </c>
      <c r="AP1013" s="23" t="s">
        <v>1432</v>
      </c>
      <c r="BF1013" s="23" t="s">
        <v>10498</v>
      </c>
      <c r="BG1013" s="1" t="s">
        <v>183</v>
      </c>
    </row>
    <row r="1014" s="23" customFormat="true" ht="12.75" hidden="false" customHeight="false" outlineLevel="0" collapsed="false">
      <c r="A1014" s="23" t="s">
        <v>4745</v>
      </c>
      <c r="B1014" s="23" t="s">
        <v>4746</v>
      </c>
      <c r="C1014" s="40" t="s">
        <v>177</v>
      </c>
      <c r="D1014" s="23" t="s">
        <v>1471</v>
      </c>
      <c r="E1014" s="23" t="s">
        <v>4747</v>
      </c>
      <c r="F1014" s="23" t="s">
        <v>4748</v>
      </c>
      <c r="G1014" s="23" t="n">
        <v>90</v>
      </c>
      <c r="H1014" s="23" t="n">
        <v>2040</v>
      </c>
      <c r="I1014" s="41" t="s">
        <v>180</v>
      </c>
      <c r="K1014" s="23" t="n">
        <v>0</v>
      </c>
      <c r="L1014" s="23" t="n">
        <v>2124</v>
      </c>
      <c r="M1014" s="23" t="n">
        <v>0</v>
      </c>
      <c r="N1014" s="23" t="n">
        <v>0</v>
      </c>
      <c r="O1014" s="23" t="n">
        <f aca="false">K1014+L1014</f>
        <v>2124</v>
      </c>
      <c r="P1014" s="23" t="n">
        <f aca="false">K1014+L1014+M1014+N1014</f>
        <v>2124</v>
      </c>
      <c r="Q1014" s="23" t="n">
        <v>1287</v>
      </c>
      <c r="R1014" s="23" t="n">
        <v>590</v>
      </c>
      <c r="S1014" s="23" t="n">
        <v>558</v>
      </c>
      <c r="T1014" s="23" t="n">
        <v>258</v>
      </c>
      <c r="U1014" s="23" t="n">
        <f aca="false">IF(I1014="delivery",O1014-SUM(Q1014+R1014),IF(I1014="PO",P1014-SUM(Q1014:R1014)))</f>
        <v>247</v>
      </c>
      <c r="V1014" s="43" t="n">
        <v>1.445</v>
      </c>
      <c r="W1014" s="43" t="n">
        <v>1.445</v>
      </c>
      <c r="X1014" s="43" t="n">
        <f aca="false">W1014-V1014</f>
        <v>0</v>
      </c>
      <c r="Y1014" s="43"/>
      <c r="Z1014" s="43"/>
      <c r="AA1014" s="43"/>
      <c r="AB1014" s="43"/>
      <c r="AC1014" s="43" t="s">
        <v>10482</v>
      </c>
      <c r="AD1014" s="43"/>
      <c r="AE1014" s="43"/>
      <c r="AF1014" s="43"/>
      <c r="AG1014" s="43" t="n">
        <v>1.445</v>
      </c>
      <c r="AH1014" s="43"/>
      <c r="AI1014" s="63"/>
      <c r="AJ1014" s="63"/>
      <c r="AK1014" s="43"/>
      <c r="AL1014" s="43"/>
      <c r="AM1014" s="43" t="s">
        <v>10933</v>
      </c>
      <c r="AN1014" s="43"/>
      <c r="AO1014" s="43" t="s">
        <v>1471</v>
      </c>
      <c r="AP1014" s="23" t="s">
        <v>1474</v>
      </c>
      <c r="AT1014" s="23" t="s">
        <v>10959</v>
      </c>
      <c r="AV1014" s="23" t="n">
        <v>1.66</v>
      </c>
      <c r="AW1014" s="23" t="s">
        <v>11964</v>
      </c>
      <c r="AX1014" s="23" t="s">
        <v>11989</v>
      </c>
      <c r="AY1014" s="23" t="n">
        <v>150</v>
      </c>
      <c r="AZ1014" s="23" t="n">
        <v>13</v>
      </c>
      <c r="BA1014" s="23" t="s">
        <v>177</v>
      </c>
      <c r="BB1014" s="23" t="s">
        <v>11964</v>
      </c>
      <c r="BF1014" s="23" t="s">
        <v>10498</v>
      </c>
      <c r="BG1014" s="1" t="s">
        <v>183</v>
      </c>
    </row>
    <row r="1015" s="23" customFormat="true" ht="12.75" hidden="true" customHeight="false" outlineLevel="0" collapsed="false">
      <c r="A1015" s="23" t="s">
        <v>4749</v>
      </c>
      <c r="B1015" s="23" t="s">
        <v>4750</v>
      </c>
      <c r="C1015" s="40" t="s">
        <v>177</v>
      </c>
      <c r="D1015" s="23" t="s">
        <v>82</v>
      </c>
      <c r="E1015" s="23" t="s">
        <v>4751</v>
      </c>
      <c r="F1015" s="23" t="s">
        <v>4752</v>
      </c>
      <c r="G1015" s="23" t="n">
        <v>56</v>
      </c>
      <c r="H1015" s="23" t="n">
        <v>280</v>
      </c>
      <c r="I1015" s="41" t="s">
        <v>180</v>
      </c>
      <c r="J1015" s="23" t="s">
        <v>4693</v>
      </c>
      <c r="K1015" s="23" t="n">
        <v>0</v>
      </c>
      <c r="L1015" s="23" t="n">
        <v>2398</v>
      </c>
      <c r="M1015" s="23" t="n">
        <v>0</v>
      </c>
      <c r="N1015" s="23" t="n">
        <v>0</v>
      </c>
      <c r="O1015" s="23" t="n">
        <f aca="false">K1015+L1015</f>
        <v>2398</v>
      </c>
      <c r="P1015" s="23" t="n">
        <f aca="false">K1015+L1015+M1015+N1015</f>
        <v>2398</v>
      </c>
      <c r="Q1015" s="23" t="n">
        <v>515</v>
      </c>
      <c r="R1015" s="23" t="n">
        <v>282</v>
      </c>
      <c r="S1015" s="23" t="n">
        <v>332</v>
      </c>
      <c r="T1015" s="23" t="n">
        <v>188</v>
      </c>
      <c r="U1015" s="23" t="n">
        <f aca="false">IF(I1015="delivery",O1015-SUM(Q1015+R1015),IF(I1015="PO",P1015-SUM(Q1015:R1015)))</f>
        <v>1601</v>
      </c>
      <c r="V1015" s="43" t="n">
        <v>1.7</v>
      </c>
      <c r="W1015" s="43" t="n">
        <v>1.7</v>
      </c>
      <c r="X1015" s="43" t="n">
        <f aca="false">W1015-V1015</f>
        <v>0</v>
      </c>
      <c r="Y1015" s="43"/>
      <c r="Z1015" s="43"/>
      <c r="AA1015" s="43"/>
      <c r="AB1015" s="43"/>
      <c r="AC1015" s="43" t="s">
        <v>10482</v>
      </c>
      <c r="AD1015" s="43"/>
      <c r="AE1015" s="43"/>
      <c r="AF1015" s="43"/>
      <c r="AG1015" s="43" t="n">
        <v>1.7</v>
      </c>
      <c r="AH1015" s="43" t="s">
        <v>11990</v>
      </c>
      <c r="AI1015" s="63" t="n">
        <v>280</v>
      </c>
      <c r="AJ1015" s="63" t="n">
        <v>9</v>
      </c>
      <c r="AK1015" s="43" t="s">
        <v>11991</v>
      </c>
      <c r="AL1015" s="43"/>
      <c r="AM1015" s="43"/>
      <c r="AN1015" s="43"/>
      <c r="AO1015" s="43" t="s">
        <v>82</v>
      </c>
      <c r="AP1015" s="23" t="s">
        <v>1432</v>
      </c>
      <c r="BF1015" s="23" t="s">
        <v>10498</v>
      </c>
      <c r="BG1015" s="1" t="s">
        <v>183</v>
      </c>
    </row>
    <row r="1016" s="23" customFormat="true" ht="12.75" hidden="false" customHeight="false" outlineLevel="0" collapsed="false">
      <c r="A1016" s="23" t="s">
        <v>4753</v>
      </c>
      <c r="B1016" s="23" t="s">
        <v>4754</v>
      </c>
      <c r="C1016" s="40" t="s">
        <v>177</v>
      </c>
      <c r="D1016" s="23" t="s">
        <v>1471</v>
      </c>
      <c r="E1016" s="23" t="s">
        <v>4755</v>
      </c>
      <c r="F1016" s="23" t="s">
        <v>4756</v>
      </c>
      <c r="G1016" s="23" t="n">
        <v>48</v>
      </c>
      <c r="H1016" s="23" t="n">
        <v>1800</v>
      </c>
      <c r="I1016" s="41" t="s">
        <v>188</v>
      </c>
      <c r="K1016" s="23" t="n">
        <v>0</v>
      </c>
      <c r="L1016" s="23" t="n">
        <v>7588</v>
      </c>
      <c r="M1016" s="23" t="n">
        <v>0</v>
      </c>
      <c r="N1016" s="23" t="n">
        <v>0</v>
      </c>
      <c r="O1016" s="23" t="n">
        <f aca="false">K1016+L1016</f>
        <v>7588</v>
      </c>
      <c r="P1016" s="23" t="n">
        <f aca="false">K1016+L1016+M1016+N1016</f>
        <v>7588</v>
      </c>
      <c r="Q1016" s="23" t="n">
        <v>2835</v>
      </c>
      <c r="R1016" s="23" t="n">
        <v>916</v>
      </c>
      <c r="S1016" s="23" t="n">
        <v>1206</v>
      </c>
      <c r="T1016" s="23" t="n">
        <v>536</v>
      </c>
      <c r="U1016" s="23" t="n">
        <f aca="false">IF(I1016="delivery",O1016-SUM(Q1016+R1016),IF(I1016="PO",P1016-SUM(Q1016:R1016)))</f>
        <v>3837</v>
      </c>
      <c r="V1016" s="43" t="n">
        <v>0.43</v>
      </c>
      <c r="W1016" s="43" t="n">
        <v>0.43</v>
      </c>
      <c r="X1016" s="43" t="n">
        <f aca="false">W1016-V1016</f>
        <v>0</v>
      </c>
      <c r="Y1016" s="43"/>
      <c r="Z1016" s="43"/>
      <c r="AA1016" s="43"/>
      <c r="AB1016" s="43"/>
      <c r="AC1016" s="43" t="s">
        <v>10482</v>
      </c>
      <c r="AD1016" s="43"/>
      <c r="AE1016" s="43"/>
      <c r="AF1016" s="43"/>
      <c r="AG1016" s="43" t="n">
        <v>0.43</v>
      </c>
      <c r="AH1016" s="43"/>
      <c r="AI1016" s="63"/>
      <c r="AJ1016" s="63"/>
      <c r="AK1016" s="43"/>
      <c r="AL1016" s="43"/>
      <c r="AM1016" s="43" t="s">
        <v>10933</v>
      </c>
      <c r="AN1016" s="43"/>
      <c r="AO1016" s="43" t="s">
        <v>1471</v>
      </c>
      <c r="AP1016" s="23" t="s">
        <v>1474</v>
      </c>
      <c r="AT1016" s="23" t="s">
        <v>10959</v>
      </c>
      <c r="AV1016" s="23" t="n">
        <v>0.4</v>
      </c>
      <c r="AW1016" s="23" t="s">
        <v>11962</v>
      </c>
      <c r="AX1016" s="23" t="s">
        <v>11992</v>
      </c>
      <c r="AY1016" s="23" t="n">
        <v>1800</v>
      </c>
      <c r="AZ1016" s="23" t="n">
        <v>7</v>
      </c>
      <c r="BA1016" s="23" t="s">
        <v>1465</v>
      </c>
      <c r="BB1016" s="23" t="s">
        <v>11962</v>
      </c>
      <c r="BF1016" s="23" t="s">
        <v>10498</v>
      </c>
      <c r="BG1016" s="1" t="s">
        <v>183</v>
      </c>
    </row>
    <row r="1017" s="23" customFormat="true" ht="12.75" hidden="true" customHeight="false" outlineLevel="0" collapsed="false">
      <c r="A1017" s="23" t="s">
        <v>4757</v>
      </c>
      <c r="B1017" s="23" t="s">
        <v>4758</v>
      </c>
      <c r="C1017" s="40" t="s">
        <v>177</v>
      </c>
      <c r="D1017" s="23" t="s">
        <v>82</v>
      </c>
      <c r="E1017" s="23" t="s">
        <v>4759</v>
      </c>
      <c r="F1017" s="23" t="s">
        <v>4760</v>
      </c>
      <c r="G1017" s="23" t="n">
        <v>56</v>
      </c>
      <c r="H1017" s="23" t="n">
        <v>24</v>
      </c>
      <c r="I1017" s="41" t="s">
        <v>188</v>
      </c>
      <c r="J1017" s="23" t="s">
        <v>4731</v>
      </c>
      <c r="K1017" s="23" t="n">
        <v>0</v>
      </c>
      <c r="L1017" s="23" t="n">
        <v>1111</v>
      </c>
      <c r="M1017" s="23" t="n">
        <v>1320</v>
      </c>
      <c r="N1017" s="23" t="n">
        <v>0</v>
      </c>
      <c r="O1017" s="23" t="n">
        <f aca="false">K1017+L1017</f>
        <v>1111</v>
      </c>
      <c r="P1017" s="23" t="n">
        <f aca="false">K1017+L1017+M1017+N1017</f>
        <v>2431</v>
      </c>
      <c r="Q1017" s="23" t="n">
        <v>1655</v>
      </c>
      <c r="R1017" s="23" t="n">
        <v>584</v>
      </c>
      <c r="S1017" s="23" t="n">
        <v>764</v>
      </c>
      <c r="T1017" s="23" t="n">
        <v>376</v>
      </c>
      <c r="U1017" s="23" t="n">
        <f aca="false">IF(I1017="delivery",O1017-SUM(Q1017+R1017),IF(I1017="PO",P1017-SUM(Q1017:R1017)))</f>
        <v>192</v>
      </c>
      <c r="V1017" s="43" t="n">
        <v>12.126</v>
      </c>
      <c r="W1017" s="43" t="n">
        <v>12.126</v>
      </c>
      <c r="X1017" s="43" t="n">
        <f aca="false">W1017-V1017</f>
        <v>0</v>
      </c>
      <c r="Y1017" s="43"/>
      <c r="Z1017" s="43"/>
      <c r="AA1017" s="43" t="n">
        <v>15.35</v>
      </c>
      <c r="AB1017" s="43"/>
      <c r="AC1017" s="43" t="s">
        <v>10482</v>
      </c>
      <c r="AD1017" s="43"/>
      <c r="AE1017" s="43"/>
      <c r="AF1017" s="43"/>
      <c r="AG1017" s="43" t="n">
        <v>12.126</v>
      </c>
      <c r="AH1017" s="43" t="s">
        <v>11993</v>
      </c>
      <c r="AI1017" s="63" t="s">
        <v>11994</v>
      </c>
      <c r="AJ1017" s="63" t="s">
        <v>11995</v>
      </c>
      <c r="AK1017" s="43" t="s">
        <v>11996</v>
      </c>
      <c r="AL1017" s="43"/>
      <c r="AM1017" s="43"/>
      <c r="AN1017" s="43"/>
      <c r="AO1017" s="43" t="s">
        <v>82</v>
      </c>
      <c r="AP1017" s="23" t="s">
        <v>1432</v>
      </c>
      <c r="BF1017" s="23" t="s">
        <v>10498</v>
      </c>
      <c r="BG1017" s="1" t="s">
        <v>183</v>
      </c>
    </row>
    <row r="1018" s="23" customFormat="true" ht="12.75" hidden="false" customHeight="false" outlineLevel="0" collapsed="false">
      <c r="A1018" s="23" t="s">
        <v>4761</v>
      </c>
      <c r="B1018" s="23" t="s">
        <v>4762</v>
      </c>
      <c r="C1018" s="40" t="s">
        <v>177</v>
      </c>
      <c r="D1018" s="23" t="s">
        <v>1471</v>
      </c>
      <c r="E1018" s="23" t="s">
        <v>4763</v>
      </c>
      <c r="F1018" s="23" t="s">
        <v>4764</v>
      </c>
      <c r="G1018" s="23" t="n">
        <v>48</v>
      </c>
      <c r="H1018" s="23" t="n">
        <v>240</v>
      </c>
      <c r="I1018" s="41" t="s">
        <v>180</v>
      </c>
      <c r="K1018" s="23" t="n">
        <v>0</v>
      </c>
      <c r="L1018" s="23" t="n">
        <v>1960</v>
      </c>
      <c r="M1018" s="23" t="n">
        <v>480</v>
      </c>
      <c r="N1018" s="23" t="n">
        <v>0</v>
      </c>
      <c r="O1018" s="23" t="n">
        <f aca="false">K1018+L1018</f>
        <v>1960</v>
      </c>
      <c r="P1018" s="23" t="n">
        <f aca="false">K1018+L1018+M1018+N1018</f>
        <v>2440</v>
      </c>
      <c r="Q1018" s="23" t="n">
        <v>2372</v>
      </c>
      <c r="R1018" s="23" t="n">
        <v>884</v>
      </c>
      <c r="S1018" s="23" t="n">
        <v>1084</v>
      </c>
      <c r="T1018" s="23" t="n">
        <v>656</v>
      </c>
      <c r="U1018" s="23" t="n">
        <f aca="false">IF(I1018="delivery",O1018-SUM(Q1018+R1018),IF(I1018="PO",P1018-SUM(Q1018:R1018)))</f>
        <v>-1296</v>
      </c>
      <c r="V1018" s="43" t="n">
        <v>4.46</v>
      </c>
      <c r="W1018" s="43" t="n">
        <v>4.46</v>
      </c>
      <c r="X1018" s="43" t="n">
        <f aca="false">W1018-V1018</f>
        <v>0</v>
      </c>
      <c r="Y1018" s="43"/>
      <c r="Z1018" s="43"/>
      <c r="AA1018" s="43" t="n">
        <v>4.46</v>
      </c>
      <c r="AB1018" s="43"/>
      <c r="AC1018" s="43" t="s">
        <v>10482</v>
      </c>
      <c r="AD1018" s="43"/>
      <c r="AE1018" s="43"/>
      <c r="AF1018" s="43"/>
      <c r="AG1018" s="43" t="n">
        <v>4.46</v>
      </c>
      <c r="AH1018" s="43" t="s">
        <v>11961</v>
      </c>
      <c r="AI1018" s="63" t="n">
        <v>240</v>
      </c>
      <c r="AJ1018" s="63" t="n">
        <v>8</v>
      </c>
      <c r="AK1018" s="43"/>
      <c r="AL1018" s="43"/>
      <c r="AM1018" s="43"/>
      <c r="AN1018" s="43"/>
      <c r="AO1018" s="43" t="s">
        <v>1471</v>
      </c>
      <c r="AP1018" s="23" t="s">
        <v>1474</v>
      </c>
      <c r="AT1018" s="23" t="s">
        <v>10934</v>
      </c>
      <c r="AV1018" s="23" t="n">
        <v>4.46</v>
      </c>
      <c r="AW1018" s="23" t="s">
        <v>11962</v>
      </c>
      <c r="AX1018" s="23" t="s">
        <v>11997</v>
      </c>
      <c r="AY1018" s="23" t="n">
        <v>240</v>
      </c>
      <c r="AZ1018" s="23" t="n">
        <v>8</v>
      </c>
      <c r="BA1018" s="23" t="s">
        <v>177</v>
      </c>
      <c r="BB1018" s="23" t="s">
        <v>11962</v>
      </c>
      <c r="BF1018" s="23" t="s">
        <v>10498</v>
      </c>
      <c r="BG1018" s="1" t="s">
        <v>183</v>
      </c>
    </row>
    <row r="1019" s="23" customFormat="true" ht="12.75" hidden="true" customHeight="false" outlineLevel="0" collapsed="false">
      <c r="A1019" s="23" t="s">
        <v>4765</v>
      </c>
      <c r="B1019" s="23" t="s">
        <v>4766</v>
      </c>
      <c r="C1019" s="40" t="s">
        <v>177</v>
      </c>
      <c r="D1019" s="23" t="s">
        <v>82</v>
      </c>
      <c r="E1019" s="23" t="s">
        <v>4767</v>
      </c>
      <c r="F1019" s="23" t="s">
        <v>4768</v>
      </c>
      <c r="G1019" s="23" t="n">
        <v>56</v>
      </c>
      <c r="H1019" s="23" t="n">
        <v>48</v>
      </c>
      <c r="I1019" s="41" t="s">
        <v>188</v>
      </c>
      <c r="J1019" s="23" t="s">
        <v>4731</v>
      </c>
      <c r="K1019" s="23" t="n">
        <v>0</v>
      </c>
      <c r="L1019" s="23" t="n">
        <v>1330</v>
      </c>
      <c r="M1019" s="23" t="n">
        <v>874</v>
      </c>
      <c r="N1019" s="23" t="n">
        <v>144</v>
      </c>
      <c r="O1019" s="23" t="n">
        <f aca="false">K1019+L1019</f>
        <v>1330</v>
      </c>
      <c r="P1019" s="23" t="n">
        <f aca="false">K1019+L1019+M1019+N1019</f>
        <v>2348</v>
      </c>
      <c r="Q1019" s="23" t="n">
        <v>1858</v>
      </c>
      <c r="R1019" s="23" t="n">
        <v>600</v>
      </c>
      <c r="S1019" s="23" t="n">
        <v>630</v>
      </c>
      <c r="T1019" s="23" t="n">
        <v>520</v>
      </c>
      <c r="U1019" s="23" t="n">
        <f aca="false">IF(I1019="delivery",O1019-SUM(Q1019+R1019),IF(I1019="PO",P1019-SUM(Q1019:R1019)))</f>
        <v>-110</v>
      </c>
      <c r="V1019" s="43" t="n">
        <v>14.15</v>
      </c>
      <c r="W1019" s="43" t="n">
        <v>14.15</v>
      </c>
      <c r="X1019" s="43" t="n">
        <f aca="false">W1019-V1019</f>
        <v>0</v>
      </c>
      <c r="Y1019" s="43"/>
      <c r="Z1019" s="43"/>
      <c r="AA1019" s="43" t="n">
        <v>14.26</v>
      </c>
      <c r="AB1019" s="43"/>
      <c r="AC1019" s="43" t="s">
        <v>10482</v>
      </c>
      <c r="AD1019" s="43"/>
      <c r="AE1019" s="43"/>
      <c r="AF1019" s="43"/>
      <c r="AG1019" s="43" t="n">
        <v>14.15</v>
      </c>
      <c r="AH1019" s="43" t="s">
        <v>11998</v>
      </c>
      <c r="AI1019" s="63" t="s">
        <v>11999</v>
      </c>
      <c r="AJ1019" s="63" t="s">
        <v>11995</v>
      </c>
      <c r="AK1019" s="43" t="s">
        <v>12000</v>
      </c>
      <c r="AL1019" s="43"/>
      <c r="AM1019" s="43"/>
      <c r="AN1019" s="43"/>
      <c r="AO1019" s="43" t="s">
        <v>82</v>
      </c>
      <c r="AP1019" s="23" t="s">
        <v>1432</v>
      </c>
      <c r="BF1019" s="23" t="s">
        <v>10498</v>
      </c>
      <c r="BG1019" s="1" t="s">
        <v>183</v>
      </c>
    </row>
    <row r="1020" s="23" customFormat="true" ht="12.75" hidden="false" customHeight="false" outlineLevel="0" collapsed="false">
      <c r="A1020" s="23" t="s">
        <v>4769</v>
      </c>
      <c r="B1020" s="23" t="s">
        <v>4770</v>
      </c>
      <c r="C1020" s="40" t="s">
        <v>177</v>
      </c>
      <c r="D1020" s="23" t="s">
        <v>1471</v>
      </c>
      <c r="E1020" s="23" t="s">
        <v>4771</v>
      </c>
      <c r="F1020" s="23" t="s">
        <v>4772</v>
      </c>
      <c r="G1020" s="23" t="n">
        <v>43</v>
      </c>
      <c r="H1020" s="23" t="n">
        <v>240</v>
      </c>
      <c r="I1020" s="41" t="s">
        <v>180</v>
      </c>
      <c r="K1020" s="23" t="n">
        <v>0</v>
      </c>
      <c r="L1020" s="23" t="n">
        <v>4389</v>
      </c>
      <c r="M1020" s="23" t="n">
        <v>2640</v>
      </c>
      <c r="N1020" s="23" t="n">
        <v>0</v>
      </c>
      <c r="O1020" s="23" t="n">
        <f aca="false">K1020+L1020</f>
        <v>4389</v>
      </c>
      <c r="P1020" s="23" t="n">
        <f aca="false">K1020+L1020+M1020+N1020</f>
        <v>7029</v>
      </c>
      <c r="Q1020" s="23" t="n">
        <v>7165</v>
      </c>
      <c r="R1020" s="23" t="n">
        <v>3288</v>
      </c>
      <c r="S1020" s="23" t="n">
        <v>3540</v>
      </c>
      <c r="T1020" s="23" t="n">
        <v>2219</v>
      </c>
      <c r="U1020" s="23" t="n">
        <f aca="false">IF(I1020="delivery",O1020-SUM(Q1020+R1020),IF(I1020="PO",P1020-SUM(Q1020:R1020)))</f>
        <v>-6064</v>
      </c>
      <c r="V1020" s="43" t="n">
        <v>6.76</v>
      </c>
      <c r="W1020" s="43" t="n">
        <v>6.76</v>
      </c>
      <c r="X1020" s="43" t="n">
        <f aca="false">W1020-V1020</f>
        <v>0</v>
      </c>
      <c r="Y1020" s="43"/>
      <c r="Z1020" s="43"/>
      <c r="AA1020" s="43" t="n">
        <v>6.76</v>
      </c>
      <c r="AB1020" s="43"/>
      <c r="AC1020" s="43" t="s">
        <v>10482</v>
      </c>
      <c r="AD1020" s="43"/>
      <c r="AE1020" s="43"/>
      <c r="AF1020" s="43"/>
      <c r="AG1020" s="43" t="n">
        <v>6.76</v>
      </c>
      <c r="AH1020" s="43" t="s">
        <v>11961</v>
      </c>
      <c r="AI1020" s="63" t="n">
        <v>240</v>
      </c>
      <c r="AJ1020" s="63" t="n">
        <v>8</v>
      </c>
      <c r="AK1020" s="43"/>
      <c r="AL1020" s="43"/>
      <c r="AM1020" s="43"/>
      <c r="AN1020" s="43"/>
      <c r="AO1020" s="43" t="s">
        <v>1471</v>
      </c>
      <c r="AP1020" s="23" t="s">
        <v>1474</v>
      </c>
      <c r="AT1020" s="23" t="s">
        <v>10934</v>
      </c>
      <c r="AV1020" s="23" t="n">
        <v>6.76</v>
      </c>
      <c r="AW1020" s="23" t="s">
        <v>11962</v>
      </c>
      <c r="AX1020" s="23" t="s">
        <v>12001</v>
      </c>
      <c r="AY1020" s="23" t="n">
        <v>240</v>
      </c>
      <c r="AZ1020" s="23" t="n">
        <v>8</v>
      </c>
      <c r="BA1020" s="23" t="s">
        <v>177</v>
      </c>
      <c r="BB1020" s="23" t="s">
        <v>11962</v>
      </c>
      <c r="BF1020" s="23" t="s">
        <v>10498</v>
      </c>
      <c r="BG1020" s="1" t="s">
        <v>183</v>
      </c>
    </row>
    <row r="1021" s="23" customFormat="true" ht="12.75" hidden="false" customHeight="false" outlineLevel="0" collapsed="false">
      <c r="A1021" s="23" t="s">
        <v>4773</v>
      </c>
      <c r="B1021" s="23" t="s">
        <v>4774</v>
      </c>
      <c r="C1021" s="40" t="s">
        <v>177</v>
      </c>
      <c r="D1021" s="23" t="s">
        <v>1471</v>
      </c>
      <c r="E1021" s="23" t="s">
        <v>4775</v>
      </c>
      <c r="F1021" s="23" t="s">
        <v>4776</v>
      </c>
      <c r="G1021" s="23" t="n">
        <v>48</v>
      </c>
      <c r="H1021" s="23" t="n">
        <v>2100</v>
      </c>
      <c r="I1021" s="41" t="s">
        <v>188</v>
      </c>
      <c r="K1021" s="23" t="n">
        <v>0</v>
      </c>
      <c r="L1021" s="23" t="n">
        <v>788</v>
      </c>
      <c r="M1021" s="23" t="n">
        <v>2100</v>
      </c>
      <c r="N1021" s="23" t="n">
        <v>0</v>
      </c>
      <c r="O1021" s="23" t="n">
        <f aca="false">K1021+L1021</f>
        <v>788</v>
      </c>
      <c r="P1021" s="23" t="n">
        <f aca="false">K1021+L1021+M1021+N1021</f>
        <v>2888</v>
      </c>
      <c r="Q1021" s="23" t="n">
        <v>1134</v>
      </c>
      <c r="R1021" s="23" t="n">
        <v>374</v>
      </c>
      <c r="S1021" s="23" t="n">
        <v>490</v>
      </c>
      <c r="T1021" s="23" t="n">
        <v>150</v>
      </c>
      <c r="U1021" s="23" t="n">
        <f aca="false">IF(I1021="delivery",O1021-SUM(Q1021+R1021),IF(I1021="PO",P1021-SUM(Q1021:R1021)))</f>
        <v>1380</v>
      </c>
      <c r="V1021" s="43" t="n">
        <v>0.37</v>
      </c>
      <c r="W1021" s="43" t="n">
        <v>0.37</v>
      </c>
      <c r="X1021" s="43" t="n">
        <f aca="false">W1021-V1021</f>
        <v>0</v>
      </c>
      <c r="Y1021" s="43"/>
      <c r="Z1021" s="43"/>
      <c r="AA1021" s="43"/>
      <c r="AB1021" s="43"/>
      <c r="AC1021" s="43" t="s">
        <v>10482</v>
      </c>
      <c r="AD1021" s="43"/>
      <c r="AE1021" s="43"/>
      <c r="AF1021" s="43"/>
      <c r="AG1021" s="43" t="n">
        <v>0.37</v>
      </c>
      <c r="AH1021" s="43" t="s">
        <v>11961</v>
      </c>
      <c r="AI1021" s="63" t="n">
        <v>407</v>
      </c>
      <c r="AJ1021" s="63" t="n">
        <v>11</v>
      </c>
      <c r="AK1021" s="43"/>
      <c r="AL1021" s="43"/>
      <c r="AM1021" s="43"/>
      <c r="AN1021" s="43"/>
      <c r="AO1021" s="43" t="s">
        <v>1471</v>
      </c>
      <c r="AP1021" s="23" t="s">
        <v>1474</v>
      </c>
      <c r="AT1021" s="23" t="s">
        <v>10959</v>
      </c>
      <c r="AV1021" s="23" t="n">
        <v>0.37</v>
      </c>
      <c r="AW1021" s="23" t="s">
        <v>11962</v>
      </c>
      <c r="AX1021" s="23" t="s">
        <v>12002</v>
      </c>
      <c r="AY1021" s="23" t="n">
        <v>407</v>
      </c>
      <c r="AZ1021" s="23" t="n">
        <v>11</v>
      </c>
      <c r="BA1021" s="23" t="s">
        <v>1465</v>
      </c>
      <c r="BB1021" s="23" t="s">
        <v>12003</v>
      </c>
      <c r="BF1021" s="23" t="s">
        <v>10498</v>
      </c>
      <c r="BG1021" s="1" t="s">
        <v>183</v>
      </c>
    </row>
    <row r="1022" s="23" customFormat="true" ht="12.75" hidden="false" customHeight="false" outlineLevel="0" collapsed="false">
      <c r="A1022" s="23" t="s">
        <v>4777</v>
      </c>
      <c r="B1022" s="23" t="s">
        <v>4778</v>
      </c>
      <c r="C1022" s="40" t="s">
        <v>177</v>
      </c>
      <c r="D1022" s="23" t="s">
        <v>1471</v>
      </c>
      <c r="E1022" s="23" t="s">
        <v>4779</v>
      </c>
      <c r="F1022" s="23" t="s">
        <v>4780</v>
      </c>
      <c r="G1022" s="23" t="n">
        <v>133</v>
      </c>
      <c r="H1022" s="23" t="n">
        <v>2880</v>
      </c>
      <c r="I1022" s="41" t="s">
        <v>180</v>
      </c>
      <c r="K1022" s="23" t="n">
        <v>0</v>
      </c>
      <c r="L1022" s="23" t="n">
        <v>3211</v>
      </c>
      <c r="M1022" s="23" t="n">
        <v>0</v>
      </c>
      <c r="N1022" s="23" t="n">
        <v>0</v>
      </c>
      <c r="O1022" s="23" t="n">
        <f aca="false">K1022+L1022</f>
        <v>3211</v>
      </c>
      <c r="P1022" s="23" t="n">
        <f aca="false">K1022+L1022+M1022+N1022</f>
        <v>3211</v>
      </c>
      <c r="Q1022" s="23" t="n">
        <v>1080</v>
      </c>
      <c r="R1022" s="23" t="n">
        <v>354</v>
      </c>
      <c r="S1022" s="23" t="n">
        <v>470</v>
      </c>
      <c r="T1022" s="23" t="n">
        <v>130</v>
      </c>
      <c r="U1022" s="23" t="n">
        <f aca="false">IF(I1022="delivery",O1022-SUM(Q1022+R1022),IF(I1022="PO",P1022-SUM(Q1022:R1022)))</f>
        <v>1777</v>
      </c>
      <c r="V1022" s="43" t="n">
        <v>0.882</v>
      </c>
      <c r="W1022" s="43" t="n">
        <v>0.882</v>
      </c>
      <c r="X1022" s="43" t="n">
        <f aca="false">W1022-V1022</f>
        <v>0</v>
      </c>
      <c r="Y1022" s="43"/>
      <c r="Z1022" s="43"/>
      <c r="AA1022" s="43" t="n">
        <v>1.11</v>
      </c>
      <c r="AB1022" s="43"/>
      <c r="AC1022" s="43" t="s">
        <v>10482</v>
      </c>
      <c r="AD1022" s="43"/>
      <c r="AE1022" s="43"/>
      <c r="AF1022" s="43"/>
      <c r="AG1022" s="43" t="n">
        <v>0.882</v>
      </c>
      <c r="AH1022" s="43" t="s">
        <v>11961</v>
      </c>
      <c r="AI1022" s="63" t="n">
        <v>2880</v>
      </c>
      <c r="AJ1022" s="63" t="n">
        <v>17</v>
      </c>
      <c r="AK1022" s="43"/>
      <c r="AL1022" s="43"/>
      <c r="AM1022" s="43"/>
      <c r="AN1022" s="43"/>
      <c r="AO1022" s="43" t="s">
        <v>1471</v>
      </c>
      <c r="AP1022" s="23" t="s">
        <v>1474</v>
      </c>
      <c r="AT1022" s="23" t="s">
        <v>10934</v>
      </c>
      <c r="AV1022" s="23" t="n">
        <v>0.882</v>
      </c>
      <c r="AW1022" s="23" t="s">
        <v>11962</v>
      </c>
      <c r="AX1022" s="23" t="s">
        <v>12004</v>
      </c>
      <c r="AY1022" s="23" t="n">
        <v>2880</v>
      </c>
      <c r="AZ1022" s="23" t="n">
        <v>17</v>
      </c>
      <c r="BA1022" s="23" t="s">
        <v>177</v>
      </c>
      <c r="BB1022" s="23" t="s">
        <v>11962</v>
      </c>
      <c r="BF1022" s="23" t="s">
        <v>10498</v>
      </c>
      <c r="BG1022" s="1" t="s">
        <v>183</v>
      </c>
    </row>
    <row r="1023" s="23" customFormat="true" ht="12.75" hidden="false" customHeight="false" outlineLevel="0" collapsed="false">
      <c r="A1023" s="23" t="s">
        <v>4781</v>
      </c>
      <c r="B1023" s="23" t="s">
        <v>4782</v>
      </c>
      <c r="C1023" s="40" t="s">
        <v>177</v>
      </c>
      <c r="D1023" s="23" t="s">
        <v>1471</v>
      </c>
      <c r="E1023" s="23" t="s">
        <v>4783</v>
      </c>
      <c r="F1023" s="23" t="s">
        <v>4784</v>
      </c>
      <c r="G1023" s="23" t="n">
        <v>66</v>
      </c>
      <c r="H1023" s="23" t="n">
        <v>1000</v>
      </c>
      <c r="I1023" s="41" t="s">
        <v>180</v>
      </c>
      <c r="K1023" s="23" t="n">
        <v>0</v>
      </c>
      <c r="L1023" s="23" t="n">
        <v>1275</v>
      </c>
      <c r="M1023" s="23" t="n">
        <v>0</v>
      </c>
      <c r="N1023" s="23" t="n">
        <v>2000</v>
      </c>
      <c r="O1023" s="23" t="n">
        <f aca="false">K1023+L1023</f>
        <v>1275</v>
      </c>
      <c r="P1023" s="23" t="n">
        <f aca="false">K1023+L1023+M1023+N1023</f>
        <v>3275</v>
      </c>
      <c r="Q1023" s="23" t="n">
        <v>1186</v>
      </c>
      <c r="R1023" s="23" t="n">
        <v>442</v>
      </c>
      <c r="S1023" s="23" t="n">
        <v>542</v>
      </c>
      <c r="T1023" s="23" t="n">
        <v>328</v>
      </c>
      <c r="U1023" s="23" t="n">
        <f aca="false">IF(I1023="delivery",O1023-SUM(Q1023+R1023),IF(I1023="PO",P1023-SUM(Q1023:R1023)))</f>
        <v>-353</v>
      </c>
      <c r="V1023" s="43" t="n">
        <v>0.0593</v>
      </c>
      <c r="W1023" s="43" t="n">
        <v>0.0593</v>
      </c>
      <c r="X1023" s="43" t="n">
        <f aca="false">W1023-V1023</f>
        <v>0</v>
      </c>
      <c r="Y1023" s="43"/>
      <c r="Z1023" s="43"/>
      <c r="AA1023" s="43"/>
      <c r="AB1023" s="43"/>
      <c r="AC1023" s="43" t="s">
        <v>10482</v>
      </c>
      <c r="AD1023" s="43"/>
      <c r="AE1023" s="43"/>
      <c r="AF1023" s="43"/>
      <c r="AG1023" s="43" t="n">
        <v>0.0593</v>
      </c>
      <c r="AH1023" s="43" t="s">
        <v>12005</v>
      </c>
      <c r="AI1023" s="63" t="n">
        <v>2000</v>
      </c>
      <c r="AJ1023" s="63" t="n">
        <v>4</v>
      </c>
      <c r="AK1023" s="43"/>
      <c r="AL1023" s="43"/>
      <c r="AM1023" s="43" t="s">
        <v>10947</v>
      </c>
      <c r="AN1023" s="43"/>
      <c r="AO1023" s="43" t="s">
        <v>1471</v>
      </c>
      <c r="AP1023" s="23" t="s">
        <v>1474</v>
      </c>
      <c r="AT1023" s="23" t="s">
        <v>10934</v>
      </c>
      <c r="AV1023" s="23" t="n">
        <v>0.0593</v>
      </c>
      <c r="AW1023" s="23" t="s">
        <v>11969</v>
      </c>
      <c r="AX1023" s="23" t="s">
        <v>12006</v>
      </c>
      <c r="AY1023" s="23" t="n">
        <v>2000</v>
      </c>
      <c r="AZ1023" s="23" t="n">
        <v>4</v>
      </c>
      <c r="BA1023" s="23" t="s">
        <v>1465</v>
      </c>
      <c r="BB1023" s="23" t="s">
        <v>11969</v>
      </c>
      <c r="BF1023" s="23" t="s">
        <v>10498</v>
      </c>
      <c r="BG1023" s="1" t="s">
        <v>183</v>
      </c>
    </row>
    <row r="1024" s="23" customFormat="true" ht="12.75" hidden="false" customHeight="false" outlineLevel="0" collapsed="false">
      <c r="A1024" s="23" t="s">
        <v>4785</v>
      </c>
      <c r="B1024" s="23" t="s">
        <v>4786</v>
      </c>
      <c r="C1024" s="40" t="s">
        <v>177</v>
      </c>
      <c r="D1024" s="23" t="s">
        <v>1471</v>
      </c>
      <c r="E1024" s="23" t="s">
        <v>4787</v>
      </c>
      <c r="F1024" s="23" t="s">
        <v>4788</v>
      </c>
      <c r="G1024" s="23" t="n">
        <v>137</v>
      </c>
      <c r="H1024" s="23" t="n">
        <v>6600</v>
      </c>
      <c r="I1024" s="41" t="s">
        <v>180</v>
      </c>
      <c r="K1024" s="23" t="n">
        <v>0</v>
      </c>
      <c r="L1024" s="23" t="n">
        <v>10324</v>
      </c>
      <c r="M1024" s="23" t="n">
        <v>13200</v>
      </c>
      <c r="N1024" s="23" t="n">
        <v>6600</v>
      </c>
      <c r="O1024" s="23" t="n">
        <f aca="false">K1024+L1024</f>
        <v>10324</v>
      </c>
      <c r="P1024" s="23" t="n">
        <f aca="false">K1024+L1024+M1024+N1024</f>
        <v>30124</v>
      </c>
      <c r="Q1024" s="23" t="n">
        <v>11252</v>
      </c>
      <c r="R1024" s="23" t="n">
        <v>16933</v>
      </c>
      <c r="S1024" s="23" t="n">
        <v>19567</v>
      </c>
      <c r="T1024" s="23" t="n">
        <v>11063</v>
      </c>
      <c r="U1024" s="23" t="n">
        <f aca="false">IF(I1024="delivery",O1024-SUM(Q1024+R1024),IF(I1024="PO",P1024-SUM(Q1024:R1024)))</f>
        <v>-17861</v>
      </c>
      <c r="V1024" s="43" t="n">
        <v>0.23</v>
      </c>
      <c r="W1024" s="43" t="n">
        <v>0.23</v>
      </c>
      <c r="X1024" s="43" t="n">
        <f aca="false">W1024-V1024</f>
        <v>0</v>
      </c>
      <c r="Y1024" s="43"/>
      <c r="Z1024" s="43"/>
      <c r="AA1024" s="43"/>
      <c r="AB1024" s="43"/>
      <c r="AC1024" s="43" t="s">
        <v>10482</v>
      </c>
      <c r="AD1024" s="43"/>
      <c r="AE1024" s="43"/>
      <c r="AF1024" s="43"/>
      <c r="AG1024" s="43" t="n">
        <v>0.23</v>
      </c>
      <c r="AH1024" s="43" t="s">
        <v>11961</v>
      </c>
      <c r="AI1024" s="63" t="n">
        <v>6600</v>
      </c>
      <c r="AJ1024" s="63" t="n">
        <v>8</v>
      </c>
      <c r="AK1024" s="43"/>
      <c r="AL1024" s="43"/>
      <c r="AM1024" s="43"/>
      <c r="AN1024" s="43"/>
      <c r="AO1024" s="43" t="s">
        <v>1471</v>
      </c>
      <c r="AP1024" s="23" t="s">
        <v>1474</v>
      </c>
      <c r="AT1024" s="23" t="s">
        <v>10943</v>
      </c>
      <c r="AV1024" s="23" t="n">
        <v>0.23</v>
      </c>
      <c r="AW1024" s="23" t="s">
        <v>11962</v>
      </c>
      <c r="AX1024" s="23" t="s">
        <v>12007</v>
      </c>
      <c r="AY1024" s="23" t="n">
        <v>6600</v>
      </c>
      <c r="AZ1024" s="23" t="n">
        <v>8</v>
      </c>
      <c r="BA1024" s="23" t="s">
        <v>177</v>
      </c>
      <c r="BB1024" s="23" t="s">
        <v>11962</v>
      </c>
      <c r="BF1024" s="23" t="s">
        <v>10498</v>
      </c>
      <c r="BG1024" s="1" t="s">
        <v>183</v>
      </c>
    </row>
    <row r="1025" s="23" customFormat="true" ht="12.75" hidden="false" customHeight="false" outlineLevel="0" collapsed="false">
      <c r="A1025" s="23" t="s">
        <v>4789</v>
      </c>
      <c r="B1025" s="23" t="s">
        <v>4790</v>
      </c>
      <c r="C1025" s="40" t="s">
        <v>177</v>
      </c>
      <c r="D1025" s="23" t="s">
        <v>1471</v>
      </c>
      <c r="E1025" s="23" t="s">
        <v>4791</v>
      </c>
      <c r="F1025" s="23" t="s">
        <v>4792</v>
      </c>
      <c r="G1025" s="23" t="n">
        <v>68</v>
      </c>
      <c r="H1025" s="23" t="n">
        <v>6600</v>
      </c>
      <c r="I1025" s="41" t="s">
        <v>180</v>
      </c>
      <c r="K1025" s="23" t="n">
        <v>0</v>
      </c>
      <c r="L1025" s="23" t="n">
        <v>15604</v>
      </c>
      <c r="M1025" s="23" t="n">
        <v>33000</v>
      </c>
      <c r="N1025" s="23" t="n">
        <v>0</v>
      </c>
      <c r="O1025" s="23" t="n">
        <f aca="false">K1025+L1025</f>
        <v>15604</v>
      </c>
      <c r="P1025" s="23" t="n">
        <f aca="false">K1025+L1025+M1025+N1025</f>
        <v>48604</v>
      </c>
      <c r="Q1025" s="23" t="n">
        <v>34845</v>
      </c>
      <c r="R1025" s="23" t="n">
        <v>42388</v>
      </c>
      <c r="S1025" s="23" t="n">
        <v>49040</v>
      </c>
      <c r="T1025" s="23" t="n">
        <v>29355</v>
      </c>
      <c r="U1025" s="23" t="n">
        <f aca="false">IF(I1025="delivery",O1025-SUM(Q1025+R1025),IF(I1025="PO",P1025-SUM(Q1025:R1025)))</f>
        <v>-61629</v>
      </c>
      <c r="V1025" s="43" t="n">
        <v>0.23</v>
      </c>
      <c r="W1025" s="43" t="n">
        <v>0.23</v>
      </c>
      <c r="X1025" s="43" t="n">
        <f aca="false">W1025-V1025</f>
        <v>0</v>
      </c>
      <c r="Y1025" s="43"/>
      <c r="Z1025" s="43"/>
      <c r="AA1025" s="43" t="n">
        <v>0.237</v>
      </c>
      <c r="AB1025" s="43"/>
      <c r="AC1025" s="43" t="s">
        <v>10482</v>
      </c>
      <c r="AD1025" s="43"/>
      <c r="AE1025" s="43"/>
      <c r="AF1025" s="43"/>
      <c r="AG1025" s="43" t="n">
        <v>0.23</v>
      </c>
      <c r="AH1025" s="43" t="s">
        <v>11961</v>
      </c>
      <c r="AI1025" s="63" t="n">
        <v>6600</v>
      </c>
      <c r="AJ1025" s="63" t="n">
        <v>11</v>
      </c>
      <c r="AK1025" s="43"/>
      <c r="AL1025" s="43"/>
      <c r="AM1025" s="43"/>
      <c r="AN1025" s="43"/>
      <c r="AO1025" s="43" t="s">
        <v>1471</v>
      </c>
      <c r="AP1025" s="23" t="s">
        <v>1474</v>
      </c>
      <c r="AT1025" s="23" t="s">
        <v>10934</v>
      </c>
      <c r="AV1025" s="23" t="n">
        <v>0.23</v>
      </c>
      <c r="AW1025" s="23" t="s">
        <v>11962</v>
      </c>
      <c r="AX1025" s="23" t="s">
        <v>12008</v>
      </c>
      <c r="AY1025" s="23" t="n">
        <v>6600</v>
      </c>
      <c r="AZ1025" s="23" t="n">
        <v>11</v>
      </c>
      <c r="BA1025" s="23" t="s">
        <v>177</v>
      </c>
      <c r="BB1025" s="23" t="s">
        <v>11962</v>
      </c>
      <c r="BF1025" s="23" t="s">
        <v>10498</v>
      </c>
      <c r="BG1025" s="1" t="s">
        <v>183</v>
      </c>
    </row>
    <row r="1026" s="23" customFormat="true" ht="12.75" hidden="false" customHeight="false" outlineLevel="0" collapsed="false">
      <c r="A1026" s="23" t="s">
        <v>4793</v>
      </c>
      <c r="B1026" s="23" t="s">
        <v>4794</v>
      </c>
      <c r="C1026" s="40" t="s">
        <v>177</v>
      </c>
      <c r="D1026" s="23" t="s">
        <v>1471</v>
      </c>
      <c r="E1026" s="23" t="s">
        <v>4795</v>
      </c>
      <c r="F1026" s="23" t="s">
        <v>4796</v>
      </c>
      <c r="G1026" s="23" t="n">
        <v>98</v>
      </c>
      <c r="H1026" s="23" t="n">
        <v>1700</v>
      </c>
      <c r="I1026" s="41" t="s">
        <v>188</v>
      </c>
      <c r="K1026" s="23" t="n">
        <v>0</v>
      </c>
      <c r="L1026" s="23" t="n">
        <v>5727</v>
      </c>
      <c r="M1026" s="23" t="n">
        <v>0</v>
      </c>
      <c r="N1026" s="23" t="n">
        <v>0</v>
      </c>
      <c r="O1026" s="23" t="n">
        <f aca="false">K1026+L1026</f>
        <v>5727</v>
      </c>
      <c r="P1026" s="23" t="n">
        <f aca="false">K1026+L1026+M1026+N1026</f>
        <v>5727</v>
      </c>
      <c r="Q1026" s="23" t="n">
        <v>0</v>
      </c>
      <c r="R1026" s="23" t="n">
        <v>0</v>
      </c>
      <c r="S1026" s="23" t="n">
        <v>0</v>
      </c>
      <c r="T1026" s="23" t="n">
        <v>0</v>
      </c>
      <c r="U1026" s="23" t="n">
        <f aca="false">IF(I1026="delivery",O1026-SUM(Q1026+R1026),IF(I1026="PO",P1026-SUM(Q1026:R1026)))</f>
        <v>5727</v>
      </c>
      <c r="V1026" s="43" t="n">
        <v>1.1</v>
      </c>
      <c r="W1026" s="43" t="n">
        <v>1.1</v>
      </c>
      <c r="X1026" s="43" t="n">
        <f aca="false">W1026-V1026</f>
        <v>0</v>
      </c>
      <c r="Y1026" s="43"/>
      <c r="Z1026" s="43"/>
      <c r="AA1026" s="43" t="n">
        <v>1.22</v>
      </c>
      <c r="AB1026" s="43"/>
      <c r="AC1026" s="43" t="s">
        <v>10482</v>
      </c>
      <c r="AD1026" s="43"/>
      <c r="AE1026" s="43"/>
      <c r="AF1026" s="43"/>
      <c r="AG1026" s="43" t="n">
        <v>1.1</v>
      </c>
      <c r="AH1026" s="43"/>
      <c r="AI1026" s="63"/>
      <c r="AJ1026" s="63"/>
      <c r="AK1026" s="43"/>
      <c r="AL1026" s="43"/>
      <c r="AM1026" s="43" t="s">
        <v>10933</v>
      </c>
      <c r="AN1026" s="43"/>
      <c r="AO1026" s="43" t="s">
        <v>1471</v>
      </c>
      <c r="AP1026" s="23" t="s">
        <v>1474</v>
      </c>
      <c r="AT1026" s="23" t="s">
        <v>10942</v>
      </c>
      <c r="AV1026" s="23" t="n">
        <v>1.22</v>
      </c>
      <c r="AW1026" s="23" t="s">
        <v>12003</v>
      </c>
      <c r="AX1026" s="23" t="s">
        <v>12009</v>
      </c>
      <c r="AY1026" s="23" t="n">
        <v>50</v>
      </c>
      <c r="AZ1026" s="23" t="n">
        <v>20</v>
      </c>
      <c r="BA1026" s="23" t="s">
        <v>1465</v>
      </c>
      <c r="BB1026" s="23" t="s">
        <v>12003</v>
      </c>
      <c r="BF1026" s="23" t="s">
        <v>10498</v>
      </c>
      <c r="BG1026" s="1" t="s">
        <v>183</v>
      </c>
    </row>
    <row r="1027" s="23" customFormat="true" ht="12.75" hidden="false" customHeight="false" outlineLevel="0" collapsed="false">
      <c r="A1027" s="23" t="s">
        <v>4797</v>
      </c>
      <c r="B1027" s="23" t="s">
        <v>4798</v>
      </c>
      <c r="C1027" s="40" t="s">
        <v>177</v>
      </c>
      <c r="D1027" s="23" t="s">
        <v>1471</v>
      </c>
      <c r="E1027" s="23" t="s">
        <v>4799</v>
      </c>
      <c r="F1027" s="23" t="s">
        <v>4800</v>
      </c>
      <c r="G1027" s="23" t="n">
        <v>53</v>
      </c>
      <c r="H1027" s="23" t="n">
        <v>2880</v>
      </c>
      <c r="I1027" s="41" t="s">
        <v>188</v>
      </c>
      <c r="K1027" s="23" t="n">
        <v>0</v>
      </c>
      <c r="L1027" s="23" t="n">
        <v>512</v>
      </c>
      <c r="M1027" s="23" t="n">
        <v>0</v>
      </c>
      <c r="N1027" s="23" t="n">
        <v>0</v>
      </c>
      <c r="O1027" s="23" t="n">
        <f aca="false">K1027+L1027</f>
        <v>512</v>
      </c>
      <c r="P1027" s="23" t="n">
        <f aca="false">K1027+L1027+M1027+N1027</f>
        <v>512</v>
      </c>
      <c r="Q1027" s="23" t="n">
        <v>43</v>
      </c>
      <c r="R1027" s="23" t="n">
        <v>12</v>
      </c>
      <c r="S1027" s="23" t="n">
        <v>12</v>
      </c>
      <c r="T1027" s="23" t="n">
        <v>12</v>
      </c>
      <c r="U1027" s="23" t="n">
        <f aca="false">IF(I1027="delivery",O1027-SUM(Q1027+R1027),IF(I1027="PO",P1027-SUM(Q1027:R1027)))</f>
        <v>457</v>
      </c>
      <c r="V1027" s="43" t="n">
        <v>0.52</v>
      </c>
      <c r="W1027" s="43" t="n">
        <v>0.52</v>
      </c>
      <c r="X1027" s="43" t="n">
        <f aca="false">W1027-V1027</f>
        <v>0</v>
      </c>
      <c r="Y1027" s="43"/>
      <c r="Z1027" s="43"/>
      <c r="AA1027" s="43" t="n">
        <v>0.52</v>
      </c>
      <c r="AB1027" s="43"/>
      <c r="AC1027" s="43" t="s">
        <v>10482</v>
      </c>
      <c r="AD1027" s="43"/>
      <c r="AE1027" s="43"/>
      <c r="AF1027" s="43"/>
      <c r="AG1027" s="43" t="n">
        <v>0.52</v>
      </c>
      <c r="AH1027" s="43"/>
      <c r="AI1027" s="63"/>
      <c r="AJ1027" s="63"/>
      <c r="AK1027" s="43"/>
      <c r="AL1027" s="43"/>
      <c r="AM1027" s="43" t="s">
        <v>10933</v>
      </c>
      <c r="AN1027" s="43"/>
      <c r="AO1027" s="43" t="s">
        <v>1471</v>
      </c>
      <c r="AP1027" s="23" t="s">
        <v>1474</v>
      </c>
      <c r="AT1027" s="23" t="s">
        <v>10959</v>
      </c>
      <c r="AV1027" s="23" t="n">
        <v>0.27</v>
      </c>
      <c r="AW1027" s="23" t="s">
        <v>11962</v>
      </c>
      <c r="AX1027" s="23" t="s">
        <v>12010</v>
      </c>
      <c r="AY1027" s="23" t="n">
        <v>3200</v>
      </c>
      <c r="AZ1027" s="23" t="n">
        <v>10</v>
      </c>
      <c r="BA1027" s="23" t="s">
        <v>177</v>
      </c>
      <c r="BB1027" s="23" t="s">
        <v>11962</v>
      </c>
      <c r="BF1027" s="23" t="s">
        <v>10498</v>
      </c>
      <c r="BG1027" s="1" t="s">
        <v>183</v>
      </c>
    </row>
    <row r="1028" s="23" customFormat="true" ht="12.75" hidden="false" customHeight="false" outlineLevel="0" collapsed="false">
      <c r="A1028" s="23" t="s">
        <v>4801</v>
      </c>
      <c r="B1028" s="23" t="s">
        <v>4802</v>
      </c>
      <c r="C1028" s="40" t="s">
        <v>177</v>
      </c>
      <c r="D1028" s="23" t="s">
        <v>1471</v>
      </c>
      <c r="E1028" s="23" t="s">
        <v>4803</v>
      </c>
      <c r="F1028" s="23" t="s">
        <v>4804</v>
      </c>
      <c r="G1028" s="23" t="n">
        <v>51</v>
      </c>
      <c r="H1028" s="23" t="n">
        <v>180</v>
      </c>
      <c r="I1028" s="41" t="s">
        <v>188</v>
      </c>
      <c r="K1028" s="23" t="n">
        <v>0</v>
      </c>
      <c r="L1028" s="23" t="n">
        <v>2558</v>
      </c>
      <c r="M1028" s="23" t="n">
        <v>1920</v>
      </c>
      <c r="N1028" s="23" t="n">
        <v>0</v>
      </c>
      <c r="O1028" s="23" t="n">
        <f aca="false">K1028+L1028</f>
        <v>2558</v>
      </c>
      <c r="P1028" s="23" t="n">
        <f aca="false">K1028+L1028+M1028+N1028</f>
        <v>4478</v>
      </c>
      <c r="Q1028" s="23" t="n">
        <v>4284</v>
      </c>
      <c r="R1028" s="23" t="n">
        <v>2047</v>
      </c>
      <c r="S1028" s="23" t="n">
        <v>2799</v>
      </c>
      <c r="T1028" s="23" t="n">
        <v>956</v>
      </c>
      <c r="U1028" s="23" t="n">
        <f aca="false">IF(I1028="delivery",O1028-SUM(Q1028+R1028),IF(I1028="PO",P1028-SUM(Q1028:R1028)))</f>
        <v>-1853</v>
      </c>
      <c r="V1028" s="43" t="n">
        <v>1.62</v>
      </c>
      <c r="W1028" s="43" t="n">
        <v>1.65</v>
      </c>
      <c r="X1028" s="43" t="n">
        <f aca="false">W1028-V1028</f>
        <v>0.0299999999999998</v>
      </c>
      <c r="Y1028" s="43"/>
      <c r="Z1028" s="43"/>
      <c r="AA1028" s="43" t="n">
        <v>1.65</v>
      </c>
      <c r="AB1028" s="43"/>
      <c r="AC1028" s="43" t="s">
        <v>10482</v>
      </c>
      <c r="AD1028" s="43" t="s">
        <v>12011</v>
      </c>
      <c r="AE1028" s="43" t="s">
        <v>12012</v>
      </c>
      <c r="AF1028" s="43"/>
      <c r="AG1028" s="43" t="n">
        <v>1.65</v>
      </c>
      <c r="AH1028" s="43"/>
      <c r="AI1028" s="63" t="s">
        <v>10932</v>
      </c>
      <c r="AJ1028" s="63"/>
      <c r="AK1028" s="43"/>
      <c r="AL1028" s="43"/>
      <c r="AM1028" s="43"/>
      <c r="AN1028" s="43"/>
      <c r="AO1028" s="43" t="s">
        <v>1471</v>
      </c>
      <c r="AP1028" s="23" t="s">
        <v>1474</v>
      </c>
      <c r="AT1028" s="23" t="s">
        <v>10934</v>
      </c>
      <c r="AV1028" s="23" t="n">
        <v>1.62</v>
      </c>
      <c r="AW1028" s="23" t="s">
        <v>12013</v>
      </c>
      <c r="AX1028" s="23" t="s">
        <v>12014</v>
      </c>
      <c r="AY1028" s="23" t="n">
        <v>1920</v>
      </c>
      <c r="AZ1028" s="23" t="n">
        <v>10</v>
      </c>
      <c r="BA1028" s="23" t="s">
        <v>1465</v>
      </c>
      <c r="BB1028" s="23" t="s">
        <v>12013</v>
      </c>
      <c r="BF1028" s="23" t="s">
        <v>10498</v>
      </c>
      <c r="BG1028" s="1" t="s">
        <v>183</v>
      </c>
    </row>
    <row r="1029" s="23" customFormat="true" ht="12.75" hidden="false" customHeight="false" outlineLevel="0" collapsed="false">
      <c r="A1029" s="23" t="s">
        <v>4805</v>
      </c>
      <c r="B1029" s="23" t="s">
        <v>4806</v>
      </c>
      <c r="C1029" s="40" t="s">
        <v>177</v>
      </c>
      <c r="D1029" s="23" t="s">
        <v>1471</v>
      </c>
      <c r="E1029" s="23" t="s">
        <v>4807</v>
      </c>
      <c r="F1029" s="23" t="s">
        <v>4808</v>
      </c>
      <c r="G1029" s="23" t="n">
        <v>53</v>
      </c>
      <c r="H1029" s="23" t="n">
        <v>1</v>
      </c>
      <c r="I1029" s="41" t="s">
        <v>180</v>
      </c>
      <c r="K1029" s="23" t="n">
        <v>0</v>
      </c>
      <c r="L1029" s="23" t="n">
        <v>6946</v>
      </c>
      <c r="M1029" s="23" t="n">
        <v>40</v>
      </c>
      <c r="N1029" s="23" t="n">
        <v>0</v>
      </c>
      <c r="O1029" s="23" t="n">
        <f aca="false">K1029+L1029</f>
        <v>6946</v>
      </c>
      <c r="P1029" s="23" t="n">
        <f aca="false">K1029+L1029+M1029+N1029</f>
        <v>6986</v>
      </c>
      <c r="Q1029" s="23" t="n">
        <v>4169</v>
      </c>
      <c r="R1029" s="23" t="n">
        <v>2603</v>
      </c>
      <c r="S1029" s="23" t="n">
        <v>3762</v>
      </c>
      <c r="T1029" s="23" t="n">
        <v>1491</v>
      </c>
      <c r="U1029" s="23" t="n">
        <f aca="false">IF(I1029="delivery",O1029-SUM(Q1029+R1029),IF(I1029="PO",P1029-SUM(Q1029:R1029)))</f>
        <v>174</v>
      </c>
      <c r="V1029" s="43" t="n">
        <v>0.3045</v>
      </c>
      <c r="W1029" s="43" t="n">
        <v>0.3045</v>
      </c>
      <c r="X1029" s="43" t="n">
        <f aca="false">W1029-V1029</f>
        <v>0</v>
      </c>
      <c r="Y1029" s="43"/>
      <c r="Z1029" s="43"/>
      <c r="AA1029" s="43"/>
      <c r="AB1029" s="43"/>
      <c r="AC1029" s="43" t="s">
        <v>10482</v>
      </c>
      <c r="AD1029" s="43"/>
      <c r="AE1029" s="43"/>
      <c r="AF1029" s="43"/>
      <c r="AG1029" s="43" t="n">
        <v>0.3045</v>
      </c>
      <c r="AH1029" s="43" t="s">
        <v>11968</v>
      </c>
      <c r="AI1029" s="63" t="n">
        <v>4800</v>
      </c>
      <c r="AJ1029" s="63" t="n">
        <v>6</v>
      </c>
      <c r="AK1029" s="43"/>
      <c r="AL1029" s="43"/>
      <c r="AM1029" s="43" t="s">
        <v>10947</v>
      </c>
      <c r="AN1029" s="43"/>
      <c r="AO1029" s="43" t="s">
        <v>1471</v>
      </c>
      <c r="AP1029" s="23" t="s">
        <v>1474</v>
      </c>
      <c r="AT1029" s="23" t="s">
        <v>10934</v>
      </c>
      <c r="AV1029" s="23" t="n">
        <v>0.3045</v>
      </c>
      <c r="AW1029" s="23" t="s">
        <v>11969</v>
      </c>
      <c r="AX1029" s="23" t="s">
        <v>12015</v>
      </c>
      <c r="AY1029" s="23" t="n">
        <v>4800</v>
      </c>
      <c r="AZ1029" s="23" t="n">
        <v>6</v>
      </c>
      <c r="BA1029" s="23" t="s">
        <v>1465</v>
      </c>
      <c r="BB1029" s="23" t="s">
        <v>11969</v>
      </c>
      <c r="BF1029" s="23" t="s">
        <v>10498</v>
      </c>
      <c r="BG1029" s="1" t="s">
        <v>183</v>
      </c>
    </row>
    <row r="1030" s="23" customFormat="true" ht="12.75" hidden="false" customHeight="false" outlineLevel="0" collapsed="false">
      <c r="A1030" s="23" t="s">
        <v>4809</v>
      </c>
      <c r="B1030" s="23" t="s">
        <v>4810</v>
      </c>
      <c r="C1030" s="40" t="s">
        <v>177</v>
      </c>
      <c r="D1030" s="23" t="s">
        <v>1471</v>
      </c>
      <c r="E1030" s="23" t="s">
        <v>4811</v>
      </c>
      <c r="F1030" s="23" t="s">
        <v>4812</v>
      </c>
      <c r="G1030" s="23" t="n">
        <v>78</v>
      </c>
      <c r="H1030" s="23" t="n">
        <v>1</v>
      </c>
      <c r="I1030" s="41" t="s">
        <v>180</v>
      </c>
      <c r="K1030" s="23" t="n">
        <v>0</v>
      </c>
      <c r="L1030" s="23" t="n">
        <v>768</v>
      </c>
      <c r="M1030" s="23" t="n">
        <v>819</v>
      </c>
      <c r="N1030" s="23" t="n">
        <v>0</v>
      </c>
      <c r="O1030" s="23" t="n">
        <f aca="false">K1030+L1030</f>
        <v>768</v>
      </c>
      <c r="P1030" s="23" t="n">
        <f aca="false">K1030+L1030+M1030+N1030</f>
        <v>1587</v>
      </c>
      <c r="Q1030" s="23" t="n">
        <v>1259</v>
      </c>
      <c r="R1030" s="23" t="n">
        <v>532</v>
      </c>
      <c r="S1030" s="23" t="n">
        <v>1114</v>
      </c>
      <c r="T1030" s="23" t="n">
        <v>100</v>
      </c>
      <c r="U1030" s="23" t="n">
        <f aca="false">IF(I1030="delivery",O1030-SUM(Q1030+R1030),IF(I1030="PO",P1030-SUM(Q1030:R1030)))</f>
        <v>-1023</v>
      </c>
      <c r="V1030" s="43" t="n">
        <v>0.572</v>
      </c>
      <c r="W1030" s="43" t="n">
        <v>0.62324</v>
      </c>
      <c r="X1030" s="43" t="n">
        <f aca="false">W1030-V1030</f>
        <v>0.05124</v>
      </c>
      <c r="Y1030" s="43"/>
      <c r="Z1030" s="43"/>
      <c r="AA1030" s="43" t="n">
        <v>0.62324</v>
      </c>
      <c r="AB1030" s="43"/>
      <c r="AC1030" s="43" t="s">
        <v>10482</v>
      </c>
      <c r="AD1030" s="43"/>
      <c r="AE1030" s="43"/>
      <c r="AF1030" s="43"/>
      <c r="AG1030" s="43" t="n">
        <v>0.62324</v>
      </c>
      <c r="AH1030" s="43" t="s">
        <v>11966</v>
      </c>
      <c r="AI1030" s="63" t="n">
        <v>819</v>
      </c>
      <c r="AJ1030" s="63" t="n">
        <v>11</v>
      </c>
      <c r="AK1030" s="43"/>
      <c r="AL1030" s="43"/>
      <c r="AM1030" s="43"/>
      <c r="AN1030" s="43"/>
      <c r="AO1030" s="43" t="s">
        <v>1471</v>
      </c>
      <c r="AP1030" s="23" t="s">
        <v>1474</v>
      </c>
      <c r="AT1030" s="23" t="s">
        <v>10943</v>
      </c>
      <c r="AV1030" s="23" t="n">
        <v>0.62324</v>
      </c>
      <c r="AW1030" s="23" t="s">
        <v>11964</v>
      </c>
      <c r="AX1030" s="23" t="s">
        <v>12016</v>
      </c>
      <c r="AY1030" s="23" t="n">
        <v>819</v>
      </c>
      <c r="AZ1030" s="23" t="n">
        <v>11</v>
      </c>
      <c r="BA1030" s="23" t="s">
        <v>1465</v>
      </c>
      <c r="BB1030" s="23" t="s">
        <v>11964</v>
      </c>
      <c r="BF1030" s="23" t="s">
        <v>10498</v>
      </c>
      <c r="BG1030" s="1" t="s">
        <v>183</v>
      </c>
    </row>
    <row r="1031" s="23" customFormat="true" ht="12.75" hidden="true" customHeight="false" outlineLevel="0" collapsed="false">
      <c r="A1031" s="23" t="s">
        <v>4813</v>
      </c>
      <c r="B1031" s="23" t="s">
        <v>4814</v>
      </c>
      <c r="C1031" s="40" t="s">
        <v>177</v>
      </c>
      <c r="D1031" s="23" t="s">
        <v>82</v>
      </c>
      <c r="E1031" s="23" t="s">
        <v>4815</v>
      </c>
      <c r="F1031" s="23" t="s">
        <v>4816</v>
      </c>
      <c r="G1031" s="23" t="n">
        <v>61</v>
      </c>
      <c r="H1031" s="23" t="n">
        <v>270</v>
      </c>
      <c r="I1031" s="41" t="s">
        <v>188</v>
      </c>
      <c r="J1031" s="23" t="s">
        <v>1431</v>
      </c>
      <c r="K1031" s="23" t="n">
        <v>0</v>
      </c>
      <c r="L1031" s="23" t="n">
        <v>2632</v>
      </c>
      <c r="M1031" s="23" t="n">
        <v>0</v>
      </c>
      <c r="N1031" s="23" t="n">
        <v>0</v>
      </c>
      <c r="O1031" s="23" t="n">
        <f aca="false">K1031+L1031</f>
        <v>2632</v>
      </c>
      <c r="P1031" s="23" t="n">
        <f aca="false">K1031+L1031+M1031+N1031</f>
        <v>2632</v>
      </c>
      <c r="Q1031" s="23" t="n">
        <v>1075</v>
      </c>
      <c r="R1031" s="23" t="n">
        <v>384</v>
      </c>
      <c r="S1031" s="23" t="n">
        <v>458</v>
      </c>
      <c r="T1031" s="23" t="n">
        <v>282</v>
      </c>
      <c r="U1031" s="23" t="n">
        <f aca="false">IF(I1031="delivery",O1031-SUM(Q1031+R1031),IF(I1031="PO",P1031-SUM(Q1031:R1031)))</f>
        <v>1173</v>
      </c>
      <c r="V1031" s="43" t="n">
        <v>11.29</v>
      </c>
      <c r="W1031" s="43" t="n">
        <v>11.29</v>
      </c>
      <c r="X1031" s="43" t="n">
        <f aca="false">W1031-V1031</f>
        <v>0</v>
      </c>
      <c r="Y1031" s="43"/>
      <c r="Z1031" s="43"/>
      <c r="AA1031" s="43" t="n">
        <v>11.574</v>
      </c>
      <c r="AB1031" s="43"/>
      <c r="AC1031" s="43" t="s">
        <v>10482</v>
      </c>
      <c r="AD1031" s="43"/>
      <c r="AE1031" s="43"/>
      <c r="AF1031" s="43"/>
      <c r="AG1031" s="43" t="n">
        <v>11.29</v>
      </c>
      <c r="AH1031" s="43" t="s">
        <v>12017</v>
      </c>
      <c r="AI1031" s="63" t="n">
        <v>270</v>
      </c>
      <c r="AJ1031" s="63" t="n">
        <v>10</v>
      </c>
      <c r="AK1031" s="43" t="s">
        <v>12018</v>
      </c>
      <c r="AL1031" s="43"/>
      <c r="AM1031" s="43"/>
      <c r="AN1031" s="43"/>
      <c r="AO1031" s="43" t="s">
        <v>82</v>
      </c>
      <c r="AP1031" s="23" t="s">
        <v>1432</v>
      </c>
      <c r="BF1031" s="23" t="s">
        <v>10498</v>
      </c>
      <c r="BG1031" s="1" t="s">
        <v>183</v>
      </c>
    </row>
    <row r="1032" s="23" customFormat="true" ht="12.75" hidden="false" customHeight="false" outlineLevel="0" collapsed="false">
      <c r="A1032" s="23" t="s">
        <v>4817</v>
      </c>
      <c r="B1032" s="23" t="s">
        <v>4818</v>
      </c>
      <c r="C1032" s="40" t="s">
        <v>177</v>
      </c>
      <c r="D1032" s="23" t="s">
        <v>1471</v>
      </c>
      <c r="E1032" s="23" t="s">
        <v>4819</v>
      </c>
      <c r="F1032" s="23" t="s">
        <v>4820</v>
      </c>
      <c r="G1032" s="23" t="n">
        <v>86</v>
      </c>
      <c r="H1032" s="23" t="n">
        <v>4000</v>
      </c>
      <c r="I1032" s="41" t="s">
        <v>188</v>
      </c>
      <c r="K1032" s="23" t="n">
        <v>0</v>
      </c>
      <c r="L1032" s="23" t="n">
        <v>8034</v>
      </c>
      <c r="M1032" s="23" t="n">
        <v>0</v>
      </c>
      <c r="N1032" s="23" t="n">
        <v>0</v>
      </c>
      <c r="O1032" s="23" t="n">
        <f aca="false">K1032+L1032</f>
        <v>8034</v>
      </c>
      <c r="P1032" s="23" t="n">
        <f aca="false">K1032+L1032+M1032+N1032</f>
        <v>8034</v>
      </c>
      <c r="Q1032" s="23" t="n">
        <v>43</v>
      </c>
      <c r="R1032" s="23" t="n">
        <v>12</v>
      </c>
      <c r="S1032" s="23" t="n">
        <v>12</v>
      </c>
      <c r="T1032" s="23" t="n">
        <v>12</v>
      </c>
      <c r="U1032" s="23" t="n">
        <f aca="false">IF(I1032="delivery",O1032-SUM(Q1032+R1032),IF(I1032="PO",P1032-SUM(Q1032:R1032)))</f>
        <v>7979</v>
      </c>
      <c r="V1032" s="43" t="n">
        <v>0.6758</v>
      </c>
      <c r="W1032" s="43" t="n">
        <v>0.6758</v>
      </c>
      <c r="X1032" s="43" t="n">
        <f aca="false">W1032-V1032</f>
        <v>0</v>
      </c>
      <c r="Y1032" s="43"/>
      <c r="Z1032" s="43"/>
      <c r="AA1032" s="43" t="n">
        <v>0.7593</v>
      </c>
      <c r="AB1032" s="43"/>
      <c r="AC1032" s="43" t="s">
        <v>10482</v>
      </c>
      <c r="AD1032" s="43"/>
      <c r="AE1032" s="43"/>
      <c r="AF1032" s="43"/>
      <c r="AG1032" s="43" t="n">
        <v>0.6758</v>
      </c>
      <c r="AH1032" s="43"/>
      <c r="AI1032" s="63"/>
      <c r="AJ1032" s="63"/>
      <c r="AK1032" s="43"/>
      <c r="AL1032" s="43"/>
      <c r="AM1032" s="43" t="s">
        <v>10933</v>
      </c>
      <c r="AN1032" s="43"/>
      <c r="AO1032" s="43" t="s">
        <v>1471</v>
      </c>
      <c r="AP1032" s="23" t="s">
        <v>1474</v>
      </c>
      <c r="AT1032" s="23" t="s">
        <v>10942</v>
      </c>
      <c r="AV1032" s="23" t="n">
        <v>0.7593</v>
      </c>
      <c r="AW1032" s="23" t="s">
        <v>11089</v>
      </c>
      <c r="AX1032" s="23" t="s">
        <v>4818</v>
      </c>
      <c r="AY1032" s="23" t="n">
        <v>8074</v>
      </c>
      <c r="AZ1032" s="23" t="n">
        <v>18</v>
      </c>
      <c r="BA1032" s="23" t="s">
        <v>1465</v>
      </c>
      <c r="BB1032" s="23" t="s">
        <v>11089</v>
      </c>
      <c r="BF1032" s="23" t="s">
        <v>10498</v>
      </c>
      <c r="BG1032" s="1" t="s">
        <v>183</v>
      </c>
    </row>
    <row r="1033" s="23" customFormat="true" ht="12.75" hidden="true" customHeight="false" outlineLevel="0" collapsed="false">
      <c r="A1033" s="23" t="s">
        <v>4821</v>
      </c>
      <c r="B1033" s="23" t="s">
        <v>4822</v>
      </c>
      <c r="C1033" s="40" t="s">
        <v>177</v>
      </c>
      <c r="D1033" s="23" t="s">
        <v>82</v>
      </c>
      <c r="E1033" s="23" t="s">
        <v>4823</v>
      </c>
      <c r="F1033" s="23" t="s">
        <v>4824</v>
      </c>
      <c r="G1033" s="23" t="n">
        <v>61</v>
      </c>
      <c r="H1033" s="23" t="n">
        <v>16</v>
      </c>
      <c r="I1033" s="41" t="s">
        <v>188</v>
      </c>
      <c r="J1033" s="23" t="s">
        <v>1431</v>
      </c>
      <c r="K1033" s="23" t="n">
        <v>42</v>
      </c>
      <c r="L1033" s="23" t="n">
        <v>198</v>
      </c>
      <c r="M1033" s="23" t="n">
        <v>0</v>
      </c>
      <c r="N1033" s="23" t="n">
        <v>0</v>
      </c>
      <c r="O1033" s="23" t="n">
        <f aca="false">K1033+L1033</f>
        <v>240</v>
      </c>
      <c r="P1033" s="23" t="n">
        <f aca="false">K1033+L1033+M1033+N1033</f>
        <v>240</v>
      </c>
      <c r="Q1033" s="23" t="n">
        <v>148</v>
      </c>
      <c r="R1033" s="23" t="n">
        <v>12</v>
      </c>
      <c r="S1033" s="23" t="n">
        <v>12</v>
      </c>
      <c r="T1033" s="23" t="n">
        <v>12</v>
      </c>
      <c r="U1033" s="23" t="n">
        <f aca="false">IF(I1033="delivery",O1033-SUM(Q1033+R1033),IF(I1033="PO",P1033-SUM(Q1033:R1033)))</f>
        <v>80</v>
      </c>
      <c r="V1033" s="43" t="n">
        <v>57.7</v>
      </c>
      <c r="W1033" s="43" t="n">
        <v>57.7</v>
      </c>
      <c r="X1033" s="43" t="n">
        <f aca="false">W1033-V1033</f>
        <v>0</v>
      </c>
      <c r="Y1033" s="43"/>
      <c r="Z1033" s="43"/>
      <c r="AA1033" s="43" t="n">
        <v>57.7</v>
      </c>
      <c r="AB1033" s="43"/>
      <c r="AC1033" s="43" t="s">
        <v>10482</v>
      </c>
      <c r="AD1033" s="43"/>
      <c r="AE1033" s="43"/>
      <c r="AF1033" s="43"/>
      <c r="AG1033" s="43" t="n">
        <v>57.7</v>
      </c>
      <c r="AH1033" s="43" t="s">
        <v>12019</v>
      </c>
      <c r="AI1033" s="63" t="n">
        <v>16</v>
      </c>
      <c r="AJ1033" s="63" t="n">
        <v>10</v>
      </c>
      <c r="AK1033" s="43" t="s">
        <v>12020</v>
      </c>
      <c r="AL1033" s="43"/>
      <c r="AM1033" s="43"/>
      <c r="AN1033" s="43"/>
      <c r="AO1033" s="43" t="s">
        <v>82</v>
      </c>
      <c r="AP1033" s="23" t="s">
        <v>1432</v>
      </c>
      <c r="BF1033" s="23" t="s">
        <v>10498</v>
      </c>
      <c r="BG1033" s="1" t="s">
        <v>183</v>
      </c>
    </row>
    <row r="1034" s="23" customFormat="true" ht="12.75" hidden="true" customHeight="false" outlineLevel="0" collapsed="false">
      <c r="A1034" s="23" t="s">
        <v>4825</v>
      </c>
      <c r="B1034" s="23" t="s">
        <v>4826</v>
      </c>
      <c r="C1034" s="40" t="s">
        <v>177</v>
      </c>
      <c r="D1034" s="23" t="s">
        <v>82</v>
      </c>
      <c r="E1034" s="23" t="s">
        <v>4827</v>
      </c>
      <c r="F1034" s="23" t="s">
        <v>4828</v>
      </c>
      <c r="G1034" s="23" t="n">
        <v>61</v>
      </c>
      <c r="H1034" s="23" t="n">
        <v>3000</v>
      </c>
      <c r="I1034" s="41" t="s">
        <v>188</v>
      </c>
      <c r="J1034" s="23" t="s">
        <v>4731</v>
      </c>
      <c r="K1034" s="23" t="n">
        <v>0</v>
      </c>
      <c r="L1034" s="23" t="n">
        <v>466</v>
      </c>
      <c r="M1034" s="23" t="n">
        <v>0</v>
      </c>
      <c r="N1034" s="23" t="n">
        <v>720</v>
      </c>
      <c r="O1034" s="23" t="n">
        <f aca="false">K1034+L1034</f>
        <v>466</v>
      </c>
      <c r="P1034" s="23" t="n">
        <f aca="false">K1034+L1034+M1034+N1034</f>
        <v>1186</v>
      </c>
      <c r="Q1034" s="23" t="n">
        <v>384</v>
      </c>
      <c r="R1034" s="23" t="n">
        <v>288</v>
      </c>
      <c r="S1034" s="23" t="n">
        <v>260</v>
      </c>
      <c r="T1034" s="23" t="n">
        <v>1420</v>
      </c>
      <c r="U1034" s="23" t="n">
        <f aca="false">IF(I1034="delivery",O1034-SUM(Q1034+R1034),IF(I1034="PO",P1034-SUM(Q1034:R1034)))</f>
        <v>514</v>
      </c>
      <c r="V1034" s="43" t="n">
        <v>1.69</v>
      </c>
      <c r="W1034" s="43" t="n">
        <v>1.69</v>
      </c>
      <c r="X1034" s="43" t="n">
        <f aca="false">W1034-V1034</f>
        <v>0</v>
      </c>
      <c r="Y1034" s="43"/>
      <c r="Z1034" s="43"/>
      <c r="AA1034" s="43" t="n">
        <v>1.725</v>
      </c>
      <c r="AB1034" s="43"/>
      <c r="AC1034" s="43" t="s">
        <v>10482</v>
      </c>
      <c r="AD1034" s="43"/>
      <c r="AE1034" s="43"/>
      <c r="AF1034" s="43"/>
      <c r="AG1034" s="43" t="n">
        <v>1.69</v>
      </c>
      <c r="AH1034" s="43" t="s">
        <v>12021</v>
      </c>
      <c r="AI1034" s="63" t="s">
        <v>12022</v>
      </c>
      <c r="AJ1034" s="63" t="s">
        <v>12023</v>
      </c>
      <c r="AK1034" s="43" t="s">
        <v>12024</v>
      </c>
      <c r="AL1034" s="43"/>
      <c r="AM1034" s="43"/>
      <c r="AN1034" s="43"/>
      <c r="AO1034" s="43" t="s">
        <v>82</v>
      </c>
      <c r="AP1034" s="23" t="s">
        <v>1432</v>
      </c>
      <c r="BF1034" s="23" t="s">
        <v>10498</v>
      </c>
      <c r="BG1034" s="1" t="s">
        <v>183</v>
      </c>
    </row>
    <row r="1035" s="23" customFormat="true" ht="12.75" hidden="true" customHeight="false" outlineLevel="0" collapsed="false">
      <c r="A1035" s="23" t="s">
        <v>4829</v>
      </c>
      <c r="B1035" s="23" t="s">
        <v>4830</v>
      </c>
      <c r="C1035" s="40" t="s">
        <v>177</v>
      </c>
      <c r="D1035" s="23" t="s">
        <v>82</v>
      </c>
      <c r="E1035" s="23" t="s">
        <v>4831</v>
      </c>
      <c r="F1035" s="23" t="s">
        <v>4832</v>
      </c>
      <c r="G1035" s="23" t="n">
        <v>61</v>
      </c>
      <c r="H1035" s="23" t="n">
        <v>40</v>
      </c>
      <c r="I1035" s="41" t="s">
        <v>188</v>
      </c>
      <c r="J1035" s="23" t="s">
        <v>1431</v>
      </c>
      <c r="K1035" s="23" t="n">
        <v>0</v>
      </c>
      <c r="L1035" s="23" t="n">
        <v>2114</v>
      </c>
      <c r="M1035" s="23" t="n">
        <v>160</v>
      </c>
      <c r="N1035" s="23" t="n">
        <v>0</v>
      </c>
      <c r="O1035" s="23" t="n">
        <f aca="false">K1035+L1035</f>
        <v>2114</v>
      </c>
      <c r="P1035" s="23" t="n">
        <f aca="false">K1035+L1035+M1035+N1035</f>
        <v>2274</v>
      </c>
      <c r="Q1035" s="23" t="n">
        <v>216</v>
      </c>
      <c r="R1035" s="23" t="n">
        <v>57</v>
      </c>
      <c r="S1035" s="23" t="n">
        <v>105</v>
      </c>
      <c r="T1035" s="23" t="n">
        <v>30</v>
      </c>
      <c r="U1035" s="23" t="n">
        <f aca="false">IF(I1035="delivery",O1035-SUM(Q1035+R1035),IF(I1035="PO",P1035-SUM(Q1035:R1035)))</f>
        <v>2001</v>
      </c>
      <c r="V1035" s="43" t="n">
        <v>13.97</v>
      </c>
      <c r="W1035" s="43" t="n">
        <v>13.97</v>
      </c>
      <c r="X1035" s="43" t="n">
        <f aca="false">W1035-V1035</f>
        <v>0</v>
      </c>
      <c r="Y1035" s="43"/>
      <c r="Z1035" s="43"/>
      <c r="AA1035" s="43" t="n">
        <v>13.97</v>
      </c>
      <c r="AB1035" s="43"/>
      <c r="AC1035" s="43" t="s">
        <v>10482</v>
      </c>
      <c r="AD1035" s="43"/>
      <c r="AE1035" s="43"/>
      <c r="AF1035" s="43"/>
      <c r="AG1035" s="43" t="n">
        <v>13.97</v>
      </c>
      <c r="AH1035" s="43" t="s">
        <v>12025</v>
      </c>
      <c r="AI1035" s="63" t="n">
        <v>40</v>
      </c>
      <c r="AJ1035" s="63" t="n">
        <v>10</v>
      </c>
      <c r="AK1035" s="43" t="s">
        <v>12026</v>
      </c>
      <c r="AL1035" s="43"/>
      <c r="AM1035" s="43"/>
      <c r="AN1035" s="43"/>
      <c r="AO1035" s="43" t="s">
        <v>82</v>
      </c>
      <c r="AP1035" s="23" t="s">
        <v>1432</v>
      </c>
      <c r="BF1035" s="23" t="s">
        <v>10498</v>
      </c>
      <c r="BG1035" s="1" t="s">
        <v>183</v>
      </c>
    </row>
    <row r="1036" s="23" customFormat="true" ht="12.75" hidden="true" customHeight="false" outlineLevel="0" collapsed="false">
      <c r="A1036" s="23" t="s">
        <v>4833</v>
      </c>
      <c r="B1036" s="23" t="s">
        <v>4834</v>
      </c>
      <c r="C1036" s="40" t="s">
        <v>177</v>
      </c>
      <c r="D1036" s="23" t="s">
        <v>82</v>
      </c>
      <c r="E1036" s="23" t="s">
        <v>4835</v>
      </c>
      <c r="F1036" s="23" t="s">
        <v>4836</v>
      </c>
      <c r="G1036" s="23" t="n">
        <v>61</v>
      </c>
      <c r="H1036" s="23" t="n">
        <v>252</v>
      </c>
      <c r="I1036" s="41" t="s">
        <v>188</v>
      </c>
      <c r="J1036" s="23" t="s">
        <v>1431</v>
      </c>
      <c r="K1036" s="23" t="n">
        <v>570</v>
      </c>
      <c r="L1036" s="23" t="n">
        <v>1178</v>
      </c>
      <c r="M1036" s="23" t="n">
        <v>23</v>
      </c>
      <c r="N1036" s="23" t="n">
        <v>0</v>
      </c>
      <c r="O1036" s="23" t="n">
        <f aca="false">K1036+L1036</f>
        <v>1748</v>
      </c>
      <c r="P1036" s="23" t="n">
        <f aca="false">K1036+L1036+M1036+N1036</f>
        <v>1771</v>
      </c>
      <c r="Q1036" s="23" t="n">
        <v>548</v>
      </c>
      <c r="R1036" s="23" t="n">
        <v>275</v>
      </c>
      <c r="S1036" s="23" t="n">
        <v>257</v>
      </c>
      <c r="T1036" s="23" t="n">
        <v>166</v>
      </c>
      <c r="U1036" s="23" t="n">
        <f aca="false">IF(I1036="delivery",O1036-SUM(Q1036+R1036),IF(I1036="PO",P1036-SUM(Q1036:R1036)))</f>
        <v>948</v>
      </c>
      <c r="V1036" s="43" t="n">
        <v>2.07</v>
      </c>
      <c r="W1036" s="43" t="n">
        <v>2.07</v>
      </c>
      <c r="X1036" s="43" t="n">
        <f aca="false">W1036-V1036</f>
        <v>0</v>
      </c>
      <c r="Y1036" s="43"/>
      <c r="Z1036" s="43"/>
      <c r="AA1036" s="43" t="n">
        <v>2.07</v>
      </c>
      <c r="AB1036" s="43"/>
      <c r="AC1036" s="43" t="s">
        <v>10482</v>
      </c>
      <c r="AD1036" s="43"/>
      <c r="AE1036" s="43"/>
      <c r="AF1036" s="43"/>
      <c r="AG1036" s="43" t="n">
        <v>2.07</v>
      </c>
      <c r="AH1036" s="43" t="s">
        <v>12027</v>
      </c>
      <c r="AI1036" s="63" t="n">
        <v>252</v>
      </c>
      <c r="AJ1036" s="63" t="n">
        <v>10</v>
      </c>
      <c r="AK1036" s="43" t="s">
        <v>12028</v>
      </c>
      <c r="AL1036" s="43"/>
      <c r="AM1036" s="43"/>
      <c r="AN1036" s="43"/>
      <c r="AO1036" s="43" t="s">
        <v>82</v>
      </c>
      <c r="AP1036" s="23" t="s">
        <v>1432</v>
      </c>
      <c r="BF1036" s="23" t="s">
        <v>10498</v>
      </c>
      <c r="BG1036" s="1" t="s">
        <v>183</v>
      </c>
    </row>
    <row r="1037" s="23" customFormat="true" ht="12.75" hidden="false" customHeight="false" outlineLevel="0" collapsed="false">
      <c r="A1037" s="23" t="s">
        <v>4837</v>
      </c>
      <c r="B1037" s="23" t="s">
        <v>4838</v>
      </c>
      <c r="C1037" s="40" t="s">
        <v>177</v>
      </c>
      <c r="D1037" s="23" t="s">
        <v>1471</v>
      </c>
      <c r="E1037" s="23" t="s">
        <v>4839</v>
      </c>
      <c r="F1037" s="23" t="s">
        <v>4840</v>
      </c>
      <c r="G1037" s="23" t="n">
        <v>68</v>
      </c>
      <c r="H1037" s="23" t="n">
        <v>2205</v>
      </c>
      <c r="I1037" s="41" t="s">
        <v>188</v>
      </c>
      <c r="K1037" s="23" t="n">
        <v>0</v>
      </c>
      <c r="L1037" s="23" t="n">
        <v>147</v>
      </c>
      <c r="M1037" s="23" t="n">
        <v>0</v>
      </c>
      <c r="N1037" s="23" t="n">
        <v>0</v>
      </c>
      <c r="O1037" s="23" t="n">
        <f aca="false">K1037+L1037</f>
        <v>147</v>
      </c>
      <c r="P1037" s="23" t="n">
        <f aca="false">K1037+L1037+M1037+N1037</f>
        <v>147</v>
      </c>
      <c r="Q1037" s="23" t="n">
        <v>43</v>
      </c>
      <c r="R1037" s="23" t="n">
        <v>12</v>
      </c>
      <c r="S1037" s="23" t="n">
        <v>12</v>
      </c>
      <c r="T1037" s="23" t="n">
        <v>12</v>
      </c>
      <c r="U1037" s="23" t="n">
        <f aca="false">IF(I1037="delivery",O1037-SUM(Q1037+R1037),IF(I1037="PO",P1037-SUM(Q1037:R1037)))</f>
        <v>92</v>
      </c>
      <c r="V1037" s="43" t="n">
        <v>0.3844</v>
      </c>
      <c r="W1037" s="43" t="n">
        <v>0.3844</v>
      </c>
      <c r="X1037" s="43" t="n">
        <f aca="false">W1037-V1037</f>
        <v>0</v>
      </c>
      <c r="Y1037" s="43"/>
      <c r="Z1037" s="43"/>
      <c r="AA1037" s="43" t="n">
        <v>0.43</v>
      </c>
      <c r="AB1037" s="43"/>
      <c r="AC1037" s="43" t="s">
        <v>10482</v>
      </c>
      <c r="AD1037" s="43"/>
      <c r="AE1037" s="43"/>
      <c r="AF1037" s="43"/>
      <c r="AG1037" s="43" t="n">
        <v>0.3844</v>
      </c>
      <c r="AH1037" s="43"/>
      <c r="AI1037" s="63"/>
      <c r="AJ1037" s="63"/>
      <c r="AK1037" s="43"/>
      <c r="AL1037" s="43"/>
      <c r="AM1037" s="43" t="s">
        <v>10933</v>
      </c>
      <c r="AN1037" s="43"/>
      <c r="AO1037" s="43" t="s">
        <v>1471</v>
      </c>
      <c r="AP1037" s="23" t="s">
        <v>1474</v>
      </c>
      <c r="AT1037" s="23" t="s">
        <v>10959</v>
      </c>
      <c r="AV1037" s="23" t="n">
        <v>0.3844</v>
      </c>
      <c r="AW1037" s="23" t="s">
        <v>11964</v>
      </c>
      <c r="AX1037" s="23" t="s">
        <v>12029</v>
      </c>
      <c r="AY1037" s="23" t="n">
        <v>2205</v>
      </c>
      <c r="AZ1037" s="23" t="n">
        <v>15</v>
      </c>
      <c r="BA1037" s="23" t="s">
        <v>177</v>
      </c>
      <c r="BB1037" s="23" t="s">
        <v>11964</v>
      </c>
      <c r="BF1037" s="23" t="s">
        <v>10498</v>
      </c>
      <c r="BG1037" s="1" t="s">
        <v>183</v>
      </c>
    </row>
    <row r="1038" s="23" customFormat="true" ht="12.75" hidden="true" customHeight="false" outlineLevel="0" collapsed="false">
      <c r="A1038" s="23" t="s">
        <v>4841</v>
      </c>
      <c r="B1038" s="23" t="s">
        <v>4842</v>
      </c>
      <c r="C1038" s="40" t="s">
        <v>177</v>
      </c>
      <c r="D1038" s="23" t="s">
        <v>82</v>
      </c>
      <c r="E1038" s="23" t="s">
        <v>4843</v>
      </c>
      <c r="F1038" s="23" t="s">
        <v>4844</v>
      </c>
      <c r="G1038" s="23" t="n">
        <v>36</v>
      </c>
      <c r="H1038" s="23" t="n">
        <v>500</v>
      </c>
      <c r="I1038" s="41" t="s">
        <v>188</v>
      </c>
      <c r="J1038" s="23" t="s">
        <v>4736</v>
      </c>
      <c r="K1038" s="23" t="n">
        <v>0</v>
      </c>
      <c r="L1038" s="23" t="n">
        <v>518</v>
      </c>
      <c r="M1038" s="23" t="n">
        <v>0</v>
      </c>
      <c r="N1038" s="23" t="n">
        <v>0</v>
      </c>
      <c r="O1038" s="23" t="n">
        <f aca="false">K1038+L1038</f>
        <v>518</v>
      </c>
      <c r="P1038" s="23" t="n">
        <f aca="false">K1038+L1038+M1038+N1038</f>
        <v>518</v>
      </c>
      <c r="Q1038" s="23" t="n">
        <v>512</v>
      </c>
      <c r="R1038" s="23" t="n">
        <v>316</v>
      </c>
      <c r="S1038" s="23" t="n">
        <v>259</v>
      </c>
      <c r="T1038" s="23" t="n">
        <v>146</v>
      </c>
      <c r="U1038" s="23" t="n">
        <f aca="false">IF(I1038="delivery",O1038-SUM(Q1038+R1038),IF(I1038="PO",P1038-SUM(Q1038:R1038)))</f>
        <v>-310</v>
      </c>
      <c r="V1038" s="43" t="n">
        <v>0.72</v>
      </c>
      <c r="W1038" s="43" t="n">
        <v>0.72</v>
      </c>
      <c r="X1038" s="43" t="n">
        <f aca="false">W1038-V1038</f>
        <v>0</v>
      </c>
      <c r="Y1038" s="43"/>
      <c r="Z1038" s="43"/>
      <c r="AA1038" s="43"/>
      <c r="AB1038" s="43"/>
      <c r="AC1038" s="43" t="s">
        <v>10482</v>
      </c>
      <c r="AD1038" s="43"/>
      <c r="AE1038" s="43"/>
      <c r="AF1038" s="43"/>
      <c r="AG1038" s="43" t="n">
        <v>0.85</v>
      </c>
      <c r="AH1038" s="43" t="s">
        <v>12030</v>
      </c>
      <c r="AI1038" s="63" t="n">
        <v>500</v>
      </c>
      <c r="AJ1038" s="63" t="n">
        <v>5</v>
      </c>
      <c r="AK1038" s="43" t="s">
        <v>12031</v>
      </c>
      <c r="AL1038" s="43"/>
      <c r="AM1038" s="43" t="s">
        <v>12032</v>
      </c>
      <c r="AN1038" s="43"/>
      <c r="AO1038" s="43" t="s">
        <v>82</v>
      </c>
      <c r="AP1038" s="23" t="s">
        <v>1432</v>
      </c>
      <c r="BF1038" s="23" t="s">
        <v>10498</v>
      </c>
      <c r="BG1038" s="1" t="s">
        <v>183</v>
      </c>
    </row>
    <row r="1039" s="23" customFormat="true" ht="12.75" hidden="false" customHeight="false" outlineLevel="0" collapsed="false">
      <c r="A1039" s="23" t="s">
        <v>4845</v>
      </c>
      <c r="B1039" s="23" t="s">
        <v>4846</v>
      </c>
      <c r="C1039" s="40" t="s">
        <v>177</v>
      </c>
      <c r="D1039" s="23" t="s">
        <v>1471</v>
      </c>
      <c r="E1039" s="23" t="s">
        <v>4847</v>
      </c>
      <c r="F1039" s="23" t="s">
        <v>4848</v>
      </c>
      <c r="G1039" s="23" t="n">
        <v>28</v>
      </c>
      <c r="H1039" s="23" t="n">
        <v>125</v>
      </c>
      <c r="I1039" s="41" t="s">
        <v>188</v>
      </c>
      <c r="K1039" s="23" t="n">
        <v>0</v>
      </c>
      <c r="L1039" s="23" t="n">
        <v>5989</v>
      </c>
      <c r="M1039" s="23" t="n">
        <v>9375</v>
      </c>
      <c r="N1039" s="23" t="n">
        <v>0</v>
      </c>
      <c r="O1039" s="23" t="n">
        <f aca="false">K1039+L1039</f>
        <v>5989</v>
      </c>
      <c r="P1039" s="23" t="n">
        <f aca="false">K1039+L1039+M1039+N1039</f>
        <v>15364</v>
      </c>
      <c r="Q1039" s="23" t="n">
        <v>15184</v>
      </c>
      <c r="R1039" s="23" t="n">
        <v>5008</v>
      </c>
      <c r="S1039" s="23" t="n">
        <v>6502</v>
      </c>
      <c r="T1039" s="23" t="n">
        <v>2210</v>
      </c>
      <c r="U1039" s="23" t="n">
        <f aca="false">IF(I1039="delivery",O1039-SUM(Q1039+R1039),IF(I1039="PO",P1039-SUM(Q1039:R1039)))</f>
        <v>-4828</v>
      </c>
      <c r="V1039" s="43" t="n">
        <v>0.228</v>
      </c>
      <c r="W1039" s="43" t="n">
        <v>0.228</v>
      </c>
      <c r="X1039" s="43" t="n">
        <f aca="false">W1039-V1039</f>
        <v>0</v>
      </c>
      <c r="Y1039" s="43"/>
      <c r="Z1039" s="43"/>
      <c r="AA1039" s="43" t="n">
        <v>0.228</v>
      </c>
      <c r="AB1039" s="43"/>
      <c r="AC1039" s="43" t="s">
        <v>10482</v>
      </c>
      <c r="AD1039" s="43"/>
      <c r="AE1039" s="43"/>
      <c r="AF1039" s="43"/>
      <c r="AG1039" s="43" t="n">
        <v>0.228</v>
      </c>
      <c r="AH1039" s="43" t="s">
        <v>12033</v>
      </c>
      <c r="AI1039" s="63" t="n">
        <v>1</v>
      </c>
      <c r="AJ1039" s="63" t="n">
        <v>4</v>
      </c>
      <c r="AK1039" s="43"/>
      <c r="AL1039" s="43"/>
      <c r="AM1039" s="43"/>
      <c r="AN1039" s="43"/>
      <c r="AO1039" s="43" t="s">
        <v>1471</v>
      </c>
      <c r="AP1039" s="23" t="s">
        <v>1474</v>
      </c>
      <c r="AT1039" s="23" t="s">
        <v>10934</v>
      </c>
      <c r="AV1039" s="23" t="n">
        <v>0.228</v>
      </c>
      <c r="AW1039" s="23" t="s">
        <v>11976</v>
      </c>
      <c r="AX1039" s="23" t="s">
        <v>12034</v>
      </c>
      <c r="AY1039" s="23" t="n">
        <v>125</v>
      </c>
      <c r="AZ1039" s="23" t="n">
        <v>3</v>
      </c>
      <c r="BA1039" s="23" t="s">
        <v>1465</v>
      </c>
      <c r="BB1039" s="23" t="s">
        <v>11976</v>
      </c>
      <c r="BF1039" s="23" t="s">
        <v>10498</v>
      </c>
      <c r="BG1039" s="1" t="s">
        <v>183</v>
      </c>
    </row>
    <row r="1040" s="23" customFormat="true" ht="12.75" hidden="true" customHeight="false" outlineLevel="0" collapsed="false">
      <c r="A1040" s="23" t="s">
        <v>4849</v>
      </c>
      <c r="B1040" s="23" t="s">
        <v>4850</v>
      </c>
      <c r="C1040" s="40" t="s">
        <v>177</v>
      </c>
      <c r="D1040" s="23" t="s">
        <v>82</v>
      </c>
      <c r="E1040" s="23" t="s">
        <v>4851</v>
      </c>
      <c r="F1040" s="23" t="s">
        <v>4852</v>
      </c>
      <c r="G1040" s="23" t="n">
        <v>36</v>
      </c>
      <c r="H1040" s="23" t="n">
        <v>64</v>
      </c>
      <c r="I1040" s="41" t="s">
        <v>180</v>
      </c>
      <c r="J1040" s="23" t="s">
        <v>4853</v>
      </c>
      <c r="K1040" s="23" t="n">
        <v>0</v>
      </c>
      <c r="L1040" s="23" t="n">
        <v>98</v>
      </c>
      <c r="M1040" s="23" t="n">
        <v>0</v>
      </c>
      <c r="N1040" s="23" t="n">
        <v>0</v>
      </c>
      <c r="O1040" s="23" t="n">
        <f aca="false">K1040+L1040</f>
        <v>98</v>
      </c>
      <c r="P1040" s="23" t="n">
        <f aca="false">K1040+L1040+M1040+N1040</f>
        <v>98</v>
      </c>
      <c r="Q1040" s="23" t="n">
        <v>64</v>
      </c>
      <c r="R1040" s="23" t="n">
        <v>0</v>
      </c>
      <c r="S1040" s="23" t="n">
        <v>0</v>
      </c>
      <c r="T1040" s="23" t="n">
        <v>0</v>
      </c>
      <c r="U1040" s="23" t="n">
        <f aca="false">IF(I1040="delivery",O1040-SUM(Q1040+R1040),IF(I1040="PO",P1040-SUM(Q1040:R1040)))</f>
        <v>34</v>
      </c>
      <c r="V1040" s="43" t="n">
        <v>13.48</v>
      </c>
      <c r="W1040" s="43" t="n">
        <v>13.48</v>
      </c>
      <c r="X1040" s="43" t="n">
        <f aca="false">W1040-V1040</f>
        <v>0</v>
      </c>
      <c r="Y1040" s="43"/>
      <c r="Z1040" s="43"/>
      <c r="AA1040" s="43" t="n">
        <v>8.33</v>
      </c>
      <c r="AB1040" s="43"/>
      <c r="AC1040" s="43" t="s">
        <v>10482</v>
      </c>
      <c r="AD1040" s="43"/>
      <c r="AE1040" s="43"/>
      <c r="AF1040" s="43"/>
      <c r="AG1040" s="43" t="n">
        <v>13.48</v>
      </c>
      <c r="AH1040" s="43" t="s">
        <v>12035</v>
      </c>
      <c r="AI1040" s="63" t="n">
        <v>64</v>
      </c>
      <c r="AJ1040" s="63" t="n">
        <v>5</v>
      </c>
      <c r="AK1040" s="43" t="s">
        <v>12036</v>
      </c>
      <c r="AL1040" s="43"/>
      <c r="AM1040" s="43"/>
      <c r="AN1040" s="43"/>
      <c r="AO1040" s="43" t="s">
        <v>82</v>
      </c>
      <c r="AP1040" s="23" t="s">
        <v>1432</v>
      </c>
      <c r="BF1040" s="23" t="s">
        <v>10498</v>
      </c>
      <c r="BG1040" s="1" t="s">
        <v>183</v>
      </c>
    </row>
    <row r="1041" s="23" customFormat="true" ht="12.75" hidden="true" customHeight="false" outlineLevel="0" collapsed="false">
      <c r="A1041" s="23" t="s">
        <v>4854</v>
      </c>
      <c r="B1041" s="23" t="s">
        <v>4855</v>
      </c>
      <c r="C1041" s="40" t="s">
        <v>177</v>
      </c>
      <c r="D1041" s="23" t="s">
        <v>82</v>
      </c>
      <c r="E1041" s="23" t="s">
        <v>4856</v>
      </c>
      <c r="F1041" s="23" t="s">
        <v>4857</v>
      </c>
      <c r="G1041" s="23" t="n">
        <v>51</v>
      </c>
      <c r="H1041" s="23" t="n">
        <v>252</v>
      </c>
      <c r="I1041" s="41" t="s">
        <v>180</v>
      </c>
      <c r="J1041" s="23" t="s">
        <v>4853</v>
      </c>
      <c r="K1041" s="23" t="n">
        <v>0</v>
      </c>
      <c r="L1041" s="23" t="n">
        <v>240</v>
      </c>
      <c r="M1041" s="23" t="n">
        <v>0</v>
      </c>
      <c r="N1041" s="23" t="n">
        <v>0</v>
      </c>
      <c r="O1041" s="23" t="n">
        <f aca="false">K1041+L1041</f>
        <v>240</v>
      </c>
      <c r="P1041" s="23" t="n">
        <f aca="false">K1041+L1041+M1041+N1041</f>
        <v>240</v>
      </c>
      <c r="Q1041" s="23" t="n">
        <v>64</v>
      </c>
      <c r="R1041" s="23" t="n">
        <v>0</v>
      </c>
      <c r="S1041" s="23" t="n">
        <v>0</v>
      </c>
      <c r="T1041" s="23" t="n">
        <v>0</v>
      </c>
      <c r="U1041" s="23" t="n">
        <f aca="false">IF(I1041="delivery",O1041-SUM(Q1041+R1041),IF(I1041="PO",P1041-SUM(Q1041:R1041)))</f>
        <v>176</v>
      </c>
      <c r="V1041" s="43" t="n">
        <v>17.47</v>
      </c>
      <c r="W1041" s="43" t="n">
        <v>17.47</v>
      </c>
      <c r="X1041" s="43" t="n">
        <f aca="false">W1041-V1041</f>
        <v>0</v>
      </c>
      <c r="Y1041" s="43"/>
      <c r="Z1041" s="43"/>
      <c r="AA1041" s="43" t="n">
        <v>17.47</v>
      </c>
      <c r="AB1041" s="43"/>
      <c r="AC1041" s="43" t="s">
        <v>10482</v>
      </c>
      <c r="AD1041" s="43"/>
      <c r="AE1041" s="43"/>
      <c r="AF1041" s="43"/>
      <c r="AG1041" s="43" t="n">
        <v>17.47</v>
      </c>
      <c r="AH1041" s="43" t="s">
        <v>12037</v>
      </c>
      <c r="AI1041" s="63" t="n">
        <v>252</v>
      </c>
      <c r="AJ1041" s="63" t="n">
        <v>8</v>
      </c>
      <c r="AK1041" s="43" t="s">
        <v>12038</v>
      </c>
      <c r="AL1041" s="43"/>
      <c r="AM1041" s="43"/>
      <c r="AN1041" s="43"/>
      <c r="AO1041" s="43" t="s">
        <v>82</v>
      </c>
      <c r="AP1041" s="23" t="s">
        <v>1432</v>
      </c>
      <c r="BF1041" s="23" t="s">
        <v>10498</v>
      </c>
      <c r="BG1041" s="1" t="s">
        <v>183</v>
      </c>
    </row>
    <row r="1042" s="23" customFormat="true" ht="12.75" hidden="true" customHeight="false" outlineLevel="0" collapsed="false">
      <c r="A1042" s="23" t="s">
        <v>4858</v>
      </c>
      <c r="B1042" s="23" t="s">
        <v>4859</v>
      </c>
      <c r="C1042" s="40" t="s">
        <v>177</v>
      </c>
      <c r="D1042" s="23" t="s">
        <v>82</v>
      </c>
      <c r="E1042" s="23" t="s">
        <v>4860</v>
      </c>
      <c r="F1042" s="23" t="s">
        <v>4861</v>
      </c>
      <c r="G1042" s="23" t="n">
        <v>61</v>
      </c>
      <c r="H1042" s="23" t="n">
        <v>3000</v>
      </c>
      <c r="I1042" s="41" t="s">
        <v>188</v>
      </c>
      <c r="J1042" s="23" t="s">
        <v>1431</v>
      </c>
      <c r="K1042" s="23" t="n">
        <v>0</v>
      </c>
      <c r="L1042" s="23" t="n">
        <v>1558</v>
      </c>
      <c r="M1042" s="23" t="n">
        <v>0</v>
      </c>
      <c r="N1042" s="23" t="n">
        <v>0</v>
      </c>
      <c r="O1042" s="23" t="n">
        <f aca="false">K1042+L1042</f>
        <v>1558</v>
      </c>
      <c r="P1042" s="23" t="n">
        <f aca="false">K1042+L1042+M1042+N1042</f>
        <v>1558</v>
      </c>
      <c r="Q1042" s="23" t="n">
        <v>62</v>
      </c>
      <c r="R1042" s="23" t="n">
        <v>0</v>
      </c>
      <c r="S1042" s="23" t="n">
        <v>0</v>
      </c>
      <c r="T1042" s="23" t="n">
        <v>0</v>
      </c>
      <c r="U1042" s="23" t="n">
        <f aca="false">IF(I1042="delivery",O1042-SUM(Q1042+R1042),IF(I1042="PO",P1042-SUM(Q1042:R1042)))</f>
        <v>1496</v>
      </c>
      <c r="V1042" s="43" t="n">
        <v>3.25</v>
      </c>
      <c r="W1042" s="43" t="n">
        <v>3.25</v>
      </c>
      <c r="X1042" s="43" t="n">
        <f aca="false">W1042-V1042</f>
        <v>0</v>
      </c>
      <c r="Y1042" s="43"/>
      <c r="Z1042" s="43"/>
      <c r="AA1042" s="43"/>
      <c r="AB1042" s="43"/>
      <c r="AC1042" s="43" t="s">
        <v>10482</v>
      </c>
      <c r="AD1042" s="43"/>
      <c r="AE1042" s="43"/>
      <c r="AF1042" s="43"/>
      <c r="AG1042" s="43" t="n">
        <v>3.25</v>
      </c>
      <c r="AH1042" s="43" t="s">
        <v>12039</v>
      </c>
      <c r="AI1042" s="63" t="n">
        <v>3000</v>
      </c>
      <c r="AJ1042" s="63" t="n">
        <v>10</v>
      </c>
      <c r="AK1042" s="43" t="s">
        <v>12040</v>
      </c>
      <c r="AL1042" s="43"/>
      <c r="AM1042" s="43"/>
      <c r="AN1042" s="43"/>
      <c r="AO1042" s="43" t="s">
        <v>82</v>
      </c>
      <c r="AP1042" s="23" t="s">
        <v>1432</v>
      </c>
      <c r="BF1042" s="23" t="s">
        <v>10498</v>
      </c>
      <c r="BG1042" s="1" t="s">
        <v>183</v>
      </c>
    </row>
    <row r="1043" s="23" customFormat="true" ht="12.75" hidden="false" customHeight="false" outlineLevel="0" collapsed="false">
      <c r="A1043" s="23" t="s">
        <v>4862</v>
      </c>
      <c r="B1043" s="23" t="s">
        <v>4863</v>
      </c>
      <c r="C1043" s="40" t="s">
        <v>177</v>
      </c>
      <c r="D1043" s="23" t="s">
        <v>1471</v>
      </c>
      <c r="E1043" s="23" t="s">
        <v>4864</v>
      </c>
      <c r="F1043" s="23" t="s">
        <v>4865</v>
      </c>
      <c r="G1043" s="23" t="n">
        <v>71</v>
      </c>
      <c r="H1043" s="23" t="n">
        <v>1</v>
      </c>
      <c r="I1043" s="41" t="s">
        <v>180</v>
      </c>
      <c r="K1043" s="23" t="n">
        <v>0</v>
      </c>
      <c r="L1043" s="23" t="n">
        <v>6189</v>
      </c>
      <c r="M1043" s="23" t="n">
        <v>0</v>
      </c>
      <c r="N1043" s="23" t="n">
        <v>0</v>
      </c>
      <c r="O1043" s="23" t="n">
        <f aca="false">K1043+L1043</f>
        <v>6189</v>
      </c>
      <c r="P1043" s="23" t="n">
        <f aca="false">K1043+L1043+M1043+N1043</f>
        <v>6189</v>
      </c>
      <c r="Q1043" s="23" t="n">
        <v>3004</v>
      </c>
      <c r="R1043" s="23" t="n">
        <v>424</v>
      </c>
      <c r="S1043" s="23" t="n">
        <v>1018</v>
      </c>
      <c r="T1043" s="23" t="n">
        <v>1022</v>
      </c>
      <c r="U1043" s="23" t="n">
        <f aca="false">IF(I1043="delivery",O1043-SUM(Q1043+R1043),IF(I1043="PO",P1043-SUM(Q1043:R1043)))</f>
        <v>2761</v>
      </c>
      <c r="V1043" s="43" t="n">
        <v>0.6208</v>
      </c>
      <c r="W1043" s="43" t="n">
        <v>0.6208</v>
      </c>
      <c r="X1043" s="43" t="n">
        <f aca="false">W1043-V1043</f>
        <v>0</v>
      </c>
      <c r="Y1043" s="43"/>
      <c r="Z1043" s="43"/>
      <c r="AA1043" s="43" t="n">
        <v>0.6354</v>
      </c>
      <c r="AB1043" s="43"/>
      <c r="AC1043" s="43" t="s">
        <v>10482</v>
      </c>
      <c r="AD1043" s="43"/>
      <c r="AE1043" s="43"/>
      <c r="AF1043" s="43"/>
      <c r="AG1043" s="43" t="n">
        <v>0.6208</v>
      </c>
      <c r="AH1043" s="43"/>
      <c r="AI1043" s="63"/>
      <c r="AJ1043" s="63"/>
      <c r="AK1043" s="43"/>
      <c r="AL1043" s="43"/>
      <c r="AM1043" s="43" t="s">
        <v>10933</v>
      </c>
      <c r="AN1043" s="43"/>
      <c r="AO1043" s="43" t="s">
        <v>1471</v>
      </c>
      <c r="AP1043" s="23" t="s">
        <v>1474</v>
      </c>
      <c r="AT1043" s="23" t="s">
        <v>10959</v>
      </c>
      <c r="AV1043" s="23" t="n">
        <v>0.6208</v>
      </c>
      <c r="AW1043" s="23" t="s">
        <v>11969</v>
      </c>
      <c r="AX1043" s="23" t="s">
        <v>12041</v>
      </c>
      <c r="AY1043" s="23" t="n">
        <v>1512</v>
      </c>
      <c r="AZ1043" s="23" t="n">
        <v>6</v>
      </c>
      <c r="BA1043" s="23" t="s">
        <v>1465</v>
      </c>
      <c r="BB1043" s="23" t="s">
        <v>11969</v>
      </c>
      <c r="BF1043" s="23" t="s">
        <v>10498</v>
      </c>
      <c r="BG1043" s="1" t="s">
        <v>183</v>
      </c>
    </row>
    <row r="1044" s="23" customFormat="true" ht="12.75" hidden="true" customHeight="false" outlineLevel="0" collapsed="false">
      <c r="A1044" s="23" t="s">
        <v>4866</v>
      </c>
      <c r="B1044" s="23" t="s">
        <v>4867</v>
      </c>
      <c r="C1044" s="40" t="s">
        <v>177</v>
      </c>
      <c r="D1044" s="23" t="s">
        <v>82</v>
      </c>
      <c r="E1044" s="23" t="s">
        <v>4868</v>
      </c>
      <c r="F1044" s="23" t="s">
        <v>4869</v>
      </c>
      <c r="G1044" s="23" t="n">
        <v>51</v>
      </c>
      <c r="H1044" s="23" t="n">
        <v>384</v>
      </c>
      <c r="I1044" s="41" t="s">
        <v>188</v>
      </c>
      <c r="J1044" s="23" t="s">
        <v>1431</v>
      </c>
      <c r="K1044" s="23" t="n">
        <v>0</v>
      </c>
      <c r="L1044" s="23" t="n">
        <v>6133</v>
      </c>
      <c r="M1044" s="23" t="n">
        <v>0</v>
      </c>
      <c r="N1044" s="23" t="n">
        <v>1536</v>
      </c>
      <c r="O1044" s="23" t="n">
        <f aca="false">K1044+L1044</f>
        <v>6133</v>
      </c>
      <c r="P1044" s="23" t="n">
        <f aca="false">K1044+L1044+M1044+N1044</f>
        <v>7669</v>
      </c>
      <c r="Q1044" s="23" t="n">
        <v>6650</v>
      </c>
      <c r="R1044" s="23" t="n">
        <v>3006</v>
      </c>
      <c r="S1044" s="23" t="n">
        <v>3208</v>
      </c>
      <c r="T1044" s="23" t="n">
        <v>2031</v>
      </c>
      <c r="U1044" s="23" t="n">
        <f aca="false">IF(I1044="delivery",O1044-SUM(Q1044+R1044),IF(I1044="PO",P1044-SUM(Q1044:R1044)))</f>
        <v>-1987</v>
      </c>
      <c r="V1044" s="43" t="n">
        <v>1.8</v>
      </c>
      <c r="W1044" s="43" t="n">
        <v>1.8</v>
      </c>
      <c r="X1044" s="43" t="n">
        <f aca="false">W1044-V1044</f>
        <v>0</v>
      </c>
      <c r="Y1044" s="43"/>
      <c r="Z1044" s="43"/>
      <c r="AA1044" s="43" t="n">
        <v>1.66</v>
      </c>
      <c r="AB1044" s="43"/>
      <c r="AC1044" s="43" t="s">
        <v>10482</v>
      </c>
      <c r="AD1044" s="43"/>
      <c r="AE1044" s="43"/>
      <c r="AF1044" s="43"/>
      <c r="AG1044" s="43" t="n">
        <v>1.8</v>
      </c>
      <c r="AH1044" s="43" t="s">
        <v>12042</v>
      </c>
      <c r="AI1044" s="63" t="s">
        <v>12043</v>
      </c>
      <c r="AJ1044" s="63" t="s">
        <v>12044</v>
      </c>
      <c r="AK1044" s="43" t="s">
        <v>12045</v>
      </c>
      <c r="AL1044" s="43"/>
      <c r="AM1044" s="43"/>
      <c r="AN1044" s="43"/>
      <c r="AO1044" s="43" t="s">
        <v>82</v>
      </c>
      <c r="AP1044" s="23" t="s">
        <v>1432</v>
      </c>
      <c r="BF1044" s="23" t="s">
        <v>10498</v>
      </c>
      <c r="BG1044" s="1" t="s">
        <v>183</v>
      </c>
    </row>
    <row r="1045" s="23" customFormat="true" ht="12.75" hidden="false" customHeight="false" outlineLevel="0" collapsed="false">
      <c r="A1045" s="23" t="s">
        <v>4870</v>
      </c>
      <c r="B1045" s="23" t="s">
        <v>4871</v>
      </c>
      <c r="C1045" s="40" t="s">
        <v>177</v>
      </c>
      <c r="D1045" s="23" t="s">
        <v>1471</v>
      </c>
      <c r="E1045" s="23" t="s">
        <v>4872</v>
      </c>
      <c r="F1045" s="23" t="s">
        <v>4873</v>
      </c>
      <c r="G1045" s="23" t="n">
        <v>91</v>
      </c>
      <c r="H1045" s="23" t="n">
        <v>2205</v>
      </c>
      <c r="I1045" s="41" t="s">
        <v>180</v>
      </c>
      <c r="K1045" s="23" t="n">
        <v>0</v>
      </c>
      <c r="L1045" s="23" t="n">
        <v>2416</v>
      </c>
      <c r="M1045" s="23" t="n">
        <v>0</v>
      </c>
      <c r="N1045" s="23" t="n">
        <v>0</v>
      </c>
      <c r="O1045" s="23" t="n">
        <f aca="false">K1045+L1045</f>
        <v>2416</v>
      </c>
      <c r="P1045" s="23" t="n">
        <f aca="false">K1045+L1045+M1045+N1045</f>
        <v>2416</v>
      </c>
      <c r="Q1045" s="23" t="n">
        <v>913</v>
      </c>
      <c r="R1045" s="23" t="n">
        <v>802</v>
      </c>
      <c r="S1045" s="23" t="n">
        <v>818</v>
      </c>
      <c r="T1045" s="23" t="n">
        <v>464</v>
      </c>
      <c r="U1045" s="23" t="n">
        <f aca="false">IF(I1045="delivery",O1045-SUM(Q1045+R1045),IF(I1045="PO",P1045-SUM(Q1045:R1045)))</f>
        <v>701</v>
      </c>
      <c r="V1045" s="43" t="n">
        <v>0.895</v>
      </c>
      <c r="W1045" s="43" t="n">
        <v>0.895</v>
      </c>
      <c r="X1045" s="43" t="n">
        <f aca="false">W1045-V1045</f>
        <v>0</v>
      </c>
      <c r="Y1045" s="43"/>
      <c r="Z1045" s="43"/>
      <c r="AA1045" s="43" t="n">
        <v>0.895</v>
      </c>
      <c r="AB1045" s="43"/>
      <c r="AC1045" s="43" t="s">
        <v>10482</v>
      </c>
      <c r="AD1045" s="43"/>
      <c r="AE1045" s="43"/>
      <c r="AF1045" s="43"/>
      <c r="AG1045" s="43" t="n">
        <v>0.895</v>
      </c>
      <c r="AH1045" s="43" t="s">
        <v>11966</v>
      </c>
      <c r="AI1045" s="63" t="n">
        <v>2205</v>
      </c>
      <c r="AJ1045" s="63" t="n">
        <v>11</v>
      </c>
      <c r="AK1045" s="43"/>
      <c r="AL1045" s="43"/>
      <c r="AM1045" s="43" t="s">
        <v>10933</v>
      </c>
      <c r="AN1045" s="43"/>
      <c r="AO1045" s="43" t="s">
        <v>1471</v>
      </c>
      <c r="AP1045" s="23" t="s">
        <v>1474</v>
      </c>
      <c r="AT1045" s="23" t="s">
        <v>10959</v>
      </c>
      <c r="AV1045" s="23" t="n">
        <v>0.895</v>
      </c>
      <c r="AW1045" s="23" t="s">
        <v>11964</v>
      </c>
      <c r="AX1045" s="23" t="s">
        <v>12046</v>
      </c>
      <c r="AY1045" s="23" t="n">
        <v>2205</v>
      </c>
      <c r="AZ1045" s="23" t="n">
        <v>15</v>
      </c>
      <c r="BA1045" s="23" t="s">
        <v>177</v>
      </c>
      <c r="BB1045" s="23" t="s">
        <v>11964</v>
      </c>
      <c r="BF1045" s="23" t="s">
        <v>10498</v>
      </c>
      <c r="BG1045" s="1" t="s">
        <v>183</v>
      </c>
    </row>
    <row r="1046" s="23" customFormat="true" ht="12.75" hidden="true" customHeight="false" outlineLevel="0" collapsed="false">
      <c r="A1046" s="23" t="s">
        <v>4874</v>
      </c>
      <c r="B1046" s="23" t="s">
        <v>4875</v>
      </c>
      <c r="C1046" s="40" t="s">
        <v>177</v>
      </c>
      <c r="D1046" s="23" t="s">
        <v>82</v>
      </c>
      <c r="E1046" s="23" t="s">
        <v>4876</v>
      </c>
      <c r="F1046" s="23" t="s">
        <v>4877</v>
      </c>
      <c r="G1046" s="23" t="n">
        <v>61</v>
      </c>
      <c r="H1046" s="23" t="n">
        <v>1568</v>
      </c>
      <c r="I1046" s="41" t="s">
        <v>188</v>
      </c>
      <c r="J1046" s="23" t="s">
        <v>4878</v>
      </c>
      <c r="K1046" s="23" t="n">
        <v>0</v>
      </c>
      <c r="L1046" s="23" t="n">
        <v>834</v>
      </c>
      <c r="M1046" s="23" t="n">
        <v>0</v>
      </c>
      <c r="N1046" s="23" t="n">
        <v>0</v>
      </c>
      <c r="O1046" s="23" t="n">
        <f aca="false">K1046+L1046</f>
        <v>834</v>
      </c>
      <c r="P1046" s="23" t="n">
        <f aca="false">K1046+L1046+M1046+N1046</f>
        <v>834</v>
      </c>
      <c r="Q1046" s="23" t="n">
        <v>536</v>
      </c>
      <c r="R1046" s="23" t="n">
        <v>304</v>
      </c>
      <c r="S1046" s="23" t="n">
        <v>247</v>
      </c>
      <c r="T1046" s="23" t="n">
        <v>134</v>
      </c>
      <c r="U1046" s="23" t="n">
        <f aca="false">IF(I1046="delivery",O1046-SUM(Q1046+R1046),IF(I1046="PO",P1046-SUM(Q1046:R1046)))</f>
        <v>-6</v>
      </c>
      <c r="V1046" s="43" t="n">
        <v>3.84</v>
      </c>
      <c r="W1046" s="43" t="n">
        <v>3.84</v>
      </c>
      <c r="X1046" s="43" t="n">
        <f aca="false">W1046-V1046</f>
        <v>0</v>
      </c>
      <c r="Y1046" s="43"/>
      <c r="Z1046" s="43"/>
      <c r="AA1046" s="43"/>
      <c r="AB1046" s="43"/>
      <c r="AC1046" s="43" t="s">
        <v>10482</v>
      </c>
      <c r="AD1046" s="43"/>
      <c r="AE1046" s="43"/>
      <c r="AF1046" s="43"/>
      <c r="AG1046" s="43" t="n">
        <v>3.84</v>
      </c>
      <c r="AH1046" s="43" t="s">
        <v>12047</v>
      </c>
      <c r="AI1046" s="63" t="s">
        <v>12048</v>
      </c>
      <c r="AJ1046" s="63" t="s">
        <v>12049</v>
      </c>
      <c r="AK1046" s="43" t="s">
        <v>12050</v>
      </c>
      <c r="AL1046" s="43"/>
      <c r="AM1046" s="43"/>
      <c r="AN1046" s="43"/>
      <c r="AO1046" s="43" t="s">
        <v>82</v>
      </c>
      <c r="AP1046" s="23" t="s">
        <v>1432</v>
      </c>
      <c r="BF1046" s="23" t="s">
        <v>10498</v>
      </c>
      <c r="BG1046" s="1" t="s">
        <v>183</v>
      </c>
    </row>
    <row r="1047" s="23" customFormat="true" ht="12.75" hidden="false" customHeight="false" outlineLevel="0" collapsed="false">
      <c r="A1047" s="23" t="s">
        <v>4879</v>
      </c>
      <c r="B1047" s="23" t="s">
        <v>4880</v>
      </c>
      <c r="C1047" s="40" t="s">
        <v>177</v>
      </c>
      <c r="D1047" s="23" t="s">
        <v>1471</v>
      </c>
      <c r="E1047" s="23" t="s">
        <v>4881</v>
      </c>
      <c r="F1047" s="23" t="s">
        <v>4882</v>
      </c>
      <c r="G1047" s="23" t="n">
        <v>106</v>
      </c>
      <c r="H1047" s="23" t="n">
        <v>1</v>
      </c>
      <c r="I1047" s="41" t="s">
        <v>188</v>
      </c>
      <c r="K1047" s="23" t="n">
        <v>0</v>
      </c>
      <c r="L1047" s="23" t="n">
        <v>111</v>
      </c>
      <c r="M1047" s="23" t="n">
        <v>0</v>
      </c>
      <c r="N1047" s="23" t="n">
        <v>0</v>
      </c>
      <c r="O1047" s="23" t="n">
        <f aca="false">K1047+L1047</f>
        <v>111</v>
      </c>
      <c r="P1047" s="23" t="n">
        <f aca="false">K1047+L1047+M1047+N1047</f>
        <v>111</v>
      </c>
      <c r="Q1047" s="23" t="n">
        <v>63</v>
      </c>
      <c r="R1047" s="23" t="n">
        <v>0</v>
      </c>
      <c r="S1047" s="23" t="n">
        <v>0</v>
      </c>
      <c r="T1047" s="23" t="n">
        <v>0</v>
      </c>
      <c r="U1047" s="23" t="n">
        <f aca="false">IF(I1047="delivery",O1047-SUM(Q1047+R1047),IF(I1047="PO",P1047-SUM(Q1047:R1047)))</f>
        <v>48</v>
      </c>
      <c r="V1047" s="43" t="n">
        <v>0.292</v>
      </c>
      <c r="W1047" s="43" t="n">
        <v>0.292</v>
      </c>
      <c r="X1047" s="43" t="n">
        <f aca="false">W1047-V1047</f>
        <v>0</v>
      </c>
      <c r="Y1047" s="43"/>
      <c r="Z1047" s="43"/>
      <c r="AA1047" s="43" t="n">
        <v>0.29</v>
      </c>
      <c r="AB1047" s="43"/>
      <c r="AC1047" s="43" t="s">
        <v>10482</v>
      </c>
      <c r="AD1047" s="43"/>
      <c r="AE1047" s="43"/>
      <c r="AF1047" s="43"/>
      <c r="AG1047" s="43" t="n">
        <v>0.292</v>
      </c>
      <c r="AH1047" s="43" t="s">
        <v>11966</v>
      </c>
      <c r="AI1047" s="63" t="n">
        <v>1750</v>
      </c>
      <c r="AJ1047" s="63" t="n">
        <v>12</v>
      </c>
      <c r="AK1047" s="43"/>
      <c r="AL1047" s="43"/>
      <c r="AM1047" s="43" t="s">
        <v>10933</v>
      </c>
      <c r="AN1047" s="43"/>
      <c r="AO1047" s="43" t="s">
        <v>1471</v>
      </c>
      <c r="AP1047" s="23" t="s">
        <v>1474</v>
      </c>
      <c r="AT1047" s="23" t="s">
        <v>10934</v>
      </c>
      <c r="AV1047" s="23" t="n">
        <v>0.292</v>
      </c>
      <c r="AW1047" s="23" t="s">
        <v>11964</v>
      </c>
      <c r="AX1047" s="23" t="s">
        <v>12051</v>
      </c>
      <c r="AY1047" s="23" t="n">
        <v>1750</v>
      </c>
      <c r="AZ1047" s="23" t="n">
        <v>3</v>
      </c>
      <c r="BA1047" s="23" t="s">
        <v>1465</v>
      </c>
      <c r="BB1047" s="23" t="s">
        <v>11964</v>
      </c>
      <c r="BF1047" s="23" t="s">
        <v>10498</v>
      </c>
      <c r="BG1047" s="1" t="s">
        <v>183</v>
      </c>
    </row>
    <row r="1048" s="23" customFormat="true" ht="12.75" hidden="true" customHeight="false" outlineLevel="0" collapsed="false">
      <c r="A1048" s="23" t="s">
        <v>4883</v>
      </c>
      <c r="B1048" s="23" t="s">
        <v>4884</v>
      </c>
      <c r="C1048" s="40" t="s">
        <v>177</v>
      </c>
      <c r="D1048" s="23" t="s">
        <v>82</v>
      </c>
      <c r="E1048" s="23" t="s">
        <v>4885</v>
      </c>
      <c r="F1048" s="23" t="s">
        <v>4886</v>
      </c>
      <c r="G1048" s="23" t="n">
        <v>61</v>
      </c>
      <c r="H1048" s="23" t="n">
        <v>2500</v>
      </c>
      <c r="I1048" s="41" t="s">
        <v>180</v>
      </c>
      <c r="J1048" s="23" t="s">
        <v>1437</v>
      </c>
      <c r="K1048" s="23" t="n">
        <v>0</v>
      </c>
      <c r="L1048" s="23" t="n">
        <v>19376</v>
      </c>
      <c r="M1048" s="23" t="n">
        <v>7500</v>
      </c>
      <c r="N1048" s="23" t="n">
        <v>4000</v>
      </c>
      <c r="O1048" s="23" t="n">
        <f aca="false">K1048+L1048</f>
        <v>19376</v>
      </c>
      <c r="P1048" s="23" t="n">
        <f aca="false">K1048+L1048+M1048+N1048</f>
        <v>30876</v>
      </c>
      <c r="Q1048" s="23" t="n">
        <v>15780</v>
      </c>
      <c r="R1048" s="23" t="n">
        <v>42645</v>
      </c>
      <c r="S1048" s="23" t="n">
        <v>68098</v>
      </c>
      <c r="T1048" s="23" t="n">
        <v>45206</v>
      </c>
      <c r="U1048" s="23" t="n">
        <f aca="false">IF(I1048="delivery",O1048-SUM(Q1048+R1048),IF(I1048="PO",P1048-SUM(Q1048:R1048)))</f>
        <v>-39049</v>
      </c>
      <c r="V1048" s="43" t="n">
        <v>0.6</v>
      </c>
      <c r="W1048" s="43" t="n">
        <v>0.6</v>
      </c>
      <c r="X1048" s="43" t="n">
        <f aca="false">W1048-V1048</f>
        <v>0</v>
      </c>
      <c r="Y1048" s="43"/>
      <c r="Z1048" s="43"/>
      <c r="AA1048" s="43" t="n">
        <v>0.1832</v>
      </c>
      <c r="AB1048" s="43"/>
      <c r="AC1048" s="43" t="s">
        <v>10482</v>
      </c>
      <c r="AD1048" s="43"/>
      <c r="AE1048" s="43"/>
      <c r="AF1048" s="43"/>
      <c r="AG1048" s="43" t="n">
        <v>0.6</v>
      </c>
      <c r="AH1048" s="43" t="s">
        <v>12052</v>
      </c>
      <c r="AI1048" s="63" t="n">
        <v>2500</v>
      </c>
      <c r="AJ1048" s="63" t="n">
        <v>10</v>
      </c>
      <c r="AK1048" s="43" t="s">
        <v>12053</v>
      </c>
      <c r="AL1048" s="43"/>
      <c r="AM1048" s="43"/>
      <c r="AN1048" s="43"/>
      <c r="AO1048" s="43" t="s">
        <v>82</v>
      </c>
      <c r="AP1048" s="23" t="s">
        <v>1432</v>
      </c>
      <c r="BF1048" s="23" t="s">
        <v>10498</v>
      </c>
      <c r="BG1048" s="1" t="s">
        <v>183</v>
      </c>
    </row>
    <row r="1049" s="23" customFormat="true" ht="12.75" hidden="true" customHeight="false" outlineLevel="0" collapsed="false">
      <c r="A1049" s="23" t="s">
        <v>4887</v>
      </c>
      <c r="B1049" s="23" t="s">
        <v>4888</v>
      </c>
      <c r="C1049" s="40" t="s">
        <v>177</v>
      </c>
      <c r="D1049" s="23" t="s">
        <v>82</v>
      </c>
      <c r="E1049" s="23" t="s">
        <v>4889</v>
      </c>
      <c r="F1049" s="23" t="s">
        <v>4890</v>
      </c>
      <c r="G1049" s="23" t="n">
        <v>61</v>
      </c>
      <c r="H1049" s="23" t="n">
        <v>32</v>
      </c>
      <c r="I1049" s="41" t="s">
        <v>180</v>
      </c>
      <c r="J1049" s="23" t="s">
        <v>4693</v>
      </c>
      <c r="K1049" s="23" t="n">
        <v>0</v>
      </c>
      <c r="L1049" s="23" t="n">
        <v>1578</v>
      </c>
      <c r="M1049" s="23" t="n">
        <v>0</v>
      </c>
      <c r="N1049" s="23" t="n">
        <v>0</v>
      </c>
      <c r="O1049" s="23" t="n">
        <f aca="false">K1049+L1049</f>
        <v>1578</v>
      </c>
      <c r="P1049" s="23" t="n">
        <f aca="false">K1049+L1049+M1049+N1049</f>
        <v>1578</v>
      </c>
      <c r="Q1049" s="23" t="n">
        <v>432</v>
      </c>
      <c r="R1049" s="23" t="n">
        <v>0</v>
      </c>
      <c r="S1049" s="23" t="n">
        <v>0</v>
      </c>
      <c r="T1049" s="23" t="n">
        <v>320</v>
      </c>
      <c r="U1049" s="23" t="n">
        <f aca="false">IF(I1049="delivery",O1049-SUM(Q1049+R1049),IF(I1049="PO",P1049-SUM(Q1049:R1049)))</f>
        <v>1146</v>
      </c>
      <c r="V1049" s="43" t="n">
        <v>8.725</v>
      </c>
      <c r="W1049" s="43" t="n">
        <v>8.725</v>
      </c>
      <c r="X1049" s="43" t="n">
        <f aca="false">W1049-V1049</f>
        <v>0</v>
      </c>
      <c r="Y1049" s="43"/>
      <c r="Z1049" s="43"/>
      <c r="AA1049" s="43"/>
      <c r="AB1049" s="43"/>
      <c r="AC1049" s="43" t="s">
        <v>10482</v>
      </c>
      <c r="AD1049" s="43"/>
      <c r="AE1049" s="43"/>
      <c r="AF1049" s="43"/>
      <c r="AG1049" s="43" t="n">
        <v>8.725</v>
      </c>
      <c r="AH1049" s="43" t="s">
        <v>12054</v>
      </c>
      <c r="AI1049" s="63" t="s">
        <v>12055</v>
      </c>
      <c r="AJ1049" s="63" t="s">
        <v>12056</v>
      </c>
      <c r="AK1049" s="43" t="s">
        <v>12057</v>
      </c>
      <c r="AL1049" s="43"/>
      <c r="AM1049" s="43"/>
      <c r="AN1049" s="43"/>
      <c r="AO1049" s="43" t="s">
        <v>82</v>
      </c>
      <c r="AP1049" s="23" t="s">
        <v>1432</v>
      </c>
      <c r="BF1049" s="23" t="s">
        <v>10498</v>
      </c>
      <c r="BG1049" s="1" t="s">
        <v>183</v>
      </c>
    </row>
    <row r="1050" s="23" customFormat="true" ht="12.75" hidden="true" customHeight="false" outlineLevel="0" collapsed="false">
      <c r="A1050" s="23" t="s">
        <v>4891</v>
      </c>
      <c r="B1050" s="23" t="s">
        <v>4892</v>
      </c>
      <c r="C1050" s="40" t="s">
        <v>177</v>
      </c>
      <c r="D1050" s="23" t="s">
        <v>82</v>
      </c>
      <c r="E1050" s="23" t="s">
        <v>4893</v>
      </c>
      <c r="F1050" s="23" t="s">
        <v>4894</v>
      </c>
      <c r="G1050" s="23" t="n">
        <v>36</v>
      </c>
      <c r="H1050" s="23" t="n">
        <v>72</v>
      </c>
      <c r="I1050" s="41" t="s">
        <v>180</v>
      </c>
      <c r="J1050" s="23" t="s">
        <v>4693</v>
      </c>
      <c r="K1050" s="23" t="n">
        <v>0</v>
      </c>
      <c r="L1050" s="23" t="n">
        <v>1197</v>
      </c>
      <c r="M1050" s="23" t="n">
        <v>1008</v>
      </c>
      <c r="N1050" s="23" t="n">
        <v>1120</v>
      </c>
      <c r="O1050" s="23" t="n">
        <f aca="false">K1050+L1050</f>
        <v>1197</v>
      </c>
      <c r="P1050" s="23" t="n">
        <f aca="false">K1050+L1050+M1050+N1050</f>
        <v>3325</v>
      </c>
      <c r="Q1050" s="23" t="n">
        <v>2371</v>
      </c>
      <c r="R1050" s="23" t="n">
        <v>1401</v>
      </c>
      <c r="S1050" s="23" t="n">
        <v>1989</v>
      </c>
      <c r="T1050" s="23" t="n">
        <v>506</v>
      </c>
      <c r="U1050" s="23" t="n">
        <f aca="false">IF(I1050="delivery",O1050-SUM(Q1050+R1050),IF(I1050="PO",P1050-SUM(Q1050:R1050)))</f>
        <v>-2575</v>
      </c>
      <c r="V1050" s="43" t="n">
        <v>5.275</v>
      </c>
      <c r="W1050" s="43" t="n">
        <v>5.275</v>
      </c>
      <c r="X1050" s="43" t="n">
        <f aca="false">W1050-V1050</f>
        <v>0</v>
      </c>
      <c r="Y1050" s="43"/>
      <c r="Z1050" s="43"/>
      <c r="AA1050" s="43" t="n">
        <v>7.8</v>
      </c>
      <c r="AB1050" s="43"/>
      <c r="AC1050" s="43" t="s">
        <v>10482</v>
      </c>
      <c r="AD1050" s="43"/>
      <c r="AE1050" s="43"/>
      <c r="AF1050" s="43"/>
      <c r="AG1050" s="43" t="n">
        <v>5.275</v>
      </c>
      <c r="AH1050" s="43" t="s">
        <v>12058</v>
      </c>
      <c r="AI1050" s="63" t="s">
        <v>12059</v>
      </c>
      <c r="AJ1050" s="63" t="s">
        <v>11040</v>
      </c>
      <c r="AK1050" s="43" t="s">
        <v>12060</v>
      </c>
      <c r="AL1050" s="43"/>
      <c r="AM1050" s="43"/>
      <c r="AN1050" s="43"/>
      <c r="AO1050" s="43" t="s">
        <v>82</v>
      </c>
      <c r="AP1050" s="23" t="s">
        <v>1432</v>
      </c>
      <c r="BF1050" s="23" t="s">
        <v>10498</v>
      </c>
      <c r="BG1050" s="1" t="s">
        <v>183</v>
      </c>
    </row>
    <row r="1051" s="23" customFormat="true" ht="12.75" hidden="true" customHeight="false" outlineLevel="0" collapsed="false">
      <c r="A1051" s="23" t="s">
        <v>4895</v>
      </c>
      <c r="B1051" s="23" t="s">
        <v>4896</v>
      </c>
      <c r="C1051" s="40" t="s">
        <v>177</v>
      </c>
      <c r="D1051" s="23" t="s">
        <v>82</v>
      </c>
      <c r="E1051" s="23" t="s">
        <v>4897</v>
      </c>
      <c r="F1051" s="23" t="s">
        <v>4898</v>
      </c>
      <c r="G1051" s="23" t="n">
        <v>51</v>
      </c>
      <c r="H1051" s="23" t="n">
        <v>384</v>
      </c>
      <c r="I1051" s="41" t="s">
        <v>188</v>
      </c>
      <c r="J1051" s="23" t="s">
        <v>1431</v>
      </c>
      <c r="K1051" s="23" t="n">
        <v>0</v>
      </c>
      <c r="L1051" s="23" t="n">
        <v>4168</v>
      </c>
      <c r="M1051" s="23" t="n">
        <v>3744</v>
      </c>
      <c r="N1051" s="23" t="n">
        <v>3744</v>
      </c>
      <c r="O1051" s="23" t="n">
        <f aca="false">K1051+L1051</f>
        <v>4168</v>
      </c>
      <c r="P1051" s="23" t="n">
        <f aca="false">K1051+L1051+M1051+N1051</f>
        <v>11656</v>
      </c>
      <c r="Q1051" s="23" t="n">
        <v>6258</v>
      </c>
      <c r="R1051" s="23" t="n">
        <v>2099</v>
      </c>
      <c r="S1051" s="23" t="n">
        <v>3646</v>
      </c>
      <c r="T1051" s="23" t="n">
        <v>1181</v>
      </c>
      <c r="U1051" s="23" t="n">
        <f aca="false">IF(I1051="delivery",O1051-SUM(Q1051+R1051),IF(I1051="PO",P1051-SUM(Q1051:R1051)))</f>
        <v>3299</v>
      </c>
      <c r="V1051" s="43" t="n">
        <v>3.35</v>
      </c>
      <c r="W1051" s="43" t="n">
        <v>3.35</v>
      </c>
      <c r="X1051" s="43" t="n">
        <f aca="false">W1051-V1051</f>
        <v>0</v>
      </c>
      <c r="Y1051" s="43"/>
      <c r="Z1051" s="43"/>
      <c r="AA1051" s="43"/>
      <c r="AB1051" s="43" t="n">
        <v>1.4</v>
      </c>
      <c r="AC1051" s="43" t="s">
        <v>10482</v>
      </c>
      <c r="AD1051" s="43" t="s">
        <v>12061</v>
      </c>
      <c r="AE1051" s="43"/>
      <c r="AF1051" s="43"/>
      <c r="AG1051" s="43" t="n">
        <v>1.4</v>
      </c>
      <c r="AH1051" s="43" t="s">
        <v>12062</v>
      </c>
      <c r="AI1051" s="63" t="s">
        <v>12063</v>
      </c>
      <c r="AJ1051" s="63" t="s">
        <v>12064</v>
      </c>
      <c r="AK1051" s="43"/>
      <c r="AL1051" s="43"/>
      <c r="AM1051" s="43" t="s">
        <v>12065</v>
      </c>
      <c r="AN1051" s="43"/>
      <c r="AO1051" s="43" t="s">
        <v>82</v>
      </c>
      <c r="AP1051" s="23" t="s">
        <v>1432</v>
      </c>
      <c r="BF1051" s="23" t="s">
        <v>10498</v>
      </c>
      <c r="BG1051" s="1" t="s">
        <v>183</v>
      </c>
    </row>
    <row r="1052" s="23" customFormat="true" ht="12.75" hidden="true" customHeight="false" outlineLevel="0" collapsed="false">
      <c r="A1052" s="23" t="s">
        <v>4899</v>
      </c>
      <c r="B1052" s="23" t="s">
        <v>4900</v>
      </c>
      <c r="C1052" s="40" t="s">
        <v>177</v>
      </c>
      <c r="D1052" s="23" t="s">
        <v>82</v>
      </c>
      <c r="E1052" s="23" t="s">
        <v>4901</v>
      </c>
      <c r="F1052" s="23" t="s">
        <v>4902</v>
      </c>
      <c r="G1052" s="23" t="n">
        <v>111</v>
      </c>
      <c r="H1052" s="23" t="n">
        <v>1000</v>
      </c>
      <c r="I1052" s="41" t="s">
        <v>180</v>
      </c>
      <c r="J1052" s="23" t="s">
        <v>4903</v>
      </c>
      <c r="K1052" s="23" t="n">
        <v>0</v>
      </c>
      <c r="L1052" s="23" t="n">
        <v>1733</v>
      </c>
      <c r="M1052" s="23" t="n">
        <v>0</v>
      </c>
      <c r="N1052" s="23" t="n">
        <v>0</v>
      </c>
      <c r="O1052" s="23" t="n">
        <f aca="false">K1052+L1052</f>
        <v>1733</v>
      </c>
      <c r="P1052" s="23" t="n">
        <f aca="false">K1052+L1052+M1052+N1052</f>
        <v>1733</v>
      </c>
      <c r="Q1052" s="23" t="n">
        <v>195</v>
      </c>
      <c r="R1052" s="23" t="n">
        <v>0</v>
      </c>
      <c r="S1052" s="23" t="n">
        <v>0</v>
      </c>
      <c r="T1052" s="23" t="n">
        <v>0</v>
      </c>
      <c r="U1052" s="23" t="n">
        <f aca="false">IF(I1052="delivery",O1052-SUM(Q1052+R1052),IF(I1052="PO",P1052-SUM(Q1052:R1052)))</f>
        <v>1538</v>
      </c>
      <c r="V1052" s="43" t="n">
        <v>4</v>
      </c>
      <c r="W1052" s="43" t="n">
        <v>4</v>
      </c>
      <c r="X1052" s="43" t="n">
        <f aca="false">W1052-V1052</f>
        <v>0</v>
      </c>
      <c r="Y1052" s="43"/>
      <c r="Z1052" s="43"/>
      <c r="AA1052" s="43"/>
      <c r="AB1052" s="43"/>
      <c r="AC1052" s="43" t="s">
        <v>10482</v>
      </c>
      <c r="AD1052" s="43"/>
      <c r="AE1052" s="43"/>
      <c r="AF1052" s="43"/>
      <c r="AG1052" s="43" t="n">
        <v>4</v>
      </c>
      <c r="AH1052" s="43" t="s">
        <v>12066</v>
      </c>
      <c r="AI1052" s="63" t="n">
        <v>1000</v>
      </c>
      <c r="AJ1052" s="63" t="n">
        <v>20</v>
      </c>
      <c r="AK1052" s="43" t="s">
        <v>12067</v>
      </c>
      <c r="AL1052" s="43"/>
      <c r="AM1052" s="43"/>
      <c r="AN1052" s="43"/>
      <c r="AO1052" s="43" t="s">
        <v>82</v>
      </c>
      <c r="AP1052" s="23" t="s">
        <v>1432</v>
      </c>
      <c r="BF1052" s="23" t="s">
        <v>10498</v>
      </c>
      <c r="BG1052" s="1" t="s">
        <v>183</v>
      </c>
    </row>
    <row r="1053" s="23" customFormat="true" ht="12.75" hidden="true" customHeight="false" outlineLevel="0" collapsed="false">
      <c r="A1053" s="23" t="s">
        <v>4904</v>
      </c>
      <c r="B1053" s="23" t="s">
        <v>4905</v>
      </c>
      <c r="C1053" s="40" t="s">
        <v>177</v>
      </c>
      <c r="D1053" s="23" t="s">
        <v>82</v>
      </c>
      <c r="E1053" s="23" t="s">
        <v>4906</v>
      </c>
      <c r="F1053" s="23" t="s">
        <v>4907</v>
      </c>
      <c r="G1053" s="23" t="n">
        <v>131</v>
      </c>
      <c r="H1053" s="23" t="n">
        <v>1000</v>
      </c>
      <c r="I1053" s="41" t="s">
        <v>180</v>
      </c>
      <c r="J1053" s="23" t="s">
        <v>4903</v>
      </c>
      <c r="K1053" s="23" t="n">
        <v>0</v>
      </c>
      <c r="L1053" s="23" t="n">
        <v>2063</v>
      </c>
      <c r="M1053" s="23" t="n">
        <v>0</v>
      </c>
      <c r="N1053" s="23" t="n">
        <v>5400</v>
      </c>
      <c r="O1053" s="23" t="n">
        <f aca="false">K1053+L1053</f>
        <v>2063</v>
      </c>
      <c r="P1053" s="23" t="n">
        <f aca="false">K1053+L1053+M1053+N1053</f>
        <v>7463</v>
      </c>
      <c r="Q1053" s="23" t="n">
        <v>2160</v>
      </c>
      <c r="R1053" s="23" t="n">
        <v>708</v>
      </c>
      <c r="S1053" s="23" t="n">
        <v>940</v>
      </c>
      <c r="T1053" s="23" t="n">
        <v>260</v>
      </c>
      <c r="U1053" s="23" t="n">
        <f aca="false">IF(I1053="delivery",O1053-SUM(Q1053+R1053),IF(I1053="PO",P1053-SUM(Q1053:R1053)))</f>
        <v>-805</v>
      </c>
      <c r="V1053" s="43" t="n">
        <v>4</v>
      </c>
      <c r="W1053" s="43" t="n">
        <v>5.84</v>
      </c>
      <c r="X1053" s="43" t="n">
        <f aca="false">W1053-V1053</f>
        <v>1.84</v>
      </c>
      <c r="Y1053" s="43"/>
      <c r="Z1053" s="43"/>
      <c r="AA1053" s="43"/>
      <c r="AB1053" s="43"/>
      <c r="AC1053" s="43" t="s">
        <v>10482</v>
      </c>
      <c r="AD1053" s="43"/>
      <c r="AE1053" s="43"/>
      <c r="AF1053" s="43"/>
      <c r="AG1053" s="43" t="n">
        <v>5.84</v>
      </c>
      <c r="AH1053" s="43" t="s">
        <v>12068</v>
      </c>
      <c r="AI1053" s="63" t="n">
        <v>1000</v>
      </c>
      <c r="AJ1053" s="63" t="n">
        <v>24</v>
      </c>
      <c r="AK1053" s="43" t="s">
        <v>12069</v>
      </c>
      <c r="AL1053" s="43"/>
      <c r="AM1053" s="43"/>
      <c r="AN1053" s="43"/>
      <c r="AO1053" s="43" t="s">
        <v>82</v>
      </c>
      <c r="AP1053" s="23" t="s">
        <v>1432</v>
      </c>
      <c r="BF1053" s="23" t="s">
        <v>10498</v>
      </c>
      <c r="BG1053" s="1" t="s">
        <v>183</v>
      </c>
    </row>
    <row r="1054" s="23" customFormat="true" ht="12.75" hidden="true" customHeight="false" outlineLevel="0" collapsed="false">
      <c r="A1054" s="23" t="s">
        <v>4912</v>
      </c>
      <c r="B1054" s="23" t="s">
        <v>4913</v>
      </c>
      <c r="C1054" s="40" t="s">
        <v>177</v>
      </c>
      <c r="D1054" s="23" t="s">
        <v>82</v>
      </c>
      <c r="E1054" s="23" t="s">
        <v>4914</v>
      </c>
      <c r="F1054" s="23" t="s">
        <v>4915</v>
      </c>
      <c r="G1054" s="23" t="n">
        <v>61</v>
      </c>
      <c r="H1054" s="23" t="n">
        <v>1008</v>
      </c>
      <c r="I1054" s="41" t="s">
        <v>180</v>
      </c>
      <c r="J1054" s="23" t="s">
        <v>4916</v>
      </c>
      <c r="K1054" s="23" t="n">
        <v>0</v>
      </c>
      <c r="L1054" s="23" t="n">
        <v>1386</v>
      </c>
      <c r="M1054" s="23" t="n">
        <v>0</v>
      </c>
      <c r="N1054" s="23" t="n">
        <v>1008</v>
      </c>
      <c r="O1054" s="23" t="n">
        <f aca="false">K1054+L1054</f>
        <v>1386</v>
      </c>
      <c r="P1054" s="23" t="n">
        <f aca="false">K1054+L1054+M1054+N1054</f>
        <v>2394</v>
      </c>
      <c r="Q1054" s="23" t="n">
        <v>1528</v>
      </c>
      <c r="R1054" s="23" t="n">
        <v>536</v>
      </c>
      <c r="S1054" s="23" t="n">
        <v>764</v>
      </c>
      <c r="T1054" s="23" t="n">
        <v>326</v>
      </c>
      <c r="U1054" s="23" t="n">
        <f aca="false">IF(I1054="delivery",O1054-SUM(Q1054+R1054),IF(I1054="PO",P1054-SUM(Q1054:R1054)))</f>
        <v>-678</v>
      </c>
      <c r="V1054" s="43" t="n">
        <v>39.58</v>
      </c>
      <c r="W1054" s="43" t="n">
        <v>39.58</v>
      </c>
      <c r="X1054" s="43" t="n">
        <f aca="false">W1054-V1054</f>
        <v>0</v>
      </c>
      <c r="Y1054" s="43"/>
      <c r="Z1054" s="43"/>
      <c r="AA1054" s="43" t="n">
        <v>42.09</v>
      </c>
      <c r="AB1054" s="43"/>
      <c r="AC1054" s="43" t="s">
        <v>10482</v>
      </c>
      <c r="AD1054" s="43"/>
      <c r="AE1054" s="43"/>
      <c r="AF1054" s="43"/>
      <c r="AG1054" s="43" t="n">
        <v>39.58</v>
      </c>
      <c r="AH1054" s="43" t="s">
        <v>12070</v>
      </c>
      <c r="AI1054" s="63" t="s">
        <v>12071</v>
      </c>
      <c r="AJ1054" s="63" t="s">
        <v>12072</v>
      </c>
      <c r="AK1054" s="43" t="s">
        <v>12073</v>
      </c>
      <c r="AL1054" s="43"/>
      <c r="AM1054" s="43"/>
      <c r="AN1054" s="43"/>
      <c r="AO1054" s="43" t="s">
        <v>82</v>
      </c>
      <c r="AP1054" s="23" t="s">
        <v>1432</v>
      </c>
      <c r="BF1054" s="23" t="s">
        <v>10498</v>
      </c>
      <c r="BG1054" s="1" t="s">
        <v>183</v>
      </c>
    </row>
    <row r="1055" s="23" customFormat="true" ht="12.75" hidden="true" customHeight="false" outlineLevel="0" collapsed="false">
      <c r="A1055" s="23" t="s">
        <v>4917</v>
      </c>
      <c r="B1055" s="23" t="s">
        <v>4918</v>
      </c>
      <c r="C1055" s="40" t="s">
        <v>177</v>
      </c>
      <c r="D1055" s="23" t="s">
        <v>82</v>
      </c>
      <c r="E1055" s="23" t="s">
        <v>4919</v>
      </c>
      <c r="F1055" s="23" t="s">
        <v>4920</v>
      </c>
      <c r="G1055" s="23" t="n">
        <v>61</v>
      </c>
      <c r="H1055" s="23" t="n">
        <v>480</v>
      </c>
      <c r="I1055" s="41" t="s">
        <v>188</v>
      </c>
      <c r="J1055" s="23" t="s">
        <v>4921</v>
      </c>
      <c r="K1055" s="23" t="n">
        <v>0</v>
      </c>
      <c r="L1055" s="23" t="n">
        <v>1121</v>
      </c>
      <c r="M1055" s="23" t="n">
        <v>0</v>
      </c>
      <c r="N1055" s="23" t="n">
        <v>0</v>
      </c>
      <c r="O1055" s="23" t="n">
        <f aca="false">K1055+L1055</f>
        <v>1121</v>
      </c>
      <c r="P1055" s="23" t="n">
        <f aca="false">K1055+L1055+M1055+N1055</f>
        <v>1121</v>
      </c>
      <c r="Q1055" s="23" t="n">
        <v>0</v>
      </c>
      <c r="R1055" s="23" t="n">
        <v>0</v>
      </c>
      <c r="S1055" s="23" t="n">
        <v>0</v>
      </c>
      <c r="T1055" s="23" t="n">
        <v>0</v>
      </c>
      <c r="U1055" s="23" t="n">
        <f aca="false">IF(I1055="delivery",O1055-SUM(Q1055+R1055),IF(I1055="PO",P1055-SUM(Q1055:R1055)))</f>
        <v>1121</v>
      </c>
      <c r="V1055" s="43" t="n">
        <v>8.045</v>
      </c>
      <c r="W1055" s="43" t="n">
        <v>8.09</v>
      </c>
      <c r="X1055" s="43" t="n">
        <f aca="false">W1055-V1055</f>
        <v>0.0449999999999999</v>
      </c>
      <c r="Y1055" s="43"/>
      <c r="Z1055" s="43"/>
      <c r="AA1055" s="43"/>
      <c r="AB1055" s="43"/>
      <c r="AC1055" s="43" t="s">
        <v>10482</v>
      </c>
      <c r="AD1055" s="43"/>
      <c r="AE1055" s="43"/>
      <c r="AF1055" s="43"/>
      <c r="AG1055" s="43" t="n">
        <v>8.09</v>
      </c>
      <c r="AH1055" s="43" t="s">
        <v>12074</v>
      </c>
      <c r="AI1055" s="63" t="s">
        <v>12075</v>
      </c>
      <c r="AJ1055" s="63" t="s">
        <v>12056</v>
      </c>
      <c r="AK1055" s="43" t="s">
        <v>12076</v>
      </c>
      <c r="AL1055" s="43"/>
      <c r="AM1055" s="43"/>
      <c r="AN1055" s="43"/>
      <c r="AO1055" s="43" t="s">
        <v>82</v>
      </c>
      <c r="AP1055" s="23" t="s">
        <v>1432</v>
      </c>
      <c r="BF1055" s="23" t="s">
        <v>10498</v>
      </c>
      <c r="BG1055" s="1" t="s">
        <v>183</v>
      </c>
    </row>
    <row r="1056" s="23" customFormat="true" ht="12.75" hidden="true" customHeight="false" outlineLevel="0" collapsed="false">
      <c r="A1056" s="23" t="s">
        <v>4922</v>
      </c>
      <c r="B1056" s="23" t="s">
        <v>4923</v>
      </c>
      <c r="C1056" s="40" t="s">
        <v>177</v>
      </c>
      <c r="D1056" s="23" t="s">
        <v>82</v>
      </c>
      <c r="E1056" s="23" t="s">
        <v>4924</v>
      </c>
      <c r="F1056" s="23" t="s">
        <v>4925</v>
      </c>
      <c r="G1056" s="23" t="n">
        <v>46</v>
      </c>
      <c r="H1056" s="23" t="n">
        <v>300</v>
      </c>
      <c r="I1056" s="41" t="s">
        <v>188</v>
      </c>
      <c r="J1056" s="23" t="s">
        <v>4921</v>
      </c>
      <c r="K1056" s="23" t="n">
        <v>0</v>
      </c>
      <c r="L1056" s="23" t="n">
        <v>669</v>
      </c>
      <c r="M1056" s="23" t="n">
        <v>0</v>
      </c>
      <c r="N1056" s="23" t="n">
        <v>0</v>
      </c>
      <c r="O1056" s="23" t="n">
        <f aca="false">K1056+L1056</f>
        <v>669</v>
      </c>
      <c r="P1056" s="23" t="n">
        <f aca="false">K1056+L1056+M1056+N1056</f>
        <v>669</v>
      </c>
      <c r="Q1056" s="23" t="n">
        <v>0</v>
      </c>
      <c r="R1056" s="23" t="n">
        <v>0</v>
      </c>
      <c r="S1056" s="23" t="n">
        <v>0</v>
      </c>
      <c r="T1056" s="23" t="n">
        <v>0</v>
      </c>
      <c r="U1056" s="23" t="n">
        <f aca="false">IF(I1056="delivery",O1056-SUM(Q1056+R1056),IF(I1056="PO",P1056-SUM(Q1056:R1056)))</f>
        <v>669</v>
      </c>
      <c r="V1056" s="43" t="n">
        <v>15.857</v>
      </c>
      <c r="W1056" s="43" t="n">
        <v>15.857</v>
      </c>
      <c r="X1056" s="43" t="n">
        <f aca="false">W1056-V1056</f>
        <v>0</v>
      </c>
      <c r="Y1056" s="43"/>
      <c r="Z1056" s="43"/>
      <c r="AA1056" s="43"/>
      <c r="AB1056" s="43"/>
      <c r="AC1056" s="43" t="s">
        <v>10482</v>
      </c>
      <c r="AD1056" s="43"/>
      <c r="AE1056" s="43"/>
      <c r="AF1056" s="43"/>
      <c r="AG1056" s="43" t="n">
        <v>15.857</v>
      </c>
      <c r="AH1056" s="43" t="s">
        <v>12077</v>
      </c>
      <c r="AI1056" s="63" t="s">
        <v>12078</v>
      </c>
      <c r="AJ1056" s="63" t="s">
        <v>12079</v>
      </c>
      <c r="AK1056" s="43" t="s">
        <v>12080</v>
      </c>
      <c r="AL1056" s="43"/>
      <c r="AM1056" s="43"/>
      <c r="AN1056" s="43"/>
      <c r="AO1056" s="43" t="s">
        <v>82</v>
      </c>
      <c r="AP1056" s="23" t="s">
        <v>1432</v>
      </c>
      <c r="BF1056" s="23" t="s">
        <v>10498</v>
      </c>
      <c r="BG1056" s="1" t="s">
        <v>183</v>
      </c>
    </row>
    <row r="1057" s="23" customFormat="true" ht="12.75" hidden="true" customHeight="false" outlineLevel="0" collapsed="false">
      <c r="A1057" s="23" t="s">
        <v>4926</v>
      </c>
      <c r="B1057" s="23" t="s">
        <v>4927</v>
      </c>
      <c r="C1057" s="40" t="s">
        <v>177</v>
      </c>
      <c r="D1057" s="23" t="s">
        <v>82</v>
      </c>
      <c r="E1057" s="23" t="s">
        <v>4928</v>
      </c>
      <c r="F1057" s="23" t="s">
        <v>4929</v>
      </c>
      <c r="G1057" s="23" t="n">
        <v>51</v>
      </c>
      <c r="H1057" s="23" t="n">
        <v>500</v>
      </c>
      <c r="I1057" s="41" t="s">
        <v>180</v>
      </c>
      <c r="J1057" s="23" t="s">
        <v>4930</v>
      </c>
      <c r="K1057" s="23" t="n">
        <v>0</v>
      </c>
      <c r="L1057" s="23" t="n">
        <v>4391</v>
      </c>
      <c r="M1057" s="23" t="n">
        <v>3500</v>
      </c>
      <c r="N1057" s="23" t="n">
        <v>1000</v>
      </c>
      <c r="O1057" s="23" t="n">
        <f aca="false">K1057+L1057</f>
        <v>4391</v>
      </c>
      <c r="P1057" s="23" t="n">
        <f aca="false">K1057+L1057+M1057+N1057</f>
        <v>8891</v>
      </c>
      <c r="Q1057" s="23" t="n">
        <v>7770</v>
      </c>
      <c r="R1057" s="23" t="n">
        <v>4203</v>
      </c>
      <c r="S1057" s="23" t="n">
        <v>5967</v>
      </c>
      <c r="T1057" s="23" t="n">
        <v>1518</v>
      </c>
      <c r="U1057" s="23" t="n">
        <f aca="false">IF(I1057="delivery",O1057-SUM(Q1057+R1057),IF(I1057="PO",P1057-SUM(Q1057:R1057)))</f>
        <v>-7582</v>
      </c>
      <c r="V1057" s="43" t="n">
        <v>10.59</v>
      </c>
      <c r="W1057" s="43" t="n">
        <v>10.59</v>
      </c>
      <c r="X1057" s="43" t="n">
        <f aca="false">W1057-V1057</f>
        <v>0</v>
      </c>
      <c r="Y1057" s="43"/>
      <c r="Z1057" s="43"/>
      <c r="AA1057" s="43"/>
      <c r="AB1057" s="43"/>
      <c r="AC1057" s="43" t="s">
        <v>10482</v>
      </c>
      <c r="AD1057" s="43"/>
      <c r="AE1057" s="43"/>
      <c r="AF1057" s="43"/>
      <c r="AG1057" s="43" t="n">
        <v>10.59</v>
      </c>
      <c r="AH1057" s="43" t="s">
        <v>12081</v>
      </c>
      <c r="AI1057" s="63" t="s">
        <v>12082</v>
      </c>
      <c r="AJ1057" s="63" t="s">
        <v>10505</v>
      </c>
      <c r="AK1057" s="43" t="s">
        <v>12083</v>
      </c>
      <c r="AL1057" s="43"/>
      <c r="AM1057" s="43"/>
      <c r="AN1057" s="43"/>
      <c r="AO1057" s="43" t="s">
        <v>82</v>
      </c>
      <c r="AP1057" s="23" t="s">
        <v>1432</v>
      </c>
      <c r="BF1057" s="23" t="s">
        <v>10498</v>
      </c>
      <c r="BG1057" s="1" t="s">
        <v>183</v>
      </c>
    </row>
    <row r="1058" s="23" customFormat="true" ht="12.75" hidden="false" customHeight="false" outlineLevel="0" collapsed="false">
      <c r="A1058" s="23" t="s">
        <v>4931</v>
      </c>
      <c r="B1058" s="23" t="s">
        <v>4932</v>
      </c>
      <c r="C1058" s="40" t="s">
        <v>177</v>
      </c>
      <c r="D1058" s="23" t="s">
        <v>1471</v>
      </c>
      <c r="E1058" s="23" t="s">
        <v>4933</v>
      </c>
      <c r="F1058" s="23" t="s">
        <v>4934</v>
      </c>
      <c r="G1058" s="23" t="n">
        <v>63</v>
      </c>
      <c r="H1058" s="23" t="n">
        <v>6000</v>
      </c>
      <c r="I1058" s="41" t="s">
        <v>180</v>
      </c>
      <c r="K1058" s="23" t="n">
        <v>0</v>
      </c>
      <c r="L1058" s="23" t="n">
        <v>8817</v>
      </c>
      <c r="M1058" s="23" t="n">
        <v>0</v>
      </c>
      <c r="N1058" s="23" t="n">
        <v>12000</v>
      </c>
      <c r="O1058" s="23" t="n">
        <f aca="false">K1058+L1058</f>
        <v>8817</v>
      </c>
      <c r="P1058" s="23" t="n">
        <f aca="false">K1058+L1058+M1058+N1058</f>
        <v>20817</v>
      </c>
      <c r="Q1058" s="23" t="n">
        <v>8315</v>
      </c>
      <c r="R1058" s="23" t="n">
        <v>6592</v>
      </c>
      <c r="S1058" s="23" t="n">
        <v>8418</v>
      </c>
      <c r="T1058" s="23" t="n">
        <v>4760</v>
      </c>
      <c r="U1058" s="23" t="n">
        <f aca="false">IF(I1058="delivery",O1058-SUM(Q1058+R1058),IF(I1058="PO",P1058-SUM(Q1058:R1058)))</f>
        <v>-6090</v>
      </c>
      <c r="V1058" s="43" t="n">
        <v>1.2</v>
      </c>
      <c r="W1058" s="43" t="n">
        <v>1.2</v>
      </c>
      <c r="X1058" s="43" t="n">
        <f aca="false">W1058-V1058</f>
        <v>0</v>
      </c>
      <c r="Y1058" s="43"/>
      <c r="Z1058" s="43"/>
      <c r="AA1058" s="43"/>
      <c r="AB1058" s="43"/>
      <c r="AC1058" s="43" t="s">
        <v>10482</v>
      </c>
      <c r="AD1058" s="43" t="s">
        <v>12084</v>
      </c>
      <c r="AE1058" s="43" t="s">
        <v>12085</v>
      </c>
      <c r="AF1058" s="43"/>
      <c r="AG1058" s="43" t="n">
        <v>1.2</v>
      </c>
      <c r="AH1058" s="43"/>
      <c r="AI1058" s="63" t="s">
        <v>10932</v>
      </c>
      <c r="AJ1058" s="63"/>
      <c r="AK1058" s="43"/>
      <c r="AL1058" s="43"/>
      <c r="AM1058" s="43"/>
      <c r="AN1058" s="43"/>
      <c r="AO1058" s="43" t="s">
        <v>1471</v>
      </c>
      <c r="AP1058" s="23" t="s">
        <v>1474</v>
      </c>
      <c r="AT1058" s="23" t="s">
        <v>10959</v>
      </c>
      <c r="AV1058" s="23" t="n">
        <v>0.56</v>
      </c>
      <c r="AW1058" s="23" t="s">
        <v>11964</v>
      </c>
      <c r="AX1058" s="23" t="s">
        <v>12086</v>
      </c>
      <c r="AY1058" s="23" t="n">
        <v>12000</v>
      </c>
      <c r="AZ1058" s="23" t="n">
        <v>17</v>
      </c>
      <c r="BA1058" s="23" t="s">
        <v>177</v>
      </c>
      <c r="BB1058" s="23" t="s">
        <v>11964</v>
      </c>
      <c r="BF1058" s="23" t="s">
        <v>10498</v>
      </c>
      <c r="BG1058" s="1" t="s">
        <v>183</v>
      </c>
    </row>
    <row r="1059" s="23" customFormat="true" ht="12.75" hidden="true" customHeight="false" outlineLevel="0" collapsed="false">
      <c r="A1059" s="23" t="s">
        <v>4935</v>
      </c>
      <c r="B1059" s="23" t="s">
        <v>4936</v>
      </c>
      <c r="C1059" s="40" t="s">
        <v>177</v>
      </c>
      <c r="D1059" s="23" t="s">
        <v>82</v>
      </c>
      <c r="E1059" s="23" t="s">
        <v>4937</v>
      </c>
      <c r="F1059" s="23" t="s">
        <v>4938</v>
      </c>
      <c r="G1059" s="23" t="n">
        <v>61</v>
      </c>
      <c r="H1059" s="23" t="n">
        <v>560</v>
      </c>
      <c r="I1059" s="41" t="s">
        <v>188</v>
      </c>
      <c r="J1059" s="23" t="s">
        <v>4939</v>
      </c>
      <c r="K1059" s="23" t="n">
        <v>0</v>
      </c>
      <c r="L1059" s="23" t="n">
        <v>938</v>
      </c>
      <c r="M1059" s="23" t="n">
        <v>0</v>
      </c>
      <c r="N1059" s="23" t="n">
        <v>0</v>
      </c>
      <c r="O1059" s="23" t="n">
        <f aca="false">K1059+L1059</f>
        <v>938</v>
      </c>
      <c r="P1059" s="23" t="n">
        <f aca="false">K1059+L1059+M1059+N1059</f>
        <v>938</v>
      </c>
      <c r="Q1059" s="23" t="n">
        <v>0</v>
      </c>
      <c r="R1059" s="23" t="n">
        <v>0</v>
      </c>
      <c r="S1059" s="23" t="n">
        <v>0</v>
      </c>
      <c r="T1059" s="23" t="n">
        <v>0</v>
      </c>
      <c r="U1059" s="23" t="n">
        <f aca="false">IF(I1059="delivery",O1059-SUM(Q1059+R1059),IF(I1059="PO",P1059-SUM(Q1059:R1059)))</f>
        <v>938</v>
      </c>
      <c r="V1059" s="43" t="n">
        <v>33.8</v>
      </c>
      <c r="W1059" s="43" t="n">
        <v>33.8</v>
      </c>
      <c r="X1059" s="43" t="n">
        <f aca="false">W1059-V1059</f>
        <v>0</v>
      </c>
      <c r="Y1059" s="43"/>
      <c r="Z1059" s="43"/>
      <c r="AA1059" s="43"/>
      <c r="AB1059" s="43"/>
      <c r="AC1059" s="43" t="s">
        <v>10482</v>
      </c>
      <c r="AD1059" s="43"/>
      <c r="AE1059" s="43"/>
      <c r="AF1059" s="43"/>
      <c r="AG1059" s="43" t="n">
        <v>33.8</v>
      </c>
      <c r="AH1059" s="43" t="s">
        <v>12087</v>
      </c>
      <c r="AI1059" s="63" t="n">
        <v>560</v>
      </c>
      <c r="AJ1059" s="63" t="n">
        <v>10</v>
      </c>
      <c r="AK1059" s="43" t="s">
        <v>12088</v>
      </c>
      <c r="AL1059" s="43"/>
      <c r="AM1059" s="43"/>
      <c r="AN1059" s="43"/>
      <c r="AO1059" s="43" t="s">
        <v>82</v>
      </c>
      <c r="AP1059" s="23" t="s">
        <v>1432</v>
      </c>
      <c r="BF1059" s="23" t="s">
        <v>10498</v>
      </c>
      <c r="BG1059" s="1" t="s">
        <v>183</v>
      </c>
    </row>
    <row r="1060" s="23" customFormat="true" ht="12.75" hidden="true" customHeight="false" outlineLevel="0" collapsed="false">
      <c r="A1060" s="23" t="s">
        <v>4940</v>
      </c>
      <c r="B1060" s="23" t="s">
        <v>4941</v>
      </c>
      <c r="C1060" s="40" t="s">
        <v>177</v>
      </c>
      <c r="D1060" s="23" t="s">
        <v>82</v>
      </c>
      <c r="E1060" s="23" t="s">
        <v>4942</v>
      </c>
      <c r="F1060" s="23" t="s">
        <v>4943</v>
      </c>
      <c r="G1060" s="23" t="n">
        <v>61</v>
      </c>
      <c r="H1060" s="23" t="n">
        <v>18</v>
      </c>
      <c r="I1060" s="41" t="s">
        <v>188</v>
      </c>
      <c r="J1060" s="23" t="s">
        <v>1431</v>
      </c>
      <c r="K1060" s="23" t="n">
        <v>0</v>
      </c>
      <c r="L1060" s="23" t="n">
        <v>581</v>
      </c>
      <c r="M1060" s="23" t="n">
        <v>450</v>
      </c>
      <c r="N1060" s="23" t="n">
        <v>126</v>
      </c>
      <c r="O1060" s="23" t="n">
        <f aca="false">K1060+L1060</f>
        <v>581</v>
      </c>
      <c r="P1060" s="23" t="n">
        <f aca="false">K1060+L1060+M1060+N1060</f>
        <v>1157</v>
      </c>
      <c r="Q1060" s="23" t="n">
        <v>514</v>
      </c>
      <c r="R1060" s="23" t="n">
        <v>732</v>
      </c>
      <c r="S1060" s="23" t="n">
        <v>336</v>
      </c>
      <c r="T1060" s="23" t="n">
        <v>336</v>
      </c>
      <c r="U1060" s="23" t="n">
        <f aca="false">IF(I1060="delivery",O1060-SUM(Q1060+R1060),IF(I1060="PO",P1060-SUM(Q1060:R1060)))</f>
        <v>-89</v>
      </c>
      <c r="V1060" s="43" t="n">
        <v>12.33</v>
      </c>
      <c r="W1060" s="43" t="n">
        <v>12.33</v>
      </c>
      <c r="X1060" s="43" t="n">
        <f aca="false">W1060-V1060</f>
        <v>0</v>
      </c>
      <c r="Y1060" s="43"/>
      <c r="Z1060" s="43"/>
      <c r="AA1060" s="43" t="n">
        <v>12.33</v>
      </c>
      <c r="AB1060" s="43"/>
      <c r="AC1060" s="43" t="s">
        <v>10482</v>
      </c>
      <c r="AD1060" s="43"/>
      <c r="AE1060" s="43"/>
      <c r="AF1060" s="43"/>
      <c r="AG1060" s="43" t="n">
        <v>12.33</v>
      </c>
      <c r="AH1060" s="43" t="s">
        <v>12089</v>
      </c>
      <c r="AI1060" s="63" t="n">
        <v>18</v>
      </c>
      <c r="AJ1060" s="63" t="n">
        <v>10</v>
      </c>
      <c r="AK1060" s="43" t="s">
        <v>12090</v>
      </c>
      <c r="AL1060" s="43"/>
      <c r="AM1060" s="43"/>
      <c r="AN1060" s="43"/>
      <c r="AO1060" s="43" t="s">
        <v>82</v>
      </c>
      <c r="AP1060" s="23" t="s">
        <v>1432</v>
      </c>
      <c r="BF1060" s="23" t="s">
        <v>10498</v>
      </c>
      <c r="BG1060" s="1" t="s">
        <v>183</v>
      </c>
    </row>
    <row r="1061" s="23" customFormat="true" ht="12.75" hidden="true" customHeight="false" outlineLevel="0" collapsed="false">
      <c r="A1061" s="23" t="s">
        <v>4944</v>
      </c>
      <c r="B1061" s="23" t="s">
        <v>4945</v>
      </c>
      <c r="C1061" s="40" t="s">
        <v>177</v>
      </c>
      <c r="D1061" s="23" t="s">
        <v>82</v>
      </c>
      <c r="E1061" s="23" t="s">
        <v>4942</v>
      </c>
      <c r="F1061" s="23" t="s">
        <v>4946</v>
      </c>
      <c r="G1061" s="23" t="n">
        <v>61</v>
      </c>
      <c r="H1061" s="23" t="n">
        <v>32</v>
      </c>
      <c r="I1061" s="41" t="s">
        <v>188</v>
      </c>
      <c r="J1061" s="23" t="s">
        <v>1431</v>
      </c>
      <c r="K1061" s="23" t="n">
        <v>0</v>
      </c>
      <c r="L1061" s="23" t="n">
        <v>755</v>
      </c>
      <c r="M1061" s="23" t="n">
        <v>236</v>
      </c>
      <c r="N1061" s="23" t="n">
        <v>0</v>
      </c>
      <c r="O1061" s="23" t="n">
        <f aca="false">K1061+L1061</f>
        <v>755</v>
      </c>
      <c r="P1061" s="23" t="n">
        <f aca="false">K1061+L1061+M1061+N1061</f>
        <v>991</v>
      </c>
      <c r="Q1061" s="23" t="n">
        <v>119</v>
      </c>
      <c r="R1061" s="23" t="n">
        <v>122</v>
      </c>
      <c r="S1061" s="23" t="n">
        <v>56</v>
      </c>
      <c r="T1061" s="23" t="n">
        <v>56</v>
      </c>
      <c r="U1061" s="23" t="n">
        <f aca="false">IF(I1061="delivery",O1061-SUM(Q1061+R1061),IF(I1061="PO",P1061-SUM(Q1061:R1061)))</f>
        <v>750</v>
      </c>
      <c r="V1061" s="43" t="n">
        <v>18.65</v>
      </c>
      <c r="W1061" s="43" t="n">
        <v>18.65</v>
      </c>
      <c r="X1061" s="43" t="n">
        <f aca="false">W1061-V1061</f>
        <v>0</v>
      </c>
      <c r="Y1061" s="43"/>
      <c r="Z1061" s="43"/>
      <c r="AA1061" s="43"/>
      <c r="AB1061" s="43"/>
      <c r="AC1061" s="43" t="s">
        <v>10482</v>
      </c>
      <c r="AD1061" s="43"/>
      <c r="AE1061" s="43"/>
      <c r="AF1061" s="43"/>
      <c r="AG1061" s="43" t="n">
        <v>18.65</v>
      </c>
      <c r="AH1061" s="43" t="s">
        <v>12091</v>
      </c>
      <c r="AI1061" s="63" t="n">
        <v>32</v>
      </c>
      <c r="AJ1061" s="63" t="n">
        <v>10</v>
      </c>
      <c r="AK1061" s="43" t="s">
        <v>12092</v>
      </c>
      <c r="AL1061" s="43"/>
      <c r="AM1061" s="43"/>
      <c r="AN1061" s="43"/>
      <c r="AO1061" s="43" t="s">
        <v>82</v>
      </c>
      <c r="AP1061" s="23" t="s">
        <v>1432</v>
      </c>
      <c r="BF1061" s="23" t="s">
        <v>10498</v>
      </c>
      <c r="BG1061" s="1" t="s">
        <v>183</v>
      </c>
    </row>
    <row r="1062" s="23" customFormat="true" ht="12.75" hidden="true" customHeight="false" outlineLevel="0" collapsed="false">
      <c r="A1062" s="23" t="s">
        <v>4947</v>
      </c>
      <c r="B1062" s="23" t="s">
        <v>4948</v>
      </c>
      <c r="C1062" s="40" t="s">
        <v>177</v>
      </c>
      <c r="D1062" s="23" t="s">
        <v>82</v>
      </c>
      <c r="E1062" s="23" t="s">
        <v>4949</v>
      </c>
      <c r="F1062" s="23" t="s">
        <v>4950</v>
      </c>
      <c r="G1062" s="23" t="n">
        <v>61</v>
      </c>
      <c r="H1062" s="23" t="n">
        <v>16</v>
      </c>
      <c r="I1062" s="41" t="s">
        <v>188</v>
      </c>
      <c r="J1062" s="23" t="s">
        <v>1431</v>
      </c>
      <c r="K1062" s="23" t="n">
        <v>1244</v>
      </c>
      <c r="L1062" s="23" t="n">
        <v>50</v>
      </c>
      <c r="M1062" s="23" t="n">
        <v>0</v>
      </c>
      <c r="N1062" s="23" t="n">
        <v>0</v>
      </c>
      <c r="O1062" s="23" t="n">
        <f aca="false">K1062+L1062</f>
        <v>1294</v>
      </c>
      <c r="P1062" s="23" t="n">
        <f aca="false">K1062+L1062+M1062+N1062</f>
        <v>1294</v>
      </c>
      <c r="Q1062" s="23" t="n">
        <v>50</v>
      </c>
      <c r="R1062" s="23" t="n">
        <v>0</v>
      </c>
      <c r="S1062" s="23" t="n">
        <v>0</v>
      </c>
      <c r="T1062" s="23" t="n">
        <v>0</v>
      </c>
      <c r="U1062" s="23" t="n">
        <f aca="false">IF(I1062="delivery",O1062-SUM(Q1062+R1062),IF(I1062="PO",P1062-SUM(Q1062:R1062)))</f>
        <v>1244</v>
      </c>
      <c r="V1062" s="43" t="n">
        <v>36.18</v>
      </c>
      <c r="W1062" s="43" t="n">
        <v>36.18</v>
      </c>
      <c r="X1062" s="43" t="n">
        <f aca="false">W1062-V1062</f>
        <v>0</v>
      </c>
      <c r="Y1062" s="43"/>
      <c r="Z1062" s="43"/>
      <c r="AA1062" s="43"/>
      <c r="AB1062" s="43"/>
      <c r="AC1062" s="43" t="s">
        <v>10482</v>
      </c>
      <c r="AD1062" s="43"/>
      <c r="AE1062" s="43"/>
      <c r="AF1062" s="43"/>
      <c r="AG1062" s="43" t="n">
        <v>36.18</v>
      </c>
      <c r="AH1062" s="43" t="s">
        <v>12093</v>
      </c>
      <c r="AI1062" s="63" t="n">
        <v>16</v>
      </c>
      <c r="AJ1062" s="63" t="n">
        <v>10</v>
      </c>
      <c r="AK1062" s="43" t="s">
        <v>12094</v>
      </c>
      <c r="AL1062" s="43"/>
      <c r="AM1062" s="43"/>
      <c r="AN1062" s="43"/>
      <c r="AO1062" s="43" t="s">
        <v>82</v>
      </c>
      <c r="AP1062" s="23" t="s">
        <v>1432</v>
      </c>
      <c r="BF1062" s="23" t="s">
        <v>10498</v>
      </c>
      <c r="BG1062" s="1" t="s">
        <v>183</v>
      </c>
    </row>
    <row r="1063" s="23" customFormat="true" ht="12.75" hidden="true" customHeight="false" outlineLevel="0" collapsed="false">
      <c r="A1063" s="23" t="s">
        <v>4951</v>
      </c>
      <c r="B1063" s="23" t="s">
        <v>4952</v>
      </c>
      <c r="C1063" s="40" t="s">
        <v>177</v>
      </c>
      <c r="D1063" s="23" t="s">
        <v>82</v>
      </c>
      <c r="E1063" s="23" t="s">
        <v>4953</v>
      </c>
      <c r="F1063" s="23" t="s">
        <v>4954</v>
      </c>
      <c r="G1063" s="23" t="n">
        <v>86</v>
      </c>
      <c r="H1063" s="23" t="n">
        <v>24</v>
      </c>
      <c r="I1063" s="41" t="s">
        <v>188</v>
      </c>
      <c r="J1063" s="23" t="s">
        <v>1431</v>
      </c>
      <c r="K1063" s="23" t="n">
        <v>4302</v>
      </c>
      <c r="L1063" s="23" t="n">
        <v>78</v>
      </c>
      <c r="M1063" s="23" t="n">
        <v>0</v>
      </c>
      <c r="N1063" s="23" t="n">
        <v>0</v>
      </c>
      <c r="O1063" s="23" t="n">
        <f aca="false">K1063+L1063</f>
        <v>4380</v>
      </c>
      <c r="P1063" s="23" t="n">
        <f aca="false">K1063+L1063+M1063+N1063</f>
        <v>4380</v>
      </c>
      <c r="Q1063" s="23" t="n">
        <v>69</v>
      </c>
      <c r="R1063" s="23" t="n">
        <v>122</v>
      </c>
      <c r="S1063" s="23" t="n">
        <v>56</v>
      </c>
      <c r="T1063" s="23" t="n">
        <v>56</v>
      </c>
      <c r="U1063" s="23" t="n">
        <f aca="false">IF(I1063="delivery",O1063-SUM(Q1063+R1063),IF(I1063="PO",P1063-SUM(Q1063:R1063)))</f>
        <v>4189</v>
      </c>
      <c r="V1063" s="43" t="n">
        <v>33.23</v>
      </c>
      <c r="W1063" s="43" t="n">
        <v>33.23</v>
      </c>
      <c r="X1063" s="43" t="n">
        <f aca="false">W1063-V1063</f>
        <v>0</v>
      </c>
      <c r="Y1063" s="43"/>
      <c r="Z1063" s="43"/>
      <c r="AA1063" s="43"/>
      <c r="AB1063" s="43" t="n">
        <v>24.94</v>
      </c>
      <c r="AC1063" s="43" t="s">
        <v>10482</v>
      </c>
      <c r="AD1063" s="43" t="s">
        <v>12095</v>
      </c>
      <c r="AE1063" s="43"/>
      <c r="AF1063" s="43"/>
      <c r="AG1063" s="43" t="n">
        <v>24.94</v>
      </c>
      <c r="AH1063" s="43" t="s">
        <v>12096</v>
      </c>
      <c r="AI1063" s="63" t="n">
        <v>24</v>
      </c>
      <c r="AJ1063" s="63" t="n">
        <v>15</v>
      </c>
      <c r="AK1063" s="43" t="s">
        <v>12097</v>
      </c>
      <c r="AL1063" s="43"/>
      <c r="AM1063" s="43"/>
      <c r="AN1063" s="43"/>
      <c r="AO1063" s="43" t="s">
        <v>82</v>
      </c>
      <c r="AP1063" s="23" t="s">
        <v>1432</v>
      </c>
      <c r="BF1063" s="23" t="s">
        <v>10498</v>
      </c>
      <c r="BG1063" s="1" t="s">
        <v>183</v>
      </c>
    </row>
    <row r="1064" s="23" customFormat="true" ht="12.75" hidden="true" customHeight="false" outlineLevel="0" collapsed="false">
      <c r="A1064" s="23" t="s">
        <v>4959</v>
      </c>
      <c r="B1064" s="23" t="s">
        <v>4960</v>
      </c>
      <c r="C1064" s="40" t="s">
        <v>177</v>
      </c>
      <c r="D1064" s="23" t="s">
        <v>82</v>
      </c>
      <c r="E1064" s="23" t="s">
        <v>4961</v>
      </c>
      <c r="F1064" s="23" t="s">
        <v>4962</v>
      </c>
      <c r="G1064" s="23" t="n">
        <v>61</v>
      </c>
      <c r="H1064" s="23" t="n">
        <v>100</v>
      </c>
      <c r="I1064" s="41" t="s">
        <v>188</v>
      </c>
      <c r="J1064" s="23" t="s">
        <v>4963</v>
      </c>
      <c r="K1064" s="23" t="n">
        <v>0</v>
      </c>
      <c r="L1064" s="23" t="n">
        <v>1862</v>
      </c>
      <c r="M1064" s="23" t="n">
        <v>0</v>
      </c>
      <c r="N1064" s="23" t="n">
        <v>0</v>
      </c>
      <c r="O1064" s="23" t="n">
        <f aca="false">K1064+L1064</f>
        <v>1862</v>
      </c>
      <c r="P1064" s="23" t="n">
        <f aca="false">K1064+L1064+M1064+N1064</f>
        <v>1862</v>
      </c>
      <c r="Q1064" s="23" t="n">
        <v>0</v>
      </c>
      <c r="R1064" s="23" t="n">
        <v>0</v>
      </c>
      <c r="S1064" s="23" t="n">
        <v>0</v>
      </c>
      <c r="T1064" s="23" t="n">
        <v>0</v>
      </c>
      <c r="U1064" s="23" t="n">
        <f aca="false">IF(I1064="delivery",O1064-SUM(Q1064+R1064),IF(I1064="PO",P1064-SUM(Q1064:R1064)))</f>
        <v>1862</v>
      </c>
      <c r="V1064" s="43" t="n">
        <v>0.89</v>
      </c>
      <c r="W1064" s="43" t="n">
        <v>0.89</v>
      </c>
      <c r="X1064" s="43" t="n">
        <f aca="false">W1064-V1064</f>
        <v>0</v>
      </c>
      <c r="Y1064" s="43"/>
      <c r="Z1064" s="43"/>
      <c r="AA1064" s="43"/>
      <c r="AB1064" s="43"/>
      <c r="AC1064" s="43" t="s">
        <v>10482</v>
      </c>
      <c r="AD1064" s="43"/>
      <c r="AE1064" s="43"/>
      <c r="AF1064" s="43"/>
      <c r="AG1064" s="43" t="n">
        <v>0.89</v>
      </c>
      <c r="AH1064" s="43" t="s">
        <v>12098</v>
      </c>
      <c r="AI1064" s="63" t="n">
        <v>100</v>
      </c>
      <c r="AJ1064" s="63" t="n">
        <v>10</v>
      </c>
      <c r="AK1064" s="43" t="s">
        <v>12099</v>
      </c>
      <c r="AL1064" s="43"/>
      <c r="AM1064" s="43"/>
      <c r="AN1064" s="43"/>
      <c r="AO1064" s="43" t="s">
        <v>82</v>
      </c>
      <c r="AP1064" s="23" t="s">
        <v>1432</v>
      </c>
      <c r="BF1064" s="23" t="s">
        <v>10498</v>
      </c>
      <c r="BG1064" s="1" t="s">
        <v>183</v>
      </c>
    </row>
    <row r="1065" s="23" customFormat="true" ht="12.75" hidden="true" customHeight="false" outlineLevel="0" collapsed="false">
      <c r="A1065" s="23" t="s">
        <v>4964</v>
      </c>
      <c r="B1065" s="23" t="s">
        <v>4965</v>
      </c>
      <c r="C1065" s="40" t="s">
        <v>177</v>
      </c>
      <c r="D1065" s="23" t="s">
        <v>82</v>
      </c>
      <c r="E1065" s="23" t="s">
        <v>4966</v>
      </c>
      <c r="F1065" s="23" t="s">
        <v>4967</v>
      </c>
      <c r="G1065" s="23" t="n">
        <v>61</v>
      </c>
      <c r="H1065" s="23" t="n">
        <v>100</v>
      </c>
      <c r="I1065" s="41" t="s">
        <v>188</v>
      </c>
      <c r="J1065" s="23" t="s">
        <v>4963</v>
      </c>
      <c r="K1065" s="23" t="n">
        <v>0</v>
      </c>
      <c r="L1065" s="23" t="n">
        <v>1869</v>
      </c>
      <c r="M1065" s="23" t="n">
        <v>0</v>
      </c>
      <c r="N1065" s="23" t="n">
        <v>0</v>
      </c>
      <c r="O1065" s="23" t="n">
        <f aca="false">K1065+L1065</f>
        <v>1869</v>
      </c>
      <c r="P1065" s="23" t="n">
        <f aca="false">K1065+L1065+M1065+N1065</f>
        <v>1869</v>
      </c>
      <c r="Q1065" s="23" t="n">
        <v>0</v>
      </c>
      <c r="R1065" s="23" t="n">
        <v>0</v>
      </c>
      <c r="S1065" s="23" t="n">
        <v>0</v>
      </c>
      <c r="T1065" s="23" t="n">
        <v>0</v>
      </c>
      <c r="U1065" s="23" t="n">
        <f aca="false">IF(I1065="delivery",O1065-SUM(Q1065+R1065),IF(I1065="PO",P1065-SUM(Q1065:R1065)))</f>
        <v>1869</v>
      </c>
      <c r="V1065" s="43" t="n">
        <v>0.59</v>
      </c>
      <c r="W1065" s="43" t="n">
        <v>0.59</v>
      </c>
      <c r="X1065" s="43" t="n">
        <f aca="false">W1065-V1065</f>
        <v>0</v>
      </c>
      <c r="Y1065" s="43"/>
      <c r="Z1065" s="43"/>
      <c r="AA1065" s="43"/>
      <c r="AB1065" s="43"/>
      <c r="AC1065" s="43" t="s">
        <v>10482</v>
      </c>
      <c r="AD1065" s="43"/>
      <c r="AE1065" s="43"/>
      <c r="AF1065" s="43"/>
      <c r="AG1065" s="43" t="n">
        <v>0.59</v>
      </c>
      <c r="AH1065" s="43" t="s">
        <v>12100</v>
      </c>
      <c r="AI1065" s="63" t="n">
        <v>100</v>
      </c>
      <c r="AJ1065" s="63" t="n">
        <v>10</v>
      </c>
      <c r="AK1065" s="43" t="s">
        <v>12101</v>
      </c>
      <c r="AL1065" s="43"/>
      <c r="AM1065" s="43"/>
      <c r="AN1065" s="43"/>
      <c r="AO1065" s="43" t="s">
        <v>82</v>
      </c>
      <c r="AP1065" s="23" t="s">
        <v>1432</v>
      </c>
      <c r="BF1065" s="23" t="s">
        <v>10498</v>
      </c>
      <c r="BG1065" s="1" t="s">
        <v>183</v>
      </c>
    </row>
    <row r="1066" s="23" customFormat="true" ht="12.75" hidden="false" customHeight="false" outlineLevel="0" collapsed="false">
      <c r="A1066" s="23" t="s">
        <v>4968</v>
      </c>
      <c r="B1066" s="23" t="s">
        <v>4969</v>
      </c>
      <c r="C1066" s="40" t="s">
        <v>177</v>
      </c>
      <c r="D1066" s="23" t="s">
        <v>1471</v>
      </c>
      <c r="E1066" s="23" t="s">
        <v>4970</v>
      </c>
      <c r="F1066" s="23" t="s">
        <v>4971</v>
      </c>
      <c r="G1066" s="23" t="n">
        <v>53</v>
      </c>
      <c r="H1066" s="23" t="n">
        <v>1800</v>
      </c>
      <c r="I1066" s="41" t="s">
        <v>180</v>
      </c>
      <c r="K1066" s="23" t="n">
        <v>0</v>
      </c>
      <c r="L1066" s="23" t="n">
        <v>5938</v>
      </c>
      <c r="M1066" s="23" t="n">
        <v>3600</v>
      </c>
      <c r="N1066" s="23" t="n">
        <v>0</v>
      </c>
      <c r="O1066" s="23" t="n">
        <f aca="false">K1066+L1066</f>
        <v>5938</v>
      </c>
      <c r="P1066" s="23" t="n">
        <f aca="false">K1066+L1066+M1066+N1066</f>
        <v>9538</v>
      </c>
      <c r="Q1066" s="23" t="n">
        <v>5423</v>
      </c>
      <c r="R1066" s="23" t="n">
        <v>10360</v>
      </c>
      <c r="S1066" s="23" t="n">
        <v>14246</v>
      </c>
      <c r="T1066" s="23" t="n">
        <v>7700</v>
      </c>
      <c r="U1066" s="23" t="n">
        <f aca="false">IF(I1066="delivery",O1066-SUM(Q1066+R1066),IF(I1066="PO",P1066-SUM(Q1066:R1066)))</f>
        <v>-9845</v>
      </c>
      <c r="V1066" s="43" t="n">
        <v>0.57</v>
      </c>
      <c r="W1066" s="43" t="n">
        <v>0.55</v>
      </c>
      <c r="X1066" s="43" t="n">
        <f aca="false">W1066-V1066</f>
        <v>-0.02</v>
      </c>
      <c r="Y1066" s="43"/>
      <c r="Z1066" s="43"/>
      <c r="AA1066" s="43"/>
      <c r="AB1066" s="43"/>
      <c r="AC1066" s="43" t="s">
        <v>10482</v>
      </c>
      <c r="AD1066" s="43" t="s">
        <v>10961</v>
      </c>
      <c r="AE1066" s="43" t="s">
        <v>12102</v>
      </c>
      <c r="AF1066" s="43"/>
      <c r="AG1066" s="43" t="n">
        <v>0.55</v>
      </c>
      <c r="AH1066" s="43" t="s">
        <v>11966</v>
      </c>
      <c r="AI1066" s="63" t="n">
        <v>700</v>
      </c>
      <c r="AJ1066" s="63" t="n">
        <v>15</v>
      </c>
      <c r="AK1066" s="43"/>
      <c r="AL1066" s="43"/>
      <c r="AM1066" s="43"/>
      <c r="AN1066" s="43"/>
      <c r="AO1066" s="43" t="s">
        <v>1471</v>
      </c>
      <c r="AP1066" s="23" t="s">
        <v>1474</v>
      </c>
      <c r="AT1066" s="23" t="s">
        <v>10934</v>
      </c>
      <c r="AV1066" s="23" t="n">
        <v>0.57</v>
      </c>
      <c r="AW1066" s="23" t="s">
        <v>11962</v>
      </c>
      <c r="AX1066" s="23" t="s">
        <v>12103</v>
      </c>
      <c r="AY1066" s="23" t="n">
        <v>1800</v>
      </c>
      <c r="AZ1066" s="23" t="n">
        <v>8</v>
      </c>
      <c r="BA1066" s="23" t="s">
        <v>177</v>
      </c>
      <c r="BB1066" s="23" t="s">
        <v>11962</v>
      </c>
      <c r="BF1066" s="23" t="s">
        <v>10498</v>
      </c>
      <c r="BG1066" s="1" t="s">
        <v>183</v>
      </c>
    </row>
    <row r="1067" s="23" customFormat="true" ht="12.75" hidden="true" customHeight="false" outlineLevel="0" collapsed="false">
      <c r="A1067" s="23" t="s">
        <v>4972</v>
      </c>
      <c r="B1067" s="23" t="s">
        <v>4973</v>
      </c>
      <c r="C1067" s="40" t="s">
        <v>177</v>
      </c>
      <c r="D1067" s="23" t="s">
        <v>82</v>
      </c>
      <c r="E1067" s="23" t="s">
        <v>4974</v>
      </c>
      <c r="F1067" s="23" t="s">
        <v>4975</v>
      </c>
      <c r="G1067" s="23" t="n">
        <v>61</v>
      </c>
      <c r="H1067" s="23" t="n">
        <v>3600</v>
      </c>
      <c r="I1067" s="41" t="s">
        <v>188</v>
      </c>
      <c r="J1067" s="23" t="s">
        <v>1431</v>
      </c>
      <c r="K1067" s="23" t="n">
        <v>0</v>
      </c>
      <c r="L1067" s="23" t="n">
        <v>6567</v>
      </c>
      <c r="M1067" s="23" t="n">
        <v>7200</v>
      </c>
      <c r="N1067" s="23" t="n">
        <v>3600</v>
      </c>
      <c r="O1067" s="23" t="n">
        <f aca="false">K1067+L1067</f>
        <v>6567</v>
      </c>
      <c r="P1067" s="23" t="n">
        <f aca="false">K1067+L1067+M1067+N1067</f>
        <v>17367</v>
      </c>
      <c r="Q1067" s="23" t="n">
        <v>14508</v>
      </c>
      <c r="R1067" s="23" t="n">
        <v>6898</v>
      </c>
      <c r="S1067" s="23" t="n">
        <v>8118</v>
      </c>
      <c r="T1067" s="23" t="n">
        <v>4620</v>
      </c>
      <c r="U1067" s="23" t="n">
        <f aca="false">IF(I1067="delivery",O1067-SUM(Q1067+R1067),IF(I1067="PO",P1067-SUM(Q1067:R1067)))</f>
        <v>-4039</v>
      </c>
      <c r="V1067" s="43" t="n">
        <v>2.7</v>
      </c>
      <c r="W1067" s="43" t="n">
        <v>2.7</v>
      </c>
      <c r="X1067" s="43" t="n">
        <f aca="false">W1067-V1067</f>
        <v>0</v>
      </c>
      <c r="Y1067" s="43"/>
      <c r="Z1067" s="43"/>
      <c r="AA1067" s="43" t="n">
        <v>2.7</v>
      </c>
      <c r="AB1067" s="43"/>
      <c r="AC1067" s="43" t="s">
        <v>10482</v>
      </c>
      <c r="AD1067" s="43"/>
      <c r="AE1067" s="43"/>
      <c r="AF1067" s="43"/>
      <c r="AG1067" s="43" t="n">
        <v>2.7</v>
      </c>
      <c r="AH1067" s="43" t="s">
        <v>12104</v>
      </c>
      <c r="AI1067" s="63" t="n">
        <v>3600</v>
      </c>
      <c r="AJ1067" s="63" t="n">
        <v>10</v>
      </c>
      <c r="AK1067" s="43" t="s">
        <v>12105</v>
      </c>
      <c r="AL1067" s="43"/>
      <c r="AM1067" s="43"/>
      <c r="AN1067" s="43"/>
      <c r="AO1067" s="43" t="s">
        <v>82</v>
      </c>
      <c r="AP1067" s="23" t="s">
        <v>1432</v>
      </c>
      <c r="BF1067" s="23" t="s">
        <v>10498</v>
      </c>
      <c r="BG1067" s="1" t="s">
        <v>183</v>
      </c>
    </row>
    <row r="1068" s="23" customFormat="true" ht="12.75" hidden="true" customHeight="false" outlineLevel="0" collapsed="false">
      <c r="A1068" s="23" t="s">
        <v>4976</v>
      </c>
      <c r="B1068" s="23" t="s">
        <v>4977</v>
      </c>
      <c r="C1068" s="40" t="s">
        <v>177</v>
      </c>
      <c r="D1068" s="23" t="s">
        <v>82</v>
      </c>
      <c r="E1068" s="23" t="s">
        <v>4978</v>
      </c>
      <c r="F1068" s="23" t="s">
        <v>4979</v>
      </c>
      <c r="G1068" s="23" t="n">
        <v>86</v>
      </c>
      <c r="H1068" s="23" t="n">
        <v>100</v>
      </c>
      <c r="I1068" s="41" t="s">
        <v>188</v>
      </c>
      <c r="J1068" s="23" t="s">
        <v>4736</v>
      </c>
      <c r="K1068" s="23" t="n">
        <v>0</v>
      </c>
      <c r="L1068" s="23" t="n">
        <v>6855</v>
      </c>
      <c r="M1068" s="23" t="n">
        <v>3600</v>
      </c>
      <c r="N1068" s="23" t="n">
        <v>4000</v>
      </c>
      <c r="O1068" s="23" t="n">
        <f aca="false">K1068+L1068</f>
        <v>6855</v>
      </c>
      <c r="P1068" s="23" t="n">
        <f aca="false">K1068+L1068+M1068+N1068</f>
        <v>14455</v>
      </c>
      <c r="Q1068" s="23" t="n">
        <v>9827</v>
      </c>
      <c r="R1068" s="23" t="n">
        <v>10346</v>
      </c>
      <c r="S1068" s="23" t="n">
        <v>12109</v>
      </c>
      <c r="T1068" s="23" t="n">
        <v>6454</v>
      </c>
      <c r="U1068" s="23" t="n">
        <f aca="false">IF(I1068="delivery",O1068-SUM(Q1068+R1068),IF(I1068="PO",P1068-SUM(Q1068:R1068)))</f>
        <v>-5718</v>
      </c>
      <c r="V1068" s="43" t="n">
        <v>0.56</v>
      </c>
      <c r="W1068" s="43" t="n">
        <v>0.56</v>
      </c>
      <c r="X1068" s="43" t="n">
        <f aca="false">W1068-V1068</f>
        <v>0</v>
      </c>
      <c r="Y1068" s="43"/>
      <c r="Z1068" s="43"/>
      <c r="AA1068" s="43" t="n">
        <v>0.41834</v>
      </c>
      <c r="AB1068" s="43"/>
      <c r="AC1068" s="43" t="s">
        <v>10482</v>
      </c>
      <c r="AD1068" s="43"/>
      <c r="AE1068" s="43"/>
      <c r="AF1068" s="43"/>
      <c r="AG1068" s="43" t="n">
        <v>0.56</v>
      </c>
      <c r="AH1068" s="43" t="s">
        <v>12106</v>
      </c>
      <c r="AI1068" s="63" t="n">
        <v>100</v>
      </c>
      <c r="AJ1068" s="63" t="n">
        <v>15</v>
      </c>
      <c r="AK1068" s="43" t="s">
        <v>12107</v>
      </c>
      <c r="AL1068" s="43"/>
      <c r="AM1068" s="43"/>
      <c r="AN1068" s="43"/>
      <c r="AO1068" s="43" t="s">
        <v>82</v>
      </c>
      <c r="AP1068" s="23" t="s">
        <v>1432</v>
      </c>
      <c r="BF1068" s="23" t="s">
        <v>10498</v>
      </c>
      <c r="BG1068" s="1" t="s">
        <v>183</v>
      </c>
    </row>
    <row r="1069" s="23" customFormat="true" ht="12.75" hidden="false" customHeight="false" outlineLevel="0" collapsed="false">
      <c r="A1069" s="23" t="s">
        <v>4980</v>
      </c>
      <c r="B1069" s="23" t="s">
        <v>4981</v>
      </c>
      <c r="C1069" s="40" t="s">
        <v>177</v>
      </c>
      <c r="D1069" s="23" t="s">
        <v>1471</v>
      </c>
      <c r="E1069" s="23" t="s">
        <v>4982</v>
      </c>
      <c r="F1069" s="23" t="s">
        <v>4983</v>
      </c>
      <c r="G1069" s="23" t="n">
        <v>53</v>
      </c>
      <c r="H1069" s="23" t="n">
        <v>1400</v>
      </c>
      <c r="I1069" s="41" t="s">
        <v>188</v>
      </c>
      <c r="K1069" s="23" t="n">
        <v>0</v>
      </c>
      <c r="L1069" s="23" t="n">
        <v>1474</v>
      </c>
      <c r="M1069" s="23" t="n">
        <v>0</v>
      </c>
      <c r="N1069" s="23" t="n">
        <v>0</v>
      </c>
      <c r="O1069" s="23" t="n">
        <f aca="false">K1069+L1069</f>
        <v>1474</v>
      </c>
      <c r="P1069" s="23" t="n">
        <f aca="false">K1069+L1069+M1069+N1069</f>
        <v>1474</v>
      </c>
      <c r="Q1069" s="23" t="n">
        <v>0</v>
      </c>
      <c r="R1069" s="23" t="n">
        <v>508</v>
      </c>
      <c r="S1069" s="23" t="n">
        <v>440</v>
      </c>
      <c r="T1069" s="23" t="n">
        <v>2130</v>
      </c>
      <c r="U1069" s="23" t="n">
        <f aca="false">IF(I1069="delivery",O1069-SUM(Q1069+R1069),IF(I1069="PO",P1069-SUM(Q1069:R1069)))</f>
        <v>966</v>
      </c>
      <c r="V1069" s="43" t="n">
        <v>0.98</v>
      </c>
      <c r="W1069" s="43" t="n">
        <v>0.98</v>
      </c>
      <c r="X1069" s="43" t="n">
        <f aca="false">W1069-V1069</f>
        <v>0</v>
      </c>
      <c r="Y1069" s="43"/>
      <c r="Z1069" s="43"/>
      <c r="AA1069" s="43"/>
      <c r="AB1069" s="43"/>
      <c r="AC1069" s="43" t="s">
        <v>10482</v>
      </c>
      <c r="AD1069" s="43"/>
      <c r="AE1069" s="43"/>
      <c r="AF1069" s="43"/>
      <c r="AG1069" s="43" t="n">
        <v>0.98</v>
      </c>
      <c r="AH1069" s="43"/>
      <c r="AI1069" s="63"/>
      <c r="AJ1069" s="63"/>
      <c r="AK1069" s="43"/>
      <c r="AL1069" s="43"/>
      <c r="AM1069" s="43" t="s">
        <v>10933</v>
      </c>
      <c r="AN1069" s="43"/>
      <c r="AO1069" s="43" t="s">
        <v>1471</v>
      </c>
      <c r="AP1069" s="23" t="s">
        <v>1474</v>
      </c>
      <c r="AT1069" s="23" t="s">
        <v>10959</v>
      </c>
      <c r="AV1069" s="23" t="n">
        <v>0.98</v>
      </c>
      <c r="AW1069" s="23" t="s">
        <v>11962</v>
      </c>
      <c r="AX1069" s="23" t="s">
        <v>12108</v>
      </c>
      <c r="AY1069" s="23" t="n">
        <v>1400</v>
      </c>
      <c r="AZ1069" s="23" t="n">
        <v>8</v>
      </c>
      <c r="BA1069" s="23" t="s">
        <v>177</v>
      </c>
      <c r="BB1069" s="23" t="s">
        <v>11962</v>
      </c>
      <c r="BF1069" s="23" t="s">
        <v>10498</v>
      </c>
      <c r="BG1069" s="1" t="s">
        <v>183</v>
      </c>
    </row>
    <row r="1070" s="23" customFormat="true" ht="12.75" hidden="false" customHeight="false" outlineLevel="0" collapsed="false">
      <c r="A1070" s="23" t="s">
        <v>4984</v>
      </c>
      <c r="B1070" s="23" t="s">
        <v>4985</v>
      </c>
      <c r="C1070" s="40" t="s">
        <v>177</v>
      </c>
      <c r="D1070" s="23" t="s">
        <v>1471</v>
      </c>
      <c r="E1070" s="23" t="s">
        <v>4986</v>
      </c>
      <c r="F1070" s="23" t="s">
        <v>4987</v>
      </c>
      <c r="G1070" s="23" t="n">
        <v>33</v>
      </c>
      <c r="H1070" s="23" t="n">
        <v>125</v>
      </c>
      <c r="I1070" s="41" t="s">
        <v>180</v>
      </c>
      <c r="K1070" s="23" t="n">
        <v>0</v>
      </c>
      <c r="L1070" s="23" t="n">
        <v>9619</v>
      </c>
      <c r="M1070" s="23" t="n">
        <v>16000</v>
      </c>
      <c r="N1070" s="23" t="n">
        <v>0</v>
      </c>
      <c r="O1070" s="23" t="n">
        <f aca="false">K1070+L1070</f>
        <v>9619</v>
      </c>
      <c r="P1070" s="23" t="n">
        <f aca="false">K1070+L1070+M1070+N1070</f>
        <v>25619</v>
      </c>
      <c r="Q1070" s="23" t="n">
        <v>25917</v>
      </c>
      <c r="R1070" s="23" t="n">
        <v>19786</v>
      </c>
      <c r="S1070" s="23" t="n">
        <v>20470</v>
      </c>
      <c r="T1070" s="23" t="n">
        <v>13376</v>
      </c>
      <c r="U1070" s="23" t="n">
        <f aca="false">IF(I1070="delivery",O1070-SUM(Q1070+R1070),IF(I1070="PO",P1070-SUM(Q1070:R1070)))</f>
        <v>-36084</v>
      </c>
      <c r="V1070" s="43" t="n">
        <v>0.13</v>
      </c>
      <c r="W1070" s="43" t="n">
        <v>0.13</v>
      </c>
      <c r="X1070" s="43" t="n">
        <f aca="false">W1070-V1070</f>
        <v>0</v>
      </c>
      <c r="Y1070" s="43"/>
      <c r="Z1070" s="43"/>
      <c r="AA1070" s="43"/>
      <c r="AB1070" s="43"/>
      <c r="AC1070" s="43" t="s">
        <v>10482</v>
      </c>
      <c r="AD1070" s="43"/>
      <c r="AE1070" s="43"/>
      <c r="AF1070" s="43"/>
      <c r="AG1070" s="43" t="n">
        <v>0.13</v>
      </c>
      <c r="AH1070" s="43" t="s">
        <v>12033</v>
      </c>
      <c r="AI1070" s="63" t="n">
        <v>125</v>
      </c>
      <c r="AJ1070" s="63" t="n">
        <v>3</v>
      </c>
      <c r="AK1070" s="43"/>
      <c r="AL1070" s="43"/>
      <c r="AM1070" s="43" t="s">
        <v>12109</v>
      </c>
      <c r="AN1070" s="43"/>
      <c r="AO1070" s="43" t="s">
        <v>1471</v>
      </c>
      <c r="AP1070" s="23" t="s">
        <v>1474</v>
      </c>
      <c r="AT1070" s="23" t="s">
        <v>10934</v>
      </c>
      <c r="AV1070" s="23" t="n">
        <v>0.13</v>
      </c>
      <c r="AW1070" s="23" t="s">
        <v>11976</v>
      </c>
      <c r="AX1070" s="23" t="s">
        <v>12110</v>
      </c>
      <c r="AY1070" s="23" t="n">
        <v>125</v>
      </c>
      <c r="AZ1070" s="23" t="n">
        <v>3</v>
      </c>
      <c r="BA1070" s="23" t="s">
        <v>1465</v>
      </c>
      <c r="BB1070" s="23" t="s">
        <v>11976</v>
      </c>
      <c r="BF1070" s="23" t="s">
        <v>10498</v>
      </c>
      <c r="BG1070" s="1" t="s">
        <v>183</v>
      </c>
    </row>
    <row r="1071" s="23" customFormat="true" ht="12.75" hidden="false" customHeight="false" outlineLevel="0" collapsed="false">
      <c r="A1071" s="23" t="s">
        <v>4988</v>
      </c>
      <c r="B1071" s="23" t="s">
        <v>4989</v>
      </c>
      <c r="C1071" s="40" t="s">
        <v>177</v>
      </c>
      <c r="D1071" s="23" t="s">
        <v>1471</v>
      </c>
      <c r="E1071" s="23" t="s">
        <v>4990</v>
      </c>
      <c r="F1071" s="23" t="s">
        <v>4991</v>
      </c>
      <c r="G1071" s="23" t="n">
        <v>33</v>
      </c>
      <c r="H1071" s="23" t="n">
        <v>125</v>
      </c>
      <c r="I1071" s="41" t="s">
        <v>188</v>
      </c>
      <c r="K1071" s="23" t="n">
        <v>0</v>
      </c>
      <c r="L1071" s="23" t="n">
        <v>474</v>
      </c>
      <c r="M1071" s="23" t="n">
        <v>0</v>
      </c>
      <c r="N1071" s="23" t="n">
        <v>0</v>
      </c>
      <c r="O1071" s="23" t="n">
        <f aca="false">K1071+L1071</f>
        <v>474</v>
      </c>
      <c r="P1071" s="23" t="n">
        <f aca="false">K1071+L1071+M1071+N1071</f>
        <v>474</v>
      </c>
      <c r="Q1071" s="23" t="n">
        <v>54</v>
      </c>
      <c r="R1071" s="23" t="n">
        <v>0</v>
      </c>
      <c r="S1071" s="23" t="n">
        <v>0</v>
      </c>
      <c r="T1071" s="23" t="n">
        <v>40</v>
      </c>
      <c r="U1071" s="23" t="n">
        <f aca="false">IF(I1071="delivery",O1071-SUM(Q1071+R1071),IF(I1071="PO",P1071-SUM(Q1071:R1071)))</f>
        <v>420</v>
      </c>
      <c r="V1071" s="43" t="n">
        <v>0.173</v>
      </c>
      <c r="W1071" s="43" t="n">
        <v>0.173</v>
      </c>
      <c r="X1071" s="43" t="n">
        <f aca="false">W1071-V1071</f>
        <v>0</v>
      </c>
      <c r="Y1071" s="43"/>
      <c r="Z1071" s="43"/>
      <c r="AA1071" s="43" t="n">
        <v>0.173</v>
      </c>
      <c r="AB1071" s="43"/>
      <c r="AC1071" s="43" t="s">
        <v>10482</v>
      </c>
      <c r="AD1071" s="43"/>
      <c r="AE1071" s="43"/>
      <c r="AF1071" s="43"/>
      <c r="AG1071" s="43" t="n">
        <v>0.173</v>
      </c>
      <c r="AH1071" s="43"/>
      <c r="AI1071" s="63"/>
      <c r="AJ1071" s="63"/>
      <c r="AK1071" s="43"/>
      <c r="AL1071" s="43"/>
      <c r="AM1071" s="43" t="s">
        <v>10933</v>
      </c>
      <c r="AN1071" s="43"/>
      <c r="AO1071" s="43" t="s">
        <v>1471</v>
      </c>
      <c r="AP1071" s="23" t="s">
        <v>1474</v>
      </c>
      <c r="AT1071" s="23" t="s">
        <v>10934</v>
      </c>
      <c r="AV1071" s="23" t="n">
        <v>0.173</v>
      </c>
      <c r="AW1071" s="23" t="s">
        <v>11976</v>
      </c>
      <c r="AX1071" s="23" t="s">
        <v>12111</v>
      </c>
      <c r="AY1071" s="23" t="n">
        <v>125</v>
      </c>
      <c r="AZ1071" s="23" t="n">
        <v>6</v>
      </c>
      <c r="BA1071" s="23" t="s">
        <v>1465</v>
      </c>
      <c r="BB1071" s="23" t="s">
        <v>11976</v>
      </c>
      <c r="BF1071" s="23" t="s">
        <v>10498</v>
      </c>
      <c r="BG1071" s="1" t="s">
        <v>183</v>
      </c>
    </row>
    <row r="1072" s="23" customFormat="true" ht="12.75" hidden="true" customHeight="false" outlineLevel="0" collapsed="false">
      <c r="A1072" s="23" t="s">
        <v>4992</v>
      </c>
      <c r="B1072" s="23" t="s">
        <v>4993</v>
      </c>
      <c r="C1072" s="40" t="s">
        <v>177</v>
      </c>
      <c r="D1072" s="23" t="s">
        <v>82</v>
      </c>
      <c r="E1072" s="23" t="s">
        <v>4994</v>
      </c>
      <c r="F1072" s="23" t="s">
        <v>4995</v>
      </c>
      <c r="G1072" s="23" t="n">
        <v>51</v>
      </c>
      <c r="H1072" s="23" t="n">
        <v>450</v>
      </c>
      <c r="I1072" s="41" t="s">
        <v>180</v>
      </c>
      <c r="J1072" s="23" t="s">
        <v>4718</v>
      </c>
      <c r="K1072" s="23" t="n">
        <v>0</v>
      </c>
      <c r="L1072" s="23" t="n">
        <v>3643</v>
      </c>
      <c r="M1072" s="23" t="n">
        <v>1782</v>
      </c>
      <c r="N1072" s="23" t="n">
        <v>486</v>
      </c>
      <c r="O1072" s="23" t="n">
        <f aca="false">K1072+L1072</f>
        <v>3643</v>
      </c>
      <c r="P1072" s="23" t="n">
        <f aca="false">K1072+L1072+M1072+N1072</f>
        <v>5911</v>
      </c>
      <c r="Q1072" s="23" t="n">
        <v>5443</v>
      </c>
      <c r="R1072" s="23" t="n">
        <v>2677</v>
      </c>
      <c r="S1072" s="23" t="n">
        <v>2718</v>
      </c>
      <c r="T1072" s="23" t="n">
        <v>1714</v>
      </c>
      <c r="U1072" s="23" t="n">
        <f aca="false">IF(I1072="delivery",O1072-SUM(Q1072+R1072),IF(I1072="PO",P1072-SUM(Q1072:R1072)))</f>
        <v>-4477</v>
      </c>
      <c r="V1072" s="43" t="n">
        <v>3.5</v>
      </c>
      <c r="W1072" s="43" t="n">
        <v>3.5</v>
      </c>
      <c r="X1072" s="43" t="n">
        <f aca="false">W1072-V1072</f>
        <v>0</v>
      </c>
      <c r="Y1072" s="43"/>
      <c r="Z1072" s="43"/>
      <c r="AA1072" s="43" t="n">
        <v>4.55</v>
      </c>
      <c r="AB1072" s="43"/>
      <c r="AC1072" s="43" t="s">
        <v>10482</v>
      </c>
      <c r="AD1072" s="43"/>
      <c r="AE1072" s="43"/>
      <c r="AF1072" s="43"/>
      <c r="AG1072" s="43" t="n">
        <v>3.5</v>
      </c>
      <c r="AH1072" s="43" t="s">
        <v>12112</v>
      </c>
      <c r="AI1072" s="63" t="n">
        <v>450</v>
      </c>
      <c r="AJ1072" s="63" t="n">
        <v>8</v>
      </c>
      <c r="AK1072" s="43" t="s">
        <v>12113</v>
      </c>
      <c r="AL1072" s="43"/>
      <c r="AM1072" s="43"/>
      <c r="AN1072" s="43"/>
      <c r="AO1072" s="43" t="s">
        <v>82</v>
      </c>
      <c r="AP1072" s="23" t="s">
        <v>1432</v>
      </c>
      <c r="BF1072" s="23" t="s">
        <v>10498</v>
      </c>
      <c r="BG1072" s="1" t="s">
        <v>183</v>
      </c>
    </row>
    <row r="1073" s="23" customFormat="true" ht="12.75" hidden="true" customHeight="false" outlineLevel="0" collapsed="false">
      <c r="A1073" s="23" t="s">
        <v>4996</v>
      </c>
      <c r="B1073" s="23" t="s">
        <v>4997</v>
      </c>
      <c r="C1073" s="40" t="s">
        <v>177</v>
      </c>
      <c r="D1073" s="23" t="s">
        <v>82</v>
      </c>
      <c r="E1073" s="23" t="s">
        <v>4998</v>
      </c>
      <c r="F1073" s="23" t="s">
        <v>4999</v>
      </c>
      <c r="G1073" s="23" t="n">
        <v>61</v>
      </c>
      <c r="H1073" s="23" t="n">
        <v>486</v>
      </c>
      <c r="I1073" s="41" t="s">
        <v>188</v>
      </c>
      <c r="J1073" s="23" t="s">
        <v>4731</v>
      </c>
      <c r="K1073" s="23" t="n">
        <v>0</v>
      </c>
      <c r="L1073" s="23" t="n">
        <v>484</v>
      </c>
      <c r="M1073" s="23" t="n">
        <v>648</v>
      </c>
      <c r="N1073" s="23" t="n">
        <v>1458</v>
      </c>
      <c r="O1073" s="23" t="n">
        <f aca="false">K1073+L1073</f>
        <v>484</v>
      </c>
      <c r="P1073" s="23" t="n">
        <f aca="false">K1073+L1073+M1073+N1073</f>
        <v>2590</v>
      </c>
      <c r="Q1073" s="23" t="n">
        <v>54</v>
      </c>
      <c r="R1073" s="23" t="n">
        <v>1607</v>
      </c>
      <c r="S1073" s="23" t="n">
        <v>1347</v>
      </c>
      <c r="T1073" s="23" t="n">
        <v>938</v>
      </c>
      <c r="U1073" s="23" t="n">
        <f aca="false">IF(I1073="delivery",O1073-SUM(Q1073+R1073),IF(I1073="PO",P1073-SUM(Q1073:R1073)))</f>
        <v>929</v>
      </c>
      <c r="V1073" s="43" t="n">
        <v>6.205</v>
      </c>
      <c r="W1073" s="43" t="n">
        <v>6.205</v>
      </c>
      <c r="X1073" s="43" t="n">
        <f aca="false">W1073-V1073</f>
        <v>0</v>
      </c>
      <c r="Y1073" s="43"/>
      <c r="Z1073" s="43"/>
      <c r="AA1073" s="43" t="n">
        <v>6.43</v>
      </c>
      <c r="AB1073" s="43"/>
      <c r="AC1073" s="43" t="s">
        <v>10482</v>
      </c>
      <c r="AD1073" s="43"/>
      <c r="AE1073" s="43"/>
      <c r="AF1073" s="43"/>
      <c r="AG1073" s="43" t="n">
        <v>6.205</v>
      </c>
      <c r="AH1073" s="43" t="s">
        <v>12114</v>
      </c>
      <c r="AI1073" s="63" t="s">
        <v>12115</v>
      </c>
      <c r="AJ1073" s="63" t="s">
        <v>12116</v>
      </c>
      <c r="AK1073" s="43" t="s">
        <v>12117</v>
      </c>
      <c r="AL1073" s="43"/>
      <c r="AM1073" s="43"/>
      <c r="AN1073" s="43"/>
      <c r="AO1073" s="43" t="s">
        <v>82</v>
      </c>
      <c r="AP1073" s="23" t="s">
        <v>1432</v>
      </c>
      <c r="BF1073" s="23" t="s">
        <v>10498</v>
      </c>
      <c r="BG1073" s="1" t="s">
        <v>183</v>
      </c>
    </row>
    <row r="1074" s="23" customFormat="true" ht="12.75" hidden="true" customHeight="false" outlineLevel="0" collapsed="false">
      <c r="A1074" s="23" t="s">
        <v>5000</v>
      </c>
      <c r="B1074" s="23" t="s">
        <v>5001</v>
      </c>
      <c r="C1074" s="40" t="s">
        <v>177</v>
      </c>
      <c r="D1074" s="23" t="s">
        <v>82</v>
      </c>
      <c r="E1074" s="23" t="s">
        <v>5002</v>
      </c>
      <c r="F1074" s="23" t="s">
        <v>5003</v>
      </c>
      <c r="G1074" s="23" t="n">
        <v>71</v>
      </c>
      <c r="H1074" s="23" t="n">
        <v>525</v>
      </c>
      <c r="I1074" s="41" t="s">
        <v>180</v>
      </c>
      <c r="J1074" s="23" t="s">
        <v>1442</v>
      </c>
      <c r="K1074" s="23" t="n">
        <v>0</v>
      </c>
      <c r="L1074" s="23" t="n">
        <v>4455</v>
      </c>
      <c r="M1074" s="23" t="n">
        <v>6825</v>
      </c>
      <c r="N1074" s="23" t="n">
        <v>525</v>
      </c>
      <c r="O1074" s="23" t="n">
        <f aca="false">K1074+L1074</f>
        <v>4455</v>
      </c>
      <c r="P1074" s="23" t="n">
        <f aca="false">K1074+L1074+M1074+N1074</f>
        <v>11805</v>
      </c>
      <c r="Q1074" s="23" t="n">
        <v>11891</v>
      </c>
      <c r="R1074" s="23" t="n">
        <v>3758</v>
      </c>
      <c r="S1074" s="23" t="n">
        <v>5094</v>
      </c>
      <c r="T1074" s="23" t="n">
        <v>2542</v>
      </c>
      <c r="U1074" s="23" t="n">
        <f aca="false">IF(I1074="delivery",O1074-SUM(Q1074+R1074),IF(I1074="PO",P1074-SUM(Q1074:R1074)))</f>
        <v>-11194</v>
      </c>
      <c r="V1074" s="43" t="n">
        <v>0.89</v>
      </c>
      <c r="W1074" s="43" t="n">
        <v>0.89</v>
      </c>
      <c r="X1074" s="43" t="n">
        <f aca="false">W1074-V1074</f>
        <v>0</v>
      </c>
      <c r="Y1074" s="43"/>
      <c r="Z1074" s="43"/>
      <c r="AA1074" s="43" t="n">
        <v>0.89</v>
      </c>
      <c r="AB1074" s="43"/>
      <c r="AC1074" s="43" t="s">
        <v>10482</v>
      </c>
      <c r="AD1074" s="43"/>
      <c r="AE1074" s="43"/>
      <c r="AF1074" s="43"/>
      <c r="AG1074" s="43" t="n">
        <v>0.89</v>
      </c>
      <c r="AH1074" s="43" t="s">
        <v>12118</v>
      </c>
      <c r="AI1074" s="63" t="s">
        <v>12119</v>
      </c>
      <c r="AJ1074" s="63" t="s">
        <v>12120</v>
      </c>
      <c r="AK1074" s="43" t="s">
        <v>12121</v>
      </c>
      <c r="AL1074" s="43"/>
      <c r="AM1074" s="43"/>
      <c r="AN1074" s="43"/>
      <c r="AO1074" s="43" t="s">
        <v>82</v>
      </c>
      <c r="AP1074" s="23" t="s">
        <v>1432</v>
      </c>
      <c r="BF1074" s="23" t="s">
        <v>10498</v>
      </c>
      <c r="BG1074" s="1" t="s">
        <v>183</v>
      </c>
    </row>
    <row r="1075" s="23" customFormat="true" ht="12.75" hidden="true" customHeight="false" outlineLevel="0" collapsed="false">
      <c r="A1075" s="23" t="s">
        <v>5004</v>
      </c>
      <c r="B1075" s="23" t="s">
        <v>5005</v>
      </c>
      <c r="C1075" s="40" t="s">
        <v>177</v>
      </c>
      <c r="D1075" s="23" t="s">
        <v>82</v>
      </c>
      <c r="E1075" s="23" t="s">
        <v>5006</v>
      </c>
      <c r="F1075" s="23" t="s">
        <v>5007</v>
      </c>
      <c r="G1075" s="23" t="n">
        <v>61</v>
      </c>
      <c r="H1075" s="23" t="n">
        <v>480</v>
      </c>
      <c r="I1075" s="41" t="s">
        <v>188</v>
      </c>
      <c r="J1075" s="23" t="s">
        <v>5008</v>
      </c>
      <c r="K1075" s="23" t="n">
        <v>0</v>
      </c>
      <c r="L1075" s="23" t="n">
        <v>3471</v>
      </c>
      <c r="M1075" s="23" t="n">
        <v>2880</v>
      </c>
      <c r="N1075" s="23" t="n">
        <v>960</v>
      </c>
      <c r="O1075" s="23" t="n">
        <f aca="false">K1075+L1075</f>
        <v>3471</v>
      </c>
      <c r="P1075" s="23" t="n">
        <f aca="false">K1075+L1075+M1075+N1075</f>
        <v>7311</v>
      </c>
      <c r="Q1075" s="23" t="n">
        <v>4728</v>
      </c>
      <c r="R1075" s="23" t="n">
        <v>3478</v>
      </c>
      <c r="S1075" s="23" t="n">
        <v>4443</v>
      </c>
      <c r="T1075" s="23" t="n">
        <v>2251</v>
      </c>
      <c r="U1075" s="23" t="n">
        <f aca="false">IF(I1075="delivery",O1075-SUM(Q1075+R1075),IF(I1075="PO",P1075-SUM(Q1075:R1075)))</f>
        <v>-895</v>
      </c>
      <c r="V1075" s="43" t="n">
        <v>4.346</v>
      </c>
      <c r="W1075" s="43" t="n">
        <v>4.346</v>
      </c>
      <c r="X1075" s="43" t="n">
        <f aca="false">W1075-V1075</f>
        <v>0</v>
      </c>
      <c r="Y1075" s="43"/>
      <c r="Z1075" s="43"/>
      <c r="AA1075" s="43"/>
      <c r="AB1075" s="43"/>
      <c r="AC1075" s="43" t="s">
        <v>10482</v>
      </c>
      <c r="AD1075" s="43"/>
      <c r="AE1075" s="43"/>
      <c r="AF1075" s="43"/>
      <c r="AG1075" s="43" t="n">
        <v>4.346</v>
      </c>
      <c r="AH1075" s="43" t="s">
        <v>12122</v>
      </c>
      <c r="AI1075" s="63" t="s">
        <v>12123</v>
      </c>
      <c r="AJ1075" s="63" t="s">
        <v>12124</v>
      </c>
      <c r="AK1075" s="43" t="s">
        <v>12125</v>
      </c>
      <c r="AL1075" s="43"/>
      <c r="AM1075" s="43"/>
      <c r="AN1075" s="43"/>
      <c r="AO1075" s="43" t="s">
        <v>82</v>
      </c>
      <c r="AP1075" s="23" t="s">
        <v>1432</v>
      </c>
      <c r="BF1075" s="23" t="s">
        <v>10498</v>
      </c>
      <c r="BG1075" s="1" t="s">
        <v>183</v>
      </c>
    </row>
    <row r="1076" s="23" customFormat="true" ht="12.75" hidden="true" customHeight="false" outlineLevel="0" collapsed="false">
      <c r="A1076" s="23" t="s">
        <v>5009</v>
      </c>
      <c r="B1076" s="23" t="s">
        <v>5010</v>
      </c>
      <c r="C1076" s="40" t="s">
        <v>177</v>
      </c>
      <c r="D1076" s="23" t="s">
        <v>82</v>
      </c>
      <c r="E1076" s="23" t="s">
        <v>5011</v>
      </c>
      <c r="F1076" s="23" t="s">
        <v>5012</v>
      </c>
      <c r="G1076" s="23" t="n">
        <v>61</v>
      </c>
      <c r="H1076" s="23" t="n">
        <v>18</v>
      </c>
      <c r="I1076" s="41" t="s">
        <v>188</v>
      </c>
      <c r="J1076" s="23" t="s">
        <v>1431</v>
      </c>
      <c r="K1076" s="23" t="n">
        <v>0</v>
      </c>
      <c r="L1076" s="23" t="n">
        <v>12279</v>
      </c>
      <c r="M1076" s="23" t="n">
        <v>11228</v>
      </c>
      <c r="N1076" s="23" t="n">
        <v>609</v>
      </c>
      <c r="O1076" s="23" t="n">
        <f aca="false">K1076+L1076</f>
        <v>12279</v>
      </c>
      <c r="P1076" s="23" t="n">
        <f aca="false">K1076+L1076+M1076+N1076</f>
        <v>24116</v>
      </c>
      <c r="Q1076" s="23" t="n">
        <v>22854</v>
      </c>
      <c r="R1076" s="23" t="n">
        <v>6032</v>
      </c>
      <c r="S1076" s="23" t="n">
        <v>6783</v>
      </c>
      <c r="T1076" s="23" t="n">
        <v>2596</v>
      </c>
      <c r="U1076" s="23" t="n">
        <f aca="false">IF(I1076="delivery",O1076-SUM(Q1076+R1076),IF(I1076="PO",P1076-SUM(Q1076:R1076)))</f>
        <v>-4770</v>
      </c>
      <c r="V1076" s="43" t="n">
        <v>17.36</v>
      </c>
      <c r="W1076" s="43" t="n">
        <v>17.36</v>
      </c>
      <c r="X1076" s="43" t="n">
        <f aca="false">W1076-V1076</f>
        <v>0</v>
      </c>
      <c r="Y1076" s="43"/>
      <c r="Z1076" s="43"/>
      <c r="AA1076" s="43" t="n">
        <v>17.36</v>
      </c>
      <c r="AB1076" s="43"/>
      <c r="AC1076" s="43" t="s">
        <v>10482</v>
      </c>
      <c r="AD1076" s="43"/>
      <c r="AE1076" s="43"/>
      <c r="AF1076" s="43"/>
      <c r="AG1076" s="43" t="n">
        <v>17.36</v>
      </c>
      <c r="AH1076" s="43" t="s">
        <v>12126</v>
      </c>
      <c r="AI1076" s="63" t="n">
        <v>18</v>
      </c>
      <c r="AJ1076" s="63" t="n">
        <v>10</v>
      </c>
      <c r="AK1076" s="43" t="s">
        <v>12127</v>
      </c>
      <c r="AL1076" s="43"/>
      <c r="AM1076" s="43"/>
      <c r="AN1076" s="43"/>
      <c r="AO1076" s="43" t="s">
        <v>82</v>
      </c>
      <c r="AP1076" s="23" t="s">
        <v>1432</v>
      </c>
      <c r="BF1076" s="23" t="s">
        <v>10498</v>
      </c>
      <c r="BG1076" s="1" t="s">
        <v>183</v>
      </c>
    </row>
    <row r="1077" s="23" customFormat="true" ht="12.75" hidden="true" customHeight="false" outlineLevel="0" collapsed="false">
      <c r="A1077" s="23" t="s">
        <v>5013</v>
      </c>
      <c r="B1077" s="23" t="s">
        <v>5014</v>
      </c>
      <c r="C1077" s="40" t="s">
        <v>177</v>
      </c>
      <c r="D1077" s="23" t="s">
        <v>82</v>
      </c>
      <c r="E1077" s="23" t="s">
        <v>5015</v>
      </c>
      <c r="F1077" s="23" t="s">
        <v>5016</v>
      </c>
      <c r="G1077" s="23" t="n">
        <v>61</v>
      </c>
      <c r="H1077" s="23" t="n">
        <v>18</v>
      </c>
      <c r="I1077" s="41" t="s">
        <v>188</v>
      </c>
      <c r="J1077" s="23" t="s">
        <v>1431</v>
      </c>
      <c r="K1077" s="23" t="n">
        <v>0</v>
      </c>
      <c r="L1077" s="23" t="n">
        <v>1292</v>
      </c>
      <c r="M1077" s="23" t="n">
        <v>1494</v>
      </c>
      <c r="N1077" s="23" t="n">
        <v>666</v>
      </c>
      <c r="O1077" s="23" t="n">
        <f aca="false">K1077+L1077</f>
        <v>1292</v>
      </c>
      <c r="P1077" s="23" t="n">
        <f aca="false">K1077+L1077+M1077+N1077</f>
        <v>3452</v>
      </c>
      <c r="Q1077" s="23" t="n">
        <v>3262</v>
      </c>
      <c r="R1077" s="23" t="n">
        <v>820</v>
      </c>
      <c r="S1077" s="23" t="n">
        <v>1053</v>
      </c>
      <c r="T1077" s="23" t="n">
        <v>352</v>
      </c>
      <c r="U1077" s="23" t="n">
        <f aca="false">IF(I1077="delivery",O1077-SUM(Q1077+R1077),IF(I1077="PO",P1077-SUM(Q1077:R1077)))</f>
        <v>-630</v>
      </c>
      <c r="V1077" s="43" t="n">
        <v>25.98</v>
      </c>
      <c r="W1077" s="43" t="n">
        <v>25.98</v>
      </c>
      <c r="X1077" s="43" t="n">
        <f aca="false">W1077-V1077</f>
        <v>0</v>
      </c>
      <c r="Y1077" s="43"/>
      <c r="Z1077" s="43"/>
      <c r="AA1077" s="43" t="n">
        <v>25.98</v>
      </c>
      <c r="AB1077" s="43"/>
      <c r="AC1077" s="43" t="s">
        <v>10482</v>
      </c>
      <c r="AD1077" s="43"/>
      <c r="AE1077" s="43"/>
      <c r="AF1077" s="43"/>
      <c r="AG1077" s="43" t="n">
        <v>25.98</v>
      </c>
      <c r="AH1077" s="43" t="s">
        <v>12128</v>
      </c>
      <c r="AI1077" s="63" t="n">
        <v>18</v>
      </c>
      <c r="AJ1077" s="63" t="n">
        <v>10</v>
      </c>
      <c r="AK1077" s="43" t="s">
        <v>12129</v>
      </c>
      <c r="AL1077" s="43"/>
      <c r="AM1077" s="43"/>
      <c r="AN1077" s="43"/>
      <c r="AO1077" s="43" t="s">
        <v>82</v>
      </c>
      <c r="AP1077" s="23" t="s">
        <v>1432</v>
      </c>
      <c r="BF1077" s="23" t="s">
        <v>10498</v>
      </c>
      <c r="BG1077" s="1" t="s">
        <v>183</v>
      </c>
    </row>
    <row r="1078" s="23" customFormat="true" ht="12.75" hidden="true" customHeight="false" outlineLevel="0" collapsed="false">
      <c r="A1078" s="23" t="s">
        <v>5017</v>
      </c>
      <c r="B1078" s="23" t="s">
        <v>5018</v>
      </c>
      <c r="C1078" s="40" t="s">
        <v>177</v>
      </c>
      <c r="D1078" s="23" t="s">
        <v>82</v>
      </c>
      <c r="E1078" s="23" t="s">
        <v>5019</v>
      </c>
      <c r="F1078" s="23" t="s">
        <v>5020</v>
      </c>
      <c r="G1078" s="23" t="n">
        <v>61</v>
      </c>
      <c r="H1078" s="23" t="n">
        <v>30</v>
      </c>
      <c r="I1078" s="41" t="s">
        <v>188</v>
      </c>
      <c r="J1078" s="23" t="s">
        <v>1431</v>
      </c>
      <c r="K1078" s="23" t="n">
        <v>0</v>
      </c>
      <c r="L1078" s="23" t="n">
        <v>1902</v>
      </c>
      <c r="M1078" s="23" t="n">
        <v>2400</v>
      </c>
      <c r="N1078" s="23" t="n">
        <v>570</v>
      </c>
      <c r="O1078" s="23" t="n">
        <f aca="false">K1078+L1078</f>
        <v>1902</v>
      </c>
      <c r="P1078" s="23" t="n">
        <f aca="false">K1078+L1078+M1078+N1078</f>
        <v>4872</v>
      </c>
      <c r="Q1078" s="23" t="n">
        <v>5024</v>
      </c>
      <c r="R1078" s="23" t="n">
        <v>1280</v>
      </c>
      <c r="S1078" s="23" t="n">
        <v>1746</v>
      </c>
      <c r="T1078" s="23" t="n">
        <v>464</v>
      </c>
      <c r="U1078" s="23" t="n">
        <f aca="false">IF(I1078="delivery",O1078-SUM(Q1078+R1078),IF(I1078="PO",P1078-SUM(Q1078:R1078)))</f>
        <v>-1432</v>
      </c>
      <c r="V1078" s="43" t="n">
        <v>19.81</v>
      </c>
      <c r="W1078" s="43" t="n">
        <v>19.81</v>
      </c>
      <c r="X1078" s="43" t="n">
        <f aca="false">W1078-V1078</f>
        <v>0</v>
      </c>
      <c r="Y1078" s="43"/>
      <c r="Z1078" s="43"/>
      <c r="AA1078" s="43"/>
      <c r="AB1078" s="43"/>
      <c r="AC1078" s="43" t="s">
        <v>10482</v>
      </c>
      <c r="AD1078" s="43"/>
      <c r="AE1078" s="43"/>
      <c r="AF1078" s="43"/>
      <c r="AG1078" s="43" t="n">
        <v>19.81</v>
      </c>
      <c r="AH1078" s="43" t="s">
        <v>12130</v>
      </c>
      <c r="AI1078" s="63" t="n">
        <v>30</v>
      </c>
      <c r="AJ1078" s="63" t="n">
        <v>10</v>
      </c>
      <c r="AK1078" s="43" t="s">
        <v>12131</v>
      </c>
      <c r="AL1078" s="43"/>
      <c r="AM1078" s="43"/>
      <c r="AN1078" s="43"/>
      <c r="AO1078" s="43" t="s">
        <v>82</v>
      </c>
      <c r="AP1078" s="23" t="s">
        <v>1432</v>
      </c>
      <c r="BF1078" s="23" t="s">
        <v>10498</v>
      </c>
      <c r="BG1078" s="1" t="s">
        <v>183</v>
      </c>
    </row>
    <row r="1079" s="23" customFormat="true" ht="12.75" hidden="true" customHeight="false" outlineLevel="0" collapsed="false">
      <c r="A1079" s="23" t="s">
        <v>5021</v>
      </c>
      <c r="B1079" s="23" t="s">
        <v>5022</v>
      </c>
      <c r="C1079" s="40" t="s">
        <v>177</v>
      </c>
      <c r="D1079" s="23" t="s">
        <v>82</v>
      </c>
      <c r="E1079" s="23" t="s">
        <v>5023</v>
      </c>
      <c r="F1079" s="23" t="s">
        <v>5024</v>
      </c>
      <c r="G1079" s="23" t="n">
        <v>61</v>
      </c>
      <c r="H1079" s="23" t="n">
        <v>24</v>
      </c>
      <c r="I1079" s="41" t="s">
        <v>188</v>
      </c>
      <c r="J1079" s="23" t="s">
        <v>1431</v>
      </c>
      <c r="K1079" s="23" t="n">
        <v>0</v>
      </c>
      <c r="L1079" s="23" t="n">
        <v>727</v>
      </c>
      <c r="M1079" s="23" t="n">
        <v>1128</v>
      </c>
      <c r="N1079" s="23" t="n">
        <v>96</v>
      </c>
      <c r="O1079" s="23" t="n">
        <f aca="false">K1079+L1079</f>
        <v>727</v>
      </c>
      <c r="P1079" s="23" t="n">
        <f aca="false">K1079+L1079+M1079+N1079</f>
        <v>1951</v>
      </c>
      <c r="Q1079" s="23" t="n">
        <v>1671</v>
      </c>
      <c r="R1079" s="23" t="n">
        <v>576</v>
      </c>
      <c r="S1079" s="23" t="n">
        <v>501</v>
      </c>
      <c r="T1079" s="23" t="n">
        <v>266</v>
      </c>
      <c r="U1079" s="23" t="n">
        <f aca="false">IF(I1079="delivery",O1079-SUM(Q1079+R1079),IF(I1079="PO",P1079-SUM(Q1079:R1079)))</f>
        <v>-296</v>
      </c>
      <c r="V1079" s="43" t="n">
        <v>21.8</v>
      </c>
      <c r="W1079" s="43" t="n">
        <v>21.8</v>
      </c>
      <c r="X1079" s="43" t="n">
        <f aca="false">W1079-V1079</f>
        <v>0</v>
      </c>
      <c r="Y1079" s="43"/>
      <c r="Z1079" s="43"/>
      <c r="AA1079" s="43" t="n">
        <v>21.8</v>
      </c>
      <c r="AB1079" s="43"/>
      <c r="AC1079" s="43" t="s">
        <v>10482</v>
      </c>
      <c r="AD1079" s="43"/>
      <c r="AE1079" s="43"/>
      <c r="AF1079" s="43"/>
      <c r="AG1079" s="43" t="n">
        <v>21.8</v>
      </c>
      <c r="AH1079" s="43" t="s">
        <v>12132</v>
      </c>
      <c r="AI1079" s="63" t="n">
        <v>24</v>
      </c>
      <c r="AJ1079" s="63" t="n">
        <v>10</v>
      </c>
      <c r="AK1079" s="43" t="s">
        <v>12133</v>
      </c>
      <c r="AL1079" s="43"/>
      <c r="AM1079" s="43"/>
      <c r="AN1079" s="43"/>
      <c r="AO1079" s="43" t="s">
        <v>82</v>
      </c>
      <c r="AP1079" s="23" t="s">
        <v>1432</v>
      </c>
      <c r="BF1079" s="23" t="s">
        <v>10498</v>
      </c>
      <c r="BG1079" s="1" t="s">
        <v>183</v>
      </c>
    </row>
    <row r="1080" s="23" customFormat="true" ht="12.75" hidden="true" customHeight="false" outlineLevel="0" collapsed="false">
      <c r="A1080" s="23" t="s">
        <v>5025</v>
      </c>
      <c r="B1080" s="23" t="s">
        <v>5026</v>
      </c>
      <c r="C1080" s="40" t="s">
        <v>177</v>
      </c>
      <c r="D1080" s="23" t="s">
        <v>82</v>
      </c>
      <c r="E1080" s="23" t="s">
        <v>5027</v>
      </c>
      <c r="F1080" s="23" t="s">
        <v>5028</v>
      </c>
      <c r="G1080" s="23" t="n">
        <v>61</v>
      </c>
      <c r="H1080" s="23" t="n">
        <v>30</v>
      </c>
      <c r="I1080" s="41" t="s">
        <v>188</v>
      </c>
      <c r="J1080" s="23" t="s">
        <v>1431</v>
      </c>
      <c r="K1080" s="23" t="n">
        <v>0</v>
      </c>
      <c r="L1080" s="23" t="n">
        <v>818</v>
      </c>
      <c r="M1080" s="23" t="n">
        <v>912</v>
      </c>
      <c r="N1080" s="23" t="n">
        <v>240</v>
      </c>
      <c r="O1080" s="23" t="n">
        <f aca="false">K1080+L1080</f>
        <v>818</v>
      </c>
      <c r="P1080" s="23" t="n">
        <f aca="false">K1080+L1080+M1080+N1080</f>
        <v>1970</v>
      </c>
      <c r="Q1080" s="23" t="n">
        <v>1671</v>
      </c>
      <c r="R1080" s="23" t="n">
        <v>576</v>
      </c>
      <c r="S1080" s="23" t="n">
        <v>501</v>
      </c>
      <c r="T1080" s="23" t="n">
        <v>266</v>
      </c>
      <c r="U1080" s="23" t="n">
        <f aca="false">IF(I1080="delivery",O1080-SUM(Q1080+R1080),IF(I1080="PO",P1080-SUM(Q1080:R1080)))</f>
        <v>-277</v>
      </c>
      <c r="V1080" s="43" t="n">
        <v>19.81</v>
      </c>
      <c r="W1080" s="43" t="n">
        <v>19.81</v>
      </c>
      <c r="X1080" s="43" t="n">
        <f aca="false">W1080-V1080</f>
        <v>0</v>
      </c>
      <c r="Y1080" s="43"/>
      <c r="Z1080" s="43"/>
      <c r="AA1080" s="43" t="n">
        <v>19.81</v>
      </c>
      <c r="AB1080" s="43"/>
      <c r="AC1080" s="43" t="s">
        <v>10482</v>
      </c>
      <c r="AD1080" s="43"/>
      <c r="AE1080" s="43"/>
      <c r="AF1080" s="43"/>
      <c r="AG1080" s="43" t="n">
        <v>19.81</v>
      </c>
      <c r="AH1080" s="43" t="s">
        <v>12130</v>
      </c>
      <c r="AI1080" s="63" t="n">
        <v>30</v>
      </c>
      <c r="AJ1080" s="63" t="n">
        <v>10</v>
      </c>
      <c r="AK1080" s="43" t="s">
        <v>12134</v>
      </c>
      <c r="AL1080" s="43"/>
      <c r="AM1080" s="43"/>
      <c r="AN1080" s="43"/>
      <c r="AO1080" s="43" t="s">
        <v>82</v>
      </c>
      <c r="AP1080" s="23" t="s">
        <v>1432</v>
      </c>
      <c r="BF1080" s="23" t="s">
        <v>10498</v>
      </c>
      <c r="BG1080" s="1" t="s">
        <v>183</v>
      </c>
    </row>
    <row r="1081" s="23" customFormat="true" ht="12.75" hidden="true" customHeight="false" outlineLevel="0" collapsed="false">
      <c r="A1081" s="23" t="s">
        <v>5029</v>
      </c>
      <c r="B1081" s="23" t="s">
        <v>5030</v>
      </c>
      <c r="C1081" s="40" t="s">
        <v>177</v>
      </c>
      <c r="D1081" s="23" t="s">
        <v>82</v>
      </c>
      <c r="E1081" s="23" t="s">
        <v>5031</v>
      </c>
      <c r="F1081" s="23" t="s">
        <v>5032</v>
      </c>
      <c r="G1081" s="23" t="n">
        <v>61</v>
      </c>
      <c r="H1081" s="23" t="n">
        <v>270</v>
      </c>
      <c r="I1081" s="41" t="s">
        <v>188</v>
      </c>
      <c r="J1081" s="23" t="s">
        <v>4718</v>
      </c>
      <c r="K1081" s="23" t="n">
        <v>0</v>
      </c>
      <c r="L1081" s="23" t="n">
        <v>91434</v>
      </c>
      <c r="M1081" s="23" t="n">
        <v>0</v>
      </c>
      <c r="N1081" s="23" t="n">
        <v>0</v>
      </c>
      <c r="O1081" s="23" t="n">
        <f aca="false">K1081+L1081</f>
        <v>91434</v>
      </c>
      <c r="P1081" s="23" t="n">
        <f aca="false">K1081+L1081+M1081+N1081</f>
        <v>91434</v>
      </c>
      <c r="Q1081" s="23" t="n">
        <v>44966</v>
      </c>
      <c r="R1081" s="23" t="n">
        <v>21198</v>
      </c>
      <c r="S1081" s="23" t="n">
        <v>22318</v>
      </c>
      <c r="T1081" s="23" t="n">
        <v>13846</v>
      </c>
      <c r="U1081" s="23" t="n">
        <f aca="false">IF(I1081="delivery",O1081-SUM(Q1081+R1081),IF(I1081="PO",P1081-SUM(Q1081:R1081)))</f>
        <v>25270</v>
      </c>
      <c r="V1081" s="43" t="n">
        <v>9.011</v>
      </c>
      <c r="W1081" s="43" t="n">
        <v>9.011</v>
      </c>
      <c r="X1081" s="43" t="n">
        <f aca="false">W1081-V1081</f>
        <v>0</v>
      </c>
      <c r="Y1081" s="43"/>
      <c r="Z1081" s="43"/>
      <c r="AA1081" s="43" t="n">
        <v>9</v>
      </c>
      <c r="AB1081" s="43" t="n">
        <v>8.7846</v>
      </c>
      <c r="AC1081" s="43" t="s">
        <v>10482</v>
      </c>
      <c r="AD1081" s="43" t="s">
        <v>12135</v>
      </c>
      <c r="AE1081" s="43"/>
      <c r="AF1081" s="43"/>
      <c r="AG1081" s="43" t="n">
        <v>8.7846</v>
      </c>
      <c r="AH1081" s="43" t="s">
        <v>12136</v>
      </c>
      <c r="AI1081" s="63" t="s">
        <v>12137</v>
      </c>
      <c r="AJ1081" s="63" t="s">
        <v>12072</v>
      </c>
      <c r="AK1081" s="43" t="s">
        <v>12138</v>
      </c>
      <c r="AL1081" s="43"/>
      <c r="AM1081" s="43"/>
      <c r="AN1081" s="43"/>
      <c r="AO1081" s="43" t="s">
        <v>82</v>
      </c>
      <c r="AP1081" s="23" t="s">
        <v>1432</v>
      </c>
      <c r="BF1081" s="23" t="s">
        <v>10498</v>
      </c>
      <c r="BG1081" s="1" t="s">
        <v>183</v>
      </c>
    </row>
    <row r="1082" s="23" customFormat="true" ht="12.75" hidden="true" customHeight="false" outlineLevel="0" collapsed="false">
      <c r="A1082" s="23" t="s">
        <v>5033</v>
      </c>
      <c r="B1082" s="23" t="s">
        <v>5034</v>
      </c>
      <c r="C1082" s="40" t="s">
        <v>177</v>
      </c>
      <c r="D1082" s="23" t="s">
        <v>82</v>
      </c>
      <c r="E1082" s="23" t="s">
        <v>5035</v>
      </c>
      <c r="F1082" s="23" t="s">
        <v>5036</v>
      </c>
      <c r="G1082" s="23" t="n">
        <v>61</v>
      </c>
      <c r="H1082" s="23" t="n">
        <v>100</v>
      </c>
      <c r="I1082" s="41" t="s">
        <v>188</v>
      </c>
      <c r="J1082" s="23" t="s">
        <v>4963</v>
      </c>
      <c r="K1082" s="23" t="n">
        <v>0</v>
      </c>
      <c r="L1082" s="23" t="n">
        <v>1354</v>
      </c>
      <c r="M1082" s="23" t="n">
        <v>0</v>
      </c>
      <c r="N1082" s="23" t="n">
        <v>0</v>
      </c>
      <c r="O1082" s="23" t="n">
        <f aca="false">K1082+L1082</f>
        <v>1354</v>
      </c>
      <c r="P1082" s="23" t="n">
        <f aca="false">K1082+L1082+M1082+N1082</f>
        <v>1354</v>
      </c>
      <c r="Q1082" s="23" t="n">
        <v>638</v>
      </c>
      <c r="R1082" s="23" t="n">
        <v>934</v>
      </c>
      <c r="S1082" s="23" t="n">
        <v>848</v>
      </c>
      <c r="T1082" s="23" t="n">
        <v>632</v>
      </c>
      <c r="U1082" s="23" t="n">
        <f aca="false">IF(I1082="delivery",O1082-SUM(Q1082+R1082),IF(I1082="PO",P1082-SUM(Q1082:R1082)))</f>
        <v>-218</v>
      </c>
      <c r="V1082" s="43" t="n">
        <v>5.2</v>
      </c>
      <c r="W1082" s="43" t="n">
        <v>5.2</v>
      </c>
      <c r="X1082" s="43" t="n">
        <f aca="false">W1082-V1082</f>
        <v>0</v>
      </c>
      <c r="Y1082" s="43"/>
      <c r="Z1082" s="43"/>
      <c r="AA1082" s="43" t="n">
        <v>5.2</v>
      </c>
      <c r="AB1082" s="43"/>
      <c r="AC1082" s="43" t="s">
        <v>10482</v>
      </c>
      <c r="AD1082" s="43"/>
      <c r="AE1082" s="43"/>
      <c r="AF1082" s="43"/>
      <c r="AG1082" s="43" t="n">
        <v>5.2</v>
      </c>
      <c r="AH1082" s="43" t="s">
        <v>12139</v>
      </c>
      <c r="AI1082" s="63" t="n">
        <v>100</v>
      </c>
      <c r="AJ1082" s="63" t="n">
        <v>10</v>
      </c>
      <c r="AK1082" s="43" t="s">
        <v>12140</v>
      </c>
      <c r="AL1082" s="43"/>
      <c r="AM1082" s="43"/>
      <c r="AN1082" s="43"/>
      <c r="AO1082" s="43" t="s">
        <v>82</v>
      </c>
      <c r="AP1082" s="23" t="s">
        <v>1432</v>
      </c>
      <c r="BF1082" s="23" t="s">
        <v>10498</v>
      </c>
      <c r="BG1082" s="1" t="s">
        <v>183</v>
      </c>
    </row>
    <row r="1083" s="23" customFormat="true" ht="12.75" hidden="false" customHeight="false" outlineLevel="0" collapsed="false">
      <c r="A1083" s="23" t="s">
        <v>5037</v>
      </c>
      <c r="B1083" s="23" t="s">
        <v>5038</v>
      </c>
      <c r="C1083" s="40" t="s">
        <v>177</v>
      </c>
      <c r="D1083" s="23" t="s">
        <v>1471</v>
      </c>
      <c r="E1083" s="23" t="s">
        <v>5039</v>
      </c>
      <c r="F1083" s="23" t="s">
        <v>5040</v>
      </c>
      <c r="G1083" s="23" t="n">
        <v>106</v>
      </c>
      <c r="H1083" s="23" t="n">
        <v>8160</v>
      </c>
      <c r="I1083" s="41" t="s">
        <v>180</v>
      </c>
      <c r="K1083" s="23" t="n">
        <v>0</v>
      </c>
      <c r="L1083" s="23" t="n">
        <v>3412</v>
      </c>
      <c r="M1083" s="23" t="n">
        <v>0</v>
      </c>
      <c r="N1083" s="23" t="n">
        <v>0</v>
      </c>
      <c r="O1083" s="23" t="n">
        <f aca="false">K1083+L1083</f>
        <v>3412</v>
      </c>
      <c r="P1083" s="23" t="n">
        <f aca="false">K1083+L1083+M1083+N1083</f>
        <v>3412</v>
      </c>
      <c r="Q1083" s="23" t="n">
        <v>1826</v>
      </c>
      <c r="R1083" s="23" t="n">
        <v>1604</v>
      </c>
      <c r="S1083" s="23" t="n">
        <v>1636</v>
      </c>
      <c r="T1083" s="23" t="n">
        <v>928</v>
      </c>
      <c r="U1083" s="23" t="n">
        <f aca="false">IF(I1083="delivery",O1083-SUM(Q1083+R1083),IF(I1083="PO",P1083-SUM(Q1083:R1083)))</f>
        <v>-18</v>
      </c>
      <c r="V1083" s="43" t="n">
        <v>0.49</v>
      </c>
      <c r="W1083" s="43" t="n">
        <v>0.49</v>
      </c>
      <c r="X1083" s="43" t="n">
        <f aca="false">W1083-V1083</f>
        <v>0</v>
      </c>
      <c r="Y1083" s="43"/>
      <c r="Z1083" s="43"/>
      <c r="AA1083" s="43" t="n">
        <v>0.49</v>
      </c>
      <c r="AB1083" s="43"/>
      <c r="AC1083" s="43" t="s">
        <v>10482</v>
      </c>
      <c r="AD1083" s="43"/>
      <c r="AE1083" s="43"/>
      <c r="AF1083" s="43"/>
      <c r="AG1083" s="43" t="n">
        <v>0.49</v>
      </c>
      <c r="AH1083" s="43" t="s">
        <v>12141</v>
      </c>
      <c r="AI1083" s="63" t="n">
        <v>1260</v>
      </c>
      <c r="AJ1083" s="63" t="n">
        <v>5</v>
      </c>
      <c r="AK1083" s="43"/>
      <c r="AL1083" s="43"/>
      <c r="AM1083" s="43" t="s">
        <v>10947</v>
      </c>
      <c r="AN1083" s="43"/>
      <c r="AO1083" s="43" t="s">
        <v>1471</v>
      </c>
      <c r="AP1083" s="23" t="s">
        <v>1474</v>
      </c>
      <c r="AT1083" s="23" t="s">
        <v>10934</v>
      </c>
      <c r="AV1083" s="23" t="n">
        <v>0.47</v>
      </c>
      <c r="AW1083" s="23" t="s">
        <v>12142</v>
      </c>
      <c r="AX1083" s="23" t="s">
        <v>12143</v>
      </c>
      <c r="AY1083" s="23" t="n">
        <v>1260</v>
      </c>
      <c r="AZ1083" s="23" t="n">
        <v>5</v>
      </c>
      <c r="BA1083" s="23" t="s">
        <v>177</v>
      </c>
      <c r="BB1083" s="23" t="s">
        <v>12142</v>
      </c>
      <c r="BF1083" s="23" t="s">
        <v>10498</v>
      </c>
      <c r="BG1083" s="1" t="s">
        <v>183</v>
      </c>
    </row>
    <row r="1084" s="23" customFormat="true" ht="12.75" hidden="true" customHeight="false" outlineLevel="0" collapsed="false">
      <c r="A1084" s="23" t="s">
        <v>5041</v>
      </c>
      <c r="B1084" s="23" t="s">
        <v>5042</v>
      </c>
      <c r="C1084" s="40" t="s">
        <v>177</v>
      </c>
      <c r="D1084" s="23" t="s">
        <v>82</v>
      </c>
      <c r="E1084" s="23" t="s">
        <v>5043</v>
      </c>
      <c r="F1084" s="23" t="s">
        <v>5044</v>
      </c>
      <c r="G1084" s="23" t="n">
        <v>61</v>
      </c>
      <c r="H1084" s="23" t="n">
        <v>100</v>
      </c>
      <c r="I1084" s="41" t="s">
        <v>188</v>
      </c>
      <c r="J1084" s="23" t="s">
        <v>5045</v>
      </c>
      <c r="K1084" s="23" t="n">
        <v>0</v>
      </c>
      <c r="L1084" s="23" t="n">
        <v>1417</v>
      </c>
      <c r="M1084" s="23" t="n">
        <v>0</v>
      </c>
      <c r="N1084" s="23" t="n">
        <v>300</v>
      </c>
      <c r="O1084" s="23" t="n">
        <f aca="false">K1084+L1084</f>
        <v>1417</v>
      </c>
      <c r="P1084" s="23" t="n">
        <f aca="false">K1084+L1084+M1084+N1084</f>
        <v>1717</v>
      </c>
      <c r="Q1084" s="23" t="n">
        <v>1251</v>
      </c>
      <c r="R1084" s="23" t="n">
        <v>732</v>
      </c>
      <c r="S1084" s="23" t="n">
        <v>1161</v>
      </c>
      <c r="T1084" s="23" t="n">
        <v>419</v>
      </c>
      <c r="U1084" s="23" t="n">
        <f aca="false">IF(I1084="delivery",O1084-SUM(Q1084+R1084),IF(I1084="PO",P1084-SUM(Q1084:R1084)))</f>
        <v>-266</v>
      </c>
      <c r="V1084" s="43" t="n">
        <v>5</v>
      </c>
      <c r="W1084" s="43" t="n">
        <v>5</v>
      </c>
      <c r="X1084" s="43" t="n">
        <f aca="false">W1084-V1084</f>
        <v>0</v>
      </c>
      <c r="Y1084" s="43"/>
      <c r="Z1084" s="43"/>
      <c r="AA1084" s="43" t="n">
        <v>5</v>
      </c>
      <c r="AB1084" s="43"/>
      <c r="AC1084" s="43" t="s">
        <v>10482</v>
      </c>
      <c r="AD1084" s="43"/>
      <c r="AE1084" s="43"/>
      <c r="AF1084" s="43"/>
      <c r="AG1084" s="43" t="n">
        <v>5</v>
      </c>
      <c r="AH1084" s="43" t="s">
        <v>12144</v>
      </c>
      <c r="AI1084" s="63" t="n">
        <v>100</v>
      </c>
      <c r="AJ1084" s="63" t="n">
        <v>10</v>
      </c>
      <c r="AK1084" s="43" t="s">
        <v>12145</v>
      </c>
      <c r="AL1084" s="43"/>
      <c r="AM1084" s="43"/>
      <c r="AN1084" s="43"/>
      <c r="AO1084" s="43" t="s">
        <v>82</v>
      </c>
      <c r="AP1084" s="23" t="s">
        <v>1432</v>
      </c>
      <c r="BF1084" s="23" t="s">
        <v>10498</v>
      </c>
      <c r="BG1084" s="1" t="s">
        <v>183</v>
      </c>
    </row>
    <row r="1085" s="23" customFormat="true" ht="12.75" hidden="false" customHeight="false" outlineLevel="0" collapsed="false">
      <c r="A1085" s="23" t="s">
        <v>5046</v>
      </c>
      <c r="B1085" s="23" t="s">
        <v>5047</v>
      </c>
      <c r="C1085" s="40" t="s">
        <v>177</v>
      </c>
      <c r="D1085" s="23" t="s">
        <v>1471</v>
      </c>
      <c r="E1085" s="23" t="s">
        <v>5048</v>
      </c>
      <c r="F1085" s="23" t="s">
        <v>5049</v>
      </c>
      <c r="G1085" s="23" t="n">
        <v>58</v>
      </c>
      <c r="H1085" s="23" t="n">
        <v>4000</v>
      </c>
      <c r="I1085" s="41" t="s">
        <v>180</v>
      </c>
      <c r="K1085" s="23" t="n">
        <v>0</v>
      </c>
      <c r="L1085" s="23" t="n">
        <v>966</v>
      </c>
      <c r="M1085" s="23" t="n">
        <v>4000</v>
      </c>
      <c r="N1085" s="23" t="n">
        <v>0</v>
      </c>
      <c r="O1085" s="23" t="n">
        <f aca="false">K1085+L1085</f>
        <v>966</v>
      </c>
      <c r="P1085" s="23" t="n">
        <f aca="false">K1085+L1085+M1085+N1085</f>
        <v>4966</v>
      </c>
      <c r="Q1085" s="23" t="n">
        <v>1897</v>
      </c>
      <c r="R1085" s="23" t="n">
        <v>1466</v>
      </c>
      <c r="S1085" s="23" t="n">
        <v>1962</v>
      </c>
      <c r="T1085" s="23" t="n">
        <v>732</v>
      </c>
      <c r="U1085" s="23" t="n">
        <f aca="false">IF(I1085="delivery",O1085-SUM(Q1085+R1085),IF(I1085="PO",P1085-SUM(Q1085:R1085)))</f>
        <v>-2397</v>
      </c>
      <c r="V1085" s="43" t="n">
        <v>0.334</v>
      </c>
      <c r="W1085" s="43" t="n">
        <v>0.3124</v>
      </c>
      <c r="X1085" s="43" t="n">
        <f aca="false">W1085-V1085</f>
        <v>-0.0216</v>
      </c>
      <c r="Y1085" s="43"/>
      <c r="Z1085" s="43"/>
      <c r="AA1085" s="43"/>
      <c r="AB1085" s="43"/>
      <c r="AC1085" s="43" t="s">
        <v>10482</v>
      </c>
      <c r="AD1085" s="43" t="s">
        <v>12146</v>
      </c>
      <c r="AE1085" s="43" t="s">
        <v>12147</v>
      </c>
      <c r="AF1085" s="43"/>
      <c r="AG1085" s="43" t="n">
        <v>0.3124</v>
      </c>
      <c r="AH1085" s="43" t="s">
        <v>11968</v>
      </c>
      <c r="AI1085" s="63" t="n">
        <v>6000</v>
      </c>
      <c r="AJ1085" s="63" t="n">
        <v>10</v>
      </c>
      <c r="AK1085" s="43"/>
      <c r="AL1085" s="43"/>
      <c r="AM1085" s="43"/>
      <c r="AN1085" s="43"/>
      <c r="AO1085" s="43" t="s">
        <v>1471</v>
      </c>
      <c r="AP1085" s="23" t="s">
        <v>1474</v>
      </c>
      <c r="AT1085" s="23" t="s">
        <v>10934</v>
      </c>
      <c r="AV1085" s="23" t="n">
        <v>0.32398</v>
      </c>
      <c r="AW1085" s="23" t="s">
        <v>11962</v>
      </c>
      <c r="AX1085" s="23" t="s">
        <v>12148</v>
      </c>
      <c r="AY1085" s="23" t="n">
        <v>4000</v>
      </c>
      <c r="AZ1085" s="23" t="n">
        <v>9</v>
      </c>
      <c r="BA1085" s="23" t="s">
        <v>177</v>
      </c>
      <c r="BB1085" s="23" t="s">
        <v>11962</v>
      </c>
      <c r="BF1085" s="23" t="s">
        <v>10498</v>
      </c>
      <c r="BG1085" s="1" t="s">
        <v>183</v>
      </c>
    </row>
    <row r="1086" s="23" customFormat="true" ht="12.75" hidden="true" customHeight="false" outlineLevel="0" collapsed="false">
      <c r="A1086" s="23" t="s">
        <v>5050</v>
      </c>
      <c r="B1086" s="23" t="s">
        <v>5051</v>
      </c>
      <c r="C1086" s="40" t="s">
        <v>177</v>
      </c>
      <c r="D1086" s="23" t="s">
        <v>82</v>
      </c>
      <c r="E1086" s="23" t="s">
        <v>5052</v>
      </c>
      <c r="F1086" s="23" t="s">
        <v>5053</v>
      </c>
      <c r="G1086" s="23" t="n">
        <v>61</v>
      </c>
      <c r="H1086" s="23" t="n">
        <v>48</v>
      </c>
      <c r="I1086" s="41" t="s">
        <v>180</v>
      </c>
      <c r="J1086" s="23" t="s">
        <v>5054</v>
      </c>
      <c r="K1086" s="23" t="n">
        <v>0</v>
      </c>
      <c r="L1086" s="23" t="n">
        <v>225</v>
      </c>
      <c r="M1086" s="23" t="n">
        <v>1317</v>
      </c>
      <c r="N1086" s="23" t="n">
        <v>64</v>
      </c>
      <c r="O1086" s="23" t="n">
        <f aca="false">K1086+L1086</f>
        <v>225</v>
      </c>
      <c r="P1086" s="23" t="n">
        <f aca="false">K1086+L1086+M1086+N1086</f>
        <v>1606</v>
      </c>
      <c r="Q1086" s="23" t="n">
        <v>1144</v>
      </c>
      <c r="R1086" s="23" t="n">
        <v>518</v>
      </c>
      <c r="S1086" s="23" t="n">
        <v>846</v>
      </c>
      <c r="T1086" s="23" t="n">
        <v>234</v>
      </c>
      <c r="U1086" s="23" t="n">
        <f aca="false">IF(I1086="delivery",O1086-SUM(Q1086+R1086),IF(I1086="PO",P1086-SUM(Q1086:R1086)))</f>
        <v>-1437</v>
      </c>
      <c r="V1086" s="43" t="n">
        <v>36.995</v>
      </c>
      <c r="W1086" s="43" t="n">
        <v>36.995</v>
      </c>
      <c r="X1086" s="43" t="n">
        <f aca="false">W1086-V1086</f>
        <v>0</v>
      </c>
      <c r="Y1086" s="43"/>
      <c r="Z1086" s="43"/>
      <c r="AA1086" s="43" t="n">
        <v>38</v>
      </c>
      <c r="AB1086" s="43"/>
      <c r="AC1086" s="43" t="s">
        <v>10482</v>
      </c>
      <c r="AD1086" s="43"/>
      <c r="AE1086" s="43"/>
      <c r="AF1086" s="43"/>
      <c r="AG1086" s="43" t="n">
        <v>36.995</v>
      </c>
      <c r="AH1086" s="43" t="s">
        <v>12149</v>
      </c>
      <c r="AI1086" s="63" t="s">
        <v>11999</v>
      </c>
      <c r="AJ1086" s="63" t="s">
        <v>12056</v>
      </c>
      <c r="AK1086" s="43" t="s">
        <v>12150</v>
      </c>
      <c r="AL1086" s="43"/>
      <c r="AM1086" s="43"/>
      <c r="AN1086" s="43"/>
      <c r="AO1086" s="43" t="s">
        <v>82</v>
      </c>
      <c r="AP1086" s="23" t="s">
        <v>1432</v>
      </c>
      <c r="BF1086" s="23" t="s">
        <v>10498</v>
      </c>
      <c r="BG1086" s="1" t="s">
        <v>183</v>
      </c>
    </row>
    <row r="1087" s="23" customFormat="true" ht="12.75" hidden="true" customHeight="false" outlineLevel="0" collapsed="false">
      <c r="A1087" s="23" t="s">
        <v>5055</v>
      </c>
      <c r="B1087" s="23" t="s">
        <v>5056</v>
      </c>
      <c r="C1087" s="40" t="s">
        <v>177</v>
      </c>
      <c r="D1087" s="23" t="s">
        <v>82</v>
      </c>
      <c r="E1087" s="23" t="s">
        <v>5057</v>
      </c>
      <c r="F1087" s="23" t="s">
        <v>5058</v>
      </c>
      <c r="G1087" s="23" t="n">
        <v>61</v>
      </c>
      <c r="H1087" s="23" t="n">
        <v>48</v>
      </c>
      <c r="I1087" s="41" t="s">
        <v>188</v>
      </c>
      <c r="J1087" s="23" t="s">
        <v>5059</v>
      </c>
      <c r="K1087" s="23" t="n">
        <v>0</v>
      </c>
      <c r="L1087" s="23" t="n">
        <v>1530</v>
      </c>
      <c r="M1087" s="23" t="n">
        <v>0</v>
      </c>
      <c r="N1087" s="23" t="n">
        <v>576</v>
      </c>
      <c r="O1087" s="23" t="n">
        <f aca="false">K1087+L1087</f>
        <v>1530</v>
      </c>
      <c r="P1087" s="23" t="n">
        <f aca="false">K1087+L1087+M1087+N1087</f>
        <v>2106</v>
      </c>
      <c r="Q1087" s="23" t="n">
        <v>1260</v>
      </c>
      <c r="R1087" s="23" t="n">
        <v>640</v>
      </c>
      <c r="S1087" s="23" t="n">
        <v>1220</v>
      </c>
      <c r="T1087" s="23" t="n">
        <v>320</v>
      </c>
      <c r="U1087" s="23" t="n">
        <f aca="false">IF(I1087="delivery",O1087-SUM(Q1087+R1087),IF(I1087="PO",P1087-SUM(Q1087:R1087)))</f>
        <v>206</v>
      </c>
      <c r="V1087" s="43" t="n">
        <v>30.778</v>
      </c>
      <c r="W1087" s="43" t="n">
        <v>30.778</v>
      </c>
      <c r="X1087" s="43" t="n">
        <f aca="false">W1087-V1087</f>
        <v>0</v>
      </c>
      <c r="Y1087" s="43"/>
      <c r="Z1087" s="43"/>
      <c r="AA1087" s="43" t="n">
        <v>39.06262</v>
      </c>
      <c r="AB1087" s="43"/>
      <c r="AC1087" s="43" t="s">
        <v>10482</v>
      </c>
      <c r="AD1087" s="43"/>
      <c r="AE1087" s="43"/>
      <c r="AF1087" s="43"/>
      <c r="AG1087" s="43" t="n">
        <v>30.778</v>
      </c>
      <c r="AH1087" s="43" t="s">
        <v>12151</v>
      </c>
      <c r="AI1087" s="63" t="s">
        <v>12152</v>
      </c>
      <c r="AJ1087" s="63" t="s">
        <v>12153</v>
      </c>
      <c r="AK1087" s="43" t="s">
        <v>12154</v>
      </c>
      <c r="AL1087" s="43"/>
      <c r="AM1087" s="43"/>
      <c r="AN1087" s="43"/>
      <c r="AO1087" s="43" t="s">
        <v>82</v>
      </c>
      <c r="AP1087" s="23" t="s">
        <v>1432</v>
      </c>
      <c r="BF1087" s="23" t="s">
        <v>10498</v>
      </c>
      <c r="BG1087" s="1" t="s">
        <v>183</v>
      </c>
    </row>
    <row r="1088" s="23" customFormat="true" ht="12.75" hidden="false" customHeight="false" outlineLevel="0" collapsed="false">
      <c r="A1088" s="23" t="s">
        <v>5060</v>
      </c>
      <c r="B1088" s="23" t="s">
        <v>5061</v>
      </c>
      <c r="C1088" s="40" t="s">
        <v>177</v>
      </c>
      <c r="D1088" s="23" t="s">
        <v>1471</v>
      </c>
      <c r="E1088" s="23" t="s">
        <v>5062</v>
      </c>
      <c r="F1088" s="23" t="s">
        <v>5063</v>
      </c>
      <c r="G1088" s="23" t="n">
        <v>81</v>
      </c>
      <c r="H1088" s="23" t="n">
        <v>800</v>
      </c>
      <c r="I1088" s="41" t="s">
        <v>180</v>
      </c>
      <c r="K1088" s="23" t="n">
        <v>0</v>
      </c>
      <c r="L1088" s="23" t="n">
        <v>4407</v>
      </c>
      <c r="M1088" s="23" t="n">
        <v>1600</v>
      </c>
      <c r="N1088" s="23" t="n">
        <v>2400</v>
      </c>
      <c r="O1088" s="23" t="n">
        <f aca="false">K1088+L1088</f>
        <v>4407</v>
      </c>
      <c r="P1088" s="23" t="n">
        <f aca="false">K1088+L1088+M1088+N1088</f>
        <v>8407</v>
      </c>
      <c r="Q1088" s="23" t="n">
        <v>3054</v>
      </c>
      <c r="R1088" s="23" t="n">
        <v>4568</v>
      </c>
      <c r="S1088" s="23" t="n">
        <v>6741</v>
      </c>
      <c r="T1088" s="23" t="n">
        <v>2962</v>
      </c>
      <c r="U1088" s="23" t="n">
        <f aca="false">IF(I1088="delivery",O1088-SUM(Q1088+R1088),IF(I1088="PO",P1088-SUM(Q1088:R1088)))</f>
        <v>-3215</v>
      </c>
      <c r="V1088" s="43" t="n">
        <v>0.65</v>
      </c>
      <c r="W1088" s="43" t="n">
        <v>0.65</v>
      </c>
      <c r="X1088" s="43" t="n">
        <f aca="false">W1088-V1088</f>
        <v>0</v>
      </c>
      <c r="Y1088" s="43"/>
      <c r="Z1088" s="43"/>
      <c r="AA1088" s="43" t="n">
        <v>0.65</v>
      </c>
      <c r="AB1088" s="43"/>
      <c r="AC1088" s="43" t="s">
        <v>10482</v>
      </c>
      <c r="AD1088" s="43"/>
      <c r="AE1088" s="43"/>
      <c r="AF1088" s="43"/>
      <c r="AG1088" s="43" t="n">
        <v>0.65</v>
      </c>
      <c r="AH1088" s="43" t="s">
        <v>11968</v>
      </c>
      <c r="AI1088" s="63" t="n">
        <v>2100</v>
      </c>
      <c r="AJ1088" s="63" t="n">
        <v>8</v>
      </c>
      <c r="AK1088" s="43"/>
      <c r="AL1088" s="43"/>
      <c r="AM1088" s="43"/>
      <c r="AN1088" s="43"/>
      <c r="AO1088" s="43" t="s">
        <v>1471</v>
      </c>
      <c r="AP1088" s="23" t="s">
        <v>1474</v>
      </c>
      <c r="AT1088" s="23" t="s">
        <v>10943</v>
      </c>
      <c r="AV1088" s="23" t="n">
        <v>0.65</v>
      </c>
      <c r="AW1088" s="23" t="s">
        <v>11969</v>
      </c>
      <c r="AX1088" s="23" t="s">
        <v>12155</v>
      </c>
      <c r="AY1088" s="23" t="n">
        <v>800</v>
      </c>
      <c r="AZ1088" s="23" t="n">
        <v>7</v>
      </c>
      <c r="BA1088" s="23" t="s">
        <v>1465</v>
      </c>
      <c r="BB1088" s="23" t="s">
        <v>11969</v>
      </c>
      <c r="BF1088" s="23" t="s">
        <v>10498</v>
      </c>
      <c r="BG1088" s="1" t="s">
        <v>183</v>
      </c>
    </row>
    <row r="1089" s="23" customFormat="true" ht="12.75" hidden="true" customHeight="false" outlineLevel="0" collapsed="false">
      <c r="A1089" s="23" t="s">
        <v>5064</v>
      </c>
      <c r="B1089" s="23" t="s">
        <v>5065</v>
      </c>
      <c r="C1089" s="40" t="s">
        <v>177</v>
      </c>
      <c r="D1089" s="23" t="s">
        <v>82</v>
      </c>
      <c r="E1089" s="23" t="s">
        <v>5066</v>
      </c>
      <c r="F1089" s="23" t="s">
        <v>5067</v>
      </c>
      <c r="G1089" s="23" t="n">
        <v>51</v>
      </c>
      <c r="H1089" s="23" t="n">
        <v>100</v>
      </c>
      <c r="I1089" s="41" t="s">
        <v>188</v>
      </c>
      <c r="J1089" s="23" t="s">
        <v>1431</v>
      </c>
      <c r="K1089" s="23" t="n">
        <v>0</v>
      </c>
      <c r="L1089" s="23" t="n">
        <v>4958</v>
      </c>
      <c r="M1089" s="23" t="n">
        <v>0</v>
      </c>
      <c r="N1089" s="23" t="n">
        <v>0</v>
      </c>
      <c r="O1089" s="23" t="n">
        <f aca="false">K1089+L1089</f>
        <v>4958</v>
      </c>
      <c r="P1089" s="23" t="n">
        <f aca="false">K1089+L1089+M1089+N1089</f>
        <v>4958</v>
      </c>
      <c r="Q1089" s="23" t="n">
        <v>913</v>
      </c>
      <c r="R1089" s="23" t="n">
        <v>802</v>
      </c>
      <c r="S1089" s="23" t="n">
        <v>818</v>
      </c>
      <c r="T1089" s="23" t="n">
        <v>464</v>
      </c>
      <c r="U1089" s="23" t="n">
        <f aca="false">IF(I1089="delivery",O1089-SUM(Q1089+R1089),IF(I1089="PO",P1089-SUM(Q1089:R1089)))</f>
        <v>3243</v>
      </c>
      <c r="V1089" s="43" t="n">
        <v>3.14</v>
      </c>
      <c r="W1089" s="43" t="n">
        <v>3.14</v>
      </c>
      <c r="X1089" s="43" t="n">
        <f aca="false">W1089-V1089</f>
        <v>0</v>
      </c>
      <c r="Y1089" s="43"/>
      <c r="Z1089" s="43"/>
      <c r="AA1089" s="43"/>
      <c r="AB1089" s="43"/>
      <c r="AC1089" s="43" t="s">
        <v>10482</v>
      </c>
      <c r="AD1089" s="43"/>
      <c r="AE1089" s="43"/>
      <c r="AF1089" s="43"/>
      <c r="AG1089" s="43" t="n">
        <v>3.14</v>
      </c>
      <c r="AH1089" s="43" t="s">
        <v>12156</v>
      </c>
      <c r="AI1089" s="63" t="n">
        <v>100</v>
      </c>
      <c r="AJ1089" s="63" t="n">
        <v>8</v>
      </c>
      <c r="AK1089" s="43" t="n">
        <v>252141</v>
      </c>
      <c r="AL1089" s="43"/>
      <c r="AM1089" s="43"/>
      <c r="AN1089" s="43"/>
      <c r="AO1089" s="43" t="s">
        <v>82</v>
      </c>
      <c r="AP1089" s="23" t="s">
        <v>1432</v>
      </c>
      <c r="BF1089" s="23" t="s">
        <v>10498</v>
      </c>
      <c r="BG1089" s="1" t="s">
        <v>183</v>
      </c>
    </row>
    <row r="1090" s="23" customFormat="true" ht="12.75" hidden="true" customHeight="false" outlineLevel="0" collapsed="false">
      <c r="A1090" s="23" t="s">
        <v>5068</v>
      </c>
      <c r="B1090" s="23" t="s">
        <v>5069</v>
      </c>
      <c r="C1090" s="40" t="s">
        <v>177</v>
      </c>
      <c r="D1090" s="23" t="s">
        <v>82</v>
      </c>
      <c r="E1090" s="23" t="s">
        <v>5070</v>
      </c>
      <c r="F1090" s="23" t="s">
        <v>5071</v>
      </c>
      <c r="G1090" s="23" t="n">
        <v>61</v>
      </c>
      <c r="H1090" s="23" t="n">
        <v>128</v>
      </c>
      <c r="I1090" s="41" t="s">
        <v>188</v>
      </c>
      <c r="J1090" s="23" t="s">
        <v>1431</v>
      </c>
      <c r="K1090" s="23" t="n">
        <v>0</v>
      </c>
      <c r="L1090" s="23" t="n">
        <v>237</v>
      </c>
      <c r="M1090" s="23" t="n">
        <v>0</v>
      </c>
      <c r="N1090" s="23" t="n">
        <v>0</v>
      </c>
      <c r="O1090" s="23" t="n">
        <f aca="false">K1090+L1090</f>
        <v>237</v>
      </c>
      <c r="P1090" s="23" t="n">
        <f aca="false">K1090+L1090+M1090+N1090</f>
        <v>237</v>
      </c>
      <c r="Q1090" s="23" t="n">
        <v>132</v>
      </c>
      <c r="R1090" s="23" t="n">
        <v>0</v>
      </c>
      <c r="S1090" s="23" t="n">
        <v>0</v>
      </c>
      <c r="T1090" s="23" t="n">
        <v>0</v>
      </c>
      <c r="U1090" s="23" t="n">
        <f aca="false">IF(I1090="delivery",O1090-SUM(Q1090+R1090),IF(I1090="PO",P1090-SUM(Q1090:R1090)))</f>
        <v>105</v>
      </c>
      <c r="V1090" s="43" t="n">
        <v>5.28</v>
      </c>
      <c r="W1090" s="43" t="n">
        <v>5.28</v>
      </c>
      <c r="X1090" s="43" t="n">
        <f aca="false">W1090-V1090</f>
        <v>0</v>
      </c>
      <c r="Y1090" s="43"/>
      <c r="Z1090" s="43"/>
      <c r="AA1090" s="43" t="n">
        <v>5.12</v>
      </c>
      <c r="AB1090" s="43"/>
      <c r="AC1090" s="43" t="s">
        <v>10482</v>
      </c>
      <c r="AD1090" s="43"/>
      <c r="AE1090" s="43"/>
      <c r="AF1090" s="43"/>
      <c r="AG1090" s="43" t="n">
        <v>5.28</v>
      </c>
      <c r="AH1090" s="43" t="s">
        <v>12157</v>
      </c>
      <c r="AI1090" s="63" t="n">
        <v>128</v>
      </c>
      <c r="AJ1090" s="63" t="n">
        <v>10</v>
      </c>
      <c r="AK1090" s="43" t="s">
        <v>12158</v>
      </c>
      <c r="AL1090" s="43"/>
      <c r="AM1090" s="43"/>
      <c r="AN1090" s="43"/>
      <c r="AO1090" s="43" t="s">
        <v>82</v>
      </c>
      <c r="AP1090" s="23" t="s">
        <v>1432</v>
      </c>
      <c r="BF1090" s="23" t="s">
        <v>10498</v>
      </c>
      <c r="BG1090" s="1" t="s">
        <v>183</v>
      </c>
    </row>
    <row r="1091" s="23" customFormat="true" ht="12.75" hidden="true" customHeight="false" outlineLevel="0" collapsed="false">
      <c r="A1091" s="23" t="s">
        <v>5072</v>
      </c>
      <c r="B1091" s="23" t="s">
        <v>5073</v>
      </c>
      <c r="C1091" s="40" t="s">
        <v>177</v>
      </c>
      <c r="D1091" s="23" t="s">
        <v>82</v>
      </c>
      <c r="E1091" s="23" t="s">
        <v>5074</v>
      </c>
      <c r="F1091" s="23" t="s">
        <v>5075</v>
      </c>
      <c r="G1091" s="23" t="n">
        <v>61</v>
      </c>
      <c r="H1091" s="23" t="n">
        <v>136</v>
      </c>
      <c r="I1091" s="41" t="s">
        <v>188</v>
      </c>
      <c r="J1091" s="23" t="s">
        <v>1431</v>
      </c>
      <c r="K1091" s="23" t="n">
        <v>0</v>
      </c>
      <c r="L1091" s="23" t="n">
        <v>407</v>
      </c>
      <c r="M1091" s="23" t="n">
        <v>0</v>
      </c>
      <c r="N1091" s="23" t="n">
        <v>136</v>
      </c>
      <c r="O1091" s="23" t="n">
        <f aca="false">K1091+L1091</f>
        <v>407</v>
      </c>
      <c r="P1091" s="23" t="n">
        <f aca="false">K1091+L1091+M1091+N1091</f>
        <v>543</v>
      </c>
      <c r="Q1091" s="23" t="n">
        <v>396</v>
      </c>
      <c r="R1091" s="23" t="n">
        <v>0</v>
      </c>
      <c r="S1091" s="23" t="n">
        <v>0</v>
      </c>
      <c r="T1091" s="23" t="n">
        <v>0</v>
      </c>
      <c r="U1091" s="23" t="n">
        <f aca="false">IF(I1091="delivery",O1091-SUM(Q1091+R1091),IF(I1091="PO",P1091-SUM(Q1091:R1091)))</f>
        <v>147</v>
      </c>
      <c r="V1091" s="43" t="n">
        <v>5.28</v>
      </c>
      <c r="W1091" s="43" t="n">
        <v>5.28</v>
      </c>
      <c r="X1091" s="43" t="n">
        <f aca="false">W1091-V1091</f>
        <v>0</v>
      </c>
      <c r="Y1091" s="43"/>
      <c r="Z1091" s="43"/>
      <c r="AA1091" s="43" t="n">
        <v>5.2</v>
      </c>
      <c r="AB1091" s="43"/>
      <c r="AC1091" s="43" t="s">
        <v>10482</v>
      </c>
      <c r="AD1091" s="43"/>
      <c r="AE1091" s="43"/>
      <c r="AF1091" s="43"/>
      <c r="AG1091" s="43" t="n">
        <v>5.28</v>
      </c>
      <c r="AH1091" s="43" t="s">
        <v>12157</v>
      </c>
      <c r="AI1091" s="63" t="n">
        <v>136</v>
      </c>
      <c r="AJ1091" s="63" t="n">
        <v>10</v>
      </c>
      <c r="AK1091" s="43" t="s">
        <v>12159</v>
      </c>
      <c r="AL1091" s="43"/>
      <c r="AM1091" s="43"/>
      <c r="AN1091" s="43"/>
      <c r="AO1091" s="43" t="s">
        <v>82</v>
      </c>
      <c r="AP1091" s="23" t="s">
        <v>1432</v>
      </c>
      <c r="BF1091" s="23" t="s">
        <v>10498</v>
      </c>
      <c r="BG1091" s="1" t="s">
        <v>183</v>
      </c>
    </row>
    <row r="1092" s="23" customFormat="true" ht="12.75" hidden="true" customHeight="false" outlineLevel="0" collapsed="false">
      <c r="A1092" s="23" t="s">
        <v>5076</v>
      </c>
      <c r="B1092" s="23" t="s">
        <v>5077</v>
      </c>
      <c r="C1092" s="40" t="s">
        <v>177</v>
      </c>
      <c r="D1092" s="23" t="s">
        <v>82</v>
      </c>
      <c r="E1092" s="23" t="s">
        <v>5078</v>
      </c>
      <c r="F1092" s="23" t="s">
        <v>5079</v>
      </c>
      <c r="G1092" s="23" t="n">
        <v>61</v>
      </c>
      <c r="H1092" s="23" t="n">
        <v>160</v>
      </c>
      <c r="I1092" s="41" t="s">
        <v>188</v>
      </c>
      <c r="J1092" s="23" t="s">
        <v>1431</v>
      </c>
      <c r="K1092" s="23" t="n">
        <v>0</v>
      </c>
      <c r="L1092" s="23" t="n">
        <v>113</v>
      </c>
      <c r="M1092" s="23" t="n">
        <v>135</v>
      </c>
      <c r="N1092" s="23" t="n">
        <v>0</v>
      </c>
      <c r="O1092" s="23" t="n">
        <f aca="false">K1092+L1092</f>
        <v>113</v>
      </c>
      <c r="P1092" s="23" t="n">
        <f aca="false">K1092+L1092+M1092+N1092</f>
        <v>248</v>
      </c>
      <c r="Q1092" s="23" t="n">
        <v>132</v>
      </c>
      <c r="R1092" s="23" t="n">
        <v>0</v>
      </c>
      <c r="S1092" s="23" t="n">
        <v>0</v>
      </c>
      <c r="T1092" s="23" t="n">
        <v>0</v>
      </c>
      <c r="U1092" s="23" t="n">
        <f aca="false">IF(I1092="delivery",O1092-SUM(Q1092+R1092),IF(I1092="PO",P1092-SUM(Q1092:R1092)))</f>
        <v>116</v>
      </c>
      <c r="V1092" s="43" t="n">
        <v>3.96</v>
      </c>
      <c r="W1092" s="43" t="n">
        <v>3.96</v>
      </c>
      <c r="X1092" s="43" t="n">
        <f aca="false">W1092-V1092</f>
        <v>0</v>
      </c>
      <c r="Y1092" s="43"/>
      <c r="Z1092" s="43"/>
      <c r="AA1092" s="43" t="n">
        <v>3.84</v>
      </c>
      <c r="AB1092" s="43"/>
      <c r="AC1092" s="43" t="s">
        <v>10482</v>
      </c>
      <c r="AD1092" s="43"/>
      <c r="AE1092" s="43"/>
      <c r="AF1092" s="43"/>
      <c r="AG1092" s="43" t="n">
        <v>3.96</v>
      </c>
      <c r="AH1092" s="43" t="s">
        <v>12160</v>
      </c>
      <c r="AI1092" s="63" t="n">
        <v>160</v>
      </c>
      <c r="AJ1092" s="63" t="n">
        <v>10</v>
      </c>
      <c r="AK1092" s="43" t="s">
        <v>12161</v>
      </c>
      <c r="AL1092" s="43"/>
      <c r="AM1092" s="43"/>
      <c r="AN1092" s="43"/>
      <c r="AO1092" s="43" t="s">
        <v>82</v>
      </c>
      <c r="AP1092" s="23" t="s">
        <v>1432</v>
      </c>
      <c r="BF1092" s="23" t="s">
        <v>10498</v>
      </c>
      <c r="BG1092" s="1" t="s">
        <v>183</v>
      </c>
    </row>
    <row r="1093" s="23" customFormat="true" ht="12.75" hidden="true" customHeight="false" outlineLevel="0" collapsed="false">
      <c r="A1093" s="23" t="s">
        <v>5080</v>
      </c>
      <c r="B1093" s="23" t="s">
        <v>5081</v>
      </c>
      <c r="C1093" s="40" t="s">
        <v>177</v>
      </c>
      <c r="D1093" s="23" t="s">
        <v>82</v>
      </c>
      <c r="E1093" s="23" t="s">
        <v>5082</v>
      </c>
      <c r="F1093" s="23" t="s">
        <v>5083</v>
      </c>
      <c r="G1093" s="23" t="n">
        <v>61</v>
      </c>
      <c r="H1093" s="23" t="n">
        <v>12</v>
      </c>
      <c r="I1093" s="41" t="s">
        <v>188</v>
      </c>
      <c r="J1093" s="23" t="s">
        <v>1431</v>
      </c>
      <c r="K1093" s="23" t="n">
        <v>2688</v>
      </c>
      <c r="L1093" s="23" t="n">
        <v>110</v>
      </c>
      <c r="M1093" s="23" t="n">
        <v>0</v>
      </c>
      <c r="N1093" s="23" t="n">
        <v>0</v>
      </c>
      <c r="O1093" s="23" t="n">
        <f aca="false">K1093+L1093</f>
        <v>2798</v>
      </c>
      <c r="P1093" s="23" t="n">
        <f aca="false">K1093+L1093+M1093+N1093</f>
        <v>2798</v>
      </c>
      <c r="Q1093" s="23" t="n">
        <v>128</v>
      </c>
      <c r="R1093" s="23" t="n">
        <v>0</v>
      </c>
      <c r="S1093" s="23" t="n">
        <v>0</v>
      </c>
      <c r="T1093" s="23" t="n">
        <v>0</v>
      </c>
      <c r="U1093" s="23" t="n">
        <f aca="false">IF(I1093="delivery",O1093-SUM(Q1093+R1093),IF(I1093="PO",P1093-SUM(Q1093:R1093)))</f>
        <v>2670</v>
      </c>
      <c r="V1093" s="43" t="n">
        <v>57.08</v>
      </c>
      <c r="W1093" s="43" t="n">
        <v>57.08</v>
      </c>
      <c r="X1093" s="43" t="n">
        <f aca="false">W1093-V1093</f>
        <v>0</v>
      </c>
      <c r="Y1093" s="43"/>
      <c r="Z1093" s="43"/>
      <c r="AA1093" s="43" t="n">
        <v>57.08</v>
      </c>
      <c r="AB1093" s="43"/>
      <c r="AC1093" s="43" t="s">
        <v>10482</v>
      </c>
      <c r="AD1093" s="43"/>
      <c r="AE1093" s="43"/>
      <c r="AF1093" s="43"/>
      <c r="AG1093" s="43" t="n">
        <v>57.08</v>
      </c>
      <c r="AH1093" s="43" t="s">
        <v>12162</v>
      </c>
      <c r="AI1093" s="63" t="n">
        <v>12</v>
      </c>
      <c r="AJ1093" s="63" t="n">
        <v>10</v>
      </c>
      <c r="AK1093" s="43" t="s">
        <v>12163</v>
      </c>
      <c r="AL1093" s="43"/>
      <c r="AM1093" s="43"/>
      <c r="AN1093" s="43"/>
      <c r="AO1093" s="43" t="s">
        <v>82</v>
      </c>
      <c r="AP1093" s="23" t="s">
        <v>1432</v>
      </c>
      <c r="BF1093" s="23" t="s">
        <v>10498</v>
      </c>
      <c r="BG1093" s="1" t="s">
        <v>183</v>
      </c>
    </row>
    <row r="1094" s="23" customFormat="true" ht="12.75" hidden="true" customHeight="false" outlineLevel="0" collapsed="false">
      <c r="A1094" s="23" t="s">
        <v>5084</v>
      </c>
      <c r="B1094" s="23" t="s">
        <v>5085</v>
      </c>
      <c r="C1094" s="40" t="s">
        <v>177</v>
      </c>
      <c r="D1094" s="23" t="s">
        <v>82</v>
      </c>
      <c r="E1094" s="23" t="s">
        <v>5086</v>
      </c>
      <c r="F1094" s="23" t="s">
        <v>5087</v>
      </c>
      <c r="G1094" s="23" t="n">
        <v>16</v>
      </c>
      <c r="H1094" s="23" t="n">
        <v>1</v>
      </c>
      <c r="I1094" s="41" t="s">
        <v>188</v>
      </c>
      <c r="J1094" s="23" t="s">
        <v>5088</v>
      </c>
      <c r="K1094" s="23" t="n">
        <v>0</v>
      </c>
      <c r="L1094" s="23" t="n">
        <v>1953</v>
      </c>
      <c r="M1094" s="23" t="n">
        <v>1080</v>
      </c>
      <c r="N1094" s="23" t="n">
        <v>0</v>
      </c>
      <c r="O1094" s="23" t="n">
        <f aca="false">K1094+L1094</f>
        <v>1953</v>
      </c>
      <c r="P1094" s="23" t="n">
        <f aca="false">K1094+L1094+M1094+N1094</f>
        <v>3033</v>
      </c>
      <c r="Q1094" s="23" t="n">
        <v>1508</v>
      </c>
      <c r="R1094" s="23" t="n">
        <v>1992</v>
      </c>
      <c r="S1094" s="23" t="n">
        <v>2284</v>
      </c>
      <c r="T1094" s="23" t="n">
        <v>1320</v>
      </c>
      <c r="U1094" s="23" t="n">
        <f aca="false">IF(I1094="delivery",O1094-SUM(Q1094+R1094),IF(I1094="PO",P1094-SUM(Q1094:R1094)))</f>
        <v>-467</v>
      </c>
      <c r="V1094" s="43" t="n">
        <v>1.504</v>
      </c>
      <c r="W1094" s="43" t="n">
        <v>1.525</v>
      </c>
      <c r="X1094" s="43" t="n">
        <f aca="false">W1094-V1094</f>
        <v>0.0209999999999999</v>
      </c>
      <c r="Y1094" s="43"/>
      <c r="Z1094" s="43"/>
      <c r="AA1094" s="43"/>
      <c r="AB1094" s="43"/>
      <c r="AC1094" s="43" t="s">
        <v>10482</v>
      </c>
      <c r="AD1094" s="43"/>
      <c r="AE1094" s="43"/>
      <c r="AF1094" s="43"/>
      <c r="AG1094" s="43" t="n">
        <v>1.525</v>
      </c>
      <c r="AH1094" s="43" t="s">
        <v>12164</v>
      </c>
      <c r="AI1094" s="63" t="s">
        <v>12165</v>
      </c>
      <c r="AJ1094" s="63" t="s">
        <v>12166</v>
      </c>
      <c r="AK1094" s="43" t="s">
        <v>12167</v>
      </c>
      <c r="AL1094" s="43"/>
      <c r="AM1094" s="43"/>
      <c r="AN1094" s="43"/>
      <c r="AO1094" s="43" t="s">
        <v>82</v>
      </c>
      <c r="AP1094" s="23" t="s">
        <v>1432</v>
      </c>
      <c r="BF1094" s="23" t="s">
        <v>10498</v>
      </c>
      <c r="BG1094" s="1" t="s">
        <v>183</v>
      </c>
    </row>
    <row r="1095" s="23" customFormat="true" ht="12.75" hidden="true" customHeight="false" outlineLevel="0" collapsed="false">
      <c r="A1095" s="23" t="s">
        <v>5089</v>
      </c>
      <c r="B1095" s="23" t="s">
        <v>5090</v>
      </c>
      <c r="C1095" s="40" t="s">
        <v>177</v>
      </c>
      <c r="D1095" s="23" t="s">
        <v>82</v>
      </c>
      <c r="E1095" s="23" t="s">
        <v>5091</v>
      </c>
      <c r="F1095" s="23" t="s">
        <v>5092</v>
      </c>
      <c r="G1095" s="23" t="n">
        <v>61</v>
      </c>
      <c r="H1095" s="23" t="n">
        <v>156</v>
      </c>
      <c r="I1095" s="41" t="s">
        <v>180</v>
      </c>
      <c r="J1095" s="23" t="s">
        <v>4693</v>
      </c>
      <c r="K1095" s="23" t="n">
        <v>0</v>
      </c>
      <c r="L1095" s="23" t="n">
        <v>3866</v>
      </c>
      <c r="M1095" s="23" t="n">
        <v>0</v>
      </c>
      <c r="N1095" s="23" t="n">
        <v>0</v>
      </c>
      <c r="O1095" s="23" t="n">
        <f aca="false">K1095+L1095</f>
        <v>3866</v>
      </c>
      <c r="P1095" s="23" t="n">
        <f aca="false">K1095+L1095+M1095+N1095</f>
        <v>3866</v>
      </c>
      <c r="Q1095" s="23" t="n">
        <v>896</v>
      </c>
      <c r="R1095" s="23" t="n">
        <v>170</v>
      </c>
      <c r="S1095" s="23" t="n">
        <v>346</v>
      </c>
      <c r="T1095" s="23" t="n">
        <v>364</v>
      </c>
      <c r="U1095" s="23" t="n">
        <f aca="false">IF(I1095="delivery",O1095-SUM(Q1095+R1095),IF(I1095="PO",P1095-SUM(Q1095:R1095)))</f>
        <v>2800</v>
      </c>
      <c r="V1095" s="43" t="n">
        <v>35.6</v>
      </c>
      <c r="W1095" s="43" t="n">
        <v>35.6</v>
      </c>
      <c r="X1095" s="43" t="n">
        <f aca="false">W1095-V1095</f>
        <v>0</v>
      </c>
      <c r="Y1095" s="43"/>
      <c r="Z1095" s="43"/>
      <c r="AA1095" s="43" t="n">
        <v>38</v>
      </c>
      <c r="AB1095" s="43" t="n">
        <v>32.12</v>
      </c>
      <c r="AC1095" s="43" t="s">
        <v>10482</v>
      </c>
      <c r="AD1095" s="43" t="s">
        <v>12168</v>
      </c>
      <c r="AE1095" s="43"/>
      <c r="AF1095" s="43"/>
      <c r="AG1095" s="43" t="n">
        <v>32.12</v>
      </c>
      <c r="AH1095" s="43" t="s">
        <v>12169</v>
      </c>
      <c r="AI1095" s="63" t="s">
        <v>12170</v>
      </c>
      <c r="AJ1095" s="63" t="s">
        <v>12056</v>
      </c>
      <c r="AK1095" s="43" t="s">
        <v>12171</v>
      </c>
      <c r="AL1095" s="43"/>
      <c r="AM1095" s="43" t="s">
        <v>12172</v>
      </c>
      <c r="AN1095" s="43"/>
      <c r="AO1095" s="43" t="s">
        <v>82</v>
      </c>
      <c r="AP1095" s="23" t="s">
        <v>1432</v>
      </c>
      <c r="BF1095" s="23" t="s">
        <v>10498</v>
      </c>
      <c r="BG1095" s="1" t="s">
        <v>183</v>
      </c>
    </row>
    <row r="1096" s="23" customFormat="true" ht="12.75" hidden="true" customHeight="false" outlineLevel="0" collapsed="false">
      <c r="A1096" s="23" t="s">
        <v>5093</v>
      </c>
      <c r="B1096" s="23" t="s">
        <v>5094</v>
      </c>
      <c r="C1096" s="40" t="s">
        <v>177</v>
      </c>
      <c r="D1096" s="23" t="s">
        <v>82</v>
      </c>
      <c r="E1096" s="23" t="s">
        <v>5095</v>
      </c>
      <c r="F1096" s="23" t="s">
        <v>5096</v>
      </c>
      <c r="G1096" s="23" t="n">
        <v>61</v>
      </c>
      <c r="H1096" s="23" t="n">
        <v>5040</v>
      </c>
      <c r="I1096" s="41" t="s">
        <v>188</v>
      </c>
      <c r="J1096" s="23" t="s">
        <v>1431</v>
      </c>
      <c r="K1096" s="23" t="n">
        <v>0</v>
      </c>
      <c r="L1096" s="23" t="n">
        <v>4188</v>
      </c>
      <c r="M1096" s="23" t="n">
        <v>5184</v>
      </c>
      <c r="N1096" s="23" t="n">
        <v>0</v>
      </c>
      <c r="O1096" s="23" t="n">
        <f aca="false">K1096+L1096</f>
        <v>4188</v>
      </c>
      <c r="P1096" s="23" t="n">
        <f aca="false">K1096+L1096+M1096+N1096</f>
        <v>9372</v>
      </c>
      <c r="Q1096" s="23" t="n">
        <v>8268</v>
      </c>
      <c r="R1096" s="23" t="n">
        <v>7544</v>
      </c>
      <c r="S1096" s="23" t="n">
        <v>8725</v>
      </c>
      <c r="T1096" s="23" t="n">
        <v>4909</v>
      </c>
      <c r="U1096" s="23" t="n">
        <f aca="false">IF(I1096="delivery",O1096-SUM(Q1096+R1096),IF(I1096="PO",P1096-SUM(Q1096:R1096)))</f>
        <v>-6440</v>
      </c>
      <c r="V1096" s="43" t="n">
        <v>5.09</v>
      </c>
      <c r="W1096" s="43" t="n">
        <v>5.09</v>
      </c>
      <c r="X1096" s="43" t="n">
        <f aca="false">W1096-V1096</f>
        <v>0</v>
      </c>
      <c r="Y1096" s="43"/>
      <c r="Z1096" s="43"/>
      <c r="AA1096" s="43" t="n">
        <v>5.09</v>
      </c>
      <c r="AB1096" s="43"/>
      <c r="AC1096" s="43" t="s">
        <v>10482</v>
      </c>
      <c r="AD1096" s="43"/>
      <c r="AE1096" s="43"/>
      <c r="AF1096" s="43"/>
      <c r="AG1096" s="43" t="n">
        <v>5.09</v>
      </c>
      <c r="AH1096" s="43" t="s">
        <v>12173</v>
      </c>
      <c r="AI1096" s="63" t="n">
        <v>5040</v>
      </c>
      <c r="AJ1096" s="63" t="n">
        <v>10</v>
      </c>
      <c r="AK1096" s="43" t="s">
        <v>12174</v>
      </c>
      <c r="AL1096" s="43"/>
      <c r="AM1096" s="43"/>
      <c r="AN1096" s="43"/>
      <c r="AO1096" s="43" t="s">
        <v>82</v>
      </c>
      <c r="AP1096" s="23" t="s">
        <v>1432</v>
      </c>
      <c r="BF1096" s="23" t="s">
        <v>10498</v>
      </c>
      <c r="BG1096" s="1" t="s">
        <v>183</v>
      </c>
    </row>
    <row r="1097" s="23" customFormat="true" ht="12.75" hidden="true" customHeight="false" outlineLevel="0" collapsed="false">
      <c r="A1097" s="23" t="s">
        <v>5097</v>
      </c>
      <c r="B1097" s="23" t="s">
        <v>5098</v>
      </c>
      <c r="C1097" s="40" t="s">
        <v>177</v>
      </c>
      <c r="D1097" s="23" t="s">
        <v>82</v>
      </c>
      <c r="E1097" s="23" t="s">
        <v>5099</v>
      </c>
      <c r="F1097" s="23" t="s">
        <v>5100</v>
      </c>
      <c r="G1097" s="23" t="n">
        <v>371</v>
      </c>
      <c r="H1097" s="23" t="n">
        <v>1260</v>
      </c>
      <c r="I1097" s="41" t="s">
        <v>180</v>
      </c>
      <c r="J1097" s="23" t="s">
        <v>4903</v>
      </c>
      <c r="K1097" s="23" t="n">
        <v>0</v>
      </c>
      <c r="L1097" s="23" t="n">
        <v>5308</v>
      </c>
      <c r="M1097" s="23" t="n">
        <v>0</v>
      </c>
      <c r="N1097" s="23" t="n">
        <v>5040</v>
      </c>
      <c r="O1097" s="23" t="n">
        <f aca="false">K1097+L1097</f>
        <v>5308</v>
      </c>
      <c r="P1097" s="23" t="n">
        <f aca="false">K1097+L1097+M1097+N1097</f>
        <v>10348</v>
      </c>
      <c r="Q1097" s="23" t="n">
        <v>1604</v>
      </c>
      <c r="R1097" s="23" t="n">
        <v>5516</v>
      </c>
      <c r="S1097" s="23" t="n">
        <v>6330</v>
      </c>
      <c r="T1097" s="23" t="n">
        <v>4978</v>
      </c>
      <c r="U1097" s="23" t="n">
        <f aca="false">IF(I1097="delivery",O1097-SUM(Q1097+R1097),IF(I1097="PO",P1097-SUM(Q1097:R1097)))</f>
        <v>-1812</v>
      </c>
      <c r="V1097" s="43" t="n">
        <v>3</v>
      </c>
      <c r="W1097" s="43" t="n">
        <v>3</v>
      </c>
      <c r="X1097" s="43" t="n">
        <f aca="false">W1097-V1097</f>
        <v>0</v>
      </c>
      <c r="Y1097" s="43"/>
      <c r="Z1097" s="43"/>
      <c r="AA1097" s="43" t="n">
        <v>3.6</v>
      </c>
      <c r="AB1097" s="43"/>
      <c r="AC1097" s="43" t="s">
        <v>10482</v>
      </c>
      <c r="AD1097" s="43"/>
      <c r="AE1097" s="43"/>
      <c r="AF1097" s="43"/>
      <c r="AG1097" s="43" t="n">
        <v>3</v>
      </c>
      <c r="AH1097" s="43" t="s">
        <v>12175</v>
      </c>
      <c r="AI1097" s="63" t="s">
        <v>12176</v>
      </c>
      <c r="AJ1097" s="63" t="s">
        <v>12177</v>
      </c>
      <c r="AK1097" s="43"/>
      <c r="AL1097" s="43"/>
      <c r="AM1097" s="43"/>
      <c r="AN1097" s="43"/>
      <c r="AO1097" s="43" t="s">
        <v>82</v>
      </c>
      <c r="AP1097" s="23" t="s">
        <v>1432</v>
      </c>
      <c r="BF1097" s="23" t="s">
        <v>10498</v>
      </c>
      <c r="BG1097" s="1" t="s">
        <v>183</v>
      </c>
    </row>
    <row r="1098" s="23" customFormat="true" ht="12.75" hidden="true" customHeight="false" outlineLevel="0" collapsed="false">
      <c r="A1098" s="23" t="s">
        <v>5101</v>
      </c>
      <c r="B1098" s="23" t="s">
        <v>5102</v>
      </c>
      <c r="C1098" s="40" t="s">
        <v>177</v>
      </c>
      <c r="D1098" s="23" t="s">
        <v>82</v>
      </c>
      <c r="E1098" s="23" t="s">
        <v>5103</v>
      </c>
      <c r="F1098" s="23" t="s">
        <v>5104</v>
      </c>
      <c r="G1098" s="23" t="n">
        <v>61</v>
      </c>
      <c r="H1098" s="23" t="n">
        <v>100</v>
      </c>
      <c r="I1098" s="41" t="s">
        <v>188</v>
      </c>
      <c r="J1098" s="23" t="s">
        <v>4963</v>
      </c>
      <c r="K1098" s="23" t="n">
        <v>0</v>
      </c>
      <c r="L1098" s="23" t="n">
        <v>1486</v>
      </c>
      <c r="M1098" s="23" t="n">
        <v>0</v>
      </c>
      <c r="N1098" s="23" t="n">
        <v>0</v>
      </c>
      <c r="O1098" s="23" t="n">
        <f aca="false">K1098+L1098</f>
        <v>1486</v>
      </c>
      <c r="P1098" s="23" t="n">
        <f aca="false">K1098+L1098+M1098+N1098</f>
        <v>1486</v>
      </c>
      <c r="Q1098" s="23" t="n">
        <v>568</v>
      </c>
      <c r="R1098" s="23" t="n">
        <v>360</v>
      </c>
      <c r="S1098" s="23" t="n">
        <v>360</v>
      </c>
      <c r="T1098" s="23" t="n">
        <v>240</v>
      </c>
      <c r="U1098" s="23" t="n">
        <f aca="false">IF(I1098="delivery",O1098-SUM(Q1098+R1098),IF(I1098="PO",P1098-SUM(Q1098:R1098)))</f>
        <v>558</v>
      </c>
      <c r="V1098" s="43" t="n">
        <v>0.8</v>
      </c>
      <c r="W1098" s="43" t="n">
        <v>0.8</v>
      </c>
      <c r="X1098" s="43" t="n">
        <f aca="false">W1098-V1098</f>
        <v>0</v>
      </c>
      <c r="Y1098" s="43"/>
      <c r="Z1098" s="43"/>
      <c r="AA1098" s="43" t="n">
        <v>0.76167</v>
      </c>
      <c r="AB1098" s="43"/>
      <c r="AC1098" s="43" t="s">
        <v>10482</v>
      </c>
      <c r="AD1098" s="43"/>
      <c r="AE1098" s="43"/>
      <c r="AF1098" s="43"/>
      <c r="AG1098" s="43" t="n">
        <v>0.8</v>
      </c>
      <c r="AH1098" s="43" t="s">
        <v>12178</v>
      </c>
      <c r="AI1098" s="63" t="n">
        <v>100</v>
      </c>
      <c r="AJ1098" s="63" t="n">
        <v>10</v>
      </c>
      <c r="AK1098" s="43" t="s">
        <v>12179</v>
      </c>
      <c r="AL1098" s="43"/>
      <c r="AM1098" s="43"/>
      <c r="AN1098" s="43"/>
      <c r="AO1098" s="43" t="s">
        <v>82</v>
      </c>
      <c r="AP1098" s="23" t="s">
        <v>1432</v>
      </c>
      <c r="BF1098" s="23" t="s">
        <v>10498</v>
      </c>
      <c r="BG1098" s="1" t="s">
        <v>183</v>
      </c>
    </row>
    <row r="1099" s="23" customFormat="true" ht="12.75" hidden="true" customHeight="false" outlineLevel="0" collapsed="false">
      <c r="A1099" s="23" t="s">
        <v>5105</v>
      </c>
      <c r="B1099" s="23" t="s">
        <v>5106</v>
      </c>
      <c r="C1099" s="40" t="s">
        <v>177</v>
      </c>
      <c r="D1099" s="23" t="s">
        <v>82</v>
      </c>
      <c r="E1099" s="23" t="s">
        <v>5107</v>
      </c>
      <c r="F1099" s="23" t="s">
        <v>5108</v>
      </c>
      <c r="G1099" s="23" t="n">
        <v>61</v>
      </c>
      <c r="H1099" s="23" t="n">
        <v>432</v>
      </c>
      <c r="I1099" s="41" t="s">
        <v>188</v>
      </c>
      <c r="J1099" s="23" t="s">
        <v>5109</v>
      </c>
      <c r="K1099" s="23" t="n">
        <v>0</v>
      </c>
      <c r="L1099" s="23" t="n">
        <v>612</v>
      </c>
      <c r="M1099" s="23" t="n">
        <v>432</v>
      </c>
      <c r="N1099" s="23" t="n">
        <v>0</v>
      </c>
      <c r="O1099" s="23" t="n">
        <f aca="false">K1099+L1099</f>
        <v>612</v>
      </c>
      <c r="P1099" s="23" t="n">
        <f aca="false">K1099+L1099+M1099+N1099</f>
        <v>1044</v>
      </c>
      <c r="Q1099" s="23" t="n">
        <v>546</v>
      </c>
      <c r="R1099" s="23" t="n">
        <v>324</v>
      </c>
      <c r="S1099" s="23" t="n">
        <v>507</v>
      </c>
      <c r="T1099" s="23" t="n">
        <v>138</v>
      </c>
      <c r="U1099" s="23" t="n">
        <f aca="false">IF(I1099="delivery",O1099-SUM(Q1099+R1099),IF(I1099="PO",P1099-SUM(Q1099:R1099)))</f>
        <v>174</v>
      </c>
      <c r="V1099" s="43" t="n">
        <v>6.976</v>
      </c>
      <c r="W1099" s="43" t="n">
        <v>6.976</v>
      </c>
      <c r="X1099" s="43" t="n">
        <f aca="false">W1099-V1099</f>
        <v>0</v>
      </c>
      <c r="Y1099" s="43"/>
      <c r="Z1099" s="43"/>
      <c r="AA1099" s="43" t="n">
        <v>6.8</v>
      </c>
      <c r="AB1099" s="43"/>
      <c r="AC1099" s="43" t="s">
        <v>10482</v>
      </c>
      <c r="AD1099" s="43"/>
      <c r="AE1099" s="43"/>
      <c r="AF1099" s="43"/>
      <c r="AG1099" s="43" t="n">
        <v>6.976</v>
      </c>
      <c r="AH1099" s="43" t="s">
        <v>12180</v>
      </c>
      <c r="AI1099" s="63" t="s">
        <v>12181</v>
      </c>
      <c r="AJ1099" s="63" t="s">
        <v>12056</v>
      </c>
      <c r="AK1099" s="43" t="s">
        <v>12182</v>
      </c>
      <c r="AL1099" s="43"/>
      <c r="AM1099" s="43"/>
      <c r="AN1099" s="43"/>
      <c r="AO1099" s="43" t="s">
        <v>82</v>
      </c>
      <c r="AP1099" s="23" t="s">
        <v>1432</v>
      </c>
      <c r="BF1099" s="23" t="s">
        <v>10498</v>
      </c>
      <c r="BG1099" s="1" t="s">
        <v>183</v>
      </c>
    </row>
    <row r="1100" s="23" customFormat="true" ht="12.75" hidden="true" customHeight="false" outlineLevel="0" collapsed="false">
      <c r="A1100" s="23" t="s">
        <v>5110</v>
      </c>
      <c r="B1100" s="23" t="s">
        <v>5111</v>
      </c>
      <c r="C1100" s="40" t="s">
        <v>177</v>
      </c>
      <c r="D1100" s="23" t="s">
        <v>82</v>
      </c>
      <c r="E1100" s="23" t="s">
        <v>5112</v>
      </c>
      <c r="F1100" s="23" t="s">
        <v>5113</v>
      </c>
      <c r="G1100" s="23" t="n">
        <v>86</v>
      </c>
      <c r="H1100" s="23" t="n">
        <v>270</v>
      </c>
      <c r="I1100" s="41" t="s">
        <v>188</v>
      </c>
      <c r="J1100" s="23" t="s">
        <v>4718</v>
      </c>
      <c r="K1100" s="23" t="n">
        <v>0</v>
      </c>
      <c r="L1100" s="23" t="n">
        <v>13228</v>
      </c>
      <c r="M1100" s="23" t="n">
        <v>1914</v>
      </c>
      <c r="N1100" s="23" t="n">
        <v>1368</v>
      </c>
      <c r="O1100" s="23" t="n">
        <f aca="false">K1100+L1100</f>
        <v>13228</v>
      </c>
      <c r="P1100" s="23" t="n">
        <f aca="false">K1100+L1100+M1100+N1100</f>
        <v>16510</v>
      </c>
      <c r="Q1100" s="23" t="n">
        <v>13121</v>
      </c>
      <c r="R1100" s="23" t="n">
        <v>5717</v>
      </c>
      <c r="S1100" s="23" t="n">
        <v>3997</v>
      </c>
      <c r="T1100" s="23" t="n">
        <v>1522</v>
      </c>
      <c r="U1100" s="23" t="n">
        <f aca="false">IF(I1100="delivery",O1100-SUM(Q1100+R1100),IF(I1100="PO",P1100-SUM(Q1100:R1100)))</f>
        <v>-2328</v>
      </c>
      <c r="V1100" s="43" t="n">
        <v>11.838</v>
      </c>
      <c r="W1100" s="43" t="n">
        <v>11.8554</v>
      </c>
      <c r="X1100" s="43" t="n">
        <f aca="false">W1100-V1100</f>
        <v>0.0174000000000003</v>
      </c>
      <c r="Y1100" s="43"/>
      <c r="Z1100" s="43"/>
      <c r="AA1100" s="43" t="n">
        <v>12.29067</v>
      </c>
      <c r="AB1100" s="43"/>
      <c r="AC1100" s="43" t="s">
        <v>10482</v>
      </c>
      <c r="AD1100" s="43"/>
      <c r="AE1100" s="43"/>
      <c r="AF1100" s="43"/>
      <c r="AG1100" s="43" t="n">
        <v>11.8554</v>
      </c>
      <c r="AH1100" s="43" t="s">
        <v>12183</v>
      </c>
      <c r="AI1100" s="63" t="s">
        <v>12184</v>
      </c>
      <c r="AJ1100" s="63" t="s">
        <v>12185</v>
      </c>
      <c r="AK1100" s="43" t="s">
        <v>12186</v>
      </c>
      <c r="AL1100" s="43"/>
      <c r="AM1100" s="43" t="s">
        <v>12187</v>
      </c>
      <c r="AN1100" s="43"/>
      <c r="AO1100" s="43" t="s">
        <v>82</v>
      </c>
      <c r="AP1100" s="23" t="s">
        <v>1432</v>
      </c>
      <c r="BF1100" s="23" t="s">
        <v>10498</v>
      </c>
      <c r="BG1100" s="1" t="s">
        <v>183</v>
      </c>
    </row>
    <row r="1101" s="23" customFormat="true" ht="12.75" hidden="true" customHeight="false" outlineLevel="0" collapsed="false">
      <c r="A1101" s="23" t="s">
        <v>5114</v>
      </c>
      <c r="B1101" s="23" t="s">
        <v>5115</v>
      </c>
      <c r="C1101" s="40" t="s">
        <v>177</v>
      </c>
      <c r="D1101" s="23" t="s">
        <v>82</v>
      </c>
      <c r="E1101" s="23" t="s">
        <v>5116</v>
      </c>
      <c r="F1101" s="23" t="s">
        <v>5117</v>
      </c>
      <c r="G1101" s="23" t="n">
        <v>61</v>
      </c>
      <c r="H1101" s="23" t="n">
        <v>50</v>
      </c>
      <c r="I1101" s="41" t="s">
        <v>188</v>
      </c>
      <c r="J1101" s="23" t="s">
        <v>4963</v>
      </c>
      <c r="K1101" s="23" t="n">
        <v>0</v>
      </c>
      <c r="L1101" s="23" t="n">
        <v>1134</v>
      </c>
      <c r="M1101" s="23" t="n">
        <v>0</v>
      </c>
      <c r="N1101" s="23" t="n">
        <v>0</v>
      </c>
      <c r="O1101" s="23" t="n">
        <f aca="false">K1101+L1101</f>
        <v>1134</v>
      </c>
      <c r="P1101" s="23" t="n">
        <f aca="false">K1101+L1101+M1101+N1101</f>
        <v>1134</v>
      </c>
      <c r="Q1101" s="23" t="n">
        <v>0</v>
      </c>
      <c r="R1101" s="23" t="n">
        <v>72</v>
      </c>
      <c r="S1101" s="23" t="n">
        <v>65</v>
      </c>
      <c r="T1101" s="23" t="n">
        <v>355</v>
      </c>
      <c r="U1101" s="23" t="n">
        <f aca="false">IF(I1101="delivery",O1101-SUM(Q1101+R1101),IF(I1101="PO",P1101-SUM(Q1101:R1101)))</f>
        <v>1062</v>
      </c>
      <c r="V1101" s="43" t="n">
        <v>4.95</v>
      </c>
      <c r="W1101" s="43" t="n">
        <v>4.95</v>
      </c>
      <c r="X1101" s="43" t="n">
        <f aca="false">W1101-V1101</f>
        <v>0</v>
      </c>
      <c r="Y1101" s="43"/>
      <c r="Z1101" s="43"/>
      <c r="AA1101" s="43" t="n">
        <v>4.95</v>
      </c>
      <c r="AB1101" s="43"/>
      <c r="AC1101" s="43" t="s">
        <v>10482</v>
      </c>
      <c r="AD1101" s="43"/>
      <c r="AE1101" s="43"/>
      <c r="AF1101" s="43"/>
      <c r="AG1101" s="43" t="n">
        <v>4.95</v>
      </c>
      <c r="AH1101" s="43" t="s">
        <v>12188</v>
      </c>
      <c r="AI1101" s="63" t="n">
        <v>50</v>
      </c>
      <c r="AJ1101" s="63" t="n">
        <v>10</v>
      </c>
      <c r="AK1101" s="43" t="s">
        <v>12189</v>
      </c>
      <c r="AL1101" s="43"/>
      <c r="AM1101" s="43"/>
      <c r="AN1101" s="43"/>
      <c r="AO1101" s="43" t="s">
        <v>82</v>
      </c>
      <c r="AP1101" s="23" t="s">
        <v>1432</v>
      </c>
      <c r="BF1101" s="23" t="s">
        <v>10498</v>
      </c>
      <c r="BG1101" s="1" t="s">
        <v>183</v>
      </c>
    </row>
    <row r="1102" s="23" customFormat="true" ht="12.75" hidden="true" customHeight="false" outlineLevel="0" collapsed="false">
      <c r="A1102" s="23" t="s">
        <v>5118</v>
      </c>
      <c r="B1102" s="23" t="s">
        <v>5119</v>
      </c>
      <c r="C1102" s="40" t="s">
        <v>177</v>
      </c>
      <c r="D1102" s="23" t="s">
        <v>82</v>
      </c>
      <c r="E1102" s="23" t="s">
        <v>5120</v>
      </c>
      <c r="F1102" s="23" t="s">
        <v>5121</v>
      </c>
      <c r="G1102" s="23" t="n">
        <v>61</v>
      </c>
      <c r="H1102" s="23" t="n">
        <v>100</v>
      </c>
      <c r="I1102" s="41" t="s">
        <v>188</v>
      </c>
      <c r="J1102" s="23" t="s">
        <v>4963</v>
      </c>
      <c r="K1102" s="23" t="n">
        <v>0</v>
      </c>
      <c r="L1102" s="23" t="n">
        <v>1824</v>
      </c>
      <c r="M1102" s="23" t="n">
        <v>1400</v>
      </c>
      <c r="N1102" s="23" t="n">
        <v>0</v>
      </c>
      <c r="O1102" s="23" t="n">
        <f aca="false">K1102+L1102</f>
        <v>1824</v>
      </c>
      <c r="P1102" s="23" t="n">
        <f aca="false">K1102+L1102+M1102+N1102</f>
        <v>3224</v>
      </c>
      <c r="Q1102" s="23" t="n">
        <v>1232</v>
      </c>
      <c r="R1102" s="23" t="n">
        <v>140</v>
      </c>
      <c r="S1102" s="23" t="n">
        <v>444</v>
      </c>
      <c r="T1102" s="23" t="n">
        <v>156</v>
      </c>
      <c r="U1102" s="23" t="n">
        <f aca="false">IF(I1102="delivery",O1102-SUM(Q1102+R1102),IF(I1102="PO",P1102-SUM(Q1102:R1102)))</f>
        <v>1852</v>
      </c>
      <c r="V1102" s="43" t="n">
        <v>1.85</v>
      </c>
      <c r="W1102" s="43" t="n">
        <v>1.85</v>
      </c>
      <c r="X1102" s="43" t="n">
        <f aca="false">W1102-V1102</f>
        <v>0</v>
      </c>
      <c r="Y1102" s="43"/>
      <c r="Z1102" s="43"/>
      <c r="AA1102" s="43" t="n">
        <v>1.8</v>
      </c>
      <c r="AB1102" s="43"/>
      <c r="AC1102" s="43" t="s">
        <v>10482</v>
      </c>
      <c r="AD1102" s="43"/>
      <c r="AE1102" s="43"/>
      <c r="AF1102" s="43"/>
      <c r="AG1102" s="43" t="n">
        <v>1.85</v>
      </c>
      <c r="AH1102" s="43" t="s">
        <v>12190</v>
      </c>
      <c r="AI1102" s="63" t="n">
        <v>100</v>
      </c>
      <c r="AJ1102" s="63" t="n">
        <v>10</v>
      </c>
      <c r="AK1102" s="43" t="s">
        <v>12191</v>
      </c>
      <c r="AL1102" s="43"/>
      <c r="AM1102" s="43"/>
      <c r="AN1102" s="43"/>
      <c r="AO1102" s="43" t="s">
        <v>82</v>
      </c>
      <c r="AP1102" s="23" t="s">
        <v>1432</v>
      </c>
      <c r="BF1102" s="23" t="s">
        <v>10498</v>
      </c>
      <c r="BG1102" s="1" t="s">
        <v>183</v>
      </c>
    </row>
    <row r="1103" s="23" customFormat="true" ht="12.75" hidden="true" customHeight="false" outlineLevel="0" collapsed="false">
      <c r="A1103" s="23" t="s">
        <v>5122</v>
      </c>
      <c r="B1103" s="23" t="s">
        <v>5123</v>
      </c>
      <c r="C1103" s="40" t="s">
        <v>177</v>
      </c>
      <c r="D1103" s="23" t="s">
        <v>82</v>
      </c>
      <c r="E1103" s="23" t="s">
        <v>5124</v>
      </c>
      <c r="F1103" s="23" t="s">
        <v>5125</v>
      </c>
      <c r="G1103" s="23" t="n">
        <v>61</v>
      </c>
      <c r="H1103" s="23" t="n">
        <v>68</v>
      </c>
      <c r="I1103" s="41" t="s">
        <v>180</v>
      </c>
      <c r="J1103" s="23" t="s">
        <v>4693</v>
      </c>
      <c r="K1103" s="23" t="n">
        <v>0</v>
      </c>
      <c r="L1103" s="23" t="n">
        <v>651</v>
      </c>
      <c r="M1103" s="23" t="n">
        <v>0</v>
      </c>
      <c r="N1103" s="23" t="n">
        <v>252</v>
      </c>
      <c r="O1103" s="23" t="n">
        <f aca="false">K1103+L1103</f>
        <v>651</v>
      </c>
      <c r="P1103" s="23" t="n">
        <f aca="false">K1103+L1103+M1103+N1103</f>
        <v>903</v>
      </c>
      <c r="Q1103" s="23" t="n">
        <v>315</v>
      </c>
      <c r="R1103" s="23" t="n">
        <v>160</v>
      </c>
      <c r="S1103" s="23" t="n">
        <v>305</v>
      </c>
      <c r="T1103" s="23" t="n">
        <v>80</v>
      </c>
      <c r="U1103" s="23" t="n">
        <f aca="false">IF(I1103="delivery",O1103-SUM(Q1103+R1103),IF(I1103="PO",P1103-SUM(Q1103:R1103)))</f>
        <v>176</v>
      </c>
      <c r="V1103" s="43" t="n">
        <v>5.355</v>
      </c>
      <c r="W1103" s="43" t="n">
        <v>5.355</v>
      </c>
      <c r="X1103" s="43" t="n">
        <f aca="false">W1103-V1103</f>
        <v>0</v>
      </c>
      <c r="Y1103" s="43"/>
      <c r="Z1103" s="43"/>
      <c r="AA1103" s="43" t="n">
        <v>5.322</v>
      </c>
      <c r="AB1103" s="43"/>
      <c r="AC1103" s="43" t="s">
        <v>10482</v>
      </c>
      <c r="AD1103" s="43"/>
      <c r="AE1103" s="43"/>
      <c r="AF1103" s="43"/>
      <c r="AG1103" s="43" t="n">
        <v>5.355</v>
      </c>
      <c r="AH1103" s="43" t="s">
        <v>12192</v>
      </c>
      <c r="AI1103" s="63" t="s">
        <v>12193</v>
      </c>
      <c r="AJ1103" s="63" t="s">
        <v>12056</v>
      </c>
      <c r="AK1103" s="43" t="s">
        <v>12194</v>
      </c>
      <c r="AL1103" s="43"/>
      <c r="AM1103" s="43"/>
      <c r="AN1103" s="43"/>
      <c r="AO1103" s="43" t="s">
        <v>82</v>
      </c>
      <c r="AP1103" s="23" t="s">
        <v>1432</v>
      </c>
      <c r="BF1103" s="23" t="s">
        <v>10498</v>
      </c>
      <c r="BG1103" s="1" t="s">
        <v>183</v>
      </c>
    </row>
    <row r="1104" s="23" customFormat="true" ht="12.75" hidden="true" customHeight="false" outlineLevel="0" collapsed="false">
      <c r="A1104" s="23" t="s">
        <v>5126</v>
      </c>
      <c r="B1104" s="23" t="s">
        <v>5127</v>
      </c>
      <c r="C1104" s="40" t="s">
        <v>177</v>
      </c>
      <c r="D1104" s="23" t="s">
        <v>82</v>
      </c>
      <c r="E1104" s="23" t="s">
        <v>5128</v>
      </c>
      <c r="F1104" s="23" t="s">
        <v>5129</v>
      </c>
      <c r="G1104" s="23" t="n">
        <v>61</v>
      </c>
      <c r="H1104" s="23" t="n">
        <v>180</v>
      </c>
      <c r="I1104" s="41" t="s">
        <v>180</v>
      </c>
      <c r="J1104" s="23" t="s">
        <v>4693</v>
      </c>
      <c r="K1104" s="23" t="n">
        <v>0</v>
      </c>
      <c r="L1104" s="23" t="n">
        <v>1129</v>
      </c>
      <c r="M1104" s="23" t="n">
        <v>0</v>
      </c>
      <c r="N1104" s="23" t="n">
        <v>0</v>
      </c>
      <c r="O1104" s="23" t="n">
        <f aca="false">K1104+L1104</f>
        <v>1129</v>
      </c>
      <c r="P1104" s="23" t="n">
        <f aca="false">K1104+L1104+M1104+N1104</f>
        <v>1129</v>
      </c>
      <c r="Q1104" s="23" t="n">
        <v>0</v>
      </c>
      <c r="R1104" s="23" t="n">
        <v>0</v>
      </c>
      <c r="S1104" s="23" t="n">
        <v>0</v>
      </c>
      <c r="T1104" s="23" t="n">
        <v>0</v>
      </c>
      <c r="U1104" s="23" t="n">
        <f aca="false">IF(I1104="delivery",O1104-SUM(Q1104+R1104),IF(I1104="PO",P1104-SUM(Q1104:R1104)))</f>
        <v>1129</v>
      </c>
      <c r="V1104" s="43" t="n">
        <v>10.295</v>
      </c>
      <c r="W1104" s="43" t="n">
        <v>10.295</v>
      </c>
      <c r="X1104" s="43" t="n">
        <f aca="false">W1104-V1104</f>
        <v>0</v>
      </c>
      <c r="Y1104" s="43"/>
      <c r="Z1104" s="43"/>
      <c r="AA1104" s="43" t="n">
        <v>10.292</v>
      </c>
      <c r="AB1104" s="43"/>
      <c r="AC1104" s="43" t="s">
        <v>10482</v>
      </c>
      <c r="AD1104" s="43"/>
      <c r="AE1104" s="43"/>
      <c r="AF1104" s="43"/>
      <c r="AG1104" s="43" t="n">
        <v>10.295</v>
      </c>
      <c r="AH1104" s="43" t="s">
        <v>12195</v>
      </c>
      <c r="AI1104" s="63" t="s">
        <v>12196</v>
      </c>
      <c r="AJ1104" s="63" t="s">
        <v>12056</v>
      </c>
      <c r="AK1104" s="43" t="s">
        <v>12197</v>
      </c>
      <c r="AL1104" s="43"/>
      <c r="AM1104" s="43"/>
      <c r="AN1104" s="43"/>
      <c r="AO1104" s="43" t="s">
        <v>82</v>
      </c>
      <c r="AP1104" s="23" t="s">
        <v>1432</v>
      </c>
      <c r="BF1104" s="23" t="s">
        <v>10498</v>
      </c>
      <c r="BG1104" s="1" t="s">
        <v>183</v>
      </c>
    </row>
    <row r="1105" s="23" customFormat="true" ht="12.75" hidden="true" customHeight="false" outlineLevel="0" collapsed="false">
      <c r="A1105" s="23" t="s">
        <v>5130</v>
      </c>
      <c r="B1105" s="23" t="s">
        <v>5131</v>
      </c>
      <c r="C1105" s="40" t="s">
        <v>177</v>
      </c>
      <c r="D1105" s="23" t="s">
        <v>82</v>
      </c>
      <c r="E1105" s="23" t="s">
        <v>5132</v>
      </c>
      <c r="F1105" s="23" t="s">
        <v>5133</v>
      </c>
      <c r="G1105" s="23" t="n">
        <v>61</v>
      </c>
      <c r="H1105" s="23" t="n">
        <v>180</v>
      </c>
      <c r="I1105" s="41" t="s">
        <v>180</v>
      </c>
      <c r="J1105" s="23" t="s">
        <v>5134</v>
      </c>
      <c r="K1105" s="23" t="n">
        <v>0</v>
      </c>
      <c r="L1105" s="23" t="n">
        <v>1268</v>
      </c>
      <c r="M1105" s="23" t="n">
        <v>0</v>
      </c>
      <c r="N1105" s="23" t="n">
        <v>0</v>
      </c>
      <c r="O1105" s="23" t="n">
        <f aca="false">K1105+L1105</f>
        <v>1268</v>
      </c>
      <c r="P1105" s="23" t="n">
        <f aca="false">K1105+L1105+M1105+N1105</f>
        <v>1268</v>
      </c>
      <c r="Q1105" s="23" t="n">
        <v>728</v>
      </c>
      <c r="R1105" s="23" t="n">
        <v>432</v>
      </c>
      <c r="S1105" s="23" t="n">
        <v>676</v>
      </c>
      <c r="T1105" s="23" t="n">
        <v>184</v>
      </c>
      <c r="U1105" s="23" t="n">
        <f aca="false">IF(I1105="delivery",O1105-SUM(Q1105+R1105),IF(I1105="PO",P1105-SUM(Q1105:R1105)))</f>
        <v>108</v>
      </c>
      <c r="V1105" s="43" t="n">
        <v>37.5</v>
      </c>
      <c r="W1105" s="43" t="n">
        <v>37.5</v>
      </c>
      <c r="X1105" s="43" t="n">
        <f aca="false">W1105-V1105</f>
        <v>0</v>
      </c>
      <c r="Y1105" s="43"/>
      <c r="Z1105" s="43"/>
      <c r="AA1105" s="43" t="n">
        <v>37.5</v>
      </c>
      <c r="AB1105" s="43"/>
      <c r="AC1105" s="43" t="s">
        <v>10482</v>
      </c>
      <c r="AD1105" s="43"/>
      <c r="AE1105" s="43"/>
      <c r="AF1105" s="43"/>
      <c r="AG1105" s="43" t="n">
        <v>37.5</v>
      </c>
      <c r="AH1105" s="43" t="s">
        <v>12198</v>
      </c>
      <c r="AI1105" s="63" t="n">
        <v>180</v>
      </c>
      <c r="AJ1105" s="63" t="n">
        <v>10</v>
      </c>
      <c r="AK1105" s="43" t="s">
        <v>12199</v>
      </c>
      <c r="AL1105" s="43"/>
      <c r="AM1105" s="43"/>
      <c r="AN1105" s="43"/>
      <c r="AO1105" s="43" t="s">
        <v>82</v>
      </c>
      <c r="AP1105" s="23" t="s">
        <v>1432</v>
      </c>
      <c r="BF1105" s="23" t="s">
        <v>10498</v>
      </c>
      <c r="BG1105" s="1" t="s">
        <v>183</v>
      </c>
    </row>
    <row r="1106" s="23" customFormat="true" ht="12.75" hidden="true" customHeight="false" outlineLevel="0" collapsed="false">
      <c r="A1106" s="23" t="s">
        <v>5135</v>
      </c>
      <c r="B1106" s="23" t="s">
        <v>5136</v>
      </c>
      <c r="C1106" s="40" t="s">
        <v>177</v>
      </c>
      <c r="D1106" s="23" t="s">
        <v>82</v>
      </c>
      <c r="E1106" s="23" t="s">
        <v>5137</v>
      </c>
      <c r="F1106" s="23" t="s">
        <v>5138</v>
      </c>
      <c r="G1106" s="23" t="n">
        <v>61</v>
      </c>
      <c r="H1106" s="23" t="n">
        <v>840</v>
      </c>
      <c r="I1106" s="41" t="s">
        <v>180</v>
      </c>
      <c r="J1106" s="23" t="s">
        <v>1442</v>
      </c>
      <c r="K1106" s="23" t="n">
        <v>0</v>
      </c>
      <c r="L1106" s="23" t="n">
        <v>1718</v>
      </c>
      <c r="M1106" s="23" t="n">
        <v>0</v>
      </c>
      <c r="N1106" s="23" t="n">
        <v>0</v>
      </c>
      <c r="O1106" s="23" t="n">
        <f aca="false">K1106+L1106</f>
        <v>1718</v>
      </c>
      <c r="P1106" s="23" t="n">
        <f aca="false">K1106+L1106+M1106+N1106</f>
        <v>1718</v>
      </c>
      <c r="Q1106" s="23" t="n">
        <v>100</v>
      </c>
      <c r="R1106" s="23" t="n">
        <v>89</v>
      </c>
      <c r="S1106" s="23" t="n">
        <v>100</v>
      </c>
      <c r="T1106" s="23" t="n">
        <v>0</v>
      </c>
      <c r="U1106" s="23" t="n">
        <f aca="false">IF(I1106="delivery",O1106-SUM(Q1106+R1106),IF(I1106="PO",P1106-SUM(Q1106:R1106)))</f>
        <v>1529</v>
      </c>
      <c r="V1106" s="43" t="n">
        <v>4</v>
      </c>
      <c r="W1106" s="43" t="n">
        <v>4</v>
      </c>
      <c r="X1106" s="43" t="n">
        <f aca="false">W1106-V1106</f>
        <v>0</v>
      </c>
      <c r="Y1106" s="43"/>
      <c r="Z1106" s="43"/>
      <c r="AA1106" s="43"/>
      <c r="AB1106" s="43"/>
      <c r="AC1106" s="43" t="s">
        <v>10482</v>
      </c>
      <c r="AD1106" s="43"/>
      <c r="AE1106" s="43"/>
      <c r="AF1106" s="43"/>
      <c r="AG1106" s="43" t="n">
        <v>4</v>
      </c>
      <c r="AH1106" s="43" t="s">
        <v>12200</v>
      </c>
      <c r="AI1106" s="63" t="n">
        <v>840</v>
      </c>
      <c r="AJ1106" s="63" t="n">
        <v>10</v>
      </c>
      <c r="AK1106" s="43" t="s">
        <v>12201</v>
      </c>
      <c r="AL1106" s="43"/>
      <c r="AM1106" s="43"/>
      <c r="AN1106" s="43"/>
      <c r="AO1106" s="43" t="s">
        <v>82</v>
      </c>
      <c r="AP1106" s="23" t="s">
        <v>1432</v>
      </c>
      <c r="BF1106" s="23" t="s">
        <v>10498</v>
      </c>
      <c r="BG1106" s="1" t="s">
        <v>183</v>
      </c>
    </row>
    <row r="1107" s="23" customFormat="true" ht="12.75" hidden="true" customHeight="false" outlineLevel="0" collapsed="false">
      <c r="A1107" s="23" t="s">
        <v>5139</v>
      </c>
      <c r="B1107" s="23" t="s">
        <v>5140</v>
      </c>
      <c r="C1107" s="40" t="s">
        <v>177</v>
      </c>
      <c r="D1107" s="23" t="s">
        <v>82</v>
      </c>
      <c r="E1107" s="23" t="s">
        <v>5141</v>
      </c>
      <c r="F1107" s="23" t="s">
        <v>5142</v>
      </c>
      <c r="G1107" s="23" t="n">
        <v>61</v>
      </c>
      <c r="H1107" s="23" t="n">
        <v>945</v>
      </c>
      <c r="I1107" s="41" t="s">
        <v>180</v>
      </c>
      <c r="J1107" s="23" t="s">
        <v>1442</v>
      </c>
      <c r="K1107" s="23" t="n">
        <v>1135</v>
      </c>
      <c r="L1107" s="23" t="n">
        <v>227</v>
      </c>
      <c r="M1107" s="23" t="n">
        <v>0</v>
      </c>
      <c r="N1107" s="23" t="n">
        <v>0</v>
      </c>
      <c r="O1107" s="23" t="n">
        <f aca="false">K1107+L1107</f>
        <v>1362</v>
      </c>
      <c r="P1107" s="23" t="n">
        <f aca="false">K1107+L1107+M1107+N1107</f>
        <v>1362</v>
      </c>
      <c r="Q1107" s="23" t="n">
        <v>147</v>
      </c>
      <c r="R1107" s="23" t="n">
        <v>129</v>
      </c>
      <c r="S1107" s="23" t="n">
        <v>100</v>
      </c>
      <c r="T1107" s="23" t="n">
        <v>0</v>
      </c>
      <c r="U1107" s="23" t="n">
        <f aca="false">IF(I1107="delivery",O1107-SUM(Q1107+R1107),IF(I1107="PO",P1107-SUM(Q1107:R1107)))</f>
        <v>1086</v>
      </c>
      <c r="V1107" s="43" t="n">
        <v>4.9</v>
      </c>
      <c r="W1107" s="43" t="n">
        <v>4.9</v>
      </c>
      <c r="X1107" s="43" t="n">
        <f aca="false">W1107-V1107</f>
        <v>0</v>
      </c>
      <c r="Y1107" s="43"/>
      <c r="Z1107" s="43"/>
      <c r="AA1107" s="43"/>
      <c r="AB1107" s="43"/>
      <c r="AC1107" s="43" t="s">
        <v>10482</v>
      </c>
      <c r="AD1107" s="43"/>
      <c r="AE1107" s="43"/>
      <c r="AF1107" s="43"/>
      <c r="AG1107" s="43" t="n">
        <v>4.9</v>
      </c>
      <c r="AH1107" s="43" t="s">
        <v>12202</v>
      </c>
      <c r="AI1107" s="63" t="n">
        <v>945</v>
      </c>
      <c r="AJ1107" s="63" t="n">
        <v>10</v>
      </c>
      <c r="AK1107" s="43" t="s">
        <v>12203</v>
      </c>
      <c r="AL1107" s="43"/>
      <c r="AM1107" s="43"/>
      <c r="AN1107" s="43"/>
      <c r="AO1107" s="43" t="s">
        <v>82</v>
      </c>
      <c r="AP1107" s="23" t="s">
        <v>1432</v>
      </c>
      <c r="BF1107" s="23" t="s">
        <v>10498</v>
      </c>
      <c r="BG1107" s="1" t="s">
        <v>183</v>
      </c>
    </row>
    <row r="1108" s="23" customFormat="true" ht="12.75" hidden="true" customHeight="false" outlineLevel="0" collapsed="false">
      <c r="A1108" s="23" t="s">
        <v>5143</v>
      </c>
      <c r="B1108" s="23" t="s">
        <v>5144</v>
      </c>
      <c r="C1108" s="40" t="s">
        <v>177</v>
      </c>
      <c r="D1108" s="23" t="s">
        <v>82</v>
      </c>
      <c r="E1108" s="23" t="s">
        <v>5145</v>
      </c>
      <c r="F1108" s="23" t="s">
        <v>5146</v>
      </c>
      <c r="G1108" s="23" t="n">
        <v>61</v>
      </c>
      <c r="H1108" s="23" t="n">
        <v>100</v>
      </c>
      <c r="I1108" s="41" t="s">
        <v>188</v>
      </c>
      <c r="J1108" s="23" t="s">
        <v>4963</v>
      </c>
      <c r="K1108" s="23" t="n">
        <v>0</v>
      </c>
      <c r="L1108" s="23" t="n">
        <v>1889</v>
      </c>
      <c r="M1108" s="23" t="n">
        <v>0</v>
      </c>
      <c r="N1108" s="23" t="n">
        <v>0</v>
      </c>
      <c r="O1108" s="23" t="n">
        <f aca="false">K1108+L1108</f>
        <v>1889</v>
      </c>
      <c r="P1108" s="23" t="n">
        <f aca="false">K1108+L1108+M1108+N1108</f>
        <v>1889</v>
      </c>
      <c r="Q1108" s="23" t="n">
        <v>564</v>
      </c>
      <c r="R1108" s="23" t="n">
        <v>0</v>
      </c>
      <c r="S1108" s="23" t="n">
        <v>0</v>
      </c>
      <c r="T1108" s="23" t="n">
        <v>0</v>
      </c>
      <c r="U1108" s="23" t="n">
        <f aca="false">IF(I1108="delivery",O1108-SUM(Q1108+R1108),IF(I1108="PO",P1108-SUM(Q1108:R1108)))</f>
        <v>1325</v>
      </c>
      <c r="V1108" s="43" t="n">
        <v>1.44</v>
      </c>
      <c r="W1108" s="43" t="n">
        <v>1.44</v>
      </c>
      <c r="X1108" s="43" t="n">
        <f aca="false">W1108-V1108</f>
        <v>0</v>
      </c>
      <c r="Y1108" s="43"/>
      <c r="Z1108" s="43"/>
      <c r="AA1108" s="43"/>
      <c r="AB1108" s="43"/>
      <c r="AC1108" s="43" t="s">
        <v>10482</v>
      </c>
      <c r="AD1108" s="43"/>
      <c r="AE1108" s="43"/>
      <c r="AF1108" s="43"/>
      <c r="AG1108" s="43" t="n">
        <v>1.44</v>
      </c>
      <c r="AH1108" s="43" t="s">
        <v>12204</v>
      </c>
      <c r="AI1108" s="63" t="n">
        <v>100</v>
      </c>
      <c r="AJ1108" s="63" t="n">
        <v>10</v>
      </c>
      <c r="AK1108" s="43" t="s">
        <v>12205</v>
      </c>
      <c r="AL1108" s="43"/>
      <c r="AM1108" s="43"/>
      <c r="AN1108" s="43"/>
      <c r="AO1108" s="43" t="s">
        <v>82</v>
      </c>
      <c r="AP1108" s="23" t="s">
        <v>1432</v>
      </c>
      <c r="BF1108" s="23" t="s">
        <v>10498</v>
      </c>
      <c r="BG1108" s="1" t="s">
        <v>183</v>
      </c>
    </row>
    <row r="1109" s="23" customFormat="true" ht="12.75" hidden="true" customHeight="false" outlineLevel="0" collapsed="false">
      <c r="A1109" s="23" t="s">
        <v>5147</v>
      </c>
      <c r="B1109" s="23" t="s">
        <v>5148</v>
      </c>
      <c r="C1109" s="40" t="s">
        <v>177</v>
      </c>
      <c r="D1109" s="23" t="s">
        <v>82</v>
      </c>
      <c r="E1109" s="23" t="s">
        <v>5149</v>
      </c>
      <c r="F1109" s="23" t="s">
        <v>5150</v>
      </c>
      <c r="G1109" s="23" t="n">
        <v>51</v>
      </c>
      <c r="H1109" s="23" t="n">
        <v>5720</v>
      </c>
      <c r="I1109" s="41" t="s">
        <v>188</v>
      </c>
      <c r="J1109" s="23" t="s">
        <v>4718</v>
      </c>
      <c r="K1109" s="23" t="n">
        <v>0</v>
      </c>
      <c r="L1109" s="23" t="n">
        <v>1174</v>
      </c>
      <c r="M1109" s="23" t="n">
        <v>0</v>
      </c>
      <c r="N1109" s="23" t="n">
        <v>0</v>
      </c>
      <c r="O1109" s="23" t="n">
        <f aca="false">K1109+L1109</f>
        <v>1174</v>
      </c>
      <c r="P1109" s="23" t="n">
        <f aca="false">K1109+L1109+M1109+N1109</f>
        <v>1174</v>
      </c>
      <c r="Q1109" s="23" t="n">
        <v>102</v>
      </c>
      <c r="R1109" s="23" t="n">
        <v>89</v>
      </c>
      <c r="S1109" s="23" t="n">
        <v>100</v>
      </c>
      <c r="T1109" s="23" t="n">
        <v>0</v>
      </c>
      <c r="U1109" s="23" t="n">
        <f aca="false">IF(I1109="delivery",O1109-SUM(Q1109+R1109),IF(I1109="PO",P1109-SUM(Q1109:R1109)))</f>
        <v>983</v>
      </c>
      <c r="V1109" s="43" t="n">
        <v>0.76</v>
      </c>
      <c r="W1109" s="43" t="n">
        <v>0.49</v>
      </c>
      <c r="X1109" s="43" t="n">
        <f aca="false">W1109-V1109</f>
        <v>-0.27</v>
      </c>
      <c r="Y1109" s="43"/>
      <c r="Z1109" s="43"/>
      <c r="AA1109" s="43"/>
      <c r="AB1109" s="43"/>
      <c r="AC1109" s="43" t="s">
        <v>10482</v>
      </c>
      <c r="AD1109" s="43"/>
      <c r="AE1109" s="43"/>
      <c r="AF1109" s="43"/>
      <c r="AG1109" s="43" t="n">
        <v>0.49</v>
      </c>
      <c r="AH1109" s="43" t="s">
        <v>12206</v>
      </c>
      <c r="AI1109" s="63" t="s">
        <v>12207</v>
      </c>
      <c r="AJ1109" s="63" t="s">
        <v>10766</v>
      </c>
      <c r="AK1109" s="43" t="s">
        <v>12208</v>
      </c>
      <c r="AL1109" s="43"/>
      <c r="AM1109" s="43"/>
      <c r="AN1109" s="43"/>
      <c r="AO1109" s="43" t="s">
        <v>82</v>
      </c>
      <c r="AP1109" s="23" t="s">
        <v>1432</v>
      </c>
      <c r="BF1109" s="23" t="s">
        <v>10498</v>
      </c>
      <c r="BG1109" s="1" t="s">
        <v>183</v>
      </c>
    </row>
    <row r="1110" s="23" customFormat="true" ht="12.75" hidden="true" customHeight="false" outlineLevel="0" collapsed="false">
      <c r="A1110" s="23" t="s">
        <v>5151</v>
      </c>
      <c r="B1110" s="23" t="s">
        <v>5152</v>
      </c>
      <c r="C1110" s="40" t="s">
        <v>177</v>
      </c>
      <c r="D1110" s="23" t="s">
        <v>82</v>
      </c>
      <c r="E1110" s="23" t="s">
        <v>5153</v>
      </c>
      <c r="F1110" s="23" t="s">
        <v>5154</v>
      </c>
      <c r="G1110" s="23" t="n">
        <v>61</v>
      </c>
      <c r="H1110" s="23" t="n">
        <v>1500</v>
      </c>
      <c r="I1110" s="41" t="s">
        <v>180</v>
      </c>
      <c r="J1110" s="23" t="s">
        <v>4853</v>
      </c>
      <c r="K1110" s="23" t="n">
        <v>0</v>
      </c>
      <c r="L1110" s="23" t="n">
        <v>5765</v>
      </c>
      <c r="M1110" s="23" t="n">
        <v>0</v>
      </c>
      <c r="N1110" s="23" t="n">
        <v>0</v>
      </c>
      <c r="O1110" s="23" t="n">
        <f aca="false">K1110+L1110</f>
        <v>5765</v>
      </c>
      <c r="P1110" s="23" t="n">
        <f aca="false">K1110+L1110+M1110+N1110</f>
        <v>5765</v>
      </c>
      <c r="Q1110" s="23" t="n">
        <v>206</v>
      </c>
      <c r="R1110" s="23" t="n">
        <v>368</v>
      </c>
      <c r="S1110" s="23" t="n">
        <v>442</v>
      </c>
      <c r="T1110" s="23" t="n">
        <v>1044</v>
      </c>
      <c r="U1110" s="23" t="n">
        <f aca="false">IF(I1110="delivery",O1110-SUM(Q1110+R1110),IF(I1110="PO",P1110-SUM(Q1110:R1110)))</f>
        <v>5191</v>
      </c>
      <c r="V1110" s="43" t="n">
        <v>0.35</v>
      </c>
      <c r="W1110" s="43" t="n">
        <v>0.35</v>
      </c>
      <c r="X1110" s="43" t="n">
        <f aca="false">W1110-V1110</f>
        <v>0</v>
      </c>
      <c r="Y1110" s="43"/>
      <c r="Z1110" s="43"/>
      <c r="AA1110" s="43"/>
      <c r="AB1110" s="43"/>
      <c r="AC1110" s="43" t="s">
        <v>10482</v>
      </c>
      <c r="AD1110" s="43"/>
      <c r="AE1110" s="43"/>
      <c r="AF1110" s="43"/>
      <c r="AG1110" s="43" t="n">
        <v>0.35</v>
      </c>
      <c r="AH1110" s="43" t="s">
        <v>12209</v>
      </c>
      <c r="AI1110" s="63" t="n">
        <v>1500</v>
      </c>
      <c r="AJ1110" s="63" t="n">
        <v>10</v>
      </c>
      <c r="AK1110" s="43" t="s">
        <v>12210</v>
      </c>
      <c r="AL1110" s="43"/>
      <c r="AM1110" s="43"/>
      <c r="AN1110" s="43"/>
      <c r="AO1110" s="43" t="s">
        <v>82</v>
      </c>
      <c r="AP1110" s="23" t="s">
        <v>1432</v>
      </c>
      <c r="BF1110" s="23" t="s">
        <v>10498</v>
      </c>
      <c r="BG1110" s="1" t="s">
        <v>183</v>
      </c>
    </row>
    <row r="1111" s="23" customFormat="true" ht="12.75" hidden="true" customHeight="false" outlineLevel="0" collapsed="false">
      <c r="A1111" s="23" t="s">
        <v>5155</v>
      </c>
      <c r="B1111" s="23" t="s">
        <v>5156</v>
      </c>
      <c r="C1111" s="40" t="s">
        <v>177</v>
      </c>
      <c r="D1111" s="23" t="s">
        <v>82</v>
      </c>
      <c r="E1111" s="23" t="s">
        <v>5157</v>
      </c>
      <c r="F1111" s="23" t="s">
        <v>5158</v>
      </c>
      <c r="G1111" s="23" t="n">
        <v>61</v>
      </c>
      <c r="H1111" s="23" t="n">
        <v>500</v>
      </c>
      <c r="I1111" s="41" t="s">
        <v>188</v>
      </c>
      <c r="J1111" s="23" t="s">
        <v>1431</v>
      </c>
      <c r="K1111" s="23" t="n">
        <v>0</v>
      </c>
      <c r="L1111" s="23" t="n">
        <v>2349</v>
      </c>
      <c r="M1111" s="23" t="n">
        <v>0</v>
      </c>
      <c r="N1111" s="23" t="n">
        <v>0</v>
      </c>
      <c r="O1111" s="23" t="n">
        <f aca="false">K1111+L1111</f>
        <v>2349</v>
      </c>
      <c r="P1111" s="23" t="n">
        <f aca="false">K1111+L1111+M1111+N1111</f>
        <v>2349</v>
      </c>
      <c r="Q1111" s="23" t="n">
        <v>200</v>
      </c>
      <c r="R1111" s="23" t="n">
        <v>178</v>
      </c>
      <c r="S1111" s="23" t="n">
        <v>200</v>
      </c>
      <c r="T1111" s="23" t="n">
        <v>0</v>
      </c>
      <c r="U1111" s="23" t="n">
        <f aca="false">IF(I1111="delivery",O1111-SUM(Q1111+R1111),IF(I1111="PO",P1111-SUM(Q1111:R1111)))</f>
        <v>1971</v>
      </c>
      <c r="V1111" s="43" t="n">
        <v>2.46</v>
      </c>
      <c r="W1111" s="43" t="n">
        <v>2.46</v>
      </c>
      <c r="X1111" s="43" t="n">
        <f aca="false">W1111-V1111</f>
        <v>0</v>
      </c>
      <c r="Y1111" s="43"/>
      <c r="Z1111" s="43"/>
      <c r="AA1111" s="43"/>
      <c r="AB1111" s="43"/>
      <c r="AC1111" s="43" t="s">
        <v>10482</v>
      </c>
      <c r="AD1111" s="43"/>
      <c r="AE1111" s="43"/>
      <c r="AF1111" s="43"/>
      <c r="AG1111" s="43" t="n">
        <v>2.46</v>
      </c>
      <c r="AH1111" s="43" t="s">
        <v>12211</v>
      </c>
      <c r="AI1111" s="63" t="n">
        <v>500</v>
      </c>
      <c r="AJ1111" s="63" t="n">
        <v>10</v>
      </c>
      <c r="AK1111" s="43" t="s">
        <v>12212</v>
      </c>
      <c r="AL1111" s="43"/>
      <c r="AM1111" s="43"/>
      <c r="AN1111" s="43"/>
      <c r="AO1111" s="43" t="s">
        <v>82</v>
      </c>
      <c r="AP1111" s="23" t="s">
        <v>1432</v>
      </c>
      <c r="BF1111" s="23" t="s">
        <v>10498</v>
      </c>
      <c r="BG1111" s="1" t="s">
        <v>183</v>
      </c>
    </row>
    <row r="1112" s="23" customFormat="true" ht="12.75" hidden="true" customHeight="false" outlineLevel="0" collapsed="false">
      <c r="A1112" s="23" t="s">
        <v>5159</v>
      </c>
      <c r="B1112" s="23" t="s">
        <v>5160</v>
      </c>
      <c r="C1112" s="40" t="s">
        <v>177</v>
      </c>
      <c r="D1112" s="23" t="s">
        <v>82</v>
      </c>
      <c r="E1112" s="23" t="s">
        <v>5161</v>
      </c>
      <c r="F1112" s="23" t="s">
        <v>5162</v>
      </c>
      <c r="G1112" s="23" t="n">
        <v>46</v>
      </c>
      <c r="H1112" s="23" t="n">
        <v>500</v>
      </c>
      <c r="I1112" s="41" t="s">
        <v>188</v>
      </c>
      <c r="J1112" s="23" t="s">
        <v>1431</v>
      </c>
      <c r="K1112" s="23" t="n">
        <v>0</v>
      </c>
      <c r="L1112" s="23" t="n">
        <v>7454</v>
      </c>
      <c r="M1112" s="23" t="n">
        <v>0</v>
      </c>
      <c r="N1112" s="23" t="n">
        <v>0</v>
      </c>
      <c r="O1112" s="23" t="n">
        <f aca="false">K1112+L1112</f>
        <v>7454</v>
      </c>
      <c r="P1112" s="23" t="n">
        <f aca="false">K1112+L1112+M1112+N1112</f>
        <v>7454</v>
      </c>
      <c r="Q1112" s="23" t="n">
        <v>510</v>
      </c>
      <c r="R1112" s="23" t="n">
        <v>7616</v>
      </c>
      <c r="S1112" s="23" t="n">
        <v>9296</v>
      </c>
      <c r="T1112" s="23" t="n">
        <v>6940</v>
      </c>
      <c r="U1112" s="23" t="n">
        <f aca="false">IF(I1112="delivery",O1112-SUM(Q1112+R1112),IF(I1112="PO",P1112-SUM(Q1112:R1112)))</f>
        <v>-672</v>
      </c>
      <c r="V1112" s="43" t="n">
        <v>0.39</v>
      </c>
      <c r="W1112" s="43" t="n">
        <v>0.39</v>
      </c>
      <c r="X1112" s="43" t="n">
        <f aca="false">W1112-V1112</f>
        <v>0</v>
      </c>
      <c r="Y1112" s="43"/>
      <c r="Z1112" s="43"/>
      <c r="AA1112" s="43"/>
      <c r="AB1112" s="43"/>
      <c r="AC1112" s="43" t="s">
        <v>10482</v>
      </c>
      <c r="AD1112" s="43"/>
      <c r="AE1112" s="43"/>
      <c r="AF1112" s="43"/>
      <c r="AG1112" s="43" t="n">
        <v>0.39</v>
      </c>
      <c r="AH1112" s="43" t="s">
        <v>12213</v>
      </c>
      <c r="AI1112" s="63" t="n">
        <v>500</v>
      </c>
      <c r="AJ1112" s="63" t="n">
        <v>7</v>
      </c>
      <c r="AK1112" s="43" t="s">
        <v>12214</v>
      </c>
      <c r="AL1112" s="43"/>
      <c r="AM1112" s="43"/>
      <c r="AN1112" s="43"/>
      <c r="AO1112" s="43" t="s">
        <v>82</v>
      </c>
      <c r="AP1112" s="23" t="s">
        <v>1432</v>
      </c>
      <c r="BF1112" s="23" t="s">
        <v>10498</v>
      </c>
      <c r="BG1112" s="1" t="s">
        <v>183</v>
      </c>
    </row>
    <row r="1113" s="23" customFormat="true" ht="12.75" hidden="true" customHeight="false" outlineLevel="0" collapsed="false">
      <c r="A1113" s="23" t="s">
        <v>5163</v>
      </c>
      <c r="B1113" s="23" t="s">
        <v>5164</v>
      </c>
      <c r="C1113" s="40" t="s">
        <v>177</v>
      </c>
      <c r="D1113" s="23" t="s">
        <v>82</v>
      </c>
      <c r="E1113" s="23" t="s">
        <v>5165</v>
      </c>
      <c r="F1113" s="23" t="s">
        <v>5166</v>
      </c>
      <c r="G1113" s="23" t="n">
        <v>61</v>
      </c>
      <c r="H1113" s="23" t="n">
        <v>3000</v>
      </c>
      <c r="I1113" s="41" t="s">
        <v>180</v>
      </c>
      <c r="J1113" s="23" t="s">
        <v>4853</v>
      </c>
      <c r="K1113" s="23" t="n">
        <v>0</v>
      </c>
      <c r="L1113" s="23" t="n">
        <v>5600</v>
      </c>
      <c r="M1113" s="23" t="n">
        <v>0</v>
      </c>
      <c r="N1113" s="23" t="n">
        <v>0</v>
      </c>
      <c r="O1113" s="23" t="n">
        <f aca="false">K1113+L1113</f>
        <v>5600</v>
      </c>
      <c r="P1113" s="23" t="n">
        <f aca="false">K1113+L1113+M1113+N1113</f>
        <v>5600</v>
      </c>
      <c r="Q1113" s="23" t="n">
        <v>206</v>
      </c>
      <c r="R1113" s="23" t="n">
        <v>426</v>
      </c>
      <c r="S1113" s="23" t="n">
        <v>445</v>
      </c>
      <c r="T1113" s="23" t="n">
        <v>1065</v>
      </c>
      <c r="U1113" s="23" t="n">
        <f aca="false">IF(I1113="delivery",O1113-SUM(Q1113+R1113),IF(I1113="PO",P1113-SUM(Q1113:R1113)))</f>
        <v>4968</v>
      </c>
      <c r="V1113" s="43" t="n">
        <v>0.09</v>
      </c>
      <c r="W1113" s="43" t="n">
        <v>0.09</v>
      </c>
      <c r="X1113" s="43" t="n">
        <f aca="false">W1113-V1113</f>
        <v>0</v>
      </c>
      <c r="Y1113" s="43"/>
      <c r="Z1113" s="43"/>
      <c r="AA1113" s="43"/>
      <c r="AB1113" s="43"/>
      <c r="AC1113" s="43" t="s">
        <v>10482</v>
      </c>
      <c r="AD1113" s="43"/>
      <c r="AE1113" s="43"/>
      <c r="AF1113" s="43"/>
      <c r="AG1113" s="43" t="n">
        <v>0.09</v>
      </c>
      <c r="AH1113" s="43" t="s">
        <v>12215</v>
      </c>
      <c r="AI1113" s="63" t="n">
        <v>3000</v>
      </c>
      <c r="AJ1113" s="63" t="n">
        <v>10</v>
      </c>
      <c r="AK1113" s="43" t="s">
        <v>12216</v>
      </c>
      <c r="AL1113" s="43"/>
      <c r="AM1113" s="43"/>
      <c r="AN1113" s="43"/>
      <c r="AO1113" s="43" t="s">
        <v>82</v>
      </c>
      <c r="AP1113" s="23" t="s">
        <v>1432</v>
      </c>
      <c r="BF1113" s="23" t="s">
        <v>10498</v>
      </c>
      <c r="BG1113" s="1" t="s">
        <v>183</v>
      </c>
    </row>
    <row r="1114" s="23" customFormat="true" ht="12.75" hidden="true" customHeight="false" outlineLevel="0" collapsed="false">
      <c r="A1114" s="23" t="s">
        <v>5167</v>
      </c>
      <c r="B1114" s="23" t="s">
        <v>5168</v>
      </c>
      <c r="C1114" s="40" t="s">
        <v>177</v>
      </c>
      <c r="D1114" s="23" t="s">
        <v>82</v>
      </c>
      <c r="E1114" s="23" t="s">
        <v>5169</v>
      </c>
      <c r="F1114" s="23" t="s">
        <v>5170</v>
      </c>
      <c r="G1114" s="23" t="n">
        <v>61</v>
      </c>
      <c r="H1114" s="23" t="n">
        <v>1500</v>
      </c>
      <c r="I1114" s="41" t="s">
        <v>188</v>
      </c>
      <c r="J1114" s="23" t="s">
        <v>4731</v>
      </c>
      <c r="K1114" s="23" t="n">
        <v>0</v>
      </c>
      <c r="L1114" s="23" t="n">
        <v>639</v>
      </c>
      <c r="M1114" s="23" t="n">
        <v>0</v>
      </c>
      <c r="N1114" s="23" t="n">
        <v>0</v>
      </c>
      <c r="O1114" s="23" t="n">
        <f aca="false">K1114+L1114</f>
        <v>639</v>
      </c>
      <c r="P1114" s="23" t="n">
        <f aca="false">K1114+L1114+M1114+N1114</f>
        <v>639</v>
      </c>
      <c r="Q1114" s="23" t="n">
        <v>100</v>
      </c>
      <c r="R1114" s="23" t="n">
        <v>89</v>
      </c>
      <c r="S1114" s="23" t="n">
        <v>100</v>
      </c>
      <c r="T1114" s="23" t="n">
        <v>0</v>
      </c>
      <c r="U1114" s="23" t="n">
        <f aca="false">IF(I1114="delivery",O1114-SUM(Q1114+R1114),IF(I1114="PO",P1114-SUM(Q1114:R1114)))</f>
        <v>450</v>
      </c>
      <c r="V1114" s="43" t="n">
        <v>1.38</v>
      </c>
      <c r="W1114" s="43" t="n">
        <v>1.38</v>
      </c>
      <c r="X1114" s="43" t="n">
        <f aca="false">W1114-V1114</f>
        <v>0</v>
      </c>
      <c r="Y1114" s="43"/>
      <c r="Z1114" s="43"/>
      <c r="AA1114" s="43" t="n">
        <v>1.38</v>
      </c>
      <c r="AB1114" s="43"/>
      <c r="AC1114" s="43" t="s">
        <v>10482</v>
      </c>
      <c r="AD1114" s="43"/>
      <c r="AE1114" s="43"/>
      <c r="AF1114" s="43"/>
      <c r="AG1114" s="43" t="n">
        <v>1.38</v>
      </c>
      <c r="AH1114" s="43" t="s">
        <v>12217</v>
      </c>
      <c r="AI1114" s="63" t="n">
        <v>1500</v>
      </c>
      <c r="AJ1114" s="63" t="n">
        <v>10</v>
      </c>
      <c r="AK1114" s="43" t="s">
        <v>12218</v>
      </c>
      <c r="AL1114" s="43"/>
      <c r="AM1114" s="43"/>
      <c r="AN1114" s="43"/>
      <c r="AO1114" s="43" t="s">
        <v>82</v>
      </c>
      <c r="AP1114" s="23" t="s">
        <v>1432</v>
      </c>
      <c r="BF1114" s="23" t="s">
        <v>10498</v>
      </c>
      <c r="BG1114" s="1" t="s">
        <v>183</v>
      </c>
    </row>
    <row r="1115" s="23" customFormat="true" ht="12.75" hidden="true" customHeight="false" outlineLevel="0" collapsed="false">
      <c r="A1115" s="23" t="s">
        <v>5171</v>
      </c>
      <c r="B1115" s="23" t="s">
        <v>5172</v>
      </c>
      <c r="C1115" s="40" t="s">
        <v>177</v>
      </c>
      <c r="D1115" s="23" t="s">
        <v>82</v>
      </c>
      <c r="E1115" s="23" t="s">
        <v>5173</v>
      </c>
      <c r="F1115" s="23" t="s">
        <v>5174</v>
      </c>
      <c r="G1115" s="23" t="n">
        <v>61</v>
      </c>
      <c r="H1115" s="23" t="n">
        <v>1800</v>
      </c>
      <c r="I1115" s="41" t="s">
        <v>180</v>
      </c>
      <c r="J1115" s="23" t="s">
        <v>5054</v>
      </c>
      <c r="K1115" s="23" t="n">
        <v>0</v>
      </c>
      <c r="L1115" s="23" t="n">
        <v>4901</v>
      </c>
      <c r="M1115" s="23" t="n">
        <v>0</v>
      </c>
      <c r="N1115" s="23" t="n">
        <v>0</v>
      </c>
      <c r="O1115" s="23" t="n">
        <f aca="false">K1115+L1115</f>
        <v>4901</v>
      </c>
      <c r="P1115" s="23" t="n">
        <f aca="false">K1115+L1115+M1115+N1115</f>
        <v>4901</v>
      </c>
      <c r="Q1115" s="23" t="n">
        <v>569</v>
      </c>
      <c r="R1115" s="23" t="n">
        <v>359</v>
      </c>
      <c r="S1115" s="23" t="n">
        <v>356</v>
      </c>
      <c r="T1115" s="23" t="n">
        <v>605</v>
      </c>
      <c r="U1115" s="23" t="n">
        <f aca="false">IF(I1115="delivery",O1115-SUM(Q1115+R1115),IF(I1115="PO",P1115-SUM(Q1115:R1115)))</f>
        <v>3973</v>
      </c>
      <c r="V1115" s="43" t="n">
        <v>1.04</v>
      </c>
      <c r="W1115" s="43" t="n">
        <v>1.04</v>
      </c>
      <c r="X1115" s="43" t="n">
        <f aca="false">W1115-V1115</f>
        <v>0</v>
      </c>
      <c r="Y1115" s="43"/>
      <c r="Z1115" s="43"/>
      <c r="AA1115" s="43"/>
      <c r="AB1115" s="43"/>
      <c r="AC1115" s="43" t="s">
        <v>10482</v>
      </c>
      <c r="AD1115" s="43"/>
      <c r="AE1115" s="43"/>
      <c r="AF1115" s="43"/>
      <c r="AG1115" s="43" t="n">
        <v>1.04</v>
      </c>
      <c r="AH1115" s="43" t="s">
        <v>12219</v>
      </c>
      <c r="AI1115" s="63" t="n">
        <v>1800</v>
      </c>
      <c r="AJ1115" s="63" t="n">
        <v>10</v>
      </c>
      <c r="AK1115" s="43" t="s">
        <v>12220</v>
      </c>
      <c r="AL1115" s="43"/>
      <c r="AM1115" s="43"/>
      <c r="AN1115" s="43"/>
      <c r="AO1115" s="43" t="s">
        <v>82</v>
      </c>
      <c r="AP1115" s="23" t="s">
        <v>1432</v>
      </c>
      <c r="BF1115" s="23" t="s">
        <v>10498</v>
      </c>
      <c r="BG1115" s="1" t="s">
        <v>183</v>
      </c>
    </row>
    <row r="1116" s="23" customFormat="true" ht="12.75" hidden="true" customHeight="false" outlineLevel="0" collapsed="false">
      <c r="A1116" s="23" t="s">
        <v>5175</v>
      </c>
      <c r="B1116" s="23" t="s">
        <v>5176</v>
      </c>
      <c r="C1116" s="40" t="s">
        <v>177</v>
      </c>
      <c r="D1116" s="23" t="s">
        <v>82</v>
      </c>
      <c r="E1116" s="23" t="s">
        <v>5177</v>
      </c>
      <c r="F1116" s="23" t="s">
        <v>5178</v>
      </c>
      <c r="G1116" s="23" t="n">
        <v>61</v>
      </c>
      <c r="H1116" s="23" t="n">
        <v>132</v>
      </c>
      <c r="I1116" s="41" t="s">
        <v>180</v>
      </c>
      <c r="J1116" s="23" t="s">
        <v>4853</v>
      </c>
      <c r="K1116" s="23" t="n">
        <v>0</v>
      </c>
      <c r="L1116" s="23" t="n">
        <v>60</v>
      </c>
      <c r="M1116" s="23" t="n">
        <v>0</v>
      </c>
      <c r="N1116" s="23" t="n">
        <v>0</v>
      </c>
      <c r="O1116" s="23" t="n">
        <f aca="false">K1116+L1116</f>
        <v>60</v>
      </c>
      <c r="P1116" s="23" t="n">
        <f aca="false">K1116+L1116+M1116+N1116</f>
        <v>60</v>
      </c>
      <c r="Q1116" s="23" t="n">
        <v>0</v>
      </c>
      <c r="R1116" s="23" t="n">
        <v>0</v>
      </c>
      <c r="S1116" s="23" t="n">
        <v>0</v>
      </c>
      <c r="T1116" s="23" t="n">
        <v>0</v>
      </c>
      <c r="U1116" s="23" t="n">
        <f aca="false">IF(I1116="delivery",O1116-SUM(Q1116+R1116),IF(I1116="PO",P1116-SUM(Q1116:R1116)))</f>
        <v>60</v>
      </c>
      <c r="V1116" s="43" t="n">
        <v>17.97</v>
      </c>
      <c r="W1116" s="43" t="n">
        <v>17.97</v>
      </c>
      <c r="X1116" s="43" t="n">
        <f aca="false">W1116-V1116</f>
        <v>0</v>
      </c>
      <c r="Y1116" s="43"/>
      <c r="Z1116" s="43"/>
      <c r="AA1116" s="43"/>
      <c r="AB1116" s="43"/>
      <c r="AC1116" s="43" t="s">
        <v>10482</v>
      </c>
      <c r="AD1116" s="43"/>
      <c r="AE1116" s="43"/>
      <c r="AF1116" s="43"/>
      <c r="AG1116" s="43" t="n">
        <v>17.97</v>
      </c>
      <c r="AH1116" s="43" t="s">
        <v>12221</v>
      </c>
      <c r="AI1116" s="63" t="n">
        <v>132</v>
      </c>
      <c r="AJ1116" s="63" t="n">
        <v>10</v>
      </c>
      <c r="AK1116" s="43" t="s">
        <v>12222</v>
      </c>
      <c r="AL1116" s="43"/>
      <c r="AM1116" s="43"/>
      <c r="AN1116" s="43"/>
      <c r="AO1116" s="43" t="s">
        <v>82</v>
      </c>
      <c r="AP1116" s="23" t="s">
        <v>1432</v>
      </c>
      <c r="BF1116" s="23" t="s">
        <v>10498</v>
      </c>
      <c r="BG1116" s="1" t="s">
        <v>183</v>
      </c>
    </row>
    <row r="1117" s="23" customFormat="true" ht="12.75" hidden="true" customHeight="false" outlineLevel="0" collapsed="false">
      <c r="A1117" s="23" t="s">
        <v>5179</v>
      </c>
      <c r="B1117" s="23" t="s">
        <v>5180</v>
      </c>
      <c r="C1117" s="40" t="s">
        <v>177</v>
      </c>
      <c r="D1117" s="23" t="s">
        <v>82</v>
      </c>
      <c r="E1117" s="23" t="s">
        <v>5181</v>
      </c>
      <c r="F1117" s="23" t="s">
        <v>5182</v>
      </c>
      <c r="G1117" s="23" t="n">
        <v>61</v>
      </c>
      <c r="H1117" s="23" t="n">
        <v>132</v>
      </c>
      <c r="I1117" s="41" t="s">
        <v>180</v>
      </c>
      <c r="J1117" s="23" t="s">
        <v>4853</v>
      </c>
      <c r="K1117" s="23" t="n">
        <v>0</v>
      </c>
      <c r="L1117" s="23" t="n">
        <v>120</v>
      </c>
      <c r="M1117" s="23" t="n">
        <v>0</v>
      </c>
      <c r="N1117" s="23" t="n">
        <v>0</v>
      </c>
      <c r="O1117" s="23" t="n">
        <f aca="false">K1117+L1117</f>
        <v>120</v>
      </c>
      <c r="P1117" s="23" t="n">
        <f aca="false">K1117+L1117+M1117+N1117</f>
        <v>120</v>
      </c>
      <c r="Q1117" s="23" t="n">
        <v>0</v>
      </c>
      <c r="R1117" s="23" t="n">
        <v>0</v>
      </c>
      <c r="S1117" s="23" t="n">
        <v>0</v>
      </c>
      <c r="T1117" s="23" t="n">
        <v>0</v>
      </c>
      <c r="U1117" s="23" t="n">
        <f aca="false">IF(I1117="delivery",O1117-SUM(Q1117+R1117),IF(I1117="PO",P1117-SUM(Q1117:R1117)))</f>
        <v>120</v>
      </c>
      <c r="V1117" s="43" t="n">
        <v>27.97</v>
      </c>
      <c r="W1117" s="43" t="n">
        <v>27.97</v>
      </c>
      <c r="X1117" s="43" t="n">
        <f aca="false">W1117-V1117</f>
        <v>0</v>
      </c>
      <c r="Y1117" s="43"/>
      <c r="Z1117" s="43"/>
      <c r="AA1117" s="43"/>
      <c r="AB1117" s="43"/>
      <c r="AC1117" s="43" t="s">
        <v>10482</v>
      </c>
      <c r="AD1117" s="43"/>
      <c r="AE1117" s="43"/>
      <c r="AF1117" s="43"/>
      <c r="AG1117" s="43" t="n">
        <v>27.97</v>
      </c>
      <c r="AH1117" s="43" t="s">
        <v>12223</v>
      </c>
      <c r="AI1117" s="63" t="n">
        <v>132</v>
      </c>
      <c r="AJ1117" s="63" t="n">
        <v>10</v>
      </c>
      <c r="AK1117" s="43" t="s">
        <v>12224</v>
      </c>
      <c r="AL1117" s="43"/>
      <c r="AM1117" s="43"/>
      <c r="AN1117" s="43"/>
      <c r="AO1117" s="43" t="s">
        <v>82</v>
      </c>
      <c r="AP1117" s="23" t="s">
        <v>1432</v>
      </c>
      <c r="BF1117" s="23" t="s">
        <v>10498</v>
      </c>
      <c r="BG1117" s="1" t="s">
        <v>183</v>
      </c>
    </row>
    <row r="1118" s="23" customFormat="true" ht="12.75" hidden="true" customHeight="false" outlineLevel="0" collapsed="false">
      <c r="A1118" s="23" t="s">
        <v>5203</v>
      </c>
      <c r="B1118" s="23" t="s">
        <v>5204</v>
      </c>
      <c r="C1118" s="40" t="s">
        <v>177</v>
      </c>
      <c r="D1118" s="23" t="s">
        <v>82</v>
      </c>
      <c r="E1118" s="23" t="s">
        <v>5205</v>
      </c>
      <c r="F1118" s="23" t="s">
        <v>5206</v>
      </c>
      <c r="G1118" s="23" t="n">
        <v>81</v>
      </c>
      <c r="H1118" s="23" t="n">
        <v>6600</v>
      </c>
      <c r="I1118" s="41" t="s">
        <v>180</v>
      </c>
      <c r="J1118" s="23" t="s">
        <v>5054</v>
      </c>
      <c r="K1118" s="23" t="n">
        <v>0</v>
      </c>
      <c r="L1118" s="23" t="n">
        <v>2876</v>
      </c>
      <c r="M1118" s="23" t="n">
        <v>0</v>
      </c>
      <c r="N1118" s="23" t="n">
        <v>0</v>
      </c>
      <c r="O1118" s="23" t="n">
        <f aca="false">K1118+L1118</f>
        <v>2876</v>
      </c>
      <c r="P1118" s="23" t="n">
        <f aca="false">K1118+L1118+M1118+N1118</f>
        <v>2876</v>
      </c>
      <c r="Q1118" s="23" t="n">
        <v>1015</v>
      </c>
      <c r="R1118" s="23" t="n">
        <v>732</v>
      </c>
      <c r="S1118" s="23" t="n">
        <v>1344</v>
      </c>
      <c r="T1118" s="23" t="n">
        <v>456</v>
      </c>
      <c r="U1118" s="23" t="n">
        <f aca="false">IF(I1118="delivery",O1118-SUM(Q1118+R1118),IF(I1118="PO",P1118-SUM(Q1118:R1118)))</f>
        <v>1129</v>
      </c>
      <c r="V1118" s="43" t="n">
        <v>0.60563</v>
      </c>
      <c r="W1118" s="43" t="n">
        <v>0.60563</v>
      </c>
      <c r="X1118" s="43" t="n">
        <f aca="false">W1118-V1118</f>
        <v>0</v>
      </c>
      <c r="Y1118" s="43"/>
      <c r="Z1118" s="43"/>
      <c r="AA1118" s="43" t="n">
        <v>0.66</v>
      </c>
      <c r="AB1118" s="43"/>
      <c r="AC1118" s="43" t="s">
        <v>10482</v>
      </c>
      <c r="AD1118" s="43"/>
      <c r="AE1118" s="43"/>
      <c r="AF1118" s="43"/>
      <c r="AG1118" s="43" t="n">
        <v>0.60563</v>
      </c>
      <c r="AH1118" s="43" t="s">
        <v>12225</v>
      </c>
      <c r="AI1118" s="63" t="s">
        <v>12226</v>
      </c>
      <c r="AJ1118" s="63" t="s">
        <v>12227</v>
      </c>
      <c r="AK1118" s="43" t="s">
        <v>12228</v>
      </c>
      <c r="AL1118" s="43"/>
      <c r="AM1118" s="43"/>
      <c r="AN1118" s="43"/>
      <c r="AO1118" s="43" t="s">
        <v>82</v>
      </c>
      <c r="AP1118" s="23" t="s">
        <v>1432</v>
      </c>
      <c r="BF1118" s="23" t="s">
        <v>10498</v>
      </c>
      <c r="BG1118" s="1" t="s">
        <v>183</v>
      </c>
    </row>
    <row r="1119" s="23" customFormat="true" ht="12.75" hidden="true" customHeight="false" outlineLevel="0" collapsed="false">
      <c r="A1119" s="23" t="s">
        <v>5207</v>
      </c>
      <c r="B1119" s="23" t="s">
        <v>5208</v>
      </c>
      <c r="C1119" s="40" t="s">
        <v>177</v>
      </c>
      <c r="D1119" s="23" t="s">
        <v>82</v>
      </c>
      <c r="E1119" s="23" t="s">
        <v>5209</v>
      </c>
      <c r="F1119" s="23" t="s">
        <v>5210</v>
      </c>
      <c r="G1119" s="23" t="n">
        <v>21</v>
      </c>
      <c r="H1119" s="23" t="n">
        <v>125</v>
      </c>
      <c r="I1119" s="41" t="s">
        <v>188</v>
      </c>
      <c r="J1119" s="23" t="s">
        <v>4963</v>
      </c>
      <c r="K1119" s="23" t="n">
        <v>0</v>
      </c>
      <c r="L1119" s="23" t="n">
        <v>1321</v>
      </c>
      <c r="M1119" s="23" t="n">
        <v>32</v>
      </c>
      <c r="N1119" s="23" t="n">
        <v>0</v>
      </c>
      <c r="O1119" s="23" t="n">
        <f aca="false">K1119+L1119</f>
        <v>1321</v>
      </c>
      <c r="P1119" s="23" t="n">
        <f aca="false">K1119+L1119+M1119+N1119</f>
        <v>1353</v>
      </c>
      <c r="Q1119" s="23" t="n">
        <v>377</v>
      </c>
      <c r="R1119" s="23" t="n">
        <v>498</v>
      </c>
      <c r="S1119" s="23" t="n">
        <v>571</v>
      </c>
      <c r="T1119" s="23" t="n">
        <v>330</v>
      </c>
      <c r="U1119" s="23" t="n">
        <f aca="false">IF(I1119="delivery",O1119-SUM(Q1119+R1119),IF(I1119="PO",P1119-SUM(Q1119:R1119)))</f>
        <v>478</v>
      </c>
      <c r="V1119" s="43" t="n">
        <v>12.75</v>
      </c>
      <c r="W1119" s="43" t="n">
        <v>12.75</v>
      </c>
      <c r="X1119" s="43" t="n">
        <f aca="false">W1119-V1119</f>
        <v>0</v>
      </c>
      <c r="Y1119" s="43"/>
      <c r="Z1119" s="43"/>
      <c r="AA1119" s="43" t="n">
        <v>12.58</v>
      </c>
      <c r="AB1119" s="43"/>
      <c r="AC1119" s="43" t="s">
        <v>10482</v>
      </c>
      <c r="AD1119" s="43"/>
      <c r="AE1119" s="43"/>
      <c r="AF1119" s="43"/>
      <c r="AG1119" s="43" t="n">
        <v>12.75</v>
      </c>
      <c r="AH1119" s="43" t="s">
        <v>12229</v>
      </c>
      <c r="AI1119" s="63" t="n">
        <v>125</v>
      </c>
      <c r="AJ1119" s="63" t="n">
        <v>2</v>
      </c>
      <c r="AK1119" s="43" t="s">
        <v>12230</v>
      </c>
      <c r="AL1119" s="43"/>
      <c r="AM1119" s="43"/>
      <c r="AN1119" s="43"/>
      <c r="AO1119" s="43" t="s">
        <v>82</v>
      </c>
      <c r="AP1119" s="23" t="s">
        <v>1432</v>
      </c>
      <c r="BF1119" s="23" t="s">
        <v>10498</v>
      </c>
      <c r="BG1119" s="1" t="s">
        <v>183</v>
      </c>
    </row>
    <row r="1120" s="23" customFormat="true" ht="12.75" hidden="true" customHeight="false" outlineLevel="0" collapsed="false">
      <c r="A1120" s="23" t="s">
        <v>5211</v>
      </c>
      <c r="B1120" s="23" t="s">
        <v>5212</v>
      </c>
      <c r="C1120" s="40" t="s">
        <v>177</v>
      </c>
      <c r="D1120" s="23" t="s">
        <v>82</v>
      </c>
      <c r="E1120" s="23" t="s">
        <v>5213</v>
      </c>
      <c r="F1120" s="23" t="s">
        <v>5214</v>
      </c>
      <c r="G1120" s="23" t="n">
        <v>21</v>
      </c>
      <c r="H1120" s="23" t="n">
        <v>125</v>
      </c>
      <c r="I1120" s="41" t="s">
        <v>188</v>
      </c>
      <c r="J1120" s="23" t="s">
        <v>4963</v>
      </c>
      <c r="K1120" s="23" t="n">
        <v>0</v>
      </c>
      <c r="L1120" s="23" t="n">
        <v>1157</v>
      </c>
      <c r="M1120" s="23" t="n">
        <v>10</v>
      </c>
      <c r="N1120" s="23" t="n">
        <v>0</v>
      </c>
      <c r="O1120" s="23" t="n">
        <f aca="false">K1120+L1120</f>
        <v>1157</v>
      </c>
      <c r="P1120" s="23" t="n">
        <f aca="false">K1120+L1120+M1120+N1120</f>
        <v>1167</v>
      </c>
      <c r="Q1120" s="23" t="n">
        <v>377</v>
      </c>
      <c r="R1120" s="23" t="n">
        <v>492</v>
      </c>
      <c r="S1120" s="23" t="n">
        <v>488</v>
      </c>
      <c r="T1120" s="23" t="n">
        <v>306</v>
      </c>
      <c r="U1120" s="23" t="n">
        <f aca="false">IF(I1120="delivery",O1120-SUM(Q1120+R1120),IF(I1120="PO",P1120-SUM(Q1120:R1120)))</f>
        <v>298</v>
      </c>
      <c r="V1120" s="43" t="n">
        <v>14</v>
      </c>
      <c r="W1120" s="43" t="n">
        <v>14</v>
      </c>
      <c r="X1120" s="43" t="n">
        <f aca="false">W1120-V1120</f>
        <v>0</v>
      </c>
      <c r="Y1120" s="43"/>
      <c r="Z1120" s="43"/>
      <c r="AA1120" s="43" t="n">
        <v>13.91</v>
      </c>
      <c r="AB1120" s="43"/>
      <c r="AC1120" s="43" t="s">
        <v>10482</v>
      </c>
      <c r="AD1120" s="43"/>
      <c r="AE1120" s="43"/>
      <c r="AF1120" s="43"/>
      <c r="AG1120" s="43" t="n">
        <v>14</v>
      </c>
      <c r="AH1120" s="43" t="s">
        <v>12231</v>
      </c>
      <c r="AI1120" s="63" t="n">
        <v>125</v>
      </c>
      <c r="AJ1120" s="63" t="n">
        <v>2</v>
      </c>
      <c r="AK1120" s="43" t="s">
        <v>12232</v>
      </c>
      <c r="AL1120" s="43"/>
      <c r="AM1120" s="43"/>
      <c r="AN1120" s="43"/>
      <c r="AO1120" s="43" t="s">
        <v>82</v>
      </c>
      <c r="AP1120" s="23" t="s">
        <v>1432</v>
      </c>
      <c r="BF1120" s="23" t="s">
        <v>10498</v>
      </c>
      <c r="BG1120" s="1" t="s">
        <v>183</v>
      </c>
    </row>
    <row r="1121" s="23" customFormat="true" ht="12.75" hidden="true" customHeight="false" outlineLevel="0" collapsed="false">
      <c r="A1121" s="23" t="s">
        <v>5216</v>
      </c>
      <c r="B1121" s="23" t="s">
        <v>5217</v>
      </c>
      <c r="C1121" s="40" t="s">
        <v>177</v>
      </c>
      <c r="D1121" s="23" t="s">
        <v>82</v>
      </c>
      <c r="E1121" s="23" t="s">
        <v>5218</v>
      </c>
      <c r="F1121" s="23" t="s">
        <v>5219</v>
      </c>
      <c r="G1121" s="23" t="n">
        <v>96</v>
      </c>
      <c r="H1121" s="23" t="n">
        <v>5</v>
      </c>
      <c r="I1121" s="41" t="s">
        <v>188</v>
      </c>
      <c r="J1121" s="23" t="s">
        <v>1431</v>
      </c>
      <c r="K1121" s="23" t="n">
        <v>0</v>
      </c>
      <c r="L1121" s="23" t="n">
        <v>5580</v>
      </c>
      <c r="M1121" s="23" t="n">
        <v>4272</v>
      </c>
      <c r="N1121" s="23" t="n">
        <v>5429</v>
      </c>
      <c r="O1121" s="23" t="n">
        <f aca="false">K1121+L1121</f>
        <v>5580</v>
      </c>
      <c r="P1121" s="23" t="n">
        <f aca="false">K1121+L1121+M1121+N1121</f>
        <v>15281</v>
      </c>
      <c r="Q1121" s="23" t="n">
        <v>5994</v>
      </c>
      <c r="R1121" s="23" t="n">
        <v>15426</v>
      </c>
      <c r="S1121" s="23" t="n">
        <v>12894</v>
      </c>
      <c r="T1121" s="23" t="n">
        <v>9804</v>
      </c>
      <c r="U1121" s="23" t="n">
        <f aca="false">IF(I1121="delivery",O1121-SUM(Q1121+R1121),IF(I1121="PO",P1121-SUM(Q1121:R1121)))</f>
        <v>-6139</v>
      </c>
      <c r="V1121" s="43" t="n">
        <v>48.7</v>
      </c>
      <c r="W1121" s="43" t="n">
        <v>27.68</v>
      </c>
      <c r="X1121" s="43" t="n">
        <f aca="false">W1121-V1121</f>
        <v>-21.02</v>
      </c>
      <c r="Y1121" s="43"/>
      <c r="Z1121" s="43"/>
      <c r="AA1121" s="43"/>
      <c r="AB1121" s="43"/>
      <c r="AC1121" s="43" t="s">
        <v>10482</v>
      </c>
      <c r="AD1121" s="43"/>
      <c r="AE1121" s="43"/>
      <c r="AF1121" s="43"/>
      <c r="AG1121" s="43" t="n">
        <v>27.68</v>
      </c>
      <c r="AH1121" s="43" t="s">
        <v>12233</v>
      </c>
      <c r="AI1121" s="63" t="n">
        <v>5</v>
      </c>
      <c r="AJ1121" s="63" t="n">
        <v>12</v>
      </c>
      <c r="AK1121" s="43" t="s">
        <v>12234</v>
      </c>
      <c r="AL1121" s="43"/>
      <c r="AM1121" s="43"/>
      <c r="AN1121" s="43"/>
      <c r="AO1121" s="43" t="s">
        <v>82</v>
      </c>
      <c r="AP1121" s="23" t="s">
        <v>1432</v>
      </c>
      <c r="BF1121" s="23" t="s">
        <v>10498</v>
      </c>
      <c r="BG1121" s="1" t="s">
        <v>183</v>
      </c>
    </row>
    <row r="1122" s="23" customFormat="true" ht="12.75" hidden="true" customHeight="false" outlineLevel="0" collapsed="false">
      <c r="A1122" s="23" t="s">
        <v>5220</v>
      </c>
      <c r="B1122" s="23" t="s">
        <v>5221</v>
      </c>
      <c r="C1122" s="40" t="s">
        <v>177</v>
      </c>
      <c r="D1122" s="23" t="s">
        <v>82</v>
      </c>
      <c r="E1122" s="23" t="s">
        <v>5222</v>
      </c>
      <c r="F1122" s="23" t="s">
        <v>5223</v>
      </c>
      <c r="G1122" s="23" t="n">
        <v>96</v>
      </c>
      <c r="H1122" s="23" t="n">
        <v>6</v>
      </c>
      <c r="I1122" s="41" t="s">
        <v>188</v>
      </c>
      <c r="J1122" s="23" t="s">
        <v>1431</v>
      </c>
      <c r="K1122" s="23" t="n">
        <v>0</v>
      </c>
      <c r="L1122" s="23" t="n">
        <v>6495</v>
      </c>
      <c r="M1122" s="23" t="n">
        <v>6112</v>
      </c>
      <c r="N1122" s="23" t="n">
        <v>8228</v>
      </c>
      <c r="O1122" s="23" t="n">
        <f aca="false">K1122+L1122</f>
        <v>6495</v>
      </c>
      <c r="P1122" s="23" t="n">
        <f aca="false">K1122+L1122+M1122+N1122</f>
        <v>20835</v>
      </c>
      <c r="Q1122" s="23" t="n">
        <v>11028</v>
      </c>
      <c r="R1122" s="23" t="n">
        <v>21968</v>
      </c>
      <c r="S1122" s="23" t="n">
        <v>27064</v>
      </c>
      <c r="T1122" s="23" t="n">
        <v>15048</v>
      </c>
      <c r="U1122" s="23" t="n">
        <f aca="false">IF(I1122="delivery",O1122-SUM(Q1122+R1122),IF(I1122="PO",P1122-SUM(Q1122:R1122)))</f>
        <v>-12161</v>
      </c>
      <c r="V1122" s="43" t="n">
        <v>86.34</v>
      </c>
      <c r="W1122" s="43" t="n">
        <v>49.76</v>
      </c>
      <c r="X1122" s="43" t="n">
        <f aca="false">W1122-V1122</f>
        <v>-36.58</v>
      </c>
      <c r="Y1122" s="43"/>
      <c r="Z1122" s="43"/>
      <c r="AA1122" s="43"/>
      <c r="AB1122" s="43"/>
      <c r="AC1122" s="43" t="s">
        <v>10482</v>
      </c>
      <c r="AD1122" s="43"/>
      <c r="AE1122" s="43"/>
      <c r="AF1122" s="43"/>
      <c r="AG1122" s="43" t="n">
        <v>49.76</v>
      </c>
      <c r="AH1122" s="43" t="s">
        <v>12235</v>
      </c>
      <c r="AI1122" s="63" t="n">
        <v>6</v>
      </c>
      <c r="AJ1122" s="63" t="n">
        <v>12</v>
      </c>
      <c r="AK1122" s="43" t="s">
        <v>12236</v>
      </c>
      <c r="AL1122" s="43"/>
      <c r="AM1122" s="43"/>
      <c r="AN1122" s="43"/>
      <c r="AO1122" s="43" t="s">
        <v>82</v>
      </c>
      <c r="AP1122" s="23" t="s">
        <v>1432</v>
      </c>
      <c r="BF1122" s="23" t="s">
        <v>10498</v>
      </c>
      <c r="BG1122" s="1" t="s">
        <v>183</v>
      </c>
    </row>
    <row r="1123" s="23" customFormat="true" ht="12.75" hidden="true" customHeight="false" outlineLevel="0" collapsed="false">
      <c r="A1123" s="23" t="s">
        <v>5224</v>
      </c>
      <c r="B1123" s="23" t="s">
        <v>5225</v>
      </c>
      <c r="C1123" s="40" t="s">
        <v>177</v>
      </c>
      <c r="D1123" s="23" t="s">
        <v>82</v>
      </c>
      <c r="E1123" s="23" t="s">
        <v>5226</v>
      </c>
      <c r="F1123" s="23" t="s">
        <v>5227</v>
      </c>
      <c r="G1123" s="23" t="n">
        <v>51</v>
      </c>
      <c r="H1123" s="23" t="n">
        <v>240</v>
      </c>
      <c r="I1123" s="41" t="s">
        <v>188</v>
      </c>
      <c r="J1123" s="23" t="s">
        <v>1431</v>
      </c>
      <c r="K1123" s="23" t="n">
        <v>0</v>
      </c>
      <c r="L1123" s="23" t="n">
        <v>280</v>
      </c>
      <c r="M1123" s="23" t="n">
        <v>0</v>
      </c>
      <c r="N1123" s="23" t="n">
        <v>0</v>
      </c>
      <c r="O1123" s="23" t="n">
        <f aca="false">K1123+L1123</f>
        <v>280</v>
      </c>
      <c r="P1123" s="23" t="n">
        <f aca="false">K1123+L1123+M1123+N1123</f>
        <v>280</v>
      </c>
      <c r="Q1123" s="23" t="n">
        <v>135</v>
      </c>
      <c r="R1123" s="23" t="n">
        <v>801</v>
      </c>
      <c r="S1123" s="23" t="n">
        <v>396</v>
      </c>
      <c r="T1123" s="23" t="n">
        <v>324</v>
      </c>
      <c r="U1123" s="23" t="n">
        <f aca="false">IF(I1123="delivery",O1123-SUM(Q1123+R1123),IF(I1123="PO",P1123-SUM(Q1123:R1123)))</f>
        <v>-656</v>
      </c>
      <c r="V1123" s="43" t="n">
        <v>69.36</v>
      </c>
      <c r="W1123" s="43" t="n">
        <v>69.36</v>
      </c>
      <c r="X1123" s="43" t="n">
        <f aca="false">W1123-V1123</f>
        <v>0</v>
      </c>
      <c r="Y1123" s="43"/>
      <c r="Z1123" s="43"/>
      <c r="AA1123" s="43" t="n">
        <v>69.36</v>
      </c>
      <c r="AB1123" s="43"/>
      <c r="AC1123" s="43" t="s">
        <v>10482</v>
      </c>
      <c r="AD1123" s="43"/>
      <c r="AE1123" s="43"/>
      <c r="AF1123" s="43"/>
      <c r="AG1123" s="43" t="n">
        <v>69.36</v>
      </c>
      <c r="AH1123" s="43" t="s">
        <v>12237</v>
      </c>
      <c r="AI1123" s="63" t="n">
        <v>240</v>
      </c>
      <c r="AJ1123" s="63" t="n">
        <v>8</v>
      </c>
      <c r="AK1123" s="43" t="s">
        <v>12238</v>
      </c>
      <c r="AL1123" s="43"/>
      <c r="AM1123" s="43"/>
      <c r="AN1123" s="43"/>
      <c r="AO1123" s="43" t="s">
        <v>82</v>
      </c>
      <c r="AP1123" s="23" t="s">
        <v>1432</v>
      </c>
      <c r="BF1123" s="23" t="s">
        <v>10498</v>
      </c>
      <c r="BG1123" s="1" t="s">
        <v>183</v>
      </c>
    </row>
    <row r="1124" s="23" customFormat="true" ht="12.75" hidden="true" customHeight="false" outlineLevel="0" collapsed="false">
      <c r="A1124" s="23" t="s">
        <v>5228</v>
      </c>
      <c r="B1124" s="23" t="s">
        <v>5229</v>
      </c>
      <c r="C1124" s="40" t="s">
        <v>177</v>
      </c>
      <c r="D1124" s="23" t="s">
        <v>82</v>
      </c>
      <c r="E1124" s="23" t="s">
        <v>5230</v>
      </c>
      <c r="F1124" s="23" t="s">
        <v>5231</v>
      </c>
      <c r="G1124" s="23" t="n">
        <v>61</v>
      </c>
      <c r="H1124" s="23" t="n">
        <v>2500</v>
      </c>
      <c r="I1124" s="41" t="s">
        <v>188</v>
      </c>
      <c r="J1124" s="23" t="s">
        <v>5232</v>
      </c>
      <c r="K1124" s="23" t="n">
        <v>0</v>
      </c>
      <c r="L1124" s="23" t="n">
        <v>2840</v>
      </c>
      <c r="M1124" s="23" t="n">
        <v>0</v>
      </c>
      <c r="N1124" s="23" t="n">
        <v>0</v>
      </c>
      <c r="O1124" s="23" t="n">
        <f aca="false">K1124+L1124</f>
        <v>2840</v>
      </c>
      <c r="P1124" s="23" t="n">
        <f aca="false">K1124+L1124+M1124+N1124</f>
        <v>2840</v>
      </c>
      <c r="Q1124" s="23" t="n">
        <v>377</v>
      </c>
      <c r="R1124" s="23" t="n">
        <v>498</v>
      </c>
      <c r="S1124" s="23" t="n">
        <v>571</v>
      </c>
      <c r="T1124" s="23" t="n">
        <v>330</v>
      </c>
      <c r="U1124" s="23" t="n">
        <f aca="false">IF(I1124="delivery",O1124-SUM(Q1124+R1124),IF(I1124="PO",P1124-SUM(Q1124:R1124)))</f>
        <v>1965</v>
      </c>
      <c r="V1124" s="43" t="n">
        <v>1.07</v>
      </c>
      <c r="W1124" s="43" t="n">
        <v>1.07</v>
      </c>
      <c r="X1124" s="43" t="n">
        <f aca="false">W1124-V1124</f>
        <v>0</v>
      </c>
      <c r="Y1124" s="43"/>
      <c r="Z1124" s="43"/>
      <c r="AA1124" s="43"/>
      <c r="AB1124" s="43"/>
      <c r="AC1124" s="43" t="s">
        <v>10482</v>
      </c>
      <c r="AD1124" s="43"/>
      <c r="AE1124" s="43"/>
      <c r="AF1124" s="43"/>
      <c r="AG1124" s="43" t="n">
        <v>1.07</v>
      </c>
      <c r="AH1124" s="43" t="s">
        <v>12239</v>
      </c>
      <c r="AI1124" s="63" t="n">
        <v>2500</v>
      </c>
      <c r="AJ1124" s="63" t="n">
        <v>10</v>
      </c>
      <c r="AK1124" s="43" t="n">
        <v>1068</v>
      </c>
      <c r="AL1124" s="43"/>
      <c r="AM1124" s="43"/>
      <c r="AN1124" s="43"/>
      <c r="AO1124" s="43" t="s">
        <v>82</v>
      </c>
      <c r="AP1124" s="23" t="s">
        <v>1432</v>
      </c>
      <c r="BF1124" s="23" t="s">
        <v>10498</v>
      </c>
      <c r="BG1124" s="1" t="s">
        <v>183</v>
      </c>
    </row>
    <row r="1125" s="23" customFormat="true" ht="12.75" hidden="true" customHeight="false" outlineLevel="0" collapsed="false">
      <c r="A1125" s="23" t="s">
        <v>5233</v>
      </c>
      <c r="B1125" s="23" t="s">
        <v>5234</v>
      </c>
      <c r="C1125" s="40" t="s">
        <v>177</v>
      </c>
      <c r="D1125" s="23" t="s">
        <v>82</v>
      </c>
      <c r="E1125" s="23" t="s">
        <v>5235</v>
      </c>
      <c r="F1125" s="23" t="s">
        <v>5236</v>
      </c>
      <c r="G1125" s="23" t="n">
        <v>41</v>
      </c>
      <c r="H1125" s="23" t="n">
        <v>500</v>
      </c>
      <c r="I1125" s="41" t="s">
        <v>188</v>
      </c>
      <c r="J1125" s="23" t="s">
        <v>5109</v>
      </c>
      <c r="K1125" s="23" t="n">
        <v>0</v>
      </c>
      <c r="L1125" s="23" t="n">
        <v>0</v>
      </c>
      <c r="M1125" s="23" t="n">
        <v>0</v>
      </c>
      <c r="N1125" s="23" t="n">
        <v>0</v>
      </c>
      <c r="O1125" s="23" t="n">
        <f aca="false">K1125+L1125</f>
        <v>0</v>
      </c>
      <c r="P1125" s="23" t="n">
        <f aca="false">K1125+L1125+M1125+N1125</f>
        <v>0</v>
      </c>
      <c r="Q1125" s="23" t="n">
        <v>0</v>
      </c>
      <c r="R1125" s="23" t="n">
        <v>864</v>
      </c>
      <c r="S1125" s="23" t="n">
        <v>0</v>
      </c>
      <c r="T1125" s="23" t="n">
        <v>0</v>
      </c>
      <c r="U1125" s="23" t="n">
        <f aca="false">IF(I1125="delivery",O1125-SUM(Q1125+R1125),IF(I1125="PO",P1125-SUM(Q1125:R1125)))</f>
        <v>-864</v>
      </c>
      <c r="V1125" s="43" t="n">
        <v>9.6</v>
      </c>
      <c r="W1125" s="43" t="n">
        <v>9.6</v>
      </c>
      <c r="X1125" s="43" t="n">
        <f aca="false">W1125-V1125</f>
        <v>0</v>
      </c>
      <c r="Y1125" s="43"/>
      <c r="Z1125" s="43"/>
      <c r="AA1125" s="43"/>
      <c r="AB1125" s="43"/>
      <c r="AC1125" s="43" t="s">
        <v>10482</v>
      </c>
      <c r="AD1125" s="43"/>
      <c r="AE1125" s="43"/>
      <c r="AF1125" s="43"/>
      <c r="AG1125" s="43" t="n">
        <v>9.6</v>
      </c>
      <c r="AH1125" s="43" t="s">
        <v>12240</v>
      </c>
      <c r="AI1125" s="63" t="s">
        <v>12241</v>
      </c>
      <c r="AJ1125" s="63" t="s">
        <v>12242</v>
      </c>
      <c r="AK1125" s="43" t="s">
        <v>12243</v>
      </c>
      <c r="AL1125" s="43"/>
      <c r="AM1125" s="43"/>
      <c r="AN1125" s="43"/>
      <c r="AO1125" s="43" t="s">
        <v>82</v>
      </c>
      <c r="AP1125" s="23" t="s">
        <v>1432</v>
      </c>
      <c r="BF1125" s="23" t="s">
        <v>719</v>
      </c>
      <c r="BG1125" s="1" t="s">
        <v>183</v>
      </c>
    </row>
    <row r="1126" s="23" customFormat="true" ht="12.75" hidden="true" customHeight="false" outlineLevel="0" collapsed="false">
      <c r="A1126" s="23" t="s">
        <v>5242</v>
      </c>
      <c r="B1126" s="23" t="s">
        <v>5243</v>
      </c>
      <c r="C1126" s="40" t="s">
        <v>177</v>
      </c>
      <c r="D1126" s="23" t="s">
        <v>82</v>
      </c>
      <c r="E1126" s="23" t="s">
        <v>5244</v>
      </c>
      <c r="F1126" s="23" t="s">
        <v>5245</v>
      </c>
      <c r="G1126" s="23" t="n">
        <v>71</v>
      </c>
      <c r="H1126" s="23" t="n">
        <v>89</v>
      </c>
      <c r="I1126" s="41" t="s">
        <v>188</v>
      </c>
      <c r="J1126" s="23" t="s">
        <v>1431</v>
      </c>
      <c r="K1126" s="23" t="n">
        <v>0</v>
      </c>
      <c r="L1126" s="23" t="n">
        <v>1830</v>
      </c>
      <c r="M1126" s="23" t="n">
        <v>0</v>
      </c>
      <c r="N1126" s="23" t="n">
        <v>352</v>
      </c>
      <c r="O1126" s="23" t="n">
        <f aca="false">K1126+L1126</f>
        <v>1830</v>
      </c>
      <c r="P1126" s="23" t="n">
        <f aca="false">K1126+L1126+M1126+N1126</f>
        <v>2182</v>
      </c>
      <c r="Q1126" s="23" t="n">
        <v>1157</v>
      </c>
      <c r="R1126" s="23" t="n">
        <v>2571</v>
      </c>
      <c r="S1126" s="23" t="n">
        <v>2149</v>
      </c>
      <c r="T1126" s="23" t="n">
        <v>1634</v>
      </c>
      <c r="U1126" s="23" t="n">
        <f aca="false">IF(I1126="delivery",O1126-SUM(Q1126+R1126),IF(I1126="PO",P1126-SUM(Q1126:R1126)))</f>
        <v>-1546</v>
      </c>
      <c r="V1126" s="43" t="n">
        <v>5.61</v>
      </c>
      <c r="W1126" s="43" t="n">
        <v>5.61</v>
      </c>
      <c r="X1126" s="43" t="n">
        <f aca="false">W1126-V1126</f>
        <v>0</v>
      </c>
      <c r="Y1126" s="43"/>
      <c r="Z1126" s="43"/>
      <c r="AA1126" s="43" t="n">
        <v>5.61</v>
      </c>
      <c r="AB1126" s="43"/>
      <c r="AC1126" s="43" t="s">
        <v>10482</v>
      </c>
      <c r="AD1126" s="43"/>
      <c r="AE1126" s="43"/>
      <c r="AF1126" s="43"/>
      <c r="AG1126" s="43" t="n">
        <v>5.61</v>
      </c>
      <c r="AH1126" s="43" t="s">
        <v>12244</v>
      </c>
      <c r="AI1126" s="63" t="n">
        <v>89</v>
      </c>
      <c r="AJ1126" s="63" t="n">
        <v>12</v>
      </c>
      <c r="AK1126" s="43" t="s">
        <v>12245</v>
      </c>
      <c r="AL1126" s="43"/>
      <c r="AM1126" s="43"/>
      <c r="AN1126" s="43"/>
      <c r="AO1126" s="43" t="s">
        <v>82</v>
      </c>
      <c r="AP1126" s="23" t="s">
        <v>1432</v>
      </c>
      <c r="BF1126" s="23" t="s">
        <v>10498</v>
      </c>
      <c r="BG1126" s="1" t="s">
        <v>183</v>
      </c>
    </row>
    <row r="1127" s="23" customFormat="true" ht="12.75" hidden="true" customHeight="false" outlineLevel="0" collapsed="false">
      <c r="A1127" s="23" t="s">
        <v>5246</v>
      </c>
      <c r="B1127" s="23" t="s">
        <v>5247</v>
      </c>
      <c r="C1127" s="40" t="s">
        <v>177</v>
      </c>
      <c r="D1127" s="23" t="s">
        <v>82</v>
      </c>
      <c r="E1127" s="23" t="s">
        <v>5248</v>
      </c>
      <c r="F1127" s="23" t="s">
        <v>5249</v>
      </c>
      <c r="G1127" s="23" t="n">
        <v>61</v>
      </c>
      <c r="H1127" s="23" t="n">
        <v>360</v>
      </c>
      <c r="I1127" s="41" t="s">
        <v>188</v>
      </c>
      <c r="J1127" s="23" t="s">
        <v>1431</v>
      </c>
      <c r="K1127" s="23" t="n">
        <v>5437</v>
      </c>
      <c r="L1127" s="23" t="n">
        <v>3168</v>
      </c>
      <c r="M1127" s="23" t="n">
        <v>306</v>
      </c>
      <c r="N1127" s="23" t="n">
        <v>0</v>
      </c>
      <c r="O1127" s="23" t="n">
        <f aca="false">K1127+L1127</f>
        <v>8605</v>
      </c>
      <c r="P1127" s="23" t="n">
        <f aca="false">K1127+L1127+M1127+N1127</f>
        <v>8911</v>
      </c>
      <c r="Q1127" s="23" t="n">
        <v>3829</v>
      </c>
      <c r="R1127" s="23" t="n">
        <v>1000</v>
      </c>
      <c r="S1127" s="23" t="n">
        <v>2040</v>
      </c>
      <c r="T1127" s="23" t="n">
        <v>1980</v>
      </c>
      <c r="U1127" s="23" t="n">
        <f aca="false">IF(I1127="delivery",O1127-SUM(Q1127+R1127),IF(I1127="PO",P1127-SUM(Q1127:R1127)))</f>
        <v>4082</v>
      </c>
      <c r="V1127" s="43" t="n">
        <v>17.91</v>
      </c>
      <c r="W1127" s="43" t="n">
        <v>17.91</v>
      </c>
      <c r="X1127" s="43" t="n">
        <f aca="false">W1127-V1127</f>
        <v>0</v>
      </c>
      <c r="Y1127" s="43"/>
      <c r="Z1127" s="43"/>
      <c r="AA1127" s="43" t="n">
        <v>17.91</v>
      </c>
      <c r="AB1127" s="43"/>
      <c r="AC1127" s="43" t="s">
        <v>10482</v>
      </c>
      <c r="AD1127" s="43"/>
      <c r="AE1127" s="43"/>
      <c r="AF1127" s="43"/>
      <c r="AG1127" s="43" t="n">
        <v>17.91</v>
      </c>
      <c r="AH1127" s="43" t="s">
        <v>12246</v>
      </c>
      <c r="AI1127" s="63" t="n">
        <v>360</v>
      </c>
      <c r="AJ1127" s="63" t="n">
        <v>10</v>
      </c>
      <c r="AK1127" s="43"/>
      <c r="AL1127" s="43"/>
      <c r="AM1127" s="43"/>
      <c r="AN1127" s="43"/>
      <c r="AO1127" s="43" t="s">
        <v>82</v>
      </c>
      <c r="AP1127" s="23" t="s">
        <v>1432</v>
      </c>
      <c r="BF1127" s="23" t="s">
        <v>10498</v>
      </c>
      <c r="BG1127" s="1" t="s">
        <v>183</v>
      </c>
    </row>
    <row r="1128" s="23" customFormat="true" ht="12.75" hidden="true" customHeight="false" outlineLevel="0" collapsed="false">
      <c r="A1128" s="23" t="s">
        <v>5250</v>
      </c>
      <c r="B1128" s="23" t="s">
        <v>5251</v>
      </c>
      <c r="C1128" s="40" t="s">
        <v>177</v>
      </c>
      <c r="D1128" s="23" t="s">
        <v>82</v>
      </c>
      <c r="E1128" s="23" t="s">
        <v>5252</v>
      </c>
      <c r="F1128" s="23" t="s">
        <v>5253</v>
      </c>
      <c r="G1128" s="23" t="n">
        <v>61</v>
      </c>
      <c r="H1128" s="23" t="n">
        <v>120</v>
      </c>
      <c r="I1128" s="41" t="s">
        <v>188</v>
      </c>
      <c r="J1128" s="23" t="s">
        <v>1431</v>
      </c>
      <c r="K1128" s="23" t="n">
        <v>18340</v>
      </c>
      <c r="L1128" s="23" t="n">
        <v>3612</v>
      </c>
      <c r="M1128" s="23" t="n">
        <v>0</v>
      </c>
      <c r="N1128" s="23" t="n">
        <v>0</v>
      </c>
      <c r="O1128" s="23" t="n">
        <f aca="false">K1128+L1128</f>
        <v>21952</v>
      </c>
      <c r="P1128" s="23" t="n">
        <f aca="false">K1128+L1128+M1128+N1128</f>
        <v>21952</v>
      </c>
      <c r="Q1128" s="23" t="n">
        <v>5008</v>
      </c>
      <c r="R1128" s="23" t="n">
        <v>1760</v>
      </c>
      <c r="S1128" s="23" t="n">
        <v>1528</v>
      </c>
      <c r="T1128" s="23" t="n">
        <v>2000</v>
      </c>
      <c r="U1128" s="23" t="n">
        <f aca="false">IF(I1128="delivery",O1128-SUM(Q1128+R1128),IF(I1128="PO",P1128-SUM(Q1128:R1128)))</f>
        <v>15184</v>
      </c>
      <c r="V1128" s="43" t="n">
        <v>11.95</v>
      </c>
      <c r="W1128" s="43" t="n">
        <v>11.95</v>
      </c>
      <c r="X1128" s="43" t="n">
        <f aca="false">W1128-V1128</f>
        <v>0</v>
      </c>
      <c r="Y1128" s="43"/>
      <c r="Z1128" s="43"/>
      <c r="AA1128" s="43"/>
      <c r="AB1128" s="43" t="n">
        <v>10.3</v>
      </c>
      <c r="AC1128" s="43" t="s">
        <v>10482</v>
      </c>
      <c r="AD1128" s="43" t="s">
        <v>12095</v>
      </c>
      <c r="AE1128" s="43"/>
      <c r="AF1128" s="43"/>
      <c r="AG1128" s="43" t="n">
        <v>10.3</v>
      </c>
      <c r="AH1128" s="43" t="s">
        <v>12247</v>
      </c>
      <c r="AI1128" s="63" t="n">
        <v>120</v>
      </c>
      <c r="AJ1128" s="63" t="n">
        <v>10</v>
      </c>
      <c r="AK1128" s="43"/>
      <c r="AL1128" s="43"/>
      <c r="AM1128" s="43"/>
      <c r="AN1128" s="43"/>
      <c r="AO1128" s="43" t="s">
        <v>82</v>
      </c>
      <c r="AP1128" s="23" t="s">
        <v>1432</v>
      </c>
      <c r="BF1128" s="23" t="s">
        <v>10498</v>
      </c>
      <c r="BG1128" s="1" t="s">
        <v>183</v>
      </c>
    </row>
    <row r="1129" s="23" customFormat="true" ht="12.75" hidden="true" customHeight="false" outlineLevel="0" collapsed="false">
      <c r="A1129" s="23" t="s">
        <v>5254</v>
      </c>
      <c r="B1129" s="23" t="s">
        <v>5255</v>
      </c>
      <c r="C1129" s="40" t="s">
        <v>177</v>
      </c>
      <c r="D1129" s="23" t="s">
        <v>82</v>
      </c>
      <c r="E1129" s="23" t="s">
        <v>5256</v>
      </c>
      <c r="F1129" s="23" t="s">
        <v>5257</v>
      </c>
      <c r="G1129" s="23" t="n">
        <v>61</v>
      </c>
      <c r="H1129" s="23" t="n">
        <v>344</v>
      </c>
      <c r="I1129" s="41" t="s">
        <v>188</v>
      </c>
      <c r="J1129" s="23" t="s">
        <v>1431</v>
      </c>
      <c r="K1129" s="23" t="n">
        <v>0</v>
      </c>
      <c r="L1129" s="23" t="n">
        <v>1076</v>
      </c>
      <c r="M1129" s="23" t="n">
        <v>0</v>
      </c>
      <c r="N1129" s="23" t="n">
        <v>0</v>
      </c>
      <c r="O1129" s="23" t="n">
        <f aca="false">K1129+L1129</f>
        <v>1076</v>
      </c>
      <c r="P1129" s="23" t="n">
        <f aca="false">K1129+L1129+M1129+N1129</f>
        <v>1076</v>
      </c>
      <c r="Q1129" s="23" t="n">
        <v>626</v>
      </c>
      <c r="R1129" s="23" t="n">
        <v>220</v>
      </c>
      <c r="S1129" s="23" t="n">
        <v>191</v>
      </c>
      <c r="T1129" s="23" t="n">
        <v>250</v>
      </c>
      <c r="U1129" s="23" t="n">
        <f aca="false">IF(I1129="delivery",O1129-SUM(Q1129+R1129),IF(I1129="PO",P1129-SUM(Q1129:R1129)))</f>
        <v>230</v>
      </c>
      <c r="V1129" s="43" t="n">
        <v>6.02</v>
      </c>
      <c r="W1129" s="43" t="n">
        <v>6.02</v>
      </c>
      <c r="X1129" s="43" t="n">
        <f aca="false">W1129-V1129</f>
        <v>0</v>
      </c>
      <c r="Y1129" s="43"/>
      <c r="Z1129" s="43"/>
      <c r="AA1129" s="43" t="n">
        <v>6.02</v>
      </c>
      <c r="AB1129" s="43"/>
      <c r="AC1129" s="43" t="s">
        <v>10482</v>
      </c>
      <c r="AD1129" s="43"/>
      <c r="AE1129" s="43"/>
      <c r="AF1129" s="43"/>
      <c r="AG1129" s="43" t="n">
        <v>6.02</v>
      </c>
      <c r="AH1129" s="43" t="s">
        <v>12248</v>
      </c>
      <c r="AI1129" s="63" t="n">
        <v>344</v>
      </c>
      <c r="AJ1129" s="63" t="n">
        <v>10</v>
      </c>
      <c r="AK1129" s="43"/>
      <c r="AL1129" s="43"/>
      <c r="AM1129" s="43"/>
      <c r="AN1129" s="43"/>
      <c r="AO1129" s="43" t="s">
        <v>82</v>
      </c>
      <c r="AP1129" s="23" t="s">
        <v>1432</v>
      </c>
      <c r="BF1129" s="23" t="s">
        <v>10498</v>
      </c>
      <c r="BG1129" s="1" t="s">
        <v>183</v>
      </c>
    </row>
    <row r="1130" s="23" customFormat="true" ht="12.75" hidden="true" customHeight="false" outlineLevel="0" collapsed="false">
      <c r="A1130" s="23" t="s">
        <v>5258</v>
      </c>
      <c r="B1130" s="23" t="s">
        <v>5259</v>
      </c>
      <c r="C1130" s="40" t="s">
        <v>177</v>
      </c>
      <c r="D1130" s="23" t="s">
        <v>82</v>
      </c>
      <c r="E1130" s="23" t="s">
        <v>5260</v>
      </c>
      <c r="F1130" s="23" t="s">
        <v>5261</v>
      </c>
      <c r="G1130" s="23" t="n">
        <v>51</v>
      </c>
      <c r="H1130" s="23" t="n">
        <v>360</v>
      </c>
      <c r="I1130" s="41" t="s">
        <v>188</v>
      </c>
      <c r="J1130" s="23" t="s">
        <v>5262</v>
      </c>
      <c r="K1130" s="23" t="n">
        <v>0</v>
      </c>
      <c r="L1130" s="23" t="n">
        <v>738</v>
      </c>
      <c r="M1130" s="23" t="n">
        <v>0</v>
      </c>
      <c r="N1130" s="23" t="n">
        <v>0</v>
      </c>
      <c r="O1130" s="23" t="n">
        <f aca="false">K1130+L1130</f>
        <v>738</v>
      </c>
      <c r="P1130" s="23" t="n">
        <f aca="false">K1130+L1130+M1130+N1130</f>
        <v>738</v>
      </c>
      <c r="Q1130" s="23" t="n">
        <v>286</v>
      </c>
      <c r="R1130" s="23" t="n">
        <v>80</v>
      </c>
      <c r="S1130" s="23" t="n">
        <v>140</v>
      </c>
      <c r="T1130" s="23" t="n">
        <v>62</v>
      </c>
      <c r="U1130" s="23" t="n">
        <f aca="false">IF(I1130="delivery",O1130-SUM(Q1130+R1130),IF(I1130="PO",P1130-SUM(Q1130:R1130)))</f>
        <v>372</v>
      </c>
      <c r="V1130" s="43" t="n">
        <v>10.78</v>
      </c>
      <c r="W1130" s="43" t="n">
        <v>10.78</v>
      </c>
      <c r="X1130" s="43" t="n">
        <f aca="false">W1130-V1130</f>
        <v>0</v>
      </c>
      <c r="Y1130" s="43"/>
      <c r="Z1130" s="43"/>
      <c r="AA1130" s="43" t="n">
        <v>10.78</v>
      </c>
      <c r="AB1130" s="43"/>
      <c r="AC1130" s="43" t="s">
        <v>10482</v>
      </c>
      <c r="AD1130" s="43"/>
      <c r="AE1130" s="43"/>
      <c r="AF1130" s="43"/>
      <c r="AG1130" s="43" t="n">
        <v>10.78</v>
      </c>
      <c r="AH1130" s="43" t="s">
        <v>12249</v>
      </c>
      <c r="AI1130" s="63" t="n">
        <v>360</v>
      </c>
      <c r="AJ1130" s="63" t="n">
        <v>8</v>
      </c>
      <c r="AK1130" s="43"/>
      <c r="AL1130" s="43"/>
      <c r="AM1130" s="43"/>
      <c r="AN1130" s="43"/>
      <c r="AO1130" s="43" t="s">
        <v>82</v>
      </c>
      <c r="AP1130" s="23" t="s">
        <v>1432</v>
      </c>
      <c r="BF1130" s="23" t="s">
        <v>10498</v>
      </c>
      <c r="BG1130" s="1" t="s">
        <v>183</v>
      </c>
    </row>
    <row r="1131" s="23" customFormat="true" ht="12.75" hidden="true" customHeight="false" outlineLevel="0" collapsed="false">
      <c r="A1131" s="23" t="s">
        <v>5263</v>
      </c>
      <c r="B1131" s="23" t="s">
        <v>5264</v>
      </c>
      <c r="C1131" s="40" t="s">
        <v>177</v>
      </c>
      <c r="D1131" s="23" t="s">
        <v>82</v>
      </c>
      <c r="E1131" s="23" t="s">
        <v>5265</v>
      </c>
      <c r="F1131" s="23" t="s">
        <v>5266</v>
      </c>
      <c r="G1131" s="23" t="n">
        <v>36</v>
      </c>
      <c r="H1131" s="23" t="n">
        <v>10</v>
      </c>
      <c r="I1131" s="41" t="s">
        <v>180</v>
      </c>
      <c r="J1131" s="23" t="s">
        <v>4853</v>
      </c>
      <c r="K1131" s="23" t="n">
        <v>0</v>
      </c>
      <c r="L1131" s="23" t="n">
        <v>2855</v>
      </c>
      <c r="M1131" s="23" t="n">
        <v>0</v>
      </c>
      <c r="N1131" s="23" t="n">
        <v>0</v>
      </c>
      <c r="O1131" s="23" t="n">
        <f aca="false">K1131+L1131</f>
        <v>2855</v>
      </c>
      <c r="P1131" s="23" t="n">
        <f aca="false">K1131+L1131+M1131+N1131</f>
        <v>2855</v>
      </c>
      <c r="Q1131" s="23" t="n">
        <v>2610</v>
      </c>
      <c r="R1131" s="23" t="n">
        <v>5687</v>
      </c>
      <c r="S1131" s="23" t="n">
        <v>5631</v>
      </c>
      <c r="T1131" s="23" t="n">
        <v>3614</v>
      </c>
      <c r="U1131" s="23" t="n">
        <f aca="false">IF(I1131="delivery",O1131-SUM(Q1131+R1131),IF(I1131="PO",P1131-SUM(Q1131:R1131)))</f>
        <v>-5442</v>
      </c>
      <c r="V1131" s="43" t="n">
        <v>8.8</v>
      </c>
      <c r="W1131" s="43" t="n">
        <v>8.8</v>
      </c>
      <c r="X1131" s="43" t="n">
        <f aca="false">W1131-V1131</f>
        <v>0</v>
      </c>
      <c r="Y1131" s="43"/>
      <c r="Z1131" s="43"/>
      <c r="AA1131" s="43" t="n">
        <v>8.8</v>
      </c>
      <c r="AB1131" s="43"/>
      <c r="AC1131" s="43" t="s">
        <v>10482</v>
      </c>
      <c r="AD1131" s="43"/>
      <c r="AE1131" s="43"/>
      <c r="AF1131" s="43"/>
      <c r="AG1131" s="43" t="n">
        <v>8.8</v>
      </c>
      <c r="AH1131" s="43" t="s">
        <v>12250</v>
      </c>
      <c r="AI1131" s="63" t="n">
        <v>10</v>
      </c>
      <c r="AJ1131" s="63" t="n">
        <v>5</v>
      </c>
      <c r="AK1131" s="43" t="n">
        <v>2057590001</v>
      </c>
      <c r="AL1131" s="43"/>
      <c r="AM1131" s="43"/>
      <c r="AN1131" s="43"/>
      <c r="AO1131" s="43" t="s">
        <v>82</v>
      </c>
      <c r="AP1131" s="23" t="s">
        <v>1432</v>
      </c>
      <c r="BF1131" s="23" t="s">
        <v>10498</v>
      </c>
      <c r="BG1131" s="1" t="s">
        <v>183</v>
      </c>
    </row>
    <row r="1132" s="23" customFormat="true" ht="12.75" hidden="true" customHeight="false" outlineLevel="0" collapsed="false">
      <c r="A1132" s="23" t="s">
        <v>5267</v>
      </c>
      <c r="B1132" s="23" t="s">
        <v>5268</v>
      </c>
      <c r="C1132" s="40" t="s">
        <v>177</v>
      </c>
      <c r="D1132" s="23" t="s">
        <v>82</v>
      </c>
      <c r="E1132" s="23" t="s">
        <v>5269</v>
      </c>
      <c r="F1132" s="65" t="s">
        <v>12251</v>
      </c>
      <c r="G1132" s="23" t="n">
        <v>51</v>
      </c>
      <c r="H1132" s="23" t="n">
        <v>1800</v>
      </c>
      <c r="I1132" s="41" t="s">
        <v>180</v>
      </c>
      <c r="J1132" s="23" t="s">
        <v>4853</v>
      </c>
      <c r="K1132" s="23" t="n">
        <v>0</v>
      </c>
      <c r="L1132" s="23" t="n">
        <v>520</v>
      </c>
      <c r="M1132" s="23" t="n">
        <v>0</v>
      </c>
      <c r="N1132" s="23" t="n">
        <v>0</v>
      </c>
      <c r="O1132" s="23" t="n">
        <f aca="false">K1132+L1132</f>
        <v>520</v>
      </c>
      <c r="P1132" s="23" t="n">
        <f aca="false">K1132+L1132+M1132+N1132</f>
        <v>520</v>
      </c>
      <c r="Q1132" s="23" t="n">
        <v>0</v>
      </c>
      <c r="R1132" s="23" t="n">
        <v>532</v>
      </c>
      <c r="S1132" s="23" t="n">
        <v>939</v>
      </c>
      <c r="T1132" s="23" t="n">
        <v>511</v>
      </c>
      <c r="U1132" s="23" t="n">
        <f aca="false">IF(I1132="delivery",O1132-SUM(Q1132+R1132),IF(I1132="PO",P1132-SUM(Q1132:R1132)))</f>
        <v>-12</v>
      </c>
      <c r="V1132" s="43" t="n">
        <v>0.99</v>
      </c>
      <c r="W1132" s="43" t="n">
        <v>0.965</v>
      </c>
      <c r="X1132" s="43" t="n">
        <f aca="false">W1132-V1132</f>
        <v>-0.0249999999999999</v>
      </c>
      <c r="Y1132" s="43"/>
      <c r="Z1132" s="43"/>
      <c r="AA1132" s="43"/>
      <c r="AB1132" s="43"/>
      <c r="AC1132" s="43" t="s">
        <v>10482</v>
      </c>
      <c r="AD1132" s="43"/>
      <c r="AE1132" s="43"/>
      <c r="AF1132" s="43"/>
      <c r="AG1132" s="43" t="n">
        <v>0.965</v>
      </c>
      <c r="AH1132" s="43" t="s">
        <v>12252</v>
      </c>
      <c r="AI1132" s="63" t="s">
        <v>12253</v>
      </c>
      <c r="AJ1132" s="63" t="s">
        <v>10766</v>
      </c>
      <c r="AK1132" s="43" t="s">
        <v>12254</v>
      </c>
      <c r="AL1132" s="43"/>
      <c r="AM1132" s="43"/>
      <c r="AN1132" s="43"/>
      <c r="AO1132" s="43" t="s">
        <v>82</v>
      </c>
      <c r="AP1132" s="23" t="s">
        <v>1432</v>
      </c>
      <c r="BF1132" s="23" t="s">
        <v>10498</v>
      </c>
      <c r="BG1132" s="1" t="s">
        <v>183</v>
      </c>
    </row>
    <row r="1133" s="23" customFormat="true" ht="12.75" hidden="true" customHeight="false" outlineLevel="0" collapsed="false">
      <c r="A1133" s="23" t="s">
        <v>5271</v>
      </c>
      <c r="B1133" s="23" t="s">
        <v>5272</v>
      </c>
      <c r="C1133" s="40" t="s">
        <v>177</v>
      </c>
      <c r="D1133" s="23" t="s">
        <v>82</v>
      </c>
      <c r="E1133" s="23" t="s">
        <v>5273</v>
      </c>
      <c r="F1133" s="23" t="s">
        <v>5274</v>
      </c>
      <c r="G1133" s="23" t="n">
        <v>51</v>
      </c>
      <c r="H1133" s="23" t="n">
        <v>160</v>
      </c>
      <c r="I1133" s="41" t="s">
        <v>188</v>
      </c>
      <c r="J1133" s="23" t="s">
        <v>4939</v>
      </c>
      <c r="K1133" s="23" t="n">
        <v>0</v>
      </c>
      <c r="L1133" s="23" t="n">
        <v>92</v>
      </c>
      <c r="M1133" s="23" t="n">
        <v>0</v>
      </c>
      <c r="N1133" s="23" t="n">
        <v>0</v>
      </c>
      <c r="O1133" s="23" t="n">
        <f aca="false">K1133+L1133</f>
        <v>92</v>
      </c>
      <c r="P1133" s="23" t="n">
        <f aca="false">K1133+L1133+M1133+N1133</f>
        <v>92</v>
      </c>
      <c r="Q1133" s="23" t="n">
        <v>0</v>
      </c>
      <c r="R1133" s="23" t="n">
        <v>0</v>
      </c>
      <c r="S1133" s="23" t="n">
        <v>0</v>
      </c>
      <c r="T1133" s="23" t="n">
        <v>0</v>
      </c>
      <c r="U1133" s="23" t="n">
        <f aca="false">IF(I1133="delivery",O1133-SUM(Q1133+R1133),IF(I1133="PO",P1133-SUM(Q1133:R1133)))</f>
        <v>92</v>
      </c>
      <c r="V1133" s="43" t="n">
        <v>21.35</v>
      </c>
      <c r="W1133" s="43" t="n">
        <v>21.35</v>
      </c>
      <c r="X1133" s="43" t="n">
        <f aca="false">W1133-V1133</f>
        <v>0</v>
      </c>
      <c r="Y1133" s="43"/>
      <c r="Z1133" s="43"/>
      <c r="AA1133" s="43"/>
      <c r="AB1133" s="43"/>
      <c r="AC1133" s="43" t="s">
        <v>10482</v>
      </c>
      <c r="AD1133" s="43"/>
      <c r="AE1133" s="43"/>
      <c r="AF1133" s="43"/>
      <c r="AG1133" s="43" t="n">
        <v>21.35</v>
      </c>
      <c r="AH1133" s="43" t="s">
        <v>12255</v>
      </c>
      <c r="AI1133" s="63" t="n">
        <v>160</v>
      </c>
      <c r="AJ1133" s="63" t="n">
        <v>8</v>
      </c>
      <c r="AK1133" s="43" t="s">
        <v>12256</v>
      </c>
      <c r="AL1133" s="43"/>
      <c r="AM1133" s="43"/>
      <c r="AN1133" s="43"/>
      <c r="AO1133" s="43" t="s">
        <v>82</v>
      </c>
      <c r="AP1133" s="23" t="s">
        <v>1432</v>
      </c>
      <c r="BF1133" s="23" t="s">
        <v>10498</v>
      </c>
      <c r="BG1133" s="1" t="s">
        <v>183</v>
      </c>
    </row>
    <row r="1134" s="23" customFormat="true" ht="12.75" hidden="true" customHeight="false" outlineLevel="0" collapsed="false">
      <c r="A1134" s="23" t="s">
        <v>5275</v>
      </c>
      <c r="B1134" s="23" t="s">
        <v>5276</v>
      </c>
      <c r="C1134" s="40" t="s">
        <v>177</v>
      </c>
      <c r="D1134" s="23" t="s">
        <v>82</v>
      </c>
      <c r="E1134" s="23" t="s">
        <v>5277</v>
      </c>
      <c r="F1134" s="23" t="s">
        <v>5278</v>
      </c>
      <c r="G1134" s="23" t="n">
        <v>96</v>
      </c>
      <c r="H1134" s="23" t="n">
        <v>135</v>
      </c>
      <c r="I1134" s="41" t="s">
        <v>180</v>
      </c>
      <c r="J1134" s="23" t="s">
        <v>4853</v>
      </c>
      <c r="K1134" s="23" t="n">
        <v>0</v>
      </c>
      <c r="L1134" s="23" t="n">
        <v>1483</v>
      </c>
      <c r="M1134" s="23" t="n">
        <v>0</v>
      </c>
      <c r="N1134" s="23" t="n">
        <v>0</v>
      </c>
      <c r="O1134" s="23" t="n">
        <f aca="false">K1134+L1134</f>
        <v>1483</v>
      </c>
      <c r="P1134" s="23" t="n">
        <f aca="false">K1134+L1134+M1134+N1134</f>
        <v>1483</v>
      </c>
      <c r="Q1134" s="23" t="n">
        <v>1252</v>
      </c>
      <c r="R1134" s="23" t="n">
        <v>440</v>
      </c>
      <c r="S1134" s="23" t="n">
        <v>382</v>
      </c>
      <c r="T1134" s="23" t="n">
        <v>500</v>
      </c>
      <c r="U1134" s="23" t="n">
        <f aca="false">IF(I1134="delivery",O1134-SUM(Q1134+R1134),IF(I1134="PO",P1134-SUM(Q1134:R1134)))</f>
        <v>-209</v>
      </c>
      <c r="V1134" s="43" t="n">
        <v>2.5</v>
      </c>
      <c r="W1134" s="43" t="n">
        <v>2.5</v>
      </c>
      <c r="X1134" s="43" t="n">
        <f aca="false">W1134-V1134</f>
        <v>0</v>
      </c>
      <c r="Y1134" s="43"/>
      <c r="Z1134" s="43"/>
      <c r="AA1134" s="43" t="n">
        <v>2.5</v>
      </c>
      <c r="AB1134" s="43"/>
      <c r="AC1134" s="43" t="s">
        <v>10482</v>
      </c>
      <c r="AD1134" s="43"/>
      <c r="AE1134" s="43"/>
      <c r="AF1134" s="43"/>
      <c r="AG1134" s="43" t="n">
        <v>2.5</v>
      </c>
      <c r="AH1134" s="43" t="s">
        <v>12257</v>
      </c>
      <c r="AI1134" s="63" t="n">
        <v>135</v>
      </c>
      <c r="AJ1134" s="63" t="n">
        <v>17</v>
      </c>
      <c r="AK1134" s="43" t="s">
        <v>12258</v>
      </c>
      <c r="AL1134" s="43"/>
      <c r="AM1134" s="43"/>
      <c r="AN1134" s="43"/>
      <c r="AO1134" s="43" t="s">
        <v>82</v>
      </c>
      <c r="AP1134" s="23" t="s">
        <v>1432</v>
      </c>
      <c r="BF1134" s="23" t="s">
        <v>10498</v>
      </c>
      <c r="BG1134" s="1" t="s">
        <v>183</v>
      </c>
    </row>
    <row r="1135" s="23" customFormat="true" ht="12.75" hidden="true" customHeight="false" outlineLevel="0" collapsed="false">
      <c r="A1135" s="23" t="s">
        <v>5279</v>
      </c>
      <c r="B1135" s="23" t="s">
        <v>5280</v>
      </c>
      <c r="C1135" s="40" t="s">
        <v>177</v>
      </c>
      <c r="D1135" s="23" t="s">
        <v>82</v>
      </c>
      <c r="E1135" s="23" t="s">
        <v>5281</v>
      </c>
      <c r="F1135" s="23" t="s">
        <v>5282</v>
      </c>
      <c r="G1135" s="23" t="n">
        <v>36</v>
      </c>
      <c r="H1135" s="23" t="n">
        <v>540</v>
      </c>
      <c r="I1135" s="41" t="s">
        <v>180</v>
      </c>
      <c r="J1135" s="23" t="s">
        <v>4853</v>
      </c>
      <c r="K1135" s="23" t="n">
        <v>0</v>
      </c>
      <c r="L1135" s="23" t="n">
        <v>222</v>
      </c>
      <c r="M1135" s="23" t="n">
        <v>540</v>
      </c>
      <c r="N1135" s="23" t="n">
        <v>0</v>
      </c>
      <c r="O1135" s="23" t="n">
        <f aca="false">K1135+L1135</f>
        <v>222</v>
      </c>
      <c r="P1135" s="23" t="n">
        <f aca="false">K1135+L1135+M1135+N1135</f>
        <v>762</v>
      </c>
      <c r="Q1135" s="23" t="n">
        <v>306</v>
      </c>
      <c r="R1135" s="23" t="n">
        <v>220</v>
      </c>
      <c r="S1135" s="23" t="n">
        <v>191</v>
      </c>
      <c r="T1135" s="23" t="n">
        <v>250</v>
      </c>
      <c r="U1135" s="23" t="n">
        <f aca="false">IF(I1135="delivery",O1135-SUM(Q1135+R1135),IF(I1135="PO",P1135-SUM(Q1135:R1135)))</f>
        <v>-304</v>
      </c>
      <c r="V1135" s="43" t="n">
        <v>2</v>
      </c>
      <c r="W1135" s="43" t="n">
        <v>2</v>
      </c>
      <c r="X1135" s="43" t="n">
        <f aca="false">W1135-V1135</f>
        <v>0</v>
      </c>
      <c r="Y1135" s="43"/>
      <c r="Z1135" s="43"/>
      <c r="AA1135" s="43" t="n">
        <v>2</v>
      </c>
      <c r="AB1135" s="43"/>
      <c r="AC1135" s="43" t="s">
        <v>10482</v>
      </c>
      <c r="AD1135" s="43"/>
      <c r="AE1135" s="43"/>
      <c r="AF1135" s="43"/>
      <c r="AG1135" s="43" t="n">
        <v>2</v>
      </c>
      <c r="AH1135" s="43" t="s">
        <v>12259</v>
      </c>
      <c r="AI1135" s="63" t="n">
        <v>540</v>
      </c>
      <c r="AJ1135" s="63" t="n">
        <v>5</v>
      </c>
      <c r="AK1135" s="43" t="s">
        <v>12260</v>
      </c>
      <c r="AL1135" s="43"/>
      <c r="AM1135" s="43"/>
      <c r="AN1135" s="43"/>
      <c r="AO1135" s="43" t="s">
        <v>82</v>
      </c>
      <c r="AP1135" s="23" t="s">
        <v>1432</v>
      </c>
      <c r="BF1135" s="23" t="s">
        <v>10498</v>
      </c>
      <c r="BG1135" s="1" t="s">
        <v>183</v>
      </c>
    </row>
    <row r="1136" s="23" customFormat="true" ht="12.75" hidden="true" customHeight="false" outlineLevel="0" collapsed="false">
      <c r="A1136" s="23" t="s">
        <v>5283</v>
      </c>
      <c r="B1136" s="23" t="s">
        <v>5284</v>
      </c>
      <c r="C1136" s="40" t="s">
        <v>177</v>
      </c>
      <c r="D1136" s="23" t="s">
        <v>82</v>
      </c>
      <c r="E1136" s="23" t="s">
        <v>5285</v>
      </c>
      <c r="F1136" s="23" t="s">
        <v>5286</v>
      </c>
      <c r="G1136" s="23" t="n">
        <v>71</v>
      </c>
      <c r="H1136" s="23" t="n">
        <v>500</v>
      </c>
      <c r="I1136" s="41" t="s">
        <v>188</v>
      </c>
      <c r="J1136" s="23" t="s">
        <v>1431</v>
      </c>
      <c r="K1136" s="23" t="n">
        <v>0</v>
      </c>
      <c r="L1136" s="23" t="n">
        <v>3173</v>
      </c>
      <c r="M1136" s="23" t="n">
        <v>0</v>
      </c>
      <c r="N1136" s="23" t="n">
        <v>1120</v>
      </c>
      <c r="O1136" s="23" t="n">
        <f aca="false">K1136+L1136</f>
        <v>3173</v>
      </c>
      <c r="P1136" s="23" t="n">
        <f aca="false">K1136+L1136+M1136+N1136</f>
        <v>4293</v>
      </c>
      <c r="Q1136" s="23" t="n">
        <v>1453</v>
      </c>
      <c r="R1136" s="23" t="n">
        <v>3116</v>
      </c>
      <c r="S1136" s="23" t="n">
        <v>3482</v>
      </c>
      <c r="T1136" s="23" t="n">
        <v>1980</v>
      </c>
      <c r="U1136" s="23" t="n">
        <f aca="false">IF(I1136="delivery",O1136-SUM(Q1136+R1136),IF(I1136="PO",P1136-SUM(Q1136:R1136)))</f>
        <v>-276</v>
      </c>
      <c r="V1136" s="43" t="n">
        <v>4.97</v>
      </c>
      <c r="W1136" s="43" t="n">
        <v>4.97</v>
      </c>
      <c r="X1136" s="43" t="n">
        <f aca="false">W1136-V1136</f>
        <v>0</v>
      </c>
      <c r="Y1136" s="43"/>
      <c r="Z1136" s="43"/>
      <c r="AA1136" s="43" t="n">
        <v>4.97</v>
      </c>
      <c r="AB1136" s="43"/>
      <c r="AC1136" s="43" t="s">
        <v>10482</v>
      </c>
      <c r="AD1136" s="43"/>
      <c r="AE1136" s="43"/>
      <c r="AF1136" s="43"/>
      <c r="AG1136" s="43" t="n">
        <v>4.97</v>
      </c>
      <c r="AH1136" s="43" t="s">
        <v>12261</v>
      </c>
      <c r="AI1136" s="63" t="n">
        <v>500</v>
      </c>
      <c r="AJ1136" s="63" t="n">
        <v>12</v>
      </c>
      <c r="AK1136" s="43" t="s">
        <v>12262</v>
      </c>
      <c r="AL1136" s="43"/>
      <c r="AM1136" s="43"/>
      <c r="AN1136" s="43"/>
      <c r="AO1136" s="43" t="s">
        <v>82</v>
      </c>
      <c r="AP1136" s="23" t="s">
        <v>1432</v>
      </c>
      <c r="BF1136" s="23" t="s">
        <v>10498</v>
      </c>
      <c r="BG1136" s="1" t="s">
        <v>183</v>
      </c>
    </row>
    <row r="1137" s="23" customFormat="true" ht="12.75" hidden="true" customHeight="false" outlineLevel="0" collapsed="false">
      <c r="A1137" s="23" t="s">
        <v>5287</v>
      </c>
      <c r="B1137" s="23" t="s">
        <v>5288</v>
      </c>
      <c r="C1137" s="40" t="s">
        <v>177</v>
      </c>
      <c r="D1137" s="23" t="s">
        <v>82</v>
      </c>
      <c r="E1137" s="23" t="s">
        <v>5289</v>
      </c>
      <c r="F1137" s="23" t="s">
        <v>5290</v>
      </c>
      <c r="G1137" s="23" t="n">
        <v>61</v>
      </c>
      <c r="H1137" s="23" t="n">
        <v>4000</v>
      </c>
      <c r="I1137" s="41" t="s">
        <v>180</v>
      </c>
      <c r="J1137" s="23" t="s">
        <v>4853</v>
      </c>
      <c r="K1137" s="23" t="n">
        <v>0</v>
      </c>
      <c r="L1137" s="23" t="n">
        <v>8100</v>
      </c>
      <c r="M1137" s="23" t="n">
        <v>0</v>
      </c>
      <c r="N1137" s="23" t="n">
        <v>0</v>
      </c>
      <c r="O1137" s="23" t="n">
        <f aca="false">K1137+L1137</f>
        <v>8100</v>
      </c>
      <c r="P1137" s="23" t="n">
        <f aca="false">K1137+L1137+M1137+N1137</f>
        <v>8100</v>
      </c>
      <c r="Q1137" s="23" t="n">
        <v>2517</v>
      </c>
      <c r="R1137" s="23" t="n">
        <v>5492</v>
      </c>
      <c r="S1137" s="23" t="n">
        <v>6766</v>
      </c>
      <c r="T1137" s="23" t="n">
        <v>3762</v>
      </c>
      <c r="U1137" s="23" t="n">
        <f aca="false">IF(I1137="delivery",O1137-SUM(Q1137+R1137),IF(I1137="PO",P1137-SUM(Q1137:R1137)))</f>
        <v>91</v>
      </c>
      <c r="V1137" s="43" t="n">
        <v>0.31</v>
      </c>
      <c r="W1137" s="43" t="n">
        <v>0.31</v>
      </c>
      <c r="X1137" s="43" t="n">
        <f aca="false">W1137-V1137</f>
        <v>0</v>
      </c>
      <c r="Y1137" s="43"/>
      <c r="Z1137" s="43"/>
      <c r="AA1137" s="43" t="n">
        <v>0.48</v>
      </c>
      <c r="AB1137" s="43"/>
      <c r="AC1137" s="43" t="s">
        <v>10482</v>
      </c>
      <c r="AD1137" s="43"/>
      <c r="AE1137" s="43"/>
      <c r="AF1137" s="43"/>
      <c r="AG1137" s="43" t="n">
        <v>0.31</v>
      </c>
      <c r="AH1137" s="43" t="s">
        <v>12263</v>
      </c>
      <c r="AI1137" s="63" t="n">
        <v>4000</v>
      </c>
      <c r="AJ1137" s="63" t="n">
        <v>10</v>
      </c>
      <c r="AK1137" s="43" t="s">
        <v>12264</v>
      </c>
      <c r="AL1137" s="43"/>
      <c r="AM1137" s="43"/>
      <c r="AN1137" s="43"/>
      <c r="AO1137" s="43" t="s">
        <v>82</v>
      </c>
      <c r="AP1137" s="23" t="s">
        <v>1432</v>
      </c>
      <c r="BF1137" s="23" t="s">
        <v>10498</v>
      </c>
      <c r="BG1137" s="1" t="s">
        <v>183</v>
      </c>
    </row>
    <row r="1138" s="23" customFormat="true" ht="12.75" hidden="true" customHeight="false" outlineLevel="0" collapsed="false">
      <c r="A1138" s="23" t="s">
        <v>5291</v>
      </c>
      <c r="B1138" s="23" t="s">
        <v>5292</v>
      </c>
      <c r="C1138" s="40" t="s">
        <v>177</v>
      </c>
      <c r="D1138" s="23" t="s">
        <v>82</v>
      </c>
      <c r="E1138" s="23" t="s">
        <v>5293</v>
      </c>
      <c r="F1138" s="23" t="s">
        <v>5294</v>
      </c>
      <c r="G1138" s="23" t="n">
        <v>41</v>
      </c>
      <c r="H1138" s="23" t="n">
        <v>480</v>
      </c>
      <c r="I1138" s="41" t="s">
        <v>188</v>
      </c>
      <c r="J1138" s="23" t="s">
        <v>4731</v>
      </c>
      <c r="K1138" s="23" t="n">
        <v>0</v>
      </c>
      <c r="L1138" s="23" t="n">
        <v>1730</v>
      </c>
      <c r="M1138" s="23" t="n">
        <v>480</v>
      </c>
      <c r="N1138" s="23" t="n">
        <v>2400</v>
      </c>
      <c r="O1138" s="23" t="n">
        <f aca="false">K1138+L1138</f>
        <v>1730</v>
      </c>
      <c r="P1138" s="23" t="n">
        <f aca="false">K1138+L1138+M1138+N1138</f>
        <v>4610</v>
      </c>
      <c r="Q1138" s="23" t="n">
        <v>2030</v>
      </c>
      <c r="R1138" s="23" t="n">
        <v>1464</v>
      </c>
      <c r="S1138" s="23" t="n">
        <v>2688</v>
      </c>
      <c r="T1138" s="23" t="n">
        <v>912</v>
      </c>
      <c r="U1138" s="23" t="n">
        <f aca="false">IF(I1138="delivery",O1138-SUM(Q1138+R1138),IF(I1138="PO",P1138-SUM(Q1138:R1138)))</f>
        <v>1116</v>
      </c>
      <c r="V1138" s="43" t="n">
        <v>9.19</v>
      </c>
      <c r="W1138" s="43" t="n">
        <v>9.19</v>
      </c>
      <c r="X1138" s="43" t="n">
        <f aca="false">W1138-V1138</f>
        <v>0</v>
      </c>
      <c r="Y1138" s="43"/>
      <c r="Z1138" s="43"/>
      <c r="AA1138" s="43"/>
      <c r="AB1138" s="43"/>
      <c r="AC1138" s="43" t="s">
        <v>10482</v>
      </c>
      <c r="AD1138" s="43"/>
      <c r="AE1138" s="43"/>
      <c r="AF1138" s="43"/>
      <c r="AG1138" s="43" t="n">
        <v>9.19</v>
      </c>
      <c r="AH1138" s="43" t="s">
        <v>12265</v>
      </c>
      <c r="AI1138" s="63" t="s">
        <v>12266</v>
      </c>
      <c r="AJ1138" s="63" t="s">
        <v>10913</v>
      </c>
      <c r="AK1138" s="43" t="s">
        <v>12267</v>
      </c>
      <c r="AL1138" s="43"/>
      <c r="AM1138" s="43"/>
      <c r="AN1138" s="43"/>
      <c r="AO1138" s="43" t="s">
        <v>82</v>
      </c>
      <c r="AP1138" s="23" t="s">
        <v>1432</v>
      </c>
      <c r="BF1138" s="23" t="s">
        <v>10498</v>
      </c>
      <c r="BG1138" s="1" t="s">
        <v>183</v>
      </c>
    </row>
    <row r="1139" s="23" customFormat="true" ht="12.75" hidden="true" customHeight="false" outlineLevel="0" collapsed="false">
      <c r="A1139" s="23" t="s">
        <v>5295</v>
      </c>
      <c r="B1139" s="23" t="s">
        <v>5296</v>
      </c>
      <c r="C1139" s="40" t="s">
        <v>177</v>
      </c>
      <c r="D1139" s="23" t="s">
        <v>82</v>
      </c>
      <c r="E1139" s="23" t="s">
        <v>5297</v>
      </c>
      <c r="F1139" s="23" t="s">
        <v>5298</v>
      </c>
      <c r="G1139" s="23" t="n">
        <v>51</v>
      </c>
      <c r="H1139" s="23" t="n">
        <v>10</v>
      </c>
      <c r="I1139" s="41" t="s">
        <v>188</v>
      </c>
      <c r="J1139" s="23" t="s">
        <v>1431</v>
      </c>
      <c r="K1139" s="23" t="n">
        <v>0</v>
      </c>
      <c r="L1139" s="23" t="n">
        <v>1396</v>
      </c>
      <c r="M1139" s="23" t="n">
        <v>48</v>
      </c>
      <c r="N1139" s="23" t="n">
        <v>0</v>
      </c>
      <c r="O1139" s="23" t="n">
        <f aca="false">K1139+L1139</f>
        <v>1396</v>
      </c>
      <c r="P1139" s="23" t="n">
        <f aca="false">K1139+L1139+M1139+N1139</f>
        <v>1444</v>
      </c>
      <c r="Q1139" s="23" t="n">
        <v>272</v>
      </c>
      <c r="R1139" s="23" t="n">
        <v>492</v>
      </c>
      <c r="S1139" s="23" t="n">
        <v>488</v>
      </c>
      <c r="T1139" s="23" t="n">
        <v>306</v>
      </c>
      <c r="U1139" s="23" t="n">
        <f aca="false">IF(I1139="delivery",O1139-SUM(Q1139+R1139),IF(I1139="PO",P1139-SUM(Q1139:R1139)))</f>
        <v>680</v>
      </c>
      <c r="V1139" s="43" t="n">
        <v>48.89</v>
      </c>
      <c r="W1139" s="43" t="n">
        <v>48.89</v>
      </c>
      <c r="X1139" s="43" t="n">
        <f aca="false">W1139-V1139</f>
        <v>0</v>
      </c>
      <c r="Y1139" s="43"/>
      <c r="Z1139" s="43"/>
      <c r="AA1139" s="43" t="n">
        <v>48.89</v>
      </c>
      <c r="AB1139" s="43"/>
      <c r="AC1139" s="43" t="s">
        <v>10482</v>
      </c>
      <c r="AD1139" s="43"/>
      <c r="AE1139" s="43"/>
      <c r="AF1139" s="43"/>
      <c r="AG1139" s="43" t="n">
        <v>48.89</v>
      </c>
      <c r="AH1139" s="43" t="s">
        <v>12268</v>
      </c>
      <c r="AI1139" s="63" t="n">
        <v>10</v>
      </c>
      <c r="AJ1139" s="63" t="n">
        <v>8</v>
      </c>
      <c r="AK1139" s="43" t="s">
        <v>12269</v>
      </c>
      <c r="AL1139" s="43"/>
      <c r="AM1139" s="43"/>
      <c r="AN1139" s="43"/>
      <c r="AO1139" s="43" t="s">
        <v>82</v>
      </c>
      <c r="AP1139" s="23" t="s">
        <v>1432</v>
      </c>
      <c r="BF1139" s="23" t="s">
        <v>10498</v>
      </c>
      <c r="BG1139" s="1" t="s">
        <v>183</v>
      </c>
    </row>
    <row r="1140" s="23" customFormat="true" ht="12.75" hidden="true" customHeight="false" outlineLevel="0" collapsed="false">
      <c r="A1140" s="23" t="s">
        <v>5299</v>
      </c>
      <c r="B1140" s="23" t="s">
        <v>5300</v>
      </c>
      <c r="C1140" s="40" t="s">
        <v>177</v>
      </c>
      <c r="D1140" s="23" t="s">
        <v>82</v>
      </c>
      <c r="E1140" s="23" t="s">
        <v>5301</v>
      </c>
      <c r="F1140" s="23" t="s">
        <v>5302</v>
      </c>
      <c r="G1140" s="23" t="n">
        <v>71</v>
      </c>
      <c r="H1140" s="23" t="n">
        <v>112</v>
      </c>
      <c r="I1140" s="41" t="s">
        <v>188</v>
      </c>
      <c r="J1140" s="23" t="s">
        <v>1431</v>
      </c>
      <c r="K1140" s="23" t="n">
        <v>0</v>
      </c>
      <c r="L1140" s="23" t="n">
        <v>0</v>
      </c>
      <c r="M1140" s="23" t="n">
        <v>0</v>
      </c>
      <c r="N1140" s="23" t="n">
        <v>0</v>
      </c>
      <c r="O1140" s="23" t="n">
        <f aca="false">K1140+L1140</f>
        <v>0</v>
      </c>
      <c r="P1140" s="23" t="n">
        <f aca="false">K1140+L1140+M1140+N1140</f>
        <v>0</v>
      </c>
      <c r="Q1140" s="23" t="n">
        <v>0</v>
      </c>
      <c r="R1140" s="23" t="n">
        <v>576</v>
      </c>
      <c r="S1140" s="23" t="n">
        <v>520</v>
      </c>
      <c r="T1140" s="23" t="n">
        <v>2840</v>
      </c>
      <c r="U1140" s="23" t="n">
        <f aca="false">IF(I1140="delivery",O1140-SUM(Q1140+R1140),IF(I1140="PO",P1140-SUM(Q1140:R1140)))</f>
        <v>-576</v>
      </c>
      <c r="V1140" s="43" t="n">
        <v>24.38</v>
      </c>
      <c r="W1140" s="43" t="n">
        <v>24.38</v>
      </c>
      <c r="X1140" s="43" t="n">
        <f aca="false">W1140-V1140</f>
        <v>0</v>
      </c>
      <c r="Y1140" s="43"/>
      <c r="Z1140" s="43"/>
      <c r="AA1140" s="43"/>
      <c r="AB1140" s="43"/>
      <c r="AC1140" s="43" t="s">
        <v>10482</v>
      </c>
      <c r="AD1140" s="43"/>
      <c r="AE1140" s="43"/>
      <c r="AF1140" s="43"/>
      <c r="AG1140" s="43" t="n">
        <v>24.38</v>
      </c>
      <c r="AH1140" s="43" t="s">
        <v>12270</v>
      </c>
      <c r="AI1140" s="63" t="n">
        <v>112</v>
      </c>
      <c r="AJ1140" s="63" t="n">
        <v>12</v>
      </c>
      <c r="AK1140" s="43" t="s">
        <v>12271</v>
      </c>
      <c r="AL1140" s="43"/>
      <c r="AM1140" s="43"/>
      <c r="AN1140" s="43"/>
      <c r="AO1140" s="43" t="s">
        <v>82</v>
      </c>
      <c r="AP1140" s="23" t="s">
        <v>1432</v>
      </c>
      <c r="BF1140" s="23" t="s">
        <v>10498</v>
      </c>
      <c r="BG1140" s="1" t="s">
        <v>183</v>
      </c>
    </row>
    <row r="1141" s="23" customFormat="true" ht="12.75" hidden="true" customHeight="false" outlineLevel="0" collapsed="false">
      <c r="A1141" s="23" t="s">
        <v>5303</v>
      </c>
      <c r="B1141" s="23" t="s">
        <v>5304</v>
      </c>
      <c r="C1141" s="40" t="s">
        <v>177</v>
      </c>
      <c r="D1141" s="23" t="s">
        <v>82</v>
      </c>
      <c r="E1141" s="23" t="s">
        <v>5305</v>
      </c>
      <c r="F1141" s="23" t="s">
        <v>5306</v>
      </c>
      <c r="G1141" s="23" t="n">
        <v>61</v>
      </c>
      <c r="H1141" s="23" t="n">
        <v>27000</v>
      </c>
      <c r="I1141" s="41" t="s">
        <v>180</v>
      </c>
      <c r="J1141" s="23" t="s">
        <v>4853</v>
      </c>
      <c r="K1141" s="23" t="n">
        <v>0</v>
      </c>
      <c r="L1141" s="23" t="n">
        <v>14606</v>
      </c>
      <c r="M1141" s="23" t="n">
        <v>0</v>
      </c>
      <c r="N1141" s="23" t="n">
        <v>0</v>
      </c>
      <c r="O1141" s="23" t="n">
        <f aca="false">K1141+L1141</f>
        <v>14606</v>
      </c>
      <c r="P1141" s="23" t="n">
        <f aca="false">K1141+L1141+M1141+N1141</f>
        <v>14606</v>
      </c>
      <c r="Q1141" s="23" t="n">
        <v>405</v>
      </c>
      <c r="R1141" s="23" t="n">
        <v>2403</v>
      </c>
      <c r="S1141" s="23" t="n">
        <v>1188</v>
      </c>
      <c r="T1141" s="23" t="n">
        <v>972</v>
      </c>
      <c r="U1141" s="23" t="n">
        <f aca="false">IF(I1141="delivery",O1141-SUM(Q1141+R1141),IF(I1141="PO",P1141-SUM(Q1141:R1141)))</f>
        <v>11798</v>
      </c>
      <c r="V1141" s="43" t="n">
        <v>0.335</v>
      </c>
      <c r="W1141" s="43" t="n">
        <v>0.3311</v>
      </c>
      <c r="X1141" s="43" t="n">
        <f aca="false">W1141-V1141</f>
        <v>-0.00390000000000001</v>
      </c>
      <c r="Y1141" s="43"/>
      <c r="Z1141" s="43"/>
      <c r="AA1141" s="43"/>
      <c r="AB1141" s="43"/>
      <c r="AC1141" s="43" t="s">
        <v>10482</v>
      </c>
      <c r="AD1141" s="43"/>
      <c r="AE1141" s="43"/>
      <c r="AF1141" s="43"/>
      <c r="AG1141" s="43" t="n">
        <v>0.3311</v>
      </c>
      <c r="AH1141" s="43" t="s">
        <v>12272</v>
      </c>
      <c r="AI1141" s="63" t="n">
        <v>27000</v>
      </c>
      <c r="AJ1141" s="63" t="n">
        <v>10</v>
      </c>
      <c r="AK1141" s="43" t="s">
        <v>12273</v>
      </c>
      <c r="AL1141" s="43"/>
      <c r="AM1141" s="43"/>
      <c r="AN1141" s="43"/>
      <c r="AO1141" s="43" t="s">
        <v>82</v>
      </c>
      <c r="AP1141" s="23" t="s">
        <v>1432</v>
      </c>
      <c r="BF1141" s="23" t="s">
        <v>10498</v>
      </c>
      <c r="BG1141" s="1" t="s">
        <v>183</v>
      </c>
    </row>
    <row r="1142" s="23" customFormat="true" ht="12.75" hidden="true" customHeight="false" outlineLevel="0" collapsed="false">
      <c r="A1142" s="23" t="s">
        <v>5307</v>
      </c>
      <c r="B1142" s="23" t="s">
        <v>5308</v>
      </c>
      <c r="C1142" s="40" t="s">
        <v>177</v>
      </c>
      <c r="D1142" s="23" t="s">
        <v>82</v>
      </c>
      <c r="E1142" s="23" t="s">
        <v>5309</v>
      </c>
      <c r="F1142" s="23" t="s">
        <v>5310</v>
      </c>
      <c r="G1142" s="23" t="n">
        <v>51</v>
      </c>
      <c r="H1142" s="23" t="n">
        <v>576</v>
      </c>
      <c r="I1142" s="41" t="s">
        <v>188</v>
      </c>
      <c r="J1142" s="23" t="s">
        <v>4731</v>
      </c>
      <c r="K1142" s="23" t="n">
        <v>0</v>
      </c>
      <c r="L1142" s="23" t="n">
        <v>960</v>
      </c>
      <c r="M1142" s="23" t="n">
        <v>3960</v>
      </c>
      <c r="N1142" s="23" t="n">
        <v>0</v>
      </c>
      <c r="O1142" s="23" t="n">
        <f aca="false">K1142+L1142</f>
        <v>960</v>
      </c>
      <c r="P1142" s="23" t="n">
        <f aca="false">K1142+L1142+M1142+N1142</f>
        <v>4920</v>
      </c>
      <c r="Q1142" s="23" t="n">
        <v>4060</v>
      </c>
      <c r="R1142" s="23" t="n">
        <v>2928</v>
      </c>
      <c r="S1142" s="23" t="n">
        <v>5376</v>
      </c>
      <c r="T1142" s="23" t="n">
        <v>1824</v>
      </c>
      <c r="U1142" s="23" t="n">
        <f aca="false">IF(I1142="delivery",O1142-SUM(Q1142+R1142),IF(I1142="PO",P1142-SUM(Q1142:R1142)))</f>
        <v>-2068</v>
      </c>
      <c r="V1142" s="43" t="n">
        <v>3.47</v>
      </c>
      <c r="W1142" s="43" t="n">
        <v>3.47</v>
      </c>
      <c r="X1142" s="43" t="n">
        <f aca="false">W1142-V1142</f>
        <v>0</v>
      </c>
      <c r="Y1142" s="43"/>
      <c r="Z1142" s="43"/>
      <c r="AA1142" s="43"/>
      <c r="AB1142" s="43"/>
      <c r="AC1142" s="43" t="s">
        <v>10482</v>
      </c>
      <c r="AD1142" s="43"/>
      <c r="AE1142" s="43"/>
      <c r="AF1142" s="43"/>
      <c r="AG1142" s="43" t="n">
        <v>3.47</v>
      </c>
      <c r="AH1142" s="43" t="s">
        <v>12274</v>
      </c>
      <c r="AI1142" s="63" t="s">
        <v>12275</v>
      </c>
      <c r="AJ1142" s="63" t="s">
        <v>11043</v>
      </c>
      <c r="AK1142" s="43" t="s">
        <v>12276</v>
      </c>
      <c r="AL1142" s="43"/>
      <c r="AM1142" s="43"/>
      <c r="AN1142" s="43"/>
      <c r="AO1142" s="43" t="s">
        <v>82</v>
      </c>
      <c r="AP1142" s="23" t="s">
        <v>1432</v>
      </c>
      <c r="BF1142" s="23" t="s">
        <v>10498</v>
      </c>
      <c r="BG1142" s="1" t="s">
        <v>183</v>
      </c>
    </row>
    <row r="1143" s="23" customFormat="true" ht="12.75" hidden="true" customHeight="false" outlineLevel="0" collapsed="false">
      <c r="A1143" s="23" t="s">
        <v>5311</v>
      </c>
      <c r="B1143" s="23" t="s">
        <v>5312</v>
      </c>
      <c r="C1143" s="40" t="s">
        <v>177</v>
      </c>
      <c r="D1143" s="23" t="s">
        <v>82</v>
      </c>
      <c r="E1143" s="23" t="s">
        <v>5313</v>
      </c>
      <c r="F1143" s="23" t="s">
        <v>5314</v>
      </c>
      <c r="G1143" s="23" t="n">
        <v>51</v>
      </c>
      <c r="H1143" s="23" t="n">
        <v>4000</v>
      </c>
      <c r="I1143" s="41" t="s">
        <v>188</v>
      </c>
      <c r="J1143" s="23" t="s">
        <v>5315</v>
      </c>
      <c r="K1143" s="23" t="n">
        <v>0</v>
      </c>
      <c r="L1143" s="23" t="n">
        <v>840</v>
      </c>
      <c r="M1143" s="23" t="n">
        <v>0</v>
      </c>
      <c r="N1143" s="23" t="n">
        <v>0</v>
      </c>
      <c r="O1143" s="23" t="n">
        <f aca="false">K1143+L1143</f>
        <v>840</v>
      </c>
      <c r="P1143" s="23" t="n">
        <f aca="false">K1143+L1143+M1143+N1143</f>
        <v>840</v>
      </c>
      <c r="Q1143" s="23" t="n">
        <v>286</v>
      </c>
      <c r="R1143" s="23" t="n">
        <v>80</v>
      </c>
      <c r="S1143" s="23" t="n">
        <v>140</v>
      </c>
      <c r="T1143" s="23" t="n">
        <v>62</v>
      </c>
      <c r="U1143" s="23" t="n">
        <f aca="false">IF(I1143="delivery",O1143-SUM(Q1143+R1143),IF(I1143="PO",P1143-SUM(Q1143:R1143)))</f>
        <v>474</v>
      </c>
      <c r="V1143" s="43" t="n">
        <v>1.7</v>
      </c>
      <c r="W1143" s="43" t="n">
        <v>1.065</v>
      </c>
      <c r="X1143" s="43" t="n">
        <f aca="false">W1143-V1143</f>
        <v>-0.635</v>
      </c>
      <c r="Y1143" s="43"/>
      <c r="Z1143" s="43"/>
      <c r="AA1143" s="43" t="n">
        <v>1.7</v>
      </c>
      <c r="AB1143" s="43"/>
      <c r="AC1143" s="43" t="s">
        <v>10482</v>
      </c>
      <c r="AD1143" s="43"/>
      <c r="AE1143" s="43"/>
      <c r="AF1143" s="43"/>
      <c r="AG1143" s="43" t="n">
        <v>1.065</v>
      </c>
      <c r="AH1143" s="43" t="s">
        <v>12277</v>
      </c>
      <c r="AI1143" s="63" t="s">
        <v>12278</v>
      </c>
      <c r="AJ1143" s="63" t="s">
        <v>12279</v>
      </c>
      <c r="AK1143" s="43" t="s">
        <v>12280</v>
      </c>
      <c r="AL1143" s="43"/>
      <c r="AM1143" s="43"/>
      <c r="AN1143" s="43"/>
      <c r="AO1143" s="43" t="s">
        <v>82</v>
      </c>
      <c r="AP1143" s="23" t="s">
        <v>1432</v>
      </c>
      <c r="BF1143" s="23" t="s">
        <v>10498</v>
      </c>
      <c r="BG1143" s="1" t="s">
        <v>183</v>
      </c>
    </row>
    <row r="1144" s="23" customFormat="true" ht="12.75" hidden="true" customHeight="false" outlineLevel="0" collapsed="false">
      <c r="A1144" s="23" t="s">
        <v>5316</v>
      </c>
      <c r="B1144" s="23" t="s">
        <v>5317</v>
      </c>
      <c r="C1144" s="40" t="s">
        <v>177</v>
      </c>
      <c r="D1144" s="23" t="s">
        <v>82</v>
      </c>
      <c r="E1144" s="23" t="s">
        <v>5318</v>
      </c>
      <c r="F1144" s="23" t="s">
        <v>5319</v>
      </c>
      <c r="G1144" s="23" t="n">
        <v>51</v>
      </c>
      <c r="H1144" s="23" t="n">
        <v>4500</v>
      </c>
      <c r="I1144" s="41" t="s">
        <v>188</v>
      </c>
      <c r="J1144" s="23" t="s">
        <v>5088</v>
      </c>
      <c r="K1144" s="23" t="n">
        <v>0</v>
      </c>
      <c r="L1144" s="23" t="n">
        <v>710</v>
      </c>
      <c r="M1144" s="23" t="n">
        <v>0</v>
      </c>
      <c r="N1144" s="23" t="n">
        <v>0</v>
      </c>
      <c r="O1144" s="23" t="n">
        <f aca="false">K1144+L1144</f>
        <v>710</v>
      </c>
      <c r="P1144" s="23" t="n">
        <f aca="false">K1144+L1144+M1144+N1144</f>
        <v>710</v>
      </c>
      <c r="Q1144" s="23" t="n">
        <v>286</v>
      </c>
      <c r="R1144" s="23" t="n">
        <v>80</v>
      </c>
      <c r="S1144" s="23" t="n">
        <v>140</v>
      </c>
      <c r="T1144" s="23" t="n">
        <v>62</v>
      </c>
      <c r="U1144" s="23" t="n">
        <f aca="false">IF(I1144="delivery",O1144-SUM(Q1144+R1144),IF(I1144="PO",P1144-SUM(Q1144:R1144)))</f>
        <v>344</v>
      </c>
      <c r="V1144" s="43" t="n">
        <v>1.53</v>
      </c>
      <c r="W1144" s="43" t="n">
        <v>0.9225</v>
      </c>
      <c r="X1144" s="43" t="n">
        <f aca="false">W1144-V1144</f>
        <v>-0.6075</v>
      </c>
      <c r="Y1144" s="43"/>
      <c r="Z1144" s="43"/>
      <c r="AA1144" s="43" t="n">
        <v>1.53</v>
      </c>
      <c r="AB1144" s="43"/>
      <c r="AC1144" s="43" t="s">
        <v>10482</v>
      </c>
      <c r="AD1144" s="43"/>
      <c r="AE1144" s="43"/>
      <c r="AF1144" s="43"/>
      <c r="AG1144" s="43" t="n">
        <v>0.9225</v>
      </c>
      <c r="AH1144" s="43" t="s">
        <v>12281</v>
      </c>
      <c r="AI1144" s="63" t="s">
        <v>12282</v>
      </c>
      <c r="AJ1144" s="63" t="s">
        <v>12279</v>
      </c>
      <c r="AK1144" s="43" t="s">
        <v>12283</v>
      </c>
      <c r="AL1144" s="43"/>
      <c r="AM1144" s="43"/>
      <c r="AN1144" s="43"/>
      <c r="AO1144" s="43" t="s">
        <v>82</v>
      </c>
      <c r="AP1144" s="23" t="s">
        <v>1432</v>
      </c>
      <c r="BF1144" s="23" t="s">
        <v>10498</v>
      </c>
      <c r="BG1144" s="1" t="s">
        <v>183</v>
      </c>
    </row>
    <row r="1145" s="23" customFormat="true" ht="12.75" hidden="true" customHeight="false" outlineLevel="0" collapsed="false">
      <c r="A1145" s="23" t="s">
        <v>5320</v>
      </c>
      <c r="B1145" s="23" t="s">
        <v>5321</v>
      </c>
      <c r="C1145" s="40" t="s">
        <v>177</v>
      </c>
      <c r="D1145" s="23" t="s">
        <v>82</v>
      </c>
      <c r="E1145" s="23" t="s">
        <v>5322</v>
      </c>
      <c r="F1145" s="23" t="s">
        <v>5323</v>
      </c>
      <c r="G1145" s="23" t="n">
        <v>41</v>
      </c>
      <c r="H1145" s="23" t="n">
        <v>1680</v>
      </c>
      <c r="I1145" s="41" t="s">
        <v>188</v>
      </c>
      <c r="J1145" s="23" t="s">
        <v>5088</v>
      </c>
      <c r="K1145" s="23" t="n">
        <v>0</v>
      </c>
      <c r="L1145" s="23" t="n">
        <v>6432</v>
      </c>
      <c r="M1145" s="23" t="n">
        <v>6888</v>
      </c>
      <c r="N1145" s="23" t="n">
        <v>0</v>
      </c>
      <c r="O1145" s="23" t="n">
        <f aca="false">K1145+L1145</f>
        <v>6432</v>
      </c>
      <c r="P1145" s="23" t="n">
        <f aca="false">K1145+L1145+M1145+N1145</f>
        <v>13320</v>
      </c>
      <c r="Q1145" s="23" t="n">
        <v>13624</v>
      </c>
      <c r="R1145" s="23" t="n">
        <v>6398</v>
      </c>
      <c r="S1145" s="23" t="n">
        <v>8909</v>
      </c>
      <c r="T1145" s="23" t="n">
        <v>3857</v>
      </c>
      <c r="U1145" s="23" t="n">
        <f aca="false">IF(I1145="delivery",O1145-SUM(Q1145+R1145),IF(I1145="PO",P1145-SUM(Q1145:R1145)))</f>
        <v>-6702</v>
      </c>
      <c r="V1145" s="43" t="n">
        <v>1.5588</v>
      </c>
      <c r="W1145" s="43" t="n">
        <v>1.475</v>
      </c>
      <c r="X1145" s="43" t="n">
        <f aca="false">W1145-V1145</f>
        <v>-0.0838000000000001</v>
      </c>
      <c r="Y1145" s="43"/>
      <c r="Z1145" s="43"/>
      <c r="AA1145" s="43" t="n">
        <v>1.45</v>
      </c>
      <c r="AB1145" s="43"/>
      <c r="AC1145" s="43" t="s">
        <v>10482</v>
      </c>
      <c r="AD1145" s="43"/>
      <c r="AE1145" s="43"/>
      <c r="AF1145" s="43"/>
      <c r="AG1145" s="43" t="n">
        <v>1.475</v>
      </c>
      <c r="AH1145" s="43" t="s">
        <v>12284</v>
      </c>
      <c r="AI1145" s="63" t="s">
        <v>12285</v>
      </c>
      <c r="AJ1145" s="63" t="s">
        <v>10909</v>
      </c>
      <c r="AK1145" s="43" t="s">
        <v>12286</v>
      </c>
      <c r="AL1145" s="43"/>
      <c r="AM1145" s="43"/>
      <c r="AN1145" s="43"/>
      <c r="AO1145" s="43" t="s">
        <v>82</v>
      </c>
      <c r="AP1145" s="23" t="s">
        <v>1432</v>
      </c>
      <c r="BF1145" s="23" t="s">
        <v>10498</v>
      </c>
      <c r="BG1145" s="1" t="s">
        <v>183</v>
      </c>
    </row>
    <row r="1146" s="23" customFormat="true" ht="12.75" hidden="true" customHeight="false" outlineLevel="0" collapsed="false">
      <c r="A1146" s="23" t="s">
        <v>5324</v>
      </c>
      <c r="B1146" s="23" t="s">
        <v>5325</v>
      </c>
      <c r="C1146" s="40" t="s">
        <v>177</v>
      </c>
      <c r="D1146" s="23" t="s">
        <v>82</v>
      </c>
      <c r="E1146" s="23" t="s">
        <v>5326</v>
      </c>
      <c r="F1146" s="23" t="s">
        <v>5327</v>
      </c>
      <c r="G1146" s="23" t="n">
        <v>46</v>
      </c>
      <c r="H1146" s="23" t="n">
        <v>1650</v>
      </c>
      <c r="I1146" s="41" t="s">
        <v>180</v>
      </c>
      <c r="J1146" s="23" t="s">
        <v>4853</v>
      </c>
      <c r="K1146" s="23" t="n">
        <v>0</v>
      </c>
      <c r="L1146" s="23" t="n">
        <v>20505</v>
      </c>
      <c r="M1146" s="23" t="n">
        <v>2158</v>
      </c>
      <c r="N1146" s="23" t="n">
        <v>8250</v>
      </c>
      <c r="O1146" s="23" t="n">
        <f aca="false">K1146+L1146</f>
        <v>20505</v>
      </c>
      <c r="P1146" s="23" t="n">
        <f aca="false">K1146+L1146+M1146+N1146</f>
        <v>30913</v>
      </c>
      <c r="Q1146" s="23" t="n">
        <v>18116</v>
      </c>
      <c r="R1146" s="23" t="n">
        <v>14976</v>
      </c>
      <c r="S1146" s="23" t="n">
        <v>32608</v>
      </c>
      <c r="T1146" s="23" t="n">
        <v>9360</v>
      </c>
      <c r="U1146" s="23" t="n">
        <f aca="false">IF(I1146="delivery",O1146-SUM(Q1146+R1146),IF(I1146="PO",P1146-SUM(Q1146:R1146)))</f>
        <v>-12587</v>
      </c>
      <c r="V1146" s="43" t="n">
        <v>1.75</v>
      </c>
      <c r="W1146" s="43" t="n">
        <v>1.5</v>
      </c>
      <c r="X1146" s="43" t="n">
        <f aca="false">W1146-V1146</f>
        <v>-0.25</v>
      </c>
      <c r="Y1146" s="43"/>
      <c r="Z1146" s="43"/>
      <c r="AA1146" s="43" t="n">
        <v>1.7399</v>
      </c>
      <c r="AB1146" s="43"/>
      <c r="AC1146" s="43" t="s">
        <v>10482</v>
      </c>
      <c r="AD1146" s="43"/>
      <c r="AE1146" s="43"/>
      <c r="AF1146" s="43"/>
      <c r="AG1146" s="43" t="n">
        <v>1.5</v>
      </c>
      <c r="AH1146" s="43" t="s">
        <v>12287</v>
      </c>
      <c r="AI1146" s="63" t="n">
        <v>1650</v>
      </c>
      <c r="AJ1146" s="63" t="n">
        <v>7</v>
      </c>
      <c r="AK1146" s="43" t="s">
        <v>12288</v>
      </c>
      <c r="AL1146" s="43"/>
      <c r="AM1146" s="43"/>
      <c r="AN1146" s="43"/>
      <c r="AO1146" s="43" t="s">
        <v>82</v>
      </c>
      <c r="AP1146" s="23" t="s">
        <v>1432</v>
      </c>
      <c r="BF1146" s="23" t="s">
        <v>10498</v>
      </c>
      <c r="BG1146" s="1" t="s">
        <v>183</v>
      </c>
    </row>
    <row r="1147" s="23" customFormat="true" ht="12.75" hidden="true" customHeight="false" outlineLevel="0" collapsed="false">
      <c r="A1147" s="23" t="s">
        <v>5328</v>
      </c>
      <c r="B1147" s="23" t="s">
        <v>5329</v>
      </c>
      <c r="C1147" s="40" t="s">
        <v>177</v>
      </c>
      <c r="D1147" s="23" t="s">
        <v>82</v>
      </c>
      <c r="E1147" s="23" t="s">
        <v>5330</v>
      </c>
      <c r="F1147" s="23" t="s">
        <v>5331</v>
      </c>
      <c r="G1147" s="23" t="n">
        <v>61</v>
      </c>
      <c r="H1147" s="23" t="n">
        <v>144</v>
      </c>
      <c r="I1147" s="41" t="s">
        <v>188</v>
      </c>
      <c r="J1147" s="23" t="s">
        <v>4731</v>
      </c>
      <c r="K1147" s="23" t="n">
        <v>0</v>
      </c>
      <c r="L1147" s="23" t="n">
        <v>8656</v>
      </c>
      <c r="M1147" s="23" t="n">
        <v>0</v>
      </c>
      <c r="N1147" s="23" t="n">
        <v>0</v>
      </c>
      <c r="O1147" s="23" t="n">
        <f aca="false">K1147+L1147</f>
        <v>8656</v>
      </c>
      <c r="P1147" s="23" t="n">
        <f aca="false">K1147+L1147+M1147+N1147</f>
        <v>8656</v>
      </c>
      <c r="Q1147" s="23" t="n">
        <v>4828</v>
      </c>
      <c r="R1147" s="23" t="n">
        <v>13412</v>
      </c>
      <c r="S1147" s="23" t="n">
        <v>16260</v>
      </c>
      <c r="T1147" s="23" t="n">
        <v>7808</v>
      </c>
      <c r="U1147" s="23" t="n">
        <f aca="false">IF(I1147="delivery",O1147-SUM(Q1147+R1147),IF(I1147="PO",P1147-SUM(Q1147:R1147)))</f>
        <v>-9584</v>
      </c>
      <c r="V1147" s="43" t="n">
        <v>2.761</v>
      </c>
      <c r="W1147" s="43" t="n">
        <v>2.761</v>
      </c>
      <c r="X1147" s="43" t="n">
        <f aca="false">W1147-V1147</f>
        <v>0</v>
      </c>
      <c r="Y1147" s="43"/>
      <c r="Z1147" s="43"/>
      <c r="AA1147" s="43"/>
      <c r="AB1147" s="43"/>
      <c r="AC1147" s="43" t="s">
        <v>10482</v>
      </c>
      <c r="AD1147" s="43"/>
      <c r="AE1147" s="43"/>
      <c r="AF1147" s="43"/>
      <c r="AG1147" s="43" t="n">
        <v>2.761</v>
      </c>
      <c r="AH1147" s="43" t="s">
        <v>12289</v>
      </c>
      <c r="AI1147" s="63" t="s">
        <v>12290</v>
      </c>
      <c r="AJ1147" s="63" t="s">
        <v>12116</v>
      </c>
      <c r="AK1147" s="43" t="s">
        <v>12291</v>
      </c>
      <c r="AL1147" s="43"/>
      <c r="AM1147" s="43"/>
      <c r="AN1147" s="43"/>
      <c r="AO1147" s="43" t="s">
        <v>82</v>
      </c>
      <c r="AP1147" s="23" t="s">
        <v>1432</v>
      </c>
      <c r="BF1147" s="23" t="s">
        <v>10498</v>
      </c>
      <c r="BG1147" s="1" t="s">
        <v>183</v>
      </c>
    </row>
    <row r="1148" s="23" customFormat="true" ht="12.75" hidden="true" customHeight="false" outlineLevel="0" collapsed="false">
      <c r="A1148" s="23" t="s">
        <v>5332</v>
      </c>
      <c r="B1148" s="23" t="s">
        <v>5333</v>
      </c>
      <c r="C1148" s="40" t="s">
        <v>177</v>
      </c>
      <c r="D1148" s="23" t="s">
        <v>82</v>
      </c>
      <c r="E1148" s="23" t="s">
        <v>5334</v>
      </c>
      <c r="F1148" s="23" t="s">
        <v>5335</v>
      </c>
      <c r="G1148" s="23" t="n">
        <v>36</v>
      </c>
      <c r="H1148" s="23" t="n">
        <v>648</v>
      </c>
      <c r="I1148" s="41" t="s">
        <v>180</v>
      </c>
      <c r="J1148" s="23" t="s">
        <v>4853</v>
      </c>
      <c r="K1148" s="23" t="n">
        <v>0</v>
      </c>
      <c r="L1148" s="23" t="n">
        <v>2861</v>
      </c>
      <c r="M1148" s="23" t="n">
        <v>167</v>
      </c>
      <c r="N1148" s="23" t="n">
        <v>0</v>
      </c>
      <c r="O1148" s="23" t="n">
        <f aca="false">K1148+L1148</f>
        <v>2861</v>
      </c>
      <c r="P1148" s="23" t="n">
        <f aca="false">K1148+L1148+M1148+N1148</f>
        <v>3028</v>
      </c>
      <c r="Q1148" s="23" t="n">
        <v>552</v>
      </c>
      <c r="R1148" s="23" t="n">
        <v>498</v>
      </c>
      <c r="S1148" s="23" t="n">
        <v>571</v>
      </c>
      <c r="T1148" s="23" t="n">
        <v>330</v>
      </c>
      <c r="U1148" s="23" t="n">
        <f aca="false">IF(I1148="delivery",O1148-SUM(Q1148+R1148),IF(I1148="PO",P1148-SUM(Q1148:R1148)))</f>
        <v>1811</v>
      </c>
      <c r="V1148" s="43" t="n">
        <v>1.5</v>
      </c>
      <c r="W1148" s="43" t="n">
        <v>1.5</v>
      </c>
      <c r="X1148" s="43" t="n">
        <f aca="false">W1148-V1148</f>
        <v>0</v>
      </c>
      <c r="Y1148" s="43"/>
      <c r="Z1148" s="43"/>
      <c r="AA1148" s="43" t="n">
        <v>1.93</v>
      </c>
      <c r="AB1148" s="43"/>
      <c r="AC1148" s="43" t="s">
        <v>10482</v>
      </c>
      <c r="AD1148" s="43"/>
      <c r="AE1148" s="43"/>
      <c r="AF1148" s="43"/>
      <c r="AG1148" s="43" t="n">
        <v>1.5</v>
      </c>
      <c r="AH1148" s="43" t="s">
        <v>12292</v>
      </c>
      <c r="AI1148" s="63" t="n">
        <v>648</v>
      </c>
      <c r="AJ1148" s="63" t="n">
        <v>5</v>
      </c>
      <c r="AK1148" s="43" t="s">
        <v>12293</v>
      </c>
      <c r="AL1148" s="43"/>
      <c r="AM1148" s="43"/>
      <c r="AN1148" s="43"/>
      <c r="AO1148" s="43" t="s">
        <v>82</v>
      </c>
      <c r="AP1148" s="23" t="s">
        <v>1432</v>
      </c>
      <c r="BF1148" s="23" t="s">
        <v>10498</v>
      </c>
      <c r="BG1148" s="1" t="s">
        <v>183</v>
      </c>
    </row>
    <row r="1149" s="23" customFormat="true" ht="12.75" hidden="true" customHeight="false" outlineLevel="0" collapsed="false">
      <c r="A1149" s="23" t="s">
        <v>5336</v>
      </c>
      <c r="B1149" s="23" t="s">
        <v>5333</v>
      </c>
      <c r="C1149" s="40" t="s">
        <v>177</v>
      </c>
      <c r="D1149" s="23" t="s">
        <v>82</v>
      </c>
      <c r="E1149" s="23" t="s">
        <v>5334</v>
      </c>
      <c r="F1149" s="23" t="s">
        <v>5335</v>
      </c>
      <c r="G1149" s="23" t="n">
        <v>36</v>
      </c>
      <c r="H1149" s="23" t="n">
        <v>648</v>
      </c>
      <c r="I1149" s="41" t="s">
        <v>180</v>
      </c>
      <c r="J1149" s="23" t="s">
        <v>4853</v>
      </c>
      <c r="K1149" s="23" t="n">
        <v>0</v>
      </c>
      <c r="L1149" s="23" t="n">
        <v>167</v>
      </c>
      <c r="M1149" s="23" t="n">
        <v>0</v>
      </c>
      <c r="N1149" s="23" t="n">
        <v>0</v>
      </c>
      <c r="O1149" s="23" t="n">
        <f aca="false">K1149+L1149</f>
        <v>167</v>
      </c>
      <c r="P1149" s="23" t="n">
        <f aca="false">K1149+L1149+M1149+N1149</f>
        <v>167</v>
      </c>
      <c r="Q1149" s="23" t="n">
        <v>198</v>
      </c>
      <c r="R1149" s="23" t="n">
        <v>558</v>
      </c>
      <c r="S1149" s="23" t="n">
        <v>495</v>
      </c>
      <c r="T1149" s="23" t="n">
        <v>406</v>
      </c>
      <c r="U1149" s="23" t="n">
        <f aca="false">IF(I1149="delivery",O1149-SUM(Q1149+R1149),IF(I1149="PO",P1149-SUM(Q1149:R1149)))</f>
        <v>-589</v>
      </c>
      <c r="V1149" s="43" t="n">
        <v>1.93</v>
      </c>
      <c r="W1149" s="43" t="n">
        <v>1.5</v>
      </c>
      <c r="X1149" s="43" t="n">
        <f aca="false">W1149-V1149</f>
        <v>-0.43</v>
      </c>
      <c r="Y1149" s="43"/>
      <c r="Z1149" s="43"/>
      <c r="AA1149" s="43"/>
      <c r="AB1149" s="43"/>
      <c r="AC1149" s="43" t="s">
        <v>10482</v>
      </c>
      <c r="AD1149" s="43"/>
      <c r="AE1149" s="43"/>
      <c r="AF1149" s="43"/>
      <c r="AG1149" s="43" t="n">
        <v>1.5</v>
      </c>
      <c r="AH1149" s="43" t="s">
        <v>12292</v>
      </c>
      <c r="AI1149" s="63" t="n">
        <v>648</v>
      </c>
      <c r="AJ1149" s="63" t="n">
        <v>5</v>
      </c>
      <c r="AK1149" s="43" t="s">
        <v>12293</v>
      </c>
      <c r="AL1149" s="43"/>
      <c r="AM1149" s="43"/>
      <c r="AN1149" s="43"/>
      <c r="AO1149" s="43" t="s">
        <v>82</v>
      </c>
      <c r="AP1149" s="23" t="s">
        <v>1432</v>
      </c>
      <c r="BF1149" s="23" t="s">
        <v>10498</v>
      </c>
      <c r="BG1149" s="1" t="s">
        <v>183</v>
      </c>
    </row>
    <row r="1150" s="23" customFormat="true" ht="12.75" hidden="true" customHeight="false" outlineLevel="0" collapsed="false">
      <c r="A1150" s="23" t="s">
        <v>5337</v>
      </c>
      <c r="B1150" s="23" t="s">
        <v>5338</v>
      </c>
      <c r="C1150" s="40" t="s">
        <v>177</v>
      </c>
      <c r="D1150" s="23" t="s">
        <v>82</v>
      </c>
      <c r="E1150" s="23" t="s">
        <v>5339</v>
      </c>
      <c r="F1150" s="23" t="s">
        <v>5340</v>
      </c>
      <c r="G1150" s="23" t="n">
        <v>66</v>
      </c>
      <c r="H1150" s="23" t="n">
        <v>720</v>
      </c>
      <c r="I1150" s="41" t="s">
        <v>180</v>
      </c>
      <c r="J1150" s="23" t="s">
        <v>4853</v>
      </c>
      <c r="K1150" s="23" t="n">
        <v>0</v>
      </c>
      <c r="L1150" s="23" t="n">
        <v>2251</v>
      </c>
      <c r="M1150" s="23" t="n">
        <v>2025</v>
      </c>
      <c r="N1150" s="23" t="n">
        <v>1440</v>
      </c>
      <c r="O1150" s="23" t="n">
        <f aca="false">K1150+L1150</f>
        <v>2251</v>
      </c>
      <c r="P1150" s="23" t="n">
        <f aca="false">K1150+L1150+M1150+N1150</f>
        <v>5716</v>
      </c>
      <c r="Q1150" s="23" t="n">
        <v>3829</v>
      </c>
      <c r="R1150" s="23" t="n">
        <v>1000</v>
      </c>
      <c r="S1150" s="23" t="n">
        <v>2040</v>
      </c>
      <c r="T1150" s="23" t="n">
        <v>1980</v>
      </c>
      <c r="U1150" s="23" t="n">
        <f aca="false">IF(I1150="delivery",O1150-SUM(Q1150+R1150),IF(I1150="PO",P1150-SUM(Q1150:R1150)))</f>
        <v>-2578</v>
      </c>
      <c r="V1150" s="43" t="n">
        <v>2</v>
      </c>
      <c r="W1150" s="43" t="n">
        <v>2</v>
      </c>
      <c r="X1150" s="43" t="n">
        <f aca="false">W1150-V1150</f>
        <v>0</v>
      </c>
      <c r="Y1150" s="43"/>
      <c r="Z1150" s="43"/>
      <c r="AA1150" s="43" t="n">
        <v>3.22</v>
      </c>
      <c r="AB1150" s="43"/>
      <c r="AC1150" s="43" t="s">
        <v>10482</v>
      </c>
      <c r="AD1150" s="43"/>
      <c r="AE1150" s="43"/>
      <c r="AF1150" s="43"/>
      <c r="AG1150" s="43" t="n">
        <v>2</v>
      </c>
      <c r="AH1150" s="43" t="s">
        <v>12259</v>
      </c>
      <c r="AI1150" s="63" t="n">
        <v>720</v>
      </c>
      <c r="AJ1150" s="63" t="n">
        <v>11</v>
      </c>
      <c r="AK1150" s="43" t="s">
        <v>12294</v>
      </c>
      <c r="AL1150" s="43"/>
      <c r="AM1150" s="43"/>
      <c r="AN1150" s="43"/>
      <c r="AO1150" s="43" t="s">
        <v>82</v>
      </c>
      <c r="AP1150" s="23" t="s">
        <v>1432</v>
      </c>
      <c r="BF1150" s="23" t="s">
        <v>10498</v>
      </c>
      <c r="BG1150" s="1" t="s">
        <v>183</v>
      </c>
    </row>
    <row r="1151" s="23" customFormat="true" ht="12.75" hidden="true" customHeight="false" outlineLevel="0" collapsed="false">
      <c r="A1151" s="23" t="s">
        <v>5341</v>
      </c>
      <c r="B1151" s="23" t="s">
        <v>5342</v>
      </c>
      <c r="C1151" s="40" t="s">
        <v>177</v>
      </c>
      <c r="D1151" s="23" t="s">
        <v>82</v>
      </c>
      <c r="E1151" s="23" t="s">
        <v>5343</v>
      </c>
      <c r="F1151" s="23" t="s">
        <v>5344</v>
      </c>
      <c r="G1151" s="23" t="n">
        <v>46</v>
      </c>
      <c r="H1151" s="23" t="n">
        <v>1750</v>
      </c>
      <c r="I1151" s="41" t="s">
        <v>188</v>
      </c>
      <c r="J1151" s="23" t="s">
        <v>1431</v>
      </c>
      <c r="K1151" s="23" t="n">
        <v>0</v>
      </c>
      <c r="L1151" s="23" t="n">
        <v>5910</v>
      </c>
      <c r="M1151" s="23" t="n">
        <v>2000</v>
      </c>
      <c r="N1151" s="23" t="n">
        <v>0</v>
      </c>
      <c r="O1151" s="23" t="n">
        <f aca="false">K1151+L1151</f>
        <v>5910</v>
      </c>
      <c r="P1151" s="23" t="n">
        <f aca="false">K1151+L1151+M1151+N1151</f>
        <v>7910</v>
      </c>
      <c r="Q1151" s="23" t="n">
        <v>0</v>
      </c>
      <c r="R1151" s="23" t="n">
        <v>3456</v>
      </c>
      <c r="S1151" s="23" t="n">
        <v>792</v>
      </c>
      <c r="T1151" s="23" t="n">
        <v>1440</v>
      </c>
      <c r="U1151" s="23" t="n">
        <f aca="false">IF(I1151="delivery",O1151-SUM(Q1151+R1151),IF(I1151="PO",P1151-SUM(Q1151:R1151)))</f>
        <v>4454</v>
      </c>
      <c r="V1151" s="43" t="n">
        <v>2.705</v>
      </c>
      <c r="W1151" s="43" t="n">
        <v>2.85</v>
      </c>
      <c r="X1151" s="43" t="n">
        <f aca="false">W1151-V1151</f>
        <v>0.145</v>
      </c>
      <c r="Y1151" s="43"/>
      <c r="Z1151" s="43"/>
      <c r="AA1151" s="43"/>
      <c r="AB1151" s="43"/>
      <c r="AC1151" s="43" t="s">
        <v>10482</v>
      </c>
      <c r="AD1151" s="43"/>
      <c r="AE1151" s="43"/>
      <c r="AF1151" s="43"/>
      <c r="AG1151" s="43" t="n">
        <v>2.85</v>
      </c>
      <c r="AH1151" s="43" t="s">
        <v>12295</v>
      </c>
      <c r="AI1151" s="63" t="s">
        <v>12296</v>
      </c>
      <c r="AJ1151" s="63" t="s">
        <v>12297</v>
      </c>
      <c r="AK1151" s="43" t="s">
        <v>12298</v>
      </c>
      <c r="AL1151" s="43"/>
      <c r="AM1151" s="43"/>
      <c r="AN1151" s="43"/>
      <c r="AO1151" s="43" t="s">
        <v>82</v>
      </c>
      <c r="AP1151" s="23" t="s">
        <v>1432</v>
      </c>
      <c r="AQ1151" s="23" t="s">
        <v>12299</v>
      </c>
      <c r="BF1151" s="23" t="s">
        <v>10498</v>
      </c>
      <c r="BG1151" s="1" t="s">
        <v>183</v>
      </c>
    </row>
    <row r="1152" s="23" customFormat="true" ht="12.75" hidden="false" customHeight="false" outlineLevel="0" collapsed="false">
      <c r="A1152" s="23" t="s">
        <v>5345</v>
      </c>
      <c r="B1152" s="23" t="s">
        <v>5346</v>
      </c>
      <c r="C1152" s="40" t="s">
        <v>177</v>
      </c>
      <c r="D1152" s="23" t="s">
        <v>1471</v>
      </c>
      <c r="E1152" s="23" t="s">
        <v>5347</v>
      </c>
      <c r="F1152" s="23" t="s">
        <v>5348</v>
      </c>
      <c r="G1152" s="23" t="n">
        <v>55</v>
      </c>
      <c r="H1152" s="23" t="n">
        <v>1</v>
      </c>
      <c r="I1152" s="41" t="s">
        <v>188</v>
      </c>
      <c r="K1152" s="23" t="n">
        <v>0</v>
      </c>
      <c r="L1152" s="23" t="n">
        <v>0</v>
      </c>
      <c r="M1152" s="23" t="n">
        <v>0</v>
      </c>
      <c r="N1152" s="23" t="n">
        <v>3000</v>
      </c>
      <c r="O1152" s="23" t="n">
        <f aca="false">K1152+L1152</f>
        <v>0</v>
      </c>
      <c r="P1152" s="23" t="n">
        <f aca="false">K1152+L1152+M1152+N1152</f>
        <v>3000</v>
      </c>
      <c r="Q1152" s="23" t="n">
        <v>405</v>
      </c>
      <c r="R1152" s="23" t="n">
        <v>2709</v>
      </c>
      <c r="S1152" s="23" t="n">
        <v>2304</v>
      </c>
      <c r="T1152" s="23" t="n">
        <v>1332</v>
      </c>
      <c r="U1152" s="23" t="n">
        <f aca="false">IF(I1152="delivery",O1152-SUM(Q1152+R1152),IF(I1152="PO",P1152-SUM(Q1152:R1152)))</f>
        <v>-114</v>
      </c>
      <c r="V1152" s="43" t="n">
        <v>0.39</v>
      </c>
      <c r="W1152" s="43" t="n">
        <v>0.39</v>
      </c>
      <c r="X1152" s="43" t="n">
        <f aca="false">W1152-V1152</f>
        <v>0</v>
      </c>
      <c r="Y1152" s="43"/>
      <c r="Z1152" s="43"/>
      <c r="AA1152" s="43"/>
      <c r="AB1152" s="43"/>
      <c r="AC1152" s="43" t="s">
        <v>10482</v>
      </c>
      <c r="AD1152" s="43"/>
      <c r="AE1152" s="43" t="s">
        <v>10932</v>
      </c>
      <c r="AF1152" s="43"/>
      <c r="AG1152" s="43" t="n">
        <v>0.39</v>
      </c>
      <c r="AH1152" s="43" t="s">
        <v>12300</v>
      </c>
      <c r="AI1152" s="63" t="n">
        <v>2500</v>
      </c>
      <c r="AJ1152" s="63" t="n">
        <v>11</v>
      </c>
      <c r="AK1152" s="43"/>
      <c r="AL1152" s="43"/>
      <c r="AM1152" s="43"/>
      <c r="AN1152" s="43"/>
      <c r="AO1152" s="43" t="s">
        <v>1471</v>
      </c>
      <c r="AP1152" s="23" t="s">
        <v>1474</v>
      </c>
      <c r="AT1152" s="23" t="s">
        <v>10934</v>
      </c>
      <c r="AV1152" s="23" t="n">
        <v>0.37</v>
      </c>
      <c r="AW1152" s="23" t="s">
        <v>12301</v>
      </c>
      <c r="AX1152" s="23" t="n">
        <v>7461057</v>
      </c>
      <c r="AY1152" s="23" t="n">
        <v>500</v>
      </c>
      <c r="AZ1152" s="23" t="n">
        <v>11</v>
      </c>
      <c r="BA1152" s="23" t="s">
        <v>1465</v>
      </c>
      <c r="BB1152" s="23" t="s">
        <v>12301</v>
      </c>
      <c r="BF1152" s="23" t="s">
        <v>10498</v>
      </c>
      <c r="BG1152" s="1" t="s">
        <v>183</v>
      </c>
    </row>
    <row r="1153" s="23" customFormat="true" ht="12.75" hidden="true" customHeight="false" outlineLevel="0" collapsed="false">
      <c r="A1153" s="23" t="s">
        <v>5349</v>
      </c>
      <c r="B1153" s="23" t="s">
        <v>5350</v>
      </c>
      <c r="C1153" s="40" t="s">
        <v>177</v>
      </c>
      <c r="D1153" s="23" t="s">
        <v>82</v>
      </c>
      <c r="E1153" s="23" t="s">
        <v>5351</v>
      </c>
      <c r="F1153" s="23" t="s">
        <v>5352</v>
      </c>
      <c r="G1153" s="23" t="n">
        <v>66</v>
      </c>
      <c r="H1153" s="23" t="n">
        <v>2592</v>
      </c>
      <c r="I1153" s="41" t="s">
        <v>180</v>
      </c>
      <c r="J1153" s="23" t="s">
        <v>4853</v>
      </c>
      <c r="K1153" s="23" t="n">
        <v>0</v>
      </c>
      <c r="L1153" s="23" t="n">
        <v>4524</v>
      </c>
      <c r="M1153" s="23" t="n">
        <v>0</v>
      </c>
      <c r="N1153" s="23" t="n">
        <v>0</v>
      </c>
      <c r="O1153" s="23" t="n">
        <f aca="false">K1153+L1153</f>
        <v>4524</v>
      </c>
      <c r="P1153" s="23" t="n">
        <f aca="false">K1153+L1153+M1153+N1153</f>
        <v>4524</v>
      </c>
      <c r="Q1153" s="23" t="n">
        <v>663</v>
      </c>
      <c r="R1153" s="23" t="n">
        <v>578</v>
      </c>
      <c r="S1153" s="23" t="n">
        <v>711</v>
      </c>
      <c r="T1153" s="23" t="n">
        <v>392</v>
      </c>
      <c r="U1153" s="23" t="n">
        <f aca="false">IF(I1153="delivery",O1153-SUM(Q1153+R1153),IF(I1153="PO",P1153-SUM(Q1153:R1153)))</f>
        <v>3283</v>
      </c>
      <c r="V1153" s="43" t="n">
        <v>0.85</v>
      </c>
      <c r="W1153" s="43" t="n">
        <v>0.85</v>
      </c>
      <c r="X1153" s="43" t="n">
        <f aca="false">W1153-V1153</f>
        <v>0</v>
      </c>
      <c r="Y1153" s="43"/>
      <c r="Z1153" s="43"/>
      <c r="AA1153" s="43"/>
      <c r="AB1153" s="43"/>
      <c r="AC1153" s="43" t="s">
        <v>10482</v>
      </c>
      <c r="AD1153" s="43"/>
      <c r="AE1153" s="43"/>
      <c r="AF1153" s="43"/>
      <c r="AG1153" s="43" t="n">
        <v>0.85</v>
      </c>
      <c r="AH1153" s="43" t="s">
        <v>12302</v>
      </c>
      <c r="AI1153" s="63" t="s">
        <v>12303</v>
      </c>
      <c r="AJ1153" s="63" t="s">
        <v>12304</v>
      </c>
      <c r="AK1153" s="43" t="s">
        <v>12305</v>
      </c>
      <c r="AL1153" s="43"/>
      <c r="AM1153" s="43"/>
      <c r="AN1153" s="43"/>
      <c r="AO1153" s="43" t="s">
        <v>82</v>
      </c>
      <c r="AP1153" s="23" t="s">
        <v>1432</v>
      </c>
      <c r="AQ1153" s="23" t="s">
        <v>12306</v>
      </c>
      <c r="BF1153" s="23" t="s">
        <v>10498</v>
      </c>
      <c r="BG1153" s="1" t="s">
        <v>183</v>
      </c>
    </row>
    <row r="1154" s="23" customFormat="true" ht="12.75" hidden="true" customHeight="false" outlineLevel="0" collapsed="false">
      <c r="A1154" s="23" t="s">
        <v>5353</v>
      </c>
      <c r="B1154" s="23" t="s">
        <v>5354</v>
      </c>
      <c r="C1154" s="40" t="s">
        <v>177</v>
      </c>
      <c r="D1154" s="23" t="s">
        <v>82</v>
      </c>
      <c r="E1154" s="23" t="s">
        <v>5355</v>
      </c>
      <c r="F1154" s="23" t="s">
        <v>5356</v>
      </c>
      <c r="G1154" s="23" t="n">
        <v>51</v>
      </c>
      <c r="H1154" s="23" t="n">
        <v>1</v>
      </c>
      <c r="I1154" s="41" t="s">
        <v>188</v>
      </c>
      <c r="J1154" s="23" t="s">
        <v>4963</v>
      </c>
      <c r="K1154" s="23" t="n">
        <v>0</v>
      </c>
      <c r="L1154" s="23" t="n">
        <v>720</v>
      </c>
      <c r="M1154" s="23" t="n">
        <v>0</v>
      </c>
      <c r="N1154" s="23" t="n">
        <v>0</v>
      </c>
      <c r="O1154" s="23" t="n">
        <f aca="false">K1154+L1154</f>
        <v>720</v>
      </c>
      <c r="P1154" s="23" t="n">
        <f aca="false">K1154+L1154+M1154+N1154</f>
        <v>720</v>
      </c>
      <c r="Q1154" s="23" t="n">
        <v>286</v>
      </c>
      <c r="R1154" s="23" t="n">
        <v>80</v>
      </c>
      <c r="S1154" s="23" t="n">
        <v>140</v>
      </c>
      <c r="T1154" s="23" t="n">
        <v>62</v>
      </c>
      <c r="U1154" s="23" t="n">
        <f aca="false">IF(I1154="delivery",O1154-SUM(Q1154+R1154),IF(I1154="PO",P1154-SUM(Q1154:R1154)))</f>
        <v>354</v>
      </c>
      <c r="V1154" s="43" t="n">
        <v>1.78</v>
      </c>
      <c r="W1154" s="43" t="n">
        <v>1.78</v>
      </c>
      <c r="X1154" s="43" t="n">
        <f aca="false">W1154-V1154</f>
        <v>0</v>
      </c>
      <c r="Y1154" s="43"/>
      <c r="Z1154" s="43"/>
      <c r="AA1154" s="43" t="n">
        <v>1.78</v>
      </c>
      <c r="AB1154" s="43"/>
      <c r="AC1154" s="43" t="s">
        <v>10482</v>
      </c>
      <c r="AD1154" s="43"/>
      <c r="AE1154" s="43"/>
      <c r="AF1154" s="43"/>
      <c r="AG1154" s="43" t="n">
        <v>1.78</v>
      </c>
      <c r="AH1154" s="43" t="s">
        <v>12307</v>
      </c>
      <c r="AI1154" s="63" t="n">
        <v>1</v>
      </c>
      <c r="AJ1154" s="63" t="n">
        <v>8</v>
      </c>
      <c r="AK1154" s="43"/>
      <c r="AL1154" s="43"/>
      <c r="AM1154" s="43"/>
      <c r="AN1154" s="43"/>
      <c r="AO1154" s="43" t="s">
        <v>82</v>
      </c>
      <c r="AP1154" s="23" t="s">
        <v>1432</v>
      </c>
      <c r="BF1154" s="23" t="s">
        <v>10498</v>
      </c>
      <c r="BG1154" s="1" t="s">
        <v>183</v>
      </c>
    </row>
    <row r="1155" s="23" customFormat="true" ht="12.75" hidden="true" customHeight="false" outlineLevel="0" collapsed="false">
      <c r="A1155" s="23" t="s">
        <v>5357</v>
      </c>
      <c r="B1155" s="23" t="s">
        <v>5358</v>
      </c>
      <c r="C1155" s="40" t="s">
        <v>177</v>
      </c>
      <c r="D1155" s="23" t="s">
        <v>82</v>
      </c>
      <c r="E1155" s="23" t="s">
        <v>5359</v>
      </c>
      <c r="F1155" s="23" t="s">
        <v>5360</v>
      </c>
      <c r="G1155" s="23" t="n">
        <v>51</v>
      </c>
      <c r="H1155" s="23" t="n">
        <v>2000</v>
      </c>
      <c r="I1155" s="41" t="s">
        <v>188</v>
      </c>
      <c r="J1155" s="23" t="s">
        <v>1431</v>
      </c>
      <c r="K1155" s="23" t="n">
        <v>0</v>
      </c>
      <c r="L1155" s="23" t="n">
        <v>2000</v>
      </c>
      <c r="M1155" s="23" t="n">
        <v>0</v>
      </c>
      <c r="N1155" s="23" t="n">
        <v>0</v>
      </c>
      <c r="O1155" s="23" t="n">
        <f aca="false">K1155+L1155</f>
        <v>2000</v>
      </c>
      <c r="P1155" s="23" t="n">
        <f aca="false">K1155+L1155+M1155+N1155</f>
        <v>2000</v>
      </c>
      <c r="Q1155" s="23" t="n">
        <v>1015</v>
      </c>
      <c r="R1155" s="23" t="n">
        <v>759</v>
      </c>
      <c r="S1155" s="23" t="n">
        <v>2076</v>
      </c>
      <c r="T1155" s="23" t="n">
        <v>700</v>
      </c>
      <c r="U1155" s="23" t="n">
        <f aca="false">IF(I1155="delivery",O1155-SUM(Q1155+R1155),IF(I1155="PO",P1155-SUM(Q1155:R1155)))</f>
        <v>226</v>
      </c>
      <c r="V1155" s="43" t="n">
        <v>5.7</v>
      </c>
      <c r="W1155" s="43" t="n">
        <v>5.7</v>
      </c>
      <c r="X1155" s="43" t="n">
        <f aca="false">W1155-V1155</f>
        <v>0</v>
      </c>
      <c r="Y1155" s="43"/>
      <c r="Z1155" s="43"/>
      <c r="AA1155" s="43"/>
      <c r="AB1155" s="43"/>
      <c r="AC1155" s="43" t="s">
        <v>10482</v>
      </c>
      <c r="AD1155" s="43"/>
      <c r="AE1155" s="43"/>
      <c r="AF1155" s="43"/>
      <c r="AG1155" s="43" t="n">
        <v>5.7</v>
      </c>
      <c r="AH1155" s="43" t="s">
        <v>12308</v>
      </c>
      <c r="AI1155" s="63" t="n">
        <v>2000</v>
      </c>
      <c r="AJ1155" s="63" t="n">
        <v>8</v>
      </c>
      <c r="AK1155" s="43" t="s">
        <v>12309</v>
      </c>
      <c r="AL1155" s="43"/>
      <c r="AM1155" s="43"/>
      <c r="AN1155" s="43"/>
      <c r="AO1155" s="43" t="s">
        <v>82</v>
      </c>
      <c r="AP1155" s="23" t="s">
        <v>1432</v>
      </c>
      <c r="BF1155" s="23" t="s">
        <v>10498</v>
      </c>
      <c r="BG1155" s="1" t="s">
        <v>183</v>
      </c>
    </row>
    <row r="1156" s="23" customFormat="true" ht="12.75" hidden="true" customHeight="false" outlineLevel="0" collapsed="false">
      <c r="A1156" s="23" t="s">
        <v>5361</v>
      </c>
      <c r="B1156" s="23" t="s">
        <v>5362</v>
      </c>
      <c r="C1156" s="40" t="s">
        <v>177</v>
      </c>
      <c r="D1156" s="23" t="s">
        <v>82</v>
      </c>
      <c r="E1156" s="23" t="s">
        <v>5363</v>
      </c>
      <c r="F1156" s="23" t="s">
        <v>5364</v>
      </c>
      <c r="G1156" s="23" t="n">
        <v>51</v>
      </c>
      <c r="H1156" s="23" t="n">
        <v>2500</v>
      </c>
      <c r="I1156" s="41" t="s">
        <v>188</v>
      </c>
      <c r="J1156" s="23" t="s">
        <v>1431</v>
      </c>
      <c r="K1156" s="23" t="n">
        <v>0</v>
      </c>
      <c r="L1156" s="23" t="n">
        <v>2500</v>
      </c>
      <c r="M1156" s="23" t="n">
        <v>0</v>
      </c>
      <c r="N1156" s="23" t="n">
        <v>0</v>
      </c>
      <c r="O1156" s="23" t="n">
        <f aca="false">K1156+L1156</f>
        <v>2500</v>
      </c>
      <c r="P1156" s="23" t="n">
        <f aca="false">K1156+L1156+M1156+N1156</f>
        <v>2500</v>
      </c>
      <c r="Q1156" s="23" t="n">
        <v>2030</v>
      </c>
      <c r="R1156" s="23" t="n">
        <v>1518</v>
      </c>
      <c r="S1156" s="23" t="n">
        <v>4152</v>
      </c>
      <c r="T1156" s="23" t="n">
        <v>1400</v>
      </c>
      <c r="U1156" s="23" t="n">
        <f aca="false">IF(I1156="delivery",O1156-SUM(Q1156+R1156),IF(I1156="PO",P1156-SUM(Q1156:R1156)))</f>
        <v>-1048</v>
      </c>
      <c r="V1156" s="43" t="n">
        <v>3.04</v>
      </c>
      <c r="W1156" s="43" t="n">
        <v>3.04</v>
      </c>
      <c r="X1156" s="43" t="n">
        <f aca="false">W1156-V1156</f>
        <v>0</v>
      </c>
      <c r="Y1156" s="43"/>
      <c r="Z1156" s="43"/>
      <c r="AA1156" s="43" t="n">
        <v>3.04</v>
      </c>
      <c r="AB1156" s="43"/>
      <c r="AC1156" s="43" t="s">
        <v>10482</v>
      </c>
      <c r="AD1156" s="43"/>
      <c r="AE1156" s="43"/>
      <c r="AF1156" s="43"/>
      <c r="AG1156" s="43" t="n">
        <v>3.04</v>
      </c>
      <c r="AH1156" s="43" t="s">
        <v>12310</v>
      </c>
      <c r="AI1156" s="63" t="n">
        <v>2500</v>
      </c>
      <c r="AJ1156" s="63" t="n">
        <v>8</v>
      </c>
      <c r="AK1156" s="43" t="s">
        <v>12311</v>
      </c>
      <c r="AL1156" s="43"/>
      <c r="AM1156" s="43"/>
      <c r="AN1156" s="43"/>
      <c r="AO1156" s="43" t="s">
        <v>82</v>
      </c>
      <c r="AP1156" s="23" t="s">
        <v>1432</v>
      </c>
      <c r="BF1156" s="23" t="s">
        <v>10498</v>
      </c>
      <c r="BG1156" s="1" t="s">
        <v>183</v>
      </c>
    </row>
    <row r="1157" s="23" customFormat="true" ht="12.75" hidden="true" customHeight="false" outlineLevel="0" collapsed="false">
      <c r="A1157" s="23" t="s">
        <v>5365</v>
      </c>
      <c r="B1157" s="23" t="s">
        <v>5366</v>
      </c>
      <c r="C1157" s="40" t="s">
        <v>177</v>
      </c>
      <c r="D1157" s="23" t="s">
        <v>82</v>
      </c>
      <c r="E1157" s="23" t="s">
        <v>5367</v>
      </c>
      <c r="F1157" s="23" t="s">
        <v>5368</v>
      </c>
      <c r="G1157" s="23" t="n">
        <v>76</v>
      </c>
      <c r="H1157" s="23" t="n">
        <v>50</v>
      </c>
      <c r="I1157" s="41" t="s">
        <v>188</v>
      </c>
      <c r="J1157" s="23" t="s">
        <v>4718</v>
      </c>
      <c r="K1157" s="23" t="n">
        <v>0</v>
      </c>
      <c r="L1157" s="23" t="n">
        <v>4734</v>
      </c>
      <c r="M1157" s="23" t="n">
        <v>8112</v>
      </c>
      <c r="N1157" s="23" t="n">
        <v>2592</v>
      </c>
      <c r="O1157" s="23" t="n">
        <f aca="false">K1157+L1157</f>
        <v>4734</v>
      </c>
      <c r="P1157" s="23" t="n">
        <f aca="false">K1157+L1157+M1157+N1157</f>
        <v>15438</v>
      </c>
      <c r="Q1157" s="23" t="n">
        <v>7658</v>
      </c>
      <c r="R1157" s="23" t="n">
        <v>2000</v>
      </c>
      <c r="S1157" s="23" t="n">
        <v>4080</v>
      </c>
      <c r="T1157" s="23" t="n">
        <v>3960</v>
      </c>
      <c r="U1157" s="23" t="n">
        <f aca="false">IF(I1157="delivery",O1157-SUM(Q1157+R1157),IF(I1157="PO",P1157-SUM(Q1157:R1157)))</f>
        <v>5780</v>
      </c>
      <c r="V1157" s="43" t="n">
        <v>6.5</v>
      </c>
      <c r="W1157" s="43" t="n">
        <v>6.5</v>
      </c>
      <c r="X1157" s="43" t="n">
        <f aca="false">W1157-V1157</f>
        <v>0</v>
      </c>
      <c r="Y1157" s="43"/>
      <c r="Z1157" s="43"/>
      <c r="AA1157" s="43" t="n">
        <v>6.82213</v>
      </c>
      <c r="AB1157" s="43"/>
      <c r="AC1157" s="43" t="s">
        <v>10482</v>
      </c>
      <c r="AD1157" s="43"/>
      <c r="AE1157" s="43"/>
      <c r="AF1157" s="43"/>
      <c r="AG1157" s="43" t="n">
        <v>6.5</v>
      </c>
      <c r="AH1157" s="43" t="s">
        <v>12312</v>
      </c>
      <c r="AI1157" s="63" t="s">
        <v>12313</v>
      </c>
      <c r="AJ1157" s="63" t="s">
        <v>12314</v>
      </c>
      <c r="AK1157" s="43" t="s">
        <v>12315</v>
      </c>
      <c r="AL1157" s="43"/>
      <c r="AM1157" s="43"/>
      <c r="AN1157" s="43"/>
      <c r="AO1157" s="43" t="s">
        <v>82</v>
      </c>
      <c r="AP1157" s="23" t="s">
        <v>1432</v>
      </c>
      <c r="BF1157" s="23" t="s">
        <v>10498</v>
      </c>
      <c r="BG1157" s="1" t="s">
        <v>183</v>
      </c>
    </row>
    <row r="1158" s="23" customFormat="true" ht="12.75" hidden="true" customHeight="false" outlineLevel="0" collapsed="false">
      <c r="A1158" s="23" t="s">
        <v>5369</v>
      </c>
      <c r="B1158" s="23" t="s">
        <v>5370</v>
      </c>
      <c r="C1158" s="40" t="s">
        <v>177</v>
      </c>
      <c r="D1158" s="23" t="s">
        <v>82</v>
      </c>
      <c r="E1158" s="23" t="s">
        <v>5371</v>
      </c>
      <c r="F1158" s="23" t="s">
        <v>5372</v>
      </c>
      <c r="G1158" s="23" t="n">
        <v>26</v>
      </c>
      <c r="H1158" s="23" t="n">
        <v>1</v>
      </c>
      <c r="I1158" s="41" t="s">
        <v>188</v>
      </c>
      <c r="J1158" s="23" t="s">
        <v>4963</v>
      </c>
      <c r="K1158" s="23" t="n">
        <v>0</v>
      </c>
      <c r="L1158" s="23" t="n">
        <v>4168</v>
      </c>
      <c r="M1158" s="23" t="n">
        <v>96</v>
      </c>
      <c r="N1158" s="23" t="n">
        <v>0</v>
      </c>
      <c r="O1158" s="23" t="n">
        <f aca="false">K1158+L1158</f>
        <v>4168</v>
      </c>
      <c r="P1158" s="23" t="n">
        <f aca="false">K1158+L1158+M1158+N1158</f>
        <v>4264</v>
      </c>
      <c r="Q1158" s="23" t="n">
        <v>4529</v>
      </c>
      <c r="R1158" s="23" t="n">
        <v>3744</v>
      </c>
      <c r="S1158" s="23" t="n">
        <v>8152</v>
      </c>
      <c r="T1158" s="23" t="n">
        <v>2340</v>
      </c>
      <c r="U1158" s="23" t="n">
        <f aca="false">IF(I1158="delivery",O1158-SUM(Q1158+R1158),IF(I1158="PO",P1158-SUM(Q1158:R1158)))</f>
        <v>-4009</v>
      </c>
      <c r="V1158" s="43" t="n">
        <v>2.6</v>
      </c>
      <c r="W1158" s="43" t="n">
        <v>2.6</v>
      </c>
      <c r="X1158" s="43" t="n">
        <f aca="false">W1158-V1158</f>
        <v>0</v>
      </c>
      <c r="Y1158" s="43"/>
      <c r="Z1158" s="43"/>
      <c r="AA1158" s="43" t="n">
        <v>2.6</v>
      </c>
      <c r="AB1158" s="43"/>
      <c r="AC1158" s="43" t="s">
        <v>10482</v>
      </c>
      <c r="AD1158" s="43"/>
      <c r="AE1158" s="43"/>
      <c r="AF1158" s="43"/>
      <c r="AG1158" s="43" t="n">
        <v>2.6</v>
      </c>
      <c r="AH1158" s="43" t="s">
        <v>12316</v>
      </c>
      <c r="AI1158" s="63" t="n">
        <v>1</v>
      </c>
      <c r="AJ1158" s="63" t="n">
        <v>3</v>
      </c>
      <c r="AK1158" s="43" t="s">
        <v>12317</v>
      </c>
      <c r="AL1158" s="43"/>
      <c r="AM1158" s="43"/>
      <c r="AN1158" s="43"/>
      <c r="AO1158" s="43" t="s">
        <v>82</v>
      </c>
      <c r="AP1158" s="23" t="s">
        <v>1432</v>
      </c>
      <c r="BF1158" s="23" t="s">
        <v>10498</v>
      </c>
      <c r="BG1158" s="1" t="s">
        <v>183</v>
      </c>
    </row>
    <row r="1159" s="23" customFormat="true" ht="12.75" hidden="true" customHeight="false" outlineLevel="0" collapsed="false">
      <c r="A1159" s="23" t="s">
        <v>5373</v>
      </c>
      <c r="B1159" s="23" t="s">
        <v>5374</v>
      </c>
      <c r="C1159" s="40" t="s">
        <v>177</v>
      </c>
      <c r="D1159" s="23" t="s">
        <v>82</v>
      </c>
      <c r="E1159" s="23" t="s">
        <v>5375</v>
      </c>
      <c r="F1159" s="23" t="s">
        <v>5376</v>
      </c>
      <c r="G1159" s="23" t="n">
        <v>51</v>
      </c>
      <c r="H1159" s="23" t="n">
        <v>125</v>
      </c>
      <c r="I1159" s="41" t="s">
        <v>188</v>
      </c>
      <c r="J1159" s="23" t="s">
        <v>4963</v>
      </c>
      <c r="K1159" s="23" t="n">
        <v>800</v>
      </c>
      <c r="L1159" s="23" t="n">
        <v>265</v>
      </c>
      <c r="M1159" s="23" t="n">
        <v>0</v>
      </c>
      <c r="N1159" s="23" t="n">
        <v>0</v>
      </c>
      <c r="O1159" s="23" t="n">
        <f aca="false">K1159+L1159</f>
        <v>1065</v>
      </c>
      <c r="P1159" s="23" t="n">
        <f aca="false">K1159+L1159+M1159+N1159</f>
        <v>1065</v>
      </c>
      <c r="Q1159" s="23" t="n">
        <v>103</v>
      </c>
      <c r="R1159" s="23" t="n">
        <v>139</v>
      </c>
      <c r="S1159" s="23" t="n">
        <v>165</v>
      </c>
      <c r="T1159" s="23" t="n">
        <v>355</v>
      </c>
      <c r="U1159" s="23" t="n">
        <f aca="false">IF(I1159="delivery",O1159-SUM(Q1159+R1159),IF(I1159="PO",P1159-SUM(Q1159:R1159)))</f>
        <v>823</v>
      </c>
      <c r="V1159" s="43" t="n">
        <v>5.9</v>
      </c>
      <c r="W1159" s="43" t="n">
        <v>5.9</v>
      </c>
      <c r="X1159" s="43" t="n">
        <f aca="false">W1159-V1159</f>
        <v>0</v>
      </c>
      <c r="Y1159" s="43"/>
      <c r="Z1159" s="43"/>
      <c r="AA1159" s="43" t="n">
        <v>5.9</v>
      </c>
      <c r="AB1159" s="43"/>
      <c r="AC1159" s="43" t="s">
        <v>10482</v>
      </c>
      <c r="AD1159" s="43"/>
      <c r="AE1159" s="43"/>
      <c r="AF1159" s="43"/>
      <c r="AG1159" s="43" t="n">
        <v>5.9</v>
      </c>
      <c r="AH1159" s="43" t="s">
        <v>12318</v>
      </c>
      <c r="AI1159" s="63" t="n">
        <v>125</v>
      </c>
      <c r="AJ1159" s="63" t="n">
        <v>8</v>
      </c>
      <c r="AK1159" s="43" t="s">
        <v>12319</v>
      </c>
      <c r="AL1159" s="43"/>
      <c r="AM1159" s="43"/>
      <c r="AN1159" s="43"/>
      <c r="AO1159" s="43" t="s">
        <v>82</v>
      </c>
      <c r="AP1159" s="23" t="s">
        <v>1432</v>
      </c>
      <c r="BF1159" s="23" t="s">
        <v>10498</v>
      </c>
      <c r="BG1159" s="1" t="s">
        <v>183</v>
      </c>
    </row>
    <row r="1160" s="23" customFormat="true" ht="12.75" hidden="true" customHeight="false" outlineLevel="0" collapsed="false">
      <c r="A1160" s="23" t="s">
        <v>5377</v>
      </c>
      <c r="B1160" s="23" t="s">
        <v>5378</v>
      </c>
      <c r="C1160" s="40" t="s">
        <v>177</v>
      </c>
      <c r="D1160" s="23" t="s">
        <v>82</v>
      </c>
      <c r="E1160" s="23" t="s">
        <v>5379</v>
      </c>
      <c r="F1160" s="23" t="s">
        <v>5380</v>
      </c>
      <c r="G1160" s="23" t="n">
        <v>26</v>
      </c>
      <c r="H1160" s="23" t="n">
        <v>1</v>
      </c>
      <c r="I1160" s="41" t="s">
        <v>188</v>
      </c>
      <c r="J1160" s="23" t="s">
        <v>4963</v>
      </c>
      <c r="K1160" s="23" t="n">
        <v>0</v>
      </c>
      <c r="L1160" s="23" t="n">
        <v>4712</v>
      </c>
      <c r="M1160" s="23" t="n">
        <v>0</v>
      </c>
      <c r="N1160" s="23" t="n">
        <v>0</v>
      </c>
      <c r="O1160" s="23" t="n">
        <f aca="false">K1160+L1160</f>
        <v>4712</v>
      </c>
      <c r="P1160" s="23" t="n">
        <f aca="false">K1160+L1160+M1160+N1160</f>
        <v>4712</v>
      </c>
      <c r="Q1160" s="23" t="n">
        <v>2757</v>
      </c>
      <c r="R1160" s="23" t="n">
        <v>5492</v>
      </c>
      <c r="S1160" s="23" t="n">
        <v>6766</v>
      </c>
      <c r="T1160" s="23" t="n">
        <v>3762</v>
      </c>
      <c r="U1160" s="23" t="n">
        <f aca="false">IF(I1160="delivery",O1160-SUM(Q1160+R1160),IF(I1160="PO",P1160-SUM(Q1160:R1160)))</f>
        <v>-3537</v>
      </c>
      <c r="V1160" s="43" t="n">
        <v>2</v>
      </c>
      <c r="W1160" s="43" t="n">
        <v>2</v>
      </c>
      <c r="X1160" s="43" t="n">
        <f aca="false">W1160-V1160</f>
        <v>0</v>
      </c>
      <c r="Y1160" s="43"/>
      <c r="Z1160" s="43"/>
      <c r="AA1160" s="43" t="n">
        <v>2</v>
      </c>
      <c r="AB1160" s="43"/>
      <c r="AC1160" s="43" t="s">
        <v>10482</v>
      </c>
      <c r="AD1160" s="43"/>
      <c r="AE1160" s="43"/>
      <c r="AF1160" s="43"/>
      <c r="AG1160" s="43" t="n">
        <v>2</v>
      </c>
      <c r="AH1160" s="43" t="s">
        <v>12320</v>
      </c>
      <c r="AI1160" s="63" t="n">
        <v>1</v>
      </c>
      <c r="AJ1160" s="63" t="n">
        <v>3</v>
      </c>
      <c r="AK1160" s="43" t="s">
        <v>12321</v>
      </c>
      <c r="AL1160" s="43"/>
      <c r="AM1160" s="43"/>
      <c r="AN1160" s="43"/>
      <c r="AO1160" s="43" t="s">
        <v>82</v>
      </c>
      <c r="AP1160" s="23" t="s">
        <v>1432</v>
      </c>
      <c r="BF1160" s="23" t="s">
        <v>10498</v>
      </c>
      <c r="BG1160" s="1" t="s">
        <v>183</v>
      </c>
    </row>
    <row r="1161" s="23" customFormat="true" ht="12.75" hidden="true" customHeight="false" outlineLevel="0" collapsed="false">
      <c r="A1161" s="23" t="s">
        <v>5381</v>
      </c>
      <c r="B1161" s="23" t="s">
        <v>5382</v>
      </c>
      <c r="C1161" s="40" t="s">
        <v>177</v>
      </c>
      <c r="D1161" s="23" t="s">
        <v>82</v>
      </c>
      <c r="E1161" s="23" t="s">
        <v>5383</v>
      </c>
      <c r="F1161" s="23" t="s">
        <v>5384</v>
      </c>
      <c r="G1161" s="23" t="n">
        <v>51</v>
      </c>
      <c r="H1161" s="23" t="n">
        <v>2000</v>
      </c>
      <c r="I1161" s="41" t="s">
        <v>188</v>
      </c>
      <c r="J1161" s="23" t="s">
        <v>1431</v>
      </c>
      <c r="K1161" s="23" t="n">
        <v>0</v>
      </c>
      <c r="L1161" s="23" t="n">
        <v>285</v>
      </c>
      <c r="M1161" s="23" t="n">
        <v>0</v>
      </c>
      <c r="N1161" s="23" t="n">
        <v>0</v>
      </c>
      <c r="O1161" s="23" t="n">
        <f aca="false">K1161+L1161</f>
        <v>285</v>
      </c>
      <c r="P1161" s="23" t="n">
        <f aca="false">K1161+L1161+M1161+N1161</f>
        <v>285</v>
      </c>
      <c r="Q1161" s="23" t="n">
        <v>30</v>
      </c>
      <c r="R1161" s="23" t="n">
        <v>599</v>
      </c>
      <c r="S1161" s="23" t="n">
        <v>972</v>
      </c>
      <c r="T1161" s="23" t="n">
        <v>585</v>
      </c>
      <c r="U1161" s="23" t="n">
        <f aca="false">IF(I1161="delivery",O1161-SUM(Q1161+R1161),IF(I1161="PO",P1161-SUM(Q1161:R1161)))</f>
        <v>-344</v>
      </c>
      <c r="V1161" s="43" t="n">
        <v>6.09</v>
      </c>
      <c r="W1161" s="43" t="n">
        <v>6.09</v>
      </c>
      <c r="X1161" s="43" t="n">
        <f aca="false">W1161-V1161</f>
        <v>0</v>
      </c>
      <c r="Y1161" s="43"/>
      <c r="Z1161" s="43"/>
      <c r="AA1161" s="43"/>
      <c r="AB1161" s="43"/>
      <c r="AC1161" s="43" t="s">
        <v>10482</v>
      </c>
      <c r="AD1161" s="43"/>
      <c r="AE1161" s="43"/>
      <c r="AF1161" s="43"/>
      <c r="AG1161" s="43" t="n">
        <v>6.09</v>
      </c>
      <c r="AH1161" s="43" t="s">
        <v>12322</v>
      </c>
      <c r="AI1161" s="63" t="n">
        <v>2000</v>
      </c>
      <c r="AJ1161" s="63" t="n">
        <v>8</v>
      </c>
      <c r="AK1161" s="43" t="s">
        <v>12323</v>
      </c>
      <c r="AL1161" s="43"/>
      <c r="AM1161" s="43"/>
      <c r="AN1161" s="43"/>
      <c r="AO1161" s="43" t="s">
        <v>82</v>
      </c>
      <c r="AP1161" s="23" t="s">
        <v>1432</v>
      </c>
      <c r="BF1161" s="23" t="s">
        <v>10498</v>
      </c>
      <c r="BG1161" s="1" t="s">
        <v>183</v>
      </c>
    </row>
    <row r="1162" s="23" customFormat="true" ht="12.75" hidden="true" customHeight="false" outlineLevel="0" collapsed="false">
      <c r="A1162" s="23" t="s">
        <v>5385</v>
      </c>
      <c r="B1162" s="23" t="s">
        <v>5386</v>
      </c>
      <c r="C1162" s="40" t="s">
        <v>177</v>
      </c>
      <c r="D1162" s="23" t="s">
        <v>82</v>
      </c>
      <c r="E1162" s="23" t="s">
        <v>5387</v>
      </c>
      <c r="F1162" s="23" t="s">
        <v>5388</v>
      </c>
      <c r="G1162" s="23" t="n">
        <v>211</v>
      </c>
      <c r="H1162" s="23" t="n">
        <v>2500</v>
      </c>
      <c r="I1162" s="41" t="s">
        <v>188</v>
      </c>
      <c r="J1162" s="23" t="s">
        <v>1431</v>
      </c>
      <c r="K1162" s="23" t="n">
        <v>0</v>
      </c>
      <c r="L1162" s="23" t="n">
        <v>0</v>
      </c>
      <c r="M1162" s="23" t="n">
        <v>0</v>
      </c>
      <c r="N1162" s="23" t="n">
        <v>0</v>
      </c>
      <c r="O1162" s="23" t="n">
        <f aca="false">K1162+L1162</f>
        <v>0</v>
      </c>
      <c r="P1162" s="23" t="n">
        <f aca="false">K1162+L1162+M1162+N1162</f>
        <v>0</v>
      </c>
      <c r="Q1162" s="23" t="n">
        <v>0</v>
      </c>
      <c r="R1162" s="23" t="n">
        <v>144</v>
      </c>
      <c r="S1162" s="23" t="n">
        <v>130</v>
      </c>
      <c r="T1162" s="23" t="n">
        <v>710</v>
      </c>
      <c r="U1162" s="23" t="n">
        <f aca="false">IF(I1162="delivery",O1162-SUM(Q1162+R1162),IF(I1162="PO",P1162-SUM(Q1162:R1162)))</f>
        <v>-144</v>
      </c>
      <c r="V1162" s="43" t="n">
        <v>3.11</v>
      </c>
      <c r="W1162" s="43" t="n">
        <v>3.11</v>
      </c>
      <c r="X1162" s="43" t="n">
        <f aca="false">W1162-V1162</f>
        <v>0</v>
      </c>
      <c r="Y1162" s="43"/>
      <c r="Z1162" s="43"/>
      <c r="AA1162" s="43"/>
      <c r="AB1162" s="43"/>
      <c r="AC1162" s="43" t="s">
        <v>10482</v>
      </c>
      <c r="AD1162" s="43"/>
      <c r="AE1162" s="43"/>
      <c r="AF1162" s="43"/>
      <c r="AG1162" s="43" t="n">
        <v>3.11</v>
      </c>
      <c r="AH1162" s="43" t="s">
        <v>12324</v>
      </c>
      <c r="AI1162" s="63" t="n">
        <v>2500</v>
      </c>
      <c r="AJ1162" s="63" t="n">
        <v>40</v>
      </c>
      <c r="AK1162" s="43" t="s">
        <v>12325</v>
      </c>
      <c r="AL1162" s="43"/>
      <c r="AM1162" s="43"/>
      <c r="AN1162" s="43"/>
      <c r="AO1162" s="43" t="s">
        <v>82</v>
      </c>
      <c r="AP1162" s="23" t="s">
        <v>1432</v>
      </c>
      <c r="BF1162" s="23" t="s">
        <v>10498</v>
      </c>
      <c r="BG1162" s="1" t="s">
        <v>183</v>
      </c>
    </row>
    <row r="1163" s="23" customFormat="true" ht="12.75" hidden="true" customHeight="false" outlineLevel="0" collapsed="false">
      <c r="A1163" s="23" t="s">
        <v>5389</v>
      </c>
      <c r="B1163" s="23" t="s">
        <v>5390</v>
      </c>
      <c r="C1163" s="40" t="s">
        <v>177</v>
      </c>
      <c r="D1163" s="23" t="s">
        <v>82</v>
      </c>
      <c r="E1163" s="23" t="s">
        <v>5391</v>
      </c>
      <c r="F1163" s="23" t="s">
        <v>5392</v>
      </c>
      <c r="G1163" s="23" t="n">
        <v>66</v>
      </c>
      <c r="H1163" s="23" t="n">
        <v>1200</v>
      </c>
      <c r="I1163" s="41" t="s">
        <v>188</v>
      </c>
      <c r="J1163" s="23" t="s">
        <v>12326</v>
      </c>
      <c r="K1163" s="23" t="n">
        <v>0</v>
      </c>
      <c r="L1163" s="23" t="n">
        <v>0</v>
      </c>
      <c r="M1163" s="23" t="n">
        <v>0</v>
      </c>
      <c r="N1163" s="23" t="n">
        <v>1200</v>
      </c>
      <c r="O1163" s="23" t="n">
        <f aca="false">K1163+L1163</f>
        <v>0</v>
      </c>
      <c r="P1163" s="23" t="n">
        <f aca="false">K1163+L1163+M1163+N1163</f>
        <v>1200</v>
      </c>
      <c r="Q1163" s="23" t="n">
        <v>0</v>
      </c>
      <c r="R1163" s="23" t="n">
        <v>2634</v>
      </c>
      <c r="S1163" s="23" t="n">
        <v>2244</v>
      </c>
      <c r="T1163" s="23" t="n">
        <v>1496</v>
      </c>
      <c r="U1163" s="23" t="n">
        <f aca="false">IF(I1163="delivery",O1163-SUM(Q1163+R1163),IF(I1163="PO",P1163-SUM(Q1163:R1163)))</f>
        <v>-1434</v>
      </c>
      <c r="V1163" s="43" t="n">
        <v>25.75</v>
      </c>
      <c r="W1163" s="43" t="n">
        <v>25.75</v>
      </c>
      <c r="X1163" s="43" t="n">
        <f aca="false">W1163-V1163</f>
        <v>0</v>
      </c>
      <c r="Y1163" s="43"/>
      <c r="Z1163" s="43"/>
      <c r="AA1163" s="43"/>
      <c r="AB1163" s="43"/>
      <c r="AC1163" s="43" t="s">
        <v>10482</v>
      </c>
      <c r="AD1163" s="43"/>
      <c r="AE1163" s="43"/>
      <c r="AF1163" s="43"/>
      <c r="AG1163" s="43" t="n">
        <v>25.75</v>
      </c>
      <c r="AH1163" s="43" t="s">
        <v>12327</v>
      </c>
      <c r="AI1163" s="63" t="s">
        <v>12328</v>
      </c>
      <c r="AJ1163" s="63" t="s">
        <v>12329</v>
      </c>
      <c r="AK1163" s="43" t="s">
        <v>12330</v>
      </c>
      <c r="AL1163" s="43"/>
      <c r="AM1163" s="43"/>
      <c r="AN1163" s="43"/>
      <c r="AO1163" s="43" t="s">
        <v>82</v>
      </c>
      <c r="AP1163" s="23" t="s">
        <v>1432</v>
      </c>
      <c r="BF1163" s="23" t="s">
        <v>719</v>
      </c>
      <c r="BG1163" s="1" t="s">
        <v>183</v>
      </c>
    </row>
    <row r="1164" s="23" customFormat="true" ht="12.75" hidden="true" customHeight="false" outlineLevel="0" collapsed="false">
      <c r="A1164" s="23" t="s">
        <v>5396</v>
      </c>
      <c r="B1164" s="23" t="s">
        <v>5397</v>
      </c>
      <c r="C1164" s="40" t="s">
        <v>177</v>
      </c>
      <c r="D1164" s="23" t="s">
        <v>82</v>
      </c>
      <c r="E1164" s="23" t="s">
        <v>5398</v>
      </c>
      <c r="F1164" s="23" t="s">
        <v>5399</v>
      </c>
      <c r="G1164" s="23" t="n">
        <v>61</v>
      </c>
      <c r="H1164" s="23" t="n">
        <v>1200</v>
      </c>
      <c r="I1164" s="41" t="s">
        <v>188</v>
      </c>
      <c r="J1164" s="23" t="s">
        <v>5400</v>
      </c>
      <c r="K1164" s="23" t="n">
        <v>0</v>
      </c>
      <c r="L1164" s="23" t="n">
        <v>1120</v>
      </c>
      <c r="M1164" s="23" t="n">
        <v>0</v>
      </c>
      <c r="N1164" s="23" t="n">
        <v>0</v>
      </c>
      <c r="O1164" s="23" t="n">
        <f aca="false">K1164+L1164</f>
        <v>1120</v>
      </c>
      <c r="P1164" s="23" t="n">
        <f aca="false">K1164+L1164+M1164+N1164</f>
        <v>1120</v>
      </c>
      <c r="Q1164" s="23" t="n">
        <v>0</v>
      </c>
      <c r="R1164" s="23" t="n">
        <v>1027</v>
      </c>
      <c r="S1164" s="23" t="n">
        <v>897</v>
      </c>
      <c r="T1164" s="23" t="n">
        <v>598</v>
      </c>
      <c r="U1164" s="23" t="n">
        <f aca="false">IF(I1164="delivery",O1164-SUM(Q1164+R1164),IF(I1164="PO",P1164-SUM(Q1164:R1164)))</f>
        <v>93</v>
      </c>
      <c r="V1164" s="43" t="n">
        <v>14.97</v>
      </c>
      <c r="W1164" s="43" t="n">
        <v>14.97</v>
      </c>
      <c r="X1164" s="43" t="n">
        <f aca="false">W1164-V1164</f>
        <v>0</v>
      </c>
      <c r="Y1164" s="43"/>
      <c r="Z1164" s="43"/>
      <c r="AA1164" s="43" t="n">
        <v>14.97</v>
      </c>
      <c r="AB1164" s="43" t="n">
        <v>14.6</v>
      </c>
      <c r="AC1164" s="43" t="s">
        <v>10482</v>
      </c>
      <c r="AD1164" s="43" t="s">
        <v>10727</v>
      </c>
      <c r="AE1164" s="43"/>
      <c r="AF1164" s="43"/>
      <c r="AG1164" s="43" t="n">
        <v>14.6</v>
      </c>
      <c r="AH1164" s="43" t="s">
        <v>12331</v>
      </c>
      <c r="AI1164" s="63" t="s">
        <v>12328</v>
      </c>
      <c r="AJ1164" s="63" t="s">
        <v>12329</v>
      </c>
      <c r="AK1164" s="43" t="s">
        <v>12330</v>
      </c>
      <c r="AL1164" s="43"/>
      <c r="AM1164" s="43" t="s">
        <v>12332</v>
      </c>
      <c r="AN1164" s="43"/>
      <c r="AO1164" s="43" t="s">
        <v>82</v>
      </c>
      <c r="AP1164" s="23" t="s">
        <v>1432</v>
      </c>
      <c r="BF1164" s="23" t="s">
        <v>10498</v>
      </c>
      <c r="BG1164" s="1" t="s">
        <v>183</v>
      </c>
    </row>
    <row r="1165" s="23" customFormat="true" ht="12.75" hidden="true" customHeight="false" outlineLevel="0" collapsed="false">
      <c r="A1165" s="23" t="s">
        <v>5405</v>
      </c>
      <c r="B1165" s="23" t="s">
        <v>5406</v>
      </c>
      <c r="C1165" s="40" t="s">
        <v>177</v>
      </c>
      <c r="D1165" s="23" t="s">
        <v>82</v>
      </c>
      <c r="E1165" s="23" t="s">
        <v>5407</v>
      </c>
      <c r="F1165" s="23" t="s">
        <v>5408</v>
      </c>
      <c r="G1165" s="23" t="n">
        <v>56</v>
      </c>
      <c r="H1165" s="23" t="n">
        <v>200</v>
      </c>
      <c r="I1165" s="41" t="s">
        <v>188</v>
      </c>
      <c r="J1165" s="23" t="s">
        <v>5409</v>
      </c>
      <c r="K1165" s="23" t="n">
        <v>0</v>
      </c>
      <c r="L1165" s="23" t="n">
        <v>427</v>
      </c>
      <c r="M1165" s="23" t="n">
        <v>0</v>
      </c>
      <c r="N1165" s="23" t="n">
        <v>0</v>
      </c>
      <c r="O1165" s="23" t="n">
        <f aca="false">K1165+L1165</f>
        <v>427</v>
      </c>
      <c r="P1165" s="23" t="n">
        <f aca="false">K1165+L1165+M1165+N1165</f>
        <v>427</v>
      </c>
      <c r="Q1165" s="23" t="n">
        <v>43</v>
      </c>
      <c r="R1165" s="23" t="n">
        <v>12</v>
      </c>
      <c r="S1165" s="23" t="n">
        <v>12</v>
      </c>
      <c r="T1165" s="23" t="n">
        <v>12</v>
      </c>
      <c r="U1165" s="23" t="n">
        <f aca="false">IF(I1165="delivery",O1165-SUM(Q1165+R1165),IF(I1165="PO",P1165-SUM(Q1165:R1165)))</f>
        <v>372</v>
      </c>
      <c r="V1165" s="43" t="n">
        <v>5.87</v>
      </c>
      <c r="W1165" s="43" t="n">
        <v>4.918</v>
      </c>
      <c r="X1165" s="43" t="n">
        <f aca="false">W1165-V1165</f>
        <v>-0.952</v>
      </c>
      <c r="Y1165" s="43"/>
      <c r="Z1165" s="43"/>
      <c r="AA1165" s="43" t="n">
        <v>5.87</v>
      </c>
      <c r="AB1165" s="43"/>
      <c r="AC1165" s="43" t="s">
        <v>10482</v>
      </c>
      <c r="AD1165" s="43"/>
      <c r="AE1165" s="43"/>
      <c r="AF1165" s="43"/>
      <c r="AG1165" s="43" t="n">
        <v>4.918</v>
      </c>
      <c r="AH1165" s="43" t="s">
        <v>12333</v>
      </c>
      <c r="AI1165" s="63" t="s">
        <v>12334</v>
      </c>
      <c r="AJ1165" s="63" t="s">
        <v>12335</v>
      </c>
      <c r="AK1165" s="43" t="s">
        <v>12336</v>
      </c>
      <c r="AL1165" s="43"/>
      <c r="AM1165" s="43"/>
      <c r="AN1165" s="43"/>
      <c r="AO1165" s="43" t="s">
        <v>82</v>
      </c>
      <c r="AP1165" s="23" t="s">
        <v>1432</v>
      </c>
      <c r="BF1165" s="23" t="s">
        <v>10498</v>
      </c>
      <c r="BG1165" s="1" t="s">
        <v>183</v>
      </c>
    </row>
    <row r="1166" s="23" customFormat="true" ht="12.75" hidden="true" customHeight="false" outlineLevel="0" collapsed="false">
      <c r="A1166" s="23" t="s">
        <v>5410</v>
      </c>
      <c r="B1166" s="23" t="s">
        <v>5411</v>
      </c>
      <c r="C1166" s="40" t="s">
        <v>177</v>
      </c>
      <c r="D1166" s="23" t="s">
        <v>82</v>
      </c>
      <c r="E1166" s="23" t="s">
        <v>5412</v>
      </c>
      <c r="F1166" s="23" t="s">
        <v>5413</v>
      </c>
      <c r="G1166" s="23" t="n">
        <v>36</v>
      </c>
      <c r="H1166" s="23" t="n">
        <v>2400</v>
      </c>
      <c r="I1166" s="41" t="s">
        <v>188</v>
      </c>
      <c r="J1166" s="23" t="s">
        <v>1431</v>
      </c>
      <c r="K1166" s="23" t="n">
        <v>0</v>
      </c>
      <c r="L1166" s="23" t="n">
        <v>2400</v>
      </c>
      <c r="M1166" s="23" t="n">
        <v>0</v>
      </c>
      <c r="N1166" s="23" t="n">
        <v>0</v>
      </c>
      <c r="O1166" s="23" t="n">
        <f aca="false">K1166+L1166</f>
        <v>2400</v>
      </c>
      <c r="P1166" s="23" t="n">
        <f aca="false">K1166+L1166+M1166+N1166</f>
        <v>2400</v>
      </c>
      <c r="Q1166" s="23" t="n">
        <v>0</v>
      </c>
      <c r="R1166" s="23" t="n">
        <v>6428</v>
      </c>
      <c r="S1166" s="23" t="n">
        <v>5090</v>
      </c>
      <c r="T1166" s="23" t="n">
        <v>3890</v>
      </c>
      <c r="U1166" s="23" t="n">
        <f aca="false">IF(I1166="delivery",O1166-SUM(Q1166+R1166),IF(I1166="PO",P1166-SUM(Q1166:R1166)))</f>
        <v>-4028</v>
      </c>
      <c r="V1166" s="43" t="n">
        <v>1.515</v>
      </c>
      <c r="W1166" s="43" t="n">
        <v>1.43</v>
      </c>
      <c r="X1166" s="43" t="n">
        <f aca="false">W1166-V1166</f>
        <v>-0.085</v>
      </c>
      <c r="Y1166" s="43"/>
      <c r="Z1166" s="43"/>
      <c r="AA1166" s="43"/>
      <c r="AB1166" s="43"/>
      <c r="AC1166" s="43" t="s">
        <v>10482</v>
      </c>
      <c r="AD1166" s="43"/>
      <c r="AE1166" s="43"/>
      <c r="AF1166" s="43"/>
      <c r="AG1166" s="43" t="n">
        <v>1.43</v>
      </c>
      <c r="AH1166" s="43" t="s">
        <v>12337</v>
      </c>
      <c r="AI1166" s="63" t="s">
        <v>12338</v>
      </c>
      <c r="AJ1166" s="63" t="s">
        <v>10913</v>
      </c>
      <c r="AK1166" s="43" t="s">
        <v>12339</v>
      </c>
      <c r="AL1166" s="43"/>
      <c r="AM1166" s="43"/>
      <c r="AN1166" s="43"/>
      <c r="AO1166" s="43" t="s">
        <v>82</v>
      </c>
      <c r="AP1166" s="23" t="s">
        <v>1432</v>
      </c>
      <c r="AQ1166" s="23" t="s">
        <v>12340</v>
      </c>
      <c r="BF1166" s="23" t="s">
        <v>719</v>
      </c>
      <c r="BG1166" s="1" t="s">
        <v>183</v>
      </c>
    </row>
    <row r="1167" s="23" customFormat="true" ht="12.75" hidden="true" customHeight="false" outlineLevel="0" collapsed="false">
      <c r="A1167" s="23" t="s">
        <v>5429</v>
      </c>
      <c r="B1167" s="23" t="s">
        <v>5430</v>
      </c>
      <c r="C1167" s="40" t="s">
        <v>177</v>
      </c>
      <c r="D1167" s="23" t="s">
        <v>82</v>
      </c>
      <c r="E1167" s="23" t="s">
        <v>5431</v>
      </c>
      <c r="F1167" s="23" t="s">
        <v>5432</v>
      </c>
      <c r="G1167" s="23" t="n">
        <v>51</v>
      </c>
      <c r="H1167" s="23" t="n">
        <v>280</v>
      </c>
      <c r="I1167" s="41" t="s">
        <v>180</v>
      </c>
      <c r="J1167" s="23" t="s">
        <v>4693</v>
      </c>
      <c r="K1167" s="23" t="n">
        <v>0</v>
      </c>
      <c r="L1167" s="23" t="n">
        <v>32645</v>
      </c>
      <c r="M1167" s="23" t="n">
        <v>0</v>
      </c>
      <c r="N1167" s="23" t="n">
        <v>0</v>
      </c>
      <c r="O1167" s="23" t="n">
        <f aca="false">K1167+L1167</f>
        <v>32645</v>
      </c>
      <c r="P1167" s="23" t="n">
        <f aca="false">K1167+L1167+M1167+N1167</f>
        <v>32645</v>
      </c>
      <c r="Q1167" s="23" t="n">
        <v>7658</v>
      </c>
      <c r="R1167" s="23" t="n">
        <v>2000</v>
      </c>
      <c r="S1167" s="23" t="n">
        <v>4080</v>
      </c>
      <c r="T1167" s="23" t="n">
        <v>3960</v>
      </c>
      <c r="U1167" s="23" t="n">
        <f aca="false">IF(I1167="delivery",O1167-SUM(Q1167+R1167),IF(I1167="PO",P1167-SUM(Q1167:R1167)))</f>
        <v>22987</v>
      </c>
      <c r="V1167" s="43" t="n">
        <v>6.455</v>
      </c>
      <c r="W1167" s="43" t="n">
        <v>6.455</v>
      </c>
      <c r="X1167" s="43" t="n">
        <f aca="false">W1167-V1167</f>
        <v>0</v>
      </c>
      <c r="Y1167" s="43"/>
      <c r="Z1167" s="43"/>
      <c r="AA1167" s="43" t="n">
        <v>6.455</v>
      </c>
      <c r="AB1167" s="43" t="n">
        <v>6</v>
      </c>
      <c r="AC1167" s="43" t="s">
        <v>10482</v>
      </c>
      <c r="AD1167" s="43" t="s">
        <v>12341</v>
      </c>
      <c r="AE1167" s="43"/>
      <c r="AF1167" s="43"/>
      <c r="AG1167" s="43" t="n">
        <v>6</v>
      </c>
      <c r="AH1167" s="43" t="s">
        <v>12342</v>
      </c>
      <c r="AI1167" s="63" t="s">
        <v>12343</v>
      </c>
      <c r="AJ1167" s="63" t="s">
        <v>11365</v>
      </c>
      <c r="AK1167" s="43" t="s">
        <v>12344</v>
      </c>
      <c r="AL1167" s="43"/>
      <c r="AM1167" s="43"/>
      <c r="AN1167" s="43"/>
      <c r="AO1167" s="43" t="s">
        <v>82</v>
      </c>
      <c r="AP1167" s="23" t="s">
        <v>1432</v>
      </c>
      <c r="BF1167" s="23" t="s">
        <v>10498</v>
      </c>
      <c r="BG1167" s="1" t="s">
        <v>183</v>
      </c>
    </row>
    <row r="1168" s="23" customFormat="true" ht="12.75" hidden="true" customHeight="false" outlineLevel="0" collapsed="false">
      <c r="A1168" s="23" t="s">
        <v>5433</v>
      </c>
      <c r="B1168" s="23" t="s">
        <v>5434</v>
      </c>
      <c r="C1168" s="40" t="s">
        <v>177</v>
      </c>
      <c r="D1168" s="23" t="s">
        <v>82</v>
      </c>
      <c r="E1168" s="23" t="s">
        <v>5435</v>
      </c>
      <c r="F1168" s="23" t="s">
        <v>5436</v>
      </c>
      <c r="G1168" s="23" t="n">
        <v>51</v>
      </c>
      <c r="H1168" s="23" t="n">
        <v>680</v>
      </c>
      <c r="I1168" s="41" t="s">
        <v>188</v>
      </c>
      <c r="J1168" s="23" t="s">
        <v>5109</v>
      </c>
      <c r="K1168" s="23" t="n">
        <v>0</v>
      </c>
      <c r="L1168" s="23" t="n">
        <v>57134</v>
      </c>
      <c r="M1168" s="23" t="n">
        <v>25873</v>
      </c>
      <c r="N1168" s="23" t="n">
        <v>0</v>
      </c>
      <c r="O1168" s="23" t="n">
        <f aca="false">K1168+L1168</f>
        <v>57134</v>
      </c>
      <c r="P1168" s="23" t="n">
        <f aca="false">K1168+L1168+M1168+N1168</f>
        <v>83007</v>
      </c>
      <c r="Q1168" s="23" t="n">
        <v>51304</v>
      </c>
      <c r="R1168" s="23" t="n">
        <v>22720</v>
      </c>
      <c r="S1168" s="23" t="n">
        <v>66816</v>
      </c>
      <c r="T1168" s="23" t="n">
        <v>43136</v>
      </c>
      <c r="U1168" s="23" t="n">
        <f aca="false">IF(I1168="delivery",O1168-SUM(Q1168+R1168),IF(I1168="PO",P1168-SUM(Q1168:R1168)))</f>
        <v>8983</v>
      </c>
      <c r="V1168" s="43" t="n">
        <v>0.816</v>
      </c>
      <c r="W1168" s="43" t="n">
        <v>0.816</v>
      </c>
      <c r="X1168" s="43" t="n">
        <f aca="false">W1168-V1168</f>
        <v>0</v>
      </c>
      <c r="Y1168" s="43"/>
      <c r="Z1168" s="43"/>
      <c r="AA1168" s="43" t="n">
        <v>0.808</v>
      </c>
      <c r="AB1168" s="43" t="n">
        <v>0.649</v>
      </c>
      <c r="AC1168" s="43" t="s">
        <v>10482</v>
      </c>
      <c r="AD1168" s="43" t="s">
        <v>12345</v>
      </c>
      <c r="AE1168" s="43"/>
      <c r="AF1168" s="43"/>
      <c r="AG1168" s="43" t="n">
        <v>0.649</v>
      </c>
      <c r="AH1168" s="43" t="s">
        <v>12346</v>
      </c>
      <c r="AI1168" s="63" t="s">
        <v>12347</v>
      </c>
      <c r="AJ1168" s="63" t="s">
        <v>12348</v>
      </c>
      <c r="AK1168" s="43" t="s">
        <v>12349</v>
      </c>
      <c r="AL1168" s="43"/>
      <c r="AM1168" s="43"/>
      <c r="AN1168" s="43"/>
      <c r="AO1168" s="43" t="s">
        <v>82</v>
      </c>
      <c r="AP1168" s="23" t="s">
        <v>1432</v>
      </c>
      <c r="AQ1168" s="23" t="s">
        <v>12350</v>
      </c>
      <c r="BF1168" s="23" t="s">
        <v>10498</v>
      </c>
      <c r="BG1168" s="1" t="s">
        <v>183</v>
      </c>
    </row>
    <row r="1169" s="23" customFormat="true" ht="12.75" hidden="true" customHeight="false" outlineLevel="0" collapsed="false">
      <c r="A1169" s="23" t="s">
        <v>5437</v>
      </c>
      <c r="B1169" s="23" t="s">
        <v>5438</v>
      </c>
      <c r="C1169" s="40" t="s">
        <v>177</v>
      </c>
      <c r="D1169" s="23" t="s">
        <v>82</v>
      </c>
      <c r="E1169" s="23" t="s">
        <v>5439</v>
      </c>
      <c r="F1169" s="23" t="s">
        <v>5440</v>
      </c>
      <c r="G1169" s="23" t="n">
        <v>56</v>
      </c>
      <c r="H1169" s="23" t="n">
        <v>576</v>
      </c>
      <c r="I1169" s="41" t="s">
        <v>180</v>
      </c>
      <c r="J1169" s="23" t="s">
        <v>4853</v>
      </c>
      <c r="K1169" s="23" t="n">
        <v>0</v>
      </c>
      <c r="L1169" s="23" t="n">
        <v>0</v>
      </c>
      <c r="M1169" s="23" t="n">
        <v>0</v>
      </c>
      <c r="N1169" s="23" t="n">
        <v>576</v>
      </c>
      <c r="O1169" s="23" t="n">
        <f aca="false">K1169+L1169</f>
        <v>0</v>
      </c>
      <c r="P1169" s="23" t="n">
        <f aca="false">K1169+L1169+M1169+N1169</f>
        <v>576</v>
      </c>
      <c r="Q1169" s="23" t="n">
        <v>0</v>
      </c>
      <c r="R1169" s="23" t="n">
        <v>6428</v>
      </c>
      <c r="S1169" s="23" t="n">
        <v>5090</v>
      </c>
      <c r="T1169" s="23" t="n">
        <v>3890</v>
      </c>
      <c r="U1169" s="23" t="n">
        <f aca="false">IF(I1169="delivery",O1169-SUM(Q1169+R1169),IF(I1169="PO",P1169-SUM(Q1169:R1169)))</f>
        <v>-6428</v>
      </c>
      <c r="V1169" s="43" t="n">
        <v>2.89</v>
      </c>
      <c r="W1169" s="43" t="n">
        <v>2.89</v>
      </c>
      <c r="X1169" s="43" t="n">
        <f aca="false">W1169-V1169</f>
        <v>0</v>
      </c>
      <c r="Y1169" s="43"/>
      <c r="Z1169" s="43"/>
      <c r="AA1169" s="43"/>
      <c r="AB1169" s="43"/>
      <c r="AC1169" s="43" t="s">
        <v>10482</v>
      </c>
      <c r="AD1169" s="43"/>
      <c r="AE1169" s="43"/>
      <c r="AF1169" s="43"/>
      <c r="AG1169" s="43" t="n">
        <v>2.89</v>
      </c>
      <c r="AH1169" s="43" t="s">
        <v>12351</v>
      </c>
      <c r="AI1169" s="63" t="n">
        <v>576</v>
      </c>
      <c r="AJ1169" s="63" t="n">
        <v>10</v>
      </c>
      <c r="AK1169" s="43" t="n">
        <v>2080000000</v>
      </c>
      <c r="AL1169" s="43"/>
      <c r="AM1169" s="43"/>
      <c r="AN1169" s="43"/>
      <c r="AO1169" s="43" t="s">
        <v>82</v>
      </c>
      <c r="AP1169" s="23" t="s">
        <v>1432</v>
      </c>
      <c r="BF1169" s="23" t="s">
        <v>719</v>
      </c>
      <c r="BG1169" s="1" t="s">
        <v>183</v>
      </c>
    </row>
    <row r="1170" s="23" customFormat="true" ht="12.75" hidden="true" customHeight="false" outlineLevel="0" collapsed="false">
      <c r="A1170" s="23" t="s">
        <v>5442</v>
      </c>
      <c r="B1170" s="23" t="s">
        <v>5443</v>
      </c>
      <c r="C1170" s="40" t="s">
        <v>177</v>
      </c>
      <c r="D1170" s="23" t="s">
        <v>82</v>
      </c>
      <c r="E1170" s="23" t="s">
        <v>5444</v>
      </c>
      <c r="F1170" s="23" t="s">
        <v>5445</v>
      </c>
      <c r="G1170" s="23" t="n">
        <v>41</v>
      </c>
      <c r="H1170" s="23" t="n">
        <v>480</v>
      </c>
      <c r="I1170" s="41" t="s">
        <v>188</v>
      </c>
      <c r="J1170" s="23" t="s">
        <v>1431</v>
      </c>
      <c r="K1170" s="23" t="n">
        <v>0</v>
      </c>
      <c r="L1170" s="23" t="n">
        <v>1390</v>
      </c>
      <c r="M1170" s="23" t="n">
        <v>2880</v>
      </c>
      <c r="N1170" s="23" t="n">
        <v>0</v>
      </c>
      <c r="O1170" s="23" t="n">
        <f aca="false">K1170+L1170</f>
        <v>1390</v>
      </c>
      <c r="P1170" s="23" t="n">
        <f aca="false">K1170+L1170+M1170+N1170</f>
        <v>4270</v>
      </c>
      <c r="Q1170" s="23" t="n">
        <v>4060</v>
      </c>
      <c r="R1170" s="23" t="n">
        <v>2928</v>
      </c>
      <c r="S1170" s="23" t="n">
        <v>5376</v>
      </c>
      <c r="T1170" s="23" t="n">
        <v>1824</v>
      </c>
      <c r="U1170" s="23" t="n">
        <f aca="false">IF(I1170="delivery",O1170-SUM(Q1170+R1170),IF(I1170="PO",P1170-SUM(Q1170:R1170)))</f>
        <v>-2718</v>
      </c>
      <c r="V1170" s="43" t="n">
        <v>7.84</v>
      </c>
      <c r="W1170" s="43" t="n">
        <v>7.84</v>
      </c>
      <c r="X1170" s="43" t="n">
        <f aca="false">W1170-V1170</f>
        <v>0</v>
      </c>
      <c r="Y1170" s="43"/>
      <c r="Z1170" s="43"/>
      <c r="AA1170" s="43"/>
      <c r="AB1170" s="43"/>
      <c r="AC1170" s="43" t="s">
        <v>10482</v>
      </c>
      <c r="AD1170" s="43"/>
      <c r="AE1170" s="43"/>
      <c r="AF1170" s="43"/>
      <c r="AG1170" s="43" t="n">
        <v>7.84</v>
      </c>
      <c r="AH1170" s="43" t="s">
        <v>12352</v>
      </c>
      <c r="AI1170" s="63" t="n">
        <v>480</v>
      </c>
      <c r="AJ1170" s="63" t="n">
        <v>6</v>
      </c>
      <c r="AK1170" s="43" t="s">
        <v>12353</v>
      </c>
      <c r="AL1170" s="43"/>
      <c r="AM1170" s="43"/>
      <c r="AN1170" s="43"/>
      <c r="AO1170" s="43" t="s">
        <v>82</v>
      </c>
      <c r="AP1170" s="23" t="s">
        <v>1432</v>
      </c>
      <c r="BF1170" s="23" t="s">
        <v>10498</v>
      </c>
      <c r="BG1170" s="1" t="s">
        <v>183</v>
      </c>
    </row>
    <row r="1171" s="23" customFormat="true" ht="12.75" hidden="true" customHeight="false" outlineLevel="0" collapsed="false">
      <c r="A1171" s="23" t="s">
        <v>5446</v>
      </c>
      <c r="B1171" s="23" t="s">
        <v>5447</v>
      </c>
      <c r="C1171" s="40" t="s">
        <v>177</v>
      </c>
      <c r="D1171" s="23" t="s">
        <v>82</v>
      </c>
      <c r="E1171" s="23" t="s">
        <v>5448</v>
      </c>
      <c r="F1171" s="23" t="s">
        <v>5449</v>
      </c>
      <c r="G1171" s="23" t="n">
        <v>61</v>
      </c>
      <c r="H1171" s="23" t="n">
        <v>3000</v>
      </c>
      <c r="I1171" s="41" t="s">
        <v>188</v>
      </c>
      <c r="J1171" s="23" t="s">
        <v>5241</v>
      </c>
      <c r="K1171" s="23" t="n">
        <v>0</v>
      </c>
      <c r="L1171" s="23" t="n">
        <v>728</v>
      </c>
      <c r="M1171" s="23" t="n">
        <v>0</v>
      </c>
      <c r="N1171" s="23" t="n">
        <v>0</v>
      </c>
      <c r="O1171" s="23" t="n">
        <f aca="false">K1171+L1171</f>
        <v>728</v>
      </c>
      <c r="P1171" s="23" t="n">
        <f aca="false">K1171+L1171+M1171+N1171</f>
        <v>728</v>
      </c>
      <c r="Q1171" s="23" t="n">
        <v>286</v>
      </c>
      <c r="R1171" s="23" t="n">
        <v>80</v>
      </c>
      <c r="S1171" s="23" t="n">
        <v>140</v>
      </c>
      <c r="T1171" s="23" t="n">
        <v>62</v>
      </c>
      <c r="U1171" s="23" t="n">
        <f aca="false">IF(I1171="delivery",O1171-SUM(Q1171+R1171),IF(I1171="PO",P1171-SUM(Q1171:R1171)))</f>
        <v>362</v>
      </c>
      <c r="V1171" s="43" t="n">
        <v>0.6599</v>
      </c>
      <c r="W1171" s="43" t="n">
        <v>0.64245</v>
      </c>
      <c r="X1171" s="43" t="n">
        <f aca="false">W1171-V1171</f>
        <v>-0.01745</v>
      </c>
      <c r="Y1171" s="43"/>
      <c r="Z1171" s="43"/>
      <c r="AA1171" s="43" t="n">
        <v>0.6599</v>
      </c>
      <c r="AB1171" s="43"/>
      <c r="AC1171" s="43" t="s">
        <v>10482</v>
      </c>
      <c r="AD1171" s="43"/>
      <c r="AE1171" s="43"/>
      <c r="AF1171" s="43"/>
      <c r="AG1171" s="43" t="n">
        <v>0.64245</v>
      </c>
      <c r="AH1171" s="43" t="s">
        <v>12354</v>
      </c>
      <c r="AI1171" s="63" t="s">
        <v>12355</v>
      </c>
      <c r="AJ1171" s="63" t="s">
        <v>12356</v>
      </c>
      <c r="AK1171" s="43" t="s">
        <v>12357</v>
      </c>
      <c r="AL1171" s="43"/>
      <c r="AM1171" s="43"/>
      <c r="AN1171" s="43"/>
      <c r="AO1171" s="43" t="s">
        <v>82</v>
      </c>
      <c r="AP1171" s="23" t="s">
        <v>1432</v>
      </c>
      <c r="BF1171" s="23" t="s">
        <v>10498</v>
      </c>
      <c r="BG1171" s="1" t="s">
        <v>183</v>
      </c>
    </row>
    <row r="1172" s="23" customFormat="true" ht="12.75" hidden="true" customHeight="false" outlineLevel="0" collapsed="false">
      <c r="A1172" s="23" t="s">
        <v>5450</v>
      </c>
      <c r="B1172" s="23" t="s">
        <v>5451</v>
      </c>
      <c r="C1172" s="40" t="s">
        <v>177</v>
      </c>
      <c r="D1172" s="23" t="s">
        <v>82</v>
      </c>
      <c r="E1172" s="23" t="s">
        <v>5452</v>
      </c>
      <c r="F1172" s="23" t="s">
        <v>5453</v>
      </c>
      <c r="G1172" s="23" t="n">
        <v>46</v>
      </c>
      <c r="H1172" s="23" t="n">
        <v>9</v>
      </c>
      <c r="I1172" s="41" t="s">
        <v>180</v>
      </c>
      <c r="J1172" s="23" t="s">
        <v>1442</v>
      </c>
      <c r="K1172" s="23" t="n">
        <v>0</v>
      </c>
      <c r="L1172" s="23" t="n">
        <v>0</v>
      </c>
      <c r="M1172" s="23" t="n">
        <v>0</v>
      </c>
      <c r="N1172" s="23" t="n">
        <v>0</v>
      </c>
      <c r="O1172" s="23" t="n">
        <f aca="false">K1172+L1172</f>
        <v>0</v>
      </c>
      <c r="P1172" s="23" t="n">
        <f aca="false">K1172+L1172+M1172+N1172</f>
        <v>0</v>
      </c>
      <c r="Q1172" s="23" t="n">
        <v>80</v>
      </c>
      <c r="R1172" s="23" t="n">
        <v>268</v>
      </c>
      <c r="S1172" s="23" t="n">
        <v>92</v>
      </c>
      <c r="T1172" s="23" t="n">
        <v>136</v>
      </c>
      <c r="U1172" s="23" t="n">
        <f aca="false">IF(I1172="delivery",O1172-SUM(Q1172+R1172),IF(I1172="PO",P1172-SUM(Q1172:R1172)))</f>
        <v>-348</v>
      </c>
      <c r="V1172" s="43" t="n">
        <v>41.5</v>
      </c>
      <c r="W1172" s="43" t="n">
        <v>41.5</v>
      </c>
      <c r="X1172" s="43" t="n">
        <f aca="false">W1172-V1172</f>
        <v>0</v>
      </c>
      <c r="Y1172" s="43"/>
      <c r="Z1172" s="43"/>
      <c r="AA1172" s="43"/>
      <c r="AB1172" s="43"/>
      <c r="AC1172" s="43" t="s">
        <v>10482</v>
      </c>
      <c r="AD1172" s="43"/>
      <c r="AE1172" s="43"/>
      <c r="AF1172" s="43"/>
      <c r="AG1172" s="43" t="n">
        <v>41.5</v>
      </c>
      <c r="AH1172" s="43" t="s">
        <v>12358</v>
      </c>
      <c r="AI1172" s="63" t="n">
        <v>9</v>
      </c>
      <c r="AJ1172" s="63" t="n">
        <v>7</v>
      </c>
      <c r="AK1172" s="43" t="s">
        <v>12359</v>
      </c>
      <c r="AL1172" s="43"/>
      <c r="AM1172" s="43"/>
      <c r="AN1172" s="43"/>
      <c r="AO1172" s="43" t="s">
        <v>82</v>
      </c>
      <c r="AP1172" s="23" t="s">
        <v>1432</v>
      </c>
      <c r="BF1172" s="23" t="s">
        <v>10498</v>
      </c>
      <c r="BG1172" s="1" t="s">
        <v>183</v>
      </c>
    </row>
    <row r="1173" s="23" customFormat="true" ht="12.75" hidden="true" customHeight="false" outlineLevel="0" collapsed="false">
      <c r="A1173" s="23" t="s">
        <v>5454</v>
      </c>
      <c r="B1173" s="23" t="s">
        <v>5455</v>
      </c>
      <c r="C1173" s="40" t="s">
        <v>177</v>
      </c>
      <c r="D1173" s="23" t="s">
        <v>82</v>
      </c>
      <c r="E1173" s="23" t="s">
        <v>5456</v>
      </c>
      <c r="F1173" s="23" t="s">
        <v>5457</v>
      </c>
      <c r="G1173" s="23" t="n">
        <v>71</v>
      </c>
      <c r="H1173" s="23" t="n">
        <v>5040</v>
      </c>
      <c r="I1173" s="41" t="s">
        <v>188</v>
      </c>
      <c r="J1173" s="23" t="s">
        <v>5458</v>
      </c>
      <c r="K1173" s="23" t="n">
        <v>0</v>
      </c>
      <c r="L1173" s="23" t="n">
        <v>4520</v>
      </c>
      <c r="M1173" s="23" t="n">
        <v>0</v>
      </c>
      <c r="N1173" s="23" t="n">
        <v>0</v>
      </c>
      <c r="O1173" s="23" t="n">
        <f aca="false">K1173+L1173</f>
        <v>4520</v>
      </c>
      <c r="P1173" s="23" t="n">
        <f aca="false">K1173+L1173+M1173+N1173</f>
        <v>4520</v>
      </c>
      <c r="Q1173" s="23" t="n">
        <v>422</v>
      </c>
      <c r="R1173" s="23" t="n">
        <v>498</v>
      </c>
      <c r="S1173" s="23" t="n">
        <v>571</v>
      </c>
      <c r="T1173" s="23" t="n">
        <v>330</v>
      </c>
      <c r="U1173" s="23" t="n">
        <f aca="false">IF(I1173="delivery",O1173-SUM(Q1173+R1173),IF(I1173="PO",P1173-SUM(Q1173:R1173)))</f>
        <v>3600</v>
      </c>
      <c r="V1173" s="43" t="n">
        <v>1.12</v>
      </c>
      <c r="W1173" s="43" t="n">
        <v>1.12</v>
      </c>
      <c r="X1173" s="43" t="n">
        <f aca="false">W1173-V1173</f>
        <v>0</v>
      </c>
      <c r="Y1173" s="43"/>
      <c r="Z1173" s="43"/>
      <c r="AA1173" s="43"/>
      <c r="AB1173" s="43"/>
      <c r="AC1173" s="43" t="s">
        <v>10482</v>
      </c>
      <c r="AD1173" s="43"/>
      <c r="AE1173" s="43"/>
      <c r="AF1173" s="43"/>
      <c r="AG1173" s="43" t="n">
        <v>1.12</v>
      </c>
      <c r="AH1173" s="43" t="s">
        <v>12360</v>
      </c>
      <c r="AI1173" s="63" t="n">
        <v>5040</v>
      </c>
      <c r="AJ1173" s="63" t="n">
        <v>12</v>
      </c>
      <c r="AK1173" s="43" t="s">
        <v>12361</v>
      </c>
      <c r="AL1173" s="43"/>
      <c r="AM1173" s="43"/>
      <c r="AN1173" s="43"/>
      <c r="AO1173" s="43" t="s">
        <v>82</v>
      </c>
      <c r="AP1173" s="23" t="s">
        <v>1432</v>
      </c>
      <c r="BF1173" s="23" t="s">
        <v>10498</v>
      </c>
      <c r="BG1173" s="1" t="s">
        <v>183</v>
      </c>
    </row>
    <row r="1174" s="23" customFormat="true" ht="12.75" hidden="true" customHeight="false" outlineLevel="0" collapsed="false">
      <c r="A1174" s="23" t="s">
        <v>5459</v>
      </c>
      <c r="B1174" s="23" t="s">
        <v>5460</v>
      </c>
      <c r="C1174" s="40" t="s">
        <v>177</v>
      </c>
      <c r="D1174" s="23" t="s">
        <v>82</v>
      </c>
      <c r="E1174" s="23" t="s">
        <v>5461</v>
      </c>
      <c r="F1174" s="23" t="s">
        <v>5462</v>
      </c>
      <c r="G1174" s="23" t="n">
        <v>81</v>
      </c>
      <c r="H1174" s="23" t="n">
        <v>40</v>
      </c>
      <c r="I1174" s="41" t="s">
        <v>188</v>
      </c>
      <c r="J1174" s="23" t="s">
        <v>1431</v>
      </c>
      <c r="K1174" s="23" t="n">
        <v>0</v>
      </c>
      <c r="L1174" s="23" t="n">
        <v>5770</v>
      </c>
      <c r="M1174" s="23" t="n">
        <v>1</v>
      </c>
      <c r="N1174" s="23" t="n">
        <v>0</v>
      </c>
      <c r="O1174" s="23" t="n">
        <f aca="false">K1174+L1174</f>
        <v>5770</v>
      </c>
      <c r="P1174" s="23" t="n">
        <f aca="false">K1174+L1174+M1174+N1174</f>
        <v>5771</v>
      </c>
      <c r="Q1174" s="23" t="n">
        <v>1342</v>
      </c>
      <c r="R1174" s="23" t="n">
        <v>555</v>
      </c>
      <c r="S1174" s="23" t="n">
        <v>699</v>
      </c>
      <c r="T1174" s="23" t="n">
        <v>378</v>
      </c>
      <c r="U1174" s="23" t="n">
        <f aca="false">IF(I1174="delivery",O1174-SUM(Q1174+R1174),IF(I1174="PO",P1174-SUM(Q1174:R1174)))</f>
        <v>3874</v>
      </c>
      <c r="V1174" s="43" t="n">
        <v>12.33</v>
      </c>
      <c r="W1174" s="43" t="n">
        <v>12.33</v>
      </c>
      <c r="X1174" s="43" t="n">
        <f aca="false">W1174-V1174</f>
        <v>0</v>
      </c>
      <c r="Y1174" s="43"/>
      <c r="Z1174" s="43"/>
      <c r="AA1174" s="43"/>
      <c r="AB1174" s="43"/>
      <c r="AC1174" s="43" t="s">
        <v>10482</v>
      </c>
      <c r="AD1174" s="43"/>
      <c r="AE1174" s="43"/>
      <c r="AF1174" s="43"/>
      <c r="AG1174" s="43" t="n">
        <v>12.33</v>
      </c>
      <c r="AH1174" s="43" t="s">
        <v>12089</v>
      </c>
      <c r="AI1174" s="63" t="n">
        <v>40</v>
      </c>
      <c r="AJ1174" s="63" t="n">
        <v>14</v>
      </c>
      <c r="AK1174" s="43" t="s">
        <v>12362</v>
      </c>
      <c r="AL1174" s="43"/>
      <c r="AM1174" s="43"/>
      <c r="AN1174" s="43"/>
      <c r="AO1174" s="43" t="s">
        <v>82</v>
      </c>
      <c r="AP1174" s="23" t="s">
        <v>1432</v>
      </c>
      <c r="BF1174" s="23" t="s">
        <v>10498</v>
      </c>
      <c r="BG1174" s="1" t="s">
        <v>183</v>
      </c>
    </row>
    <row r="1175" s="23" customFormat="true" ht="12.75" hidden="true" customHeight="false" outlineLevel="0" collapsed="false">
      <c r="A1175" s="23" t="s">
        <v>5463</v>
      </c>
      <c r="B1175" s="23" t="s">
        <v>5464</v>
      </c>
      <c r="C1175" s="40" t="s">
        <v>177</v>
      </c>
      <c r="D1175" s="23" t="s">
        <v>82</v>
      </c>
      <c r="E1175" s="23" t="s">
        <v>5465</v>
      </c>
      <c r="F1175" s="23" t="s">
        <v>5466</v>
      </c>
      <c r="G1175" s="23" t="n">
        <v>81</v>
      </c>
      <c r="H1175" s="23" t="n">
        <v>27</v>
      </c>
      <c r="I1175" s="41" t="s">
        <v>188</v>
      </c>
      <c r="J1175" s="23" t="s">
        <v>1431</v>
      </c>
      <c r="K1175" s="23" t="n">
        <v>1436</v>
      </c>
      <c r="L1175" s="23" t="n">
        <v>892</v>
      </c>
      <c r="M1175" s="23" t="n">
        <v>1</v>
      </c>
      <c r="N1175" s="23" t="n">
        <v>0</v>
      </c>
      <c r="O1175" s="23" t="n">
        <f aca="false">K1175+L1175</f>
        <v>2328</v>
      </c>
      <c r="P1175" s="23" t="n">
        <f aca="false">K1175+L1175+M1175+N1175</f>
        <v>2329</v>
      </c>
      <c r="Q1175" s="23" t="n">
        <v>429</v>
      </c>
      <c r="R1175" s="23" t="n">
        <v>153</v>
      </c>
      <c r="S1175" s="23" t="n">
        <v>201</v>
      </c>
      <c r="T1175" s="23" t="n">
        <v>110</v>
      </c>
      <c r="U1175" s="23" t="n">
        <f aca="false">IF(I1175="delivery",O1175-SUM(Q1175+R1175),IF(I1175="PO",P1175-SUM(Q1175:R1175)))</f>
        <v>1747</v>
      </c>
      <c r="V1175" s="43" t="n">
        <v>19.21</v>
      </c>
      <c r="W1175" s="43" t="n">
        <v>19.21</v>
      </c>
      <c r="X1175" s="43" t="n">
        <f aca="false">W1175-V1175</f>
        <v>0</v>
      </c>
      <c r="Y1175" s="43"/>
      <c r="Z1175" s="43"/>
      <c r="AA1175" s="43" t="n">
        <v>19.21</v>
      </c>
      <c r="AB1175" s="43"/>
      <c r="AC1175" s="43" t="s">
        <v>10482</v>
      </c>
      <c r="AD1175" s="43"/>
      <c r="AE1175" s="43"/>
      <c r="AF1175" s="43"/>
      <c r="AG1175" s="43" t="n">
        <v>19.21</v>
      </c>
      <c r="AH1175" s="43" t="s">
        <v>12363</v>
      </c>
      <c r="AI1175" s="63" t="n">
        <v>27</v>
      </c>
      <c r="AJ1175" s="63" t="n">
        <v>14</v>
      </c>
      <c r="AK1175" s="43" t="s">
        <v>12364</v>
      </c>
      <c r="AL1175" s="43"/>
      <c r="AM1175" s="43"/>
      <c r="AN1175" s="43"/>
      <c r="AO1175" s="43" t="s">
        <v>82</v>
      </c>
      <c r="AP1175" s="23" t="s">
        <v>1432</v>
      </c>
      <c r="BF1175" s="23" t="s">
        <v>10498</v>
      </c>
      <c r="BG1175" s="1" t="s">
        <v>183</v>
      </c>
    </row>
    <row r="1176" s="23" customFormat="true" ht="12.75" hidden="true" customHeight="false" outlineLevel="0" collapsed="false">
      <c r="A1176" s="23" t="s">
        <v>5467</v>
      </c>
      <c r="B1176" s="23" t="s">
        <v>5468</v>
      </c>
      <c r="C1176" s="40" t="s">
        <v>177</v>
      </c>
      <c r="D1176" s="23" t="s">
        <v>82</v>
      </c>
      <c r="E1176" s="23" t="s">
        <v>5469</v>
      </c>
      <c r="F1176" s="23" t="s">
        <v>5470</v>
      </c>
      <c r="G1176" s="23" t="n">
        <v>81</v>
      </c>
      <c r="H1176" s="23" t="n">
        <v>13</v>
      </c>
      <c r="I1176" s="41" t="s">
        <v>188</v>
      </c>
      <c r="J1176" s="23" t="s">
        <v>1431</v>
      </c>
      <c r="K1176" s="23" t="n">
        <v>0</v>
      </c>
      <c r="L1176" s="23" t="n">
        <v>454</v>
      </c>
      <c r="M1176" s="23" t="n">
        <v>0</v>
      </c>
      <c r="N1176" s="23" t="n">
        <v>0</v>
      </c>
      <c r="O1176" s="23" t="n">
        <f aca="false">K1176+L1176</f>
        <v>454</v>
      </c>
      <c r="P1176" s="23" t="n">
        <f aca="false">K1176+L1176+M1176+N1176</f>
        <v>454</v>
      </c>
      <c r="Q1176" s="23" t="n">
        <v>146</v>
      </c>
      <c r="R1176" s="23" t="n">
        <v>48</v>
      </c>
      <c r="S1176" s="23" t="n">
        <v>48</v>
      </c>
      <c r="T1176" s="23" t="n">
        <v>48</v>
      </c>
      <c r="U1176" s="23" t="n">
        <f aca="false">IF(I1176="delivery",O1176-SUM(Q1176+R1176),IF(I1176="PO",P1176-SUM(Q1176:R1176)))</f>
        <v>260</v>
      </c>
      <c r="V1176" s="43" t="n">
        <v>36.18</v>
      </c>
      <c r="W1176" s="43" t="n">
        <v>36.18</v>
      </c>
      <c r="X1176" s="43" t="n">
        <f aca="false">W1176-V1176</f>
        <v>0</v>
      </c>
      <c r="Y1176" s="43"/>
      <c r="Z1176" s="43"/>
      <c r="AA1176" s="43" t="n">
        <v>36.18</v>
      </c>
      <c r="AB1176" s="43"/>
      <c r="AC1176" s="43" t="s">
        <v>10482</v>
      </c>
      <c r="AD1176" s="43"/>
      <c r="AE1176" s="43"/>
      <c r="AF1176" s="43"/>
      <c r="AG1176" s="43" t="n">
        <v>36.18</v>
      </c>
      <c r="AH1176" s="43" t="s">
        <v>12093</v>
      </c>
      <c r="AI1176" s="63" t="n">
        <v>13</v>
      </c>
      <c r="AJ1176" s="63" t="n">
        <v>14</v>
      </c>
      <c r="AK1176" s="43" t="s">
        <v>12365</v>
      </c>
      <c r="AL1176" s="43"/>
      <c r="AM1176" s="43"/>
      <c r="AN1176" s="43"/>
      <c r="AO1176" s="43" t="s">
        <v>82</v>
      </c>
      <c r="AP1176" s="23" t="s">
        <v>1432</v>
      </c>
      <c r="BF1176" s="23" t="s">
        <v>10498</v>
      </c>
      <c r="BG1176" s="1" t="s">
        <v>183</v>
      </c>
    </row>
    <row r="1177" s="23" customFormat="true" ht="12.75" hidden="true" customHeight="false" outlineLevel="0" collapsed="false">
      <c r="A1177" s="23" t="s">
        <v>5471</v>
      </c>
      <c r="B1177" s="23" t="s">
        <v>5472</v>
      </c>
      <c r="C1177" s="40" t="s">
        <v>177</v>
      </c>
      <c r="D1177" s="23" t="s">
        <v>82</v>
      </c>
      <c r="E1177" s="23" t="s">
        <v>5473</v>
      </c>
      <c r="F1177" s="23" t="s">
        <v>5474</v>
      </c>
      <c r="G1177" s="23" t="n">
        <v>81</v>
      </c>
      <c r="H1177" s="23" t="n">
        <v>20</v>
      </c>
      <c r="I1177" s="41" t="s">
        <v>188</v>
      </c>
      <c r="J1177" s="23" t="s">
        <v>1431</v>
      </c>
      <c r="K1177" s="23" t="n">
        <v>0</v>
      </c>
      <c r="L1177" s="23" t="n">
        <v>142</v>
      </c>
      <c r="M1177" s="23" t="n">
        <v>0</v>
      </c>
      <c r="N1177" s="23" t="n">
        <v>72</v>
      </c>
      <c r="O1177" s="23" t="n">
        <f aca="false">K1177+L1177</f>
        <v>142</v>
      </c>
      <c r="P1177" s="23" t="n">
        <f aca="false">K1177+L1177+M1177+N1177</f>
        <v>214</v>
      </c>
      <c r="Q1177" s="23" t="n">
        <v>67</v>
      </c>
      <c r="R1177" s="23" t="n">
        <v>48</v>
      </c>
      <c r="S1177" s="23" t="n">
        <v>48</v>
      </c>
      <c r="T1177" s="23" t="n">
        <v>32</v>
      </c>
      <c r="U1177" s="23" t="n">
        <f aca="false">IF(I1177="delivery",O1177-SUM(Q1177+R1177),IF(I1177="PO",P1177-SUM(Q1177:R1177)))</f>
        <v>99</v>
      </c>
      <c r="V1177" s="43" t="n">
        <v>24.94</v>
      </c>
      <c r="W1177" s="43" t="n">
        <v>24.94</v>
      </c>
      <c r="X1177" s="43" t="n">
        <f aca="false">W1177-V1177</f>
        <v>0</v>
      </c>
      <c r="Y1177" s="43"/>
      <c r="Z1177" s="43"/>
      <c r="AA1177" s="43" t="n">
        <v>24.94</v>
      </c>
      <c r="AB1177" s="43"/>
      <c r="AC1177" s="43" t="s">
        <v>10482</v>
      </c>
      <c r="AD1177" s="43"/>
      <c r="AE1177" s="43"/>
      <c r="AF1177" s="43"/>
      <c r="AG1177" s="43" t="n">
        <v>24.94</v>
      </c>
      <c r="AH1177" s="43" t="s">
        <v>12366</v>
      </c>
      <c r="AI1177" s="63" t="n">
        <v>20</v>
      </c>
      <c r="AJ1177" s="63" t="n">
        <v>14</v>
      </c>
      <c r="AK1177" s="43" t="s">
        <v>12367</v>
      </c>
      <c r="AL1177" s="43"/>
      <c r="AM1177" s="43"/>
      <c r="AN1177" s="43"/>
      <c r="AO1177" s="43" t="s">
        <v>82</v>
      </c>
      <c r="AP1177" s="23" t="s">
        <v>1432</v>
      </c>
      <c r="BF1177" s="23" t="s">
        <v>10498</v>
      </c>
      <c r="BG1177" s="1" t="s">
        <v>183</v>
      </c>
    </row>
    <row r="1178" s="23" customFormat="true" ht="12.75" hidden="true" customHeight="false" outlineLevel="0" collapsed="false">
      <c r="A1178" s="23" t="s">
        <v>5475</v>
      </c>
      <c r="B1178" s="23" t="s">
        <v>5476</v>
      </c>
      <c r="C1178" s="40" t="s">
        <v>177</v>
      </c>
      <c r="D1178" s="23" t="s">
        <v>82</v>
      </c>
      <c r="E1178" s="23" t="s">
        <v>5477</v>
      </c>
      <c r="F1178" s="23" t="s">
        <v>5478</v>
      </c>
      <c r="G1178" s="23" t="n">
        <v>61</v>
      </c>
      <c r="H1178" s="23" t="n">
        <v>500</v>
      </c>
      <c r="I1178" s="41" t="s">
        <v>188</v>
      </c>
      <c r="J1178" s="23" t="s">
        <v>5479</v>
      </c>
      <c r="K1178" s="23" t="n">
        <v>0</v>
      </c>
      <c r="L1178" s="23" t="n">
        <v>0</v>
      </c>
      <c r="M1178" s="23" t="n">
        <v>502</v>
      </c>
      <c r="N1178" s="23" t="n">
        <v>0</v>
      </c>
      <c r="O1178" s="23" t="n">
        <f aca="false">K1178+L1178</f>
        <v>0</v>
      </c>
      <c r="P1178" s="23" t="n">
        <f aca="false">K1178+L1178+M1178+N1178</f>
        <v>502</v>
      </c>
      <c r="Q1178" s="23" t="n">
        <v>0</v>
      </c>
      <c r="R1178" s="23" t="n">
        <v>2634</v>
      </c>
      <c r="S1178" s="23" t="n">
        <v>1997</v>
      </c>
      <c r="T1178" s="23" t="n">
        <v>1743</v>
      </c>
      <c r="U1178" s="23" t="n">
        <f aca="false">IF(I1178="delivery",O1178-SUM(Q1178+R1178),IF(I1178="PO",P1178-SUM(Q1178:R1178)))</f>
        <v>-2132</v>
      </c>
      <c r="V1178" s="43" t="n">
        <v>21.8857</v>
      </c>
      <c r="W1178" s="43" t="n">
        <v>22.67</v>
      </c>
      <c r="X1178" s="43" t="n">
        <f aca="false">W1178-V1178</f>
        <v>0.784300000000002</v>
      </c>
      <c r="Y1178" s="43"/>
      <c r="Z1178" s="43"/>
      <c r="AA1178" s="43"/>
      <c r="AB1178" s="43"/>
      <c r="AC1178" s="43" t="s">
        <v>10482</v>
      </c>
      <c r="AD1178" s="43"/>
      <c r="AE1178" s="43"/>
      <c r="AF1178" s="43"/>
      <c r="AG1178" s="43" t="n">
        <v>22.67</v>
      </c>
      <c r="AH1178" s="43" t="s">
        <v>12368</v>
      </c>
      <c r="AI1178" s="63" t="s">
        <v>12369</v>
      </c>
      <c r="AJ1178" s="63" t="s">
        <v>12370</v>
      </c>
      <c r="AK1178" s="43" t="s">
        <v>12371</v>
      </c>
      <c r="AL1178" s="43"/>
      <c r="AM1178" s="43"/>
      <c r="AN1178" s="43"/>
      <c r="AO1178" s="43" t="s">
        <v>82</v>
      </c>
      <c r="AP1178" s="23" t="s">
        <v>1432</v>
      </c>
      <c r="AQ1178" s="23" t="s">
        <v>12372</v>
      </c>
      <c r="BF1178" s="23" t="s">
        <v>10498</v>
      </c>
      <c r="BG1178" s="1" t="s">
        <v>183</v>
      </c>
    </row>
    <row r="1179" s="23" customFormat="true" ht="12.75" hidden="true" customHeight="false" outlineLevel="0" collapsed="false">
      <c r="A1179" s="23" t="s">
        <v>5482</v>
      </c>
      <c r="B1179" s="23" t="s">
        <v>5483</v>
      </c>
      <c r="C1179" s="40" t="s">
        <v>177</v>
      </c>
      <c r="D1179" s="23" t="s">
        <v>82</v>
      </c>
      <c r="E1179" s="23" t="s">
        <v>5484</v>
      </c>
      <c r="F1179" s="23" t="s">
        <v>5485</v>
      </c>
      <c r="G1179" s="23" t="n">
        <v>61</v>
      </c>
      <c r="H1179" s="23" t="n">
        <v>1650</v>
      </c>
      <c r="I1179" s="41" t="s">
        <v>188</v>
      </c>
      <c r="J1179" s="23" t="s">
        <v>5479</v>
      </c>
      <c r="K1179" s="23" t="n">
        <v>0</v>
      </c>
      <c r="L1179" s="23" t="n">
        <v>0</v>
      </c>
      <c r="M1179" s="23" t="n">
        <v>0</v>
      </c>
      <c r="N1179" s="23" t="n">
        <v>1650</v>
      </c>
      <c r="O1179" s="23" t="n">
        <f aca="false">K1179+L1179</f>
        <v>0</v>
      </c>
      <c r="P1179" s="23" t="n">
        <f aca="false">K1179+L1179+M1179+N1179</f>
        <v>1650</v>
      </c>
      <c r="Q1179" s="23" t="n">
        <v>0</v>
      </c>
      <c r="R1179" s="23" t="n">
        <v>2634</v>
      </c>
      <c r="S1179" s="23" t="n">
        <v>1997</v>
      </c>
      <c r="T1179" s="23" t="n">
        <v>1743</v>
      </c>
      <c r="U1179" s="23" t="n">
        <f aca="false">IF(I1179="delivery",O1179-SUM(Q1179+R1179),IF(I1179="PO",P1179-SUM(Q1179:R1179)))</f>
        <v>-984</v>
      </c>
      <c r="V1179" s="43" t="n">
        <v>13.26</v>
      </c>
      <c r="W1179" s="43" t="n">
        <v>13.26</v>
      </c>
      <c r="X1179" s="43" t="n">
        <f aca="false">W1179-V1179</f>
        <v>0</v>
      </c>
      <c r="Y1179" s="43"/>
      <c r="Z1179" s="43"/>
      <c r="AA1179" s="43"/>
      <c r="AB1179" s="43"/>
      <c r="AC1179" s="43" t="s">
        <v>10482</v>
      </c>
      <c r="AD1179" s="43"/>
      <c r="AE1179" s="43"/>
      <c r="AF1179" s="43"/>
      <c r="AG1179" s="43" t="n">
        <v>13.26</v>
      </c>
      <c r="AH1179" s="43" t="s">
        <v>12373</v>
      </c>
      <c r="AI1179" s="63" t="s">
        <v>12374</v>
      </c>
      <c r="AJ1179" s="63" t="s">
        <v>12375</v>
      </c>
      <c r="AK1179" s="43" t="s">
        <v>12376</v>
      </c>
      <c r="AL1179" s="43"/>
      <c r="AM1179" s="43"/>
      <c r="AN1179" s="43"/>
      <c r="AO1179" s="43" t="s">
        <v>82</v>
      </c>
      <c r="AP1179" s="23" t="s">
        <v>1432</v>
      </c>
      <c r="BF1179" s="23" t="s">
        <v>10498</v>
      </c>
      <c r="BG1179" s="1" t="s">
        <v>183</v>
      </c>
    </row>
    <row r="1180" s="23" customFormat="true" ht="12.75" hidden="true" customHeight="false" outlineLevel="0" collapsed="false">
      <c r="A1180" s="23" t="s">
        <v>5486</v>
      </c>
      <c r="B1180" s="23" t="s">
        <v>5487</v>
      </c>
      <c r="C1180" s="40" t="s">
        <v>177</v>
      </c>
      <c r="D1180" s="23" t="s">
        <v>82</v>
      </c>
      <c r="E1180" s="23" t="s">
        <v>5488</v>
      </c>
      <c r="F1180" s="23" t="s">
        <v>5489</v>
      </c>
      <c r="G1180" s="23" t="n">
        <v>56</v>
      </c>
      <c r="H1180" s="23" t="n">
        <v>90</v>
      </c>
      <c r="I1180" s="41" t="s">
        <v>180</v>
      </c>
      <c r="J1180" s="23" t="s">
        <v>4853</v>
      </c>
      <c r="K1180" s="23" t="n">
        <v>0</v>
      </c>
      <c r="L1180" s="23" t="n">
        <v>0</v>
      </c>
      <c r="M1180" s="23" t="n">
        <v>0</v>
      </c>
      <c r="N1180" s="23" t="n">
        <v>540</v>
      </c>
      <c r="O1180" s="23" t="n">
        <f aca="false">K1180+L1180</f>
        <v>0</v>
      </c>
      <c r="P1180" s="23" t="n">
        <f aca="false">K1180+L1180+M1180+N1180</f>
        <v>540</v>
      </c>
      <c r="Q1180" s="23" t="n">
        <v>0</v>
      </c>
      <c r="R1180" s="23" t="n">
        <v>4821</v>
      </c>
      <c r="S1180" s="23" t="n">
        <v>3594</v>
      </c>
      <c r="T1180" s="23" t="n">
        <v>3141</v>
      </c>
      <c r="U1180" s="23" t="n">
        <f aca="false">IF(I1180="delivery",O1180-SUM(Q1180+R1180),IF(I1180="PO",P1180-SUM(Q1180:R1180)))</f>
        <v>-4821</v>
      </c>
      <c r="V1180" s="43" t="n">
        <v>4.15</v>
      </c>
      <c r="W1180" s="43" t="n">
        <v>4.15</v>
      </c>
      <c r="X1180" s="43" t="n">
        <f aca="false">W1180-V1180</f>
        <v>0</v>
      </c>
      <c r="Y1180" s="43"/>
      <c r="Z1180" s="43"/>
      <c r="AA1180" s="43"/>
      <c r="AB1180" s="43"/>
      <c r="AC1180" s="43" t="s">
        <v>10482</v>
      </c>
      <c r="AD1180" s="43"/>
      <c r="AE1180" s="43"/>
      <c r="AF1180" s="43"/>
      <c r="AG1180" s="43" t="n">
        <v>4.15</v>
      </c>
      <c r="AH1180" s="43" t="s">
        <v>12377</v>
      </c>
      <c r="AI1180" s="63" t="n">
        <v>90</v>
      </c>
      <c r="AJ1180" s="63" t="n">
        <v>10</v>
      </c>
      <c r="AK1180" s="43" t="s">
        <v>12378</v>
      </c>
      <c r="AL1180" s="43"/>
      <c r="AM1180" s="43"/>
      <c r="AN1180" s="43"/>
      <c r="AO1180" s="43" t="s">
        <v>82</v>
      </c>
      <c r="AP1180" s="23" t="s">
        <v>1432</v>
      </c>
      <c r="BF1180" s="23" t="s">
        <v>719</v>
      </c>
      <c r="BG1180" s="1" t="s">
        <v>183</v>
      </c>
    </row>
    <row r="1181" s="23" customFormat="true" ht="12.75" hidden="true" customHeight="false" outlineLevel="0" collapsed="false">
      <c r="A1181" s="23" t="s">
        <v>5490</v>
      </c>
      <c r="B1181" s="23" t="s">
        <v>5491</v>
      </c>
      <c r="C1181" s="40" t="s">
        <v>177</v>
      </c>
      <c r="D1181" s="23" t="s">
        <v>82</v>
      </c>
      <c r="E1181" s="23" t="s">
        <v>5492</v>
      </c>
      <c r="F1181" s="23" t="s">
        <v>5493</v>
      </c>
      <c r="G1181" s="23" t="n">
        <v>51</v>
      </c>
      <c r="H1181" s="23" t="n">
        <v>600</v>
      </c>
      <c r="I1181" s="41" t="s">
        <v>180</v>
      </c>
      <c r="J1181" s="23" t="s">
        <v>5494</v>
      </c>
      <c r="K1181" s="23" t="n">
        <v>0</v>
      </c>
      <c r="L1181" s="23" t="n">
        <v>0</v>
      </c>
      <c r="M1181" s="23" t="n">
        <v>0</v>
      </c>
      <c r="N1181" s="23" t="n">
        <v>0</v>
      </c>
      <c r="O1181" s="23" t="n">
        <f aca="false">K1181+L1181</f>
        <v>0</v>
      </c>
      <c r="P1181" s="23" t="n">
        <f aca="false">K1181+L1181+M1181+N1181</f>
        <v>0</v>
      </c>
      <c r="Q1181" s="23" t="n">
        <v>0</v>
      </c>
      <c r="R1181" s="23" t="n">
        <v>20</v>
      </c>
      <c r="S1181" s="23" t="n">
        <v>586</v>
      </c>
      <c r="T1181" s="23" t="n">
        <v>224</v>
      </c>
      <c r="U1181" s="23" t="n">
        <f aca="false">IF(I1181="delivery",O1181-SUM(Q1181+R1181),IF(I1181="PO",P1181-SUM(Q1181:R1181)))</f>
        <v>-20</v>
      </c>
      <c r="V1181" s="43" t="n">
        <v>2.77</v>
      </c>
      <c r="W1181" s="43" t="n">
        <v>2.77</v>
      </c>
      <c r="X1181" s="43" t="n">
        <f aca="false">W1181-V1181</f>
        <v>0</v>
      </c>
      <c r="Y1181" s="43"/>
      <c r="Z1181" s="43"/>
      <c r="AA1181" s="43"/>
      <c r="AB1181" s="43"/>
      <c r="AC1181" s="43" t="s">
        <v>10482</v>
      </c>
      <c r="AD1181" s="43"/>
      <c r="AE1181" s="43"/>
      <c r="AF1181" s="43"/>
      <c r="AG1181" s="43" t="n">
        <v>2.77</v>
      </c>
      <c r="AH1181" s="43" t="s">
        <v>12379</v>
      </c>
      <c r="AI1181" s="63" t="n">
        <v>600</v>
      </c>
      <c r="AJ1181" s="63" t="n">
        <v>8</v>
      </c>
      <c r="AK1181" s="43" t="s">
        <v>12380</v>
      </c>
      <c r="AL1181" s="43"/>
      <c r="AM1181" s="43"/>
      <c r="AN1181" s="43"/>
      <c r="AO1181" s="43" t="s">
        <v>82</v>
      </c>
      <c r="AP1181" s="23" t="s">
        <v>1432</v>
      </c>
      <c r="BF1181" s="23" t="s">
        <v>10498</v>
      </c>
      <c r="BG1181" s="1" t="s">
        <v>183</v>
      </c>
    </row>
    <row r="1182" s="23" customFormat="true" ht="12.75" hidden="true" customHeight="false" outlineLevel="0" collapsed="false">
      <c r="A1182" s="23" t="s">
        <v>5495</v>
      </c>
      <c r="B1182" s="23" t="s">
        <v>5491</v>
      </c>
      <c r="C1182" s="40" t="s">
        <v>177</v>
      </c>
      <c r="D1182" s="23" t="s">
        <v>82</v>
      </c>
      <c r="E1182" s="23" t="s">
        <v>5492</v>
      </c>
      <c r="F1182" s="23" t="s">
        <v>5493</v>
      </c>
      <c r="G1182" s="23" t="n">
        <v>51</v>
      </c>
      <c r="H1182" s="23" t="n">
        <v>600</v>
      </c>
      <c r="I1182" s="41" t="s">
        <v>180</v>
      </c>
      <c r="J1182" s="23" t="s">
        <v>5494</v>
      </c>
      <c r="K1182" s="23" t="n">
        <v>0</v>
      </c>
      <c r="L1182" s="23" t="n">
        <v>0</v>
      </c>
      <c r="M1182" s="23" t="n">
        <v>0</v>
      </c>
      <c r="N1182" s="23" t="n">
        <v>0</v>
      </c>
      <c r="O1182" s="23" t="n">
        <f aca="false">K1182+L1182</f>
        <v>0</v>
      </c>
      <c r="P1182" s="23" t="n">
        <f aca="false">K1182+L1182+M1182+N1182</f>
        <v>0</v>
      </c>
      <c r="Q1182" s="23" t="n">
        <v>0</v>
      </c>
      <c r="R1182" s="23" t="n">
        <v>512</v>
      </c>
      <c r="S1182" s="23" t="n">
        <v>353</v>
      </c>
      <c r="T1182" s="23" t="n">
        <v>287</v>
      </c>
      <c r="U1182" s="23" t="n">
        <f aca="false">IF(I1182="delivery",O1182-SUM(Q1182+R1182),IF(I1182="PO",P1182-SUM(Q1182:R1182)))</f>
        <v>-512</v>
      </c>
      <c r="V1182" s="43" t="n">
        <v>2.77</v>
      </c>
      <c r="W1182" s="43" t="n">
        <v>2.77</v>
      </c>
      <c r="X1182" s="43" t="n">
        <f aca="false">W1182-V1182</f>
        <v>0</v>
      </c>
      <c r="Y1182" s="43"/>
      <c r="Z1182" s="43"/>
      <c r="AA1182" s="43"/>
      <c r="AB1182" s="43"/>
      <c r="AC1182" s="43" t="s">
        <v>10482</v>
      </c>
      <c r="AD1182" s="43"/>
      <c r="AE1182" s="43"/>
      <c r="AF1182" s="43"/>
      <c r="AG1182" s="43" t="n">
        <v>2.77</v>
      </c>
      <c r="AH1182" s="43" t="s">
        <v>12379</v>
      </c>
      <c r="AI1182" s="63" t="n">
        <v>600</v>
      </c>
      <c r="AJ1182" s="63" t="n">
        <v>8</v>
      </c>
      <c r="AK1182" s="43" t="s">
        <v>12380</v>
      </c>
      <c r="AL1182" s="43"/>
      <c r="AM1182" s="43"/>
      <c r="AN1182" s="43"/>
      <c r="AO1182" s="43" t="s">
        <v>82</v>
      </c>
      <c r="AP1182" s="23" t="s">
        <v>1432</v>
      </c>
      <c r="BF1182" s="23" t="s">
        <v>10498</v>
      </c>
      <c r="BG1182" s="1" t="s">
        <v>183</v>
      </c>
    </row>
    <row r="1183" s="23" customFormat="true" ht="12.75" hidden="true" customHeight="false" outlineLevel="0" collapsed="false">
      <c r="A1183" s="23" t="s">
        <v>5500</v>
      </c>
      <c r="B1183" s="23" t="s">
        <v>5501</v>
      </c>
      <c r="C1183" s="40" t="s">
        <v>177</v>
      </c>
      <c r="D1183" s="23" t="s">
        <v>82</v>
      </c>
      <c r="E1183" s="23" t="s">
        <v>5502</v>
      </c>
      <c r="F1183" s="23" t="s">
        <v>5503</v>
      </c>
      <c r="G1183" s="23" t="n">
        <v>61</v>
      </c>
      <c r="H1183" s="23" t="n">
        <v>1650</v>
      </c>
      <c r="I1183" s="41" t="s">
        <v>188</v>
      </c>
      <c r="J1183" s="23" t="s">
        <v>5479</v>
      </c>
      <c r="K1183" s="23" t="n">
        <v>0</v>
      </c>
      <c r="L1183" s="23" t="n">
        <v>1750</v>
      </c>
      <c r="M1183" s="23" t="n">
        <v>0</v>
      </c>
      <c r="N1183" s="23" t="n">
        <v>0</v>
      </c>
      <c r="O1183" s="23" t="n">
        <f aca="false">K1183+L1183</f>
        <v>1750</v>
      </c>
      <c r="P1183" s="23" t="n">
        <f aca="false">K1183+L1183+M1183+N1183</f>
        <v>1750</v>
      </c>
      <c r="Q1183" s="23" t="n">
        <v>0</v>
      </c>
      <c r="R1183" s="23" t="n">
        <v>1607</v>
      </c>
      <c r="S1183" s="23" t="n">
        <v>1347</v>
      </c>
      <c r="T1183" s="23" t="n">
        <v>898</v>
      </c>
      <c r="U1183" s="23" t="n">
        <f aca="false">IF(I1183="delivery",O1183-SUM(Q1183+R1183),IF(I1183="PO",P1183-SUM(Q1183:R1183)))</f>
        <v>143</v>
      </c>
      <c r="V1183" s="43" t="n">
        <v>14.318</v>
      </c>
      <c r="W1183" s="43" t="n">
        <v>14.318</v>
      </c>
      <c r="X1183" s="43" t="n">
        <f aca="false">W1183-V1183</f>
        <v>0</v>
      </c>
      <c r="Y1183" s="43"/>
      <c r="Z1183" s="43"/>
      <c r="AA1183" s="43" t="n">
        <v>15.25</v>
      </c>
      <c r="AB1183" s="43" t="n">
        <v>11.9</v>
      </c>
      <c r="AC1183" s="43" t="s">
        <v>10482</v>
      </c>
      <c r="AD1183" s="43" t="s">
        <v>10669</v>
      </c>
      <c r="AE1183" s="43"/>
      <c r="AF1183" s="43"/>
      <c r="AG1183" s="43" t="n">
        <v>11.9</v>
      </c>
      <c r="AH1183" s="43" t="s">
        <v>12381</v>
      </c>
      <c r="AI1183" s="63" t="s">
        <v>12374</v>
      </c>
      <c r="AJ1183" s="63" t="s">
        <v>12382</v>
      </c>
      <c r="AK1183" s="43" t="s">
        <v>12383</v>
      </c>
      <c r="AL1183" s="43"/>
      <c r="AM1183" s="43" t="s">
        <v>12332</v>
      </c>
      <c r="AN1183" s="43"/>
      <c r="AO1183" s="43" t="s">
        <v>82</v>
      </c>
      <c r="AP1183" s="23" t="s">
        <v>1432</v>
      </c>
      <c r="BF1183" s="23" t="s">
        <v>10498</v>
      </c>
      <c r="BG1183" s="1" t="s">
        <v>183</v>
      </c>
    </row>
    <row r="1184" s="23" customFormat="true" ht="12.75" hidden="true" customHeight="false" outlineLevel="0" collapsed="false">
      <c r="A1184" s="23" t="s">
        <v>5504</v>
      </c>
      <c r="B1184" s="23" t="s">
        <v>5505</v>
      </c>
      <c r="C1184" s="40" t="s">
        <v>177</v>
      </c>
      <c r="D1184" s="23" t="s">
        <v>82</v>
      </c>
      <c r="E1184" s="23" t="s">
        <v>5506</v>
      </c>
      <c r="F1184" s="23" t="s">
        <v>5507</v>
      </c>
      <c r="G1184" s="23" t="n">
        <v>46</v>
      </c>
      <c r="H1184" s="23" t="n">
        <v>4968</v>
      </c>
      <c r="I1184" s="41" t="s">
        <v>180</v>
      </c>
      <c r="J1184" s="23" t="s">
        <v>1442</v>
      </c>
      <c r="K1184" s="23" t="n">
        <v>0</v>
      </c>
      <c r="L1184" s="23" t="n">
        <v>47</v>
      </c>
      <c r="M1184" s="23" t="n">
        <v>0</v>
      </c>
      <c r="N1184" s="23" t="n">
        <v>0</v>
      </c>
      <c r="O1184" s="23" t="n">
        <f aca="false">K1184+L1184</f>
        <v>47</v>
      </c>
      <c r="P1184" s="23" t="n">
        <f aca="false">K1184+L1184+M1184+N1184</f>
        <v>47</v>
      </c>
      <c r="Q1184" s="23" t="n">
        <v>10</v>
      </c>
      <c r="R1184" s="23" t="n">
        <v>532</v>
      </c>
      <c r="S1184" s="23" t="n">
        <v>949</v>
      </c>
      <c r="T1184" s="23" t="n">
        <v>551</v>
      </c>
      <c r="U1184" s="23" t="n">
        <f aca="false">IF(I1184="delivery",O1184-SUM(Q1184+R1184),IF(I1184="PO",P1184-SUM(Q1184:R1184)))</f>
        <v>-495</v>
      </c>
      <c r="V1184" s="43" t="n">
        <v>7.5</v>
      </c>
      <c r="W1184" s="43" t="n">
        <v>7.5</v>
      </c>
      <c r="X1184" s="43" t="n">
        <f aca="false">W1184-V1184</f>
        <v>0</v>
      </c>
      <c r="Y1184" s="43"/>
      <c r="Z1184" s="43"/>
      <c r="AA1184" s="43"/>
      <c r="AB1184" s="43"/>
      <c r="AC1184" s="43" t="s">
        <v>10482</v>
      </c>
      <c r="AD1184" s="43"/>
      <c r="AE1184" s="43"/>
      <c r="AF1184" s="43"/>
      <c r="AG1184" s="43" t="n">
        <v>7.5</v>
      </c>
      <c r="AH1184" s="43" t="s">
        <v>12384</v>
      </c>
      <c r="AI1184" s="63" t="n">
        <v>4968</v>
      </c>
      <c r="AJ1184" s="63" t="n">
        <v>7</v>
      </c>
      <c r="AK1184" s="43" t="s">
        <v>12385</v>
      </c>
      <c r="AL1184" s="43"/>
      <c r="AM1184" s="43"/>
      <c r="AN1184" s="43"/>
      <c r="AO1184" s="43" t="s">
        <v>82</v>
      </c>
      <c r="AP1184" s="23" t="s">
        <v>1432</v>
      </c>
      <c r="BF1184" s="23" t="s">
        <v>10498</v>
      </c>
      <c r="BG1184" s="1" t="s">
        <v>183</v>
      </c>
    </row>
    <row r="1185" s="23" customFormat="true" ht="12.75" hidden="true" customHeight="false" outlineLevel="0" collapsed="false">
      <c r="A1185" s="23" t="s">
        <v>5508</v>
      </c>
      <c r="B1185" s="23" t="s">
        <v>5505</v>
      </c>
      <c r="C1185" s="40" t="s">
        <v>177</v>
      </c>
      <c r="D1185" s="23" t="s">
        <v>82</v>
      </c>
      <c r="E1185" s="23" t="s">
        <v>5506</v>
      </c>
      <c r="F1185" s="23" t="s">
        <v>5507</v>
      </c>
      <c r="G1185" s="23" t="n">
        <v>46</v>
      </c>
      <c r="H1185" s="23" t="n">
        <v>4968</v>
      </c>
      <c r="I1185" s="41" t="s">
        <v>180</v>
      </c>
      <c r="J1185" s="23" t="s">
        <v>1442</v>
      </c>
      <c r="K1185" s="23" t="n">
        <v>0</v>
      </c>
      <c r="L1185" s="23" t="n">
        <v>0</v>
      </c>
      <c r="M1185" s="23" t="n">
        <v>0</v>
      </c>
      <c r="N1185" s="23" t="n">
        <v>0</v>
      </c>
      <c r="O1185" s="23" t="n">
        <f aca="false">K1185+L1185</f>
        <v>0</v>
      </c>
      <c r="P1185" s="23" t="n">
        <f aca="false">K1185+L1185+M1185+N1185</f>
        <v>0</v>
      </c>
      <c r="Q1185" s="23" t="n">
        <v>20</v>
      </c>
      <c r="R1185" s="23" t="n">
        <v>67</v>
      </c>
      <c r="S1185" s="23" t="n">
        <v>23</v>
      </c>
      <c r="T1185" s="23" t="n">
        <v>34</v>
      </c>
      <c r="U1185" s="23" t="n">
        <f aca="false">IF(I1185="delivery",O1185-SUM(Q1185+R1185),IF(I1185="PO",P1185-SUM(Q1185:R1185)))</f>
        <v>-87</v>
      </c>
      <c r="V1185" s="43" t="n">
        <v>7.5</v>
      </c>
      <c r="W1185" s="43" t="n">
        <v>7.5</v>
      </c>
      <c r="X1185" s="43" t="n">
        <f aca="false">W1185-V1185</f>
        <v>0</v>
      </c>
      <c r="Y1185" s="43"/>
      <c r="Z1185" s="43"/>
      <c r="AA1185" s="43"/>
      <c r="AB1185" s="43"/>
      <c r="AC1185" s="43" t="s">
        <v>10482</v>
      </c>
      <c r="AD1185" s="43"/>
      <c r="AE1185" s="43"/>
      <c r="AF1185" s="43"/>
      <c r="AG1185" s="43" t="n">
        <v>7.5</v>
      </c>
      <c r="AH1185" s="43" t="s">
        <v>12384</v>
      </c>
      <c r="AI1185" s="63" t="n">
        <v>4968</v>
      </c>
      <c r="AJ1185" s="63" t="n">
        <v>7</v>
      </c>
      <c r="AK1185" s="43" t="s">
        <v>12385</v>
      </c>
      <c r="AL1185" s="43"/>
      <c r="AM1185" s="43"/>
      <c r="AN1185" s="43"/>
      <c r="AO1185" s="43" t="s">
        <v>82</v>
      </c>
      <c r="AP1185" s="23" t="s">
        <v>1432</v>
      </c>
      <c r="BF1185" s="23" t="s">
        <v>10498</v>
      </c>
      <c r="BG1185" s="1" t="s">
        <v>183</v>
      </c>
    </row>
    <row r="1186" s="23" customFormat="true" ht="12.75" hidden="true" customHeight="false" outlineLevel="0" collapsed="false">
      <c r="A1186" s="23" t="s">
        <v>5509</v>
      </c>
      <c r="B1186" s="23" t="s">
        <v>5510</v>
      </c>
      <c r="C1186" s="40" t="s">
        <v>177</v>
      </c>
      <c r="D1186" s="23" t="s">
        <v>82</v>
      </c>
      <c r="E1186" s="23" t="s">
        <v>5511</v>
      </c>
      <c r="F1186" s="23" t="s">
        <v>5512</v>
      </c>
      <c r="G1186" s="23" t="n">
        <v>46</v>
      </c>
      <c r="H1186" s="23" t="n">
        <v>4968</v>
      </c>
      <c r="I1186" s="41" t="s">
        <v>180</v>
      </c>
      <c r="J1186" s="23" t="s">
        <v>1442</v>
      </c>
      <c r="K1186" s="23" t="n">
        <v>0</v>
      </c>
      <c r="L1186" s="23" t="n">
        <v>57</v>
      </c>
      <c r="M1186" s="23" t="n">
        <v>0</v>
      </c>
      <c r="N1186" s="23" t="n">
        <v>0</v>
      </c>
      <c r="O1186" s="23" t="n">
        <f aca="false">K1186+L1186</f>
        <v>57</v>
      </c>
      <c r="P1186" s="23" t="n">
        <f aca="false">K1186+L1186+M1186+N1186</f>
        <v>57</v>
      </c>
      <c r="Q1186" s="23" t="n">
        <v>10</v>
      </c>
      <c r="R1186" s="23" t="n">
        <v>532</v>
      </c>
      <c r="S1186" s="23" t="n">
        <v>949</v>
      </c>
      <c r="T1186" s="23" t="n">
        <v>551</v>
      </c>
      <c r="U1186" s="23" t="n">
        <f aca="false">IF(I1186="delivery",O1186-SUM(Q1186+R1186),IF(I1186="PO",P1186-SUM(Q1186:R1186)))</f>
        <v>-485</v>
      </c>
      <c r="V1186" s="43" t="n">
        <v>7.5</v>
      </c>
      <c r="W1186" s="43" t="n">
        <v>7.5</v>
      </c>
      <c r="X1186" s="43" t="n">
        <f aca="false">W1186-V1186</f>
        <v>0</v>
      </c>
      <c r="Y1186" s="43"/>
      <c r="Z1186" s="43"/>
      <c r="AA1186" s="43"/>
      <c r="AB1186" s="43"/>
      <c r="AC1186" s="43" t="s">
        <v>10482</v>
      </c>
      <c r="AD1186" s="43"/>
      <c r="AE1186" s="43"/>
      <c r="AF1186" s="43"/>
      <c r="AG1186" s="43" t="n">
        <v>7.5</v>
      </c>
      <c r="AH1186" s="43" t="s">
        <v>12384</v>
      </c>
      <c r="AI1186" s="63" t="n">
        <v>4968</v>
      </c>
      <c r="AJ1186" s="63" t="n">
        <v>7</v>
      </c>
      <c r="AK1186" s="43" t="s">
        <v>12385</v>
      </c>
      <c r="AL1186" s="43"/>
      <c r="AM1186" s="43"/>
      <c r="AN1186" s="43"/>
      <c r="AO1186" s="43" t="s">
        <v>82</v>
      </c>
      <c r="AP1186" s="23" t="s">
        <v>1432</v>
      </c>
      <c r="BF1186" s="23" t="s">
        <v>10498</v>
      </c>
      <c r="BG1186" s="1" t="s">
        <v>183</v>
      </c>
    </row>
    <row r="1187" s="23" customFormat="true" ht="12.75" hidden="true" customHeight="false" outlineLevel="0" collapsed="false">
      <c r="A1187" s="23" t="s">
        <v>5513</v>
      </c>
      <c r="B1187" s="23" t="s">
        <v>5510</v>
      </c>
      <c r="C1187" s="40" t="s">
        <v>177</v>
      </c>
      <c r="D1187" s="23" t="s">
        <v>82</v>
      </c>
      <c r="E1187" s="23" t="s">
        <v>5511</v>
      </c>
      <c r="F1187" s="23" t="s">
        <v>5512</v>
      </c>
      <c r="G1187" s="23" t="n">
        <v>46</v>
      </c>
      <c r="H1187" s="23" t="n">
        <v>4968</v>
      </c>
      <c r="I1187" s="41" t="s">
        <v>180</v>
      </c>
      <c r="J1187" s="23" t="s">
        <v>1442</v>
      </c>
      <c r="K1187" s="23" t="n">
        <v>0</v>
      </c>
      <c r="L1187" s="23" t="n">
        <v>0</v>
      </c>
      <c r="M1187" s="23" t="n">
        <v>0</v>
      </c>
      <c r="N1187" s="23" t="n">
        <v>0</v>
      </c>
      <c r="O1187" s="23" t="n">
        <f aca="false">K1187+L1187</f>
        <v>0</v>
      </c>
      <c r="P1187" s="23" t="n">
        <f aca="false">K1187+L1187+M1187+N1187</f>
        <v>0</v>
      </c>
      <c r="Q1187" s="23" t="n">
        <v>20</v>
      </c>
      <c r="R1187" s="23" t="n">
        <v>67</v>
      </c>
      <c r="S1187" s="23" t="n">
        <v>23</v>
      </c>
      <c r="T1187" s="23" t="n">
        <v>34</v>
      </c>
      <c r="U1187" s="23" t="n">
        <f aca="false">IF(I1187="delivery",O1187-SUM(Q1187+R1187),IF(I1187="PO",P1187-SUM(Q1187:R1187)))</f>
        <v>-87</v>
      </c>
      <c r="V1187" s="43" t="n">
        <v>7.5</v>
      </c>
      <c r="W1187" s="43" t="n">
        <v>7.5</v>
      </c>
      <c r="X1187" s="43" t="n">
        <f aca="false">W1187-V1187</f>
        <v>0</v>
      </c>
      <c r="Y1187" s="43"/>
      <c r="Z1187" s="43"/>
      <c r="AA1187" s="43"/>
      <c r="AB1187" s="43"/>
      <c r="AC1187" s="43" t="s">
        <v>10482</v>
      </c>
      <c r="AD1187" s="43"/>
      <c r="AE1187" s="43"/>
      <c r="AF1187" s="43"/>
      <c r="AG1187" s="43" t="n">
        <v>7.5</v>
      </c>
      <c r="AH1187" s="43" t="s">
        <v>12384</v>
      </c>
      <c r="AI1187" s="63" t="n">
        <v>4968</v>
      </c>
      <c r="AJ1187" s="63" t="n">
        <v>7</v>
      </c>
      <c r="AK1187" s="43" t="s">
        <v>12385</v>
      </c>
      <c r="AL1187" s="43"/>
      <c r="AM1187" s="43"/>
      <c r="AN1187" s="43"/>
      <c r="AO1187" s="43" t="s">
        <v>82</v>
      </c>
      <c r="AP1187" s="23" t="s">
        <v>1432</v>
      </c>
      <c r="BF1187" s="23" t="s">
        <v>10498</v>
      </c>
      <c r="BG1187" s="1" t="s">
        <v>183</v>
      </c>
    </row>
    <row r="1188" s="23" customFormat="true" ht="12.75" hidden="true" customHeight="false" outlineLevel="0" collapsed="false">
      <c r="A1188" s="23" t="s">
        <v>5514</v>
      </c>
      <c r="B1188" s="23" t="s">
        <v>5515</v>
      </c>
      <c r="C1188" s="40" t="s">
        <v>177</v>
      </c>
      <c r="D1188" s="23" t="s">
        <v>82</v>
      </c>
      <c r="E1188" s="23" t="s">
        <v>5516</v>
      </c>
      <c r="F1188" s="23" t="s">
        <v>5517</v>
      </c>
      <c r="G1188" s="23" t="n">
        <v>51</v>
      </c>
      <c r="H1188" s="23" t="n">
        <v>108</v>
      </c>
      <c r="I1188" s="41" t="s">
        <v>180</v>
      </c>
      <c r="J1188" s="23" t="s">
        <v>1437</v>
      </c>
      <c r="K1188" s="23" t="n">
        <v>0</v>
      </c>
      <c r="L1188" s="23" t="n">
        <v>1833</v>
      </c>
      <c r="M1188" s="23" t="n">
        <v>864</v>
      </c>
      <c r="N1188" s="23" t="n">
        <v>0</v>
      </c>
      <c r="O1188" s="23" t="n">
        <f aca="false">K1188+L1188</f>
        <v>1833</v>
      </c>
      <c r="P1188" s="23" t="n">
        <f aca="false">K1188+L1188+M1188+N1188</f>
        <v>2697</v>
      </c>
      <c r="Q1188" s="23" t="n">
        <v>2382</v>
      </c>
      <c r="R1188" s="23" t="n">
        <v>5829</v>
      </c>
      <c r="S1188" s="23" t="n">
        <v>6448</v>
      </c>
      <c r="T1188" s="23" t="n">
        <v>2912</v>
      </c>
      <c r="U1188" s="23" t="n">
        <f aca="false">IF(I1188="delivery",O1188-SUM(Q1188+R1188),IF(I1188="PO",P1188-SUM(Q1188:R1188)))</f>
        <v>-6378</v>
      </c>
      <c r="V1188" s="43" t="n">
        <v>14.4</v>
      </c>
      <c r="W1188" s="43" t="n">
        <v>14.4</v>
      </c>
      <c r="X1188" s="43" t="n">
        <f aca="false">W1188-V1188</f>
        <v>0</v>
      </c>
      <c r="Y1188" s="43"/>
      <c r="Z1188" s="43"/>
      <c r="AA1188" s="43"/>
      <c r="AB1188" s="43"/>
      <c r="AC1188" s="43" t="s">
        <v>10482</v>
      </c>
      <c r="AD1188" s="43"/>
      <c r="AE1188" s="43"/>
      <c r="AF1188" s="43"/>
      <c r="AG1188" s="43" t="n">
        <v>14.4</v>
      </c>
      <c r="AH1188" s="43" t="s">
        <v>12386</v>
      </c>
      <c r="AI1188" s="63" t="n">
        <v>108</v>
      </c>
      <c r="AJ1188" s="63" t="n">
        <v>8</v>
      </c>
      <c r="AK1188" s="43" t="s">
        <v>12387</v>
      </c>
      <c r="AL1188" s="43"/>
      <c r="AM1188" s="43"/>
      <c r="AN1188" s="43"/>
      <c r="AO1188" s="43" t="s">
        <v>82</v>
      </c>
      <c r="AP1188" s="23" t="s">
        <v>1432</v>
      </c>
      <c r="BF1188" s="23" t="s">
        <v>10498</v>
      </c>
      <c r="BG1188" s="1" t="s">
        <v>183</v>
      </c>
    </row>
    <row r="1189" s="23" customFormat="true" ht="12.75" hidden="true" customHeight="false" outlineLevel="0" collapsed="false">
      <c r="A1189" s="23" t="s">
        <v>5518</v>
      </c>
      <c r="B1189" s="23" t="s">
        <v>5519</v>
      </c>
      <c r="C1189" s="40" t="s">
        <v>177</v>
      </c>
      <c r="D1189" s="23" t="s">
        <v>82</v>
      </c>
      <c r="E1189" s="23" t="s">
        <v>5520</v>
      </c>
      <c r="F1189" s="23" t="s">
        <v>5521</v>
      </c>
      <c r="G1189" s="23" t="n">
        <v>51</v>
      </c>
      <c r="H1189" s="23" t="n">
        <v>108</v>
      </c>
      <c r="I1189" s="41" t="s">
        <v>180</v>
      </c>
      <c r="J1189" s="23" t="s">
        <v>1437</v>
      </c>
      <c r="K1189" s="23" t="n">
        <v>0</v>
      </c>
      <c r="L1189" s="23" t="n">
        <v>2252</v>
      </c>
      <c r="M1189" s="23" t="n">
        <v>160</v>
      </c>
      <c r="N1189" s="23" t="n">
        <v>216</v>
      </c>
      <c r="O1189" s="23" t="n">
        <f aca="false">K1189+L1189</f>
        <v>2252</v>
      </c>
      <c r="P1189" s="23" t="n">
        <f aca="false">K1189+L1189+M1189+N1189</f>
        <v>2628</v>
      </c>
      <c r="Q1189" s="23" t="n">
        <v>0</v>
      </c>
      <c r="R1189" s="23" t="n">
        <v>1251</v>
      </c>
      <c r="S1189" s="23" t="n">
        <v>2074</v>
      </c>
      <c r="T1189" s="23" t="n">
        <v>1052</v>
      </c>
      <c r="U1189" s="23" t="n">
        <f aca="false">IF(I1189="delivery",O1189-SUM(Q1189+R1189),IF(I1189="PO",P1189-SUM(Q1189:R1189)))</f>
        <v>1001</v>
      </c>
      <c r="V1189" s="43" t="n">
        <v>14.4</v>
      </c>
      <c r="W1189" s="43" t="n">
        <v>14.4</v>
      </c>
      <c r="X1189" s="43" t="n">
        <f aca="false">W1189-V1189</f>
        <v>0</v>
      </c>
      <c r="Y1189" s="43"/>
      <c r="Z1189" s="43"/>
      <c r="AA1189" s="43"/>
      <c r="AB1189" s="43"/>
      <c r="AC1189" s="43" t="s">
        <v>10482</v>
      </c>
      <c r="AD1189" s="43"/>
      <c r="AE1189" s="43"/>
      <c r="AF1189" s="43"/>
      <c r="AG1189" s="43" t="n">
        <v>14.4</v>
      </c>
      <c r="AH1189" s="43" t="s">
        <v>12386</v>
      </c>
      <c r="AI1189" s="63" t="n">
        <v>108</v>
      </c>
      <c r="AJ1189" s="63" t="n">
        <v>8</v>
      </c>
      <c r="AK1189" s="43" t="s">
        <v>12388</v>
      </c>
      <c r="AL1189" s="43"/>
      <c r="AM1189" s="43"/>
      <c r="AN1189" s="43"/>
      <c r="AO1189" s="43" t="s">
        <v>82</v>
      </c>
      <c r="AP1189" s="23" t="s">
        <v>1432</v>
      </c>
      <c r="BF1189" s="23" t="s">
        <v>10498</v>
      </c>
      <c r="BG1189" s="1" t="s">
        <v>183</v>
      </c>
    </row>
    <row r="1190" s="23" customFormat="true" ht="12.75" hidden="true" customHeight="false" outlineLevel="0" collapsed="false">
      <c r="A1190" s="23" t="s">
        <v>5522</v>
      </c>
      <c r="B1190" s="23" t="s">
        <v>5519</v>
      </c>
      <c r="C1190" s="40" t="s">
        <v>177</v>
      </c>
      <c r="D1190" s="23" t="s">
        <v>82</v>
      </c>
      <c r="E1190" s="23" t="s">
        <v>5520</v>
      </c>
      <c r="F1190" s="23" t="s">
        <v>5521</v>
      </c>
      <c r="G1190" s="23" t="n">
        <v>51</v>
      </c>
      <c r="H1190" s="23" t="n">
        <v>108</v>
      </c>
      <c r="I1190" s="41" t="s">
        <v>180</v>
      </c>
      <c r="J1190" s="23" t="s">
        <v>1437</v>
      </c>
      <c r="K1190" s="23" t="n">
        <v>0</v>
      </c>
      <c r="L1190" s="23" t="n">
        <v>123</v>
      </c>
      <c r="M1190" s="23" t="n">
        <v>0</v>
      </c>
      <c r="N1190" s="23" t="n">
        <v>0</v>
      </c>
      <c r="O1190" s="23" t="n">
        <f aca="false">K1190+L1190</f>
        <v>123</v>
      </c>
      <c r="P1190" s="23" t="n">
        <f aca="false">K1190+L1190+M1190+N1190</f>
        <v>123</v>
      </c>
      <c r="Q1190" s="23" t="n">
        <v>2055</v>
      </c>
      <c r="R1190" s="23" t="n">
        <v>4380</v>
      </c>
      <c r="S1190" s="23" t="n">
        <v>3786</v>
      </c>
      <c r="T1190" s="23" t="n">
        <v>2972</v>
      </c>
      <c r="U1190" s="23" t="n">
        <f aca="false">IF(I1190="delivery",O1190-SUM(Q1190+R1190),IF(I1190="PO",P1190-SUM(Q1190:R1190)))</f>
        <v>-6312</v>
      </c>
      <c r="V1190" s="43" t="n">
        <v>14.4</v>
      </c>
      <c r="W1190" s="43" t="n">
        <v>14.4</v>
      </c>
      <c r="X1190" s="43" t="n">
        <f aca="false">W1190-V1190</f>
        <v>0</v>
      </c>
      <c r="Y1190" s="43"/>
      <c r="Z1190" s="43"/>
      <c r="AA1190" s="43"/>
      <c r="AB1190" s="43"/>
      <c r="AC1190" s="43" t="s">
        <v>10482</v>
      </c>
      <c r="AD1190" s="43"/>
      <c r="AE1190" s="43"/>
      <c r="AF1190" s="43"/>
      <c r="AG1190" s="43" t="n">
        <v>14.4</v>
      </c>
      <c r="AH1190" s="43" t="s">
        <v>12386</v>
      </c>
      <c r="AI1190" s="63" t="n">
        <v>108</v>
      </c>
      <c r="AJ1190" s="63" t="n">
        <v>8</v>
      </c>
      <c r="AK1190" s="43" t="s">
        <v>12388</v>
      </c>
      <c r="AL1190" s="43"/>
      <c r="AM1190" s="43"/>
      <c r="AN1190" s="43"/>
      <c r="AO1190" s="43" t="s">
        <v>82</v>
      </c>
      <c r="AP1190" s="23" t="s">
        <v>1432</v>
      </c>
      <c r="BF1190" s="23" t="s">
        <v>10498</v>
      </c>
      <c r="BG1190" s="1" t="s">
        <v>183</v>
      </c>
    </row>
    <row r="1191" s="23" customFormat="true" ht="12.75" hidden="true" customHeight="false" outlineLevel="0" collapsed="false">
      <c r="A1191" s="23" t="s">
        <v>5523</v>
      </c>
      <c r="B1191" s="23" t="s">
        <v>5524</v>
      </c>
      <c r="C1191" s="40" t="s">
        <v>177</v>
      </c>
      <c r="D1191" s="23" t="s">
        <v>82</v>
      </c>
      <c r="E1191" s="23" t="s">
        <v>5525</v>
      </c>
      <c r="F1191" s="23" t="s">
        <v>5526</v>
      </c>
      <c r="G1191" s="23" t="n">
        <v>51</v>
      </c>
      <c r="H1191" s="23" t="n">
        <v>400</v>
      </c>
      <c r="I1191" s="41" t="s">
        <v>188</v>
      </c>
      <c r="J1191" s="23" t="s">
        <v>4718</v>
      </c>
      <c r="K1191" s="23" t="n">
        <v>0</v>
      </c>
      <c r="L1191" s="23" t="n">
        <v>8161</v>
      </c>
      <c r="M1191" s="23" t="n">
        <v>0</v>
      </c>
      <c r="N1191" s="23" t="n">
        <v>0</v>
      </c>
      <c r="O1191" s="23" t="n">
        <f aca="false">K1191+L1191</f>
        <v>8161</v>
      </c>
      <c r="P1191" s="23" t="n">
        <f aca="false">K1191+L1191+M1191+N1191</f>
        <v>8161</v>
      </c>
      <c r="Q1191" s="23" t="n">
        <v>9508</v>
      </c>
      <c r="R1191" s="23" t="n">
        <v>26824</v>
      </c>
      <c r="S1191" s="23" t="n">
        <v>32520</v>
      </c>
      <c r="T1191" s="23" t="n">
        <v>15616</v>
      </c>
      <c r="U1191" s="23" t="n">
        <f aca="false">IF(I1191="delivery",O1191-SUM(Q1191+R1191),IF(I1191="PO",P1191-SUM(Q1191:R1191)))</f>
        <v>-28171</v>
      </c>
      <c r="V1191" s="43" t="n">
        <v>0.705</v>
      </c>
      <c r="W1191" s="43" t="n">
        <v>0.7</v>
      </c>
      <c r="X1191" s="43" t="n">
        <f aca="false">W1191-V1191</f>
        <v>-0.005</v>
      </c>
      <c r="Y1191" s="43"/>
      <c r="Z1191" s="43"/>
      <c r="AA1191" s="43"/>
      <c r="AB1191" s="43"/>
      <c r="AC1191" s="43" t="s">
        <v>10482</v>
      </c>
      <c r="AD1191" s="43"/>
      <c r="AE1191" s="43"/>
      <c r="AF1191" s="43"/>
      <c r="AG1191" s="43" t="n">
        <v>0.7</v>
      </c>
      <c r="AH1191" s="43" t="s">
        <v>12389</v>
      </c>
      <c r="AI1191" s="63" t="s">
        <v>12390</v>
      </c>
      <c r="AJ1191" s="63" t="s">
        <v>10580</v>
      </c>
      <c r="AK1191" s="43" t="s">
        <v>12391</v>
      </c>
      <c r="AL1191" s="43"/>
      <c r="AM1191" s="43" t="s">
        <v>12392</v>
      </c>
      <c r="AN1191" s="43"/>
      <c r="AO1191" s="43" t="s">
        <v>82</v>
      </c>
      <c r="AP1191" s="23" t="s">
        <v>1432</v>
      </c>
      <c r="BF1191" s="23" t="s">
        <v>10498</v>
      </c>
      <c r="BG1191" s="1" t="s">
        <v>183</v>
      </c>
    </row>
    <row r="1192" s="23" customFormat="true" ht="12.75" hidden="true" customHeight="false" outlineLevel="0" collapsed="false">
      <c r="A1192" s="23" t="s">
        <v>5527</v>
      </c>
      <c r="B1192" s="23" t="s">
        <v>5528</v>
      </c>
      <c r="C1192" s="40" t="s">
        <v>177</v>
      </c>
      <c r="D1192" s="23" t="s">
        <v>82</v>
      </c>
      <c r="E1192" s="23" t="s">
        <v>5529</v>
      </c>
      <c r="F1192" s="23" t="s">
        <v>5530</v>
      </c>
      <c r="G1192" s="23" t="n">
        <v>61</v>
      </c>
      <c r="H1192" s="23" t="n">
        <v>270</v>
      </c>
      <c r="I1192" s="41" t="s">
        <v>188</v>
      </c>
      <c r="J1192" s="23" t="s">
        <v>4718</v>
      </c>
      <c r="K1192" s="23" t="n">
        <v>0</v>
      </c>
      <c r="L1192" s="23" t="n">
        <v>19967</v>
      </c>
      <c r="M1192" s="23" t="n">
        <v>1450</v>
      </c>
      <c r="N1192" s="23" t="n">
        <v>1080</v>
      </c>
      <c r="O1192" s="23" t="n">
        <f aca="false">K1192+L1192</f>
        <v>19967</v>
      </c>
      <c r="P1192" s="23" t="n">
        <f aca="false">K1192+L1192+M1192+N1192</f>
        <v>22497</v>
      </c>
      <c r="Q1192" s="23" t="n">
        <v>10300</v>
      </c>
      <c r="R1192" s="23" t="n">
        <v>32540</v>
      </c>
      <c r="S1192" s="23" t="n">
        <v>37710</v>
      </c>
      <c r="T1192" s="23" t="n">
        <v>25080</v>
      </c>
      <c r="U1192" s="23" t="n">
        <f aca="false">IF(I1192="delivery",O1192-SUM(Q1192+R1192),IF(I1192="PO",P1192-SUM(Q1192:R1192)))</f>
        <v>-20343</v>
      </c>
      <c r="V1192" s="43" t="n">
        <v>13.44</v>
      </c>
      <c r="W1192" s="43" t="n">
        <v>13.44</v>
      </c>
      <c r="X1192" s="43" t="n">
        <f aca="false">W1192-V1192</f>
        <v>0</v>
      </c>
      <c r="Y1192" s="43"/>
      <c r="Z1192" s="43"/>
      <c r="AA1192" s="43"/>
      <c r="AB1192" s="43"/>
      <c r="AC1192" s="43" t="s">
        <v>10482</v>
      </c>
      <c r="AD1192" s="43"/>
      <c r="AE1192" s="43"/>
      <c r="AF1192" s="43"/>
      <c r="AG1192" s="43" t="n">
        <v>13.44</v>
      </c>
      <c r="AH1192" s="43" t="s">
        <v>12393</v>
      </c>
      <c r="AI1192" s="63" t="s">
        <v>12394</v>
      </c>
      <c r="AJ1192" s="63" t="s">
        <v>12395</v>
      </c>
      <c r="AK1192" s="43" t="s">
        <v>12396</v>
      </c>
      <c r="AL1192" s="43"/>
      <c r="AM1192" s="43"/>
      <c r="AN1192" s="43"/>
      <c r="AO1192" s="43" t="s">
        <v>82</v>
      </c>
      <c r="AP1192" s="23" t="s">
        <v>1432</v>
      </c>
      <c r="BF1192" s="23" t="s">
        <v>10498</v>
      </c>
      <c r="BG1192" s="1" t="s">
        <v>183</v>
      </c>
    </row>
    <row r="1193" s="23" customFormat="true" ht="12.75" hidden="true" customHeight="false" outlineLevel="0" collapsed="false">
      <c r="A1193" s="23" t="s">
        <v>5531</v>
      </c>
      <c r="B1193" s="23" t="s">
        <v>5528</v>
      </c>
      <c r="C1193" s="40" t="s">
        <v>177</v>
      </c>
      <c r="D1193" s="23" t="s">
        <v>82</v>
      </c>
      <c r="E1193" s="23" t="s">
        <v>5529</v>
      </c>
      <c r="F1193" s="23" t="s">
        <v>5532</v>
      </c>
      <c r="G1193" s="23" t="n">
        <v>61</v>
      </c>
      <c r="H1193" s="23" t="n">
        <v>270</v>
      </c>
      <c r="I1193" s="41" t="s">
        <v>188</v>
      </c>
      <c r="J1193" s="23" t="s">
        <v>4718</v>
      </c>
      <c r="K1193" s="23" t="n">
        <v>0</v>
      </c>
      <c r="L1193" s="23" t="n">
        <v>422</v>
      </c>
      <c r="M1193" s="23" t="n">
        <v>0</v>
      </c>
      <c r="N1193" s="23" t="n">
        <v>0</v>
      </c>
      <c r="O1193" s="23" t="n">
        <f aca="false">K1193+L1193</f>
        <v>422</v>
      </c>
      <c r="P1193" s="23" t="n">
        <f aca="false">K1193+L1193+M1193+N1193</f>
        <v>422</v>
      </c>
      <c r="Q1193" s="23" t="n">
        <v>620</v>
      </c>
      <c r="R1193" s="23" t="n">
        <v>0</v>
      </c>
      <c r="S1193" s="23" t="n">
        <v>0</v>
      </c>
      <c r="T1193" s="23" t="n">
        <v>0</v>
      </c>
      <c r="U1193" s="23" t="n">
        <f aca="false">IF(I1193="delivery",O1193-SUM(Q1193+R1193),IF(I1193="PO",P1193-SUM(Q1193:R1193)))</f>
        <v>-198</v>
      </c>
      <c r="V1193" s="43" t="n">
        <v>13.44</v>
      </c>
      <c r="W1193" s="43" t="n">
        <v>13.44</v>
      </c>
      <c r="X1193" s="43" t="n">
        <f aca="false">W1193-V1193</f>
        <v>0</v>
      </c>
      <c r="Y1193" s="43"/>
      <c r="Z1193" s="43"/>
      <c r="AA1193" s="43"/>
      <c r="AB1193" s="43"/>
      <c r="AC1193" s="43" t="s">
        <v>10482</v>
      </c>
      <c r="AD1193" s="43"/>
      <c r="AE1193" s="43"/>
      <c r="AF1193" s="43"/>
      <c r="AG1193" s="43" t="n">
        <v>13.44</v>
      </c>
      <c r="AH1193" s="43" t="s">
        <v>12393</v>
      </c>
      <c r="AI1193" s="63" t="s">
        <v>12394</v>
      </c>
      <c r="AJ1193" s="63" t="s">
        <v>12395</v>
      </c>
      <c r="AK1193" s="43" t="s">
        <v>12396</v>
      </c>
      <c r="AL1193" s="43"/>
      <c r="AM1193" s="43"/>
      <c r="AN1193" s="43"/>
      <c r="AO1193" s="43" t="s">
        <v>82</v>
      </c>
      <c r="AP1193" s="23" t="s">
        <v>1432</v>
      </c>
      <c r="BF1193" s="23" t="s">
        <v>10498</v>
      </c>
      <c r="BG1193" s="1" t="s">
        <v>183</v>
      </c>
    </row>
    <row r="1194" s="23" customFormat="true" ht="12.75" hidden="true" customHeight="false" outlineLevel="0" collapsed="false">
      <c r="A1194" s="23" t="s">
        <v>5537</v>
      </c>
      <c r="B1194" s="23" t="s">
        <v>5538</v>
      </c>
      <c r="C1194" s="40" t="s">
        <v>177</v>
      </c>
      <c r="D1194" s="23" t="s">
        <v>82</v>
      </c>
      <c r="E1194" s="23" t="s">
        <v>5539</v>
      </c>
      <c r="F1194" s="23" t="s">
        <v>5540</v>
      </c>
      <c r="G1194" s="23" t="n">
        <v>36</v>
      </c>
      <c r="H1194" s="23" t="n">
        <v>500</v>
      </c>
      <c r="I1194" s="41" t="s">
        <v>188</v>
      </c>
      <c r="J1194" s="23" t="s">
        <v>4963</v>
      </c>
      <c r="K1194" s="23" t="n">
        <v>0</v>
      </c>
      <c r="L1194" s="23" t="n">
        <v>0</v>
      </c>
      <c r="M1194" s="23" t="n">
        <v>125</v>
      </c>
      <c r="N1194" s="23" t="n">
        <v>0</v>
      </c>
      <c r="O1194" s="23" t="n">
        <f aca="false">K1194+L1194</f>
        <v>0</v>
      </c>
      <c r="P1194" s="23" t="n">
        <f aca="false">K1194+L1194+M1194+N1194</f>
        <v>125</v>
      </c>
      <c r="Q1194" s="23" t="n">
        <v>30</v>
      </c>
      <c r="R1194" s="23" t="n">
        <v>67</v>
      </c>
      <c r="S1194" s="23" t="n">
        <v>33</v>
      </c>
      <c r="T1194" s="23" t="n">
        <v>74</v>
      </c>
      <c r="U1194" s="23" t="n">
        <f aca="false">IF(I1194="delivery",O1194-SUM(Q1194+R1194),IF(I1194="PO",P1194-SUM(Q1194:R1194)))</f>
        <v>28</v>
      </c>
      <c r="V1194" s="43" t="n">
        <v>3</v>
      </c>
      <c r="W1194" s="43" t="n">
        <v>3</v>
      </c>
      <c r="X1194" s="43" t="n">
        <f aca="false">W1194-V1194</f>
        <v>0</v>
      </c>
      <c r="Y1194" s="43"/>
      <c r="Z1194" s="43"/>
      <c r="AA1194" s="43"/>
      <c r="AB1194" s="43"/>
      <c r="AC1194" s="43" t="s">
        <v>10482</v>
      </c>
      <c r="AD1194" s="43"/>
      <c r="AE1194" s="43"/>
      <c r="AF1194" s="43"/>
      <c r="AG1194" s="43" t="n">
        <v>3</v>
      </c>
      <c r="AH1194" s="43" t="s">
        <v>12397</v>
      </c>
      <c r="AI1194" s="63" t="n">
        <v>500</v>
      </c>
      <c r="AJ1194" s="63" t="n">
        <v>5</v>
      </c>
      <c r="AK1194" s="43" t="s">
        <v>12398</v>
      </c>
      <c r="AL1194" s="43"/>
      <c r="AM1194" s="43"/>
      <c r="AN1194" s="43"/>
      <c r="AO1194" s="43" t="s">
        <v>82</v>
      </c>
      <c r="AP1194" s="23" t="s">
        <v>1432</v>
      </c>
      <c r="BF1194" s="23" t="s">
        <v>10498</v>
      </c>
      <c r="BG1194" s="1" t="s">
        <v>183</v>
      </c>
    </row>
    <row r="1195" s="23" customFormat="true" ht="12.75" hidden="true" customHeight="false" outlineLevel="0" collapsed="false">
      <c r="A1195" s="23" t="s">
        <v>5553</v>
      </c>
      <c r="B1195" s="23" t="s">
        <v>5554</v>
      </c>
      <c r="C1195" s="40" t="s">
        <v>177</v>
      </c>
      <c r="D1195" s="23" t="s">
        <v>82</v>
      </c>
      <c r="E1195" s="23" t="s">
        <v>5555</v>
      </c>
      <c r="F1195" s="23" t="s">
        <v>5556</v>
      </c>
      <c r="G1195" s="23" t="n">
        <v>51</v>
      </c>
      <c r="H1195" s="23" t="n">
        <v>750</v>
      </c>
      <c r="I1195" s="41" t="s">
        <v>188</v>
      </c>
      <c r="J1195" s="23" t="s">
        <v>5109</v>
      </c>
      <c r="K1195" s="23" t="n">
        <v>0</v>
      </c>
      <c r="L1195" s="23" t="n">
        <v>0</v>
      </c>
      <c r="M1195" s="23" t="n">
        <v>0</v>
      </c>
      <c r="N1195" s="23" t="n">
        <v>0</v>
      </c>
      <c r="O1195" s="23" t="n">
        <f aca="false">K1195+L1195</f>
        <v>0</v>
      </c>
      <c r="P1195" s="23" t="n">
        <f aca="false">K1195+L1195+M1195+N1195</f>
        <v>0</v>
      </c>
      <c r="Q1195" s="23" t="n">
        <v>0</v>
      </c>
      <c r="R1195" s="23" t="n">
        <v>532</v>
      </c>
      <c r="S1195" s="23" t="n">
        <v>939</v>
      </c>
      <c r="T1195" s="23" t="n">
        <v>511</v>
      </c>
      <c r="U1195" s="23" t="n">
        <f aca="false">IF(I1195="delivery",O1195-SUM(Q1195+R1195),IF(I1195="PO",P1195-SUM(Q1195:R1195)))</f>
        <v>-532</v>
      </c>
      <c r="V1195" s="43" t="n">
        <v>0.495</v>
      </c>
      <c r="W1195" s="43" t="n">
        <v>0.495</v>
      </c>
      <c r="X1195" s="43" t="n">
        <f aca="false">W1195-V1195</f>
        <v>0</v>
      </c>
      <c r="Y1195" s="43"/>
      <c r="Z1195" s="43"/>
      <c r="AA1195" s="43"/>
      <c r="AB1195" s="43"/>
      <c r="AC1195" s="43" t="s">
        <v>10482</v>
      </c>
      <c r="AD1195" s="43"/>
      <c r="AE1195" s="43"/>
      <c r="AF1195" s="43"/>
      <c r="AG1195" s="43" t="n">
        <v>0.495</v>
      </c>
      <c r="AH1195" s="43" t="s">
        <v>12399</v>
      </c>
      <c r="AI1195" s="63" t="s">
        <v>12400</v>
      </c>
      <c r="AJ1195" s="63" t="s">
        <v>10505</v>
      </c>
      <c r="AK1195" s="43" t="s">
        <v>12401</v>
      </c>
      <c r="AL1195" s="43"/>
      <c r="AM1195" s="43"/>
      <c r="AN1195" s="43"/>
      <c r="AO1195" s="43" t="s">
        <v>82</v>
      </c>
      <c r="AP1195" s="23" t="s">
        <v>1432</v>
      </c>
      <c r="BF1195" s="23" t="s">
        <v>10498</v>
      </c>
      <c r="BG1195" s="1" t="s">
        <v>183</v>
      </c>
    </row>
    <row r="1196" s="23" customFormat="true" ht="12.75" hidden="false" customHeight="false" outlineLevel="0" collapsed="false">
      <c r="A1196" s="23" t="s">
        <v>5573</v>
      </c>
      <c r="B1196" s="23" t="s">
        <v>5574</v>
      </c>
      <c r="C1196" s="40" t="s">
        <v>177</v>
      </c>
      <c r="D1196" s="23" t="s">
        <v>1471</v>
      </c>
      <c r="E1196" s="23" t="s">
        <v>5575</v>
      </c>
      <c r="F1196" s="23" t="s">
        <v>5576</v>
      </c>
      <c r="G1196" s="23" t="n">
        <v>33</v>
      </c>
      <c r="H1196" s="23" t="n">
        <v>3000</v>
      </c>
      <c r="I1196" s="41" t="s">
        <v>180</v>
      </c>
      <c r="K1196" s="23" t="n">
        <v>0</v>
      </c>
      <c r="L1196" s="23" t="n">
        <v>38912</v>
      </c>
      <c r="M1196" s="23" t="n">
        <v>0</v>
      </c>
      <c r="N1196" s="23" t="n">
        <v>0</v>
      </c>
      <c r="O1196" s="23" t="n">
        <f aca="false">K1196+L1196</f>
        <v>38912</v>
      </c>
      <c r="P1196" s="23" t="n">
        <f aca="false">K1196+L1196+M1196+N1196</f>
        <v>38912</v>
      </c>
      <c r="Q1196" s="23" t="n">
        <v>30223</v>
      </c>
      <c r="R1196" s="23" t="n">
        <v>35170</v>
      </c>
      <c r="S1196" s="23" t="n">
        <v>37914</v>
      </c>
      <c r="T1196" s="23" t="n">
        <v>24854</v>
      </c>
      <c r="U1196" s="23" t="n">
        <f aca="false">IF(I1196="delivery",O1196-SUM(Q1196+R1196),IF(I1196="PO",P1196-SUM(Q1196:R1196)))</f>
        <v>-26481</v>
      </c>
      <c r="V1196" s="43" t="n">
        <v>0.0515</v>
      </c>
      <c r="W1196" s="43" t="n">
        <v>0.05</v>
      </c>
      <c r="X1196" s="43" t="n">
        <f aca="false">W1196-V1196</f>
        <v>-0.00149999999999999</v>
      </c>
      <c r="Y1196" s="43"/>
      <c r="Z1196" s="43"/>
      <c r="AA1196" s="43" t="n">
        <v>0.0471</v>
      </c>
      <c r="AB1196" s="43"/>
      <c r="AC1196" s="43" t="s">
        <v>10482</v>
      </c>
      <c r="AD1196" s="43"/>
      <c r="AE1196" s="43"/>
      <c r="AF1196" s="43"/>
      <c r="AG1196" s="43" t="n">
        <v>0.05</v>
      </c>
      <c r="AH1196" s="43" t="s">
        <v>11590</v>
      </c>
      <c r="AI1196" s="63" t="n">
        <v>3000</v>
      </c>
      <c r="AJ1196" s="63" t="n">
        <v>12</v>
      </c>
      <c r="AK1196" s="43" t="s">
        <v>12402</v>
      </c>
      <c r="AL1196" s="43"/>
      <c r="AM1196" s="71" t="s">
        <v>11607</v>
      </c>
      <c r="AN1196" s="43"/>
      <c r="AO1196" s="43" t="s">
        <v>1471</v>
      </c>
      <c r="AP1196" s="23" t="s">
        <v>3124</v>
      </c>
      <c r="AT1196" s="23" t="s">
        <v>11356</v>
      </c>
      <c r="AV1196" s="23" t="n">
        <v>0.0625</v>
      </c>
      <c r="AW1196" s="23" t="s">
        <v>12403</v>
      </c>
      <c r="AX1196" s="23" t="s">
        <v>12404</v>
      </c>
      <c r="AY1196" s="23" t="s">
        <v>12405</v>
      </c>
      <c r="AZ1196" s="23" t="s">
        <v>12406</v>
      </c>
      <c r="BA1196" s="23" t="s">
        <v>1465</v>
      </c>
      <c r="BB1196" s="23" t="s">
        <v>12407</v>
      </c>
      <c r="BC1196" s="23" t="s">
        <v>12408</v>
      </c>
      <c r="BF1196" s="23" t="s">
        <v>10498</v>
      </c>
      <c r="BG1196" s="1" t="s">
        <v>183</v>
      </c>
    </row>
    <row r="1197" s="23" customFormat="true" ht="12.75" hidden="false" customHeight="false" outlineLevel="0" collapsed="false">
      <c r="A1197" s="23" t="s">
        <v>5577</v>
      </c>
      <c r="B1197" s="23" t="s">
        <v>5578</v>
      </c>
      <c r="C1197" s="40" t="s">
        <v>177</v>
      </c>
      <c r="D1197" s="23" t="s">
        <v>1471</v>
      </c>
      <c r="E1197" s="23" t="s">
        <v>5579</v>
      </c>
      <c r="F1197" s="23" t="s">
        <v>5580</v>
      </c>
      <c r="G1197" s="23" t="n">
        <v>53</v>
      </c>
      <c r="H1197" s="23" t="n">
        <v>2000</v>
      </c>
      <c r="I1197" s="41" t="s">
        <v>188</v>
      </c>
      <c r="K1197" s="23" t="n">
        <v>0</v>
      </c>
      <c r="L1197" s="23" t="n">
        <v>89563</v>
      </c>
      <c r="M1197" s="23" t="n">
        <v>60000</v>
      </c>
      <c r="N1197" s="23" t="n">
        <v>142000</v>
      </c>
      <c r="O1197" s="23" t="n">
        <f aca="false">K1197+L1197</f>
        <v>89563</v>
      </c>
      <c r="P1197" s="23" t="n">
        <f aca="false">K1197+L1197+M1197+N1197</f>
        <v>291563</v>
      </c>
      <c r="Q1197" s="23" t="n">
        <v>218214</v>
      </c>
      <c r="R1197" s="23" t="n">
        <v>218434</v>
      </c>
      <c r="S1197" s="23" t="n">
        <v>260838</v>
      </c>
      <c r="T1197" s="23" t="n">
        <v>152970</v>
      </c>
      <c r="U1197" s="23" t="n">
        <f aca="false">IF(I1197="delivery",O1197-SUM(Q1197+R1197),IF(I1197="PO",P1197-SUM(Q1197:R1197)))</f>
        <v>-145085</v>
      </c>
      <c r="V1197" s="43" t="n">
        <v>0.0418</v>
      </c>
      <c r="W1197" s="43" t="n">
        <v>0.0418</v>
      </c>
      <c r="X1197" s="43" t="n">
        <f aca="false">W1197-V1197</f>
        <v>0</v>
      </c>
      <c r="Y1197" s="43"/>
      <c r="Z1197" s="43"/>
      <c r="AA1197" s="43"/>
      <c r="AB1197" s="43"/>
      <c r="AC1197" s="43" t="s">
        <v>10482</v>
      </c>
      <c r="AD1197" s="43"/>
      <c r="AE1197" s="43"/>
      <c r="AF1197" s="43"/>
      <c r="AG1197" s="43" t="n">
        <v>0.0418</v>
      </c>
      <c r="AH1197" s="43"/>
      <c r="AI1197" s="63"/>
      <c r="AJ1197" s="63"/>
      <c r="AK1197" s="43"/>
      <c r="AL1197" s="43"/>
      <c r="AM1197" s="43" t="s">
        <v>11367</v>
      </c>
      <c r="AN1197" s="43"/>
      <c r="AO1197" s="43" t="s">
        <v>1471</v>
      </c>
      <c r="AP1197" s="23" t="s">
        <v>3124</v>
      </c>
      <c r="AT1197" s="23" t="s">
        <v>10959</v>
      </c>
      <c r="AV1197" s="23" t="n">
        <v>0.0418</v>
      </c>
      <c r="AW1197" s="23" t="s">
        <v>12409</v>
      </c>
      <c r="AX1197" s="23" t="s">
        <v>12410</v>
      </c>
      <c r="AY1197" s="23" t="n">
        <v>20000</v>
      </c>
      <c r="AZ1197" s="23" t="n">
        <v>4</v>
      </c>
      <c r="BA1197" s="23" t="s">
        <v>1465</v>
      </c>
      <c r="BB1197" s="23" t="s">
        <v>12411</v>
      </c>
      <c r="BF1197" s="23" t="s">
        <v>10498</v>
      </c>
      <c r="BG1197" s="1" t="s">
        <v>183</v>
      </c>
    </row>
    <row r="1198" s="23" customFormat="true" ht="12.75" hidden="false" customHeight="false" outlineLevel="0" collapsed="false">
      <c r="A1198" s="23" t="s">
        <v>5581</v>
      </c>
      <c r="B1198" s="23" t="s">
        <v>5582</v>
      </c>
      <c r="C1198" s="40" t="s">
        <v>177</v>
      </c>
      <c r="D1198" s="23" t="s">
        <v>1471</v>
      </c>
      <c r="E1198" s="23" t="s">
        <v>5583</v>
      </c>
      <c r="F1198" s="23" t="s">
        <v>5584</v>
      </c>
      <c r="G1198" s="23" t="n">
        <v>23</v>
      </c>
      <c r="H1198" s="23" t="n">
        <v>2000</v>
      </c>
      <c r="I1198" s="41" t="s">
        <v>188</v>
      </c>
      <c r="K1198" s="23" t="n">
        <v>0</v>
      </c>
      <c r="L1198" s="23" t="n">
        <v>6802</v>
      </c>
      <c r="M1198" s="23" t="n">
        <v>0</v>
      </c>
      <c r="N1198" s="23" t="n">
        <v>0</v>
      </c>
      <c r="O1198" s="23" t="n">
        <f aca="false">K1198+L1198</f>
        <v>6802</v>
      </c>
      <c r="P1198" s="23" t="n">
        <f aca="false">K1198+L1198+M1198+N1198</f>
        <v>6802</v>
      </c>
      <c r="Q1198" s="23" t="n">
        <v>430</v>
      </c>
      <c r="R1198" s="23" t="n">
        <v>642</v>
      </c>
      <c r="S1198" s="23" t="n">
        <v>730</v>
      </c>
      <c r="T1198" s="23" t="n">
        <v>1550</v>
      </c>
      <c r="U1198" s="23" t="n">
        <f aca="false">IF(I1198="delivery",O1198-SUM(Q1198+R1198),IF(I1198="PO",P1198-SUM(Q1198:R1198)))</f>
        <v>5730</v>
      </c>
      <c r="V1198" s="43" t="n">
        <v>0.031</v>
      </c>
      <c r="W1198" s="43" t="n">
        <v>0.031</v>
      </c>
      <c r="X1198" s="43" t="n">
        <f aca="false">W1198-V1198</f>
        <v>0</v>
      </c>
      <c r="Y1198" s="43"/>
      <c r="Z1198" s="43"/>
      <c r="AA1198" s="43" t="n">
        <v>0.02925</v>
      </c>
      <c r="AB1198" s="43"/>
      <c r="AC1198" s="43" t="s">
        <v>10482</v>
      </c>
      <c r="AD1198" s="43"/>
      <c r="AE1198" s="43"/>
      <c r="AF1198" s="43"/>
      <c r="AG1198" s="43" t="n">
        <v>0.024</v>
      </c>
      <c r="AH1198" s="43"/>
      <c r="AI1198" s="63"/>
      <c r="AJ1198" s="63"/>
      <c r="AK1198" s="43"/>
      <c r="AL1198" s="43"/>
      <c r="AM1198" s="43" t="s">
        <v>10492</v>
      </c>
      <c r="AN1198" s="43"/>
      <c r="AO1198" s="43" t="s">
        <v>1471</v>
      </c>
      <c r="AP1198" s="23" t="s">
        <v>3124</v>
      </c>
      <c r="AT1198" s="23" t="s">
        <v>10934</v>
      </c>
      <c r="AV1198" s="23" t="n">
        <v>0.024</v>
      </c>
      <c r="AW1198" s="23" t="s">
        <v>12409</v>
      </c>
      <c r="AX1198" s="23" t="s">
        <v>12412</v>
      </c>
      <c r="AY1198" s="23" t="n">
        <v>6000</v>
      </c>
      <c r="AZ1198" s="23" t="n">
        <v>5</v>
      </c>
      <c r="BA1198" s="23" t="s">
        <v>1465</v>
      </c>
      <c r="BB1198" s="23" t="s">
        <v>12409</v>
      </c>
      <c r="BF1198" s="23" t="s">
        <v>10498</v>
      </c>
      <c r="BG1198" s="1" t="s">
        <v>183</v>
      </c>
    </row>
    <row r="1199" s="23" customFormat="true" ht="12.75" hidden="false" customHeight="false" outlineLevel="0" collapsed="false">
      <c r="A1199" s="23" t="s">
        <v>5585</v>
      </c>
      <c r="B1199" s="23" t="s">
        <v>5586</v>
      </c>
      <c r="C1199" s="40" t="s">
        <v>177</v>
      </c>
      <c r="D1199" s="23" t="s">
        <v>1471</v>
      </c>
      <c r="E1199" s="23" t="s">
        <v>5587</v>
      </c>
      <c r="F1199" s="23" t="s">
        <v>5588</v>
      </c>
      <c r="G1199" s="23" t="n">
        <v>43</v>
      </c>
      <c r="H1199" s="23" t="n">
        <v>2000</v>
      </c>
      <c r="I1199" s="41" t="s">
        <v>188</v>
      </c>
      <c r="K1199" s="23" t="n">
        <v>0</v>
      </c>
      <c r="L1199" s="23" t="n">
        <v>390065</v>
      </c>
      <c r="M1199" s="23" t="n">
        <v>766000</v>
      </c>
      <c r="N1199" s="23" t="n">
        <v>0</v>
      </c>
      <c r="O1199" s="23" t="n">
        <f aca="false">K1199+L1199</f>
        <v>390065</v>
      </c>
      <c r="P1199" s="23" t="n">
        <f aca="false">K1199+L1199+M1199+N1199</f>
        <v>1156065</v>
      </c>
      <c r="Q1199" s="23" t="n">
        <v>1156751</v>
      </c>
      <c r="R1199" s="23" t="n">
        <v>826378</v>
      </c>
      <c r="S1199" s="23" t="n">
        <v>879233</v>
      </c>
      <c r="T1199" s="23" t="n">
        <v>541774</v>
      </c>
      <c r="U1199" s="23" t="n">
        <f aca="false">IF(I1199="delivery",O1199-SUM(Q1199+R1199),IF(I1199="PO",P1199-SUM(Q1199:R1199)))</f>
        <v>-827064</v>
      </c>
      <c r="V1199" s="43" t="n">
        <v>0.075</v>
      </c>
      <c r="W1199" s="43" t="n">
        <v>0.075</v>
      </c>
      <c r="X1199" s="43" t="n">
        <f aca="false">W1199-V1199</f>
        <v>0</v>
      </c>
      <c r="Y1199" s="43"/>
      <c r="Z1199" s="43"/>
      <c r="AA1199" s="43" t="n">
        <v>0.07475</v>
      </c>
      <c r="AB1199" s="43"/>
      <c r="AC1199" s="43" t="s">
        <v>10482</v>
      </c>
      <c r="AD1199" s="43"/>
      <c r="AE1199" s="43"/>
      <c r="AF1199" s="43"/>
      <c r="AG1199" s="43" t="n">
        <v>0.075</v>
      </c>
      <c r="AH1199" s="43"/>
      <c r="AI1199" s="63"/>
      <c r="AJ1199" s="63"/>
      <c r="AK1199" s="43"/>
      <c r="AL1199" s="43"/>
      <c r="AM1199" s="43" t="s">
        <v>11635</v>
      </c>
      <c r="AN1199" s="43"/>
      <c r="AO1199" s="43" t="s">
        <v>1471</v>
      </c>
      <c r="AP1199" s="23" t="s">
        <v>3124</v>
      </c>
      <c r="AT1199" s="23" t="s">
        <v>10934</v>
      </c>
      <c r="AV1199" s="23" t="n">
        <v>0.075</v>
      </c>
      <c r="AW1199" s="23" t="s">
        <v>12409</v>
      </c>
      <c r="AX1199" s="23" t="s">
        <v>12413</v>
      </c>
      <c r="AY1199" s="23" t="n">
        <v>60000</v>
      </c>
      <c r="AZ1199" s="23" t="n">
        <v>5</v>
      </c>
      <c r="BA1199" s="23" t="s">
        <v>1465</v>
      </c>
      <c r="BB1199" s="23" t="s">
        <v>12409</v>
      </c>
      <c r="BF1199" s="23" t="s">
        <v>10498</v>
      </c>
      <c r="BG1199" s="1" t="s">
        <v>183</v>
      </c>
    </row>
    <row r="1200" s="23" customFormat="true" ht="12.75" hidden="false" customHeight="false" outlineLevel="0" collapsed="false">
      <c r="A1200" s="23" t="s">
        <v>5589</v>
      </c>
      <c r="B1200" s="23" t="s">
        <v>5590</v>
      </c>
      <c r="C1200" s="40" t="s">
        <v>177</v>
      </c>
      <c r="D1200" s="23" t="s">
        <v>1471</v>
      </c>
      <c r="E1200" s="23" t="s">
        <v>5591</v>
      </c>
      <c r="F1200" s="23" t="s">
        <v>5592</v>
      </c>
      <c r="G1200" s="23" t="n">
        <v>273</v>
      </c>
      <c r="H1200" s="23" t="n">
        <v>3000</v>
      </c>
      <c r="I1200" s="41" t="s">
        <v>180</v>
      </c>
      <c r="K1200" s="23" t="n">
        <v>0</v>
      </c>
      <c r="L1200" s="23" t="n">
        <v>41948</v>
      </c>
      <c r="M1200" s="23" t="n">
        <v>18000</v>
      </c>
      <c r="N1200" s="23" t="n">
        <v>21000</v>
      </c>
      <c r="O1200" s="23" t="n">
        <f aca="false">K1200+L1200</f>
        <v>41948</v>
      </c>
      <c r="P1200" s="23" t="n">
        <f aca="false">K1200+L1200+M1200+N1200</f>
        <v>80948</v>
      </c>
      <c r="Q1200" s="23" t="n">
        <v>19757</v>
      </c>
      <c r="R1200" s="23" t="n">
        <v>15279</v>
      </c>
      <c r="S1200" s="23" t="n">
        <v>18599</v>
      </c>
      <c r="T1200" s="23" t="n">
        <v>9443</v>
      </c>
      <c r="U1200" s="23" t="n">
        <f aca="false">IF(I1200="delivery",O1200-SUM(Q1200+R1200),IF(I1200="PO",P1200-SUM(Q1200:R1200)))</f>
        <v>6912</v>
      </c>
      <c r="V1200" s="43" t="n">
        <v>0.0095</v>
      </c>
      <c r="W1200" s="43" t="n">
        <v>0.0095</v>
      </c>
      <c r="X1200" s="43" t="n">
        <f aca="false">W1200-V1200</f>
        <v>0</v>
      </c>
      <c r="Y1200" s="43"/>
      <c r="Z1200" s="43"/>
      <c r="AA1200" s="43"/>
      <c r="AB1200" s="43"/>
      <c r="AC1200" s="43" t="s">
        <v>10482</v>
      </c>
      <c r="AD1200" s="43"/>
      <c r="AE1200" s="43"/>
      <c r="AF1200" s="43"/>
      <c r="AG1200" s="43" t="n">
        <v>0.0095</v>
      </c>
      <c r="AH1200" s="43"/>
      <c r="AI1200" s="63"/>
      <c r="AJ1200" s="63"/>
      <c r="AK1200" s="43"/>
      <c r="AL1200" s="43"/>
      <c r="AM1200" s="43" t="s">
        <v>11367</v>
      </c>
      <c r="AN1200" s="43"/>
      <c r="AO1200" s="43" t="s">
        <v>1471</v>
      </c>
      <c r="AP1200" s="23" t="s">
        <v>3124</v>
      </c>
      <c r="AT1200" s="23" t="s">
        <v>10959</v>
      </c>
      <c r="AV1200" s="23" t="n">
        <v>0.0095</v>
      </c>
      <c r="AW1200" s="23" t="s">
        <v>12414</v>
      </c>
      <c r="AX1200" s="23" t="s">
        <v>12415</v>
      </c>
      <c r="AY1200" s="23" t="n">
        <v>18000</v>
      </c>
      <c r="AZ1200" s="23" t="n">
        <v>16</v>
      </c>
      <c r="BA1200" s="23" t="s">
        <v>177</v>
      </c>
      <c r="BB1200" s="23" t="s">
        <v>12414</v>
      </c>
      <c r="BF1200" s="23" t="s">
        <v>10498</v>
      </c>
      <c r="BG1200" s="1" t="s">
        <v>183</v>
      </c>
    </row>
    <row r="1201" s="23" customFormat="true" ht="12.75" hidden="false" customHeight="false" outlineLevel="0" collapsed="false">
      <c r="A1201" s="23" t="s">
        <v>5593</v>
      </c>
      <c r="B1201" s="23" t="s">
        <v>5594</v>
      </c>
      <c r="C1201" s="40" t="s">
        <v>177</v>
      </c>
      <c r="D1201" s="23" t="s">
        <v>1471</v>
      </c>
      <c r="E1201" s="23" t="s">
        <v>5595</v>
      </c>
      <c r="F1201" s="23" t="s">
        <v>5596</v>
      </c>
      <c r="G1201" s="23" t="n">
        <v>33</v>
      </c>
      <c r="H1201" s="23" t="n">
        <v>6000</v>
      </c>
      <c r="I1201" s="41" t="s">
        <v>188</v>
      </c>
      <c r="K1201" s="23" t="n">
        <v>0</v>
      </c>
      <c r="L1201" s="23" t="n">
        <v>1130</v>
      </c>
      <c r="M1201" s="23" t="n">
        <v>0</v>
      </c>
      <c r="N1201" s="23" t="n">
        <v>0</v>
      </c>
      <c r="O1201" s="23" t="n">
        <f aca="false">K1201+L1201</f>
        <v>1130</v>
      </c>
      <c r="P1201" s="23" t="n">
        <f aca="false">K1201+L1201+M1201+N1201</f>
        <v>1130</v>
      </c>
      <c r="Q1201" s="23" t="n">
        <v>0</v>
      </c>
      <c r="R1201" s="23" t="n">
        <v>0</v>
      </c>
      <c r="S1201" s="23" t="n">
        <v>0</v>
      </c>
      <c r="T1201" s="23" t="n">
        <v>0</v>
      </c>
      <c r="U1201" s="23" t="n">
        <f aca="false">IF(I1201="delivery",O1201-SUM(Q1201+R1201),IF(I1201="PO",P1201-SUM(Q1201:R1201)))</f>
        <v>1130</v>
      </c>
      <c r="V1201" s="43" t="n">
        <v>0.28</v>
      </c>
      <c r="W1201" s="43" t="n">
        <v>0.28</v>
      </c>
      <c r="X1201" s="43" t="n">
        <f aca="false">W1201-V1201</f>
        <v>0</v>
      </c>
      <c r="Y1201" s="43"/>
      <c r="Z1201" s="43"/>
      <c r="AA1201" s="43"/>
      <c r="AB1201" s="43"/>
      <c r="AC1201" s="43" t="s">
        <v>10482</v>
      </c>
      <c r="AD1201" s="43"/>
      <c r="AE1201" s="43"/>
      <c r="AF1201" s="43"/>
      <c r="AG1201" s="43" t="n">
        <v>0.28</v>
      </c>
      <c r="AH1201" s="43" t="s">
        <v>11590</v>
      </c>
      <c r="AI1201" s="63" t="n">
        <v>6000</v>
      </c>
      <c r="AJ1201" s="63" t="n">
        <v>17</v>
      </c>
      <c r="AK1201" s="43" t="s">
        <v>12416</v>
      </c>
      <c r="AL1201" s="43"/>
      <c r="AM1201" s="71" t="s">
        <v>11607</v>
      </c>
      <c r="AN1201" s="43"/>
      <c r="AO1201" s="43" t="s">
        <v>1471</v>
      </c>
      <c r="AP1201" s="23" t="s">
        <v>3124</v>
      </c>
      <c r="AT1201" s="23" t="s">
        <v>11356</v>
      </c>
      <c r="AV1201" s="23" t="n">
        <v>0.3</v>
      </c>
      <c r="AW1201" s="23" t="s">
        <v>12417</v>
      </c>
      <c r="AX1201" s="23" t="s">
        <v>12418</v>
      </c>
      <c r="AY1201" s="23" t="n">
        <v>6000</v>
      </c>
      <c r="AZ1201" s="23" t="n">
        <v>4</v>
      </c>
      <c r="BA1201" s="23" t="s">
        <v>1465</v>
      </c>
      <c r="BB1201" s="23" t="s">
        <v>10496</v>
      </c>
      <c r="BF1201" s="23" t="s">
        <v>10498</v>
      </c>
      <c r="BG1201" s="1" t="s">
        <v>183</v>
      </c>
    </row>
    <row r="1202" s="23" customFormat="true" ht="12.75" hidden="false" customHeight="false" outlineLevel="0" collapsed="false">
      <c r="A1202" s="23" t="s">
        <v>5597</v>
      </c>
      <c r="B1202" s="23" t="s">
        <v>5598</v>
      </c>
      <c r="C1202" s="40" t="s">
        <v>177</v>
      </c>
      <c r="D1202" s="23" t="s">
        <v>1471</v>
      </c>
      <c r="E1202" s="23" t="s">
        <v>5599</v>
      </c>
      <c r="F1202" s="23" t="s">
        <v>5600</v>
      </c>
      <c r="G1202" s="23" t="n">
        <v>193</v>
      </c>
      <c r="H1202" s="23" t="n">
        <v>12000</v>
      </c>
      <c r="I1202" s="41" t="s">
        <v>180</v>
      </c>
      <c r="K1202" s="23" t="n">
        <v>0</v>
      </c>
      <c r="L1202" s="23" t="n">
        <v>12000</v>
      </c>
      <c r="M1202" s="23" t="n">
        <v>0</v>
      </c>
      <c r="N1202" s="23" t="n">
        <v>0</v>
      </c>
      <c r="O1202" s="23" t="n">
        <f aca="false">K1202+L1202</f>
        <v>12000</v>
      </c>
      <c r="P1202" s="23" t="n">
        <f aca="false">K1202+L1202+M1202+N1202</f>
        <v>12000</v>
      </c>
      <c r="Q1202" s="23" t="n">
        <v>0</v>
      </c>
      <c r="R1202" s="23" t="n">
        <v>0</v>
      </c>
      <c r="S1202" s="23" t="n">
        <v>0</v>
      </c>
      <c r="T1202" s="23" t="n">
        <v>0</v>
      </c>
      <c r="U1202" s="23" t="n">
        <f aca="false">IF(I1202="delivery",O1202-SUM(Q1202+R1202),IF(I1202="PO",P1202-SUM(Q1202:R1202)))</f>
        <v>12000</v>
      </c>
      <c r="V1202" s="43" t="n">
        <v>0.018</v>
      </c>
      <c r="W1202" s="43" t="n">
        <v>0.018</v>
      </c>
      <c r="X1202" s="43" t="n">
        <f aca="false">W1202-V1202</f>
        <v>0</v>
      </c>
      <c r="Y1202" s="43"/>
      <c r="Z1202" s="43"/>
      <c r="AA1202" s="43" t="n">
        <v>0.018</v>
      </c>
      <c r="AB1202" s="43"/>
      <c r="AC1202" s="43" t="s">
        <v>10482</v>
      </c>
      <c r="AD1202" s="43"/>
      <c r="AE1202" s="43"/>
      <c r="AF1202" s="43"/>
      <c r="AG1202" s="43" t="n">
        <v>0.0165</v>
      </c>
      <c r="AH1202" s="43"/>
      <c r="AI1202" s="63"/>
      <c r="AJ1202" s="63"/>
      <c r="AK1202" s="43"/>
      <c r="AL1202" s="43"/>
      <c r="AM1202" s="43" t="s">
        <v>10492</v>
      </c>
      <c r="AN1202" s="43"/>
      <c r="AO1202" s="43" t="s">
        <v>1471</v>
      </c>
      <c r="AP1202" s="23" t="s">
        <v>3124</v>
      </c>
      <c r="AT1202" s="23" t="s">
        <v>10959</v>
      </c>
      <c r="AV1202" s="23" t="n">
        <v>0.0165</v>
      </c>
      <c r="AW1202" s="23" t="s">
        <v>12414</v>
      </c>
      <c r="AX1202" s="23" t="s">
        <v>12419</v>
      </c>
      <c r="AY1202" s="23" t="n">
        <v>12000</v>
      </c>
      <c r="AZ1202" s="23" t="n">
        <v>11</v>
      </c>
      <c r="BA1202" s="23" t="s">
        <v>177</v>
      </c>
      <c r="BB1202" s="23" t="s">
        <v>12414</v>
      </c>
      <c r="BF1202" s="23" t="s">
        <v>10498</v>
      </c>
      <c r="BG1202" s="1" t="s">
        <v>183</v>
      </c>
    </row>
    <row r="1203" s="23" customFormat="true" ht="12.75" hidden="false" customHeight="false" outlineLevel="0" collapsed="false">
      <c r="A1203" s="23" t="s">
        <v>5601</v>
      </c>
      <c r="B1203" s="23" t="s">
        <v>5602</v>
      </c>
      <c r="C1203" s="40" t="s">
        <v>177</v>
      </c>
      <c r="D1203" s="23" t="s">
        <v>1471</v>
      </c>
      <c r="E1203" s="23" t="s">
        <v>5603</v>
      </c>
      <c r="F1203" s="23" t="s">
        <v>5604</v>
      </c>
      <c r="G1203" s="23" t="n">
        <v>73</v>
      </c>
      <c r="H1203" s="23" t="n">
        <v>3000</v>
      </c>
      <c r="I1203" s="41" t="s">
        <v>180</v>
      </c>
      <c r="K1203" s="23" t="n">
        <v>0</v>
      </c>
      <c r="L1203" s="23" t="n">
        <v>716</v>
      </c>
      <c r="M1203" s="23" t="n">
        <v>0</v>
      </c>
      <c r="N1203" s="23" t="n">
        <v>0</v>
      </c>
      <c r="O1203" s="23" t="n">
        <f aca="false">K1203+L1203</f>
        <v>716</v>
      </c>
      <c r="P1203" s="23" t="n">
        <f aca="false">K1203+L1203+M1203+N1203</f>
        <v>716</v>
      </c>
      <c r="Q1203" s="23" t="n">
        <v>0</v>
      </c>
      <c r="R1203" s="23" t="n">
        <v>0</v>
      </c>
      <c r="S1203" s="23" t="n">
        <v>0</v>
      </c>
      <c r="T1203" s="23" t="n">
        <v>0</v>
      </c>
      <c r="U1203" s="23" t="n">
        <f aca="false">IF(I1203="delivery",O1203-SUM(Q1203+R1203),IF(I1203="PO",P1203-SUM(Q1203:R1203)))</f>
        <v>716</v>
      </c>
      <c r="V1203" s="43" t="n">
        <v>0.02</v>
      </c>
      <c r="W1203" s="43" t="n">
        <v>0.02</v>
      </c>
      <c r="X1203" s="43" t="n">
        <f aca="false">W1203-V1203</f>
        <v>0</v>
      </c>
      <c r="Y1203" s="43"/>
      <c r="Z1203" s="43"/>
      <c r="AA1203" s="43" t="n">
        <v>0.043</v>
      </c>
      <c r="AB1203" s="43"/>
      <c r="AC1203" s="43" t="s">
        <v>10482</v>
      </c>
      <c r="AD1203" s="43"/>
      <c r="AE1203" s="43"/>
      <c r="AF1203" s="43"/>
      <c r="AG1203" s="43" t="n">
        <v>0.02</v>
      </c>
      <c r="AH1203" s="43"/>
      <c r="AI1203" s="63"/>
      <c r="AJ1203" s="63"/>
      <c r="AK1203" s="43"/>
      <c r="AL1203" s="43"/>
      <c r="AM1203" s="43" t="s">
        <v>11367</v>
      </c>
      <c r="AN1203" s="43"/>
      <c r="AO1203" s="43" t="s">
        <v>1471</v>
      </c>
      <c r="AP1203" s="23" t="s">
        <v>3124</v>
      </c>
      <c r="AT1203" s="23" t="s">
        <v>10959</v>
      </c>
      <c r="AV1203" s="23" t="n">
        <v>0.02</v>
      </c>
      <c r="AW1203" s="23" t="s">
        <v>12420</v>
      </c>
      <c r="AX1203" s="23" t="s">
        <v>12421</v>
      </c>
      <c r="AY1203" s="23" t="n">
        <v>3000</v>
      </c>
      <c r="AZ1203" s="23" t="n">
        <v>12</v>
      </c>
      <c r="BA1203" s="23" t="s">
        <v>177</v>
      </c>
      <c r="BB1203" s="23" t="s">
        <v>12420</v>
      </c>
      <c r="BF1203" s="23" t="s">
        <v>10498</v>
      </c>
      <c r="BG1203" s="1" t="s">
        <v>183</v>
      </c>
    </row>
    <row r="1204" s="23" customFormat="true" ht="12.75" hidden="false" customHeight="false" outlineLevel="0" collapsed="false">
      <c r="A1204" s="23" t="s">
        <v>5605</v>
      </c>
      <c r="B1204" s="23" t="s">
        <v>5606</v>
      </c>
      <c r="C1204" s="40" t="s">
        <v>177</v>
      </c>
      <c r="D1204" s="23" t="s">
        <v>1471</v>
      </c>
      <c r="E1204" s="23" t="s">
        <v>5607</v>
      </c>
      <c r="F1204" s="23" t="s">
        <v>5608</v>
      </c>
      <c r="G1204" s="23" t="n">
        <v>173</v>
      </c>
      <c r="H1204" s="23" t="n">
        <v>3000</v>
      </c>
      <c r="I1204" s="41" t="s">
        <v>180</v>
      </c>
      <c r="K1204" s="23" t="n">
        <v>0</v>
      </c>
      <c r="L1204" s="23" t="n">
        <v>3000</v>
      </c>
      <c r="M1204" s="23" t="n">
        <v>0</v>
      </c>
      <c r="N1204" s="23" t="n">
        <v>0</v>
      </c>
      <c r="O1204" s="23" t="n">
        <f aca="false">K1204+L1204</f>
        <v>3000</v>
      </c>
      <c r="P1204" s="23" t="n">
        <f aca="false">K1204+L1204+M1204+N1204</f>
        <v>3000</v>
      </c>
      <c r="Q1204" s="23" t="n">
        <v>0</v>
      </c>
      <c r="R1204" s="23" t="n">
        <v>0</v>
      </c>
      <c r="S1204" s="23" t="n">
        <v>0</v>
      </c>
      <c r="T1204" s="23" t="n">
        <v>0</v>
      </c>
      <c r="U1204" s="23" t="n">
        <f aca="false">IF(I1204="delivery",O1204-SUM(Q1204+R1204),IF(I1204="PO",P1204-SUM(Q1204:R1204)))</f>
        <v>3000</v>
      </c>
      <c r="V1204" s="43" t="n">
        <v>0.108</v>
      </c>
      <c r="W1204" s="43" t="n">
        <v>0.108</v>
      </c>
      <c r="X1204" s="43" t="n">
        <f aca="false">W1204-V1204</f>
        <v>0</v>
      </c>
      <c r="Y1204" s="43"/>
      <c r="Z1204" s="43"/>
      <c r="AA1204" s="43"/>
      <c r="AB1204" s="43"/>
      <c r="AC1204" s="43" t="s">
        <v>10482</v>
      </c>
      <c r="AD1204" s="43"/>
      <c r="AE1204" s="43"/>
      <c r="AF1204" s="43"/>
      <c r="AG1204" s="43" t="n">
        <v>0.108</v>
      </c>
      <c r="AH1204" s="43"/>
      <c r="AI1204" s="63"/>
      <c r="AJ1204" s="63"/>
      <c r="AK1204" s="43"/>
      <c r="AL1204" s="43"/>
      <c r="AM1204" s="43" t="s">
        <v>11367</v>
      </c>
      <c r="AN1204" s="43"/>
      <c r="AO1204" s="43" t="s">
        <v>1471</v>
      </c>
      <c r="AP1204" s="23" t="s">
        <v>3124</v>
      </c>
      <c r="AT1204" s="23" t="s">
        <v>10959</v>
      </c>
      <c r="AV1204" s="23" t="n">
        <v>0.108</v>
      </c>
      <c r="AW1204" s="23" t="s">
        <v>12414</v>
      </c>
      <c r="AX1204" s="23" t="s">
        <v>12422</v>
      </c>
      <c r="AY1204" s="23" t="n">
        <v>3000</v>
      </c>
      <c r="AZ1204" s="23" t="n">
        <v>11</v>
      </c>
      <c r="BA1204" s="23" t="s">
        <v>177</v>
      </c>
      <c r="BB1204" s="23" t="s">
        <v>12414</v>
      </c>
      <c r="BF1204" s="23" t="s">
        <v>10498</v>
      </c>
      <c r="BG1204" s="1" t="s">
        <v>183</v>
      </c>
    </row>
    <row r="1205" s="23" customFormat="true" ht="12.75" hidden="false" customHeight="false" outlineLevel="0" collapsed="false">
      <c r="A1205" s="23" t="s">
        <v>5609</v>
      </c>
      <c r="B1205" s="23" t="s">
        <v>5610</v>
      </c>
      <c r="C1205" s="40" t="s">
        <v>177</v>
      </c>
      <c r="D1205" s="23" t="s">
        <v>1471</v>
      </c>
      <c r="E1205" s="23" t="s">
        <v>5611</v>
      </c>
      <c r="F1205" s="23" t="s">
        <v>5612</v>
      </c>
      <c r="G1205" s="23" t="n">
        <v>83</v>
      </c>
      <c r="H1205" s="23" t="n">
        <v>9000</v>
      </c>
      <c r="I1205" s="41" t="s">
        <v>180</v>
      </c>
      <c r="K1205" s="23" t="n">
        <v>0</v>
      </c>
      <c r="L1205" s="23" t="n">
        <v>11821</v>
      </c>
      <c r="M1205" s="23" t="n">
        <v>0</v>
      </c>
      <c r="N1205" s="23" t="n">
        <v>0</v>
      </c>
      <c r="O1205" s="23" t="n">
        <f aca="false">K1205+L1205</f>
        <v>11821</v>
      </c>
      <c r="P1205" s="23" t="n">
        <f aca="false">K1205+L1205+M1205+N1205</f>
        <v>11821</v>
      </c>
      <c r="Q1205" s="23" t="n">
        <v>4652</v>
      </c>
      <c r="R1205" s="23" t="n">
        <v>7408</v>
      </c>
      <c r="S1205" s="23" t="n">
        <v>8205</v>
      </c>
      <c r="T1205" s="23" t="n">
        <v>4807</v>
      </c>
      <c r="U1205" s="23" t="n">
        <f aca="false">IF(I1205="delivery",O1205-SUM(Q1205+R1205),IF(I1205="PO",P1205-SUM(Q1205:R1205)))</f>
        <v>-239</v>
      </c>
      <c r="V1205" s="43" t="n">
        <v>0.078</v>
      </c>
      <c r="W1205" s="43" t="n">
        <v>0.078</v>
      </c>
      <c r="X1205" s="43" t="n">
        <f aca="false">W1205-V1205</f>
        <v>0</v>
      </c>
      <c r="Y1205" s="43"/>
      <c r="Z1205" s="43"/>
      <c r="AA1205" s="43"/>
      <c r="AB1205" s="43"/>
      <c r="AC1205" s="43" t="s">
        <v>10482</v>
      </c>
      <c r="AD1205" s="43"/>
      <c r="AE1205" s="43"/>
      <c r="AF1205" s="43"/>
      <c r="AG1205" s="43" t="n">
        <v>0.0297</v>
      </c>
      <c r="AH1205" s="43"/>
      <c r="AI1205" s="63"/>
      <c r="AJ1205" s="63"/>
      <c r="AK1205" s="43"/>
      <c r="AL1205" s="43"/>
      <c r="AM1205" s="43" t="s">
        <v>10492</v>
      </c>
      <c r="AN1205" s="43"/>
      <c r="AO1205" s="43" t="s">
        <v>1471</v>
      </c>
      <c r="AP1205" s="23" t="s">
        <v>3124</v>
      </c>
      <c r="AT1205" s="23" t="s">
        <v>10959</v>
      </c>
      <c r="AV1205" s="23" t="n">
        <v>0.0297</v>
      </c>
      <c r="AW1205" s="23" t="s">
        <v>12423</v>
      </c>
      <c r="AX1205" s="23" t="s">
        <v>12424</v>
      </c>
      <c r="AY1205" s="23" t="n">
        <v>9000</v>
      </c>
      <c r="AZ1205" s="23" t="n">
        <v>11</v>
      </c>
      <c r="BA1205" s="23" t="s">
        <v>177</v>
      </c>
      <c r="BB1205" s="23" t="s">
        <v>12423</v>
      </c>
      <c r="BF1205" s="23" t="s">
        <v>10498</v>
      </c>
      <c r="BG1205" s="1" t="s">
        <v>183</v>
      </c>
    </row>
    <row r="1206" s="23" customFormat="true" ht="12.75" hidden="false" customHeight="false" outlineLevel="0" collapsed="false">
      <c r="A1206" s="23" t="s">
        <v>5613</v>
      </c>
      <c r="B1206" s="23" t="s">
        <v>5614</v>
      </c>
      <c r="C1206" s="40" t="s">
        <v>177</v>
      </c>
      <c r="D1206" s="23" t="s">
        <v>1471</v>
      </c>
      <c r="E1206" s="23" t="s">
        <v>5615</v>
      </c>
      <c r="F1206" s="23" t="s">
        <v>5616</v>
      </c>
      <c r="G1206" s="23" t="n">
        <v>63</v>
      </c>
      <c r="H1206" s="23" t="n">
        <v>2000</v>
      </c>
      <c r="I1206" s="41" t="s">
        <v>188</v>
      </c>
      <c r="K1206" s="23" t="n">
        <v>0</v>
      </c>
      <c r="L1206" s="23" t="n">
        <v>39911</v>
      </c>
      <c r="M1206" s="23" t="n">
        <v>40000</v>
      </c>
      <c r="N1206" s="23" t="n">
        <v>66000</v>
      </c>
      <c r="O1206" s="23" t="n">
        <f aca="false">K1206+L1206</f>
        <v>39911</v>
      </c>
      <c r="P1206" s="23" t="n">
        <f aca="false">K1206+L1206+M1206+N1206</f>
        <v>145911</v>
      </c>
      <c r="Q1206" s="23" t="n">
        <v>105256</v>
      </c>
      <c r="R1206" s="23" t="n">
        <v>80633</v>
      </c>
      <c r="S1206" s="23" t="n">
        <v>99814</v>
      </c>
      <c r="T1206" s="23" t="n">
        <v>52357</v>
      </c>
      <c r="U1206" s="23" t="n">
        <f aca="false">IF(I1206="delivery",O1206-SUM(Q1206+R1206),IF(I1206="PO",P1206-SUM(Q1206:R1206)))</f>
        <v>-39978</v>
      </c>
      <c r="V1206" s="43" t="n">
        <v>0.104</v>
      </c>
      <c r="W1206" s="43" t="n">
        <v>0.104</v>
      </c>
      <c r="X1206" s="43" t="n">
        <f aca="false">W1206-V1206</f>
        <v>0</v>
      </c>
      <c r="Y1206" s="43"/>
      <c r="Z1206" s="43"/>
      <c r="AA1206" s="43"/>
      <c r="AB1206" s="43"/>
      <c r="AC1206" s="43" t="s">
        <v>10482</v>
      </c>
      <c r="AD1206" s="43"/>
      <c r="AE1206" s="43"/>
      <c r="AF1206" s="43"/>
      <c r="AG1206" s="43" t="n">
        <v>0.104</v>
      </c>
      <c r="AH1206" s="43" t="s">
        <v>11590</v>
      </c>
      <c r="AI1206" s="63" t="n">
        <v>2000</v>
      </c>
      <c r="AJ1206" s="63" t="n">
        <v>10</v>
      </c>
      <c r="AK1206" s="43" t="s">
        <v>12425</v>
      </c>
      <c r="AL1206" s="43" t="s">
        <v>177</v>
      </c>
      <c r="AM1206" s="43" t="s">
        <v>11592</v>
      </c>
      <c r="AN1206" s="43"/>
      <c r="AO1206" s="43" t="s">
        <v>1471</v>
      </c>
      <c r="AP1206" s="23" t="s">
        <v>3124</v>
      </c>
      <c r="AT1206" s="23" t="s">
        <v>10493</v>
      </c>
      <c r="AV1206" s="23" t="n">
        <v>0.104</v>
      </c>
      <c r="AW1206" s="23" t="s">
        <v>12409</v>
      </c>
      <c r="AX1206" s="23" t="s">
        <v>12425</v>
      </c>
      <c r="AY1206" s="23" t="n">
        <v>24000</v>
      </c>
      <c r="AZ1206" s="23" t="n">
        <v>7</v>
      </c>
      <c r="BA1206" s="23" t="s">
        <v>1465</v>
      </c>
      <c r="BB1206" s="23" t="s">
        <v>10496</v>
      </c>
      <c r="BF1206" s="23" t="s">
        <v>10498</v>
      </c>
      <c r="BG1206" s="1" t="s">
        <v>183</v>
      </c>
    </row>
    <row r="1207" s="23" customFormat="true" ht="12.75" hidden="false" customHeight="false" outlineLevel="0" collapsed="false">
      <c r="A1207" s="23" t="s">
        <v>5617</v>
      </c>
      <c r="B1207" s="23" t="s">
        <v>5618</v>
      </c>
      <c r="C1207" s="40" t="s">
        <v>177</v>
      </c>
      <c r="D1207" s="23" t="s">
        <v>1471</v>
      </c>
      <c r="E1207" s="23" t="s">
        <v>5619</v>
      </c>
      <c r="F1207" s="23" t="s">
        <v>5620</v>
      </c>
      <c r="G1207" s="23" t="n">
        <v>128</v>
      </c>
      <c r="H1207" s="23" t="n">
        <v>15000</v>
      </c>
      <c r="I1207" s="41" t="s">
        <v>180</v>
      </c>
      <c r="K1207" s="23" t="n">
        <v>0</v>
      </c>
      <c r="L1207" s="23" t="n">
        <v>13753</v>
      </c>
      <c r="M1207" s="23" t="n">
        <v>0</v>
      </c>
      <c r="N1207" s="23" t="n">
        <v>0</v>
      </c>
      <c r="O1207" s="23" t="n">
        <f aca="false">K1207+L1207</f>
        <v>13753</v>
      </c>
      <c r="P1207" s="23" t="n">
        <f aca="false">K1207+L1207+M1207+N1207</f>
        <v>13753</v>
      </c>
      <c r="Q1207" s="23" t="n">
        <v>2150</v>
      </c>
      <c r="R1207" s="23" t="n">
        <v>1770</v>
      </c>
      <c r="S1207" s="23" t="n">
        <v>2350</v>
      </c>
      <c r="T1207" s="23" t="n">
        <v>650</v>
      </c>
      <c r="U1207" s="23" t="n">
        <f aca="false">IF(I1207="delivery",O1207-SUM(Q1207+R1207),IF(I1207="PO",P1207-SUM(Q1207:R1207)))</f>
        <v>9833</v>
      </c>
      <c r="V1207" s="43" t="n">
        <v>0.024</v>
      </c>
      <c r="W1207" s="43" t="n">
        <v>0.024</v>
      </c>
      <c r="X1207" s="43" t="n">
        <f aca="false">W1207-V1207</f>
        <v>0</v>
      </c>
      <c r="Y1207" s="43"/>
      <c r="Z1207" s="43"/>
      <c r="AA1207" s="43"/>
      <c r="AB1207" s="43"/>
      <c r="AC1207" s="43" t="s">
        <v>10482</v>
      </c>
      <c r="AD1207" s="43"/>
      <c r="AE1207" s="43"/>
      <c r="AF1207" s="43"/>
      <c r="AG1207" s="43" t="n">
        <v>0.0162</v>
      </c>
      <c r="AH1207" s="43"/>
      <c r="AI1207" s="63"/>
      <c r="AJ1207" s="63"/>
      <c r="AK1207" s="43"/>
      <c r="AL1207" s="43"/>
      <c r="AM1207" s="43" t="s">
        <v>10492</v>
      </c>
      <c r="AN1207" s="43"/>
      <c r="AO1207" s="43" t="s">
        <v>1471</v>
      </c>
      <c r="AP1207" s="23" t="s">
        <v>3124</v>
      </c>
      <c r="AT1207" s="23" t="s">
        <v>10959</v>
      </c>
      <c r="AV1207" s="23" t="n">
        <v>0.0162</v>
      </c>
      <c r="AW1207" s="23" t="s">
        <v>12423</v>
      </c>
      <c r="AX1207" s="23" t="s">
        <v>12426</v>
      </c>
      <c r="AY1207" s="23" t="n">
        <v>15000</v>
      </c>
      <c r="AZ1207" s="23" t="n">
        <v>9</v>
      </c>
      <c r="BA1207" s="23" t="s">
        <v>1465</v>
      </c>
      <c r="BB1207" s="23" t="s">
        <v>12423</v>
      </c>
      <c r="BF1207" s="23" t="s">
        <v>10498</v>
      </c>
      <c r="BG1207" s="1" t="s">
        <v>183</v>
      </c>
    </row>
    <row r="1208" s="23" customFormat="true" ht="12.75" hidden="false" customHeight="false" outlineLevel="0" collapsed="false">
      <c r="A1208" s="23" t="s">
        <v>5621</v>
      </c>
      <c r="B1208" s="23" t="s">
        <v>5622</v>
      </c>
      <c r="C1208" s="40" t="s">
        <v>177</v>
      </c>
      <c r="D1208" s="23" t="s">
        <v>1471</v>
      </c>
      <c r="E1208" s="23" t="s">
        <v>5623</v>
      </c>
      <c r="F1208" s="23" t="s">
        <v>5624</v>
      </c>
      <c r="G1208" s="23" t="n">
        <v>273</v>
      </c>
      <c r="H1208" s="23" t="n">
        <v>3000</v>
      </c>
      <c r="I1208" s="41" t="s">
        <v>180</v>
      </c>
      <c r="K1208" s="23" t="n">
        <v>0</v>
      </c>
      <c r="L1208" s="23" t="n">
        <v>10003</v>
      </c>
      <c r="M1208" s="23" t="n">
        <v>12000</v>
      </c>
      <c r="N1208" s="23" t="n">
        <v>24000</v>
      </c>
      <c r="O1208" s="23" t="n">
        <f aca="false">K1208+L1208</f>
        <v>10003</v>
      </c>
      <c r="P1208" s="23" t="n">
        <f aca="false">K1208+L1208+M1208+N1208</f>
        <v>46003</v>
      </c>
      <c r="Q1208" s="23" t="n">
        <v>13054</v>
      </c>
      <c r="R1208" s="23" t="n">
        <v>5319</v>
      </c>
      <c r="S1208" s="23" t="n">
        <v>7146</v>
      </c>
      <c r="T1208" s="23" t="n">
        <v>2889</v>
      </c>
      <c r="U1208" s="23" t="n">
        <f aca="false">IF(I1208="delivery",O1208-SUM(Q1208+R1208),IF(I1208="PO",P1208-SUM(Q1208:R1208)))</f>
        <v>-8370</v>
      </c>
      <c r="V1208" s="43" t="n">
        <v>0.0099</v>
      </c>
      <c r="W1208" s="43" t="n">
        <v>0.0099</v>
      </c>
      <c r="X1208" s="43" t="n">
        <f aca="false">W1208-V1208</f>
        <v>0</v>
      </c>
      <c r="Y1208" s="43"/>
      <c r="Z1208" s="43"/>
      <c r="AA1208" s="43" t="n">
        <v>0.01113</v>
      </c>
      <c r="AB1208" s="43"/>
      <c r="AC1208" s="43" t="s">
        <v>10482</v>
      </c>
      <c r="AD1208" s="43"/>
      <c r="AE1208" s="43"/>
      <c r="AF1208" s="43"/>
      <c r="AG1208" s="43" t="n">
        <v>0.0099</v>
      </c>
      <c r="AH1208" s="43"/>
      <c r="AI1208" s="63"/>
      <c r="AJ1208" s="63"/>
      <c r="AK1208" s="43"/>
      <c r="AL1208" s="43"/>
      <c r="AM1208" s="43" t="s">
        <v>11367</v>
      </c>
      <c r="AN1208" s="43"/>
      <c r="AO1208" s="43" t="s">
        <v>1471</v>
      </c>
      <c r="AP1208" s="23" t="s">
        <v>3124</v>
      </c>
      <c r="AT1208" s="23" t="s">
        <v>11356</v>
      </c>
      <c r="AV1208" s="23" t="n">
        <v>0.0099</v>
      </c>
      <c r="AW1208" s="23" t="s">
        <v>12414</v>
      </c>
      <c r="AX1208" s="23" t="s">
        <v>12427</v>
      </c>
      <c r="AY1208" s="23" t="n">
        <v>3000</v>
      </c>
      <c r="AZ1208" s="23" t="n">
        <v>5</v>
      </c>
      <c r="BA1208" s="23" t="s">
        <v>1465</v>
      </c>
      <c r="BB1208" s="23" t="s">
        <v>11587</v>
      </c>
      <c r="BF1208" s="23" t="s">
        <v>10498</v>
      </c>
      <c r="BG1208" s="1" t="s">
        <v>183</v>
      </c>
    </row>
    <row r="1209" s="23" customFormat="true" ht="12.75" hidden="false" customHeight="false" outlineLevel="0" collapsed="false">
      <c r="A1209" s="23" t="s">
        <v>5625</v>
      </c>
      <c r="B1209" s="23" t="s">
        <v>5626</v>
      </c>
      <c r="C1209" s="40" t="s">
        <v>177</v>
      </c>
      <c r="D1209" s="23" t="s">
        <v>1471</v>
      </c>
      <c r="E1209" s="23" t="s">
        <v>5627</v>
      </c>
      <c r="F1209" s="23" t="s">
        <v>5628</v>
      </c>
      <c r="G1209" s="23" t="n">
        <v>183</v>
      </c>
      <c r="H1209" s="23" t="n">
        <v>3000</v>
      </c>
      <c r="I1209" s="41" t="s">
        <v>180</v>
      </c>
      <c r="K1209" s="23" t="n">
        <v>0</v>
      </c>
      <c r="L1209" s="23" t="n">
        <v>21970</v>
      </c>
      <c r="M1209" s="23" t="n">
        <v>0</v>
      </c>
      <c r="N1209" s="23" t="n">
        <v>47000</v>
      </c>
      <c r="O1209" s="23" t="n">
        <f aca="false">K1209+L1209</f>
        <v>21970</v>
      </c>
      <c r="P1209" s="23" t="n">
        <f aca="false">K1209+L1209+M1209+N1209</f>
        <v>68970</v>
      </c>
      <c r="Q1209" s="23" t="n">
        <v>23668</v>
      </c>
      <c r="R1209" s="23" t="n">
        <v>19326</v>
      </c>
      <c r="S1209" s="23" t="n">
        <v>22323</v>
      </c>
      <c r="T1209" s="23" t="n">
        <v>17770</v>
      </c>
      <c r="U1209" s="23" t="n">
        <f aca="false">IF(I1209="delivery",O1209-SUM(Q1209+R1209),IF(I1209="PO",P1209-SUM(Q1209:R1209)))</f>
        <v>-21024</v>
      </c>
      <c r="V1209" s="43" t="n">
        <v>0.0093</v>
      </c>
      <c r="W1209" s="43" t="n">
        <v>0.0093</v>
      </c>
      <c r="X1209" s="43" t="n">
        <f aca="false">W1209-V1209</f>
        <v>0</v>
      </c>
      <c r="Y1209" s="43"/>
      <c r="Z1209" s="43"/>
      <c r="AA1209" s="43" t="n">
        <v>0.01658</v>
      </c>
      <c r="AB1209" s="43"/>
      <c r="AC1209" s="43" t="s">
        <v>10482</v>
      </c>
      <c r="AD1209" s="43"/>
      <c r="AE1209" s="43"/>
      <c r="AF1209" s="43"/>
      <c r="AG1209" s="43" t="n">
        <v>0.0093</v>
      </c>
      <c r="AH1209" s="43"/>
      <c r="AI1209" s="63"/>
      <c r="AJ1209" s="63"/>
      <c r="AK1209" s="43"/>
      <c r="AL1209" s="43"/>
      <c r="AM1209" s="43" t="s">
        <v>11367</v>
      </c>
      <c r="AN1209" s="43"/>
      <c r="AO1209" s="43" t="s">
        <v>1471</v>
      </c>
      <c r="AP1209" s="23" t="s">
        <v>3124</v>
      </c>
      <c r="AT1209" s="23" t="s">
        <v>11356</v>
      </c>
      <c r="AV1209" s="23" t="n">
        <v>0.0093</v>
      </c>
      <c r="AW1209" s="23" t="s">
        <v>12414</v>
      </c>
      <c r="AX1209" s="23" t="s">
        <v>12428</v>
      </c>
      <c r="AY1209" s="23" t="n">
        <v>18000</v>
      </c>
      <c r="AZ1209" s="23" t="n">
        <v>18</v>
      </c>
      <c r="BA1209" s="23" t="s">
        <v>177</v>
      </c>
      <c r="BB1209" s="23" t="s">
        <v>10496</v>
      </c>
      <c r="BF1209" s="23" t="s">
        <v>10498</v>
      </c>
      <c r="BG1209" s="1" t="s">
        <v>183</v>
      </c>
    </row>
    <row r="1210" s="23" customFormat="true" ht="12.75" hidden="false" customHeight="false" outlineLevel="0" collapsed="false">
      <c r="A1210" s="23" t="s">
        <v>5629</v>
      </c>
      <c r="B1210" s="23" t="s">
        <v>5630</v>
      </c>
      <c r="C1210" s="40" t="s">
        <v>177</v>
      </c>
      <c r="D1210" s="23" t="s">
        <v>1471</v>
      </c>
      <c r="E1210" s="23" t="s">
        <v>5631</v>
      </c>
      <c r="F1210" s="23" t="s">
        <v>5632</v>
      </c>
      <c r="G1210" s="23" t="n">
        <v>43</v>
      </c>
      <c r="H1210" s="23" t="n">
        <v>4000</v>
      </c>
      <c r="I1210" s="41" t="s">
        <v>188</v>
      </c>
      <c r="K1210" s="23" t="n">
        <v>0</v>
      </c>
      <c r="L1210" s="23" t="n">
        <v>13492</v>
      </c>
      <c r="M1210" s="23" t="n">
        <v>0</v>
      </c>
      <c r="N1210" s="23" t="n">
        <v>0</v>
      </c>
      <c r="O1210" s="23" t="n">
        <f aca="false">K1210+L1210</f>
        <v>13492</v>
      </c>
      <c r="P1210" s="23" t="n">
        <f aca="false">K1210+L1210+M1210+N1210</f>
        <v>13492</v>
      </c>
      <c r="Q1210" s="23" t="n">
        <v>14743</v>
      </c>
      <c r="R1210" s="23" t="n">
        <v>15538</v>
      </c>
      <c r="S1210" s="23" t="n">
        <v>19124</v>
      </c>
      <c r="T1210" s="23" t="n">
        <v>9693</v>
      </c>
      <c r="U1210" s="23" t="n">
        <f aca="false">IF(I1210="delivery",O1210-SUM(Q1210+R1210),IF(I1210="PO",P1210-SUM(Q1210:R1210)))</f>
        <v>-16789</v>
      </c>
      <c r="V1210" s="43" t="n">
        <v>0.092</v>
      </c>
      <c r="W1210" s="43" t="n">
        <v>0.092</v>
      </c>
      <c r="X1210" s="43" t="n">
        <f aca="false">W1210-V1210</f>
        <v>0</v>
      </c>
      <c r="Y1210" s="43"/>
      <c r="Z1210" s="43"/>
      <c r="AA1210" s="43"/>
      <c r="AB1210" s="43"/>
      <c r="AC1210" s="43" t="s">
        <v>10482</v>
      </c>
      <c r="AD1210" s="43"/>
      <c r="AE1210" s="43"/>
      <c r="AF1210" s="43"/>
      <c r="AG1210" s="43" t="n">
        <v>0.092</v>
      </c>
      <c r="AH1210" s="43"/>
      <c r="AI1210" s="63"/>
      <c r="AJ1210" s="63"/>
      <c r="AK1210" s="43"/>
      <c r="AL1210" s="43"/>
      <c r="AM1210" s="43" t="s">
        <v>11367</v>
      </c>
      <c r="AN1210" s="43"/>
      <c r="AO1210" s="43" t="s">
        <v>1471</v>
      </c>
      <c r="AP1210" s="23" t="s">
        <v>3124</v>
      </c>
      <c r="AT1210" s="23" t="s">
        <v>10934</v>
      </c>
      <c r="AV1210" s="23" t="n">
        <v>0.092</v>
      </c>
      <c r="AW1210" s="23" t="s">
        <v>12409</v>
      </c>
      <c r="AX1210" s="23" t="s">
        <v>12429</v>
      </c>
      <c r="AY1210" s="23" t="n">
        <v>4000</v>
      </c>
      <c r="AZ1210" s="23" t="n">
        <v>5</v>
      </c>
      <c r="BA1210" s="23" t="s">
        <v>1465</v>
      </c>
      <c r="BB1210" s="23" t="s">
        <v>12409</v>
      </c>
      <c r="BF1210" s="23" t="s">
        <v>10498</v>
      </c>
      <c r="BG1210" s="1" t="s">
        <v>183</v>
      </c>
    </row>
    <row r="1211" s="23" customFormat="true" ht="12.75" hidden="false" customHeight="false" outlineLevel="0" collapsed="false">
      <c r="A1211" s="23" t="s">
        <v>5633</v>
      </c>
      <c r="B1211" s="23" t="s">
        <v>5634</v>
      </c>
      <c r="C1211" s="40" t="s">
        <v>177</v>
      </c>
      <c r="D1211" s="23" t="s">
        <v>1471</v>
      </c>
      <c r="E1211" s="23" t="s">
        <v>5635</v>
      </c>
      <c r="F1211" s="23" t="s">
        <v>5636</v>
      </c>
      <c r="G1211" s="23" t="n">
        <v>163</v>
      </c>
      <c r="H1211" s="23" t="n">
        <v>5000</v>
      </c>
      <c r="I1211" s="41" t="s">
        <v>180</v>
      </c>
      <c r="K1211" s="23" t="n">
        <v>0</v>
      </c>
      <c r="L1211" s="23" t="n">
        <v>66549</v>
      </c>
      <c r="M1211" s="23" t="n">
        <v>50000</v>
      </c>
      <c r="N1211" s="23" t="n">
        <v>70000</v>
      </c>
      <c r="O1211" s="23" t="n">
        <f aca="false">K1211+L1211</f>
        <v>66549</v>
      </c>
      <c r="P1211" s="23" t="n">
        <f aca="false">K1211+L1211+M1211+N1211</f>
        <v>186549</v>
      </c>
      <c r="Q1211" s="23" t="n">
        <v>81093</v>
      </c>
      <c r="R1211" s="23" t="n">
        <v>80123</v>
      </c>
      <c r="S1211" s="23" t="n">
        <v>87435</v>
      </c>
      <c r="T1211" s="23" t="n">
        <v>54478</v>
      </c>
      <c r="U1211" s="23" t="n">
        <f aca="false">IF(I1211="delivery",O1211-SUM(Q1211+R1211),IF(I1211="PO",P1211-SUM(Q1211:R1211)))</f>
        <v>-94667</v>
      </c>
      <c r="V1211" s="43" t="n">
        <v>0.051</v>
      </c>
      <c r="W1211" s="43" t="n">
        <v>0.051</v>
      </c>
      <c r="X1211" s="43" t="n">
        <f aca="false">W1211-V1211</f>
        <v>0</v>
      </c>
      <c r="Y1211" s="43"/>
      <c r="Z1211" s="43"/>
      <c r="AA1211" s="43" t="n">
        <v>0.05367</v>
      </c>
      <c r="AB1211" s="43"/>
      <c r="AC1211" s="43" t="s">
        <v>10482</v>
      </c>
      <c r="AD1211" s="43"/>
      <c r="AE1211" s="43"/>
      <c r="AF1211" s="43"/>
      <c r="AG1211" s="43" t="n">
        <v>0.051</v>
      </c>
      <c r="AH1211" s="43"/>
      <c r="AI1211" s="63"/>
      <c r="AJ1211" s="63"/>
      <c r="AK1211" s="43"/>
      <c r="AL1211" s="43"/>
      <c r="AM1211" s="43" t="s">
        <v>11367</v>
      </c>
      <c r="AN1211" s="43"/>
      <c r="AO1211" s="43" t="s">
        <v>1471</v>
      </c>
      <c r="AP1211" s="23" t="s">
        <v>3124</v>
      </c>
      <c r="AT1211" s="23" t="s">
        <v>10959</v>
      </c>
      <c r="AV1211" s="23" t="n">
        <v>0.051</v>
      </c>
      <c r="AW1211" s="23" t="s">
        <v>12414</v>
      </c>
      <c r="AX1211" s="23" t="s">
        <v>12430</v>
      </c>
      <c r="AY1211" s="23" t="n">
        <v>5000</v>
      </c>
      <c r="AZ1211" s="23" t="n">
        <v>16</v>
      </c>
      <c r="BA1211" s="23" t="s">
        <v>177</v>
      </c>
      <c r="BB1211" s="23" t="s">
        <v>12414</v>
      </c>
      <c r="BF1211" s="23" t="s">
        <v>10498</v>
      </c>
      <c r="BG1211" s="1" t="s">
        <v>183</v>
      </c>
    </row>
    <row r="1212" s="23" customFormat="true" ht="12.75" hidden="false" customHeight="false" outlineLevel="0" collapsed="false">
      <c r="A1212" s="23" t="s">
        <v>5637</v>
      </c>
      <c r="B1212" s="23" t="s">
        <v>5638</v>
      </c>
      <c r="C1212" s="40" t="s">
        <v>177</v>
      </c>
      <c r="D1212" s="23" t="s">
        <v>1471</v>
      </c>
      <c r="E1212" s="23" t="s">
        <v>5639</v>
      </c>
      <c r="F1212" s="23" t="s">
        <v>5640</v>
      </c>
      <c r="G1212" s="23" t="n">
        <v>93</v>
      </c>
      <c r="H1212" s="23" t="n">
        <v>9000</v>
      </c>
      <c r="I1212" s="41" t="s">
        <v>180</v>
      </c>
      <c r="K1212" s="23" t="n">
        <v>0</v>
      </c>
      <c r="L1212" s="23" t="n">
        <v>28586</v>
      </c>
      <c r="M1212" s="23" t="n">
        <v>0</v>
      </c>
      <c r="N1212" s="23" t="n">
        <v>0</v>
      </c>
      <c r="O1212" s="23" t="n">
        <f aca="false">K1212+L1212</f>
        <v>28586</v>
      </c>
      <c r="P1212" s="23" t="n">
        <f aca="false">K1212+L1212+M1212+N1212</f>
        <v>28586</v>
      </c>
      <c r="Q1212" s="23" t="n">
        <v>7932</v>
      </c>
      <c r="R1212" s="23" t="n">
        <v>5273</v>
      </c>
      <c r="S1212" s="23" t="n">
        <v>5920</v>
      </c>
      <c r="T1212" s="23" t="n">
        <v>3238</v>
      </c>
      <c r="U1212" s="23" t="n">
        <f aca="false">IF(I1212="delivery",O1212-SUM(Q1212+R1212),IF(I1212="PO",P1212-SUM(Q1212:R1212)))</f>
        <v>15381</v>
      </c>
      <c r="V1212" s="43" t="n">
        <v>0.0304</v>
      </c>
      <c r="W1212" s="43" t="n">
        <v>0.0304</v>
      </c>
      <c r="X1212" s="43" t="n">
        <f aca="false">W1212-V1212</f>
        <v>0</v>
      </c>
      <c r="Y1212" s="43"/>
      <c r="Z1212" s="43"/>
      <c r="AA1212" s="43" t="n">
        <v>0.0304</v>
      </c>
      <c r="AB1212" s="43"/>
      <c r="AC1212" s="43" t="s">
        <v>10482</v>
      </c>
      <c r="AD1212" s="43"/>
      <c r="AE1212" s="43"/>
      <c r="AF1212" s="43"/>
      <c r="AG1212" s="43" t="n">
        <v>0.0347</v>
      </c>
      <c r="AH1212" s="43"/>
      <c r="AI1212" s="63"/>
      <c r="AJ1212" s="63"/>
      <c r="AK1212" s="43"/>
      <c r="AL1212" s="43"/>
      <c r="AM1212" s="43" t="s">
        <v>11626</v>
      </c>
      <c r="AN1212" s="43"/>
      <c r="AO1212" s="43" t="s">
        <v>1471</v>
      </c>
      <c r="AP1212" s="23" t="s">
        <v>3124</v>
      </c>
      <c r="AT1212" s="23" t="s">
        <v>11356</v>
      </c>
      <c r="AV1212" s="23" t="n">
        <v>0.0347</v>
      </c>
      <c r="AW1212" s="23" t="s">
        <v>12431</v>
      </c>
      <c r="AX1212" s="23" t="s">
        <v>12432</v>
      </c>
      <c r="AY1212" s="23" t="n">
        <v>6000</v>
      </c>
      <c r="AZ1212" s="23" t="n">
        <v>4</v>
      </c>
      <c r="BA1212" s="23" t="s">
        <v>177</v>
      </c>
      <c r="BB1212" s="23" t="s">
        <v>11583</v>
      </c>
      <c r="BF1212" s="23" t="s">
        <v>10498</v>
      </c>
      <c r="BG1212" s="1" t="s">
        <v>183</v>
      </c>
    </row>
    <row r="1213" s="23" customFormat="true" ht="12.75" hidden="false" customHeight="false" outlineLevel="0" collapsed="false">
      <c r="A1213" s="23" t="s">
        <v>5641</v>
      </c>
      <c r="B1213" s="23" t="s">
        <v>5642</v>
      </c>
      <c r="C1213" s="40" t="s">
        <v>177</v>
      </c>
      <c r="D1213" s="23" t="s">
        <v>1471</v>
      </c>
      <c r="E1213" s="23" t="s">
        <v>5643</v>
      </c>
      <c r="F1213" s="23" t="s">
        <v>5644</v>
      </c>
      <c r="G1213" s="23" t="n">
        <v>61</v>
      </c>
      <c r="H1213" s="23" t="n">
        <v>3000</v>
      </c>
      <c r="I1213" s="41" t="s">
        <v>180</v>
      </c>
      <c r="K1213" s="23" t="n">
        <v>0</v>
      </c>
      <c r="L1213" s="23" t="n">
        <v>1995</v>
      </c>
      <c r="M1213" s="23" t="n">
        <v>0</v>
      </c>
      <c r="N1213" s="23" t="n">
        <v>0</v>
      </c>
      <c r="O1213" s="23" t="n">
        <f aca="false">K1213+L1213</f>
        <v>1995</v>
      </c>
      <c r="P1213" s="23" t="n">
        <f aca="false">K1213+L1213+M1213+N1213</f>
        <v>1995</v>
      </c>
      <c r="Q1213" s="23" t="n">
        <v>148</v>
      </c>
      <c r="R1213" s="23" t="n">
        <v>12</v>
      </c>
      <c r="S1213" s="23" t="n">
        <v>12</v>
      </c>
      <c r="T1213" s="23" t="n">
        <v>12</v>
      </c>
      <c r="U1213" s="23" t="n">
        <f aca="false">IF(I1213="delivery",O1213-SUM(Q1213+R1213),IF(I1213="PO",P1213-SUM(Q1213:R1213)))</f>
        <v>1835</v>
      </c>
      <c r="V1213" s="43" t="n">
        <v>0.0215</v>
      </c>
      <c r="W1213" s="43" t="n">
        <v>0.0215</v>
      </c>
      <c r="X1213" s="43" t="n">
        <f aca="false">W1213-V1213</f>
        <v>0</v>
      </c>
      <c r="Y1213" s="43"/>
      <c r="Z1213" s="43"/>
      <c r="AA1213" s="43"/>
      <c r="AB1213" s="43"/>
      <c r="AC1213" s="43" t="s">
        <v>10482</v>
      </c>
      <c r="AD1213" s="43"/>
      <c r="AE1213" s="43"/>
      <c r="AF1213" s="43"/>
      <c r="AG1213" s="43" t="n">
        <v>0.013</v>
      </c>
      <c r="AH1213" s="43"/>
      <c r="AI1213" s="63"/>
      <c r="AJ1213" s="63"/>
      <c r="AK1213" s="43"/>
      <c r="AL1213" s="43"/>
      <c r="AM1213" s="43" t="s">
        <v>10492</v>
      </c>
      <c r="AN1213" s="43"/>
      <c r="AO1213" s="43" t="s">
        <v>1471</v>
      </c>
      <c r="AP1213" s="23" t="s">
        <v>3124</v>
      </c>
      <c r="AT1213" s="23" t="s">
        <v>10959</v>
      </c>
      <c r="AV1213" s="23" t="n">
        <v>0.013</v>
      </c>
      <c r="AW1213" s="23" t="s">
        <v>12420</v>
      </c>
      <c r="AX1213" s="23" t="s">
        <v>12433</v>
      </c>
      <c r="AY1213" s="23" t="n">
        <v>3000</v>
      </c>
      <c r="AZ1213" s="23" t="n">
        <v>12</v>
      </c>
      <c r="BA1213" s="23" t="s">
        <v>1465</v>
      </c>
      <c r="BB1213" s="23" t="s">
        <v>12420</v>
      </c>
      <c r="BF1213" s="23" t="s">
        <v>10498</v>
      </c>
      <c r="BG1213" s="1" t="s">
        <v>183</v>
      </c>
    </row>
    <row r="1214" s="23" customFormat="true" ht="12.75" hidden="false" customHeight="false" outlineLevel="0" collapsed="false">
      <c r="A1214" s="23" t="s">
        <v>5645</v>
      </c>
      <c r="B1214" s="23" t="s">
        <v>5646</v>
      </c>
      <c r="C1214" s="40" t="s">
        <v>177</v>
      </c>
      <c r="D1214" s="23" t="s">
        <v>1471</v>
      </c>
      <c r="E1214" s="23" t="s">
        <v>5611</v>
      </c>
      <c r="F1214" s="23" t="s">
        <v>5647</v>
      </c>
      <c r="G1214" s="23" t="n">
        <v>48</v>
      </c>
      <c r="H1214" s="23" t="n">
        <v>6000</v>
      </c>
      <c r="I1214" s="41" t="s">
        <v>180</v>
      </c>
      <c r="K1214" s="23" t="n">
        <v>0</v>
      </c>
      <c r="L1214" s="23" t="n">
        <v>6628</v>
      </c>
      <c r="M1214" s="23" t="n">
        <v>0</v>
      </c>
      <c r="N1214" s="23" t="n">
        <v>0</v>
      </c>
      <c r="O1214" s="23" t="n">
        <f aca="false">K1214+L1214</f>
        <v>6628</v>
      </c>
      <c r="P1214" s="23" t="n">
        <f aca="false">K1214+L1214+M1214+N1214</f>
        <v>6628</v>
      </c>
      <c r="Q1214" s="23" t="n">
        <v>952</v>
      </c>
      <c r="R1214" s="23" t="n">
        <v>408</v>
      </c>
      <c r="S1214" s="23" t="n">
        <v>536</v>
      </c>
      <c r="T1214" s="23" t="n">
        <v>244</v>
      </c>
      <c r="U1214" s="23" t="n">
        <f aca="false">IF(I1214="delivery",O1214-SUM(Q1214+R1214),IF(I1214="PO",P1214-SUM(Q1214:R1214)))</f>
        <v>5268</v>
      </c>
      <c r="V1214" s="43" t="n">
        <v>0.0579</v>
      </c>
      <c r="W1214" s="43" t="n">
        <v>0.0579</v>
      </c>
      <c r="X1214" s="43" t="n">
        <f aca="false">W1214-V1214</f>
        <v>0</v>
      </c>
      <c r="Y1214" s="43"/>
      <c r="Z1214" s="43"/>
      <c r="AA1214" s="43"/>
      <c r="AB1214" s="43"/>
      <c r="AC1214" s="43" t="s">
        <v>10482</v>
      </c>
      <c r="AD1214" s="43"/>
      <c r="AE1214" s="43"/>
      <c r="AF1214" s="43"/>
      <c r="AG1214" s="43" t="n">
        <v>0.0514</v>
      </c>
      <c r="AH1214" s="43"/>
      <c r="AI1214" s="63"/>
      <c r="AJ1214" s="63"/>
      <c r="AK1214" s="43"/>
      <c r="AL1214" s="43"/>
      <c r="AM1214" s="43" t="s">
        <v>10492</v>
      </c>
      <c r="AN1214" s="43"/>
      <c r="AO1214" s="43" t="s">
        <v>1471</v>
      </c>
      <c r="AP1214" s="23" t="s">
        <v>3124</v>
      </c>
      <c r="AT1214" s="23" t="s">
        <v>10959</v>
      </c>
      <c r="AV1214" s="23" t="n">
        <v>0.0514</v>
      </c>
      <c r="AW1214" s="23" t="s">
        <v>12423</v>
      </c>
      <c r="AX1214" s="23" t="s">
        <v>12434</v>
      </c>
      <c r="AY1214" s="23" t="n">
        <v>6000</v>
      </c>
      <c r="AZ1214" s="23" t="n">
        <v>15</v>
      </c>
      <c r="BA1214" s="23" t="s">
        <v>1465</v>
      </c>
      <c r="BB1214" s="23" t="s">
        <v>12423</v>
      </c>
      <c r="BF1214" s="23" t="s">
        <v>10498</v>
      </c>
      <c r="BG1214" s="1" t="s">
        <v>183</v>
      </c>
    </row>
    <row r="1215" s="23" customFormat="true" ht="12.75" hidden="false" customHeight="false" outlineLevel="0" collapsed="false">
      <c r="A1215" s="23" t="s">
        <v>5648</v>
      </c>
      <c r="B1215" s="23" t="s">
        <v>5649</v>
      </c>
      <c r="C1215" s="40" t="s">
        <v>177</v>
      </c>
      <c r="D1215" s="23" t="s">
        <v>1471</v>
      </c>
      <c r="E1215" s="23" t="s">
        <v>5650</v>
      </c>
      <c r="F1215" s="23" t="s">
        <v>5651</v>
      </c>
      <c r="G1215" s="23" t="n">
        <v>121</v>
      </c>
      <c r="H1215" s="23" t="n">
        <v>3000</v>
      </c>
      <c r="I1215" s="41" t="s">
        <v>180</v>
      </c>
      <c r="K1215" s="23" t="n">
        <v>0</v>
      </c>
      <c r="L1215" s="23" t="n">
        <v>7779</v>
      </c>
      <c r="M1215" s="23" t="n">
        <v>6000</v>
      </c>
      <c r="N1215" s="23" t="n">
        <v>20968</v>
      </c>
      <c r="O1215" s="23" t="n">
        <f aca="false">K1215+L1215</f>
        <v>7779</v>
      </c>
      <c r="P1215" s="23" t="n">
        <f aca="false">K1215+L1215+M1215+N1215</f>
        <v>34747</v>
      </c>
      <c r="Q1215" s="23" t="n">
        <v>12268</v>
      </c>
      <c r="R1215" s="23" t="n">
        <v>6504</v>
      </c>
      <c r="S1215" s="23" t="n">
        <v>6738</v>
      </c>
      <c r="T1215" s="23" t="n">
        <v>4742</v>
      </c>
      <c r="U1215" s="23" t="n">
        <f aca="false">IF(I1215="delivery",O1215-SUM(Q1215+R1215),IF(I1215="PO",P1215-SUM(Q1215:R1215)))</f>
        <v>-10993</v>
      </c>
      <c r="V1215" s="43" t="n">
        <v>0.0534</v>
      </c>
      <c r="W1215" s="43" t="n">
        <v>0.0534</v>
      </c>
      <c r="X1215" s="43" t="n">
        <f aca="false">W1215-V1215</f>
        <v>0</v>
      </c>
      <c r="Y1215" s="43"/>
      <c r="Z1215" s="43"/>
      <c r="AA1215" s="43"/>
      <c r="AB1215" s="43"/>
      <c r="AC1215" s="43" t="s">
        <v>10482</v>
      </c>
      <c r="AD1215" s="43" t="s">
        <v>12435</v>
      </c>
      <c r="AE1215" s="43" t="s">
        <v>12436</v>
      </c>
      <c r="AF1215" s="43"/>
      <c r="AG1215" s="43" t="n">
        <v>0.0534</v>
      </c>
      <c r="AH1215" s="43"/>
      <c r="AI1215" s="63"/>
      <c r="AJ1215" s="63"/>
      <c r="AK1215" s="43"/>
      <c r="AL1215" s="43"/>
      <c r="AM1215" s="43" t="s">
        <v>11367</v>
      </c>
      <c r="AN1215" s="43"/>
      <c r="AO1215" s="43" t="s">
        <v>1471</v>
      </c>
      <c r="AP1215" s="23" t="s">
        <v>3124</v>
      </c>
      <c r="AT1215" s="23" t="s">
        <v>11356</v>
      </c>
      <c r="AV1215" s="23" t="n">
        <v>0.0534</v>
      </c>
      <c r="AW1215" s="23" t="s">
        <v>12437</v>
      </c>
      <c r="AX1215" s="23" t="s">
        <v>12438</v>
      </c>
      <c r="AY1215" s="23" t="s">
        <v>12439</v>
      </c>
      <c r="AZ1215" s="23" t="s">
        <v>12440</v>
      </c>
      <c r="BA1215" s="23" t="s">
        <v>1465</v>
      </c>
      <c r="BB1215" s="23" t="s">
        <v>12441</v>
      </c>
      <c r="BC1215" s="23" t="s">
        <v>12442</v>
      </c>
      <c r="BF1215" s="23" t="s">
        <v>10498</v>
      </c>
      <c r="BG1215" s="1" t="s">
        <v>183</v>
      </c>
    </row>
    <row r="1216" s="23" customFormat="true" ht="12.75" hidden="false" customHeight="false" outlineLevel="0" collapsed="false">
      <c r="A1216" s="23" t="s">
        <v>5652</v>
      </c>
      <c r="B1216" s="23" t="s">
        <v>5653</v>
      </c>
      <c r="C1216" s="40" t="s">
        <v>177</v>
      </c>
      <c r="D1216" s="23" t="s">
        <v>1471</v>
      </c>
      <c r="E1216" s="23" t="s">
        <v>5654</v>
      </c>
      <c r="F1216" s="23" t="s">
        <v>5655</v>
      </c>
      <c r="G1216" s="23" t="n">
        <v>43</v>
      </c>
      <c r="H1216" s="23" t="n">
        <v>12000</v>
      </c>
      <c r="I1216" s="41" t="s">
        <v>180</v>
      </c>
      <c r="K1216" s="23" t="n">
        <v>0</v>
      </c>
      <c r="L1216" s="23" t="n">
        <v>17715</v>
      </c>
      <c r="M1216" s="23" t="n">
        <v>3000</v>
      </c>
      <c r="N1216" s="23" t="n">
        <v>0</v>
      </c>
      <c r="O1216" s="23" t="n">
        <f aca="false">K1216+L1216</f>
        <v>17715</v>
      </c>
      <c r="P1216" s="23" t="n">
        <f aca="false">K1216+L1216+M1216+N1216</f>
        <v>20715</v>
      </c>
      <c r="Q1216" s="23" t="n">
        <v>1518</v>
      </c>
      <c r="R1216" s="23" t="n">
        <v>0</v>
      </c>
      <c r="S1216" s="23" t="n">
        <v>0</v>
      </c>
      <c r="T1216" s="23" t="n">
        <v>0</v>
      </c>
      <c r="U1216" s="23" t="n">
        <f aca="false">IF(I1216="delivery",O1216-SUM(Q1216+R1216),IF(I1216="PO",P1216-SUM(Q1216:R1216)))</f>
        <v>16197</v>
      </c>
      <c r="V1216" s="43" t="n">
        <v>0.0199</v>
      </c>
      <c r="W1216" s="43" t="n">
        <v>0.0199</v>
      </c>
      <c r="X1216" s="43" t="n">
        <f aca="false">W1216-V1216</f>
        <v>0</v>
      </c>
      <c r="Y1216" s="43"/>
      <c r="Z1216" s="43"/>
      <c r="AA1216" s="43"/>
      <c r="AB1216" s="43"/>
      <c r="AC1216" s="43" t="s">
        <v>10482</v>
      </c>
      <c r="AD1216" s="43"/>
      <c r="AE1216" s="43"/>
      <c r="AF1216" s="43"/>
      <c r="AG1216" s="43" t="n">
        <v>0.0199</v>
      </c>
      <c r="AH1216" s="43"/>
      <c r="AI1216" s="63"/>
      <c r="AJ1216" s="63"/>
      <c r="AK1216" s="43"/>
      <c r="AL1216" s="43"/>
      <c r="AM1216" s="43" t="s">
        <v>11367</v>
      </c>
      <c r="AN1216" s="43"/>
      <c r="AO1216" s="43" t="s">
        <v>1471</v>
      </c>
      <c r="AP1216" s="23" t="s">
        <v>3124</v>
      </c>
      <c r="AT1216" s="23" t="s">
        <v>10959</v>
      </c>
      <c r="AV1216" s="23" t="n">
        <v>0.0199</v>
      </c>
      <c r="AW1216" s="23" t="s">
        <v>12423</v>
      </c>
      <c r="AX1216" s="23" t="s">
        <v>12443</v>
      </c>
      <c r="AY1216" s="23" t="n">
        <v>12000</v>
      </c>
      <c r="AZ1216" s="23" t="n">
        <v>8</v>
      </c>
      <c r="BA1216" s="23" t="s">
        <v>1465</v>
      </c>
      <c r="BB1216" s="23" t="s">
        <v>12423</v>
      </c>
      <c r="BF1216" s="23" t="s">
        <v>10498</v>
      </c>
      <c r="BG1216" s="1" t="s">
        <v>183</v>
      </c>
    </row>
    <row r="1217" s="23" customFormat="true" ht="12.75" hidden="false" customHeight="false" outlineLevel="0" collapsed="false">
      <c r="A1217" s="23" t="s">
        <v>5656</v>
      </c>
      <c r="B1217" s="23" t="s">
        <v>5657</v>
      </c>
      <c r="C1217" s="40" t="s">
        <v>177</v>
      </c>
      <c r="D1217" s="23" t="s">
        <v>1471</v>
      </c>
      <c r="E1217" s="23" t="s">
        <v>5658</v>
      </c>
      <c r="F1217" s="23" t="s">
        <v>5659</v>
      </c>
      <c r="G1217" s="23" t="n">
        <v>78</v>
      </c>
      <c r="H1217" s="23" t="n">
        <v>3000</v>
      </c>
      <c r="I1217" s="41" t="s">
        <v>180</v>
      </c>
      <c r="K1217" s="23" t="n">
        <v>0</v>
      </c>
      <c r="L1217" s="23" t="n">
        <v>0</v>
      </c>
      <c r="M1217" s="23" t="n">
        <v>0</v>
      </c>
      <c r="N1217" s="23" t="n">
        <v>0</v>
      </c>
      <c r="O1217" s="23" t="n">
        <f aca="false">K1217+L1217</f>
        <v>0</v>
      </c>
      <c r="P1217" s="23" t="n">
        <f aca="false">K1217+L1217+M1217+N1217</f>
        <v>0</v>
      </c>
      <c r="Q1217" s="23" t="n">
        <v>0</v>
      </c>
      <c r="R1217" s="23" t="n">
        <v>288</v>
      </c>
      <c r="S1217" s="23" t="n">
        <v>260</v>
      </c>
      <c r="T1217" s="23" t="n">
        <v>1420</v>
      </c>
      <c r="U1217" s="23" t="n">
        <f aca="false">IF(I1217="delivery",O1217-SUM(Q1217+R1217),IF(I1217="PO",P1217-SUM(Q1217:R1217)))</f>
        <v>-288</v>
      </c>
      <c r="V1217" s="43" t="n">
        <v>0.0824</v>
      </c>
      <c r="W1217" s="43" t="n">
        <v>0.0875</v>
      </c>
      <c r="X1217" s="43" t="n">
        <f aca="false">W1217-V1217</f>
        <v>0.00510000000000001</v>
      </c>
      <c r="Y1217" s="43"/>
      <c r="Z1217" s="43"/>
      <c r="AA1217" s="43"/>
      <c r="AB1217" s="43"/>
      <c r="AC1217" s="43" t="s">
        <v>10482</v>
      </c>
      <c r="AD1217" s="43"/>
      <c r="AE1217" s="43"/>
      <c r="AF1217" s="43"/>
      <c r="AG1217" s="43" t="n">
        <v>0.0875</v>
      </c>
      <c r="AH1217" s="43" t="s">
        <v>11597</v>
      </c>
      <c r="AI1217" s="63" t="n">
        <v>3000</v>
      </c>
      <c r="AJ1217" s="63" t="n">
        <v>19</v>
      </c>
      <c r="AK1217" s="43" t="s">
        <v>12444</v>
      </c>
      <c r="AL1217" s="43"/>
      <c r="AM1217" s="71" t="s">
        <v>11862</v>
      </c>
      <c r="AN1217" s="43"/>
      <c r="AO1217" s="43" t="s">
        <v>1471</v>
      </c>
      <c r="AP1217" s="23" t="s">
        <v>3124</v>
      </c>
      <c r="AT1217" s="23" t="s">
        <v>11356</v>
      </c>
      <c r="AV1217" s="23" t="n">
        <v>0.123</v>
      </c>
      <c r="AW1217" s="23" t="s">
        <v>12445</v>
      </c>
      <c r="AX1217" s="23" t="s">
        <v>12446</v>
      </c>
      <c r="AY1217" s="23" t="n">
        <v>2500</v>
      </c>
      <c r="AZ1217" s="23" t="n">
        <v>21</v>
      </c>
      <c r="BA1217" s="23" t="s">
        <v>1465</v>
      </c>
      <c r="BB1217" s="23" t="s">
        <v>11358</v>
      </c>
      <c r="BF1217" s="23" t="s">
        <v>10498</v>
      </c>
      <c r="BG1217" s="1" t="s">
        <v>183</v>
      </c>
    </row>
    <row r="1218" s="23" customFormat="true" ht="12.75" hidden="false" customHeight="false" outlineLevel="0" collapsed="false">
      <c r="A1218" s="23" t="s">
        <v>5660</v>
      </c>
      <c r="B1218" s="23" t="s">
        <v>5661</v>
      </c>
      <c r="C1218" s="40" t="s">
        <v>177</v>
      </c>
      <c r="D1218" s="23" t="s">
        <v>1471</v>
      </c>
      <c r="E1218" s="23" t="s">
        <v>5662</v>
      </c>
      <c r="F1218" s="23" t="s">
        <v>5663</v>
      </c>
      <c r="G1218" s="23" t="n">
        <v>43</v>
      </c>
      <c r="H1218" s="23" t="n">
        <v>2000</v>
      </c>
      <c r="I1218" s="41" t="s">
        <v>188</v>
      </c>
      <c r="K1218" s="23" t="n">
        <v>0</v>
      </c>
      <c r="L1218" s="23" t="n">
        <v>179196</v>
      </c>
      <c r="M1218" s="23" t="n">
        <v>0</v>
      </c>
      <c r="N1218" s="23" t="n">
        <v>0</v>
      </c>
      <c r="O1218" s="23" t="n">
        <f aca="false">K1218+L1218</f>
        <v>179196</v>
      </c>
      <c r="P1218" s="23" t="n">
        <f aca="false">K1218+L1218+M1218+N1218</f>
        <v>179196</v>
      </c>
      <c r="Q1218" s="23" t="n">
        <v>54960</v>
      </c>
      <c r="R1218" s="23" t="n">
        <v>103006</v>
      </c>
      <c r="S1218" s="23" t="n">
        <v>168302</v>
      </c>
      <c r="T1218" s="23" t="n">
        <v>89284</v>
      </c>
      <c r="U1218" s="23" t="n">
        <f aca="false">IF(I1218="delivery",O1218-SUM(Q1218+R1218),IF(I1218="PO",P1218-SUM(Q1218:R1218)))</f>
        <v>21230</v>
      </c>
      <c r="V1218" s="43" t="n">
        <v>0.0696</v>
      </c>
      <c r="W1218" s="43" t="n">
        <v>0.0696</v>
      </c>
      <c r="X1218" s="43" t="n">
        <f aca="false">W1218-V1218</f>
        <v>0</v>
      </c>
      <c r="Y1218" s="43"/>
      <c r="Z1218" s="43"/>
      <c r="AA1218" s="43" t="n">
        <v>0.0696</v>
      </c>
      <c r="AB1218" s="43"/>
      <c r="AC1218" s="43" t="s">
        <v>10482</v>
      </c>
      <c r="AD1218" s="43"/>
      <c r="AE1218" s="43"/>
      <c r="AF1218" s="43"/>
      <c r="AG1218" s="43" t="n">
        <v>0.07</v>
      </c>
      <c r="AH1218" s="43"/>
      <c r="AI1218" s="63"/>
      <c r="AJ1218" s="63"/>
      <c r="AK1218" s="43"/>
      <c r="AL1218" s="43"/>
      <c r="AM1218" s="43" t="s">
        <v>11626</v>
      </c>
      <c r="AN1218" s="43"/>
      <c r="AO1218" s="43" t="s">
        <v>1471</v>
      </c>
      <c r="AP1218" s="23" t="s">
        <v>3124</v>
      </c>
      <c r="AT1218" s="23" t="s">
        <v>10493</v>
      </c>
      <c r="AV1218" s="23" t="n">
        <v>0.07</v>
      </c>
      <c r="AW1218" s="23" t="s">
        <v>12409</v>
      </c>
      <c r="AX1218" s="23" t="s">
        <v>12447</v>
      </c>
      <c r="AY1218" s="23" t="n">
        <v>120000</v>
      </c>
      <c r="AZ1218" s="23" t="n">
        <v>5</v>
      </c>
      <c r="BA1218" s="23" t="s">
        <v>1465</v>
      </c>
      <c r="BB1218" s="23" t="s">
        <v>10496</v>
      </c>
      <c r="BF1218" s="23" t="s">
        <v>10498</v>
      </c>
      <c r="BG1218" s="1" t="s">
        <v>183</v>
      </c>
    </row>
    <row r="1219" s="23" customFormat="true" ht="12.75" hidden="false" customHeight="false" outlineLevel="0" collapsed="false">
      <c r="A1219" s="23" t="s">
        <v>5664</v>
      </c>
      <c r="B1219" s="23" t="s">
        <v>5665</v>
      </c>
      <c r="C1219" s="40" t="s">
        <v>177</v>
      </c>
      <c r="D1219" s="23" t="s">
        <v>1471</v>
      </c>
      <c r="E1219" s="23" t="s">
        <v>5666</v>
      </c>
      <c r="F1219" s="23" t="s">
        <v>5667</v>
      </c>
      <c r="G1219" s="23" t="n">
        <v>163</v>
      </c>
      <c r="H1219" s="23" t="n">
        <v>5000</v>
      </c>
      <c r="I1219" s="41" t="s">
        <v>180</v>
      </c>
      <c r="K1219" s="23" t="n">
        <v>0</v>
      </c>
      <c r="L1219" s="23" t="n">
        <v>9118</v>
      </c>
      <c r="M1219" s="23" t="n">
        <v>0</v>
      </c>
      <c r="N1219" s="23" t="n">
        <v>0</v>
      </c>
      <c r="O1219" s="23" t="n">
        <f aca="false">K1219+L1219</f>
        <v>9118</v>
      </c>
      <c r="P1219" s="23" t="n">
        <f aca="false">K1219+L1219+M1219+N1219</f>
        <v>9118</v>
      </c>
      <c r="Q1219" s="23" t="n">
        <v>282</v>
      </c>
      <c r="R1219" s="23" t="n">
        <v>0</v>
      </c>
      <c r="S1219" s="23" t="n">
        <v>0</v>
      </c>
      <c r="T1219" s="23" t="n">
        <v>0</v>
      </c>
      <c r="U1219" s="23" t="n">
        <f aca="false">IF(I1219="delivery",O1219-SUM(Q1219+R1219),IF(I1219="PO",P1219-SUM(Q1219:R1219)))</f>
        <v>8836</v>
      </c>
      <c r="V1219" s="43" t="n">
        <v>0.0465</v>
      </c>
      <c r="W1219" s="43" t="n">
        <v>0.0465</v>
      </c>
      <c r="X1219" s="43" t="n">
        <f aca="false">W1219-V1219</f>
        <v>0</v>
      </c>
      <c r="Y1219" s="43"/>
      <c r="Z1219" s="43"/>
      <c r="AA1219" s="43"/>
      <c r="AB1219" s="43"/>
      <c r="AC1219" s="43" t="s">
        <v>10482</v>
      </c>
      <c r="AD1219" s="43"/>
      <c r="AE1219" s="43"/>
      <c r="AF1219" s="43"/>
      <c r="AG1219" s="43" t="n">
        <v>0.0465</v>
      </c>
      <c r="AH1219" s="43"/>
      <c r="AI1219" s="63"/>
      <c r="AJ1219" s="63"/>
      <c r="AK1219" s="43"/>
      <c r="AL1219" s="43"/>
      <c r="AM1219" s="43" t="s">
        <v>11367</v>
      </c>
      <c r="AN1219" s="43"/>
      <c r="AO1219" s="43" t="s">
        <v>1471</v>
      </c>
      <c r="AP1219" s="23" t="s">
        <v>3124</v>
      </c>
      <c r="AT1219" s="23" t="s">
        <v>10959</v>
      </c>
      <c r="AV1219" s="23" t="n">
        <v>0.0465</v>
      </c>
      <c r="AW1219" s="23" t="s">
        <v>12414</v>
      </c>
      <c r="AX1219" s="23" t="s">
        <v>12448</v>
      </c>
      <c r="AY1219" s="23" t="n">
        <v>5000</v>
      </c>
      <c r="AZ1219" s="23" t="n">
        <v>11</v>
      </c>
      <c r="BA1219" s="23" t="s">
        <v>177</v>
      </c>
      <c r="BB1219" s="23" t="s">
        <v>12414</v>
      </c>
      <c r="BF1219" s="23" t="s">
        <v>10498</v>
      </c>
      <c r="BG1219" s="1" t="s">
        <v>183</v>
      </c>
    </row>
    <row r="1220" s="23" customFormat="true" ht="12.75" hidden="false" customHeight="false" outlineLevel="0" collapsed="false">
      <c r="A1220" s="23" t="s">
        <v>5668</v>
      </c>
      <c r="B1220" s="23" t="s">
        <v>5669</v>
      </c>
      <c r="C1220" s="40" t="s">
        <v>177</v>
      </c>
      <c r="D1220" s="23" t="s">
        <v>1471</v>
      </c>
      <c r="E1220" s="23" t="s">
        <v>5670</v>
      </c>
      <c r="F1220" s="23" t="s">
        <v>5671</v>
      </c>
      <c r="G1220" s="23" t="n">
        <v>53</v>
      </c>
      <c r="H1220" s="23" t="n">
        <v>18000</v>
      </c>
      <c r="I1220" s="41" t="s">
        <v>180</v>
      </c>
      <c r="K1220" s="23" t="n">
        <v>0</v>
      </c>
      <c r="L1220" s="23" t="n">
        <v>22298</v>
      </c>
      <c r="M1220" s="23" t="n">
        <v>0</v>
      </c>
      <c r="N1220" s="23" t="n">
        <v>0</v>
      </c>
      <c r="O1220" s="23" t="n">
        <f aca="false">K1220+L1220</f>
        <v>22298</v>
      </c>
      <c r="P1220" s="23" t="n">
        <f aca="false">K1220+L1220+M1220+N1220</f>
        <v>22298</v>
      </c>
      <c r="Q1220" s="23" t="n">
        <v>0</v>
      </c>
      <c r="R1220" s="23" t="n">
        <v>0</v>
      </c>
      <c r="S1220" s="23" t="n">
        <v>0</v>
      </c>
      <c r="T1220" s="23" t="n">
        <v>0</v>
      </c>
      <c r="U1220" s="23" t="n">
        <f aca="false">IF(I1220="delivery",O1220-SUM(Q1220+R1220),IF(I1220="PO",P1220-SUM(Q1220:R1220)))</f>
        <v>22298</v>
      </c>
      <c r="V1220" s="43" t="n">
        <v>0.109</v>
      </c>
      <c r="W1220" s="43" t="n">
        <v>0.109</v>
      </c>
      <c r="X1220" s="43" t="n">
        <f aca="false">W1220-V1220</f>
        <v>0</v>
      </c>
      <c r="Y1220" s="43"/>
      <c r="Z1220" s="43"/>
      <c r="AA1220" s="43"/>
      <c r="AB1220" s="43"/>
      <c r="AC1220" s="43" t="s">
        <v>10482</v>
      </c>
      <c r="AD1220" s="43"/>
      <c r="AE1220" s="43"/>
      <c r="AF1220" s="43"/>
      <c r="AG1220" s="43" t="n">
        <v>0.04</v>
      </c>
      <c r="AH1220" s="43"/>
      <c r="AI1220" s="63"/>
      <c r="AJ1220" s="63"/>
      <c r="AK1220" s="43"/>
      <c r="AL1220" s="43"/>
      <c r="AM1220" s="43" t="s">
        <v>10492</v>
      </c>
      <c r="AN1220" s="43"/>
      <c r="AO1220" s="43" t="s">
        <v>1471</v>
      </c>
      <c r="AP1220" s="23" t="s">
        <v>3124</v>
      </c>
      <c r="AT1220" s="23" t="s">
        <v>10959</v>
      </c>
      <c r="AV1220" s="23" t="n">
        <v>0.04</v>
      </c>
      <c r="AW1220" s="23" t="s">
        <v>12449</v>
      </c>
      <c r="AX1220" s="23" t="s">
        <v>12450</v>
      </c>
      <c r="AY1220" s="23" t="n">
        <v>18000</v>
      </c>
      <c r="AZ1220" s="23" t="n">
        <v>16</v>
      </c>
      <c r="BA1220" s="23" t="s">
        <v>1465</v>
      </c>
      <c r="BB1220" s="23" t="s">
        <v>12449</v>
      </c>
      <c r="BF1220" s="23" t="s">
        <v>10498</v>
      </c>
      <c r="BG1220" s="1" t="s">
        <v>183</v>
      </c>
    </row>
    <row r="1221" s="23" customFormat="true" ht="12.75" hidden="false" customHeight="false" outlineLevel="0" collapsed="false">
      <c r="A1221" s="23" t="s">
        <v>5672</v>
      </c>
      <c r="B1221" s="23" t="s">
        <v>5673</v>
      </c>
      <c r="C1221" s="40" t="s">
        <v>177</v>
      </c>
      <c r="D1221" s="23" t="s">
        <v>1471</v>
      </c>
      <c r="E1221" s="23" t="s">
        <v>5674</v>
      </c>
      <c r="F1221" s="23" t="s">
        <v>5675</v>
      </c>
      <c r="G1221" s="23" t="n">
        <v>78</v>
      </c>
      <c r="H1221" s="23" t="n">
        <v>1</v>
      </c>
      <c r="I1221" s="41" t="s">
        <v>188</v>
      </c>
      <c r="K1221" s="23" t="n">
        <v>0</v>
      </c>
      <c r="L1221" s="23" t="n">
        <v>17095</v>
      </c>
      <c r="M1221" s="23" t="n">
        <v>0</v>
      </c>
      <c r="N1221" s="23" t="n">
        <v>0</v>
      </c>
      <c r="O1221" s="23" t="n">
        <f aca="false">K1221+L1221</f>
        <v>17095</v>
      </c>
      <c r="P1221" s="23" t="n">
        <f aca="false">K1221+L1221+M1221+N1221</f>
        <v>17095</v>
      </c>
      <c r="Q1221" s="23" t="n">
        <v>4</v>
      </c>
      <c r="R1221" s="23" t="n">
        <v>12964</v>
      </c>
      <c r="S1221" s="23" t="n">
        <v>13108</v>
      </c>
      <c r="T1221" s="23" t="n">
        <v>8756</v>
      </c>
      <c r="U1221" s="23" t="n">
        <f aca="false">IF(I1221="delivery",O1221-SUM(Q1221+R1221),IF(I1221="PO",P1221-SUM(Q1221:R1221)))</f>
        <v>4127</v>
      </c>
      <c r="V1221" s="43" t="n">
        <v>0.083</v>
      </c>
      <c r="W1221" s="43" t="n">
        <v>0.085</v>
      </c>
      <c r="X1221" s="43" t="n">
        <f aca="false">W1221-V1221</f>
        <v>0.002</v>
      </c>
      <c r="Y1221" s="43"/>
      <c r="Z1221" s="43"/>
      <c r="AA1221" s="43"/>
      <c r="AB1221" s="43"/>
      <c r="AC1221" s="43" t="s">
        <v>10482</v>
      </c>
      <c r="AD1221" s="43"/>
      <c r="AE1221" s="43"/>
      <c r="AF1221" s="43"/>
      <c r="AG1221" s="43" t="n">
        <v>0.085</v>
      </c>
      <c r="AH1221" s="43"/>
      <c r="AI1221" s="63"/>
      <c r="AJ1221" s="63"/>
      <c r="AK1221" s="43"/>
      <c r="AL1221" s="43"/>
      <c r="AM1221" s="43" t="s">
        <v>11665</v>
      </c>
      <c r="AN1221" s="43"/>
      <c r="AO1221" s="43" t="s">
        <v>1471</v>
      </c>
      <c r="AP1221" s="23" t="s">
        <v>3124</v>
      </c>
      <c r="AT1221" s="23" t="s">
        <v>10943</v>
      </c>
      <c r="AV1221" s="23" t="n">
        <v>0.085</v>
      </c>
      <c r="AW1221" s="23" t="s">
        <v>12409</v>
      </c>
      <c r="AX1221" s="23" t="s">
        <v>12451</v>
      </c>
      <c r="AY1221" s="23" t="n">
        <v>6000</v>
      </c>
      <c r="AZ1221" s="23" t="n">
        <v>5</v>
      </c>
      <c r="BA1221" s="23" t="s">
        <v>1465</v>
      </c>
      <c r="BB1221" s="23" t="s">
        <v>12409</v>
      </c>
      <c r="BF1221" s="23" t="s">
        <v>10498</v>
      </c>
      <c r="BG1221" s="1" t="s">
        <v>183</v>
      </c>
    </row>
    <row r="1222" s="23" customFormat="true" ht="12.75" hidden="false" customHeight="false" outlineLevel="0" collapsed="false">
      <c r="A1222" s="41" t="s">
        <v>5676</v>
      </c>
      <c r="B1222" s="23" t="s">
        <v>5677</v>
      </c>
      <c r="C1222" s="40" t="s">
        <v>177</v>
      </c>
      <c r="D1222" s="23" t="s">
        <v>1471</v>
      </c>
      <c r="E1222" s="23" t="s">
        <v>5678</v>
      </c>
      <c r="F1222" s="23" t="s">
        <v>5679</v>
      </c>
      <c r="G1222" s="23" t="n">
        <v>0</v>
      </c>
      <c r="H1222" s="23" t="n">
        <v>3600</v>
      </c>
      <c r="I1222" s="41" t="s">
        <v>188</v>
      </c>
      <c r="K1222" s="23" t="n">
        <v>0</v>
      </c>
      <c r="L1222" s="23" t="n">
        <v>0</v>
      </c>
      <c r="M1222" s="23" t="n">
        <v>0</v>
      </c>
      <c r="N1222" s="23" t="n">
        <v>15000</v>
      </c>
      <c r="O1222" s="23" t="n">
        <f aca="false">K1222+L1222</f>
        <v>0</v>
      </c>
      <c r="P1222" s="23" t="n">
        <f aca="false">K1222+L1222+M1222+N1222</f>
        <v>15000</v>
      </c>
      <c r="Q1222" s="23" t="n">
        <v>0</v>
      </c>
      <c r="R1222" s="23" t="n">
        <v>63216</v>
      </c>
      <c r="S1222" s="23" t="n">
        <v>47928</v>
      </c>
      <c r="T1222" s="23" t="n">
        <v>41832</v>
      </c>
      <c r="U1222" s="23" t="n">
        <f aca="false">IF(I1222="delivery",O1222-SUM(Q1222+R1222),IF(I1222="PO",P1222-SUM(Q1222:R1222)))</f>
        <v>-48216</v>
      </c>
      <c r="V1222" s="69" t="n">
        <v>0.0478</v>
      </c>
      <c r="W1222" s="43" t="n">
        <v>0.03829</v>
      </c>
      <c r="X1222" s="43" t="n">
        <f aca="false">W1222-V1222</f>
        <v>-0.00951000000000001</v>
      </c>
      <c r="Y1222" s="43"/>
      <c r="Z1222" s="43"/>
      <c r="AA1222" s="43"/>
      <c r="AB1222" s="43"/>
      <c r="AC1222" s="43" t="s">
        <v>10482</v>
      </c>
      <c r="AD1222" s="43"/>
      <c r="AE1222" s="43"/>
      <c r="AF1222" s="43"/>
      <c r="AG1222" s="43" t="n">
        <v>0.03829</v>
      </c>
      <c r="AH1222" s="43" t="s">
        <v>11597</v>
      </c>
      <c r="AI1222" s="63" t="n">
        <v>5000</v>
      </c>
      <c r="AJ1222" s="63" t="n">
        <v>8</v>
      </c>
      <c r="AK1222" s="43" t="s">
        <v>12452</v>
      </c>
      <c r="AL1222" s="43"/>
      <c r="AM1222" s="43" t="s">
        <v>11629</v>
      </c>
      <c r="AN1222" s="43"/>
      <c r="AO1222" s="43" t="s">
        <v>1471</v>
      </c>
      <c r="AP1222" s="23" t="s">
        <v>3124</v>
      </c>
      <c r="AT1222" s="23" t="s">
        <v>10934</v>
      </c>
      <c r="AV1222" s="23" t="n">
        <v>0.0478</v>
      </c>
      <c r="AW1222" s="23" t="s">
        <v>11618</v>
      </c>
      <c r="AX1222" s="23" t="s">
        <v>12453</v>
      </c>
      <c r="AY1222" s="23" t="n">
        <v>3600</v>
      </c>
      <c r="AZ1222" s="23" t="n">
        <v>10</v>
      </c>
      <c r="BB1222" s="23" t="s">
        <v>11618</v>
      </c>
      <c r="BE1222" s="23" t="s">
        <v>11277</v>
      </c>
      <c r="BF1222" s="66" t="s">
        <v>11284</v>
      </c>
      <c r="BG1222" s="1" t="s">
        <v>183</v>
      </c>
    </row>
    <row r="1223" s="23" customFormat="true" ht="12.75" hidden="false" customHeight="false" outlineLevel="0" collapsed="false">
      <c r="A1223" s="23" t="s">
        <v>5680</v>
      </c>
      <c r="B1223" s="23" t="s">
        <v>5677</v>
      </c>
      <c r="C1223" s="40" t="s">
        <v>177</v>
      </c>
      <c r="D1223" s="23" t="s">
        <v>1471</v>
      </c>
      <c r="E1223" s="23" t="s">
        <v>5678</v>
      </c>
      <c r="F1223" s="23" t="s">
        <v>5681</v>
      </c>
      <c r="G1223" s="23" t="n">
        <v>53</v>
      </c>
      <c r="H1223" s="23" t="n">
        <v>1800</v>
      </c>
      <c r="I1223" s="41" t="s">
        <v>180</v>
      </c>
      <c r="K1223" s="23" t="n">
        <v>0</v>
      </c>
      <c r="L1223" s="23" t="n">
        <v>72000</v>
      </c>
      <c r="M1223" s="23" t="n">
        <v>0</v>
      </c>
      <c r="N1223" s="23" t="n">
        <v>171000</v>
      </c>
      <c r="O1223" s="23" t="n">
        <f aca="false">K1223+L1223</f>
        <v>72000</v>
      </c>
      <c r="P1223" s="23" t="n">
        <f aca="false">K1223+L1223+M1223+N1223</f>
        <v>243000</v>
      </c>
      <c r="Q1223" s="23" t="n">
        <v>0</v>
      </c>
      <c r="R1223" s="23" t="n">
        <v>76072</v>
      </c>
      <c r="S1223" s="23" t="n">
        <v>64632</v>
      </c>
      <c r="T1223" s="23" t="n">
        <v>43088</v>
      </c>
      <c r="U1223" s="23" t="n">
        <f aca="false">IF(I1223="delivery",O1223-SUM(Q1223+R1223),IF(I1223="PO",P1223-SUM(Q1223:R1223)))</f>
        <v>-4072</v>
      </c>
      <c r="V1223" s="43" t="n">
        <v>0.252</v>
      </c>
      <c r="W1223" s="43" t="n">
        <v>0.252</v>
      </c>
      <c r="X1223" s="43" t="n">
        <f aca="false">W1223-V1223</f>
        <v>0</v>
      </c>
      <c r="Y1223" s="43"/>
      <c r="Z1223" s="43"/>
      <c r="AA1223" s="43"/>
      <c r="AB1223" s="43"/>
      <c r="AC1223" s="43" t="s">
        <v>10482</v>
      </c>
      <c r="AD1223" s="43" t="s">
        <v>12454</v>
      </c>
      <c r="AE1223" s="71" t="s">
        <v>12455</v>
      </c>
      <c r="AF1223" s="43"/>
      <c r="AG1223" s="43" t="n">
        <v>0.03829</v>
      </c>
      <c r="AH1223" s="43" t="s">
        <v>11597</v>
      </c>
      <c r="AI1223" s="63" t="n">
        <v>5000</v>
      </c>
      <c r="AJ1223" s="63" t="n">
        <v>8</v>
      </c>
      <c r="AK1223" s="43" t="s">
        <v>12452</v>
      </c>
      <c r="AL1223" s="43"/>
      <c r="AM1223" s="43" t="s">
        <v>11629</v>
      </c>
      <c r="AN1223" s="43"/>
      <c r="AO1223" s="43" t="s">
        <v>1471</v>
      </c>
      <c r="AP1223" s="23" t="s">
        <v>3124</v>
      </c>
      <c r="AT1223" s="23" t="s">
        <v>10934</v>
      </c>
      <c r="AV1223" s="23" t="n">
        <v>0.125</v>
      </c>
      <c r="AW1223" s="23" t="s">
        <v>11618</v>
      </c>
      <c r="AX1223" s="23" t="s">
        <v>12453</v>
      </c>
      <c r="AY1223" s="23" t="n">
        <v>3600</v>
      </c>
      <c r="AZ1223" s="23" t="n">
        <v>10</v>
      </c>
      <c r="BA1223" s="23" t="s">
        <v>1465</v>
      </c>
      <c r="BB1223" s="23" t="s">
        <v>11618</v>
      </c>
      <c r="BF1223" s="23" t="s">
        <v>10498</v>
      </c>
      <c r="BG1223" s="1" t="s">
        <v>183</v>
      </c>
    </row>
    <row r="1224" s="23" customFormat="true" ht="12.75" hidden="false" customHeight="false" outlineLevel="0" collapsed="false">
      <c r="A1224" s="23" t="s">
        <v>5682</v>
      </c>
      <c r="B1224" s="23" t="s">
        <v>5683</v>
      </c>
      <c r="C1224" s="40" t="s">
        <v>177</v>
      </c>
      <c r="D1224" s="23" t="s">
        <v>1471</v>
      </c>
      <c r="E1224" s="23" t="s">
        <v>5684</v>
      </c>
      <c r="F1224" s="23" t="s">
        <v>5685</v>
      </c>
      <c r="G1224" s="23" t="n">
        <v>0</v>
      </c>
      <c r="H1224" s="23" t="n">
        <v>1</v>
      </c>
      <c r="I1224" s="41" t="s">
        <v>188</v>
      </c>
      <c r="K1224" s="23" t="n">
        <v>0</v>
      </c>
      <c r="L1224" s="23" t="n">
        <v>0</v>
      </c>
      <c r="M1224" s="23" t="n">
        <v>0</v>
      </c>
      <c r="N1224" s="23" t="n">
        <v>0</v>
      </c>
      <c r="O1224" s="23" t="n">
        <f aca="false">K1224+L1224</f>
        <v>0</v>
      </c>
      <c r="P1224" s="23" t="n">
        <f aca="false">K1224+L1224+M1224+N1224</f>
        <v>0</v>
      </c>
      <c r="Q1224" s="23" t="n">
        <v>0</v>
      </c>
      <c r="R1224" s="23" t="n">
        <v>63216</v>
      </c>
      <c r="S1224" s="23" t="n">
        <v>47928</v>
      </c>
      <c r="T1224" s="23" t="n">
        <v>41832</v>
      </c>
      <c r="U1224" s="23" t="n">
        <f aca="false">IF(I1224="delivery",O1224-SUM(Q1224+R1224),IF(I1224="PO",P1224-SUM(Q1224:R1224)))</f>
        <v>-63216</v>
      </c>
      <c r="V1224" s="69" t="n">
        <v>0.0137</v>
      </c>
      <c r="W1224" s="43" t="n">
        <v>0.0137</v>
      </c>
      <c r="X1224" s="43" t="n">
        <f aca="false">W1224-V1224</f>
        <v>0</v>
      </c>
      <c r="Y1224" s="43"/>
      <c r="Z1224" s="43"/>
      <c r="AA1224" s="43"/>
      <c r="AB1224" s="43"/>
      <c r="AC1224" s="43" t="s">
        <v>10482</v>
      </c>
      <c r="AD1224" s="43"/>
      <c r="AE1224" s="43"/>
      <c r="AF1224" s="43"/>
      <c r="AG1224" s="43" t="n">
        <v>0.0137</v>
      </c>
      <c r="AH1224" s="43"/>
      <c r="AI1224" s="63"/>
      <c r="AJ1224" s="63"/>
      <c r="AK1224" s="43"/>
      <c r="AL1224" s="43"/>
      <c r="AM1224" s="43" t="s">
        <v>11665</v>
      </c>
      <c r="AN1224" s="43"/>
      <c r="AO1224" s="43" t="s">
        <v>1471</v>
      </c>
      <c r="AP1224" s="23" t="s">
        <v>3124</v>
      </c>
      <c r="AT1224" s="23" t="s">
        <v>10934</v>
      </c>
      <c r="AV1224" s="23" t="n">
        <v>0.0137</v>
      </c>
      <c r="AW1224" s="23" t="s">
        <v>12414</v>
      </c>
      <c r="AX1224" s="23" t="s">
        <v>12456</v>
      </c>
      <c r="AY1224" s="23" t="n">
        <v>15000</v>
      </c>
      <c r="AZ1224" s="23" t="n">
        <v>11</v>
      </c>
      <c r="BB1224" s="23" t="s">
        <v>12414</v>
      </c>
      <c r="BE1224" s="23" t="s">
        <v>11277</v>
      </c>
      <c r="BF1224" s="65" t="s">
        <v>11284</v>
      </c>
      <c r="BG1224" s="1" t="s">
        <v>183</v>
      </c>
    </row>
    <row r="1225" s="23" customFormat="true" ht="12.75" hidden="false" customHeight="false" outlineLevel="0" collapsed="false">
      <c r="A1225" s="23" t="s">
        <v>5686</v>
      </c>
      <c r="B1225" s="23" t="s">
        <v>5683</v>
      </c>
      <c r="C1225" s="40" t="s">
        <v>177</v>
      </c>
      <c r="D1225" s="23" t="s">
        <v>1471</v>
      </c>
      <c r="E1225" s="23" t="s">
        <v>5687</v>
      </c>
      <c r="F1225" s="23" t="s">
        <v>5685</v>
      </c>
      <c r="G1225" s="23" t="n">
        <v>123</v>
      </c>
      <c r="H1225" s="23" t="n">
        <v>15000</v>
      </c>
      <c r="I1225" s="41" t="s">
        <v>180</v>
      </c>
      <c r="K1225" s="23" t="n">
        <v>0</v>
      </c>
      <c r="L1225" s="23" t="n">
        <v>0</v>
      </c>
      <c r="M1225" s="23" t="n">
        <v>0</v>
      </c>
      <c r="N1225" s="23" t="n">
        <v>0</v>
      </c>
      <c r="O1225" s="23" t="n">
        <f aca="false">K1225+L1225</f>
        <v>0</v>
      </c>
      <c r="P1225" s="23" t="n">
        <f aca="false">K1225+L1225+M1225+N1225</f>
        <v>0</v>
      </c>
      <c r="Q1225" s="23" t="n">
        <v>0</v>
      </c>
      <c r="R1225" s="23" t="n">
        <v>76072</v>
      </c>
      <c r="S1225" s="23" t="n">
        <v>64632</v>
      </c>
      <c r="T1225" s="23" t="n">
        <v>43088</v>
      </c>
      <c r="U1225" s="23" t="n">
        <f aca="false">IF(I1225="delivery",O1225-SUM(Q1225+R1225),IF(I1225="PO",P1225-SUM(Q1225:R1225)))</f>
        <v>-76072</v>
      </c>
      <c r="V1225" s="43" t="n">
        <v>0.0137</v>
      </c>
      <c r="W1225" s="43" t="n">
        <v>0.0137</v>
      </c>
      <c r="X1225" s="43" t="n">
        <f aca="false">W1225-V1225</f>
        <v>0</v>
      </c>
      <c r="Y1225" s="43"/>
      <c r="Z1225" s="43"/>
      <c r="AA1225" s="43"/>
      <c r="AB1225" s="43"/>
      <c r="AC1225" s="43" t="s">
        <v>10482</v>
      </c>
      <c r="AD1225" s="43"/>
      <c r="AE1225" s="43"/>
      <c r="AF1225" s="43"/>
      <c r="AG1225" s="43" t="n">
        <v>0.0137</v>
      </c>
      <c r="AH1225" s="43"/>
      <c r="AI1225" s="63"/>
      <c r="AJ1225" s="63"/>
      <c r="AK1225" s="43"/>
      <c r="AL1225" s="43"/>
      <c r="AM1225" s="43" t="s">
        <v>11367</v>
      </c>
      <c r="AN1225" s="43"/>
      <c r="AO1225" s="43" t="s">
        <v>1471</v>
      </c>
      <c r="AP1225" s="23" t="s">
        <v>3124</v>
      </c>
      <c r="AT1225" s="23" t="s">
        <v>10959</v>
      </c>
      <c r="AV1225" s="23" t="n">
        <v>0.0137</v>
      </c>
      <c r="AW1225" s="23" t="s">
        <v>12414</v>
      </c>
      <c r="AX1225" s="23" t="s">
        <v>12456</v>
      </c>
      <c r="AY1225" s="23" t="n">
        <v>15000</v>
      </c>
      <c r="AZ1225" s="23" t="n">
        <v>11</v>
      </c>
      <c r="BA1225" s="23" t="s">
        <v>177</v>
      </c>
      <c r="BB1225" s="23" t="s">
        <v>12414</v>
      </c>
      <c r="BF1225" s="23" t="s">
        <v>10498</v>
      </c>
      <c r="BG1225" s="1" t="s">
        <v>183</v>
      </c>
    </row>
    <row r="1226" s="23" customFormat="true" ht="12.75" hidden="false" customHeight="false" outlineLevel="0" collapsed="false">
      <c r="A1226" s="23" t="s">
        <v>5692</v>
      </c>
      <c r="B1226" s="23" t="s">
        <v>5693</v>
      </c>
      <c r="C1226" s="40" t="s">
        <v>177</v>
      </c>
      <c r="D1226" s="23" t="s">
        <v>1471</v>
      </c>
      <c r="E1226" s="23" t="s">
        <v>5694</v>
      </c>
      <c r="F1226" s="23" t="s">
        <v>5695</v>
      </c>
      <c r="G1226" s="23" t="n">
        <v>86</v>
      </c>
      <c r="H1226" s="23" t="n">
        <v>6000</v>
      </c>
      <c r="I1226" s="41" t="s">
        <v>188</v>
      </c>
      <c r="K1226" s="23" t="n">
        <v>0</v>
      </c>
      <c r="L1226" s="23" t="n">
        <v>0</v>
      </c>
      <c r="M1226" s="23" t="n">
        <v>0</v>
      </c>
      <c r="N1226" s="23" t="n">
        <v>6000</v>
      </c>
      <c r="O1226" s="23" t="n">
        <f aca="false">K1226+L1226</f>
        <v>0</v>
      </c>
      <c r="P1226" s="23" t="n">
        <f aca="false">K1226+L1226+M1226+N1226</f>
        <v>6000</v>
      </c>
      <c r="Q1226" s="23" t="n">
        <v>0</v>
      </c>
      <c r="R1226" s="23" t="n">
        <v>3214</v>
      </c>
      <c r="S1226" s="23" t="n">
        <v>2396</v>
      </c>
      <c r="T1226" s="23" t="n">
        <v>2094</v>
      </c>
      <c r="U1226" s="23" t="n">
        <f aca="false">IF(I1226="delivery",O1226-SUM(Q1226+R1226),IF(I1226="PO",P1226-SUM(Q1226:R1226)))</f>
        <v>2786</v>
      </c>
      <c r="V1226" s="43" t="n">
        <v>0.032</v>
      </c>
      <c r="W1226" s="43" t="n">
        <v>0.032</v>
      </c>
      <c r="X1226" s="43" t="n">
        <f aca="false">W1226-V1226</f>
        <v>0</v>
      </c>
      <c r="Y1226" s="43"/>
      <c r="Z1226" s="43"/>
      <c r="AA1226" s="43"/>
      <c r="AB1226" s="43"/>
      <c r="AC1226" s="43" t="s">
        <v>10482</v>
      </c>
      <c r="AD1226" s="43"/>
      <c r="AE1226" s="43"/>
      <c r="AF1226" s="43"/>
      <c r="AG1226" s="43" t="n">
        <v>0.018</v>
      </c>
      <c r="AH1226" s="43"/>
      <c r="AI1226" s="63"/>
      <c r="AJ1226" s="63"/>
      <c r="AK1226" s="43"/>
      <c r="AL1226" s="43"/>
      <c r="AM1226" s="43" t="s">
        <v>10492</v>
      </c>
      <c r="AN1226" s="43"/>
      <c r="AO1226" s="43" t="s">
        <v>1471</v>
      </c>
      <c r="AP1226" s="23" t="s">
        <v>3124</v>
      </c>
      <c r="AT1226" s="23" t="s">
        <v>10934</v>
      </c>
      <c r="AV1226" s="23" t="n">
        <v>0.018</v>
      </c>
      <c r="AW1226" s="23" t="s">
        <v>12420</v>
      </c>
      <c r="AX1226" s="23" t="s">
        <v>12457</v>
      </c>
      <c r="AY1226" s="23" t="n">
        <v>3000</v>
      </c>
      <c r="AZ1226" s="23" t="n">
        <v>12</v>
      </c>
      <c r="BB1226" s="23" t="s">
        <v>12420</v>
      </c>
      <c r="BE1226" s="23" t="s">
        <v>11277</v>
      </c>
      <c r="BF1226" s="23" t="s">
        <v>11284</v>
      </c>
      <c r="BG1226" s="1" t="s">
        <v>183</v>
      </c>
    </row>
    <row r="1227" s="23" customFormat="true" ht="12.75" hidden="false" customHeight="false" outlineLevel="0" collapsed="false">
      <c r="A1227" s="23" t="s">
        <v>5698</v>
      </c>
      <c r="B1227" s="23" t="s">
        <v>5699</v>
      </c>
      <c r="C1227" s="40" t="s">
        <v>177</v>
      </c>
      <c r="D1227" s="23" t="s">
        <v>1471</v>
      </c>
      <c r="E1227" s="23" t="s">
        <v>5700</v>
      </c>
      <c r="F1227" s="23" t="s">
        <v>5701</v>
      </c>
      <c r="G1227" s="23" t="n">
        <v>0</v>
      </c>
      <c r="H1227" s="23" t="n">
        <v>12000</v>
      </c>
      <c r="I1227" s="41" t="s">
        <v>188</v>
      </c>
      <c r="K1227" s="23" t="n">
        <v>0</v>
      </c>
      <c r="L1227" s="23" t="n">
        <v>0</v>
      </c>
      <c r="M1227" s="23" t="n">
        <v>0</v>
      </c>
      <c r="N1227" s="23" t="n">
        <v>12000</v>
      </c>
      <c r="O1227" s="23" t="n">
        <f aca="false">K1227+L1227</f>
        <v>0</v>
      </c>
      <c r="P1227" s="23" t="n">
        <f aca="false">K1227+L1227+M1227+N1227</f>
        <v>12000</v>
      </c>
      <c r="Q1227" s="23" t="n">
        <v>0</v>
      </c>
      <c r="R1227" s="23" t="n">
        <v>1607</v>
      </c>
      <c r="S1227" s="23" t="n">
        <v>1198</v>
      </c>
      <c r="T1227" s="23" t="n">
        <v>1047</v>
      </c>
      <c r="U1227" s="23" t="n">
        <f aca="false">IF(I1227="delivery",O1227-SUM(Q1227+R1227),IF(I1227="PO",P1227-SUM(Q1227:R1227)))</f>
        <v>10393</v>
      </c>
      <c r="V1227" s="43" t="n">
        <v>0.014</v>
      </c>
      <c r="W1227" s="43" t="n">
        <v>0.014</v>
      </c>
      <c r="X1227" s="43" t="n">
        <f aca="false">W1227-V1227</f>
        <v>0</v>
      </c>
      <c r="Y1227" s="43"/>
      <c r="Z1227" s="43"/>
      <c r="AA1227" s="43"/>
      <c r="AB1227" s="43"/>
      <c r="AC1227" s="43" t="s">
        <v>10482</v>
      </c>
      <c r="AD1227" s="43"/>
      <c r="AE1227" s="43"/>
      <c r="AF1227" s="43"/>
      <c r="AG1227" s="43" t="n">
        <v>0.014</v>
      </c>
      <c r="AH1227" s="43"/>
      <c r="AI1227" s="63"/>
      <c r="AJ1227" s="63"/>
      <c r="AK1227" s="43"/>
      <c r="AL1227" s="43"/>
      <c r="AM1227" s="43" t="s">
        <v>11367</v>
      </c>
      <c r="AN1227" s="43"/>
      <c r="AO1227" s="43" t="s">
        <v>1471</v>
      </c>
      <c r="AP1227" s="23" t="s">
        <v>3124</v>
      </c>
      <c r="AT1227" s="23" t="s">
        <v>10952</v>
      </c>
      <c r="AV1227" s="23" t="n">
        <v>0.014</v>
      </c>
      <c r="AW1227" s="23" t="s">
        <v>12414</v>
      </c>
      <c r="AX1227" s="23" t="s">
        <v>12458</v>
      </c>
      <c r="AY1227" s="23" t="n">
        <v>12000</v>
      </c>
      <c r="AZ1227" s="23" t="n">
        <v>15</v>
      </c>
      <c r="BB1227" s="23" t="s">
        <v>12414</v>
      </c>
      <c r="BE1227" s="23" t="s">
        <v>11277</v>
      </c>
      <c r="BF1227" s="23" t="s">
        <v>11284</v>
      </c>
      <c r="BG1227" s="1" t="s">
        <v>183</v>
      </c>
    </row>
    <row r="1228" s="23" customFormat="true" ht="12.75" hidden="true" customHeight="false" outlineLevel="0" collapsed="false">
      <c r="A1228" s="23" t="s">
        <v>5702</v>
      </c>
      <c r="B1228" s="23" t="s">
        <v>5703</v>
      </c>
      <c r="C1228" s="40" t="s">
        <v>177</v>
      </c>
      <c r="D1228" s="23" t="s">
        <v>82</v>
      </c>
      <c r="E1228" s="23" t="s">
        <v>5704</v>
      </c>
      <c r="F1228" s="23" t="s">
        <v>5705</v>
      </c>
      <c r="G1228" s="23" t="n">
        <v>41</v>
      </c>
      <c r="H1228" s="23" t="n">
        <v>2016</v>
      </c>
      <c r="I1228" s="41" t="s">
        <v>180</v>
      </c>
      <c r="K1228" s="23" t="n">
        <v>0</v>
      </c>
      <c r="L1228" s="23" t="n">
        <v>0</v>
      </c>
      <c r="M1228" s="23" t="n">
        <v>0</v>
      </c>
      <c r="N1228" s="23" t="n">
        <v>0</v>
      </c>
      <c r="O1228" s="23" t="n">
        <f aca="false">K1228+L1228</f>
        <v>0</v>
      </c>
      <c r="P1228" s="23" t="n">
        <f aca="false">K1228+L1228+M1228+N1228</f>
        <v>0</v>
      </c>
      <c r="Q1228" s="23" t="n">
        <v>0</v>
      </c>
      <c r="R1228" s="23" t="n">
        <v>0</v>
      </c>
      <c r="S1228" s="23" t="n">
        <v>0</v>
      </c>
      <c r="T1228" s="23" t="n">
        <v>0</v>
      </c>
      <c r="U1228" s="23" t="n">
        <f aca="false">IF(I1228="delivery",O1228-SUM(Q1228+R1228),IF(I1228="PO",P1228-SUM(Q1228:R1228)))</f>
        <v>0</v>
      </c>
      <c r="V1228" s="43" t="n">
        <v>1.25</v>
      </c>
      <c r="W1228" s="43" t="n">
        <v>1.25</v>
      </c>
      <c r="X1228" s="43" t="n">
        <f aca="false">W1228-V1228</f>
        <v>0</v>
      </c>
      <c r="Y1228" s="43"/>
      <c r="Z1228" s="43"/>
      <c r="AA1228" s="43" t="n">
        <v>1.25</v>
      </c>
      <c r="AB1228" s="43"/>
      <c r="AC1228" s="43" t="s">
        <v>10482</v>
      </c>
      <c r="AD1228" s="43"/>
      <c r="AE1228" s="43"/>
      <c r="AF1228" s="43" t="s">
        <v>10483</v>
      </c>
      <c r="AG1228" s="43" t="n">
        <v>1.25</v>
      </c>
      <c r="AH1228" s="43" t="s">
        <v>12459</v>
      </c>
      <c r="AI1228" s="63" t="n">
        <v>2016</v>
      </c>
      <c r="AJ1228" s="63" t="n">
        <v>6</v>
      </c>
      <c r="AK1228" s="43"/>
      <c r="AL1228" s="43"/>
      <c r="AM1228" s="43"/>
      <c r="AN1228" s="43"/>
      <c r="AO1228" s="43" t="s">
        <v>82</v>
      </c>
      <c r="AP1228" s="23" t="s">
        <v>1382</v>
      </c>
      <c r="BF1228" s="23" t="s">
        <v>10498</v>
      </c>
      <c r="BG1228" s="1" t="s">
        <v>183</v>
      </c>
    </row>
    <row r="1229" s="23" customFormat="true" ht="12.75" hidden="true" customHeight="false" outlineLevel="0" collapsed="false">
      <c r="A1229" s="23" t="s">
        <v>5706</v>
      </c>
      <c r="B1229" s="23" t="s">
        <v>5707</v>
      </c>
      <c r="C1229" s="40" t="s">
        <v>177</v>
      </c>
      <c r="D1229" s="23" t="s">
        <v>82</v>
      </c>
      <c r="E1229" s="23" t="s">
        <v>5708</v>
      </c>
      <c r="F1229" s="23" t="s">
        <v>5709</v>
      </c>
      <c r="G1229" s="23" t="n">
        <v>41</v>
      </c>
      <c r="H1229" s="23" t="n">
        <v>56</v>
      </c>
      <c r="I1229" s="41" t="s">
        <v>180</v>
      </c>
      <c r="K1229" s="23" t="n">
        <v>0</v>
      </c>
      <c r="L1229" s="23" t="n">
        <v>324</v>
      </c>
      <c r="M1229" s="23" t="n">
        <v>179</v>
      </c>
      <c r="N1229" s="23" t="n">
        <v>0</v>
      </c>
      <c r="O1229" s="23" t="n">
        <f aca="false">K1229+L1229</f>
        <v>324</v>
      </c>
      <c r="P1229" s="23" t="n">
        <f aca="false">K1229+L1229+M1229+N1229</f>
        <v>503</v>
      </c>
      <c r="Q1229" s="23" t="n">
        <v>426</v>
      </c>
      <c r="R1229" s="23" t="n">
        <v>202</v>
      </c>
      <c r="S1229" s="23" t="n">
        <v>292</v>
      </c>
      <c r="T1229" s="23" t="n">
        <v>128</v>
      </c>
      <c r="U1229" s="23" t="n">
        <f aca="false">IF(I1229="delivery",O1229-SUM(Q1229+R1229),IF(I1229="PO",P1229-SUM(Q1229:R1229)))</f>
        <v>-304</v>
      </c>
      <c r="V1229" s="43" t="n">
        <v>84</v>
      </c>
      <c r="W1229" s="43" t="n">
        <v>84</v>
      </c>
      <c r="X1229" s="43" t="n">
        <f aca="false">W1229-V1229</f>
        <v>0</v>
      </c>
      <c r="Y1229" s="43"/>
      <c r="Z1229" s="43"/>
      <c r="AA1229" s="43" t="n">
        <v>84</v>
      </c>
      <c r="AB1229" s="43"/>
      <c r="AC1229" s="43" t="s">
        <v>10482</v>
      </c>
      <c r="AD1229" s="43"/>
      <c r="AE1229" s="43"/>
      <c r="AF1229" s="43" t="s">
        <v>10483</v>
      </c>
      <c r="AG1229" s="43" t="n">
        <v>84</v>
      </c>
      <c r="AH1229" s="43" t="s">
        <v>12460</v>
      </c>
      <c r="AI1229" s="63" t="n">
        <v>56</v>
      </c>
      <c r="AJ1229" s="63" t="n">
        <v>6</v>
      </c>
      <c r="AK1229" s="43"/>
      <c r="AL1229" s="43"/>
      <c r="AM1229" s="43"/>
      <c r="AN1229" s="43"/>
      <c r="AO1229" s="43" t="s">
        <v>82</v>
      </c>
      <c r="AP1229" s="23" t="s">
        <v>1382</v>
      </c>
      <c r="BF1229" s="23" t="s">
        <v>10498</v>
      </c>
      <c r="BG1229" s="1" t="s">
        <v>183</v>
      </c>
    </row>
    <row r="1230" s="23" customFormat="true" ht="12.75" hidden="true" customHeight="false" outlineLevel="0" collapsed="false">
      <c r="A1230" s="23" t="s">
        <v>5710</v>
      </c>
      <c r="B1230" s="23" t="s">
        <v>5711</v>
      </c>
      <c r="C1230" s="40" t="s">
        <v>177</v>
      </c>
      <c r="D1230" s="23" t="s">
        <v>82</v>
      </c>
      <c r="E1230" s="23" t="s">
        <v>5712</v>
      </c>
      <c r="F1230" s="23" t="s">
        <v>5713</v>
      </c>
      <c r="G1230" s="23" t="n">
        <v>36</v>
      </c>
      <c r="H1230" s="23" t="n">
        <v>55</v>
      </c>
      <c r="I1230" s="41" t="s">
        <v>180</v>
      </c>
      <c r="K1230" s="23" t="n">
        <v>0</v>
      </c>
      <c r="L1230" s="23" t="n">
        <v>283</v>
      </c>
      <c r="M1230" s="23" t="n">
        <v>0</v>
      </c>
      <c r="N1230" s="23" t="n">
        <v>0</v>
      </c>
      <c r="O1230" s="23" t="n">
        <f aca="false">K1230+L1230</f>
        <v>283</v>
      </c>
      <c r="P1230" s="23" t="n">
        <f aca="false">K1230+L1230+M1230+N1230</f>
        <v>283</v>
      </c>
      <c r="Q1230" s="23" t="n">
        <v>211</v>
      </c>
      <c r="R1230" s="23" t="n">
        <v>60</v>
      </c>
      <c r="S1230" s="23" t="n">
        <v>60</v>
      </c>
      <c r="T1230" s="23" t="n">
        <v>40</v>
      </c>
      <c r="U1230" s="23" t="n">
        <f aca="false">IF(I1230="delivery",O1230-SUM(Q1230+R1230),IF(I1230="PO",P1230-SUM(Q1230:R1230)))</f>
        <v>12</v>
      </c>
      <c r="V1230" s="43" t="n">
        <v>105.54</v>
      </c>
      <c r="W1230" s="43" t="n">
        <v>105.54</v>
      </c>
      <c r="X1230" s="43" t="n">
        <f aca="false">W1230-V1230</f>
        <v>0</v>
      </c>
      <c r="Y1230" s="43"/>
      <c r="Z1230" s="43"/>
      <c r="AA1230" s="43" t="n">
        <v>105.54</v>
      </c>
      <c r="AB1230" s="43" t="n">
        <v>105.54</v>
      </c>
      <c r="AC1230" s="43" t="s">
        <v>10482</v>
      </c>
      <c r="AD1230" s="43"/>
      <c r="AE1230" s="43"/>
      <c r="AF1230" s="43" t="s">
        <v>10483</v>
      </c>
      <c r="AG1230" s="43" t="n">
        <v>105.54</v>
      </c>
      <c r="AH1230" s="43" t="s">
        <v>12461</v>
      </c>
      <c r="AI1230" s="63" t="s">
        <v>12462</v>
      </c>
      <c r="AJ1230" s="63" t="s">
        <v>12463</v>
      </c>
      <c r="AK1230" s="43"/>
      <c r="AL1230" s="43"/>
      <c r="AM1230" s="43"/>
      <c r="AN1230" s="43"/>
      <c r="AO1230" s="43" t="s">
        <v>82</v>
      </c>
      <c r="AP1230" s="23" t="s">
        <v>1382</v>
      </c>
      <c r="BF1230" s="23" t="s">
        <v>10498</v>
      </c>
      <c r="BG1230" s="1" t="s">
        <v>183</v>
      </c>
    </row>
    <row r="1231" s="23" customFormat="true" ht="12.75" hidden="true" customHeight="false" outlineLevel="0" collapsed="false">
      <c r="A1231" s="23" t="s">
        <v>5714</v>
      </c>
      <c r="B1231" s="23" t="s">
        <v>5715</v>
      </c>
      <c r="C1231" s="40" t="s">
        <v>177</v>
      </c>
      <c r="D1231" s="23" t="s">
        <v>82</v>
      </c>
      <c r="E1231" s="23" t="s">
        <v>5716</v>
      </c>
      <c r="F1231" s="23" t="s">
        <v>5717</v>
      </c>
      <c r="G1231" s="23" t="n">
        <v>36</v>
      </c>
      <c r="H1231" s="23" t="n">
        <v>221</v>
      </c>
      <c r="I1231" s="41" t="s">
        <v>180</v>
      </c>
      <c r="K1231" s="23" t="n">
        <v>0</v>
      </c>
      <c r="L1231" s="23" t="n">
        <v>119</v>
      </c>
      <c r="M1231" s="23" t="n">
        <v>442</v>
      </c>
      <c r="N1231" s="23" t="n">
        <v>0</v>
      </c>
      <c r="O1231" s="23" t="n">
        <f aca="false">K1231+L1231</f>
        <v>119</v>
      </c>
      <c r="P1231" s="23" t="n">
        <f aca="false">K1231+L1231+M1231+N1231</f>
        <v>561</v>
      </c>
      <c r="Q1231" s="23" t="n">
        <v>430</v>
      </c>
      <c r="R1231" s="23" t="n">
        <v>354</v>
      </c>
      <c r="S1231" s="23" t="n">
        <v>470</v>
      </c>
      <c r="T1231" s="23" t="n">
        <v>130</v>
      </c>
      <c r="U1231" s="23" t="n">
        <f aca="false">IF(I1231="delivery",O1231-SUM(Q1231+R1231),IF(I1231="PO",P1231-SUM(Q1231:R1231)))</f>
        <v>-665</v>
      </c>
      <c r="V1231" s="43" t="n">
        <v>12.56</v>
      </c>
      <c r="W1231" s="43" t="n">
        <v>12.56</v>
      </c>
      <c r="X1231" s="43" t="n">
        <f aca="false">W1231-V1231</f>
        <v>0</v>
      </c>
      <c r="Y1231" s="43"/>
      <c r="Z1231" s="43"/>
      <c r="AA1231" s="43" t="n">
        <v>12.56</v>
      </c>
      <c r="AB1231" s="43"/>
      <c r="AC1231" s="43" t="s">
        <v>10482</v>
      </c>
      <c r="AD1231" s="43"/>
      <c r="AE1231" s="43"/>
      <c r="AF1231" s="43" t="s">
        <v>10483</v>
      </c>
      <c r="AG1231" s="43" t="n">
        <v>12.56</v>
      </c>
      <c r="AH1231" s="43" t="s">
        <v>12464</v>
      </c>
      <c r="AI1231" s="63" t="s">
        <v>12465</v>
      </c>
      <c r="AJ1231" s="63" t="s">
        <v>12463</v>
      </c>
      <c r="AK1231" s="43"/>
      <c r="AL1231" s="43"/>
      <c r="AM1231" s="43"/>
      <c r="AN1231" s="43"/>
      <c r="AO1231" s="43" t="s">
        <v>82</v>
      </c>
      <c r="AP1231" s="23" t="s">
        <v>1382</v>
      </c>
      <c r="BF1231" s="23" t="s">
        <v>10498</v>
      </c>
      <c r="BG1231" s="1" t="s">
        <v>183</v>
      </c>
    </row>
    <row r="1232" s="23" customFormat="true" ht="12.75" hidden="true" customHeight="false" outlineLevel="0" collapsed="false">
      <c r="A1232" s="23" t="s">
        <v>5718</v>
      </c>
      <c r="B1232" s="23" t="s">
        <v>5719</v>
      </c>
      <c r="C1232" s="40" t="s">
        <v>177</v>
      </c>
      <c r="D1232" s="23" t="s">
        <v>82</v>
      </c>
      <c r="E1232" s="23" t="s">
        <v>5720</v>
      </c>
      <c r="F1232" s="23" t="s">
        <v>5721</v>
      </c>
      <c r="G1232" s="23" t="n">
        <v>66</v>
      </c>
      <c r="H1232" s="23" t="n">
        <v>1688</v>
      </c>
      <c r="I1232" s="41" t="s">
        <v>180</v>
      </c>
      <c r="K1232" s="23" t="n">
        <v>2681</v>
      </c>
      <c r="L1232" s="23" t="n">
        <v>2069</v>
      </c>
      <c r="M1232" s="23" t="n">
        <v>0</v>
      </c>
      <c r="N1232" s="23" t="n">
        <v>0</v>
      </c>
      <c r="O1232" s="23" t="n">
        <f aca="false">K1232+L1232</f>
        <v>4750</v>
      </c>
      <c r="P1232" s="23" t="n">
        <f aca="false">K1232+L1232+M1232+N1232</f>
        <v>4750</v>
      </c>
      <c r="Q1232" s="23" t="n">
        <v>79</v>
      </c>
      <c r="R1232" s="23" t="n">
        <v>40</v>
      </c>
      <c r="S1232" s="23" t="n">
        <v>20</v>
      </c>
      <c r="T1232" s="23" t="n">
        <v>30</v>
      </c>
      <c r="U1232" s="23" t="n">
        <f aca="false">IF(I1232="delivery",O1232-SUM(Q1232+R1232),IF(I1232="PO",P1232-SUM(Q1232:R1232)))</f>
        <v>4631</v>
      </c>
      <c r="V1232" s="43" t="n">
        <v>1.45</v>
      </c>
      <c r="W1232" s="43" t="n">
        <v>1.45</v>
      </c>
      <c r="X1232" s="43" t="n">
        <f aca="false">W1232-V1232</f>
        <v>0</v>
      </c>
      <c r="Y1232" s="43"/>
      <c r="Z1232" s="43"/>
      <c r="AA1232" s="43"/>
      <c r="AB1232" s="43" t="n">
        <v>1.45</v>
      </c>
      <c r="AC1232" s="43" t="s">
        <v>10482</v>
      </c>
      <c r="AD1232" s="43"/>
      <c r="AE1232" s="43"/>
      <c r="AF1232" s="43" t="s">
        <v>10483</v>
      </c>
      <c r="AG1232" s="43" t="n">
        <v>1.45</v>
      </c>
      <c r="AH1232" s="43" t="s">
        <v>12466</v>
      </c>
      <c r="AI1232" s="63" t="n">
        <v>1688</v>
      </c>
      <c r="AJ1232" s="63" t="n">
        <v>11</v>
      </c>
      <c r="AK1232" s="43"/>
      <c r="AL1232" s="43"/>
      <c r="AM1232" s="43"/>
      <c r="AN1232" s="43"/>
      <c r="AO1232" s="43" t="s">
        <v>82</v>
      </c>
      <c r="AP1232" s="23" t="s">
        <v>1382</v>
      </c>
      <c r="BF1232" s="23" t="s">
        <v>10498</v>
      </c>
      <c r="BG1232" s="1" t="s">
        <v>183</v>
      </c>
    </row>
    <row r="1233" s="23" customFormat="true" ht="12.75" hidden="true" customHeight="false" outlineLevel="0" collapsed="false">
      <c r="A1233" s="23" t="s">
        <v>5722</v>
      </c>
      <c r="B1233" s="23" t="s">
        <v>5723</v>
      </c>
      <c r="C1233" s="40" t="s">
        <v>177</v>
      </c>
      <c r="D1233" s="23" t="s">
        <v>82</v>
      </c>
      <c r="E1233" s="23" t="s">
        <v>5724</v>
      </c>
      <c r="F1233" s="23" t="s">
        <v>5725</v>
      </c>
      <c r="G1233" s="23" t="n">
        <v>66</v>
      </c>
      <c r="H1233" s="23" t="n">
        <v>1749</v>
      </c>
      <c r="I1233" s="41" t="s">
        <v>180</v>
      </c>
      <c r="K1233" s="23" t="n">
        <v>1500</v>
      </c>
      <c r="L1233" s="23" t="n">
        <v>144</v>
      </c>
      <c r="M1233" s="23" t="n">
        <v>0</v>
      </c>
      <c r="N1233" s="23" t="n">
        <v>0</v>
      </c>
      <c r="O1233" s="23" t="n">
        <f aca="false">K1233+L1233</f>
        <v>1644</v>
      </c>
      <c r="P1233" s="23" t="n">
        <f aca="false">K1233+L1233+M1233+N1233</f>
        <v>1644</v>
      </c>
      <c r="Q1233" s="23" t="n">
        <v>54</v>
      </c>
      <c r="R1233" s="23" t="n">
        <v>20</v>
      </c>
      <c r="S1233" s="23" t="n">
        <v>20</v>
      </c>
      <c r="T1233" s="23" t="n">
        <v>20</v>
      </c>
      <c r="U1233" s="23" t="n">
        <f aca="false">IF(I1233="delivery",O1233-SUM(Q1233+R1233),IF(I1233="PO",P1233-SUM(Q1233:R1233)))</f>
        <v>1570</v>
      </c>
      <c r="V1233" s="43" t="n">
        <v>1.39</v>
      </c>
      <c r="W1233" s="43" t="n">
        <v>1.39</v>
      </c>
      <c r="X1233" s="43" t="n">
        <f aca="false">W1233-V1233</f>
        <v>0</v>
      </c>
      <c r="Y1233" s="43"/>
      <c r="Z1233" s="43"/>
      <c r="AA1233" s="43"/>
      <c r="AB1233" s="43" t="n">
        <v>1.39</v>
      </c>
      <c r="AC1233" s="43" t="s">
        <v>10482</v>
      </c>
      <c r="AD1233" s="43"/>
      <c r="AE1233" s="43"/>
      <c r="AF1233" s="43" t="s">
        <v>10483</v>
      </c>
      <c r="AG1233" s="43" t="n">
        <v>1.39</v>
      </c>
      <c r="AH1233" s="43" t="s">
        <v>12467</v>
      </c>
      <c r="AI1233" s="63" t="n">
        <v>1749</v>
      </c>
      <c r="AJ1233" s="63" t="n">
        <v>11</v>
      </c>
      <c r="AK1233" s="43"/>
      <c r="AL1233" s="43"/>
      <c r="AM1233" s="43"/>
      <c r="AN1233" s="43"/>
      <c r="AO1233" s="43" t="s">
        <v>82</v>
      </c>
      <c r="AP1233" s="23" t="s">
        <v>1382</v>
      </c>
      <c r="BF1233" s="23" t="s">
        <v>10498</v>
      </c>
      <c r="BG1233" s="1" t="s">
        <v>183</v>
      </c>
    </row>
    <row r="1234" s="23" customFormat="true" ht="12.75" hidden="true" customHeight="false" outlineLevel="0" collapsed="false">
      <c r="A1234" s="23" t="s">
        <v>5726</v>
      </c>
      <c r="B1234" s="23" t="s">
        <v>5727</v>
      </c>
      <c r="C1234" s="40" t="s">
        <v>177</v>
      </c>
      <c r="D1234" s="23" t="s">
        <v>82</v>
      </c>
      <c r="E1234" s="23" t="s">
        <v>5728</v>
      </c>
      <c r="F1234" s="23" t="s">
        <v>5729</v>
      </c>
      <c r="G1234" s="23" t="n">
        <v>46</v>
      </c>
      <c r="H1234" s="23" t="n">
        <v>58</v>
      </c>
      <c r="I1234" s="41" t="s">
        <v>180</v>
      </c>
      <c r="K1234" s="23" t="n">
        <v>0</v>
      </c>
      <c r="L1234" s="23" t="n">
        <v>247</v>
      </c>
      <c r="M1234" s="23" t="n">
        <v>214</v>
      </c>
      <c r="N1234" s="23" t="n">
        <v>0</v>
      </c>
      <c r="O1234" s="23" t="n">
        <f aca="false">K1234+L1234</f>
        <v>247</v>
      </c>
      <c r="P1234" s="23" t="n">
        <f aca="false">K1234+L1234+M1234+N1234</f>
        <v>461</v>
      </c>
      <c r="Q1234" s="23" t="n">
        <v>355</v>
      </c>
      <c r="R1234" s="23" t="n">
        <v>180</v>
      </c>
      <c r="S1234" s="23" t="n">
        <v>190</v>
      </c>
      <c r="T1234" s="23" t="n">
        <v>160</v>
      </c>
      <c r="U1234" s="23" t="n">
        <f aca="false">IF(I1234="delivery",O1234-SUM(Q1234+R1234),IF(I1234="PO",P1234-SUM(Q1234:R1234)))</f>
        <v>-288</v>
      </c>
      <c r="V1234" s="43" t="n">
        <v>94.55</v>
      </c>
      <c r="W1234" s="43" t="n">
        <v>94.55</v>
      </c>
      <c r="X1234" s="43" t="n">
        <f aca="false">W1234-V1234</f>
        <v>0</v>
      </c>
      <c r="Y1234" s="43"/>
      <c r="Z1234" s="43"/>
      <c r="AA1234" s="43" t="n">
        <v>95.75</v>
      </c>
      <c r="AB1234" s="43"/>
      <c r="AC1234" s="43" t="s">
        <v>10482</v>
      </c>
      <c r="AD1234" s="43"/>
      <c r="AE1234" s="43"/>
      <c r="AF1234" s="43" t="s">
        <v>10483</v>
      </c>
      <c r="AG1234" s="43" t="n">
        <v>94.55</v>
      </c>
      <c r="AH1234" s="43" t="s">
        <v>12468</v>
      </c>
      <c r="AI1234" s="63" t="s">
        <v>12469</v>
      </c>
      <c r="AJ1234" s="63" t="s">
        <v>12470</v>
      </c>
      <c r="AK1234" s="43"/>
      <c r="AL1234" s="43"/>
      <c r="AM1234" s="43"/>
      <c r="AN1234" s="43"/>
      <c r="AO1234" s="43" t="s">
        <v>82</v>
      </c>
      <c r="AP1234" s="23" t="s">
        <v>1382</v>
      </c>
      <c r="BF1234" s="23" t="s">
        <v>10498</v>
      </c>
      <c r="BG1234" s="1" t="s">
        <v>183</v>
      </c>
    </row>
    <row r="1235" s="23" customFormat="true" ht="12.75" hidden="true" customHeight="false" outlineLevel="0" collapsed="false">
      <c r="A1235" s="23" t="s">
        <v>5730</v>
      </c>
      <c r="B1235" s="23" t="s">
        <v>5731</v>
      </c>
      <c r="C1235" s="40" t="s">
        <v>177</v>
      </c>
      <c r="D1235" s="23" t="s">
        <v>82</v>
      </c>
      <c r="E1235" s="23" t="s">
        <v>5732</v>
      </c>
      <c r="F1235" s="23" t="s">
        <v>5733</v>
      </c>
      <c r="G1235" s="23" t="n">
        <v>41</v>
      </c>
      <c r="H1235" s="23" t="n">
        <v>110</v>
      </c>
      <c r="I1235" s="41" t="s">
        <v>180</v>
      </c>
      <c r="K1235" s="23" t="n">
        <v>0</v>
      </c>
      <c r="L1235" s="23" t="n">
        <v>73</v>
      </c>
      <c r="M1235" s="23" t="n">
        <v>0</v>
      </c>
      <c r="N1235" s="23" t="n">
        <v>0</v>
      </c>
      <c r="O1235" s="23" t="n">
        <f aca="false">K1235+L1235</f>
        <v>73</v>
      </c>
      <c r="P1235" s="23" t="n">
        <f aca="false">K1235+L1235+M1235+N1235</f>
        <v>73</v>
      </c>
      <c r="Q1235" s="23" t="n">
        <v>43</v>
      </c>
      <c r="R1235" s="23" t="n">
        <v>12</v>
      </c>
      <c r="S1235" s="23" t="n">
        <v>12</v>
      </c>
      <c r="T1235" s="23" t="n">
        <v>12</v>
      </c>
      <c r="U1235" s="23" t="n">
        <f aca="false">IF(I1235="delivery",O1235-SUM(Q1235+R1235),IF(I1235="PO",P1235-SUM(Q1235:R1235)))</f>
        <v>18</v>
      </c>
      <c r="V1235" s="43" t="n">
        <v>31.582</v>
      </c>
      <c r="W1235" s="43" t="n">
        <v>31.582</v>
      </c>
      <c r="X1235" s="43" t="n">
        <f aca="false">W1235-V1235</f>
        <v>0</v>
      </c>
      <c r="Y1235" s="43"/>
      <c r="Z1235" s="43"/>
      <c r="AA1235" s="43" t="n">
        <v>36.23</v>
      </c>
      <c r="AB1235" s="43" t="n">
        <v>31.582</v>
      </c>
      <c r="AC1235" s="43" t="s">
        <v>10482</v>
      </c>
      <c r="AD1235" s="43"/>
      <c r="AE1235" s="43"/>
      <c r="AF1235" s="43" t="s">
        <v>10483</v>
      </c>
      <c r="AG1235" s="43" t="n">
        <v>31.582</v>
      </c>
      <c r="AH1235" s="43" t="s">
        <v>12471</v>
      </c>
      <c r="AI1235" s="63" t="s">
        <v>12472</v>
      </c>
      <c r="AJ1235" s="63" t="s">
        <v>10913</v>
      </c>
      <c r="AK1235" s="43"/>
      <c r="AL1235" s="43"/>
      <c r="AM1235" s="43"/>
      <c r="AN1235" s="43"/>
      <c r="AO1235" s="43" t="s">
        <v>82</v>
      </c>
      <c r="AP1235" s="23" t="s">
        <v>1382</v>
      </c>
      <c r="BF1235" s="23" t="s">
        <v>10498</v>
      </c>
      <c r="BG1235" s="1" t="s">
        <v>183</v>
      </c>
    </row>
    <row r="1236" s="23" customFormat="true" ht="12.75" hidden="true" customHeight="false" outlineLevel="0" collapsed="false">
      <c r="A1236" s="23" t="s">
        <v>5734</v>
      </c>
      <c r="B1236" s="23" t="s">
        <v>5735</v>
      </c>
      <c r="C1236" s="40" t="s">
        <v>177</v>
      </c>
      <c r="D1236" s="23" t="s">
        <v>82</v>
      </c>
      <c r="E1236" s="23" t="s">
        <v>5736</v>
      </c>
      <c r="F1236" s="23" t="s">
        <v>5737</v>
      </c>
      <c r="G1236" s="23" t="n">
        <v>36</v>
      </c>
      <c r="H1236" s="23" t="n">
        <v>2000</v>
      </c>
      <c r="I1236" s="41" t="s">
        <v>180</v>
      </c>
      <c r="K1236" s="23" t="n">
        <v>0</v>
      </c>
      <c r="L1236" s="23" t="n">
        <v>61</v>
      </c>
      <c r="M1236" s="23" t="n">
        <v>1</v>
      </c>
      <c r="N1236" s="23" t="n">
        <v>0</v>
      </c>
      <c r="O1236" s="23" t="n">
        <f aca="false">K1236+L1236</f>
        <v>61</v>
      </c>
      <c r="P1236" s="23" t="n">
        <f aca="false">K1236+L1236+M1236+N1236</f>
        <v>62</v>
      </c>
      <c r="Q1236" s="23" t="n">
        <v>62</v>
      </c>
      <c r="R1236" s="23" t="n">
        <v>0</v>
      </c>
      <c r="S1236" s="23" t="n">
        <v>0</v>
      </c>
      <c r="T1236" s="23" t="n">
        <v>0</v>
      </c>
      <c r="U1236" s="23" t="n">
        <f aca="false">IF(I1236="delivery",O1236-SUM(Q1236+R1236),IF(I1236="PO",P1236-SUM(Q1236:R1236)))</f>
        <v>-1</v>
      </c>
      <c r="V1236" s="43" t="n">
        <v>2.74</v>
      </c>
      <c r="W1236" s="43" t="n">
        <v>2.74</v>
      </c>
      <c r="X1236" s="43" t="n">
        <f aca="false">W1236-V1236</f>
        <v>0</v>
      </c>
      <c r="Y1236" s="43"/>
      <c r="Z1236" s="43"/>
      <c r="AA1236" s="43"/>
      <c r="AB1236" s="43"/>
      <c r="AC1236" s="43" t="s">
        <v>10482</v>
      </c>
      <c r="AD1236" s="43"/>
      <c r="AE1236" s="43"/>
      <c r="AF1236" s="43" t="s">
        <v>10483</v>
      </c>
      <c r="AG1236" s="43" t="n">
        <v>2.74</v>
      </c>
      <c r="AH1236" s="43" t="s">
        <v>12473</v>
      </c>
      <c r="AI1236" s="63" t="n">
        <v>2000</v>
      </c>
      <c r="AJ1236" s="63" t="n">
        <v>5</v>
      </c>
      <c r="AK1236" s="43"/>
      <c r="AL1236" s="43"/>
      <c r="AM1236" s="43"/>
      <c r="AN1236" s="43"/>
      <c r="AO1236" s="43" t="s">
        <v>82</v>
      </c>
      <c r="AP1236" s="23" t="s">
        <v>1382</v>
      </c>
      <c r="BF1236" s="23" t="s">
        <v>10498</v>
      </c>
      <c r="BG1236" s="1" t="s">
        <v>183</v>
      </c>
    </row>
    <row r="1237" s="23" customFormat="true" ht="12.75" hidden="true" customHeight="false" outlineLevel="0" collapsed="false">
      <c r="A1237" s="23" t="s">
        <v>5738</v>
      </c>
      <c r="B1237" s="23" t="s">
        <v>5739</v>
      </c>
      <c r="C1237" s="40" t="s">
        <v>177</v>
      </c>
      <c r="D1237" s="23" t="s">
        <v>82</v>
      </c>
      <c r="E1237" s="23" t="s">
        <v>5740</v>
      </c>
      <c r="F1237" s="23" t="s">
        <v>5741</v>
      </c>
      <c r="G1237" s="23" t="n">
        <v>41</v>
      </c>
      <c r="H1237" s="23" t="n">
        <v>180</v>
      </c>
      <c r="I1237" s="41" t="s">
        <v>180</v>
      </c>
      <c r="K1237" s="23" t="n">
        <v>0</v>
      </c>
      <c r="L1237" s="23" t="n">
        <v>136</v>
      </c>
      <c r="M1237" s="23" t="n">
        <v>0</v>
      </c>
      <c r="N1237" s="23" t="n">
        <v>0</v>
      </c>
      <c r="O1237" s="23" t="n">
        <f aca="false">K1237+L1237</f>
        <v>136</v>
      </c>
      <c r="P1237" s="23" t="n">
        <f aca="false">K1237+L1237+M1237+N1237</f>
        <v>136</v>
      </c>
      <c r="Q1237" s="23" t="n">
        <v>51</v>
      </c>
      <c r="R1237" s="23" t="n">
        <v>0</v>
      </c>
      <c r="S1237" s="23" t="n">
        <v>0</v>
      </c>
      <c r="T1237" s="23" t="n">
        <v>0</v>
      </c>
      <c r="U1237" s="23" t="n">
        <f aca="false">IF(I1237="delivery",O1237-SUM(Q1237+R1237),IF(I1237="PO",P1237-SUM(Q1237:R1237)))</f>
        <v>85</v>
      </c>
      <c r="V1237" s="43" t="n">
        <v>40.664</v>
      </c>
      <c r="W1237" s="43" t="n">
        <v>40.664</v>
      </c>
      <c r="X1237" s="43" t="n">
        <f aca="false">W1237-V1237</f>
        <v>0</v>
      </c>
      <c r="Y1237" s="43"/>
      <c r="Z1237" s="43"/>
      <c r="AA1237" s="43" t="n">
        <v>38.97</v>
      </c>
      <c r="AB1237" s="43" t="n">
        <v>40.664</v>
      </c>
      <c r="AC1237" s="43" t="s">
        <v>10482</v>
      </c>
      <c r="AD1237" s="43"/>
      <c r="AE1237" s="43"/>
      <c r="AF1237" s="43" t="s">
        <v>10483</v>
      </c>
      <c r="AG1237" s="43" t="n">
        <v>40.664</v>
      </c>
      <c r="AH1237" s="43" t="s">
        <v>12474</v>
      </c>
      <c r="AI1237" s="63" t="s">
        <v>12475</v>
      </c>
      <c r="AJ1237" s="63" t="s">
        <v>10913</v>
      </c>
      <c r="AK1237" s="43"/>
      <c r="AL1237" s="43"/>
      <c r="AM1237" s="43"/>
      <c r="AN1237" s="43"/>
      <c r="AO1237" s="43" t="s">
        <v>82</v>
      </c>
      <c r="AP1237" s="23" t="s">
        <v>1382</v>
      </c>
      <c r="BF1237" s="23" t="s">
        <v>10498</v>
      </c>
      <c r="BG1237" s="1" t="s">
        <v>183</v>
      </c>
    </row>
    <row r="1238" s="23" customFormat="true" ht="12.75" hidden="true" customHeight="false" outlineLevel="0" collapsed="false">
      <c r="A1238" s="23" t="s">
        <v>5742</v>
      </c>
      <c r="B1238" s="23" t="s">
        <v>5743</v>
      </c>
      <c r="C1238" s="40" t="s">
        <v>177</v>
      </c>
      <c r="D1238" s="23" t="s">
        <v>82</v>
      </c>
      <c r="E1238" s="23" t="s">
        <v>5744</v>
      </c>
      <c r="F1238" s="23" t="s">
        <v>5745</v>
      </c>
      <c r="G1238" s="23" t="n">
        <v>41</v>
      </c>
      <c r="H1238" s="23" t="n">
        <v>180</v>
      </c>
      <c r="I1238" s="41" t="s">
        <v>180</v>
      </c>
      <c r="K1238" s="23" t="n">
        <v>0</v>
      </c>
      <c r="L1238" s="23" t="n">
        <v>2</v>
      </c>
      <c r="M1238" s="23" t="n">
        <v>0</v>
      </c>
      <c r="N1238" s="23" t="n">
        <v>0</v>
      </c>
      <c r="O1238" s="23" t="n">
        <f aca="false">K1238+L1238</f>
        <v>2</v>
      </c>
      <c r="P1238" s="23" t="n">
        <f aca="false">K1238+L1238+M1238+N1238</f>
        <v>2</v>
      </c>
      <c r="Q1238" s="23" t="n">
        <v>12</v>
      </c>
      <c r="R1238" s="23" t="n">
        <v>0</v>
      </c>
      <c r="S1238" s="23" t="n">
        <v>0</v>
      </c>
      <c r="T1238" s="23" t="n">
        <v>0</v>
      </c>
      <c r="U1238" s="23" t="n">
        <f aca="false">IF(I1238="delivery",O1238-SUM(Q1238+R1238),IF(I1238="PO",P1238-SUM(Q1238:R1238)))</f>
        <v>-10</v>
      </c>
      <c r="V1238" s="43" t="n">
        <v>40.664</v>
      </c>
      <c r="W1238" s="43" t="n">
        <v>40.664</v>
      </c>
      <c r="X1238" s="43" t="n">
        <f aca="false">W1238-V1238</f>
        <v>0</v>
      </c>
      <c r="Y1238" s="43"/>
      <c r="Z1238" s="43"/>
      <c r="AA1238" s="43" t="n">
        <v>63.7</v>
      </c>
      <c r="AB1238" s="43"/>
      <c r="AC1238" s="43" t="s">
        <v>10482</v>
      </c>
      <c r="AD1238" s="43"/>
      <c r="AE1238" s="43"/>
      <c r="AF1238" s="43" t="s">
        <v>10483</v>
      </c>
      <c r="AG1238" s="43" t="n">
        <v>40.664</v>
      </c>
      <c r="AH1238" s="43" t="s">
        <v>12474</v>
      </c>
      <c r="AI1238" s="63" t="s">
        <v>12475</v>
      </c>
      <c r="AJ1238" s="63" t="s">
        <v>10913</v>
      </c>
      <c r="AK1238" s="43"/>
      <c r="AL1238" s="43"/>
      <c r="AM1238" s="43"/>
      <c r="AN1238" s="43"/>
      <c r="AO1238" s="43" t="s">
        <v>82</v>
      </c>
      <c r="AP1238" s="23" t="s">
        <v>1382</v>
      </c>
      <c r="BF1238" s="23" t="s">
        <v>10498</v>
      </c>
      <c r="BG1238" s="1" t="s">
        <v>183</v>
      </c>
    </row>
    <row r="1239" s="23" customFormat="true" ht="12.75" hidden="true" customHeight="false" outlineLevel="0" collapsed="false">
      <c r="A1239" s="23" t="s">
        <v>5746</v>
      </c>
      <c r="B1239" s="23" t="s">
        <v>5747</v>
      </c>
      <c r="C1239" s="40" t="s">
        <v>177</v>
      </c>
      <c r="D1239" s="23" t="s">
        <v>82</v>
      </c>
      <c r="E1239" s="23" t="s">
        <v>5748</v>
      </c>
      <c r="F1239" s="23" t="s">
        <v>5749</v>
      </c>
      <c r="G1239" s="23" t="n">
        <v>51</v>
      </c>
      <c r="H1239" s="23" t="n">
        <v>50</v>
      </c>
      <c r="I1239" s="41" t="s">
        <v>180</v>
      </c>
      <c r="K1239" s="23" t="n">
        <v>0</v>
      </c>
      <c r="L1239" s="23" t="n">
        <v>68</v>
      </c>
      <c r="M1239" s="23" t="n">
        <v>138</v>
      </c>
      <c r="N1239" s="23" t="n">
        <v>0</v>
      </c>
      <c r="O1239" s="23" t="n">
        <f aca="false">K1239+L1239</f>
        <v>68</v>
      </c>
      <c r="P1239" s="23" t="n">
        <f aca="false">K1239+L1239+M1239+N1239</f>
        <v>206</v>
      </c>
      <c r="Q1239" s="23" t="n">
        <v>69</v>
      </c>
      <c r="R1239" s="23" t="n">
        <v>122</v>
      </c>
      <c r="S1239" s="23" t="n">
        <v>56</v>
      </c>
      <c r="T1239" s="23" t="n">
        <v>56</v>
      </c>
      <c r="U1239" s="23" t="n">
        <f aca="false">IF(I1239="delivery",O1239-SUM(Q1239+R1239),IF(I1239="PO",P1239-SUM(Q1239:R1239)))</f>
        <v>-123</v>
      </c>
      <c r="V1239" s="43" t="n">
        <v>148.29</v>
      </c>
      <c r="W1239" s="43" t="n">
        <v>148.29</v>
      </c>
      <c r="X1239" s="43" t="n">
        <f aca="false">W1239-V1239</f>
        <v>0</v>
      </c>
      <c r="Y1239" s="43"/>
      <c r="Z1239" s="43"/>
      <c r="AA1239" s="43"/>
      <c r="AB1239" s="43"/>
      <c r="AC1239" s="43" t="s">
        <v>10482</v>
      </c>
      <c r="AD1239" s="43"/>
      <c r="AE1239" s="43"/>
      <c r="AF1239" s="43" t="s">
        <v>10483</v>
      </c>
      <c r="AG1239" s="43" t="n">
        <v>148.29</v>
      </c>
      <c r="AH1239" s="43" t="s">
        <v>12476</v>
      </c>
      <c r="AI1239" s="63" t="s">
        <v>12477</v>
      </c>
      <c r="AJ1239" s="63" t="s">
        <v>10766</v>
      </c>
      <c r="AK1239" s="43"/>
      <c r="AL1239" s="43"/>
      <c r="AM1239" s="43"/>
      <c r="AN1239" s="43"/>
      <c r="AO1239" s="43" t="s">
        <v>82</v>
      </c>
      <c r="AP1239" s="23" t="s">
        <v>1382</v>
      </c>
      <c r="BF1239" s="23" t="s">
        <v>10498</v>
      </c>
      <c r="BG1239" s="1" t="s">
        <v>183</v>
      </c>
    </row>
    <row r="1240" s="23" customFormat="true" ht="12.75" hidden="true" customHeight="false" outlineLevel="0" collapsed="false">
      <c r="A1240" s="23" t="s">
        <v>5750</v>
      </c>
      <c r="B1240" s="23" t="s">
        <v>5751</v>
      </c>
      <c r="C1240" s="40" t="s">
        <v>177</v>
      </c>
      <c r="D1240" s="23" t="s">
        <v>82</v>
      </c>
      <c r="E1240" s="23" t="s">
        <v>5752</v>
      </c>
      <c r="F1240" s="23" t="s">
        <v>5753</v>
      </c>
      <c r="G1240" s="23" t="n">
        <v>51</v>
      </c>
      <c r="H1240" s="23" t="n">
        <v>113</v>
      </c>
      <c r="I1240" s="41" t="s">
        <v>180</v>
      </c>
      <c r="K1240" s="23" t="n">
        <v>0</v>
      </c>
      <c r="L1240" s="23" t="n">
        <v>0</v>
      </c>
      <c r="M1240" s="23" t="n">
        <v>109</v>
      </c>
      <c r="N1240" s="23" t="n">
        <v>0</v>
      </c>
      <c r="O1240" s="23" t="n">
        <f aca="false">K1240+L1240</f>
        <v>0</v>
      </c>
      <c r="P1240" s="23" t="n">
        <f aca="false">K1240+L1240+M1240+N1240</f>
        <v>109</v>
      </c>
      <c r="Q1240" s="23" t="n">
        <v>50</v>
      </c>
      <c r="R1240" s="23" t="n">
        <v>0</v>
      </c>
      <c r="S1240" s="23" t="n">
        <v>0</v>
      </c>
      <c r="T1240" s="23" t="n">
        <v>0</v>
      </c>
      <c r="U1240" s="23" t="n">
        <f aca="false">IF(I1240="delivery",O1240-SUM(Q1240+R1240),IF(I1240="PO",P1240-SUM(Q1240:R1240)))</f>
        <v>-50</v>
      </c>
      <c r="V1240" s="43" t="n">
        <v>60.36</v>
      </c>
      <c r="W1240" s="43" t="n">
        <v>60.36</v>
      </c>
      <c r="X1240" s="43" t="n">
        <f aca="false">W1240-V1240</f>
        <v>0</v>
      </c>
      <c r="Y1240" s="43"/>
      <c r="Z1240" s="43"/>
      <c r="AA1240" s="43"/>
      <c r="AB1240" s="43"/>
      <c r="AC1240" s="43" t="s">
        <v>10482</v>
      </c>
      <c r="AD1240" s="43"/>
      <c r="AE1240" s="43"/>
      <c r="AF1240" s="43" t="s">
        <v>10483</v>
      </c>
      <c r="AG1240" s="43" t="n">
        <v>60.36</v>
      </c>
      <c r="AH1240" s="43" t="s">
        <v>12478</v>
      </c>
      <c r="AI1240" s="63" t="s">
        <v>12479</v>
      </c>
      <c r="AJ1240" s="63" t="s">
        <v>10766</v>
      </c>
      <c r="AK1240" s="43"/>
      <c r="AL1240" s="43"/>
      <c r="AM1240" s="43"/>
      <c r="AN1240" s="43"/>
      <c r="AO1240" s="43" t="s">
        <v>82</v>
      </c>
      <c r="AP1240" s="23" t="s">
        <v>1382</v>
      </c>
      <c r="BF1240" s="23" t="s">
        <v>10498</v>
      </c>
      <c r="BG1240" s="1" t="s">
        <v>183</v>
      </c>
    </row>
    <row r="1241" s="23" customFormat="true" ht="12.75" hidden="true" customHeight="false" outlineLevel="0" collapsed="false">
      <c r="A1241" s="23" t="s">
        <v>5754</v>
      </c>
      <c r="B1241" s="23" t="s">
        <v>5755</v>
      </c>
      <c r="C1241" s="40" t="s">
        <v>177</v>
      </c>
      <c r="D1241" s="23" t="s">
        <v>82</v>
      </c>
      <c r="E1241" s="23" t="s">
        <v>5756</v>
      </c>
      <c r="F1241" s="23" t="s">
        <v>5757</v>
      </c>
      <c r="G1241" s="23" t="n">
        <v>46</v>
      </c>
      <c r="H1241" s="23" t="n">
        <v>300</v>
      </c>
      <c r="I1241" s="41" t="s">
        <v>180</v>
      </c>
      <c r="K1241" s="23" t="n">
        <v>0</v>
      </c>
      <c r="L1241" s="23" t="n">
        <v>1737</v>
      </c>
      <c r="M1241" s="23" t="n">
        <v>3930</v>
      </c>
      <c r="N1241" s="23" t="n">
        <v>0</v>
      </c>
      <c r="O1241" s="23" t="n">
        <f aca="false">K1241+L1241</f>
        <v>1737</v>
      </c>
      <c r="P1241" s="23" t="n">
        <f aca="false">K1241+L1241+M1241+N1241</f>
        <v>5667</v>
      </c>
      <c r="Q1241" s="23" t="n">
        <v>6465</v>
      </c>
      <c r="R1241" s="23" t="n">
        <v>2335</v>
      </c>
      <c r="S1241" s="23" t="n">
        <v>3734</v>
      </c>
      <c r="T1241" s="23" t="n">
        <v>1309</v>
      </c>
      <c r="U1241" s="23" t="n">
        <f aca="false">IF(I1241="delivery",O1241-SUM(Q1241+R1241),IF(I1241="PO",P1241-SUM(Q1241:R1241)))</f>
        <v>-7063</v>
      </c>
      <c r="V1241" s="43" t="n">
        <v>10.3</v>
      </c>
      <c r="W1241" s="43" t="n">
        <v>10.3</v>
      </c>
      <c r="X1241" s="43" t="n">
        <f aca="false">W1241-V1241</f>
        <v>0</v>
      </c>
      <c r="Y1241" s="43"/>
      <c r="Z1241" s="43"/>
      <c r="AA1241" s="43" t="n">
        <v>10.4</v>
      </c>
      <c r="AB1241" s="43"/>
      <c r="AC1241" s="43" t="s">
        <v>10482</v>
      </c>
      <c r="AD1241" s="43"/>
      <c r="AE1241" s="43"/>
      <c r="AF1241" s="43" t="s">
        <v>10483</v>
      </c>
      <c r="AG1241" s="43" t="n">
        <v>10.3</v>
      </c>
      <c r="AH1241" s="43" t="s">
        <v>12480</v>
      </c>
      <c r="AI1241" s="63" t="s">
        <v>12481</v>
      </c>
      <c r="AJ1241" s="63" t="s">
        <v>12470</v>
      </c>
      <c r="AK1241" s="43"/>
      <c r="AL1241" s="43"/>
      <c r="AM1241" s="43"/>
      <c r="AN1241" s="43"/>
      <c r="AO1241" s="43" t="s">
        <v>82</v>
      </c>
      <c r="AP1241" s="23" t="s">
        <v>1382</v>
      </c>
      <c r="BF1241" s="23" t="s">
        <v>10498</v>
      </c>
      <c r="BG1241" s="1" t="s">
        <v>183</v>
      </c>
    </row>
    <row r="1242" s="23" customFormat="true" ht="12.75" hidden="true" customHeight="false" outlineLevel="0" collapsed="false">
      <c r="A1242" s="23" t="s">
        <v>5758</v>
      </c>
      <c r="B1242" s="23" t="s">
        <v>5759</v>
      </c>
      <c r="C1242" s="40" t="s">
        <v>177</v>
      </c>
      <c r="D1242" s="23" t="s">
        <v>82</v>
      </c>
      <c r="E1242" s="23" t="s">
        <v>5760</v>
      </c>
      <c r="F1242" s="23" t="s">
        <v>5761</v>
      </c>
      <c r="G1242" s="23" t="n">
        <v>46</v>
      </c>
      <c r="H1242" s="23" t="n">
        <v>96</v>
      </c>
      <c r="I1242" s="41" t="s">
        <v>180</v>
      </c>
      <c r="K1242" s="23" t="n">
        <v>0</v>
      </c>
      <c r="L1242" s="23" t="n">
        <v>92</v>
      </c>
      <c r="M1242" s="23" t="n">
        <v>2149</v>
      </c>
      <c r="N1242" s="23" t="n">
        <v>0</v>
      </c>
      <c r="O1242" s="23" t="n">
        <f aca="false">K1242+L1242</f>
        <v>92</v>
      </c>
      <c r="P1242" s="23" t="n">
        <f aca="false">K1242+L1242+M1242+N1242</f>
        <v>2241</v>
      </c>
      <c r="Q1242" s="23" t="n">
        <v>2175</v>
      </c>
      <c r="R1242" s="23" t="n">
        <v>1401</v>
      </c>
      <c r="S1242" s="23" t="n">
        <v>1989</v>
      </c>
      <c r="T1242" s="23" t="n">
        <v>506</v>
      </c>
      <c r="U1242" s="23" t="n">
        <f aca="false">IF(I1242="delivery",O1242-SUM(Q1242+R1242),IF(I1242="PO",P1242-SUM(Q1242:R1242)))</f>
        <v>-3484</v>
      </c>
      <c r="V1242" s="43" t="n">
        <v>26.379</v>
      </c>
      <c r="W1242" s="43" t="n">
        <v>26.379</v>
      </c>
      <c r="X1242" s="43" t="n">
        <f aca="false">W1242-V1242</f>
        <v>0</v>
      </c>
      <c r="Y1242" s="43"/>
      <c r="Z1242" s="43"/>
      <c r="AA1242" s="43" t="n">
        <v>26.74167</v>
      </c>
      <c r="AB1242" s="43"/>
      <c r="AC1242" s="43" t="s">
        <v>10482</v>
      </c>
      <c r="AD1242" s="43"/>
      <c r="AE1242" s="43"/>
      <c r="AF1242" s="43" t="s">
        <v>10483</v>
      </c>
      <c r="AG1242" s="43" t="n">
        <v>26.379</v>
      </c>
      <c r="AH1242" s="43" t="s">
        <v>12482</v>
      </c>
      <c r="AI1242" s="63" t="s">
        <v>12483</v>
      </c>
      <c r="AJ1242" s="63" t="s">
        <v>12079</v>
      </c>
      <c r="AK1242" s="43"/>
      <c r="AL1242" s="43"/>
      <c r="AM1242" s="43"/>
      <c r="AN1242" s="43"/>
      <c r="AO1242" s="43" t="s">
        <v>82</v>
      </c>
      <c r="AP1242" s="23" t="s">
        <v>1382</v>
      </c>
      <c r="BF1242" s="23" t="s">
        <v>10498</v>
      </c>
      <c r="BG1242" s="1" t="s">
        <v>183</v>
      </c>
    </row>
    <row r="1243" s="23" customFormat="true" ht="12.75" hidden="true" customHeight="false" outlineLevel="0" collapsed="false">
      <c r="A1243" s="23" t="s">
        <v>5762</v>
      </c>
      <c r="B1243" s="23" t="s">
        <v>5763</v>
      </c>
      <c r="C1243" s="40" t="s">
        <v>177</v>
      </c>
      <c r="D1243" s="23" t="s">
        <v>82</v>
      </c>
      <c r="E1243" s="23" t="s">
        <v>5764</v>
      </c>
      <c r="F1243" s="23" t="s">
        <v>5765</v>
      </c>
      <c r="G1243" s="23" t="n">
        <v>36</v>
      </c>
      <c r="H1243" s="23" t="n">
        <v>62</v>
      </c>
      <c r="I1243" s="41" t="s">
        <v>180</v>
      </c>
      <c r="K1243" s="23" t="n">
        <v>0</v>
      </c>
      <c r="L1243" s="23" t="n">
        <v>255</v>
      </c>
      <c r="M1243" s="23" t="n">
        <v>276</v>
      </c>
      <c r="N1243" s="23" t="n">
        <v>0</v>
      </c>
      <c r="O1243" s="23" t="n">
        <f aca="false">K1243+L1243</f>
        <v>255</v>
      </c>
      <c r="P1243" s="23" t="n">
        <f aca="false">K1243+L1243+M1243+N1243</f>
        <v>531</v>
      </c>
      <c r="Q1243" s="23" t="n">
        <v>476</v>
      </c>
      <c r="R1243" s="23" t="n">
        <v>204</v>
      </c>
      <c r="S1243" s="23" t="n">
        <v>268</v>
      </c>
      <c r="T1243" s="23" t="n">
        <v>122</v>
      </c>
      <c r="U1243" s="23" t="n">
        <f aca="false">IF(I1243="delivery",O1243-SUM(Q1243+R1243),IF(I1243="PO",P1243-SUM(Q1243:R1243)))</f>
        <v>-425</v>
      </c>
      <c r="V1243" s="43" t="n">
        <v>65.045</v>
      </c>
      <c r="W1243" s="43" t="n">
        <v>65.045</v>
      </c>
      <c r="X1243" s="43" t="n">
        <f aca="false">W1243-V1243</f>
        <v>0</v>
      </c>
      <c r="Y1243" s="43"/>
      <c r="Z1243" s="43"/>
      <c r="AA1243" s="43" t="n">
        <v>67.39756</v>
      </c>
      <c r="AB1243" s="43"/>
      <c r="AC1243" s="43" t="s">
        <v>10482</v>
      </c>
      <c r="AD1243" s="43"/>
      <c r="AE1243" s="43"/>
      <c r="AF1243" s="43" t="s">
        <v>10483</v>
      </c>
      <c r="AG1243" s="43" t="n">
        <v>65.045</v>
      </c>
      <c r="AH1243" s="43" t="s">
        <v>12484</v>
      </c>
      <c r="AI1243" s="63" t="s">
        <v>12485</v>
      </c>
      <c r="AJ1243" s="63" t="s">
        <v>12486</v>
      </c>
      <c r="AK1243" s="43"/>
      <c r="AL1243" s="43"/>
      <c r="AM1243" s="43"/>
      <c r="AN1243" s="43"/>
      <c r="AO1243" s="43" t="s">
        <v>82</v>
      </c>
      <c r="AP1243" s="23" t="s">
        <v>1382</v>
      </c>
      <c r="BF1243" s="23" t="s">
        <v>10498</v>
      </c>
      <c r="BG1243" s="1" t="s">
        <v>183</v>
      </c>
    </row>
    <row r="1244" s="23" customFormat="true" ht="12.75" hidden="true" customHeight="false" outlineLevel="0" collapsed="false">
      <c r="A1244" s="23" t="s">
        <v>5766</v>
      </c>
      <c r="B1244" s="23" t="s">
        <v>5767</v>
      </c>
      <c r="C1244" s="40" t="s">
        <v>177</v>
      </c>
      <c r="D1244" s="23" t="s">
        <v>82</v>
      </c>
      <c r="E1244" s="23" t="s">
        <v>5768</v>
      </c>
      <c r="F1244" s="23" t="s">
        <v>5769</v>
      </c>
      <c r="G1244" s="23" t="n">
        <v>41</v>
      </c>
      <c r="H1244" s="23" t="n">
        <v>90</v>
      </c>
      <c r="I1244" s="41" t="s">
        <v>180</v>
      </c>
      <c r="K1244" s="23" t="n">
        <v>0</v>
      </c>
      <c r="L1244" s="23" t="n">
        <v>3</v>
      </c>
      <c r="M1244" s="23" t="n">
        <v>1680</v>
      </c>
      <c r="N1244" s="23" t="n">
        <v>0</v>
      </c>
      <c r="O1244" s="23" t="n">
        <f aca="false">K1244+L1244</f>
        <v>3</v>
      </c>
      <c r="P1244" s="23" t="n">
        <f aca="false">K1244+L1244+M1244+N1244</f>
        <v>1683</v>
      </c>
      <c r="Q1244" s="23" t="n">
        <v>2212</v>
      </c>
      <c r="R1244" s="23" t="n">
        <v>640</v>
      </c>
      <c r="S1244" s="23" t="n">
        <v>873</v>
      </c>
      <c r="T1244" s="23" t="n">
        <v>232</v>
      </c>
      <c r="U1244" s="23" t="n">
        <f aca="false">IF(I1244="delivery",O1244-SUM(Q1244+R1244),IF(I1244="PO",P1244-SUM(Q1244:R1244)))</f>
        <v>-2849</v>
      </c>
      <c r="V1244" s="43" t="n">
        <v>269.1</v>
      </c>
      <c r="W1244" s="43" t="n">
        <v>269.1</v>
      </c>
      <c r="X1244" s="43" t="n">
        <f aca="false">W1244-V1244</f>
        <v>0</v>
      </c>
      <c r="Y1244" s="43"/>
      <c r="Z1244" s="43"/>
      <c r="AA1244" s="43" t="n">
        <v>271.66667</v>
      </c>
      <c r="AB1244" s="43"/>
      <c r="AC1244" s="43" t="s">
        <v>10482</v>
      </c>
      <c r="AD1244" s="43"/>
      <c r="AE1244" s="43"/>
      <c r="AF1244" s="43" t="s">
        <v>10483</v>
      </c>
      <c r="AG1244" s="43" t="n">
        <v>269.1</v>
      </c>
      <c r="AH1244" s="43" t="s">
        <v>12487</v>
      </c>
      <c r="AI1244" s="63" t="s">
        <v>12488</v>
      </c>
      <c r="AJ1244" s="63" t="s">
        <v>11043</v>
      </c>
      <c r="AK1244" s="43"/>
      <c r="AL1244" s="43"/>
      <c r="AM1244" s="43"/>
      <c r="AN1244" s="43"/>
      <c r="AO1244" s="43" t="s">
        <v>82</v>
      </c>
      <c r="AP1244" s="23" t="s">
        <v>1382</v>
      </c>
      <c r="BF1244" s="23" t="s">
        <v>10498</v>
      </c>
      <c r="BG1244" s="1" t="s">
        <v>183</v>
      </c>
    </row>
    <row r="1245" s="23" customFormat="true" ht="12.75" hidden="true" customHeight="false" outlineLevel="0" collapsed="false">
      <c r="A1245" s="23" t="s">
        <v>5770</v>
      </c>
      <c r="B1245" s="23" t="s">
        <v>5771</v>
      </c>
      <c r="C1245" s="40" t="s">
        <v>177</v>
      </c>
      <c r="D1245" s="23" t="s">
        <v>82</v>
      </c>
      <c r="E1245" s="23" t="s">
        <v>5772</v>
      </c>
      <c r="F1245" s="23" t="s">
        <v>5773</v>
      </c>
      <c r="G1245" s="23" t="n">
        <v>51</v>
      </c>
      <c r="H1245" s="23" t="n">
        <v>30</v>
      </c>
      <c r="I1245" s="41" t="s">
        <v>180</v>
      </c>
      <c r="K1245" s="23" t="n">
        <v>0</v>
      </c>
      <c r="L1245" s="23" t="n">
        <v>74</v>
      </c>
      <c r="M1245" s="23" t="n">
        <v>30</v>
      </c>
      <c r="N1245" s="23" t="n">
        <v>0</v>
      </c>
      <c r="O1245" s="23" t="n">
        <f aca="false">K1245+L1245</f>
        <v>74</v>
      </c>
      <c r="P1245" s="23" t="n">
        <f aca="false">K1245+L1245+M1245+N1245</f>
        <v>104</v>
      </c>
      <c r="Q1245" s="23" t="n">
        <v>54</v>
      </c>
      <c r="R1245" s="23" t="n">
        <v>0</v>
      </c>
      <c r="S1245" s="23" t="n">
        <v>0</v>
      </c>
      <c r="T1245" s="23" t="n">
        <v>40</v>
      </c>
      <c r="U1245" s="23" t="n">
        <f aca="false">IF(I1245="delivery",O1245-SUM(Q1245+R1245),IF(I1245="PO",P1245-SUM(Q1245:R1245)))</f>
        <v>20</v>
      </c>
      <c r="V1245" s="43" t="n">
        <v>245.245</v>
      </c>
      <c r="W1245" s="43" t="n">
        <v>245.245</v>
      </c>
      <c r="X1245" s="43" t="n">
        <f aca="false">W1245-V1245</f>
        <v>0</v>
      </c>
      <c r="Y1245" s="43"/>
      <c r="Z1245" s="43"/>
      <c r="AA1245" s="43" t="n">
        <v>245.098</v>
      </c>
      <c r="AB1245" s="43" t="n">
        <v>241.29</v>
      </c>
      <c r="AC1245" s="43" t="s">
        <v>10482</v>
      </c>
      <c r="AD1245" s="43"/>
      <c r="AE1245" s="43"/>
      <c r="AF1245" s="43" t="s">
        <v>10483</v>
      </c>
      <c r="AG1245" s="43" t="n">
        <v>241.29</v>
      </c>
      <c r="AH1245" s="43" t="s">
        <v>12489</v>
      </c>
      <c r="AI1245" s="63" t="s">
        <v>12490</v>
      </c>
      <c r="AJ1245" s="63" t="s">
        <v>10766</v>
      </c>
      <c r="AK1245" s="43"/>
      <c r="AL1245" s="43"/>
      <c r="AM1245" s="43"/>
      <c r="AN1245" s="43"/>
      <c r="AO1245" s="43" t="s">
        <v>82</v>
      </c>
      <c r="AP1245" s="23" t="s">
        <v>1382</v>
      </c>
      <c r="BF1245" s="23" t="s">
        <v>10498</v>
      </c>
      <c r="BG1245" s="1" t="s">
        <v>183</v>
      </c>
    </row>
    <row r="1246" s="23" customFormat="true" ht="12.75" hidden="true" customHeight="false" outlineLevel="0" collapsed="false">
      <c r="A1246" s="23" t="s">
        <v>5774</v>
      </c>
      <c r="B1246" s="23" t="s">
        <v>5775</v>
      </c>
      <c r="C1246" s="40" t="s">
        <v>177</v>
      </c>
      <c r="D1246" s="23" t="s">
        <v>82</v>
      </c>
      <c r="E1246" s="23" t="s">
        <v>5776</v>
      </c>
      <c r="F1246" s="23" t="s">
        <v>5777</v>
      </c>
      <c r="G1246" s="23" t="n">
        <v>51</v>
      </c>
      <c r="H1246" s="23" t="n">
        <v>180</v>
      </c>
      <c r="I1246" s="41" t="s">
        <v>180</v>
      </c>
      <c r="K1246" s="23" t="n">
        <v>0</v>
      </c>
      <c r="L1246" s="23" t="n">
        <v>136</v>
      </c>
      <c r="M1246" s="23" t="n">
        <v>180</v>
      </c>
      <c r="N1246" s="23" t="n">
        <v>0</v>
      </c>
      <c r="O1246" s="23" t="n">
        <f aca="false">K1246+L1246</f>
        <v>136</v>
      </c>
      <c r="P1246" s="23" t="n">
        <f aca="false">K1246+L1246+M1246+N1246</f>
        <v>316</v>
      </c>
      <c r="Q1246" s="23" t="n">
        <v>277</v>
      </c>
      <c r="R1246" s="23" t="n">
        <v>186</v>
      </c>
      <c r="S1246" s="23" t="n">
        <v>243</v>
      </c>
      <c r="T1246" s="23" t="n">
        <v>114</v>
      </c>
      <c r="U1246" s="23" t="n">
        <f aca="false">IF(I1246="delivery",O1246-SUM(Q1246+R1246),IF(I1246="PO",P1246-SUM(Q1246:R1246)))</f>
        <v>-327</v>
      </c>
      <c r="V1246" s="43" t="n">
        <v>99.296</v>
      </c>
      <c r="W1246" s="43" t="n">
        <v>99.296</v>
      </c>
      <c r="X1246" s="43" t="n">
        <f aca="false">W1246-V1246</f>
        <v>0</v>
      </c>
      <c r="Y1246" s="43"/>
      <c r="Z1246" s="43"/>
      <c r="AA1246" s="43" t="n">
        <v>111.55</v>
      </c>
      <c r="AB1246" s="43"/>
      <c r="AC1246" s="43" t="s">
        <v>10482</v>
      </c>
      <c r="AD1246" s="43"/>
      <c r="AE1246" s="43"/>
      <c r="AF1246" s="43" t="s">
        <v>10483</v>
      </c>
      <c r="AG1246" s="43" t="n">
        <v>99.296</v>
      </c>
      <c r="AH1246" s="43" t="s">
        <v>12491</v>
      </c>
      <c r="AI1246" s="63" t="s">
        <v>12492</v>
      </c>
      <c r="AJ1246" s="63" t="s">
        <v>10766</v>
      </c>
      <c r="AK1246" s="43"/>
      <c r="AL1246" s="43"/>
      <c r="AM1246" s="43"/>
      <c r="AN1246" s="43"/>
      <c r="AO1246" s="43" t="s">
        <v>82</v>
      </c>
      <c r="AP1246" s="23" t="s">
        <v>1382</v>
      </c>
      <c r="BF1246" s="23" t="s">
        <v>10498</v>
      </c>
      <c r="BG1246" s="1" t="s">
        <v>183</v>
      </c>
    </row>
    <row r="1247" s="23" customFormat="true" ht="12.75" hidden="true" customHeight="false" outlineLevel="0" collapsed="false">
      <c r="A1247" s="23" t="s">
        <v>5778</v>
      </c>
      <c r="B1247" s="23" t="s">
        <v>5779</v>
      </c>
      <c r="C1247" s="40" t="s">
        <v>177</v>
      </c>
      <c r="D1247" s="23" t="s">
        <v>82</v>
      </c>
      <c r="E1247" s="23" t="s">
        <v>5780</v>
      </c>
      <c r="F1247" s="23" t="s">
        <v>5781</v>
      </c>
      <c r="G1247" s="23" t="n">
        <v>51</v>
      </c>
      <c r="H1247" s="23" t="n">
        <v>50</v>
      </c>
      <c r="I1247" s="41" t="s">
        <v>180</v>
      </c>
      <c r="K1247" s="23" t="n">
        <v>0</v>
      </c>
      <c r="L1247" s="23" t="n">
        <v>1619</v>
      </c>
      <c r="M1247" s="23" t="n">
        <v>2539</v>
      </c>
      <c r="N1247" s="23" t="n">
        <v>650</v>
      </c>
      <c r="O1247" s="23" t="n">
        <f aca="false">K1247+L1247</f>
        <v>1619</v>
      </c>
      <c r="P1247" s="23" t="n">
        <f aca="false">K1247+L1247+M1247+N1247</f>
        <v>4808</v>
      </c>
      <c r="Q1247" s="23" t="n">
        <v>5030</v>
      </c>
      <c r="R1247" s="23" t="n">
        <v>2481</v>
      </c>
      <c r="S1247" s="23" t="n">
        <v>2585</v>
      </c>
      <c r="T1247" s="23" t="n">
        <v>1640</v>
      </c>
      <c r="U1247" s="23" t="n">
        <f aca="false">IF(I1247="delivery",O1247-SUM(Q1247+R1247),IF(I1247="PO",P1247-SUM(Q1247:R1247)))</f>
        <v>-5892</v>
      </c>
      <c r="V1247" s="43" t="n">
        <v>160</v>
      </c>
      <c r="W1247" s="43" t="n">
        <v>175.6</v>
      </c>
      <c r="X1247" s="43" t="n">
        <f aca="false">W1247-V1247</f>
        <v>15.6</v>
      </c>
      <c r="Y1247" s="43"/>
      <c r="Z1247" s="43"/>
      <c r="AA1247" s="43" t="n">
        <v>167</v>
      </c>
      <c r="AB1247" s="43"/>
      <c r="AC1247" s="43" t="s">
        <v>10482</v>
      </c>
      <c r="AD1247" s="43"/>
      <c r="AE1247" s="43"/>
      <c r="AF1247" s="43" t="s">
        <v>10483</v>
      </c>
      <c r="AG1247" s="43" t="n">
        <v>175.6</v>
      </c>
      <c r="AH1247" s="43" t="s">
        <v>12493</v>
      </c>
      <c r="AI1247" s="63" t="s">
        <v>12494</v>
      </c>
      <c r="AJ1247" s="63" t="s">
        <v>12495</v>
      </c>
      <c r="AK1247" s="43"/>
      <c r="AL1247" s="71" t="s">
        <v>12496</v>
      </c>
      <c r="AM1247" s="71" t="s">
        <v>12497</v>
      </c>
      <c r="AN1247" s="43"/>
      <c r="AO1247" s="43" t="s">
        <v>82</v>
      </c>
      <c r="AP1247" s="23" t="s">
        <v>1382</v>
      </c>
      <c r="BF1247" s="23" t="s">
        <v>10498</v>
      </c>
      <c r="BG1247" s="1" t="s">
        <v>183</v>
      </c>
    </row>
    <row r="1248" s="23" customFormat="true" ht="12.75" hidden="true" customHeight="false" outlineLevel="0" collapsed="false">
      <c r="A1248" s="23" t="s">
        <v>5782</v>
      </c>
      <c r="B1248" s="23" t="s">
        <v>5783</v>
      </c>
      <c r="C1248" s="40" t="s">
        <v>177</v>
      </c>
      <c r="D1248" s="23" t="s">
        <v>82</v>
      </c>
      <c r="E1248" s="23" t="s">
        <v>5784</v>
      </c>
      <c r="F1248" s="23" t="s">
        <v>5785</v>
      </c>
      <c r="G1248" s="23" t="n">
        <v>36</v>
      </c>
      <c r="H1248" s="23" t="n">
        <v>235</v>
      </c>
      <c r="I1248" s="41" t="s">
        <v>180</v>
      </c>
      <c r="K1248" s="23" t="n">
        <v>0</v>
      </c>
      <c r="L1248" s="23" t="n">
        <v>901</v>
      </c>
      <c r="M1248" s="23" t="n">
        <v>242</v>
      </c>
      <c r="N1248" s="23" t="n">
        <v>0</v>
      </c>
      <c r="O1248" s="23" t="n">
        <f aca="false">K1248+L1248</f>
        <v>901</v>
      </c>
      <c r="P1248" s="23" t="n">
        <f aca="false">K1248+L1248+M1248+N1248</f>
        <v>1143</v>
      </c>
      <c r="Q1248" s="23" t="n">
        <v>638</v>
      </c>
      <c r="R1248" s="23" t="n">
        <v>934</v>
      </c>
      <c r="S1248" s="23" t="n">
        <v>848</v>
      </c>
      <c r="T1248" s="23" t="n">
        <v>632</v>
      </c>
      <c r="U1248" s="23" t="n">
        <f aca="false">IF(I1248="delivery",O1248-SUM(Q1248+R1248),IF(I1248="PO",P1248-SUM(Q1248:R1248)))</f>
        <v>-671</v>
      </c>
      <c r="V1248" s="43" t="n">
        <v>11.163</v>
      </c>
      <c r="W1248" s="43" t="n">
        <v>10.35</v>
      </c>
      <c r="X1248" s="43" t="n">
        <f aca="false">W1248-V1248</f>
        <v>-0.813000000000001</v>
      </c>
      <c r="Y1248" s="43"/>
      <c r="Z1248" s="43"/>
      <c r="AA1248" s="43" t="n">
        <v>10.70125</v>
      </c>
      <c r="AB1248" s="43"/>
      <c r="AC1248" s="43" t="s">
        <v>10482</v>
      </c>
      <c r="AD1248" s="43"/>
      <c r="AE1248" s="43"/>
      <c r="AF1248" s="43" t="s">
        <v>10483</v>
      </c>
      <c r="AG1248" s="43" t="n">
        <v>10.35</v>
      </c>
      <c r="AH1248" s="43" t="s">
        <v>12498</v>
      </c>
      <c r="AI1248" s="63" t="s">
        <v>12499</v>
      </c>
      <c r="AJ1248" s="63" t="s">
        <v>11052</v>
      </c>
      <c r="AK1248" s="43"/>
      <c r="AL1248" s="43"/>
      <c r="AM1248" s="43"/>
      <c r="AN1248" s="43"/>
      <c r="AO1248" s="43" t="s">
        <v>82</v>
      </c>
      <c r="AP1248" s="23" t="s">
        <v>1382</v>
      </c>
      <c r="BF1248" s="23" t="s">
        <v>10498</v>
      </c>
      <c r="BG1248" s="1" t="s">
        <v>183</v>
      </c>
    </row>
    <row r="1249" s="23" customFormat="true" ht="12.75" hidden="true" customHeight="false" outlineLevel="0" collapsed="false">
      <c r="A1249" s="23" t="s">
        <v>5786</v>
      </c>
      <c r="B1249" s="23" t="s">
        <v>5787</v>
      </c>
      <c r="C1249" s="40" t="s">
        <v>177</v>
      </c>
      <c r="D1249" s="23" t="s">
        <v>82</v>
      </c>
      <c r="E1249" s="23" t="s">
        <v>5788</v>
      </c>
      <c r="F1249" s="23" t="s">
        <v>5789</v>
      </c>
      <c r="G1249" s="23" t="n">
        <v>51</v>
      </c>
      <c r="H1249" s="23" t="n">
        <v>90</v>
      </c>
      <c r="I1249" s="41" t="s">
        <v>180</v>
      </c>
      <c r="K1249" s="23" t="n">
        <v>0</v>
      </c>
      <c r="L1249" s="23" t="n">
        <v>47</v>
      </c>
      <c r="M1249" s="23" t="n">
        <v>86</v>
      </c>
      <c r="N1249" s="23" t="n">
        <v>0</v>
      </c>
      <c r="O1249" s="23" t="n">
        <f aca="false">K1249+L1249</f>
        <v>47</v>
      </c>
      <c r="P1249" s="23" t="n">
        <f aca="false">K1249+L1249+M1249+N1249</f>
        <v>133</v>
      </c>
      <c r="Q1249" s="23" t="n">
        <v>67</v>
      </c>
      <c r="R1249" s="23" t="n">
        <v>48</v>
      </c>
      <c r="S1249" s="23" t="n">
        <v>48</v>
      </c>
      <c r="T1249" s="23" t="n">
        <v>32</v>
      </c>
      <c r="U1249" s="23" t="n">
        <f aca="false">IF(I1249="delivery",O1249-SUM(Q1249+R1249),IF(I1249="PO",P1249-SUM(Q1249:R1249)))</f>
        <v>-68</v>
      </c>
      <c r="V1249" s="43" t="n">
        <v>234.5</v>
      </c>
      <c r="W1249" s="43" t="n">
        <v>245</v>
      </c>
      <c r="X1249" s="43" t="n">
        <f aca="false">W1249-V1249</f>
        <v>10.5</v>
      </c>
      <c r="Y1249" s="43"/>
      <c r="Z1249" s="43"/>
      <c r="AA1249" s="43" t="n">
        <v>239.5</v>
      </c>
      <c r="AB1249" s="43"/>
      <c r="AC1249" s="43" t="s">
        <v>10482</v>
      </c>
      <c r="AD1249" s="43"/>
      <c r="AE1249" s="43"/>
      <c r="AF1249" s="43" t="s">
        <v>10483</v>
      </c>
      <c r="AG1249" s="43" t="n">
        <v>245</v>
      </c>
      <c r="AH1249" s="43" t="s">
        <v>12500</v>
      </c>
      <c r="AI1249" s="63" t="s">
        <v>12501</v>
      </c>
      <c r="AJ1249" s="63" t="s">
        <v>12502</v>
      </c>
      <c r="AK1249" s="43"/>
      <c r="AL1249" s="43"/>
      <c r="AM1249" s="43" t="s">
        <v>12503</v>
      </c>
      <c r="AN1249" s="43"/>
      <c r="AO1249" s="43" t="s">
        <v>82</v>
      </c>
      <c r="AP1249" s="23" t="s">
        <v>1382</v>
      </c>
      <c r="AQ1249" s="23" t="s">
        <v>12504</v>
      </c>
      <c r="BF1249" s="23" t="s">
        <v>10498</v>
      </c>
      <c r="BG1249" s="1" t="s">
        <v>183</v>
      </c>
    </row>
    <row r="1250" s="23" customFormat="true" ht="12.75" hidden="true" customHeight="false" outlineLevel="0" collapsed="false">
      <c r="A1250" s="23" t="s">
        <v>5790</v>
      </c>
      <c r="B1250" s="23" t="s">
        <v>5791</v>
      </c>
      <c r="C1250" s="40" t="s">
        <v>177</v>
      </c>
      <c r="D1250" s="23" t="s">
        <v>82</v>
      </c>
      <c r="E1250" s="23" t="s">
        <v>5792</v>
      </c>
      <c r="F1250" s="23" t="s">
        <v>5793</v>
      </c>
      <c r="G1250" s="23" t="n">
        <v>61</v>
      </c>
      <c r="H1250" s="23" t="n">
        <v>75</v>
      </c>
      <c r="I1250" s="41" t="s">
        <v>180</v>
      </c>
      <c r="K1250" s="23" t="n">
        <v>1573</v>
      </c>
      <c r="L1250" s="23" t="n">
        <v>216</v>
      </c>
      <c r="M1250" s="23" t="n">
        <v>0</v>
      </c>
      <c r="N1250" s="23" t="n">
        <v>0</v>
      </c>
      <c r="O1250" s="23" t="n">
        <f aca="false">K1250+L1250</f>
        <v>1789</v>
      </c>
      <c r="P1250" s="23" t="n">
        <f aca="false">K1250+L1250+M1250+N1250</f>
        <v>1789</v>
      </c>
      <c r="Q1250" s="23" t="n">
        <v>146</v>
      </c>
      <c r="R1250" s="23" t="n">
        <v>48</v>
      </c>
      <c r="S1250" s="23" t="n">
        <v>48</v>
      </c>
      <c r="T1250" s="23" t="n">
        <v>48</v>
      </c>
      <c r="U1250" s="23" t="n">
        <f aca="false">IF(I1250="delivery",O1250-SUM(Q1250+R1250),IF(I1250="PO",P1250-SUM(Q1250:R1250)))</f>
        <v>1595</v>
      </c>
      <c r="V1250" s="43" t="n">
        <v>37.9</v>
      </c>
      <c r="W1250" s="43" t="n">
        <v>37.9</v>
      </c>
      <c r="X1250" s="43" t="n">
        <f aca="false">W1250-V1250</f>
        <v>0</v>
      </c>
      <c r="Y1250" s="43"/>
      <c r="Z1250" s="43"/>
      <c r="AA1250" s="43" t="n">
        <v>37.9</v>
      </c>
      <c r="AB1250" s="43" t="n">
        <v>38</v>
      </c>
      <c r="AC1250" s="43" t="s">
        <v>10482</v>
      </c>
      <c r="AD1250" s="43"/>
      <c r="AE1250" s="43"/>
      <c r="AF1250" s="43" t="s">
        <v>10483</v>
      </c>
      <c r="AG1250" s="43" t="n">
        <v>38</v>
      </c>
      <c r="AH1250" s="43" t="s">
        <v>12505</v>
      </c>
      <c r="AI1250" s="63" t="s">
        <v>12506</v>
      </c>
      <c r="AJ1250" s="63" t="s">
        <v>12044</v>
      </c>
      <c r="AK1250" s="43"/>
      <c r="AL1250" s="43"/>
      <c r="AM1250" s="43"/>
      <c r="AN1250" s="43"/>
      <c r="AO1250" s="43" t="s">
        <v>82</v>
      </c>
      <c r="AP1250" s="23" t="s">
        <v>1382</v>
      </c>
      <c r="BF1250" s="23" t="s">
        <v>10498</v>
      </c>
      <c r="BG1250" s="1" t="s">
        <v>183</v>
      </c>
    </row>
    <row r="1251" s="23" customFormat="true" ht="12.75" hidden="true" customHeight="false" outlineLevel="0" collapsed="false">
      <c r="A1251" s="23" t="s">
        <v>5794</v>
      </c>
      <c r="B1251" s="23" t="s">
        <v>5795</v>
      </c>
      <c r="C1251" s="40" t="s">
        <v>177</v>
      </c>
      <c r="D1251" s="23" t="s">
        <v>82</v>
      </c>
      <c r="E1251" s="23" t="s">
        <v>5796</v>
      </c>
      <c r="F1251" s="23" t="s">
        <v>5797</v>
      </c>
      <c r="G1251" s="23" t="n">
        <v>41</v>
      </c>
      <c r="H1251" s="23" t="n">
        <v>96</v>
      </c>
      <c r="I1251" s="41" t="s">
        <v>180</v>
      </c>
      <c r="K1251" s="23" t="n">
        <v>0</v>
      </c>
      <c r="L1251" s="23" t="n">
        <v>258</v>
      </c>
      <c r="M1251" s="23" t="n">
        <v>192</v>
      </c>
      <c r="N1251" s="23" t="n">
        <v>0</v>
      </c>
      <c r="O1251" s="23" t="n">
        <f aca="false">K1251+L1251</f>
        <v>258</v>
      </c>
      <c r="P1251" s="23" t="n">
        <f aca="false">K1251+L1251+M1251+N1251</f>
        <v>450</v>
      </c>
      <c r="Q1251" s="23" t="n">
        <v>406</v>
      </c>
      <c r="R1251" s="23" t="n">
        <v>304</v>
      </c>
      <c r="S1251" s="23" t="n">
        <v>247</v>
      </c>
      <c r="T1251" s="23" t="n">
        <v>134</v>
      </c>
      <c r="U1251" s="23" t="n">
        <f aca="false">IF(I1251="delivery",O1251-SUM(Q1251+R1251),IF(I1251="PO",P1251-SUM(Q1251:R1251)))</f>
        <v>-452</v>
      </c>
      <c r="V1251" s="43" t="n">
        <v>51.16</v>
      </c>
      <c r="W1251" s="43" t="n">
        <v>51.16</v>
      </c>
      <c r="X1251" s="43" t="n">
        <f aca="false">W1251-V1251</f>
        <v>0</v>
      </c>
      <c r="Y1251" s="43"/>
      <c r="Z1251" s="43"/>
      <c r="AA1251" s="43" t="n">
        <v>51.68</v>
      </c>
      <c r="AB1251" s="43"/>
      <c r="AC1251" s="43" t="s">
        <v>10482</v>
      </c>
      <c r="AD1251" s="43"/>
      <c r="AE1251" s="43"/>
      <c r="AF1251" s="43" t="s">
        <v>10483</v>
      </c>
      <c r="AG1251" s="43" t="n">
        <v>51.16</v>
      </c>
      <c r="AH1251" s="43" t="s">
        <v>12507</v>
      </c>
      <c r="AI1251" s="63" t="s">
        <v>12508</v>
      </c>
      <c r="AJ1251" s="63" t="s">
        <v>10913</v>
      </c>
      <c r="AK1251" s="43"/>
      <c r="AL1251" s="43"/>
      <c r="AM1251" s="43"/>
      <c r="AN1251" s="43"/>
      <c r="AO1251" s="43" t="s">
        <v>82</v>
      </c>
      <c r="AP1251" s="23" t="s">
        <v>1382</v>
      </c>
      <c r="BF1251" s="23" t="s">
        <v>10498</v>
      </c>
      <c r="BG1251" s="1" t="s">
        <v>183</v>
      </c>
    </row>
    <row r="1252" s="23" customFormat="true" ht="12.75" hidden="true" customHeight="false" outlineLevel="0" collapsed="false">
      <c r="A1252" s="23" t="s">
        <v>5798</v>
      </c>
      <c r="B1252" s="23" t="s">
        <v>5799</v>
      </c>
      <c r="C1252" s="40" t="s">
        <v>177</v>
      </c>
      <c r="D1252" s="23" t="s">
        <v>82</v>
      </c>
      <c r="E1252" s="23" t="s">
        <v>5800</v>
      </c>
      <c r="F1252" s="23" t="s">
        <v>5801</v>
      </c>
      <c r="G1252" s="23" t="n">
        <v>51</v>
      </c>
      <c r="H1252" s="23" t="n">
        <v>60</v>
      </c>
      <c r="I1252" s="41" t="s">
        <v>180</v>
      </c>
      <c r="K1252" s="23" t="n">
        <v>0</v>
      </c>
      <c r="L1252" s="23" t="n">
        <v>58</v>
      </c>
      <c r="M1252" s="23" t="n">
        <v>30</v>
      </c>
      <c r="N1252" s="23" t="n">
        <v>0</v>
      </c>
      <c r="O1252" s="23" t="n">
        <f aca="false">K1252+L1252</f>
        <v>58</v>
      </c>
      <c r="P1252" s="23" t="n">
        <f aca="false">K1252+L1252+M1252+N1252</f>
        <v>88</v>
      </c>
      <c r="Q1252" s="23" t="n">
        <v>64</v>
      </c>
      <c r="R1252" s="23" t="n">
        <v>0</v>
      </c>
      <c r="S1252" s="23" t="n">
        <v>0</v>
      </c>
      <c r="T1252" s="23" t="n">
        <v>0</v>
      </c>
      <c r="U1252" s="23" t="n">
        <f aca="false">IF(I1252="delivery",O1252-SUM(Q1252+R1252),IF(I1252="PO",P1252-SUM(Q1252:R1252)))</f>
        <v>-6</v>
      </c>
      <c r="V1252" s="43" t="n">
        <v>352.84</v>
      </c>
      <c r="W1252" s="43" t="n">
        <v>342.25</v>
      </c>
      <c r="X1252" s="43" t="n">
        <f aca="false">W1252-V1252</f>
        <v>-10.59</v>
      </c>
      <c r="Y1252" s="43"/>
      <c r="Z1252" s="43"/>
      <c r="AA1252" s="43" t="n">
        <v>352.84</v>
      </c>
      <c r="AB1252" s="43"/>
      <c r="AC1252" s="43" t="s">
        <v>10482</v>
      </c>
      <c r="AD1252" s="43"/>
      <c r="AE1252" s="43"/>
      <c r="AF1252" s="43" t="s">
        <v>10483</v>
      </c>
      <c r="AG1252" s="43" t="n">
        <v>342.25</v>
      </c>
      <c r="AH1252" s="43" t="s">
        <v>12509</v>
      </c>
      <c r="AI1252" s="63" t="s">
        <v>12510</v>
      </c>
      <c r="AJ1252" s="63" t="s">
        <v>10766</v>
      </c>
      <c r="AK1252" s="43"/>
      <c r="AL1252" s="43"/>
      <c r="AM1252" s="43"/>
      <c r="AN1252" s="43"/>
      <c r="AO1252" s="43" t="s">
        <v>82</v>
      </c>
      <c r="AP1252" s="23" t="s">
        <v>1382</v>
      </c>
      <c r="BF1252" s="23" t="s">
        <v>10498</v>
      </c>
      <c r="BG1252" s="1" t="s">
        <v>183</v>
      </c>
    </row>
    <row r="1253" s="23" customFormat="true" ht="12.75" hidden="true" customHeight="false" outlineLevel="0" collapsed="false">
      <c r="A1253" s="23" t="s">
        <v>5802</v>
      </c>
      <c r="B1253" s="23" t="s">
        <v>5803</v>
      </c>
      <c r="C1253" s="40" t="s">
        <v>177</v>
      </c>
      <c r="D1253" s="23" t="s">
        <v>82</v>
      </c>
      <c r="E1253" s="23" t="s">
        <v>5804</v>
      </c>
      <c r="F1253" s="23" t="s">
        <v>5805</v>
      </c>
      <c r="G1253" s="23" t="n">
        <v>51</v>
      </c>
      <c r="H1253" s="23" t="n">
        <v>30</v>
      </c>
      <c r="I1253" s="41" t="s">
        <v>180</v>
      </c>
      <c r="K1253" s="23" t="n">
        <v>0</v>
      </c>
      <c r="L1253" s="23" t="n">
        <v>58</v>
      </c>
      <c r="M1253" s="23" t="n">
        <v>30</v>
      </c>
      <c r="N1253" s="23" t="n">
        <v>0</v>
      </c>
      <c r="O1253" s="23" t="n">
        <f aca="false">K1253+L1253</f>
        <v>58</v>
      </c>
      <c r="P1253" s="23" t="n">
        <f aca="false">K1253+L1253+M1253+N1253</f>
        <v>88</v>
      </c>
      <c r="Q1253" s="23" t="n">
        <v>66</v>
      </c>
      <c r="R1253" s="23" t="n">
        <v>0</v>
      </c>
      <c r="S1253" s="23" t="n">
        <v>0</v>
      </c>
      <c r="T1253" s="23" t="n">
        <v>0</v>
      </c>
      <c r="U1253" s="23" t="n">
        <f aca="false">IF(I1253="delivery",O1253-SUM(Q1253+R1253),IF(I1253="PO",P1253-SUM(Q1253:R1253)))</f>
        <v>-8</v>
      </c>
      <c r="V1253" s="43" t="n">
        <v>623.7</v>
      </c>
      <c r="W1253" s="43" t="n">
        <v>604.98</v>
      </c>
      <c r="X1253" s="43" t="n">
        <f aca="false">W1253-V1253</f>
        <v>-18.72</v>
      </c>
      <c r="Y1253" s="43"/>
      <c r="Z1253" s="43"/>
      <c r="AA1253" s="43" t="n">
        <v>623.7</v>
      </c>
      <c r="AB1253" s="43"/>
      <c r="AC1253" s="43" t="s">
        <v>10482</v>
      </c>
      <c r="AD1253" s="43"/>
      <c r="AE1253" s="43"/>
      <c r="AF1253" s="43" t="s">
        <v>10483</v>
      </c>
      <c r="AG1253" s="43" t="n">
        <v>604.98</v>
      </c>
      <c r="AH1253" s="43" t="s">
        <v>12511</v>
      </c>
      <c r="AI1253" s="63" t="s">
        <v>12512</v>
      </c>
      <c r="AJ1253" s="63" t="s">
        <v>10766</v>
      </c>
      <c r="AK1253" s="43"/>
      <c r="AL1253" s="43"/>
      <c r="AM1253" s="43"/>
      <c r="AN1253" s="43"/>
      <c r="AO1253" s="43" t="s">
        <v>82</v>
      </c>
      <c r="AP1253" s="23" t="s">
        <v>1382</v>
      </c>
      <c r="BF1253" s="23" t="s">
        <v>10498</v>
      </c>
      <c r="BG1253" s="1" t="s">
        <v>183</v>
      </c>
    </row>
    <row r="1254" s="23" customFormat="true" ht="12.75" hidden="true" customHeight="false" outlineLevel="0" collapsed="false">
      <c r="A1254" s="23" t="s">
        <v>5806</v>
      </c>
      <c r="B1254" s="23" t="s">
        <v>5807</v>
      </c>
      <c r="C1254" s="40" t="s">
        <v>177</v>
      </c>
      <c r="D1254" s="23" t="s">
        <v>82</v>
      </c>
      <c r="E1254" s="23" t="s">
        <v>5808</v>
      </c>
      <c r="F1254" s="23" t="s">
        <v>5809</v>
      </c>
      <c r="G1254" s="23" t="n">
        <v>41</v>
      </c>
      <c r="H1254" s="23" t="n">
        <v>1260</v>
      </c>
      <c r="I1254" s="41" t="s">
        <v>180</v>
      </c>
      <c r="K1254" s="23" t="n">
        <v>0</v>
      </c>
      <c r="L1254" s="23" t="n">
        <v>90</v>
      </c>
      <c r="M1254" s="23" t="n">
        <v>1260</v>
      </c>
      <c r="N1254" s="23" t="n">
        <v>0</v>
      </c>
      <c r="O1254" s="23" t="n">
        <f aca="false">K1254+L1254</f>
        <v>90</v>
      </c>
      <c r="P1254" s="23" t="n">
        <f aca="false">K1254+L1254+M1254+N1254</f>
        <v>1350</v>
      </c>
      <c r="Q1254" s="23" t="n">
        <v>1241</v>
      </c>
      <c r="R1254" s="23" t="n">
        <v>532</v>
      </c>
      <c r="S1254" s="23" t="n">
        <v>1114</v>
      </c>
      <c r="T1254" s="23" t="n">
        <v>100</v>
      </c>
      <c r="U1254" s="23" t="n">
        <f aca="false">IF(I1254="delivery",O1254-SUM(Q1254+R1254),IF(I1254="PO",P1254-SUM(Q1254:R1254)))</f>
        <v>-1683</v>
      </c>
      <c r="V1254" s="43" t="n">
        <v>1.805</v>
      </c>
      <c r="W1254" s="43" t="n">
        <v>1.805</v>
      </c>
      <c r="X1254" s="43" t="n">
        <f aca="false">W1254-V1254</f>
        <v>0</v>
      </c>
      <c r="Y1254" s="43"/>
      <c r="Z1254" s="43"/>
      <c r="AA1254" s="43" t="n">
        <v>1.97</v>
      </c>
      <c r="AB1254" s="43"/>
      <c r="AC1254" s="43" t="s">
        <v>10482</v>
      </c>
      <c r="AD1254" s="43"/>
      <c r="AE1254" s="43"/>
      <c r="AF1254" s="43" t="s">
        <v>10483</v>
      </c>
      <c r="AG1254" s="43" t="n">
        <v>1.805</v>
      </c>
      <c r="AH1254" s="43" t="s">
        <v>12513</v>
      </c>
      <c r="AI1254" s="63" t="s">
        <v>12514</v>
      </c>
      <c r="AJ1254" s="63" t="s">
        <v>12515</v>
      </c>
      <c r="AK1254" s="43"/>
      <c r="AL1254" s="43"/>
      <c r="AM1254" s="43"/>
      <c r="AN1254" s="43"/>
      <c r="AO1254" s="43" t="s">
        <v>82</v>
      </c>
      <c r="AP1254" s="23" t="s">
        <v>1382</v>
      </c>
      <c r="BF1254" s="23" t="s">
        <v>10498</v>
      </c>
      <c r="BG1254" s="1" t="s">
        <v>183</v>
      </c>
    </row>
    <row r="1255" s="23" customFormat="true" ht="12.75" hidden="true" customHeight="false" outlineLevel="0" collapsed="false">
      <c r="A1255" s="23" t="s">
        <v>5810</v>
      </c>
      <c r="B1255" s="23" t="s">
        <v>5811</v>
      </c>
      <c r="C1255" s="40" t="s">
        <v>177</v>
      </c>
      <c r="D1255" s="23" t="s">
        <v>82</v>
      </c>
      <c r="E1255" s="23" t="s">
        <v>5812</v>
      </c>
      <c r="F1255" s="23" t="s">
        <v>5813</v>
      </c>
      <c r="G1255" s="23" t="n">
        <v>61</v>
      </c>
      <c r="H1255" s="23" t="n">
        <v>90</v>
      </c>
      <c r="I1255" s="41" t="s">
        <v>180</v>
      </c>
      <c r="K1255" s="23" t="n">
        <v>0</v>
      </c>
      <c r="L1255" s="23" t="n">
        <v>361</v>
      </c>
      <c r="M1255" s="23" t="n">
        <v>185</v>
      </c>
      <c r="N1255" s="23" t="n">
        <v>250</v>
      </c>
      <c r="O1255" s="23" t="n">
        <f aca="false">K1255+L1255</f>
        <v>361</v>
      </c>
      <c r="P1255" s="23" t="n">
        <f aca="false">K1255+L1255+M1255+N1255</f>
        <v>796</v>
      </c>
      <c r="Q1255" s="23" t="n">
        <v>572</v>
      </c>
      <c r="R1255" s="23" t="n">
        <v>259</v>
      </c>
      <c r="S1255" s="23" t="n">
        <v>423</v>
      </c>
      <c r="T1255" s="23" t="n">
        <v>117</v>
      </c>
      <c r="U1255" s="23" t="n">
        <f aca="false">IF(I1255="delivery",O1255-SUM(Q1255+R1255),IF(I1255="PO",P1255-SUM(Q1255:R1255)))</f>
        <v>-470</v>
      </c>
      <c r="V1255" s="43" t="n">
        <v>137</v>
      </c>
      <c r="W1255" s="43" t="n">
        <v>137</v>
      </c>
      <c r="X1255" s="43" t="n">
        <f aca="false">W1255-V1255</f>
        <v>0</v>
      </c>
      <c r="Y1255" s="43"/>
      <c r="Z1255" s="43"/>
      <c r="AA1255" s="43" t="n">
        <v>138</v>
      </c>
      <c r="AB1255" s="43"/>
      <c r="AC1255" s="43" t="s">
        <v>10482</v>
      </c>
      <c r="AD1255" s="43"/>
      <c r="AE1255" s="43"/>
      <c r="AF1255" s="43" t="s">
        <v>10483</v>
      </c>
      <c r="AG1255" s="43" t="n">
        <v>137</v>
      </c>
      <c r="AH1255" s="43" t="s">
        <v>12516</v>
      </c>
      <c r="AI1255" s="63" t="s">
        <v>12517</v>
      </c>
      <c r="AJ1255" s="63" t="s">
        <v>12044</v>
      </c>
      <c r="AK1255" s="43"/>
      <c r="AL1255" s="43"/>
      <c r="AM1255" s="43"/>
      <c r="AN1255" s="43"/>
      <c r="AO1255" s="43" t="s">
        <v>82</v>
      </c>
      <c r="AP1255" s="23" t="s">
        <v>1382</v>
      </c>
      <c r="BF1255" s="23" t="s">
        <v>10498</v>
      </c>
      <c r="BG1255" s="1" t="s">
        <v>183</v>
      </c>
    </row>
    <row r="1256" s="23" customFormat="true" ht="12.75" hidden="true" customHeight="false" outlineLevel="0" collapsed="false">
      <c r="A1256" s="23" t="s">
        <v>5814</v>
      </c>
      <c r="B1256" s="23" t="s">
        <v>5815</v>
      </c>
      <c r="C1256" s="40" t="s">
        <v>177</v>
      </c>
      <c r="D1256" s="23" t="s">
        <v>82</v>
      </c>
      <c r="E1256" s="23" t="s">
        <v>5816</v>
      </c>
      <c r="F1256" s="23" t="s">
        <v>5817</v>
      </c>
      <c r="G1256" s="23" t="n">
        <v>51</v>
      </c>
      <c r="H1256" s="23" t="n">
        <v>90</v>
      </c>
      <c r="I1256" s="41" t="s">
        <v>180</v>
      </c>
      <c r="K1256" s="23" t="n">
        <v>0</v>
      </c>
      <c r="L1256" s="23" t="n">
        <v>176</v>
      </c>
      <c r="M1256" s="23" t="n">
        <v>310</v>
      </c>
      <c r="N1256" s="23" t="n">
        <v>340</v>
      </c>
      <c r="O1256" s="23" t="n">
        <f aca="false">K1256+L1256</f>
        <v>176</v>
      </c>
      <c r="P1256" s="23" t="n">
        <f aca="false">K1256+L1256+M1256+N1256</f>
        <v>826</v>
      </c>
      <c r="Q1256" s="23" t="n">
        <v>315</v>
      </c>
      <c r="R1256" s="23" t="n">
        <v>160</v>
      </c>
      <c r="S1256" s="23" t="n">
        <v>305</v>
      </c>
      <c r="T1256" s="23" t="n">
        <v>80</v>
      </c>
      <c r="U1256" s="23" t="n">
        <f aca="false">IF(I1256="delivery",O1256-SUM(Q1256+R1256),IF(I1256="PO",P1256-SUM(Q1256:R1256)))</f>
        <v>-299</v>
      </c>
      <c r="V1256" s="43" t="n">
        <v>148.068</v>
      </c>
      <c r="W1256" s="43" t="n">
        <v>148.068</v>
      </c>
      <c r="X1256" s="43" t="n">
        <f aca="false">W1256-V1256</f>
        <v>0</v>
      </c>
      <c r="Y1256" s="43"/>
      <c r="Z1256" s="43"/>
      <c r="AA1256" s="43" t="n">
        <v>148.9716</v>
      </c>
      <c r="AB1256" s="43"/>
      <c r="AC1256" s="43" t="s">
        <v>10482</v>
      </c>
      <c r="AD1256" s="43"/>
      <c r="AE1256" s="43"/>
      <c r="AF1256" s="43" t="s">
        <v>10483</v>
      </c>
      <c r="AG1256" s="43" t="n">
        <v>148.068</v>
      </c>
      <c r="AH1256" s="43" t="s">
        <v>12518</v>
      </c>
      <c r="AI1256" s="63" t="s">
        <v>12519</v>
      </c>
      <c r="AJ1256" s="63" t="s">
        <v>10766</v>
      </c>
      <c r="AK1256" s="43"/>
      <c r="AL1256" s="43"/>
      <c r="AM1256" s="43"/>
      <c r="AN1256" s="43"/>
      <c r="AO1256" s="43" t="s">
        <v>82</v>
      </c>
      <c r="AP1256" s="23" t="s">
        <v>1382</v>
      </c>
      <c r="BF1256" s="23" t="s">
        <v>10498</v>
      </c>
      <c r="BG1256" s="1" t="s">
        <v>183</v>
      </c>
    </row>
    <row r="1257" s="23" customFormat="true" ht="12.75" hidden="true" customHeight="false" outlineLevel="0" collapsed="false">
      <c r="A1257" s="23" t="s">
        <v>5818</v>
      </c>
      <c r="B1257" s="23" t="s">
        <v>5819</v>
      </c>
      <c r="C1257" s="40" t="s">
        <v>177</v>
      </c>
      <c r="D1257" s="23" t="s">
        <v>82</v>
      </c>
      <c r="E1257" s="23" t="s">
        <v>5820</v>
      </c>
      <c r="F1257" s="23" t="s">
        <v>5821</v>
      </c>
      <c r="G1257" s="23" t="n">
        <v>51</v>
      </c>
      <c r="H1257" s="23" t="n">
        <v>30</v>
      </c>
      <c r="I1257" s="41" t="s">
        <v>180</v>
      </c>
      <c r="K1257" s="23" t="n">
        <v>0</v>
      </c>
      <c r="L1257" s="23" t="n">
        <v>76</v>
      </c>
      <c r="M1257" s="23" t="n">
        <v>160</v>
      </c>
      <c r="N1257" s="23" t="n">
        <v>0</v>
      </c>
      <c r="O1257" s="23" t="n">
        <f aca="false">K1257+L1257</f>
        <v>76</v>
      </c>
      <c r="P1257" s="23" t="n">
        <f aca="false">K1257+L1257+M1257+N1257</f>
        <v>236</v>
      </c>
      <c r="Q1257" s="23" t="n">
        <v>61</v>
      </c>
      <c r="R1257" s="23" t="n">
        <v>161</v>
      </c>
      <c r="S1257" s="23" t="n">
        <v>145</v>
      </c>
      <c r="T1257" s="23" t="n">
        <v>89</v>
      </c>
      <c r="U1257" s="23" t="n">
        <f aca="false">IF(I1257="delivery",O1257-SUM(Q1257+R1257),IF(I1257="PO",P1257-SUM(Q1257:R1257)))</f>
        <v>-146</v>
      </c>
      <c r="V1257" s="43" t="n">
        <v>349.768</v>
      </c>
      <c r="W1257" s="43" t="n">
        <v>349.768</v>
      </c>
      <c r="X1257" s="43" t="n">
        <f aca="false">W1257-V1257</f>
        <v>0</v>
      </c>
      <c r="Y1257" s="43"/>
      <c r="Z1257" s="43"/>
      <c r="AA1257" s="43" t="n">
        <v>370.3</v>
      </c>
      <c r="AB1257" s="43"/>
      <c r="AC1257" s="43" t="s">
        <v>10482</v>
      </c>
      <c r="AD1257" s="43"/>
      <c r="AE1257" s="43"/>
      <c r="AF1257" s="43" t="s">
        <v>10483</v>
      </c>
      <c r="AG1257" s="43" t="n">
        <v>349.768</v>
      </c>
      <c r="AH1257" s="43" t="s">
        <v>12520</v>
      </c>
      <c r="AI1257" s="63" t="s">
        <v>12512</v>
      </c>
      <c r="AJ1257" s="63" t="s">
        <v>10766</v>
      </c>
      <c r="AK1257" s="43"/>
      <c r="AL1257" s="43"/>
      <c r="AM1257" s="43"/>
      <c r="AN1257" s="43"/>
      <c r="AO1257" s="43" t="s">
        <v>82</v>
      </c>
      <c r="AP1257" s="23" t="s">
        <v>1382</v>
      </c>
      <c r="BF1257" s="23" t="s">
        <v>10498</v>
      </c>
      <c r="BG1257" s="1" t="s">
        <v>183</v>
      </c>
    </row>
    <row r="1258" s="23" customFormat="true" ht="12.75" hidden="true" customHeight="false" outlineLevel="0" collapsed="false">
      <c r="A1258" s="23" t="s">
        <v>5822</v>
      </c>
      <c r="B1258" s="23" t="s">
        <v>5823</v>
      </c>
      <c r="C1258" s="40" t="s">
        <v>177</v>
      </c>
      <c r="D1258" s="23" t="s">
        <v>82</v>
      </c>
      <c r="E1258" s="23" t="s">
        <v>5824</v>
      </c>
      <c r="F1258" s="23" t="s">
        <v>5825</v>
      </c>
      <c r="G1258" s="23" t="n">
        <v>51</v>
      </c>
      <c r="H1258" s="23" t="n">
        <v>1260</v>
      </c>
      <c r="I1258" s="41" t="s">
        <v>180</v>
      </c>
      <c r="K1258" s="23" t="n">
        <v>0</v>
      </c>
      <c r="L1258" s="23" t="n">
        <v>660</v>
      </c>
      <c r="M1258" s="23" t="n">
        <v>1260</v>
      </c>
      <c r="N1258" s="23" t="n">
        <v>0</v>
      </c>
      <c r="O1258" s="23" t="n">
        <f aca="false">K1258+L1258</f>
        <v>660</v>
      </c>
      <c r="P1258" s="23" t="n">
        <f aca="false">K1258+L1258+M1258+N1258</f>
        <v>1920</v>
      </c>
      <c r="Q1258" s="23" t="n">
        <v>1259</v>
      </c>
      <c r="R1258" s="23" t="n">
        <v>532</v>
      </c>
      <c r="S1258" s="23" t="n">
        <v>1114</v>
      </c>
      <c r="T1258" s="23" t="n">
        <v>100</v>
      </c>
      <c r="U1258" s="23" t="n">
        <f aca="false">IF(I1258="delivery",O1258-SUM(Q1258+R1258),IF(I1258="PO",P1258-SUM(Q1258:R1258)))</f>
        <v>-1131</v>
      </c>
      <c r="V1258" s="43" t="n">
        <v>2.4</v>
      </c>
      <c r="W1258" s="43" t="n">
        <v>2.4</v>
      </c>
      <c r="X1258" s="43" t="n">
        <f aca="false">W1258-V1258</f>
        <v>0</v>
      </c>
      <c r="Y1258" s="43"/>
      <c r="Z1258" s="43"/>
      <c r="AA1258" s="43" t="n">
        <v>2.4</v>
      </c>
      <c r="AB1258" s="43"/>
      <c r="AC1258" s="43" t="s">
        <v>10482</v>
      </c>
      <c r="AD1258" s="43"/>
      <c r="AE1258" s="43"/>
      <c r="AF1258" s="43" t="s">
        <v>10483</v>
      </c>
      <c r="AG1258" s="43" t="n">
        <v>2.4</v>
      </c>
      <c r="AH1258" s="43" t="s">
        <v>12521</v>
      </c>
      <c r="AI1258" s="63" t="n">
        <v>1260</v>
      </c>
      <c r="AJ1258" s="63" t="n">
        <v>8</v>
      </c>
      <c r="AK1258" s="43"/>
      <c r="AL1258" s="43"/>
      <c r="AM1258" s="43"/>
      <c r="AN1258" s="43"/>
      <c r="AO1258" s="43" t="s">
        <v>82</v>
      </c>
      <c r="AP1258" s="23" t="s">
        <v>1382</v>
      </c>
      <c r="BF1258" s="23" t="s">
        <v>10498</v>
      </c>
      <c r="BG1258" s="1" t="s">
        <v>183</v>
      </c>
    </row>
    <row r="1259" s="23" customFormat="true" ht="12.75" hidden="true" customHeight="false" outlineLevel="0" collapsed="false">
      <c r="A1259" s="23" t="s">
        <v>5826</v>
      </c>
      <c r="B1259" s="23" t="s">
        <v>5827</v>
      </c>
      <c r="C1259" s="40" t="s">
        <v>177</v>
      </c>
      <c r="D1259" s="23" t="s">
        <v>82</v>
      </c>
      <c r="E1259" s="23" t="s">
        <v>5828</v>
      </c>
      <c r="F1259" s="23" t="s">
        <v>5829</v>
      </c>
      <c r="G1259" s="23" t="n">
        <v>51</v>
      </c>
      <c r="H1259" s="23" t="n">
        <v>25</v>
      </c>
      <c r="I1259" s="41" t="s">
        <v>180</v>
      </c>
      <c r="K1259" s="23" t="n">
        <v>0</v>
      </c>
      <c r="L1259" s="23" t="n">
        <v>115</v>
      </c>
      <c r="M1259" s="23" t="n">
        <v>235</v>
      </c>
      <c r="N1259" s="23" t="n">
        <v>0</v>
      </c>
      <c r="O1259" s="23" t="n">
        <f aca="false">K1259+L1259</f>
        <v>115</v>
      </c>
      <c r="P1259" s="23" t="n">
        <f aca="false">K1259+L1259+M1259+N1259</f>
        <v>350</v>
      </c>
      <c r="Q1259" s="23" t="n">
        <v>143</v>
      </c>
      <c r="R1259" s="23" t="n">
        <v>90</v>
      </c>
      <c r="S1259" s="23" t="n">
        <v>90</v>
      </c>
      <c r="T1259" s="23" t="n">
        <v>60</v>
      </c>
      <c r="U1259" s="23" t="n">
        <f aca="false">IF(I1259="delivery",O1259-SUM(Q1259+R1259),IF(I1259="PO",P1259-SUM(Q1259:R1259)))</f>
        <v>-118</v>
      </c>
      <c r="V1259" s="43" t="n">
        <v>513.555</v>
      </c>
      <c r="W1259" s="43" t="n">
        <v>513.555</v>
      </c>
      <c r="X1259" s="43" t="n">
        <f aca="false">W1259-V1259</f>
        <v>0</v>
      </c>
      <c r="Y1259" s="43"/>
      <c r="Z1259" s="43"/>
      <c r="AA1259" s="43" t="n">
        <v>542.2</v>
      </c>
      <c r="AB1259" s="43"/>
      <c r="AC1259" s="43" t="s">
        <v>10482</v>
      </c>
      <c r="AD1259" s="43"/>
      <c r="AE1259" s="43"/>
      <c r="AF1259" s="43" t="s">
        <v>10483</v>
      </c>
      <c r="AG1259" s="43" t="n">
        <v>513.555</v>
      </c>
      <c r="AH1259" s="43" t="s">
        <v>12522</v>
      </c>
      <c r="AI1259" s="63" t="s">
        <v>12523</v>
      </c>
      <c r="AJ1259" s="63" t="s">
        <v>11365</v>
      </c>
      <c r="AK1259" s="43"/>
      <c r="AL1259" s="43"/>
      <c r="AM1259" s="43"/>
      <c r="AN1259" s="43"/>
      <c r="AO1259" s="43" t="s">
        <v>82</v>
      </c>
      <c r="AP1259" s="23" t="s">
        <v>1382</v>
      </c>
      <c r="BF1259" s="23" t="s">
        <v>10498</v>
      </c>
      <c r="BG1259" s="1" t="s">
        <v>183</v>
      </c>
    </row>
    <row r="1260" s="23" customFormat="true" ht="12.75" hidden="true" customHeight="false" outlineLevel="0" collapsed="false">
      <c r="A1260" s="23" t="s">
        <v>5830</v>
      </c>
      <c r="B1260" s="23" t="s">
        <v>5831</v>
      </c>
      <c r="C1260" s="40" t="s">
        <v>177</v>
      </c>
      <c r="D1260" s="23" t="s">
        <v>82</v>
      </c>
      <c r="E1260" s="23" t="s">
        <v>5832</v>
      </c>
      <c r="F1260" s="23" t="s">
        <v>5833</v>
      </c>
      <c r="G1260" s="23" t="n">
        <v>41</v>
      </c>
      <c r="H1260" s="23" t="n">
        <v>30</v>
      </c>
      <c r="I1260" s="41" t="s">
        <v>180</v>
      </c>
      <c r="K1260" s="23" t="n">
        <v>0</v>
      </c>
      <c r="L1260" s="23" t="n">
        <v>43</v>
      </c>
      <c r="M1260" s="23" t="n">
        <v>30</v>
      </c>
      <c r="N1260" s="23" t="n">
        <v>0</v>
      </c>
      <c r="O1260" s="23" t="n">
        <f aca="false">K1260+L1260</f>
        <v>43</v>
      </c>
      <c r="P1260" s="23" t="n">
        <f aca="false">K1260+L1260+M1260+N1260</f>
        <v>73</v>
      </c>
      <c r="Q1260" s="23" t="n">
        <v>0</v>
      </c>
      <c r="R1260" s="23" t="n">
        <v>0</v>
      </c>
      <c r="S1260" s="23" t="n">
        <v>0</v>
      </c>
      <c r="T1260" s="23" t="n">
        <v>0</v>
      </c>
      <c r="U1260" s="23" t="n">
        <f aca="false">IF(I1260="delivery",O1260-SUM(Q1260+R1260),IF(I1260="PO",P1260-SUM(Q1260:R1260)))</f>
        <v>43</v>
      </c>
      <c r="V1260" s="43" t="n">
        <v>955</v>
      </c>
      <c r="W1260" s="43" t="n">
        <v>955</v>
      </c>
      <c r="X1260" s="43" t="n">
        <f aca="false">W1260-V1260</f>
        <v>0</v>
      </c>
      <c r="Y1260" s="43"/>
      <c r="Z1260" s="43"/>
      <c r="AA1260" s="43"/>
      <c r="AB1260" s="43" t="n">
        <v>955</v>
      </c>
      <c r="AC1260" s="43" t="s">
        <v>10482</v>
      </c>
      <c r="AD1260" s="43"/>
      <c r="AE1260" s="43"/>
      <c r="AF1260" s="43" t="s">
        <v>10483</v>
      </c>
      <c r="AG1260" s="43" t="n">
        <v>955</v>
      </c>
      <c r="AH1260" s="43" t="s">
        <v>12524</v>
      </c>
      <c r="AI1260" s="63" t="s">
        <v>12525</v>
      </c>
      <c r="AJ1260" s="63" t="s">
        <v>11043</v>
      </c>
      <c r="AK1260" s="43"/>
      <c r="AL1260" s="43"/>
      <c r="AM1260" s="43"/>
      <c r="AN1260" s="43"/>
      <c r="AO1260" s="43" t="s">
        <v>82</v>
      </c>
      <c r="AP1260" s="23" t="s">
        <v>1382</v>
      </c>
      <c r="BF1260" s="23" t="s">
        <v>10498</v>
      </c>
      <c r="BG1260" s="1" t="s">
        <v>183</v>
      </c>
    </row>
    <row r="1261" s="23" customFormat="true" ht="12.75" hidden="true" customHeight="false" outlineLevel="0" collapsed="false">
      <c r="A1261" s="23" t="s">
        <v>5834</v>
      </c>
      <c r="B1261" s="23" t="s">
        <v>5835</v>
      </c>
      <c r="C1261" s="40" t="s">
        <v>177</v>
      </c>
      <c r="D1261" s="23" t="s">
        <v>82</v>
      </c>
      <c r="E1261" s="23" t="s">
        <v>5836</v>
      </c>
      <c r="F1261" s="23" t="s">
        <v>5837</v>
      </c>
      <c r="G1261" s="23" t="n">
        <v>41</v>
      </c>
      <c r="H1261" s="23" t="n">
        <v>342</v>
      </c>
      <c r="I1261" s="41" t="s">
        <v>180</v>
      </c>
      <c r="K1261" s="23" t="n">
        <v>0</v>
      </c>
      <c r="L1261" s="23" t="n">
        <v>326</v>
      </c>
      <c r="M1261" s="23" t="n">
        <v>0</v>
      </c>
      <c r="N1261" s="23" t="n">
        <v>342</v>
      </c>
      <c r="O1261" s="23" t="n">
        <f aca="false">K1261+L1261</f>
        <v>326</v>
      </c>
      <c r="P1261" s="23" t="n">
        <f aca="false">K1261+L1261+M1261+N1261</f>
        <v>668</v>
      </c>
      <c r="Q1261" s="23" t="n">
        <v>7</v>
      </c>
      <c r="R1261" s="23" t="n">
        <v>35</v>
      </c>
      <c r="S1261" s="23" t="n">
        <v>111</v>
      </c>
      <c r="T1261" s="23" t="n">
        <v>39</v>
      </c>
      <c r="U1261" s="23" t="n">
        <f aca="false">IF(I1261="delivery",O1261-SUM(Q1261+R1261),IF(I1261="PO",P1261-SUM(Q1261:R1261)))</f>
        <v>284</v>
      </c>
      <c r="V1261" s="43" t="n">
        <v>7.34</v>
      </c>
      <c r="W1261" s="43" t="n">
        <v>7.34</v>
      </c>
      <c r="X1261" s="43" t="n">
        <f aca="false">W1261-V1261</f>
        <v>0</v>
      </c>
      <c r="Y1261" s="43"/>
      <c r="Z1261" s="43"/>
      <c r="AA1261" s="43" t="n">
        <v>7.34</v>
      </c>
      <c r="AB1261" s="43" t="n">
        <v>7.34</v>
      </c>
      <c r="AC1261" s="43" t="s">
        <v>10482</v>
      </c>
      <c r="AD1261" s="43"/>
      <c r="AE1261" s="43"/>
      <c r="AF1261" s="43" t="s">
        <v>10483</v>
      </c>
      <c r="AG1261" s="43" t="n">
        <v>7.34</v>
      </c>
      <c r="AH1261" s="43" t="s">
        <v>12526</v>
      </c>
      <c r="AI1261" s="63" t="s">
        <v>12527</v>
      </c>
      <c r="AJ1261" s="63" t="s">
        <v>12502</v>
      </c>
      <c r="AK1261" s="43"/>
      <c r="AL1261" s="43"/>
      <c r="AM1261" s="43"/>
      <c r="AN1261" s="43"/>
      <c r="AO1261" s="43" t="s">
        <v>82</v>
      </c>
      <c r="AP1261" s="23" t="s">
        <v>1382</v>
      </c>
      <c r="BF1261" s="23" t="s">
        <v>10498</v>
      </c>
      <c r="BG1261" s="1" t="s">
        <v>183</v>
      </c>
    </row>
    <row r="1262" s="23" customFormat="true" ht="12.75" hidden="true" customHeight="false" outlineLevel="0" collapsed="false">
      <c r="A1262" s="23" t="s">
        <v>5838</v>
      </c>
      <c r="B1262" s="23" t="s">
        <v>5839</v>
      </c>
      <c r="C1262" s="40" t="s">
        <v>177</v>
      </c>
      <c r="D1262" s="23" t="s">
        <v>82</v>
      </c>
      <c r="E1262" s="23" t="s">
        <v>5840</v>
      </c>
      <c r="F1262" s="23" t="s">
        <v>5841</v>
      </c>
      <c r="G1262" s="23" t="n">
        <v>36</v>
      </c>
      <c r="H1262" s="23" t="n">
        <v>500</v>
      </c>
      <c r="I1262" s="41" t="s">
        <v>180</v>
      </c>
      <c r="K1262" s="23" t="n">
        <v>2058</v>
      </c>
      <c r="L1262" s="23" t="n">
        <v>150</v>
      </c>
      <c r="M1262" s="23" t="n">
        <v>0</v>
      </c>
      <c r="N1262" s="23" t="n">
        <v>0</v>
      </c>
      <c r="O1262" s="23" t="n">
        <f aca="false">K1262+L1262</f>
        <v>2208</v>
      </c>
      <c r="P1262" s="23" t="n">
        <f aca="false">K1262+L1262+M1262+N1262</f>
        <v>2208</v>
      </c>
      <c r="Q1262" s="23" t="n">
        <v>103</v>
      </c>
      <c r="R1262" s="23" t="n">
        <v>139</v>
      </c>
      <c r="S1262" s="23" t="n">
        <v>165</v>
      </c>
      <c r="T1262" s="23" t="n">
        <v>355</v>
      </c>
      <c r="U1262" s="23" t="n">
        <f aca="false">IF(I1262="delivery",O1262-SUM(Q1262+R1262),IF(I1262="PO",P1262-SUM(Q1262:R1262)))</f>
        <v>1966</v>
      </c>
      <c r="V1262" s="43" t="n">
        <v>15.579</v>
      </c>
      <c r="W1262" s="43" t="n">
        <v>15.579</v>
      </c>
      <c r="X1262" s="43" t="n">
        <f aca="false">W1262-V1262</f>
        <v>0</v>
      </c>
      <c r="Y1262" s="43"/>
      <c r="Z1262" s="43"/>
      <c r="AA1262" s="43"/>
      <c r="AB1262" s="43" t="n">
        <v>15.579</v>
      </c>
      <c r="AC1262" s="43" t="s">
        <v>10482</v>
      </c>
      <c r="AD1262" s="43"/>
      <c r="AE1262" s="43"/>
      <c r="AF1262" s="43" t="s">
        <v>10483</v>
      </c>
      <c r="AG1262" s="43" t="n">
        <v>15.579</v>
      </c>
      <c r="AH1262" s="43" t="s">
        <v>12528</v>
      </c>
      <c r="AI1262" s="63" t="s">
        <v>12529</v>
      </c>
      <c r="AJ1262" s="63" t="s">
        <v>11052</v>
      </c>
      <c r="AK1262" s="43"/>
      <c r="AL1262" s="43"/>
      <c r="AM1262" s="43"/>
      <c r="AN1262" s="43"/>
      <c r="AO1262" s="43" t="s">
        <v>82</v>
      </c>
      <c r="AP1262" s="23" t="s">
        <v>1382</v>
      </c>
      <c r="BF1262" s="23" t="s">
        <v>10498</v>
      </c>
      <c r="BG1262" s="1" t="s">
        <v>183</v>
      </c>
    </row>
    <row r="1263" s="23" customFormat="true" ht="12.75" hidden="true" customHeight="false" outlineLevel="0" collapsed="false">
      <c r="A1263" s="23" t="s">
        <v>5842</v>
      </c>
      <c r="B1263" s="23" t="s">
        <v>5843</v>
      </c>
      <c r="C1263" s="40" t="s">
        <v>177</v>
      </c>
      <c r="D1263" s="23" t="s">
        <v>82</v>
      </c>
      <c r="E1263" s="23" t="s">
        <v>5844</v>
      </c>
      <c r="F1263" s="23" t="s">
        <v>5845</v>
      </c>
      <c r="G1263" s="23" t="n">
        <v>51</v>
      </c>
      <c r="H1263" s="23" t="n">
        <v>189</v>
      </c>
      <c r="I1263" s="41" t="s">
        <v>180</v>
      </c>
      <c r="K1263" s="23" t="n">
        <v>0</v>
      </c>
      <c r="L1263" s="23" t="n">
        <v>20</v>
      </c>
      <c r="M1263" s="23" t="n">
        <v>0</v>
      </c>
      <c r="N1263" s="23" t="n">
        <v>0</v>
      </c>
      <c r="O1263" s="23" t="n">
        <f aca="false">K1263+L1263</f>
        <v>20</v>
      </c>
      <c r="P1263" s="23" t="n">
        <f aca="false">K1263+L1263+M1263+N1263</f>
        <v>20</v>
      </c>
      <c r="Q1263" s="23" t="n">
        <v>0</v>
      </c>
      <c r="R1263" s="23" t="n">
        <v>0</v>
      </c>
      <c r="S1263" s="23" t="n">
        <v>0</v>
      </c>
      <c r="T1263" s="23" t="n">
        <v>0</v>
      </c>
      <c r="U1263" s="23" t="n">
        <f aca="false">IF(I1263="delivery",O1263-SUM(Q1263+R1263),IF(I1263="PO",P1263-SUM(Q1263:R1263)))</f>
        <v>20</v>
      </c>
      <c r="V1263" s="43" t="n">
        <v>18.95</v>
      </c>
      <c r="W1263" s="43" t="n">
        <v>18.95</v>
      </c>
      <c r="X1263" s="43" t="n">
        <f aca="false">W1263-V1263</f>
        <v>0</v>
      </c>
      <c r="Y1263" s="43"/>
      <c r="Z1263" s="43"/>
      <c r="AA1263" s="43" t="n">
        <v>18.95</v>
      </c>
      <c r="AB1263" s="43" t="n">
        <v>18.95</v>
      </c>
      <c r="AC1263" s="43" t="s">
        <v>10482</v>
      </c>
      <c r="AD1263" s="43"/>
      <c r="AE1263" s="43"/>
      <c r="AF1263" s="43" t="s">
        <v>10483</v>
      </c>
      <c r="AG1263" s="43" t="n">
        <v>18.95</v>
      </c>
      <c r="AH1263" s="43" t="s">
        <v>12530</v>
      </c>
      <c r="AI1263" s="63" t="s">
        <v>12531</v>
      </c>
      <c r="AJ1263" s="63" t="s">
        <v>12502</v>
      </c>
      <c r="AK1263" s="43"/>
      <c r="AL1263" s="43"/>
      <c r="AM1263" s="43"/>
      <c r="AN1263" s="43"/>
      <c r="AO1263" s="43" t="s">
        <v>82</v>
      </c>
      <c r="AP1263" s="23" t="s">
        <v>1382</v>
      </c>
      <c r="BF1263" s="23" t="s">
        <v>10498</v>
      </c>
      <c r="BG1263" s="1" t="s">
        <v>183</v>
      </c>
    </row>
    <row r="1264" s="23" customFormat="true" ht="12.75" hidden="true" customHeight="false" outlineLevel="0" collapsed="false">
      <c r="A1264" s="23" t="s">
        <v>5846</v>
      </c>
      <c r="B1264" s="23" t="s">
        <v>5847</v>
      </c>
      <c r="C1264" s="40" t="s">
        <v>177</v>
      </c>
      <c r="D1264" s="23" t="s">
        <v>82</v>
      </c>
      <c r="E1264" s="23" t="s">
        <v>5848</v>
      </c>
      <c r="F1264" s="23" t="s">
        <v>5849</v>
      </c>
      <c r="G1264" s="23" t="n">
        <v>61</v>
      </c>
      <c r="H1264" s="23" t="n">
        <v>90</v>
      </c>
      <c r="I1264" s="41" t="s">
        <v>180</v>
      </c>
      <c r="K1264" s="23" t="n">
        <v>0</v>
      </c>
      <c r="L1264" s="23" t="n">
        <v>0</v>
      </c>
      <c r="M1264" s="23" t="n">
        <v>0</v>
      </c>
      <c r="N1264" s="23" t="n">
        <v>0</v>
      </c>
      <c r="O1264" s="23" t="n">
        <f aca="false">K1264+L1264</f>
        <v>0</v>
      </c>
      <c r="P1264" s="23" t="n">
        <f aca="false">K1264+L1264+M1264+N1264</f>
        <v>0</v>
      </c>
      <c r="Q1264" s="23" t="n">
        <v>0</v>
      </c>
      <c r="R1264" s="23" t="n">
        <v>0</v>
      </c>
      <c r="S1264" s="23" t="n">
        <v>0</v>
      </c>
      <c r="T1264" s="23" t="n">
        <v>0</v>
      </c>
      <c r="U1264" s="23" t="n">
        <f aca="false">IF(I1264="delivery",O1264-SUM(Q1264+R1264),IF(I1264="PO",P1264-SUM(Q1264:R1264)))</f>
        <v>0</v>
      </c>
      <c r="V1264" s="43" t="n">
        <v>144.698</v>
      </c>
      <c r="W1264" s="43" t="n">
        <v>140.415</v>
      </c>
      <c r="X1264" s="43" t="n">
        <f aca="false">W1264-V1264</f>
        <v>-4.28300000000002</v>
      </c>
      <c r="Y1264" s="43"/>
      <c r="Z1264" s="43"/>
      <c r="AA1264" s="43"/>
      <c r="AB1264" s="43"/>
      <c r="AC1264" s="43" t="s">
        <v>10482</v>
      </c>
      <c r="AD1264" s="43"/>
      <c r="AE1264" s="43"/>
      <c r="AF1264" s="43" t="s">
        <v>10483</v>
      </c>
      <c r="AG1264" s="43" t="n">
        <v>140.415</v>
      </c>
      <c r="AH1264" s="43" t="s">
        <v>12532</v>
      </c>
      <c r="AI1264" s="63" t="s">
        <v>12533</v>
      </c>
      <c r="AJ1264" s="63" t="s">
        <v>12356</v>
      </c>
      <c r="AK1264" s="43"/>
      <c r="AL1264" s="43"/>
      <c r="AM1264" s="43"/>
      <c r="AN1264" s="43"/>
      <c r="AO1264" s="43" t="s">
        <v>82</v>
      </c>
      <c r="AP1264" s="23" t="s">
        <v>1382</v>
      </c>
      <c r="BF1264" s="23" t="s">
        <v>10498</v>
      </c>
      <c r="BG1264" s="1" t="s">
        <v>183</v>
      </c>
    </row>
    <row r="1265" s="23" customFormat="true" ht="12.75" hidden="true" customHeight="false" outlineLevel="0" collapsed="false">
      <c r="A1265" s="23" t="s">
        <v>5850</v>
      </c>
      <c r="B1265" s="23" t="s">
        <v>5851</v>
      </c>
      <c r="C1265" s="40" t="s">
        <v>177</v>
      </c>
      <c r="D1265" s="23" t="s">
        <v>82</v>
      </c>
      <c r="E1265" s="23" t="s">
        <v>5852</v>
      </c>
      <c r="F1265" s="23" t="s">
        <v>5853</v>
      </c>
      <c r="G1265" s="23" t="n">
        <v>51</v>
      </c>
      <c r="H1265" s="23" t="n">
        <v>30</v>
      </c>
      <c r="I1265" s="41" t="s">
        <v>180</v>
      </c>
      <c r="K1265" s="23" t="n">
        <v>0</v>
      </c>
      <c r="L1265" s="23" t="n">
        <v>233</v>
      </c>
      <c r="M1265" s="23" t="n">
        <v>600</v>
      </c>
      <c r="N1265" s="23" t="n">
        <v>150</v>
      </c>
      <c r="O1265" s="23" t="n">
        <f aca="false">K1265+L1265</f>
        <v>233</v>
      </c>
      <c r="P1265" s="23" t="n">
        <f aca="false">K1265+L1265+M1265+N1265</f>
        <v>983</v>
      </c>
      <c r="Q1265" s="23" t="n">
        <v>882</v>
      </c>
      <c r="R1265" s="23" t="n">
        <v>291</v>
      </c>
      <c r="S1265" s="23" t="n">
        <v>231</v>
      </c>
      <c r="T1265" s="23" t="n">
        <v>134</v>
      </c>
      <c r="U1265" s="23" t="n">
        <f aca="false">IF(I1265="delivery",O1265-SUM(Q1265+R1265),IF(I1265="PO",P1265-SUM(Q1265:R1265)))</f>
        <v>-940</v>
      </c>
      <c r="V1265" s="43" t="n">
        <v>603.729</v>
      </c>
      <c r="W1265" s="43" t="n">
        <v>595.157</v>
      </c>
      <c r="X1265" s="43" t="n">
        <f aca="false">W1265-V1265</f>
        <v>-8.572</v>
      </c>
      <c r="Y1265" s="43"/>
      <c r="Z1265" s="43"/>
      <c r="AA1265" s="43" t="n">
        <v>603.036</v>
      </c>
      <c r="AB1265" s="43"/>
      <c r="AC1265" s="43" t="s">
        <v>10482</v>
      </c>
      <c r="AD1265" s="43"/>
      <c r="AE1265" s="43"/>
      <c r="AF1265" s="43" t="s">
        <v>10483</v>
      </c>
      <c r="AG1265" s="43" t="n">
        <v>595.157</v>
      </c>
      <c r="AH1265" s="43" t="s">
        <v>12534</v>
      </c>
      <c r="AI1265" s="63" t="s">
        <v>12535</v>
      </c>
      <c r="AJ1265" s="63" t="s">
        <v>12536</v>
      </c>
      <c r="AK1265" s="43"/>
      <c r="AL1265" s="43"/>
      <c r="AM1265" s="43"/>
      <c r="AN1265" s="43"/>
      <c r="AO1265" s="43" t="s">
        <v>82</v>
      </c>
      <c r="AP1265" s="23" t="s">
        <v>1382</v>
      </c>
      <c r="BF1265" s="23" t="s">
        <v>10498</v>
      </c>
      <c r="BG1265" s="1" t="s">
        <v>183</v>
      </c>
    </row>
    <row r="1266" s="23" customFormat="true" ht="12.75" hidden="true" customHeight="false" outlineLevel="0" collapsed="false">
      <c r="A1266" s="23" t="s">
        <v>5854</v>
      </c>
      <c r="B1266" s="23" t="s">
        <v>5855</v>
      </c>
      <c r="C1266" s="40" t="s">
        <v>177</v>
      </c>
      <c r="D1266" s="23" t="s">
        <v>82</v>
      </c>
      <c r="E1266" s="23" t="s">
        <v>5856</v>
      </c>
      <c r="F1266" s="23" t="s">
        <v>5857</v>
      </c>
      <c r="G1266" s="23" t="n">
        <v>36</v>
      </c>
      <c r="H1266" s="23" t="n">
        <v>90</v>
      </c>
      <c r="I1266" s="41" t="s">
        <v>180</v>
      </c>
      <c r="K1266" s="23" t="n">
        <v>0</v>
      </c>
      <c r="L1266" s="23" t="n">
        <v>238</v>
      </c>
      <c r="M1266" s="23" t="n">
        <v>0</v>
      </c>
      <c r="N1266" s="23" t="n">
        <v>0</v>
      </c>
      <c r="O1266" s="23" t="n">
        <f aca="false">K1266+L1266</f>
        <v>238</v>
      </c>
      <c r="P1266" s="23" t="n">
        <f aca="false">K1266+L1266+M1266+N1266</f>
        <v>238</v>
      </c>
      <c r="Q1266" s="23" t="n">
        <v>173</v>
      </c>
      <c r="R1266" s="23" t="n">
        <v>76</v>
      </c>
      <c r="S1266" s="23" t="n">
        <v>164</v>
      </c>
      <c r="T1266" s="23" t="n">
        <v>176</v>
      </c>
      <c r="U1266" s="23" t="n">
        <f aca="false">IF(I1266="delivery",O1266-SUM(Q1266+R1266),IF(I1266="PO",P1266-SUM(Q1266:R1266)))</f>
        <v>-11</v>
      </c>
      <c r="V1266" s="43" t="n">
        <v>148</v>
      </c>
      <c r="W1266" s="43" t="n">
        <v>169.987</v>
      </c>
      <c r="X1266" s="43" t="n">
        <f aca="false">W1266-V1266</f>
        <v>21.987</v>
      </c>
      <c r="Y1266" s="43"/>
      <c r="Z1266" s="43"/>
      <c r="AA1266" s="43" t="n">
        <v>148</v>
      </c>
      <c r="AB1266" s="43"/>
      <c r="AC1266" s="43" t="s">
        <v>10482</v>
      </c>
      <c r="AD1266" s="43"/>
      <c r="AE1266" s="43"/>
      <c r="AF1266" s="43" t="s">
        <v>10483</v>
      </c>
      <c r="AG1266" s="43" t="n">
        <v>169.987</v>
      </c>
      <c r="AH1266" s="43" t="s">
        <v>12537</v>
      </c>
      <c r="AI1266" s="63" t="s">
        <v>12538</v>
      </c>
      <c r="AJ1266" s="64" t="s">
        <v>12539</v>
      </c>
      <c r="AK1266" s="43"/>
      <c r="AL1266" s="43"/>
      <c r="AM1266" s="43" t="s">
        <v>12540</v>
      </c>
      <c r="AN1266" s="43"/>
      <c r="AO1266" s="43" t="s">
        <v>82</v>
      </c>
      <c r="AP1266" s="23" t="s">
        <v>1382</v>
      </c>
      <c r="AQ1266" s="23" t="s">
        <v>12541</v>
      </c>
      <c r="BF1266" s="23" t="s">
        <v>10498</v>
      </c>
      <c r="BG1266" s="1" t="s">
        <v>183</v>
      </c>
    </row>
    <row r="1267" s="23" customFormat="true" ht="12.75" hidden="true" customHeight="false" outlineLevel="0" collapsed="false">
      <c r="A1267" s="23" t="s">
        <v>5858</v>
      </c>
      <c r="B1267" s="23" t="s">
        <v>5859</v>
      </c>
      <c r="C1267" s="40" t="s">
        <v>177</v>
      </c>
      <c r="D1267" s="23" t="s">
        <v>82</v>
      </c>
      <c r="E1267" s="23" t="s">
        <v>5860</v>
      </c>
      <c r="F1267" s="23" t="s">
        <v>5861</v>
      </c>
      <c r="G1267" s="23" t="n">
        <v>51</v>
      </c>
      <c r="H1267" s="23" t="n">
        <v>250</v>
      </c>
      <c r="I1267" s="41" t="s">
        <v>180</v>
      </c>
      <c r="K1267" s="23" t="n">
        <v>0</v>
      </c>
      <c r="L1267" s="23" t="n">
        <v>404</v>
      </c>
      <c r="M1267" s="23" t="n">
        <v>0</v>
      </c>
      <c r="N1267" s="23" t="n">
        <v>0</v>
      </c>
      <c r="O1267" s="23" t="n">
        <f aca="false">K1267+L1267</f>
        <v>404</v>
      </c>
      <c r="P1267" s="23" t="n">
        <f aca="false">K1267+L1267+M1267+N1267</f>
        <v>404</v>
      </c>
      <c r="Q1267" s="23" t="n">
        <v>122</v>
      </c>
      <c r="R1267" s="23" t="n">
        <v>108</v>
      </c>
      <c r="S1267" s="23" t="n">
        <v>169</v>
      </c>
      <c r="T1267" s="23" t="n">
        <v>46</v>
      </c>
      <c r="U1267" s="23" t="n">
        <f aca="false">IF(I1267="delivery",O1267-SUM(Q1267+R1267),IF(I1267="PO",P1267-SUM(Q1267:R1267)))</f>
        <v>174</v>
      </c>
      <c r="V1267" s="43" t="n">
        <v>63.424</v>
      </c>
      <c r="W1267" s="43" t="n">
        <v>63.424</v>
      </c>
      <c r="X1267" s="43" t="n">
        <f aca="false">W1267-V1267</f>
        <v>0</v>
      </c>
      <c r="Y1267" s="43"/>
      <c r="Z1267" s="43"/>
      <c r="AA1267" s="43" t="n">
        <v>63.36</v>
      </c>
      <c r="AB1267" s="43" t="n">
        <v>63</v>
      </c>
      <c r="AC1267" s="43" t="s">
        <v>10482</v>
      </c>
      <c r="AD1267" s="43"/>
      <c r="AE1267" s="43"/>
      <c r="AF1267" s="43" t="s">
        <v>10483</v>
      </c>
      <c r="AG1267" s="43" t="n">
        <v>63</v>
      </c>
      <c r="AH1267" s="43" t="s">
        <v>12542</v>
      </c>
      <c r="AI1267" s="63" t="s">
        <v>12543</v>
      </c>
      <c r="AJ1267" s="63" t="s">
        <v>10766</v>
      </c>
      <c r="AK1267" s="43"/>
      <c r="AL1267" s="43"/>
      <c r="AM1267" s="43"/>
      <c r="AN1267" s="43"/>
      <c r="AO1267" s="43" t="s">
        <v>82</v>
      </c>
      <c r="AP1267" s="23" t="s">
        <v>1382</v>
      </c>
      <c r="BF1267" s="23" t="s">
        <v>10498</v>
      </c>
      <c r="BG1267" s="1" t="s">
        <v>183</v>
      </c>
    </row>
    <row r="1268" s="23" customFormat="true" ht="12.75" hidden="true" customHeight="false" outlineLevel="0" collapsed="false">
      <c r="A1268" s="23" t="s">
        <v>5862</v>
      </c>
      <c r="B1268" s="23" t="s">
        <v>5863</v>
      </c>
      <c r="C1268" s="40" t="s">
        <v>177</v>
      </c>
      <c r="D1268" s="23" t="s">
        <v>82</v>
      </c>
      <c r="E1268" s="23" t="s">
        <v>5864</v>
      </c>
      <c r="F1268" s="23" t="s">
        <v>5865</v>
      </c>
      <c r="G1268" s="23" t="n">
        <v>41</v>
      </c>
      <c r="H1268" s="23" t="n">
        <v>500</v>
      </c>
      <c r="I1268" s="41" t="s">
        <v>180</v>
      </c>
      <c r="K1268" s="23" t="n">
        <v>0</v>
      </c>
      <c r="L1268" s="23" t="n">
        <v>255</v>
      </c>
      <c r="M1268" s="23" t="n">
        <v>0</v>
      </c>
      <c r="N1268" s="23" t="n">
        <v>0</v>
      </c>
      <c r="O1268" s="23" t="n">
        <f aca="false">K1268+L1268</f>
        <v>255</v>
      </c>
      <c r="P1268" s="23" t="n">
        <f aca="false">K1268+L1268+M1268+N1268</f>
        <v>255</v>
      </c>
      <c r="Q1268" s="23" t="n">
        <v>4</v>
      </c>
      <c r="R1268" s="23" t="n">
        <v>0</v>
      </c>
      <c r="S1268" s="23" t="n">
        <v>0</v>
      </c>
      <c r="T1268" s="23" t="n">
        <v>0</v>
      </c>
      <c r="U1268" s="23" t="n">
        <f aca="false">IF(I1268="delivery",O1268-SUM(Q1268+R1268),IF(I1268="PO",P1268-SUM(Q1268:R1268)))</f>
        <v>251</v>
      </c>
      <c r="V1268" s="43" t="n">
        <v>4.14</v>
      </c>
      <c r="W1268" s="43" t="n">
        <v>4.14</v>
      </c>
      <c r="X1268" s="43" t="n">
        <f aca="false">W1268-V1268</f>
        <v>0</v>
      </c>
      <c r="Y1268" s="43"/>
      <c r="Z1268" s="43"/>
      <c r="AA1268" s="43"/>
      <c r="AB1268" s="43" t="n">
        <v>4.14</v>
      </c>
      <c r="AC1268" s="43" t="s">
        <v>10482</v>
      </c>
      <c r="AD1268" s="43"/>
      <c r="AE1268" s="43"/>
      <c r="AF1268" s="43" t="s">
        <v>10483</v>
      </c>
      <c r="AG1268" s="43" t="n">
        <v>4.14</v>
      </c>
      <c r="AH1268" s="43" t="s">
        <v>12544</v>
      </c>
      <c r="AI1268" s="63" t="n">
        <v>500</v>
      </c>
      <c r="AJ1268" s="63" t="n">
        <v>6</v>
      </c>
      <c r="AK1268" s="43"/>
      <c r="AL1268" s="43"/>
      <c r="AM1268" s="43"/>
      <c r="AN1268" s="43"/>
      <c r="AO1268" s="43" t="s">
        <v>82</v>
      </c>
      <c r="AP1268" s="23" t="s">
        <v>1382</v>
      </c>
      <c r="BF1268" s="23" t="s">
        <v>10498</v>
      </c>
      <c r="BG1268" s="1" t="s">
        <v>183</v>
      </c>
    </row>
    <row r="1269" s="23" customFormat="true" ht="12.75" hidden="true" customHeight="false" outlineLevel="0" collapsed="false">
      <c r="A1269" s="23" t="s">
        <v>5866</v>
      </c>
      <c r="B1269" s="23" t="s">
        <v>5867</v>
      </c>
      <c r="C1269" s="40" t="s">
        <v>177</v>
      </c>
      <c r="D1269" s="23" t="s">
        <v>82</v>
      </c>
      <c r="E1269" s="23" t="s">
        <v>5868</v>
      </c>
      <c r="F1269" s="23" t="s">
        <v>5869</v>
      </c>
      <c r="G1269" s="23" t="n">
        <v>41</v>
      </c>
      <c r="H1269" s="23" t="n">
        <v>90</v>
      </c>
      <c r="I1269" s="41" t="s">
        <v>180</v>
      </c>
      <c r="K1269" s="23" t="n">
        <v>2087</v>
      </c>
      <c r="L1269" s="23" t="n">
        <v>0</v>
      </c>
      <c r="M1269" s="23" t="n">
        <v>0</v>
      </c>
      <c r="N1269" s="23" t="n">
        <v>0</v>
      </c>
      <c r="O1269" s="23" t="n">
        <f aca="false">K1269+L1269</f>
        <v>2087</v>
      </c>
      <c r="P1269" s="23" t="n">
        <f aca="false">K1269+L1269+M1269+N1269</f>
        <v>2087</v>
      </c>
      <c r="Q1269" s="23" t="n">
        <v>0</v>
      </c>
      <c r="R1269" s="23" t="n">
        <v>0</v>
      </c>
      <c r="S1269" s="23" t="n">
        <v>0</v>
      </c>
      <c r="T1269" s="23" t="n">
        <v>0</v>
      </c>
      <c r="U1269" s="23" t="n">
        <f aca="false">IF(I1269="delivery",O1269-SUM(Q1269+R1269),IF(I1269="PO",P1269-SUM(Q1269:R1269)))</f>
        <v>2087</v>
      </c>
      <c r="V1269" s="43" t="n">
        <v>280</v>
      </c>
      <c r="W1269" s="43" t="n">
        <v>280</v>
      </c>
      <c r="X1269" s="43" t="n">
        <f aca="false">W1269-V1269</f>
        <v>0</v>
      </c>
      <c r="Y1269" s="43"/>
      <c r="Z1269" s="43"/>
      <c r="AA1269" s="43"/>
      <c r="AB1269" s="43" t="n">
        <v>280</v>
      </c>
      <c r="AC1269" s="43" t="s">
        <v>10482</v>
      </c>
      <c r="AD1269" s="43"/>
      <c r="AE1269" s="43"/>
      <c r="AF1269" s="43" t="s">
        <v>10483</v>
      </c>
      <c r="AG1269" s="43" t="n">
        <v>280</v>
      </c>
      <c r="AH1269" s="43" t="s">
        <v>12545</v>
      </c>
      <c r="AI1269" s="63" t="s">
        <v>12533</v>
      </c>
      <c r="AJ1269" s="63" t="s">
        <v>11043</v>
      </c>
      <c r="AK1269" s="43"/>
      <c r="AL1269" s="43"/>
      <c r="AM1269" s="43"/>
      <c r="AN1269" s="43"/>
      <c r="AO1269" s="43" t="s">
        <v>82</v>
      </c>
      <c r="AP1269" s="23" t="s">
        <v>1382</v>
      </c>
      <c r="BF1269" s="23" t="s">
        <v>10498</v>
      </c>
      <c r="BG1269" s="1" t="s">
        <v>183</v>
      </c>
    </row>
    <row r="1270" s="23" customFormat="true" ht="12.75" hidden="true" customHeight="false" outlineLevel="0" collapsed="false">
      <c r="A1270" s="23" t="s">
        <v>5870</v>
      </c>
      <c r="B1270" s="23" t="s">
        <v>5871</v>
      </c>
      <c r="C1270" s="40" t="s">
        <v>177</v>
      </c>
      <c r="D1270" s="23" t="s">
        <v>82</v>
      </c>
      <c r="E1270" s="23" t="s">
        <v>5872</v>
      </c>
      <c r="F1270" s="23" t="s">
        <v>5873</v>
      </c>
      <c r="G1270" s="23" t="n">
        <v>41</v>
      </c>
      <c r="H1270" s="23" t="n">
        <v>25</v>
      </c>
      <c r="I1270" s="41" t="s">
        <v>180</v>
      </c>
      <c r="K1270" s="23" t="n">
        <v>0</v>
      </c>
      <c r="L1270" s="23" t="n">
        <v>207</v>
      </c>
      <c r="M1270" s="23" t="n">
        <v>192</v>
      </c>
      <c r="N1270" s="23" t="n">
        <v>0</v>
      </c>
      <c r="O1270" s="23" t="n">
        <f aca="false">K1270+L1270</f>
        <v>207</v>
      </c>
      <c r="P1270" s="23" t="n">
        <f aca="false">K1270+L1270+M1270+N1270</f>
        <v>399</v>
      </c>
      <c r="Q1270" s="23" t="n">
        <v>68</v>
      </c>
      <c r="R1270" s="23" t="n">
        <v>129</v>
      </c>
      <c r="S1270" s="23" t="n">
        <v>100</v>
      </c>
      <c r="T1270" s="23" t="n">
        <v>0</v>
      </c>
      <c r="U1270" s="23" t="n">
        <f aca="false">IF(I1270="delivery",O1270-SUM(Q1270+R1270),IF(I1270="PO",P1270-SUM(Q1270:R1270)))</f>
        <v>10</v>
      </c>
      <c r="V1270" s="43" t="n">
        <v>347</v>
      </c>
      <c r="W1270" s="43" t="n">
        <v>347</v>
      </c>
      <c r="X1270" s="43" t="n">
        <f aca="false">W1270-V1270</f>
        <v>0</v>
      </c>
      <c r="Y1270" s="43"/>
      <c r="Z1270" s="43"/>
      <c r="AA1270" s="43" t="n">
        <v>390.375</v>
      </c>
      <c r="AB1270" s="43" t="n">
        <v>347</v>
      </c>
      <c r="AC1270" s="43" t="s">
        <v>10482</v>
      </c>
      <c r="AD1270" s="43"/>
      <c r="AE1270" s="43"/>
      <c r="AF1270" s="43" t="s">
        <v>10483</v>
      </c>
      <c r="AG1270" s="43" t="n">
        <v>347</v>
      </c>
      <c r="AH1270" s="43" t="s">
        <v>12546</v>
      </c>
      <c r="AI1270" s="63" t="s">
        <v>12547</v>
      </c>
      <c r="AJ1270" s="63" t="s">
        <v>10913</v>
      </c>
      <c r="AK1270" s="43"/>
      <c r="AL1270" s="43"/>
      <c r="AM1270" s="43"/>
      <c r="AN1270" s="43"/>
      <c r="AO1270" s="43" t="s">
        <v>82</v>
      </c>
      <c r="AP1270" s="23" t="s">
        <v>1382</v>
      </c>
      <c r="BF1270" s="23" t="s">
        <v>10498</v>
      </c>
      <c r="BG1270" s="1" t="s">
        <v>183</v>
      </c>
    </row>
    <row r="1271" s="23" customFormat="true" ht="12.75" hidden="true" customHeight="false" outlineLevel="0" collapsed="false">
      <c r="A1271" s="23" t="s">
        <v>5874</v>
      </c>
      <c r="B1271" s="23" t="s">
        <v>5875</v>
      </c>
      <c r="C1271" s="40" t="s">
        <v>177</v>
      </c>
      <c r="D1271" s="23" t="s">
        <v>82</v>
      </c>
      <c r="E1271" s="23" t="s">
        <v>5876</v>
      </c>
      <c r="F1271" s="23" t="s">
        <v>5877</v>
      </c>
      <c r="G1271" s="23" t="n">
        <v>51</v>
      </c>
      <c r="H1271" s="23" t="n">
        <v>30</v>
      </c>
      <c r="I1271" s="41" t="s">
        <v>180</v>
      </c>
      <c r="K1271" s="23" t="n">
        <v>192</v>
      </c>
      <c r="L1271" s="23" t="n">
        <v>222</v>
      </c>
      <c r="M1271" s="23" t="n">
        <v>0</v>
      </c>
      <c r="N1271" s="23" t="n">
        <v>0</v>
      </c>
      <c r="O1271" s="23" t="n">
        <f aca="false">K1271+L1271</f>
        <v>414</v>
      </c>
      <c r="P1271" s="23" t="n">
        <f aca="false">K1271+L1271+M1271+N1271</f>
        <v>414</v>
      </c>
      <c r="Q1271" s="23" t="n">
        <v>141</v>
      </c>
      <c r="R1271" s="23" t="n">
        <v>0</v>
      </c>
      <c r="S1271" s="23" t="n">
        <v>0</v>
      </c>
      <c r="T1271" s="23" t="n">
        <v>0</v>
      </c>
      <c r="U1271" s="23" t="n">
        <f aca="false">IF(I1271="delivery",O1271-SUM(Q1271+R1271),IF(I1271="PO",P1271-SUM(Q1271:R1271)))</f>
        <v>273</v>
      </c>
      <c r="V1271" s="43" t="n">
        <v>838.375</v>
      </c>
      <c r="W1271" s="43" t="n">
        <v>838.375</v>
      </c>
      <c r="X1271" s="43" t="n">
        <f aca="false">W1271-V1271</f>
        <v>0</v>
      </c>
      <c r="Y1271" s="43"/>
      <c r="Z1271" s="43"/>
      <c r="AA1271" s="43"/>
      <c r="AB1271" s="43" t="n">
        <v>838.435</v>
      </c>
      <c r="AC1271" s="43" t="s">
        <v>10482</v>
      </c>
      <c r="AD1271" s="43"/>
      <c r="AE1271" s="43"/>
      <c r="AF1271" s="43" t="s">
        <v>10483</v>
      </c>
      <c r="AG1271" s="43" t="n">
        <v>838.435</v>
      </c>
      <c r="AH1271" s="43" t="s">
        <v>12548</v>
      </c>
      <c r="AI1271" s="63" t="s">
        <v>12549</v>
      </c>
      <c r="AJ1271" s="63" t="s">
        <v>12550</v>
      </c>
      <c r="AK1271" s="43"/>
      <c r="AL1271" s="43"/>
      <c r="AM1271" s="43"/>
      <c r="AN1271" s="43"/>
      <c r="AO1271" s="43" t="s">
        <v>82</v>
      </c>
      <c r="AP1271" s="23" t="s">
        <v>1382</v>
      </c>
      <c r="BF1271" s="23" t="s">
        <v>10498</v>
      </c>
      <c r="BG1271" s="1" t="s">
        <v>183</v>
      </c>
    </row>
    <row r="1272" s="23" customFormat="true" ht="12.75" hidden="true" customHeight="false" outlineLevel="0" collapsed="false">
      <c r="A1272" s="23" t="s">
        <v>5878</v>
      </c>
      <c r="B1272" s="23" t="s">
        <v>5879</v>
      </c>
      <c r="C1272" s="40" t="s">
        <v>177</v>
      </c>
      <c r="D1272" s="23" t="s">
        <v>82</v>
      </c>
      <c r="E1272" s="23" t="s">
        <v>5880</v>
      </c>
      <c r="F1272" s="23" t="s">
        <v>5881</v>
      </c>
      <c r="G1272" s="23" t="n">
        <v>41</v>
      </c>
      <c r="H1272" s="23" t="n">
        <v>1800</v>
      </c>
      <c r="I1272" s="41" t="s">
        <v>180</v>
      </c>
      <c r="K1272" s="23" t="n">
        <v>1499</v>
      </c>
      <c r="L1272" s="23" t="n">
        <v>250</v>
      </c>
      <c r="M1272" s="23" t="n">
        <v>0</v>
      </c>
      <c r="N1272" s="23" t="n">
        <v>0</v>
      </c>
      <c r="O1272" s="23" t="n">
        <f aca="false">K1272+L1272</f>
        <v>1749</v>
      </c>
      <c r="P1272" s="23" t="n">
        <f aca="false">K1272+L1272+M1272+N1272</f>
        <v>1749</v>
      </c>
      <c r="Q1272" s="23" t="n">
        <v>0</v>
      </c>
      <c r="R1272" s="23" t="n">
        <v>90</v>
      </c>
      <c r="S1272" s="23" t="n">
        <v>112</v>
      </c>
      <c r="T1272" s="23" t="n">
        <v>334</v>
      </c>
      <c r="U1272" s="23" t="n">
        <f aca="false">IF(I1272="delivery",O1272-SUM(Q1272+R1272),IF(I1272="PO",P1272-SUM(Q1272:R1272)))</f>
        <v>1659</v>
      </c>
      <c r="V1272" s="43" t="n">
        <v>0.98</v>
      </c>
      <c r="W1272" s="43" t="n">
        <v>0.98</v>
      </c>
      <c r="X1272" s="43" t="n">
        <f aca="false">W1272-V1272</f>
        <v>0</v>
      </c>
      <c r="Y1272" s="43"/>
      <c r="Z1272" s="43"/>
      <c r="AA1272" s="43"/>
      <c r="AB1272" s="43" t="n">
        <v>0.98</v>
      </c>
      <c r="AC1272" s="43" t="s">
        <v>10482</v>
      </c>
      <c r="AD1272" s="43"/>
      <c r="AE1272" s="43"/>
      <c r="AF1272" s="43" t="s">
        <v>10483</v>
      </c>
      <c r="AG1272" s="43" t="n">
        <v>0.98</v>
      </c>
      <c r="AH1272" s="43" t="s">
        <v>12551</v>
      </c>
      <c r="AI1272" s="63" t="s">
        <v>12552</v>
      </c>
      <c r="AJ1272" s="63" t="s">
        <v>10913</v>
      </c>
      <c r="AK1272" s="43"/>
      <c r="AL1272" s="43"/>
      <c r="AM1272" s="43"/>
      <c r="AN1272" s="43"/>
      <c r="AO1272" s="43" t="s">
        <v>82</v>
      </c>
      <c r="AP1272" s="23" t="s">
        <v>1382</v>
      </c>
      <c r="BF1272" s="23" t="s">
        <v>10498</v>
      </c>
      <c r="BG1272" s="1" t="s">
        <v>183</v>
      </c>
    </row>
    <row r="1273" s="23" customFormat="true" ht="12.75" hidden="true" customHeight="false" outlineLevel="0" collapsed="false">
      <c r="A1273" s="23" t="s">
        <v>5882</v>
      </c>
      <c r="B1273" s="23" t="s">
        <v>5883</v>
      </c>
      <c r="C1273" s="40" t="s">
        <v>177</v>
      </c>
      <c r="D1273" s="23" t="s">
        <v>82</v>
      </c>
      <c r="E1273" s="23" t="s">
        <v>5884</v>
      </c>
      <c r="F1273" s="23" t="s">
        <v>5885</v>
      </c>
      <c r="G1273" s="23" t="n">
        <v>41</v>
      </c>
      <c r="H1273" s="23" t="n">
        <v>850</v>
      </c>
      <c r="I1273" s="41" t="s">
        <v>180</v>
      </c>
      <c r="K1273" s="23" t="n">
        <v>1076</v>
      </c>
      <c r="L1273" s="23" t="n">
        <v>72</v>
      </c>
      <c r="M1273" s="23" t="n">
        <v>0</v>
      </c>
      <c r="N1273" s="23" t="n">
        <v>0</v>
      </c>
      <c r="O1273" s="23" t="n">
        <f aca="false">K1273+L1273</f>
        <v>1148</v>
      </c>
      <c r="P1273" s="23" t="n">
        <f aca="false">K1273+L1273+M1273+N1273</f>
        <v>1148</v>
      </c>
      <c r="Q1273" s="23" t="n">
        <v>0</v>
      </c>
      <c r="R1273" s="23" t="n">
        <v>76</v>
      </c>
      <c r="S1273" s="23" t="n">
        <v>50</v>
      </c>
      <c r="T1273" s="23" t="n">
        <v>0</v>
      </c>
      <c r="U1273" s="23" t="n">
        <f aca="false">IF(I1273="delivery",O1273-SUM(Q1273+R1273),IF(I1273="PO",P1273-SUM(Q1273:R1273)))</f>
        <v>1072</v>
      </c>
      <c r="V1273" s="43" t="n">
        <v>4.26</v>
      </c>
      <c r="W1273" s="43" t="n">
        <v>4.26</v>
      </c>
      <c r="X1273" s="43" t="n">
        <f aca="false">W1273-V1273</f>
        <v>0</v>
      </c>
      <c r="Y1273" s="43"/>
      <c r="Z1273" s="43"/>
      <c r="AA1273" s="43" t="n">
        <v>4.26</v>
      </c>
      <c r="AB1273" s="43" t="n">
        <v>4.26</v>
      </c>
      <c r="AC1273" s="43" t="s">
        <v>10482</v>
      </c>
      <c r="AD1273" s="43"/>
      <c r="AE1273" s="43"/>
      <c r="AF1273" s="43" t="s">
        <v>10483</v>
      </c>
      <c r="AG1273" s="43" t="n">
        <v>4.26</v>
      </c>
      <c r="AH1273" s="43" t="s">
        <v>12553</v>
      </c>
      <c r="AI1273" s="63" t="s">
        <v>12554</v>
      </c>
      <c r="AJ1273" s="63" t="s">
        <v>10913</v>
      </c>
      <c r="AK1273" s="43"/>
      <c r="AL1273" s="43"/>
      <c r="AM1273" s="43"/>
      <c r="AN1273" s="43"/>
      <c r="AO1273" s="43" t="s">
        <v>82</v>
      </c>
      <c r="AP1273" s="23" t="s">
        <v>1382</v>
      </c>
      <c r="BF1273" s="23" t="s">
        <v>10498</v>
      </c>
      <c r="BG1273" s="1" t="s">
        <v>183</v>
      </c>
    </row>
    <row r="1274" s="23" customFormat="true" ht="12.75" hidden="true" customHeight="false" outlineLevel="0" collapsed="false">
      <c r="A1274" s="23" t="s">
        <v>5886</v>
      </c>
      <c r="B1274" s="23" t="s">
        <v>5887</v>
      </c>
      <c r="C1274" s="40" t="s">
        <v>177</v>
      </c>
      <c r="D1274" s="23" t="s">
        <v>82</v>
      </c>
      <c r="E1274" s="23" t="s">
        <v>5888</v>
      </c>
      <c r="F1274" s="23" t="s">
        <v>5889</v>
      </c>
      <c r="G1274" s="23" t="n">
        <v>41</v>
      </c>
      <c r="H1274" s="23" t="n">
        <v>1025</v>
      </c>
      <c r="I1274" s="41" t="s">
        <v>180</v>
      </c>
      <c r="K1274" s="23" t="n">
        <v>988</v>
      </c>
      <c r="L1274" s="23" t="n">
        <v>83</v>
      </c>
      <c r="M1274" s="23" t="n">
        <v>0</v>
      </c>
      <c r="N1274" s="23" t="n">
        <v>0</v>
      </c>
      <c r="O1274" s="23" t="n">
        <f aca="false">K1274+L1274</f>
        <v>1071</v>
      </c>
      <c r="P1274" s="23" t="n">
        <f aca="false">K1274+L1274+M1274+N1274</f>
        <v>1071</v>
      </c>
      <c r="Q1274" s="23" t="n">
        <v>180</v>
      </c>
      <c r="R1274" s="23" t="n">
        <v>89</v>
      </c>
      <c r="S1274" s="23" t="n">
        <v>100</v>
      </c>
      <c r="T1274" s="23" t="n">
        <v>0</v>
      </c>
      <c r="U1274" s="23" t="n">
        <f aca="false">IF(I1274="delivery",O1274-SUM(Q1274+R1274),IF(I1274="PO",P1274-SUM(Q1274:R1274)))</f>
        <v>802</v>
      </c>
      <c r="V1274" s="43" t="n">
        <v>9.49</v>
      </c>
      <c r="W1274" s="43" t="n">
        <v>9.49</v>
      </c>
      <c r="X1274" s="43" t="n">
        <f aca="false">W1274-V1274</f>
        <v>0</v>
      </c>
      <c r="Y1274" s="43"/>
      <c r="Z1274" s="43"/>
      <c r="AA1274" s="43"/>
      <c r="AB1274" s="43" t="n">
        <v>8.287</v>
      </c>
      <c r="AC1274" s="43" t="s">
        <v>10482</v>
      </c>
      <c r="AD1274" s="43"/>
      <c r="AE1274" s="43"/>
      <c r="AF1274" s="43" t="s">
        <v>10483</v>
      </c>
      <c r="AG1274" s="43" t="n">
        <v>8.287</v>
      </c>
      <c r="AH1274" s="43" t="s">
        <v>12555</v>
      </c>
      <c r="AI1274" s="63" t="s">
        <v>12556</v>
      </c>
      <c r="AJ1274" s="63" t="s">
        <v>10913</v>
      </c>
      <c r="AK1274" s="43"/>
      <c r="AL1274" s="43"/>
      <c r="AM1274" s="43"/>
      <c r="AN1274" s="43"/>
      <c r="AO1274" s="43" t="s">
        <v>82</v>
      </c>
      <c r="AP1274" s="23" t="s">
        <v>1382</v>
      </c>
      <c r="BF1274" s="23" t="s">
        <v>10498</v>
      </c>
      <c r="BG1274" s="1" t="s">
        <v>183</v>
      </c>
    </row>
    <row r="1275" s="23" customFormat="true" ht="12.75" hidden="true" customHeight="false" outlineLevel="0" collapsed="false">
      <c r="A1275" s="23" t="s">
        <v>5890</v>
      </c>
      <c r="B1275" s="23" t="s">
        <v>5891</v>
      </c>
      <c r="C1275" s="40" t="s">
        <v>177</v>
      </c>
      <c r="D1275" s="23" t="s">
        <v>82</v>
      </c>
      <c r="E1275" s="23" t="s">
        <v>5892</v>
      </c>
      <c r="F1275" s="23" t="s">
        <v>5893</v>
      </c>
      <c r="G1275" s="23" t="n">
        <v>41</v>
      </c>
      <c r="H1275" s="23" t="n">
        <v>400</v>
      </c>
      <c r="I1275" s="41" t="s">
        <v>180</v>
      </c>
      <c r="K1275" s="23" t="n">
        <v>0</v>
      </c>
      <c r="L1275" s="23" t="n">
        <v>388</v>
      </c>
      <c r="M1275" s="23" t="n">
        <v>0</v>
      </c>
      <c r="N1275" s="23" t="n">
        <v>0</v>
      </c>
      <c r="O1275" s="23" t="n">
        <f aca="false">K1275+L1275</f>
        <v>388</v>
      </c>
      <c r="P1275" s="23" t="n">
        <f aca="false">K1275+L1275+M1275+N1275</f>
        <v>388</v>
      </c>
      <c r="Q1275" s="23" t="n">
        <v>138</v>
      </c>
      <c r="R1275" s="23" t="n">
        <v>0</v>
      </c>
      <c r="S1275" s="23" t="n">
        <v>0</v>
      </c>
      <c r="T1275" s="23" t="n">
        <v>0</v>
      </c>
      <c r="U1275" s="23" t="n">
        <f aca="false">IF(I1275="delivery",O1275-SUM(Q1275+R1275),IF(I1275="PO",P1275-SUM(Q1275:R1275)))</f>
        <v>250</v>
      </c>
      <c r="V1275" s="43" t="n">
        <v>24.34</v>
      </c>
      <c r="W1275" s="43" t="n">
        <v>24.34</v>
      </c>
      <c r="X1275" s="43" t="n">
        <f aca="false">W1275-V1275</f>
        <v>0</v>
      </c>
      <c r="Y1275" s="43"/>
      <c r="Z1275" s="43"/>
      <c r="AA1275" s="43"/>
      <c r="AB1275" s="43" t="n">
        <v>24.34</v>
      </c>
      <c r="AC1275" s="43" t="s">
        <v>10482</v>
      </c>
      <c r="AD1275" s="43"/>
      <c r="AE1275" s="43"/>
      <c r="AF1275" s="43" t="s">
        <v>10483</v>
      </c>
      <c r="AG1275" s="43" t="n">
        <v>24.34</v>
      </c>
      <c r="AH1275" s="43" t="s">
        <v>12557</v>
      </c>
      <c r="AI1275" s="63" t="s">
        <v>12558</v>
      </c>
      <c r="AJ1275" s="63" t="s">
        <v>10913</v>
      </c>
      <c r="AK1275" s="43"/>
      <c r="AL1275" s="43"/>
      <c r="AM1275" s="43"/>
      <c r="AN1275" s="43"/>
      <c r="AO1275" s="43" t="s">
        <v>82</v>
      </c>
      <c r="AP1275" s="23" t="s">
        <v>1382</v>
      </c>
      <c r="BF1275" s="23" t="s">
        <v>10498</v>
      </c>
      <c r="BG1275" s="1" t="s">
        <v>183</v>
      </c>
    </row>
    <row r="1276" s="23" customFormat="true" ht="12.75" hidden="true" customHeight="false" outlineLevel="0" collapsed="false">
      <c r="A1276" s="23" t="s">
        <v>5894</v>
      </c>
      <c r="B1276" s="23" t="s">
        <v>5895</v>
      </c>
      <c r="C1276" s="40" t="s">
        <v>177</v>
      </c>
      <c r="D1276" s="23" t="s">
        <v>82</v>
      </c>
      <c r="E1276" s="23" t="s">
        <v>5896</v>
      </c>
      <c r="F1276" s="23" t="s">
        <v>5897</v>
      </c>
      <c r="G1276" s="23" t="n">
        <v>51</v>
      </c>
      <c r="H1276" s="23" t="n">
        <v>30</v>
      </c>
      <c r="I1276" s="41" t="s">
        <v>180</v>
      </c>
      <c r="K1276" s="23" t="n">
        <v>0</v>
      </c>
      <c r="L1276" s="23" t="n">
        <v>132</v>
      </c>
      <c r="M1276" s="23" t="n">
        <v>174</v>
      </c>
      <c r="N1276" s="23" t="n">
        <v>0</v>
      </c>
      <c r="O1276" s="23" t="n">
        <f aca="false">K1276+L1276</f>
        <v>132</v>
      </c>
      <c r="P1276" s="23" t="n">
        <f aca="false">K1276+L1276+M1276+N1276</f>
        <v>306</v>
      </c>
      <c r="Q1276" s="23" t="n">
        <v>317</v>
      </c>
      <c r="R1276" s="23" t="n">
        <v>99</v>
      </c>
      <c r="S1276" s="23" t="n">
        <v>27</v>
      </c>
      <c r="T1276" s="23" t="n">
        <v>18</v>
      </c>
      <c r="U1276" s="23" t="n">
        <f aca="false">IF(I1276="delivery",O1276-SUM(Q1276+R1276),IF(I1276="PO",P1276-SUM(Q1276:R1276)))</f>
        <v>-284</v>
      </c>
      <c r="V1276" s="43" t="n">
        <v>594.84</v>
      </c>
      <c r="W1276" s="43" t="n">
        <v>594.84</v>
      </c>
      <c r="X1276" s="43" t="n">
        <f aca="false">W1276-V1276</f>
        <v>0</v>
      </c>
      <c r="Y1276" s="43"/>
      <c r="Z1276" s="43"/>
      <c r="AA1276" s="43" t="n">
        <v>582.10286</v>
      </c>
      <c r="AB1276" s="43"/>
      <c r="AC1276" s="43" t="s">
        <v>10482</v>
      </c>
      <c r="AD1276" s="43"/>
      <c r="AE1276" s="43"/>
      <c r="AF1276" s="43" t="s">
        <v>10483</v>
      </c>
      <c r="AG1276" s="43" t="n">
        <v>594.84</v>
      </c>
      <c r="AH1276" s="43" t="s">
        <v>12559</v>
      </c>
      <c r="AI1276" s="63" t="s">
        <v>12560</v>
      </c>
      <c r="AJ1276" s="63" t="s">
        <v>12561</v>
      </c>
      <c r="AK1276" s="43"/>
      <c r="AL1276" s="43"/>
      <c r="AM1276" s="43"/>
      <c r="AN1276" s="43"/>
      <c r="AO1276" s="43" t="s">
        <v>82</v>
      </c>
      <c r="AP1276" s="23" t="s">
        <v>1382</v>
      </c>
      <c r="BF1276" s="23" t="s">
        <v>10498</v>
      </c>
      <c r="BG1276" s="1" t="s">
        <v>183</v>
      </c>
    </row>
    <row r="1277" s="23" customFormat="true" ht="12.75" hidden="true" customHeight="false" outlineLevel="0" collapsed="false">
      <c r="A1277" s="23" t="s">
        <v>5898</v>
      </c>
      <c r="B1277" s="23" t="s">
        <v>5899</v>
      </c>
      <c r="C1277" s="40" t="s">
        <v>177</v>
      </c>
      <c r="D1277" s="23" t="s">
        <v>82</v>
      </c>
      <c r="E1277" s="23" t="s">
        <v>5900</v>
      </c>
      <c r="F1277" s="23" t="s">
        <v>5901</v>
      </c>
      <c r="G1277" s="23" t="n">
        <v>51</v>
      </c>
      <c r="H1277" s="23" t="n">
        <v>90</v>
      </c>
      <c r="I1277" s="41" t="s">
        <v>180</v>
      </c>
      <c r="K1277" s="23" t="n">
        <v>0</v>
      </c>
      <c r="L1277" s="23" t="n">
        <v>0</v>
      </c>
      <c r="M1277" s="23" t="n">
        <v>0</v>
      </c>
      <c r="N1277" s="23" t="n">
        <v>0</v>
      </c>
      <c r="O1277" s="23" t="n">
        <f aca="false">K1277+L1277</f>
        <v>0</v>
      </c>
      <c r="P1277" s="23" t="n">
        <f aca="false">K1277+L1277+M1277+N1277</f>
        <v>0</v>
      </c>
      <c r="Q1277" s="23" t="n">
        <v>0</v>
      </c>
      <c r="R1277" s="23" t="n">
        <v>0</v>
      </c>
      <c r="S1277" s="23" t="n">
        <v>0</v>
      </c>
      <c r="T1277" s="23" t="n">
        <v>0</v>
      </c>
      <c r="U1277" s="23" t="n">
        <f aca="false">IF(I1277="delivery",O1277-SUM(Q1277+R1277),IF(I1277="PO",P1277-SUM(Q1277:R1277)))</f>
        <v>0</v>
      </c>
      <c r="V1277" s="43" t="n">
        <v>197.475</v>
      </c>
      <c r="W1277" s="43" t="n">
        <v>197.475</v>
      </c>
      <c r="X1277" s="43" t="n">
        <f aca="false">W1277-V1277</f>
        <v>0</v>
      </c>
      <c r="Y1277" s="43"/>
      <c r="Z1277" s="43"/>
      <c r="AA1277" s="43"/>
      <c r="AB1277" s="43"/>
      <c r="AC1277" s="43" t="s">
        <v>10482</v>
      </c>
      <c r="AD1277" s="43"/>
      <c r="AE1277" s="43"/>
      <c r="AF1277" s="43" t="s">
        <v>10483</v>
      </c>
      <c r="AG1277" s="43" t="n">
        <v>197.475</v>
      </c>
      <c r="AH1277" s="43" t="s">
        <v>12562</v>
      </c>
      <c r="AI1277" s="63" t="s">
        <v>12563</v>
      </c>
      <c r="AJ1277" s="63" t="s">
        <v>12564</v>
      </c>
      <c r="AK1277" s="43"/>
      <c r="AL1277" s="43"/>
      <c r="AM1277" s="43"/>
      <c r="AN1277" s="43"/>
      <c r="AO1277" s="43" t="s">
        <v>82</v>
      </c>
      <c r="AP1277" s="23" t="s">
        <v>1382</v>
      </c>
      <c r="BF1277" s="23" t="s">
        <v>10498</v>
      </c>
      <c r="BG1277" s="1" t="s">
        <v>183</v>
      </c>
    </row>
    <row r="1278" s="23" customFormat="true" ht="12.75" hidden="true" customHeight="false" outlineLevel="0" collapsed="false">
      <c r="A1278" s="23" t="s">
        <v>5910</v>
      </c>
      <c r="B1278" s="23" t="s">
        <v>5911</v>
      </c>
      <c r="C1278" s="40" t="s">
        <v>177</v>
      </c>
      <c r="D1278" s="23" t="s">
        <v>82</v>
      </c>
      <c r="E1278" s="23" t="s">
        <v>5912</v>
      </c>
      <c r="F1278" s="23" t="s">
        <v>5913</v>
      </c>
      <c r="G1278" s="23" t="n">
        <v>46</v>
      </c>
      <c r="H1278" s="23" t="n">
        <v>70</v>
      </c>
      <c r="I1278" s="41" t="s">
        <v>180</v>
      </c>
      <c r="K1278" s="23" t="n">
        <v>0</v>
      </c>
      <c r="L1278" s="23" t="n">
        <v>181</v>
      </c>
      <c r="M1278" s="23" t="n">
        <v>0</v>
      </c>
      <c r="N1278" s="23" t="n">
        <v>0</v>
      </c>
      <c r="O1278" s="23" t="n">
        <f aca="false">K1278+L1278</f>
        <v>181</v>
      </c>
      <c r="P1278" s="23" t="n">
        <f aca="false">K1278+L1278+M1278+N1278</f>
        <v>181</v>
      </c>
      <c r="Q1278" s="23" t="n">
        <v>122</v>
      </c>
      <c r="R1278" s="23" t="n">
        <v>48</v>
      </c>
      <c r="S1278" s="23" t="n">
        <v>96</v>
      </c>
      <c r="T1278" s="23" t="n">
        <v>24</v>
      </c>
      <c r="U1278" s="23" t="n">
        <f aca="false">IF(I1278="delivery",O1278-SUM(Q1278+R1278),IF(I1278="PO",P1278-SUM(Q1278:R1278)))</f>
        <v>11</v>
      </c>
      <c r="V1278" s="43" t="n">
        <v>403.25</v>
      </c>
      <c r="W1278" s="43" t="n">
        <v>403.25</v>
      </c>
      <c r="X1278" s="43" t="n">
        <f aca="false">W1278-V1278</f>
        <v>0</v>
      </c>
      <c r="Y1278" s="43"/>
      <c r="Z1278" s="43"/>
      <c r="AA1278" s="43"/>
      <c r="AB1278" s="43" t="n">
        <v>403.25</v>
      </c>
      <c r="AC1278" s="43" t="s">
        <v>10482</v>
      </c>
      <c r="AD1278" s="43"/>
      <c r="AE1278" s="43"/>
      <c r="AF1278" s="43" t="s">
        <v>10483</v>
      </c>
      <c r="AG1278" s="43" t="n">
        <v>403.25</v>
      </c>
      <c r="AH1278" s="43" t="s">
        <v>12565</v>
      </c>
      <c r="AI1278" s="63" t="s">
        <v>12566</v>
      </c>
      <c r="AJ1278" s="63" t="s">
        <v>12079</v>
      </c>
      <c r="AK1278" s="43"/>
      <c r="AL1278" s="43"/>
      <c r="AM1278" s="43"/>
      <c r="AN1278" s="43"/>
      <c r="AO1278" s="43" t="s">
        <v>82</v>
      </c>
      <c r="AP1278" s="23" t="s">
        <v>1382</v>
      </c>
      <c r="BF1278" s="23" t="s">
        <v>10498</v>
      </c>
      <c r="BG1278" s="1" t="s">
        <v>183</v>
      </c>
    </row>
    <row r="1279" s="23" customFormat="true" ht="12.75" hidden="true" customHeight="false" outlineLevel="0" collapsed="false">
      <c r="A1279" s="23" t="s">
        <v>5914</v>
      </c>
      <c r="B1279" s="23" t="s">
        <v>5915</v>
      </c>
      <c r="C1279" s="40" t="s">
        <v>177</v>
      </c>
      <c r="D1279" s="23" t="s">
        <v>82</v>
      </c>
      <c r="E1279" s="23" t="s">
        <v>5916</v>
      </c>
      <c r="F1279" s="23" t="s">
        <v>5917</v>
      </c>
      <c r="G1279" s="23" t="n">
        <v>36</v>
      </c>
      <c r="H1279" s="23" t="n">
        <v>300</v>
      </c>
      <c r="I1279" s="41" t="s">
        <v>180</v>
      </c>
      <c r="K1279" s="23" t="n">
        <v>0</v>
      </c>
      <c r="L1279" s="23" t="n">
        <v>666</v>
      </c>
      <c r="M1279" s="23" t="n">
        <v>352</v>
      </c>
      <c r="N1279" s="23" t="n">
        <v>0</v>
      </c>
      <c r="O1279" s="23" t="n">
        <f aca="false">K1279+L1279</f>
        <v>666</v>
      </c>
      <c r="P1279" s="23" t="n">
        <f aca="false">K1279+L1279+M1279+N1279</f>
        <v>1018</v>
      </c>
      <c r="Q1279" s="23" t="n">
        <v>377</v>
      </c>
      <c r="R1279" s="23" t="n">
        <v>498</v>
      </c>
      <c r="S1279" s="23" t="n">
        <v>571</v>
      </c>
      <c r="T1279" s="23" t="n">
        <v>330</v>
      </c>
      <c r="U1279" s="23" t="n">
        <f aca="false">IF(I1279="delivery",O1279-SUM(Q1279+R1279),IF(I1279="PO",P1279-SUM(Q1279:R1279)))</f>
        <v>-209</v>
      </c>
      <c r="V1279" s="43" t="n">
        <v>23.81</v>
      </c>
      <c r="W1279" s="43" t="n">
        <v>23.053</v>
      </c>
      <c r="X1279" s="43" t="n">
        <f aca="false">W1279-V1279</f>
        <v>-0.756999999999998</v>
      </c>
      <c r="Y1279" s="43"/>
      <c r="Z1279" s="43"/>
      <c r="AA1279" s="43"/>
      <c r="AB1279" s="43"/>
      <c r="AC1279" s="43" t="s">
        <v>10482</v>
      </c>
      <c r="AD1279" s="43"/>
      <c r="AE1279" s="43"/>
      <c r="AF1279" s="43" t="s">
        <v>10483</v>
      </c>
      <c r="AG1279" s="43" t="n">
        <v>23.053</v>
      </c>
      <c r="AH1279" s="43" t="s">
        <v>12567</v>
      </c>
      <c r="AI1279" s="63" t="s">
        <v>12568</v>
      </c>
      <c r="AJ1279" s="63" t="s">
        <v>12569</v>
      </c>
      <c r="AK1279" s="43"/>
      <c r="AL1279" s="43"/>
      <c r="AM1279" s="43"/>
      <c r="AN1279" s="43"/>
      <c r="AO1279" s="43" t="s">
        <v>82</v>
      </c>
      <c r="AP1279" s="23" t="s">
        <v>1382</v>
      </c>
      <c r="BF1279" s="23" t="s">
        <v>719</v>
      </c>
      <c r="BG1279" s="1" t="s">
        <v>183</v>
      </c>
    </row>
    <row r="1280" s="23" customFormat="true" ht="12.75" hidden="true" customHeight="false" outlineLevel="0" collapsed="false">
      <c r="A1280" s="23" t="s">
        <v>5918</v>
      </c>
      <c r="B1280" s="23" t="s">
        <v>5919</v>
      </c>
      <c r="C1280" s="40" t="s">
        <v>177</v>
      </c>
      <c r="D1280" s="23" t="s">
        <v>82</v>
      </c>
      <c r="E1280" s="23" t="s">
        <v>5920</v>
      </c>
      <c r="F1280" s="23" t="s">
        <v>5921</v>
      </c>
      <c r="G1280" s="23" t="n">
        <v>36</v>
      </c>
      <c r="H1280" s="23" t="n">
        <v>600</v>
      </c>
      <c r="I1280" s="41" t="s">
        <v>180</v>
      </c>
      <c r="K1280" s="23" t="n">
        <v>0</v>
      </c>
      <c r="L1280" s="23" t="n">
        <v>591</v>
      </c>
      <c r="M1280" s="23" t="n">
        <v>251</v>
      </c>
      <c r="N1280" s="23" t="n">
        <v>0</v>
      </c>
      <c r="O1280" s="23" t="n">
        <f aca="false">K1280+L1280</f>
        <v>591</v>
      </c>
      <c r="P1280" s="23" t="n">
        <f aca="false">K1280+L1280+M1280+N1280</f>
        <v>842</v>
      </c>
      <c r="Q1280" s="23" t="n">
        <v>272</v>
      </c>
      <c r="R1280" s="23" t="n">
        <v>492</v>
      </c>
      <c r="S1280" s="23" t="n">
        <v>488</v>
      </c>
      <c r="T1280" s="23" t="n">
        <v>306</v>
      </c>
      <c r="U1280" s="23" t="n">
        <f aca="false">IF(I1280="delivery",O1280-SUM(Q1280+R1280),IF(I1280="PO",P1280-SUM(Q1280:R1280)))</f>
        <v>-173</v>
      </c>
      <c r="V1280" s="43" t="n">
        <v>19.413</v>
      </c>
      <c r="W1280" s="43" t="n">
        <v>18.584</v>
      </c>
      <c r="X1280" s="43" t="n">
        <f aca="false">W1280-V1280</f>
        <v>-0.829000000000001</v>
      </c>
      <c r="Y1280" s="43"/>
      <c r="Z1280" s="43"/>
      <c r="AA1280" s="43"/>
      <c r="AB1280" s="43"/>
      <c r="AC1280" s="43" t="s">
        <v>10482</v>
      </c>
      <c r="AD1280" s="43"/>
      <c r="AE1280" s="43"/>
      <c r="AF1280" s="43" t="s">
        <v>10483</v>
      </c>
      <c r="AG1280" s="43" t="n">
        <v>18.584</v>
      </c>
      <c r="AH1280" s="43" t="s">
        <v>12570</v>
      </c>
      <c r="AI1280" s="63" t="s">
        <v>12571</v>
      </c>
      <c r="AJ1280" s="63" t="s">
        <v>12569</v>
      </c>
      <c r="AK1280" s="43"/>
      <c r="AL1280" s="43"/>
      <c r="AM1280" s="43"/>
      <c r="AN1280" s="43"/>
      <c r="AO1280" s="43" t="s">
        <v>82</v>
      </c>
      <c r="AP1280" s="23" t="s">
        <v>1382</v>
      </c>
      <c r="BF1280" s="23" t="s">
        <v>719</v>
      </c>
      <c r="BG1280" s="1" t="s">
        <v>183</v>
      </c>
    </row>
    <row r="1281" s="23" customFormat="true" ht="12.75" hidden="true" customHeight="false" outlineLevel="0" collapsed="false">
      <c r="A1281" s="23" t="s">
        <v>5926</v>
      </c>
      <c r="B1281" s="23" t="s">
        <v>5927</v>
      </c>
      <c r="C1281" s="40" t="s">
        <v>177</v>
      </c>
      <c r="D1281" s="23" t="s">
        <v>82</v>
      </c>
      <c r="E1281" s="23" t="s">
        <v>5928</v>
      </c>
      <c r="F1281" s="23" t="s">
        <v>5929</v>
      </c>
      <c r="G1281" s="23" t="n">
        <v>41</v>
      </c>
      <c r="H1281" s="23" t="n">
        <v>119</v>
      </c>
      <c r="I1281" s="41" t="s">
        <v>180</v>
      </c>
      <c r="K1281" s="23" t="n">
        <v>0</v>
      </c>
      <c r="L1281" s="23" t="n">
        <v>46</v>
      </c>
      <c r="M1281" s="23" t="n">
        <v>135</v>
      </c>
      <c r="N1281" s="23" t="n">
        <v>0</v>
      </c>
      <c r="O1281" s="23" t="n">
        <f aca="false">K1281+L1281</f>
        <v>46</v>
      </c>
      <c r="P1281" s="23" t="n">
        <f aca="false">K1281+L1281+M1281+N1281</f>
        <v>181</v>
      </c>
      <c r="Q1281" s="23" t="n">
        <v>105</v>
      </c>
      <c r="R1281" s="23" t="n">
        <v>0</v>
      </c>
      <c r="S1281" s="23" t="n">
        <v>0</v>
      </c>
      <c r="T1281" s="23" t="n">
        <v>0</v>
      </c>
      <c r="U1281" s="23" t="n">
        <f aca="false">IF(I1281="delivery",O1281-SUM(Q1281+R1281),IF(I1281="PO",P1281-SUM(Q1281:R1281)))</f>
        <v>-59</v>
      </c>
      <c r="V1281" s="43" t="n">
        <v>15.869</v>
      </c>
      <c r="W1281" s="43" t="n">
        <v>15.26</v>
      </c>
      <c r="X1281" s="43" t="n">
        <f aca="false">W1281-V1281</f>
        <v>-0.609</v>
      </c>
      <c r="Y1281" s="43"/>
      <c r="Z1281" s="43"/>
      <c r="AA1281" s="43"/>
      <c r="AB1281" s="43"/>
      <c r="AC1281" s="43" t="s">
        <v>10482</v>
      </c>
      <c r="AD1281" s="43"/>
      <c r="AE1281" s="43"/>
      <c r="AF1281" s="43" t="s">
        <v>10483</v>
      </c>
      <c r="AG1281" s="43" t="n">
        <v>15.26</v>
      </c>
      <c r="AH1281" s="43" t="s">
        <v>12572</v>
      </c>
      <c r="AI1281" s="63" t="s">
        <v>12573</v>
      </c>
      <c r="AJ1281" s="63" t="s">
        <v>12574</v>
      </c>
      <c r="AK1281" s="43"/>
      <c r="AL1281" s="43"/>
      <c r="AM1281" s="43"/>
      <c r="AN1281" s="43"/>
      <c r="AO1281" s="43" t="s">
        <v>82</v>
      </c>
      <c r="AP1281" s="23" t="s">
        <v>1382</v>
      </c>
      <c r="BF1281" s="23" t="s">
        <v>10498</v>
      </c>
      <c r="BG1281" s="1" t="s">
        <v>183</v>
      </c>
    </row>
    <row r="1282" s="23" customFormat="true" ht="12.75" hidden="true" customHeight="false" outlineLevel="0" collapsed="false">
      <c r="A1282" s="23" t="s">
        <v>5930</v>
      </c>
      <c r="B1282" s="23" t="s">
        <v>5931</v>
      </c>
      <c r="C1282" s="40" t="s">
        <v>177</v>
      </c>
      <c r="D1282" s="23" t="s">
        <v>82</v>
      </c>
      <c r="E1282" s="23" t="s">
        <v>5932</v>
      </c>
      <c r="F1282" s="23" t="s">
        <v>5933</v>
      </c>
      <c r="G1282" s="23" t="n">
        <v>36</v>
      </c>
      <c r="H1282" s="23" t="n">
        <v>76</v>
      </c>
      <c r="I1282" s="41" t="s">
        <v>180</v>
      </c>
      <c r="K1282" s="23" t="n">
        <v>0</v>
      </c>
      <c r="L1282" s="23" t="n">
        <v>0</v>
      </c>
      <c r="M1282" s="23" t="n">
        <v>0</v>
      </c>
      <c r="N1282" s="23" t="n">
        <v>0</v>
      </c>
      <c r="O1282" s="23" t="n">
        <f aca="false">K1282+L1282</f>
        <v>0</v>
      </c>
      <c r="P1282" s="23" t="n">
        <f aca="false">K1282+L1282+M1282+N1282</f>
        <v>0</v>
      </c>
      <c r="Q1282" s="23" t="n">
        <v>0</v>
      </c>
      <c r="R1282" s="23" t="n">
        <v>0</v>
      </c>
      <c r="S1282" s="23" t="n">
        <v>0</v>
      </c>
      <c r="T1282" s="23" t="n">
        <v>0</v>
      </c>
      <c r="U1282" s="23" t="n">
        <f aca="false">IF(I1282="delivery",O1282-SUM(Q1282+R1282),IF(I1282="PO",P1282-SUM(Q1282:R1282)))</f>
        <v>0</v>
      </c>
      <c r="V1282" s="43" t="n">
        <v>136.25</v>
      </c>
      <c r="W1282" s="43" t="n">
        <v>136.25</v>
      </c>
      <c r="X1282" s="43" t="n">
        <f aca="false">W1282-V1282</f>
        <v>0</v>
      </c>
      <c r="Y1282" s="43"/>
      <c r="Z1282" s="43"/>
      <c r="AA1282" s="43" t="n">
        <v>136.25</v>
      </c>
      <c r="AB1282" s="43"/>
      <c r="AC1282" s="43" t="s">
        <v>10482</v>
      </c>
      <c r="AD1282" s="43"/>
      <c r="AE1282" s="43"/>
      <c r="AF1282" s="43" t="s">
        <v>10483</v>
      </c>
      <c r="AG1282" s="43" t="n">
        <v>136.25</v>
      </c>
      <c r="AH1282" s="43" t="s">
        <v>12575</v>
      </c>
      <c r="AI1282" s="63" t="s">
        <v>12576</v>
      </c>
      <c r="AJ1282" s="63" t="s">
        <v>11052</v>
      </c>
      <c r="AK1282" s="43"/>
      <c r="AL1282" s="43"/>
      <c r="AM1282" s="43" t="s">
        <v>12577</v>
      </c>
      <c r="AN1282" s="43"/>
      <c r="AO1282" s="43" t="s">
        <v>82</v>
      </c>
      <c r="AP1282" s="23" t="s">
        <v>1382</v>
      </c>
      <c r="BF1282" s="23" t="s">
        <v>10498</v>
      </c>
      <c r="BG1282" s="1" t="s">
        <v>183</v>
      </c>
    </row>
    <row r="1283" s="23" customFormat="true" ht="12.75" hidden="true" customHeight="false" outlineLevel="0" collapsed="false">
      <c r="A1283" s="23" t="s">
        <v>5938</v>
      </c>
      <c r="B1283" s="23" t="s">
        <v>5939</v>
      </c>
      <c r="C1283" s="40" t="s">
        <v>177</v>
      </c>
      <c r="D1283" s="23" t="s">
        <v>82</v>
      </c>
      <c r="E1283" s="23" t="s">
        <v>5940</v>
      </c>
      <c r="F1283" s="23" t="s">
        <v>5941</v>
      </c>
      <c r="G1283" s="23" t="n">
        <v>41</v>
      </c>
      <c r="H1283" s="23" t="n">
        <v>60</v>
      </c>
      <c r="I1283" s="41" t="s">
        <v>180</v>
      </c>
      <c r="K1283" s="23" t="n">
        <v>0</v>
      </c>
      <c r="L1283" s="23" t="n">
        <v>0</v>
      </c>
      <c r="M1283" s="23" t="n">
        <v>67</v>
      </c>
      <c r="N1283" s="23" t="n">
        <v>0</v>
      </c>
      <c r="O1283" s="23" t="n">
        <f aca="false">K1283+L1283</f>
        <v>0</v>
      </c>
      <c r="P1283" s="23" t="n">
        <f aca="false">K1283+L1283+M1283+N1283</f>
        <v>67</v>
      </c>
      <c r="Q1283" s="23" t="n">
        <v>45</v>
      </c>
      <c r="R1283" s="23" t="n">
        <v>267</v>
      </c>
      <c r="S1283" s="23" t="n">
        <v>132</v>
      </c>
      <c r="T1283" s="23" t="n">
        <v>108</v>
      </c>
      <c r="U1283" s="23" t="n">
        <f aca="false">IF(I1283="delivery",O1283-SUM(Q1283+R1283),IF(I1283="PO",P1283-SUM(Q1283:R1283)))</f>
        <v>-312</v>
      </c>
      <c r="V1283" s="43" t="n">
        <v>664.9</v>
      </c>
      <c r="W1283" s="43" t="n">
        <v>664.9</v>
      </c>
      <c r="X1283" s="43" t="n">
        <f aca="false">W1283-V1283</f>
        <v>0</v>
      </c>
      <c r="Y1283" s="43"/>
      <c r="Z1283" s="43"/>
      <c r="AA1283" s="43"/>
      <c r="AB1283" s="43"/>
      <c r="AC1283" s="43" t="s">
        <v>10482</v>
      </c>
      <c r="AD1283" s="43"/>
      <c r="AE1283" s="43"/>
      <c r="AF1283" s="43" t="s">
        <v>10483</v>
      </c>
      <c r="AG1283" s="43" t="n">
        <v>664.9</v>
      </c>
      <c r="AH1283" s="43" t="s">
        <v>12578</v>
      </c>
      <c r="AI1283" s="63" t="s">
        <v>12579</v>
      </c>
      <c r="AJ1283" s="63" t="s">
        <v>11043</v>
      </c>
      <c r="AK1283" s="43"/>
      <c r="AL1283" s="43"/>
      <c r="AM1283" s="43"/>
      <c r="AN1283" s="43"/>
      <c r="AO1283" s="43" t="s">
        <v>82</v>
      </c>
      <c r="AP1283" s="23" t="s">
        <v>1382</v>
      </c>
      <c r="BF1283" s="23" t="s">
        <v>10498</v>
      </c>
      <c r="BG1283" s="1" t="s">
        <v>183</v>
      </c>
    </row>
    <row r="1284" s="23" customFormat="true" ht="12.75" hidden="true" customHeight="false" outlineLevel="0" collapsed="false">
      <c r="A1284" s="23" t="s">
        <v>5946</v>
      </c>
      <c r="B1284" s="23" t="s">
        <v>5947</v>
      </c>
      <c r="C1284" s="40" t="s">
        <v>177</v>
      </c>
      <c r="D1284" s="23" t="s">
        <v>82</v>
      </c>
      <c r="E1284" s="23" t="s">
        <v>5948</v>
      </c>
      <c r="F1284" s="23" t="s">
        <v>5949</v>
      </c>
      <c r="G1284" s="23" t="n">
        <v>46</v>
      </c>
      <c r="H1284" s="23" t="n">
        <v>100</v>
      </c>
      <c r="I1284" s="41" t="s">
        <v>180</v>
      </c>
      <c r="K1284" s="23" t="n">
        <v>0</v>
      </c>
      <c r="L1284" s="23" t="n">
        <v>0</v>
      </c>
      <c r="M1284" s="23" t="n">
        <v>273</v>
      </c>
      <c r="N1284" s="23" t="n">
        <v>0</v>
      </c>
      <c r="O1284" s="23" t="n">
        <f aca="false">K1284+L1284</f>
        <v>0</v>
      </c>
      <c r="P1284" s="23" t="n">
        <f aca="false">K1284+L1284+M1284+N1284</f>
        <v>273</v>
      </c>
      <c r="Q1284" s="23" t="n">
        <v>593</v>
      </c>
      <c r="R1284" s="23" t="n">
        <v>1233</v>
      </c>
      <c r="S1284" s="23" t="n">
        <v>1233</v>
      </c>
      <c r="T1284" s="23" t="n">
        <v>822</v>
      </c>
      <c r="U1284" s="23" t="n">
        <f aca="false">IF(I1284="delivery",O1284-SUM(Q1284+R1284),IF(I1284="PO",P1284-SUM(Q1284:R1284)))</f>
        <v>-1826</v>
      </c>
      <c r="V1284" s="43" t="n">
        <v>535.495</v>
      </c>
      <c r="W1284" s="43" t="n">
        <v>535.495</v>
      </c>
      <c r="X1284" s="43" t="n">
        <f aca="false">W1284-V1284</f>
        <v>0</v>
      </c>
      <c r="Y1284" s="43"/>
      <c r="Z1284" s="43"/>
      <c r="AA1284" s="43"/>
      <c r="AB1284" s="43"/>
      <c r="AC1284" s="43" t="s">
        <v>10482</v>
      </c>
      <c r="AD1284" s="43" t="s">
        <v>12580</v>
      </c>
      <c r="AE1284" s="43"/>
      <c r="AF1284" s="43" t="s">
        <v>10483</v>
      </c>
      <c r="AG1284" s="43" t="n">
        <v>435</v>
      </c>
      <c r="AH1284" s="43" t="s">
        <v>12581</v>
      </c>
      <c r="AI1284" s="63" t="s">
        <v>12582</v>
      </c>
      <c r="AJ1284" s="63" t="s">
        <v>12583</v>
      </c>
      <c r="AK1284" s="43"/>
      <c r="AL1284" s="43"/>
      <c r="AM1284" s="43" t="s">
        <v>12584</v>
      </c>
      <c r="AN1284" s="43"/>
      <c r="AO1284" s="43" t="s">
        <v>82</v>
      </c>
      <c r="AP1284" s="23" t="s">
        <v>1382</v>
      </c>
      <c r="BF1284" s="23" t="s">
        <v>719</v>
      </c>
      <c r="BG1284" s="1" t="s">
        <v>183</v>
      </c>
    </row>
    <row r="1285" s="23" customFormat="true" ht="12.75" hidden="false" customHeight="false" outlineLevel="0" collapsed="false">
      <c r="A1285" s="23" t="s">
        <v>7117</v>
      </c>
      <c r="B1285" s="23" t="s">
        <v>7118</v>
      </c>
      <c r="C1285" s="40" t="s">
        <v>177</v>
      </c>
      <c r="D1285" s="23" t="s">
        <v>1471</v>
      </c>
      <c r="E1285" s="23" t="s">
        <v>7119</v>
      </c>
      <c r="F1285" s="23" t="s">
        <v>7120</v>
      </c>
      <c r="G1285" s="23" t="n">
        <v>55</v>
      </c>
      <c r="H1285" s="23" t="n">
        <v>1</v>
      </c>
      <c r="I1285" s="41" t="s">
        <v>180</v>
      </c>
      <c r="K1285" s="23" t="n">
        <v>0</v>
      </c>
      <c r="L1285" s="23" t="n">
        <v>0</v>
      </c>
      <c r="M1285" s="23" t="n">
        <v>0</v>
      </c>
      <c r="N1285" s="23" t="n">
        <v>0</v>
      </c>
      <c r="O1285" s="23" t="n">
        <f aca="false">K1285+L1285</f>
        <v>0</v>
      </c>
      <c r="P1285" s="23" t="n">
        <f aca="false">K1285+L1285+M1285+N1285</f>
        <v>0</v>
      </c>
      <c r="Q1285" s="23" t="n">
        <v>0</v>
      </c>
      <c r="R1285" s="23" t="n">
        <v>54</v>
      </c>
      <c r="S1285" s="23" t="n">
        <v>392</v>
      </c>
      <c r="T1285" s="23" t="n">
        <v>60</v>
      </c>
      <c r="U1285" s="23" t="n">
        <f aca="false">IF(I1285="delivery",O1285-SUM(Q1285+R1285),IF(I1285="PO",P1285-SUM(Q1285:R1285)))</f>
        <v>-54</v>
      </c>
      <c r="V1285" s="43" t="n">
        <v>0.166</v>
      </c>
      <c r="W1285" s="43" t="n">
        <v>0.158</v>
      </c>
      <c r="X1285" s="43" t="n">
        <f aca="false">W1285-V1285</f>
        <v>-0.00800000000000001</v>
      </c>
      <c r="Y1285" s="43"/>
      <c r="Z1285" s="43"/>
      <c r="AA1285" s="43"/>
      <c r="AB1285" s="43"/>
      <c r="AC1285" s="43" t="s">
        <v>10482</v>
      </c>
      <c r="AD1285" s="43"/>
      <c r="AE1285" s="43"/>
      <c r="AF1285" s="43"/>
      <c r="AG1285" s="43" t="n">
        <v>0.158</v>
      </c>
      <c r="AH1285" s="43" t="s">
        <v>10491</v>
      </c>
      <c r="AI1285" s="63" t="n">
        <v>3000</v>
      </c>
      <c r="AJ1285" s="63" t="n">
        <v>6</v>
      </c>
      <c r="AK1285" s="43" t="s">
        <v>12585</v>
      </c>
      <c r="AL1285" s="43"/>
      <c r="AM1285" s="43"/>
      <c r="AN1285" s="43"/>
      <c r="AO1285" s="43" t="s">
        <v>1471</v>
      </c>
      <c r="AP1285" s="23" t="s">
        <v>2011</v>
      </c>
      <c r="AT1285" s="23" t="s">
        <v>10952</v>
      </c>
      <c r="AV1285" s="23" t="n">
        <v>0.1777</v>
      </c>
      <c r="AW1285" s="23" t="s">
        <v>12586</v>
      </c>
      <c r="AX1285" s="23" t="s">
        <v>12585</v>
      </c>
      <c r="AY1285" s="23" t="n">
        <v>3000</v>
      </c>
      <c r="BB1285" s="23" t="s">
        <v>11605</v>
      </c>
      <c r="BE1285" s="23" t="s">
        <v>11277</v>
      </c>
      <c r="BF1285" s="68" t="s">
        <v>10497</v>
      </c>
      <c r="BG1285" s="1" t="s">
        <v>183</v>
      </c>
    </row>
    <row r="1286" s="23" customFormat="true" ht="12.75" hidden="true" customHeight="false" outlineLevel="0" collapsed="false">
      <c r="A1286" s="23" t="s">
        <v>5964</v>
      </c>
      <c r="B1286" s="23" t="s">
        <v>5965</v>
      </c>
      <c r="C1286" s="40" t="s">
        <v>177</v>
      </c>
      <c r="D1286" s="23" t="s">
        <v>82</v>
      </c>
      <c r="E1286" s="23" t="s">
        <v>5959</v>
      </c>
      <c r="F1286" s="23" t="s">
        <v>5966</v>
      </c>
      <c r="G1286" s="23" t="n">
        <v>51</v>
      </c>
      <c r="H1286" s="23" t="n">
        <v>60</v>
      </c>
      <c r="I1286" s="41" t="s">
        <v>180</v>
      </c>
      <c r="K1286" s="23" t="n">
        <v>0</v>
      </c>
      <c r="L1286" s="23" t="n">
        <v>1</v>
      </c>
      <c r="M1286" s="23" t="n">
        <v>0</v>
      </c>
      <c r="N1286" s="23" t="n">
        <v>0</v>
      </c>
      <c r="O1286" s="23" t="n">
        <f aca="false">K1286+L1286</f>
        <v>1</v>
      </c>
      <c r="P1286" s="23" t="n">
        <f aca="false">K1286+L1286+M1286+N1286</f>
        <v>1</v>
      </c>
      <c r="Q1286" s="23" t="n">
        <v>1186</v>
      </c>
      <c r="R1286" s="23" t="n">
        <v>2376</v>
      </c>
      <c r="S1286" s="23" t="n">
        <v>3284</v>
      </c>
      <c r="T1286" s="23" t="n">
        <v>1782</v>
      </c>
      <c r="U1286" s="23" t="n">
        <f aca="false">IF(I1286="delivery",O1286-SUM(Q1286+R1286),IF(I1286="PO",P1286-SUM(Q1286:R1286)))</f>
        <v>-3561</v>
      </c>
      <c r="V1286" s="43" t="n">
        <v>544.25</v>
      </c>
      <c r="W1286" s="43" t="n">
        <v>544.25</v>
      </c>
      <c r="X1286" s="43" t="n">
        <f aca="false">W1286-V1286</f>
        <v>0</v>
      </c>
      <c r="Y1286" s="43"/>
      <c r="Z1286" s="43"/>
      <c r="AA1286" s="43"/>
      <c r="AB1286" s="43"/>
      <c r="AC1286" s="43" t="s">
        <v>10482</v>
      </c>
      <c r="AD1286" s="43"/>
      <c r="AE1286" s="43"/>
      <c r="AF1286" s="43" t="s">
        <v>10483</v>
      </c>
      <c r="AG1286" s="43" t="n">
        <v>544.25</v>
      </c>
      <c r="AH1286" s="43" t="s">
        <v>12587</v>
      </c>
      <c r="AI1286" s="63" t="s">
        <v>12588</v>
      </c>
      <c r="AJ1286" s="63" t="s">
        <v>10766</v>
      </c>
      <c r="AK1286" s="43"/>
      <c r="AL1286" s="43"/>
      <c r="AM1286" s="43"/>
      <c r="AN1286" s="43"/>
      <c r="AO1286" s="43" t="s">
        <v>82</v>
      </c>
      <c r="AP1286" s="23" t="s">
        <v>1382</v>
      </c>
      <c r="BF1286" s="23" t="s">
        <v>10498</v>
      </c>
      <c r="BG1286" s="1" t="s">
        <v>183</v>
      </c>
    </row>
    <row r="1287" s="23" customFormat="true" ht="12.75" hidden="true" customHeight="false" outlineLevel="0" collapsed="false">
      <c r="A1287" s="23" t="s">
        <v>5967</v>
      </c>
      <c r="B1287" s="23" t="s">
        <v>5968</v>
      </c>
      <c r="C1287" s="40" t="s">
        <v>177</v>
      </c>
      <c r="D1287" s="23" t="s">
        <v>82</v>
      </c>
      <c r="E1287" s="23" t="s">
        <v>5969</v>
      </c>
      <c r="F1287" s="23" t="s">
        <v>5970</v>
      </c>
      <c r="G1287" s="23" t="n">
        <v>46</v>
      </c>
      <c r="H1287" s="23" t="n">
        <v>100</v>
      </c>
      <c r="I1287" s="41" t="s">
        <v>180</v>
      </c>
      <c r="K1287" s="23" t="n">
        <v>156</v>
      </c>
      <c r="L1287" s="23" t="n">
        <v>1</v>
      </c>
      <c r="M1287" s="23" t="n">
        <v>0</v>
      </c>
      <c r="N1287" s="23" t="n">
        <v>0</v>
      </c>
      <c r="O1287" s="23" t="n">
        <f aca="false">K1287+L1287</f>
        <v>157</v>
      </c>
      <c r="P1287" s="23" t="n">
        <f aca="false">K1287+L1287+M1287+N1287</f>
        <v>157</v>
      </c>
      <c r="Q1287" s="23" t="n">
        <v>1</v>
      </c>
      <c r="R1287" s="23" t="n">
        <v>0</v>
      </c>
      <c r="S1287" s="23" t="n">
        <v>0</v>
      </c>
      <c r="T1287" s="23" t="n">
        <v>0</v>
      </c>
      <c r="U1287" s="23" t="n">
        <f aca="false">IF(I1287="delivery",O1287-SUM(Q1287+R1287),IF(I1287="PO",P1287-SUM(Q1287:R1287)))</f>
        <v>156</v>
      </c>
      <c r="V1287" s="43" t="n">
        <v>208.83</v>
      </c>
      <c r="W1287" s="43" t="n">
        <v>208.83</v>
      </c>
      <c r="X1287" s="43" t="n">
        <f aca="false">W1287-V1287</f>
        <v>0</v>
      </c>
      <c r="Y1287" s="43"/>
      <c r="Z1287" s="43"/>
      <c r="AA1287" s="43"/>
      <c r="AB1287" s="43" t="n">
        <v>222.69</v>
      </c>
      <c r="AC1287" s="43" t="s">
        <v>10482</v>
      </c>
      <c r="AD1287" s="43"/>
      <c r="AE1287" s="43"/>
      <c r="AF1287" s="43" t="s">
        <v>10483</v>
      </c>
      <c r="AG1287" s="43" t="n">
        <v>222.69</v>
      </c>
      <c r="AH1287" s="43" t="s">
        <v>12589</v>
      </c>
      <c r="AI1287" s="63" t="s">
        <v>12590</v>
      </c>
      <c r="AJ1287" s="63" t="s">
        <v>12079</v>
      </c>
      <c r="AK1287" s="43"/>
      <c r="AL1287" s="43"/>
      <c r="AM1287" s="43"/>
      <c r="AN1287" s="43"/>
      <c r="AO1287" s="43" t="s">
        <v>82</v>
      </c>
      <c r="AP1287" s="23" t="s">
        <v>1382</v>
      </c>
      <c r="BF1287" s="23" t="s">
        <v>10498</v>
      </c>
      <c r="BG1287" s="1" t="s">
        <v>183</v>
      </c>
    </row>
    <row r="1288" s="23" customFormat="true" ht="12.75" hidden="true" customHeight="false" outlineLevel="0" collapsed="false">
      <c r="A1288" s="23" t="s">
        <v>5975</v>
      </c>
      <c r="B1288" s="23" t="s">
        <v>5976</v>
      </c>
      <c r="C1288" s="40" t="s">
        <v>177</v>
      </c>
      <c r="D1288" s="23" t="s">
        <v>82</v>
      </c>
      <c r="E1288" s="23" t="s">
        <v>5977</v>
      </c>
      <c r="F1288" s="23" t="s">
        <v>5978</v>
      </c>
      <c r="G1288" s="23" t="n">
        <v>36</v>
      </c>
      <c r="H1288" s="23" t="n">
        <v>1000</v>
      </c>
      <c r="I1288" s="41" t="s">
        <v>180</v>
      </c>
      <c r="K1288" s="23" t="n">
        <v>0</v>
      </c>
      <c r="L1288" s="23" t="n">
        <v>1346</v>
      </c>
      <c r="M1288" s="23" t="n">
        <v>583</v>
      </c>
      <c r="N1288" s="23" t="n">
        <v>0</v>
      </c>
      <c r="O1288" s="23" t="n">
        <f aca="false">K1288+L1288</f>
        <v>1346</v>
      </c>
      <c r="P1288" s="23" t="n">
        <f aca="false">K1288+L1288+M1288+N1288</f>
        <v>1929</v>
      </c>
      <c r="Q1288" s="23" t="n">
        <v>1457</v>
      </c>
      <c r="R1288" s="23" t="n">
        <v>2466</v>
      </c>
      <c r="S1288" s="23" t="n">
        <v>2466</v>
      </c>
      <c r="T1288" s="23" t="n">
        <v>1644</v>
      </c>
      <c r="U1288" s="23" t="n">
        <f aca="false">IF(I1288="delivery",O1288-SUM(Q1288+R1288),IF(I1288="PO",P1288-SUM(Q1288:R1288)))</f>
        <v>-2577</v>
      </c>
      <c r="V1288" s="43" t="n">
        <v>23.96</v>
      </c>
      <c r="W1288" s="43" t="n">
        <v>23.96</v>
      </c>
      <c r="X1288" s="43" t="n">
        <f aca="false">W1288-V1288</f>
        <v>0</v>
      </c>
      <c r="Y1288" s="43"/>
      <c r="Z1288" s="43"/>
      <c r="AA1288" s="43"/>
      <c r="AB1288" s="43"/>
      <c r="AC1288" s="43" t="s">
        <v>10482</v>
      </c>
      <c r="AD1288" s="43"/>
      <c r="AE1288" s="43"/>
      <c r="AF1288" s="43" t="s">
        <v>10483</v>
      </c>
      <c r="AG1288" s="43" t="n">
        <v>23.96</v>
      </c>
      <c r="AH1288" s="43" t="s">
        <v>12591</v>
      </c>
      <c r="AI1288" s="63" t="s">
        <v>12592</v>
      </c>
      <c r="AJ1288" s="63" t="s">
        <v>10913</v>
      </c>
      <c r="AK1288" s="43"/>
      <c r="AL1288" s="43"/>
      <c r="AM1288" s="43"/>
      <c r="AN1288" s="43"/>
      <c r="AO1288" s="43" t="s">
        <v>82</v>
      </c>
      <c r="AP1288" s="23" t="s">
        <v>1382</v>
      </c>
      <c r="BF1288" s="23" t="s">
        <v>719</v>
      </c>
      <c r="BG1288" s="1" t="s">
        <v>183</v>
      </c>
    </row>
    <row r="1289" s="23" customFormat="true" ht="12.75" hidden="true" customHeight="false" outlineLevel="0" collapsed="false">
      <c r="A1289" s="23" t="s">
        <v>5979</v>
      </c>
      <c r="B1289" s="23" t="s">
        <v>5980</v>
      </c>
      <c r="C1289" s="40" t="s">
        <v>177</v>
      </c>
      <c r="D1289" s="23" t="s">
        <v>82</v>
      </c>
      <c r="E1289" s="23" t="s">
        <v>5981</v>
      </c>
      <c r="F1289" s="23" t="s">
        <v>5982</v>
      </c>
      <c r="G1289" s="23" t="n">
        <v>41</v>
      </c>
      <c r="H1289" s="23" t="n">
        <v>860</v>
      </c>
      <c r="I1289" s="41" t="s">
        <v>180</v>
      </c>
      <c r="K1289" s="23" t="n">
        <v>835</v>
      </c>
      <c r="L1289" s="23" t="n">
        <v>635</v>
      </c>
      <c r="M1289" s="23" t="n">
        <v>0</v>
      </c>
      <c r="N1289" s="23" t="n">
        <v>0</v>
      </c>
      <c r="O1289" s="23" t="n">
        <f aca="false">K1289+L1289</f>
        <v>1470</v>
      </c>
      <c r="P1289" s="23" t="n">
        <f aca="false">K1289+L1289+M1289+N1289</f>
        <v>1470</v>
      </c>
      <c r="Q1289" s="23" t="n">
        <v>0</v>
      </c>
      <c r="R1289" s="23" t="n">
        <v>0</v>
      </c>
      <c r="S1289" s="23" t="n">
        <v>0</v>
      </c>
      <c r="T1289" s="23" t="n">
        <v>0</v>
      </c>
      <c r="U1289" s="23" t="n">
        <f aca="false">IF(I1289="delivery",O1289-SUM(Q1289+R1289),IF(I1289="PO",P1289-SUM(Q1289:R1289)))</f>
        <v>1470</v>
      </c>
      <c r="V1289" s="43" t="n">
        <v>2.91</v>
      </c>
      <c r="W1289" s="43" t="n">
        <v>2.91</v>
      </c>
      <c r="X1289" s="43" t="n">
        <f aca="false">W1289-V1289</f>
        <v>0</v>
      </c>
      <c r="Y1289" s="43"/>
      <c r="Z1289" s="43"/>
      <c r="AA1289" s="43"/>
      <c r="AB1289" s="43" t="n">
        <v>2.91</v>
      </c>
      <c r="AC1289" s="43" t="s">
        <v>10482</v>
      </c>
      <c r="AD1289" s="43"/>
      <c r="AE1289" s="43"/>
      <c r="AF1289" s="43" t="s">
        <v>10483</v>
      </c>
      <c r="AG1289" s="43" t="n">
        <v>2.91</v>
      </c>
      <c r="AH1289" s="43" t="s">
        <v>12593</v>
      </c>
      <c r="AI1289" s="63" t="s">
        <v>12594</v>
      </c>
      <c r="AJ1289" s="63" t="s">
        <v>10913</v>
      </c>
      <c r="AK1289" s="43"/>
      <c r="AL1289" s="43"/>
      <c r="AM1289" s="43"/>
      <c r="AN1289" s="43"/>
      <c r="AO1289" s="43" t="s">
        <v>82</v>
      </c>
      <c r="AP1289" s="23" t="s">
        <v>1382</v>
      </c>
      <c r="BF1289" s="23" t="s">
        <v>10498</v>
      </c>
      <c r="BG1289" s="1" t="s">
        <v>183</v>
      </c>
    </row>
    <row r="1290" s="23" customFormat="true" ht="12.75" hidden="true" customHeight="false" outlineLevel="0" collapsed="false">
      <c r="A1290" s="23" t="s">
        <v>5983</v>
      </c>
      <c r="B1290" s="23" t="s">
        <v>5984</v>
      </c>
      <c r="C1290" s="40" t="s">
        <v>177</v>
      </c>
      <c r="D1290" s="23" t="s">
        <v>82</v>
      </c>
      <c r="E1290" s="23" t="s">
        <v>5985</v>
      </c>
      <c r="F1290" s="23" t="s">
        <v>5986</v>
      </c>
      <c r="G1290" s="23" t="n">
        <v>41</v>
      </c>
      <c r="H1290" s="23" t="n">
        <v>195</v>
      </c>
      <c r="I1290" s="41" t="s">
        <v>180</v>
      </c>
      <c r="K1290" s="23" t="n">
        <v>0</v>
      </c>
      <c r="L1290" s="23" t="n">
        <v>340</v>
      </c>
      <c r="M1290" s="23" t="n">
        <v>286</v>
      </c>
      <c r="N1290" s="23" t="n">
        <v>0</v>
      </c>
      <c r="O1290" s="23" t="n">
        <f aca="false">K1290+L1290</f>
        <v>340</v>
      </c>
      <c r="P1290" s="23" t="n">
        <f aca="false">K1290+L1290+M1290+N1290</f>
        <v>626</v>
      </c>
      <c r="Q1290" s="23" t="n">
        <v>130</v>
      </c>
      <c r="R1290" s="23" t="n">
        <v>1644</v>
      </c>
      <c r="S1290" s="23" t="n">
        <v>1716</v>
      </c>
      <c r="T1290" s="23" t="n">
        <v>1060</v>
      </c>
      <c r="U1290" s="23" t="n">
        <f aca="false">IF(I1290="delivery",O1290-SUM(Q1290+R1290),IF(I1290="PO",P1290-SUM(Q1290:R1290)))</f>
        <v>-1434</v>
      </c>
      <c r="V1290" s="43" t="n">
        <v>13.104</v>
      </c>
      <c r="W1290" s="43" t="n">
        <v>13.104</v>
      </c>
      <c r="X1290" s="43" t="n">
        <f aca="false">W1290-V1290</f>
        <v>0</v>
      </c>
      <c r="Y1290" s="43"/>
      <c r="Z1290" s="43"/>
      <c r="AA1290" s="43"/>
      <c r="AB1290" s="43"/>
      <c r="AC1290" s="43" t="s">
        <v>10482</v>
      </c>
      <c r="AD1290" s="43"/>
      <c r="AE1290" s="43"/>
      <c r="AF1290" s="43" t="s">
        <v>10483</v>
      </c>
      <c r="AG1290" s="43" t="n">
        <v>13.104</v>
      </c>
      <c r="AH1290" s="43" t="s">
        <v>12595</v>
      </c>
      <c r="AI1290" s="63" t="s">
        <v>12596</v>
      </c>
      <c r="AJ1290" s="63" t="s">
        <v>12597</v>
      </c>
      <c r="AK1290" s="43"/>
      <c r="AL1290" s="43"/>
      <c r="AM1290" s="43"/>
      <c r="AN1290" s="43"/>
      <c r="AO1290" s="43" t="s">
        <v>82</v>
      </c>
      <c r="AP1290" s="23" t="s">
        <v>1382</v>
      </c>
      <c r="BF1290" s="23" t="s">
        <v>10498</v>
      </c>
      <c r="BG1290" s="1" t="s">
        <v>183</v>
      </c>
    </row>
    <row r="1291" s="23" customFormat="true" ht="12.75" hidden="true" customHeight="false" outlineLevel="0" collapsed="false">
      <c r="A1291" s="23" t="s">
        <v>5987</v>
      </c>
      <c r="B1291" s="23" t="s">
        <v>5988</v>
      </c>
      <c r="C1291" s="40" t="s">
        <v>177</v>
      </c>
      <c r="D1291" s="23" t="s">
        <v>82</v>
      </c>
      <c r="E1291" s="23" t="s">
        <v>5989</v>
      </c>
      <c r="F1291" s="23" t="s">
        <v>5990</v>
      </c>
      <c r="G1291" s="23" t="n">
        <v>41</v>
      </c>
      <c r="H1291" s="23" t="n">
        <v>195</v>
      </c>
      <c r="I1291" s="41" t="s">
        <v>180</v>
      </c>
      <c r="K1291" s="23" t="n">
        <v>0</v>
      </c>
      <c r="L1291" s="23" t="n">
        <v>0</v>
      </c>
      <c r="M1291" s="23" t="n">
        <v>8</v>
      </c>
      <c r="N1291" s="23" t="n">
        <v>0</v>
      </c>
      <c r="O1291" s="23" t="n">
        <f aca="false">K1291+L1291</f>
        <v>0</v>
      </c>
      <c r="P1291" s="23" t="n">
        <f aca="false">K1291+L1291+M1291+N1291</f>
        <v>8</v>
      </c>
      <c r="Q1291" s="23" t="n">
        <v>30</v>
      </c>
      <c r="R1291" s="23" t="n">
        <v>599</v>
      </c>
      <c r="S1291" s="23" t="n">
        <v>972</v>
      </c>
      <c r="T1291" s="23" t="n">
        <v>585</v>
      </c>
      <c r="U1291" s="23" t="n">
        <f aca="false">IF(I1291="delivery",O1291-SUM(Q1291+R1291),IF(I1291="PO",P1291-SUM(Q1291:R1291)))</f>
        <v>-629</v>
      </c>
      <c r="V1291" s="43" t="n">
        <v>13.104</v>
      </c>
      <c r="W1291" s="43" t="n">
        <v>13.104</v>
      </c>
      <c r="X1291" s="43" t="n">
        <f aca="false">W1291-V1291</f>
        <v>0</v>
      </c>
      <c r="Y1291" s="43"/>
      <c r="Z1291" s="43"/>
      <c r="AA1291" s="43"/>
      <c r="AB1291" s="43"/>
      <c r="AC1291" s="43" t="s">
        <v>10482</v>
      </c>
      <c r="AD1291" s="43"/>
      <c r="AE1291" s="43"/>
      <c r="AF1291" s="43" t="s">
        <v>10483</v>
      </c>
      <c r="AG1291" s="43" t="n">
        <v>13.104</v>
      </c>
      <c r="AH1291" s="43" t="s">
        <v>12595</v>
      </c>
      <c r="AI1291" s="63" t="s">
        <v>12596</v>
      </c>
      <c r="AJ1291" s="63" t="s">
        <v>12597</v>
      </c>
      <c r="AK1291" s="43"/>
      <c r="AL1291" s="43"/>
      <c r="AM1291" s="43"/>
      <c r="AN1291" s="43"/>
      <c r="AO1291" s="43" t="s">
        <v>82</v>
      </c>
      <c r="AP1291" s="23" t="s">
        <v>1382</v>
      </c>
      <c r="BF1291" s="23" t="s">
        <v>10498</v>
      </c>
      <c r="BG1291" s="1" t="s">
        <v>183</v>
      </c>
    </row>
    <row r="1292" s="23" customFormat="true" ht="12.75" hidden="true" customHeight="false" outlineLevel="0" collapsed="false">
      <c r="A1292" s="23" t="s">
        <v>5991</v>
      </c>
      <c r="B1292" s="23" t="s">
        <v>5992</v>
      </c>
      <c r="C1292" s="40" t="s">
        <v>177</v>
      </c>
      <c r="D1292" s="23" t="s">
        <v>82</v>
      </c>
      <c r="E1292" s="23" t="s">
        <v>5993</v>
      </c>
      <c r="F1292" s="23" t="s">
        <v>5994</v>
      </c>
      <c r="G1292" s="23" t="n">
        <v>51</v>
      </c>
      <c r="H1292" s="23" t="n">
        <v>200</v>
      </c>
      <c r="I1292" s="41" t="s">
        <v>180</v>
      </c>
      <c r="K1292" s="23" t="n">
        <v>0</v>
      </c>
      <c r="L1292" s="23" t="n">
        <v>300</v>
      </c>
      <c r="M1292" s="23" t="n">
        <v>297</v>
      </c>
      <c r="N1292" s="23" t="n">
        <v>0</v>
      </c>
      <c r="O1292" s="23" t="n">
        <f aca="false">K1292+L1292</f>
        <v>300</v>
      </c>
      <c r="P1292" s="23" t="n">
        <f aca="false">K1292+L1292+M1292+N1292</f>
        <v>597</v>
      </c>
      <c r="Q1292" s="23" t="n">
        <v>466</v>
      </c>
      <c r="R1292" s="23" t="n">
        <v>220</v>
      </c>
      <c r="S1292" s="23" t="n">
        <v>191</v>
      </c>
      <c r="T1292" s="23" t="n">
        <v>250</v>
      </c>
      <c r="U1292" s="23" t="n">
        <f aca="false">IF(I1292="delivery",O1292-SUM(Q1292+R1292),IF(I1292="PO",P1292-SUM(Q1292:R1292)))</f>
        <v>-386</v>
      </c>
      <c r="V1292" s="43" t="n">
        <v>69.184</v>
      </c>
      <c r="W1292" s="43" t="n">
        <v>68.218</v>
      </c>
      <c r="X1292" s="43" t="n">
        <f aca="false">W1292-V1292</f>
        <v>-0.965999999999994</v>
      </c>
      <c r="Y1292" s="43"/>
      <c r="Z1292" s="43"/>
      <c r="AA1292" s="43" t="n">
        <v>69.36</v>
      </c>
      <c r="AB1292" s="43"/>
      <c r="AC1292" s="43" t="s">
        <v>10482</v>
      </c>
      <c r="AD1292" s="43"/>
      <c r="AE1292" s="43"/>
      <c r="AF1292" s="43" t="s">
        <v>10483</v>
      </c>
      <c r="AG1292" s="43" t="n">
        <v>68.218</v>
      </c>
      <c r="AH1292" s="43" t="s">
        <v>12598</v>
      </c>
      <c r="AI1292" s="63" t="s">
        <v>12599</v>
      </c>
      <c r="AJ1292" s="63" t="s">
        <v>12502</v>
      </c>
      <c r="AK1292" s="43"/>
      <c r="AL1292" s="43"/>
      <c r="AM1292" s="43"/>
      <c r="AN1292" s="43"/>
      <c r="AO1292" s="43" t="s">
        <v>82</v>
      </c>
      <c r="AP1292" s="23" t="s">
        <v>1382</v>
      </c>
      <c r="BF1292" s="23" t="s">
        <v>10498</v>
      </c>
      <c r="BG1292" s="1" t="s">
        <v>183</v>
      </c>
    </row>
    <row r="1293" s="23" customFormat="true" ht="12.75" hidden="true" customHeight="false" outlineLevel="0" collapsed="false">
      <c r="A1293" s="23" t="s">
        <v>5995</v>
      </c>
      <c r="B1293" s="23" t="s">
        <v>5996</v>
      </c>
      <c r="C1293" s="40" t="s">
        <v>177</v>
      </c>
      <c r="D1293" s="23" t="s">
        <v>82</v>
      </c>
      <c r="E1293" s="23" t="s">
        <v>5997</v>
      </c>
      <c r="F1293" s="23" t="s">
        <v>5998</v>
      </c>
      <c r="G1293" s="23" t="n">
        <v>31</v>
      </c>
      <c r="H1293" s="23" t="n">
        <v>480</v>
      </c>
      <c r="I1293" s="41" t="s">
        <v>180</v>
      </c>
      <c r="K1293" s="23" t="n">
        <v>0</v>
      </c>
      <c r="L1293" s="23" t="n">
        <v>1086</v>
      </c>
      <c r="M1293" s="23" t="n">
        <v>0</v>
      </c>
      <c r="N1293" s="23" t="n">
        <v>0</v>
      </c>
      <c r="O1293" s="23" t="n">
        <f aca="false">K1293+L1293</f>
        <v>1086</v>
      </c>
      <c r="P1293" s="23" t="n">
        <f aca="false">K1293+L1293+M1293+N1293</f>
        <v>1086</v>
      </c>
      <c r="Q1293" s="23" t="n">
        <v>626</v>
      </c>
      <c r="R1293" s="23" t="n">
        <v>220</v>
      </c>
      <c r="S1293" s="23" t="n">
        <v>191</v>
      </c>
      <c r="T1293" s="23" t="n">
        <v>250</v>
      </c>
      <c r="U1293" s="23" t="n">
        <f aca="false">IF(I1293="delivery",O1293-SUM(Q1293+R1293),IF(I1293="PO",P1293-SUM(Q1293:R1293)))</f>
        <v>240</v>
      </c>
      <c r="V1293" s="43" t="n">
        <v>6.001</v>
      </c>
      <c r="W1293" s="43" t="n">
        <v>6.001</v>
      </c>
      <c r="X1293" s="43" t="n">
        <f aca="false">W1293-V1293</f>
        <v>0</v>
      </c>
      <c r="Y1293" s="43"/>
      <c r="Z1293" s="43"/>
      <c r="AA1293" s="43" t="n">
        <v>5.5</v>
      </c>
      <c r="AB1293" s="43" t="n">
        <v>6.001</v>
      </c>
      <c r="AC1293" s="43" t="s">
        <v>10482</v>
      </c>
      <c r="AD1293" s="43"/>
      <c r="AE1293" s="43"/>
      <c r="AF1293" s="43" t="s">
        <v>10483</v>
      </c>
      <c r="AG1293" s="43" t="n">
        <v>6.001</v>
      </c>
      <c r="AH1293" s="43" t="s">
        <v>12600</v>
      </c>
      <c r="AI1293" s="63" t="s">
        <v>12601</v>
      </c>
      <c r="AJ1293" s="63" t="s">
        <v>12602</v>
      </c>
      <c r="AK1293" s="43"/>
      <c r="AL1293" s="43"/>
      <c r="AM1293" s="43"/>
      <c r="AN1293" s="43"/>
      <c r="AO1293" s="43" t="s">
        <v>82</v>
      </c>
      <c r="AP1293" s="23" t="s">
        <v>1382</v>
      </c>
      <c r="BF1293" s="23" t="s">
        <v>10498</v>
      </c>
      <c r="BG1293" s="1" t="s">
        <v>183</v>
      </c>
    </row>
    <row r="1294" s="23" customFormat="true" ht="12.75" hidden="true" customHeight="false" outlineLevel="0" collapsed="false">
      <c r="A1294" s="23" t="s">
        <v>5999</v>
      </c>
      <c r="B1294" s="23" t="s">
        <v>6000</v>
      </c>
      <c r="C1294" s="40" t="s">
        <v>177</v>
      </c>
      <c r="D1294" s="23" t="s">
        <v>82</v>
      </c>
      <c r="E1294" s="23" t="s">
        <v>6001</v>
      </c>
      <c r="F1294" s="23" t="s">
        <v>6002</v>
      </c>
      <c r="G1294" s="23" t="n">
        <v>51</v>
      </c>
      <c r="H1294" s="23" t="n">
        <v>200</v>
      </c>
      <c r="I1294" s="41" t="s">
        <v>180</v>
      </c>
      <c r="K1294" s="23" t="n">
        <v>0</v>
      </c>
      <c r="L1294" s="23" t="n">
        <v>298</v>
      </c>
      <c r="M1294" s="23" t="n">
        <v>3490</v>
      </c>
      <c r="N1294" s="23" t="n">
        <v>0</v>
      </c>
      <c r="O1294" s="23" t="n">
        <f aca="false">K1294+L1294</f>
        <v>298</v>
      </c>
      <c r="P1294" s="23" t="n">
        <f aca="false">K1294+L1294+M1294+N1294</f>
        <v>3788</v>
      </c>
      <c r="Q1294" s="23" t="n">
        <v>2699</v>
      </c>
      <c r="R1294" s="23" t="n">
        <v>1000</v>
      </c>
      <c r="S1294" s="23" t="n">
        <v>2040</v>
      </c>
      <c r="T1294" s="23" t="n">
        <v>1980</v>
      </c>
      <c r="U1294" s="23" t="n">
        <f aca="false">IF(I1294="delivery",O1294-SUM(Q1294+R1294),IF(I1294="PO",P1294-SUM(Q1294:R1294)))</f>
        <v>-3401</v>
      </c>
      <c r="V1294" s="43" t="n">
        <v>18.187</v>
      </c>
      <c r="W1294" s="43" t="n">
        <v>18.187</v>
      </c>
      <c r="X1294" s="43" t="n">
        <f aca="false">W1294-V1294</f>
        <v>0</v>
      </c>
      <c r="Y1294" s="43"/>
      <c r="Z1294" s="43"/>
      <c r="AA1294" s="43" t="n">
        <v>18.705</v>
      </c>
      <c r="AB1294" s="43"/>
      <c r="AC1294" s="43" t="s">
        <v>10482</v>
      </c>
      <c r="AD1294" s="43"/>
      <c r="AE1294" s="43"/>
      <c r="AF1294" s="43" t="s">
        <v>10483</v>
      </c>
      <c r="AG1294" s="43" t="n">
        <v>18.187</v>
      </c>
      <c r="AH1294" s="43" t="s">
        <v>12603</v>
      </c>
      <c r="AI1294" s="63" t="s">
        <v>11420</v>
      </c>
      <c r="AJ1294" s="63" t="s">
        <v>12502</v>
      </c>
      <c r="AK1294" s="43"/>
      <c r="AL1294" s="43"/>
      <c r="AM1294" s="43"/>
      <c r="AN1294" s="43"/>
      <c r="AO1294" s="43" t="s">
        <v>82</v>
      </c>
      <c r="AP1294" s="23" t="s">
        <v>1382</v>
      </c>
      <c r="BF1294" s="23" t="s">
        <v>10498</v>
      </c>
      <c r="BG1294" s="1" t="s">
        <v>183</v>
      </c>
    </row>
    <row r="1295" s="23" customFormat="true" ht="12.75" hidden="true" customHeight="false" outlineLevel="0" collapsed="false">
      <c r="A1295" s="23" t="s">
        <v>6003</v>
      </c>
      <c r="B1295" s="23" t="s">
        <v>6004</v>
      </c>
      <c r="C1295" s="40" t="s">
        <v>177</v>
      </c>
      <c r="D1295" s="23" t="s">
        <v>82</v>
      </c>
      <c r="E1295" s="23" t="s">
        <v>6005</v>
      </c>
      <c r="F1295" s="23" t="s">
        <v>6006</v>
      </c>
      <c r="G1295" s="23" t="n">
        <v>41</v>
      </c>
      <c r="H1295" s="23" t="n">
        <v>200</v>
      </c>
      <c r="I1295" s="41" t="s">
        <v>180</v>
      </c>
      <c r="K1295" s="23" t="n">
        <v>0</v>
      </c>
      <c r="L1295" s="23" t="n">
        <v>210</v>
      </c>
      <c r="M1295" s="23" t="n">
        <v>200</v>
      </c>
      <c r="N1295" s="23" t="n">
        <v>0</v>
      </c>
      <c r="O1295" s="23" t="n">
        <f aca="false">K1295+L1295</f>
        <v>210</v>
      </c>
      <c r="P1295" s="23" t="n">
        <f aca="false">K1295+L1295+M1295+N1295</f>
        <v>410</v>
      </c>
      <c r="Q1295" s="23" t="n">
        <v>286</v>
      </c>
      <c r="R1295" s="23" t="n">
        <v>80</v>
      </c>
      <c r="S1295" s="23" t="n">
        <v>140</v>
      </c>
      <c r="T1295" s="23" t="n">
        <v>62</v>
      </c>
      <c r="U1295" s="23" t="n">
        <f aca="false">IF(I1295="delivery",O1295-SUM(Q1295+R1295),IF(I1295="PO",P1295-SUM(Q1295:R1295)))</f>
        <v>-156</v>
      </c>
      <c r="V1295" s="43" t="n">
        <v>18.235</v>
      </c>
      <c r="W1295" s="43" t="n">
        <v>18.235</v>
      </c>
      <c r="X1295" s="43" t="n">
        <f aca="false">W1295-V1295</f>
        <v>0</v>
      </c>
      <c r="Y1295" s="43"/>
      <c r="Z1295" s="43"/>
      <c r="AA1295" s="43" t="n">
        <v>18.7</v>
      </c>
      <c r="AB1295" s="43"/>
      <c r="AC1295" s="43" t="s">
        <v>10482</v>
      </c>
      <c r="AD1295" s="43"/>
      <c r="AE1295" s="43"/>
      <c r="AF1295" s="43" t="s">
        <v>10483</v>
      </c>
      <c r="AG1295" s="43" t="n">
        <v>18.235</v>
      </c>
      <c r="AH1295" s="43" t="s">
        <v>12604</v>
      </c>
      <c r="AI1295" s="63" t="s">
        <v>12605</v>
      </c>
      <c r="AJ1295" s="63" t="s">
        <v>12606</v>
      </c>
      <c r="AK1295" s="43"/>
      <c r="AL1295" s="43"/>
      <c r="AM1295" s="43"/>
      <c r="AN1295" s="43"/>
      <c r="AO1295" s="43" t="s">
        <v>82</v>
      </c>
      <c r="AP1295" s="23" t="s">
        <v>1382</v>
      </c>
      <c r="BF1295" s="23" t="s">
        <v>10498</v>
      </c>
      <c r="BG1295" s="1" t="s">
        <v>183</v>
      </c>
    </row>
    <row r="1296" s="23" customFormat="true" ht="12.75" hidden="true" customHeight="false" outlineLevel="0" collapsed="false">
      <c r="A1296" s="23" t="s">
        <v>6007</v>
      </c>
      <c r="B1296" s="23" t="s">
        <v>6008</v>
      </c>
      <c r="C1296" s="40" t="s">
        <v>177</v>
      </c>
      <c r="D1296" s="23" t="s">
        <v>82</v>
      </c>
      <c r="E1296" s="23" t="s">
        <v>6009</v>
      </c>
      <c r="F1296" s="23" t="s">
        <v>6010</v>
      </c>
      <c r="G1296" s="23" t="n">
        <v>41</v>
      </c>
      <c r="H1296" s="23" t="n">
        <v>1310</v>
      </c>
      <c r="I1296" s="41" t="s">
        <v>180</v>
      </c>
      <c r="K1296" s="23" t="n">
        <v>0</v>
      </c>
      <c r="L1296" s="23" t="n">
        <v>1496</v>
      </c>
      <c r="M1296" s="23" t="n">
        <v>0</v>
      </c>
      <c r="N1296" s="23" t="n">
        <v>0</v>
      </c>
      <c r="O1296" s="23" t="n">
        <f aca="false">K1296+L1296</f>
        <v>1496</v>
      </c>
      <c r="P1296" s="23" t="n">
        <f aca="false">K1296+L1296+M1296+N1296</f>
        <v>1496</v>
      </c>
      <c r="Q1296" s="23" t="n">
        <v>626</v>
      </c>
      <c r="R1296" s="23" t="n">
        <v>220</v>
      </c>
      <c r="S1296" s="23" t="n">
        <v>191</v>
      </c>
      <c r="T1296" s="23" t="n">
        <v>250</v>
      </c>
      <c r="U1296" s="23" t="n">
        <f aca="false">IF(I1296="delivery",O1296-SUM(Q1296+R1296),IF(I1296="PO",P1296-SUM(Q1296:R1296)))</f>
        <v>650</v>
      </c>
      <c r="V1296" s="43" t="n">
        <v>2.348</v>
      </c>
      <c r="W1296" s="43" t="n">
        <v>2.348</v>
      </c>
      <c r="X1296" s="43" t="n">
        <f aca="false">W1296-V1296</f>
        <v>0</v>
      </c>
      <c r="Y1296" s="43"/>
      <c r="Z1296" s="43"/>
      <c r="AA1296" s="43" t="n">
        <v>2.194</v>
      </c>
      <c r="AB1296" s="43" t="n">
        <v>2.348</v>
      </c>
      <c r="AC1296" s="43" t="s">
        <v>10482</v>
      </c>
      <c r="AD1296" s="43"/>
      <c r="AE1296" s="43"/>
      <c r="AF1296" s="43" t="s">
        <v>10483</v>
      </c>
      <c r="AG1296" s="43" t="n">
        <v>2.348</v>
      </c>
      <c r="AH1296" s="43" t="s">
        <v>12607</v>
      </c>
      <c r="AI1296" s="63" t="s">
        <v>12608</v>
      </c>
      <c r="AJ1296" s="63" t="s">
        <v>10913</v>
      </c>
      <c r="AK1296" s="43"/>
      <c r="AL1296" s="43"/>
      <c r="AM1296" s="43"/>
      <c r="AN1296" s="43"/>
      <c r="AO1296" s="43" t="s">
        <v>82</v>
      </c>
      <c r="AP1296" s="23" t="s">
        <v>1382</v>
      </c>
      <c r="BF1296" s="23" t="s">
        <v>10498</v>
      </c>
      <c r="BG1296" s="1" t="s">
        <v>183</v>
      </c>
    </row>
    <row r="1297" s="23" customFormat="true" ht="12.75" hidden="true" customHeight="false" outlineLevel="0" collapsed="false">
      <c r="A1297" s="23" t="s">
        <v>6011</v>
      </c>
      <c r="B1297" s="23" t="s">
        <v>6012</v>
      </c>
      <c r="C1297" s="40" t="s">
        <v>177</v>
      </c>
      <c r="D1297" s="23" t="s">
        <v>82</v>
      </c>
      <c r="E1297" s="23" t="s">
        <v>6013</v>
      </c>
      <c r="F1297" s="23" t="s">
        <v>6014</v>
      </c>
      <c r="G1297" s="23" t="n">
        <v>41</v>
      </c>
      <c r="H1297" s="23" t="n">
        <v>200</v>
      </c>
      <c r="I1297" s="41" t="s">
        <v>180</v>
      </c>
      <c r="K1297" s="23" t="n">
        <v>0</v>
      </c>
      <c r="L1297" s="23" t="n">
        <v>1933</v>
      </c>
      <c r="M1297" s="23" t="n">
        <v>0</v>
      </c>
      <c r="N1297" s="23" t="n">
        <v>0</v>
      </c>
      <c r="O1297" s="23" t="n">
        <f aca="false">K1297+L1297</f>
        <v>1933</v>
      </c>
      <c r="P1297" s="23" t="n">
        <f aca="false">K1297+L1297+M1297+N1297</f>
        <v>1933</v>
      </c>
      <c r="Q1297" s="23" t="n">
        <v>306</v>
      </c>
      <c r="R1297" s="23" t="n">
        <v>220</v>
      </c>
      <c r="S1297" s="23" t="n">
        <v>191</v>
      </c>
      <c r="T1297" s="23" t="n">
        <v>250</v>
      </c>
      <c r="U1297" s="23" t="n">
        <f aca="false">IF(I1297="delivery",O1297-SUM(Q1297+R1297),IF(I1297="PO",P1297-SUM(Q1297:R1297)))</f>
        <v>1407</v>
      </c>
      <c r="V1297" s="43" t="n">
        <v>22.447</v>
      </c>
      <c r="W1297" s="43" t="n">
        <v>22.447</v>
      </c>
      <c r="X1297" s="43" t="n">
        <f aca="false">W1297-V1297</f>
        <v>0</v>
      </c>
      <c r="Y1297" s="43"/>
      <c r="Z1297" s="43"/>
      <c r="AA1297" s="43" t="n">
        <v>22.447</v>
      </c>
      <c r="AB1297" s="43" t="n">
        <v>19.03</v>
      </c>
      <c r="AC1297" s="43" t="s">
        <v>10482</v>
      </c>
      <c r="AD1297" s="43"/>
      <c r="AE1297" s="43"/>
      <c r="AF1297" s="43" t="s">
        <v>10483</v>
      </c>
      <c r="AG1297" s="43" t="n">
        <v>19.03</v>
      </c>
      <c r="AH1297" s="43" t="s">
        <v>12609</v>
      </c>
      <c r="AI1297" s="63" t="s">
        <v>12610</v>
      </c>
      <c r="AJ1297" s="63" t="s">
        <v>10913</v>
      </c>
      <c r="AK1297" s="43"/>
      <c r="AL1297" s="43"/>
      <c r="AM1297" s="43"/>
      <c r="AN1297" s="43"/>
      <c r="AO1297" s="43" t="s">
        <v>82</v>
      </c>
      <c r="AP1297" s="23" t="s">
        <v>1382</v>
      </c>
      <c r="BF1297" s="23" t="s">
        <v>10498</v>
      </c>
      <c r="BG1297" s="1" t="s">
        <v>183</v>
      </c>
    </row>
    <row r="1298" s="23" customFormat="true" ht="12.75" hidden="true" customHeight="false" outlineLevel="0" collapsed="false">
      <c r="A1298" s="23" t="s">
        <v>6019</v>
      </c>
      <c r="B1298" s="23" t="s">
        <v>6020</v>
      </c>
      <c r="C1298" s="40" t="s">
        <v>177</v>
      </c>
      <c r="D1298" s="23" t="s">
        <v>82</v>
      </c>
      <c r="E1298" s="23" t="s">
        <v>6021</v>
      </c>
      <c r="F1298" s="23" t="s">
        <v>6022</v>
      </c>
      <c r="G1298" s="23" t="n">
        <v>51</v>
      </c>
      <c r="H1298" s="23" t="n">
        <v>30</v>
      </c>
      <c r="I1298" s="41" t="s">
        <v>180</v>
      </c>
      <c r="K1298" s="23" t="n">
        <v>0</v>
      </c>
      <c r="L1298" s="23" t="n">
        <v>385</v>
      </c>
      <c r="M1298" s="23" t="n">
        <v>77</v>
      </c>
      <c r="N1298" s="23" t="n">
        <v>0</v>
      </c>
      <c r="O1298" s="23" t="n">
        <f aca="false">K1298+L1298</f>
        <v>385</v>
      </c>
      <c r="P1298" s="23" t="n">
        <f aca="false">K1298+L1298+M1298+N1298</f>
        <v>462</v>
      </c>
      <c r="Q1298" s="23" t="n">
        <v>299</v>
      </c>
      <c r="R1298" s="23" t="n">
        <v>957</v>
      </c>
      <c r="S1298" s="23" t="n">
        <v>660</v>
      </c>
      <c r="T1298" s="23" t="n">
        <v>664</v>
      </c>
      <c r="U1298" s="23" t="n">
        <f aca="false">IF(I1298="delivery",O1298-SUM(Q1298+R1298),IF(I1298="PO",P1298-SUM(Q1298:R1298)))</f>
        <v>-871</v>
      </c>
      <c r="V1298" s="43" t="n">
        <v>561.5</v>
      </c>
      <c r="W1298" s="43" t="n">
        <v>561.5</v>
      </c>
      <c r="X1298" s="43" t="n">
        <f aca="false">W1298-V1298</f>
        <v>0</v>
      </c>
      <c r="Y1298" s="43"/>
      <c r="Z1298" s="43"/>
      <c r="AA1298" s="43"/>
      <c r="AB1298" s="43"/>
      <c r="AC1298" s="43" t="s">
        <v>10482</v>
      </c>
      <c r="AD1298" s="43"/>
      <c r="AE1298" s="43"/>
      <c r="AF1298" s="43" t="s">
        <v>10483</v>
      </c>
      <c r="AG1298" s="43" t="n">
        <v>561.5</v>
      </c>
      <c r="AH1298" s="43" t="s">
        <v>12611</v>
      </c>
      <c r="AI1298" s="63" t="s">
        <v>12525</v>
      </c>
      <c r="AJ1298" s="63" t="s">
        <v>10766</v>
      </c>
      <c r="AK1298" s="43"/>
      <c r="AL1298" s="43"/>
      <c r="AM1298" s="43"/>
      <c r="AN1298" s="43"/>
      <c r="AO1298" s="43" t="s">
        <v>82</v>
      </c>
      <c r="AP1298" s="23" t="s">
        <v>1382</v>
      </c>
      <c r="BF1298" s="23" t="s">
        <v>10498</v>
      </c>
      <c r="BG1298" s="1" t="s">
        <v>183</v>
      </c>
    </row>
    <row r="1299" s="23" customFormat="true" ht="12.75" hidden="true" customHeight="false" outlineLevel="0" collapsed="false">
      <c r="A1299" s="23" t="s">
        <v>6023</v>
      </c>
      <c r="B1299" s="23" t="s">
        <v>6024</v>
      </c>
      <c r="C1299" s="40" t="s">
        <v>177</v>
      </c>
      <c r="D1299" s="23" t="s">
        <v>82</v>
      </c>
      <c r="E1299" s="23" t="s">
        <v>6025</v>
      </c>
      <c r="F1299" s="23" t="s">
        <v>6026</v>
      </c>
      <c r="G1299" s="23" t="n">
        <v>51</v>
      </c>
      <c r="H1299" s="23" t="n">
        <v>30</v>
      </c>
      <c r="I1299" s="41" t="s">
        <v>180</v>
      </c>
      <c r="K1299" s="23" t="n">
        <v>0</v>
      </c>
      <c r="L1299" s="23" t="n">
        <v>0</v>
      </c>
      <c r="M1299" s="23" t="n">
        <v>0</v>
      </c>
      <c r="N1299" s="23" t="n">
        <v>0</v>
      </c>
      <c r="O1299" s="23" t="n">
        <f aca="false">K1299+L1299</f>
        <v>0</v>
      </c>
      <c r="P1299" s="23" t="n">
        <f aca="false">K1299+L1299+M1299+N1299</f>
        <v>0</v>
      </c>
      <c r="Q1299" s="23" t="n">
        <v>0</v>
      </c>
      <c r="R1299" s="23" t="n">
        <v>72</v>
      </c>
      <c r="S1299" s="23" t="n">
        <v>0</v>
      </c>
      <c r="T1299" s="23" t="n">
        <v>0</v>
      </c>
      <c r="U1299" s="23" t="n">
        <f aca="false">IF(I1299="delivery",O1299-SUM(Q1299+R1299),IF(I1299="PO",P1299-SUM(Q1299:R1299)))</f>
        <v>-72</v>
      </c>
      <c r="V1299" s="43" t="n">
        <v>850.923</v>
      </c>
      <c r="W1299" s="43" t="n">
        <v>850.923</v>
      </c>
      <c r="X1299" s="43" t="n">
        <f aca="false">W1299-V1299</f>
        <v>0</v>
      </c>
      <c r="Y1299" s="43"/>
      <c r="Z1299" s="43"/>
      <c r="AA1299" s="43"/>
      <c r="AB1299" s="43"/>
      <c r="AC1299" s="43" t="s">
        <v>10482</v>
      </c>
      <c r="AD1299" s="43"/>
      <c r="AE1299" s="43"/>
      <c r="AF1299" s="43" t="s">
        <v>10483</v>
      </c>
      <c r="AG1299" s="43" t="n">
        <v>850.923</v>
      </c>
      <c r="AH1299" s="43" t="s">
        <v>12612</v>
      </c>
      <c r="AI1299" s="63" t="s">
        <v>12613</v>
      </c>
      <c r="AJ1299" s="63" t="s">
        <v>10505</v>
      </c>
      <c r="AK1299" s="43"/>
      <c r="AL1299" s="43"/>
      <c r="AM1299" s="43"/>
      <c r="AN1299" s="43"/>
      <c r="AO1299" s="43" t="s">
        <v>82</v>
      </c>
      <c r="AP1299" s="23" t="s">
        <v>1382</v>
      </c>
      <c r="BF1299" s="23" t="s">
        <v>10498</v>
      </c>
      <c r="BG1299" s="1" t="s">
        <v>183</v>
      </c>
    </row>
    <row r="1300" s="23" customFormat="true" ht="12.75" hidden="true" customHeight="false" outlineLevel="0" collapsed="false">
      <c r="A1300" s="23" t="s">
        <v>6027</v>
      </c>
      <c r="B1300" s="23" t="s">
        <v>6028</v>
      </c>
      <c r="C1300" s="40" t="s">
        <v>177</v>
      </c>
      <c r="D1300" s="23" t="s">
        <v>82</v>
      </c>
      <c r="E1300" s="23" t="s">
        <v>6029</v>
      </c>
      <c r="F1300" s="23" t="s">
        <v>6030</v>
      </c>
      <c r="G1300" s="23" t="n">
        <v>41</v>
      </c>
      <c r="H1300" s="23" t="n">
        <v>2000</v>
      </c>
      <c r="I1300" s="41" t="s">
        <v>180</v>
      </c>
      <c r="K1300" s="23" t="n">
        <v>0</v>
      </c>
      <c r="L1300" s="23" t="n">
        <v>0</v>
      </c>
      <c r="M1300" s="23" t="n">
        <v>0</v>
      </c>
      <c r="N1300" s="23" t="n">
        <v>0</v>
      </c>
      <c r="O1300" s="23" t="n">
        <f aca="false">K1300+L1300</f>
        <v>0</v>
      </c>
      <c r="P1300" s="23" t="n">
        <f aca="false">K1300+L1300+M1300+N1300</f>
        <v>0</v>
      </c>
      <c r="Q1300" s="23" t="n">
        <v>0</v>
      </c>
      <c r="R1300" s="23" t="n">
        <v>72</v>
      </c>
      <c r="S1300" s="23" t="n">
        <v>65</v>
      </c>
      <c r="T1300" s="23" t="n">
        <v>355</v>
      </c>
      <c r="U1300" s="23" t="n">
        <f aca="false">IF(I1300="delivery",O1300-SUM(Q1300+R1300),IF(I1300="PO",P1300-SUM(Q1300:R1300)))</f>
        <v>-72</v>
      </c>
      <c r="V1300" s="43" t="n">
        <v>5.68</v>
      </c>
      <c r="W1300" s="43" t="n">
        <v>5.68</v>
      </c>
      <c r="X1300" s="43" t="n">
        <f aca="false">W1300-V1300</f>
        <v>0</v>
      </c>
      <c r="Y1300" s="43"/>
      <c r="Z1300" s="43"/>
      <c r="AA1300" s="43"/>
      <c r="AB1300" s="43"/>
      <c r="AC1300" s="43" t="s">
        <v>10482</v>
      </c>
      <c r="AD1300" s="43"/>
      <c r="AE1300" s="43"/>
      <c r="AF1300" s="43" t="s">
        <v>10483</v>
      </c>
      <c r="AG1300" s="43" t="n">
        <v>5.68</v>
      </c>
      <c r="AH1300" s="43" t="s">
        <v>12614</v>
      </c>
      <c r="AI1300" s="63" t="n">
        <v>2000</v>
      </c>
      <c r="AJ1300" s="63" t="n">
        <v>6</v>
      </c>
      <c r="AK1300" s="43"/>
      <c r="AL1300" s="43"/>
      <c r="AM1300" s="43"/>
      <c r="AN1300" s="43"/>
      <c r="AO1300" s="43" t="s">
        <v>82</v>
      </c>
      <c r="AP1300" s="23" t="s">
        <v>1382</v>
      </c>
      <c r="BF1300" s="23" t="s">
        <v>10498</v>
      </c>
      <c r="BG1300" s="1" t="s">
        <v>183</v>
      </c>
    </row>
    <row r="1301" s="23" customFormat="true" ht="12.75" hidden="true" customHeight="false" outlineLevel="0" collapsed="false">
      <c r="A1301" s="23" t="s">
        <v>6035</v>
      </c>
      <c r="B1301" s="23" t="s">
        <v>6036</v>
      </c>
      <c r="C1301" s="40" t="s">
        <v>177</v>
      </c>
      <c r="D1301" s="23" t="s">
        <v>82</v>
      </c>
      <c r="E1301" s="23" t="s">
        <v>6037</v>
      </c>
      <c r="F1301" s="23" t="s">
        <v>6038</v>
      </c>
      <c r="G1301" s="23" t="n">
        <v>36</v>
      </c>
      <c r="H1301" s="23" t="n">
        <v>79</v>
      </c>
      <c r="I1301" s="41" t="s">
        <v>180</v>
      </c>
      <c r="K1301" s="23" t="n">
        <v>0</v>
      </c>
      <c r="L1301" s="23" t="n">
        <v>856</v>
      </c>
      <c r="M1301" s="23" t="n">
        <v>0</v>
      </c>
      <c r="N1301" s="23" t="n">
        <v>0</v>
      </c>
      <c r="O1301" s="23" t="n">
        <f aca="false">K1301+L1301</f>
        <v>856</v>
      </c>
      <c r="P1301" s="23" t="n">
        <f aca="false">K1301+L1301+M1301+N1301</f>
        <v>856</v>
      </c>
      <c r="Q1301" s="23" t="n">
        <v>920</v>
      </c>
      <c r="R1301" s="23" t="n">
        <v>2112</v>
      </c>
      <c r="S1301" s="23" t="n">
        <v>1908</v>
      </c>
      <c r="T1301" s="23" t="n">
        <v>216</v>
      </c>
      <c r="U1301" s="23" t="n">
        <f aca="false">IF(I1301="delivery",O1301-SUM(Q1301+R1301),IF(I1301="PO",P1301-SUM(Q1301:R1301)))</f>
        <v>-2176</v>
      </c>
      <c r="V1301" s="43" t="n">
        <v>22.73</v>
      </c>
      <c r="W1301" s="43" t="n">
        <v>22.73</v>
      </c>
      <c r="X1301" s="43" t="n">
        <f aca="false">W1301-V1301</f>
        <v>0</v>
      </c>
      <c r="Y1301" s="43"/>
      <c r="Z1301" s="43"/>
      <c r="AA1301" s="43"/>
      <c r="AB1301" s="43"/>
      <c r="AC1301" s="43" t="s">
        <v>10482</v>
      </c>
      <c r="AD1301" s="43"/>
      <c r="AE1301" s="43"/>
      <c r="AF1301" s="43" t="s">
        <v>10483</v>
      </c>
      <c r="AG1301" s="43" t="n">
        <v>22.73</v>
      </c>
      <c r="AH1301" s="43" t="s">
        <v>12615</v>
      </c>
      <c r="AI1301" s="63" t="s">
        <v>12616</v>
      </c>
      <c r="AJ1301" s="63" t="s">
        <v>12463</v>
      </c>
      <c r="AK1301" s="43"/>
      <c r="AL1301" s="43"/>
      <c r="AM1301" s="43"/>
      <c r="AN1301" s="43"/>
      <c r="AO1301" s="43" t="s">
        <v>82</v>
      </c>
      <c r="AP1301" s="23" t="s">
        <v>1382</v>
      </c>
      <c r="BF1301" s="23" t="s">
        <v>10498</v>
      </c>
      <c r="BG1301" s="1" t="s">
        <v>183</v>
      </c>
    </row>
    <row r="1302" s="23" customFormat="true" ht="12.75" hidden="true" customHeight="false" outlineLevel="0" collapsed="false">
      <c r="A1302" s="23" t="s">
        <v>6039</v>
      </c>
      <c r="B1302" s="23" t="s">
        <v>6040</v>
      </c>
      <c r="C1302" s="40" t="s">
        <v>177</v>
      </c>
      <c r="D1302" s="23" t="s">
        <v>82</v>
      </c>
      <c r="E1302" s="23" t="s">
        <v>6041</v>
      </c>
      <c r="F1302" s="23" t="s">
        <v>6042</v>
      </c>
      <c r="G1302" s="23" t="n">
        <v>41</v>
      </c>
      <c r="H1302" s="23" t="n">
        <v>2000</v>
      </c>
      <c r="I1302" s="41" t="s">
        <v>180</v>
      </c>
      <c r="K1302" s="23" t="n">
        <v>0</v>
      </c>
      <c r="L1302" s="23" t="n">
        <v>5094</v>
      </c>
      <c r="M1302" s="23" t="n">
        <v>1280</v>
      </c>
      <c r="N1302" s="23" t="n">
        <v>597</v>
      </c>
      <c r="O1302" s="23" t="n">
        <f aca="false">K1302+L1302</f>
        <v>5094</v>
      </c>
      <c r="P1302" s="23" t="n">
        <f aca="false">K1302+L1302+M1302+N1302</f>
        <v>6971</v>
      </c>
      <c r="Q1302" s="23" t="n">
        <v>4529</v>
      </c>
      <c r="R1302" s="23" t="n">
        <v>3744</v>
      </c>
      <c r="S1302" s="23" t="n">
        <v>8152</v>
      </c>
      <c r="T1302" s="23" t="n">
        <v>2340</v>
      </c>
      <c r="U1302" s="23" t="n">
        <f aca="false">IF(I1302="delivery",O1302-SUM(Q1302+R1302),IF(I1302="PO",P1302-SUM(Q1302:R1302)))</f>
        <v>-3179</v>
      </c>
      <c r="V1302" s="43" t="n">
        <v>3.735</v>
      </c>
      <c r="W1302" s="43" t="n">
        <v>3.735</v>
      </c>
      <c r="X1302" s="43" t="n">
        <f aca="false">W1302-V1302</f>
        <v>0</v>
      </c>
      <c r="Y1302" s="43"/>
      <c r="Z1302" s="43"/>
      <c r="AA1302" s="43" t="n">
        <v>3.731</v>
      </c>
      <c r="AB1302" s="43"/>
      <c r="AC1302" s="43" t="s">
        <v>10482</v>
      </c>
      <c r="AD1302" s="43"/>
      <c r="AE1302" s="43"/>
      <c r="AF1302" s="43" t="s">
        <v>10483</v>
      </c>
      <c r="AG1302" s="43" t="n">
        <v>3.735</v>
      </c>
      <c r="AH1302" s="43" t="s">
        <v>12617</v>
      </c>
      <c r="AI1302" s="63" t="s">
        <v>12618</v>
      </c>
      <c r="AJ1302" s="63" t="s">
        <v>10913</v>
      </c>
      <c r="AK1302" s="43"/>
      <c r="AL1302" s="43"/>
      <c r="AM1302" s="43"/>
      <c r="AN1302" s="43"/>
      <c r="AO1302" s="43" t="s">
        <v>82</v>
      </c>
      <c r="AP1302" s="23" t="s">
        <v>1382</v>
      </c>
      <c r="BF1302" s="23" t="s">
        <v>10498</v>
      </c>
      <c r="BG1302" s="1" t="s">
        <v>183</v>
      </c>
    </row>
    <row r="1303" s="23" customFormat="true" ht="12.75" hidden="true" customHeight="false" outlineLevel="0" collapsed="false">
      <c r="A1303" s="23" t="s">
        <v>6043</v>
      </c>
      <c r="B1303" s="23" t="s">
        <v>6044</v>
      </c>
      <c r="C1303" s="40" t="s">
        <v>177</v>
      </c>
      <c r="D1303" s="23" t="s">
        <v>82</v>
      </c>
      <c r="E1303" s="23" t="s">
        <v>6045</v>
      </c>
      <c r="F1303" s="23" t="s">
        <v>6046</v>
      </c>
      <c r="G1303" s="23" t="n">
        <v>36</v>
      </c>
      <c r="H1303" s="23" t="n">
        <v>4166</v>
      </c>
      <c r="I1303" s="41" t="s">
        <v>180</v>
      </c>
      <c r="K1303" s="23" t="n">
        <v>0</v>
      </c>
      <c r="L1303" s="23" t="n">
        <v>0</v>
      </c>
      <c r="M1303" s="23" t="n">
        <v>275</v>
      </c>
      <c r="N1303" s="23" t="n">
        <v>0</v>
      </c>
      <c r="O1303" s="23" t="n">
        <f aca="false">K1303+L1303</f>
        <v>0</v>
      </c>
      <c r="P1303" s="23" t="n">
        <f aca="false">K1303+L1303+M1303+N1303</f>
        <v>275</v>
      </c>
      <c r="Q1303" s="23" t="n">
        <v>0</v>
      </c>
      <c r="R1303" s="23" t="n">
        <v>0</v>
      </c>
      <c r="S1303" s="23" t="n">
        <v>0</v>
      </c>
      <c r="T1303" s="23" t="n">
        <v>0</v>
      </c>
      <c r="U1303" s="23" t="n">
        <f aca="false">IF(I1303="delivery",O1303-SUM(Q1303+R1303),IF(I1303="PO",P1303-SUM(Q1303:R1303)))</f>
        <v>0</v>
      </c>
      <c r="V1303" s="43" t="n">
        <v>0.676</v>
      </c>
      <c r="W1303" s="43" t="n">
        <v>0.676</v>
      </c>
      <c r="X1303" s="43" t="n">
        <f aca="false">W1303-V1303</f>
        <v>0</v>
      </c>
      <c r="Y1303" s="43"/>
      <c r="Z1303" s="43"/>
      <c r="AA1303" s="43"/>
      <c r="AB1303" s="43"/>
      <c r="AC1303" s="43" t="s">
        <v>10482</v>
      </c>
      <c r="AD1303" s="43"/>
      <c r="AE1303" s="43"/>
      <c r="AF1303" s="43" t="s">
        <v>10483</v>
      </c>
      <c r="AG1303" s="43" t="n">
        <v>0.676</v>
      </c>
      <c r="AH1303" s="43" t="s">
        <v>12619</v>
      </c>
      <c r="AI1303" s="63" t="s">
        <v>12620</v>
      </c>
      <c r="AJ1303" s="63" t="s">
        <v>12569</v>
      </c>
      <c r="AK1303" s="43"/>
      <c r="AL1303" s="43"/>
      <c r="AM1303" s="43"/>
      <c r="AN1303" s="43"/>
      <c r="AO1303" s="43" t="s">
        <v>82</v>
      </c>
      <c r="AP1303" s="23" t="s">
        <v>1382</v>
      </c>
      <c r="BF1303" s="23" t="s">
        <v>10498</v>
      </c>
      <c r="BG1303" s="1" t="s">
        <v>183</v>
      </c>
    </row>
    <row r="1304" s="23" customFormat="true" ht="12.75" hidden="true" customHeight="false" outlineLevel="0" collapsed="false">
      <c r="A1304" s="23" t="s">
        <v>6047</v>
      </c>
      <c r="B1304" s="23" t="s">
        <v>6048</v>
      </c>
      <c r="C1304" s="40" t="s">
        <v>177</v>
      </c>
      <c r="D1304" s="23" t="s">
        <v>82</v>
      </c>
      <c r="E1304" s="23" t="s">
        <v>6049</v>
      </c>
      <c r="F1304" s="23" t="s">
        <v>6050</v>
      </c>
      <c r="G1304" s="23" t="n">
        <v>41</v>
      </c>
      <c r="H1304" s="23" t="n">
        <v>90</v>
      </c>
      <c r="I1304" s="41" t="s">
        <v>180</v>
      </c>
      <c r="K1304" s="23" t="n">
        <v>0</v>
      </c>
      <c r="L1304" s="23" t="n">
        <v>342</v>
      </c>
      <c r="M1304" s="23" t="n">
        <v>720</v>
      </c>
      <c r="N1304" s="23" t="n">
        <v>0</v>
      </c>
      <c r="O1304" s="23" t="n">
        <f aca="false">K1304+L1304</f>
        <v>342</v>
      </c>
      <c r="P1304" s="23" t="n">
        <f aca="false">K1304+L1304+M1304+N1304</f>
        <v>1062</v>
      </c>
      <c r="Q1304" s="23" t="n">
        <v>1015</v>
      </c>
      <c r="R1304" s="23" t="n">
        <v>732</v>
      </c>
      <c r="S1304" s="23" t="n">
        <v>1344</v>
      </c>
      <c r="T1304" s="23" t="n">
        <v>456</v>
      </c>
      <c r="U1304" s="23" t="n">
        <f aca="false">IF(I1304="delivery",O1304-SUM(Q1304+R1304),IF(I1304="PO",P1304-SUM(Q1304:R1304)))</f>
        <v>-1405</v>
      </c>
      <c r="V1304" s="43" t="n">
        <v>143.8</v>
      </c>
      <c r="W1304" s="43" t="n">
        <v>90</v>
      </c>
      <c r="X1304" s="43" t="n">
        <f aca="false">W1304-V1304</f>
        <v>-53.8</v>
      </c>
      <c r="Y1304" s="43"/>
      <c r="Z1304" s="43"/>
      <c r="AA1304" s="43" t="n">
        <v>147</v>
      </c>
      <c r="AB1304" s="43"/>
      <c r="AC1304" s="43" t="s">
        <v>10482</v>
      </c>
      <c r="AD1304" s="43"/>
      <c r="AE1304" s="43"/>
      <c r="AF1304" s="43" t="s">
        <v>10483</v>
      </c>
      <c r="AG1304" s="43" t="n">
        <v>90</v>
      </c>
      <c r="AH1304" s="43" t="s">
        <v>12621</v>
      </c>
      <c r="AI1304" s="63" t="s">
        <v>12533</v>
      </c>
      <c r="AJ1304" s="63" t="s">
        <v>10913</v>
      </c>
      <c r="AK1304" s="43"/>
      <c r="AL1304" s="43"/>
      <c r="AM1304" s="43" t="s">
        <v>12622</v>
      </c>
      <c r="AN1304" s="43"/>
      <c r="AO1304" s="43" t="s">
        <v>82</v>
      </c>
      <c r="AP1304" s="23" t="s">
        <v>1382</v>
      </c>
      <c r="BF1304" s="23" t="s">
        <v>10498</v>
      </c>
      <c r="BG1304" s="1" t="s">
        <v>183</v>
      </c>
    </row>
    <row r="1305" s="23" customFormat="true" ht="12.75" hidden="true" customHeight="false" outlineLevel="0" collapsed="false">
      <c r="A1305" s="23" t="s">
        <v>6051</v>
      </c>
      <c r="B1305" s="23" t="s">
        <v>6052</v>
      </c>
      <c r="C1305" s="40" t="s">
        <v>177</v>
      </c>
      <c r="D1305" s="23" t="s">
        <v>82</v>
      </c>
      <c r="E1305" s="23" t="s">
        <v>6053</v>
      </c>
      <c r="F1305" s="23" t="s">
        <v>6054</v>
      </c>
      <c r="G1305" s="23" t="n">
        <v>41</v>
      </c>
      <c r="H1305" s="23" t="n">
        <v>1000</v>
      </c>
      <c r="I1305" s="41" t="s">
        <v>180</v>
      </c>
      <c r="K1305" s="23" t="n">
        <v>0</v>
      </c>
      <c r="L1305" s="23" t="n">
        <v>2355</v>
      </c>
      <c r="M1305" s="23" t="n">
        <v>0</v>
      </c>
      <c r="N1305" s="23" t="n">
        <v>0</v>
      </c>
      <c r="O1305" s="23" t="n">
        <f aca="false">K1305+L1305</f>
        <v>2355</v>
      </c>
      <c r="P1305" s="23" t="n">
        <f aca="false">K1305+L1305+M1305+N1305</f>
        <v>2355</v>
      </c>
      <c r="Q1305" s="23" t="n">
        <v>215</v>
      </c>
      <c r="R1305" s="23" t="n">
        <v>140</v>
      </c>
      <c r="S1305" s="23" t="n">
        <v>100</v>
      </c>
      <c r="T1305" s="23" t="n">
        <v>102</v>
      </c>
      <c r="U1305" s="23" t="n">
        <f aca="false">IF(I1305="delivery",O1305-SUM(Q1305+R1305),IF(I1305="PO",P1305-SUM(Q1305:R1305)))</f>
        <v>2000</v>
      </c>
      <c r="V1305" s="43" t="n">
        <v>0.994</v>
      </c>
      <c r="W1305" s="43" t="n">
        <v>0.994</v>
      </c>
      <c r="X1305" s="43" t="n">
        <f aca="false">W1305-V1305</f>
        <v>0</v>
      </c>
      <c r="Y1305" s="43"/>
      <c r="Z1305" s="43"/>
      <c r="AA1305" s="43" t="n">
        <v>0.994</v>
      </c>
      <c r="AB1305" s="43" t="n">
        <v>0.994</v>
      </c>
      <c r="AC1305" s="43" t="s">
        <v>10482</v>
      </c>
      <c r="AD1305" s="43"/>
      <c r="AE1305" s="43"/>
      <c r="AF1305" s="43" t="s">
        <v>10483</v>
      </c>
      <c r="AG1305" s="43" t="n">
        <v>0.994</v>
      </c>
      <c r="AH1305" s="43" t="s">
        <v>12623</v>
      </c>
      <c r="AI1305" s="63" t="s">
        <v>12624</v>
      </c>
      <c r="AJ1305" s="63" t="s">
        <v>12625</v>
      </c>
      <c r="AK1305" s="43"/>
      <c r="AL1305" s="43"/>
      <c r="AM1305" s="43"/>
      <c r="AN1305" s="43"/>
      <c r="AO1305" s="43" t="s">
        <v>82</v>
      </c>
      <c r="AP1305" s="23" t="s">
        <v>1382</v>
      </c>
      <c r="BF1305" s="23" t="s">
        <v>10498</v>
      </c>
      <c r="BG1305" s="1" t="s">
        <v>183</v>
      </c>
    </row>
    <row r="1306" s="23" customFormat="true" ht="12.75" hidden="true" customHeight="false" outlineLevel="0" collapsed="false">
      <c r="A1306" s="23" t="s">
        <v>6055</v>
      </c>
      <c r="B1306" s="23" t="s">
        <v>6056</v>
      </c>
      <c r="C1306" s="40" t="s">
        <v>177</v>
      </c>
      <c r="D1306" s="23" t="s">
        <v>82</v>
      </c>
      <c r="E1306" s="23" t="s">
        <v>6057</v>
      </c>
      <c r="F1306" s="23" t="s">
        <v>6058</v>
      </c>
      <c r="G1306" s="23" t="n">
        <v>51</v>
      </c>
      <c r="H1306" s="23" t="n">
        <v>30</v>
      </c>
      <c r="I1306" s="41" t="s">
        <v>180</v>
      </c>
      <c r="K1306" s="23" t="n">
        <v>0</v>
      </c>
      <c r="L1306" s="23" t="n">
        <v>0</v>
      </c>
      <c r="M1306" s="23" t="n">
        <v>0</v>
      </c>
      <c r="N1306" s="23" t="n">
        <v>0</v>
      </c>
      <c r="O1306" s="23" t="n">
        <f aca="false">K1306+L1306</f>
        <v>0</v>
      </c>
      <c r="P1306" s="23" t="n">
        <f aca="false">K1306+L1306+M1306+N1306</f>
        <v>0</v>
      </c>
      <c r="Q1306" s="23" t="n">
        <v>0</v>
      </c>
      <c r="R1306" s="23" t="n">
        <v>72</v>
      </c>
      <c r="S1306" s="23" t="n">
        <v>0</v>
      </c>
      <c r="T1306" s="23" t="n">
        <v>0</v>
      </c>
      <c r="U1306" s="23" t="n">
        <f aca="false">IF(I1306="delivery",O1306-SUM(Q1306+R1306),IF(I1306="PO",P1306-SUM(Q1306:R1306)))</f>
        <v>-72</v>
      </c>
      <c r="V1306" s="43" t="n">
        <v>818.783</v>
      </c>
      <c r="W1306" s="43" t="n">
        <v>818.783</v>
      </c>
      <c r="X1306" s="43" t="n">
        <f aca="false">W1306-V1306</f>
        <v>0</v>
      </c>
      <c r="Y1306" s="43"/>
      <c r="Z1306" s="43"/>
      <c r="AA1306" s="43"/>
      <c r="AB1306" s="43"/>
      <c r="AC1306" s="43" t="s">
        <v>10482</v>
      </c>
      <c r="AD1306" s="43"/>
      <c r="AE1306" s="43"/>
      <c r="AF1306" s="43" t="s">
        <v>10483</v>
      </c>
      <c r="AG1306" s="43" t="n">
        <v>818.783</v>
      </c>
      <c r="AH1306" s="43" t="s">
        <v>12626</v>
      </c>
      <c r="AI1306" s="63" t="s">
        <v>12613</v>
      </c>
      <c r="AJ1306" s="63" t="s">
        <v>10505</v>
      </c>
      <c r="AK1306" s="43"/>
      <c r="AL1306" s="43"/>
      <c r="AM1306" s="43"/>
      <c r="AN1306" s="43"/>
      <c r="AO1306" s="43" t="s">
        <v>82</v>
      </c>
      <c r="AP1306" s="23" t="s">
        <v>1382</v>
      </c>
      <c r="BF1306" s="23" t="s">
        <v>10498</v>
      </c>
      <c r="BG1306" s="1" t="s">
        <v>183</v>
      </c>
    </row>
    <row r="1307" s="23" customFormat="true" ht="12.75" hidden="true" customHeight="false" outlineLevel="0" collapsed="false">
      <c r="A1307" s="23" t="s">
        <v>6059</v>
      </c>
      <c r="B1307" s="23" t="s">
        <v>6060</v>
      </c>
      <c r="C1307" s="40" t="s">
        <v>177</v>
      </c>
      <c r="D1307" s="23" t="s">
        <v>82</v>
      </c>
      <c r="E1307" s="23" t="s">
        <v>6061</v>
      </c>
      <c r="F1307" s="23" t="s">
        <v>6062</v>
      </c>
      <c r="G1307" s="23" t="n">
        <v>46</v>
      </c>
      <c r="H1307" s="23" t="n">
        <v>90</v>
      </c>
      <c r="I1307" s="41" t="s">
        <v>180</v>
      </c>
      <c r="K1307" s="23" t="n">
        <v>0</v>
      </c>
      <c r="L1307" s="23" t="n">
        <v>200</v>
      </c>
      <c r="M1307" s="23" t="n">
        <v>0</v>
      </c>
      <c r="N1307" s="23" t="n">
        <v>0</v>
      </c>
      <c r="O1307" s="23" t="n">
        <f aca="false">K1307+L1307</f>
        <v>200</v>
      </c>
      <c r="P1307" s="23" t="n">
        <f aca="false">K1307+L1307+M1307+N1307</f>
        <v>200</v>
      </c>
      <c r="Q1307" s="23" t="n">
        <v>94</v>
      </c>
      <c r="R1307" s="23" t="n">
        <v>9</v>
      </c>
      <c r="S1307" s="23" t="n">
        <v>9</v>
      </c>
      <c r="T1307" s="23" t="n">
        <v>6</v>
      </c>
      <c r="U1307" s="23" t="n">
        <f aca="false">IF(I1307="delivery",O1307-SUM(Q1307+R1307),IF(I1307="PO",P1307-SUM(Q1307:R1307)))</f>
        <v>97</v>
      </c>
      <c r="V1307" s="43" t="n">
        <v>353.994</v>
      </c>
      <c r="W1307" s="43" t="n">
        <v>353.994</v>
      </c>
      <c r="X1307" s="43" t="n">
        <f aca="false">W1307-V1307</f>
        <v>0</v>
      </c>
      <c r="Y1307" s="43"/>
      <c r="Z1307" s="43"/>
      <c r="AA1307" s="43"/>
      <c r="AB1307" s="43" t="n">
        <v>353.994</v>
      </c>
      <c r="AC1307" s="43" t="s">
        <v>10482</v>
      </c>
      <c r="AD1307" s="43"/>
      <c r="AE1307" s="43"/>
      <c r="AF1307" s="43" t="s">
        <v>10483</v>
      </c>
      <c r="AG1307" s="43" t="n">
        <v>353.994</v>
      </c>
      <c r="AH1307" s="43" t="s">
        <v>12627</v>
      </c>
      <c r="AI1307" s="63" t="s">
        <v>12628</v>
      </c>
      <c r="AJ1307" s="63" t="s">
        <v>12079</v>
      </c>
      <c r="AK1307" s="43"/>
      <c r="AL1307" s="43"/>
      <c r="AM1307" s="43"/>
      <c r="AN1307" s="43"/>
      <c r="AO1307" s="43" t="s">
        <v>82</v>
      </c>
      <c r="AP1307" s="23" t="s">
        <v>1382</v>
      </c>
      <c r="BF1307" s="23" t="s">
        <v>719</v>
      </c>
      <c r="BG1307" s="1" t="s">
        <v>183</v>
      </c>
    </row>
    <row r="1308" s="23" customFormat="true" ht="12.75" hidden="true" customHeight="false" outlineLevel="0" collapsed="false">
      <c r="A1308" s="23" t="s">
        <v>6067</v>
      </c>
      <c r="B1308" s="23" t="s">
        <v>6068</v>
      </c>
      <c r="C1308" s="40" t="s">
        <v>177</v>
      </c>
      <c r="D1308" s="23" t="s">
        <v>82</v>
      </c>
      <c r="E1308" s="23" t="s">
        <v>6069</v>
      </c>
      <c r="F1308" s="23" t="s">
        <v>6070</v>
      </c>
      <c r="G1308" s="23" t="n">
        <v>46</v>
      </c>
      <c r="H1308" s="23" t="n">
        <v>200</v>
      </c>
      <c r="I1308" s="41" t="s">
        <v>180</v>
      </c>
      <c r="K1308" s="23" t="n">
        <v>0</v>
      </c>
      <c r="L1308" s="23" t="n">
        <v>120</v>
      </c>
      <c r="M1308" s="23" t="n">
        <v>0</v>
      </c>
      <c r="N1308" s="23" t="n">
        <v>0</v>
      </c>
      <c r="O1308" s="23" t="n">
        <f aca="false">K1308+L1308</f>
        <v>120</v>
      </c>
      <c r="P1308" s="23" t="n">
        <f aca="false">K1308+L1308+M1308+N1308</f>
        <v>120</v>
      </c>
      <c r="Q1308" s="23" t="n">
        <v>0</v>
      </c>
      <c r="R1308" s="23" t="n">
        <v>1607</v>
      </c>
      <c r="S1308" s="23" t="n">
        <v>1347</v>
      </c>
      <c r="T1308" s="23" t="n">
        <v>898</v>
      </c>
      <c r="U1308" s="23" t="n">
        <f aca="false">IF(I1308="delivery",O1308-SUM(Q1308+R1308),IF(I1308="PO",P1308-SUM(Q1308:R1308)))</f>
        <v>-1487</v>
      </c>
      <c r="V1308" s="43" t="n">
        <v>90.565</v>
      </c>
      <c r="W1308" s="43" t="n">
        <v>70</v>
      </c>
      <c r="X1308" s="43" t="n">
        <f aca="false">W1308-V1308</f>
        <v>-20.565</v>
      </c>
      <c r="Y1308" s="43"/>
      <c r="Z1308" s="43"/>
      <c r="AA1308" s="43"/>
      <c r="AB1308" s="43"/>
      <c r="AC1308" s="43" t="s">
        <v>10482</v>
      </c>
      <c r="AD1308" s="43"/>
      <c r="AE1308" s="43"/>
      <c r="AF1308" s="43" t="s">
        <v>10483</v>
      </c>
      <c r="AG1308" s="43" t="n">
        <v>70</v>
      </c>
      <c r="AH1308" s="43" t="s">
        <v>12629</v>
      </c>
      <c r="AI1308" s="63" t="s">
        <v>12630</v>
      </c>
      <c r="AJ1308" s="63" t="s">
        <v>11043</v>
      </c>
      <c r="AK1308" s="43"/>
      <c r="AL1308" s="43"/>
      <c r="AM1308" s="43" t="s">
        <v>12631</v>
      </c>
      <c r="AN1308" s="43"/>
      <c r="AO1308" s="43" t="s">
        <v>82</v>
      </c>
      <c r="AP1308" s="23" t="s">
        <v>1382</v>
      </c>
      <c r="BF1308" s="23" t="s">
        <v>719</v>
      </c>
      <c r="BG1308" s="1" t="s">
        <v>183</v>
      </c>
    </row>
    <row r="1309" s="23" customFormat="true" ht="12.75" hidden="true" customHeight="false" outlineLevel="0" collapsed="false">
      <c r="A1309" s="23" t="s">
        <v>6077</v>
      </c>
      <c r="B1309" s="23" t="s">
        <v>6078</v>
      </c>
      <c r="C1309" s="40" t="s">
        <v>177</v>
      </c>
      <c r="D1309" s="23" t="s">
        <v>82</v>
      </c>
      <c r="E1309" s="23" t="s">
        <v>6079</v>
      </c>
      <c r="F1309" s="23" t="s">
        <v>6080</v>
      </c>
      <c r="G1309" s="23" t="n">
        <v>36</v>
      </c>
      <c r="H1309" s="23" t="n">
        <v>800</v>
      </c>
      <c r="I1309" s="41" t="s">
        <v>180</v>
      </c>
      <c r="K1309" s="23" t="n">
        <v>0</v>
      </c>
      <c r="L1309" s="23" t="n">
        <v>0</v>
      </c>
      <c r="M1309" s="23" t="n">
        <v>1980</v>
      </c>
      <c r="N1309" s="23" t="n">
        <v>0</v>
      </c>
      <c r="O1309" s="23" t="n">
        <f aca="false">K1309+L1309</f>
        <v>0</v>
      </c>
      <c r="P1309" s="23" t="n">
        <f aca="false">K1309+L1309+M1309+N1309</f>
        <v>1980</v>
      </c>
      <c r="Q1309" s="23" t="n">
        <v>0</v>
      </c>
      <c r="R1309" s="23" t="n">
        <v>3214</v>
      </c>
      <c r="S1309" s="23" t="n">
        <v>2545</v>
      </c>
      <c r="T1309" s="23" t="n">
        <v>1945</v>
      </c>
      <c r="U1309" s="23" t="n">
        <f aca="false">IF(I1309="delivery",O1309-SUM(Q1309+R1309),IF(I1309="PO",P1309-SUM(Q1309:R1309)))</f>
        <v>-3214</v>
      </c>
      <c r="V1309" s="43" t="n">
        <v>4.875</v>
      </c>
      <c r="W1309" s="43" t="n">
        <v>4.875</v>
      </c>
      <c r="X1309" s="43" t="n">
        <f aca="false">W1309-V1309</f>
        <v>0</v>
      </c>
      <c r="Y1309" s="43"/>
      <c r="Z1309" s="43"/>
      <c r="AA1309" s="43"/>
      <c r="AB1309" s="43"/>
      <c r="AC1309" s="43" t="s">
        <v>10482</v>
      </c>
      <c r="AD1309" s="43"/>
      <c r="AE1309" s="43"/>
      <c r="AF1309" s="43" t="s">
        <v>10483</v>
      </c>
      <c r="AG1309" s="43" t="n">
        <v>4.875</v>
      </c>
      <c r="AH1309" s="43" t="s">
        <v>12632</v>
      </c>
      <c r="AI1309" s="63" t="s">
        <v>12633</v>
      </c>
      <c r="AJ1309" s="63" t="s">
        <v>10913</v>
      </c>
      <c r="AK1309" s="43"/>
      <c r="AL1309" s="43"/>
      <c r="AM1309" s="43"/>
      <c r="AN1309" s="43"/>
      <c r="AO1309" s="43" t="s">
        <v>82</v>
      </c>
      <c r="AP1309" s="23" t="s">
        <v>1382</v>
      </c>
      <c r="BF1309" s="23" t="s">
        <v>719</v>
      </c>
      <c r="BG1309" s="1" t="s">
        <v>183</v>
      </c>
    </row>
    <row r="1310" s="23" customFormat="true" ht="12.75" hidden="true" customHeight="false" outlineLevel="0" collapsed="false">
      <c r="A1310" s="23" t="s">
        <v>6081</v>
      </c>
      <c r="B1310" s="23" t="s">
        <v>6082</v>
      </c>
      <c r="C1310" s="40" t="s">
        <v>177</v>
      </c>
      <c r="D1310" s="23" t="s">
        <v>82</v>
      </c>
      <c r="E1310" s="23" t="s">
        <v>6083</v>
      </c>
      <c r="F1310" s="23" t="s">
        <v>6084</v>
      </c>
      <c r="G1310" s="23" t="n">
        <v>41</v>
      </c>
      <c r="H1310" s="23" t="n">
        <v>2500</v>
      </c>
      <c r="I1310" s="41" t="s">
        <v>180</v>
      </c>
      <c r="K1310" s="23" t="n">
        <v>0</v>
      </c>
      <c r="L1310" s="23" t="n">
        <v>2212</v>
      </c>
      <c r="M1310" s="23" t="n">
        <v>0</v>
      </c>
      <c r="N1310" s="23" t="n">
        <v>0</v>
      </c>
      <c r="O1310" s="23" t="n">
        <f aca="false">K1310+L1310</f>
        <v>2212</v>
      </c>
      <c r="P1310" s="23" t="n">
        <f aca="false">K1310+L1310+M1310+N1310</f>
        <v>2212</v>
      </c>
      <c r="Q1310" s="23" t="n">
        <v>1015</v>
      </c>
      <c r="R1310" s="23" t="n">
        <v>859</v>
      </c>
      <c r="S1310" s="23" t="n">
        <v>2091</v>
      </c>
      <c r="T1310" s="23" t="n">
        <v>585</v>
      </c>
      <c r="U1310" s="23" t="n">
        <f aca="false">IF(I1310="delivery",O1310-SUM(Q1310+R1310),IF(I1310="PO",P1310-SUM(Q1310:R1310)))</f>
        <v>338</v>
      </c>
      <c r="V1310" s="43" t="n">
        <v>1.06</v>
      </c>
      <c r="W1310" s="43" t="n">
        <v>1.06</v>
      </c>
      <c r="X1310" s="43" t="n">
        <f aca="false">W1310-V1310</f>
        <v>0</v>
      </c>
      <c r="Y1310" s="43"/>
      <c r="Z1310" s="43"/>
      <c r="AA1310" s="43"/>
      <c r="AB1310" s="43" t="n">
        <v>1.06</v>
      </c>
      <c r="AC1310" s="43" t="s">
        <v>10482</v>
      </c>
      <c r="AD1310" s="43"/>
      <c r="AE1310" s="43"/>
      <c r="AF1310" s="43" t="s">
        <v>10483</v>
      </c>
      <c r="AG1310" s="43" t="n">
        <v>1.06</v>
      </c>
      <c r="AH1310" s="43" t="s">
        <v>12634</v>
      </c>
      <c r="AI1310" s="63" t="n">
        <v>2500</v>
      </c>
      <c r="AJ1310" s="63" t="n">
        <v>6</v>
      </c>
      <c r="AK1310" s="43"/>
      <c r="AL1310" s="43"/>
      <c r="AM1310" s="43"/>
      <c r="AN1310" s="43"/>
      <c r="AO1310" s="43" t="s">
        <v>82</v>
      </c>
      <c r="AP1310" s="23" t="s">
        <v>1382</v>
      </c>
      <c r="BF1310" s="23" t="s">
        <v>10498</v>
      </c>
      <c r="BG1310" s="1" t="s">
        <v>183</v>
      </c>
    </row>
    <row r="1311" s="23" customFormat="true" ht="12.75" hidden="true" customHeight="false" outlineLevel="0" collapsed="false">
      <c r="A1311" s="23" t="s">
        <v>6085</v>
      </c>
      <c r="B1311" s="23" t="s">
        <v>6086</v>
      </c>
      <c r="C1311" s="40" t="s">
        <v>1465</v>
      </c>
      <c r="D1311" s="23" t="s">
        <v>82</v>
      </c>
      <c r="E1311" s="23" t="s">
        <v>6087</v>
      </c>
      <c r="F1311" s="23" t="s">
        <v>6088</v>
      </c>
      <c r="G1311" s="23" t="n">
        <v>46</v>
      </c>
      <c r="H1311" s="23" t="n">
        <v>1</v>
      </c>
      <c r="I1311" s="41" t="s">
        <v>180</v>
      </c>
      <c r="K1311" s="23" t="n">
        <v>0</v>
      </c>
      <c r="L1311" s="23" t="n">
        <v>0</v>
      </c>
      <c r="M1311" s="23" t="n">
        <v>0</v>
      </c>
      <c r="N1311" s="23" t="n">
        <v>0</v>
      </c>
      <c r="O1311" s="23" t="n">
        <f aca="false">K1311+L1311</f>
        <v>0</v>
      </c>
      <c r="P1311" s="23" t="n">
        <f aca="false">K1311+L1311+M1311+N1311</f>
        <v>0</v>
      </c>
      <c r="Q1311" s="23" t="n">
        <v>0</v>
      </c>
      <c r="R1311" s="23" t="n">
        <v>0</v>
      </c>
      <c r="S1311" s="23" t="n">
        <v>0</v>
      </c>
      <c r="T1311" s="23" t="n">
        <v>0</v>
      </c>
      <c r="U1311" s="23" t="n">
        <f aca="false">IF(I1311="delivery",O1311-SUM(Q1311+R1311),IF(I1311="PO",P1311-SUM(Q1311:R1311)))</f>
        <v>0</v>
      </c>
      <c r="V1311" s="43" t="n">
        <v>0.0001</v>
      </c>
      <c r="W1311" s="43" t="n">
        <v>0.0001</v>
      </c>
      <c r="X1311" s="43" t="n">
        <f aca="false">W1311-V1311</f>
        <v>0</v>
      </c>
      <c r="Y1311" s="43"/>
      <c r="Z1311" s="43"/>
      <c r="AA1311" s="43"/>
      <c r="AB1311" s="43"/>
      <c r="AC1311" s="43" t="s">
        <v>10482</v>
      </c>
      <c r="AD1311" s="43"/>
      <c r="AE1311" s="43"/>
      <c r="AF1311" s="43" t="s">
        <v>10483</v>
      </c>
      <c r="AG1311" s="43" t="n">
        <v>299.229</v>
      </c>
      <c r="AH1311" s="43" t="s">
        <v>12635</v>
      </c>
      <c r="AI1311" s="63" t="s">
        <v>12636</v>
      </c>
      <c r="AJ1311" s="63" t="s">
        <v>11043</v>
      </c>
      <c r="AK1311" s="43"/>
      <c r="AL1311" s="43"/>
      <c r="AM1311" s="43"/>
      <c r="AN1311" s="43"/>
      <c r="AO1311" s="43" t="s">
        <v>82</v>
      </c>
      <c r="AP1311" s="23" t="s">
        <v>1382</v>
      </c>
      <c r="BF1311" s="23" t="s">
        <v>1468</v>
      </c>
      <c r="BG1311" s="1" t="s">
        <v>183</v>
      </c>
    </row>
    <row r="1312" s="23" customFormat="true" ht="12.75" hidden="true" customHeight="false" outlineLevel="0" collapsed="false">
      <c r="A1312" s="23" t="s">
        <v>6093</v>
      </c>
      <c r="B1312" s="23" t="s">
        <v>6094</v>
      </c>
      <c r="C1312" s="40" t="s">
        <v>177</v>
      </c>
      <c r="D1312" s="23" t="s">
        <v>82</v>
      </c>
      <c r="E1312" s="23" t="s">
        <v>6095</v>
      </c>
      <c r="F1312" s="23" t="s">
        <v>6096</v>
      </c>
      <c r="G1312" s="23" t="n">
        <v>46</v>
      </c>
      <c r="H1312" s="23" t="n">
        <v>150</v>
      </c>
      <c r="I1312" s="41" t="s">
        <v>180</v>
      </c>
      <c r="K1312" s="23" t="n">
        <v>0</v>
      </c>
      <c r="L1312" s="23" t="n">
        <v>0</v>
      </c>
      <c r="M1312" s="23" t="n">
        <v>90</v>
      </c>
      <c r="N1312" s="23" t="n">
        <v>0</v>
      </c>
      <c r="O1312" s="23" t="n">
        <f aca="false">K1312+L1312</f>
        <v>0</v>
      </c>
      <c r="P1312" s="23" t="n">
        <f aca="false">K1312+L1312+M1312+N1312</f>
        <v>90</v>
      </c>
      <c r="Q1312" s="23" t="n">
        <v>0</v>
      </c>
      <c r="R1312" s="23" t="n">
        <v>1607</v>
      </c>
      <c r="S1312" s="23" t="n">
        <v>1198</v>
      </c>
      <c r="T1312" s="23" t="n">
        <v>1047</v>
      </c>
      <c r="U1312" s="23" t="n">
        <f aca="false">IF(I1312="delivery",O1312-SUM(Q1312+R1312),IF(I1312="PO",P1312-SUM(Q1312:R1312)))</f>
        <v>-1607</v>
      </c>
      <c r="V1312" s="43" t="n">
        <v>82.697</v>
      </c>
      <c r="W1312" s="43" t="n">
        <v>60</v>
      </c>
      <c r="X1312" s="43" t="n">
        <f aca="false">W1312-V1312</f>
        <v>-22.697</v>
      </c>
      <c r="Y1312" s="43"/>
      <c r="Z1312" s="43"/>
      <c r="AA1312" s="43"/>
      <c r="AB1312" s="43"/>
      <c r="AC1312" s="43" t="s">
        <v>10482</v>
      </c>
      <c r="AD1312" s="43"/>
      <c r="AE1312" s="43"/>
      <c r="AF1312" s="43" t="s">
        <v>10483</v>
      </c>
      <c r="AG1312" s="43" t="n">
        <v>60</v>
      </c>
      <c r="AH1312" s="43" t="s">
        <v>12637</v>
      </c>
      <c r="AI1312" s="63" t="s">
        <v>12488</v>
      </c>
      <c r="AJ1312" s="63" t="s">
        <v>12502</v>
      </c>
      <c r="AK1312" s="43"/>
      <c r="AL1312" s="43"/>
      <c r="AM1312" s="43" t="s">
        <v>12631</v>
      </c>
      <c r="AN1312" s="43"/>
      <c r="AO1312" s="43" t="s">
        <v>82</v>
      </c>
      <c r="AP1312" s="23" t="s">
        <v>1382</v>
      </c>
      <c r="BF1312" s="23" t="s">
        <v>719</v>
      </c>
      <c r="BG1312" s="1" t="s">
        <v>183</v>
      </c>
    </row>
    <row r="1313" s="23" customFormat="true" ht="12.75" hidden="true" customHeight="false" outlineLevel="0" collapsed="false">
      <c r="A1313" s="23" t="s">
        <v>6101</v>
      </c>
      <c r="B1313" s="23" t="s">
        <v>6102</v>
      </c>
      <c r="C1313" s="40" t="s">
        <v>177</v>
      </c>
      <c r="D1313" s="23" t="s">
        <v>82</v>
      </c>
      <c r="E1313" s="23" t="s">
        <v>6103</v>
      </c>
      <c r="F1313" s="23" t="s">
        <v>6104</v>
      </c>
      <c r="G1313" s="23" t="n">
        <v>51</v>
      </c>
      <c r="H1313" s="23" t="n">
        <v>30</v>
      </c>
      <c r="I1313" s="41" t="s">
        <v>180</v>
      </c>
      <c r="K1313" s="23" t="n">
        <v>0</v>
      </c>
      <c r="L1313" s="23" t="n">
        <v>0</v>
      </c>
      <c r="M1313" s="23" t="n">
        <v>0</v>
      </c>
      <c r="N1313" s="23" t="n">
        <v>0</v>
      </c>
      <c r="O1313" s="23" t="n">
        <f aca="false">K1313+L1313</f>
        <v>0</v>
      </c>
      <c r="P1313" s="23" t="n">
        <f aca="false">K1313+L1313+M1313+N1313</f>
        <v>0</v>
      </c>
      <c r="Q1313" s="23" t="n">
        <v>0</v>
      </c>
      <c r="R1313" s="23" t="n">
        <v>532</v>
      </c>
      <c r="S1313" s="23" t="n">
        <v>939</v>
      </c>
      <c r="T1313" s="23" t="n">
        <v>511</v>
      </c>
      <c r="U1313" s="23" t="n">
        <f aca="false">IF(I1313="delivery",O1313-SUM(Q1313+R1313),IF(I1313="PO",P1313-SUM(Q1313:R1313)))</f>
        <v>-532</v>
      </c>
      <c r="V1313" s="43" t="n">
        <v>727</v>
      </c>
      <c r="W1313" s="43" t="n">
        <v>727</v>
      </c>
      <c r="X1313" s="43" t="n">
        <f aca="false">W1313-V1313</f>
        <v>0</v>
      </c>
      <c r="Y1313" s="43"/>
      <c r="Z1313" s="43"/>
      <c r="AA1313" s="43"/>
      <c r="AB1313" s="43"/>
      <c r="AC1313" s="43" t="s">
        <v>10482</v>
      </c>
      <c r="AD1313" s="43"/>
      <c r="AE1313" s="43"/>
      <c r="AF1313" s="43" t="s">
        <v>10483</v>
      </c>
      <c r="AG1313" s="43" t="n">
        <v>727</v>
      </c>
      <c r="AH1313" s="43" t="s">
        <v>12638</v>
      </c>
      <c r="AI1313" s="63" t="s">
        <v>12525</v>
      </c>
      <c r="AJ1313" s="63" t="s">
        <v>10505</v>
      </c>
      <c r="AK1313" s="43"/>
      <c r="AL1313" s="43"/>
      <c r="AM1313" s="43"/>
      <c r="AN1313" s="43"/>
      <c r="AO1313" s="43" t="s">
        <v>82</v>
      </c>
      <c r="AP1313" s="23" t="s">
        <v>1382</v>
      </c>
      <c r="BF1313" s="23" t="s">
        <v>10498</v>
      </c>
      <c r="BG1313" s="1" t="s">
        <v>183</v>
      </c>
    </row>
    <row r="1314" s="23" customFormat="true" ht="12.75" hidden="true" customHeight="false" outlineLevel="0" collapsed="false">
      <c r="A1314" s="23" t="s">
        <v>6137</v>
      </c>
      <c r="B1314" s="23" t="s">
        <v>6138</v>
      </c>
      <c r="C1314" s="40" t="s">
        <v>1465</v>
      </c>
      <c r="D1314" s="23" t="s">
        <v>82</v>
      </c>
      <c r="E1314" s="23" t="s">
        <v>6139</v>
      </c>
      <c r="F1314" s="23" t="s">
        <v>6140</v>
      </c>
      <c r="G1314" s="23" t="n">
        <v>55</v>
      </c>
      <c r="H1314" s="23" t="n">
        <v>1</v>
      </c>
      <c r="I1314" s="41" t="s">
        <v>180</v>
      </c>
      <c r="K1314" s="23" t="n">
        <v>0</v>
      </c>
      <c r="L1314" s="23" t="n">
        <v>0</v>
      </c>
      <c r="M1314" s="23" t="n">
        <v>0</v>
      </c>
      <c r="N1314" s="23" t="n">
        <v>0</v>
      </c>
      <c r="O1314" s="23" t="n">
        <f aca="false">K1314+L1314</f>
        <v>0</v>
      </c>
      <c r="P1314" s="23" t="n">
        <f aca="false">K1314+L1314+M1314+N1314</f>
        <v>0</v>
      </c>
      <c r="Q1314" s="23" t="n">
        <v>30</v>
      </c>
      <c r="R1314" s="23" t="n">
        <v>67</v>
      </c>
      <c r="S1314" s="23" t="n">
        <v>33</v>
      </c>
      <c r="T1314" s="23" t="n">
        <v>74</v>
      </c>
      <c r="U1314" s="23" t="n">
        <f aca="false">IF(I1314="delivery",O1314-SUM(Q1314+R1314),IF(I1314="PO",P1314-SUM(Q1314:R1314)))</f>
        <v>-97</v>
      </c>
      <c r="V1314" s="43" t="n">
        <v>0.0001</v>
      </c>
      <c r="W1314" s="43" t="n">
        <v>0.0001</v>
      </c>
      <c r="X1314" s="43" t="n">
        <f aca="false">W1314-V1314</f>
        <v>0</v>
      </c>
      <c r="Y1314" s="43"/>
      <c r="Z1314" s="43"/>
      <c r="AA1314" s="43"/>
      <c r="AB1314" s="43"/>
      <c r="AC1314" s="43" t="s">
        <v>10482</v>
      </c>
      <c r="AD1314" s="43"/>
      <c r="AE1314" s="43"/>
      <c r="AF1314" s="43" t="s">
        <v>10483</v>
      </c>
      <c r="AG1314" s="43" t="n">
        <v>2.33</v>
      </c>
      <c r="AH1314" s="43" t="s">
        <v>12639</v>
      </c>
      <c r="AI1314" s="63" t="n">
        <v>720</v>
      </c>
      <c r="AJ1314" s="63" t="n">
        <v>7</v>
      </c>
      <c r="AK1314" s="43"/>
      <c r="AL1314" s="43"/>
      <c r="AM1314" s="43"/>
      <c r="AN1314" s="43"/>
      <c r="AO1314" s="43" t="s">
        <v>82</v>
      </c>
      <c r="AP1314" s="23" t="s">
        <v>1382</v>
      </c>
      <c r="BF1314" s="23" t="s">
        <v>1468</v>
      </c>
      <c r="BG1314" s="1" t="s">
        <v>183</v>
      </c>
    </row>
    <row r="1315" s="23" customFormat="true" ht="12.75" hidden="true" customHeight="false" outlineLevel="0" collapsed="false">
      <c r="A1315" s="23" t="s">
        <v>6145</v>
      </c>
      <c r="B1315" s="23" t="s">
        <v>6146</v>
      </c>
      <c r="C1315" s="40" t="s">
        <v>1465</v>
      </c>
      <c r="D1315" s="23" t="s">
        <v>82</v>
      </c>
      <c r="E1315" s="23" t="s">
        <v>6147</v>
      </c>
      <c r="F1315" s="23" t="s">
        <v>6148</v>
      </c>
      <c r="G1315" s="23" t="n">
        <v>71</v>
      </c>
      <c r="H1315" s="23" t="n">
        <v>1</v>
      </c>
      <c r="I1315" s="41" t="s">
        <v>180</v>
      </c>
      <c r="K1315" s="23" t="n">
        <v>0</v>
      </c>
      <c r="L1315" s="23" t="n">
        <v>0</v>
      </c>
      <c r="M1315" s="23" t="n">
        <v>0</v>
      </c>
      <c r="N1315" s="23" t="n">
        <v>0</v>
      </c>
      <c r="O1315" s="23" t="n">
        <f aca="false">K1315+L1315</f>
        <v>0</v>
      </c>
      <c r="P1315" s="23" t="n">
        <f aca="false">K1315+L1315+M1315+N1315</f>
        <v>0</v>
      </c>
      <c r="Q1315" s="23" t="n">
        <v>30</v>
      </c>
      <c r="R1315" s="23" t="n">
        <v>599</v>
      </c>
      <c r="S1315" s="23" t="n">
        <v>972</v>
      </c>
      <c r="T1315" s="23" t="n">
        <v>585</v>
      </c>
      <c r="U1315" s="23" t="n">
        <f aca="false">IF(I1315="delivery",O1315-SUM(Q1315+R1315),IF(I1315="PO",P1315-SUM(Q1315:R1315)))</f>
        <v>-629</v>
      </c>
      <c r="V1315" s="43" t="n">
        <v>0.0001</v>
      </c>
      <c r="W1315" s="43" t="n">
        <v>0.0001</v>
      </c>
      <c r="X1315" s="43" t="n">
        <f aca="false">W1315-V1315</f>
        <v>0</v>
      </c>
      <c r="Y1315" s="43"/>
      <c r="Z1315" s="43"/>
      <c r="AA1315" s="43"/>
      <c r="AB1315" s="43"/>
      <c r="AC1315" s="43" t="s">
        <v>10482</v>
      </c>
      <c r="AD1315" s="43"/>
      <c r="AE1315" s="43"/>
      <c r="AF1315" s="43" t="s">
        <v>10483</v>
      </c>
      <c r="AG1315" s="43" t="n">
        <v>1.371</v>
      </c>
      <c r="AH1315" s="43" t="s">
        <v>12640</v>
      </c>
      <c r="AI1315" s="63" t="s">
        <v>12641</v>
      </c>
      <c r="AJ1315" s="63" t="s">
        <v>12486</v>
      </c>
      <c r="AK1315" s="43"/>
      <c r="AL1315" s="43"/>
      <c r="AM1315" s="43"/>
      <c r="AN1315" s="43"/>
      <c r="AO1315" s="43" t="s">
        <v>82</v>
      </c>
      <c r="AP1315" s="23" t="s">
        <v>1382</v>
      </c>
      <c r="BF1315" s="23" t="s">
        <v>1468</v>
      </c>
      <c r="BG1315" s="1" t="s">
        <v>183</v>
      </c>
    </row>
    <row r="1316" s="23" customFormat="true" ht="12.75" hidden="true" customHeight="false" outlineLevel="0" collapsed="false">
      <c r="A1316" s="23" t="s">
        <v>6155</v>
      </c>
      <c r="B1316" s="23" t="s">
        <v>6156</v>
      </c>
      <c r="C1316" s="40" t="s">
        <v>177</v>
      </c>
      <c r="D1316" s="23" t="s">
        <v>82</v>
      </c>
      <c r="E1316" s="23" t="s">
        <v>6157</v>
      </c>
      <c r="F1316" s="65" t="s">
        <v>12642</v>
      </c>
      <c r="G1316" s="23" t="n">
        <v>36</v>
      </c>
      <c r="H1316" s="23" t="n">
        <v>23</v>
      </c>
      <c r="I1316" s="41" t="s">
        <v>180</v>
      </c>
      <c r="K1316" s="23" t="n">
        <v>0</v>
      </c>
      <c r="L1316" s="23" t="n">
        <v>0</v>
      </c>
      <c r="M1316" s="23" t="n">
        <v>0</v>
      </c>
      <c r="N1316" s="23" t="n">
        <v>0</v>
      </c>
      <c r="O1316" s="23" t="n">
        <f aca="false">K1316+L1316</f>
        <v>0</v>
      </c>
      <c r="P1316" s="23" t="n">
        <f aca="false">K1316+L1316+M1316+N1316</f>
        <v>0</v>
      </c>
      <c r="Q1316" s="23" t="n">
        <v>0</v>
      </c>
      <c r="R1316" s="23" t="n">
        <v>532</v>
      </c>
      <c r="S1316" s="23" t="n">
        <v>939</v>
      </c>
      <c r="T1316" s="23" t="n">
        <v>511</v>
      </c>
      <c r="U1316" s="23" t="n">
        <f aca="false">IF(I1316="delivery",O1316-SUM(Q1316+R1316),IF(I1316="PO",P1316-SUM(Q1316:R1316)))</f>
        <v>-532</v>
      </c>
      <c r="V1316" s="43" t="n">
        <v>66.04</v>
      </c>
      <c r="W1316" s="43" t="n">
        <v>66.04</v>
      </c>
      <c r="X1316" s="43" t="n">
        <f aca="false">W1316-V1316</f>
        <v>0</v>
      </c>
      <c r="Y1316" s="43"/>
      <c r="Z1316" s="43"/>
      <c r="AA1316" s="43"/>
      <c r="AB1316" s="43"/>
      <c r="AC1316" s="43" t="s">
        <v>10482</v>
      </c>
      <c r="AD1316" s="43"/>
      <c r="AE1316" s="43"/>
      <c r="AF1316" s="43" t="s">
        <v>10483</v>
      </c>
      <c r="AG1316" s="43" t="n">
        <v>66.04</v>
      </c>
      <c r="AH1316" s="43" t="s">
        <v>12643</v>
      </c>
      <c r="AI1316" s="63" t="s">
        <v>12644</v>
      </c>
      <c r="AJ1316" s="63" t="s">
        <v>12569</v>
      </c>
      <c r="AK1316" s="43"/>
      <c r="AL1316" s="43"/>
      <c r="AM1316" s="43"/>
      <c r="AN1316" s="43"/>
      <c r="AO1316" s="43" t="s">
        <v>82</v>
      </c>
      <c r="AP1316" s="23" t="s">
        <v>1382</v>
      </c>
      <c r="BF1316" s="23" t="s">
        <v>10498</v>
      </c>
      <c r="BG1316" s="1" t="s">
        <v>183</v>
      </c>
    </row>
    <row r="1317" s="23" customFormat="true" ht="12.75" hidden="false" customHeight="false" outlineLevel="0" collapsed="false">
      <c r="A1317" s="66" t="s">
        <v>12645</v>
      </c>
      <c r="B1317" s="23" t="s">
        <v>12646</v>
      </c>
      <c r="C1317" s="40" t="s">
        <v>177</v>
      </c>
      <c r="D1317" s="41" t="s">
        <v>1471</v>
      </c>
      <c r="E1317" s="23" t="s">
        <v>12647</v>
      </c>
      <c r="F1317" s="23" t="s">
        <v>12648</v>
      </c>
      <c r="G1317" s="23" t="n">
        <v>55</v>
      </c>
      <c r="H1317" s="23" t="n">
        <v>1</v>
      </c>
      <c r="I1317" s="41" t="s">
        <v>188</v>
      </c>
      <c r="K1317" s="23" t="n">
        <v>0</v>
      </c>
      <c r="L1317" s="23" t="n">
        <v>0</v>
      </c>
      <c r="M1317" s="23" t="n">
        <v>0</v>
      </c>
      <c r="N1317" s="23" t="n">
        <v>0</v>
      </c>
      <c r="O1317" s="23" t="n">
        <f aca="false">K1317+L1317</f>
        <v>0</v>
      </c>
      <c r="P1317" s="23" t="n">
        <f aca="false">K1317+L1317+M1317+N1317</f>
        <v>0</v>
      </c>
      <c r="Q1317" s="23" t="n">
        <v>0</v>
      </c>
      <c r="R1317" s="23" t="n">
        <v>27</v>
      </c>
      <c r="S1317" s="23" t="n">
        <v>732</v>
      </c>
      <c r="T1317" s="23" t="n">
        <v>244</v>
      </c>
      <c r="U1317" s="23" t="n">
        <f aca="false">IF(I1317="delivery",O1317-SUM(Q1317+R1317),IF(I1317="PO",P1317-SUM(Q1317:R1317)))</f>
        <v>-27</v>
      </c>
      <c r="V1317" s="43" t="n">
        <v>0.15</v>
      </c>
      <c r="W1317" s="43" t="n">
        <v>0.146</v>
      </c>
      <c r="X1317" s="43" t="n">
        <f aca="false">W1317-V1317</f>
        <v>-0.00399999999999998</v>
      </c>
      <c r="Y1317" s="43"/>
      <c r="Z1317" s="43"/>
      <c r="AA1317" s="43"/>
      <c r="AB1317" s="43"/>
      <c r="AC1317" s="43" t="s">
        <v>10482</v>
      </c>
      <c r="AD1317" s="43" t="s">
        <v>12649</v>
      </c>
      <c r="AE1317" s="71" t="s">
        <v>12650</v>
      </c>
      <c r="AF1317" s="43"/>
      <c r="AG1317" s="43" t="n">
        <v>0.146</v>
      </c>
      <c r="AH1317" s="43" t="s">
        <v>11590</v>
      </c>
      <c r="AI1317" s="63" t="n">
        <v>5000</v>
      </c>
      <c r="AJ1317" s="63" t="n">
        <v>16</v>
      </c>
      <c r="AK1317" s="43" t="s">
        <v>12651</v>
      </c>
      <c r="AL1317" s="43" t="s">
        <v>10513</v>
      </c>
      <c r="AM1317" s="43"/>
      <c r="AN1317" s="43"/>
      <c r="AO1317" s="43" t="s">
        <v>1471</v>
      </c>
      <c r="AP1317" s="23" t="s">
        <v>3124</v>
      </c>
      <c r="AT1317" s="23" t="s">
        <v>12652</v>
      </c>
      <c r="AV1317" s="23" t="n">
        <v>0.16667</v>
      </c>
      <c r="AW1317" s="23" t="s">
        <v>11747</v>
      </c>
      <c r="AX1317" s="23" t="s">
        <v>12651</v>
      </c>
      <c r="AY1317" s="23" t="n">
        <v>5000</v>
      </c>
      <c r="AZ1317" s="23" t="n">
        <v>18</v>
      </c>
      <c r="BA1317" s="23" t="s">
        <v>1465</v>
      </c>
      <c r="BB1317" s="23" t="s">
        <v>10496</v>
      </c>
      <c r="BE1317" s="23" t="s">
        <v>12653</v>
      </c>
      <c r="BF1317" s="23" t="s">
        <v>10498</v>
      </c>
      <c r="BG1317" s="1" t="s">
        <v>183</v>
      </c>
    </row>
    <row r="1318" s="23" customFormat="true" ht="12.75" hidden="false" customHeight="false" outlineLevel="0" collapsed="false">
      <c r="A1318" s="23" t="s">
        <v>6179</v>
      </c>
      <c r="B1318" s="23" t="s">
        <v>6180</v>
      </c>
      <c r="C1318" s="40" t="s">
        <v>177</v>
      </c>
      <c r="D1318" s="23" t="s">
        <v>1471</v>
      </c>
      <c r="E1318" s="23" t="s">
        <v>6181</v>
      </c>
      <c r="F1318" s="23" t="s">
        <v>6182</v>
      </c>
      <c r="G1318" s="23" t="n">
        <v>43</v>
      </c>
      <c r="H1318" s="23" t="n">
        <v>1000</v>
      </c>
      <c r="I1318" s="41" t="s">
        <v>188</v>
      </c>
      <c r="K1318" s="23" t="n">
        <v>0</v>
      </c>
      <c r="L1318" s="23" t="n">
        <v>33235</v>
      </c>
      <c r="M1318" s="23" t="n">
        <v>0</v>
      </c>
      <c r="N1318" s="23" t="n">
        <v>0</v>
      </c>
      <c r="O1318" s="23" t="n">
        <f aca="false">K1318+L1318</f>
        <v>33235</v>
      </c>
      <c r="P1318" s="23" t="n">
        <f aca="false">K1318+L1318+M1318+N1318</f>
        <v>33235</v>
      </c>
      <c r="Q1318" s="23" t="n">
        <v>37209</v>
      </c>
      <c r="R1318" s="23" t="n">
        <v>19657</v>
      </c>
      <c r="S1318" s="23" t="n">
        <v>25417</v>
      </c>
      <c r="T1318" s="23" t="n">
        <v>16412</v>
      </c>
      <c r="U1318" s="23" t="n">
        <f aca="false">IF(I1318="delivery",O1318-SUM(Q1318+R1318),IF(I1318="PO",P1318-SUM(Q1318:R1318)))</f>
        <v>-23631</v>
      </c>
      <c r="V1318" s="43" t="n">
        <v>0.07</v>
      </c>
      <c r="W1318" s="43" t="n">
        <v>0.05</v>
      </c>
      <c r="X1318" s="43" t="n">
        <f aca="false">W1318-V1318</f>
        <v>-0.02</v>
      </c>
      <c r="Y1318" s="43"/>
      <c r="Z1318" s="43"/>
      <c r="AA1318" s="43" t="n">
        <v>0.07</v>
      </c>
      <c r="AB1318" s="43"/>
      <c r="AC1318" s="43" t="s">
        <v>10482</v>
      </c>
      <c r="AD1318" s="43"/>
      <c r="AE1318" s="43"/>
      <c r="AF1318" s="43"/>
      <c r="AG1318" s="43" t="n">
        <v>0.05</v>
      </c>
      <c r="AH1318" s="43" t="s">
        <v>10940</v>
      </c>
      <c r="AI1318" s="63" t="n">
        <v>5000</v>
      </c>
      <c r="AJ1318" s="63" t="n">
        <v>6</v>
      </c>
      <c r="AK1318" s="43"/>
      <c r="AL1318" s="43"/>
      <c r="AM1318" s="43"/>
      <c r="AN1318" s="43"/>
      <c r="AO1318" s="43" t="s">
        <v>1471</v>
      </c>
      <c r="AP1318" s="23" t="s">
        <v>1474</v>
      </c>
      <c r="AT1318" s="23" t="s">
        <v>10934</v>
      </c>
      <c r="AV1318" s="23" t="n">
        <v>0.0669</v>
      </c>
      <c r="AW1318" s="23" t="s">
        <v>10938</v>
      </c>
      <c r="AX1318" s="23" t="s">
        <v>12654</v>
      </c>
      <c r="AY1318" s="23" t="n">
        <v>25000</v>
      </c>
      <c r="AZ1318" s="23" t="n">
        <v>14</v>
      </c>
      <c r="BA1318" s="23" t="s">
        <v>1465</v>
      </c>
      <c r="BB1318" s="23" t="s">
        <v>10938</v>
      </c>
      <c r="BF1318" s="23" t="s">
        <v>10498</v>
      </c>
      <c r="BG1318" s="1" t="s">
        <v>183</v>
      </c>
    </row>
    <row r="1319" s="23" customFormat="true" ht="12.75" hidden="false" customHeight="false" outlineLevel="0" collapsed="false">
      <c r="A1319" s="23" t="s">
        <v>6183</v>
      </c>
      <c r="B1319" s="23" t="s">
        <v>6184</v>
      </c>
      <c r="C1319" s="40" t="s">
        <v>177</v>
      </c>
      <c r="D1319" s="23" t="s">
        <v>1471</v>
      </c>
      <c r="E1319" s="23" t="s">
        <v>6185</v>
      </c>
      <c r="F1319" s="23" t="s">
        <v>6186</v>
      </c>
      <c r="G1319" s="23" t="n">
        <v>43</v>
      </c>
      <c r="H1319" s="23" t="n">
        <v>1000</v>
      </c>
      <c r="I1319" s="41" t="s">
        <v>188</v>
      </c>
      <c r="K1319" s="23" t="n">
        <v>0</v>
      </c>
      <c r="L1319" s="23" t="n">
        <v>16310</v>
      </c>
      <c r="M1319" s="23" t="n">
        <v>13000</v>
      </c>
      <c r="N1319" s="23" t="n">
        <v>0</v>
      </c>
      <c r="O1319" s="23" t="n">
        <f aca="false">K1319+L1319</f>
        <v>16310</v>
      </c>
      <c r="P1319" s="23" t="n">
        <f aca="false">K1319+L1319+M1319+N1319</f>
        <v>29310</v>
      </c>
      <c r="Q1319" s="23" t="n">
        <v>27348</v>
      </c>
      <c r="R1319" s="23" t="n">
        <v>13796</v>
      </c>
      <c r="S1319" s="23" t="n">
        <v>16236</v>
      </c>
      <c r="T1319" s="23" t="n">
        <v>9240</v>
      </c>
      <c r="U1319" s="23" t="n">
        <f aca="false">IF(I1319="delivery",O1319-SUM(Q1319+R1319),IF(I1319="PO",P1319-SUM(Q1319:R1319)))</f>
        <v>-11834</v>
      </c>
      <c r="V1319" s="43" t="n">
        <v>0.10688</v>
      </c>
      <c r="W1319" s="43" t="n">
        <v>0.1</v>
      </c>
      <c r="X1319" s="43" t="n">
        <f aca="false">W1319-V1319</f>
        <v>-0.00688</v>
      </c>
      <c r="Y1319" s="43"/>
      <c r="Z1319" s="43"/>
      <c r="AA1319" s="43" t="n">
        <v>0.08896</v>
      </c>
      <c r="AB1319" s="43"/>
      <c r="AC1319" s="43" t="s">
        <v>10482</v>
      </c>
      <c r="AD1319" s="43"/>
      <c r="AE1319" s="43"/>
      <c r="AF1319" s="43"/>
      <c r="AG1319" s="43" t="n">
        <v>0.1</v>
      </c>
      <c r="AH1319" s="43" t="s">
        <v>10936</v>
      </c>
      <c r="AI1319" s="63" t="n">
        <v>1000</v>
      </c>
      <c r="AJ1319" s="63" t="n">
        <v>1</v>
      </c>
      <c r="AK1319" s="43"/>
      <c r="AL1319" s="43"/>
      <c r="AM1319" s="43"/>
      <c r="AN1319" s="43"/>
      <c r="AO1319" s="43" t="s">
        <v>1471</v>
      </c>
      <c r="AP1319" s="23" t="s">
        <v>1474</v>
      </c>
      <c r="AT1319" s="23" t="s">
        <v>10934</v>
      </c>
      <c r="AV1319" s="23" t="n">
        <v>0.105</v>
      </c>
      <c r="AW1319" s="23" t="s">
        <v>10938</v>
      </c>
      <c r="AX1319" s="23" t="s">
        <v>12655</v>
      </c>
      <c r="AY1319" s="23" t="n">
        <v>1000</v>
      </c>
      <c r="AZ1319" s="23" t="n">
        <v>7</v>
      </c>
      <c r="BA1319" s="23" t="s">
        <v>1465</v>
      </c>
      <c r="BB1319" s="23" t="s">
        <v>10938</v>
      </c>
      <c r="BF1319" s="23" t="s">
        <v>10498</v>
      </c>
      <c r="BG1319" s="1" t="s">
        <v>183</v>
      </c>
    </row>
    <row r="1320" s="23" customFormat="true" ht="12.75" hidden="false" customHeight="false" outlineLevel="0" collapsed="false">
      <c r="A1320" s="23" t="s">
        <v>6187</v>
      </c>
      <c r="B1320" s="23" t="s">
        <v>6188</v>
      </c>
      <c r="C1320" s="40" t="s">
        <v>177</v>
      </c>
      <c r="D1320" s="23" t="s">
        <v>1471</v>
      </c>
      <c r="E1320" s="23" t="s">
        <v>6189</v>
      </c>
      <c r="F1320" s="23" t="s">
        <v>6190</v>
      </c>
      <c r="G1320" s="23" t="n">
        <v>81</v>
      </c>
      <c r="H1320" s="23" t="n">
        <v>1000</v>
      </c>
      <c r="I1320" s="41" t="s">
        <v>188</v>
      </c>
      <c r="K1320" s="23" t="n">
        <v>1982</v>
      </c>
      <c r="L1320" s="23" t="n">
        <v>1500</v>
      </c>
      <c r="M1320" s="23" t="n">
        <v>0</v>
      </c>
      <c r="N1320" s="23" t="n">
        <v>0</v>
      </c>
      <c r="O1320" s="23" t="n">
        <f aca="false">K1320+L1320</f>
        <v>3482</v>
      </c>
      <c r="P1320" s="23" t="n">
        <f aca="false">K1320+L1320+M1320+N1320</f>
        <v>3482</v>
      </c>
      <c r="Q1320" s="23" t="n">
        <v>4</v>
      </c>
      <c r="R1320" s="23" t="n">
        <v>0</v>
      </c>
      <c r="S1320" s="23" t="n">
        <v>0</v>
      </c>
      <c r="T1320" s="23" t="n">
        <v>0</v>
      </c>
      <c r="U1320" s="23" t="n">
        <f aca="false">IF(I1320="delivery",O1320-SUM(Q1320+R1320),IF(I1320="PO",P1320-SUM(Q1320:R1320)))</f>
        <v>3478</v>
      </c>
      <c r="V1320" s="43" t="n">
        <v>0.075</v>
      </c>
      <c r="W1320" s="43" t="n">
        <v>0.075</v>
      </c>
      <c r="X1320" s="43" t="n">
        <f aca="false">W1320-V1320</f>
        <v>0</v>
      </c>
      <c r="Y1320" s="43"/>
      <c r="Z1320" s="43"/>
      <c r="AA1320" s="43"/>
      <c r="AB1320" s="43"/>
      <c r="AC1320" s="43" t="s">
        <v>10482</v>
      </c>
      <c r="AD1320" s="43"/>
      <c r="AE1320" s="43"/>
      <c r="AF1320" s="43"/>
      <c r="AG1320" s="43" t="n">
        <v>0.075</v>
      </c>
      <c r="AH1320" s="43"/>
      <c r="AI1320" s="63"/>
      <c r="AJ1320" s="63"/>
      <c r="AK1320" s="43"/>
      <c r="AL1320" s="43"/>
      <c r="AM1320" s="43" t="s">
        <v>10933</v>
      </c>
      <c r="AN1320" s="43"/>
      <c r="AO1320" s="43" t="s">
        <v>1471</v>
      </c>
      <c r="AP1320" s="23" t="s">
        <v>1474</v>
      </c>
      <c r="AT1320" s="23" t="s">
        <v>10942</v>
      </c>
      <c r="AV1320" s="23" t="n">
        <v>0.075</v>
      </c>
      <c r="AW1320" s="23" t="s">
        <v>10938</v>
      </c>
      <c r="AX1320" s="23" t="s">
        <v>12656</v>
      </c>
      <c r="AY1320" s="23" t="n">
        <v>879</v>
      </c>
      <c r="AZ1320" s="23" t="n">
        <v>17</v>
      </c>
      <c r="BA1320" s="23" t="s">
        <v>1465</v>
      </c>
      <c r="BB1320" s="23" t="s">
        <v>10938</v>
      </c>
      <c r="BF1320" s="23" t="s">
        <v>10498</v>
      </c>
      <c r="BG1320" s="1" t="s">
        <v>183</v>
      </c>
    </row>
    <row r="1321" s="23" customFormat="true" ht="12.75" hidden="false" customHeight="false" outlineLevel="0" collapsed="false">
      <c r="A1321" s="23" t="s">
        <v>6191</v>
      </c>
      <c r="B1321" s="23" t="s">
        <v>6192</v>
      </c>
      <c r="C1321" s="40" t="s">
        <v>177</v>
      </c>
      <c r="D1321" s="23" t="s">
        <v>1471</v>
      </c>
      <c r="E1321" s="23" t="s">
        <v>6193</v>
      </c>
      <c r="F1321" s="23" t="s">
        <v>6194</v>
      </c>
      <c r="G1321" s="23" t="n">
        <v>43</v>
      </c>
      <c r="H1321" s="23" t="n">
        <v>1000</v>
      </c>
      <c r="I1321" s="41" t="s">
        <v>180</v>
      </c>
      <c r="K1321" s="23" t="n">
        <v>0</v>
      </c>
      <c r="L1321" s="23" t="n">
        <v>7950</v>
      </c>
      <c r="M1321" s="23" t="n">
        <v>0</v>
      </c>
      <c r="N1321" s="23" t="n">
        <v>0</v>
      </c>
      <c r="O1321" s="23" t="n">
        <f aca="false">K1321+L1321</f>
        <v>7950</v>
      </c>
      <c r="P1321" s="23" t="n">
        <f aca="false">K1321+L1321+M1321+N1321</f>
        <v>7950</v>
      </c>
      <c r="Q1321" s="23" t="n">
        <v>682</v>
      </c>
      <c r="R1321" s="23" t="n">
        <v>764</v>
      </c>
      <c r="S1321" s="23" t="n">
        <v>604</v>
      </c>
      <c r="T1321" s="23" t="n">
        <v>608</v>
      </c>
      <c r="U1321" s="23" t="n">
        <f aca="false">IF(I1321="delivery",O1321-SUM(Q1321+R1321),IF(I1321="PO",P1321-SUM(Q1321:R1321)))</f>
        <v>6504</v>
      </c>
      <c r="V1321" s="43" t="n">
        <v>0.0259</v>
      </c>
      <c r="W1321" s="43" t="n">
        <v>0.0259</v>
      </c>
      <c r="X1321" s="43" t="n">
        <f aca="false">W1321-V1321</f>
        <v>0</v>
      </c>
      <c r="Y1321" s="43"/>
      <c r="Z1321" s="43"/>
      <c r="AA1321" s="43" t="n">
        <v>0.0259</v>
      </c>
      <c r="AB1321" s="43"/>
      <c r="AC1321" s="43" t="s">
        <v>10482</v>
      </c>
      <c r="AD1321" s="43"/>
      <c r="AE1321" s="43"/>
      <c r="AF1321" s="43"/>
      <c r="AG1321" s="43" t="n">
        <v>0.0259</v>
      </c>
      <c r="AH1321" s="43"/>
      <c r="AI1321" s="63"/>
      <c r="AJ1321" s="63"/>
      <c r="AK1321" s="43"/>
      <c r="AL1321" s="43"/>
      <c r="AM1321" s="43" t="s">
        <v>10933</v>
      </c>
      <c r="AN1321" s="43"/>
      <c r="AO1321" s="43" t="s">
        <v>1471</v>
      </c>
      <c r="AP1321" s="23" t="s">
        <v>1474</v>
      </c>
      <c r="AT1321" s="23" t="s">
        <v>10934</v>
      </c>
      <c r="AV1321" s="23" t="n">
        <v>0.025</v>
      </c>
      <c r="AW1321" s="23" t="s">
        <v>10935</v>
      </c>
      <c r="AX1321" s="23" t="n">
        <v>900824</v>
      </c>
      <c r="AY1321" s="23" t="n">
        <v>1000</v>
      </c>
      <c r="AZ1321" s="23" t="n">
        <v>2</v>
      </c>
      <c r="BA1321" s="23" t="s">
        <v>1465</v>
      </c>
      <c r="BB1321" s="23" t="s">
        <v>10935</v>
      </c>
      <c r="BF1321" s="23" t="s">
        <v>10498</v>
      </c>
      <c r="BG1321" s="1" t="s">
        <v>183</v>
      </c>
    </row>
    <row r="1322" s="23" customFormat="true" ht="12.75" hidden="false" customHeight="false" outlineLevel="0" collapsed="false">
      <c r="A1322" s="23" t="s">
        <v>6195</v>
      </c>
      <c r="B1322" s="23" t="s">
        <v>6196</v>
      </c>
      <c r="C1322" s="40" t="s">
        <v>177</v>
      </c>
      <c r="D1322" s="23" t="s">
        <v>1471</v>
      </c>
      <c r="E1322" s="23" t="s">
        <v>6197</v>
      </c>
      <c r="F1322" s="23" t="s">
        <v>6198</v>
      </c>
      <c r="G1322" s="23" t="n">
        <v>43</v>
      </c>
      <c r="H1322" s="23" t="n">
        <v>1000</v>
      </c>
      <c r="I1322" s="41" t="s">
        <v>188</v>
      </c>
      <c r="K1322" s="23" t="n">
        <v>0</v>
      </c>
      <c r="L1322" s="23" t="n">
        <v>13902</v>
      </c>
      <c r="M1322" s="23" t="n">
        <v>13793</v>
      </c>
      <c r="N1322" s="23" t="n">
        <v>0</v>
      </c>
      <c r="O1322" s="23" t="n">
        <f aca="false">K1322+L1322</f>
        <v>13902</v>
      </c>
      <c r="P1322" s="23" t="n">
        <f aca="false">K1322+L1322+M1322+N1322</f>
        <v>27695</v>
      </c>
      <c r="Q1322" s="23" t="n">
        <v>29752</v>
      </c>
      <c r="R1322" s="23" t="n">
        <v>13796</v>
      </c>
      <c r="S1322" s="23" t="n">
        <v>16236</v>
      </c>
      <c r="T1322" s="23" t="n">
        <v>9240</v>
      </c>
      <c r="U1322" s="23" t="n">
        <f aca="false">IF(I1322="delivery",O1322-SUM(Q1322+R1322),IF(I1322="PO",P1322-SUM(Q1322:R1322)))</f>
        <v>-15853</v>
      </c>
      <c r="V1322" s="43" t="n">
        <v>0.025</v>
      </c>
      <c r="W1322" s="43" t="n">
        <v>0.025</v>
      </c>
      <c r="X1322" s="43" t="n">
        <f aca="false">W1322-V1322</f>
        <v>0</v>
      </c>
      <c r="Y1322" s="43"/>
      <c r="Z1322" s="43"/>
      <c r="AA1322" s="43"/>
      <c r="AB1322" s="43"/>
      <c r="AC1322" s="43" t="s">
        <v>10482</v>
      </c>
      <c r="AD1322" s="43"/>
      <c r="AE1322" s="43"/>
      <c r="AF1322" s="43"/>
      <c r="AG1322" s="43" t="n">
        <v>0.025</v>
      </c>
      <c r="AH1322" s="43" t="s">
        <v>10936</v>
      </c>
      <c r="AI1322" s="63" t="n">
        <v>25000</v>
      </c>
      <c r="AJ1322" s="63" t="n">
        <v>8</v>
      </c>
      <c r="AK1322" s="43"/>
      <c r="AL1322" s="43"/>
      <c r="AM1322" s="43"/>
      <c r="AN1322" s="43"/>
      <c r="AO1322" s="43" t="s">
        <v>1471</v>
      </c>
      <c r="AP1322" s="23" t="s">
        <v>1474</v>
      </c>
      <c r="AT1322" s="23" t="s">
        <v>10934</v>
      </c>
      <c r="AV1322" s="23" t="n">
        <v>0.025</v>
      </c>
      <c r="AW1322" s="23" t="s">
        <v>10935</v>
      </c>
      <c r="AX1322" s="23" t="n">
        <v>914785</v>
      </c>
      <c r="AY1322" s="23" t="n">
        <v>25000</v>
      </c>
      <c r="AZ1322" s="23" t="n">
        <v>9</v>
      </c>
      <c r="BA1322" s="23" t="s">
        <v>1465</v>
      </c>
      <c r="BB1322" s="23" t="s">
        <v>10935</v>
      </c>
      <c r="BF1322" s="23" t="s">
        <v>10498</v>
      </c>
      <c r="BG1322" s="1" t="s">
        <v>183</v>
      </c>
    </row>
    <row r="1323" s="23" customFormat="true" ht="12.75" hidden="false" customHeight="false" outlineLevel="0" collapsed="false">
      <c r="A1323" s="23" t="s">
        <v>6199</v>
      </c>
      <c r="B1323" s="23" t="s">
        <v>6200</v>
      </c>
      <c r="C1323" s="40" t="s">
        <v>177</v>
      </c>
      <c r="D1323" s="23" t="s">
        <v>1471</v>
      </c>
      <c r="E1323" s="23" t="s">
        <v>6201</v>
      </c>
      <c r="F1323" s="23" t="s">
        <v>6202</v>
      </c>
      <c r="G1323" s="23" t="n">
        <v>43</v>
      </c>
      <c r="H1323" s="23" t="n">
        <v>1000</v>
      </c>
      <c r="I1323" s="41" t="s">
        <v>188</v>
      </c>
      <c r="K1323" s="23" t="n">
        <v>0</v>
      </c>
      <c r="L1323" s="23" t="n">
        <v>18167</v>
      </c>
      <c r="M1323" s="23" t="n">
        <v>0</v>
      </c>
      <c r="N1323" s="23" t="n">
        <v>0</v>
      </c>
      <c r="O1323" s="23" t="n">
        <f aca="false">K1323+L1323</f>
        <v>18167</v>
      </c>
      <c r="P1323" s="23" t="n">
        <f aca="false">K1323+L1323+M1323+N1323</f>
        <v>18167</v>
      </c>
      <c r="Q1323" s="23" t="n">
        <v>9205</v>
      </c>
      <c r="R1323" s="23" t="n">
        <v>3612</v>
      </c>
      <c r="S1323" s="23" t="n">
        <v>3867</v>
      </c>
      <c r="T1323" s="23" t="n">
        <v>2072</v>
      </c>
      <c r="U1323" s="23" t="n">
        <f aca="false">IF(I1323="delivery",O1323-SUM(Q1323+R1323),IF(I1323="PO",P1323-SUM(Q1323:R1323)))</f>
        <v>5350</v>
      </c>
      <c r="V1323" s="43" t="n">
        <v>0.016</v>
      </c>
      <c r="W1323" s="43" t="n">
        <v>0.016</v>
      </c>
      <c r="X1323" s="43" t="n">
        <f aca="false">W1323-V1323</f>
        <v>0</v>
      </c>
      <c r="Y1323" s="43"/>
      <c r="Z1323" s="43"/>
      <c r="AA1323" s="43" t="n">
        <v>0.016</v>
      </c>
      <c r="AB1323" s="43"/>
      <c r="AC1323" s="43" t="s">
        <v>10482</v>
      </c>
      <c r="AD1323" s="43"/>
      <c r="AE1323" s="43"/>
      <c r="AF1323" s="43"/>
      <c r="AG1323" s="43" t="n">
        <v>0.016</v>
      </c>
      <c r="AH1323" s="43"/>
      <c r="AI1323" s="63"/>
      <c r="AJ1323" s="63"/>
      <c r="AK1323" s="43"/>
      <c r="AL1323" s="43"/>
      <c r="AM1323" s="43" t="s">
        <v>10933</v>
      </c>
      <c r="AN1323" s="43"/>
      <c r="AO1323" s="43" t="s">
        <v>1471</v>
      </c>
      <c r="AP1323" s="23" t="s">
        <v>1474</v>
      </c>
      <c r="AT1323" s="23" t="s">
        <v>10934</v>
      </c>
      <c r="AV1323" s="23" t="n">
        <v>0.0152</v>
      </c>
      <c r="AW1323" s="23" t="s">
        <v>10938</v>
      </c>
      <c r="AX1323" s="23" t="s">
        <v>12657</v>
      </c>
      <c r="AY1323" s="23" t="n">
        <v>5000</v>
      </c>
      <c r="AZ1323" s="23" t="n">
        <v>14</v>
      </c>
      <c r="BA1323" s="23" t="s">
        <v>1465</v>
      </c>
      <c r="BB1323" s="23" t="s">
        <v>10938</v>
      </c>
      <c r="BF1323" s="23" t="s">
        <v>10498</v>
      </c>
      <c r="BG1323" s="1" t="s">
        <v>183</v>
      </c>
    </row>
    <row r="1324" s="23" customFormat="true" ht="12.75" hidden="false" customHeight="false" outlineLevel="0" collapsed="false">
      <c r="A1324" s="23" t="s">
        <v>6203</v>
      </c>
      <c r="B1324" s="23" t="s">
        <v>6204</v>
      </c>
      <c r="C1324" s="40" t="s">
        <v>177</v>
      </c>
      <c r="D1324" s="23" t="s">
        <v>1471</v>
      </c>
      <c r="E1324" s="23" t="s">
        <v>6205</v>
      </c>
      <c r="F1324" s="23" t="s">
        <v>6206</v>
      </c>
      <c r="G1324" s="23" t="n">
        <v>43</v>
      </c>
      <c r="H1324" s="23" t="n">
        <v>1000</v>
      </c>
      <c r="I1324" s="41" t="s">
        <v>188</v>
      </c>
      <c r="K1324" s="23" t="n">
        <v>0</v>
      </c>
      <c r="L1324" s="23" t="n">
        <v>1322</v>
      </c>
      <c r="M1324" s="23" t="n">
        <v>0</v>
      </c>
      <c r="N1324" s="23" t="n">
        <v>0</v>
      </c>
      <c r="O1324" s="23" t="n">
        <f aca="false">K1324+L1324</f>
        <v>1322</v>
      </c>
      <c r="P1324" s="23" t="n">
        <f aca="false">K1324+L1324+M1324+N1324</f>
        <v>1322</v>
      </c>
      <c r="Q1324" s="23" t="n">
        <v>269</v>
      </c>
      <c r="R1324" s="23" t="n">
        <v>161</v>
      </c>
      <c r="S1324" s="23" t="n">
        <v>236</v>
      </c>
      <c r="T1324" s="23" t="n">
        <v>754</v>
      </c>
      <c r="U1324" s="23" t="n">
        <f aca="false">IF(I1324="delivery",O1324-SUM(Q1324+R1324),IF(I1324="PO",P1324-SUM(Q1324:R1324)))</f>
        <v>892</v>
      </c>
      <c r="V1324" s="43" t="n">
        <v>0.081</v>
      </c>
      <c r="W1324" s="43" t="n">
        <v>0.081</v>
      </c>
      <c r="X1324" s="43" t="n">
        <f aca="false">W1324-V1324</f>
        <v>0</v>
      </c>
      <c r="Y1324" s="43"/>
      <c r="Z1324" s="43"/>
      <c r="AA1324" s="43"/>
      <c r="AB1324" s="43"/>
      <c r="AC1324" s="43" t="s">
        <v>10482</v>
      </c>
      <c r="AD1324" s="43"/>
      <c r="AE1324" s="43"/>
      <c r="AF1324" s="43"/>
      <c r="AG1324" s="43" t="n">
        <v>0.081</v>
      </c>
      <c r="AH1324" s="43"/>
      <c r="AI1324" s="63"/>
      <c r="AJ1324" s="63"/>
      <c r="AK1324" s="43"/>
      <c r="AL1324" s="43"/>
      <c r="AM1324" s="43" t="s">
        <v>10933</v>
      </c>
      <c r="AN1324" s="43"/>
      <c r="AO1324" s="43" t="s">
        <v>1471</v>
      </c>
      <c r="AP1324" s="23" t="s">
        <v>1474</v>
      </c>
      <c r="AT1324" s="23" t="s">
        <v>10959</v>
      </c>
      <c r="AV1324" s="23" t="n">
        <v>0.04</v>
      </c>
      <c r="AW1324" s="23" t="s">
        <v>10935</v>
      </c>
      <c r="AX1324" s="23" t="n">
        <v>941109</v>
      </c>
      <c r="AY1324" s="23" t="n">
        <v>1000</v>
      </c>
      <c r="AZ1324" s="23" t="n">
        <v>6</v>
      </c>
      <c r="BA1324" s="23" t="s">
        <v>1465</v>
      </c>
      <c r="BB1324" s="23" t="s">
        <v>10935</v>
      </c>
      <c r="BF1324" s="23" t="s">
        <v>10498</v>
      </c>
      <c r="BG1324" s="1" t="s">
        <v>183</v>
      </c>
    </row>
    <row r="1325" s="23" customFormat="true" ht="12.75" hidden="false" customHeight="false" outlineLevel="0" collapsed="false">
      <c r="A1325" s="23" t="s">
        <v>6207</v>
      </c>
      <c r="B1325" s="23" t="s">
        <v>6208</v>
      </c>
      <c r="C1325" s="40" t="s">
        <v>177</v>
      </c>
      <c r="D1325" s="23" t="s">
        <v>1471</v>
      </c>
      <c r="E1325" s="23" t="s">
        <v>6209</v>
      </c>
      <c r="F1325" s="23" t="s">
        <v>6210</v>
      </c>
      <c r="G1325" s="23" t="n">
        <v>55</v>
      </c>
      <c r="H1325" s="23" t="n">
        <v>1</v>
      </c>
      <c r="I1325" s="41" t="s">
        <v>188</v>
      </c>
      <c r="K1325" s="23" t="n">
        <v>0</v>
      </c>
      <c r="L1325" s="23" t="n">
        <v>184</v>
      </c>
      <c r="M1325" s="23" t="n">
        <v>0</v>
      </c>
      <c r="N1325" s="23" t="n">
        <v>0</v>
      </c>
      <c r="O1325" s="23" t="n">
        <f aca="false">K1325+L1325</f>
        <v>184</v>
      </c>
      <c r="P1325" s="23" t="n">
        <f aca="false">K1325+L1325+M1325+N1325</f>
        <v>184</v>
      </c>
      <c r="Q1325" s="23" t="n">
        <v>20</v>
      </c>
      <c r="R1325" s="23" t="n">
        <v>67</v>
      </c>
      <c r="S1325" s="23" t="n">
        <v>23</v>
      </c>
      <c r="T1325" s="23" t="n">
        <v>34</v>
      </c>
      <c r="U1325" s="23" t="n">
        <f aca="false">IF(I1325="delivery",O1325-SUM(Q1325+R1325),IF(I1325="PO",P1325-SUM(Q1325:R1325)))</f>
        <v>97</v>
      </c>
      <c r="V1325" s="43" t="n">
        <v>0.22</v>
      </c>
      <c r="W1325" s="43" t="n">
        <v>0.22</v>
      </c>
      <c r="X1325" s="43" t="n">
        <f aca="false">W1325-V1325</f>
        <v>0</v>
      </c>
      <c r="Y1325" s="43"/>
      <c r="Z1325" s="43"/>
      <c r="AA1325" s="43" t="n">
        <v>0.225</v>
      </c>
      <c r="AB1325" s="43"/>
      <c r="AC1325" s="43" t="s">
        <v>10482</v>
      </c>
      <c r="AD1325" s="43"/>
      <c r="AE1325" s="43"/>
      <c r="AF1325" s="43"/>
      <c r="AG1325" s="43" t="n">
        <v>0.22</v>
      </c>
      <c r="AH1325" s="43"/>
      <c r="AI1325" s="63"/>
      <c r="AJ1325" s="63"/>
      <c r="AK1325" s="43"/>
      <c r="AL1325" s="43"/>
      <c r="AM1325" s="43" t="s">
        <v>10933</v>
      </c>
      <c r="AN1325" s="43"/>
      <c r="AO1325" s="43" t="s">
        <v>1471</v>
      </c>
      <c r="AP1325" s="23" t="s">
        <v>1474</v>
      </c>
      <c r="AT1325" s="23" t="s">
        <v>10934</v>
      </c>
      <c r="AV1325" s="23" t="n">
        <v>0.2046</v>
      </c>
      <c r="AW1325" s="23" t="s">
        <v>10938</v>
      </c>
      <c r="AX1325" s="23" t="s">
        <v>12658</v>
      </c>
      <c r="AY1325" s="23" t="n">
        <v>500</v>
      </c>
      <c r="AZ1325" s="23" t="n">
        <v>14</v>
      </c>
      <c r="BA1325" s="23" t="s">
        <v>1465</v>
      </c>
      <c r="BB1325" s="23" t="s">
        <v>10938</v>
      </c>
      <c r="BF1325" s="23" t="s">
        <v>10498</v>
      </c>
      <c r="BG1325" s="1" t="s">
        <v>183</v>
      </c>
    </row>
    <row r="1326" s="23" customFormat="true" ht="12.75" hidden="false" customHeight="false" outlineLevel="0" collapsed="false">
      <c r="A1326" s="23" t="s">
        <v>6211</v>
      </c>
      <c r="B1326" s="23" t="s">
        <v>6212</v>
      </c>
      <c r="C1326" s="40" t="s">
        <v>177</v>
      </c>
      <c r="D1326" s="23" t="s">
        <v>1471</v>
      </c>
      <c r="E1326" s="23" t="s">
        <v>6213</v>
      </c>
      <c r="F1326" s="23" t="s">
        <v>6214</v>
      </c>
      <c r="G1326" s="23" t="n">
        <v>43</v>
      </c>
      <c r="H1326" s="23" t="n">
        <v>1000</v>
      </c>
      <c r="I1326" s="41" t="s">
        <v>180</v>
      </c>
      <c r="K1326" s="23" t="n">
        <v>0</v>
      </c>
      <c r="L1326" s="23" t="n">
        <v>22280</v>
      </c>
      <c r="M1326" s="23" t="n">
        <v>0</v>
      </c>
      <c r="N1326" s="23" t="n">
        <v>0</v>
      </c>
      <c r="O1326" s="23" t="n">
        <f aca="false">K1326+L1326</f>
        <v>22280</v>
      </c>
      <c r="P1326" s="23" t="n">
        <f aca="false">K1326+L1326+M1326+N1326</f>
        <v>22280</v>
      </c>
      <c r="Q1326" s="23" t="n">
        <v>2699</v>
      </c>
      <c r="R1326" s="23" t="n">
        <v>1000</v>
      </c>
      <c r="S1326" s="23" t="n">
        <v>2040</v>
      </c>
      <c r="T1326" s="23" t="n">
        <v>1980</v>
      </c>
      <c r="U1326" s="23" t="n">
        <f aca="false">IF(I1326="delivery",O1326-SUM(Q1326+R1326),IF(I1326="PO",P1326-SUM(Q1326:R1326)))</f>
        <v>18581</v>
      </c>
      <c r="V1326" s="43" t="n">
        <v>0.0065</v>
      </c>
      <c r="W1326" s="43" t="n">
        <v>0.0065</v>
      </c>
      <c r="X1326" s="43" t="n">
        <f aca="false">W1326-V1326</f>
        <v>0</v>
      </c>
      <c r="Y1326" s="43"/>
      <c r="Z1326" s="43"/>
      <c r="AA1326" s="43" t="n">
        <v>0.0065</v>
      </c>
      <c r="AB1326" s="43"/>
      <c r="AC1326" s="43" t="s">
        <v>10482</v>
      </c>
      <c r="AD1326" s="43"/>
      <c r="AE1326" s="43"/>
      <c r="AF1326" s="43"/>
      <c r="AG1326" s="43" t="n">
        <v>0.0065</v>
      </c>
      <c r="AH1326" s="43"/>
      <c r="AI1326" s="63"/>
      <c r="AJ1326" s="63"/>
      <c r="AK1326" s="43"/>
      <c r="AL1326" s="43"/>
      <c r="AM1326" s="43" t="s">
        <v>10933</v>
      </c>
      <c r="AN1326" s="43"/>
      <c r="AO1326" s="43" t="s">
        <v>1471</v>
      </c>
      <c r="AP1326" s="23" t="s">
        <v>1474</v>
      </c>
      <c r="AT1326" s="23" t="s">
        <v>10942</v>
      </c>
      <c r="AV1326" s="23" t="n">
        <v>0.0065</v>
      </c>
      <c r="AW1326" s="23" t="s">
        <v>10968</v>
      </c>
      <c r="AX1326" s="23" t="s">
        <v>6212</v>
      </c>
      <c r="AY1326" s="23" t="n">
        <v>23470</v>
      </c>
      <c r="AZ1326" s="23" t="n">
        <v>9</v>
      </c>
      <c r="BA1326" s="23" t="s">
        <v>1465</v>
      </c>
      <c r="BB1326" s="23" t="s">
        <v>10968</v>
      </c>
      <c r="BF1326" s="23" t="s">
        <v>10498</v>
      </c>
      <c r="BG1326" s="1" t="s">
        <v>183</v>
      </c>
    </row>
    <row r="1327" s="23" customFormat="true" ht="12.75" hidden="false" customHeight="false" outlineLevel="0" collapsed="false">
      <c r="A1327" s="23" t="s">
        <v>6219</v>
      </c>
      <c r="B1327" s="23" t="s">
        <v>6220</v>
      </c>
      <c r="C1327" s="40" t="s">
        <v>177</v>
      </c>
      <c r="D1327" s="23" t="s">
        <v>1471</v>
      </c>
      <c r="E1327" s="23" t="s">
        <v>6221</v>
      </c>
      <c r="F1327" s="23" t="s">
        <v>6222</v>
      </c>
      <c r="G1327" s="23" t="n">
        <v>88</v>
      </c>
      <c r="H1327" s="23" t="n">
        <v>3000</v>
      </c>
      <c r="I1327" s="41" t="s">
        <v>180</v>
      </c>
      <c r="K1327" s="23" t="n">
        <v>0</v>
      </c>
      <c r="L1327" s="23" t="n">
        <v>3784</v>
      </c>
      <c r="M1327" s="23" t="n">
        <v>0</v>
      </c>
      <c r="N1327" s="23" t="n">
        <v>0</v>
      </c>
      <c r="O1327" s="23" t="n">
        <f aca="false">K1327+L1327</f>
        <v>3784</v>
      </c>
      <c r="P1327" s="23" t="n">
        <f aca="false">K1327+L1327+M1327+N1327</f>
        <v>3784</v>
      </c>
      <c r="Q1327" s="23" t="n">
        <v>2186</v>
      </c>
      <c r="R1327" s="23" t="n">
        <v>1636</v>
      </c>
      <c r="S1327" s="23" t="n">
        <v>2071</v>
      </c>
      <c r="T1327" s="23" t="n">
        <v>770</v>
      </c>
      <c r="U1327" s="23" t="n">
        <f aca="false">IF(I1327="delivery",O1327-SUM(Q1327+R1327),IF(I1327="PO",P1327-SUM(Q1327:R1327)))</f>
        <v>-38</v>
      </c>
      <c r="V1327" s="43" t="n">
        <v>0.0563</v>
      </c>
      <c r="W1327" s="43" t="n">
        <v>0.0563</v>
      </c>
      <c r="X1327" s="43" t="n">
        <f aca="false">W1327-V1327</f>
        <v>0</v>
      </c>
      <c r="Y1327" s="43"/>
      <c r="Z1327" s="43"/>
      <c r="AA1327" s="43" t="n">
        <v>0.0232</v>
      </c>
      <c r="AB1327" s="43"/>
      <c r="AC1327" s="43" t="s">
        <v>10482</v>
      </c>
      <c r="AD1327" s="43"/>
      <c r="AE1327" s="43"/>
      <c r="AF1327" s="43"/>
      <c r="AG1327" s="43" t="n">
        <v>0.0232</v>
      </c>
      <c r="AH1327" s="43"/>
      <c r="AI1327" s="63"/>
      <c r="AJ1327" s="63"/>
      <c r="AK1327" s="43"/>
      <c r="AL1327" s="43"/>
      <c r="AM1327" s="43" t="s">
        <v>10492</v>
      </c>
      <c r="AN1327" s="43"/>
      <c r="AO1327" s="43" t="s">
        <v>1471</v>
      </c>
      <c r="AP1327" s="23" t="s">
        <v>3124</v>
      </c>
      <c r="AT1327" s="23" t="s">
        <v>10493</v>
      </c>
      <c r="AV1327" s="23" t="n">
        <v>0.0232</v>
      </c>
      <c r="AW1327" s="23" t="s">
        <v>12659</v>
      </c>
      <c r="AX1327" s="23" t="s">
        <v>12660</v>
      </c>
      <c r="AY1327" s="23" t="n">
        <v>3000</v>
      </c>
      <c r="AZ1327" s="23" t="n">
        <v>15</v>
      </c>
      <c r="BA1327" s="23" t="s">
        <v>1465</v>
      </c>
      <c r="BB1327" s="23" t="s">
        <v>11583</v>
      </c>
      <c r="BF1327" s="23" t="s">
        <v>10498</v>
      </c>
      <c r="BG1327" s="1" t="s">
        <v>183</v>
      </c>
    </row>
    <row r="1328" s="23" customFormat="true" ht="12.75" hidden="false" customHeight="false" outlineLevel="0" collapsed="false">
      <c r="A1328" s="23" t="s">
        <v>6223</v>
      </c>
      <c r="B1328" s="23" t="s">
        <v>6224</v>
      </c>
      <c r="C1328" s="40" t="s">
        <v>177</v>
      </c>
      <c r="D1328" s="23" t="s">
        <v>1471</v>
      </c>
      <c r="E1328" s="23" t="s">
        <v>6225</v>
      </c>
      <c r="F1328" s="23" t="s">
        <v>6226</v>
      </c>
      <c r="G1328" s="23" t="n">
        <v>113</v>
      </c>
      <c r="H1328" s="23" t="n">
        <v>1000</v>
      </c>
      <c r="I1328" s="41" t="s">
        <v>180</v>
      </c>
      <c r="K1328" s="23" t="n">
        <v>0</v>
      </c>
      <c r="L1328" s="23" t="n">
        <v>1062</v>
      </c>
      <c r="M1328" s="23" t="n">
        <v>0</v>
      </c>
      <c r="N1328" s="23" t="n">
        <v>2000</v>
      </c>
      <c r="O1328" s="23" t="n">
        <f aca="false">K1328+L1328</f>
        <v>1062</v>
      </c>
      <c r="P1328" s="23" t="n">
        <f aca="false">K1328+L1328+M1328+N1328</f>
        <v>3062</v>
      </c>
      <c r="Q1328" s="23" t="n">
        <v>294</v>
      </c>
      <c r="R1328" s="23" t="n">
        <v>1280</v>
      </c>
      <c r="S1328" s="23" t="n">
        <v>2216</v>
      </c>
      <c r="T1328" s="23" t="n">
        <v>1114</v>
      </c>
      <c r="U1328" s="23" t="n">
        <f aca="false">IF(I1328="delivery",O1328-SUM(Q1328+R1328),IF(I1328="PO",P1328-SUM(Q1328:R1328)))</f>
        <v>-512</v>
      </c>
      <c r="V1328" s="43" t="n">
        <v>0.059</v>
      </c>
      <c r="W1328" s="43" t="n">
        <v>0.0595</v>
      </c>
      <c r="X1328" s="43" t="n">
        <f aca="false">W1328-V1328</f>
        <v>0.0005</v>
      </c>
      <c r="Y1328" s="43"/>
      <c r="Z1328" s="43"/>
      <c r="AA1328" s="43"/>
      <c r="AB1328" s="43"/>
      <c r="AC1328" s="43" t="s">
        <v>10482</v>
      </c>
      <c r="AD1328" s="43"/>
      <c r="AE1328" s="43"/>
      <c r="AF1328" s="43"/>
      <c r="AG1328" s="43" t="n">
        <v>0.0595</v>
      </c>
      <c r="AH1328" s="43"/>
      <c r="AI1328" s="63"/>
      <c r="AJ1328" s="63"/>
      <c r="AK1328" s="43"/>
      <c r="AL1328" s="43"/>
      <c r="AM1328" s="43" t="s">
        <v>11626</v>
      </c>
      <c r="AN1328" s="43"/>
      <c r="AO1328" s="43" t="s">
        <v>1471</v>
      </c>
      <c r="AP1328" s="23" t="s">
        <v>3124</v>
      </c>
      <c r="AT1328" s="23" t="s">
        <v>11356</v>
      </c>
      <c r="AV1328" s="23" t="n">
        <v>0.0595</v>
      </c>
      <c r="AW1328" s="23" t="s">
        <v>12659</v>
      </c>
      <c r="AX1328" s="23" t="s">
        <v>12661</v>
      </c>
      <c r="AY1328" s="23" t="n">
        <v>1000</v>
      </c>
      <c r="AZ1328" s="23" t="n">
        <v>6</v>
      </c>
      <c r="BA1328" s="23" t="s">
        <v>1465</v>
      </c>
      <c r="BB1328" s="23" t="s">
        <v>12662</v>
      </c>
      <c r="BF1328" s="23" t="s">
        <v>10498</v>
      </c>
      <c r="BG1328" s="1" t="s">
        <v>183</v>
      </c>
    </row>
    <row r="1329" s="23" customFormat="true" ht="12.75" hidden="false" customHeight="false" outlineLevel="0" collapsed="false">
      <c r="A1329" s="23" t="s">
        <v>6227</v>
      </c>
      <c r="B1329" s="23" t="s">
        <v>6228</v>
      </c>
      <c r="C1329" s="40" t="s">
        <v>177</v>
      </c>
      <c r="D1329" s="23" t="s">
        <v>1471</v>
      </c>
      <c r="E1329" s="23" t="s">
        <v>6229</v>
      </c>
      <c r="F1329" s="23" t="s">
        <v>6230</v>
      </c>
      <c r="G1329" s="23" t="n">
        <v>33</v>
      </c>
      <c r="H1329" s="23" t="n">
        <v>1000</v>
      </c>
      <c r="I1329" s="41" t="s">
        <v>180</v>
      </c>
      <c r="K1329" s="23" t="n">
        <v>0</v>
      </c>
      <c r="L1329" s="23" t="n">
        <v>32920</v>
      </c>
      <c r="M1329" s="23" t="n">
        <v>0</v>
      </c>
      <c r="N1329" s="23" t="n">
        <v>23000</v>
      </c>
      <c r="O1329" s="23" t="n">
        <f aca="false">K1329+L1329</f>
        <v>32920</v>
      </c>
      <c r="P1329" s="23" t="n">
        <f aca="false">K1329+L1329+M1329+N1329</f>
        <v>55920</v>
      </c>
      <c r="Q1329" s="23" t="n">
        <v>23760</v>
      </c>
      <c r="R1329" s="23" t="n">
        <v>23230</v>
      </c>
      <c r="S1329" s="23" t="n">
        <v>26932</v>
      </c>
      <c r="T1329" s="23" t="n">
        <v>15388</v>
      </c>
      <c r="U1329" s="23" t="n">
        <f aca="false">IF(I1329="delivery",O1329-SUM(Q1329+R1329),IF(I1329="PO",P1329-SUM(Q1329:R1329)))</f>
        <v>-14070</v>
      </c>
      <c r="V1329" s="43" t="n">
        <v>0.089</v>
      </c>
      <c r="W1329" s="43" t="n">
        <v>0.089</v>
      </c>
      <c r="X1329" s="43" t="n">
        <f aca="false">W1329-V1329</f>
        <v>0</v>
      </c>
      <c r="Y1329" s="43"/>
      <c r="Z1329" s="43"/>
      <c r="AA1329" s="43"/>
      <c r="AB1329" s="43"/>
      <c r="AC1329" s="43" t="s">
        <v>10482</v>
      </c>
      <c r="AD1329" s="43"/>
      <c r="AE1329" s="43"/>
      <c r="AF1329" s="43"/>
      <c r="AG1329" s="43" t="n">
        <v>0.089</v>
      </c>
      <c r="AH1329" s="43"/>
      <c r="AI1329" s="63"/>
      <c r="AJ1329" s="63"/>
      <c r="AK1329" s="43"/>
      <c r="AL1329" s="43"/>
      <c r="AM1329" s="43" t="s">
        <v>11367</v>
      </c>
      <c r="AN1329" s="43"/>
      <c r="AO1329" s="43" t="s">
        <v>1471</v>
      </c>
      <c r="AP1329" s="23" t="s">
        <v>3124</v>
      </c>
      <c r="AT1329" s="23" t="s">
        <v>11356</v>
      </c>
      <c r="AV1329" s="23" t="n">
        <v>0.089</v>
      </c>
      <c r="AW1329" s="23" t="s">
        <v>12659</v>
      </c>
      <c r="AX1329" s="23" t="s">
        <v>12663</v>
      </c>
      <c r="AY1329" s="23" t="n">
        <v>1000</v>
      </c>
      <c r="AZ1329" s="23" t="n">
        <v>7</v>
      </c>
      <c r="BA1329" s="23" t="s">
        <v>1465</v>
      </c>
      <c r="BB1329" s="23" t="s">
        <v>12662</v>
      </c>
      <c r="BF1329" s="23" t="s">
        <v>10498</v>
      </c>
      <c r="BG1329" s="1" t="s">
        <v>183</v>
      </c>
    </row>
    <row r="1330" s="23" customFormat="true" ht="12.75" hidden="false" customHeight="false" outlineLevel="0" collapsed="false">
      <c r="A1330" s="23" t="s">
        <v>6231</v>
      </c>
      <c r="B1330" s="23" t="s">
        <v>6232</v>
      </c>
      <c r="C1330" s="40" t="s">
        <v>177</v>
      </c>
      <c r="D1330" s="23" t="s">
        <v>1471</v>
      </c>
      <c r="E1330" s="23" t="s">
        <v>6233</v>
      </c>
      <c r="F1330" s="23" t="s">
        <v>6234</v>
      </c>
      <c r="G1330" s="23" t="n">
        <v>76</v>
      </c>
      <c r="H1330" s="23" t="n">
        <v>4000</v>
      </c>
      <c r="I1330" s="41" t="s">
        <v>180</v>
      </c>
      <c r="K1330" s="23" t="n">
        <v>0</v>
      </c>
      <c r="L1330" s="23" t="n">
        <v>6469</v>
      </c>
      <c r="M1330" s="23" t="n">
        <v>0</v>
      </c>
      <c r="N1330" s="23" t="n">
        <v>8000</v>
      </c>
      <c r="O1330" s="23" t="n">
        <f aca="false">K1330+L1330</f>
        <v>6469</v>
      </c>
      <c r="P1330" s="23" t="n">
        <f aca="false">K1330+L1330+M1330+N1330</f>
        <v>14469</v>
      </c>
      <c r="Q1330" s="23" t="n">
        <v>2175</v>
      </c>
      <c r="R1330" s="23" t="n">
        <v>1401</v>
      </c>
      <c r="S1330" s="23" t="n">
        <v>1989</v>
      </c>
      <c r="T1330" s="23" t="n">
        <v>506</v>
      </c>
      <c r="U1330" s="23" t="n">
        <f aca="false">IF(I1330="delivery",O1330-SUM(Q1330+R1330),IF(I1330="PO",P1330-SUM(Q1330:R1330)))</f>
        <v>2893</v>
      </c>
      <c r="V1330" s="43" t="n">
        <v>0.06</v>
      </c>
      <c r="W1330" s="43" t="n">
        <v>0.06</v>
      </c>
      <c r="X1330" s="43" t="n">
        <f aca="false">W1330-V1330</f>
        <v>0</v>
      </c>
      <c r="Y1330" s="43"/>
      <c r="Z1330" s="43"/>
      <c r="AA1330" s="43" t="n">
        <v>0.06</v>
      </c>
      <c r="AB1330" s="43"/>
      <c r="AC1330" s="43" t="s">
        <v>10482</v>
      </c>
      <c r="AD1330" s="43"/>
      <c r="AE1330" s="43"/>
      <c r="AF1330" s="43"/>
      <c r="AG1330" s="43" t="n">
        <v>0.0555</v>
      </c>
      <c r="AH1330" s="43"/>
      <c r="AI1330" s="63"/>
      <c r="AJ1330" s="63"/>
      <c r="AK1330" s="43"/>
      <c r="AL1330" s="43"/>
      <c r="AM1330" s="43" t="s">
        <v>10492</v>
      </c>
      <c r="AN1330" s="43"/>
      <c r="AO1330" s="43" t="s">
        <v>1471</v>
      </c>
      <c r="AP1330" s="23" t="s">
        <v>3124</v>
      </c>
      <c r="AT1330" s="23" t="s">
        <v>11356</v>
      </c>
      <c r="AV1330" s="23" t="n">
        <v>0.0555</v>
      </c>
      <c r="AW1330" s="23" t="s">
        <v>12664</v>
      </c>
      <c r="AX1330" s="23" t="s">
        <v>12665</v>
      </c>
      <c r="AY1330" s="23" t="s">
        <v>12666</v>
      </c>
      <c r="AZ1330" s="23" t="s">
        <v>12667</v>
      </c>
      <c r="BA1330" s="23" t="s">
        <v>1465</v>
      </c>
      <c r="BB1330" s="23" t="s">
        <v>12668</v>
      </c>
      <c r="BC1330" s="23" t="s">
        <v>12669</v>
      </c>
      <c r="BF1330" s="23" t="s">
        <v>10498</v>
      </c>
      <c r="BG1330" s="1" t="s">
        <v>183</v>
      </c>
    </row>
    <row r="1331" s="23" customFormat="true" ht="12.75" hidden="false" customHeight="false" outlineLevel="0" collapsed="false">
      <c r="A1331" s="23" t="s">
        <v>6235</v>
      </c>
      <c r="B1331" s="23" t="s">
        <v>6236</v>
      </c>
      <c r="C1331" s="40" t="s">
        <v>177</v>
      </c>
      <c r="D1331" s="23" t="s">
        <v>1471</v>
      </c>
      <c r="E1331" s="23" t="s">
        <v>6237</v>
      </c>
      <c r="F1331" s="23" t="s">
        <v>6238</v>
      </c>
      <c r="G1331" s="23" t="n">
        <v>61</v>
      </c>
      <c r="H1331" s="23" t="n">
        <v>1500</v>
      </c>
      <c r="I1331" s="41" t="s">
        <v>180</v>
      </c>
      <c r="K1331" s="23" t="n">
        <v>0</v>
      </c>
      <c r="L1331" s="23" t="n">
        <v>21833</v>
      </c>
      <c r="M1331" s="23" t="n">
        <v>18000</v>
      </c>
      <c r="N1331" s="23" t="n">
        <v>0</v>
      </c>
      <c r="O1331" s="23" t="n">
        <f aca="false">K1331+L1331</f>
        <v>21833</v>
      </c>
      <c r="P1331" s="23" t="n">
        <f aca="false">K1331+L1331+M1331+N1331</f>
        <v>39833</v>
      </c>
      <c r="Q1331" s="23" t="n">
        <v>33121</v>
      </c>
      <c r="R1331" s="23" t="n">
        <v>32331</v>
      </c>
      <c r="S1331" s="23" t="n">
        <v>39944</v>
      </c>
      <c r="T1331" s="23" t="n">
        <v>22329</v>
      </c>
      <c r="U1331" s="23" t="n">
        <f aca="false">IF(I1331="delivery",O1331-SUM(Q1331+R1331),IF(I1331="PO",P1331-SUM(Q1331:R1331)))</f>
        <v>-43619</v>
      </c>
      <c r="V1331" s="43" t="n">
        <v>0.22</v>
      </c>
      <c r="W1331" s="43" t="n">
        <v>0.22</v>
      </c>
      <c r="X1331" s="43" t="n">
        <f aca="false">W1331-V1331</f>
        <v>0</v>
      </c>
      <c r="Y1331" s="43"/>
      <c r="Z1331" s="43"/>
      <c r="AA1331" s="43" t="n">
        <v>0.224</v>
      </c>
      <c r="AB1331" s="43"/>
      <c r="AC1331" s="43" t="s">
        <v>10482</v>
      </c>
      <c r="AD1331" s="43"/>
      <c r="AE1331" s="43"/>
      <c r="AF1331" s="43"/>
      <c r="AG1331" s="43" t="n">
        <v>0.22</v>
      </c>
      <c r="AH1331" s="43"/>
      <c r="AI1331" s="63"/>
      <c r="AJ1331" s="63"/>
      <c r="AK1331" s="43"/>
      <c r="AL1331" s="43"/>
      <c r="AM1331" s="43" t="s">
        <v>11367</v>
      </c>
      <c r="AN1331" s="43"/>
      <c r="AO1331" s="43" t="s">
        <v>1471</v>
      </c>
      <c r="AP1331" s="23" t="s">
        <v>3124</v>
      </c>
      <c r="AT1331" s="23" t="s">
        <v>10493</v>
      </c>
      <c r="AV1331" s="23" t="n">
        <v>0.22</v>
      </c>
      <c r="AW1331" s="23" t="s">
        <v>12670</v>
      </c>
      <c r="AX1331" s="23" t="s">
        <v>12671</v>
      </c>
      <c r="AY1331" s="23" t="n">
        <v>1500</v>
      </c>
      <c r="AZ1331" s="23" t="n">
        <v>13</v>
      </c>
      <c r="BA1331" s="23" t="s">
        <v>1465</v>
      </c>
      <c r="BB1331" s="23" t="s">
        <v>11583</v>
      </c>
      <c r="BF1331" s="23" t="s">
        <v>10498</v>
      </c>
      <c r="BG1331" s="1" t="s">
        <v>183</v>
      </c>
    </row>
    <row r="1332" s="23" customFormat="true" ht="12.75" hidden="false" customHeight="false" outlineLevel="0" collapsed="false">
      <c r="A1332" s="23" t="s">
        <v>6239</v>
      </c>
      <c r="B1332" s="23" t="s">
        <v>6240</v>
      </c>
      <c r="C1332" s="40" t="s">
        <v>177</v>
      </c>
      <c r="D1332" s="23" t="s">
        <v>1471</v>
      </c>
      <c r="E1332" s="23" t="s">
        <v>6241</v>
      </c>
      <c r="F1332" s="23" t="s">
        <v>6242</v>
      </c>
      <c r="G1332" s="23" t="n">
        <v>83</v>
      </c>
      <c r="H1332" s="23" t="n">
        <v>1500</v>
      </c>
      <c r="I1332" s="41" t="s">
        <v>180</v>
      </c>
      <c r="K1332" s="23" t="n">
        <v>0</v>
      </c>
      <c r="L1332" s="23" t="n">
        <v>7084</v>
      </c>
      <c r="M1332" s="23" t="n">
        <v>3000</v>
      </c>
      <c r="N1332" s="23" t="n">
        <v>0</v>
      </c>
      <c r="O1332" s="23" t="n">
        <f aca="false">K1332+L1332</f>
        <v>7084</v>
      </c>
      <c r="P1332" s="23" t="n">
        <f aca="false">K1332+L1332+M1332+N1332</f>
        <v>10084</v>
      </c>
      <c r="Q1332" s="23" t="n">
        <v>43</v>
      </c>
      <c r="R1332" s="23" t="n">
        <v>9654</v>
      </c>
      <c r="S1332" s="23" t="n">
        <v>7647</v>
      </c>
      <c r="T1332" s="23" t="n">
        <v>5847</v>
      </c>
      <c r="U1332" s="23" t="n">
        <f aca="false">IF(I1332="delivery",O1332-SUM(Q1332+R1332),IF(I1332="PO",P1332-SUM(Q1332:R1332)))</f>
        <v>-2613</v>
      </c>
      <c r="V1332" s="43" t="n">
        <v>0.147</v>
      </c>
      <c r="W1332" s="43" t="n">
        <v>0.243</v>
      </c>
      <c r="X1332" s="43" t="n">
        <f aca="false">W1332-V1332</f>
        <v>0.096</v>
      </c>
      <c r="Y1332" s="43"/>
      <c r="Z1332" s="43"/>
      <c r="AA1332" s="43"/>
      <c r="AB1332" s="43"/>
      <c r="AC1332" s="43" t="s">
        <v>10482</v>
      </c>
      <c r="AD1332" s="43"/>
      <c r="AE1332" s="43"/>
      <c r="AF1332" s="43"/>
      <c r="AG1332" s="43" t="n">
        <v>0.243</v>
      </c>
      <c r="AH1332" s="43"/>
      <c r="AI1332" s="63"/>
      <c r="AJ1332" s="63"/>
      <c r="AK1332" s="43"/>
      <c r="AL1332" s="43"/>
      <c r="AM1332" s="43" t="s">
        <v>11626</v>
      </c>
      <c r="AN1332" s="43"/>
      <c r="AO1332" s="43" t="s">
        <v>1471</v>
      </c>
      <c r="AP1332" s="23" t="s">
        <v>3124</v>
      </c>
      <c r="AT1332" s="23" t="s">
        <v>11356</v>
      </c>
      <c r="AV1332" s="23" t="n">
        <v>0.243</v>
      </c>
      <c r="AW1332" s="23" t="s">
        <v>12659</v>
      </c>
      <c r="AX1332" s="23" t="s">
        <v>12672</v>
      </c>
      <c r="AY1332" s="23" t="n">
        <v>1500</v>
      </c>
      <c r="AZ1332" s="23" t="n">
        <v>10</v>
      </c>
      <c r="BA1332" s="23" t="s">
        <v>177</v>
      </c>
      <c r="BB1332" s="23" t="s">
        <v>11583</v>
      </c>
      <c r="BF1332" s="23" t="s">
        <v>10498</v>
      </c>
      <c r="BG1332" s="1" t="s">
        <v>183</v>
      </c>
    </row>
    <row r="1333" s="23" customFormat="true" ht="12.75" hidden="false" customHeight="false" outlineLevel="0" collapsed="false">
      <c r="A1333" s="23" t="s">
        <v>6243</v>
      </c>
      <c r="B1333" s="23" t="s">
        <v>6244</v>
      </c>
      <c r="C1333" s="40" t="s">
        <v>177</v>
      </c>
      <c r="D1333" s="23" t="s">
        <v>1471</v>
      </c>
      <c r="E1333" s="23" t="s">
        <v>6245</v>
      </c>
      <c r="F1333" s="23" t="s">
        <v>6246</v>
      </c>
      <c r="G1333" s="23" t="n">
        <v>43</v>
      </c>
      <c r="H1333" s="23" t="n">
        <v>2000</v>
      </c>
      <c r="I1333" s="41" t="s">
        <v>180</v>
      </c>
      <c r="K1333" s="23" t="n">
        <v>0</v>
      </c>
      <c r="L1333" s="23" t="n">
        <v>8964</v>
      </c>
      <c r="M1333" s="23" t="n">
        <v>10000</v>
      </c>
      <c r="N1333" s="23" t="n">
        <v>0</v>
      </c>
      <c r="O1333" s="23" t="n">
        <f aca="false">K1333+L1333</f>
        <v>8964</v>
      </c>
      <c r="P1333" s="23" t="n">
        <f aca="false">K1333+L1333+M1333+N1333</f>
        <v>18964</v>
      </c>
      <c r="Q1333" s="23" t="n">
        <v>11986</v>
      </c>
      <c r="R1333" s="23" t="n">
        <v>7441</v>
      </c>
      <c r="S1333" s="23" t="n">
        <v>10814</v>
      </c>
      <c r="T1333" s="23" t="n">
        <v>5574</v>
      </c>
      <c r="U1333" s="23" t="n">
        <f aca="false">IF(I1333="delivery",O1333-SUM(Q1333+R1333),IF(I1333="PO",P1333-SUM(Q1333:R1333)))</f>
        <v>-10463</v>
      </c>
      <c r="V1333" s="43" t="n">
        <v>0.325</v>
      </c>
      <c r="W1333" s="43" t="n">
        <v>0.325</v>
      </c>
      <c r="X1333" s="43" t="n">
        <f aca="false">W1333-V1333</f>
        <v>0</v>
      </c>
      <c r="Y1333" s="43"/>
      <c r="Z1333" s="43"/>
      <c r="AA1333" s="43" t="n">
        <v>0.0308</v>
      </c>
      <c r="AB1333" s="43"/>
      <c r="AC1333" s="43" t="s">
        <v>10482</v>
      </c>
      <c r="AD1333" s="43"/>
      <c r="AE1333" s="43"/>
      <c r="AF1333" s="43"/>
      <c r="AG1333" s="43" t="n">
        <v>0.22</v>
      </c>
      <c r="AH1333" s="43"/>
      <c r="AI1333" s="63"/>
      <c r="AJ1333" s="63"/>
      <c r="AK1333" s="43"/>
      <c r="AL1333" s="43"/>
      <c r="AM1333" s="43" t="s">
        <v>10492</v>
      </c>
      <c r="AN1333" s="43"/>
      <c r="AO1333" s="43" t="s">
        <v>1471</v>
      </c>
      <c r="AP1333" s="23" t="s">
        <v>3124</v>
      </c>
      <c r="AT1333" s="23" t="s">
        <v>10934</v>
      </c>
      <c r="AV1333" s="23" t="n">
        <v>0.22</v>
      </c>
      <c r="AW1333" s="23" t="s">
        <v>12673</v>
      </c>
      <c r="AX1333" s="23" t="s">
        <v>12674</v>
      </c>
      <c r="AY1333" s="23" t="n">
        <v>2000</v>
      </c>
      <c r="AZ1333" s="23" t="n">
        <v>6</v>
      </c>
      <c r="BA1333" s="23" t="s">
        <v>1465</v>
      </c>
      <c r="BB1333" s="23" t="s">
        <v>12673</v>
      </c>
      <c r="BF1333" s="23" t="s">
        <v>10498</v>
      </c>
      <c r="BG1333" s="1" t="s">
        <v>183</v>
      </c>
    </row>
    <row r="1334" s="23" customFormat="true" ht="12.75" hidden="false" customHeight="false" outlineLevel="0" collapsed="false">
      <c r="A1334" s="23" t="s">
        <v>6247</v>
      </c>
      <c r="B1334" s="23" t="s">
        <v>6248</v>
      </c>
      <c r="C1334" s="40" t="s">
        <v>177</v>
      </c>
      <c r="D1334" s="23" t="s">
        <v>1471</v>
      </c>
      <c r="E1334" s="23" t="s">
        <v>6249</v>
      </c>
      <c r="F1334" s="23" t="s">
        <v>6250</v>
      </c>
      <c r="G1334" s="23" t="n">
        <v>66</v>
      </c>
      <c r="H1334" s="23" t="n">
        <v>1500</v>
      </c>
      <c r="I1334" s="41" t="s">
        <v>180</v>
      </c>
      <c r="K1334" s="23" t="n">
        <v>0</v>
      </c>
      <c r="L1334" s="23" t="n">
        <v>10884</v>
      </c>
      <c r="M1334" s="23" t="n">
        <v>5000</v>
      </c>
      <c r="N1334" s="23" t="n">
        <v>0</v>
      </c>
      <c r="O1334" s="23" t="n">
        <f aca="false">K1334+L1334</f>
        <v>10884</v>
      </c>
      <c r="P1334" s="23" t="n">
        <f aca="false">K1334+L1334+M1334+N1334</f>
        <v>15884</v>
      </c>
      <c r="Q1334" s="23" t="n">
        <v>12807</v>
      </c>
      <c r="R1334" s="23" t="n">
        <v>9833</v>
      </c>
      <c r="S1334" s="23" t="n">
        <v>10834</v>
      </c>
      <c r="T1334" s="23" t="n">
        <v>13542</v>
      </c>
      <c r="U1334" s="23" t="n">
        <f aca="false">IF(I1334="delivery",O1334-SUM(Q1334+R1334),IF(I1334="PO",P1334-SUM(Q1334:R1334)))</f>
        <v>-11756</v>
      </c>
      <c r="V1334" s="43" t="n">
        <v>0.251</v>
      </c>
      <c r="W1334" s="43" t="n">
        <v>0.245</v>
      </c>
      <c r="X1334" s="43" t="n">
        <f aca="false">W1334-V1334</f>
        <v>-0.00600000000000001</v>
      </c>
      <c r="Y1334" s="43"/>
      <c r="Z1334" s="43"/>
      <c r="AA1334" s="43" t="n">
        <v>0.251</v>
      </c>
      <c r="AB1334" s="43"/>
      <c r="AC1334" s="43" t="s">
        <v>10482</v>
      </c>
      <c r="AD1334" s="43"/>
      <c r="AE1334" s="43"/>
      <c r="AF1334" s="43"/>
      <c r="AG1334" s="43" t="n">
        <v>0.245</v>
      </c>
      <c r="AH1334" s="43"/>
      <c r="AI1334" s="63"/>
      <c r="AJ1334" s="63"/>
      <c r="AK1334" s="43"/>
      <c r="AL1334" s="43"/>
      <c r="AM1334" s="43" t="s">
        <v>10492</v>
      </c>
      <c r="AN1334" s="43"/>
      <c r="AO1334" s="43" t="s">
        <v>1471</v>
      </c>
      <c r="AP1334" s="23" t="s">
        <v>3124</v>
      </c>
      <c r="AT1334" s="23" t="s">
        <v>10493</v>
      </c>
      <c r="AV1334" s="23" t="n">
        <v>0.245</v>
      </c>
      <c r="AW1334" s="23" t="s">
        <v>12670</v>
      </c>
      <c r="AX1334" s="23" t="s">
        <v>12675</v>
      </c>
      <c r="AY1334" s="23" t="n">
        <v>1000</v>
      </c>
      <c r="AZ1334" s="23" t="n">
        <v>13</v>
      </c>
      <c r="BA1334" s="23" t="s">
        <v>1465</v>
      </c>
      <c r="BB1334" s="23" t="s">
        <v>11583</v>
      </c>
      <c r="BF1334" s="23" t="s">
        <v>10498</v>
      </c>
      <c r="BG1334" s="1" t="s">
        <v>183</v>
      </c>
    </row>
    <row r="1335" s="23" customFormat="true" ht="12.75" hidden="false" customHeight="false" outlineLevel="0" collapsed="false">
      <c r="A1335" s="23" t="s">
        <v>6251</v>
      </c>
      <c r="B1335" s="23" t="s">
        <v>6252</v>
      </c>
      <c r="C1335" s="40" t="s">
        <v>177</v>
      </c>
      <c r="D1335" s="23" t="s">
        <v>1471</v>
      </c>
      <c r="E1335" s="23" t="s">
        <v>6253</v>
      </c>
      <c r="F1335" s="23" t="s">
        <v>6254</v>
      </c>
      <c r="G1335" s="23" t="n">
        <v>111</v>
      </c>
      <c r="H1335" s="23" t="n">
        <v>1000</v>
      </c>
      <c r="I1335" s="41" t="s">
        <v>180</v>
      </c>
      <c r="K1335" s="23" t="n">
        <v>0</v>
      </c>
      <c r="L1335" s="23" t="n">
        <v>3598</v>
      </c>
      <c r="M1335" s="23" t="n">
        <v>3000</v>
      </c>
      <c r="N1335" s="23" t="n">
        <v>2200</v>
      </c>
      <c r="O1335" s="23" t="n">
        <f aca="false">K1335+L1335</f>
        <v>3598</v>
      </c>
      <c r="P1335" s="23" t="n">
        <f aca="false">K1335+L1335+M1335+N1335</f>
        <v>8798</v>
      </c>
      <c r="Q1335" s="23" t="n">
        <v>4625</v>
      </c>
      <c r="R1335" s="23" t="n">
        <v>2057</v>
      </c>
      <c r="S1335" s="23" t="n">
        <v>3105</v>
      </c>
      <c r="T1335" s="23" t="n">
        <v>742</v>
      </c>
      <c r="U1335" s="23" t="n">
        <f aca="false">IF(I1335="delivery",O1335-SUM(Q1335+R1335),IF(I1335="PO",P1335-SUM(Q1335:R1335)))</f>
        <v>-3084</v>
      </c>
      <c r="V1335" s="43" t="n">
        <v>0.038</v>
      </c>
      <c r="W1335" s="43" t="n">
        <v>0.038</v>
      </c>
      <c r="X1335" s="43" t="n">
        <f aca="false">W1335-V1335</f>
        <v>0</v>
      </c>
      <c r="Y1335" s="43"/>
      <c r="Z1335" s="43"/>
      <c r="AA1335" s="43" t="n">
        <v>0.047</v>
      </c>
      <c r="AB1335" s="43"/>
      <c r="AC1335" s="43" t="s">
        <v>10482</v>
      </c>
      <c r="AD1335" s="43"/>
      <c r="AE1335" s="43"/>
      <c r="AF1335" s="43"/>
      <c r="AG1335" s="43" t="n">
        <v>0.038</v>
      </c>
      <c r="AH1335" s="43"/>
      <c r="AI1335" s="63"/>
      <c r="AJ1335" s="63"/>
      <c r="AK1335" s="43"/>
      <c r="AL1335" s="43"/>
      <c r="AM1335" s="43" t="s">
        <v>11665</v>
      </c>
      <c r="AN1335" s="43"/>
      <c r="AO1335" s="43" t="s">
        <v>1471</v>
      </c>
      <c r="AP1335" s="23" t="s">
        <v>3124</v>
      </c>
      <c r="AT1335" s="23" t="s">
        <v>10493</v>
      </c>
      <c r="AV1335" s="23" t="n">
        <v>0.038</v>
      </c>
      <c r="AW1335" s="23" t="s">
        <v>12659</v>
      </c>
      <c r="AX1335" s="23" t="s">
        <v>12676</v>
      </c>
      <c r="AY1335" s="23" t="n">
        <v>1000</v>
      </c>
      <c r="AZ1335" s="23" t="n">
        <v>14</v>
      </c>
      <c r="BA1335" s="23" t="s">
        <v>1465</v>
      </c>
      <c r="BB1335" s="23" t="s">
        <v>12662</v>
      </c>
      <c r="BF1335" s="23" t="s">
        <v>10498</v>
      </c>
      <c r="BG1335" s="1" t="s">
        <v>183</v>
      </c>
    </row>
    <row r="1336" s="23" customFormat="true" ht="12.75" hidden="false" customHeight="false" outlineLevel="0" collapsed="false">
      <c r="A1336" s="23" t="s">
        <v>6255</v>
      </c>
      <c r="B1336" s="23" t="s">
        <v>6256</v>
      </c>
      <c r="C1336" s="40" t="s">
        <v>177</v>
      </c>
      <c r="D1336" s="23" t="s">
        <v>1471</v>
      </c>
      <c r="E1336" s="23" t="s">
        <v>6257</v>
      </c>
      <c r="F1336" s="23" t="s">
        <v>6258</v>
      </c>
      <c r="G1336" s="23" t="n">
        <v>43</v>
      </c>
      <c r="H1336" s="23" t="n">
        <v>5000</v>
      </c>
      <c r="I1336" s="41" t="s">
        <v>180</v>
      </c>
      <c r="K1336" s="23" t="n">
        <v>0</v>
      </c>
      <c r="L1336" s="23" t="n">
        <v>4339</v>
      </c>
      <c r="M1336" s="23" t="n">
        <v>0</v>
      </c>
      <c r="N1336" s="23" t="n">
        <v>0</v>
      </c>
      <c r="O1336" s="23" t="n">
        <f aca="false">K1336+L1336</f>
        <v>4339</v>
      </c>
      <c r="P1336" s="23" t="n">
        <f aca="false">K1336+L1336+M1336+N1336</f>
        <v>4339</v>
      </c>
      <c r="Q1336" s="23" t="n">
        <v>0</v>
      </c>
      <c r="R1336" s="23" t="n">
        <v>0</v>
      </c>
      <c r="S1336" s="23" t="n">
        <v>0</v>
      </c>
      <c r="T1336" s="23" t="n">
        <v>0</v>
      </c>
      <c r="U1336" s="23" t="n">
        <f aca="false">IF(I1336="delivery",O1336-SUM(Q1336+R1336),IF(I1336="PO",P1336-SUM(Q1336:R1336)))</f>
        <v>4339</v>
      </c>
      <c r="V1336" s="43" t="n">
        <v>0.032</v>
      </c>
      <c r="W1336" s="43" t="n">
        <v>0.032</v>
      </c>
      <c r="X1336" s="43" t="n">
        <f aca="false">W1336-V1336</f>
        <v>0</v>
      </c>
      <c r="Y1336" s="43"/>
      <c r="Z1336" s="43"/>
      <c r="AA1336" s="43"/>
      <c r="AB1336" s="43"/>
      <c r="AC1336" s="43" t="s">
        <v>10482</v>
      </c>
      <c r="AD1336" s="43"/>
      <c r="AE1336" s="43"/>
      <c r="AF1336" s="43"/>
      <c r="AG1336" s="43" t="n">
        <v>0.032</v>
      </c>
      <c r="AH1336" s="43"/>
      <c r="AI1336" s="63"/>
      <c r="AJ1336" s="63"/>
      <c r="AK1336" s="43"/>
      <c r="AL1336" s="43"/>
      <c r="AM1336" s="43" t="s">
        <v>11367</v>
      </c>
      <c r="AN1336" s="43"/>
      <c r="AO1336" s="43" t="s">
        <v>1471</v>
      </c>
      <c r="AP1336" s="23" t="s">
        <v>3124</v>
      </c>
      <c r="AT1336" s="23" t="s">
        <v>10959</v>
      </c>
      <c r="AV1336" s="23" t="n">
        <v>0.032</v>
      </c>
      <c r="AW1336" s="23" t="s">
        <v>12673</v>
      </c>
      <c r="AX1336" s="23" t="s">
        <v>12677</v>
      </c>
      <c r="AY1336" s="23" t="n">
        <v>5000</v>
      </c>
      <c r="AZ1336" s="23" t="n">
        <v>6</v>
      </c>
      <c r="BA1336" s="23" t="s">
        <v>1465</v>
      </c>
      <c r="BB1336" s="23" t="s">
        <v>12673</v>
      </c>
      <c r="BF1336" s="23" t="s">
        <v>10498</v>
      </c>
      <c r="BG1336" s="1" t="s">
        <v>183</v>
      </c>
    </row>
    <row r="1337" s="23" customFormat="true" ht="12.75" hidden="false" customHeight="false" outlineLevel="0" collapsed="false">
      <c r="A1337" s="23" t="s">
        <v>6259</v>
      </c>
      <c r="B1337" s="23" t="s">
        <v>6260</v>
      </c>
      <c r="C1337" s="40" t="s">
        <v>177</v>
      </c>
      <c r="D1337" s="23" t="s">
        <v>1471</v>
      </c>
      <c r="E1337" s="23" t="s">
        <v>6261</v>
      </c>
      <c r="F1337" s="23" t="s">
        <v>6262</v>
      </c>
      <c r="G1337" s="23" t="n">
        <v>111</v>
      </c>
      <c r="H1337" s="23" t="n">
        <v>5000</v>
      </c>
      <c r="I1337" s="41" t="s">
        <v>180</v>
      </c>
      <c r="K1337" s="23" t="n">
        <v>0</v>
      </c>
      <c r="L1337" s="23" t="n">
        <v>19389</v>
      </c>
      <c r="M1337" s="23" t="n">
        <v>0</v>
      </c>
      <c r="N1337" s="23" t="n">
        <v>0</v>
      </c>
      <c r="O1337" s="23" t="n">
        <f aca="false">K1337+L1337</f>
        <v>19389</v>
      </c>
      <c r="P1337" s="23" t="n">
        <f aca="false">K1337+L1337+M1337+N1337</f>
        <v>19389</v>
      </c>
      <c r="Q1337" s="23" t="n">
        <v>783</v>
      </c>
      <c r="R1337" s="23" t="n">
        <v>802</v>
      </c>
      <c r="S1337" s="23" t="n">
        <v>818</v>
      </c>
      <c r="T1337" s="23" t="n">
        <v>464</v>
      </c>
      <c r="U1337" s="23" t="n">
        <f aca="false">IF(I1337="delivery",O1337-SUM(Q1337+R1337),IF(I1337="PO",P1337-SUM(Q1337:R1337)))</f>
        <v>17804</v>
      </c>
      <c r="V1337" s="43" t="n">
        <v>0.125</v>
      </c>
      <c r="W1337" s="43" t="n">
        <v>0.125</v>
      </c>
      <c r="X1337" s="43" t="n">
        <f aca="false">W1337-V1337</f>
        <v>0</v>
      </c>
      <c r="Y1337" s="43"/>
      <c r="Z1337" s="43"/>
      <c r="AA1337" s="43" t="n">
        <v>0.125</v>
      </c>
      <c r="AB1337" s="43"/>
      <c r="AC1337" s="43" t="s">
        <v>10482</v>
      </c>
      <c r="AD1337" s="43"/>
      <c r="AE1337" s="43"/>
      <c r="AF1337" s="43"/>
      <c r="AG1337" s="43" t="n">
        <v>0.125</v>
      </c>
      <c r="AH1337" s="43"/>
      <c r="AI1337" s="63"/>
      <c r="AJ1337" s="63"/>
      <c r="AK1337" s="43"/>
      <c r="AL1337" s="43"/>
      <c r="AM1337" s="43" t="s">
        <v>11367</v>
      </c>
      <c r="AN1337" s="43"/>
      <c r="AO1337" s="43" t="s">
        <v>1471</v>
      </c>
      <c r="AP1337" s="23" t="s">
        <v>3124</v>
      </c>
      <c r="AT1337" s="23" t="s">
        <v>11356</v>
      </c>
      <c r="AV1337" s="23" t="n">
        <v>0.125</v>
      </c>
      <c r="AW1337" s="23" t="s">
        <v>11658</v>
      </c>
      <c r="AX1337" s="23" t="s">
        <v>12678</v>
      </c>
      <c r="AY1337" s="23" t="n">
        <v>10000</v>
      </c>
      <c r="AZ1337" s="23" t="n">
        <v>23</v>
      </c>
      <c r="BA1337" s="23" t="s">
        <v>1465</v>
      </c>
      <c r="BB1337" s="23" t="s">
        <v>10496</v>
      </c>
      <c r="BF1337" s="23" t="s">
        <v>10498</v>
      </c>
      <c r="BG1337" s="1" t="s">
        <v>183</v>
      </c>
    </row>
    <row r="1338" s="23" customFormat="true" ht="12.75" hidden="false" customHeight="false" outlineLevel="0" collapsed="false">
      <c r="A1338" s="23" t="s">
        <v>6263</v>
      </c>
      <c r="B1338" s="23" t="s">
        <v>6264</v>
      </c>
      <c r="C1338" s="40" t="s">
        <v>177</v>
      </c>
      <c r="D1338" s="23" t="s">
        <v>1471</v>
      </c>
      <c r="E1338" s="23" t="s">
        <v>6265</v>
      </c>
      <c r="F1338" s="23" t="s">
        <v>6266</v>
      </c>
      <c r="G1338" s="23" t="n">
        <v>111</v>
      </c>
      <c r="H1338" s="23" t="n">
        <v>3000</v>
      </c>
      <c r="I1338" s="41" t="s">
        <v>180</v>
      </c>
      <c r="K1338" s="23" t="n">
        <v>0</v>
      </c>
      <c r="L1338" s="23" t="n">
        <v>33054</v>
      </c>
      <c r="M1338" s="23" t="n">
        <v>0</v>
      </c>
      <c r="N1338" s="23" t="n">
        <v>15000</v>
      </c>
      <c r="O1338" s="23" t="n">
        <f aca="false">K1338+L1338</f>
        <v>33054</v>
      </c>
      <c r="P1338" s="23" t="n">
        <f aca="false">K1338+L1338+M1338+N1338</f>
        <v>48054</v>
      </c>
      <c r="Q1338" s="23" t="n">
        <v>26016</v>
      </c>
      <c r="R1338" s="23" t="n">
        <v>12420</v>
      </c>
      <c r="S1338" s="23" t="n">
        <v>17212</v>
      </c>
      <c r="T1338" s="23" t="n">
        <v>7568</v>
      </c>
      <c r="U1338" s="23" t="n">
        <f aca="false">IF(I1338="delivery",O1338-SUM(Q1338+R1338),IF(I1338="PO",P1338-SUM(Q1338:R1338)))</f>
        <v>-5382</v>
      </c>
      <c r="V1338" s="43" t="n">
        <v>0.058</v>
      </c>
      <c r="W1338" s="43" t="n">
        <v>0.058</v>
      </c>
      <c r="X1338" s="43" t="n">
        <f aca="false">W1338-V1338</f>
        <v>0</v>
      </c>
      <c r="Y1338" s="43"/>
      <c r="Z1338" s="43"/>
      <c r="AA1338" s="43" t="n">
        <v>0.058</v>
      </c>
      <c r="AB1338" s="43"/>
      <c r="AC1338" s="43" t="s">
        <v>10482</v>
      </c>
      <c r="AD1338" s="43"/>
      <c r="AE1338" s="43"/>
      <c r="AF1338" s="43"/>
      <c r="AG1338" s="43" t="n">
        <v>0.057</v>
      </c>
      <c r="AH1338" s="43"/>
      <c r="AI1338" s="63"/>
      <c r="AJ1338" s="63"/>
      <c r="AK1338" s="43"/>
      <c r="AL1338" s="43"/>
      <c r="AM1338" s="43" t="s">
        <v>10492</v>
      </c>
      <c r="AN1338" s="43"/>
      <c r="AO1338" s="43" t="s">
        <v>1471</v>
      </c>
      <c r="AP1338" s="23" t="s">
        <v>3124</v>
      </c>
      <c r="AT1338" s="23" t="s">
        <v>11356</v>
      </c>
      <c r="AV1338" s="23" t="n">
        <v>0.057</v>
      </c>
      <c r="AW1338" s="23" t="s">
        <v>12659</v>
      </c>
      <c r="AX1338" s="23" t="s">
        <v>12679</v>
      </c>
      <c r="AY1338" s="23" t="n">
        <v>1000</v>
      </c>
      <c r="AZ1338" s="23" t="n">
        <v>7</v>
      </c>
      <c r="BA1338" s="23" t="s">
        <v>1465</v>
      </c>
      <c r="BB1338" s="23" t="s">
        <v>12662</v>
      </c>
      <c r="BF1338" s="23" t="s">
        <v>10498</v>
      </c>
      <c r="BG1338" s="1" t="s">
        <v>183</v>
      </c>
    </row>
    <row r="1339" s="23" customFormat="true" ht="12.75" hidden="false" customHeight="false" outlineLevel="0" collapsed="false">
      <c r="A1339" s="23" t="s">
        <v>6267</v>
      </c>
      <c r="B1339" s="23" t="s">
        <v>6268</v>
      </c>
      <c r="C1339" s="40" t="s">
        <v>177</v>
      </c>
      <c r="D1339" s="23" t="s">
        <v>1471</v>
      </c>
      <c r="E1339" s="23" t="s">
        <v>6269</v>
      </c>
      <c r="F1339" s="23" t="s">
        <v>6270</v>
      </c>
      <c r="G1339" s="23" t="n">
        <v>83</v>
      </c>
      <c r="H1339" s="23" t="n">
        <v>1000</v>
      </c>
      <c r="I1339" s="41" t="s">
        <v>180</v>
      </c>
      <c r="K1339" s="23" t="n">
        <v>0</v>
      </c>
      <c r="L1339" s="23" t="n">
        <v>3350</v>
      </c>
      <c r="M1339" s="23" t="n">
        <v>6000</v>
      </c>
      <c r="N1339" s="23" t="n">
        <v>0</v>
      </c>
      <c r="O1339" s="23" t="n">
        <f aca="false">K1339+L1339</f>
        <v>3350</v>
      </c>
      <c r="P1339" s="23" t="n">
        <f aca="false">K1339+L1339+M1339+N1339</f>
        <v>9350</v>
      </c>
      <c r="Q1339" s="23" t="n">
        <v>1554</v>
      </c>
      <c r="R1339" s="23" t="n">
        <v>4934</v>
      </c>
      <c r="S1339" s="23" t="n">
        <v>5545</v>
      </c>
      <c r="T1339" s="23" t="n">
        <v>3458</v>
      </c>
      <c r="U1339" s="23" t="n">
        <f aca="false">IF(I1339="delivery",O1339-SUM(Q1339+R1339),IF(I1339="PO",P1339-SUM(Q1339:R1339)))</f>
        <v>-3138</v>
      </c>
      <c r="V1339" s="43" t="n">
        <v>0.255</v>
      </c>
      <c r="W1339" s="43" t="n">
        <v>0.255</v>
      </c>
      <c r="X1339" s="43" t="n">
        <f aca="false">W1339-V1339</f>
        <v>0</v>
      </c>
      <c r="Y1339" s="43"/>
      <c r="Z1339" s="43"/>
      <c r="AA1339" s="43" t="n">
        <v>0.255</v>
      </c>
      <c r="AB1339" s="43"/>
      <c r="AC1339" s="43" t="s">
        <v>10482</v>
      </c>
      <c r="AD1339" s="43"/>
      <c r="AE1339" s="43"/>
      <c r="AF1339" s="43"/>
      <c r="AG1339" s="43" t="n">
        <v>0.255</v>
      </c>
      <c r="AH1339" s="43"/>
      <c r="AI1339" s="63"/>
      <c r="AJ1339" s="63"/>
      <c r="AK1339" s="43"/>
      <c r="AL1339" s="43"/>
      <c r="AM1339" s="43" t="s">
        <v>11367</v>
      </c>
      <c r="AN1339" s="43"/>
      <c r="AO1339" s="43" t="s">
        <v>1471</v>
      </c>
      <c r="AP1339" s="23" t="s">
        <v>3124</v>
      </c>
      <c r="AT1339" s="23" t="s">
        <v>10493</v>
      </c>
      <c r="AV1339" s="23" t="n">
        <v>0.255</v>
      </c>
      <c r="AW1339" s="23" t="s">
        <v>12670</v>
      </c>
      <c r="AX1339" s="23" t="s">
        <v>12680</v>
      </c>
      <c r="AY1339" s="23" t="n">
        <v>1000</v>
      </c>
      <c r="AZ1339" s="23" t="n">
        <v>13</v>
      </c>
      <c r="BA1339" s="23" t="s">
        <v>1465</v>
      </c>
      <c r="BB1339" s="23" t="s">
        <v>11583</v>
      </c>
      <c r="BF1339" s="23" t="s">
        <v>10498</v>
      </c>
      <c r="BG1339" s="1" t="s">
        <v>183</v>
      </c>
    </row>
    <row r="1340" s="23" customFormat="true" ht="12.75" hidden="false" customHeight="false" outlineLevel="0" collapsed="false">
      <c r="A1340" s="23" t="s">
        <v>6271</v>
      </c>
      <c r="B1340" s="23" t="s">
        <v>6272</v>
      </c>
      <c r="C1340" s="40" t="s">
        <v>177</v>
      </c>
      <c r="D1340" s="23" t="s">
        <v>1471</v>
      </c>
      <c r="E1340" s="23" t="s">
        <v>6273</v>
      </c>
      <c r="F1340" s="23" t="s">
        <v>6274</v>
      </c>
      <c r="G1340" s="23" t="n">
        <v>71</v>
      </c>
      <c r="H1340" s="23" t="n">
        <v>2000</v>
      </c>
      <c r="I1340" s="41" t="s">
        <v>188</v>
      </c>
      <c r="K1340" s="23" t="n">
        <v>0</v>
      </c>
      <c r="L1340" s="23" t="n">
        <v>0</v>
      </c>
      <c r="M1340" s="23" t="n">
        <v>0</v>
      </c>
      <c r="N1340" s="23" t="n">
        <v>2000</v>
      </c>
      <c r="O1340" s="23" t="n">
        <f aca="false">K1340+L1340</f>
        <v>0</v>
      </c>
      <c r="P1340" s="23" t="n">
        <f aca="false">K1340+L1340+M1340+N1340</f>
        <v>2000</v>
      </c>
      <c r="Q1340" s="23" t="n">
        <v>0</v>
      </c>
      <c r="R1340" s="23" t="n">
        <v>1607</v>
      </c>
      <c r="S1340" s="23" t="n">
        <v>1198</v>
      </c>
      <c r="T1340" s="23" t="n">
        <v>1047</v>
      </c>
      <c r="U1340" s="23" t="n">
        <f aca="false">IF(I1340="delivery",O1340-SUM(Q1340+R1340),IF(I1340="PO",P1340-SUM(Q1340:R1340)))</f>
        <v>393</v>
      </c>
      <c r="V1340" s="43" t="n">
        <v>0.959</v>
      </c>
      <c r="W1340" s="43" t="n">
        <v>0.959</v>
      </c>
      <c r="X1340" s="43" t="n">
        <f aca="false">W1340-V1340</f>
        <v>0</v>
      </c>
      <c r="Y1340" s="43"/>
      <c r="Z1340" s="43"/>
      <c r="AA1340" s="43"/>
      <c r="AB1340" s="43"/>
      <c r="AC1340" s="43" t="s">
        <v>10482</v>
      </c>
      <c r="AD1340" s="43"/>
      <c r="AE1340" s="43"/>
      <c r="AF1340" s="43"/>
      <c r="AG1340" s="43" t="n">
        <v>0.68</v>
      </c>
      <c r="AH1340" s="43"/>
      <c r="AI1340" s="63"/>
      <c r="AJ1340" s="63"/>
      <c r="AK1340" s="43"/>
      <c r="AL1340" s="43"/>
      <c r="AM1340" s="43" t="s">
        <v>10492</v>
      </c>
      <c r="AN1340" s="43"/>
      <c r="AO1340" s="43" t="s">
        <v>1471</v>
      </c>
      <c r="AP1340" s="23" t="s">
        <v>3124</v>
      </c>
      <c r="AT1340" s="23" t="s">
        <v>10934</v>
      </c>
      <c r="AV1340" s="23" t="n">
        <v>0.68</v>
      </c>
      <c r="AW1340" s="23" t="s">
        <v>12659</v>
      </c>
      <c r="AX1340" s="23" t="s">
        <v>12681</v>
      </c>
      <c r="AY1340" s="23" t="n">
        <v>1000</v>
      </c>
      <c r="AZ1340" s="23" t="n">
        <v>13</v>
      </c>
      <c r="BB1340" s="23" t="s">
        <v>11806</v>
      </c>
      <c r="BE1340" s="23" t="s">
        <v>11277</v>
      </c>
      <c r="BF1340" s="23" t="s">
        <v>11284</v>
      </c>
      <c r="BG1340" s="1" t="s">
        <v>183</v>
      </c>
    </row>
    <row r="1341" s="23" customFormat="true" ht="12.75" hidden="false" customHeight="false" outlineLevel="0" collapsed="false">
      <c r="A1341" s="23" t="s">
        <v>6278</v>
      </c>
      <c r="B1341" s="23" t="s">
        <v>6279</v>
      </c>
      <c r="C1341" s="40" t="s">
        <v>177</v>
      </c>
      <c r="D1341" s="23" t="s">
        <v>1471</v>
      </c>
      <c r="E1341" s="23" t="s">
        <v>6280</v>
      </c>
      <c r="F1341" s="23" t="s">
        <v>6281</v>
      </c>
      <c r="G1341" s="23" t="n">
        <v>63</v>
      </c>
      <c r="H1341" s="23" t="n">
        <v>5000</v>
      </c>
      <c r="I1341" s="41" t="s">
        <v>188</v>
      </c>
      <c r="K1341" s="23" t="n">
        <v>1200</v>
      </c>
      <c r="L1341" s="23" t="n">
        <v>4749</v>
      </c>
      <c r="M1341" s="23" t="n">
        <v>0</v>
      </c>
      <c r="N1341" s="23" t="n">
        <v>0</v>
      </c>
      <c r="O1341" s="23" t="n">
        <f aca="false">K1341+L1341</f>
        <v>5949</v>
      </c>
      <c r="P1341" s="23" t="n">
        <f aca="false">K1341+L1341+M1341+N1341</f>
        <v>5949</v>
      </c>
      <c r="Q1341" s="23" t="n">
        <v>1639</v>
      </c>
      <c r="R1341" s="23" t="n">
        <v>949</v>
      </c>
      <c r="S1341" s="23" t="n">
        <v>646</v>
      </c>
      <c r="T1341" s="23" t="n">
        <v>662</v>
      </c>
      <c r="U1341" s="23" t="n">
        <f aca="false">IF(I1341="delivery",O1341-SUM(Q1341+R1341),IF(I1341="PO",P1341-SUM(Q1341:R1341)))</f>
        <v>3361</v>
      </c>
      <c r="V1341" s="43" t="n">
        <v>0.057</v>
      </c>
      <c r="W1341" s="43" t="n">
        <v>0.057</v>
      </c>
      <c r="X1341" s="43" t="n">
        <f aca="false">W1341-V1341</f>
        <v>0</v>
      </c>
      <c r="Y1341" s="43"/>
      <c r="Z1341" s="43"/>
      <c r="AA1341" s="43"/>
      <c r="AB1341" s="43"/>
      <c r="AC1341" s="43" t="s">
        <v>10482</v>
      </c>
      <c r="AD1341" s="43"/>
      <c r="AE1341" s="43"/>
      <c r="AF1341" s="43"/>
      <c r="AG1341" s="43" t="n">
        <v>0.057</v>
      </c>
      <c r="AH1341" s="43"/>
      <c r="AI1341" s="63"/>
      <c r="AJ1341" s="63"/>
      <c r="AK1341" s="43"/>
      <c r="AL1341" s="43"/>
      <c r="AM1341" s="43" t="s">
        <v>10933</v>
      </c>
      <c r="AN1341" s="43"/>
      <c r="AO1341" s="43" t="s">
        <v>1471</v>
      </c>
      <c r="AP1341" s="23" t="s">
        <v>1474</v>
      </c>
      <c r="AT1341" s="23" t="s">
        <v>10959</v>
      </c>
      <c r="AV1341" s="23" t="n">
        <v>0.057</v>
      </c>
      <c r="AW1341" s="23" t="s">
        <v>10982</v>
      </c>
      <c r="AX1341" s="23" t="s">
        <v>12682</v>
      </c>
      <c r="AY1341" s="23" t="n">
        <v>5000</v>
      </c>
      <c r="AZ1341" s="23" t="n">
        <v>6</v>
      </c>
      <c r="BA1341" s="23" t="s">
        <v>177</v>
      </c>
      <c r="BB1341" s="23" t="s">
        <v>10982</v>
      </c>
      <c r="BF1341" s="23" t="s">
        <v>10498</v>
      </c>
      <c r="BG1341" s="1" t="s">
        <v>183</v>
      </c>
    </row>
    <row r="1342" s="23" customFormat="true" ht="12.75" hidden="true" customHeight="false" outlineLevel="0" collapsed="false">
      <c r="A1342" s="23" t="s">
        <v>6282</v>
      </c>
      <c r="B1342" s="23" t="s">
        <v>6283</v>
      </c>
      <c r="C1342" s="40" t="s">
        <v>177</v>
      </c>
      <c r="D1342" s="23" t="s">
        <v>82</v>
      </c>
      <c r="E1342" s="23" t="s">
        <v>6284</v>
      </c>
      <c r="F1342" s="23" t="s">
        <v>6285</v>
      </c>
      <c r="G1342" s="23" t="n">
        <v>61</v>
      </c>
      <c r="H1342" s="23" t="n">
        <v>1000</v>
      </c>
      <c r="I1342" s="41" t="s">
        <v>188</v>
      </c>
      <c r="K1342" s="23" t="n">
        <v>690</v>
      </c>
      <c r="L1342" s="23" t="n">
        <v>621</v>
      </c>
      <c r="M1342" s="23" t="n">
        <v>0</v>
      </c>
      <c r="N1342" s="23" t="n">
        <v>0</v>
      </c>
      <c r="O1342" s="23" t="n">
        <f aca="false">K1342+L1342</f>
        <v>1311</v>
      </c>
      <c r="P1342" s="23" t="n">
        <f aca="false">K1342+L1342+M1342+N1342</f>
        <v>1311</v>
      </c>
      <c r="Q1342" s="23" t="n">
        <v>433</v>
      </c>
      <c r="R1342" s="23" t="n">
        <v>91</v>
      </c>
      <c r="S1342" s="23" t="n">
        <v>71</v>
      </c>
      <c r="T1342" s="23" t="n">
        <v>65</v>
      </c>
      <c r="U1342" s="23" t="n">
        <f aca="false">IF(I1342="delivery",O1342-SUM(Q1342+R1342),IF(I1342="PO",P1342-SUM(Q1342:R1342)))</f>
        <v>787</v>
      </c>
      <c r="V1342" s="43" t="n">
        <v>0.92</v>
      </c>
      <c r="W1342" s="43" t="n">
        <v>0.92</v>
      </c>
      <c r="X1342" s="43" t="n">
        <f aca="false">W1342-V1342</f>
        <v>0</v>
      </c>
      <c r="Y1342" s="43"/>
      <c r="Z1342" s="43"/>
      <c r="AA1342" s="43" t="n">
        <v>0.92</v>
      </c>
      <c r="AB1342" s="43"/>
      <c r="AC1342" s="43" t="s">
        <v>10482</v>
      </c>
      <c r="AD1342" s="43"/>
      <c r="AE1342" s="43"/>
      <c r="AF1342" s="43"/>
      <c r="AG1342" s="43" t="n">
        <v>0.92</v>
      </c>
      <c r="AH1342" s="43" t="s">
        <v>12683</v>
      </c>
      <c r="AI1342" s="63" t="n">
        <v>1000</v>
      </c>
      <c r="AJ1342" s="63" t="n">
        <v>10</v>
      </c>
      <c r="AK1342" s="43"/>
      <c r="AL1342" s="43"/>
      <c r="AM1342" s="43"/>
      <c r="AN1342" s="43" t="s">
        <v>10486</v>
      </c>
      <c r="AO1342" s="43" t="s">
        <v>82</v>
      </c>
      <c r="AP1342" s="23" t="s">
        <v>189</v>
      </c>
      <c r="BF1342" s="23" t="s">
        <v>10498</v>
      </c>
      <c r="BG1342" s="1" t="s">
        <v>183</v>
      </c>
    </row>
    <row r="1343" s="23" customFormat="true" ht="12.75" hidden="true" customHeight="false" outlineLevel="0" collapsed="false">
      <c r="A1343" s="23" t="s">
        <v>6286</v>
      </c>
      <c r="B1343" s="23" t="s">
        <v>6287</v>
      </c>
      <c r="C1343" s="40" t="s">
        <v>177</v>
      </c>
      <c r="D1343" s="23" t="s">
        <v>82</v>
      </c>
      <c r="E1343" s="23" t="s">
        <v>6288</v>
      </c>
      <c r="F1343" s="23" t="s">
        <v>6289</v>
      </c>
      <c r="G1343" s="23" t="n">
        <v>71</v>
      </c>
      <c r="H1343" s="23" t="n">
        <v>2500</v>
      </c>
      <c r="I1343" s="41" t="s">
        <v>188</v>
      </c>
      <c r="K1343" s="23" t="n">
        <v>0</v>
      </c>
      <c r="L1343" s="23" t="n">
        <v>965</v>
      </c>
      <c r="M1343" s="23" t="n">
        <v>0</v>
      </c>
      <c r="N1343" s="23" t="n">
        <v>0</v>
      </c>
      <c r="O1343" s="23" t="n">
        <f aca="false">K1343+L1343</f>
        <v>965</v>
      </c>
      <c r="P1343" s="23" t="n">
        <f aca="false">K1343+L1343+M1343+N1343</f>
        <v>965</v>
      </c>
      <c r="Q1343" s="23" t="n">
        <v>50</v>
      </c>
      <c r="R1343" s="23" t="n">
        <v>0</v>
      </c>
      <c r="S1343" s="23" t="n">
        <v>0</v>
      </c>
      <c r="T1343" s="23" t="n">
        <v>0</v>
      </c>
      <c r="U1343" s="23" t="n">
        <f aca="false">IF(I1343="delivery",O1343-SUM(Q1343+R1343),IF(I1343="PO",P1343-SUM(Q1343:R1343)))</f>
        <v>915</v>
      </c>
      <c r="V1343" s="43" t="n">
        <v>18.11</v>
      </c>
      <c r="W1343" s="43" t="n">
        <v>18.11</v>
      </c>
      <c r="X1343" s="43" t="n">
        <f aca="false">W1343-V1343</f>
        <v>0</v>
      </c>
      <c r="Y1343" s="43"/>
      <c r="Z1343" s="43"/>
      <c r="AA1343" s="43"/>
      <c r="AB1343" s="43"/>
      <c r="AC1343" s="43" t="s">
        <v>10482</v>
      </c>
      <c r="AD1343" s="43"/>
      <c r="AE1343" s="43"/>
      <c r="AF1343" s="43"/>
      <c r="AG1343" s="43" t="n">
        <v>18.05</v>
      </c>
      <c r="AH1343" s="43" t="s">
        <v>12684</v>
      </c>
      <c r="AI1343" s="63" t="s">
        <v>10705</v>
      </c>
      <c r="AJ1343" s="63" t="s">
        <v>10610</v>
      </c>
      <c r="AK1343" s="43"/>
      <c r="AL1343" s="43"/>
      <c r="AM1343" s="43"/>
      <c r="AN1343" s="43" t="s">
        <v>10486</v>
      </c>
      <c r="AO1343" s="43" t="s">
        <v>82</v>
      </c>
      <c r="AP1343" s="23" t="s">
        <v>189</v>
      </c>
      <c r="BF1343" s="23" t="s">
        <v>10498</v>
      </c>
      <c r="BG1343" s="1" t="s">
        <v>183</v>
      </c>
    </row>
    <row r="1344" s="23" customFormat="true" ht="12.75" hidden="true" customHeight="false" outlineLevel="0" collapsed="false">
      <c r="A1344" s="23" t="s">
        <v>6290</v>
      </c>
      <c r="B1344" s="23" t="s">
        <v>6291</v>
      </c>
      <c r="C1344" s="40" t="s">
        <v>177</v>
      </c>
      <c r="D1344" s="23" t="s">
        <v>82</v>
      </c>
      <c r="E1344" s="23" t="s">
        <v>6292</v>
      </c>
      <c r="F1344" s="23" t="s">
        <v>6293</v>
      </c>
      <c r="G1344" s="23" t="n">
        <v>66</v>
      </c>
      <c r="H1344" s="23" t="n">
        <v>500</v>
      </c>
      <c r="I1344" s="41" t="s">
        <v>188</v>
      </c>
      <c r="K1344" s="23" t="n">
        <v>0</v>
      </c>
      <c r="L1344" s="23" t="n">
        <v>638</v>
      </c>
      <c r="M1344" s="23" t="n">
        <v>0</v>
      </c>
      <c r="N1344" s="23" t="n">
        <v>0</v>
      </c>
      <c r="O1344" s="23" t="n">
        <f aca="false">K1344+L1344</f>
        <v>638</v>
      </c>
      <c r="P1344" s="23" t="n">
        <f aca="false">K1344+L1344+M1344+N1344</f>
        <v>638</v>
      </c>
      <c r="Q1344" s="23" t="n">
        <v>65</v>
      </c>
      <c r="R1344" s="23" t="n">
        <v>24</v>
      </c>
      <c r="S1344" s="23" t="n">
        <v>12</v>
      </c>
      <c r="T1344" s="23" t="n">
        <v>18</v>
      </c>
      <c r="U1344" s="23" t="n">
        <f aca="false">IF(I1344="delivery",O1344-SUM(Q1344+R1344),IF(I1344="PO",P1344-SUM(Q1344:R1344)))</f>
        <v>549</v>
      </c>
      <c r="V1344" s="43" t="n">
        <v>3.5</v>
      </c>
      <c r="W1344" s="43" t="n">
        <v>3.5</v>
      </c>
      <c r="X1344" s="43" t="n">
        <f aca="false">W1344-V1344</f>
        <v>0</v>
      </c>
      <c r="Y1344" s="43"/>
      <c r="Z1344" s="43"/>
      <c r="AA1344" s="43"/>
      <c r="AB1344" s="43"/>
      <c r="AC1344" s="43" t="s">
        <v>10482</v>
      </c>
      <c r="AD1344" s="43"/>
      <c r="AE1344" s="43"/>
      <c r="AF1344" s="43"/>
      <c r="AG1344" s="43" t="n">
        <v>4.45</v>
      </c>
      <c r="AH1344" s="43" t="s">
        <v>12685</v>
      </c>
      <c r="AI1344" s="63" t="n">
        <v>500</v>
      </c>
      <c r="AJ1344" s="63" t="n">
        <v>11</v>
      </c>
      <c r="AK1344" s="43"/>
      <c r="AL1344" s="43"/>
      <c r="AM1344" s="43"/>
      <c r="AN1344" s="43" t="s">
        <v>10486</v>
      </c>
      <c r="AO1344" s="43" t="s">
        <v>82</v>
      </c>
      <c r="AP1344" s="23" t="s">
        <v>189</v>
      </c>
      <c r="BF1344" s="23" t="s">
        <v>10498</v>
      </c>
      <c r="BG1344" s="1" t="s">
        <v>183</v>
      </c>
    </row>
    <row r="1345" s="23" customFormat="true" ht="12.75" hidden="true" customHeight="false" outlineLevel="0" collapsed="false">
      <c r="A1345" s="23" t="s">
        <v>6294</v>
      </c>
      <c r="B1345" s="23" t="s">
        <v>6295</v>
      </c>
      <c r="C1345" s="40" t="s">
        <v>177</v>
      </c>
      <c r="D1345" s="23" t="s">
        <v>82</v>
      </c>
      <c r="E1345" s="23" t="s">
        <v>6296</v>
      </c>
      <c r="F1345" s="23" t="s">
        <v>6297</v>
      </c>
      <c r="G1345" s="23" t="n">
        <v>61</v>
      </c>
      <c r="H1345" s="23" t="n">
        <v>1000</v>
      </c>
      <c r="I1345" s="41" t="s">
        <v>188</v>
      </c>
      <c r="K1345" s="23" t="n">
        <v>0</v>
      </c>
      <c r="L1345" s="23" t="n">
        <v>262</v>
      </c>
      <c r="M1345" s="23" t="n">
        <v>0</v>
      </c>
      <c r="N1345" s="23" t="n">
        <v>0</v>
      </c>
      <c r="O1345" s="23" t="n">
        <f aca="false">K1345+L1345</f>
        <v>262</v>
      </c>
      <c r="P1345" s="23" t="n">
        <f aca="false">K1345+L1345+M1345+N1345</f>
        <v>262</v>
      </c>
      <c r="Q1345" s="23" t="n">
        <v>151</v>
      </c>
      <c r="R1345" s="23" t="n">
        <v>24</v>
      </c>
      <c r="S1345" s="23" t="n">
        <v>12</v>
      </c>
      <c r="T1345" s="23" t="n">
        <v>18</v>
      </c>
      <c r="U1345" s="23" t="n">
        <f aca="false">IF(I1345="delivery",O1345-SUM(Q1345+R1345),IF(I1345="PO",P1345-SUM(Q1345:R1345)))</f>
        <v>87</v>
      </c>
      <c r="V1345" s="43" t="n">
        <v>2.4</v>
      </c>
      <c r="W1345" s="43" t="n">
        <v>2.4</v>
      </c>
      <c r="X1345" s="43" t="n">
        <f aca="false">W1345-V1345</f>
        <v>0</v>
      </c>
      <c r="Y1345" s="43"/>
      <c r="Z1345" s="43"/>
      <c r="AA1345" s="43" t="n">
        <v>3.6</v>
      </c>
      <c r="AB1345" s="43"/>
      <c r="AC1345" s="43" t="s">
        <v>10482</v>
      </c>
      <c r="AD1345" s="43"/>
      <c r="AE1345" s="43"/>
      <c r="AF1345" s="43"/>
      <c r="AG1345" s="43" t="n">
        <v>2.8</v>
      </c>
      <c r="AH1345" s="43" t="s">
        <v>12686</v>
      </c>
      <c r="AI1345" s="63" t="n">
        <v>500</v>
      </c>
      <c r="AJ1345" s="63" t="n">
        <v>10</v>
      </c>
      <c r="AK1345" s="43"/>
      <c r="AL1345" s="43"/>
      <c r="AM1345" s="43"/>
      <c r="AN1345" s="43" t="s">
        <v>10486</v>
      </c>
      <c r="AO1345" s="43" t="s">
        <v>82</v>
      </c>
      <c r="AP1345" s="23" t="s">
        <v>189</v>
      </c>
      <c r="BF1345" s="23" t="s">
        <v>10498</v>
      </c>
      <c r="BG1345" s="1" t="s">
        <v>183</v>
      </c>
    </row>
    <row r="1346" s="23" customFormat="true" ht="12.75" hidden="true" customHeight="false" outlineLevel="0" collapsed="false">
      <c r="A1346" s="23" t="s">
        <v>6298</v>
      </c>
      <c r="B1346" s="23" t="s">
        <v>6299</v>
      </c>
      <c r="C1346" s="40" t="s">
        <v>177</v>
      </c>
      <c r="D1346" s="23" t="s">
        <v>82</v>
      </c>
      <c r="E1346" s="23" t="s">
        <v>6300</v>
      </c>
      <c r="F1346" s="23" t="s">
        <v>6301</v>
      </c>
      <c r="G1346" s="23" t="n">
        <v>71</v>
      </c>
      <c r="H1346" s="23" t="n">
        <v>500</v>
      </c>
      <c r="I1346" s="41" t="s">
        <v>188</v>
      </c>
      <c r="K1346" s="23" t="n">
        <v>0</v>
      </c>
      <c r="L1346" s="23" t="n">
        <v>0</v>
      </c>
      <c r="M1346" s="23" t="n">
        <v>500</v>
      </c>
      <c r="N1346" s="23" t="n">
        <v>0</v>
      </c>
      <c r="O1346" s="23" t="n">
        <f aca="false">K1346+L1346</f>
        <v>0</v>
      </c>
      <c r="P1346" s="23" t="n">
        <f aca="false">K1346+L1346+M1346+N1346</f>
        <v>500</v>
      </c>
      <c r="Q1346" s="23" t="n">
        <v>238</v>
      </c>
      <c r="R1346" s="23" t="n">
        <v>188</v>
      </c>
      <c r="S1346" s="23" t="n">
        <v>148</v>
      </c>
      <c r="T1346" s="23" t="n">
        <v>132</v>
      </c>
      <c r="U1346" s="23" t="n">
        <f aca="false">IF(I1346="delivery",O1346-SUM(Q1346+R1346),IF(I1346="PO",P1346-SUM(Q1346:R1346)))</f>
        <v>74</v>
      </c>
      <c r="V1346" s="43" t="n">
        <v>22.97</v>
      </c>
      <c r="W1346" s="43" t="n">
        <v>22.97</v>
      </c>
      <c r="X1346" s="43" t="n">
        <f aca="false">W1346-V1346</f>
        <v>0</v>
      </c>
      <c r="Y1346" s="43"/>
      <c r="Z1346" s="43"/>
      <c r="AA1346" s="43"/>
      <c r="AB1346" s="43"/>
      <c r="AC1346" s="43" t="s">
        <v>10482</v>
      </c>
      <c r="AD1346" s="43"/>
      <c r="AE1346" s="43"/>
      <c r="AF1346" s="43"/>
      <c r="AG1346" s="43" t="n">
        <v>22.97</v>
      </c>
      <c r="AH1346" s="43" t="s">
        <v>12687</v>
      </c>
      <c r="AI1346" s="63" t="n">
        <v>500</v>
      </c>
      <c r="AJ1346" s="63" t="n">
        <v>12</v>
      </c>
      <c r="AK1346" s="43"/>
      <c r="AL1346" s="43"/>
      <c r="AM1346" s="43"/>
      <c r="AN1346" s="43" t="s">
        <v>10486</v>
      </c>
      <c r="AO1346" s="43" t="s">
        <v>82</v>
      </c>
      <c r="AP1346" s="23" t="s">
        <v>189</v>
      </c>
      <c r="BF1346" s="23" t="s">
        <v>10498</v>
      </c>
      <c r="BG1346" s="1" t="s">
        <v>183</v>
      </c>
    </row>
    <row r="1347" s="23" customFormat="true" ht="12.75" hidden="true" customHeight="false" outlineLevel="0" collapsed="false">
      <c r="A1347" s="23" t="s">
        <v>6302</v>
      </c>
      <c r="B1347" s="23" t="s">
        <v>6303</v>
      </c>
      <c r="C1347" s="40" t="s">
        <v>177</v>
      </c>
      <c r="D1347" s="23" t="s">
        <v>82</v>
      </c>
      <c r="E1347" s="23" t="s">
        <v>6304</v>
      </c>
      <c r="F1347" s="23" t="s">
        <v>6305</v>
      </c>
      <c r="G1347" s="23" t="n">
        <v>66</v>
      </c>
      <c r="H1347" s="23" t="n">
        <v>100</v>
      </c>
      <c r="I1347" s="41" t="s">
        <v>188</v>
      </c>
      <c r="K1347" s="23" t="n">
        <v>0</v>
      </c>
      <c r="L1347" s="23" t="n">
        <v>1021</v>
      </c>
      <c r="M1347" s="23" t="n">
        <v>0</v>
      </c>
      <c r="N1347" s="23" t="n">
        <v>0</v>
      </c>
      <c r="O1347" s="23" t="n">
        <f aca="false">K1347+L1347</f>
        <v>1021</v>
      </c>
      <c r="P1347" s="23" t="n">
        <f aca="false">K1347+L1347+M1347+N1347</f>
        <v>1021</v>
      </c>
      <c r="Q1347" s="23" t="n">
        <v>98</v>
      </c>
      <c r="R1347" s="23" t="n">
        <v>96</v>
      </c>
      <c r="S1347" s="23" t="n">
        <v>48</v>
      </c>
      <c r="T1347" s="23" t="n">
        <v>72</v>
      </c>
      <c r="U1347" s="23" t="n">
        <f aca="false">IF(I1347="delivery",O1347-SUM(Q1347+R1347),IF(I1347="PO",P1347-SUM(Q1347:R1347)))</f>
        <v>827</v>
      </c>
      <c r="V1347" s="43" t="n">
        <v>20.57</v>
      </c>
      <c r="W1347" s="43" t="n">
        <v>20.57</v>
      </c>
      <c r="X1347" s="43" t="n">
        <f aca="false">W1347-V1347</f>
        <v>0</v>
      </c>
      <c r="Y1347" s="43"/>
      <c r="Z1347" s="43"/>
      <c r="AA1347" s="43" t="n">
        <v>20.57</v>
      </c>
      <c r="AB1347" s="43"/>
      <c r="AC1347" s="43" t="s">
        <v>10482</v>
      </c>
      <c r="AD1347" s="43"/>
      <c r="AE1347" s="43"/>
      <c r="AF1347" s="43"/>
      <c r="AG1347" s="43" t="n">
        <v>23.87</v>
      </c>
      <c r="AH1347" s="43" t="s">
        <v>12688</v>
      </c>
      <c r="AI1347" s="63" t="s">
        <v>12689</v>
      </c>
      <c r="AJ1347" s="63" t="s">
        <v>10622</v>
      </c>
      <c r="AK1347" s="43"/>
      <c r="AL1347" s="43"/>
      <c r="AM1347" s="43"/>
      <c r="AN1347" s="43" t="s">
        <v>10486</v>
      </c>
      <c r="AO1347" s="43" t="s">
        <v>82</v>
      </c>
      <c r="AP1347" s="23" t="s">
        <v>189</v>
      </c>
      <c r="BF1347" s="23" t="s">
        <v>10498</v>
      </c>
      <c r="BG1347" s="1" t="s">
        <v>183</v>
      </c>
    </row>
    <row r="1348" s="23" customFormat="true" ht="12.75" hidden="true" customHeight="false" outlineLevel="0" collapsed="false">
      <c r="A1348" s="23" t="s">
        <v>6306</v>
      </c>
      <c r="B1348" s="23" t="s">
        <v>6307</v>
      </c>
      <c r="C1348" s="40" t="s">
        <v>177</v>
      </c>
      <c r="D1348" s="23" t="s">
        <v>82</v>
      </c>
      <c r="E1348" s="23" t="s">
        <v>6308</v>
      </c>
      <c r="F1348" s="23" t="s">
        <v>6309</v>
      </c>
      <c r="G1348" s="23" t="n">
        <v>91</v>
      </c>
      <c r="H1348" s="23" t="n">
        <v>500</v>
      </c>
      <c r="I1348" s="41" t="s">
        <v>188</v>
      </c>
      <c r="K1348" s="23" t="n">
        <v>0</v>
      </c>
      <c r="L1348" s="23" t="n">
        <v>594</v>
      </c>
      <c r="M1348" s="23" t="n">
        <v>0</v>
      </c>
      <c r="N1348" s="23" t="n">
        <v>0</v>
      </c>
      <c r="O1348" s="23" t="n">
        <f aca="false">K1348+L1348</f>
        <v>594</v>
      </c>
      <c r="P1348" s="23" t="n">
        <f aca="false">K1348+L1348+M1348+N1348</f>
        <v>594</v>
      </c>
      <c r="Q1348" s="23" t="n">
        <v>204</v>
      </c>
      <c r="R1348" s="23" t="n">
        <v>0</v>
      </c>
      <c r="S1348" s="23" t="n">
        <v>0</v>
      </c>
      <c r="T1348" s="23" t="n">
        <v>0</v>
      </c>
      <c r="U1348" s="23" t="n">
        <f aca="false">IF(I1348="delivery",O1348-SUM(Q1348+R1348),IF(I1348="PO",P1348-SUM(Q1348:R1348)))</f>
        <v>390</v>
      </c>
      <c r="V1348" s="43" t="n">
        <v>21.64</v>
      </c>
      <c r="W1348" s="43" t="n">
        <v>21.64</v>
      </c>
      <c r="X1348" s="43" t="n">
        <f aca="false">W1348-V1348</f>
        <v>0</v>
      </c>
      <c r="Y1348" s="43"/>
      <c r="Z1348" s="43"/>
      <c r="AA1348" s="43" t="n">
        <v>21.64</v>
      </c>
      <c r="AB1348" s="43"/>
      <c r="AC1348" s="43" t="s">
        <v>10482</v>
      </c>
      <c r="AD1348" s="43"/>
      <c r="AE1348" s="43"/>
      <c r="AF1348" s="43"/>
      <c r="AG1348" s="43" t="n">
        <v>30.06</v>
      </c>
      <c r="AH1348" s="43" t="s">
        <v>12690</v>
      </c>
      <c r="AI1348" s="63" t="s">
        <v>10908</v>
      </c>
      <c r="AJ1348" s="63" t="s">
        <v>10622</v>
      </c>
      <c r="AK1348" s="43"/>
      <c r="AL1348" s="43"/>
      <c r="AM1348" s="43" t="s">
        <v>10598</v>
      </c>
      <c r="AN1348" s="43" t="s">
        <v>10486</v>
      </c>
      <c r="AO1348" s="43" t="s">
        <v>82</v>
      </c>
      <c r="AP1348" s="23" t="s">
        <v>189</v>
      </c>
      <c r="BF1348" s="23" t="s">
        <v>10498</v>
      </c>
      <c r="BG1348" s="1" t="s">
        <v>183</v>
      </c>
    </row>
    <row r="1349" s="23" customFormat="true" ht="12.75" hidden="true" customHeight="false" outlineLevel="0" collapsed="false">
      <c r="A1349" s="23" t="s">
        <v>6310</v>
      </c>
      <c r="B1349" s="23" t="s">
        <v>6311</v>
      </c>
      <c r="C1349" s="40" t="s">
        <v>177</v>
      </c>
      <c r="D1349" s="23" t="s">
        <v>82</v>
      </c>
      <c r="E1349" s="23" t="s">
        <v>6312</v>
      </c>
      <c r="F1349" s="23" t="s">
        <v>6313</v>
      </c>
      <c r="G1349" s="23" t="n">
        <v>71</v>
      </c>
      <c r="H1349" s="23" t="n">
        <v>1000</v>
      </c>
      <c r="I1349" s="41" t="s">
        <v>188</v>
      </c>
      <c r="K1349" s="23" t="n">
        <v>5383</v>
      </c>
      <c r="L1349" s="23" t="n">
        <v>69</v>
      </c>
      <c r="M1349" s="23" t="n">
        <v>0</v>
      </c>
      <c r="N1349" s="23" t="n">
        <v>0</v>
      </c>
      <c r="O1349" s="23" t="n">
        <f aca="false">K1349+L1349</f>
        <v>5452</v>
      </c>
      <c r="P1349" s="23" t="n">
        <f aca="false">K1349+L1349+M1349+N1349</f>
        <v>5452</v>
      </c>
      <c r="Q1349" s="23" t="n">
        <v>18</v>
      </c>
      <c r="R1349" s="23" t="n">
        <v>9</v>
      </c>
      <c r="S1349" s="23" t="n">
        <v>0</v>
      </c>
      <c r="T1349" s="23" t="n">
        <v>0</v>
      </c>
      <c r="U1349" s="23" t="n">
        <f aca="false">IF(I1349="delivery",O1349-SUM(Q1349+R1349),IF(I1349="PO",P1349-SUM(Q1349:R1349)))</f>
        <v>5425</v>
      </c>
      <c r="V1349" s="43" t="n">
        <v>7.9</v>
      </c>
      <c r="W1349" s="43" t="n">
        <v>7.9</v>
      </c>
      <c r="X1349" s="43" t="n">
        <f aca="false">W1349-V1349</f>
        <v>0</v>
      </c>
      <c r="Y1349" s="43"/>
      <c r="Z1349" s="43"/>
      <c r="AA1349" s="43" t="n">
        <v>7.9</v>
      </c>
      <c r="AB1349" s="43"/>
      <c r="AC1349" s="43" t="s">
        <v>10482</v>
      </c>
      <c r="AD1349" s="43"/>
      <c r="AE1349" s="43"/>
      <c r="AF1349" s="43"/>
      <c r="AG1349" s="43" t="n">
        <v>4.99</v>
      </c>
      <c r="AH1349" s="43" t="s">
        <v>12691</v>
      </c>
      <c r="AI1349" s="63" t="n">
        <v>1000</v>
      </c>
      <c r="AJ1349" s="63" t="n">
        <v>12</v>
      </c>
      <c r="AK1349" s="43"/>
      <c r="AL1349" s="43"/>
      <c r="AM1349" s="43"/>
      <c r="AN1349" s="43" t="s">
        <v>10486</v>
      </c>
      <c r="AO1349" s="43" t="s">
        <v>82</v>
      </c>
      <c r="AP1349" s="23" t="s">
        <v>189</v>
      </c>
      <c r="BF1349" s="23" t="s">
        <v>10498</v>
      </c>
      <c r="BG1349" s="1" t="s">
        <v>183</v>
      </c>
    </row>
    <row r="1350" s="23" customFormat="true" ht="12.75" hidden="true" customHeight="false" outlineLevel="0" collapsed="false">
      <c r="A1350" s="23" t="s">
        <v>6318</v>
      </c>
      <c r="B1350" s="23" t="s">
        <v>6319</v>
      </c>
      <c r="C1350" s="40" t="s">
        <v>177</v>
      </c>
      <c r="D1350" s="23" t="s">
        <v>82</v>
      </c>
      <c r="E1350" s="23" t="s">
        <v>6320</v>
      </c>
      <c r="F1350" s="23" t="s">
        <v>6321</v>
      </c>
      <c r="G1350" s="23" t="n">
        <v>71</v>
      </c>
      <c r="H1350" s="23" t="n">
        <v>1000</v>
      </c>
      <c r="I1350" s="41" t="s">
        <v>188</v>
      </c>
      <c r="K1350" s="23" t="n">
        <v>0</v>
      </c>
      <c r="L1350" s="23" t="n">
        <v>4760</v>
      </c>
      <c r="M1350" s="23" t="n">
        <v>0</v>
      </c>
      <c r="N1350" s="23" t="n">
        <v>0</v>
      </c>
      <c r="O1350" s="23" t="n">
        <f aca="false">K1350+L1350</f>
        <v>4760</v>
      </c>
      <c r="P1350" s="23" t="n">
        <f aca="false">K1350+L1350+M1350+N1350</f>
        <v>4760</v>
      </c>
      <c r="Q1350" s="23" t="n">
        <v>1644</v>
      </c>
      <c r="R1350" s="23" t="n">
        <v>2832</v>
      </c>
      <c r="S1350" s="23" t="n">
        <v>1332</v>
      </c>
      <c r="T1350" s="23" t="n">
        <v>1260</v>
      </c>
      <c r="U1350" s="23" t="n">
        <f aca="false">IF(I1350="delivery",O1350-SUM(Q1350+R1350),IF(I1350="PO",P1350-SUM(Q1350:R1350)))</f>
        <v>284</v>
      </c>
      <c r="V1350" s="43" t="n">
        <v>2.5</v>
      </c>
      <c r="W1350" s="43" t="n">
        <v>2.5</v>
      </c>
      <c r="X1350" s="43" t="n">
        <f aca="false">W1350-V1350</f>
        <v>0</v>
      </c>
      <c r="Y1350" s="43"/>
      <c r="Z1350" s="43"/>
      <c r="AA1350" s="43" t="n">
        <v>2.5</v>
      </c>
      <c r="AB1350" s="43"/>
      <c r="AC1350" s="43" t="s">
        <v>10482</v>
      </c>
      <c r="AD1350" s="43"/>
      <c r="AE1350" s="43"/>
      <c r="AF1350" s="43"/>
      <c r="AG1350" s="43" t="n">
        <v>2.5</v>
      </c>
      <c r="AH1350" s="43" t="s">
        <v>12692</v>
      </c>
      <c r="AI1350" s="63" t="n">
        <v>1000</v>
      </c>
      <c r="AJ1350" s="63" t="n">
        <v>12</v>
      </c>
      <c r="AK1350" s="43"/>
      <c r="AL1350" s="43"/>
      <c r="AM1350" s="43"/>
      <c r="AN1350" s="43" t="s">
        <v>10486</v>
      </c>
      <c r="AO1350" s="43" t="s">
        <v>82</v>
      </c>
      <c r="AP1350" s="23" t="s">
        <v>189</v>
      </c>
      <c r="BF1350" s="23" t="s">
        <v>10498</v>
      </c>
      <c r="BG1350" s="1" t="s">
        <v>183</v>
      </c>
    </row>
    <row r="1351" s="23" customFormat="true" ht="12.75" hidden="true" customHeight="false" outlineLevel="0" collapsed="false">
      <c r="A1351" s="23" t="s">
        <v>6322</v>
      </c>
      <c r="B1351" s="23" t="s">
        <v>6323</v>
      </c>
      <c r="C1351" s="40" t="s">
        <v>177</v>
      </c>
      <c r="D1351" s="23" t="s">
        <v>82</v>
      </c>
      <c r="E1351" s="23" t="s">
        <v>6324</v>
      </c>
      <c r="F1351" s="23" t="s">
        <v>6325</v>
      </c>
      <c r="G1351" s="23" t="n">
        <v>66</v>
      </c>
      <c r="H1351" s="23" t="n">
        <v>500</v>
      </c>
      <c r="I1351" s="41" t="s">
        <v>188</v>
      </c>
      <c r="K1351" s="23" t="n">
        <v>0</v>
      </c>
      <c r="L1351" s="23" t="n">
        <v>907</v>
      </c>
      <c r="M1351" s="23" t="n">
        <v>0</v>
      </c>
      <c r="N1351" s="23" t="n">
        <v>0</v>
      </c>
      <c r="O1351" s="23" t="n">
        <f aca="false">K1351+L1351</f>
        <v>907</v>
      </c>
      <c r="P1351" s="23" t="n">
        <f aca="false">K1351+L1351+M1351+N1351</f>
        <v>907</v>
      </c>
      <c r="Q1351" s="23" t="n">
        <v>380</v>
      </c>
      <c r="R1351" s="23" t="n">
        <v>0</v>
      </c>
      <c r="S1351" s="23" t="n">
        <v>0</v>
      </c>
      <c r="T1351" s="23" t="n">
        <v>0</v>
      </c>
      <c r="U1351" s="23" t="n">
        <f aca="false">IF(I1351="delivery",O1351-SUM(Q1351+R1351),IF(I1351="PO",P1351-SUM(Q1351:R1351)))</f>
        <v>527</v>
      </c>
      <c r="V1351" s="43" t="n">
        <v>24.14</v>
      </c>
      <c r="W1351" s="43" t="n">
        <v>24.14</v>
      </c>
      <c r="X1351" s="43" t="n">
        <f aca="false">W1351-V1351</f>
        <v>0</v>
      </c>
      <c r="Y1351" s="43"/>
      <c r="Z1351" s="43"/>
      <c r="AA1351" s="43" t="n">
        <v>47.17</v>
      </c>
      <c r="AB1351" s="43"/>
      <c r="AC1351" s="43" t="s">
        <v>10482</v>
      </c>
      <c r="AD1351" s="43"/>
      <c r="AE1351" s="43"/>
      <c r="AF1351" s="43"/>
      <c r="AG1351" s="43" t="n">
        <v>26.62</v>
      </c>
      <c r="AH1351" s="43" t="s">
        <v>12693</v>
      </c>
      <c r="AI1351" s="63" t="s">
        <v>10908</v>
      </c>
      <c r="AJ1351" s="63" t="s">
        <v>10622</v>
      </c>
      <c r="AK1351" s="43"/>
      <c r="AL1351" s="43"/>
      <c r="AM1351" s="43"/>
      <c r="AN1351" s="43" t="s">
        <v>10486</v>
      </c>
      <c r="AO1351" s="43" t="s">
        <v>82</v>
      </c>
      <c r="AP1351" s="23" t="s">
        <v>189</v>
      </c>
      <c r="BF1351" s="23" t="s">
        <v>10498</v>
      </c>
      <c r="BG1351" s="1" t="s">
        <v>183</v>
      </c>
    </row>
    <row r="1352" s="23" customFormat="true" ht="12.75" hidden="true" customHeight="false" outlineLevel="0" collapsed="false">
      <c r="A1352" s="23" t="s">
        <v>6326</v>
      </c>
      <c r="B1352" s="23" t="s">
        <v>6327</v>
      </c>
      <c r="C1352" s="40" t="s">
        <v>177</v>
      </c>
      <c r="D1352" s="23" t="s">
        <v>82</v>
      </c>
      <c r="E1352" s="23" t="s">
        <v>6328</v>
      </c>
      <c r="F1352" s="23" t="s">
        <v>6329</v>
      </c>
      <c r="G1352" s="23" t="n">
        <v>91</v>
      </c>
      <c r="H1352" s="23" t="n">
        <v>250</v>
      </c>
      <c r="I1352" s="41" t="s">
        <v>188</v>
      </c>
      <c r="K1352" s="23" t="n">
        <v>0</v>
      </c>
      <c r="L1352" s="23" t="n">
        <v>1514</v>
      </c>
      <c r="M1352" s="23" t="n">
        <v>0</v>
      </c>
      <c r="N1352" s="23" t="n">
        <v>0</v>
      </c>
      <c r="O1352" s="23" t="n">
        <f aca="false">K1352+L1352</f>
        <v>1514</v>
      </c>
      <c r="P1352" s="23" t="n">
        <f aca="false">K1352+L1352+M1352+N1352</f>
        <v>1514</v>
      </c>
      <c r="Q1352" s="23" t="n">
        <v>291</v>
      </c>
      <c r="R1352" s="23" t="n">
        <v>0</v>
      </c>
      <c r="S1352" s="23" t="n">
        <v>0</v>
      </c>
      <c r="T1352" s="23" t="n">
        <v>0</v>
      </c>
      <c r="U1352" s="23" t="n">
        <f aca="false">IF(I1352="delivery",O1352-SUM(Q1352+R1352),IF(I1352="PO",P1352-SUM(Q1352:R1352)))</f>
        <v>1223</v>
      </c>
      <c r="V1352" s="43" t="n">
        <v>26.14</v>
      </c>
      <c r="W1352" s="43" t="n">
        <v>26.14</v>
      </c>
      <c r="X1352" s="43" t="n">
        <f aca="false">W1352-V1352</f>
        <v>0</v>
      </c>
      <c r="Y1352" s="43"/>
      <c r="Z1352" s="43"/>
      <c r="AA1352" s="43" t="n">
        <v>23.42</v>
      </c>
      <c r="AB1352" s="43"/>
      <c r="AC1352" s="43" t="s">
        <v>10482</v>
      </c>
      <c r="AD1352" s="43"/>
      <c r="AE1352" s="43"/>
      <c r="AF1352" s="43"/>
      <c r="AG1352" s="43" t="n">
        <v>30.97</v>
      </c>
      <c r="AH1352" s="43" t="s">
        <v>12694</v>
      </c>
      <c r="AI1352" s="63" t="s">
        <v>10632</v>
      </c>
      <c r="AJ1352" s="63" t="s">
        <v>10622</v>
      </c>
      <c r="AK1352" s="43"/>
      <c r="AL1352" s="43"/>
      <c r="AM1352" s="43"/>
      <c r="AN1352" s="43" t="s">
        <v>10486</v>
      </c>
      <c r="AO1352" s="43" t="s">
        <v>82</v>
      </c>
      <c r="AP1352" s="23" t="s">
        <v>189</v>
      </c>
      <c r="BF1352" s="23" t="s">
        <v>10498</v>
      </c>
      <c r="BG1352" s="1" t="s">
        <v>183</v>
      </c>
    </row>
    <row r="1353" s="23" customFormat="true" ht="12.75" hidden="true" customHeight="false" outlineLevel="0" collapsed="false">
      <c r="A1353" s="23" t="s">
        <v>6333</v>
      </c>
      <c r="B1353" s="23" t="s">
        <v>6334</v>
      </c>
      <c r="C1353" s="40" t="s">
        <v>177</v>
      </c>
      <c r="D1353" s="23" t="s">
        <v>82</v>
      </c>
      <c r="E1353" s="23" t="s">
        <v>6335</v>
      </c>
      <c r="F1353" s="23" t="s">
        <v>6336</v>
      </c>
      <c r="G1353" s="23" t="n">
        <v>31</v>
      </c>
      <c r="H1353" s="23" t="n">
        <v>500</v>
      </c>
      <c r="I1353" s="41" t="s">
        <v>188</v>
      </c>
      <c r="K1353" s="23" t="n">
        <v>0</v>
      </c>
      <c r="L1353" s="23" t="n">
        <v>3911</v>
      </c>
      <c r="M1353" s="23" t="n">
        <v>0</v>
      </c>
      <c r="N1353" s="23" t="n">
        <v>0</v>
      </c>
      <c r="O1353" s="23" t="n">
        <f aca="false">K1353+L1353</f>
        <v>3911</v>
      </c>
      <c r="P1353" s="23" t="n">
        <f aca="false">K1353+L1353+M1353+N1353</f>
        <v>3911</v>
      </c>
      <c r="Q1353" s="23" t="n">
        <v>1918</v>
      </c>
      <c r="R1353" s="23" t="n">
        <v>4784</v>
      </c>
      <c r="S1353" s="23" t="n">
        <v>3386</v>
      </c>
      <c r="T1353" s="23" t="n">
        <v>3378</v>
      </c>
      <c r="U1353" s="23" t="n">
        <f aca="false">IF(I1353="delivery",O1353-SUM(Q1353+R1353),IF(I1353="PO",P1353-SUM(Q1353:R1353)))</f>
        <v>-2791</v>
      </c>
      <c r="V1353" s="43" t="n">
        <v>2.88</v>
      </c>
      <c r="W1353" s="43" t="n">
        <v>2.49</v>
      </c>
      <c r="X1353" s="43" t="n">
        <f aca="false">W1353-V1353</f>
        <v>-0.39</v>
      </c>
      <c r="Y1353" s="43"/>
      <c r="Z1353" s="43"/>
      <c r="AA1353" s="43"/>
      <c r="AB1353" s="43"/>
      <c r="AC1353" s="43" t="s">
        <v>10482</v>
      </c>
      <c r="AD1353" s="43"/>
      <c r="AE1353" s="43"/>
      <c r="AF1353" s="43"/>
      <c r="AG1353" s="43" t="n">
        <v>2.49</v>
      </c>
      <c r="AH1353" s="43" t="s">
        <v>12695</v>
      </c>
      <c r="AI1353" s="63" t="s">
        <v>10609</v>
      </c>
      <c r="AJ1353" s="63" t="s">
        <v>10680</v>
      </c>
      <c r="AK1353" s="43"/>
      <c r="AL1353" s="43"/>
      <c r="AM1353" s="43"/>
      <c r="AN1353" s="43" t="s">
        <v>10486</v>
      </c>
      <c r="AO1353" s="43" t="s">
        <v>82</v>
      </c>
      <c r="AP1353" s="23" t="s">
        <v>189</v>
      </c>
      <c r="BF1353" s="23" t="s">
        <v>10498</v>
      </c>
      <c r="BG1353" s="1" t="s">
        <v>183</v>
      </c>
    </row>
    <row r="1354" s="23" customFormat="true" ht="12.75" hidden="true" customHeight="false" outlineLevel="0" collapsed="false">
      <c r="A1354" s="23" t="s">
        <v>6341</v>
      </c>
      <c r="B1354" s="23" t="s">
        <v>6342</v>
      </c>
      <c r="C1354" s="40" t="s">
        <v>177</v>
      </c>
      <c r="D1354" s="23" t="s">
        <v>82</v>
      </c>
      <c r="E1354" s="23" t="s">
        <v>6343</v>
      </c>
      <c r="F1354" s="23" t="s">
        <v>6344</v>
      </c>
      <c r="G1354" s="23" t="n">
        <v>31</v>
      </c>
      <c r="H1354" s="23" t="n">
        <v>1000</v>
      </c>
      <c r="I1354" s="41" t="s">
        <v>188</v>
      </c>
      <c r="K1354" s="23" t="n">
        <v>0</v>
      </c>
      <c r="L1354" s="23" t="n">
        <v>3500</v>
      </c>
      <c r="M1354" s="23" t="n">
        <v>0</v>
      </c>
      <c r="N1354" s="23" t="n">
        <v>0</v>
      </c>
      <c r="O1354" s="23" t="n">
        <f aca="false">K1354+L1354</f>
        <v>3500</v>
      </c>
      <c r="P1354" s="23" t="n">
        <f aca="false">K1354+L1354+M1354+N1354</f>
        <v>3500</v>
      </c>
      <c r="Q1354" s="23" t="n">
        <v>1436</v>
      </c>
      <c r="R1354" s="23" t="n">
        <v>3828</v>
      </c>
      <c r="S1354" s="23" t="n">
        <v>2648</v>
      </c>
      <c r="T1354" s="23" t="n">
        <v>2656</v>
      </c>
      <c r="U1354" s="23" t="n">
        <f aca="false">IF(I1354="delivery",O1354-SUM(Q1354+R1354),IF(I1354="PO",P1354-SUM(Q1354:R1354)))</f>
        <v>-1764</v>
      </c>
      <c r="V1354" s="43" t="n">
        <v>2.92</v>
      </c>
      <c r="W1354" s="43" t="n">
        <v>2.63</v>
      </c>
      <c r="X1354" s="43" t="n">
        <f aca="false">W1354-V1354</f>
        <v>-0.29</v>
      </c>
      <c r="Y1354" s="43"/>
      <c r="Z1354" s="43"/>
      <c r="AA1354" s="43"/>
      <c r="AB1354" s="43"/>
      <c r="AC1354" s="43" t="s">
        <v>10482</v>
      </c>
      <c r="AD1354" s="43"/>
      <c r="AE1354" s="43"/>
      <c r="AF1354" s="43"/>
      <c r="AG1354" s="43" t="n">
        <v>2.63</v>
      </c>
      <c r="AH1354" s="43" t="s">
        <v>12696</v>
      </c>
      <c r="AI1354" s="63" t="s">
        <v>12697</v>
      </c>
      <c r="AJ1354" s="63" t="s">
        <v>10680</v>
      </c>
      <c r="AK1354" s="43"/>
      <c r="AL1354" s="43"/>
      <c r="AM1354" s="43"/>
      <c r="AN1354" s="43" t="s">
        <v>10486</v>
      </c>
      <c r="AO1354" s="43" t="s">
        <v>82</v>
      </c>
      <c r="AP1354" s="23" t="s">
        <v>189</v>
      </c>
      <c r="BF1354" s="23" t="s">
        <v>10498</v>
      </c>
      <c r="BG1354" s="1" t="s">
        <v>183</v>
      </c>
    </row>
    <row r="1355" s="23" customFormat="true" ht="12.75" hidden="false" customHeight="false" outlineLevel="0" collapsed="false">
      <c r="A1355" s="23" t="s">
        <v>6345</v>
      </c>
      <c r="B1355" s="23" t="s">
        <v>6346</v>
      </c>
      <c r="C1355" s="40" t="s">
        <v>177</v>
      </c>
      <c r="D1355" s="23" t="s">
        <v>1471</v>
      </c>
      <c r="E1355" s="23" t="s">
        <v>6347</v>
      </c>
      <c r="F1355" s="23" t="s">
        <v>6348</v>
      </c>
      <c r="G1355" s="23" t="n">
        <v>53</v>
      </c>
      <c r="H1355" s="23" t="n">
        <v>2500</v>
      </c>
      <c r="I1355" s="41" t="s">
        <v>180</v>
      </c>
      <c r="K1355" s="23" t="n">
        <v>0</v>
      </c>
      <c r="L1355" s="23" t="n">
        <v>12048</v>
      </c>
      <c r="M1355" s="23" t="n">
        <v>2500</v>
      </c>
      <c r="N1355" s="23" t="n">
        <v>0</v>
      </c>
      <c r="O1355" s="23" t="n">
        <f aca="false">K1355+L1355</f>
        <v>12048</v>
      </c>
      <c r="P1355" s="23" t="n">
        <f aca="false">K1355+L1355+M1355+N1355</f>
        <v>14548</v>
      </c>
      <c r="Q1355" s="23" t="n">
        <v>8003</v>
      </c>
      <c r="R1355" s="23" t="n">
        <v>12788</v>
      </c>
      <c r="S1355" s="23" t="n">
        <v>14994</v>
      </c>
      <c r="T1355" s="23" t="n">
        <v>8628</v>
      </c>
      <c r="U1355" s="23" t="n">
        <f aca="false">IF(I1355="delivery",O1355-SUM(Q1355+R1355),IF(I1355="PO",P1355-SUM(Q1355:R1355)))</f>
        <v>-8743</v>
      </c>
      <c r="V1355" s="43" t="n">
        <v>0.304</v>
      </c>
      <c r="W1355" s="43" t="n">
        <v>0.33</v>
      </c>
      <c r="X1355" s="43" t="n">
        <f aca="false">W1355-V1355</f>
        <v>0.026</v>
      </c>
      <c r="Y1355" s="43"/>
      <c r="Z1355" s="43"/>
      <c r="AA1355" s="43" t="n">
        <v>0.3498</v>
      </c>
      <c r="AB1355" s="43"/>
      <c r="AC1355" s="43" t="s">
        <v>10482</v>
      </c>
      <c r="AD1355" s="43"/>
      <c r="AE1355" s="43"/>
      <c r="AF1355" s="43"/>
      <c r="AG1355" s="43" t="n">
        <v>0.33</v>
      </c>
      <c r="AH1355" s="43"/>
      <c r="AI1355" s="63"/>
      <c r="AJ1355" s="63"/>
      <c r="AK1355" s="43"/>
      <c r="AL1355" s="43"/>
      <c r="AM1355" s="43"/>
      <c r="AN1355" s="43"/>
      <c r="AO1355" s="43" t="s">
        <v>1471</v>
      </c>
      <c r="AP1355" s="23" t="s">
        <v>2011</v>
      </c>
      <c r="AT1355" s="23" t="s">
        <v>11356</v>
      </c>
      <c r="AV1355" s="23" t="n">
        <v>0.33</v>
      </c>
      <c r="AW1355" s="23" t="s">
        <v>12698</v>
      </c>
      <c r="AX1355" s="23" t="s">
        <v>12699</v>
      </c>
      <c r="AY1355" s="23" t="n">
        <v>2500</v>
      </c>
      <c r="AZ1355" s="23" t="n">
        <v>11</v>
      </c>
      <c r="BA1355" s="23" t="s">
        <v>1465</v>
      </c>
      <c r="BB1355" s="23" t="s">
        <v>11587</v>
      </c>
      <c r="BF1355" s="23" t="s">
        <v>10498</v>
      </c>
      <c r="BG1355" s="1" t="s">
        <v>183</v>
      </c>
    </row>
    <row r="1356" s="23" customFormat="true" ht="12.75" hidden="false" customHeight="false" outlineLevel="0" collapsed="false">
      <c r="A1356" s="23" t="s">
        <v>6349</v>
      </c>
      <c r="B1356" s="23" t="s">
        <v>6350</v>
      </c>
      <c r="C1356" s="40" t="s">
        <v>177</v>
      </c>
      <c r="D1356" s="23" t="s">
        <v>1471</v>
      </c>
      <c r="E1356" s="23" t="s">
        <v>6351</v>
      </c>
      <c r="F1356" s="23" t="s">
        <v>6352</v>
      </c>
      <c r="G1356" s="23" t="n">
        <v>48</v>
      </c>
      <c r="H1356" s="23" t="n">
        <v>2500</v>
      </c>
      <c r="I1356" s="41" t="s">
        <v>180</v>
      </c>
      <c r="K1356" s="23" t="n">
        <v>0</v>
      </c>
      <c r="L1356" s="23" t="n">
        <v>10532</v>
      </c>
      <c r="M1356" s="23" t="n">
        <v>0</v>
      </c>
      <c r="N1356" s="23" t="n">
        <v>0</v>
      </c>
      <c r="O1356" s="23" t="n">
        <f aca="false">K1356+L1356</f>
        <v>10532</v>
      </c>
      <c r="P1356" s="23" t="n">
        <f aca="false">K1356+L1356+M1356+N1356</f>
        <v>10532</v>
      </c>
      <c r="Q1356" s="23" t="n">
        <v>14003</v>
      </c>
      <c r="R1356" s="23" t="n">
        <v>11386</v>
      </c>
      <c r="S1356" s="23" t="n">
        <v>13456</v>
      </c>
      <c r="T1356" s="23" t="n">
        <v>8384</v>
      </c>
      <c r="U1356" s="23" t="n">
        <f aca="false">IF(I1356="delivery",O1356-SUM(Q1356+R1356),IF(I1356="PO",P1356-SUM(Q1356:R1356)))</f>
        <v>-14857</v>
      </c>
      <c r="V1356" s="43" t="n">
        <v>0.44</v>
      </c>
      <c r="W1356" s="43" t="n">
        <v>0.418</v>
      </c>
      <c r="X1356" s="43" t="n">
        <f aca="false">W1356-V1356</f>
        <v>-0.022</v>
      </c>
      <c r="Y1356" s="43"/>
      <c r="Z1356" s="43"/>
      <c r="AA1356" s="43" t="n">
        <v>0.44</v>
      </c>
      <c r="AB1356" s="43"/>
      <c r="AC1356" s="43" t="s">
        <v>10482</v>
      </c>
      <c r="AD1356" s="43"/>
      <c r="AE1356" s="43"/>
      <c r="AF1356" s="43"/>
      <c r="AG1356" s="43" t="n">
        <v>0.418</v>
      </c>
      <c r="AH1356" s="43" t="s">
        <v>10491</v>
      </c>
      <c r="AI1356" s="63" t="n">
        <v>2000</v>
      </c>
      <c r="AJ1356" s="63" t="n">
        <v>8</v>
      </c>
      <c r="AK1356" s="43" t="s">
        <v>12700</v>
      </c>
      <c r="AL1356" s="43"/>
      <c r="AM1356" s="43"/>
      <c r="AN1356" s="43"/>
      <c r="AO1356" s="43" t="s">
        <v>1471</v>
      </c>
      <c r="AP1356" s="23" t="s">
        <v>2011</v>
      </c>
      <c r="AT1356" s="23" t="s">
        <v>11356</v>
      </c>
      <c r="AV1356" s="23" t="n">
        <v>0.44</v>
      </c>
      <c r="AW1356" s="23" t="s">
        <v>12698</v>
      </c>
      <c r="AX1356" s="23" t="s">
        <v>12701</v>
      </c>
      <c r="AY1356" s="23" t="n">
        <v>2000</v>
      </c>
      <c r="AZ1356" s="23" t="n">
        <v>11</v>
      </c>
      <c r="BA1356" s="23" t="s">
        <v>1465</v>
      </c>
      <c r="BB1356" s="23" t="s">
        <v>11587</v>
      </c>
      <c r="BF1356" s="23" t="s">
        <v>10498</v>
      </c>
      <c r="BG1356" s="1" t="s">
        <v>183</v>
      </c>
    </row>
    <row r="1357" s="23" customFormat="true" ht="12.75" hidden="false" customHeight="false" outlineLevel="0" collapsed="false">
      <c r="A1357" s="23" t="s">
        <v>6353</v>
      </c>
      <c r="B1357" s="23" t="s">
        <v>6354</v>
      </c>
      <c r="C1357" s="40" t="s">
        <v>177</v>
      </c>
      <c r="D1357" s="23" t="s">
        <v>1471</v>
      </c>
      <c r="E1357" s="23" t="s">
        <v>6355</v>
      </c>
      <c r="F1357" s="23" t="s">
        <v>6356</v>
      </c>
      <c r="G1357" s="23" t="n">
        <v>48</v>
      </c>
      <c r="H1357" s="23" t="n">
        <v>2500</v>
      </c>
      <c r="I1357" s="41" t="s">
        <v>180</v>
      </c>
      <c r="K1357" s="23" t="n">
        <v>0</v>
      </c>
      <c r="L1357" s="23" t="n">
        <v>4202</v>
      </c>
      <c r="M1357" s="23" t="n">
        <v>20000</v>
      </c>
      <c r="N1357" s="23" t="n">
        <v>0</v>
      </c>
      <c r="O1357" s="23" t="n">
        <f aca="false">K1357+L1357</f>
        <v>4202</v>
      </c>
      <c r="P1357" s="23" t="n">
        <f aca="false">K1357+L1357+M1357+N1357</f>
        <v>24202</v>
      </c>
      <c r="Q1357" s="23" t="n">
        <v>6927</v>
      </c>
      <c r="R1357" s="23" t="n">
        <v>7268</v>
      </c>
      <c r="S1357" s="23" t="n">
        <v>7352</v>
      </c>
      <c r="T1357" s="23" t="n">
        <v>4468</v>
      </c>
      <c r="U1357" s="23" t="n">
        <f aca="false">IF(I1357="delivery",O1357-SUM(Q1357+R1357),IF(I1357="PO",P1357-SUM(Q1357:R1357)))</f>
        <v>-9993</v>
      </c>
      <c r="V1357" s="43" t="n">
        <v>0.75</v>
      </c>
      <c r="W1357" s="43" t="n">
        <v>0.75</v>
      </c>
      <c r="X1357" s="43" t="n">
        <f aca="false">W1357-V1357</f>
        <v>0</v>
      </c>
      <c r="Y1357" s="43"/>
      <c r="Z1357" s="43"/>
      <c r="AA1357" s="43" t="n">
        <v>0.756</v>
      </c>
      <c r="AB1357" s="43"/>
      <c r="AC1357" s="43" t="s">
        <v>10482</v>
      </c>
      <c r="AD1357" s="43"/>
      <c r="AE1357" s="43"/>
      <c r="AF1357" s="43"/>
      <c r="AG1357" s="43" t="n">
        <v>0.75</v>
      </c>
      <c r="AH1357" s="43" t="s">
        <v>11597</v>
      </c>
      <c r="AI1357" s="63" t="n">
        <v>2500</v>
      </c>
      <c r="AJ1357" s="63" t="n">
        <v>7</v>
      </c>
      <c r="AK1357" s="43" t="s">
        <v>12702</v>
      </c>
      <c r="AL1357" s="43"/>
      <c r="AM1357" s="71" t="s">
        <v>12703</v>
      </c>
      <c r="AN1357" s="43"/>
      <c r="AO1357" s="43" t="s">
        <v>1471</v>
      </c>
      <c r="AP1357" s="23" t="s">
        <v>3124</v>
      </c>
      <c r="AT1357" s="23" t="s">
        <v>11356</v>
      </c>
      <c r="AV1357" s="23" t="n">
        <v>0.95455</v>
      </c>
      <c r="AW1357" s="23" t="s">
        <v>12698</v>
      </c>
      <c r="AX1357" s="23" t="s">
        <v>12702</v>
      </c>
      <c r="AY1357" s="23" t="n">
        <v>2500</v>
      </c>
      <c r="AZ1357" s="23" t="n">
        <v>7</v>
      </c>
      <c r="BA1357" s="23" t="s">
        <v>1465</v>
      </c>
      <c r="BB1357" s="23" t="s">
        <v>11587</v>
      </c>
      <c r="BF1357" s="23" t="s">
        <v>10498</v>
      </c>
      <c r="BG1357" s="1" t="s">
        <v>183</v>
      </c>
    </row>
    <row r="1358" s="23" customFormat="true" ht="12.75" hidden="false" customHeight="false" outlineLevel="0" collapsed="false">
      <c r="A1358" s="23" t="s">
        <v>6357</v>
      </c>
      <c r="B1358" s="23" t="s">
        <v>6358</v>
      </c>
      <c r="C1358" s="40" t="s">
        <v>177</v>
      </c>
      <c r="D1358" s="23" t="s">
        <v>1471</v>
      </c>
      <c r="E1358" s="23" t="s">
        <v>6359</v>
      </c>
      <c r="F1358" s="23" t="s">
        <v>6360</v>
      </c>
      <c r="G1358" s="23" t="n">
        <v>56</v>
      </c>
      <c r="H1358" s="23" t="n">
        <v>5000</v>
      </c>
      <c r="I1358" s="41" t="s">
        <v>180</v>
      </c>
      <c r="K1358" s="23" t="n">
        <v>0</v>
      </c>
      <c r="L1358" s="23" t="n">
        <v>17220</v>
      </c>
      <c r="M1358" s="23" t="n">
        <v>0</v>
      </c>
      <c r="N1358" s="23" t="n">
        <v>0</v>
      </c>
      <c r="O1358" s="23" t="n">
        <f aca="false">K1358+L1358</f>
        <v>17220</v>
      </c>
      <c r="P1358" s="23" t="n">
        <f aca="false">K1358+L1358+M1358+N1358</f>
        <v>17220</v>
      </c>
      <c r="Q1358" s="23" t="n">
        <v>4985</v>
      </c>
      <c r="R1358" s="23" t="n">
        <v>1646</v>
      </c>
      <c r="S1358" s="23" t="n">
        <v>2169</v>
      </c>
      <c r="T1358" s="23" t="n">
        <v>698</v>
      </c>
      <c r="U1358" s="23" t="n">
        <f aca="false">IF(I1358="delivery",O1358-SUM(Q1358+R1358),IF(I1358="PO",P1358-SUM(Q1358:R1358)))</f>
        <v>10589</v>
      </c>
      <c r="V1358" s="43" t="n">
        <v>2.89</v>
      </c>
      <c r="W1358" s="43" t="n">
        <v>2.89</v>
      </c>
      <c r="X1358" s="43" t="n">
        <f aca="false">W1358-V1358</f>
        <v>0</v>
      </c>
      <c r="Y1358" s="43"/>
      <c r="Z1358" s="43"/>
      <c r="AA1358" s="43"/>
      <c r="AB1358" s="43"/>
      <c r="AC1358" s="43" t="s">
        <v>10482</v>
      </c>
      <c r="AD1358" s="43"/>
      <c r="AE1358" s="43"/>
      <c r="AF1358" s="43"/>
      <c r="AG1358" s="43" t="n">
        <v>3.47</v>
      </c>
      <c r="AH1358" s="43"/>
      <c r="AI1358" s="63"/>
      <c r="AJ1358" s="63"/>
      <c r="AK1358" s="43"/>
      <c r="AL1358" s="43"/>
      <c r="AM1358" s="43" t="s">
        <v>11621</v>
      </c>
      <c r="AN1358" s="43"/>
      <c r="AO1358" s="43" t="s">
        <v>1471</v>
      </c>
      <c r="AP1358" s="23" t="s">
        <v>3124</v>
      </c>
      <c r="AT1358" s="23" t="s">
        <v>11356</v>
      </c>
      <c r="AV1358" s="23" t="n">
        <v>3.47</v>
      </c>
      <c r="AW1358" s="23" t="s">
        <v>12704</v>
      </c>
      <c r="AX1358" s="23" t="s">
        <v>12705</v>
      </c>
      <c r="AY1358" s="23" t="n">
        <v>5000</v>
      </c>
      <c r="AZ1358" s="23" t="n">
        <v>5</v>
      </c>
      <c r="BA1358" s="23" t="s">
        <v>1465</v>
      </c>
      <c r="BB1358" s="23" t="s">
        <v>11583</v>
      </c>
      <c r="BF1358" s="23" t="s">
        <v>10498</v>
      </c>
      <c r="BG1358" s="1" t="s">
        <v>183</v>
      </c>
    </row>
    <row r="1359" s="23" customFormat="true" ht="12.75" hidden="false" customHeight="false" outlineLevel="0" collapsed="false">
      <c r="A1359" s="23" t="s">
        <v>6361</v>
      </c>
      <c r="B1359" s="23" t="s">
        <v>6362</v>
      </c>
      <c r="C1359" s="40" t="s">
        <v>177</v>
      </c>
      <c r="D1359" s="23" t="s">
        <v>1471</v>
      </c>
      <c r="E1359" s="23" t="s">
        <v>6363</v>
      </c>
      <c r="F1359" s="23" t="s">
        <v>6364</v>
      </c>
      <c r="G1359" s="23" t="n">
        <v>53</v>
      </c>
      <c r="H1359" s="23" t="n">
        <v>2500</v>
      </c>
      <c r="I1359" s="41" t="s">
        <v>180</v>
      </c>
      <c r="K1359" s="23" t="n">
        <v>0</v>
      </c>
      <c r="L1359" s="23" t="n">
        <v>2088</v>
      </c>
      <c r="M1359" s="23" t="n">
        <v>7</v>
      </c>
      <c r="N1359" s="23" t="n">
        <v>0</v>
      </c>
      <c r="O1359" s="23" t="n">
        <f aca="false">K1359+L1359</f>
        <v>2088</v>
      </c>
      <c r="P1359" s="23" t="n">
        <f aca="false">K1359+L1359+M1359+N1359</f>
        <v>2095</v>
      </c>
      <c r="Q1359" s="23" t="n">
        <v>3104</v>
      </c>
      <c r="R1359" s="23" t="n">
        <v>1134</v>
      </c>
      <c r="S1359" s="23" t="n">
        <v>1358</v>
      </c>
      <c r="T1359" s="23" t="n">
        <v>542</v>
      </c>
      <c r="U1359" s="23" t="n">
        <f aca="false">IF(I1359="delivery",O1359-SUM(Q1359+R1359),IF(I1359="PO",P1359-SUM(Q1359:R1359)))</f>
        <v>-2150</v>
      </c>
      <c r="V1359" s="43" t="n">
        <v>0.0809</v>
      </c>
      <c r="W1359" s="43" t="n">
        <v>0.077</v>
      </c>
      <c r="X1359" s="43" t="n">
        <f aca="false">W1359-V1359</f>
        <v>-0.0039</v>
      </c>
      <c r="Y1359" s="43"/>
      <c r="Z1359" s="43"/>
      <c r="AA1359" s="43" t="n">
        <v>0.0809</v>
      </c>
      <c r="AB1359" s="43"/>
      <c r="AC1359" s="43" t="s">
        <v>10482</v>
      </c>
      <c r="AD1359" s="43"/>
      <c r="AE1359" s="43"/>
      <c r="AF1359" s="43"/>
      <c r="AG1359" s="43" t="n">
        <v>0.077</v>
      </c>
      <c r="AH1359" s="43"/>
      <c r="AI1359" s="63"/>
      <c r="AJ1359" s="63"/>
      <c r="AK1359" s="43"/>
      <c r="AL1359" s="43"/>
      <c r="AM1359" s="43"/>
      <c r="AN1359" s="43"/>
      <c r="AO1359" s="43" t="s">
        <v>1471</v>
      </c>
      <c r="AP1359" s="23" t="s">
        <v>2011</v>
      </c>
      <c r="AT1359" s="23" t="s">
        <v>10959</v>
      </c>
      <c r="AV1359" s="23" t="n">
        <v>0.077</v>
      </c>
      <c r="AW1359" s="23" t="s">
        <v>12586</v>
      </c>
      <c r="AX1359" s="23" t="s">
        <v>12706</v>
      </c>
      <c r="AY1359" s="23" t="n">
        <v>2000</v>
      </c>
      <c r="AZ1359" s="23" t="n">
        <v>6</v>
      </c>
      <c r="BA1359" s="23" t="s">
        <v>177</v>
      </c>
      <c r="BB1359" s="23" t="s">
        <v>12586</v>
      </c>
      <c r="BF1359" s="23" t="s">
        <v>10498</v>
      </c>
      <c r="BG1359" s="1" t="s">
        <v>183</v>
      </c>
    </row>
    <row r="1360" s="23" customFormat="true" ht="12.75" hidden="false" customHeight="false" outlineLevel="0" collapsed="false">
      <c r="A1360" s="23" t="s">
        <v>6365</v>
      </c>
      <c r="B1360" s="23" t="s">
        <v>6366</v>
      </c>
      <c r="C1360" s="40" t="s">
        <v>177</v>
      </c>
      <c r="D1360" s="23" t="s">
        <v>1471</v>
      </c>
      <c r="E1360" s="23" t="s">
        <v>6367</v>
      </c>
      <c r="F1360" s="23" t="s">
        <v>6368</v>
      </c>
      <c r="G1360" s="23" t="n">
        <v>73</v>
      </c>
      <c r="H1360" s="23" t="n">
        <v>2000</v>
      </c>
      <c r="I1360" s="41" t="s">
        <v>180</v>
      </c>
      <c r="K1360" s="23" t="n">
        <v>0</v>
      </c>
      <c r="L1360" s="23" t="n">
        <v>1781</v>
      </c>
      <c r="M1360" s="23" t="n">
        <v>100</v>
      </c>
      <c r="N1360" s="23" t="n">
        <v>0</v>
      </c>
      <c r="O1360" s="23" t="n">
        <f aca="false">K1360+L1360</f>
        <v>1781</v>
      </c>
      <c r="P1360" s="23" t="n">
        <f aca="false">K1360+L1360+M1360+N1360</f>
        <v>1881</v>
      </c>
      <c r="Q1360" s="23" t="n">
        <v>869</v>
      </c>
      <c r="R1360" s="23" t="n">
        <v>826</v>
      </c>
      <c r="S1360" s="23" t="n">
        <v>842</v>
      </c>
      <c r="T1360" s="23" t="n">
        <v>488</v>
      </c>
      <c r="U1360" s="23" t="n">
        <f aca="false">IF(I1360="delivery",O1360-SUM(Q1360+R1360),IF(I1360="PO",P1360-SUM(Q1360:R1360)))</f>
        <v>86</v>
      </c>
      <c r="V1360" s="43" t="n">
        <v>0.1404</v>
      </c>
      <c r="W1360" s="43" t="n">
        <v>0.1404</v>
      </c>
      <c r="X1360" s="43" t="n">
        <f aca="false">W1360-V1360</f>
        <v>0</v>
      </c>
      <c r="Y1360" s="43"/>
      <c r="Z1360" s="43"/>
      <c r="AA1360" s="43"/>
      <c r="AB1360" s="43"/>
      <c r="AC1360" s="43" t="s">
        <v>10482</v>
      </c>
      <c r="AD1360" s="43"/>
      <c r="AE1360" s="43"/>
      <c r="AF1360" s="43"/>
      <c r="AG1360" s="43" t="n">
        <v>0.133</v>
      </c>
      <c r="AH1360" s="43" t="s">
        <v>10491</v>
      </c>
      <c r="AI1360" s="63" t="n">
        <v>2000</v>
      </c>
      <c r="AJ1360" s="63" t="n">
        <v>6</v>
      </c>
      <c r="AK1360" s="43" t="s">
        <v>12707</v>
      </c>
      <c r="AL1360" s="43"/>
      <c r="AM1360" s="43"/>
      <c r="AN1360" s="43"/>
      <c r="AO1360" s="43" t="s">
        <v>1471</v>
      </c>
      <c r="AP1360" s="23" t="s">
        <v>2011</v>
      </c>
      <c r="AT1360" s="23" t="s">
        <v>11356</v>
      </c>
      <c r="AV1360" s="23" t="n">
        <v>0.194</v>
      </c>
      <c r="AW1360" s="23" t="s">
        <v>12586</v>
      </c>
      <c r="AX1360" s="23" t="s">
        <v>12707</v>
      </c>
      <c r="AY1360" s="23" t="n">
        <v>2000</v>
      </c>
      <c r="AZ1360" s="23" t="n">
        <v>6</v>
      </c>
      <c r="BA1360" s="23" t="s">
        <v>177</v>
      </c>
      <c r="BB1360" s="23" t="s">
        <v>11583</v>
      </c>
      <c r="BF1360" s="23" t="s">
        <v>10498</v>
      </c>
      <c r="BG1360" s="1" t="s">
        <v>183</v>
      </c>
    </row>
    <row r="1361" s="23" customFormat="true" ht="12.75" hidden="false" customHeight="false" outlineLevel="0" collapsed="false">
      <c r="A1361" s="23" t="s">
        <v>6369</v>
      </c>
      <c r="B1361" s="23" t="s">
        <v>6370</v>
      </c>
      <c r="C1361" s="40" t="s">
        <v>177</v>
      </c>
      <c r="D1361" s="23" t="s">
        <v>1471</v>
      </c>
      <c r="E1361" s="23" t="s">
        <v>6371</v>
      </c>
      <c r="F1361" s="23" t="s">
        <v>6372</v>
      </c>
      <c r="G1361" s="23" t="n">
        <v>73</v>
      </c>
      <c r="H1361" s="23" t="n">
        <v>2000</v>
      </c>
      <c r="I1361" s="41" t="s">
        <v>188</v>
      </c>
      <c r="K1361" s="23" t="n">
        <v>0</v>
      </c>
      <c r="L1361" s="23" t="n">
        <v>20938</v>
      </c>
      <c r="M1361" s="23" t="n">
        <v>0</v>
      </c>
      <c r="N1361" s="23" t="n">
        <v>0</v>
      </c>
      <c r="O1361" s="23" t="n">
        <f aca="false">K1361+L1361</f>
        <v>20938</v>
      </c>
      <c r="P1361" s="23" t="n">
        <f aca="false">K1361+L1361+M1361+N1361</f>
        <v>20938</v>
      </c>
      <c r="Q1361" s="23" t="n">
        <v>7530</v>
      </c>
      <c r="R1361" s="23" t="n">
        <v>6267</v>
      </c>
      <c r="S1361" s="23" t="n">
        <v>6485</v>
      </c>
      <c r="T1361" s="23" t="n">
        <v>5014</v>
      </c>
      <c r="U1361" s="23" t="n">
        <f aca="false">IF(I1361="delivery",O1361-SUM(Q1361+R1361),IF(I1361="PO",P1361-SUM(Q1361:R1361)))</f>
        <v>7141</v>
      </c>
      <c r="V1361" s="43" t="n">
        <v>0.368</v>
      </c>
      <c r="W1361" s="43" t="n">
        <v>0.368</v>
      </c>
      <c r="X1361" s="43" t="n">
        <f aca="false">W1361-V1361</f>
        <v>0</v>
      </c>
      <c r="Y1361" s="43"/>
      <c r="Z1361" s="43"/>
      <c r="AA1361" s="43" t="n">
        <v>0.4</v>
      </c>
      <c r="AB1361" s="43"/>
      <c r="AC1361" s="43" t="s">
        <v>10482</v>
      </c>
      <c r="AD1361" s="43"/>
      <c r="AE1361" s="43"/>
      <c r="AF1361" s="43"/>
      <c r="AG1361" s="43" t="n">
        <v>0.368</v>
      </c>
      <c r="AH1361" s="43"/>
      <c r="AI1361" s="63"/>
      <c r="AJ1361" s="63"/>
      <c r="AK1361" s="43"/>
      <c r="AL1361" s="43"/>
      <c r="AM1361" s="43"/>
      <c r="AN1361" s="43"/>
      <c r="AO1361" s="43" t="s">
        <v>1471</v>
      </c>
      <c r="AP1361" s="23" t="s">
        <v>2011</v>
      </c>
      <c r="AT1361" s="23" t="s">
        <v>10959</v>
      </c>
      <c r="AV1361" s="23" t="n">
        <v>0.368</v>
      </c>
      <c r="AW1361" s="23" t="s">
        <v>12586</v>
      </c>
      <c r="AX1361" s="23" t="s">
        <v>12708</v>
      </c>
      <c r="AY1361" s="23" t="n">
        <v>1000</v>
      </c>
      <c r="AZ1361" s="23" t="n">
        <v>18</v>
      </c>
      <c r="BA1361" s="23" t="s">
        <v>1465</v>
      </c>
      <c r="BB1361" s="23" t="s">
        <v>12586</v>
      </c>
      <c r="BF1361" s="23" t="s">
        <v>10498</v>
      </c>
      <c r="BG1361" s="1" t="s">
        <v>183</v>
      </c>
    </row>
    <row r="1362" s="23" customFormat="true" ht="12.75" hidden="false" customHeight="false" outlineLevel="0" collapsed="false">
      <c r="A1362" s="23" t="s">
        <v>6373</v>
      </c>
      <c r="B1362" s="23" t="s">
        <v>6374</v>
      </c>
      <c r="C1362" s="40" t="s">
        <v>177</v>
      </c>
      <c r="D1362" s="23" t="s">
        <v>1471</v>
      </c>
      <c r="E1362" s="23" t="s">
        <v>6375</v>
      </c>
      <c r="F1362" s="23" t="s">
        <v>6376</v>
      </c>
      <c r="G1362" s="23" t="n">
        <v>163</v>
      </c>
      <c r="H1362" s="23" t="n">
        <v>6000</v>
      </c>
      <c r="I1362" s="41" t="s">
        <v>180</v>
      </c>
      <c r="K1362" s="23" t="n">
        <v>0</v>
      </c>
      <c r="L1362" s="23" t="n">
        <v>13625</v>
      </c>
      <c r="M1362" s="23" t="n">
        <v>12000</v>
      </c>
      <c r="N1362" s="23" t="n">
        <v>12000</v>
      </c>
      <c r="O1362" s="23" t="n">
        <f aca="false">K1362+L1362</f>
        <v>13625</v>
      </c>
      <c r="P1362" s="23" t="n">
        <f aca="false">K1362+L1362+M1362+N1362</f>
        <v>37625</v>
      </c>
      <c r="Q1362" s="23" t="n">
        <v>13475</v>
      </c>
      <c r="R1362" s="23" t="n">
        <v>11481</v>
      </c>
      <c r="S1362" s="23" t="n">
        <v>14419</v>
      </c>
      <c r="T1362" s="23" t="n">
        <v>6964</v>
      </c>
      <c r="U1362" s="23" t="n">
        <f aca="false">IF(I1362="delivery",O1362-SUM(Q1362+R1362),IF(I1362="PO",P1362-SUM(Q1362:R1362)))</f>
        <v>-11331</v>
      </c>
      <c r="V1362" s="43" t="n">
        <v>0.0655</v>
      </c>
      <c r="W1362" s="43" t="n">
        <v>0.0655</v>
      </c>
      <c r="X1362" s="43" t="n">
        <f aca="false">W1362-V1362</f>
        <v>0</v>
      </c>
      <c r="Y1362" s="43"/>
      <c r="Z1362" s="43"/>
      <c r="AA1362" s="43" t="n">
        <v>0.07105</v>
      </c>
      <c r="AB1362" s="43"/>
      <c r="AC1362" s="43" t="s">
        <v>10482</v>
      </c>
      <c r="AD1362" s="43"/>
      <c r="AE1362" s="43"/>
      <c r="AF1362" s="43"/>
      <c r="AG1362" s="43" t="n">
        <v>0.0655</v>
      </c>
      <c r="AH1362" s="43"/>
      <c r="AI1362" s="63"/>
      <c r="AJ1362" s="63"/>
      <c r="AK1362" s="43"/>
      <c r="AL1362" s="43"/>
      <c r="AM1362" s="43" t="s">
        <v>11367</v>
      </c>
      <c r="AN1362" s="43"/>
      <c r="AO1362" s="43" t="s">
        <v>1471</v>
      </c>
      <c r="AP1362" s="23" t="s">
        <v>3124</v>
      </c>
      <c r="AT1362" s="23" t="s">
        <v>10959</v>
      </c>
      <c r="AV1362" s="23" t="n">
        <v>0.0655</v>
      </c>
      <c r="AW1362" s="23" t="s">
        <v>12423</v>
      </c>
      <c r="AX1362" s="23" t="s">
        <v>12709</v>
      </c>
      <c r="AY1362" s="23" t="n">
        <v>6000</v>
      </c>
      <c r="AZ1362" s="23" t="n">
        <v>8</v>
      </c>
      <c r="BA1362" s="23" t="s">
        <v>177</v>
      </c>
      <c r="BB1362" s="23" t="s">
        <v>12423</v>
      </c>
      <c r="BF1362" s="23" t="s">
        <v>10498</v>
      </c>
      <c r="BG1362" s="1" t="s">
        <v>183</v>
      </c>
    </row>
    <row r="1363" s="23" customFormat="true" ht="12.75" hidden="false" customHeight="false" outlineLevel="0" collapsed="false">
      <c r="A1363" s="23" t="s">
        <v>6377</v>
      </c>
      <c r="B1363" s="23" t="s">
        <v>6378</v>
      </c>
      <c r="C1363" s="40" t="s">
        <v>177</v>
      </c>
      <c r="D1363" s="23" t="s">
        <v>1471</v>
      </c>
      <c r="E1363" s="23" t="s">
        <v>6379</v>
      </c>
      <c r="F1363" s="23" t="s">
        <v>6380</v>
      </c>
      <c r="G1363" s="23" t="n">
        <v>43</v>
      </c>
      <c r="H1363" s="23" t="n">
        <v>2000</v>
      </c>
      <c r="I1363" s="41" t="s">
        <v>180</v>
      </c>
      <c r="K1363" s="23" t="n">
        <v>0</v>
      </c>
      <c r="L1363" s="23" t="n">
        <v>12947</v>
      </c>
      <c r="M1363" s="23" t="n">
        <v>0</v>
      </c>
      <c r="N1363" s="23" t="n">
        <v>0</v>
      </c>
      <c r="O1363" s="23" t="n">
        <f aca="false">K1363+L1363</f>
        <v>12947</v>
      </c>
      <c r="P1363" s="23" t="n">
        <f aca="false">K1363+L1363+M1363+N1363</f>
        <v>12947</v>
      </c>
      <c r="Q1363" s="23" t="n">
        <v>216</v>
      </c>
      <c r="R1363" s="23" t="n">
        <v>57</v>
      </c>
      <c r="S1363" s="23" t="n">
        <v>105</v>
      </c>
      <c r="T1363" s="23" t="n">
        <v>30</v>
      </c>
      <c r="U1363" s="23" t="n">
        <f aca="false">IF(I1363="delivery",O1363-SUM(Q1363+R1363),IF(I1363="PO",P1363-SUM(Q1363:R1363)))</f>
        <v>12674</v>
      </c>
      <c r="V1363" s="43" t="n">
        <v>1.0259</v>
      </c>
      <c r="W1363" s="43" t="n">
        <v>1.0259</v>
      </c>
      <c r="X1363" s="43" t="n">
        <f aca="false">W1363-V1363</f>
        <v>0</v>
      </c>
      <c r="Y1363" s="43"/>
      <c r="Z1363" s="43"/>
      <c r="AA1363" s="43"/>
      <c r="AB1363" s="43"/>
      <c r="AC1363" s="43" t="s">
        <v>10482</v>
      </c>
      <c r="AD1363" s="43"/>
      <c r="AE1363" s="43"/>
      <c r="AF1363" s="43"/>
      <c r="AG1363" s="43" t="n">
        <v>0.977</v>
      </c>
      <c r="AH1363" s="43"/>
      <c r="AI1363" s="63"/>
      <c r="AJ1363" s="63"/>
      <c r="AK1363" s="43"/>
      <c r="AL1363" s="43"/>
      <c r="AM1363" s="43"/>
      <c r="AN1363" s="43"/>
      <c r="AO1363" s="43" t="s">
        <v>1471</v>
      </c>
      <c r="AP1363" s="23" t="s">
        <v>2011</v>
      </c>
      <c r="AT1363" s="23" t="s">
        <v>10959</v>
      </c>
      <c r="AV1363" s="23" t="n">
        <v>0.977</v>
      </c>
      <c r="AW1363" s="23" t="s">
        <v>12586</v>
      </c>
      <c r="AX1363" s="23" t="s">
        <v>12710</v>
      </c>
      <c r="AY1363" s="23" t="n">
        <v>2000</v>
      </c>
      <c r="AZ1363" s="23" t="n">
        <v>6</v>
      </c>
      <c r="BA1363" s="23" t="s">
        <v>177</v>
      </c>
      <c r="BB1363" s="23" t="s">
        <v>12586</v>
      </c>
      <c r="BF1363" s="23" t="s">
        <v>10498</v>
      </c>
      <c r="BG1363" s="1" t="s">
        <v>183</v>
      </c>
    </row>
    <row r="1364" s="23" customFormat="true" ht="12.75" hidden="false" customHeight="false" outlineLevel="0" collapsed="false">
      <c r="A1364" s="23" t="s">
        <v>6381</v>
      </c>
      <c r="B1364" s="23" t="s">
        <v>6382</v>
      </c>
      <c r="C1364" s="40" t="s">
        <v>177</v>
      </c>
      <c r="D1364" s="23" t="s">
        <v>1471</v>
      </c>
      <c r="E1364" s="23" t="s">
        <v>6383</v>
      </c>
      <c r="F1364" s="23" t="s">
        <v>6384</v>
      </c>
      <c r="G1364" s="23" t="n">
        <v>83</v>
      </c>
      <c r="H1364" s="23" t="n">
        <v>2500</v>
      </c>
      <c r="I1364" s="41" t="s">
        <v>180</v>
      </c>
      <c r="K1364" s="23" t="n">
        <v>0</v>
      </c>
      <c r="L1364" s="23" t="n">
        <v>6271</v>
      </c>
      <c r="M1364" s="23" t="n">
        <v>10200</v>
      </c>
      <c r="N1364" s="23" t="n">
        <v>0</v>
      </c>
      <c r="O1364" s="23" t="n">
        <f aca="false">K1364+L1364</f>
        <v>6271</v>
      </c>
      <c r="P1364" s="23" t="n">
        <f aca="false">K1364+L1364+M1364+N1364</f>
        <v>16471</v>
      </c>
      <c r="Q1364" s="23" t="n">
        <v>10123</v>
      </c>
      <c r="R1364" s="23" t="n">
        <v>8249</v>
      </c>
      <c r="S1364" s="23" t="n">
        <v>9357</v>
      </c>
      <c r="T1364" s="23" t="n">
        <v>5222</v>
      </c>
      <c r="U1364" s="23" t="n">
        <f aca="false">IF(I1364="delivery",O1364-SUM(Q1364+R1364),IF(I1364="PO",P1364-SUM(Q1364:R1364)))</f>
        <v>-12101</v>
      </c>
      <c r="V1364" s="43" t="n">
        <v>0.3043</v>
      </c>
      <c r="W1364" s="43" t="n">
        <v>0.317</v>
      </c>
      <c r="X1364" s="43" t="n">
        <f aca="false">W1364-V1364</f>
        <v>0.0127</v>
      </c>
      <c r="Y1364" s="43"/>
      <c r="Z1364" s="43"/>
      <c r="AA1364" s="43" t="n">
        <v>0.30007</v>
      </c>
      <c r="AB1364" s="43"/>
      <c r="AC1364" s="43" t="s">
        <v>10482</v>
      </c>
      <c r="AD1364" s="43"/>
      <c r="AE1364" s="43"/>
      <c r="AF1364" s="43"/>
      <c r="AG1364" s="43" t="n">
        <v>0.317</v>
      </c>
      <c r="AH1364" s="43"/>
      <c r="AI1364" s="63"/>
      <c r="AJ1364" s="63"/>
      <c r="AK1364" s="43"/>
      <c r="AL1364" s="43"/>
      <c r="AM1364" s="43" t="s">
        <v>11626</v>
      </c>
      <c r="AN1364" s="43"/>
      <c r="AO1364" s="43" t="s">
        <v>1471</v>
      </c>
      <c r="AP1364" s="23" t="s">
        <v>3124</v>
      </c>
      <c r="AT1364" s="23" t="s">
        <v>11356</v>
      </c>
      <c r="AV1364" s="23" t="n">
        <v>0.317</v>
      </c>
      <c r="AW1364" s="23" t="s">
        <v>12711</v>
      </c>
      <c r="AX1364" s="23" t="s">
        <v>12712</v>
      </c>
      <c r="AY1364" s="23" t="n">
        <v>2500</v>
      </c>
      <c r="AZ1364" s="23" t="n">
        <v>12</v>
      </c>
      <c r="BA1364" s="23" t="s">
        <v>1465</v>
      </c>
      <c r="BB1364" s="23" t="s">
        <v>11587</v>
      </c>
      <c r="BF1364" s="23" t="s">
        <v>10498</v>
      </c>
      <c r="BG1364" s="1" t="s">
        <v>183</v>
      </c>
    </row>
    <row r="1365" s="23" customFormat="true" ht="12.75" hidden="false" customHeight="false" outlineLevel="0" collapsed="false">
      <c r="A1365" s="23" t="s">
        <v>6385</v>
      </c>
      <c r="B1365" s="23" t="s">
        <v>6386</v>
      </c>
      <c r="C1365" s="40" t="s">
        <v>177</v>
      </c>
      <c r="D1365" s="23" t="s">
        <v>1471</v>
      </c>
      <c r="E1365" s="23" t="s">
        <v>6387</v>
      </c>
      <c r="F1365" s="23" t="s">
        <v>6388</v>
      </c>
      <c r="G1365" s="23" t="n">
        <v>43</v>
      </c>
      <c r="H1365" s="23" t="n">
        <v>1500</v>
      </c>
      <c r="I1365" s="41" t="s">
        <v>180</v>
      </c>
      <c r="K1365" s="23" t="n">
        <v>0</v>
      </c>
      <c r="L1365" s="23" t="n">
        <v>4511</v>
      </c>
      <c r="M1365" s="23" t="n">
        <v>0</v>
      </c>
      <c r="N1365" s="23" t="n">
        <v>0</v>
      </c>
      <c r="O1365" s="23" t="n">
        <f aca="false">K1365+L1365</f>
        <v>4511</v>
      </c>
      <c r="P1365" s="23" t="n">
        <f aca="false">K1365+L1365+M1365+N1365</f>
        <v>4511</v>
      </c>
      <c r="Q1365" s="23" t="n">
        <v>964</v>
      </c>
      <c r="R1365" s="23" t="n">
        <v>876</v>
      </c>
      <c r="S1365" s="23" t="n">
        <v>958</v>
      </c>
      <c r="T1365" s="23" t="n">
        <v>526</v>
      </c>
      <c r="U1365" s="23" t="n">
        <f aca="false">IF(I1365="delivery",O1365-SUM(Q1365+R1365),IF(I1365="PO",P1365-SUM(Q1365:R1365)))</f>
        <v>2671</v>
      </c>
      <c r="V1365" s="43" t="n">
        <v>0.2037</v>
      </c>
      <c r="W1365" s="43" t="n">
        <v>0.2037</v>
      </c>
      <c r="X1365" s="43" t="n">
        <f aca="false">W1365-V1365</f>
        <v>0</v>
      </c>
      <c r="Y1365" s="43"/>
      <c r="Z1365" s="43"/>
      <c r="AA1365" s="43"/>
      <c r="AB1365" s="43"/>
      <c r="AC1365" s="43" t="s">
        <v>10482</v>
      </c>
      <c r="AD1365" s="43"/>
      <c r="AE1365" s="43"/>
      <c r="AF1365" s="43"/>
      <c r="AG1365" s="43" t="n">
        <v>0.197</v>
      </c>
      <c r="AH1365" s="43" t="s">
        <v>10491</v>
      </c>
      <c r="AI1365" s="63" t="n">
        <v>1500</v>
      </c>
      <c r="AJ1365" s="63" t="n">
        <v>6</v>
      </c>
      <c r="AK1365" s="43" t="s">
        <v>12713</v>
      </c>
      <c r="AL1365" s="43"/>
      <c r="AM1365" s="43"/>
      <c r="AN1365" s="43"/>
      <c r="AO1365" s="43" t="s">
        <v>1471</v>
      </c>
      <c r="AP1365" s="23" t="s">
        <v>2011</v>
      </c>
      <c r="AT1365" s="23" t="s">
        <v>11356</v>
      </c>
      <c r="AV1365" s="23" t="n">
        <v>0.2037</v>
      </c>
      <c r="AW1365" s="23" t="s">
        <v>12714</v>
      </c>
      <c r="AX1365" s="23" t="s">
        <v>12715</v>
      </c>
      <c r="AY1365" s="23" t="n">
        <v>2500</v>
      </c>
      <c r="AZ1365" s="23" t="n">
        <v>11</v>
      </c>
      <c r="BA1365" s="23" t="s">
        <v>1465</v>
      </c>
      <c r="BB1365" s="23" t="s">
        <v>11587</v>
      </c>
      <c r="BF1365" s="23" t="s">
        <v>10498</v>
      </c>
      <c r="BG1365" s="1" t="s">
        <v>183</v>
      </c>
    </row>
    <row r="1366" s="23" customFormat="true" ht="12.75" hidden="false" customHeight="false" outlineLevel="0" collapsed="false">
      <c r="A1366" s="23" t="s">
        <v>6389</v>
      </c>
      <c r="B1366" s="23" t="s">
        <v>6390</v>
      </c>
      <c r="C1366" s="40" t="s">
        <v>177</v>
      </c>
      <c r="D1366" s="23" t="s">
        <v>1471</v>
      </c>
      <c r="E1366" s="23" t="s">
        <v>6391</v>
      </c>
      <c r="F1366" s="23" t="s">
        <v>6392</v>
      </c>
      <c r="G1366" s="23" t="n">
        <v>36</v>
      </c>
      <c r="H1366" s="23" t="n">
        <v>3000</v>
      </c>
      <c r="I1366" s="41" t="s">
        <v>188</v>
      </c>
      <c r="K1366" s="23" t="n">
        <v>0</v>
      </c>
      <c r="L1366" s="23" t="n">
        <v>0</v>
      </c>
      <c r="M1366" s="23" t="n">
        <v>0</v>
      </c>
      <c r="N1366" s="23" t="n">
        <v>0</v>
      </c>
      <c r="O1366" s="23" t="n">
        <f aca="false">K1366+L1366</f>
        <v>0</v>
      </c>
      <c r="P1366" s="23" t="n">
        <f aca="false">K1366+L1366+M1366+N1366</f>
        <v>0</v>
      </c>
      <c r="Q1366" s="23" t="n">
        <v>0</v>
      </c>
      <c r="R1366" s="23" t="n">
        <v>1895</v>
      </c>
      <c r="S1366" s="23" t="n">
        <v>1607</v>
      </c>
      <c r="T1366" s="23" t="n">
        <v>2318</v>
      </c>
      <c r="U1366" s="23" t="n">
        <f aca="false">IF(I1366="delivery",O1366-SUM(Q1366+R1366),IF(I1366="PO",P1366-SUM(Q1366:R1366)))</f>
        <v>-1895</v>
      </c>
      <c r="V1366" s="43" t="n">
        <v>0.0575</v>
      </c>
      <c r="W1366" s="43" t="n">
        <v>0.0575</v>
      </c>
      <c r="X1366" s="43" t="n">
        <f aca="false">W1366-V1366</f>
        <v>0</v>
      </c>
      <c r="Y1366" s="43"/>
      <c r="Z1366" s="43"/>
      <c r="AA1366" s="43"/>
      <c r="AB1366" s="43"/>
      <c r="AC1366" s="43" t="s">
        <v>10482</v>
      </c>
      <c r="AD1366" s="43" t="s">
        <v>12716</v>
      </c>
      <c r="AE1366" s="43" t="s">
        <v>12717</v>
      </c>
      <c r="AF1366" s="43"/>
      <c r="AG1366" s="43" t="n">
        <v>0.0555</v>
      </c>
      <c r="AH1366" s="43" t="s">
        <v>12718</v>
      </c>
      <c r="AI1366" s="63" t="n">
        <v>3000</v>
      </c>
      <c r="AJ1366" s="63" t="n">
        <v>6</v>
      </c>
      <c r="AK1366" s="43" t="s">
        <v>12719</v>
      </c>
      <c r="AL1366" s="43"/>
      <c r="AM1366" s="43"/>
      <c r="AN1366" s="43"/>
      <c r="AO1366" s="43" t="s">
        <v>1471</v>
      </c>
      <c r="AP1366" s="23" t="s">
        <v>2011</v>
      </c>
      <c r="AT1366" s="23" t="s">
        <v>10959</v>
      </c>
      <c r="AV1366" s="23" t="n">
        <v>0.123</v>
      </c>
      <c r="AW1366" s="23" t="s">
        <v>12586</v>
      </c>
      <c r="AX1366" s="23" t="s">
        <v>12720</v>
      </c>
      <c r="AY1366" s="23" t="n">
        <v>1000</v>
      </c>
      <c r="AZ1366" s="23" t="n">
        <v>11</v>
      </c>
      <c r="BA1366" s="23" t="s">
        <v>1465</v>
      </c>
      <c r="BB1366" s="23" t="s">
        <v>12586</v>
      </c>
      <c r="BF1366" s="23" t="s">
        <v>11956</v>
      </c>
      <c r="BG1366" s="1" t="s">
        <v>183</v>
      </c>
    </row>
    <row r="1367" s="23" customFormat="true" ht="12.75" hidden="true" customHeight="false" outlineLevel="0" collapsed="false">
      <c r="A1367" s="23" t="s">
        <v>6393</v>
      </c>
      <c r="B1367" s="23" t="s">
        <v>6394</v>
      </c>
      <c r="C1367" s="40" t="s">
        <v>177</v>
      </c>
      <c r="D1367" s="23" t="s">
        <v>82</v>
      </c>
      <c r="E1367" s="23" t="s">
        <v>6395</v>
      </c>
      <c r="F1367" s="23" t="s">
        <v>6396</v>
      </c>
      <c r="G1367" s="23" t="n">
        <v>101</v>
      </c>
      <c r="H1367" s="23" t="n">
        <v>4000</v>
      </c>
      <c r="I1367" s="41" t="s">
        <v>180</v>
      </c>
      <c r="K1367" s="23" t="n">
        <v>0</v>
      </c>
      <c r="L1367" s="23" t="n">
        <v>1991</v>
      </c>
      <c r="M1367" s="23" t="n">
        <v>4000</v>
      </c>
      <c r="N1367" s="23" t="n">
        <v>4872</v>
      </c>
      <c r="O1367" s="23" t="n">
        <f aca="false">K1367+L1367</f>
        <v>1991</v>
      </c>
      <c r="P1367" s="23" t="n">
        <f aca="false">K1367+L1367+M1367+N1367</f>
        <v>10863</v>
      </c>
      <c r="Q1367" s="23" t="n">
        <v>1505</v>
      </c>
      <c r="R1367" s="23" t="n">
        <v>658</v>
      </c>
      <c r="S1367" s="23" t="n">
        <v>822</v>
      </c>
      <c r="T1367" s="23" t="n">
        <v>462</v>
      </c>
      <c r="U1367" s="23" t="n">
        <f aca="false">IF(I1367="delivery",O1367-SUM(Q1367+R1367),IF(I1367="PO",P1367-SUM(Q1367:R1367)))</f>
        <v>-172</v>
      </c>
      <c r="V1367" s="43" t="n">
        <v>4.55</v>
      </c>
      <c r="W1367" s="43" t="n">
        <v>4.55</v>
      </c>
      <c r="X1367" s="43" t="n">
        <f aca="false">W1367-V1367</f>
        <v>0</v>
      </c>
      <c r="Y1367" s="43"/>
      <c r="Z1367" s="43"/>
      <c r="AA1367" s="43" t="n">
        <v>4.55</v>
      </c>
      <c r="AB1367" s="43"/>
      <c r="AC1367" s="43" t="s">
        <v>10482</v>
      </c>
      <c r="AD1367" s="43"/>
      <c r="AE1367" s="43"/>
      <c r="AF1367" s="43"/>
      <c r="AG1367" s="43" t="n">
        <v>4.55</v>
      </c>
      <c r="AH1367" s="43" t="s">
        <v>12721</v>
      </c>
      <c r="AI1367" s="63" t="n">
        <v>4000</v>
      </c>
      <c r="AJ1367" s="63" t="n">
        <v>18</v>
      </c>
      <c r="AK1367" s="43" t="s">
        <v>12722</v>
      </c>
      <c r="AL1367" s="43"/>
      <c r="AM1367" s="43"/>
      <c r="AN1367" s="43"/>
      <c r="AO1367" s="43" t="s">
        <v>82</v>
      </c>
      <c r="AP1367" s="23" t="s">
        <v>6397</v>
      </c>
      <c r="BF1367" s="23" t="s">
        <v>10498</v>
      </c>
      <c r="BG1367" s="1" t="s">
        <v>183</v>
      </c>
    </row>
    <row r="1368" s="23" customFormat="true" ht="12.75" hidden="false" customHeight="false" outlineLevel="0" collapsed="false">
      <c r="A1368" s="23" t="s">
        <v>6398</v>
      </c>
      <c r="B1368" s="23" t="s">
        <v>6399</v>
      </c>
      <c r="C1368" s="40" t="s">
        <v>177</v>
      </c>
      <c r="D1368" s="23" t="s">
        <v>1471</v>
      </c>
      <c r="E1368" s="23" t="s">
        <v>6400</v>
      </c>
      <c r="F1368" s="23" t="s">
        <v>6401</v>
      </c>
      <c r="G1368" s="23" t="n">
        <v>53</v>
      </c>
      <c r="H1368" s="23" t="n">
        <v>3000</v>
      </c>
      <c r="I1368" s="41" t="s">
        <v>188</v>
      </c>
      <c r="K1368" s="23" t="n">
        <v>0</v>
      </c>
      <c r="L1368" s="23" t="n">
        <v>2579</v>
      </c>
      <c r="M1368" s="23" t="n">
        <v>100</v>
      </c>
      <c r="N1368" s="23" t="n">
        <v>0</v>
      </c>
      <c r="O1368" s="23" t="n">
        <f aca="false">K1368+L1368</f>
        <v>2579</v>
      </c>
      <c r="P1368" s="23" t="n">
        <f aca="false">K1368+L1368+M1368+N1368</f>
        <v>2679</v>
      </c>
      <c r="Q1368" s="23" t="n">
        <v>1964</v>
      </c>
      <c r="R1368" s="23" t="n">
        <v>1567</v>
      </c>
      <c r="S1368" s="23" t="n">
        <v>1109</v>
      </c>
      <c r="T1368" s="23" t="n">
        <v>1066</v>
      </c>
      <c r="U1368" s="23" t="n">
        <f aca="false">IF(I1368="delivery",O1368-SUM(Q1368+R1368),IF(I1368="PO",P1368-SUM(Q1368:R1368)))</f>
        <v>-852</v>
      </c>
      <c r="V1368" s="43" t="n">
        <v>0.0214</v>
      </c>
      <c r="W1368" s="43" t="n">
        <v>0.0207</v>
      </c>
      <c r="X1368" s="43" t="n">
        <f aca="false">W1368-V1368</f>
        <v>-0.000699999999999999</v>
      </c>
      <c r="Y1368" s="43"/>
      <c r="Z1368" s="43"/>
      <c r="AA1368" s="43"/>
      <c r="AB1368" s="43"/>
      <c r="AC1368" s="43" t="s">
        <v>10482</v>
      </c>
      <c r="AD1368" s="43" t="s">
        <v>12723</v>
      </c>
      <c r="AE1368" s="43" t="s">
        <v>12724</v>
      </c>
      <c r="AF1368" s="43"/>
      <c r="AG1368" s="43" t="n">
        <v>0.0207</v>
      </c>
      <c r="AH1368" s="43" t="s">
        <v>12725</v>
      </c>
      <c r="AI1368" s="63" t="n">
        <v>3000</v>
      </c>
      <c r="AJ1368" s="63" t="n">
        <v>4</v>
      </c>
      <c r="AK1368" s="43" t="s">
        <v>12726</v>
      </c>
      <c r="AL1368" s="43"/>
      <c r="AM1368" s="43"/>
      <c r="AN1368" s="43"/>
      <c r="AO1368" s="43" t="s">
        <v>1471</v>
      </c>
      <c r="AP1368" s="23" t="s">
        <v>2011</v>
      </c>
      <c r="AT1368" s="23" t="s">
        <v>10959</v>
      </c>
      <c r="AV1368" s="23" t="n">
        <v>0.024</v>
      </c>
      <c r="AW1368" s="23" t="s">
        <v>12586</v>
      </c>
      <c r="AX1368" s="23" t="s">
        <v>12727</v>
      </c>
      <c r="AY1368" s="23" t="n">
        <v>3000</v>
      </c>
      <c r="AZ1368" s="23" t="n">
        <v>6</v>
      </c>
      <c r="BA1368" s="23" t="s">
        <v>177</v>
      </c>
      <c r="BB1368" s="23" t="s">
        <v>12586</v>
      </c>
      <c r="BF1368" s="23" t="s">
        <v>10498</v>
      </c>
      <c r="BG1368" s="1" t="s">
        <v>183</v>
      </c>
    </row>
    <row r="1369" s="23" customFormat="true" ht="12.75" hidden="false" customHeight="false" outlineLevel="0" collapsed="false">
      <c r="A1369" s="23" t="s">
        <v>6402</v>
      </c>
      <c r="B1369" s="23" t="s">
        <v>6403</v>
      </c>
      <c r="C1369" s="40" t="s">
        <v>177</v>
      </c>
      <c r="D1369" s="23" t="s">
        <v>1471</v>
      </c>
      <c r="E1369" s="23" t="s">
        <v>6404</v>
      </c>
      <c r="F1369" s="23" t="s">
        <v>6405</v>
      </c>
      <c r="G1369" s="23" t="n">
        <v>53</v>
      </c>
      <c r="H1369" s="23" t="n">
        <v>2500</v>
      </c>
      <c r="I1369" s="41" t="s">
        <v>180</v>
      </c>
      <c r="K1369" s="23" t="n">
        <v>0</v>
      </c>
      <c r="L1369" s="23" t="n">
        <v>17956</v>
      </c>
      <c r="M1369" s="23" t="n">
        <v>25000</v>
      </c>
      <c r="N1369" s="23" t="n">
        <v>0</v>
      </c>
      <c r="O1369" s="23" t="n">
        <f aca="false">K1369+L1369</f>
        <v>17956</v>
      </c>
      <c r="P1369" s="23" t="n">
        <f aca="false">K1369+L1369+M1369+N1369</f>
        <v>42956</v>
      </c>
      <c r="Q1369" s="23" t="n">
        <v>15221</v>
      </c>
      <c r="R1369" s="23" t="n">
        <v>15213</v>
      </c>
      <c r="S1369" s="23" t="n">
        <v>14209</v>
      </c>
      <c r="T1369" s="23" t="n">
        <v>9224</v>
      </c>
      <c r="U1369" s="23" t="n">
        <f aca="false">IF(I1369="delivery",O1369-SUM(Q1369+R1369),IF(I1369="PO",P1369-SUM(Q1369:R1369)))</f>
        <v>-12478</v>
      </c>
      <c r="V1369" s="43" t="n">
        <v>0.0712</v>
      </c>
      <c r="W1369" s="43" t="n">
        <v>0.0712</v>
      </c>
      <c r="X1369" s="43" t="n">
        <f aca="false">W1369-V1369</f>
        <v>0</v>
      </c>
      <c r="Y1369" s="43"/>
      <c r="Z1369" s="43"/>
      <c r="AA1369" s="43" t="n">
        <v>0.06613</v>
      </c>
      <c r="AB1369" s="43"/>
      <c r="AC1369" s="43" t="s">
        <v>10482</v>
      </c>
      <c r="AD1369" s="43" t="s">
        <v>12716</v>
      </c>
      <c r="AE1369" s="43" t="s">
        <v>12728</v>
      </c>
      <c r="AF1369" s="43"/>
      <c r="AG1369" s="43" t="n">
        <v>0.0766</v>
      </c>
      <c r="AH1369" s="43" t="s">
        <v>12725</v>
      </c>
      <c r="AI1369" s="63" t="n">
        <v>2500</v>
      </c>
      <c r="AJ1369" s="63" t="n">
        <v>4</v>
      </c>
      <c r="AK1369" s="43" t="s">
        <v>12729</v>
      </c>
      <c r="AL1369" s="43"/>
      <c r="AM1369" s="43"/>
      <c r="AN1369" s="43"/>
      <c r="AO1369" s="43" t="s">
        <v>1471</v>
      </c>
      <c r="AP1369" s="23" t="s">
        <v>2011</v>
      </c>
      <c r="AT1369" s="23" t="s">
        <v>10959</v>
      </c>
      <c r="AV1369" s="23" t="n">
        <v>0.135</v>
      </c>
      <c r="AW1369" s="23" t="s">
        <v>12586</v>
      </c>
      <c r="AX1369" s="23" t="s">
        <v>12730</v>
      </c>
      <c r="AY1369" s="23" t="n">
        <v>2500</v>
      </c>
      <c r="AZ1369" s="23" t="n">
        <v>6</v>
      </c>
      <c r="BA1369" s="23" t="s">
        <v>177</v>
      </c>
      <c r="BB1369" s="23" t="s">
        <v>12586</v>
      </c>
      <c r="BF1369" s="23" t="s">
        <v>10498</v>
      </c>
      <c r="BG1369" s="1" t="s">
        <v>183</v>
      </c>
    </row>
    <row r="1370" s="23" customFormat="true" ht="12.75" hidden="false" customHeight="false" outlineLevel="0" collapsed="false">
      <c r="A1370" s="23" t="s">
        <v>6406</v>
      </c>
      <c r="B1370" s="23" t="s">
        <v>6407</v>
      </c>
      <c r="C1370" s="40" t="s">
        <v>177</v>
      </c>
      <c r="D1370" s="23" t="s">
        <v>1471</v>
      </c>
      <c r="E1370" s="23" t="s">
        <v>6408</v>
      </c>
      <c r="F1370" s="23" t="s">
        <v>6409</v>
      </c>
      <c r="G1370" s="23" t="n">
        <v>43</v>
      </c>
      <c r="H1370" s="23" t="n">
        <v>2500</v>
      </c>
      <c r="I1370" s="41" t="s">
        <v>180</v>
      </c>
      <c r="K1370" s="23" t="n">
        <v>0</v>
      </c>
      <c r="L1370" s="23" t="n">
        <v>2760</v>
      </c>
      <c r="M1370" s="23" t="n">
        <v>0</v>
      </c>
      <c r="N1370" s="23" t="n">
        <v>0</v>
      </c>
      <c r="O1370" s="23" t="n">
        <f aca="false">K1370+L1370</f>
        <v>2760</v>
      </c>
      <c r="P1370" s="23" t="n">
        <f aca="false">K1370+L1370+M1370+N1370</f>
        <v>2760</v>
      </c>
      <c r="Q1370" s="23" t="n">
        <v>430</v>
      </c>
      <c r="R1370" s="23" t="n">
        <v>354</v>
      </c>
      <c r="S1370" s="23" t="n">
        <v>470</v>
      </c>
      <c r="T1370" s="23" t="n">
        <v>130</v>
      </c>
      <c r="U1370" s="23" t="n">
        <f aca="false">IF(I1370="delivery",O1370-SUM(Q1370+R1370),IF(I1370="PO",P1370-SUM(Q1370:R1370)))</f>
        <v>1976</v>
      </c>
      <c r="V1370" s="43" t="n">
        <v>0.0588</v>
      </c>
      <c r="W1370" s="43" t="n">
        <v>0.0588</v>
      </c>
      <c r="X1370" s="43" t="n">
        <f aca="false">W1370-V1370</f>
        <v>0</v>
      </c>
      <c r="Y1370" s="43"/>
      <c r="Z1370" s="43"/>
      <c r="AA1370" s="43"/>
      <c r="AB1370" s="43"/>
      <c r="AC1370" s="43" t="s">
        <v>10482</v>
      </c>
      <c r="AD1370" s="43"/>
      <c r="AE1370" s="43"/>
      <c r="AF1370" s="43"/>
      <c r="AG1370" s="43" t="n">
        <v>0.0536</v>
      </c>
      <c r="AH1370" s="43" t="s">
        <v>12731</v>
      </c>
      <c r="AI1370" s="63" t="n">
        <v>2500</v>
      </c>
      <c r="AJ1370" s="63" t="n">
        <v>6</v>
      </c>
      <c r="AK1370" s="43" t="s">
        <v>12732</v>
      </c>
      <c r="AL1370" s="43"/>
      <c r="AM1370" s="43"/>
      <c r="AN1370" s="43"/>
      <c r="AO1370" s="43" t="s">
        <v>1471</v>
      </c>
      <c r="AP1370" s="23" t="s">
        <v>2011</v>
      </c>
      <c r="AT1370" s="23" t="s">
        <v>11356</v>
      </c>
      <c r="AV1370" s="23" t="n">
        <v>0.0746</v>
      </c>
      <c r="AW1370" s="23" t="s">
        <v>12733</v>
      </c>
      <c r="AX1370" s="23" t="s">
        <v>12734</v>
      </c>
      <c r="AY1370" s="23" t="n">
        <v>1216</v>
      </c>
      <c r="AZ1370" s="23" t="n">
        <v>9</v>
      </c>
      <c r="BA1370" s="23" t="s">
        <v>1465</v>
      </c>
      <c r="BB1370" s="23" t="s">
        <v>11587</v>
      </c>
      <c r="BF1370" s="23" t="s">
        <v>10498</v>
      </c>
      <c r="BG1370" s="1" t="s">
        <v>183</v>
      </c>
    </row>
    <row r="1371" s="23" customFormat="true" ht="12.75" hidden="false" customHeight="false" outlineLevel="0" collapsed="false">
      <c r="A1371" s="23" t="s">
        <v>6410</v>
      </c>
      <c r="B1371" s="23" t="s">
        <v>6411</v>
      </c>
      <c r="C1371" s="40" t="s">
        <v>177</v>
      </c>
      <c r="D1371" s="23" t="s">
        <v>1471</v>
      </c>
      <c r="E1371" s="23" t="s">
        <v>6412</v>
      </c>
      <c r="F1371" s="23" t="s">
        <v>6413</v>
      </c>
      <c r="G1371" s="23" t="n">
        <v>43</v>
      </c>
      <c r="H1371" s="23" t="n">
        <v>2500</v>
      </c>
      <c r="I1371" s="41" t="s">
        <v>180</v>
      </c>
      <c r="K1371" s="23" t="n">
        <v>0</v>
      </c>
      <c r="L1371" s="23" t="n">
        <v>1136</v>
      </c>
      <c r="M1371" s="23" t="n">
        <v>2500</v>
      </c>
      <c r="N1371" s="23" t="n">
        <v>0</v>
      </c>
      <c r="O1371" s="23" t="n">
        <f aca="false">K1371+L1371</f>
        <v>1136</v>
      </c>
      <c r="P1371" s="23" t="n">
        <f aca="false">K1371+L1371+M1371+N1371</f>
        <v>3636</v>
      </c>
      <c r="Q1371" s="23" t="n">
        <v>1072</v>
      </c>
      <c r="R1371" s="23" t="n">
        <v>466</v>
      </c>
      <c r="S1371" s="23" t="n">
        <v>566</v>
      </c>
      <c r="T1371" s="23" t="n">
        <v>352</v>
      </c>
      <c r="U1371" s="23" t="n">
        <f aca="false">IF(I1371="delivery",O1371-SUM(Q1371+R1371),IF(I1371="PO",P1371-SUM(Q1371:R1371)))</f>
        <v>-402</v>
      </c>
      <c r="V1371" s="43" t="n">
        <v>0.556</v>
      </c>
      <c r="W1371" s="43" t="n">
        <v>0.556</v>
      </c>
      <c r="X1371" s="43" t="n">
        <f aca="false">W1371-V1371</f>
        <v>0</v>
      </c>
      <c r="Y1371" s="43"/>
      <c r="Z1371" s="43"/>
      <c r="AA1371" s="43"/>
      <c r="AB1371" s="43"/>
      <c r="AC1371" s="43" t="s">
        <v>10482</v>
      </c>
      <c r="AD1371" s="43"/>
      <c r="AE1371" s="43"/>
      <c r="AF1371" s="43"/>
      <c r="AG1371" s="43" t="n">
        <v>0.556</v>
      </c>
      <c r="AH1371" s="43"/>
      <c r="AI1371" s="63"/>
      <c r="AJ1371" s="63"/>
      <c r="AK1371" s="43"/>
      <c r="AL1371" s="43"/>
      <c r="AM1371" s="43" t="s">
        <v>11367</v>
      </c>
      <c r="AN1371" s="43"/>
      <c r="AO1371" s="43" t="s">
        <v>1471</v>
      </c>
      <c r="AP1371" s="23" t="s">
        <v>3124</v>
      </c>
      <c r="AT1371" s="23" t="s">
        <v>11356</v>
      </c>
      <c r="AV1371" s="23" t="n">
        <v>0.556</v>
      </c>
      <c r="AW1371" s="23" t="s">
        <v>12735</v>
      </c>
      <c r="AX1371" s="23" t="s">
        <v>12736</v>
      </c>
      <c r="AY1371" s="23" t="n">
        <v>2500</v>
      </c>
      <c r="AZ1371" s="23" t="n">
        <v>6</v>
      </c>
      <c r="BA1371" s="23" t="s">
        <v>1465</v>
      </c>
      <c r="BB1371" s="23" t="s">
        <v>11587</v>
      </c>
      <c r="BF1371" s="23" t="s">
        <v>10498</v>
      </c>
      <c r="BG1371" s="1" t="s">
        <v>183</v>
      </c>
    </row>
    <row r="1372" s="23" customFormat="true" ht="12.75" hidden="false" customHeight="false" outlineLevel="0" collapsed="false">
      <c r="A1372" s="23" t="s">
        <v>6414</v>
      </c>
      <c r="B1372" s="23" t="s">
        <v>6415</v>
      </c>
      <c r="C1372" s="40" t="s">
        <v>177</v>
      </c>
      <c r="D1372" s="23" t="s">
        <v>1471</v>
      </c>
      <c r="E1372" s="23" t="s">
        <v>6416</v>
      </c>
      <c r="F1372" s="23" t="s">
        <v>6417</v>
      </c>
      <c r="G1372" s="23" t="n">
        <v>43</v>
      </c>
      <c r="H1372" s="23" t="n">
        <v>3000</v>
      </c>
      <c r="I1372" s="41" t="s">
        <v>180</v>
      </c>
      <c r="K1372" s="23" t="n">
        <v>0</v>
      </c>
      <c r="L1372" s="23" t="n">
        <v>9388</v>
      </c>
      <c r="M1372" s="23" t="n">
        <v>24</v>
      </c>
      <c r="N1372" s="23" t="n">
        <v>0</v>
      </c>
      <c r="O1372" s="23" t="n">
        <f aca="false">K1372+L1372</f>
        <v>9388</v>
      </c>
      <c r="P1372" s="23" t="n">
        <f aca="false">K1372+L1372+M1372+N1372</f>
        <v>9412</v>
      </c>
      <c r="Q1372" s="23" t="n">
        <v>9361</v>
      </c>
      <c r="R1372" s="23" t="n">
        <v>3405</v>
      </c>
      <c r="S1372" s="23" t="n">
        <v>4905</v>
      </c>
      <c r="T1372" s="23" t="n">
        <v>1793</v>
      </c>
      <c r="U1372" s="23" t="n">
        <f aca="false">IF(I1372="delivery",O1372-SUM(Q1372+R1372),IF(I1372="PO",P1372-SUM(Q1372:R1372)))</f>
        <v>-3378</v>
      </c>
      <c r="V1372" s="43" t="n">
        <v>0.237</v>
      </c>
      <c r="W1372" s="43" t="n">
        <v>0.237</v>
      </c>
      <c r="X1372" s="43" t="n">
        <f aca="false">W1372-V1372</f>
        <v>0</v>
      </c>
      <c r="Y1372" s="43"/>
      <c r="Z1372" s="43"/>
      <c r="AA1372" s="43" t="n">
        <v>0.249</v>
      </c>
      <c r="AB1372" s="43"/>
      <c r="AC1372" s="43" t="s">
        <v>10482</v>
      </c>
      <c r="AD1372" s="43"/>
      <c r="AE1372" s="43"/>
      <c r="AF1372" s="43"/>
      <c r="AG1372" s="43" t="n">
        <v>0.237</v>
      </c>
      <c r="AH1372" s="43"/>
      <c r="AI1372" s="63"/>
      <c r="AJ1372" s="63"/>
      <c r="AK1372" s="43"/>
      <c r="AL1372" s="43"/>
      <c r="AM1372" s="43"/>
      <c r="AN1372" s="43"/>
      <c r="AO1372" s="43" t="s">
        <v>1471</v>
      </c>
      <c r="AP1372" s="23" t="s">
        <v>2011</v>
      </c>
      <c r="AT1372" s="23" t="s">
        <v>10959</v>
      </c>
      <c r="AV1372" s="23" t="n">
        <v>0.237</v>
      </c>
      <c r="AW1372" s="23" t="s">
        <v>12586</v>
      </c>
      <c r="AX1372" s="23" t="s">
        <v>12737</v>
      </c>
      <c r="AY1372" s="23" t="n">
        <v>3000</v>
      </c>
      <c r="AZ1372" s="23" t="n">
        <v>6</v>
      </c>
      <c r="BA1372" s="23" t="s">
        <v>177</v>
      </c>
      <c r="BB1372" s="23" t="s">
        <v>12586</v>
      </c>
      <c r="BF1372" s="23" t="s">
        <v>10498</v>
      </c>
      <c r="BG1372" s="1" t="s">
        <v>183</v>
      </c>
    </row>
    <row r="1373" s="23" customFormat="true" ht="12.75" hidden="true" customHeight="false" outlineLevel="0" collapsed="false">
      <c r="A1373" s="23" t="s">
        <v>6418</v>
      </c>
      <c r="B1373" s="23" t="s">
        <v>6419</v>
      </c>
      <c r="C1373" s="40" t="s">
        <v>177</v>
      </c>
      <c r="D1373" s="23" t="s">
        <v>82</v>
      </c>
      <c r="E1373" s="23" t="s">
        <v>6420</v>
      </c>
      <c r="F1373" s="23" t="s">
        <v>6421</v>
      </c>
      <c r="G1373" s="23" t="n">
        <v>131</v>
      </c>
      <c r="H1373" s="23" t="n">
        <v>176</v>
      </c>
      <c r="I1373" s="41" t="s">
        <v>180</v>
      </c>
      <c r="K1373" s="23" t="n">
        <v>0</v>
      </c>
      <c r="L1373" s="23" t="n">
        <v>1265</v>
      </c>
      <c r="M1373" s="23" t="n">
        <v>0</v>
      </c>
      <c r="N1373" s="23" t="n">
        <v>1056</v>
      </c>
      <c r="O1373" s="23" t="n">
        <f aca="false">K1373+L1373</f>
        <v>1265</v>
      </c>
      <c r="P1373" s="23" t="n">
        <f aca="false">K1373+L1373+M1373+N1373</f>
        <v>2321</v>
      </c>
      <c r="Q1373" s="23" t="n">
        <v>1462</v>
      </c>
      <c r="R1373" s="23" t="n">
        <v>646</v>
      </c>
      <c r="S1373" s="23" t="n">
        <v>810</v>
      </c>
      <c r="T1373" s="23" t="n">
        <v>450</v>
      </c>
      <c r="U1373" s="23" t="n">
        <f aca="false">IF(I1373="delivery",O1373-SUM(Q1373+R1373),IF(I1373="PO",P1373-SUM(Q1373:R1373)))</f>
        <v>-843</v>
      </c>
      <c r="V1373" s="43" t="n">
        <v>1.63</v>
      </c>
      <c r="W1373" s="43" t="n">
        <v>2.04</v>
      </c>
      <c r="X1373" s="43" t="n">
        <f aca="false">W1373-V1373</f>
        <v>0.41</v>
      </c>
      <c r="Y1373" s="43"/>
      <c r="Z1373" s="43"/>
      <c r="AA1373" s="43" t="n">
        <v>1.63</v>
      </c>
      <c r="AB1373" s="43"/>
      <c r="AC1373" s="43" t="s">
        <v>10482</v>
      </c>
      <c r="AD1373" s="43"/>
      <c r="AE1373" s="43"/>
      <c r="AF1373" s="43"/>
      <c r="AG1373" s="43" t="n">
        <v>2.04</v>
      </c>
      <c r="AH1373" s="43" t="s">
        <v>12738</v>
      </c>
      <c r="AI1373" s="63" t="n">
        <v>176</v>
      </c>
      <c r="AJ1373" s="63" t="n">
        <v>24</v>
      </c>
      <c r="AK1373" s="43" t="s">
        <v>12739</v>
      </c>
      <c r="AL1373" s="43"/>
      <c r="AM1373" s="43" t="s">
        <v>12740</v>
      </c>
      <c r="AN1373" s="43"/>
      <c r="AO1373" s="43" t="s">
        <v>82</v>
      </c>
      <c r="AP1373" s="23" t="s">
        <v>6397</v>
      </c>
      <c r="BF1373" s="23" t="s">
        <v>10498</v>
      </c>
      <c r="BG1373" s="1" t="s">
        <v>183</v>
      </c>
    </row>
    <row r="1374" s="23" customFormat="true" ht="12.75" hidden="false" customHeight="false" outlineLevel="0" collapsed="false">
      <c r="A1374" s="23" t="s">
        <v>6422</v>
      </c>
      <c r="B1374" s="23" t="s">
        <v>6423</v>
      </c>
      <c r="C1374" s="40" t="s">
        <v>177</v>
      </c>
      <c r="D1374" s="23" t="s">
        <v>1471</v>
      </c>
      <c r="E1374" s="23" t="s">
        <v>6424</v>
      </c>
      <c r="F1374" s="23" t="s">
        <v>6425</v>
      </c>
      <c r="G1374" s="23" t="n">
        <v>43</v>
      </c>
      <c r="H1374" s="23" t="n">
        <v>2500</v>
      </c>
      <c r="I1374" s="41" t="s">
        <v>180</v>
      </c>
      <c r="K1374" s="23" t="n">
        <v>0</v>
      </c>
      <c r="L1374" s="23" t="n">
        <v>2782</v>
      </c>
      <c r="M1374" s="23" t="n">
        <v>2500</v>
      </c>
      <c r="N1374" s="23" t="n">
        <v>0</v>
      </c>
      <c r="O1374" s="23" t="n">
        <f aca="false">K1374+L1374</f>
        <v>2782</v>
      </c>
      <c r="P1374" s="23" t="n">
        <f aca="false">K1374+L1374+M1374+N1374</f>
        <v>5282</v>
      </c>
      <c r="Q1374" s="23" t="n">
        <v>5309</v>
      </c>
      <c r="R1374" s="23" t="n">
        <v>2615</v>
      </c>
      <c r="S1374" s="23" t="n">
        <v>2653</v>
      </c>
      <c r="T1374" s="23" t="n">
        <v>1748</v>
      </c>
      <c r="U1374" s="23" t="n">
        <f aca="false">IF(I1374="delivery",O1374-SUM(Q1374+R1374),IF(I1374="PO",P1374-SUM(Q1374:R1374)))</f>
        <v>-5142</v>
      </c>
      <c r="V1374" s="43" t="n">
        <v>3.223</v>
      </c>
      <c r="W1374" s="43" t="n">
        <v>3.223</v>
      </c>
      <c r="X1374" s="43" t="n">
        <f aca="false">W1374-V1374</f>
        <v>0</v>
      </c>
      <c r="Y1374" s="43"/>
      <c r="Z1374" s="43"/>
      <c r="AA1374" s="43" t="n">
        <v>3.223</v>
      </c>
      <c r="AB1374" s="43"/>
      <c r="AC1374" s="43" t="s">
        <v>10482</v>
      </c>
      <c r="AD1374" s="43"/>
      <c r="AE1374" s="43"/>
      <c r="AF1374" s="43"/>
      <c r="AG1374" s="43" t="n">
        <v>3.223</v>
      </c>
      <c r="AH1374" s="43"/>
      <c r="AI1374" s="63"/>
      <c r="AJ1374" s="63"/>
      <c r="AK1374" s="43"/>
      <c r="AL1374" s="43"/>
      <c r="AM1374" s="43" t="s">
        <v>11367</v>
      </c>
      <c r="AN1374" s="43"/>
      <c r="AO1374" s="43" t="s">
        <v>1471</v>
      </c>
      <c r="AP1374" s="23" t="s">
        <v>3124</v>
      </c>
      <c r="AT1374" s="23" t="s">
        <v>11356</v>
      </c>
      <c r="AV1374" s="23" t="n">
        <v>3.223</v>
      </c>
      <c r="AW1374" s="23" t="s">
        <v>12735</v>
      </c>
      <c r="AX1374" s="23" t="s">
        <v>12741</v>
      </c>
      <c r="AY1374" s="23" t="n">
        <v>2500</v>
      </c>
      <c r="AZ1374" s="23" t="n">
        <v>6</v>
      </c>
      <c r="BA1374" s="23" t="s">
        <v>1465</v>
      </c>
      <c r="BB1374" s="23" t="s">
        <v>11587</v>
      </c>
      <c r="BF1374" s="23" t="s">
        <v>10498</v>
      </c>
      <c r="BG1374" s="1" t="s">
        <v>183</v>
      </c>
    </row>
    <row r="1375" s="23" customFormat="true" ht="12.75" hidden="true" customHeight="false" outlineLevel="0" collapsed="false">
      <c r="A1375" s="23" t="s">
        <v>6426</v>
      </c>
      <c r="B1375" s="23" t="s">
        <v>6427</v>
      </c>
      <c r="C1375" s="40" t="s">
        <v>177</v>
      </c>
      <c r="D1375" s="23" t="s">
        <v>82</v>
      </c>
      <c r="E1375" s="23" t="s">
        <v>6428</v>
      </c>
      <c r="F1375" s="23" t="s">
        <v>6429</v>
      </c>
      <c r="G1375" s="23" t="n">
        <v>101</v>
      </c>
      <c r="H1375" s="23" t="n">
        <v>1</v>
      </c>
      <c r="I1375" s="41" t="s">
        <v>180</v>
      </c>
      <c r="K1375" s="23" t="n">
        <v>0</v>
      </c>
      <c r="L1375" s="23" t="n">
        <v>789</v>
      </c>
      <c r="M1375" s="23" t="n">
        <v>188</v>
      </c>
      <c r="N1375" s="23" t="n">
        <v>100</v>
      </c>
      <c r="O1375" s="23" t="n">
        <f aca="false">K1375+L1375</f>
        <v>789</v>
      </c>
      <c r="P1375" s="23" t="n">
        <f aca="false">K1375+L1375+M1375+N1375</f>
        <v>1077</v>
      </c>
      <c r="Q1375" s="23" t="n">
        <v>350</v>
      </c>
      <c r="R1375" s="23" t="n">
        <v>138</v>
      </c>
      <c r="S1375" s="23" t="n">
        <v>138</v>
      </c>
      <c r="T1375" s="23" t="n">
        <v>92</v>
      </c>
      <c r="U1375" s="23" t="n">
        <f aca="false">IF(I1375="delivery",O1375-SUM(Q1375+R1375),IF(I1375="PO",P1375-SUM(Q1375:R1375)))</f>
        <v>301</v>
      </c>
      <c r="V1375" s="43" t="n">
        <v>14.86</v>
      </c>
      <c r="W1375" s="43" t="n">
        <v>14.86</v>
      </c>
      <c r="X1375" s="43" t="n">
        <f aca="false">W1375-V1375</f>
        <v>0</v>
      </c>
      <c r="Y1375" s="43"/>
      <c r="Z1375" s="43"/>
      <c r="AA1375" s="43" t="n">
        <v>14.86</v>
      </c>
      <c r="AB1375" s="43"/>
      <c r="AC1375" s="43" t="s">
        <v>10482</v>
      </c>
      <c r="AD1375" s="43"/>
      <c r="AE1375" s="43"/>
      <c r="AF1375" s="43"/>
      <c r="AG1375" s="43" t="n">
        <v>14.86</v>
      </c>
      <c r="AH1375" s="43" t="s">
        <v>12742</v>
      </c>
      <c r="AI1375" s="63" t="n">
        <v>1</v>
      </c>
      <c r="AJ1375" s="63" t="n">
        <v>18</v>
      </c>
      <c r="AK1375" s="43" t="s">
        <v>12743</v>
      </c>
      <c r="AL1375" s="43"/>
      <c r="AM1375" s="43" t="s">
        <v>12744</v>
      </c>
      <c r="AN1375" s="43"/>
      <c r="AO1375" s="43" t="s">
        <v>82</v>
      </c>
      <c r="AP1375" s="23" t="s">
        <v>6397</v>
      </c>
      <c r="BF1375" s="23" t="s">
        <v>10498</v>
      </c>
      <c r="BG1375" s="1" t="s">
        <v>183</v>
      </c>
    </row>
    <row r="1376" s="23" customFormat="true" ht="12.75" hidden="false" customHeight="false" outlineLevel="0" collapsed="false">
      <c r="A1376" s="23" t="s">
        <v>6430</v>
      </c>
      <c r="B1376" s="23" t="s">
        <v>6431</v>
      </c>
      <c r="C1376" s="40" t="s">
        <v>177</v>
      </c>
      <c r="D1376" s="23" t="s">
        <v>1471</v>
      </c>
      <c r="E1376" s="23" t="s">
        <v>6432</v>
      </c>
      <c r="F1376" s="23" t="s">
        <v>6433</v>
      </c>
      <c r="G1376" s="23" t="n">
        <v>58</v>
      </c>
      <c r="H1376" s="23" t="n">
        <v>3000</v>
      </c>
      <c r="I1376" s="41" t="s">
        <v>180</v>
      </c>
      <c r="K1376" s="23" t="n">
        <v>0</v>
      </c>
      <c r="L1376" s="23" t="n">
        <v>10226</v>
      </c>
      <c r="M1376" s="23" t="n">
        <v>15000</v>
      </c>
      <c r="N1376" s="23" t="n">
        <v>0</v>
      </c>
      <c r="O1376" s="23" t="n">
        <f aca="false">K1376+L1376</f>
        <v>10226</v>
      </c>
      <c r="P1376" s="23" t="n">
        <f aca="false">K1376+L1376+M1376+N1376</f>
        <v>25226</v>
      </c>
      <c r="Q1376" s="23" t="n">
        <v>12747</v>
      </c>
      <c r="R1376" s="23" t="n">
        <v>12804</v>
      </c>
      <c r="S1376" s="23" t="n">
        <v>13371</v>
      </c>
      <c r="T1376" s="23" t="n">
        <v>9512</v>
      </c>
      <c r="U1376" s="23" t="n">
        <f aca="false">IF(I1376="delivery",O1376-SUM(Q1376+R1376),IF(I1376="PO",P1376-SUM(Q1376:R1376)))</f>
        <v>-15325</v>
      </c>
      <c r="V1376" s="43" t="n">
        <v>0.1639</v>
      </c>
      <c r="W1376" s="43" t="n">
        <v>0.1639</v>
      </c>
      <c r="X1376" s="43" t="n">
        <f aca="false">W1376-V1376</f>
        <v>0</v>
      </c>
      <c r="Y1376" s="43"/>
      <c r="Z1376" s="43"/>
      <c r="AA1376" s="43" t="n">
        <v>0.1054</v>
      </c>
      <c r="AB1376" s="43"/>
      <c r="AC1376" s="43" t="s">
        <v>10482</v>
      </c>
      <c r="AD1376" s="43"/>
      <c r="AE1376" s="43"/>
      <c r="AF1376" s="43"/>
      <c r="AG1376" s="43" t="n">
        <v>0.1639</v>
      </c>
      <c r="AH1376" s="43" t="s">
        <v>12745</v>
      </c>
      <c r="AI1376" s="63" t="n">
        <v>3000</v>
      </c>
      <c r="AJ1376" s="63" t="n">
        <v>6</v>
      </c>
      <c r="AK1376" s="43" t="s">
        <v>12746</v>
      </c>
      <c r="AL1376" s="43"/>
      <c r="AM1376" s="43"/>
      <c r="AN1376" s="43"/>
      <c r="AO1376" s="43" t="s">
        <v>1471</v>
      </c>
      <c r="AP1376" s="23" t="s">
        <v>2011</v>
      </c>
      <c r="AT1376" s="23" t="s">
        <v>11356</v>
      </c>
      <c r="AV1376" s="23" t="n">
        <v>0.23</v>
      </c>
      <c r="AW1376" s="23" t="s">
        <v>12747</v>
      </c>
      <c r="AX1376" s="23" t="s">
        <v>12748</v>
      </c>
      <c r="AY1376" s="23" t="n">
        <v>1000</v>
      </c>
      <c r="AZ1376" s="23" t="n">
        <v>18</v>
      </c>
      <c r="BA1376" s="23" t="s">
        <v>1465</v>
      </c>
      <c r="BB1376" s="23" t="s">
        <v>11587</v>
      </c>
      <c r="BF1376" s="23" t="s">
        <v>10498</v>
      </c>
      <c r="BG1376" s="1" t="s">
        <v>183</v>
      </c>
    </row>
    <row r="1377" s="23" customFormat="true" ht="12.75" hidden="true" customHeight="false" outlineLevel="0" collapsed="false">
      <c r="A1377" s="23" t="s">
        <v>6434</v>
      </c>
      <c r="B1377" s="23" t="s">
        <v>6435</v>
      </c>
      <c r="C1377" s="40" t="s">
        <v>177</v>
      </c>
      <c r="D1377" s="23" t="s">
        <v>82</v>
      </c>
      <c r="E1377" s="23" t="s">
        <v>6436</v>
      </c>
      <c r="F1377" s="23" t="s">
        <v>6437</v>
      </c>
      <c r="G1377" s="23" t="n">
        <v>71</v>
      </c>
      <c r="H1377" s="23" t="n">
        <v>60</v>
      </c>
      <c r="I1377" s="41" t="s">
        <v>180</v>
      </c>
      <c r="K1377" s="23" t="n">
        <v>0</v>
      </c>
      <c r="L1377" s="23" t="n">
        <v>879</v>
      </c>
      <c r="M1377" s="23" t="n">
        <v>0</v>
      </c>
      <c r="N1377" s="23" t="n">
        <v>480</v>
      </c>
      <c r="O1377" s="23" t="n">
        <f aca="false">K1377+L1377</f>
        <v>879</v>
      </c>
      <c r="P1377" s="23" t="n">
        <f aca="false">K1377+L1377+M1377+N1377</f>
        <v>1359</v>
      </c>
      <c r="Q1377" s="23" t="n">
        <v>986</v>
      </c>
      <c r="R1377" s="23" t="n">
        <v>442</v>
      </c>
      <c r="S1377" s="23" t="n">
        <v>542</v>
      </c>
      <c r="T1377" s="23" t="n">
        <v>328</v>
      </c>
      <c r="U1377" s="23" t="n">
        <f aca="false">IF(I1377="delivery",O1377-SUM(Q1377+R1377),IF(I1377="PO",P1377-SUM(Q1377:R1377)))</f>
        <v>-549</v>
      </c>
      <c r="V1377" s="43" t="n">
        <v>8.85</v>
      </c>
      <c r="W1377" s="43" t="n">
        <v>11.06</v>
      </c>
      <c r="X1377" s="43" t="n">
        <f aca="false">W1377-V1377</f>
        <v>2.21</v>
      </c>
      <c r="Y1377" s="43"/>
      <c r="Z1377" s="43"/>
      <c r="AA1377" s="43" t="n">
        <v>8.85</v>
      </c>
      <c r="AB1377" s="43"/>
      <c r="AC1377" s="43" t="s">
        <v>10482</v>
      </c>
      <c r="AD1377" s="43"/>
      <c r="AE1377" s="43"/>
      <c r="AF1377" s="43"/>
      <c r="AG1377" s="43" t="n">
        <v>11.06</v>
      </c>
      <c r="AH1377" s="43" t="s">
        <v>12749</v>
      </c>
      <c r="AI1377" s="63" t="n">
        <v>60</v>
      </c>
      <c r="AJ1377" s="63" t="n">
        <v>12</v>
      </c>
      <c r="AK1377" s="43" t="s">
        <v>12739</v>
      </c>
      <c r="AL1377" s="43"/>
      <c r="AM1377" s="43" t="s">
        <v>12740</v>
      </c>
      <c r="AN1377" s="43"/>
      <c r="AO1377" s="43" t="s">
        <v>82</v>
      </c>
      <c r="AP1377" s="23" t="s">
        <v>6397</v>
      </c>
      <c r="BF1377" s="23" t="s">
        <v>10498</v>
      </c>
      <c r="BG1377" s="1" t="s">
        <v>183</v>
      </c>
    </row>
    <row r="1378" s="23" customFormat="true" ht="12.75" hidden="true" customHeight="false" outlineLevel="0" collapsed="false">
      <c r="A1378" s="23" t="s">
        <v>6438</v>
      </c>
      <c r="B1378" s="23" t="s">
        <v>6439</v>
      </c>
      <c r="C1378" s="40" t="s">
        <v>177</v>
      </c>
      <c r="D1378" s="23" t="s">
        <v>82</v>
      </c>
      <c r="E1378" s="23" t="s">
        <v>6440</v>
      </c>
      <c r="F1378" s="23" t="s">
        <v>6441</v>
      </c>
      <c r="G1378" s="23" t="n">
        <v>101</v>
      </c>
      <c r="H1378" s="23" t="n">
        <v>1</v>
      </c>
      <c r="I1378" s="41" t="s">
        <v>180</v>
      </c>
      <c r="K1378" s="23" t="n">
        <v>0</v>
      </c>
      <c r="L1378" s="23" t="n">
        <v>2841</v>
      </c>
      <c r="M1378" s="23" t="n">
        <v>0</v>
      </c>
      <c r="N1378" s="23" t="n">
        <v>443</v>
      </c>
      <c r="O1378" s="23" t="n">
        <f aca="false">K1378+L1378</f>
        <v>2841</v>
      </c>
      <c r="P1378" s="23" t="n">
        <f aca="false">K1378+L1378+M1378+N1378</f>
        <v>3284</v>
      </c>
      <c r="Q1378" s="23" t="n">
        <v>2754</v>
      </c>
      <c r="R1378" s="23" t="n">
        <v>996</v>
      </c>
      <c r="S1378" s="23" t="n">
        <v>1220</v>
      </c>
      <c r="T1378" s="23" t="n">
        <v>580</v>
      </c>
      <c r="U1378" s="23" t="n">
        <f aca="false">IF(I1378="delivery",O1378-SUM(Q1378+R1378),IF(I1378="PO",P1378-SUM(Q1378:R1378)))</f>
        <v>-909</v>
      </c>
      <c r="V1378" s="43" t="n">
        <v>9.62</v>
      </c>
      <c r="W1378" s="43" t="n">
        <v>9.62</v>
      </c>
      <c r="X1378" s="43" t="n">
        <f aca="false">W1378-V1378</f>
        <v>0</v>
      </c>
      <c r="Y1378" s="43"/>
      <c r="Z1378" s="43"/>
      <c r="AA1378" s="43"/>
      <c r="AB1378" s="43"/>
      <c r="AC1378" s="43" t="s">
        <v>10482</v>
      </c>
      <c r="AD1378" s="43"/>
      <c r="AE1378" s="43"/>
      <c r="AF1378" s="43"/>
      <c r="AG1378" s="43" t="n">
        <v>9.62</v>
      </c>
      <c r="AH1378" s="43" t="s">
        <v>12750</v>
      </c>
      <c r="AI1378" s="63" t="n">
        <v>630</v>
      </c>
      <c r="AJ1378" s="63" t="n">
        <v>18</v>
      </c>
      <c r="AK1378" s="43" t="s">
        <v>12743</v>
      </c>
      <c r="AL1378" s="43"/>
      <c r="AM1378" s="43" t="s">
        <v>12744</v>
      </c>
      <c r="AN1378" s="43"/>
      <c r="AO1378" s="43" t="s">
        <v>82</v>
      </c>
      <c r="AP1378" s="23" t="s">
        <v>6397</v>
      </c>
      <c r="BF1378" s="23" t="s">
        <v>10498</v>
      </c>
      <c r="BG1378" s="1" t="s">
        <v>183</v>
      </c>
    </row>
    <row r="1379" s="23" customFormat="true" ht="12.75" hidden="false" customHeight="false" outlineLevel="0" collapsed="false">
      <c r="A1379" s="23" t="s">
        <v>6442</v>
      </c>
      <c r="B1379" s="23" t="s">
        <v>6443</v>
      </c>
      <c r="C1379" s="40" t="s">
        <v>177</v>
      </c>
      <c r="D1379" s="23" t="s">
        <v>1471</v>
      </c>
      <c r="E1379" s="23" t="s">
        <v>6444</v>
      </c>
      <c r="F1379" s="23" t="s">
        <v>6445</v>
      </c>
      <c r="G1379" s="23" t="n">
        <v>73</v>
      </c>
      <c r="H1379" s="23" t="n">
        <v>3000</v>
      </c>
      <c r="I1379" s="41" t="s">
        <v>180</v>
      </c>
      <c r="K1379" s="23" t="n">
        <v>0</v>
      </c>
      <c r="L1379" s="23" t="n">
        <v>10507</v>
      </c>
      <c r="M1379" s="23" t="n">
        <v>0</v>
      </c>
      <c r="N1379" s="23" t="n">
        <v>0</v>
      </c>
      <c r="O1379" s="23" t="n">
        <f aca="false">K1379+L1379</f>
        <v>10507</v>
      </c>
      <c r="P1379" s="23" t="n">
        <f aca="false">K1379+L1379+M1379+N1379</f>
        <v>10507</v>
      </c>
      <c r="Q1379" s="23" t="n">
        <v>6785</v>
      </c>
      <c r="R1379" s="23" t="n">
        <v>3208</v>
      </c>
      <c r="S1379" s="23" t="n">
        <v>3595</v>
      </c>
      <c r="T1379" s="23" t="n">
        <v>1608</v>
      </c>
      <c r="U1379" s="23" t="n">
        <f aca="false">IF(I1379="delivery",O1379-SUM(Q1379+R1379),IF(I1379="PO",P1379-SUM(Q1379:R1379)))</f>
        <v>514</v>
      </c>
      <c r="V1379" s="43" t="n">
        <v>1.118</v>
      </c>
      <c r="W1379" s="43" t="n">
        <v>1.118</v>
      </c>
      <c r="X1379" s="43" t="n">
        <f aca="false">W1379-V1379</f>
        <v>0</v>
      </c>
      <c r="Y1379" s="43"/>
      <c r="Z1379" s="43"/>
      <c r="AA1379" s="43" t="n">
        <v>1.118</v>
      </c>
      <c r="AB1379" s="43"/>
      <c r="AC1379" s="43" t="s">
        <v>10482</v>
      </c>
      <c r="AD1379" s="43"/>
      <c r="AE1379" s="43"/>
      <c r="AF1379" s="43"/>
      <c r="AG1379" s="43" t="n">
        <v>1.118</v>
      </c>
      <c r="AH1379" s="43"/>
      <c r="AI1379" s="63"/>
      <c r="AJ1379" s="63"/>
      <c r="AK1379" s="43"/>
      <c r="AL1379" s="43"/>
      <c r="AM1379" s="43"/>
      <c r="AN1379" s="43"/>
      <c r="AO1379" s="43" t="s">
        <v>1471</v>
      </c>
      <c r="AP1379" s="23" t="s">
        <v>2011</v>
      </c>
      <c r="AT1379" s="23" t="s">
        <v>11356</v>
      </c>
      <c r="AV1379" s="23" t="n">
        <v>1.118</v>
      </c>
      <c r="AW1379" s="23" t="s">
        <v>12586</v>
      </c>
      <c r="AX1379" s="23" t="s">
        <v>12751</v>
      </c>
      <c r="AY1379" s="23" t="n">
        <v>2000</v>
      </c>
      <c r="AZ1379" s="23" t="n">
        <v>18</v>
      </c>
      <c r="BA1379" s="23" t="s">
        <v>1465</v>
      </c>
      <c r="BB1379" s="23" t="s">
        <v>11587</v>
      </c>
      <c r="BF1379" s="23" t="s">
        <v>10498</v>
      </c>
      <c r="BG1379" s="1" t="s">
        <v>183</v>
      </c>
    </row>
    <row r="1380" s="23" customFormat="true" ht="12.75" hidden="true" customHeight="false" outlineLevel="0" collapsed="false">
      <c r="A1380" s="23" t="s">
        <v>6446</v>
      </c>
      <c r="B1380" s="23" t="s">
        <v>6447</v>
      </c>
      <c r="C1380" s="40" t="s">
        <v>177</v>
      </c>
      <c r="D1380" s="23" t="s">
        <v>82</v>
      </c>
      <c r="E1380" s="23" t="s">
        <v>6448</v>
      </c>
      <c r="F1380" s="23" t="s">
        <v>6449</v>
      </c>
      <c r="G1380" s="23" t="n">
        <v>41</v>
      </c>
      <c r="H1380" s="23" t="n">
        <v>1000</v>
      </c>
      <c r="I1380" s="41" t="s">
        <v>180</v>
      </c>
      <c r="K1380" s="23" t="n">
        <v>0</v>
      </c>
      <c r="L1380" s="23" t="n">
        <v>1611</v>
      </c>
      <c r="M1380" s="23" t="n">
        <v>0</v>
      </c>
      <c r="N1380" s="23" t="n">
        <v>0</v>
      </c>
      <c r="O1380" s="23" t="n">
        <f aca="false">K1380+L1380</f>
        <v>1611</v>
      </c>
      <c r="P1380" s="23" t="n">
        <f aca="false">K1380+L1380+M1380+N1380</f>
        <v>1611</v>
      </c>
      <c r="Q1380" s="23" t="n">
        <v>432</v>
      </c>
      <c r="R1380" s="23" t="n">
        <v>114</v>
      </c>
      <c r="S1380" s="23" t="n">
        <v>210</v>
      </c>
      <c r="T1380" s="23" t="n">
        <v>60</v>
      </c>
      <c r="U1380" s="23" t="n">
        <f aca="false">IF(I1380="delivery",O1380-SUM(Q1380+R1380),IF(I1380="PO",P1380-SUM(Q1380:R1380)))</f>
        <v>1065</v>
      </c>
      <c r="V1380" s="43" t="n">
        <v>1.1</v>
      </c>
      <c r="W1380" s="43" t="n">
        <v>1.1</v>
      </c>
      <c r="X1380" s="43" t="n">
        <f aca="false">W1380-V1380</f>
        <v>0</v>
      </c>
      <c r="Y1380" s="43"/>
      <c r="Z1380" s="43"/>
      <c r="AA1380" s="43" t="n">
        <v>1.1</v>
      </c>
      <c r="AB1380" s="43"/>
      <c r="AC1380" s="43" t="s">
        <v>10482</v>
      </c>
      <c r="AD1380" s="43"/>
      <c r="AE1380" s="43"/>
      <c r="AF1380" s="43"/>
      <c r="AG1380" s="43" t="n">
        <v>1.1</v>
      </c>
      <c r="AH1380" s="43" t="s">
        <v>12752</v>
      </c>
      <c r="AI1380" s="63" t="n">
        <v>1000</v>
      </c>
      <c r="AJ1380" s="63" t="n">
        <v>6</v>
      </c>
      <c r="AK1380" s="43" t="s">
        <v>12753</v>
      </c>
      <c r="AL1380" s="43"/>
      <c r="AM1380" s="43"/>
      <c r="AN1380" s="43"/>
      <c r="AO1380" s="43" t="s">
        <v>82</v>
      </c>
      <c r="AP1380" s="23" t="s">
        <v>6397</v>
      </c>
      <c r="BF1380" s="23" t="s">
        <v>10498</v>
      </c>
      <c r="BG1380" s="1" t="s">
        <v>183</v>
      </c>
    </row>
    <row r="1381" s="23" customFormat="true" ht="12.75" hidden="false" customHeight="false" outlineLevel="0" collapsed="false">
      <c r="A1381" s="23" t="s">
        <v>6450</v>
      </c>
      <c r="B1381" s="23" t="s">
        <v>6451</v>
      </c>
      <c r="C1381" s="40" t="s">
        <v>177</v>
      </c>
      <c r="D1381" s="23" t="s">
        <v>1471</v>
      </c>
      <c r="E1381" s="23" t="s">
        <v>6452</v>
      </c>
      <c r="F1381" s="23" t="s">
        <v>6453</v>
      </c>
      <c r="G1381" s="23" t="n">
        <v>38</v>
      </c>
      <c r="H1381" s="23" t="n">
        <v>520</v>
      </c>
      <c r="I1381" s="41" t="s">
        <v>180</v>
      </c>
      <c r="K1381" s="23" t="n">
        <v>0</v>
      </c>
      <c r="L1381" s="23" t="n">
        <v>418</v>
      </c>
      <c r="M1381" s="23" t="n">
        <v>0</v>
      </c>
      <c r="N1381" s="23" t="n">
        <v>0</v>
      </c>
      <c r="O1381" s="23" t="n">
        <f aca="false">K1381+L1381</f>
        <v>418</v>
      </c>
      <c r="P1381" s="23" t="n">
        <f aca="false">K1381+L1381+M1381+N1381</f>
        <v>418</v>
      </c>
      <c r="Q1381" s="23" t="n">
        <v>430</v>
      </c>
      <c r="R1381" s="23" t="n">
        <v>354</v>
      </c>
      <c r="S1381" s="23" t="n">
        <v>470</v>
      </c>
      <c r="T1381" s="23" t="n">
        <v>130</v>
      </c>
      <c r="U1381" s="23" t="n">
        <f aca="false">IF(I1381="delivery",O1381-SUM(Q1381+R1381),IF(I1381="PO",P1381-SUM(Q1381:R1381)))</f>
        <v>-366</v>
      </c>
      <c r="V1381" s="43" t="n">
        <v>1.34</v>
      </c>
      <c r="W1381" s="43" t="n">
        <v>1.2</v>
      </c>
      <c r="X1381" s="43" t="n">
        <f aca="false">W1381-V1381</f>
        <v>-0.14</v>
      </c>
      <c r="Y1381" s="43"/>
      <c r="Z1381" s="43"/>
      <c r="AA1381" s="43" t="n">
        <v>1.2</v>
      </c>
      <c r="AB1381" s="43"/>
      <c r="AC1381" s="43" t="s">
        <v>10482</v>
      </c>
      <c r="AD1381" s="43"/>
      <c r="AE1381" s="43"/>
      <c r="AF1381" s="43"/>
      <c r="AG1381" s="43" t="n">
        <v>1.2</v>
      </c>
      <c r="AH1381" s="43"/>
      <c r="AI1381" s="63"/>
      <c r="AJ1381" s="63"/>
      <c r="AK1381" s="43"/>
      <c r="AL1381" s="43"/>
      <c r="AM1381" s="43" t="s">
        <v>10492</v>
      </c>
      <c r="AN1381" s="43"/>
      <c r="AO1381" s="43" t="s">
        <v>1471</v>
      </c>
      <c r="AP1381" s="23" t="s">
        <v>3124</v>
      </c>
      <c r="AT1381" s="23" t="s">
        <v>11356</v>
      </c>
      <c r="AV1381" s="23" t="n">
        <v>1.2</v>
      </c>
      <c r="AW1381" s="23" t="s">
        <v>12754</v>
      </c>
      <c r="AX1381" s="23" t="s">
        <v>12755</v>
      </c>
      <c r="AY1381" s="23" t="n">
        <v>780</v>
      </c>
      <c r="AZ1381" s="23" t="n">
        <v>8</v>
      </c>
      <c r="BA1381" s="23" t="s">
        <v>1465</v>
      </c>
      <c r="BB1381" s="23" t="s">
        <v>11583</v>
      </c>
      <c r="BF1381" s="23" t="s">
        <v>10498</v>
      </c>
      <c r="BG1381" s="1" t="s">
        <v>183</v>
      </c>
    </row>
    <row r="1382" s="23" customFormat="true" ht="12.75" hidden="false" customHeight="false" outlineLevel="0" collapsed="false">
      <c r="A1382" s="23" t="s">
        <v>6454</v>
      </c>
      <c r="B1382" s="23" t="s">
        <v>6455</v>
      </c>
      <c r="C1382" s="40" t="s">
        <v>177</v>
      </c>
      <c r="D1382" s="23" t="s">
        <v>1471</v>
      </c>
      <c r="E1382" s="23" t="s">
        <v>6456</v>
      </c>
      <c r="F1382" s="23" t="s">
        <v>6457</v>
      </c>
      <c r="G1382" s="23" t="n">
        <v>43</v>
      </c>
      <c r="H1382" s="23" t="n">
        <v>100</v>
      </c>
      <c r="I1382" s="41" t="s">
        <v>180</v>
      </c>
      <c r="K1382" s="23" t="n">
        <v>0</v>
      </c>
      <c r="L1382" s="23" t="n">
        <v>1072</v>
      </c>
      <c r="M1382" s="23" t="n">
        <v>2500</v>
      </c>
      <c r="N1382" s="23" t="n">
        <v>0</v>
      </c>
      <c r="O1382" s="23" t="n">
        <f aca="false">K1382+L1382</f>
        <v>1072</v>
      </c>
      <c r="P1382" s="23" t="n">
        <f aca="false">K1382+L1382+M1382+N1382</f>
        <v>3572</v>
      </c>
      <c r="Q1382" s="23" t="n">
        <v>1820</v>
      </c>
      <c r="R1382" s="23" t="n">
        <v>1286</v>
      </c>
      <c r="S1382" s="23" t="n">
        <v>1698</v>
      </c>
      <c r="T1382" s="23" t="n">
        <v>532</v>
      </c>
      <c r="U1382" s="23" t="n">
        <f aca="false">IF(I1382="delivery",O1382-SUM(Q1382+R1382),IF(I1382="PO",P1382-SUM(Q1382:R1382)))</f>
        <v>-2034</v>
      </c>
      <c r="V1382" s="43" t="n">
        <v>0.76</v>
      </c>
      <c r="W1382" s="43" t="n">
        <v>0.76</v>
      </c>
      <c r="X1382" s="43" t="n">
        <f aca="false">W1382-V1382</f>
        <v>0</v>
      </c>
      <c r="Y1382" s="43"/>
      <c r="Z1382" s="43"/>
      <c r="AA1382" s="43" t="n">
        <v>0.988</v>
      </c>
      <c r="AB1382" s="43"/>
      <c r="AC1382" s="43" t="s">
        <v>10482</v>
      </c>
      <c r="AD1382" s="43"/>
      <c r="AE1382" s="43"/>
      <c r="AF1382" s="43"/>
      <c r="AG1382" s="43" t="n">
        <v>0.76</v>
      </c>
      <c r="AH1382" s="43"/>
      <c r="AI1382" s="63"/>
      <c r="AJ1382" s="63"/>
      <c r="AK1382" s="43"/>
      <c r="AL1382" s="43"/>
      <c r="AM1382" s="43" t="s">
        <v>11367</v>
      </c>
      <c r="AN1382" s="43"/>
      <c r="AO1382" s="43" t="s">
        <v>1471</v>
      </c>
      <c r="AP1382" s="23" t="s">
        <v>3124</v>
      </c>
      <c r="AT1382" s="23" t="s">
        <v>11356</v>
      </c>
      <c r="AV1382" s="23" t="n">
        <v>0.76</v>
      </c>
      <c r="AW1382" s="23" t="s">
        <v>12735</v>
      </c>
      <c r="AX1382" s="23" t="s">
        <v>12756</v>
      </c>
      <c r="AY1382" s="23" t="n">
        <v>2500</v>
      </c>
      <c r="AZ1382" s="23" t="n">
        <v>6</v>
      </c>
      <c r="BA1382" s="23" t="s">
        <v>1465</v>
      </c>
      <c r="BB1382" s="23" t="s">
        <v>11587</v>
      </c>
      <c r="BF1382" s="23" t="s">
        <v>10498</v>
      </c>
      <c r="BG1382" s="1" t="s">
        <v>183</v>
      </c>
    </row>
    <row r="1383" s="23" customFormat="true" ht="12.75" hidden="true" customHeight="false" outlineLevel="0" collapsed="false">
      <c r="A1383" s="23" t="s">
        <v>6458</v>
      </c>
      <c r="B1383" s="23" t="s">
        <v>6459</v>
      </c>
      <c r="C1383" s="40" t="s">
        <v>177</v>
      </c>
      <c r="D1383" s="23" t="s">
        <v>82</v>
      </c>
      <c r="E1383" s="23" t="s">
        <v>6460</v>
      </c>
      <c r="F1383" s="23" t="s">
        <v>6461</v>
      </c>
      <c r="G1383" s="23" t="n">
        <v>271</v>
      </c>
      <c r="H1383" s="23" t="n">
        <v>3000</v>
      </c>
      <c r="I1383" s="41" t="s">
        <v>180</v>
      </c>
      <c r="K1383" s="23" t="n">
        <v>0</v>
      </c>
      <c r="L1383" s="23" t="n">
        <v>11931</v>
      </c>
      <c r="M1383" s="23" t="n">
        <v>0</v>
      </c>
      <c r="N1383" s="23" t="n">
        <v>0</v>
      </c>
      <c r="O1383" s="23" t="n">
        <f aca="false">K1383+L1383</f>
        <v>11931</v>
      </c>
      <c r="P1383" s="23" t="n">
        <f aca="false">K1383+L1383+M1383+N1383</f>
        <v>11931</v>
      </c>
      <c r="Q1383" s="23" t="n">
        <v>6677</v>
      </c>
      <c r="R1383" s="23" t="n">
        <v>2178</v>
      </c>
      <c r="S1383" s="23" t="n">
        <v>2801</v>
      </c>
      <c r="T1383" s="23" t="n">
        <v>1086</v>
      </c>
      <c r="U1383" s="23" t="n">
        <f aca="false">IF(I1383="delivery",O1383-SUM(Q1383+R1383),IF(I1383="PO",P1383-SUM(Q1383:R1383)))</f>
        <v>3076</v>
      </c>
      <c r="V1383" s="43" t="n">
        <v>1.47</v>
      </c>
      <c r="W1383" s="43" t="n">
        <v>1.47</v>
      </c>
      <c r="X1383" s="43" t="n">
        <f aca="false">W1383-V1383</f>
        <v>0</v>
      </c>
      <c r="Y1383" s="43"/>
      <c r="Z1383" s="43"/>
      <c r="AA1383" s="43" t="n">
        <v>1.47</v>
      </c>
      <c r="AB1383" s="43"/>
      <c r="AC1383" s="43" t="s">
        <v>10482</v>
      </c>
      <c r="AD1383" s="43"/>
      <c r="AE1383" s="43"/>
      <c r="AF1383" s="43"/>
      <c r="AG1383" s="43" t="n">
        <v>1.47</v>
      </c>
      <c r="AH1383" s="43" t="s">
        <v>12757</v>
      </c>
      <c r="AI1383" s="63" t="n">
        <v>3000</v>
      </c>
      <c r="AJ1383" s="63" t="n">
        <v>52</v>
      </c>
      <c r="AK1383" s="43"/>
      <c r="AL1383" s="43"/>
      <c r="AM1383" s="43" t="s">
        <v>12758</v>
      </c>
      <c r="AN1383" s="43"/>
      <c r="AO1383" s="43" t="s">
        <v>82</v>
      </c>
      <c r="AP1383" s="23" t="s">
        <v>6397</v>
      </c>
      <c r="BF1383" s="23" t="s">
        <v>10498</v>
      </c>
      <c r="BG1383" s="1" t="s">
        <v>183</v>
      </c>
    </row>
    <row r="1384" s="23" customFormat="true" ht="12.75" hidden="false" customHeight="false" outlineLevel="0" collapsed="false">
      <c r="A1384" s="23" t="s">
        <v>6462</v>
      </c>
      <c r="B1384" s="23" t="s">
        <v>6463</v>
      </c>
      <c r="C1384" s="40" t="s">
        <v>177</v>
      </c>
      <c r="D1384" s="23" t="s">
        <v>1471</v>
      </c>
      <c r="E1384" s="23" t="s">
        <v>6464</v>
      </c>
      <c r="F1384" s="23" t="s">
        <v>6465</v>
      </c>
      <c r="G1384" s="23" t="n">
        <v>43</v>
      </c>
      <c r="H1384" s="23" t="n">
        <v>75</v>
      </c>
      <c r="I1384" s="41" t="s">
        <v>180</v>
      </c>
      <c r="K1384" s="23" t="n">
        <v>0</v>
      </c>
      <c r="L1384" s="23" t="n">
        <v>158</v>
      </c>
      <c r="M1384" s="23" t="n">
        <v>2500</v>
      </c>
      <c r="N1384" s="23" t="n">
        <v>0</v>
      </c>
      <c r="O1384" s="23" t="n">
        <f aca="false">K1384+L1384</f>
        <v>158</v>
      </c>
      <c r="P1384" s="23" t="n">
        <f aca="false">K1384+L1384+M1384+N1384</f>
        <v>2658</v>
      </c>
      <c r="Q1384" s="23" t="n">
        <v>430</v>
      </c>
      <c r="R1384" s="23" t="n">
        <v>354</v>
      </c>
      <c r="S1384" s="23" t="n">
        <v>470</v>
      </c>
      <c r="T1384" s="23" t="n">
        <v>130</v>
      </c>
      <c r="U1384" s="23" t="n">
        <f aca="false">IF(I1384="delivery",O1384-SUM(Q1384+R1384),IF(I1384="PO",P1384-SUM(Q1384:R1384)))</f>
        <v>-626</v>
      </c>
      <c r="V1384" s="43" t="n">
        <v>0.99</v>
      </c>
      <c r="W1384" s="43" t="n">
        <v>0.99</v>
      </c>
      <c r="X1384" s="43" t="n">
        <f aca="false">W1384-V1384</f>
        <v>0</v>
      </c>
      <c r="Y1384" s="43"/>
      <c r="Z1384" s="43"/>
      <c r="AA1384" s="43"/>
      <c r="AB1384" s="43"/>
      <c r="AC1384" s="43" t="s">
        <v>10482</v>
      </c>
      <c r="AD1384" s="43"/>
      <c r="AE1384" s="43"/>
      <c r="AF1384" s="43"/>
      <c r="AG1384" s="43" t="n">
        <v>0.99</v>
      </c>
      <c r="AH1384" s="43"/>
      <c r="AI1384" s="63"/>
      <c r="AJ1384" s="63"/>
      <c r="AK1384" s="43"/>
      <c r="AL1384" s="43"/>
      <c r="AM1384" s="43" t="s">
        <v>11367</v>
      </c>
      <c r="AN1384" s="43"/>
      <c r="AO1384" s="43" t="s">
        <v>1471</v>
      </c>
      <c r="AP1384" s="23" t="s">
        <v>3124</v>
      </c>
      <c r="AT1384" s="23" t="s">
        <v>11356</v>
      </c>
      <c r="AV1384" s="23" t="n">
        <v>0.99</v>
      </c>
      <c r="AW1384" s="23" t="s">
        <v>12735</v>
      </c>
      <c r="AX1384" s="23" t="s">
        <v>12759</v>
      </c>
      <c r="AY1384" s="23" t="n">
        <v>2500</v>
      </c>
      <c r="AZ1384" s="23" t="n">
        <v>6</v>
      </c>
      <c r="BA1384" s="23" t="s">
        <v>1465</v>
      </c>
      <c r="BB1384" s="23" t="s">
        <v>11587</v>
      </c>
      <c r="BF1384" s="23" t="s">
        <v>10498</v>
      </c>
      <c r="BG1384" s="1" t="s">
        <v>183</v>
      </c>
    </row>
    <row r="1385" s="23" customFormat="true" ht="12.75" hidden="true" customHeight="false" outlineLevel="0" collapsed="false">
      <c r="A1385" s="23" t="s">
        <v>6466</v>
      </c>
      <c r="B1385" s="23" t="s">
        <v>6467</v>
      </c>
      <c r="C1385" s="40" t="s">
        <v>177</v>
      </c>
      <c r="D1385" s="23" t="s">
        <v>82</v>
      </c>
      <c r="E1385" s="23" t="s">
        <v>6468</v>
      </c>
      <c r="F1385" s="23" t="s">
        <v>6469</v>
      </c>
      <c r="G1385" s="23" t="n">
        <v>101</v>
      </c>
      <c r="H1385" s="23" t="n">
        <v>869</v>
      </c>
      <c r="I1385" s="41" t="s">
        <v>180</v>
      </c>
      <c r="K1385" s="23" t="n">
        <v>0</v>
      </c>
      <c r="L1385" s="23" t="n">
        <v>156</v>
      </c>
      <c r="M1385" s="23" t="n">
        <v>869</v>
      </c>
      <c r="N1385" s="23" t="n">
        <v>0</v>
      </c>
      <c r="O1385" s="23" t="n">
        <f aca="false">K1385+L1385</f>
        <v>156</v>
      </c>
      <c r="P1385" s="23" t="n">
        <f aca="false">K1385+L1385+M1385+N1385</f>
        <v>1025</v>
      </c>
      <c r="Q1385" s="23" t="n">
        <v>430</v>
      </c>
      <c r="R1385" s="23" t="n">
        <v>354</v>
      </c>
      <c r="S1385" s="23" t="n">
        <v>470</v>
      </c>
      <c r="T1385" s="23" t="n">
        <v>130</v>
      </c>
      <c r="U1385" s="23" t="n">
        <f aca="false">IF(I1385="delivery",O1385-SUM(Q1385+R1385),IF(I1385="PO",P1385-SUM(Q1385:R1385)))</f>
        <v>-628</v>
      </c>
      <c r="V1385" s="43" t="n">
        <v>2.1</v>
      </c>
      <c r="W1385" s="43" t="n">
        <v>2.1</v>
      </c>
      <c r="X1385" s="43" t="n">
        <f aca="false">W1385-V1385</f>
        <v>0</v>
      </c>
      <c r="Y1385" s="43"/>
      <c r="Z1385" s="43"/>
      <c r="AA1385" s="43"/>
      <c r="AB1385" s="43"/>
      <c r="AC1385" s="43" t="s">
        <v>10482</v>
      </c>
      <c r="AD1385" s="43"/>
      <c r="AE1385" s="43"/>
      <c r="AF1385" s="43"/>
      <c r="AG1385" s="43" t="n">
        <v>2.1</v>
      </c>
      <c r="AH1385" s="43" t="s">
        <v>12760</v>
      </c>
      <c r="AI1385" s="63" t="n">
        <v>869</v>
      </c>
      <c r="AJ1385" s="63" t="n">
        <v>18</v>
      </c>
      <c r="AK1385" s="43" t="s">
        <v>12761</v>
      </c>
      <c r="AL1385" s="43"/>
      <c r="AM1385" s="43" t="s">
        <v>12744</v>
      </c>
      <c r="AN1385" s="43"/>
      <c r="AO1385" s="43" t="s">
        <v>82</v>
      </c>
      <c r="AP1385" s="23" t="s">
        <v>6397</v>
      </c>
      <c r="BF1385" s="23" t="s">
        <v>10498</v>
      </c>
      <c r="BG1385" s="1" t="s">
        <v>183</v>
      </c>
    </row>
    <row r="1386" s="23" customFormat="true" ht="12.75" hidden="false" customHeight="false" outlineLevel="0" collapsed="false">
      <c r="A1386" s="23" t="s">
        <v>6470</v>
      </c>
      <c r="B1386" s="23" t="s">
        <v>6471</v>
      </c>
      <c r="C1386" s="40" t="s">
        <v>177</v>
      </c>
      <c r="D1386" s="23" t="s">
        <v>1471</v>
      </c>
      <c r="E1386" s="23" t="s">
        <v>6472</v>
      </c>
      <c r="F1386" s="23" t="s">
        <v>6473</v>
      </c>
      <c r="G1386" s="23" t="n">
        <v>53</v>
      </c>
      <c r="H1386" s="23" t="n">
        <v>2000</v>
      </c>
      <c r="I1386" s="41" t="s">
        <v>180</v>
      </c>
      <c r="K1386" s="23" t="n">
        <v>0</v>
      </c>
      <c r="L1386" s="23" t="n">
        <v>43904</v>
      </c>
      <c r="M1386" s="23" t="n">
        <v>0</v>
      </c>
      <c r="N1386" s="23" t="n">
        <v>0</v>
      </c>
      <c r="O1386" s="23" t="n">
        <f aca="false">K1386+L1386</f>
        <v>43904</v>
      </c>
      <c r="P1386" s="23" t="n">
        <f aca="false">K1386+L1386+M1386+N1386</f>
        <v>43904</v>
      </c>
      <c r="Q1386" s="23" t="n">
        <v>25059</v>
      </c>
      <c r="R1386" s="23" t="n">
        <v>11574</v>
      </c>
      <c r="S1386" s="23" t="n">
        <v>13896</v>
      </c>
      <c r="T1386" s="23" t="n">
        <v>7977</v>
      </c>
      <c r="U1386" s="23" t="n">
        <f aca="false">IF(I1386="delivery",O1386-SUM(Q1386+R1386),IF(I1386="PO",P1386-SUM(Q1386:R1386)))</f>
        <v>7271</v>
      </c>
      <c r="V1386" s="43" t="n">
        <v>3.129</v>
      </c>
      <c r="W1386" s="43" t="n">
        <v>3.129</v>
      </c>
      <c r="X1386" s="43" t="n">
        <f aca="false">W1386-V1386</f>
        <v>0</v>
      </c>
      <c r="Y1386" s="43"/>
      <c r="Z1386" s="43"/>
      <c r="AA1386" s="43" t="n">
        <v>3.129</v>
      </c>
      <c r="AB1386" s="43"/>
      <c r="AC1386" s="43" t="s">
        <v>10482</v>
      </c>
      <c r="AD1386" s="43"/>
      <c r="AE1386" s="43"/>
      <c r="AF1386" s="43"/>
      <c r="AG1386" s="43" t="n">
        <v>3.129</v>
      </c>
      <c r="AH1386" s="43"/>
      <c r="AI1386" s="63"/>
      <c r="AJ1386" s="63"/>
      <c r="AK1386" s="43"/>
      <c r="AL1386" s="43"/>
      <c r="AM1386" s="43"/>
      <c r="AN1386" s="43"/>
      <c r="AO1386" s="43" t="s">
        <v>1471</v>
      </c>
      <c r="AP1386" s="23" t="s">
        <v>2011</v>
      </c>
      <c r="AT1386" s="23" t="s">
        <v>11356</v>
      </c>
      <c r="AV1386" s="23" t="n">
        <v>3.129</v>
      </c>
      <c r="AW1386" s="23" t="s">
        <v>12586</v>
      </c>
      <c r="AX1386" s="23" t="s">
        <v>12762</v>
      </c>
      <c r="AY1386" s="23" t="n">
        <v>250</v>
      </c>
      <c r="AZ1386" s="23" t="n">
        <v>15</v>
      </c>
      <c r="BA1386" s="23" t="s">
        <v>1465</v>
      </c>
      <c r="BB1386" s="23" t="s">
        <v>11587</v>
      </c>
      <c r="BF1386" s="23" t="s">
        <v>10498</v>
      </c>
      <c r="BG1386" s="1" t="s">
        <v>183</v>
      </c>
    </row>
    <row r="1387" s="23" customFormat="true" ht="12.75" hidden="true" customHeight="false" outlineLevel="0" collapsed="false">
      <c r="A1387" s="23" t="s">
        <v>6474</v>
      </c>
      <c r="B1387" s="23" t="s">
        <v>6475</v>
      </c>
      <c r="C1387" s="40" t="s">
        <v>177</v>
      </c>
      <c r="D1387" s="23" t="s">
        <v>82</v>
      </c>
      <c r="E1387" s="23" t="s">
        <v>6476</v>
      </c>
      <c r="F1387" s="23" t="s">
        <v>6477</v>
      </c>
      <c r="G1387" s="23" t="n">
        <v>60</v>
      </c>
      <c r="H1387" s="23" t="n">
        <v>1</v>
      </c>
      <c r="I1387" s="41" t="s">
        <v>188</v>
      </c>
      <c r="K1387" s="23" t="n">
        <v>0</v>
      </c>
      <c r="L1387" s="23" t="n">
        <v>372</v>
      </c>
      <c r="M1387" s="23" t="n">
        <v>0</v>
      </c>
      <c r="N1387" s="23" t="n">
        <v>500</v>
      </c>
      <c r="O1387" s="23" t="n">
        <f aca="false">K1387+L1387</f>
        <v>372</v>
      </c>
      <c r="P1387" s="23" t="n">
        <f aca="false">K1387+L1387+M1387+N1387</f>
        <v>872</v>
      </c>
      <c r="Q1387" s="23" t="n">
        <v>430</v>
      </c>
      <c r="R1387" s="23" t="n">
        <v>354</v>
      </c>
      <c r="S1387" s="23" t="n">
        <v>470</v>
      </c>
      <c r="T1387" s="23" t="n">
        <v>130</v>
      </c>
      <c r="U1387" s="23" t="n">
        <f aca="false">IF(I1387="delivery",O1387-SUM(Q1387+R1387),IF(I1387="PO",P1387-SUM(Q1387:R1387)))</f>
        <v>88</v>
      </c>
      <c r="V1387" s="43" t="n">
        <v>17</v>
      </c>
      <c r="W1387" s="43" t="n">
        <v>17</v>
      </c>
      <c r="X1387" s="43" t="n">
        <f aca="false">W1387-V1387</f>
        <v>0</v>
      </c>
      <c r="Y1387" s="43"/>
      <c r="Z1387" s="43"/>
      <c r="AA1387" s="43" t="n">
        <v>17</v>
      </c>
      <c r="AB1387" s="43"/>
      <c r="AC1387" s="43" t="s">
        <v>10482</v>
      </c>
      <c r="AD1387" s="43"/>
      <c r="AE1387" s="43"/>
      <c r="AF1387" s="43"/>
      <c r="AG1387" s="43" t="n">
        <v>17</v>
      </c>
      <c r="AH1387" s="43" t="s">
        <v>12763</v>
      </c>
      <c r="AI1387" s="63"/>
      <c r="AJ1387" s="63"/>
      <c r="AK1387" s="43"/>
      <c r="AL1387" s="43"/>
      <c r="AM1387" s="43" t="s">
        <v>12764</v>
      </c>
      <c r="AN1387" s="43"/>
      <c r="AO1387" s="43" t="s">
        <v>82</v>
      </c>
      <c r="AP1387" s="23" t="s">
        <v>6397</v>
      </c>
      <c r="BF1387" s="23" t="s">
        <v>10498</v>
      </c>
      <c r="BG1387" s="1" t="s">
        <v>183</v>
      </c>
    </row>
    <row r="1388" s="23" customFormat="true" ht="12.75" hidden="false" customHeight="false" outlineLevel="0" collapsed="false">
      <c r="A1388" s="23" t="s">
        <v>6478</v>
      </c>
      <c r="B1388" s="23" t="s">
        <v>6479</v>
      </c>
      <c r="C1388" s="40" t="s">
        <v>177</v>
      </c>
      <c r="D1388" s="23" t="s">
        <v>1471</v>
      </c>
      <c r="E1388" s="23" t="s">
        <v>6480</v>
      </c>
      <c r="F1388" s="23" t="s">
        <v>6481</v>
      </c>
      <c r="G1388" s="23" t="n">
        <v>43</v>
      </c>
      <c r="H1388" s="23" t="n">
        <v>2500</v>
      </c>
      <c r="I1388" s="41" t="s">
        <v>180</v>
      </c>
      <c r="K1388" s="23" t="n">
        <v>0</v>
      </c>
      <c r="L1388" s="23" t="n">
        <v>2094</v>
      </c>
      <c r="M1388" s="23" t="n">
        <v>0</v>
      </c>
      <c r="N1388" s="23" t="n">
        <v>0</v>
      </c>
      <c r="O1388" s="23" t="n">
        <f aca="false">K1388+L1388</f>
        <v>2094</v>
      </c>
      <c r="P1388" s="23" t="n">
        <f aca="false">K1388+L1388+M1388+N1388</f>
        <v>2094</v>
      </c>
      <c r="Q1388" s="23" t="n">
        <v>430</v>
      </c>
      <c r="R1388" s="23" t="n">
        <v>354</v>
      </c>
      <c r="S1388" s="23" t="n">
        <v>470</v>
      </c>
      <c r="T1388" s="23" t="n">
        <v>130</v>
      </c>
      <c r="U1388" s="23" t="n">
        <f aca="false">IF(I1388="delivery",O1388-SUM(Q1388+R1388),IF(I1388="PO",P1388-SUM(Q1388:R1388)))</f>
        <v>1310</v>
      </c>
      <c r="V1388" s="43" t="n">
        <v>3.5</v>
      </c>
      <c r="W1388" s="43" t="n">
        <v>3.2</v>
      </c>
      <c r="X1388" s="43" t="n">
        <f aca="false">W1388-V1388</f>
        <v>-0.3</v>
      </c>
      <c r="Y1388" s="43"/>
      <c r="Z1388" s="43"/>
      <c r="AA1388" s="43" t="n">
        <v>2.099</v>
      </c>
      <c r="AB1388" s="43"/>
      <c r="AC1388" s="43" t="s">
        <v>10482</v>
      </c>
      <c r="AD1388" s="43" t="s">
        <v>12723</v>
      </c>
      <c r="AE1388" s="43" t="s">
        <v>12765</v>
      </c>
      <c r="AF1388" s="43"/>
      <c r="AG1388" s="43" t="n">
        <v>3.2</v>
      </c>
      <c r="AH1388" s="43" t="s">
        <v>11590</v>
      </c>
      <c r="AI1388" s="63" t="n">
        <v>2500</v>
      </c>
      <c r="AJ1388" s="63" t="n">
        <v>6</v>
      </c>
      <c r="AK1388" s="43" t="s">
        <v>12766</v>
      </c>
      <c r="AL1388" s="43" t="s">
        <v>177</v>
      </c>
      <c r="AM1388" s="43" t="s">
        <v>12767</v>
      </c>
      <c r="AN1388" s="43"/>
      <c r="AO1388" s="43" t="s">
        <v>1471</v>
      </c>
      <c r="AP1388" s="23" t="s">
        <v>3124</v>
      </c>
      <c r="AT1388" s="23" t="s">
        <v>10959</v>
      </c>
      <c r="AV1388" s="23" t="n">
        <v>6.43</v>
      </c>
      <c r="AW1388" s="23" t="s">
        <v>12735</v>
      </c>
      <c r="AX1388" s="23" t="s">
        <v>12766</v>
      </c>
      <c r="AY1388" s="23" t="n">
        <v>2460</v>
      </c>
      <c r="AZ1388" s="23" t="n">
        <v>6</v>
      </c>
      <c r="BA1388" s="23" t="s">
        <v>177</v>
      </c>
      <c r="BB1388" s="23" t="s">
        <v>12735</v>
      </c>
      <c r="BF1388" s="23" t="s">
        <v>10498</v>
      </c>
      <c r="BG1388" s="1" t="s">
        <v>183</v>
      </c>
    </row>
    <row r="1389" s="23" customFormat="true" ht="12.75" hidden="false" customHeight="false" outlineLevel="0" collapsed="false">
      <c r="A1389" s="23" t="s">
        <v>6482</v>
      </c>
      <c r="B1389" s="23" t="s">
        <v>6483</v>
      </c>
      <c r="C1389" s="40" t="s">
        <v>177</v>
      </c>
      <c r="D1389" s="23" t="s">
        <v>1471</v>
      </c>
      <c r="E1389" s="23" t="s">
        <v>6484</v>
      </c>
      <c r="F1389" s="23" t="s">
        <v>6485</v>
      </c>
      <c r="G1389" s="23" t="n">
        <v>56</v>
      </c>
      <c r="H1389" s="23" t="n">
        <v>3000</v>
      </c>
      <c r="I1389" s="41" t="s">
        <v>180</v>
      </c>
      <c r="K1389" s="23" t="n">
        <v>0</v>
      </c>
      <c r="L1389" s="23" t="n">
        <v>8791</v>
      </c>
      <c r="M1389" s="23" t="n">
        <v>203</v>
      </c>
      <c r="N1389" s="23" t="n">
        <v>0</v>
      </c>
      <c r="O1389" s="23" t="n">
        <f aca="false">K1389+L1389</f>
        <v>8791</v>
      </c>
      <c r="P1389" s="23" t="n">
        <f aca="false">K1389+L1389+M1389+N1389</f>
        <v>8994</v>
      </c>
      <c r="Q1389" s="23" t="n">
        <v>7240</v>
      </c>
      <c r="R1389" s="23" t="n">
        <v>3163</v>
      </c>
      <c r="S1389" s="23" t="n">
        <v>4501</v>
      </c>
      <c r="T1389" s="23" t="n">
        <v>1781</v>
      </c>
      <c r="U1389" s="23" t="n">
        <f aca="false">IF(I1389="delivery",O1389-SUM(Q1389+R1389),IF(I1389="PO",P1389-SUM(Q1389:R1389)))</f>
        <v>-1612</v>
      </c>
      <c r="V1389" s="43" t="n">
        <v>3.2</v>
      </c>
      <c r="W1389" s="43" t="n">
        <v>3.37</v>
      </c>
      <c r="X1389" s="43" t="n">
        <f aca="false">W1389-V1389</f>
        <v>0.17</v>
      </c>
      <c r="Y1389" s="43"/>
      <c r="Z1389" s="43"/>
      <c r="AA1389" s="43" t="n">
        <v>3.2</v>
      </c>
      <c r="AB1389" s="43"/>
      <c r="AC1389" s="43" t="s">
        <v>10482</v>
      </c>
      <c r="AD1389" s="43"/>
      <c r="AE1389" s="43"/>
      <c r="AF1389" s="43"/>
      <c r="AG1389" s="43" t="n">
        <v>3.37</v>
      </c>
      <c r="AH1389" s="43"/>
      <c r="AI1389" s="63"/>
      <c r="AJ1389" s="63"/>
      <c r="AK1389" s="43"/>
      <c r="AL1389" s="43"/>
      <c r="AM1389" s="43" t="s">
        <v>11626</v>
      </c>
      <c r="AN1389" s="43"/>
      <c r="AO1389" s="43" t="s">
        <v>1471</v>
      </c>
      <c r="AP1389" s="23" t="s">
        <v>3124</v>
      </c>
      <c r="AT1389" s="23" t="s">
        <v>11356</v>
      </c>
      <c r="AV1389" s="23" t="n">
        <v>3.37</v>
      </c>
      <c r="AW1389" s="23" t="s">
        <v>12768</v>
      </c>
      <c r="AX1389" s="23" t="s">
        <v>12769</v>
      </c>
      <c r="AY1389" s="23" t="n">
        <v>3000</v>
      </c>
      <c r="AZ1389" s="23" t="n">
        <v>12</v>
      </c>
      <c r="BA1389" s="23" t="s">
        <v>1465</v>
      </c>
      <c r="BB1389" s="23" t="s">
        <v>11587</v>
      </c>
      <c r="BF1389" s="23" t="s">
        <v>10498</v>
      </c>
      <c r="BG1389" s="1" t="s">
        <v>183</v>
      </c>
    </row>
    <row r="1390" s="23" customFormat="true" ht="12.75" hidden="false" customHeight="false" outlineLevel="0" collapsed="false">
      <c r="A1390" s="23" t="s">
        <v>6486</v>
      </c>
      <c r="B1390" s="23" t="s">
        <v>6487</v>
      </c>
      <c r="C1390" s="40" t="s">
        <v>177</v>
      </c>
      <c r="D1390" s="23" t="s">
        <v>1471</v>
      </c>
      <c r="E1390" s="23" t="s">
        <v>6488</v>
      </c>
      <c r="F1390" s="23" t="s">
        <v>6489</v>
      </c>
      <c r="G1390" s="23" t="n">
        <v>43</v>
      </c>
      <c r="H1390" s="23" t="n">
        <v>2500</v>
      </c>
      <c r="I1390" s="41" t="s">
        <v>180</v>
      </c>
      <c r="K1390" s="23" t="n">
        <v>0</v>
      </c>
      <c r="L1390" s="23" t="n">
        <v>477</v>
      </c>
      <c r="M1390" s="23" t="n">
        <v>0</v>
      </c>
      <c r="N1390" s="23" t="n">
        <v>0</v>
      </c>
      <c r="O1390" s="23" t="n">
        <f aca="false">K1390+L1390</f>
        <v>477</v>
      </c>
      <c r="P1390" s="23" t="n">
        <f aca="false">K1390+L1390+M1390+N1390</f>
        <v>477</v>
      </c>
      <c r="Q1390" s="23" t="n">
        <v>430</v>
      </c>
      <c r="R1390" s="23" t="n">
        <v>354</v>
      </c>
      <c r="S1390" s="23" t="n">
        <v>470</v>
      </c>
      <c r="T1390" s="23" t="n">
        <v>130</v>
      </c>
      <c r="U1390" s="23" t="n">
        <f aca="false">IF(I1390="delivery",O1390-SUM(Q1390+R1390),IF(I1390="PO",P1390-SUM(Q1390:R1390)))</f>
        <v>-307</v>
      </c>
      <c r="V1390" s="43" t="n">
        <v>2.44</v>
      </c>
      <c r="W1390" s="43" t="n">
        <v>2.44</v>
      </c>
      <c r="X1390" s="43" t="n">
        <f aca="false">W1390-V1390</f>
        <v>0</v>
      </c>
      <c r="Y1390" s="43"/>
      <c r="Z1390" s="43"/>
      <c r="AA1390" s="43"/>
      <c r="AB1390" s="43"/>
      <c r="AC1390" s="43" t="s">
        <v>10482</v>
      </c>
      <c r="AD1390" s="43"/>
      <c r="AE1390" s="43"/>
      <c r="AF1390" s="43"/>
      <c r="AG1390" s="43" t="n">
        <v>2.44</v>
      </c>
      <c r="AH1390" s="43"/>
      <c r="AI1390" s="63"/>
      <c r="AJ1390" s="63"/>
      <c r="AK1390" s="43"/>
      <c r="AL1390" s="43"/>
      <c r="AM1390" s="43" t="s">
        <v>11367</v>
      </c>
      <c r="AN1390" s="43"/>
      <c r="AO1390" s="43" t="s">
        <v>1471</v>
      </c>
      <c r="AP1390" s="23" t="s">
        <v>3124</v>
      </c>
      <c r="AT1390" s="23" t="s">
        <v>11356</v>
      </c>
      <c r="AV1390" s="23" t="n">
        <v>2.44</v>
      </c>
      <c r="AW1390" s="23" t="s">
        <v>12735</v>
      </c>
      <c r="AX1390" s="23" t="s">
        <v>12770</v>
      </c>
      <c r="AY1390" s="23" t="n">
        <v>2500</v>
      </c>
      <c r="AZ1390" s="23" t="n">
        <v>6</v>
      </c>
      <c r="BA1390" s="23" t="s">
        <v>1465</v>
      </c>
      <c r="BB1390" s="23" t="s">
        <v>11587</v>
      </c>
      <c r="BF1390" s="23" t="s">
        <v>10498</v>
      </c>
      <c r="BG1390" s="1" t="s">
        <v>183</v>
      </c>
    </row>
    <row r="1391" s="23" customFormat="true" ht="12.75" hidden="true" customHeight="false" outlineLevel="0" collapsed="false">
      <c r="A1391" s="23" t="s">
        <v>6490</v>
      </c>
      <c r="B1391" s="23" t="s">
        <v>6491</v>
      </c>
      <c r="C1391" s="40" t="s">
        <v>177</v>
      </c>
      <c r="D1391" s="23" t="s">
        <v>82</v>
      </c>
      <c r="E1391" s="23" t="s">
        <v>6492</v>
      </c>
      <c r="F1391" s="23" t="s">
        <v>6493</v>
      </c>
      <c r="G1391" s="23" t="n">
        <v>61</v>
      </c>
      <c r="H1391" s="23" t="n">
        <v>2000</v>
      </c>
      <c r="I1391" s="41" t="s">
        <v>188</v>
      </c>
      <c r="K1391" s="23" t="n">
        <v>0</v>
      </c>
      <c r="L1391" s="23" t="n">
        <v>5709</v>
      </c>
      <c r="M1391" s="23" t="n">
        <v>0</v>
      </c>
      <c r="N1391" s="23" t="n">
        <v>0</v>
      </c>
      <c r="O1391" s="23" t="n">
        <f aca="false">K1391+L1391</f>
        <v>5709</v>
      </c>
      <c r="P1391" s="23" t="n">
        <f aca="false">K1391+L1391+M1391+N1391</f>
        <v>5709</v>
      </c>
      <c r="Q1391" s="23" t="n">
        <v>4512</v>
      </c>
      <c r="R1391" s="23" t="n">
        <v>2410</v>
      </c>
      <c r="S1391" s="23" t="n">
        <v>2498</v>
      </c>
      <c r="T1391" s="23" t="n">
        <v>1408</v>
      </c>
      <c r="U1391" s="23" t="n">
        <f aca="false">IF(I1391="delivery",O1391-SUM(Q1391+R1391),IF(I1391="PO",P1391-SUM(Q1391:R1391)))</f>
        <v>-1213</v>
      </c>
      <c r="V1391" s="43" t="n">
        <v>1.79</v>
      </c>
      <c r="W1391" s="43" t="n">
        <v>1.79</v>
      </c>
      <c r="X1391" s="43" t="n">
        <f aca="false">W1391-V1391</f>
        <v>0</v>
      </c>
      <c r="Y1391" s="43"/>
      <c r="Z1391" s="43"/>
      <c r="AA1391" s="43" t="n">
        <v>2.25683</v>
      </c>
      <c r="AB1391" s="43"/>
      <c r="AC1391" s="43" t="s">
        <v>10482</v>
      </c>
      <c r="AD1391" s="43"/>
      <c r="AE1391" s="43"/>
      <c r="AF1391" s="43"/>
      <c r="AG1391" s="43" t="n">
        <v>1.79</v>
      </c>
      <c r="AH1391" s="43" t="s">
        <v>12771</v>
      </c>
      <c r="AI1391" s="63" t="n">
        <v>2000</v>
      </c>
      <c r="AJ1391" s="63" t="n">
        <v>8</v>
      </c>
      <c r="AK1391" s="43" t="s">
        <v>12772</v>
      </c>
      <c r="AL1391" s="43"/>
      <c r="AM1391" s="43"/>
      <c r="AN1391" s="43"/>
      <c r="AO1391" s="43" t="s">
        <v>82</v>
      </c>
      <c r="AP1391" s="23" t="s">
        <v>6397</v>
      </c>
      <c r="BF1391" s="23" t="s">
        <v>10498</v>
      </c>
      <c r="BG1391" s="1" t="s">
        <v>183</v>
      </c>
    </row>
    <row r="1392" s="23" customFormat="true" ht="12.75" hidden="true" customHeight="false" outlineLevel="0" collapsed="false">
      <c r="A1392" s="23" t="s">
        <v>6494</v>
      </c>
      <c r="B1392" s="23" t="s">
        <v>6495</v>
      </c>
      <c r="C1392" s="40" t="s">
        <v>177</v>
      </c>
      <c r="D1392" s="23" t="s">
        <v>82</v>
      </c>
      <c r="E1392" s="23" t="s">
        <v>6496</v>
      </c>
      <c r="F1392" s="23" t="s">
        <v>6497</v>
      </c>
      <c r="G1392" s="23" t="n">
        <v>101</v>
      </c>
      <c r="H1392" s="23" t="n">
        <v>1</v>
      </c>
      <c r="I1392" s="41" t="s">
        <v>180</v>
      </c>
      <c r="K1392" s="23" t="n">
        <v>0</v>
      </c>
      <c r="L1392" s="23" t="n">
        <v>796</v>
      </c>
      <c r="M1392" s="23" t="n">
        <v>538</v>
      </c>
      <c r="N1392" s="23" t="n">
        <v>160</v>
      </c>
      <c r="O1392" s="23" t="n">
        <f aca="false">K1392+L1392</f>
        <v>796</v>
      </c>
      <c r="P1392" s="23" t="n">
        <f aca="false">K1392+L1392+M1392+N1392</f>
        <v>1494</v>
      </c>
      <c r="Q1392" s="23" t="n">
        <v>1199</v>
      </c>
      <c r="R1392" s="23" t="n">
        <v>390</v>
      </c>
      <c r="S1392" s="23" t="n">
        <v>258</v>
      </c>
      <c r="T1392" s="23" t="n">
        <v>152</v>
      </c>
      <c r="U1392" s="23" t="n">
        <f aca="false">IF(I1392="delivery",O1392-SUM(Q1392+R1392),IF(I1392="PO",P1392-SUM(Q1392:R1392)))</f>
        <v>-793</v>
      </c>
      <c r="V1392" s="43" t="n">
        <v>28.56</v>
      </c>
      <c r="W1392" s="43" t="n">
        <v>28.56</v>
      </c>
      <c r="X1392" s="43" t="n">
        <f aca="false">W1392-V1392</f>
        <v>0</v>
      </c>
      <c r="Y1392" s="43"/>
      <c r="Z1392" s="43"/>
      <c r="AA1392" s="43"/>
      <c r="AB1392" s="43"/>
      <c r="AC1392" s="43" t="s">
        <v>10482</v>
      </c>
      <c r="AD1392" s="43"/>
      <c r="AE1392" s="43"/>
      <c r="AF1392" s="43"/>
      <c r="AG1392" s="43" t="n">
        <v>28.56</v>
      </c>
      <c r="AH1392" s="43" t="s">
        <v>12773</v>
      </c>
      <c r="AI1392" s="63" t="n">
        <v>420</v>
      </c>
      <c r="AJ1392" s="63" t="n">
        <v>18</v>
      </c>
      <c r="AK1392" s="43" t="s">
        <v>12743</v>
      </c>
      <c r="AL1392" s="43"/>
      <c r="AM1392" s="43" t="s">
        <v>12744</v>
      </c>
      <c r="AN1392" s="43"/>
      <c r="AO1392" s="43" t="s">
        <v>82</v>
      </c>
      <c r="AP1392" s="23" t="s">
        <v>6397</v>
      </c>
      <c r="BF1392" s="23" t="s">
        <v>10498</v>
      </c>
      <c r="BG1392" s="1" t="s">
        <v>183</v>
      </c>
    </row>
    <row r="1393" s="23" customFormat="true" ht="12.75" hidden="true" customHeight="false" outlineLevel="0" collapsed="false">
      <c r="A1393" s="23" t="s">
        <v>6498</v>
      </c>
      <c r="B1393" s="23" t="s">
        <v>6499</v>
      </c>
      <c r="C1393" s="40" t="s">
        <v>177</v>
      </c>
      <c r="D1393" s="23" t="s">
        <v>82</v>
      </c>
      <c r="E1393" s="23" t="s">
        <v>6500</v>
      </c>
      <c r="F1393" s="23" t="s">
        <v>6501</v>
      </c>
      <c r="G1393" s="23" t="n">
        <v>60</v>
      </c>
      <c r="H1393" s="23" t="n">
        <v>1</v>
      </c>
      <c r="I1393" s="41" t="s">
        <v>188</v>
      </c>
      <c r="K1393" s="23" t="n">
        <v>0</v>
      </c>
      <c r="L1393" s="23" t="n">
        <v>899</v>
      </c>
      <c r="M1393" s="23" t="n">
        <v>3</v>
      </c>
      <c r="N1393" s="23" t="n">
        <v>0</v>
      </c>
      <c r="O1393" s="23" t="n">
        <f aca="false">K1393+L1393</f>
        <v>899</v>
      </c>
      <c r="P1393" s="23" t="n">
        <f aca="false">K1393+L1393+M1393+N1393</f>
        <v>902</v>
      </c>
      <c r="Q1393" s="23" t="n">
        <v>731</v>
      </c>
      <c r="R1393" s="23" t="n">
        <v>354</v>
      </c>
      <c r="S1393" s="23" t="n">
        <v>470</v>
      </c>
      <c r="T1393" s="23" t="n">
        <v>130</v>
      </c>
      <c r="U1393" s="23" t="n">
        <f aca="false">IF(I1393="delivery",O1393-SUM(Q1393+R1393),IF(I1393="PO",P1393-SUM(Q1393:R1393)))</f>
        <v>-183</v>
      </c>
      <c r="V1393" s="43" t="n">
        <v>63.76</v>
      </c>
      <c r="W1393" s="43" t="n">
        <v>63.76</v>
      </c>
      <c r="X1393" s="43" t="n">
        <f aca="false">W1393-V1393</f>
        <v>0</v>
      </c>
      <c r="Y1393" s="43"/>
      <c r="Z1393" s="43"/>
      <c r="AA1393" s="43" t="n">
        <v>63.76</v>
      </c>
      <c r="AB1393" s="43"/>
      <c r="AC1393" s="43" t="s">
        <v>10482</v>
      </c>
      <c r="AD1393" s="43"/>
      <c r="AE1393" s="43"/>
      <c r="AF1393" s="43"/>
      <c r="AG1393" s="43" t="n">
        <v>63.76</v>
      </c>
      <c r="AH1393" s="43" t="s">
        <v>12774</v>
      </c>
      <c r="AI1393" s="63"/>
      <c r="AJ1393" s="63"/>
      <c r="AK1393" s="43"/>
      <c r="AL1393" s="43"/>
      <c r="AM1393" s="43" t="s">
        <v>12764</v>
      </c>
      <c r="AN1393" s="43"/>
      <c r="AO1393" s="43" t="s">
        <v>82</v>
      </c>
      <c r="AP1393" s="23" t="s">
        <v>6397</v>
      </c>
      <c r="BF1393" s="23" t="s">
        <v>10498</v>
      </c>
      <c r="BG1393" s="1" t="s">
        <v>183</v>
      </c>
    </row>
    <row r="1394" s="23" customFormat="true" ht="12.75" hidden="true" customHeight="false" outlineLevel="0" collapsed="false">
      <c r="A1394" s="23" t="s">
        <v>6502</v>
      </c>
      <c r="B1394" s="23" t="s">
        <v>6503</v>
      </c>
      <c r="C1394" s="40" t="s">
        <v>177</v>
      </c>
      <c r="D1394" s="23" t="s">
        <v>82</v>
      </c>
      <c r="E1394" s="23" t="s">
        <v>6504</v>
      </c>
      <c r="F1394" s="23" t="s">
        <v>6505</v>
      </c>
      <c r="G1394" s="23" t="n">
        <v>51</v>
      </c>
      <c r="H1394" s="23" t="n">
        <v>90</v>
      </c>
      <c r="I1394" s="41" t="s">
        <v>180</v>
      </c>
      <c r="K1394" s="23" t="n">
        <v>0</v>
      </c>
      <c r="L1394" s="23" t="n">
        <v>5436</v>
      </c>
      <c r="M1394" s="23" t="n">
        <v>0</v>
      </c>
      <c r="N1394" s="23" t="n">
        <v>0</v>
      </c>
      <c r="O1394" s="23" t="n">
        <f aca="false">K1394+L1394</f>
        <v>5436</v>
      </c>
      <c r="P1394" s="23" t="n">
        <f aca="false">K1394+L1394+M1394+N1394</f>
        <v>5436</v>
      </c>
      <c r="Q1394" s="23" t="n">
        <v>282</v>
      </c>
      <c r="R1394" s="23" t="n">
        <v>3515</v>
      </c>
      <c r="S1394" s="23" t="n">
        <v>2791</v>
      </c>
      <c r="T1394" s="23" t="n">
        <v>2025</v>
      </c>
      <c r="U1394" s="23" t="n">
        <f aca="false">IF(I1394="delivery",O1394-SUM(Q1394+R1394),IF(I1394="PO",P1394-SUM(Q1394:R1394)))</f>
        <v>1639</v>
      </c>
      <c r="V1394" s="43" t="n">
        <v>2.68</v>
      </c>
      <c r="W1394" s="43" t="n">
        <v>2.68</v>
      </c>
      <c r="X1394" s="43" t="n">
        <f aca="false">W1394-V1394</f>
        <v>0</v>
      </c>
      <c r="Y1394" s="43"/>
      <c r="Z1394" s="43"/>
      <c r="AA1394" s="43" t="n">
        <v>2.68</v>
      </c>
      <c r="AB1394" s="43"/>
      <c r="AC1394" s="43" t="s">
        <v>10482</v>
      </c>
      <c r="AD1394" s="43"/>
      <c r="AE1394" s="43"/>
      <c r="AF1394" s="43"/>
      <c r="AG1394" s="43" t="n">
        <v>2.68</v>
      </c>
      <c r="AH1394" s="43" t="s">
        <v>12775</v>
      </c>
      <c r="AI1394" s="63" t="n">
        <v>90</v>
      </c>
      <c r="AJ1394" s="63" t="n">
        <v>8</v>
      </c>
      <c r="AK1394" s="43" t="s">
        <v>12776</v>
      </c>
      <c r="AL1394" s="43"/>
      <c r="AM1394" s="43"/>
      <c r="AN1394" s="43"/>
      <c r="AO1394" s="43" t="s">
        <v>82</v>
      </c>
      <c r="AP1394" s="23" t="s">
        <v>6397</v>
      </c>
      <c r="BF1394" s="23" t="s">
        <v>10498</v>
      </c>
      <c r="BG1394" s="1" t="s">
        <v>183</v>
      </c>
    </row>
    <row r="1395" s="23" customFormat="true" ht="12.75" hidden="false" customHeight="false" outlineLevel="0" collapsed="false">
      <c r="A1395" s="23" t="s">
        <v>6506</v>
      </c>
      <c r="B1395" s="23" t="s">
        <v>6507</v>
      </c>
      <c r="C1395" s="40" t="s">
        <v>177</v>
      </c>
      <c r="D1395" s="23" t="s">
        <v>1471</v>
      </c>
      <c r="E1395" s="23" t="s">
        <v>6508</v>
      </c>
      <c r="F1395" s="23" t="s">
        <v>6509</v>
      </c>
      <c r="G1395" s="23" t="n">
        <v>71</v>
      </c>
      <c r="H1395" s="23" t="n">
        <v>2500</v>
      </c>
      <c r="I1395" s="41" t="s">
        <v>180</v>
      </c>
      <c r="K1395" s="23" t="n">
        <v>0</v>
      </c>
      <c r="L1395" s="23" t="n">
        <v>1795</v>
      </c>
      <c r="M1395" s="23" t="n">
        <v>0</v>
      </c>
      <c r="N1395" s="23" t="n">
        <v>0</v>
      </c>
      <c r="O1395" s="23" t="n">
        <f aca="false">K1395+L1395</f>
        <v>1795</v>
      </c>
      <c r="P1395" s="23" t="n">
        <f aca="false">K1395+L1395+M1395+N1395</f>
        <v>1795</v>
      </c>
      <c r="Q1395" s="23" t="n">
        <v>476</v>
      </c>
      <c r="R1395" s="23" t="n">
        <v>204</v>
      </c>
      <c r="S1395" s="23" t="n">
        <v>268</v>
      </c>
      <c r="T1395" s="23" t="n">
        <v>122</v>
      </c>
      <c r="U1395" s="23" t="n">
        <f aca="false">IF(I1395="delivery",O1395-SUM(Q1395+R1395),IF(I1395="PO",P1395-SUM(Q1395:R1395)))</f>
        <v>1115</v>
      </c>
      <c r="V1395" s="43" t="n">
        <v>1.472</v>
      </c>
      <c r="W1395" s="43" t="n">
        <v>1.472</v>
      </c>
      <c r="X1395" s="43" t="n">
        <f aca="false">W1395-V1395</f>
        <v>0</v>
      </c>
      <c r="Y1395" s="43"/>
      <c r="Z1395" s="43"/>
      <c r="AA1395" s="43"/>
      <c r="AB1395" s="43"/>
      <c r="AC1395" s="43" t="s">
        <v>10482</v>
      </c>
      <c r="AD1395" s="43"/>
      <c r="AE1395" s="43"/>
      <c r="AF1395" s="43"/>
      <c r="AG1395" s="43" t="n">
        <v>1.472</v>
      </c>
      <c r="AH1395" s="43"/>
      <c r="AI1395" s="63"/>
      <c r="AJ1395" s="63"/>
      <c r="AK1395" s="43"/>
      <c r="AL1395" s="43"/>
      <c r="AM1395" s="43"/>
      <c r="AN1395" s="43"/>
      <c r="AO1395" s="43" t="s">
        <v>1471</v>
      </c>
      <c r="AP1395" s="23" t="s">
        <v>2011</v>
      </c>
      <c r="AT1395" s="23" t="s">
        <v>10959</v>
      </c>
      <c r="AV1395" s="23" t="n">
        <v>1.472</v>
      </c>
      <c r="AW1395" s="23" t="s">
        <v>12586</v>
      </c>
      <c r="AX1395" s="23" t="s">
        <v>12777</v>
      </c>
      <c r="AY1395" s="23" t="n">
        <v>2500</v>
      </c>
      <c r="AZ1395" s="23" t="n">
        <v>12</v>
      </c>
      <c r="BA1395" s="23" t="s">
        <v>177</v>
      </c>
      <c r="BB1395" s="23" t="s">
        <v>12586</v>
      </c>
      <c r="BF1395" s="23" t="s">
        <v>10498</v>
      </c>
      <c r="BG1395" s="1" t="s">
        <v>183</v>
      </c>
    </row>
    <row r="1396" s="23" customFormat="true" ht="12.75" hidden="true" customHeight="false" outlineLevel="0" collapsed="false">
      <c r="A1396" s="23" t="s">
        <v>6510</v>
      </c>
      <c r="B1396" s="23" t="s">
        <v>6511</v>
      </c>
      <c r="C1396" s="40" t="s">
        <v>177</v>
      </c>
      <c r="D1396" s="23" t="s">
        <v>82</v>
      </c>
      <c r="E1396" s="23" t="s">
        <v>6512</v>
      </c>
      <c r="F1396" s="23" t="s">
        <v>6513</v>
      </c>
      <c r="G1396" s="23" t="n">
        <v>60</v>
      </c>
      <c r="H1396" s="23" t="n">
        <v>1</v>
      </c>
      <c r="I1396" s="41" t="s">
        <v>188</v>
      </c>
      <c r="K1396" s="23" t="n">
        <v>0</v>
      </c>
      <c r="L1396" s="23" t="n">
        <v>652</v>
      </c>
      <c r="M1396" s="23" t="n">
        <v>0</v>
      </c>
      <c r="N1396" s="23" t="n">
        <v>0</v>
      </c>
      <c r="O1396" s="23" t="n">
        <f aca="false">K1396+L1396</f>
        <v>652</v>
      </c>
      <c r="P1396" s="23" t="n">
        <f aca="false">K1396+L1396+M1396+N1396</f>
        <v>652</v>
      </c>
      <c r="Q1396" s="23" t="n">
        <v>430</v>
      </c>
      <c r="R1396" s="23" t="n">
        <v>354</v>
      </c>
      <c r="S1396" s="23" t="n">
        <v>470</v>
      </c>
      <c r="T1396" s="23" t="n">
        <v>130</v>
      </c>
      <c r="U1396" s="23" t="n">
        <f aca="false">IF(I1396="delivery",O1396-SUM(Q1396+R1396),IF(I1396="PO",P1396-SUM(Q1396:R1396)))</f>
        <v>-132</v>
      </c>
      <c r="V1396" s="43" t="n">
        <v>11.6</v>
      </c>
      <c r="W1396" s="43" t="n">
        <v>11.6</v>
      </c>
      <c r="X1396" s="43" t="n">
        <f aca="false">W1396-V1396</f>
        <v>0</v>
      </c>
      <c r="Y1396" s="43"/>
      <c r="Z1396" s="43"/>
      <c r="AA1396" s="43" t="n">
        <v>11.6</v>
      </c>
      <c r="AB1396" s="43"/>
      <c r="AC1396" s="43" t="s">
        <v>10482</v>
      </c>
      <c r="AD1396" s="43"/>
      <c r="AE1396" s="43"/>
      <c r="AF1396" s="43"/>
      <c r="AG1396" s="43" t="n">
        <v>11.6</v>
      </c>
      <c r="AH1396" s="43" t="s">
        <v>12778</v>
      </c>
      <c r="AI1396" s="63"/>
      <c r="AJ1396" s="63"/>
      <c r="AK1396" s="43"/>
      <c r="AL1396" s="43"/>
      <c r="AM1396" s="43" t="s">
        <v>12764</v>
      </c>
      <c r="AN1396" s="43"/>
      <c r="AO1396" s="43" t="s">
        <v>82</v>
      </c>
      <c r="AP1396" s="23" t="s">
        <v>6397</v>
      </c>
      <c r="BF1396" s="23" t="s">
        <v>10498</v>
      </c>
      <c r="BG1396" s="1" t="s">
        <v>183</v>
      </c>
    </row>
    <row r="1397" s="23" customFormat="true" ht="12.75" hidden="false" customHeight="false" outlineLevel="0" collapsed="false">
      <c r="A1397" s="23" t="s">
        <v>6514</v>
      </c>
      <c r="B1397" s="23" t="s">
        <v>6515</v>
      </c>
      <c r="C1397" s="40" t="s">
        <v>177</v>
      </c>
      <c r="D1397" s="23" t="s">
        <v>1471</v>
      </c>
      <c r="E1397" s="23" t="s">
        <v>6516</v>
      </c>
      <c r="F1397" s="23" t="s">
        <v>6517</v>
      </c>
      <c r="G1397" s="23" t="n">
        <v>143</v>
      </c>
      <c r="H1397" s="23" t="n">
        <v>2500</v>
      </c>
      <c r="I1397" s="41" t="s">
        <v>180</v>
      </c>
      <c r="K1397" s="23" t="n">
        <v>0</v>
      </c>
      <c r="L1397" s="23" t="n">
        <v>23722</v>
      </c>
      <c r="M1397" s="23" t="n">
        <v>0</v>
      </c>
      <c r="N1397" s="23" t="n">
        <v>7500</v>
      </c>
      <c r="O1397" s="23" t="n">
        <f aca="false">K1397+L1397</f>
        <v>23722</v>
      </c>
      <c r="P1397" s="23" t="n">
        <f aca="false">K1397+L1397+M1397+N1397</f>
        <v>31222</v>
      </c>
      <c r="Q1397" s="23" t="n">
        <v>18495</v>
      </c>
      <c r="R1397" s="23" t="n">
        <v>9465</v>
      </c>
      <c r="S1397" s="23" t="n">
        <v>13639</v>
      </c>
      <c r="T1397" s="23" t="n">
        <v>6647</v>
      </c>
      <c r="U1397" s="23" t="n">
        <f aca="false">IF(I1397="delivery",O1397-SUM(Q1397+R1397),IF(I1397="PO",P1397-SUM(Q1397:R1397)))</f>
        <v>-4238</v>
      </c>
      <c r="V1397" s="43" t="n">
        <v>0.471</v>
      </c>
      <c r="W1397" s="43" t="n">
        <v>0.471</v>
      </c>
      <c r="X1397" s="43" t="n">
        <f aca="false">W1397-V1397</f>
        <v>0</v>
      </c>
      <c r="Y1397" s="43"/>
      <c r="Z1397" s="43"/>
      <c r="AA1397" s="43" t="n">
        <v>0.55954</v>
      </c>
      <c r="AB1397" s="43"/>
      <c r="AC1397" s="43" t="s">
        <v>10482</v>
      </c>
      <c r="AD1397" s="43" t="s">
        <v>12723</v>
      </c>
      <c r="AE1397" s="43" t="s">
        <v>12779</v>
      </c>
      <c r="AF1397" s="43"/>
      <c r="AG1397" s="43" t="n">
        <v>0.471</v>
      </c>
      <c r="AH1397" s="43" t="s">
        <v>10491</v>
      </c>
      <c r="AI1397" s="63" t="n">
        <v>2500</v>
      </c>
      <c r="AJ1397" s="63" t="n">
        <v>6</v>
      </c>
      <c r="AK1397" s="43" t="s">
        <v>12780</v>
      </c>
      <c r="AL1397" s="43"/>
      <c r="AM1397" s="43"/>
      <c r="AN1397" s="43"/>
      <c r="AO1397" s="43" t="s">
        <v>1471</v>
      </c>
      <c r="AP1397" s="23" t="s">
        <v>2011</v>
      </c>
      <c r="AT1397" s="23" t="s">
        <v>11356</v>
      </c>
      <c r="AV1397" s="23" t="n">
        <v>0.49926</v>
      </c>
      <c r="AW1397" s="23" t="s">
        <v>12781</v>
      </c>
      <c r="AX1397" s="23" t="s">
        <v>12780</v>
      </c>
      <c r="AY1397" s="23" t="n">
        <v>2500</v>
      </c>
      <c r="AZ1397" s="23" t="n">
        <v>8</v>
      </c>
      <c r="BA1397" s="23" t="s">
        <v>1465</v>
      </c>
      <c r="BB1397" s="23" t="s">
        <v>11597</v>
      </c>
      <c r="BF1397" s="23" t="s">
        <v>10498</v>
      </c>
      <c r="BG1397" s="1" t="s">
        <v>183</v>
      </c>
    </row>
    <row r="1398" s="23" customFormat="true" ht="12.75" hidden="true" customHeight="false" outlineLevel="0" collapsed="false">
      <c r="A1398" s="23" t="s">
        <v>6518</v>
      </c>
      <c r="B1398" s="23" t="s">
        <v>6519</v>
      </c>
      <c r="C1398" s="40" t="s">
        <v>177</v>
      </c>
      <c r="D1398" s="23" t="s">
        <v>82</v>
      </c>
      <c r="E1398" s="23" t="s">
        <v>6520</v>
      </c>
      <c r="F1398" s="23" t="s">
        <v>6521</v>
      </c>
      <c r="G1398" s="23" t="n">
        <v>71</v>
      </c>
      <c r="H1398" s="23" t="n">
        <v>60</v>
      </c>
      <c r="I1398" s="41" t="s">
        <v>180</v>
      </c>
      <c r="K1398" s="23" t="n">
        <v>0</v>
      </c>
      <c r="L1398" s="23" t="n">
        <v>2414</v>
      </c>
      <c r="M1398" s="23" t="n">
        <v>653</v>
      </c>
      <c r="N1398" s="23" t="n">
        <v>2671</v>
      </c>
      <c r="O1398" s="23" t="n">
        <f aca="false">K1398+L1398</f>
        <v>2414</v>
      </c>
      <c r="P1398" s="23" t="n">
        <f aca="false">K1398+L1398+M1398+N1398</f>
        <v>5738</v>
      </c>
      <c r="Q1398" s="23" t="n">
        <v>3469</v>
      </c>
      <c r="R1398" s="23" t="n">
        <v>3670</v>
      </c>
      <c r="S1398" s="23" t="n">
        <v>4839</v>
      </c>
      <c r="T1398" s="23" t="n">
        <v>3078</v>
      </c>
      <c r="U1398" s="23" t="n">
        <f aca="false">IF(I1398="delivery",O1398-SUM(Q1398+R1398),IF(I1398="PO",P1398-SUM(Q1398:R1398)))</f>
        <v>-4725</v>
      </c>
      <c r="V1398" s="43" t="n">
        <v>10.56</v>
      </c>
      <c r="W1398" s="43" t="n">
        <v>10.56</v>
      </c>
      <c r="X1398" s="43" t="n">
        <f aca="false">W1398-V1398</f>
        <v>0</v>
      </c>
      <c r="Y1398" s="43"/>
      <c r="Z1398" s="43"/>
      <c r="AA1398" s="43" t="n">
        <v>10.515</v>
      </c>
      <c r="AB1398" s="43"/>
      <c r="AC1398" s="43" t="s">
        <v>10482</v>
      </c>
      <c r="AD1398" s="43"/>
      <c r="AE1398" s="43"/>
      <c r="AF1398" s="43"/>
      <c r="AG1398" s="43" t="n">
        <v>10.56</v>
      </c>
      <c r="AH1398" s="43" t="s">
        <v>12782</v>
      </c>
      <c r="AI1398" s="63" t="n">
        <v>60</v>
      </c>
      <c r="AJ1398" s="63" t="n">
        <v>10</v>
      </c>
      <c r="AK1398" s="43" t="s">
        <v>12783</v>
      </c>
      <c r="AL1398" s="43"/>
      <c r="AM1398" s="43"/>
      <c r="AN1398" s="43"/>
      <c r="AO1398" s="43" t="s">
        <v>82</v>
      </c>
      <c r="AP1398" s="23" t="s">
        <v>6397</v>
      </c>
      <c r="BF1398" s="23" t="s">
        <v>10498</v>
      </c>
      <c r="BG1398" s="1" t="s">
        <v>183</v>
      </c>
    </row>
    <row r="1399" s="23" customFormat="true" ht="12.75" hidden="false" customHeight="false" outlineLevel="0" collapsed="false">
      <c r="A1399" s="23" t="s">
        <v>6522</v>
      </c>
      <c r="B1399" s="23" t="s">
        <v>6523</v>
      </c>
      <c r="C1399" s="40" t="s">
        <v>177</v>
      </c>
      <c r="D1399" s="23" t="s">
        <v>1471</v>
      </c>
      <c r="E1399" s="23" t="s">
        <v>6524</v>
      </c>
      <c r="F1399" s="23" t="s">
        <v>6525</v>
      </c>
      <c r="G1399" s="23" t="n">
        <v>93</v>
      </c>
      <c r="H1399" s="23" t="n">
        <v>2000</v>
      </c>
      <c r="I1399" s="41" t="s">
        <v>180</v>
      </c>
      <c r="K1399" s="23" t="n">
        <v>0</v>
      </c>
      <c r="L1399" s="23" t="n">
        <v>1434</v>
      </c>
      <c r="M1399" s="23" t="n">
        <v>4000</v>
      </c>
      <c r="N1399" s="23" t="n">
        <v>0</v>
      </c>
      <c r="O1399" s="23" t="n">
        <f aca="false">K1399+L1399</f>
        <v>1434</v>
      </c>
      <c r="P1399" s="23" t="n">
        <f aca="false">K1399+L1399+M1399+N1399</f>
        <v>5434</v>
      </c>
      <c r="Q1399" s="23" t="n">
        <v>3676</v>
      </c>
      <c r="R1399" s="23" t="n">
        <v>4465</v>
      </c>
      <c r="S1399" s="23" t="n">
        <v>5603</v>
      </c>
      <c r="T1399" s="23" t="n">
        <v>4691</v>
      </c>
      <c r="U1399" s="23" t="n">
        <f aca="false">IF(I1399="delivery",O1399-SUM(Q1399+R1399),IF(I1399="PO",P1399-SUM(Q1399:R1399)))</f>
        <v>-6707</v>
      </c>
      <c r="V1399" s="43" t="n">
        <v>4.5329</v>
      </c>
      <c r="W1399" s="43" t="n">
        <v>5.03394</v>
      </c>
      <c r="X1399" s="43" t="n">
        <f aca="false">W1399-V1399</f>
        <v>0.501040000000001</v>
      </c>
      <c r="Y1399" s="43"/>
      <c r="Z1399" s="43"/>
      <c r="AA1399" s="43" t="n">
        <v>4.5329</v>
      </c>
      <c r="AB1399" s="43"/>
      <c r="AC1399" s="43" t="s">
        <v>10482</v>
      </c>
      <c r="AD1399" s="43" t="s">
        <v>12784</v>
      </c>
      <c r="AE1399" s="43" t="s">
        <v>12785</v>
      </c>
      <c r="AF1399" s="43"/>
      <c r="AG1399" s="43" t="n">
        <v>5.03394</v>
      </c>
      <c r="AH1399" s="43"/>
      <c r="AI1399" s="63"/>
      <c r="AJ1399" s="63"/>
      <c r="AK1399" s="43"/>
      <c r="AL1399" s="43"/>
      <c r="AM1399" s="43"/>
      <c r="AN1399" s="43"/>
      <c r="AO1399" s="43" t="s">
        <v>1471</v>
      </c>
      <c r="AP1399" s="23" t="s">
        <v>2011</v>
      </c>
      <c r="AT1399" s="23" t="s">
        <v>11356</v>
      </c>
      <c r="AV1399" s="23" t="n">
        <v>5.03394</v>
      </c>
      <c r="AW1399" s="23" t="s">
        <v>12586</v>
      </c>
      <c r="AX1399" s="23" t="s">
        <v>12786</v>
      </c>
      <c r="AY1399" s="23" t="n">
        <v>2000</v>
      </c>
      <c r="AZ1399" s="23" t="n">
        <v>15</v>
      </c>
      <c r="BA1399" s="23" t="s">
        <v>1465</v>
      </c>
      <c r="BB1399" s="23" t="s">
        <v>11587</v>
      </c>
      <c r="BF1399" s="23" t="s">
        <v>10498</v>
      </c>
      <c r="BG1399" s="1" t="s">
        <v>183</v>
      </c>
    </row>
    <row r="1400" s="23" customFormat="true" ht="12.75" hidden="false" customHeight="false" outlineLevel="0" collapsed="false">
      <c r="A1400" s="23" t="s">
        <v>6526</v>
      </c>
      <c r="B1400" s="23" t="s">
        <v>6527</v>
      </c>
      <c r="C1400" s="40" t="s">
        <v>177</v>
      </c>
      <c r="D1400" s="23" t="s">
        <v>1471</v>
      </c>
      <c r="E1400" s="23" t="s">
        <v>6528</v>
      </c>
      <c r="F1400" s="23" t="s">
        <v>6529</v>
      </c>
      <c r="G1400" s="23" t="n">
        <v>73</v>
      </c>
      <c r="H1400" s="23" t="n">
        <v>1000</v>
      </c>
      <c r="I1400" s="41" t="s">
        <v>188</v>
      </c>
      <c r="K1400" s="23" t="n">
        <v>0</v>
      </c>
      <c r="L1400" s="23" t="n">
        <v>7248</v>
      </c>
      <c r="M1400" s="23" t="n">
        <v>0</v>
      </c>
      <c r="N1400" s="23" t="n">
        <v>3000</v>
      </c>
      <c r="O1400" s="23" t="n">
        <f aca="false">K1400+L1400</f>
        <v>7248</v>
      </c>
      <c r="P1400" s="23" t="n">
        <f aca="false">K1400+L1400+M1400+N1400</f>
        <v>10248</v>
      </c>
      <c r="Q1400" s="23" t="n">
        <v>8248</v>
      </c>
      <c r="R1400" s="23" t="n">
        <v>4095</v>
      </c>
      <c r="S1400" s="23" t="n">
        <v>4626</v>
      </c>
      <c r="T1400" s="23" t="n">
        <v>2548</v>
      </c>
      <c r="U1400" s="23" t="n">
        <f aca="false">IF(I1400="delivery",O1400-SUM(Q1400+R1400),IF(I1400="PO",P1400-SUM(Q1400:R1400)))</f>
        <v>-2095</v>
      </c>
      <c r="V1400" s="43" t="n">
        <v>1.37</v>
      </c>
      <c r="W1400" s="43" t="n">
        <v>0.95</v>
      </c>
      <c r="X1400" s="43" t="n">
        <f aca="false">W1400-V1400</f>
        <v>-0.42</v>
      </c>
      <c r="Y1400" s="43"/>
      <c r="Z1400" s="43"/>
      <c r="AA1400" s="43" t="n">
        <v>1.1875</v>
      </c>
      <c r="AB1400" s="43"/>
      <c r="AC1400" s="43" t="s">
        <v>10482</v>
      </c>
      <c r="AD1400" s="43"/>
      <c r="AE1400" s="43"/>
      <c r="AF1400" s="43"/>
      <c r="AG1400" s="43" t="n">
        <v>0.95</v>
      </c>
      <c r="AH1400" s="43"/>
      <c r="AI1400" s="63"/>
      <c r="AJ1400" s="63"/>
      <c r="AK1400" s="43"/>
      <c r="AL1400" s="43"/>
      <c r="AM1400" s="43" t="s">
        <v>10492</v>
      </c>
      <c r="AN1400" s="43"/>
      <c r="AO1400" s="43" t="s">
        <v>1471</v>
      </c>
      <c r="AP1400" s="23" t="s">
        <v>3124</v>
      </c>
      <c r="AT1400" s="23" t="s">
        <v>10959</v>
      </c>
      <c r="AV1400" s="23" t="n">
        <v>0.95</v>
      </c>
      <c r="AW1400" s="23" t="s">
        <v>12787</v>
      </c>
      <c r="AX1400" s="23" t="s">
        <v>12788</v>
      </c>
      <c r="AY1400" s="23" t="n">
        <v>1000</v>
      </c>
      <c r="AZ1400" s="23" t="n">
        <v>14</v>
      </c>
      <c r="BA1400" s="23" t="s">
        <v>1465</v>
      </c>
      <c r="BB1400" s="23" t="s">
        <v>12787</v>
      </c>
      <c r="BF1400" s="23" t="s">
        <v>10498</v>
      </c>
      <c r="BG1400" s="1" t="s">
        <v>183</v>
      </c>
    </row>
    <row r="1401" s="23" customFormat="true" ht="12.75" hidden="true" customHeight="false" outlineLevel="0" collapsed="false">
      <c r="A1401" s="23" t="s">
        <v>6530</v>
      </c>
      <c r="B1401" s="23" t="s">
        <v>6531</v>
      </c>
      <c r="C1401" s="40" t="s">
        <v>177</v>
      </c>
      <c r="D1401" s="23" t="s">
        <v>82</v>
      </c>
      <c r="E1401" s="23" t="s">
        <v>6532</v>
      </c>
      <c r="F1401" s="23" t="s">
        <v>6533</v>
      </c>
      <c r="G1401" s="23" t="n">
        <v>61</v>
      </c>
      <c r="H1401" s="23" t="n">
        <v>2500</v>
      </c>
      <c r="I1401" s="41" t="s">
        <v>188</v>
      </c>
      <c r="K1401" s="23" t="n">
        <v>0</v>
      </c>
      <c r="L1401" s="23" t="n">
        <v>2429</v>
      </c>
      <c r="M1401" s="23" t="n">
        <v>0</v>
      </c>
      <c r="N1401" s="23" t="n">
        <v>0</v>
      </c>
      <c r="O1401" s="23" t="n">
        <f aca="false">K1401+L1401</f>
        <v>2429</v>
      </c>
      <c r="P1401" s="23" t="n">
        <f aca="false">K1401+L1401+M1401+N1401</f>
        <v>2429</v>
      </c>
      <c r="Q1401" s="23" t="n">
        <v>721</v>
      </c>
      <c r="R1401" s="23" t="n">
        <v>808</v>
      </c>
      <c r="S1401" s="23" t="n">
        <v>747</v>
      </c>
      <c r="T1401" s="23" t="n">
        <v>452</v>
      </c>
      <c r="U1401" s="23" t="n">
        <f aca="false">IF(I1401="delivery",O1401-SUM(Q1401+R1401),IF(I1401="PO",P1401-SUM(Q1401:R1401)))</f>
        <v>900</v>
      </c>
      <c r="V1401" s="43" t="n">
        <v>2</v>
      </c>
      <c r="W1401" s="43" t="n">
        <v>2</v>
      </c>
      <c r="X1401" s="43" t="n">
        <f aca="false">W1401-V1401</f>
        <v>0</v>
      </c>
      <c r="Y1401" s="43"/>
      <c r="Z1401" s="43"/>
      <c r="AA1401" s="43"/>
      <c r="AB1401" s="43"/>
      <c r="AC1401" s="43" t="s">
        <v>10482</v>
      </c>
      <c r="AD1401" s="43"/>
      <c r="AE1401" s="43"/>
      <c r="AF1401" s="43"/>
      <c r="AG1401" s="43" t="n">
        <v>2</v>
      </c>
      <c r="AH1401" s="43" t="s">
        <v>12789</v>
      </c>
      <c r="AI1401" s="63" t="n">
        <v>2500</v>
      </c>
      <c r="AJ1401" s="63" t="n">
        <v>8</v>
      </c>
      <c r="AK1401" s="43" t="s">
        <v>12772</v>
      </c>
      <c r="AL1401" s="43"/>
      <c r="AM1401" s="43"/>
      <c r="AN1401" s="43"/>
      <c r="AO1401" s="43" t="s">
        <v>82</v>
      </c>
      <c r="AP1401" s="23" t="s">
        <v>6397</v>
      </c>
      <c r="BF1401" s="23" t="s">
        <v>10498</v>
      </c>
      <c r="BG1401" s="1" t="s">
        <v>183</v>
      </c>
    </row>
    <row r="1402" s="23" customFormat="true" ht="12.75" hidden="true" customHeight="false" outlineLevel="0" collapsed="false">
      <c r="A1402" s="23" t="s">
        <v>6534</v>
      </c>
      <c r="B1402" s="23" t="s">
        <v>6535</v>
      </c>
      <c r="C1402" s="40" t="s">
        <v>177</v>
      </c>
      <c r="D1402" s="23" t="s">
        <v>82</v>
      </c>
      <c r="E1402" s="23" t="s">
        <v>6536</v>
      </c>
      <c r="F1402" s="23" t="s">
        <v>6537</v>
      </c>
      <c r="G1402" s="23" t="n">
        <v>71</v>
      </c>
      <c r="H1402" s="23" t="n">
        <v>2500</v>
      </c>
      <c r="I1402" s="41" t="s">
        <v>180</v>
      </c>
      <c r="K1402" s="23" t="n">
        <v>0</v>
      </c>
      <c r="L1402" s="23" t="n">
        <v>2465</v>
      </c>
      <c r="M1402" s="23" t="n">
        <v>2500</v>
      </c>
      <c r="N1402" s="23" t="n">
        <v>3000</v>
      </c>
      <c r="O1402" s="23" t="n">
        <f aca="false">K1402+L1402</f>
        <v>2465</v>
      </c>
      <c r="P1402" s="23" t="n">
        <f aca="false">K1402+L1402+M1402+N1402</f>
        <v>7965</v>
      </c>
      <c r="Q1402" s="23" t="n">
        <v>5191</v>
      </c>
      <c r="R1402" s="23" t="n">
        <v>5105</v>
      </c>
      <c r="S1402" s="23" t="n">
        <v>4914</v>
      </c>
      <c r="T1402" s="23" t="n">
        <v>3823</v>
      </c>
      <c r="U1402" s="23" t="n">
        <f aca="false">IF(I1402="delivery",O1402-SUM(Q1402+R1402),IF(I1402="PO",P1402-SUM(Q1402:R1402)))</f>
        <v>-7831</v>
      </c>
      <c r="V1402" s="43" t="n">
        <v>0.917</v>
      </c>
      <c r="W1402" s="43" t="n">
        <v>1.384</v>
      </c>
      <c r="X1402" s="43" t="n">
        <f aca="false">W1402-V1402</f>
        <v>0.467</v>
      </c>
      <c r="Y1402" s="43"/>
      <c r="Z1402" s="43"/>
      <c r="AA1402" s="43" t="n">
        <v>0.8</v>
      </c>
      <c r="AB1402" s="43"/>
      <c r="AC1402" s="43" t="s">
        <v>10482</v>
      </c>
      <c r="AD1402" s="43"/>
      <c r="AE1402" s="43"/>
      <c r="AF1402" s="43"/>
      <c r="AG1402" s="43" t="n">
        <v>1.384</v>
      </c>
      <c r="AH1402" s="43" t="s">
        <v>12790</v>
      </c>
      <c r="AI1402" s="63" t="s">
        <v>12791</v>
      </c>
      <c r="AJ1402" s="63" t="s">
        <v>12792</v>
      </c>
      <c r="AK1402" s="43" t="s">
        <v>12793</v>
      </c>
      <c r="AL1402" s="43"/>
      <c r="AM1402" s="43" t="s">
        <v>12794</v>
      </c>
      <c r="AN1402" s="43"/>
      <c r="AO1402" s="43" t="s">
        <v>82</v>
      </c>
      <c r="AP1402" s="23" t="s">
        <v>6397</v>
      </c>
      <c r="BF1402" s="23" t="s">
        <v>10498</v>
      </c>
      <c r="BG1402" s="1" t="s">
        <v>183</v>
      </c>
    </row>
    <row r="1403" s="23" customFormat="true" ht="12.75" hidden="true" customHeight="false" outlineLevel="0" collapsed="false">
      <c r="A1403" s="23" t="s">
        <v>6538</v>
      </c>
      <c r="B1403" s="23" t="s">
        <v>6539</v>
      </c>
      <c r="C1403" s="40" t="s">
        <v>177</v>
      </c>
      <c r="D1403" s="23" t="s">
        <v>82</v>
      </c>
      <c r="E1403" s="23" t="s">
        <v>6540</v>
      </c>
      <c r="F1403" s="23" t="s">
        <v>6541</v>
      </c>
      <c r="G1403" s="23" t="n">
        <v>41</v>
      </c>
      <c r="H1403" s="23" t="n">
        <v>1000</v>
      </c>
      <c r="I1403" s="41" t="s">
        <v>180</v>
      </c>
      <c r="K1403" s="23" t="n">
        <v>0</v>
      </c>
      <c r="L1403" s="23" t="n">
        <v>5516</v>
      </c>
      <c r="M1403" s="23" t="n">
        <v>0</v>
      </c>
      <c r="N1403" s="23" t="n">
        <v>0</v>
      </c>
      <c r="O1403" s="23" t="n">
        <f aca="false">K1403+L1403</f>
        <v>5516</v>
      </c>
      <c r="P1403" s="23" t="n">
        <f aca="false">K1403+L1403+M1403+N1403</f>
        <v>5516</v>
      </c>
      <c r="Q1403" s="23" t="n">
        <v>12321</v>
      </c>
      <c r="R1403" s="23" t="n">
        <v>11751</v>
      </c>
      <c r="S1403" s="23" t="n">
        <v>10709</v>
      </c>
      <c r="T1403" s="23" t="n">
        <v>7193</v>
      </c>
      <c r="U1403" s="23" t="n">
        <f aca="false">IF(I1403="delivery",O1403-SUM(Q1403+R1403),IF(I1403="PO",P1403-SUM(Q1403:R1403)))</f>
        <v>-18556</v>
      </c>
      <c r="V1403" s="43" t="n">
        <v>1.094</v>
      </c>
      <c r="W1403" s="43" t="n">
        <v>1.076</v>
      </c>
      <c r="X1403" s="43" t="n">
        <f aca="false">W1403-V1403</f>
        <v>-0.018</v>
      </c>
      <c r="Y1403" s="43"/>
      <c r="Z1403" s="43"/>
      <c r="AA1403" s="43" t="n">
        <v>1.33</v>
      </c>
      <c r="AB1403" s="43"/>
      <c r="AC1403" s="43" t="s">
        <v>10482</v>
      </c>
      <c r="AD1403" s="43"/>
      <c r="AE1403" s="43"/>
      <c r="AF1403" s="43"/>
      <c r="AG1403" s="43" t="n">
        <v>1.076</v>
      </c>
      <c r="AH1403" s="43" t="s">
        <v>12795</v>
      </c>
      <c r="AI1403" s="63" t="s">
        <v>10579</v>
      </c>
      <c r="AJ1403" s="63" t="s">
        <v>12796</v>
      </c>
      <c r="AK1403" s="43" t="s">
        <v>12797</v>
      </c>
      <c r="AL1403" s="43"/>
      <c r="AM1403" s="43"/>
      <c r="AN1403" s="43"/>
      <c r="AO1403" s="43" t="s">
        <v>82</v>
      </c>
      <c r="AP1403" s="23" t="s">
        <v>6397</v>
      </c>
      <c r="BF1403" s="23" t="s">
        <v>10498</v>
      </c>
      <c r="BG1403" s="1" t="s">
        <v>183</v>
      </c>
    </row>
    <row r="1404" s="23" customFormat="true" ht="12.75" hidden="true" customHeight="false" outlineLevel="0" collapsed="false">
      <c r="A1404" s="23" t="s">
        <v>6542</v>
      </c>
      <c r="B1404" s="23" t="s">
        <v>6543</v>
      </c>
      <c r="C1404" s="40" t="s">
        <v>177</v>
      </c>
      <c r="D1404" s="23" t="s">
        <v>82</v>
      </c>
      <c r="E1404" s="23" t="s">
        <v>6544</v>
      </c>
      <c r="F1404" s="23" t="s">
        <v>6545</v>
      </c>
      <c r="G1404" s="23" t="n">
        <v>61</v>
      </c>
      <c r="H1404" s="23" t="n">
        <v>2500</v>
      </c>
      <c r="I1404" s="41" t="s">
        <v>188</v>
      </c>
      <c r="K1404" s="23" t="n">
        <v>0</v>
      </c>
      <c r="L1404" s="23" t="n">
        <v>6300</v>
      </c>
      <c r="M1404" s="23" t="n">
        <v>5000</v>
      </c>
      <c r="N1404" s="23" t="n">
        <v>0</v>
      </c>
      <c r="O1404" s="23" t="n">
        <f aca="false">K1404+L1404</f>
        <v>6300</v>
      </c>
      <c r="P1404" s="23" t="n">
        <f aca="false">K1404+L1404+M1404+N1404</f>
        <v>11300</v>
      </c>
      <c r="Q1404" s="23" t="n">
        <v>9036</v>
      </c>
      <c r="R1404" s="23" t="n">
        <v>4891</v>
      </c>
      <c r="S1404" s="23" t="n">
        <v>4879</v>
      </c>
      <c r="T1404" s="23" t="n">
        <v>3098</v>
      </c>
      <c r="U1404" s="23" t="n">
        <f aca="false">IF(I1404="delivery",O1404-SUM(Q1404+R1404),IF(I1404="PO",P1404-SUM(Q1404:R1404)))</f>
        <v>-2627</v>
      </c>
      <c r="V1404" s="43" t="n">
        <v>2.08</v>
      </c>
      <c r="W1404" s="43" t="n">
        <v>2.08</v>
      </c>
      <c r="X1404" s="43" t="n">
        <f aca="false">W1404-V1404</f>
        <v>0</v>
      </c>
      <c r="Y1404" s="43"/>
      <c r="Z1404" s="43"/>
      <c r="AA1404" s="43" t="n">
        <v>2.08</v>
      </c>
      <c r="AB1404" s="43"/>
      <c r="AC1404" s="43" t="s">
        <v>10482</v>
      </c>
      <c r="AD1404" s="43"/>
      <c r="AE1404" s="43"/>
      <c r="AF1404" s="43"/>
      <c r="AG1404" s="43" t="n">
        <v>2.08</v>
      </c>
      <c r="AH1404" s="43" t="s">
        <v>12798</v>
      </c>
      <c r="AI1404" s="63" t="n">
        <v>2500</v>
      </c>
      <c r="AJ1404" s="63" t="n">
        <v>10</v>
      </c>
      <c r="AK1404" s="43" t="s">
        <v>12772</v>
      </c>
      <c r="AL1404" s="43"/>
      <c r="AM1404" s="43"/>
      <c r="AN1404" s="43"/>
      <c r="AO1404" s="43" t="s">
        <v>82</v>
      </c>
      <c r="AP1404" s="23" t="s">
        <v>6397</v>
      </c>
      <c r="BF1404" s="23" t="s">
        <v>10498</v>
      </c>
      <c r="BG1404" s="1" t="s">
        <v>183</v>
      </c>
    </row>
    <row r="1405" s="23" customFormat="true" ht="12.75" hidden="false" customHeight="false" outlineLevel="0" collapsed="false">
      <c r="A1405" s="23" t="s">
        <v>6546</v>
      </c>
      <c r="B1405" s="23" t="s">
        <v>6547</v>
      </c>
      <c r="C1405" s="40" t="s">
        <v>177</v>
      </c>
      <c r="D1405" s="23" t="s">
        <v>1471</v>
      </c>
      <c r="E1405" s="23" t="s">
        <v>6548</v>
      </c>
      <c r="F1405" s="23" t="s">
        <v>6549</v>
      </c>
      <c r="G1405" s="23" t="n">
        <v>53</v>
      </c>
      <c r="H1405" s="23" t="n">
        <v>3000</v>
      </c>
      <c r="I1405" s="41" t="s">
        <v>188</v>
      </c>
      <c r="K1405" s="23" t="n">
        <v>0</v>
      </c>
      <c r="L1405" s="23" t="n">
        <v>15190</v>
      </c>
      <c r="M1405" s="23" t="n">
        <v>0</v>
      </c>
      <c r="N1405" s="23" t="n">
        <v>0</v>
      </c>
      <c r="O1405" s="23" t="n">
        <f aca="false">K1405+L1405</f>
        <v>15190</v>
      </c>
      <c r="P1405" s="23" t="n">
        <f aca="false">K1405+L1405+M1405+N1405</f>
        <v>15190</v>
      </c>
      <c r="Q1405" s="23" t="n">
        <v>5995</v>
      </c>
      <c r="R1405" s="23" t="n">
        <v>16099</v>
      </c>
      <c r="S1405" s="23" t="n">
        <v>14344</v>
      </c>
      <c r="T1405" s="23" t="n">
        <v>10265</v>
      </c>
      <c r="U1405" s="23" t="n">
        <f aca="false">IF(I1405="delivery",O1405-SUM(Q1405+R1405),IF(I1405="PO",P1405-SUM(Q1405:R1405)))</f>
        <v>-6904</v>
      </c>
      <c r="V1405" s="43" t="n">
        <v>0.0225</v>
      </c>
      <c r="W1405" s="43" t="n">
        <v>0.0234</v>
      </c>
      <c r="X1405" s="43" t="n">
        <f aca="false">W1405-V1405</f>
        <v>0.000900000000000001</v>
      </c>
      <c r="Y1405" s="43"/>
      <c r="Z1405" s="43"/>
      <c r="AA1405" s="43" t="n">
        <v>0.02357</v>
      </c>
      <c r="AB1405" s="43"/>
      <c r="AC1405" s="43" t="s">
        <v>10482</v>
      </c>
      <c r="AD1405" s="43"/>
      <c r="AE1405" s="43"/>
      <c r="AF1405" s="43"/>
      <c r="AG1405" s="43" t="n">
        <v>0.0234</v>
      </c>
      <c r="AH1405" s="43" t="s">
        <v>12725</v>
      </c>
      <c r="AI1405" s="63" t="n">
        <v>3000</v>
      </c>
      <c r="AJ1405" s="63" t="n">
        <v>4</v>
      </c>
      <c r="AK1405" s="43" t="s">
        <v>12799</v>
      </c>
      <c r="AL1405" s="43"/>
      <c r="AM1405" s="43"/>
      <c r="AN1405" s="43"/>
      <c r="AO1405" s="43" t="s">
        <v>1471</v>
      </c>
      <c r="AP1405" s="23" t="s">
        <v>2011</v>
      </c>
      <c r="AT1405" s="23" t="s">
        <v>10959</v>
      </c>
      <c r="AV1405" s="23" t="n">
        <v>0.037</v>
      </c>
      <c r="AW1405" s="23" t="s">
        <v>12586</v>
      </c>
      <c r="AX1405" s="23" t="s">
        <v>12800</v>
      </c>
      <c r="AY1405" s="23" t="n">
        <v>3000</v>
      </c>
      <c r="AZ1405" s="23" t="n">
        <v>6</v>
      </c>
      <c r="BA1405" s="23" t="s">
        <v>177</v>
      </c>
      <c r="BB1405" s="23" t="s">
        <v>12586</v>
      </c>
      <c r="BF1405" s="23" t="s">
        <v>10498</v>
      </c>
      <c r="BG1405" s="1" t="s">
        <v>183</v>
      </c>
    </row>
    <row r="1406" s="23" customFormat="true" ht="12.75" hidden="false" customHeight="false" outlineLevel="0" collapsed="false">
      <c r="A1406" s="23" t="s">
        <v>6550</v>
      </c>
      <c r="B1406" s="23" t="s">
        <v>6551</v>
      </c>
      <c r="C1406" s="40" t="s">
        <v>177</v>
      </c>
      <c r="D1406" s="23" t="s">
        <v>1471</v>
      </c>
      <c r="E1406" s="23" t="s">
        <v>6552</v>
      </c>
      <c r="F1406" s="23" t="s">
        <v>6553</v>
      </c>
      <c r="G1406" s="23" t="n">
        <v>51</v>
      </c>
      <c r="H1406" s="23" t="n">
        <v>1000</v>
      </c>
      <c r="I1406" s="41" t="s">
        <v>188</v>
      </c>
      <c r="K1406" s="23" t="n">
        <v>0</v>
      </c>
      <c r="L1406" s="23" t="n">
        <v>37961</v>
      </c>
      <c r="M1406" s="23" t="n">
        <v>0</v>
      </c>
      <c r="N1406" s="23" t="n">
        <v>0</v>
      </c>
      <c r="O1406" s="23" t="n">
        <f aca="false">K1406+L1406</f>
        <v>37961</v>
      </c>
      <c r="P1406" s="23" t="n">
        <f aca="false">K1406+L1406+M1406+N1406</f>
        <v>37961</v>
      </c>
      <c r="Q1406" s="23" t="n">
        <v>13922</v>
      </c>
      <c r="R1406" s="23" t="n">
        <v>9679</v>
      </c>
      <c r="S1406" s="23" t="n">
        <v>8662</v>
      </c>
      <c r="T1406" s="23" t="n">
        <v>6479</v>
      </c>
      <c r="U1406" s="23" t="n">
        <f aca="false">IF(I1406="delivery",O1406-SUM(Q1406+R1406),IF(I1406="PO",P1406-SUM(Q1406:R1406)))</f>
        <v>14360</v>
      </c>
      <c r="V1406" s="43" t="n">
        <v>1.48</v>
      </c>
      <c r="W1406" s="43" t="n">
        <v>1.48</v>
      </c>
      <c r="X1406" s="43" t="n">
        <f aca="false">W1406-V1406</f>
        <v>0</v>
      </c>
      <c r="Y1406" s="43"/>
      <c r="Z1406" s="43"/>
      <c r="AA1406" s="43" t="n">
        <v>1.48</v>
      </c>
      <c r="AB1406" s="43"/>
      <c r="AC1406" s="43" t="s">
        <v>10482</v>
      </c>
      <c r="AD1406" s="43"/>
      <c r="AE1406" s="43"/>
      <c r="AF1406" s="43"/>
      <c r="AG1406" s="43" t="n">
        <v>1.45</v>
      </c>
      <c r="AH1406" s="43"/>
      <c r="AI1406" s="63"/>
      <c r="AJ1406" s="63"/>
      <c r="AK1406" s="43"/>
      <c r="AL1406" s="43"/>
      <c r="AM1406" s="43" t="s">
        <v>10492</v>
      </c>
      <c r="AN1406" s="43"/>
      <c r="AO1406" s="43" t="s">
        <v>1471</v>
      </c>
      <c r="AP1406" s="23" t="s">
        <v>3124</v>
      </c>
      <c r="AT1406" s="23" t="s">
        <v>10959</v>
      </c>
      <c r="AV1406" s="23" t="n">
        <v>1.45</v>
      </c>
      <c r="AW1406" s="23" t="s">
        <v>12423</v>
      </c>
      <c r="AX1406" s="23" t="s">
        <v>12801</v>
      </c>
      <c r="AY1406" s="23" t="n">
        <v>1000</v>
      </c>
      <c r="AZ1406" s="23" t="n">
        <v>5</v>
      </c>
      <c r="BA1406" s="23" t="s">
        <v>1465</v>
      </c>
      <c r="BB1406" s="23" t="s">
        <v>12423</v>
      </c>
      <c r="BF1406" s="23" t="s">
        <v>10498</v>
      </c>
      <c r="BG1406" s="1" t="s">
        <v>183</v>
      </c>
    </row>
    <row r="1407" s="23" customFormat="true" ht="12.75" hidden="false" customHeight="false" outlineLevel="0" collapsed="false">
      <c r="A1407" s="23" t="s">
        <v>6554</v>
      </c>
      <c r="B1407" s="23" t="s">
        <v>6555</v>
      </c>
      <c r="C1407" s="40" t="s">
        <v>177</v>
      </c>
      <c r="D1407" s="23" t="s">
        <v>1471</v>
      </c>
      <c r="E1407" s="23" t="s">
        <v>6556</v>
      </c>
      <c r="F1407" s="23" t="s">
        <v>6557</v>
      </c>
      <c r="G1407" s="23" t="n">
        <v>43</v>
      </c>
      <c r="H1407" s="23" t="n">
        <v>1000</v>
      </c>
      <c r="I1407" s="41" t="s">
        <v>180</v>
      </c>
      <c r="K1407" s="23" t="n">
        <v>0</v>
      </c>
      <c r="L1407" s="23" t="n">
        <v>20553</v>
      </c>
      <c r="M1407" s="23" t="n">
        <v>4600</v>
      </c>
      <c r="N1407" s="23" t="n">
        <v>2000</v>
      </c>
      <c r="O1407" s="23" t="n">
        <f aca="false">K1407+L1407</f>
        <v>20553</v>
      </c>
      <c r="P1407" s="23" t="n">
        <f aca="false">K1407+L1407+M1407+N1407</f>
        <v>27153</v>
      </c>
      <c r="Q1407" s="23" t="n">
        <v>6118</v>
      </c>
      <c r="R1407" s="23" t="n">
        <v>3935</v>
      </c>
      <c r="S1407" s="23" t="n">
        <v>4665</v>
      </c>
      <c r="T1407" s="23" t="n">
        <v>4708</v>
      </c>
      <c r="U1407" s="23" t="n">
        <f aca="false">IF(I1407="delivery",O1407-SUM(Q1407+R1407),IF(I1407="PO",P1407-SUM(Q1407:R1407)))</f>
        <v>10500</v>
      </c>
      <c r="V1407" s="43" t="n">
        <v>0.175</v>
      </c>
      <c r="W1407" s="43" t="n">
        <v>0.175</v>
      </c>
      <c r="X1407" s="43" t="n">
        <f aca="false">W1407-V1407</f>
        <v>0</v>
      </c>
      <c r="Y1407" s="43"/>
      <c r="Z1407" s="43"/>
      <c r="AA1407" s="43"/>
      <c r="AB1407" s="43"/>
      <c r="AC1407" s="43" t="s">
        <v>10482</v>
      </c>
      <c r="AD1407" s="43"/>
      <c r="AE1407" s="43"/>
      <c r="AF1407" s="43"/>
      <c r="AG1407" s="43" t="n">
        <v>0.122</v>
      </c>
      <c r="AH1407" s="43" t="s">
        <v>12802</v>
      </c>
      <c r="AI1407" s="63" t="n">
        <v>3000</v>
      </c>
      <c r="AJ1407" s="63" t="n">
        <v>12</v>
      </c>
      <c r="AK1407" s="43" t="s">
        <v>12803</v>
      </c>
      <c r="AL1407" s="43"/>
      <c r="AM1407" s="43"/>
      <c r="AN1407" s="43"/>
      <c r="AO1407" s="43" t="s">
        <v>1471</v>
      </c>
      <c r="AP1407" s="23" t="s">
        <v>2011</v>
      </c>
      <c r="AT1407" s="23" t="s">
        <v>11356</v>
      </c>
      <c r="AV1407" s="23" t="n">
        <v>0.175</v>
      </c>
      <c r="AW1407" s="23" t="s">
        <v>12586</v>
      </c>
      <c r="AX1407" s="23" t="s">
        <v>12804</v>
      </c>
      <c r="AY1407" s="23" t="n">
        <v>1000</v>
      </c>
      <c r="AZ1407" s="23" t="n">
        <v>9</v>
      </c>
      <c r="BA1407" s="23" t="s">
        <v>1465</v>
      </c>
      <c r="BB1407" s="23" t="s">
        <v>10496</v>
      </c>
      <c r="BF1407" s="23" t="s">
        <v>10498</v>
      </c>
      <c r="BG1407" s="1" t="s">
        <v>183</v>
      </c>
    </row>
    <row r="1408" s="23" customFormat="true" ht="12.75" hidden="true" customHeight="false" outlineLevel="0" collapsed="false">
      <c r="A1408" s="23" t="s">
        <v>6558</v>
      </c>
      <c r="B1408" s="23" t="s">
        <v>6559</v>
      </c>
      <c r="C1408" s="40" t="s">
        <v>177</v>
      </c>
      <c r="D1408" s="23" t="s">
        <v>82</v>
      </c>
      <c r="E1408" s="23" t="s">
        <v>6560</v>
      </c>
      <c r="F1408" s="23" t="s">
        <v>6561</v>
      </c>
      <c r="G1408" s="23" t="n">
        <v>61</v>
      </c>
      <c r="H1408" s="23" t="n">
        <v>90</v>
      </c>
      <c r="I1408" s="41" t="s">
        <v>180</v>
      </c>
      <c r="K1408" s="23" t="n">
        <v>0</v>
      </c>
      <c r="L1408" s="23" t="n">
        <v>4998</v>
      </c>
      <c r="M1408" s="23" t="n">
        <v>20</v>
      </c>
      <c r="N1408" s="23" t="n">
        <v>2430</v>
      </c>
      <c r="O1408" s="23" t="n">
        <f aca="false">K1408+L1408</f>
        <v>4998</v>
      </c>
      <c r="P1408" s="23" t="n">
        <f aca="false">K1408+L1408+M1408+N1408</f>
        <v>7448</v>
      </c>
      <c r="Q1408" s="23" t="n">
        <v>5774</v>
      </c>
      <c r="R1408" s="23" t="n">
        <v>4607</v>
      </c>
      <c r="S1408" s="23" t="n">
        <v>5897</v>
      </c>
      <c r="T1408" s="23" t="n">
        <v>3502</v>
      </c>
      <c r="U1408" s="23" t="n">
        <f aca="false">IF(I1408="delivery",O1408-SUM(Q1408+R1408),IF(I1408="PO",P1408-SUM(Q1408:R1408)))</f>
        <v>-5383</v>
      </c>
      <c r="V1408" s="43" t="n">
        <v>4.02</v>
      </c>
      <c r="W1408" s="43" t="n">
        <v>4.02</v>
      </c>
      <c r="X1408" s="43" t="n">
        <f aca="false">W1408-V1408</f>
        <v>0</v>
      </c>
      <c r="Y1408" s="43"/>
      <c r="Z1408" s="43"/>
      <c r="AA1408" s="43" t="n">
        <v>4.02</v>
      </c>
      <c r="AB1408" s="43"/>
      <c r="AC1408" s="43" t="s">
        <v>10482</v>
      </c>
      <c r="AD1408" s="43"/>
      <c r="AE1408" s="43"/>
      <c r="AF1408" s="43"/>
      <c r="AG1408" s="43" t="n">
        <v>4.02</v>
      </c>
      <c r="AH1408" s="43" t="s">
        <v>12805</v>
      </c>
      <c r="AI1408" s="63" t="n">
        <v>90</v>
      </c>
      <c r="AJ1408" s="63" t="n">
        <v>10</v>
      </c>
      <c r="AK1408" s="43" t="s">
        <v>12776</v>
      </c>
      <c r="AL1408" s="43"/>
      <c r="AM1408" s="43"/>
      <c r="AN1408" s="43"/>
      <c r="AO1408" s="43" t="s">
        <v>82</v>
      </c>
      <c r="AP1408" s="23" t="s">
        <v>6397</v>
      </c>
      <c r="BF1408" s="23" t="s">
        <v>10498</v>
      </c>
      <c r="BG1408" s="1" t="s">
        <v>183</v>
      </c>
    </row>
    <row r="1409" s="23" customFormat="true" ht="12.75" hidden="false" customHeight="false" outlineLevel="0" collapsed="false">
      <c r="A1409" s="23" t="s">
        <v>6562</v>
      </c>
      <c r="B1409" s="23" t="s">
        <v>6563</v>
      </c>
      <c r="C1409" s="40" t="s">
        <v>177</v>
      </c>
      <c r="D1409" s="23" t="s">
        <v>1471</v>
      </c>
      <c r="E1409" s="23" t="s">
        <v>6564</v>
      </c>
      <c r="F1409" s="23" t="s">
        <v>6565</v>
      </c>
      <c r="G1409" s="23" t="n">
        <v>93</v>
      </c>
      <c r="H1409" s="23" t="n">
        <v>2000</v>
      </c>
      <c r="I1409" s="41" t="s">
        <v>180</v>
      </c>
      <c r="K1409" s="23" t="n">
        <v>0</v>
      </c>
      <c r="L1409" s="23" t="n">
        <v>3337</v>
      </c>
      <c r="M1409" s="23" t="n">
        <v>0</v>
      </c>
      <c r="N1409" s="23" t="n">
        <v>0</v>
      </c>
      <c r="O1409" s="23" t="n">
        <f aca="false">K1409+L1409</f>
        <v>3337</v>
      </c>
      <c r="P1409" s="23" t="n">
        <f aca="false">K1409+L1409+M1409+N1409</f>
        <v>3337</v>
      </c>
      <c r="Q1409" s="23" t="n">
        <v>1059</v>
      </c>
      <c r="R1409" s="23" t="n">
        <v>697</v>
      </c>
      <c r="S1409" s="23" t="n">
        <v>81</v>
      </c>
      <c r="T1409" s="23" t="n">
        <v>134</v>
      </c>
      <c r="U1409" s="23" t="n">
        <f aca="false">IF(I1409="delivery",O1409-SUM(Q1409+R1409),IF(I1409="PO",P1409-SUM(Q1409:R1409)))</f>
        <v>1581</v>
      </c>
      <c r="V1409" s="43" t="n">
        <v>0.496</v>
      </c>
      <c r="W1409" s="43" t="n">
        <v>0.496</v>
      </c>
      <c r="X1409" s="43" t="n">
        <f aca="false">W1409-V1409</f>
        <v>0</v>
      </c>
      <c r="Y1409" s="43"/>
      <c r="Z1409" s="43"/>
      <c r="AA1409" s="43" t="n">
        <v>0.5845</v>
      </c>
      <c r="AB1409" s="43"/>
      <c r="AC1409" s="43" t="s">
        <v>10482</v>
      </c>
      <c r="AD1409" s="43"/>
      <c r="AE1409" s="43"/>
      <c r="AF1409" s="43"/>
      <c r="AG1409" s="43" t="n">
        <v>0.496</v>
      </c>
      <c r="AH1409" s="43"/>
      <c r="AI1409" s="63"/>
      <c r="AJ1409" s="63"/>
      <c r="AK1409" s="43"/>
      <c r="AL1409" s="43"/>
      <c r="AM1409" s="43"/>
      <c r="AN1409" s="43"/>
      <c r="AO1409" s="43" t="s">
        <v>1471</v>
      </c>
      <c r="AP1409" s="23" t="s">
        <v>2011</v>
      </c>
      <c r="AT1409" s="23" t="s">
        <v>10959</v>
      </c>
      <c r="AV1409" s="23" t="n">
        <v>0.496</v>
      </c>
      <c r="AW1409" s="23" t="s">
        <v>12586</v>
      </c>
      <c r="AX1409" s="23" t="s">
        <v>12806</v>
      </c>
      <c r="AY1409" s="23" t="n">
        <v>2000</v>
      </c>
      <c r="AZ1409" s="23" t="n">
        <v>8</v>
      </c>
      <c r="BA1409" s="23" t="s">
        <v>177</v>
      </c>
      <c r="BB1409" s="23" t="s">
        <v>12586</v>
      </c>
      <c r="BF1409" s="23" t="s">
        <v>10498</v>
      </c>
      <c r="BG1409" s="1" t="s">
        <v>183</v>
      </c>
    </row>
    <row r="1410" s="23" customFormat="true" ht="12.75" hidden="false" customHeight="false" outlineLevel="0" collapsed="false">
      <c r="A1410" s="23" t="s">
        <v>6566</v>
      </c>
      <c r="B1410" s="23" t="s">
        <v>6567</v>
      </c>
      <c r="C1410" s="40" t="s">
        <v>177</v>
      </c>
      <c r="D1410" s="23" t="s">
        <v>1471</v>
      </c>
      <c r="E1410" s="23" t="s">
        <v>6568</v>
      </c>
      <c r="F1410" s="23" t="s">
        <v>6569</v>
      </c>
      <c r="G1410" s="23" t="n">
        <v>55</v>
      </c>
      <c r="H1410" s="23" t="n">
        <v>1</v>
      </c>
      <c r="I1410" s="41" t="s">
        <v>180</v>
      </c>
      <c r="K1410" s="23" t="n">
        <v>0</v>
      </c>
      <c r="L1410" s="23" t="n">
        <v>1516</v>
      </c>
      <c r="M1410" s="23" t="n">
        <v>0</v>
      </c>
      <c r="N1410" s="23" t="n">
        <v>0</v>
      </c>
      <c r="O1410" s="23" t="n">
        <f aca="false">K1410+L1410</f>
        <v>1516</v>
      </c>
      <c r="P1410" s="23" t="n">
        <f aca="false">K1410+L1410+M1410+N1410</f>
        <v>1516</v>
      </c>
      <c r="Q1410" s="23" t="n">
        <v>0</v>
      </c>
      <c r="R1410" s="23" t="n">
        <v>432</v>
      </c>
      <c r="S1410" s="23" t="n">
        <v>390</v>
      </c>
      <c r="T1410" s="23" t="n">
        <v>2130</v>
      </c>
      <c r="U1410" s="23" t="n">
        <f aca="false">IF(I1410="delivery",O1410-SUM(Q1410+R1410),IF(I1410="PO",P1410-SUM(Q1410:R1410)))</f>
        <v>1084</v>
      </c>
      <c r="V1410" s="43" t="n">
        <v>2.78</v>
      </c>
      <c r="W1410" s="43" t="n">
        <v>2.78</v>
      </c>
      <c r="X1410" s="43" t="n">
        <f aca="false">W1410-V1410</f>
        <v>0</v>
      </c>
      <c r="Y1410" s="43"/>
      <c r="Z1410" s="43"/>
      <c r="AA1410" s="43" t="n">
        <v>2.78</v>
      </c>
      <c r="AB1410" s="43"/>
      <c r="AC1410" s="43" t="s">
        <v>10482</v>
      </c>
      <c r="AD1410" s="43"/>
      <c r="AE1410" s="43"/>
      <c r="AF1410" s="43"/>
      <c r="AG1410" s="43" t="n">
        <v>2.6055</v>
      </c>
      <c r="AH1410" s="43"/>
      <c r="AI1410" s="63"/>
      <c r="AJ1410" s="63"/>
      <c r="AK1410" s="43"/>
      <c r="AL1410" s="43"/>
      <c r="AM1410" s="43" t="s">
        <v>10492</v>
      </c>
      <c r="AN1410" s="43"/>
      <c r="AO1410" s="43" t="s">
        <v>1471</v>
      </c>
      <c r="AP1410" s="23" t="s">
        <v>3124</v>
      </c>
      <c r="AT1410" s="23" t="s">
        <v>10959</v>
      </c>
      <c r="AV1410" s="23" t="n">
        <v>2.6055</v>
      </c>
      <c r="AW1410" s="23" t="s">
        <v>12423</v>
      </c>
      <c r="AX1410" s="23" t="s">
        <v>12807</v>
      </c>
      <c r="AY1410" s="23" t="n">
        <v>2500</v>
      </c>
      <c r="AZ1410" s="23" t="n">
        <v>10</v>
      </c>
      <c r="BA1410" s="23" t="s">
        <v>1465</v>
      </c>
      <c r="BB1410" s="23" t="s">
        <v>12423</v>
      </c>
      <c r="BF1410" s="23" t="s">
        <v>10498</v>
      </c>
      <c r="BG1410" s="1" t="s">
        <v>183</v>
      </c>
    </row>
    <row r="1411" s="23" customFormat="true" ht="12.75" hidden="false" customHeight="false" outlineLevel="0" collapsed="false">
      <c r="A1411" s="23" t="s">
        <v>6570</v>
      </c>
      <c r="B1411" s="23" t="s">
        <v>6571</v>
      </c>
      <c r="C1411" s="40" t="s">
        <v>177</v>
      </c>
      <c r="D1411" s="23" t="s">
        <v>1471</v>
      </c>
      <c r="E1411" s="23" t="s">
        <v>6572</v>
      </c>
      <c r="F1411" s="23" t="s">
        <v>6573</v>
      </c>
      <c r="G1411" s="23" t="n">
        <v>81</v>
      </c>
      <c r="H1411" s="23" t="n">
        <v>1000</v>
      </c>
      <c r="I1411" s="41" t="s">
        <v>180</v>
      </c>
      <c r="K1411" s="23" t="n">
        <v>0</v>
      </c>
      <c r="L1411" s="23" t="n">
        <v>5292</v>
      </c>
      <c r="M1411" s="23" t="n">
        <v>5000</v>
      </c>
      <c r="N1411" s="23" t="n">
        <v>4000</v>
      </c>
      <c r="O1411" s="23" t="n">
        <f aca="false">K1411+L1411</f>
        <v>5292</v>
      </c>
      <c r="P1411" s="23" t="n">
        <f aca="false">K1411+L1411+M1411+N1411</f>
        <v>14292</v>
      </c>
      <c r="Q1411" s="23" t="n">
        <v>4900</v>
      </c>
      <c r="R1411" s="23" t="n">
        <v>2333</v>
      </c>
      <c r="S1411" s="23" t="n">
        <v>4259</v>
      </c>
      <c r="T1411" s="23" t="n">
        <v>2146</v>
      </c>
      <c r="U1411" s="23" t="n">
        <f aca="false">IF(I1411="delivery",O1411-SUM(Q1411+R1411),IF(I1411="PO",P1411-SUM(Q1411:R1411)))</f>
        <v>-1941</v>
      </c>
      <c r="V1411" s="43" t="n">
        <v>0.6285</v>
      </c>
      <c r="W1411" s="43" t="n">
        <v>0.52</v>
      </c>
      <c r="X1411" s="43" t="n">
        <f aca="false">W1411-V1411</f>
        <v>-0.1085</v>
      </c>
      <c r="Y1411" s="43"/>
      <c r="Z1411" s="43"/>
      <c r="AA1411" s="43" t="n">
        <v>0.61334</v>
      </c>
      <c r="AB1411" s="43"/>
      <c r="AC1411" s="43" t="s">
        <v>10482</v>
      </c>
      <c r="AD1411" s="43"/>
      <c r="AE1411" s="43"/>
      <c r="AF1411" s="43"/>
      <c r="AG1411" s="43" t="n">
        <v>0.52</v>
      </c>
      <c r="AH1411" s="43"/>
      <c r="AI1411" s="63"/>
      <c r="AJ1411" s="63"/>
      <c r="AK1411" s="43"/>
      <c r="AL1411" s="43"/>
      <c r="AM1411" s="43" t="s">
        <v>10492</v>
      </c>
      <c r="AN1411" s="43"/>
      <c r="AO1411" s="43" t="s">
        <v>1471</v>
      </c>
      <c r="AP1411" s="23" t="s">
        <v>3124</v>
      </c>
      <c r="AT1411" s="23" t="s">
        <v>10959</v>
      </c>
      <c r="AV1411" s="23" t="n">
        <v>0.52</v>
      </c>
      <c r="AW1411" s="23" t="s">
        <v>12423</v>
      </c>
      <c r="AX1411" s="23" t="s">
        <v>12808</v>
      </c>
      <c r="AY1411" s="23" t="n">
        <v>1000</v>
      </c>
      <c r="AZ1411" s="23" t="n">
        <v>5</v>
      </c>
      <c r="BA1411" s="23" t="s">
        <v>1465</v>
      </c>
      <c r="BB1411" s="23" t="s">
        <v>12423</v>
      </c>
      <c r="BF1411" s="23" t="s">
        <v>10498</v>
      </c>
      <c r="BG1411" s="1" t="s">
        <v>183</v>
      </c>
    </row>
    <row r="1412" s="23" customFormat="true" ht="12.75" hidden="true" customHeight="false" outlineLevel="0" collapsed="false">
      <c r="A1412" s="23" t="s">
        <v>6574</v>
      </c>
      <c r="B1412" s="23" t="s">
        <v>6575</v>
      </c>
      <c r="C1412" s="40" t="s">
        <v>177</v>
      </c>
      <c r="D1412" s="23" t="s">
        <v>82</v>
      </c>
      <c r="E1412" s="23" t="s">
        <v>6576</v>
      </c>
      <c r="F1412" s="23" t="s">
        <v>6577</v>
      </c>
      <c r="G1412" s="23" t="n">
        <v>271</v>
      </c>
      <c r="H1412" s="23" t="n">
        <v>1</v>
      </c>
      <c r="I1412" s="41" t="s">
        <v>180</v>
      </c>
      <c r="K1412" s="23" t="n">
        <v>0</v>
      </c>
      <c r="L1412" s="23" t="n">
        <v>156</v>
      </c>
      <c r="M1412" s="23" t="n">
        <v>0</v>
      </c>
      <c r="N1412" s="23" t="n">
        <v>0</v>
      </c>
      <c r="O1412" s="23" t="n">
        <f aca="false">K1412+L1412</f>
        <v>156</v>
      </c>
      <c r="P1412" s="23" t="n">
        <f aca="false">K1412+L1412+M1412+N1412</f>
        <v>156</v>
      </c>
      <c r="Q1412" s="23" t="n">
        <v>106</v>
      </c>
      <c r="R1412" s="23" t="n">
        <v>12</v>
      </c>
      <c r="S1412" s="23" t="n">
        <v>12</v>
      </c>
      <c r="T1412" s="23" t="n">
        <v>12</v>
      </c>
      <c r="U1412" s="23" t="n">
        <f aca="false">IF(I1412="delivery",O1412-SUM(Q1412+R1412),IF(I1412="PO",P1412-SUM(Q1412:R1412)))</f>
        <v>38</v>
      </c>
      <c r="V1412" s="43" t="n">
        <v>27</v>
      </c>
      <c r="W1412" s="43" t="n">
        <v>27</v>
      </c>
      <c r="X1412" s="43" t="n">
        <f aca="false">W1412-V1412</f>
        <v>0</v>
      </c>
      <c r="Y1412" s="43"/>
      <c r="Z1412" s="43"/>
      <c r="AA1412" s="43" t="n">
        <v>27</v>
      </c>
      <c r="AB1412" s="43"/>
      <c r="AC1412" s="43" t="s">
        <v>10482</v>
      </c>
      <c r="AD1412" s="43"/>
      <c r="AE1412" s="43"/>
      <c r="AF1412" s="43"/>
      <c r="AG1412" s="43" t="n">
        <v>27</v>
      </c>
      <c r="AH1412" s="43" t="s">
        <v>12809</v>
      </c>
      <c r="AI1412" s="63" t="n">
        <v>1</v>
      </c>
      <c r="AJ1412" s="63" t="n">
        <v>52</v>
      </c>
      <c r="AK1412" s="43" t="s">
        <v>12739</v>
      </c>
      <c r="AL1412" s="43"/>
      <c r="AM1412" s="43"/>
      <c r="AN1412" s="43"/>
      <c r="AO1412" s="43" t="s">
        <v>82</v>
      </c>
      <c r="AP1412" s="23" t="s">
        <v>6397</v>
      </c>
      <c r="BF1412" s="23" t="s">
        <v>10498</v>
      </c>
      <c r="BG1412" s="1" t="s">
        <v>183</v>
      </c>
    </row>
    <row r="1413" s="23" customFormat="true" ht="12.75" hidden="true" customHeight="false" outlineLevel="0" collapsed="false">
      <c r="A1413" s="23" t="s">
        <v>6578</v>
      </c>
      <c r="B1413" s="23" t="s">
        <v>6579</v>
      </c>
      <c r="C1413" s="40" t="s">
        <v>177</v>
      </c>
      <c r="D1413" s="23" t="s">
        <v>82</v>
      </c>
      <c r="E1413" s="23" t="s">
        <v>6580</v>
      </c>
      <c r="F1413" s="23" t="s">
        <v>6581</v>
      </c>
      <c r="G1413" s="23" t="n">
        <v>101</v>
      </c>
      <c r="H1413" s="23" t="n">
        <v>1</v>
      </c>
      <c r="I1413" s="41" t="s">
        <v>180</v>
      </c>
      <c r="K1413" s="23" t="n">
        <v>0</v>
      </c>
      <c r="L1413" s="23" t="n">
        <v>530</v>
      </c>
      <c r="M1413" s="23" t="n">
        <v>71</v>
      </c>
      <c r="N1413" s="23" t="n">
        <v>40</v>
      </c>
      <c r="O1413" s="23" t="n">
        <f aca="false">K1413+L1413</f>
        <v>530</v>
      </c>
      <c r="P1413" s="23" t="n">
        <f aca="false">K1413+L1413+M1413+N1413</f>
        <v>641</v>
      </c>
      <c r="Q1413" s="23" t="n">
        <v>449</v>
      </c>
      <c r="R1413" s="23" t="n">
        <v>316</v>
      </c>
      <c r="S1413" s="23" t="n">
        <v>259</v>
      </c>
      <c r="T1413" s="23" t="n">
        <v>146</v>
      </c>
      <c r="U1413" s="23" t="n">
        <f aca="false">IF(I1413="delivery",O1413-SUM(Q1413+R1413),IF(I1413="PO",P1413-SUM(Q1413:R1413)))</f>
        <v>-235</v>
      </c>
      <c r="V1413" s="43" t="n">
        <v>66.81</v>
      </c>
      <c r="W1413" s="43" t="n">
        <v>66.81</v>
      </c>
      <c r="X1413" s="43" t="n">
        <f aca="false">W1413-V1413</f>
        <v>0</v>
      </c>
      <c r="Y1413" s="43"/>
      <c r="Z1413" s="43"/>
      <c r="AA1413" s="43" t="n">
        <v>66.81</v>
      </c>
      <c r="AB1413" s="43"/>
      <c r="AC1413" s="43" t="s">
        <v>10482</v>
      </c>
      <c r="AD1413" s="43"/>
      <c r="AE1413" s="43"/>
      <c r="AF1413" s="43"/>
      <c r="AG1413" s="43" t="n">
        <v>66.81</v>
      </c>
      <c r="AH1413" s="43" t="s">
        <v>12810</v>
      </c>
      <c r="AI1413" s="63" t="n">
        <v>120</v>
      </c>
      <c r="AJ1413" s="63" t="n">
        <v>18</v>
      </c>
      <c r="AK1413" s="43" t="s">
        <v>12743</v>
      </c>
      <c r="AL1413" s="43"/>
      <c r="AM1413" s="43" t="s">
        <v>12744</v>
      </c>
      <c r="AN1413" s="43"/>
      <c r="AO1413" s="43" t="s">
        <v>82</v>
      </c>
      <c r="AP1413" s="23" t="s">
        <v>6397</v>
      </c>
      <c r="BF1413" s="23" t="s">
        <v>10498</v>
      </c>
      <c r="BG1413" s="1" t="s">
        <v>183</v>
      </c>
    </row>
    <row r="1414" s="23" customFormat="true" ht="12.75" hidden="true" customHeight="false" outlineLevel="0" collapsed="false">
      <c r="A1414" s="23" t="s">
        <v>6582</v>
      </c>
      <c r="B1414" s="23" t="s">
        <v>6583</v>
      </c>
      <c r="C1414" s="40" t="s">
        <v>177</v>
      </c>
      <c r="D1414" s="23" t="s">
        <v>82</v>
      </c>
      <c r="E1414" s="23" t="s">
        <v>6584</v>
      </c>
      <c r="F1414" s="23" t="s">
        <v>6585</v>
      </c>
      <c r="G1414" s="23" t="n">
        <v>101</v>
      </c>
      <c r="H1414" s="23" t="n">
        <v>1</v>
      </c>
      <c r="I1414" s="41" t="s">
        <v>180</v>
      </c>
      <c r="K1414" s="23" t="n">
        <v>0</v>
      </c>
      <c r="L1414" s="23" t="n">
        <v>700</v>
      </c>
      <c r="M1414" s="23" t="n">
        <v>0</v>
      </c>
      <c r="N1414" s="23" t="n">
        <v>0</v>
      </c>
      <c r="O1414" s="23" t="n">
        <f aca="false">K1414+L1414</f>
        <v>700</v>
      </c>
      <c r="P1414" s="23" t="n">
        <f aca="false">K1414+L1414+M1414+N1414</f>
        <v>700</v>
      </c>
      <c r="Q1414" s="23" t="n">
        <v>449</v>
      </c>
      <c r="R1414" s="23" t="n">
        <v>316</v>
      </c>
      <c r="S1414" s="23" t="n">
        <v>259</v>
      </c>
      <c r="T1414" s="23" t="n">
        <v>146</v>
      </c>
      <c r="U1414" s="23" t="n">
        <f aca="false">IF(I1414="delivery",O1414-SUM(Q1414+R1414),IF(I1414="PO",P1414-SUM(Q1414:R1414)))</f>
        <v>-65</v>
      </c>
      <c r="V1414" s="43" t="n">
        <v>30.07</v>
      </c>
      <c r="W1414" s="43" t="n">
        <v>30.07</v>
      </c>
      <c r="X1414" s="43" t="n">
        <f aca="false">W1414-V1414</f>
        <v>0</v>
      </c>
      <c r="Y1414" s="43"/>
      <c r="Z1414" s="43"/>
      <c r="AA1414" s="43"/>
      <c r="AB1414" s="43"/>
      <c r="AC1414" s="43" t="s">
        <v>10482</v>
      </c>
      <c r="AD1414" s="43"/>
      <c r="AE1414" s="43"/>
      <c r="AF1414" s="43"/>
      <c r="AG1414" s="43" t="n">
        <v>30.07</v>
      </c>
      <c r="AH1414" s="43" t="s">
        <v>12811</v>
      </c>
      <c r="AI1414" s="63" t="n">
        <v>1</v>
      </c>
      <c r="AJ1414" s="63" t="n">
        <v>18</v>
      </c>
      <c r="AK1414" s="43" t="s">
        <v>12743</v>
      </c>
      <c r="AL1414" s="43"/>
      <c r="AM1414" s="43" t="s">
        <v>12744</v>
      </c>
      <c r="AN1414" s="43"/>
      <c r="AO1414" s="43" t="s">
        <v>82</v>
      </c>
      <c r="AP1414" s="23" t="s">
        <v>6397</v>
      </c>
      <c r="BF1414" s="23" t="s">
        <v>10498</v>
      </c>
      <c r="BG1414" s="1" t="s">
        <v>183</v>
      </c>
    </row>
    <row r="1415" s="23" customFormat="true" ht="12.75" hidden="false" customHeight="false" outlineLevel="0" collapsed="false">
      <c r="A1415" s="23" t="s">
        <v>6586</v>
      </c>
      <c r="B1415" s="23" t="s">
        <v>6587</v>
      </c>
      <c r="C1415" s="40" t="s">
        <v>177</v>
      </c>
      <c r="D1415" s="23" t="s">
        <v>1471</v>
      </c>
      <c r="E1415" s="23" t="s">
        <v>6588</v>
      </c>
      <c r="F1415" s="23" t="s">
        <v>6589</v>
      </c>
      <c r="G1415" s="23" t="n">
        <v>53</v>
      </c>
      <c r="H1415" s="23" t="n">
        <v>2500</v>
      </c>
      <c r="I1415" s="41" t="s">
        <v>180</v>
      </c>
      <c r="K1415" s="23" t="n">
        <v>0</v>
      </c>
      <c r="L1415" s="23" t="n">
        <v>3932</v>
      </c>
      <c r="M1415" s="23" t="n">
        <v>6000</v>
      </c>
      <c r="N1415" s="23" t="n">
        <v>0</v>
      </c>
      <c r="O1415" s="23" t="n">
        <f aca="false">K1415+L1415</f>
        <v>3932</v>
      </c>
      <c r="P1415" s="23" t="n">
        <f aca="false">K1415+L1415+M1415+N1415</f>
        <v>9932</v>
      </c>
      <c r="Q1415" s="23" t="n">
        <v>8895</v>
      </c>
      <c r="R1415" s="23" t="n">
        <v>3707</v>
      </c>
      <c r="S1415" s="23" t="n">
        <v>4878</v>
      </c>
      <c r="T1415" s="23" t="n">
        <v>1985</v>
      </c>
      <c r="U1415" s="23" t="n">
        <f aca="false">IF(I1415="delivery",O1415-SUM(Q1415+R1415),IF(I1415="PO",P1415-SUM(Q1415:R1415)))</f>
        <v>-8670</v>
      </c>
      <c r="V1415" s="43" t="n">
        <v>0.102</v>
      </c>
      <c r="W1415" s="43" t="n">
        <v>0.109</v>
      </c>
      <c r="X1415" s="43" t="n">
        <f aca="false">W1415-V1415</f>
        <v>0.00699999999999999</v>
      </c>
      <c r="Y1415" s="43"/>
      <c r="Z1415" s="43"/>
      <c r="AA1415" s="43" t="n">
        <v>0.12815</v>
      </c>
      <c r="AB1415" s="43"/>
      <c r="AC1415" s="43" t="s">
        <v>10482</v>
      </c>
      <c r="AD1415" s="43" t="s">
        <v>12723</v>
      </c>
      <c r="AE1415" s="43" t="s">
        <v>12812</v>
      </c>
      <c r="AF1415" s="43"/>
      <c r="AG1415" s="43" t="n">
        <v>0.109</v>
      </c>
      <c r="AH1415" s="43" t="s">
        <v>12725</v>
      </c>
      <c r="AI1415" s="63" t="n">
        <v>2500</v>
      </c>
      <c r="AJ1415" s="63" t="n">
        <v>4</v>
      </c>
      <c r="AK1415" s="43" t="s">
        <v>12813</v>
      </c>
      <c r="AL1415" s="43"/>
      <c r="AM1415" s="43"/>
      <c r="AN1415" s="43"/>
      <c r="AO1415" s="43" t="s">
        <v>1471</v>
      </c>
      <c r="AP1415" s="23" t="s">
        <v>2011</v>
      </c>
      <c r="AT1415" s="23" t="s">
        <v>10959</v>
      </c>
      <c r="AV1415" s="23" t="n">
        <v>0.125</v>
      </c>
      <c r="AW1415" s="23" t="s">
        <v>12586</v>
      </c>
      <c r="AX1415" s="23" t="s">
        <v>12814</v>
      </c>
      <c r="AY1415" s="23" t="n">
        <v>2000</v>
      </c>
      <c r="AZ1415" s="23" t="n">
        <v>12</v>
      </c>
      <c r="BA1415" s="23" t="s">
        <v>177</v>
      </c>
      <c r="BB1415" s="23" t="s">
        <v>12586</v>
      </c>
      <c r="BF1415" s="23" t="s">
        <v>10498</v>
      </c>
      <c r="BG1415" s="1" t="s">
        <v>183</v>
      </c>
    </row>
    <row r="1416" s="23" customFormat="true" ht="12.75" hidden="true" customHeight="false" outlineLevel="0" collapsed="false">
      <c r="A1416" s="23" t="s">
        <v>6590</v>
      </c>
      <c r="B1416" s="23" t="s">
        <v>6591</v>
      </c>
      <c r="C1416" s="40" t="s">
        <v>177</v>
      </c>
      <c r="D1416" s="23" t="s">
        <v>82</v>
      </c>
      <c r="E1416" s="23" t="s">
        <v>6592</v>
      </c>
      <c r="F1416" s="23" t="s">
        <v>6593</v>
      </c>
      <c r="G1416" s="23" t="n">
        <v>71</v>
      </c>
      <c r="H1416" s="23" t="n">
        <v>60</v>
      </c>
      <c r="I1416" s="41" t="s">
        <v>180</v>
      </c>
      <c r="K1416" s="23" t="n">
        <v>0</v>
      </c>
      <c r="L1416" s="23" t="n">
        <v>3057</v>
      </c>
      <c r="M1416" s="23" t="n">
        <v>5085</v>
      </c>
      <c r="N1416" s="23" t="n">
        <v>1598</v>
      </c>
      <c r="O1416" s="23" t="n">
        <f aca="false">K1416+L1416</f>
        <v>3057</v>
      </c>
      <c r="P1416" s="23" t="n">
        <f aca="false">K1416+L1416+M1416+N1416</f>
        <v>9740</v>
      </c>
      <c r="Q1416" s="23" t="n">
        <v>8105</v>
      </c>
      <c r="R1416" s="23" t="n">
        <v>3951</v>
      </c>
      <c r="S1416" s="23" t="n">
        <v>4308</v>
      </c>
      <c r="T1416" s="23" t="n">
        <v>2486</v>
      </c>
      <c r="U1416" s="23" t="n">
        <f aca="false">IF(I1416="delivery",O1416-SUM(Q1416+R1416),IF(I1416="PO",P1416-SUM(Q1416:R1416)))</f>
        <v>-8999</v>
      </c>
      <c r="V1416" s="43" t="n">
        <v>11.75</v>
      </c>
      <c r="W1416" s="43" t="n">
        <v>11.75</v>
      </c>
      <c r="X1416" s="43" t="n">
        <f aca="false">W1416-V1416</f>
        <v>0</v>
      </c>
      <c r="Y1416" s="43"/>
      <c r="Z1416" s="43"/>
      <c r="AA1416" s="43" t="n">
        <v>11.75</v>
      </c>
      <c r="AB1416" s="43"/>
      <c r="AC1416" s="43" t="s">
        <v>10482</v>
      </c>
      <c r="AD1416" s="43"/>
      <c r="AE1416" s="43"/>
      <c r="AF1416" s="43"/>
      <c r="AG1416" s="43" t="n">
        <v>11.75</v>
      </c>
      <c r="AH1416" s="43" t="s">
        <v>12815</v>
      </c>
      <c r="AI1416" s="63" t="n">
        <v>60</v>
      </c>
      <c r="AJ1416" s="63" t="n">
        <v>12</v>
      </c>
      <c r="AK1416" s="43" t="s">
        <v>12739</v>
      </c>
      <c r="AL1416" s="43"/>
      <c r="AM1416" s="43"/>
      <c r="AN1416" s="43"/>
      <c r="AO1416" s="43" t="s">
        <v>82</v>
      </c>
      <c r="AP1416" s="23" t="s">
        <v>6397</v>
      </c>
      <c r="BF1416" s="23" t="s">
        <v>10498</v>
      </c>
      <c r="BG1416" s="1" t="s">
        <v>183</v>
      </c>
    </row>
    <row r="1417" s="23" customFormat="true" ht="12.75" hidden="false" customHeight="false" outlineLevel="0" collapsed="false">
      <c r="A1417" s="23" t="s">
        <v>6594</v>
      </c>
      <c r="B1417" s="23" t="s">
        <v>6595</v>
      </c>
      <c r="C1417" s="40" t="s">
        <v>177</v>
      </c>
      <c r="D1417" s="23" t="s">
        <v>1471</v>
      </c>
      <c r="E1417" s="23" t="s">
        <v>6596</v>
      </c>
      <c r="F1417" s="23" t="s">
        <v>6597</v>
      </c>
      <c r="G1417" s="23" t="n">
        <v>48</v>
      </c>
      <c r="H1417" s="23" t="n">
        <v>2500</v>
      </c>
      <c r="I1417" s="41" t="s">
        <v>180</v>
      </c>
      <c r="K1417" s="23" t="n">
        <v>0</v>
      </c>
      <c r="L1417" s="23" t="n">
        <v>2084</v>
      </c>
      <c r="M1417" s="23" t="n">
        <v>0</v>
      </c>
      <c r="N1417" s="23" t="n">
        <v>0</v>
      </c>
      <c r="O1417" s="23" t="n">
        <f aca="false">K1417+L1417</f>
        <v>2084</v>
      </c>
      <c r="P1417" s="23" t="n">
        <f aca="false">K1417+L1417+M1417+N1417</f>
        <v>2084</v>
      </c>
      <c r="Q1417" s="23" t="n">
        <v>43</v>
      </c>
      <c r="R1417" s="23" t="n">
        <v>12</v>
      </c>
      <c r="S1417" s="23" t="n">
        <v>12</v>
      </c>
      <c r="T1417" s="23" t="n">
        <v>12</v>
      </c>
      <c r="U1417" s="23" t="n">
        <f aca="false">IF(I1417="delivery",O1417-SUM(Q1417+R1417),IF(I1417="PO",P1417-SUM(Q1417:R1417)))</f>
        <v>2029</v>
      </c>
      <c r="V1417" s="43" t="n">
        <v>0.333</v>
      </c>
      <c r="W1417" s="43" t="n">
        <v>0.333</v>
      </c>
      <c r="X1417" s="43" t="n">
        <f aca="false">W1417-V1417</f>
        <v>0</v>
      </c>
      <c r="Y1417" s="43"/>
      <c r="Z1417" s="43"/>
      <c r="AA1417" s="43" t="n">
        <v>0.296</v>
      </c>
      <c r="AB1417" s="43"/>
      <c r="AC1417" s="43" t="s">
        <v>10482</v>
      </c>
      <c r="AD1417" s="43"/>
      <c r="AE1417" s="43"/>
      <c r="AF1417" s="43"/>
      <c r="AG1417" s="43" t="n">
        <v>0.296</v>
      </c>
      <c r="AH1417" s="43"/>
      <c r="AI1417" s="63"/>
      <c r="AJ1417" s="63"/>
      <c r="AK1417" s="43"/>
      <c r="AL1417" s="43"/>
      <c r="AM1417" s="43" t="s">
        <v>10492</v>
      </c>
      <c r="AN1417" s="43"/>
      <c r="AO1417" s="43" t="s">
        <v>1471</v>
      </c>
      <c r="AP1417" s="23" t="s">
        <v>3124</v>
      </c>
      <c r="AT1417" s="23" t="s">
        <v>10942</v>
      </c>
      <c r="AV1417" s="23" t="n">
        <v>0.296</v>
      </c>
      <c r="AW1417" s="23" t="s">
        <v>11089</v>
      </c>
      <c r="AX1417" s="23" t="s">
        <v>6595</v>
      </c>
      <c r="AY1417" s="23" t="n">
        <v>2124</v>
      </c>
      <c r="AZ1417" s="23" t="n">
        <v>10</v>
      </c>
      <c r="BA1417" s="23" t="s">
        <v>1465</v>
      </c>
      <c r="BB1417" s="23" t="s">
        <v>11089</v>
      </c>
      <c r="BF1417" s="23" t="s">
        <v>10498</v>
      </c>
      <c r="BG1417" s="1" t="s">
        <v>183</v>
      </c>
    </row>
    <row r="1418" s="23" customFormat="true" ht="12.75" hidden="true" customHeight="false" outlineLevel="0" collapsed="false">
      <c r="A1418" s="23" t="s">
        <v>6598</v>
      </c>
      <c r="B1418" s="23" t="s">
        <v>6599</v>
      </c>
      <c r="C1418" s="40" t="s">
        <v>177</v>
      </c>
      <c r="D1418" s="23" t="s">
        <v>82</v>
      </c>
      <c r="E1418" s="23" t="s">
        <v>6600</v>
      </c>
      <c r="F1418" s="23" t="s">
        <v>6601</v>
      </c>
      <c r="G1418" s="23" t="n">
        <v>101</v>
      </c>
      <c r="H1418" s="23" t="n">
        <v>1</v>
      </c>
      <c r="I1418" s="41" t="s">
        <v>188</v>
      </c>
      <c r="K1418" s="23" t="n">
        <v>0</v>
      </c>
      <c r="L1418" s="23" t="n">
        <v>103</v>
      </c>
      <c r="M1418" s="23" t="n">
        <v>73</v>
      </c>
      <c r="N1418" s="23" t="n">
        <v>0</v>
      </c>
      <c r="O1418" s="23" t="n">
        <f aca="false">K1418+L1418</f>
        <v>103</v>
      </c>
      <c r="P1418" s="23" t="n">
        <f aca="false">K1418+L1418+M1418+N1418</f>
        <v>176</v>
      </c>
      <c r="Q1418" s="23" t="n">
        <v>150</v>
      </c>
      <c r="R1418" s="23" t="n">
        <v>24</v>
      </c>
      <c r="S1418" s="23" t="n">
        <v>24</v>
      </c>
      <c r="T1418" s="23" t="n">
        <v>24</v>
      </c>
      <c r="U1418" s="23" t="n">
        <f aca="false">IF(I1418="delivery",O1418-SUM(Q1418+R1418),IF(I1418="PO",P1418-SUM(Q1418:R1418)))</f>
        <v>2</v>
      </c>
      <c r="V1418" s="43" t="n">
        <v>3.6</v>
      </c>
      <c r="W1418" s="43" t="n">
        <v>3.6</v>
      </c>
      <c r="X1418" s="43" t="n">
        <f aca="false">W1418-V1418</f>
        <v>0</v>
      </c>
      <c r="Y1418" s="43"/>
      <c r="Z1418" s="43"/>
      <c r="AA1418" s="43" t="n">
        <v>3.6</v>
      </c>
      <c r="AB1418" s="43"/>
      <c r="AC1418" s="43" t="s">
        <v>10482</v>
      </c>
      <c r="AD1418" s="43"/>
      <c r="AE1418" s="43"/>
      <c r="AF1418" s="43"/>
      <c r="AG1418" s="43" t="n">
        <v>3.6</v>
      </c>
      <c r="AH1418" s="43" t="s">
        <v>12816</v>
      </c>
      <c r="AI1418" s="63" t="n">
        <v>1</v>
      </c>
      <c r="AJ1418" s="63" t="n">
        <v>18</v>
      </c>
      <c r="AK1418" s="43" t="s">
        <v>12761</v>
      </c>
      <c r="AL1418" s="43"/>
      <c r="AM1418" s="43" t="s">
        <v>12744</v>
      </c>
      <c r="AN1418" s="43"/>
      <c r="AO1418" s="43" t="s">
        <v>82</v>
      </c>
      <c r="AP1418" s="23" t="s">
        <v>6397</v>
      </c>
      <c r="BF1418" s="23" t="s">
        <v>10498</v>
      </c>
      <c r="BG1418" s="1" t="s">
        <v>183</v>
      </c>
    </row>
    <row r="1419" s="23" customFormat="true" ht="12.75" hidden="false" customHeight="false" outlineLevel="0" collapsed="false">
      <c r="A1419" s="23" t="s">
        <v>6602</v>
      </c>
      <c r="B1419" s="23" t="s">
        <v>6603</v>
      </c>
      <c r="C1419" s="40" t="s">
        <v>177</v>
      </c>
      <c r="D1419" s="23" t="s">
        <v>1471</v>
      </c>
      <c r="E1419" s="23" t="s">
        <v>6604</v>
      </c>
      <c r="F1419" s="23" t="s">
        <v>6605</v>
      </c>
      <c r="G1419" s="23" t="n">
        <v>73</v>
      </c>
      <c r="H1419" s="23" t="n">
        <v>2000</v>
      </c>
      <c r="I1419" s="41" t="s">
        <v>180</v>
      </c>
      <c r="K1419" s="23" t="n">
        <v>0</v>
      </c>
      <c r="L1419" s="23" t="n">
        <v>1807</v>
      </c>
      <c r="M1419" s="23" t="n">
        <v>0</v>
      </c>
      <c r="N1419" s="23" t="n">
        <v>0</v>
      </c>
      <c r="O1419" s="23" t="n">
        <f aca="false">K1419+L1419</f>
        <v>1807</v>
      </c>
      <c r="P1419" s="23" t="n">
        <f aca="false">K1419+L1419+M1419+N1419</f>
        <v>1807</v>
      </c>
      <c r="Q1419" s="23" t="n">
        <v>2511</v>
      </c>
      <c r="R1419" s="23" t="n">
        <v>3104</v>
      </c>
      <c r="S1419" s="23" t="n">
        <v>3717</v>
      </c>
      <c r="T1419" s="23" t="n">
        <v>2050</v>
      </c>
      <c r="U1419" s="23" t="n">
        <f aca="false">IF(I1419="delivery",O1419-SUM(Q1419+R1419),IF(I1419="PO",P1419-SUM(Q1419:R1419)))</f>
        <v>-3808</v>
      </c>
      <c r="V1419" s="43" t="n">
        <v>1.36</v>
      </c>
      <c r="W1419" s="43" t="n">
        <v>1.496</v>
      </c>
      <c r="X1419" s="43" t="n">
        <f aca="false">W1419-V1419</f>
        <v>0.136</v>
      </c>
      <c r="Y1419" s="43"/>
      <c r="Z1419" s="43"/>
      <c r="AA1419" s="43"/>
      <c r="AB1419" s="43"/>
      <c r="AC1419" s="43" t="s">
        <v>10482</v>
      </c>
      <c r="AD1419" s="43"/>
      <c r="AE1419" s="43" t="s">
        <v>12817</v>
      </c>
      <c r="AF1419" s="43"/>
      <c r="AG1419" s="43" t="n">
        <v>1.496</v>
      </c>
      <c r="AH1419" s="43"/>
      <c r="AI1419" s="63"/>
      <c r="AJ1419" s="63"/>
      <c r="AK1419" s="43"/>
      <c r="AL1419" s="43"/>
      <c r="AM1419" s="43" t="s">
        <v>11367</v>
      </c>
      <c r="AN1419" s="43"/>
      <c r="AO1419" s="43" t="s">
        <v>1471</v>
      </c>
      <c r="AP1419" s="23" t="s">
        <v>3124</v>
      </c>
      <c r="AT1419" s="23" t="s">
        <v>11356</v>
      </c>
      <c r="AV1419" s="23" t="n">
        <v>1.496</v>
      </c>
      <c r="AW1419" s="23" t="s">
        <v>12787</v>
      </c>
      <c r="AX1419" s="23" t="s">
        <v>12818</v>
      </c>
      <c r="AY1419" s="23" t="n">
        <v>2000</v>
      </c>
      <c r="AZ1419" s="23" t="n">
        <v>12</v>
      </c>
      <c r="BA1419" s="23" t="s">
        <v>1465</v>
      </c>
      <c r="BB1419" s="23" t="s">
        <v>11587</v>
      </c>
      <c r="BF1419" s="23" t="s">
        <v>10498</v>
      </c>
      <c r="BG1419" s="1" t="s">
        <v>183</v>
      </c>
    </row>
    <row r="1420" s="23" customFormat="true" ht="12.75" hidden="false" customHeight="false" outlineLevel="0" collapsed="false">
      <c r="A1420" s="23" t="s">
        <v>6606</v>
      </c>
      <c r="B1420" s="23" t="s">
        <v>6607</v>
      </c>
      <c r="C1420" s="40" t="s">
        <v>177</v>
      </c>
      <c r="D1420" s="23" t="s">
        <v>1471</v>
      </c>
      <c r="E1420" s="23" t="s">
        <v>6608</v>
      </c>
      <c r="F1420" s="23" t="s">
        <v>6609</v>
      </c>
      <c r="G1420" s="23" t="n">
        <v>43</v>
      </c>
      <c r="H1420" s="23" t="n">
        <v>1000</v>
      </c>
      <c r="I1420" s="41" t="s">
        <v>188</v>
      </c>
      <c r="K1420" s="23" t="n">
        <v>0</v>
      </c>
      <c r="L1420" s="23" t="n">
        <v>1361</v>
      </c>
      <c r="M1420" s="23" t="n">
        <v>0</v>
      </c>
      <c r="N1420" s="23" t="n">
        <v>0</v>
      </c>
      <c r="O1420" s="23" t="n">
        <f aca="false">K1420+L1420</f>
        <v>1361</v>
      </c>
      <c r="P1420" s="23" t="n">
        <f aca="false">K1420+L1420+M1420+N1420</f>
        <v>1361</v>
      </c>
      <c r="Q1420" s="23" t="n">
        <v>315</v>
      </c>
      <c r="R1420" s="23" t="n">
        <v>504</v>
      </c>
      <c r="S1420" s="23" t="n">
        <v>583</v>
      </c>
      <c r="T1420" s="23" t="n">
        <v>342</v>
      </c>
      <c r="U1420" s="23" t="n">
        <f aca="false">IF(I1420="delivery",O1420-SUM(Q1420+R1420),IF(I1420="PO",P1420-SUM(Q1420:R1420)))</f>
        <v>542</v>
      </c>
      <c r="V1420" s="43" t="n">
        <v>6.15</v>
      </c>
      <c r="W1420" s="43" t="n">
        <v>6.15</v>
      </c>
      <c r="X1420" s="43" t="n">
        <f aca="false">W1420-V1420</f>
        <v>0</v>
      </c>
      <c r="Y1420" s="43"/>
      <c r="Z1420" s="43"/>
      <c r="AA1420" s="43" t="n">
        <v>6.15</v>
      </c>
      <c r="AB1420" s="43"/>
      <c r="AC1420" s="43" t="s">
        <v>10482</v>
      </c>
      <c r="AD1420" s="43"/>
      <c r="AE1420" s="43"/>
      <c r="AF1420" s="43"/>
      <c r="AG1420" s="43" t="n">
        <v>6.15</v>
      </c>
      <c r="AH1420" s="43"/>
      <c r="AI1420" s="63"/>
      <c r="AJ1420" s="63"/>
      <c r="AK1420" s="43"/>
      <c r="AL1420" s="43"/>
      <c r="AM1420" s="43" t="s">
        <v>11367</v>
      </c>
      <c r="AN1420" s="43"/>
      <c r="AO1420" s="43" t="s">
        <v>1471</v>
      </c>
      <c r="AP1420" s="23" t="s">
        <v>3124</v>
      </c>
      <c r="AT1420" s="23" t="s">
        <v>11356</v>
      </c>
      <c r="AV1420" s="23" t="n">
        <v>6.15</v>
      </c>
      <c r="AW1420" s="23" t="s">
        <v>12819</v>
      </c>
      <c r="AX1420" s="23" t="s">
        <v>12820</v>
      </c>
      <c r="AY1420" s="23" t="n">
        <v>1000</v>
      </c>
      <c r="AZ1420" s="23" t="n">
        <v>4</v>
      </c>
      <c r="BA1420" s="23" t="s">
        <v>177</v>
      </c>
      <c r="BB1420" s="23" t="s">
        <v>10496</v>
      </c>
      <c r="BF1420" s="23" t="s">
        <v>10498</v>
      </c>
      <c r="BG1420" s="1" t="s">
        <v>183</v>
      </c>
    </row>
    <row r="1421" s="23" customFormat="true" ht="12.75" hidden="false" customHeight="false" outlineLevel="0" collapsed="false">
      <c r="A1421" s="23" t="s">
        <v>6610</v>
      </c>
      <c r="B1421" s="23" t="s">
        <v>6611</v>
      </c>
      <c r="C1421" s="40" t="s">
        <v>177</v>
      </c>
      <c r="D1421" s="23" t="s">
        <v>1471</v>
      </c>
      <c r="E1421" s="23" t="s">
        <v>6612</v>
      </c>
      <c r="F1421" s="23" t="s">
        <v>6613</v>
      </c>
      <c r="G1421" s="23" t="n">
        <v>83</v>
      </c>
      <c r="H1421" s="23" t="n">
        <v>2000</v>
      </c>
      <c r="I1421" s="41" t="s">
        <v>180</v>
      </c>
      <c r="K1421" s="23" t="n">
        <v>0</v>
      </c>
      <c r="L1421" s="23" t="n">
        <v>635</v>
      </c>
      <c r="M1421" s="23" t="n">
        <v>0</v>
      </c>
      <c r="N1421" s="23" t="n">
        <v>0</v>
      </c>
      <c r="O1421" s="23" t="n">
        <f aca="false">K1421+L1421</f>
        <v>635</v>
      </c>
      <c r="P1421" s="23" t="n">
        <f aca="false">K1421+L1421+M1421+N1421</f>
        <v>635</v>
      </c>
      <c r="Q1421" s="23" t="n">
        <v>43</v>
      </c>
      <c r="R1421" s="23" t="n">
        <v>12</v>
      </c>
      <c r="S1421" s="23" t="n">
        <v>12</v>
      </c>
      <c r="T1421" s="23" t="n">
        <v>12</v>
      </c>
      <c r="U1421" s="23" t="n">
        <f aca="false">IF(I1421="delivery",O1421-SUM(Q1421+R1421),IF(I1421="PO",P1421-SUM(Q1421:R1421)))</f>
        <v>580</v>
      </c>
      <c r="V1421" s="43" t="n">
        <v>2.63</v>
      </c>
      <c r="W1421" s="43" t="n">
        <v>2.63</v>
      </c>
      <c r="X1421" s="43" t="n">
        <f aca="false">W1421-V1421</f>
        <v>0</v>
      </c>
      <c r="Y1421" s="43"/>
      <c r="Z1421" s="43"/>
      <c r="AA1421" s="43" t="n">
        <v>2.91</v>
      </c>
      <c r="AB1421" s="43"/>
      <c r="AC1421" s="43" t="s">
        <v>10482</v>
      </c>
      <c r="AD1421" s="43"/>
      <c r="AE1421" s="43"/>
      <c r="AF1421" s="43"/>
      <c r="AG1421" s="43" t="n">
        <v>3.419</v>
      </c>
      <c r="AH1421" s="43"/>
      <c r="AI1421" s="63"/>
      <c r="AJ1421" s="63"/>
      <c r="AK1421" s="43"/>
      <c r="AL1421" s="43"/>
      <c r="AM1421" s="43" t="s">
        <v>11626</v>
      </c>
      <c r="AN1421" s="43"/>
      <c r="AO1421" s="43" t="s">
        <v>1471</v>
      </c>
      <c r="AP1421" s="23" t="s">
        <v>3124</v>
      </c>
      <c r="AT1421" s="23" t="s">
        <v>10959</v>
      </c>
      <c r="AV1421" s="23" t="n">
        <v>3.419</v>
      </c>
      <c r="AW1421" s="23" t="s">
        <v>12787</v>
      </c>
      <c r="AX1421" s="23" t="s">
        <v>12821</v>
      </c>
      <c r="AY1421" s="23" t="n">
        <v>2000</v>
      </c>
      <c r="AZ1421" s="23" t="n">
        <v>14</v>
      </c>
      <c r="BA1421" s="23" t="s">
        <v>1465</v>
      </c>
      <c r="BB1421" s="23" t="s">
        <v>12787</v>
      </c>
      <c r="BF1421" s="23" t="s">
        <v>10498</v>
      </c>
      <c r="BG1421" s="1" t="s">
        <v>183</v>
      </c>
    </row>
    <row r="1422" s="23" customFormat="true" ht="12.75" hidden="true" customHeight="false" outlineLevel="0" collapsed="false">
      <c r="A1422" s="23" t="s">
        <v>6614</v>
      </c>
      <c r="B1422" s="23" t="s">
        <v>6615</v>
      </c>
      <c r="C1422" s="40" t="s">
        <v>177</v>
      </c>
      <c r="D1422" s="23" t="s">
        <v>82</v>
      </c>
      <c r="E1422" s="23" t="s">
        <v>6616</v>
      </c>
      <c r="F1422" s="23" t="s">
        <v>6617</v>
      </c>
      <c r="G1422" s="23" t="n">
        <v>61</v>
      </c>
      <c r="H1422" s="23" t="n">
        <v>2500</v>
      </c>
      <c r="I1422" s="41" t="s">
        <v>188</v>
      </c>
      <c r="K1422" s="23" t="n">
        <v>0</v>
      </c>
      <c r="L1422" s="23" t="n">
        <v>2340</v>
      </c>
      <c r="M1422" s="23" t="n">
        <v>0</v>
      </c>
      <c r="N1422" s="23" t="n">
        <v>0</v>
      </c>
      <c r="O1422" s="23" t="n">
        <f aca="false">K1422+L1422</f>
        <v>2340</v>
      </c>
      <c r="P1422" s="23" t="n">
        <f aca="false">K1422+L1422+M1422+N1422</f>
        <v>2340</v>
      </c>
      <c r="Q1422" s="23" t="n">
        <v>764</v>
      </c>
      <c r="R1422" s="23" t="n">
        <v>820</v>
      </c>
      <c r="S1422" s="23" t="n">
        <v>759</v>
      </c>
      <c r="T1422" s="23" t="n">
        <v>464</v>
      </c>
      <c r="U1422" s="23" t="n">
        <f aca="false">IF(I1422="delivery",O1422-SUM(Q1422+R1422),IF(I1422="PO",P1422-SUM(Q1422:R1422)))</f>
        <v>756</v>
      </c>
      <c r="V1422" s="43" t="n">
        <v>1.92</v>
      </c>
      <c r="W1422" s="43" t="n">
        <v>1.92</v>
      </c>
      <c r="X1422" s="43" t="n">
        <f aca="false">W1422-V1422</f>
        <v>0</v>
      </c>
      <c r="Y1422" s="43"/>
      <c r="Z1422" s="43"/>
      <c r="AA1422" s="43"/>
      <c r="AB1422" s="43"/>
      <c r="AC1422" s="43" t="s">
        <v>10482</v>
      </c>
      <c r="AD1422" s="43"/>
      <c r="AE1422" s="43"/>
      <c r="AF1422" s="43"/>
      <c r="AG1422" s="43" t="n">
        <v>1.92</v>
      </c>
      <c r="AH1422" s="43" t="s">
        <v>12822</v>
      </c>
      <c r="AI1422" s="63" t="n">
        <v>2500</v>
      </c>
      <c r="AJ1422" s="63" t="n">
        <v>8</v>
      </c>
      <c r="AK1422" s="43" t="s">
        <v>12772</v>
      </c>
      <c r="AL1422" s="43"/>
      <c r="AM1422" s="43"/>
      <c r="AN1422" s="43"/>
      <c r="AO1422" s="43" t="s">
        <v>82</v>
      </c>
      <c r="AP1422" s="23" t="s">
        <v>6397</v>
      </c>
      <c r="BF1422" s="23" t="s">
        <v>10498</v>
      </c>
      <c r="BG1422" s="1" t="s">
        <v>183</v>
      </c>
    </row>
    <row r="1423" s="23" customFormat="true" ht="12.75" hidden="true" customHeight="false" outlineLevel="0" collapsed="false">
      <c r="A1423" s="23" t="s">
        <v>6618</v>
      </c>
      <c r="B1423" s="23" t="s">
        <v>6619</v>
      </c>
      <c r="C1423" s="40" t="s">
        <v>177</v>
      </c>
      <c r="D1423" s="23" t="s">
        <v>82</v>
      </c>
      <c r="E1423" s="23" t="s">
        <v>6620</v>
      </c>
      <c r="F1423" s="23" t="s">
        <v>6621</v>
      </c>
      <c r="G1423" s="23" t="n">
        <v>61</v>
      </c>
      <c r="H1423" s="23" t="n">
        <v>2500</v>
      </c>
      <c r="I1423" s="41" t="s">
        <v>188</v>
      </c>
      <c r="K1423" s="23" t="n">
        <v>0</v>
      </c>
      <c r="L1423" s="23" t="n">
        <v>1397</v>
      </c>
      <c r="M1423" s="23" t="n">
        <v>0</v>
      </c>
      <c r="N1423" s="23" t="n">
        <v>0</v>
      </c>
      <c r="O1423" s="23" t="n">
        <f aca="false">K1423+L1423</f>
        <v>1397</v>
      </c>
      <c r="P1423" s="23" t="n">
        <f aca="false">K1423+L1423+M1423+N1423</f>
        <v>1397</v>
      </c>
      <c r="Q1423" s="23" t="n">
        <v>886</v>
      </c>
      <c r="R1423" s="23" t="n">
        <v>941</v>
      </c>
      <c r="S1423" s="23" t="n">
        <v>983</v>
      </c>
      <c r="T1423" s="23" t="n">
        <v>819</v>
      </c>
      <c r="U1423" s="23" t="n">
        <f aca="false">IF(I1423="delivery",O1423-SUM(Q1423+R1423),IF(I1423="PO",P1423-SUM(Q1423:R1423)))</f>
        <v>-430</v>
      </c>
      <c r="V1423" s="43" t="n">
        <v>3.93</v>
      </c>
      <c r="W1423" s="43" t="n">
        <v>3.93</v>
      </c>
      <c r="X1423" s="43" t="n">
        <f aca="false">W1423-V1423</f>
        <v>0</v>
      </c>
      <c r="Y1423" s="43"/>
      <c r="Z1423" s="43"/>
      <c r="AA1423" s="43" t="n">
        <v>3.93</v>
      </c>
      <c r="AB1423" s="43"/>
      <c r="AC1423" s="43" t="s">
        <v>10482</v>
      </c>
      <c r="AD1423" s="43"/>
      <c r="AE1423" s="43"/>
      <c r="AF1423" s="43"/>
      <c r="AG1423" s="43" t="n">
        <v>3.93</v>
      </c>
      <c r="AH1423" s="43" t="s">
        <v>12823</v>
      </c>
      <c r="AI1423" s="63" t="n">
        <v>2500</v>
      </c>
      <c r="AJ1423" s="63" t="n">
        <v>20</v>
      </c>
      <c r="AK1423" s="43" t="s">
        <v>12772</v>
      </c>
      <c r="AL1423" s="43"/>
      <c r="AM1423" s="43"/>
      <c r="AN1423" s="43"/>
      <c r="AO1423" s="43" t="s">
        <v>82</v>
      </c>
      <c r="AP1423" s="23" t="s">
        <v>6397</v>
      </c>
      <c r="BF1423" s="23" t="s">
        <v>10498</v>
      </c>
      <c r="BG1423" s="1" t="s">
        <v>183</v>
      </c>
    </row>
    <row r="1424" s="23" customFormat="true" ht="12.75" hidden="false" customHeight="false" outlineLevel="0" collapsed="false">
      <c r="A1424" s="23" t="s">
        <v>6622</v>
      </c>
      <c r="B1424" s="23" t="s">
        <v>6623</v>
      </c>
      <c r="C1424" s="40" t="s">
        <v>177</v>
      </c>
      <c r="D1424" s="23" t="s">
        <v>1471</v>
      </c>
      <c r="E1424" s="23" t="s">
        <v>6624</v>
      </c>
      <c r="F1424" s="23" t="s">
        <v>6625</v>
      </c>
      <c r="G1424" s="23" t="n">
        <v>113</v>
      </c>
      <c r="H1424" s="23" t="n">
        <v>3000</v>
      </c>
      <c r="I1424" s="41" t="s">
        <v>180</v>
      </c>
      <c r="K1424" s="23" t="n">
        <v>0</v>
      </c>
      <c r="L1424" s="23" t="n">
        <v>6302</v>
      </c>
      <c r="M1424" s="23" t="n">
        <v>0</v>
      </c>
      <c r="N1424" s="23" t="n">
        <v>6000</v>
      </c>
      <c r="O1424" s="23" t="n">
        <f aca="false">K1424+L1424</f>
        <v>6302</v>
      </c>
      <c r="P1424" s="23" t="n">
        <f aca="false">K1424+L1424+M1424+N1424</f>
        <v>12302</v>
      </c>
      <c r="Q1424" s="23" t="n">
        <v>3204</v>
      </c>
      <c r="R1424" s="23" t="n">
        <v>6333</v>
      </c>
      <c r="S1424" s="23" t="n">
        <v>6225</v>
      </c>
      <c r="T1424" s="23" t="n">
        <v>4500</v>
      </c>
      <c r="U1424" s="23" t="n">
        <f aca="false">IF(I1424="delivery",O1424-SUM(Q1424+R1424),IF(I1424="PO",P1424-SUM(Q1424:R1424)))</f>
        <v>-3235</v>
      </c>
      <c r="V1424" s="43" t="n">
        <v>0.177</v>
      </c>
      <c r="W1424" s="43" t="n">
        <v>0.168</v>
      </c>
      <c r="X1424" s="43" t="n">
        <f aca="false">W1424-V1424</f>
        <v>-0.00900000000000001</v>
      </c>
      <c r="Y1424" s="43"/>
      <c r="Z1424" s="43"/>
      <c r="AA1424" s="43"/>
      <c r="AB1424" s="43"/>
      <c r="AC1424" s="43" t="s">
        <v>10482</v>
      </c>
      <c r="AD1424" s="43"/>
      <c r="AE1424" s="43"/>
      <c r="AF1424" s="43"/>
      <c r="AG1424" s="43" t="n">
        <v>0.168</v>
      </c>
      <c r="AH1424" s="43" t="s">
        <v>10491</v>
      </c>
      <c r="AI1424" s="63" t="n">
        <v>3000</v>
      </c>
      <c r="AJ1424" s="63" t="n">
        <v>8</v>
      </c>
      <c r="AK1424" s="43" t="s">
        <v>12824</v>
      </c>
      <c r="AL1424" s="43"/>
      <c r="AM1424" s="43"/>
      <c r="AN1424" s="43"/>
      <c r="AO1424" s="43" t="s">
        <v>1471</v>
      </c>
      <c r="AP1424" s="23" t="s">
        <v>2011</v>
      </c>
      <c r="AT1424" s="23" t="s">
        <v>11356</v>
      </c>
      <c r="AV1424" s="23" t="n">
        <v>0.17808</v>
      </c>
      <c r="AW1424" s="23" t="s">
        <v>12586</v>
      </c>
      <c r="AX1424" s="23" t="s">
        <v>12824</v>
      </c>
      <c r="AY1424" s="23" t="n">
        <v>3000</v>
      </c>
      <c r="AZ1424" s="23" t="n">
        <v>8</v>
      </c>
      <c r="BA1424" s="23" t="s">
        <v>1465</v>
      </c>
      <c r="BB1424" s="23" t="s">
        <v>11587</v>
      </c>
      <c r="BF1424" s="23" t="s">
        <v>10498</v>
      </c>
      <c r="BG1424" s="1" t="s">
        <v>183</v>
      </c>
    </row>
    <row r="1425" s="23" customFormat="true" ht="12.75" hidden="false" customHeight="false" outlineLevel="0" collapsed="false">
      <c r="A1425" s="23" t="s">
        <v>6626</v>
      </c>
      <c r="B1425" s="23" t="s">
        <v>6627</v>
      </c>
      <c r="C1425" s="40" t="s">
        <v>177</v>
      </c>
      <c r="D1425" s="23" t="s">
        <v>1471</v>
      </c>
      <c r="E1425" s="23" t="s">
        <v>6628</v>
      </c>
      <c r="F1425" s="23" t="s">
        <v>6629</v>
      </c>
      <c r="G1425" s="23" t="n">
        <v>43</v>
      </c>
      <c r="H1425" s="23" t="n">
        <v>2000</v>
      </c>
      <c r="I1425" s="41" t="s">
        <v>180</v>
      </c>
      <c r="K1425" s="23" t="n">
        <v>0</v>
      </c>
      <c r="L1425" s="23" t="n">
        <v>2382</v>
      </c>
      <c r="M1425" s="23" t="n">
        <v>2000</v>
      </c>
      <c r="N1425" s="23" t="n">
        <v>0</v>
      </c>
      <c r="O1425" s="23" t="n">
        <f aca="false">K1425+L1425</f>
        <v>2382</v>
      </c>
      <c r="P1425" s="23" t="n">
        <f aca="false">K1425+L1425+M1425+N1425</f>
        <v>4382</v>
      </c>
      <c r="Q1425" s="23" t="n">
        <v>3535</v>
      </c>
      <c r="R1425" s="23" t="n">
        <v>6799</v>
      </c>
      <c r="S1425" s="23" t="n">
        <v>6708</v>
      </c>
      <c r="T1425" s="23" t="n">
        <v>4224</v>
      </c>
      <c r="U1425" s="23" t="n">
        <f aca="false">IF(I1425="delivery",O1425-SUM(Q1425+R1425),IF(I1425="PO",P1425-SUM(Q1425:R1425)))</f>
        <v>-7952</v>
      </c>
      <c r="V1425" s="43" t="n">
        <v>0.977</v>
      </c>
      <c r="W1425" s="43" t="n">
        <v>0.977</v>
      </c>
      <c r="X1425" s="43" t="n">
        <f aca="false">W1425-V1425</f>
        <v>0</v>
      </c>
      <c r="Y1425" s="43"/>
      <c r="Z1425" s="43"/>
      <c r="AA1425" s="43" t="n">
        <v>0.977</v>
      </c>
      <c r="AB1425" s="43"/>
      <c r="AC1425" s="43" t="s">
        <v>10482</v>
      </c>
      <c r="AD1425" s="43"/>
      <c r="AE1425" s="43"/>
      <c r="AF1425" s="43"/>
      <c r="AG1425" s="43" t="n">
        <v>0.977</v>
      </c>
      <c r="AH1425" s="43"/>
      <c r="AI1425" s="63"/>
      <c r="AJ1425" s="63"/>
      <c r="AK1425" s="43"/>
      <c r="AL1425" s="43"/>
      <c r="AM1425" s="43"/>
      <c r="AN1425" s="43"/>
      <c r="AO1425" s="43" t="s">
        <v>1471</v>
      </c>
      <c r="AP1425" s="23" t="s">
        <v>2011</v>
      </c>
      <c r="AT1425" s="23" t="s">
        <v>10959</v>
      </c>
      <c r="AV1425" s="23" t="n">
        <v>0.977</v>
      </c>
      <c r="AW1425" s="23" t="s">
        <v>12586</v>
      </c>
      <c r="AX1425" s="23" t="s">
        <v>12825</v>
      </c>
      <c r="AY1425" s="23" t="n">
        <v>2000</v>
      </c>
      <c r="AZ1425" s="23" t="n">
        <v>6</v>
      </c>
      <c r="BA1425" s="23" t="s">
        <v>177</v>
      </c>
      <c r="BB1425" s="23" t="s">
        <v>12586</v>
      </c>
      <c r="BF1425" s="23" t="s">
        <v>10498</v>
      </c>
      <c r="BG1425" s="1" t="s">
        <v>183</v>
      </c>
    </row>
    <row r="1426" s="23" customFormat="true" ht="12.75" hidden="true" customHeight="false" outlineLevel="0" collapsed="false">
      <c r="A1426" s="23" t="s">
        <v>6630</v>
      </c>
      <c r="B1426" s="23" t="s">
        <v>6631</v>
      </c>
      <c r="C1426" s="40" t="s">
        <v>177</v>
      </c>
      <c r="D1426" s="23" t="s">
        <v>82</v>
      </c>
      <c r="E1426" s="23" t="s">
        <v>6632</v>
      </c>
      <c r="F1426" s="23" t="s">
        <v>6633</v>
      </c>
      <c r="G1426" s="23" t="n">
        <v>61</v>
      </c>
      <c r="H1426" s="23" t="n">
        <v>2500</v>
      </c>
      <c r="I1426" s="41" t="s">
        <v>188</v>
      </c>
      <c r="K1426" s="23" t="n">
        <v>0</v>
      </c>
      <c r="L1426" s="23" t="n">
        <v>178</v>
      </c>
      <c r="M1426" s="23" t="n">
        <v>0</v>
      </c>
      <c r="N1426" s="23" t="n">
        <v>0</v>
      </c>
      <c r="O1426" s="23" t="n">
        <f aca="false">K1426+L1426</f>
        <v>178</v>
      </c>
      <c r="P1426" s="23" t="n">
        <f aca="false">K1426+L1426+M1426+N1426</f>
        <v>178</v>
      </c>
      <c r="Q1426" s="23" t="n">
        <v>106</v>
      </c>
      <c r="R1426" s="23" t="n">
        <v>12</v>
      </c>
      <c r="S1426" s="23" t="n">
        <v>12</v>
      </c>
      <c r="T1426" s="23" t="n">
        <v>12</v>
      </c>
      <c r="U1426" s="23" t="n">
        <f aca="false">IF(I1426="delivery",O1426-SUM(Q1426+R1426),IF(I1426="PO",P1426-SUM(Q1426:R1426)))</f>
        <v>60</v>
      </c>
      <c r="V1426" s="43" t="n">
        <v>3.87</v>
      </c>
      <c r="W1426" s="43" t="n">
        <v>3.87</v>
      </c>
      <c r="X1426" s="43" t="n">
        <f aca="false">W1426-V1426</f>
        <v>0</v>
      </c>
      <c r="Y1426" s="43"/>
      <c r="Z1426" s="43"/>
      <c r="AA1426" s="43" t="n">
        <v>3.87</v>
      </c>
      <c r="AB1426" s="43"/>
      <c r="AC1426" s="43" t="s">
        <v>10482</v>
      </c>
      <c r="AD1426" s="43"/>
      <c r="AE1426" s="43"/>
      <c r="AF1426" s="43"/>
      <c r="AG1426" s="43" t="n">
        <v>3.87</v>
      </c>
      <c r="AH1426" s="43" t="s">
        <v>12826</v>
      </c>
      <c r="AI1426" s="63" t="n">
        <v>2500</v>
      </c>
      <c r="AJ1426" s="63" t="n">
        <v>12</v>
      </c>
      <c r="AK1426" s="43" t="s">
        <v>12772</v>
      </c>
      <c r="AL1426" s="43"/>
      <c r="AM1426" s="43"/>
      <c r="AN1426" s="43"/>
      <c r="AO1426" s="43" t="s">
        <v>82</v>
      </c>
      <c r="AP1426" s="23" t="s">
        <v>6397</v>
      </c>
      <c r="BF1426" s="23" t="s">
        <v>10498</v>
      </c>
      <c r="BG1426" s="1" t="s">
        <v>183</v>
      </c>
    </row>
    <row r="1427" s="23" customFormat="true" ht="12.75" hidden="true" customHeight="false" outlineLevel="0" collapsed="false">
      <c r="A1427" s="23" t="s">
        <v>6634</v>
      </c>
      <c r="B1427" s="23" t="s">
        <v>6635</v>
      </c>
      <c r="C1427" s="40" t="s">
        <v>177</v>
      </c>
      <c r="D1427" s="23" t="s">
        <v>82</v>
      </c>
      <c r="E1427" s="23" t="s">
        <v>6636</v>
      </c>
      <c r="F1427" s="23" t="s">
        <v>6637</v>
      </c>
      <c r="G1427" s="23" t="n">
        <v>61</v>
      </c>
      <c r="H1427" s="23" t="n">
        <v>2500</v>
      </c>
      <c r="I1427" s="41" t="s">
        <v>188</v>
      </c>
      <c r="K1427" s="23" t="n">
        <v>0</v>
      </c>
      <c r="L1427" s="23" t="n">
        <v>2921</v>
      </c>
      <c r="M1427" s="23" t="n">
        <v>2540</v>
      </c>
      <c r="N1427" s="23" t="n">
        <v>0</v>
      </c>
      <c r="O1427" s="23" t="n">
        <f aca="false">K1427+L1427</f>
        <v>2921</v>
      </c>
      <c r="P1427" s="23" t="n">
        <f aca="false">K1427+L1427+M1427+N1427</f>
        <v>5461</v>
      </c>
      <c r="Q1427" s="23" t="n">
        <v>4417</v>
      </c>
      <c r="R1427" s="23" t="n">
        <v>2487</v>
      </c>
      <c r="S1427" s="23" t="n">
        <v>2517</v>
      </c>
      <c r="T1427" s="23" t="n">
        <v>1272</v>
      </c>
      <c r="U1427" s="23" t="n">
        <f aca="false">IF(I1427="delivery",O1427-SUM(Q1427+R1427),IF(I1427="PO",P1427-SUM(Q1427:R1427)))</f>
        <v>-1443</v>
      </c>
      <c r="V1427" s="43" t="n">
        <v>2.64</v>
      </c>
      <c r="W1427" s="43" t="n">
        <v>2.64</v>
      </c>
      <c r="X1427" s="43" t="n">
        <f aca="false">W1427-V1427</f>
        <v>0</v>
      </c>
      <c r="Y1427" s="43"/>
      <c r="Z1427" s="43"/>
      <c r="AA1427" s="43" t="n">
        <v>3.23</v>
      </c>
      <c r="AB1427" s="43"/>
      <c r="AC1427" s="43" t="s">
        <v>10482</v>
      </c>
      <c r="AD1427" s="43"/>
      <c r="AE1427" s="43"/>
      <c r="AF1427" s="43"/>
      <c r="AG1427" s="43" t="n">
        <v>2.64</v>
      </c>
      <c r="AH1427" s="43" t="s">
        <v>12827</v>
      </c>
      <c r="AI1427" s="63" t="n">
        <v>2500</v>
      </c>
      <c r="AJ1427" s="63" t="n">
        <v>10</v>
      </c>
      <c r="AK1427" s="43" t="s">
        <v>12772</v>
      </c>
      <c r="AL1427" s="43"/>
      <c r="AM1427" s="43"/>
      <c r="AN1427" s="43"/>
      <c r="AO1427" s="43" t="s">
        <v>82</v>
      </c>
      <c r="AP1427" s="23" t="s">
        <v>6397</v>
      </c>
      <c r="BF1427" s="23" t="s">
        <v>10498</v>
      </c>
      <c r="BG1427" s="1" t="s">
        <v>183</v>
      </c>
    </row>
    <row r="1428" s="23" customFormat="true" ht="12.75" hidden="false" customHeight="false" outlineLevel="0" collapsed="false">
      <c r="A1428" s="23" t="s">
        <v>6638</v>
      </c>
      <c r="B1428" s="23" t="s">
        <v>6639</v>
      </c>
      <c r="C1428" s="40" t="s">
        <v>177</v>
      </c>
      <c r="D1428" s="23" t="s">
        <v>1471</v>
      </c>
      <c r="E1428" s="23" t="s">
        <v>6640</v>
      </c>
      <c r="F1428" s="23" t="s">
        <v>6641</v>
      </c>
      <c r="G1428" s="23" t="n">
        <v>53</v>
      </c>
      <c r="H1428" s="23" t="n">
        <v>2000</v>
      </c>
      <c r="I1428" s="41" t="s">
        <v>180</v>
      </c>
      <c r="K1428" s="23" t="n">
        <v>0</v>
      </c>
      <c r="L1428" s="23" t="n">
        <v>2234</v>
      </c>
      <c r="M1428" s="23" t="n">
        <v>2000</v>
      </c>
      <c r="N1428" s="23" t="n">
        <v>0</v>
      </c>
      <c r="O1428" s="23" t="n">
        <f aca="false">K1428+L1428</f>
        <v>2234</v>
      </c>
      <c r="P1428" s="23" t="n">
        <f aca="false">K1428+L1428+M1428+N1428</f>
        <v>4234</v>
      </c>
      <c r="Q1428" s="23" t="n">
        <v>1872</v>
      </c>
      <c r="R1428" s="23" t="n">
        <v>924</v>
      </c>
      <c r="S1428" s="23" t="n">
        <v>1028</v>
      </c>
      <c r="T1428" s="23" t="n">
        <v>762</v>
      </c>
      <c r="U1428" s="23" t="n">
        <f aca="false">IF(I1428="delivery",O1428-SUM(Q1428+R1428),IF(I1428="PO",P1428-SUM(Q1428:R1428)))</f>
        <v>-562</v>
      </c>
      <c r="V1428" s="43" t="n">
        <v>8.314</v>
      </c>
      <c r="W1428" s="43" t="n">
        <v>8.314</v>
      </c>
      <c r="X1428" s="43" t="n">
        <f aca="false">W1428-V1428</f>
        <v>0</v>
      </c>
      <c r="Y1428" s="43"/>
      <c r="Z1428" s="43"/>
      <c r="AA1428" s="43" t="n">
        <v>8.314</v>
      </c>
      <c r="AB1428" s="43"/>
      <c r="AC1428" s="43" t="s">
        <v>10482</v>
      </c>
      <c r="AD1428" s="43"/>
      <c r="AE1428" s="43"/>
      <c r="AF1428" s="43"/>
      <c r="AG1428" s="43" t="n">
        <v>8.314</v>
      </c>
      <c r="AH1428" s="43" t="s">
        <v>10491</v>
      </c>
      <c r="AI1428" s="63" t="n">
        <v>2000</v>
      </c>
      <c r="AJ1428" s="63" t="n">
        <v>6</v>
      </c>
      <c r="AK1428" s="43" t="s">
        <v>12828</v>
      </c>
      <c r="AL1428" s="43"/>
      <c r="AM1428" s="43"/>
      <c r="AN1428" s="43"/>
      <c r="AO1428" s="43" t="s">
        <v>1471</v>
      </c>
      <c r="AP1428" s="23" t="s">
        <v>2011</v>
      </c>
      <c r="AT1428" s="23" t="s">
        <v>11356</v>
      </c>
      <c r="AV1428" s="23" t="n">
        <v>9.03696</v>
      </c>
      <c r="AW1428" s="23" t="s">
        <v>12829</v>
      </c>
      <c r="AX1428" s="23" t="s">
        <v>12830</v>
      </c>
      <c r="AY1428" s="23" t="n">
        <v>2000</v>
      </c>
      <c r="AZ1428" s="23" t="n">
        <v>9</v>
      </c>
      <c r="BA1428" s="23" t="s">
        <v>1465</v>
      </c>
      <c r="BB1428" s="23" t="s">
        <v>11587</v>
      </c>
      <c r="BF1428" s="23" t="s">
        <v>10498</v>
      </c>
      <c r="BG1428" s="1" t="s">
        <v>183</v>
      </c>
    </row>
    <row r="1429" s="23" customFormat="true" ht="12.75" hidden="false" customHeight="false" outlineLevel="0" collapsed="false">
      <c r="A1429" s="23" t="s">
        <v>6642</v>
      </c>
      <c r="B1429" s="23" t="s">
        <v>6643</v>
      </c>
      <c r="C1429" s="40" t="s">
        <v>177</v>
      </c>
      <c r="D1429" s="23" t="s">
        <v>1471</v>
      </c>
      <c r="E1429" s="23" t="s">
        <v>6644</v>
      </c>
      <c r="F1429" s="23" t="s">
        <v>6645</v>
      </c>
      <c r="G1429" s="23" t="n">
        <v>33</v>
      </c>
      <c r="H1429" s="23" t="n">
        <v>490</v>
      </c>
      <c r="I1429" s="41" t="s">
        <v>188</v>
      </c>
      <c r="K1429" s="23" t="n">
        <v>0</v>
      </c>
      <c r="L1429" s="23" t="n">
        <v>666</v>
      </c>
      <c r="M1429" s="23" t="n">
        <v>490</v>
      </c>
      <c r="N1429" s="23" t="n">
        <v>0</v>
      </c>
      <c r="O1429" s="23" t="n">
        <f aca="false">K1429+L1429</f>
        <v>666</v>
      </c>
      <c r="P1429" s="23" t="n">
        <f aca="false">K1429+L1429+M1429+N1429</f>
        <v>1156</v>
      </c>
      <c r="Q1429" s="23" t="n">
        <v>1253</v>
      </c>
      <c r="R1429" s="23" t="n">
        <v>390</v>
      </c>
      <c r="S1429" s="23" t="n">
        <v>258</v>
      </c>
      <c r="T1429" s="23" t="n">
        <v>192</v>
      </c>
      <c r="U1429" s="23" t="n">
        <f aca="false">IF(I1429="delivery",O1429-SUM(Q1429+R1429),IF(I1429="PO",P1429-SUM(Q1429:R1429)))</f>
        <v>-487</v>
      </c>
      <c r="V1429" s="43" t="n">
        <v>6.25</v>
      </c>
      <c r="W1429" s="43" t="n">
        <v>6.25</v>
      </c>
      <c r="X1429" s="43" t="n">
        <f aca="false">W1429-V1429</f>
        <v>0</v>
      </c>
      <c r="Y1429" s="43"/>
      <c r="Z1429" s="43"/>
      <c r="AA1429" s="43" t="n">
        <v>6.485</v>
      </c>
      <c r="AB1429" s="43"/>
      <c r="AC1429" s="43" t="s">
        <v>10482</v>
      </c>
      <c r="AD1429" s="43"/>
      <c r="AE1429" s="43"/>
      <c r="AF1429" s="43"/>
      <c r="AG1429" s="43" t="n">
        <v>6.25</v>
      </c>
      <c r="AH1429" s="43"/>
      <c r="AI1429" s="63"/>
      <c r="AJ1429" s="63"/>
      <c r="AK1429" s="43"/>
      <c r="AL1429" s="43"/>
      <c r="AM1429" s="43" t="s">
        <v>11367</v>
      </c>
      <c r="AN1429" s="43"/>
      <c r="AO1429" s="43" t="s">
        <v>1471</v>
      </c>
      <c r="AP1429" s="23" t="s">
        <v>3124</v>
      </c>
      <c r="AT1429" s="23" t="s">
        <v>11356</v>
      </c>
      <c r="AV1429" s="23" t="n">
        <v>6.25</v>
      </c>
      <c r="AW1429" s="23" t="s">
        <v>12831</v>
      </c>
      <c r="AX1429" s="23" t="s">
        <v>12832</v>
      </c>
      <c r="AY1429" s="23" t="n">
        <v>490</v>
      </c>
      <c r="AZ1429" s="23" t="n">
        <v>4</v>
      </c>
      <c r="BA1429" s="23" t="s">
        <v>177</v>
      </c>
      <c r="BB1429" s="23" t="s">
        <v>11583</v>
      </c>
      <c r="BF1429" s="23" t="s">
        <v>10498</v>
      </c>
      <c r="BG1429" s="1" t="s">
        <v>183</v>
      </c>
    </row>
    <row r="1430" s="23" customFormat="true" ht="12.75" hidden="false" customHeight="false" outlineLevel="0" collapsed="false">
      <c r="A1430" s="23" t="s">
        <v>6646</v>
      </c>
      <c r="B1430" s="23" t="s">
        <v>6647</v>
      </c>
      <c r="C1430" s="40" t="s">
        <v>177</v>
      </c>
      <c r="D1430" s="23" t="s">
        <v>1471</v>
      </c>
      <c r="E1430" s="23" t="s">
        <v>6648</v>
      </c>
      <c r="F1430" s="23" t="s">
        <v>6649</v>
      </c>
      <c r="G1430" s="23" t="n">
        <v>53</v>
      </c>
      <c r="H1430" s="23" t="n">
        <v>3000</v>
      </c>
      <c r="I1430" s="41" t="s">
        <v>180</v>
      </c>
      <c r="K1430" s="23" t="n">
        <v>0</v>
      </c>
      <c r="L1430" s="23" t="n">
        <v>5499</v>
      </c>
      <c r="M1430" s="23" t="n">
        <v>6000</v>
      </c>
      <c r="N1430" s="23" t="n">
        <v>0</v>
      </c>
      <c r="O1430" s="23" t="n">
        <f aca="false">K1430+L1430</f>
        <v>5499</v>
      </c>
      <c r="P1430" s="23" t="n">
        <f aca="false">K1430+L1430+M1430+N1430</f>
        <v>11499</v>
      </c>
      <c r="Q1430" s="23" t="n">
        <v>6391</v>
      </c>
      <c r="R1430" s="23" t="n">
        <v>2596</v>
      </c>
      <c r="S1430" s="23" t="n">
        <v>3526</v>
      </c>
      <c r="T1430" s="23" t="n">
        <v>3628</v>
      </c>
      <c r="U1430" s="23" t="n">
        <f aca="false">IF(I1430="delivery",O1430-SUM(Q1430+R1430),IF(I1430="PO",P1430-SUM(Q1430:R1430)))</f>
        <v>-3488</v>
      </c>
      <c r="V1430" s="43" t="n">
        <v>0.01755</v>
      </c>
      <c r="W1430" s="43" t="n">
        <v>0.0165</v>
      </c>
      <c r="X1430" s="43" t="n">
        <f aca="false">W1430-V1430</f>
        <v>-0.00105</v>
      </c>
      <c r="Y1430" s="43"/>
      <c r="Z1430" s="43"/>
      <c r="AA1430" s="43"/>
      <c r="AB1430" s="43"/>
      <c r="AC1430" s="43" t="s">
        <v>10482</v>
      </c>
      <c r="AD1430" s="43" t="s">
        <v>12723</v>
      </c>
      <c r="AE1430" s="43" t="s">
        <v>12833</v>
      </c>
      <c r="AF1430" s="43"/>
      <c r="AG1430" s="43" t="n">
        <v>0.0165</v>
      </c>
      <c r="AH1430" s="43" t="s">
        <v>12725</v>
      </c>
      <c r="AI1430" s="63" t="n">
        <v>3000</v>
      </c>
      <c r="AJ1430" s="63" t="n">
        <v>4</v>
      </c>
      <c r="AK1430" s="43" t="s">
        <v>12834</v>
      </c>
      <c r="AL1430" s="43"/>
      <c r="AM1430" s="43"/>
      <c r="AN1430" s="43"/>
      <c r="AO1430" s="43" t="s">
        <v>1471</v>
      </c>
      <c r="AP1430" s="23" t="s">
        <v>2011</v>
      </c>
      <c r="AT1430" s="23" t="s">
        <v>10959</v>
      </c>
      <c r="AV1430" s="23" t="n">
        <v>0.019</v>
      </c>
      <c r="AW1430" s="23" t="s">
        <v>12586</v>
      </c>
      <c r="AX1430" s="23" t="s">
        <v>12835</v>
      </c>
      <c r="AY1430" s="23" t="n">
        <v>3000</v>
      </c>
      <c r="AZ1430" s="23" t="n">
        <v>6</v>
      </c>
      <c r="BA1430" s="23" t="s">
        <v>177</v>
      </c>
      <c r="BB1430" s="23" t="s">
        <v>12586</v>
      </c>
      <c r="BF1430" s="23" t="s">
        <v>10498</v>
      </c>
      <c r="BG1430" s="1" t="s">
        <v>183</v>
      </c>
    </row>
    <row r="1431" s="23" customFormat="true" ht="12.75" hidden="false" customHeight="false" outlineLevel="0" collapsed="false">
      <c r="A1431" s="23" t="s">
        <v>6650</v>
      </c>
      <c r="B1431" s="23" t="s">
        <v>6651</v>
      </c>
      <c r="C1431" s="40" t="s">
        <v>177</v>
      </c>
      <c r="D1431" s="23" t="s">
        <v>1471</v>
      </c>
      <c r="E1431" s="23" t="s">
        <v>6652</v>
      </c>
      <c r="F1431" s="23" t="s">
        <v>6653</v>
      </c>
      <c r="G1431" s="23" t="n">
        <v>53</v>
      </c>
      <c r="H1431" s="23" t="n">
        <v>3000</v>
      </c>
      <c r="I1431" s="41" t="s">
        <v>180</v>
      </c>
      <c r="K1431" s="23" t="n">
        <v>0</v>
      </c>
      <c r="L1431" s="23" t="n">
        <v>5662</v>
      </c>
      <c r="M1431" s="23" t="n">
        <v>6000</v>
      </c>
      <c r="N1431" s="23" t="n">
        <v>0</v>
      </c>
      <c r="O1431" s="23" t="n">
        <f aca="false">K1431+L1431</f>
        <v>5662</v>
      </c>
      <c r="P1431" s="23" t="n">
        <f aca="false">K1431+L1431+M1431+N1431</f>
        <v>11662</v>
      </c>
      <c r="Q1431" s="23" t="n">
        <v>6337</v>
      </c>
      <c r="R1431" s="23" t="n">
        <v>7824</v>
      </c>
      <c r="S1431" s="23" t="n">
        <v>9159</v>
      </c>
      <c r="T1431" s="23" t="n">
        <v>4821</v>
      </c>
      <c r="U1431" s="23" t="n">
        <f aca="false">IF(I1431="delivery",O1431-SUM(Q1431+R1431),IF(I1431="PO",P1431-SUM(Q1431:R1431)))</f>
        <v>-8499</v>
      </c>
      <c r="V1431" s="43" t="n">
        <v>0.0364</v>
      </c>
      <c r="W1431" s="43" t="n">
        <v>0.0375</v>
      </c>
      <c r="X1431" s="43" t="n">
        <f aca="false">W1431-V1431</f>
        <v>0.0011</v>
      </c>
      <c r="Y1431" s="43"/>
      <c r="Z1431" s="43"/>
      <c r="AA1431" s="43"/>
      <c r="AB1431" s="43"/>
      <c r="AC1431" s="43" t="s">
        <v>10482</v>
      </c>
      <c r="AD1431" s="43" t="s">
        <v>12836</v>
      </c>
      <c r="AE1431" s="43" t="s">
        <v>12837</v>
      </c>
      <c r="AF1431" s="43"/>
      <c r="AG1431" s="43" t="n">
        <v>0.0375</v>
      </c>
      <c r="AH1431" s="43" t="s">
        <v>12838</v>
      </c>
      <c r="AI1431" s="63" t="n">
        <v>3000</v>
      </c>
      <c r="AJ1431" s="63" t="n">
        <v>4</v>
      </c>
      <c r="AK1431" s="43" t="s">
        <v>12839</v>
      </c>
      <c r="AL1431" s="43"/>
      <c r="AM1431" s="43"/>
      <c r="AN1431" s="43"/>
      <c r="AO1431" s="43" t="s">
        <v>1471</v>
      </c>
      <c r="AP1431" s="23" t="s">
        <v>2011</v>
      </c>
      <c r="AT1431" s="23" t="s">
        <v>10959</v>
      </c>
      <c r="AV1431" s="23" t="n">
        <v>0.055</v>
      </c>
      <c r="AW1431" s="23" t="s">
        <v>12586</v>
      </c>
      <c r="AX1431" s="23" t="s">
        <v>12840</v>
      </c>
      <c r="AY1431" s="23" t="n">
        <v>3000</v>
      </c>
      <c r="AZ1431" s="23" t="n">
        <v>6</v>
      </c>
      <c r="BA1431" s="23" t="s">
        <v>177</v>
      </c>
      <c r="BB1431" s="23" t="s">
        <v>12586</v>
      </c>
      <c r="BF1431" s="23" t="s">
        <v>10498</v>
      </c>
      <c r="BG1431" s="1" t="s">
        <v>183</v>
      </c>
    </row>
    <row r="1432" s="23" customFormat="true" ht="12.75" hidden="false" customHeight="false" outlineLevel="0" collapsed="false">
      <c r="A1432" s="23" t="s">
        <v>6654</v>
      </c>
      <c r="B1432" s="23" t="s">
        <v>6655</v>
      </c>
      <c r="C1432" s="40" t="s">
        <v>177</v>
      </c>
      <c r="D1432" s="23" t="s">
        <v>1471</v>
      </c>
      <c r="E1432" s="23" t="s">
        <v>6656</v>
      </c>
      <c r="F1432" s="23" t="s">
        <v>6657</v>
      </c>
      <c r="G1432" s="23" t="n">
        <v>88</v>
      </c>
      <c r="H1432" s="23" t="n">
        <v>3000</v>
      </c>
      <c r="I1432" s="41" t="s">
        <v>180</v>
      </c>
      <c r="K1432" s="23" t="n">
        <v>0</v>
      </c>
      <c r="L1432" s="23" t="n">
        <v>6109</v>
      </c>
      <c r="M1432" s="23" t="n">
        <v>0</v>
      </c>
      <c r="N1432" s="23" t="n">
        <v>0</v>
      </c>
      <c r="O1432" s="23" t="n">
        <f aca="false">K1432+L1432</f>
        <v>6109</v>
      </c>
      <c r="P1432" s="23" t="n">
        <f aca="false">K1432+L1432+M1432+N1432</f>
        <v>6109</v>
      </c>
      <c r="Q1432" s="23" t="n">
        <v>106</v>
      </c>
      <c r="R1432" s="23" t="n">
        <v>12</v>
      </c>
      <c r="S1432" s="23" t="n">
        <v>12</v>
      </c>
      <c r="T1432" s="23" t="n">
        <v>12</v>
      </c>
      <c r="U1432" s="23" t="n">
        <f aca="false">IF(I1432="delivery",O1432-SUM(Q1432+R1432),IF(I1432="PO",P1432-SUM(Q1432:R1432)))</f>
        <v>5991</v>
      </c>
      <c r="V1432" s="43" t="n">
        <v>0.45</v>
      </c>
      <c r="W1432" s="43" t="n">
        <v>0.45</v>
      </c>
      <c r="X1432" s="43" t="n">
        <f aca="false">W1432-V1432</f>
        <v>0</v>
      </c>
      <c r="Y1432" s="43"/>
      <c r="Z1432" s="43"/>
      <c r="AA1432" s="43" t="n">
        <v>0.45</v>
      </c>
      <c r="AB1432" s="43"/>
      <c r="AC1432" s="43" t="s">
        <v>10482</v>
      </c>
      <c r="AD1432" s="43"/>
      <c r="AE1432" s="43"/>
      <c r="AF1432" s="43"/>
      <c r="AG1432" s="43" t="n">
        <v>0.33</v>
      </c>
      <c r="AH1432" s="43" t="s">
        <v>10491</v>
      </c>
      <c r="AI1432" s="63" t="n">
        <v>3000</v>
      </c>
      <c r="AJ1432" s="63" t="n">
        <v>6</v>
      </c>
      <c r="AK1432" s="43" t="s">
        <v>12841</v>
      </c>
      <c r="AL1432" s="43"/>
      <c r="AM1432" s="43"/>
      <c r="AN1432" s="43"/>
      <c r="AO1432" s="43" t="s">
        <v>1471</v>
      </c>
      <c r="AP1432" s="23" t="s">
        <v>2011</v>
      </c>
      <c r="AT1432" s="23" t="s">
        <v>11356</v>
      </c>
      <c r="AV1432" s="23" t="n">
        <v>0.45</v>
      </c>
      <c r="AW1432" s="23" t="s">
        <v>12714</v>
      </c>
      <c r="AX1432" s="23" t="s">
        <v>12842</v>
      </c>
      <c r="AY1432" s="23" t="n">
        <v>3000</v>
      </c>
      <c r="AZ1432" s="23" t="n">
        <v>17</v>
      </c>
      <c r="BA1432" s="23" t="s">
        <v>1465</v>
      </c>
      <c r="BB1432" s="23" t="s">
        <v>11587</v>
      </c>
      <c r="BF1432" s="23" t="s">
        <v>10498</v>
      </c>
      <c r="BG1432" s="1" t="s">
        <v>183</v>
      </c>
    </row>
    <row r="1433" s="23" customFormat="true" ht="12.75" hidden="false" customHeight="false" outlineLevel="0" collapsed="false">
      <c r="A1433" s="23" t="s">
        <v>6658</v>
      </c>
      <c r="B1433" s="23" t="s">
        <v>6659</v>
      </c>
      <c r="C1433" s="40" t="s">
        <v>177</v>
      </c>
      <c r="D1433" s="23" t="s">
        <v>1471</v>
      </c>
      <c r="E1433" s="23" t="s">
        <v>6660</v>
      </c>
      <c r="F1433" s="23" t="s">
        <v>6661</v>
      </c>
      <c r="G1433" s="23" t="n">
        <v>43</v>
      </c>
      <c r="H1433" s="23" t="n">
        <v>3000</v>
      </c>
      <c r="I1433" s="41" t="s">
        <v>188</v>
      </c>
      <c r="K1433" s="23" t="n">
        <v>0</v>
      </c>
      <c r="L1433" s="23" t="n">
        <v>680</v>
      </c>
      <c r="M1433" s="23" t="n">
        <v>0</v>
      </c>
      <c r="N1433" s="23" t="n">
        <v>0</v>
      </c>
      <c r="O1433" s="23" t="n">
        <f aca="false">K1433+L1433</f>
        <v>680</v>
      </c>
      <c r="P1433" s="23" t="n">
        <f aca="false">K1433+L1433+M1433+N1433</f>
        <v>680</v>
      </c>
      <c r="Q1433" s="23" t="n">
        <v>106</v>
      </c>
      <c r="R1433" s="23" t="n">
        <v>12</v>
      </c>
      <c r="S1433" s="23" t="n">
        <v>12</v>
      </c>
      <c r="T1433" s="23" t="n">
        <v>12</v>
      </c>
      <c r="U1433" s="23" t="n">
        <f aca="false">IF(I1433="delivery",O1433-SUM(Q1433+R1433),IF(I1433="PO",P1433-SUM(Q1433:R1433)))</f>
        <v>562</v>
      </c>
      <c r="V1433" s="43" t="n">
        <v>0.376</v>
      </c>
      <c r="W1433" s="43" t="n">
        <v>0.376</v>
      </c>
      <c r="X1433" s="43" t="n">
        <f aca="false">W1433-V1433</f>
        <v>0</v>
      </c>
      <c r="Y1433" s="43"/>
      <c r="Z1433" s="43"/>
      <c r="AA1433" s="43" t="n">
        <v>0.47</v>
      </c>
      <c r="AB1433" s="43"/>
      <c r="AC1433" s="43" t="s">
        <v>10482</v>
      </c>
      <c r="AD1433" s="43"/>
      <c r="AE1433" s="43"/>
      <c r="AF1433" s="43"/>
      <c r="AG1433" s="43" t="n">
        <v>0.327</v>
      </c>
      <c r="AH1433" s="43" t="s">
        <v>10491</v>
      </c>
      <c r="AI1433" s="63" t="n">
        <v>3000</v>
      </c>
      <c r="AJ1433" s="63" t="n">
        <v>6</v>
      </c>
      <c r="AK1433" s="43" t="s">
        <v>12843</v>
      </c>
      <c r="AL1433" s="43"/>
      <c r="AM1433" s="43"/>
      <c r="AN1433" s="43"/>
      <c r="AO1433" s="43" t="s">
        <v>1471</v>
      </c>
      <c r="AP1433" s="23" t="s">
        <v>2011</v>
      </c>
      <c r="AT1433" s="23" t="s">
        <v>11356</v>
      </c>
      <c r="AV1433" s="23" t="n">
        <v>0.476</v>
      </c>
      <c r="AW1433" s="23" t="s">
        <v>10491</v>
      </c>
      <c r="AX1433" s="23" t="s">
        <v>12843</v>
      </c>
      <c r="AY1433" s="23" t="n">
        <v>3000</v>
      </c>
      <c r="AZ1433" s="23" t="n">
        <v>8</v>
      </c>
      <c r="BA1433" s="23" t="s">
        <v>1465</v>
      </c>
      <c r="BB1433" s="23" t="s">
        <v>11358</v>
      </c>
      <c r="BF1433" s="23" t="s">
        <v>10498</v>
      </c>
      <c r="BG1433" s="1" t="s">
        <v>183</v>
      </c>
    </row>
    <row r="1434" s="23" customFormat="true" ht="12.75" hidden="false" customHeight="false" outlineLevel="0" collapsed="false">
      <c r="A1434" s="23" t="s">
        <v>6662</v>
      </c>
      <c r="B1434" s="23" t="s">
        <v>6663</v>
      </c>
      <c r="C1434" s="40" t="s">
        <v>177</v>
      </c>
      <c r="D1434" s="23" t="s">
        <v>1471</v>
      </c>
      <c r="E1434" s="23" t="s">
        <v>6664</v>
      </c>
      <c r="F1434" s="23" t="s">
        <v>6665</v>
      </c>
      <c r="G1434" s="23" t="n">
        <v>23</v>
      </c>
      <c r="H1434" s="23" t="n">
        <v>1000</v>
      </c>
      <c r="I1434" s="41" t="s">
        <v>188</v>
      </c>
      <c r="K1434" s="23" t="n">
        <v>0</v>
      </c>
      <c r="L1434" s="23" t="n">
        <v>842</v>
      </c>
      <c r="M1434" s="23" t="n">
        <v>0</v>
      </c>
      <c r="N1434" s="23" t="n">
        <v>0</v>
      </c>
      <c r="O1434" s="23" t="n">
        <f aca="false">K1434+L1434</f>
        <v>842</v>
      </c>
      <c r="P1434" s="23" t="n">
        <f aca="false">K1434+L1434+M1434+N1434</f>
        <v>842</v>
      </c>
      <c r="Q1434" s="23" t="n">
        <v>212</v>
      </c>
      <c r="R1434" s="23" t="n">
        <v>24</v>
      </c>
      <c r="S1434" s="23" t="n">
        <v>24</v>
      </c>
      <c r="T1434" s="23" t="n">
        <v>24</v>
      </c>
      <c r="U1434" s="23" t="n">
        <f aca="false">IF(I1434="delivery",O1434-SUM(Q1434+R1434),IF(I1434="PO",P1434-SUM(Q1434:R1434)))</f>
        <v>606</v>
      </c>
      <c r="V1434" s="43" t="n">
        <v>0.1544</v>
      </c>
      <c r="W1434" s="43" t="n">
        <v>0.1544</v>
      </c>
      <c r="X1434" s="43" t="n">
        <f aca="false">W1434-V1434</f>
        <v>0</v>
      </c>
      <c r="Y1434" s="43"/>
      <c r="Z1434" s="43"/>
      <c r="AA1434" s="43" t="n">
        <v>0.147</v>
      </c>
      <c r="AB1434" s="43"/>
      <c r="AC1434" s="43" t="s">
        <v>10482</v>
      </c>
      <c r="AD1434" s="43"/>
      <c r="AE1434" s="43"/>
      <c r="AF1434" s="43"/>
      <c r="AG1434" s="43" t="n">
        <v>0.147</v>
      </c>
      <c r="AH1434" s="43" t="s">
        <v>10491</v>
      </c>
      <c r="AI1434" s="63" t="n">
        <v>1000</v>
      </c>
      <c r="AJ1434" s="63" t="n">
        <v>6</v>
      </c>
      <c r="AK1434" s="43" t="s">
        <v>12844</v>
      </c>
      <c r="AL1434" s="43"/>
      <c r="AM1434" s="43"/>
      <c r="AN1434" s="43"/>
      <c r="AO1434" s="43" t="s">
        <v>1471</v>
      </c>
      <c r="AP1434" s="23" t="s">
        <v>2011</v>
      </c>
      <c r="AT1434" s="23" t="s">
        <v>11356</v>
      </c>
      <c r="AV1434" s="23" t="n">
        <v>0.242</v>
      </c>
      <c r="AW1434" s="23" t="s">
        <v>10491</v>
      </c>
      <c r="AX1434" s="23" t="s">
        <v>12844</v>
      </c>
      <c r="AY1434" s="23" t="n">
        <v>1000</v>
      </c>
      <c r="AZ1434" s="23" t="n">
        <v>8</v>
      </c>
      <c r="BA1434" s="23" t="s">
        <v>1465</v>
      </c>
      <c r="BB1434" s="23" t="s">
        <v>11358</v>
      </c>
      <c r="BF1434" s="23" t="s">
        <v>10498</v>
      </c>
      <c r="BG1434" s="1" t="s">
        <v>183</v>
      </c>
    </row>
    <row r="1435" s="23" customFormat="true" ht="12.75" hidden="true" customHeight="false" outlineLevel="0" collapsed="false">
      <c r="A1435" s="23" t="s">
        <v>6666</v>
      </c>
      <c r="B1435" s="23" t="s">
        <v>6667</v>
      </c>
      <c r="C1435" s="40" t="s">
        <v>177</v>
      </c>
      <c r="D1435" s="23" t="s">
        <v>82</v>
      </c>
      <c r="E1435" s="23" t="s">
        <v>6668</v>
      </c>
      <c r="F1435" s="23" t="s">
        <v>6669</v>
      </c>
      <c r="G1435" s="23" t="n">
        <v>61</v>
      </c>
      <c r="H1435" s="23" t="n">
        <v>2500</v>
      </c>
      <c r="I1435" s="41" t="s">
        <v>188</v>
      </c>
      <c r="K1435" s="23" t="n">
        <v>0</v>
      </c>
      <c r="L1435" s="23" t="n">
        <v>2065</v>
      </c>
      <c r="M1435" s="23" t="n">
        <v>5000</v>
      </c>
      <c r="N1435" s="23" t="n">
        <v>0</v>
      </c>
      <c r="O1435" s="23" t="n">
        <f aca="false">K1435+L1435</f>
        <v>2065</v>
      </c>
      <c r="P1435" s="23" t="n">
        <f aca="false">K1435+L1435+M1435+N1435</f>
        <v>7065</v>
      </c>
      <c r="Q1435" s="23" t="n">
        <v>5137</v>
      </c>
      <c r="R1435" s="23" t="n">
        <v>2637</v>
      </c>
      <c r="S1435" s="23" t="n">
        <v>3609</v>
      </c>
      <c r="T1435" s="23" t="n">
        <v>1250</v>
      </c>
      <c r="U1435" s="23" t="n">
        <f aca="false">IF(I1435="delivery",O1435-SUM(Q1435+R1435),IF(I1435="PO",P1435-SUM(Q1435:R1435)))</f>
        <v>-709</v>
      </c>
      <c r="V1435" s="43" t="n">
        <v>1.95</v>
      </c>
      <c r="W1435" s="43" t="n">
        <v>1.95</v>
      </c>
      <c r="X1435" s="43" t="n">
        <f aca="false">W1435-V1435</f>
        <v>0</v>
      </c>
      <c r="Y1435" s="43"/>
      <c r="Z1435" s="43"/>
      <c r="AA1435" s="43" t="n">
        <v>1.95</v>
      </c>
      <c r="AB1435" s="43"/>
      <c r="AC1435" s="43" t="s">
        <v>10482</v>
      </c>
      <c r="AD1435" s="43"/>
      <c r="AE1435" s="43"/>
      <c r="AF1435" s="43"/>
      <c r="AG1435" s="43" t="n">
        <v>1.95</v>
      </c>
      <c r="AH1435" s="43" t="s">
        <v>12845</v>
      </c>
      <c r="AI1435" s="63" t="n">
        <v>2500</v>
      </c>
      <c r="AJ1435" s="63" t="n">
        <v>8</v>
      </c>
      <c r="AK1435" s="43" t="s">
        <v>12772</v>
      </c>
      <c r="AL1435" s="43"/>
      <c r="AM1435" s="43"/>
      <c r="AN1435" s="43"/>
      <c r="AO1435" s="43" t="s">
        <v>82</v>
      </c>
      <c r="AP1435" s="23" t="s">
        <v>6397</v>
      </c>
      <c r="BF1435" s="23" t="s">
        <v>10498</v>
      </c>
      <c r="BG1435" s="1" t="s">
        <v>183</v>
      </c>
    </row>
    <row r="1436" s="23" customFormat="true" ht="12.75" hidden="true" customHeight="false" outlineLevel="0" collapsed="false">
      <c r="A1436" s="23" t="s">
        <v>6670</v>
      </c>
      <c r="B1436" s="23" t="s">
        <v>6671</v>
      </c>
      <c r="C1436" s="40" t="s">
        <v>177</v>
      </c>
      <c r="D1436" s="23" t="s">
        <v>82</v>
      </c>
      <c r="E1436" s="23" t="s">
        <v>6672</v>
      </c>
      <c r="F1436" s="23" t="s">
        <v>6673</v>
      </c>
      <c r="G1436" s="23" t="n">
        <v>71</v>
      </c>
      <c r="H1436" s="23" t="n">
        <v>240</v>
      </c>
      <c r="I1436" s="41" t="s">
        <v>180</v>
      </c>
      <c r="K1436" s="23" t="n">
        <v>0</v>
      </c>
      <c r="L1436" s="23" t="n">
        <v>465</v>
      </c>
      <c r="M1436" s="23" t="n">
        <v>240</v>
      </c>
      <c r="N1436" s="23" t="n">
        <v>480</v>
      </c>
      <c r="O1436" s="23" t="n">
        <f aca="false">K1436+L1436</f>
        <v>465</v>
      </c>
      <c r="P1436" s="23" t="n">
        <f aca="false">K1436+L1436+M1436+N1436</f>
        <v>1185</v>
      </c>
      <c r="Q1436" s="23" t="n">
        <v>721</v>
      </c>
      <c r="R1436" s="23" t="n">
        <v>808</v>
      </c>
      <c r="S1436" s="23" t="n">
        <v>747</v>
      </c>
      <c r="T1436" s="23" t="n">
        <v>452</v>
      </c>
      <c r="U1436" s="23" t="n">
        <f aca="false">IF(I1436="delivery",O1436-SUM(Q1436+R1436),IF(I1436="PO",P1436-SUM(Q1436:R1436)))</f>
        <v>-1064</v>
      </c>
      <c r="V1436" s="43" t="n">
        <v>17.11</v>
      </c>
      <c r="W1436" s="43" t="n">
        <v>17.11</v>
      </c>
      <c r="X1436" s="43" t="n">
        <f aca="false">W1436-V1436</f>
        <v>0</v>
      </c>
      <c r="Y1436" s="43"/>
      <c r="Z1436" s="43"/>
      <c r="AA1436" s="43" t="n">
        <v>17.11</v>
      </c>
      <c r="AB1436" s="43"/>
      <c r="AC1436" s="43" t="s">
        <v>10482</v>
      </c>
      <c r="AD1436" s="43"/>
      <c r="AE1436" s="43"/>
      <c r="AF1436" s="43"/>
      <c r="AG1436" s="43" t="n">
        <v>17.11</v>
      </c>
      <c r="AH1436" s="43" t="s">
        <v>12846</v>
      </c>
      <c r="AI1436" s="63" t="n">
        <v>240</v>
      </c>
      <c r="AJ1436" s="63" t="n">
        <v>8</v>
      </c>
      <c r="AK1436" s="43" t="s">
        <v>12847</v>
      </c>
      <c r="AL1436" s="43"/>
      <c r="AM1436" s="43"/>
      <c r="AN1436" s="43"/>
      <c r="AO1436" s="43" t="s">
        <v>82</v>
      </c>
      <c r="AP1436" s="23" t="s">
        <v>6397</v>
      </c>
      <c r="BF1436" s="23" t="s">
        <v>10498</v>
      </c>
      <c r="BG1436" s="1" t="s">
        <v>183</v>
      </c>
    </row>
    <row r="1437" s="23" customFormat="true" ht="12.75" hidden="false" customHeight="false" outlineLevel="0" collapsed="false">
      <c r="A1437" s="23" t="s">
        <v>6674</v>
      </c>
      <c r="B1437" s="23" t="s">
        <v>6675</v>
      </c>
      <c r="C1437" s="40" t="s">
        <v>177</v>
      </c>
      <c r="D1437" s="23" t="s">
        <v>1471</v>
      </c>
      <c r="E1437" s="23" t="s">
        <v>6676</v>
      </c>
      <c r="F1437" s="23" t="s">
        <v>6677</v>
      </c>
      <c r="G1437" s="23" t="n">
        <v>73</v>
      </c>
      <c r="H1437" s="23" t="n">
        <v>2000</v>
      </c>
      <c r="I1437" s="41" t="s">
        <v>180</v>
      </c>
      <c r="K1437" s="23" t="n">
        <v>0</v>
      </c>
      <c r="L1437" s="23" t="n">
        <v>15313</v>
      </c>
      <c r="M1437" s="23" t="n">
        <v>0</v>
      </c>
      <c r="N1437" s="23" t="n">
        <v>8000</v>
      </c>
      <c r="O1437" s="23" t="n">
        <f aca="false">K1437+L1437</f>
        <v>15313</v>
      </c>
      <c r="P1437" s="23" t="n">
        <f aca="false">K1437+L1437+M1437+N1437</f>
        <v>23313</v>
      </c>
      <c r="Q1437" s="23" t="n">
        <v>12699</v>
      </c>
      <c r="R1437" s="23" t="n">
        <v>5712</v>
      </c>
      <c r="S1437" s="23" t="n">
        <v>9574</v>
      </c>
      <c r="T1437" s="23" t="n">
        <v>2440</v>
      </c>
      <c r="U1437" s="23" t="n">
        <f aca="false">IF(I1437="delivery",O1437-SUM(Q1437+R1437),IF(I1437="PO",P1437-SUM(Q1437:R1437)))</f>
        <v>-3098</v>
      </c>
      <c r="V1437" s="43" t="n">
        <v>0.09</v>
      </c>
      <c r="W1437" s="43" t="n">
        <v>0.09</v>
      </c>
      <c r="X1437" s="43" t="n">
        <f aca="false">W1437-V1437</f>
        <v>0</v>
      </c>
      <c r="Y1437" s="43"/>
      <c r="Z1437" s="43"/>
      <c r="AA1437" s="43" t="n">
        <v>0.09225</v>
      </c>
      <c r="AB1437" s="43"/>
      <c r="AC1437" s="43" t="s">
        <v>10482</v>
      </c>
      <c r="AD1437" s="43"/>
      <c r="AE1437" s="43"/>
      <c r="AF1437" s="43"/>
      <c r="AG1437" s="43" t="n">
        <v>0.09</v>
      </c>
      <c r="AH1437" s="43"/>
      <c r="AI1437" s="63"/>
      <c r="AJ1437" s="63"/>
      <c r="AK1437" s="43"/>
      <c r="AL1437" s="43"/>
      <c r="AM1437" s="43"/>
      <c r="AN1437" s="43"/>
      <c r="AO1437" s="43" t="s">
        <v>1471</v>
      </c>
      <c r="AP1437" s="23" t="s">
        <v>2011</v>
      </c>
      <c r="AT1437" s="23" t="s">
        <v>10959</v>
      </c>
      <c r="AV1437" s="23" t="n">
        <v>0.09</v>
      </c>
      <c r="AW1437" s="23" t="s">
        <v>12586</v>
      </c>
      <c r="AX1437" s="23" t="s">
        <v>12848</v>
      </c>
      <c r="AY1437" s="23" t="n">
        <v>2000</v>
      </c>
      <c r="AZ1437" s="23" t="n">
        <v>6</v>
      </c>
      <c r="BA1437" s="23" t="s">
        <v>177</v>
      </c>
      <c r="BB1437" s="23" t="s">
        <v>12586</v>
      </c>
      <c r="BF1437" s="23" t="s">
        <v>10498</v>
      </c>
      <c r="BG1437" s="1" t="s">
        <v>183</v>
      </c>
    </row>
    <row r="1438" s="23" customFormat="true" ht="12.75" hidden="false" customHeight="false" outlineLevel="0" collapsed="false">
      <c r="A1438" s="23" t="s">
        <v>6678</v>
      </c>
      <c r="B1438" s="23" t="s">
        <v>6679</v>
      </c>
      <c r="C1438" s="40" t="s">
        <v>177</v>
      </c>
      <c r="D1438" s="23" t="s">
        <v>1471</v>
      </c>
      <c r="E1438" s="23" t="s">
        <v>6680</v>
      </c>
      <c r="F1438" s="23" t="s">
        <v>6681</v>
      </c>
      <c r="G1438" s="23" t="n">
        <v>53</v>
      </c>
      <c r="H1438" s="23" t="n">
        <v>2500</v>
      </c>
      <c r="I1438" s="41" t="s">
        <v>180</v>
      </c>
      <c r="K1438" s="23" t="n">
        <v>0</v>
      </c>
      <c r="L1438" s="23" t="n">
        <v>24696</v>
      </c>
      <c r="M1438" s="23" t="n">
        <v>0</v>
      </c>
      <c r="N1438" s="23" t="n">
        <v>0</v>
      </c>
      <c r="O1438" s="23" t="n">
        <f aca="false">K1438+L1438</f>
        <v>24696</v>
      </c>
      <c r="P1438" s="23" t="n">
        <f aca="false">K1438+L1438+M1438+N1438</f>
        <v>24696</v>
      </c>
      <c r="Q1438" s="23" t="n">
        <v>3229</v>
      </c>
      <c r="R1438" s="23" t="n">
        <v>1364</v>
      </c>
      <c r="S1438" s="23" t="n">
        <v>2361</v>
      </c>
      <c r="T1438" s="23" t="n">
        <v>2940</v>
      </c>
      <c r="U1438" s="23" t="n">
        <f aca="false">IF(I1438="delivery",O1438-SUM(Q1438+R1438),IF(I1438="PO",P1438-SUM(Q1438:R1438)))</f>
        <v>20103</v>
      </c>
      <c r="V1438" s="43" t="n">
        <v>0.117</v>
      </c>
      <c r="W1438" s="43" t="n">
        <v>0.117</v>
      </c>
      <c r="X1438" s="43" t="n">
        <f aca="false">W1438-V1438</f>
        <v>0</v>
      </c>
      <c r="Y1438" s="43"/>
      <c r="Z1438" s="43"/>
      <c r="AA1438" s="43"/>
      <c r="AB1438" s="43"/>
      <c r="AC1438" s="43" t="s">
        <v>10482</v>
      </c>
      <c r="AD1438" s="43"/>
      <c r="AE1438" s="43"/>
      <c r="AF1438" s="43"/>
      <c r="AG1438" s="43" t="n">
        <v>0.105</v>
      </c>
      <c r="AH1438" s="43" t="s">
        <v>12725</v>
      </c>
      <c r="AI1438" s="63" t="n">
        <v>2500</v>
      </c>
      <c r="AJ1438" s="63" t="n">
        <v>4</v>
      </c>
      <c r="AK1438" s="43" t="s">
        <v>12849</v>
      </c>
      <c r="AL1438" s="43"/>
      <c r="AM1438" s="43"/>
      <c r="AN1438" s="43"/>
      <c r="AO1438" s="43" t="s">
        <v>1471</v>
      </c>
      <c r="AP1438" s="23" t="s">
        <v>2011</v>
      </c>
      <c r="AT1438" s="23" t="s">
        <v>10959</v>
      </c>
      <c r="AV1438" s="23" t="n">
        <v>0.12</v>
      </c>
      <c r="AW1438" s="23" t="s">
        <v>12586</v>
      </c>
      <c r="AX1438" s="23" t="s">
        <v>12850</v>
      </c>
      <c r="AY1438" s="23" t="n">
        <v>2000</v>
      </c>
      <c r="AZ1438" s="23" t="n">
        <v>6</v>
      </c>
      <c r="BA1438" s="23" t="s">
        <v>177</v>
      </c>
      <c r="BB1438" s="23" t="s">
        <v>12586</v>
      </c>
      <c r="BF1438" s="23" t="s">
        <v>10498</v>
      </c>
      <c r="BG1438" s="1" t="s">
        <v>183</v>
      </c>
    </row>
    <row r="1439" s="23" customFormat="true" ht="12.75" hidden="false" customHeight="false" outlineLevel="0" collapsed="false">
      <c r="A1439" s="23" t="s">
        <v>6682</v>
      </c>
      <c r="B1439" s="23" t="s">
        <v>6683</v>
      </c>
      <c r="C1439" s="40" t="s">
        <v>177</v>
      </c>
      <c r="D1439" s="23" t="s">
        <v>1471</v>
      </c>
      <c r="E1439" s="23" t="s">
        <v>6684</v>
      </c>
      <c r="F1439" s="23" t="s">
        <v>6685</v>
      </c>
      <c r="G1439" s="23" t="n">
        <v>48</v>
      </c>
      <c r="H1439" s="23" t="n">
        <v>6000</v>
      </c>
      <c r="I1439" s="41" t="s">
        <v>180</v>
      </c>
      <c r="K1439" s="23" t="n">
        <v>0</v>
      </c>
      <c r="L1439" s="23" t="n">
        <v>1640</v>
      </c>
      <c r="M1439" s="23" t="n">
        <v>0</v>
      </c>
      <c r="N1439" s="23" t="n">
        <v>0</v>
      </c>
      <c r="O1439" s="23" t="n">
        <f aca="false">K1439+L1439</f>
        <v>1640</v>
      </c>
      <c r="P1439" s="23" t="n">
        <f aca="false">K1439+L1439+M1439+N1439</f>
        <v>1640</v>
      </c>
      <c r="Q1439" s="23" t="n">
        <v>2275</v>
      </c>
      <c r="R1439" s="23" t="n">
        <v>640</v>
      </c>
      <c r="S1439" s="23" t="n">
        <v>873</v>
      </c>
      <c r="T1439" s="23" t="n">
        <v>232</v>
      </c>
      <c r="U1439" s="23" t="n">
        <f aca="false">IF(I1439="delivery",O1439-SUM(Q1439+R1439),IF(I1439="PO",P1439-SUM(Q1439:R1439)))</f>
        <v>-1275</v>
      </c>
      <c r="V1439" s="43" t="n">
        <v>0.64</v>
      </c>
      <c r="W1439" s="43" t="n">
        <v>0.64</v>
      </c>
      <c r="X1439" s="43" t="n">
        <f aca="false">W1439-V1439</f>
        <v>0</v>
      </c>
      <c r="Y1439" s="43"/>
      <c r="Z1439" s="43"/>
      <c r="AA1439" s="43"/>
      <c r="AB1439" s="43"/>
      <c r="AC1439" s="43" t="s">
        <v>10482</v>
      </c>
      <c r="AD1439" s="43"/>
      <c r="AE1439" s="43"/>
      <c r="AF1439" s="43"/>
      <c r="AG1439" s="43" t="n">
        <v>0.64</v>
      </c>
      <c r="AH1439" s="43" t="s">
        <v>12851</v>
      </c>
      <c r="AI1439" s="63" t="n">
        <v>6000</v>
      </c>
      <c r="AJ1439" s="63" t="n">
        <v>7</v>
      </c>
      <c r="AK1439" s="43" t="s">
        <v>12852</v>
      </c>
      <c r="AL1439" s="43"/>
      <c r="AM1439" s="43"/>
      <c r="AN1439" s="43"/>
      <c r="AO1439" s="43" t="s">
        <v>1471</v>
      </c>
      <c r="AP1439" s="23" t="s">
        <v>2011</v>
      </c>
      <c r="AT1439" s="23" t="s">
        <v>10959</v>
      </c>
      <c r="AV1439" s="23" t="n">
        <v>1.63</v>
      </c>
      <c r="AW1439" s="23" t="s">
        <v>12735</v>
      </c>
      <c r="AX1439" s="23" t="s">
        <v>12853</v>
      </c>
      <c r="AY1439" s="23" t="n">
        <v>2500</v>
      </c>
      <c r="AZ1439" s="23" t="n">
        <v>15</v>
      </c>
      <c r="BA1439" s="23" t="s">
        <v>177</v>
      </c>
      <c r="BB1439" s="23" t="s">
        <v>12735</v>
      </c>
      <c r="BF1439" s="23" t="s">
        <v>10498</v>
      </c>
      <c r="BG1439" s="1" t="s">
        <v>183</v>
      </c>
    </row>
    <row r="1440" s="23" customFormat="true" ht="12.75" hidden="false" customHeight="false" outlineLevel="0" collapsed="false">
      <c r="A1440" s="23" t="s">
        <v>6686</v>
      </c>
      <c r="B1440" s="23" t="s">
        <v>6687</v>
      </c>
      <c r="C1440" s="40" t="s">
        <v>177</v>
      </c>
      <c r="D1440" s="23" t="s">
        <v>1471</v>
      </c>
      <c r="E1440" s="23" t="s">
        <v>6688</v>
      </c>
      <c r="F1440" s="23" t="s">
        <v>6689</v>
      </c>
      <c r="G1440" s="23" t="n">
        <v>53</v>
      </c>
      <c r="H1440" s="23" t="n">
        <v>5000</v>
      </c>
      <c r="I1440" s="41" t="s">
        <v>188</v>
      </c>
      <c r="K1440" s="23" t="n">
        <v>0</v>
      </c>
      <c r="L1440" s="23" t="n">
        <v>7728</v>
      </c>
      <c r="M1440" s="23" t="n">
        <v>10000</v>
      </c>
      <c r="N1440" s="23" t="n">
        <v>0</v>
      </c>
      <c r="O1440" s="23" t="n">
        <f aca="false">K1440+L1440</f>
        <v>7728</v>
      </c>
      <c r="P1440" s="23" t="n">
        <f aca="false">K1440+L1440+M1440+N1440</f>
        <v>17728</v>
      </c>
      <c r="Q1440" s="23" t="n">
        <v>6822</v>
      </c>
      <c r="R1440" s="23" t="n">
        <v>9205</v>
      </c>
      <c r="S1440" s="23" t="n">
        <v>7605</v>
      </c>
      <c r="T1440" s="23" t="n">
        <v>6818</v>
      </c>
      <c r="U1440" s="23" t="n">
        <f aca="false">IF(I1440="delivery",O1440-SUM(Q1440+R1440),IF(I1440="PO",P1440-SUM(Q1440:R1440)))</f>
        <v>1701</v>
      </c>
      <c r="V1440" s="43" t="n">
        <v>0.0463</v>
      </c>
      <c r="W1440" s="43" t="n">
        <v>0.0463</v>
      </c>
      <c r="X1440" s="43" t="n">
        <f aca="false">W1440-V1440</f>
        <v>0</v>
      </c>
      <c r="Y1440" s="43"/>
      <c r="Z1440" s="43"/>
      <c r="AA1440" s="43" t="n">
        <v>0.0485</v>
      </c>
      <c r="AB1440" s="43"/>
      <c r="AC1440" s="43" t="s">
        <v>10482</v>
      </c>
      <c r="AD1440" s="43" t="s">
        <v>12854</v>
      </c>
      <c r="AE1440" s="43" t="s">
        <v>12855</v>
      </c>
      <c r="AF1440" s="43"/>
      <c r="AG1440" s="43" t="n">
        <v>0.04847</v>
      </c>
      <c r="AH1440" s="43" t="s">
        <v>12856</v>
      </c>
      <c r="AI1440" s="63" t="n">
        <v>5000</v>
      </c>
      <c r="AJ1440" s="63" t="n">
        <v>4</v>
      </c>
      <c r="AK1440" s="43" t="s">
        <v>12857</v>
      </c>
      <c r="AL1440" s="43"/>
      <c r="AM1440" s="43"/>
      <c r="AN1440" s="43"/>
      <c r="AO1440" s="43" t="s">
        <v>1471</v>
      </c>
      <c r="AP1440" s="23" t="s">
        <v>2011</v>
      </c>
      <c r="AT1440" s="23" t="s">
        <v>10959</v>
      </c>
      <c r="AV1440" s="23" t="n">
        <v>0.055</v>
      </c>
      <c r="AW1440" s="23" t="s">
        <v>12586</v>
      </c>
      <c r="AX1440" s="23" t="s">
        <v>12858</v>
      </c>
      <c r="AY1440" s="23" t="n">
        <v>5000</v>
      </c>
      <c r="AZ1440" s="23" t="n">
        <v>6</v>
      </c>
      <c r="BA1440" s="23" t="s">
        <v>177</v>
      </c>
      <c r="BB1440" s="23" t="s">
        <v>12586</v>
      </c>
      <c r="BF1440" s="23" t="s">
        <v>10498</v>
      </c>
      <c r="BG1440" s="1" t="s">
        <v>183</v>
      </c>
    </row>
    <row r="1441" s="23" customFormat="true" ht="12.75" hidden="false" customHeight="false" outlineLevel="0" collapsed="false">
      <c r="A1441" s="23" t="s">
        <v>6690</v>
      </c>
      <c r="B1441" s="23" t="s">
        <v>6691</v>
      </c>
      <c r="C1441" s="40" t="s">
        <v>177</v>
      </c>
      <c r="D1441" s="23" t="s">
        <v>1471</v>
      </c>
      <c r="E1441" s="23" t="s">
        <v>6692</v>
      </c>
      <c r="F1441" s="23" t="s">
        <v>6693</v>
      </c>
      <c r="G1441" s="23" t="n">
        <v>73</v>
      </c>
      <c r="H1441" s="23" t="n">
        <v>2500</v>
      </c>
      <c r="I1441" s="41" t="s">
        <v>180</v>
      </c>
      <c r="K1441" s="23" t="n">
        <v>0</v>
      </c>
      <c r="L1441" s="23" t="n">
        <v>59016</v>
      </c>
      <c r="M1441" s="23" t="n">
        <v>16000</v>
      </c>
      <c r="N1441" s="23" t="n">
        <v>26000</v>
      </c>
      <c r="O1441" s="23" t="n">
        <f aca="false">K1441+L1441</f>
        <v>59016</v>
      </c>
      <c r="P1441" s="23" t="n">
        <f aca="false">K1441+L1441+M1441+N1441</f>
        <v>101016</v>
      </c>
      <c r="Q1441" s="23" t="n">
        <v>64870</v>
      </c>
      <c r="R1441" s="23" t="n">
        <v>67873</v>
      </c>
      <c r="S1441" s="23" t="n">
        <v>82708</v>
      </c>
      <c r="T1441" s="23" t="n">
        <v>49467</v>
      </c>
      <c r="U1441" s="23" t="n">
        <f aca="false">IF(I1441="delivery",O1441-SUM(Q1441+R1441),IF(I1441="PO",P1441-SUM(Q1441:R1441)))</f>
        <v>-73727</v>
      </c>
      <c r="V1441" s="43" t="n">
        <v>0.09657</v>
      </c>
      <c r="W1441" s="43" t="n">
        <v>0.072</v>
      </c>
      <c r="X1441" s="43" t="n">
        <f aca="false">W1441-V1441</f>
        <v>-0.02457</v>
      </c>
      <c r="Y1441" s="43"/>
      <c r="Z1441" s="43"/>
      <c r="AA1441" s="43"/>
      <c r="AB1441" s="43"/>
      <c r="AC1441" s="43" t="s">
        <v>10482</v>
      </c>
      <c r="AD1441" s="43" t="s">
        <v>12859</v>
      </c>
      <c r="AE1441" s="43" t="s">
        <v>12860</v>
      </c>
      <c r="AF1441" s="43"/>
      <c r="AG1441" s="43" t="n">
        <v>0.072</v>
      </c>
      <c r="AH1441" s="43"/>
      <c r="AI1441" s="63"/>
      <c r="AJ1441" s="63"/>
      <c r="AK1441" s="43"/>
      <c r="AL1441" s="43"/>
      <c r="AM1441" s="43"/>
      <c r="AN1441" s="43"/>
      <c r="AO1441" s="43" t="s">
        <v>1471</v>
      </c>
      <c r="AP1441" s="23" t="s">
        <v>2011</v>
      </c>
      <c r="AT1441" s="23" t="s">
        <v>10959</v>
      </c>
      <c r="AV1441" s="23" t="n">
        <v>0.072</v>
      </c>
      <c r="AW1441" s="23" t="s">
        <v>12586</v>
      </c>
      <c r="AX1441" s="23" t="s">
        <v>12861</v>
      </c>
      <c r="AY1441" s="23" t="n">
        <v>2000</v>
      </c>
      <c r="AZ1441" s="23" t="n">
        <v>6</v>
      </c>
      <c r="BA1441" s="23" t="s">
        <v>177</v>
      </c>
      <c r="BB1441" s="23" t="s">
        <v>12586</v>
      </c>
      <c r="BF1441" s="23" t="s">
        <v>10498</v>
      </c>
      <c r="BG1441" s="1" t="s">
        <v>183</v>
      </c>
    </row>
    <row r="1442" s="23" customFormat="true" ht="12.75" hidden="true" customHeight="false" outlineLevel="0" collapsed="false">
      <c r="A1442" s="23" t="s">
        <v>6694</v>
      </c>
      <c r="B1442" s="23" t="s">
        <v>6695</v>
      </c>
      <c r="C1442" s="40" t="s">
        <v>177</v>
      </c>
      <c r="D1442" s="23" t="s">
        <v>82</v>
      </c>
      <c r="E1442" s="23" t="s">
        <v>6696</v>
      </c>
      <c r="F1442" s="23" t="s">
        <v>6697</v>
      </c>
      <c r="G1442" s="23" t="n">
        <v>71</v>
      </c>
      <c r="H1442" s="23" t="n">
        <v>2000</v>
      </c>
      <c r="I1442" s="41" t="s">
        <v>180</v>
      </c>
      <c r="K1442" s="23" t="n">
        <v>0</v>
      </c>
      <c r="L1442" s="23" t="n">
        <v>0</v>
      </c>
      <c r="M1442" s="23" t="n">
        <v>8000</v>
      </c>
      <c r="N1442" s="23" t="n">
        <v>0</v>
      </c>
      <c r="O1442" s="23" t="n">
        <f aca="false">K1442+L1442</f>
        <v>0</v>
      </c>
      <c r="P1442" s="23" t="n">
        <f aca="false">K1442+L1442+M1442+N1442</f>
        <v>8000</v>
      </c>
      <c r="Q1442" s="23" t="n">
        <v>0</v>
      </c>
      <c r="R1442" s="23" t="n">
        <v>5840</v>
      </c>
      <c r="S1442" s="23" t="n">
        <v>11840</v>
      </c>
      <c r="T1442" s="23" t="n">
        <v>5624</v>
      </c>
      <c r="U1442" s="23" t="n">
        <f aca="false">IF(I1442="delivery",O1442-SUM(Q1442+R1442),IF(I1442="PO",P1442-SUM(Q1442:R1442)))</f>
        <v>-5840</v>
      </c>
      <c r="V1442" s="43" t="n">
        <v>0.26288</v>
      </c>
      <c r="W1442" s="43" t="n">
        <v>0.248</v>
      </c>
      <c r="X1442" s="43" t="n">
        <f aca="false">W1442-V1442</f>
        <v>-0.01488</v>
      </c>
      <c r="Y1442" s="43"/>
      <c r="Z1442" s="43"/>
      <c r="AA1442" s="43"/>
      <c r="AB1442" s="43"/>
      <c r="AC1442" s="43" t="s">
        <v>10482</v>
      </c>
      <c r="AD1442" s="43"/>
      <c r="AE1442" s="43"/>
      <c r="AF1442" s="43"/>
      <c r="AG1442" s="43" t="n">
        <v>0.248</v>
      </c>
      <c r="AH1442" s="43" t="s">
        <v>12862</v>
      </c>
      <c r="AI1442" s="63" t="n">
        <v>2000</v>
      </c>
      <c r="AJ1442" s="63" t="n">
        <v>12</v>
      </c>
      <c r="AK1442" s="43" t="s">
        <v>10491</v>
      </c>
      <c r="AL1442" s="43"/>
      <c r="AM1442" s="43"/>
      <c r="AN1442" s="43"/>
      <c r="AO1442" s="43" t="s">
        <v>82</v>
      </c>
      <c r="AP1442" s="23" t="s">
        <v>6397</v>
      </c>
      <c r="BF1442" s="23" t="s">
        <v>10498</v>
      </c>
      <c r="BG1442" s="1" t="s">
        <v>183</v>
      </c>
    </row>
    <row r="1443" s="23" customFormat="true" ht="12.75" hidden="true" customHeight="false" outlineLevel="0" collapsed="false">
      <c r="A1443" s="23" t="s">
        <v>6698</v>
      </c>
      <c r="B1443" s="23" t="s">
        <v>6695</v>
      </c>
      <c r="C1443" s="40" t="s">
        <v>177</v>
      </c>
      <c r="D1443" s="23" t="s">
        <v>82</v>
      </c>
      <c r="E1443" s="23" t="s">
        <v>6696</v>
      </c>
      <c r="F1443" s="23" t="s">
        <v>6699</v>
      </c>
      <c r="G1443" s="23" t="n">
        <v>71</v>
      </c>
      <c r="H1443" s="23" t="n">
        <v>2000</v>
      </c>
      <c r="I1443" s="41" t="s">
        <v>180</v>
      </c>
      <c r="K1443" s="23" t="n">
        <v>0</v>
      </c>
      <c r="L1443" s="23" t="n">
        <v>0</v>
      </c>
      <c r="M1443" s="23" t="n">
        <v>0</v>
      </c>
      <c r="N1443" s="23" t="n">
        <v>0</v>
      </c>
      <c r="O1443" s="23" t="n">
        <f aca="false">K1443+L1443</f>
        <v>0</v>
      </c>
      <c r="P1443" s="23" t="n">
        <f aca="false">K1443+L1443+M1443+N1443</f>
        <v>0</v>
      </c>
      <c r="Q1443" s="23" t="n">
        <v>240</v>
      </c>
      <c r="R1443" s="23" t="n">
        <v>2852</v>
      </c>
      <c r="S1443" s="23" t="n">
        <v>1688</v>
      </c>
      <c r="T1443" s="23" t="n">
        <v>1556</v>
      </c>
      <c r="U1443" s="23" t="n">
        <f aca="false">IF(I1443="delivery",O1443-SUM(Q1443+R1443),IF(I1443="PO",P1443-SUM(Q1443:R1443)))</f>
        <v>-3092</v>
      </c>
      <c r="V1443" s="43" t="n">
        <v>0.26288</v>
      </c>
      <c r="W1443" s="43" t="n">
        <v>0.248</v>
      </c>
      <c r="X1443" s="43" t="n">
        <f aca="false">W1443-V1443</f>
        <v>-0.01488</v>
      </c>
      <c r="Y1443" s="43"/>
      <c r="Z1443" s="43"/>
      <c r="AA1443" s="43"/>
      <c r="AB1443" s="43"/>
      <c r="AC1443" s="43" t="s">
        <v>10482</v>
      </c>
      <c r="AD1443" s="43"/>
      <c r="AE1443" s="43"/>
      <c r="AF1443" s="43"/>
      <c r="AG1443" s="43" t="n">
        <v>0.248</v>
      </c>
      <c r="AH1443" s="43" t="s">
        <v>12862</v>
      </c>
      <c r="AI1443" s="63" t="n">
        <v>2000</v>
      </c>
      <c r="AJ1443" s="63" t="n">
        <v>12</v>
      </c>
      <c r="AK1443" s="43" t="s">
        <v>10491</v>
      </c>
      <c r="AL1443" s="43"/>
      <c r="AM1443" s="43"/>
      <c r="AN1443" s="43"/>
      <c r="AO1443" s="43" t="s">
        <v>82</v>
      </c>
      <c r="AP1443" s="23" t="s">
        <v>6397</v>
      </c>
      <c r="BF1443" s="23" t="s">
        <v>10498</v>
      </c>
      <c r="BG1443" s="1" t="s">
        <v>183</v>
      </c>
    </row>
    <row r="1444" s="23" customFormat="true" ht="12.75" hidden="true" customHeight="false" outlineLevel="0" collapsed="false">
      <c r="A1444" s="23" t="s">
        <v>6700</v>
      </c>
      <c r="B1444" s="23" t="s">
        <v>6701</v>
      </c>
      <c r="C1444" s="40" t="s">
        <v>177</v>
      </c>
      <c r="D1444" s="23" t="s">
        <v>82</v>
      </c>
      <c r="E1444" s="23" t="s">
        <v>6702</v>
      </c>
      <c r="F1444" s="23" t="s">
        <v>6703</v>
      </c>
      <c r="G1444" s="23" t="n">
        <v>71</v>
      </c>
      <c r="H1444" s="23" t="n">
        <v>176</v>
      </c>
      <c r="I1444" s="41" t="s">
        <v>180</v>
      </c>
      <c r="K1444" s="23" t="n">
        <v>0</v>
      </c>
      <c r="L1444" s="23" t="n">
        <v>112</v>
      </c>
      <c r="M1444" s="23" t="n">
        <v>0</v>
      </c>
      <c r="N1444" s="23" t="n">
        <v>0</v>
      </c>
      <c r="O1444" s="23" t="n">
        <f aca="false">K1444+L1444</f>
        <v>112</v>
      </c>
      <c r="P1444" s="23" t="n">
        <f aca="false">K1444+L1444+M1444+N1444</f>
        <v>112</v>
      </c>
      <c r="Q1444" s="23" t="n">
        <v>43</v>
      </c>
      <c r="R1444" s="23" t="n">
        <v>12</v>
      </c>
      <c r="S1444" s="23" t="n">
        <v>12</v>
      </c>
      <c r="T1444" s="23" t="n">
        <v>12</v>
      </c>
      <c r="U1444" s="23" t="n">
        <f aca="false">IF(I1444="delivery",O1444-SUM(Q1444+R1444),IF(I1444="PO",P1444-SUM(Q1444:R1444)))</f>
        <v>57</v>
      </c>
      <c r="V1444" s="43" t="n">
        <v>7.5</v>
      </c>
      <c r="W1444" s="43" t="n">
        <v>7.5</v>
      </c>
      <c r="X1444" s="43" t="n">
        <f aca="false">W1444-V1444</f>
        <v>0</v>
      </c>
      <c r="Y1444" s="43"/>
      <c r="Z1444" s="43"/>
      <c r="AA1444" s="43" t="n">
        <v>7.5</v>
      </c>
      <c r="AB1444" s="43" t="n">
        <v>9.38</v>
      </c>
      <c r="AC1444" s="43" t="s">
        <v>10482</v>
      </c>
      <c r="AD1444" s="43" t="s">
        <v>12863</v>
      </c>
      <c r="AE1444" s="43"/>
      <c r="AF1444" s="43"/>
      <c r="AG1444" s="43" t="n">
        <v>9.38</v>
      </c>
      <c r="AH1444" s="43" t="s">
        <v>12864</v>
      </c>
      <c r="AI1444" s="63" t="n">
        <v>176</v>
      </c>
      <c r="AJ1444" s="63" t="n">
        <v>12</v>
      </c>
      <c r="AK1444" s="43" t="s">
        <v>12865</v>
      </c>
      <c r="AL1444" s="43"/>
      <c r="AM1444" s="43" t="s">
        <v>12740</v>
      </c>
      <c r="AN1444" s="43"/>
      <c r="AO1444" s="43" t="s">
        <v>82</v>
      </c>
      <c r="AP1444" s="23" t="s">
        <v>6397</v>
      </c>
      <c r="BF1444" s="23" t="s">
        <v>10498</v>
      </c>
      <c r="BG1444" s="1" t="s">
        <v>183</v>
      </c>
    </row>
    <row r="1445" s="23" customFormat="true" ht="12.75" hidden="true" customHeight="false" outlineLevel="0" collapsed="false">
      <c r="A1445" s="23" t="s">
        <v>6704</v>
      </c>
      <c r="B1445" s="23" t="s">
        <v>6705</v>
      </c>
      <c r="C1445" s="40" t="s">
        <v>177</v>
      </c>
      <c r="D1445" s="23" t="s">
        <v>82</v>
      </c>
      <c r="E1445" s="23" t="s">
        <v>6706</v>
      </c>
      <c r="F1445" s="23" t="s">
        <v>6707</v>
      </c>
      <c r="G1445" s="23" t="n">
        <v>71</v>
      </c>
      <c r="H1445" s="23" t="n">
        <v>2500</v>
      </c>
      <c r="I1445" s="41" t="s">
        <v>188</v>
      </c>
      <c r="K1445" s="23" t="n">
        <v>0</v>
      </c>
      <c r="L1445" s="23" t="n">
        <v>125</v>
      </c>
      <c r="M1445" s="23" t="n">
        <v>5</v>
      </c>
      <c r="N1445" s="23" t="n">
        <v>0</v>
      </c>
      <c r="O1445" s="23" t="n">
        <f aca="false">K1445+L1445</f>
        <v>125</v>
      </c>
      <c r="P1445" s="23" t="n">
        <f aca="false">K1445+L1445+M1445+N1445</f>
        <v>130</v>
      </c>
      <c r="Q1445" s="23" t="n">
        <v>0</v>
      </c>
      <c r="R1445" s="23" t="n">
        <v>0</v>
      </c>
      <c r="S1445" s="23" t="n">
        <v>0</v>
      </c>
      <c r="T1445" s="23" t="n">
        <v>0</v>
      </c>
      <c r="U1445" s="23" t="n">
        <f aca="false">IF(I1445="delivery",O1445-SUM(Q1445+R1445),IF(I1445="PO",P1445-SUM(Q1445:R1445)))</f>
        <v>130</v>
      </c>
      <c r="V1445" s="43" t="n">
        <v>3.28</v>
      </c>
      <c r="W1445" s="43" t="n">
        <v>3.28</v>
      </c>
      <c r="X1445" s="43" t="n">
        <f aca="false">W1445-V1445</f>
        <v>0</v>
      </c>
      <c r="Y1445" s="43"/>
      <c r="Z1445" s="43"/>
      <c r="AA1445" s="43"/>
      <c r="AB1445" s="43"/>
      <c r="AC1445" s="43" t="s">
        <v>10482</v>
      </c>
      <c r="AD1445" s="43"/>
      <c r="AE1445" s="43"/>
      <c r="AF1445" s="43"/>
      <c r="AG1445" s="43" t="n">
        <v>3.28</v>
      </c>
      <c r="AH1445" s="43" t="s">
        <v>12866</v>
      </c>
      <c r="AI1445" s="63" t="n">
        <v>2500</v>
      </c>
      <c r="AJ1445" s="63" t="n">
        <v>8</v>
      </c>
      <c r="AK1445" s="43" t="s">
        <v>12772</v>
      </c>
      <c r="AL1445" s="43"/>
      <c r="AM1445" s="43"/>
      <c r="AN1445" s="43"/>
      <c r="AO1445" s="43" t="s">
        <v>82</v>
      </c>
      <c r="AP1445" s="23" t="s">
        <v>6397</v>
      </c>
      <c r="BF1445" s="23" t="s">
        <v>10498</v>
      </c>
      <c r="BG1445" s="1" t="s">
        <v>183</v>
      </c>
    </row>
    <row r="1446" s="23" customFormat="true" ht="12.75" hidden="true" customHeight="false" outlineLevel="0" collapsed="false">
      <c r="A1446" s="23" t="s">
        <v>6708</v>
      </c>
      <c r="B1446" s="23" t="s">
        <v>6709</v>
      </c>
      <c r="C1446" s="40" t="s">
        <v>177</v>
      </c>
      <c r="D1446" s="23" t="s">
        <v>82</v>
      </c>
      <c r="E1446" s="23" t="s">
        <v>6710</v>
      </c>
      <c r="F1446" s="23" t="s">
        <v>6711</v>
      </c>
      <c r="G1446" s="23" t="n">
        <v>61</v>
      </c>
      <c r="H1446" s="23" t="n">
        <v>500</v>
      </c>
      <c r="I1446" s="41" t="s">
        <v>188</v>
      </c>
      <c r="K1446" s="23" t="n">
        <v>0</v>
      </c>
      <c r="L1446" s="23" t="n">
        <v>5494</v>
      </c>
      <c r="M1446" s="23" t="n">
        <v>3043</v>
      </c>
      <c r="N1446" s="23" t="n">
        <v>7500</v>
      </c>
      <c r="O1446" s="23" t="n">
        <f aca="false">K1446+L1446</f>
        <v>5494</v>
      </c>
      <c r="P1446" s="23" t="n">
        <f aca="false">K1446+L1446+M1446+N1446</f>
        <v>16037</v>
      </c>
      <c r="Q1446" s="23" t="n">
        <v>8295</v>
      </c>
      <c r="R1446" s="23" t="n">
        <v>6963</v>
      </c>
      <c r="S1446" s="23" t="n">
        <v>6654</v>
      </c>
      <c r="T1446" s="23" t="n">
        <v>4218</v>
      </c>
      <c r="U1446" s="23" t="n">
        <f aca="false">IF(I1446="delivery",O1446-SUM(Q1446+R1446),IF(I1446="PO",P1446-SUM(Q1446:R1446)))</f>
        <v>779</v>
      </c>
      <c r="V1446" s="43" t="n">
        <v>1.4</v>
      </c>
      <c r="W1446" s="43" t="n">
        <v>1.4</v>
      </c>
      <c r="X1446" s="43" t="n">
        <f aca="false">W1446-V1446</f>
        <v>0</v>
      </c>
      <c r="Y1446" s="43"/>
      <c r="Z1446" s="43"/>
      <c r="AA1446" s="43" t="n">
        <v>1.42858</v>
      </c>
      <c r="AB1446" s="43"/>
      <c r="AC1446" s="43" t="s">
        <v>10482</v>
      </c>
      <c r="AD1446" s="43"/>
      <c r="AE1446" s="43"/>
      <c r="AF1446" s="43"/>
      <c r="AG1446" s="43" t="n">
        <v>1.4</v>
      </c>
      <c r="AH1446" s="43" t="s">
        <v>12867</v>
      </c>
      <c r="AI1446" s="63" t="n">
        <v>500</v>
      </c>
      <c r="AJ1446" s="63" t="n">
        <v>8</v>
      </c>
      <c r="AK1446" s="43" t="s">
        <v>12868</v>
      </c>
      <c r="AL1446" s="43"/>
      <c r="AM1446" s="43"/>
      <c r="AN1446" s="43"/>
      <c r="AO1446" s="43" t="s">
        <v>82</v>
      </c>
      <c r="AP1446" s="23" t="s">
        <v>6397</v>
      </c>
      <c r="BF1446" s="23" t="s">
        <v>10498</v>
      </c>
      <c r="BG1446" s="1" t="s">
        <v>183</v>
      </c>
    </row>
    <row r="1447" s="23" customFormat="true" ht="12.75" hidden="false" customHeight="false" outlineLevel="0" collapsed="false">
      <c r="A1447" s="23" t="s">
        <v>6712</v>
      </c>
      <c r="B1447" s="23" t="s">
        <v>6713</v>
      </c>
      <c r="C1447" s="40" t="s">
        <v>177</v>
      </c>
      <c r="D1447" s="23" t="s">
        <v>1471</v>
      </c>
      <c r="E1447" s="23" t="s">
        <v>6714</v>
      </c>
      <c r="F1447" s="23" t="s">
        <v>6715</v>
      </c>
      <c r="G1447" s="23" t="n">
        <v>53</v>
      </c>
      <c r="H1447" s="23" t="n">
        <v>3000</v>
      </c>
      <c r="I1447" s="41" t="s">
        <v>180</v>
      </c>
      <c r="K1447" s="23" t="n">
        <v>0</v>
      </c>
      <c r="L1447" s="23" t="n">
        <v>143455</v>
      </c>
      <c r="M1447" s="23" t="n">
        <v>0</v>
      </c>
      <c r="N1447" s="23" t="n">
        <v>36000</v>
      </c>
      <c r="O1447" s="23" t="n">
        <f aca="false">K1447+L1447</f>
        <v>143455</v>
      </c>
      <c r="P1447" s="23" t="n">
        <f aca="false">K1447+L1447+M1447+N1447</f>
        <v>179455</v>
      </c>
      <c r="Q1447" s="23" t="n">
        <v>144001</v>
      </c>
      <c r="R1447" s="23" t="n">
        <v>88394</v>
      </c>
      <c r="S1447" s="23" t="n">
        <v>97217</v>
      </c>
      <c r="T1447" s="23" t="n">
        <v>57653</v>
      </c>
      <c r="U1447" s="23" t="n">
        <f aca="false">IF(I1447="delivery",O1447-SUM(Q1447+R1447),IF(I1447="PO",P1447-SUM(Q1447:R1447)))</f>
        <v>-88940</v>
      </c>
      <c r="V1447" s="43" t="n">
        <v>0.3171</v>
      </c>
      <c r="W1447" s="43" t="n">
        <v>0.296</v>
      </c>
      <c r="X1447" s="43" t="n">
        <f aca="false">W1447-V1447</f>
        <v>-0.0211</v>
      </c>
      <c r="Y1447" s="43"/>
      <c r="Z1447" s="43"/>
      <c r="AA1447" s="43" t="n">
        <v>0.31007</v>
      </c>
      <c r="AB1447" s="43"/>
      <c r="AC1447" s="43" t="s">
        <v>10482</v>
      </c>
      <c r="AD1447" s="43"/>
      <c r="AE1447" s="43"/>
      <c r="AF1447" s="43"/>
      <c r="AG1447" s="43" t="n">
        <v>0.296</v>
      </c>
      <c r="AH1447" s="43" t="s">
        <v>10491</v>
      </c>
      <c r="AI1447" s="63" t="n">
        <v>3000</v>
      </c>
      <c r="AJ1447" s="63" t="n">
        <v>6</v>
      </c>
      <c r="AK1447" s="43" t="s">
        <v>12869</v>
      </c>
      <c r="AL1447" s="43"/>
      <c r="AM1447" s="43"/>
      <c r="AN1447" s="43"/>
      <c r="AO1447" s="43" t="s">
        <v>1471</v>
      </c>
      <c r="AP1447" s="23" t="s">
        <v>2011</v>
      </c>
      <c r="AT1447" s="23" t="s">
        <v>11356</v>
      </c>
      <c r="AV1447" s="23" t="n">
        <v>0.3171</v>
      </c>
      <c r="AW1447" s="23" t="s">
        <v>12586</v>
      </c>
      <c r="AX1447" s="23" t="s">
        <v>12869</v>
      </c>
      <c r="AY1447" s="23" t="n">
        <v>3000</v>
      </c>
      <c r="AZ1447" s="23" t="n">
        <v>15</v>
      </c>
      <c r="BA1447" s="23" t="s">
        <v>1465</v>
      </c>
      <c r="BB1447" s="23" t="s">
        <v>11587</v>
      </c>
      <c r="BF1447" s="23" t="s">
        <v>10498</v>
      </c>
      <c r="BG1447" s="1" t="s">
        <v>183</v>
      </c>
    </row>
    <row r="1448" s="23" customFormat="true" ht="12.75" hidden="true" customHeight="false" outlineLevel="0" collapsed="false">
      <c r="A1448" s="23" t="s">
        <v>6716</v>
      </c>
      <c r="B1448" s="23" t="s">
        <v>6717</v>
      </c>
      <c r="C1448" s="40" t="s">
        <v>177</v>
      </c>
      <c r="D1448" s="23" t="s">
        <v>82</v>
      </c>
      <c r="E1448" s="23" t="s">
        <v>6718</v>
      </c>
      <c r="F1448" s="23" t="s">
        <v>6719</v>
      </c>
      <c r="G1448" s="23" t="n">
        <v>101</v>
      </c>
      <c r="H1448" s="23" t="n">
        <v>1</v>
      </c>
      <c r="I1448" s="41" t="s">
        <v>180</v>
      </c>
      <c r="K1448" s="23" t="n">
        <v>0</v>
      </c>
      <c r="L1448" s="23" t="n">
        <v>5018</v>
      </c>
      <c r="M1448" s="23" t="n">
        <v>0</v>
      </c>
      <c r="N1448" s="23" t="n">
        <v>3278</v>
      </c>
      <c r="O1448" s="23" t="n">
        <f aca="false">K1448+L1448</f>
        <v>5018</v>
      </c>
      <c r="P1448" s="23" t="n">
        <f aca="false">K1448+L1448+M1448+N1448</f>
        <v>8296</v>
      </c>
      <c r="Q1448" s="23" t="n">
        <v>2754</v>
      </c>
      <c r="R1448" s="23" t="n">
        <v>5888</v>
      </c>
      <c r="S1448" s="23" t="n">
        <v>5866</v>
      </c>
      <c r="T1448" s="23" t="n">
        <v>4354</v>
      </c>
      <c r="U1448" s="23" t="n">
        <f aca="false">IF(I1448="delivery",O1448-SUM(Q1448+R1448),IF(I1448="PO",P1448-SUM(Q1448:R1448)))</f>
        <v>-3624</v>
      </c>
      <c r="V1448" s="43" t="n">
        <v>20.3</v>
      </c>
      <c r="W1448" s="43" t="n">
        <v>20.3</v>
      </c>
      <c r="X1448" s="43" t="n">
        <f aca="false">W1448-V1448</f>
        <v>0</v>
      </c>
      <c r="Y1448" s="43"/>
      <c r="Z1448" s="43"/>
      <c r="AA1448" s="43" t="n">
        <v>20.3</v>
      </c>
      <c r="AB1448" s="43"/>
      <c r="AC1448" s="43" t="s">
        <v>10482</v>
      </c>
      <c r="AD1448" s="43"/>
      <c r="AE1448" s="43"/>
      <c r="AF1448" s="43"/>
      <c r="AG1448" s="43" t="n">
        <v>20.3</v>
      </c>
      <c r="AH1448" s="43" t="s">
        <v>12870</v>
      </c>
      <c r="AI1448" s="63" t="n">
        <v>252</v>
      </c>
      <c r="AJ1448" s="63" t="n">
        <v>18</v>
      </c>
      <c r="AK1448" s="43" t="s">
        <v>12743</v>
      </c>
      <c r="AL1448" s="43"/>
      <c r="AM1448" s="43" t="s">
        <v>12744</v>
      </c>
      <c r="AN1448" s="43"/>
      <c r="AO1448" s="43" t="s">
        <v>82</v>
      </c>
      <c r="AP1448" s="23" t="s">
        <v>6397</v>
      </c>
      <c r="BF1448" s="23" t="s">
        <v>10498</v>
      </c>
      <c r="BG1448" s="1" t="s">
        <v>183</v>
      </c>
    </row>
    <row r="1449" s="23" customFormat="true" ht="12.75" hidden="true" customHeight="false" outlineLevel="0" collapsed="false">
      <c r="A1449" s="23" t="s">
        <v>6720</v>
      </c>
      <c r="B1449" s="23" t="s">
        <v>6721</v>
      </c>
      <c r="C1449" s="40" t="s">
        <v>177</v>
      </c>
      <c r="D1449" s="23" t="s">
        <v>82</v>
      </c>
      <c r="E1449" s="23" t="s">
        <v>6722</v>
      </c>
      <c r="F1449" s="23" t="s">
        <v>6723</v>
      </c>
      <c r="G1449" s="23" t="n">
        <v>131</v>
      </c>
      <c r="H1449" s="23" t="n">
        <v>90</v>
      </c>
      <c r="I1449" s="41" t="s">
        <v>180</v>
      </c>
      <c r="K1449" s="23" t="n">
        <v>0</v>
      </c>
      <c r="L1449" s="23" t="n">
        <v>2222</v>
      </c>
      <c r="M1449" s="23" t="n">
        <v>0</v>
      </c>
      <c r="N1449" s="23" t="n">
        <v>0</v>
      </c>
      <c r="O1449" s="23" t="n">
        <f aca="false">K1449+L1449</f>
        <v>2222</v>
      </c>
      <c r="P1449" s="23" t="n">
        <f aca="false">K1449+L1449+M1449+N1449</f>
        <v>2222</v>
      </c>
      <c r="Q1449" s="23" t="n">
        <v>902</v>
      </c>
      <c r="R1449" s="23" t="n">
        <v>591</v>
      </c>
      <c r="S1449" s="23" t="n">
        <v>471</v>
      </c>
      <c r="T1449" s="23" t="n">
        <v>458</v>
      </c>
      <c r="U1449" s="23" t="n">
        <f aca="false">IF(I1449="delivery",O1449-SUM(Q1449+R1449),IF(I1449="PO",P1449-SUM(Q1449:R1449)))</f>
        <v>729</v>
      </c>
      <c r="V1449" s="43" t="n">
        <v>3.51</v>
      </c>
      <c r="W1449" s="43" t="n">
        <v>3.51</v>
      </c>
      <c r="X1449" s="43" t="n">
        <f aca="false">W1449-V1449</f>
        <v>0</v>
      </c>
      <c r="Y1449" s="43"/>
      <c r="Z1449" s="43"/>
      <c r="AA1449" s="43"/>
      <c r="AB1449" s="43"/>
      <c r="AC1449" s="43" t="s">
        <v>10482</v>
      </c>
      <c r="AD1449" s="43"/>
      <c r="AE1449" s="43"/>
      <c r="AF1449" s="43"/>
      <c r="AG1449" s="43" t="n">
        <v>3.51</v>
      </c>
      <c r="AH1449" s="43" t="s">
        <v>12871</v>
      </c>
      <c r="AI1449" s="63" t="n">
        <v>90</v>
      </c>
      <c r="AJ1449" s="63" t="n">
        <v>24</v>
      </c>
      <c r="AK1449" s="43" t="s">
        <v>12847</v>
      </c>
      <c r="AL1449" s="43"/>
      <c r="AM1449" s="43"/>
      <c r="AN1449" s="43"/>
      <c r="AO1449" s="43" t="s">
        <v>82</v>
      </c>
      <c r="AP1449" s="23" t="s">
        <v>6397</v>
      </c>
      <c r="BF1449" s="23" t="s">
        <v>10498</v>
      </c>
      <c r="BG1449" s="1" t="s">
        <v>183</v>
      </c>
    </row>
    <row r="1450" s="23" customFormat="true" ht="12.75" hidden="false" customHeight="false" outlineLevel="0" collapsed="false">
      <c r="A1450" s="23" t="s">
        <v>6724</v>
      </c>
      <c r="B1450" s="23" t="s">
        <v>6725</v>
      </c>
      <c r="C1450" s="40" t="s">
        <v>177</v>
      </c>
      <c r="D1450" s="23" t="s">
        <v>1471</v>
      </c>
      <c r="E1450" s="23" t="s">
        <v>6726</v>
      </c>
      <c r="F1450" s="23" t="s">
        <v>6727</v>
      </c>
      <c r="G1450" s="23" t="n">
        <v>54</v>
      </c>
      <c r="H1450" s="23" t="n">
        <v>2000</v>
      </c>
      <c r="I1450" s="41" t="s">
        <v>188</v>
      </c>
      <c r="K1450" s="23" t="n">
        <v>0</v>
      </c>
      <c r="L1450" s="23" t="n">
        <v>37818</v>
      </c>
      <c r="M1450" s="23" t="n">
        <v>0</v>
      </c>
      <c r="N1450" s="23" t="n">
        <v>0</v>
      </c>
      <c r="O1450" s="23" t="n">
        <f aca="false">K1450+L1450</f>
        <v>37818</v>
      </c>
      <c r="P1450" s="23" t="n">
        <f aca="false">K1450+L1450+M1450+N1450</f>
        <v>37818</v>
      </c>
      <c r="Q1450" s="23" t="n">
        <v>6070</v>
      </c>
      <c r="R1450" s="23" t="n">
        <v>3691</v>
      </c>
      <c r="S1450" s="23" t="n">
        <v>6528</v>
      </c>
      <c r="T1450" s="23" t="n">
        <v>5422</v>
      </c>
      <c r="U1450" s="23" t="n">
        <f aca="false">IF(I1450="delivery",O1450-SUM(Q1450+R1450),IF(I1450="PO",P1450-SUM(Q1450:R1450)))</f>
        <v>28057</v>
      </c>
      <c r="V1450" s="43" t="n">
        <v>0.1092</v>
      </c>
      <c r="W1450" s="43" t="n">
        <v>0.1092</v>
      </c>
      <c r="X1450" s="43" t="n">
        <f aca="false">W1450-V1450</f>
        <v>0</v>
      </c>
      <c r="Y1450" s="43"/>
      <c r="Z1450" s="43"/>
      <c r="AA1450" s="43"/>
      <c r="AB1450" s="43"/>
      <c r="AC1450" s="43" t="s">
        <v>10482</v>
      </c>
      <c r="AD1450" s="43"/>
      <c r="AE1450" s="43"/>
      <c r="AF1450" s="43"/>
      <c r="AG1450" s="43" t="n">
        <v>0.131</v>
      </c>
      <c r="AH1450" s="43"/>
      <c r="AI1450" s="63"/>
      <c r="AJ1450" s="63"/>
      <c r="AK1450" s="43"/>
      <c r="AL1450" s="43"/>
      <c r="AM1450" s="43"/>
      <c r="AN1450" s="43"/>
      <c r="AO1450" s="43" t="s">
        <v>1471</v>
      </c>
      <c r="AP1450" s="23" t="s">
        <v>2011</v>
      </c>
      <c r="AT1450" s="23" t="s">
        <v>10959</v>
      </c>
      <c r="AV1450" s="23" t="n">
        <v>0.131</v>
      </c>
      <c r="AW1450" s="23" t="s">
        <v>12586</v>
      </c>
      <c r="AX1450" s="23" t="s">
        <v>12872</v>
      </c>
      <c r="AY1450" s="23" t="n">
        <v>1980</v>
      </c>
      <c r="AZ1450" s="23" t="n">
        <v>8</v>
      </c>
      <c r="BA1450" s="23" t="s">
        <v>177</v>
      </c>
      <c r="BB1450" s="23" t="s">
        <v>12586</v>
      </c>
      <c r="BF1450" s="23" t="s">
        <v>10498</v>
      </c>
      <c r="BG1450" s="1" t="s">
        <v>183</v>
      </c>
    </row>
    <row r="1451" s="23" customFormat="true" ht="12.75" hidden="false" customHeight="false" outlineLevel="0" collapsed="false">
      <c r="A1451" s="23" t="s">
        <v>6728</v>
      </c>
      <c r="B1451" s="23" t="s">
        <v>6729</v>
      </c>
      <c r="C1451" s="40" t="s">
        <v>177</v>
      </c>
      <c r="D1451" s="23" t="s">
        <v>1471</v>
      </c>
      <c r="E1451" s="23" t="s">
        <v>6730</v>
      </c>
      <c r="F1451" s="23" t="s">
        <v>6731</v>
      </c>
      <c r="G1451" s="23" t="n">
        <v>73</v>
      </c>
      <c r="H1451" s="23" t="n">
        <v>490</v>
      </c>
      <c r="I1451" s="41" t="s">
        <v>180</v>
      </c>
      <c r="K1451" s="23" t="n">
        <v>0</v>
      </c>
      <c r="L1451" s="23" t="n">
        <v>385</v>
      </c>
      <c r="M1451" s="23" t="n">
        <v>0</v>
      </c>
      <c r="N1451" s="23" t="n">
        <v>0</v>
      </c>
      <c r="O1451" s="23" t="n">
        <f aca="false">K1451+L1451</f>
        <v>385</v>
      </c>
      <c r="P1451" s="23" t="n">
        <f aca="false">K1451+L1451+M1451+N1451</f>
        <v>385</v>
      </c>
      <c r="Q1451" s="23" t="n">
        <v>119</v>
      </c>
      <c r="R1451" s="23" t="n">
        <v>122</v>
      </c>
      <c r="S1451" s="23" t="n">
        <v>56</v>
      </c>
      <c r="T1451" s="23" t="n">
        <v>56</v>
      </c>
      <c r="U1451" s="23" t="n">
        <f aca="false">IF(I1451="delivery",O1451-SUM(Q1451+R1451),IF(I1451="PO",P1451-SUM(Q1451:R1451)))</f>
        <v>144</v>
      </c>
      <c r="V1451" s="43" t="n">
        <v>1.1</v>
      </c>
      <c r="W1451" s="43" t="n">
        <v>1.1</v>
      </c>
      <c r="X1451" s="43" t="n">
        <f aca="false">W1451-V1451</f>
        <v>0</v>
      </c>
      <c r="Y1451" s="43"/>
      <c r="Z1451" s="43"/>
      <c r="AA1451" s="43" t="n">
        <v>1.24</v>
      </c>
      <c r="AB1451" s="43"/>
      <c r="AC1451" s="43" t="s">
        <v>10482</v>
      </c>
      <c r="AD1451" s="43"/>
      <c r="AE1451" s="43"/>
      <c r="AF1451" s="43"/>
      <c r="AG1451" s="43" t="n">
        <v>1.1</v>
      </c>
      <c r="AH1451" s="43"/>
      <c r="AI1451" s="63"/>
      <c r="AJ1451" s="63"/>
      <c r="AK1451" s="43"/>
      <c r="AL1451" s="43"/>
      <c r="AM1451" s="43" t="s">
        <v>11367</v>
      </c>
      <c r="AN1451" s="43"/>
      <c r="AO1451" s="43" t="s">
        <v>1471</v>
      </c>
      <c r="AP1451" s="23" t="s">
        <v>3124</v>
      </c>
      <c r="AT1451" s="23" t="s">
        <v>10959</v>
      </c>
      <c r="AV1451" s="23" t="n">
        <v>1.1</v>
      </c>
      <c r="AW1451" s="23" t="s">
        <v>12787</v>
      </c>
      <c r="AX1451" s="23" t="s">
        <v>12873</v>
      </c>
      <c r="AY1451" s="23" t="n">
        <v>2500</v>
      </c>
      <c r="AZ1451" s="23" t="n">
        <v>14</v>
      </c>
      <c r="BA1451" s="23" t="s">
        <v>1465</v>
      </c>
      <c r="BB1451" s="23" t="s">
        <v>12787</v>
      </c>
      <c r="BF1451" s="23" t="s">
        <v>10498</v>
      </c>
      <c r="BG1451" s="1" t="s">
        <v>183</v>
      </c>
    </row>
    <row r="1452" s="23" customFormat="true" ht="12.75" hidden="false" customHeight="false" outlineLevel="0" collapsed="false">
      <c r="A1452" s="23" t="s">
        <v>6732</v>
      </c>
      <c r="B1452" s="23" t="s">
        <v>6733</v>
      </c>
      <c r="C1452" s="40" t="s">
        <v>177</v>
      </c>
      <c r="D1452" s="23" t="s">
        <v>1471</v>
      </c>
      <c r="E1452" s="23" t="s">
        <v>6734</v>
      </c>
      <c r="F1452" s="23" t="s">
        <v>6735</v>
      </c>
      <c r="G1452" s="23" t="n">
        <v>53</v>
      </c>
      <c r="H1452" s="23" t="n">
        <v>2500</v>
      </c>
      <c r="I1452" s="41" t="s">
        <v>180</v>
      </c>
      <c r="K1452" s="23" t="n">
        <v>0</v>
      </c>
      <c r="L1452" s="23" t="n">
        <v>17651</v>
      </c>
      <c r="M1452" s="23" t="n">
        <v>35000</v>
      </c>
      <c r="N1452" s="23" t="n">
        <v>0</v>
      </c>
      <c r="O1452" s="23" t="n">
        <f aca="false">K1452+L1452</f>
        <v>17651</v>
      </c>
      <c r="P1452" s="23" t="n">
        <f aca="false">K1452+L1452+M1452+N1452</f>
        <v>52651</v>
      </c>
      <c r="Q1452" s="23" t="n">
        <v>35343</v>
      </c>
      <c r="R1452" s="23" t="n">
        <v>23185</v>
      </c>
      <c r="S1452" s="23" t="n">
        <v>28910</v>
      </c>
      <c r="T1452" s="23" t="n">
        <v>13992</v>
      </c>
      <c r="U1452" s="23" t="n">
        <f aca="false">IF(I1452="delivery",O1452-SUM(Q1452+R1452),IF(I1452="PO",P1452-SUM(Q1452:R1452)))</f>
        <v>-40877</v>
      </c>
      <c r="V1452" s="43" t="n">
        <v>0.0574</v>
      </c>
      <c r="W1452" s="43" t="n">
        <v>0.0574</v>
      </c>
      <c r="X1452" s="43" t="n">
        <f aca="false">W1452-V1452</f>
        <v>0</v>
      </c>
      <c r="Y1452" s="43"/>
      <c r="Z1452" s="43"/>
      <c r="AA1452" s="43" t="n">
        <v>0.05529</v>
      </c>
      <c r="AB1452" s="43"/>
      <c r="AC1452" s="43" t="s">
        <v>10482</v>
      </c>
      <c r="AD1452" s="43" t="s">
        <v>12874</v>
      </c>
      <c r="AE1452" s="43" t="s">
        <v>12875</v>
      </c>
      <c r="AF1452" s="43"/>
      <c r="AG1452" s="43" t="n">
        <v>0.0617</v>
      </c>
      <c r="AH1452" s="43" t="s">
        <v>12725</v>
      </c>
      <c r="AI1452" s="63" t="n">
        <v>2500</v>
      </c>
      <c r="AJ1452" s="63" t="n">
        <v>4</v>
      </c>
      <c r="AK1452" s="43" t="s">
        <v>12876</v>
      </c>
      <c r="AL1452" s="43"/>
      <c r="AM1452" s="43"/>
      <c r="AN1452" s="43"/>
      <c r="AO1452" s="43" t="s">
        <v>1471</v>
      </c>
      <c r="AP1452" s="23" t="s">
        <v>2011</v>
      </c>
      <c r="AT1452" s="23" t="s">
        <v>10959</v>
      </c>
      <c r="AV1452" s="23" t="n">
        <v>0.085</v>
      </c>
      <c r="AW1452" s="23" t="s">
        <v>12586</v>
      </c>
      <c r="AX1452" s="23" t="s">
        <v>12877</v>
      </c>
      <c r="AY1452" s="23" t="n">
        <v>2000</v>
      </c>
      <c r="AZ1452" s="23" t="n">
        <v>16</v>
      </c>
      <c r="BA1452" s="23" t="s">
        <v>177</v>
      </c>
      <c r="BB1452" s="23" t="s">
        <v>12586</v>
      </c>
      <c r="BF1452" s="23" t="s">
        <v>10498</v>
      </c>
      <c r="BG1452" s="1" t="s">
        <v>183</v>
      </c>
    </row>
    <row r="1453" s="23" customFormat="true" ht="12.75" hidden="false" customHeight="false" outlineLevel="0" collapsed="false">
      <c r="A1453" s="23" t="s">
        <v>6736</v>
      </c>
      <c r="B1453" s="23" t="s">
        <v>6737</v>
      </c>
      <c r="C1453" s="40" t="s">
        <v>177</v>
      </c>
      <c r="D1453" s="23" t="s">
        <v>1471</v>
      </c>
      <c r="E1453" s="23" t="s">
        <v>6738</v>
      </c>
      <c r="F1453" s="23" t="s">
        <v>6739</v>
      </c>
      <c r="G1453" s="23" t="n">
        <v>53</v>
      </c>
      <c r="H1453" s="23" t="n">
        <v>2500</v>
      </c>
      <c r="I1453" s="41" t="s">
        <v>180</v>
      </c>
      <c r="K1453" s="23" t="n">
        <v>0</v>
      </c>
      <c r="L1453" s="23" t="n">
        <v>26008</v>
      </c>
      <c r="M1453" s="23" t="n">
        <v>32</v>
      </c>
      <c r="N1453" s="23" t="n">
        <v>0</v>
      </c>
      <c r="O1453" s="23" t="n">
        <f aca="false">K1453+L1453</f>
        <v>26008</v>
      </c>
      <c r="P1453" s="23" t="n">
        <f aca="false">K1453+L1453+M1453+N1453</f>
        <v>26040</v>
      </c>
      <c r="Q1453" s="23" t="n">
        <v>16497</v>
      </c>
      <c r="R1453" s="23" t="n">
        <v>30299</v>
      </c>
      <c r="S1453" s="23" t="n">
        <v>28055</v>
      </c>
      <c r="T1453" s="23" t="n">
        <v>21309</v>
      </c>
      <c r="U1453" s="23" t="n">
        <f aca="false">IF(I1453="delivery",O1453-SUM(Q1453+R1453),IF(I1453="PO",P1453-SUM(Q1453:R1453)))</f>
        <v>-20788</v>
      </c>
      <c r="V1453" s="43" t="n">
        <v>0.08482</v>
      </c>
      <c r="W1453" s="43" t="n">
        <v>0.08482</v>
      </c>
      <c r="X1453" s="43" t="n">
        <f aca="false">W1453-V1453</f>
        <v>0</v>
      </c>
      <c r="Y1453" s="43"/>
      <c r="Z1453" s="43"/>
      <c r="AA1453" s="43" t="n">
        <v>0.08562</v>
      </c>
      <c r="AB1453" s="43"/>
      <c r="AC1453" s="43" t="s">
        <v>10482</v>
      </c>
      <c r="AD1453" s="43"/>
      <c r="AE1453" s="43"/>
      <c r="AF1453" s="43"/>
      <c r="AG1453" s="43" t="n">
        <v>0.08482</v>
      </c>
      <c r="AH1453" s="43"/>
      <c r="AI1453" s="63"/>
      <c r="AJ1453" s="63"/>
      <c r="AK1453" s="43"/>
      <c r="AL1453" s="43"/>
      <c r="AM1453" s="43"/>
      <c r="AN1453" s="43"/>
      <c r="AO1453" s="43" t="s">
        <v>1471</v>
      </c>
      <c r="AP1453" s="23" t="s">
        <v>2011</v>
      </c>
      <c r="AT1453" s="23" t="s">
        <v>11356</v>
      </c>
      <c r="AV1453" s="23" t="n">
        <v>0.08482</v>
      </c>
      <c r="AW1453" s="23" t="s">
        <v>12431</v>
      </c>
      <c r="AX1453" s="23" t="s">
        <v>12878</v>
      </c>
      <c r="AY1453" s="23" t="n">
        <v>20000</v>
      </c>
      <c r="AZ1453" s="23" t="n">
        <v>11</v>
      </c>
      <c r="BA1453" s="23" t="s">
        <v>1465</v>
      </c>
      <c r="BB1453" s="23" t="s">
        <v>11587</v>
      </c>
      <c r="BF1453" s="23" t="s">
        <v>10498</v>
      </c>
      <c r="BG1453" s="1" t="s">
        <v>183</v>
      </c>
    </row>
    <row r="1454" s="23" customFormat="true" ht="12.75" hidden="false" customHeight="false" outlineLevel="0" collapsed="false">
      <c r="A1454" s="23" t="s">
        <v>6740</v>
      </c>
      <c r="B1454" s="23" t="s">
        <v>6741</v>
      </c>
      <c r="C1454" s="40" t="s">
        <v>177</v>
      </c>
      <c r="D1454" s="23" t="s">
        <v>1471</v>
      </c>
      <c r="E1454" s="23" t="s">
        <v>6742</v>
      </c>
      <c r="F1454" s="23" t="s">
        <v>6743</v>
      </c>
      <c r="G1454" s="23" t="n">
        <v>43</v>
      </c>
      <c r="H1454" s="23" t="n">
        <v>3000</v>
      </c>
      <c r="I1454" s="41" t="s">
        <v>180</v>
      </c>
      <c r="K1454" s="23" t="n">
        <v>0</v>
      </c>
      <c r="L1454" s="23" t="n">
        <v>39051</v>
      </c>
      <c r="M1454" s="23" t="n">
        <v>63028</v>
      </c>
      <c r="N1454" s="23" t="n">
        <v>0</v>
      </c>
      <c r="O1454" s="23" t="n">
        <f aca="false">K1454+L1454</f>
        <v>39051</v>
      </c>
      <c r="P1454" s="23" t="n">
        <f aca="false">K1454+L1454+M1454+N1454</f>
        <v>102079</v>
      </c>
      <c r="Q1454" s="23" t="n">
        <v>69729</v>
      </c>
      <c r="R1454" s="23" t="n">
        <v>32055</v>
      </c>
      <c r="S1454" s="23" t="n">
        <v>31923</v>
      </c>
      <c r="T1454" s="23" t="n">
        <v>20053</v>
      </c>
      <c r="U1454" s="23" t="n">
        <f aca="false">IF(I1454="delivery",O1454-SUM(Q1454+R1454),IF(I1454="PO",P1454-SUM(Q1454:R1454)))</f>
        <v>-62733</v>
      </c>
      <c r="V1454" s="43" t="n">
        <v>0.165</v>
      </c>
      <c r="W1454" s="43" t="n">
        <v>0.165</v>
      </c>
      <c r="X1454" s="43" t="n">
        <f aca="false">W1454-V1454</f>
        <v>0</v>
      </c>
      <c r="Y1454" s="43"/>
      <c r="Z1454" s="43"/>
      <c r="AA1454" s="43" t="n">
        <v>0.17052</v>
      </c>
      <c r="AB1454" s="43"/>
      <c r="AC1454" s="43" t="s">
        <v>10482</v>
      </c>
      <c r="AD1454" s="43"/>
      <c r="AE1454" s="43"/>
      <c r="AF1454" s="43"/>
      <c r="AG1454" s="43" t="n">
        <v>0.165</v>
      </c>
      <c r="AH1454" s="43" t="s">
        <v>10491</v>
      </c>
      <c r="AI1454" s="63" t="n">
        <v>3000</v>
      </c>
      <c r="AJ1454" s="63" t="n">
        <v>6</v>
      </c>
      <c r="AK1454" s="43" t="s">
        <v>12879</v>
      </c>
      <c r="AL1454" s="43"/>
      <c r="AM1454" s="43"/>
      <c r="AN1454" s="43"/>
      <c r="AO1454" s="43" t="s">
        <v>1471</v>
      </c>
      <c r="AP1454" s="23" t="s">
        <v>2011</v>
      </c>
      <c r="AT1454" s="23" t="s">
        <v>11356</v>
      </c>
      <c r="AV1454" s="23" t="n">
        <v>0.1802</v>
      </c>
      <c r="AW1454" s="23" t="s">
        <v>12586</v>
      </c>
      <c r="AX1454" s="23" t="s">
        <v>12879</v>
      </c>
      <c r="AY1454" s="23" t="n">
        <v>3000</v>
      </c>
      <c r="AZ1454" s="23" t="n">
        <v>6</v>
      </c>
      <c r="BA1454" s="23" t="s">
        <v>1465</v>
      </c>
      <c r="BB1454" s="23" t="s">
        <v>11587</v>
      </c>
      <c r="BF1454" s="23" t="s">
        <v>10498</v>
      </c>
      <c r="BG1454" s="1" t="s">
        <v>183</v>
      </c>
    </row>
    <row r="1455" s="23" customFormat="true" ht="12.75" hidden="false" customHeight="false" outlineLevel="0" collapsed="false">
      <c r="A1455" s="23" t="s">
        <v>6744</v>
      </c>
      <c r="B1455" s="23" t="s">
        <v>6745</v>
      </c>
      <c r="C1455" s="40" t="s">
        <v>177</v>
      </c>
      <c r="D1455" s="23" t="s">
        <v>1471</v>
      </c>
      <c r="E1455" s="23" t="s">
        <v>6746</v>
      </c>
      <c r="F1455" s="23" t="s">
        <v>6747</v>
      </c>
      <c r="G1455" s="23" t="n">
        <v>43</v>
      </c>
      <c r="H1455" s="23" t="n">
        <v>3000</v>
      </c>
      <c r="I1455" s="41" t="s">
        <v>180</v>
      </c>
      <c r="K1455" s="23" t="n">
        <v>0</v>
      </c>
      <c r="L1455" s="23" t="n">
        <v>25321</v>
      </c>
      <c r="M1455" s="23" t="n">
        <v>69128</v>
      </c>
      <c r="N1455" s="23" t="n">
        <v>0</v>
      </c>
      <c r="O1455" s="23" t="n">
        <f aca="false">K1455+L1455</f>
        <v>25321</v>
      </c>
      <c r="P1455" s="23" t="n">
        <f aca="false">K1455+L1455+M1455+N1455</f>
        <v>94449</v>
      </c>
      <c r="Q1455" s="23" t="n">
        <v>62288</v>
      </c>
      <c r="R1455" s="23" t="n">
        <v>32407</v>
      </c>
      <c r="S1455" s="23" t="n">
        <v>31480</v>
      </c>
      <c r="T1455" s="23" t="n">
        <v>19919</v>
      </c>
      <c r="U1455" s="23" t="n">
        <f aca="false">IF(I1455="delivery",O1455-SUM(Q1455+R1455),IF(I1455="PO",P1455-SUM(Q1455:R1455)))</f>
        <v>-69374</v>
      </c>
      <c r="V1455" s="43" t="n">
        <v>0.1104</v>
      </c>
      <c r="W1455" s="43" t="n">
        <v>0.11</v>
      </c>
      <c r="X1455" s="43" t="n">
        <f aca="false">W1455-V1455</f>
        <v>-0.000400000000000011</v>
      </c>
      <c r="Y1455" s="43"/>
      <c r="Z1455" s="43"/>
      <c r="AA1455" s="43" t="n">
        <v>0.11169</v>
      </c>
      <c r="AB1455" s="43"/>
      <c r="AC1455" s="43" t="s">
        <v>10482</v>
      </c>
      <c r="AD1455" s="43"/>
      <c r="AE1455" s="43"/>
      <c r="AF1455" s="43"/>
      <c r="AG1455" s="43" t="n">
        <v>0.11</v>
      </c>
      <c r="AH1455" s="43" t="s">
        <v>10491</v>
      </c>
      <c r="AI1455" s="63" t="n">
        <v>3000</v>
      </c>
      <c r="AJ1455" s="63" t="n">
        <v>8</v>
      </c>
      <c r="AK1455" s="43" t="s">
        <v>12880</v>
      </c>
      <c r="AL1455" s="43"/>
      <c r="AM1455" s="43"/>
      <c r="AN1455" s="43"/>
      <c r="AO1455" s="43" t="s">
        <v>1471</v>
      </c>
      <c r="AP1455" s="23" t="s">
        <v>2011</v>
      </c>
      <c r="AT1455" s="23" t="s">
        <v>11356</v>
      </c>
      <c r="AV1455" s="23" t="n">
        <v>0.1166</v>
      </c>
      <c r="AW1455" s="23" t="s">
        <v>12586</v>
      </c>
      <c r="AX1455" s="23" t="s">
        <v>12880</v>
      </c>
      <c r="AY1455" s="23" t="n">
        <v>3000</v>
      </c>
      <c r="AZ1455" s="23" t="n">
        <v>6</v>
      </c>
      <c r="BA1455" s="23" t="s">
        <v>1465</v>
      </c>
      <c r="BB1455" s="23" t="s">
        <v>11587</v>
      </c>
      <c r="BF1455" s="23" t="s">
        <v>10498</v>
      </c>
      <c r="BG1455" s="1" t="s">
        <v>183</v>
      </c>
    </row>
    <row r="1456" s="23" customFormat="true" ht="12.75" hidden="true" customHeight="false" outlineLevel="0" collapsed="false">
      <c r="A1456" s="23" t="s">
        <v>6748</v>
      </c>
      <c r="B1456" s="23" t="s">
        <v>6749</v>
      </c>
      <c r="C1456" s="40" t="s">
        <v>177</v>
      </c>
      <c r="D1456" s="23" t="s">
        <v>82</v>
      </c>
      <c r="E1456" s="23" t="s">
        <v>6750</v>
      </c>
      <c r="F1456" s="23" t="s">
        <v>6751</v>
      </c>
      <c r="G1456" s="23" t="n">
        <v>91</v>
      </c>
      <c r="H1456" s="23" t="n">
        <v>160</v>
      </c>
      <c r="I1456" s="41" t="s">
        <v>180</v>
      </c>
      <c r="K1456" s="23" t="n">
        <v>0</v>
      </c>
      <c r="L1456" s="23" t="n">
        <v>1926</v>
      </c>
      <c r="M1456" s="23" t="n">
        <v>0</v>
      </c>
      <c r="N1456" s="23" t="n">
        <v>0</v>
      </c>
      <c r="O1456" s="23" t="n">
        <f aca="false">K1456+L1456</f>
        <v>1926</v>
      </c>
      <c r="P1456" s="23" t="n">
        <f aca="false">K1456+L1456+M1456+N1456</f>
        <v>1926</v>
      </c>
      <c r="Q1456" s="23" t="n">
        <v>262</v>
      </c>
      <c r="R1456" s="23" t="n">
        <v>129</v>
      </c>
      <c r="S1456" s="23" t="n">
        <v>100</v>
      </c>
      <c r="T1456" s="23" t="n">
        <v>0</v>
      </c>
      <c r="U1456" s="23" t="n">
        <f aca="false">IF(I1456="delivery",O1456-SUM(Q1456+R1456),IF(I1456="PO",P1456-SUM(Q1456:R1456)))</f>
        <v>1535</v>
      </c>
      <c r="V1456" s="43" t="n">
        <v>5.7</v>
      </c>
      <c r="W1456" s="43" t="n">
        <v>5.7</v>
      </c>
      <c r="X1456" s="43" t="n">
        <f aca="false">W1456-V1456</f>
        <v>0</v>
      </c>
      <c r="Y1456" s="43"/>
      <c r="Z1456" s="43"/>
      <c r="AA1456" s="43" t="n">
        <v>5.7</v>
      </c>
      <c r="AB1456" s="43"/>
      <c r="AC1456" s="43" t="s">
        <v>10482</v>
      </c>
      <c r="AD1456" s="43"/>
      <c r="AE1456" s="43"/>
      <c r="AF1456" s="43"/>
      <c r="AG1456" s="43" t="n">
        <v>5.7</v>
      </c>
      <c r="AH1456" s="43" t="s">
        <v>12881</v>
      </c>
      <c r="AI1456" s="63" t="n">
        <v>160</v>
      </c>
      <c r="AJ1456" s="63" t="n">
        <v>24</v>
      </c>
      <c r="AK1456" s="43" t="s">
        <v>12847</v>
      </c>
      <c r="AL1456" s="43"/>
      <c r="AM1456" s="43"/>
      <c r="AN1456" s="43"/>
      <c r="AO1456" s="43" t="s">
        <v>82</v>
      </c>
      <c r="AP1456" s="23" t="s">
        <v>6397</v>
      </c>
      <c r="BF1456" s="23" t="s">
        <v>10498</v>
      </c>
      <c r="BG1456" s="1" t="s">
        <v>183</v>
      </c>
    </row>
    <row r="1457" s="23" customFormat="true" ht="12.75" hidden="false" customHeight="false" outlineLevel="0" collapsed="false">
      <c r="A1457" s="23" t="s">
        <v>6752</v>
      </c>
      <c r="B1457" s="23" t="s">
        <v>6753</v>
      </c>
      <c r="C1457" s="40" t="s">
        <v>177</v>
      </c>
      <c r="D1457" s="23" t="s">
        <v>1471</v>
      </c>
      <c r="E1457" s="23" t="s">
        <v>6754</v>
      </c>
      <c r="F1457" s="23" t="s">
        <v>6755</v>
      </c>
      <c r="G1457" s="23" t="n">
        <v>66</v>
      </c>
      <c r="H1457" s="23" t="n">
        <v>2500</v>
      </c>
      <c r="I1457" s="41" t="s">
        <v>180</v>
      </c>
      <c r="K1457" s="23" t="n">
        <v>0</v>
      </c>
      <c r="L1457" s="23" t="n">
        <v>8178</v>
      </c>
      <c r="M1457" s="23" t="n">
        <v>0</v>
      </c>
      <c r="N1457" s="23" t="n">
        <v>0</v>
      </c>
      <c r="O1457" s="23" t="n">
        <f aca="false">K1457+L1457</f>
        <v>8178</v>
      </c>
      <c r="P1457" s="23" t="n">
        <f aca="false">K1457+L1457+M1457+N1457</f>
        <v>8178</v>
      </c>
      <c r="Q1457" s="23" t="n">
        <v>7519</v>
      </c>
      <c r="R1457" s="23" t="n">
        <v>5174</v>
      </c>
      <c r="S1457" s="23" t="n">
        <v>4825</v>
      </c>
      <c r="T1457" s="23" t="n">
        <v>4334</v>
      </c>
      <c r="U1457" s="23" t="n">
        <f aca="false">IF(I1457="delivery",O1457-SUM(Q1457+R1457),IF(I1457="PO",P1457-SUM(Q1457:R1457)))</f>
        <v>-4515</v>
      </c>
      <c r="V1457" s="43" t="n">
        <v>1.5</v>
      </c>
      <c r="W1457" s="43" t="n">
        <v>1.424</v>
      </c>
      <c r="X1457" s="43" t="n">
        <f aca="false">W1457-V1457</f>
        <v>-0.0760000000000001</v>
      </c>
      <c r="Y1457" s="43"/>
      <c r="Z1457" s="43"/>
      <c r="AA1457" s="43" t="n">
        <v>1.424</v>
      </c>
      <c r="AB1457" s="43"/>
      <c r="AC1457" s="43" t="s">
        <v>10482</v>
      </c>
      <c r="AD1457" s="43"/>
      <c r="AE1457" s="43"/>
      <c r="AF1457" s="43"/>
      <c r="AG1457" s="43" t="n">
        <v>1.424</v>
      </c>
      <c r="AH1457" s="43"/>
      <c r="AI1457" s="63"/>
      <c r="AJ1457" s="63"/>
      <c r="AK1457" s="43"/>
      <c r="AL1457" s="43"/>
      <c r="AM1457" s="43"/>
      <c r="AN1457" s="43"/>
      <c r="AO1457" s="43" t="s">
        <v>1471</v>
      </c>
      <c r="AP1457" s="23" t="s">
        <v>2011</v>
      </c>
      <c r="AT1457" s="23" t="s">
        <v>10959</v>
      </c>
      <c r="AV1457" s="23" t="n">
        <v>1.424</v>
      </c>
      <c r="AW1457" s="23" t="s">
        <v>12586</v>
      </c>
      <c r="AX1457" s="23" t="s">
        <v>12882</v>
      </c>
      <c r="AY1457" s="23" t="n">
        <v>2500</v>
      </c>
      <c r="AZ1457" s="23" t="n">
        <v>12</v>
      </c>
      <c r="BA1457" s="23" t="s">
        <v>177</v>
      </c>
      <c r="BB1457" s="23" t="s">
        <v>12586</v>
      </c>
      <c r="BF1457" s="23" t="s">
        <v>10498</v>
      </c>
      <c r="BG1457" s="1" t="s">
        <v>183</v>
      </c>
    </row>
    <row r="1458" s="23" customFormat="true" ht="12.75" hidden="false" customHeight="false" outlineLevel="0" collapsed="false">
      <c r="A1458" s="23" t="s">
        <v>6756</v>
      </c>
      <c r="B1458" s="23" t="s">
        <v>6757</v>
      </c>
      <c r="C1458" s="40" t="s">
        <v>177</v>
      </c>
      <c r="D1458" s="23" t="s">
        <v>1471</v>
      </c>
      <c r="E1458" s="23" t="s">
        <v>6758</v>
      </c>
      <c r="F1458" s="23" t="s">
        <v>6759</v>
      </c>
      <c r="G1458" s="23" t="n">
        <v>73</v>
      </c>
      <c r="H1458" s="23" t="n">
        <v>168</v>
      </c>
      <c r="I1458" s="41" t="s">
        <v>180</v>
      </c>
      <c r="K1458" s="23" t="n">
        <v>0</v>
      </c>
      <c r="L1458" s="23" t="n">
        <v>718</v>
      </c>
      <c r="M1458" s="23" t="n">
        <v>0</v>
      </c>
      <c r="N1458" s="23" t="n">
        <v>0</v>
      </c>
      <c r="O1458" s="23" t="n">
        <f aca="false">K1458+L1458</f>
        <v>718</v>
      </c>
      <c r="P1458" s="23" t="n">
        <f aca="false">K1458+L1458+M1458+N1458</f>
        <v>718</v>
      </c>
      <c r="Q1458" s="23" t="n">
        <v>216</v>
      </c>
      <c r="R1458" s="23" t="n">
        <v>57</v>
      </c>
      <c r="S1458" s="23" t="n">
        <v>105</v>
      </c>
      <c r="T1458" s="23" t="n">
        <v>30</v>
      </c>
      <c r="U1458" s="23" t="n">
        <f aca="false">IF(I1458="delivery",O1458-SUM(Q1458+R1458),IF(I1458="PO",P1458-SUM(Q1458:R1458)))</f>
        <v>445</v>
      </c>
      <c r="V1458" s="43" t="n">
        <v>9.21</v>
      </c>
      <c r="W1458" s="43" t="n">
        <v>9.21</v>
      </c>
      <c r="X1458" s="43" t="n">
        <f aca="false">W1458-V1458</f>
        <v>0</v>
      </c>
      <c r="Y1458" s="43"/>
      <c r="Z1458" s="43"/>
      <c r="AA1458" s="43" t="n">
        <v>9.21</v>
      </c>
      <c r="AB1458" s="43"/>
      <c r="AC1458" s="43" t="s">
        <v>10482</v>
      </c>
      <c r="AD1458" s="43"/>
      <c r="AE1458" s="43"/>
      <c r="AF1458" s="43"/>
      <c r="AG1458" s="43" t="n">
        <v>10.592</v>
      </c>
      <c r="AH1458" s="43"/>
      <c r="AI1458" s="63"/>
      <c r="AJ1458" s="63"/>
      <c r="AK1458" s="43"/>
      <c r="AL1458" s="43"/>
      <c r="AM1458" s="43" t="s">
        <v>11626</v>
      </c>
      <c r="AN1458" s="43"/>
      <c r="AO1458" s="43" t="s">
        <v>1471</v>
      </c>
      <c r="AP1458" s="23" t="s">
        <v>3124</v>
      </c>
      <c r="AT1458" s="23" t="s">
        <v>10959</v>
      </c>
      <c r="AV1458" s="23" t="n">
        <v>10.592</v>
      </c>
      <c r="AW1458" s="23" t="s">
        <v>12787</v>
      </c>
      <c r="AX1458" s="23" t="s">
        <v>12883</v>
      </c>
      <c r="AY1458" s="23" t="n">
        <v>168</v>
      </c>
      <c r="AZ1458" s="23" t="n">
        <v>14</v>
      </c>
      <c r="BA1458" s="23" t="s">
        <v>1465</v>
      </c>
      <c r="BB1458" s="23" t="s">
        <v>12787</v>
      </c>
      <c r="BF1458" s="23" t="s">
        <v>10498</v>
      </c>
      <c r="BG1458" s="1" t="s">
        <v>183</v>
      </c>
    </row>
    <row r="1459" s="23" customFormat="true" ht="12.75" hidden="false" customHeight="false" outlineLevel="0" collapsed="false">
      <c r="A1459" s="23" t="s">
        <v>6760</v>
      </c>
      <c r="B1459" s="23" t="s">
        <v>6761</v>
      </c>
      <c r="C1459" s="40" t="s">
        <v>177</v>
      </c>
      <c r="D1459" s="23" t="s">
        <v>1471</v>
      </c>
      <c r="E1459" s="23" t="s">
        <v>6762</v>
      </c>
      <c r="F1459" s="23" t="s">
        <v>6763</v>
      </c>
      <c r="G1459" s="23" t="n">
        <v>43</v>
      </c>
      <c r="H1459" s="23" t="n">
        <v>2000</v>
      </c>
      <c r="I1459" s="41" t="s">
        <v>188</v>
      </c>
      <c r="K1459" s="23" t="n">
        <v>0</v>
      </c>
      <c r="L1459" s="23" t="n">
        <v>3045</v>
      </c>
      <c r="M1459" s="23" t="n">
        <v>0</v>
      </c>
      <c r="N1459" s="23" t="n">
        <v>0</v>
      </c>
      <c r="O1459" s="23" t="n">
        <f aca="false">K1459+L1459</f>
        <v>3045</v>
      </c>
      <c r="P1459" s="23" t="n">
        <f aca="false">K1459+L1459+M1459+N1459</f>
        <v>3045</v>
      </c>
      <c r="Q1459" s="23" t="n">
        <v>63</v>
      </c>
      <c r="R1459" s="23" t="n">
        <v>0</v>
      </c>
      <c r="S1459" s="23" t="n">
        <v>0</v>
      </c>
      <c r="T1459" s="23" t="n">
        <v>0</v>
      </c>
      <c r="U1459" s="23" t="n">
        <f aca="false">IF(I1459="delivery",O1459-SUM(Q1459+R1459),IF(I1459="PO",P1459-SUM(Q1459:R1459)))</f>
        <v>2982</v>
      </c>
      <c r="V1459" s="43" t="n">
        <v>0.534</v>
      </c>
      <c r="W1459" s="43" t="n">
        <v>0.534</v>
      </c>
      <c r="X1459" s="43" t="n">
        <f aca="false">W1459-V1459</f>
        <v>0</v>
      </c>
      <c r="Y1459" s="43"/>
      <c r="Z1459" s="43"/>
      <c r="AA1459" s="43"/>
      <c r="AB1459" s="43"/>
      <c r="AC1459" s="43" t="s">
        <v>10482</v>
      </c>
      <c r="AD1459" s="43" t="s">
        <v>12716</v>
      </c>
      <c r="AE1459" s="43" t="s">
        <v>12884</v>
      </c>
      <c r="AF1459" s="43"/>
      <c r="AG1459" s="43" t="n">
        <v>0.5607</v>
      </c>
      <c r="AH1459" s="43"/>
      <c r="AI1459" s="63"/>
      <c r="AJ1459" s="63"/>
      <c r="AK1459" s="43"/>
      <c r="AL1459" s="43"/>
      <c r="AM1459" s="43"/>
      <c r="AN1459" s="43"/>
      <c r="AO1459" s="43" t="s">
        <v>1471</v>
      </c>
      <c r="AP1459" s="23" t="s">
        <v>2011</v>
      </c>
      <c r="AT1459" s="23" t="s">
        <v>10959</v>
      </c>
      <c r="AV1459" s="23" t="n">
        <v>0.5607</v>
      </c>
      <c r="AW1459" s="23" t="s">
        <v>12586</v>
      </c>
      <c r="AX1459" s="23" t="s">
        <v>12885</v>
      </c>
      <c r="AY1459" s="23" t="n">
        <v>2000</v>
      </c>
      <c r="AZ1459" s="23" t="n">
        <v>10</v>
      </c>
      <c r="BA1459" s="23" t="s">
        <v>1465</v>
      </c>
      <c r="BB1459" s="23" t="s">
        <v>12586</v>
      </c>
      <c r="BF1459" s="23" t="s">
        <v>10498</v>
      </c>
      <c r="BG1459" s="1" t="s">
        <v>183</v>
      </c>
    </row>
    <row r="1460" s="23" customFormat="true" ht="12.75" hidden="false" customHeight="false" outlineLevel="0" collapsed="false">
      <c r="A1460" s="23" t="s">
        <v>6764</v>
      </c>
      <c r="B1460" s="23" t="s">
        <v>6765</v>
      </c>
      <c r="C1460" s="40" t="s">
        <v>177</v>
      </c>
      <c r="D1460" s="23" t="s">
        <v>1471</v>
      </c>
      <c r="E1460" s="23" t="s">
        <v>6766</v>
      </c>
      <c r="F1460" s="23" t="s">
        <v>6767</v>
      </c>
      <c r="G1460" s="23" t="n">
        <v>43</v>
      </c>
      <c r="H1460" s="23" t="n">
        <v>2000</v>
      </c>
      <c r="I1460" s="41" t="s">
        <v>188</v>
      </c>
      <c r="K1460" s="23" t="n">
        <v>0</v>
      </c>
      <c r="L1460" s="23" t="n">
        <v>221</v>
      </c>
      <c r="M1460" s="23" t="n">
        <v>0</v>
      </c>
      <c r="N1460" s="23" t="n">
        <v>0</v>
      </c>
      <c r="O1460" s="23" t="n">
        <f aca="false">K1460+L1460</f>
        <v>221</v>
      </c>
      <c r="P1460" s="23" t="n">
        <f aca="false">K1460+L1460+M1460+N1460</f>
        <v>221</v>
      </c>
      <c r="Q1460" s="23" t="n">
        <v>106</v>
      </c>
      <c r="R1460" s="23" t="n">
        <v>12</v>
      </c>
      <c r="S1460" s="23" t="n">
        <v>12</v>
      </c>
      <c r="T1460" s="23" t="n">
        <v>12</v>
      </c>
      <c r="U1460" s="23" t="n">
        <f aca="false">IF(I1460="delivery",O1460-SUM(Q1460+R1460),IF(I1460="PO",P1460-SUM(Q1460:R1460)))</f>
        <v>103</v>
      </c>
      <c r="V1460" s="43" t="n">
        <v>0.11</v>
      </c>
      <c r="W1460" s="43" t="n">
        <v>0.11</v>
      </c>
      <c r="X1460" s="43" t="n">
        <f aca="false">W1460-V1460</f>
        <v>0</v>
      </c>
      <c r="Y1460" s="43"/>
      <c r="Z1460" s="43"/>
      <c r="AA1460" s="43" t="n">
        <v>0.12</v>
      </c>
      <c r="AB1460" s="43"/>
      <c r="AC1460" s="43" t="s">
        <v>10482</v>
      </c>
      <c r="AD1460" s="43"/>
      <c r="AE1460" s="43"/>
      <c r="AF1460" s="43"/>
      <c r="AG1460" s="43" t="n">
        <v>0.11</v>
      </c>
      <c r="AH1460" s="43" t="s">
        <v>10491</v>
      </c>
      <c r="AI1460" s="63" t="n">
        <v>2000</v>
      </c>
      <c r="AJ1460" s="63" t="n">
        <v>6</v>
      </c>
      <c r="AK1460" s="43" t="s">
        <v>12886</v>
      </c>
      <c r="AL1460" s="43"/>
      <c r="AM1460" s="43"/>
      <c r="AN1460" s="43"/>
      <c r="AO1460" s="43" t="s">
        <v>1471</v>
      </c>
      <c r="AP1460" s="23" t="s">
        <v>2011</v>
      </c>
      <c r="AT1460" s="23" t="s">
        <v>10942</v>
      </c>
      <c r="AV1460" s="23" t="n">
        <v>0.12</v>
      </c>
      <c r="AW1460" s="23" t="s">
        <v>11106</v>
      </c>
      <c r="AX1460" s="23" t="s">
        <v>12886</v>
      </c>
      <c r="AY1460" s="23" t="n">
        <v>300</v>
      </c>
      <c r="AZ1460" s="23" t="n">
        <v>9</v>
      </c>
      <c r="BA1460" s="23" t="s">
        <v>1465</v>
      </c>
      <c r="BB1460" s="23" t="s">
        <v>11106</v>
      </c>
      <c r="BF1460" s="23" t="s">
        <v>10498</v>
      </c>
      <c r="BG1460" s="1" t="s">
        <v>183</v>
      </c>
    </row>
    <row r="1461" s="23" customFormat="true" ht="12.75" hidden="false" customHeight="false" outlineLevel="0" collapsed="false">
      <c r="A1461" s="23" t="s">
        <v>6768</v>
      </c>
      <c r="B1461" s="23" t="s">
        <v>6769</v>
      </c>
      <c r="C1461" s="40" t="s">
        <v>177</v>
      </c>
      <c r="D1461" s="23" t="s">
        <v>1471</v>
      </c>
      <c r="E1461" s="23" t="s">
        <v>6770</v>
      </c>
      <c r="F1461" s="23" t="s">
        <v>6771</v>
      </c>
      <c r="G1461" s="23" t="n">
        <v>56</v>
      </c>
      <c r="H1461" s="23" t="n">
        <v>2000</v>
      </c>
      <c r="I1461" s="41" t="s">
        <v>180</v>
      </c>
      <c r="K1461" s="23" t="n">
        <v>0</v>
      </c>
      <c r="L1461" s="23" t="n">
        <v>315</v>
      </c>
      <c r="M1461" s="23" t="n">
        <v>0</v>
      </c>
      <c r="N1461" s="23" t="n">
        <v>1000</v>
      </c>
      <c r="O1461" s="23" t="n">
        <f aca="false">K1461+L1461</f>
        <v>315</v>
      </c>
      <c r="P1461" s="23" t="n">
        <f aca="false">K1461+L1461+M1461+N1461</f>
        <v>1315</v>
      </c>
      <c r="Q1461" s="23" t="n">
        <v>353</v>
      </c>
      <c r="R1461" s="23" t="n">
        <v>218</v>
      </c>
      <c r="S1461" s="23" t="n">
        <v>152</v>
      </c>
      <c r="T1461" s="23" t="n">
        <v>136</v>
      </c>
      <c r="U1461" s="23" t="n">
        <f aca="false">IF(I1461="delivery",O1461-SUM(Q1461+R1461),IF(I1461="PO",P1461-SUM(Q1461:R1461)))</f>
        <v>-256</v>
      </c>
      <c r="V1461" s="43" t="n">
        <v>0.23</v>
      </c>
      <c r="W1461" s="43" t="n">
        <v>0.23</v>
      </c>
      <c r="X1461" s="43" t="n">
        <f aca="false">W1461-V1461</f>
        <v>0</v>
      </c>
      <c r="Y1461" s="43"/>
      <c r="Z1461" s="43"/>
      <c r="AA1461" s="43" t="n">
        <v>0.4142</v>
      </c>
      <c r="AB1461" s="43"/>
      <c r="AC1461" s="43" t="s">
        <v>10482</v>
      </c>
      <c r="AD1461" s="43" t="s">
        <v>12887</v>
      </c>
      <c r="AE1461" s="43" t="s">
        <v>12888</v>
      </c>
      <c r="AF1461" s="43"/>
      <c r="AG1461" s="43" t="n">
        <v>0.185</v>
      </c>
      <c r="AH1461" s="43"/>
      <c r="AI1461" s="63"/>
      <c r="AJ1461" s="63"/>
      <c r="AK1461" s="43"/>
      <c r="AL1461" s="43"/>
      <c r="AM1461" s="43" t="s">
        <v>10492</v>
      </c>
      <c r="AN1461" s="43"/>
      <c r="AO1461" s="43" t="s">
        <v>1471</v>
      </c>
      <c r="AP1461" s="23" t="s">
        <v>3124</v>
      </c>
      <c r="AT1461" s="23" t="s">
        <v>10934</v>
      </c>
      <c r="AV1461" s="23" t="n">
        <v>0.185</v>
      </c>
      <c r="AW1461" s="23" t="s">
        <v>12409</v>
      </c>
      <c r="AX1461" s="23" t="s">
        <v>12889</v>
      </c>
      <c r="AY1461" s="23" t="n">
        <v>20000</v>
      </c>
      <c r="AZ1461" s="23" t="n">
        <v>7</v>
      </c>
      <c r="BA1461" s="23" t="s">
        <v>1465</v>
      </c>
      <c r="BB1461" s="23" t="s">
        <v>12409</v>
      </c>
      <c r="BF1461" s="23" t="s">
        <v>10498</v>
      </c>
      <c r="BG1461" s="1" t="s">
        <v>183</v>
      </c>
    </row>
    <row r="1462" s="23" customFormat="true" ht="12.75" hidden="true" customHeight="false" outlineLevel="0" collapsed="false">
      <c r="A1462" s="23" t="s">
        <v>6772</v>
      </c>
      <c r="B1462" s="23" t="s">
        <v>6773</v>
      </c>
      <c r="C1462" s="40" t="s">
        <v>177</v>
      </c>
      <c r="D1462" s="23" t="s">
        <v>82</v>
      </c>
      <c r="E1462" s="23" t="s">
        <v>6774</v>
      </c>
      <c r="F1462" s="23" t="s">
        <v>6775</v>
      </c>
      <c r="G1462" s="23" t="n">
        <v>51</v>
      </c>
      <c r="H1462" s="23" t="n">
        <v>3000</v>
      </c>
      <c r="I1462" s="41" t="s">
        <v>180</v>
      </c>
      <c r="K1462" s="23" t="n">
        <v>0</v>
      </c>
      <c r="L1462" s="23" t="n">
        <v>2227</v>
      </c>
      <c r="M1462" s="23" t="n">
        <v>0</v>
      </c>
      <c r="N1462" s="23" t="n">
        <v>0</v>
      </c>
      <c r="O1462" s="23" t="n">
        <f aca="false">K1462+L1462</f>
        <v>2227</v>
      </c>
      <c r="P1462" s="23" t="n">
        <f aca="false">K1462+L1462+M1462+N1462</f>
        <v>2227</v>
      </c>
      <c r="Q1462" s="23" t="n">
        <v>64</v>
      </c>
      <c r="R1462" s="23" t="n">
        <v>1406</v>
      </c>
      <c r="S1462" s="23" t="n">
        <v>3602</v>
      </c>
      <c r="T1462" s="23" t="n">
        <v>2930</v>
      </c>
      <c r="U1462" s="23" t="n">
        <f aca="false">IF(I1462="delivery",O1462-SUM(Q1462+R1462),IF(I1462="PO",P1462-SUM(Q1462:R1462)))</f>
        <v>757</v>
      </c>
      <c r="V1462" s="43" t="n">
        <v>1.099</v>
      </c>
      <c r="W1462" s="43" t="n">
        <v>1.099</v>
      </c>
      <c r="X1462" s="43" t="n">
        <f aca="false">W1462-V1462</f>
        <v>0</v>
      </c>
      <c r="Y1462" s="43"/>
      <c r="Z1462" s="43"/>
      <c r="AA1462" s="43"/>
      <c r="AB1462" s="43"/>
      <c r="AC1462" s="43" t="s">
        <v>10482</v>
      </c>
      <c r="AD1462" s="43"/>
      <c r="AE1462" s="43"/>
      <c r="AF1462" s="43"/>
      <c r="AG1462" s="43" t="n">
        <v>1.099</v>
      </c>
      <c r="AH1462" s="43" t="s">
        <v>12890</v>
      </c>
      <c r="AI1462" s="63" t="n">
        <v>3000</v>
      </c>
      <c r="AJ1462" s="63" t="n">
        <v>8</v>
      </c>
      <c r="AK1462" s="43" t="s">
        <v>12891</v>
      </c>
      <c r="AL1462" s="43"/>
      <c r="AM1462" s="43" t="s">
        <v>12744</v>
      </c>
      <c r="AN1462" s="43"/>
      <c r="AO1462" s="43" t="s">
        <v>82</v>
      </c>
      <c r="AP1462" s="23" t="s">
        <v>6397</v>
      </c>
      <c r="BF1462" s="23" t="s">
        <v>10498</v>
      </c>
      <c r="BG1462" s="1" t="s">
        <v>183</v>
      </c>
    </row>
    <row r="1463" s="23" customFormat="true" ht="12.75" hidden="false" customHeight="false" outlineLevel="0" collapsed="false">
      <c r="A1463" s="23" t="s">
        <v>6776</v>
      </c>
      <c r="B1463" s="23" t="s">
        <v>6777</v>
      </c>
      <c r="C1463" s="40" t="s">
        <v>177</v>
      </c>
      <c r="D1463" s="23" t="s">
        <v>1471</v>
      </c>
      <c r="E1463" s="23" t="s">
        <v>6778</v>
      </c>
      <c r="F1463" s="23" t="s">
        <v>6779</v>
      </c>
      <c r="G1463" s="23" t="n">
        <v>48</v>
      </c>
      <c r="H1463" s="23" t="n">
        <v>2500</v>
      </c>
      <c r="I1463" s="41" t="s">
        <v>180</v>
      </c>
      <c r="K1463" s="23" t="n">
        <v>0</v>
      </c>
      <c r="L1463" s="23" t="n">
        <v>741</v>
      </c>
      <c r="M1463" s="23" t="n">
        <v>2500</v>
      </c>
      <c r="N1463" s="23" t="n">
        <v>0</v>
      </c>
      <c r="O1463" s="23" t="n">
        <f aca="false">K1463+L1463</f>
        <v>741</v>
      </c>
      <c r="P1463" s="23" t="n">
        <f aca="false">K1463+L1463+M1463+N1463</f>
        <v>3241</v>
      </c>
      <c r="Q1463" s="23" t="n">
        <v>3311</v>
      </c>
      <c r="R1463" s="23" t="n">
        <v>2432</v>
      </c>
      <c r="S1463" s="23" t="n">
        <v>1976</v>
      </c>
      <c r="T1463" s="23" t="n">
        <v>1072</v>
      </c>
      <c r="U1463" s="23" t="n">
        <f aca="false">IF(I1463="delivery",O1463-SUM(Q1463+R1463),IF(I1463="PO",P1463-SUM(Q1463:R1463)))</f>
        <v>-5002</v>
      </c>
      <c r="V1463" s="43" t="n">
        <v>0.276</v>
      </c>
      <c r="W1463" s="43" t="n">
        <v>0.276</v>
      </c>
      <c r="X1463" s="43" t="n">
        <f aca="false">W1463-V1463</f>
        <v>0</v>
      </c>
      <c r="Y1463" s="43"/>
      <c r="Z1463" s="43"/>
      <c r="AA1463" s="43" t="n">
        <v>0.27</v>
      </c>
      <c r="AB1463" s="43"/>
      <c r="AC1463" s="43" t="s">
        <v>10482</v>
      </c>
      <c r="AD1463" s="43"/>
      <c r="AE1463" s="43"/>
      <c r="AF1463" s="43"/>
      <c r="AG1463" s="43" t="n">
        <v>0.276</v>
      </c>
      <c r="AH1463" s="43"/>
      <c r="AI1463" s="63"/>
      <c r="AJ1463" s="63"/>
      <c r="AK1463" s="43"/>
      <c r="AL1463" s="43"/>
      <c r="AM1463" s="43"/>
      <c r="AN1463" s="43"/>
      <c r="AO1463" s="43" t="s">
        <v>1471</v>
      </c>
      <c r="AP1463" s="23" t="s">
        <v>2011</v>
      </c>
      <c r="AT1463" s="23" t="s">
        <v>10959</v>
      </c>
      <c r="AV1463" s="23" t="n">
        <v>0.276</v>
      </c>
      <c r="AW1463" s="23" t="s">
        <v>12586</v>
      </c>
      <c r="AX1463" s="23" t="s">
        <v>12892</v>
      </c>
      <c r="AY1463" s="23" t="n">
        <v>2000</v>
      </c>
      <c r="AZ1463" s="23" t="n">
        <v>6</v>
      </c>
      <c r="BA1463" s="23" t="s">
        <v>177</v>
      </c>
      <c r="BB1463" s="23" t="s">
        <v>12586</v>
      </c>
      <c r="BF1463" s="23" t="s">
        <v>10498</v>
      </c>
      <c r="BG1463" s="1" t="s">
        <v>183</v>
      </c>
    </row>
    <row r="1464" s="23" customFormat="true" ht="12.75" hidden="false" customHeight="false" outlineLevel="0" collapsed="false">
      <c r="A1464" s="23" t="s">
        <v>6780</v>
      </c>
      <c r="B1464" s="23" t="s">
        <v>6781</v>
      </c>
      <c r="C1464" s="40" t="s">
        <v>177</v>
      </c>
      <c r="D1464" s="23" t="s">
        <v>1471</v>
      </c>
      <c r="E1464" s="23" t="s">
        <v>6782</v>
      </c>
      <c r="F1464" s="23" t="s">
        <v>6783</v>
      </c>
      <c r="G1464" s="23" t="n">
        <v>51</v>
      </c>
      <c r="H1464" s="23" t="n">
        <v>2500</v>
      </c>
      <c r="I1464" s="41" t="s">
        <v>180</v>
      </c>
      <c r="K1464" s="23" t="n">
        <v>0</v>
      </c>
      <c r="L1464" s="23" t="n">
        <v>93935</v>
      </c>
      <c r="M1464" s="23" t="n">
        <v>0</v>
      </c>
      <c r="N1464" s="23" t="n">
        <v>0</v>
      </c>
      <c r="O1464" s="23" t="n">
        <f aca="false">K1464+L1464</f>
        <v>93935</v>
      </c>
      <c r="P1464" s="23" t="n">
        <f aca="false">K1464+L1464+M1464+N1464</f>
        <v>93935</v>
      </c>
      <c r="Q1464" s="23" t="n">
        <v>20911</v>
      </c>
      <c r="R1464" s="23" t="n">
        <v>16043</v>
      </c>
      <c r="S1464" s="23" t="n">
        <v>21338</v>
      </c>
      <c r="T1464" s="23" t="n">
        <v>12842</v>
      </c>
      <c r="U1464" s="23" t="n">
        <f aca="false">IF(I1464="delivery",O1464-SUM(Q1464+R1464),IF(I1464="PO",P1464-SUM(Q1464:R1464)))</f>
        <v>56981</v>
      </c>
      <c r="V1464" s="43" t="n">
        <v>0.6376</v>
      </c>
      <c r="W1464" s="43" t="n">
        <v>0.6376</v>
      </c>
      <c r="X1464" s="43" t="n">
        <f aca="false">W1464-V1464</f>
        <v>0</v>
      </c>
      <c r="Y1464" s="43"/>
      <c r="Z1464" s="43"/>
      <c r="AA1464" s="43"/>
      <c r="AB1464" s="43"/>
      <c r="AC1464" s="43" t="s">
        <v>10482</v>
      </c>
      <c r="AD1464" s="43"/>
      <c r="AE1464" s="43"/>
      <c r="AF1464" s="43"/>
      <c r="AG1464" s="43" t="n">
        <v>0.48</v>
      </c>
      <c r="AH1464" s="43" t="s">
        <v>12893</v>
      </c>
      <c r="AI1464" s="63" t="n">
        <v>100</v>
      </c>
      <c r="AJ1464" s="63" t="n">
        <v>12</v>
      </c>
      <c r="AK1464" s="43" t="s">
        <v>12894</v>
      </c>
      <c r="AL1464" s="43"/>
      <c r="AM1464" s="43"/>
      <c r="AN1464" s="43"/>
      <c r="AO1464" s="43" t="s">
        <v>1471</v>
      </c>
      <c r="AP1464" s="23" t="s">
        <v>2011</v>
      </c>
      <c r="AT1464" s="23" t="s">
        <v>10959</v>
      </c>
      <c r="AV1464" s="23" t="n">
        <v>0.6072</v>
      </c>
      <c r="AW1464" s="23" t="s">
        <v>12586</v>
      </c>
      <c r="AX1464" s="23" t="s">
        <v>12895</v>
      </c>
      <c r="AY1464" s="23" t="n">
        <v>3000</v>
      </c>
      <c r="AZ1464" s="23" t="n">
        <v>12</v>
      </c>
      <c r="BA1464" s="23" t="s">
        <v>177</v>
      </c>
      <c r="BB1464" s="23" t="s">
        <v>12586</v>
      </c>
      <c r="BF1464" s="23" t="s">
        <v>10498</v>
      </c>
      <c r="BG1464" s="1" t="s">
        <v>183</v>
      </c>
    </row>
    <row r="1465" s="23" customFormat="true" ht="12.75" hidden="true" customHeight="false" outlineLevel="0" collapsed="false">
      <c r="A1465" s="23" t="s">
        <v>6784</v>
      </c>
      <c r="B1465" s="23" t="s">
        <v>6785</v>
      </c>
      <c r="C1465" s="40" t="s">
        <v>177</v>
      </c>
      <c r="D1465" s="23" t="s">
        <v>82</v>
      </c>
      <c r="E1465" s="23" t="s">
        <v>6786</v>
      </c>
      <c r="F1465" s="23" t="s">
        <v>6787</v>
      </c>
      <c r="G1465" s="23" t="n">
        <v>86</v>
      </c>
      <c r="H1465" s="23" t="n">
        <v>90</v>
      </c>
      <c r="I1465" s="41" t="s">
        <v>180</v>
      </c>
      <c r="K1465" s="23" t="n">
        <v>0</v>
      </c>
      <c r="L1465" s="23" t="n">
        <v>239</v>
      </c>
      <c r="M1465" s="23" t="n">
        <v>0</v>
      </c>
      <c r="N1465" s="23" t="n">
        <v>90</v>
      </c>
      <c r="O1465" s="23" t="n">
        <f aca="false">K1465+L1465</f>
        <v>239</v>
      </c>
      <c r="P1465" s="23" t="n">
        <f aca="false">K1465+L1465+M1465+N1465</f>
        <v>329</v>
      </c>
      <c r="Q1465" s="23" t="n">
        <v>119</v>
      </c>
      <c r="R1465" s="23" t="n">
        <v>122</v>
      </c>
      <c r="S1465" s="23" t="n">
        <v>56</v>
      </c>
      <c r="T1465" s="23" t="n">
        <v>56</v>
      </c>
      <c r="U1465" s="23" t="n">
        <f aca="false">IF(I1465="delivery",O1465-SUM(Q1465+R1465),IF(I1465="PO",P1465-SUM(Q1465:R1465)))</f>
        <v>-2</v>
      </c>
      <c r="V1465" s="43" t="n">
        <v>4.25</v>
      </c>
      <c r="W1465" s="43" t="n">
        <v>4.25</v>
      </c>
      <c r="X1465" s="43" t="n">
        <f aca="false">W1465-V1465</f>
        <v>0</v>
      </c>
      <c r="Y1465" s="43"/>
      <c r="Z1465" s="43"/>
      <c r="AA1465" s="43" t="n">
        <v>4.25</v>
      </c>
      <c r="AB1465" s="43"/>
      <c r="AC1465" s="43" t="s">
        <v>10482</v>
      </c>
      <c r="AD1465" s="43"/>
      <c r="AE1465" s="43"/>
      <c r="AF1465" s="43"/>
      <c r="AG1465" s="43" t="n">
        <v>4.25</v>
      </c>
      <c r="AH1465" s="43" t="s">
        <v>12896</v>
      </c>
      <c r="AI1465" s="63" t="n">
        <v>90</v>
      </c>
      <c r="AJ1465" s="63" t="n">
        <v>15</v>
      </c>
      <c r="AK1465" s="43" t="s">
        <v>12897</v>
      </c>
      <c r="AL1465" s="43"/>
      <c r="AM1465" s="43"/>
      <c r="AN1465" s="43"/>
      <c r="AO1465" s="43" t="s">
        <v>82</v>
      </c>
      <c r="AP1465" s="23" t="s">
        <v>6397</v>
      </c>
      <c r="BF1465" s="23" t="s">
        <v>10498</v>
      </c>
      <c r="BG1465" s="1" t="s">
        <v>183</v>
      </c>
    </row>
    <row r="1466" s="23" customFormat="true" ht="12.75" hidden="true" customHeight="false" outlineLevel="0" collapsed="false">
      <c r="A1466" s="23" t="s">
        <v>6788</v>
      </c>
      <c r="B1466" s="23" t="s">
        <v>6789</v>
      </c>
      <c r="C1466" s="40" t="s">
        <v>177</v>
      </c>
      <c r="D1466" s="23" t="s">
        <v>82</v>
      </c>
      <c r="E1466" s="23" t="s">
        <v>6790</v>
      </c>
      <c r="F1466" s="23" t="s">
        <v>6791</v>
      </c>
      <c r="G1466" s="23" t="n">
        <v>71</v>
      </c>
      <c r="H1466" s="23" t="n">
        <v>2000</v>
      </c>
      <c r="I1466" s="41" t="s">
        <v>180</v>
      </c>
      <c r="K1466" s="23" t="n">
        <v>0</v>
      </c>
      <c r="L1466" s="23" t="n">
        <v>6936</v>
      </c>
      <c r="M1466" s="23" t="n">
        <v>0</v>
      </c>
      <c r="N1466" s="23" t="n">
        <v>0</v>
      </c>
      <c r="O1466" s="23" t="n">
        <f aca="false">K1466+L1466</f>
        <v>6936</v>
      </c>
      <c r="P1466" s="23" t="n">
        <f aca="false">K1466+L1466+M1466+N1466</f>
        <v>6936</v>
      </c>
      <c r="Q1466" s="23" t="n">
        <v>466</v>
      </c>
      <c r="R1466" s="23" t="n">
        <v>220</v>
      </c>
      <c r="S1466" s="23" t="n">
        <v>191</v>
      </c>
      <c r="T1466" s="23" t="n">
        <v>250</v>
      </c>
      <c r="U1466" s="23" t="n">
        <f aca="false">IF(I1466="delivery",O1466-SUM(Q1466+R1466),IF(I1466="PO",P1466-SUM(Q1466:R1466)))</f>
        <v>6250</v>
      </c>
      <c r="V1466" s="43" t="n">
        <v>0.444</v>
      </c>
      <c r="W1466" s="43" t="n">
        <v>0.444</v>
      </c>
      <c r="X1466" s="43" t="n">
        <f aca="false">W1466-V1466</f>
        <v>0</v>
      </c>
      <c r="Y1466" s="43"/>
      <c r="Z1466" s="43"/>
      <c r="AA1466" s="43" t="n">
        <v>0.4662</v>
      </c>
      <c r="AB1466" s="43"/>
      <c r="AC1466" s="43" t="s">
        <v>10482</v>
      </c>
      <c r="AD1466" s="43"/>
      <c r="AE1466" s="43"/>
      <c r="AF1466" s="43"/>
      <c r="AG1466" s="43" t="n">
        <v>0.444</v>
      </c>
      <c r="AH1466" s="43" t="s">
        <v>12898</v>
      </c>
      <c r="AI1466" s="63" t="n">
        <v>2000</v>
      </c>
      <c r="AJ1466" s="63" t="n">
        <v>12</v>
      </c>
      <c r="AK1466" s="43" t="s">
        <v>10491</v>
      </c>
      <c r="AL1466" s="43"/>
      <c r="AM1466" s="43"/>
      <c r="AN1466" s="43"/>
      <c r="AO1466" s="43" t="s">
        <v>82</v>
      </c>
      <c r="AP1466" s="23" t="s">
        <v>6397</v>
      </c>
      <c r="BF1466" s="23" t="s">
        <v>10498</v>
      </c>
      <c r="BG1466" s="1" t="s">
        <v>183</v>
      </c>
    </row>
    <row r="1467" s="23" customFormat="true" ht="12.75" hidden="true" customHeight="false" outlineLevel="0" collapsed="false">
      <c r="A1467" s="23" t="s">
        <v>6792</v>
      </c>
      <c r="B1467" s="23" t="s">
        <v>6793</v>
      </c>
      <c r="C1467" s="40" t="s">
        <v>177</v>
      </c>
      <c r="D1467" s="23" t="s">
        <v>82</v>
      </c>
      <c r="E1467" s="23" t="s">
        <v>6794</v>
      </c>
      <c r="F1467" s="23" t="s">
        <v>6795</v>
      </c>
      <c r="G1467" s="23" t="n">
        <v>101</v>
      </c>
      <c r="H1467" s="23" t="n">
        <v>1083</v>
      </c>
      <c r="I1467" s="41" t="s">
        <v>188</v>
      </c>
      <c r="K1467" s="23" t="n">
        <v>0</v>
      </c>
      <c r="L1467" s="23" t="n">
        <v>7222</v>
      </c>
      <c r="M1467" s="23" t="n">
        <v>5073</v>
      </c>
      <c r="N1467" s="23" t="n">
        <v>11182</v>
      </c>
      <c r="O1467" s="23" t="n">
        <f aca="false">K1467+L1467</f>
        <v>7222</v>
      </c>
      <c r="P1467" s="23" t="n">
        <f aca="false">K1467+L1467+M1467+N1467</f>
        <v>23477</v>
      </c>
      <c r="Q1467" s="23" t="n">
        <v>10456</v>
      </c>
      <c r="R1467" s="23" t="n">
        <v>11013</v>
      </c>
      <c r="S1467" s="23" t="n">
        <v>12628</v>
      </c>
      <c r="T1467" s="23" t="n">
        <v>7015</v>
      </c>
      <c r="U1467" s="23" t="n">
        <f aca="false">IF(I1467="delivery",O1467-SUM(Q1467+R1467),IF(I1467="PO",P1467-SUM(Q1467:R1467)))</f>
        <v>2008</v>
      </c>
      <c r="V1467" s="43" t="n">
        <v>1.56</v>
      </c>
      <c r="W1467" s="43" t="n">
        <v>1.56</v>
      </c>
      <c r="X1467" s="43" t="n">
        <f aca="false">W1467-V1467</f>
        <v>0</v>
      </c>
      <c r="Y1467" s="43"/>
      <c r="Z1467" s="43"/>
      <c r="AA1467" s="43" t="n">
        <v>1.56</v>
      </c>
      <c r="AB1467" s="43"/>
      <c r="AC1467" s="43" t="s">
        <v>10482</v>
      </c>
      <c r="AD1467" s="43"/>
      <c r="AE1467" s="43"/>
      <c r="AF1467" s="43"/>
      <c r="AG1467" s="43" t="n">
        <v>1.56</v>
      </c>
      <c r="AH1467" s="43" t="s">
        <v>12899</v>
      </c>
      <c r="AI1467" s="63" t="n">
        <v>1</v>
      </c>
      <c r="AJ1467" s="63" t="n">
        <v>18</v>
      </c>
      <c r="AK1467" s="43" t="s">
        <v>12761</v>
      </c>
      <c r="AL1467" s="43"/>
      <c r="AM1467" s="43" t="s">
        <v>12744</v>
      </c>
      <c r="AN1467" s="43"/>
      <c r="AO1467" s="43" t="s">
        <v>82</v>
      </c>
      <c r="AP1467" s="23" t="s">
        <v>6397</v>
      </c>
      <c r="BF1467" s="23" t="s">
        <v>10498</v>
      </c>
      <c r="BG1467" s="1" t="s">
        <v>183</v>
      </c>
    </row>
    <row r="1468" s="23" customFormat="true" ht="12.75" hidden="false" customHeight="false" outlineLevel="0" collapsed="false">
      <c r="A1468" s="23" t="s">
        <v>6796</v>
      </c>
      <c r="B1468" s="23" t="s">
        <v>6797</v>
      </c>
      <c r="C1468" s="40" t="s">
        <v>177</v>
      </c>
      <c r="D1468" s="23" t="s">
        <v>1471</v>
      </c>
      <c r="E1468" s="23" t="s">
        <v>6798</v>
      </c>
      <c r="F1468" s="23" t="s">
        <v>6799</v>
      </c>
      <c r="G1468" s="23" t="n">
        <v>53</v>
      </c>
      <c r="H1468" s="23" t="n">
        <v>490</v>
      </c>
      <c r="I1468" s="41" t="s">
        <v>188</v>
      </c>
      <c r="K1468" s="23" t="n">
        <v>0</v>
      </c>
      <c r="L1468" s="23" t="n">
        <v>378</v>
      </c>
      <c r="M1468" s="23" t="n">
        <v>0</v>
      </c>
      <c r="N1468" s="23" t="n">
        <v>0</v>
      </c>
      <c r="O1468" s="23" t="n">
        <f aca="false">K1468+L1468</f>
        <v>378</v>
      </c>
      <c r="P1468" s="23" t="n">
        <f aca="false">K1468+L1468+M1468+N1468</f>
        <v>378</v>
      </c>
      <c r="Q1468" s="23" t="n">
        <v>54</v>
      </c>
      <c r="R1468" s="23" t="n">
        <v>0</v>
      </c>
      <c r="S1468" s="23" t="n">
        <v>0</v>
      </c>
      <c r="T1468" s="23" t="n">
        <v>40</v>
      </c>
      <c r="U1468" s="23" t="n">
        <f aca="false">IF(I1468="delivery",O1468-SUM(Q1468+R1468),IF(I1468="PO",P1468-SUM(Q1468:R1468)))</f>
        <v>324</v>
      </c>
      <c r="V1468" s="43" t="n">
        <v>23.26</v>
      </c>
      <c r="W1468" s="43" t="n">
        <v>26.53</v>
      </c>
      <c r="X1468" s="43" t="n">
        <f aca="false">W1468-V1468</f>
        <v>3.27</v>
      </c>
      <c r="Y1468" s="43"/>
      <c r="Z1468" s="43"/>
      <c r="AA1468" s="43"/>
      <c r="AB1468" s="43"/>
      <c r="AC1468" s="43" t="s">
        <v>10482</v>
      </c>
      <c r="AD1468" s="43"/>
      <c r="AE1468" s="43"/>
      <c r="AF1468" s="43"/>
      <c r="AG1468" s="43" t="n">
        <v>26.53</v>
      </c>
      <c r="AH1468" s="43"/>
      <c r="AI1468" s="63"/>
      <c r="AJ1468" s="63"/>
      <c r="AK1468" s="43"/>
      <c r="AL1468" s="43"/>
      <c r="AM1468" s="43" t="s">
        <v>11626</v>
      </c>
      <c r="AN1468" s="43"/>
      <c r="AO1468" s="43" t="s">
        <v>1471</v>
      </c>
      <c r="AP1468" s="23" t="s">
        <v>3124</v>
      </c>
      <c r="AT1468" s="23" t="s">
        <v>11356</v>
      </c>
      <c r="AV1468" s="23" t="n">
        <v>26.53</v>
      </c>
      <c r="AW1468" s="23" t="s">
        <v>12831</v>
      </c>
      <c r="AX1468" s="23" t="s">
        <v>12900</v>
      </c>
      <c r="AY1468" s="23" t="n">
        <v>490</v>
      </c>
      <c r="AZ1468" s="23" t="n">
        <v>4</v>
      </c>
      <c r="BA1468" s="23" t="s">
        <v>177</v>
      </c>
      <c r="BB1468" s="23" t="s">
        <v>11583</v>
      </c>
      <c r="BF1468" s="23" t="s">
        <v>10498</v>
      </c>
      <c r="BG1468" s="1" t="s">
        <v>183</v>
      </c>
    </row>
    <row r="1469" s="23" customFormat="true" ht="12.75" hidden="true" customHeight="false" outlineLevel="0" collapsed="false">
      <c r="A1469" s="23" t="s">
        <v>6800</v>
      </c>
      <c r="B1469" s="23" t="s">
        <v>6801</v>
      </c>
      <c r="C1469" s="40" t="s">
        <v>177</v>
      </c>
      <c r="D1469" s="23" t="s">
        <v>82</v>
      </c>
      <c r="E1469" s="23" t="s">
        <v>6802</v>
      </c>
      <c r="F1469" s="23" t="s">
        <v>6803</v>
      </c>
      <c r="G1469" s="23" t="n">
        <v>91</v>
      </c>
      <c r="H1469" s="23" t="n">
        <v>44</v>
      </c>
      <c r="I1469" s="41" t="s">
        <v>180</v>
      </c>
      <c r="K1469" s="23" t="n">
        <v>0</v>
      </c>
      <c r="L1469" s="23" t="n">
        <v>405</v>
      </c>
      <c r="M1469" s="23" t="n">
        <v>176</v>
      </c>
      <c r="N1469" s="23" t="n">
        <v>44</v>
      </c>
      <c r="O1469" s="23" t="n">
        <f aca="false">K1469+L1469</f>
        <v>405</v>
      </c>
      <c r="P1469" s="23" t="n">
        <f aca="false">K1469+L1469+M1469+N1469</f>
        <v>625</v>
      </c>
      <c r="Q1469" s="23" t="n">
        <v>599</v>
      </c>
      <c r="R1469" s="23" t="n">
        <v>164</v>
      </c>
      <c r="S1469" s="23" t="n">
        <v>279</v>
      </c>
      <c r="T1469" s="23" t="n">
        <v>49</v>
      </c>
      <c r="U1469" s="23" t="n">
        <f aca="false">IF(I1469="delivery",O1469-SUM(Q1469+R1469),IF(I1469="PO",P1469-SUM(Q1469:R1469)))</f>
        <v>-358</v>
      </c>
      <c r="V1469" s="43" t="n">
        <v>42.67</v>
      </c>
      <c r="W1469" s="43" t="n">
        <v>42.67</v>
      </c>
      <c r="X1469" s="43" t="n">
        <f aca="false">W1469-V1469</f>
        <v>0</v>
      </c>
      <c r="Y1469" s="43"/>
      <c r="Z1469" s="43"/>
      <c r="AA1469" s="43" t="n">
        <v>42.67</v>
      </c>
      <c r="AB1469" s="43"/>
      <c r="AC1469" s="43" t="s">
        <v>10482</v>
      </c>
      <c r="AD1469" s="43"/>
      <c r="AE1469" s="43"/>
      <c r="AF1469" s="43"/>
      <c r="AG1469" s="43" t="n">
        <v>42.67</v>
      </c>
      <c r="AH1469" s="43" t="s">
        <v>12901</v>
      </c>
      <c r="AI1469" s="63" t="n">
        <v>44</v>
      </c>
      <c r="AJ1469" s="63" t="n">
        <v>16</v>
      </c>
      <c r="AK1469" s="43" t="s">
        <v>12902</v>
      </c>
      <c r="AL1469" s="43"/>
      <c r="AM1469" s="43"/>
      <c r="AN1469" s="43"/>
      <c r="AO1469" s="43" t="s">
        <v>82</v>
      </c>
      <c r="AP1469" s="23" t="s">
        <v>6397</v>
      </c>
      <c r="BF1469" s="23" t="s">
        <v>10498</v>
      </c>
      <c r="BG1469" s="1" t="s">
        <v>183</v>
      </c>
    </row>
    <row r="1470" s="23" customFormat="true" ht="12.75" hidden="false" customHeight="false" outlineLevel="0" collapsed="false">
      <c r="A1470" s="23" t="s">
        <v>6804</v>
      </c>
      <c r="B1470" s="23" t="s">
        <v>6805</v>
      </c>
      <c r="C1470" s="40" t="s">
        <v>177</v>
      </c>
      <c r="D1470" s="23" t="s">
        <v>1471</v>
      </c>
      <c r="E1470" s="23" t="s">
        <v>6806</v>
      </c>
      <c r="F1470" s="23" t="s">
        <v>6807</v>
      </c>
      <c r="G1470" s="23" t="n">
        <v>93</v>
      </c>
      <c r="H1470" s="23" t="n">
        <v>2000</v>
      </c>
      <c r="I1470" s="41" t="s">
        <v>180</v>
      </c>
      <c r="K1470" s="23" t="n">
        <v>0</v>
      </c>
      <c r="L1470" s="23" t="n">
        <v>10403</v>
      </c>
      <c r="M1470" s="23" t="n">
        <v>4000</v>
      </c>
      <c r="N1470" s="23" t="n">
        <v>0</v>
      </c>
      <c r="O1470" s="23" t="n">
        <f aca="false">K1470+L1470</f>
        <v>10403</v>
      </c>
      <c r="P1470" s="23" t="n">
        <f aca="false">K1470+L1470+M1470+N1470</f>
        <v>14403</v>
      </c>
      <c r="Q1470" s="23" t="n">
        <v>2806</v>
      </c>
      <c r="R1470" s="23" t="n">
        <v>9581</v>
      </c>
      <c r="S1470" s="23" t="n">
        <v>11255</v>
      </c>
      <c r="T1470" s="23" t="n">
        <v>7809</v>
      </c>
      <c r="U1470" s="23" t="n">
        <f aca="false">IF(I1470="delivery",O1470-SUM(Q1470+R1470),IF(I1470="PO",P1470-SUM(Q1470:R1470)))</f>
        <v>-1984</v>
      </c>
      <c r="V1470" s="43" t="n">
        <v>0.12508</v>
      </c>
      <c r="W1470" s="43" t="n">
        <v>0.118</v>
      </c>
      <c r="X1470" s="43" t="n">
        <f aca="false">W1470-V1470</f>
        <v>-0.00707999999999999</v>
      </c>
      <c r="Y1470" s="43"/>
      <c r="Z1470" s="43"/>
      <c r="AA1470" s="43"/>
      <c r="AB1470" s="43"/>
      <c r="AC1470" s="43" t="s">
        <v>10482</v>
      </c>
      <c r="AD1470" s="43"/>
      <c r="AE1470" s="43"/>
      <c r="AF1470" s="43"/>
      <c r="AG1470" s="43" t="n">
        <v>0.118</v>
      </c>
      <c r="AH1470" s="43" t="s">
        <v>10491</v>
      </c>
      <c r="AI1470" s="63" t="n">
        <v>2000</v>
      </c>
      <c r="AJ1470" s="63" t="n">
        <v>6</v>
      </c>
      <c r="AK1470" s="43" t="s">
        <v>12903</v>
      </c>
      <c r="AL1470" s="43"/>
      <c r="AM1470" s="43"/>
      <c r="AN1470" s="43"/>
      <c r="AO1470" s="43" t="s">
        <v>1471</v>
      </c>
      <c r="AP1470" s="23" t="s">
        <v>2011</v>
      </c>
      <c r="AT1470" s="23" t="s">
        <v>11356</v>
      </c>
      <c r="AV1470" s="23" t="n">
        <v>0.166</v>
      </c>
      <c r="AW1470" s="23" t="s">
        <v>12586</v>
      </c>
      <c r="AX1470" s="23" t="s">
        <v>12903</v>
      </c>
      <c r="AY1470" s="23" t="n">
        <v>2000</v>
      </c>
      <c r="AZ1470" s="23" t="n">
        <v>6</v>
      </c>
      <c r="BA1470" s="23" t="s">
        <v>177</v>
      </c>
      <c r="BB1470" s="23" t="s">
        <v>11583</v>
      </c>
      <c r="BF1470" s="23" t="s">
        <v>10498</v>
      </c>
      <c r="BG1470" s="1" t="s">
        <v>183</v>
      </c>
    </row>
    <row r="1471" s="23" customFormat="true" ht="12.75" hidden="false" customHeight="false" outlineLevel="0" collapsed="false">
      <c r="A1471" s="23" t="s">
        <v>6808</v>
      </c>
      <c r="B1471" s="23" t="s">
        <v>6809</v>
      </c>
      <c r="C1471" s="40" t="s">
        <v>177</v>
      </c>
      <c r="D1471" s="23" t="s">
        <v>1471</v>
      </c>
      <c r="E1471" s="23" t="s">
        <v>6810</v>
      </c>
      <c r="F1471" s="23" t="s">
        <v>6811</v>
      </c>
      <c r="G1471" s="23" t="n">
        <v>73</v>
      </c>
      <c r="H1471" s="23" t="n">
        <v>2000</v>
      </c>
      <c r="I1471" s="41" t="s">
        <v>180</v>
      </c>
      <c r="K1471" s="23" t="n">
        <v>0</v>
      </c>
      <c r="L1471" s="23" t="n">
        <v>3300</v>
      </c>
      <c r="M1471" s="23" t="n">
        <v>6000</v>
      </c>
      <c r="N1471" s="23" t="n">
        <v>0</v>
      </c>
      <c r="O1471" s="23" t="n">
        <f aca="false">K1471+L1471</f>
        <v>3300</v>
      </c>
      <c r="P1471" s="23" t="n">
        <f aca="false">K1471+L1471+M1471+N1471</f>
        <v>9300</v>
      </c>
      <c r="Q1471" s="23" t="n">
        <v>3864</v>
      </c>
      <c r="R1471" s="23" t="n">
        <v>5785</v>
      </c>
      <c r="S1471" s="23" t="n">
        <v>6068</v>
      </c>
      <c r="T1471" s="23" t="n">
        <v>4412</v>
      </c>
      <c r="U1471" s="23" t="n">
        <f aca="false">IF(I1471="delivery",O1471-SUM(Q1471+R1471),IF(I1471="PO",P1471-SUM(Q1471:R1471)))</f>
        <v>-6349</v>
      </c>
      <c r="V1471" s="43" t="n">
        <v>0.14</v>
      </c>
      <c r="W1471" s="43" t="n">
        <v>0.14</v>
      </c>
      <c r="X1471" s="43" t="n">
        <f aca="false">W1471-V1471</f>
        <v>0</v>
      </c>
      <c r="Y1471" s="43"/>
      <c r="Z1471" s="43"/>
      <c r="AA1471" s="43" t="n">
        <v>0.14</v>
      </c>
      <c r="AB1471" s="43"/>
      <c r="AC1471" s="43" t="s">
        <v>10482</v>
      </c>
      <c r="AD1471" s="43"/>
      <c r="AE1471" s="43"/>
      <c r="AF1471" s="43"/>
      <c r="AG1471" s="43" t="n">
        <v>0.14</v>
      </c>
      <c r="AH1471" s="43"/>
      <c r="AI1471" s="63"/>
      <c r="AJ1471" s="63"/>
      <c r="AK1471" s="43"/>
      <c r="AL1471" s="43"/>
      <c r="AM1471" s="43"/>
      <c r="AN1471" s="43"/>
      <c r="AO1471" s="43" t="s">
        <v>1471</v>
      </c>
      <c r="AP1471" s="23" t="s">
        <v>2011</v>
      </c>
      <c r="AT1471" s="23" t="s">
        <v>10959</v>
      </c>
      <c r="AV1471" s="23" t="n">
        <v>0.14</v>
      </c>
      <c r="AW1471" s="23" t="s">
        <v>12586</v>
      </c>
      <c r="AX1471" s="23" t="s">
        <v>12904</v>
      </c>
      <c r="AY1471" s="23" t="n">
        <v>2000</v>
      </c>
      <c r="AZ1471" s="23" t="n">
        <v>6</v>
      </c>
      <c r="BA1471" s="23" t="s">
        <v>177</v>
      </c>
      <c r="BB1471" s="23" t="s">
        <v>12586</v>
      </c>
      <c r="BF1471" s="23" t="s">
        <v>10498</v>
      </c>
      <c r="BG1471" s="1" t="s">
        <v>183</v>
      </c>
    </row>
    <row r="1472" s="23" customFormat="true" ht="12.75" hidden="false" customHeight="false" outlineLevel="0" collapsed="false">
      <c r="A1472" s="23" t="s">
        <v>6812</v>
      </c>
      <c r="B1472" s="23" t="s">
        <v>6813</v>
      </c>
      <c r="C1472" s="40" t="s">
        <v>177</v>
      </c>
      <c r="D1472" s="23" t="s">
        <v>1471</v>
      </c>
      <c r="E1472" s="23" t="s">
        <v>6814</v>
      </c>
      <c r="F1472" s="23" t="s">
        <v>6815</v>
      </c>
      <c r="G1472" s="23" t="n">
        <v>83</v>
      </c>
      <c r="H1472" s="23" t="n">
        <v>2500</v>
      </c>
      <c r="I1472" s="41" t="s">
        <v>180</v>
      </c>
      <c r="K1472" s="23" t="n">
        <v>0</v>
      </c>
      <c r="L1472" s="23" t="n">
        <v>12478</v>
      </c>
      <c r="M1472" s="23" t="n">
        <v>0</v>
      </c>
      <c r="N1472" s="23" t="n">
        <v>0</v>
      </c>
      <c r="O1472" s="23" t="n">
        <f aca="false">K1472+L1472</f>
        <v>12478</v>
      </c>
      <c r="P1472" s="23" t="n">
        <f aca="false">K1472+L1472+M1472+N1472</f>
        <v>12478</v>
      </c>
      <c r="Q1472" s="23" t="n">
        <v>2175</v>
      </c>
      <c r="R1472" s="23" t="n">
        <v>1496</v>
      </c>
      <c r="S1472" s="23" t="n">
        <v>2969</v>
      </c>
      <c r="T1472" s="23" t="n">
        <v>830</v>
      </c>
      <c r="U1472" s="23" t="n">
        <f aca="false">IF(I1472="delivery",O1472-SUM(Q1472+R1472),IF(I1472="PO",P1472-SUM(Q1472:R1472)))</f>
        <v>8807</v>
      </c>
      <c r="V1472" s="43" t="n">
        <v>1.1316</v>
      </c>
      <c r="W1472" s="43" t="n">
        <v>1.1316</v>
      </c>
      <c r="X1472" s="43" t="n">
        <f aca="false">W1472-V1472</f>
        <v>0</v>
      </c>
      <c r="Y1472" s="43"/>
      <c r="Z1472" s="43"/>
      <c r="AA1472" s="43" t="n">
        <v>1.1316</v>
      </c>
      <c r="AB1472" s="43"/>
      <c r="AC1472" s="43" t="s">
        <v>10482</v>
      </c>
      <c r="AD1472" s="43"/>
      <c r="AE1472" s="43"/>
      <c r="AF1472" s="43"/>
      <c r="AG1472" s="43" t="n">
        <v>1.04</v>
      </c>
      <c r="AH1472" s="43" t="s">
        <v>12893</v>
      </c>
      <c r="AI1472" s="63" t="n">
        <v>2500</v>
      </c>
      <c r="AJ1472" s="63" t="n">
        <v>12</v>
      </c>
      <c r="AK1472" s="43" t="s">
        <v>12905</v>
      </c>
      <c r="AL1472" s="43"/>
      <c r="AM1472" s="43"/>
      <c r="AN1472" s="43"/>
      <c r="AO1472" s="43" t="s">
        <v>1471</v>
      </c>
      <c r="AP1472" s="23" t="s">
        <v>2011</v>
      </c>
      <c r="AT1472" s="23" t="s">
        <v>10959</v>
      </c>
      <c r="AV1472" s="23" t="n">
        <v>1.131</v>
      </c>
      <c r="AW1472" s="23" t="s">
        <v>12586</v>
      </c>
      <c r="AX1472" s="23" t="s">
        <v>12906</v>
      </c>
      <c r="AY1472" s="23" t="n">
        <v>1000</v>
      </c>
      <c r="AZ1472" s="23" t="n">
        <v>20</v>
      </c>
      <c r="BA1472" s="23" t="s">
        <v>177</v>
      </c>
      <c r="BB1472" s="23" t="s">
        <v>12586</v>
      </c>
      <c r="BF1472" s="23" t="s">
        <v>10498</v>
      </c>
      <c r="BG1472" s="1" t="s">
        <v>183</v>
      </c>
    </row>
    <row r="1473" s="23" customFormat="true" ht="12.75" hidden="true" customHeight="false" outlineLevel="0" collapsed="false">
      <c r="A1473" s="23" t="s">
        <v>6816</v>
      </c>
      <c r="B1473" s="23" t="s">
        <v>6817</v>
      </c>
      <c r="C1473" s="40" t="s">
        <v>177</v>
      </c>
      <c r="D1473" s="23" t="s">
        <v>82</v>
      </c>
      <c r="E1473" s="23" t="s">
        <v>6818</v>
      </c>
      <c r="F1473" s="23" t="s">
        <v>6819</v>
      </c>
      <c r="G1473" s="23" t="n">
        <v>71</v>
      </c>
      <c r="H1473" s="23" t="n">
        <v>160</v>
      </c>
      <c r="I1473" s="41" t="s">
        <v>180</v>
      </c>
      <c r="K1473" s="23" t="n">
        <v>0</v>
      </c>
      <c r="L1473" s="23" t="n">
        <v>1999</v>
      </c>
      <c r="M1473" s="23" t="n">
        <v>0</v>
      </c>
      <c r="N1473" s="23" t="n">
        <v>0</v>
      </c>
      <c r="O1473" s="23" t="n">
        <f aca="false">K1473+L1473</f>
        <v>1999</v>
      </c>
      <c r="P1473" s="23" t="n">
        <f aca="false">K1473+L1473+M1473+N1473</f>
        <v>1999</v>
      </c>
      <c r="Q1473" s="23" t="n">
        <v>1182</v>
      </c>
      <c r="R1473" s="23" t="n">
        <v>603</v>
      </c>
      <c r="S1473" s="23" t="n">
        <v>1061</v>
      </c>
      <c r="T1473" s="23" t="n">
        <v>419</v>
      </c>
      <c r="U1473" s="23" t="n">
        <f aca="false">IF(I1473="delivery",O1473-SUM(Q1473+R1473),IF(I1473="PO",P1473-SUM(Q1473:R1473)))</f>
        <v>214</v>
      </c>
      <c r="V1473" s="43" t="n">
        <v>3.95</v>
      </c>
      <c r="W1473" s="43" t="n">
        <v>3.95</v>
      </c>
      <c r="X1473" s="43" t="n">
        <f aca="false">W1473-V1473</f>
        <v>0</v>
      </c>
      <c r="Y1473" s="43"/>
      <c r="Z1473" s="43"/>
      <c r="AA1473" s="43" t="n">
        <v>3.95</v>
      </c>
      <c r="AB1473" s="43"/>
      <c r="AC1473" s="43" t="s">
        <v>10482</v>
      </c>
      <c r="AD1473" s="43"/>
      <c r="AE1473" s="43"/>
      <c r="AF1473" s="43"/>
      <c r="AG1473" s="43" t="n">
        <v>3.95</v>
      </c>
      <c r="AH1473" s="43" t="s">
        <v>12907</v>
      </c>
      <c r="AI1473" s="63" t="n">
        <v>160</v>
      </c>
      <c r="AJ1473" s="63" t="n">
        <v>12</v>
      </c>
      <c r="AK1473" s="43" t="s">
        <v>12847</v>
      </c>
      <c r="AL1473" s="43"/>
      <c r="AM1473" s="43"/>
      <c r="AN1473" s="43"/>
      <c r="AO1473" s="43" t="s">
        <v>82</v>
      </c>
      <c r="AP1473" s="23" t="s">
        <v>6397</v>
      </c>
      <c r="BF1473" s="23" t="s">
        <v>10498</v>
      </c>
      <c r="BG1473" s="1" t="s">
        <v>183</v>
      </c>
    </row>
    <row r="1474" s="23" customFormat="true" ht="12.75" hidden="false" customHeight="false" outlineLevel="0" collapsed="false">
      <c r="A1474" s="23" t="s">
        <v>6820</v>
      </c>
      <c r="B1474" s="23" t="s">
        <v>6821</v>
      </c>
      <c r="C1474" s="40" t="s">
        <v>177</v>
      </c>
      <c r="D1474" s="23" t="s">
        <v>1471</v>
      </c>
      <c r="E1474" s="23" t="s">
        <v>6822</v>
      </c>
      <c r="F1474" s="23" t="s">
        <v>6823</v>
      </c>
      <c r="G1474" s="23" t="n">
        <v>106</v>
      </c>
      <c r="H1474" s="23" t="n">
        <v>3000</v>
      </c>
      <c r="I1474" s="41" t="s">
        <v>180</v>
      </c>
      <c r="K1474" s="23" t="n">
        <v>0</v>
      </c>
      <c r="L1474" s="23" t="n">
        <v>7768</v>
      </c>
      <c r="M1474" s="23" t="n">
        <v>0</v>
      </c>
      <c r="N1474" s="23" t="n">
        <v>21000</v>
      </c>
      <c r="O1474" s="23" t="n">
        <f aca="false">K1474+L1474</f>
        <v>7768</v>
      </c>
      <c r="P1474" s="23" t="n">
        <f aca="false">K1474+L1474+M1474+N1474</f>
        <v>28768</v>
      </c>
      <c r="Q1474" s="23" t="n">
        <v>11188</v>
      </c>
      <c r="R1474" s="23" t="n">
        <v>6096</v>
      </c>
      <c r="S1474" s="23" t="n">
        <v>6202</v>
      </c>
      <c r="T1474" s="23" t="n">
        <v>4498</v>
      </c>
      <c r="U1474" s="23" t="n">
        <f aca="false">IF(I1474="delivery",O1474-SUM(Q1474+R1474),IF(I1474="PO",P1474-SUM(Q1474:R1474)))</f>
        <v>-9516</v>
      </c>
      <c r="V1474" s="43" t="n">
        <v>0.55</v>
      </c>
      <c r="W1474" s="43" t="n">
        <v>0.55</v>
      </c>
      <c r="X1474" s="43" t="n">
        <f aca="false">W1474-V1474</f>
        <v>0</v>
      </c>
      <c r="Y1474" s="43"/>
      <c r="Z1474" s="43"/>
      <c r="AA1474" s="43" t="n">
        <v>0.51</v>
      </c>
      <c r="AB1474" s="43"/>
      <c r="AC1474" s="43" t="s">
        <v>10482</v>
      </c>
      <c r="AD1474" s="43"/>
      <c r="AE1474" s="43"/>
      <c r="AF1474" s="43"/>
      <c r="AG1474" s="43" t="n">
        <v>0.55</v>
      </c>
      <c r="AH1474" s="43"/>
      <c r="AI1474" s="63"/>
      <c r="AJ1474" s="63"/>
      <c r="AK1474" s="43"/>
      <c r="AL1474" s="43"/>
      <c r="AM1474" s="43" t="s">
        <v>11367</v>
      </c>
      <c r="AN1474" s="43"/>
      <c r="AO1474" s="43" t="s">
        <v>1471</v>
      </c>
      <c r="AP1474" s="23" t="s">
        <v>3124</v>
      </c>
      <c r="AT1474" s="23" t="s">
        <v>10959</v>
      </c>
      <c r="AV1474" s="23" t="n">
        <v>0.55</v>
      </c>
      <c r="AW1474" s="23" t="s">
        <v>12908</v>
      </c>
      <c r="AX1474" s="23" t="s">
        <v>12909</v>
      </c>
      <c r="AY1474" s="23" t="n">
        <v>3000</v>
      </c>
      <c r="AZ1474" s="23" t="n">
        <v>18</v>
      </c>
      <c r="BA1474" s="23" t="s">
        <v>1465</v>
      </c>
      <c r="BB1474" s="23" t="s">
        <v>12908</v>
      </c>
      <c r="BF1474" s="23" t="s">
        <v>10498</v>
      </c>
      <c r="BG1474" s="1" t="s">
        <v>183</v>
      </c>
    </row>
    <row r="1475" s="23" customFormat="true" ht="12.75" hidden="false" customHeight="false" outlineLevel="0" collapsed="false">
      <c r="A1475" s="23" t="s">
        <v>6824</v>
      </c>
      <c r="B1475" s="23" t="s">
        <v>6825</v>
      </c>
      <c r="C1475" s="40" t="s">
        <v>177</v>
      </c>
      <c r="D1475" s="23" t="s">
        <v>1471</v>
      </c>
      <c r="E1475" s="23" t="s">
        <v>6826</v>
      </c>
      <c r="F1475" s="23" t="s">
        <v>6827</v>
      </c>
      <c r="G1475" s="23" t="n">
        <v>56</v>
      </c>
      <c r="H1475" s="23" t="n">
        <v>1500</v>
      </c>
      <c r="I1475" s="41" t="s">
        <v>180</v>
      </c>
      <c r="K1475" s="23" t="n">
        <v>0</v>
      </c>
      <c r="L1475" s="23" t="n">
        <v>7781</v>
      </c>
      <c r="M1475" s="23" t="n">
        <v>0</v>
      </c>
      <c r="N1475" s="23" t="n">
        <v>10500</v>
      </c>
      <c r="O1475" s="23" t="n">
        <f aca="false">K1475+L1475</f>
        <v>7781</v>
      </c>
      <c r="P1475" s="23" t="n">
        <f aca="false">K1475+L1475+M1475+N1475</f>
        <v>18281</v>
      </c>
      <c r="Q1475" s="23" t="n">
        <v>10254</v>
      </c>
      <c r="R1475" s="23" t="n">
        <v>4986</v>
      </c>
      <c r="S1475" s="23" t="n">
        <v>5194</v>
      </c>
      <c r="T1475" s="23" t="n">
        <v>3384</v>
      </c>
      <c r="U1475" s="23" t="n">
        <f aca="false">IF(I1475="delivery",O1475-SUM(Q1475+R1475),IF(I1475="PO",P1475-SUM(Q1475:R1475)))</f>
        <v>-7459</v>
      </c>
      <c r="V1475" s="43" t="n">
        <v>0.433</v>
      </c>
      <c r="W1475" s="43" t="n">
        <v>0.34</v>
      </c>
      <c r="X1475" s="43" t="n">
        <f aca="false">W1475-V1475</f>
        <v>-0.093</v>
      </c>
      <c r="Y1475" s="43"/>
      <c r="Z1475" s="43"/>
      <c r="AA1475" s="43"/>
      <c r="AB1475" s="43"/>
      <c r="AC1475" s="43" t="s">
        <v>10482</v>
      </c>
      <c r="AD1475" s="43"/>
      <c r="AE1475" s="43"/>
      <c r="AF1475" s="43"/>
      <c r="AG1475" s="43" t="n">
        <v>0.34</v>
      </c>
      <c r="AH1475" s="43"/>
      <c r="AI1475" s="63"/>
      <c r="AJ1475" s="63"/>
      <c r="AK1475" s="43"/>
      <c r="AL1475" s="43"/>
      <c r="AM1475" s="43" t="s">
        <v>10492</v>
      </c>
      <c r="AN1475" s="43"/>
      <c r="AO1475" s="43" t="s">
        <v>1471</v>
      </c>
      <c r="AP1475" s="23" t="s">
        <v>3124</v>
      </c>
      <c r="AT1475" s="23" t="s">
        <v>10959</v>
      </c>
      <c r="AV1475" s="23" t="n">
        <v>0.34</v>
      </c>
      <c r="AW1475" s="23" t="s">
        <v>12908</v>
      </c>
      <c r="AX1475" s="23" t="s">
        <v>12910</v>
      </c>
      <c r="AY1475" s="23" t="n">
        <v>1500</v>
      </c>
      <c r="AZ1475" s="23" t="n">
        <v>9</v>
      </c>
      <c r="BA1475" s="23" t="s">
        <v>1465</v>
      </c>
      <c r="BB1475" s="23" t="s">
        <v>12908</v>
      </c>
      <c r="BF1475" s="23" t="s">
        <v>10498</v>
      </c>
      <c r="BG1475" s="1" t="s">
        <v>183</v>
      </c>
    </row>
    <row r="1476" s="23" customFormat="true" ht="12.75" hidden="false" customHeight="false" outlineLevel="0" collapsed="false">
      <c r="A1476" s="23" t="s">
        <v>6828</v>
      </c>
      <c r="B1476" s="23" t="s">
        <v>6829</v>
      </c>
      <c r="C1476" s="40" t="s">
        <v>177</v>
      </c>
      <c r="D1476" s="23" t="s">
        <v>1471</v>
      </c>
      <c r="E1476" s="23" t="s">
        <v>6830</v>
      </c>
      <c r="F1476" s="23" t="s">
        <v>6831</v>
      </c>
      <c r="G1476" s="23" t="n">
        <v>53</v>
      </c>
      <c r="H1476" s="23" t="n">
        <v>3000</v>
      </c>
      <c r="I1476" s="41" t="s">
        <v>180</v>
      </c>
      <c r="K1476" s="23" t="n">
        <v>0</v>
      </c>
      <c r="L1476" s="23" t="n">
        <v>12000</v>
      </c>
      <c r="M1476" s="23" t="n">
        <v>0</v>
      </c>
      <c r="N1476" s="23" t="n">
        <v>0</v>
      </c>
      <c r="O1476" s="23" t="n">
        <f aca="false">K1476+L1476</f>
        <v>12000</v>
      </c>
      <c r="P1476" s="23" t="n">
        <f aca="false">K1476+L1476+M1476+N1476</f>
        <v>12000</v>
      </c>
      <c r="Q1476" s="23" t="n">
        <v>320</v>
      </c>
      <c r="R1476" s="23" t="n">
        <v>6614</v>
      </c>
      <c r="S1476" s="23" t="n">
        <v>9132</v>
      </c>
      <c r="T1476" s="23" t="n">
        <v>5334</v>
      </c>
      <c r="U1476" s="23" t="n">
        <f aca="false">IF(I1476="delivery",O1476-SUM(Q1476+R1476),IF(I1476="PO",P1476-SUM(Q1476:R1476)))</f>
        <v>5066</v>
      </c>
      <c r="V1476" s="43" t="n">
        <v>0.02</v>
      </c>
      <c r="W1476" s="43" t="n">
        <v>0.02</v>
      </c>
      <c r="X1476" s="43" t="n">
        <f aca="false">W1476-V1476</f>
        <v>0</v>
      </c>
      <c r="Y1476" s="43"/>
      <c r="Z1476" s="43"/>
      <c r="AA1476" s="43"/>
      <c r="AB1476" s="43"/>
      <c r="AC1476" s="43" t="s">
        <v>10482</v>
      </c>
      <c r="AD1476" s="43"/>
      <c r="AE1476" s="43"/>
      <c r="AF1476" s="43"/>
      <c r="AG1476" s="43" t="n">
        <v>0.019</v>
      </c>
      <c r="AH1476" s="43" t="s">
        <v>10491</v>
      </c>
      <c r="AI1476" s="63" t="n">
        <v>3000</v>
      </c>
      <c r="AJ1476" s="63" t="n">
        <v>6</v>
      </c>
      <c r="AK1476" s="43" t="s">
        <v>12911</v>
      </c>
      <c r="AL1476" s="43"/>
      <c r="AM1476" s="43"/>
      <c r="AN1476" s="43"/>
      <c r="AO1476" s="43" t="s">
        <v>1471</v>
      </c>
      <c r="AP1476" s="23" t="s">
        <v>2011</v>
      </c>
      <c r="AT1476" s="23" t="s">
        <v>11356</v>
      </c>
      <c r="AV1476" s="23" t="n">
        <v>0.02096</v>
      </c>
      <c r="AW1476" s="23" t="s">
        <v>12431</v>
      </c>
      <c r="AX1476" s="23" t="s">
        <v>12911</v>
      </c>
      <c r="AY1476" s="23" t="n">
        <v>3000</v>
      </c>
      <c r="AZ1476" s="23" t="n">
        <v>4</v>
      </c>
      <c r="BA1476" s="23" t="s">
        <v>1465</v>
      </c>
      <c r="BB1476" s="23" t="s">
        <v>11587</v>
      </c>
      <c r="BF1476" s="23" t="s">
        <v>10498</v>
      </c>
      <c r="BG1476" s="1" t="s">
        <v>183</v>
      </c>
    </row>
    <row r="1477" s="23" customFormat="true" ht="12.75" hidden="true" customHeight="false" outlineLevel="0" collapsed="false">
      <c r="A1477" s="23" t="s">
        <v>6832</v>
      </c>
      <c r="B1477" s="23" t="s">
        <v>6833</v>
      </c>
      <c r="C1477" s="40" t="s">
        <v>177</v>
      </c>
      <c r="D1477" s="23" t="s">
        <v>82</v>
      </c>
      <c r="E1477" s="23" t="s">
        <v>6834</v>
      </c>
      <c r="F1477" s="23" t="s">
        <v>6835</v>
      </c>
      <c r="G1477" s="23" t="n">
        <v>91</v>
      </c>
      <c r="H1477" s="23" t="n">
        <v>90</v>
      </c>
      <c r="I1477" s="41" t="s">
        <v>180</v>
      </c>
      <c r="K1477" s="23" t="n">
        <v>0</v>
      </c>
      <c r="L1477" s="23" t="n">
        <v>4833</v>
      </c>
      <c r="M1477" s="23" t="n">
        <v>1460</v>
      </c>
      <c r="N1477" s="23" t="n">
        <v>360</v>
      </c>
      <c r="O1477" s="23" t="n">
        <f aca="false">K1477+L1477</f>
        <v>4833</v>
      </c>
      <c r="P1477" s="23" t="n">
        <f aca="false">K1477+L1477+M1477+N1477</f>
        <v>6653</v>
      </c>
      <c r="Q1477" s="23" t="n">
        <v>6465</v>
      </c>
      <c r="R1477" s="23" t="n">
        <v>2335</v>
      </c>
      <c r="S1477" s="23" t="n">
        <v>3734</v>
      </c>
      <c r="T1477" s="23" t="n">
        <v>1309</v>
      </c>
      <c r="U1477" s="23" t="n">
        <f aca="false">IF(I1477="delivery",O1477-SUM(Q1477+R1477),IF(I1477="PO",P1477-SUM(Q1477:R1477)))</f>
        <v>-3967</v>
      </c>
      <c r="V1477" s="43" t="n">
        <v>4.26</v>
      </c>
      <c r="W1477" s="43" t="n">
        <v>4.26</v>
      </c>
      <c r="X1477" s="43" t="n">
        <f aca="false">W1477-V1477</f>
        <v>0</v>
      </c>
      <c r="Y1477" s="43"/>
      <c r="Z1477" s="43"/>
      <c r="AA1477" s="43" t="n">
        <v>4.26</v>
      </c>
      <c r="AB1477" s="43"/>
      <c r="AC1477" s="43" t="s">
        <v>10482</v>
      </c>
      <c r="AD1477" s="43"/>
      <c r="AE1477" s="43"/>
      <c r="AF1477" s="43"/>
      <c r="AG1477" s="43" t="n">
        <v>4.26</v>
      </c>
      <c r="AH1477" s="43" t="s">
        <v>12912</v>
      </c>
      <c r="AI1477" s="63" t="n">
        <v>180</v>
      </c>
      <c r="AJ1477" s="63" t="n">
        <v>26</v>
      </c>
      <c r="AK1477" s="43" t="s">
        <v>12913</v>
      </c>
      <c r="AL1477" s="43"/>
      <c r="AM1477" s="43"/>
      <c r="AN1477" s="43"/>
      <c r="AO1477" s="43" t="s">
        <v>82</v>
      </c>
      <c r="AP1477" s="23" t="s">
        <v>6397</v>
      </c>
      <c r="BF1477" s="23" t="s">
        <v>10498</v>
      </c>
      <c r="BG1477" s="1" t="s">
        <v>183</v>
      </c>
    </row>
    <row r="1478" s="23" customFormat="true" ht="12.75" hidden="true" customHeight="false" outlineLevel="0" collapsed="false">
      <c r="A1478" s="23" t="s">
        <v>6836</v>
      </c>
      <c r="B1478" s="23" t="s">
        <v>6837</v>
      </c>
      <c r="C1478" s="40" t="s">
        <v>177</v>
      </c>
      <c r="D1478" s="23" t="s">
        <v>82</v>
      </c>
      <c r="E1478" s="23" t="s">
        <v>6838</v>
      </c>
      <c r="F1478" s="23" t="s">
        <v>6839</v>
      </c>
      <c r="G1478" s="23" t="n">
        <v>101</v>
      </c>
      <c r="H1478" s="23" t="n">
        <v>2500</v>
      </c>
      <c r="I1478" s="41" t="s">
        <v>188</v>
      </c>
      <c r="K1478" s="23" t="n">
        <v>0</v>
      </c>
      <c r="L1478" s="23" t="n">
        <v>2009</v>
      </c>
      <c r="M1478" s="23" t="n">
        <v>2500</v>
      </c>
      <c r="N1478" s="23" t="n">
        <v>0</v>
      </c>
      <c r="O1478" s="23" t="n">
        <f aca="false">K1478+L1478</f>
        <v>2009</v>
      </c>
      <c r="P1478" s="23" t="n">
        <f aca="false">K1478+L1478+M1478+N1478</f>
        <v>4509</v>
      </c>
      <c r="Q1478" s="23" t="n">
        <v>2175</v>
      </c>
      <c r="R1478" s="23" t="n">
        <v>1401</v>
      </c>
      <c r="S1478" s="23" t="n">
        <v>1989</v>
      </c>
      <c r="T1478" s="23" t="n">
        <v>506</v>
      </c>
      <c r="U1478" s="23" t="n">
        <f aca="false">IF(I1478="delivery",O1478-SUM(Q1478+R1478),IF(I1478="PO",P1478-SUM(Q1478:R1478)))</f>
        <v>933</v>
      </c>
      <c r="V1478" s="43" t="n">
        <v>2.94</v>
      </c>
      <c r="W1478" s="43" t="n">
        <v>2.94</v>
      </c>
      <c r="X1478" s="43" t="n">
        <f aca="false">W1478-V1478</f>
        <v>0</v>
      </c>
      <c r="Y1478" s="43"/>
      <c r="Z1478" s="43"/>
      <c r="AA1478" s="43" t="n">
        <v>2.94</v>
      </c>
      <c r="AB1478" s="43"/>
      <c r="AC1478" s="43" t="s">
        <v>10482</v>
      </c>
      <c r="AD1478" s="43"/>
      <c r="AE1478" s="43"/>
      <c r="AF1478" s="43"/>
      <c r="AG1478" s="43" t="n">
        <v>2.94</v>
      </c>
      <c r="AH1478" s="43" t="s">
        <v>12914</v>
      </c>
      <c r="AI1478" s="63" t="n">
        <v>2500</v>
      </c>
      <c r="AJ1478" s="63" t="n">
        <v>8</v>
      </c>
      <c r="AK1478" s="43" t="s">
        <v>12772</v>
      </c>
      <c r="AL1478" s="43"/>
      <c r="AM1478" s="43"/>
      <c r="AN1478" s="43"/>
      <c r="AO1478" s="43" t="s">
        <v>82</v>
      </c>
      <c r="AP1478" s="23" t="s">
        <v>6397</v>
      </c>
      <c r="BF1478" s="23" t="s">
        <v>10498</v>
      </c>
      <c r="BG1478" s="1" t="s">
        <v>183</v>
      </c>
    </row>
    <row r="1479" s="23" customFormat="true" ht="12.75" hidden="false" customHeight="false" outlineLevel="0" collapsed="false">
      <c r="A1479" s="23" t="s">
        <v>6840</v>
      </c>
      <c r="B1479" s="23" t="s">
        <v>6841</v>
      </c>
      <c r="C1479" s="40" t="s">
        <v>177</v>
      </c>
      <c r="D1479" s="23" t="s">
        <v>1471</v>
      </c>
      <c r="E1479" s="23" t="s">
        <v>6842</v>
      </c>
      <c r="F1479" s="23" t="s">
        <v>6843</v>
      </c>
      <c r="G1479" s="23" t="n">
        <v>93</v>
      </c>
      <c r="H1479" s="23" t="n">
        <v>8000</v>
      </c>
      <c r="I1479" s="41" t="s">
        <v>180</v>
      </c>
      <c r="K1479" s="23" t="n">
        <v>0</v>
      </c>
      <c r="L1479" s="23" t="n">
        <v>7420</v>
      </c>
      <c r="M1479" s="23" t="n">
        <v>0</v>
      </c>
      <c r="N1479" s="23" t="n">
        <v>8000</v>
      </c>
      <c r="O1479" s="23" t="n">
        <f aca="false">K1479+L1479</f>
        <v>7420</v>
      </c>
      <c r="P1479" s="23" t="n">
        <f aca="false">K1479+L1479+M1479+N1479</f>
        <v>15420</v>
      </c>
      <c r="Q1479" s="23" t="n">
        <v>4976</v>
      </c>
      <c r="R1479" s="23" t="n">
        <v>5265</v>
      </c>
      <c r="S1479" s="23" t="n">
        <v>6857</v>
      </c>
      <c r="T1479" s="23" t="n">
        <v>2907</v>
      </c>
      <c r="U1479" s="23" t="n">
        <f aca="false">IF(I1479="delivery",O1479-SUM(Q1479+R1479),IF(I1479="PO",P1479-SUM(Q1479:R1479)))</f>
        <v>-2821</v>
      </c>
      <c r="V1479" s="43" t="n">
        <v>0.046</v>
      </c>
      <c r="W1479" s="43" t="n">
        <v>0.046</v>
      </c>
      <c r="X1479" s="43" t="n">
        <f aca="false">W1479-V1479</f>
        <v>0</v>
      </c>
      <c r="Y1479" s="43"/>
      <c r="Z1479" s="43"/>
      <c r="AA1479" s="43"/>
      <c r="AB1479" s="43"/>
      <c r="AC1479" s="43" t="s">
        <v>10482</v>
      </c>
      <c r="AD1479" s="43"/>
      <c r="AE1479" s="43"/>
      <c r="AF1479" s="43"/>
      <c r="AG1479" s="43" t="n">
        <v>0.046</v>
      </c>
      <c r="AH1479" s="43"/>
      <c r="AI1479" s="63"/>
      <c r="AJ1479" s="63"/>
      <c r="AK1479" s="43"/>
      <c r="AL1479" s="43"/>
      <c r="AM1479" s="43"/>
      <c r="AN1479" s="43"/>
      <c r="AO1479" s="43" t="s">
        <v>1471</v>
      </c>
      <c r="AP1479" s="23" t="s">
        <v>2011</v>
      </c>
      <c r="AT1479" s="23" t="s">
        <v>10959</v>
      </c>
      <c r="AV1479" s="23" t="n">
        <v>0.046</v>
      </c>
      <c r="AW1479" s="23" t="s">
        <v>12423</v>
      </c>
      <c r="AX1479" s="23" t="s">
        <v>12915</v>
      </c>
      <c r="AY1479" s="23" t="n">
        <v>8000</v>
      </c>
      <c r="AZ1479" s="23" t="n">
        <v>5</v>
      </c>
      <c r="BA1479" s="23" t="s">
        <v>1465</v>
      </c>
      <c r="BB1479" s="23" t="s">
        <v>12423</v>
      </c>
      <c r="BF1479" s="23" t="s">
        <v>10498</v>
      </c>
      <c r="BG1479" s="1" t="s">
        <v>183</v>
      </c>
    </row>
    <row r="1480" s="23" customFormat="true" ht="12.75" hidden="false" customHeight="false" outlineLevel="0" collapsed="false">
      <c r="A1480" s="23" t="s">
        <v>6844</v>
      </c>
      <c r="B1480" s="23" t="s">
        <v>6845</v>
      </c>
      <c r="C1480" s="40" t="s">
        <v>177</v>
      </c>
      <c r="D1480" s="23" t="s">
        <v>1471</v>
      </c>
      <c r="E1480" s="23" t="s">
        <v>6846</v>
      </c>
      <c r="F1480" s="23" t="s">
        <v>6847</v>
      </c>
      <c r="G1480" s="23" t="n">
        <v>93</v>
      </c>
      <c r="H1480" s="23" t="n">
        <v>3000</v>
      </c>
      <c r="I1480" s="41" t="s">
        <v>180</v>
      </c>
      <c r="K1480" s="23" t="n">
        <v>0</v>
      </c>
      <c r="L1480" s="23" t="n">
        <v>5318</v>
      </c>
      <c r="M1480" s="23" t="n">
        <v>100</v>
      </c>
      <c r="N1480" s="23" t="n">
        <v>6000</v>
      </c>
      <c r="O1480" s="23" t="n">
        <f aca="false">K1480+L1480</f>
        <v>5318</v>
      </c>
      <c r="P1480" s="23" t="n">
        <f aca="false">K1480+L1480+M1480+N1480</f>
        <v>11418</v>
      </c>
      <c r="Q1480" s="23" t="n">
        <v>2039</v>
      </c>
      <c r="R1480" s="23" t="n">
        <v>3738</v>
      </c>
      <c r="S1480" s="23" t="n">
        <v>3469</v>
      </c>
      <c r="T1480" s="23" t="n">
        <v>2422</v>
      </c>
      <c r="U1480" s="23" t="n">
        <f aca="false">IF(I1480="delivery",O1480-SUM(Q1480+R1480),IF(I1480="PO",P1480-SUM(Q1480:R1480)))</f>
        <v>-459</v>
      </c>
      <c r="V1480" s="43" t="n">
        <v>0.2489</v>
      </c>
      <c r="W1480" s="43" t="n">
        <v>0.237</v>
      </c>
      <c r="X1480" s="43" t="n">
        <f aca="false">W1480-V1480</f>
        <v>-0.0119</v>
      </c>
      <c r="Y1480" s="43"/>
      <c r="Z1480" s="43"/>
      <c r="AA1480" s="43"/>
      <c r="AB1480" s="43"/>
      <c r="AC1480" s="43" t="s">
        <v>10482</v>
      </c>
      <c r="AD1480" s="43" t="s">
        <v>12916</v>
      </c>
      <c r="AE1480" s="43" t="s">
        <v>12917</v>
      </c>
      <c r="AF1480" s="43"/>
      <c r="AG1480" s="43" t="n">
        <v>0.25122</v>
      </c>
      <c r="AH1480" s="43" t="s">
        <v>12731</v>
      </c>
      <c r="AI1480" s="63" t="n">
        <v>3000</v>
      </c>
      <c r="AJ1480" s="63" t="n">
        <v>12</v>
      </c>
      <c r="AK1480" s="43" t="s">
        <v>12918</v>
      </c>
      <c r="AL1480" s="43"/>
      <c r="AM1480" s="43" t="s">
        <v>12919</v>
      </c>
      <c r="AN1480" s="43"/>
      <c r="AO1480" s="43" t="s">
        <v>1471</v>
      </c>
      <c r="AP1480" s="23" t="s">
        <v>2011</v>
      </c>
      <c r="AT1480" s="23" t="s">
        <v>11356</v>
      </c>
      <c r="AV1480" s="23" t="n">
        <v>0.25122</v>
      </c>
      <c r="AW1480" s="23" t="s">
        <v>12586</v>
      </c>
      <c r="AX1480" s="23" t="s">
        <v>12918</v>
      </c>
      <c r="AY1480" s="23" t="n">
        <v>3000</v>
      </c>
      <c r="AZ1480" s="23" t="n">
        <v>6</v>
      </c>
      <c r="BA1480" s="23" t="s">
        <v>1465</v>
      </c>
      <c r="BB1480" s="23" t="s">
        <v>11587</v>
      </c>
      <c r="BF1480" s="23" t="s">
        <v>10498</v>
      </c>
      <c r="BG1480" s="1" t="s">
        <v>183</v>
      </c>
    </row>
    <row r="1481" s="23" customFormat="true" ht="12.75" hidden="false" customHeight="false" outlineLevel="0" collapsed="false">
      <c r="A1481" s="23" t="s">
        <v>6848</v>
      </c>
      <c r="B1481" s="23" t="s">
        <v>6849</v>
      </c>
      <c r="C1481" s="40" t="s">
        <v>177</v>
      </c>
      <c r="D1481" s="23" t="s">
        <v>1471</v>
      </c>
      <c r="E1481" s="23" t="s">
        <v>6850</v>
      </c>
      <c r="F1481" s="23" t="s">
        <v>6851</v>
      </c>
      <c r="G1481" s="23" t="n">
        <v>48</v>
      </c>
      <c r="H1481" s="23" t="n">
        <v>250</v>
      </c>
      <c r="I1481" s="41" t="s">
        <v>180</v>
      </c>
      <c r="K1481" s="23" t="n">
        <v>0</v>
      </c>
      <c r="L1481" s="23" t="n">
        <v>439</v>
      </c>
      <c r="M1481" s="23" t="n">
        <v>0</v>
      </c>
      <c r="N1481" s="23" t="n">
        <v>0</v>
      </c>
      <c r="O1481" s="23" t="n">
        <f aca="false">K1481+L1481</f>
        <v>439</v>
      </c>
      <c r="P1481" s="23" t="n">
        <f aca="false">K1481+L1481+M1481+N1481</f>
        <v>439</v>
      </c>
      <c r="Q1481" s="23" t="n">
        <v>0</v>
      </c>
      <c r="R1481" s="23" t="n">
        <v>1064</v>
      </c>
      <c r="S1481" s="23" t="n">
        <v>1878</v>
      </c>
      <c r="T1481" s="23" t="n">
        <v>1022</v>
      </c>
      <c r="U1481" s="23" t="n">
        <f aca="false">IF(I1481="delivery",O1481-SUM(Q1481+R1481),IF(I1481="PO",P1481-SUM(Q1481:R1481)))</f>
        <v>-625</v>
      </c>
      <c r="V1481" s="43" t="n">
        <v>1.5272</v>
      </c>
      <c r="W1481" s="43" t="n">
        <v>1.77</v>
      </c>
      <c r="X1481" s="43" t="n">
        <f aca="false">W1481-V1481</f>
        <v>0.2428</v>
      </c>
      <c r="Y1481" s="43"/>
      <c r="Z1481" s="43"/>
      <c r="AA1481" s="43"/>
      <c r="AB1481" s="43"/>
      <c r="AC1481" s="43" t="s">
        <v>10482</v>
      </c>
      <c r="AD1481" s="43"/>
      <c r="AE1481" s="43"/>
      <c r="AF1481" s="43"/>
      <c r="AG1481" s="43" t="n">
        <v>1.77</v>
      </c>
      <c r="AH1481" s="43"/>
      <c r="AI1481" s="63"/>
      <c r="AJ1481" s="63"/>
      <c r="AK1481" s="43"/>
      <c r="AL1481" s="43"/>
      <c r="AM1481" s="43"/>
      <c r="AN1481" s="43"/>
      <c r="AO1481" s="43" t="s">
        <v>1471</v>
      </c>
      <c r="AP1481" s="23" t="s">
        <v>2011</v>
      </c>
      <c r="AT1481" s="23" t="s">
        <v>10959</v>
      </c>
      <c r="AV1481" s="23" t="n">
        <v>1.77</v>
      </c>
      <c r="AW1481" s="23" t="s">
        <v>12787</v>
      </c>
      <c r="AX1481" s="23" t="s">
        <v>12920</v>
      </c>
      <c r="AY1481" s="23" t="n">
        <v>5000</v>
      </c>
      <c r="AZ1481" s="23" t="n">
        <v>14</v>
      </c>
      <c r="BA1481" s="23" t="s">
        <v>1465</v>
      </c>
      <c r="BB1481" s="23" t="s">
        <v>12787</v>
      </c>
      <c r="BF1481" s="23" t="s">
        <v>10498</v>
      </c>
      <c r="BG1481" s="1" t="s">
        <v>183</v>
      </c>
    </row>
    <row r="1482" s="23" customFormat="true" ht="12.75" hidden="false" customHeight="false" outlineLevel="0" collapsed="false">
      <c r="A1482" s="23" t="s">
        <v>6852</v>
      </c>
      <c r="B1482" s="23" t="s">
        <v>6853</v>
      </c>
      <c r="C1482" s="40" t="s">
        <v>177</v>
      </c>
      <c r="D1482" s="23" t="s">
        <v>1471</v>
      </c>
      <c r="E1482" s="23" t="s">
        <v>6854</v>
      </c>
      <c r="F1482" s="23" t="s">
        <v>6855</v>
      </c>
      <c r="G1482" s="23" t="n">
        <v>71</v>
      </c>
      <c r="H1482" s="23" t="n">
        <v>3000</v>
      </c>
      <c r="I1482" s="41" t="s">
        <v>180</v>
      </c>
      <c r="K1482" s="23" t="n">
        <v>0</v>
      </c>
      <c r="L1482" s="23" t="n">
        <v>5762</v>
      </c>
      <c r="M1482" s="23" t="n">
        <v>3000</v>
      </c>
      <c r="N1482" s="23" t="n">
        <v>9000</v>
      </c>
      <c r="O1482" s="23" t="n">
        <f aca="false">K1482+L1482</f>
        <v>5762</v>
      </c>
      <c r="P1482" s="23" t="n">
        <f aca="false">K1482+L1482+M1482+N1482</f>
        <v>17762</v>
      </c>
      <c r="Q1482" s="23" t="n">
        <v>5971</v>
      </c>
      <c r="R1482" s="23" t="n">
        <v>2926</v>
      </c>
      <c r="S1482" s="23" t="n">
        <v>3138</v>
      </c>
      <c r="T1482" s="23" t="n">
        <v>1953</v>
      </c>
      <c r="U1482" s="23" t="n">
        <f aca="false">IF(I1482="delivery",O1482-SUM(Q1482+R1482),IF(I1482="PO",P1482-SUM(Q1482:R1482)))</f>
        <v>-3135</v>
      </c>
      <c r="V1482" s="43" t="n">
        <v>0.1342</v>
      </c>
      <c r="W1482" s="43" t="n">
        <v>0.16536</v>
      </c>
      <c r="X1482" s="43" t="n">
        <f aca="false">W1482-V1482</f>
        <v>0.03116</v>
      </c>
      <c r="Y1482" s="43"/>
      <c r="Z1482" s="43"/>
      <c r="AA1482" s="43" t="n">
        <v>0.14447</v>
      </c>
      <c r="AB1482" s="43"/>
      <c r="AC1482" s="43" t="s">
        <v>10482</v>
      </c>
      <c r="AD1482" s="43"/>
      <c r="AE1482" s="43" t="s">
        <v>12921</v>
      </c>
      <c r="AF1482" s="43"/>
      <c r="AG1482" s="43" t="n">
        <v>0.16536</v>
      </c>
      <c r="AH1482" s="43" t="s">
        <v>12731</v>
      </c>
      <c r="AI1482" s="63" t="s">
        <v>12922</v>
      </c>
      <c r="AJ1482" s="63" t="n">
        <v>12</v>
      </c>
      <c r="AK1482" s="43" t="s">
        <v>12923</v>
      </c>
      <c r="AL1482" s="43"/>
      <c r="AM1482" s="43" t="s">
        <v>12919</v>
      </c>
      <c r="AN1482" s="43"/>
      <c r="AO1482" s="43" t="s">
        <v>1471</v>
      </c>
      <c r="AP1482" s="23" t="s">
        <v>2011</v>
      </c>
      <c r="AT1482" s="23" t="s">
        <v>11356</v>
      </c>
      <c r="AV1482" s="23" t="n">
        <v>0.16536</v>
      </c>
      <c r="AW1482" s="23" t="s">
        <v>12829</v>
      </c>
      <c r="AX1482" s="23" t="s">
        <v>12923</v>
      </c>
      <c r="AY1482" s="23" t="n">
        <v>10000</v>
      </c>
      <c r="AZ1482" s="23" t="n">
        <v>18</v>
      </c>
      <c r="BA1482" s="23" t="s">
        <v>1465</v>
      </c>
      <c r="BB1482" s="23" t="s">
        <v>11587</v>
      </c>
      <c r="BF1482" s="23" t="s">
        <v>10498</v>
      </c>
      <c r="BG1482" s="1" t="s">
        <v>183</v>
      </c>
    </row>
    <row r="1483" s="23" customFormat="true" ht="12.75" hidden="true" customHeight="false" outlineLevel="0" collapsed="false">
      <c r="A1483" s="23" t="s">
        <v>6856</v>
      </c>
      <c r="B1483" s="23" t="s">
        <v>6857</v>
      </c>
      <c r="C1483" s="40" t="s">
        <v>177</v>
      </c>
      <c r="D1483" s="23" t="s">
        <v>82</v>
      </c>
      <c r="E1483" s="23" t="s">
        <v>6858</v>
      </c>
      <c r="F1483" s="23" t="s">
        <v>6859</v>
      </c>
      <c r="G1483" s="23" t="n">
        <v>106</v>
      </c>
      <c r="H1483" s="23" t="n">
        <v>84</v>
      </c>
      <c r="I1483" s="41" t="s">
        <v>180</v>
      </c>
      <c r="K1483" s="23" t="n">
        <v>0</v>
      </c>
      <c r="L1483" s="23" t="n">
        <v>119</v>
      </c>
      <c r="M1483" s="23" t="n">
        <v>252</v>
      </c>
      <c r="N1483" s="23" t="n">
        <v>246</v>
      </c>
      <c r="O1483" s="23" t="n">
        <f aca="false">K1483+L1483</f>
        <v>119</v>
      </c>
      <c r="P1483" s="23" t="n">
        <f aca="false">K1483+L1483+M1483+N1483</f>
        <v>617</v>
      </c>
      <c r="Q1483" s="23" t="n">
        <v>476</v>
      </c>
      <c r="R1483" s="23" t="n">
        <v>204</v>
      </c>
      <c r="S1483" s="23" t="n">
        <v>268</v>
      </c>
      <c r="T1483" s="23" t="n">
        <v>122</v>
      </c>
      <c r="U1483" s="23" t="n">
        <f aca="false">IF(I1483="delivery",O1483-SUM(Q1483+R1483),IF(I1483="PO",P1483-SUM(Q1483:R1483)))</f>
        <v>-561</v>
      </c>
      <c r="V1483" s="43" t="n">
        <v>10</v>
      </c>
      <c r="W1483" s="43" t="n">
        <v>10</v>
      </c>
      <c r="X1483" s="43" t="n">
        <f aca="false">W1483-V1483</f>
        <v>0</v>
      </c>
      <c r="Y1483" s="43"/>
      <c r="Z1483" s="43"/>
      <c r="AA1483" s="43" t="n">
        <v>10</v>
      </c>
      <c r="AB1483" s="43"/>
      <c r="AC1483" s="43" t="s">
        <v>10482</v>
      </c>
      <c r="AD1483" s="43"/>
      <c r="AE1483" s="43"/>
      <c r="AF1483" s="43"/>
      <c r="AG1483" s="43" t="n">
        <v>10</v>
      </c>
      <c r="AH1483" s="43" t="s">
        <v>12924</v>
      </c>
      <c r="AI1483" s="63" t="n">
        <v>84</v>
      </c>
      <c r="AJ1483" s="63" t="n">
        <v>19</v>
      </c>
      <c r="AK1483" s="43" t="s">
        <v>12925</v>
      </c>
      <c r="AL1483" s="43"/>
      <c r="AM1483" s="43"/>
      <c r="AN1483" s="43"/>
      <c r="AO1483" s="43" t="s">
        <v>82</v>
      </c>
      <c r="AP1483" s="23" t="s">
        <v>6397</v>
      </c>
      <c r="BF1483" s="23" t="s">
        <v>10498</v>
      </c>
      <c r="BG1483" s="1" t="s">
        <v>183</v>
      </c>
    </row>
    <row r="1484" s="23" customFormat="true" ht="12.75" hidden="true" customHeight="false" outlineLevel="0" collapsed="false">
      <c r="A1484" s="23" t="s">
        <v>6860</v>
      </c>
      <c r="B1484" s="23" t="s">
        <v>6861</v>
      </c>
      <c r="C1484" s="40" t="s">
        <v>177</v>
      </c>
      <c r="D1484" s="23" t="s">
        <v>82</v>
      </c>
      <c r="E1484" s="23" t="s">
        <v>6862</v>
      </c>
      <c r="F1484" s="23" t="s">
        <v>6863</v>
      </c>
      <c r="G1484" s="23" t="n">
        <v>111</v>
      </c>
      <c r="H1484" s="23" t="n">
        <v>270</v>
      </c>
      <c r="I1484" s="41" t="s">
        <v>180</v>
      </c>
      <c r="K1484" s="23" t="n">
        <v>0</v>
      </c>
      <c r="L1484" s="23" t="n">
        <v>2604</v>
      </c>
      <c r="M1484" s="23" t="n">
        <v>0</v>
      </c>
      <c r="N1484" s="23" t="n">
        <v>0</v>
      </c>
      <c r="O1484" s="23" t="n">
        <f aca="false">K1484+L1484</f>
        <v>2604</v>
      </c>
      <c r="P1484" s="23" t="n">
        <f aca="false">K1484+L1484+M1484+N1484</f>
        <v>2604</v>
      </c>
      <c r="Q1484" s="23" t="n">
        <v>54</v>
      </c>
      <c r="R1484" s="23" t="n">
        <v>0</v>
      </c>
      <c r="S1484" s="23" t="n">
        <v>0</v>
      </c>
      <c r="T1484" s="23" t="n">
        <v>40</v>
      </c>
      <c r="U1484" s="23" t="n">
        <f aca="false">IF(I1484="delivery",O1484-SUM(Q1484+R1484),IF(I1484="PO",P1484-SUM(Q1484:R1484)))</f>
        <v>2550</v>
      </c>
      <c r="V1484" s="43" t="n">
        <v>45</v>
      </c>
      <c r="W1484" s="43" t="n">
        <v>45</v>
      </c>
      <c r="X1484" s="43" t="n">
        <f aca="false">W1484-V1484</f>
        <v>0</v>
      </c>
      <c r="Y1484" s="43"/>
      <c r="Z1484" s="43"/>
      <c r="AA1484" s="43" t="n">
        <v>45</v>
      </c>
      <c r="AB1484" s="43" t="n">
        <v>39.47</v>
      </c>
      <c r="AC1484" s="43" t="s">
        <v>10482</v>
      </c>
      <c r="AD1484" s="43"/>
      <c r="AE1484" s="43"/>
      <c r="AF1484" s="43"/>
      <c r="AG1484" s="43" t="n">
        <v>39.47</v>
      </c>
      <c r="AH1484" s="43" t="s">
        <v>12926</v>
      </c>
      <c r="AI1484" s="63" t="n">
        <v>270</v>
      </c>
      <c r="AJ1484" s="63" t="n">
        <v>25</v>
      </c>
      <c r="AK1484" s="43" t="s">
        <v>12743</v>
      </c>
      <c r="AL1484" s="43"/>
      <c r="AM1484" s="43" t="s">
        <v>12744</v>
      </c>
      <c r="AN1484" s="43"/>
      <c r="AO1484" s="43" t="s">
        <v>82</v>
      </c>
      <c r="AP1484" s="23" t="s">
        <v>6397</v>
      </c>
      <c r="BF1484" s="23" t="s">
        <v>10498</v>
      </c>
      <c r="BG1484" s="1" t="s">
        <v>183</v>
      </c>
    </row>
    <row r="1485" s="23" customFormat="true" ht="12.75" hidden="false" customHeight="false" outlineLevel="0" collapsed="false">
      <c r="A1485" s="23" t="s">
        <v>6864</v>
      </c>
      <c r="B1485" s="23" t="s">
        <v>6865</v>
      </c>
      <c r="C1485" s="40" t="s">
        <v>177</v>
      </c>
      <c r="D1485" s="23" t="s">
        <v>1471</v>
      </c>
      <c r="E1485" s="23" t="s">
        <v>6866</v>
      </c>
      <c r="F1485" s="23" t="s">
        <v>6867</v>
      </c>
      <c r="G1485" s="23" t="n">
        <v>73</v>
      </c>
      <c r="H1485" s="23" t="n">
        <v>3000</v>
      </c>
      <c r="I1485" s="41" t="s">
        <v>180</v>
      </c>
      <c r="K1485" s="23" t="n">
        <v>0</v>
      </c>
      <c r="L1485" s="23" t="n">
        <v>4220</v>
      </c>
      <c r="M1485" s="23" t="n">
        <v>0</v>
      </c>
      <c r="N1485" s="23" t="n">
        <v>0</v>
      </c>
      <c r="O1485" s="23" t="n">
        <f aca="false">K1485+L1485</f>
        <v>4220</v>
      </c>
      <c r="P1485" s="23" t="n">
        <f aca="false">K1485+L1485+M1485+N1485</f>
        <v>4220</v>
      </c>
      <c r="Q1485" s="23" t="n">
        <v>3552</v>
      </c>
      <c r="R1485" s="23" t="n">
        <v>7128</v>
      </c>
      <c r="S1485" s="23" t="n">
        <v>9852</v>
      </c>
      <c r="T1485" s="23" t="n">
        <v>5346</v>
      </c>
      <c r="U1485" s="23" t="n">
        <f aca="false">IF(I1485="delivery",O1485-SUM(Q1485+R1485),IF(I1485="PO",P1485-SUM(Q1485:R1485)))</f>
        <v>-6460</v>
      </c>
      <c r="V1485" s="43" t="n">
        <v>0.7245</v>
      </c>
      <c r="W1485" s="43" t="n">
        <v>0.00690000000000002</v>
      </c>
      <c r="X1485" s="43" t="n">
        <f aca="false">W1485-V1485</f>
        <v>-0.7176</v>
      </c>
      <c r="Y1485" s="43"/>
      <c r="Z1485" s="43"/>
      <c r="AA1485" s="43" t="n">
        <v>0.7245</v>
      </c>
      <c r="AB1485" s="43"/>
      <c r="AC1485" s="43" t="s">
        <v>10482</v>
      </c>
      <c r="AD1485" s="43" t="s">
        <v>12927</v>
      </c>
      <c r="AE1485" s="43" t="s">
        <v>12928</v>
      </c>
      <c r="AF1485" s="43"/>
      <c r="AG1485" s="43" t="n">
        <v>0.69</v>
      </c>
      <c r="AH1485" s="43" t="s">
        <v>10491</v>
      </c>
      <c r="AI1485" s="63" t="n">
        <v>3000</v>
      </c>
      <c r="AJ1485" s="63" t="n">
        <v>12</v>
      </c>
      <c r="AK1485" s="43" t="s">
        <v>12929</v>
      </c>
      <c r="AL1485" s="43"/>
      <c r="AM1485" s="43"/>
      <c r="AN1485" s="43"/>
      <c r="AO1485" s="43" t="s">
        <v>1471</v>
      </c>
      <c r="AP1485" s="23" t="s">
        <v>2011</v>
      </c>
      <c r="AT1485" s="23" t="s">
        <v>11356</v>
      </c>
      <c r="AV1485" s="23" t="n">
        <v>0.7314</v>
      </c>
      <c r="AW1485" s="23" t="s">
        <v>12586</v>
      </c>
      <c r="AX1485" s="23" t="s">
        <v>12929</v>
      </c>
      <c r="AY1485" s="23" t="n">
        <v>500</v>
      </c>
      <c r="AZ1485" s="23" t="n">
        <v>16</v>
      </c>
      <c r="BA1485" s="23" t="s">
        <v>1465</v>
      </c>
      <c r="BB1485" s="23" t="s">
        <v>11587</v>
      </c>
      <c r="BF1485" s="23" t="s">
        <v>10498</v>
      </c>
      <c r="BG1485" s="1" t="s">
        <v>183</v>
      </c>
    </row>
    <row r="1486" s="23" customFormat="true" ht="12.75" hidden="true" customHeight="false" outlineLevel="0" collapsed="false">
      <c r="A1486" s="23" t="s">
        <v>6868</v>
      </c>
      <c r="B1486" s="23" t="s">
        <v>6869</v>
      </c>
      <c r="C1486" s="40" t="s">
        <v>177</v>
      </c>
      <c r="D1486" s="23" t="s">
        <v>82</v>
      </c>
      <c r="E1486" s="23" t="s">
        <v>6870</v>
      </c>
      <c r="F1486" s="23" t="s">
        <v>6871</v>
      </c>
      <c r="G1486" s="23" t="n">
        <v>91</v>
      </c>
      <c r="H1486" s="23" t="n">
        <v>44</v>
      </c>
      <c r="I1486" s="41" t="s">
        <v>180</v>
      </c>
      <c r="K1486" s="23" t="n">
        <v>0</v>
      </c>
      <c r="L1486" s="23" t="n">
        <v>5700</v>
      </c>
      <c r="M1486" s="23" t="n">
        <v>0</v>
      </c>
      <c r="N1486" s="23" t="n">
        <v>1783</v>
      </c>
      <c r="O1486" s="23" t="n">
        <f aca="false">K1486+L1486</f>
        <v>5700</v>
      </c>
      <c r="P1486" s="23" t="n">
        <f aca="false">K1486+L1486+M1486+N1486</f>
        <v>7483</v>
      </c>
      <c r="Q1486" s="23" t="n">
        <v>6504</v>
      </c>
      <c r="R1486" s="23" t="n">
        <v>3105</v>
      </c>
      <c r="S1486" s="23" t="n">
        <v>4303</v>
      </c>
      <c r="T1486" s="23" t="n">
        <v>1892</v>
      </c>
      <c r="U1486" s="23" t="n">
        <f aca="false">IF(I1486="delivery",O1486-SUM(Q1486+R1486),IF(I1486="PO",P1486-SUM(Q1486:R1486)))</f>
        <v>-3909</v>
      </c>
      <c r="V1486" s="43" t="n">
        <v>54.65</v>
      </c>
      <c r="W1486" s="43" t="n">
        <v>54.65</v>
      </c>
      <c r="X1486" s="43" t="n">
        <f aca="false">W1486-V1486</f>
        <v>0</v>
      </c>
      <c r="Y1486" s="43"/>
      <c r="Z1486" s="43"/>
      <c r="AA1486" s="43" t="n">
        <v>54.65</v>
      </c>
      <c r="AB1486" s="43"/>
      <c r="AC1486" s="43" t="s">
        <v>10482</v>
      </c>
      <c r="AD1486" s="43"/>
      <c r="AE1486" s="43"/>
      <c r="AF1486" s="43"/>
      <c r="AG1486" s="43" t="n">
        <v>54.65</v>
      </c>
      <c r="AH1486" s="43" t="s">
        <v>12930</v>
      </c>
      <c r="AI1486" s="63" t="n">
        <v>44</v>
      </c>
      <c r="AJ1486" s="63" t="n">
        <v>16</v>
      </c>
      <c r="AK1486" s="43" t="s">
        <v>12902</v>
      </c>
      <c r="AL1486" s="43"/>
      <c r="AM1486" s="43"/>
      <c r="AN1486" s="43"/>
      <c r="AO1486" s="43" t="s">
        <v>82</v>
      </c>
      <c r="AP1486" s="23" t="s">
        <v>6397</v>
      </c>
      <c r="BF1486" s="23" t="s">
        <v>10498</v>
      </c>
      <c r="BG1486" s="1" t="s">
        <v>183</v>
      </c>
    </row>
    <row r="1487" s="23" customFormat="true" ht="12.75" hidden="true" customHeight="false" outlineLevel="0" collapsed="false">
      <c r="A1487" s="23" t="s">
        <v>6872</v>
      </c>
      <c r="B1487" s="23" t="s">
        <v>6873</v>
      </c>
      <c r="C1487" s="40" t="s">
        <v>177</v>
      </c>
      <c r="D1487" s="23" t="s">
        <v>82</v>
      </c>
      <c r="E1487" s="23" t="s">
        <v>6874</v>
      </c>
      <c r="F1487" s="23" t="s">
        <v>6875</v>
      </c>
      <c r="G1487" s="23" t="n">
        <v>101</v>
      </c>
      <c r="H1487" s="23" t="n">
        <v>1</v>
      </c>
      <c r="I1487" s="41" t="s">
        <v>180</v>
      </c>
      <c r="K1487" s="23" t="n">
        <v>0</v>
      </c>
      <c r="L1487" s="23" t="n">
        <v>569</v>
      </c>
      <c r="M1487" s="23" t="n">
        <v>0</v>
      </c>
      <c r="N1487" s="23" t="n">
        <v>26</v>
      </c>
      <c r="O1487" s="23" t="n">
        <f aca="false">K1487+L1487</f>
        <v>569</v>
      </c>
      <c r="P1487" s="23" t="n">
        <f aca="false">K1487+L1487+M1487+N1487</f>
        <v>595</v>
      </c>
      <c r="Q1487" s="23" t="n">
        <v>349</v>
      </c>
      <c r="R1487" s="23" t="n">
        <v>184</v>
      </c>
      <c r="S1487" s="23" t="n">
        <v>333</v>
      </c>
      <c r="T1487" s="23" t="n">
        <v>262</v>
      </c>
      <c r="U1487" s="23" t="n">
        <f aca="false">IF(I1487="delivery",O1487-SUM(Q1487+R1487),IF(I1487="PO",P1487-SUM(Q1487:R1487)))</f>
        <v>36</v>
      </c>
      <c r="V1487" s="43" t="n">
        <v>20.84</v>
      </c>
      <c r="W1487" s="43" t="n">
        <v>20.84</v>
      </c>
      <c r="X1487" s="43" t="n">
        <f aca="false">W1487-V1487</f>
        <v>0</v>
      </c>
      <c r="Y1487" s="43"/>
      <c r="Z1487" s="43"/>
      <c r="AA1487" s="43"/>
      <c r="AB1487" s="43"/>
      <c r="AC1487" s="43" t="s">
        <v>10482</v>
      </c>
      <c r="AD1487" s="43"/>
      <c r="AE1487" s="43"/>
      <c r="AF1487" s="43"/>
      <c r="AG1487" s="43" t="n">
        <v>20.84</v>
      </c>
      <c r="AH1487" s="43" t="s">
        <v>12931</v>
      </c>
      <c r="AI1487" s="63" t="n">
        <v>1</v>
      </c>
      <c r="AJ1487" s="63" t="n">
        <v>18</v>
      </c>
      <c r="AK1487" s="43" t="s">
        <v>12743</v>
      </c>
      <c r="AL1487" s="43"/>
      <c r="AM1487" s="43" t="s">
        <v>12744</v>
      </c>
      <c r="AN1487" s="43"/>
      <c r="AO1487" s="43" t="s">
        <v>82</v>
      </c>
      <c r="AP1487" s="23" t="s">
        <v>6397</v>
      </c>
      <c r="BF1487" s="23" t="s">
        <v>10498</v>
      </c>
      <c r="BG1487" s="1" t="s">
        <v>183</v>
      </c>
    </row>
    <row r="1488" s="23" customFormat="true" ht="12.75" hidden="false" customHeight="false" outlineLevel="0" collapsed="false">
      <c r="A1488" s="23" t="s">
        <v>6876</v>
      </c>
      <c r="B1488" s="23" t="s">
        <v>6877</v>
      </c>
      <c r="C1488" s="40" t="s">
        <v>177</v>
      </c>
      <c r="D1488" s="23" t="s">
        <v>1471</v>
      </c>
      <c r="E1488" s="23" t="s">
        <v>6878</v>
      </c>
      <c r="F1488" s="23" t="s">
        <v>6879</v>
      </c>
      <c r="G1488" s="23" t="n">
        <v>43</v>
      </c>
      <c r="H1488" s="23" t="n">
        <v>2500</v>
      </c>
      <c r="I1488" s="41" t="s">
        <v>180</v>
      </c>
      <c r="K1488" s="23" t="n">
        <v>0</v>
      </c>
      <c r="L1488" s="23" t="n">
        <v>5497</v>
      </c>
      <c r="M1488" s="23" t="n">
        <v>0</v>
      </c>
      <c r="N1488" s="23" t="n">
        <v>0</v>
      </c>
      <c r="O1488" s="23" t="n">
        <f aca="false">K1488+L1488</f>
        <v>5497</v>
      </c>
      <c r="P1488" s="23" t="n">
        <f aca="false">K1488+L1488+M1488+N1488</f>
        <v>5497</v>
      </c>
      <c r="Q1488" s="23" t="n">
        <v>5583</v>
      </c>
      <c r="R1488" s="23" t="n">
        <v>8952</v>
      </c>
      <c r="S1488" s="23" t="n">
        <v>7459</v>
      </c>
      <c r="T1488" s="23" t="n">
        <v>5697</v>
      </c>
      <c r="U1488" s="23" t="n">
        <f aca="false">IF(I1488="delivery",O1488-SUM(Q1488+R1488),IF(I1488="PO",P1488-SUM(Q1488:R1488)))</f>
        <v>-9038</v>
      </c>
      <c r="V1488" s="43" t="n">
        <v>0.95</v>
      </c>
      <c r="W1488" s="43" t="n">
        <v>0.95</v>
      </c>
      <c r="X1488" s="43" t="n">
        <f aca="false">W1488-V1488</f>
        <v>0</v>
      </c>
      <c r="Y1488" s="43"/>
      <c r="Z1488" s="43"/>
      <c r="AA1488" s="43" t="n">
        <v>0.95</v>
      </c>
      <c r="AB1488" s="43"/>
      <c r="AC1488" s="43" t="s">
        <v>10482</v>
      </c>
      <c r="AD1488" s="43"/>
      <c r="AE1488" s="43"/>
      <c r="AF1488" s="43"/>
      <c r="AG1488" s="43" t="n">
        <v>0.95</v>
      </c>
      <c r="AH1488" s="43"/>
      <c r="AI1488" s="63"/>
      <c r="AJ1488" s="63"/>
      <c r="AK1488" s="43"/>
      <c r="AL1488" s="43"/>
      <c r="AM1488" s="43" t="s">
        <v>11367</v>
      </c>
      <c r="AN1488" s="43"/>
      <c r="AO1488" s="43" t="s">
        <v>1471</v>
      </c>
      <c r="AP1488" s="23" t="s">
        <v>3124</v>
      </c>
      <c r="AT1488" s="23" t="s">
        <v>11356</v>
      </c>
      <c r="AV1488" s="23" t="n">
        <v>0.95</v>
      </c>
      <c r="AW1488" s="23" t="s">
        <v>12735</v>
      </c>
      <c r="AX1488" s="23" t="s">
        <v>12932</v>
      </c>
      <c r="AY1488" s="23" t="n">
        <v>2500</v>
      </c>
      <c r="AZ1488" s="23" t="n">
        <v>6</v>
      </c>
      <c r="BA1488" s="23" t="s">
        <v>1465</v>
      </c>
      <c r="BB1488" s="23" t="s">
        <v>11587</v>
      </c>
      <c r="BF1488" s="23" t="s">
        <v>10498</v>
      </c>
      <c r="BG1488" s="1" t="s">
        <v>183</v>
      </c>
    </row>
    <row r="1489" s="23" customFormat="true" ht="12.75" hidden="false" customHeight="false" outlineLevel="0" collapsed="false">
      <c r="A1489" s="23" t="s">
        <v>6880</v>
      </c>
      <c r="B1489" s="23" t="s">
        <v>6881</v>
      </c>
      <c r="C1489" s="40" t="s">
        <v>177</v>
      </c>
      <c r="D1489" s="23" t="s">
        <v>1471</v>
      </c>
      <c r="E1489" s="23" t="s">
        <v>6882</v>
      </c>
      <c r="F1489" s="23" t="s">
        <v>6883</v>
      </c>
      <c r="G1489" s="23" t="n">
        <v>73</v>
      </c>
      <c r="H1489" s="23" t="n">
        <v>3000</v>
      </c>
      <c r="I1489" s="41" t="s">
        <v>180</v>
      </c>
      <c r="K1489" s="23" t="n">
        <v>0</v>
      </c>
      <c r="L1489" s="23" t="n">
        <v>5805</v>
      </c>
      <c r="M1489" s="23" t="n">
        <v>12000</v>
      </c>
      <c r="N1489" s="23" t="n">
        <v>12000</v>
      </c>
      <c r="O1489" s="23" t="n">
        <f aca="false">K1489+L1489</f>
        <v>5805</v>
      </c>
      <c r="P1489" s="23" t="n">
        <f aca="false">K1489+L1489+M1489+N1489</f>
        <v>29805</v>
      </c>
      <c r="Q1489" s="23" t="n">
        <v>2497</v>
      </c>
      <c r="R1489" s="23" t="n">
        <v>8733</v>
      </c>
      <c r="S1489" s="23" t="n">
        <v>8854</v>
      </c>
      <c r="T1489" s="23" t="n">
        <v>6090</v>
      </c>
      <c r="U1489" s="23" t="n">
        <f aca="false">IF(I1489="delivery",O1489-SUM(Q1489+R1489),IF(I1489="PO",P1489-SUM(Q1489:R1489)))</f>
        <v>-5425</v>
      </c>
      <c r="V1489" s="43" t="n">
        <v>0.069</v>
      </c>
      <c r="W1489" s="43" t="n">
        <v>0.069</v>
      </c>
      <c r="X1489" s="43" t="n">
        <f aca="false">W1489-V1489</f>
        <v>0</v>
      </c>
      <c r="Y1489" s="43"/>
      <c r="Z1489" s="43"/>
      <c r="AA1489" s="43" t="n">
        <v>0.06315</v>
      </c>
      <c r="AB1489" s="43"/>
      <c r="AC1489" s="43" t="s">
        <v>10482</v>
      </c>
      <c r="AD1489" s="43"/>
      <c r="AE1489" s="43"/>
      <c r="AF1489" s="43"/>
      <c r="AG1489" s="43" t="n">
        <v>0.069</v>
      </c>
      <c r="AH1489" s="43"/>
      <c r="AI1489" s="63"/>
      <c r="AJ1489" s="63"/>
      <c r="AK1489" s="43"/>
      <c r="AL1489" s="43"/>
      <c r="AM1489" s="43" t="s">
        <v>11367</v>
      </c>
      <c r="AN1489" s="43"/>
      <c r="AO1489" s="43" t="s">
        <v>1471</v>
      </c>
      <c r="AP1489" s="23" t="s">
        <v>3124</v>
      </c>
      <c r="AT1489" s="23" t="s">
        <v>10959</v>
      </c>
      <c r="AV1489" s="23" t="n">
        <v>0.069</v>
      </c>
      <c r="AW1489" s="23" t="s">
        <v>12414</v>
      </c>
      <c r="AX1489" s="23" t="s">
        <v>12933</v>
      </c>
      <c r="AY1489" s="23" t="n">
        <v>3000</v>
      </c>
      <c r="AZ1489" s="23" t="n">
        <v>18</v>
      </c>
      <c r="BA1489" s="23" t="s">
        <v>177</v>
      </c>
      <c r="BB1489" s="23" t="s">
        <v>12414</v>
      </c>
      <c r="BF1489" s="23" t="s">
        <v>10498</v>
      </c>
      <c r="BG1489" s="1" t="s">
        <v>183</v>
      </c>
    </row>
    <row r="1490" s="23" customFormat="true" ht="12.75" hidden="true" customHeight="false" outlineLevel="0" collapsed="false">
      <c r="A1490" s="23" t="s">
        <v>6884</v>
      </c>
      <c r="B1490" s="23" t="s">
        <v>6885</v>
      </c>
      <c r="C1490" s="40" t="s">
        <v>177</v>
      </c>
      <c r="D1490" s="23" t="s">
        <v>82</v>
      </c>
      <c r="E1490" s="23" t="s">
        <v>6886</v>
      </c>
      <c r="F1490" s="23" t="s">
        <v>6887</v>
      </c>
      <c r="G1490" s="23" t="n">
        <v>61</v>
      </c>
      <c r="H1490" s="23" t="n">
        <v>90</v>
      </c>
      <c r="I1490" s="41" t="s">
        <v>180</v>
      </c>
      <c r="K1490" s="23" t="n">
        <v>0</v>
      </c>
      <c r="L1490" s="23" t="n">
        <v>773</v>
      </c>
      <c r="M1490" s="23" t="n">
        <v>360</v>
      </c>
      <c r="N1490" s="23" t="n">
        <v>0</v>
      </c>
      <c r="O1490" s="23" t="n">
        <f aca="false">K1490+L1490</f>
        <v>773</v>
      </c>
      <c r="P1490" s="23" t="n">
        <f aca="false">K1490+L1490+M1490+N1490</f>
        <v>1133</v>
      </c>
      <c r="Q1490" s="23" t="n">
        <v>638</v>
      </c>
      <c r="R1490" s="23" t="n">
        <v>1006</v>
      </c>
      <c r="S1490" s="23" t="n">
        <v>913</v>
      </c>
      <c r="T1490" s="23" t="n">
        <v>987</v>
      </c>
      <c r="U1490" s="23" t="n">
        <f aca="false">IF(I1490="delivery",O1490-SUM(Q1490+R1490),IF(I1490="PO",P1490-SUM(Q1490:R1490)))</f>
        <v>-871</v>
      </c>
      <c r="V1490" s="43" t="n">
        <v>3.31</v>
      </c>
      <c r="W1490" s="43" t="n">
        <v>3.31</v>
      </c>
      <c r="X1490" s="43" t="n">
        <f aca="false">W1490-V1490</f>
        <v>0</v>
      </c>
      <c r="Y1490" s="43"/>
      <c r="Z1490" s="43"/>
      <c r="AA1490" s="43" t="n">
        <v>3.31</v>
      </c>
      <c r="AB1490" s="43"/>
      <c r="AC1490" s="43" t="s">
        <v>10482</v>
      </c>
      <c r="AD1490" s="43"/>
      <c r="AE1490" s="43"/>
      <c r="AF1490" s="43"/>
      <c r="AG1490" s="43" t="n">
        <v>3.31</v>
      </c>
      <c r="AH1490" s="43" t="s">
        <v>12934</v>
      </c>
      <c r="AI1490" s="63" t="n">
        <v>90</v>
      </c>
      <c r="AJ1490" s="63" t="n">
        <v>10</v>
      </c>
      <c r="AK1490" s="43" t="s">
        <v>12776</v>
      </c>
      <c r="AL1490" s="43"/>
      <c r="AM1490" s="43"/>
      <c r="AN1490" s="43"/>
      <c r="AO1490" s="43" t="s">
        <v>82</v>
      </c>
      <c r="AP1490" s="23" t="s">
        <v>6397</v>
      </c>
      <c r="BF1490" s="23" t="s">
        <v>10498</v>
      </c>
      <c r="BG1490" s="1" t="s">
        <v>183</v>
      </c>
    </row>
    <row r="1491" s="23" customFormat="true" ht="12.75" hidden="false" customHeight="false" outlineLevel="0" collapsed="false">
      <c r="A1491" s="23" t="s">
        <v>6888</v>
      </c>
      <c r="B1491" s="23" t="s">
        <v>6889</v>
      </c>
      <c r="C1491" s="40" t="s">
        <v>177</v>
      </c>
      <c r="D1491" s="23" t="s">
        <v>1471</v>
      </c>
      <c r="E1491" s="23" t="s">
        <v>6890</v>
      </c>
      <c r="F1491" s="23" t="s">
        <v>6891</v>
      </c>
      <c r="G1491" s="23" t="n">
        <v>73</v>
      </c>
      <c r="H1491" s="23" t="n">
        <v>3000</v>
      </c>
      <c r="I1491" s="41" t="s">
        <v>180</v>
      </c>
      <c r="K1491" s="23" t="n">
        <v>0</v>
      </c>
      <c r="L1491" s="23" t="n">
        <v>854</v>
      </c>
      <c r="M1491" s="23" t="n">
        <v>0</v>
      </c>
      <c r="N1491" s="23" t="n">
        <v>0</v>
      </c>
      <c r="O1491" s="23" t="n">
        <f aca="false">K1491+L1491</f>
        <v>854</v>
      </c>
      <c r="P1491" s="23" t="n">
        <f aca="false">K1491+L1491+M1491+N1491</f>
        <v>854</v>
      </c>
      <c r="Q1491" s="23" t="n">
        <v>0</v>
      </c>
      <c r="R1491" s="23" t="n">
        <v>0</v>
      </c>
      <c r="S1491" s="23" t="n">
        <v>0</v>
      </c>
      <c r="T1491" s="23" t="n">
        <v>0</v>
      </c>
      <c r="U1491" s="23" t="n">
        <f aca="false">IF(I1491="delivery",O1491-SUM(Q1491+R1491),IF(I1491="PO",P1491-SUM(Q1491:R1491)))</f>
        <v>854</v>
      </c>
      <c r="V1491" s="43" t="n">
        <v>0.482</v>
      </c>
      <c r="W1491" s="43" t="n">
        <v>0.482</v>
      </c>
      <c r="X1491" s="43" t="n">
        <f aca="false">W1491-V1491</f>
        <v>0</v>
      </c>
      <c r="Y1491" s="43"/>
      <c r="Z1491" s="43"/>
      <c r="AA1491" s="43"/>
      <c r="AB1491" s="43"/>
      <c r="AC1491" s="43" t="s">
        <v>10482</v>
      </c>
      <c r="AD1491" s="43"/>
      <c r="AE1491" s="43"/>
      <c r="AF1491" s="43"/>
      <c r="AG1491" s="43" t="n">
        <v>0.48654</v>
      </c>
      <c r="AH1491" s="43" t="s">
        <v>12731</v>
      </c>
      <c r="AI1491" s="63"/>
      <c r="AJ1491" s="63"/>
      <c r="AK1491" s="43"/>
      <c r="AL1491" s="43"/>
      <c r="AM1491" s="43" t="s">
        <v>12919</v>
      </c>
      <c r="AN1491" s="43"/>
      <c r="AO1491" s="43" t="s">
        <v>1471</v>
      </c>
      <c r="AP1491" s="23" t="s">
        <v>2011</v>
      </c>
      <c r="AT1491" s="23" t="s">
        <v>11356</v>
      </c>
      <c r="AV1491" s="23" t="n">
        <v>0.48654</v>
      </c>
      <c r="AW1491" s="23" t="s">
        <v>12829</v>
      </c>
      <c r="AX1491" s="23" t="s">
        <v>12935</v>
      </c>
      <c r="AY1491" s="23" t="n">
        <v>4000</v>
      </c>
      <c r="AZ1491" s="23" t="n">
        <v>22</v>
      </c>
      <c r="BA1491" s="23" t="s">
        <v>1465</v>
      </c>
      <c r="BB1491" s="23" t="s">
        <v>11587</v>
      </c>
      <c r="BF1491" s="23" t="s">
        <v>10498</v>
      </c>
      <c r="BG1491" s="1" t="s">
        <v>183</v>
      </c>
    </row>
    <row r="1492" s="23" customFormat="true" ht="12.75" hidden="false" customHeight="false" outlineLevel="0" collapsed="false">
      <c r="A1492" s="23" t="s">
        <v>6892</v>
      </c>
      <c r="B1492" s="23" t="s">
        <v>6893</v>
      </c>
      <c r="C1492" s="40" t="s">
        <v>177</v>
      </c>
      <c r="D1492" s="23" t="s">
        <v>1471</v>
      </c>
      <c r="E1492" s="23" t="s">
        <v>6894</v>
      </c>
      <c r="F1492" s="23" t="s">
        <v>6895</v>
      </c>
      <c r="G1492" s="23" t="n">
        <v>73</v>
      </c>
      <c r="H1492" s="23" t="n">
        <v>2500</v>
      </c>
      <c r="I1492" s="41" t="s">
        <v>180</v>
      </c>
      <c r="K1492" s="23" t="n">
        <v>0</v>
      </c>
      <c r="L1492" s="23" t="n">
        <v>4324</v>
      </c>
      <c r="M1492" s="23" t="n">
        <v>0</v>
      </c>
      <c r="N1492" s="23" t="n">
        <v>0</v>
      </c>
      <c r="O1492" s="23" t="n">
        <f aca="false">K1492+L1492</f>
        <v>4324</v>
      </c>
      <c r="P1492" s="23" t="n">
        <f aca="false">K1492+L1492+M1492+N1492</f>
        <v>4324</v>
      </c>
      <c r="Q1492" s="23" t="n">
        <v>1492</v>
      </c>
      <c r="R1492" s="23" t="n">
        <v>5587</v>
      </c>
      <c r="S1492" s="23" t="n">
        <v>6499</v>
      </c>
      <c r="T1492" s="23" t="n">
        <v>4171</v>
      </c>
      <c r="U1492" s="23" t="n">
        <f aca="false">IF(I1492="delivery",O1492-SUM(Q1492+R1492),IF(I1492="PO",P1492-SUM(Q1492:R1492)))</f>
        <v>-2755</v>
      </c>
      <c r="V1492" s="43" t="n">
        <v>0.29463</v>
      </c>
      <c r="W1492" s="43" t="n">
        <v>0.28</v>
      </c>
      <c r="X1492" s="43" t="n">
        <f aca="false">W1492-V1492</f>
        <v>-0.0146299999999999</v>
      </c>
      <c r="Y1492" s="43"/>
      <c r="Z1492" s="43"/>
      <c r="AA1492" s="43"/>
      <c r="AB1492" s="43"/>
      <c r="AC1492" s="43" t="s">
        <v>10482</v>
      </c>
      <c r="AD1492" s="43"/>
      <c r="AE1492" s="43"/>
      <c r="AF1492" s="43"/>
      <c r="AG1492" s="43" t="n">
        <v>0.28</v>
      </c>
      <c r="AH1492" s="43" t="s">
        <v>10491</v>
      </c>
      <c r="AI1492" s="63" t="n">
        <v>2500</v>
      </c>
      <c r="AJ1492" s="63" t="n">
        <v>6</v>
      </c>
      <c r="AK1492" s="43" t="s">
        <v>12936</v>
      </c>
      <c r="AL1492" s="43"/>
      <c r="AM1492" s="43"/>
      <c r="AN1492" s="43"/>
      <c r="AO1492" s="43" t="s">
        <v>1471</v>
      </c>
      <c r="AP1492" s="23" t="s">
        <v>2011</v>
      </c>
      <c r="AT1492" s="23" t="s">
        <v>11356</v>
      </c>
      <c r="AV1492" s="23" t="n">
        <v>0.32562</v>
      </c>
      <c r="AW1492" s="23" t="s">
        <v>12937</v>
      </c>
      <c r="AX1492" s="23" t="s">
        <v>12938</v>
      </c>
      <c r="AY1492" s="23" t="s">
        <v>10621</v>
      </c>
      <c r="AZ1492" s="23" t="s">
        <v>12939</v>
      </c>
      <c r="BA1492" s="23" t="s">
        <v>1465</v>
      </c>
      <c r="BB1492" s="23" t="s">
        <v>11764</v>
      </c>
      <c r="BC1492" s="23" t="s">
        <v>12940</v>
      </c>
      <c r="BF1492" s="23" t="s">
        <v>10498</v>
      </c>
      <c r="BG1492" s="1" t="s">
        <v>183</v>
      </c>
    </row>
    <row r="1493" s="23" customFormat="true" ht="12.75" hidden="false" customHeight="false" outlineLevel="0" collapsed="false">
      <c r="A1493" s="23" t="s">
        <v>6896</v>
      </c>
      <c r="B1493" s="23" t="s">
        <v>6897</v>
      </c>
      <c r="C1493" s="40" t="s">
        <v>177</v>
      </c>
      <c r="D1493" s="23" t="s">
        <v>1471</v>
      </c>
      <c r="E1493" s="23" t="s">
        <v>6898</v>
      </c>
      <c r="F1493" s="23" t="s">
        <v>6899</v>
      </c>
      <c r="G1493" s="23" t="n">
        <v>73</v>
      </c>
      <c r="H1493" s="23" t="n">
        <v>3000</v>
      </c>
      <c r="I1493" s="41" t="s">
        <v>180</v>
      </c>
      <c r="K1493" s="23" t="n">
        <v>0</v>
      </c>
      <c r="L1493" s="23" t="n">
        <v>2667</v>
      </c>
      <c r="M1493" s="23" t="n">
        <v>0</v>
      </c>
      <c r="N1493" s="23" t="n">
        <v>0</v>
      </c>
      <c r="O1493" s="23" t="n">
        <f aca="false">K1493+L1493</f>
        <v>2667</v>
      </c>
      <c r="P1493" s="23" t="n">
        <f aca="false">K1493+L1493+M1493+N1493</f>
        <v>2667</v>
      </c>
      <c r="Q1493" s="23" t="n">
        <v>560</v>
      </c>
      <c r="R1493" s="23" t="n">
        <v>288</v>
      </c>
      <c r="S1493" s="23" t="n">
        <v>288</v>
      </c>
      <c r="T1493" s="23" t="n">
        <v>224</v>
      </c>
      <c r="U1493" s="23" t="n">
        <f aca="false">IF(I1493="delivery",O1493-SUM(Q1493+R1493),IF(I1493="PO",P1493-SUM(Q1493:R1493)))</f>
        <v>1819</v>
      </c>
      <c r="V1493" s="43" t="n">
        <v>1.3262</v>
      </c>
      <c r="W1493" s="43" t="n">
        <v>1.3262</v>
      </c>
      <c r="X1493" s="43" t="n">
        <f aca="false">W1493-V1493</f>
        <v>0</v>
      </c>
      <c r="Y1493" s="43"/>
      <c r="Z1493" s="43"/>
      <c r="AA1493" s="43" t="n">
        <v>1.3262</v>
      </c>
      <c r="AB1493" s="43"/>
      <c r="AC1493" s="43" t="s">
        <v>10482</v>
      </c>
      <c r="AD1493" s="43"/>
      <c r="AE1493" s="43"/>
      <c r="AF1493" s="43"/>
      <c r="AG1493" s="43" t="n">
        <v>1.263</v>
      </c>
      <c r="AH1493" s="43" t="s">
        <v>10491</v>
      </c>
      <c r="AI1493" s="63" t="n">
        <v>3000</v>
      </c>
      <c r="AJ1493" s="63" t="n">
        <v>12</v>
      </c>
      <c r="AK1493" s="43" t="s">
        <v>12941</v>
      </c>
      <c r="AL1493" s="43"/>
      <c r="AM1493" s="43"/>
      <c r="AN1493" s="43"/>
      <c r="AO1493" s="43" t="s">
        <v>1471</v>
      </c>
      <c r="AP1493" s="23" t="s">
        <v>2011</v>
      </c>
      <c r="AT1493" s="23" t="s">
        <v>11356</v>
      </c>
      <c r="AV1493" s="23" t="n">
        <v>1.33878</v>
      </c>
      <c r="AW1493" s="23" t="s">
        <v>12829</v>
      </c>
      <c r="AX1493" s="23" t="s">
        <v>12941</v>
      </c>
      <c r="AY1493" s="23" t="n">
        <v>3000</v>
      </c>
      <c r="AZ1493" s="23" t="n">
        <v>6</v>
      </c>
      <c r="BA1493" s="23" t="s">
        <v>1465</v>
      </c>
      <c r="BB1493" s="23" t="s">
        <v>11587</v>
      </c>
      <c r="BF1493" s="23" t="s">
        <v>10498</v>
      </c>
      <c r="BG1493" s="1" t="s">
        <v>183</v>
      </c>
    </row>
    <row r="1494" s="23" customFormat="true" ht="12.75" hidden="false" customHeight="false" outlineLevel="0" collapsed="false">
      <c r="A1494" s="23" t="s">
        <v>6900</v>
      </c>
      <c r="B1494" s="23" t="s">
        <v>6901</v>
      </c>
      <c r="C1494" s="40" t="s">
        <v>177</v>
      </c>
      <c r="D1494" s="23" t="s">
        <v>1471</v>
      </c>
      <c r="E1494" s="23" t="s">
        <v>6902</v>
      </c>
      <c r="F1494" s="23" t="s">
        <v>6903</v>
      </c>
      <c r="G1494" s="23" t="n">
        <v>73</v>
      </c>
      <c r="H1494" s="23" t="n">
        <v>3000</v>
      </c>
      <c r="I1494" s="41" t="s">
        <v>188</v>
      </c>
      <c r="K1494" s="23" t="n">
        <v>0</v>
      </c>
      <c r="L1494" s="23" t="n">
        <v>2484</v>
      </c>
      <c r="M1494" s="23" t="n">
        <v>0</v>
      </c>
      <c r="N1494" s="23" t="n">
        <v>0</v>
      </c>
      <c r="O1494" s="23" t="n">
        <f aca="false">K1494+L1494</f>
        <v>2484</v>
      </c>
      <c r="P1494" s="23" t="n">
        <f aca="false">K1494+L1494+M1494+N1494</f>
        <v>2484</v>
      </c>
      <c r="Q1494" s="23" t="n">
        <v>850</v>
      </c>
      <c r="R1494" s="23" t="n">
        <v>0</v>
      </c>
      <c r="S1494" s="23" t="n">
        <v>0</v>
      </c>
      <c r="T1494" s="23" t="n">
        <v>0</v>
      </c>
      <c r="U1494" s="23" t="n">
        <f aca="false">IF(I1494="delivery",O1494-SUM(Q1494+R1494),IF(I1494="PO",P1494-SUM(Q1494:R1494)))</f>
        <v>1634</v>
      </c>
      <c r="V1494" s="43" t="n">
        <v>1.4</v>
      </c>
      <c r="W1494" s="43" t="n">
        <v>1.4</v>
      </c>
      <c r="X1494" s="43" t="n">
        <f aca="false">W1494-V1494</f>
        <v>0</v>
      </c>
      <c r="Y1494" s="43"/>
      <c r="Z1494" s="43"/>
      <c r="AA1494" s="43" t="n">
        <v>1.3</v>
      </c>
      <c r="AB1494" s="43"/>
      <c r="AC1494" s="43" t="s">
        <v>10482</v>
      </c>
      <c r="AD1494" s="43"/>
      <c r="AE1494" s="43"/>
      <c r="AF1494" s="43"/>
      <c r="AG1494" s="43" t="n">
        <v>1.3</v>
      </c>
      <c r="AH1494" s="43"/>
      <c r="AI1494" s="63"/>
      <c r="AJ1494" s="63"/>
      <c r="AK1494" s="43"/>
      <c r="AL1494" s="43"/>
      <c r="AM1494" s="43" t="s">
        <v>10492</v>
      </c>
      <c r="AN1494" s="43"/>
      <c r="AO1494" s="43" t="s">
        <v>1471</v>
      </c>
      <c r="AP1494" s="23" t="s">
        <v>3124</v>
      </c>
      <c r="AT1494" s="23" t="s">
        <v>10959</v>
      </c>
      <c r="AV1494" s="23" t="n">
        <v>1.3</v>
      </c>
      <c r="AW1494" s="23" t="s">
        <v>12942</v>
      </c>
      <c r="AX1494" s="23" t="s">
        <v>12943</v>
      </c>
      <c r="AY1494" s="23" t="n">
        <v>3000</v>
      </c>
      <c r="AZ1494" s="23" t="n">
        <v>8</v>
      </c>
      <c r="BA1494" s="23" t="s">
        <v>177</v>
      </c>
      <c r="BB1494" s="23" t="s">
        <v>12414</v>
      </c>
      <c r="BF1494" s="23" t="s">
        <v>10498</v>
      </c>
      <c r="BG1494" s="1" t="s">
        <v>183</v>
      </c>
    </row>
    <row r="1495" s="23" customFormat="true" ht="12.75" hidden="false" customHeight="false" outlineLevel="0" collapsed="false">
      <c r="A1495" s="23" t="s">
        <v>6904</v>
      </c>
      <c r="B1495" s="23" t="s">
        <v>6905</v>
      </c>
      <c r="C1495" s="40" t="s">
        <v>177</v>
      </c>
      <c r="D1495" s="23" t="s">
        <v>1471</v>
      </c>
      <c r="E1495" s="23" t="s">
        <v>6906</v>
      </c>
      <c r="F1495" s="23" t="s">
        <v>6907</v>
      </c>
      <c r="G1495" s="23" t="n">
        <v>73</v>
      </c>
      <c r="H1495" s="23" t="n">
        <v>3000</v>
      </c>
      <c r="I1495" s="41" t="s">
        <v>180</v>
      </c>
      <c r="K1495" s="23" t="n">
        <v>0</v>
      </c>
      <c r="L1495" s="23" t="n">
        <v>14322</v>
      </c>
      <c r="M1495" s="23" t="n">
        <v>0</v>
      </c>
      <c r="N1495" s="23" t="n">
        <v>0</v>
      </c>
      <c r="O1495" s="23" t="n">
        <f aca="false">K1495+L1495</f>
        <v>14322</v>
      </c>
      <c r="P1495" s="23" t="n">
        <f aca="false">K1495+L1495+M1495+N1495</f>
        <v>14322</v>
      </c>
      <c r="Q1495" s="23" t="n">
        <v>3252</v>
      </c>
      <c r="R1495" s="23" t="n">
        <v>11263</v>
      </c>
      <c r="S1495" s="23" t="n">
        <v>13139</v>
      </c>
      <c r="T1495" s="23" t="n">
        <v>9835</v>
      </c>
      <c r="U1495" s="23" t="n">
        <f aca="false">IF(I1495="delivery",O1495-SUM(Q1495+R1495),IF(I1495="PO",P1495-SUM(Q1495:R1495)))</f>
        <v>-193</v>
      </c>
      <c r="V1495" s="43" t="n">
        <v>1.28684</v>
      </c>
      <c r="W1495" s="43" t="n">
        <v>1.28684</v>
      </c>
      <c r="X1495" s="43" t="n">
        <f aca="false">W1495-V1495</f>
        <v>0</v>
      </c>
      <c r="Y1495" s="43"/>
      <c r="Z1495" s="43"/>
      <c r="AA1495" s="43"/>
      <c r="AB1495" s="43"/>
      <c r="AC1495" s="43" t="s">
        <v>10482</v>
      </c>
      <c r="AD1495" s="43"/>
      <c r="AE1495" s="43"/>
      <c r="AF1495" s="43"/>
      <c r="AG1495" s="43" t="n">
        <v>1.28684</v>
      </c>
      <c r="AH1495" s="43" t="s">
        <v>12731</v>
      </c>
      <c r="AI1495" s="63" t="n">
        <v>3000</v>
      </c>
      <c r="AJ1495" s="63" t="n">
        <v>12</v>
      </c>
      <c r="AK1495" s="43" t="s">
        <v>12944</v>
      </c>
      <c r="AL1495" s="43"/>
      <c r="AM1495" s="43" t="s">
        <v>12945</v>
      </c>
      <c r="AN1495" s="43"/>
      <c r="AO1495" s="43" t="s">
        <v>1471</v>
      </c>
      <c r="AP1495" s="23" t="s">
        <v>2011</v>
      </c>
      <c r="AT1495" s="23" t="s">
        <v>11356</v>
      </c>
      <c r="AV1495" s="23" t="n">
        <v>1.28684</v>
      </c>
      <c r="AW1495" s="23" t="s">
        <v>12586</v>
      </c>
      <c r="AX1495" s="23" t="s">
        <v>12944</v>
      </c>
      <c r="AY1495" s="23" t="n">
        <v>3000</v>
      </c>
      <c r="AZ1495" s="23" t="n">
        <v>15</v>
      </c>
      <c r="BA1495" s="23" t="s">
        <v>177</v>
      </c>
      <c r="BB1495" s="23" t="s">
        <v>11587</v>
      </c>
      <c r="BF1495" s="23" t="s">
        <v>10498</v>
      </c>
      <c r="BG1495" s="1" t="s">
        <v>183</v>
      </c>
    </row>
    <row r="1496" s="23" customFormat="true" ht="12.75" hidden="true" customHeight="false" outlineLevel="0" collapsed="false">
      <c r="A1496" s="23" t="s">
        <v>6908</v>
      </c>
      <c r="B1496" s="23" t="s">
        <v>6909</v>
      </c>
      <c r="C1496" s="40" t="s">
        <v>177</v>
      </c>
      <c r="D1496" s="23" t="s">
        <v>82</v>
      </c>
      <c r="E1496" s="23" t="s">
        <v>6910</v>
      </c>
      <c r="F1496" s="23" t="s">
        <v>6911</v>
      </c>
      <c r="G1496" s="23" t="n">
        <v>91</v>
      </c>
      <c r="H1496" s="23" t="n">
        <v>9</v>
      </c>
      <c r="I1496" s="41" t="s">
        <v>180</v>
      </c>
      <c r="K1496" s="23" t="n">
        <v>0</v>
      </c>
      <c r="L1496" s="23" t="n">
        <v>1754</v>
      </c>
      <c r="M1496" s="23" t="n">
        <v>440</v>
      </c>
      <c r="N1496" s="23" t="n">
        <v>814</v>
      </c>
      <c r="O1496" s="23" t="n">
        <f aca="false">K1496+L1496</f>
        <v>1754</v>
      </c>
      <c r="P1496" s="23" t="n">
        <f aca="false">K1496+L1496+M1496+N1496</f>
        <v>3008</v>
      </c>
      <c r="Q1496" s="23" t="n">
        <v>2175</v>
      </c>
      <c r="R1496" s="23" t="n">
        <v>1401</v>
      </c>
      <c r="S1496" s="23" t="n">
        <v>1989</v>
      </c>
      <c r="T1496" s="23" t="n">
        <v>506</v>
      </c>
      <c r="U1496" s="23" t="n">
        <f aca="false">IF(I1496="delivery",O1496-SUM(Q1496+R1496),IF(I1496="PO",P1496-SUM(Q1496:R1496)))</f>
        <v>-1822</v>
      </c>
      <c r="V1496" s="43" t="n">
        <v>30.12</v>
      </c>
      <c r="W1496" s="43" t="n">
        <v>30.12</v>
      </c>
      <c r="X1496" s="43" t="n">
        <f aca="false">W1496-V1496</f>
        <v>0</v>
      </c>
      <c r="Y1496" s="43"/>
      <c r="Z1496" s="43"/>
      <c r="AA1496" s="43" t="n">
        <v>30.12</v>
      </c>
      <c r="AB1496" s="43"/>
      <c r="AC1496" s="43" t="s">
        <v>10482</v>
      </c>
      <c r="AD1496" s="43"/>
      <c r="AE1496" s="43"/>
      <c r="AF1496" s="43"/>
      <c r="AG1496" s="43" t="n">
        <v>30.12</v>
      </c>
      <c r="AH1496" s="43" t="s">
        <v>12946</v>
      </c>
      <c r="AI1496" s="63" t="n">
        <v>9</v>
      </c>
      <c r="AJ1496" s="63" t="n">
        <v>16</v>
      </c>
      <c r="AK1496" s="43" t="s">
        <v>12902</v>
      </c>
      <c r="AL1496" s="43"/>
      <c r="AM1496" s="43"/>
      <c r="AN1496" s="43"/>
      <c r="AO1496" s="43" t="s">
        <v>82</v>
      </c>
      <c r="AP1496" s="23" t="s">
        <v>6397</v>
      </c>
      <c r="BF1496" s="23" t="s">
        <v>10498</v>
      </c>
      <c r="BG1496" s="1" t="s">
        <v>183</v>
      </c>
    </row>
    <row r="1497" s="23" customFormat="true" ht="12.75" hidden="false" customHeight="false" outlineLevel="0" collapsed="false">
      <c r="A1497" s="23" t="s">
        <v>6912</v>
      </c>
      <c r="B1497" s="23" t="s">
        <v>6913</v>
      </c>
      <c r="C1497" s="40" t="s">
        <v>177</v>
      </c>
      <c r="D1497" s="23" t="s">
        <v>1471</v>
      </c>
      <c r="E1497" s="23" t="s">
        <v>6914</v>
      </c>
      <c r="F1497" s="23" t="s">
        <v>6915</v>
      </c>
      <c r="G1497" s="23" t="n">
        <v>33</v>
      </c>
      <c r="H1497" s="23" t="n">
        <v>7500</v>
      </c>
      <c r="I1497" s="41" t="s">
        <v>180</v>
      </c>
      <c r="K1497" s="23" t="n">
        <v>0</v>
      </c>
      <c r="L1497" s="23" t="n">
        <v>1494</v>
      </c>
      <c r="M1497" s="23" t="n">
        <v>0</v>
      </c>
      <c r="N1497" s="23" t="n">
        <v>0</v>
      </c>
      <c r="O1497" s="23" t="n">
        <f aca="false">K1497+L1497</f>
        <v>1494</v>
      </c>
      <c r="P1497" s="23" t="n">
        <f aca="false">K1497+L1497+M1497+N1497</f>
        <v>1494</v>
      </c>
      <c r="Q1497" s="23" t="n">
        <v>783</v>
      </c>
      <c r="R1497" s="23" t="n">
        <v>802</v>
      </c>
      <c r="S1497" s="23" t="n">
        <v>818</v>
      </c>
      <c r="T1497" s="23" t="n">
        <v>464</v>
      </c>
      <c r="U1497" s="23" t="n">
        <f aca="false">IF(I1497="delivery",O1497-SUM(Q1497+R1497),IF(I1497="PO",P1497-SUM(Q1497:R1497)))</f>
        <v>-91</v>
      </c>
      <c r="V1497" s="43" t="n">
        <v>0.4452</v>
      </c>
      <c r="W1497" s="43" t="n">
        <v>0.424</v>
      </c>
      <c r="X1497" s="43" t="n">
        <f aca="false">W1497-V1497</f>
        <v>-0.0212</v>
      </c>
      <c r="Y1497" s="43"/>
      <c r="Z1497" s="43"/>
      <c r="AA1497" s="43"/>
      <c r="AB1497" s="43"/>
      <c r="AC1497" s="43" t="s">
        <v>10482</v>
      </c>
      <c r="AD1497" s="43" t="s">
        <v>12723</v>
      </c>
      <c r="AE1497" s="43" t="s">
        <v>12947</v>
      </c>
      <c r="AF1497" s="43"/>
      <c r="AG1497" s="43" t="n">
        <v>0.424</v>
      </c>
      <c r="AH1497" s="43" t="s">
        <v>10491</v>
      </c>
      <c r="AI1497" s="63" t="n">
        <v>2500</v>
      </c>
      <c r="AJ1497" s="63" t="n">
        <v>6</v>
      </c>
      <c r="AK1497" s="43" t="s">
        <v>12948</v>
      </c>
      <c r="AL1497" s="43"/>
      <c r="AM1497" s="43"/>
      <c r="AN1497" s="43"/>
      <c r="AO1497" s="43" t="s">
        <v>1471</v>
      </c>
      <c r="AP1497" s="23" t="s">
        <v>2011</v>
      </c>
      <c r="AT1497" s="23" t="s">
        <v>11356</v>
      </c>
      <c r="AV1497" s="23" t="n">
        <v>0.45</v>
      </c>
      <c r="AW1497" s="23" t="s">
        <v>12949</v>
      </c>
      <c r="AX1497" s="23" t="s">
        <v>12948</v>
      </c>
      <c r="AY1497" s="23" t="n">
        <v>7500</v>
      </c>
      <c r="AZ1497" s="23" t="n">
        <v>4</v>
      </c>
      <c r="BA1497" s="23" t="s">
        <v>1465</v>
      </c>
      <c r="BB1497" s="23" t="s">
        <v>10496</v>
      </c>
      <c r="BF1497" s="23" t="s">
        <v>10498</v>
      </c>
      <c r="BG1497" s="1" t="s">
        <v>183</v>
      </c>
    </row>
    <row r="1498" s="23" customFormat="true" ht="12.75" hidden="false" customHeight="false" outlineLevel="0" collapsed="false">
      <c r="A1498" s="23" t="s">
        <v>6916</v>
      </c>
      <c r="B1498" s="23" t="s">
        <v>6917</v>
      </c>
      <c r="C1498" s="40" t="s">
        <v>177</v>
      </c>
      <c r="D1498" s="23" t="s">
        <v>1471</v>
      </c>
      <c r="E1498" s="23" t="s">
        <v>6918</v>
      </c>
      <c r="F1498" s="23" t="s">
        <v>6919</v>
      </c>
      <c r="G1498" s="23" t="n">
        <v>43</v>
      </c>
      <c r="H1498" s="23" t="n">
        <v>3000</v>
      </c>
      <c r="I1498" s="41" t="s">
        <v>180</v>
      </c>
      <c r="K1498" s="23" t="n">
        <v>0</v>
      </c>
      <c r="L1498" s="23" t="n">
        <v>2987</v>
      </c>
      <c r="M1498" s="23" t="n">
        <v>0</v>
      </c>
      <c r="N1498" s="23" t="n">
        <v>0</v>
      </c>
      <c r="O1498" s="23" t="n">
        <f aca="false">K1498+L1498</f>
        <v>2987</v>
      </c>
      <c r="P1498" s="23" t="n">
        <f aca="false">K1498+L1498+M1498+N1498</f>
        <v>2987</v>
      </c>
      <c r="Q1498" s="23" t="n">
        <v>406</v>
      </c>
      <c r="R1498" s="23" t="n">
        <v>304</v>
      </c>
      <c r="S1498" s="23" t="n">
        <v>247</v>
      </c>
      <c r="T1498" s="23" t="n">
        <v>134</v>
      </c>
      <c r="U1498" s="23" t="n">
        <f aca="false">IF(I1498="delivery",O1498-SUM(Q1498+R1498),IF(I1498="PO",P1498-SUM(Q1498:R1498)))</f>
        <v>2277</v>
      </c>
      <c r="V1498" s="43" t="n">
        <v>0.042</v>
      </c>
      <c r="W1498" s="43" t="n">
        <v>0.042</v>
      </c>
      <c r="X1498" s="43" t="n">
        <f aca="false">W1498-V1498</f>
        <v>0</v>
      </c>
      <c r="Y1498" s="43"/>
      <c r="Z1498" s="43"/>
      <c r="AA1498" s="43"/>
      <c r="AB1498" s="43"/>
      <c r="AC1498" s="43" t="s">
        <v>10482</v>
      </c>
      <c r="AD1498" s="43"/>
      <c r="AE1498" s="43"/>
      <c r="AF1498" s="43"/>
      <c r="AG1498" s="43" t="n">
        <v>0.04</v>
      </c>
      <c r="AH1498" s="43"/>
      <c r="AI1498" s="63"/>
      <c r="AJ1498" s="63"/>
      <c r="AK1498" s="43"/>
      <c r="AL1498" s="43"/>
      <c r="AM1498" s="43"/>
      <c r="AN1498" s="43"/>
      <c r="AO1498" s="43" t="s">
        <v>1471</v>
      </c>
      <c r="AP1498" s="23" t="s">
        <v>2011</v>
      </c>
      <c r="AT1498" s="23" t="s">
        <v>10959</v>
      </c>
      <c r="AV1498" s="23" t="n">
        <v>0.04</v>
      </c>
      <c r="AW1498" s="23" t="s">
        <v>12586</v>
      </c>
      <c r="AX1498" s="23" t="s">
        <v>12950</v>
      </c>
      <c r="AY1498" s="23" t="n">
        <v>3000</v>
      </c>
      <c r="AZ1498" s="23" t="n">
        <v>6</v>
      </c>
      <c r="BA1498" s="23" t="s">
        <v>177</v>
      </c>
      <c r="BB1498" s="23" t="s">
        <v>12586</v>
      </c>
      <c r="BF1498" s="23" t="s">
        <v>10498</v>
      </c>
      <c r="BG1498" s="1" t="s">
        <v>183</v>
      </c>
    </row>
    <row r="1499" s="23" customFormat="true" ht="12.75" hidden="false" customHeight="false" outlineLevel="0" collapsed="false">
      <c r="A1499" s="23" t="s">
        <v>6920</v>
      </c>
      <c r="B1499" s="23" t="s">
        <v>6921</v>
      </c>
      <c r="C1499" s="40" t="s">
        <v>177</v>
      </c>
      <c r="D1499" s="23" t="s">
        <v>1471</v>
      </c>
      <c r="E1499" s="23" t="s">
        <v>6922</v>
      </c>
      <c r="F1499" s="23" t="s">
        <v>6923</v>
      </c>
      <c r="G1499" s="23" t="n">
        <v>73</v>
      </c>
      <c r="H1499" s="23" t="n">
        <v>3000</v>
      </c>
      <c r="I1499" s="41" t="s">
        <v>188</v>
      </c>
      <c r="K1499" s="23" t="n">
        <v>0</v>
      </c>
      <c r="L1499" s="23" t="n">
        <v>5308</v>
      </c>
      <c r="M1499" s="23" t="n">
        <v>0</v>
      </c>
      <c r="N1499" s="23" t="n">
        <v>0</v>
      </c>
      <c r="O1499" s="23" t="n">
        <f aca="false">K1499+L1499</f>
        <v>5308</v>
      </c>
      <c r="P1499" s="23" t="n">
        <f aca="false">K1499+L1499+M1499+N1499</f>
        <v>5308</v>
      </c>
      <c r="Q1499" s="23" t="n">
        <v>1566</v>
      </c>
      <c r="R1499" s="23" t="n">
        <v>1604</v>
      </c>
      <c r="S1499" s="23" t="n">
        <v>1636</v>
      </c>
      <c r="T1499" s="23" t="n">
        <v>928</v>
      </c>
      <c r="U1499" s="23" t="n">
        <f aca="false">IF(I1499="delivery",O1499-SUM(Q1499+R1499),IF(I1499="PO",P1499-SUM(Q1499:R1499)))</f>
        <v>2138</v>
      </c>
      <c r="V1499" s="43" t="n">
        <v>0.1113</v>
      </c>
      <c r="W1499" s="43" t="n">
        <v>0.1113</v>
      </c>
      <c r="X1499" s="43" t="n">
        <f aca="false">W1499-V1499</f>
        <v>0</v>
      </c>
      <c r="Y1499" s="43"/>
      <c r="Z1499" s="43"/>
      <c r="AA1499" s="43"/>
      <c r="AB1499" s="43"/>
      <c r="AC1499" s="43" t="s">
        <v>10482</v>
      </c>
      <c r="AD1499" s="43"/>
      <c r="AE1499" s="43"/>
      <c r="AF1499" s="43"/>
      <c r="AG1499" s="43" t="n">
        <v>0.0765</v>
      </c>
      <c r="AH1499" s="43"/>
      <c r="AI1499" s="63"/>
      <c r="AJ1499" s="63"/>
      <c r="AK1499" s="43"/>
      <c r="AL1499" s="43"/>
      <c r="AM1499" s="43"/>
      <c r="AN1499" s="43"/>
      <c r="AO1499" s="43" t="s">
        <v>1471</v>
      </c>
      <c r="AP1499" s="23" t="s">
        <v>2011</v>
      </c>
      <c r="AT1499" s="23" t="s">
        <v>10959</v>
      </c>
      <c r="AV1499" s="23" t="n">
        <v>0.0765</v>
      </c>
      <c r="AW1499" s="23" t="s">
        <v>12423</v>
      </c>
      <c r="AX1499" s="23" t="s">
        <v>12951</v>
      </c>
      <c r="AY1499" s="23" t="n">
        <v>3000</v>
      </c>
      <c r="AZ1499" s="23" t="n">
        <v>4</v>
      </c>
      <c r="BA1499" s="23" t="s">
        <v>177</v>
      </c>
      <c r="BB1499" s="23" t="s">
        <v>12423</v>
      </c>
      <c r="BF1499" s="23" t="s">
        <v>10498</v>
      </c>
      <c r="BG1499" s="1" t="s">
        <v>183</v>
      </c>
    </row>
    <row r="1500" s="23" customFormat="true" ht="12.75" hidden="false" customHeight="false" outlineLevel="0" collapsed="false">
      <c r="A1500" s="23" t="s">
        <v>6924</v>
      </c>
      <c r="B1500" s="23" t="s">
        <v>6925</v>
      </c>
      <c r="C1500" s="40" t="s">
        <v>177</v>
      </c>
      <c r="D1500" s="23" t="s">
        <v>1471</v>
      </c>
      <c r="E1500" s="23" t="s">
        <v>6926</v>
      </c>
      <c r="F1500" s="23" t="s">
        <v>6927</v>
      </c>
      <c r="G1500" s="23" t="n">
        <v>43</v>
      </c>
      <c r="H1500" s="23" t="n">
        <v>3000</v>
      </c>
      <c r="I1500" s="41" t="s">
        <v>180</v>
      </c>
      <c r="K1500" s="23" t="n">
        <v>0</v>
      </c>
      <c r="L1500" s="23" t="n">
        <v>3633</v>
      </c>
      <c r="M1500" s="23" t="n">
        <v>0</v>
      </c>
      <c r="N1500" s="23" t="n">
        <v>0</v>
      </c>
      <c r="O1500" s="23" t="n">
        <f aca="false">K1500+L1500</f>
        <v>3633</v>
      </c>
      <c r="P1500" s="23" t="n">
        <f aca="false">K1500+L1500+M1500+N1500</f>
        <v>3633</v>
      </c>
      <c r="Q1500" s="23" t="n">
        <v>2468</v>
      </c>
      <c r="R1500" s="23" t="n">
        <v>2045</v>
      </c>
      <c r="S1500" s="23" t="n">
        <v>2473</v>
      </c>
      <c r="T1500" s="23" t="n">
        <v>1468</v>
      </c>
      <c r="U1500" s="23" t="n">
        <f aca="false">IF(I1500="delivery",O1500-SUM(Q1500+R1500),IF(I1500="PO",P1500-SUM(Q1500:R1500)))</f>
        <v>-880</v>
      </c>
      <c r="V1500" s="43" t="n">
        <v>0.0253</v>
      </c>
      <c r="W1500" s="43" t="n">
        <v>0.02556</v>
      </c>
      <c r="X1500" s="43" t="n">
        <f aca="false">W1500-V1500</f>
        <v>0.000259999999999996</v>
      </c>
      <c r="Y1500" s="43"/>
      <c r="Z1500" s="43"/>
      <c r="AA1500" s="43"/>
      <c r="AB1500" s="43"/>
      <c r="AC1500" s="43" t="s">
        <v>10482</v>
      </c>
      <c r="AD1500" s="43"/>
      <c r="AE1500" s="43"/>
      <c r="AF1500" s="43"/>
      <c r="AG1500" s="43" t="n">
        <v>0.02556</v>
      </c>
      <c r="AH1500" s="43" t="s">
        <v>12856</v>
      </c>
      <c r="AI1500" s="63" t="n">
        <v>3000</v>
      </c>
      <c r="AJ1500" s="63" t="n">
        <v>4</v>
      </c>
      <c r="AK1500" s="43" t="s">
        <v>12952</v>
      </c>
      <c r="AL1500" s="43"/>
      <c r="AM1500" s="43"/>
      <c r="AN1500" s="43"/>
      <c r="AO1500" s="43" t="s">
        <v>1471</v>
      </c>
      <c r="AP1500" s="23" t="s">
        <v>2011</v>
      </c>
      <c r="AT1500" s="23" t="s">
        <v>10959</v>
      </c>
      <c r="AV1500" s="23" t="n">
        <v>0.102</v>
      </c>
      <c r="AW1500" s="23" t="s">
        <v>12586</v>
      </c>
      <c r="AX1500" s="23" t="s">
        <v>12953</v>
      </c>
      <c r="AY1500" s="23" t="n">
        <v>3000</v>
      </c>
      <c r="AZ1500" s="23" t="n">
        <v>6</v>
      </c>
      <c r="BA1500" s="23" t="s">
        <v>177</v>
      </c>
      <c r="BB1500" s="23" t="s">
        <v>12586</v>
      </c>
      <c r="BF1500" s="23" t="s">
        <v>10498</v>
      </c>
      <c r="BG1500" s="1" t="s">
        <v>183</v>
      </c>
    </row>
    <row r="1501" s="23" customFormat="true" ht="12.75" hidden="false" customHeight="false" outlineLevel="0" collapsed="false">
      <c r="A1501" s="23" t="s">
        <v>6928</v>
      </c>
      <c r="B1501" s="23" t="s">
        <v>6929</v>
      </c>
      <c r="C1501" s="40" t="s">
        <v>177</v>
      </c>
      <c r="D1501" s="23" t="s">
        <v>1471</v>
      </c>
      <c r="E1501" s="23" t="s">
        <v>6930</v>
      </c>
      <c r="F1501" s="23" t="s">
        <v>6931</v>
      </c>
      <c r="G1501" s="23" t="n">
        <v>73</v>
      </c>
      <c r="H1501" s="23" t="n">
        <v>2500</v>
      </c>
      <c r="I1501" s="41" t="s">
        <v>180</v>
      </c>
      <c r="K1501" s="23" t="n">
        <v>0</v>
      </c>
      <c r="L1501" s="23" t="n">
        <v>2893</v>
      </c>
      <c r="M1501" s="23" t="n">
        <v>0</v>
      </c>
      <c r="N1501" s="23" t="n">
        <v>0</v>
      </c>
      <c r="O1501" s="23" t="n">
        <f aca="false">K1501+L1501</f>
        <v>2893</v>
      </c>
      <c r="P1501" s="23" t="n">
        <f aca="false">K1501+L1501+M1501+N1501</f>
        <v>2893</v>
      </c>
      <c r="Q1501" s="23" t="n">
        <v>874</v>
      </c>
      <c r="R1501" s="23" t="n">
        <v>536</v>
      </c>
      <c r="S1501" s="23" t="n">
        <v>948</v>
      </c>
      <c r="T1501" s="23" t="n">
        <v>252</v>
      </c>
      <c r="U1501" s="23" t="n">
        <f aca="false">IF(I1501="delivery",O1501-SUM(Q1501+R1501),IF(I1501="PO",P1501-SUM(Q1501:R1501)))</f>
        <v>1483</v>
      </c>
      <c r="V1501" s="43" t="n">
        <v>1.196</v>
      </c>
      <c r="W1501" s="43" t="n">
        <v>1.196</v>
      </c>
      <c r="X1501" s="43" t="n">
        <f aca="false">W1501-V1501</f>
        <v>0</v>
      </c>
      <c r="Y1501" s="43"/>
      <c r="Z1501" s="43"/>
      <c r="AA1501" s="43" t="n">
        <v>1.2259</v>
      </c>
      <c r="AB1501" s="43"/>
      <c r="AC1501" s="43" t="s">
        <v>10482</v>
      </c>
      <c r="AD1501" s="43"/>
      <c r="AE1501" s="43"/>
      <c r="AF1501" s="43"/>
      <c r="AG1501" s="43" t="n">
        <v>1.196</v>
      </c>
      <c r="AH1501" s="43"/>
      <c r="AI1501" s="63"/>
      <c r="AJ1501" s="63"/>
      <c r="AK1501" s="43"/>
      <c r="AL1501" s="43"/>
      <c r="AM1501" s="43"/>
      <c r="AN1501" s="43"/>
      <c r="AO1501" s="43" t="s">
        <v>1471</v>
      </c>
      <c r="AP1501" s="23" t="s">
        <v>2011</v>
      </c>
      <c r="AT1501" s="23" t="s">
        <v>10959</v>
      </c>
      <c r="AV1501" s="23" t="n">
        <v>1.196</v>
      </c>
      <c r="AW1501" s="23" t="s">
        <v>12586</v>
      </c>
      <c r="AX1501" s="23" t="s">
        <v>12954</v>
      </c>
      <c r="AY1501" s="23" t="n">
        <v>3000</v>
      </c>
      <c r="AZ1501" s="23" t="n">
        <v>12</v>
      </c>
      <c r="BA1501" s="23" t="s">
        <v>177</v>
      </c>
      <c r="BB1501" s="23" t="s">
        <v>12586</v>
      </c>
      <c r="BF1501" s="23" t="s">
        <v>10498</v>
      </c>
      <c r="BG1501" s="1" t="s">
        <v>183</v>
      </c>
    </row>
    <row r="1502" s="23" customFormat="true" ht="12.75" hidden="false" customHeight="false" outlineLevel="0" collapsed="false">
      <c r="A1502" s="23" t="s">
        <v>6932</v>
      </c>
      <c r="B1502" s="23" t="s">
        <v>6933</v>
      </c>
      <c r="C1502" s="40" t="s">
        <v>177</v>
      </c>
      <c r="D1502" s="23" t="s">
        <v>1471</v>
      </c>
      <c r="E1502" s="23" t="s">
        <v>6934</v>
      </c>
      <c r="F1502" s="23" t="s">
        <v>6935</v>
      </c>
      <c r="G1502" s="23" t="n">
        <v>82</v>
      </c>
      <c r="H1502" s="23" t="n">
        <v>2500</v>
      </c>
      <c r="I1502" s="41" t="s">
        <v>188</v>
      </c>
      <c r="K1502" s="23" t="n">
        <v>0</v>
      </c>
      <c r="L1502" s="23" t="n">
        <v>43114</v>
      </c>
      <c r="M1502" s="23" t="n">
        <v>0</v>
      </c>
      <c r="N1502" s="23" t="n">
        <v>0</v>
      </c>
      <c r="O1502" s="23" t="n">
        <f aca="false">K1502+L1502</f>
        <v>43114</v>
      </c>
      <c r="P1502" s="23" t="n">
        <f aca="false">K1502+L1502+M1502+N1502</f>
        <v>43114</v>
      </c>
      <c r="Q1502" s="23" t="n">
        <v>4443</v>
      </c>
      <c r="R1502" s="23" t="n">
        <v>7235</v>
      </c>
      <c r="S1502" s="23" t="n">
        <v>10847</v>
      </c>
      <c r="T1502" s="23" t="n">
        <v>7700</v>
      </c>
      <c r="U1502" s="23" t="n">
        <f aca="false">IF(I1502="delivery",O1502-SUM(Q1502+R1502),IF(I1502="PO",P1502-SUM(Q1502:R1502)))</f>
        <v>31436</v>
      </c>
      <c r="V1502" s="43" t="n">
        <v>0.1059</v>
      </c>
      <c r="W1502" s="43" t="n">
        <v>0.1059</v>
      </c>
      <c r="X1502" s="43" t="n">
        <f aca="false">W1502-V1502</f>
        <v>0</v>
      </c>
      <c r="Y1502" s="43"/>
      <c r="Z1502" s="43"/>
      <c r="AA1502" s="43"/>
      <c r="AB1502" s="43"/>
      <c r="AC1502" s="43" t="s">
        <v>10482</v>
      </c>
      <c r="AD1502" s="43"/>
      <c r="AE1502" s="43"/>
      <c r="AF1502" s="43"/>
      <c r="AG1502" s="43" t="n">
        <v>0.1059</v>
      </c>
      <c r="AH1502" s="43"/>
      <c r="AI1502" s="63"/>
      <c r="AJ1502" s="63"/>
      <c r="AK1502" s="43"/>
      <c r="AL1502" s="43"/>
      <c r="AM1502" s="43" t="s">
        <v>11367</v>
      </c>
      <c r="AN1502" s="43"/>
      <c r="AO1502" s="43" t="s">
        <v>1471</v>
      </c>
      <c r="AP1502" s="23" t="s">
        <v>3124</v>
      </c>
      <c r="AT1502" s="23" t="s">
        <v>10959</v>
      </c>
      <c r="AV1502" s="23" t="n">
        <v>0.1059</v>
      </c>
      <c r="AW1502" s="23" t="s">
        <v>12414</v>
      </c>
      <c r="AX1502" s="23" t="s">
        <v>12955</v>
      </c>
      <c r="AY1502" s="23" t="n">
        <v>2500</v>
      </c>
      <c r="AZ1502" s="23" t="n">
        <v>17</v>
      </c>
      <c r="BA1502" s="23" t="s">
        <v>1465</v>
      </c>
      <c r="BB1502" s="23" t="s">
        <v>10968</v>
      </c>
      <c r="BF1502" s="23" t="s">
        <v>10498</v>
      </c>
      <c r="BG1502" s="1" t="s">
        <v>183</v>
      </c>
    </row>
    <row r="1503" s="23" customFormat="true" ht="12.75" hidden="true" customHeight="false" outlineLevel="0" collapsed="false">
      <c r="A1503" s="23" t="s">
        <v>6936</v>
      </c>
      <c r="B1503" s="23" t="s">
        <v>6937</v>
      </c>
      <c r="C1503" s="40" t="s">
        <v>177</v>
      </c>
      <c r="D1503" s="23" t="s">
        <v>82</v>
      </c>
      <c r="E1503" s="23" t="s">
        <v>6938</v>
      </c>
      <c r="F1503" s="23" t="s">
        <v>6939</v>
      </c>
      <c r="G1503" s="23" t="n">
        <v>91</v>
      </c>
      <c r="H1503" s="23" t="n">
        <v>1000</v>
      </c>
      <c r="I1503" s="41" t="s">
        <v>180</v>
      </c>
      <c r="K1503" s="23" t="n">
        <v>0</v>
      </c>
      <c r="L1503" s="23" t="n">
        <v>29683</v>
      </c>
      <c r="M1503" s="23" t="n">
        <v>1000</v>
      </c>
      <c r="N1503" s="23" t="n">
        <v>0</v>
      </c>
      <c r="O1503" s="23" t="n">
        <f aca="false">K1503+L1503</f>
        <v>29683</v>
      </c>
      <c r="P1503" s="23" t="n">
        <f aca="false">K1503+L1503+M1503+N1503</f>
        <v>30683</v>
      </c>
      <c r="Q1503" s="23" t="n">
        <v>7356</v>
      </c>
      <c r="R1503" s="23" t="n">
        <v>2160</v>
      </c>
      <c r="S1503" s="23" t="n">
        <v>2160</v>
      </c>
      <c r="T1503" s="23" t="n">
        <v>1440</v>
      </c>
      <c r="U1503" s="23" t="n">
        <f aca="false">IF(I1503="delivery",O1503-SUM(Q1503+R1503),IF(I1503="PO",P1503-SUM(Q1503:R1503)))</f>
        <v>20167</v>
      </c>
      <c r="V1503" s="43" t="n">
        <v>9.8532</v>
      </c>
      <c r="W1503" s="43" t="n">
        <v>9.8532</v>
      </c>
      <c r="X1503" s="43" t="n">
        <f aca="false">W1503-V1503</f>
        <v>0</v>
      </c>
      <c r="Y1503" s="43"/>
      <c r="Z1503" s="43"/>
      <c r="AA1503" s="43" t="n">
        <v>9.85374</v>
      </c>
      <c r="AB1503" s="43" t="n">
        <v>9.384</v>
      </c>
      <c r="AC1503" s="43" t="s">
        <v>10482</v>
      </c>
      <c r="AD1503" s="43"/>
      <c r="AE1503" s="43"/>
      <c r="AF1503" s="43"/>
      <c r="AG1503" s="43" t="n">
        <v>9.384</v>
      </c>
      <c r="AH1503" s="43" t="s">
        <v>12956</v>
      </c>
      <c r="AI1503" s="63" t="n">
        <v>1000</v>
      </c>
      <c r="AJ1503" s="63" t="n">
        <v>16</v>
      </c>
      <c r="AK1503" s="43" t="s">
        <v>12957</v>
      </c>
      <c r="AL1503" s="43"/>
      <c r="AM1503" s="43"/>
      <c r="AN1503" s="43"/>
      <c r="AO1503" s="43" t="s">
        <v>82</v>
      </c>
      <c r="AP1503" s="23" t="s">
        <v>6397</v>
      </c>
      <c r="BF1503" s="23" t="s">
        <v>10498</v>
      </c>
      <c r="BG1503" s="1" t="s">
        <v>183</v>
      </c>
    </row>
    <row r="1504" s="23" customFormat="true" ht="12.75" hidden="true" customHeight="false" outlineLevel="0" collapsed="false">
      <c r="A1504" s="23" t="s">
        <v>6940</v>
      </c>
      <c r="B1504" s="23" t="s">
        <v>6941</v>
      </c>
      <c r="C1504" s="40" t="s">
        <v>177</v>
      </c>
      <c r="D1504" s="23" t="s">
        <v>82</v>
      </c>
      <c r="E1504" s="23" t="s">
        <v>6942</v>
      </c>
      <c r="F1504" s="23" t="s">
        <v>6943</v>
      </c>
      <c r="G1504" s="23" t="n">
        <v>71</v>
      </c>
      <c r="H1504" s="23" t="n">
        <v>90</v>
      </c>
      <c r="I1504" s="41" t="s">
        <v>180</v>
      </c>
      <c r="K1504" s="23" t="n">
        <v>0</v>
      </c>
      <c r="L1504" s="23" t="n">
        <v>958</v>
      </c>
      <c r="M1504" s="23" t="n">
        <v>1290</v>
      </c>
      <c r="N1504" s="23" t="n">
        <v>810</v>
      </c>
      <c r="O1504" s="23" t="n">
        <f aca="false">K1504+L1504</f>
        <v>958</v>
      </c>
      <c r="P1504" s="23" t="n">
        <f aca="false">K1504+L1504+M1504+N1504</f>
        <v>3058</v>
      </c>
      <c r="Q1504" s="23" t="n">
        <v>2175</v>
      </c>
      <c r="R1504" s="23" t="n">
        <v>1401</v>
      </c>
      <c r="S1504" s="23" t="n">
        <v>1989</v>
      </c>
      <c r="T1504" s="23" t="n">
        <v>506</v>
      </c>
      <c r="U1504" s="23" t="n">
        <f aca="false">IF(I1504="delivery",O1504-SUM(Q1504+R1504),IF(I1504="PO",P1504-SUM(Q1504:R1504)))</f>
        <v>-2618</v>
      </c>
      <c r="V1504" s="43" t="n">
        <v>4.1</v>
      </c>
      <c r="W1504" s="43" t="n">
        <v>4.1</v>
      </c>
      <c r="X1504" s="43" t="n">
        <f aca="false">W1504-V1504</f>
        <v>0</v>
      </c>
      <c r="Y1504" s="43"/>
      <c r="Z1504" s="43"/>
      <c r="AA1504" s="43" t="n">
        <v>4.1</v>
      </c>
      <c r="AB1504" s="43"/>
      <c r="AC1504" s="43" t="s">
        <v>10482</v>
      </c>
      <c r="AD1504" s="43"/>
      <c r="AE1504" s="43"/>
      <c r="AF1504" s="43"/>
      <c r="AG1504" s="43" t="n">
        <v>4.1</v>
      </c>
      <c r="AH1504" s="43" t="s">
        <v>12958</v>
      </c>
      <c r="AI1504" s="63" t="n">
        <v>90</v>
      </c>
      <c r="AJ1504" s="63" t="n">
        <v>12</v>
      </c>
      <c r="AK1504" s="43" t="s">
        <v>12739</v>
      </c>
      <c r="AL1504" s="43"/>
      <c r="AM1504" s="43"/>
      <c r="AN1504" s="43"/>
      <c r="AO1504" s="43" t="s">
        <v>82</v>
      </c>
      <c r="AP1504" s="23" t="s">
        <v>6397</v>
      </c>
      <c r="BF1504" s="23" t="s">
        <v>10498</v>
      </c>
      <c r="BG1504" s="1" t="s">
        <v>183</v>
      </c>
    </row>
    <row r="1505" s="23" customFormat="true" ht="12.75" hidden="false" customHeight="false" outlineLevel="0" collapsed="false">
      <c r="A1505" s="23" t="s">
        <v>6944</v>
      </c>
      <c r="B1505" s="23" t="s">
        <v>6945</v>
      </c>
      <c r="C1505" s="40" t="s">
        <v>177</v>
      </c>
      <c r="D1505" s="23" t="s">
        <v>1471</v>
      </c>
      <c r="E1505" s="23" t="s">
        <v>6946</v>
      </c>
      <c r="F1505" s="23" t="s">
        <v>6947</v>
      </c>
      <c r="G1505" s="23" t="n">
        <v>73</v>
      </c>
      <c r="H1505" s="23" t="n">
        <v>3000</v>
      </c>
      <c r="I1505" s="41" t="s">
        <v>180</v>
      </c>
      <c r="K1505" s="23" t="n">
        <v>0</v>
      </c>
      <c r="L1505" s="23" t="n">
        <v>35240</v>
      </c>
      <c r="M1505" s="23" t="n">
        <v>0</v>
      </c>
      <c r="N1505" s="23" t="n">
        <v>0</v>
      </c>
      <c r="O1505" s="23" t="n">
        <f aca="false">K1505+L1505</f>
        <v>35240</v>
      </c>
      <c r="P1505" s="23" t="n">
        <f aca="false">K1505+L1505+M1505+N1505</f>
        <v>35240</v>
      </c>
      <c r="Q1505" s="23" t="n">
        <v>15879</v>
      </c>
      <c r="R1505" s="23" t="n">
        <v>16340</v>
      </c>
      <c r="S1505" s="23" t="n">
        <v>15858</v>
      </c>
      <c r="T1505" s="23" t="n">
        <v>9504</v>
      </c>
      <c r="U1505" s="23" t="n">
        <f aca="false">IF(I1505="delivery",O1505-SUM(Q1505+R1505),IF(I1505="PO",P1505-SUM(Q1505:R1505)))</f>
        <v>3021</v>
      </c>
      <c r="V1505" s="43" t="n">
        <v>0.29</v>
      </c>
      <c r="W1505" s="43" t="n">
        <v>0.29</v>
      </c>
      <c r="X1505" s="43" t="n">
        <f aca="false">W1505-V1505</f>
        <v>0</v>
      </c>
      <c r="Y1505" s="43"/>
      <c r="Z1505" s="43"/>
      <c r="AA1505" s="43"/>
      <c r="AB1505" s="43"/>
      <c r="AC1505" s="43" t="s">
        <v>10482</v>
      </c>
      <c r="AD1505" s="43"/>
      <c r="AE1505" s="43"/>
      <c r="AF1505" s="43"/>
      <c r="AG1505" s="43" t="n">
        <v>0.29</v>
      </c>
      <c r="AH1505" s="43"/>
      <c r="AI1505" s="63"/>
      <c r="AJ1505" s="63"/>
      <c r="AK1505" s="43"/>
      <c r="AL1505" s="43"/>
      <c r="AM1505" s="43"/>
      <c r="AN1505" s="43"/>
      <c r="AO1505" s="43" t="s">
        <v>1471</v>
      </c>
      <c r="AP1505" s="23" t="s">
        <v>2011</v>
      </c>
      <c r="AT1505" s="23" t="s">
        <v>11356</v>
      </c>
      <c r="AV1505" s="23" t="n">
        <v>0.29</v>
      </c>
      <c r="AW1505" s="23" t="s">
        <v>12959</v>
      </c>
      <c r="AX1505" s="23" t="s">
        <v>12960</v>
      </c>
      <c r="AY1505" s="23" t="n">
        <v>3000</v>
      </c>
      <c r="AZ1505" s="23" t="n">
        <v>15</v>
      </c>
      <c r="BA1505" s="23" t="s">
        <v>1465</v>
      </c>
      <c r="BB1505" s="23" t="s">
        <v>11587</v>
      </c>
      <c r="BF1505" s="23" t="s">
        <v>10498</v>
      </c>
      <c r="BG1505" s="1" t="s">
        <v>183</v>
      </c>
    </row>
    <row r="1506" s="23" customFormat="true" ht="12.75" hidden="false" customHeight="false" outlineLevel="0" collapsed="false">
      <c r="A1506" s="23" t="s">
        <v>6948</v>
      </c>
      <c r="B1506" s="23" t="s">
        <v>6949</v>
      </c>
      <c r="C1506" s="40" t="s">
        <v>177</v>
      </c>
      <c r="D1506" s="23" t="s">
        <v>1471</v>
      </c>
      <c r="E1506" s="23" t="s">
        <v>6950</v>
      </c>
      <c r="F1506" s="23" t="s">
        <v>6951</v>
      </c>
      <c r="G1506" s="23" t="n">
        <v>111</v>
      </c>
      <c r="H1506" s="23" t="n">
        <v>400</v>
      </c>
      <c r="I1506" s="41" t="s">
        <v>180</v>
      </c>
      <c r="K1506" s="23" t="n">
        <v>0</v>
      </c>
      <c r="L1506" s="23" t="n">
        <v>2824</v>
      </c>
      <c r="M1506" s="23" t="n">
        <v>0</v>
      </c>
      <c r="N1506" s="23" t="n">
        <v>0</v>
      </c>
      <c r="O1506" s="23" t="n">
        <f aca="false">K1506+L1506</f>
        <v>2824</v>
      </c>
      <c r="P1506" s="23" t="n">
        <f aca="false">K1506+L1506+M1506+N1506</f>
        <v>2824</v>
      </c>
      <c r="Q1506" s="23" t="n">
        <v>0</v>
      </c>
      <c r="R1506" s="23" t="n">
        <v>0</v>
      </c>
      <c r="S1506" s="23" t="n">
        <v>0</v>
      </c>
      <c r="T1506" s="23" t="n">
        <v>0</v>
      </c>
      <c r="U1506" s="23" t="n">
        <f aca="false">IF(I1506="delivery",O1506-SUM(Q1506+R1506),IF(I1506="PO",P1506-SUM(Q1506:R1506)))</f>
        <v>2824</v>
      </c>
      <c r="V1506" s="43" t="n">
        <v>2.61</v>
      </c>
      <c r="W1506" s="43" t="n">
        <v>2.61</v>
      </c>
      <c r="X1506" s="43" t="n">
        <f aca="false">W1506-V1506</f>
        <v>0</v>
      </c>
      <c r="Y1506" s="43"/>
      <c r="Z1506" s="43"/>
      <c r="AA1506" s="43" t="n">
        <v>2.61</v>
      </c>
      <c r="AB1506" s="43"/>
      <c r="AC1506" s="43" t="s">
        <v>10482</v>
      </c>
      <c r="AD1506" s="43"/>
      <c r="AE1506" s="43"/>
      <c r="AF1506" s="43"/>
      <c r="AG1506" s="43" t="n">
        <v>2.61</v>
      </c>
      <c r="AH1506" s="43"/>
      <c r="AI1506" s="63"/>
      <c r="AJ1506" s="63"/>
      <c r="AK1506" s="43"/>
      <c r="AL1506" s="43"/>
      <c r="AM1506" s="43" t="s">
        <v>11367</v>
      </c>
      <c r="AN1506" s="43"/>
      <c r="AO1506" s="43" t="s">
        <v>1471</v>
      </c>
      <c r="AP1506" s="23" t="s">
        <v>3124</v>
      </c>
      <c r="AT1506" s="23" t="s">
        <v>11356</v>
      </c>
      <c r="AV1506" s="23" t="n">
        <v>2.61</v>
      </c>
      <c r="AW1506" s="23" t="s">
        <v>12714</v>
      </c>
      <c r="AX1506" s="23" t="s">
        <v>12961</v>
      </c>
      <c r="AY1506" s="23" t="n">
        <v>50</v>
      </c>
      <c r="AZ1506" s="23" t="n">
        <v>17</v>
      </c>
      <c r="BA1506" s="23" t="s">
        <v>1465</v>
      </c>
      <c r="BB1506" s="23" t="s">
        <v>11587</v>
      </c>
      <c r="BF1506" s="23" t="s">
        <v>10498</v>
      </c>
      <c r="BG1506" s="1" t="s">
        <v>183</v>
      </c>
    </row>
    <row r="1507" s="23" customFormat="true" ht="12.75" hidden="false" customHeight="false" outlineLevel="0" collapsed="false">
      <c r="A1507" s="23" t="s">
        <v>6952</v>
      </c>
      <c r="B1507" s="23" t="s">
        <v>6953</v>
      </c>
      <c r="C1507" s="40" t="s">
        <v>177</v>
      </c>
      <c r="D1507" s="23" t="s">
        <v>1471</v>
      </c>
      <c r="E1507" s="23" t="s">
        <v>6954</v>
      </c>
      <c r="F1507" s="23" t="s">
        <v>6955</v>
      </c>
      <c r="G1507" s="23" t="n">
        <v>51</v>
      </c>
      <c r="H1507" s="23" t="n">
        <v>600</v>
      </c>
      <c r="I1507" s="41" t="s">
        <v>180</v>
      </c>
      <c r="K1507" s="23" t="n">
        <v>0</v>
      </c>
      <c r="L1507" s="23" t="n">
        <v>451</v>
      </c>
      <c r="M1507" s="23" t="n">
        <v>0</v>
      </c>
      <c r="N1507" s="23" t="n">
        <v>0</v>
      </c>
      <c r="O1507" s="23" t="n">
        <f aca="false">K1507+L1507</f>
        <v>451</v>
      </c>
      <c r="P1507" s="23" t="n">
        <f aca="false">K1507+L1507+M1507+N1507</f>
        <v>451</v>
      </c>
      <c r="Q1507" s="23" t="n">
        <v>0</v>
      </c>
      <c r="R1507" s="23" t="n">
        <v>0</v>
      </c>
      <c r="S1507" s="23" t="n">
        <v>0</v>
      </c>
      <c r="T1507" s="23" t="n">
        <v>0</v>
      </c>
      <c r="U1507" s="23" t="n">
        <f aca="false">IF(I1507="delivery",O1507-SUM(Q1507+R1507),IF(I1507="PO",P1507-SUM(Q1507:R1507)))</f>
        <v>451</v>
      </c>
      <c r="V1507" s="43" t="n">
        <v>3.98</v>
      </c>
      <c r="W1507" s="43" t="n">
        <v>3.98</v>
      </c>
      <c r="X1507" s="43" t="n">
        <f aca="false">W1507-V1507</f>
        <v>0</v>
      </c>
      <c r="Y1507" s="43"/>
      <c r="Z1507" s="43"/>
      <c r="AA1507" s="43"/>
      <c r="AB1507" s="43"/>
      <c r="AC1507" s="43" t="s">
        <v>10482</v>
      </c>
      <c r="AD1507" s="43"/>
      <c r="AE1507" s="43"/>
      <c r="AF1507" s="43"/>
      <c r="AG1507" s="43" t="n">
        <v>3.98</v>
      </c>
      <c r="AH1507" s="43"/>
      <c r="AI1507" s="63"/>
      <c r="AJ1507" s="63"/>
      <c r="AK1507" s="43"/>
      <c r="AL1507" s="43"/>
      <c r="AM1507" s="43" t="s">
        <v>11367</v>
      </c>
      <c r="AN1507" s="43"/>
      <c r="AO1507" s="43" t="s">
        <v>1471</v>
      </c>
      <c r="AP1507" s="23" t="s">
        <v>3124</v>
      </c>
      <c r="AT1507" s="23" t="s">
        <v>11356</v>
      </c>
      <c r="AV1507" s="23" t="n">
        <v>3.98</v>
      </c>
      <c r="AW1507" s="23" t="s">
        <v>12714</v>
      </c>
      <c r="AX1507" s="23" t="s">
        <v>12962</v>
      </c>
      <c r="AY1507" s="23" t="n">
        <v>6000</v>
      </c>
      <c r="AZ1507" s="23" t="n">
        <v>6</v>
      </c>
      <c r="BA1507" s="23" t="s">
        <v>1465</v>
      </c>
      <c r="BB1507" s="23" t="s">
        <v>11587</v>
      </c>
      <c r="BF1507" s="23" t="s">
        <v>10498</v>
      </c>
      <c r="BG1507" s="1" t="s">
        <v>183</v>
      </c>
    </row>
    <row r="1508" s="23" customFormat="true" ht="12.75" hidden="true" customHeight="false" outlineLevel="0" collapsed="false">
      <c r="A1508" s="23" t="s">
        <v>6956</v>
      </c>
      <c r="B1508" s="23" t="s">
        <v>6957</v>
      </c>
      <c r="C1508" s="40" t="s">
        <v>177</v>
      </c>
      <c r="D1508" s="23" t="s">
        <v>82</v>
      </c>
      <c r="E1508" s="23" t="s">
        <v>6958</v>
      </c>
      <c r="F1508" s="23" t="s">
        <v>6959</v>
      </c>
      <c r="G1508" s="23" t="n">
        <v>31</v>
      </c>
      <c r="H1508" s="23" t="n">
        <v>260</v>
      </c>
      <c r="I1508" s="41" t="s">
        <v>180</v>
      </c>
      <c r="K1508" s="23" t="n">
        <v>0</v>
      </c>
      <c r="L1508" s="23" t="n">
        <v>1884</v>
      </c>
      <c r="M1508" s="23" t="n">
        <v>0</v>
      </c>
      <c r="N1508" s="23" t="n">
        <v>0</v>
      </c>
      <c r="O1508" s="23" t="n">
        <f aca="false">K1508+L1508</f>
        <v>1884</v>
      </c>
      <c r="P1508" s="23" t="n">
        <f aca="false">K1508+L1508+M1508+N1508</f>
        <v>1884</v>
      </c>
      <c r="Q1508" s="23" t="n">
        <v>0</v>
      </c>
      <c r="R1508" s="23" t="n">
        <v>0</v>
      </c>
      <c r="S1508" s="23" t="n">
        <v>0</v>
      </c>
      <c r="T1508" s="23" t="n">
        <v>0</v>
      </c>
      <c r="U1508" s="23" t="n">
        <f aca="false">IF(I1508="delivery",O1508-SUM(Q1508+R1508),IF(I1508="PO",P1508-SUM(Q1508:R1508)))</f>
        <v>1884</v>
      </c>
      <c r="V1508" s="43" t="n">
        <v>20</v>
      </c>
      <c r="W1508" s="43" t="n">
        <v>20</v>
      </c>
      <c r="X1508" s="43" t="n">
        <f aca="false">W1508-V1508</f>
        <v>0</v>
      </c>
      <c r="Y1508" s="43"/>
      <c r="Z1508" s="43"/>
      <c r="AA1508" s="43" t="n">
        <v>20</v>
      </c>
      <c r="AB1508" s="43"/>
      <c r="AC1508" s="43" t="s">
        <v>10482</v>
      </c>
      <c r="AD1508" s="43"/>
      <c r="AE1508" s="43"/>
      <c r="AF1508" s="43"/>
      <c r="AG1508" s="43" t="n">
        <v>20</v>
      </c>
      <c r="AH1508" s="43" t="s">
        <v>12963</v>
      </c>
      <c r="AI1508" s="63" t="n">
        <v>260</v>
      </c>
      <c r="AJ1508" s="63" t="n">
        <v>8</v>
      </c>
      <c r="AK1508" s="43" t="s">
        <v>12964</v>
      </c>
      <c r="AL1508" s="43"/>
      <c r="AM1508" s="43"/>
      <c r="AN1508" s="43"/>
      <c r="AO1508" s="43" t="s">
        <v>82</v>
      </c>
      <c r="AP1508" s="23" t="s">
        <v>6397</v>
      </c>
      <c r="BF1508" s="23" t="s">
        <v>10498</v>
      </c>
      <c r="BG1508" s="1" t="s">
        <v>183</v>
      </c>
    </row>
    <row r="1509" s="23" customFormat="true" ht="12.75" hidden="true" customHeight="false" outlineLevel="0" collapsed="false">
      <c r="A1509" s="23" t="s">
        <v>6960</v>
      </c>
      <c r="B1509" s="23" t="s">
        <v>6961</v>
      </c>
      <c r="C1509" s="40" t="s">
        <v>177</v>
      </c>
      <c r="D1509" s="23" t="s">
        <v>82</v>
      </c>
      <c r="E1509" s="23" t="s">
        <v>6962</v>
      </c>
      <c r="F1509" s="23" t="s">
        <v>6963</v>
      </c>
      <c r="G1509" s="23" t="n">
        <v>101</v>
      </c>
      <c r="H1509" s="23" t="n">
        <v>2500</v>
      </c>
      <c r="I1509" s="41" t="s">
        <v>188</v>
      </c>
      <c r="K1509" s="23" t="n">
        <v>0</v>
      </c>
      <c r="L1509" s="23" t="n">
        <v>2360</v>
      </c>
      <c r="M1509" s="23" t="n">
        <v>0</v>
      </c>
      <c r="N1509" s="23" t="n">
        <v>0</v>
      </c>
      <c r="O1509" s="23" t="n">
        <f aca="false">K1509+L1509</f>
        <v>2360</v>
      </c>
      <c r="P1509" s="23" t="n">
        <f aca="false">K1509+L1509+M1509+N1509</f>
        <v>2360</v>
      </c>
      <c r="Q1509" s="23" t="n">
        <v>0</v>
      </c>
      <c r="R1509" s="23" t="n">
        <v>0</v>
      </c>
      <c r="S1509" s="23" t="n">
        <v>0</v>
      </c>
      <c r="T1509" s="23" t="n">
        <v>0</v>
      </c>
      <c r="U1509" s="23" t="n">
        <f aca="false">IF(I1509="delivery",O1509-SUM(Q1509+R1509),IF(I1509="PO",P1509-SUM(Q1509:R1509)))</f>
        <v>2360</v>
      </c>
      <c r="V1509" s="43" t="n">
        <v>2.85</v>
      </c>
      <c r="W1509" s="43" t="n">
        <v>2.85</v>
      </c>
      <c r="X1509" s="43" t="n">
        <f aca="false">W1509-V1509</f>
        <v>0</v>
      </c>
      <c r="Y1509" s="43"/>
      <c r="Z1509" s="43"/>
      <c r="AA1509" s="43"/>
      <c r="AB1509" s="43"/>
      <c r="AC1509" s="43" t="s">
        <v>10482</v>
      </c>
      <c r="AD1509" s="43"/>
      <c r="AE1509" s="43"/>
      <c r="AF1509" s="43"/>
      <c r="AG1509" s="43" t="n">
        <v>2.85</v>
      </c>
      <c r="AH1509" s="43" t="s">
        <v>12965</v>
      </c>
      <c r="AI1509" s="63" t="n">
        <v>2500</v>
      </c>
      <c r="AJ1509" s="63" t="n">
        <v>16</v>
      </c>
      <c r="AK1509" s="43" t="s">
        <v>12772</v>
      </c>
      <c r="AL1509" s="43"/>
      <c r="AM1509" s="43"/>
      <c r="AN1509" s="43"/>
      <c r="AO1509" s="43" t="s">
        <v>82</v>
      </c>
      <c r="AP1509" s="23" t="s">
        <v>6397</v>
      </c>
      <c r="BF1509" s="23" t="s">
        <v>10498</v>
      </c>
      <c r="BG1509" s="1" t="s">
        <v>183</v>
      </c>
    </row>
    <row r="1510" s="23" customFormat="true" ht="12.75" hidden="true" customHeight="false" outlineLevel="0" collapsed="false">
      <c r="A1510" s="23" t="s">
        <v>6964</v>
      </c>
      <c r="B1510" s="23" t="s">
        <v>6965</v>
      </c>
      <c r="C1510" s="40" t="s">
        <v>177</v>
      </c>
      <c r="D1510" s="23" t="s">
        <v>82</v>
      </c>
      <c r="E1510" s="23" t="s">
        <v>6966</v>
      </c>
      <c r="F1510" s="23" t="s">
        <v>6967</v>
      </c>
      <c r="G1510" s="23" t="n">
        <v>31</v>
      </c>
      <c r="H1510" s="23" t="n">
        <v>3000</v>
      </c>
      <c r="I1510" s="41" t="s">
        <v>180</v>
      </c>
      <c r="K1510" s="23" t="n">
        <v>0</v>
      </c>
      <c r="L1510" s="23" t="n">
        <v>560</v>
      </c>
      <c r="M1510" s="23" t="n">
        <v>0</v>
      </c>
      <c r="N1510" s="23" t="n">
        <v>0</v>
      </c>
      <c r="O1510" s="23" t="n">
        <f aca="false">K1510+L1510</f>
        <v>560</v>
      </c>
      <c r="P1510" s="23" t="n">
        <f aca="false">K1510+L1510+M1510+N1510</f>
        <v>560</v>
      </c>
      <c r="Q1510" s="23" t="n">
        <v>0</v>
      </c>
      <c r="R1510" s="23" t="n">
        <v>0</v>
      </c>
      <c r="S1510" s="23" t="n">
        <v>0</v>
      </c>
      <c r="T1510" s="23" t="n">
        <v>0</v>
      </c>
      <c r="U1510" s="23" t="n">
        <f aca="false">IF(I1510="delivery",O1510-SUM(Q1510+R1510),IF(I1510="PO",P1510-SUM(Q1510:R1510)))</f>
        <v>560</v>
      </c>
      <c r="V1510" s="43" t="n">
        <v>5.47</v>
      </c>
      <c r="W1510" s="43" t="n">
        <v>5.47</v>
      </c>
      <c r="X1510" s="43" t="n">
        <f aca="false">W1510-V1510</f>
        <v>0</v>
      </c>
      <c r="Y1510" s="43"/>
      <c r="Z1510" s="43"/>
      <c r="AA1510" s="43"/>
      <c r="AB1510" s="43"/>
      <c r="AC1510" s="43" t="s">
        <v>10482</v>
      </c>
      <c r="AD1510" s="43"/>
      <c r="AE1510" s="43"/>
      <c r="AF1510" s="43"/>
      <c r="AG1510" s="43" t="n">
        <v>5.47</v>
      </c>
      <c r="AH1510" s="43" t="s">
        <v>12966</v>
      </c>
      <c r="AI1510" s="63" t="n">
        <v>3000</v>
      </c>
      <c r="AJ1510" s="63" t="n">
        <v>4</v>
      </c>
      <c r="AK1510" s="43" t="s">
        <v>12967</v>
      </c>
      <c r="AL1510" s="43"/>
      <c r="AM1510" s="43"/>
      <c r="AN1510" s="43"/>
      <c r="AO1510" s="43" t="s">
        <v>82</v>
      </c>
      <c r="AP1510" s="23" t="s">
        <v>6397</v>
      </c>
      <c r="BF1510" s="23" t="s">
        <v>10498</v>
      </c>
      <c r="BG1510" s="1" t="s">
        <v>183</v>
      </c>
    </row>
    <row r="1511" s="23" customFormat="true" ht="12.75" hidden="true" customHeight="false" outlineLevel="0" collapsed="false">
      <c r="A1511" s="23" t="s">
        <v>6968</v>
      </c>
      <c r="B1511" s="23" t="s">
        <v>6969</v>
      </c>
      <c r="C1511" s="40" t="s">
        <v>177</v>
      </c>
      <c r="D1511" s="23" t="s">
        <v>82</v>
      </c>
      <c r="E1511" s="23" t="s">
        <v>6970</v>
      </c>
      <c r="F1511" s="23" t="s">
        <v>6971</v>
      </c>
      <c r="G1511" s="23" t="n">
        <v>96</v>
      </c>
      <c r="H1511" s="23" t="n">
        <v>3000</v>
      </c>
      <c r="I1511" s="41" t="s">
        <v>180</v>
      </c>
      <c r="K1511" s="23" t="n">
        <v>0</v>
      </c>
      <c r="L1511" s="23" t="n">
        <v>3163</v>
      </c>
      <c r="M1511" s="23" t="n">
        <v>0</v>
      </c>
      <c r="N1511" s="23" t="n">
        <v>0</v>
      </c>
      <c r="O1511" s="23" t="n">
        <f aca="false">K1511+L1511</f>
        <v>3163</v>
      </c>
      <c r="P1511" s="23" t="n">
        <f aca="false">K1511+L1511+M1511+N1511</f>
        <v>3163</v>
      </c>
      <c r="Q1511" s="23" t="n">
        <v>0</v>
      </c>
      <c r="R1511" s="23" t="n">
        <v>0</v>
      </c>
      <c r="S1511" s="23" t="n">
        <v>0</v>
      </c>
      <c r="T1511" s="23" t="n">
        <v>0</v>
      </c>
      <c r="U1511" s="23" t="n">
        <f aca="false">IF(I1511="delivery",O1511-SUM(Q1511+R1511),IF(I1511="PO",P1511-SUM(Q1511:R1511)))</f>
        <v>3163</v>
      </c>
      <c r="V1511" s="43" t="n">
        <v>0.91</v>
      </c>
      <c r="W1511" s="43" t="n">
        <v>0.91</v>
      </c>
      <c r="X1511" s="43" t="n">
        <f aca="false">W1511-V1511</f>
        <v>0</v>
      </c>
      <c r="Y1511" s="43"/>
      <c r="Z1511" s="43"/>
      <c r="AA1511" s="43"/>
      <c r="AB1511" s="43"/>
      <c r="AC1511" s="43" t="s">
        <v>10482</v>
      </c>
      <c r="AD1511" s="43"/>
      <c r="AE1511" s="43"/>
      <c r="AF1511" s="43"/>
      <c r="AG1511" s="43" t="n">
        <v>0.91</v>
      </c>
      <c r="AH1511" s="43" t="s">
        <v>12968</v>
      </c>
      <c r="AI1511" s="63" t="n">
        <v>3000</v>
      </c>
      <c r="AJ1511" s="63" t="n">
        <v>17</v>
      </c>
      <c r="AK1511" s="43" t="s">
        <v>12969</v>
      </c>
      <c r="AL1511" s="43"/>
      <c r="AM1511" s="43"/>
      <c r="AN1511" s="43"/>
      <c r="AO1511" s="43" t="s">
        <v>82</v>
      </c>
      <c r="AP1511" s="23" t="s">
        <v>6397</v>
      </c>
      <c r="BF1511" s="23" t="s">
        <v>10498</v>
      </c>
      <c r="BG1511" s="1" t="s">
        <v>183</v>
      </c>
    </row>
    <row r="1512" s="23" customFormat="true" ht="12.75" hidden="true" customHeight="false" outlineLevel="0" collapsed="false">
      <c r="A1512" s="23" t="s">
        <v>6972</v>
      </c>
      <c r="B1512" s="23" t="s">
        <v>6973</v>
      </c>
      <c r="C1512" s="40" t="s">
        <v>177</v>
      </c>
      <c r="D1512" s="23" t="s">
        <v>82</v>
      </c>
      <c r="E1512" s="23" t="s">
        <v>6974</v>
      </c>
      <c r="F1512" s="23" t="s">
        <v>6975</v>
      </c>
      <c r="G1512" s="23" t="n">
        <v>81</v>
      </c>
      <c r="H1512" s="23" t="n">
        <v>170</v>
      </c>
      <c r="I1512" s="41" t="s">
        <v>188</v>
      </c>
      <c r="K1512" s="23" t="n">
        <v>0</v>
      </c>
      <c r="L1512" s="23" t="n">
        <v>528</v>
      </c>
      <c r="M1512" s="23" t="n">
        <v>0</v>
      </c>
      <c r="N1512" s="23" t="n">
        <v>0</v>
      </c>
      <c r="O1512" s="23" t="n">
        <f aca="false">K1512+L1512</f>
        <v>528</v>
      </c>
      <c r="P1512" s="23" t="n">
        <f aca="false">K1512+L1512+M1512+N1512</f>
        <v>528</v>
      </c>
      <c r="Q1512" s="23" t="n">
        <v>0</v>
      </c>
      <c r="R1512" s="23" t="n">
        <v>0</v>
      </c>
      <c r="S1512" s="23" t="n">
        <v>0</v>
      </c>
      <c r="T1512" s="23" t="n">
        <v>0</v>
      </c>
      <c r="U1512" s="23" t="n">
        <f aca="false">IF(I1512="delivery",O1512-SUM(Q1512+R1512),IF(I1512="PO",P1512-SUM(Q1512:R1512)))</f>
        <v>528</v>
      </c>
      <c r="V1512" s="43" t="n">
        <v>14.03</v>
      </c>
      <c r="W1512" s="43" t="n">
        <v>14.03</v>
      </c>
      <c r="X1512" s="43" t="n">
        <f aca="false">W1512-V1512</f>
        <v>0</v>
      </c>
      <c r="Y1512" s="43"/>
      <c r="Z1512" s="43"/>
      <c r="AA1512" s="43"/>
      <c r="AB1512" s="43"/>
      <c r="AC1512" s="43" t="s">
        <v>10482</v>
      </c>
      <c r="AD1512" s="43"/>
      <c r="AE1512" s="43"/>
      <c r="AF1512" s="43"/>
      <c r="AG1512" s="43" t="n">
        <v>14.03</v>
      </c>
      <c r="AH1512" s="43" t="s">
        <v>12970</v>
      </c>
      <c r="AI1512" s="63" t="n">
        <v>170</v>
      </c>
      <c r="AJ1512" s="63" t="n">
        <v>12</v>
      </c>
      <c r="AK1512" s="43" t="s">
        <v>12971</v>
      </c>
      <c r="AL1512" s="43"/>
      <c r="AM1512" s="43"/>
      <c r="AN1512" s="43"/>
      <c r="AO1512" s="43" t="s">
        <v>82</v>
      </c>
      <c r="AP1512" s="23" t="s">
        <v>6397</v>
      </c>
      <c r="BF1512" s="23" t="s">
        <v>10498</v>
      </c>
      <c r="BG1512" s="1" t="s">
        <v>183</v>
      </c>
    </row>
    <row r="1513" s="23" customFormat="true" ht="12.75" hidden="false" customHeight="false" outlineLevel="0" collapsed="false">
      <c r="A1513" s="23" t="s">
        <v>6976</v>
      </c>
      <c r="B1513" s="23" t="s">
        <v>6977</v>
      </c>
      <c r="C1513" s="40" t="s">
        <v>177</v>
      </c>
      <c r="D1513" s="23" t="s">
        <v>1471</v>
      </c>
      <c r="E1513" s="23" t="s">
        <v>6978</v>
      </c>
      <c r="F1513" s="23" t="s">
        <v>6979</v>
      </c>
      <c r="G1513" s="23" t="n">
        <v>56</v>
      </c>
      <c r="H1513" s="23" t="n">
        <v>5000</v>
      </c>
      <c r="I1513" s="41" t="s">
        <v>180</v>
      </c>
      <c r="K1513" s="23" t="n">
        <v>0</v>
      </c>
      <c r="L1513" s="23" t="n">
        <v>4874</v>
      </c>
      <c r="M1513" s="23" t="n">
        <v>0</v>
      </c>
      <c r="N1513" s="23" t="n">
        <v>0</v>
      </c>
      <c r="O1513" s="23" t="n">
        <f aca="false">K1513+L1513</f>
        <v>4874</v>
      </c>
      <c r="P1513" s="23" t="n">
        <f aca="false">K1513+L1513+M1513+N1513</f>
        <v>4874</v>
      </c>
      <c r="Q1513" s="23" t="n">
        <v>0</v>
      </c>
      <c r="R1513" s="23" t="n">
        <v>0</v>
      </c>
      <c r="S1513" s="23" t="n">
        <v>0</v>
      </c>
      <c r="T1513" s="23" t="n">
        <v>0</v>
      </c>
      <c r="U1513" s="23" t="n">
        <f aca="false">IF(I1513="delivery",O1513-SUM(Q1513+R1513),IF(I1513="PO",P1513-SUM(Q1513:R1513)))</f>
        <v>4874</v>
      </c>
      <c r="V1513" s="43" t="n">
        <v>0.73</v>
      </c>
      <c r="W1513" s="43" t="n">
        <v>0.79</v>
      </c>
      <c r="X1513" s="43" t="n">
        <f aca="false">W1513-V1513</f>
        <v>0.0600000000000001</v>
      </c>
      <c r="Y1513" s="43"/>
      <c r="Z1513" s="43"/>
      <c r="AA1513" s="43"/>
      <c r="AB1513" s="43"/>
      <c r="AC1513" s="43" t="s">
        <v>10482</v>
      </c>
      <c r="AD1513" s="43"/>
      <c r="AE1513" s="43"/>
      <c r="AF1513" s="43"/>
      <c r="AG1513" s="43" t="n">
        <v>0.79</v>
      </c>
      <c r="AH1513" s="43"/>
      <c r="AI1513" s="63"/>
      <c r="AJ1513" s="63"/>
      <c r="AK1513" s="43"/>
      <c r="AL1513" s="43"/>
      <c r="AM1513" s="43" t="s">
        <v>11626</v>
      </c>
      <c r="AN1513" s="43"/>
      <c r="AO1513" s="43" t="s">
        <v>1471</v>
      </c>
      <c r="AP1513" s="23" t="s">
        <v>3124</v>
      </c>
      <c r="AT1513" s="23" t="s">
        <v>11356</v>
      </c>
      <c r="AV1513" s="23" t="n">
        <v>0.79</v>
      </c>
      <c r="AW1513" s="23" t="s">
        <v>12972</v>
      </c>
      <c r="AX1513" s="23" t="s">
        <v>12973</v>
      </c>
      <c r="AY1513" s="23" t="n">
        <v>5000</v>
      </c>
      <c r="AZ1513" s="23" t="n">
        <v>8</v>
      </c>
      <c r="BA1513" s="23" t="s">
        <v>177</v>
      </c>
      <c r="BB1513" s="23" t="s">
        <v>11587</v>
      </c>
      <c r="BF1513" s="23" t="s">
        <v>10498</v>
      </c>
      <c r="BG1513" s="1" t="s">
        <v>183</v>
      </c>
    </row>
    <row r="1514" s="23" customFormat="true" ht="12.75" hidden="false" customHeight="false" outlineLevel="0" collapsed="false">
      <c r="A1514" s="23" t="s">
        <v>6980</v>
      </c>
      <c r="B1514" s="23" t="s">
        <v>6981</v>
      </c>
      <c r="C1514" s="40" t="s">
        <v>177</v>
      </c>
      <c r="D1514" s="23" t="s">
        <v>1471</v>
      </c>
      <c r="E1514" s="23" t="s">
        <v>6982</v>
      </c>
      <c r="F1514" s="23" t="s">
        <v>6983</v>
      </c>
      <c r="G1514" s="23" t="n">
        <v>53</v>
      </c>
      <c r="H1514" s="23" t="n">
        <v>2000</v>
      </c>
      <c r="I1514" s="41" t="s">
        <v>180</v>
      </c>
      <c r="K1514" s="23" t="n">
        <v>0</v>
      </c>
      <c r="L1514" s="23" t="n">
        <v>89928</v>
      </c>
      <c r="M1514" s="23" t="n">
        <v>0</v>
      </c>
      <c r="N1514" s="23" t="n">
        <v>0</v>
      </c>
      <c r="O1514" s="23" t="n">
        <f aca="false">K1514+L1514</f>
        <v>89928</v>
      </c>
      <c r="P1514" s="23" t="n">
        <f aca="false">K1514+L1514+M1514+N1514</f>
        <v>89928</v>
      </c>
      <c r="Q1514" s="23" t="n">
        <v>46868</v>
      </c>
      <c r="R1514" s="23" t="n">
        <v>67811</v>
      </c>
      <c r="S1514" s="23" t="n">
        <v>75210</v>
      </c>
      <c r="T1514" s="23" t="n">
        <v>46701</v>
      </c>
      <c r="U1514" s="23" t="n">
        <f aca="false">IF(I1514="delivery",O1514-SUM(Q1514+R1514),IF(I1514="PO",P1514-SUM(Q1514:R1514)))</f>
        <v>-24751</v>
      </c>
      <c r="V1514" s="43" t="n">
        <v>0.0945</v>
      </c>
      <c r="W1514" s="43" t="n">
        <v>0.0945</v>
      </c>
      <c r="X1514" s="43" t="n">
        <f aca="false">W1514-V1514</f>
        <v>0</v>
      </c>
      <c r="Y1514" s="43"/>
      <c r="Z1514" s="43"/>
      <c r="AA1514" s="43" t="n">
        <v>0.098</v>
      </c>
      <c r="AB1514" s="43"/>
      <c r="AC1514" s="43" t="s">
        <v>10482</v>
      </c>
      <c r="AD1514" s="43"/>
      <c r="AE1514" s="43"/>
      <c r="AF1514" s="43"/>
      <c r="AG1514" s="43" t="n">
        <v>0.09</v>
      </c>
      <c r="AH1514" s="43"/>
      <c r="AI1514" s="63"/>
      <c r="AJ1514" s="63"/>
      <c r="AK1514" s="43"/>
      <c r="AL1514" s="43"/>
      <c r="AM1514" s="43" t="s">
        <v>10492</v>
      </c>
      <c r="AN1514" s="43"/>
      <c r="AO1514" s="43" t="s">
        <v>1471</v>
      </c>
      <c r="AP1514" s="23" t="s">
        <v>3124</v>
      </c>
      <c r="AT1514" s="23" t="s">
        <v>10959</v>
      </c>
      <c r="AV1514" s="23" t="n">
        <v>0.09</v>
      </c>
      <c r="AW1514" s="23" t="s">
        <v>12586</v>
      </c>
      <c r="AX1514" s="23" t="s">
        <v>12848</v>
      </c>
      <c r="AY1514" s="23" t="n">
        <v>2000</v>
      </c>
      <c r="AZ1514" s="23" t="n">
        <v>12</v>
      </c>
      <c r="BA1514" s="23" t="s">
        <v>177</v>
      </c>
      <c r="BB1514" s="23" t="s">
        <v>12586</v>
      </c>
      <c r="BF1514" s="23" t="s">
        <v>10498</v>
      </c>
      <c r="BG1514" s="1" t="s">
        <v>183</v>
      </c>
    </row>
    <row r="1515" s="23" customFormat="true" ht="12.75" hidden="true" customHeight="false" outlineLevel="0" collapsed="false">
      <c r="A1515" s="23" t="s">
        <v>6984</v>
      </c>
      <c r="B1515" s="23" t="s">
        <v>6985</v>
      </c>
      <c r="C1515" s="40" t="s">
        <v>177</v>
      </c>
      <c r="D1515" s="23" t="s">
        <v>82</v>
      </c>
      <c r="E1515" s="23" t="s">
        <v>6986</v>
      </c>
      <c r="F1515" s="23" t="s">
        <v>6987</v>
      </c>
      <c r="G1515" s="23" t="n">
        <v>61</v>
      </c>
      <c r="H1515" s="23" t="n">
        <v>2500</v>
      </c>
      <c r="I1515" s="41" t="s">
        <v>188</v>
      </c>
      <c r="K1515" s="23" t="n">
        <v>0</v>
      </c>
      <c r="L1515" s="23" t="n">
        <v>315</v>
      </c>
      <c r="M1515" s="23" t="n">
        <v>0</v>
      </c>
      <c r="N1515" s="23" t="n">
        <v>0</v>
      </c>
      <c r="O1515" s="23" t="n">
        <f aca="false">K1515+L1515</f>
        <v>315</v>
      </c>
      <c r="P1515" s="23" t="n">
        <f aca="false">K1515+L1515+M1515+N1515</f>
        <v>315</v>
      </c>
      <c r="Q1515" s="23" t="n">
        <v>0</v>
      </c>
      <c r="R1515" s="23" t="n">
        <v>0</v>
      </c>
      <c r="S1515" s="23" t="n">
        <v>0</v>
      </c>
      <c r="T1515" s="23" t="n">
        <v>0</v>
      </c>
      <c r="U1515" s="23" t="n">
        <f aca="false">IF(I1515="delivery",O1515-SUM(Q1515+R1515),IF(I1515="PO",P1515-SUM(Q1515:R1515)))</f>
        <v>315</v>
      </c>
      <c r="V1515" s="43" t="n">
        <v>2.66</v>
      </c>
      <c r="W1515" s="43" t="n">
        <v>2.66</v>
      </c>
      <c r="X1515" s="43" t="n">
        <f aca="false">W1515-V1515</f>
        <v>0</v>
      </c>
      <c r="Y1515" s="43"/>
      <c r="Z1515" s="43"/>
      <c r="AA1515" s="43"/>
      <c r="AB1515" s="43" t="n">
        <v>2.64</v>
      </c>
      <c r="AC1515" s="43" t="s">
        <v>10482</v>
      </c>
      <c r="AD1515" s="43"/>
      <c r="AE1515" s="43"/>
      <c r="AF1515" s="43"/>
      <c r="AG1515" s="43" t="n">
        <v>2.64</v>
      </c>
      <c r="AH1515" s="43" t="s">
        <v>12827</v>
      </c>
      <c r="AI1515" s="63" t="n">
        <v>2500</v>
      </c>
      <c r="AJ1515" s="63" t="n">
        <v>8</v>
      </c>
      <c r="AK1515" s="43" t="s">
        <v>12772</v>
      </c>
      <c r="AL1515" s="43"/>
      <c r="AM1515" s="43"/>
      <c r="AN1515" s="43"/>
      <c r="AO1515" s="43" t="s">
        <v>82</v>
      </c>
      <c r="AP1515" s="23" t="s">
        <v>6397</v>
      </c>
      <c r="BF1515" s="23" t="s">
        <v>10498</v>
      </c>
      <c r="BG1515" s="1" t="s">
        <v>183</v>
      </c>
    </row>
    <row r="1516" s="23" customFormat="true" ht="12.75" hidden="false" customHeight="false" outlineLevel="0" collapsed="false">
      <c r="A1516" s="23" t="s">
        <v>6988</v>
      </c>
      <c r="B1516" s="23" t="s">
        <v>6989</v>
      </c>
      <c r="C1516" s="40" t="s">
        <v>177</v>
      </c>
      <c r="D1516" s="23" t="s">
        <v>1471</v>
      </c>
      <c r="E1516" s="23" t="s">
        <v>6990</v>
      </c>
      <c r="F1516" s="23" t="s">
        <v>6991</v>
      </c>
      <c r="G1516" s="23" t="n">
        <v>63</v>
      </c>
      <c r="H1516" s="23" t="n">
        <v>3000</v>
      </c>
      <c r="I1516" s="41" t="s">
        <v>180</v>
      </c>
      <c r="K1516" s="23" t="n">
        <v>0</v>
      </c>
      <c r="L1516" s="23" t="n">
        <v>548</v>
      </c>
      <c r="M1516" s="23" t="n">
        <v>3000</v>
      </c>
      <c r="N1516" s="23" t="n">
        <v>0</v>
      </c>
      <c r="O1516" s="23" t="n">
        <f aca="false">K1516+L1516</f>
        <v>548</v>
      </c>
      <c r="P1516" s="23" t="n">
        <f aca="false">K1516+L1516+M1516+N1516</f>
        <v>3548</v>
      </c>
      <c r="Q1516" s="23" t="n">
        <v>149</v>
      </c>
      <c r="R1516" s="23" t="n">
        <v>740</v>
      </c>
      <c r="S1516" s="23" t="n">
        <v>198</v>
      </c>
      <c r="T1516" s="23" t="n">
        <v>198</v>
      </c>
      <c r="U1516" s="23" t="n">
        <f aca="false">IF(I1516="delivery",O1516-SUM(Q1516+R1516),IF(I1516="PO",P1516-SUM(Q1516:R1516)))</f>
        <v>-341</v>
      </c>
      <c r="V1516" s="43" t="n">
        <v>0.0986</v>
      </c>
      <c r="W1516" s="43" t="n">
        <v>0.0986</v>
      </c>
      <c r="X1516" s="43" t="n">
        <f aca="false">W1516-V1516</f>
        <v>0</v>
      </c>
      <c r="Y1516" s="43"/>
      <c r="Z1516" s="43"/>
      <c r="AA1516" s="43"/>
      <c r="AB1516" s="43"/>
      <c r="AC1516" s="43" t="s">
        <v>10482</v>
      </c>
      <c r="AD1516" s="43"/>
      <c r="AE1516" s="43"/>
      <c r="AF1516" s="43"/>
      <c r="AG1516" s="43" t="n">
        <v>0.0986</v>
      </c>
      <c r="AH1516" s="43"/>
      <c r="AI1516" s="63"/>
      <c r="AJ1516" s="63"/>
      <c r="AK1516" s="43"/>
      <c r="AL1516" s="43"/>
      <c r="AM1516" s="43" t="s">
        <v>11367</v>
      </c>
      <c r="AN1516" s="43"/>
      <c r="AO1516" s="43" t="s">
        <v>1471</v>
      </c>
      <c r="AP1516" s="23" t="s">
        <v>3124</v>
      </c>
      <c r="AT1516" s="23" t="s">
        <v>10959</v>
      </c>
      <c r="AV1516" s="23" t="n">
        <v>0.0986</v>
      </c>
      <c r="AW1516" s="23" t="s">
        <v>12423</v>
      </c>
      <c r="AX1516" s="23" t="s">
        <v>12974</v>
      </c>
      <c r="AY1516" s="23" t="n">
        <v>3000</v>
      </c>
      <c r="AZ1516" s="23" t="n">
        <v>10</v>
      </c>
      <c r="BA1516" s="23" t="s">
        <v>1465</v>
      </c>
      <c r="BB1516" s="23" t="s">
        <v>12423</v>
      </c>
      <c r="BF1516" s="23" t="s">
        <v>10498</v>
      </c>
      <c r="BG1516" s="1" t="s">
        <v>183</v>
      </c>
    </row>
    <row r="1517" s="23" customFormat="true" ht="12.75" hidden="false" customHeight="false" outlineLevel="0" collapsed="false">
      <c r="A1517" s="23" t="s">
        <v>6992</v>
      </c>
      <c r="B1517" s="23" t="s">
        <v>6993</v>
      </c>
      <c r="C1517" s="40" t="s">
        <v>177</v>
      </c>
      <c r="D1517" s="23" t="s">
        <v>1471</v>
      </c>
      <c r="E1517" s="23" t="s">
        <v>6994</v>
      </c>
      <c r="F1517" s="23" t="s">
        <v>6995</v>
      </c>
      <c r="G1517" s="23" t="n">
        <v>126</v>
      </c>
      <c r="H1517" s="23" t="n">
        <v>3000</v>
      </c>
      <c r="I1517" s="41" t="s">
        <v>180</v>
      </c>
      <c r="K1517" s="23" t="n">
        <v>0</v>
      </c>
      <c r="L1517" s="23" t="n">
        <v>907</v>
      </c>
      <c r="M1517" s="23" t="n">
        <v>0</v>
      </c>
      <c r="N1517" s="23" t="n">
        <v>366</v>
      </c>
      <c r="O1517" s="23" t="n">
        <f aca="false">K1517+L1517</f>
        <v>907</v>
      </c>
      <c r="P1517" s="23" t="n">
        <f aca="false">K1517+L1517+M1517+N1517</f>
        <v>1273</v>
      </c>
      <c r="Q1517" s="23" t="n">
        <v>0</v>
      </c>
      <c r="R1517" s="23" t="n">
        <v>0</v>
      </c>
      <c r="S1517" s="23" t="n">
        <v>0</v>
      </c>
      <c r="T1517" s="23" t="n">
        <v>0</v>
      </c>
      <c r="U1517" s="23" t="n">
        <f aca="false">IF(I1517="delivery",O1517-SUM(Q1517+R1517),IF(I1517="PO",P1517-SUM(Q1517:R1517)))</f>
        <v>907</v>
      </c>
      <c r="V1517" s="43" t="n">
        <v>0.345</v>
      </c>
      <c r="W1517" s="43" t="n">
        <v>0.345</v>
      </c>
      <c r="X1517" s="43" t="n">
        <f aca="false">W1517-V1517</f>
        <v>0</v>
      </c>
      <c r="Y1517" s="43"/>
      <c r="Z1517" s="43"/>
      <c r="AA1517" s="43"/>
      <c r="AB1517" s="43"/>
      <c r="AC1517" s="43" t="s">
        <v>10482</v>
      </c>
      <c r="AD1517" s="43"/>
      <c r="AE1517" s="43"/>
      <c r="AF1517" s="43"/>
      <c r="AG1517" s="43" t="n">
        <v>0.345</v>
      </c>
      <c r="AH1517" s="43"/>
      <c r="AI1517" s="63"/>
      <c r="AJ1517" s="63"/>
      <c r="AK1517" s="43"/>
      <c r="AL1517" s="43"/>
      <c r="AM1517" s="43" t="s">
        <v>11367</v>
      </c>
      <c r="AN1517" s="43"/>
      <c r="AO1517" s="43" t="s">
        <v>1471</v>
      </c>
      <c r="AP1517" s="23" t="s">
        <v>3124</v>
      </c>
      <c r="AT1517" s="23" t="s">
        <v>10959</v>
      </c>
      <c r="AV1517" s="23" t="n">
        <v>0.345</v>
      </c>
      <c r="AW1517" s="23" t="s">
        <v>12423</v>
      </c>
      <c r="AX1517" s="23" t="s">
        <v>12975</v>
      </c>
      <c r="AY1517" s="23" t="n">
        <v>3000</v>
      </c>
      <c r="AZ1517" s="23" t="n">
        <v>18</v>
      </c>
      <c r="BA1517" s="23" t="s">
        <v>1465</v>
      </c>
      <c r="BB1517" s="23" t="s">
        <v>12423</v>
      </c>
      <c r="BF1517" s="23" t="s">
        <v>10498</v>
      </c>
      <c r="BG1517" s="1" t="s">
        <v>183</v>
      </c>
    </row>
    <row r="1518" s="23" customFormat="true" ht="12.75" hidden="false" customHeight="false" outlineLevel="0" collapsed="false">
      <c r="A1518" s="23" t="s">
        <v>6996</v>
      </c>
      <c r="B1518" s="23" t="s">
        <v>6997</v>
      </c>
      <c r="C1518" s="40" t="s">
        <v>177</v>
      </c>
      <c r="D1518" s="23" t="s">
        <v>1471</v>
      </c>
      <c r="E1518" s="23" t="s">
        <v>6998</v>
      </c>
      <c r="F1518" s="23" t="s">
        <v>6999</v>
      </c>
      <c r="G1518" s="23" t="n">
        <v>38</v>
      </c>
      <c r="H1518" s="23" t="n">
        <v>123</v>
      </c>
      <c r="I1518" s="41" t="s">
        <v>180</v>
      </c>
      <c r="K1518" s="23" t="n">
        <v>0</v>
      </c>
      <c r="L1518" s="23" t="n">
        <v>211</v>
      </c>
      <c r="M1518" s="23" t="n">
        <v>0</v>
      </c>
      <c r="N1518" s="23" t="n">
        <v>0</v>
      </c>
      <c r="O1518" s="23" t="n">
        <f aca="false">K1518+L1518</f>
        <v>211</v>
      </c>
      <c r="P1518" s="23" t="n">
        <f aca="false">K1518+L1518+M1518+N1518</f>
        <v>211</v>
      </c>
      <c r="Q1518" s="23" t="n">
        <v>0</v>
      </c>
      <c r="R1518" s="23" t="n">
        <v>0</v>
      </c>
      <c r="S1518" s="23" t="n">
        <v>0</v>
      </c>
      <c r="T1518" s="23" t="n">
        <v>0</v>
      </c>
      <c r="U1518" s="23" t="n">
        <f aca="false">IF(I1518="delivery",O1518-SUM(Q1518+R1518),IF(I1518="PO",P1518-SUM(Q1518:R1518)))</f>
        <v>211</v>
      </c>
      <c r="V1518" s="43" t="n">
        <v>4.85</v>
      </c>
      <c r="W1518" s="43" t="n">
        <v>4.85</v>
      </c>
      <c r="X1518" s="43" t="n">
        <f aca="false">W1518-V1518</f>
        <v>0</v>
      </c>
      <c r="Y1518" s="43"/>
      <c r="Z1518" s="43"/>
      <c r="AA1518" s="43"/>
      <c r="AB1518" s="43"/>
      <c r="AC1518" s="43" t="s">
        <v>10482</v>
      </c>
      <c r="AD1518" s="43"/>
      <c r="AE1518" s="43"/>
      <c r="AF1518" s="43"/>
      <c r="AG1518" s="43" t="n">
        <v>4.85</v>
      </c>
      <c r="AH1518" s="43"/>
      <c r="AI1518" s="63"/>
      <c r="AJ1518" s="63"/>
      <c r="AK1518" s="43"/>
      <c r="AL1518" s="43"/>
      <c r="AM1518" s="43" t="s">
        <v>11367</v>
      </c>
      <c r="AN1518" s="43"/>
      <c r="AO1518" s="43" t="s">
        <v>1471</v>
      </c>
      <c r="AP1518" s="23" t="s">
        <v>3124</v>
      </c>
      <c r="AT1518" s="23" t="s">
        <v>10959</v>
      </c>
      <c r="AV1518" s="23" t="n">
        <v>4.85</v>
      </c>
      <c r="AW1518" s="23" t="s">
        <v>12423</v>
      </c>
      <c r="AX1518" s="23" t="s">
        <v>12976</v>
      </c>
      <c r="AY1518" s="23" t="n">
        <v>123</v>
      </c>
      <c r="AZ1518" s="23" t="n">
        <v>5</v>
      </c>
      <c r="BA1518" s="23" t="s">
        <v>1465</v>
      </c>
      <c r="BB1518" s="23" t="s">
        <v>12423</v>
      </c>
      <c r="BF1518" s="23" t="s">
        <v>10498</v>
      </c>
      <c r="BG1518" s="1" t="s">
        <v>183</v>
      </c>
    </row>
    <row r="1519" s="23" customFormat="true" ht="12.75" hidden="true" customHeight="false" outlineLevel="0" collapsed="false">
      <c r="A1519" s="23" t="s">
        <v>7000</v>
      </c>
      <c r="B1519" s="23" t="s">
        <v>7001</v>
      </c>
      <c r="C1519" s="40" t="s">
        <v>177</v>
      </c>
      <c r="D1519" s="23" t="s">
        <v>82</v>
      </c>
      <c r="E1519" s="23" t="s">
        <v>7002</v>
      </c>
      <c r="F1519" s="23" t="s">
        <v>7003</v>
      </c>
      <c r="G1519" s="23" t="n">
        <v>141</v>
      </c>
      <c r="H1519" s="23" t="n">
        <v>4000</v>
      </c>
      <c r="I1519" s="41" t="s">
        <v>180</v>
      </c>
      <c r="K1519" s="23" t="n">
        <v>0</v>
      </c>
      <c r="L1519" s="23" t="n">
        <v>53938</v>
      </c>
      <c r="M1519" s="23" t="n">
        <v>0</v>
      </c>
      <c r="N1519" s="23" t="n">
        <v>0</v>
      </c>
      <c r="O1519" s="23" t="n">
        <f aca="false">K1519+L1519</f>
        <v>53938</v>
      </c>
      <c r="P1519" s="23" t="n">
        <f aca="false">K1519+L1519+M1519+N1519</f>
        <v>53938</v>
      </c>
      <c r="Q1519" s="23" t="n">
        <v>7675</v>
      </c>
      <c r="R1519" s="23" t="n">
        <v>4396</v>
      </c>
      <c r="S1519" s="23" t="n">
        <v>4900</v>
      </c>
      <c r="T1519" s="23" t="n">
        <v>2902</v>
      </c>
      <c r="U1519" s="23" t="n">
        <f aca="false">IF(I1519="delivery",O1519-SUM(Q1519+R1519),IF(I1519="PO",P1519-SUM(Q1519:R1519)))</f>
        <v>41867</v>
      </c>
      <c r="V1519" s="43" t="n">
        <v>2.26</v>
      </c>
      <c r="W1519" s="43" t="n">
        <v>2.26</v>
      </c>
      <c r="X1519" s="43" t="n">
        <f aca="false">W1519-V1519</f>
        <v>0</v>
      </c>
      <c r="Y1519" s="43"/>
      <c r="Z1519" s="43"/>
      <c r="AA1519" s="43" t="n">
        <v>2.26</v>
      </c>
      <c r="AB1519" s="43"/>
      <c r="AC1519" s="43" t="s">
        <v>10482</v>
      </c>
      <c r="AD1519" s="43"/>
      <c r="AE1519" s="43"/>
      <c r="AF1519" s="43"/>
      <c r="AG1519" s="43" t="n">
        <v>2.26</v>
      </c>
      <c r="AH1519" s="43" t="s">
        <v>12977</v>
      </c>
      <c r="AI1519" s="63" t="n">
        <v>4000</v>
      </c>
      <c r="AJ1519" s="63" t="n">
        <v>26</v>
      </c>
      <c r="AK1519" s="43" t="s">
        <v>12722</v>
      </c>
      <c r="AL1519" s="43"/>
      <c r="AM1519" s="43"/>
      <c r="AN1519" s="43"/>
      <c r="AO1519" s="43" t="s">
        <v>82</v>
      </c>
      <c r="AP1519" s="23" t="s">
        <v>6397</v>
      </c>
      <c r="BF1519" s="23" t="s">
        <v>10498</v>
      </c>
      <c r="BG1519" s="1" t="s">
        <v>183</v>
      </c>
    </row>
    <row r="1520" s="23" customFormat="true" ht="12.75" hidden="false" customHeight="false" outlineLevel="0" collapsed="false">
      <c r="A1520" s="23" t="s">
        <v>7004</v>
      </c>
      <c r="B1520" s="23" t="s">
        <v>7005</v>
      </c>
      <c r="C1520" s="40" t="s">
        <v>177</v>
      </c>
      <c r="D1520" s="23" t="s">
        <v>1471</v>
      </c>
      <c r="E1520" s="23" t="s">
        <v>7006</v>
      </c>
      <c r="F1520" s="23" t="s">
        <v>7007</v>
      </c>
      <c r="G1520" s="23" t="n">
        <v>53</v>
      </c>
      <c r="H1520" s="23" t="n">
        <v>3000</v>
      </c>
      <c r="I1520" s="41" t="s">
        <v>180</v>
      </c>
      <c r="K1520" s="23" t="n">
        <v>0</v>
      </c>
      <c r="L1520" s="23" t="n">
        <v>1803</v>
      </c>
      <c r="M1520" s="23" t="n">
        <v>0</v>
      </c>
      <c r="N1520" s="23" t="n">
        <v>0</v>
      </c>
      <c r="O1520" s="23" t="n">
        <f aca="false">K1520+L1520</f>
        <v>1803</v>
      </c>
      <c r="P1520" s="23" t="n">
        <f aca="false">K1520+L1520+M1520+N1520</f>
        <v>1803</v>
      </c>
      <c r="Q1520" s="23" t="n">
        <v>0</v>
      </c>
      <c r="R1520" s="23" t="n">
        <v>0</v>
      </c>
      <c r="S1520" s="23" t="n">
        <v>0</v>
      </c>
      <c r="T1520" s="23" t="n">
        <v>0</v>
      </c>
      <c r="U1520" s="23" t="n">
        <f aca="false">IF(I1520="delivery",O1520-SUM(Q1520+R1520),IF(I1520="PO",P1520-SUM(Q1520:R1520)))</f>
        <v>1803</v>
      </c>
      <c r="V1520" s="43" t="n">
        <v>0.74865</v>
      </c>
      <c r="W1520" s="43" t="n">
        <v>0.74865</v>
      </c>
      <c r="X1520" s="43" t="n">
        <f aca="false">W1520-V1520</f>
        <v>0</v>
      </c>
      <c r="Y1520" s="43"/>
      <c r="Z1520" s="43"/>
      <c r="AA1520" s="43"/>
      <c r="AB1520" s="43"/>
      <c r="AC1520" s="43" t="s">
        <v>10482</v>
      </c>
      <c r="AD1520" s="43"/>
      <c r="AE1520" s="43"/>
      <c r="AF1520" s="43"/>
      <c r="AG1520" s="43" t="n">
        <v>0.713</v>
      </c>
      <c r="AH1520" s="43" t="s">
        <v>10491</v>
      </c>
      <c r="AI1520" s="63" t="n">
        <v>3000</v>
      </c>
      <c r="AJ1520" s="63" t="n">
        <v>6</v>
      </c>
      <c r="AK1520" s="43" t="s">
        <v>12978</v>
      </c>
      <c r="AL1520" s="43"/>
      <c r="AM1520" s="43"/>
      <c r="AN1520" s="43"/>
      <c r="AO1520" s="43" t="s">
        <v>1471</v>
      </c>
      <c r="AP1520" s="23" t="s">
        <v>2011</v>
      </c>
      <c r="AT1520" s="23" t="s">
        <v>11356</v>
      </c>
      <c r="AV1520" s="23" t="n">
        <v>0.75578</v>
      </c>
      <c r="AW1520" s="23" t="s">
        <v>12829</v>
      </c>
      <c r="AX1520" s="23" t="s">
        <v>12941</v>
      </c>
      <c r="AY1520" s="23" t="n">
        <v>3000</v>
      </c>
      <c r="AZ1520" s="23" t="n">
        <v>9</v>
      </c>
      <c r="BA1520" s="23" t="s">
        <v>1465</v>
      </c>
      <c r="BB1520" s="23" t="s">
        <v>11587</v>
      </c>
      <c r="BF1520" s="23" t="s">
        <v>10498</v>
      </c>
      <c r="BG1520" s="1" t="s">
        <v>183</v>
      </c>
    </row>
    <row r="1521" s="23" customFormat="true" ht="12.75" hidden="false" customHeight="false" outlineLevel="0" collapsed="false">
      <c r="A1521" s="23" t="s">
        <v>7008</v>
      </c>
      <c r="B1521" s="23" t="s">
        <v>7009</v>
      </c>
      <c r="C1521" s="40" t="s">
        <v>177</v>
      </c>
      <c r="D1521" s="23" t="s">
        <v>1471</v>
      </c>
      <c r="E1521" s="23" t="s">
        <v>7010</v>
      </c>
      <c r="F1521" s="23" t="s">
        <v>7011</v>
      </c>
      <c r="G1521" s="23" t="n">
        <v>48</v>
      </c>
      <c r="H1521" s="23" t="n">
        <v>3000</v>
      </c>
      <c r="I1521" s="41" t="s">
        <v>180</v>
      </c>
      <c r="K1521" s="23" t="n">
        <v>0</v>
      </c>
      <c r="L1521" s="23" t="n">
        <v>3000</v>
      </c>
      <c r="M1521" s="23" t="n">
        <v>0</v>
      </c>
      <c r="N1521" s="23" t="n">
        <v>0</v>
      </c>
      <c r="O1521" s="23" t="n">
        <f aca="false">K1521+L1521</f>
        <v>3000</v>
      </c>
      <c r="P1521" s="23" t="n">
        <f aca="false">K1521+L1521+M1521+N1521</f>
        <v>3000</v>
      </c>
      <c r="Q1521" s="23" t="n">
        <v>0</v>
      </c>
      <c r="R1521" s="23" t="n">
        <v>0</v>
      </c>
      <c r="S1521" s="23" t="n">
        <v>0</v>
      </c>
      <c r="T1521" s="23" t="n">
        <v>0</v>
      </c>
      <c r="U1521" s="23" t="n">
        <f aca="false">IF(I1521="delivery",O1521-SUM(Q1521+R1521),IF(I1521="PO",P1521-SUM(Q1521:R1521)))</f>
        <v>3000</v>
      </c>
      <c r="V1521" s="43" t="n">
        <v>0.104</v>
      </c>
      <c r="W1521" s="43" t="n">
        <v>0.104</v>
      </c>
      <c r="X1521" s="43" t="n">
        <f aca="false">W1521-V1521</f>
        <v>0</v>
      </c>
      <c r="Y1521" s="43"/>
      <c r="Z1521" s="43"/>
      <c r="AA1521" s="43"/>
      <c r="AB1521" s="43"/>
      <c r="AC1521" s="43" t="s">
        <v>10482</v>
      </c>
      <c r="AD1521" s="43"/>
      <c r="AE1521" s="43"/>
      <c r="AF1521" s="43"/>
      <c r="AG1521" s="43" t="n">
        <v>0.104</v>
      </c>
      <c r="AH1521" s="43"/>
      <c r="AI1521" s="63"/>
      <c r="AJ1521" s="63"/>
      <c r="AK1521" s="43"/>
      <c r="AL1521" s="43"/>
      <c r="AM1521" s="43"/>
      <c r="AN1521" s="43"/>
      <c r="AO1521" s="43" t="s">
        <v>1471</v>
      </c>
      <c r="AP1521" s="23" t="s">
        <v>2011</v>
      </c>
      <c r="AT1521" s="23" t="s">
        <v>10959</v>
      </c>
      <c r="AV1521" s="23" t="n">
        <v>0.104</v>
      </c>
      <c r="AW1521" s="23" t="s">
        <v>12979</v>
      </c>
      <c r="AX1521" s="23" t="s">
        <v>12980</v>
      </c>
      <c r="AY1521" s="23" t="n">
        <v>3000</v>
      </c>
      <c r="AZ1521" s="23" t="n">
        <v>9</v>
      </c>
      <c r="BA1521" s="23" t="s">
        <v>1465</v>
      </c>
      <c r="BB1521" s="23" t="s">
        <v>12979</v>
      </c>
      <c r="BF1521" s="23" t="s">
        <v>10498</v>
      </c>
      <c r="BG1521" s="1" t="s">
        <v>183</v>
      </c>
    </row>
    <row r="1522" s="23" customFormat="true" ht="12.75" hidden="false" customHeight="false" outlineLevel="0" collapsed="false">
      <c r="A1522" s="23" t="s">
        <v>7012</v>
      </c>
      <c r="B1522" s="23" t="s">
        <v>7013</v>
      </c>
      <c r="C1522" s="40" t="s">
        <v>177</v>
      </c>
      <c r="D1522" s="23" t="s">
        <v>1471</v>
      </c>
      <c r="E1522" s="23" t="s">
        <v>7014</v>
      </c>
      <c r="F1522" s="23" t="s">
        <v>7015</v>
      </c>
      <c r="G1522" s="23" t="n">
        <v>53</v>
      </c>
      <c r="H1522" s="23" t="n">
        <v>3000</v>
      </c>
      <c r="I1522" s="41" t="s">
        <v>180</v>
      </c>
      <c r="K1522" s="23" t="n">
        <v>0</v>
      </c>
      <c r="L1522" s="23" t="n">
        <v>1119</v>
      </c>
      <c r="M1522" s="23" t="n">
        <v>0</v>
      </c>
      <c r="N1522" s="23" t="n">
        <v>0</v>
      </c>
      <c r="O1522" s="23" t="n">
        <f aca="false">K1522+L1522</f>
        <v>1119</v>
      </c>
      <c r="P1522" s="23" t="n">
        <f aca="false">K1522+L1522+M1522+N1522</f>
        <v>1119</v>
      </c>
      <c r="Q1522" s="23" t="n">
        <v>210</v>
      </c>
      <c r="R1522" s="23" t="n">
        <v>0</v>
      </c>
      <c r="S1522" s="23" t="n">
        <v>0</v>
      </c>
      <c r="T1522" s="23" t="n">
        <v>0</v>
      </c>
      <c r="U1522" s="23" t="n">
        <f aca="false">IF(I1522="delivery",O1522-SUM(Q1522+R1522),IF(I1522="PO",P1522-SUM(Q1522:R1522)))</f>
        <v>909</v>
      </c>
      <c r="V1522" s="43" t="n">
        <v>0.162</v>
      </c>
      <c r="W1522" s="43" t="n">
        <v>0.162</v>
      </c>
      <c r="X1522" s="43" t="n">
        <f aca="false">W1522-V1522</f>
        <v>0</v>
      </c>
      <c r="Y1522" s="43"/>
      <c r="Z1522" s="43"/>
      <c r="AA1522" s="43"/>
      <c r="AB1522" s="43"/>
      <c r="AC1522" s="43" t="s">
        <v>10482</v>
      </c>
      <c r="AD1522" s="43"/>
      <c r="AE1522" s="43"/>
      <c r="AF1522" s="43"/>
      <c r="AG1522" s="43" t="n">
        <v>0.162</v>
      </c>
      <c r="AH1522" s="43"/>
      <c r="AI1522" s="63"/>
      <c r="AJ1522" s="63"/>
      <c r="AK1522" s="43"/>
      <c r="AL1522" s="43"/>
      <c r="AM1522" s="43"/>
      <c r="AN1522" s="43"/>
      <c r="AO1522" s="43" t="s">
        <v>1471</v>
      </c>
      <c r="AP1522" s="23" t="s">
        <v>2011</v>
      </c>
      <c r="AT1522" s="23" t="s">
        <v>10959</v>
      </c>
      <c r="AV1522" s="23" t="n">
        <v>0.162</v>
      </c>
      <c r="AW1522" s="23" t="s">
        <v>12586</v>
      </c>
      <c r="AX1522" s="23" t="s">
        <v>12981</v>
      </c>
      <c r="AY1522" s="23" t="n">
        <v>3000</v>
      </c>
      <c r="AZ1522" s="23" t="n">
        <v>12</v>
      </c>
      <c r="BA1522" s="23" t="s">
        <v>177</v>
      </c>
      <c r="BB1522" s="23" t="s">
        <v>12586</v>
      </c>
      <c r="BF1522" s="23" t="s">
        <v>10498</v>
      </c>
      <c r="BG1522" s="1" t="s">
        <v>183</v>
      </c>
    </row>
    <row r="1523" s="23" customFormat="true" ht="12.75" hidden="false" customHeight="false" outlineLevel="0" collapsed="false">
      <c r="A1523" s="23" t="s">
        <v>7016</v>
      </c>
      <c r="B1523" s="23" t="s">
        <v>7017</v>
      </c>
      <c r="C1523" s="40" t="s">
        <v>177</v>
      </c>
      <c r="D1523" s="23" t="s">
        <v>1471</v>
      </c>
      <c r="E1523" s="23" t="s">
        <v>7018</v>
      </c>
      <c r="F1523" s="23" t="s">
        <v>7019</v>
      </c>
      <c r="G1523" s="23" t="n">
        <v>48</v>
      </c>
      <c r="H1523" s="23" t="n">
        <v>2500</v>
      </c>
      <c r="I1523" s="41" t="s">
        <v>180</v>
      </c>
      <c r="K1523" s="23" t="n">
        <v>0</v>
      </c>
      <c r="L1523" s="23" t="n">
        <v>9087</v>
      </c>
      <c r="M1523" s="23" t="n">
        <v>0</v>
      </c>
      <c r="N1523" s="23" t="n">
        <v>0</v>
      </c>
      <c r="O1523" s="23" t="n">
        <f aca="false">K1523+L1523</f>
        <v>9087</v>
      </c>
      <c r="P1523" s="23" t="n">
        <f aca="false">K1523+L1523+M1523+N1523</f>
        <v>9087</v>
      </c>
      <c r="Q1523" s="23" t="n">
        <v>927</v>
      </c>
      <c r="R1523" s="23" t="n">
        <v>3089</v>
      </c>
      <c r="S1523" s="23" t="n">
        <v>3664</v>
      </c>
      <c r="T1523" s="23" t="n">
        <v>2392</v>
      </c>
      <c r="U1523" s="23" t="n">
        <f aca="false">IF(I1523="delivery",O1523-SUM(Q1523+R1523),IF(I1523="PO",P1523-SUM(Q1523:R1523)))</f>
        <v>5071</v>
      </c>
      <c r="V1523" s="43" t="n">
        <v>0.357</v>
      </c>
      <c r="W1523" s="43" t="n">
        <v>0.357</v>
      </c>
      <c r="X1523" s="43" t="n">
        <f aca="false">W1523-V1523</f>
        <v>0</v>
      </c>
      <c r="Y1523" s="43"/>
      <c r="Z1523" s="43"/>
      <c r="AA1523" s="43"/>
      <c r="AB1523" s="43"/>
      <c r="AC1523" s="43" t="s">
        <v>10482</v>
      </c>
      <c r="AD1523" s="43"/>
      <c r="AE1523" s="43"/>
      <c r="AF1523" s="43"/>
      <c r="AG1523" s="43" t="n">
        <v>0.36</v>
      </c>
      <c r="AH1523" s="43" t="s">
        <v>11597</v>
      </c>
      <c r="AI1523" s="63" t="n">
        <v>2500</v>
      </c>
      <c r="AJ1523" s="63" t="n">
        <v>7</v>
      </c>
      <c r="AK1523" s="43" t="s">
        <v>12982</v>
      </c>
      <c r="AL1523" s="43"/>
      <c r="AM1523" s="71" t="s">
        <v>12703</v>
      </c>
      <c r="AN1523" s="43"/>
      <c r="AO1523" s="43" t="s">
        <v>1471</v>
      </c>
      <c r="AP1523" s="23" t="s">
        <v>3124</v>
      </c>
      <c r="AT1523" s="23" t="s">
        <v>11356</v>
      </c>
      <c r="AV1523" s="23" t="n">
        <v>0.37875</v>
      </c>
      <c r="AW1523" s="23" t="s">
        <v>12983</v>
      </c>
      <c r="AX1523" s="23" t="s">
        <v>12982</v>
      </c>
      <c r="AY1523" s="23" t="n">
        <v>2500</v>
      </c>
      <c r="AZ1523" s="23" t="n">
        <v>7</v>
      </c>
      <c r="BA1523" s="23" t="s">
        <v>1465</v>
      </c>
      <c r="BB1523" s="23" t="s">
        <v>11587</v>
      </c>
      <c r="BF1523" s="23" t="s">
        <v>10498</v>
      </c>
      <c r="BG1523" s="1" t="s">
        <v>183</v>
      </c>
    </row>
    <row r="1524" s="23" customFormat="true" ht="12.75" hidden="true" customHeight="false" outlineLevel="0" collapsed="false">
      <c r="A1524" s="23" t="s">
        <v>7020</v>
      </c>
      <c r="B1524" s="23" t="s">
        <v>7021</v>
      </c>
      <c r="C1524" s="40" t="s">
        <v>177</v>
      </c>
      <c r="D1524" s="23" t="s">
        <v>82</v>
      </c>
      <c r="E1524" s="23" t="s">
        <v>7022</v>
      </c>
      <c r="F1524" s="23" t="s">
        <v>7023</v>
      </c>
      <c r="G1524" s="23" t="n">
        <v>91</v>
      </c>
      <c r="H1524" s="23" t="n">
        <v>600</v>
      </c>
      <c r="I1524" s="41" t="s">
        <v>188</v>
      </c>
      <c r="K1524" s="23" t="n">
        <v>0</v>
      </c>
      <c r="L1524" s="23" t="n">
        <v>2058</v>
      </c>
      <c r="M1524" s="23" t="n">
        <v>600</v>
      </c>
      <c r="N1524" s="23" t="n">
        <v>600</v>
      </c>
      <c r="O1524" s="23" t="n">
        <f aca="false">K1524+L1524</f>
        <v>2058</v>
      </c>
      <c r="P1524" s="23" t="n">
        <f aca="false">K1524+L1524+M1524+N1524</f>
        <v>3258</v>
      </c>
      <c r="Q1524" s="23" t="n">
        <v>1464</v>
      </c>
      <c r="R1524" s="23" t="n">
        <v>1296</v>
      </c>
      <c r="S1524" s="23" t="n">
        <v>2028</v>
      </c>
      <c r="T1524" s="23" t="n">
        <v>552</v>
      </c>
      <c r="U1524" s="23" t="n">
        <f aca="false">IF(I1524="delivery",O1524-SUM(Q1524+R1524),IF(I1524="PO",P1524-SUM(Q1524:R1524)))</f>
        <v>498</v>
      </c>
      <c r="V1524" s="43" t="n">
        <v>18.54</v>
      </c>
      <c r="W1524" s="43" t="n">
        <v>18.54</v>
      </c>
      <c r="X1524" s="43" t="n">
        <f aca="false">W1524-V1524</f>
        <v>0</v>
      </c>
      <c r="Y1524" s="43"/>
      <c r="Z1524" s="43"/>
      <c r="AA1524" s="43" t="n">
        <v>18.54</v>
      </c>
      <c r="AB1524" s="43"/>
      <c r="AC1524" s="43" t="s">
        <v>10482</v>
      </c>
      <c r="AD1524" s="43"/>
      <c r="AE1524" s="43"/>
      <c r="AF1524" s="43"/>
      <c r="AG1524" s="43" t="n">
        <v>18.54</v>
      </c>
      <c r="AH1524" s="43" t="s">
        <v>12984</v>
      </c>
      <c r="AI1524" s="63" t="n">
        <v>600</v>
      </c>
      <c r="AJ1524" s="63" t="n">
        <v>16</v>
      </c>
      <c r="AK1524" s="43" t="s">
        <v>12985</v>
      </c>
      <c r="AL1524" s="43"/>
      <c r="AM1524" s="43"/>
      <c r="AN1524" s="43"/>
      <c r="AO1524" s="43" t="s">
        <v>82</v>
      </c>
      <c r="AP1524" s="23" t="s">
        <v>6397</v>
      </c>
      <c r="BF1524" s="23" t="s">
        <v>10498</v>
      </c>
      <c r="BG1524" s="1" t="s">
        <v>183</v>
      </c>
    </row>
    <row r="1525" s="23" customFormat="true" ht="12.75" hidden="false" customHeight="false" outlineLevel="0" collapsed="false">
      <c r="A1525" s="23" t="s">
        <v>7024</v>
      </c>
      <c r="B1525" s="23" t="s">
        <v>7025</v>
      </c>
      <c r="C1525" s="40" t="s">
        <v>177</v>
      </c>
      <c r="D1525" s="23" t="s">
        <v>1471</v>
      </c>
      <c r="E1525" s="23" t="s">
        <v>7026</v>
      </c>
      <c r="F1525" s="23" t="s">
        <v>7027</v>
      </c>
      <c r="G1525" s="23" t="n">
        <v>43</v>
      </c>
      <c r="H1525" s="23" t="n">
        <v>4000</v>
      </c>
      <c r="I1525" s="41" t="s">
        <v>180</v>
      </c>
      <c r="K1525" s="23" t="n">
        <v>0</v>
      </c>
      <c r="L1525" s="23" t="n">
        <v>426</v>
      </c>
      <c r="M1525" s="23" t="n">
        <v>0</v>
      </c>
      <c r="N1525" s="23" t="n">
        <v>0</v>
      </c>
      <c r="O1525" s="23" t="n">
        <f aca="false">K1525+L1525</f>
        <v>426</v>
      </c>
      <c r="P1525" s="23" t="n">
        <f aca="false">K1525+L1525+M1525+N1525</f>
        <v>426</v>
      </c>
      <c r="Q1525" s="23" t="n">
        <v>0</v>
      </c>
      <c r="R1525" s="23" t="n">
        <v>0</v>
      </c>
      <c r="S1525" s="23" t="n">
        <v>0</v>
      </c>
      <c r="T1525" s="23" t="n">
        <v>0</v>
      </c>
      <c r="U1525" s="23" t="n">
        <f aca="false">IF(I1525="delivery",O1525-SUM(Q1525+R1525),IF(I1525="PO",P1525-SUM(Q1525:R1525)))</f>
        <v>426</v>
      </c>
      <c r="V1525" s="43" t="n">
        <v>0.3793</v>
      </c>
      <c r="W1525" s="43" t="n">
        <v>0.3793</v>
      </c>
      <c r="X1525" s="43" t="n">
        <f aca="false">W1525-V1525</f>
        <v>0</v>
      </c>
      <c r="Y1525" s="43"/>
      <c r="Z1525" s="43"/>
      <c r="AA1525" s="43"/>
      <c r="AB1525" s="43"/>
      <c r="AC1525" s="43" t="s">
        <v>10482</v>
      </c>
      <c r="AD1525" s="43"/>
      <c r="AE1525" s="43"/>
      <c r="AF1525" s="43"/>
      <c r="AG1525" s="43" t="n">
        <v>0.3793</v>
      </c>
      <c r="AH1525" s="43"/>
      <c r="AI1525" s="63"/>
      <c r="AJ1525" s="63"/>
      <c r="AK1525" s="43"/>
      <c r="AL1525" s="43"/>
      <c r="AM1525" s="43" t="s">
        <v>11367</v>
      </c>
      <c r="AN1525" s="43"/>
      <c r="AO1525" s="43" t="s">
        <v>1471</v>
      </c>
      <c r="AP1525" s="23" t="s">
        <v>3124</v>
      </c>
      <c r="AT1525" s="23" t="s">
        <v>10959</v>
      </c>
      <c r="AV1525" s="23" t="n">
        <v>0.3793</v>
      </c>
      <c r="AW1525" s="23" t="s">
        <v>12423</v>
      </c>
      <c r="AX1525" s="23" t="s">
        <v>12986</v>
      </c>
      <c r="AY1525" s="23" t="n">
        <v>4000</v>
      </c>
      <c r="AZ1525" s="23" t="n">
        <v>6</v>
      </c>
      <c r="BA1525" s="23" t="s">
        <v>1465</v>
      </c>
      <c r="BB1525" s="23" t="s">
        <v>12423</v>
      </c>
      <c r="BF1525" s="23" t="s">
        <v>10498</v>
      </c>
      <c r="BG1525" s="1" t="s">
        <v>183</v>
      </c>
    </row>
    <row r="1526" s="23" customFormat="true" ht="12.75" hidden="true" customHeight="false" outlineLevel="0" collapsed="false">
      <c r="A1526" s="23" t="s">
        <v>7028</v>
      </c>
      <c r="B1526" s="23" t="s">
        <v>7029</v>
      </c>
      <c r="C1526" s="40" t="s">
        <v>177</v>
      </c>
      <c r="D1526" s="23" t="s">
        <v>82</v>
      </c>
      <c r="E1526" s="23" t="s">
        <v>7030</v>
      </c>
      <c r="F1526" s="23" t="s">
        <v>7031</v>
      </c>
      <c r="G1526" s="23" t="n">
        <v>271</v>
      </c>
      <c r="H1526" s="23" t="n">
        <v>4000</v>
      </c>
      <c r="I1526" s="41" t="s">
        <v>180</v>
      </c>
      <c r="K1526" s="23" t="n">
        <v>0</v>
      </c>
      <c r="L1526" s="23" t="n">
        <v>37642</v>
      </c>
      <c r="M1526" s="23" t="n">
        <v>0</v>
      </c>
      <c r="N1526" s="23" t="n">
        <v>0</v>
      </c>
      <c r="O1526" s="23" t="n">
        <f aca="false">K1526+L1526</f>
        <v>37642</v>
      </c>
      <c r="P1526" s="23" t="n">
        <f aca="false">K1526+L1526+M1526+N1526</f>
        <v>37642</v>
      </c>
      <c r="Q1526" s="23" t="n">
        <v>10796</v>
      </c>
      <c r="R1526" s="23" t="n">
        <v>4000</v>
      </c>
      <c r="S1526" s="23" t="n">
        <v>8160</v>
      </c>
      <c r="T1526" s="23" t="n">
        <v>7920</v>
      </c>
      <c r="U1526" s="23" t="n">
        <f aca="false">IF(I1526="delivery",O1526-SUM(Q1526+R1526),IF(I1526="PO",P1526-SUM(Q1526:R1526)))</f>
        <v>22846</v>
      </c>
      <c r="V1526" s="43" t="n">
        <v>2.08</v>
      </c>
      <c r="W1526" s="43" t="n">
        <v>2.08</v>
      </c>
      <c r="X1526" s="43" t="n">
        <f aca="false">W1526-V1526</f>
        <v>0</v>
      </c>
      <c r="Y1526" s="43"/>
      <c r="Z1526" s="43"/>
      <c r="AA1526" s="43" t="n">
        <v>2.08</v>
      </c>
      <c r="AB1526" s="43"/>
      <c r="AC1526" s="43" t="s">
        <v>10482</v>
      </c>
      <c r="AD1526" s="43"/>
      <c r="AE1526" s="43"/>
      <c r="AF1526" s="43"/>
      <c r="AG1526" s="43" t="n">
        <v>2.08</v>
      </c>
      <c r="AH1526" s="43" t="s">
        <v>12987</v>
      </c>
      <c r="AI1526" s="63" t="n">
        <v>4000</v>
      </c>
      <c r="AJ1526" s="63" t="n">
        <v>18</v>
      </c>
      <c r="AK1526" s="43" t="s">
        <v>12988</v>
      </c>
      <c r="AL1526" s="43"/>
      <c r="AM1526" s="43"/>
      <c r="AN1526" s="43"/>
      <c r="AO1526" s="43" t="s">
        <v>82</v>
      </c>
      <c r="AP1526" s="23" t="s">
        <v>6397</v>
      </c>
      <c r="BF1526" s="23" t="s">
        <v>10498</v>
      </c>
      <c r="BG1526" s="1" t="s">
        <v>183</v>
      </c>
    </row>
    <row r="1527" s="23" customFormat="true" ht="12.75" hidden="true" customHeight="false" outlineLevel="0" collapsed="false">
      <c r="A1527" s="23" t="s">
        <v>7032</v>
      </c>
      <c r="B1527" s="23" t="s">
        <v>7033</v>
      </c>
      <c r="C1527" s="40" t="s">
        <v>177</v>
      </c>
      <c r="D1527" s="23" t="s">
        <v>82</v>
      </c>
      <c r="E1527" s="23" t="s">
        <v>7034</v>
      </c>
      <c r="F1527" s="23" t="s">
        <v>7035</v>
      </c>
      <c r="G1527" s="23" t="n">
        <v>51</v>
      </c>
      <c r="H1527" s="23" t="n">
        <v>4000</v>
      </c>
      <c r="I1527" s="41" t="s">
        <v>180</v>
      </c>
      <c r="K1527" s="23" t="n">
        <v>0</v>
      </c>
      <c r="L1527" s="23" t="n">
        <v>9022</v>
      </c>
      <c r="M1527" s="23" t="n">
        <v>15000</v>
      </c>
      <c r="N1527" s="23" t="n">
        <v>0</v>
      </c>
      <c r="O1527" s="23" t="n">
        <f aca="false">K1527+L1527</f>
        <v>9022</v>
      </c>
      <c r="P1527" s="23" t="n">
        <f aca="false">K1527+L1527+M1527+N1527</f>
        <v>24022</v>
      </c>
      <c r="Q1527" s="23" t="n">
        <v>5510</v>
      </c>
      <c r="R1527" s="23" t="n">
        <v>7541</v>
      </c>
      <c r="S1527" s="23" t="n">
        <v>9086</v>
      </c>
      <c r="T1527" s="23" t="n">
        <v>6787</v>
      </c>
      <c r="U1527" s="23" t="n">
        <f aca="false">IF(I1527="delivery",O1527-SUM(Q1527+R1527),IF(I1527="PO",P1527-SUM(Q1527:R1527)))</f>
        <v>-4029</v>
      </c>
      <c r="V1527" s="43" t="n">
        <v>0.41806</v>
      </c>
      <c r="W1527" s="43" t="n">
        <v>0.41806</v>
      </c>
      <c r="X1527" s="43" t="n">
        <f aca="false">W1527-V1527</f>
        <v>0</v>
      </c>
      <c r="Y1527" s="43"/>
      <c r="Z1527" s="43"/>
      <c r="AA1527" s="43"/>
      <c r="AB1527" s="43" t="n">
        <v>0.232</v>
      </c>
      <c r="AC1527" s="43" t="s">
        <v>12989</v>
      </c>
      <c r="AD1527" s="43" t="s">
        <v>12990</v>
      </c>
      <c r="AE1527" s="43"/>
      <c r="AF1527" s="43"/>
      <c r="AG1527" s="43" t="n">
        <v>0.232</v>
      </c>
      <c r="AH1527" s="43" t="s">
        <v>12991</v>
      </c>
      <c r="AI1527" s="63" t="n">
        <v>4000</v>
      </c>
      <c r="AJ1527" s="63" t="n">
        <v>8</v>
      </c>
      <c r="AK1527" s="43" t="s">
        <v>10491</v>
      </c>
      <c r="AL1527" s="43"/>
      <c r="AM1527" s="43"/>
      <c r="AN1527" s="43"/>
      <c r="AO1527" s="43" t="s">
        <v>82</v>
      </c>
      <c r="AP1527" s="23" t="s">
        <v>6397</v>
      </c>
      <c r="BF1527" s="23" t="s">
        <v>10498</v>
      </c>
      <c r="BG1527" s="1" t="s">
        <v>183</v>
      </c>
    </row>
    <row r="1528" s="23" customFormat="true" ht="12.75" hidden="true" customHeight="false" outlineLevel="0" collapsed="false">
      <c r="A1528" s="23" t="s">
        <v>7036</v>
      </c>
      <c r="B1528" s="23" t="s">
        <v>7037</v>
      </c>
      <c r="C1528" s="40" t="s">
        <v>177</v>
      </c>
      <c r="D1528" s="23" t="s">
        <v>82</v>
      </c>
      <c r="E1528" s="23" t="s">
        <v>7038</v>
      </c>
      <c r="F1528" s="23" t="s">
        <v>7039</v>
      </c>
      <c r="G1528" s="23" t="n">
        <v>41</v>
      </c>
      <c r="H1528" s="23" t="n">
        <v>119</v>
      </c>
      <c r="I1528" s="41" t="s">
        <v>180</v>
      </c>
      <c r="K1528" s="23" t="n">
        <v>0</v>
      </c>
      <c r="L1528" s="23" t="n">
        <v>3052</v>
      </c>
      <c r="M1528" s="23" t="n">
        <v>0</v>
      </c>
      <c r="N1528" s="23" t="n">
        <v>0</v>
      </c>
      <c r="O1528" s="23" t="n">
        <f aca="false">K1528+L1528</f>
        <v>3052</v>
      </c>
      <c r="P1528" s="23" t="n">
        <f aca="false">K1528+L1528+M1528+N1528</f>
        <v>3052</v>
      </c>
      <c r="Q1528" s="23" t="n">
        <v>1941</v>
      </c>
      <c r="R1528" s="23" t="n">
        <v>4837</v>
      </c>
      <c r="S1528" s="23" t="n">
        <v>8982</v>
      </c>
      <c r="T1528" s="23" t="n">
        <v>4602</v>
      </c>
      <c r="U1528" s="23" t="n">
        <f aca="false">IF(I1528="delivery",O1528-SUM(Q1528+R1528),IF(I1528="PO",P1528-SUM(Q1528:R1528)))</f>
        <v>-3726</v>
      </c>
      <c r="V1528" s="43" t="n">
        <v>6.27</v>
      </c>
      <c r="W1528" s="43" t="n">
        <v>6.27</v>
      </c>
      <c r="X1528" s="43" t="n">
        <f aca="false">W1528-V1528</f>
        <v>0</v>
      </c>
      <c r="Y1528" s="43"/>
      <c r="Z1528" s="43"/>
      <c r="AA1528" s="43"/>
      <c r="AB1528" s="43"/>
      <c r="AC1528" s="43" t="s">
        <v>10482</v>
      </c>
      <c r="AD1528" s="43"/>
      <c r="AE1528" s="43"/>
      <c r="AF1528" s="43"/>
      <c r="AG1528" s="43" t="n">
        <v>6.27</v>
      </c>
      <c r="AH1528" s="43" t="s">
        <v>12992</v>
      </c>
      <c r="AI1528" s="63" t="n">
        <v>119</v>
      </c>
      <c r="AJ1528" s="63" t="n">
        <v>6</v>
      </c>
      <c r="AK1528" s="43" t="s">
        <v>12847</v>
      </c>
      <c r="AL1528" s="43"/>
      <c r="AM1528" s="43"/>
      <c r="AN1528" s="43"/>
      <c r="AO1528" s="43" t="s">
        <v>82</v>
      </c>
      <c r="AP1528" s="23" t="s">
        <v>6397</v>
      </c>
      <c r="BF1528" s="23" t="s">
        <v>10498</v>
      </c>
      <c r="BG1528" s="1" t="s">
        <v>183</v>
      </c>
    </row>
    <row r="1529" s="52" customFormat="true" ht="12.75" hidden="true" customHeight="false" outlineLevel="0" collapsed="false">
      <c r="A1529" s="23" t="s">
        <v>7040</v>
      </c>
      <c r="B1529" s="23" t="s">
        <v>7041</v>
      </c>
      <c r="C1529" s="40" t="s">
        <v>177</v>
      </c>
      <c r="D1529" s="23" t="s">
        <v>82</v>
      </c>
      <c r="E1529" s="23" t="s">
        <v>7042</v>
      </c>
      <c r="F1529" s="23" t="s">
        <v>7043</v>
      </c>
      <c r="G1529" s="23" t="n">
        <v>71</v>
      </c>
      <c r="H1529" s="23" t="n">
        <v>2500</v>
      </c>
      <c r="I1529" s="41" t="s">
        <v>180</v>
      </c>
      <c r="J1529" s="23"/>
      <c r="K1529" s="23" t="n">
        <v>0</v>
      </c>
      <c r="L1529" s="23" t="n">
        <v>2500</v>
      </c>
      <c r="M1529" s="23" t="n">
        <v>0</v>
      </c>
      <c r="N1529" s="23" t="n">
        <v>5000</v>
      </c>
      <c r="O1529" s="23" t="n">
        <f aca="false">K1529+L1529</f>
        <v>2500</v>
      </c>
      <c r="P1529" s="23" t="n">
        <f aca="false">K1529+L1529+M1529+N1529</f>
        <v>7500</v>
      </c>
      <c r="Q1529" s="23" t="n">
        <v>0</v>
      </c>
      <c r="R1529" s="23" t="n">
        <v>3214</v>
      </c>
      <c r="S1529" s="23" t="n">
        <v>2545</v>
      </c>
      <c r="T1529" s="23" t="n">
        <v>1945</v>
      </c>
      <c r="U1529" s="23" t="n">
        <f aca="false">IF(I1529="delivery",O1529-SUM(Q1529+R1529),IF(I1529="PO",P1529-SUM(Q1529:R1529)))</f>
        <v>-714</v>
      </c>
      <c r="V1529" s="43" t="n">
        <v>1.20204</v>
      </c>
      <c r="W1529" s="43" t="n">
        <v>1.134</v>
      </c>
      <c r="X1529" s="43" t="n">
        <f aca="false">W1529-V1529</f>
        <v>-0.0680400000000001</v>
      </c>
      <c r="Y1529" s="43"/>
      <c r="Z1529" s="43"/>
      <c r="AA1529" s="43" t="n">
        <v>1.134</v>
      </c>
      <c r="AB1529" s="43"/>
      <c r="AC1529" s="43" t="s">
        <v>10482</v>
      </c>
      <c r="AD1529" s="43"/>
      <c r="AE1529" s="43"/>
      <c r="AF1529" s="43"/>
      <c r="AG1529" s="43" t="n">
        <v>1.134</v>
      </c>
      <c r="AH1529" s="43" t="s">
        <v>12993</v>
      </c>
      <c r="AI1529" s="63" t="n">
        <v>2500</v>
      </c>
      <c r="AJ1529" s="63" t="n">
        <v>12</v>
      </c>
      <c r="AK1529" s="43" t="s">
        <v>10491</v>
      </c>
      <c r="AL1529" s="43"/>
      <c r="AM1529" s="43"/>
      <c r="AN1529" s="43"/>
      <c r="AO1529" s="43" t="s">
        <v>82</v>
      </c>
      <c r="AP1529" s="23" t="s">
        <v>6397</v>
      </c>
      <c r="AQ1529" s="23"/>
      <c r="AR1529" s="23"/>
      <c r="AS1529" s="23"/>
      <c r="AT1529" s="23"/>
      <c r="AU1529" s="23"/>
      <c r="AV1529" s="23"/>
      <c r="AW1529" s="23"/>
      <c r="AX1529" s="23"/>
      <c r="AY1529" s="23"/>
      <c r="AZ1529" s="23"/>
      <c r="BA1529" s="23"/>
      <c r="BB1529" s="23"/>
      <c r="BC1529" s="23"/>
      <c r="BD1529" s="23"/>
      <c r="BE1529" s="23"/>
      <c r="BF1529" s="23" t="s">
        <v>10498</v>
      </c>
      <c r="BG1529" s="1" t="s">
        <v>183</v>
      </c>
      <c r="BH1529" s="23"/>
      <c r="BI1529" s="23"/>
    </row>
    <row r="1530" s="23" customFormat="true" ht="12.75" hidden="false" customHeight="false" outlineLevel="0" collapsed="false">
      <c r="A1530" s="23" t="s">
        <v>7044</v>
      </c>
      <c r="B1530" s="23" t="s">
        <v>7045</v>
      </c>
      <c r="C1530" s="40" t="s">
        <v>177</v>
      </c>
      <c r="D1530" s="23" t="s">
        <v>1471</v>
      </c>
      <c r="E1530" s="23" t="s">
        <v>7046</v>
      </c>
      <c r="F1530" s="23" t="s">
        <v>7047</v>
      </c>
      <c r="G1530" s="23" t="n">
        <v>43</v>
      </c>
      <c r="H1530" s="23" t="n">
        <v>3000</v>
      </c>
      <c r="I1530" s="41" t="s">
        <v>188</v>
      </c>
      <c r="K1530" s="23" t="n">
        <v>0</v>
      </c>
      <c r="L1530" s="23" t="n">
        <v>11182</v>
      </c>
      <c r="M1530" s="23" t="n">
        <v>0</v>
      </c>
      <c r="N1530" s="23" t="n">
        <v>0</v>
      </c>
      <c r="O1530" s="23" t="n">
        <f aca="false">K1530+L1530</f>
        <v>11182</v>
      </c>
      <c r="P1530" s="23" t="n">
        <f aca="false">K1530+L1530+M1530+N1530</f>
        <v>11182</v>
      </c>
      <c r="Q1530" s="23" t="n">
        <v>92</v>
      </c>
      <c r="R1530" s="23" t="n">
        <v>1071</v>
      </c>
      <c r="S1530" s="23" t="n">
        <v>1238</v>
      </c>
      <c r="T1530" s="23" t="n">
        <v>733</v>
      </c>
      <c r="U1530" s="23" t="n">
        <f aca="false">IF(I1530="delivery",O1530-SUM(Q1530+R1530),IF(I1530="PO",P1530-SUM(Q1530:R1530)))</f>
        <v>10019</v>
      </c>
      <c r="V1530" s="43" t="n">
        <v>0.21</v>
      </c>
      <c r="W1530" s="43" t="n">
        <v>0.21</v>
      </c>
      <c r="X1530" s="43" t="n">
        <f aca="false">W1530-V1530</f>
        <v>0</v>
      </c>
      <c r="Y1530" s="43"/>
      <c r="Z1530" s="43"/>
      <c r="AA1530" s="43"/>
      <c r="AB1530" s="43"/>
      <c r="AC1530" s="43" t="s">
        <v>10482</v>
      </c>
      <c r="AD1530" s="43"/>
      <c r="AE1530" s="43"/>
      <c r="AF1530" s="43"/>
      <c r="AG1530" s="43" t="n">
        <v>0.2</v>
      </c>
      <c r="AH1530" s="43" t="s">
        <v>10491</v>
      </c>
      <c r="AI1530" s="63" t="n">
        <v>3000</v>
      </c>
      <c r="AJ1530" s="63" t="n">
        <v>8</v>
      </c>
      <c r="AK1530" s="43" t="s">
        <v>12994</v>
      </c>
      <c r="AL1530" s="43"/>
      <c r="AM1530" s="43"/>
      <c r="AN1530" s="43"/>
      <c r="AO1530" s="43" t="s">
        <v>1471</v>
      </c>
      <c r="AP1530" s="23" t="s">
        <v>2011</v>
      </c>
      <c r="AT1530" s="23" t="s">
        <v>10959</v>
      </c>
      <c r="AV1530" s="23" t="n">
        <v>0.21</v>
      </c>
      <c r="AW1530" s="23" t="s">
        <v>12586</v>
      </c>
      <c r="AX1530" s="23" t="s">
        <v>12994</v>
      </c>
      <c r="AY1530" s="23" t="n">
        <v>3000</v>
      </c>
      <c r="AZ1530" s="23" t="n">
        <v>9</v>
      </c>
      <c r="BA1530" s="23" t="s">
        <v>1465</v>
      </c>
      <c r="BB1530" s="23" t="s">
        <v>12586</v>
      </c>
      <c r="BF1530" s="23" t="s">
        <v>10498</v>
      </c>
      <c r="BG1530" s="1" t="s">
        <v>183</v>
      </c>
    </row>
    <row r="1531" s="23" customFormat="true" ht="12.75" hidden="false" customHeight="false" outlineLevel="0" collapsed="false">
      <c r="A1531" s="23" t="s">
        <v>7048</v>
      </c>
      <c r="B1531" s="23" t="s">
        <v>7049</v>
      </c>
      <c r="C1531" s="40" t="s">
        <v>177</v>
      </c>
      <c r="D1531" s="23" t="s">
        <v>1471</v>
      </c>
      <c r="E1531" s="23" t="s">
        <v>7050</v>
      </c>
      <c r="F1531" s="23" t="s">
        <v>7051</v>
      </c>
      <c r="G1531" s="23" t="n">
        <v>68</v>
      </c>
      <c r="H1531" s="23" t="n">
        <v>7500</v>
      </c>
      <c r="I1531" s="41" t="s">
        <v>180</v>
      </c>
      <c r="K1531" s="23" t="n">
        <v>0</v>
      </c>
      <c r="L1531" s="23" t="n">
        <v>9500</v>
      </c>
      <c r="M1531" s="23" t="n">
        <v>0</v>
      </c>
      <c r="N1531" s="23" t="n">
        <v>0</v>
      </c>
      <c r="O1531" s="23" t="n">
        <f aca="false">K1531+L1531</f>
        <v>9500</v>
      </c>
      <c r="P1531" s="23" t="n">
        <f aca="false">K1531+L1531+M1531+N1531</f>
        <v>9500</v>
      </c>
      <c r="Q1531" s="23" t="n">
        <v>0</v>
      </c>
      <c r="R1531" s="23" t="n">
        <v>0</v>
      </c>
      <c r="S1531" s="23" t="n">
        <v>0</v>
      </c>
      <c r="T1531" s="23" t="n">
        <v>0</v>
      </c>
      <c r="U1531" s="23" t="n">
        <f aca="false">IF(I1531="delivery",O1531-SUM(Q1531+R1531),IF(I1531="PO",P1531-SUM(Q1531:R1531)))</f>
        <v>9500</v>
      </c>
      <c r="V1531" s="43" t="n">
        <v>0.08</v>
      </c>
      <c r="W1531" s="43" t="n">
        <v>0.08</v>
      </c>
      <c r="X1531" s="43" t="n">
        <f aca="false">W1531-V1531</f>
        <v>0</v>
      </c>
      <c r="Y1531" s="43"/>
      <c r="Z1531" s="43"/>
      <c r="AA1531" s="43"/>
      <c r="AB1531" s="43"/>
      <c r="AC1531" s="43" t="s">
        <v>10482</v>
      </c>
      <c r="AD1531" s="43"/>
      <c r="AE1531" s="43"/>
      <c r="AF1531" s="43"/>
      <c r="AG1531" s="43" t="n">
        <v>0.0621</v>
      </c>
      <c r="AH1531" s="43" t="s">
        <v>12995</v>
      </c>
      <c r="AI1531" s="63" t="n">
        <v>2500</v>
      </c>
      <c r="AJ1531" s="63" t="n">
        <v>10</v>
      </c>
      <c r="AK1531" s="43" t="s">
        <v>12996</v>
      </c>
      <c r="AL1531" s="43"/>
      <c r="AM1531" s="43"/>
      <c r="AN1531" s="43"/>
      <c r="AO1531" s="43" t="s">
        <v>1471</v>
      </c>
      <c r="AP1531" s="23" t="s">
        <v>2011</v>
      </c>
      <c r="AT1531" s="23" t="s">
        <v>11356</v>
      </c>
      <c r="AV1531" s="23" t="n">
        <v>0.08</v>
      </c>
      <c r="AW1531" s="23" t="s">
        <v>12747</v>
      </c>
      <c r="AX1531" s="23" t="s">
        <v>12996</v>
      </c>
      <c r="AY1531" s="23" t="n">
        <v>7500</v>
      </c>
      <c r="AZ1531" s="23" t="n">
        <v>14</v>
      </c>
      <c r="BA1531" s="23" t="s">
        <v>1465</v>
      </c>
      <c r="BB1531" s="23" t="s">
        <v>11587</v>
      </c>
      <c r="BF1531" s="23" t="s">
        <v>10498</v>
      </c>
      <c r="BG1531" s="1" t="s">
        <v>183</v>
      </c>
    </row>
    <row r="1532" s="23" customFormat="true" ht="12.75" hidden="true" customHeight="false" outlineLevel="0" collapsed="false">
      <c r="A1532" s="23" t="s">
        <v>7052</v>
      </c>
      <c r="B1532" s="23" t="s">
        <v>7053</v>
      </c>
      <c r="C1532" s="40" t="s">
        <v>177</v>
      </c>
      <c r="D1532" s="23" t="s">
        <v>82</v>
      </c>
      <c r="E1532" s="23" t="s">
        <v>7054</v>
      </c>
      <c r="F1532" s="23" t="s">
        <v>7055</v>
      </c>
      <c r="G1532" s="23" t="n">
        <v>71</v>
      </c>
      <c r="H1532" s="23" t="n">
        <v>5000</v>
      </c>
      <c r="I1532" s="41" t="s">
        <v>180</v>
      </c>
      <c r="K1532" s="23" t="n">
        <v>0</v>
      </c>
      <c r="L1532" s="23" t="n">
        <v>1581</v>
      </c>
      <c r="M1532" s="23" t="n">
        <v>0</v>
      </c>
      <c r="N1532" s="23" t="n">
        <v>0</v>
      </c>
      <c r="O1532" s="23" t="n">
        <f aca="false">K1532+L1532</f>
        <v>1581</v>
      </c>
      <c r="P1532" s="23" t="n">
        <f aca="false">K1532+L1532+M1532+N1532</f>
        <v>1581</v>
      </c>
      <c r="Q1532" s="23" t="n">
        <v>926</v>
      </c>
      <c r="R1532" s="23" t="n">
        <v>2960</v>
      </c>
      <c r="S1532" s="23" t="n">
        <v>3564</v>
      </c>
      <c r="T1532" s="23" t="n">
        <v>2392</v>
      </c>
      <c r="U1532" s="23" t="n">
        <f aca="false">IF(I1532="delivery",O1532-SUM(Q1532+R1532),IF(I1532="PO",P1532-SUM(Q1532:R1532)))</f>
        <v>-2305</v>
      </c>
      <c r="V1532" s="43" t="n">
        <v>1.38</v>
      </c>
      <c r="W1532" s="43" t="n">
        <v>1.38</v>
      </c>
      <c r="X1532" s="43" t="n">
        <f aca="false">W1532-V1532</f>
        <v>0</v>
      </c>
      <c r="Y1532" s="43"/>
      <c r="Z1532" s="43"/>
      <c r="AA1532" s="43"/>
      <c r="AB1532" s="43"/>
      <c r="AC1532" s="43" t="s">
        <v>10482</v>
      </c>
      <c r="AD1532" s="43"/>
      <c r="AE1532" s="43"/>
      <c r="AF1532" s="43"/>
      <c r="AG1532" s="43" t="n">
        <v>1.38</v>
      </c>
      <c r="AH1532" s="43" t="s">
        <v>12997</v>
      </c>
      <c r="AI1532" s="63" t="n">
        <v>5000</v>
      </c>
      <c r="AJ1532" s="63" t="n">
        <v>12</v>
      </c>
      <c r="AK1532" s="43" t="s">
        <v>12998</v>
      </c>
      <c r="AL1532" s="43"/>
      <c r="AM1532" s="43"/>
      <c r="AN1532" s="43"/>
      <c r="AO1532" s="43" t="s">
        <v>82</v>
      </c>
      <c r="AP1532" s="23" t="s">
        <v>6397</v>
      </c>
      <c r="BF1532" s="23" t="s">
        <v>10498</v>
      </c>
      <c r="BG1532" s="1" t="s">
        <v>183</v>
      </c>
    </row>
    <row r="1533" s="23" customFormat="true" ht="12.75" hidden="false" customHeight="false" outlineLevel="0" collapsed="false">
      <c r="A1533" s="23" t="s">
        <v>7056</v>
      </c>
      <c r="B1533" s="23" t="s">
        <v>7057</v>
      </c>
      <c r="C1533" s="40" t="s">
        <v>177</v>
      </c>
      <c r="D1533" s="23" t="s">
        <v>1471</v>
      </c>
      <c r="E1533" s="23" t="s">
        <v>7058</v>
      </c>
      <c r="F1533" s="23" t="s">
        <v>7059</v>
      </c>
      <c r="G1533" s="23" t="n">
        <v>73</v>
      </c>
      <c r="H1533" s="23" t="n">
        <v>2500</v>
      </c>
      <c r="I1533" s="41" t="s">
        <v>188</v>
      </c>
      <c r="K1533" s="23" t="n">
        <v>0</v>
      </c>
      <c r="L1533" s="23" t="n">
        <v>2482</v>
      </c>
      <c r="M1533" s="23" t="n">
        <v>0</v>
      </c>
      <c r="N1533" s="23" t="n">
        <v>0</v>
      </c>
      <c r="O1533" s="23" t="n">
        <f aca="false">K1533+L1533</f>
        <v>2482</v>
      </c>
      <c r="P1533" s="23" t="n">
        <f aca="false">K1533+L1533+M1533+N1533</f>
        <v>2482</v>
      </c>
      <c r="Q1533" s="23" t="n">
        <v>295</v>
      </c>
      <c r="R1533" s="23" t="n">
        <v>184</v>
      </c>
      <c r="S1533" s="23" t="n">
        <v>333</v>
      </c>
      <c r="T1533" s="23" t="n">
        <v>222</v>
      </c>
      <c r="U1533" s="23" t="n">
        <f aca="false">IF(I1533="delivery",O1533-SUM(Q1533+R1533),IF(I1533="PO",P1533-SUM(Q1533:R1533)))</f>
        <v>2003</v>
      </c>
      <c r="V1533" s="43" t="n">
        <v>0.723</v>
      </c>
      <c r="W1533" s="43" t="n">
        <v>0.723</v>
      </c>
      <c r="X1533" s="43" t="n">
        <f aca="false">W1533-V1533</f>
        <v>0</v>
      </c>
      <c r="Y1533" s="43"/>
      <c r="Z1533" s="43"/>
      <c r="AA1533" s="43"/>
      <c r="AB1533" s="43"/>
      <c r="AC1533" s="43" t="s">
        <v>10482</v>
      </c>
      <c r="AD1533" s="43"/>
      <c r="AE1533" s="43"/>
      <c r="AF1533" s="43"/>
      <c r="AG1533" s="43" t="n">
        <v>0.723</v>
      </c>
      <c r="AH1533" s="43"/>
      <c r="AI1533" s="63"/>
      <c r="AJ1533" s="63"/>
      <c r="AK1533" s="43"/>
      <c r="AL1533" s="43"/>
      <c r="AM1533" s="43" t="s">
        <v>11367</v>
      </c>
      <c r="AN1533" s="43"/>
      <c r="AO1533" s="43" t="s">
        <v>1471</v>
      </c>
      <c r="AP1533" s="23" t="s">
        <v>3124</v>
      </c>
      <c r="AT1533" s="23" t="s">
        <v>10959</v>
      </c>
      <c r="AV1533" s="23" t="n">
        <v>0.723</v>
      </c>
      <c r="AW1533" s="23" t="s">
        <v>12942</v>
      </c>
      <c r="AX1533" s="23" t="s">
        <v>12999</v>
      </c>
      <c r="AY1533" s="23" t="n">
        <v>2500</v>
      </c>
      <c r="AZ1533" s="23" t="n">
        <v>11</v>
      </c>
      <c r="BA1533" s="23" t="s">
        <v>1465</v>
      </c>
      <c r="BB1533" s="23" t="s">
        <v>12942</v>
      </c>
      <c r="BF1533" s="23" t="s">
        <v>10498</v>
      </c>
      <c r="BG1533" s="1" t="s">
        <v>183</v>
      </c>
    </row>
    <row r="1534" s="23" customFormat="true" ht="12.75" hidden="true" customHeight="false" outlineLevel="0" collapsed="false">
      <c r="A1534" s="23" t="s">
        <v>7060</v>
      </c>
      <c r="B1534" s="23" t="s">
        <v>7061</v>
      </c>
      <c r="C1534" s="40" t="s">
        <v>177</v>
      </c>
      <c r="D1534" s="23" t="s">
        <v>82</v>
      </c>
      <c r="E1534" s="23" t="s">
        <v>7062</v>
      </c>
      <c r="F1534" s="23" t="s">
        <v>7063</v>
      </c>
      <c r="G1534" s="23" t="n">
        <v>71</v>
      </c>
      <c r="H1534" s="23" t="n">
        <v>2500</v>
      </c>
      <c r="I1534" s="41" t="s">
        <v>180</v>
      </c>
      <c r="K1534" s="23" t="n">
        <v>0</v>
      </c>
      <c r="L1534" s="23" t="n">
        <v>6150</v>
      </c>
      <c r="M1534" s="23" t="n">
        <v>0</v>
      </c>
      <c r="N1534" s="23" t="n">
        <v>0</v>
      </c>
      <c r="O1534" s="23" t="n">
        <f aca="false">K1534+L1534</f>
        <v>6150</v>
      </c>
      <c r="P1534" s="23" t="n">
        <f aca="false">K1534+L1534+M1534+N1534</f>
        <v>6150</v>
      </c>
      <c r="Q1534" s="23" t="n">
        <v>1333</v>
      </c>
      <c r="R1534" s="23" t="n">
        <v>3116</v>
      </c>
      <c r="S1534" s="23" t="n">
        <v>3482</v>
      </c>
      <c r="T1534" s="23" t="n">
        <v>2240</v>
      </c>
      <c r="U1534" s="23" t="n">
        <f aca="false">IF(I1534="delivery",O1534-SUM(Q1534+R1534),IF(I1534="PO",P1534-SUM(Q1534:R1534)))</f>
        <v>1701</v>
      </c>
      <c r="V1534" s="43" t="n">
        <v>0.94</v>
      </c>
      <c r="W1534" s="43" t="n">
        <v>0.94</v>
      </c>
      <c r="X1534" s="43" t="n">
        <f aca="false">W1534-V1534</f>
        <v>0</v>
      </c>
      <c r="Y1534" s="43"/>
      <c r="Z1534" s="43"/>
      <c r="AA1534" s="43"/>
      <c r="AB1534" s="43"/>
      <c r="AC1534" s="43" t="s">
        <v>10482</v>
      </c>
      <c r="AD1534" s="43"/>
      <c r="AE1534" s="43"/>
      <c r="AF1534" s="43"/>
      <c r="AG1534" s="43" t="n">
        <v>0.94</v>
      </c>
      <c r="AH1534" s="43" t="s">
        <v>13000</v>
      </c>
      <c r="AI1534" s="63" t="n">
        <v>2500</v>
      </c>
      <c r="AJ1534" s="63" t="n">
        <v>12</v>
      </c>
      <c r="AK1534" s="43" t="s">
        <v>13001</v>
      </c>
      <c r="AL1534" s="43"/>
      <c r="AM1534" s="43"/>
      <c r="AN1534" s="43"/>
      <c r="AO1534" s="43" t="s">
        <v>82</v>
      </c>
      <c r="AP1534" s="23" t="s">
        <v>6397</v>
      </c>
      <c r="BF1534" s="23" t="s">
        <v>10498</v>
      </c>
      <c r="BG1534" s="1" t="s">
        <v>183</v>
      </c>
    </row>
    <row r="1535" s="23" customFormat="true" ht="12.75" hidden="false" customHeight="false" outlineLevel="0" collapsed="false">
      <c r="A1535" s="23" t="s">
        <v>7064</v>
      </c>
      <c r="B1535" s="23" t="s">
        <v>7065</v>
      </c>
      <c r="C1535" s="40" t="s">
        <v>177</v>
      </c>
      <c r="D1535" s="23" t="s">
        <v>1471</v>
      </c>
      <c r="E1535" s="23" t="s">
        <v>7066</v>
      </c>
      <c r="F1535" s="23" t="s">
        <v>7067</v>
      </c>
      <c r="G1535" s="23" t="n">
        <v>113</v>
      </c>
      <c r="H1535" s="23" t="n">
        <v>3000</v>
      </c>
      <c r="I1535" s="41" t="s">
        <v>180</v>
      </c>
      <c r="K1535" s="23" t="n">
        <v>0</v>
      </c>
      <c r="L1535" s="23" t="n">
        <v>2522</v>
      </c>
      <c r="M1535" s="23" t="n">
        <v>0</v>
      </c>
      <c r="N1535" s="23" t="n">
        <v>0</v>
      </c>
      <c r="O1535" s="23" t="n">
        <f aca="false">K1535+L1535</f>
        <v>2522</v>
      </c>
      <c r="P1535" s="23" t="n">
        <f aca="false">K1535+L1535+M1535+N1535</f>
        <v>2522</v>
      </c>
      <c r="Q1535" s="23" t="n">
        <v>0</v>
      </c>
      <c r="R1535" s="23" t="n">
        <v>90</v>
      </c>
      <c r="S1535" s="23" t="n">
        <v>112</v>
      </c>
      <c r="T1535" s="23" t="n">
        <v>334</v>
      </c>
      <c r="U1535" s="23" t="n">
        <f aca="false">IF(I1535="delivery",O1535-SUM(Q1535+R1535),IF(I1535="PO",P1535-SUM(Q1535:R1535)))</f>
        <v>2432</v>
      </c>
      <c r="V1535" s="43" t="n">
        <v>0.468</v>
      </c>
      <c r="W1535" s="43" t="n">
        <v>0.468</v>
      </c>
      <c r="X1535" s="43" t="n">
        <f aca="false">W1535-V1535</f>
        <v>0</v>
      </c>
      <c r="Y1535" s="43"/>
      <c r="Z1535" s="43"/>
      <c r="AA1535" s="43"/>
      <c r="AB1535" s="43"/>
      <c r="AC1535" s="43" t="s">
        <v>10482</v>
      </c>
      <c r="AD1535" s="43"/>
      <c r="AE1535" s="43"/>
      <c r="AF1535" s="43"/>
      <c r="AG1535" s="43" t="n">
        <v>0.468</v>
      </c>
      <c r="AH1535" s="43"/>
      <c r="AI1535" s="63"/>
      <c r="AJ1535" s="63"/>
      <c r="AK1535" s="43"/>
      <c r="AL1535" s="43"/>
      <c r="AM1535" s="43"/>
      <c r="AN1535" s="43"/>
      <c r="AO1535" s="43" t="s">
        <v>1471</v>
      </c>
      <c r="AP1535" s="23" t="s">
        <v>2011</v>
      </c>
      <c r="AT1535" s="23" t="s">
        <v>11356</v>
      </c>
      <c r="AV1535" s="23" t="n">
        <v>0.468</v>
      </c>
      <c r="AW1535" s="23" t="s">
        <v>12698</v>
      </c>
      <c r="AX1535" s="23" t="s">
        <v>13002</v>
      </c>
      <c r="AY1535" s="23" t="n">
        <v>3000</v>
      </c>
      <c r="AZ1535" s="23" t="n">
        <v>22</v>
      </c>
      <c r="BA1535" s="23" t="s">
        <v>1465</v>
      </c>
      <c r="BB1535" s="23" t="s">
        <v>11587</v>
      </c>
      <c r="BF1535" s="23" t="s">
        <v>10498</v>
      </c>
      <c r="BG1535" s="1" t="s">
        <v>183</v>
      </c>
    </row>
    <row r="1536" s="23" customFormat="true" ht="12.75" hidden="true" customHeight="false" outlineLevel="0" collapsed="false">
      <c r="A1536" s="23" t="s">
        <v>7068</v>
      </c>
      <c r="B1536" s="23" t="s">
        <v>7069</v>
      </c>
      <c r="C1536" s="40" t="s">
        <v>177</v>
      </c>
      <c r="D1536" s="23" t="s">
        <v>82</v>
      </c>
      <c r="E1536" s="23" t="s">
        <v>7070</v>
      </c>
      <c r="F1536" s="23" t="s">
        <v>7071</v>
      </c>
      <c r="G1536" s="23" t="n">
        <v>71</v>
      </c>
      <c r="H1536" s="23" t="n">
        <v>5000</v>
      </c>
      <c r="I1536" s="41" t="s">
        <v>188</v>
      </c>
      <c r="K1536" s="23" t="n">
        <v>0</v>
      </c>
      <c r="L1536" s="23" t="n">
        <v>6042</v>
      </c>
      <c r="M1536" s="23" t="n">
        <v>0</v>
      </c>
      <c r="N1536" s="23" t="n">
        <v>5000</v>
      </c>
      <c r="O1536" s="23" t="n">
        <f aca="false">K1536+L1536</f>
        <v>6042</v>
      </c>
      <c r="P1536" s="23" t="n">
        <f aca="false">K1536+L1536+M1536+N1536</f>
        <v>11042</v>
      </c>
      <c r="Q1536" s="23" t="n">
        <v>3607</v>
      </c>
      <c r="R1536" s="23" t="n">
        <v>6077</v>
      </c>
      <c r="S1536" s="23" t="n">
        <v>5889</v>
      </c>
      <c r="T1536" s="23" t="n">
        <v>3896</v>
      </c>
      <c r="U1536" s="23" t="n">
        <f aca="false">IF(I1536="delivery",O1536-SUM(Q1536+R1536),IF(I1536="PO",P1536-SUM(Q1536:R1536)))</f>
        <v>1358</v>
      </c>
      <c r="V1536" s="43" t="n">
        <v>1.45</v>
      </c>
      <c r="W1536" s="43" t="n">
        <v>1.45</v>
      </c>
      <c r="X1536" s="43" t="n">
        <f aca="false">W1536-V1536</f>
        <v>0</v>
      </c>
      <c r="Y1536" s="43"/>
      <c r="Z1536" s="43"/>
      <c r="AA1536" s="43" t="n">
        <v>1.85</v>
      </c>
      <c r="AB1536" s="43"/>
      <c r="AC1536" s="43" t="s">
        <v>10482</v>
      </c>
      <c r="AD1536" s="43"/>
      <c r="AE1536" s="43"/>
      <c r="AF1536" s="43"/>
      <c r="AG1536" s="43" t="n">
        <v>1.45</v>
      </c>
      <c r="AH1536" s="43" t="s">
        <v>13003</v>
      </c>
      <c r="AI1536" s="63" t="n">
        <v>5000</v>
      </c>
      <c r="AJ1536" s="63" t="n">
        <v>10</v>
      </c>
      <c r="AK1536" s="43" t="s">
        <v>13004</v>
      </c>
      <c r="AL1536" s="43"/>
      <c r="AM1536" s="43"/>
      <c r="AN1536" s="43"/>
      <c r="AO1536" s="43" t="s">
        <v>82</v>
      </c>
      <c r="AP1536" s="23" t="s">
        <v>6397</v>
      </c>
      <c r="BF1536" s="23" t="s">
        <v>10498</v>
      </c>
      <c r="BG1536" s="1" t="s">
        <v>183</v>
      </c>
    </row>
    <row r="1537" s="23" customFormat="true" ht="12.75" hidden="true" customHeight="false" outlineLevel="0" collapsed="false">
      <c r="A1537" s="23" t="s">
        <v>7072</v>
      </c>
      <c r="B1537" s="23" t="s">
        <v>7073</v>
      </c>
      <c r="C1537" s="40" t="s">
        <v>177</v>
      </c>
      <c r="D1537" s="23" t="s">
        <v>82</v>
      </c>
      <c r="E1537" s="23" t="s">
        <v>7074</v>
      </c>
      <c r="F1537" s="23" t="s">
        <v>7075</v>
      </c>
      <c r="G1537" s="23" t="n">
        <v>71</v>
      </c>
      <c r="H1537" s="23" t="n">
        <v>5000</v>
      </c>
      <c r="I1537" s="41" t="s">
        <v>188</v>
      </c>
      <c r="K1537" s="23" t="n">
        <v>0</v>
      </c>
      <c r="L1537" s="23" t="n">
        <v>49024</v>
      </c>
      <c r="M1537" s="23" t="n">
        <v>0</v>
      </c>
      <c r="N1537" s="23" t="n">
        <v>0</v>
      </c>
      <c r="O1537" s="23" t="n">
        <f aca="false">K1537+L1537</f>
        <v>49024</v>
      </c>
      <c r="P1537" s="23" t="n">
        <f aca="false">K1537+L1537+M1537+N1537</f>
        <v>49024</v>
      </c>
      <c r="Q1537" s="23" t="n">
        <v>19618</v>
      </c>
      <c r="R1537" s="23" t="n">
        <v>25645</v>
      </c>
      <c r="S1537" s="23" t="n">
        <v>28204</v>
      </c>
      <c r="T1537" s="23" t="n">
        <v>18560</v>
      </c>
      <c r="U1537" s="23" t="n">
        <f aca="false">IF(I1537="delivery",O1537-SUM(Q1537+R1537),IF(I1537="PO",P1537-SUM(Q1537:R1537)))</f>
        <v>3761</v>
      </c>
      <c r="V1537" s="43" t="n">
        <v>1.84</v>
      </c>
      <c r="W1537" s="43" t="n">
        <v>1.84</v>
      </c>
      <c r="X1537" s="43" t="n">
        <f aca="false">W1537-V1537</f>
        <v>0</v>
      </c>
      <c r="Y1537" s="43"/>
      <c r="Z1537" s="43"/>
      <c r="AA1537" s="43"/>
      <c r="AB1537" s="43"/>
      <c r="AC1537" s="43" t="s">
        <v>10482</v>
      </c>
      <c r="AD1537" s="43"/>
      <c r="AE1537" s="43"/>
      <c r="AF1537" s="43"/>
      <c r="AG1537" s="43" t="n">
        <v>1.84</v>
      </c>
      <c r="AH1537" s="43" t="s">
        <v>13005</v>
      </c>
      <c r="AI1537" s="63" t="n">
        <v>5000</v>
      </c>
      <c r="AJ1537" s="63" t="n">
        <v>10</v>
      </c>
      <c r="AK1537" s="43" t="s">
        <v>13006</v>
      </c>
      <c r="AL1537" s="43"/>
      <c r="AM1537" s="43"/>
      <c r="AN1537" s="43"/>
      <c r="AO1537" s="43" t="s">
        <v>82</v>
      </c>
      <c r="AP1537" s="23" t="s">
        <v>6397</v>
      </c>
      <c r="BF1537" s="23" t="s">
        <v>10498</v>
      </c>
      <c r="BG1537" s="1" t="s">
        <v>183</v>
      </c>
    </row>
    <row r="1538" s="23" customFormat="true" ht="12.75" hidden="false" customHeight="false" outlineLevel="0" collapsed="false">
      <c r="A1538" s="23" t="s">
        <v>7076</v>
      </c>
      <c r="B1538" s="23" t="s">
        <v>7077</v>
      </c>
      <c r="C1538" s="40" t="s">
        <v>177</v>
      </c>
      <c r="D1538" s="23" t="s">
        <v>1471</v>
      </c>
      <c r="E1538" s="23" t="s">
        <v>7078</v>
      </c>
      <c r="F1538" s="23" t="s">
        <v>7079</v>
      </c>
      <c r="G1538" s="23" t="n">
        <v>43</v>
      </c>
      <c r="H1538" s="23" t="n">
        <v>2500</v>
      </c>
      <c r="I1538" s="41" t="s">
        <v>188</v>
      </c>
      <c r="K1538" s="23" t="n">
        <v>0</v>
      </c>
      <c r="L1538" s="23" t="n">
        <v>4593</v>
      </c>
      <c r="M1538" s="23" t="n">
        <v>0</v>
      </c>
      <c r="N1538" s="23" t="n">
        <v>0</v>
      </c>
      <c r="O1538" s="23" t="n">
        <f aca="false">K1538+L1538</f>
        <v>4593</v>
      </c>
      <c r="P1538" s="23" t="n">
        <f aca="false">K1538+L1538+M1538+N1538</f>
        <v>4593</v>
      </c>
      <c r="Q1538" s="23" t="n">
        <v>2940</v>
      </c>
      <c r="R1538" s="23" t="n">
        <v>5492</v>
      </c>
      <c r="S1538" s="23" t="n">
        <v>6766</v>
      </c>
      <c r="T1538" s="23" t="n">
        <v>4022</v>
      </c>
      <c r="U1538" s="23" t="n">
        <f aca="false">IF(I1538="delivery",O1538-SUM(Q1538+R1538),IF(I1538="PO",P1538-SUM(Q1538:R1538)))</f>
        <v>-3839</v>
      </c>
      <c r="V1538" s="43" t="n">
        <v>2.45</v>
      </c>
      <c r="W1538" s="43" t="n">
        <v>2.45</v>
      </c>
      <c r="X1538" s="43" t="n">
        <f aca="false">W1538-V1538</f>
        <v>0</v>
      </c>
      <c r="Y1538" s="43"/>
      <c r="Z1538" s="43"/>
      <c r="AA1538" s="43"/>
      <c r="AB1538" s="43"/>
      <c r="AC1538" s="43" t="s">
        <v>10482</v>
      </c>
      <c r="AD1538" s="43"/>
      <c r="AE1538" s="43"/>
      <c r="AF1538" s="43"/>
      <c r="AG1538" s="43" t="n">
        <v>2.45</v>
      </c>
      <c r="AH1538" s="43"/>
      <c r="AI1538" s="63"/>
      <c r="AJ1538" s="63"/>
      <c r="AK1538" s="43"/>
      <c r="AL1538" s="43"/>
      <c r="AM1538" s="43" t="s">
        <v>11367</v>
      </c>
      <c r="AN1538" s="43"/>
      <c r="AO1538" s="43" t="s">
        <v>1471</v>
      </c>
      <c r="AP1538" s="23" t="s">
        <v>3124</v>
      </c>
      <c r="AT1538" s="23" t="s">
        <v>10959</v>
      </c>
      <c r="AV1538" s="23" t="n">
        <v>2.45</v>
      </c>
      <c r="AW1538" s="23" t="s">
        <v>12735</v>
      </c>
      <c r="AX1538" s="23" t="s">
        <v>13007</v>
      </c>
      <c r="AY1538" s="23" t="n">
        <v>2500</v>
      </c>
      <c r="AZ1538" s="23" t="n">
        <v>6</v>
      </c>
      <c r="BA1538" s="23" t="s">
        <v>177</v>
      </c>
      <c r="BB1538" s="23" t="s">
        <v>12735</v>
      </c>
      <c r="BF1538" s="23" t="s">
        <v>10498</v>
      </c>
      <c r="BG1538" s="1" t="s">
        <v>183</v>
      </c>
    </row>
    <row r="1539" s="23" customFormat="true" ht="12.75" hidden="true" customHeight="false" outlineLevel="0" collapsed="false">
      <c r="A1539" s="23" t="s">
        <v>7080</v>
      </c>
      <c r="B1539" s="23" t="s">
        <v>7081</v>
      </c>
      <c r="C1539" s="40" t="s">
        <v>177</v>
      </c>
      <c r="D1539" s="23" t="s">
        <v>82</v>
      </c>
      <c r="E1539" s="23" t="s">
        <v>7082</v>
      </c>
      <c r="F1539" s="23" t="s">
        <v>7083</v>
      </c>
      <c r="G1539" s="23" t="n">
        <v>61</v>
      </c>
      <c r="H1539" s="23" t="n">
        <v>2500</v>
      </c>
      <c r="I1539" s="41" t="s">
        <v>188</v>
      </c>
      <c r="K1539" s="23" t="n">
        <v>0</v>
      </c>
      <c r="L1539" s="23" t="n">
        <v>1114</v>
      </c>
      <c r="M1539" s="23" t="n">
        <v>0</v>
      </c>
      <c r="N1539" s="23" t="n">
        <v>0</v>
      </c>
      <c r="O1539" s="23" t="n">
        <f aca="false">K1539+L1539</f>
        <v>1114</v>
      </c>
      <c r="P1539" s="23" t="n">
        <f aca="false">K1539+L1539+M1539+N1539</f>
        <v>1114</v>
      </c>
      <c r="Q1539" s="23" t="n">
        <v>141</v>
      </c>
      <c r="R1539" s="23" t="n">
        <v>0</v>
      </c>
      <c r="S1539" s="23" t="n">
        <v>0</v>
      </c>
      <c r="T1539" s="23" t="n">
        <v>0</v>
      </c>
      <c r="U1539" s="23" t="n">
        <f aca="false">IF(I1539="delivery",O1539-SUM(Q1539+R1539),IF(I1539="PO",P1539-SUM(Q1539:R1539)))</f>
        <v>973</v>
      </c>
      <c r="V1539" s="43" t="n">
        <v>3.2</v>
      </c>
      <c r="W1539" s="43" t="n">
        <v>3.2</v>
      </c>
      <c r="X1539" s="43" t="n">
        <f aca="false">W1539-V1539</f>
        <v>0</v>
      </c>
      <c r="Y1539" s="43"/>
      <c r="Z1539" s="43"/>
      <c r="AA1539" s="43" t="n">
        <v>3.2</v>
      </c>
      <c r="AB1539" s="43"/>
      <c r="AC1539" s="43" t="s">
        <v>10482</v>
      </c>
      <c r="AD1539" s="43"/>
      <c r="AE1539" s="43"/>
      <c r="AF1539" s="43"/>
      <c r="AG1539" s="43" t="n">
        <v>3.2</v>
      </c>
      <c r="AH1539" s="43" t="s">
        <v>13008</v>
      </c>
      <c r="AI1539" s="63" t="n">
        <v>2500</v>
      </c>
      <c r="AJ1539" s="63" t="n">
        <v>8</v>
      </c>
      <c r="AK1539" s="43" t="s">
        <v>12772</v>
      </c>
      <c r="AL1539" s="43"/>
      <c r="AM1539" s="43"/>
      <c r="AN1539" s="43"/>
      <c r="AO1539" s="43" t="s">
        <v>82</v>
      </c>
      <c r="AP1539" s="23" t="s">
        <v>6397</v>
      </c>
      <c r="BF1539" s="23" t="s">
        <v>10498</v>
      </c>
      <c r="BG1539" s="1" t="s">
        <v>183</v>
      </c>
    </row>
    <row r="1540" s="23" customFormat="true" ht="12.75" hidden="true" customHeight="false" outlineLevel="0" collapsed="false">
      <c r="A1540" s="23" t="s">
        <v>7084</v>
      </c>
      <c r="B1540" s="23" t="s">
        <v>7085</v>
      </c>
      <c r="C1540" s="40" t="s">
        <v>177</v>
      </c>
      <c r="D1540" s="23" t="s">
        <v>82</v>
      </c>
      <c r="E1540" s="23" t="s">
        <v>7086</v>
      </c>
      <c r="F1540" s="23" t="s">
        <v>7087</v>
      </c>
      <c r="G1540" s="23" t="n">
        <v>51</v>
      </c>
      <c r="H1540" s="23" t="n">
        <v>1000</v>
      </c>
      <c r="I1540" s="41" t="s">
        <v>180</v>
      </c>
      <c r="K1540" s="23" t="n">
        <v>0</v>
      </c>
      <c r="L1540" s="23" t="n">
        <v>17546</v>
      </c>
      <c r="M1540" s="23" t="n">
        <v>0</v>
      </c>
      <c r="N1540" s="23" t="n">
        <v>0</v>
      </c>
      <c r="O1540" s="23" t="n">
        <f aca="false">K1540+L1540</f>
        <v>17546</v>
      </c>
      <c r="P1540" s="23" t="n">
        <f aca="false">K1540+L1540+M1540+N1540</f>
        <v>17546</v>
      </c>
      <c r="Q1540" s="23" t="n">
        <v>5644</v>
      </c>
      <c r="R1540" s="23" t="n">
        <v>13045</v>
      </c>
      <c r="S1540" s="23" t="n">
        <v>13845</v>
      </c>
      <c r="T1540" s="23" t="n">
        <v>8732</v>
      </c>
      <c r="U1540" s="23" t="n">
        <f aca="false">IF(I1540="delivery",O1540-SUM(Q1540+R1540),IF(I1540="PO",P1540-SUM(Q1540:R1540)))</f>
        <v>-1143</v>
      </c>
      <c r="V1540" s="43" t="n">
        <v>5.9148</v>
      </c>
      <c r="W1540" s="43" t="n">
        <v>5.58</v>
      </c>
      <c r="X1540" s="43" t="n">
        <f aca="false">W1540-V1540</f>
        <v>-0.3348</v>
      </c>
      <c r="Y1540" s="43"/>
      <c r="Z1540" s="43"/>
      <c r="AA1540" s="43" t="n">
        <v>5.859</v>
      </c>
      <c r="AB1540" s="43"/>
      <c r="AC1540" s="43" t="s">
        <v>10482</v>
      </c>
      <c r="AD1540" s="43"/>
      <c r="AE1540" s="43"/>
      <c r="AF1540" s="43"/>
      <c r="AG1540" s="43" t="n">
        <v>5.58</v>
      </c>
      <c r="AH1540" s="43" t="s">
        <v>13009</v>
      </c>
      <c r="AI1540" s="63" t="n">
        <v>1000</v>
      </c>
      <c r="AJ1540" s="63" t="n">
        <v>8</v>
      </c>
      <c r="AK1540" s="43" t="s">
        <v>13010</v>
      </c>
      <c r="AL1540" s="43"/>
      <c r="AM1540" s="43"/>
      <c r="AN1540" s="43"/>
      <c r="AO1540" s="43" t="s">
        <v>82</v>
      </c>
      <c r="AP1540" s="23" t="s">
        <v>6397</v>
      </c>
      <c r="BF1540" s="23" t="s">
        <v>10498</v>
      </c>
      <c r="BG1540" s="1" t="s">
        <v>183</v>
      </c>
    </row>
    <row r="1541" s="23" customFormat="true" ht="12.75" hidden="true" customHeight="false" outlineLevel="0" collapsed="false">
      <c r="A1541" s="23" t="s">
        <v>7093</v>
      </c>
      <c r="B1541" s="23" t="s">
        <v>7094</v>
      </c>
      <c r="C1541" s="40" t="s">
        <v>177</v>
      </c>
      <c r="D1541" s="23" t="s">
        <v>82</v>
      </c>
      <c r="E1541" s="23" t="s">
        <v>7095</v>
      </c>
      <c r="F1541" s="23" t="s">
        <v>7096</v>
      </c>
      <c r="G1541" s="23" t="n">
        <v>71</v>
      </c>
      <c r="H1541" s="23" t="n">
        <v>5000</v>
      </c>
      <c r="I1541" s="41" t="s">
        <v>180</v>
      </c>
      <c r="K1541" s="23" t="n">
        <v>0</v>
      </c>
      <c r="L1541" s="23" t="n">
        <v>18547</v>
      </c>
      <c r="M1541" s="23" t="n">
        <v>0</v>
      </c>
      <c r="N1541" s="23" t="n">
        <v>0</v>
      </c>
      <c r="O1541" s="23" t="n">
        <f aca="false">K1541+L1541</f>
        <v>18547</v>
      </c>
      <c r="P1541" s="23" t="n">
        <f aca="false">K1541+L1541+M1541+N1541</f>
        <v>18547</v>
      </c>
      <c r="Q1541" s="23" t="n">
        <v>1423</v>
      </c>
      <c r="R1541" s="23" t="n">
        <v>1004</v>
      </c>
      <c r="S1541" s="23" t="n">
        <v>1580</v>
      </c>
      <c r="T1541" s="23" t="n">
        <v>542</v>
      </c>
      <c r="U1541" s="23" t="n">
        <f aca="false">IF(I1541="delivery",O1541-SUM(Q1541+R1541),IF(I1541="PO",P1541-SUM(Q1541:R1541)))</f>
        <v>16120</v>
      </c>
      <c r="V1541" s="43" t="n">
        <v>0.322</v>
      </c>
      <c r="W1541" s="43" t="n">
        <v>0.306</v>
      </c>
      <c r="X1541" s="43" t="n">
        <f aca="false">W1541-V1541</f>
        <v>-0.016</v>
      </c>
      <c r="Y1541" s="43"/>
      <c r="Z1541" s="43"/>
      <c r="AA1541" s="43"/>
      <c r="AB1541" s="43"/>
      <c r="AC1541" s="43" t="s">
        <v>10482</v>
      </c>
      <c r="AD1541" s="43"/>
      <c r="AE1541" s="43"/>
      <c r="AF1541" s="43"/>
      <c r="AG1541" s="43" t="n">
        <v>0.306</v>
      </c>
      <c r="AH1541" s="43" t="s">
        <v>13011</v>
      </c>
      <c r="AI1541" s="63" t="n">
        <v>5000</v>
      </c>
      <c r="AJ1541" s="63" t="n">
        <v>12</v>
      </c>
      <c r="AK1541" s="43" t="s">
        <v>10491</v>
      </c>
      <c r="AL1541" s="43"/>
      <c r="AM1541" s="43"/>
      <c r="AN1541" s="43"/>
      <c r="AO1541" s="43" t="s">
        <v>82</v>
      </c>
      <c r="AP1541" s="23" t="s">
        <v>6397</v>
      </c>
      <c r="BF1541" s="23" t="s">
        <v>10498</v>
      </c>
      <c r="BG1541" s="1" t="s">
        <v>183</v>
      </c>
    </row>
    <row r="1542" s="23" customFormat="true" ht="12.75" hidden="true" customHeight="false" outlineLevel="0" collapsed="false">
      <c r="A1542" s="23" t="s">
        <v>7097</v>
      </c>
      <c r="B1542" s="23" t="s">
        <v>7098</v>
      </c>
      <c r="C1542" s="40" t="s">
        <v>177</v>
      </c>
      <c r="D1542" s="23" t="s">
        <v>82</v>
      </c>
      <c r="E1542" s="23" t="s">
        <v>7099</v>
      </c>
      <c r="F1542" s="23" t="s">
        <v>7100</v>
      </c>
      <c r="G1542" s="23" t="n">
        <v>71</v>
      </c>
      <c r="H1542" s="23" t="n">
        <v>160</v>
      </c>
      <c r="I1542" s="41" t="s">
        <v>188</v>
      </c>
      <c r="K1542" s="23" t="n">
        <v>0</v>
      </c>
      <c r="L1542" s="23" t="n">
        <v>0</v>
      </c>
      <c r="M1542" s="23" t="n">
        <v>0</v>
      </c>
      <c r="N1542" s="23" t="n">
        <v>0</v>
      </c>
      <c r="O1542" s="23" t="n">
        <f aca="false">K1542+L1542</f>
        <v>0</v>
      </c>
      <c r="P1542" s="23" t="n">
        <f aca="false">K1542+L1542+M1542+N1542</f>
        <v>0</v>
      </c>
      <c r="Q1542" s="23" t="n">
        <v>0</v>
      </c>
      <c r="R1542" s="23" t="n">
        <v>0</v>
      </c>
      <c r="S1542" s="23" t="n">
        <v>0</v>
      </c>
      <c r="T1542" s="23" t="n">
        <v>0</v>
      </c>
      <c r="U1542" s="23" t="n">
        <f aca="false">IF(I1542="delivery",O1542-SUM(Q1542+R1542),IF(I1542="PO",P1542-SUM(Q1542:R1542)))</f>
        <v>0</v>
      </c>
      <c r="V1542" s="43" t="n">
        <v>19.88</v>
      </c>
      <c r="W1542" s="43" t="n">
        <v>19.88</v>
      </c>
      <c r="X1542" s="43" t="n">
        <f aca="false">W1542-V1542</f>
        <v>0</v>
      </c>
      <c r="Y1542" s="43"/>
      <c r="Z1542" s="43"/>
      <c r="AA1542" s="43"/>
      <c r="AB1542" s="43"/>
      <c r="AC1542" s="43" t="s">
        <v>10482</v>
      </c>
      <c r="AD1542" s="43"/>
      <c r="AE1542" s="43"/>
      <c r="AF1542" s="43"/>
      <c r="AG1542" s="43" t="n">
        <v>19.88</v>
      </c>
      <c r="AH1542" s="43" t="s">
        <v>13012</v>
      </c>
      <c r="AI1542" s="63" t="n">
        <v>160</v>
      </c>
      <c r="AJ1542" s="63" t="n">
        <v>12</v>
      </c>
      <c r="AK1542" s="43" t="s">
        <v>13001</v>
      </c>
      <c r="AL1542" s="43"/>
      <c r="AM1542" s="43"/>
      <c r="AN1542" s="43"/>
      <c r="AO1542" s="43" t="s">
        <v>82</v>
      </c>
      <c r="AP1542" s="23" t="s">
        <v>6397</v>
      </c>
      <c r="BF1542" s="23" t="s">
        <v>10498</v>
      </c>
      <c r="BG1542" s="1" t="s">
        <v>183</v>
      </c>
    </row>
    <row r="1543" s="23" customFormat="true" ht="12.75" hidden="true" customHeight="false" outlineLevel="0" collapsed="false">
      <c r="A1543" s="23" t="s">
        <v>7101</v>
      </c>
      <c r="B1543" s="23" t="s">
        <v>7102</v>
      </c>
      <c r="C1543" s="40" t="s">
        <v>177</v>
      </c>
      <c r="D1543" s="23" t="s">
        <v>82</v>
      </c>
      <c r="E1543" s="23" t="s">
        <v>7103</v>
      </c>
      <c r="F1543" s="23" t="s">
        <v>7104</v>
      </c>
      <c r="G1543" s="23" t="n">
        <v>71</v>
      </c>
      <c r="H1543" s="23" t="n">
        <v>60</v>
      </c>
      <c r="I1543" s="41" t="s">
        <v>180</v>
      </c>
      <c r="K1543" s="23" t="n">
        <v>0</v>
      </c>
      <c r="L1543" s="23" t="n">
        <v>22</v>
      </c>
      <c r="M1543" s="23" t="n">
        <v>0</v>
      </c>
      <c r="N1543" s="23" t="n">
        <v>0</v>
      </c>
      <c r="O1543" s="23" t="n">
        <f aca="false">K1543+L1543</f>
        <v>22</v>
      </c>
      <c r="P1543" s="23" t="n">
        <f aca="false">K1543+L1543+M1543+N1543</f>
        <v>22</v>
      </c>
      <c r="Q1543" s="23" t="n">
        <v>0</v>
      </c>
      <c r="R1543" s="23" t="n">
        <v>0</v>
      </c>
      <c r="S1543" s="23" t="n">
        <v>0</v>
      </c>
      <c r="T1543" s="23" t="n">
        <v>0</v>
      </c>
      <c r="U1543" s="23" t="n">
        <f aca="false">IF(I1543="delivery",O1543-SUM(Q1543+R1543),IF(I1543="PO",P1543-SUM(Q1543:R1543)))</f>
        <v>22</v>
      </c>
      <c r="V1543" s="43" t="n">
        <v>22.83</v>
      </c>
      <c r="W1543" s="43" t="n">
        <v>22.83</v>
      </c>
      <c r="X1543" s="43" t="n">
        <f aca="false">W1543-V1543</f>
        <v>0</v>
      </c>
      <c r="Y1543" s="43"/>
      <c r="Z1543" s="43"/>
      <c r="AA1543" s="43"/>
      <c r="AB1543" s="43"/>
      <c r="AC1543" s="43" t="s">
        <v>10482</v>
      </c>
      <c r="AD1543" s="43"/>
      <c r="AE1543" s="43"/>
      <c r="AF1543" s="43"/>
      <c r="AG1543" s="43" t="n">
        <v>22.83</v>
      </c>
      <c r="AH1543" s="43" t="s">
        <v>13013</v>
      </c>
      <c r="AI1543" s="63" t="n">
        <v>60</v>
      </c>
      <c r="AJ1543" s="63" t="n">
        <v>10</v>
      </c>
      <c r="AK1543" s="43" t="s">
        <v>13014</v>
      </c>
      <c r="AL1543" s="43"/>
      <c r="AM1543" s="43"/>
      <c r="AN1543" s="43"/>
      <c r="AO1543" s="43" t="s">
        <v>82</v>
      </c>
      <c r="AP1543" s="23" t="s">
        <v>6397</v>
      </c>
      <c r="BF1543" s="23" t="s">
        <v>10498</v>
      </c>
      <c r="BG1543" s="1" t="s">
        <v>183</v>
      </c>
    </row>
    <row r="1544" s="23" customFormat="true" ht="12.75" hidden="false" customHeight="false" outlineLevel="0" collapsed="false">
      <c r="A1544" s="23" t="s">
        <v>7105</v>
      </c>
      <c r="B1544" s="23" t="s">
        <v>7106</v>
      </c>
      <c r="C1544" s="40" t="s">
        <v>177</v>
      </c>
      <c r="D1544" s="23" t="s">
        <v>1471</v>
      </c>
      <c r="E1544" s="23" t="s">
        <v>7107</v>
      </c>
      <c r="F1544" s="23" t="s">
        <v>7108</v>
      </c>
      <c r="G1544" s="23" t="n">
        <v>173</v>
      </c>
      <c r="H1544" s="23" t="n">
        <v>2500</v>
      </c>
      <c r="I1544" s="41" t="s">
        <v>180</v>
      </c>
      <c r="K1544" s="23" t="n">
        <v>0</v>
      </c>
      <c r="L1544" s="23" t="n">
        <v>10376</v>
      </c>
      <c r="M1544" s="23" t="n">
        <v>2500</v>
      </c>
      <c r="N1544" s="23" t="n">
        <v>0</v>
      </c>
      <c r="O1544" s="23" t="n">
        <f aca="false">K1544+L1544</f>
        <v>10376</v>
      </c>
      <c r="P1544" s="23" t="n">
        <f aca="false">K1544+L1544+M1544+N1544</f>
        <v>12876</v>
      </c>
      <c r="Q1544" s="23" t="n">
        <v>1040</v>
      </c>
      <c r="R1544" s="23" t="n">
        <v>4906</v>
      </c>
      <c r="S1544" s="23" t="n">
        <v>4878</v>
      </c>
      <c r="T1544" s="23" t="n">
        <v>3512</v>
      </c>
      <c r="U1544" s="23" t="n">
        <f aca="false">IF(I1544="delivery",O1544-SUM(Q1544+R1544),IF(I1544="PO",P1544-SUM(Q1544:R1544)))</f>
        <v>4430</v>
      </c>
      <c r="V1544" s="43" t="n">
        <v>0.31</v>
      </c>
      <c r="W1544" s="43" t="n">
        <v>0.31</v>
      </c>
      <c r="X1544" s="43" t="n">
        <f aca="false">W1544-V1544</f>
        <v>0</v>
      </c>
      <c r="Y1544" s="43"/>
      <c r="Z1544" s="43"/>
      <c r="AA1544" s="43"/>
      <c r="AB1544" s="43"/>
      <c r="AC1544" s="43" t="s">
        <v>10482</v>
      </c>
      <c r="AD1544" s="43" t="s">
        <v>13015</v>
      </c>
      <c r="AE1544" s="43" t="s">
        <v>13016</v>
      </c>
      <c r="AF1544" s="43"/>
      <c r="AG1544" s="43" t="n">
        <v>0.31</v>
      </c>
      <c r="AH1544" s="43" t="s">
        <v>11590</v>
      </c>
      <c r="AI1544" s="63" t="n">
        <v>2500</v>
      </c>
      <c r="AJ1544" s="63" t="n">
        <v>12</v>
      </c>
      <c r="AK1544" s="43" t="s">
        <v>13017</v>
      </c>
      <c r="AL1544" s="43"/>
      <c r="AM1544" s="71" t="s">
        <v>11607</v>
      </c>
      <c r="AN1544" s="43"/>
      <c r="AO1544" s="43" t="s">
        <v>1471</v>
      </c>
      <c r="AP1544" s="23" t="s">
        <v>3124</v>
      </c>
      <c r="AT1544" s="23" t="s">
        <v>11356</v>
      </c>
      <c r="AV1544" s="23" t="n">
        <v>0.361</v>
      </c>
      <c r="AW1544" s="23" t="s">
        <v>13018</v>
      </c>
      <c r="AX1544" s="23" t="s">
        <v>13017</v>
      </c>
      <c r="AY1544" s="23" t="n">
        <v>2500</v>
      </c>
      <c r="AZ1544" s="23" t="n">
        <v>14</v>
      </c>
      <c r="BA1544" s="23" t="s">
        <v>1465</v>
      </c>
      <c r="BB1544" s="23" t="s">
        <v>11597</v>
      </c>
      <c r="BF1544" s="23" t="s">
        <v>10498</v>
      </c>
      <c r="BG1544" s="1" t="s">
        <v>183</v>
      </c>
    </row>
    <row r="1545" s="23" customFormat="true" ht="12.75" hidden="true" customHeight="false" outlineLevel="0" collapsed="false">
      <c r="A1545" s="23" t="s">
        <v>7109</v>
      </c>
      <c r="B1545" s="23" t="s">
        <v>7110</v>
      </c>
      <c r="C1545" s="40" t="s">
        <v>177</v>
      </c>
      <c r="D1545" s="23" t="s">
        <v>82</v>
      </c>
      <c r="E1545" s="23" t="s">
        <v>7111</v>
      </c>
      <c r="F1545" s="23" t="s">
        <v>7112</v>
      </c>
      <c r="G1545" s="23" t="n">
        <v>86</v>
      </c>
      <c r="H1545" s="23" t="n">
        <v>5000</v>
      </c>
      <c r="I1545" s="41" t="s">
        <v>180</v>
      </c>
      <c r="K1545" s="23" t="n">
        <v>0</v>
      </c>
      <c r="L1545" s="23" t="n">
        <v>3100</v>
      </c>
      <c r="M1545" s="23" t="n">
        <v>0</v>
      </c>
      <c r="N1545" s="23" t="n">
        <v>0</v>
      </c>
      <c r="O1545" s="23" t="n">
        <f aca="false">K1545+L1545</f>
        <v>3100</v>
      </c>
      <c r="P1545" s="23" t="n">
        <f aca="false">K1545+L1545+M1545+N1545</f>
        <v>3100</v>
      </c>
      <c r="Q1545" s="23" t="n">
        <v>286</v>
      </c>
      <c r="R1545" s="23" t="n">
        <v>80</v>
      </c>
      <c r="S1545" s="23" t="n">
        <v>140</v>
      </c>
      <c r="T1545" s="23" t="n">
        <v>62</v>
      </c>
      <c r="U1545" s="23" t="n">
        <f aca="false">IF(I1545="delivery",O1545-SUM(Q1545+R1545),IF(I1545="PO",P1545-SUM(Q1545:R1545)))</f>
        <v>2734</v>
      </c>
      <c r="V1545" s="43" t="n">
        <v>1.516</v>
      </c>
      <c r="W1545" s="43" t="n">
        <v>1.516</v>
      </c>
      <c r="X1545" s="43" t="n">
        <f aca="false">W1545-V1545</f>
        <v>0</v>
      </c>
      <c r="Y1545" s="43"/>
      <c r="Z1545" s="43"/>
      <c r="AA1545" s="43" t="n">
        <v>1.516</v>
      </c>
      <c r="AB1545" s="43"/>
      <c r="AC1545" s="43" t="s">
        <v>10482</v>
      </c>
      <c r="AD1545" s="43"/>
      <c r="AE1545" s="43"/>
      <c r="AF1545" s="43"/>
      <c r="AG1545" s="43" t="n">
        <v>1.516</v>
      </c>
      <c r="AH1545" s="43" t="s">
        <v>13019</v>
      </c>
      <c r="AI1545" s="63" t="n">
        <v>5000</v>
      </c>
      <c r="AJ1545" s="63" t="n">
        <v>15</v>
      </c>
      <c r="AK1545" s="43" t="s">
        <v>12988</v>
      </c>
      <c r="AL1545" s="43"/>
      <c r="AM1545" s="43"/>
      <c r="AN1545" s="43"/>
      <c r="AO1545" s="43" t="s">
        <v>82</v>
      </c>
      <c r="AP1545" s="23" t="s">
        <v>6397</v>
      </c>
      <c r="BF1545" s="23" t="s">
        <v>10498</v>
      </c>
      <c r="BG1545" s="1" t="s">
        <v>183</v>
      </c>
    </row>
    <row r="1546" s="23" customFormat="true" ht="12.75" hidden="true" customHeight="false" outlineLevel="0" collapsed="false">
      <c r="A1546" s="23" t="s">
        <v>7113</v>
      </c>
      <c r="B1546" s="23" t="s">
        <v>7114</v>
      </c>
      <c r="C1546" s="40" t="s">
        <v>177</v>
      </c>
      <c r="D1546" s="23" t="s">
        <v>82</v>
      </c>
      <c r="E1546" s="23" t="s">
        <v>7115</v>
      </c>
      <c r="F1546" s="23" t="s">
        <v>7116</v>
      </c>
      <c r="G1546" s="23" t="n">
        <v>91</v>
      </c>
      <c r="H1546" s="23" t="n">
        <v>3000</v>
      </c>
      <c r="I1546" s="41" t="s">
        <v>180</v>
      </c>
      <c r="K1546" s="23" t="n">
        <v>0</v>
      </c>
      <c r="L1546" s="23" t="n">
        <v>0</v>
      </c>
      <c r="M1546" s="23" t="n">
        <v>0</v>
      </c>
      <c r="N1546" s="23" t="n">
        <v>0</v>
      </c>
      <c r="O1546" s="23" t="n">
        <f aca="false">K1546+L1546</f>
        <v>0</v>
      </c>
      <c r="P1546" s="23" t="n">
        <f aca="false">K1546+L1546+M1546+N1546</f>
        <v>0</v>
      </c>
      <c r="Q1546" s="23" t="n">
        <v>0</v>
      </c>
      <c r="R1546" s="23" t="n">
        <v>144</v>
      </c>
      <c r="S1546" s="23" t="n">
        <v>130</v>
      </c>
      <c r="T1546" s="23" t="n">
        <v>710</v>
      </c>
      <c r="U1546" s="23" t="n">
        <f aca="false">IF(I1546="delivery",O1546-SUM(Q1546+R1546),IF(I1546="PO",P1546-SUM(Q1546:R1546)))</f>
        <v>-144</v>
      </c>
      <c r="V1546" s="43" t="n">
        <v>2.173</v>
      </c>
      <c r="W1546" s="43" t="n">
        <v>2.05</v>
      </c>
      <c r="X1546" s="43" t="n">
        <f aca="false">W1546-V1546</f>
        <v>-0.123</v>
      </c>
      <c r="Y1546" s="43"/>
      <c r="Z1546" s="43"/>
      <c r="AA1546" s="43"/>
      <c r="AB1546" s="43"/>
      <c r="AC1546" s="43" t="s">
        <v>10482</v>
      </c>
      <c r="AD1546" s="43"/>
      <c r="AE1546" s="43"/>
      <c r="AF1546" s="43"/>
      <c r="AG1546" s="43" t="n">
        <v>2.05</v>
      </c>
      <c r="AH1546" s="43" t="s">
        <v>13020</v>
      </c>
      <c r="AI1546" s="63" t="n">
        <v>3000</v>
      </c>
      <c r="AJ1546" s="63" t="n">
        <v>16</v>
      </c>
      <c r="AK1546" s="43" t="s">
        <v>10491</v>
      </c>
      <c r="AL1546" s="43"/>
      <c r="AM1546" s="43"/>
      <c r="AN1546" s="43"/>
      <c r="AO1546" s="43" t="s">
        <v>82</v>
      </c>
      <c r="AP1546" s="23" t="s">
        <v>6397</v>
      </c>
      <c r="BF1546" s="23" t="s">
        <v>10498</v>
      </c>
      <c r="BG1546" s="1" t="s">
        <v>183</v>
      </c>
    </row>
    <row r="1547" s="23" customFormat="true" ht="12.75" hidden="false" customHeight="false" outlineLevel="0" collapsed="false">
      <c r="A1547" s="23" t="s">
        <v>9265</v>
      </c>
      <c r="B1547" s="23" t="s">
        <v>9266</v>
      </c>
      <c r="C1547" s="40" t="s">
        <v>177</v>
      </c>
      <c r="D1547" s="23" t="s">
        <v>1471</v>
      </c>
      <c r="E1547" s="23" t="s">
        <v>9267</v>
      </c>
      <c r="F1547" s="23" t="s">
        <v>9268</v>
      </c>
      <c r="G1547" s="23" t="n">
        <v>55</v>
      </c>
      <c r="H1547" s="23" t="n">
        <v>10000</v>
      </c>
      <c r="I1547" s="41" t="s">
        <v>188</v>
      </c>
      <c r="K1547" s="23" t="n">
        <v>0</v>
      </c>
      <c r="L1547" s="23" t="n">
        <v>0</v>
      </c>
      <c r="M1547" s="23" t="n">
        <v>0</v>
      </c>
      <c r="N1547" s="23" t="n">
        <v>0</v>
      </c>
      <c r="O1547" s="23" t="n">
        <f aca="false">K1547+L1547</f>
        <v>0</v>
      </c>
      <c r="P1547" s="23" t="n">
        <f aca="false">K1547+L1547+M1547+N1547</f>
        <v>0</v>
      </c>
      <c r="Q1547" s="23" t="n">
        <v>0</v>
      </c>
      <c r="R1547" s="23" t="n">
        <v>27</v>
      </c>
      <c r="S1547" s="23" t="n">
        <v>196</v>
      </c>
      <c r="T1547" s="23" t="n">
        <v>30</v>
      </c>
      <c r="U1547" s="23" t="n">
        <f aca="false">IF(I1547="delivery",O1547-SUM(Q1547+R1547),IF(I1547="PO",P1547-SUM(Q1547:R1547)))</f>
        <v>-27</v>
      </c>
      <c r="V1547" s="43" t="n">
        <v>0.00055</v>
      </c>
      <c r="W1547" s="43" t="n">
        <v>0.00033</v>
      </c>
      <c r="X1547" s="43" t="n">
        <f aca="false">W1547-V1547</f>
        <v>-0.00022</v>
      </c>
      <c r="Y1547" s="43"/>
      <c r="Z1547" s="43"/>
      <c r="AA1547" s="43"/>
      <c r="AB1547" s="43"/>
      <c r="AC1547" s="43" t="s">
        <v>10482</v>
      </c>
      <c r="AD1547" s="43" t="s">
        <v>13021</v>
      </c>
      <c r="AE1547" s="71" t="s">
        <v>13022</v>
      </c>
      <c r="AF1547" s="43"/>
      <c r="AG1547" s="43" t="n">
        <v>0.00033</v>
      </c>
      <c r="AH1547" s="43"/>
      <c r="AI1547" s="63"/>
      <c r="AJ1547" s="63"/>
      <c r="AK1547" s="43"/>
      <c r="AL1547" s="43"/>
      <c r="AM1547" s="43" t="s">
        <v>10492</v>
      </c>
      <c r="AN1547" s="43"/>
      <c r="AO1547" s="43" t="s">
        <v>1471</v>
      </c>
      <c r="AP1547" s="23" t="s">
        <v>3124</v>
      </c>
      <c r="AT1547" s="23" t="s">
        <v>10493</v>
      </c>
      <c r="AV1547" s="23" t="n">
        <v>0.00033</v>
      </c>
      <c r="AW1547" s="23" t="s">
        <v>10494</v>
      </c>
      <c r="AX1547" s="23" t="s">
        <v>13023</v>
      </c>
      <c r="AY1547" s="23" t="n">
        <v>10000</v>
      </c>
      <c r="AZ1547" s="23" t="n">
        <v>20</v>
      </c>
      <c r="BA1547" s="23" t="s">
        <v>1465</v>
      </c>
      <c r="BB1547" s="23" t="s">
        <v>10496</v>
      </c>
      <c r="BF1547" s="23" t="s">
        <v>11284</v>
      </c>
      <c r="BG1547" s="1" t="s">
        <v>183</v>
      </c>
    </row>
    <row r="1548" s="23" customFormat="true" ht="12.75" hidden="true" customHeight="false" outlineLevel="0" collapsed="false">
      <c r="A1548" s="23" t="s">
        <v>7129</v>
      </c>
      <c r="B1548" s="23" t="s">
        <v>7130</v>
      </c>
      <c r="C1548" s="40" t="s">
        <v>177</v>
      </c>
      <c r="D1548" s="23" t="s">
        <v>82</v>
      </c>
      <c r="E1548" s="23" t="s">
        <v>7131</v>
      </c>
      <c r="F1548" s="23" t="s">
        <v>7132</v>
      </c>
      <c r="G1548" s="23" t="n">
        <v>71</v>
      </c>
      <c r="H1548" s="23" t="n">
        <v>2500</v>
      </c>
      <c r="I1548" s="41" t="s">
        <v>180</v>
      </c>
      <c r="K1548" s="23" t="n">
        <v>0</v>
      </c>
      <c r="L1548" s="23" t="n">
        <v>18453</v>
      </c>
      <c r="M1548" s="23" t="n">
        <v>2633</v>
      </c>
      <c r="N1548" s="23" t="n">
        <v>2500</v>
      </c>
      <c r="O1548" s="23" t="n">
        <f aca="false">K1548+L1548</f>
        <v>18453</v>
      </c>
      <c r="P1548" s="23" t="n">
        <f aca="false">K1548+L1548+M1548+N1548</f>
        <v>23586</v>
      </c>
      <c r="Q1548" s="23" t="n">
        <v>5923</v>
      </c>
      <c r="R1548" s="23" t="n">
        <v>12750</v>
      </c>
      <c r="S1548" s="23" t="n">
        <v>16256</v>
      </c>
      <c r="T1548" s="23" t="n">
        <v>9199</v>
      </c>
      <c r="U1548" s="23" t="n">
        <f aca="false">IF(I1548="delivery",O1548-SUM(Q1548+R1548),IF(I1548="PO",P1548-SUM(Q1548:R1548)))</f>
        <v>-220</v>
      </c>
      <c r="V1548" s="43" t="n">
        <v>7.049</v>
      </c>
      <c r="W1548" s="43" t="n">
        <v>7.049</v>
      </c>
      <c r="X1548" s="43" t="n">
        <f aca="false">W1548-V1548</f>
        <v>0</v>
      </c>
      <c r="Y1548" s="43"/>
      <c r="Z1548" s="43"/>
      <c r="AA1548" s="43"/>
      <c r="AB1548" s="43" t="n">
        <v>6.65</v>
      </c>
      <c r="AC1548" s="43" t="s">
        <v>12989</v>
      </c>
      <c r="AD1548" s="43" t="s">
        <v>13024</v>
      </c>
      <c r="AE1548" s="43"/>
      <c r="AF1548" s="43"/>
      <c r="AG1548" s="43" t="n">
        <v>6.65</v>
      </c>
      <c r="AH1548" s="43" t="s">
        <v>13025</v>
      </c>
      <c r="AI1548" s="63" t="n">
        <v>2500</v>
      </c>
      <c r="AJ1548" s="63" t="n">
        <v>12</v>
      </c>
      <c r="AK1548" s="43" t="s">
        <v>10491</v>
      </c>
      <c r="AL1548" s="43"/>
      <c r="AM1548" s="43"/>
      <c r="AN1548" s="43"/>
      <c r="AO1548" s="43" t="s">
        <v>82</v>
      </c>
      <c r="AP1548" s="23" t="s">
        <v>6397</v>
      </c>
      <c r="BF1548" s="23" t="s">
        <v>10498</v>
      </c>
      <c r="BG1548" s="1" t="s">
        <v>183</v>
      </c>
    </row>
    <row r="1549" s="23" customFormat="true" ht="12.75" hidden="true" customHeight="false" outlineLevel="0" collapsed="false">
      <c r="A1549" s="23" t="s">
        <v>7133</v>
      </c>
      <c r="B1549" s="23" t="s">
        <v>7130</v>
      </c>
      <c r="C1549" s="40" t="s">
        <v>177</v>
      </c>
      <c r="D1549" s="23" t="s">
        <v>82</v>
      </c>
      <c r="E1549" s="23" t="s">
        <v>7131</v>
      </c>
      <c r="F1549" s="23" t="s">
        <v>7132</v>
      </c>
      <c r="G1549" s="23" t="n">
        <v>71</v>
      </c>
      <c r="H1549" s="23" t="n">
        <v>2500</v>
      </c>
      <c r="I1549" s="41" t="s">
        <v>180</v>
      </c>
      <c r="K1549" s="23" t="n">
        <v>0</v>
      </c>
      <c r="L1549" s="23" t="n">
        <v>133</v>
      </c>
      <c r="M1549" s="23" t="n">
        <v>0</v>
      </c>
      <c r="N1549" s="23" t="n">
        <v>0</v>
      </c>
      <c r="O1549" s="23" t="n">
        <f aca="false">K1549+L1549</f>
        <v>133</v>
      </c>
      <c r="P1549" s="23" t="n">
        <f aca="false">K1549+L1549+M1549+N1549</f>
        <v>133</v>
      </c>
      <c r="Q1549" s="23" t="n">
        <v>1312</v>
      </c>
      <c r="R1549" s="23" t="n">
        <v>4351</v>
      </c>
      <c r="S1549" s="23" t="n">
        <v>2459</v>
      </c>
      <c r="T1549" s="23" t="n">
        <v>2672</v>
      </c>
      <c r="U1549" s="23" t="n">
        <f aca="false">IF(I1549="delivery",O1549-SUM(Q1549+R1549),IF(I1549="PO",P1549-SUM(Q1549:R1549)))</f>
        <v>-5530</v>
      </c>
      <c r="V1549" s="43" t="n">
        <v>7.049</v>
      </c>
      <c r="W1549" s="43" t="n">
        <v>6.65</v>
      </c>
      <c r="X1549" s="43" t="n">
        <f aca="false">W1549-V1549</f>
        <v>-0.399</v>
      </c>
      <c r="Y1549" s="43"/>
      <c r="Z1549" s="43"/>
      <c r="AA1549" s="43" t="n">
        <v>6.9825</v>
      </c>
      <c r="AB1549" s="43"/>
      <c r="AC1549" s="43" t="s">
        <v>10482</v>
      </c>
      <c r="AD1549" s="43"/>
      <c r="AE1549" s="43"/>
      <c r="AF1549" s="43"/>
      <c r="AG1549" s="43" t="n">
        <v>6.65</v>
      </c>
      <c r="AH1549" s="43" t="s">
        <v>13025</v>
      </c>
      <c r="AI1549" s="63" t="n">
        <v>2500</v>
      </c>
      <c r="AJ1549" s="63" t="n">
        <v>12</v>
      </c>
      <c r="AK1549" s="43" t="s">
        <v>10491</v>
      </c>
      <c r="AL1549" s="43"/>
      <c r="AM1549" s="43"/>
      <c r="AN1549" s="43"/>
      <c r="AO1549" s="43" t="s">
        <v>82</v>
      </c>
      <c r="AP1549" s="23" t="s">
        <v>6397</v>
      </c>
      <c r="BF1549" s="23" t="s">
        <v>10498</v>
      </c>
      <c r="BG1549" s="1" t="s">
        <v>183</v>
      </c>
    </row>
    <row r="1550" s="23" customFormat="true" ht="12.75" hidden="true" customHeight="false" outlineLevel="0" collapsed="false">
      <c r="A1550" s="23" t="s">
        <v>7134</v>
      </c>
      <c r="B1550" s="23" t="s">
        <v>7135</v>
      </c>
      <c r="C1550" s="40" t="s">
        <v>177</v>
      </c>
      <c r="D1550" s="23" t="s">
        <v>82</v>
      </c>
      <c r="E1550" s="23" t="s">
        <v>7136</v>
      </c>
      <c r="F1550" s="23" t="s">
        <v>7137</v>
      </c>
      <c r="G1550" s="23" t="n">
        <v>91</v>
      </c>
      <c r="H1550" s="23" t="n">
        <v>1000</v>
      </c>
      <c r="I1550" s="41" t="s">
        <v>180</v>
      </c>
      <c r="K1550" s="23" t="n">
        <v>0</v>
      </c>
      <c r="L1550" s="23" t="n">
        <v>428</v>
      </c>
      <c r="M1550" s="23" t="n">
        <v>0</v>
      </c>
      <c r="N1550" s="23" t="n">
        <v>0</v>
      </c>
      <c r="O1550" s="23" t="n">
        <f aca="false">K1550+L1550</f>
        <v>428</v>
      </c>
      <c r="P1550" s="23" t="n">
        <f aca="false">K1550+L1550+M1550+N1550</f>
        <v>428</v>
      </c>
      <c r="Q1550" s="23" t="n">
        <v>19</v>
      </c>
      <c r="R1550" s="23" t="n">
        <v>129</v>
      </c>
      <c r="S1550" s="23" t="n">
        <v>100</v>
      </c>
      <c r="T1550" s="23" t="n">
        <v>0</v>
      </c>
      <c r="U1550" s="23" t="n">
        <f aca="false">IF(I1550="delivery",O1550-SUM(Q1550+R1550),IF(I1550="PO",P1550-SUM(Q1550:R1550)))</f>
        <v>280</v>
      </c>
      <c r="V1550" s="43" t="n">
        <v>11.086</v>
      </c>
      <c r="W1550" s="43" t="n">
        <v>11.086</v>
      </c>
      <c r="X1550" s="43" t="n">
        <f aca="false">W1550-V1550</f>
        <v>0</v>
      </c>
      <c r="Y1550" s="43"/>
      <c r="Z1550" s="43"/>
      <c r="AA1550" s="43" t="n">
        <v>11.64</v>
      </c>
      <c r="AB1550" s="43"/>
      <c r="AC1550" s="43" t="s">
        <v>10482</v>
      </c>
      <c r="AD1550" s="43"/>
      <c r="AE1550" s="43"/>
      <c r="AF1550" s="43"/>
      <c r="AG1550" s="43" t="n">
        <v>11.086</v>
      </c>
      <c r="AH1550" s="43" t="s">
        <v>13026</v>
      </c>
      <c r="AI1550" s="63" t="n">
        <v>1000</v>
      </c>
      <c r="AJ1550" s="63" t="n">
        <v>16</v>
      </c>
      <c r="AK1550" s="43" t="s">
        <v>13027</v>
      </c>
      <c r="AL1550" s="43"/>
      <c r="AM1550" s="43"/>
      <c r="AN1550" s="43"/>
      <c r="AO1550" s="43" t="s">
        <v>82</v>
      </c>
      <c r="AP1550" s="23" t="s">
        <v>6397</v>
      </c>
      <c r="BF1550" s="23" t="s">
        <v>10498</v>
      </c>
      <c r="BG1550" s="1" t="s">
        <v>183</v>
      </c>
    </row>
    <row r="1551" s="23" customFormat="true" ht="12.75" hidden="true" customHeight="false" outlineLevel="0" collapsed="false">
      <c r="A1551" s="23" t="s">
        <v>7138</v>
      </c>
      <c r="B1551" s="23" t="s">
        <v>7139</v>
      </c>
      <c r="C1551" s="40" t="s">
        <v>177</v>
      </c>
      <c r="D1551" s="23" t="s">
        <v>82</v>
      </c>
      <c r="E1551" s="23" t="s">
        <v>7140</v>
      </c>
      <c r="F1551" s="23" t="s">
        <v>7141</v>
      </c>
      <c r="G1551" s="23" t="n">
        <v>91</v>
      </c>
      <c r="H1551" s="23" t="n">
        <v>40</v>
      </c>
      <c r="I1551" s="41" t="s">
        <v>180</v>
      </c>
      <c r="K1551" s="23" t="n">
        <v>0</v>
      </c>
      <c r="L1551" s="23" t="n">
        <v>729</v>
      </c>
      <c r="M1551" s="23" t="n">
        <v>0</v>
      </c>
      <c r="N1551" s="23" t="n">
        <v>0</v>
      </c>
      <c r="O1551" s="23" t="n">
        <f aca="false">K1551+L1551</f>
        <v>729</v>
      </c>
      <c r="P1551" s="23" t="n">
        <f aca="false">K1551+L1551+M1551+N1551</f>
        <v>729</v>
      </c>
      <c r="Q1551" s="23" t="n">
        <v>377</v>
      </c>
      <c r="R1551" s="23" t="n">
        <v>492</v>
      </c>
      <c r="S1551" s="23" t="n">
        <v>488</v>
      </c>
      <c r="T1551" s="23" t="n">
        <v>306</v>
      </c>
      <c r="U1551" s="23" t="n">
        <f aca="false">IF(I1551="delivery",O1551-SUM(Q1551+R1551),IF(I1551="PO",P1551-SUM(Q1551:R1551)))</f>
        <v>-140</v>
      </c>
      <c r="V1551" s="43" t="n">
        <v>84</v>
      </c>
      <c r="W1551" s="43" t="n">
        <v>84</v>
      </c>
      <c r="X1551" s="43" t="n">
        <f aca="false">W1551-V1551</f>
        <v>0</v>
      </c>
      <c r="Y1551" s="43"/>
      <c r="Z1551" s="43"/>
      <c r="AA1551" s="43"/>
      <c r="AB1551" s="43"/>
      <c r="AC1551" s="43" t="s">
        <v>10482</v>
      </c>
      <c r="AD1551" s="43"/>
      <c r="AE1551" s="43"/>
      <c r="AF1551" s="43"/>
      <c r="AG1551" s="43" t="n">
        <v>84</v>
      </c>
      <c r="AH1551" s="43" t="s">
        <v>13028</v>
      </c>
      <c r="AI1551" s="63" t="n">
        <v>40</v>
      </c>
      <c r="AJ1551" s="63" t="n">
        <v>16</v>
      </c>
      <c r="AK1551" s="43" t="s">
        <v>12847</v>
      </c>
      <c r="AL1551" s="43"/>
      <c r="AM1551" s="43"/>
      <c r="AN1551" s="43"/>
      <c r="AO1551" s="43" t="s">
        <v>82</v>
      </c>
      <c r="AP1551" s="23" t="s">
        <v>6397</v>
      </c>
      <c r="BF1551" s="23" t="s">
        <v>10498</v>
      </c>
      <c r="BG1551" s="1" t="s">
        <v>183</v>
      </c>
    </row>
    <row r="1552" s="23" customFormat="true" ht="12.75" hidden="true" customHeight="false" outlineLevel="0" collapsed="false">
      <c r="A1552" s="23" t="s">
        <v>7146</v>
      </c>
      <c r="B1552" s="23" t="s">
        <v>7147</v>
      </c>
      <c r="C1552" s="40" t="s">
        <v>177</v>
      </c>
      <c r="D1552" s="23" t="s">
        <v>82</v>
      </c>
      <c r="E1552" s="23" t="s">
        <v>7148</v>
      </c>
      <c r="F1552" s="23" t="s">
        <v>7149</v>
      </c>
      <c r="G1552" s="23" t="n">
        <v>76</v>
      </c>
      <c r="H1552" s="23" t="n">
        <v>840</v>
      </c>
      <c r="I1552" s="41" t="s">
        <v>188</v>
      </c>
      <c r="K1552" s="23" t="n">
        <v>0</v>
      </c>
      <c r="L1552" s="23" t="n">
        <v>1631</v>
      </c>
      <c r="M1552" s="23" t="n">
        <v>0</v>
      </c>
      <c r="N1552" s="23" t="n">
        <v>0</v>
      </c>
      <c r="O1552" s="23" t="n">
        <f aca="false">K1552+L1552</f>
        <v>1631</v>
      </c>
      <c r="P1552" s="23" t="n">
        <f aca="false">K1552+L1552+M1552+N1552</f>
        <v>1631</v>
      </c>
      <c r="Q1552" s="23" t="n">
        <v>286</v>
      </c>
      <c r="R1552" s="23" t="n">
        <v>80</v>
      </c>
      <c r="S1552" s="23" t="n">
        <v>140</v>
      </c>
      <c r="T1552" s="23" t="n">
        <v>62</v>
      </c>
      <c r="U1552" s="23" t="n">
        <f aca="false">IF(I1552="delivery",O1552-SUM(Q1552+R1552),IF(I1552="PO",P1552-SUM(Q1552:R1552)))</f>
        <v>1265</v>
      </c>
      <c r="V1552" s="43" t="n">
        <v>8.8</v>
      </c>
      <c r="W1552" s="43" t="n">
        <v>8.8</v>
      </c>
      <c r="X1552" s="43" t="n">
        <f aca="false">W1552-V1552</f>
        <v>0</v>
      </c>
      <c r="Y1552" s="43"/>
      <c r="Z1552" s="43"/>
      <c r="AA1552" s="43" t="n">
        <v>8.85</v>
      </c>
      <c r="AB1552" s="43"/>
      <c r="AC1552" s="43" t="s">
        <v>10482</v>
      </c>
      <c r="AD1552" s="43"/>
      <c r="AE1552" s="43"/>
      <c r="AF1552" s="43"/>
      <c r="AG1552" s="43" t="n">
        <v>8.85</v>
      </c>
      <c r="AH1552" s="43" t="s">
        <v>13029</v>
      </c>
      <c r="AI1552" s="63" t="n">
        <v>840</v>
      </c>
      <c r="AJ1552" s="63" t="n">
        <v>13</v>
      </c>
      <c r="AK1552" s="43"/>
      <c r="AL1552" s="43"/>
      <c r="AM1552" s="43"/>
      <c r="AN1552" s="43"/>
      <c r="AO1552" s="43" t="s">
        <v>82</v>
      </c>
      <c r="AP1552" s="23" t="s">
        <v>6397</v>
      </c>
      <c r="BF1552" s="23" t="s">
        <v>10498</v>
      </c>
      <c r="BG1552" s="1" t="s">
        <v>183</v>
      </c>
    </row>
    <row r="1553" s="23" customFormat="true" ht="12.75" hidden="true" customHeight="false" outlineLevel="0" collapsed="false">
      <c r="A1553" s="23" t="s">
        <v>7150</v>
      </c>
      <c r="B1553" s="23" t="s">
        <v>7151</v>
      </c>
      <c r="C1553" s="40" t="s">
        <v>177</v>
      </c>
      <c r="D1553" s="23" t="s">
        <v>82</v>
      </c>
      <c r="E1553" s="23" t="s">
        <v>7152</v>
      </c>
      <c r="F1553" s="23" t="s">
        <v>7153</v>
      </c>
      <c r="G1553" s="23" t="n">
        <v>71</v>
      </c>
      <c r="H1553" s="23" t="n">
        <v>1</v>
      </c>
      <c r="I1553" s="41" t="s">
        <v>180</v>
      </c>
      <c r="K1553" s="23" t="n">
        <v>0</v>
      </c>
      <c r="L1553" s="23" t="n">
        <v>16209</v>
      </c>
      <c r="M1553" s="23" t="n">
        <v>0</v>
      </c>
      <c r="N1553" s="23" t="n">
        <v>0</v>
      </c>
      <c r="O1553" s="23" t="n">
        <f aca="false">K1553+L1553</f>
        <v>16209</v>
      </c>
      <c r="P1553" s="23" t="n">
        <f aca="false">K1553+L1553+M1553+N1553</f>
        <v>16209</v>
      </c>
      <c r="Q1553" s="23" t="n">
        <v>2699</v>
      </c>
      <c r="R1553" s="23" t="n">
        <v>1000</v>
      </c>
      <c r="S1553" s="23" t="n">
        <v>2040</v>
      </c>
      <c r="T1553" s="23" t="n">
        <v>1980</v>
      </c>
      <c r="U1553" s="23" t="n">
        <f aca="false">IF(I1553="delivery",O1553-SUM(Q1553+R1553),IF(I1553="PO",P1553-SUM(Q1553:R1553)))</f>
        <v>12510</v>
      </c>
      <c r="V1553" s="43" t="n">
        <v>3.51</v>
      </c>
      <c r="W1553" s="43" t="n">
        <v>3.51</v>
      </c>
      <c r="X1553" s="43" t="n">
        <f aca="false">W1553-V1553</f>
        <v>0</v>
      </c>
      <c r="Y1553" s="43"/>
      <c r="Z1553" s="43"/>
      <c r="AA1553" s="43"/>
      <c r="AB1553" s="43"/>
      <c r="AC1553" s="43" t="s">
        <v>10482</v>
      </c>
      <c r="AD1553" s="43"/>
      <c r="AE1553" s="43"/>
      <c r="AF1553" s="43"/>
      <c r="AG1553" s="43" t="n">
        <v>3.51</v>
      </c>
      <c r="AH1553" s="43" t="s">
        <v>13030</v>
      </c>
      <c r="AI1553" s="63" t="n">
        <v>1</v>
      </c>
      <c r="AJ1553" s="63" t="n">
        <v>10</v>
      </c>
      <c r="AK1553" s="43" t="s">
        <v>13031</v>
      </c>
      <c r="AL1553" s="43"/>
      <c r="AM1553" s="43"/>
      <c r="AN1553" s="43"/>
      <c r="AO1553" s="43" t="s">
        <v>82</v>
      </c>
      <c r="AP1553" s="23" t="s">
        <v>6397</v>
      </c>
      <c r="BF1553" s="23" t="s">
        <v>10498</v>
      </c>
      <c r="BG1553" s="1" t="s">
        <v>183</v>
      </c>
    </row>
    <row r="1554" s="23" customFormat="true" ht="12.75" hidden="true" customHeight="false" outlineLevel="0" collapsed="false">
      <c r="A1554" s="23" t="s">
        <v>7154</v>
      </c>
      <c r="B1554" s="23" t="s">
        <v>7155</v>
      </c>
      <c r="C1554" s="40" t="s">
        <v>177</v>
      </c>
      <c r="D1554" s="23" t="s">
        <v>82</v>
      </c>
      <c r="E1554" s="23" t="s">
        <v>7156</v>
      </c>
      <c r="F1554" s="23" t="s">
        <v>7157</v>
      </c>
      <c r="G1554" s="23" t="n">
        <v>71</v>
      </c>
      <c r="H1554" s="23" t="n">
        <v>3000</v>
      </c>
      <c r="I1554" s="41" t="s">
        <v>180</v>
      </c>
      <c r="K1554" s="23" t="n">
        <v>0</v>
      </c>
      <c r="L1554" s="23" t="n">
        <v>300</v>
      </c>
      <c r="M1554" s="23" t="n">
        <v>3400</v>
      </c>
      <c r="N1554" s="23" t="n">
        <v>0</v>
      </c>
      <c r="O1554" s="23" t="n">
        <f aca="false">K1554+L1554</f>
        <v>300</v>
      </c>
      <c r="P1554" s="23" t="n">
        <f aca="false">K1554+L1554+M1554+N1554</f>
        <v>3700</v>
      </c>
      <c r="Q1554" s="23" t="n">
        <v>0</v>
      </c>
      <c r="R1554" s="23" t="n">
        <v>1064</v>
      </c>
      <c r="S1554" s="23" t="n">
        <v>1878</v>
      </c>
      <c r="T1554" s="23" t="n">
        <v>1152</v>
      </c>
      <c r="U1554" s="23" t="n">
        <f aca="false">IF(I1554="delivery",O1554-SUM(Q1554+R1554),IF(I1554="PO",P1554-SUM(Q1554:R1554)))</f>
        <v>-764</v>
      </c>
      <c r="V1554" s="43" t="n">
        <v>0.63282</v>
      </c>
      <c r="W1554" s="43" t="n">
        <v>0.597</v>
      </c>
      <c r="X1554" s="43" t="n">
        <f aca="false">W1554-V1554</f>
        <v>-0.0358200000000001</v>
      </c>
      <c r="Y1554" s="43"/>
      <c r="Z1554" s="43"/>
      <c r="AA1554" s="43"/>
      <c r="AB1554" s="43"/>
      <c r="AC1554" s="43" t="s">
        <v>10482</v>
      </c>
      <c r="AD1554" s="43"/>
      <c r="AE1554" s="43"/>
      <c r="AF1554" s="43"/>
      <c r="AG1554" s="43" t="n">
        <v>0.597</v>
      </c>
      <c r="AH1554" s="43" t="s">
        <v>13032</v>
      </c>
      <c r="AI1554" s="63" t="n">
        <v>3000</v>
      </c>
      <c r="AJ1554" s="63" t="n">
        <v>12</v>
      </c>
      <c r="AK1554" s="43" t="s">
        <v>10491</v>
      </c>
      <c r="AL1554" s="43"/>
      <c r="AM1554" s="43"/>
      <c r="AN1554" s="43"/>
      <c r="AO1554" s="43" t="s">
        <v>82</v>
      </c>
      <c r="AP1554" s="23" t="s">
        <v>6397</v>
      </c>
      <c r="BF1554" s="23" t="s">
        <v>10498</v>
      </c>
      <c r="BG1554" s="1" t="s">
        <v>183</v>
      </c>
    </row>
    <row r="1555" s="23" customFormat="true" ht="12.75" hidden="true" customHeight="false" outlineLevel="0" collapsed="false">
      <c r="A1555" s="23" t="s">
        <v>7158</v>
      </c>
      <c r="B1555" s="23" t="s">
        <v>7159</v>
      </c>
      <c r="C1555" s="40" t="s">
        <v>177</v>
      </c>
      <c r="D1555" s="23" t="s">
        <v>82</v>
      </c>
      <c r="E1555" s="23" t="s">
        <v>7160</v>
      </c>
      <c r="F1555" s="23" t="s">
        <v>7161</v>
      </c>
      <c r="G1555" s="23" t="n">
        <v>41</v>
      </c>
      <c r="H1555" s="23" t="n">
        <v>3000</v>
      </c>
      <c r="I1555" s="41" t="s">
        <v>180</v>
      </c>
      <c r="K1555" s="23" t="n">
        <v>0</v>
      </c>
      <c r="L1555" s="23" t="n">
        <v>5311</v>
      </c>
      <c r="M1555" s="23" t="n">
        <v>0</v>
      </c>
      <c r="N1555" s="23" t="n">
        <v>0</v>
      </c>
      <c r="O1555" s="23" t="n">
        <f aca="false">K1555+L1555</f>
        <v>5311</v>
      </c>
      <c r="P1555" s="23" t="n">
        <f aca="false">K1555+L1555+M1555+N1555</f>
        <v>5311</v>
      </c>
      <c r="Q1555" s="23" t="n">
        <v>2368</v>
      </c>
      <c r="R1555" s="23" t="n">
        <v>5364</v>
      </c>
      <c r="S1555" s="23" t="n">
        <v>7288</v>
      </c>
      <c r="T1555" s="23" t="n">
        <v>3564</v>
      </c>
      <c r="U1555" s="23" t="n">
        <f aca="false">IF(I1555="delivery",O1555-SUM(Q1555+R1555),IF(I1555="PO",P1555-SUM(Q1555:R1555)))</f>
        <v>-2421</v>
      </c>
      <c r="V1555" s="43" t="n">
        <v>0.27772</v>
      </c>
      <c r="W1555" s="43" t="n">
        <v>0.262</v>
      </c>
      <c r="X1555" s="43" t="n">
        <f aca="false">W1555-V1555</f>
        <v>-0.01572</v>
      </c>
      <c r="Y1555" s="43"/>
      <c r="Z1555" s="43"/>
      <c r="AA1555" s="43"/>
      <c r="AB1555" s="43"/>
      <c r="AC1555" s="43" t="s">
        <v>10482</v>
      </c>
      <c r="AD1555" s="43"/>
      <c r="AE1555" s="43"/>
      <c r="AF1555" s="43"/>
      <c r="AG1555" s="43" t="n">
        <v>0.262</v>
      </c>
      <c r="AH1555" s="43" t="s">
        <v>13033</v>
      </c>
      <c r="AI1555" s="63" t="n">
        <v>3000</v>
      </c>
      <c r="AJ1555" s="63" t="n">
        <v>6</v>
      </c>
      <c r="AK1555" s="43" t="s">
        <v>13034</v>
      </c>
      <c r="AL1555" s="43"/>
      <c r="AM1555" s="43"/>
      <c r="AN1555" s="43"/>
      <c r="AO1555" s="43" t="s">
        <v>82</v>
      </c>
      <c r="AP1555" s="23" t="s">
        <v>6397</v>
      </c>
      <c r="BF1555" s="23" t="s">
        <v>10498</v>
      </c>
      <c r="BG1555" s="1" t="s">
        <v>183</v>
      </c>
    </row>
    <row r="1556" s="23" customFormat="true" ht="12.75" hidden="true" customHeight="false" outlineLevel="0" collapsed="false">
      <c r="A1556" s="23" t="s">
        <v>7162</v>
      </c>
      <c r="B1556" s="23" t="s">
        <v>7163</v>
      </c>
      <c r="C1556" s="40" t="s">
        <v>177</v>
      </c>
      <c r="D1556" s="23" t="s">
        <v>82</v>
      </c>
      <c r="E1556" s="23" t="s">
        <v>7164</v>
      </c>
      <c r="F1556" s="23" t="s">
        <v>7165</v>
      </c>
      <c r="G1556" s="23" t="n">
        <v>71</v>
      </c>
      <c r="H1556" s="23" t="n">
        <v>2000</v>
      </c>
      <c r="I1556" s="41" t="s">
        <v>180</v>
      </c>
      <c r="K1556" s="23" t="n">
        <v>0</v>
      </c>
      <c r="L1556" s="23" t="n">
        <v>74</v>
      </c>
      <c r="M1556" s="23" t="n">
        <v>0</v>
      </c>
      <c r="N1556" s="23" t="n">
        <v>0</v>
      </c>
      <c r="O1556" s="23" t="n">
        <f aca="false">K1556+L1556</f>
        <v>74</v>
      </c>
      <c r="P1556" s="23" t="n">
        <f aca="false">K1556+L1556+M1556+N1556</f>
        <v>74</v>
      </c>
      <c r="Q1556" s="23" t="n">
        <v>63</v>
      </c>
      <c r="R1556" s="23" t="n">
        <v>0</v>
      </c>
      <c r="S1556" s="23" t="n">
        <v>0</v>
      </c>
      <c r="T1556" s="23" t="n">
        <v>0</v>
      </c>
      <c r="U1556" s="23" t="n">
        <f aca="false">IF(I1556="delivery",O1556-SUM(Q1556+R1556),IF(I1556="PO",P1556-SUM(Q1556:R1556)))</f>
        <v>11</v>
      </c>
      <c r="V1556" s="43" t="n">
        <v>2.37</v>
      </c>
      <c r="W1556" s="43" t="n">
        <v>2.37</v>
      </c>
      <c r="X1556" s="43" t="n">
        <f aca="false">W1556-V1556</f>
        <v>0</v>
      </c>
      <c r="Y1556" s="43"/>
      <c r="Z1556" s="43"/>
      <c r="AA1556" s="43" t="n">
        <v>2.49</v>
      </c>
      <c r="AB1556" s="43"/>
      <c r="AC1556" s="43" t="s">
        <v>10482</v>
      </c>
      <c r="AD1556" s="43"/>
      <c r="AE1556" s="43"/>
      <c r="AF1556" s="43"/>
      <c r="AG1556" s="43" t="n">
        <v>3.081</v>
      </c>
      <c r="AH1556" s="43" t="s">
        <v>13035</v>
      </c>
      <c r="AI1556" s="63" t="n">
        <v>2000</v>
      </c>
      <c r="AJ1556" s="63" t="n">
        <v>12</v>
      </c>
      <c r="AK1556" s="43" t="s">
        <v>13001</v>
      </c>
      <c r="AL1556" s="43"/>
      <c r="AM1556" s="43"/>
      <c r="AN1556" s="43"/>
      <c r="AO1556" s="43" t="s">
        <v>82</v>
      </c>
      <c r="AP1556" s="23" t="s">
        <v>6397</v>
      </c>
      <c r="BF1556" s="23" t="s">
        <v>10498</v>
      </c>
      <c r="BG1556" s="1" t="s">
        <v>183</v>
      </c>
    </row>
    <row r="1557" s="23" customFormat="true" ht="12.75" hidden="true" customHeight="false" outlineLevel="0" collapsed="false">
      <c r="A1557" s="23" t="s">
        <v>7166</v>
      </c>
      <c r="B1557" s="23" t="s">
        <v>7167</v>
      </c>
      <c r="C1557" s="40" t="s">
        <v>177</v>
      </c>
      <c r="D1557" s="23" t="s">
        <v>82</v>
      </c>
      <c r="E1557" s="23" t="s">
        <v>7168</v>
      </c>
      <c r="F1557" s="23" t="s">
        <v>7169</v>
      </c>
      <c r="G1557" s="23" t="n">
        <v>91</v>
      </c>
      <c r="H1557" s="23" t="n">
        <v>21</v>
      </c>
      <c r="I1557" s="41" t="s">
        <v>180</v>
      </c>
      <c r="K1557" s="23" t="n">
        <v>0</v>
      </c>
      <c r="L1557" s="23" t="n">
        <v>2462</v>
      </c>
      <c r="M1557" s="23" t="n">
        <v>0</v>
      </c>
      <c r="N1557" s="23" t="n">
        <v>0</v>
      </c>
      <c r="O1557" s="23" t="n">
        <f aca="false">K1557+L1557</f>
        <v>2462</v>
      </c>
      <c r="P1557" s="23" t="n">
        <f aca="false">K1557+L1557+M1557+N1557</f>
        <v>2462</v>
      </c>
      <c r="Q1557" s="23" t="n">
        <v>160</v>
      </c>
      <c r="R1557" s="23" t="n">
        <v>2243</v>
      </c>
      <c r="S1557" s="23" t="n">
        <v>2688</v>
      </c>
      <c r="T1557" s="23" t="n">
        <v>1645</v>
      </c>
      <c r="U1557" s="23" t="n">
        <f aca="false">IF(I1557="delivery",O1557-SUM(Q1557+R1557),IF(I1557="PO",P1557-SUM(Q1557:R1557)))</f>
        <v>59</v>
      </c>
      <c r="V1557" s="43" t="n">
        <v>55.65</v>
      </c>
      <c r="W1557" s="43" t="n">
        <v>55.65</v>
      </c>
      <c r="X1557" s="43" t="n">
        <f aca="false">W1557-V1557</f>
        <v>0</v>
      </c>
      <c r="Y1557" s="43"/>
      <c r="Z1557" s="43"/>
      <c r="AA1557" s="43" t="n">
        <v>55.65</v>
      </c>
      <c r="AB1557" s="43"/>
      <c r="AC1557" s="43" t="s">
        <v>10482</v>
      </c>
      <c r="AD1557" s="43"/>
      <c r="AE1557" s="43"/>
      <c r="AF1557" s="43"/>
      <c r="AG1557" s="43" t="n">
        <v>55.65</v>
      </c>
      <c r="AH1557" s="43" t="s">
        <v>13036</v>
      </c>
      <c r="AI1557" s="63" t="n">
        <v>21</v>
      </c>
      <c r="AJ1557" s="63" t="n">
        <v>16</v>
      </c>
      <c r="AK1557" s="43" t="s">
        <v>12902</v>
      </c>
      <c r="AL1557" s="43"/>
      <c r="AM1557" s="43"/>
      <c r="AN1557" s="43"/>
      <c r="AO1557" s="43" t="s">
        <v>82</v>
      </c>
      <c r="AP1557" s="23" t="s">
        <v>6397</v>
      </c>
      <c r="BF1557" s="23" t="s">
        <v>10498</v>
      </c>
      <c r="BG1557" s="1" t="s">
        <v>183</v>
      </c>
    </row>
    <row r="1558" s="23" customFormat="true" ht="12.75" hidden="true" customHeight="false" outlineLevel="0" collapsed="false">
      <c r="A1558" s="23" t="s">
        <v>7170</v>
      </c>
      <c r="B1558" s="23" t="s">
        <v>7171</v>
      </c>
      <c r="C1558" s="40" t="s">
        <v>177</v>
      </c>
      <c r="D1558" s="23" t="s">
        <v>82</v>
      </c>
      <c r="E1558" s="23" t="s">
        <v>7172</v>
      </c>
      <c r="F1558" s="23" t="s">
        <v>7173</v>
      </c>
      <c r="G1558" s="23" t="n">
        <v>71</v>
      </c>
      <c r="H1558" s="23" t="n">
        <v>3000</v>
      </c>
      <c r="I1558" s="41" t="s">
        <v>180</v>
      </c>
      <c r="K1558" s="23" t="n">
        <v>0</v>
      </c>
      <c r="L1558" s="23" t="n">
        <v>289</v>
      </c>
      <c r="M1558" s="23" t="n">
        <v>0</v>
      </c>
      <c r="N1558" s="23" t="n">
        <v>0</v>
      </c>
      <c r="O1558" s="23" t="n">
        <f aca="false">K1558+L1558</f>
        <v>289</v>
      </c>
      <c r="P1558" s="23" t="n">
        <f aca="false">K1558+L1558+M1558+N1558</f>
        <v>289</v>
      </c>
      <c r="Q1558" s="23" t="n">
        <v>20</v>
      </c>
      <c r="R1558" s="23" t="n">
        <v>47</v>
      </c>
      <c r="S1558" s="23" t="n">
        <v>1338</v>
      </c>
      <c r="T1558" s="23" t="n">
        <v>548</v>
      </c>
      <c r="U1558" s="23" t="n">
        <f aca="false">IF(I1558="delivery",O1558-SUM(Q1558+R1558),IF(I1558="PO",P1558-SUM(Q1558:R1558)))</f>
        <v>222</v>
      </c>
      <c r="V1558" s="43" t="n">
        <v>0.058</v>
      </c>
      <c r="W1558" s="43" t="n">
        <v>0.058</v>
      </c>
      <c r="X1558" s="43" t="n">
        <f aca="false">W1558-V1558</f>
        <v>0</v>
      </c>
      <c r="Y1558" s="43"/>
      <c r="Z1558" s="43"/>
      <c r="AA1558" s="43"/>
      <c r="AB1558" s="43" t="n">
        <v>0.061</v>
      </c>
      <c r="AC1558" s="43" t="s">
        <v>10482</v>
      </c>
      <c r="AD1558" s="43"/>
      <c r="AE1558" s="43"/>
      <c r="AF1558" s="43"/>
      <c r="AG1558" s="43" t="n">
        <v>0.061</v>
      </c>
      <c r="AH1558" s="43" t="s">
        <v>13037</v>
      </c>
      <c r="AI1558" s="63" t="n">
        <v>3000</v>
      </c>
      <c r="AJ1558" s="63" t="n">
        <v>12</v>
      </c>
      <c r="AK1558" s="43" t="s">
        <v>13038</v>
      </c>
      <c r="AL1558" s="43"/>
      <c r="AM1558" s="43"/>
      <c r="AN1558" s="43"/>
      <c r="AO1558" s="43" t="s">
        <v>82</v>
      </c>
      <c r="AP1558" s="23" t="s">
        <v>6397</v>
      </c>
      <c r="BF1558" s="23" t="s">
        <v>10498</v>
      </c>
      <c r="BG1558" s="1" t="s">
        <v>183</v>
      </c>
    </row>
    <row r="1559" s="23" customFormat="true" ht="12.75" hidden="true" customHeight="false" outlineLevel="0" collapsed="false">
      <c r="A1559" s="23" t="s">
        <v>13039</v>
      </c>
      <c r="B1559" s="23" t="s">
        <v>7367</v>
      </c>
      <c r="C1559" s="40" t="s">
        <v>177</v>
      </c>
      <c r="D1559" s="23" t="s">
        <v>82</v>
      </c>
      <c r="E1559" s="23" t="s">
        <v>7368</v>
      </c>
      <c r="F1559" s="23" t="s">
        <v>7369</v>
      </c>
      <c r="G1559" s="23" t="n">
        <v>49</v>
      </c>
      <c r="H1559" s="23" t="n">
        <v>1</v>
      </c>
      <c r="I1559" s="23" t="s">
        <v>188</v>
      </c>
      <c r="K1559" s="23" t="n">
        <v>0</v>
      </c>
      <c r="L1559" s="23" t="n">
        <v>0</v>
      </c>
      <c r="M1559" s="23" t="n">
        <v>0</v>
      </c>
      <c r="N1559" s="23" t="n">
        <v>0</v>
      </c>
      <c r="O1559" s="23" t="n">
        <f aca="false">K1559+L1559</f>
        <v>0</v>
      </c>
      <c r="P1559" s="23" t="n">
        <f aca="false">K1559+L1559+M1559+N1559</f>
        <v>0</v>
      </c>
      <c r="Q1559" s="23" t="n">
        <v>0</v>
      </c>
      <c r="R1559" s="23" t="n">
        <v>0</v>
      </c>
      <c r="S1559" s="23" t="n">
        <v>0</v>
      </c>
      <c r="T1559" s="23" t="n">
        <v>0</v>
      </c>
      <c r="U1559" s="23" t="n">
        <f aca="false">IF(I1559="delivery",O1559-SUM(Q1559+R1559),IF(I1559="PO",P1559-SUM(Q1559:R1559)))</f>
        <v>0</v>
      </c>
      <c r="V1559" s="23" t="n">
        <v>0.0001</v>
      </c>
      <c r="W1559" s="23" t="n">
        <v>0.0001</v>
      </c>
      <c r="X1559" s="43" t="n">
        <f aca="false">W1559-V1559</f>
        <v>0</v>
      </c>
      <c r="Y1559" s="43"/>
      <c r="Z1559" s="43"/>
      <c r="AA1559" s="43"/>
      <c r="AB1559" s="43"/>
      <c r="AC1559" s="43"/>
      <c r="AD1559" s="43"/>
      <c r="AE1559" s="43"/>
      <c r="AF1559" s="43"/>
      <c r="AG1559" s="43"/>
      <c r="AH1559" s="43"/>
      <c r="AI1559" s="63"/>
      <c r="AJ1559" s="63"/>
      <c r="AK1559" s="43"/>
      <c r="AL1559" s="43"/>
      <c r="AM1559" s="43"/>
      <c r="AN1559" s="43"/>
      <c r="AO1559" s="43" t="s">
        <v>82</v>
      </c>
      <c r="AP1559" s="23" t="s">
        <v>2011</v>
      </c>
      <c r="BF1559" s="23" t="s">
        <v>1468</v>
      </c>
      <c r="BG1559" s="1" t="s">
        <v>183</v>
      </c>
    </row>
    <row r="1560" s="23" customFormat="true" ht="12.75" hidden="true" customHeight="false" outlineLevel="0" collapsed="false">
      <c r="A1560" s="23" t="s">
        <v>7175</v>
      </c>
      <c r="B1560" s="23" t="s">
        <v>7176</v>
      </c>
      <c r="C1560" s="40" t="s">
        <v>177</v>
      </c>
      <c r="D1560" s="23" t="s">
        <v>82</v>
      </c>
      <c r="E1560" s="23" t="s">
        <v>7177</v>
      </c>
      <c r="F1560" s="23" t="s">
        <v>7178</v>
      </c>
      <c r="G1560" s="23" t="n">
        <v>91</v>
      </c>
      <c r="H1560" s="23" t="n">
        <v>60</v>
      </c>
      <c r="I1560" s="41" t="s">
        <v>180</v>
      </c>
      <c r="K1560" s="23" t="n">
        <v>0</v>
      </c>
      <c r="L1560" s="23" t="n">
        <v>3078</v>
      </c>
      <c r="M1560" s="23" t="n">
        <v>0</v>
      </c>
      <c r="N1560" s="23" t="n">
        <v>0</v>
      </c>
      <c r="O1560" s="23" t="n">
        <f aca="false">K1560+L1560</f>
        <v>3078</v>
      </c>
      <c r="P1560" s="23" t="n">
        <f aca="false">K1560+L1560+M1560+N1560</f>
        <v>3078</v>
      </c>
      <c r="Q1560" s="23" t="n">
        <v>626</v>
      </c>
      <c r="R1560" s="23" t="n">
        <v>220</v>
      </c>
      <c r="S1560" s="23" t="n">
        <v>191</v>
      </c>
      <c r="T1560" s="23" t="n">
        <v>250</v>
      </c>
      <c r="U1560" s="23" t="n">
        <f aca="false">IF(I1560="delivery",O1560-SUM(Q1560+R1560),IF(I1560="PO",P1560-SUM(Q1560:R1560)))</f>
        <v>2232</v>
      </c>
      <c r="V1560" s="43" t="n">
        <v>12</v>
      </c>
      <c r="W1560" s="43" t="n">
        <v>12</v>
      </c>
      <c r="X1560" s="43" t="n">
        <f aca="false">W1560-V1560</f>
        <v>0</v>
      </c>
      <c r="Y1560" s="43"/>
      <c r="Z1560" s="43"/>
      <c r="AA1560" s="43"/>
      <c r="AB1560" s="43"/>
      <c r="AC1560" s="43" t="s">
        <v>10482</v>
      </c>
      <c r="AD1560" s="43"/>
      <c r="AE1560" s="43"/>
      <c r="AF1560" s="43"/>
      <c r="AG1560" s="43" t="n">
        <v>12</v>
      </c>
      <c r="AH1560" s="43" t="s">
        <v>13040</v>
      </c>
      <c r="AI1560" s="63" t="n">
        <v>60</v>
      </c>
      <c r="AJ1560" s="63" t="n">
        <v>16</v>
      </c>
      <c r="AK1560" s="43" t="s">
        <v>13041</v>
      </c>
      <c r="AL1560" s="43"/>
      <c r="AM1560" s="43"/>
      <c r="AN1560" s="43"/>
      <c r="AO1560" s="43" t="s">
        <v>82</v>
      </c>
      <c r="AP1560" s="23" t="s">
        <v>6397</v>
      </c>
      <c r="BF1560" s="23" t="s">
        <v>10498</v>
      </c>
      <c r="BG1560" s="1" t="s">
        <v>183</v>
      </c>
    </row>
    <row r="1561" s="23" customFormat="true" ht="12.75" hidden="true" customHeight="false" outlineLevel="0" collapsed="false">
      <c r="A1561" s="23" t="s">
        <v>7179</v>
      </c>
      <c r="B1561" s="23" t="s">
        <v>7180</v>
      </c>
      <c r="C1561" s="40" t="s">
        <v>177</v>
      </c>
      <c r="D1561" s="23" t="s">
        <v>82</v>
      </c>
      <c r="E1561" s="23" t="s">
        <v>7181</v>
      </c>
      <c r="F1561" s="23" t="s">
        <v>7182</v>
      </c>
      <c r="G1561" s="23" t="n">
        <v>126</v>
      </c>
      <c r="H1561" s="23" t="n">
        <v>5000</v>
      </c>
      <c r="I1561" s="41" t="s">
        <v>188</v>
      </c>
      <c r="K1561" s="23" t="n">
        <v>0</v>
      </c>
      <c r="L1561" s="23" t="n">
        <v>12202</v>
      </c>
      <c r="M1561" s="23" t="n">
        <v>5000</v>
      </c>
      <c r="N1561" s="23" t="n">
        <v>5000</v>
      </c>
      <c r="O1561" s="23" t="n">
        <f aca="false">K1561+L1561</f>
        <v>12202</v>
      </c>
      <c r="P1561" s="23" t="n">
        <f aca="false">K1561+L1561+M1561+N1561</f>
        <v>22202</v>
      </c>
      <c r="Q1561" s="23" t="n">
        <v>5955</v>
      </c>
      <c r="R1561" s="23" t="n">
        <v>14263</v>
      </c>
      <c r="S1561" s="23" t="n">
        <v>15076</v>
      </c>
      <c r="T1561" s="23" t="n">
        <v>14052</v>
      </c>
      <c r="U1561" s="23" t="n">
        <f aca="false">IF(I1561="delivery",O1561-SUM(Q1561+R1561),IF(I1561="PO",P1561-SUM(Q1561:R1561)))</f>
        <v>1984</v>
      </c>
      <c r="V1561" s="43" t="n">
        <v>1.44</v>
      </c>
      <c r="W1561" s="43" t="n">
        <v>1.44</v>
      </c>
      <c r="X1561" s="43" t="n">
        <f aca="false">W1561-V1561</f>
        <v>0</v>
      </c>
      <c r="Y1561" s="43"/>
      <c r="Z1561" s="43"/>
      <c r="AA1561" s="43"/>
      <c r="AB1561" s="43"/>
      <c r="AC1561" s="43" t="s">
        <v>10482</v>
      </c>
      <c r="AD1561" s="43"/>
      <c r="AE1561" s="43"/>
      <c r="AF1561" s="43"/>
      <c r="AG1561" s="43" t="n">
        <v>1.44</v>
      </c>
      <c r="AH1561" s="43" t="s">
        <v>13042</v>
      </c>
      <c r="AI1561" s="63" t="n">
        <v>5000</v>
      </c>
      <c r="AJ1561" s="63" t="n">
        <v>10</v>
      </c>
      <c r="AK1561" s="43" t="s">
        <v>13004</v>
      </c>
      <c r="AL1561" s="43"/>
      <c r="AM1561" s="43"/>
      <c r="AN1561" s="43"/>
      <c r="AO1561" s="43" t="s">
        <v>82</v>
      </c>
      <c r="AP1561" s="23" t="s">
        <v>6397</v>
      </c>
      <c r="BF1561" s="23" t="s">
        <v>10498</v>
      </c>
      <c r="BG1561" s="1" t="s">
        <v>183</v>
      </c>
    </row>
    <row r="1562" s="23" customFormat="true" ht="12.75" hidden="true" customHeight="false" outlineLevel="0" collapsed="false">
      <c r="A1562" s="23" t="s">
        <v>7183</v>
      </c>
      <c r="B1562" s="23" t="s">
        <v>7184</v>
      </c>
      <c r="C1562" s="40" t="s">
        <v>177</v>
      </c>
      <c r="D1562" s="23" t="s">
        <v>82</v>
      </c>
      <c r="E1562" s="23" t="s">
        <v>7185</v>
      </c>
      <c r="F1562" s="23" t="s">
        <v>7186</v>
      </c>
      <c r="G1562" s="23" t="n">
        <v>126</v>
      </c>
      <c r="H1562" s="23" t="n">
        <v>1000</v>
      </c>
      <c r="I1562" s="41" t="s">
        <v>180</v>
      </c>
      <c r="K1562" s="23" t="n">
        <v>0</v>
      </c>
      <c r="L1562" s="23" t="n">
        <v>11021</v>
      </c>
      <c r="M1562" s="23" t="n">
        <v>0</v>
      </c>
      <c r="N1562" s="23" t="n">
        <v>0</v>
      </c>
      <c r="O1562" s="23" t="n">
        <f aca="false">K1562+L1562</f>
        <v>11021</v>
      </c>
      <c r="P1562" s="23" t="n">
        <f aca="false">K1562+L1562+M1562+N1562</f>
        <v>11021</v>
      </c>
      <c r="Q1562" s="23" t="n">
        <v>3850</v>
      </c>
      <c r="R1562" s="23" t="n">
        <v>8608</v>
      </c>
      <c r="S1562" s="23" t="n">
        <v>10248</v>
      </c>
      <c r="T1562" s="23" t="n">
        <v>6002</v>
      </c>
      <c r="U1562" s="23" t="n">
        <f aca="false">IF(I1562="delivery",O1562-SUM(Q1562+R1562),IF(I1562="PO",P1562-SUM(Q1562:R1562)))</f>
        <v>-1437</v>
      </c>
      <c r="V1562" s="43" t="n">
        <v>1.36</v>
      </c>
      <c r="W1562" s="43" t="n">
        <v>1.36</v>
      </c>
      <c r="X1562" s="43" t="n">
        <f aca="false">W1562-V1562</f>
        <v>0</v>
      </c>
      <c r="Y1562" s="43"/>
      <c r="Z1562" s="43"/>
      <c r="AA1562" s="43"/>
      <c r="AB1562" s="43"/>
      <c r="AC1562" s="43" t="s">
        <v>10482</v>
      </c>
      <c r="AD1562" s="43"/>
      <c r="AE1562" s="43"/>
      <c r="AF1562" s="43"/>
      <c r="AG1562" s="43" t="n">
        <v>1.36</v>
      </c>
      <c r="AH1562" s="43" t="s">
        <v>13043</v>
      </c>
      <c r="AI1562" s="63" t="n">
        <v>1000</v>
      </c>
      <c r="AJ1562" s="63" t="n">
        <v>8</v>
      </c>
      <c r="AK1562" s="43" t="s">
        <v>13044</v>
      </c>
      <c r="AL1562" s="43"/>
      <c r="AM1562" s="43"/>
      <c r="AN1562" s="43"/>
      <c r="AO1562" s="43" t="s">
        <v>82</v>
      </c>
      <c r="AP1562" s="23" t="s">
        <v>6397</v>
      </c>
      <c r="BF1562" s="23" t="s">
        <v>10498</v>
      </c>
      <c r="BG1562" s="1" t="s">
        <v>183</v>
      </c>
    </row>
    <row r="1563" s="23" customFormat="true" ht="12.75" hidden="true" customHeight="false" outlineLevel="0" collapsed="false">
      <c r="A1563" s="23" t="s">
        <v>7187</v>
      </c>
      <c r="B1563" s="23" t="s">
        <v>7188</v>
      </c>
      <c r="C1563" s="40" t="s">
        <v>177</v>
      </c>
      <c r="D1563" s="23" t="s">
        <v>82</v>
      </c>
      <c r="E1563" s="23" t="s">
        <v>7189</v>
      </c>
      <c r="F1563" s="23" t="s">
        <v>7190</v>
      </c>
      <c r="G1563" s="23" t="n">
        <v>101</v>
      </c>
      <c r="H1563" s="23" t="n">
        <v>1</v>
      </c>
      <c r="I1563" s="41" t="s">
        <v>188</v>
      </c>
      <c r="K1563" s="23" t="n">
        <v>0</v>
      </c>
      <c r="L1563" s="23" t="n">
        <v>5515</v>
      </c>
      <c r="M1563" s="23" t="n">
        <v>0</v>
      </c>
      <c r="N1563" s="23" t="n">
        <v>0</v>
      </c>
      <c r="O1563" s="23" t="n">
        <f aca="false">K1563+L1563</f>
        <v>5515</v>
      </c>
      <c r="P1563" s="23" t="n">
        <f aca="false">K1563+L1563+M1563+N1563</f>
        <v>5515</v>
      </c>
      <c r="Q1563" s="23" t="n">
        <v>663</v>
      </c>
      <c r="R1563" s="23" t="n">
        <v>578</v>
      </c>
      <c r="S1563" s="23" t="n">
        <v>711</v>
      </c>
      <c r="T1563" s="23" t="n">
        <v>392</v>
      </c>
      <c r="U1563" s="23" t="n">
        <f aca="false">IF(I1563="delivery",O1563-SUM(Q1563+R1563),IF(I1563="PO",P1563-SUM(Q1563:R1563)))</f>
        <v>4274</v>
      </c>
      <c r="V1563" s="43" t="n">
        <v>8.89</v>
      </c>
      <c r="W1563" s="43" t="n">
        <v>8.89</v>
      </c>
      <c r="X1563" s="43" t="n">
        <f aca="false">W1563-V1563</f>
        <v>0</v>
      </c>
      <c r="Y1563" s="43"/>
      <c r="Z1563" s="43"/>
      <c r="AA1563" s="43"/>
      <c r="AB1563" s="43"/>
      <c r="AC1563" s="43" t="s">
        <v>10482</v>
      </c>
      <c r="AD1563" s="43"/>
      <c r="AE1563" s="43"/>
      <c r="AF1563" s="43"/>
      <c r="AG1563" s="43" t="n">
        <v>8.89</v>
      </c>
      <c r="AH1563" s="43" t="s">
        <v>13045</v>
      </c>
      <c r="AI1563" s="63" t="n">
        <v>1</v>
      </c>
      <c r="AJ1563" s="63" t="n">
        <v>18</v>
      </c>
      <c r="AK1563" s="43" t="s">
        <v>12761</v>
      </c>
      <c r="AL1563" s="43"/>
      <c r="AM1563" s="43" t="s">
        <v>12744</v>
      </c>
      <c r="AN1563" s="43"/>
      <c r="AO1563" s="43" t="s">
        <v>82</v>
      </c>
      <c r="AP1563" s="23" t="s">
        <v>6397</v>
      </c>
      <c r="BF1563" s="23" t="s">
        <v>10498</v>
      </c>
      <c r="BG1563" s="1" t="s">
        <v>183</v>
      </c>
    </row>
    <row r="1564" s="23" customFormat="true" ht="12.75" hidden="true" customHeight="false" outlineLevel="0" collapsed="false">
      <c r="A1564" s="23" t="s">
        <v>7191</v>
      </c>
      <c r="B1564" s="23" t="s">
        <v>7192</v>
      </c>
      <c r="C1564" s="40" t="s">
        <v>177</v>
      </c>
      <c r="D1564" s="23" t="s">
        <v>82</v>
      </c>
      <c r="E1564" s="23" t="s">
        <v>7193</v>
      </c>
      <c r="F1564" s="23" t="s">
        <v>7194</v>
      </c>
      <c r="G1564" s="23" t="n">
        <v>91</v>
      </c>
      <c r="H1564" s="23" t="n">
        <v>3000</v>
      </c>
      <c r="I1564" s="41" t="s">
        <v>180</v>
      </c>
      <c r="K1564" s="23" t="n">
        <v>0</v>
      </c>
      <c r="L1564" s="23" t="n">
        <v>3000</v>
      </c>
      <c r="M1564" s="23" t="n">
        <v>0</v>
      </c>
      <c r="N1564" s="23" t="n">
        <v>0</v>
      </c>
      <c r="O1564" s="23" t="n">
        <f aca="false">K1564+L1564</f>
        <v>3000</v>
      </c>
      <c r="P1564" s="23" t="n">
        <f aca="false">K1564+L1564+M1564+N1564</f>
        <v>3000</v>
      </c>
      <c r="Q1564" s="23" t="n">
        <v>160</v>
      </c>
      <c r="R1564" s="23" t="n">
        <v>2243</v>
      </c>
      <c r="S1564" s="23" t="n">
        <v>2688</v>
      </c>
      <c r="T1564" s="23" t="n">
        <v>1645</v>
      </c>
      <c r="U1564" s="23" t="n">
        <f aca="false">IF(I1564="delivery",O1564-SUM(Q1564+R1564),IF(I1564="PO",P1564-SUM(Q1564:R1564)))</f>
        <v>597</v>
      </c>
      <c r="V1564" s="43" t="n">
        <v>0.58905</v>
      </c>
      <c r="W1564" s="43" t="n">
        <v>0.58905</v>
      </c>
      <c r="X1564" s="43" t="n">
        <f aca="false">W1564-V1564</f>
        <v>0</v>
      </c>
      <c r="Y1564" s="43"/>
      <c r="Z1564" s="43"/>
      <c r="AA1564" s="43"/>
      <c r="AB1564" s="43" t="n">
        <v>0.561</v>
      </c>
      <c r="AC1564" s="43" t="s">
        <v>10482</v>
      </c>
      <c r="AD1564" s="43" t="s">
        <v>10689</v>
      </c>
      <c r="AE1564" s="43"/>
      <c r="AF1564" s="43"/>
      <c r="AG1564" s="43" t="n">
        <v>0.561</v>
      </c>
      <c r="AH1564" s="43" t="s">
        <v>13046</v>
      </c>
      <c r="AI1564" s="63" t="n">
        <v>3000</v>
      </c>
      <c r="AJ1564" s="63" t="n">
        <v>16</v>
      </c>
      <c r="AK1564" s="43" t="s">
        <v>10491</v>
      </c>
      <c r="AL1564" s="43"/>
      <c r="AM1564" s="43"/>
      <c r="AN1564" s="43"/>
      <c r="AO1564" s="43" t="s">
        <v>82</v>
      </c>
      <c r="AP1564" s="23" t="s">
        <v>6397</v>
      </c>
      <c r="BF1564" s="23" t="s">
        <v>10498</v>
      </c>
      <c r="BG1564" s="1" t="s">
        <v>183</v>
      </c>
    </row>
    <row r="1565" s="23" customFormat="true" ht="12.75" hidden="true" customHeight="false" outlineLevel="0" collapsed="false">
      <c r="A1565" s="23" t="s">
        <v>7195</v>
      </c>
      <c r="B1565" s="23" t="s">
        <v>7196</v>
      </c>
      <c r="C1565" s="40" t="s">
        <v>177</v>
      </c>
      <c r="D1565" s="23" t="s">
        <v>82</v>
      </c>
      <c r="E1565" s="23" t="s">
        <v>7197</v>
      </c>
      <c r="F1565" s="23" t="s">
        <v>7198</v>
      </c>
      <c r="G1565" s="23" t="n">
        <v>136</v>
      </c>
      <c r="H1565" s="23" t="n">
        <v>109</v>
      </c>
      <c r="I1565" s="41" t="s">
        <v>188</v>
      </c>
      <c r="K1565" s="23" t="n">
        <v>0</v>
      </c>
      <c r="L1565" s="23" t="n">
        <v>0</v>
      </c>
      <c r="M1565" s="23" t="n">
        <v>4142</v>
      </c>
      <c r="N1565" s="23" t="n">
        <v>1378</v>
      </c>
      <c r="O1565" s="23" t="n">
        <f aca="false">K1565+L1565</f>
        <v>0</v>
      </c>
      <c r="P1565" s="23" t="n">
        <f aca="false">K1565+L1565+M1565+N1565</f>
        <v>5520</v>
      </c>
      <c r="Q1565" s="23" t="n">
        <v>0</v>
      </c>
      <c r="R1565" s="23" t="n">
        <v>6295</v>
      </c>
      <c r="S1565" s="23" t="n">
        <v>5385</v>
      </c>
      <c r="T1565" s="23" t="n">
        <v>3590</v>
      </c>
      <c r="U1565" s="23" t="n">
        <f aca="false">IF(I1565="delivery",O1565-SUM(Q1565+R1565),IF(I1565="PO",P1565-SUM(Q1565:R1565)))</f>
        <v>-775</v>
      </c>
      <c r="V1565" s="43" t="n">
        <v>24</v>
      </c>
      <c r="W1565" s="43" t="n">
        <v>24</v>
      </c>
      <c r="X1565" s="43" t="n">
        <f aca="false">W1565-V1565</f>
        <v>0</v>
      </c>
      <c r="Y1565" s="43"/>
      <c r="Z1565" s="43"/>
      <c r="AA1565" s="43"/>
      <c r="AB1565" s="43"/>
      <c r="AC1565" s="43" t="s">
        <v>10482</v>
      </c>
      <c r="AD1565" s="43"/>
      <c r="AE1565" s="43"/>
      <c r="AF1565" s="43"/>
      <c r="AG1565" s="43" t="n">
        <v>24</v>
      </c>
      <c r="AH1565" s="43" t="s">
        <v>13047</v>
      </c>
      <c r="AI1565" s="63" t="n">
        <v>109</v>
      </c>
      <c r="AJ1565" s="63" t="n">
        <v>26</v>
      </c>
      <c r="AK1565" s="43" t="s">
        <v>12743</v>
      </c>
      <c r="AL1565" s="43"/>
      <c r="AM1565" s="43" t="s">
        <v>12744</v>
      </c>
      <c r="AN1565" s="43"/>
      <c r="AO1565" s="43" t="s">
        <v>82</v>
      </c>
      <c r="AP1565" s="23" t="s">
        <v>6397</v>
      </c>
      <c r="BF1565" s="23" t="s">
        <v>719</v>
      </c>
      <c r="BG1565" s="1" t="s">
        <v>183</v>
      </c>
    </row>
    <row r="1566" s="23" customFormat="true" ht="12.75" hidden="true" customHeight="false" outlineLevel="0" collapsed="false">
      <c r="A1566" s="23" t="s">
        <v>7205</v>
      </c>
      <c r="B1566" s="23" t="s">
        <v>7206</v>
      </c>
      <c r="C1566" s="40" t="s">
        <v>177</v>
      </c>
      <c r="D1566" s="23" t="s">
        <v>82</v>
      </c>
      <c r="E1566" s="23" t="s">
        <v>7207</v>
      </c>
      <c r="F1566" s="23" t="s">
        <v>7208</v>
      </c>
      <c r="G1566" s="23" t="n">
        <v>126</v>
      </c>
      <c r="H1566" s="23" t="n">
        <v>5000</v>
      </c>
      <c r="I1566" s="41" t="s">
        <v>188</v>
      </c>
      <c r="K1566" s="23" t="n">
        <v>0</v>
      </c>
      <c r="L1566" s="23" t="n">
        <v>0</v>
      </c>
      <c r="M1566" s="23" t="n">
        <v>0</v>
      </c>
      <c r="N1566" s="23" t="n">
        <v>0</v>
      </c>
      <c r="O1566" s="23" t="n">
        <f aca="false">K1566+L1566</f>
        <v>0</v>
      </c>
      <c r="P1566" s="23" t="n">
        <f aca="false">K1566+L1566+M1566+N1566</f>
        <v>0</v>
      </c>
      <c r="Q1566" s="23" t="n">
        <v>0</v>
      </c>
      <c r="R1566" s="23" t="n">
        <v>288</v>
      </c>
      <c r="S1566" s="23" t="n">
        <v>260</v>
      </c>
      <c r="T1566" s="23" t="n">
        <v>1420</v>
      </c>
      <c r="U1566" s="23" t="n">
        <f aca="false">IF(I1566="delivery",O1566-SUM(Q1566+R1566),IF(I1566="PO",P1566-SUM(Q1566:R1566)))</f>
        <v>-288</v>
      </c>
      <c r="V1566" s="43" t="n">
        <v>1.78</v>
      </c>
      <c r="W1566" s="43" t="n">
        <v>1.78</v>
      </c>
      <c r="X1566" s="43" t="n">
        <f aca="false">W1566-V1566</f>
        <v>0</v>
      </c>
      <c r="Y1566" s="43"/>
      <c r="Z1566" s="43"/>
      <c r="AA1566" s="43"/>
      <c r="AB1566" s="43"/>
      <c r="AC1566" s="43" t="s">
        <v>10482</v>
      </c>
      <c r="AD1566" s="43"/>
      <c r="AE1566" s="43"/>
      <c r="AF1566" s="43"/>
      <c r="AG1566" s="43" t="n">
        <v>1.78</v>
      </c>
      <c r="AH1566" s="43" t="s">
        <v>13048</v>
      </c>
      <c r="AI1566" s="63" t="n">
        <v>5000</v>
      </c>
      <c r="AJ1566" s="63" t="n">
        <v>23</v>
      </c>
      <c r="AK1566" s="43" t="s">
        <v>13004</v>
      </c>
      <c r="AL1566" s="43"/>
      <c r="AM1566" s="43"/>
      <c r="AN1566" s="43"/>
      <c r="AO1566" s="43" t="s">
        <v>82</v>
      </c>
      <c r="AP1566" s="23" t="s">
        <v>6397</v>
      </c>
      <c r="BF1566" s="23" t="s">
        <v>10498</v>
      </c>
      <c r="BG1566" s="1" t="s">
        <v>183</v>
      </c>
    </row>
    <row r="1567" s="23" customFormat="true" ht="12.75" hidden="true" customHeight="false" outlineLevel="0" collapsed="false">
      <c r="A1567" s="23" t="s">
        <v>7209</v>
      </c>
      <c r="B1567" s="23" t="s">
        <v>7210</v>
      </c>
      <c r="C1567" s="40" t="s">
        <v>177</v>
      </c>
      <c r="D1567" s="23" t="s">
        <v>82</v>
      </c>
      <c r="E1567" s="23" t="s">
        <v>7211</v>
      </c>
      <c r="F1567" s="23" t="s">
        <v>7212</v>
      </c>
      <c r="G1567" s="23" t="n">
        <v>141</v>
      </c>
      <c r="H1567" s="23" t="n">
        <v>1000</v>
      </c>
      <c r="I1567" s="41" t="s">
        <v>180</v>
      </c>
      <c r="K1567" s="23" t="n">
        <v>0</v>
      </c>
      <c r="L1567" s="23" t="n">
        <v>4668</v>
      </c>
      <c r="M1567" s="23" t="n">
        <v>1000</v>
      </c>
      <c r="N1567" s="23" t="n">
        <v>0</v>
      </c>
      <c r="O1567" s="23" t="n">
        <f aca="false">K1567+L1567</f>
        <v>4668</v>
      </c>
      <c r="P1567" s="23" t="n">
        <f aca="false">K1567+L1567+M1567+N1567</f>
        <v>5668</v>
      </c>
      <c r="Q1567" s="23" t="n">
        <v>2150</v>
      </c>
      <c r="R1567" s="23" t="n">
        <v>5142</v>
      </c>
      <c r="S1567" s="23" t="n">
        <v>4298</v>
      </c>
      <c r="T1567" s="23" t="n">
        <v>3268</v>
      </c>
      <c r="U1567" s="23" t="n">
        <f aca="false">IF(I1567="delivery",O1567-SUM(Q1567+R1567),IF(I1567="PO",P1567-SUM(Q1567:R1567)))</f>
        <v>-2624</v>
      </c>
      <c r="V1567" s="43" t="n">
        <v>2.97</v>
      </c>
      <c r="W1567" s="43" t="n">
        <v>2.26</v>
      </c>
      <c r="X1567" s="43" t="n">
        <f aca="false">W1567-V1567</f>
        <v>-0.71</v>
      </c>
      <c r="Y1567" s="43"/>
      <c r="Z1567" s="43"/>
      <c r="AA1567" s="43"/>
      <c r="AB1567" s="43"/>
      <c r="AC1567" s="43" t="s">
        <v>10482</v>
      </c>
      <c r="AD1567" s="43"/>
      <c r="AE1567" s="43"/>
      <c r="AF1567" s="43"/>
      <c r="AG1567" s="43" t="n">
        <v>2.26</v>
      </c>
      <c r="AH1567" s="43" t="s">
        <v>13049</v>
      </c>
      <c r="AI1567" s="63" t="n">
        <v>1000</v>
      </c>
      <c r="AJ1567" s="63" t="n">
        <v>12</v>
      </c>
      <c r="AK1567" s="43" t="s">
        <v>13050</v>
      </c>
      <c r="AL1567" s="43"/>
      <c r="AM1567" s="43"/>
      <c r="AN1567" s="43"/>
      <c r="AO1567" s="43" t="s">
        <v>82</v>
      </c>
      <c r="AP1567" s="23" t="s">
        <v>6397</v>
      </c>
      <c r="BF1567" s="23" t="s">
        <v>10498</v>
      </c>
      <c r="BG1567" s="1" t="s">
        <v>183</v>
      </c>
    </row>
    <row r="1568" s="23" customFormat="true" ht="12.75" hidden="true" customHeight="false" outlineLevel="0" collapsed="false">
      <c r="A1568" s="23" t="s">
        <v>7213</v>
      </c>
      <c r="B1568" s="23" t="s">
        <v>7214</v>
      </c>
      <c r="C1568" s="40" t="s">
        <v>177</v>
      </c>
      <c r="D1568" s="23" t="s">
        <v>82</v>
      </c>
      <c r="E1568" s="23" t="s">
        <v>7215</v>
      </c>
      <c r="F1568" s="23" t="s">
        <v>7216</v>
      </c>
      <c r="G1568" s="23" t="n">
        <v>136</v>
      </c>
      <c r="H1568" s="23" t="n">
        <v>92</v>
      </c>
      <c r="I1568" s="41" t="s">
        <v>188</v>
      </c>
      <c r="K1568" s="23" t="n">
        <v>0</v>
      </c>
      <c r="L1568" s="23" t="n">
        <v>1012</v>
      </c>
      <c r="M1568" s="23" t="n">
        <v>0</v>
      </c>
      <c r="N1568" s="23" t="n">
        <v>672</v>
      </c>
      <c r="O1568" s="23" t="n">
        <f aca="false">K1568+L1568</f>
        <v>1012</v>
      </c>
      <c r="P1568" s="23" t="n">
        <f aca="false">K1568+L1568+M1568+N1568</f>
        <v>1684</v>
      </c>
      <c r="Q1568" s="23" t="n">
        <v>0</v>
      </c>
      <c r="R1568" s="23" t="n">
        <v>1607</v>
      </c>
      <c r="S1568" s="23" t="n">
        <v>1347</v>
      </c>
      <c r="T1568" s="23" t="n">
        <v>898</v>
      </c>
      <c r="U1568" s="23" t="n">
        <f aca="false">IF(I1568="delivery",O1568-SUM(Q1568+R1568),IF(I1568="PO",P1568-SUM(Q1568:R1568)))</f>
        <v>77</v>
      </c>
      <c r="V1568" s="43" t="n">
        <v>28.52</v>
      </c>
      <c r="W1568" s="43" t="n">
        <v>28.52</v>
      </c>
      <c r="X1568" s="43" t="n">
        <f aca="false">W1568-V1568</f>
        <v>0</v>
      </c>
      <c r="Y1568" s="43"/>
      <c r="Z1568" s="43"/>
      <c r="AA1568" s="43"/>
      <c r="AB1568" s="43"/>
      <c r="AC1568" s="43" t="s">
        <v>10482</v>
      </c>
      <c r="AD1568" s="43"/>
      <c r="AE1568" s="43"/>
      <c r="AF1568" s="43"/>
      <c r="AG1568" s="43" t="n">
        <v>28.52</v>
      </c>
      <c r="AH1568" s="43" t="s">
        <v>13051</v>
      </c>
      <c r="AI1568" s="63" t="n">
        <v>92</v>
      </c>
      <c r="AJ1568" s="63" t="n">
        <v>26</v>
      </c>
      <c r="AK1568" s="43" t="s">
        <v>12743</v>
      </c>
      <c r="AL1568" s="43"/>
      <c r="AM1568" s="43" t="s">
        <v>12744</v>
      </c>
      <c r="AN1568" s="43"/>
      <c r="AO1568" s="43" t="s">
        <v>82</v>
      </c>
      <c r="AP1568" s="23" t="s">
        <v>6397</v>
      </c>
      <c r="BF1568" s="23" t="s">
        <v>719</v>
      </c>
      <c r="BG1568" s="1" t="s">
        <v>183</v>
      </c>
    </row>
    <row r="1569" s="23" customFormat="true" ht="12.75" hidden="true" customHeight="false" outlineLevel="0" collapsed="false">
      <c r="A1569" s="23" t="s">
        <v>7219</v>
      </c>
      <c r="B1569" s="23" t="s">
        <v>7220</v>
      </c>
      <c r="C1569" s="40" t="s">
        <v>177</v>
      </c>
      <c r="D1569" s="23" t="s">
        <v>82</v>
      </c>
      <c r="E1569" s="23" t="s">
        <v>7221</v>
      </c>
      <c r="F1569" s="23" t="s">
        <v>7222</v>
      </c>
      <c r="G1569" s="23" t="n">
        <v>96</v>
      </c>
      <c r="H1569" s="23" t="n">
        <v>264</v>
      </c>
      <c r="I1569" s="41" t="s">
        <v>188</v>
      </c>
      <c r="K1569" s="23" t="n">
        <v>0</v>
      </c>
      <c r="L1569" s="23" t="n">
        <v>20960</v>
      </c>
      <c r="M1569" s="23" t="n">
        <v>0</v>
      </c>
      <c r="N1569" s="23" t="n">
        <v>264</v>
      </c>
      <c r="O1569" s="23" t="n">
        <f aca="false">K1569+L1569</f>
        <v>20960</v>
      </c>
      <c r="P1569" s="23" t="n">
        <f aca="false">K1569+L1569+M1569+N1569</f>
        <v>21224</v>
      </c>
      <c r="Q1569" s="23" t="n">
        <v>0</v>
      </c>
      <c r="R1569" s="23" t="n">
        <v>17411</v>
      </c>
      <c r="S1569" s="23" t="n">
        <v>14070</v>
      </c>
      <c r="T1569" s="23" t="n">
        <v>10615</v>
      </c>
      <c r="U1569" s="23" t="n">
        <f aca="false">IF(I1569="delivery",O1569-SUM(Q1569+R1569),IF(I1569="PO",P1569-SUM(Q1569:R1569)))</f>
        <v>3813</v>
      </c>
      <c r="V1569" s="43" t="n">
        <v>3.33</v>
      </c>
      <c r="W1569" s="43" t="n">
        <v>3.33</v>
      </c>
      <c r="X1569" s="43" t="n">
        <f aca="false">W1569-V1569</f>
        <v>0</v>
      </c>
      <c r="Y1569" s="43"/>
      <c r="Z1569" s="43"/>
      <c r="AA1569" s="43"/>
      <c r="AB1569" s="43"/>
      <c r="AC1569" s="43" t="s">
        <v>10482</v>
      </c>
      <c r="AD1569" s="43"/>
      <c r="AE1569" s="43"/>
      <c r="AF1569" s="43"/>
      <c r="AG1569" s="43" t="n">
        <v>3.33</v>
      </c>
      <c r="AH1569" s="43" t="s">
        <v>13052</v>
      </c>
      <c r="AI1569" s="63" t="n">
        <v>1</v>
      </c>
      <c r="AJ1569" s="63" t="n">
        <v>18</v>
      </c>
      <c r="AK1569" s="43" t="s">
        <v>12743</v>
      </c>
      <c r="AL1569" s="43"/>
      <c r="AM1569" s="43" t="s">
        <v>12744</v>
      </c>
      <c r="AN1569" s="43"/>
      <c r="AO1569" s="43" t="s">
        <v>82</v>
      </c>
      <c r="AP1569" s="23" t="s">
        <v>6397</v>
      </c>
      <c r="BF1569" s="23" t="s">
        <v>719</v>
      </c>
      <c r="BG1569" s="1" t="s">
        <v>183</v>
      </c>
    </row>
    <row r="1570" s="23" customFormat="true" ht="12.75" hidden="true" customHeight="false" outlineLevel="0" collapsed="false">
      <c r="A1570" s="23" t="s">
        <v>7174</v>
      </c>
      <c r="B1570" s="23" t="s">
        <v>7171</v>
      </c>
      <c r="C1570" s="40" t="s">
        <v>177</v>
      </c>
      <c r="D1570" s="23" t="s">
        <v>82</v>
      </c>
      <c r="E1570" s="23" t="s">
        <v>7172</v>
      </c>
      <c r="F1570" s="23" t="s">
        <v>7173</v>
      </c>
      <c r="G1570" s="23" t="n">
        <v>71</v>
      </c>
      <c r="H1570" s="23" t="n">
        <v>3000</v>
      </c>
      <c r="I1570" s="41" t="s">
        <v>180</v>
      </c>
      <c r="K1570" s="23" t="n">
        <v>0</v>
      </c>
      <c r="L1570" s="23" t="n">
        <v>0</v>
      </c>
      <c r="M1570" s="23" t="n">
        <v>0</v>
      </c>
      <c r="N1570" s="23" t="n">
        <v>0</v>
      </c>
      <c r="O1570" s="23" t="n">
        <f aca="false">K1570+L1570</f>
        <v>0</v>
      </c>
      <c r="P1570" s="23" t="n">
        <f aca="false">K1570+L1570+M1570+N1570</f>
        <v>0</v>
      </c>
      <c r="Q1570" s="23" t="n">
        <v>0</v>
      </c>
      <c r="R1570" s="23" t="n">
        <v>512</v>
      </c>
      <c r="S1570" s="23" t="n">
        <v>353</v>
      </c>
      <c r="T1570" s="23" t="n">
        <v>287</v>
      </c>
      <c r="U1570" s="23" t="n">
        <f aca="false">IF(I1570="delivery",O1570-SUM(Q1570+R1570),IF(I1570="PO",P1570-SUM(Q1570:R1570)))</f>
        <v>-512</v>
      </c>
      <c r="V1570" s="43" t="n">
        <v>0.058</v>
      </c>
      <c r="W1570" s="43" t="n">
        <v>0.061</v>
      </c>
      <c r="X1570" s="43" t="n">
        <f aca="false">W1570-V1570</f>
        <v>0.00299999999999999</v>
      </c>
      <c r="Y1570" s="43"/>
      <c r="Z1570" s="43"/>
      <c r="AA1570" s="43"/>
      <c r="AB1570" s="43"/>
      <c r="AC1570" s="43" t="s">
        <v>10482</v>
      </c>
      <c r="AD1570" s="43"/>
      <c r="AE1570" s="43"/>
      <c r="AF1570" s="43"/>
      <c r="AG1570" s="43" t="n">
        <v>0.061</v>
      </c>
      <c r="AH1570" s="43" t="s">
        <v>13037</v>
      </c>
      <c r="AI1570" s="63" t="n">
        <v>3000</v>
      </c>
      <c r="AJ1570" s="63" t="n">
        <v>12</v>
      </c>
      <c r="AK1570" s="43" t="s">
        <v>13038</v>
      </c>
      <c r="AL1570" s="43"/>
      <c r="AM1570" s="43"/>
      <c r="AN1570" s="43"/>
      <c r="AO1570" s="43" t="s">
        <v>82</v>
      </c>
      <c r="AP1570" s="23" t="s">
        <v>6397</v>
      </c>
      <c r="BF1570" s="23" t="s">
        <v>10498</v>
      </c>
      <c r="BG1570" s="1" t="s">
        <v>183</v>
      </c>
    </row>
    <row r="1571" s="23" customFormat="true" ht="12.75" hidden="true" customHeight="false" outlineLevel="0" collapsed="false">
      <c r="A1571" s="23" t="s">
        <v>7229</v>
      </c>
      <c r="B1571" s="23" t="s">
        <v>7230</v>
      </c>
      <c r="C1571" s="40" t="s">
        <v>177</v>
      </c>
      <c r="D1571" s="23" t="s">
        <v>82</v>
      </c>
      <c r="E1571" s="23" t="s">
        <v>7231</v>
      </c>
      <c r="F1571" s="23" t="s">
        <v>7232</v>
      </c>
      <c r="G1571" s="23" t="n">
        <v>41</v>
      </c>
      <c r="H1571" s="23" t="n">
        <v>40</v>
      </c>
      <c r="I1571" s="41" t="s">
        <v>180</v>
      </c>
      <c r="K1571" s="23" t="n">
        <v>0</v>
      </c>
      <c r="L1571" s="23" t="n">
        <v>0</v>
      </c>
      <c r="M1571" s="23" t="n">
        <v>0</v>
      </c>
      <c r="N1571" s="23" t="n">
        <v>0</v>
      </c>
      <c r="O1571" s="23" t="n">
        <f aca="false">K1571+L1571</f>
        <v>0</v>
      </c>
      <c r="P1571" s="23" t="n">
        <f aca="false">K1571+L1571+M1571+N1571</f>
        <v>0</v>
      </c>
      <c r="Q1571" s="23" t="n">
        <v>0</v>
      </c>
      <c r="R1571" s="23" t="n">
        <v>144</v>
      </c>
      <c r="S1571" s="23" t="n">
        <v>130</v>
      </c>
      <c r="T1571" s="23" t="n">
        <v>710</v>
      </c>
      <c r="U1571" s="23" t="n">
        <f aca="false">IF(I1571="delivery",O1571-SUM(Q1571+R1571),IF(I1571="PO",P1571-SUM(Q1571:R1571)))</f>
        <v>-144</v>
      </c>
      <c r="V1571" s="43" t="n">
        <v>15.6</v>
      </c>
      <c r="W1571" s="43" t="n">
        <v>15.6</v>
      </c>
      <c r="X1571" s="43" t="n">
        <f aca="false">W1571-V1571</f>
        <v>0</v>
      </c>
      <c r="Y1571" s="43"/>
      <c r="Z1571" s="43"/>
      <c r="AA1571" s="43"/>
      <c r="AB1571" s="43"/>
      <c r="AC1571" s="43" t="s">
        <v>10482</v>
      </c>
      <c r="AD1571" s="43"/>
      <c r="AE1571" s="43"/>
      <c r="AF1571" s="43"/>
      <c r="AG1571" s="43" t="n">
        <v>15.6</v>
      </c>
      <c r="AH1571" s="43" t="s">
        <v>13053</v>
      </c>
      <c r="AI1571" s="63" t="n">
        <v>40</v>
      </c>
      <c r="AJ1571" s="63" t="n">
        <v>6</v>
      </c>
      <c r="AK1571" s="43" t="s">
        <v>13050</v>
      </c>
      <c r="AL1571" s="43"/>
      <c r="AM1571" s="43"/>
      <c r="AN1571" s="43"/>
      <c r="AO1571" s="43" t="s">
        <v>82</v>
      </c>
      <c r="AP1571" s="23" t="s">
        <v>6397</v>
      </c>
      <c r="BF1571" s="23" t="s">
        <v>10498</v>
      </c>
      <c r="BG1571" s="1" t="s">
        <v>183</v>
      </c>
    </row>
    <row r="1572" s="23" customFormat="true" ht="12.75" hidden="true" customHeight="false" outlineLevel="0" collapsed="false">
      <c r="A1572" s="23" t="s">
        <v>7237</v>
      </c>
      <c r="B1572" s="23" t="s">
        <v>7238</v>
      </c>
      <c r="C1572" s="40" t="s">
        <v>177</v>
      </c>
      <c r="D1572" s="23" t="s">
        <v>82</v>
      </c>
      <c r="E1572" s="23" t="s">
        <v>7239</v>
      </c>
      <c r="F1572" s="23" t="s">
        <v>7240</v>
      </c>
      <c r="G1572" s="23" t="n">
        <v>41</v>
      </c>
      <c r="H1572" s="23" t="n">
        <v>3000</v>
      </c>
      <c r="I1572" s="41" t="s">
        <v>180</v>
      </c>
      <c r="K1572" s="23" t="n">
        <v>0</v>
      </c>
      <c r="L1572" s="23" t="n">
        <v>5289</v>
      </c>
      <c r="M1572" s="23" t="n">
        <v>0</v>
      </c>
      <c r="N1572" s="23" t="n">
        <v>0</v>
      </c>
      <c r="O1572" s="23" t="n">
        <f aca="false">K1572+L1572</f>
        <v>5289</v>
      </c>
      <c r="P1572" s="23" t="n">
        <f aca="false">K1572+L1572+M1572+N1572</f>
        <v>5289</v>
      </c>
      <c r="Q1572" s="23" t="n">
        <v>286</v>
      </c>
      <c r="R1572" s="23" t="n">
        <v>80</v>
      </c>
      <c r="S1572" s="23" t="n">
        <v>140</v>
      </c>
      <c r="T1572" s="23" t="n">
        <v>62</v>
      </c>
      <c r="U1572" s="23" t="n">
        <f aca="false">IF(I1572="delivery",O1572-SUM(Q1572+R1572),IF(I1572="PO",P1572-SUM(Q1572:R1572)))</f>
        <v>4923</v>
      </c>
      <c r="V1572" s="43" t="n">
        <v>0.055</v>
      </c>
      <c r="W1572" s="43" t="n">
        <v>0.055</v>
      </c>
      <c r="X1572" s="43" t="n">
        <f aca="false">W1572-V1572</f>
        <v>0</v>
      </c>
      <c r="Y1572" s="43"/>
      <c r="Z1572" s="43"/>
      <c r="AA1572" s="43"/>
      <c r="AB1572" s="43"/>
      <c r="AC1572" s="43" t="s">
        <v>10482</v>
      </c>
      <c r="AD1572" s="43"/>
      <c r="AE1572" s="43"/>
      <c r="AF1572" s="43"/>
      <c r="AG1572" s="43" t="n">
        <v>0.055</v>
      </c>
      <c r="AH1572" s="43" t="s">
        <v>13054</v>
      </c>
      <c r="AI1572" s="63" t="n">
        <v>3000</v>
      </c>
      <c r="AJ1572" s="63" t="n">
        <v>6</v>
      </c>
      <c r="AK1572" s="43" t="s">
        <v>10491</v>
      </c>
      <c r="AL1572" s="43"/>
      <c r="AM1572" s="43"/>
      <c r="AN1572" s="43"/>
      <c r="AO1572" s="43" t="s">
        <v>82</v>
      </c>
      <c r="AP1572" s="23" t="s">
        <v>6397</v>
      </c>
      <c r="BF1572" s="23" t="s">
        <v>10498</v>
      </c>
      <c r="BG1572" s="1" t="s">
        <v>183</v>
      </c>
    </row>
    <row r="1573" s="23" customFormat="true" ht="12.75" hidden="true" customHeight="false" outlineLevel="0" collapsed="false">
      <c r="A1573" s="23" t="s">
        <v>7241</v>
      </c>
      <c r="B1573" s="23" t="s">
        <v>7242</v>
      </c>
      <c r="C1573" s="40" t="s">
        <v>177</v>
      </c>
      <c r="D1573" s="23" t="s">
        <v>82</v>
      </c>
      <c r="E1573" s="23" t="s">
        <v>7243</v>
      </c>
      <c r="F1573" s="23" t="s">
        <v>7244</v>
      </c>
      <c r="G1573" s="23" t="n">
        <v>51</v>
      </c>
      <c r="H1573" s="23" t="n">
        <v>3000</v>
      </c>
      <c r="I1573" s="41" t="s">
        <v>188</v>
      </c>
      <c r="K1573" s="23" t="n">
        <v>0</v>
      </c>
      <c r="L1573" s="23" t="n">
        <v>0</v>
      </c>
      <c r="M1573" s="23" t="n">
        <v>6000</v>
      </c>
      <c r="N1573" s="23" t="n">
        <v>0</v>
      </c>
      <c r="O1573" s="23" t="n">
        <f aca="false">K1573+L1573</f>
        <v>0</v>
      </c>
      <c r="P1573" s="23" t="n">
        <f aca="false">K1573+L1573+M1573+N1573</f>
        <v>6000</v>
      </c>
      <c r="Q1573" s="23" t="n">
        <v>810</v>
      </c>
      <c r="R1573" s="23" t="n">
        <v>4806</v>
      </c>
      <c r="S1573" s="23" t="n">
        <v>2772</v>
      </c>
      <c r="T1573" s="23" t="n">
        <v>2664</v>
      </c>
      <c r="U1573" s="23" t="n">
        <f aca="false">IF(I1573="delivery",O1573-SUM(Q1573+R1573),IF(I1573="PO",P1573-SUM(Q1573:R1573)))</f>
        <v>384</v>
      </c>
      <c r="V1573" s="43" t="n">
        <v>0.2</v>
      </c>
      <c r="W1573" s="43" t="n">
        <v>0.2</v>
      </c>
      <c r="X1573" s="43" t="n">
        <f aca="false">W1573-V1573</f>
        <v>0</v>
      </c>
      <c r="Y1573" s="43"/>
      <c r="Z1573" s="43"/>
      <c r="AA1573" s="43"/>
      <c r="AB1573" s="43"/>
      <c r="AC1573" s="43" t="s">
        <v>10482</v>
      </c>
      <c r="AD1573" s="43"/>
      <c r="AE1573" s="43"/>
      <c r="AF1573" s="43"/>
      <c r="AG1573" s="43" t="n">
        <v>0.2</v>
      </c>
      <c r="AH1573" s="43" t="s">
        <v>13055</v>
      </c>
      <c r="AI1573" s="63" t="n">
        <v>3000</v>
      </c>
      <c r="AJ1573" s="63" t="n">
        <v>8</v>
      </c>
      <c r="AK1573" s="43" t="s">
        <v>13056</v>
      </c>
      <c r="AL1573" s="43"/>
      <c r="AM1573" s="43"/>
      <c r="AN1573" s="43"/>
      <c r="AO1573" s="43" t="s">
        <v>82</v>
      </c>
      <c r="AP1573" s="23" t="s">
        <v>6397</v>
      </c>
      <c r="BF1573" s="23" t="s">
        <v>10498</v>
      </c>
      <c r="BG1573" s="1" t="s">
        <v>183</v>
      </c>
    </row>
    <row r="1574" s="23" customFormat="true" ht="12.75" hidden="true" customHeight="false" outlineLevel="0" collapsed="false">
      <c r="A1574" s="23" t="s">
        <v>7245</v>
      </c>
      <c r="B1574" s="23" t="s">
        <v>7246</v>
      </c>
      <c r="C1574" s="40" t="s">
        <v>177</v>
      </c>
      <c r="D1574" s="23" t="s">
        <v>82</v>
      </c>
      <c r="E1574" s="23" t="s">
        <v>7247</v>
      </c>
      <c r="F1574" s="23" t="s">
        <v>7248</v>
      </c>
      <c r="G1574" s="23" t="n">
        <v>136</v>
      </c>
      <c r="H1574" s="23" t="n">
        <v>250</v>
      </c>
      <c r="I1574" s="41" t="s">
        <v>180</v>
      </c>
      <c r="K1574" s="23" t="n">
        <v>0</v>
      </c>
      <c r="L1574" s="23" t="n">
        <v>0</v>
      </c>
      <c r="M1574" s="23" t="n">
        <v>2000</v>
      </c>
      <c r="N1574" s="23" t="n">
        <v>2500</v>
      </c>
      <c r="O1574" s="23" t="n">
        <f aca="false">K1574+L1574</f>
        <v>0</v>
      </c>
      <c r="P1574" s="23" t="n">
        <f aca="false">K1574+L1574+M1574+N1574</f>
        <v>4500</v>
      </c>
      <c r="Q1574" s="23" t="n">
        <v>0</v>
      </c>
      <c r="R1574" s="23" t="n">
        <v>3214</v>
      </c>
      <c r="S1574" s="23" t="n">
        <v>2545</v>
      </c>
      <c r="T1574" s="23" t="n">
        <v>1945</v>
      </c>
      <c r="U1574" s="23" t="n">
        <f aca="false">IF(I1574="delivery",O1574-SUM(Q1574+R1574),IF(I1574="PO",P1574-SUM(Q1574:R1574)))</f>
        <v>-3214</v>
      </c>
      <c r="V1574" s="43" t="n">
        <v>1.13314</v>
      </c>
      <c r="W1574" s="43" t="n">
        <v>1.069</v>
      </c>
      <c r="X1574" s="43" t="n">
        <f aca="false">W1574-V1574</f>
        <v>-0.0641400000000001</v>
      </c>
      <c r="Y1574" s="43"/>
      <c r="Z1574" s="43"/>
      <c r="AA1574" s="43"/>
      <c r="AB1574" s="43"/>
      <c r="AC1574" s="43" t="s">
        <v>10482</v>
      </c>
      <c r="AD1574" s="43"/>
      <c r="AE1574" s="43"/>
      <c r="AF1574" s="43"/>
      <c r="AG1574" s="43" t="n">
        <v>1.069</v>
      </c>
      <c r="AH1574" s="43" t="s">
        <v>13057</v>
      </c>
      <c r="AI1574" s="63" t="n">
        <v>250</v>
      </c>
      <c r="AJ1574" s="63" t="n">
        <v>26</v>
      </c>
      <c r="AK1574" s="43" t="s">
        <v>13058</v>
      </c>
      <c r="AL1574" s="43"/>
      <c r="AM1574" s="43"/>
      <c r="AN1574" s="43"/>
      <c r="AO1574" s="43" t="s">
        <v>82</v>
      </c>
      <c r="AP1574" s="23" t="s">
        <v>6397</v>
      </c>
      <c r="BF1574" s="23" t="s">
        <v>719</v>
      </c>
      <c r="BG1574" s="1" t="s">
        <v>183</v>
      </c>
    </row>
    <row r="1575" s="23" customFormat="true" ht="12.75" hidden="true" customHeight="false" outlineLevel="0" collapsed="false">
      <c r="A1575" s="23" t="s">
        <v>7254</v>
      </c>
      <c r="B1575" s="23" t="s">
        <v>7255</v>
      </c>
      <c r="C1575" s="40" t="s">
        <v>177</v>
      </c>
      <c r="D1575" s="23" t="s">
        <v>82</v>
      </c>
      <c r="E1575" s="23" t="s">
        <v>7256</v>
      </c>
      <c r="F1575" s="23" t="s">
        <v>7257</v>
      </c>
      <c r="G1575" s="23" t="n">
        <v>66</v>
      </c>
      <c r="H1575" s="23" t="n">
        <v>1</v>
      </c>
      <c r="I1575" s="41" t="s">
        <v>180</v>
      </c>
      <c r="K1575" s="23" t="n">
        <v>0</v>
      </c>
      <c r="L1575" s="23" t="n">
        <v>0</v>
      </c>
      <c r="M1575" s="23" t="n">
        <v>0</v>
      </c>
      <c r="N1575" s="23" t="n">
        <v>220</v>
      </c>
      <c r="O1575" s="23" t="n">
        <f aca="false">K1575+L1575</f>
        <v>0</v>
      </c>
      <c r="P1575" s="23" t="n">
        <f aca="false">K1575+L1575+M1575+N1575</f>
        <v>220</v>
      </c>
      <c r="Q1575" s="23" t="n">
        <v>0</v>
      </c>
      <c r="R1575" s="23" t="n">
        <v>3214</v>
      </c>
      <c r="S1575" s="23" t="n">
        <v>2545</v>
      </c>
      <c r="T1575" s="23" t="n">
        <v>1945</v>
      </c>
      <c r="U1575" s="23" t="n">
        <f aca="false">IF(I1575="delivery",O1575-SUM(Q1575+R1575),IF(I1575="PO",P1575-SUM(Q1575:R1575)))</f>
        <v>-3214</v>
      </c>
      <c r="V1575" s="43" t="n">
        <v>9.88</v>
      </c>
      <c r="W1575" s="43" t="n">
        <v>9.02</v>
      </c>
      <c r="X1575" s="43" t="n">
        <f aca="false">W1575-V1575</f>
        <v>-0.860000000000001</v>
      </c>
      <c r="Y1575" s="43"/>
      <c r="Z1575" s="43"/>
      <c r="AA1575" s="43"/>
      <c r="AB1575" s="43"/>
      <c r="AC1575" s="43" t="s">
        <v>10482</v>
      </c>
      <c r="AD1575" s="43"/>
      <c r="AE1575" s="43"/>
      <c r="AF1575" s="43"/>
      <c r="AG1575" s="43" t="n">
        <v>9.02</v>
      </c>
      <c r="AH1575" s="43" t="s">
        <v>13059</v>
      </c>
      <c r="AI1575" s="63" t="n">
        <v>1</v>
      </c>
      <c r="AJ1575" s="63" t="n">
        <v>12</v>
      </c>
      <c r="AK1575" s="43" t="s">
        <v>13014</v>
      </c>
      <c r="AL1575" s="43"/>
      <c r="AM1575" s="43"/>
      <c r="AN1575" s="43"/>
      <c r="AO1575" s="43" t="s">
        <v>82</v>
      </c>
      <c r="AP1575" s="23" t="s">
        <v>6397</v>
      </c>
      <c r="BF1575" s="23" t="s">
        <v>719</v>
      </c>
      <c r="BG1575" s="1" t="s">
        <v>183</v>
      </c>
    </row>
    <row r="1576" s="23" customFormat="true" ht="12.75" hidden="true" customHeight="false" outlineLevel="0" collapsed="false">
      <c r="A1576" s="23" t="s">
        <v>7259</v>
      </c>
      <c r="B1576" s="23" t="s">
        <v>7260</v>
      </c>
      <c r="C1576" s="40" t="s">
        <v>177</v>
      </c>
      <c r="D1576" s="23" t="s">
        <v>82</v>
      </c>
      <c r="E1576" s="23" t="s">
        <v>7261</v>
      </c>
      <c r="F1576" s="23" t="s">
        <v>7262</v>
      </c>
      <c r="G1576" s="23" t="n">
        <v>51</v>
      </c>
      <c r="H1576" s="23" t="n">
        <v>3000</v>
      </c>
      <c r="I1576" s="41" t="s">
        <v>180</v>
      </c>
      <c r="K1576" s="23" t="n">
        <v>0</v>
      </c>
      <c r="L1576" s="23" t="n">
        <v>2800</v>
      </c>
      <c r="M1576" s="23" t="n">
        <v>0</v>
      </c>
      <c r="N1576" s="23" t="n">
        <v>0</v>
      </c>
      <c r="O1576" s="23" t="n">
        <f aca="false">K1576+L1576</f>
        <v>2800</v>
      </c>
      <c r="P1576" s="23" t="n">
        <f aca="false">K1576+L1576+M1576+N1576</f>
        <v>2800</v>
      </c>
      <c r="Q1576" s="23" t="n">
        <v>377</v>
      </c>
      <c r="R1576" s="23" t="n">
        <v>498</v>
      </c>
      <c r="S1576" s="23" t="n">
        <v>571</v>
      </c>
      <c r="T1576" s="23" t="n">
        <v>330</v>
      </c>
      <c r="U1576" s="23" t="n">
        <f aca="false">IF(I1576="delivery",O1576-SUM(Q1576+R1576),IF(I1576="PO",P1576-SUM(Q1576:R1576)))</f>
        <v>1925</v>
      </c>
      <c r="V1576" s="43" t="n">
        <v>0.1431</v>
      </c>
      <c r="W1576" s="43" t="n">
        <v>0.1431</v>
      </c>
      <c r="X1576" s="43" t="n">
        <f aca="false">W1576-V1576</f>
        <v>0</v>
      </c>
      <c r="Y1576" s="43"/>
      <c r="Z1576" s="43"/>
      <c r="AA1576" s="43"/>
      <c r="AB1576" s="43" t="n">
        <v>0.135</v>
      </c>
      <c r="AC1576" s="43" t="s">
        <v>10482</v>
      </c>
      <c r="AD1576" s="43"/>
      <c r="AE1576" s="43"/>
      <c r="AF1576" s="43"/>
      <c r="AG1576" s="43" t="n">
        <v>0.135</v>
      </c>
      <c r="AH1576" s="43" t="s">
        <v>13060</v>
      </c>
      <c r="AI1576" s="63" t="n">
        <v>3000</v>
      </c>
      <c r="AJ1576" s="63" t="n">
        <v>6</v>
      </c>
      <c r="AK1576" s="43" t="s">
        <v>10491</v>
      </c>
      <c r="AL1576" s="43"/>
      <c r="AM1576" s="43"/>
      <c r="AN1576" s="43"/>
      <c r="AO1576" s="43" t="s">
        <v>82</v>
      </c>
      <c r="AP1576" s="23" t="s">
        <v>6397</v>
      </c>
      <c r="BF1576" s="23" t="s">
        <v>10498</v>
      </c>
      <c r="BG1576" s="1" t="s">
        <v>183</v>
      </c>
    </row>
    <row r="1577" s="23" customFormat="true" ht="12.75" hidden="true" customHeight="false" outlineLevel="0" collapsed="false">
      <c r="A1577" s="23" t="s">
        <v>7263</v>
      </c>
      <c r="B1577" s="23" t="s">
        <v>7264</v>
      </c>
      <c r="C1577" s="40" t="s">
        <v>177</v>
      </c>
      <c r="D1577" s="23" t="s">
        <v>82</v>
      </c>
      <c r="E1577" s="23" t="s">
        <v>7265</v>
      </c>
      <c r="F1577" s="23" t="s">
        <v>7266</v>
      </c>
      <c r="G1577" s="23" t="n">
        <v>186</v>
      </c>
      <c r="H1577" s="23" t="n">
        <v>3000</v>
      </c>
      <c r="I1577" s="41" t="s">
        <v>180</v>
      </c>
      <c r="K1577" s="23" t="n">
        <v>0</v>
      </c>
      <c r="L1577" s="23" t="n">
        <v>14679</v>
      </c>
      <c r="M1577" s="23" t="n">
        <v>0</v>
      </c>
      <c r="N1577" s="23" t="n">
        <v>12000</v>
      </c>
      <c r="O1577" s="23" t="n">
        <f aca="false">K1577+L1577</f>
        <v>14679</v>
      </c>
      <c r="P1577" s="23" t="n">
        <f aca="false">K1577+L1577+M1577+N1577</f>
        <v>26679</v>
      </c>
      <c r="Q1577" s="23" t="n">
        <v>5695</v>
      </c>
      <c r="R1577" s="23" t="n">
        <v>11313</v>
      </c>
      <c r="S1577" s="23" t="n">
        <v>13267</v>
      </c>
      <c r="T1577" s="23" t="n">
        <v>7274</v>
      </c>
      <c r="U1577" s="23" t="n">
        <f aca="false">IF(I1577="delivery",O1577-SUM(Q1577+R1577),IF(I1577="PO",P1577-SUM(Q1577:R1577)))</f>
        <v>-2329</v>
      </c>
      <c r="V1577" s="43" t="n">
        <v>0.45262</v>
      </c>
      <c r="W1577" s="43" t="n">
        <v>0.427</v>
      </c>
      <c r="X1577" s="43" t="n">
        <f aca="false">W1577-V1577</f>
        <v>-0.02562</v>
      </c>
      <c r="Y1577" s="43"/>
      <c r="Z1577" s="43"/>
      <c r="AA1577" s="43" t="n">
        <v>0.4489</v>
      </c>
      <c r="AB1577" s="43"/>
      <c r="AC1577" s="43" t="s">
        <v>10482</v>
      </c>
      <c r="AD1577" s="43"/>
      <c r="AE1577" s="43"/>
      <c r="AF1577" s="43"/>
      <c r="AG1577" s="43" t="n">
        <v>0.427</v>
      </c>
      <c r="AH1577" s="43" t="s">
        <v>13061</v>
      </c>
      <c r="AI1577" s="63" t="n">
        <v>3000</v>
      </c>
      <c r="AJ1577" s="63" t="n">
        <v>35</v>
      </c>
      <c r="AK1577" s="43" t="s">
        <v>10491</v>
      </c>
      <c r="AL1577" s="43"/>
      <c r="AM1577" s="43" t="s">
        <v>12744</v>
      </c>
      <c r="AN1577" s="43"/>
      <c r="AO1577" s="43" t="s">
        <v>82</v>
      </c>
      <c r="AP1577" s="23" t="s">
        <v>6397</v>
      </c>
      <c r="BF1577" s="23" t="s">
        <v>10498</v>
      </c>
      <c r="BG1577" s="1" t="s">
        <v>183</v>
      </c>
    </row>
    <row r="1578" s="23" customFormat="true" ht="12.75" hidden="true" customHeight="false" outlineLevel="0" collapsed="false">
      <c r="A1578" s="23" t="s">
        <v>7267</v>
      </c>
      <c r="B1578" s="23" t="s">
        <v>7268</v>
      </c>
      <c r="C1578" s="40" t="s">
        <v>177</v>
      </c>
      <c r="D1578" s="23" t="s">
        <v>82</v>
      </c>
      <c r="E1578" s="23" t="s">
        <v>7269</v>
      </c>
      <c r="F1578" s="23" t="s">
        <v>7270</v>
      </c>
      <c r="G1578" s="23" t="n">
        <v>51</v>
      </c>
      <c r="H1578" s="23" t="n">
        <v>3000</v>
      </c>
      <c r="I1578" s="41" t="s">
        <v>188</v>
      </c>
      <c r="K1578" s="23" t="n">
        <v>0</v>
      </c>
      <c r="L1578" s="23" t="n">
        <v>3000</v>
      </c>
      <c r="M1578" s="23" t="n">
        <v>3000</v>
      </c>
      <c r="N1578" s="23" t="n">
        <v>0</v>
      </c>
      <c r="O1578" s="23" t="n">
        <f aca="false">K1578+L1578</f>
        <v>3000</v>
      </c>
      <c r="P1578" s="23" t="n">
        <f aca="false">K1578+L1578+M1578+N1578</f>
        <v>6000</v>
      </c>
      <c r="Q1578" s="23" t="n">
        <v>1045</v>
      </c>
      <c r="R1578" s="23" t="n">
        <v>1358</v>
      </c>
      <c r="S1578" s="23" t="n">
        <v>3048</v>
      </c>
      <c r="T1578" s="23" t="n">
        <v>1285</v>
      </c>
      <c r="U1578" s="23" t="n">
        <f aca="false">IF(I1578="delivery",O1578-SUM(Q1578+R1578),IF(I1578="PO",P1578-SUM(Q1578:R1578)))</f>
        <v>3597</v>
      </c>
      <c r="V1578" s="43" t="n">
        <v>0.13</v>
      </c>
      <c r="W1578" s="43" t="n">
        <v>0.13</v>
      </c>
      <c r="X1578" s="43" t="n">
        <f aca="false">W1578-V1578</f>
        <v>0</v>
      </c>
      <c r="Y1578" s="43"/>
      <c r="Z1578" s="43"/>
      <c r="AA1578" s="43"/>
      <c r="AB1578" s="43"/>
      <c r="AC1578" s="43" t="s">
        <v>10482</v>
      </c>
      <c r="AD1578" s="43"/>
      <c r="AE1578" s="43"/>
      <c r="AF1578" s="43"/>
      <c r="AG1578" s="43" t="n">
        <v>0.13</v>
      </c>
      <c r="AH1578" s="43" t="s">
        <v>13062</v>
      </c>
      <c r="AI1578" s="63" t="n">
        <v>3000</v>
      </c>
      <c r="AJ1578" s="63" t="n">
        <v>8</v>
      </c>
      <c r="AK1578" s="43" t="s">
        <v>13056</v>
      </c>
      <c r="AL1578" s="43"/>
      <c r="AM1578" s="43"/>
      <c r="AN1578" s="43"/>
      <c r="AO1578" s="43" t="s">
        <v>82</v>
      </c>
      <c r="AP1578" s="23" t="s">
        <v>6397</v>
      </c>
      <c r="BF1578" s="23" t="s">
        <v>10498</v>
      </c>
      <c r="BG1578" s="1" t="s">
        <v>183</v>
      </c>
    </row>
    <row r="1579" s="23" customFormat="true" ht="12.75" hidden="true" customHeight="false" outlineLevel="0" collapsed="false">
      <c r="A1579" s="23" t="s">
        <v>7271</v>
      </c>
      <c r="B1579" s="23" t="s">
        <v>7272</v>
      </c>
      <c r="C1579" s="40" t="s">
        <v>177</v>
      </c>
      <c r="D1579" s="23" t="s">
        <v>82</v>
      </c>
      <c r="E1579" s="23" t="s">
        <v>7273</v>
      </c>
      <c r="F1579" s="23" t="s">
        <v>7274</v>
      </c>
      <c r="G1579" s="23" t="n">
        <v>96</v>
      </c>
      <c r="H1579" s="23" t="n">
        <v>504</v>
      </c>
      <c r="I1579" s="41" t="s">
        <v>188</v>
      </c>
      <c r="K1579" s="23" t="n">
        <v>0</v>
      </c>
      <c r="L1579" s="23" t="n">
        <v>0</v>
      </c>
      <c r="M1579" s="23" t="n">
        <v>0</v>
      </c>
      <c r="N1579" s="23" t="n">
        <v>1512</v>
      </c>
      <c r="O1579" s="23" t="n">
        <f aca="false">K1579+L1579</f>
        <v>0</v>
      </c>
      <c r="P1579" s="23" t="n">
        <f aca="false">K1579+L1579+M1579+N1579</f>
        <v>1512</v>
      </c>
      <c r="Q1579" s="23" t="n">
        <v>0</v>
      </c>
      <c r="R1579" s="23" t="n">
        <v>7902</v>
      </c>
      <c r="S1579" s="23" t="n">
        <v>5991</v>
      </c>
      <c r="T1579" s="23" t="n">
        <v>5229</v>
      </c>
      <c r="U1579" s="23" t="n">
        <f aca="false">IF(I1579="delivery",O1579-SUM(Q1579+R1579),IF(I1579="PO",P1579-SUM(Q1579:R1579)))</f>
        <v>-6390</v>
      </c>
      <c r="V1579" s="43" t="n">
        <v>5.1</v>
      </c>
      <c r="W1579" s="43" t="n">
        <v>5.1</v>
      </c>
      <c r="X1579" s="43" t="n">
        <f aca="false">W1579-V1579</f>
        <v>0</v>
      </c>
      <c r="Y1579" s="43"/>
      <c r="Z1579" s="43"/>
      <c r="AA1579" s="43"/>
      <c r="AB1579" s="43"/>
      <c r="AC1579" s="43" t="s">
        <v>10482</v>
      </c>
      <c r="AD1579" s="43"/>
      <c r="AE1579" s="43"/>
      <c r="AF1579" s="43"/>
      <c r="AG1579" s="43" t="n">
        <v>5.1</v>
      </c>
      <c r="AH1579" s="43" t="s">
        <v>13063</v>
      </c>
      <c r="AI1579" s="63" t="n">
        <v>504</v>
      </c>
      <c r="AJ1579" s="63" t="n">
        <v>18</v>
      </c>
      <c r="AK1579" s="43" t="s">
        <v>12743</v>
      </c>
      <c r="AL1579" s="43"/>
      <c r="AM1579" s="43" t="s">
        <v>12744</v>
      </c>
      <c r="AN1579" s="43"/>
      <c r="AO1579" s="43" t="s">
        <v>82</v>
      </c>
      <c r="AP1579" s="23" t="s">
        <v>6397</v>
      </c>
      <c r="BF1579" s="23" t="s">
        <v>719</v>
      </c>
      <c r="BG1579" s="1" t="s">
        <v>183</v>
      </c>
    </row>
    <row r="1580" s="23" customFormat="true" ht="12.75" hidden="true" customHeight="false" outlineLevel="0" collapsed="false">
      <c r="A1580" s="23" t="s">
        <v>7279</v>
      </c>
      <c r="B1580" s="23" t="s">
        <v>7280</v>
      </c>
      <c r="C1580" s="40" t="s">
        <v>177</v>
      </c>
      <c r="D1580" s="23" t="s">
        <v>82</v>
      </c>
      <c r="E1580" s="23" t="s">
        <v>7281</v>
      </c>
      <c r="F1580" s="23" t="s">
        <v>7282</v>
      </c>
      <c r="G1580" s="23" t="n">
        <v>151</v>
      </c>
      <c r="H1580" s="23" t="n">
        <v>3000</v>
      </c>
      <c r="I1580" s="41" t="s">
        <v>180</v>
      </c>
      <c r="K1580" s="23" t="n">
        <v>0</v>
      </c>
      <c r="L1580" s="23" t="n">
        <v>5380</v>
      </c>
      <c r="M1580" s="23" t="n">
        <v>0</v>
      </c>
      <c r="N1580" s="23" t="n">
        <v>0</v>
      </c>
      <c r="O1580" s="23" t="n">
        <f aca="false">K1580+L1580</f>
        <v>5380</v>
      </c>
      <c r="P1580" s="23" t="n">
        <f aca="false">K1580+L1580+M1580+N1580</f>
        <v>5380</v>
      </c>
      <c r="Q1580" s="23" t="n">
        <v>1045</v>
      </c>
      <c r="R1580" s="23" t="n">
        <v>1358</v>
      </c>
      <c r="S1580" s="23" t="n">
        <v>3048</v>
      </c>
      <c r="T1580" s="23" t="n">
        <v>1285</v>
      </c>
      <c r="U1580" s="23" t="n">
        <f aca="false">IF(I1580="delivery",O1580-SUM(Q1580+R1580),IF(I1580="PO",P1580-SUM(Q1580:R1580)))</f>
        <v>2977</v>
      </c>
      <c r="V1580" s="43" t="n">
        <v>0.307</v>
      </c>
      <c r="W1580" s="43" t="n">
        <v>0.307</v>
      </c>
      <c r="X1580" s="43" t="n">
        <f aca="false">W1580-V1580</f>
        <v>0</v>
      </c>
      <c r="Y1580" s="43"/>
      <c r="Z1580" s="43"/>
      <c r="AA1580" s="43"/>
      <c r="AB1580" s="43" t="n">
        <v>0.19</v>
      </c>
      <c r="AC1580" s="43" t="s">
        <v>10482</v>
      </c>
      <c r="AD1580" s="43"/>
      <c r="AE1580" s="43"/>
      <c r="AF1580" s="43"/>
      <c r="AG1580" s="43" t="n">
        <v>0.19</v>
      </c>
      <c r="AH1580" s="43" t="s">
        <v>13064</v>
      </c>
      <c r="AI1580" s="63" t="n">
        <v>3000</v>
      </c>
      <c r="AJ1580" s="63" t="n">
        <v>28</v>
      </c>
      <c r="AK1580" s="43" t="s">
        <v>13065</v>
      </c>
      <c r="AL1580" s="43"/>
      <c r="AM1580" s="43"/>
      <c r="AN1580" s="43"/>
      <c r="AO1580" s="43" t="s">
        <v>82</v>
      </c>
      <c r="AP1580" s="23" t="s">
        <v>6397</v>
      </c>
      <c r="BF1580" s="23" t="s">
        <v>10498</v>
      </c>
      <c r="BG1580" s="1" t="s">
        <v>183</v>
      </c>
    </row>
    <row r="1581" s="23" customFormat="true" ht="12.75" hidden="true" customHeight="false" outlineLevel="0" collapsed="false">
      <c r="A1581" s="23" t="s">
        <v>7283</v>
      </c>
      <c r="B1581" s="23" t="s">
        <v>7284</v>
      </c>
      <c r="C1581" s="40" t="s">
        <v>177</v>
      </c>
      <c r="D1581" s="23" t="s">
        <v>82</v>
      </c>
      <c r="E1581" s="23" t="s">
        <v>7285</v>
      </c>
      <c r="F1581" s="23" t="s">
        <v>7286</v>
      </c>
      <c r="G1581" s="23" t="n">
        <v>86</v>
      </c>
      <c r="H1581" s="23" t="n">
        <v>1</v>
      </c>
      <c r="I1581" s="41" t="s">
        <v>180</v>
      </c>
      <c r="K1581" s="23" t="n">
        <v>0</v>
      </c>
      <c r="L1581" s="23" t="n">
        <v>0</v>
      </c>
      <c r="M1581" s="23" t="n">
        <v>0</v>
      </c>
      <c r="N1581" s="23" t="n">
        <v>1417</v>
      </c>
      <c r="O1581" s="23" t="n">
        <f aca="false">K1581+L1581</f>
        <v>0</v>
      </c>
      <c r="P1581" s="23" t="n">
        <f aca="false">K1581+L1581+M1581+N1581</f>
        <v>1417</v>
      </c>
      <c r="Q1581" s="23" t="n">
        <v>0</v>
      </c>
      <c r="R1581" s="23" t="n">
        <v>3214</v>
      </c>
      <c r="S1581" s="23" t="n">
        <v>2545</v>
      </c>
      <c r="T1581" s="23" t="n">
        <v>1945</v>
      </c>
      <c r="U1581" s="23" t="n">
        <f aca="false">IF(I1581="delivery",O1581-SUM(Q1581+R1581),IF(I1581="PO",P1581-SUM(Q1581:R1581)))</f>
        <v>-3214</v>
      </c>
      <c r="V1581" s="43" t="n">
        <v>13.5</v>
      </c>
      <c r="W1581" s="43" t="n">
        <v>13.5</v>
      </c>
      <c r="X1581" s="43" t="n">
        <f aca="false">W1581-V1581</f>
        <v>0</v>
      </c>
      <c r="Y1581" s="43"/>
      <c r="Z1581" s="43"/>
      <c r="AA1581" s="43"/>
      <c r="AB1581" s="43"/>
      <c r="AC1581" s="43" t="s">
        <v>10482</v>
      </c>
      <c r="AD1581" s="43"/>
      <c r="AE1581" s="43"/>
      <c r="AF1581" s="43"/>
      <c r="AG1581" s="43" t="n">
        <v>13.5</v>
      </c>
      <c r="AH1581" s="43" t="s">
        <v>13066</v>
      </c>
      <c r="AI1581" s="63" t="n">
        <v>1</v>
      </c>
      <c r="AJ1581" s="63" t="n">
        <v>16</v>
      </c>
      <c r="AK1581" s="43" t="s">
        <v>12902</v>
      </c>
      <c r="AL1581" s="43"/>
      <c r="AM1581" s="43"/>
      <c r="AN1581" s="43"/>
      <c r="AO1581" s="43" t="s">
        <v>82</v>
      </c>
      <c r="AP1581" s="23" t="s">
        <v>6397</v>
      </c>
      <c r="BF1581" s="23" t="s">
        <v>719</v>
      </c>
      <c r="BG1581" s="1" t="s">
        <v>183</v>
      </c>
    </row>
    <row r="1582" s="23" customFormat="true" ht="12.75" hidden="true" customHeight="false" outlineLevel="0" collapsed="false">
      <c r="A1582" s="23" t="s">
        <v>7289</v>
      </c>
      <c r="B1582" s="23" t="s">
        <v>7290</v>
      </c>
      <c r="C1582" s="40" t="s">
        <v>177</v>
      </c>
      <c r="D1582" s="23" t="s">
        <v>82</v>
      </c>
      <c r="E1582" s="23" t="s">
        <v>7291</v>
      </c>
      <c r="F1582" s="23" t="s">
        <v>7292</v>
      </c>
      <c r="G1582" s="23" t="n">
        <v>71</v>
      </c>
      <c r="H1582" s="23" t="n">
        <v>60</v>
      </c>
      <c r="I1582" s="41" t="s">
        <v>180</v>
      </c>
      <c r="K1582" s="23" t="n">
        <v>0</v>
      </c>
      <c r="L1582" s="23" t="n">
        <v>0</v>
      </c>
      <c r="M1582" s="23" t="n">
        <v>0</v>
      </c>
      <c r="N1582" s="23" t="n">
        <v>120</v>
      </c>
      <c r="O1582" s="23" t="n">
        <f aca="false">K1582+L1582</f>
        <v>0</v>
      </c>
      <c r="P1582" s="23" t="n">
        <f aca="false">K1582+L1582+M1582+N1582</f>
        <v>120</v>
      </c>
      <c r="Q1582" s="23" t="n">
        <v>0</v>
      </c>
      <c r="R1582" s="23" t="n">
        <v>566</v>
      </c>
      <c r="S1582" s="23" t="n">
        <v>1063</v>
      </c>
      <c r="T1582" s="23" t="n">
        <v>551</v>
      </c>
      <c r="U1582" s="23" t="n">
        <f aca="false">IF(I1582="delivery",O1582-SUM(Q1582+R1582),IF(I1582="PO",P1582-SUM(Q1582:R1582)))</f>
        <v>-566</v>
      </c>
      <c r="V1582" s="43" t="n">
        <v>40.09</v>
      </c>
      <c r="W1582" s="43" t="n">
        <v>40.09</v>
      </c>
      <c r="X1582" s="43" t="n">
        <f aca="false">W1582-V1582</f>
        <v>0</v>
      </c>
      <c r="Y1582" s="43"/>
      <c r="Z1582" s="43"/>
      <c r="AA1582" s="43"/>
      <c r="AB1582" s="43"/>
      <c r="AC1582" s="43" t="s">
        <v>10482</v>
      </c>
      <c r="AD1582" s="43"/>
      <c r="AE1582" s="43"/>
      <c r="AF1582" s="43"/>
      <c r="AG1582" s="43" t="n">
        <v>40.09</v>
      </c>
      <c r="AH1582" s="43" t="s">
        <v>13067</v>
      </c>
      <c r="AI1582" s="63" t="n">
        <v>60</v>
      </c>
      <c r="AJ1582" s="63" t="n">
        <v>10</v>
      </c>
      <c r="AK1582" s="43" t="s">
        <v>13014</v>
      </c>
      <c r="AL1582" s="43"/>
      <c r="AM1582" s="43"/>
      <c r="AN1582" s="43"/>
      <c r="AO1582" s="43" t="s">
        <v>82</v>
      </c>
      <c r="AP1582" s="23" t="s">
        <v>6397</v>
      </c>
      <c r="BF1582" s="23" t="s">
        <v>10498</v>
      </c>
      <c r="BG1582" s="1" t="s">
        <v>183</v>
      </c>
    </row>
    <row r="1583" s="23" customFormat="true" ht="12.75" hidden="true" customHeight="false" outlineLevel="0" collapsed="false">
      <c r="A1583" s="23" t="s">
        <v>7294</v>
      </c>
      <c r="B1583" s="23" t="s">
        <v>7295</v>
      </c>
      <c r="C1583" s="40" t="s">
        <v>177</v>
      </c>
      <c r="D1583" s="23" t="s">
        <v>82</v>
      </c>
      <c r="E1583" s="23" t="s">
        <v>7296</v>
      </c>
      <c r="F1583" s="23" t="s">
        <v>7297</v>
      </c>
      <c r="G1583" s="23" t="n">
        <v>71</v>
      </c>
      <c r="H1583" s="23" t="n">
        <v>40</v>
      </c>
      <c r="I1583" s="41" t="s">
        <v>180</v>
      </c>
      <c r="K1583" s="23" t="n">
        <v>0</v>
      </c>
      <c r="L1583" s="23" t="n">
        <v>563</v>
      </c>
      <c r="M1583" s="23" t="n">
        <v>0</v>
      </c>
      <c r="N1583" s="23" t="n">
        <v>0</v>
      </c>
      <c r="O1583" s="23" t="n">
        <f aca="false">K1583+L1583</f>
        <v>563</v>
      </c>
      <c r="P1583" s="23" t="n">
        <f aca="false">K1583+L1583+M1583+N1583</f>
        <v>563</v>
      </c>
      <c r="Q1583" s="23" t="n">
        <v>299</v>
      </c>
      <c r="R1583" s="23" t="n">
        <v>957</v>
      </c>
      <c r="S1583" s="23" t="n">
        <v>743</v>
      </c>
      <c r="T1583" s="23" t="n">
        <v>688</v>
      </c>
      <c r="U1583" s="23" t="n">
        <f aca="false">IF(I1583="delivery",O1583-SUM(Q1583+R1583),IF(I1583="PO",P1583-SUM(Q1583:R1583)))</f>
        <v>-693</v>
      </c>
      <c r="V1583" s="43" t="n">
        <v>44.39</v>
      </c>
      <c r="W1583" s="43" t="n">
        <v>39.72</v>
      </c>
      <c r="X1583" s="43" t="n">
        <f aca="false">W1583-V1583</f>
        <v>-4.67</v>
      </c>
      <c r="Y1583" s="43"/>
      <c r="Z1583" s="43"/>
      <c r="AA1583" s="43"/>
      <c r="AB1583" s="43"/>
      <c r="AC1583" s="43" t="s">
        <v>10482</v>
      </c>
      <c r="AD1583" s="43"/>
      <c r="AE1583" s="43"/>
      <c r="AF1583" s="43"/>
      <c r="AG1583" s="43" t="n">
        <v>39.72</v>
      </c>
      <c r="AH1583" s="43" t="s">
        <v>13068</v>
      </c>
      <c r="AI1583" s="63" t="n">
        <v>40</v>
      </c>
      <c r="AJ1583" s="63" t="n">
        <v>10</v>
      </c>
      <c r="AK1583" s="43" t="s">
        <v>13069</v>
      </c>
      <c r="AL1583" s="43"/>
      <c r="AM1583" s="43"/>
      <c r="AN1583" s="43"/>
      <c r="AO1583" s="43" t="s">
        <v>82</v>
      </c>
      <c r="AP1583" s="23" t="s">
        <v>6397</v>
      </c>
      <c r="BF1583" s="23" t="s">
        <v>10498</v>
      </c>
      <c r="BG1583" s="1" t="s">
        <v>183</v>
      </c>
    </row>
    <row r="1584" s="23" customFormat="true" ht="12.75" hidden="true" customHeight="false" outlineLevel="0" collapsed="false">
      <c r="A1584" s="23" t="s">
        <v>7302</v>
      </c>
      <c r="B1584" s="23" t="s">
        <v>7303</v>
      </c>
      <c r="C1584" s="40" t="s">
        <v>177</v>
      </c>
      <c r="D1584" s="23" t="s">
        <v>82</v>
      </c>
      <c r="E1584" s="23" t="s">
        <v>7304</v>
      </c>
      <c r="F1584" s="23" t="s">
        <v>7305</v>
      </c>
      <c r="G1584" s="23" t="n">
        <v>51</v>
      </c>
      <c r="H1584" s="23" t="n">
        <v>3000</v>
      </c>
      <c r="I1584" s="41" t="s">
        <v>180</v>
      </c>
      <c r="K1584" s="23" t="n">
        <v>0</v>
      </c>
      <c r="L1584" s="23" t="n">
        <v>0</v>
      </c>
      <c r="M1584" s="23" t="n">
        <v>3000</v>
      </c>
      <c r="N1584" s="23" t="n">
        <v>0</v>
      </c>
      <c r="O1584" s="23" t="n">
        <f aca="false">K1584+L1584</f>
        <v>0</v>
      </c>
      <c r="P1584" s="23" t="n">
        <f aca="false">K1584+L1584+M1584+N1584</f>
        <v>3000</v>
      </c>
      <c r="Q1584" s="23" t="n">
        <v>0</v>
      </c>
      <c r="R1584" s="23" t="n">
        <v>1064</v>
      </c>
      <c r="S1584" s="23" t="n">
        <v>1878</v>
      </c>
      <c r="T1584" s="23" t="n">
        <v>1022</v>
      </c>
      <c r="U1584" s="23" t="n">
        <f aca="false">IF(I1584="delivery",O1584-SUM(Q1584+R1584),IF(I1584="PO",P1584-SUM(Q1584:R1584)))</f>
        <v>-1064</v>
      </c>
      <c r="V1584" s="43" t="n">
        <v>0.28938</v>
      </c>
      <c r="W1584" s="43" t="n">
        <v>0.1579</v>
      </c>
      <c r="X1584" s="43" t="n">
        <f aca="false">W1584-V1584</f>
        <v>-0.13148</v>
      </c>
      <c r="Y1584" s="43"/>
      <c r="Z1584" s="43"/>
      <c r="AA1584" s="43"/>
      <c r="AB1584" s="43"/>
      <c r="AC1584" s="43" t="s">
        <v>10482</v>
      </c>
      <c r="AD1584" s="43"/>
      <c r="AE1584" s="43"/>
      <c r="AF1584" s="43"/>
      <c r="AG1584" s="43" t="n">
        <v>0.1579</v>
      </c>
      <c r="AH1584" s="43" t="s">
        <v>13070</v>
      </c>
      <c r="AI1584" s="63" t="n">
        <v>3000</v>
      </c>
      <c r="AJ1584" s="63" t="n">
        <v>8</v>
      </c>
      <c r="AK1584" s="43" t="s">
        <v>13071</v>
      </c>
      <c r="AL1584" s="43"/>
      <c r="AM1584" s="43"/>
      <c r="AN1584" s="43"/>
      <c r="AO1584" s="43" t="s">
        <v>82</v>
      </c>
      <c r="AP1584" s="23" t="s">
        <v>6397</v>
      </c>
      <c r="BF1584" s="23" t="s">
        <v>10498</v>
      </c>
      <c r="BG1584" s="1" t="s">
        <v>183</v>
      </c>
    </row>
    <row r="1585" s="23" customFormat="true" ht="12.75" hidden="true" customHeight="false" outlineLevel="0" collapsed="false">
      <c r="A1585" s="23" t="s">
        <v>7307</v>
      </c>
      <c r="B1585" s="23" t="s">
        <v>7308</v>
      </c>
      <c r="C1585" s="40" t="s">
        <v>177</v>
      </c>
      <c r="D1585" s="23" t="s">
        <v>82</v>
      </c>
      <c r="E1585" s="23" t="s">
        <v>7309</v>
      </c>
      <c r="F1585" s="23" t="s">
        <v>7310</v>
      </c>
      <c r="G1585" s="23" t="n">
        <v>41</v>
      </c>
      <c r="H1585" s="23" t="n">
        <v>3000</v>
      </c>
      <c r="I1585" s="41" t="s">
        <v>180</v>
      </c>
      <c r="K1585" s="23" t="n">
        <v>0</v>
      </c>
      <c r="L1585" s="23" t="n">
        <v>2938</v>
      </c>
      <c r="M1585" s="23" t="n">
        <v>0</v>
      </c>
      <c r="N1585" s="23" t="n">
        <v>0</v>
      </c>
      <c r="O1585" s="23" t="n">
        <f aca="false">K1585+L1585</f>
        <v>2938</v>
      </c>
      <c r="P1585" s="23" t="n">
        <f aca="false">K1585+L1585+M1585+N1585</f>
        <v>2938</v>
      </c>
      <c r="Q1585" s="23" t="n">
        <v>299</v>
      </c>
      <c r="R1585" s="23" t="n">
        <v>957</v>
      </c>
      <c r="S1585" s="23" t="n">
        <v>660</v>
      </c>
      <c r="T1585" s="23" t="n">
        <v>664</v>
      </c>
      <c r="U1585" s="23" t="n">
        <f aca="false">IF(I1585="delivery",O1585-SUM(Q1585+R1585),IF(I1585="PO",P1585-SUM(Q1585:R1585)))</f>
        <v>1682</v>
      </c>
      <c r="V1585" s="43" t="n">
        <v>0.0636</v>
      </c>
      <c r="W1585" s="43" t="n">
        <v>0.06</v>
      </c>
      <c r="X1585" s="43" t="n">
        <f aca="false">W1585-V1585</f>
        <v>-0.00360000000000001</v>
      </c>
      <c r="Y1585" s="43"/>
      <c r="Z1585" s="43"/>
      <c r="AA1585" s="43"/>
      <c r="AB1585" s="43"/>
      <c r="AC1585" s="43" t="s">
        <v>10482</v>
      </c>
      <c r="AD1585" s="43"/>
      <c r="AE1585" s="43"/>
      <c r="AF1585" s="43"/>
      <c r="AG1585" s="43" t="n">
        <v>0.06</v>
      </c>
      <c r="AH1585" s="43" t="s">
        <v>13072</v>
      </c>
      <c r="AI1585" s="63" t="n">
        <v>3000</v>
      </c>
      <c r="AJ1585" s="63" t="n">
        <v>6</v>
      </c>
      <c r="AK1585" s="43" t="s">
        <v>10491</v>
      </c>
      <c r="AL1585" s="43"/>
      <c r="AM1585" s="43"/>
      <c r="AN1585" s="43"/>
      <c r="AO1585" s="43" t="s">
        <v>82</v>
      </c>
      <c r="AP1585" s="23" t="s">
        <v>6397</v>
      </c>
      <c r="BF1585" s="23" t="s">
        <v>10498</v>
      </c>
      <c r="BG1585" s="1" t="s">
        <v>183</v>
      </c>
    </row>
    <row r="1586" s="23" customFormat="true" ht="12.75" hidden="true" customHeight="false" outlineLevel="0" collapsed="false">
      <c r="A1586" s="23" t="s">
        <v>7315</v>
      </c>
      <c r="B1586" s="23" t="s">
        <v>7316</v>
      </c>
      <c r="C1586" s="40" t="s">
        <v>177</v>
      </c>
      <c r="D1586" s="23" t="s">
        <v>82</v>
      </c>
      <c r="E1586" s="23" t="s">
        <v>7317</v>
      </c>
      <c r="F1586" s="23" t="s">
        <v>7318</v>
      </c>
      <c r="G1586" s="23" t="n">
        <v>66</v>
      </c>
      <c r="H1586" s="23" t="n">
        <v>490</v>
      </c>
      <c r="I1586" s="41" t="s">
        <v>180</v>
      </c>
      <c r="K1586" s="23" t="n">
        <v>0</v>
      </c>
      <c r="L1586" s="23" t="n">
        <v>0</v>
      </c>
      <c r="M1586" s="23" t="n">
        <v>0</v>
      </c>
      <c r="N1586" s="23" t="n">
        <v>490</v>
      </c>
      <c r="O1586" s="23" t="n">
        <f aca="false">K1586+L1586</f>
        <v>0</v>
      </c>
      <c r="P1586" s="23" t="n">
        <f aca="false">K1586+L1586+M1586+N1586</f>
        <v>490</v>
      </c>
      <c r="Q1586" s="23" t="n">
        <v>0</v>
      </c>
      <c r="R1586" s="23" t="n">
        <v>1607</v>
      </c>
      <c r="S1586" s="23" t="n">
        <v>1347</v>
      </c>
      <c r="T1586" s="23" t="n">
        <v>898</v>
      </c>
      <c r="U1586" s="23" t="n">
        <f aca="false">IF(I1586="delivery",O1586-SUM(Q1586+R1586),IF(I1586="PO",P1586-SUM(Q1586:R1586)))</f>
        <v>-1607</v>
      </c>
      <c r="V1586" s="43" t="n">
        <v>3.55</v>
      </c>
      <c r="W1586" s="43" t="n">
        <v>3.55</v>
      </c>
      <c r="X1586" s="43" t="n">
        <f aca="false">W1586-V1586</f>
        <v>0</v>
      </c>
      <c r="Y1586" s="43"/>
      <c r="Z1586" s="43"/>
      <c r="AA1586" s="43"/>
      <c r="AB1586" s="43"/>
      <c r="AC1586" s="43" t="s">
        <v>10482</v>
      </c>
      <c r="AD1586" s="43"/>
      <c r="AE1586" s="43"/>
      <c r="AF1586" s="43"/>
      <c r="AG1586" s="43" t="n">
        <v>3.55</v>
      </c>
      <c r="AH1586" s="43" t="s">
        <v>13073</v>
      </c>
      <c r="AI1586" s="63" t="n">
        <v>490</v>
      </c>
      <c r="AJ1586" s="63" t="n">
        <v>12</v>
      </c>
      <c r="AK1586" s="43" t="s">
        <v>13074</v>
      </c>
      <c r="AL1586" s="43"/>
      <c r="AM1586" s="43"/>
      <c r="AN1586" s="43"/>
      <c r="AO1586" s="43" t="s">
        <v>82</v>
      </c>
      <c r="AP1586" s="23" t="s">
        <v>6397</v>
      </c>
      <c r="BF1586" s="23" t="s">
        <v>719</v>
      </c>
      <c r="BG1586" s="1" t="s">
        <v>183</v>
      </c>
    </row>
    <row r="1587" s="23" customFormat="true" ht="12.75" hidden="true" customHeight="false" outlineLevel="0" collapsed="false">
      <c r="A1587" s="23" t="s">
        <v>7321</v>
      </c>
      <c r="B1587" s="23" t="s">
        <v>7322</v>
      </c>
      <c r="C1587" s="40" t="s">
        <v>177</v>
      </c>
      <c r="D1587" s="23" t="s">
        <v>82</v>
      </c>
      <c r="E1587" s="23" t="s">
        <v>7323</v>
      </c>
      <c r="F1587" s="23" t="s">
        <v>7324</v>
      </c>
      <c r="G1587" s="23" t="n">
        <v>86</v>
      </c>
      <c r="H1587" s="23" t="n">
        <v>3000</v>
      </c>
      <c r="I1587" s="41" t="s">
        <v>180</v>
      </c>
      <c r="K1587" s="23" t="n">
        <v>0</v>
      </c>
      <c r="L1587" s="23" t="n">
        <v>0</v>
      </c>
      <c r="M1587" s="23" t="n">
        <v>3000</v>
      </c>
      <c r="N1587" s="23" t="n">
        <v>0</v>
      </c>
      <c r="O1587" s="23" t="n">
        <f aca="false">K1587+L1587</f>
        <v>0</v>
      </c>
      <c r="P1587" s="23" t="n">
        <f aca="false">K1587+L1587+M1587+N1587</f>
        <v>3000</v>
      </c>
      <c r="Q1587" s="23" t="n">
        <v>0</v>
      </c>
      <c r="R1587" s="23" t="n">
        <v>3248</v>
      </c>
      <c r="S1587" s="23" t="n">
        <v>2669</v>
      </c>
      <c r="T1587" s="23" t="n">
        <v>1985</v>
      </c>
      <c r="U1587" s="23" t="n">
        <f aca="false">IF(I1587="delivery",O1587-SUM(Q1587+R1587),IF(I1587="PO",P1587-SUM(Q1587:R1587)))</f>
        <v>-3248</v>
      </c>
      <c r="V1587" s="43" t="n">
        <v>1.1077</v>
      </c>
      <c r="W1587" s="43" t="n">
        <v>1.1077</v>
      </c>
      <c r="X1587" s="43" t="n">
        <f aca="false">W1587-V1587</f>
        <v>0</v>
      </c>
      <c r="Y1587" s="43"/>
      <c r="Z1587" s="43"/>
      <c r="AA1587" s="43"/>
      <c r="AB1587" s="43"/>
      <c r="AC1587" s="43" t="s">
        <v>10482</v>
      </c>
      <c r="AD1587" s="43"/>
      <c r="AE1587" s="43"/>
      <c r="AF1587" s="43"/>
      <c r="AG1587" s="43" t="n">
        <v>1.1077</v>
      </c>
      <c r="AH1587" s="43" t="s">
        <v>13075</v>
      </c>
      <c r="AI1587" s="63" t="n">
        <v>3000</v>
      </c>
      <c r="AJ1587" s="63" t="n">
        <v>16</v>
      </c>
      <c r="AK1587" s="43" t="s">
        <v>13076</v>
      </c>
      <c r="AL1587" s="43"/>
      <c r="AM1587" s="43" t="s">
        <v>12744</v>
      </c>
      <c r="AN1587" s="43"/>
      <c r="AO1587" s="43" t="s">
        <v>82</v>
      </c>
      <c r="AP1587" s="23" t="s">
        <v>6397</v>
      </c>
      <c r="BF1587" s="23" t="s">
        <v>719</v>
      </c>
      <c r="BG1587" s="1" t="s">
        <v>183</v>
      </c>
    </row>
    <row r="1588" s="23" customFormat="true" ht="12.75" hidden="true" customHeight="false" outlineLevel="0" collapsed="false">
      <c r="A1588" s="23" t="s">
        <v>7326</v>
      </c>
      <c r="B1588" s="23" t="s">
        <v>7327</v>
      </c>
      <c r="C1588" s="40" t="s">
        <v>177</v>
      </c>
      <c r="D1588" s="23" t="s">
        <v>82</v>
      </c>
      <c r="E1588" s="23" t="s">
        <v>7328</v>
      </c>
      <c r="F1588" s="23" t="s">
        <v>7329</v>
      </c>
      <c r="G1588" s="23" t="n">
        <v>66</v>
      </c>
      <c r="H1588" s="23" t="n">
        <v>2500</v>
      </c>
      <c r="I1588" s="41" t="s">
        <v>180</v>
      </c>
      <c r="K1588" s="23" t="n">
        <v>0</v>
      </c>
      <c r="L1588" s="23" t="n">
        <v>1000</v>
      </c>
      <c r="M1588" s="23" t="n">
        <v>0</v>
      </c>
      <c r="N1588" s="23" t="n">
        <v>0</v>
      </c>
      <c r="O1588" s="23" t="n">
        <f aca="false">K1588+L1588</f>
        <v>1000</v>
      </c>
      <c r="P1588" s="23" t="n">
        <f aca="false">K1588+L1588+M1588+N1588</f>
        <v>1000</v>
      </c>
      <c r="Q1588" s="23" t="n">
        <v>0</v>
      </c>
      <c r="R1588" s="23" t="n">
        <v>3214</v>
      </c>
      <c r="S1588" s="23" t="n">
        <v>2545</v>
      </c>
      <c r="T1588" s="23" t="n">
        <v>1945</v>
      </c>
      <c r="U1588" s="23" t="n">
        <f aca="false">IF(I1588="delivery",O1588-SUM(Q1588+R1588),IF(I1588="PO",P1588-SUM(Q1588:R1588)))</f>
        <v>-2214</v>
      </c>
      <c r="V1588" s="43" t="n">
        <v>0.3816</v>
      </c>
      <c r="W1588" s="43" t="n">
        <v>0.3816</v>
      </c>
      <c r="X1588" s="43" t="n">
        <f aca="false">W1588-V1588</f>
        <v>0</v>
      </c>
      <c r="Y1588" s="43"/>
      <c r="Z1588" s="43"/>
      <c r="AA1588" s="43"/>
      <c r="AB1588" s="43"/>
      <c r="AC1588" s="43" t="s">
        <v>10482</v>
      </c>
      <c r="AD1588" s="43"/>
      <c r="AE1588" s="43"/>
      <c r="AF1588" s="43"/>
      <c r="AG1588" s="43" t="n">
        <v>0.3816</v>
      </c>
      <c r="AH1588" s="43" t="s">
        <v>13077</v>
      </c>
      <c r="AI1588" s="63" t="n">
        <v>2500</v>
      </c>
      <c r="AJ1588" s="63" t="n">
        <v>12</v>
      </c>
      <c r="AK1588" s="43" t="s">
        <v>13078</v>
      </c>
      <c r="AL1588" s="43"/>
      <c r="AM1588" s="43" t="s">
        <v>12744</v>
      </c>
      <c r="AN1588" s="43"/>
      <c r="AO1588" s="43" t="s">
        <v>82</v>
      </c>
      <c r="AP1588" s="23" t="s">
        <v>6397</v>
      </c>
      <c r="BF1588" s="23" t="s">
        <v>719</v>
      </c>
      <c r="BG1588" s="1" t="s">
        <v>183</v>
      </c>
    </row>
    <row r="1589" s="23" customFormat="true" ht="12.75" hidden="true" customHeight="false" outlineLevel="0" collapsed="false">
      <c r="A1589" s="23" t="s">
        <v>7331</v>
      </c>
      <c r="B1589" s="23" t="s">
        <v>7332</v>
      </c>
      <c r="C1589" s="40" t="s">
        <v>177</v>
      </c>
      <c r="D1589" s="23" t="s">
        <v>82</v>
      </c>
      <c r="E1589" s="23" t="s">
        <v>7333</v>
      </c>
      <c r="F1589" s="23" t="s">
        <v>7334</v>
      </c>
      <c r="G1589" s="23" t="n">
        <v>51</v>
      </c>
      <c r="H1589" s="23" t="n">
        <v>3000</v>
      </c>
      <c r="I1589" s="41" t="s">
        <v>180</v>
      </c>
      <c r="K1589" s="23" t="n">
        <v>0</v>
      </c>
      <c r="L1589" s="23" t="n">
        <v>0</v>
      </c>
      <c r="M1589" s="23" t="n">
        <v>0</v>
      </c>
      <c r="N1589" s="23" t="n">
        <v>0</v>
      </c>
      <c r="O1589" s="23" t="n">
        <f aca="false">K1589+L1589</f>
        <v>0</v>
      </c>
      <c r="P1589" s="23" t="n">
        <f aca="false">K1589+L1589+M1589+N1589</f>
        <v>0</v>
      </c>
      <c r="Q1589" s="23" t="n">
        <v>0</v>
      </c>
      <c r="R1589" s="23" t="n">
        <v>20</v>
      </c>
      <c r="S1589" s="23" t="n">
        <v>586</v>
      </c>
      <c r="T1589" s="23" t="n">
        <v>224</v>
      </c>
      <c r="U1589" s="23" t="n">
        <f aca="false">IF(I1589="delivery",O1589-SUM(Q1589+R1589),IF(I1589="PO",P1589-SUM(Q1589:R1589)))</f>
        <v>-20</v>
      </c>
      <c r="V1589" s="43" t="n">
        <v>0.0369</v>
      </c>
      <c r="W1589" s="43" t="n">
        <v>0.0369</v>
      </c>
      <c r="X1589" s="43" t="n">
        <f aca="false">W1589-V1589</f>
        <v>0</v>
      </c>
      <c r="Y1589" s="43"/>
      <c r="Z1589" s="43"/>
      <c r="AA1589" s="43"/>
      <c r="AB1589" s="43"/>
      <c r="AC1589" s="43" t="s">
        <v>10482</v>
      </c>
      <c r="AD1589" s="43"/>
      <c r="AE1589" s="43"/>
      <c r="AF1589" s="43"/>
      <c r="AG1589" s="43" t="n">
        <v>0.0369</v>
      </c>
      <c r="AH1589" s="43" t="s">
        <v>13079</v>
      </c>
      <c r="AI1589" s="63" t="n">
        <v>3000</v>
      </c>
      <c r="AJ1589" s="63" t="n">
        <v>8</v>
      </c>
      <c r="AK1589" s="43" t="s">
        <v>10491</v>
      </c>
      <c r="AL1589" s="43"/>
      <c r="AM1589" s="43"/>
      <c r="AN1589" s="43"/>
      <c r="AO1589" s="43" t="s">
        <v>82</v>
      </c>
      <c r="AP1589" s="23" t="s">
        <v>6397</v>
      </c>
      <c r="BF1589" s="23" t="s">
        <v>10498</v>
      </c>
      <c r="BG1589" s="1" t="s">
        <v>183</v>
      </c>
    </row>
    <row r="1590" s="23" customFormat="true" ht="12.75" hidden="true" customHeight="false" outlineLevel="0" collapsed="false">
      <c r="A1590" s="23" t="s">
        <v>7335</v>
      </c>
      <c r="B1590" s="23" t="s">
        <v>7332</v>
      </c>
      <c r="C1590" s="40" t="s">
        <v>177</v>
      </c>
      <c r="D1590" s="23" t="s">
        <v>82</v>
      </c>
      <c r="E1590" s="23" t="s">
        <v>7333</v>
      </c>
      <c r="F1590" s="23" t="s">
        <v>7334</v>
      </c>
      <c r="G1590" s="23" t="n">
        <v>51</v>
      </c>
      <c r="H1590" s="23" t="n">
        <v>3000</v>
      </c>
      <c r="I1590" s="41" t="s">
        <v>180</v>
      </c>
      <c r="K1590" s="23" t="n">
        <v>0</v>
      </c>
      <c r="L1590" s="23" t="n">
        <v>0</v>
      </c>
      <c r="M1590" s="23" t="n">
        <v>0</v>
      </c>
      <c r="N1590" s="23" t="n">
        <v>0</v>
      </c>
      <c r="O1590" s="23" t="n">
        <f aca="false">K1590+L1590</f>
        <v>0</v>
      </c>
      <c r="P1590" s="23" t="n">
        <f aca="false">K1590+L1590+M1590+N1590</f>
        <v>0</v>
      </c>
      <c r="Q1590" s="23" t="n">
        <v>0</v>
      </c>
      <c r="R1590" s="23" t="n">
        <v>512</v>
      </c>
      <c r="S1590" s="23" t="n">
        <v>353</v>
      </c>
      <c r="T1590" s="23" t="n">
        <v>287</v>
      </c>
      <c r="U1590" s="23" t="n">
        <f aca="false">IF(I1590="delivery",O1590-SUM(Q1590+R1590),IF(I1590="PO",P1590-SUM(Q1590:R1590)))</f>
        <v>-512</v>
      </c>
      <c r="V1590" s="43" t="n">
        <v>0.0369</v>
      </c>
      <c r="W1590" s="43" t="n">
        <v>0.0369</v>
      </c>
      <c r="X1590" s="43" t="n">
        <f aca="false">W1590-V1590</f>
        <v>0</v>
      </c>
      <c r="Y1590" s="43"/>
      <c r="Z1590" s="43"/>
      <c r="AA1590" s="43"/>
      <c r="AB1590" s="43"/>
      <c r="AC1590" s="43" t="s">
        <v>10482</v>
      </c>
      <c r="AD1590" s="43"/>
      <c r="AE1590" s="43"/>
      <c r="AF1590" s="43"/>
      <c r="AG1590" s="43" t="n">
        <v>0.0369</v>
      </c>
      <c r="AH1590" s="43" t="s">
        <v>13079</v>
      </c>
      <c r="AI1590" s="63" t="n">
        <v>3000</v>
      </c>
      <c r="AJ1590" s="63" t="n">
        <v>8</v>
      </c>
      <c r="AK1590" s="43" t="s">
        <v>10491</v>
      </c>
      <c r="AL1590" s="43"/>
      <c r="AM1590" s="43"/>
      <c r="AN1590" s="43"/>
      <c r="AO1590" s="43" t="s">
        <v>82</v>
      </c>
      <c r="AP1590" s="23" t="s">
        <v>6397</v>
      </c>
      <c r="BF1590" s="23" t="s">
        <v>10498</v>
      </c>
      <c r="BG1590" s="1" t="s">
        <v>183</v>
      </c>
    </row>
    <row r="1591" s="23" customFormat="true" ht="12.75" hidden="true" customHeight="false" outlineLevel="0" collapsed="false">
      <c r="A1591" s="23" t="s">
        <v>7336</v>
      </c>
      <c r="B1591" s="23" t="s">
        <v>7337</v>
      </c>
      <c r="C1591" s="40" t="s">
        <v>177</v>
      </c>
      <c r="D1591" s="23" t="s">
        <v>82</v>
      </c>
      <c r="E1591" s="23" t="s">
        <v>7338</v>
      </c>
      <c r="F1591" s="23" t="s">
        <v>7339</v>
      </c>
      <c r="G1591" s="23" t="n">
        <v>51</v>
      </c>
      <c r="H1591" s="23" t="n">
        <v>3000</v>
      </c>
      <c r="I1591" s="41" t="s">
        <v>180</v>
      </c>
      <c r="K1591" s="23" t="n">
        <v>0</v>
      </c>
      <c r="L1591" s="23" t="n">
        <v>2980</v>
      </c>
      <c r="M1591" s="23" t="n">
        <v>0</v>
      </c>
      <c r="N1591" s="23" t="n">
        <v>0</v>
      </c>
      <c r="O1591" s="23" t="n">
        <f aca="false">K1591+L1591</f>
        <v>2980</v>
      </c>
      <c r="P1591" s="23" t="n">
        <f aca="false">K1591+L1591+M1591+N1591</f>
        <v>2980</v>
      </c>
      <c r="Q1591" s="23" t="n">
        <v>105</v>
      </c>
      <c r="R1591" s="23" t="n">
        <v>0</v>
      </c>
      <c r="S1591" s="23" t="n">
        <v>0</v>
      </c>
      <c r="T1591" s="23" t="n">
        <v>0</v>
      </c>
      <c r="U1591" s="23" t="n">
        <f aca="false">IF(I1591="delivery",O1591-SUM(Q1591+R1591),IF(I1591="PO",P1591-SUM(Q1591:R1591)))</f>
        <v>2875</v>
      </c>
      <c r="V1591" s="43" t="n">
        <v>0.1749</v>
      </c>
      <c r="W1591" s="43" t="n">
        <v>0.1749</v>
      </c>
      <c r="X1591" s="43" t="n">
        <f aca="false">W1591-V1591</f>
        <v>0</v>
      </c>
      <c r="Y1591" s="43"/>
      <c r="Z1591" s="43"/>
      <c r="AA1591" s="43"/>
      <c r="AB1591" s="43"/>
      <c r="AC1591" s="43" t="s">
        <v>10482</v>
      </c>
      <c r="AD1591" s="43"/>
      <c r="AE1591" s="43"/>
      <c r="AF1591" s="43"/>
      <c r="AG1591" s="43" t="n">
        <v>0.1749</v>
      </c>
      <c r="AH1591" s="43" t="s">
        <v>13080</v>
      </c>
      <c r="AI1591" s="63" t="n">
        <v>3000</v>
      </c>
      <c r="AJ1591" s="63" t="n">
        <v>8</v>
      </c>
      <c r="AK1591" s="43" t="s">
        <v>10491</v>
      </c>
      <c r="AL1591" s="43"/>
      <c r="AM1591" s="43"/>
      <c r="AN1591" s="43"/>
      <c r="AO1591" s="43" t="s">
        <v>82</v>
      </c>
      <c r="AP1591" s="23" t="s">
        <v>6397</v>
      </c>
      <c r="BF1591" s="23" t="s">
        <v>10498</v>
      </c>
      <c r="BG1591" s="1" t="s">
        <v>183</v>
      </c>
    </row>
    <row r="1592" s="23" customFormat="true" ht="12.75" hidden="true" customHeight="false" outlineLevel="0" collapsed="false">
      <c r="A1592" s="23" t="s">
        <v>7340</v>
      </c>
      <c r="B1592" s="23" t="s">
        <v>7341</v>
      </c>
      <c r="C1592" s="40" t="s">
        <v>177</v>
      </c>
      <c r="D1592" s="23" t="s">
        <v>82</v>
      </c>
      <c r="E1592" s="23" t="s">
        <v>7342</v>
      </c>
      <c r="F1592" s="23" t="s">
        <v>7343</v>
      </c>
      <c r="G1592" s="23" t="n">
        <v>71</v>
      </c>
      <c r="H1592" s="23" t="n">
        <v>3000</v>
      </c>
      <c r="I1592" s="41" t="s">
        <v>180</v>
      </c>
      <c r="K1592" s="23" t="n">
        <v>0</v>
      </c>
      <c r="L1592" s="23" t="n">
        <v>0</v>
      </c>
      <c r="M1592" s="23" t="n">
        <v>0</v>
      </c>
      <c r="N1592" s="23" t="n">
        <v>2500</v>
      </c>
      <c r="O1592" s="23" t="n">
        <f aca="false">K1592+L1592</f>
        <v>0</v>
      </c>
      <c r="P1592" s="23" t="n">
        <f aca="false">K1592+L1592+M1592+N1592</f>
        <v>2500</v>
      </c>
      <c r="Q1592" s="23" t="n">
        <v>0</v>
      </c>
      <c r="R1592" s="23" t="n">
        <v>532</v>
      </c>
      <c r="S1592" s="23" t="n">
        <v>939</v>
      </c>
      <c r="T1592" s="23" t="n">
        <v>511</v>
      </c>
      <c r="U1592" s="23" t="n">
        <f aca="false">IF(I1592="delivery",O1592-SUM(Q1592+R1592),IF(I1592="PO",P1592-SUM(Q1592:R1592)))</f>
        <v>-532</v>
      </c>
      <c r="V1592" s="43" t="n">
        <v>0.64</v>
      </c>
      <c r="W1592" s="43" t="n">
        <v>0.64</v>
      </c>
      <c r="X1592" s="43" t="n">
        <f aca="false">W1592-V1592</f>
        <v>0</v>
      </c>
      <c r="Y1592" s="43"/>
      <c r="Z1592" s="43"/>
      <c r="AA1592" s="43"/>
      <c r="AB1592" s="43"/>
      <c r="AC1592" s="43" t="s">
        <v>10482</v>
      </c>
      <c r="AD1592" s="43"/>
      <c r="AE1592" s="43"/>
      <c r="AF1592" s="43"/>
      <c r="AG1592" s="43" t="n">
        <v>0.64</v>
      </c>
      <c r="AH1592" s="43" t="s">
        <v>13081</v>
      </c>
      <c r="AI1592" s="63" t="n">
        <v>3000</v>
      </c>
      <c r="AJ1592" s="63" t="n">
        <v>12</v>
      </c>
      <c r="AK1592" s="43" t="s">
        <v>13001</v>
      </c>
      <c r="AL1592" s="43"/>
      <c r="AM1592" s="43"/>
      <c r="AN1592" s="43"/>
      <c r="AO1592" s="43" t="s">
        <v>82</v>
      </c>
      <c r="AP1592" s="23" t="s">
        <v>6397</v>
      </c>
      <c r="BF1592" s="23" t="s">
        <v>10498</v>
      </c>
      <c r="BG1592" s="1" t="s">
        <v>183</v>
      </c>
    </row>
    <row r="1593" s="23" customFormat="true" ht="12.75" hidden="true" customHeight="false" outlineLevel="0" collapsed="false">
      <c r="A1593" s="23" t="s">
        <v>7345</v>
      </c>
      <c r="B1593" s="23" t="s">
        <v>7346</v>
      </c>
      <c r="C1593" s="40" t="s">
        <v>177</v>
      </c>
      <c r="D1593" s="23" t="s">
        <v>82</v>
      </c>
      <c r="E1593" s="23" t="s">
        <v>7347</v>
      </c>
      <c r="F1593" s="23" t="s">
        <v>7348</v>
      </c>
      <c r="G1593" s="23" t="n">
        <v>81</v>
      </c>
      <c r="H1593" s="23" t="n">
        <v>2000</v>
      </c>
      <c r="I1593" s="41" t="s">
        <v>180</v>
      </c>
      <c r="K1593" s="23" t="n">
        <v>0</v>
      </c>
      <c r="L1593" s="23" t="n">
        <v>11615</v>
      </c>
      <c r="M1593" s="23" t="n">
        <v>0</v>
      </c>
      <c r="N1593" s="23" t="n">
        <v>0</v>
      </c>
      <c r="O1593" s="23" t="n">
        <f aca="false">K1593+L1593</f>
        <v>11615</v>
      </c>
      <c r="P1593" s="23" t="n">
        <f aca="false">K1593+L1593+M1593+N1593</f>
        <v>11615</v>
      </c>
      <c r="Q1593" s="23" t="n">
        <v>3558</v>
      </c>
      <c r="R1593" s="23" t="n">
        <v>11220</v>
      </c>
      <c r="S1593" s="23" t="n">
        <v>11817</v>
      </c>
      <c r="T1593" s="23" t="n">
        <v>7926</v>
      </c>
      <c r="U1593" s="23" t="n">
        <f aca="false">IF(I1593="delivery",O1593-SUM(Q1593+R1593),IF(I1593="PO",P1593-SUM(Q1593:R1593)))</f>
        <v>-3163</v>
      </c>
      <c r="V1593" s="43" t="n">
        <v>0.45</v>
      </c>
      <c r="W1593" s="43" t="n">
        <v>0.45</v>
      </c>
      <c r="X1593" s="43" t="n">
        <f aca="false">W1593-V1593</f>
        <v>0</v>
      </c>
      <c r="Y1593" s="43"/>
      <c r="Z1593" s="43"/>
      <c r="AA1593" s="43" t="n">
        <v>0.503</v>
      </c>
      <c r="AB1593" s="43"/>
      <c r="AC1593" s="43" t="s">
        <v>10482</v>
      </c>
      <c r="AD1593" s="43"/>
      <c r="AE1593" s="43"/>
      <c r="AF1593" s="43"/>
      <c r="AG1593" s="43" t="n">
        <v>0.45</v>
      </c>
      <c r="AH1593" s="43" t="s">
        <v>13082</v>
      </c>
      <c r="AI1593" s="63" t="n">
        <v>3000</v>
      </c>
      <c r="AJ1593" s="63" t="n">
        <v>6</v>
      </c>
      <c r="AK1593" s="43"/>
      <c r="AL1593" s="43"/>
      <c r="AM1593" s="43"/>
      <c r="AN1593" s="43"/>
      <c r="AO1593" s="43" t="s">
        <v>82</v>
      </c>
      <c r="AP1593" s="23" t="s">
        <v>6397</v>
      </c>
      <c r="BF1593" s="23" t="s">
        <v>10498</v>
      </c>
      <c r="BG1593" s="1" t="s">
        <v>183</v>
      </c>
    </row>
    <row r="1594" s="23" customFormat="true" ht="12.75" hidden="true" customHeight="false" outlineLevel="0" collapsed="false">
      <c r="A1594" s="23" t="s">
        <v>7349</v>
      </c>
      <c r="B1594" s="23" t="s">
        <v>7346</v>
      </c>
      <c r="C1594" s="40" t="s">
        <v>177</v>
      </c>
      <c r="D1594" s="23" t="s">
        <v>82</v>
      </c>
      <c r="E1594" s="23" t="s">
        <v>7347</v>
      </c>
      <c r="F1594" s="23" t="s">
        <v>7350</v>
      </c>
      <c r="G1594" s="23" t="n">
        <v>81</v>
      </c>
      <c r="H1594" s="23" t="n">
        <v>2000</v>
      </c>
      <c r="I1594" s="41" t="s">
        <v>180</v>
      </c>
      <c r="K1594" s="23" t="n">
        <v>0</v>
      </c>
      <c r="L1594" s="23" t="n">
        <v>0</v>
      </c>
      <c r="M1594" s="23" t="n">
        <v>0</v>
      </c>
      <c r="N1594" s="23" t="n">
        <v>0</v>
      </c>
      <c r="O1594" s="23" t="n">
        <f aca="false">K1594+L1594</f>
        <v>0</v>
      </c>
      <c r="P1594" s="23" t="n">
        <f aca="false">K1594+L1594+M1594+N1594</f>
        <v>0</v>
      </c>
      <c r="Q1594" s="23" t="n">
        <v>149</v>
      </c>
      <c r="R1594" s="23" t="n">
        <v>740</v>
      </c>
      <c r="S1594" s="23" t="n">
        <v>198</v>
      </c>
      <c r="T1594" s="23" t="n">
        <v>198</v>
      </c>
      <c r="U1594" s="23" t="n">
        <f aca="false">IF(I1594="delivery",O1594-SUM(Q1594+R1594),IF(I1594="PO",P1594-SUM(Q1594:R1594)))</f>
        <v>-889</v>
      </c>
      <c r="V1594" s="43" t="n">
        <v>0.45</v>
      </c>
      <c r="W1594" s="43" t="n">
        <v>0.45</v>
      </c>
      <c r="X1594" s="43" t="n">
        <f aca="false">W1594-V1594</f>
        <v>0</v>
      </c>
      <c r="Y1594" s="43"/>
      <c r="Z1594" s="43"/>
      <c r="AA1594" s="43"/>
      <c r="AB1594" s="43"/>
      <c r="AC1594" s="43" t="s">
        <v>10482</v>
      </c>
      <c r="AD1594" s="43"/>
      <c r="AE1594" s="43"/>
      <c r="AF1594" s="43"/>
      <c r="AG1594" s="43" t="n">
        <v>0.45</v>
      </c>
      <c r="AH1594" s="43" t="s">
        <v>13082</v>
      </c>
      <c r="AI1594" s="63" t="n">
        <v>3000</v>
      </c>
      <c r="AJ1594" s="63" t="n">
        <v>6</v>
      </c>
      <c r="AK1594" s="43"/>
      <c r="AL1594" s="43"/>
      <c r="AM1594" s="43"/>
      <c r="AN1594" s="43"/>
      <c r="AO1594" s="43" t="s">
        <v>82</v>
      </c>
      <c r="AP1594" s="23" t="s">
        <v>6397</v>
      </c>
      <c r="BF1594" s="23" t="s">
        <v>10498</v>
      </c>
      <c r="BG1594" s="1" t="s">
        <v>183</v>
      </c>
    </row>
    <row r="1595" s="23" customFormat="true" ht="12.75" hidden="true" customHeight="false" outlineLevel="0" collapsed="false">
      <c r="A1595" s="23" t="s">
        <v>7351</v>
      </c>
      <c r="B1595" s="23" t="s">
        <v>7352</v>
      </c>
      <c r="C1595" s="40" t="s">
        <v>177</v>
      </c>
      <c r="D1595" s="23" t="s">
        <v>82</v>
      </c>
      <c r="E1595" s="23" t="s">
        <v>7353</v>
      </c>
      <c r="F1595" s="23" t="s">
        <v>7354</v>
      </c>
      <c r="G1595" s="23" t="n">
        <v>41</v>
      </c>
      <c r="H1595" s="23" t="n">
        <v>2500</v>
      </c>
      <c r="I1595" s="41" t="s">
        <v>180</v>
      </c>
      <c r="K1595" s="23" t="n">
        <v>0</v>
      </c>
      <c r="L1595" s="23" t="n">
        <v>4600</v>
      </c>
      <c r="M1595" s="23" t="n">
        <v>0</v>
      </c>
      <c r="N1595" s="23" t="n">
        <v>0</v>
      </c>
      <c r="O1595" s="23" t="n">
        <f aca="false">K1595+L1595</f>
        <v>4600</v>
      </c>
      <c r="P1595" s="23" t="n">
        <f aca="false">K1595+L1595+M1595+N1595</f>
        <v>4600</v>
      </c>
      <c r="Q1595" s="23" t="n">
        <v>2408</v>
      </c>
      <c r="R1595" s="23" t="n">
        <v>5687</v>
      </c>
      <c r="S1595" s="23" t="n">
        <v>5631</v>
      </c>
      <c r="T1595" s="23" t="n">
        <v>3614</v>
      </c>
      <c r="U1595" s="23" t="n">
        <f aca="false">IF(I1595="delivery",O1595-SUM(Q1595+R1595),IF(I1595="PO",P1595-SUM(Q1595:R1595)))</f>
        <v>-3495</v>
      </c>
      <c r="V1595" s="43" t="n">
        <v>0.452</v>
      </c>
      <c r="W1595" s="43" t="n">
        <v>0.452</v>
      </c>
      <c r="X1595" s="43" t="n">
        <f aca="false">W1595-V1595</f>
        <v>0</v>
      </c>
      <c r="Y1595" s="43"/>
      <c r="Z1595" s="43"/>
      <c r="AA1595" s="43"/>
      <c r="AB1595" s="43"/>
      <c r="AC1595" s="43" t="s">
        <v>10482</v>
      </c>
      <c r="AD1595" s="43"/>
      <c r="AE1595" s="43"/>
      <c r="AF1595" s="43"/>
      <c r="AG1595" s="43" t="n">
        <v>0.452</v>
      </c>
      <c r="AH1595" s="43" t="s">
        <v>13083</v>
      </c>
      <c r="AI1595" s="63" t="n">
        <v>2500</v>
      </c>
      <c r="AJ1595" s="63" t="n">
        <v>6</v>
      </c>
      <c r="AK1595" s="43" t="s">
        <v>10491</v>
      </c>
      <c r="AL1595" s="43"/>
      <c r="AM1595" s="43"/>
      <c r="AN1595" s="43"/>
      <c r="AO1595" s="43" t="s">
        <v>82</v>
      </c>
      <c r="AP1595" s="23" t="s">
        <v>6397</v>
      </c>
      <c r="BF1595" s="23" t="s">
        <v>10498</v>
      </c>
      <c r="BG1595" s="1" t="s">
        <v>183</v>
      </c>
    </row>
    <row r="1596" s="23" customFormat="true" ht="12.75" hidden="true" customHeight="false" outlineLevel="0" collapsed="false">
      <c r="A1596" s="23" t="s">
        <v>7355</v>
      </c>
      <c r="B1596" s="23" t="s">
        <v>7356</v>
      </c>
      <c r="C1596" s="40" t="s">
        <v>177</v>
      </c>
      <c r="D1596" s="23" t="s">
        <v>82</v>
      </c>
      <c r="E1596" s="23" t="s">
        <v>7357</v>
      </c>
      <c r="F1596" s="23" t="s">
        <v>7358</v>
      </c>
      <c r="G1596" s="23" t="n">
        <v>51</v>
      </c>
      <c r="H1596" s="23" t="n">
        <v>3000</v>
      </c>
      <c r="I1596" s="41" t="s">
        <v>180</v>
      </c>
      <c r="K1596" s="23" t="n">
        <v>0</v>
      </c>
      <c r="L1596" s="23" t="n">
        <v>55</v>
      </c>
      <c r="M1596" s="23" t="n">
        <v>3000</v>
      </c>
      <c r="N1596" s="23" t="n">
        <v>0</v>
      </c>
      <c r="O1596" s="23" t="n">
        <f aca="false">K1596+L1596</f>
        <v>55</v>
      </c>
      <c r="P1596" s="23" t="n">
        <f aca="false">K1596+L1596+M1596+N1596</f>
        <v>3055</v>
      </c>
      <c r="Q1596" s="23" t="n">
        <v>105</v>
      </c>
      <c r="R1596" s="23" t="n">
        <v>0</v>
      </c>
      <c r="S1596" s="23" t="n">
        <v>0</v>
      </c>
      <c r="T1596" s="23" t="n">
        <v>0</v>
      </c>
      <c r="U1596" s="23" t="n">
        <f aca="false">IF(I1596="delivery",O1596-SUM(Q1596+R1596),IF(I1596="PO",P1596-SUM(Q1596:R1596)))</f>
        <v>-50</v>
      </c>
      <c r="V1596" s="43" t="n">
        <v>0.18</v>
      </c>
      <c r="W1596" s="43" t="n">
        <v>0.18</v>
      </c>
      <c r="X1596" s="43" t="n">
        <f aca="false">W1596-V1596</f>
        <v>0</v>
      </c>
      <c r="Y1596" s="43"/>
      <c r="Z1596" s="43"/>
      <c r="AA1596" s="43"/>
      <c r="AB1596" s="43"/>
      <c r="AC1596" s="43" t="s">
        <v>10482</v>
      </c>
      <c r="AD1596" s="43"/>
      <c r="AE1596" s="43"/>
      <c r="AF1596" s="43"/>
      <c r="AG1596" s="43" t="n">
        <v>0.18</v>
      </c>
      <c r="AH1596" s="43" t="s">
        <v>13084</v>
      </c>
      <c r="AI1596" s="63" t="n">
        <v>3000</v>
      </c>
      <c r="AJ1596" s="63" t="n">
        <v>8</v>
      </c>
      <c r="AK1596" s="43"/>
      <c r="AL1596" s="43"/>
      <c r="AM1596" s="43"/>
      <c r="AN1596" s="43"/>
      <c r="AO1596" s="43" t="s">
        <v>82</v>
      </c>
      <c r="AP1596" s="23" t="s">
        <v>6397</v>
      </c>
      <c r="BF1596" s="23" t="s">
        <v>10498</v>
      </c>
      <c r="BG1596" s="1" t="s">
        <v>183</v>
      </c>
    </row>
    <row r="1597" s="23" customFormat="true" ht="12.75" hidden="true" customHeight="false" outlineLevel="0" collapsed="false">
      <c r="A1597" s="23" t="s">
        <v>7366</v>
      </c>
      <c r="B1597" s="23" t="s">
        <v>7367</v>
      </c>
      <c r="C1597" s="40" t="s">
        <v>1465</v>
      </c>
      <c r="D1597" s="23" t="s">
        <v>82</v>
      </c>
      <c r="E1597" s="23" t="s">
        <v>7368</v>
      </c>
      <c r="F1597" s="23" t="s">
        <v>7369</v>
      </c>
      <c r="G1597" s="23" t="n">
        <v>55</v>
      </c>
      <c r="H1597" s="23" t="n">
        <v>1</v>
      </c>
      <c r="I1597" s="41" t="s">
        <v>188</v>
      </c>
      <c r="K1597" s="23" t="n">
        <v>0</v>
      </c>
      <c r="L1597" s="23" t="n">
        <v>0</v>
      </c>
      <c r="M1597" s="23" t="n">
        <v>27</v>
      </c>
      <c r="N1597" s="23" t="n">
        <v>0</v>
      </c>
      <c r="O1597" s="23" t="n">
        <f aca="false">K1597+L1597</f>
        <v>0</v>
      </c>
      <c r="P1597" s="23" t="n">
        <f aca="false">K1597+L1597+M1597+N1597</f>
        <v>27</v>
      </c>
      <c r="Q1597" s="23" t="n">
        <v>0</v>
      </c>
      <c r="R1597" s="23" t="n">
        <v>27</v>
      </c>
      <c r="S1597" s="23" t="n">
        <v>196</v>
      </c>
      <c r="T1597" s="23" t="n">
        <v>30</v>
      </c>
      <c r="U1597" s="23" t="n">
        <f aca="false">IF(I1597="delivery",O1597-SUM(Q1597+R1597),IF(I1597="PO",P1597-SUM(Q1597:R1597)))</f>
        <v>0</v>
      </c>
      <c r="V1597" s="43" t="n">
        <v>0.0001</v>
      </c>
      <c r="W1597" s="43" t="n">
        <v>0.0001</v>
      </c>
      <c r="X1597" s="43" t="n">
        <f aca="false">W1597-V1597</f>
        <v>0</v>
      </c>
      <c r="Y1597" s="43"/>
      <c r="Z1597" s="43"/>
      <c r="AA1597" s="43"/>
      <c r="AB1597" s="43"/>
      <c r="AC1597" s="43"/>
      <c r="AD1597" s="43"/>
      <c r="AE1597" s="43"/>
      <c r="AF1597" s="43"/>
      <c r="AG1597" s="43"/>
      <c r="AH1597" s="43"/>
      <c r="AI1597" s="63"/>
      <c r="AJ1597" s="63"/>
      <c r="AK1597" s="43"/>
      <c r="AL1597" s="43"/>
      <c r="AM1597" s="43"/>
      <c r="AN1597" s="43"/>
      <c r="AO1597" s="43" t="s">
        <v>82</v>
      </c>
      <c r="AP1597" s="23" t="s">
        <v>2011</v>
      </c>
      <c r="BF1597" s="23" t="s">
        <v>1468</v>
      </c>
      <c r="BG1597" s="1" t="s">
        <v>183</v>
      </c>
    </row>
    <row r="1598" s="23" customFormat="true" ht="12.75" hidden="true" customHeight="false" outlineLevel="0" collapsed="false">
      <c r="A1598" s="23" t="s">
        <v>7370</v>
      </c>
      <c r="B1598" s="23" t="s">
        <v>7371</v>
      </c>
      <c r="C1598" s="40" t="s">
        <v>177</v>
      </c>
      <c r="D1598" s="23" t="s">
        <v>82</v>
      </c>
      <c r="E1598" s="23" t="s">
        <v>7372</v>
      </c>
      <c r="F1598" s="23" t="s">
        <v>7373</v>
      </c>
      <c r="G1598" s="23" t="n">
        <v>66</v>
      </c>
      <c r="H1598" s="23" t="n">
        <v>3000</v>
      </c>
      <c r="I1598" s="41" t="s">
        <v>180</v>
      </c>
      <c r="K1598" s="23" t="n">
        <v>0</v>
      </c>
      <c r="L1598" s="23" t="n">
        <v>0</v>
      </c>
      <c r="M1598" s="23" t="n">
        <v>0</v>
      </c>
      <c r="N1598" s="23" t="n">
        <v>9000</v>
      </c>
      <c r="O1598" s="23" t="n">
        <f aca="false">K1598+L1598</f>
        <v>0</v>
      </c>
      <c r="P1598" s="23" t="n">
        <f aca="false">K1598+L1598+M1598+N1598</f>
        <v>9000</v>
      </c>
      <c r="Q1598" s="23" t="n">
        <v>20</v>
      </c>
      <c r="R1598" s="23" t="n">
        <v>6482</v>
      </c>
      <c r="S1598" s="23" t="n">
        <v>6574</v>
      </c>
      <c r="T1598" s="23" t="n">
        <v>4458</v>
      </c>
      <c r="U1598" s="23" t="n">
        <f aca="false">IF(I1598="delivery",O1598-SUM(Q1598+R1598),IF(I1598="PO",P1598-SUM(Q1598:R1598)))</f>
        <v>-6502</v>
      </c>
      <c r="V1598" s="43" t="n">
        <v>0.05</v>
      </c>
      <c r="W1598" s="43" t="n">
        <v>0.05</v>
      </c>
      <c r="X1598" s="43" t="n">
        <f aca="false">W1598-V1598</f>
        <v>0</v>
      </c>
      <c r="Y1598" s="43"/>
      <c r="Z1598" s="43"/>
      <c r="AA1598" s="43"/>
      <c r="AB1598" s="43"/>
      <c r="AC1598" s="43" t="s">
        <v>10482</v>
      </c>
      <c r="AD1598" s="43"/>
      <c r="AE1598" s="43"/>
      <c r="AF1598" s="43"/>
      <c r="AG1598" s="43" t="n">
        <v>0.05</v>
      </c>
      <c r="AH1598" s="43" t="s">
        <v>13085</v>
      </c>
      <c r="AI1598" s="63" t="n">
        <v>3000</v>
      </c>
      <c r="AJ1598" s="63" t="n">
        <v>12</v>
      </c>
      <c r="AK1598" s="43" t="s">
        <v>13086</v>
      </c>
      <c r="AL1598" s="43"/>
      <c r="AM1598" s="43" t="s">
        <v>12744</v>
      </c>
      <c r="AN1598" s="43"/>
      <c r="AO1598" s="43" t="s">
        <v>82</v>
      </c>
      <c r="AP1598" s="23" t="s">
        <v>6397</v>
      </c>
      <c r="BF1598" s="23" t="s">
        <v>719</v>
      </c>
      <c r="BG1598" s="1" t="s">
        <v>183</v>
      </c>
    </row>
    <row r="1599" s="23" customFormat="true" ht="12.75" hidden="true" customHeight="false" outlineLevel="0" collapsed="false">
      <c r="A1599" s="23" t="s">
        <v>7376</v>
      </c>
      <c r="B1599" s="23" t="s">
        <v>7377</v>
      </c>
      <c r="C1599" s="40" t="s">
        <v>177</v>
      </c>
      <c r="D1599" s="23" t="s">
        <v>82</v>
      </c>
      <c r="E1599" s="23" t="s">
        <v>7378</v>
      </c>
      <c r="F1599" s="23" t="s">
        <v>7379</v>
      </c>
      <c r="G1599" s="23" t="n">
        <v>36</v>
      </c>
      <c r="H1599" s="23" t="n">
        <v>3000</v>
      </c>
      <c r="I1599" s="41" t="s">
        <v>180</v>
      </c>
      <c r="K1599" s="23" t="n">
        <v>0</v>
      </c>
      <c r="L1599" s="23" t="n">
        <v>0</v>
      </c>
      <c r="M1599" s="23" t="n">
        <v>3000</v>
      </c>
      <c r="N1599" s="23" t="n">
        <v>0</v>
      </c>
      <c r="O1599" s="23" t="n">
        <f aca="false">K1599+L1599</f>
        <v>0</v>
      </c>
      <c r="P1599" s="23" t="n">
        <f aca="false">K1599+L1599+M1599+N1599</f>
        <v>3000</v>
      </c>
      <c r="Q1599" s="23" t="n">
        <v>0</v>
      </c>
      <c r="R1599" s="23" t="n">
        <v>1607</v>
      </c>
      <c r="S1599" s="23" t="n">
        <v>1198</v>
      </c>
      <c r="T1599" s="23" t="n">
        <v>1047</v>
      </c>
      <c r="U1599" s="23" t="n">
        <f aca="false">IF(I1599="delivery",O1599-SUM(Q1599+R1599),IF(I1599="PO",P1599-SUM(Q1599:R1599)))</f>
        <v>-1607</v>
      </c>
      <c r="V1599" s="43" t="n">
        <v>0.12826</v>
      </c>
      <c r="W1599" s="43" t="n">
        <v>0.12826</v>
      </c>
      <c r="X1599" s="43" t="n">
        <f aca="false">W1599-V1599</f>
        <v>0</v>
      </c>
      <c r="Y1599" s="43"/>
      <c r="Z1599" s="43"/>
      <c r="AA1599" s="43"/>
      <c r="AB1599" s="43"/>
      <c r="AC1599" s="43" t="s">
        <v>10482</v>
      </c>
      <c r="AD1599" s="43"/>
      <c r="AE1599" s="43"/>
      <c r="AF1599" s="43"/>
      <c r="AG1599" s="43" t="n">
        <v>0.12826</v>
      </c>
      <c r="AH1599" s="43" t="s">
        <v>13087</v>
      </c>
      <c r="AI1599" s="63" t="n">
        <v>3000</v>
      </c>
      <c r="AJ1599" s="63" t="n">
        <v>6</v>
      </c>
      <c r="AK1599" s="43" t="s">
        <v>13088</v>
      </c>
      <c r="AL1599" s="43"/>
      <c r="AM1599" s="43" t="s">
        <v>12744</v>
      </c>
      <c r="AN1599" s="43"/>
      <c r="AO1599" s="43" t="s">
        <v>82</v>
      </c>
      <c r="AP1599" s="23" t="s">
        <v>6397</v>
      </c>
      <c r="BF1599" s="23" t="s">
        <v>719</v>
      </c>
      <c r="BG1599" s="1" t="s">
        <v>183</v>
      </c>
    </row>
    <row r="1600" s="23" customFormat="true" ht="12.75" hidden="true" customHeight="false" outlineLevel="0" collapsed="false">
      <c r="A1600" s="23" t="s">
        <v>7380</v>
      </c>
      <c r="B1600" s="23" t="s">
        <v>7381</v>
      </c>
      <c r="C1600" s="40" t="s">
        <v>1465</v>
      </c>
      <c r="D1600" s="23" t="s">
        <v>82</v>
      </c>
      <c r="E1600" s="23" t="s">
        <v>7382</v>
      </c>
      <c r="F1600" s="23" t="s">
        <v>7383</v>
      </c>
      <c r="G1600" s="23" t="n">
        <v>55</v>
      </c>
      <c r="H1600" s="23" t="n">
        <v>1</v>
      </c>
      <c r="I1600" s="41" t="s">
        <v>180</v>
      </c>
      <c r="K1600" s="23" t="n">
        <v>0</v>
      </c>
      <c r="L1600" s="23" t="n">
        <v>0</v>
      </c>
      <c r="M1600" s="23" t="n">
        <v>0</v>
      </c>
      <c r="N1600" s="23" t="n">
        <v>0</v>
      </c>
      <c r="O1600" s="23" t="n">
        <f aca="false">K1600+L1600</f>
        <v>0</v>
      </c>
      <c r="P1600" s="23" t="n">
        <f aca="false">K1600+L1600+M1600+N1600</f>
        <v>0</v>
      </c>
      <c r="Q1600" s="23" t="n">
        <v>0</v>
      </c>
      <c r="R1600" s="23" t="n">
        <v>480</v>
      </c>
      <c r="S1600" s="23" t="n">
        <v>14064</v>
      </c>
      <c r="T1600" s="23" t="n">
        <v>5376</v>
      </c>
      <c r="U1600" s="23" t="n">
        <f aca="false">IF(I1600="delivery",O1600-SUM(Q1600+R1600),IF(I1600="PO",P1600-SUM(Q1600:R1600)))</f>
        <v>-480</v>
      </c>
      <c r="V1600" s="43" t="n">
        <v>0.0001</v>
      </c>
      <c r="W1600" s="43" t="n">
        <v>0.0001</v>
      </c>
      <c r="X1600" s="43" t="n">
        <f aca="false">W1600-V1600</f>
        <v>0</v>
      </c>
      <c r="Y1600" s="43"/>
      <c r="Z1600" s="43"/>
      <c r="AA1600" s="43"/>
      <c r="AB1600" s="43"/>
      <c r="AC1600" s="43"/>
      <c r="AD1600" s="43"/>
      <c r="AE1600" s="43"/>
      <c r="AF1600" s="43"/>
      <c r="AG1600" s="43"/>
      <c r="AH1600" s="43"/>
      <c r="AI1600" s="63"/>
      <c r="AJ1600" s="63"/>
      <c r="AK1600" s="43"/>
      <c r="AL1600" s="43"/>
      <c r="AM1600" s="43"/>
      <c r="AN1600" s="43"/>
      <c r="AO1600" s="43" t="s">
        <v>82</v>
      </c>
      <c r="AP1600" s="23" t="s">
        <v>6397</v>
      </c>
      <c r="BF1600" s="23" t="s">
        <v>1468</v>
      </c>
      <c r="BG1600" s="1" t="s">
        <v>183</v>
      </c>
    </row>
    <row r="1601" s="23" customFormat="true" ht="12.75" hidden="true" customHeight="false" outlineLevel="0" collapsed="false">
      <c r="A1601" s="23" t="s">
        <v>7384</v>
      </c>
      <c r="B1601" s="23" t="s">
        <v>7385</v>
      </c>
      <c r="C1601" s="40" t="s">
        <v>177</v>
      </c>
      <c r="D1601" s="23" t="s">
        <v>82</v>
      </c>
      <c r="E1601" s="23" t="s">
        <v>7386</v>
      </c>
      <c r="F1601" s="23" t="s">
        <v>7387</v>
      </c>
      <c r="G1601" s="23" t="n">
        <v>106</v>
      </c>
      <c r="H1601" s="23" t="n">
        <v>2500</v>
      </c>
      <c r="I1601" s="41" t="s">
        <v>180</v>
      </c>
      <c r="K1601" s="23" t="n">
        <v>0</v>
      </c>
      <c r="L1601" s="23" t="n">
        <v>0</v>
      </c>
      <c r="M1601" s="23" t="n">
        <v>2500</v>
      </c>
      <c r="N1601" s="23" t="n">
        <v>3560</v>
      </c>
      <c r="O1601" s="23" t="n">
        <f aca="false">K1601+L1601</f>
        <v>0</v>
      </c>
      <c r="P1601" s="23" t="n">
        <f aca="false">K1601+L1601+M1601+N1601</f>
        <v>6060</v>
      </c>
      <c r="Q1601" s="23" t="n">
        <v>0</v>
      </c>
      <c r="R1601" s="23" t="n">
        <v>3214</v>
      </c>
      <c r="S1601" s="23" t="n">
        <v>2545</v>
      </c>
      <c r="T1601" s="23" t="n">
        <v>1945</v>
      </c>
      <c r="U1601" s="23" t="n">
        <f aca="false">IF(I1601="delivery",O1601-SUM(Q1601+R1601),IF(I1601="PO",P1601-SUM(Q1601:R1601)))</f>
        <v>-3214</v>
      </c>
      <c r="V1601" s="43" t="n">
        <v>0.62964</v>
      </c>
      <c r="W1601" s="43" t="n">
        <v>0.62964</v>
      </c>
      <c r="X1601" s="43" t="n">
        <f aca="false">W1601-V1601</f>
        <v>0</v>
      </c>
      <c r="Y1601" s="43"/>
      <c r="Z1601" s="43"/>
      <c r="AA1601" s="43"/>
      <c r="AB1601" s="43"/>
      <c r="AC1601" s="43" t="s">
        <v>10482</v>
      </c>
      <c r="AD1601" s="43"/>
      <c r="AE1601" s="43"/>
      <c r="AF1601" s="43"/>
      <c r="AG1601" s="43" t="n">
        <v>0.62964</v>
      </c>
      <c r="AH1601" s="43" t="s">
        <v>13089</v>
      </c>
      <c r="AI1601" s="63" t="n">
        <v>2500</v>
      </c>
      <c r="AJ1601" s="63" t="n">
        <v>20</v>
      </c>
      <c r="AK1601" s="43" t="s">
        <v>13090</v>
      </c>
      <c r="AL1601" s="43"/>
      <c r="AM1601" s="43" t="s">
        <v>12744</v>
      </c>
      <c r="AN1601" s="43"/>
      <c r="AO1601" s="43" t="s">
        <v>82</v>
      </c>
      <c r="AP1601" s="23" t="s">
        <v>6397</v>
      </c>
      <c r="BF1601" s="23" t="s">
        <v>719</v>
      </c>
      <c r="BG1601" s="1" t="s">
        <v>183</v>
      </c>
    </row>
    <row r="1602" s="23" customFormat="true" ht="12.75" hidden="true" customHeight="false" outlineLevel="0" collapsed="false">
      <c r="A1602" s="23" t="s">
        <v>7398</v>
      </c>
      <c r="B1602" s="23" t="s">
        <v>7399</v>
      </c>
      <c r="C1602" s="40" t="s">
        <v>177</v>
      </c>
      <c r="D1602" s="23" t="s">
        <v>82</v>
      </c>
      <c r="E1602" s="23" t="s">
        <v>7400</v>
      </c>
      <c r="F1602" s="23" t="s">
        <v>7401</v>
      </c>
      <c r="G1602" s="23" t="n">
        <v>66</v>
      </c>
      <c r="H1602" s="23" t="n">
        <v>1000</v>
      </c>
      <c r="I1602" s="41" t="s">
        <v>180</v>
      </c>
      <c r="K1602" s="23" t="n">
        <v>0</v>
      </c>
      <c r="L1602" s="23" t="n">
        <v>0</v>
      </c>
      <c r="M1602" s="23" t="n">
        <v>0</v>
      </c>
      <c r="N1602" s="23" t="n">
        <v>1000</v>
      </c>
      <c r="O1602" s="23" t="n">
        <f aca="false">K1602+L1602</f>
        <v>0</v>
      </c>
      <c r="P1602" s="23" t="n">
        <f aca="false">K1602+L1602+M1602+N1602</f>
        <v>1000</v>
      </c>
      <c r="Q1602" s="23" t="n">
        <v>0</v>
      </c>
      <c r="R1602" s="23" t="n">
        <v>1607</v>
      </c>
      <c r="S1602" s="23" t="n">
        <v>1198</v>
      </c>
      <c r="T1602" s="23" t="n">
        <v>1047</v>
      </c>
      <c r="U1602" s="23" t="n">
        <f aca="false">IF(I1602="delivery",O1602-SUM(Q1602+R1602),IF(I1602="PO",P1602-SUM(Q1602:R1602)))</f>
        <v>-1607</v>
      </c>
      <c r="V1602" s="43" t="n">
        <v>4.54</v>
      </c>
      <c r="W1602" s="43" t="n">
        <v>4.54</v>
      </c>
      <c r="X1602" s="43" t="n">
        <f aca="false">W1602-V1602</f>
        <v>0</v>
      </c>
      <c r="Y1602" s="43"/>
      <c r="Z1602" s="43"/>
      <c r="AA1602" s="43"/>
      <c r="AB1602" s="43"/>
      <c r="AC1602" s="43" t="s">
        <v>10482</v>
      </c>
      <c r="AD1602" s="43"/>
      <c r="AE1602" s="43"/>
      <c r="AF1602" s="43"/>
      <c r="AG1602" s="43" t="n">
        <v>4.54</v>
      </c>
      <c r="AH1602" s="43" t="s">
        <v>13091</v>
      </c>
      <c r="AI1602" s="63" t="n">
        <v>1000</v>
      </c>
      <c r="AJ1602" s="63" t="n">
        <v>12</v>
      </c>
      <c r="AK1602" s="43" t="s">
        <v>13074</v>
      </c>
      <c r="AL1602" s="43"/>
      <c r="AM1602" s="43"/>
      <c r="AN1602" s="43"/>
      <c r="AO1602" s="43" t="s">
        <v>82</v>
      </c>
      <c r="AP1602" s="23" t="s">
        <v>6397</v>
      </c>
      <c r="BF1602" s="23" t="s">
        <v>719</v>
      </c>
      <c r="BG1602" s="1" t="s">
        <v>183</v>
      </c>
    </row>
    <row r="1603" s="23" customFormat="true" ht="12.75" hidden="true" customHeight="false" outlineLevel="0" collapsed="false">
      <c r="A1603" s="23" t="s">
        <v>7406</v>
      </c>
      <c r="B1603" s="23" t="s">
        <v>7407</v>
      </c>
      <c r="C1603" s="40" t="s">
        <v>177</v>
      </c>
      <c r="D1603" s="23" t="s">
        <v>82</v>
      </c>
      <c r="E1603" s="23" t="s">
        <v>7408</v>
      </c>
      <c r="F1603" s="23" t="s">
        <v>7409</v>
      </c>
      <c r="G1603" s="23" t="n">
        <v>91</v>
      </c>
      <c r="H1603" s="23" t="n">
        <v>2000</v>
      </c>
      <c r="I1603" s="41" t="s">
        <v>180</v>
      </c>
      <c r="K1603" s="23" t="n">
        <v>0</v>
      </c>
      <c r="L1603" s="23" t="n">
        <v>1888</v>
      </c>
      <c r="M1603" s="23" t="n">
        <v>0</v>
      </c>
      <c r="N1603" s="23" t="n">
        <v>0</v>
      </c>
      <c r="O1603" s="23" t="n">
        <f aca="false">K1603+L1603</f>
        <v>1888</v>
      </c>
      <c r="P1603" s="23" t="n">
        <f aca="false">K1603+L1603+M1603+N1603</f>
        <v>1888</v>
      </c>
      <c r="Q1603" s="23" t="n">
        <v>437</v>
      </c>
      <c r="R1603" s="23" t="n">
        <v>1037</v>
      </c>
      <c r="S1603" s="23" t="n">
        <v>660</v>
      </c>
      <c r="T1603" s="23" t="n">
        <v>664</v>
      </c>
      <c r="U1603" s="23" t="n">
        <f aca="false">IF(I1603="delivery",O1603-SUM(Q1603+R1603),IF(I1603="PO",P1603-SUM(Q1603:R1603)))</f>
        <v>414</v>
      </c>
      <c r="V1603" s="43" t="n">
        <v>0.4781</v>
      </c>
      <c r="W1603" s="43" t="n">
        <v>0.451</v>
      </c>
      <c r="X1603" s="43" t="n">
        <f aca="false">W1603-V1603</f>
        <v>-0.0271</v>
      </c>
      <c r="Y1603" s="43"/>
      <c r="Z1603" s="43"/>
      <c r="AA1603" s="43"/>
      <c r="AB1603" s="43"/>
      <c r="AC1603" s="43" t="s">
        <v>10482</v>
      </c>
      <c r="AD1603" s="43"/>
      <c r="AE1603" s="43"/>
      <c r="AF1603" s="43"/>
      <c r="AG1603" s="43" t="n">
        <v>0.451</v>
      </c>
      <c r="AH1603" s="43" t="s">
        <v>13092</v>
      </c>
      <c r="AI1603" s="63" t="n">
        <v>2000</v>
      </c>
      <c r="AJ1603" s="63" t="n">
        <v>16</v>
      </c>
      <c r="AK1603" s="43" t="s">
        <v>10491</v>
      </c>
      <c r="AL1603" s="43"/>
      <c r="AM1603" s="43"/>
      <c r="AN1603" s="43"/>
      <c r="AO1603" s="43" t="s">
        <v>82</v>
      </c>
      <c r="AP1603" s="23" t="s">
        <v>6397</v>
      </c>
      <c r="BF1603" s="23" t="s">
        <v>10498</v>
      </c>
      <c r="BG1603" s="1" t="s">
        <v>183</v>
      </c>
    </row>
    <row r="1604" s="23" customFormat="true" ht="12.75" hidden="true" customHeight="false" outlineLevel="0" collapsed="false">
      <c r="A1604" s="23" t="s">
        <v>7410</v>
      </c>
      <c r="B1604" s="23" t="s">
        <v>7411</v>
      </c>
      <c r="C1604" s="40" t="s">
        <v>177</v>
      </c>
      <c r="D1604" s="23" t="s">
        <v>82</v>
      </c>
      <c r="E1604" s="23" t="s">
        <v>7412</v>
      </c>
      <c r="F1604" s="23" t="s">
        <v>7413</v>
      </c>
      <c r="G1604" s="23" t="n">
        <v>71</v>
      </c>
      <c r="H1604" s="23" t="n">
        <v>2000</v>
      </c>
      <c r="I1604" s="41" t="s">
        <v>180</v>
      </c>
      <c r="K1604" s="23" t="n">
        <v>0</v>
      </c>
      <c r="L1604" s="23" t="n">
        <v>4480</v>
      </c>
      <c r="M1604" s="23" t="n">
        <v>0</v>
      </c>
      <c r="N1604" s="23" t="n">
        <v>0</v>
      </c>
      <c r="O1604" s="23" t="n">
        <f aca="false">K1604+L1604</f>
        <v>4480</v>
      </c>
      <c r="P1604" s="23" t="n">
        <f aca="false">K1604+L1604+M1604+N1604</f>
        <v>4480</v>
      </c>
      <c r="Q1604" s="23" t="n">
        <v>930</v>
      </c>
      <c r="R1604" s="23" t="n">
        <v>2112</v>
      </c>
      <c r="S1604" s="23" t="n">
        <v>1918</v>
      </c>
      <c r="T1604" s="23" t="n">
        <v>256</v>
      </c>
      <c r="U1604" s="23" t="n">
        <f aca="false">IF(I1604="delivery",O1604-SUM(Q1604+R1604),IF(I1604="PO",P1604-SUM(Q1604:R1604)))</f>
        <v>1438</v>
      </c>
      <c r="V1604" s="43" t="n">
        <v>0.253</v>
      </c>
      <c r="W1604" s="43" t="n">
        <v>0.253</v>
      </c>
      <c r="X1604" s="43" t="n">
        <f aca="false">W1604-V1604</f>
        <v>0</v>
      </c>
      <c r="Y1604" s="43"/>
      <c r="Z1604" s="43"/>
      <c r="AA1604" s="43"/>
      <c r="AB1604" s="43"/>
      <c r="AC1604" s="43" t="s">
        <v>10482</v>
      </c>
      <c r="AD1604" s="43"/>
      <c r="AE1604" s="43"/>
      <c r="AF1604" s="43"/>
      <c r="AG1604" s="43" t="n">
        <v>0.253</v>
      </c>
      <c r="AH1604" s="43" t="s">
        <v>13093</v>
      </c>
      <c r="AI1604" s="63" t="n">
        <v>2000</v>
      </c>
      <c r="AJ1604" s="63" t="n">
        <v>12</v>
      </c>
      <c r="AK1604" s="43" t="s">
        <v>10491</v>
      </c>
      <c r="AL1604" s="43"/>
      <c r="AM1604" s="43"/>
      <c r="AN1604" s="43"/>
      <c r="AO1604" s="43" t="s">
        <v>82</v>
      </c>
      <c r="AP1604" s="23" t="s">
        <v>6397</v>
      </c>
      <c r="BF1604" s="23" t="s">
        <v>10498</v>
      </c>
      <c r="BG1604" s="1" t="s">
        <v>183</v>
      </c>
    </row>
    <row r="1605" s="23" customFormat="true" ht="12.75" hidden="false" customHeight="false" outlineLevel="0" collapsed="false">
      <c r="A1605" s="23" t="s">
        <v>7414</v>
      </c>
      <c r="B1605" s="23" t="s">
        <v>7415</v>
      </c>
      <c r="C1605" s="40" t="s">
        <v>177</v>
      </c>
      <c r="D1605" s="23" t="s">
        <v>1471</v>
      </c>
      <c r="E1605" s="23" t="s">
        <v>7416</v>
      </c>
      <c r="F1605" s="23" t="s">
        <v>7417</v>
      </c>
      <c r="G1605" s="23" t="n">
        <v>55</v>
      </c>
      <c r="H1605" s="23" t="n">
        <v>1</v>
      </c>
      <c r="I1605" s="41" t="s">
        <v>188</v>
      </c>
      <c r="K1605" s="23" t="n">
        <v>0</v>
      </c>
      <c r="L1605" s="23" t="n">
        <v>0</v>
      </c>
      <c r="M1605" s="23" t="n">
        <v>2500</v>
      </c>
      <c r="N1605" s="23" t="n">
        <v>0</v>
      </c>
      <c r="O1605" s="23" t="n">
        <f aca="false">K1605+L1605</f>
        <v>0</v>
      </c>
      <c r="P1605" s="23" t="n">
        <f aca="false">K1605+L1605+M1605+N1605</f>
        <v>2500</v>
      </c>
      <c r="Q1605" s="23" t="n">
        <v>45</v>
      </c>
      <c r="R1605" s="23" t="n">
        <v>301</v>
      </c>
      <c r="S1605" s="23" t="n">
        <v>256</v>
      </c>
      <c r="T1605" s="23" t="n">
        <v>148</v>
      </c>
      <c r="U1605" s="23" t="n">
        <f aca="false">IF(I1605="delivery",O1605-SUM(Q1605+R1605),IF(I1605="PO",P1605-SUM(Q1605:R1605)))</f>
        <v>2154</v>
      </c>
      <c r="V1605" s="43" t="n">
        <v>0.675</v>
      </c>
      <c r="W1605" s="43" t="n">
        <v>0.675</v>
      </c>
      <c r="X1605" s="43" t="n">
        <f aca="false">W1605-V1605</f>
        <v>0</v>
      </c>
      <c r="Y1605" s="43"/>
      <c r="Z1605" s="43"/>
      <c r="AA1605" s="43"/>
      <c r="AB1605" s="43"/>
      <c r="AC1605" s="43" t="s">
        <v>10482</v>
      </c>
      <c r="AD1605" s="43"/>
      <c r="AE1605" s="43"/>
      <c r="AF1605" s="43"/>
      <c r="AG1605" s="43" t="n">
        <v>0.675</v>
      </c>
      <c r="AH1605" s="43"/>
      <c r="AI1605" s="63"/>
      <c r="AJ1605" s="63"/>
      <c r="AK1605" s="43"/>
      <c r="AL1605" s="43"/>
      <c r="AM1605" s="43" t="s">
        <v>11367</v>
      </c>
      <c r="AN1605" s="43"/>
      <c r="AO1605" s="43" t="s">
        <v>1471</v>
      </c>
      <c r="AP1605" s="23" t="s">
        <v>3124</v>
      </c>
      <c r="AT1605" s="23" t="s">
        <v>11356</v>
      </c>
      <c r="AV1605" s="23" t="n">
        <v>0.675</v>
      </c>
      <c r="AW1605" s="23" t="s">
        <v>12698</v>
      </c>
      <c r="AX1605" s="23" t="s">
        <v>13094</v>
      </c>
      <c r="AY1605" s="23" t="n">
        <v>2500</v>
      </c>
      <c r="AZ1605" s="23" t="n">
        <v>10</v>
      </c>
      <c r="BA1605" s="23" t="s">
        <v>177</v>
      </c>
      <c r="BB1605" s="23" t="s">
        <v>11590</v>
      </c>
      <c r="BF1605" s="23" t="s">
        <v>10498</v>
      </c>
      <c r="BG1605" s="1" t="s">
        <v>183</v>
      </c>
    </row>
    <row r="1606" s="23" customFormat="true" ht="12.75" hidden="true" customHeight="false" outlineLevel="0" collapsed="false">
      <c r="A1606" s="23" t="s">
        <v>7418</v>
      </c>
      <c r="B1606" s="23" t="s">
        <v>7419</v>
      </c>
      <c r="C1606" s="40" t="s">
        <v>1465</v>
      </c>
      <c r="D1606" s="23" t="s">
        <v>82</v>
      </c>
      <c r="E1606" s="23" t="s">
        <v>7420</v>
      </c>
      <c r="F1606" s="23" t="s">
        <v>7421</v>
      </c>
      <c r="G1606" s="23" t="n">
        <v>55</v>
      </c>
      <c r="H1606" s="23" t="n">
        <v>1</v>
      </c>
      <c r="I1606" s="41" t="s">
        <v>188</v>
      </c>
      <c r="K1606" s="23" t="n">
        <v>0</v>
      </c>
      <c r="L1606" s="23" t="n">
        <v>0</v>
      </c>
      <c r="M1606" s="23" t="n">
        <v>0</v>
      </c>
      <c r="N1606" s="23" t="n">
        <v>0</v>
      </c>
      <c r="O1606" s="23" t="n">
        <f aca="false">K1606+L1606</f>
        <v>0</v>
      </c>
      <c r="P1606" s="23" t="n">
        <f aca="false">K1606+L1606+M1606+N1606</f>
        <v>0</v>
      </c>
      <c r="Q1606" s="23" t="n">
        <v>35</v>
      </c>
      <c r="R1606" s="23" t="n">
        <v>745</v>
      </c>
      <c r="S1606" s="23" t="n">
        <v>2305</v>
      </c>
      <c r="T1606" s="23" t="n">
        <v>1140</v>
      </c>
      <c r="U1606" s="23" t="n">
        <f aca="false">IF(I1606="delivery",O1606-SUM(Q1606+R1606),IF(I1606="PO",P1606-SUM(Q1606:R1606)))</f>
        <v>-780</v>
      </c>
      <c r="V1606" s="43" t="n">
        <v>0.0001</v>
      </c>
      <c r="W1606" s="43" t="n">
        <v>0.0001</v>
      </c>
      <c r="X1606" s="43" t="n">
        <f aca="false">W1606-V1606</f>
        <v>0</v>
      </c>
      <c r="Y1606" s="43"/>
      <c r="Z1606" s="43"/>
      <c r="AA1606" s="43"/>
      <c r="AB1606" s="43"/>
      <c r="AC1606" s="43"/>
      <c r="AD1606" s="43"/>
      <c r="AE1606" s="43"/>
      <c r="AF1606" s="43"/>
      <c r="AG1606" s="43"/>
      <c r="AH1606" s="43"/>
      <c r="AI1606" s="63"/>
      <c r="AJ1606" s="63"/>
      <c r="AK1606" s="43"/>
      <c r="AL1606" s="43"/>
      <c r="AM1606" s="43"/>
      <c r="AN1606" s="43"/>
      <c r="AO1606" s="43" t="s">
        <v>82</v>
      </c>
      <c r="AP1606" s="23" t="s">
        <v>2011</v>
      </c>
      <c r="BF1606" s="23" t="s">
        <v>1468</v>
      </c>
      <c r="BG1606" s="1" t="s">
        <v>183</v>
      </c>
    </row>
    <row r="1607" s="23" customFormat="true" ht="12.75" hidden="true" customHeight="false" outlineLevel="0" collapsed="false">
      <c r="A1607" s="23" t="s">
        <v>7426</v>
      </c>
      <c r="B1607" s="23" t="s">
        <v>7427</v>
      </c>
      <c r="C1607" s="40" t="s">
        <v>177</v>
      </c>
      <c r="D1607" s="23" t="s">
        <v>82</v>
      </c>
      <c r="E1607" s="23" t="s">
        <v>7428</v>
      </c>
      <c r="F1607" s="23" t="s">
        <v>7429</v>
      </c>
      <c r="G1607" s="23" t="n">
        <v>55</v>
      </c>
      <c r="H1607" s="23" t="n">
        <v>1</v>
      </c>
      <c r="I1607" s="41" t="s">
        <v>188</v>
      </c>
      <c r="K1607" s="23" t="n">
        <v>0</v>
      </c>
      <c r="L1607" s="23" t="n">
        <v>0</v>
      </c>
      <c r="M1607" s="23" t="n">
        <v>0</v>
      </c>
      <c r="N1607" s="23" t="n">
        <v>0</v>
      </c>
      <c r="O1607" s="23" t="n">
        <f aca="false">K1607+L1607</f>
        <v>0</v>
      </c>
      <c r="P1607" s="23" t="n">
        <f aca="false">K1607+L1607+M1607+N1607</f>
        <v>0</v>
      </c>
      <c r="Q1607" s="23" t="n">
        <v>0</v>
      </c>
      <c r="R1607" s="23" t="n">
        <v>1728</v>
      </c>
      <c r="S1607" s="23" t="n">
        <v>0</v>
      </c>
      <c r="T1607" s="23" t="n">
        <v>0</v>
      </c>
      <c r="U1607" s="23" t="n">
        <f aca="false">IF(I1607="delivery",O1607-SUM(Q1607+R1607),IF(I1607="PO",P1607-SUM(Q1607:R1607)))</f>
        <v>-1728</v>
      </c>
      <c r="V1607" s="43" t="n">
        <v>0.48</v>
      </c>
      <c r="W1607" s="43" t="n">
        <v>0.48</v>
      </c>
      <c r="X1607" s="43" t="n">
        <f aca="false">W1607-V1607</f>
        <v>0</v>
      </c>
      <c r="Y1607" s="43"/>
      <c r="Z1607" s="43"/>
      <c r="AA1607" s="43"/>
      <c r="AB1607" s="43"/>
      <c r="AC1607" s="43" t="s">
        <v>10482</v>
      </c>
      <c r="AD1607" s="43"/>
      <c r="AE1607" s="43"/>
      <c r="AF1607" s="43"/>
      <c r="AG1607" s="43" t="n">
        <v>0.48</v>
      </c>
      <c r="AH1607" s="43" t="s">
        <v>13095</v>
      </c>
      <c r="AI1607" s="63" t="n">
        <v>1000</v>
      </c>
      <c r="AJ1607" s="63" t="n">
        <v>8</v>
      </c>
      <c r="AK1607" s="43" t="s">
        <v>12772</v>
      </c>
      <c r="AL1607" s="43"/>
      <c r="AM1607" s="43"/>
      <c r="AN1607" s="43"/>
      <c r="AO1607" s="43" t="s">
        <v>82</v>
      </c>
      <c r="AP1607" s="23" t="s">
        <v>6397</v>
      </c>
      <c r="BF1607" s="23" t="s">
        <v>719</v>
      </c>
      <c r="BG1607" s="1" t="s">
        <v>183</v>
      </c>
    </row>
    <row r="1608" s="23" customFormat="true" ht="12.75" hidden="false" customHeight="false" outlineLevel="0" collapsed="false">
      <c r="A1608" s="23" t="s">
        <v>7434</v>
      </c>
      <c r="B1608" s="23" t="s">
        <v>7435</v>
      </c>
      <c r="C1608" s="40" t="s">
        <v>177</v>
      </c>
      <c r="D1608" s="23" t="s">
        <v>1471</v>
      </c>
      <c r="E1608" s="23" t="s">
        <v>7436</v>
      </c>
      <c r="F1608" s="23" t="s">
        <v>7437</v>
      </c>
      <c r="G1608" s="23" t="n">
        <v>55</v>
      </c>
      <c r="H1608" s="23" t="n">
        <v>1</v>
      </c>
      <c r="I1608" s="41" t="s">
        <v>188</v>
      </c>
      <c r="K1608" s="23" t="n">
        <v>0</v>
      </c>
      <c r="L1608" s="23" t="n">
        <v>0</v>
      </c>
      <c r="M1608" s="23" t="n">
        <v>3000</v>
      </c>
      <c r="N1608" s="23" t="n">
        <v>0</v>
      </c>
      <c r="O1608" s="23" t="n">
        <f aca="false">K1608+L1608</f>
        <v>0</v>
      </c>
      <c r="P1608" s="23" t="n">
        <f aca="false">K1608+L1608+M1608+N1608</f>
        <v>3000</v>
      </c>
      <c r="Q1608" s="23" t="n">
        <v>135</v>
      </c>
      <c r="R1608" s="23" t="n">
        <v>801</v>
      </c>
      <c r="S1608" s="23" t="n">
        <v>396</v>
      </c>
      <c r="T1608" s="23" t="n">
        <v>324</v>
      </c>
      <c r="U1608" s="23" t="n">
        <f aca="false">IF(I1608="delivery",O1608-SUM(Q1608+R1608),IF(I1608="PO",P1608-SUM(Q1608:R1608)))</f>
        <v>2064</v>
      </c>
      <c r="V1608" s="43" t="n">
        <v>0.065</v>
      </c>
      <c r="W1608" s="43" t="n">
        <v>0.065</v>
      </c>
      <c r="X1608" s="43" t="n">
        <f aca="false">W1608-V1608</f>
        <v>0</v>
      </c>
      <c r="Y1608" s="43"/>
      <c r="Z1608" s="43"/>
      <c r="AA1608" s="43"/>
      <c r="AB1608" s="43"/>
      <c r="AC1608" s="43" t="s">
        <v>10482</v>
      </c>
      <c r="AD1608" s="43"/>
      <c r="AE1608" s="43"/>
      <c r="AF1608" s="43"/>
      <c r="AG1608" s="43" t="n">
        <v>0.065</v>
      </c>
      <c r="AH1608" s="43"/>
      <c r="AI1608" s="63"/>
      <c r="AJ1608" s="63"/>
      <c r="AK1608" s="43"/>
      <c r="AL1608" s="43"/>
      <c r="AM1608" s="43" t="s">
        <v>11367</v>
      </c>
      <c r="AN1608" s="43"/>
      <c r="AO1608" s="43" t="s">
        <v>1471</v>
      </c>
      <c r="AP1608" s="23" t="s">
        <v>3124</v>
      </c>
      <c r="AT1608" s="23" t="s">
        <v>11356</v>
      </c>
      <c r="AV1608" s="23" t="n">
        <v>0.065</v>
      </c>
      <c r="AW1608" s="23" t="s">
        <v>12431</v>
      </c>
      <c r="AX1608" s="23" t="s">
        <v>13096</v>
      </c>
      <c r="AY1608" s="23" t="n">
        <v>3000</v>
      </c>
      <c r="AZ1608" s="23" t="n">
        <v>52</v>
      </c>
      <c r="BA1608" s="23" t="s">
        <v>177</v>
      </c>
      <c r="BB1608" s="23" t="s">
        <v>11590</v>
      </c>
      <c r="BF1608" s="23" t="s">
        <v>10498</v>
      </c>
      <c r="BG1608" s="1" t="s">
        <v>183</v>
      </c>
    </row>
    <row r="1609" s="23" customFormat="true" ht="12.75" hidden="false" customHeight="false" outlineLevel="0" collapsed="false">
      <c r="A1609" s="23" t="s">
        <v>7442</v>
      </c>
      <c r="B1609" s="23" t="s">
        <v>7443</v>
      </c>
      <c r="C1609" s="40" t="s">
        <v>177</v>
      </c>
      <c r="D1609" s="23" t="s">
        <v>1471</v>
      </c>
      <c r="E1609" s="23" t="s">
        <v>7444</v>
      </c>
      <c r="F1609" s="23" t="s">
        <v>7445</v>
      </c>
      <c r="G1609" s="23" t="n">
        <v>61</v>
      </c>
      <c r="H1609" s="23" t="n">
        <v>2000</v>
      </c>
      <c r="I1609" s="41" t="s">
        <v>180</v>
      </c>
      <c r="K1609" s="23" t="n">
        <v>0</v>
      </c>
      <c r="L1609" s="23" t="n">
        <v>21493</v>
      </c>
      <c r="M1609" s="23" t="n">
        <v>0</v>
      </c>
      <c r="N1609" s="23" t="n">
        <v>14000</v>
      </c>
      <c r="O1609" s="23" t="n">
        <f aca="false">K1609+L1609</f>
        <v>21493</v>
      </c>
      <c r="P1609" s="23" t="n">
        <f aca="false">K1609+L1609+M1609+N1609</f>
        <v>35493</v>
      </c>
      <c r="Q1609" s="23" t="n">
        <v>14258</v>
      </c>
      <c r="R1609" s="23" t="n">
        <v>12283</v>
      </c>
      <c r="S1609" s="23" t="n">
        <v>15237</v>
      </c>
      <c r="T1609" s="23" t="n">
        <v>7428</v>
      </c>
      <c r="U1609" s="23" t="n">
        <f aca="false">IF(I1609="delivery",O1609-SUM(Q1609+R1609),IF(I1609="PO",P1609-SUM(Q1609:R1609)))</f>
        <v>-5048</v>
      </c>
      <c r="V1609" s="43" t="n">
        <v>0.0315</v>
      </c>
      <c r="W1609" s="43" t="n">
        <v>0.0315</v>
      </c>
      <c r="X1609" s="43" t="n">
        <f aca="false">W1609-V1609</f>
        <v>0</v>
      </c>
      <c r="Y1609" s="43"/>
      <c r="Z1609" s="43"/>
      <c r="AA1609" s="43" t="n">
        <v>0.0315</v>
      </c>
      <c r="AB1609" s="43"/>
      <c r="AC1609" s="43" t="s">
        <v>10482</v>
      </c>
      <c r="AD1609" s="43"/>
      <c r="AE1609" s="43"/>
      <c r="AF1609" s="43"/>
      <c r="AG1609" s="43" t="n">
        <v>0.0315</v>
      </c>
      <c r="AH1609" s="43"/>
      <c r="AI1609" s="63"/>
      <c r="AJ1609" s="63"/>
      <c r="AK1609" s="43"/>
      <c r="AL1609" s="43"/>
      <c r="AM1609" s="43" t="s">
        <v>11367</v>
      </c>
      <c r="AN1609" s="43"/>
      <c r="AO1609" s="43" t="s">
        <v>1471</v>
      </c>
      <c r="AP1609" s="23" t="s">
        <v>3124</v>
      </c>
      <c r="AT1609" s="23" t="s">
        <v>10934</v>
      </c>
      <c r="AV1609" s="23" t="n">
        <v>0.0315</v>
      </c>
      <c r="AW1609" s="23" t="s">
        <v>11602</v>
      </c>
      <c r="AX1609" s="23" t="s">
        <v>13097</v>
      </c>
      <c r="AY1609" s="23" t="n">
        <v>2000</v>
      </c>
      <c r="AZ1609" s="23" t="n">
        <v>10</v>
      </c>
      <c r="BA1609" s="23" t="s">
        <v>1465</v>
      </c>
      <c r="BB1609" s="23" t="s">
        <v>11602</v>
      </c>
      <c r="BF1609" s="23" t="s">
        <v>10498</v>
      </c>
      <c r="BG1609" s="1" t="s">
        <v>183</v>
      </c>
    </row>
    <row r="1610" s="23" customFormat="true" ht="12.75" hidden="false" customHeight="false" outlineLevel="0" collapsed="false">
      <c r="A1610" s="23" t="s">
        <v>7446</v>
      </c>
      <c r="B1610" s="23" t="s">
        <v>7447</v>
      </c>
      <c r="C1610" s="40" t="s">
        <v>177</v>
      </c>
      <c r="D1610" s="23" t="s">
        <v>1471</v>
      </c>
      <c r="E1610" s="23" t="s">
        <v>7448</v>
      </c>
      <c r="F1610" s="23" t="s">
        <v>7449</v>
      </c>
      <c r="G1610" s="23" t="n">
        <v>61</v>
      </c>
      <c r="H1610" s="23" t="n">
        <v>4000</v>
      </c>
      <c r="I1610" s="41" t="s">
        <v>180</v>
      </c>
      <c r="K1610" s="23" t="n">
        <v>0</v>
      </c>
      <c r="L1610" s="23" t="n">
        <v>9921</v>
      </c>
      <c r="M1610" s="23" t="n">
        <v>0</v>
      </c>
      <c r="N1610" s="23" t="n">
        <v>8000</v>
      </c>
      <c r="O1610" s="23" t="n">
        <f aca="false">K1610+L1610</f>
        <v>9921</v>
      </c>
      <c r="P1610" s="23" t="n">
        <f aca="false">K1610+L1610+M1610+N1610</f>
        <v>17921</v>
      </c>
      <c r="Q1610" s="23" t="n">
        <v>8418</v>
      </c>
      <c r="R1610" s="23" t="n">
        <v>4161</v>
      </c>
      <c r="S1610" s="23" t="n">
        <v>4681</v>
      </c>
      <c r="T1610" s="23" t="n">
        <v>2754</v>
      </c>
      <c r="U1610" s="23" t="n">
        <f aca="false">IF(I1610="delivery",O1610-SUM(Q1610+R1610),IF(I1610="PO",P1610-SUM(Q1610:R1610)))</f>
        <v>-2658</v>
      </c>
      <c r="V1610" s="43" t="n">
        <v>0.00292</v>
      </c>
      <c r="W1610" s="43" t="n">
        <v>0.00292</v>
      </c>
      <c r="X1610" s="43" t="n">
        <f aca="false">W1610-V1610</f>
        <v>0</v>
      </c>
      <c r="Y1610" s="43"/>
      <c r="Z1610" s="43"/>
      <c r="AA1610" s="43" t="n">
        <v>0.00292</v>
      </c>
      <c r="AB1610" s="43"/>
      <c r="AC1610" s="43" t="s">
        <v>10482</v>
      </c>
      <c r="AD1610" s="43"/>
      <c r="AE1610" s="43"/>
      <c r="AF1610" s="43"/>
      <c r="AG1610" s="43" t="n">
        <v>0.00292</v>
      </c>
      <c r="AH1610" s="43"/>
      <c r="AI1610" s="63"/>
      <c r="AJ1610" s="63"/>
      <c r="AK1610" s="43"/>
      <c r="AL1610" s="43"/>
      <c r="AM1610" s="43" t="s">
        <v>11367</v>
      </c>
      <c r="AN1610" s="43"/>
      <c r="AO1610" s="43" t="s">
        <v>1471</v>
      </c>
      <c r="AP1610" s="23" t="s">
        <v>3124</v>
      </c>
      <c r="AT1610" s="23" t="s">
        <v>10934</v>
      </c>
      <c r="AV1610" s="23" t="n">
        <v>0.00292</v>
      </c>
      <c r="AW1610" s="23" t="s">
        <v>11602</v>
      </c>
      <c r="AX1610" s="23" t="s">
        <v>13098</v>
      </c>
      <c r="AY1610" s="23" t="n">
        <v>4000</v>
      </c>
      <c r="AZ1610" s="23" t="n">
        <v>9</v>
      </c>
      <c r="BA1610" s="23" t="s">
        <v>1465</v>
      </c>
      <c r="BB1610" s="23" t="s">
        <v>11602</v>
      </c>
      <c r="BF1610" s="23" t="s">
        <v>10498</v>
      </c>
      <c r="BG1610" s="1" t="s">
        <v>183</v>
      </c>
    </row>
    <row r="1611" s="23" customFormat="true" ht="12.75" hidden="false" customHeight="false" outlineLevel="0" collapsed="false">
      <c r="A1611" s="23" t="s">
        <v>7450</v>
      </c>
      <c r="B1611" s="23" t="s">
        <v>7451</v>
      </c>
      <c r="C1611" s="40" t="s">
        <v>177</v>
      </c>
      <c r="D1611" s="23" t="s">
        <v>1471</v>
      </c>
      <c r="E1611" s="23" t="s">
        <v>7452</v>
      </c>
      <c r="F1611" s="23" t="s">
        <v>7453</v>
      </c>
      <c r="G1611" s="23" t="n">
        <v>71</v>
      </c>
      <c r="H1611" s="23" t="n">
        <v>8000</v>
      </c>
      <c r="I1611" s="41" t="s">
        <v>180</v>
      </c>
      <c r="K1611" s="23" t="n">
        <v>0</v>
      </c>
      <c r="L1611" s="23" t="n">
        <v>39571</v>
      </c>
      <c r="M1611" s="23" t="n">
        <v>56000</v>
      </c>
      <c r="N1611" s="23" t="n">
        <v>40000</v>
      </c>
      <c r="O1611" s="23" t="n">
        <f aca="false">K1611+L1611</f>
        <v>39571</v>
      </c>
      <c r="P1611" s="23" t="n">
        <f aca="false">K1611+L1611+M1611+N1611</f>
        <v>135571</v>
      </c>
      <c r="Q1611" s="23" t="n">
        <v>50273</v>
      </c>
      <c r="R1611" s="23" t="n">
        <v>33231</v>
      </c>
      <c r="S1611" s="23" t="n">
        <v>42834</v>
      </c>
      <c r="T1611" s="23" t="n">
        <v>13110</v>
      </c>
      <c r="U1611" s="23" t="n">
        <f aca="false">IF(I1611="delivery",O1611-SUM(Q1611+R1611),IF(I1611="PO",P1611-SUM(Q1611:R1611)))</f>
        <v>-43933</v>
      </c>
      <c r="V1611" s="43" t="n">
        <v>0.0035</v>
      </c>
      <c r="W1611" s="43" t="n">
        <v>0.0035</v>
      </c>
      <c r="X1611" s="43" t="n">
        <f aca="false">W1611-V1611</f>
        <v>0</v>
      </c>
      <c r="Y1611" s="43"/>
      <c r="Z1611" s="43"/>
      <c r="AA1611" s="43" t="n">
        <v>0.0035</v>
      </c>
      <c r="AB1611" s="43"/>
      <c r="AC1611" s="43" t="s">
        <v>10482</v>
      </c>
      <c r="AD1611" s="43"/>
      <c r="AE1611" s="43"/>
      <c r="AF1611" s="43"/>
      <c r="AG1611" s="43" t="n">
        <v>0.0035</v>
      </c>
      <c r="AH1611" s="43"/>
      <c r="AI1611" s="63"/>
      <c r="AJ1611" s="63"/>
      <c r="AK1611" s="43"/>
      <c r="AL1611" s="43"/>
      <c r="AM1611" s="43" t="s">
        <v>11367</v>
      </c>
      <c r="AN1611" s="43"/>
      <c r="AO1611" s="43" t="s">
        <v>1471</v>
      </c>
      <c r="AP1611" s="23" t="s">
        <v>3124</v>
      </c>
      <c r="AT1611" s="23" t="s">
        <v>10934</v>
      </c>
      <c r="AV1611" s="23" t="n">
        <v>0.0035</v>
      </c>
      <c r="AW1611" s="23" t="s">
        <v>11642</v>
      </c>
      <c r="AX1611" s="23" t="s">
        <v>13099</v>
      </c>
      <c r="AY1611" s="23" t="n">
        <v>8000</v>
      </c>
      <c r="AZ1611" s="23" t="n">
        <v>14</v>
      </c>
      <c r="BA1611" s="23" t="s">
        <v>1465</v>
      </c>
      <c r="BB1611" s="23" t="s">
        <v>11642</v>
      </c>
      <c r="BF1611" s="23" t="s">
        <v>10498</v>
      </c>
      <c r="BG1611" s="1" t="s">
        <v>183</v>
      </c>
    </row>
    <row r="1612" s="23" customFormat="true" ht="12.75" hidden="false" customHeight="false" outlineLevel="0" collapsed="false">
      <c r="A1612" s="23" t="s">
        <v>7454</v>
      </c>
      <c r="B1612" s="23" t="s">
        <v>7455</v>
      </c>
      <c r="C1612" s="40" t="s">
        <v>177</v>
      </c>
      <c r="D1612" s="23" t="s">
        <v>1471</v>
      </c>
      <c r="E1612" s="23" t="s">
        <v>7456</v>
      </c>
      <c r="F1612" s="23" t="s">
        <v>7457</v>
      </c>
      <c r="G1612" s="23" t="n">
        <v>53</v>
      </c>
      <c r="H1612" s="23" t="n">
        <v>4000</v>
      </c>
      <c r="I1612" s="41" t="s">
        <v>180</v>
      </c>
      <c r="K1612" s="23" t="n">
        <v>0</v>
      </c>
      <c r="L1612" s="23" t="n">
        <v>20089</v>
      </c>
      <c r="M1612" s="23" t="n">
        <v>0</v>
      </c>
      <c r="N1612" s="23" t="n">
        <v>24000</v>
      </c>
      <c r="O1612" s="23" t="n">
        <f aca="false">K1612+L1612</f>
        <v>20089</v>
      </c>
      <c r="P1612" s="23" t="n">
        <f aca="false">K1612+L1612+M1612+N1612</f>
        <v>44089</v>
      </c>
      <c r="Q1612" s="23" t="n">
        <v>18590</v>
      </c>
      <c r="R1612" s="23" t="n">
        <v>11310</v>
      </c>
      <c r="S1612" s="23" t="n">
        <v>15387</v>
      </c>
      <c r="T1612" s="23" t="n">
        <v>5387</v>
      </c>
      <c r="U1612" s="23" t="n">
        <f aca="false">IF(I1612="delivery",O1612-SUM(Q1612+R1612),IF(I1612="PO",P1612-SUM(Q1612:R1612)))</f>
        <v>-9811</v>
      </c>
      <c r="V1612" s="43" t="n">
        <v>0.0312</v>
      </c>
      <c r="W1612" s="43" t="n">
        <v>0.0312</v>
      </c>
      <c r="X1612" s="43" t="n">
        <f aca="false">W1612-V1612</f>
        <v>0</v>
      </c>
      <c r="Y1612" s="43"/>
      <c r="Z1612" s="43"/>
      <c r="AA1612" s="43" t="n">
        <v>0.0396</v>
      </c>
      <c r="AB1612" s="43"/>
      <c r="AC1612" s="43" t="s">
        <v>10482</v>
      </c>
      <c r="AD1612" s="43"/>
      <c r="AE1612" s="43"/>
      <c r="AF1612" s="43"/>
      <c r="AG1612" s="43" t="n">
        <v>0.0312</v>
      </c>
      <c r="AH1612" s="43"/>
      <c r="AI1612" s="63"/>
      <c r="AJ1612" s="63"/>
      <c r="AK1612" s="43"/>
      <c r="AL1612" s="43"/>
      <c r="AM1612" s="43" t="s">
        <v>11367</v>
      </c>
      <c r="AN1612" s="43"/>
      <c r="AO1612" s="43" t="s">
        <v>1471</v>
      </c>
      <c r="AP1612" s="23" t="s">
        <v>3124</v>
      </c>
      <c r="AT1612" s="23" t="s">
        <v>10934</v>
      </c>
      <c r="AV1612" s="23" t="n">
        <v>0.0312</v>
      </c>
      <c r="AW1612" s="23" t="s">
        <v>11602</v>
      </c>
      <c r="AX1612" s="23" t="s">
        <v>13100</v>
      </c>
      <c r="AY1612" s="23" t="n">
        <v>2000</v>
      </c>
      <c r="AZ1612" s="23" t="n">
        <v>10</v>
      </c>
      <c r="BA1612" s="23" t="s">
        <v>1465</v>
      </c>
      <c r="BB1612" s="23" t="s">
        <v>11602</v>
      </c>
      <c r="BF1612" s="23" t="s">
        <v>10498</v>
      </c>
      <c r="BG1612" s="1" t="s">
        <v>183</v>
      </c>
    </row>
    <row r="1613" s="23" customFormat="true" ht="12.75" hidden="false" customHeight="false" outlineLevel="0" collapsed="false">
      <c r="A1613" s="23" t="s">
        <v>7458</v>
      </c>
      <c r="B1613" s="23" t="s">
        <v>7459</v>
      </c>
      <c r="C1613" s="40" t="s">
        <v>177</v>
      </c>
      <c r="D1613" s="23" t="s">
        <v>1471</v>
      </c>
      <c r="E1613" s="23" t="s">
        <v>7460</v>
      </c>
      <c r="F1613" s="23" t="s">
        <v>7461</v>
      </c>
      <c r="G1613" s="23" t="n">
        <v>56</v>
      </c>
      <c r="H1613" s="23" t="n">
        <v>4000</v>
      </c>
      <c r="I1613" s="41" t="s">
        <v>180</v>
      </c>
      <c r="K1613" s="23" t="n">
        <v>0</v>
      </c>
      <c r="L1613" s="23" t="n">
        <v>19392</v>
      </c>
      <c r="M1613" s="23" t="n">
        <v>60</v>
      </c>
      <c r="N1613" s="23" t="n">
        <v>0</v>
      </c>
      <c r="O1613" s="23" t="n">
        <f aca="false">K1613+L1613</f>
        <v>19392</v>
      </c>
      <c r="P1613" s="23" t="n">
        <f aca="false">K1613+L1613+M1613+N1613</f>
        <v>19452</v>
      </c>
      <c r="Q1613" s="23" t="n">
        <v>2822</v>
      </c>
      <c r="R1613" s="23" t="n">
        <v>916</v>
      </c>
      <c r="S1613" s="23" t="n">
        <v>1206</v>
      </c>
      <c r="T1613" s="23" t="n">
        <v>406</v>
      </c>
      <c r="U1613" s="23" t="n">
        <f aca="false">IF(I1613="delivery",O1613-SUM(Q1613+R1613),IF(I1613="PO",P1613-SUM(Q1613:R1613)))</f>
        <v>15654</v>
      </c>
      <c r="V1613" s="43" t="n">
        <v>0.0157</v>
      </c>
      <c r="W1613" s="43" t="n">
        <v>0.0157</v>
      </c>
      <c r="X1613" s="43" t="n">
        <f aca="false">W1613-V1613</f>
        <v>0</v>
      </c>
      <c r="Y1613" s="43"/>
      <c r="Z1613" s="43"/>
      <c r="AA1613" s="43" t="n">
        <v>0.04662</v>
      </c>
      <c r="AB1613" s="43"/>
      <c r="AC1613" s="43" t="s">
        <v>10482</v>
      </c>
      <c r="AD1613" s="43"/>
      <c r="AE1613" s="43"/>
      <c r="AF1613" s="43"/>
      <c r="AG1613" s="43" t="n">
        <v>0.0157</v>
      </c>
      <c r="AH1613" s="43"/>
      <c r="AI1613" s="63"/>
      <c r="AJ1613" s="63"/>
      <c r="AK1613" s="43"/>
      <c r="AL1613" s="43"/>
      <c r="AM1613" s="43" t="s">
        <v>11367</v>
      </c>
      <c r="AN1613" s="43"/>
      <c r="AO1613" s="43" t="s">
        <v>1471</v>
      </c>
      <c r="AP1613" s="23" t="s">
        <v>3124</v>
      </c>
      <c r="AT1613" s="23" t="s">
        <v>10959</v>
      </c>
      <c r="AV1613" s="23" t="n">
        <v>0.0157</v>
      </c>
      <c r="AW1613" s="23" t="s">
        <v>11602</v>
      </c>
      <c r="AX1613" s="23" t="s">
        <v>13101</v>
      </c>
      <c r="AY1613" s="23" t="n">
        <v>4000</v>
      </c>
      <c r="AZ1613" s="23" t="n">
        <v>10</v>
      </c>
      <c r="BA1613" s="23" t="s">
        <v>177</v>
      </c>
      <c r="BB1613" s="23" t="s">
        <v>11602</v>
      </c>
      <c r="BF1613" s="23" t="s">
        <v>10498</v>
      </c>
      <c r="BG1613" s="1" t="s">
        <v>183</v>
      </c>
    </row>
    <row r="1614" s="23" customFormat="true" ht="12.75" hidden="false" customHeight="false" outlineLevel="0" collapsed="false">
      <c r="A1614" s="23" t="s">
        <v>7462</v>
      </c>
      <c r="B1614" s="23" t="s">
        <v>7463</v>
      </c>
      <c r="C1614" s="40" t="s">
        <v>177</v>
      </c>
      <c r="D1614" s="23" t="s">
        <v>1471</v>
      </c>
      <c r="E1614" s="23" t="s">
        <v>7464</v>
      </c>
      <c r="F1614" s="23" t="s">
        <v>7465</v>
      </c>
      <c r="G1614" s="23" t="n">
        <v>53</v>
      </c>
      <c r="H1614" s="23" t="n">
        <v>250</v>
      </c>
      <c r="I1614" s="41" t="s">
        <v>188</v>
      </c>
      <c r="K1614" s="23" t="n">
        <v>0</v>
      </c>
      <c r="L1614" s="23" t="n">
        <v>65</v>
      </c>
      <c r="M1614" s="23" t="n">
        <v>0</v>
      </c>
      <c r="N1614" s="23" t="n">
        <v>0</v>
      </c>
      <c r="O1614" s="23" t="n">
        <f aca="false">K1614+L1614</f>
        <v>65</v>
      </c>
      <c r="P1614" s="23" t="n">
        <f aca="false">K1614+L1614+M1614+N1614</f>
        <v>65</v>
      </c>
      <c r="Q1614" s="23" t="n">
        <v>0</v>
      </c>
      <c r="R1614" s="23" t="n">
        <v>0</v>
      </c>
      <c r="S1614" s="23" t="n">
        <v>0</v>
      </c>
      <c r="T1614" s="23" t="n">
        <v>0</v>
      </c>
      <c r="U1614" s="23" t="n">
        <f aca="false">IF(I1614="delivery",O1614-SUM(Q1614+R1614),IF(I1614="PO",P1614-SUM(Q1614:R1614)))</f>
        <v>65</v>
      </c>
      <c r="V1614" s="43" t="n">
        <v>1.02588</v>
      </c>
      <c r="W1614" s="43" t="n">
        <v>1.02588</v>
      </c>
      <c r="X1614" s="43" t="n">
        <f aca="false">W1614-V1614</f>
        <v>0</v>
      </c>
      <c r="Y1614" s="43"/>
      <c r="Z1614" s="43"/>
      <c r="AA1614" s="43"/>
      <c r="AB1614" s="43"/>
      <c r="AC1614" s="43" t="s">
        <v>10482</v>
      </c>
      <c r="AD1614" s="43"/>
      <c r="AE1614" s="43"/>
      <c r="AF1614" s="43"/>
      <c r="AG1614" s="43" t="n">
        <v>0.58</v>
      </c>
      <c r="AH1614" s="43"/>
      <c r="AI1614" s="63"/>
      <c r="AJ1614" s="63"/>
      <c r="AK1614" s="43"/>
      <c r="AL1614" s="43"/>
      <c r="AM1614" s="43" t="s">
        <v>10492</v>
      </c>
      <c r="AN1614" s="43"/>
      <c r="AO1614" s="43" t="s">
        <v>1471</v>
      </c>
      <c r="AP1614" s="23" t="s">
        <v>3124</v>
      </c>
      <c r="AT1614" s="23" t="s">
        <v>10934</v>
      </c>
      <c r="AV1614" s="23" t="n">
        <v>0.58</v>
      </c>
      <c r="AW1614" s="23" t="s">
        <v>11618</v>
      </c>
      <c r="AX1614" s="23" t="s">
        <v>13102</v>
      </c>
      <c r="AY1614" s="23" t="n">
        <v>250</v>
      </c>
      <c r="AZ1614" s="23" t="n">
        <v>32</v>
      </c>
      <c r="BA1614" s="23" t="s">
        <v>1465</v>
      </c>
      <c r="BB1614" s="23" t="s">
        <v>11618</v>
      </c>
      <c r="BF1614" s="23" t="s">
        <v>10498</v>
      </c>
      <c r="BG1614" s="1" t="s">
        <v>183</v>
      </c>
    </row>
    <row r="1615" s="23" customFormat="true" ht="12.75" hidden="false" customHeight="false" outlineLevel="0" collapsed="false">
      <c r="A1615" s="23" t="s">
        <v>7466</v>
      </c>
      <c r="B1615" s="23" t="s">
        <v>7467</v>
      </c>
      <c r="C1615" s="40" t="s">
        <v>177</v>
      </c>
      <c r="D1615" s="23" t="s">
        <v>1471</v>
      </c>
      <c r="E1615" s="23" t="s">
        <v>7468</v>
      </c>
      <c r="F1615" s="23" t="s">
        <v>7469</v>
      </c>
      <c r="G1615" s="23" t="n">
        <v>48</v>
      </c>
      <c r="H1615" s="23" t="n">
        <v>10000</v>
      </c>
      <c r="I1615" s="41" t="s">
        <v>180</v>
      </c>
      <c r="K1615" s="23" t="n">
        <v>0</v>
      </c>
      <c r="L1615" s="23" t="n">
        <v>43316</v>
      </c>
      <c r="M1615" s="23" t="n">
        <v>0</v>
      </c>
      <c r="N1615" s="23" t="n">
        <v>0</v>
      </c>
      <c r="O1615" s="23" t="n">
        <f aca="false">K1615+L1615</f>
        <v>43316</v>
      </c>
      <c r="P1615" s="23" t="n">
        <f aca="false">K1615+L1615+M1615+N1615</f>
        <v>43316</v>
      </c>
      <c r="Q1615" s="23" t="n">
        <v>24059</v>
      </c>
      <c r="R1615" s="23" t="n">
        <v>8140</v>
      </c>
      <c r="S1615" s="23" t="n">
        <v>5574</v>
      </c>
      <c r="T1615" s="23" t="n">
        <v>3282</v>
      </c>
      <c r="U1615" s="23" t="n">
        <f aca="false">IF(I1615="delivery",O1615-SUM(Q1615+R1615),IF(I1615="PO",P1615-SUM(Q1615:R1615)))</f>
        <v>11117</v>
      </c>
      <c r="V1615" s="43" t="n">
        <v>0.01778</v>
      </c>
      <c r="W1615" s="43" t="n">
        <v>0.01778</v>
      </c>
      <c r="X1615" s="43" t="n">
        <f aca="false">W1615-V1615</f>
        <v>0</v>
      </c>
      <c r="Y1615" s="43"/>
      <c r="Z1615" s="43"/>
      <c r="AA1615" s="43" t="n">
        <v>0.01901</v>
      </c>
      <c r="AB1615" s="43"/>
      <c r="AC1615" s="43" t="s">
        <v>10482</v>
      </c>
      <c r="AD1615" s="43"/>
      <c r="AE1615" s="43"/>
      <c r="AF1615" s="43"/>
      <c r="AG1615" s="43" t="n">
        <v>0.01778</v>
      </c>
      <c r="AH1615" s="43"/>
      <c r="AI1615" s="63"/>
      <c r="AJ1615" s="63"/>
      <c r="AK1615" s="43"/>
      <c r="AL1615" s="43"/>
      <c r="AM1615" s="43" t="s">
        <v>11367</v>
      </c>
      <c r="AN1615" s="43"/>
      <c r="AO1615" s="43" t="s">
        <v>1471</v>
      </c>
      <c r="AP1615" s="23" t="s">
        <v>3124</v>
      </c>
      <c r="AT1615" s="23" t="s">
        <v>10959</v>
      </c>
      <c r="AV1615" s="23" t="n">
        <v>0.01778</v>
      </c>
      <c r="AW1615" s="23" t="s">
        <v>11602</v>
      </c>
      <c r="AX1615" s="23" t="s">
        <v>13103</v>
      </c>
      <c r="AY1615" s="23" t="n">
        <v>10000</v>
      </c>
      <c r="AZ1615" s="23" t="n">
        <v>10</v>
      </c>
      <c r="BA1615" s="23" t="s">
        <v>177</v>
      </c>
      <c r="BB1615" s="23" t="s">
        <v>11602</v>
      </c>
      <c r="BF1615" s="23" t="s">
        <v>10498</v>
      </c>
      <c r="BG1615" s="1" t="s">
        <v>183</v>
      </c>
    </row>
    <row r="1616" s="23" customFormat="true" ht="12.75" hidden="false" customHeight="false" outlineLevel="0" collapsed="false">
      <c r="A1616" s="23" t="s">
        <v>7470</v>
      </c>
      <c r="B1616" s="23" t="s">
        <v>7471</v>
      </c>
      <c r="C1616" s="40" t="s">
        <v>177</v>
      </c>
      <c r="D1616" s="23" t="s">
        <v>1471</v>
      </c>
      <c r="E1616" s="23" t="s">
        <v>7472</v>
      </c>
      <c r="F1616" s="23" t="s">
        <v>7473</v>
      </c>
      <c r="G1616" s="23" t="n">
        <v>48</v>
      </c>
      <c r="H1616" s="23" t="n">
        <v>4000</v>
      </c>
      <c r="I1616" s="41" t="s">
        <v>180</v>
      </c>
      <c r="K1616" s="23" t="n">
        <v>0</v>
      </c>
      <c r="L1616" s="23" t="n">
        <v>8497</v>
      </c>
      <c r="M1616" s="23" t="n">
        <v>0</v>
      </c>
      <c r="N1616" s="23" t="n">
        <v>0</v>
      </c>
      <c r="O1616" s="23" t="n">
        <f aca="false">K1616+L1616</f>
        <v>8497</v>
      </c>
      <c r="P1616" s="23" t="n">
        <f aca="false">K1616+L1616+M1616+N1616</f>
        <v>8497</v>
      </c>
      <c r="Q1616" s="23" t="n">
        <v>6140</v>
      </c>
      <c r="R1616" s="23" t="n">
        <v>3464</v>
      </c>
      <c r="S1616" s="23" t="n">
        <v>5360</v>
      </c>
      <c r="T1616" s="23" t="n">
        <v>2436</v>
      </c>
      <c r="U1616" s="23" t="n">
        <f aca="false">IF(I1616="delivery",O1616-SUM(Q1616+R1616),IF(I1616="PO",P1616-SUM(Q1616:R1616)))</f>
        <v>-1107</v>
      </c>
      <c r="V1616" s="43" t="n">
        <v>0.0113</v>
      </c>
      <c r="W1616" s="43" t="n">
        <v>0.0113</v>
      </c>
      <c r="X1616" s="43" t="n">
        <f aca="false">W1616-V1616</f>
        <v>0</v>
      </c>
      <c r="Y1616" s="43"/>
      <c r="Z1616" s="43"/>
      <c r="AA1616" s="43" t="n">
        <v>0.0113</v>
      </c>
      <c r="AB1616" s="43"/>
      <c r="AC1616" s="43" t="s">
        <v>10482</v>
      </c>
      <c r="AD1616" s="43"/>
      <c r="AE1616" s="43"/>
      <c r="AF1616" s="43"/>
      <c r="AG1616" s="43" t="n">
        <v>0.0113</v>
      </c>
      <c r="AH1616" s="43"/>
      <c r="AI1616" s="63"/>
      <c r="AJ1616" s="63"/>
      <c r="AK1616" s="43"/>
      <c r="AL1616" s="43"/>
      <c r="AM1616" s="43" t="s">
        <v>11367</v>
      </c>
      <c r="AN1616" s="43"/>
      <c r="AO1616" s="43" t="s">
        <v>1471</v>
      </c>
      <c r="AP1616" s="23" t="s">
        <v>3124</v>
      </c>
      <c r="AT1616" s="23" t="s">
        <v>10934</v>
      </c>
      <c r="AV1616" s="23" t="n">
        <v>0.0113</v>
      </c>
      <c r="AW1616" s="23" t="s">
        <v>11602</v>
      </c>
      <c r="AX1616" s="23" t="s">
        <v>13104</v>
      </c>
      <c r="AY1616" s="23" t="n">
        <v>4000</v>
      </c>
      <c r="AZ1616" s="23" t="n">
        <v>10</v>
      </c>
      <c r="BA1616" s="23" t="s">
        <v>1465</v>
      </c>
      <c r="BB1616" s="23" t="s">
        <v>11602</v>
      </c>
      <c r="BF1616" s="23" t="s">
        <v>10498</v>
      </c>
      <c r="BG1616" s="1" t="s">
        <v>183</v>
      </c>
    </row>
    <row r="1617" s="23" customFormat="true" ht="12.75" hidden="false" customHeight="false" outlineLevel="0" collapsed="false">
      <c r="A1617" s="23" t="s">
        <v>7474</v>
      </c>
      <c r="B1617" s="23" t="s">
        <v>7475</v>
      </c>
      <c r="C1617" s="40" t="s">
        <v>177</v>
      </c>
      <c r="D1617" s="23" t="s">
        <v>1471</v>
      </c>
      <c r="E1617" s="23" t="s">
        <v>7476</v>
      </c>
      <c r="F1617" s="23" t="s">
        <v>7477</v>
      </c>
      <c r="G1617" s="23" t="n">
        <v>61</v>
      </c>
      <c r="H1617" s="23" t="n">
        <v>4000</v>
      </c>
      <c r="I1617" s="41" t="s">
        <v>180</v>
      </c>
      <c r="K1617" s="23" t="n">
        <v>0</v>
      </c>
      <c r="L1617" s="23" t="n">
        <v>55854</v>
      </c>
      <c r="M1617" s="23" t="n">
        <v>0</v>
      </c>
      <c r="N1617" s="23" t="n">
        <v>0</v>
      </c>
      <c r="O1617" s="23" t="n">
        <f aca="false">K1617+L1617</f>
        <v>55854</v>
      </c>
      <c r="P1617" s="23" t="n">
        <f aca="false">K1617+L1617+M1617+N1617</f>
        <v>55854</v>
      </c>
      <c r="Q1617" s="23" t="n">
        <v>5277</v>
      </c>
      <c r="R1617" s="23" t="n">
        <v>68328</v>
      </c>
      <c r="S1617" s="23" t="n">
        <v>54954</v>
      </c>
      <c r="T1617" s="23" t="n">
        <v>41236</v>
      </c>
      <c r="U1617" s="23" t="n">
        <f aca="false">IF(I1617="delivery",O1617-SUM(Q1617+R1617),IF(I1617="PO",P1617-SUM(Q1617:R1617)))</f>
        <v>-17751</v>
      </c>
      <c r="V1617" s="43" t="n">
        <v>0.00218</v>
      </c>
      <c r="W1617" s="43" t="n">
        <v>0.00218</v>
      </c>
      <c r="X1617" s="43" t="n">
        <f aca="false">W1617-V1617</f>
        <v>0</v>
      </c>
      <c r="Y1617" s="43"/>
      <c r="Z1617" s="43"/>
      <c r="AA1617" s="43"/>
      <c r="AB1617" s="43"/>
      <c r="AC1617" s="43" t="s">
        <v>10482</v>
      </c>
      <c r="AD1617" s="43"/>
      <c r="AE1617" s="43"/>
      <c r="AF1617" s="43"/>
      <c r="AG1617" s="43" t="n">
        <v>0.00218</v>
      </c>
      <c r="AH1617" s="43"/>
      <c r="AI1617" s="63"/>
      <c r="AJ1617" s="63"/>
      <c r="AK1617" s="43"/>
      <c r="AL1617" s="43"/>
      <c r="AM1617" s="43" t="s">
        <v>11367</v>
      </c>
      <c r="AN1617" s="43"/>
      <c r="AO1617" s="43" t="s">
        <v>1471</v>
      </c>
      <c r="AP1617" s="23" t="s">
        <v>3124</v>
      </c>
      <c r="AT1617" s="23" t="s">
        <v>10934</v>
      </c>
      <c r="AV1617" s="23" t="n">
        <v>0.00218</v>
      </c>
      <c r="AW1617" s="23" t="s">
        <v>11602</v>
      </c>
      <c r="AX1617" s="23" t="s">
        <v>13105</v>
      </c>
      <c r="AY1617" s="23" t="n">
        <v>4000</v>
      </c>
      <c r="AZ1617" s="23" t="n">
        <v>9</v>
      </c>
      <c r="BA1617" s="23" t="s">
        <v>1465</v>
      </c>
      <c r="BB1617" s="23" t="s">
        <v>11602</v>
      </c>
      <c r="BF1617" s="23" t="s">
        <v>10498</v>
      </c>
      <c r="BG1617" s="1" t="s">
        <v>183</v>
      </c>
    </row>
    <row r="1618" s="23" customFormat="true" ht="12.75" hidden="false" customHeight="false" outlineLevel="0" collapsed="false">
      <c r="A1618" s="23" t="s">
        <v>7478</v>
      </c>
      <c r="B1618" s="23" t="s">
        <v>7479</v>
      </c>
      <c r="C1618" s="40" t="s">
        <v>177</v>
      </c>
      <c r="D1618" s="23" t="s">
        <v>1471</v>
      </c>
      <c r="E1618" s="23" t="s">
        <v>7480</v>
      </c>
      <c r="F1618" s="23" t="s">
        <v>7481</v>
      </c>
      <c r="G1618" s="23" t="n">
        <v>78</v>
      </c>
      <c r="H1618" s="23" t="n">
        <v>500</v>
      </c>
      <c r="I1618" s="41" t="s">
        <v>180</v>
      </c>
      <c r="K1618" s="23" t="n">
        <v>0</v>
      </c>
      <c r="L1618" s="23" t="n">
        <v>6342</v>
      </c>
      <c r="M1618" s="23" t="n">
        <v>1000</v>
      </c>
      <c r="N1618" s="23" t="n">
        <v>0</v>
      </c>
      <c r="O1618" s="23" t="n">
        <f aca="false">K1618+L1618</f>
        <v>6342</v>
      </c>
      <c r="P1618" s="23" t="n">
        <f aca="false">K1618+L1618+M1618+N1618</f>
        <v>7342</v>
      </c>
      <c r="Q1618" s="23" t="n">
        <v>430</v>
      </c>
      <c r="R1618" s="23" t="n">
        <v>354</v>
      </c>
      <c r="S1618" s="23" t="n">
        <v>470</v>
      </c>
      <c r="T1618" s="23" t="n">
        <v>130</v>
      </c>
      <c r="U1618" s="23" t="n">
        <f aca="false">IF(I1618="delivery",O1618-SUM(Q1618+R1618),IF(I1618="PO",P1618-SUM(Q1618:R1618)))</f>
        <v>5558</v>
      </c>
      <c r="V1618" s="43" t="n">
        <v>0.4588</v>
      </c>
      <c r="W1618" s="43" t="n">
        <v>0.4588</v>
      </c>
      <c r="X1618" s="43" t="n">
        <f aca="false">W1618-V1618</f>
        <v>0</v>
      </c>
      <c r="Y1618" s="43"/>
      <c r="Z1618" s="43"/>
      <c r="AA1618" s="43"/>
      <c r="AB1618" s="43"/>
      <c r="AC1618" s="43" t="s">
        <v>10482</v>
      </c>
      <c r="AD1618" s="43"/>
      <c r="AE1618" s="43"/>
      <c r="AF1618" s="43"/>
      <c r="AG1618" s="43" t="n">
        <v>0.294</v>
      </c>
      <c r="AH1618" s="43"/>
      <c r="AI1618" s="63"/>
      <c r="AJ1618" s="63"/>
      <c r="AK1618" s="43"/>
      <c r="AL1618" s="43"/>
      <c r="AM1618" s="43" t="s">
        <v>10492</v>
      </c>
      <c r="AN1618" s="43"/>
      <c r="AO1618" s="43" t="s">
        <v>1471</v>
      </c>
      <c r="AP1618" s="23" t="s">
        <v>3124</v>
      </c>
      <c r="AT1618" s="23" t="s">
        <v>10959</v>
      </c>
      <c r="AV1618" s="23" t="n">
        <v>0.294</v>
      </c>
      <c r="AW1618" s="23" t="s">
        <v>11618</v>
      </c>
      <c r="AX1618" s="23" t="s">
        <v>13106</v>
      </c>
      <c r="AY1618" s="23" t="n">
        <v>500</v>
      </c>
      <c r="AZ1618" s="23" t="n">
        <v>24</v>
      </c>
      <c r="BA1618" s="23" t="s">
        <v>1465</v>
      </c>
      <c r="BB1618" s="23" t="s">
        <v>11618</v>
      </c>
      <c r="BF1618" s="23" t="s">
        <v>10498</v>
      </c>
      <c r="BG1618" s="1" t="s">
        <v>183</v>
      </c>
    </row>
    <row r="1619" s="23" customFormat="true" ht="12.75" hidden="false" customHeight="false" outlineLevel="0" collapsed="false">
      <c r="A1619" s="23" t="s">
        <v>7482</v>
      </c>
      <c r="B1619" s="23" t="s">
        <v>7483</v>
      </c>
      <c r="C1619" s="40" t="s">
        <v>177</v>
      </c>
      <c r="D1619" s="23" t="s">
        <v>1471</v>
      </c>
      <c r="E1619" s="23" t="s">
        <v>7484</v>
      </c>
      <c r="F1619" s="23" t="s">
        <v>7485</v>
      </c>
      <c r="G1619" s="23" t="n">
        <v>53</v>
      </c>
      <c r="H1619" s="23" t="n">
        <v>5000</v>
      </c>
      <c r="I1619" s="41" t="s">
        <v>180</v>
      </c>
      <c r="K1619" s="23" t="n">
        <v>0</v>
      </c>
      <c r="L1619" s="23" t="n">
        <v>5980</v>
      </c>
      <c r="M1619" s="23" t="n">
        <v>0</v>
      </c>
      <c r="N1619" s="23" t="n">
        <v>0</v>
      </c>
      <c r="O1619" s="23" t="n">
        <f aca="false">K1619+L1619</f>
        <v>5980</v>
      </c>
      <c r="P1619" s="23" t="n">
        <f aca="false">K1619+L1619+M1619+N1619</f>
        <v>5980</v>
      </c>
      <c r="Q1619" s="23" t="n">
        <v>3995</v>
      </c>
      <c r="R1619" s="23" t="n">
        <v>2687</v>
      </c>
      <c r="S1619" s="23" t="n">
        <v>3687</v>
      </c>
      <c r="T1619" s="23" t="n">
        <v>1038</v>
      </c>
      <c r="U1619" s="23" t="n">
        <f aca="false">IF(I1619="delivery",O1619-SUM(Q1619+R1619),IF(I1619="PO",P1619-SUM(Q1619:R1619)))</f>
        <v>-702</v>
      </c>
      <c r="V1619" s="43" t="n">
        <v>0.316</v>
      </c>
      <c r="W1619" s="43" t="n">
        <v>0.316</v>
      </c>
      <c r="X1619" s="43" t="n">
        <f aca="false">W1619-V1619</f>
        <v>0</v>
      </c>
      <c r="Y1619" s="43"/>
      <c r="Z1619" s="43"/>
      <c r="AA1619" s="43" t="n">
        <v>0.316</v>
      </c>
      <c r="AB1619" s="43"/>
      <c r="AC1619" s="43" t="s">
        <v>10482</v>
      </c>
      <c r="AD1619" s="43"/>
      <c r="AE1619" s="43"/>
      <c r="AF1619" s="43"/>
      <c r="AG1619" s="43" t="n">
        <v>0.316</v>
      </c>
      <c r="AH1619" s="43"/>
      <c r="AI1619" s="63"/>
      <c r="AJ1619" s="63"/>
      <c r="AK1619" s="43"/>
      <c r="AL1619" s="43"/>
      <c r="AM1619" s="43" t="s">
        <v>11367</v>
      </c>
      <c r="AN1619" s="43"/>
      <c r="AO1619" s="43" t="s">
        <v>1471</v>
      </c>
      <c r="AP1619" s="23" t="s">
        <v>3124</v>
      </c>
      <c r="AT1619" s="23" t="s">
        <v>10934</v>
      </c>
      <c r="AV1619" s="23" t="n">
        <v>0.316</v>
      </c>
      <c r="AW1619" s="23" t="s">
        <v>13107</v>
      </c>
      <c r="AX1619" s="23" t="s">
        <v>13108</v>
      </c>
      <c r="AY1619" s="23" t="n">
        <v>5000</v>
      </c>
      <c r="AZ1619" s="23" t="n">
        <v>8</v>
      </c>
      <c r="BA1619" s="23" t="s">
        <v>1465</v>
      </c>
      <c r="BB1619" s="23" t="s">
        <v>13107</v>
      </c>
      <c r="BF1619" s="23" t="s">
        <v>10498</v>
      </c>
      <c r="BG1619" s="1" t="s">
        <v>183</v>
      </c>
    </row>
    <row r="1620" s="23" customFormat="true" ht="12.75" hidden="false" customHeight="false" outlineLevel="0" collapsed="false">
      <c r="A1620" s="23" t="s">
        <v>7486</v>
      </c>
      <c r="B1620" s="23" t="s">
        <v>7487</v>
      </c>
      <c r="C1620" s="40" t="s">
        <v>177</v>
      </c>
      <c r="D1620" s="23" t="s">
        <v>1471</v>
      </c>
      <c r="E1620" s="23" t="s">
        <v>7488</v>
      </c>
      <c r="F1620" s="23" t="s">
        <v>7489</v>
      </c>
      <c r="G1620" s="23" t="n">
        <v>99</v>
      </c>
      <c r="H1620" s="23" t="n">
        <v>500</v>
      </c>
      <c r="I1620" s="41" t="s">
        <v>180</v>
      </c>
      <c r="K1620" s="23" t="n">
        <v>0</v>
      </c>
      <c r="L1620" s="23" t="n">
        <v>103186</v>
      </c>
      <c r="M1620" s="23" t="n">
        <v>0</v>
      </c>
      <c r="N1620" s="23" t="n">
        <v>0</v>
      </c>
      <c r="O1620" s="23" t="n">
        <f aca="false">K1620+L1620</f>
        <v>103186</v>
      </c>
      <c r="P1620" s="23" t="n">
        <f aca="false">K1620+L1620+M1620+N1620</f>
        <v>103186</v>
      </c>
      <c r="Q1620" s="23" t="n">
        <v>27444</v>
      </c>
      <c r="R1620" s="23" t="n">
        <v>25150</v>
      </c>
      <c r="S1620" s="23" t="n">
        <v>29775</v>
      </c>
      <c r="T1620" s="23" t="n">
        <v>14317</v>
      </c>
      <c r="U1620" s="23" t="n">
        <f aca="false">IF(I1620="delivery",O1620-SUM(Q1620+R1620),IF(I1620="PO",P1620-SUM(Q1620:R1620)))</f>
        <v>50592</v>
      </c>
      <c r="V1620" s="43" t="n">
        <v>0.4372</v>
      </c>
      <c r="W1620" s="43" t="n">
        <v>0.4372</v>
      </c>
      <c r="X1620" s="43" t="n">
        <f aca="false">W1620-V1620</f>
        <v>0</v>
      </c>
      <c r="Y1620" s="43"/>
      <c r="Z1620" s="43"/>
      <c r="AA1620" s="43"/>
      <c r="AB1620" s="43"/>
      <c r="AC1620" s="43" t="s">
        <v>11595</v>
      </c>
      <c r="AD1620" s="43"/>
      <c r="AE1620" s="43" t="s">
        <v>11647</v>
      </c>
      <c r="AF1620" s="43"/>
      <c r="AG1620" s="43" t="n">
        <v>0.43294</v>
      </c>
      <c r="AH1620" s="43" t="s">
        <v>11597</v>
      </c>
      <c r="AI1620" s="63" t="n">
        <v>500</v>
      </c>
      <c r="AJ1620" s="63" t="n">
        <v>78</v>
      </c>
      <c r="AK1620" s="43" t="s">
        <v>13109</v>
      </c>
      <c r="AL1620" s="43"/>
      <c r="AM1620" s="43" t="s">
        <v>11629</v>
      </c>
      <c r="AN1620" s="43"/>
      <c r="AO1620" s="43" t="s">
        <v>1471</v>
      </c>
      <c r="AP1620" s="23" t="s">
        <v>3124</v>
      </c>
      <c r="AT1620" s="23" t="s">
        <v>10934</v>
      </c>
      <c r="AV1620" s="23" t="n">
        <v>0.4372</v>
      </c>
      <c r="AW1620" s="23" t="s">
        <v>11618</v>
      </c>
      <c r="AX1620" s="23" t="s">
        <v>13109</v>
      </c>
      <c r="AY1620" s="23" t="n">
        <v>500</v>
      </c>
      <c r="AZ1620" s="23" t="n">
        <v>13</v>
      </c>
      <c r="BA1620" s="23" t="s">
        <v>1465</v>
      </c>
      <c r="BB1620" s="23" t="s">
        <v>11618</v>
      </c>
      <c r="BF1620" s="23" t="s">
        <v>10498</v>
      </c>
      <c r="BG1620" s="1" t="s">
        <v>183</v>
      </c>
    </row>
    <row r="1621" s="23" customFormat="true" ht="12.75" hidden="false" customHeight="false" outlineLevel="0" collapsed="false">
      <c r="A1621" s="23" t="s">
        <v>7490</v>
      </c>
      <c r="B1621" s="23" t="s">
        <v>7491</v>
      </c>
      <c r="C1621" s="40" t="s">
        <v>177</v>
      </c>
      <c r="D1621" s="23" t="s">
        <v>1471</v>
      </c>
      <c r="E1621" s="23" t="s">
        <v>7492</v>
      </c>
      <c r="F1621" s="23" t="s">
        <v>7493</v>
      </c>
      <c r="G1621" s="23" t="n">
        <v>78</v>
      </c>
      <c r="H1621" s="23" t="n">
        <v>500</v>
      </c>
      <c r="I1621" s="41" t="s">
        <v>180</v>
      </c>
      <c r="K1621" s="23" t="n">
        <v>0</v>
      </c>
      <c r="L1621" s="23" t="n">
        <v>7337</v>
      </c>
      <c r="M1621" s="23" t="n">
        <v>0</v>
      </c>
      <c r="N1621" s="23" t="n">
        <v>0</v>
      </c>
      <c r="O1621" s="23" t="n">
        <f aca="false">K1621+L1621</f>
        <v>7337</v>
      </c>
      <c r="P1621" s="23" t="n">
        <f aca="false">K1621+L1621+M1621+N1621</f>
        <v>7337</v>
      </c>
      <c r="Q1621" s="23" t="n">
        <v>1780</v>
      </c>
      <c r="R1621" s="23" t="n">
        <v>2820</v>
      </c>
      <c r="S1621" s="23" t="n">
        <v>2848</v>
      </c>
      <c r="T1621" s="23" t="n">
        <v>476</v>
      </c>
      <c r="U1621" s="23" t="n">
        <f aca="false">IF(I1621="delivery",O1621-SUM(Q1621+R1621),IF(I1621="PO",P1621-SUM(Q1621:R1621)))</f>
        <v>2737</v>
      </c>
      <c r="V1621" s="43" t="n">
        <v>0.46</v>
      </c>
      <c r="W1621" s="43" t="n">
        <v>0.46</v>
      </c>
      <c r="X1621" s="43" t="n">
        <f aca="false">W1621-V1621</f>
        <v>0</v>
      </c>
      <c r="Y1621" s="43"/>
      <c r="Z1621" s="43"/>
      <c r="AA1621" s="43"/>
      <c r="AB1621" s="43"/>
      <c r="AC1621" s="43" t="s">
        <v>10482</v>
      </c>
      <c r="AD1621" s="43"/>
      <c r="AE1621" s="43"/>
      <c r="AF1621" s="43"/>
      <c r="AG1621" s="43" t="n">
        <v>0.418</v>
      </c>
      <c r="AH1621" s="43"/>
      <c r="AI1621" s="63"/>
      <c r="AJ1621" s="63"/>
      <c r="AK1621" s="43"/>
      <c r="AL1621" s="43"/>
      <c r="AM1621" s="43" t="s">
        <v>10492</v>
      </c>
      <c r="AN1621" s="43"/>
      <c r="AO1621" s="43" t="s">
        <v>1471</v>
      </c>
      <c r="AP1621" s="23" t="s">
        <v>3124</v>
      </c>
      <c r="AT1621" s="23" t="s">
        <v>10959</v>
      </c>
      <c r="AV1621" s="23" t="n">
        <v>0.418</v>
      </c>
      <c r="AW1621" s="23" t="s">
        <v>11618</v>
      </c>
      <c r="AX1621" s="23" t="s">
        <v>13110</v>
      </c>
      <c r="AY1621" s="23" t="n">
        <v>500</v>
      </c>
      <c r="AZ1621" s="23" t="n">
        <v>24</v>
      </c>
      <c r="BA1621" s="23" t="s">
        <v>1465</v>
      </c>
      <c r="BB1621" s="23" t="s">
        <v>11618</v>
      </c>
      <c r="BF1621" s="23" t="s">
        <v>10498</v>
      </c>
      <c r="BG1621" s="1" t="s">
        <v>183</v>
      </c>
    </row>
    <row r="1622" s="23" customFormat="true" ht="12.75" hidden="false" customHeight="false" outlineLevel="0" collapsed="false">
      <c r="A1622" s="23" t="s">
        <v>7494</v>
      </c>
      <c r="B1622" s="23" t="s">
        <v>7495</v>
      </c>
      <c r="C1622" s="40" t="s">
        <v>177</v>
      </c>
      <c r="D1622" s="23" t="s">
        <v>1471</v>
      </c>
      <c r="E1622" s="23" t="s">
        <v>7496</v>
      </c>
      <c r="F1622" s="23" t="s">
        <v>7497</v>
      </c>
      <c r="G1622" s="23" t="n">
        <v>76</v>
      </c>
      <c r="H1622" s="23" t="n">
        <v>250</v>
      </c>
      <c r="I1622" s="41" t="s">
        <v>180</v>
      </c>
      <c r="K1622" s="23" t="n">
        <v>0</v>
      </c>
      <c r="L1622" s="23" t="n">
        <v>9050</v>
      </c>
      <c r="M1622" s="23" t="n">
        <v>0</v>
      </c>
      <c r="N1622" s="23" t="n">
        <v>0</v>
      </c>
      <c r="O1622" s="23" t="n">
        <f aca="false">K1622+L1622</f>
        <v>9050</v>
      </c>
      <c r="P1622" s="23" t="n">
        <f aca="false">K1622+L1622+M1622+N1622</f>
        <v>9050</v>
      </c>
      <c r="Q1622" s="23" t="n">
        <v>602</v>
      </c>
      <c r="R1622" s="23" t="n">
        <v>1225</v>
      </c>
      <c r="S1622" s="23" t="n">
        <v>990</v>
      </c>
      <c r="T1622" s="23" t="n">
        <v>178</v>
      </c>
      <c r="U1622" s="23" t="n">
        <f aca="false">IF(I1622="delivery",O1622-SUM(Q1622+R1622),IF(I1622="PO",P1622-SUM(Q1622:R1622)))</f>
        <v>7223</v>
      </c>
      <c r="V1622" s="43" t="n">
        <v>0.54</v>
      </c>
      <c r="W1622" s="43" t="n">
        <v>0.54</v>
      </c>
      <c r="X1622" s="43" t="n">
        <f aca="false">W1622-V1622</f>
        <v>0</v>
      </c>
      <c r="Y1622" s="43"/>
      <c r="Z1622" s="43"/>
      <c r="AA1622" s="43"/>
      <c r="AB1622" s="43"/>
      <c r="AC1622" s="43" t="s">
        <v>10482</v>
      </c>
      <c r="AD1622" s="43"/>
      <c r="AE1622" s="43"/>
      <c r="AF1622" s="43"/>
      <c r="AG1622" s="43" t="n">
        <v>0.616</v>
      </c>
      <c r="AH1622" s="43"/>
      <c r="AI1622" s="63"/>
      <c r="AJ1622" s="63"/>
      <c r="AK1622" s="43"/>
      <c r="AL1622" s="43"/>
      <c r="AM1622" s="43" t="s">
        <v>13111</v>
      </c>
      <c r="AN1622" s="43"/>
      <c r="AO1622" s="43" t="s">
        <v>1471</v>
      </c>
      <c r="AP1622" s="23" t="s">
        <v>3124</v>
      </c>
      <c r="AT1622" s="23" t="s">
        <v>10959</v>
      </c>
      <c r="AV1622" s="23" t="n">
        <v>0.616</v>
      </c>
      <c r="AW1622" s="23" t="s">
        <v>11618</v>
      </c>
      <c r="AX1622" s="23" t="s">
        <v>13112</v>
      </c>
      <c r="AY1622" s="23" t="n">
        <v>250</v>
      </c>
      <c r="AZ1622" s="23" t="n">
        <v>16</v>
      </c>
      <c r="BA1622" s="23" t="s">
        <v>177</v>
      </c>
      <c r="BB1622" s="23" t="s">
        <v>11618</v>
      </c>
      <c r="BF1622" s="23" t="s">
        <v>10498</v>
      </c>
      <c r="BG1622" s="1" t="s">
        <v>183</v>
      </c>
    </row>
    <row r="1623" s="23" customFormat="true" ht="12.75" hidden="false" customHeight="false" outlineLevel="0" collapsed="false">
      <c r="A1623" s="23" t="s">
        <v>7498</v>
      </c>
      <c r="B1623" s="23" t="s">
        <v>7499</v>
      </c>
      <c r="C1623" s="40" t="s">
        <v>177</v>
      </c>
      <c r="D1623" s="23" t="s">
        <v>1471</v>
      </c>
      <c r="E1623" s="23" t="s">
        <v>7500</v>
      </c>
      <c r="F1623" s="23" t="s">
        <v>7501</v>
      </c>
      <c r="G1623" s="23" t="n">
        <v>81</v>
      </c>
      <c r="H1623" s="23" t="n">
        <v>10000</v>
      </c>
      <c r="I1623" s="41" t="s">
        <v>180</v>
      </c>
      <c r="K1623" s="23" t="n">
        <v>0</v>
      </c>
      <c r="L1623" s="23" t="n">
        <v>26852</v>
      </c>
      <c r="M1623" s="23" t="n">
        <v>0</v>
      </c>
      <c r="N1623" s="23" t="n">
        <v>30000</v>
      </c>
      <c r="O1623" s="23" t="n">
        <f aca="false">K1623+L1623</f>
        <v>26852</v>
      </c>
      <c r="P1623" s="23" t="n">
        <f aca="false">K1623+L1623+M1623+N1623</f>
        <v>56852</v>
      </c>
      <c r="Q1623" s="23" t="n">
        <v>17024</v>
      </c>
      <c r="R1623" s="23" t="n">
        <v>22288</v>
      </c>
      <c r="S1623" s="23" t="n">
        <v>27177</v>
      </c>
      <c r="T1623" s="23" t="n">
        <v>12613</v>
      </c>
      <c r="U1623" s="23" t="n">
        <f aca="false">IF(I1623="delivery",O1623-SUM(Q1623+R1623),IF(I1623="PO",P1623-SUM(Q1623:R1623)))</f>
        <v>-12460</v>
      </c>
      <c r="V1623" s="43" t="n">
        <v>0.002</v>
      </c>
      <c r="W1623" s="43" t="n">
        <v>0.002</v>
      </c>
      <c r="X1623" s="43" t="n">
        <f aca="false">W1623-V1623</f>
        <v>0</v>
      </c>
      <c r="Y1623" s="43"/>
      <c r="Z1623" s="43"/>
      <c r="AA1623" s="43" t="n">
        <v>0.002</v>
      </c>
      <c r="AB1623" s="43"/>
      <c r="AC1623" s="43" t="s">
        <v>10482</v>
      </c>
      <c r="AD1623" s="43"/>
      <c r="AE1623" s="43"/>
      <c r="AF1623" s="43"/>
      <c r="AG1623" s="43" t="n">
        <v>0.002</v>
      </c>
      <c r="AH1623" s="43"/>
      <c r="AI1623" s="63"/>
      <c r="AJ1623" s="63"/>
      <c r="AK1623" s="43"/>
      <c r="AL1623" s="43"/>
      <c r="AM1623" s="43" t="s">
        <v>11367</v>
      </c>
      <c r="AN1623" s="43"/>
      <c r="AO1623" s="43" t="s">
        <v>1471</v>
      </c>
      <c r="AP1623" s="23" t="s">
        <v>3124</v>
      </c>
      <c r="AT1623" s="23" t="s">
        <v>10934</v>
      </c>
      <c r="AV1623" s="23" t="n">
        <v>0.002</v>
      </c>
      <c r="AW1623" s="23" t="s">
        <v>11602</v>
      </c>
      <c r="AX1623" s="23" t="s">
        <v>13113</v>
      </c>
      <c r="AY1623" s="23" t="n">
        <v>10000</v>
      </c>
      <c r="AZ1623" s="23" t="n">
        <v>9</v>
      </c>
      <c r="BA1623" s="23" t="s">
        <v>1465</v>
      </c>
      <c r="BB1623" s="23" t="s">
        <v>11602</v>
      </c>
      <c r="BF1623" s="23" t="s">
        <v>10498</v>
      </c>
      <c r="BG1623" s="1" t="s">
        <v>183</v>
      </c>
    </row>
    <row r="1624" s="23" customFormat="true" ht="12.75" hidden="false" customHeight="false" outlineLevel="0" collapsed="false">
      <c r="A1624" s="23" t="s">
        <v>7502</v>
      </c>
      <c r="B1624" s="23" t="s">
        <v>7503</v>
      </c>
      <c r="C1624" s="40" t="s">
        <v>177</v>
      </c>
      <c r="D1624" s="23" t="s">
        <v>1471</v>
      </c>
      <c r="E1624" s="23" t="s">
        <v>7504</v>
      </c>
      <c r="F1624" s="23" t="s">
        <v>7505</v>
      </c>
      <c r="G1624" s="23" t="n">
        <v>61</v>
      </c>
      <c r="H1624" s="23" t="n">
        <v>4000</v>
      </c>
      <c r="I1624" s="41" t="s">
        <v>180</v>
      </c>
      <c r="K1624" s="23" t="n">
        <v>0</v>
      </c>
      <c r="L1624" s="23" t="n">
        <v>79286</v>
      </c>
      <c r="M1624" s="23" t="n">
        <v>0</v>
      </c>
      <c r="N1624" s="23" t="n">
        <v>0</v>
      </c>
      <c r="O1624" s="23" t="n">
        <f aca="false">K1624+L1624</f>
        <v>79286</v>
      </c>
      <c r="P1624" s="23" t="n">
        <f aca="false">K1624+L1624+M1624+N1624</f>
        <v>79286</v>
      </c>
      <c r="Q1624" s="23" t="n">
        <v>40806</v>
      </c>
      <c r="R1624" s="23" t="n">
        <v>28594</v>
      </c>
      <c r="S1624" s="23" t="n">
        <v>34668</v>
      </c>
      <c r="T1624" s="23" t="n">
        <v>15878</v>
      </c>
      <c r="U1624" s="23" t="n">
        <f aca="false">IF(I1624="delivery",O1624-SUM(Q1624+R1624),IF(I1624="PO",P1624-SUM(Q1624:R1624)))</f>
        <v>9886</v>
      </c>
      <c r="V1624" s="43" t="n">
        <v>0.005</v>
      </c>
      <c r="W1624" s="43" t="n">
        <v>0.005</v>
      </c>
      <c r="X1624" s="43" t="n">
        <f aca="false">W1624-V1624</f>
        <v>0</v>
      </c>
      <c r="Y1624" s="43"/>
      <c r="Z1624" s="43"/>
      <c r="AA1624" s="43" t="n">
        <v>0.005</v>
      </c>
      <c r="AB1624" s="43"/>
      <c r="AC1624" s="43" t="s">
        <v>10482</v>
      </c>
      <c r="AD1624" s="43"/>
      <c r="AE1624" s="43"/>
      <c r="AF1624" s="43"/>
      <c r="AG1624" s="43" t="n">
        <v>0.0112</v>
      </c>
      <c r="AH1624" s="43" t="s">
        <v>11597</v>
      </c>
      <c r="AI1624" s="47" t="s">
        <v>13114</v>
      </c>
      <c r="AJ1624" s="47" t="s">
        <v>13115</v>
      </c>
      <c r="AK1624" s="71" t="s">
        <v>13116</v>
      </c>
      <c r="AL1624" s="43"/>
      <c r="AM1624" s="71" t="s">
        <v>13117</v>
      </c>
      <c r="AN1624" s="43"/>
      <c r="AO1624" s="43" t="s">
        <v>1471</v>
      </c>
      <c r="AP1624" s="23" t="s">
        <v>3124</v>
      </c>
      <c r="AT1624" s="23" t="s">
        <v>11356</v>
      </c>
      <c r="AV1624" s="23" t="n">
        <v>0.02347</v>
      </c>
      <c r="AW1624" s="23" t="s">
        <v>13118</v>
      </c>
      <c r="AX1624" s="23" t="s">
        <v>13119</v>
      </c>
      <c r="AY1624" s="23" t="n">
        <v>20000</v>
      </c>
      <c r="AZ1624" s="23" t="n">
        <v>8</v>
      </c>
      <c r="BA1624" s="23" t="s">
        <v>1465</v>
      </c>
      <c r="BB1624" s="23" t="s">
        <v>11587</v>
      </c>
      <c r="BF1624" s="23" t="s">
        <v>10498</v>
      </c>
      <c r="BG1624" s="1" t="s">
        <v>183</v>
      </c>
    </row>
    <row r="1625" s="23" customFormat="true" ht="12.75" hidden="false" customHeight="false" outlineLevel="0" collapsed="false">
      <c r="A1625" s="23" t="s">
        <v>7506</v>
      </c>
      <c r="B1625" s="23" t="s">
        <v>7507</v>
      </c>
      <c r="C1625" s="40" t="s">
        <v>177</v>
      </c>
      <c r="D1625" s="23" t="s">
        <v>1471</v>
      </c>
      <c r="E1625" s="23" t="s">
        <v>7508</v>
      </c>
      <c r="F1625" s="23" t="s">
        <v>7509</v>
      </c>
      <c r="G1625" s="23" t="n">
        <v>38</v>
      </c>
      <c r="H1625" s="23" t="n">
        <v>4000</v>
      </c>
      <c r="I1625" s="41" t="s">
        <v>180</v>
      </c>
      <c r="K1625" s="23" t="n">
        <v>0</v>
      </c>
      <c r="L1625" s="23" t="n">
        <v>164177</v>
      </c>
      <c r="M1625" s="23" t="n">
        <v>0</v>
      </c>
      <c r="N1625" s="23" t="n">
        <v>0</v>
      </c>
      <c r="O1625" s="23" t="n">
        <f aca="false">K1625+L1625</f>
        <v>164177</v>
      </c>
      <c r="P1625" s="23" t="n">
        <f aca="false">K1625+L1625+M1625+N1625</f>
        <v>164177</v>
      </c>
      <c r="Q1625" s="23" t="n">
        <v>102085</v>
      </c>
      <c r="R1625" s="23" t="n">
        <v>116860</v>
      </c>
      <c r="S1625" s="23" t="n">
        <v>138610</v>
      </c>
      <c r="T1625" s="23" t="n">
        <v>84660</v>
      </c>
      <c r="U1625" s="23" t="n">
        <f aca="false">IF(I1625="delivery",O1625-SUM(Q1625+R1625),IF(I1625="PO",P1625-SUM(Q1625:R1625)))</f>
        <v>-54768</v>
      </c>
      <c r="V1625" s="43" t="n">
        <v>0.01829</v>
      </c>
      <c r="W1625" s="43" t="n">
        <v>0.01829</v>
      </c>
      <c r="X1625" s="43" t="n">
        <f aca="false">W1625-V1625</f>
        <v>0</v>
      </c>
      <c r="Y1625" s="43"/>
      <c r="Z1625" s="43"/>
      <c r="AA1625" s="43" t="n">
        <v>0.01303</v>
      </c>
      <c r="AB1625" s="43"/>
      <c r="AC1625" s="43" t="s">
        <v>10482</v>
      </c>
      <c r="AD1625" s="43"/>
      <c r="AE1625" s="43"/>
      <c r="AF1625" s="43"/>
      <c r="AG1625" s="43" t="n">
        <v>0.01186</v>
      </c>
      <c r="AH1625" s="43"/>
      <c r="AI1625" s="63"/>
      <c r="AJ1625" s="63"/>
      <c r="AK1625" s="43"/>
      <c r="AL1625" s="43"/>
      <c r="AM1625" s="43" t="s">
        <v>10492</v>
      </c>
      <c r="AN1625" s="43"/>
      <c r="AO1625" s="43" t="s">
        <v>1471</v>
      </c>
      <c r="AP1625" s="23" t="s">
        <v>3124</v>
      </c>
      <c r="AT1625" s="23" t="s">
        <v>10934</v>
      </c>
      <c r="AV1625" s="23" t="n">
        <v>0.01186</v>
      </c>
      <c r="AW1625" s="23" t="s">
        <v>11593</v>
      </c>
      <c r="AX1625" s="23" t="s">
        <v>13120</v>
      </c>
      <c r="AY1625" s="23" t="n">
        <v>4000</v>
      </c>
      <c r="AZ1625" s="23" t="n">
        <v>10</v>
      </c>
      <c r="BA1625" s="23" t="s">
        <v>1465</v>
      </c>
      <c r="BB1625" s="23" t="s">
        <v>11593</v>
      </c>
      <c r="BF1625" s="23" t="s">
        <v>10498</v>
      </c>
      <c r="BG1625" s="1" t="s">
        <v>183</v>
      </c>
    </row>
    <row r="1626" s="23" customFormat="true" ht="12.75" hidden="false" customHeight="false" outlineLevel="0" collapsed="false">
      <c r="A1626" s="23" t="s">
        <v>7510</v>
      </c>
      <c r="B1626" s="23" t="s">
        <v>7511</v>
      </c>
      <c r="C1626" s="40" t="s">
        <v>177</v>
      </c>
      <c r="D1626" s="23" t="s">
        <v>1471</v>
      </c>
      <c r="E1626" s="23" t="s">
        <v>7512</v>
      </c>
      <c r="F1626" s="23" t="s">
        <v>7513</v>
      </c>
      <c r="G1626" s="23" t="n">
        <v>318</v>
      </c>
      <c r="H1626" s="23" t="n">
        <v>250</v>
      </c>
      <c r="I1626" s="41" t="s">
        <v>188</v>
      </c>
      <c r="K1626" s="23" t="n">
        <v>0</v>
      </c>
      <c r="L1626" s="23" t="n">
        <v>47713</v>
      </c>
      <c r="M1626" s="23" t="n">
        <v>33500</v>
      </c>
      <c r="N1626" s="23" t="n">
        <v>750</v>
      </c>
      <c r="O1626" s="23" t="n">
        <f aca="false">K1626+L1626</f>
        <v>47713</v>
      </c>
      <c r="P1626" s="23" t="n">
        <f aca="false">K1626+L1626+M1626+N1626</f>
        <v>81963</v>
      </c>
      <c r="Q1626" s="23" t="n">
        <v>20976</v>
      </c>
      <c r="R1626" s="23" t="n">
        <v>24251</v>
      </c>
      <c r="S1626" s="23" t="n">
        <v>39210</v>
      </c>
      <c r="T1626" s="23" t="n">
        <v>21165</v>
      </c>
      <c r="U1626" s="23" t="n">
        <f aca="false">IF(I1626="delivery",O1626-SUM(Q1626+R1626),IF(I1626="PO",P1626-SUM(Q1626:R1626)))</f>
        <v>36736</v>
      </c>
      <c r="V1626" s="43" t="n">
        <v>0.526</v>
      </c>
      <c r="W1626" s="43" t="n">
        <v>0.526</v>
      </c>
      <c r="X1626" s="43" t="n">
        <f aca="false">W1626-V1626</f>
        <v>0</v>
      </c>
      <c r="Y1626" s="43"/>
      <c r="Z1626" s="43"/>
      <c r="AA1626" s="43"/>
      <c r="AB1626" s="43"/>
      <c r="AC1626" s="43" t="s">
        <v>10482</v>
      </c>
      <c r="AD1626" s="43"/>
      <c r="AE1626" s="43"/>
      <c r="AF1626" s="43"/>
      <c r="AG1626" s="43" t="n">
        <v>0.52</v>
      </c>
      <c r="AH1626" s="43"/>
      <c r="AI1626" s="63"/>
      <c r="AJ1626" s="63"/>
      <c r="AK1626" s="43"/>
      <c r="AL1626" s="43"/>
      <c r="AM1626" s="43" t="s">
        <v>11635</v>
      </c>
      <c r="AN1626" s="43"/>
      <c r="AO1626" s="43" t="s">
        <v>1471</v>
      </c>
      <c r="AP1626" s="23" t="s">
        <v>3124</v>
      </c>
      <c r="AT1626" s="23" t="s">
        <v>10934</v>
      </c>
      <c r="AV1626" s="23" t="n">
        <v>0.52</v>
      </c>
      <c r="AW1626" s="23" t="s">
        <v>13121</v>
      </c>
      <c r="AX1626" s="23" t="s">
        <v>13122</v>
      </c>
      <c r="AY1626" s="23" t="n">
        <v>250</v>
      </c>
      <c r="AZ1626" s="23" t="n">
        <v>8</v>
      </c>
      <c r="BA1626" s="23" t="s">
        <v>1465</v>
      </c>
      <c r="BB1626" s="23" t="s">
        <v>13121</v>
      </c>
      <c r="BF1626" s="23" t="s">
        <v>10498</v>
      </c>
      <c r="BG1626" s="1" t="s">
        <v>183</v>
      </c>
    </row>
    <row r="1627" s="23" customFormat="true" ht="12.75" hidden="false" customHeight="false" outlineLevel="0" collapsed="false">
      <c r="A1627" s="23" t="s">
        <v>7514</v>
      </c>
      <c r="B1627" s="23" t="s">
        <v>7515</v>
      </c>
      <c r="C1627" s="40" t="s">
        <v>177</v>
      </c>
      <c r="D1627" s="23" t="s">
        <v>1471</v>
      </c>
      <c r="E1627" s="23" t="s">
        <v>7516</v>
      </c>
      <c r="F1627" s="23" t="s">
        <v>7517</v>
      </c>
      <c r="G1627" s="23" t="n">
        <v>71</v>
      </c>
      <c r="H1627" s="23" t="n">
        <v>4000</v>
      </c>
      <c r="I1627" s="41" t="s">
        <v>180</v>
      </c>
      <c r="K1627" s="23" t="n">
        <v>0</v>
      </c>
      <c r="L1627" s="23" t="n">
        <v>5604</v>
      </c>
      <c r="M1627" s="23" t="n">
        <v>16000</v>
      </c>
      <c r="N1627" s="23" t="n">
        <v>8000</v>
      </c>
      <c r="O1627" s="23" t="n">
        <f aca="false">K1627+L1627</f>
        <v>5604</v>
      </c>
      <c r="P1627" s="23" t="n">
        <f aca="false">K1627+L1627+M1627+N1627</f>
        <v>29604</v>
      </c>
      <c r="Q1627" s="23" t="n">
        <v>4395</v>
      </c>
      <c r="R1627" s="23" t="n">
        <v>6317</v>
      </c>
      <c r="S1627" s="23" t="n">
        <v>6779</v>
      </c>
      <c r="T1627" s="23" t="n">
        <v>3105</v>
      </c>
      <c r="U1627" s="23" t="n">
        <f aca="false">IF(I1627="delivery",O1627-SUM(Q1627+R1627),IF(I1627="PO",P1627-SUM(Q1627:R1627)))</f>
        <v>-5108</v>
      </c>
      <c r="V1627" s="43" t="n">
        <v>0.0098</v>
      </c>
      <c r="W1627" s="43" t="n">
        <v>0.0037</v>
      </c>
      <c r="X1627" s="43" t="n">
        <f aca="false">W1627-V1627</f>
        <v>-0.0061</v>
      </c>
      <c r="Y1627" s="43"/>
      <c r="Z1627" s="43"/>
      <c r="AA1627" s="43"/>
      <c r="AB1627" s="43"/>
      <c r="AC1627" s="43" t="s">
        <v>10482</v>
      </c>
      <c r="AD1627" s="43"/>
      <c r="AE1627" s="43"/>
      <c r="AF1627" s="43"/>
      <c r="AG1627" s="43" t="n">
        <v>0.0037</v>
      </c>
      <c r="AH1627" s="43"/>
      <c r="AI1627" s="63"/>
      <c r="AJ1627" s="63"/>
      <c r="AK1627" s="43"/>
      <c r="AL1627" s="43"/>
      <c r="AM1627" s="43" t="s">
        <v>10492</v>
      </c>
      <c r="AN1627" s="43"/>
      <c r="AO1627" s="43" t="s">
        <v>1471</v>
      </c>
      <c r="AP1627" s="23" t="s">
        <v>3124</v>
      </c>
      <c r="AT1627" s="23" t="s">
        <v>10934</v>
      </c>
      <c r="AV1627" s="23" t="n">
        <v>0.0037</v>
      </c>
      <c r="AW1627" s="23" t="s">
        <v>11642</v>
      </c>
      <c r="AX1627" s="23" t="s">
        <v>13123</v>
      </c>
      <c r="AY1627" s="23" t="n">
        <v>8000</v>
      </c>
      <c r="AZ1627" s="23" t="n">
        <v>14</v>
      </c>
      <c r="BA1627" s="23" t="s">
        <v>1465</v>
      </c>
      <c r="BB1627" s="23" t="s">
        <v>11642</v>
      </c>
      <c r="BF1627" s="23" t="s">
        <v>10498</v>
      </c>
      <c r="BG1627" s="1" t="s">
        <v>183</v>
      </c>
    </row>
    <row r="1628" s="23" customFormat="true" ht="12.75" hidden="false" customHeight="false" outlineLevel="0" collapsed="false">
      <c r="A1628" s="23" t="s">
        <v>7518</v>
      </c>
      <c r="B1628" s="23" t="s">
        <v>7519</v>
      </c>
      <c r="C1628" s="40" t="s">
        <v>177</v>
      </c>
      <c r="D1628" s="23" t="s">
        <v>1471</v>
      </c>
      <c r="E1628" s="23" t="s">
        <v>7520</v>
      </c>
      <c r="F1628" s="23" t="s">
        <v>7521</v>
      </c>
      <c r="G1628" s="23" t="n">
        <v>63</v>
      </c>
      <c r="H1628" s="23" t="n">
        <v>1500</v>
      </c>
      <c r="I1628" s="41" t="s">
        <v>188</v>
      </c>
      <c r="K1628" s="23" t="n">
        <v>0</v>
      </c>
      <c r="L1628" s="23" t="n">
        <v>7595</v>
      </c>
      <c r="M1628" s="23" t="n">
        <v>0</v>
      </c>
      <c r="N1628" s="23" t="n">
        <v>30000</v>
      </c>
      <c r="O1628" s="23" t="n">
        <f aca="false">K1628+L1628</f>
        <v>7595</v>
      </c>
      <c r="P1628" s="23" t="n">
        <f aca="false">K1628+L1628+M1628+N1628</f>
        <v>37595</v>
      </c>
      <c r="Q1628" s="23" t="n">
        <v>4507</v>
      </c>
      <c r="R1628" s="23" t="n">
        <v>11361</v>
      </c>
      <c r="S1628" s="23" t="n">
        <v>14831</v>
      </c>
      <c r="T1628" s="23" t="n">
        <v>9424</v>
      </c>
      <c r="U1628" s="23" t="n">
        <f aca="false">IF(I1628="delivery",O1628-SUM(Q1628+R1628),IF(I1628="PO",P1628-SUM(Q1628:R1628)))</f>
        <v>21727</v>
      </c>
      <c r="V1628" s="43" t="n">
        <v>0.175</v>
      </c>
      <c r="W1628" s="43" t="n">
        <v>0.175</v>
      </c>
      <c r="X1628" s="43" t="n">
        <f aca="false">W1628-V1628</f>
        <v>0</v>
      </c>
      <c r="Y1628" s="43"/>
      <c r="Z1628" s="43"/>
      <c r="AA1628" s="43" t="n">
        <v>0.175</v>
      </c>
      <c r="AB1628" s="43"/>
      <c r="AC1628" s="43" t="s">
        <v>10482</v>
      </c>
      <c r="AD1628" s="43"/>
      <c r="AE1628" s="43"/>
      <c r="AF1628" s="43"/>
      <c r="AG1628" s="43" t="n">
        <v>0.175</v>
      </c>
      <c r="AH1628" s="43"/>
      <c r="AI1628" s="63"/>
      <c r="AJ1628" s="63"/>
      <c r="AK1628" s="43"/>
      <c r="AL1628" s="43"/>
      <c r="AM1628" s="43" t="s">
        <v>11367</v>
      </c>
      <c r="AN1628" s="43"/>
      <c r="AO1628" s="43" t="s">
        <v>1471</v>
      </c>
      <c r="AP1628" s="23" t="s">
        <v>3124</v>
      </c>
      <c r="AT1628" s="23" t="s">
        <v>10934</v>
      </c>
      <c r="AV1628" s="23" t="n">
        <v>0.175</v>
      </c>
      <c r="AW1628" s="23" t="s">
        <v>13124</v>
      </c>
      <c r="AX1628" s="23" t="s">
        <v>13125</v>
      </c>
      <c r="AY1628" s="23" t="n">
        <v>30000</v>
      </c>
      <c r="AZ1628" s="23" t="n">
        <v>18</v>
      </c>
      <c r="BA1628" s="23" t="s">
        <v>1465</v>
      </c>
      <c r="BB1628" s="23" t="s">
        <v>13124</v>
      </c>
      <c r="BF1628" s="23" t="s">
        <v>10498</v>
      </c>
      <c r="BG1628" s="1" t="s">
        <v>183</v>
      </c>
    </row>
    <row r="1629" s="23" customFormat="true" ht="12.75" hidden="false" customHeight="false" outlineLevel="0" collapsed="false">
      <c r="A1629" s="23" t="s">
        <v>7522</v>
      </c>
      <c r="B1629" s="23" t="s">
        <v>7523</v>
      </c>
      <c r="C1629" s="40" t="s">
        <v>177</v>
      </c>
      <c r="D1629" s="23" t="s">
        <v>1471</v>
      </c>
      <c r="E1629" s="23" t="s">
        <v>7524</v>
      </c>
      <c r="F1629" s="23" t="s">
        <v>7525</v>
      </c>
      <c r="G1629" s="23" t="n">
        <v>83</v>
      </c>
      <c r="H1629" s="23" t="n">
        <v>2500</v>
      </c>
      <c r="I1629" s="41" t="s">
        <v>188</v>
      </c>
      <c r="K1629" s="23" t="n">
        <v>0</v>
      </c>
      <c r="L1629" s="23" t="n">
        <v>83146</v>
      </c>
      <c r="M1629" s="23" t="n">
        <v>40000</v>
      </c>
      <c r="N1629" s="23" t="n">
        <v>35000</v>
      </c>
      <c r="O1629" s="23" t="n">
        <f aca="false">K1629+L1629</f>
        <v>83146</v>
      </c>
      <c r="P1629" s="23" t="n">
        <f aca="false">K1629+L1629+M1629+N1629</f>
        <v>158146</v>
      </c>
      <c r="Q1629" s="23" t="n">
        <v>96809</v>
      </c>
      <c r="R1629" s="23" t="n">
        <v>106073</v>
      </c>
      <c r="S1629" s="23" t="n">
        <v>125757</v>
      </c>
      <c r="T1629" s="23" t="n">
        <v>70749</v>
      </c>
      <c r="U1629" s="23" t="n">
        <f aca="false">IF(I1629="delivery",O1629-SUM(Q1629+R1629),IF(I1629="PO",P1629-SUM(Q1629:R1629)))</f>
        <v>-44736</v>
      </c>
      <c r="V1629" s="43" t="n">
        <v>0.0515</v>
      </c>
      <c r="W1629" s="43" t="n">
        <v>0.049</v>
      </c>
      <c r="X1629" s="43" t="n">
        <f aca="false">W1629-V1629</f>
        <v>-0.0025</v>
      </c>
      <c r="Y1629" s="43"/>
      <c r="Z1629" s="43"/>
      <c r="AA1629" s="43"/>
      <c r="AB1629" s="43"/>
      <c r="AC1629" s="43" t="s">
        <v>10482</v>
      </c>
      <c r="AD1629" s="43"/>
      <c r="AE1629" s="43"/>
      <c r="AF1629" s="43"/>
      <c r="AG1629" s="43" t="n">
        <v>0.049</v>
      </c>
      <c r="AH1629" s="43"/>
      <c r="AI1629" s="63"/>
      <c r="AJ1629" s="63"/>
      <c r="AK1629" s="43"/>
      <c r="AL1629" s="43"/>
      <c r="AM1629" s="43" t="s">
        <v>10492</v>
      </c>
      <c r="AN1629" s="43"/>
      <c r="AO1629" s="43" t="s">
        <v>1471</v>
      </c>
      <c r="AP1629" s="23" t="s">
        <v>3124</v>
      </c>
      <c r="AT1629" s="23" t="s">
        <v>10959</v>
      </c>
      <c r="AV1629" s="23" t="n">
        <v>0.049</v>
      </c>
      <c r="AW1629" s="23" t="s">
        <v>13118</v>
      </c>
      <c r="AX1629" s="23" t="s">
        <v>13126</v>
      </c>
      <c r="AY1629" s="23" t="n">
        <v>5000</v>
      </c>
      <c r="AZ1629" s="23" t="n">
        <v>18</v>
      </c>
      <c r="BA1629" s="23" t="s">
        <v>1465</v>
      </c>
      <c r="BB1629" s="23" t="s">
        <v>13127</v>
      </c>
      <c r="BF1629" s="23" t="s">
        <v>10498</v>
      </c>
      <c r="BG1629" s="1" t="s">
        <v>183</v>
      </c>
    </row>
    <row r="1630" s="23" customFormat="true" ht="12.75" hidden="false" customHeight="false" outlineLevel="0" collapsed="false">
      <c r="A1630" s="23" t="s">
        <v>7526</v>
      </c>
      <c r="B1630" s="23" t="s">
        <v>7527</v>
      </c>
      <c r="C1630" s="40" t="s">
        <v>177</v>
      </c>
      <c r="D1630" s="23" t="s">
        <v>1471</v>
      </c>
      <c r="E1630" s="23" t="s">
        <v>7528</v>
      </c>
      <c r="F1630" s="23" t="s">
        <v>7529</v>
      </c>
      <c r="G1630" s="23" t="n">
        <v>63</v>
      </c>
      <c r="H1630" s="23" t="n">
        <v>4000</v>
      </c>
      <c r="I1630" s="41" t="s">
        <v>180</v>
      </c>
      <c r="K1630" s="23" t="n">
        <v>0</v>
      </c>
      <c r="L1630" s="23" t="n">
        <v>16981</v>
      </c>
      <c r="M1630" s="23" t="n">
        <v>0</v>
      </c>
      <c r="N1630" s="23" t="n">
        <v>0</v>
      </c>
      <c r="O1630" s="23" t="n">
        <f aca="false">K1630+L1630</f>
        <v>16981</v>
      </c>
      <c r="P1630" s="23" t="n">
        <f aca="false">K1630+L1630+M1630+N1630</f>
        <v>16981</v>
      </c>
      <c r="Q1630" s="23" t="n">
        <v>2579</v>
      </c>
      <c r="R1630" s="23" t="n">
        <v>5443</v>
      </c>
      <c r="S1630" s="23" t="n">
        <v>5480</v>
      </c>
      <c r="T1630" s="23" t="n">
        <v>3496</v>
      </c>
      <c r="U1630" s="23" t="n">
        <f aca="false">IF(I1630="delivery",O1630-SUM(Q1630+R1630),IF(I1630="PO",P1630-SUM(Q1630:R1630)))</f>
        <v>8959</v>
      </c>
      <c r="V1630" s="43" t="n">
        <v>0.01732</v>
      </c>
      <c r="W1630" s="43" t="n">
        <v>0.01732</v>
      </c>
      <c r="X1630" s="43" t="n">
        <f aca="false">W1630-V1630</f>
        <v>0</v>
      </c>
      <c r="Y1630" s="43"/>
      <c r="Z1630" s="43"/>
      <c r="AA1630" s="43"/>
      <c r="AB1630" s="43"/>
      <c r="AC1630" s="43" t="s">
        <v>10482</v>
      </c>
      <c r="AD1630" s="43"/>
      <c r="AE1630" s="43"/>
      <c r="AF1630" s="43"/>
      <c r="AG1630" s="43" t="n">
        <v>0.0098</v>
      </c>
      <c r="AH1630" s="43"/>
      <c r="AI1630" s="63"/>
      <c r="AJ1630" s="63"/>
      <c r="AK1630" s="43"/>
      <c r="AL1630" s="43"/>
      <c r="AM1630" s="43" t="s">
        <v>10492</v>
      </c>
      <c r="AN1630" s="43"/>
      <c r="AO1630" s="43" t="s">
        <v>1471</v>
      </c>
      <c r="AP1630" s="23" t="s">
        <v>3124</v>
      </c>
      <c r="AT1630" s="23" t="s">
        <v>10959</v>
      </c>
      <c r="AV1630" s="23" t="n">
        <v>0.0098</v>
      </c>
      <c r="AW1630" s="23" t="s">
        <v>11774</v>
      </c>
      <c r="AX1630" s="23" t="s">
        <v>13128</v>
      </c>
      <c r="AY1630" s="23" t="n">
        <v>4000</v>
      </c>
      <c r="AZ1630" s="23" t="n">
        <v>16</v>
      </c>
      <c r="BA1630" s="23" t="s">
        <v>1465</v>
      </c>
      <c r="BB1630" s="23" t="s">
        <v>11774</v>
      </c>
      <c r="BF1630" s="23" t="s">
        <v>10498</v>
      </c>
      <c r="BG1630" s="1" t="s">
        <v>183</v>
      </c>
    </row>
    <row r="1631" s="23" customFormat="true" ht="12.75" hidden="false" customHeight="false" outlineLevel="0" collapsed="false">
      <c r="A1631" s="23" t="s">
        <v>7530</v>
      </c>
      <c r="B1631" s="23" t="s">
        <v>7531</v>
      </c>
      <c r="C1631" s="40" t="s">
        <v>177</v>
      </c>
      <c r="D1631" s="23" t="s">
        <v>1471</v>
      </c>
      <c r="E1631" s="23" t="s">
        <v>7532</v>
      </c>
      <c r="F1631" s="23" t="s">
        <v>7533</v>
      </c>
      <c r="G1631" s="23" t="n">
        <v>63</v>
      </c>
      <c r="H1631" s="23" t="n">
        <v>500</v>
      </c>
      <c r="I1631" s="41" t="s">
        <v>180</v>
      </c>
      <c r="K1631" s="23" t="n">
        <v>0</v>
      </c>
      <c r="L1631" s="23" t="n">
        <v>181714</v>
      </c>
      <c r="M1631" s="23" t="n">
        <v>0</v>
      </c>
      <c r="N1631" s="23" t="n">
        <v>0</v>
      </c>
      <c r="O1631" s="23" t="n">
        <f aca="false">K1631+L1631</f>
        <v>181714</v>
      </c>
      <c r="P1631" s="23" t="n">
        <f aca="false">K1631+L1631+M1631+N1631</f>
        <v>181714</v>
      </c>
      <c r="Q1631" s="23" t="n">
        <v>8237</v>
      </c>
      <c r="R1631" s="23" t="n">
        <v>3134</v>
      </c>
      <c r="S1631" s="23" t="n">
        <v>6266</v>
      </c>
      <c r="T1631" s="23" t="n">
        <v>6408</v>
      </c>
      <c r="U1631" s="23" t="n">
        <f aca="false">IF(I1631="delivery",O1631-SUM(Q1631+R1631),IF(I1631="PO",P1631-SUM(Q1631:R1631)))</f>
        <v>170343</v>
      </c>
      <c r="V1631" s="43" t="n">
        <v>0.44512</v>
      </c>
      <c r="W1631" s="43" t="n">
        <v>0.44512</v>
      </c>
      <c r="X1631" s="43" t="n">
        <f aca="false">W1631-V1631</f>
        <v>0</v>
      </c>
      <c r="Y1631" s="43"/>
      <c r="Z1631" s="43"/>
      <c r="AA1631" s="43" t="n">
        <v>0.344</v>
      </c>
      <c r="AB1631" s="43"/>
      <c r="AC1631" s="43" t="s">
        <v>10482</v>
      </c>
      <c r="AD1631" s="43"/>
      <c r="AE1631" s="43"/>
      <c r="AF1631" s="43"/>
      <c r="AG1631" s="43" t="n">
        <v>0.344</v>
      </c>
      <c r="AH1631" s="43"/>
      <c r="AI1631" s="63"/>
      <c r="AJ1631" s="63"/>
      <c r="AK1631" s="43"/>
      <c r="AL1631" s="43"/>
      <c r="AM1631" s="43" t="s">
        <v>10492</v>
      </c>
      <c r="AN1631" s="43"/>
      <c r="AO1631" s="43" t="s">
        <v>1471</v>
      </c>
      <c r="AP1631" s="23" t="s">
        <v>3124</v>
      </c>
      <c r="AT1631" s="23" t="s">
        <v>10959</v>
      </c>
      <c r="AV1631" s="23" t="n">
        <v>0.344</v>
      </c>
      <c r="AW1631" s="23" t="s">
        <v>11618</v>
      </c>
      <c r="AX1631" s="23" t="s">
        <v>13129</v>
      </c>
      <c r="AY1631" s="23" t="n">
        <v>500</v>
      </c>
      <c r="AZ1631" s="23" t="n">
        <v>24</v>
      </c>
      <c r="BA1631" s="23" t="s">
        <v>1465</v>
      </c>
      <c r="BB1631" s="23" t="s">
        <v>11618</v>
      </c>
      <c r="BF1631" s="23" t="s">
        <v>10498</v>
      </c>
      <c r="BG1631" s="1" t="s">
        <v>183</v>
      </c>
    </row>
    <row r="1632" s="23" customFormat="true" ht="12.75" hidden="false" customHeight="false" outlineLevel="0" collapsed="false">
      <c r="A1632" s="23" t="s">
        <v>7534</v>
      </c>
      <c r="B1632" s="23" t="s">
        <v>7535</v>
      </c>
      <c r="C1632" s="40" t="s">
        <v>177</v>
      </c>
      <c r="D1632" s="23" t="s">
        <v>1471</v>
      </c>
      <c r="E1632" s="23" t="s">
        <v>7536</v>
      </c>
      <c r="F1632" s="23" t="s">
        <v>7537</v>
      </c>
      <c r="G1632" s="23" t="n">
        <v>55</v>
      </c>
      <c r="H1632" s="23" t="n">
        <v>8100</v>
      </c>
      <c r="I1632" s="41" t="s">
        <v>180</v>
      </c>
      <c r="K1632" s="23" t="n">
        <v>0</v>
      </c>
      <c r="L1632" s="23" t="n">
        <v>6233</v>
      </c>
      <c r="M1632" s="23" t="n">
        <v>0</v>
      </c>
      <c r="N1632" s="23" t="n">
        <v>0</v>
      </c>
      <c r="O1632" s="23" t="n">
        <f aca="false">K1632+L1632</f>
        <v>6233</v>
      </c>
      <c r="P1632" s="23" t="n">
        <f aca="false">K1632+L1632+M1632+N1632</f>
        <v>6233</v>
      </c>
      <c r="Q1632" s="23" t="n">
        <v>4743</v>
      </c>
      <c r="R1632" s="23" t="n">
        <v>2665</v>
      </c>
      <c r="S1632" s="23" t="n">
        <v>3441</v>
      </c>
      <c r="T1632" s="23" t="n">
        <v>1228</v>
      </c>
      <c r="U1632" s="23" t="n">
        <f aca="false">IF(I1632="delivery",O1632-SUM(Q1632+R1632),IF(I1632="PO",P1632-SUM(Q1632:R1632)))</f>
        <v>-1175</v>
      </c>
      <c r="V1632" s="43" t="n">
        <v>0.1473</v>
      </c>
      <c r="W1632" s="43" t="n">
        <v>0.1473</v>
      </c>
      <c r="X1632" s="43" t="n">
        <f aca="false">W1632-V1632</f>
        <v>0</v>
      </c>
      <c r="Y1632" s="43"/>
      <c r="Z1632" s="43"/>
      <c r="AA1632" s="43"/>
      <c r="AB1632" s="43"/>
      <c r="AC1632" s="43" t="s">
        <v>10482</v>
      </c>
      <c r="AD1632" s="43"/>
      <c r="AE1632" s="43"/>
      <c r="AF1632" s="43"/>
      <c r="AG1632" s="43" t="n">
        <v>0.125</v>
      </c>
      <c r="AH1632" s="43"/>
      <c r="AI1632" s="63"/>
      <c r="AJ1632" s="63"/>
      <c r="AK1632" s="43"/>
      <c r="AL1632" s="43"/>
      <c r="AM1632" s="43" t="s">
        <v>10492</v>
      </c>
      <c r="AN1632" s="43"/>
      <c r="AO1632" s="43" t="s">
        <v>1471</v>
      </c>
      <c r="AP1632" s="23" t="s">
        <v>3124</v>
      </c>
      <c r="AT1632" s="23" t="s">
        <v>10934</v>
      </c>
      <c r="AV1632" s="23" t="n">
        <v>0.125</v>
      </c>
      <c r="AW1632" s="23" t="s">
        <v>13130</v>
      </c>
      <c r="AX1632" s="23" t="s">
        <v>13131</v>
      </c>
      <c r="AY1632" s="23" t="n">
        <v>8400</v>
      </c>
      <c r="AZ1632" s="23" t="n">
        <v>6</v>
      </c>
      <c r="BA1632" s="23" t="s">
        <v>1465</v>
      </c>
      <c r="BB1632" s="23" t="s">
        <v>13130</v>
      </c>
      <c r="BF1632" s="23" t="s">
        <v>10498</v>
      </c>
      <c r="BG1632" s="1" t="s">
        <v>183</v>
      </c>
    </row>
    <row r="1633" s="23" customFormat="true" ht="12.75" hidden="false" customHeight="false" outlineLevel="0" collapsed="false">
      <c r="A1633" s="23" t="s">
        <v>7542</v>
      </c>
      <c r="B1633" s="23" t="s">
        <v>7543</v>
      </c>
      <c r="C1633" s="40" t="s">
        <v>177</v>
      </c>
      <c r="D1633" s="23" t="s">
        <v>1471</v>
      </c>
      <c r="E1633" s="23" t="s">
        <v>7544</v>
      </c>
      <c r="F1633" s="23" t="s">
        <v>7545</v>
      </c>
      <c r="G1633" s="23" t="n">
        <v>86</v>
      </c>
      <c r="H1633" s="23" t="n">
        <v>2000</v>
      </c>
      <c r="I1633" s="41" t="s">
        <v>180</v>
      </c>
      <c r="K1633" s="23" t="n">
        <v>0</v>
      </c>
      <c r="L1633" s="23" t="n">
        <v>5660</v>
      </c>
      <c r="M1633" s="23" t="n">
        <v>0</v>
      </c>
      <c r="N1633" s="23" t="n">
        <v>0</v>
      </c>
      <c r="O1633" s="23" t="n">
        <f aca="false">K1633+L1633</f>
        <v>5660</v>
      </c>
      <c r="P1633" s="23" t="n">
        <f aca="false">K1633+L1633+M1633+N1633</f>
        <v>5660</v>
      </c>
      <c r="Q1633" s="23" t="n">
        <v>1972</v>
      </c>
      <c r="R1633" s="23" t="n">
        <v>884</v>
      </c>
      <c r="S1633" s="23" t="n">
        <v>1084</v>
      </c>
      <c r="T1633" s="23" t="n">
        <v>656</v>
      </c>
      <c r="U1633" s="23" t="n">
        <f aca="false">IF(I1633="delivery",O1633-SUM(Q1633+R1633),IF(I1633="PO",P1633-SUM(Q1633:R1633)))</f>
        <v>2804</v>
      </c>
      <c r="V1633" s="43" t="n">
        <v>0.38272</v>
      </c>
      <c r="W1633" s="43" t="n">
        <v>0.38272</v>
      </c>
      <c r="X1633" s="43" t="n">
        <f aca="false">W1633-V1633</f>
        <v>0</v>
      </c>
      <c r="Y1633" s="43"/>
      <c r="Z1633" s="43"/>
      <c r="AA1633" s="43"/>
      <c r="AB1633" s="43"/>
      <c r="AC1633" s="43" t="s">
        <v>10482</v>
      </c>
      <c r="AD1633" s="43"/>
      <c r="AE1633" s="43"/>
      <c r="AF1633" s="43"/>
      <c r="AG1633" s="43" t="n">
        <v>0.245</v>
      </c>
      <c r="AH1633" s="43"/>
      <c r="AI1633" s="63"/>
      <c r="AJ1633" s="63"/>
      <c r="AK1633" s="43"/>
      <c r="AL1633" s="43"/>
      <c r="AM1633" s="43" t="s">
        <v>10492</v>
      </c>
      <c r="AN1633" s="43"/>
      <c r="AO1633" s="43" t="s">
        <v>1471</v>
      </c>
      <c r="AP1633" s="23" t="s">
        <v>3124</v>
      </c>
      <c r="AT1633" s="23" t="s">
        <v>10959</v>
      </c>
      <c r="AV1633" s="23" t="n">
        <v>0.245</v>
      </c>
      <c r="AW1633" s="23" t="s">
        <v>11642</v>
      </c>
      <c r="AX1633" s="23" t="s">
        <v>13132</v>
      </c>
      <c r="AY1633" s="23" t="n">
        <v>4000</v>
      </c>
      <c r="AZ1633" s="23" t="n">
        <v>14</v>
      </c>
      <c r="BA1633" s="23" t="s">
        <v>1465</v>
      </c>
      <c r="BB1633" s="23" t="s">
        <v>11642</v>
      </c>
      <c r="BF1633" s="23" t="s">
        <v>10498</v>
      </c>
      <c r="BG1633" s="1" t="s">
        <v>183</v>
      </c>
    </row>
    <row r="1634" s="23" customFormat="true" ht="12.75" hidden="false" customHeight="false" outlineLevel="0" collapsed="false">
      <c r="A1634" s="23" t="s">
        <v>7546</v>
      </c>
      <c r="B1634" s="23" t="s">
        <v>7547</v>
      </c>
      <c r="C1634" s="40" t="s">
        <v>177</v>
      </c>
      <c r="D1634" s="23" t="s">
        <v>1471</v>
      </c>
      <c r="E1634" s="23" t="s">
        <v>7548</v>
      </c>
      <c r="F1634" s="23" t="s">
        <v>7549</v>
      </c>
      <c r="G1634" s="23" t="n">
        <v>99</v>
      </c>
      <c r="H1634" s="23" t="n">
        <v>2000</v>
      </c>
      <c r="I1634" s="41" t="s">
        <v>180</v>
      </c>
      <c r="K1634" s="23" t="n">
        <v>0</v>
      </c>
      <c r="L1634" s="23" t="n">
        <v>12100</v>
      </c>
      <c r="M1634" s="23" t="n">
        <v>0</v>
      </c>
      <c r="N1634" s="23" t="n">
        <v>0</v>
      </c>
      <c r="O1634" s="23" t="n">
        <f aca="false">K1634+L1634</f>
        <v>12100</v>
      </c>
      <c r="P1634" s="23" t="n">
        <f aca="false">K1634+L1634+M1634+N1634</f>
        <v>12100</v>
      </c>
      <c r="Q1634" s="23" t="n">
        <v>7191</v>
      </c>
      <c r="R1634" s="23" t="n">
        <v>5449</v>
      </c>
      <c r="S1634" s="23" t="n">
        <v>5753</v>
      </c>
      <c r="T1634" s="23" t="n">
        <v>6682</v>
      </c>
      <c r="U1634" s="23" t="n">
        <f aca="false">IF(I1634="delivery",O1634-SUM(Q1634+R1634),IF(I1634="PO",P1634-SUM(Q1634:R1634)))</f>
        <v>-540</v>
      </c>
      <c r="V1634" s="43" t="n">
        <v>0.42</v>
      </c>
      <c r="W1634" s="43" t="n">
        <v>0.42</v>
      </c>
      <c r="X1634" s="43" t="n">
        <f aca="false">W1634-V1634</f>
        <v>0</v>
      </c>
      <c r="Y1634" s="43"/>
      <c r="Z1634" s="43"/>
      <c r="AA1634" s="43" t="n">
        <v>0.35115</v>
      </c>
      <c r="AB1634" s="43"/>
      <c r="AC1634" s="43" t="s">
        <v>10482</v>
      </c>
      <c r="AD1634" s="43"/>
      <c r="AE1634" s="43"/>
      <c r="AF1634" s="43"/>
      <c r="AG1634" s="43" t="n">
        <v>0.2123</v>
      </c>
      <c r="AH1634" s="43"/>
      <c r="AI1634" s="63"/>
      <c r="AJ1634" s="63"/>
      <c r="AK1634" s="43"/>
      <c r="AL1634" s="43"/>
      <c r="AM1634" s="43" t="s">
        <v>10492</v>
      </c>
      <c r="AN1634" s="43"/>
      <c r="AO1634" s="43" t="s">
        <v>1471</v>
      </c>
      <c r="AP1634" s="23" t="s">
        <v>3124</v>
      </c>
      <c r="AT1634" s="23" t="s">
        <v>10959</v>
      </c>
      <c r="AV1634" s="23" t="n">
        <v>0.2123</v>
      </c>
      <c r="AW1634" s="23" t="s">
        <v>11618</v>
      </c>
      <c r="AX1634" s="23" t="s">
        <v>13133</v>
      </c>
      <c r="AY1634" s="23" t="n">
        <v>2000</v>
      </c>
      <c r="AZ1634" s="23" t="n">
        <v>18</v>
      </c>
      <c r="BA1634" s="23" t="s">
        <v>1465</v>
      </c>
      <c r="BB1634" s="23" t="s">
        <v>11618</v>
      </c>
      <c r="BF1634" s="23" t="s">
        <v>10498</v>
      </c>
      <c r="BG1634" s="1" t="s">
        <v>183</v>
      </c>
    </row>
    <row r="1635" s="23" customFormat="true" ht="12.75" hidden="false" customHeight="false" outlineLevel="0" collapsed="false">
      <c r="A1635" s="23" t="s">
        <v>7550</v>
      </c>
      <c r="B1635" s="23" t="s">
        <v>7551</v>
      </c>
      <c r="C1635" s="40" t="s">
        <v>177</v>
      </c>
      <c r="D1635" s="23" t="s">
        <v>1471</v>
      </c>
      <c r="E1635" s="23" t="s">
        <v>7552</v>
      </c>
      <c r="F1635" s="23" t="s">
        <v>7553</v>
      </c>
      <c r="G1635" s="23" t="n">
        <v>56</v>
      </c>
      <c r="H1635" s="23" t="n">
        <v>20000</v>
      </c>
      <c r="I1635" s="41" t="s">
        <v>180</v>
      </c>
      <c r="K1635" s="23" t="n">
        <v>0</v>
      </c>
      <c r="L1635" s="23" t="n">
        <v>106837</v>
      </c>
      <c r="M1635" s="23" t="n">
        <v>0</v>
      </c>
      <c r="N1635" s="23" t="n">
        <v>0</v>
      </c>
      <c r="O1635" s="23" t="n">
        <f aca="false">K1635+L1635</f>
        <v>106837</v>
      </c>
      <c r="P1635" s="23" t="n">
        <f aca="false">K1635+L1635+M1635+N1635</f>
        <v>106837</v>
      </c>
      <c r="Q1635" s="23" t="n">
        <v>47394</v>
      </c>
      <c r="R1635" s="23" t="n">
        <v>64824</v>
      </c>
      <c r="S1635" s="23" t="n">
        <v>52224</v>
      </c>
      <c r="T1635" s="23" t="n">
        <v>42734</v>
      </c>
      <c r="U1635" s="23" t="n">
        <f aca="false">IF(I1635="delivery",O1635-SUM(Q1635+R1635),IF(I1635="PO",P1635-SUM(Q1635:R1635)))</f>
        <v>-5381</v>
      </c>
      <c r="V1635" s="43" t="n">
        <v>0.003</v>
      </c>
      <c r="W1635" s="43" t="n">
        <v>0.003</v>
      </c>
      <c r="X1635" s="43" t="n">
        <f aca="false">W1635-V1635</f>
        <v>0</v>
      </c>
      <c r="Y1635" s="43"/>
      <c r="Z1635" s="43"/>
      <c r="AA1635" s="43" t="n">
        <v>0.00284</v>
      </c>
      <c r="AB1635" s="43"/>
      <c r="AC1635" s="43" t="s">
        <v>10482</v>
      </c>
      <c r="AD1635" s="43"/>
      <c r="AE1635" s="43"/>
      <c r="AF1635" s="43"/>
      <c r="AG1635" s="43" t="n">
        <v>0.00282</v>
      </c>
      <c r="AH1635" s="43"/>
      <c r="AI1635" s="63"/>
      <c r="AJ1635" s="63"/>
      <c r="AK1635" s="43"/>
      <c r="AL1635" s="43"/>
      <c r="AM1635" s="43" t="s">
        <v>10492</v>
      </c>
      <c r="AN1635" s="43"/>
      <c r="AO1635" s="43" t="s">
        <v>1471</v>
      </c>
      <c r="AP1635" s="23" t="s">
        <v>3124</v>
      </c>
      <c r="AT1635" s="23" t="s">
        <v>10934</v>
      </c>
      <c r="AV1635" s="23" t="n">
        <v>0.00282</v>
      </c>
      <c r="AW1635" s="23" t="s">
        <v>11602</v>
      </c>
      <c r="AX1635" s="23" t="s">
        <v>13134</v>
      </c>
      <c r="AY1635" s="23" t="n">
        <v>4000</v>
      </c>
      <c r="AZ1635" s="23" t="n">
        <v>9</v>
      </c>
      <c r="BA1635" s="23" t="s">
        <v>1465</v>
      </c>
      <c r="BB1635" s="23" t="s">
        <v>11602</v>
      </c>
      <c r="BF1635" s="23" t="s">
        <v>10498</v>
      </c>
      <c r="BG1635" s="1" t="s">
        <v>183</v>
      </c>
    </row>
    <row r="1636" s="23" customFormat="true" ht="12.75" hidden="false" customHeight="false" outlineLevel="0" collapsed="false">
      <c r="A1636" s="23" t="s">
        <v>7554</v>
      </c>
      <c r="B1636" s="23" t="s">
        <v>7555</v>
      </c>
      <c r="C1636" s="40" t="s">
        <v>177</v>
      </c>
      <c r="D1636" s="23" t="s">
        <v>1471</v>
      </c>
      <c r="E1636" s="23" t="s">
        <v>7556</v>
      </c>
      <c r="F1636" s="23" t="s">
        <v>7557</v>
      </c>
      <c r="G1636" s="23" t="n">
        <v>33</v>
      </c>
      <c r="H1636" s="23" t="n">
        <v>4000</v>
      </c>
      <c r="I1636" s="41" t="s">
        <v>180</v>
      </c>
      <c r="K1636" s="23" t="n">
        <v>0</v>
      </c>
      <c r="L1636" s="23" t="n">
        <v>263</v>
      </c>
      <c r="M1636" s="23" t="n">
        <v>4000</v>
      </c>
      <c r="N1636" s="23" t="n">
        <v>0</v>
      </c>
      <c r="O1636" s="23" t="n">
        <f aca="false">K1636+L1636</f>
        <v>263</v>
      </c>
      <c r="P1636" s="23" t="n">
        <f aca="false">K1636+L1636+M1636+N1636</f>
        <v>4263</v>
      </c>
      <c r="Q1636" s="23" t="n">
        <v>318</v>
      </c>
      <c r="R1636" s="23" t="n">
        <v>36</v>
      </c>
      <c r="S1636" s="23" t="n">
        <v>36</v>
      </c>
      <c r="T1636" s="23" t="n">
        <v>36</v>
      </c>
      <c r="U1636" s="23" t="n">
        <f aca="false">IF(I1636="delivery",O1636-SUM(Q1636+R1636),IF(I1636="PO",P1636-SUM(Q1636:R1636)))</f>
        <v>-91</v>
      </c>
      <c r="V1636" s="43" t="n">
        <v>0.03125</v>
      </c>
      <c r="W1636" s="43" t="n">
        <v>0.03125</v>
      </c>
      <c r="X1636" s="43" t="n">
        <f aca="false">W1636-V1636</f>
        <v>0</v>
      </c>
      <c r="Y1636" s="43"/>
      <c r="Z1636" s="43"/>
      <c r="AA1636" s="43" t="n">
        <v>0.07188</v>
      </c>
      <c r="AB1636" s="43"/>
      <c r="AC1636" s="43" t="s">
        <v>10482</v>
      </c>
      <c r="AD1636" s="43"/>
      <c r="AE1636" s="43"/>
      <c r="AF1636" s="43"/>
      <c r="AG1636" s="43" t="n">
        <v>0.02265</v>
      </c>
      <c r="AH1636" s="43"/>
      <c r="AI1636" s="63"/>
      <c r="AJ1636" s="63"/>
      <c r="AK1636" s="43"/>
      <c r="AL1636" s="43"/>
      <c r="AM1636" s="43" t="s">
        <v>10492</v>
      </c>
      <c r="AN1636" s="43"/>
      <c r="AO1636" s="43" t="s">
        <v>1471</v>
      </c>
      <c r="AP1636" s="23" t="s">
        <v>3124</v>
      </c>
      <c r="AT1636" s="23" t="s">
        <v>10934</v>
      </c>
      <c r="AV1636" s="23" t="n">
        <v>0.02265</v>
      </c>
      <c r="AW1636" s="23" t="s">
        <v>11774</v>
      </c>
      <c r="AX1636" s="23" t="s">
        <v>13135</v>
      </c>
      <c r="AY1636" s="23" t="n">
        <v>4000</v>
      </c>
      <c r="AZ1636" s="23" t="n">
        <v>16</v>
      </c>
      <c r="BA1636" s="23" t="s">
        <v>1465</v>
      </c>
      <c r="BB1636" s="23" t="s">
        <v>11774</v>
      </c>
      <c r="BF1636" s="23" t="s">
        <v>10498</v>
      </c>
      <c r="BG1636" s="1" t="s">
        <v>183</v>
      </c>
    </row>
    <row r="1637" s="23" customFormat="true" ht="12.75" hidden="false" customHeight="false" outlineLevel="0" collapsed="false">
      <c r="A1637" s="23" t="s">
        <v>7558</v>
      </c>
      <c r="B1637" s="23" t="s">
        <v>7559</v>
      </c>
      <c r="C1637" s="40" t="s">
        <v>177</v>
      </c>
      <c r="D1637" s="23" t="s">
        <v>1471</v>
      </c>
      <c r="E1637" s="23" t="s">
        <v>7560</v>
      </c>
      <c r="F1637" s="23" t="s">
        <v>7561</v>
      </c>
      <c r="G1637" s="23" t="n">
        <v>91</v>
      </c>
      <c r="H1637" s="23" t="n">
        <v>1800</v>
      </c>
      <c r="I1637" s="41" t="s">
        <v>180</v>
      </c>
      <c r="K1637" s="23" t="n">
        <v>0</v>
      </c>
      <c r="L1637" s="23" t="n">
        <v>3533</v>
      </c>
      <c r="M1637" s="23" t="n">
        <v>0</v>
      </c>
      <c r="N1637" s="23" t="n">
        <v>0</v>
      </c>
      <c r="O1637" s="23" t="n">
        <f aca="false">K1637+L1637</f>
        <v>3533</v>
      </c>
      <c r="P1637" s="23" t="n">
        <f aca="false">K1637+L1637+M1637+N1637</f>
        <v>3533</v>
      </c>
      <c r="Q1637" s="23" t="n">
        <v>1152</v>
      </c>
      <c r="R1637" s="23" t="n">
        <v>3196</v>
      </c>
      <c r="S1637" s="23" t="n">
        <v>3683</v>
      </c>
      <c r="T1637" s="23" t="n">
        <v>2476</v>
      </c>
      <c r="U1637" s="23" t="n">
        <f aca="false">IF(I1637="delivery",O1637-SUM(Q1637+R1637),IF(I1637="PO",P1637-SUM(Q1637:R1637)))</f>
        <v>-815</v>
      </c>
      <c r="V1637" s="43" t="n">
        <v>0.267</v>
      </c>
      <c r="W1637" s="43" t="n">
        <v>0.355</v>
      </c>
      <c r="X1637" s="43" t="n">
        <f aca="false">W1637-V1637</f>
        <v>0.088</v>
      </c>
      <c r="Y1637" s="43"/>
      <c r="Z1637" s="43"/>
      <c r="AA1637" s="43" t="n">
        <v>0.27</v>
      </c>
      <c r="AB1637" s="43"/>
      <c r="AC1637" s="43" t="s">
        <v>10482</v>
      </c>
      <c r="AD1637" s="43"/>
      <c r="AE1637" s="43"/>
      <c r="AF1637" s="43"/>
      <c r="AG1637" s="43" t="n">
        <v>0.355</v>
      </c>
      <c r="AH1637" s="43"/>
      <c r="AI1637" s="63"/>
      <c r="AJ1637" s="63"/>
      <c r="AK1637" s="43"/>
      <c r="AL1637" s="43"/>
      <c r="AM1637" s="43" t="s">
        <v>11626</v>
      </c>
      <c r="AN1637" s="43"/>
      <c r="AO1637" s="43" t="s">
        <v>1471</v>
      </c>
      <c r="AP1637" s="23" t="s">
        <v>3124</v>
      </c>
      <c r="AT1637" s="23" t="s">
        <v>11356</v>
      </c>
      <c r="AV1637" s="23" t="n">
        <v>0.355</v>
      </c>
      <c r="AW1637" s="23" t="s">
        <v>10953</v>
      </c>
      <c r="AX1637" s="23" t="s">
        <v>13136</v>
      </c>
      <c r="AY1637" s="23" t="n">
        <v>1800</v>
      </c>
      <c r="AZ1637" s="23" t="n">
        <v>12</v>
      </c>
      <c r="BA1637" s="23" t="s">
        <v>177</v>
      </c>
      <c r="BB1637" s="23" t="s">
        <v>11583</v>
      </c>
      <c r="BF1637" s="23" t="s">
        <v>10498</v>
      </c>
      <c r="BG1637" s="1" t="s">
        <v>183</v>
      </c>
    </row>
    <row r="1638" s="23" customFormat="true" ht="12.75" hidden="false" customHeight="false" outlineLevel="0" collapsed="false">
      <c r="A1638" s="23" t="s">
        <v>7562</v>
      </c>
      <c r="B1638" s="23" t="s">
        <v>7563</v>
      </c>
      <c r="C1638" s="40" t="s">
        <v>177</v>
      </c>
      <c r="D1638" s="23" t="s">
        <v>1471</v>
      </c>
      <c r="E1638" s="23" t="s">
        <v>7564</v>
      </c>
      <c r="F1638" s="23" t="s">
        <v>7565</v>
      </c>
      <c r="G1638" s="23" t="n">
        <v>91</v>
      </c>
      <c r="H1638" s="23" t="n">
        <v>650</v>
      </c>
      <c r="I1638" s="41" t="s">
        <v>180</v>
      </c>
      <c r="K1638" s="23" t="n">
        <v>0</v>
      </c>
      <c r="L1638" s="23" t="n">
        <v>445</v>
      </c>
      <c r="M1638" s="23" t="n">
        <v>0</v>
      </c>
      <c r="N1638" s="23" t="n">
        <v>0</v>
      </c>
      <c r="O1638" s="23" t="n">
        <f aca="false">K1638+L1638</f>
        <v>445</v>
      </c>
      <c r="P1638" s="23" t="n">
        <f aca="false">K1638+L1638+M1638+N1638</f>
        <v>445</v>
      </c>
      <c r="Q1638" s="23" t="n">
        <v>215</v>
      </c>
      <c r="R1638" s="23" t="n">
        <v>60</v>
      </c>
      <c r="S1638" s="23" t="n">
        <v>60</v>
      </c>
      <c r="T1638" s="23" t="n">
        <v>60</v>
      </c>
      <c r="U1638" s="23" t="n">
        <f aca="false">IF(I1638="delivery",O1638-SUM(Q1638+R1638),IF(I1638="PO",P1638-SUM(Q1638:R1638)))</f>
        <v>170</v>
      </c>
      <c r="V1638" s="43" t="n">
        <v>0.358</v>
      </c>
      <c r="W1638" s="43" t="n">
        <v>0.358</v>
      </c>
      <c r="X1638" s="43" t="n">
        <f aca="false">W1638-V1638</f>
        <v>0</v>
      </c>
      <c r="Y1638" s="43"/>
      <c r="Z1638" s="43"/>
      <c r="AA1638" s="43" t="n">
        <v>0.32</v>
      </c>
      <c r="AB1638" s="43"/>
      <c r="AC1638" s="43" t="s">
        <v>10482</v>
      </c>
      <c r="AD1638" s="43"/>
      <c r="AE1638" s="43"/>
      <c r="AF1638" s="43"/>
      <c r="AG1638" s="43" t="n">
        <v>0.26</v>
      </c>
      <c r="AH1638" s="43"/>
      <c r="AI1638" s="63"/>
      <c r="AJ1638" s="63"/>
      <c r="AK1638" s="43"/>
      <c r="AL1638" s="43"/>
      <c r="AM1638" s="43" t="s">
        <v>10492</v>
      </c>
      <c r="AN1638" s="43"/>
      <c r="AO1638" s="43" t="s">
        <v>1471</v>
      </c>
      <c r="AP1638" s="23" t="s">
        <v>3124</v>
      </c>
      <c r="AT1638" s="23" t="s">
        <v>10493</v>
      </c>
      <c r="AV1638" s="23" t="n">
        <v>0.26</v>
      </c>
      <c r="AW1638" s="23" t="s">
        <v>10953</v>
      </c>
      <c r="AX1638" s="23" t="s">
        <v>13137</v>
      </c>
      <c r="AY1638" s="23" t="n">
        <v>650</v>
      </c>
      <c r="AZ1638" s="23" t="n">
        <v>22</v>
      </c>
      <c r="BA1638" s="23" t="s">
        <v>1465</v>
      </c>
      <c r="BB1638" s="23" t="s">
        <v>11583</v>
      </c>
      <c r="BF1638" s="23" t="s">
        <v>10498</v>
      </c>
      <c r="BG1638" s="1" t="s">
        <v>183</v>
      </c>
    </row>
    <row r="1639" s="23" customFormat="true" ht="12.75" hidden="false" customHeight="false" outlineLevel="0" collapsed="false">
      <c r="A1639" s="23" t="s">
        <v>7566</v>
      </c>
      <c r="B1639" s="23" t="s">
        <v>7567</v>
      </c>
      <c r="C1639" s="40" t="s">
        <v>177</v>
      </c>
      <c r="D1639" s="23" t="s">
        <v>1471</v>
      </c>
      <c r="E1639" s="23" t="s">
        <v>7568</v>
      </c>
      <c r="F1639" s="23" t="s">
        <v>7569</v>
      </c>
      <c r="G1639" s="23" t="n">
        <v>76</v>
      </c>
      <c r="H1639" s="23" t="n">
        <v>10000</v>
      </c>
      <c r="I1639" s="41" t="s">
        <v>188</v>
      </c>
      <c r="K1639" s="23" t="n">
        <v>0</v>
      </c>
      <c r="L1639" s="23" t="n">
        <v>422</v>
      </c>
      <c r="M1639" s="23" t="n">
        <v>0</v>
      </c>
      <c r="N1639" s="23" t="n">
        <v>0</v>
      </c>
      <c r="O1639" s="23" t="n">
        <f aca="false">K1639+L1639</f>
        <v>422</v>
      </c>
      <c r="P1639" s="23" t="n">
        <f aca="false">K1639+L1639+M1639+N1639</f>
        <v>422</v>
      </c>
      <c r="Q1639" s="23" t="n">
        <v>126</v>
      </c>
      <c r="R1639" s="23" t="n">
        <v>0</v>
      </c>
      <c r="S1639" s="23" t="n">
        <v>0</v>
      </c>
      <c r="T1639" s="23" t="n">
        <v>0</v>
      </c>
      <c r="U1639" s="23" t="n">
        <f aca="false">IF(I1639="delivery",O1639-SUM(Q1639+R1639),IF(I1639="PO",P1639-SUM(Q1639:R1639)))</f>
        <v>296</v>
      </c>
      <c r="V1639" s="43" t="n">
        <v>0.37</v>
      </c>
      <c r="W1639" s="43" t="n">
        <v>0.37</v>
      </c>
      <c r="X1639" s="43" t="n">
        <f aca="false">W1639-V1639</f>
        <v>0</v>
      </c>
      <c r="Y1639" s="43"/>
      <c r="Z1639" s="43"/>
      <c r="AA1639" s="43" t="n">
        <v>0.37</v>
      </c>
      <c r="AB1639" s="43"/>
      <c r="AC1639" s="43" t="s">
        <v>10482</v>
      </c>
      <c r="AD1639" s="43"/>
      <c r="AE1639" s="43"/>
      <c r="AF1639" s="43"/>
      <c r="AG1639" s="43" t="n">
        <v>0.245</v>
      </c>
      <c r="AH1639" s="43"/>
      <c r="AI1639" s="63"/>
      <c r="AJ1639" s="63"/>
      <c r="AK1639" s="43"/>
      <c r="AL1639" s="43"/>
      <c r="AM1639" s="43" t="s">
        <v>10492</v>
      </c>
      <c r="AN1639" s="43"/>
      <c r="AO1639" s="43" t="s">
        <v>1471</v>
      </c>
      <c r="AP1639" s="23" t="s">
        <v>3124</v>
      </c>
      <c r="AT1639" s="23" t="s">
        <v>10959</v>
      </c>
      <c r="AV1639" s="23" t="n">
        <v>0.245</v>
      </c>
      <c r="AW1639" s="23" t="s">
        <v>12301</v>
      </c>
      <c r="AX1639" s="23" t="s">
        <v>13138</v>
      </c>
      <c r="AY1639" s="23" t="n">
        <v>30000</v>
      </c>
      <c r="AZ1639" s="23" t="n">
        <v>13</v>
      </c>
      <c r="BA1639" s="23" t="s">
        <v>1465</v>
      </c>
      <c r="BB1639" s="23" t="s">
        <v>12301</v>
      </c>
      <c r="BF1639" s="23" t="s">
        <v>10498</v>
      </c>
      <c r="BG1639" s="1" t="s">
        <v>183</v>
      </c>
    </row>
    <row r="1640" s="23" customFormat="true" ht="12.75" hidden="false" customHeight="false" outlineLevel="0" collapsed="false">
      <c r="A1640" s="23" t="s">
        <v>7570</v>
      </c>
      <c r="B1640" s="23" t="s">
        <v>7571</v>
      </c>
      <c r="C1640" s="40" t="s">
        <v>177</v>
      </c>
      <c r="D1640" s="23" t="s">
        <v>1471</v>
      </c>
      <c r="E1640" s="23" t="s">
        <v>7572</v>
      </c>
      <c r="F1640" s="23" t="s">
        <v>7573</v>
      </c>
      <c r="G1640" s="23" t="n">
        <v>56</v>
      </c>
      <c r="H1640" s="23" t="n">
        <v>4000</v>
      </c>
      <c r="I1640" s="41" t="s">
        <v>180</v>
      </c>
      <c r="K1640" s="23" t="n">
        <v>0</v>
      </c>
      <c r="L1640" s="23" t="n">
        <v>80329</v>
      </c>
      <c r="M1640" s="23" t="n">
        <v>0</v>
      </c>
      <c r="N1640" s="23" t="n">
        <v>0</v>
      </c>
      <c r="O1640" s="23" t="n">
        <f aca="false">K1640+L1640</f>
        <v>80329</v>
      </c>
      <c r="P1640" s="23" t="n">
        <f aca="false">K1640+L1640+M1640+N1640</f>
        <v>80329</v>
      </c>
      <c r="Q1640" s="23" t="n">
        <v>18192</v>
      </c>
      <c r="R1640" s="23" t="n">
        <v>42708</v>
      </c>
      <c r="S1640" s="23" t="n">
        <v>35307</v>
      </c>
      <c r="T1640" s="23" t="n">
        <v>25869</v>
      </c>
      <c r="U1640" s="23" t="n">
        <f aca="false">IF(I1640="delivery",O1640-SUM(Q1640+R1640),IF(I1640="PO",P1640-SUM(Q1640:R1640)))</f>
        <v>19429</v>
      </c>
      <c r="V1640" s="43" t="n">
        <v>0.0093</v>
      </c>
      <c r="W1640" s="43" t="n">
        <v>0.0093</v>
      </c>
      <c r="X1640" s="43" t="n">
        <f aca="false">W1640-V1640</f>
        <v>0</v>
      </c>
      <c r="Y1640" s="43"/>
      <c r="Z1640" s="43"/>
      <c r="AA1640" s="43"/>
      <c r="AB1640" s="43"/>
      <c r="AC1640" s="43" t="s">
        <v>10482</v>
      </c>
      <c r="AD1640" s="43"/>
      <c r="AE1640" s="43"/>
      <c r="AF1640" s="43"/>
      <c r="AG1640" s="43" t="n">
        <v>0.02272</v>
      </c>
      <c r="AH1640" s="43"/>
      <c r="AI1640" s="63"/>
      <c r="AJ1640" s="63"/>
      <c r="AK1640" s="43"/>
      <c r="AL1640" s="43"/>
      <c r="AM1640" s="43" t="s">
        <v>11621</v>
      </c>
      <c r="AN1640" s="43"/>
      <c r="AO1640" s="43" t="s">
        <v>1471</v>
      </c>
      <c r="AP1640" s="23" t="s">
        <v>3124</v>
      </c>
      <c r="AT1640" s="23" t="s">
        <v>11356</v>
      </c>
      <c r="AV1640" s="23" t="n">
        <v>0.02272</v>
      </c>
      <c r="AW1640" s="23" t="s">
        <v>13139</v>
      </c>
      <c r="AX1640" s="23" t="s">
        <v>13140</v>
      </c>
      <c r="AY1640" s="23" t="s">
        <v>13141</v>
      </c>
      <c r="AZ1640" s="23" t="s">
        <v>13142</v>
      </c>
      <c r="BA1640" s="23" t="s">
        <v>1465</v>
      </c>
      <c r="BB1640" s="23" t="s">
        <v>11612</v>
      </c>
      <c r="BC1640" s="23" t="s">
        <v>13143</v>
      </c>
      <c r="BF1640" s="23" t="s">
        <v>10498</v>
      </c>
      <c r="BG1640" s="1" t="s">
        <v>183</v>
      </c>
    </row>
    <row r="1641" s="23" customFormat="true" ht="12.75" hidden="false" customHeight="false" outlineLevel="0" collapsed="false">
      <c r="A1641" s="23" t="s">
        <v>7574</v>
      </c>
      <c r="B1641" s="23" t="s">
        <v>7575</v>
      </c>
      <c r="C1641" s="40" t="s">
        <v>177</v>
      </c>
      <c r="D1641" s="23" t="s">
        <v>1471</v>
      </c>
      <c r="E1641" s="23" t="s">
        <v>7576</v>
      </c>
      <c r="F1641" s="23" t="s">
        <v>7577</v>
      </c>
      <c r="G1641" s="23" t="n">
        <v>43</v>
      </c>
      <c r="H1641" s="23" t="n">
        <v>4000</v>
      </c>
      <c r="I1641" s="41" t="s">
        <v>180</v>
      </c>
      <c r="K1641" s="23" t="n">
        <v>0</v>
      </c>
      <c r="L1641" s="23" t="n">
        <v>55739</v>
      </c>
      <c r="M1641" s="23" t="n">
        <v>92000</v>
      </c>
      <c r="N1641" s="23" t="n">
        <v>0</v>
      </c>
      <c r="O1641" s="23" t="n">
        <f aca="false">K1641+L1641</f>
        <v>55739</v>
      </c>
      <c r="P1641" s="23" t="n">
        <f aca="false">K1641+L1641+M1641+N1641</f>
        <v>147739</v>
      </c>
      <c r="Q1641" s="23" t="n">
        <v>86168</v>
      </c>
      <c r="R1641" s="23" t="n">
        <v>170977</v>
      </c>
      <c r="S1641" s="23" t="n">
        <v>167480</v>
      </c>
      <c r="T1641" s="23" t="n">
        <v>107737</v>
      </c>
      <c r="U1641" s="23" t="n">
        <f aca="false">IF(I1641="delivery",O1641-SUM(Q1641+R1641),IF(I1641="PO",P1641-SUM(Q1641:R1641)))</f>
        <v>-201406</v>
      </c>
      <c r="V1641" s="43" t="n">
        <v>0.00279</v>
      </c>
      <c r="W1641" s="43" t="n">
        <v>0.00279</v>
      </c>
      <c r="X1641" s="43" t="n">
        <f aca="false">W1641-V1641</f>
        <v>0</v>
      </c>
      <c r="Y1641" s="43"/>
      <c r="Z1641" s="43"/>
      <c r="AA1641" s="43" t="n">
        <v>0.00371</v>
      </c>
      <c r="AB1641" s="43"/>
      <c r="AC1641" s="43" t="s">
        <v>10482</v>
      </c>
      <c r="AD1641" s="43"/>
      <c r="AE1641" s="43"/>
      <c r="AF1641" s="43"/>
      <c r="AG1641" s="43" t="n">
        <v>0.00279</v>
      </c>
      <c r="AH1641" s="43"/>
      <c r="AI1641" s="63"/>
      <c r="AJ1641" s="63"/>
      <c r="AK1641" s="43"/>
      <c r="AL1641" s="43"/>
      <c r="AM1641" s="43" t="s">
        <v>11367</v>
      </c>
      <c r="AN1641" s="43"/>
      <c r="AO1641" s="43" t="s">
        <v>1471</v>
      </c>
      <c r="AP1641" s="23" t="s">
        <v>3124</v>
      </c>
      <c r="AT1641" s="23" t="s">
        <v>10934</v>
      </c>
      <c r="AV1641" s="23" t="n">
        <v>0.00279</v>
      </c>
      <c r="AW1641" s="23" t="s">
        <v>11602</v>
      </c>
      <c r="AX1641" s="23" t="s">
        <v>13144</v>
      </c>
      <c r="AY1641" s="23" t="n">
        <v>4000</v>
      </c>
      <c r="AZ1641" s="23" t="n">
        <v>9</v>
      </c>
      <c r="BA1641" s="23" t="s">
        <v>1465</v>
      </c>
      <c r="BB1641" s="23" t="s">
        <v>11602</v>
      </c>
      <c r="BF1641" s="23" t="s">
        <v>10498</v>
      </c>
      <c r="BG1641" s="1" t="s">
        <v>183</v>
      </c>
    </row>
    <row r="1642" s="23" customFormat="true" ht="12.75" hidden="false" customHeight="false" outlineLevel="0" collapsed="false">
      <c r="A1642" s="23" t="s">
        <v>7578</v>
      </c>
      <c r="B1642" s="23" t="s">
        <v>7579</v>
      </c>
      <c r="C1642" s="40" t="s">
        <v>177</v>
      </c>
      <c r="D1642" s="23" t="s">
        <v>1471</v>
      </c>
      <c r="E1642" s="23" t="s">
        <v>7580</v>
      </c>
      <c r="F1642" s="23" t="s">
        <v>7581</v>
      </c>
      <c r="G1642" s="23" t="n">
        <v>56</v>
      </c>
      <c r="H1642" s="23" t="n">
        <v>10000</v>
      </c>
      <c r="I1642" s="41" t="s">
        <v>180</v>
      </c>
      <c r="K1642" s="23" t="n">
        <v>0</v>
      </c>
      <c r="L1642" s="23" t="n">
        <v>459728</v>
      </c>
      <c r="M1642" s="23" t="n">
        <v>168000</v>
      </c>
      <c r="N1642" s="23" t="n">
        <v>656000</v>
      </c>
      <c r="O1642" s="23" t="n">
        <f aca="false">K1642+L1642</f>
        <v>459728</v>
      </c>
      <c r="P1642" s="23" t="n">
        <f aca="false">K1642+L1642+M1642+N1642</f>
        <v>1283728</v>
      </c>
      <c r="Q1642" s="23" t="n">
        <v>812828</v>
      </c>
      <c r="R1642" s="23" t="n">
        <v>597738</v>
      </c>
      <c r="S1642" s="23" t="n">
        <v>707991</v>
      </c>
      <c r="T1642" s="23" t="n">
        <v>407408</v>
      </c>
      <c r="U1642" s="23" t="n">
        <f aca="false">IF(I1642="delivery",O1642-SUM(Q1642+R1642),IF(I1642="PO",P1642-SUM(Q1642:R1642)))</f>
        <v>-950838</v>
      </c>
      <c r="V1642" s="43" t="n">
        <v>0.0042</v>
      </c>
      <c r="W1642" s="43" t="n">
        <v>0.0042</v>
      </c>
      <c r="X1642" s="43" t="n">
        <f aca="false">W1642-V1642</f>
        <v>0</v>
      </c>
      <c r="Y1642" s="43"/>
      <c r="Z1642" s="43"/>
      <c r="AA1642" s="43" t="n">
        <v>0.0042</v>
      </c>
      <c r="AB1642" s="43"/>
      <c r="AC1642" s="43" t="s">
        <v>10482</v>
      </c>
      <c r="AD1642" s="43"/>
      <c r="AE1642" s="43"/>
      <c r="AF1642" s="43"/>
      <c r="AG1642" s="43" t="n">
        <v>0.0042</v>
      </c>
      <c r="AH1642" s="43"/>
      <c r="AI1642" s="63"/>
      <c r="AJ1642" s="63"/>
      <c r="AK1642" s="43"/>
      <c r="AL1642" s="43"/>
      <c r="AM1642" s="43" t="s">
        <v>11367</v>
      </c>
      <c r="AN1642" s="43"/>
      <c r="AO1642" s="43" t="s">
        <v>1471</v>
      </c>
      <c r="AP1642" s="23" t="s">
        <v>3124</v>
      </c>
      <c r="AT1642" s="23" t="s">
        <v>10934</v>
      </c>
      <c r="AV1642" s="23" t="n">
        <v>0.0042</v>
      </c>
      <c r="AW1642" s="23" t="s">
        <v>11774</v>
      </c>
      <c r="AX1642" s="23" t="s">
        <v>13145</v>
      </c>
      <c r="AY1642" s="23" t="n">
        <v>4000</v>
      </c>
      <c r="AZ1642" s="23" t="n">
        <v>16</v>
      </c>
      <c r="BA1642" s="23" t="s">
        <v>1465</v>
      </c>
      <c r="BB1642" s="23" t="s">
        <v>11774</v>
      </c>
      <c r="BF1642" s="23" t="s">
        <v>10498</v>
      </c>
      <c r="BG1642" s="1" t="s">
        <v>183</v>
      </c>
    </row>
    <row r="1643" s="23" customFormat="true" ht="12.75" hidden="false" customHeight="false" outlineLevel="0" collapsed="false">
      <c r="A1643" s="23" t="s">
        <v>7582</v>
      </c>
      <c r="B1643" s="23" t="s">
        <v>7583</v>
      </c>
      <c r="C1643" s="40" t="s">
        <v>177</v>
      </c>
      <c r="D1643" s="23" t="s">
        <v>1471</v>
      </c>
      <c r="E1643" s="23" t="s">
        <v>7584</v>
      </c>
      <c r="F1643" s="23" t="s">
        <v>7585</v>
      </c>
      <c r="G1643" s="23" t="n">
        <v>43</v>
      </c>
      <c r="H1643" s="23" t="n">
        <v>3500</v>
      </c>
      <c r="I1643" s="41" t="s">
        <v>180</v>
      </c>
      <c r="K1643" s="23" t="n">
        <v>0</v>
      </c>
      <c r="L1643" s="23" t="n">
        <v>15038</v>
      </c>
      <c r="M1643" s="23" t="n">
        <v>24500</v>
      </c>
      <c r="N1643" s="23" t="n">
        <v>0</v>
      </c>
      <c r="O1643" s="23" t="n">
        <f aca="false">K1643+L1643</f>
        <v>15038</v>
      </c>
      <c r="P1643" s="23" t="n">
        <f aca="false">K1643+L1643+M1643+N1643</f>
        <v>39538</v>
      </c>
      <c r="Q1643" s="23" t="n">
        <v>24915</v>
      </c>
      <c r="R1643" s="23" t="n">
        <v>41472</v>
      </c>
      <c r="S1643" s="23" t="n">
        <v>41377</v>
      </c>
      <c r="T1643" s="23" t="n">
        <v>25680</v>
      </c>
      <c r="U1643" s="23" t="n">
        <f aca="false">IF(I1643="delivery",O1643-SUM(Q1643+R1643),IF(I1643="PO",P1643-SUM(Q1643:R1643)))</f>
        <v>-51349</v>
      </c>
      <c r="V1643" s="43" t="n">
        <v>0.0436</v>
      </c>
      <c r="W1643" s="43" t="n">
        <v>0.0436</v>
      </c>
      <c r="X1643" s="43" t="n">
        <f aca="false">W1643-V1643</f>
        <v>0</v>
      </c>
      <c r="Y1643" s="43"/>
      <c r="Z1643" s="43"/>
      <c r="AA1643" s="43"/>
      <c r="AB1643" s="43"/>
      <c r="AC1643" s="43" t="s">
        <v>10482</v>
      </c>
      <c r="AD1643" s="43"/>
      <c r="AE1643" s="43"/>
      <c r="AF1643" s="43"/>
      <c r="AG1643" s="43" t="n">
        <v>0.0436</v>
      </c>
      <c r="AH1643" s="43"/>
      <c r="AI1643" s="63"/>
      <c r="AJ1643" s="63"/>
      <c r="AK1643" s="43"/>
      <c r="AL1643" s="43"/>
      <c r="AM1643" s="43" t="s">
        <v>11367</v>
      </c>
      <c r="AN1643" s="43"/>
      <c r="AO1643" s="43" t="s">
        <v>1471</v>
      </c>
      <c r="AP1643" s="23" t="s">
        <v>3124</v>
      </c>
      <c r="AT1643" s="23" t="s">
        <v>10934</v>
      </c>
      <c r="AV1643" s="23" t="n">
        <v>0.0436</v>
      </c>
      <c r="AW1643" s="23" t="s">
        <v>11593</v>
      </c>
      <c r="AX1643" s="23" t="s">
        <v>13146</v>
      </c>
      <c r="AY1643" s="23" t="n">
        <v>3500</v>
      </c>
      <c r="AZ1643" s="23" t="n">
        <v>12</v>
      </c>
      <c r="BA1643" s="23" t="s">
        <v>1465</v>
      </c>
      <c r="BB1643" s="23" t="s">
        <v>11593</v>
      </c>
      <c r="BF1643" s="23" t="s">
        <v>10498</v>
      </c>
      <c r="BG1643" s="1" t="s">
        <v>183</v>
      </c>
    </row>
    <row r="1644" s="23" customFormat="true" ht="12.75" hidden="false" customHeight="false" outlineLevel="0" collapsed="false">
      <c r="A1644" s="23" t="s">
        <v>7586</v>
      </c>
      <c r="B1644" s="23" t="s">
        <v>7587</v>
      </c>
      <c r="C1644" s="40" t="s">
        <v>177</v>
      </c>
      <c r="D1644" s="23" t="s">
        <v>1471</v>
      </c>
      <c r="E1644" s="23" t="s">
        <v>7588</v>
      </c>
      <c r="F1644" s="23" t="s">
        <v>7589</v>
      </c>
      <c r="G1644" s="23" t="n">
        <v>268</v>
      </c>
      <c r="H1644" s="23" t="n">
        <v>2000</v>
      </c>
      <c r="I1644" s="41" t="s">
        <v>188</v>
      </c>
      <c r="K1644" s="23" t="n">
        <v>0</v>
      </c>
      <c r="L1644" s="23" t="n">
        <v>11166</v>
      </c>
      <c r="M1644" s="23" t="n">
        <v>1000</v>
      </c>
      <c r="N1644" s="23" t="n">
        <v>0</v>
      </c>
      <c r="O1644" s="23" t="n">
        <f aca="false">K1644+L1644</f>
        <v>11166</v>
      </c>
      <c r="P1644" s="23" t="n">
        <f aca="false">K1644+L1644+M1644+N1644</f>
        <v>12166</v>
      </c>
      <c r="Q1644" s="23" t="n">
        <v>5540</v>
      </c>
      <c r="R1644" s="23" t="n">
        <v>4952</v>
      </c>
      <c r="S1644" s="23" t="n">
        <v>5623</v>
      </c>
      <c r="T1644" s="23" t="n">
        <v>3389</v>
      </c>
      <c r="U1644" s="23" t="n">
        <f aca="false">IF(I1644="delivery",O1644-SUM(Q1644+R1644),IF(I1644="PO",P1644-SUM(Q1644:R1644)))</f>
        <v>1674</v>
      </c>
      <c r="V1644" s="43" t="n">
        <v>0.136</v>
      </c>
      <c r="W1644" s="43" t="n">
        <v>0.136</v>
      </c>
      <c r="X1644" s="43" t="n">
        <f aca="false">W1644-V1644</f>
        <v>0</v>
      </c>
      <c r="Y1644" s="43"/>
      <c r="Z1644" s="43"/>
      <c r="AA1644" s="43" t="n">
        <v>0.136</v>
      </c>
      <c r="AB1644" s="43"/>
      <c r="AC1644" s="43" t="s">
        <v>10482</v>
      </c>
      <c r="AD1644" s="43"/>
      <c r="AE1644" s="43"/>
      <c r="AF1644" s="43"/>
      <c r="AG1644" s="43" t="n">
        <v>0.136</v>
      </c>
      <c r="AH1644" s="43"/>
      <c r="AI1644" s="63"/>
      <c r="AJ1644" s="63"/>
      <c r="AK1644" s="43"/>
      <c r="AL1644" s="43"/>
      <c r="AM1644" s="43" t="s">
        <v>11367</v>
      </c>
      <c r="AN1644" s="43"/>
      <c r="AO1644" s="43" t="s">
        <v>1471</v>
      </c>
      <c r="AP1644" s="23" t="s">
        <v>3124</v>
      </c>
      <c r="AT1644" s="23" t="s">
        <v>10959</v>
      </c>
      <c r="AV1644" s="23" t="n">
        <v>0.136</v>
      </c>
      <c r="AW1644" s="23" t="s">
        <v>13121</v>
      </c>
      <c r="AX1644" s="23" t="s">
        <v>13147</v>
      </c>
      <c r="AY1644" s="23" t="n">
        <v>1000</v>
      </c>
      <c r="AZ1644" s="23" t="n">
        <v>8</v>
      </c>
      <c r="BA1644" s="23" t="s">
        <v>1465</v>
      </c>
      <c r="BB1644" s="23" t="s">
        <v>13121</v>
      </c>
      <c r="BF1644" s="23" t="s">
        <v>10498</v>
      </c>
      <c r="BG1644" s="1" t="s">
        <v>183</v>
      </c>
    </row>
    <row r="1645" s="23" customFormat="true" ht="12.75" hidden="false" customHeight="false" outlineLevel="0" collapsed="false">
      <c r="A1645" s="23" t="s">
        <v>7590</v>
      </c>
      <c r="B1645" s="23" t="s">
        <v>7591</v>
      </c>
      <c r="C1645" s="40" t="s">
        <v>177</v>
      </c>
      <c r="D1645" s="23" t="s">
        <v>1471</v>
      </c>
      <c r="E1645" s="23" t="s">
        <v>7592</v>
      </c>
      <c r="F1645" s="23" t="s">
        <v>7593</v>
      </c>
      <c r="G1645" s="23" t="n">
        <v>91</v>
      </c>
      <c r="H1645" s="23" t="n">
        <v>1200</v>
      </c>
      <c r="I1645" s="41" t="s">
        <v>180</v>
      </c>
      <c r="K1645" s="23" t="n">
        <v>0</v>
      </c>
      <c r="L1645" s="23" t="n">
        <v>37656</v>
      </c>
      <c r="M1645" s="23" t="n">
        <v>0</v>
      </c>
      <c r="N1645" s="23" t="n">
        <v>0</v>
      </c>
      <c r="O1645" s="23" t="n">
        <f aca="false">K1645+L1645</f>
        <v>37656</v>
      </c>
      <c r="P1645" s="23" t="n">
        <f aca="false">K1645+L1645+M1645+N1645</f>
        <v>37656</v>
      </c>
      <c r="Q1645" s="23" t="n">
        <v>4572</v>
      </c>
      <c r="R1645" s="23" t="n">
        <v>7182</v>
      </c>
      <c r="S1645" s="23" t="n">
        <v>6879</v>
      </c>
      <c r="T1645" s="23" t="n">
        <v>5584</v>
      </c>
      <c r="U1645" s="23" t="n">
        <f aca="false">IF(I1645="delivery",O1645-SUM(Q1645+R1645),IF(I1645="PO",P1645-SUM(Q1645:R1645)))</f>
        <v>25902</v>
      </c>
      <c r="V1645" s="43" t="n">
        <v>0.2875</v>
      </c>
      <c r="W1645" s="43" t="n">
        <v>0.2875</v>
      </c>
      <c r="X1645" s="43" t="n">
        <f aca="false">W1645-V1645</f>
        <v>0</v>
      </c>
      <c r="Y1645" s="43"/>
      <c r="Z1645" s="43"/>
      <c r="AA1645" s="43"/>
      <c r="AB1645" s="43"/>
      <c r="AC1645" s="43" t="s">
        <v>10482</v>
      </c>
      <c r="AD1645" s="43"/>
      <c r="AE1645" s="43"/>
      <c r="AF1645" s="43"/>
      <c r="AG1645" s="43" t="n">
        <v>0.281</v>
      </c>
      <c r="AH1645" s="43"/>
      <c r="AI1645" s="63"/>
      <c r="AJ1645" s="63"/>
      <c r="AK1645" s="43"/>
      <c r="AL1645" s="43"/>
      <c r="AM1645" s="43" t="s">
        <v>10492</v>
      </c>
      <c r="AN1645" s="43"/>
      <c r="AO1645" s="43" t="s">
        <v>1471</v>
      </c>
      <c r="AP1645" s="23" t="s">
        <v>3124</v>
      </c>
      <c r="AT1645" s="23" t="s">
        <v>11356</v>
      </c>
      <c r="AV1645" s="23" t="n">
        <v>0.281</v>
      </c>
      <c r="AW1645" s="23" t="s">
        <v>10953</v>
      </c>
      <c r="AX1645" s="23" t="s">
        <v>13148</v>
      </c>
      <c r="AY1645" s="23" t="n">
        <v>1200</v>
      </c>
      <c r="AZ1645" s="23" t="n">
        <v>12</v>
      </c>
      <c r="BA1645" s="23" t="s">
        <v>177</v>
      </c>
      <c r="BB1645" s="23" t="s">
        <v>11583</v>
      </c>
      <c r="BF1645" s="23" t="s">
        <v>10498</v>
      </c>
      <c r="BG1645" s="1" t="s">
        <v>183</v>
      </c>
    </row>
    <row r="1646" s="23" customFormat="true" ht="12.75" hidden="false" customHeight="false" outlineLevel="0" collapsed="false">
      <c r="A1646" s="23" t="s">
        <v>7594</v>
      </c>
      <c r="B1646" s="23" t="s">
        <v>7595</v>
      </c>
      <c r="C1646" s="40" t="s">
        <v>177</v>
      </c>
      <c r="D1646" s="23" t="s">
        <v>1471</v>
      </c>
      <c r="E1646" s="23" t="s">
        <v>7596</v>
      </c>
      <c r="F1646" s="23" t="s">
        <v>7597</v>
      </c>
      <c r="G1646" s="23" t="n">
        <v>91</v>
      </c>
      <c r="H1646" s="23" t="n">
        <v>650</v>
      </c>
      <c r="I1646" s="41" t="s">
        <v>180</v>
      </c>
      <c r="K1646" s="23" t="n">
        <v>0</v>
      </c>
      <c r="L1646" s="23" t="n">
        <v>70098</v>
      </c>
      <c r="M1646" s="23" t="n">
        <v>30562</v>
      </c>
      <c r="N1646" s="23" t="n">
        <v>22750</v>
      </c>
      <c r="O1646" s="23" t="n">
        <f aca="false">K1646+L1646</f>
        <v>70098</v>
      </c>
      <c r="P1646" s="23" t="n">
        <f aca="false">K1646+L1646+M1646+N1646</f>
        <v>123410</v>
      </c>
      <c r="Q1646" s="23" t="n">
        <v>82106</v>
      </c>
      <c r="R1646" s="23" t="n">
        <v>35841</v>
      </c>
      <c r="S1646" s="23" t="n">
        <v>43079</v>
      </c>
      <c r="T1646" s="23" t="n">
        <v>21659</v>
      </c>
      <c r="U1646" s="23" t="n">
        <f aca="false">IF(I1646="delivery",O1646-SUM(Q1646+R1646),IF(I1646="PO",P1646-SUM(Q1646:R1646)))</f>
        <v>-47849</v>
      </c>
      <c r="V1646" s="43" t="n">
        <v>0.52875</v>
      </c>
      <c r="W1646" s="43" t="n">
        <v>0.209</v>
      </c>
      <c r="X1646" s="43" t="n">
        <f aca="false">W1646-V1646</f>
        <v>-0.31975</v>
      </c>
      <c r="Y1646" s="43"/>
      <c r="Z1646" s="43"/>
      <c r="AA1646" s="43"/>
      <c r="AB1646" s="43"/>
      <c r="AC1646" s="43" t="s">
        <v>10482</v>
      </c>
      <c r="AD1646" s="43"/>
      <c r="AE1646" s="43"/>
      <c r="AF1646" s="43"/>
      <c r="AG1646" s="43" t="n">
        <v>0.209</v>
      </c>
      <c r="AH1646" s="43"/>
      <c r="AI1646" s="63"/>
      <c r="AJ1646" s="63"/>
      <c r="AK1646" s="43"/>
      <c r="AL1646" s="43"/>
      <c r="AM1646" s="43" t="s">
        <v>11635</v>
      </c>
      <c r="AN1646" s="43"/>
      <c r="AO1646" s="43" t="s">
        <v>1471</v>
      </c>
      <c r="AP1646" s="23" t="s">
        <v>3124</v>
      </c>
      <c r="AT1646" s="23" t="s">
        <v>10493</v>
      </c>
      <c r="AV1646" s="23" t="n">
        <v>0.209</v>
      </c>
      <c r="AW1646" s="23" t="s">
        <v>10953</v>
      </c>
      <c r="AX1646" s="23" t="s">
        <v>13149</v>
      </c>
      <c r="AY1646" s="23" t="n">
        <v>650</v>
      </c>
      <c r="AZ1646" s="23" t="n">
        <v>25</v>
      </c>
      <c r="BA1646" s="23" t="s">
        <v>1465</v>
      </c>
      <c r="BB1646" s="23" t="s">
        <v>11583</v>
      </c>
      <c r="BF1646" s="23" t="s">
        <v>10498</v>
      </c>
      <c r="BG1646" s="1" t="s">
        <v>183</v>
      </c>
    </row>
    <row r="1647" s="23" customFormat="true" ht="12.75" hidden="false" customHeight="false" outlineLevel="0" collapsed="false">
      <c r="A1647" s="23" t="s">
        <v>7598</v>
      </c>
      <c r="B1647" s="23" t="s">
        <v>7599</v>
      </c>
      <c r="C1647" s="40" t="s">
        <v>177</v>
      </c>
      <c r="D1647" s="23" t="s">
        <v>1471</v>
      </c>
      <c r="E1647" s="23" t="s">
        <v>7600</v>
      </c>
      <c r="F1647" s="23" t="s">
        <v>7601</v>
      </c>
      <c r="G1647" s="23" t="n">
        <v>56</v>
      </c>
      <c r="H1647" s="23" t="n">
        <v>10000</v>
      </c>
      <c r="I1647" s="41" t="s">
        <v>180</v>
      </c>
      <c r="K1647" s="23" t="n">
        <v>0</v>
      </c>
      <c r="L1647" s="23" t="n">
        <v>90447</v>
      </c>
      <c r="M1647" s="23" t="n">
        <v>0</v>
      </c>
      <c r="N1647" s="23" t="n">
        <v>0</v>
      </c>
      <c r="O1647" s="23" t="n">
        <f aca="false">K1647+L1647</f>
        <v>90447</v>
      </c>
      <c r="P1647" s="23" t="n">
        <f aca="false">K1647+L1647+M1647+N1647</f>
        <v>90447</v>
      </c>
      <c r="Q1647" s="23" t="n">
        <v>22848</v>
      </c>
      <c r="R1647" s="23" t="n">
        <v>71792</v>
      </c>
      <c r="S1647" s="23" t="n">
        <v>66080</v>
      </c>
      <c r="T1647" s="23" t="n">
        <v>41120</v>
      </c>
      <c r="U1647" s="23" t="n">
        <f aca="false">IF(I1647="delivery",O1647-SUM(Q1647+R1647),IF(I1647="PO",P1647-SUM(Q1647:R1647)))</f>
        <v>-4193</v>
      </c>
      <c r="V1647" s="43" t="n">
        <v>0.024</v>
      </c>
      <c r="W1647" s="43" t="n">
        <v>0.024</v>
      </c>
      <c r="X1647" s="43" t="n">
        <f aca="false">W1647-V1647</f>
        <v>0</v>
      </c>
      <c r="Y1647" s="43"/>
      <c r="Z1647" s="43"/>
      <c r="AA1647" s="43" t="n">
        <v>0.024</v>
      </c>
      <c r="AB1647" s="43"/>
      <c r="AC1647" s="43" t="s">
        <v>10482</v>
      </c>
      <c r="AD1647" s="43"/>
      <c r="AE1647" s="43"/>
      <c r="AF1647" s="43"/>
      <c r="AG1647" s="43" t="n">
        <v>0.024</v>
      </c>
      <c r="AH1647" s="43"/>
      <c r="AI1647" s="63"/>
      <c r="AJ1647" s="63"/>
      <c r="AK1647" s="43"/>
      <c r="AL1647" s="43"/>
      <c r="AM1647" s="43" t="s">
        <v>11367</v>
      </c>
      <c r="AN1647" s="43"/>
      <c r="AO1647" s="43" t="s">
        <v>1471</v>
      </c>
      <c r="AP1647" s="23" t="s">
        <v>3124</v>
      </c>
      <c r="AT1647" s="23" t="s">
        <v>11356</v>
      </c>
      <c r="AV1647" s="23" t="n">
        <v>0.024</v>
      </c>
      <c r="AW1647" s="23" t="s">
        <v>11602</v>
      </c>
      <c r="AX1647" s="23" t="s">
        <v>13150</v>
      </c>
      <c r="AY1647" s="23" t="n">
        <v>10000</v>
      </c>
      <c r="AZ1647" s="23" t="n">
        <v>9</v>
      </c>
      <c r="BA1647" s="23" t="s">
        <v>1465</v>
      </c>
      <c r="BB1647" s="23" t="s">
        <v>12662</v>
      </c>
      <c r="BF1647" s="23" t="s">
        <v>10498</v>
      </c>
      <c r="BG1647" s="1" t="s">
        <v>183</v>
      </c>
    </row>
    <row r="1648" s="23" customFormat="true" ht="12.75" hidden="false" customHeight="false" outlineLevel="0" collapsed="false">
      <c r="A1648" s="23" t="s">
        <v>7602</v>
      </c>
      <c r="B1648" s="23" t="s">
        <v>7603</v>
      </c>
      <c r="C1648" s="40" t="s">
        <v>177</v>
      </c>
      <c r="D1648" s="23" t="s">
        <v>1471</v>
      </c>
      <c r="E1648" s="23" t="s">
        <v>7604</v>
      </c>
      <c r="F1648" s="23" t="s">
        <v>7605</v>
      </c>
      <c r="G1648" s="23" t="n">
        <v>63</v>
      </c>
      <c r="H1648" s="23" t="n">
        <v>4000</v>
      </c>
      <c r="I1648" s="41" t="s">
        <v>180</v>
      </c>
      <c r="K1648" s="23" t="n">
        <v>0</v>
      </c>
      <c r="L1648" s="23" t="n">
        <v>543302</v>
      </c>
      <c r="M1648" s="23" t="n">
        <v>0</v>
      </c>
      <c r="N1648" s="23" t="n">
        <v>208000</v>
      </c>
      <c r="O1648" s="23" t="n">
        <f aca="false">K1648+L1648</f>
        <v>543302</v>
      </c>
      <c r="P1648" s="23" t="n">
        <f aca="false">K1648+L1648+M1648+N1648</f>
        <v>751302</v>
      </c>
      <c r="Q1648" s="23" t="n">
        <v>572830</v>
      </c>
      <c r="R1648" s="23" t="n">
        <v>282649</v>
      </c>
      <c r="S1648" s="23" t="n">
        <v>291712</v>
      </c>
      <c r="T1648" s="23" t="n">
        <v>167016</v>
      </c>
      <c r="U1648" s="23" t="n">
        <f aca="false">IF(I1648="delivery",O1648-SUM(Q1648+R1648),IF(I1648="PO",P1648-SUM(Q1648:R1648)))</f>
        <v>-312177</v>
      </c>
      <c r="V1648" s="43" t="n">
        <v>0.00401</v>
      </c>
      <c r="W1648" s="43" t="n">
        <v>0.00401</v>
      </c>
      <c r="X1648" s="43" t="n">
        <f aca="false">W1648-V1648</f>
        <v>0</v>
      </c>
      <c r="Y1648" s="43"/>
      <c r="Z1648" s="43"/>
      <c r="AA1648" s="43" t="n">
        <v>0.005</v>
      </c>
      <c r="AB1648" s="43"/>
      <c r="AC1648" s="43" t="s">
        <v>10482</v>
      </c>
      <c r="AD1648" s="43"/>
      <c r="AE1648" s="43"/>
      <c r="AF1648" s="43"/>
      <c r="AG1648" s="43" t="n">
        <v>0.00401</v>
      </c>
      <c r="AH1648" s="43"/>
      <c r="AI1648" s="63"/>
      <c r="AJ1648" s="63"/>
      <c r="AK1648" s="43"/>
      <c r="AL1648" s="43"/>
      <c r="AM1648" s="43" t="s">
        <v>11367</v>
      </c>
      <c r="AN1648" s="43"/>
      <c r="AO1648" s="43" t="s">
        <v>1471</v>
      </c>
      <c r="AP1648" s="23" t="s">
        <v>3124</v>
      </c>
      <c r="AT1648" s="23" t="s">
        <v>10934</v>
      </c>
      <c r="AV1648" s="23" t="n">
        <v>0.00401</v>
      </c>
      <c r="AW1648" s="23" t="s">
        <v>11602</v>
      </c>
      <c r="AX1648" s="23" t="s">
        <v>13151</v>
      </c>
      <c r="AY1648" s="23" t="n">
        <v>4000</v>
      </c>
      <c r="AZ1648" s="23" t="n">
        <v>10</v>
      </c>
      <c r="BA1648" s="23" t="s">
        <v>1465</v>
      </c>
      <c r="BB1648" s="23" t="s">
        <v>11602</v>
      </c>
      <c r="BF1648" s="23" t="s">
        <v>10498</v>
      </c>
      <c r="BG1648" s="1" t="s">
        <v>183</v>
      </c>
    </row>
    <row r="1649" s="23" customFormat="true" ht="12.75" hidden="false" customHeight="false" outlineLevel="0" collapsed="false">
      <c r="A1649" s="23" t="s">
        <v>7606</v>
      </c>
      <c r="B1649" s="23" t="s">
        <v>7607</v>
      </c>
      <c r="C1649" s="40" t="s">
        <v>177</v>
      </c>
      <c r="D1649" s="23" t="s">
        <v>1471</v>
      </c>
      <c r="E1649" s="23" t="s">
        <v>7608</v>
      </c>
      <c r="F1649" s="23" t="s">
        <v>7609</v>
      </c>
      <c r="G1649" s="23" t="n">
        <v>63</v>
      </c>
      <c r="H1649" s="23" t="n">
        <v>4000</v>
      </c>
      <c r="I1649" s="41" t="s">
        <v>180</v>
      </c>
      <c r="K1649" s="23" t="n">
        <v>0</v>
      </c>
      <c r="L1649" s="23" t="n">
        <v>139825</v>
      </c>
      <c r="M1649" s="23" t="n">
        <v>0</v>
      </c>
      <c r="N1649" s="23" t="n">
        <v>0</v>
      </c>
      <c r="O1649" s="23" t="n">
        <f aca="false">K1649+L1649</f>
        <v>139825</v>
      </c>
      <c r="P1649" s="23" t="n">
        <f aca="false">K1649+L1649+M1649+N1649</f>
        <v>139825</v>
      </c>
      <c r="Q1649" s="23" t="n">
        <v>108518</v>
      </c>
      <c r="R1649" s="23" t="n">
        <v>83815</v>
      </c>
      <c r="S1649" s="23" t="n">
        <v>95369</v>
      </c>
      <c r="T1649" s="23" t="n">
        <v>56081</v>
      </c>
      <c r="U1649" s="23" t="n">
        <f aca="false">IF(I1649="delivery",O1649-SUM(Q1649+R1649),IF(I1649="PO",P1649-SUM(Q1649:R1649)))</f>
        <v>-52508</v>
      </c>
      <c r="V1649" s="43" t="n">
        <v>0.01</v>
      </c>
      <c r="W1649" s="43" t="n">
        <v>0.01</v>
      </c>
      <c r="X1649" s="43" t="n">
        <f aca="false">W1649-V1649</f>
        <v>0</v>
      </c>
      <c r="Y1649" s="43"/>
      <c r="Z1649" s="43"/>
      <c r="AA1649" s="43" t="n">
        <v>0.0103</v>
      </c>
      <c r="AB1649" s="43"/>
      <c r="AC1649" s="43" t="s">
        <v>10482</v>
      </c>
      <c r="AD1649" s="43"/>
      <c r="AE1649" s="43"/>
      <c r="AF1649" s="43"/>
      <c r="AG1649" s="43" t="n">
        <v>0.01</v>
      </c>
      <c r="AH1649" s="43"/>
      <c r="AI1649" s="63"/>
      <c r="AJ1649" s="63"/>
      <c r="AK1649" s="43"/>
      <c r="AL1649" s="43"/>
      <c r="AM1649" s="43" t="s">
        <v>11367</v>
      </c>
      <c r="AN1649" s="43"/>
      <c r="AO1649" s="43" t="s">
        <v>1471</v>
      </c>
      <c r="AP1649" s="23" t="s">
        <v>3124</v>
      </c>
      <c r="AT1649" s="23" t="s">
        <v>10934</v>
      </c>
      <c r="AV1649" s="23" t="n">
        <v>0.01</v>
      </c>
      <c r="AW1649" s="23" t="s">
        <v>11618</v>
      </c>
      <c r="AX1649" s="23" t="s">
        <v>13152</v>
      </c>
      <c r="AY1649" s="23" t="n">
        <v>12000</v>
      </c>
      <c r="AZ1649" s="23" t="n">
        <v>11</v>
      </c>
      <c r="BA1649" s="23" t="s">
        <v>1465</v>
      </c>
      <c r="BB1649" s="23" t="s">
        <v>11618</v>
      </c>
      <c r="BF1649" s="23" t="s">
        <v>10498</v>
      </c>
      <c r="BG1649" s="1" t="s">
        <v>183</v>
      </c>
    </row>
    <row r="1650" s="23" customFormat="true" ht="12.75" hidden="false" customHeight="false" outlineLevel="0" collapsed="false">
      <c r="A1650" s="23" t="s">
        <v>7610</v>
      </c>
      <c r="B1650" s="23" t="s">
        <v>7611</v>
      </c>
      <c r="C1650" s="40" t="s">
        <v>177</v>
      </c>
      <c r="D1650" s="23" t="s">
        <v>1471</v>
      </c>
      <c r="E1650" s="23" t="s">
        <v>7612</v>
      </c>
      <c r="F1650" s="23" t="s">
        <v>7613</v>
      </c>
      <c r="G1650" s="23" t="n">
        <v>86</v>
      </c>
      <c r="H1650" s="23" t="n">
        <v>2000</v>
      </c>
      <c r="I1650" s="41" t="s">
        <v>180</v>
      </c>
      <c r="K1650" s="23" t="n">
        <v>0</v>
      </c>
      <c r="L1650" s="23" t="n">
        <v>9018</v>
      </c>
      <c r="M1650" s="23" t="n">
        <v>0</v>
      </c>
      <c r="N1650" s="23" t="n">
        <v>24000</v>
      </c>
      <c r="O1650" s="23" t="n">
        <f aca="false">K1650+L1650</f>
        <v>9018</v>
      </c>
      <c r="P1650" s="23" t="n">
        <f aca="false">K1650+L1650+M1650+N1650</f>
        <v>33018</v>
      </c>
      <c r="Q1650" s="23" t="n">
        <v>13491</v>
      </c>
      <c r="R1650" s="23" t="n">
        <v>7511</v>
      </c>
      <c r="S1650" s="23" t="n">
        <v>8189</v>
      </c>
      <c r="T1650" s="23" t="n">
        <v>4408</v>
      </c>
      <c r="U1650" s="23" t="n">
        <f aca="false">IF(I1650="delivery",O1650-SUM(Q1650+R1650),IF(I1650="PO",P1650-SUM(Q1650:R1650)))</f>
        <v>-11984</v>
      </c>
      <c r="V1650" s="43" t="n">
        <v>0.26</v>
      </c>
      <c r="W1650" s="43" t="n">
        <v>0.26</v>
      </c>
      <c r="X1650" s="43" t="n">
        <f aca="false">W1650-V1650</f>
        <v>0</v>
      </c>
      <c r="Y1650" s="43"/>
      <c r="Z1650" s="43"/>
      <c r="AA1650" s="43" t="n">
        <v>0.26</v>
      </c>
      <c r="AB1650" s="43"/>
      <c r="AC1650" s="43" t="s">
        <v>10482</v>
      </c>
      <c r="AD1650" s="43"/>
      <c r="AE1650" s="43"/>
      <c r="AF1650" s="43"/>
      <c r="AG1650" s="43" t="n">
        <v>0.255</v>
      </c>
      <c r="AH1650" s="43"/>
      <c r="AI1650" s="63"/>
      <c r="AJ1650" s="63"/>
      <c r="AK1650" s="43"/>
      <c r="AL1650" s="43"/>
      <c r="AM1650" s="43" t="s">
        <v>10492</v>
      </c>
      <c r="AN1650" s="43"/>
      <c r="AO1650" s="43" t="s">
        <v>1471</v>
      </c>
      <c r="AP1650" s="23" t="s">
        <v>3124</v>
      </c>
      <c r="AT1650" s="23" t="s">
        <v>10934</v>
      </c>
      <c r="AV1650" s="23" t="n">
        <v>0.255</v>
      </c>
      <c r="AW1650" s="23" t="s">
        <v>11618</v>
      </c>
      <c r="AX1650" s="23" t="s">
        <v>13153</v>
      </c>
      <c r="AY1650" s="23" t="n">
        <v>2000</v>
      </c>
      <c r="AZ1650" s="23" t="n">
        <v>18</v>
      </c>
      <c r="BA1650" s="23" t="s">
        <v>1465</v>
      </c>
      <c r="BB1650" s="23" t="s">
        <v>11618</v>
      </c>
      <c r="BF1650" s="23" t="s">
        <v>10498</v>
      </c>
      <c r="BG1650" s="1" t="s">
        <v>183</v>
      </c>
    </row>
    <row r="1651" s="23" customFormat="true" ht="12.75" hidden="false" customHeight="false" outlineLevel="0" collapsed="false">
      <c r="A1651" s="23" t="s">
        <v>7614</v>
      </c>
      <c r="B1651" s="23" t="s">
        <v>7615</v>
      </c>
      <c r="C1651" s="40" t="s">
        <v>177</v>
      </c>
      <c r="D1651" s="23" t="s">
        <v>1471</v>
      </c>
      <c r="E1651" s="23" t="s">
        <v>7616</v>
      </c>
      <c r="F1651" s="23" t="s">
        <v>7617</v>
      </c>
      <c r="G1651" s="23" t="n">
        <v>23</v>
      </c>
      <c r="H1651" s="23" t="n">
        <v>4000</v>
      </c>
      <c r="I1651" s="41" t="s">
        <v>180</v>
      </c>
      <c r="K1651" s="23" t="n">
        <v>0</v>
      </c>
      <c r="L1651" s="23" t="n">
        <v>10585</v>
      </c>
      <c r="M1651" s="23" t="n">
        <v>0</v>
      </c>
      <c r="N1651" s="23" t="n">
        <v>0</v>
      </c>
      <c r="O1651" s="23" t="n">
        <f aca="false">K1651+L1651</f>
        <v>10585</v>
      </c>
      <c r="P1651" s="23" t="n">
        <f aca="false">K1651+L1651+M1651+N1651</f>
        <v>10585</v>
      </c>
      <c r="Q1651" s="23" t="n">
        <v>2376</v>
      </c>
      <c r="R1651" s="23" t="n">
        <v>627</v>
      </c>
      <c r="S1651" s="23" t="n">
        <v>1155</v>
      </c>
      <c r="T1651" s="23" t="n">
        <v>330</v>
      </c>
      <c r="U1651" s="23" t="n">
        <f aca="false">IF(I1651="delivery",O1651-SUM(Q1651+R1651),IF(I1651="PO",P1651-SUM(Q1651:R1651)))</f>
        <v>7582</v>
      </c>
      <c r="V1651" s="43" t="n">
        <v>0.003</v>
      </c>
      <c r="W1651" s="43" t="n">
        <v>0.00304</v>
      </c>
      <c r="X1651" s="43" t="n">
        <f aca="false">W1651-V1651</f>
        <v>4.00000000000001E-005</v>
      </c>
      <c r="Y1651" s="43"/>
      <c r="Z1651" s="43"/>
      <c r="AA1651" s="43"/>
      <c r="AB1651" s="43"/>
      <c r="AC1651" s="43" t="s">
        <v>10482</v>
      </c>
      <c r="AD1651" s="43"/>
      <c r="AE1651" s="43"/>
      <c r="AF1651" s="43"/>
      <c r="AG1651" s="43" t="n">
        <v>0.00304</v>
      </c>
      <c r="AH1651" s="43"/>
      <c r="AI1651" s="63"/>
      <c r="AJ1651" s="63"/>
      <c r="AK1651" s="43"/>
      <c r="AL1651" s="43"/>
      <c r="AM1651" s="43" t="s">
        <v>11665</v>
      </c>
      <c r="AN1651" s="43"/>
      <c r="AO1651" s="43" t="s">
        <v>1471</v>
      </c>
      <c r="AP1651" s="23" t="s">
        <v>3124</v>
      </c>
      <c r="AT1651" s="23" t="s">
        <v>10934</v>
      </c>
      <c r="AV1651" s="23" t="n">
        <v>0.00304</v>
      </c>
      <c r="AW1651" s="23" t="s">
        <v>11602</v>
      </c>
      <c r="AX1651" s="23" t="s">
        <v>13154</v>
      </c>
      <c r="AY1651" s="23" t="n">
        <v>4000</v>
      </c>
      <c r="AZ1651" s="23" t="n">
        <v>9</v>
      </c>
      <c r="BA1651" s="23" t="s">
        <v>1465</v>
      </c>
      <c r="BB1651" s="23" t="s">
        <v>11602</v>
      </c>
      <c r="BF1651" s="23" t="s">
        <v>10498</v>
      </c>
      <c r="BG1651" s="1" t="s">
        <v>183</v>
      </c>
    </row>
    <row r="1652" s="23" customFormat="true" ht="12.75" hidden="false" customHeight="false" outlineLevel="0" collapsed="false">
      <c r="A1652" s="23" t="s">
        <v>7618</v>
      </c>
      <c r="B1652" s="23" t="s">
        <v>7619</v>
      </c>
      <c r="C1652" s="40" t="s">
        <v>177</v>
      </c>
      <c r="D1652" s="23" t="s">
        <v>1471</v>
      </c>
      <c r="E1652" s="23" t="s">
        <v>7620</v>
      </c>
      <c r="F1652" s="23" t="s">
        <v>7621</v>
      </c>
      <c r="G1652" s="23" t="n">
        <v>63</v>
      </c>
      <c r="H1652" s="23" t="n">
        <v>8100</v>
      </c>
      <c r="I1652" s="41" t="s">
        <v>180</v>
      </c>
      <c r="K1652" s="23" t="n">
        <v>0</v>
      </c>
      <c r="L1652" s="23" t="n">
        <v>7805</v>
      </c>
      <c r="M1652" s="23" t="n">
        <v>0</v>
      </c>
      <c r="N1652" s="23" t="n">
        <v>0</v>
      </c>
      <c r="O1652" s="23" t="n">
        <f aca="false">K1652+L1652</f>
        <v>7805</v>
      </c>
      <c r="P1652" s="23" t="n">
        <f aca="false">K1652+L1652+M1652+N1652</f>
        <v>7805</v>
      </c>
      <c r="Q1652" s="23" t="n">
        <v>315</v>
      </c>
      <c r="R1652" s="23" t="n">
        <v>0</v>
      </c>
      <c r="S1652" s="23" t="n">
        <v>0</v>
      </c>
      <c r="T1652" s="23" t="n">
        <v>0</v>
      </c>
      <c r="U1652" s="23" t="n">
        <f aca="false">IF(I1652="delivery",O1652-SUM(Q1652+R1652),IF(I1652="PO",P1652-SUM(Q1652:R1652)))</f>
        <v>7490</v>
      </c>
      <c r="V1652" s="43" t="n">
        <v>0.618</v>
      </c>
      <c r="W1652" s="43" t="n">
        <v>0.618</v>
      </c>
      <c r="X1652" s="43" t="n">
        <f aca="false">W1652-V1652</f>
        <v>0</v>
      </c>
      <c r="Y1652" s="43"/>
      <c r="Z1652" s="43"/>
      <c r="AA1652" s="43" t="n">
        <v>0.125</v>
      </c>
      <c r="AB1652" s="43"/>
      <c r="AC1652" s="43" t="s">
        <v>10482</v>
      </c>
      <c r="AD1652" s="43"/>
      <c r="AE1652" s="43"/>
      <c r="AF1652" s="43"/>
      <c r="AG1652" s="43" t="n">
        <v>0.125</v>
      </c>
      <c r="AH1652" s="43"/>
      <c r="AI1652" s="63"/>
      <c r="AJ1652" s="63"/>
      <c r="AK1652" s="43"/>
      <c r="AL1652" s="43"/>
      <c r="AM1652" s="43" t="s">
        <v>10492</v>
      </c>
      <c r="AN1652" s="43"/>
      <c r="AO1652" s="43" t="s">
        <v>1471</v>
      </c>
      <c r="AP1652" s="23" t="s">
        <v>3124</v>
      </c>
      <c r="AT1652" s="23" t="s">
        <v>10959</v>
      </c>
      <c r="AV1652" s="23" t="n">
        <v>0.125</v>
      </c>
      <c r="AW1652" s="23" t="s">
        <v>13130</v>
      </c>
      <c r="AX1652" s="23" t="s">
        <v>13155</v>
      </c>
      <c r="AY1652" s="23" t="n">
        <v>8100</v>
      </c>
      <c r="AZ1652" s="23" t="n">
        <v>6</v>
      </c>
      <c r="BA1652" s="23" t="s">
        <v>1465</v>
      </c>
      <c r="BB1652" s="23" t="s">
        <v>13130</v>
      </c>
      <c r="BF1652" s="23" t="s">
        <v>10498</v>
      </c>
      <c r="BG1652" s="1" t="s">
        <v>183</v>
      </c>
    </row>
    <row r="1653" s="23" customFormat="true" ht="12.75" hidden="false" customHeight="false" outlineLevel="0" collapsed="false">
      <c r="A1653" s="23" t="s">
        <v>7622</v>
      </c>
      <c r="B1653" s="23" t="s">
        <v>7623</v>
      </c>
      <c r="C1653" s="40" t="s">
        <v>177</v>
      </c>
      <c r="D1653" s="23" t="s">
        <v>1471</v>
      </c>
      <c r="E1653" s="23" t="s">
        <v>7624</v>
      </c>
      <c r="F1653" s="23" t="s">
        <v>7625</v>
      </c>
      <c r="G1653" s="23" t="n">
        <v>63</v>
      </c>
      <c r="H1653" s="23" t="n">
        <v>4000</v>
      </c>
      <c r="I1653" s="41" t="s">
        <v>188</v>
      </c>
      <c r="K1653" s="23" t="n">
        <v>0</v>
      </c>
      <c r="L1653" s="23" t="n">
        <v>607</v>
      </c>
      <c r="M1653" s="23" t="n">
        <v>0</v>
      </c>
      <c r="N1653" s="23" t="n">
        <v>0</v>
      </c>
      <c r="O1653" s="23" t="n">
        <f aca="false">K1653+L1653</f>
        <v>607</v>
      </c>
      <c r="P1653" s="23" t="n">
        <f aca="false">K1653+L1653+M1653+N1653</f>
        <v>607</v>
      </c>
      <c r="Q1653" s="23" t="n">
        <v>54</v>
      </c>
      <c r="R1653" s="23" t="n">
        <v>0</v>
      </c>
      <c r="S1653" s="23" t="n">
        <v>0</v>
      </c>
      <c r="T1653" s="23" t="n">
        <v>40</v>
      </c>
      <c r="U1653" s="23" t="n">
        <f aca="false">IF(I1653="delivery",O1653-SUM(Q1653+R1653),IF(I1653="PO",P1653-SUM(Q1653:R1653)))</f>
        <v>553</v>
      </c>
      <c r="V1653" s="43" t="n">
        <v>0.53</v>
      </c>
      <c r="W1653" s="43" t="n">
        <v>0.53</v>
      </c>
      <c r="X1653" s="43" t="n">
        <f aca="false">W1653-V1653</f>
        <v>0</v>
      </c>
      <c r="Y1653" s="43"/>
      <c r="Z1653" s="43"/>
      <c r="AA1653" s="43"/>
      <c r="AB1653" s="43"/>
      <c r="AC1653" s="43" t="s">
        <v>10482</v>
      </c>
      <c r="AD1653" s="43"/>
      <c r="AE1653" s="43"/>
      <c r="AF1653" s="43"/>
      <c r="AG1653" s="43" t="n">
        <v>0.53</v>
      </c>
      <c r="AH1653" s="43"/>
      <c r="AI1653" s="63"/>
      <c r="AJ1653" s="63"/>
      <c r="AK1653" s="43"/>
      <c r="AL1653" s="43"/>
      <c r="AM1653" s="43" t="s">
        <v>11367</v>
      </c>
      <c r="AN1653" s="43"/>
      <c r="AO1653" s="43" t="s">
        <v>1471</v>
      </c>
      <c r="AP1653" s="23" t="s">
        <v>3124</v>
      </c>
      <c r="AT1653" s="23" t="s">
        <v>10942</v>
      </c>
      <c r="AV1653" s="23" t="n">
        <v>0.53</v>
      </c>
      <c r="AW1653" s="23" t="s">
        <v>12301</v>
      </c>
      <c r="AX1653" s="23" t="n">
        <v>744307022</v>
      </c>
      <c r="AY1653" s="23" t="n">
        <v>1000</v>
      </c>
      <c r="AZ1653" s="23" t="n">
        <v>13</v>
      </c>
      <c r="BA1653" s="23" t="s">
        <v>1465</v>
      </c>
      <c r="BB1653" s="23" t="s">
        <v>12301</v>
      </c>
      <c r="BF1653" s="23" t="s">
        <v>10498</v>
      </c>
      <c r="BG1653" s="1" t="s">
        <v>183</v>
      </c>
    </row>
    <row r="1654" s="23" customFormat="true" ht="12.75" hidden="false" customHeight="false" outlineLevel="0" collapsed="false">
      <c r="A1654" s="23" t="s">
        <v>7626</v>
      </c>
      <c r="B1654" s="23" t="s">
        <v>7627</v>
      </c>
      <c r="C1654" s="40" t="s">
        <v>177</v>
      </c>
      <c r="D1654" s="23" t="s">
        <v>1471</v>
      </c>
      <c r="E1654" s="23" t="s">
        <v>7628</v>
      </c>
      <c r="F1654" s="23" t="s">
        <v>7629</v>
      </c>
      <c r="G1654" s="23" t="n">
        <v>43</v>
      </c>
      <c r="H1654" s="23" t="n">
        <v>3500</v>
      </c>
      <c r="I1654" s="41" t="s">
        <v>180</v>
      </c>
      <c r="K1654" s="23" t="n">
        <v>0</v>
      </c>
      <c r="L1654" s="23" t="n">
        <v>9509</v>
      </c>
      <c r="M1654" s="23" t="n">
        <v>0</v>
      </c>
      <c r="N1654" s="23" t="n">
        <v>0</v>
      </c>
      <c r="O1654" s="23" t="n">
        <f aca="false">K1654+L1654</f>
        <v>9509</v>
      </c>
      <c r="P1654" s="23" t="n">
        <f aca="false">K1654+L1654+M1654+N1654</f>
        <v>9509</v>
      </c>
      <c r="Q1654" s="23" t="n">
        <v>10456</v>
      </c>
      <c r="R1654" s="23" t="n">
        <v>11013</v>
      </c>
      <c r="S1654" s="23" t="n">
        <v>12628</v>
      </c>
      <c r="T1654" s="23" t="n">
        <v>7015</v>
      </c>
      <c r="U1654" s="23" t="n">
        <f aca="false">IF(I1654="delivery",O1654-SUM(Q1654+R1654),IF(I1654="PO",P1654-SUM(Q1654:R1654)))</f>
        <v>-11960</v>
      </c>
      <c r="V1654" s="43" t="n">
        <v>0.0543</v>
      </c>
      <c r="W1654" s="43" t="n">
        <v>0.0436</v>
      </c>
      <c r="X1654" s="43" t="n">
        <f aca="false">W1654-V1654</f>
        <v>-0.0107</v>
      </c>
      <c r="Y1654" s="43"/>
      <c r="Z1654" s="43"/>
      <c r="AA1654" s="43" t="n">
        <v>0.0744</v>
      </c>
      <c r="AB1654" s="43"/>
      <c r="AC1654" s="43" t="s">
        <v>10482</v>
      </c>
      <c r="AD1654" s="43"/>
      <c r="AE1654" s="43"/>
      <c r="AF1654" s="43"/>
      <c r="AG1654" s="43" t="n">
        <v>0.0436</v>
      </c>
      <c r="AH1654" s="43"/>
      <c r="AI1654" s="63"/>
      <c r="AJ1654" s="63"/>
      <c r="AK1654" s="43"/>
      <c r="AL1654" s="43"/>
      <c r="AM1654" s="43" t="s">
        <v>10492</v>
      </c>
      <c r="AN1654" s="43"/>
      <c r="AO1654" s="43" t="s">
        <v>1471</v>
      </c>
      <c r="AP1654" s="23" t="s">
        <v>3124</v>
      </c>
      <c r="AT1654" s="23" t="s">
        <v>10934</v>
      </c>
      <c r="AV1654" s="23" t="n">
        <v>0.0436</v>
      </c>
      <c r="AW1654" s="23" t="s">
        <v>11593</v>
      </c>
      <c r="AX1654" s="23" t="s">
        <v>13146</v>
      </c>
      <c r="AY1654" s="23" t="n">
        <v>3500</v>
      </c>
      <c r="AZ1654" s="23" t="n">
        <v>12</v>
      </c>
      <c r="BA1654" s="23" t="s">
        <v>1465</v>
      </c>
      <c r="BB1654" s="23" t="s">
        <v>11593</v>
      </c>
      <c r="BF1654" s="23" t="s">
        <v>10498</v>
      </c>
      <c r="BG1654" s="1" t="s">
        <v>183</v>
      </c>
    </row>
    <row r="1655" s="23" customFormat="true" ht="12.75" hidden="false" customHeight="false" outlineLevel="0" collapsed="false">
      <c r="A1655" s="23" t="s">
        <v>7630</v>
      </c>
      <c r="B1655" s="23" t="s">
        <v>7631</v>
      </c>
      <c r="C1655" s="40" t="s">
        <v>177</v>
      </c>
      <c r="D1655" s="23" t="s">
        <v>1471</v>
      </c>
      <c r="E1655" s="23" t="s">
        <v>7632</v>
      </c>
      <c r="F1655" s="23" t="s">
        <v>7633</v>
      </c>
      <c r="G1655" s="23" t="n">
        <v>73</v>
      </c>
      <c r="H1655" s="23" t="n">
        <v>1500</v>
      </c>
      <c r="I1655" s="41" t="s">
        <v>180</v>
      </c>
      <c r="K1655" s="23" t="n">
        <v>0</v>
      </c>
      <c r="L1655" s="23" t="n">
        <v>15524</v>
      </c>
      <c r="M1655" s="23" t="n">
        <v>7500</v>
      </c>
      <c r="N1655" s="23" t="n">
        <v>12000</v>
      </c>
      <c r="O1655" s="23" t="n">
        <f aca="false">K1655+L1655</f>
        <v>15524</v>
      </c>
      <c r="P1655" s="23" t="n">
        <f aca="false">K1655+L1655+M1655+N1655</f>
        <v>35024</v>
      </c>
      <c r="Q1655" s="23" t="n">
        <v>19466</v>
      </c>
      <c r="R1655" s="23" t="n">
        <v>9219</v>
      </c>
      <c r="S1655" s="23" t="n">
        <v>13749</v>
      </c>
      <c r="T1655" s="23" t="n">
        <v>7907</v>
      </c>
      <c r="U1655" s="23" t="n">
        <f aca="false">IF(I1655="delivery",O1655-SUM(Q1655+R1655),IF(I1655="PO",P1655-SUM(Q1655:R1655)))</f>
        <v>-13161</v>
      </c>
      <c r="V1655" s="43" t="n">
        <v>0.1459</v>
      </c>
      <c r="W1655" s="43" t="n">
        <v>0.15</v>
      </c>
      <c r="X1655" s="43" t="n">
        <f aca="false">W1655-V1655</f>
        <v>0.00409999999999999</v>
      </c>
      <c r="Y1655" s="43"/>
      <c r="Z1655" s="43"/>
      <c r="AA1655" s="43" t="n">
        <v>0.139</v>
      </c>
      <c r="AB1655" s="43"/>
      <c r="AC1655" s="43" t="s">
        <v>10482</v>
      </c>
      <c r="AD1655" s="43"/>
      <c r="AE1655" s="43"/>
      <c r="AF1655" s="43"/>
      <c r="AG1655" s="43" t="n">
        <v>0.15</v>
      </c>
      <c r="AH1655" s="43"/>
      <c r="AI1655" s="63"/>
      <c r="AJ1655" s="63"/>
      <c r="AK1655" s="43"/>
      <c r="AL1655" s="43"/>
      <c r="AM1655" s="43"/>
      <c r="AN1655" s="43"/>
      <c r="AO1655" s="43" t="s">
        <v>1471</v>
      </c>
      <c r="AP1655" s="23" t="s">
        <v>3124</v>
      </c>
      <c r="AT1655" s="23" t="s">
        <v>10959</v>
      </c>
      <c r="AV1655" s="23" t="n">
        <v>0.15</v>
      </c>
      <c r="AW1655" s="23" t="s">
        <v>11774</v>
      </c>
      <c r="AX1655" s="23" t="s">
        <v>13156</v>
      </c>
      <c r="AY1655" s="23" t="n">
        <v>1500</v>
      </c>
      <c r="AZ1655" s="23" t="n">
        <v>16</v>
      </c>
      <c r="BA1655" s="23" t="s">
        <v>177</v>
      </c>
      <c r="BB1655" s="23" t="s">
        <v>11774</v>
      </c>
      <c r="BF1655" s="23" t="s">
        <v>10498</v>
      </c>
      <c r="BG1655" s="1" t="s">
        <v>183</v>
      </c>
    </row>
    <row r="1656" s="23" customFormat="true" ht="12.75" hidden="false" customHeight="false" outlineLevel="0" collapsed="false">
      <c r="A1656" s="23" t="s">
        <v>7634</v>
      </c>
      <c r="B1656" s="23" t="s">
        <v>7635</v>
      </c>
      <c r="C1656" s="40" t="s">
        <v>177</v>
      </c>
      <c r="D1656" s="23" t="s">
        <v>1471</v>
      </c>
      <c r="E1656" s="23" t="s">
        <v>7636</v>
      </c>
      <c r="F1656" s="23" t="s">
        <v>7637</v>
      </c>
      <c r="G1656" s="23" t="n">
        <v>76</v>
      </c>
      <c r="H1656" s="23" t="n">
        <v>1500</v>
      </c>
      <c r="I1656" s="41" t="s">
        <v>188</v>
      </c>
      <c r="K1656" s="23" t="n">
        <v>0</v>
      </c>
      <c r="L1656" s="23" t="n">
        <v>43583</v>
      </c>
      <c r="M1656" s="23" t="n">
        <v>58500</v>
      </c>
      <c r="N1656" s="23" t="n">
        <v>0</v>
      </c>
      <c r="O1656" s="23" t="n">
        <f aca="false">K1656+L1656</f>
        <v>43583</v>
      </c>
      <c r="P1656" s="23" t="n">
        <f aca="false">K1656+L1656+M1656+N1656</f>
        <v>102083</v>
      </c>
      <c r="Q1656" s="23" t="n">
        <v>65793</v>
      </c>
      <c r="R1656" s="23" t="n">
        <v>39634</v>
      </c>
      <c r="S1656" s="23" t="n">
        <v>44136</v>
      </c>
      <c r="T1656" s="23" t="n">
        <v>23558</v>
      </c>
      <c r="U1656" s="23" t="n">
        <f aca="false">IF(I1656="delivery",O1656-SUM(Q1656+R1656),IF(I1656="PO",P1656-SUM(Q1656:R1656)))</f>
        <v>-3344</v>
      </c>
      <c r="V1656" s="43" t="n">
        <v>0.175</v>
      </c>
      <c r="W1656" s="43" t="n">
        <v>0.175</v>
      </c>
      <c r="X1656" s="43" t="n">
        <f aca="false">W1656-V1656</f>
        <v>0</v>
      </c>
      <c r="Y1656" s="43"/>
      <c r="Z1656" s="43"/>
      <c r="AA1656" s="43" t="n">
        <v>0.175</v>
      </c>
      <c r="AB1656" s="43"/>
      <c r="AC1656" s="43" t="s">
        <v>10482</v>
      </c>
      <c r="AD1656" s="43"/>
      <c r="AE1656" s="43"/>
      <c r="AF1656" s="43"/>
      <c r="AG1656" s="43" t="n">
        <v>0.175</v>
      </c>
      <c r="AH1656" s="43"/>
      <c r="AI1656" s="63"/>
      <c r="AJ1656" s="63"/>
      <c r="AK1656" s="43"/>
      <c r="AL1656" s="43"/>
      <c r="AM1656" s="43" t="s">
        <v>11367</v>
      </c>
      <c r="AN1656" s="43"/>
      <c r="AO1656" s="43" t="s">
        <v>1471</v>
      </c>
      <c r="AP1656" s="23" t="s">
        <v>3124</v>
      </c>
      <c r="AT1656" s="23" t="s">
        <v>10934</v>
      </c>
      <c r="AV1656" s="23" t="n">
        <v>0.175</v>
      </c>
      <c r="AW1656" s="23" t="s">
        <v>13124</v>
      </c>
      <c r="AX1656" s="23" t="s">
        <v>13125</v>
      </c>
      <c r="AY1656" s="23" t="n">
        <v>30000</v>
      </c>
      <c r="AZ1656" s="23" t="n">
        <v>18</v>
      </c>
      <c r="BA1656" s="23" t="s">
        <v>1465</v>
      </c>
      <c r="BB1656" s="23" t="s">
        <v>13124</v>
      </c>
      <c r="BF1656" s="23" t="s">
        <v>10498</v>
      </c>
      <c r="BG1656" s="1" t="s">
        <v>183</v>
      </c>
    </row>
    <row r="1657" s="23" customFormat="true" ht="12.75" hidden="false" customHeight="false" outlineLevel="0" collapsed="false">
      <c r="A1657" s="23" t="s">
        <v>7638</v>
      </c>
      <c r="B1657" s="23" t="s">
        <v>7639</v>
      </c>
      <c r="C1657" s="40" t="s">
        <v>177</v>
      </c>
      <c r="D1657" s="23" t="s">
        <v>1471</v>
      </c>
      <c r="E1657" s="23" t="s">
        <v>7640</v>
      </c>
      <c r="F1657" s="23" t="s">
        <v>7641</v>
      </c>
      <c r="G1657" s="23" t="n">
        <v>88</v>
      </c>
      <c r="H1657" s="23" t="n">
        <v>2000</v>
      </c>
      <c r="I1657" s="41" t="s">
        <v>188</v>
      </c>
      <c r="K1657" s="23" t="n">
        <v>0</v>
      </c>
      <c r="L1657" s="23" t="n">
        <v>4736</v>
      </c>
      <c r="M1657" s="23" t="n">
        <v>0</v>
      </c>
      <c r="N1657" s="23" t="n">
        <v>0</v>
      </c>
      <c r="O1657" s="23" t="n">
        <f aca="false">K1657+L1657</f>
        <v>4736</v>
      </c>
      <c r="P1657" s="23" t="n">
        <f aca="false">K1657+L1657+M1657+N1657</f>
        <v>4736</v>
      </c>
      <c r="Q1657" s="23" t="n">
        <v>2175</v>
      </c>
      <c r="R1657" s="23" t="n">
        <v>1401</v>
      </c>
      <c r="S1657" s="23" t="n">
        <v>1989</v>
      </c>
      <c r="T1657" s="23" t="n">
        <v>506</v>
      </c>
      <c r="U1657" s="23" t="n">
        <f aca="false">IF(I1657="delivery",O1657-SUM(Q1657+R1657),IF(I1657="PO",P1657-SUM(Q1657:R1657)))</f>
        <v>1160</v>
      </c>
      <c r="V1657" s="43" t="n">
        <v>0.3647</v>
      </c>
      <c r="W1657" s="43" t="n">
        <v>0.3647</v>
      </c>
      <c r="X1657" s="43" t="n">
        <f aca="false">W1657-V1657</f>
        <v>0</v>
      </c>
      <c r="Y1657" s="43"/>
      <c r="Z1657" s="43"/>
      <c r="AA1657" s="43"/>
      <c r="AB1657" s="43"/>
      <c r="AC1657" s="43" t="s">
        <v>10482</v>
      </c>
      <c r="AD1657" s="43"/>
      <c r="AE1657" s="43"/>
      <c r="AF1657" s="43"/>
      <c r="AG1657" s="43" t="n">
        <v>0.3647</v>
      </c>
      <c r="AH1657" s="43"/>
      <c r="AI1657" s="63"/>
      <c r="AJ1657" s="63"/>
      <c r="AK1657" s="43"/>
      <c r="AL1657" s="43"/>
      <c r="AM1657" s="43" t="s">
        <v>11367</v>
      </c>
      <c r="AN1657" s="43"/>
      <c r="AO1657" s="43" t="s">
        <v>1471</v>
      </c>
      <c r="AP1657" s="23" t="s">
        <v>3124</v>
      </c>
      <c r="AT1657" s="23" t="s">
        <v>10959</v>
      </c>
      <c r="AV1657" s="23" t="n">
        <v>0.3647</v>
      </c>
      <c r="AW1657" s="23" t="s">
        <v>13118</v>
      </c>
      <c r="AX1657" s="23" t="s">
        <v>13157</v>
      </c>
      <c r="AY1657" s="23" t="n">
        <v>2000</v>
      </c>
      <c r="AZ1657" s="23" t="n">
        <v>15</v>
      </c>
      <c r="BA1657" s="23" t="s">
        <v>1465</v>
      </c>
      <c r="BB1657" s="23" t="s">
        <v>13127</v>
      </c>
      <c r="BF1657" s="23" t="s">
        <v>10498</v>
      </c>
      <c r="BG1657" s="1" t="s">
        <v>183</v>
      </c>
    </row>
    <row r="1658" s="23" customFormat="true" ht="12.75" hidden="false" customHeight="false" outlineLevel="0" collapsed="false">
      <c r="A1658" s="23" t="s">
        <v>7642</v>
      </c>
      <c r="B1658" s="23" t="s">
        <v>7643</v>
      </c>
      <c r="C1658" s="40" t="s">
        <v>177</v>
      </c>
      <c r="D1658" s="23" t="s">
        <v>1471</v>
      </c>
      <c r="E1658" s="23" t="s">
        <v>7644</v>
      </c>
      <c r="F1658" s="23" t="s">
        <v>7645</v>
      </c>
      <c r="G1658" s="23" t="n">
        <v>93</v>
      </c>
      <c r="H1658" s="23" t="n">
        <v>2000</v>
      </c>
      <c r="I1658" s="41" t="s">
        <v>188</v>
      </c>
      <c r="K1658" s="23" t="n">
        <v>0</v>
      </c>
      <c r="L1658" s="23" t="n">
        <v>12528</v>
      </c>
      <c r="M1658" s="23" t="n">
        <v>0</v>
      </c>
      <c r="N1658" s="23" t="n">
        <v>0</v>
      </c>
      <c r="O1658" s="23" t="n">
        <f aca="false">K1658+L1658</f>
        <v>12528</v>
      </c>
      <c r="P1658" s="23" t="n">
        <f aca="false">K1658+L1658+M1658+N1658</f>
        <v>12528</v>
      </c>
      <c r="Q1658" s="23" t="n">
        <v>7103</v>
      </c>
      <c r="R1658" s="23" t="n">
        <v>3269</v>
      </c>
      <c r="S1658" s="23" t="n">
        <v>4582</v>
      </c>
      <c r="T1658" s="23" t="n">
        <v>1941</v>
      </c>
      <c r="U1658" s="23" t="n">
        <f aca="false">IF(I1658="delivery",O1658-SUM(Q1658+R1658),IF(I1658="PO",P1658-SUM(Q1658:R1658)))</f>
        <v>2156</v>
      </c>
      <c r="V1658" s="43" t="n">
        <v>0.19</v>
      </c>
      <c r="W1658" s="43" t="n">
        <v>0.176</v>
      </c>
      <c r="X1658" s="43" t="n">
        <f aca="false">W1658-V1658</f>
        <v>-0.014</v>
      </c>
      <c r="Y1658" s="43"/>
      <c r="Z1658" s="43"/>
      <c r="AA1658" s="43" t="n">
        <v>0.176</v>
      </c>
      <c r="AB1658" s="43"/>
      <c r="AC1658" s="43" t="s">
        <v>10482</v>
      </c>
      <c r="AD1658" s="43" t="s">
        <v>12723</v>
      </c>
      <c r="AE1658" s="43" t="s">
        <v>13158</v>
      </c>
      <c r="AF1658" s="43"/>
      <c r="AG1658" s="43" t="n">
        <v>0.176</v>
      </c>
      <c r="AH1658" s="43" t="s">
        <v>13159</v>
      </c>
      <c r="AI1658" s="63" t="n">
        <v>16000</v>
      </c>
      <c r="AJ1658" s="63" t="n">
        <v>10</v>
      </c>
      <c r="AK1658" s="43" t="s">
        <v>13160</v>
      </c>
      <c r="AL1658" s="43"/>
      <c r="AM1658" s="43" t="s">
        <v>13161</v>
      </c>
      <c r="AN1658" s="43"/>
      <c r="AO1658" s="43" t="s">
        <v>1471</v>
      </c>
      <c r="AP1658" s="23" t="s">
        <v>3124</v>
      </c>
      <c r="AT1658" s="23" t="s">
        <v>10959</v>
      </c>
      <c r="AV1658" s="23" t="n">
        <v>0.23</v>
      </c>
      <c r="AW1658" s="23" t="s">
        <v>13162</v>
      </c>
      <c r="AX1658" s="23" t="s">
        <v>13160</v>
      </c>
      <c r="AY1658" s="23" t="n">
        <v>2000</v>
      </c>
      <c r="AZ1658" s="23" t="n">
        <v>12</v>
      </c>
      <c r="BA1658" s="23" t="s">
        <v>1465</v>
      </c>
      <c r="BB1658" s="23" t="s">
        <v>13162</v>
      </c>
      <c r="BF1658" s="23" t="s">
        <v>10498</v>
      </c>
      <c r="BG1658" s="1" t="s">
        <v>183</v>
      </c>
    </row>
    <row r="1659" s="23" customFormat="true" ht="12.75" hidden="false" customHeight="false" outlineLevel="0" collapsed="false">
      <c r="A1659" s="23" t="s">
        <v>7646</v>
      </c>
      <c r="B1659" s="23" t="s">
        <v>7647</v>
      </c>
      <c r="C1659" s="40" t="s">
        <v>177</v>
      </c>
      <c r="D1659" s="23" t="s">
        <v>1471</v>
      </c>
      <c r="E1659" s="23" t="s">
        <v>7648</v>
      </c>
      <c r="F1659" s="23" t="s">
        <v>7649</v>
      </c>
      <c r="G1659" s="23" t="n">
        <v>71</v>
      </c>
      <c r="H1659" s="23" t="n">
        <v>8000</v>
      </c>
      <c r="I1659" s="41" t="s">
        <v>180</v>
      </c>
      <c r="K1659" s="23" t="n">
        <v>0</v>
      </c>
      <c r="L1659" s="23" t="n">
        <v>35219</v>
      </c>
      <c r="M1659" s="23" t="n">
        <v>0</v>
      </c>
      <c r="N1659" s="23" t="n">
        <v>0</v>
      </c>
      <c r="O1659" s="23" t="n">
        <f aca="false">K1659+L1659</f>
        <v>35219</v>
      </c>
      <c r="P1659" s="23" t="n">
        <f aca="false">K1659+L1659+M1659+N1659</f>
        <v>35219</v>
      </c>
      <c r="Q1659" s="23" t="n">
        <v>1420</v>
      </c>
      <c r="R1659" s="23" t="n">
        <v>6240</v>
      </c>
      <c r="S1659" s="23" t="n">
        <v>48680</v>
      </c>
      <c r="T1659" s="23" t="n">
        <v>20554</v>
      </c>
      <c r="U1659" s="23" t="n">
        <f aca="false">IF(I1659="delivery",O1659-SUM(Q1659+R1659),IF(I1659="PO",P1659-SUM(Q1659:R1659)))</f>
        <v>27559</v>
      </c>
      <c r="V1659" s="43" t="n">
        <v>0.0041</v>
      </c>
      <c r="W1659" s="43" t="n">
        <v>0.0041</v>
      </c>
      <c r="X1659" s="43" t="n">
        <f aca="false">W1659-V1659</f>
        <v>0</v>
      </c>
      <c r="Y1659" s="43"/>
      <c r="Z1659" s="43"/>
      <c r="AA1659" s="43" t="n">
        <v>0.00723</v>
      </c>
      <c r="AB1659" s="43"/>
      <c r="AC1659" s="43" t="s">
        <v>10482</v>
      </c>
      <c r="AD1659" s="43"/>
      <c r="AE1659" s="43"/>
      <c r="AF1659" s="43"/>
      <c r="AG1659" s="43" t="n">
        <v>0.0041</v>
      </c>
      <c r="AH1659" s="43"/>
      <c r="AI1659" s="63"/>
      <c r="AJ1659" s="63"/>
      <c r="AK1659" s="43"/>
      <c r="AL1659" s="43"/>
      <c r="AM1659" s="43" t="s">
        <v>11367</v>
      </c>
      <c r="AN1659" s="43"/>
      <c r="AO1659" s="43" t="s">
        <v>1471</v>
      </c>
      <c r="AP1659" s="23" t="s">
        <v>3124</v>
      </c>
      <c r="AT1659" s="23" t="s">
        <v>10959</v>
      </c>
      <c r="AV1659" s="23" t="n">
        <v>0.0041</v>
      </c>
      <c r="AW1659" s="23" t="s">
        <v>11642</v>
      </c>
      <c r="AX1659" s="23" t="s">
        <v>13163</v>
      </c>
      <c r="AY1659" s="23" t="n">
        <v>8000</v>
      </c>
      <c r="AZ1659" s="23" t="n">
        <v>16</v>
      </c>
      <c r="BA1659" s="23" t="s">
        <v>177</v>
      </c>
      <c r="BB1659" s="23" t="s">
        <v>11642</v>
      </c>
      <c r="BF1659" s="23" t="s">
        <v>10498</v>
      </c>
      <c r="BG1659" s="1" t="s">
        <v>183</v>
      </c>
    </row>
    <row r="1660" s="23" customFormat="true" ht="12.75" hidden="false" customHeight="false" outlineLevel="0" collapsed="false">
      <c r="A1660" s="23" t="s">
        <v>7650</v>
      </c>
      <c r="B1660" s="23" t="s">
        <v>7651</v>
      </c>
      <c r="C1660" s="40" t="s">
        <v>177</v>
      </c>
      <c r="D1660" s="23" t="s">
        <v>1471</v>
      </c>
      <c r="E1660" s="23" t="s">
        <v>7652</v>
      </c>
      <c r="F1660" s="23" t="s">
        <v>7653</v>
      </c>
      <c r="G1660" s="23" t="n">
        <v>23</v>
      </c>
      <c r="H1660" s="23" t="n">
        <v>10000</v>
      </c>
      <c r="I1660" s="41" t="s">
        <v>180</v>
      </c>
      <c r="K1660" s="23" t="n">
        <v>0</v>
      </c>
      <c r="L1660" s="23" t="n">
        <v>79374</v>
      </c>
      <c r="M1660" s="23" t="n">
        <v>0</v>
      </c>
      <c r="N1660" s="23" t="n">
        <v>0</v>
      </c>
      <c r="O1660" s="23" t="n">
        <f aca="false">K1660+L1660</f>
        <v>79374</v>
      </c>
      <c r="P1660" s="23" t="n">
        <f aca="false">K1660+L1660+M1660+N1660</f>
        <v>79374</v>
      </c>
      <c r="Q1660" s="23" t="n">
        <v>649</v>
      </c>
      <c r="R1660" s="23" t="n">
        <v>9019</v>
      </c>
      <c r="S1660" s="23" t="n">
        <v>7413</v>
      </c>
      <c r="T1660" s="23" t="n">
        <v>5400</v>
      </c>
      <c r="U1660" s="23" t="n">
        <f aca="false">IF(I1660="delivery",O1660-SUM(Q1660+R1660),IF(I1660="PO",P1660-SUM(Q1660:R1660)))</f>
        <v>69706</v>
      </c>
      <c r="V1660" s="43" t="n">
        <v>0.03943</v>
      </c>
      <c r="W1660" s="43" t="n">
        <v>0.03943</v>
      </c>
      <c r="X1660" s="43" t="n">
        <f aca="false">W1660-V1660</f>
        <v>0</v>
      </c>
      <c r="Y1660" s="43"/>
      <c r="Z1660" s="43"/>
      <c r="AA1660" s="43"/>
      <c r="AB1660" s="43"/>
      <c r="AC1660" s="43" t="s">
        <v>10482</v>
      </c>
      <c r="AD1660" s="43"/>
      <c r="AE1660" s="43"/>
      <c r="AF1660" s="43"/>
      <c r="AG1660" s="43" t="n">
        <v>0.025</v>
      </c>
      <c r="AH1660" s="43"/>
      <c r="AI1660" s="63"/>
      <c r="AJ1660" s="63"/>
      <c r="AK1660" s="43"/>
      <c r="AL1660" s="43"/>
      <c r="AM1660" s="43" t="s">
        <v>10492</v>
      </c>
      <c r="AN1660" s="43"/>
      <c r="AO1660" s="43" t="s">
        <v>1471</v>
      </c>
      <c r="AP1660" s="23" t="s">
        <v>3124</v>
      </c>
      <c r="AT1660" s="23" t="s">
        <v>10959</v>
      </c>
      <c r="AV1660" s="23" t="n">
        <v>0.025</v>
      </c>
      <c r="AW1660" s="23" t="s">
        <v>11602</v>
      </c>
      <c r="AX1660" s="23" t="s">
        <v>13164</v>
      </c>
      <c r="AY1660" s="23" t="n">
        <v>10000</v>
      </c>
      <c r="AZ1660" s="23" t="n">
        <v>9</v>
      </c>
      <c r="BA1660" s="23" t="s">
        <v>177</v>
      </c>
      <c r="BB1660" s="23" t="s">
        <v>11602</v>
      </c>
      <c r="BF1660" s="23" t="s">
        <v>10498</v>
      </c>
      <c r="BG1660" s="1" t="s">
        <v>183</v>
      </c>
    </row>
    <row r="1661" s="23" customFormat="true" ht="12.75" hidden="false" customHeight="false" outlineLevel="0" collapsed="false">
      <c r="A1661" s="23" t="s">
        <v>7654</v>
      </c>
      <c r="B1661" s="23" t="s">
        <v>7655</v>
      </c>
      <c r="C1661" s="40" t="s">
        <v>177</v>
      </c>
      <c r="D1661" s="23" t="s">
        <v>1471</v>
      </c>
      <c r="E1661" s="23" t="s">
        <v>7656</v>
      </c>
      <c r="F1661" s="23" t="s">
        <v>7657</v>
      </c>
      <c r="G1661" s="23" t="n">
        <v>58</v>
      </c>
      <c r="H1661" s="23" t="n">
        <v>4000</v>
      </c>
      <c r="I1661" s="41" t="s">
        <v>180</v>
      </c>
      <c r="K1661" s="23" t="n">
        <v>0</v>
      </c>
      <c r="L1661" s="23" t="n">
        <v>131531</v>
      </c>
      <c r="M1661" s="23" t="n">
        <v>0</v>
      </c>
      <c r="N1661" s="23" t="n">
        <v>60000</v>
      </c>
      <c r="O1661" s="23" t="n">
        <f aca="false">K1661+L1661</f>
        <v>131531</v>
      </c>
      <c r="P1661" s="23" t="n">
        <f aca="false">K1661+L1661+M1661+N1661</f>
        <v>191531</v>
      </c>
      <c r="Q1661" s="23" t="n">
        <v>115834</v>
      </c>
      <c r="R1661" s="23" t="n">
        <v>54225</v>
      </c>
      <c r="S1661" s="23" t="n">
        <v>64693</v>
      </c>
      <c r="T1661" s="23" t="n">
        <v>34584</v>
      </c>
      <c r="U1661" s="23" t="n">
        <f aca="false">IF(I1661="delivery",O1661-SUM(Q1661+R1661),IF(I1661="PO",P1661-SUM(Q1661:R1661)))</f>
        <v>-38528</v>
      </c>
      <c r="V1661" s="43" t="n">
        <v>0.0062</v>
      </c>
      <c r="W1661" s="43" t="n">
        <v>0.0062</v>
      </c>
      <c r="X1661" s="43" t="n">
        <f aca="false">W1661-V1661</f>
        <v>0</v>
      </c>
      <c r="Y1661" s="43"/>
      <c r="Z1661" s="43"/>
      <c r="AA1661" s="43" t="n">
        <v>0.0062</v>
      </c>
      <c r="AB1661" s="43"/>
      <c r="AC1661" s="43" t="s">
        <v>10482</v>
      </c>
      <c r="AD1661" s="43"/>
      <c r="AE1661" s="43"/>
      <c r="AF1661" s="43"/>
      <c r="AG1661" s="43" t="n">
        <v>0.0062</v>
      </c>
      <c r="AH1661" s="43"/>
      <c r="AI1661" s="63"/>
      <c r="AJ1661" s="63"/>
      <c r="AK1661" s="43"/>
      <c r="AL1661" s="43"/>
      <c r="AM1661" s="43" t="s">
        <v>11367</v>
      </c>
      <c r="AN1661" s="43"/>
      <c r="AO1661" s="43" t="s">
        <v>1471</v>
      </c>
      <c r="AP1661" s="23" t="s">
        <v>3124</v>
      </c>
      <c r="AT1661" s="23" t="s">
        <v>10934</v>
      </c>
      <c r="AV1661" s="23" t="n">
        <v>0.0062</v>
      </c>
      <c r="AW1661" s="23" t="s">
        <v>11602</v>
      </c>
      <c r="AX1661" s="23" t="s">
        <v>13165</v>
      </c>
      <c r="AY1661" s="23" t="n">
        <v>4000</v>
      </c>
      <c r="AZ1661" s="23" t="n">
        <v>9</v>
      </c>
      <c r="BA1661" s="23" t="s">
        <v>1465</v>
      </c>
      <c r="BB1661" s="23" t="s">
        <v>11602</v>
      </c>
      <c r="BF1661" s="23" t="s">
        <v>10498</v>
      </c>
      <c r="BG1661" s="1" t="s">
        <v>183</v>
      </c>
    </row>
    <row r="1662" s="23" customFormat="true" ht="12.75" hidden="false" customHeight="false" outlineLevel="0" collapsed="false">
      <c r="A1662" s="23" t="s">
        <v>7658</v>
      </c>
      <c r="B1662" s="23" t="s">
        <v>7659</v>
      </c>
      <c r="C1662" s="40" t="s">
        <v>177</v>
      </c>
      <c r="D1662" s="23" t="s">
        <v>1471</v>
      </c>
      <c r="E1662" s="23" t="s">
        <v>7660</v>
      </c>
      <c r="F1662" s="23" t="s">
        <v>7661</v>
      </c>
      <c r="G1662" s="23" t="n">
        <v>76</v>
      </c>
      <c r="H1662" s="23" t="n">
        <v>500</v>
      </c>
      <c r="I1662" s="41" t="s">
        <v>188</v>
      </c>
      <c r="K1662" s="23" t="n">
        <v>0</v>
      </c>
      <c r="L1662" s="23" t="n">
        <v>65353</v>
      </c>
      <c r="M1662" s="23" t="n">
        <v>0</v>
      </c>
      <c r="N1662" s="23" t="n">
        <v>4000</v>
      </c>
      <c r="O1662" s="23" t="n">
        <f aca="false">K1662+L1662</f>
        <v>65353</v>
      </c>
      <c r="P1662" s="23" t="n">
        <f aca="false">K1662+L1662+M1662+N1662</f>
        <v>69353</v>
      </c>
      <c r="Q1662" s="23" t="n">
        <v>49175</v>
      </c>
      <c r="R1662" s="23" t="n">
        <v>37326</v>
      </c>
      <c r="S1662" s="23" t="n">
        <v>40781</v>
      </c>
      <c r="T1662" s="23" t="n">
        <v>23342</v>
      </c>
      <c r="U1662" s="23" t="n">
        <f aca="false">IF(I1662="delivery",O1662-SUM(Q1662+R1662),IF(I1662="PO",P1662-SUM(Q1662:R1662)))</f>
        <v>-17148</v>
      </c>
      <c r="V1662" s="43" t="n">
        <v>0.2067</v>
      </c>
      <c r="W1662" s="43" t="n">
        <v>0.2067</v>
      </c>
      <c r="X1662" s="43" t="n">
        <f aca="false">W1662-V1662</f>
        <v>0</v>
      </c>
      <c r="Y1662" s="43"/>
      <c r="Z1662" s="43"/>
      <c r="AA1662" s="43" t="n">
        <v>0.2196</v>
      </c>
      <c r="AB1662" s="43"/>
      <c r="AC1662" s="43" t="s">
        <v>10482</v>
      </c>
      <c r="AD1662" s="43"/>
      <c r="AE1662" s="43"/>
      <c r="AF1662" s="43"/>
      <c r="AG1662" s="43" t="n">
        <v>0.198</v>
      </c>
      <c r="AH1662" s="43"/>
      <c r="AI1662" s="63"/>
      <c r="AJ1662" s="63"/>
      <c r="AK1662" s="43"/>
      <c r="AL1662" s="43"/>
      <c r="AM1662" s="43" t="s">
        <v>10492</v>
      </c>
      <c r="AN1662" s="43"/>
      <c r="AO1662" s="43" t="s">
        <v>1471</v>
      </c>
      <c r="AP1662" s="23" t="s">
        <v>3124</v>
      </c>
      <c r="AT1662" s="23" t="s">
        <v>10934</v>
      </c>
      <c r="AV1662" s="23" t="n">
        <v>0.198</v>
      </c>
      <c r="AW1662" s="23" t="s">
        <v>13162</v>
      </c>
      <c r="AX1662" s="23" t="s">
        <v>13166</v>
      </c>
      <c r="AY1662" s="23" t="n">
        <v>2000</v>
      </c>
      <c r="AZ1662" s="23" t="n">
        <v>12</v>
      </c>
      <c r="BA1662" s="23" t="s">
        <v>1465</v>
      </c>
      <c r="BB1662" s="23" t="s">
        <v>13162</v>
      </c>
      <c r="BF1662" s="23" t="s">
        <v>10498</v>
      </c>
      <c r="BG1662" s="1" t="s">
        <v>183</v>
      </c>
    </row>
    <row r="1663" s="23" customFormat="true" ht="12.75" hidden="false" customHeight="false" outlineLevel="0" collapsed="false">
      <c r="A1663" s="23" t="s">
        <v>7662</v>
      </c>
      <c r="B1663" s="23" t="s">
        <v>7663</v>
      </c>
      <c r="C1663" s="40" t="s">
        <v>177</v>
      </c>
      <c r="D1663" s="23" t="s">
        <v>1471</v>
      </c>
      <c r="E1663" s="23" t="s">
        <v>7664</v>
      </c>
      <c r="F1663" s="23" t="s">
        <v>7665</v>
      </c>
      <c r="G1663" s="23" t="n">
        <v>88</v>
      </c>
      <c r="H1663" s="23" t="n">
        <v>3000</v>
      </c>
      <c r="I1663" s="41" t="s">
        <v>188</v>
      </c>
      <c r="K1663" s="23" t="n">
        <v>0</v>
      </c>
      <c r="L1663" s="23" t="n">
        <v>20399</v>
      </c>
      <c r="M1663" s="23" t="n">
        <v>0</v>
      </c>
      <c r="N1663" s="23" t="n">
        <v>0</v>
      </c>
      <c r="O1663" s="23" t="n">
        <f aca="false">K1663+L1663</f>
        <v>20399</v>
      </c>
      <c r="P1663" s="23" t="n">
        <f aca="false">K1663+L1663+M1663+N1663</f>
        <v>20399</v>
      </c>
      <c r="Q1663" s="23" t="n">
        <v>3514</v>
      </c>
      <c r="R1663" s="23" t="n">
        <v>1184</v>
      </c>
      <c r="S1663" s="23" t="n">
        <v>1445</v>
      </c>
      <c r="T1663" s="23" t="n">
        <v>704</v>
      </c>
      <c r="U1663" s="23" t="n">
        <f aca="false">IF(I1663="delivery",O1663-SUM(Q1663+R1663),IF(I1663="PO",P1663-SUM(Q1663:R1663)))</f>
        <v>15701</v>
      </c>
      <c r="V1663" s="43" t="n">
        <v>0.25626</v>
      </c>
      <c r="W1663" s="43" t="n">
        <v>0.25626</v>
      </c>
      <c r="X1663" s="43" t="n">
        <f aca="false">W1663-V1663</f>
        <v>0</v>
      </c>
      <c r="Y1663" s="43"/>
      <c r="Z1663" s="43"/>
      <c r="AA1663" s="43"/>
      <c r="AB1663" s="43"/>
      <c r="AC1663" s="43" t="s">
        <v>10482</v>
      </c>
      <c r="AD1663" s="43"/>
      <c r="AE1663" s="43"/>
      <c r="AF1663" s="43"/>
      <c r="AG1663" s="43" t="n">
        <v>0.145</v>
      </c>
      <c r="AH1663" s="43"/>
      <c r="AI1663" s="63"/>
      <c r="AJ1663" s="63"/>
      <c r="AK1663" s="43"/>
      <c r="AL1663" s="43"/>
      <c r="AM1663" s="43" t="s">
        <v>10492</v>
      </c>
      <c r="AN1663" s="43"/>
      <c r="AO1663" s="43" t="s">
        <v>1471</v>
      </c>
      <c r="AP1663" s="23" t="s">
        <v>3124</v>
      </c>
      <c r="AT1663" s="23" t="s">
        <v>10959</v>
      </c>
      <c r="AV1663" s="23" t="n">
        <v>0.145</v>
      </c>
      <c r="AW1663" s="23" t="s">
        <v>13121</v>
      </c>
      <c r="AX1663" s="23" t="s">
        <v>13167</v>
      </c>
      <c r="AY1663" s="23" t="n">
        <v>1000</v>
      </c>
      <c r="AZ1663" s="23" t="n">
        <v>8</v>
      </c>
      <c r="BA1663" s="23" t="s">
        <v>1465</v>
      </c>
      <c r="BB1663" s="23" t="s">
        <v>13121</v>
      </c>
      <c r="BF1663" s="23" t="s">
        <v>10498</v>
      </c>
      <c r="BG1663" s="1" t="s">
        <v>183</v>
      </c>
    </row>
    <row r="1664" s="23" customFormat="true" ht="12.75" hidden="false" customHeight="false" outlineLevel="0" collapsed="false">
      <c r="A1664" s="23" t="s">
        <v>7666</v>
      </c>
      <c r="B1664" s="23" t="s">
        <v>7667</v>
      </c>
      <c r="C1664" s="40" t="s">
        <v>177</v>
      </c>
      <c r="D1664" s="23" t="s">
        <v>1471</v>
      </c>
      <c r="E1664" s="23" t="s">
        <v>7668</v>
      </c>
      <c r="F1664" s="23" t="s">
        <v>7669</v>
      </c>
      <c r="G1664" s="23" t="n">
        <v>81</v>
      </c>
      <c r="H1664" s="23" t="n">
        <v>12000</v>
      </c>
      <c r="I1664" s="41" t="s">
        <v>180</v>
      </c>
      <c r="K1664" s="23" t="n">
        <v>0</v>
      </c>
      <c r="L1664" s="23" t="n">
        <v>8584</v>
      </c>
      <c r="M1664" s="23" t="n">
        <v>0</v>
      </c>
      <c r="N1664" s="23" t="n">
        <v>0</v>
      </c>
      <c r="O1664" s="23" t="n">
        <f aca="false">K1664+L1664</f>
        <v>8584</v>
      </c>
      <c r="P1664" s="23" t="n">
        <f aca="false">K1664+L1664+M1664+N1664</f>
        <v>8584</v>
      </c>
      <c r="Q1664" s="23" t="n">
        <v>1172</v>
      </c>
      <c r="R1664" s="23" t="n">
        <v>1021</v>
      </c>
      <c r="S1664" s="23" t="n">
        <v>1123</v>
      </c>
      <c r="T1664" s="23" t="n">
        <v>881</v>
      </c>
      <c r="U1664" s="23" t="n">
        <f aca="false">IF(I1664="delivery",O1664-SUM(Q1664+R1664),IF(I1664="PO",P1664-SUM(Q1664:R1664)))</f>
        <v>6391</v>
      </c>
      <c r="V1664" s="43" t="n">
        <v>0.48</v>
      </c>
      <c r="W1664" s="43" t="n">
        <v>0.48</v>
      </c>
      <c r="X1664" s="43" t="n">
        <f aca="false">W1664-V1664</f>
        <v>0</v>
      </c>
      <c r="Y1664" s="43"/>
      <c r="Z1664" s="43"/>
      <c r="AA1664" s="43"/>
      <c r="AB1664" s="43"/>
      <c r="AC1664" s="43" t="s">
        <v>10482</v>
      </c>
      <c r="AD1664" s="43"/>
      <c r="AE1664" s="43"/>
      <c r="AF1664" s="43"/>
      <c r="AG1664" s="43" t="n">
        <v>0.48</v>
      </c>
      <c r="AH1664" s="43"/>
      <c r="AI1664" s="63"/>
      <c r="AJ1664" s="63"/>
      <c r="AK1664" s="43"/>
      <c r="AL1664" s="43"/>
      <c r="AM1664" s="43" t="s">
        <v>11367</v>
      </c>
      <c r="AN1664" s="43"/>
      <c r="AO1664" s="43" t="s">
        <v>1471</v>
      </c>
      <c r="AP1664" s="23" t="s">
        <v>3124</v>
      </c>
      <c r="AT1664" s="23" t="s">
        <v>11356</v>
      </c>
      <c r="AV1664" s="23" t="n">
        <v>0.48</v>
      </c>
      <c r="AW1664" s="23" t="s">
        <v>10953</v>
      </c>
      <c r="AX1664" s="23" t="s">
        <v>13168</v>
      </c>
      <c r="AY1664" s="23" t="n">
        <v>1700</v>
      </c>
      <c r="AZ1664" s="23" t="n">
        <v>17</v>
      </c>
      <c r="BA1664" s="23" t="s">
        <v>177</v>
      </c>
      <c r="BB1664" s="23" t="s">
        <v>11583</v>
      </c>
      <c r="BF1664" s="23" t="s">
        <v>10498</v>
      </c>
      <c r="BG1664" s="1" t="s">
        <v>183</v>
      </c>
    </row>
    <row r="1665" s="23" customFormat="true" ht="12.75" hidden="false" customHeight="false" outlineLevel="0" collapsed="false">
      <c r="A1665" s="23" t="s">
        <v>7670</v>
      </c>
      <c r="B1665" s="23" t="s">
        <v>7671</v>
      </c>
      <c r="C1665" s="40" t="s">
        <v>177</v>
      </c>
      <c r="D1665" s="23" t="s">
        <v>1471</v>
      </c>
      <c r="E1665" s="23" t="s">
        <v>7672</v>
      </c>
      <c r="F1665" s="23" t="s">
        <v>7673</v>
      </c>
      <c r="G1665" s="23" t="n">
        <v>88</v>
      </c>
      <c r="H1665" s="23" t="n">
        <v>1500</v>
      </c>
      <c r="I1665" s="41" t="s">
        <v>188</v>
      </c>
      <c r="K1665" s="23" t="n">
        <v>0</v>
      </c>
      <c r="L1665" s="23" t="n">
        <v>18283</v>
      </c>
      <c r="M1665" s="23" t="n">
        <v>0</v>
      </c>
      <c r="N1665" s="23" t="n">
        <v>0</v>
      </c>
      <c r="O1665" s="23" t="n">
        <f aca="false">K1665+L1665</f>
        <v>18283</v>
      </c>
      <c r="P1665" s="23" t="n">
        <f aca="false">K1665+L1665+M1665+N1665</f>
        <v>18283</v>
      </c>
      <c r="Q1665" s="23" t="n">
        <v>8541</v>
      </c>
      <c r="R1665" s="23" t="n">
        <v>8898</v>
      </c>
      <c r="S1665" s="23" t="n">
        <v>9554</v>
      </c>
      <c r="T1665" s="23" t="n">
        <v>5155</v>
      </c>
      <c r="U1665" s="23" t="n">
        <f aca="false">IF(I1665="delivery",O1665-SUM(Q1665+R1665),IF(I1665="PO",P1665-SUM(Q1665:R1665)))</f>
        <v>844</v>
      </c>
      <c r="V1665" s="43" t="n">
        <v>0.145</v>
      </c>
      <c r="W1665" s="43" t="n">
        <v>0.145</v>
      </c>
      <c r="X1665" s="43" t="n">
        <f aca="false">W1665-V1665</f>
        <v>0</v>
      </c>
      <c r="Y1665" s="43"/>
      <c r="Z1665" s="43"/>
      <c r="AA1665" s="43"/>
      <c r="AB1665" s="43"/>
      <c r="AC1665" s="43" t="s">
        <v>10482</v>
      </c>
      <c r="AD1665" s="43"/>
      <c r="AE1665" s="43"/>
      <c r="AF1665" s="43"/>
      <c r="AG1665" s="43" t="n">
        <v>0.145</v>
      </c>
      <c r="AH1665" s="43"/>
      <c r="AI1665" s="63"/>
      <c r="AJ1665" s="63"/>
      <c r="AK1665" s="43"/>
      <c r="AL1665" s="43"/>
      <c r="AM1665" s="43" t="s">
        <v>11367</v>
      </c>
      <c r="AN1665" s="43"/>
      <c r="AO1665" s="43" t="s">
        <v>1471</v>
      </c>
      <c r="AP1665" s="23" t="s">
        <v>3124</v>
      </c>
      <c r="AT1665" s="23" t="s">
        <v>10934</v>
      </c>
      <c r="AV1665" s="23" t="n">
        <v>0.145</v>
      </c>
      <c r="AW1665" s="23" t="s">
        <v>13121</v>
      </c>
      <c r="AX1665" s="23" t="s">
        <v>13169</v>
      </c>
      <c r="AY1665" s="23" t="n">
        <v>1000</v>
      </c>
      <c r="AZ1665" s="23" t="n">
        <v>8</v>
      </c>
      <c r="BA1665" s="23" t="s">
        <v>1465</v>
      </c>
      <c r="BB1665" s="23" t="s">
        <v>13121</v>
      </c>
      <c r="BF1665" s="23" t="s">
        <v>10498</v>
      </c>
      <c r="BG1665" s="1" t="s">
        <v>183</v>
      </c>
    </row>
    <row r="1666" s="23" customFormat="true" ht="12.75" hidden="false" customHeight="false" outlineLevel="0" collapsed="false">
      <c r="A1666" s="23" t="s">
        <v>7674</v>
      </c>
      <c r="B1666" s="23" t="s">
        <v>7675</v>
      </c>
      <c r="C1666" s="40" t="s">
        <v>177</v>
      </c>
      <c r="D1666" s="23" t="s">
        <v>1471</v>
      </c>
      <c r="E1666" s="23" t="s">
        <v>7676</v>
      </c>
      <c r="F1666" s="23" t="s">
        <v>7677</v>
      </c>
      <c r="G1666" s="23" t="n">
        <v>56</v>
      </c>
      <c r="H1666" s="23" t="n">
        <v>20000</v>
      </c>
      <c r="I1666" s="41" t="s">
        <v>180</v>
      </c>
      <c r="K1666" s="23" t="n">
        <v>0</v>
      </c>
      <c r="L1666" s="23" t="n">
        <v>1058</v>
      </c>
      <c r="M1666" s="23" t="n">
        <v>5000</v>
      </c>
      <c r="N1666" s="23" t="n">
        <v>0</v>
      </c>
      <c r="O1666" s="23" t="n">
        <f aca="false">K1666+L1666</f>
        <v>1058</v>
      </c>
      <c r="P1666" s="23" t="n">
        <f aca="false">K1666+L1666+M1666+N1666</f>
        <v>6058</v>
      </c>
      <c r="Q1666" s="23" t="n">
        <v>3132</v>
      </c>
      <c r="R1666" s="23" t="n">
        <v>3208</v>
      </c>
      <c r="S1666" s="23" t="n">
        <v>3272</v>
      </c>
      <c r="T1666" s="23" t="n">
        <v>1856</v>
      </c>
      <c r="U1666" s="23" t="n">
        <f aca="false">IF(I1666="delivery",O1666-SUM(Q1666+R1666),IF(I1666="PO",P1666-SUM(Q1666:R1666)))</f>
        <v>-5282</v>
      </c>
      <c r="V1666" s="43" t="n">
        <v>0.07</v>
      </c>
      <c r="W1666" s="43" t="n">
        <v>0.07</v>
      </c>
      <c r="X1666" s="43" t="n">
        <f aca="false">W1666-V1666</f>
        <v>0</v>
      </c>
      <c r="Y1666" s="43"/>
      <c r="Z1666" s="43"/>
      <c r="AA1666" s="43"/>
      <c r="AB1666" s="43"/>
      <c r="AC1666" s="43" t="s">
        <v>10482</v>
      </c>
      <c r="AD1666" s="43"/>
      <c r="AE1666" s="43"/>
      <c r="AF1666" s="43"/>
      <c r="AG1666" s="43" t="n">
        <v>0.07</v>
      </c>
      <c r="AH1666" s="43"/>
      <c r="AI1666" s="63"/>
      <c r="AJ1666" s="63"/>
      <c r="AK1666" s="43"/>
      <c r="AL1666" s="43"/>
      <c r="AM1666" s="43" t="s">
        <v>11367</v>
      </c>
      <c r="AN1666" s="43"/>
      <c r="AO1666" s="43" t="s">
        <v>1471</v>
      </c>
      <c r="AP1666" s="23" t="s">
        <v>3124</v>
      </c>
      <c r="AT1666" s="23" t="s">
        <v>10934</v>
      </c>
      <c r="AV1666" s="23" t="n">
        <v>0.07</v>
      </c>
      <c r="AW1666" s="23" t="s">
        <v>11602</v>
      </c>
      <c r="AX1666" s="23" t="s">
        <v>13170</v>
      </c>
      <c r="AY1666" s="23" t="n">
        <v>5000</v>
      </c>
      <c r="AZ1666" s="23" t="n">
        <v>10</v>
      </c>
      <c r="BA1666" s="23" t="s">
        <v>1465</v>
      </c>
      <c r="BB1666" s="23" t="s">
        <v>11602</v>
      </c>
      <c r="BF1666" s="23" t="s">
        <v>10498</v>
      </c>
      <c r="BG1666" s="1" t="s">
        <v>183</v>
      </c>
    </row>
    <row r="1667" s="23" customFormat="true" ht="12.75" hidden="false" customHeight="false" outlineLevel="0" collapsed="false">
      <c r="A1667" s="23" t="s">
        <v>7678</v>
      </c>
      <c r="B1667" s="23" t="s">
        <v>7679</v>
      </c>
      <c r="C1667" s="40" t="s">
        <v>177</v>
      </c>
      <c r="D1667" s="23" t="s">
        <v>1471</v>
      </c>
      <c r="E1667" s="23" t="s">
        <v>7680</v>
      </c>
      <c r="F1667" s="23" t="s">
        <v>7681</v>
      </c>
      <c r="G1667" s="23" t="n">
        <v>58</v>
      </c>
      <c r="H1667" s="23" t="n">
        <v>2000</v>
      </c>
      <c r="I1667" s="41" t="s">
        <v>180</v>
      </c>
      <c r="K1667" s="23" t="n">
        <v>0</v>
      </c>
      <c r="L1667" s="23" t="n">
        <v>5357</v>
      </c>
      <c r="M1667" s="23" t="n">
        <v>0</v>
      </c>
      <c r="N1667" s="23" t="n">
        <v>2000</v>
      </c>
      <c r="O1667" s="23" t="n">
        <f aca="false">K1667+L1667</f>
        <v>5357</v>
      </c>
      <c r="P1667" s="23" t="n">
        <f aca="false">K1667+L1667+M1667+N1667</f>
        <v>7357</v>
      </c>
      <c r="Q1667" s="23" t="n">
        <v>1566</v>
      </c>
      <c r="R1667" s="23" t="n">
        <v>2036</v>
      </c>
      <c r="S1667" s="23" t="n">
        <v>2026</v>
      </c>
      <c r="T1667" s="23" t="n">
        <v>3058</v>
      </c>
      <c r="U1667" s="23" t="n">
        <f aca="false">IF(I1667="delivery",O1667-SUM(Q1667+R1667),IF(I1667="PO",P1667-SUM(Q1667:R1667)))</f>
        <v>1755</v>
      </c>
      <c r="V1667" s="43" t="n">
        <v>0.33</v>
      </c>
      <c r="W1667" s="43" t="n">
        <v>0.33</v>
      </c>
      <c r="X1667" s="43" t="n">
        <f aca="false">W1667-V1667</f>
        <v>0</v>
      </c>
      <c r="Y1667" s="43"/>
      <c r="Z1667" s="43"/>
      <c r="AA1667" s="43" t="n">
        <v>0.33</v>
      </c>
      <c r="AB1667" s="43"/>
      <c r="AC1667" s="43" t="s">
        <v>10482</v>
      </c>
      <c r="AD1667" s="43"/>
      <c r="AE1667" s="43"/>
      <c r="AF1667" s="43"/>
      <c r="AG1667" s="43" t="n">
        <v>0.33</v>
      </c>
      <c r="AH1667" s="43"/>
      <c r="AI1667" s="63"/>
      <c r="AJ1667" s="63"/>
      <c r="AK1667" s="43"/>
      <c r="AL1667" s="43"/>
      <c r="AM1667" s="43" t="s">
        <v>11367</v>
      </c>
      <c r="AN1667" s="43"/>
      <c r="AO1667" s="43" t="s">
        <v>1471</v>
      </c>
      <c r="AP1667" s="23" t="s">
        <v>3124</v>
      </c>
      <c r="AT1667" s="23" t="s">
        <v>10959</v>
      </c>
      <c r="AV1667" s="23" t="n">
        <v>0.33</v>
      </c>
      <c r="AW1667" s="23" t="s">
        <v>11618</v>
      </c>
      <c r="AX1667" s="23" t="s">
        <v>13171</v>
      </c>
      <c r="AY1667" s="23" t="n">
        <v>2000</v>
      </c>
      <c r="AZ1667" s="23" t="n">
        <v>18</v>
      </c>
      <c r="BA1667" s="23" t="s">
        <v>1465</v>
      </c>
      <c r="BB1667" s="23" t="s">
        <v>11618</v>
      </c>
      <c r="BF1667" s="23" t="s">
        <v>10498</v>
      </c>
      <c r="BG1667" s="1" t="s">
        <v>183</v>
      </c>
    </row>
    <row r="1668" s="23" customFormat="true" ht="12.75" hidden="false" customHeight="false" outlineLevel="0" collapsed="false">
      <c r="A1668" s="23" t="s">
        <v>7682</v>
      </c>
      <c r="B1668" s="23" t="s">
        <v>7683</v>
      </c>
      <c r="C1668" s="40" t="s">
        <v>177</v>
      </c>
      <c r="D1668" s="23" t="s">
        <v>1471</v>
      </c>
      <c r="E1668" s="23" t="s">
        <v>7684</v>
      </c>
      <c r="F1668" s="23" t="s">
        <v>7685</v>
      </c>
      <c r="G1668" s="23" t="n">
        <v>91</v>
      </c>
      <c r="H1668" s="23" t="n">
        <v>350</v>
      </c>
      <c r="I1668" s="41" t="s">
        <v>180</v>
      </c>
      <c r="K1668" s="23" t="n">
        <v>0</v>
      </c>
      <c r="L1668" s="23" t="n">
        <v>23957</v>
      </c>
      <c r="M1668" s="23" t="n">
        <v>34300</v>
      </c>
      <c r="N1668" s="23" t="n">
        <v>16450</v>
      </c>
      <c r="O1668" s="23" t="n">
        <f aca="false">K1668+L1668</f>
        <v>23957</v>
      </c>
      <c r="P1668" s="23" t="n">
        <f aca="false">K1668+L1668+M1668+N1668</f>
        <v>74707</v>
      </c>
      <c r="Q1668" s="23" t="n">
        <v>49852</v>
      </c>
      <c r="R1668" s="23" t="n">
        <v>43481</v>
      </c>
      <c r="S1668" s="23" t="n">
        <v>42624</v>
      </c>
      <c r="T1668" s="23" t="n">
        <v>25585</v>
      </c>
      <c r="U1668" s="23" t="n">
        <f aca="false">IF(I1668="delivery",O1668-SUM(Q1668+R1668),IF(I1668="PO",P1668-SUM(Q1668:R1668)))</f>
        <v>-69376</v>
      </c>
      <c r="V1668" s="43" t="n">
        <v>0.23</v>
      </c>
      <c r="W1668" s="43" t="n">
        <v>0.262</v>
      </c>
      <c r="X1668" s="43" t="n">
        <f aca="false">W1668-V1668</f>
        <v>0.032</v>
      </c>
      <c r="Y1668" s="43"/>
      <c r="Z1668" s="43"/>
      <c r="AA1668" s="43" t="n">
        <v>0.23</v>
      </c>
      <c r="AB1668" s="43"/>
      <c r="AC1668" s="43" t="s">
        <v>10482</v>
      </c>
      <c r="AD1668" s="43"/>
      <c r="AE1668" s="43"/>
      <c r="AF1668" s="43"/>
      <c r="AG1668" s="43" t="n">
        <v>0.262</v>
      </c>
      <c r="AH1668" s="43"/>
      <c r="AI1668" s="63"/>
      <c r="AJ1668" s="63"/>
      <c r="AK1668" s="43"/>
      <c r="AL1668" s="43"/>
      <c r="AM1668" s="43" t="s">
        <v>11635</v>
      </c>
      <c r="AN1668" s="43"/>
      <c r="AO1668" s="43" t="s">
        <v>1471</v>
      </c>
      <c r="AP1668" s="23" t="s">
        <v>3124</v>
      </c>
      <c r="AT1668" s="23" t="s">
        <v>11356</v>
      </c>
      <c r="AV1668" s="23" t="n">
        <v>0.262</v>
      </c>
      <c r="AW1668" s="23" t="s">
        <v>10953</v>
      </c>
      <c r="AX1668" s="23" t="s">
        <v>13172</v>
      </c>
      <c r="AY1668" s="23" t="n">
        <v>1050</v>
      </c>
      <c r="AZ1668" s="23" t="n">
        <v>4</v>
      </c>
      <c r="BA1668" s="23" t="s">
        <v>177</v>
      </c>
      <c r="BB1668" s="23" t="s">
        <v>11583</v>
      </c>
      <c r="BF1668" s="23" t="s">
        <v>10498</v>
      </c>
      <c r="BG1668" s="1" t="s">
        <v>183</v>
      </c>
    </row>
    <row r="1669" s="23" customFormat="true" ht="12.75" hidden="false" customHeight="false" outlineLevel="0" collapsed="false">
      <c r="A1669" s="23" t="s">
        <v>7686</v>
      </c>
      <c r="B1669" s="23" t="s">
        <v>7687</v>
      </c>
      <c r="C1669" s="40" t="s">
        <v>177</v>
      </c>
      <c r="D1669" s="23" t="s">
        <v>1471</v>
      </c>
      <c r="E1669" s="23" t="s">
        <v>7688</v>
      </c>
      <c r="F1669" s="23" t="s">
        <v>7689</v>
      </c>
      <c r="G1669" s="23" t="n">
        <v>55</v>
      </c>
      <c r="H1669" s="23" t="n">
        <v>500</v>
      </c>
      <c r="I1669" s="41" t="s">
        <v>180</v>
      </c>
      <c r="K1669" s="23" t="n">
        <v>0</v>
      </c>
      <c r="L1669" s="23" t="n">
        <v>18713</v>
      </c>
      <c r="M1669" s="23" t="n">
        <v>0</v>
      </c>
      <c r="N1669" s="23" t="n">
        <v>0</v>
      </c>
      <c r="O1669" s="23" t="n">
        <f aca="false">K1669+L1669</f>
        <v>18713</v>
      </c>
      <c r="P1669" s="23" t="n">
        <f aca="false">K1669+L1669+M1669+N1669</f>
        <v>18713</v>
      </c>
      <c r="Q1669" s="23" t="n">
        <v>9238</v>
      </c>
      <c r="R1669" s="23" t="n">
        <v>7177</v>
      </c>
      <c r="S1669" s="23" t="n">
        <v>6616</v>
      </c>
      <c r="T1669" s="23" t="n">
        <v>4642</v>
      </c>
      <c r="U1669" s="23" t="n">
        <f aca="false">IF(I1669="delivery",O1669-SUM(Q1669+R1669),IF(I1669="PO",P1669-SUM(Q1669:R1669)))</f>
        <v>2298</v>
      </c>
      <c r="V1669" s="43" t="n">
        <v>0.3</v>
      </c>
      <c r="W1669" s="43" t="n">
        <v>0.3</v>
      </c>
      <c r="X1669" s="43" t="n">
        <f aca="false">W1669-V1669</f>
        <v>0</v>
      </c>
      <c r="Y1669" s="43"/>
      <c r="Z1669" s="43"/>
      <c r="AA1669" s="43" t="n">
        <v>0.3</v>
      </c>
      <c r="AB1669" s="43"/>
      <c r="AC1669" s="43" t="s">
        <v>10482</v>
      </c>
      <c r="AD1669" s="43"/>
      <c r="AE1669" s="43"/>
      <c r="AF1669" s="43"/>
      <c r="AG1669" s="43" t="n">
        <v>0.3</v>
      </c>
      <c r="AH1669" s="43"/>
      <c r="AI1669" s="63"/>
      <c r="AJ1669" s="63"/>
      <c r="AK1669" s="43"/>
      <c r="AL1669" s="43"/>
      <c r="AM1669" s="43" t="s">
        <v>11367</v>
      </c>
      <c r="AN1669" s="43"/>
      <c r="AO1669" s="43" t="s">
        <v>1471</v>
      </c>
      <c r="AP1669" s="23" t="s">
        <v>3124</v>
      </c>
      <c r="AT1669" s="23" t="s">
        <v>10959</v>
      </c>
      <c r="AV1669" s="23" t="n">
        <v>0.3</v>
      </c>
      <c r="AW1669" s="23" t="s">
        <v>12908</v>
      </c>
      <c r="AX1669" s="23" t="s">
        <v>13173</v>
      </c>
      <c r="AY1669" s="23" t="n">
        <v>500</v>
      </c>
      <c r="AZ1669" s="23" t="n">
        <v>22</v>
      </c>
      <c r="BA1669" s="23" t="s">
        <v>1465</v>
      </c>
      <c r="BB1669" s="23" t="s">
        <v>12908</v>
      </c>
      <c r="BF1669" s="23" t="s">
        <v>10498</v>
      </c>
      <c r="BG1669" s="1" t="s">
        <v>183</v>
      </c>
    </row>
    <row r="1670" s="23" customFormat="true" ht="12.75" hidden="false" customHeight="false" outlineLevel="0" collapsed="false">
      <c r="A1670" s="23" t="s">
        <v>7690</v>
      </c>
      <c r="B1670" s="23" t="s">
        <v>7691</v>
      </c>
      <c r="C1670" s="40" t="s">
        <v>177</v>
      </c>
      <c r="D1670" s="23" t="s">
        <v>1471</v>
      </c>
      <c r="E1670" s="23" t="s">
        <v>7692</v>
      </c>
      <c r="F1670" s="23" t="s">
        <v>7693</v>
      </c>
      <c r="G1670" s="23" t="n">
        <v>78</v>
      </c>
      <c r="H1670" s="23" t="n">
        <v>500</v>
      </c>
      <c r="I1670" s="41" t="s">
        <v>180</v>
      </c>
      <c r="K1670" s="23" t="n">
        <v>0</v>
      </c>
      <c r="L1670" s="23" t="n">
        <v>7787</v>
      </c>
      <c r="M1670" s="23" t="n">
        <v>0</v>
      </c>
      <c r="N1670" s="23" t="n">
        <v>0</v>
      </c>
      <c r="O1670" s="23" t="n">
        <f aca="false">K1670+L1670</f>
        <v>7787</v>
      </c>
      <c r="P1670" s="23" t="n">
        <f aca="false">K1670+L1670+M1670+N1670</f>
        <v>7787</v>
      </c>
      <c r="Q1670" s="23" t="n">
        <v>1199</v>
      </c>
      <c r="R1670" s="23" t="n">
        <v>390</v>
      </c>
      <c r="S1670" s="23" t="n">
        <v>258</v>
      </c>
      <c r="T1670" s="23" t="n">
        <v>152</v>
      </c>
      <c r="U1670" s="23" t="n">
        <f aca="false">IF(I1670="delivery",O1670-SUM(Q1670+R1670),IF(I1670="PO",P1670-SUM(Q1670:R1670)))</f>
        <v>6198</v>
      </c>
      <c r="V1670" s="43" t="n">
        <v>0.35</v>
      </c>
      <c r="W1670" s="43" t="n">
        <v>0.385</v>
      </c>
      <c r="X1670" s="43" t="n">
        <f aca="false">W1670-V1670</f>
        <v>0.035</v>
      </c>
      <c r="Y1670" s="43"/>
      <c r="Z1670" s="43"/>
      <c r="AA1670" s="43"/>
      <c r="AB1670" s="43"/>
      <c r="AC1670" s="43" t="s">
        <v>10482</v>
      </c>
      <c r="AD1670" s="43"/>
      <c r="AE1670" s="43"/>
      <c r="AF1670" s="43"/>
      <c r="AG1670" s="43" t="n">
        <v>0.385</v>
      </c>
      <c r="AH1670" s="43"/>
      <c r="AI1670" s="63"/>
      <c r="AJ1670" s="63"/>
      <c r="AK1670" s="43"/>
      <c r="AL1670" s="43"/>
      <c r="AM1670" s="43" t="s">
        <v>11621</v>
      </c>
      <c r="AN1670" s="43"/>
      <c r="AO1670" s="43" t="s">
        <v>1471</v>
      </c>
      <c r="AP1670" s="23" t="s">
        <v>3124</v>
      </c>
      <c r="AT1670" s="23" t="s">
        <v>10959</v>
      </c>
      <c r="AV1670" s="23" t="n">
        <v>0.385</v>
      </c>
      <c r="AW1670" s="23" t="s">
        <v>11618</v>
      </c>
      <c r="AX1670" s="23" t="s">
        <v>13174</v>
      </c>
      <c r="AY1670" s="23" t="n">
        <v>500</v>
      </c>
      <c r="AZ1670" s="23" t="n">
        <v>24</v>
      </c>
      <c r="BA1670" s="23" t="s">
        <v>1465</v>
      </c>
      <c r="BB1670" s="23" t="s">
        <v>11618</v>
      </c>
      <c r="BF1670" s="23" t="s">
        <v>10498</v>
      </c>
      <c r="BG1670" s="1" t="s">
        <v>183</v>
      </c>
    </row>
    <row r="1671" s="23" customFormat="true" ht="12.75" hidden="false" customHeight="false" outlineLevel="0" collapsed="false">
      <c r="A1671" s="23" t="s">
        <v>7694</v>
      </c>
      <c r="B1671" s="23" t="s">
        <v>7695</v>
      </c>
      <c r="C1671" s="40" t="s">
        <v>177</v>
      </c>
      <c r="D1671" s="23" t="s">
        <v>1471</v>
      </c>
      <c r="E1671" s="23" t="s">
        <v>7696</v>
      </c>
      <c r="F1671" s="23" t="s">
        <v>7697</v>
      </c>
      <c r="G1671" s="23" t="n">
        <v>91</v>
      </c>
      <c r="H1671" s="23" t="n">
        <v>1300</v>
      </c>
      <c r="I1671" s="41" t="s">
        <v>180</v>
      </c>
      <c r="K1671" s="23" t="n">
        <v>0</v>
      </c>
      <c r="L1671" s="23" t="n">
        <v>6362</v>
      </c>
      <c r="M1671" s="23" t="n">
        <v>0</v>
      </c>
      <c r="N1671" s="23" t="n">
        <v>0</v>
      </c>
      <c r="O1671" s="23" t="n">
        <f aca="false">K1671+L1671</f>
        <v>6362</v>
      </c>
      <c r="P1671" s="23" t="n">
        <f aca="false">K1671+L1671+M1671+N1671</f>
        <v>6362</v>
      </c>
      <c r="Q1671" s="23" t="n">
        <v>1819</v>
      </c>
      <c r="R1671" s="23" t="n">
        <v>3320</v>
      </c>
      <c r="S1671" s="23" t="n">
        <v>3943</v>
      </c>
      <c r="T1671" s="23" t="n">
        <v>11852</v>
      </c>
      <c r="U1671" s="23" t="n">
        <f aca="false">IF(I1671="delivery",O1671-SUM(Q1671+R1671),IF(I1671="PO",P1671-SUM(Q1671:R1671)))</f>
        <v>1223</v>
      </c>
      <c r="V1671" s="43" t="n">
        <v>0.25</v>
      </c>
      <c r="W1671" s="43" t="n">
        <v>0.25</v>
      </c>
      <c r="X1671" s="43" t="n">
        <f aca="false">W1671-V1671</f>
        <v>0</v>
      </c>
      <c r="Y1671" s="43"/>
      <c r="Z1671" s="43"/>
      <c r="AA1671" s="43" t="n">
        <v>0.193</v>
      </c>
      <c r="AB1671" s="43"/>
      <c r="AC1671" s="43" t="s">
        <v>10482</v>
      </c>
      <c r="AD1671" s="43"/>
      <c r="AE1671" s="43"/>
      <c r="AF1671" s="43"/>
      <c r="AG1671" s="43" t="n">
        <v>1.76</v>
      </c>
      <c r="AH1671" s="43"/>
      <c r="AI1671" s="63"/>
      <c r="AJ1671" s="63"/>
      <c r="AK1671" s="43"/>
      <c r="AL1671" s="43"/>
      <c r="AM1671" s="43" t="s">
        <v>11626</v>
      </c>
      <c r="AN1671" s="43"/>
      <c r="AO1671" s="43" t="s">
        <v>1471</v>
      </c>
      <c r="AP1671" s="23" t="s">
        <v>3124</v>
      </c>
      <c r="AT1671" s="23" t="s">
        <v>10952</v>
      </c>
      <c r="AV1671" s="23" t="n">
        <v>1.76</v>
      </c>
      <c r="AW1671" s="23" t="s">
        <v>13175</v>
      </c>
      <c r="AX1671" s="23" t="s">
        <v>13176</v>
      </c>
      <c r="AY1671" s="23" t="n">
        <v>3000</v>
      </c>
      <c r="AZ1671" s="23" t="n">
        <v>10</v>
      </c>
      <c r="BB1671" s="23" t="s">
        <v>13175</v>
      </c>
      <c r="BE1671" s="23" t="s">
        <v>11277</v>
      </c>
      <c r="BF1671" s="23" t="s">
        <v>10498</v>
      </c>
      <c r="BG1671" s="1" t="s">
        <v>183</v>
      </c>
    </row>
    <row r="1672" s="23" customFormat="true" ht="12.75" hidden="false" customHeight="false" outlineLevel="0" collapsed="false">
      <c r="A1672" s="23" t="s">
        <v>7698</v>
      </c>
      <c r="B1672" s="23" t="s">
        <v>7699</v>
      </c>
      <c r="C1672" s="40" t="s">
        <v>177</v>
      </c>
      <c r="D1672" s="23" t="s">
        <v>1471</v>
      </c>
      <c r="E1672" s="23" t="s">
        <v>7700</v>
      </c>
      <c r="F1672" s="23" t="s">
        <v>7701</v>
      </c>
      <c r="G1672" s="23" t="n">
        <v>93</v>
      </c>
      <c r="H1672" s="23" t="n">
        <v>1000</v>
      </c>
      <c r="I1672" s="41" t="s">
        <v>188</v>
      </c>
      <c r="K1672" s="23" t="n">
        <v>0</v>
      </c>
      <c r="L1672" s="23" t="n">
        <v>1076</v>
      </c>
      <c r="M1672" s="23" t="n">
        <v>0</v>
      </c>
      <c r="N1672" s="23" t="n">
        <v>0</v>
      </c>
      <c r="O1672" s="23" t="n">
        <f aca="false">K1672+L1672</f>
        <v>1076</v>
      </c>
      <c r="P1672" s="23" t="n">
        <f aca="false">K1672+L1672+M1672+N1672</f>
        <v>1076</v>
      </c>
      <c r="Q1672" s="23" t="n">
        <v>598</v>
      </c>
      <c r="R1672" s="23" t="n">
        <v>1914</v>
      </c>
      <c r="S1672" s="23" t="n">
        <v>1320</v>
      </c>
      <c r="T1672" s="23" t="n">
        <v>1328</v>
      </c>
      <c r="U1672" s="23" t="n">
        <f aca="false">IF(I1672="delivery",O1672-SUM(Q1672+R1672),IF(I1672="PO",P1672-SUM(Q1672:R1672)))</f>
        <v>-1436</v>
      </c>
      <c r="V1672" s="43" t="n">
        <v>0.37</v>
      </c>
      <c r="W1672" s="43" t="n">
        <v>0.37</v>
      </c>
      <c r="X1672" s="43" t="n">
        <f aca="false">W1672-V1672</f>
        <v>0</v>
      </c>
      <c r="Y1672" s="43"/>
      <c r="Z1672" s="43"/>
      <c r="AA1672" s="43"/>
      <c r="AB1672" s="43"/>
      <c r="AC1672" s="43" t="s">
        <v>10482</v>
      </c>
      <c r="AD1672" s="43"/>
      <c r="AE1672" s="43"/>
      <c r="AF1672" s="43"/>
      <c r="AG1672" s="43" t="n">
        <v>0.37</v>
      </c>
      <c r="AH1672" s="43"/>
      <c r="AI1672" s="63"/>
      <c r="AJ1672" s="63"/>
      <c r="AK1672" s="43"/>
      <c r="AL1672" s="43"/>
      <c r="AM1672" s="43" t="s">
        <v>11367</v>
      </c>
      <c r="AN1672" s="43"/>
      <c r="AO1672" s="43" t="s">
        <v>1471</v>
      </c>
      <c r="AP1672" s="23" t="s">
        <v>3124</v>
      </c>
      <c r="AT1672" s="23" t="s">
        <v>10934</v>
      </c>
      <c r="AV1672" s="23" t="n">
        <v>0.37</v>
      </c>
      <c r="AW1672" s="23" t="s">
        <v>12301</v>
      </c>
      <c r="AX1672" s="23" t="n">
        <v>74437368022</v>
      </c>
      <c r="AY1672" s="23" t="n">
        <v>500</v>
      </c>
      <c r="AZ1672" s="23" t="n">
        <v>13</v>
      </c>
      <c r="BA1672" s="23" t="s">
        <v>1465</v>
      </c>
      <c r="BB1672" s="23" t="s">
        <v>12301</v>
      </c>
      <c r="BF1672" s="23" t="s">
        <v>10498</v>
      </c>
      <c r="BG1672" s="1" t="s">
        <v>183</v>
      </c>
    </row>
    <row r="1673" s="23" customFormat="true" ht="12.75" hidden="false" customHeight="false" outlineLevel="0" collapsed="false">
      <c r="A1673" s="23" t="s">
        <v>7702</v>
      </c>
      <c r="B1673" s="23" t="s">
        <v>7703</v>
      </c>
      <c r="C1673" s="40" t="s">
        <v>177</v>
      </c>
      <c r="D1673" s="23" t="s">
        <v>1471</v>
      </c>
      <c r="E1673" s="23" t="s">
        <v>7704</v>
      </c>
      <c r="F1673" s="23" t="s">
        <v>7705</v>
      </c>
      <c r="G1673" s="23" t="n">
        <v>33</v>
      </c>
      <c r="H1673" s="23" t="n">
        <v>500</v>
      </c>
      <c r="I1673" s="41" t="s">
        <v>180</v>
      </c>
      <c r="K1673" s="23" t="n">
        <v>0</v>
      </c>
      <c r="L1673" s="23" t="n">
        <v>2332</v>
      </c>
      <c r="M1673" s="23" t="n">
        <v>100</v>
      </c>
      <c r="N1673" s="23" t="n">
        <v>1600</v>
      </c>
      <c r="O1673" s="23" t="n">
        <f aca="false">K1673+L1673</f>
        <v>2332</v>
      </c>
      <c r="P1673" s="23" t="n">
        <f aca="false">K1673+L1673+M1673+N1673</f>
        <v>4032</v>
      </c>
      <c r="Q1673" s="23" t="n">
        <v>1462</v>
      </c>
      <c r="R1673" s="23" t="n">
        <v>3275</v>
      </c>
      <c r="S1673" s="23" t="n">
        <v>10117</v>
      </c>
      <c r="T1673" s="23" t="n">
        <v>4651</v>
      </c>
      <c r="U1673" s="23" t="n">
        <f aca="false">IF(I1673="delivery",O1673-SUM(Q1673+R1673),IF(I1673="PO",P1673-SUM(Q1673:R1673)))</f>
        <v>-2405</v>
      </c>
      <c r="V1673" s="43" t="n">
        <v>0.495</v>
      </c>
      <c r="W1673" s="43" t="n">
        <v>0.495</v>
      </c>
      <c r="X1673" s="43" t="n">
        <f aca="false">W1673-V1673</f>
        <v>0</v>
      </c>
      <c r="Y1673" s="43"/>
      <c r="Z1673" s="43"/>
      <c r="AA1673" s="43"/>
      <c r="AB1673" s="43"/>
      <c r="AC1673" s="43" t="s">
        <v>10482</v>
      </c>
      <c r="AD1673" s="43"/>
      <c r="AE1673" s="43"/>
      <c r="AF1673" s="43"/>
      <c r="AG1673" s="43" t="n">
        <v>0.495</v>
      </c>
      <c r="AH1673" s="43"/>
      <c r="AI1673" s="63"/>
      <c r="AJ1673" s="63"/>
      <c r="AK1673" s="43"/>
      <c r="AL1673" s="43"/>
      <c r="AM1673" s="43" t="s">
        <v>11367</v>
      </c>
      <c r="AN1673" s="43"/>
      <c r="AO1673" s="43" t="s">
        <v>1471</v>
      </c>
      <c r="AP1673" s="23" t="s">
        <v>3124</v>
      </c>
      <c r="AT1673" s="23" t="s">
        <v>10943</v>
      </c>
      <c r="AV1673" s="23" t="n">
        <v>0.495</v>
      </c>
      <c r="AW1673" s="23" t="s">
        <v>11618</v>
      </c>
      <c r="AX1673" s="23" t="s">
        <v>13177</v>
      </c>
      <c r="AY1673" s="23" t="n">
        <v>500</v>
      </c>
      <c r="AZ1673" s="23" t="n">
        <v>17</v>
      </c>
      <c r="BA1673" s="23" t="s">
        <v>1465</v>
      </c>
      <c r="BB1673" s="23" t="s">
        <v>11618</v>
      </c>
      <c r="BF1673" s="23" t="s">
        <v>10498</v>
      </c>
      <c r="BG1673" s="1" t="s">
        <v>183</v>
      </c>
    </row>
    <row r="1674" s="23" customFormat="true" ht="12.75" hidden="false" customHeight="false" outlineLevel="0" collapsed="false">
      <c r="A1674" s="23" t="s">
        <v>7709</v>
      </c>
      <c r="B1674" s="23" t="s">
        <v>7710</v>
      </c>
      <c r="C1674" s="40" t="s">
        <v>177</v>
      </c>
      <c r="D1674" s="23" t="s">
        <v>1471</v>
      </c>
      <c r="E1674" s="23" t="s">
        <v>7711</v>
      </c>
      <c r="F1674" s="23" t="s">
        <v>7712</v>
      </c>
      <c r="G1674" s="23" t="n">
        <v>58</v>
      </c>
      <c r="H1674" s="23" t="n">
        <v>500</v>
      </c>
      <c r="I1674" s="41" t="s">
        <v>188</v>
      </c>
      <c r="K1674" s="23" t="n">
        <v>0</v>
      </c>
      <c r="L1674" s="23" t="n">
        <v>3659</v>
      </c>
      <c r="M1674" s="23" t="n">
        <v>0</v>
      </c>
      <c r="N1674" s="23" t="n">
        <v>0</v>
      </c>
      <c r="O1674" s="23" t="n">
        <f aca="false">K1674+L1674</f>
        <v>3659</v>
      </c>
      <c r="P1674" s="23" t="n">
        <f aca="false">K1674+L1674+M1674+N1674</f>
        <v>3659</v>
      </c>
      <c r="Q1674" s="23" t="n">
        <v>678</v>
      </c>
      <c r="R1674" s="23" t="n">
        <v>796</v>
      </c>
      <c r="S1674" s="23" t="n">
        <v>735</v>
      </c>
      <c r="T1674" s="23" t="n">
        <v>440</v>
      </c>
      <c r="U1674" s="23" t="n">
        <f aca="false">IF(I1674="delivery",O1674-SUM(Q1674+R1674),IF(I1674="PO",P1674-SUM(Q1674:R1674)))</f>
        <v>2185</v>
      </c>
      <c r="V1674" s="43" t="n">
        <v>0.46</v>
      </c>
      <c r="W1674" s="43" t="n">
        <v>0.46</v>
      </c>
      <c r="X1674" s="43" t="n">
        <f aca="false">W1674-V1674</f>
        <v>0</v>
      </c>
      <c r="Y1674" s="43"/>
      <c r="Z1674" s="43"/>
      <c r="AA1674" s="43"/>
      <c r="AB1674" s="43"/>
      <c r="AC1674" s="43" t="s">
        <v>10482</v>
      </c>
      <c r="AD1674" s="43"/>
      <c r="AE1674" s="43"/>
      <c r="AF1674" s="43"/>
      <c r="AG1674" s="43" t="n">
        <v>0.46</v>
      </c>
      <c r="AH1674" s="43"/>
      <c r="AI1674" s="63"/>
      <c r="AJ1674" s="63"/>
      <c r="AK1674" s="43"/>
      <c r="AL1674" s="43"/>
      <c r="AM1674" s="43" t="s">
        <v>11367</v>
      </c>
      <c r="AN1674" s="43"/>
      <c r="AO1674" s="43" t="s">
        <v>1471</v>
      </c>
      <c r="AP1674" s="23" t="s">
        <v>3124</v>
      </c>
      <c r="AT1674" s="23" t="s">
        <v>10959</v>
      </c>
      <c r="AV1674" s="23" t="n">
        <v>0.46</v>
      </c>
      <c r="AW1674" s="23" t="s">
        <v>13121</v>
      </c>
      <c r="AX1674" s="23" t="s">
        <v>13178</v>
      </c>
      <c r="AY1674" s="23" t="n">
        <v>500</v>
      </c>
      <c r="AZ1674" s="23" t="n">
        <v>8</v>
      </c>
      <c r="BA1674" s="23" t="s">
        <v>1465</v>
      </c>
      <c r="BB1674" s="23" t="s">
        <v>13121</v>
      </c>
      <c r="BF1674" s="23" t="s">
        <v>10498</v>
      </c>
      <c r="BG1674" s="1" t="s">
        <v>183</v>
      </c>
    </row>
    <row r="1675" s="23" customFormat="true" ht="12.75" hidden="false" customHeight="false" outlineLevel="0" collapsed="false">
      <c r="A1675" s="23" t="s">
        <v>7713</v>
      </c>
      <c r="B1675" s="23" t="s">
        <v>7714</v>
      </c>
      <c r="C1675" s="40" t="s">
        <v>177</v>
      </c>
      <c r="D1675" s="23" t="s">
        <v>1471</v>
      </c>
      <c r="E1675" s="23" t="s">
        <v>7715</v>
      </c>
      <c r="F1675" s="23" t="s">
        <v>7716</v>
      </c>
      <c r="G1675" s="23" t="n">
        <v>63</v>
      </c>
      <c r="H1675" s="23" t="n">
        <v>3500</v>
      </c>
      <c r="I1675" s="41" t="s">
        <v>180</v>
      </c>
      <c r="K1675" s="23" t="n">
        <v>0</v>
      </c>
      <c r="L1675" s="23" t="n">
        <v>6141</v>
      </c>
      <c r="M1675" s="23" t="n">
        <v>0</v>
      </c>
      <c r="N1675" s="23" t="n">
        <v>0</v>
      </c>
      <c r="O1675" s="23" t="n">
        <f aca="false">K1675+L1675</f>
        <v>6141</v>
      </c>
      <c r="P1675" s="23" t="n">
        <f aca="false">K1675+L1675+M1675+N1675</f>
        <v>6141</v>
      </c>
      <c r="Q1675" s="23" t="n">
        <v>1097</v>
      </c>
      <c r="R1675" s="23" t="n">
        <v>419</v>
      </c>
      <c r="S1675" s="23" t="n">
        <v>894</v>
      </c>
      <c r="T1675" s="23" t="n">
        <v>245</v>
      </c>
      <c r="U1675" s="23" t="n">
        <f aca="false">IF(I1675="delivery",O1675-SUM(Q1675+R1675),IF(I1675="PO",P1675-SUM(Q1675:R1675)))</f>
        <v>4625</v>
      </c>
      <c r="V1675" s="43" t="n">
        <v>0.0838</v>
      </c>
      <c r="W1675" s="43" t="n">
        <v>0.0838</v>
      </c>
      <c r="X1675" s="43" t="n">
        <f aca="false">W1675-V1675</f>
        <v>0</v>
      </c>
      <c r="Y1675" s="43"/>
      <c r="Z1675" s="43"/>
      <c r="AA1675" s="43"/>
      <c r="AB1675" s="43"/>
      <c r="AC1675" s="43" t="s">
        <v>10482</v>
      </c>
      <c r="AD1675" s="43"/>
      <c r="AE1675" s="43"/>
      <c r="AF1675" s="43"/>
      <c r="AG1675" s="43" t="n">
        <v>0.0504</v>
      </c>
      <c r="AH1675" s="43"/>
      <c r="AI1675" s="63"/>
      <c r="AJ1675" s="63"/>
      <c r="AK1675" s="43"/>
      <c r="AL1675" s="43"/>
      <c r="AM1675" s="43" t="s">
        <v>10492</v>
      </c>
      <c r="AN1675" s="43"/>
      <c r="AO1675" s="43" t="s">
        <v>1471</v>
      </c>
      <c r="AP1675" s="23" t="s">
        <v>3124</v>
      </c>
      <c r="AT1675" s="23" t="s">
        <v>10959</v>
      </c>
      <c r="AV1675" s="23" t="n">
        <v>0.0504</v>
      </c>
      <c r="AW1675" s="23" t="s">
        <v>11593</v>
      </c>
      <c r="AX1675" s="23" t="s">
        <v>13179</v>
      </c>
      <c r="AY1675" s="23" t="n">
        <v>3500</v>
      </c>
      <c r="AZ1675" s="23" t="n">
        <v>12</v>
      </c>
      <c r="BA1675" s="23" t="s">
        <v>177</v>
      </c>
      <c r="BB1675" s="23" t="s">
        <v>11593</v>
      </c>
      <c r="BF1675" s="23" t="s">
        <v>10498</v>
      </c>
      <c r="BG1675" s="1" t="s">
        <v>183</v>
      </c>
    </row>
    <row r="1676" s="23" customFormat="true" ht="12.75" hidden="false" customHeight="false" outlineLevel="0" collapsed="false">
      <c r="A1676" s="23" t="s">
        <v>7717</v>
      </c>
      <c r="B1676" s="23" t="s">
        <v>7718</v>
      </c>
      <c r="C1676" s="40" t="s">
        <v>177</v>
      </c>
      <c r="D1676" s="23" t="s">
        <v>1471</v>
      </c>
      <c r="E1676" s="23" t="s">
        <v>7719</v>
      </c>
      <c r="F1676" s="23" t="s">
        <v>7720</v>
      </c>
      <c r="G1676" s="23" t="n">
        <v>23</v>
      </c>
      <c r="H1676" s="23" t="n">
        <v>2000</v>
      </c>
      <c r="I1676" s="41" t="s">
        <v>180</v>
      </c>
      <c r="K1676" s="23" t="n">
        <v>0</v>
      </c>
      <c r="L1676" s="23" t="n">
        <v>14108</v>
      </c>
      <c r="M1676" s="23" t="n">
        <v>0</v>
      </c>
      <c r="N1676" s="23" t="n">
        <v>2000</v>
      </c>
      <c r="O1676" s="23" t="n">
        <f aca="false">K1676+L1676</f>
        <v>14108</v>
      </c>
      <c r="P1676" s="23" t="n">
        <f aca="false">K1676+L1676+M1676+N1676</f>
        <v>16108</v>
      </c>
      <c r="Q1676" s="23" t="n">
        <v>21048</v>
      </c>
      <c r="R1676" s="23" t="n">
        <v>8308</v>
      </c>
      <c r="S1676" s="23" t="n">
        <v>37100</v>
      </c>
      <c r="T1676" s="23" t="n">
        <v>14168</v>
      </c>
      <c r="U1676" s="23" t="n">
        <f aca="false">IF(I1676="delivery",O1676-SUM(Q1676+R1676),IF(I1676="PO",P1676-SUM(Q1676:R1676)))</f>
        <v>-15248</v>
      </c>
      <c r="V1676" s="43" t="n">
        <v>0.024</v>
      </c>
      <c r="W1676" s="43" t="n">
        <v>0.024</v>
      </c>
      <c r="X1676" s="43" t="n">
        <f aca="false">W1676-V1676</f>
        <v>0</v>
      </c>
      <c r="Y1676" s="43"/>
      <c r="Z1676" s="43"/>
      <c r="AA1676" s="43" t="n">
        <v>0.0229</v>
      </c>
      <c r="AB1676" s="43"/>
      <c r="AC1676" s="43" t="s">
        <v>10482</v>
      </c>
      <c r="AD1676" s="43"/>
      <c r="AE1676" s="43"/>
      <c r="AF1676" s="43"/>
      <c r="AG1676" s="43" t="n">
        <v>0.024</v>
      </c>
      <c r="AH1676" s="43"/>
      <c r="AI1676" s="63"/>
      <c r="AJ1676" s="63"/>
      <c r="AK1676" s="43"/>
      <c r="AL1676" s="43"/>
      <c r="AM1676" s="43" t="s">
        <v>11367</v>
      </c>
      <c r="AN1676" s="43"/>
      <c r="AO1676" s="43" t="s">
        <v>1471</v>
      </c>
      <c r="AP1676" s="23" t="s">
        <v>3124</v>
      </c>
      <c r="AT1676" s="23" t="s">
        <v>11356</v>
      </c>
      <c r="AV1676" s="23" t="n">
        <v>0.024</v>
      </c>
      <c r="AW1676" s="23" t="s">
        <v>11593</v>
      </c>
      <c r="AX1676" s="23" t="s">
        <v>13180</v>
      </c>
      <c r="AY1676" s="23" t="n">
        <v>2000</v>
      </c>
      <c r="AZ1676" s="23" t="n">
        <v>2</v>
      </c>
      <c r="BA1676" s="23" t="s">
        <v>177</v>
      </c>
      <c r="BB1676" s="23" t="s">
        <v>10496</v>
      </c>
      <c r="BF1676" s="23" t="s">
        <v>10498</v>
      </c>
      <c r="BG1676" s="1" t="s">
        <v>183</v>
      </c>
    </row>
    <row r="1677" s="23" customFormat="true" ht="12.75" hidden="false" customHeight="false" outlineLevel="0" collapsed="false">
      <c r="A1677" s="23" t="s">
        <v>7721</v>
      </c>
      <c r="B1677" s="23" t="s">
        <v>7722</v>
      </c>
      <c r="C1677" s="40" t="s">
        <v>177</v>
      </c>
      <c r="D1677" s="23" t="s">
        <v>1471</v>
      </c>
      <c r="E1677" s="23" t="s">
        <v>7723</v>
      </c>
      <c r="F1677" s="23" t="s">
        <v>7724</v>
      </c>
      <c r="G1677" s="23" t="n">
        <v>58</v>
      </c>
      <c r="H1677" s="23" t="n">
        <v>10000</v>
      </c>
      <c r="I1677" s="41" t="s">
        <v>188</v>
      </c>
      <c r="K1677" s="23" t="n">
        <v>0</v>
      </c>
      <c r="L1677" s="23" t="n">
        <v>273639</v>
      </c>
      <c r="M1677" s="23" t="n">
        <v>2050</v>
      </c>
      <c r="N1677" s="23" t="n">
        <v>0</v>
      </c>
      <c r="O1677" s="23" t="n">
        <f aca="false">K1677+L1677</f>
        <v>273639</v>
      </c>
      <c r="P1677" s="23" t="n">
        <f aca="false">K1677+L1677+M1677+N1677</f>
        <v>275689</v>
      </c>
      <c r="Q1677" s="23" t="n">
        <v>159308</v>
      </c>
      <c r="R1677" s="23" t="n">
        <v>278136</v>
      </c>
      <c r="S1677" s="23" t="n">
        <v>247560</v>
      </c>
      <c r="T1677" s="23" t="n">
        <v>174512</v>
      </c>
      <c r="U1677" s="23" t="n">
        <f aca="false">IF(I1677="delivery",O1677-SUM(Q1677+R1677),IF(I1677="PO",P1677-SUM(Q1677:R1677)))</f>
        <v>-161755</v>
      </c>
      <c r="V1677" s="43" t="n">
        <v>0.00443</v>
      </c>
      <c r="W1677" s="43" t="n">
        <v>0.00455</v>
      </c>
      <c r="X1677" s="43" t="n">
        <f aca="false">W1677-V1677</f>
        <v>0.00012</v>
      </c>
      <c r="Y1677" s="43"/>
      <c r="Z1677" s="43"/>
      <c r="AA1677" s="43" t="n">
        <v>0.00443</v>
      </c>
      <c r="AB1677" s="43"/>
      <c r="AC1677" s="43" t="s">
        <v>10482</v>
      </c>
      <c r="AD1677" s="43"/>
      <c r="AE1677" s="43"/>
      <c r="AF1677" s="43"/>
      <c r="AG1677" s="43" t="n">
        <v>0.00455</v>
      </c>
      <c r="AH1677" s="43"/>
      <c r="AI1677" s="63"/>
      <c r="AJ1677" s="63"/>
      <c r="AK1677" s="43"/>
      <c r="AL1677" s="43"/>
      <c r="AM1677" s="43" t="s">
        <v>11665</v>
      </c>
      <c r="AN1677" s="43"/>
      <c r="AO1677" s="43" t="s">
        <v>1471</v>
      </c>
      <c r="AP1677" s="23" t="s">
        <v>3124</v>
      </c>
      <c r="AT1677" s="23" t="s">
        <v>10493</v>
      </c>
      <c r="AV1677" s="23" t="n">
        <v>0.00455</v>
      </c>
      <c r="AW1677" s="23" t="s">
        <v>11616</v>
      </c>
      <c r="AX1677" s="23" t="s">
        <v>13181</v>
      </c>
      <c r="AY1677" s="23" t="n">
        <v>4000</v>
      </c>
      <c r="AZ1677" s="23" t="n">
        <v>16</v>
      </c>
      <c r="BA1677" s="23" t="s">
        <v>1465</v>
      </c>
      <c r="BB1677" s="23" t="s">
        <v>11292</v>
      </c>
      <c r="BF1677" s="23" t="s">
        <v>10498</v>
      </c>
      <c r="BG1677" s="1" t="s">
        <v>183</v>
      </c>
    </row>
    <row r="1678" s="23" customFormat="true" ht="12.75" hidden="false" customHeight="false" outlineLevel="0" collapsed="false">
      <c r="A1678" s="23" t="s">
        <v>7725</v>
      </c>
      <c r="B1678" s="23" t="s">
        <v>7726</v>
      </c>
      <c r="C1678" s="40" t="s">
        <v>177</v>
      </c>
      <c r="D1678" s="23" t="s">
        <v>1471</v>
      </c>
      <c r="E1678" s="23" t="s">
        <v>7727</v>
      </c>
      <c r="F1678" s="23" t="s">
        <v>7728</v>
      </c>
      <c r="G1678" s="23" t="n">
        <v>71</v>
      </c>
      <c r="H1678" s="23" t="n">
        <v>2500</v>
      </c>
      <c r="I1678" s="41" t="s">
        <v>180</v>
      </c>
      <c r="K1678" s="23" t="n">
        <v>0</v>
      </c>
      <c r="L1678" s="23" t="n">
        <v>3748</v>
      </c>
      <c r="M1678" s="23" t="n">
        <v>7500</v>
      </c>
      <c r="N1678" s="23" t="n">
        <v>0</v>
      </c>
      <c r="O1678" s="23" t="n">
        <f aca="false">K1678+L1678</f>
        <v>3748</v>
      </c>
      <c r="P1678" s="23" t="n">
        <f aca="false">K1678+L1678+M1678+N1678</f>
        <v>11248</v>
      </c>
      <c r="Q1678" s="23" t="n">
        <v>6054</v>
      </c>
      <c r="R1678" s="23" t="n">
        <v>4446</v>
      </c>
      <c r="S1678" s="23" t="n">
        <v>6108</v>
      </c>
      <c r="T1678" s="23" t="n">
        <v>2250</v>
      </c>
      <c r="U1678" s="23" t="n">
        <f aca="false">IF(I1678="delivery",O1678-SUM(Q1678+R1678),IF(I1678="PO",P1678-SUM(Q1678:R1678)))</f>
        <v>-6752</v>
      </c>
      <c r="V1678" s="43" t="n">
        <v>0.1704</v>
      </c>
      <c r="W1678" s="43" t="n">
        <v>0.1704</v>
      </c>
      <c r="X1678" s="43" t="n">
        <f aca="false">W1678-V1678</f>
        <v>0</v>
      </c>
      <c r="Y1678" s="43"/>
      <c r="Z1678" s="43"/>
      <c r="AA1678" s="43" t="n">
        <v>0.1325</v>
      </c>
      <c r="AB1678" s="43"/>
      <c r="AC1678" s="43" t="s">
        <v>10482</v>
      </c>
      <c r="AD1678" s="43"/>
      <c r="AE1678" s="43"/>
      <c r="AF1678" s="43"/>
      <c r="AG1678" s="43" t="n">
        <v>0.1704</v>
      </c>
      <c r="AH1678" s="43"/>
      <c r="AI1678" s="63"/>
      <c r="AJ1678" s="63"/>
      <c r="AK1678" s="43"/>
      <c r="AL1678" s="43"/>
      <c r="AM1678" s="43" t="s">
        <v>11367</v>
      </c>
      <c r="AN1678" s="43"/>
      <c r="AO1678" s="43" t="s">
        <v>1471</v>
      </c>
      <c r="AP1678" s="23" t="s">
        <v>3124</v>
      </c>
      <c r="AT1678" s="23" t="s">
        <v>11356</v>
      </c>
      <c r="AV1678" s="23" t="n">
        <v>0.1704</v>
      </c>
      <c r="AW1678" s="23" t="s">
        <v>13118</v>
      </c>
      <c r="AX1678" s="23" t="s">
        <v>13182</v>
      </c>
      <c r="AY1678" s="23" t="n">
        <v>5000</v>
      </c>
      <c r="AZ1678" s="23" t="n">
        <v>10</v>
      </c>
      <c r="BA1678" s="23" t="s">
        <v>1465</v>
      </c>
      <c r="BB1678" s="23" t="s">
        <v>11587</v>
      </c>
      <c r="BF1678" s="23" t="s">
        <v>10498</v>
      </c>
      <c r="BG1678" s="1" t="s">
        <v>183</v>
      </c>
    </row>
    <row r="1679" s="23" customFormat="true" ht="12.75" hidden="false" customHeight="false" outlineLevel="0" collapsed="false">
      <c r="A1679" s="23" t="s">
        <v>7729</v>
      </c>
      <c r="B1679" s="23" t="s">
        <v>7730</v>
      </c>
      <c r="C1679" s="40" t="s">
        <v>177</v>
      </c>
      <c r="D1679" s="23" t="s">
        <v>1471</v>
      </c>
      <c r="E1679" s="23" t="s">
        <v>7731</v>
      </c>
      <c r="F1679" s="23" t="s">
        <v>7732</v>
      </c>
      <c r="G1679" s="23" t="n">
        <v>23</v>
      </c>
      <c r="H1679" s="23" t="n">
        <v>3000</v>
      </c>
      <c r="I1679" s="41" t="s">
        <v>188</v>
      </c>
      <c r="K1679" s="23" t="n">
        <v>0</v>
      </c>
      <c r="L1679" s="23" t="n">
        <v>13733</v>
      </c>
      <c r="M1679" s="23" t="n">
        <v>0</v>
      </c>
      <c r="N1679" s="23" t="n">
        <v>0</v>
      </c>
      <c r="O1679" s="23" t="n">
        <f aca="false">K1679+L1679</f>
        <v>13733</v>
      </c>
      <c r="P1679" s="23" t="n">
        <f aca="false">K1679+L1679+M1679+N1679</f>
        <v>13733</v>
      </c>
      <c r="Q1679" s="23" t="n">
        <v>2227</v>
      </c>
      <c r="R1679" s="23" t="n">
        <v>4833</v>
      </c>
      <c r="S1679" s="23" t="n">
        <v>4166</v>
      </c>
      <c r="T1679" s="23" t="n">
        <v>2922</v>
      </c>
      <c r="U1679" s="23" t="n">
        <f aca="false">IF(I1679="delivery",O1679-SUM(Q1679+R1679),IF(I1679="PO",P1679-SUM(Q1679:R1679)))</f>
        <v>6673</v>
      </c>
      <c r="V1679" s="43" t="n">
        <v>0.18</v>
      </c>
      <c r="W1679" s="43" t="n">
        <v>0.18</v>
      </c>
      <c r="X1679" s="43" t="n">
        <f aca="false">W1679-V1679</f>
        <v>0</v>
      </c>
      <c r="Y1679" s="43"/>
      <c r="Z1679" s="43"/>
      <c r="AA1679" s="43"/>
      <c r="AB1679" s="43"/>
      <c r="AC1679" s="43" t="s">
        <v>10482</v>
      </c>
      <c r="AD1679" s="43"/>
      <c r="AE1679" s="43"/>
      <c r="AF1679" s="43"/>
      <c r="AG1679" s="43" t="n">
        <v>0.18</v>
      </c>
      <c r="AH1679" s="43"/>
      <c r="AI1679" s="63"/>
      <c r="AJ1679" s="63"/>
      <c r="AK1679" s="43"/>
      <c r="AL1679" s="43"/>
      <c r="AM1679" s="43" t="s">
        <v>11367</v>
      </c>
      <c r="AN1679" s="43"/>
      <c r="AO1679" s="43" t="s">
        <v>1471</v>
      </c>
      <c r="AP1679" s="23" t="s">
        <v>3124</v>
      </c>
      <c r="AT1679" s="23" t="s">
        <v>10959</v>
      </c>
      <c r="AV1679" s="23" t="n">
        <v>0.18</v>
      </c>
      <c r="AW1679" s="23" t="s">
        <v>13124</v>
      </c>
      <c r="AX1679" s="23" t="s">
        <v>13183</v>
      </c>
      <c r="AY1679" s="23" t="n">
        <v>3000</v>
      </c>
      <c r="AZ1679" s="23" t="n">
        <v>16</v>
      </c>
      <c r="BA1679" s="23" t="s">
        <v>177</v>
      </c>
      <c r="BB1679" s="23" t="s">
        <v>13124</v>
      </c>
      <c r="BF1679" s="23" t="s">
        <v>10498</v>
      </c>
      <c r="BG1679" s="1" t="s">
        <v>183</v>
      </c>
    </row>
    <row r="1680" s="23" customFormat="true" ht="12.75" hidden="false" customHeight="false" outlineLevel="0" collapsed="false">
      <c r="A1680" s="23" t="s">
        <v>7733</v>
      </c>
      <c r="B1680" s="23" t="s">
        <v>7734</v>
      </c>
      <c r="C1680" s="40" t="s">
        <v>177</v>
      </c>
      <c r="D1680" s="23" t="s">
        <v>1471</v>
      </c>
      <c r="E1680" s="23" t="s">
        <v>7735</v>
      </c>
      <c r="F1680" s="23" t="s">
        <v>7736</v>
      </c>
      <c r="G1680" s="23" t="n">
        <v>53</v>
      </c>
      <c r="H1680" s="23" t="n">
        <v>4000</v>
      </c>
      <c r="I1680" s="41" t="s">
        <v>188</v>
      </c>
      <c r="K1680" s="23" t="n">
        <v>0</v>
      </c>
      <c r="L1680" s="23" t="n">
        <v>300</v>
      </c>
      <c r="M1680" s="23" t="n">
        <v>0</v>
      </c>
      <c r="N1680" s="23" t="n">
        <v>0</v>
      </c>
      <c r="O1680" s="23" t="n">
        <f aca="false">K1680+L1680</f>
        <v>300</v>
      </c>
      <c r="P1680" s="23" t="n">
        <f aca="false">K1680+L1680+M1680+N1680</f>
        <v>300</v>
      </c>
      <c r="Q1680" s="23" t="n">
        <v>0</v>
      </c>
      <c r="R1680" s="23" t="n">
        <v>0</v>
      </c>
      <c r="S1680" s="23" t="n">
        <v>0</v>
      </c>
      <c r="T1680" s="23" t="n">
        <v>0</v>
      </c>
      <c r="U1680" s="23" t="n">
        <f aca="false">IF(I1680="delivery",O1680-SUM(Q1680+R1680),IF(I1680="PO",P1680-SUM(Q1680:R1680)))</f>
        <v>300</v>
      </c>
      <c r="V1680" s="43" t="n">
        <v>0.0092</v>
      </c>
      <c r="W1680" s="43" t="n">
        <v>0.0092</v>
      </c>
      <c r="X1680" s="43" t="n">
        <f aca="false">W1680-V1680</f>
        <v>0</v>
      </c>
      <c r="Y1680" s="43"/>
      <c r="Z1680" s="43"/>
      <c r="AA1680" s="43"/>
      <c r="AB1680" s="43"/>
      <c r="AC1680" s="43" t="s">
        <v>10482</v>
      </c>
      <c r="AD1680" s="43"/>
      <c r="AE1680" s="43"/>
      <c r="AF1680" s="43"/>
      <c r="AG1680" s="43" t="n">
        <v>0.0092</v>
      </c>
      <c r="AH1680" s="43"/>
      <c r="AI1680" s="63"/>
      <c r="AJ1680" s="63"/>
      <c r="AK1680" s="43"/>
      <c r="AL1680" s="43"/>
      <c r="AM1680" s="43" t="s">
        <v>11367</v>
      </c>
      <c r="AN1680" s="43"/>
      <c r="AO1680" s="43" t="s">
        <v>1471</v>
      </c>
      <c r="AP1680" s="23" t="s">
        <v>3124</v>
      </c>
      <c r="AT1680" s="23" t="s">
        <v>10934</v>
      </c>
      <c r="AV1680" s="23" t="n">
        <v>0.0092</v>
      </c>
      <c r="AW1680" s="23" t="s">
        <v>13118</v>
      </c>
      <c r="AX1680" s="23" t="s">
        <v>13184</v>
      </c>
      <c r="AY1680" s="23" t="n">
        <v>4000</v>
      </c>
      <c r="AZ1680" s="23" t="n">
        <v>13</v>
      </c>
      <c r="BA1680" s="23" t="s">
        <v>1465</v>
      </c>
      <c r="BB1680" s="23" t="s">
        <v>13127</v>
      </c>
      <c r="BF1680" s="23" t="s">
        <v>10498</v>
      </c>
      <c r="BG1680" s="1" t="s">
        <v>183</v>
      </c>
    </row>
    <row r="1681" s="23" customFormat="true" ht="12.75" hidden="false" customHeight="false" outlineLevel="0" collapsed="false">
      <c r="A1681" s="23" t="s">
        <v>7737</v>
      </c>
      <c r="B1681" s="23" t="s">
        <v>7738</v>
      </c>
      <c r="C1681" s="40" t="s">
        <v>177</v>
      </c>
      <c r="D1681" s="23" t="s">
        <v>1471</v>
      </c>
      <c r="E1681" s="23" t="s">
        <v>7739</v>
      </c>
      <c r="F1681" s="23" t="s">
        <v>7740</v>
      </c>
      <c r="G1681" s="23" t="n">
        <v>96</v>
      </c>
      <c r="H1681" s="23" t="n">
        <v>1</v>
      </c>
      <c r="I1681" s="41" t="s">
        <v>188</v>
      </c>
      <c r="K1681" s="23" t="n">
        <v>0</v>
      </c>
      <c r="L1681" s="23" t="n">
        <v>1150</v>
      </c>
      <c r="M1681" s="23" t="n">
        <v>0</v>
      </c>
      <c r="N1681" s="23" t="n">
        <v>0</v>
      </c>
      <c r="O1681" s="23" t="n">
        <f aca="false">K1681+L1681</f>
        <v>1150</v>
      </c>
      <c r="P1681" s="23" t="n">
        <f aca="false">K1681+L1681+M1681+N1681</f>
        <v>1150</v>
      </c>
      <c r="Q1681" s="23" t="n">
        <v>0</v>
      </c>
      <c r="R1681" s="23" t="n">
        <v>0</v>
      </c>
      <c r="S1681" s="23" t="n">
        <v>0</v>
      </c>
      <c r="T1681" s="23" t="n">
        <v>0</v>
      </c>
      <c r="U1681" s="23" t="n">
        <f aca="false">IF(I1681="delivery",O1681-SUM(Q1681+R1681),IF(I1681="PO",P1681-SUM(Q1681:R1681)))</f>
        <v>1150</v>
      </c>
      <c r="V1681" s="43" t="n">
        <v>0.302</v>
      </c>
      <c r="W1681" s="43" t="n">
        <v>0.326</v>
      </c>
      <c r="X1681" s="43" t="n">
        <f aca="false">W1681-V1681</f>
        <v>0.024</v>
      </c>
      <c r="Y1681" s="43"/>
      <c r="Z1681" s="43"/>
      <c r="AA1681" s="43"/>
      <c r="AB1681" s="43"/>
      <c r="AC1681" s="43" t="s">
        <v>10482</v>
      </c>
      <c r="AD1681" s="43"/>
      <c r="AE1681" s="43" t="s">
        <v>13185</v>
      </c>
      <c r="AF1681" s="43"/>
      <c r="AG1681" s="43" t="n">
        <v>0.326</v>
      </c>
      <c r="AH1681" s="43"/>
      <c r="AI1681" s="63"/>
      <c r="AJ1681" s="63"/>
      <c r="AK1681" s="43"/>
      <c r="AL1681" s="43"/>
      <c r="AM1681" s="43"/>
      <c r="AN1681" s="43"/>
      <c r="AO1681" s="43" t="s">
        <v>1471</v>
      </c>
      <c r="AP1681" s="23" t="s">
        <v>3124</v>
      </c>
      <c r="AT1681" s="23" t="s">
        <v>10493</v>
      </c>
      <c r="AV1681" s="23" t="n">
        <v>0.326</v>
      </c>
      <c r="AW1681" s="23" t="s">
        <v>13186</v>
      </c>
      <c r="AX1681" s="23" t="s">
        <v>13187</v>
      </c>
      <c r="AY1681" s="23" t="n">
        <v>500</v>
      </c>
      <c r="AZ1681" s="23" t="n">
        <v>16</v>
      </c>
      <c r="BA1681" s="23" t="s">
        <v>1465</v>
      </c>
      <c r="BB1681" s="23" t="s">
        <v>11292</v>
      </c>
      <c r="BF1681" s="23" t="s">
        <v>10498</v>
      </c>
      <c r="BG1681" s="1" t="s">
        <v>183</v>
      </c>
    </row>
    <row r="1682" s="23" customFormat="true" ht="12.75" hidden="false" customHeight="false" outlineLevel="0" collapsed="false">
      <c r="A1682" s="23" t="s">
        <v>7741</v>
      </c>
      <c r="B1682" s="23" t="s">
        <v>7742</v>
      </c>
      <c r="C1682" s="40" t="s">
        <v>177</v>
      </c>
      <c r="D1682" s="23" t="s">
        <v>1471</v>
      </c>
      <c r="E1682" s="23" t="s">
        <v>7743</v>
      </c>
      <c r="F1682" s="23" t="s">
        <v>7744</v>
      </c>
      <c r="G1682" s="23" t="n">
        <v>53</v>
      </c>
      <c r="H1682" s="23" t="n">
        <v>200</v>
      </c>
      <c r="I1682" s="41" t="s">
        <v>180</v>
      </c>
      <c r="K1682" s="23" t="n">
        <v>0</v>
      </c>
      <c r="L1682" s="23" t="n">
        <v>581</v>
      </c>
      <c r="M1682" s="23" t="n">
        <v>0</v>
      </c>
      <c r="N1682" s="23" t="n">
        <v>0</v>
      </c>
      <c r="O1682" s="23" t="n">
        <f aca="false">K1682+L1682</f>
        <v>581</v>
      </c>
      <c r="P1682" s="23" t="n">
        <f aca="false">K1682+L1682+M1682+N1682</f>
        <v>581</v>
      </c>
      <c r="Q1682" s="23" t="n">
        <v>0</v>
      </c>
      <c r="R1682" s="23" t="n">
        <v>0</v>
      </c>
      <c r="S1682" s="23" t="n">
        <v>0</v>
      </c>
      <c r="T1682" s="23" t="n">
        <v>0</v>
      </c>
      <c r="U1682" s="23" t="n">
        <f aca="false">IF(I1682="delivery",O1682-SUM(Q1682+R1682),IF(I1682="PO",P1682-SUM(Q1682:R1682)))</f>
        <v>581</v>
      </c>
      <c r="V1682" s="43" t="n">
        <v>0.82</v>
      </c>
      <c r="W1682" s="43" t="n">
        <v>0.82</v>
      </c>
      <c r="X1682" s="43" t="n">
        <f aca="false">W1682-V1682</f>
        <v>0</v>
      </c>
      <c r="Y1682" s="43"/>
      <c r="Z1682" s="43"/>
      <c r="AA1682" s="43"/>
      <c r="AB1682" s="43"/>
      <c r="AC1682" s="43" t="s">
        <v>10482</v>
      </c>
      <c r="AD1682" s="43"/>
      <c r="AE1682" s="43"/>
      <c r="AF1682" s="43"/>
      <c r="AG1682" s="43" t="n">
        <v>0.82</v>
      </c>
      <c r="AH1682" s="43"/>
      <c r="AI1682" s="63"/>
      <c r="AJ1682" s="63"/>
      <c r="AK1682" s="43"/>
      <c r="AL1682" s="43"/>
      <c r="AM1682" s="43" t="s">
        <v>11367</v>
      </c>
      <c r="AN1682" s="43"/>
      <c r="AO1682" s="43" t="s">
        <v>1471</v>
      </c>
      <c r="AP1682" s="23" t="s">
        <v>3124</v>
      </c>
      <c r="AT1682" s="23" t="s">
        <v>10934</v>
      </c>
      <c r="AV1682" s="23" t="n">
        <v>0.82</v>
      </c>
      <c r="AW1682" s="23" t="s">
        <v>13107</v>
      </c>
      <c r="AX1682" s="23" t="s">
        <v>13188</v>
      </c>
      <c r="AY1682" s="23" t="n">
        <v>200</v>
      </c>
      <c r="AZ1682" s="23" t="n">
        <v>8</v>
      </c>
      <c r="BA1682" s="23" t="s">
        <v>1465</v>
      </c>
      <c r="BB1682" s="23" t="s">
        <v>13107</v>
      </c>
      <c r="BF1682" s="23" t="s">
        <v>10498</v>
      </c>
      <c r="BG1682" s="1" t="s">
        <v>183</v>
      </c>
    </row>
    <row r="1683" s="23" customFormat="true" ht="12.75" hidden="false" customHeight="false" outlineLevel="0" collapsed="false">
      <c r="A1683" s="23" t="s">
        <v>7745</v>
      </c>
      <c r="B1683" s="23" t="s">
        <v>7746</v>
      </c>
      <c r="C1683" s="40" t="s">
        <v>177</v>
      </c>
      <c r="D1683" s="23" t="s">
        <v>1471</v>
      </c>
      <c r="E1683" s="23" t="s">
        <v>7747</v>
      </c>
      <c r="F1683" s="23" t="s">
        <v>7748</v>
      </c>
      <c r="G1683" s="23" t="n">
        <v>56</v>
      </c>
      <c r="H1683" s="23" t="n">
        <v>10000</v>
      </c>
      <c r="I1683" s="41" t="s">
        <v>180</v>
      </c>
      <c r="K1683" s="23" t="n">
        <v>0</v>
      </c>
      <c r="L1683" s="23" t="n">
        <v>14879</v>
      </c>
      <c r="M1683" s="23" t="n">
        <v>0</v>
      </c>
      <c r="N1683" s="23" t="n">
        <v>0</v>
      </c>
      <c r="O1683" s="23" t="n">
        <f aca="false">K1683+L1683</f>
        <v>14879</v>
      </c>
      <c r="P1683" s="23" t="n">
        <f aca="false">K1683+L1683+M1683+N1683</f>
        <v>14879</v>
      </c>
      <c r="Q1683" s="23" t="n">
        <v>5075</v>
      </c>
      <c r="R1683" s="23" t="n">
        <v>3660</v>
      </c>
      <c r="S1683" s="23" t="n">
        <v>6720</v>
      </c>
      <c r="T1683" s="23" t="n">
        <v>2280</v>
      </c>
      <c r="U1683" s="23" t="n">
        <f aca="false">IF(I1683="delivery",O1683-SUM(Q1683+R1683),IF(I1683="PO",P1683-SUM(Q1683:R1683)))</f>
        <v>6144</v>
      </c>
      <c r="V1683" s="43" t="n">
        <v>0.0025</v>
      </c>
      <c r="W1683" s="43" t="n">
        <v>0.0025</v>
      </c>
      <c r="X1683" s="43" t="n">
        <f aca="false">W1683-V1683</f>
        <v>0</v>
      </c>
      <c r="Y1683" s="43"/>
      <c r="Z1683" s="43"/>
      <c r="AA1683" s="43"/>
      <c r="AB1683" s="43"/>
      <c r="AC1683" s="43" t="s">
        <v>10482</v>
      </c>
      <c r="AD1683" s="43"/>
      <c r="AE1683" s="43"/>
      <c r="AF1683" s="43"/>
      <c r="AG1683" s="43" t="n">
        <v>0.0025</v>
      </c>
      <c r="AH1683" s="43"/>
      <c r="AI1683" s="63"/>
      <c r="AJ1683" s="63"/>
      <c r="AK1683" s="43"/>
      <c r="AL1683" s="43"/>
      <c r="AM1683" s="43" t="s">
        <v>11367</v>
      </c>
      <c r="AN1683" s="43"/>
      <c r="AO1683" s="43" t="s">
        <v>1471</v>
      </c>
      <c r="AP1683" s="23" t="s">
        <v>3124</v>
      </c>
      <c r="AT1683" s="23" t="s">
        <v>10934</v>
      </c>
      <c r="AV1683" s="23" t="n">
        <v>0.0025</v>
      </c>
      <c r="AW1683" s="23" t="s">
        <v>11602</v>
      </c>
      <c r="AX1683" s="23" t="s">
        <v>13189</v>
      </c>
      <c r="AY1683" s="23" t="n">
        <v>10000</v>
      </c>
      <c r="AZ1683" s="23" t="n">
        <v>9</v>
      </c>
      <c r="BA1683" s="23" t="s">
        <v>1465</v>
      </c>
      <c r="BB1683" s="23" t="s">
        <v>11602</v>
      </c>
      <c r="BF1683" s="23" t="s">
        <v>10498</v>
      </c>
      <c r="BG1683" s="1" t="s">
        <v>183</v>
      </c>
    </row>
    <row r="1684" s="23" customFormat="true" ht="12.75" hidden="false" customHeight="false" outlineLevel="0" collapsed="false">
      <c r="A1684" s="23" t="s">
        <v>7749</v>
      </c>
      <c r="B1684" s="23" t="s">
        <v>7750</v>
      </c>
      <c r="C1684" s="40" t="s">
        <v>177</v>
      </c>
      <c r="D1684" s="23" t="s">
        <v>1471</v>
      </c>
      <c r="E1684" s="23" t="s">
        <v>7751</v>
      </c>
      <c r="F1684" s="23" t="s">
        <v>7752</v>
      </c>
      <c r="G1684" s="23" t="n">
        <v>63</v>
      </c>
      <c r="H1684" s="23" t="n">
        <v>4000</v>
      </c>
      <c r="I1684" s="41" t="s">
        <v>188</v>
      </c>
      <c r="K1684" s="23" t="n">
        <v>0</v>
      </c>
      <c r="L1684" s="23" t="n">
        <v>5601</v>
      </c>
      <c r="M1684" s="23" t="n">
        <v>0</v>
      </c>
      <c r="N1684" s="23" t="n">
        <v>0</v>
      </c>
      <c r="O1684" s="23" t="n">
        <f aca="false">K1684+L1684</f>
        <v>5601</v>
      </c>
      <c r="P1684" s="23" t="n">
        <f aca="false">K1684+L1684+M1684+N1684</f>
        <v>5601</v>
      </c>
      <c r="Q1684" s="23" t="n">
        <v>0</v>
      </c>
      <c r="R1684" s="23" t="n">
        <v>3996</v>
      </c>
      <c r="S1684" s="23" t="n">
        <v>19800</v>
      </c>
      <c r="T1684" s="23" t="n">
        <v>2928</v>
      </c>
      <c r="U1684" s="23" t="n">
        <f aca="false">IF(I1684="delivery",O1684-SUM(Q1684+R1684),IF(I1684="PO",P1684-SUM(Q1684:R1684)))</f>
        <v>1605</v>
      </c>
      <c r="V1684" s="43" t="n">
        <v>0.00855</v>
      </c>
      <c r="W1684" s="43" t="n">
        <v>0.00855</v>
      </c>
      <c r="X1684" s="43" t="n">
        <f aca="false">W1684-V1684</f>
        <v>0</v>
      </c>
      <c r="Y1684" s="43"/>
      <c r="Z1684" s="43"/>
      <c r="AA1684" s="43"/>
      <c r="AB1684" s="43"/>
      <c r="AC1684" s="43" t="s">
        <v>10482</v>
      </c>
      <c r="AD1684" s="43"/>
      <c r="AE1684" s="43"/>
      <c r="AF1684" s="43"/>
      <c r="AG1684" s="43" t="n">
        <v>0.00855</v>
      </c>
      <c r="AH1684" s="43"/>
      <c r="AI1684" s="63"/>
      <c r="AJ1684" s="63"/>
      <c r="AK1684" s="43"/>
      <c r="AL1684" s="43"/>
      <c r="AM1684" s="43" t="s">
        <v>11367</v>
      </c>
      <c r="AN1684" s="43"/>
      <c r="AO1684" s="43" t="s">
        <v>1471</v>
      </c>
      <c r="AP1684" s="23" t="s">
        <v>3124</v>
      </c>
      <c r="AT1684" s="23" t="s">
        <v>10934</v>
      </c>
      <c r="AV1684" s="23" t="n">
        <v>0.00855</v>
      </c>
      <c r="AW1684" s="23" t="s">
        <v>12301</v>
      </c>
      <c r="AX1684" s="23" t="n">
        <v>742792012</v>
      </c>
      <c r="AY1684" s="23" t="n">
        <v>4000</v>
      </c>
      <c r="AZ1684" s="23" t="n">
        <v>8</v>
      </c>
      <c r="BA1684" s="23" t="s">
        <v>1465</v>
      </c>
      <c r="BB1684" s="23" t="s">
        <v>12301</v>
      </c>
      <c r="BF1684" s="23" t="s">
        <v>10498</v>
      </c>
      <c r="BG1684" s="1" t="s">
        <v>183</v>
      </c>
    </row>
    <row r="1685" s="23" customFormat="true" ht="12.75" hidden="false" customHeight="false" outlineLevel="0" collapsed="false">
      <c r="A1685" s="23" t="s">
        <v>7753</v>
      </c>
      <c r="B1685" s="23" t="s">
        <v>7754</v>
      </c>
      <c r="C1685" s="40" t="s">
        <v>177</v>
      </c>
      <c r="D1685" s="23" t="s">
        <v>1471</v>
      </c>
      <c r="E1685" s="23" t="s">
        <v>7755</v>
      </c>
      <c r="F1685" s="23" t="s">
        <v>7756</v>
      </c>
      <c r="G1685" s="23" t="n">
        <v>128</v>
      </c>
      <c r="H1685" s="23" t="n">
        <v>700</v>
      </c>
      <c r="I1685" s="41" t="s">
        <v>180</v>
      </c>
      <c r="K1685" s="23" t="n">
        <v>0</v>
      </c>
      <c r="L1685" s="23" t="n">
        <v>3578</v>
      </c>
      <c r="M1685" s="23" t="n">
        <v>4200</v>
      </c>
      <c r="N1685" s="23" t="n">
        <v>4900</v>
      </c>
      <c r="O1685" s="23" t="n">
        <f aca="false">K1685+L1685</f>
        <v>3578</v>
      </c>
      <c r="P1685" s="23" t="n">
        <f aca="false">K1685+L1685+M1685+N1685</f>
        <v>12678</v>
      </c>
      <c r="Q1685" s="23" t="n">
        <v>6253</v>
      </c>
      <c r="R1685" s="23" t="n">
        <v>4638</v>
      </c>
      <c r="S1685" s="23" t="n">
        <v>6846</v>
      </c>
      <c r="T1685" s="23" t="n">
        <v>2972</v>
      </c>
      <c r="U1685" s="23" t="n">
        <f aca="false">IF(I1685="delivery",O1685-SUM(Q1685+R1685),IF(I1685="PO",P1685-SUM(Q1685:R1685)))</f>
        <v>-7313</v>
      </c>
      <c r="V1685" s="43" t="n">
        <v>0.297</v>
      </c>
      <c r="W1685" s="43" t="n">
        <v>0.297</v>
      </c>
      <c r="X1685" s="43" t="n">
        <f aca="false">W1685-V1685</f>
        <v>0</v>
      </c>
      <c r="Y1685" s="43"/>
      <c r="Z1685" s="43"/>
      <c r="AA1685" s="43"/>
      <c r="AB1685" s="43"/>
      <c r="AC1685" s="43" t="s">
        <v>10482</v>
      </c>
      <c r="AD1685" s="43"/>
      <c r="AE1685" s="43"/>
      <c r="AF1685" s="43"/>
      <c r="AG1685" s="43" t="n">
        <v>0.297</v>
      </c>
      <c r="AH1685" s="43"/>
      <c r="AI1685" s="63"/>
      <c r="AJ1685" s="63"/>
      <c r="AK1685" s="43"/>
      <c r="AL1685" s="43"/>
      <c r="AM1685" s="43" t="s">
        <v>11367</v>
      </c>
      <c r="AN1685" s="43"/>
      <c r="AO1685" s="43" t="s">
        <v>1471</v>
      </c>
      <c r="AP1685" s="23" t="s">
        <v>3124</v>
      </c>
      <c r="AT1685" s="23" t="s">
        <v>10493</v>
      </c>
      <c r="AV1685" s="23" t="n">
        <v>0.297</v>
      </c>
      <c r="AW1685" s="23" t="s">
        <v>10953</v>
      </c>
      <c r="AX1685" s="23" t="s">
        <v>13190</v>
      </c>
      <c r="AY1685" s="23" t="n">
        <v>700</v>
      </c>
      <c r="AZ1685" s="23" t="n">
        <v>22</v>
      </c>
      <c r="BA1685" s="23" t="s">
        <v>1465</v>
      </c>
      <c r="BB1685" s="23" t="s">
        <v>11583</v>
      </c>
      <c r="BF1685" s="23" t="s">
        <v>10498</v>
      </c>
      <c r="BG1685" s="1" t="s">
        <v>183</v>
      </c>
    </row>
    <row r="1686" s="23" customFormat="true" ht="12.75" hidden="false" customHeight="false" outlineLevel="0" collapsed="false">
      <c r="A1686" s="23" t="s">
        <v>7757</v>
      </c>
      <c r="B1686" s="23" t="s">
        <v>7758</v>
      </c>
      <c r="C1686" s="40" t="s">
        <v>177</v>
      </c>
      <c r="D1686" s="23" t="s">
        <v>1471</v>
      </c>
      <c r="E1686" s="23" t="s">
        <v>7759</v>
      </c>
      <c r="F1686" s="23" t="s">
        <v>7760</v>
      </c>
      <c r="G1686" s="23" t="n">
        <v>43</v>
      </c>
      <c r="H1686" s="23" t="n">
        <v>300</v>
      </c>
      <c r="I1686" s="41" t="s">
        <v>180</v>
      </c>
      <c r="K1686" s="23" t="n">
        <v>0</v>
      </c>
      <c r="L1686" s="23" t="n">
        <v>412</v>
      </c>
      <c r="M1686" s="23" t="n">
        <v>0</v>
      </c>
      <c r="N1686" s="23" t="n">
        <v>0</v>
      </c>
      <c r="O1686" s="23" t="n">
        <f aca="false">K1686+L1686</f>
        <v>412</v>
      </c>
      <c r="P1686" s="23" t="n">
        <f aca="false">K1686+L1686+M1686+N1686</f>
        <v>412</v>
      </c>
      <c r="Q1686" s="23" t="n">
        <v>0</v>
      </c>
      <c r="R1686" s="23" t="n">
        <v>0</v>
      </c>
      <c r="S1686" s="23" t="n">
        <v>0</v>
      </c>
      <c r="T1686" s="23" t="n">
        <v>0</v>
      </c>
      <c r="U1686" s="23" t="n">
        <f aca="false">IF(I1686="delivery",O1686-SUM(Q1686+R1686),IF(I1686="PO",P1686-SUM(Q1686:R1686)))</f>
        <v>412</v>
      </c>
      <c r="V1686" s="43" t="n">
        <v>3.59</v>
      </c>
      <c r="W1686" s="43" t="n">
        <v>3.59</v>
      </c>
      <c r="X1686" s="43" t="n">
        <f aca="false">W1686-V1686</f>
        <v>0</v>
      </c>
      <c r="Y1686" s="43"/>
      <c r="Z1686" s="43"/>
      <c r="AA1686" s="43"/>
      <c r="AB1686" s="43"/>
      <c r="AC1686" s="43" t="s">
        <v>10482</v>
      </c>
      <c r="AD1686" s="43"/>
      <c r="AE1686" s="43"/>
      <c r="AF1686" s="43"/>
      <c r="AG1686" s="43" t="n">
        <v>3.59</v>
      </c>
      <c r="AH1686" s="43"/>
      <c r="AI1686" s="63"/>
      <c r="AJ1686" s="63"/>
      <c r="AK1686" s="43"/>
      <c r="AL1686" s="43"/>
      <c r="AM1686" s="43" t="s">
        <v>11367</v>
      </c>
      <c r="AN1686" s="43"/>
      <c r="AO1686" s="43" t="s">
        <v>1471</v>
      </c>
      <c r="AP1686" s="23" t="s">
        <v>3124</v>
      </c>
      <c r="AT1686" s="23" t="s">
        <v>10934</v>
      </c>
      <c r="AV1686" s="23" t="n">
        <v>3.59</v>
      </c>
      <c r="AW1686" s="23" t="s">
        <v>13107</v>
      </c>
      <c r="AX1686" s="23" t="s">
        <v>13191</v>
      </c>
      <c r="AY1686" s="23" t="n">
        <v>300</v>
      </c>
      <c r="AZ1686" s="23" t="n">
        <v>8</v>
      </c>
      <c r="BA1686" s="23" t="s">
        <v>1465</v>
      </c>
      <c r="BB1686" s="23" t="s">
        <v>13107</v>
      </c>
      <c r="BF1686" s="23" t="s">
        <v>10498</v>
      </c>
      <c r="BG1686" s="1" t="s">
        <v>183</v>
      </c>
    </row>
    <row r="1687" s="23" customFormat="true" ht="12.75" hidden="false" customHeight="false" outlineLevel="0" collapsed="false">
      <c r="A1687" s="23" t="s">
        <v>7761</v>
      </c>
      <c r="B1687" s="23" t="s">
        <v>7762</v>
      </c>
      <c r="C1687" s="40" t="s">
        <v>177</v>
      </c>
      <c r="D1687" s="23" t="s">
        <v>1471</v>
      </c>
      <c r="E1687" s="23" t="s">
        <v>7763</v>
      </c>
      <c r="F1687" s="23" t="s">
        <v>7764</v>
      </c>
      <c r="G1687" s="23" t="n">
        <v>56</v>
      </c>
      <c r="H1687" s="23" t="n">
        <v>4000</v>
      </c>
      <c r="I1687" s="41" t="s">
        <v>180</v>
      </c>
      <c r="K1687" s="23" t="n">
        <v>0</v>
      </c>
      <c r="L1687" s="23" t="n">
        <v>12481</v>
      </c>
      <c r="M1687" s="23" t="n">
        <v>0</v>
      </c>
      <c r="N1687" s="23" t="n">
        <v>0</v>
      </c>
      <c r="O1687" s="23" t="n">
        <f aca="false">K1687+L1687</f>
        <v>12481</v>
      </c>
      <c r="P1687" s="23" t="n">
        <f aca="false">K1687+L1687+M1687+N1687</f>
        <v>12481</v>
      </c>
      <c r="Q1687" s="23" t="n">
        <v>0</v>
      </c>
      <c r="R1687" s="23" t="n">
        <v>0</v>
      </c>
      <c r="S1687" s="23" t="n">
        <v>0</v>
      </c>
      <c r="T1687" s="23" t="n">
        <v>0</v>
      </c>
      <c r="U1687" s="23" t="n">
        <f aca="false">IF(I1687="delivery",O1687-SUM(Q1687+R1687),IF(I1687="PO",P1687-SUM(Q1687:R1687)))</f>
        <v>12481</v>
      </c>
      <c r="V1687" s="43" t="n">
        <v>0.00401</v>
      </c>
      <c r="W1687" s="43" t="n">
        <v>0.00401</v>
      </c>
      <c r="X1687" s="43" t="n">
        <f aca="false">W1687-V1687</f>
        <v>0</v>
      </c>
      <c r="Y1687" s="43"/>
      <c r="Z1687" s="43"/>
      <c r="AA1687" s="43" t="n">
        <v>0.00401</v>
      </c>
      <c r="AB1687" s="43"/>
      <c r="AC1687" s="43" t="s">
        <v>10482</v>
      </c>
      <c r="AD1687" s="43"/>
      <c r="AE1687" s="43"/>
      <c r="AF1687" s="43"/>
      <c r="AG1687" s="43" t="n">
        <v>0.00401</v>
      </c>
      <c r="AH1687" s="43"/>
      <c r="AI1687" s="63"/>
      <c r="AJ1687" s="63"/>
      <c r="AK1687" s="43"/>
      <c r="AL1687" s="43"/>
      <c r="AM1687" s="43" t="s">
        <v>11367</v>
      </c>
      <c r="AN1687" s="43"/>
      <c r="AO1687" s="43" t="s">
        <v>1471</v>
      </c>
      <c r="AP1687" s="23" t="s">
        <v>3124</v>
      </c>
      <c r="AT1687" s="23" t="s">
        <v>10959</v>
      </c>
      <c r="AV1687" s="23" t="n">
        <v>0.00401</v>
      </c>
      <c r="AW1687" s="23" t="s">
        <v>11602</v>
      </c>
      <c r="AX1687" s="23" t="s">
        <v>13192</v>
      </c>
      <c r="AY1687" s="23" t="n">
        <v>4000</v>
      </c>
      <c r="AZ1687" s="23" t="n">
        <v>10</v>
      </c>
      <c r="BA1687" s="23" t="s">
        <v>177</v>
      </c>
      <c r="BB1687" s="23" t="s">
        <v>11602</v>
      </c>
      <c r="BF1687" s="23" t="s">
        <v>10498</v>
      </c>
      <c r="BG1687" s="1" t="s">
        <v>183</v>
      </c>
    </row>
    <row r="1688" s="23" customFormat="true" ht="12.75" hidden="false" customHeight="false" outlineLevel="0" collapsed="false">
      <c r="A1688" s="23" t="s">
        <v>7765</v>
      </c>
      <c r="B1688" s="23" t="s">
        <v>7766</v>
      </c>
      <c r="C1688" s="40" t="s">
        <v>177</v>
      </c>
      <c r="D1688" s="23" t="s">
        <v>1471</v>
      </c>
      <c r="E1688" s="23" t="s">
        <v>7767</v>
      </c>
      <c r="F1688" s="23" t="s">
        <v>7768</v>
      </c>
      <c r="G1688" s="23" t="n">
        <v>43</v>
      </c>
      <c r="H1688" s="23" t="n">
        <v>300</v>
      </c>
      <c r="I1688" s="41" t="s">
        <v>180</v>
      </c>
      <c r="K1688" s="23" t="n">
        <v>0</v>
      </c>
      <c r="L1688" s="23" t="n">
        <v>422</v>
      </c>
      <c r="M1688" s="23" t="n">
        <v>0</v>
      </c>
      <c r="N1688" s="23" t="n">
        <v>0</v>
      </c>
      <c r="O1688" s="23" t="n">
        <f aca="false">K1688+L1688</f>
        <v>422</v>
      </c>
      <c r="P1688" s="23" t="n">
        <f aca="false">K1688+L1688+M1688+N1688</f>
        <v>422</v>
      </c>
      <c r="Q1688" s="23" t="n">
        <v>0</v>
      </c>
      <c r="R1688" s="23" t="n">
        <v>0</v>
      </c>
      <c r="S1688" s="23" t="n">
        <v>0</v>
      </c>
      <c r="T1688" s="23" t="n">
        <v>0</v>
      </c>
      <c r="U1688" s="23" t="n">
        <f aca="false">IF(I1688="delivery",O1688-SUM(Q1688+R1688),IF(I1688="PO",P1688-SUM(Q1688:R1688)))</f>
        <v>422</v>
      </c>
      <c r="V1688" s="43" t="n">
        <v>3.59</v>
      </c>
      <c r="W1688" s="43" t="n">
        <v>3.59</v>
      </c>
      <c r="X1688" s="43" t="n">
        <f aca="false">W1688-V1688</f>
        <v>0</v>
      </c>
      <c r="Y1688" s="43"/>
      <c r="Z1688" s="43"/>
      <c r="AA1688" s="43"/>
      <c r="AB1688" s="43"/>
      <c r="AC1688" s="43" t="s">
        <v>10482</v>
      </c>
      <c r="AD1688" s="43"/>
      <c r="AE1688" s="43"/>
      <c r="AF1688" s="43"/>
      <c r="AG1688" s="43" t="n">
        <v>3.59</v>
      </c>
      <c r="AH1688" s="43"/>
      <c r="AI1688" s="63"/>
      <c r="AJ1688" s="63"/>
      <c r="AK1688" s="43"/>
      <c r="AL1688" s="43"/>
      <c r="AM1688" s="43" t="s">
        <v>11367</v>
      </c>
      <c r="AN1688" s="43"/>
      <c r="AO1688" s="43" t="s">
        <v>1471</v>
      </c>
      <c r="AP1688" s="23" t="s">
        <v>3124</v>
      </c>
      <c r="AT1688" s="23" t="s">
        <v>10934</v>
      </c>
      <c r="AV1688" s="23" t="n">
        <v>3.59</v>
      </c>
      <c r="AW1688" s="23" t="s">
        <v>13107</v>
      </c>
      <c r="AX1688" s="23" t="s">
        <v>13193</v>
      </c>
      <c r="AY1688" s="23" t="n">
        <v>300</v>
      </c>
      <c r="AZ1688" s="23" t="n">
        <v>8</v>
      </c>
      <c r="BA1688" s="23" t="s">
        <v>1465</v>
      </c>
      <c r="BB1688" s="23" t="s">
        <v>13107</v>
      </c>
      <c r="BF1688" s="23" t="s">
        <v>10498</v>
      </c>
      <c r="BG1688" s="1" t="s">
        <v>183</v>
      </c>
    </row>
    <row r="1689" s="23" customFormat="true" ht="12.75" hidden="false" customHeight="false" outlineLevel="0" collapsed="false">
      <c r="A1689" s="23" t="s">
        <v>7769</v>
      </c>
      <c r="B1689" s="23" t="s">
        <v>7770</v>
      </c>
      <c r="C1689" s="40" t="s">
        <v>177</v>
      </c>
      <c r="D1689" s="23" t="s">
        <v>1471</v>
      </c>
      <c r="E1689" s="23" t="s">
        <v>7771</v>
      </c>
      <c r="F1689" s="23" t="s">
        <v>7772</v>
      </c>
      <c r="G1689" s="23" t="n">
        <v>58</v>
      </c>
      <c r="H1689" s="23" t="n">
        <v>400</v>
      </c>
      <c r="I1689" s="41" t="s">
        <v>180</v>
      </c>
      <c r="K1689" s="23" t="n">
        <v>0</v>
      </c>
      <c r="L1689" s="23" t="n">
        <v>862</v>
      </c>
      <c r="M1689" s="23" t="n">
        <v>0</v>
      </c>
      <c r="N1689" s="23" t="n">
        <v>0</v>
      </c>
      <c r="O1689" s="23" t="n">
        <f aca="false">K1689+L1689</f>
        <v>862</v>
      </c>
      <c r="P1689" s="23" t="n">
        <f aca="false">K1689+L1689+M1689+N1689</f>
        <v>862</v>
      </c>
      <c r="Q1689" s="23" t="n">
        <v>0</v>
      </c>
      <c r="R1689" s="23" t="n">
        <v>0</v>
      </c>
      <c r="S1689" s="23" t="n">
        <v>0</v>
      </c>
      <c r="T1689" s="23" t="n">
        <v>0</v>
      </c>
      <c r="U1689" s="23" t="n">
        <f aca="false">IF(I1689="delivery",O1689-SUM(Q1689+R1689),IF(I1689="PO",P1689-SUM(Q1689:R1689)))</f>
        <v>862</v>
      </c>
      <c r="V1689" s="43" t="n">
        <v>0.78</v>
      </c>
      <c r="W1689" s="43" t="n">
        <v>0.78</v>
      </c>
      <c r="X1689" s="43" t="n">
        <f aca="false">W1689-V1689</f>
        <v>0</v>
      </c>
      <c r="Y1689" s="43"/>
      <c r="Z1689" s="43"/>
      <c r="AA1689" s="43"/>
      <c r="AB1689" s="43"/>
      <c r="AC1689" s="43" t="s">
        <v>10482</v>
      </c>
      <c r="AD1689" s="43"/>
      <c r="AE1689" s="43"/>
      <c r="AF1689" s="43"/>
      <c r="AG1689" s="43" t="n">
        <v>0.78</v>
      </c>
      <c r="AH1689" s="43"/>
      <c r="AI1689" s="63"/>
      <c r="AJ1689" s="63"/>
      <c r="AK1689" s="43"/>
      <c r="AL1689" s="43"/>
      <c r="AM1689" s="43" t="s">
        <v>11367</v>
      </c>
      <c r="AN1689" s="43"/>
      <c r="AO1689" s="43" t="s">
        <v>1471</v>
      </c>
      <c r="AP1689" s="23" t="s">
        <v>3124</v>
      </c>
      <c r="AT1689" s="23" t="s">
        <v>10934</v>
      </c>
      <c r="AV1689" s="23" t="n">
        <v>0.78</v>
      </c>
      <c r="AW1689" s="23" t="s">
        <v>13107</v>
      </c>
      <c r="AX1689" s="23" t="s">
        <v>13194</v>
      </c>
      <c r="AY1689" s="23" t="n">
        <v>400</v>
      </c>
      <c r="AZ1689" s="23" t="n">
        <v>8</v>
      </c>
      <c r="BA1689" s="23" t="s">
        <v>1465</v>
      </c>
      <c r="BB1689" s="23" t="s">
        <v>13107</v>
      </c>
      <c r="BF1689" s="23" t="s">
        <v>10498</v>
      </c>
      <c r="BG1689" s="1" t="s">
        <v>183</v>
      </c>
    </row>
    <row r="1690" s="23" customFormat="true" ht="12.75" hidden="false" customHeight="false" outlineLevel="0" collapsed="false">
      <c r="A1690" s="23" t="s">
        <v>7773</v>
      </c>
      <c r="B1690" s="23" t="s">
        <v>7774</v>
      </c>
      <c r="C1690" s="40" t="s">
        <v>177</v>
      </c>
      <c r="D1690" s="23" t="s">
        <v>1471</v>
      </c>
      <c r="E1690" s="23" t="s">
        <v>7775</v>
      </c>
      <c r="F1690" s="23" t="s">
        <v>7776</v>
      </c>
      <c r="G1690" s="23" t="n">
        <v>71</v>
      </c>
      <c r="H1690" s="23" t="n">
        <v>2500</v>
      </c>
      <c r="I1690" s="41" t="s">
        <v>188</v>
      </c>
      <c r="K1690" s="23" t="n">
        <v>0</v>
      </c>
      <c r="L1690" s="23" t="n">
        <v>44949</v>
      </c>
      <c r="M1690" s="23" t="n">
        <v>0</v>
      </c>
      <c r="N1690" s="23" t="n">
        <v>50000</v>
      </c>
      <c r="O1690" s="23" t="n">
        <f aca="false">K1690+L1690</f>
        <v>44949</v>
      </c>
      <c r="P1690" s="23" t="n">
        <f aca="false">K1690+L1690+M1690+N1690</f>
        <v>94949</v>
      </c>
      <c r="Q1690" s="23" t="n">
        <v>23340</v>
      </c>
      <c r="R1690" s="23" t="n">
        <v>51648</v>
      </c>
      <c r="S1690" s="23" t="n">
        <v>61728</v>
      </c>
      <c r="T1690" s="23" t="n">
        <v>36972</v>
      </c>
      <c r="U1690" s="23" t="n">
        <f aca="false">IF(I1690="delivery",O1690-SUM(Q1690+R1690),IF(I1690="PO",P1690-SUM(Q1690:R1690)))</f>
        <v>19961</v>
      </c>
      <c r="V1690" s="43" t="n">
        <v>0.05136</v>
      </c>
      <c r="W1690" s="43" t="n">
        <v>0.05136</v>
      </c>
      <c r="X1690" s="43" t="n">
        <f aca="false">W1690-V1690</f>
        <v>0</v>
      </c>
      <c r="Y1690" s="43"/>
      <c r="Z1690" s="43"/>
      <c r="AA1690" s="43" t="n">
        <v>0.16383</v>
      </c>
      <c r="AB1690" s="43"/>
      <c r="AC1690" s="43" t="s">
        <v>10482</v>
      </c>
      <c r="AD1690" s="43"/>
      <c r="AE1690" s="43"/>
      <c r="AF1690" s="43"/>
      <c r="AG1690" s="43" t="n">
        <v>0.05136</v>
      </c>
      <c r="AH1690" s="43"/>
      <c r="AI1690" s="63"/>
      <c r="AJ1690" s="63"/>
      <c r="AK1690" s="43"/>
      <c r="AL1690" s="43"/>
      <c r="AM1690" s="43" t="s">
        <v>11367</v>
      </c>
      <c r="AN1690" s="43"/>
      <c r="AO1690" s="43" t="s">
        <v>1471</v>
      </c>
      <c r="AP1690" s="23" t="s">
        <v>3124</v>
      </c>
      <c r="AT1690" s="23" t="s">
        <v>10934</v>
      </c>
      <c r="AV1690" s="23" t="n">
        <v>0.05136</v>
      </c>
      <c r="AW1690" s="23" t="s">
        <v>12301</v>
      </c>
      <c r="AX1690" s="23" t="n">
        <v>74279223560</v>
      </c>
      <c r="AY1690" s="23" t="n">
        <v>3000</v>
      </c>
      <c r="AZ1690" s="23" t="n">
        <v>12</v>
      </c>
      <c r="BA1690" s="23" t="s">
        <v>1465</v>
      </c>
      <c r="BB1690" s="23" t="s">
        <v>12301</v>
      </c>
      <c r="BF1690" s="23" t="s">
        <v>10498</v>
      </c>
      <c r="BG1690" s="1" t="s">
        <v>183</v>
      </c>
    </row>
    <row r="1691" s="23" customFormat="true" ht="12.75" hidden="false" customHeight="false" outlineLevel="0" collapsed="false">
      <c r="A1691" s="23" t="s">
        <v>7777</v>
      </c>
      <c r="B1691" s="23" t="s">
        <v>7778</v>
      </c>
      <c r="C1691" s="40" t="s">
        <v>177</v>
      </c>
      <c r="D1691" s="23" t="s">
        <v>1471</v>
      </c>
      <c r="E1691" s="23" t="s">
        <v>7779</v>
      </c>
      <c r="F1691" s="23" t="s">
        <v>7780</v>
      </c>
      <c r="G1691" s="23" t="n">
        <v>56</v>
      </c>
      <c r="H1691" s="23" t="n">
        <v>10000</v>
      </c>
      <c r="I1691" s="41" t="s">
        <v>180</v>
      </c>
      <c r="K1691" s="23" t="n">
        <v>0</v>
      </c>
      <c r="L1691" s="23" t="n">
        <v>3501</v>
      </c>
      <c r="M1691" s="23" t="n">
        <v>0</v>
      </c>
      <c r="N1691" s="23" t="n">
        <v>0</v>
      </c>
      <c r="O1691" s="23" t="n">
        <f aca="false">K1691+L1691</f>
        <v>3501</v>
      </c>
      <c r="P1691" s="23" t="n">
        <f aca="false">K1691+L1691+M1691+N1691</f>
        <v>3501</v>
      </c>
      <c r="Q1691" s="23" t="n">
        <v>0</v>
      </c>
      <c r="R1691" s="23" t="n">
        <v>0</v>
      </c>
      <c r="S1691" s="23" t="n">
        <v>0</v>
      </c>
      <c r="T1691" s="23" t="n">
        <v>0</v>
      </c>
      <c r="U1691" s="23" t="n">
        <f aca="false">IF(I1691="delivery",O1691-SUM(Q1691+R1691),IF(I1691="PO",P1691-SUM(Q1691:R1691)))</f>
        <v>3501</v>
      </c>
      <c r="V1691" s="43" t="n">
        <v>0.00184</v>
      </c>
      <c r="W1691" s="43" t="n">
        <v>0.00184</v>
      </c>
      <c r="X1691" s="43" t="n">
        <f aca="false">W1691-V1691</f>
        <v>0</v>
      </c>
      <c r="Y1691" s="43"/>
      <c r="Z1691" s="43"/>
      <c r="AA1691" s="43"/>
      <c r="AB1691" s="43"/>
      <c r="AC1691" s="43" t="s">
        <v>10482</v>
      </c>
      <c r="AD1691" s="43"/>
      <c r="AE1691" s="43"/>
      <c r="AF1691" s="43"/>
      <c r="AG1691" s="43" t="n">
        <v>0.00183</v>
      </c>
      <c r="AH1691" s="43"/>
      <c r="AI1691" s="63"/>
      <c r="AJ1691" s="63"/>
      <c r="AK1691" s="43"/>
      <c r="AL1691" s="43"/>
      <c r="AM1691" s="43" t="s">
        <v>10492</v>
      </c>
      <c r="AN1691" s="43"/>
      <c r="AO1691" s="43" t="s">
        <v>1471</v>
      </c>
      <c r="AP1691" s="23" t="s">
        <v>3124</v>
      </c>
      <c r="AT1691" s="23" t="s">
        <v>10934</v>
      </c>
      <c r="AV1691" s="23" t="n">
        <v>0.00183</v>
      </c>
      <c r="AW1691" s="23" t="s">
        <v>11602</v>
      </c>
      <c r="AX1691" s="23" t="s">
        <v>13195</v>
      </c>
      <c r="AY1691" s="23" t="n">
        <v>10000</v>
      </c>
      <c r="AZ1691" s="23" t="n">
        <v>9</v>
      </c>
      <c r="BA1691" s="23" t="s">
        <v>1465</v>
      </c>
      <c r="BB1691" s="23" t="s">
        <v>11602</v>
      </c>
      <c r="BF1691" s="23" t="s">
        <v>10498</v>
      </c>
      <c r="BG1691" s="1" t="s">
        <v>183</v>
      </c>
    </row>
    <row r="1692" s="23" customFormat="true" ht="12.75" hidden="false" customHeight="false" outlineLevel="0" collapsed="false">
      <c r="A1692" s="23" t="s">
        <v>7781</v>
      </c>
      <c r="B1692" s="23" t="s">
        <v>7782</v>
      </c>
      <c r="C1692" s="40" t="s">
        <v>177</v>
      </c>
      <c r="D1692" s="23" t="s">
        <v>1471</v>
      </c>
      <c r="E1692" s="23" t="s">
        <v>7783</v>
      </c>
      <c r="F1692" s="23" t="s">
        <v>7784</v>
      </c>
      <c r="G1692" s="23" t="n">
        <v>53</v>
      </c>
      <c r="H1692" s="23" t="n">
        <v>1500</v>
      </c>
      <c r="I1692" s="41" t="s">
        <v>180</v>
      </c>
      <c r="K1692" s="23" t="n">
        <v>0</v>
      </c>
      <c r="L1692" s="23" t="n">
        <v>3000</v>
      </c>
      <c r="M1692" s="23" t="n">
        <v>0</v>
      </c>
      <c r="N1692" s="23" t="n">
        <v>0</v>
      </c>
      <c r="O1692" s="23" t="n">
        <f aca="false">K1692+L1692</f>
        <v>3000</v>
      </c>
      <c r="P1692" s="23" t="n">
        <f aca="false">K1692+L1692+M1692+N1692</f>
        <v>3000</v>
      </c>
      <c r="Q1692" s="23" t="n">
        <v>0</v>
      </c>
      <c r="R1692" s="23" t="n">
        <v>0</v>
      </c>
      <c r="S1692" s="23" t="n">
        <v>0</v>
      </c>
      <c r="T1692" s="23" t="n">
        <v>0</v>
      </c>
      <c r="U1692" s="23" t="n">
        <f aca="false">IF(I1692="delivery",O1692-SUM(Q1692+R1692),IF(I1692="PO",P1692-SUM(Q1692:R1692)))</f>
        <v>3000</v>
      </c>
      <c r="V1692" s="43" t="n">
        <v>0.363</v>
      </c>
      <c r="W1692" s="43" t="n">
        <v>0.363</v>
      </c>
      <c r="X1692" s="43" t="n">
        <f aca="false">W1692-V1692</f>
        <v>0</v>
      </c>
      <c r="Y1692" s="43"/>
      <c r="Z1692" s="43"/>
      <c r="AA1692" s="43"/>
      <c r="AB1692" s="43"/>
      <c r="AC1692" s="43" t="s">
        <v>10482</v>
      </c>
      <c r="AD1692" s="43"/>
      <c r="AE1692" s="43"/>
      <c r="AF1692" s="43"/>
      <c r="AG1692" s="43" t="n">
        <v>0.363</v>
      </c>
      <c r="AH1692" s="43"/>
      <c r="AI1692" s="63"/>
      <c r="AJ1692" s="63"/>
      <c r="AK1692" s="43"/>
      <c r="AL1692" s="43"/>
      <c r="AM1692" s="43" t="s">
        <v>11367</v>
      </c>
      <c r="AN1692" s="43"/>
      <c r="AO1692" s="43" t="s">
        <v>1471</v>
      </c>
      <c r="AP1692" s="23" t="s">
        <v>3124</v>
      </c>
      <c r="AT1692" s="23" t="s">
        <v>10959</v>
      </c>
      <c r="AV1692" s="23" t="n">
        <v>0.363</v>
      </c>
      <c r="AW1692" s="23" t="s">
        <v>13107</v>
      </c>
      <c r="AX1692" s="23" t="s">
        <v>13196</v>
      </c>
      <c r="AY1692" s="23" t="n">
        <v>1500</v>
      </c>
      <c r="AZ1692" s="23" t="n">
        <v>8</v>
      </c>
      <c r="BA1692" s="23" t="s">
        <v>177</v>
      </c>
      <c r="BB1692" s="23" t="s">
        <v>13107</v>
      </c>
      <c r="BF1692" s="23" t="s">
        <v>10498</v>
      </c>
      <c r="BG1692" s="1" t="s">
        <v>183</v>
      </c>
    </row>
    <row r="1693" s="23" customFormat="true" ht="12.75" hidden="false" customHeight="false" outlineLevel="0" collapsed="false">
      <c r="A1693" s="23" t="s">
        <v>7785</v>
      </c>
      <c r="B1693" s="23" t="s">
        <v>7786</v>
      </c>
      <c r="C1693" s="40" t="s">
        <v>177</v>
      </c>
      <c r="D1693" s="23" t="s">
        <v>1471</v>
      </c>
      <c r="E1693" s="23" t="s">
        <v>7787</v>
      </c>
      <c r="F1693" s="23" t="s">
        <v>7788</v>
      </c>
      <c r="G1693" s="23" t="n">
        <v>56</v>
      </c>
      <c r="H1693" s="23" t="n">
        <v>10000</v>
      </c>
      <c r="I1693" s="41" t="s">
        <v>180</v>
      </c>
      <c r="K1693" s="23" t="n">
        <v>0</v>
      </c>
      <c r="L1693" s="23" t="n">
        <v>11727</v>
      </c>
      <c r="M1693" s="23" t="n">
        <v>0</v>
      </c>
      <c r="N1693" s="23" t="n">
        <v>0</v>
      </c>
      <c r="O1693" s="23" t="n">
        <f aca="false">K1693+L1693</f>
        <v>11727</v>
      </c>
      <c r="P1693" s="23" t="n">
        <f aca="false">K1693+L1693+M1693+N1693</f>
        <v>11727</v>
      </c>
      <c r="Q1693" s="23" t="n">
        <v>0</v>
      </c>
      <c r="R1693" s="23" t="n">
        <v>0</v>
      </c>
      <c r="S1693" s="23" t="n">
        <v>0</v>
      </c>
      <c r="T1693" s="23" t="n">
        <v>0</v>
      </c>
      <c r="U1693" s="23" t="n">
        <f aca="false">IF(I1693="delivery",O1693-SUM(Q1693+R1693),IF(I1693="PO",P1693-SUM(Q1693:R1693)))</f>
        <v>11727</v>
      </c>
      <c r="V1693" s="43" t="n">
        <v>0.0138</v>
      </c>
      <c r="W1693" s="43" t="n">
        <v>0.0138</v>
      </c>
      <c r="X1693" s="43" t="n">
        <f aca="false">W1693-V1693</f>
        <v>0</v>
      </c>
      <c r="Y1693" s="43"/>
      <c r="Z1693" s="43"/>
      <c r="AA1693" s="43"/>
      <c r="AB1693" s="43"/>
      <c r="AC1693" s="43" t="s">
        <v>10482</v>
      </c>
      <c r="AD1693" s="43"/>
      <c r="AE1693" s="43"/>
      <c r="AF1693" s="43"/>
      <c r="AG1693" s="43" t="n">
        <v>0.0138</v>
      </c>
      <c r="AH1693" s="43"/>
      <c r="AI1693" s="63"/>
      <c r="AJ1693" s="63"/>
      <c r="AK1693" s="43"/>
      <c r="AL1693" s="43"/>
      <c r="AM1693" s="43" t="s">
        <v>11367</v>
      </c>
      <c r="AN1693" s="43"/>
      <c r="AO1693" s="43" t="s">
        <v>1471</v>
      </c>
      <c r="AP1693" s="23" t="s">
        <v>3124</v>
      </c>
      <c r="AT1693" s="23" t="s">
        <v>10934</v>
      </c>
      <c r="AV1693" s="23" t="n">
        <v>0.0138</v>
      </c>
      <c r="AW1693" s="23" t="s">
        <v>11774</v>
      </c>
      <c r="AX1693" s="23" t="s">
        <v>13197</v>
      </c>
      <c r="AY1693" s="23" t="n">
        <v>10000</v>
      </c>
      <c r="AZ1693" s="23" t="n">
        <v>16</v>
      </c>
      <c r="BA1693" s="23" t="s">
        <v>1465</v>
      </c>
      <c r="BB1693" s="23" t="s">
        <v>11774</v>
      </c>
      <c r="BF1693" s="23" t="s">
        <v>10498</v>
      </c>
      <c r="BG1693" s="1" t="s">
        <v>183</v>
      </c>
    </row>
    <row r="1694" s="23" customFormat="true" ht="12.75" hidden="false" customHeight="false" outlineLevel="0" collapsed="false">
      <c r="A1694" s="23" t="s">
        <v>7789</v>
      </c>
      <c r="B1694" s="23" t="s">
        <v>7790</v>
      </c>
      <c r="C1694" s="40" t="s">
        <v>177</v>
      </c>
      <c r="D1694" s="23" t="s">
        <v>1471</v>
      </c>
      <c r="E1694" s="23" t="s">
        <v>7791</v>
      </c>
      <c r="F1694" s="23" t="s">
        <v>7792</v>
      </c>
      <c r="G1694" s="23" t="n">
        <v>51</v>
      </c>
      <c r="H1694" s="23" t="n">
        <v>4000</v>
      </c>
      <c r="I1694" s="41" t="s">
        <v>188</v>
      </c>
      <c r="K1694" s="23" t="n">
        <v>0</v>
      </c>
      <c r="L1694" s="23" t="n">
        <v>1126</v>
      </c>
      <c r="M1694" s="23" t="n">
        <v>0</v>
      </c>
      <c r="N1694" s="23" t="n">
        <v>0</v>
      </c>
      <c r="O1694" s="23" t="n">
        <f aca="false">K1694+L1694</f>
        <v>1126</v>
      </c>
      <c r="P1694" s="23" t="n">
        <f aca="false">K1694+L1694+M1694+N1694</f>
        <v>1126</v>
      </c>
      <c r="Q1694" s="23" t="n">
        <v>0</v>
      </c>
      <c r="R1694" s="23" t="n">
        <v>0</v>
      </c>
      <c r="S1694" s="23" t="n">
        <v>0</v>
      </c>
      <c r="T1694" s="23" t="n">
        <v>0</v>
      </c>
      <c r="U1694" s="23" t="n">
        <f aca="false">IF(I1694="delivery",O1694-SUM(Q1694+R1694),IF(I1694="PO",P1694-SUM(Q1694:R1694)))</f>
        <v>1126</v>
      </c>
      <c r="V1694" s="43" t="n">
        <v>0.02</v>
      </c>
      <c r="W1694" s="43" t="n">
        <v>0.02</v>
      </c>
      <c r="X1694" s="43" t="n">
        <f aca="false">W1694-V1694</f>
        <v>0</v>
      </c>
      <c r="Y1694" s="43"/>
      <c r="Z1694" s="43"/>
      <c r="AA1694" s="43"/>
      <c r="AB1694" s="43"/>
      <c r="AC1694" s="43" t="s">
        <v>10482</v>
      </c>
      <c r="AD1694" s="43"/>
      <c r="AE1694" s="43"/>
      <c r="AF1694" s="43"/>
      <c r="AG1694" s="43" t="n">
        <v>0.02</v>
      </c>
      <c r="AH1694" s="43"/>
      <c r="AI1694" s="63"/>
      <c r="AJ1694" s="63"/>
      <c r="AK1694" s="43"/>
      <c r="AL1694" s="43"/>
      <c r="AM1694" s="43" t="s">
        <v>11367</v>
      </c>
      <c r="AN1694" s="43"/>
      <c r="AO1694" s="43" t="s">
        <v>1471</v>
      </c>
      <c r="AP1694" s="23" t="s">
        <v>3124</v>
      </c>
      <c r="AT1694" s="23" t="s">
        <v>10934</v>
      </c>
      <c r="AV1694" s="23" t="n">
        <v>0.02</v>
      </c>
      <c r="AW1694" s="23" t="s">
        <v>12301</v>
      </c>
      <c r="AX1694" s="23" t="n">
        <v>742792631</v>
      </c>
      <c r="AY1694" s="23" t="n">
        <v>10</v>
      </c>
      <c r="AZ1694" s="23" t="n">
        <v>8</v>
      </c>
      <c r="BA1694" s="23" t="s">
        <v>1465</v>
      </c>
      <c r="BB1694" s="23" t="s">
        <v>12301</v>
      </c>
      <c r="BF1694" s="23" t="s">
        <v>10498</v>
      </c>
      <c r="BG1694" s="1" t="s">
        <v>183</v>
      </c>
    </row>
    <row r="1695" s="23" customFormat="true" ht="12.75" hidden="false" customHeight="false" outlineLevel="0" collapsed="false">
      <c r="A1695" s="23" t="s">
        <v>7793</v>
      </c>
      <c r="B1695" s="23" t="s">
        <v>7794</v>
      </c>
      <c r="C1695" s="40" t="s">
        <v>177</v>
      </c>
      <c r="D1695" s="23" t="s">
        <v>1471</v>
      </c>
      <c r="E1695" s="23" t="s">
        <v>7795</v>
      </c>
      <c r="F1695" s="23" t="s">
        <v>7796</v>
      </c>
      <c r="G1695" s="23" t="n">
        <v>61</v>
      </c>
      <c r="H1695" s="23" t="n">
        <v>10000</v>
      </c>
      <c r="I1695" s="41" t="s">
        <v>180</v>
      </c>
      <c r="K1695" s="23" t="n">
        <v>0</v>
      </c>
      <c r="L1695" s="23" t="n">
        <v>22858</v>
      </c>
      <c r="M1695" s="23" t="n">
        <v>0</v>
      </c>
      <c r="N1695" s="23" t="n">
        <v>0</v>
      </c>
      <c r="O1695" s="23" t="n">
        <f aca="false">K1695+L1695</f>
        <v>22858</v>
      </c>
      <c r="P1695" s="23" t="n">
        <f aca="false">K1695+L1695+M1695+N1695</f>
        <v>22858</v>
      </c>
      <c r="Q1695" s="23" t="n">
        <v>1464</v>
      </c>
      <c r="R1695" s="23" t="n">
        <v>1296</v>
      </c>
      <c r="S1695" s="23" t="n">
        <v>2028</v>
      </c>
      <c r="T1695" s="23" t="n">
        <v>552</v>
      </c>
      <c r="U1695" s="23" t="n">
        <f aca="false">IF(I1695="delivery",O1695-SUM(Q1695+R1695),IF(I1695="PO",P1695-SUM(Q1695:R1695)))</f>
        <v>20098</v>
      </c>
      <c r="V1695" s="43" t="n">
        <v>0.0351</v>
      </c>
      <c r="W1695" s="43" t="n">
        <v>0.0351</v>
      </c>
      <c r="X1695" s="43" t="n">
        <f aca="false">W1695-V1695</f>
        <v>0</v>
      </c>
      <c r="Y1695" s="43"/>
      <c r="Z1695" s="43"/>
      <c r="AA1695" s="43" t="n">
        <v>0.01673</v>
      </c>
      <c r="AB1695" s="43"/>
      <c r="AC1695" s="43" t="s">
        <v>10482</v>
      </c>
      <c r="AD1695" s="43"/>
      <c r="AE1695" s="43"/>
      <c r="AF1695" s="43"/>
      <c r="AG1695" s="43" t="n">
        <v>0.00345</v>
      </c>
      <c r="AH1695" s="43"/>
      <c r="AI1695" s="63"/>
      <c r="AJ1695" s="63"/>
      <c r="AK1695" s="43"/>
      <c r="AL1695" s="43"/>
      <c r="AM1695" s="43" t="s">
        <v>10492</v>
      </c>
      <c r="AN1695" s="43"/>
      <c r="AO1695" s="43" t="s">
        <v>1471</v>
      </c>
      <c r="AP1695" s="23" t="s">
        <v>3124</v>
      </c>
      <c r="AT1695" s="23" t="s">
        <v>10959</v>
      </c>
      <c r="AV1695" s="23" t="n">
        <v>0.00345</v>
      </c>
      <c r="AW1695" s="23" t="s">
        <v>11602</v>
      </c>
      <c r="AX1695" s="23" t="s">
        <v>13198</v>
      </c>
      <c r="AY1695" s="23" t="n">
        <v>10000</v>
      </c>
      <c r="AZ1695" s="23" t="n">
        <v>9</v>
      </c>
      <c r="BA1695" s="23" t="s">
        <v>177</v>
      </c>
      <c r="BB1695" s="23" t="s">
        <v>11602</v>
      </c>
      <c r="BF1695" s="23" t="s">
        <v>10498</v>
      </c>
      <c r="BG1695" s="1" t="s">
        <v>183</v>
      </c>
    </row>
    <row r="1696" s="23" customFormat="true" ht="12.75" hidden="false" customHeight="false" outlineLevel="0" collapsed="false">
      <c r="A1696" s="23" t="s">
        <v>7797</v>
      </c>
      <c r="B1696" s="23" t="s">
        <v>7798</v>
      </c>
      <c r="C1696" s="40" t="s">
        <v>177</v>
      </c>
      <c r="D1696" s="23" t="s">
        <v>1471</v>
      </c>
      <c r="E1696" s="23" t="s">
        <v>7799</v>
      </c>
      <c r="F1696" s="23" t="s">
        <v>7800</v>
      </c>
      <c r="G1696" s="23" t="n">
        <v>43</v>
      </c>
      <c r="H1696" s="23" t="n">
        <v>4000</v>
      </c>
      <c r="I1696" s="41" t="s">
        <v>180</v>
      </c>
      <c r="K1696" s="23" t="n">
        <v>0</v>
      </c>
      <c r="L1696" s="23" t="n">
        <v>9571</v>
      </c>
      <c r="M1696" s="23" t="n">
        <v>0</v>
      </c>
      <c r="N1696" s="23" t="n">
        <v>0</v>
      </c>
      <c r="O1696" s="23" t="n">
        <f aca="false">K1696+L1696</f>
        <v>9571</v>
      </c>
      <c r="P1696" s="23" t="n">
        <f aca="false">K1696+L1696+M1696+N1696</f>
        <v>9571</v>
      </c>
      <c r="Q1696" s="23" t="n">
        <v>1464</v>
      </c>
      <c r="R1696" s="23" t="n">
        <v>1296</v>
      </c>
      <c r="S1696" s="23" t="n">
        <v>2028</v>
      </c>
      <c r="T1696" s="23" t="n">
        <v>552</v>
      </c>
      <c r="U1696" s="23" t="n">
        <f aca="false">IF(I1696="delivery",O1696-SUM(Q1696+R1696),IF(I1696="PO",P1696-SUM(Q1696:R1696)))</f>
        <v>6811</v>
      </c>
      <c r="V1696" s="43" t="n">
        <v>0.0124</v>
      </c>
      <c r="W1696" s="43" t="n">
        <v>0.0124</v>
      </c>
      <c r="X1696" s="43" t="n">
        <f aca="false">W1696-V1696</f>
        <v>0</v>
      </c>
      <c r="Y1696" s="43"/>
      <c r="Z1696" s="43"/>
      <c r="AA1696" s="43" t="n">
        <v>0.01452</v>
      </c>
      <c r="AB1696" s="43"/>
      <c r="AC1696" s="43" t="s">
        <v>10482</v>
      </c>
      <c r="AD1696" s="43"/>
      <c r="AE1696" s="43"/>
      <c r="AF1696" s="43"/>
      <c r="AG1696" s="43" t="n">
        <v>0.00401</v>
      </c>
      <c r="AH1696" s="43"/>
      <c r="AI1696" s="63"/>
      <c r="AJ1696" s="63"/>
      <c r="AK1696" s="43"/>
      <c r="AL1696" s="43"/>
      <c r="AM1696" s="43" t="s">
        <v>10492</v>
      </c>
      <c r="AN1696" s="43"/>
      <c r="AO1696" s="43" t="s">
        <v>1471</v>
      </c>
      <c r="AP1696" s="23" t="s">
        <v>3124</v>
      </c>
      <c r="AT1696" s="23" t="s">
        <v>10959</v>
      </c>
      <c r="AV1696" s="23" t="n">
        <v>0.00401</v>
      </c>
      <c r="AW1696" s="23" t="s">
        <v>11602</v>
      </c>
      <c r="AX1696" s="23" t="s">
        <v>13199</v>
      </c>
      <c r="AY1696" s="23" t="n">
        <v>4000</v>
      </c>
      <c r="AZ1696" s="23" t="n">
        <v>8</v>
      </c>
      <c r="BA1696" s="23" t="s">
        <v>1465</v>
      </c>
      <c r="BB1696" s="23" t="s">
        <v>11602</v>
      </c>
      <c r="BF1696" s="23" t="s">
        <v>10498</v>
      </c>
      <c r="BG1696" s="1" t="s">
        <v>183</v>
      </c>
    </row>
    <row r="1697" s="23" customFormat="true" ht="12.75" hidden="false" customHeight="false" outlineLevel="0" collapsed="false">
      <c r="A1697" s="23" t="s">
        <v>7801</v>
      </c>
      <c r="B1697" s="23" t="s">
        <v>7802</v>
      </c>
      <c r="C1697" s="40" t="s">
        <v>177</v>
      </c>
      <c r="D1697" s="23" t="s">
        <v>1471</v>
      </c>
      <c r="E1697" s="23" t="s">
        <v>7803</v>
      </c>
      <c r="F1697" s="23" t="s">
        <v>7804</v>
      </c>
      <c r="G1697" s="23" t="n">
        <v>103</v>
      </c>
      <c r="H1697" s="23" t="n">
        <v>6000</v>
      </c>
      <c r="I1697" s="41" t="s">
        <v>188</v>
      </c>
      <c r="K1697" s="23" t="n">
        <v>0</v>
      </c>
      <c r="L1697" s="23" t="n">
        <v>8033</v>
      </c>
      <c r="M1697" s="23" t="n">
        <v>0</v>
      </c>
      <c r="N1697" s="23" t="n">
        <v>0</v>
      </c>
      <c r="O1697" s="23" t="n">
        <f aca="false">K1697+L1697</f>
        <v>8033</v>
      </c>
      <c r="P1697" s="23" t="n">
        <f aca="false">K1697+L1697+M1697+N1697</f>
        <v>8033</v>
      </c>
      <c r="Q1697" s="23" t="n">
        <v>887</v>
      </c>
      <c r="R1697" s="23" t="n">
        <v>1428</v>
      </c>
      <c r="S1697" s="23" t="n">
        <v>1381</v>
      </c>
      <c r="T1697" s="23" t="n">
        <v>642</v>
      </c>
      <c r="U1697" s="23" t="n">
        <f aca="false">IF(I1697="delivery",O1697-SUM(Q1697+R1697),IF(I1697="PO",P1697-SUM(Q1697:R1697)))</f>
        <v>5718</v>
      </c>
      <c r="V1697" s="43" t="n">
        <v>0.18</v>
      </c>
      <c r="W1697" s="43" t="n">
        <v>0.18</v>
      </c>
      <c r="X1697" s="43" t="n">
        <f aca="false">W1697-V1697</f>
        <v>0</v>
      </c>
      <c r="Y1697" s="43"/>
      <c r="Z1697" s="43"/>
      <c r="AA1697" s="43"/>
      <c r="AB1697" s="43"/>
      <c r="AC1697" s="43" t="s">
        <v>10482</v>
      </c>
      <c r="AD1697" s="43"/>
      <c r="AE1697" s="43"/>
      <c r="AF1697" s="43"/>
      <c r="AG1697" s="43" t="n">
        <v>0.18</v>
      </c>
      <c r="AH1697" s="43"/>
      <c r="AI1697" s="63"/>
      <c r="AJ1697" s="63"/>
      <c r="AK1697" s="43"/>
      <c r="AL1697" s="43"/>
      <c r="AM1697" s="43" t="s">
        <v>11367</v>
      </c>
      <c r="AN1697" s="43"/>
      <c r="AO1697" s="43" t="s">
        <v>1471</v>
      </c>
      <c r="AP1697" s="23" t="s">
        <v>3124</v>
      </c>
      <c r="AT1697" s="23" t="s">
        <v>10959</v>
      </c>
      <c r="AV1697" s="23" t="n">
        <v>0.18</v>
      </c>
      <c r="AW1697" s="23" t="s">
        <v>13124</v>
      </c>
      <c r="AX1697" s="23" t="s">
        <v>13200</v>
      </c>
      <c r="AY1697" s="23" t="n">
        <v>6000</v>
      </c>
      <c r="AZ1697" s="23" t="n">
        <v>16</v>
      </c>
      <c r="BA1697" s="23" t="s">
        <v>177</v>
      </c>
      <c r="BB1697" s="23" t="s">
        <v>13124</v>
      </c>
      <c r="BF1697" s="23" t="s">
        <v>10498</v>
      </c>
      <c r="BG1697" s="1" t="s">
        <v>183</v>
      </c>
    </row>
    <row r="1698" s="23" customFormat="true" ht="12.75" hidden="false" customHeight="false" outlineLevel="0" collapsed="false">
      <c r="A1698" s="23" t="s">
        <v>7805</v>
      </c>
      <c r="B1698" s="23" t="s">
        <v>7806</v>
      </c>
      <c r="C1698" s="40" t="s">
        <v>177</v>
      </c>
      <c r="D1698" s="23" t="s">
        <v>1471</v>
      </c>
      <c r="E1698" s="23" t="s">
        <v>7807</v>
      </c>
      <c r="F1698" s="23" t="s">
        <v>7808</v>
      </c>
      <c r="G1698" s="23" t="n">
        <v>56</v>
      </c>
      <c r="H1698" s="23" t="n">
        <v>10000</v>
      </c>
      <c r="I1698" s="41" t="s">
        <v>180</v>
      </c>
      <c r="K1698" s="23" t="n">
        <v>0</v>
      </c>
      <c r="L1698" s="23" t="n">
        <v>17226</v>
      </c>
      <c r="M1698" s="23" t="n">
        <v>0</v>
      </c>
      <c r="N1698" s="23" t="n">
        <v>0</v>
      </c>
      <c r="O1698" s="23" t="n">
        <f aca="false">K1698+L1698</f>
        <v>17226</v>
      </c>
      <c r="P1698" s="23" t="n">
        <f aca="false">K1698+L1698+M1698+N1698</f>
        <v>17226</v>
      </c>
      <c r="Q1698" s="23" t="n">
        <v>1532</v>
      </c>
      <c r="R1698" s="23" t="n">
        <v>1434</v>
      </c>
      <c r="S1698" s="23" t="n">
        <v>1752</v>
      </c>
      <c r="T1698" s="23" t="n">
        <v>1494</v>
      </c>
      <c r="U1698" s="23" t="n">
        <f aca="false">IF(I1698="delivery",O1698-SUM(Q1698+R1698),IF(I1698="PO",P1698-SUM(Q1698:R1698)))</f>
        <v>14260</v>
      </c>
      <c r="V1698" s="43" t="n">
        <v>0.0325</v>
      </c>
      <c r="W1698" s="43" t="n">
        <v>0.0325</v>
      </c>
      <c r="X1698" s="43" t="n">
        <f aca="false">W1698-V1698</f>
        <v>0</v>
      </c>
      <c r="Y1698" s="43"/>
      <c r="Z1698" s="43"/>
      <c r="AA1698" s="43"/>
      <c r="AB1698" s="43"/>
      <c r="AC1698" s="43" t="s">
        <v>10482</v>
      </c>
      <c r="AD1698" s="43"/>
      <c r="AE1698" s="43"/>
      <c r="AF1698" s="43"/>
      <c r="AG1698" s="43" t="n">
        <v>0.0324</v>
      </c>
      <c r="AH1698" s="43"/>
      <c r="AI1698" s="63"/>
      <c r="AJ1698" s="63"/>
      <c r="AK1698" s="43"/>
      <c r="AL1698" s="43"/>
      <c r="AM1698" s="43" t="s">
        <v>10492</v>
      </c>
      <c r="AN1698" s="43"/>
      <c r="AO1698" s="43" t="s">
        <v>1471</v>
      </c>
      <c r="AP1698" s="23" t="s">
        <v>3124</v>
      </c>
      <c r="AT1698" s="23" t="s">
        <v>10959</v>
      </c>
      <c r="AV1698" s="23" t="n">
        <v>0.0324</v>
      </c>
      <c r="AW1698" s="23" t="s">
        <v>11602</v>
      </c>
      <c r="AX1698" s="23" t="s">
        <v>13201</v>
      </c>
      <c r="AY1698" s="23" t="n">
        <v>10000</v>
      </c>
      <c r="AZ1698" s="23" t="n">
        <v>10</v>
      </c>
      <c r="BA1698" s="23" t="s">
        <v>177</v>
      </c>
      <c r="BB1698" s="23" t="s">
        <v>11602</v>
      </c>
      <c r="BF1698" s="23" t="s">
        <v>10498</v>
      </c>
      <c r="BG1698" s="1" t="s">
        <v>183</v>
      </c>
    </row>
    <row r="1699" s="23" customFormat="true" ht="12.75" hidden="false" customHeight="false" outlineLevel="0" collapsed="false">
      <c r="A1699" s="23" t="s">
        <v>7809</v>
      </c>
      <c r="B1699" s="23" t="s">
        <v>7810</v>
      </c>
      <c r="C1699" s="40" t="s">
        <v>177</v>
      </c>
      <c r="D1699" s="23" t="s">
        <v>1471</v>
      </c>
      <c r="E1699" s="23" t="s">
        <v>7811</v>
      </c>
      <c r="F1699" s="23" t="s">
        <v>7812</v>
      </c>
      <c r="G1699" s="23" t="n">
        <v>56</v>
      </c>
      <c r="H1699" s="23" t="n">
        <v>3000</v>
      </c>
      <c r="I1699" s="41" t="s">
        <v>188</v>
      </c>
      <c r="K1699" s="23" t="n">
        <v>0</v>
      </c>
      <c r="L1699" s="23" t="n">
        <v>0</v>
      </c>
      <c r="M1699" s="23" t="n">
        <v>0</v>
      </c>
      <c r="N1699" s="23" t="n">
        <v>0</v>
      </c>
      <c r="O1699" s="23" t="n">
        <f aca="false">K1699+L1699</f>
        <v>0</v>
      </c>
      <c r="P1699" s="23" t="n">
        <f aca="false">K1699+L1699+M1699+N1699</f>
        <v>0</v>
      </c>
      <c r="Q1699" s="23" t="n">
        <v>120</v>
      </c>
      <c r="R1699" s="23" t="n">
        <v>7902</v>
      </c>
      <c r="S1699" s="23" t="n">
        <v>6111</v>
      </c>
      <c r="T1699" s="23" t="n">
        <v>5709</v>
      </c>
      <c r="U1699" s="23" t="n">
        <f aca="false">IF(I1699="delivery",O1699-SUM(Q1699+R1699),IF(I1699="PO",P1699-SUM(Q1699:R1699)))</f>
        <v>-8022</v>
      </c>
      <c r="V1699" s="43" t="n">
        <v>0.0325</v>
      </c>
      <c r="W1699" s="43" t="n">
        <v>0.0325</v>
      </c>
      <c r="X1699" s="43" t="n">
        <f aca="false">W1699-V1699</f>
        <v>0</v>
      </c>
      <c r="Y1699" s="43"/>
      <c r="Z1699" s="43"/>
      <c r="AA1699" s="43"/>
      <c r="AB1699" s="43"/>
      <c r="AC1699" s="43" t="s">
        <v>10482</v>
      </c>
      <c r="AD1699" s="43"/>
      <c r="AE1699" s="43"/>
      <c r="AF1699" s="43"/>
      <c r="AG1699" s="43" t="n">
        <v>0.0325</v>
      </c>
      <c r="AH1699" s="43"/>
      <c r="AI1699" s="63"/>
      <c r="AJ1699" s="63"/>
      <c r="AK1699" s="43"/>
      <c r="AL1699" s="43"/>
      <c r="AM1699" s="43" t="s">
        <v>11367</v>
      </c>
      <c r="AN1699" s="43"/>
      <c r="AO1699" s="43" t="s">
        <v>1471</v>
      </c>
      <c r="AP1699" s="23" t="s">
        <v>3124</v>
      </c>
      <c r="AT1699" s="23" t="s">
        <v>10934</v>
      </c>
      <c r="AV1699" s="23" t="n">
        <v>0.0325</v>
      </c>
      <c r="AW1699" s="23" t="s">
        <v>11593</v>
      </c>
      <c r="AX1699" s="23" t="s">
        <v>13202</v>
      </c>
      <c r="AY1699" s="23" t="n">
        <v>3000</v>
      </c>
      <c r="AZ1699" s="23" t="n">
        <v>20</v>
      </c>
      <c r="BB1699" s="23" t="s">
        <v>11593</v>
      </c>
      <c r="BE1699" s="23" t="s">
        <v>11277</v>
      </c>
      <c r="BF1699" s="23" t="s">
        <v>11956</v>
      </c>
      <c r="BG1699" s="1" t="s">
        <v>183</v>
      </c>
    </row>
    <row r="1700" s="23" customFormat="true" ht="12.75" hidden="false" customHeight="false" outlineLevel="0" collapsed="false">
      <c r="A1700" s="23" t="s">
        <v>7813</v>
      </c>
      <c r="B1700" s="23" t="s">
        <v>7810</v>
      </c>
      <c r="C1700" s="40" t="s">
        <v>177</v>
      </c>
      <c r="D1700" s="23" t="s">
        <v>1471</v>
      </c>
      <c r="E1700" s="23" t="s">
        <v>7811</v>
      </c>
      <c r="F1700" s="23" t="s">
        <v>7814</v>
      </c>
      <c r="G1700" s="23" t="n">
        <v>53</v>
      </c>
      <c r="H1700" s="23" t="n">
        <v>4000</v>
      </c>
      <c r="I1700" s="41" t="s">
        <v>180</v>
      </c>
      <c r="K1700" s="23" t="n">
        <v>0</v>
      </c>
      <c r="L1700" s="23" t="n">
        <v>0</v>
      </c>
      <c r="M1700" s="23" t="n">
        <v>0</v>
      </c>
      <c r="N1700" s="23" t="n">
        <v>0</v>
      </c>
      <c r="O1700" s="23" t="n">
        <f aca="false">K1700+L1700</f>
        <v>0</v>
      </c>
      <c r="P1700" s="23" t="n">
        <f aca="false">K1700+L1700+M1700+N1700</f>
        <v>0</v>
      </c>
      <c r="Q1700" s="23" t="n">
        <v>0</v>
      </c>
      <c r="R1700" s="23" t="n">
        <v>7902</v>
      </c>
      <c r="S1700" s="23" t="n">
        <v>6732</v>
      </c>
      <c r="T1700" s="23" t="n">
        <v>4488</v>
      </c>
      <c r="U1700" s="23" t="n">
        <f aca="false">IF(I1700="delivery",O1700-SUM(Q1700+R1700),IF(I1700="PO",P1700-SUM(Q1700:R1700)))</f>
        <v>-7902</v>
      </c>
      <c r="V1700" s="43" t="n">
        <v>0.0325</v>
      </c>
      <c r="W1700" s="43" t="n">
        <v>0.0325</v>
      </c>
      <c r="X1700" s="43" t="n">
        <f aca="false">W1700-V1700</f>
        <v>0</v>
      </c>
      <c r="Y1700" s="43"/>
      <c r="Z1700" s="43"/>
      <c r="AA1700" s="43"/>
      <c r="AB1700" s="43"/>
      <c r="AC1700" s="43" t="s">
        <v>10482</v>
      </c>
      <c r="AD1700" s="43"/>
      <c r="AE1700" s="43"/>
      <c r="AF1700" s="43"/>
      <c r="AG1700" s="43" t="n">
        <v>0.0325</v>
      </c>
      <c r="AH1700" s="43"/>
      <c r="AI1700" s="63"/>
      <c r="AJ1700" s="63"/>
      <c r="AK1700" s="43"/>
      <c r="AL1700" s="43"/>
      <c r="AM1700" s="43" t="s">
        <v>11367</v>
      </c>
      <c r="AN1700" s="43"/>
      <c r="AO1700" s="43" t="s">
        <v>1471</v>
      </c>
      <c r="AP1700" s="23" t="s">
        <v>3124</v>
      </c>
      <c r="AT1700" s="23" t="s">
        <v>10934</v>
      </c>
      <c r="AV1700" s="23" t="n">
        <v>0.0325</v>
      </c>
      <c r="AW1700" s="23" t="s">
        <v>11593</v>
      </c>
      <c r="AX1700" s="23" t="s">
        <v>13202</v>
      </c>
      <c r="AY1700" s="23" t="n">
        <v>3000</v>
      </c>
      <c r="AZ1700" s="23" t="n">
        <v>20</v>
      </c>
      <c r="BA1700" s="23" t="s">
        <v>1465</v>
      </c>
      <c r="BB1700" s="23" t="s">
        <v>11593</v>
      </c>
      <c r="BF1700" s="23" t="s">
        <v>10498</v>
      </c>
      <c r="BG1700" s="1" t="s">
        <v>183</v>
      </c>
    </row>
    <row r="1701" s="23" customFormat="true" ht="12.75" hidden="false" customHeight="false" outlineLevel="0" collapsed="false">
      <c r="A1701" s="23" t="s">
        <v>7815</v>
      </c>
      <c r="B1701" s="23" t="s">
        <v>7816</v>
      </c>
      <c r="C1701" s="40" t="s">
        <v>177</v>
      </c>
      <c r="D1701" s="23" t="s">
        <v>1471</v>
      </c>
      <c r="E1701" s="23" t="s">
        <v>7817</v>
      </c>
      <c r="F1701" s="23" t="s">
        <v>7818</v>
      </c>
      <c r="G1701" s="23" t="n">
        <v>55</v>
      </c>
      <c r="H1701" s="23" t="n">
        <v>3150</v>
      </c>
      <c r="I1701" s="41" t="s">
        <v>180</v>
      </c>
      <c r="K1701" s="23" t="n">
        <v>0</v>
      </c>
      <c r="L1701" s="23" t="n">
        <v>5337</v>
      </c>
      <c r="M1701" s="23" t="n">
        <v>4050</v>
      </c>
      <c r="N1701" s="23" t="n">
        <v>0</v>
      </c>
      <c r="O1701" s="23" t="n">
        <f aca="false">K1701+L1701</f>
        <v>5337</v>
      </c>
      <c r="P1701" s="23" t="n">
        <f aca="false">K1701+L1701+M1701+N1701</f>
        <v>9387</v>
      </c>
      <c r="Q1701" s="23" t="n">
        <v>7904</v>
      </c>
      <c r="R1701" s="23" t="n">
        <v>2640</v>
      </c>
      <c r="S1701" s="23" t="n">
        <v>1734</v>
      </c>
      <c r="T1701" s="23" t="n">
        <v>1036</v>
      </c>
      <c r="U1701" s="23" t="n">
        <f aca="false">IF(I1701="delivery",O1701-SUM(Q1701+R1701),IF(I1701="PO",P1701-SUM(Q1701:R1701)))</f>
        <v>-5207</v>
      </c>
      <c r="V1701" s="43" t="n">
        <v>0.273</v>
      </c>
      <c r="W1701" s="43" t="n">
        <v>0.273</v>
      </c>
      <c r="X1701" s="43" t="n">
        <f aca="false">W1701-V1701</f>
        <v>0</v>
      </c>
      <c r="Y1701" s="43"/>
      <c r="Z1701" s="43"/>
      <c r="AA1701" s="43"/>
      <c r="AB1701" s="43"/>
      <c r="AC1701" s="43" t="s">
        <v>10482</v>
      </c>
      <c r="AD1701" s="43"/>
      <c r="AE1701" s="43"/>
      <c r="AF1701" s="43"/>
      <c r="AG1701" s="43" t="n">
        <v>0.17</v>
      </c>
      <c r="AH1701" s="43"/>
      <c r="AI1701" s="63"/>
      <c r="AJ1701" s="63"/>
      <c r="AK1701" s="43"/>
      <c r="AL1701" s="43"/>
      <c r="AM1701" s="43" t="s">
        <v>10492</v>
      </c>
      <c r="AN1701" s="43"/>
      <c r="AO1701" s="43" t="s">
        <v>1471</v>
      </c>
      <c r="AP1701" s="23" t="s">
        <v>3124</v>
      </c>
      <c r="AT1701" s="23" t="s">
        <v>10934</v>
      </c>
      <c r="AV1701" s="23" t="n">
        <v>0.17</v>
      </c>
      <c r="AW1701" s="23" t="s">
        <v>13130</v>
      </c>
      <c r="AX1701" s="23" t="s">
        <v>13203</v>
      </c>
      <c r="AY1701" s="23" t="n">
        <v>6300</v>
      </c>
      <c r="AZ1701" s="23" t="n">
        <v>6</v>
      </c>
      <c r="BA1701" s="23" t="s">
        <v>1465</v>
      </c>
      <c r="BB1701" s="23" t="s">
        <v>13130</v>
      </c>
      <c r="BF1701" s="23" t="s">
        <v>10498</v>
      </c>
      <c r="BG1701" s="1" t="s">
        <v>183</v>
      </c>
    </row>
    <row r="1702" s="23" customFormat="true" ht="12.75" hidden="false" customHeight="false" outlineLevel="0" collapsed="false">
      <c r="A1702" s="23" t="s">
        <v>7819</v>
      </c>
      <c r="B1702" s="23" t="s">
        <v>7820</v>
      </c>
      <c r="C1702" s="40" t="s">
        <v>177</v>
      </c>
      <c r="D1702" s="23" t="s">
        <v>1471</v>
      </c>
      <c r="E1702" s="23" t="s">
        <v>7821</v>
      </c>
      <c r="F1702" s="23" t="s">
        <v>7822</v>
      </c>
      <c r="G1702" s="23" t="n">
        <v>91</v>
      </c>
      <c r="H1702" s="23" t="n">
        <v>350</v>
      </c>
      <c r="I1702" s="41" t="s">
        <v>180</v>
      </c>
      <c r="K1702" s="23" t="n">
        <v>0</v>
      </c>
      <c r="L1702" s="23" t="n">
        <v>43700</v>
      </c>
      <c r="M1702" s="23" t="n">
        <v>27300</v>
      </c>
      <c r="N1702" s="23" t="n">
        <v>0</v>
      </c>
      <c r="O1702" s="23" t="n">
        <f aca="false">K1702+L1702</f>
        <v>43700</v>
      </c>
      <c r="P1702" s="23" t="n">
        <f aca="false">K1702+L1702+M1702+N1702</f>
        <v>71000</v>
      </c>
      <c r="Q1702" s="23" t="n">
        <v>25434</v>
      </c>
      <c r="R1702" s="23" t="n">
        <v>74572</v>
      </c>
      <c r="S1702" s="23" t="n">
        <v>78104</v>
      </c>
      <c r="T1702" s="23" t="n">
        <v>76678</v>
      </c>
      <c r="U1702" s="23" t="n">
        <f aca="false">IF(I1702="delivery",O1702-SUM(Q1702+R1702),IF(I1702="PO",P1702-SUM(Q1702:R1702)))</f>
        <v>-56306</v>
      </c>
      <c r="V1702" s="43" t="n">
        <v>0.5375</v>
      </c>
      <c r="W1702" s="43" t="n">
        <v>0.375</v>
      </c>
      <c r="X1702" s="43" t="n">
        <f aca="false">W1702-V1702</f>
        <v>-0.1625</v>
      </c>
      <c r="Y1702" s="43"/>
      <c r="Z1702" s="43"/>
      <c r="AA1702" s="43"/>
      <c r="AB1702" s="43"/>
      <c r="AC1702" s="43" t="s">
        <v>10482</v>
      </c>
      <c r="AD1702" s="43"/>
      <c r="AE1702" s="43"/>
      <c r="AF1702" s="43"/>
      <c r="AG1702" s="43" t="n">
        <v>0.375</v>
      </c>
      <c r="AH1702" s="43"/>
      <c r="AI1702" s="63"/>
      <c r="AJ1702" s="63"/>
      <c r="AK1702" s="43"/>
      <c r="AL1702" s="43"/>
      <c r="AM1702" s="43" t="s">
        <v>11635</v>
      </c>
      <c r="AN1702" s="43"/>
      <c r="AO1702" s="43" t="s">
        <v>1471</v>
      </c>
      <c r="AP1702" s="23" t="s">
        <v>3124</v>
      </c>
      <c r="AT1702" s="23" t="s">
        <v>10493</v>
      </c>
      <c r="AV1702" s="23" t="n">
        <v>0.375</v>
      </c>
      <c r="AW1702" s="23" t="s">
        <v>10953</v>
      </c>
      <c r="AX1702" s="23" t="s">
        <v>13204</v>
      </c>
      <c r="AY1702" s="23" t="n">
        <v>1050</v>
      </c>
      <c r="AZ1702" s="23" t="n">
        <v>12</v>
      </c>
      <c r="BA1702" s="23" t="s">
        <v>177</v>
      </c>
      <c r="BB1702" s="23" t="s">
        <v>11583</v>
      </c>
      <c r="BF1702" s="23" t="s">
        <v>10498</v>
      </c>
      <c r="BG1702" s="1" t="s">
        <v>183</v>
      </c>
    </row>
    <row r="1703" s="23" customFormat="true" ht="12.75" hidden="false" customHeight="false" outlineLevel="0" collapsed="false">
      <c r="A1703" s="23" t="s">
        <v>7823</v>
      </c>
      <c r="B1703" s="23" t="s">
        <v>7824</v>
      </c>
      <c r="C1703" s="40" t="s">
        <v>177</v>
      </c>
      <c r="D1703" s="23" t="s">
        <v>1471</v>
      </c>
      <c r="E1703" s="23" t="s">
        <v>7825</v>
      </c>
      <c r="F1703" s="23" t="s">
        <v>7826</v>
      </c>
      <c r="G1703" s="23" t="n">
        <v>55</v>
      </c>
      <c r="H1703" s="23" t="n">
        <v>1</v>
      </c>
      <c r="I1703" s="41" t="s">
        <v>188</v>
      </c>
      <c r="K1703" s="23" t="n">
        <v>0</v>
      </c>
      <c r="L1703" s="23" t="n">
        <v>0</v>
      </c>
      <c r="M1703" s="23" t="n">
        <v>0</v>
      </c>
      <c r="N1703" s="23" t="n">
        <v>0</v>
      </c>
      <c r="O1703" s="23" t="n">
        <f aca="false">K1703+L1703</f>
        <v>0</v>
      </c>
      <c r="P1703" s="23" t="n">
        <f aca="false">K1703+L1703+M1703+N1703</f>
        <v>0</v>
      </c>
      <c r="Q1703" s="23" t="n">
        <v>0</v>
      </c>
      <c r="R1703" s="23" t="n">
        <v>27</v>
      </c>
      <c r="S1703" s="23" t="n">
        <v>196</v>
      </c>
      <c r="T1703" s="23" t="n">
        <v>30</v>
      </c>
      <c r="U1703" s="23" t="n">
        <f aca="false">IF(I1703="delivery",O1703-SUM(Q1703+R1703),IF(I1703="PO",P1703-SUM(Q1703:R1703)))</f>
        <v>-27</v>
      </c>
      <c r="V1703" s="69" t="n">
        <v>0.5</v>
      </c>
      <c r="W1703" s="43" t="n">
        <v>0.5</v>
      </c>
      <c r="X1703" s="43" t="n">
        <f aca="false">W1703-V1703</f>
        <v>0</v>
      </c>
      <c r="Y1703" s="43"/>
      <c r="Z1703" s="43"/>
      <c r="AA1703" s="43"/>
      <c r="AB1703" s="43"/>
      <c r="AC1703" s="43" t="s">
        <v>10482</v>
      </c>
      <c r="AD1703" s="43"/>
      <c r="AE1703" s="43" t="s">
        <v>13205</v>
      </c>
      <c r="AF1703" s="43"/>
      <c r="AG1703" s="43" t="n">
        <v>0.5</v>
      </c>
      <c r="AH1703" s="43"/>
      <c r="AI1703" s="63"/>
      <c r="AJ1703" s="63"/>
      <c r="AK1703" s="43"/>
      <c r="AL1703" s="43"/>
      <c r="AM1703" s="43"/>
      <c r="AN1703" s="43"/>
      <c r="AO1703" s="43" t="s">
        <v>1471</v>
      </c>
      <c r="AP1703" s="23" t="s">
        <v>3124</v>
      </c>
      <c r="AT1703" s="23" t="s">
        <v>10943</v>
      </c>
      <c r="AV1703" s="23" t="n">
        <v>0.5</v>
      </c>
      <c r="AW1703" s="23" t="s">
        <v>13121</v>
      </c>
      <c r="AX1703" s="23" t="s">
        <v>13206</v>
      </c>
      <c r="AY1703" s="23" t="n">
        <v>500</v>
      </c>
      <c r="AZ1703" s="23" t="n">
        <v>8</v>
      </c>
      <c r="BA1703" s="23" t="s">
        <v>1465</v>
      </c>
      <c r="BB1703" s="23" t="s">
        <v>13121</v>
      </c>
      <c r="BF1703" s="23" t="s">
        <v>11284</v>
      </c>
      <c r="BG1703" s="1" t="s">
        <v>183</v>
      </c>
    </row>
    <row r="1704" s="23" customFormat="true" ht="12.75" hidden="false" customHeight="false" outlineLevel="0" collapsed="false">
      <c r="A1704" s="23" t="s">
        <v>7827</v>
      </c>
      <c r="B1704" s="23" t="s">
        <v>7828</v>
      </c>
      <c r="C1704" s="40" t="s">
        <v>177</v>
      </c>
      <c r="D1704" s="23" t="s">
        <v>1471</v>
      </c>
      <c r="E1704" s="23" t="s">
        <v>7829</v>
      </c>
      <c r="F1704" s="23" t="s">
        <v>7830</v>
      </c>
      <c r="G1704" s="23" t="n">
        <v>63</v>
      </c>
      <c r="H1704" s="23" t="n">
        <v>6250</v>
      </c>
      <c r="I1704" s="41" t="s">
        <v>188</v>
      </c>
      <c r="K1704" s="23" t="n">
        <v>0</v>
      </c>
      <c r="L1704" s="23" t="n">
        <v>70006</v>
      </c>
      <c r="M1704" s="23" t="n">
        <v>0</v>
      </c>
      <c r="N1704" s="23" t="n">
        <v>0</v>
      </c>
      <c r="O1704" s="23" t="n">
        <f aca="false">K1704+L1704</f>
        <v>70006</v>
      </c>
      <c r="P1704" s="23" t="n">
        <f aca="false">K1704+L1704+M1704+N1704</f>
        <v>70006</v>
      </c>
      <c r="Q1704" s="23" t="n">
        <v>38202</v>
      </c>
      <c r="R1704" s="23" t="n">
        <v>85518</v>
      </c>
      <c r="S1704" s="23" t="n">
        <v>123220</v>
      </c>
      <c r="T1704" s="23" t="n">
        <v>66422</v>
      </c>
      <c r="U1704" s="23" t="n">
        <f aca="false">IF(I1704="delivery",O1704-SUM(Q1704+R1704),IF(I1704="PO",P1704-SUM(Q1704:R1704)))</f>
        <v>-53714</v>
      </c>
      <c r="V1704" s="43" t="n">
        <v>0.347</v>
      </c>
      <c r="W1704" s="43" t="n">
        <v>0.347</v>
      </c>
      <c r="X1704" s="43" t="n">
        <f aca="false">W1704-V1704</f>
        <v>0</v>
      </c>
      <c r="Y1704" s="43"/>
      <c r="Z1704" s="43"/>
      <c r="AA1704" s="43" t="n">
        <v>0.29358</v>
      </c>
      <c r="AB1704" s="43"/>
      <c r="AC1704" s="43" t="s">
        <v>10482</v>
      </c>
      <c r="AD1704" s="43"/>
      <c r="AE1704" s="43"/>
      <c r="AF1704" s="43"/>
      <c r="AG1704" s="43" t="n">
        <v>0.347</v>
      </c>
      <c r="AH1704" s="43"/>
      <c r="AI1704" s="63"/>
      <c r="AJ1704" s="63"/>
      <c r="AK1704" s="43"/>
      <c r="AL1704" s="43"/>
      <c r="AM1704" s="43" t="s">
        <v>11367</v>
      </c>
      <c r="AN1704" s="43"/>
      <c r="AO1704" s="43" t="s">
        <v>1471</v>
      </c>
      <c r="AP1704" s="23" t="s">
        <v>3124</v>
      </c>
      <c r="AT1704" s="23" t="s">
        <v>10943</v>
      </c>
      <c r="AV1704" s="23" t="n">
        <v>0.347</v>
      </c>
      <c r="AW1704" s="23" t="s">
        <v>10953</v>
      </c>
      <c r="AX1704" s="23" t="s">
        <v>13207</v>
      </c>
      <c r="AY1704" s="23" t="n">
        <v>6250</v>
      </c>
      <c r="AZ1704" s="23" t="n">
        <v>10</v>
      </c>
      <c r="BA1704" s="23" t="s">
        <v>1465</v>
      </c>
      <c r="BB1704" s="23" t="s">
        <v>10953</v>
      </c>
      <c r="BF1704" s="23" t="s">
        <v>10498</v>
      </c>
      <c r="BG1704" s="1" t="s">
        <v>183</v>
      </c>
    </row>
    <row r="1705" s="23" customFormat="true" ht="12.75" hidden="false" customHeight="false" outlineLevel="0" collapsed="false">
      <c r="A1705" s="23" t="s">
        <v>7831</v>
      </c>
      <c r="B1705" s="23" t="s">
        <v>7832</v>
      </c>
      <c r="C1705" s="40" t="s">
        <v>177</v>
      </c>
      <c r="D1705" s="23" t="s">
        <v>1471</v>
      </c>
      <c r="E1705" s="23" t="s">
        <v>7833</v>
      </c>
      <c r="F1705" s="23" t="s">
        <v>7834</v>
      </c>
      <c r="G1705" s="23" t="n">
        <v>78</v>
      </c>
      <c r="H1705" s="23" t="n">
        <v>500</v>
      </c>
      <c r="I1705" s="41" t="s">
        <v>180</v>
      </c>
      <c r="K1705" s="23" t="n">
        <v>0</v>
      </c>
      <c r="L1705" s="23" t="n">
        <v>6546</v>
      </c>
      <c r="M1705" s="23" t="n">
        <v>57</v>
      </c>
      <c r="N1705" s="23" t="n">
        <v>4000</v>
      </c>
      <c r="O1705" s="23" t="n">
        <f aca="false">K1705+L1705</f>
        <v>6546</v>
      </c>
      <c r="P1705" s="23" t="n">
        <f aca="false">K1705+L1705+M1705+N1705</f>
        <v>10603</v>
      </c>
      <c r="Q1705" s="23" t="n">
        <v>3549</v>
      </c>
      <c r="R1705" s="23" t="n">
        <v>9770</v>
      </c>
      <c r="S1705" s="23" t="n">
        <v>9027</v>
      </c>
      <c r="T1705" s="23" t="n">
        <v>6767</v>
      </c>
      <c r="U1705" s="23" t="n">
        <f aca="false">IF(I1705="delivery",O1705-SUM(Q1705+R1705),IF(I1705="PO",P1705-SUM(Q1705:R1705)))</f>
        <v>-6773</v>
      </c>
      <c r="V1705" s="43" t="n">
        <v>0.5185</v>
      </c>
      <c r="W1705" s="43" t="n">
        <v>0.5185</v>
      </c>
      <c r="X1705" s="43" t="n">
        <f aca="false">W1705-V1705</f>
        <v>0</v>
      </c>
      <c r="Y1705" s="43"/>
      <c r="Z1705" s="43"/>
      <c r="AA1705" s="43"/>
      <c r="AB1705" s="43"/>
      <c r="AC1705" s="43" t="s">
        <v>10482</v>
      </c>
      <c r="AD1705" s="43"/>
      <c r="AE1705" s="43"/>
      <c r="AF1705" s="43"/>
      <c r="AG1705" s="43" t="n">
        <v>0.42</v>
      </c>
      <c r="AH1705" s="43"/>
      <c r="AI1705" s="63"/>
      <c r="AJ1705" s="63"/>
      <c r="AK1705" s="43"/>
      <c r="AL1705" s="43"/>
      <c r="AM1705" s="43" t="s">
        <v>10492</v>
      </c>
      <c r="AN1705" s="43"/>
      <c r="AO1705" s="43" t="s">
        <v>1471</v>
      </c>
      <c r="AP1705" s="23" t="s">
        <v>3124</v>
      </c>
      <c r="AT1705" s="23" t="s">
        <v>10493</v>
      </c>
      <c r="AV1705" s="23" t="n">
        <v>0.42</v>
      </c>
      <c r="AW1705" s="23" t="s">
        <v>10953</v>
      </c>
      <c r="AX1705" s="23" t="s">
        <v>13208</v>
      </c>
      <c r="AY1705" s="23" t="n">
        <v>500</v>
      </c>
      <c r="AZ1705" s="23" t="n">
        <v>22</v>
      </c>
      <c r="BA1705" s="23" t="s">
        <v>1465</v>
      </c>
      <c r="BB1705" s="23" t="s">
        <v>11583</v>
      </c>
      <c r="BF1705" s="23" t="s">
        <v>10498</v>
      </c>
      <c r="BG1705" s="1" t="s">
        <v>183</v>
      </c>
    </row>
    <row r="1706" s="23" customFormat="true" ht="12.75" hidden="false" customHeight="false" outlineLevel="0" collapsed="false">
      <c r="A1706" s="23" t="s">
        <v>7835</v>
      </c>
      <c r="B1706" s="23" t="s">
        <v>7836</v>
      </c>
      <c r="C1706" s="40" t="s">
        <v>177</v>
      </c>
      <c r="D1706" s="23" t="s">
        <v>1471</v>
      </c>
      <c r="E1706" s="23" t="s">
        <v>7837</v>
      </c>
      <c r="F1706" s="23" t="s">
        <v>7838</v>
      </c>
      <c r="G1706" s="23" t="n">
        <v>43</v>
      </c>
      <c r="H1706" s="23" t="n">
        <v>1</v>
      </c>
      <c r="I1706" s="41" t="s">
        <v>180</v>
      </c>
      <c r="K1706" s="23" t="n">
        <v>0</v>
      </c>
      <c r="L1706" s="23" t="n">
        <v>0</v>
      </c>
      <c r="M1706" s="23" t="n">
        <v>0</v>
      </c>
      <c r="N1706" s="23" t="n">
        <v>0</v>
      </c>
      <c r="O1706" s="23" t="n">
        <f aca="false">K1706+L1706</f>
        <v>0</v>
      </c>
      <c r="P1706" s="23" t="n">
        <f aca="false">K1706+L1706+M1706+N1706</f>
        <v>0</v>
      </c>
      <c r="Q1706" s="23" t="n">
        <v>0</v>
      </c>
      <c r="R1706" s="23" t="n">
        <v>1607</v>
      </c>
      <c r="S1706" s="23" t="n">
        <v>1347</v>
      </c>
      <c r="T1706" s="23" t="n">
        <v>898</v>
      </c>
      <c r="U1706" s="23" t="n">
        <f aca="false">IF(I1706="delivery",O1706-SUM(Q1706+R1706),IF(I1706="PO",P1706-SUM(Q1706:R1706)))</f>
        <v>-1607</v>
      </c>
      <c r="V1706" s="43" t="n">
        <v>0.51</v>
      </c>
      <c r="W1706" s="43" t="n">
        <v>0.51</v>
      </c>
      <c r="X1706" s="43" t="n">
        <f aca="false">W1706-V1706</f>
        <v>0</v>
      </c>
      <c r="Y1706" s="43"/>
      <c r="Z1706" s="43"/>
      <c r="AA1706" s="43"/>
      <c r="AB1706" s="43"/>
      <c r="AC1706" s="43" t="s">
        <v>10482</v>
      </c>
      <c r="AD1706" s="43"/>
      <c r="AE1706" s="43"/>
      <c r="AF1706" s="43"/>
      <c r="AG1706" s="43" t="n">
        <v>0.51</v>
      </c>
      <c r="AH1706" s="43"/>
      <c r="AI1706" s="63"/>
      <c r="AJ1706" s="63"/>
      <c r="AK1706" s="43"/>
      <c r="AL1706" s="43"/>
      <c r="AM1706" s="43" t="s">
        <v>11367</v>
      </c>
      <c r="AN1706" s="43"/>
      <c r="AO1706" s="43" t="s">
        <v>1471</v>
      </c>
      <c r="AP1706" s="23" t="s">
        <v>3124</v>
      </c>
      <c r="AT1706" s="23" t="s">
        <v>10934</v>
      </c>
      <c r="AV1706" s="23" t="n">
        <v>0.51</v>
      </c>
      <c r="AW1706" s="23" t="s">
        <v>13107</v>
      </c>
      <c r="AX1706" s="23" t="s">
        <v>13209</v>
      </c>
      <c r="AY1706" s="23" t="n">
        <v>250</v>
      </c>
      <c r="AZ1706" s="23" t="n">
        <v>8</v>
      </c>
      <c r="BA1706" s="23" t="s">
        <v>1465</v>
      </c>
      <c r="BB1706" s="23" t="s">
        <v>13107</v>
      </c>
      <c r="BF1706" s="23" t="s">
        <v>10498</v>
      </c>
      <c r="BG1706" s="1" t="s">
        <v>183</v>
      </c>
    </row>
    <row r="1707" s="23" customFormat="true" ht="12.75" hidden="false" customHeight="false" outlineLevel="0" collapsed="false">
      <c r="A1707" s="23" t="s">
        <v>7839</v>
      </c>
      <c r="B1707" s="23" t="s">
        <v>7840</v>
      </c>
      <c r="C1707" s="40" t="s">
        <v>177</v>
      </c>
      <c r="D1707" s="23" t="s">
        <v>1471</v>
      </c>
      <c r="E1707" s="23" t="s">
        <v>7841</v>
      </c>
      <c r="F1707" s="23" t="s">
        <v>7842</v>
      </c>
      <c r="G1707" s="23" t="n">
        <v>128</v>
      </c>
      <c r="H1707" s="23" t="n">
        <v>800</v>
      </c>
      <c r="I1707" s="41" t="s">
        <v>180</v>
      </c>
      <c r="K1707" s="23" t="n">
        <v>0</v>
      </c>
      <c r="L1707" s="23" t="n">
        <v>2752</v>
      </c>
      <c r="M1707" s="23" t="n">
        <v>0</v>
      </c>
      <c r="N1707" s="23" t="n">
        <v>0</v>
      </c>
      <c r="O1707" s="23" t="n">
        <f aca="false">K1707+L1707</f>
        <v>2752</v>
      </c>
      <c r="P1707" s="23" t="n">
        <f aca="false">K1707+L1707+M1707+N1707</f>
        <v>2752</v>
      </c>
      <c r="Q1707" s="23" t="n">
        <v>1196</v>
      </c>
      <c r="R1707" s="23" t="n">
        <v>3828</v>
      </c>
      <c r="S1707" s="23" t="n">
        <v>2640</v>
      </c>
      <c r="T1707" s="23" t="n">
        <v>2656</v>
      </c>
      <c r="U1707" s="23" t="n">
        <f aca="false">IF(I1707="delivery",O1707-SUM(Q1707+R1707),IF(I1707="PO",P1707-SUM(Q1707:R1707)))</f>
        <v>-2272</v>
      </c>
      <c r="V1707" s="43" t="n">
        <v>0.38</v>
      </c>
      <c r="W1707" s="43" t="n">
        <v>0.38</v>
      </c>
      <c r="X1707" s="43" t="n">
        <f aca="false">W1707-V1707</f>
        <v>0</v>
      </c>
      <c r="Y1707" s="43"/>
      <c r="Z1707" s="43"/>
      <c r="AA1707" s="43" t="n">
        <v>0.38</v>
      </c>
      <c r="AB1707" s="43"/>
      <c r="AC1707" s="43" t="s">
        <v>10482</v>
      </c>
      <c r="AD1707" s="43"/>
      <c r="AE1707" s="43"/>
      <c r="AF1707" s="43"/>
      <c r="AG1707" s="43" t="n">
        <v>0.38</v>
      </c>
      <c r="AH1707" s="43"/>
      <c r="AI1707" s="63"/>
      <c r="AJ1707" s="63"/>
      <c r="AK1707" s="43"/>
      <c r="AL1707" s="43"/>
      <c r="AM1707" s="43" t="s">
        <v>11367</v>
      </c>
      <c r="AN1707" s="43"/>
      <c r="AO1707" s="43" t="s">
        <v>1471</v>
      </c>
      <c r="AP1707" s="23" t="s">
        <v>3124</v>
      </c>
      <c r="AT1707" s="23" t="s">
        <v>10493</v>
      </c>
      <c r="AV1707" s="23" t="n">
        <v>0.38</v>
      </c>
      <c r="AW1707" s="23" t="s">
        <v>10953</v>
      </c>
      <c r="AX1707" s="23" t="s">
        <v>13210</v>
      </c>
      <c r="AY1707" s="23" t="n">
        <v>400</v>
      </c>
      <c r="AZ1707" s="23" t="n">
        <v>22</v>
      </c>
      <c r="BA1707" s="23" t="s">
        <v>1465</v>
      </c>
      <c r="BB1707" s="23" t="s">
        <v>11583</v>
      </c>
      <c r="BF1707" s="23" t="s">
        <v>10498</v>
      </c>
      <c r="BG1707" s="1" t="s">
        <v>183</v>
      </c>
    </row>
    <row r="1708" s="23" customFormat="true" ht="12.75" hidden="false" customHeight="false" outlineLevel="0" collapsed="false">
      <c r="A1708" s="23" t="s">
        <v>7843</v>
      </c>
      <c r="B1708" s="23" t="s">
        <v>7844</v>
      </c>
      <c r="C1708" s="40" t="s">
        <v>177</v>
      </c>
      <c r="D1708" s="23" t="s">
        <v>1471</v>
      </c>
      <c r="E1708" s="23" t="s">
        <v>7845</v>
      </c>
      <c r="F1708" s="23" t="s">
        <v>7846</v>
      </c>
      <c r="G1708" s="23" t="n">
        <v>128</v>
      </c>
      <c r="H1708" s="23" t="n">
        <v>700</v>
      </c>
      <c r="I1708" s="41" t="s">
        <v>180</v>
      </c>
      <c r="K1708" s="23" t="n">
        <v>0</v>
      </c>
      <c r="L1708" s="23" t="n">
        <v>2293</v>
      </c>
      <c r="M1708" s="23" t="n">
        <v>3200</v>
      </c>
      <c r="N1708" s="23" t="n">
        <v>0</v>
      </c>
      <c r="O1708" s="23" t="n">
        <f aca="false">K1708+L1708</f>
        <v>2293</v>
      </c>
      <c r="P1708" s="23" t="n">
        <f aca="false">K1708+L1708+M1708+N1708</f>
        <v>5493</v>
      </c>
      <c r="Q1708" s="23" t="n">
        <v>1462</v>
      </c>
      <c r="R1708" s="23" t="n">
        <v>2466</v>
      </c>
      <c r="S1708" s="23" t="n">
        <v>2862</v>
      </c>
      <c r="T1708" s="23" t="n">
        <v>2364</v>
      </c>
      <c r="U1708" s="23" t="n">
        <f aca="false">IF(I1708="delivery",O1708-SUM(Q1708+R1708),IF(I1708="PO",P1708-SUM(Q1708:R1708)))</f>
        <v>-1635</v>
      </c>
      <c r="V1708" s="43" t="n">
        <v>0.665</v>
      </c>
      <c r="W1708" s="43" t="n">
        <v>0.665</v>
      </c>
      <c r="X1708" s="43" t="n">
        <f aca="false">W1708-V1708</f>
        <v>0</v>
      </c>
      <c r="Y1708" s="43"/>
      <c r="Z1708" s="43"/>
      <c r="AA1708" s="43" t="n">
        <v>0.665</v>
      </c>
      <c r="AB1708" s="43"/>
      <c r="AC1708" s="43" t="s">
        <v>10482</v>
      </c>
      <c r="AD1708" s="43"/>
      <c r="AE1708" s="43"/>
      <c r="AF1708" s="43"/>
      <c r="AG1708" s="43" t="n">
        <v>0.665</v>
      </c>
      <c r="AH1708" s="43"/>
      <c r="AI1708" s="63"/>
      <c r="AJ1708" s="63"/>
      <c r="AK1708" s="43"/>
      <c r="AL1708" s="43"/>
      <c r="AM1708" s="43" t="s">
        <v>11367</v>
      </c>
      <c r="AN1708" s="43"/>
      <c r="AO1708" s="43" t="s">
        <v>1471</v>
      </c>
      <c r="AP1708" s="23" t="s">
        <v>3124</v>
      </c>
      <c r="AT1708" s="23" t="s">
        <v>10493</v>
      </c>
      <c r="AV1708" s="23" t="n">
        <v>0.665</v>
      </c>
      <c r="AW1708" s="23" t="s">
        <v>10953</v>
      </c>
      <c r="AX1708" s="23" t="s">
        <v>13211</v>
      </c>
      <c r="AY1708" s="23" t="n">
        <v>700</v>
      </c>
      <c r="AZ1708" s="23" t="n">
        <v>22</v>
      </c>
      <c r="BA1708" s="23" t="s">
        <v>1465</v>
      </c>
      <c r="BB1708" s="23" t="s">
        <v>11583</v>
      </c>
      <c r="BF1708" s="23" t="s">
        <v>10498</v>
      </c>
      <c r="BG1708" s="1" t="s">
        <v>183</v>
      </c>
    </row>
    <row r="1709" s="23" customFormat="true" ht="12.75" hidden="false" customHeight="false" outlineLevel="0" collapsed="false">
      <c r="A1709" s="23" t="s">
        <v>7847</v>
      </c>
      <c r="B1709" s="23" t="s">
        <v>7848</v>
      </c>
      <c r="C1709" s="40" t="s">
        <v>177</v>
      </c>
      <c r="D1709" s="23" t="s">
        <v>1471</v>
      </c>
      <c r="E1709" s="23" t="s">
        <v>7849</v>
      </c>
      <c r="F1709" s="23" t="s">
        <v>7850</v>
      </c>
      <c r="G1709" s="23" t="n">
        <v>53</v>
      </c>
      <c r="H1709" s="23" t="n">
        <v>7000</v>
      </c>
      <c r="I1709" s="41" t="s">
        <v>188</v>
      </c>
      <c r="K1709" s="23" t="n">
        <v>0</v>
      </c>
      <c r="L1709" s="23" t="n">
        <v>21972</v>
      </c>
      <c r="M1709" s="23" t="n">
        <v>0</v>
      </c>
      <c r="N1709" s="23" t="n">
        <v>0</v>
      </c>
      <c r="O1709" s="23" t="n">
        <f aca="false">K1709+L1709</f>
        <v>21972</v>
      </c>
      <c r="P1709" s="23" t="n">
        <f aca="false">K1709+L1709+M1709+N1709</f>
        <v>21972</v>
      </c>
      <c r="Q1709" s="23" t="n">
        <v>8620</v>
      </c>
      <c r="R1709" s="23" t="n">
        <v>19328</v>
      </c>
      <c r="S1709" s="23" t="n">
        <v>22404</v>
      </c>
      <c r="T1709" s="23" t="n">
        <v>12220</v>
      </c>
      <c r="U1709" s="23" t="n">
        <f aca="false">IF(I1709="delivery",O1709-SUM(Q1709+R1709),IF(I1709="PO",P1709-SUM(Q1709:R1709)))</f>
        <v>-5976</v>
      </c>
      <c r="V1709" s="43" t="n">
        <v>0.765</v>
      </c>
      <c r="W1709" s="43" t="n">
        <v>0.765</v>
      </c>
      <c r="X1709" s="43" t="n">
        <f aca="false">W1709-V1709</f>
        <v>0</v>
      </c>
      <c r="Y1709" s="43"/>
      <c r="Z1709" s="43"/>
      <c r="AA1709" s="43" t="n">
        <v>0.765</v>
      </c>
      <c r="AB1709" s="43"/>
      <c r="AC1709" s="43" t="s">
        <v>10482</v>
      </c>
      <c r="AD1709" s="43"/>
      <c r="AE1709" s="43"/>
      <c r="AF1709" s="43"/>
      <c r="AG1709" s="43" t="n">
        <v>0.457</v>
      </c>
      <c r="AH1709" s="43"/>
      <c r="AI1709" s="63"/>
      <c r="AJ1709" s="63"/>
      <c r="AK1709" s="43"/>
      <c r="AL1709" s="43"/>
      <c r="AM1709" s="43" t="s">
        <v>11635</v>
      </c>
      <c r="AN1709" s="43"/>
      <c r="AO1709" s="43" t="s">
        <v>1471</v>
      </c>
      <c r="AP1709" s="23" t="s">
        <v>3124</v>
      </c>
      <c r="AT1709" s="23" t="s">
        <v>10934</v>
      </c>
      <c r="AV1709" s="23" t="n">
        <v>0.457</v>
      </c>
      <c r="AW1709" s="23" t="s">
        <v>13130</v>
      </c>
      <c r="AX1709" s="23" t="s">
        <v>13212</v>
      </c>
      <c r="AY1709" s="23" t="n">
        <v>700</v>
      </c>
      <c r="AZ1709" s="23" t="n">
        <v>8</v>
      </c>
      <c r="BA1709" s="23" t="s">
        <v>1465</v>
      </c>
      <c r="BB1709" s="23" t="s">
        <v>13130</v>
      </c>
      <c r="BF1709" s="23" t="s">
        <v>10498</v>
      </c>
      <c r="BG1709" s="1" t="s">
        <v>183</v>
      </c>
    </row>
    <row r="1710" s="23" customFormat="true" ht="12.75" hidden="false" customHeight="false" outlineLevel="0" collapsed="false">
      <c r="A1710" s="23" t="s">
        <v>7851</v>
      </c>
      <c r="B1710" s="23" t="s">
        <v>7852</v>
      </c>
      <c r="C1710" s="40" t="s">
        <v>177</v>
      </c>
      <c r="D1710" s="23" t="s">
        <v>1471</v>
      </c>
      <c r="E1710" s="23" t="s">
        <v>7853</v>
      </c>
      <c r="F1710" s="23" t="s">
        <v>7854</v>
      </c>
      <c r="G1710" s="23" t="n">
        <v>46</v>
      </c>
      <c r="H1710" s="23" t="n">
        <v>3360</v>
      </c>
      <c r="I1710" s="41" t="s">
        <v>180</v>
      </c>
      <c r="K1710" s="23" t="n">
        <v>0</v>
      </c>
      <c r="L1710" s="23" t="n">
        <v>3408</v>
      </c>
      <c r="M1710" s="23" t="n">
        <v>0</v>
      </c>
      <c r="N1710" s="23" t="n">
        <v>0</v>
      </c>
      <c r="O1710" s="23" t="n">
        <f aca="false">K1710+L1710</f>
        <v>3408</v>
      </c>
      <c r="P1710" s="23" t="n">
        <f aca="false">K1710+L1710+M1710+N1710</f>
        <v>3408</v>
      </c>
      <c r="Q1710" s="23" t="n">
        <v>2058</v>
      </c>
      <c r="R1710" s="23" t="n">
        <v>7638</v>
      </c>
      <c r="S1710" s="23" t="n">
        <v>6300</v>
      </c>
      <c r="T1710" s="23" t="n">
        <v>3320</v>
      </c>
      <c r="U1710" s="23" t="n">
        <f aca="false">IF(I1710="delivery",O1710-SUM(Q1710+R1710),IF(I1710="PO",P1710-SUM(Q1710:R1710)))</f>
        <v>-6288</v>
      </c>
      <c r="V1710" s="43" t="n">
        <v>0.29</v>
      </c>
      <c r="W1710" s="43" t="n">
        <v>0.195</v>
      </c>
      <c r="X1710" s="43" t="n">
        <f aca="false">W1710-V1710</f>
        <v>-0.095</v>
      </c>
      <c r="Y1710" s="43"/>
      <c r="Z1710" s="43"/>
      <c r="AA1710" s="43"/>
      <c r="AB1710" s="43"/>
      <c r="AC1710" s="43" t="s">
        <v>10482</v>
      </c>
      <c r="AD1710" s="43"/>
      <c r="AE1710" s="43"/>
      <c r="AF1710" s="43"/>
      <c r="AG1710" s="43" t="n">
        <v>0.195</v>
      </c>
      <c r="AH1710" s="43"/>
      <c r="AI1710" s="63"/>
      <c r="AJ1710" s="63"/>
      <c r="AK1710" s="43"/>
      <c r="AL1710" s="43"/>
      <c r="AM1710" s="43" t="s">
        <v>10492</v>
      </c>
      <c r="AN1710" s="43"/>
      <c r="AO1710" s="43" t="s">
        <v>1471</v>
      </c>
      <c r="AP1710" s="23" t="s">
        <v>3124</v>
      </c>
      <c r="AT1710" s="23" t="s">
        <v>10934</v>
      </c>
      <c r="AV1710" s="23" t="n">
        <v>0.195</v>
      </c>
      <c r="AW1710" s="23" t="s">
        <v>13130</v>
      </c>
      <c r="AX1710" s="23" t="s">
        <v>13213</v>
      </c>
      <c r="AY1710" s="23" t="n">
        <v>5600</v>
      </c>
      <c r="AZ1710" s="23" t="n">
        <v>6</v>
      </c>
      <c r="BA1710" s="23" t="s">
        <v>1465</v>
      </c>
      <c r="BB1710" s="23" t="s">
        <v>13130</v>
      </c>
      <c r="BF1710" s="23" t="s">
        <v>10498</v>
      </c>
      <c r="BG1710" s="1" t="s">
        <v>183</v>
      </c>
    </row>
    <row r="1711" s="23" customFormat="true" ht="12.75" hidden="false" customHeight="false" outlineLevel="0" collapsed="false">
      <c r="A1711" s="23" t="s">
        <v>7855</v>
      </c>
      <c r="B1711" s="23" t="s">
        <v>7856</v>
      </c>
      <c r="C1711" s="40" t="s">
        <v>177</v>
      </c>
      <c r="D1711" s="23" t="s">
        <v>1471</v>
      </c>
      <c r="E1711" s="23" t="s">
        <v>7857</v>
      </c>
      <c r="F1711" s="23" t="s">
        <v>7858</v>
      </c>
      <c r="G1711" s="23" t="n">
        <v>128</v>
      </c>
      <c r="H1711" s="23" t="n">
        <v>400</v>
      </c>
      <c r="I1711" s="41" t="s">
        <v>180</v>
      </c>
      <c r="K1711" s="23" t="n">
        <v>0</v>
      </c>
      <c r="L1711" s="23" t="n">
        <v>2659</v>
      </c>
      <c r="M1711" s="23" t="n">
        <v>0</v>
      </c>
      <c r="N1711" s="23" t="n">
        <v>0</v>
      </c>
      <c r="O1711" s="23" t="n">
        <f aca="false">K1711+L1711</f>
        <v>2659</v>
      </c>
      <c r="P1711" s="23" t="n">
        <f aca="false">K1711+L1711+M1711+N1711</f>
        <v>2659</v>
      </c>
      <c r="Q1711" s="23" t="n">
        <v>3239</v>
      </c>
      <c r="R1711" s="23" t="n">
        <v>6801</v>
      </c>
      <c r="S1711" s="23" t="n">
        <v>5856</v>
      </c>
      <c r="T1711" s="23" t="n">
        <v>4044</v>
      </c>
      <c r="U1711" s="23" t="n">
        <f aca="false">IF(I1711="delivery",O1711-SUM(Q1711+R1711),IF(I1711="PO",P1711-SUM(Q1711:R1711)))</f>
        <v>-7381</v>
      </c>
      <c r="V1711" s="43" t="n">
        <v>0.486</v>
      </c>
      <c r="W1711" s="43" t="n">
        <v>0.38</v>
      </c>
      <c r="X1711" s="43" t="n">
        <f aca="false">W1711-V1711</f>
        <v>-0.106</v>
      </c>
      <c r="Y1711" s="43"/>
      <c r="Z1711" s="43"/>
      <c r="AA1711" s="43"/>
      <c r="AB1711" s="43"/>
      <c r="AC1711" s="43" t="s">
        <v>10482</v>
      </c>
      <c r="AD1711" s="43"/>
      <c r="AE1711" s="43"/>
      <c r="AF1711" s="43"/>
      <c r="AG1711" s="43" t="n">
        <v>0.38</v>
      </c>
      <c r="AH1711" s="43"/>
      <c r="AI1711" s="63"/>
      <c r="AJ1711" s="63"/>
      <c r="AK1711" s="43"/>
      <c r="AL1711" s="43"/>
      <c r="AM1711" s="43" t="s">
        <v>10492</v>
      </c>
      <c r="AN1711" s="43"/>
      <c r="AO1711" s="43" t="s">
        <v>1471</v>
      </c>
      <c r="AP1711" s="23" t="s">
        <v>3124</v>
      </c>
      <c r="AT1711" s="23" t="s">
        <v>10493</v>
      </c>
      <c r="AV1711" s="23" t="n">
        <v>0.38</v>
      </c>
      <c r="AW1711" s="23" t="s">
        <v>10953</v>
      </c>
      <c r="AX1711" s="23" t="s">
        <v>13214</v>
      </c>
      <c r="AY1711" s="23" t="n">
        <v>400</v>
      </c>
      <c r="AZ1711" s="23" t="n">
        <v>22</v>
      </c>
      <c r="BA1711" s="23" t="s">
        <v>1465</v>
      </c>
      <c r="BB1711" s="23" t="s">
        <v>11583</v>
      </c>
      <c r="BF1711" s="23" t="s">
        <v>10498</v>
      </c>
      <c r="BG1711" s="1" t="s">
        <v>183</v>
      </c>
    </row>
    <row r="1712" s="23" customFormat="true" ht="12.75" hidden="false" customHeight="false" outlineLevel="0" collapsed="false">
      <c r="A1712" s="23" t="s">
        <v>7859</v>
      </c>
      <c r="B1712" s="23" t="s">
        <v>7860</v>
      </c>
      <c r="C1712" s="40" t="s">
        <v>177</v>
      </c>
      <c r="D1712" s="23" t="s">
        <v>1471</v>
      </c>
      <c r="E1712" s="23" t="s">
        <v>7861</v>
      </c>
      <c r="F1712" s="23" t="s">
        <v>7862</v>
      </c>
      <c r="G1712" s="23" t="n">
        <v>56</v>
      </c>
      <c r="H1712" s="23" t="n">
        <v>210</v>
      </c>
      <c r="I1712" s="41" t="s">
        <v>188</v>
      </c>
      <c r="K1712" s="23" t="n">
        <v>0</v>
      </c>
      <c r="L1712" s="23" t="n">
        <v>0</v>
      </c>
      <c r="M1712" s="23" t="n">
        <v>0</v>
      </c>
      <c r="N1712" s="23" t="n">
        <v>0</v>
      </c>
      <c r="O1712" s="23" t="n">
        <f aca="false">K1712+L1712</f>
        <v>0</v>
      </c>
      <c r="P1712" s="23" t="n">
        <f aca="false">K1712+L1712+M1712+N1712</f>
        <v>0</v>
      </c>
      <c r="Q1712" s="23" t="n">
        <v>0</v>
      </c>
      <c r="R1712" s="23" t="n">
        <v>1607</v>
      </c>
      <c r="S1712" s="23" t="n">
        <v>1347</v>
      </c>
      <c r="T1712" s="23" t="n">
        <v>898</v>
      </c>
      <c r="U1712" s="23" t="n">
        <f aca="false">IF(I1712="delivery",O1712-SUM(Q1712+R1712),IF(I1712="PO",P1712-SUM(Q1712:R1712)))</f>
        <v>-1607</v>
      </c>
      <c r="V1712" s="43" t="n">
        <v>1.1</v>
      </c>
      <c r="W1712" s="43" t="n">
        <v>1.1</v>
      </c>
      <c r="X1712" s="43" t="n">
        <f aca="false">W1712-V1712</f>
        <v>0</v>
      </c>
      <c r="Y1712" s="43"/>
      <c r="Z1712" s="43"/>
      <c r="AA1712" s="43"/>
      <c r="AB1712" s="43"/>
      <c r="AC1712" s="43" t="s">
        <v>10482</v>
      </c>
      <c r="AD1712" s="43"/>
      <c r="AE1712" s="43"/>
      <c r="AF1712" s="43"/>
      <c r="AG1712" s="43" t="n">
        <v>0.41</v>
      </c>
      <c r="AH1712" s="43"/>
      <c r="AI1712" s="63"/>
      <c r="AJ1712" s="63"/>
      <c r="AK1712" s="43"/>
      <c r="AL1712" s="43"/>
      <c r="AM1712" s="43" t="s">
        <v>10492</v>
      </c>
      <c r="AN1712" s="43"/>
      <c r="AO1712" s="43" t="s">
        <v>1471</v>
      </c>
      <c r="AP1712" s="23" t="s">
        <v>3124</v>
      </c>
      <c r="AT1712" s="23" t="s">
        <v>10943</v>
      </c>
      <c r="AV1712" s="23" t="n">
        <v>0.41</v>
      </c>
      <c r="AW1712" s="23" t="s">
        <v>13130</v>
      </c>
      <c r="AX1712" s="23" t="s">
        <v>13215</v>
      </c>
      <c r="AY1712" s="23" t="n">
        <v>2460</v>
      </c>
      <c r="AZ1712" s="23" t="n">
        <v>8</v>
      </c>
      <c r="BA1712" s="23" t="s">
        <v>1465</v>
      </c>
      <c r="BB1712" s="23" t="s">
        <v>13130</v>
      </c>
      <c r="BF1712" s="23" t="s">
        <v>10498</v>
      </c>
      <c r="BG1712" s="1" t="s">
        <v>183</v>
      </c>
    </row>
    <row r="1713" s="23" customFormat="true" ht="12.75" hidden="false" customHeight="false" outlineLevel="0" collapsed="false">
      <c r="A1713" s="23" t="s">
        <v>7863</v>
      </c>
      <c r="B1713" s="23" t="s">
        <v>7864</v>
      </c>
      <c r="C1713" s="40" t="s">
        <v>177</v>
      </c>
      <c r="D1713" s="23" t="s">
        <v>1471</v>
      </c>
      <c r="E1713" s="23" t="s">
        <v>7865</v>
      </c>
      <c r="F1713" s="23" t="s">
        <v>7866</v>
      </c>
      <c r="G1713" s="23" t="n">
        <v>81</v>
      </c>
      <c r="H1713" s="23" t="n">
        <v>1000</v>
      </c>
      <c r="I1713" s="41" t="s">
        <v>188</v>
      </c>
      <c r="K1713" s="23" t="n">
        <v>0</v>
      </c>
      <c r="L1713" s="23" t="n">
        <v>0</v>
      </c>
      <c r="M1713" s="23" t="n">
        <v>0</v>
      </c>
      <c r="N1713" s="23" t="n">
        <v>1500</v>
      </c>
      <c r="O1713" s="23" t="n">
        <f aca="false">K1713+L1713</f>
        <v>0</v>
      </c>
      <c r="P1713" s="23" t="n">
        <f aca="false">K1713+L1713+M1713+N1713</f>
        <v>1500</v>
      </c>
      <c r="Q1713" s="23" t="n">
        <v>0</v>
      </c>
      <c r="R1713" s="23" t="n">
        <v>1607</v>
      </c>
      <c r="S1713" s="23" t="n">
        <v>1198</v>
      </c>
      <c r="T1713" s="23" t="n">
        <v>1047</v>
      </c>
      <c r="U1713" s="23" t="n">
        <f aca="false">IF(I1713="delivery",O1713-SUM(Q1713+R1713),IF(I1713="PO",P1713-SUM(Q1713:R1713)))</f>
        <v>-107</v>
      </c>
      <c r="V1713" s="43" t="n">
        <v>0.095</v>
      </c>
      <c r="W1713" s="43" t="n">
        <v>0.095</v>
      </c>
      <c r="X1713" s="43" t="n">
        <f aca="false">W1713-V1713</f>
        <v>0</v>
      </c>
      <c r="Y1713" s="43"/>
      <c r="Z1713" s="43"/>
      <c r="AA1713" s="43"/>
      <c r="AB1713" s="43"/>
      <c r="AC1713" s="43" t="s">
        <v>10482</v>
      </c>
      <c r="AD1713" s="43" t="s">
        <v>13216</v>
      </c>
      <c r="AE1713" s="43" t="s">
        <v>13217</v>
      </c>
      <c r="AF1713" s="43"/>
      <c r="AG1713" s="43" t="n">
        <v>0.095</v>
      </c>
      <c r="AH1713" s="43"/>
      <c r="AI1713" s="63"/>
      <c r="AJ1713" s="63"/>
      <c r="AK1713" s="43"/>
      <c r="AL1713" s="43"/>
      <c r="AM1713" s="43" t="s">
        <v>11367</v>
      </c>
      <c r="AN1713" s="43"/>
      <c r="AO1713" s="43" t="s">
        <v>1471</v>
      </c>
      <c r="AP1713" s="23" t="s">
        <v>3124</v>
      </c>
      <c r="AT1713" s="23" t="s">
        <v>10952</v>
      </c>
      <c r="AV1713" s="23" t="n">
        <v>0.095</v>
      </c>
      <c r="AX1713" s="23" t="s">
        <v>13218</v>
      </c>
      <c r="AY1713" s="23" t="n">
        <v>1000</v>
      </c>
      <c r="AZ1713" s="23" t="n">
        <v>20</v>
      </c>
      <c r="BB1713" s="23" t="s">
        <v>12908</v>
      </c>
      <c r="BE1713" s="23" t="s">
        <v>11277</v>
      </c>
      <c r="BF1713" s="23" t="s">
        <v>11956</v>
      </c>
      <c r="BG1713" s="1" t="s">
        <v>183</v>
      </c>
    </row>
    <row r="1714" s="23" customFormat="true" ht="12.75" hidden="false" customHeight="false" outlineLevel="0" collapsed="false">
      <c r="A1714" s="23" t="s">
        <v>7867</v>
      </c>
      <c r="B1714" s="23" t="s">
        <v>7868</v>
      </c>
      <c r="C1714" s="40" t="s">
        <v>177</v>
      </c>
      <c r="D1714" s="23" t="s">
        <v>1471</v>
      </c>
      <c r="E1714" s="23" t="s">
        <v>7869</v>
      </c>
      <c r="F1714" s="23" t="s">
        <v>7870</v>
      </c>
      <c r="G1714" s="23" t="n">
        <v>55</v>
      </c>
      <c r="H1714" s="23" t="n">
        <v>1</v>
      </c>
      <c r="I1714" s="41" t="s">
        <v>188</v>
      </c>
      <c r="K1714" s="23" t="n">
        <v>0</v>
      </c>
      <c r="L1714" s="23" t="n">
        <v>0</v>
      </c>
      <c r="M1714" s="23" t="n">
        <v>0</v>
      </c>
      <c r="N1714" s="23" t="n">
        <v>0</v>
      </c>
      <c r="O1714" s="23" t="n">
        <f aca="false">K1714+L1714</f>
        <v>0</v>
      </c>
      <c r="P1714" s="23" t="n">
        <f aca="false">K1714+L1714+M1714+N1714</f>
        <v>0</v>
      </c>
      <c r="Q1714" s="23" t="n">
        <v>0</v>
      </c>
      <c r="R1714" s="23" t="n">
        <v>1064</v>
      </c>
      <c r="S1714" s="23" t="n">
        <v>1878</v>
      </c>
      <c r="T1714" s="23" t="n">
        <v>1022</v>
      </c>
      <c r="U1714" s="23" t="n">
        <f aca="false">IF(I1714="delivery",O1714-SUM(Q1714+R1714),IF(I1714="PO",P1714-SUM(Q1714:R1714)))</f>
        <v>-1064</v>
      </c>
      <c r="V1714" s="43" t="n">
        <v>0.7</v>
      </c>
      <c r="W1714" s="43" t="n">
        <v>0.7</v>
      </c>
      <c r="X1714" s="43" t="n">
        <f aca="false">W1714-V1714</f>
        <v>0</v>
      </c>
      <c r="Y1714" s="43"/>
      <c r="Z1714" s="43"/>
      <c r="AA1714" s="43"/>
      <c r="AB1714" s="43"/>
      <c r="AC1714" s="43" t="s">
        <v>10482</v>
      </c>
      <c r="AD1714" s="43"/>
      <c r="AE1714" s="43"/>
      <c r="AF1714" s="43"/>
      <c r="AG1714" s="43" t="n">
        <v>0.7</v>
      </c>
      <c r="AH1714" s="43"/>
      <c r="AI1714" s="63"/>
      <c r="AJ1714" s="63"/>
      <c r="AK1714" s="43"/>
      <c r="AL1714" s="43"/>
      <c r="AM1714" s="43" t="s">
        <v>11367</v>
      </c>
      <c r="AN1714" s="43"/>
      <c r="AO1714" s="43" t="s">
        <v>1471</v>
      </c>
      <c r="AP1714" s="23" t="s">
        <v>3124</v>
      </c>
      <c r="AT1714" s="23" t="s">
        <v>10934</v>
      </c>
      <c r="AV1714" s="23" t="n">
        <v>0.7</v>
      </c>
      <c r="AW1714" s="23" t="s">
        <v>11618</v>
      </c>
      <c r="AX1714" s="23" t="s">
        <v>13219</v>
      </c>
      <c r="AY1714" s="23" t="n">
        <v>250</v>
      </c>
      <c r="AZ1714" s="23" t="n">
        <v>30</v>
      </c>
      <c r="BA1714" s="23" t="s">
        <v>1465</v>
      </c>
      <c r="BB1714" s="23" t="s">
        <v>11618</v>
      </c>
      <c r="BF1714" s="23" t="s">
        <v>10498</v>
      </c>
      <c r="BG1714" s="1" t="s">
        <v>183</v>
      </c>
    </row>
    <row r="1715" s="23" customFormat="true" ht="12.75" hidden="false" customHeight="false" outlineLevel="0" collapsed="false">
      <c r="A1715" s="23" t="s">
        <v>7871</v>
      </c>
      <c r="B1715" s="23" t="s">
        <v>7872</v>
      </c>
      <c r="C1715" s="40" t="s">
        <v>177</v>
      </c>
      <c r="D1715" s="23" t="s">
        <v>1471</v>
      </c>
      <c r="E1715" s="23" t="s">
        <v>7873</v>
      </c>
      <c r="F1715" s="23" t="s">
        <v>7874</v>
      </c>
      <c r="G1715" s="23" t="n">
        <v>55</v>
      </c>
      <c r="H1715" s="23" t="n">
        <v>1</v>
      </c>
      <c r="I1715" s="41" t="s">
        <v>188</v>
      </c>
      <c r="K1715" s="23" t="n">
        <v>0</v>
      </c>
      <c r="L1715" s="23" t="n">
        <v>0</v>
      </c>
      <c r="M1715" s="23" t="n">
        <v>0</v>
      </c>
      <c r="N1715" s="23" t="n">
        <v>0</v>
      </c>
      <c r="O1715" s="23" t="n">
        <f aca="false">K1715+L1715</f>
        <v>0</v>
      </c>
      <c r="P1715" s="23" t="n">
        <f aca="false">K1715+L1715+M1715+N1715</f>
        <v>0</v>
      </c>
      <c r="Q1715" s="23" t="n">
        <v>0</v>
      </c>
      <c r="R1715" s="23" t="n">
        <v>2128</v>
      </c>
      <c r="S1715" s="23" t="n">
        <v>3756</v>
      </c>
      <c r="T1715" s="23" t="n">
        <v>2044</v>
      </c>
      <c r="U1715" s="23" t="n">
        <f aca="false">IF(I1715="delivery",O1715-SUM(Q1715+R1715),IF(I1715="PO",P1715-SUM(Q1715:R1715)))</f>
        <v>-2128</v>
      </c>
      <c r="V1715" s="43" t="n">
        <v>0.33</v>
      </c>
      <c r="W1715" s="43" t="n">
        <v>0.33</v>
      </c>
      <c r="X1715" s="43" t="n">
        <f aca="false">W1715-V1715</f>
        <v>0</v>
      </c>
      <c r="Y1715" s="43"/>
      <c r="Z1715" s="43"/>
      <c r="AA1715" s="43"/>
      <c r="AB1715" s="43"/>
      <c r="AC1715" s="43" t="s">
        <v>10482</v>
      </c>
      <c r="AD1715" s="43"/>
      <c r="AE1715" s="43"/>
      <c r="AF1715" s="43"/>
      <c r="AG1715" s="43" t="n">
        <v>0.33</v>
      </c>
      <c r="AH1715" s="43"/>
      <c r="AI1715" s="63"/>
      <c r="AJ1715" s="63"/>
      <c r="AK1715" s="43"/>
      <c r="AL1715" s="43"/>
      <c r="AM1715" s="43" t="s">
        <v>11367</v>
      </c>
      <c r="AN1715" s="43"/>
      <c r="AO1715" s="43" t="s">
        <v>1471</v>
      </c>
      <c r="AP1715" s="23" t="s">
        <v>3124</v>
      </c>
      <c r="AT1715" s="23" t="s">
        <v>10934</v>
      </c>
      <c r="AV1715" s="23" t="n">
        <v>0.33</v>
      </c>
      <c r="AW1715" s="23" t="s">
        <v>11618</v>
      </c>
      <c r="AX1715" s="23" t="s">
        <v>13220</v>
      </c>
      <c r="AY1715" s="23" t="n">
        <v>2000</v>
      </c>
      <c r="AZ1715" s="23" t="n">
        <v>18</v>
      </c>
      <c r="BA1715" s="23" t="s">
        <v>1465</v>
      </c>
      <c r="BB1715" s="23" t="s">
        <v>11618</v>
      </c>
      <c r="BF1715" s="23" t="s">
        <v>10498</v>
      </c>
      <c r="BG1715" s="1" t="s">
        <v>183</v>
      </c>
    </row>
    <row r="1716" s="23" customFormat="true" ht="12.75" hidden="false" customHeight="false" outlineLevel="0" collapsed="false">
      <c r="A1716" s="23" t="s">
        <v>7875</v>
      </c>
      <c r="B1716" s="23" t="s">
        <v>7876</v>
      </c>
      <c r="C1716" s="40" t="s">
        <v>177</v>
      </c>
      <c r="D1716" s="23" t="s">
        <v>1471</v>
      </c>
      <c r="E1716" s="23" t="s">
        <v>7877</v>
      </c>
      <c r="F1716" s="23" t="s">
        <v>7878</v>
      </c>
      <c r="G1716" s="23" t="n">
        <v>55</v>
      </c>
      <c r="H1716" s="23" t="n">
        <v>1</v>
      </c>
      <c r="I1716" s="41" t="s">
        <v>188</v>
      </c>
      <c r="K1716" s="23" t="n">
        <v>0</v>
      </c>
      <c r="L1716" s="23" t="n">
        <v>15</v>
      </c>
      <c r="M1716" s="23" t="n">
        <v>6650</v>
      </c>
      <c r="N1716" s="23" t="n">
        <v>0</v>
      </c>
      <c r="O1716" s="23" t="n">
        <f aca="false">K1716+L1716</f>
        <v>15</v>
      </c>
      <c r="P1716" s="23" t="n">
        <f aca="false">K1716+L1716+M1716+N1716</f>
        <v>6665</v>
      </c>
      <c r="Q1716" s="23" t="n">
        <v>3926</v>
      </c>
      <c r="R1716" s="23" t="n">
        <v>9363</v>
      </c>
      <c r="S1716" s="23" t="n">
        <v>10710</v>
      </c>
      <c r="T1716" s="23" t="n">
        <v>6084</v>
      </c>
      <c r="U1716" s="23" t="n">
        <f aca="false">IF(I1716="delivery",O1716-SUM(Q1716+R1716),IF(I1716="PO",P1716-SUM(Q1716:R1716)))</f>
        <v>-6624</v>
      </c>
      <c r="V1716" s="43" t="n">
        <v>0.283</v>
      </c>
      <c r="W1716" s="43" t="n">
        <v>0.283</v>
      </c>
      <c r="X1716" s="43" t="n">
        <f aca="false">W1716-V1716</f>
        <v>0</v>
      </c>
      <c r="Y1716" s="43"/>
      <c r="Z1716" s="43"/>
      <c r="AA1716" s="43"/>
      <c r="AB1716" s="43"/>
      <c r="AC1716" s="43" t="s">
        <v>10482</v>
      </c>
      <c r="AD1716" s="43"/>
      <c r="AE1716" s="43"/>
      <c r="AF1716" s="43"/>
      <c r="AG1716" s="43" t="n">
        <v>0.283</v>
      </c>
      <c r="AH1716" s="43"/>
      <c r="AI1716" s="63"/>
      <c r="AJ1716" s="63"/>
      <c r="AK1716" s="43"/>
      <c r="AL1716" s="43"/>
      <c r="AM1716" s="43" t="s">
        <v>11367</v>
      </c>
      <c r="AN1716" s="43"/>
      <c r="AO1716" s="43" t="s">
        <v>1471</v>
      </c>
      <c r="AP1716" s="23" t="s">
        <v>3124</v>
      </c>
      <c r="AT1716" s="23" t="s">
        <v>10493</v>
      </c>
      <c r="AV1716" s="23" t="n">
        <v>0.283</v>
      </c>
      <c r="AW1716" s="23" t="s">
        <v>10953</v>
      </c>
      <c r="AX1716" s="23" t="s">
        <v>13221</v>
      </c>
      <c r="AY1716" s="23" t="n">
        <v>950</v>
      </c>
      <c r="AZ1716" s="23" t="n">
        <v>11</v>
      </c>
      <c r="BA1716" s="23" t="s">
        <v>1465</v>
      </c>
      <c r="BB1716" s="23" t="s">
        <v>11583</v>
      </c>
      <c r="BF1716" s="23" t="s">
        <v>10498</v>
      </c>
      <c r="BG1716" s="1" t="s">
        <v>183</v>
      </c>
    </row>
    <row r="1717" s="23" customFormat="true" ht="12.75" hidden="false" customHeight="false" outlineLevel="0" collapsed="false">
      <c r="A1717" s="23" t="s">
        <v>7879</v>
      </c>
      <c r="B1717" s="23" t="s">
        <v>7880</v>
      </c>
      <c r="C1717" s="40" t="s">
        <v>177</v>
      </c>
      <c r="D1717" s="23" t="s">
        <v>1471</v>
      </c>
      <c r="E1717" s="23" t="s">
        <v>7881</v>
      </c>
      <c r="F1717" s="23" t="s">
        <v>7882</v>
      </c>
      <c r="G1717" s="23" t="n">
        <v>23</v>
      </c>
      <c r="H1717" s="23" t="n">
        <v>1000</v>
      </c>
      <c r="I1717" s="41" t="s">
        <v>188</v>
      </c>
      <c r="K1717" s="23" t="n">
        <v>0</v>
      </c>
      <c r="L1717" s="23" t="n">
        <v>27019</v>
      </c>
      <c r="M1717" s="23" t="n">
        <v>0</v>
      </c>
      <c r="N1717" s="23" t="n">
        <v>0</v>
      </c>
      <c r="O1717" s="23" t="n">
        <f aca="false">K1717+L1717</f>
        <v>27019</v>
      </c>
      <c r="P1717" s="23" t="n">
        <f aca="false">K1717+L1717+M1717+N1717</f>
        <v>27019</v>
      </c>
      <c r="Q1717" s="23" t="n">
        <v>25274</v>
      </c>
      <c r="R1717" s="23" t="n">
        <v>18195</v>
      </c>
      <c r="S1717" s="23" t="n">
        <v>21158</v>
      </c>
      <c r="T1717" s="23" t="n">
        <v>14800</v>
      </c>
      <c r="U1717" s="23" t="n">
        <f aca="false">IF(I1717="delivery",O1717-SUM(Q1717+R1717),IF(I1717="PO",P1717-SUM(Q1717:R1717)))</f>
        <v>-16450</v>
      </c>
      <c r="V1717" s="43" t="n">
        <v>0.0303</v>
      </c>
      <c r="W1717" s="43" t="n">
        <v>0.02969</v>
      </c>
      <c r="X1717" s="43" t="n">
        <f aca="false">W1717-V1717</f>
        <v>-0.000610000000000006</v>
      </c>
      <c r="Y1717" s="43"/>
      <c r="Z1717" s="43"/>
      <c r="AA1717" s="43" t="n">
        <v>0.071</v>
      </c>
      <c r="AB1717" s="43"/>
      <c r="AC1717" s="43" t="s">
        <v>10482</v>
      </c>
      <c r="AD1717" s="43"/>
      <c r="AE1717" s="43" t="s">
        <v>10932</v>
      </c>
      <c r="AF1717" s="43"/>
      <c r="AG1717" s="43" t="n">
        <v>0.029694</v>
      </c>
      <c r="AH1717" s="43" t="s">
        <v>11086</v>
      </c>
      <c r="AI1717" s="63" t="n">
        <v>10000</v>
      </c>
      <c r="AJ1717" s="63" t="n">
        <v>2</v>
      </c>
      <c r="AK1717" s="43"/>
      <c r="AL1717" s="43"/>
      <c r="AM1717" s="43"/>
      <c r="AN1717" s="43"/>
      <c r="AO1717" s="43" t="s">
        <v>1471</v>
      </c>
      <c r="AP1717" s="23" t="s">
        <v>1474</v>
      </c>
      <c r="AT1717" s="23" t="s">
        <v>10934</v>
      </c>
      <c r="AV1717" s="23" t="n">
        <v>0.024</v>
      </c>
      <c r="AW1717" s="23" t="s">
        <v>11087</v>
      </c>
      <c r="AX1717" s="23" t="s">
        <v>7880</v>
      </c>
      <c r="AY1717" s="23" t="n">
        <v>40000</v>
      </c>
      <c r="AZ1717" s="23" t="n">
        <v>2</v>
      </c>
      <c r="BA1717" s="23" t="s">
        <v>177</v>
      </c>
      <c r="BB1717" s="23" t="s">
        <v>11087</v>
      </c>
      <c r="BF1717" s="23" t="s">
        <v>10498</v>
      </c>
      <c r="BG1717" s="1" t="s">
        <v>183</v>
      </c>
    </row>
    <row r="1718" s="23" customFormat="true" ht="12.75" hidden="false" customHeight="false" outlineLevel="0" collapsed="false">
      <c r="A1718" s="23" t="s">
        <v>7883</v>
      </c>
      <c r="B1718" s="23" t="s">
        <v>7884</v>
      </c>
      <c r="C1718" s="40" t="s">
        <v>177</v>
      </c>
      <c r="D1718" s="23" t="s">
        <v>1471</v>
      </c>
      <c r="E1718" s="23" t="s">
        <v>7885</v>
      </c>
      <c r="F1718" s="23" t="s">
        <v>7886</v>
      </c>
      <c r="G1718" s="23" t="n">
        <v>23</v>
      </c>
      <c r="H1718" s="23" t="n">
        <v>10000</v>
      </c>
      <c r="I1718" s="41" t="s">
        <v>188</v>
      </c>
      <c r="K1718" s="23" t="n">
        <v>0</v>
      </c>
      <c r="L1718" s="23" t="n">
        <v>65875</v>
      </c>
      <c r="M1718" s="23" t="n">
        <v>0</v>
      </c>
      <c r="N1718" s="23" t="n">
        <v>0</v>
      </c>
      <c r="O1718" s="23" t="n">
        <f aca="false">K1718+L1718</f>
        <v>65875</v>
      </c>
      <c r="P1718" s="23" t="n">
        <f aca="false">K1718+L1718+M1718+N1718</f>
        <v>65875</v>
      </c>
      <c r="Q1718" s="23" t="n">
        <v>42359</v>
      </c>
      <c r="R1718" s="23" t="n">
        <v>40559</v>
      </c>
      <c r="S1718" s="23" t="n">
        <v>49143</v>
      </c>
      <c r="T1718" s="23" t="n">
        <v>26470</v>
      </c>
      <c r="U1718" s="23" t="n">
        <f aca="false">IF(I1718="delivery",O1718-SUM(Q1718+R1718),IF(I1718="PO",P1718-SUM(Q1718:R1718)))</f>
        <v>-17043</v>
      </c>
      <c r="V1718" s="43" t="n">
        <v>0.0303</v>
      </c>
      <c r="W1718" s="43" t="n">
        <v>0.02969</v>
      </c>
      <c r="X1718" s="43" t="n">
        <f aca="false">W1718-V1718</f>
        <v>-0.000610000000000006</v>
      </c>
      <c r="Y1718" s="43"/>
      <c r="Z1718" s="43"/>
      <c r="AA1718" s="43" t="n">
        <v>0.0303</v>
      </c>
      <c r="AB1718" s="43"/>
      <c r="AC1718" s="43" t="s">
        <v>10482</v>
      </c>
      <c r="AD1718" s="43" t="s">
        <v>10961</v>
      </c>
      <c r="AE1718" s="43" t="s">
        <v>13222</v>
      </c>
      <c r="AF1718" s="43"/>
      <c r="AG1718" s="43" t="n">
        <v>0.029694</v>
      </c>
      <c r="AH1718" s="43" t="s">
        <v>11086</v>
      </c>
      <c r="AI1718" s="63" t="n">
        <v>10000</v>
      </c>
      <c r="AJ1718" s="63" t="n">
        <v>2</v>
      </c>
      <c r="AK1718" s="43"/>
      <c r="AL1718" s="43"/>
      <c r="AM1718" s="43"/>
      <c r="AN1718" s="43"/>
      <c r="AO1718" s="43" t="s">
        <v>1471</v>
      </c>
      <c r="AP1718" s="23" t="s">
        <v>1474</v>
      </c>
      <c r="AT1718" s="23" t="s">
        <v>10934</v>
      </c>
      <c r="AV1718" s="23" t="n">
        <v>0.067</v>
      </c>
      <c r="AW1718" s="23" t="s">
        <v>11110</v>
      </c>
      <c r="AX1718" s="23" t="s">
        <v>7884</v>
      </c>
      <c r="AY1718" s="23" t="n">
        <v>10000</v>
      </c>
      <c r="AZ1718" s="23" t="n">
        <v>2</v>
      </c>
      <c r="BA1718" s="23" t="s">
        <v>177</v>
      </c>
      <c r="BB1718" s="23" t="s">
        <v>11110</v>
      </c>
      <c r="BF1718" s="23" t="s">
        <v>10498</v>
      </c>
      <c r="BG1718" s="1" t="s">
        <v>183</v>
      </c>
    </row>
    <row r="1719" s="23" customFormat="true" ht="12.75" hidden="false" customHeight="false" outlineLevel="0" collapsed="false">
      <c r="A1719" s="23" t="s">
        <v>7887</v>
      </c>
      <c r="B1719" s="23" t="s">
        <v>7888</v>
      </c>
      <c r="C1719" s="40" t="s">
        <v>177</v>
      </c>
      <c r="D1719" s="23" t="s">
        <v>1471</v>
      </c>
      <c r="E1719" s="23" t="s">
        <v>7889</v>
      </c>
      <c r="F1719" s="23" t="s">
        <v>7890</v>
      </c>
      <c r="G1719" s="23" t="n">
        <v>23</v>
      </c>
      <c r="H1719" s="23" t="n">
        <v>10000</v>
      </c>
      <c r="I1719" s="41" t="s">
        <v>188</v>
      </c>
      <c r="K1719" s="23" t="n">
        <v>0</v>
      </c>
      <c r="L1719" s="23" t="n">
        <v>54196</v>
      </c>
      <c r="M1719" s="23" t="n">
        <v>0</v>
      </c>
      <c r="N1719" s="23" t="n">
        <v>0</v>
      </c>
      <c r="O1719" s="23" t="n">
        <f aca="false">K1719+L1719</f>
        <v>54196</v>
      </c>
      <c r="P1719" s="23" t="n">
        <f aca="false">K1719+L1719+M1719+N1719</f>
        <v>54196</v>
      </c>
      <c r="Q1719" s="23" t="n">
        <v>12255</v>
      </c>
      <c r="R1719" s="23" t="n">
        <v>16619</v>
      </c>
      <c r="S1719" s="23" t="n">
        <v>15292</v>
      </c>
      <c r="T1719" s="23" t="n">
        <v>12490</v>
      </c>
      <c r="U1719" s="23" t="n">
        <f aca="false">IF(I1719="delivery",O1719-SUM(Q1719+R1719),IF(I1719="PO",P1719-SUM(Q1719:R1719)))</f>
        <v>25322</v>
      </c>
      <c r="V1719" s="43" t="n">
        <v>0.024</v>
      </c>
      <c r="W1719" s="43" t="n">
        <v>0.024</v>
      </c>
      <c r="X1719" s="43" t="n">
        <f aca="false">W1719-V1719</f>
        <v>0</v>
      </c>
      <c r="Y1719" s="43"/>
      <c r="Z1719" s="43"/>
      <c r="AA1719" s="43"/>
      <c r="AB1719" s="43"/>
      <c r="AC1719" s="43" t="s">
        <v>10482</v>
      </c>
      <c r="AD1719" s="43"/>
      <c r="AE1719" s="43"/>
      <c r="AF1719" s="43"/>
      <c r="AG1719" s="43" t="n">
        <v>0.024</v>
      </c>
      <c r="AH1719" s="43"/>
      <c r="AI1719" s="63"/>
      <c r="AJ1719" s="63"/>
      <c r="AK1719" s="43"/>
      <c r="AL1719" s="43"/>
      <c r="AM1719" s="43" t="s">
        <v>10933</v>
      </c>
      <c r="AN1719" s="43"/>
      <c r="AO1719" s="43" t="s">
        <v>1471</v>
      </c>
      <c r="AP1719" s="23" t="s">
        <v>1474</v>
      </c>
      <c r="AT1719" s="23" t="s">
        <v>10959</v>
      </c>
      <c r="AV1719" s="23" t="n">
        <v>0.024</v>
      </c>
      <c r="AW1719" s="23" t="s">
        <v>11087</v>
      </c>
      <c r="AX1719" s="23" t="s">
        <v>7888</v>
      </c>
      <c r="AY1719" s="23" t="n">
        <v>40000</v>
      </c>
      <c r="AZ1719" s="23" t="n">
        <v>8</v>
      </c>
      <c r="BA1719" s="23" t="s">
        <v>1465</v>
      </c>
      <c r="BB1719" s="23" t="s">
        <v>11087</v>
      </c>
      <c r="BF1719" s="23" t="s">
        <v>10498</v>
      </c>
      <c r="BG1719" s="1" t="s">
        <v>183</v>
      </c>
    </row>
    <row r="1720" s="23" customFormat="true" ht="12.75" hidden="false" customHeight="false" outlineLevel="0" collapsed="false">
      <c r="A1720" s="23" t="s">
        <v>7891</v>
      </c>
      <c r="B1720" s="23" t="s">
        <v>7892</v>
      </c>
      <c r="C1720" s="40" t="s">
        <v>177</v>
      </c>
      <c r="D1720" s="23" t="s">
        <v>1471</v>
      </c>
      <c r="E1720" s="23" t="s">
        <v>7893</v>
      </c>
      <c r="F1720" s="23" t="s">
        <v>7894</v>
      </c>
      <c r="G1720" s="23" t="n">
        <v>23</v>
      </c>
      <c r="H1720" s="23" t="n">
        <v>10000</v>
      </c>
      <c r="I1720" s="41" t="s">
        <v>188</v>
      </c>
      <c r="K1720" s="23" t="n">
        <v>0</v>
      </c>
      <c r="L1720" s="23" t="n">
        <v>45497</v>
      </c>
      <c r="M1720" s="23" t="n">
        <v>0</v>
      </c>
      <c r="N1720" s="23" t="n">
        <v>0</v>
      </c>
      <c r="O1720" s="23" t="n">
        <f aca="false">K1720+L1720</f>
        <v>45497</v>
      </c>
      <c r="P1720" s="23" t="n">
        <f aca="false">K1720+L1720+M1720+N1720</f>
        <v>45497</v>
      </c>
      <c r="Q1720" s="23" t="n">
        <v>46880</v>
      </c>
      <c r="R1720" s="23" t="n">
        <v>34917</v>
      </c>
      <c r="S1720" s="23" t="n">
        <v>45248</v>
      </c>
      <c r="T1720" s="23" t="n">
        <v>23614</v>
      </c>
      <c r="U1720" s="23" t="n">
        <f aca="false">IF(I1720="delivery",O1720-SUM(Q1720+R1720),IF(I1720="PO",P1720-SUM(Q1720:R1720)))</f>
        <v>-36300</v>
      </c>
      <c r="V1720" s="43" t="n">
        <v>0.0303</v>
      </c>
      <c r="W1720" s="43" t="n">
        <v>0.02969</v>
      </c>
      <c r="X1720" s="43" t="n">
        <f aca="false">W1720-V1720</f>
        <v>-0.000610000000000006</v>
      </c>
      <c r="Y1720" s="43"/>
      <c r="Z1720" s="43"/>
      <c r="AA1720" s="43" t="n">
        <v>0.0303</v>
      </c>
      <c r="AB1720" s="43"/>
      <c r="AC1720" s="43" t="s">
        <v>10482</v>
      </c>
      <c r="AD1720" s="43"/>
      <c r="AE1720" s="43"/>
      <c r="AF1720" s="43"/>
      <c r="AG1720" s="43" t="n">
        <v>0.029694</v>
      </c>
      <c r="AH1720" s="43" t="s">
        <v>11086</v>
      </c>
      <c r="AI1720" s="63" t="n">
        <v>10000</v>
      </c>
      <c r="AJ1720" s="63" t="n">
        <v>2</v>
      </c>
      <c r="AK1720" s="43"/>
      <c r="AL1720" s="43"/>
      <c r="AM1720" s="43"/>
      <c r="AN1720" s="43"/>
      <c r="AO1720" s="43" t="s">
        <v>1471</v>
      </c>
      <c r="AP1720" s="23" t="s">
        <v>1474</v>
      </c>
      <c r="AT1720" s="23" t="s">
        <v>10934</v>
      </c>
      <c r="AV1720" s="23" t="n">
        <v>0.0101</v>
      </c>
      <c r="AW1720" s="23" t="s">
        <v>13223</v>
      </c>
      <c r="AX1720" s="23" t="s">
        <v>7892</v>
      </c>
      <c r="AY1720" s="23" t="n">
        <v>50000</v>
      </c>
      <c r="AZ1720" s="23" t="n">
        <v>3</v>
      </c>
      <c r="BA1720" s="23" t="s">
        <v>177</v>
      </c>
      <c r="BB1720" s="23" t="s">
        <v>13223</v>
      </c>
      <c r="BF1720" s="23" t="s">
        <v>10498</v>
      </c>
      <c r="BG1720" s="1" t="s">
        <v>183</v>
      </c>
    </row>
    <row r="1721" s="23" customFormat="true" ht="12.75" hidden="false" customHeight="false" outlineLevel="0" collapsed="false">
      <c r="A1721" s="23" t="s">
        <v>7895</v>
      </c>
      <c r="B1721" s="23" t="s">
        <v>7896</v>
      </c>
      <c r="C1721" s="40" t="s">
        <v>177</v>
      </c>
      <c r="D1721" s="23" t="s">
        <v>1471</v>
      </c>
      <c r="E1721" s="23" t="s">
        <v>7897</v>
      </c>
      <c r="F1721" s="23" t="s">
        <v>7898</v>
      </c>
      <c r="G1721" s="23" t="n">
        <v>23</v>
      </c>
      <c r="H1721" s="23" t="n">
        <v>10000</v>
      </c>
      <c r="I1721" s="41" t="s">
        <v>188</v>
      </c>
      <c r="K1721" s="23" t="n">
        <v>0</v>
      </c>
      <c r="L1721" s="23" t="n">
        <v>19367</v>
      </c>
      <c r="M1721" s="23" t="n">
        <v>40000</v>
      </c>
      <c r="N1721" s="23" t="n">
        <v>0</v>
      </c>
      <c r="O1721" s="23" t="n">
        <f aca="false">K1721+L1721</f>
        <v>19367</v>
      </c>
      <c r="P1721" s="23" t="n">
        <f aca="false">K1721+L1721+M1721+N1721</f>
        <v>59367</v>
      </c>
      <c r="Q1721" s="23" t="n">
        <v>33618</v>
      </c>
      <c r="R1721" s="23" t="n">
        <v>32851</v>
      </c>
      <c r="S1721" s="23" t="n">
        <v>31791</v>
      </c>
      <c r="T1721" s="23" t="n">
        <v>26418</v>
      </c>
      <c r="U1721" s="23" t="n">
        <f aca="false">IF(I1721="delivery",O1721-SUM(Q1721+R1721),IF(I1721="PO",P1721-SUM(Q1721:R1721)))</f>
        <v>-7102</v>
      </c>
      <c r="V1721" s="43" t="n">
        <v>0.025</v>
      </c>
      <c r="W1721" s="43" t="n">
        <v>0.0245</v>
      </c>
      <c r="X1721" s="43" t="n">
        <f aca="false">W1721-V1721</f>
        <v>-0.0005</v>
      </c>
      <c r="Y1721" s="43"/>
      <c r="Z1721" s="43"/>
      <c r="AA1721" s="43" t="n">
        <v>0.025</v>
      </c>
      <c r="AB1721" s="43"/>
      <c r="AC1721" s="43" t="s">
        <v>10482</v>
      </c>
      <c r="AD1721" s="43"/>
      <c r="AE1721" s="43"/>
      <c r="AF1721" s="43"/>
      <c r="AG1721" s="43" t="n">
        <v>0.0245</v>
      </c>
      <c r="AH1721" s="43" t="s">
        <v>11086</v>
      </c>
      <c r="AI1721" s="63" t="n">
        <v>10000</v>
      </c>
      <c r="AJ1721" s="63" t="n">
        <v>2</v>
      </c>
      <c r="AK1721" s="43"/>
      <c r="AL1721" s="43"/>
      <c r="AM1721" s="43"/>
      <c r="AN1721" s="43"/>
      <c r="AO1721" s="43" t="s">
        <v>1471</v>
      </c>
      <c r="AP1721" s="23" t="s">
        <v>1474</v>
      </c>
      <c r="AT1721" s="23" t="s">
        <v>10934</v>
      </c>
      <c r="AV1721" s="23" t="n">
        <v>0.24</v>
      </c>
      <c r="AW1721" s="23" t="s">
        <v>13224</v>
      </c>
      <c r="AX1721" s="23" t="s">
        <v>13225</v>
      </c>
      <c r="AY1721" s="23" t="n">
        <v>1000</v>
      </c>
      <c r="AZ1721" s="23" t="n">
        <v>2</v>
      </c>
      <c r="BA1721" s="23" t="s">
        <v>1465</v>
      </c>
      <c r="BB1721" s="23" t="s">
        <v>13224</v>
      </c>
      <c r="BF1721" s="23" t="s">
        <v>10498</v>
      </c>
      <c r="BG1721" s="1" t="s">
        <v>183</v>
      </c>
    </row>
    <row r="1722" s="23" customFormat="true" ht="12.75" hidden="false" customHeight="false" outlineLevel="0" collapsed="false">
      <c r="A1722" s="23" t="s">
        <v>7899</v>
      </c>
      <c r="B1722" s="23" t="s">
        <v>7900</v>
      </c>
      <c r="C1722" s="40" t="s">
        <v>177</v>
      </c>
      <c r="D1722" s="23" t="s">
        <v>1471</v>
      </c>
      <c r="E1722" s="23" t="s">
        <v>7901</v>
      </c>
      <c r="F1722" s="23" t="s">
        <v>7902</v>
      </c>
      <c r="G1722" s="23" t="n">
        <v>103</v>
      </c>
      <c r="H1722" s="23" t="n">
        <v>60</v>
      </c>
      <c r="I1722" s="41" t="s">
        <v>188</v>
      </c>
      <c r="K1722" s="23" t="n">
        <v>0</v>
      </c>
      <c r="L1722" s="23" t="n">
        <v>1297</v>
      </c>
      <c r="M1722" s="23" t="n">
        <v>0</v>
      </c>
      <c r="N1722" s="23" t="n">
        <v>540</v>
      </c>
      <c r="O1722" s="23" t="n">
        <f aca="false">K1722+L1722</f>
        <v>1297</v>
      </c>
      <c r="P1722" s="23" t="n">
        <f aca="false">K1722+L1722+M1722+N1722</f>
        <v>1837</v>
      </c>
      <c r="Q1722" s="23" t="n">
        <v>1186</v>
      </c>
      <c r="R1722" s="23" t="n">
        <v>442</v>
      </c>
      <c r="S1722" s="23" t="n">
        <v>542</v>
      </c>
      <c r="T1722" s="23" t="n">
        <v>328</v>
      </c>
      <c r="U1722" s="23" t="n">
        <f aca="false">IF(I1722="delivery",O1722-SUM(Q1722+R1722),IF(I1722="PO",P1722-SUM(Q1722:R1722)))</f>
        <v>209</v>
      </c>
      <c r="V1722" s="43" t="n">
        <v>0.527</v>
      </c>
      <c r="W1722" s="43" t="n">
        <v>0.527</v>
      </c>
      <c r="X1722" s="43" t="n">
        <f aca="false">W1722-V1722</f>
        <v>0</v>
      </c>
      <c r="Y1722" s="43"/>
      <c r="Z1722" s="43"/>
      <c r="AA1722" s="43" t="n">
        <v>0.546</v>
      </c>
      <c r="AB1722" s="43"/>
      <c r="AC1722" s="43" t="s">
        <v>10482</v>
      </c>
      <c r="AD1722" s="43"/>
      <c r="AE1722" s="43"/>
      <c r="AF1722" s="43"/>
      <c r="AG1722" s="43" t="n">
        <v>0.527</v>
      </c>
      <c r="AH1722" s="43"/>
      <c r="AI1722" s="63"/>
      <c r="AJ1722" s="63"/>
      <c r="AK1722" s="43"/>
      <c r="AL1722" s="43"/>
      <c r="AM1722" s="43" t="s">
        <v>10933</v>
      </c>
      <c r="AN1722" s="43"/>
      <c r="AO1722" s="43" t="s">
        <v>1471</v>
      </c>
      <c r="AP1722" s="23" t="s">
        <v>1474</v>
      </c>
      <c r="AT1722" s="23" t="s">
        <v>10934</v>
      </c>
      <c r="AV1722" s="23" t="n">
        <v>0.527</v>
      </c>
      <c r="AW1722" s="23" t="s">
        <v>13226</v>
      </c>
      <c r="AX1722" s="23" t="s">
        <v>13227</v>
      </c>
      <c r="AY1722" s="23" t="n">
        <v>60</v>
      </c>
      <c r="AZ1722" s="23" t="n">
        <v>18</v>
      </c>
      <c r="BA1722" s="23" t="s">
        <v>177</v>
      </c>
      <c r="BB1722" s="23" t="s">
        <v>13228</v>
      </c>
      <c r="BF1722" s="23" t="s">
        <v>10498</v>
      </c>
      <c r="BG1722" s="1" t="s">
        <v>183</v>
      </c>
    </row>
    <row r="1723" s="23" customFormat="true" ht="12.75" hidden="false" customHeight="false" outlineLevel="0" collapsed="false">
      <c r="A1723" s="23" t="s">
        <v>7903</v>
      </c>
      <c r="B1723" s="23" t="s">
        <v>7904</v>
      </c>
      <c r="C1723" s="40" t="s">
        <v>177</v>
      </c>
      <c r="D1723" s="23" t="s">
        <v>1471</v>
      </c>
      <c r="E1723" s="23" t="s">
        <v>7905</v>
      </c>
      <c r="F1723" s="23" t="s">
        <v>7906</v>
      </c>
      <c r="G1723" s="23" t="n">
        <v>23</v>
      </c>
      <c r="H1723" s="23" t="n">
        <v>1000</v>
      </c>
      <c r="I1723" s="41" t="s">
        <v>188</v>
      </c>
      <c r="K1723" s="23" t="n">
        <v>0</v>
      </c>
      <c r="L1723" s="23" t="n">
        <v>10050</v>
      </c>
      <c r="M1723" s="23" t="n">
        <v>650</v>
      </c>
      <c r="N1723" s="23" t="n">
        <v>0</v>
      </c>
      <c r="O1723" s="23" t="n">
        <f aca="false">K1723+L1723</f>
        <v>10050</v>
      </c>
      <c r="P1723" s="23" t="n">
        <f aca="false">K1723+L1723+M1723+N1723</f>
        <v>10700</v>
      </c>
      <c r="Q1723" s="23" t="n">
        <v>14060</v>
      </c>
      <c r="R1723" s="23" t="n">
        <v>8733</v>
      </c>
      <c r="S1723" s="23" t="n">
        <v>13936</v>
      </c>
      <c r="T1723" s="23" t="n">
        <v>7812</v>
      </c>
      <c r="U1723" s="23" t="n">
        <f aca="false">IF(I1723="delivery",O1723-SUM(Q1723+R1723),IF(I1723="PO",P1723-SUM(Q1723:R1723)))</f>
        <v>-12093</v>
      </c>
      <c r="V1723" s="43" t="n">
        <v>0.098</v>
      </c>
      <c r="W1723" s="43" t="n">
        <v>0.07448</v>
      </c>
      <c r="X1723" s="43" t="n">
        <f aca="false">W1723-V1723</f>
        <v>-0.02352</v>
      </c>
      <c r="Y1723" s="43"/>
      <c r="Z1723" s="43"/>
      <c r="AA1723" s="43"/>
      <c r="AB1723" s="43"/>
      <c r="AC1723" s="43" t="s">
        <v>10482</v>
      </c>
      <c r="AD1723" s="43"/>
      <c r="AE1723" s="43"/>
      <c r="AF1723" s="43"/>
      <c r="AG1723" s="43" t="n">
        <v>0.07448</v>
      </c>
      <c r="AH1723" s="43" t="s">
        <v>11086</v>
      </c>
      <c r="AI1723" s="63" t="n">
        <v>10000</v>
      </c>
      <c r="AJ1723" s="63" t="n">
        <v>2</v>
      </c>
      <c r="AK1723" s="43"/>
      <c r="AL1723" s="43"/>
      <c r="AM1723" s="43"/>
      <c r="AN1723" s="43"/>
      <c r="AO1723" s="43" t="s">
        <v>1471</v>
      </c>
      <c r="AP1723" s="23" t="s">
        <v>1474</v>
      </c>
      <c r="AT1723" s="23" t="s">
        <v>10934</v>
      </c>
      <c r="AV1723" s="23" t="n">
        <v>0.026</v>
      </c>
      <c r="AW1723" s="23" t="s">
        <v>11087</v>
      </c>
      <c r="AX1723" s="23" t="s">
        <v>7904</v>
      </c>
      <c r="AY1723" s="23" t="n">
        <v>20000</v>
      </c>
      <c r="AZ1723" s="23" t="n">
        <v>2</v>
      </c>
      <c r="BA1723" s="23" t="s">
        <v>177</v>
      </c>
      <c r="BB1723" s="23" t="s">
        <v>11087</v>
      </c>
      <c r="BF1723" s="23" t="s">
        <v>10498</v>
      </c>
      <c r="BG1723" s="1" t="s">
        <v>183</v>
      </c>
    </row>
    <row r="1724" s="23" customFormat="true" ht="12.75" hidden="false" customHeight="false" outlineLevel="0" collapsed="false">
      <c r="A1724" s="23" t="s">
        <v>7907</v>
      </c>
      <c r="B1724" s="23" t="s">
        <v>7908</v>
      </c>
      <c r="C1724" s="40" t="s">
        <v>177</v>
      </c>
      <c r="D1724" s="23" t="s">
        <v>1471</v>
      </c>
      <c r="E1724" s="23" t="s">
        <v>7909</v>
      </c>
      <c r="F1724" s="23" t="s">
        <v>7910</v>
      </c>
      <c r="G1724" s="23" t="n">
        <v>23</v>
      </c>
      <c r="H1724" s="23" t="n">
        <v>10000</v>
      </c>
      <c r="I1724" s="41" t="s">
        <v>188</v>
      </c>
      <c r="K1724" s="23" t="n">
        <v>0</v>
      </c>
      <c r="L1724" s="23" t="n">
        <v>8300</v>
      </c>
      <c r="M1724" s="23" t="n">
        <v>0</v>
      </c>
      <c r="N1724" s="23" t="n">
        <v>0</v>
      </c>
      <c r="O1724" s="23" t="n">
        <f aca="false">K1724+L1724</f>
        <v>8300</v>
      </c>
      <c r="P1724" s="23" t="n">
        <f aca="false">K1724+L1724+M1724+N1724</f>
        <v>8300</v>
      </c>
      <c r="Q1724" s="23" t="n">
        <v>1752</v>
      </c>
      <c r="R1724" s="23" t="n">
        <v>620</v>
      </c>
      <c r="S1724" s="23" t="n">
        <v>606</v>
      </c>
      <c r="T1724" s="23" t="n">
        <v>1168</v>
      </c>
      <c r="U1724" s="23" t="n">
        <f aca="false">IF(I1724="delivery",O1724-SUM(Q1724+R1724),IF(I1724="PO",P1724-SUM(Q1724:R1724)))</f>
        <v>5928</v>
      </c>
      <c r="V1724" s="43" t="n">
        <v>0.07</v>
      </c>
      <c r="W1724" s="43" t="n">
        <v>0.07</v>
      </c>
      <c r="X1724" s="43" t="n">
        <f aca="false">W1724-V1724</f>
        <v>0</v>
      </c>
      <c r="Y1724" s="43"/>
      <c r="Z1724" s="43"/>
      <c r="AA1724" s="43"/>
      <c r="AB1724" s="43"/>
      <c r="AC1724" s="43" t="s">
        <v>10482</v>
      </c>
      <c r="AD1724" s="43"/>
      <c r="AE1724" s="43"/>
      <c r="AF1724" s="43"/>
      <c r="AG1724" s="43" t="n">
        <v>0.07</v>
      </c>
      <c r="AH1724" s="43"/>
      <c r="AI1724" s="63"/>
      <c r="AJ1724" s="63"/>
      <c r="AK1724" s="43"/>
      <c r="AL1724" s="43"/>
      <c r="AM1724" s="43" t="s">
        <v>10933</v>
      </c>
      <c r="AN1724" s="43"/>
      <c r="AO1724" s="43" t="s">
        <v>1471</v>
      </c>
      <c r="AP1724" s="23" t="s">
        <v>1474</v>
      </c>
      <c r="AT1724" s="23" t="s">
        <v>10959</v>
      </c>
      <c r="AV1724" s="23" t="n">
        <v>0.07</v>
      </c>
      <c r="AW1724" s="23" t="s">
        <v>11090</v>
      </c>
      <c r="AX1724" s="23" t="s">
        <v>7908</v>
      </c>
      <c r="AY1724" s="23" t="n">
        <v>1000</v>
      </c>
      <c r="AZ1724" s="23" t="n">
        <v>6</v>
      </c>
      <c r="BA1724" s="23" t="s">
        <v>1465</v>
      </c>
      <c r="BB1724" s="23" t="s">
        <v>11090</v>
      </c>
      <c r="BF1724" s="23" t="s">
        <v>10498</v>
      </c>
      <c r="BG1724" s="1" t="s">
        <v>183</v>
      </c>
    </row>
    <row r="1725" s="23" customFormat="true" ht="12.75" hidden="false" customHeight="false" outlineLevel="0" collapsed="false">
      <c r="A1725" s="23" t="s">
        <v>7911</v>
      </c>
      <c r="B1725" s="23" t="s">
        <v>7912</v>
      </c>
      <c r="C1725" s="40" t="s">
        <v>177</v>
      </c>
      <c r="D1725" s="23" t="s">
        <v>1471</v>
      </c>
      <c r="E1725" s="23" t="s">
        <v>7913</v>
      </c>
      <c r="F1725" s="23" t="s">
        <v>7914</v>
      </c>
      <c r="G1725" s="23" t="n">
        <v>23</v>
      </c>
      <c r="H1725" s="23" t="n">
        <v>1000</v>
      </c>
      <c r="I1725" s="41" t="s">
        <v>188</v>
      </c>
      <c r="K1725" s="23" t="n">
        <v>0</v>
      </c>
      <c r="L1725" s="23" t="n">
        <v>18949</v>
      </c>
      <c r="M1725" s="23" t="n">
        <v>0</v>
      </c>
      <c r="N1725" s="23" t="n">
        <v>0</v>
      </c>
      <c r="O1725" s="23" t="n">
        <f aca="false">K1725+L1725</f>
        <v>18949</v>
      </c>
      <c r="P1725" s="23" t="n">
        <f aca="false">K1725+L1725+M1725+N1725</f>
        <v>18949</v>
      </c>
      <c r="Q1725" s="23" t="n">
        <v>550</v>
      </c>
      <c r="R1725" s="23" t="n">
        <v>1612</v>
      </c>
      <c r="S1725" s="23" t="n">
        <v>2210</v>
      </c>
      <c r="T1725" s="23" t="n">
        <v>1522</v>
      </c>
      <c r="U1725" s="23" t="n">
        <f aca="false">IF(I1725="delivery",O1725-SUM(Q1725+R1725),IF(I1725="PO",P1725-SUM(Q1725:R1725)))</f>
        <v>16787</v>
      </c>
      <c r="V1725" s="43" t="n">
        <v>0.2</v>
      </c>
      <c r="W1725" s="43" t="n">
        <v>0.2</v>
      </c>
      <c r="X1725" s="43" t="n">
        <f aca="false">W1725-V1725</f>
        <v>0</v>
      </c>
      <c r="Y1725" s="43"/>
      <c r="Z1725" s="43"/>
      <c r="AA1725" s="43" t="n">
        <v>0.31</v>
      </c>
      <c r="AB1725" s="43"/>
      <c r="AC1725" s="43" t="s">
        <v>10482</v>
      </c>
      <c r="AD1725" s="43"/>
      <c r="AE1725" s="43"/>
      <c r="AF1725" s="43"/>
      <c r="AG1725" s="43" t="n">
        <v>0.2</v>
      </c>
      <c r="AH1725" s="43"/>
      <c r="AI1725" s="63"/>
      <c r="AJ1725" s="63"/>
      <c r="AK1725" s="43"/>
      <c r="AL1725" s="43"/>
      <c r="AM1725" s="43" t="s">
        <v>10933</v>
      </c>
      <c r="AN1725" s="43"/>
      <c r="AO1725" s="43" t="s">
        <v>1471</v>
      </c>
      <c r="AP1725" s="23" t="s">
        <v>1474</v>
      </c>
      <c r="AT1725" s="23" t="s">
        <v>10959</v>
      </c>
      <c r="AV1725" s="23" t="n">
        <v>0.2</v>
      </c>
      <c r="AW1725" s="23" t="s">
        <v>13223</v>
      </c>
      <c r="AX1725" s="23" t="s">
        <v>13229</v>
      </c>
      <c r="AY1725" s="23" t="n">
        <v>1000</v>
      </c>
      <c r="AZ1725" s="23" t="n">
        <v>3</v>
      </c>
      <c r="BA1725" s="23" t="s">
        <v>1465</v>
      </c>
      <c r="BB1725" s="23" t="s">
        <v>13223</v>
      </c>
      <c r="BF1725" s="23" t="s">
        <v>10498</v>
      </c>
      <c r="BG1725" s="1" t="s">
        <v>183</v>
      </c>
    </row>
    <row r="1726" s="23" customFormat="true" ht="12.75" hidden="false" customHeight="false" outlineLevel="0" collapsed="false">
      <c r="A1726" s="23" t="s">
        <v>7925</v>
      </c>
      <c r="B1726" s="23" t="s">
        <v>7926</v>
      </c>
      <c r="C1726" s="40" t="s">
        <v>177</v>
      </c>
      <c r="D1726" s="23" t="s">
        <v>1471</v>
      </c>
      <c r="E1726" s="23" t="s">
        <v>7927</v>
      </c>
      <c r="F1726" s="23" t="s">
        <v>7928</v>
      </c>
      <c r="G1726" s="23" t="n">
        <v>23</v>
      </c>
      <c r="H1726" s="23" t="n">
        <v>25000</v>
      </c>
      <c r="I1726" s="41" t="s">
        <v>188</v>
      </c>
      <c r="K1726" s="23" t="n">
        <v>0</v>
      </c>
      <c r="L1726" s="23" t="n">
        <v>42330</v>
      </c>
      <c r="M1726" s="23" t="n">
        <v>100000</v>
      </c>
      <c r="N1726" s="23" t="n">
        <v>0</v>
      </c>
      <c r="O1726" s="23" t="n">
        <f aca="false">K1726+L1726</f>
        <v>42330</v>
      </c>
      <c r="P1726" s="23" t="n">
        <f aca="false">K1726+L1726+M1726+N1726</f>
        <v>142330</v>
      </c>
      <c r="Q1726" s="23" t="n">
        <v>107795</v>
      </c>
      <c r="R1726" s="23" t="n">
        <v>42964</v>
      </c>
      <c r="S1726" s="23" t="n">
        <v>57594</v>
      </c>
      <c r="T1726" s="23" t="n">
        <v>27410</v>
      </c>
      <c r="U1726" s="23" t="n">
        <f aca="false">IF(I1726="delivery",O1726-SUM(Q1726+R1726),IF(I1726="PO",P1726-SUM(Q1726:R1726)))</f>
        <v>-8429</v>
      </c>
      <c r="V1726" s="43" t="n">
        <v>0.0112</v>
      </c>
      <c r="W1726" s="43" t="n">
        <v>0.0112</v>
      </c>
      <c r="X1726" s="43" t="n">
        <f aca="false">W1726-V1726</f>
        <v>0</v>
      </c>
      <c r="Y1726" s="43"/>
      <c r="Z1726" s="43"/>
      <c r="AA1726" s="43" t="n">
        <v>0.0112</v>
      </c>
      <c r="AB1726" s="43"/>
      <c r="AC1726" s="43" t="s">
        <v>10482</v>
      </c>
      <c r="AD1726" s="43"/>
      <c r="AE1726" s="43"/>
      <c r="AF1726" s="43"/>
      <c r="AG1726" s="43" t="n">
        <v>0.0112</v>
      </c>
      <c r="AH1726" s="43"/>
      <c r="AI1726" s="63"/>
      <c r="AJ1726" s="63"/>
      <c r="AK1726" s="43"/>
      <c r="AL1726" s="43"/>
      <c r="AM1726" s="43" t="s">
        <v>10947</v>
      </c>
      <c r="AN1726" s="43"/>
      <c r="AO1726" s="43" t="s">
        <v>1471</v>
      </c>
      <c r="AP1726" s="23" t="s">
        <v>1474</v>
      </c>
      <c r="AT1726" s="23" t="s">
        <v>10934</v>
      </c>
      <c r="AV1726" s="23" t="n">
        <v>0.0112</v>
      </c>
      <c r="AW1726" s="23" t="s">
        <v>13230</v>
      </c>
      <c r="AX1726" s="23" t="s">
        <v>13231</v>
      </c>
      <c r="AY1726" s="23" t="n">
        <v>100000</v>
      </c>
      <c r="AZ1726" s="23" t="n">
        <v>3</v>
      </c>
      <c r="BA1726" s="23" t="s">
        <v>177</v>
      </c>
      <c r="BB1726" s="23" t="s">
        <v>13232</v>
      </c>
      <c r="BF1726" s="23" t="s">
        <v>10498</v>
      </c>
      <c r="BG1726" s="1" t="s">
        <v>183</v>
      </c>
    </row>
    <row r="1727" s="23" customFormat="true" ht="12.75" hidden="false" customHeight="false" outlineLevel="0" collapsed="false">
      <c r="A1727" s="23" t="s">
        <v>7929</v>
      </c>
      <c r="B1727" s="23" t="s">
        <v>7930</v>
      </c>
      <c r="C1727" s="40" t="s">
        <v>177</v>
      </c>
      <c r="D1727" s="23" t="s">
        <v>1471</v>
      </c>
      <c r="E1727" s="23" t="s">
        <v>7931</v>
      </c>
      <c r="F1727" s="23" t="s">
        <v>7932</v>
      </c>
      <c r="G1727" s="23" t="n">
        <v>76</v>
      </c>
      <c r="H1727" s="23" t="n">
        <v>1000</v>
      </c>
      <c r="I1727" s="41" t="s">
        <v>188</v>
      </c>
      <c r="K1727" s="23" t="n">
        <v>0</v>
      </c>
      <c r="L1727" s="23" t="n">
        <v>4272</v>
      </c>
      <c r="M1727" s="23" t="n">
        <v>1760</v>
      </c>
      <c r="N1727" s="23" t="n">
        <v>0</v>
      </c>
      <c r="O1727" s="23" t="n">
        <f aca="false">K1727+L1727</f>
        <v>4272</v>
      </c>
      <c r="P1727" s="23" t="n">
        <f aca="false">K1727+L1727+M1727+N1727</f>
        <v>6032</v>
      </c>
      <c r="Q1727" s="23" t="n">
        <v>4320</v>
      </c>
      <c r="R1727" s="23" t="n">
        <v>1416</v>
      </c>
      <c r="S1727" s="23" t="n">
        <v>1880</v>
      </c>
      <c r="T1727" s="23" t="n">
        <v>520</v>
      </c>
      <c r="U1727" s="23" t="n">
        <f aca="false">IF(I1727="delivery",O1727-SUM(Q1727+R1727),IF(I1727="PO",P1727-SUM(Q1727:R1727)))</f>
        <v>296</v>
      </c>
      <c r="V1727" s="43" t="n">
        <v>0.088</v>
      </c>
      <c r="W1727" s="43" t="n">
        <v>0.088</v>
      </c>
      <c r="X1727" s="43" t="n">
        <f aca="false">W1727-V1727</f>
        <v>0</v>
      </c>
      <c r="Y1727" s="43"/>
      <c r="Z1727" s="43"/>
      <c r="AA1727" s="43"/>
      <c r="AB1727" s="43"/>
      <c r="AC1727" s="43" t="s">
        <v>10482</v>
      </c>
      <c r="AD1727" s="43" t="s">
        <v>11170</v>
      </c>
      <c r="AE1727" s="43" t="s">
        <v>10933</v>
      </c>
      <c r="AF1727" s="43"/>
      <c r="AG1727" s="43" t="n">
        <v>0.088</v>
      </c>
      <c r="AH1727" s="43" t="s">
        <v>11274</v>
      </c>
      <c r="AI1727" s="63" t="n">
        <v>100</v>
      </c>
      <c r="AJ1727" s="63" t="n">
        <v>15</v>
      </c>
      <c r="AK1727" s="43"/>
      <c r="AL1727" s="43"/>
      <c r="AM1727" s="43" t="s">
        <v>10933</v>
      </c>
      <c r="AN1727" s="43"/>
      <c r="AO1727" s="43" t="s">
        <v>1471</v>
      </c>
      <c r="AP1727" s="23" t="s">
        <v>1474</v>
      </c>
      <c r="AT1727" s="23" t="s">
        <v>10943</v>
      </c>
      <c r="AV1727" s="23" t="n">
        <v>0.46</v>
      </c>
      <c r="AW1727" s="23" t="s">
        <v>13233</v>
      </c>
      <c r="AX1727" s="23" t="s">
        <v>13234</v>
      </c>
      <c r="AY1727" s="23" t="n">
        <v>1000</v>
      </c>
      <c r="AZ1727" s="23" t="n">
        <v>15</v>
      </c>
      <c r="BA1727" s="23" t="s">
        <v>1465</v>
      </c>
      <c r="BB1727" s="23" t="s">
        <v>13233</v>
      </c>
      <c r="BF1727" s="23" t="s">
        <v>10498</v>
      </c>
      <c r="BG1727" s="1" t="s">
        <v>183</v>
      </c>
    </row>
    <row r="1728" s="23" customFormat="true" ht="12.75" hidden="true" customHeight="false" outlineLevel="0" collapsed="false">
      <c r="A1728" s="23" t="s">
        <v>7933</v>
      </c>
      <c r="B1728" s="23" t="s">
        <v>7934</v>
      </c>
      <c r="C1728" s="40" t="s">
        <v>177</v>
      </c>
      <c r="D1728" s="23" t="s">
        <v>82</v>
      </c>
      <c r="E1728" s="23" t="s">
        <v>7935</v>
      </c>
      <c r="F1728" s="23" t="s">
        <v>7936</v>
      </c>
      <c r="G1728" s="23" t="n">
        <v>41</v>
      </c>
      <c r="H1728" s="23" t="n">
        <v>1000</v>
      </c>
      <c r="I1728" s="41" t="s">
        <v>188</v>
      </c>
      <c r="K1728" s="23" t="n">
        <v>2382</v>
      </c>
      <c r="L1728" s="23" t="n">
        <v>172</v>
      </c>
      <c r="M1728" s="23" t="n">
        <v>0</v>
      </c>
      <c r="N1728" s="23" t="n">
        <v>0</v>
      </c>
      <c r="O1728" s="23" t="n">
        <f aca="false">K1728+L1728</f>
        <v>2554</v>
      </c>
      <c r="P1728" s="23" t="n">
        <f aca="false">K1728+L1728+M1728+N1728</f>
        <v>2554</v>
      </c>
      <c r="Q1728" s="23" t="n">
        <v>4</v>
      </c>
      <c r="R1728" s="23" t="n">
        <v>0</v>
      </c>
      <c r="S1728" s="23" t="n">
        <v>0</v>
      </c>
      <c r="T1728" s="23" t="n">
        <v>0</v>
      </c>
      <c r="U1728" s="23" t="n">
        <f aca="false">IF(I1728="delivery",O1728-SUM(Q1728+R1728),IF(I1728="PO",P1728-SUM(Q1728:R1728)))</f>
        <v>2550</v>
      </c>
      <c r="V1728" s="43" t="n">
        <v>0.625</v>
      </c>
      <c r="W1728" s="43" t="n">
        <v>0.625</v>
      </c>
      <c r="X1728" s="43" t="n">
        <f aca="false">W1728-V1728</f>
        <v>0</v>
      </c>
      <c r="Y1728" s="43"/>
      <c r="Z1728" s="43"/>
      <c r="AA1728" s="43"/>
      <c r="AB1728" s="43"/>
      <c r="AC1728" s="43" t="s">
        <v>10482</v>
      </c>
      <c r="AD1728" s="43"/>
      <c r="AE1728" s="43"/>
      <c r="AF1728" s="43" t="s">
        <v>10568</v>
      </c>
      <c r="AG1728" s="43" t="n">
        <v>0.625</v>
      </c>
      <c r="AH1728" s="43" t="s">
        <v>13235</v>
      </c>
      <c r="AI1728" s="63" t="n">
        <v>1000</v>
      </c>
      <c r="AJ1728" s="63" t="n">
        <v>6</v>
      </c>
      <c r="AK1728" s="43" t="s">
        <v>13236</v>
      </c>
      <c r="AL1728" s="43" t="s">
        <v>1465</v>
      </c>
      <c r="AM1728" s="43" t="s">
        <v>10571</v>
      </c>
      <c r="AN1728" s="43" t="s">
        <v>10486</v>
      </c>
      <c r="AO1728" s="43" t="s">
        <v>82</v>
      </c>
      <c r="AP1728" s="23" t="s">
        <v>263</v>
      </c>
      <c r="BF1728" s="23" t="s">
        <v>10498</v>
      </c>
      <c r="BG1728" s="1" t="s">
        <v>183</v>
      </c>
    </row>
    <row r="1729" s="23" customFormat="true" ht="12.75" hidden="true" customHeight="false" outlineLevel="0" collapsed="false">
      <c r="A1729" s="23" t="s">
        <v>7937</v>
      </c>
      <c r="B1729" s="23" t="s">
        <v>7938</v>
      </c>
      <c r="C1729" s="40" t="s">
        <v>177</v>
      </c>
      <c r="D1729" s="23" t="s">
        <v>82</v>
      </c>
      <c r="E1729" s="23" t="s">
        <v>7939</v>
      </c>
      <c r="F1729" s="23" t="s">
        <v>7940</v>
      </c>
      <c r="G1729" s="23" t="n">
        <v>41</v>
      </c>
      <c r="H1729" s="23" t="n">
        <v>1000</v>
      </c>
      <c r="I1729" s="41" t="s">
        <v>188</v>
      </c>
      <c r="K1729" s="23" t="n">
        <v>0</v>
      </c>
      <c r="L1729" s="23" t="n">
        <v>974</v>
      </c>
      <c r="M1729" s="23" t="n">
        <v>0</v>
      </c>
      <c r="N1729" s="23" t="n">
        <v>0</v>
      </c>
      <c r="O1729" s="23" t="n">
        <f aca="false">K1729+L1729</f>
        <v>974</v>
      </c>
      <c r="P1729" s="23" t="n">
        <f aca="false">K1729+L1729+M1729+N1729</f>
        <v>974</v>
      </c>
      <c r="Q1729" s="23" t="n">
        <v>2</v>
      </c>
      <c r="R1729" s="23" t="n">
        <v>0</v>
      </c>
      <c r="S1729" s="23" t="n">
        <v>0</v>
      </c>
      <c r="T1729" s="23" t="n">
        <v>0</v>
      </c>
      <c r="U1729" s="23" t="n">
        <f aca="false">IF(I1729="delivery",O1729-SUM(Q1729+R1729),IF(I1729="PO",P1729-SUM(Q1729:R1729)))</f>
        <v>972</v>
      </c>
      <c r="V1729" s="43" t="n">
        <v>1.047</v>
      </c>
      <c r="W1729" s="43" t="n">
        <v>1.047</v>
      </c>
      <c r="X1729" s="43" t="n">
        <f aca="false">W1729-V1729</f>
        <v>0</v>
      </c>
      <c r="Y1729" s="43"/>
      <c r="Z1729" s="43"/>
      <c r="AA1729" s="43"/>
      <c r="AB1729" s="43"/>
      <c r="AC1729" s="43" t="s">
        <v>10482</v>
      </c>
      <c r="AD1729" s="43"/>
      <c r="AE1729" s="43"/>
      <c r="AF1729" s="43" t="s">
        <v>10568</v>
      </c>
      <c r="AG1729" s="43" t="n">
        <v>1.047</v>
      </c>
      <c r="AH1729" s="43" t="s">
        <v>13237</v>
      </c>
      <c r="AI1729" s="63" t="n">
        <v>1000</v>
      </c>
      <c r="AJ1729" s="63" t="n">
        <v>6</v>
      </c>
      <c r="AK1729" s="43" t="s">
        <v>13238</v>
      </c>
      <c r="AL1729" s="43" t="s">
        <v>1465</v>
      </c>
      <c r="AM1729" s="43" t="s">
        <v>10571</v>
      </c>
      <c r="AN1729" s="43" t="s">
        <v>10486</v>
      </c>
      <c r="AO1729" s="43" t="s">
        <v>82</v>
      </c>
      <c r="AP1729" s="23" t="s">
        <v>263</v>
      </c>
      <c r="BF1729" s="23" t="s">
        <v>10498</v>
      </c>
      <c r="BG1729" s="1" t="s">
        <v>183</v>
      </c>
    </row>
    <row r="1730" s="23" customFormat="true" ht="12.75" hidden="true" customHeight="false" outlineLevel="0" collapsed="false">
      <c r="A1730" s="23" t="s">
        <v>7941</v>
      </c>
      <c r="B1730" s="23" t="s">
        <v>7942</v>
      </c>
      <c r="C1730" s="40" t="s">
        <v>177</v>
      </c>
      <c r="D1730" s="23" t="s">
        <v>82</v>
      </c>
      <c r="E1730" s="23" t="s">
        <v>7943</v>
      </c>
      <c r="F1730" s="23" t="s">
        <v>7944</v>
      </c>
      <c r="G1730" s="23" t="n">
        <v>61</v>
      </c>
      <c r="H1730" s="23" t="n">
        <v>1000</v>
      </c>
      <c r="I1730" s="41" t="s">
        <v>188</v>
      </c>
      <c r="K1730" s="23" t="n">
        <v>5153</v>
      </c>
      <c r="L1730" s="23" t="n">
        <v>1036</v>
      </c>
      <c r="M1730" s="23" t="n">
        <v>500</v>
      </c>
      <c r="N1730" s="23" t="n">
        <v>0</v>
      </c>
      <c r="O1730" s="23" t="n">
        <f aca="false">K1730+L1730</f>
        <v>6189</v>
      </c>
      <c r="P1730" s="23" t="n">
        <f aca="false">K1730+L1730+M1730+N1730</f>
        <v>6689</v>
      </c>
      <c r="Q1730" s="23" t="n">
        <v>206</v>
      </c>
      <c r="R1730" s="23" t="n">
        <v>278</v>
      </c>
      <c r="S1730" s="23" t="n">
        <v>330</v>
      </c>
      <c r="T1730" s="23" t="n">
        <v>710</v>
      </c>
      <c r="U1730" s="23" t="n">
        <f aca="false">IF(I1730="delivery",O1730-SUM(Q1730+R1730),IF(I1730="PO",P1730-SUM(Q1730:R1730)))</f>
        <v>6205</v>
      </c>
      <c r="V1730" s="43" t="n">
        <v>0.58</v>
      </c>
      <c r="W1730" s="43" t="n">
        <v>0.245</v>
      </c>
      <c r="X1730" s="43" t="n">
        <f aca="false">W1730-V1730</f>
        <v>-0.335</v>
      </c>
      <c r="Y1730" s="43"/>
      <c r="Z1730" s="43"/>
      <c r="AA1730" s="43"/>
      <c r="AB1730" s="43"/>
      <c r="AC1730" s="43" t="s">
        <v>10482</v>
      </c>
      <c r="AD1730" s="43" t="s">
        <v>10689</v>
      </c>
      <c r="AE1730" s="43" t="s">
        <v>13239</v>
      </c>
      <c r="AF1730" s="43" t="s">
        <v>10502</v>
      </c>
      <c r="AG1730" s="43" t="n">
        <v>0.245</v>
      </c>
      <c r="AH1730" s="43" t="s">
        <v>13240</v>
      </c>
      <c r="AI1730" s="63" t="n">
        <v>1000</v>
      </c>
      <c r="AJ1730" s="63" t="n">
        <v>8</v>
      </c>
      <c r="AK1730" s="43"/>
      <c r="AL1730" s="43"/>
      <c r="AM1730" s="43"/>
      <c r="AN1730" s="43"/>
      <c r="AO1730" s="43" t="s">
        <v>82</v>
      </c>
      <c r="AP1730" s="23" t="s">
        <v>181</v>
      </c>
      <c r="BF1730" s="23" t="s">
        <v>10498</v>
      </c>
      <c r="BG1730" s="1" t="s">
        <v>183</v>
      </c>
    </row>
    <row r="1731" s="23" customFormat="true" ht="12.75" hidden="true" customHeight="false" outlineLevel="0" collapsed="false">
      <c r="A1731" s="23" t="s">
        <v>7949</v>
      </c>
      <c r="B1731" s="23" t="s">
        <v>7950</v>
      </c>
      <c r="C1731" s="40" t="s">
        <v>177</v>
      </c>
      <c r="D1731" s="23" t="s">
        <v>82</v>
      </c>
      <c r="E1731" s="23" t="s">
        <v>7951</v>
      </c>
      <c r="F1731" s="23" t="s">
        <v>7952</v>
      </c>
      <c r="G1731" s="23" t="n">
        <v>51</v>
      </c>
      <c r="H1731" s="23" t="n">
        <v>1000</v>
      </c>
      <c r="I1731" s="41" t="s">
        <v>188</v>
      </c>
      <c r="K1731" s="23" t="n">
        <v>9674</v>
      </c>
      <c r="L1731" s="23" t="n">
        <v>884</v>
      </c>
      <c r="M1731" s="23" t="n">
        <v>0</v>
      </c>
      <c r="N1731" s="23" t="n">
        <v>0</v>
      </c>
      <c r="O1731" s="23" t="n">
        <f aca="false">K1731+L1731</f>
        <v>10558</v>
      </c>
      <c r="P1731" s="23" t="n">
        <f aca="false">K1731+L1731+M1731+N1731</f>
        <v>10558</v>
      </c>
      <c r="Q1731" s="23" t="n">
        <v>682</v>
      </c>
      <c r="R1731" s="23" t="n">
        <v>764</v>
      </c>
      <c r="S1731" s="23" t="n">
        <v>604</v>
      </c>
      <c r="T1731" s="23" t="n">
        <v>608</v>
      </c>
      <c r="U1731" s="23" t="n">
        <f aca="false">IF(I1731="delivery",O1731-SUM(Q1731+R1731),IF(I1731="PO",P1731-SUM(Q1731:R1731)))</f>
        <v>9112</v>
      </c>
      <c r="V1731" s="43" t="n">
        <v>0.025</v>
      </c>
      <c r="W1731" s="43" t="n">
        <v>0.025</v>
      </c>
      <c r="X1731" s="43" t="n">
        <f aca="false">W1731-V1731</f>
        <v>0</v>
      </c>
      <c r="Y1731" s="43"/>
      <c r="Z1731" s="43"/>
      <c r="AA1731" s="43" t="n">
        <v>0.025</v>
      </c>
      <c r="AB1731" s="43"/>
      <c r="AC1731" s="43" t="s">
        <v>10482</v>
      </c>
      <c r="AD1731" s="43"/>
      <c r="AE1731" s="43"/>
      <c r="AF1731" s="43" t="s">
        <v>10502</v>
      </c>
      <c r="AG1731" s="43" t="n">
        <v>0.025</v>
      </c>
      <c r="AH1731" s="43" t="s">
        <v>13241</v>
      </c>
      <c r="AI1731" s="63" t="n">
        <v>1000</v>
      </c>
      <c r="AJ1731" s="63" t="n">
        <v>6</v>
      </c>
      <c r="AK1731" s="43"/>
      <c r="AL1731" s="43"/>
      <c r="AM1731" s="43"/>
      <c r="AN1731" s="43"/>
      <c r="AO1731" s="43" t="s">
        <v>82</v>
      </c>
      <c r="AP1731" s="23" t="s">
        <v>181</v>
      </c>
      <c r="BF1731" s="23" t="s">
        <v>10498</v>
      </c>
      <c r="BG1731" s="1" t="s">
        <v>183</v>
      </c>
    </row>
    <row r="1732" s="23" customFormat="true" ht="12.75" hidden="true" customHeight="false" outlineLevel="0" collapsed="false">
      <c r="A1732" s="23" t="s">
        <v>7953</v>
      </c>
      <c r="B1732" s="23" t="s">
        <v>7954</v>
      </c>
      <c r="C1732" s="40" t="s">
        <v>177</v>
      </c>
      <c r="D1732" s="23" t="s">
        <v>82</v>
      </c>
      <c r="E1732" s="23" t="s">
        <v>7955</v>
      </c>
      <c r="F1732" s="23" t="s">
        <v>7956</v>
      </c>
      <c r="G1732" s="23" t="n">
        <v>51</v>
      </c>
      <c r="H1732" s="23" t="n">
        <v>1000</v>
      </c>
      <c r="I1732" s="41" t="s">
        <v>188</v>
      </c>
      <c r="K1732" s="23" t="n">
        <v>2574</v>
      </c>
      <c r="L1732" s="23" t="n">
        <v>7984</v>
      </c>
      <c r="M1732" s="23" t="n">
        <v>0</v>
      </c>
      <c r="N1732" s="23" t="n">
        <v>0</v>
      </c>
      <c r="O1732" s="23" t="n">
        <f aca="false">K1732+L1732</f>
        <v>10558</v>
      </c>
      <c r="P1732" s="23" t="n">
        <f aca="false">K1732+L1732+M1732+N1732</f>
        <v>10558</v>
      </c>
      <c r="Q1732" s="23" t="n">
        <v>682</v>
      </c>
      <c r="R1732" s="23" t="n">
        <v>764</v>
      </c>
      <c r="S1732" s="23" t="n">
        <v>604</v>
      </c>
      <c r="T1732" s="23" t="n">
        <v>608</v>
      </c>
      <c r="U1732" s="23" t="n">
        <f aca="false">IF(I1732="delivery",O1732-SUM(Q1732+R1732),IF(I1732="PO",P1732-SUM(Q1732:R1732)))</f>
        <v>9112</v>
      </c>
      <c r="V1732" s="43" t="n">
        <v>0.008</v>
      </c>
      <c r="W1732" s="43" t="n">
        <v>0.008</v>
      </c>
      <c r="X1732" s="43" t="n">
        <f aca="false">W1732-V1732</f>
        <v>0</v>
      </c>
      <c r="Y1732" s="43"/>
      <c r="Z1732" s="43"/>
      <c r="AA1732" s="43" t="n">
        <v>0.008</v>
      </c>
      <c r="AB1732" s="43"/>
      <c r="AC1732" s="43" t="s">
        <v>10482</v>
      </c>
      <c r="AD1732" s="43"/>
      <c r="AE1732" s="43"/>
      <c r="AF1732" s="43" t="s">
        <v>10502</v>
      </c>
      <c r="AG1732" s="43" t="n">
        <v>0.008</v>
      </c>
      <c r="AH1732" s="43" t="s">
        <v>13242</v>
      </c>
      <c r="AI1732" s="63" t="n">
        <v>1000</v>
      </c>
      <c r="AJ1732" s="63" t="n">
        <v>6</v>
      </c>
      <c r="AK1732" s="43"/>
      <c r="AL1732" s="43"/>
      <c r="AM1732" s="43"/>
      <c r="AN1732" s="43"/>
      <c r="AO1732" s="43" t="s">
        <v>82</v>
      </c>
      <c r="AP1732" s="23" t="s">
        <v>181</v>
      </c>
      <c r="BF1732" s="23" t="s">
        <v>10498</v>
      </c>
      <c r="BG1732" s="1" t="s">
        <v>183</v>
      </c>
    </row>
    <row r="1733" s="23" customFormat="true" ht="12.75" hidden="true" customHeight="false" outlineLevel="0" collapsed="false">
      <c r="A1733" s="23" t="s">
        <v>7957</v>
      </c>
      <c r="B1733" s="23" t="s">
        <v>7958</v>
      </c>
      <c r="C1733" s="40" t="s">
        <v>177</v>
      </c>
      <c r="D1733" s="23" t="s">
        <v>82</v>
      </c>
      <c r="E1733" s="23" t="s">
        <v>7959</v>
      </c>
      <c r="F1733" s="23" t="s">
        <v>7960</v>
      </c>
      <c r="G1733" s="23" t="n">
        <v>55</v>
      </c>
      <c r="H1733" s="23" t="n">
        <v>1</v>
      </c>
      <c r="I1733" s="41" t="s">
        <v>188</v>
      </c>
      <c r="K1733" s="23" t="n">
        <v>0</v>
      </c>
      <c r="L1733" s="23" t="n">
        <v>0</v>
      </c>
      <c r="M1733" s="23" t="n">
        <v>0</v>
      </c>
      <c r="N1733" s="23" t="n">
        <v>0</v>
      </c>
      <c r="O1733" s="23" t="n">
        <f aca="false">K1733+L1733</f>
        <v>0</v>
      </c>
      <c r="P1733" s="23" t="n">
        <f aca="false">K1733+L1733+M1733+N1733</f>
        <v>0</v>
      </c>
      <c r="Q1733" s="23" t="n">
        <v>0</v>
      </c>
      <c r="R1733" s="23" t="n">
        <v>3456</v>
      </c>
      <c r="S1733" s="23" t="n">
        <v>0</v>
      </c>
      <c r="T1733" s="23" t="n">
        <v>0</v>
      </c>
      <c r="U1733" s="23" t="n">
        <f aca="false">IF(I1733="delivery",O1733-SUM(Q1733+R1733),IF(I1733="PO",P1733-SUM(Q1733:R1733)))</f>
        <v>-3456</v>
      </c>
      <c r="V1733" s="43" t="n">
        <v>0.3395</v>
      </c>
      <c r="W1733" s="43" t="n">
        <v>0.3395</v>
      </c>
      <c r="X1733" s="43" t="n">
        <f aca="false">W1733-V1733</f>
        <v>0</v>
      </c>
      <c r="Y1733" s="43"/>
      <c r="Z1733" s="43"/>
      <c r="AA1733" s="43"/>
      <c r="AB1733" s="43"/>
      <c r="AC1733" s="43" t="s">
        <v>10482</v>
      </c>
      <c r="AD1733" s="43" t="s">
        <v>13243</v>
      </c>
      <c r="AE1733" s="43" t="s">
        <v>13244</v>
      </c>
      <c r="AF1733" s="43" t="s">
        <v>10483</v>
      </c>
      <c r="AG1733" s="43" t="n">
        <v>0.3395</v>
      </c>
      <c r="AH1733" s="43" t="s">
        <v>13245</v>
      </c>
      <c r="AI1733" s="63" t="n">
        <v>10000</v>
      </c>
      <c r="AJ1733" s="63" t="n">
        <v>6</v>
      </c>
      <c r="AK1733" s="43" t="s">
        <v>7958</v>
      </c>
      <c r="AL1733" s="43" t="s">
        <v>1465</v>
      </c>
      <c r="AM1733" s="43" t="s">
        <v>13246</v>
      </c>
      <c r="AN1733" s="43" t="s">
        <v>10486</v>
      </c>
      <c r="AO1733" s="43" t="s">
        <v>82</v>
      </c>
      <c r="AP1733" s="23" t="s">
        <v>263</v>
      </c>
      <c r="BF1733" s="23" t="s">
        <v>10515</v>
      </c>
      <c r="BG1733" s="1" t="s">
        <v>183</v>
      </c>
    </row>
    <row r="1734" s="23" customFormat="true" ht="12.75" hidden="false" customHeight="false" outlineLevel="0" collapsed="false">
      <c r="A1734" s="23" t="s">
        <v>7961</v>
      </c>
      <c r="B1734" s="23" t="s">
        <v>7962</v>
      </c>
      <c r="C1734" s="40" t="s">
        <v>177</v>
      </c>
      <c r="D1734" s="23" t="s">
        <v>1471</v>
      </c>
      <c r="E1734" s="23" t="s">
        <v>7963</v>
      </c>
      <c r="F1734" s="23" t="s">
        <v>7964</v>
      </c>
      <c r="G1734" s="23" t="n">
        <v>86</v>
      </c>
      <c r="H1734" s="23" t="n">
        <v>2500</v>
      </c>
      <c r="I1734" s="41" t="s">
        <v>180</v>
      </c>
      <c r="K1734" s="23" t="n">
        <v>0</v>
      </c>
      <c r="L1734" s="23" t="n">
        <v>36300</v>
      </c>
      <c r="M1734" s="23" t="n">
        <v>0</v>
      </c>
      <c r="N1734" s="23" t="n">
        <v>0</v>
      </c>
      <c r="O1734" s="23" t="n">
        <f aca="false">K1734+L1734</f>
        <v>36300</v>
      </c>
      <c r="P1734" s="23" t="n">
        <f aca="false">K1734+L1734+M1734+N1734</f>
        <v>36300</v>
      </c>
      <c r="Q1734" s="23" t="n">
        <v>12392</v>
      </c>
      <c r="R1734" s="23" t="n">
        <v>13562</v>
      </c>
      <c r="S1734" s="23" t="n">
        <v>14034</v>
      </c>
      <c r="T1734" s="23" t="n">
        <v>8625</v>
      </c>
      <c r="U1734" s="23" t="n">
        <f aca="false">IF(I1734="delivery",O1734-SUM(Q1734+R1734),IF(I1734="PO",P1734-SUM(Q1734:R1734)))</f>
        <v>10346</v>
      </c>
      <c r="V1734" s="43" t="n">
        <v>0.0445</v>
      </c>
      <c r="W1734" s="43" t="n">
        <v>0.0445</v>
      </c>
      <c r="X1734" s="43" t="n">
        <f aca="false">W1734-V1734</f>
        <v>0</v>
      </c>
      <c r="Y1734" s="43"/>
      <c r="Z1734" s="43"/>
      <c r="AA1734" s="43"/>
      <c r="AB1734" s="43"/>
      <c r="AC1734" s="43" t="s">
        <v>10482</v>
      </c>
      <c r="AD1734" s="43" t="s">
        <v>13247</v>
      </c>
      <c r="AE1734" s="43" t="s">
        <v>12884</v>
      </c>
      <c r="AF1734" s="43"/>
      <c r="AG1734" s="43" t="n">
        <v>0.04687</v>
      </c>
      <c r="AH1734" s="43"/>
      <c r="AI1734" s="63"/>
      <c r="AJ1734" s="63"/>
      <c r="AK1734" s="43"/>
      <c r="AL1734" s="43"/>
      <c r="AM1734" s="43"/>
      <c r="AN1734" s="43"/>
      <c r="AO1734" s="43" t="s">
        <v>1471</v>
      </c>
      <c r="AP1734" s="23" t="s">
        <v>2011</v>
      </c>
      <c r="AT1734" s="23" t="s">
        <v>11356</v>
      </c>
      <c r="AV1734" s="23" t="n">
        <v>0.04687</v>
      </c>
      <c r="AW1734" s="23" t="s">
        <v>12711</v>
      </c>
      <c r="AX1734" s="23" t="s">
        <v>13248</v>
      </c>
      <c r="AY1734" s="23" t="n">
        <v>2500</v>
      </c>
      <c r="AZ1734" s="23" t="n">
        <v>4</v>
      </c>
      <c r="BA1734" s="23" t="s">
        <v>1465</v>
      </c>
      <c r="BB1734" s="23" t="s">
        <v>11587</v>
      </c>
      <c r="BF1734" s="23" t="s">
        <v>10498</v>
      </c>
      <c r="BG1734" s="1" t="s">
        <v>183</v>
      </c>
    </row>
    <row r="1735" s="23" customFormat="true" ht="12.75" hidden="false" customHeight="false" outlineLevel="0" collapsed="false">
      <c r="A1735" s="23" t="s">
        <v>7965</v>
      </c>
      <c r="B1735" s="23" t="s">
        <v>7966</v>
      </c>
      <c r="C1735" s="40" t="s">
        <v>177</v>
      </c>
      <c r="D1735" s="23" t="s">
        <v>1471</v>
      </c>
      <c r="E1735" s="23" t="s">
        <v>7967</v>
      </c>
      <c r="F1735" s="23" t="s">
        <v>7968</v>
      </c>
      <c r="G1735" s="23" t="n">
        <v>73</v>
      </c>
      <c r="H1735" s="23" t="n">
        <v>2500</v>
      </c>
      <c r="I1735" s="41" t="s">
        <v>188</v>
      </c>
      <c r="K1735" s="23" t="n">
        <v>0</v>
      </c>
      <c r="L1735" s="23" t="n">
        <v>32821</v>
      </c>
      <c r="M1735" s="23" t="n">
        <v>8000</v>
      </c>
      <c r="N1735" s="23" t="n">
        <v>0</v>
      </c>
      <c r="O1735" s="23" t="n">
        <f aca="false">K1735+L1735</f>
        <v>32821</v>
      </c>
      <c r="P1735" s="23" t="n">
        <f aca="false">K1735+L1735+M1735+N1735</f>
        <v>40821</v>
      </c>
      <c r="Q1735" s="23" t="n">
        <v>22130</v>
      </c>
      <c r="R1735" s="23" t="n">
        <v>22040</v>
      </c>
      <c r="S1735" s="23" t="n">
        <v>25980</v>
      </c>
      <c r="T1735" s="23" t="n">
        <v>15384</v>
      </c>
      <c r="U1735" s="23" t="n">
        <f aca="false">IF(I1735="delivery",O1735-SUM(Q1735+R1735),IF(I1735="PO",P1735-SUM(Q1735:R1735)))</f>
        <v>-3349</v>
      </c>
      <c r="V1735" s="43" t="n">
        <v>0.45</v>
      </c>
      <c r="W1735" s="43" t="n">
        <v>0.45</v>
      </c>
      <c r="X1735" s="43" t="n">
        <f aca="false">W1735-V1735</f>
        <v>0</v>
      </c>
      <c r="Y1735" s="43"/>
      <c r="Z1735" s="43"/>
      <c r="AA1735" s="43" t="n">
        <v>0.45</v>
      </c>
      <c r="AB1735" s="43"/>
      <c r="AC1735" s="43" t="s">
        <v>10482</v>
      </c>
      <c r="AD1735" s="43"/>
      <c r="AE1735" s="43"/>
      <c r="AF1735" s="43"/>
      <c r="AG1735" s="43" t="n">
        <v>0.16652</v>
      </c>
      <c r="AH1735" s="43" t="s">
        <v>13249</v>
      </c>
      <c r="AI1735" s="63" t="n">
        <v>2500</v>
      </c>
      <c r="AJ1735" s="63" t="n">
        <v>8</v>
      </c>
      <c r="AK1735" s="43" t="s">
        <v>13250</v>
      </c>
      <c r="AL1735" s="43"/>
      <c r="AM1735" s="43"/>
      <c r="AN1735" s="43"/>
      <c r="AO1735" s="43" t="s">
        <v>1471</v>
      </c>
      <c r="AP1735" s="23" t="s">
        <v>2011</v>
      </c>
      <c r="AT1735" s="23" t="s">
        <v>10493</v>
      </c>
      <c r="AV1735" s="23" t="n">
        <v>0.45</v>
      </c>
      <c r="AW1735" s="23" t="s">
        <v>12819</v>
      </c>
      <c r="AX1735" s="23" t="s">
        <v>13251</v>
      </c>
      <c r="AY1735" s="23" t="n">
        <v>4000</v>
      </c>
      <c r="AZ1735" s="23" t="n">
        <v>8</v>
      </c>
      <c r="BA1735" s="23" t="s">
        <v>177</v>
      </c>
      <c r="BB1735" s="23" t="s">
        <v>11358</v>
      </c>
      <c r="BF1735" s="23" t="s">
        <v>10498</v>
      </c>
      <c r="BG1735" s="1" t="s">
        <v>183</v>
      </c>
    </row>
    <row r="1736" s="23" customFormat="true" ht="12.75" hidden="true" customHeight="false" outlineLevel="0" collapsed="false">
      <c r="A1736" s="23" t="s">
        <v>7969</v>
      </c>
      <c r="B1736" s="23" t="s">
        <v>7970</v>
      </c>
      <c r="C1736" s="40" t="s">
        <v>177</v>
      </c>
      <c r="D1736" s="23" t="s">
        <v>82</v>
      </c>
      <c r="E1736" s="23" t="s">
        <v>7971</v>
      </c>
      <c r="F1736" s="23" t="s">
        <v>7972</v>
      </c>
      <c r="G1736" s="23" t="n">
        <v>61</v>
      </c>
      <c r="H1736" s="23" t="n">
        <v>100</v>
      </c>
      <c r="I1736" s="41" t="s">
        <v>188</v>
      </c>
      <c r="J1736" s="23" t="s">
        <v>188</v>
      </c>
      <c r="K1736" s="23" t="n">
        <v>0</v>
      </c>
      <c r="L1736" s="23" t="n">
        <v>1519</v>
      </c>
      <c r="M1736" s="23" t="n">
        <v>0</v>
      </c>
      <c r="N1736" s="23" t="n">
        <v>0</v>
      </c>
      <c r="O1736" s="23" t="n">
        <f aca="false">K1736+L1736</f>
        <v>1519</v>
      </c>
      <c r="P1736" s="23" t="n">
        <f aca="false">K1736+L1736+M1736+N1736</f>
        <v>1519</v>
      </c>
      <c r="Q1736" s="23" t="n">
        <v>986</v>
      </c>
      <c r="R1736" s="23" t="n">
        <v>442</v>
      </c>
      <c r="S1736" s="23" t="n">
        <v>542</v>
      </c>
      <c r="T1736" s="23" t="n">
        <v>328</v>
      </c>
      <c r="U1736" s="23" t="n">
        <f aca="false">IF(I1736="delivery",O1736-SUM(Q1736+R1736),IF(I1736="PO",P1736-SUM(Q1736:R1736)))</f>
        <v>91</v>
      </c>
      <c r="V1736" s="43" t="n">
        <v>0.207</v>
      </c>
      <c r="W1736" s="43" t="n">
        <v>0.26404</v>
      </c>
      <c r="X1736" s="43" t="n">
        <f aca="false">W1736-V1736</f>
        <v>0.05704</v>
      </c>
      <c r="Y1736" s="43"/>
      <c r="Z1736" s="43"/>
      <c r="AA1736" s="43"/>
      <c r="AB1736" s="43"/>
      <c r="AC1736" s="43" t="s">
        <v>10482</v>
      </c>
      <c r="AD1736" s="43"/>
      <c r="AE1736" s="43"/>
      <c r="AF1736" s="43"/>
      <c r="AG1736" s="43" t="n">
        <v>0.26404</v>
      </c>
      <c r="AH1736" s="43" t="s">
        <v>13252</v>
      </c>
      <c r="AI1736" s="63" t="s">
        <v>13253</v>
      </c>
      <c r="AJ1736" s="63" t="s">
        <v>11303</v>
      </c>
      <c r="AK1736" s="43" t="s">
        <v>13254</v>
      </c>
      <c r="AL1736" s="43"/>
      <c r="AM1736" s="43"/>
      <c r="AN1736" s="43"/>
      <c r="AO1736" s="43" t="s">
        <v>82</v>
      </c>
      <c r="AP1736" s="23" t="s">
        <v>3039</v>
      </c>
      <c r="BF1736" s="23" t="s">
        <v>10498</v>
      </c>
      <c r="BG1736" s="1" t="s">
        <v>183</v>
      </c>
    </row>
    <row r="1737" s="23" customFormat="true" ht="12.75" hidden="true" customHeight="false" outlineLevel="0" collapsed="false">
      <c r="A1737" s="23" t="s">
        <v>7973</v>
      </c>
      <c r="B1737" s="23" t="s">
        <v>7974</v>
      </c>
      <c r="C1737" s="40" t="s">
        <v>177</v>
      </c>
      <c r="D1737" s="23" t="s">
        <v>82</v>
      </c>
      <c r="E1737" s="23" t="s">
        <v>7975</v>
      </c>
      <c r="F1737" s="23" t="s">
        <v>7976</v>
      </c>
      <c r="G1737" s="23" t="n">
        <v>81</v>
      </c>
      <c r="H1737" s="23" t="n">
        <v>250</v>
      </c>
      <c r="I1737" s="41" t="s">
        <v>180</v>
      </c>
      <c r="J1737" s="23" t="s">
        <v>180</v>
      </c>
      <c r="K1737" s="23" t="n">
        <v>0</v>
      </c>
      <c r="L1737" s="23" t="n">
        <v>1349</v>
      </c>
      <c r="M1737" s="23" t="n">
        <v>0</v>
      </c>
      <c r="N1737" s="23" t="n">
        <v>0</v>
      </c>
      <c r="O1737" s="23" t="n">
        <f aca="false">K1737+L1737</f>
        <v>1349</v>
      </c>
      <c r="P1737" s="23" t="n">
        <f aca="false">K1737+L1737+M1737+N1737</f>
        <v>1349</v>
      </c>
      <c r="Q1737" s="23" t="n">
        <v>1030</v>
      </c>
      <c r="R1737" s="23" t="n">
        <v>354</v>
      </c>
      <c r="S1737" s="23" t="n">
        <v>470</v>
      </c>
      <c r="T1737" s="23" t="n">
        <v>130</v>
      </c>
      <c r="U1737" s="23" t="n">
        <f aca="false">IF(I1737="delivery",O1737-SUM(Q1737+R1737),IF(I1737="PO",P1737-SUM(Q1737:R1737)))</f>
        <v>-35</v>
      </c>
      <c r="V1737" s="43" t="n">
        <v>16.5</v>
      </c>
      <c r="W1737" s="43" t="n">
        <v>16.5</v>
      </c>
      <c r="X1737" s="43" t="n">
        <f aca="false">W1737-V1737</f>
        <v>0</v>
      </c>
      <c r="Y1737" s="43"/>
      <c r="Z1737" s="43"/>
      <c r="AA1737" s="43" t="n">
        <v>16.5</v>
      </c>
      <c r="AB1737" s="43"/>
      <c r="AC1737" s="43" t="s">
        <v>10482</v>
      </c>
      <c r="AD1737" s="43"/>
      <c r="AE1737" s="43"/>
      <c r="AF1737" s="43"/>
      <c r="AG1737" s="43" t="n">
        <v>16.5</v>
      </c>
      <c r="AH1737" s="43" t="s">
        <v>13255</v>
      </c>
      <c r="AI1737" s="63" t="n">
        <v>250</v>
      </c>
      <c r="AJ1737" s="63" t="n">
        <v>14</v>
      </c>
      <c r="AK1737" s="43" t="s">
        <v>13256</v>
      </c>
      <c r="AL1737" s="43"/>
      <c r="AM1737" s="43"/>
      <c r="AN1737" s="43"/>
      <c r="AO1737" s="43" t="s">
        <v>82</v>
      </c>
      <c r="AP1737" s="23" t="s">
        <v>3039</v>
      </c>
      <c r="BF1737" s="23" t="s">
        <v>10498</v>
      </c>
      <c r="BG1737" s="1" t="s">
        <v>183</v>
      </c>
    </row>
    <row r="1738" s="23" customFormat="true" ht="12.75" hidden="true" customHeight="false" outlineLevel="0" collapsed="false">
      <c r="A1738" s="23" t="s">
        <v>7977</v>
      </c>
      <c r="B1738" s="23" t="s">
        <v>7978</v>
      </c>
      <c r="C1738" s="40" t="s">
        <v>177</v>
      </c>
      <c r="D1738" s="23" t="s">
        <v>82</v>
      </c>
      <c r="E1738" s="23" t="s">
        <v>7979</v>
      </c>
      <c r="F1738" s="23" t="s">
        <v>7980</v>
      </c>
      <c r="G1738" s="23" t="n">
        <v>36</v>
      </c>
      <c r="H1738" s="23" t="n">
        <v>250</v>
      </c>
      <c r="I1738" s="41" t="s">
        <v>180</v>
      </c>
      <c r="J1738" s="23" t="s">
        <v>180</v>
      </c>
      <c r="K1738" s="23" t="n">
        <v>0</v>
      </c>
      <c r="L1738" s="23" t="n">
        <v>1370</v>
      </c>
      <c r="M1738" s="23" t="n">
        <v>650</v>
      </c>
      <c r="N1738" s="23" t="n">
        <v>0</v>
      </c>
      <c r="O1738" s="23" t="n">
        <f aca="false">K1738+L1738</f>
        <v>1370</v>
      </c>
      <c r="P1738" s="23" t="n">
        <f aca="false">K1738+L1738+M1738+N1738</f>
        <v>2020</v>
      </c>
      <c r="Q1738" s="23" t="n">
        <v>2062</v>
      </c>
      <c r="R1738" s="23" t="n">
        <v>708</v>
      </c>
      <c r="S1738" s="23" t="n">
        <v>940</v>
      </c>
      <c r="T1738" s="23" t="n">
        <v>260</v>
      </c>
      <c r="U1738" s="23" t="n">
        <f aca="false">IF(I1738="delivery",O1738-SUM(Q1738+R1738),IF(I1738="PO",P1738-SUM(Q1738:R1738)))</f>
        <v>-1400</v>
      </c>
      <c r="V1738" s="43" t="n">
        <v>27.5</v>
      </c>
      <c r="W1738" s="43" t="n">
        <v>29</v>
      </c>
      <c r="X1738" s="43" t="n">
        <f aca="false">W1738-V1738</f>
        <v>1.5</v>
      </c>
      <c r="Y1738" s="43"/>
      <c r="Z1738" s="43"/>
      <c r="AA1738" s="43" t="n">
        <v>29</v>
      </c>
      <c r="AB1738" s="43"/>
      <c r="AC1738" s="43" t="s">
        <v>10482</v>
      </c>
      <c r="AD1738" s="43"/>
      <c r="AE1738" s="43"/>
      <c r="AF1738" s="43"/>
      <c r="AG1738" s="43" t="n">
        <v>29</v>
      </c>
      <c r="AH1738" s="43" t="s">
        <v>13257</v>
      </c>
      <c r="AI1738" s="63" t="n">
        <v>100</v>
      </c>
      <c r="AJ1738" s="63" t="n">
        <v>4</v>
      </c>
      <c r="AK1738" s="43" t="s">
        <v>13258</v>
      </c>
      <c r="AL1738" s="43"/>
      <c r="AM1738" s="43"/>
      <c r="AN1738" s="43"/>
      <c r="AO1738" s="43" t="s">
        <v>82</v>
      </c>
      <c r="AP1738" s="23" t="s">
        <v>3039</v>
      </c>
      <c r="AQ1738" s="23" t="s">
        <v>13259</v>
      </c>
      <c r="BF1738" s="23" t="s">
        <v>10498</v>
      </c>
      <c r="BG1738" s="1" t="s">
        <v>183</v>
      </c>
    </row>
    <row r="1739" s="23" customFormat="true" ht="12.75" hidden="false" customHeight="false" outlineLevel="0" collapsed="false">
      <c r="A1739" s="23" t="s">
        <v>7981</v>
      </c>
      <c r="B1739" s="23" t="s">
        <v>7982</v>
      </c>
      <c r="C1739" s="40" t="s">
        <v>177</v>
      </c>
      <c r="D1739" s="23" t="s">
        <v>1471</v>
      </c>
      <c r="E1739" s="23" t="s">
        <v>7983</v>
      </c>
      <c r="F1739" s="23" t="s">
        <v>7984</v>
      </c>
      <c r="G1739" s="23" t="n">
        <v>101</v>
      </c>
      <c r="H1739" s="23" t="n">
        <v>1500</v>
      </c>
      <c r="I1739" s="68" t="s">
        <v>188</v>
      </c>
      <c r="K1739" s="23" t="n">
        <v>0</v>
      </c>
      <c r="L1739" s="23" t="n">
        <v>1356</v>
      </c>
      <c r="M1739" s="23" t="n">
        <v>0</v>
      </c>
      <c r="N1739" s="23" t="n">
        <v>0</v>
      </c>
      <c r="O1739" s="23" t="n">
        <f aca="false">K1739+L1739</f>
        <v>1356</v>
      </c>
      <c r="P1739" s="23" t="n">
        <f aca="false">K1739+L1739+M1739+N1739</f>
        <v>1356</v>
      </c>
      <c r="Q1739" s="23" t="n">
        <v>761</v>
      </c>
      <c r="R1739" s="23" t="n">
        <v>260</v>
      </c>
      <c r="S1739" s="23" t="n">
        <v>400</v>
      </c>
      <c r="T1739" s="23" t="n">
        <v>200</v>
      </c>
      <c r="U1739" s="23" t="n">
        <f aca="false">IF(I1739="delivery",O1739-SUM(Q1739+R1739),IF(I1739="PO",P1739-SUM(Q1739:R1739)))</f>
        <v>335</v>
      </c>
      <c r="V1739" s="43" t="n">
        <v>0.28</v>
      </c>
      <c r="W1739" s="43" t="n">
        <v>0.28</v>
      </c>
      <c r="X1739" s="43" t="n">
        <f aca="false">W1739-V1739</f>
        <v>0</v>
      </c>
      <c r="Y1739" s="43"/>
      <c r="Z1739" s="43"/>
      <c r="AA1739" s="43"/>
      <c r="AB1739" s="43"/>
      <c r="AC1739" s="43" t="s">
        <v>10482</v>
      </c>
      <c r="AD1739" s="43"/>
      <c r="AE1739" s="43"/>
      <c r="AF1739" s="43"/>
      <c r="AG1739" s="43" t="n">
        <v>0.28</v>
      </c>
      <c r="AH1739" s="43"/>
      <c r="AI1739" s="63"/>
      <c r="AJ1739" s="63"/>
      <c r="AK1739" s="43"/>
      <c r="AL1739" s="43"/>
      <c r="AM1739" s="43"/>
      <c r="AN1739" s="43"/>
      <c r="AO1739" s="43" t="s">
        <v>1471</v>
      </c>
      <c r="AP1739" s="23" t="s">
        <v>2011</v>
      </c>
      <c r="AT1739" s="23" t="s">
        <v>10959</v>
      </c>
      <c r="AV1739" s="23" t="n">
        <v>0.28</v>
      </c>
      <c r="AW1739" s="23" t="s">
        <v>13260</v>
      </c>
      <c r="AX1739" s="23" t="s">
        <v>13261</v>
      </c>
      <c r="AY1739" s="23" t="n">
        <v>1500</v>
      </c>
      <c r="AZ1739" s="23" t="n">
        <v>21</v>
      </c>
      <c r="BA1739" s="23" t="s">
        <v>1465</v>
      </c>
      <c r="BB1739" s="23" t="s">
        <v>13260</v>
      </c>
      <c r="BF1739" s="23" t="s">
        <v>10498</v>
      </c>
      <c r="BG1739" s="1" t="s">
        <v>183</v>
      </c>
    </row>
    <row r="1740" s="23" customFormat="true" ht="12.75" hidden="false" customHeight="false" outlineLevel="0" collapsed="false">
      <c r="A1740" s="23" t="s">
        <v>7985</v>
      </c>
      <c r="B1740" s="23" t="s">
        <v>7986</v>
      </c>
      <c r="C1740" s="40" t="s">
        <v>177</v>
      </c>
      <c r="D1740" s="23" t="s">
        <v>1471</v>
      </c>
      <c r="E1740" s="23" t="s">
        <v>7987</v>
      </c>
      <c r="F1740" s="23" t="s">
        <v>7988</v>
      </c>
      <c r="G1740" s="23" t="n">
        <v>23</v>
      </c>
      <c r="H1740" s="23" t="n">
        <v>4000</v>
      </c>
      <c r="I1740" s="41" t="s">
        <v>188</v>
      </c>
      <c r="K1740" s="23" t="n">
        <v>0</v>
      </c>
      <c r="L1740" s="23" t="n">
        <v>7682</v>
      </c>
      <c r="M1740" s="23" t="n">
        <v>0</v>
      </c>
      <c r="N1740" s="23" t="n">
        <v>0</v>
      </c>
      <c r="O1740" s="23" t="n">
        <f aca="false">K1740+L1740</f>
        <v>7682</v>
      </c>
      <c r="P1740" s="23" t="n">
        <f aca="false">K1740+L1740+M1740+N1740</f>
        <v>7682</v>
      </c>
      <c r="Q1740" s="23" t="n">
        <v>4862</v>
      </c>
      <c r="R1740" s="23" t="n">
        <v>6766</v>
      </c>
      <c r="S1740" s="23" t="n">
        <v>6512</v>
      </c>
      <c r="T1740" s="23" t="n">
        <v>4088</v>
      </c>
      <c r="U1740" s="23" t="n">
        <f aca="false">IF(I1740="delivery",O1740-SUM(Q1740+R1740),IF(I1740="PO",P1740-SUM(Q1740:R1740)))</f>
        <v>-3946</v>
      </c>
      <c r="V1740" s="43" t="n">
        <v>0.24</v>
      </c>
      <c r="W1740" s="43" t="n">
        <v>0.21</v>
      </c>
      <c r="X1740" s="43" t="n">
        <f aca="false">W1740-V1740</f>
        <v>-0.03</v>
      </c>
      <c r="Y1740" s="43"/>
      <c r="Z1740" s="43"/>
      <c r="AA1740" s="43"/>
      <c r="AB1740" s="43"/>
      <c r="AC1740" s="43" t="s">
        <v>10482</v>
      </c>
      <c r="AD1740" s="43" t="s">
        <v>12723</v>
      </c>
      <c r="AE1740" s="43" t="s">
        <v>13262</v>
      </c>
      <c r="AF1740" s="43"/>
      <c r="AG1740" s="43" t="n">
        <v>0.21</v>
      </c>
      <c r="AH1740" s="43" t="s">
        <v>13263</v>
      </c>
      <c r="AI1740" s="63" t="n">
        <v>100</v>
      </c>
      <c r="AJ1740" s="63" t="n">
        <v>7</v>
      </c>
      <c r="AK1740" s="43" t="s">
        <v>13264</v>
      </c>
      <c r="AL1740" s="43"/>
      <c r="AM1740" s="43"/>
      <c r="AN1740" s="43"/>
      <c r="AO1740" s="43" t="s">
        <v>1471</v>
      </c>
      <c r="AP1740" s="23" t="s">
        <v>2011</v>
      </c>
      <c r="AT1740" s="23" t="s">
        <v>11356</v>
      </c>
      <c r="AV1740" s="23" t="n">
        <v>0.23</v>
      </c>
      <c r="AW1740" s="23" t="s">
        <v>12819</v>
      </c>
      <c r="AX1740" s="23" t="s">
        <v>13265</v>
      </c>
      <c r="AY1740" s="23" t="n">
        <v>4000</v>
      </c>
      <c r="AZ1740" s="23" t="n">
        <v>2</v>
      </c>
      <c r="BA1740" s="23" t="s">
        <v>177</v>
      </c>
      <c r="BB1740" s="23" t="s">
        <v>10496</v>
      </c>
      <c r="BF1740" s="23" t="s">
        <v>10498</v>
      </c>
      <c r="BG1740" s="1" t="s">
        <v>183</v>
      </c>
    </row>
    <row r="1741" s="23" customFormat="true" ht="12.75" hidden="true" customHeight="false" outlineLevel="0" collapsed="false">
      <c r="A1741" s="23" t="s">
        <v>7989</v>
      </c>
      <c r="B1741" s="23" t="s">
        <v>7990</v>
      </c>
      <c r="C1741" s="40" t="s">
        <v>177</v>
      </c>
      <c r="D1741" s="23" t="s">
        <v>82</v>
      </c>
      <c r="E1741" s="23" t="s">
        <v>7991</v>
      </c>
      <c r="F1741" s="23" t="s">
        <v>7992</v>
      </c>
      <c r="G1741" s="23" t="n">
        <v>61</v>
      </c>
      <c r="H1741" s="23" t="n">
        <v>1</v>
      </c>
      <c r="I1741" s="41" t="s">
        <v>188</v>
      </c>
      <c r="J1741" s="23" t="s">
        <v>188</v>
      </c>
      <c r="K1741" s="23" t="n">
        <v>0</v>
      </c>
      <c r="L1741" s="23" t="n">
        <v>5565</v>
      </c>
      <c r="M1741" s="23" t="n">
        <v>0</v>
      </c>
      <c r="N1741" s="23" t="n">
        <v>0</v>
      </c>
      <c r="O1741" s="23" t="n">
        <f aca="false">K1741+L1741</f>
        <v>5565</v>
      </c>
      <c r="P1741" s="23" t="n">
        <f aca="false">K1741+L1741+M1741+N1741</f>
        <v>5565</v>
      </c>
      <c r="Q1741" s="23" t="n">
        <v>5479</v>
      </c>
      <c r="R1741" s="23" t="n">
        <v>2797</v>
      </c>
      <c r="S1741" s="23" t="n">
        <v>2844</v>
      </c>
      <c r="T1741" s="23" t="n">
        <v>1786</v>
      </c>
      <c r="U1741" s="23" t="n">
        <f aca="false">IF(I1741="delivery",O1741-SUM(Q1741+R1741),IF(I1741="PO",P1741-SUM(Q1741:R1741)))</f>
        <v>-2711</v>
      </c>
      <c r="V1741" s="43" t="n">
        <v>0.65</v>
      </c>
      <c r="W1741" s="43" t="n">
        <v>0.6747</v>
      </c>
      <c r="X1741" s="43" t="n">
        <f aca="false">W1741-V1741</f>
        <v>0.0247000000000001</v>
      </c>
      <c r="Y1741" s="43"/>
      <c r="Z1741" s="43"/>
      <c r="AA1741" s="43" t="n">
        <v>0.708</v>
      </c>
      <c r="AB1741" s="43"/>
      <c r="AC1741" s="43" t="s">
        <v>10482</v>
      </c>
      <c r="AD1741" s="43"/>
      <c r="AE1741" s="43"/>
      <c r="AF1741" s="43"/>
      <c r="AG1741" s="43" t="n">
        <v>0.6747</v>
      </c>
      <c r="AH1741" s="43" t="s">
        <v>13266</v>
      </c>
      <c r="AI1741" s="63" t="s">
        <v>13267</v>
      </c>
      <c r="AJ1741" s="63" t="s">
        <v>13268</v>
      </c>
      <c r="AK1741" s="43" t="s">
        <v>13269</v>
      </c>
      <c r="AL1741" s="43"/>
      <c r="AM1741" s="43"/>
      <c r="AN1741" s="43"/>
      <c r="AO1741" s="43" t="s">
        <v>82</v>
      </c>
      <c r="AP1741" s="23" t="s">
        <v>3039</v>
      </c>
      <c r="BF1741" s="23" t="s">
        <v>10498</v>
      </c>
      <c r="BG1741" s="1" t="s">
        <v>183</v>
      </c>
    </row>
    <row r="1742" s="23" customFormat="true" ht="12.75" hidden="true" customHeight="false" outlineLevel="0" collapsed="false">
      <c r="A1742" s="23" t="s">
        <v>7993</v>
      </c>
      <c r="B1742" s="23" t="s">
        <v>7994</v>
      </c>
      <c r="C1742" s="40" t="s">
        <v>177</v>
      </c>
      <c r="D1742" s="23" t="s">
        <v>82</v>
      </c>
      <c r="E1742" s="23" t="s">
        <v>7995</v>
      </c>
      <c r="F1742" s="23" t="s">
        <v>7996</v>
      </c>
      <c r="G1742" s="23" t="n">
        <v>51</v>
      </c>
      <c r="H1742" s="23" t="n">
        <v>200</v>
      </c>
      <c r="I1742" s="41" t="s">
        <v>180</v>
      </c>
      <c r="J1742" s="23" t="s">
        <v>11300</v>
      </c>
      <c r="K1742" s="23" t="n">
        <v>0</v>
      </c>
      <c r="L1742" s="23" t="n">
        <v>174</v>
      </c>
      <c r="M1742" s="23" t="n">
        <v>0</v>
      </c>
      <c r="N1742" s="23" t="n">
        <v>0</v>
      </c>
      <c r="O1742" s="23" t="n">
        <f aca="false">K1742+L1742</f>
        <v>174</v>
      </c>
      <c r="P1742" s="23" t="n">
        <f aca="false">K1742+L1742+M1742+N1742</f>
        <v>174</v>
      </c>
      <c r="Q1742" s="23" t="n">
        <v>102</v>
      </c>
      <c r="R1742" s="23" t="n">
        <v>0</v>
      </c>
      <c r="S1742" s="23" t="n">
        <v>0</v>
      </c>
      <c r="T1742" s="23" t="n">
        <v>0</v>
      </c>
      <c r="U1742" s="23" t="n">
        <f aca="false">IF(I1742="delivery",O1742-SUM(Q1742+R1742),IF(I1742="PO",P1742-SUM(Q1742:R1742)))</f>
        <v>72</v>
      </c>
      <c r="V1742" s="43" t="n">
        <v>33</v>
      </c>
      <c r="W1742" s="43" t="n">
        <v>33</v>
      </c>
      <c r="X1742" s="43" t="n">
        <f aca="false">W1742-V1742</f>
        <v>0</v>
      </c>
      <c r="Y1742" s="43"/>
      <c r="Z1742" s="43"/>
      <c r="AA1742" s="43" t="n">
        <v>52</v>
      </c>
      <c r="AB1742" s="43"/>
      <c r="AC1742" s="43" t="s">
        <v>10482</v>
      </c>
      <c r="AD1742" s="43"/>
      <c r="AE1742" s="43"/>
      <c r="AF1742" s="43"/>
      <c r="AG1742" s="43" t="n">
        <v>33</v>
      </c>
      <c r="AH1742" s="43" t="s">
        <v>13270</v>
      </c>
      <c r="AI1742" s="63" t="n">
        <v>200</v>
      </c>
      <c r="AJ1742" s="63" t="n">
        <v>10</v>
      </c>
      <c r="AK1742" s="43" t="s">
        <v>13271</v>
      </c>
      <c r="AL1742" s="43"/>
      <c r="AM1742" s="43"/>
      <c r="AN1742" s="43"/>
      <c r="AO1742" s="43" t="s">
        <v>82</v>
      </c>
      <c r="AP1742" s="23" t="s">
        <v>3039</v>
      </c>
      <c r="BF1742" s="23" t="s">
        <v>10498</v>
      </c>
      <c r="BG1742" s="1" t="s">
        <v>183</v>
      </c>
    </row>
    <row r="1743" s="23" customFormat="true" ht="12.75" hidden="true" customHeight="false" outlineLevel="0" collapsed="false">
      <c r="A1743" s="23" t="s">
        <v>7997</v>
      </c>
      <c r="B1743" s="23" t="s">
        <v>7998</v>
      </c>
      <c r="C1743" s="40" t="s">
        <v>177</v>
      </c>
      <c r="D1743" s="23" t="s">
        <v>82</v>
      </c>
      <c r="E1743" s="23" t="s">
        <v>7999</v>
      </c>
      <c r="F1743" s="23" t="s">
        <v>8000</v>
      </c>
      <c r="G1743" s="23" t="n">
        <v>61</v>
      </c>
      <c r="H1743" s="23" t="n">
        <v>2000</v>
      </c>
      <c r="I1743" s="41" t="s">
        <v>180</v>
      </c>
      <c r="J1743" s="23" t="s">
        <v>180</v>
      </c>
      <c r="K1743" s="23" t="n">
        <v>0</v>
      </c>
      <c r="L1743" s="23" t="n">
        <v>19392</v>
      </c>
      <c r="M1743" s="23" t="n">
        <v>10000</v>
      </c>
      <c r="N1743" s="23" t="n">
        <v>0</v>
      </c>
      <c r="O1743" s="23" t="n">
        <f aca="false">K1743+L1743</f>
        <v>19392</v>
      </c>
      <c r="P1743" s="23" t="n">
        <f aca="false">K1743+L1743+M1743+N1743</f>
        <v>29392</v>
      </c>
      <c r="Q1743" s="23" t="n">
        <v>19575</v>
      </c>
      <c r="R1743" s="23" t="n">
        <v>41535</v>
      </c>
      <c r="S1743" s="23" t="n">
        <v>40806</v>
      </c>
      <c r="T1743" s="23" t="n">
        <v>22059</v>
      </c>
      <c r="U1743" s="23" t="n">
        <f aca="false">IF(I1743="delivery",O1743-SUM(Q1743+R1743),IF(I1743="PO",P1743-SUM(Q1743:R1743)))</f>
        <v>-41718</v>
      </c>
      <c r="V1743" s="43" t="n">
        <v>2.188</v>
      </c>
      <c r="W1743" s="43" t="n">
        <v>2.153</v>
      </c>
      <c r="X1743" s="43" t="n">
        <f aca="false">W1743-V1743</f>
        <v>-0.0350000000000001</v>
      </c>
      <c r="Y1743" s="43"/>
      <c r="Z1743" s="43"/>
      <c r="AA1743" s="43" t="n">
        <v>2.33334</v>
      </c>
      <c r="AB1743" s="43"/>
      <c r="AC1743" s="43" t="s">
        <v>10482</v>
      </c>
      <c r="AD1743" s="43"/>
      <c r="AE1743" s="43"/>
      <c r="AF1743" s="43"/>
      <c r="AG1743" s="43" t="n">
        <v>2.153</v>
      </c>
      <c r="AH1743" s="43" t="s">
        <v>13272</v>
      </c>
      <c r="AI1743" s="63" t="s">
        <v>11762</v>
      </c>
      <c r="AJ1743" s="63" t="s">
        <v>13273</v>
      </c>
      <c r="AK1743" s="43" t="s">
        <v>13274</v>
      </c>
      <c r="AL1743" s="43"/>
      <c r="AM1743" s="43"/>
      <c r="AN1743" s="43"/>
      <c r="AO1743" s="43" t="s">
        <v>82</v>
      </c>
      <c r="AP1743" s="23" t="s">
        <v>3039</v>
      </c>
      <c r="BF1743" s="23" t="s">
        <v>10498</v>
      </c>
      <c r="BG1743" s="1" t="s">
        <v>183</v>
      </c>
    </row>
    <row r="1744" s="23" customFormat="true" ht="12.75" hidden="false" customHeight="false" outlineLevel="0" collapsed="false">
      <c r="A1744" s="23" t="s">
        <v>8001</v>
      </c>
      <c r="B1744" s="23" t="s">
        <v>8002</v>
      </c>
      <c r="C1744" s="40" t="s">
        <v>177</v>
      </c>
      <c r="D1744" s="23" t="s">
        <v>1471</v>
      </c>
      <c r="E1744" s="23" t="s">
        <v>8003</v>
      </c>
      <c r="F1744" s="23" t="s">
        <v>8004</v>
      </c>
      <c r="G1744" s="23" t="n">
        <v>101</v>
      </c>
      <c r="H1744" s="23" t="n">
        <v>480</v>
      </c>
      <c r="I1744" s="41" t="s">
        <v>180</v>
      </c>
      <c r="K1744" s="23" t="n">
        <v>0</v>
      </c>
      <c r="L1744" s="23" t="n">
        <v>1136</v>
      </c>
      <c r="M1744" s="23" t="n">
        <v>4000</v>
      </c>
      <c r="N1744" s="23" t="n">
        <v>0</v>
      </c>
      <c r="O1744" s="23" t="n">
        <f aca="false">K1744+L1744</f>
        <v>1136</v>
      </c>
      <c r="P1744" s="23" t="n">
        <f aca="false">K1744+L1744+M1744+N1744</f>
        <v>5136</v>
      </c>
      <c r="Q1744" s="23" t="n">
        <v>3218</v>
      </c>
      <c r="R1744" s="23" t="n">
        <v>1358</v>
      </c>
      <c r="S1744" s="23" t="n">
        <v>1732</v>
      </c>
      <c r="T1744" s="23" t="n">
        <v>822</v>
      </c>
      <c r="U1744" s="23" t="n">
        <f aca="false">IF(I1744="delivery",O1744-SUM(Q1744+R1744),IF(I1744="PO",P1744-SUM(Q1744:R1744)))</f>
        <v>-3440</v>
      </c>
      <c r="V1744" s="43" t="n">
        <v>0.86</v>
      </c>
      <c r="W1744" s="43" t="n">
        <v>0.86</v>
      </c>
      <c r="X1744" s="43" t="n">
        <f aca="false">W1744-V1744</f>
        <v>0</v>
      </c>
      <c r="Y1744" s="43"/>
      <c r="Z1744" s="43"/>
      <c r="AA1744" s="43"/>
      <c r="AB1744" s="43"/>
      <c r="AC1744" s="43" t="s">
        <v>10482</v>
      </c>
      <c r="AD1744" s="43"/>
      <c r="AE1744" s="43"/>
      <c r="AF1744" s="43"/>
      <c r="AG1744" s="43" t="n">
        <v>0.785</v>
      </c>
      <c r="AH1744" s="43" t="s">
        <v>11354</v>
      </c>
      <c r="AI1744" s="63" t="n">
        <v>480</v>
      </c>
      <c r="AJ1744" s="63" t="n">
        <v>10</v>
      </c>
      <c r="AK1744" s="43" t="s">
        <v>13275</v>
      </c>
      <c r="AL1744" s="43"/>
      <c r="AM1744" s="43"/>
      <c r="AN1744" s="43"/>
      <c r="AO1744" s="43" t="s">
        <v>1471</v>
      </c>
      <c r="AP1744" s="23" t="s">
        <v>2011</v>
      </c>
      <c r="AT1744" s="23" t="s">
        <v>11356</v>
      </c>
      <c r="AV1744" s="23" t="n">
        <v>0.825</v>
      </c>
      <c r="AW1744" s="23" t="s">
        <v>11357</v>
      </c>
      <c r="AX1744" s="23" t="s">
        <v>13275</v>
      </c>
      <c r="AY1744" s="23" t="n">
        <v>960</v>
      </c>
      <c r="AZ1744" s="23" t="n">
        <v>24</v>
      </c>
      <c r="BA1744" s="23" t="s">
        <v>1465</v>
      </c>
      <c r="BB1744" s="23" t="s">
        <v>11587</v>
      </c>
      <c r="BF1744" s="23" t="s">
        <v>10498</v>
      </c>
      <c r="BG1744" s="1" t="s">
        <v>183</v>
      </c>
    </row>
    <row r="1745" s="23" customFormat="true" ht="12.75" hidden="true" customHeight="false" outlineLevel="0" collapsed="false">
      <c r="A1745" s="23" t="s">
        <v>8005</v>
      </c>
      <c r="B1745" s="23" t="s">
        <v>8006</v>
      </c>
      <c r="C1745" s="40" t="s">
        <v>177</v>
      </c>
      <c r="D1745" s="23" t="s">
        <v>82</v>
      </c>
      <c r="E1745" s="23" t="s">
        <v>8007</v>
      </c>
      <c r="F1745" s="23" t="s">
        <v>8008</v>
      </c>
      <c r="G1745" s="23" t="n">
        <v>41</v>
      </c>
      <c r="H1745" s="23" t="n">
        <v>100</v>
      </c>
      <c r="I1745" s="41" t="s">
        <v>180</v>
      </c>
      <c r="J1745" s="23" t="s">
        <v>11300</v>
      </c>
      <c r="K1745" s="23" t="n">
        <v>0</v>
      </c>
      <c r="L1745" s="23" t="n">
        <v>5819</v>
      </c>
      <c r="M1745" s="23" t="n">
        <v>3800</v>
      </c>
      <c r="N1745" s="23" t="n">
        <v>1000</v>
      </c>
      <c r="O1745" s="23" t="n">
        <f aca="false">K1745+L1745</f>
        <v>5819</v>
      </c>
      <c r="P1745" s="23" t="n">
        <f aca="false">K1745+L1745+M1745+N1745</f>
        <v>10619</v>
      </c>
      <c r="Q1745" s="23" t="n">
        <v>8472</v>
      </c>
      <c r="R1745" s="23" t="n">
        <v>7484</v>
      </c>
      <c r="S1745" s="23" t="n">
        <v>8749</v>
      </c>
      <c r="T1745" s="23" t="n">
        <v>4215</v>
      </c>
      <c r="U1745" s="23" t="n">
        <f aca="false">IF(I1745="delivery",O1745-SUM(Q1745+R1745),IF(I1745="PO",P1745-SUM(Q1745:R1745)))</f>
        <v>-10137</v>
      </c>
      <c r="V1745" s="43" t="n">
        <v>4.341</v>
      </c>
      <c r="W1745" s="43" t="n">
        <v>4.984</v>
      </c>
      <c r="X1745" s="43" t="n">
        <f aca="false">W1745-V1745</f>
        <v>0.643</v>
      </c>
      <c r="Y1745" s="43"/>
      <c r="Z1745" s="43"/>
      <c r="AA1745" s="43" t="n">
        <v>3.75</v>
      </c>
      <c r="AB1745" s="43"/>
      <c r="AC1745" s="43" t="s">
        <v>10482</v>
      </c>
      <c r="AD1745" s="43"/>
      <c r="AE1745" s="43"/>
      <c r="AF1745" s="43"/>
      <c r="AG1745" s="43" t="n">
        <v>4.984</v>
      </c>
      <c r="AH1745" s="43" t="s">
        <v>13276</v>
      </c>
      <c r="AI1745" s="63" t="s">
        <v>13277</v>
      </c>
      <c r="AJ1745" s="63" t="s">
        <v>13278</v>
      </c>
      <c r="AK1745" s="43" t="s">
        <v>13279</v>
      </c>
      <c r="AL1745" s="43"/>
      <c r="AM1745" s="43"/>
      <c r="AN1745" s="43"/>
      <c r="AO1745" s="43" t="s">
        <v>82</v>
      </c>
      <c r="AP1745" s="23" t="s">
        <v>3039</v>
      </c>
      <c r="AQ1745" s="23" t="s">
        <v>13280</v>
      </c>
      <c r="BF1745" s="23" t="s">
        <v>10498</v>
      </c>
      <c r="BG1745" s="1" t="s">
        <v>183</v>
      </c>
    </row>
    <row r="1746" s="23" customFormat="true" ht="12.75" hidden="true" customHeight="false" outlineLevel="0" collapsed="false">
      <c r="A1746" s="23" t="s">
        <v>8009</v>
      </c>
      <c r="B1746" s="23" t="s">
        <v>8010</v>
      </c>
      <c r="C1746" s="40" t="s">
        <v>177</v>
      </c>
      <c r="D1746" s="23" t="s">
        <v>82</v>
      </c>
      <c r="E1746" s="23" t="s">
        <v>8011</v>
      </c>
      <c r="F1746" s="23" t="s">
        <v>8012</v>
      </c>
      <c r="G1746" s="23" t="n">
        <v>66</v>
      </c>
      <c r="H1746" s="23" t="n">
        <v>1000</v>
      </c>
      <c r="I1746" s="41" t="s">
        <v>180</v>
      </c>
      <c r="J1746" s="23" t="s">
        <v>11300</v>
      </c>
      <c r="K1746" s="23" t="n">
        <v>119605</v>
      </c>
      <c r="L1746" s="23" t="n">
        <v>43288</v>
      </c>
      <c r="M1746" s="23" t="n">
        <v>0</v>
      </c>
      <c r="N1746" s="23" t="n">
        <v>0</v>
      </c>
      <c r="O1746" s="23" t="n">
        <f aca="false">K1746+L1746</f>
        <v>162893</v>
      </c>
      <c r="P1746" s="23" t="n">
        <f aca="false">K1746+L1746+M1746+N1746</f>
        <v>162893</v>
      </c>
      <c r="Q1746" s="23" t="n">
        <v>46441</v>
      </c>
      <c r="R1746" s="23" t="n">
        <v>18408</v>
      </c>
      <c r="S1746" s="23" t="n">
        <v>16400</v>
      </c>
      <c r="T1746" s="23" t="n">
        <v>7864</v>
      </c>
      <c r="U1746" s="23" t="n">
        <f aca="false">IF(I1746="delivery",O1746-SUM(Q1746+R1746),IF(I1746="PO",P1746-SUM(Q1746:R1746)))</f>
        <v>98044</v>
      </c>
      <c r="V1746" s="43" t="n">
        <v>7</v>
      </c>
      <c r="W1746" s="43" t="n">
        <v>7</v>
      </c>
      <c r="X1746" s="43" t="n">
        <f aca="false">W1746-V1746</f>
        <v>0</v>
      </c>
      <c r="Y1746" s="43"/>
      <c r="Z1746" s="43"/>
      <c r="AA1746" s="43" t="n">
        <v>7</v>
      </c>
      <c r="AB1746" s="43" t="n">
        <v>7</v>
      </c>
      <c r="AC1746" s="43" t="s">
        <v>10482</v>
      </c>
      <c r="AD1746" s="43"/>
      <c r="AE1746" s="43"/>
      <c r="AF1746" s="43"/>
      <c r="AG1746" s="43" t="n">
        <v>7</v>
      </c>
      <c r="AH1746" s="43" t="s">
        <v>13281</v>
      </c>
      <c r="AI1746" s="63" t="n">
        <v>1000</v>
      </c>
      <c r="AJ1746" s="63" t="n">
        <v>11</v>
      </c>
      <c r="AK1746" s="43" t="s">
        <v>13282</v>
      </c>
      <c r="AL1746" s="43"/>
      <c r="AM1746" s="43"/>
      <c r="AN1746" s="43"/>
      <c r="AO1746" s="43" t="s">
        <v>82</v>
      </c>
      <c r="AP1746" s="23" t="s">
        <v>3039</v>
      </c>
      <c r="BF1746" s="23" t="s">
        <v>10498</v>
      </c>
      <c r="BG1746" s="1" t="s">
        <v>183</v>
      </c>
    </row>
    <row r="1747" s="23" customFormat="true" ht="12.75" hidden="false" customHeight="false" outlineLevel="0" collapsed="false">
      <c r="A1747" s="23" t="s">
        <v>8013</v>
      </c>
      <c r="B1747" s="23" t="s">
        <v>8014</v>
      </c>
      <c r="C1747" s="40" t="s">
        <v>177</v>
      </c>
      <c r="D1747" s="23" t="s">
        <v>1471</v>
      </c>
      <c r="E1747" s="23" t="s">
        <v>8015</v>
      </c>
      <c r="F1747" s="23" t="s">
        <v>8016</v>
      </c>
      <c r="G1747" s="23" t="n">
        <v>81</v>
      </c>
      <c r="H1747" s="23" t="n">
        <v>3000</v>
      </c>
      <c r="I1747" s="41" t="s">
        <v>188</v>
      </c>
      <c r="K1747" s="23" t="n">
        <v>0</v>
      </c>
      <c r="L1747" s="23" t="n">
        <v>15842</v>
      </c>
      <c r="M1747" s="23" t="n">
        <v>0</v>
      </c>
      <c r="N1747" s="23" t="n">
        <v>0</v>
      </c>
      <c r="O1747" s="23" t="n">
        <f aca="false">K1747+L1747</f>
        <v>15842</v>
      </c>
      <c r="P1747" s="23" t="n">
        <f aca="false">K1747+L1747+M1747+N1747</f>
        <v>15842</v>
      </c>
      <c r="Q1747" s="23" t="n">
        <v>42</v>
      </c>
      <c r="R1747" s="23" t="n">
        <v>0</v>
      </c>
      <c r="S1747" s="23" t="n">
        <v>0</v>
      </c>
      <c r="T1747" s="23" t="n">
        <v>0</v>
      </c>
      <c r="U1747" s="23" t="n">
        <f aca="false">IF(I1747="delivery",O1747-SUM(Q1747+R1747),IF(I1747="PO",P1747-SUM(Q1747:R1747)))</f>
        <v>15800</v>
      </c>
      <c r="V1747" s="43" t="n">
        <v>0.217</v>
      </c>
      <c r="W1747" s="43" t="n">
        <v>0.217</v>
      </c>
      <c r="X1747" s="43" t="n">
        <f aca="false">W1747-V1747</f>
        <v>0</v>
      </c>
      <c r="Y1747" s="43"/>
      <c r="Z1747" s="43"/>
      <c r="AA1747" s="43"/>
      <c r="AB1747" s="43"/>
      <c r="AC1747" s="43" t="s">
        <v>10482</v>
      </c>
      <c r="AD1747" s="43"/>
      <c r="AE1747" s="43"/>
      <c r="AF1747" s="43"/>
      <c r="AG1747" s="43" t="n">
        <v>0.18</v>
      </c>
      <c r="AH1747" s="43"/>
      <c r="AI1747" s="63"/>
      <c r="AJ1747" s="63"/>
      <c r="AK1747" s="43"/>
      <c r="AL1747" s="43"/>
      <c r="AM1747" s="43"/>
      <c r="AN1747" s="43"/>
      <c r="AO1747" s="43" t="s">
        <v>1471</v>
      </c>
      <c r="AP1747" s="23" t="s">
        <v>2011</v>
      </c>
      <c r="AT1747" s="23" t="s">
        <v>10942</v>
      </c>
      <c r="AV1747" s="23" t="n">
        <v>0.18</v>
      </c>
      <c r="AW1747" s="23" t="s">
        <v>13283</v>
      </c>
      <c r="AX1747" s="23" t="s">
        <v>13284</v>
      </c>
      <c r="AY1747" s="23" t="n">
        <v>10000</v>
      </c>
      <c r="AZ1747" s="23" t="n">
        <v>17</v>
      </c>
      <c r="BA1747" s="23" t="s">
        <v>1465</v>
      </c>
      <c r="BB1747" s="23" t="s">
        <v>12819</v>
      </c>
      <c r="BF1747" s="23" t="s">
        <v>10498</v>
      </c>
      <c r="BG1747" s="1" t="s">
        <v>183</v>
      </c>
    </row>
    <row r="1748" s="23" customFormat="true" ht="12.75" hidden="false" customHeight="false" outlineLevel="0" collapsed="false">
      <c r="A1748" s="23" t="s">
        <v>8017</v>
      </c>
      <c r="B1748" s="23" t="s">
        <v>8018</v>
      </c>
      <c r="C1748" s="40" t="s">
        <v>177</v>
      </c>
      <c r="D1748" s="23" t="s">
        <v>1471</v>
      </c>
      <c r="E1748" s="23" t="s">
        <v>8019</v>
      </c>
      <c r="F1748" s="23" t="s">
        <v>8020</v>
      </c>
      <c r="G1748" s="23" t="n">
        <v>28</v>
      </c>
      <c r="H1748" s="23" t="n">
        <v>1</v>
      </c>
      <c r="I1748" s="41" t="s">
        <v>180</v>
      </c>
      <c r="K1748" s="23" t="n">
        <v>0</v>
      </c>
      <c r="L1748" s="23" t="n">
        <v>2189</v>
      </c>
      <c r="M1748" s="23" t="n">
        <v>231</v>
      </c>
      <c r="N1748" s="23" t="n">
        <v>0</v>
      </c>
      <c r="O1748" s="23" t="n">
        <f aca="false">K1748+L1748</f>
        <v>2189</v>
      </c>
      <c r="P1748" s="23" t="n">
        <f aca="false">K1748+L1748+M1748+N1748</f>
        <v>2420</v>
      </c>
      <c r="Q1748" s="23" t="n">
        <v>626</v>
      </c>
      <c r="R1748" s="23" t="n">
        <v>220</v>
      </c>
      <c r="S1748" s="23" t="n">
        <v>191</v>
      </c>
      <c r="T1748" s="23" t="n">
        <v>250</v>
      </c>
      <c r="U1748" s="23" t="n">
        <f aca="false">IF(I1748="delivery",O1748-SUM(Q1748+R1748),IF(I1748="PO",P1748-SUM(Q1748:R1748)))</f>
        <v>1343</v>
      </c>
      <c r="V1748" s="43" t="n">
        <v>1.18</v>
      </c>
      <c r="W1748" s="43" t="n">
        <v>1.18</v>
      </c>
      <c r="X1748" s="43" t="n">
        <f aca="false">W1748-V1748</f>
        <v>0</v>
      </c>
      <c r="Y1748" s="43"/>
      <c r="Z1748" s="43"/>
      <c r="AA1748" s="43"/>
      <c r="AB1748" s="43"/>
      <c r="AC1748" s="43" t="s">
        <v>10482</v>
      </c>
      <c r="AD1748" s="43"/>
      <c r="AE1748" s="43"/>
      <c r="AF1748" s="43"/>
      <c r="AG1748" s="43" t="n">
        <v>0.905</v>
      </c>
      <c r="AH1748" s="43" t="s">
        <v>13285</v>
      </c>
      <c r="AI1748" s="63" t="n">
        <v>1</v>
      </c>
      <c r="AJ1748" s="63" t="n">
        <v>3</v>
      </c>
      <c r="AK1748" s="43" t="s">
        <v>13286</v>
      </c>
      <c r="AL1748" s="43"/>
      <c r="AM1748" s="43"/>
      <c r="AN1748" s="43"/>
      <c r="AO1748" s="43" t="s">
        <v>1471</v>
      </c>
      <c r="AP1748" s="23" t="s">
        <v>2011</v>
      </c>
      <c r="AT1748" s="23" t="s">
        <v>11356</v>
      </c>
      <c r="AV1748" s="23" t="n">
        <v>1.12</v>
      </c>
      <c r="AW1748" s="23" t="s">
        <v>11357</v>
      </c>
      <c r="AX1748" s="23" t="s">
        <v>13287</v>
      </c>
      <c r="AY1748" s="23" t="n">
        <v>960</v>
      </c>
      <c r="AZ1748" s="23" t="n">
        <v>23</v>
      </c>
      <c r="BA1748" s="23" t="s">
        <v>1465</v>
      </c>
      <c r="BB1748" s="23" t="s">
        <v>11587</v>
      </c>
      <c r="BF1748" s="23" t="s">
        <v>10498</v>
      </c>
      <c r="BG1748" s="1" t="s">
        <v>183</v>
      </c>
    </row>
    <row r="1749" s="23" customFormat="true" ht="12.75" hidden="true" customHeight="false" outlineLevel="0" collapsed="false">
      <c r="A1749" s="23" t="s">
        <v>8021</v>
      </c>
      <c r="B1749" s="23" t="s">
        <v>8022</v>
      </c>
      <c r="C1749" s="40" t="s">
        <v>177</v>
      </c>
      <c r="D1749" s="23" t="s">
        <v>82</v>
      </c>
      <c r="E1749" s="23" t="s">
        <v>8023</v>
      </c>
      <c r="F1749" s="23" t="s">
        <v>8024</v>
      </c>
      <c r="G1749" s="23" t="n">
        <v>111</v>
      </c>
      <c r="H1749" s="23" t="n">
        <v>500</v>
      </c>
      <c r="I1749" s="41" t="s">
        <v>188</v>
      </c>
      <c r="J1749" s="23" t="s">
        <v>188</v>
      </c>
      <c r="K1749" s="23" t="n">
        <v>0</v>
      </c>
      <c r="L1749" s="23" t="n">
        <v>5459</v>
      </c>
      <c r="M1749" s="23" t="n">
        <v>0</v>
      </c>
      <c r="N1749" s="23" t="n">
        <v>1500</v>
      </c>
      <c r="O1749" s="23" t="n">
        <f aca="false">K1749+L1749</f>
        <v>5459</v>
      </c>
      <c r="P1749" s="23" t="n">
        <f aca="false">K1749+L1749+M1749+N1749</f>
        <v>6959</v>
      </c>
      <c r="Q1749" s="23" t="n">
        <v>1941</v>
      </c>
      <c r="R1749" s="23" t="n">
        <v>4536</v>
      </c>
      <c r="S1749" s="23" t="n">
        <v>5113</v>
      </c>
      <c r="T1749" s="23" t="n">
        <v>4064</v>
      </c>
      <c r="U1749" s="23" t="n">
        <f aca="false">IF(I1749="delivery",O1749-SUM(Q1749+R1749),IF(I1749="PO",P1749-SUM(Q1749:R1749)))</f>
        <v>482</v>
      </c>
      <c r="V1749" s="43" t="n">
        <v>4.00988</v>
      </c>
      <c r="W1749" s="43" t="n">
        <v>4.00988</v>
      </c>
      <c r="X1749" s="43" t="n">
        <f aca="false">W1749-V1749</f>
        <v>0</v>
      </c>
      <c r="Y1749" s="43"/>
      <c r="Z1749" s="43"/>
      <c r="AA1749" s="43"/>
      <c r="AB1749" s="43" t="n">
        <v>4.00988</v>
      </c>
      <c r="AC1749" s="43" t="s">
        <v>10482</v>
      </c>
      <c r="AD1749" s="43"/>
      <c r="AE1749" s="43"/>
      <c r="AF1749" s="43"/>
      <c r="AG1749" s="43" t="n">
        <v>4.00988</v>
      </c>
      <c r="AH1749" s="43" t="s">
        <v>13288</v>
      </c>
      <c r="AI1749" s="63" t="n">
        <v>500</v>
      </c>
      <c r="AJ1749" s="63" t="n">
        <v>10</v>
      </c>
      <c r="AK1749" s="43" t="s">
        <v>13289</v>
      </c>
      <c r="AL1749" s="43"/>
      <c r="AM1749" s="43"/>
      <c r="AN1749" s="43"/>
      <c r="AO1749" s="43" t="s">
        <v>82</v>
      </c>
      <c r="AP1749" s="23" t="s">
        <v>3039</v>
      </c>
      <c r="BF1749" s="23" t="s">
        <v>10498</v>
      </c>
      <c r="BG1749" s="1" t="s">
        <v>183</v>
      </c>
    </row>
    <row r="1750" s="23" customFormat="true" ht="12.75" hidden="false" customHeight="false" outlineLevel="0" collapsed="false">
      <c r="A1750" s="23" t="s">
        <v>8025</v>
      </c>
      <c r="B1750" s="23" t="s">
        <v>8026</v>
      </c>
      <c r="C1750" s="40" t="s">
        <v>177</v>
      </c>
      <c r="D1750" s="23" t="s">
        <v>1471</v>
      </c>
      <c r="E1750" s="23" t="s">
        <v>8027</v>
      </c>
      <c r="F1750" s="23" t="s">
        <v>8028</v>
      </c>
      <c r="G1750" s="23" t="n">
        <v>101</v>
      </c>
      <c r="H1750" s="23" t="n">
        <v>570</v>
      </c>
      <c r="I1750" s="41" t="s">
        <v>180</v>
      </c>
      <c r="K1750" s="23" t="n">
        <v>0</v>
      </c>
      <c r="L1750" s="23" t="n">
        <v>5590</v>
      </c>
      <c r="M1750" s="23" t="n">
        <v>0</v>
      </c>
      <c r="N1750" s="23" t="n">
        <v>0</v>
      </c>
      <c r="O1750" s="23" t="n">
        <f aca="false">K1750+L1750</f>
        <v>5590</v>
      </c>
      <c r="P1750" s="23" t="n">
        <f aca="false">K1750+L1750+M1750+N1750</f>
        <v>5590</v>
      </c>
      <c r="Q1750" s="23" t="n">
        <v>0</v>
      </c>
      <c r="R1750" s="23" t="n">
        <v>0</v>
      </c>
      <c r="S1750" s="23" t="n">
        <v>0</v>
      </c>
      <c r="T1750" s="23" t="n">
        <v>0</v>
      </c>
      <c r="U1750" s="23" t="n">
        <f aca="false">IF(I1750="delivery",O1750-SUM(Q1750+R1750),IF(I1750="PO",P1750-SUM(Q1750:R1750)))</f>
        <v>5590</v>
      </c>
      <c r="V1750" s="43" t="n">
        <v>1.25</v>
      </c>
      <c r="W1750" s="43" t="n">
        <v>1.25</v>
      </c>
      <c r="X1750" s="43" t="n">
        <f aca="false">W1750-V1750</f>
        <v>0</v>
      </c>
      <c r="Y1750" s="43"/>
      <c r="Z1750" s="43"/>
      <c r="AA1750" s="43"/>
      <c r="AB1750" s="43"/>
      <c r="AC1750" s="43" t="s">
        <v>10482</v>
      </c>
      <c r="AD1750" s="43" t="s">
        <v>13290</v>
      </c>
      <c r="AE1750" s="43" t="s">
        <v>13291</v>
      </c>
      <c r="AF1750" s="43"/>
      <c r="AG1750" s="43" t="n">
        <v>1.11</v>
      </c>
      <c r="AH1750" s="43" t="s">
        <v>11354</v>
      </c>
      <c r="AI1750" s="63" t="n">
        <v>570</v>
      </c>
      <c r="AJ1750" s="63" t="n">
        <v>10</v>
      </c>
      <c r="AK1750" s="43" t="s">
        <v>13292</v>
      </c>
      <c r="AL1750" s="43"/>
      <c r="AM1750" s="43"/>
      <c r="AN1750" s="43"/>
      <c r="AO1750" s="43" t="s">
        <v>1471</v>
      </c>
      <c r="AP1750" s="23" t="s">
        <v>2011</v>
      </c>
      <c r="AT1750" s="23" t="s">
        <v>11356</v>
      </c>
      <c r="AV1750" s="23" t="n">
        <v>1.52</v>
      </c>
      <c r="AW1750" s="23" t="s">
        <v>13293</v>
      </c>
      <c r="AX1750" s="23" t="s">
        <v>13294</v>
      </c>
      <c r="AY1750" s="23" t="n">
        <v>300</v>
      </c>
      <c r="AZ1750" s="23" t="n">
        <v>14</v>
      </c>
      <c r="BA1750" s="23" t="s">
        <v>177</v>
      </c>
      <c r="BB1750" s="23" t="s">
        <v>11583</v>
      </c>
      <c r="BF1750" s="23" t="s">
        <v>10498</v>
      </c>
      <c r="BG1750" s="1" t="s">
        <v>183</v>
      </c>
    </row>
    <row r="1751" s="23" customFormat="true" ht="12.75" hidden="false" customHeight="false" outlineLevel="0" collapsed="false">
      <c r="A1751" s="23" t="s">
        <v>8029</v>
      </c>
      <c r="B1751" s="23" t="s">
        <v>8030</v>
      </c>
      <c r="C1751" s="40" t="s">
        <v>177</v>
      </c>
      <c r="D1751" s="23" t="s">
        <v>1471</v>
      </c>
      <c r="E1751" s="23" t="s">
        <v>8031</v>
      </c>
      <c r="F1751" s="23" t="s">
        <v>8032</v>
      </c>
      <c r="G1751" s="23" t="n">
        <v>33</v>
      </c>
      <c r="H1751" s="23" t="n">
        <v>6000</v>
      </c>
      <c r="I1751" s="41" t="s">
        <v>180</v>
      </c>
      <c r="K1751" s="23" t="n">
        <v>0</v>
      </c>
      <c r="L1751" s="23" t="n">
        <v>1116</v>
      </c>
      <c r="M1751" s="23" t="n">
        <v>0</v>
      </c>
      <c r="N1751" s="23" t="n">
        <v>0</v>
      </c>
      <c r="O1751" s="23" t="n">
        <f aca="false">K1751+L1751</f>
        <v>1116</v>
      </c>
      <c r="P1751" s="23" t="n">
        <f aca="false">K1751+L1751+M1751+N1751</f>
        <v>1116</v>
      </c>
      <c r="Q1751" s="23" t="n">
        <v>0</v>
      </c>
      <c r="R1751" s="23" t="n">
        <v>0</v>
      </c>
      <c r="S1751" s="23" t="n">
        <v>0</v>
      </c>
      <c r="T1751" s="23" t="n">
        <v>0</v>
      </c>
      <c r="U1751" s="23" t="n">
        <f aca="false">IF(I1751="delivery",O1751-SUM(Q1751+R1751),IF(I1751="PO",P1751-SUM(Q1751:R1751)))</f>
        <v>1116</v>
      </c>
      <c r="V1751" s="43" t="n">
        <v>0.315</v>
      </c>
      <c r="W1751" s="43" t="n">
        <v>0.315</v>
      </c>
      <c r="X1751" s="43" t="n">
        <f aca="false">W1751-V1751</f>
        <v>0</v>
      </c>
      <c r="Y1751" s="43"/>
      <c r="Z1751" s="43"/>
      <c r="AA1751" s="43" t="n">
        <v>0.315</v>
      </c>
      <c r="AB1751" s="43"/>
      <c r="AC1751" s="43" t="s">
        <v>10482</v>
      </c>
      <c r="AD1751" s="43"/>
      <c r="AE1751" s="43"/>
      <c r="AF1751" s="43"/>
      <c r="AG1751" s="43" t="n">
        <v>0.24</v>
      </c>
      <c r="AH1751" s="43" t="s">
        <v>13295</v>
      </c>
      <c r="AI1751" s="63" t="n">
        <v>3000</v>
      </c>
      <c r="AJ1751" s="63" t="n">
        <v>4</v>
      </c>
      <c r="AK1751" s="43"/>
      <c r="AL1751" s="43"/>
      <c r="AM1751" s="43"/>
      <c r="AN1751" s="43"/>
      <c r="AO1751" s="43" t="s">
        <v>1471</v>
      </c>
      <c r="AP1751" s="23" t="s">
        <v>2011</v>
      </c>
      <c r="AT1751" s="23" t="s">
        <v>10959</v>
      </c>
      <c r="AV1751" s="23" t="n">
        <v>0.3744</v>
      </c>
      <c r="AW1751" s="23" t="s">
        <v>12423</v>
      </c>
      <c r="AX1751" s="23" t="s">
        <v>13296</v>
      </c>
      <c r="AY1751" s="23" t="n">
        <v>3000</v>
      </c>
      <c r="AZ1751" s="23" t="n">
        <v>4</v>
      </c>
      <c r="BA1751" s="23" t="s">
        <v>1465</v>
      </c>
      <c r="BB1751" s="23" t="s">
        <v>12423</v>
      </c>
      <c r="BF1751" s="23" t="s">
        <v>10498</v>
      </c>
      <c r="BG1751" s="1" t="s">
        <v>183</v>
      </c>
    </row>
    <row r="1752" s="23" customFormat="true" ht="12.75" hidden="false" customHeight="false" outlineLevel="0" collapsed="false">
      <c r="A1752" s="23" t="s">
        <v>8033</v>
      </c>
      <c r="B1752" s="23" t="s">
        <v>8034</v>
      </c>
      <c r="C1752" s="40" t="s">
        <v>177</v>
      </c>
      <c r="D1752" s="23" t="s">
        <v>1471</v>
      </c>
      <c r="E1752" s="23" t="s">
        <v>8035</v>
      </c>
      <c r="F1752" s="23" t="s">
        <v>8036</v>
      </c>
      <c r="G1752" s="23" t="n">
        <v>101</v>
      </c>
      <c r="H1752" s="23" t="n">
        <v>5700</v>
      </c>
      <c r="I1752" s="41" t="s">
        <v>188</v>
      </c>
      <c r="K1752" s="23" t="n">
        <v>0</v>
      </c>
      <c r="L1752" s="23" t="n">
        <v>9173</v>
      </c>
      <c r="M1752" s="23" t="n">
        <v>0</v>
      </c>
      <c r="N1752" s="23" t="n">
        <v>0</v>
      </c>
      <c r="O1752" s="23" t="n">
        <f aca="false">K1752+L1752</f>
        <v>9173</v>
      </c>
      <c r="P1752" s="23" t="n">
        <f aca="false">K1752+L1752+M1752+N1752</f>
        <v>9173</v>
      </c>
      <c r="Q1752" s="23" t="n">
        <v>766</v>
      </c>
      <c r="R1752" s="23" t="n">
        <v>717</v>
      </c>
      <c r="S1752" s="23" t="n">
        <v>876</v>
      </c>
      <c r="T1752" s="23" t="n">
        <v>747</v>
      </c>
      <c r="U1752" s="23" t="n">
        <f aca="false">IF(I1752="delivery",O1752-SUM(Q1752+R1752),IF(I1752="PO",P1752-SUM(Q1752:R1752)))</f>
        <v>7690</v>
      </c>
      <c r="V1752" s="43" t="n">
        <v>0.393</v>
      </c>
      <c r="W1752" s="43" t="n">
        <v>0.393</v>
      </c>
      <c r="X1752" s="43" t="n">
        <f aca="false">W1752-V1752</f>
        <v>0</v>
      </c>
      <c r="Y1752" s="43"/>
      <c r="Z1752" s="43"/>
      <c r="AA1752" s="43"/>
      <c r="AB1752" s="43"/>
      <c r="AC1752" s="43" t="s">
        <v>10482</v>
      </c>
      <c r="AD1752" s="43"/>
      <c r="AE1752" s="43"/>
      <c r="AF1752" s="43"/>
      <c r="AG1752" s="43" t="n">
        <v>0.37</v>
      </c>
      <c r="AH1752" s="43" t="s">
        <v>11354</v>
      </c>
      <c r="AI1752" s="63" t="n">
        <v>570</v>
      </c>
      <c r="AJ1752" s="63" t="n">
        <v>10</v>
      </c>
      <c r="AK1752" s="43" t="s">
        <v>13297</v>
      </c>
      <c r="AL1752" s="43"/>
      <c r="AM1752" s="43"/>
      <c r="AN1752" s="43"/>
      <c r="AO1752" s="43" t="s">
        <v>1471</v>
      </c>
      <c r="AP1752" s="23" t="s">
        <v>2011</v>
      </c>
      <c r="AT1752" s="23" t="s">
        <v>11356</v>
      </c>
      <c r="AV1752" s="23" t="n">
        <v>0.4</v>
      </c>
      <c r="AW1752" s="23" t="s">
        <v>13298</v>
      </c>
      <c r="AX1752" s="23" t="s">
        <v>13299</v>
      </c>
      <c r="AY1752" s="23" t="n">
        <v>5700</v>
      </c>
      <c r="AZ1752" s="23" t="n">
        <v>4</v>
      </c>
      <c r="BA1752" s="23" t="s">
        <v>1465</v>
      </c>
      <c r="BB1752" s="23" t="s">
        <v>10496</v>
      </c>
      <c r="BF1752" s="23" t="s">
        <v>10498</v>
      </c>
      <c r="BG1752" s="1" t="s">
        <v>183</v>
      </c>
    </row>
    <row r="1753" s="23" customFormat="true" ht="12.75" hidden="true" customHeight="false" outlineLevel="0" collapsed="false">
      <c r="A1753" s="23" t="s">
        <v>8037</v>
      </c>
      <c r="B1753" s="23" t="s">
        <v>8038</v>
      </c>
      <c r="C1753" s="40" t="s">
        <v>177</v>
      </c>
      <c r="D1753" s="23" t="s">
        <v>82</v>
      </c>
      <c r="E1753" s="23" t="s">
        <v>8039</v>
      </c>
      <c r="F1753" s="23" t="s">
        <v>8040</v>
      </c>
      <c r="G1753" s="23" t="n">
        <v>71</v>
      </c>
      <c r="H1753" s="23" t="n">
        <v>200</v>
      </c>
      <c r="I1753" s="41" t="s">
        <v>188</v>
      </c>
      <c r="J1753" s="23" t="s">
        <v>188</v>
      </c>
      <c r="K1753" s="23" t="n">
        <v>0</v>
      </c>
      <c r="L1753" s="23" t="n">
        <v>398</v>
      </c>
      <c r="M1753" s="23" t="n">
        <v>0</v>
      </c>
      <c r="N1753" s="23" t="n">
        <v>0</v>
      </c>
      <c r="O1753" s="23" t="n">
        <f aca="false">K1753+L1753</f>
        <v>398</v>
      </c>
      <c r="P1753" s="23" t="n">
        <f aca="false">K1753+L1753+M1753+N1753</f>
        <v>398</v>
      </c>
      <c r="Q1753" s="23" t="n">
        <v>69</v>
      </c>
      <c r="R1753" s="23" t="n">
        <v>129</v>
      </c>
      <c r="S1753" s="23" t="n">
        <v>100</v>
      </c>
      <c r="T1753" s="23" t="n">
        <v>0</v>
      </c>
      <c r="U1753" s="23" t="n">
        <f aca="false">IF(I1753="delivery",O1753-SUM(Q1753+R1753),IF(I1753="PO",P1753-SUM(Q1753:R1753)))</f>
        <v>200</v>
      </c>
      <c r="V1753" s="43" t="n">
        <v>0.92</v>
      </c>
      <c r="W1753" s="43" t="n">
        <v>0.92</v>
      </c>
      <c r="X1753" s="43" t="n">
        <f aca="false">W1753-V1753</f>
        <v>0</v>
      </c>
      <c r="Y1753" s="43"/>
      <c r="Z1753" s="43"/>
      <c r="AA1753" s="43" t="n">
        <v>1.19817</v>
      </c>
      <c r="AB1753" s="43" t="n">
        <v>0.92</v>
      </c>
      <c r="AC1753" s="43" t="s">
        <v>10482</v>
      </c>
      <c r="AD1753" s="43"/>
      <c r="AE1753" s="43"/>
      <c r="AF1753" s="43"/>
      <c r="AG1753" s="43" t="n">
        <v>0.92</v>
      </c>
      <c r="AH1753" s="43" t="s">
        <v>13300</v>
      </c>
      <c r="AI1753" s="63" t="n">
        <v>200</v>
      </c>
      <c r="AJ1753" s="63" t="n">
        <v>12</v>
      </c>
      <c r="AK1753" s="43" t="s">
        <v>13301</v>
      </c>
      <c r="AL1753" s="43"/>
      <c r="AM1753" s="43"/>
      <c r="AN1753" s="43"/>
      <c r="AO1753" s="43" t="s">
        <v>82</v>
      </c>
      <c r="AP1753" s="23" t="s">
        <v>3039</v>
      </c>
      <c r="BF1753" s="23" t="s">
        <v>10498</v>
      </c>
      <c r="BG1753" s="1" t="s">
        <v>183</v>
      </c>
    </row>
    <row r="1754" s="23" customFormat="true" ht="12.75" hidden="false" customHeight="false" outlineLevel="0" collapsed="false">
      <c r="A1754" s="23" t="s">
        <v>8041</v>
      </c>
      <c r="B1754" s="23" t="s">
        <v>8042</v>
      </c>
      <c r="C1754" s="40" t="s">
        <v>177</v>
      </c>
      <c r="D1754" s="23" t="s">
        <v>1471</v>
      </c>
      <c r="E1754" s="23" t="s">
        <v>8043</v>
      </c>
      <c r="F1754" s="23" t="s">
        <v>8044</v>
      </c>
      <c r="G1754" s="23" t="n">
        <v>66</v>
      </c>
      <c r="H1754" s="23" t="n">
        <v>2000</v>
      </c>
      <c r="I1754" s="41" t="s">
        <v>188</v>
      </c>
      <c r="K1754" s="23" t="n">
        <v>0</v>
      </c>
      <c r="L1754" s="23" t="n">
        <v>2349</v>
      </c>
      <c r="M1754" s="23" t="n">
        <v>0</v>
      </c>
      <c r="N1754" s="23" t="n">
        <v>0</v>
      </c>
      <c r="O1754" s="23" t="n">
        <f aca="false">K1754+L1754</f>
        <v>2349</v>
      </c>
      <c r="P1754" s="23" t="n">
        <f aca="false">K1754+L1754+M1754+N1754</f>
        <v>2349</v>
      </c>
      <c r="Q1754" s="23" t="n">
        <v>299</v>
      </c>
      <c r="R1754" s="23" t="n">
        <v>1489</v>
      </c>
      <c r="S1754" s="23" t="n">
        <v>1599</v>
      </c>
      <c r="T1754" s="23" t="n">
        <v>1175</v>
      </c>
      <c r="U1754" s="23" t="n">
        <f aca="false">IF(I1754="delivery",O1754-SUM(Q1754+R1754),IF(I1754="PO",P1754-SUM(Q1754:R1754)))</f>
        <v>561</v>
      </c>
      <c r="V1754" s="43" t="n">
        <v>0.335</v>
      </c>
      <c r="W1754" s="43" t="n">
        <v>0.335</v>
      </c>
      <c r="X1754" s="43" t="n">
        <f aca="false">W1754-V1754</f>
        <v>0</v>
      </c>
      <c r="Y1754" s="43"/>
      <c r="Z1754" s="43"/>
      <c r="AA1754" s="43" t="n">
        <v>0.355</v>
      </c>
      <c r="AB1754" s="43"/>
      <c r="AC1754" s="43" t="s">
        <v>10482</v>
      </c>
      <c r="AD1754" s="43"/>
      <c r="AE1754" s="43"/>
      <c r="AF1754" s="43"/>
      <c r="AG1754" s="43" t="n">
        <v>0.32</v>
      </c>
      <c r="AH1754" s="43" t="s">
        <v>11354</v>
      </c>
      <c r="AI1754" s="63" t="n">
        <v>3404</v>
      </c>
      <c r="AJ1754" s="63" t="n">
        <v>10</v>
      </c>
      <c r="AK1754" s="43" t="s">
        <v>13302</v>
      </c>
      <c r="AL1754" s="43"/>
      <c r="AM1754" s="43"/>
      <c r="AN1754" s="43"/>
      <c r="AO1754" s="43" t="s">
        <v>1471</v>
      </c>
      <c r="AP1754" s="23" t="s">
        <v>2011</v>
      </c>
      <c r="AT1754" s="23" t="s">
        <v>11356</v>
      </c>
      <c r="AV1754" s="23" t="n">
        <v>0.355</v>
      </c>
      <c r="AW1754" s="23" t="s">
        <v>11357</v>
      </c>
      <c r="AX1754" s="23" t="s">
        <v>13302</v>
      </c>
      <c r="AY1754" s="23" t="n">
        <v>92</v>
      </c>
      <c r="AZ1754" s="23" t="n">
        <v>2</v>
      </c>
      <c r="BA1754" s="23" t="s">
        <v>177</v>
      </c>
      <c r="BB1754" s="23" t="s">
        <v>10496</v>
      </c>
      <c r="BF1754" s="23" t="s">
        <v>10498</v>
      </c>
      <c r="BG1754" s="1" t="s">
        <v>183</v>
      </c>
    </row>
    <row r="1755" s="23" customFormat="true" ht="12.75" hidden="false" customHeight="false" outlineLevel="0" collapsed="false">
      <c r="A1755" s="23" t="s">
        <v>8045</v>
      </c>
      <c r="B1755" s="23" t="s">
        <v>8046</v>
      </c>
      <c r="C1755" s="40" t="s">
        <v>177</v>
      </c>
      <c r="D1755" s="23" t="s">
        <v>1471</v>
      </c>
      <c r="E1755" s="23" t="s">
        <v>8047</v>
      </c>
      <c r="F1755" s="23" t="s">
        <v>8048</v>
      </c>
      <c r="G1755" s="23" t="n">
        <v>101</v>
      </c>
      <c r="H1755" s="23" t="n">
        <v>92</v>
      </c>
      <c r="I1755" s="41" t="s">
        <v>188</v>
      </c>
      <c r="K1755" s="23" t="n">
        <v>0</v>
      </c>
      <c r="L1755" s="23" t="n">
        <v>41860</v>
      </c>
      <c r="M1755" s="23" t="n">
        <v>0</v>
      </c>
      <c r="N1755" s="23" t="n">
        <v>0</v>
      </c>
      <c r="O1755" s="23" t="n">
        <f aca="false">K1755+L1755</f>
        <v>41860</v>
      </c>
      <c r="P1755" s="23" t="n">
        <f aca="false">K1755+L1755+M1755+N1755</f>
        <v>41860</v>
      </c>
      <c r="Q1755" s="23" t="n">
        <v>6512</v>
      </c>
      <c r="R1755" s="23" t="n">
        <v>4662</v>
      </c>
      <c r="S1755" s="23" t="n">
        <v>7080</v>
      </c>
      <c r="T1755" s="23" t="n">
        <v>4256</v>
      </c>
      <c r="U1755" s="23" t="n">
        <f aca="false">IF(I1755="delivery",O1755-SUM(Q1755+R1755),IF(I1755="PO",P1755-SUM(Q1755:R1755)))</f>
        <v>30686</v>
      </c>
      <c r="V1755" s="43" t="n">
        <v>0.305</v>
      </c>
      <c r="W1755" s="43" t="n">
        <v>0.305</v>
      </c>
      <c r="X1755" s="43" t="n">
        <f aca="false">W1755-V1755</f>
        <v>0</v>
      </c>
      <c r="Y1755" s="43"/>
      <c r="Z1755" s="43"/>
      <c r="AA1755" s="43" t="n">
        <v>0.305</v>
      </c>
      <c r="AB1755" s="43"/>
      <c r="AC1755" s="43" t="s">
        <v>10482</v>
      </c>
      <c r="AD1755" s="43"/>
      <c r="AE1755" s="43"/>
      <c r="AF1755" s="43"/>
      <c r="AG1755" s="43" t="n">
        <v>0.301</v>
      </c>
      <c r="AH1755" s="43" t="s">
        <v>13303</v>
      </c>
      <c r="AI1755" s="63" t="n">
        <v>92</v>
      </c>
      <c r="AJ1755" s="63" t="n">
        <v>10</v>
      </c>
      <c r="AK1755" s="43" t="s">
        <v>11355</v>
      </c>
      <c r="AL1755" s="43"/>
      <c r="AM1755" s="43"/>
      <c r="AN1755" s="43"/>
      <c r="AO1755" s="43" t="s">
        <v>1471</v>
      </c>
      <c r="AP1755" s="23" t="s">
        <v>2011</v>
      </c>
      <c r="AT1755" s="23" t="s">
        <v>10942</v>
      </c>
      <c r="AV1755" s="23" t="n">
        <v>0.305</v>
      </c>
      <c r="AW1755" s="23" t="s">
        <v>11089</v>
      </c>
      <c r="AX1755" s="23" t="s">
        <v>8046</v>
      </c>
      <c r="AY1755" s="23" t="n">
        <v>42938</v>
      </c>
      <c r="AZ1755" s="23" t="n">
        <v>21</v>
      </c>
      <c r="BA1755" s="23" t="s">
        <v>1465</v>
      </c>
      <c r="BB1755" s="23" t="s">
        <v>11089</v>
      </c>
      <c r="BF1755" s="23" t="s">
        <v>10498</v>
      </c>
      <c r="BG1755" s="1" t="s">
        <v>183</v>
      </c>
    </row>
    <row r="1756" s="23" customFormat="true" ht="12.75" hidden="true" customHeight="false" outlineLevel="0" collapsed="false">
      <c r="A1756" s="23" t="s">
        <v>8049</v>
      </c>
      <c r="B1756" s="23" t="s">
        <v>8050</v>
      </c>
      <c r="C1756" s="40" t="s">
        <v>177</v>
      </c>
      <c r="D1756" s="23" t="s">
        <v>82</v>
      </c>
      <c r="E1756" s="23" t="s">
        <v>8051</v>
      </c>
      <c r="F1756" s="23" t="s">
        <v>8052</v>
      </c>
      <c r="G1756" s="23" t="n">
        <v>71</v>
      </c>
      <c r="H1756" s="23" t="n">
        <v>100</v>
      </c>
      <c r="I1756" s="41" t="s">
        <v>180</v>
      </c>
      <c r="J1756" s="23" t="s">
        <v>11300</v>
      </c>
      <c r="K1756" s="23" t="n">
        <v>0</v>
      </c>
      <c r="L1756" s="23" t="n">
        <v>658</v>
      </c>
      <c r="M1756" s="23" t="n">
        <v>0</v>
      </c>
      <c r="N1756" s="23" t="n">
        <v>0</v>
      </c>
      <c r="O1756" s="23" t="n">
        <f aca="false">K1756+L1756</f>
        <v>658</v>
      </c>
      <c r="P1756" s="23" t="n">
        <f aca="false">K1756+L1756+M1756+N1756</f>
        <v>658</v>
      </c>
      <c r="Q1756" s="23" t="n">
        <v>193</v>
      </c>
      <c r="R1756" s="23" t="n">
        <v>209</v>
      </c>
      <c r="S1756" s="23" t="n">
        <v>215</v>
      </c>
      <c r="T1756" s="23" t="n">
        <v>416</v>
      </c>
      <c r="U1756" s="23" t="n">
        <f aca="false">IF(I1756="delivery",O1756-SUM(Q1756+R1756),IF(I1756="PO",P1756-SUM(Q1756:R1756)))</f>
        <v>256</v>
      </c>
      <c r="V1756" s="43" t="n">
        <v>37.25</v>
      </c>
      <c r="W1756" s="43" t="n">
        <v>37.25</v>
      </c>
      <c r="X1756" s="43" t="n">
        <f aca="false">W1756-V1756</f>
        <v>0</v>
      </c>
      <c r="Y1756" s="43"/>
      <c r="Z1756" s="43"/>
      <c r="AA1756" s="43"/>
      <c r="AB1756" s="43" t="n">
        <v>32.3075</v>
      </c>
      <c r="AC1756" s="43" t="s">
        <v>10482</v>
      </c>
      <c r="AD1756" s="43"/>
      <c r="AE1756" s="43"/>
      <c r="AF1756" s="43"/>
      <c r="AG1756" s="43" t="n">
        <v>32.3075</v>
      </c>
      <c r="AH1756" s="43" t="s">
        <v>13304</v>
      </c>
      <c r="AI1756" s="63" t="s">
        <v>13305</v>
      </c>
      <c r="AJ1756" s="63" t="s">
        <v>13306</v>
      </c>
      <c r="AK1756" s="43" t="s">
        <v>13307</v>
      </c>
      <c r="AL1756" s="43"/>
      <c r="AM1756" s="43"/>
      <c r="AN1756" s="43"/>
      <c r="AO1756" s="43" t="s">
        <v>82</v>
      </c>
      <c r="AP1756" s="23" t="s">
        <v>3039</v>
      </c>
      <c r="BF1756" s="23" t="s">
        <v>10498</v>
      </c>
      <c r="BG1756" s="1" t="s">
        <v>183</v>
      </c>
    </row>
    <row r="1757" s="23" customFormat="true" ht="12.75" hidden="true" customHeight="false" outlineLevel="0" collapsed="false">
      <c r="A1757" s="23" t="s">
        <v>8053</v>
      </c>
      <c r="B1757" s="23" t="s">
        <v>8054</v>
      </c>
      <c r="C1757" s="40" t="s">
        <v>177</v>
      </c>
      <c r="D1757" s="23" t="s">
        <v>82</v>
      </c>
      <c r="E1757" s="23" t="s">
        <v>8055</v>
      </c>
      <c r="F1757" s="23" t="s">
        <v>8056</v>
      </c>
      <c r="G1757" s="23" t="n">
        <v>101</v>
      </c>
      <c r="H1757" s="23" t="n">
        <v>1</v>
      </c>
      <c r="I1757" s="41" t="s">
        <v>180</v>
      </c>
      <c r="J1757" s="23" t="s">
        <v>10880</v>
      </c>
      <c r="K1757" s="23" t="n">
        <v>0</v>
      </c>
      <c r="L1757" s="23" t="n">
        <v>8483</v>
      </c>
      <c r="M1757" s="23" t="n">
        <v>4000</v>
      </c>
      <c r="N1757" s="23" t="n">
        <v>7741</v>
      </c>
      <c r="O1757" s="23" t="n">
        <f aca="false">K1757+L1757</f>
        <v>8483</v>
      </c>
      <c r="P1757" s="23" t="n">
        <f aca="false">K1757+L1757+M1757+N1757</f>
        <v>20224</v>
      </c>
      <c r="Q1757" s="23" t="n">
        <v>5015</v>
      </c>
      <c r="R1757" s="23" t="n">
        <v>13197</v>
      </c>
      <c r="S1757" s="23" t="n">
        <v>15177</v>
      </c>
      <c r="T1757" s="23" t="n">
        <v>11084</v>
      </c>
      <c r="U1757" s="23" t="n">
        <f aca="false">IF(I1757="delivery",O1757-SUM(Q1757+R1757),IF(I1757="PO",P1757-SUM(Q1757:R1757)))</f>
        <v>-9729</v>
      </c>
      <c r="V1757" s="43" t="n">
        <v>1.4</v>
      </c>
      <c r="W1757" s="43" t="n">
        <v>1.4</v>
      </c>
      <c r="X1757" s="43" t="n">
        <f aca="false">W1757-V1757</f>
        <v>0</v>
      </c>
      <c r="Y1757" s="43"/>
      <c r="Z1757" s="43"/>
      <c r="AA1757" s="43" t="n">
        <v>1.64</v>
      </c>
      <c r="AB1757" s="43"/>
      <c r="AC1757" s="43" t="s">
        <v>10482</v>
      </c>
      <c r="AD1757" s="43"/>
      <c r="AE1757" s="43"/>
      <c r="AF1757" s="43"/>
      <c r="AG1757" s="43" t="n">
        <v>1.4</v>
      </c>
      <c r="AH1757" s="43" t="s">
        <v>13308</v>
      </c>
      <c r="AI1757" s="63" t="n">
        <v>1</v>
      </c>
      <c r="AJ1757" s="63" t="n">
        <v>7</v>
      </c>
      <c r="AK1757" s="43" t="s">
        <v>13309</v>
      </c>
      <c r="AL1757" s="43"/>
      <c r="AM1757" s="43"/>
      <c r="AN1757" s="43"/>
      <c r="AO1757" s="43" t="s">
        <v>82</v>
      </c>
      <c r="AP1757" s="23" t="s">
        <v>3039</v>
      </c>
      <c r="BF1757" s="23" t="s">
        <v>10498</v>
      </c>
      <c r="BG1757" s="1" t="s">
        <v>183</v>
      </c>
    </row>
    <row r="1758" s="23" customFormat="true" ht="12.75" hidden="false" customHeight="false" outlineLevel="0" collapsed="false">
      <c r="A1758" s="23" t="s">
        <v>8057</v>
      </c>
      <c r="B1758" s="23" t="s">
        <v>8058</v>
      </c>
      <c r="C1758" s="40" t="s">
        <v>177</v>
      </c>
      <c r="D1758" s="23" t="s">
        <v>1471</v>
      </c>
      <c r="E1758" s="23" t="s">
        <v>8059</v>
      </c>
      <c r="F1758" s="23" t="s">
        <v>8060</v>
      </c>
      <c r="G1758" s="23" t="n">
        <v>63</v>
      </c>
      <c r="H1758" s="23" t="n">
        <v>2500</v>
      </c>
      <c r="I1758" s="41" t="s">
        <v>180</v>
      </c>
      <c r="K1758" s="23" t="n">
        <v>0</v>
      </c>
      <c r="L1758" s="23" t="n">
        <v>0</v>
      </c>
      <c r="M1758" s="23" t="n">
        <v>0</v>
      </c>
      <c r="N1758" s="23" t="n">
        <v>0</v>
      </c>
      <c r="O1758" s="23" t="n">
        <f aca="false">K1758+L1758</f>
        <v>0</v>
      </c>
      <c r="P1758" s="23" t="n">
        <f aca="false">K1758+L1758+M1758+N1758</f>
        <v>0</v>
      </c>
      <c r="Q1758" s="23" t="n">
        <v>0</v>
      </c>
      <c r="R1758" s="23" t="n">
        <v>144</v>
      </c>
      <c r="S1758" s="23" t="n">
        <v>130</v>
      </c>
      <c r="T1758" s="23" t="n">
        <v>840</v>
      </c>
      <c r="U1758" s="23" t="n">
        <f aca="false">IF(I1758="delivery",O1758-SUM(Q1758+R1758),IF(I1758="PO",P1758-SUM(Q1758:R1758)))</f>
        <v>-144</v>
      </c>
      <c r="V1758" s="43" t="n">
        <v>0.1872</v>
      </c>
      <c r="W1758" s="43" t="n">
        <v>0.1872</v>
      </c>
      <c r="X1758" s="43" t="n">
        <f aca="false">W1758-V1758</f>
        <v>0</v>
      </c>
      <c r="Y1758" s="43"/>
      <c r="Z1758" s="43"/>
      <c r="AA1758" s="43"/>
      <c r="AB1758" s="43"/>
      <c r="AC1758" s="43" t="s">
        <v>10482</v>
      </c>
      <c r="AD1758" s="43" t="s">
        <v>13310</v>
      </c>
      <c r="AE1758" s="43" t="s">
        <v>13311</v>
      </c>
      <c r="AF1758" s="43"/>
      <c r="AG1758" s="43" t="n">
        <v>0.1872</v>
      </c>
      <c r="AH1758" s="43"/>
      <c r="AI1758" s="63"/>
      <c r="AJ1758" s="63"/>
      <c r="AK1758" s="43"/>
      <c r="AL1758" s="43"/>
      <c r="AM1758" s="43"/>
      <c r="AN1758" s="43"/>
      <c r="AO1758" s="43" t="s">
        <v>1471</v>
      </c>
      <c r="AP1758" s="23" t="s">
        <v>2011</v>
      </c>
      <c r="AT1758" s="23" t="s">
        <v>11356</v>
      </c>
      <c r="AV1758" s="23" t="n">
        <v>0.1872</v>
      </c>
      <c r="AW1758" s="23" t="s">
        <v>13312</v>
      </c>
      <c r="AX1758" s="23" t="s">
        <v>13313</v>
      </c>
      <c r="AY1758" s="23" t="n">
        <v>8000</v>
      </c>
      <c r="AZ1758" s="23" t="n">
        <v>14</v>
      </c>
      <c r="BA1758" s="23" t="s">
        <v>1465</v>
      </c>
      <c r="BB1758" s="23" t="s">
        <v>11587</v>
      </c>
      <c r="BF1758" s="23" t="s">
        <v>10498</v>
      </c>
      <c r="BG1758" s="1" t="s">
        <v>183</v>
      </c>
    </row>
    <row r="1759" s="23" customFormat="true" ht="12.75" hidden="true" customHeight="false" outlineLevel="0" collapsed="false">
      <c r="A1759" s="23" t="s">
        <v>8061</v>
      </c>
      <c r="B1759" s="23" t="s">
        <v>8062</v>
      </c>
      <c r="C1759" s="40" t="s">
        <v>177</v>
      </c>
      <c r="D1759" s="23" t="s">
        <v>82</v>
      </c>
      <c r="E1759" s="23" t="s">
        <v>8063</v>
      </c>
      <c r="F1759" s="23" t="s">
        <v>8064</v>
      </c>
      <c r="G1759" s="23" t="n">
        <v>51</v>
      </c>
      <c r="H1759" s="23" t="n">
        <v>100</v>
      </c>
      <c r="I1759" s="41" t="s">
        <v>180</v>
      </c>
      <c r="J1759" s="23" t="s">
        <v>180</v>
      </c>
      <c r="K1759" s="23" t="n">
        <v>0</v>
      </c>
      <c r="L1759" s="23" t="n">
        <v>580</v>
      </c>
      <c r="M1759" s="23" t="n">
        <v>0</v>
      </c>
      <c r="N1759" s="23" t="n">
        <v>500</v>
      </c>
      <c r="O1759" s="23" t="n">
        <f aca="false">K1759+L1759</f>
        <v>580</v>
      </c>
      <c r="P1759" s="23" t="n">
        <f aca="false">K1759+L1759+M1759+N1759</f>
        <v>1080</v>
      </c>
      <c r="Q1759" s="23" t="n">
        <v>140</v>
      </c>
      <c r="R1759" s="23" t="n">
        <v>1520</v>
      </c>
      <c r="S1759" s="23" t="n">
        <v>1023</v>
      </c>
      <c r="T1759" s="23" t="n">
        <v>1068</v>
      </c>
      <c r="U1759" s="23" t="n">
        <f aca="false">IF(I1759="delivery",O1759-SUM(Q1759+R1759),IF(I1759="PO",P1759-SUM(Q1759:R1759)))</f>
        <v>-1080</v>
      </c>
      <c r="V1759" s="43" t="n">
        <v>63.65</v>
      </c>
      <c r="W1759" s="43" t="n">
        <v>58.976</v>
      </c>
      <c r="X1759" s="43" t="n">
        <f aca="false">W1759-V1759</f>
        <v>-4.674</v>
      </c>
      <c r="Y1759" s="43"/>
      <c r="Z1759" s="43"/>
      <c r="AA1759" s="43"/>
      <c r="AB1759" s="43"/>
      <c r="AC1759" s="43" t="s">
        <v>10482</v>
      </c>
      <c r="AD1759" s="43"/>
      <c r="AE1759" s="43"/>
      <c r="AF1759" s="43"/>
      <c r="AG1759" s="43" t="n">
        <v>58.976</v>
      </c>
      <c r="AH1759" s="43" t="s">
        <v>13314</v>
      </c>
      <c r="AI1759" s="63" t="s">
        <v>11319</v>
      </c>
      <c r="AJ1759" s="63" t="s">
        <v>13315</v>
      </c>
      <c r="AK1759" s="43" t="s">
        <v>13316</v>
      </c>
      <c r="AL1759" s="43"/>
      <c r="AM1759" s="43"/>
      <c r="AN1759" s="43"/>
      <c r="AO1759" s="43" t="s">
        <v>82</v>
      </c>
      <c r="AP1759" s="23" t="s">
        <v>3039</v>
      </c>
      <c r="BF1759" s="23" t="s">
        <v>10498</v>
      </c>
      <c r="BG1759" s="1" t="s">
        <v>183</v>
      </c>
    </row>
    <row r="1760" s="23" customFormat="true" ht="12.75" hidden="true" customHeight="false" outlineLevel="0" collapsed="false">
      <c r="A1760" s="23" t="s">
        <v>8065</v>
      </c>
      <c r="B1760" s="23" t="s">
        <v>8066</v>
      </c>
      <c r="C1760" s="40" t="s">
        <v>177</v>
      </c>
      <c r="D1760" s="23" t="s">
        <v>82</v>
      </c>
      <c r="E1760" s="23" t="s">
        <v>8067</v>
      </c>
      <c r="F1760" s="23" t="s">
        <v>8068</v>
      </c>
      <c r="G1760" s="23" t="n">
        <v>81</v>
      </c>
      <c r="H1760" s="23" t="n">
        <v>1280</v>
      </c>
      <c r="I1760" s="41" t="s">
        <v>180</v>
      </c>
      <c r="J1760" s="23" t="s">
        <v>13317</v>
      </c>
      <c r="K1760" s="23" t="n">
        <v>0</v>
      </c>
      <c r="L1760" s="23" t="n">
        <v>743</v>
      </c>
      <c r="M1760" s="23" t="n">
        <v>0</v>
      </c>
      <c r="N1760" s="23" t="n">
        <v>0</v>
      </c>
      <c r="O1760" s="23" t="n">
        <f aca="false">K1760+L1760</f>
        <v>743</v>
      </c>
      <c r="P1760" s="23" t="n">
        <f aca="false">K1760+L1760+M1760+N1760</f>
        <v>743</v>
      </c>
      <c r="Q1760" s="23" t="n">
        <v>286</v>
      </c>
      <c r="R1760" s="23" t="n">
        <v>80</v>
      </c>
      <c r="S1760" s="23" t="n">
        <v>140</v>
      </c>
      <c r="T1760" s="23" t="n">
        <v>62</v>
      </c>
      <c r="U1760" s="23" t="n">
        <f aca="false">IF(I1760="delivery",O1760-SUM(Q1760+R1760),IF(I1760="PO",P1760-SUM(Q1760:R1760)))</f>
        <v>377</v>
      </c>
      <c r="V1760" s="43" t="n">
        <v>12.6</v>
      </c>
      <c r="W1760" s="43" t="n">
        <v>12.6</v>
      </c>
      <c r="X1760" s="43" t="n">
        <f aca="false">W1760-V1760</f>
        <v>0</v>
      </c>
      <c r="Y1760" s="43"/>
      <c r="Z1760" s="43"/>
      <c r="AA1760" s="43" t="n">
        <v>12.6</v>
      </c>
      <c r="AB1760" s="43" t="n">
        <v>4.5</v>
      </c>
      <c r="AC1760" s="43" t="s">
        <v>10482</v>
      </c>
      <c r="AD1760" s="43"/>
      <c r="AE1760" s="43"/>
      <c r="AF1760" s="43"/>
      <c r="AG1760" s="43" t="n">
        <v>4.5</v>
      </c>
      <c r="AH1760" s="43" t="s">
        <v>13318</v>
      </c>
      <c r="AI1760" s="63" t="s">
        <v>13319</v>
      </c>
      <c r="AJ1760" s="63" t="s">
        <v>13320</v>
      </c>
      <c r="AK1760" s="43" t="s">
        <v>13321</v>
      </c>
      <c r="AL1760" s="43"/>
      <c r="AM1760" s="43" t="s">
        <v>13322</v>
      </c>
      <c r="AN1760" s="43"/>
      <c r="AO1760" s="43" t="s">
        <v>82</v>
      </c>
      <c r="AP1760" s="23" t="s">
        <v>3039</v>
      </c>
      <c r="BF1760" s="23" t="s">
        <v>10498</v>
      </c>
      <c r="BG1760" s="1" t="s">
        <v>183</v>
      </c>
    </row>
    <row r="1761" s="23" customFormat="true" ht="12.75" hidden="true" customHeight="false" outlineLevel="0" collapsed="false">
      <c r="A1761" s="23" t="s">
        <v>8069</v>
      </c>
      <c r="B1761" s="23" t="s">
        <v>8070</v>
      </c>
      <c r="C1761" s="40" t="s">
        <v>177</v>
      </c>
      <c r="D1761" s="23" t="s">
        <v>82</v>
      </c>
      <c r="E1761" s="23" t="s">
        <v>8071</v>
      </c>
      <c r="F1761" s="23" t="s">
        <v>8072</v>
      </c>
      <c r="G1761" s="23" t="n">
        <v>141</v>
      </c>
      <c r="H1761" s="23" t="n">
        <v>2500</v>
      </c>
      <c r="I1761" s="41" t="s">
        <v>180</v>
      </c>
      <c r="J1761" s="23" t="s">
        <v>11300</v>
      </c>
      <c r="K1761" s="23" t="n">
        <v>0</v>
      </c>
      <c r="L1761" s="23" t="n">
        <v>149</v>
      </c>
      <c r="M1761" s="23" t="n">
        <v>419</v>
      </c>
      <c r="N1761" s="23" t="n">
        <v>0</v>
      </c>
      <c r="O1761" s="23" t="n">
        <f aca="false">K1761+L1761</f>
        <v>149</v>
      </c>
      <c r="P1761" s="23" t="n">
        <f aca="false">K1761+L1761+M1761+N1761</f>
        <v>568</v>
      </c>
      <c r="Q1761" s="23" t="n">
        <v>286</v>
      </c>
      <c r="R1761" s="23" t="n">
        <v>80</v>
      </c>
      <c r="S1761" s="23" t="n">
        <v>140</v>
      </c>
      <c r="T1761" s="23" t="n">
        <v>62</v>
      </c>
      <c r="U1761" s="23" t="n">
        <f aca="false">IF(I1761="delivery",O1761-SUM(Q1761+R1761),IF(I1761="PO",P1761-SUM(Q1761:R1761)))</f>
        <v>-217</v>
      </c>
      <c r="V1761" s="43" t="n">
        <v>5.44</v>
      </c>
      <c r="W1761" s="43" t="n">
        <v>3.826</v>
      </c>
      <c r="X1761" s="43" t="n">
        <f aca="false">W1761-V1761</f>
        <v>-1.614</v>
      </c>
      <c r="Y1761" s="43"/>
      <c r="Z1761" s="43"/>
      <c r="AA1761" s="43" t="n">
        <v>4.76</v>
      </c>
      <c r="AB1761" s="43"/>
      <c r="AC1761" s="43" t="s">
        <v>10482</v>
      </c>
      <c r="AD1761" s="43"/>
      <c r="AE1761" s="43"/>
      <c r="AF1761" s="43"/>
      <c r="AG1761" s="43" t="n">
        <v>3.826</v>
      </c>
      <c r="AH1761" s="43" t="s">
        <v>13323</v>
      </c>
      <c r="AI1761" s="63" t="s">
        <v>13324</v>
      </c>
      <c r="AJ1761" s="63" t="s">
        <v>13325</v>
      </c>
      <c r="AK1761" s="43" t="s">
        <v>13326</v>
      </c>
      <c r="AL1761" s="43"/>
      <c r="AM1761" s="43" t="s">
        <v>13327</v>
      </c>
      <c r="AN1761" s="43"/>
      <c r="AO1761" s="43" t="s">
        <v>82</v>
      </c>
      <c r="AP1761" s="23" t="s">
        <v>3039</v>
      </c>
      <c r="AQ1761" s="23" t="s">
        <v>13328</v>
      </c>
      <c r="BF1761" s="23" t="s">
        <v>10498</v>
      </c>
      <c r="BG1761" s="1" t="s">
        <v>183</v>
      </c>
    </row>
    <row r="1762" s="23" customFormat="true" ht="12.75" hidden="true" customHeight="false" outlineLevel="0" collapsed="false">
      <c r="A1762" s="23" t="s">
        <v>8073</v>
      </c>
      <c r="B1762" s="23" t="s">
        <v>8074</v>
      </c>
      <c r="C1762" s="40" t="s">
        <v>177</v>
      </c>
      <c r="D1762" s="23" t="s">
        <v>82</v>
      </c>
      <c r="E1762" s="23" t="s">
        <v>8075</v>
      </c>
      <c r="F1762" s="23" t="s">
        <v>8076</v>
      </c>
      <c r="G1762" s="23" t="n">
        <v>71</v>
      </c>
      <c r="H1762" s="23" t="n">
        <v>760</v>
      </c>
      <c r="I1762" s="41" t="s">
        <v>180</v>
      </c>
      <c r="J1762" s="23" t="s">
        <v>11300</v>
      </c>
      <c r="K1762" s="23" t="n">
        <v>0</v>
      </c>
      <c r="L1762" s="23" t="n">
        <v>755</v>
      </c>
      <c r="M1762" s="23" t="n">
        <v>1200</v>
      </c>
      <c r="N1762" s="23" t="n">
        <v>0</v>
      </c>
      <c r="O1762" s="23" t="n">
        <f aca="false">K1762+L1762</f>
        <v>755</v>
      </c>
      <c r="P1762" s="23" t="n">
        <f aca="false">K1762+L1762+M1762+N1762</f>
        <v>1955</v>
      </c>
      <c r="Q1762" s="23" t="n">
        <v>367</v>
      </c>
      <c r="R1762" s="23" t="n">
        <v>2479</v>
      </c>
      <c r="S1762" s="23" t="n">
        <v>2776</v>
      </c>
      <c r="T1762" s="23" t="n">
        <v>1773</v>
      </c>
      <c r="U1762" s="23" t="n">
        <f aca="false">IF(I1762="delivery",O1762-SUM(Q1762+R1762),IF(I1762="PO",P1762-SUM(Q1762:R1762)))</f>
        <v>-2091</v>
      </c>
      <c r="V1762" s="43" t="n">
        <v>6.26</v>
      </c>
      <c r="W1762" s="43" t="n">
        <v>6.22</v>
      </c>
      <c r="X1762" s="43" t="n">
        <f aca="false">W1762-V1762</f>
        <v>-0.04</v>
      </c>
      <c r="Y1762" s="43"/>
      <c r="Z1762" s="43"/>
      <c r="AA1762" s="43" t="n">
        <v>5.975</v>
      </c>
      <c r="AB1762" s="43"/>
      <c r="AC1762" s="43" t="s">
        <v>10482</v>
      </c>
      <c r="AD1762" s="43"/>
      <c r="AE1762" s="43"/>
      <c r="AF1762" s="43"/>
      <c r="AG1762" s="43" t="n">
        <v>6.22</v>
      </c>
      <c r="AH1762" s="43" t="s">
        <v>13329</v>
      </c>
      <c r="AI1762" s="63" t="s">
        <v>13330</v>
      </c>
      <c r="AJ1762" s="63" t="s">
        <v>11316</v>
      </c>
      <c r="AK1762" s="43" t="s">
        <v>13331</v>
      </c>
      <c r="AL1762" s="43"/>
      <c r="AM1762" s="43"/>
      <c r="AN1762" s="43"/>
      <c r="AO1762" s="43" t="s">
        <v>82</v>
      </c>
      <c r="AP1762" s="23" t="s">
        <v>3039</v>
      </c>
      <c r="BF1762" s="23" t="s">
        <v>10498</v>
      </c>
      <c r="BG1762" s="1" t="s">
        <v>183</v>
      </c>
    </row>
    <row r="1763" s="23" customFormat="true" ht="12.75" hidden="false" customHeight="false" outlineLevel="0" collapsed="false">
      <c r="A1763" s="23" t="s">
        <v>8081</v>
      </c>
      <c r="B1763" s="23" t="s">
        <v>8082</v>
      </c>
      <c r="C1763" s="40" t="s">
        <v>177</v>
      </c>
      <c r="D1763" s="23" t="s">
        <v>1471</v>
      </c>
      <c r="E1763" s="23" t="s">
        <v>8083</v>
      </c>
      <c r="F1763" s="23" t="s">
        <v>8084</v>
      </c>
      <c r="G1763" s="23" t="n">
        <v>55</v>
      </c>
      <c r="H1763" s="23" t="n">
        <v>1</v>
      </c>
      <c r="I1763" s="41" t="s">
        <v>188</v>
      </c>
      <c r="K1763" s="23" t="n">
        <v>0</v>
      </c>
      <c r="L1763" s="23" t="n">
        <v>2953</v>
      </c>
      <c r="M1763" s="23" t="n">
        <v>0</v>
      </c>
      <c r="N1763" s="23" t="n">
        <v>0</v>
      </c>
      <c r="O1763" s="23" t="n">
        <f aca="false">K1763+L1763</f>
        <v>2953</v>
      </c>
      <c r="P1763" s="23" t="n">
        <f aca="false">K1763+L1763+M1763+N1763</f>
        <v>2953</v>
      </c>
      <c r="Q1763" s="23" t="n">
        <v>210</v>
      </c>
      <c r="R1763" s="23" t="n">
        <v>2149</v>
      </c>
      <c r="S1763" s="23" t="n">
        <v>2252</v>
      </c>
      <c r="T1763" s="23" t="n">
        <v>1587</v>
      </c>
      <c r="U1763" s="23" t="n">
        <f aca="false">IF(I1763="delivery",O1763-SUM(Q1763+R1763),IF(I1763="PO",P1763-SUM(Q1763:R1763)))</f>
        <v>594</v>
      </c>
      <c r="V1763" s="43" t="n">
        <v>0.289</v>
      </c>
      <c r="W1763" s="43" t="n">
        <v>0.289</v>
      </c>
      <c r="X1763" s="43" t="n">
        <f aca="false">W1763-V1763</f>
        <v>0</v>
      </c>
      <c r="Y1763" s="43"/>
      <c r="Z1763" s="43"/>
      <c r="AA1763" s="43" t="n">
        <v>0.295</v>
      </c>
      <c r="AB1763" s="43"/>
      <c r="AC1763" s="43" t="s">
        <v>10482</v>
      </c>
      <c r="AD1763" s="43"/>
      <c r="AE1763" s="43"/>
      <c r="AF1763" s="43"/>
      <c r="AG1763" s="43" t="n">
        <v>0.275</v>
      </c>
      <c r="AH1763" s="43" t="s">
        <v>11354</v>
      </c>
      <c r="AI1763" s="63" t="n">
        <v>92</v>
      </c>
      <c r="AJ1763" s="63" t="n">
        <v>10</v>
      </c>
      <c r="AK1763" s="43" t="s">
        <v>11355</v>
      </c>
      <c r="AL1763" s="43"/>
      <c r="AM1763" s="43"/>
      <c r="AN1763" s="43"/>
      <c r="AO1763" s="43" t="s">
        <v>1471</v>
      </c>
      <c r="AP1763" s="23" t="s">
        <v>2011</v>
      </c>
      <c r="AT1763" s="23" t="s">
        <v>10942</v>
      </c>
      <c r="AV1763" s="23" t="n">
        <v>0.295</v>
      </c>
      <c r="AW1763" s="23" t="s">
        <v>13332</v>
      </c>
      <c r="AX1763" s="23" t="s">
        <v>11355</v>
      </c>
      <c r="AY1763" s="23" t="n">
        <v>2000</v>
      </c>
      <c r="AZ1763" s="23" t="n">
        <v>11</v>
      </c>
      <c r="BA1763" s="23" t="s">
        <v>1465</v>
      </c>
      <c r="BB1763" s="23" t="s">
        <v>13332</v>
      </c>
      <c r="BF1763" s="23" t="s">
        <v>10498</v>
      </c>
      <c r="BG1763" s="1" t="s">
        <v>183</v>
      </c>
    </row>
    <row r="1764" s="23" customFormat="true" ht="12.75" hidden="true" customHeight="false" outlineLevel="0" collapsed="false">
      <c r="A1764" s="23" t="s">
        <v>13333</v>
      </c>
      <c r="B1764" s="23" t="s">
        <v>13334</v>
      </c>
      <c r="C1764" s="40" t="s">
        <v>177</v>
      </c>
      <c r="D1764" s="23" t="s">
        <v>82</v>
      </c>
      <c r="E1764" s="23" t="s">
        <v>750</v>
      </c>
      <c r="F1764" s="23" t="s">
        <v>13335</v>
      </c>
      <c r="G1764" s="23" t="n">
        <v>81</v>
      </c>
      <c r="H1764" s="23" t="n">
        <v>2500</v>
      </c>
      <c r="I1764" s="23" t="s">
        <v>188</v>
      </c>
      <c r="K1764" s="23" t="n">
        <v>0</v>
      </c>
      <c r="L1764" s="23" t="n">
        <v>0</v>
      </c>
      <c r="M1764" s="23" t="n">
        <v>1990</v>
      </c>
      <c r="N1764" s="23" t="n">
        <v>1000</v>
      </c>
      <c r="O1764" s="23" t="n">
        <f aca="false">K1764+L1764</f>
        <v>0</v>
      </c>
      <c r="P1764" s="23" t="n">
        <f aca="false">K1764+L1764+M1764+N1764</f>
        <v>2990</v>
      </c>
      <c r="Q1764" s="23" t="n">
        <v>880</v>
      </c>
      <c r="R1764" s="23" t="n">
        <v>1750</v>
      </c>
      <c r="S1764" s="23" t="n">
        <v>1850</v>
      </c>
      <c r="T1764" s="23" t="n">
        <v>2420</v>
      </c>
      <c r="U1764" s="23" t="n">
        <f aca="false">IF(I1764="delivery",O1764-SUM(Q1764+R1764),IF(I1764="PO",P1764-SUM(Q1764:R1764)))</f>
        <v>360</v>
      </c>
      <c r="V1764" s="72" t="n">
        <v>5.86185</v>
      </c>
      <c r="W1764" s="43" t="n">
        <v>5.86185</v>
      </c>
      <c r="X1764" s="43" t="n">
        <f aca="false">W1764-V1764</f>
        <v>0</v>
      </c>
      <c r="Y1764" s="43"/>
      <c r="Z1764" s="43"/>
      <c r="AA1764" s="43"/>
      <c r="AB1764" s="43" t="n">
        <v>6.3821</v>
      </c>
      <c r="AC1764" s="43" t="s">
        <v>10482</v>
      </c>
      <c r="AD1764" s="43" t="s">
        <v>13336</v>
      </c>
      <c r="AE1764" s="43" t="s">
        <v>13337</v>
      </c>
      <c r="AF1764" s="43" t="s">
        <v>10502</v>
      </c>
      <c r="AG1764" s="43" t="n">
        <v>6.3821</v>
      </c>
      <c r="AH1764" s="43" t="s">
        <v>10746</v>
      </c>
      <c r="AI1764" s="63" t="s">
        <v>10705</v>
      </c>
      <c r="AJ1764" s="64" t="s">
        <v>10616</v>
      </c>
      <c r="AK1764" s="43"/>
      <c r="AL1764" s="43"/>
      <c r="AM1764" s="43" t="s">
        <v>10802</v>
      </c>
      <c r="AN1764" s="43" t="s">
        <v>10581</v>
      </c>
      <c r="AO1764" s="43" t="s">
        <v>82</v>
      </c>
      <c r="AP1764" s="23" t="s">
        <v>181</v>
      </c>
      <c r="BF1764" s="23" t="s">
        <v>946</v>
      </c>
      <c r="BG1764" s="1" t="s">
        <v>183</v>
      </c>
    </row>
    <row r="1765" s="23" customFormat="true" ht="12.75" hidden="true" customHeight="false" outlineLevel="0" collapsed="false">
      <c r="A1765" s="23" t="s">
        <v>8091</v>
      </c>
      <c r="B1765" s="23" t="s">
        <v>8092</v>
      </c>
      <c r="C1765" s="40" t="s">
        <v>177</v>
      </c>
      <c r="D1765" s="23" t="s">
        <v>82</v>
      </c>
      <c r="E1765" s="23" t="s">
        <v>8093</v>
      </c>
      <c r="F1765" s="23" t="s">
        <v>8094</v>
      </c>
      <c r="G1765" s="23" t="n">
        <v>51</v>
      </c>
      <c r="H1765" s="23" t="n">
        <v>500</v>
      </c>
      <c r="I1765" s="41" t="s">
        <v>188</v>
      </c>
      <c r="K1765" s="23" t="n">
        <v>3501</v>
      </c>
      <c r="L1765" s="23" t="n">
        <v>925</v>
      </c>
      <c r="M1765" s="23" t="n">
        <v>0</v>
      </c>
      <c r="N1765" s="23" t="n">
        <v>0</v>
      </c>
      <c r="O1765" s="23" t="n">
        <f aca="false">K1765+L1765</f>
        <v>4426</v>
      </c>
      <c r="P1765" s="23" t="n">
        <f aca="false">K1765+L1765+M1765+N1765</f>
        <v>4426</v>
      </c>
      <c r="Q1765" s="23" t="n">
        <v>427</v>
      </c>
      <c r="R1765" s="23" t="n">
        <v>187</v>
      </c>
      <c r="S1765" s="23" t="n">
        <v>167</v>
      </c>
      <c r="T1765" s="23" t="n">
        <v>145</v>
      </c>
      <c r="U1765" s="23" t="n">
        <f aca="false">IF(I1765="delivery",O1765-SUM(Q1765+R1765),IF(I1765="PO",P1765-SUM(Q1765:R1765)))</f>
        <v>3812</v>
      </c>
      <c r="V1765" s="43" t="n">
        <v>0.8175</v>
      </c>
      <c r="W1765" s="43" t="n">
        <v>0.8175</v>
      </c>
      <c r="X1765" s="43" t="n">
        <f aca="false">W1765-V1765</f>
        <v>0</v>
      </c>
      <c r="Y1765" s="43"/>
      <c r="Z1765" s="43"/>
      <c r="AA1765" s="43" t="n">
        <v>1.5092</v>
      </c>
      <c r="AB1765" s="43"/>
      <c r="AC1765" s="43" t="s">
        <v>10482</v>
      </c>
      <c r="AD1765" s="43"/>
      <c r="AE1765" s="43"/>
      <c r="AF1765" s="43"/>
      <c r="AG1765" s="43" t="n">
        <v>0.8175</v>
      </c>
      <c r="AH1765" s="43" t="s">
        <v>13338</v>
      </c>
      <c r="AI1765" s="63" t="n">
        <v>500</v>
      </c>
      <c r="AJ1765" s="63" t="n">
        <v>8</v>
      </c>
      <c r="AK1765" s="43"/>
      <c r="AL1765" s="43"/>
      <c r="AM1765" s="43"/>
      <c r="AN1765" s="43" t="s">
        <v>10550</v>
      </c>
      <c r="AO1765" s="43" t="s">
        <v>82</v>
      </c>
      <c r="AP1765" s="23" t="s">
        <v>189</v>
      </c>
      <c r="BF1765" s="23" t="s">
        <v>10498</v>
      </c>
      <c r="BG1765" s="1" t="s">
        <v>183</v>
      </c>
    </row>
    <row r="1766" s="23" customFormat="true" ht="12.75" hidden="true" customHeight="false" outlineLevel="0" collapsed="false">
      <c r="A1766" s="23" t="s">
        <v>8095</v>
      </c>
      <c r="B1766" s="23" t="s">
        <v>8096</v>
      </c>
      <c r="C1766" s="40" t="s">
        <v>177</v>
      </c>
      <c r="D1766" s="23" t="s">
        <v>82</v>
      </c>
      <c r="E1766" s="23" t="s">
        <v>8097</v>
      </c>
      <c r="F1766" s="23" t="s">
        <v>8098</v>
      </c>
      <c r="G1766" s="23" t="n">
        <v>81</v>
      </c>
      <c r="H1766" s="23" t="n">
        <v>1000</v>
      </c>
      <c r="I1766" s="41" t="s">
        <v>180</v>
      </c>
      <c r="K1766" s="23" t="n">
        <v>0</v>
      </c>
      <c r="L1766" s="23" t="n">
        <v>2076</v>
      </c>
      <c r="M1766" s="23" t="n">
        <v>10000</v>
      </c>
      <c r="N1766" s="23" t="n">
        <v>0</v>
      </c>
      <c r="O1766" s="23" t="n">
        <f aca="false">K1766+L1766</f>
        <v>2076</v>
      </c>
      <c r="P1766" s="23" t="n">
        <f aca="false">K1766+L1766+M1766+N1766</f>
        <v>12076</v>
      </c>
      <c r="Q1766" s="23" t="n">
        <v>5936</v>
      </c>
      <c r="R1766" s="23" t="n">
        <v>3039</v>
      </c>
      <c r="S1766" s="23" t="n">
        <v>3323</v>
      </c>
      <c r="T1766" s="23" t="n">
        <v>1892</v>
      </c>
      <c r="U1766" s="23" t="n">
        <f aca="false">IF(I1766="delivery",O1766-SUM(Q1766+R1766),IF(I1766="PO",P1766-SUM(Q1766:R1766)))</f>
        <v>-6899</v>
      </c>
      <c r="V1766" s="43" t="n">
        <v>0.535</v>
      </c>
      <c r="W1766" s="43" t="n">
        <v>0.577</v>
      </c>
      <c r="X1766" s="43" t="n">
        <f aca="false">W1766-V1766</f>
        <v>0.042</v>
      </c>
      <c r="Y1766" s="43"/>
      <c r="Z1766" s="43"/>
      <c r="AA1766" s="43"/>
      <c r="AB1766" s="43"/>
      <c r="AC1766" s="43" t="s">
        <v>10482</v>
      </c>
      <c r="AD1766" s="43"/>
      <c r="AE1766" s="43"/>
      <c r="AF1766" s="43"/>
      <c r="AG1766" s="43" t="n">
        <v>0.577</v>
      </c>
      <c r="AH1766" s="43" t="s">
        <v>13339</v>
      </c>
      <c r="AI1766" s="63" t="s">
        <v>11017</v>
      </c>
      <c r="AJ1766" s="63" t="s">
        <v>13340</v>
      </c>
      <c r="AK1766" s="43" t="s">
        <v>13341</v>
      </c>
      <c r="AL1766" s="43"/>
      <c r="AM1766" s="43"/>
      <c r="AN1766" s="43"/>
      <c r="AO1766" s="43" t="s">
        <v>82</v>
      </c>
      <c r="AP1766" s="23" t="s">
        <v>6397</v>
      </c>
      <c r="BF1766" s="23" t="s">
        <v>10498</v>
      </c>
      <c r="BG1766" s="1" t="s">
        <v>183</v>
      </c>
    </row>
    <row r="1767" s="23" customFormat="true" ht="12.75" hidden="true" customHeight="false" outlineLevel="0" collapsed="false">
      <c r="A1767" s="23" t="s">
        <v>8099</v>
      </c>
      <c r="B1767" s="23" t="s">
        <v>8100</v>
      </c>
      <c r="C1767" s="40" t="s">
        <v>177</v>
      </c>
      <c r="D1767" s="23" t="s">
        <v>82</v>
      </c>
      <c r="E1767" s="23" t="s">
        <v>8101</v>
      </c>
      <c r="F1767" s="23" t="s">
        <v>8102</v>
      </c>
      <c r="G1767" s="23" t="n">
        <v>56</v>
      </c>
      <c r="H1767" s="23" t="n">
        <v>5000</v>
      </c>
      <c r="I1767" s="41" t="s">
        <v>180</v>
      </c>
      <c r="K1767" s="23" t="n">
        <v>0</v>
      </c>
      <c r="L1767" s="23" t="n">
        <v>11487</v>
      </c>
      <c r="M1767" s="23" t="n">
        <v>0</v>
      </c>
      <c r="N1767" s="23" t="n">
        <v>5000</v>
      </c>
      <c r="O1767" s="23" t="n">
        <f aca="false">K1767+L1767</f>
        <v>11487</v>
      </c>
      <c r="P1767" s="23" t="n">
        <f aca="false">K1767+L1767+M1767+N1767</f>
        <v>16487</v>
      </c>
      <c r="Q1767" s="23" t="n">
        <v>8288</v>
      </c>
      <c r="R1767" s="23" t="n">
        <v>11396</v>
      </c>
      <c r="S1767" s="23" t="n">
        <v>13524</v>
      </c>
      <c r="T1767" s="23" t="n">
        <v>8279</v>
      </c>
      <c r="U1767" s="23" t="n">
        <f aca="false">IF(I1767="delivery",O1767-SUM(Q1767+R1767),IF(I1767="PO",P1767-SUM(Q1767:R1767)))</f>
        <v>-8197</v>
      </c>
      <c r="V1767" s="43" t="n">
        <v>0.4434</v>
      </c>
      <c r="W1767" s="43" t="n">
        <v>0.4395</v>
      </c>
      <c r="X1767" s="43" t="n">
        <f aca="false">W1767-V1767</f>
        <v>-0.00390000000000001</v>
      </c>
      <c r="Y1767" s="43"/>
      <c r="Z1767" s="43"/>
      <c r="AA1767" s="43" t="n">
        <v>0.439</v>
      </c>
      <c r="AB1767" s="43"/>
      <c r="AC1767" s="43" t="s">
        <v>10482</v>
      </c>
      <c r="AD1767" s="43"/>
      <c r="AE1767" s="43"/>
      <c r="AF1767" s="43"/>
      <c r="AG1767" s="43" t="n">
        <v>0.4395</v>
      </c>
      <c r="AH1767" s="43" t="s">
        <v>13342</v>
      </c>
      <c r="AI1767" s="63" t="s">
        <v>11030</v>
      </c>
      <c r="AJ1767" s="63" t="s">
        <v>13343</v>
      </c>
      <c r="AK1767" s="43"/>
      <c r="AL1767" s="43"/>
      <c r="AM1767" s="43"/>
      <c r="AN1767" s="43"/>
      <c r="AO1767" s="43" t="s">
        <v>82</v>
      </c>
      <c r="AP1767" s="23" t="s">
        <v>6397</v>
      </c>
      <c r="BF1767" s="23" t="s">
        <v>10498</v>
      </c>
      <c r="BG1767" s="1" t="s">
        <v>183</v>
      </c>
    </row>
    <row r="1768" s="23" customFormat="true" ht="12.75" hidden="true" customHeight="false" outlineLevel="0" collapsed="false">
      <c r="A1768" s="23" t="s">
        <v>8103</v>
      </c>
      <c r="B1768" s="23" t="s">
        <v>8104</v>
      </c>
      <c r="C1768" s="40" t="s">
        <v>177</v>
      </c>
      <c r="D1768" s="23" t="s">
        <v>82</v>
      </c>
      <c r="E1768" s="23" t="s">
        <v>8105</v>
      </c>
      <c r="F1768" s="23" t="s">
        <v>8106</v>
      </c>
      <c r="G1768" s="23" t="n">
        <v>51</v>
      </c>
      <c r="H1768" s="23" t="n">
        <v>1000</v>
      </c>
      <c r="I1768" s="41" t="s">
        <v>180</v>
      </c>
      <c r="K1768" s="23" t="n">
        <v>0</v>
      </c>
      <c r="L1768" s="23" t="n">
        <v>799</v>
      </c>
      <c r="M1768" s="23" t="n">
        <v>0</v>
      </c>
      <c r="N1768" s="23" t="n">
        <v>0</v>
      </c>
      <c r="O1768" s="23" t="n">
        <f aca="false">K1768+L1768</f>
        <v>799</v>
      </c>
      <c r="P1768" s="23" t="n">
        <f aca="false">K1768+L1768+M1768+N1768</f>
        <v>799</v>
      </c>
      <c r="Q1768" s="23" t="n">
        <v>0</v>
      </c>
      <c r="R1768" s="23" t="n">
        <v>0</v>
      </c>
      <c r="S1768" s="23" t="n">
        <v>0</v>
      </c>
      <c r="T1768" s="23" t="n">
        <v>0</v>
      </c>
      <c r="U1768" s="23" t="n">
        <f aca="false">IF(I1768="delivery",O1768-SUM(Q1768+R1768),IF(I1768="PO",P1768-SUM(Q1768:R1768)))</f>
        <v>799</v>
      </c>
      <c r="V1768" s="43" t="n">
        <v>3.5</v>
      </c>
      <c r="W1768" s="43" t="n">
        <v>3.5</v>
      </c>
      <c r="X1768" s="43" t="n">
        <f aca="false">W1768-V1768</f>
        <v>0</v>
      </c>
      <c r="Y1768" s="43"/>
      <c r="Z1768" s="43"/>
      <c r="AA1768" s="43"/>
      <c r="AB1768" s="43"/>
      <c r="AC1768" s="43" t="s">
        <v>10482</v>
      </c>
      <c r="AD1768" s="43"/>
      <c r="AE1768" s="43"/>
      <c r="AF1768" s="43"/>
      <c r="AG1768" s="43" t="n">
        <v>3.5</v>
      </c>
      <c r="AH1768" s="43" t="s">
        <v>13344</v>
      </c>
      <c r="AI1768" s="63" t="n">
        <v>1000</v>
      </c>
      <c r="AJ1768" s="63" t="n">
        <v>8</v>
      </c>
      <c r="AK1768" s="43"/>
      <c r="AL1768" s="43"/>
      <c r="AM1768" s="43"/>
      <c r="AN1768" s="43"/>
      <c r="AO1768" s="43" t="s">
        <v>82</v>
      </c>
      <c r="AP1768" s="23" t="s">
        <v>6397</v>
      </c>
      <c r="BF1768" s="23" t="s">
        <v>10498</v>
      </c>
      <c r="BG1768" s="1" t="s">
        <v>183</v>
      </c>
    </row>
    <row r="1769" s="23" customFormat="true" ht="12.75" hidden="true" customHeight="false" outlineLevel="0" collapsed="false">
      <c r="A1769" s="23" t="s">
        <v>8107</v>
      </c>
      <c r="B1769" s="23" t="s">
        <v>8108</v>
      </c>
      <c r="C1769" s="40" t="s">
        <v>177</v>
      </c>
      <c r="D1769" s="23" t="s">
        <v>82</v>
      </c>
      <c r="E1769" s="23" t="s">
        <v>8109</v>
      </c>
      <c r="F1769" s="23" t="s">
        <v>8110</v>
      </c>
      <c r="G1769" s="23" t="n">
        <v>51</v>
      </c>
      <c r="H1769" s="23" t="n">
        <v>1000</v>
      </c>
      <c r="I1769" s="41" t="s">
        <v>180</v>
      </c>
      <c r="K1769" s="23" t="n">
        <v>0</v>
      </c>
      <c r="L1769" s="23" t="n">
        <v>917</v>
      </c>
      <c r="M1769" s="23" t="n">
        <v>0</v>
      </c>
      <c r="N1769" s="23" t="n">
        <v>0</v>
      </c>
      <c r="O1769" s="23" t="n">
        <f aca="false">K1769+L1769</f>
        <v>917</v>
      </c>
      <c r="P1769" s="23" t="n">
        <f aca="false">K1769+L1769+M1769+N1769</f>
        <v>917</v>
      </c>
      <c r="Q1769" s="23" t="n">
        <v>0</v>
      </c>
      <c r="R1769" s="23" t="n">
        <v>0</v>
      </c>
      <c r="S1769" s="23" t="n">
        <v>0</v>
      </c>
      <c r="T1769" s="23" t="n">
        <v>0</v>
      </c>
      <c r="U1769" s="23" t="n">
        <f aca="false">IF(I1769="delivery",O1769-SUM(Q1769+R1769),IF(I1769="PO",P1769-SUM(Q1769:R1769)))</f>
        <v>917</v>
      </c>
      <c r="V1769" s="43" t="n">
        <v>1.1</v>
      </c>
      <c r="W1769" s="43" t="n">
        <v>1.1</v>
      </c>
      <c r="X1769" s="43" t="n">
        <f aca="false">W1769-V1769</f>
        <v>0</v>
      </c>
      <c r="Y1769" s="43"/>
      <c r="Z1769" s="43"/>
      <c r="AA1769" s="43"/>
      <c r="AB1769" s="43"/>
      <c r="AC1769" s="43" t="s">
        <v>10482</v>
      </c>
      <c r="AD1769" s="43"/>
      <c r="AE1769" s="43"/>
      <c r="AF1769" s="43"/>
      <c r="AG1769" s="43" t="n">
        <v>1.1</v>
      </c>
      <c r="AH1769" s="43" t="s">
        <v>13345</v>
      </c>
      <c r="AI1769" s="63" t="n">
        <v>1000</v>
      </c>
      <c r="AJ1769" s="63" t="n">
        <v>8</v>
      </c>
      <c r="AK1769" s="43"/>
      <c r="AL1769" s="43"/>
      <c r="AM1769" s="43"/>
      <c r="AN1769" s="43"/>
      <c r="AO1769" s="43" t="s">
        <v>82</v>
      </c>
      <c r="AP1769" s="23" t="s">
        <v>6397</v>
      </c>
      <c r="BF1769" s="23" t="s">
        <v>10498</v>
      </c>
      <c r="BG1769" s="1" t="s">
        <v>183</v>
      </c>
    </row>
    <row r="1770" s="23" customFormat="true" ht="12.75" hidden="true" customHeight="false" outlineLevel="0" collapsed="false">
      <c r="A1770" s="23" t="s">
        <v>8111</v>
      </c>
      <c r="B1770" s="23" t="s">
        <v>8112</v>
      </c>
      <c r="C1770" s="40" t="s">
        <v>177</v>
      </c>
      <c r="D1770" s="23" t="s">
        <v>82</v>
      </c>
      <c r="E1770" s="23" t="s">
        <v>8113</v>
      </c>
      <c r="F1770" s="23" t="s">
        <v>8114</v>
      </c>
      <c r="G1770" s="23" t="n">
        <v>51</v>
      </c>
      <c r="H1770" s="23" t="n">
        <v>1000</v>
      </c>
      <c r="I1770" s="41" t="s">
        <v>180</v>
      </c>
      <c r="K1770" s="23" t="n">
        <v>0</v>
      </c>
      <c r="L1770" s="23" t="n">
        <v>518</v>
      </c>
      <c r="M1770" s="23" t="n">
        <v>0</v>
      </c>
      <c r="N1770" s="23" t="n">
        <v>0</v>
      </c>
      <c r="O1770" s="23" t="n">
        <f aca="false">K1770+L1770</f>
        <v>518</v>
      </c>
      <c r="P1770" s="23" t="n">
        <f aca="false">K1770+L1770+M1770+N1770</f>
        <v>518</v>
      </c>
      <c r="Q1770" s="23" t="n">
        <v>0</v>
      </c>
      <c r="R1770" s="23" t="n">
        <v>0</v>
      </c>
      <c r="S1770" s="23" t="n">
        <v>0</v>
      </c>
      <c r="T1770" s="23" t="n">
        <v>0</v>
      </c>
      <c r="U1770" s="23" t="n">
        <f aca="false">IF(I1770="delivery",O1770-SUM(Q1770+R1770),IF(I1770="PO",P1770-SUM(Q1770:R1770)))</f>
        <v>518</v>
      </c>
      <c r="V1770" s="43" t="n">
        <v>1.85</v>
      </c>
      <c r="W1770" s="43" t="n">
        <v>1.85</v>
      </c>
      <c r="X1770" s="43" t="n">
        <f aca="false">W1770-V1770</f>
        <v>0</v>
      </c>
      <c r="Y1770" s="43"/>
      <c r="Z1770" s="43"/>
      <c r="AA1770" s="43"/>
      <c r="AB1770" s="43"/>
      <c r="AC1770" s="43" t="s">
        <v>10482</v>
      </c>
      <c r="AD1770" s="43"/>
      <c r="AE1770" s="43"/>
      <c r="AF1770" s="43"/>
      <c r="AG1770" s="43" t="n">
        <v>1.85</v>
      </c>
      <c r="AH1770" s="43" t="s">
        <v>13346</v>
      </c>
      <c r="AI1770" s="63" t="n">
        <v>1000</v>
      </c>
      <c r="AJ1770" s="63" t="n">
        <v>8</v>
      </c>
      <c r="AK1770" s="43"/>
      <c r="AL1770" s="43"/>
      <c r="AM1770" s="43"/>
      <c r="AN1770" s="43"/>
      <c r="AO1770" s="43" t="s">
        <v>82</v>
      </c>
      <c r="AP1770" s="23" t="s">
        <v>6397</v>
      </c>
      <c r="BF1770" s="23" t="s">
        <v>10498</v>
      </c>
      <c r="BG1770" s="1" t="s">
        <v>183</v>
      </c>
    </row>
    <row r="1771" s="23" customFormat="true" ht="12.75" hidden="true" customHeight="false" outlineLevel="0" collapsed="false">
      <c r="A1771" s="23" t="s">
        <v>8115</v>
      </c>
      <c r="B1771" s="23" t="s">
        <v>8116</v>
      </c>
      <c r="C1771" s="40" t="s">
        <v>177</v>
      </c>
      <c r="D1771" s="23" t="s">
        <v>82</v>
      </c>
      <c r="E1771" s="23" t="s">
        <v>8117</v>
      </c>
      <c r="F1771" s="23" t="s">
        <v>8118</v>
      </c>
      <c r="G1771" s="23" t="n">
        <v>71</v>
      </c>
      <c r="H1771" s="23" t="n">
        <v>500</v>
      </c>
      <c r="I1771" s="41" t="s">
        <v>180</v>
      </c>
      <c r="K1771" s="23" t="n">
        <v>0</v>
      </c>
      <c r="L1771" s="23" t="n">
        <v>2207</v>
      </c>
      <c r="M1771" s="23" t="n">
        <v>502</v>
      </c>
      <c r="N1771" s="23" t="n">
        <v>1000</v>
      </c>
      <c r="O1771" s="23" t="n">
        <f aca="false">K1771+L1771</f>
        <v>2207</v>
      </c>
      <c r="P1771" s="23" t="n">
        <f aca="false">K1771+L1771+M1771+N1771</f>
        <v>3709</v>
      </c>
      <c r="Q1771" s="23" t="n">
        <v>2878</v>
      </c>
      <c r="R1771" s="23" t="n">
        <v>928</v>
      </c>
      <c r="S1771" s="23" t="n">
        <v>1218</v>
      </c>
      <c r="T1771" s="23" t="n">
        <v>418</v>
      </c>
      <c r="U1771" s="23" t="n">
        <f aca="false">IF(I1771="delivery",O1771-SUM(Q1771+R1771),IF(I1771="PO",P1771-SUM(Q1771:R1771)))</f>
        <v>-1599</v>
      </c>
      <c r="V1771" s="43" t="n">
        <v>2.03</v>
      </c>
      <c r="W1771" s="43" t="n">
        <v>2.03</v>
      </c>
      <c r="X1771" s="43" t="n">
        <f aca="false">W1771-V1771</f>
        <v>0</v>
      </c>
      <c r="Y1771" s="43"/>
      <c r="Z1771" s="43"/>
      <c r="AA1771" s="43" t="n">
        <v>2.26667</v>
      </c>
      <c r="AB1771" s="43"/>
      <c r="AC1771" s="43" t="s">
        <v>10482</v>
      </c>
      <c r="AD1771" s="43"/>
      <c r="AE1771" s="43"/>
      <c r="AF1771" s="43"/>
      <c r="AG1771" s="43" t="n">
        <v>2.03</v>
      </c>
      <c r="AH1771" s="43" t="s">
        <v>13347</v>
      </c>
      <c r="AI1771" s="63" t="s">
        <v>13348</v>
      </c>
      <c r="AJ1771" s="63" t="s">
        <v>13349</v>
      </c>
      <c r="AK1771" s="43" t="s">
        <v>13350</v>
      </c>
      <c r="AL1771" s="43"/>
      <c r="AM1771" s="43"/>
      <c r="AN1771" s="43"/>
      <c r="AO1771" s="43" t="s">
        <v>82</v>
      </c>
      <c r="AP1771" s="23" t="s">
        <v>6397</v>
      </c>
      <c r="BF1771" s="23" t="s">
        <v>10498</v>
      </c>
      <c r="BG1771" s="1" t="s">
        <v>183</v>
      </c>
    </row>
    <row r="1772" s="23" customFormat="true" ht="12.75" hidden="true" customHeight="false" outlineLevel="0" collapsed="false">
      <c r="A1772" s="23" t="s">
        <v>8119</v>
      </c>
      <c r="B1772" s="23" t="s">
        <v>8120</v>
      </c>
      <c r="C1772" s="40" t="s">
        <v>177</v>
      </c>
      <c r="D1772" s="23" t="s">
        <v>82</v>
      </c>
      <c r="E1772" s="23" t="s">
        <v>8121</v>
      </c>
      <c r="F1772" s="23" t="s">
        <v>8122</v>
      </c>
      <c r="G1772" s="23" t="n">
        <v>76</v>
      </c>
      <c r="H1772" s="23" t="n">
        <v>1000</v>
      </c>
      <c r="I1772" s="41" t="s">
        <v>180</v>
      </c>
      <c r="K1772" s="23" t="n">
        <v>0</v>
      </c>
      <c r="L1772" s="23" t="n">
        <v>457</v>
      </c>
      <c r="M1772" s="23" t="n">
        <v>1000</v>
      </c>
      <c r="N1772" s="23" t="n">
        <v>1000</v>
      </c>
      <c r="O1772" s="23" t="n">
        <f aca="false">K1772+L1772</f>
        <v>457</v>
      </c>
      <c r="P1772" s="23" t="n">
        <f aca="false">K1772+L1772+M1772+N1772</f>
        <v>2457</v>
      </c>
      <c r="Q1772" s="23" t="n">
        <v>986</v>
      </c>
      <c r="R1772" s="23" t="n">
        <v>442</v>
      </c>
      <c r="S1772" s="23" t="n">
        <v>542</v>
      </c>
      <c r="T1772" s="23" t="n">
        <v>328</v>
      </c>
      <c r="U1772" s="23" t="n">
        <f aca="false">IF(I1772="delivery",O1772-SUM(Q1772+R1772),IF(I1772="PO",P1772-SUM(Q1772:R1772)))</f>
        <v>-971</v>
      </c>
      <c r="V1772" s="43" t="n">
        <v>2.9</v>
      </c>
      <c r="W1772" s="43" t="n">
        <v>2.88</v>
      </c>
      <c r="X1772" s="43" t="n">
        <f aca="false">W1772-V1772</f>
        <v>-0.02</v>
      </c>
      <c r="Y1772" s="43"/>
      <c r="Z1772" s="43"/>
      <c r="AA1772" s="43" t="n">
        <v>2.57</v>
      </c>
      <c r="AB1772" s="43"/>
      <c r="AC1772" s="43" t="s">
        <v>10482</v>
      </c>
      <c r="AD1772" s="43"/>
      <c r="AE1772" s="43"/>
      <c r="AF1772" s="43"/>
      <c r="AG1772" s="43" t="n">
        <v>2.88</v>
      </c>
      <c r="AH1772" s="43" t="s">
        <v>13351</v>
      </c>
      <c r="AI1772" s="63" t="n">
        <v>250</v>
      </c>
      <c r="AJ1772" s="63" t="n">
        <v>12</v>
      </c>
      <c r="AK1772" s="43" t="s">
        <v>13352</v>
      </c>
      <c r="AL1772" s="43"/>
      <c r="AM1772" s="43"/>
      <c r="AN1772" s="43"/>
      <c r="AO1772" s="43" t="s">
        <v>82</v>
      </c>
      <c r="AP1772" s="23" t="s">
        <v>6397</v>
      </c>
      <c r="BF1772" s="23" t="s">
        <v>10498</v>
      </c>
      <c r="BG1772" s="1" t="s">
        <v>183</v>
      </c>
    </row>
    <row r="1773" s="23" customFormat="true" ht="12.75" hidden="true" customHeight="false" outlineLevel="0" collapsed="false">
      <c r="A1773" s="23" t="s">
        <v>8123</v>
      </c>
      <c r="B1773" s="23" t="s">
        <v>8124</v>
      </c>
      <c r="C1773" s="40" t="s">
        <v>177</v>
      </c>
      <c r="D1773" s="23" t="s">
        <v>82</v>
      </c>
      <c r="E1773" s="23" t="s">
        <v>8125</v>
      </c>
      <c r="F1773" s="23" t="s">
        <v>8126</v>
      </c>
      <c r="G1773" s="23" t="n">
        <v>91</v>
      </c>
      <c r="H1773" s="23" t="n">
        <v>128</v>
      </c>
      <c r="I1773" s="41" t="s">
        <v>180</v>
      </c>
      <c r="K1773" s="23" t="n">
        <v>0</v>
      </c>
      <c r="L1773" s="23" t="n">
        <v>1137</v>
      </c>
      <c r="M1773" s="23" t="n">
        <v>2211</v>
      </c>
      <c r="N1773" s="23" t="n">
        <v>640</v>
      </c>
      <c r="O1773" s="23" t="n">
        <f aca="false">K1773+L1773</f>
        <v>1137</v>
      </c>
      <c r="P1773" s="23" t="n">
        <f aca="false">K1773+L1773+M1773+N1773</f>
        <v>3988</v>
      </c>
      <c r="Q1773" s="23" t="n">
        <v>1748</v>
      </c>
      <c r="R1773" s="23" t="n">
        <v>1242</v>
      </c>
      <c r="S1773" s="23" t="n">
        <v>1037</v>
      </c>
      <c r="T1773" s="23" t="n">
        <v>840</v>
      </c>
      <c r="U1773" s="23" t="n">
        <f aca="false">IF(I1773="delivery",O1773-SUM(Q1773+R1773),IF(I1773="PO",P1773-SUM(Q1773:R1773)))</f>
        <v>-1853</v>
      </c>
      <c r="V1773" s="43" t="n">
        <v>26.6</v>
      </c>
      <c r="W1773" s="43" t="n">
        <v>25.97</v>
      </c>
      <c r="X1773" s="43" t="n">
        <f aca="false">W1773-V1773</f>
        <v>-0.630000000000003</v>
      </c>
      <c r="Y1773" s="43"/>
      <c r="Z1773" s="43"/>
      <c r="AA1773" s="43"/>
      <c r="AB1773" s="43"/>
      <c r="AC1773" s="43" t="s">
        <v>10482</v>
      </c>
      <c r="AD1773" s="43"/>
      <c r="AE1773" s="43"/>
      <c r="AF1773" s="43"/>
      <c r="AG1773" s="43" t="n">
        <v>25.97</v>
      </c>
      <c r="AH1773" s="43" t="s">
        <v>13353</v>
      </c>
      <c r="AI1773" s="63" t="s">
        <v>13354</v>
      </c>
      <c r="AJ1773" s="63" t="s">
        <v>13355</v>
      </c>
      <c r="AK1773" s="43"/>
      <c r="AL1773" s="43"/>
      <c r="AM1773" s="43"/>
      <c r="AN1773" s="43"/>
      <c r="AO1773" s="43" t="s">
        <v>82</v>
      </c>
      <c r="AP1773" s="23" t="s">
        <v>6397</v>
      </c>
      <c r="BF1773" s="23" t="s">
        <v>10498</v>
      </c>
      <c r="BG1773" s="1" t="s">
        <v>183</v>
      </c>
    </row>
    <row r="1774" s="23" customFormat="true" ht="12.75" hidden="true" customHeight="false" outlineLevel="0" collapsed="false">
      <c r="A1774" s="23" t="s">
        <v>8127</v>
      </c>
      <c r="B1774" s="23" t="s">
        <v>8128</v>
      </c>
      <c r="C1774" s="40" t="s">
        <v>177</v>
      </c>
      <c r="D1774" s="23" t="s">
        <v>82</v>
      </c>
      <c r="E1774" s="23" t="s">
        <v>8129</v>
      </c>
      <c r="F1774" s="23" t="s">
        <v>8130</v>
      </c>
      <c r="G1774" s="23" t="n">
        <v>31</v>
      </c>
      <c r="H1774" s="23" t="n">
        <v>1000</v>
      </c>
      <c r="I1774" s="41" t="s">
        <v>180</v>
      </c>
      <c r="K1774" s="23" t="n">
        <v>0</v>
      </c>
      <c r="L1774" s="23" t="n">
        <v>6086</v>
      </c>
      <c r="M1774" s="23" t="n">
        <v>0</v>
      </c>
      <c r="N1774" s="23" t="n">
        <v>0</v>
      </c>
      <c r="O1774" s="23" t="n">
        <f aca="false">K1774+L1774</f>
        <v>6086</v>
      </c>
      <c r="P1774" s="23" t="n">
        <f aca="false">K1774+L1774+M1774+N1774</f>
        <v>6086</v>
      </c>
      <c r="Q1774" s="23" t="n">
        <v>4951</v>
      </c>
      <c r="R1774" s="23" t="n">
        <v>3343</v>
      </c>
      <c r="S1774" s="23" t="n">
        <v>2371</v>
      </c>
      <c r="T1774" s="23" t="n">
        <v>2520</v>
      </c>
      <c r="U1774" s="23" t="n">
        <f aca="false">IF(I1774="delivery",O1774-SUM(Q1774+R1774),IF(I1774="PO",P1774-SUM(Q1774:R1774)))</f>
        <v>-2208</v>
      </c>
      <c r="V1774" s="43" t="n">
        <v>1.01</v>
      </c>
      <c r="W1774" s="43" t="n">
        <v>0.995</v>
      </c>
      <c r="X1774" s="43" t="n">
        <f aca="false">W1774-V1774</f>
        <v>-0.015</v>
      </c>
      <c r="Y1774" s="43"/>
      <c r="Z1774" s="43"/>
      <c r="AA1774" s="43" t="n">
        <v>1.1</v>
      </c>
      <c r="AB1774" s="43"/>
      <c r="AC1774" s="43" t="s">
        <v>10482</v>
      </c>
      <c r="AD1774" s="43"/>
      <c r="AE1774" s="43"/>
      <c r="AF1774" s="43"/>
      <c r="AG1774" s="43" t="n">
        <v>0.995</v>
      </c>
      <c r="AH1774" s="43" t="s">
        <v>13356</v>
      </c>
      <c r="AI1774" s="63" t="s">
        <v>10553</v>
      </c>
      <c r="AJ1774" s="63" t="s">
        <v>13357</v>
      </c>
      <c r="AK1774" s="43" t="s">
        <v>13358</v>
      </c>
      <c r="AL1774" s="43"/>
      <c r="AM1774" s="43"/>
      <c r="AN1774" s="43"/>
      <c r="AO1774" s="43" t="s">
        <v>82</v>
      </c>
      <c r="AP1774" s="23" t="s">
        <v>6397</v>
      </c>
      <c r="BF1774" s="23" t="s">
        <v>10498</v>
      </c>
      <c r="BG1774" s="1" t="s">
        <v>183</v>
      </c>
    </row>
    <row r="1775" s="23" customFormat="true" ht="12.75" hidden="true" customHeight="false" outlineLevel="0" collapsed="false">
      <c r="A1775" s="23" t="s">
        <v>8131</v>
      </c>
      <c r="B1775" s="23" t="s">
        <v>8132</v>
      </c>
      <c r="C1775" s="40" t="s">
        <v>177</v>
      </c>
      <c r="D1775" s="23" t="s">
        <v>82</v>
      </c>
      <c r="E1775" s="23" t="s">
        <v>8133</v>
      </c>
      <c r="F1775" s="23" t="s">
        <v>8134</v>
      </c>
      <c r="G1775" s="23" t="n">
        <v>51</v>
      </c>
      <c r="H1775" s="23" t="n">
        <v>1000</v>
      </c>
      <c r="I1775" s="41" t="s">
        <v>180</v>
      </c>
      <c r="K1775" s="23" t="n">
        <v>0</v>
      </c>
      <c r="L1775" s="23" t="n">
        <v>7225</v>
      </c>
      <c r="M1775" s="23" t="n">
        <v>3050</v>
      </c>
      <c r="N1775" s="23" t="n">
        <v>0</v>
      </c>
      <c r="O1775" s="23" t="n">
        <f aca="false">K1775+L1775</f>
        <v>7225</v>
      </c>
      <c r="P1775" s="23" t="n">
        <f aca="false">K1775+L1775+M1775+N1775</f>
        <v>10275</v>
      </c>
      <c r="Q1775" s="23" t="n">
        <v>8294</v>
      </c>
      <c r="R1775" s="23" t="n">
        <v>3254</v>
      </c>
      <c r="S1775" s="23" t="n">
        <v>3543</v>
      </c>
      <c r="T1775" s="23" t="n">
        <v>1576</v>
      </c>
      <c r="U1775" s="23" t="n">
        <f aca="false">IF(I1775="delivery",O1775-SUM(Q1775+R1775),IF(I1775="PO",P1775-SUM(Q1775:R1775)))</f>
        <v>-4323</v>
      </c>
      <c r="V1775" s="43" t="n">
        <v>1.984</v>
      </c>
      <c r="W1775" s="43" t="n">
        <v>1.402</v>
      </c>
      <c r="X1775" s="43" t="n">
        <f aca="false">W1775-V1775</f>
        <v>-0.582</v>
      </c>
      <c r="Y1775" s="43"/>
      <c r="Z1775" s="43"/>
      <c r="AA1775" s="43" t="n">
        <v>2.17525</v>
      </c>
      <c r="AB1775" s="43"/>
      <c r="AC1775" s="43" t="s">
        <v>10482</v>
      </c>
      <c r="AD1775" s="43"/>
      <c r="AE1775" s="43"/>
      <c r="AF1775" s="43"/>
      <c r="AG1775" s="43" t="n">
        <v>1.402</v>
      </c>
      <c r="AH1775" s="43" t="s">
        <v>13359</v>
      </c>
      <c r="AI1775" s="63" t="s">
        <v>11019</v>
      </c>
      <c r="AJ1775" s="63" t="s">
        <v>13349</v>
      </c>
      <c r="AK1775" s="43" t="s">
        <v>13360</v>
      </c>
      <c r="AL1775" s="43"/>
      <c r="AM1775" s="43"/>
      <c r="AN1775" s="43"/>
      <c r="AO1775" s="43" t="s">
        <v>82</v>
      </c>
      <c r="AP1775" s="23" t="s">
        <v>6397</v>
      </c>
      <c r="BF1775" s="23" t="s">
        <v>10498</v>
      </c>
      <c r="BG1775" s="1" t="s">
        <v>183</v>
      </c>
    </row>
    <row r="1776" s="23" customFormat="true" ht="12.75" hidden="true" customHeight="false" outlineLevel="0" collapsed="false">
      <c r="A1776" s="23" t="s">
        <v>8135</v>
      </c>
      <c r="B1776" s="23" t="s">
        <v>8136</v>
      </c>
      <c r="C1776" s="40" t="s">
        <v>177</v>
      </c>
      <c r="D1776" s="23" t="s">
        <v>82</v>
      </c>
      <c r="E1776" s="23" t="s">
        <v>8137</v>
      </c>
      <c r="F1776" s="23" t="s">
        <v>8138</v>
      </c>
      <c r="G1776" s="23" t="n">
        <v>78</v>
      </c>
      <c r="H1776" s="23" t="n">
        <v>3000</v>
      </c>
      <c r="I1776" s="41" t="s">
        <v>180</v>
      </c>
      <c r="K1776" s="23" t="n">
        <v>0</v>
      </c>
      <c r="L1776" s="23" t="n">
        <v>4798</v>
      </c>
      <c r="M1776" s="23" t="n">
        <v>0</v>
      </c>
      <c r="N1776" s="23" t="n">
        <v>3000</v>
      </c>
      <c r="O1776" s="23" t="n">
        <f aca="false">K1776+L1776</f>
        <v>4798</v>
      </c>
      <c r="P1776" s="23" t="n">
        <f aca="false">K1776+L1776+M1776+N1776</f>
        <v>7798</v>
      </c>
      <c r="Q1776" s="23" t="n">
        <v>5691</v>
      </c>
      <c r="R1776" s="23" t="n">
        <v>1736</v>
      </c>
      <c r="S1776" s="23" t="n">
        <v>2259</v>
      </c>
      <c r="T1776" s="23" t="n">
        <v>758</v>
      </c>
      <c r="U1776" s="23" t="n">
        <f aca="false">IF(I1776="delivery",O1776-SUM(Q1776+R1776),IF(I1776="PO",P1776-SUM(Q1776:R1776)))</f>
        <v>-2629</v>
      </c>
      <c r="V1776" s="43" t="n">
        <v>1.55</v>
      </c>
      <c r="W1776" s="43" t="n">
        <v>1.534</v>
      </c>
      <c r="X1776" s="43" t="n">
        <f aca="false">W1776-V1776</f>
        <v>-0.016</v>
      </c>
      <c r="Y1776" s="43"/>
      <c r="Z1776" s="43"/>
      <c r="AA1776" s="43" t="n">
        <v>1.73</v>
      </c>
      <c r="AB1776" s="43"/>
      <c r="AC1776" s="43" t="s">
        <v>10482</v>
      </c>
      <c r="AD1776" s="43"/>
      <c r="AE1776" s="43"/>
      <c r="AF1776" s="43"/>
      <c r="AG1776" s="43" t="n">
        <v>1.534</v>
      </c>
      <c r="AH1776" s="43" t="s">
        <v>13361</v>
      </c>
      <c r="AI1776" s="63" t="s">
        <v>10609</v>
      </c>
      <c r="AJ1776" s="63" t="s">
        <v>13362</v>
      </c>
      <c r="AK1776" s="43" t="s">
        <v>13363</v>
      </c>
      <c r="AL1776" s="43"/>
      <c r="AM1776" s="43"/>
      <c r="AN1776" s="43"/>
      <c r="AO1776" s="43" t="s">
        <v>82</v>
      </c>
      <c r="AP1776" s="23" t="s">
        <v>6397</v>
      </c>
      <c r="BF1776" s="23" t="s">
        <v>10498</v>
      </c>
      <c r="BG1776" s="1" t="s">
        <v>183</v>
      </c>
    </row>
    <row r="1777" s="23" customFormat="true" ht="12.75" hidden="true" customHeight="false" outlineLevel="0" collapsed="false">
      <c r="A1777" s="23" t="s">
        <v>8139</v>
      </c>
      <c r="B1777" s="23" t="s">
        <v>8140</v>
      </c>
      <c r="C1777" s="40" t="s">
        <v>177</v>
      </c>
      <c r="D1777" s="23" t="s">
        <v>82</v>
      </c>
      <c r="E1777" s="23" t="s">
        <v>8141</v>
      </c>
      <c r="F1777" s="23" t="s">
        <v>8142</v>
      </c>
      <c r="G1777" s="23" t="n">
        <v>71</v>
      </c>
      <c r="H1777" s="23" t="n">
        <v>500</v>
      </c>
      <c r="I1777" s="41" t="s">
        <v>180</v>
      </c>
      <c r="K1777" s="23" t="n">
        <v>0</v>
      </c>
      <c r="L1777" s="23" t="n">
        <v>1536</v>
      </c>
      <c r="M1777" s="23" t="n">
        <v>0</v>
      </c>
      <c r="N1777" s="23" t="n">
        <v>0</v>
      </c>
      <c r="O1777" s="23" t="n">
        <f aca="false">K1777+L1777</f>
        <v>1536</v>
      </c>
      <c r="P1777" s="23" t="n">
        <f aca="false">K1777+L1777+M1777+N1777</f>
        <v>1536</v>
      </c>
      <c r="Q1777" s="23" t="n">
        <v>476</v>
      </c>
      <c r="R1777" s="23" t="n">
        <v>204</v>
      </c>
      <c r="S1777" s="23" t="n">
        <v>268</v>
      </c>
      <c r="T1777" s="23" t="n">
        <v>122</v>
      </c>
      <c r="U1777" s="23" t="n">
        <f aca="false">IF(I1777="delivery",O1777-SUM(Q1777+R1777),IF(I1777="PO",P1777-SUM(Q1777:R1777)))</f>
        <v>856</v>
      </c>
      <c r="V1777" s="43" t="n">
        <v>4.018</v>
      </c>
      <c r="W1777" s="43" t="n">
        <v>4.018</v>
      </c>
      <c r="X1777" s="43" t="n">
        <f aca="false">W1777-V1777</f>
        <v>0</v>
      </c>
      <c r="Y1777" s="43"/>
      <c r="Z1777" s="43"/>
      <c r="AA1777" s="43"/>
      <c r="AB1777" s="43" t="n">
        <v>2.494</v>
      </c>
      <c r="AC1777" s="43" t="s">
        <v>10482</v>
      </c>
      <c r="AD1777" s="43"/>
      <c r="AE1777" s="43"/>
      <c r="AF1777" s="43"/>
      <c r="AG1777" s="43" t="n">
        <v>2.494</v>
      </c>
      <c r="AH1777" s="43" t="s">
        <v>13364</v>
      </c>
      <c r="AI1777" s="63" t="s">
        <v>13365</v>
      </c>
      <c r="AJ1777" s="63" t="s">
        <v>13366</v>
      </c>
      <c r="AK1777" s="43" t="s">
        <v>13367</v>
      </c>
      <c r="AL1777" s="43"/>
      <c r="AM1777" s="43"/>
      <c r="AN1777" s="43"/>
      <c r="AO1777" s="43" t="s">
        <v>82</v>
      </c>
      <c r="AP1777" s="23" t="s">
        <v>6397</v>
      </c>
      <c r="BF1777" s="23" t="s">
        <v>10498</v>
      </c>
      <c r="BG1777" s="1" t="s">
        <v>183</v>
      </c>
    </row>
    <row r="1778" s="23" customFormat="true" ht="12.75" hidden="true" customHeight="false" outlineLevel="0" collapsed="false">
      <c r="A1778" s="23" t="s">
        <v>8143</v>
      </c>
      <c r="B1778" s="23" t="s">
        <v>8144</v>
      </c>
      <c r="C1778" s="40" t="s">
        <v>177</v>
      </c>
      <c r="D1778" s="23" t="s">
        <v>82</v>
      </c>
      <c r="E1778" s="23" t="s">
        <v>8145</v>
      </c>
      <c r="F1778" s="23" t="s">
        <v>8146</v>
      </c>
      <c r="G1778" s="23" t="n">
        <v>71</v>
      </c>
      <c r="H1778" s="23" t="n">
        <v>1000</v>
      </c>
      <c r="I1778" s="41" t="s">
        <v>180</v>
      </c>
      <c r="K1778" s="23" t="n">
        <v>0</v>
      </c>
      <c r="L1778" s="23" t="n">
        <v>13599</v>
      </c>
      <c r="M1778" s="23" t="n">
        <v>12000</v>
      </c>
      <c r="N1778" s="23" t="n">
        <v>5000</v>
      </c>
      <c r="O1778" s="23" t="n">
        <f aca="false">K1778+L1778</f>
        <v>13599</v>
      </c>
      <c r="P1778" s="23" t="n">
        <f aca="false">K1778+L1778+M1778+N1778</f>
        <v>30599</v>
      </c>
      <c r="Q1778" s="23" t="n">
        <v>25596</v>
      </c>
      <c r="R1778" s="23" t="n">
        <v>12405</v>
      </c>
      <c r="S1778" s="23" t="n">
        <v>12925</v>
      </c>
      <c r="T1778" s="23" t="n">
        <v>8240</v>
      </c>
      <c r="U1778" s="23" t="n">
        <f aca="false">IF(I1778="delivery",O1778-SUM(Q1778+R1778),IF(I1778="PO",P1778-SUM(Q1778:R1778)))</f>
        <v>-24402</v>
      </c>
      <c r="V1778" s="43" t="n">
        <v>3.05</v>
      </c>
      <c r="W1778" s="43" t="n">
        <v>3.032</v>
      </c>
      <c r="X1778" s="43" t="n">
        <f aca="false">W1778-V1778</f>
        <v>-0.0179999999999998</v>
      </c>
      <c r="Y1778" s="43"/>
      <c r="Z1778" s="43"/>
      <c r="AA1778" s="43" t="n">
        <v>3.14231</v>
      </c>
      <c r="AB1778" s="43"/>
      <c r="AC1778" s="43" t="s">
        <v>10482</v>
      </c>
      <c r="AD1778" s="43"/>
      <c r="AE1778" s="43"/>
      <c r="AF1778" s="43"/>
      <c r="AG1778" s="43" t="n">
        <v>3.032</v>
      </c>
      <c r="AH1778" s="43" t="s">
        <v>13368</v>
      </c>
      <c r="AI1778" s="63" t="s">
        <v>10553</v>
      </c>
      <c r="AJ1778" s="64" t="s">
        <v>10688</v>
      </c>
      <c r="AK1778" s="43"/>
      <c r="AL1778" s="43"/>
      <c r="AM1778" s="43" t="s">
        <v>13369</v>
      </c>
      <c r="AN1778" s="43"/>
      <c r="AO1778" s="43" t="s">
        <v>82</v>
      </c>
      <c r="AP1778" s="23" t="s">
        <v>6397</v>
      </c>
      <c r="AQ1778" s="23" t="s">
        <v>13370</v>
      </c>
      <c r="BF1778" s="23" t="s">
        <v>10498</v>
      </c>
      <c r="BG1778" s="1" t="s">
        <v>183</v>
      </c>
    </row>
    <row r="1779" s="23" customFormat="true" ht="12.75" hidden="true" customHeight="false" outlineLevel="0" collapsed="false">
      <c r="A1779" s="23" t="s">
        <v>8147</v>
      </c>
      <c r="B1779" s="23" t="s">
        <v>8148</v>
      </c>
      <c r="C1779" s="40" t="s">
        <v>177</v>
      </c>
      <c r="D1779" s="23" t="s">
        <v>82</v>
      </c>
      <c r="E1779" s="23" t="s">
        <v>8149</v>
      </c>
      <c r="F1779" s="23" t="s">
        <v>8150</v>
      </c>
      <c r="G1779" s="23" t="n">
        <v>81</v>
      </c>
      <c r="H1779" s="23" t="n">
        <v>1000</v>
      </c>
      <c r="I1779" s="41" t="s">
        <v>180</v>
      </c>
      <c r="K1779" s="23" t="n">
        <v>0</v>
      </c>
      <c r="L1779" s="23" t="n">
        <v>946</v>
      </c>
      <c r="M1779" s="23" t="n">
        <v>0</v>
      </c>
      <c r="N1779" s="23" t="n">
        <v>0</v>
      </c>
      <c r="O1779" s="23" t="n">
        <f aca="false">K1779+L1779</f>
        <v>946</v>
      </c>
      <c r="P1779" s="23" t="n">
        <f aca="false">K1779+L1779+M1779+N1779</f>
        <v>946</v>
      </c>
      <c r="Q1779" s="23" t="n">
        <v>216</v>
      </c>
      <c r="R1779" s="23" t="n">
        <v>57</v>
      </c>
      <c r="S1779" s="23" t="n">
        <v>105</v>
      </c>
      <c r="T1779" s="23" t="n">
        <v>30</v>
      </c>
      <c r="U1779" s="23" t="n">
        <f aca="false">IF(I1779="delivery",O1779-SUM(Q1779+R1779),IF(I1779="PO",P1779-SUM(Q1779:R1779)))</f>
        <v>673</v>
      </c>
      <c r="V1779" s="43" t="n">
        <v>8.78</v>
      </c>
      <c r="W1779" s="43" t="n">
        <v>8.78</v>
      </c>
      <c r="X1779" s="43" t="n">
        <f aca="false">W1779-V1779</f>
        <v>0</v>
      </c>
      <c r="Y1779" s="43"/>
      <c r="Z1779" s="43"/>
      <c r="AA1779" s="43" t="n">
        <v>8.09334</v>
      </c>
      <c r="AB1779" s="43" t="n">
        <v>9.175</v>
      </c>
      <c r="AC1779" s="43" t="s">
        <v>10482</v>
      </c>
      <c r="AD1779" s="43"/>
      <c r="AE1779" s="43"/>
      <c r="AF1779" s="43"/>
      <c r="AG1779" s="43" t="n">
        <v>9.175</v>
      </c>
      <c r="AH1779" s="43" t="s">
        <v>13371</v>
      </c>
      <c r="AI1779" s="63" t="s">
        <v>13372</v>
      </c>
      <c r="AJ1779" s="63" t="s">
        <v>13373</v>
      </c>
      <c r="AK1779" s="43" t="s">
        <v>13374</v>
      </c>
      <c r="AL1779" s="43"/>
      <c r="AM1779" s="43"/>
      <c r="AN1779" s="43"/>
      <c r="AO1779" s="43" t="s">
        <v>82</v>
      </c>
      <c r="AP1779" s="23" t="s">
        <v>6397</v>
      </c>
      <c r="BF1779" s="23" t="s">
        <v>10498</v>
      </c>
      <c r="BG1779" s="1" t="s">
        <v>183</v>
      </c>
    </row>
    <row r="1780" s="23" customFormat="true" ht="12.75" hidden="true" customHeight="false" outlineLevel="0" collapsed="false">
      <c r="A1780" s="23" t="s">
        <v>8151</v>
      </c>
      <c r="B1780" s="23" t="s">
        <v>8152</v>
      </c>
      <c r="C1780" s="40" t="s">
        <v>177</v>
      </c>
      <c r="D1780" s="23" t="s">
        <v>82</v>
      </c>
      <c r="E1780" s="23" t="s">
        <v>8153</v>
      </c>
      <c r="F1780" s="23" t="s">
        <v>8154</v>
      </c>
      <c r="G1780" s="23" t="n">
        <v>71</v>
      </c>
      <c r="H1780" s="23" t="n">
        <v>1000</v>
      </c>
      <c r="I1780" s="41" t="s">
        <v>180</v>
      </c>
      <c r="K1780" s="23" t="n">
        <v>0</v>
      </c>
      <c r="L1780" s="23" t="n">
        <v>3631</v>
      </c>
      <c r="M1780" s="23" t="n">
        <v>0</v>
      </c>
      <c r="N1780" s="23" t="n">
        <v>1000</v>
      </c>
      <c r="O1780" s="23" t="n">
        <f aca="false">K1780+L1780</f>
        <v>3631</v>
      </c>
      <c r="P1780" s="23" t="n">
        <f aca="false">K1780+L1780+M1780+N1780</f>
        <v>4631</v>
      </c>
      <c r="Q1780" s="23" t="n">
        <v>2706</v>
      </c>
      <c r="R1780" s="23" t="n">
        <v>1667</v>
      </c>
      <c r="S1780" s="23" t="n">
        <v>2189</v>
      </c>
      <c r="T1780" s="23" t="n">
        <v>674</v>
      </c>
      <c r="U1780" s="23" t="n">
        <f aca="false">IF(I1780="delivery",O1780-SUM(Q1780+R1780),IF(I1780="PO",P1780-SUM(Q1780:R1780)))</f>
        <v>-742</v>
      </c>
      <c r="V1780" s="43" t="n">
        <v>3.38108</v>
      </c>
      <c r="W1780" s="43" t="n">
        <v>1.97</v>
      </c>
      <c r="X1780" s="43" t="n">
        <f aca="false">W1780-V1780</f>
        <v>-1.41108</v>
      </c>
      <c r="Y1780" s="43"/>
      <c r="Z1780" s="43"/>
      <c r="AA1780" s="43" t="n">
        <v>3.38108</v>
      </c>
      <c r="AB1780" s="43"/>
      <c r="AC1780" s="43" t="s">
        <v>10482</v>
      </c>
      <c r="AD1780" s="43"/>
      <c r="AE1780" s="43"/>
      <c r="AF1780" s="43"/>
      <c r="AG1780" s="43" t="n">
        <v>1.97</v>
      </c>
      <c r="AH1780" s="43" t="s">
        <v>13375</v>
      </c>
      <c r="AI1780" s="63" t="s">
        <v>10632</v>
      </c>
      <c r="AJ1780" s="63" t="s">
        <v>13376</v>
      </c>
      <c r="AK1780" s="43" t="s">
        <v>13377</v>
      </c>
      <c r="AL1780" s="43"/>
      <c r="AM1780" s="43"/>
      <c r="AN1780" s="43"/>
      <c r="AO1780" s="43" t="s">
        <v>82</v>
      </c>
      <c r="AP1780" s="23" t="s">
        <v>6397</v>
      </c>
      <c r="BF1780" s="23" t="s">
        <v>10498</v>
      </c>
      <c r="BG1780" s="1" t="s">
        <v>183</v>
      </c>
    </row>
    <row r="1781" s="23" customFormat="true" ht="12.75" hidden="true" customHeight="false" outlineLevel="0" collapsed="false">
      <c r="A1781" s="23" t="s">
        <v>8155</v>
      </c>
      <c r="B1781" s="23" t="s">
        <v>8156</v>
      </c>
      <c r="C1781" s="40" t="s">
        <v>177</v>
      </c>
      <c r="D1781" s="23" t="s">
        <v>82</v>
      </c>
      <c r="E1781" s="23" t="s">
        <v>8157</v>
      </c>
      <c r="F1781" s="23" t="s">
        <v>8158</v>
      </c>
      <c r="G1781" s="23" t="n">
        <v>31</v>
      </c>
      <c r="H1781" s="23" t="n">
        <v>1000</v>
      </c>
      <c r="I1781" s="41" t="s">
        <v>180</v>
      </c>
      <c r="K1781" s="23" t="n">
        <v>0</v>
      </c>
      <c r="L1781" s="23" t="n">
        <v>774</v>
      </c>
      <c r="M1781" s="23" t="n">
        <v>3000</v>
      </c>
      <c r="N1781" s="23" t="n">
        <v>0</v>
      </c>
      <c r="O1781" s="23" t="n">
        <f aca="false">K1781+L1781</f>
        <v>774</v>
      </c>
      <c r="P1781" s="23" t="n">
        <f aca="false">K1781+L1781+M1781+N1781</f>
        <v>3774</v>
      </c>
      <c r="Q1781" s="23" t="n">
        <v>2175</v>
      </c>
      <c r="R1781" s="23" t="n">
        <v>1401</v>
      </c>
      <c r="S1781" s="23" t="n">
        <v>1989</v>
      </c>
      <c r="T1781" s="23" t="n">
        <v>506</v>
      </c>
      <c r="U1781" s="23" t="n">
        <f aca="false">IF(I1781="delivery",O1781-SUM(Q1781+R1781),IF(I1781="PO",P1781-SUM(Q1781:R1781)))</f>
        <v>-2802</v>
      </c>
      <c r="V1781" s="43" t="n">
        <v>1.452</v>
      </c>
      <c r="W1781" s="43" t="n">
        <v>1.452</v>
      </c>
      <c r="X1781" s="43" t="n">
        <f aca="false">W1781-V1781</f>
        <v>0</v>
      </c>
      <c r="Y1781" s="43"/>
      <c r="Z1781" s="43"/>
      <c r="AA1781" s="43" t="n">
        <v>1.42</v>
      </c>
      <c r="AB1781" s="43"/>
      <c r="AC1781" s="43" t="s">
        <v>10482</v>
      </c>
      <c r="AD1781" s="43"/>
      <c r="AE1781" s="43"/>
      <c r="AF1781" s="43"/>
      <c r="AG1781" s="43" t="n">
        <v>1.452</v>
      </c>
      <c r="AH1781" s="43" t="s">
        <v>13378</v>
      </c>
      <c r="AI1781" s="63" t="s">
        <v>13379</v>
      </c>
      <c r="AJ1781" s="63" t="s">
        <v>13373</v>
      </c>
      <c r="AK1781" s="43" t="s">
        <v>13380</v>
      </c>
      <c r="AL1781" s="43"/>
      <c r="AM1781" s="43"/>
      <c r="AN1781" s="43"/>
      <c r="AO1781" s="43" t="s">
        <v>82</v>
      </c>
      <c r="AP1781" s="23" t="s">
        <v>6397</v>
      </c>
      <c r="BF1781" s="23" t="s">
        <v>10498</v>
      </c>
      <c r="BG1781" s="1" t="s">
        <v>183</v>
      </c>
    </row>
    <row r="1782" s="23" customFormat="true" ht="12.75" hidden="true" customHeight="false" outlineLevel="0" collapsed="false">
      <c r="A1782" s="23" t="s">
        <v>8159</v>
      </c>
      <c r="B1782" s="23" t="s">
        <v>8160</v>
      </c>
      <c r="C1782" s="40" t="s">
        <v>177</v>
      </c>
      <c r="D1782" s="23" t="s">
        <v>82</v>
      </c>
      <c r="E1782" s="23" t="s">
        <v>8161</v>
      </c>
      <c r="F1782" s="23" t="s">
        <v>8162</v>
      </c>
      <c r="G1782" s="23" t="n">
        <v>71</v>
      </c>
      <c r="H1782" s="23" t="n">
        <v>2000</v>
      </c>
      <c r="I1782" s="41" t="s">
        <v>180</v>
      </c>
      <c r="K1782" s="23" t="n">
        <v>0</v>
      </c>
      <c r="L1782" s="23" t="n">
        <v>5178</v>
      </c>
      <c r="M1782" s="23" t="n">
        <v>1000</v>
      </c>
      <c r="N1782" s="23" t="n">
        <v>2000</v>
      </c>
      <c r="O1782" s="23" t="n">
        <f aca="false">K1782+L1782</f>
        <v>5178</v>
      </c>
      <c r="P1782" s="23" t="n">
        <f aca="false">K1782+L1782+M1782+N1782</f>
        <v>8178</v>
      </c>
      <c r="Q1782" s="23" t="n">
        <v>6538</v>
      </c>
      <c r="R1782" s="23" t="n">
        <v>3366</v>
      </c>
      <c r="S1782" s="23" t="n">
        <v>4130</v>
      </c>
      <c r="T1782" s="23" t="n">
        <v>2206</v>
      </c>
      <c r="U1782" s="23" t="n">
        <f aca="false">IF(I1782="delivery",O1782-SUM(Q1782+R1782),IF(I1782="PO",P1782-SUM(Q1782:R1782)))</f>
        <v>-4726</v>
      </c>
      <c r="V1782" s="43" t="n">
        <v>1.755</v>
      </c>
      <c r="W1782" s="43" t="n">
        <v>1.755</v>
      </c>
      <c r="X1782" s="43" t="n">
        <f aca="false">W1782-V1782</f>
        <v>0</v>
      </c>
      <c r="Y1782" s="43"/>
      <c r="Z1782" s="43"/>
      <c r="AA1782" s="43" t="n">
        <v>1.965</v>
      </c>
      <c r="AB1782" s="43" t="n">
        <v>1.79</v>
      </c>
      <c r="AC1782" s="43" t="s">
        <v>10482</v>
      </c>
      <c r="AD1782" s="43"/>
      <c r="AE1782" s="43"/>
      <c r="AF1782" s="43"/>
      <c r="AG1782" s="43" t="n">
        <v>1.79</v>
      </c>
      <c r="AH1782" s="43" t="s">
        <v>13381</v>
      </c>
      <c r="AI1782" s="63" t="s">
        <v>13382</v>
      </c>
      <c r="AJ1782" s="63" t="s">
        <v>13383</v>
      </c>
      <c r="AK1782" s="43"/>
      <c r="AL1782" s="43"/>
      <c r="AM1782" s="43" t="s">
        <v>12744</v>
      </c>
      <c r="AN1782" s="43"/>
      <c r="AO1782" s="43" t="s">
        <v>82</v>
      </c>
      <c r="AP1782" s="23" t="s">
        <v>6397</v>
      </c>
      <c r="BF1782" s="23" t="s">
        <v>10498</v>
      </c>
      <c r="BG1782" s="1" t="s">
        <v>183</v>
      </c>
    </row>
    <row r="1783" s="23" customFormat="true" ht="12.75" hidden="true" customHeight="false" outlineLevel="0" collapsed="false">
      <c r="A1783" s="23" t="s">
        <v>8163</v>
      </c>
      <c r="B1783" s="23" t="s">
        <v>8164</v>
      </c>
      <c r="C1783" s="40" t="s">
        <v>177</v>
      </c>
      <c r="D1783" s="23" t="s">
        <v>82</v>
      </c>
      <c r="E1783" s="23" t="s">
        <v>8165</v>
      </c>
      <c r="F1783" s="23" t="s">
        <v>8166</v>
      </c>
      <c r="G1783" s="23" t="n">
        <v>51</v>
      </c>
      <c r="H1783" s="23" t="n">
        <v>1000</v>
      </c>
      <c r="I1783" s="41" t="s">
        <v>180</v>
      </c>
      <c r="K1783" s="23" t="n">
        <v>0</v>
      </c>
      <c r="L1783" s="23" t="n">
        <v>1001</v>
      </c>
      <c r="M1783" s="23" t="n">
        <v>0</v>
      </c>
      <c r="N1783" s="23" t="n">
        <v>2000</v>
      </c>
      <c r="O1783" s="23" t="n">
        <f aca="false">K1783+L1783</f>
        <v>1001</v>
      </c>
      <c r="P1783" s="23" t="n">
        <f aca="false">K1783+L1783+M1783+N1783</f>
        <v>3001</v>
      </c>
      <c r="Q1783" s="23" t="n">
        <v>1009</v>
      </c>
      <c r="R1783" s="23" t="n">
        <v>741</v>
      </c>
      <c r="S1783" s="23" t="n">
        <v>1018</v>
      </c>
      <c r="T1783" s="23" t="n">
        <v>375</v>
      </c>
      <c r="U1783" s="23" t="n">
        <f aca="false">IF(I1783="delivery",O1783-SUM(Q1783+R1783),IF(I1783="PO",P1783-SUM(Q1783:R1783)))</f>
        <v>-749</v>
      </c>
      <c r="V1783" s="43" t="n">
        <v>1.926</v>
      </c>
      <c r="W1783" s="43" t="n">
        <v>1.458</v>
      </c>
      <c r="X1783" s="43" t="n">
        <f aca="false">W1783-V1783</f>
        <v>-0.468</v>
      </c>
      <c r="Y1783" s="43"/>
      <c r="Z1783" s="43"/>
      <c r="AA1783" s="43"/>
      <c r="AB1783" s="43"/>
      <c r="AC1783" s="43" t="s">
        <v>10482</v>
      </c>
      <c r="AD1783" s="43"/>
      <c r="AE1783" s="43"/>
      <c r="AF1783" s="43"/>
      <c r="AG1783" s="43" t="n">
        <v>1.458</v>
      </c>
      <c r="AH1783" s="43" t="s">
        <v>13384</v>
      </c>
      <c r="AI1783" s="63" t="s">
        <v>10553</v>
      </c>
      <c r="AJ1783" s="63" t="s">
        <v>13385</v>
      </c>
      <c r="AK1783" s="43"/>
      <c r="AL1783" s="43"/>
      <c r="AM1783" s="43"/>
      <c r="AN1783" s="43"/>
      <c r="AO1783" s="43" t="s">
        <v>82</v>
      </c>
      <c r="AP1783" s="23" t="s">
        <v>6397</v>
      </c>
      <c r="BF1783" s="23" t="s">
        <v>10498</v>
      </c>
      <c r="BG1783" s="1" t="s">
        <v>183</v>
      </c>
    </row>
    <row r="1784" s="23" customFormat="true" ht="12.75" hidden="true" customHeight="false" outlineLevel="0" collapsed="false">
      <c r="A1784" s="23" t="s">
        <v>8167</v>
      </c>
      <c r="B1784" s="23" t="s">
        <v>8168</v>
      </c>
      <c r="C1784" s="40" t="s">
        <v>177</v>
      </c>
      <c r="D1784" s="23" t="s">
        <v>82</v>
      </c>
      <c r="E1784" s="23" t="s">
        <v>8169</v>
      </c>
      <c r="F1784" s="23" t="s">
        <v>8170</v>
      </c>
      <c r="G1784" s="23" t="n">
        <v>61</v>
      </c>
      <c r="H1784" s="23" t="n">
        <v>1000</v>
      </c>
      <c r="I1784" s="41" t="s">
        <v>180</v>
      </c>
      <c r="K1784" s="23" t="n">
        <v>0</v>
      </c>
      <c r="L1784" s="23" t="n">
        <v>2561</v>
      </c>
      <c r="M1784" s="23" t="n">
        <v>2000</v>
      </c>
      <c r="N1784" s="23" t="n">
        <v>0</v>
      </c>
      <c r="O1784" s="23" t="n">
        <f aca="false">K1784+L1784</f>
        <v>2561</v>
      </c>
      <c r="P1784" s="23" t="n">
        <f aca="false">K1784+L1784+M1784+N1784</f>
        <v>4561</v>
      </c>
      <c r="Q1784" s="23" t="n">
        <v>2237</v>
      </c>
      <c r="R1784" s="23" t="n">
        <v>1253</v>
      </c>
      <c r="S1784" s="23" t="n">
        <v>880</v>
      </c>
      <c r="T1784" s="23" t="n">
        <v>2352</v>
      </c>
      <c r="U1784" s="23" t="n">
        <f aca="false">IF(I1784="delivery",O1784-SUM(Q1784+R1784),IF(I1784="PO",P1784-SUM(Q1784:R1784)))</f>
        <v>-929</v>
      </c>
      <c r="V1784" s="43" t="n">
        <v>2.0068</v>
      </c>
      <c r="W1784" s="43" t="n">
        <v>1.786</v>
      </c>
      <c r="X1784" s="43" t="n">
        <f aca="false">W1784-V1784</f>
        <v>-0.2208</v>
      </c>
      <c r="Y1784" s="43"/>
      <c r="Z1784" s="43"/>
      <c r="AA1784" s="43"/>
      <c r="AB1784" s="43"/>
      <c r="AC1784" s="43" t="s">
        <v>10482</v>
      </c>
      <c r="AD1784" s="43"/>
      <c r="AE1784" s="43"/>
      <c r="AF1784" s="43"/>
      <c r="AG1784" s="43" t="n">
        <v>1.786</v>
      </c>
      <c r="AH1784" s="43" t="s">
        <v>13386</v>
      </c>
      <c r="AI1784" s="63" t="s">
        <v>13387</v>
      </c>
      <c r="AJ1784" s="63" t="s">
        <v>13388</v>
      </c>
      <c r="AK1784" s="43" t="s">
        <v>13389</v>
      </c>
      <c r="AL1784" s="43"/>
      <c r="AM1784" s="43"/>
      <c r="AN1784" s="43"/>
      <c r="AO1784" s="43" t="s">
        <v>82</v>
      </c>
      <c r="AP1784" s="23" t="s">
        <v>6397</v>
      </c>
      <c r="BF1784" s="23" t="s">
        <v>10498</v>
      </c>
      <c r="BG1784" s="1" t="s">
        <v>183</v>
      </c>
    </row>
    <row r="1785" s="23" customFormat="true" ht="12.75" hidden="true" customHeight="false" outlineLevel="0" collapsed="false">
      <c r="A1785" s="23" t="s">
        <v>8171</v>
      </c>
      <c r="B1785" s="23" t="s">
        <v>8172</v>
      </c>
      <c r="C1785" s="40" t="s">
        <v>177</v>
      </c>
      <c r="D1785" s="23" t="s">
        <v>82</v>
      </c>
      <c r="E1785" s="23" t="s">
        <v>8173</v>
      </c>
      <c r="F1785" s="23" t="s">
        <v>8174</v>
      </c>
      <c r="G1785" s="23" t="n">
        <v>51</v>
      </c>
      <c r="H1785" s="23" t="n">
        <v>500</v>
      </c>
      <c r="I1785" s="41" t="s">
        <v>180</v>
      </c>
      <c r="K1785" s="23" t="n">
        <v>0</v>
      </c>
      <c r="L1785" s="23" t="n">
        <v>1538</v>
      </c>
      <c r="M1785" s="23" t="n">
        <v>0</v>
      </c>
      <c r="N1785" s="23" t="n">
        <v>1000</v>
      </c>
      <c r="O1785" s="23" t="n">
        <f aca="false">K1785+L1785</f>
        <v>1538</v>
      </c>
      <c r="P1785" s="23" t="n">
        <f aca="false">K1785+L1785+M1785+N1785</f>
        <v>2538</v>
      </c>
      <c r="Q1785" s="23" t="n">
        <v>1035</v>
      </c>
      <c r="R1785" s="23" t="n">
        <v>799</v>
      </c>
      <c r="S1785" s="23" t="n">
        <v>1367</v>
      </c>
      <c r="T1785" s="23" t="n">
        <v>490</v>
      </c>
      <c r="U1785" s="23" t="n">
        <f aca="false">IF(I1785="delivery",O1785-SUM(Q1785+R1785),IF(I1785="PO",P1785-SUM(Q1785:R1785)))</f>
        <v>-296</v>
      </c>
      <c r="V1785" s="43" t="n">
        <v>1.803</v>
      </c>
      <c r="W1785" s="43" t="n">
        <v>1.803</v>
      </c>
      <c r="X1785" s="43" t="n">
        <f aca="false">W1785-V1785</f>
        <v>0</v>
      </c>
      <c r="Y1785" s="43"/>
      <c r="Z1785" s="43"/>
      <c r="AA1785" s="43"/>
      <c r="AB1785" s="43"/>
      <c r="AC1785" s="43" t="s">
        <v>10482</v>
      </c>
      <c r="AD1785" s="43"/>
      <c r="AE1785" s="43"/>
      <c r="AF1785" s="43"/>
      <c r="AG1785" s="43" t="n">
        <v>1.803</v>
      </c>
      <c r="AH1785" s="43" t="s">
        <v>13390</v>
      </c>
      <c r="AI1785" s="63" t="s">
        <v>13348</v>
      </c>
      <c r="AJ1785" s="63" t="s">
        <v>13391</v>
      </c>
      <c r="AK1785" s="43" t="s">
        <v>13392</v>
      </c>
      <c r="AL1785" s="43"/>
      <c r="AM1785" s="43"/>
      <c r="AN1785" s="43"/>
      <c r="AO1785" s="43" t="s">
        <v>82</v>
      </c>
      <c r="AP1785" s="23" t="s">
        <v>6397</v>
      </c>
      <c r="BF1785" s="23" t="s">
        <v>10498</v>
      </c>
      <c r="BG1785" s="1" t="s">
        <v>183</v>
      </c>
    </row>
    <row r="1786" s="23" customFormat="true" ht="12.75" hidden="true" customHeight="false" outlineLevel="0" collapsed="false">
      <c r="A1786" s="23" t="s">
        <v>8175</v>
      </c>
      <c r="B1786" s="23" t="s">
        <v>8176</v>
      </c>
      <c r="C1786" s="40" t="s">
        <v>177</v>
      </c>
      <c r="D1786" s="23" t="s">
        <v>82</v>
      </c>
      <c r="E1786" s="23" t="s">
        <v>8177</v>
      </c>
      <c r="F1786" s="23" t="s">
        <v>8178</v>
      </c>
      <c r="G1786" s="23" t="n">
        <v>71</v>
      </c>
      <c r="H1786" s="23" t="n">
        <v>250</v>
      </c>
      <c r="I1786" s="41" t="s">
        <v>180</v>
      </c>
      <c r="K1786" s="23" t="n">
        <v>0</v>
      </c>
      <c r="L1786" s="23" t="n">
        <v>207</v>
      </c>
      <c r="M1786" s="23" t="n">
        <v>1250</v>
      </c>
      <c r="N1786" s="23" t="n">
        <v>0</v>
      </c>
      <c r="O1786" s="23" t="n">
        <f aca="false">K1786+L1786</f>
        <v>207</v>
      </c>
      <c r="P1786" s="23" t="n">
        <f aca="false">K1786+L1786+M1786+N1786</f>
        <v>1457</v>
      </c>
      <c r="Q1786" s="23" t="n">
        <v>0</v>
      </c>
      <c r="R1786" s="23" t="n">
        <v>0</v>
      </c>
      <c r="S1786" s="23" t="n">
        <v>0</v>
      </c>
      <c r="T1786" s="23" t="n">
        <v>0</v>
      </c>
      <c r="U1786" s="23" t="n">
        <f aca="false">IF(I1786="delivery",O1786-SUM(Q1786+R1786),IF(I1786="PO",P1786-SUM(Q1786:R1786)))</f>
        <v>207</v>
      </c>
      <c r="V1786" s="43" t="n">
        <v>17.26</v>
      </c>
      <c r="W1786" s="43" t="n">
        <v>17.26</v>
      </c>
      <c r="X1786" s="43" t="n">
        <f aca="false">W1786-V1786</f>
        <v>0</v>
      </c>
      <c r="Y1786" s="43"/>
      <c r="Z1786" s="43"/>
      <c r="AA1786" s="43"/>
      <c r="AB1786" s="43"/>
      <c r="AC1786" s="43" t="s">
        <v>10482</v>
      </c>
      <c r="AD1786" s="43"/>
      <c r="AE1786" s="43"/>
      <c r="AF1786" s="43"/>
      <c r="AG1786" s="43" t="n">
        <v>17.26</v>
      </c>
      <c r="AH1786" s="43" t="s">
        <v>13393</v>
      </c>
      <c r="AI1786" s="63" t="n">
        <v>250</v>
      </c>
      <c r="AJ1786" s="63" t="n">
        <v>12</v>
      </c>
      <c r="AK1786" s="43"/>
      <c r="AL1786" s="43"/>
      <c r="AM1786" s="43"/>
      <c r="AN1786" s="43"/>
      <c r="AO1786" s="43" t="s">
        <v>82</v>
      </c>
      <c r="AP1786" s="23" t="s">
        <v>6397</v>
      </c>
      <c r="BF1786" s="23" t="s">
        <v>10498</v>
      </c>
      <c r="BG1786" s="1" t="s">
        <v>183</v>
      </c>
    </row>
    <row r="1787" s="23" customFormat="true" ht="12.75" hidden="true" customHeight="false" outlineLevel="0" collapsed="false">
      <c r="A1787" s="23" t="s">
        <v>8179</v>
      </c>
      <c r="B1787" s="23" t="s">
        <v>8180</v>
      </c>
      <c r="C1787" s="40" t="s">
        <v>177</v>
      </c>
      <c r="D1787" s="23" t="s">
        <v>82</v>
      </c>
      <c r="E1787" s="23" t="s">
        <v>8181</v>
      </c>
      <c r="F1787" s="23" t="s">
        <v>8182</v>
      </c>
      <c r="G1787" s="23" t="n">
        <v>91</v>
      </c>
      <c r="H1787" s="23" t="n">
        <v>1000</v>
      </c>
      <c r="I1787" s="41" t="s">
        <v>180</v>
      </c>
      <c r="K1787" s="23" t="n">
        <v>0</v>
      </c>
      <c r="L1787" s="23" t="n">
        <v>39176</v>
      </c>
      <c r="M1787" s="23" t="n">
        <v>0</v>
      </c>
      <c r="N1787" s="23" t="n">
        <v>0</v>
      </c>
      <c r="O1787" s="23" t="n">
        <f aca="false">K1787+L1787</f>
        <v>39176</v>
      </c>
      <c r="P1787" s="23" t="n">
        <f aca="false">K1787+L1787+M1787+N1787</f>
        <v>39176</v>
      </c>
      <c r="Q1787" s="23" t="n">
        <v>7096</v>
      </c>
      <c r="R1787" s="23" t="n">
        <v>3505</v>
      </c>
      <c r="S1787" s="23" t="n">
        <v>5543</v>
      </c>
      <c r="T1787" s="23" t="n">
        <v>3921</v>
      </c>
      <c r="U1787" s="23" t="n">
        <f aca="false">IF(I1787="delivery",O1787-SUM(Q1787+R1787),IF(I1787="PO",P1787-SUM(Q1787:R1787)))</f>
        <v>28575</v>
      </c>
      <c r="V1787" s="43" t="n">
        <v>2.836</v>
      </c>
      <c r="W1787" s="43" t="n">
        <v>2.836</v>
      </c>
      <c r="X1787" s="43" t="n">
        <f aca="false">W1787-V1787</f>
        <v>0</v>
      </c>
      <c r="Y1787" s="43"/>
      <c r="Z1787" s="43"/>
      <c r="AA1787" s="43" t="n">
        <v>2.836</v>
      </c>
      <c r="AB1787" s="43" t="n">
        <v>1.868</v>
      </c>
      <c r="AC1787" s="43" t="s">
        <v>10482</v>
      </c>
      <c r="AD1787" s="43"/>
      <c r="AE1787" s="43"/>
      <c r="AF1787" s="43"/>
      <c r="AG1787" s="43" t="n">
        <v>1.868</v>
      </c>
      <c r="AH1787" s="43" t="s">
        <v>13394</v>
      </c>
      <c r="AI1787" s="63" t="s">
        <v>10553</v>
      </c>
      <c r="AJ1787" s="63" t="s">
        <v>13395</v>
      </c>
      <c r="AK1787" s="43"/>
      <c r="AL1787" s="43"/>
      <c r="AM1787" s="43"/>
      <c r="AN1787" s="43"/>
      <c r="AO1787" s="43" t="s">
        <v>82</v>
      </c>
      <c r="AP1787" s="23" t="s">
        <v>6397</v>
      </c>
      <c r="BF1787" s="23" t="s">
        <v>10498</v>
      </c>
      <c r="BG1787" s="1" t="s">
        <v>183</v>
      </c>
    </row>
    <row r="1788" s="23" customFormat="true" ht="12.75" hidden="true" customHeight="false" outlineLevel="0" collapsed="false">
      <c r="A1788" s="23" t="s">
        <v>8183</v>
      </c>
      <c r="B1788" s="23" t="s">
        <v>8184</v>
      </c>
      <c r="C1788" s="40" t="s">
        <v>177</v>
      </c>
      <c r="D1788" s="23" t="s">
        <v>82</v>
      </c>
      <c r="E1788" s="23" t="s">
        <v>8185</v>
      </c>
      <c r="F1788" s="23" t="s">
        <v>8186</v>
      </c>
      <c r="G1788" s="23" t="n">
        <v>36</v>
      </c>
      <c r="H1788" s="23" t="n">
        <v>1000</v>
      </c>
      <c r="I1788" s="41" t="s">
        <v>180</v>
      </c>
      <c r="K1788" s="23" t="n">
        <v>0</v>
      </c>
      <c r="L1788" s="23" t="n">
        <v>4449</v>
      </c>
      <c r="M1788" s="23" t="n">
        <v>0</v>
      </c>
      <c r="N1788" s="23" t="n">
        <v>0</v>
      </c>
      <c r="O1788" s="23" t="n">
        <f aca="false">K1788+L1788</f>
        <v>4449</v>
      </c>
      <c r="P1788" s="23" t="n">
        <f aca="false">K1788+L1788+M1788+N1788</f>
        <v>4449</v>
      </c>
      <c r="Q1788" s="23" t="n">
        <v>486</v>
      </c>
      <c r="R1788" s="23" t="n">
        <v>287</v>
      </c>
      <c r="S1788" s="23" t="n">
        <v>214</v>
      </c>
      <c r="T1788" s="23" t="n">
        <v>284</v>
      </c>
      <c r="U1788" s="23" t="n">
        <f aca="false">IF(I1788="delivery",O1788-SUM(Q1788+R1788),IF(I1788="PO",P1788-SUM(Q1788:R1788)))</f>
        <v>3676</v>
      </c>
      <c r="V1788" s="43" t="n">
        <v>1.627</v>
      </c>
      <c r="W1788" s="43" t="n">
        <v>1.627</v>
      </c>
      <c r="X1788" s="43" t="n">
        <f aca="false">W1788-V1788</f>
        <v>0</v>
      </c>
      <c r="Y1788" s="43"/>
      <c r="Z1788" s="43"/>
      <c r="AA1788" s="43"/>
      <c r="AB1788" s="43" t="n">
        <v>1.1896</v>
      </c>
      <c r="AC1788" s="43" t="s">
        <v>10482</v>
      </c>
      <c r="AD1788" s="43"/>
      <c r="AE1788" s="43"/>
      <c r="AF1788" s="43"/>
      <c r="AG1788" s="43" t="n">
        <v>1.1896</v>
      </c>
      <c r="AH1788" s="43" t="s">
        <v>13396</v>
      </c>
      <c r="AI1788" s="63" t="s">
        <v>10632</v>
      </c>
      <c r="AJ1788" s="63" t="s">
        <v>13397</v>
      </c>
      <c r="AK1788" s="43"/>
      <c r="AL1788" s="43"/>
      <c r="AM1788" s="43"/>
      <c r="AN1788" s="43"/>
      <c r="AO1788" s="43" t="s">
        <v>82</v>
      </c>
      <c r="AP1788" s="23" t="s">
        <v>6397</v>
      </c>
      <c r="BF1788" s="23" t="s">
        <v>10498</v>
      </c>
      <c r="BG1788" s="1" t="s">
        <v>183</v>
      </c>
    </row>
    <row r="1789" s="23" customFormat="true" ht="12.75" hidden="true" customHeight="false" outlineLevel="0" collapsed="false">
      <c r="A1789" s="23" t="s">
        <v>8191</v>
      </c>
      <c r="B1789" s="23" t="s">
        <v>8192</v>
      </c>
      <c r="C1789" s="40" t="s">
        <v>177</v>
      </c>
      <c r="D1789" s="23" t="s">
        <v>82</v>
      </c>
      <c r="E1789" s="23" t="s">
        <v>8193</v>
      </c>
      <c r="F1789" s="23" t="s">
        <v>8194</v>
      </c>
      <c r="G1789" s="23" t="n">
        <v>36</v>
      </c>
      <c r="H1789" s="23" t="n">
        <v>3000</v>
      </c>
      <c r="I1789" s="41" t="s">
        <v>180</v>
      </c>
      <c r="K1789" s="23" t="n">
        <v>0</v>
      </c>
      <c r="L1789" s="23" t="n">
        <v>18944</v>
      </c>
      <c r="M1789" s="23" t="n">
        <v>0</v>
      </c>
      <c r="N1789" s="23" t="n">
        <v>0</v>
      </c>
      <c r="O1789" s="23" t="n">
        <f aca="false">K1789+L1789</f>
        <v>18944</v>
      </c>
      <c r="P1789" s="23" t="n">
        <f aca="false">K1789+L1789+M1789+N1789</f>
        <v>18944</v>
      </c>
      <c r="Q1789" s="23" t="n">
        <v>7130</v>
      </c>
      <c r="R1789" s="23" t="n">
        <v>16542</v>
      </c>
      <c r="S1789" s="23" t="n">
        <v>16961</v>
      </c>
      <c r="T1789" s="23" t="n">
        <v>11092</v>
      </c>
      <c r="U1789" s="23" t="n">
        <f aca="false">IF(I1789="delivery",O1789-SUM(Q1789+R1789),IF(I1789="PO",P1789-SUM(Q1789:R1789)))</f>
        <v>-4728</v>
      </c>
      <c r="V1789" s="43" t="n">
        <v>0.412</v>
      </c>
      <c r="W1789" s="43" t="n">
        <v>0.408</v>
      </c>
      <c r="X1789" s="43" t="n">
        <f aca="false">W1789-V1789</f>
        <v>-0.004</v>
      </c>
      <c r="Y1789" s="43"/>
      <c r="Z1789" s="43"/>
      <c r="AA1789" s="43" t="n">
        <v>0.46</v>
      </c>
      <c r="AB1789" s="43"/>
      <c r="AC1789" s="43" t="s">
        <v>10482</v>
      </c>
      <c r="AD1789" s="43"/>
      <c r="AE1789" s="43"/>
      <c r="AF1789" s="43"/>
      <c r="AG1789" s="43" t="n">
        <v>0.408</v>
      </c>
      <c r="AH1789" s="43" t="s">
        <v>13398</v>
      </c>
      <c r="AI1789" s="63" t="s">
        <v>10609</v>
      </c>
      <c r="AJ1789" s="63" t="s">
        <v>13391</v>
      </c>
      <c r="AK1789" s="43" t="s">
        <v>13399</v>
      </c>
      <c r="AL1789" s="43"/>
      <c r="AM1789" s="43" t="s">
        <v>12744</v>
      </c>
      <c r="AN1789" s="43"/>
      <c r="AO1789" s="43" t="s">
        <v>82</v>
      </c>
      <c r="AP1789" s="23" t="s">
        <v>6397</v>
      </c>
      <c r="BF1789" s="23" t="s">
        <v>10498</v>
      </c>
      <c r="BG1789" s="1" t="s">
        <v>183</v>
      </c>
    </row>
    <row r="1790" s="23" customFormat="true" ht="12.75" hidden="true" customHeight="false" outlineLevel="0" collapsed="false">
      <c r="A1790" s="23" t="s">
        <v>8195</v>
      </c>
      <c r="B1790" s="23" t="s">
        <v>8196</v>
      </c>
      <c r="C1790" s="40" t="s">
        <v>177</v>
      </c>
      <c r="D1790" s="23" t="s">
        <v>82</v>
      </c>
      <c r="E1790" s="23" t="s">
        <v>8197</v>
      </c>
      <c r="F1790" s="23" t="s">
        <v>8198</v>
      </c>
      <c r="G1790" s="23" t="n">
        <v>81</v>
      </c>
      <c r="H1790" s="23" t="n">
        <v>2000</v>
      </c>
      <c r="I1790" s="41" t="s">
        <v>180</v>
      </c>
      <c r="K1790" s="23" t="n">
        <v>0</v>
      </c>
      <c r="L1790" s="23" t="n">
        <v>516</v>
      </c>
      <c r="M1790" s="23" t="n">
        <v>0</v>
      </c>
      <c r="N1790" s="23" t="n">
        <v>0</v>
      </c>
      <c r="O1790" s="23" t="n">
        <f aca="false">K1790+L1790</f>
        <v>516</v>
      </c>
      <c r="P1790" s="23" t="n">
        <f aca="false">K1790+L1790+M1790+N1790</f>
        <v>516</v>
      </c>
      <c r="Q1790" s="23" t="n">
        <v>286</v>
      </c>
      <c r="R1790" s="23" t="n">
        <v>80</v>
      </c>
      <c r="S1790" s="23" t="n">
        <v>140</v>
      </c>
      <c r="T1790" s="23" t="n">
        <v>62</v>
      </c>
      <c r="U1790" s="23" t="n">
        <f aca="false">IF(I1790="delivery",O1790-SUM(Q1790+R1790),IF(I1790="PO",P1790-SUM(Q1790:R1790)))</f>
        <v>150</v>
      </c>
      <c r="V1790" s="43" t="n">
        <v>0.43</v>
      </c>
      <c r="W1790" s="43" t="n">
        <v>0.43</v>
      </c>
      <c r="X1790" s="43" t="n">
        <f aca="false">W1790-V1790</f>
        <v>0</v>
      </c>
      <c r="Y1790" s="43"/>
      <c r="Z1790" s="43"/>
      <c r="AA1790" s="43" t="n">
        <v>0.43</v>
      </c>
      <c r="AB1790" s="43" t="n">
        <v>0.544</v>
      </c>
      <c r="AC1790" s="43" t="s">
        <v>10482</v>
      </c>
      <c r="AD1790" s="43"/>
      <c r="AE1790" s="43"/>
      <c r="AF1790" s="43"/>
      <c r="AG1790" s="43" t="n">
        <v>0.544</v>
      </c>
      <c r="AH1790" s="43" t="s">
        <v>13400</v>
      </c>
      <c r="AI1790" s="63" t="s">
        <v>13382</v>
      </c>
      <c r="AJ1790" s="63" t="s">
        <v>13373</v>
      </c>
      <c r="AK1790" s="43" t="s">
        <v>13401</v>
      </c>
      <c r="AL1790" s="43"/>
      <c r="AM1790" s="43"/>
      <c r="AN1790" s="43"/>
      <c r="AO1790" s="43" t="s">
        <v>82</v>
      </c>
      <c r="AP1790" s="23" t="s">
        <v>6397</v>
      </c>
      <c r="BF1790" s="23" t="s">
        <v>10498</v>
      </c>
      <c r="BG1790" s="1" t="s">
        <v>183</v>
      </c>
    </row>
    <row r="1791" s="23" customFormat="true" ht="12.75" hidden="true" customHeight="false" outlineLevel="0" collapsed="false">
      <c r="A1791" s="23" t="s">
        <v>8199</v>
      </c>
      <c r="B1791" s="23" t="s">
        <v>8200</v>
      </c>
      <c r="C1791" s="40" t="s">
        <v>177</v>
      </c>
      <c r="D1791" s="23" t="s">
        <v>82</v>
      </c>
      <c r="E1791" s="23" t="s">
        <v>8201</v>
      </c>
      <c r="F1791" s="23" t="s">
        <v>8202</v>
      </c>
      <c r="G1791" s="23" t="n">
        <v>91</v>
      </c>
      <c r="H1791" s="23" t="n">
        <v>1000</v>
      </c>
      <c r="I1791" s="41" t="s">
        <v>180</v>
      </c>
      <c r="K1791" s="23" t="n">
        <v>0</v>
      </c>
      <c r="L1791" s="23" t="n">
        <v>3091</v>
      </c>
      <c r="M1791" s="23" t="n">
        <v>1000</v>
      </c>
      <c r="N1791" s="23" t="n">
        <v>1000</v>
      </c>
      <c r="O1791" s="23" t="n">
        <f aca="false">K1791+L1791</f>
        <v>3091</v>
      </c>
      <c r="P1791" s="23" t="n">
        <f aca="false">K1791+L1791+M1791+N1791</f>
        <v>5091</v>
      </c>
      <c r="Q1791" s="23" t="n">
        <v>3528</v>
      </c>
      <c r="R1791" s="23" t="n">
        <v>1164</v>
      </c>
      <c r="S1791" s="23" t="n">
        <v>924</v>
      </c>
      <c r="T1791" s="23" t="n">
        <v>536</v>
      </c>
      <c r="U1791" s="23" t="n">
        <f aca="false">IF(I1791="delivery",O1791-SUM(Q1791+R1791),IF(I1791="PO",P1791-SUM(Q1791:R1791)))</f>
        <v>-1601</v>
      </c>
      <c r="V1791" s="43" t="n">
        <v>2.8</v>
      </c>
      <c r="W1791" s="43" t="n">
        <v>2.8</v>
      </c>
      <c r="X1791" s="43" t="n">
        <f aca="false">W1791-V1791</f>
        <v>0</v>
      </c>
      <c r="Y1791" s="43"/>
      <c r="Z1791" s="43"/>
      <c r="AA1791" s="43" t="n">
        <v>2.83</v>
      </c>
      <c r="AB1791" s="43"/>
      <c r="AC1791" s="43" t="s">
        <v>10482</v>
      </c>
      <c r="AD1791" s="43"/>
      <c r="AE1791" s="43"/>
      <c r="AF1791" s="43"/>
      <c r="AG1791" s="43" t="n">
        <v>2.752</v>
      </c>
      <c r="AH1791" s="43" t="s">
        <v>13402</v>
      </c>
      <c r="AI1791" s="63" t="s">
        <v>10553</v>
      </c>
      <c r="AJ1791" s="63" t="s">
        <v>13403</v>
      </c>
      <c r="AK1791" s="43"/>
      <c r="AL1791" s="43"/>
      <c r="AM1791" s="43"/>
      <c r="AN1791" s="43"/>
      <c r="AO1791" s="43" t="s">
        <v>82</v>
      </c>
      <c r="AP1791" s="23" t="s">
        <v>6397</v>
      </c>
      <c r="BF1791" s="23" t="s">
        <v>10498</v>
      </c>
      <c r="BG1791" s="1" t="s">
        <v>183</v>
      </c>
    </row>
    <row r="1792" s="23" customFormat="true" ht="12.75" hidden="true" customHeight="false" outlineLevel="0" collapsed="false">
      <c r="A1792" s="23" t="s">
        <v>8203</v>
      </c>
      <c r="B1792" s="23" t="s">
        <v>8204</v>
      </c>
      <c r="C1792" s="40" t="s">
        <v>177</v>
      </c>
      <c r="D1792" s="23" t="s">
        <v>82</v>
      </c>
      <c r="E1792" s="23" t="s">
        <v>8205</v>
      </c>
      <c r="F1792" s="23" t="s">
        <v>8206</v>
      </c>
      <c r="G1792" s="23" t="n">
        <v>51</v>
      </c>
      <c r="H1792" s="23" t="n">
        <v>500</v>
      </c>
      <c r="I1792" s="41" t="s">
        <v>188</v>
      </c>
      <c r="K1792" s="23" t="n">
        <v>0</v>
      </c>
      <c r="L1792" s="23" t="n">
        <v>134</v>
      </c>
      <c r="M1792" s="23" t="n">
        <v>22</v>
      </c>
      <c r="N1792" s="23" t="n">
        <v>0</v>
      </c>
      <c r="O1792" s="23" t="n">
        <f aca="false">K1792+L1792</f>
        <v>134</v>
      </c>
      <c r="P1792" s="23" t="n">
        <f aca="false">K1792+L1792+M1792+N1792</f>
        <v>156</v>
      </c>
      <c r="Q1792" s="23" t="n">
        <v>105</v>
      </c>
      <c r="R1792" s="23" t="n">
        <v>0</v>
      </c>
      <c r="S1792" s="23" t="n">
        <v>83</v>
      </c>
      <c r="T1792" s="23" t="n">
        <v>24</v>
      </c>
      <c r="U1792" s="23" t="n">
        <f aca="false">IF(I1792="delivery",O1792-SUM(Q1792+R1792),IF(I1792="PO",P1792-SUM(Q1792:R1792)))</f>
        <v>51</v>
      </c>
      <c r="V1792" s="43" t="n">
        <v>32.75</v>
      </c>
      <c r="W1792" s="43" t="n">
        <v>32.75</v>
      </c>
      <c r="X1792" s="43" t="n">
        <f aca="false">W1792-V1792</f>
        <v>0</v>
      </c>
      <c r="Y1792" s="43"/>
      <c r="Z1792" s="43"/>
      <c r="AA1792" s="43" t="n">
        <v>32.75</v>
      </c>
      <c r="AB1792" s="43"/>
      <c r="AC1792" s="43" t="s">
        <v>10482</v>
      </c>
      <c r="AD1792" s="43"/>
      <c r="AE1792" s="43"/>
      <c r="AF1792" s="43"/>
      <c r="AG1792" s="43" t="n">
        <v>32.75</v>
      </c>
      <c r="AH1792" s="43" t="s">
        <v>13404</v>
      </c>
      <c r="AI1792" s="63" t="n">
        <v>250</v>
      </c>
      <c r="AJ1792" s="63" t="n">
        <v>12</v>
      </c>
      <c r="AK1792" s="43" t="s">
        <v>13405</v>
      </c>
      <c r="AL1792" s="43"/>
      <c r="AM1792" s="43"/>
      <c r="AN1792" s="43"/>
      <c r="AO1792" s="43" t="s">
        <v>82</v>
      </c>
      <c r="AP1792" s="23" t="s">
        <v>6397</v>
      </c>
      <c r="BF1792" s="23" t="s">
        <v>10498</v>
      </c>
      <c r="BG1792" s="1" t="s">
        <v>183</v>
      </c>
    </row>
    <row r="1793" s="23" customFormat="true" ht="12.75" hidden="true" customHeight="false" outlineLevel="0" collapsed="false">
      <c r="A1793" s="23" t="s">
        <v>8207</v>
      </c>
      <c r="B1793" s="23" t="s">
        <v>8208</v>
      </c>
      <c r="C1793" s="40" t="s">
        <v>177</v>
      </c>
      <c r="D1793" s="23" t="s">
        <v>82</v>
      </c>
      <c r="E1793" s="23" t="s">
        <v>8209</v>
      </c>
      <c r="F1793" s="23" t="s">
        <v>8210</v>
      </c>
      <c r="G1793" s="23" t="n">
        <v>97</v>
      </c>
      <c r="H1793" s="23" t="n">
        <v>500</v>
      </c>
      <c r="I1793" s="41" t="s">
        <v>180</v>
      </c>
      <c r="K1793" s="23" t="n">
        <v>0</v>
      </c>
      <c r="L1793" s="23" t="n">
        <v>726</v>
      </c>
      <c r="M1793" s="23" t="n">
        <v>500</v>
      </c>
      <c r="N1793" s="23" t="n">
        <v>0</v>
      </c>
      <c r="O1793" s="23" t="n">
        <f aca="false">K1793+L1793</f>
        <v>726</v>
      </c>
      <c r="P1793" s="23" t="n">
        <f aca="false">K1793+L1793+M1793+N1793</f>
        <v>1226</v>
      </c>
      <c r="Q1793" s="23" t="n">
        <v>122</v>
      </c>
      <c r="R1793" s="23" t="n">
        <v>322</v>
      </c>
      <c r="S1793" s="23" t="n">
        <v>290</v>
      </c>
      <c r="T1793" s="23" t="n">
        <v>178</v>
      </c>
      <c r="U1793" s="23" t="n">
        <f aca="false">IF(I1793="delivery",O1793-SUM(Q1793+R1793),IF(I1793="PO",P1793-SUM(Q1793:R1793)))</f>
        <v>282</v>
      </c>
      <c r="V1793" s="43" t="n">
        <v>3.75</v>
      </c>
      <c r="W1793" s="43" t="n">
        <v>2.98</v>
      </c>
      <c r="X1793" s="43" t="n">
        <f aca="false">W1793-V1793</f>
        <v>-0.77</v>
      </c>
      <c r="Y1793" s="43"/>
      <c r="Z1793" s="43"/>
      <c r="AA1793" s="43"/>
      <c r="AB1793" s="43"/>
      <c r="AC1793" s="43" t="s">
        <v>10482</v>
      </c>
      <c r="AD1793" s="43"/>
      <c r="AE1793" s="43"/>
      <c r="AF1793" s="43"/>
      <c r="AG1793" s="43" t="n">
        <v>2.98</v>
      </c>
      <c r="AH1793" s="43" t="s">
        <v>13406</v>
      </c>
      <c r="AI1793" s="63" t="n">
        <v>500</v>
      </c>
      <c r="AJ1793" s="63" t="n">
        <v>15</v>
      </c>
      <c r="AK1793" s="43" t="s">
        <v>13038</v>
      </c>
      <c r="AL1793" s="43"/>
      <c r="AM1793" s="43"/>
      <c r="AN1793" s="43"/>
      <c r="AO1793" s="43" t="s">
        <v>82</v>
      </c>
      <c r="AP1793" s="23" t="s">
        <v>6397</v>
      </c>
      <c r="BF1793" s="23" t="s">
        <v>719</v>
      </c>
      <c r="BG1793" s="1" t="s">
        <v>183</v>
      </c>
    </row>
    <row r="1794" s="23" customFormat="true" ht="12.75" hidden="true" customHeight="false" outlineLevel="0" collapsed="false">
      <c r="A1794" s="23" t="s">
        <v>8211</v>
      </c>
      <c r="B1794" s="23" t="s">
        <v>8212</v>
      </c>
      <c r="C1794" s="40" t="s">
        <v>177</v>
      </c>
      <c r="D1794" s="23" t="s">
        <v>82</v>
      </c>
      <c r="E1794" s="23" t="s">
        <v>8213</v>
      </c>
      <c r="F1794" s="23" t="s">
        <v>8214</v>
      </c>
      <c r="G1794" s="23" t="n">
        <v>61</v>
      </c>
      <c r="H1794" s="23" t="n">
        <v>1000</v>
      </c>
      <c r="I1794" s="41" t="s">
        <v>180</v>
      </c>
      <c r="K1794" s="23" t="n">
        <v>0</v>
      </c>
      <c r="L1794" s="23" t="n">
        <v>0</v>
      </c>
      <c r="M1794" s="23" t="n">
        <v>0</v>
      </c>
      <c r="N1794" s="23" t="n">
        <v>1000</v>
      </c>
      <c r="O1794" s="23" t="n">
        <f aca="false">K1794+L1794</f>
        <v>0</v>
      </c>
      <c r="P1794" s="23" t="n">
        <f aca="false">K1794+L1794+M1794+N1794</f>
        <v>1000</v>
      </c>
      <c r="Q1794" s="23" t="n">
        <v>0</v>
      </c>
      <c r="R1794" s="23" t="n">
        <v>559</v>
      </c>
      <c r="S1794" s="23" t="n">
        <v>1671</v>
      </c>
      <c r="T1794" s="23" t="n">
        <v>755</v>
      </c>
      <c r="U1794" s="23" t="n">
        <f aca="false">IF(I1794="delivery",O1794-SUM(Q1794+R1794),IF(I1794="PO",P1794-SUM(Q1794:R1794)))</f>
        <v>-559</v>
      </c>
      <c r="V1794" s="43" t="n">
        <v>0.96</v>
      </c>
      <c r="W1794" s="43" t="n">
        <v>0.95</v>
      </c>
      <c r="X1794" s="43" t="n">
        <f aca="false">W1794-V1794</f>
        <v>-0.0099999999999999</v>
      </c>
      <c r="Y1794" s="43"/>
      <c r="Z1794" s="43"/>
      <c r="AA1794" s="43"/>
      <c r="AB1794" s="43"/>
      <c r="AC1794" s="43" t="s">
        <v>10482</v>
      </c>
      <c r="AD1794" s="43"/>
      <c r="AE1794" s="43"/>
      <c r="AF1794" s="43"/>
      <c r="AG1794" s="43" t="n">
        <v>0.95</v>
      </c>
      <c r="AH1794" s="43" t="s">
        <v>13407</v>
      </c>
      <c r="AI1794" s="63" t="n">
        <v>1000</v>
      </c>
      <c r="AJ1794" s="63" t="n">
        <v>8</v>
      </c>
      <c r="AK1794" s="43" t="s">
        <v>13405</v>
      </c>
      <c r="AL1794" s="43"/>
      <c r="AM1794" s="43"/>
      <c r="AN1794" s="43"/>
      <c r="AO1794" s="43" t="s">
        <v>82</v>
      </c>
      <c r="AP1794" s="23" t="s">
        <v>6397</v>
      </c>
      <c r="BF1794" s="23" t="s">
        <v>10498</v>
      </c>
      <c r="BG1794" s="1" t="s">
        <v>183</v>
      </c>
    </row>
    <row r="1795" s="23" customFormat="true" ht="12.75" hidden="true" customHeight="false" outlineLevel="0" collapsed="false">
      <c r="A1795" s="23" t="s">
        <v>8216</v>
      </c>
      <c r="B1795" s="23" t="s">
        <v>8217</v>
      </c>
      <c r="C1795" s="40" t="s">
        <v>177</v>
      </c>
      <c r="D1795" s="23" t="s">
        <v>82</v>
      </c>
      <c r="E1795" s="23" t="s">
        <v>8218</v>
      </c>
      <c r="F1795" s="23" t="s">
        <v>8219</v>
      </c>
      <c r="G1795" s="23" t="n">
        <v>61</v>
      </c>
      <c r="H1795" s="23" t="n">
        <v>960</v>
      </c>
      <c r="I1795" s="41" t="s">
        <v>180</v>
      </c>
      <c r="K1795" s="23" t="n">
        <v>0</v>
      </c>
      <c r="L1795" s="23" t="n">
        <v>561</v>
      </c>
      <c r="M1795" s="23" t="n">
        <v>410</v>
      </c>
      <c r="N1795" s="23" t="n">
        <v>100</v>
      </c>
      <c r="O1795" s="23" t="n">
        <f aca="false">K1795+L1795</f>
        <v>561</v>
      </c>
      <c r="P1795" s="23" t="n">
        <f aca="false">K1795+L1795+M1795+N1795</f>
        <v>1071</v>
      </c>
      <c r="Q1795" s="23" t="n">
        <v>830</v>
      </c>
      <c r="R1795" s="23" t="n">
        <v>354</v>
      </c>
      <c r="S1795" s="23" t="n">
        <v>470</v>
      </c>
      <c r="T1795" s="23" t="n">
        <v>130</v>
      </c>
      <c r="U1795" s="23" t="n">
        <f aca="false">IF(I1795="delivery",O1795-SUM(Q1795+R1795),IF(I1795="PO",P1795-SUM(Q1795:R1795)))</f>
        <v>-623</v>
      </c>
      <c r="V1795" s="43" t="n">
        <v>1.25</v>
      </c>
      <c r="W1795" s="43" t="n">
        <v>1.23</v>
      </c>
      <c r="X1795" s="43" t="n">
        <f aca="false">W1795-V1795</f>
        <v>-0.02</v>
      </c>
      <c r="Y1795" s="43"/>
      <c r="Z1795" s="43"/>
      <c r="AA1795" s="43"/>
      <c r="AB1795" s="43"/>
      <c r="AC1795" s="43" t="s">
        <v>10482</v>
      </c>
      <c r="AD1795" s="43"/>
      <c r="AE1795" s="43"/>
      <c r="AF1795" s="43"/>
      <c r="AG1795" s="43" t="n">
        <v>1.23</v>
      </c>
      <c r="AH1795" s="43" t="s">
        <v>13408</v>
      </c>
      <c r="AI1795" s="63" t="s">
        <v>13409</v>
      </c>
      <c r="AJ1795" s="63" t="s">
        <v>13410</v>
      </c>
      <c r="AK1795" s="43" t="s">
        <v>13411</v>
      </c>
      <c r="AL1795" s="43"/>
      <c r="AM1795" s="43"/>
      <c r="AN1795" s="43"/>
      <c r="AO1795" s="43" t="s">
        <v>82</v>
      </c>
      <c r="AP1795" s="23" t="s">
        <v>2389</v>
      </c>
      <c r="BF1795" s="23" t="s">
        <v>10498</v>
      </c>
      <c r="BG1795" s="1" t="s">
        <v>183</v>
      </c>
    </row>
    <row r="1796" s="23" customFormat="true" ht="12.75" hidden="true" customHeight="false" outlineLevel="0" collapsed="false">
      <c r="A1796" s="23" t="s">
        <v>8220</v>
      </c>
      <c r="B1796" s="23" t="s">
        <v>8221</v>
      </c>
      <c r="C1796" s="40" t="s">
        <v>177</v>
      </c>
      <c r="D1796" s="23" t="s">
        <v>82</v>
      </c>
      <c r="E1796" s="23" t="s">
        <v>8222</v>
      </c>
      <c r="F1796" s="23" t="s">
        <v>8223</v>
      </c>
      <c r="G1796" s="23" t="n">
        <v>71</v>
      </c>
      <c r="H1796" s="23" t="n">
        <v>300</v>
      </c>
      <c r="I1796" s="41" t="s">
        <v>180</v>
      </c>
      <c r="K1796" s="23" t="n">
        <v>0</v>
      </c>
      <c r="L1796" s="23" t="n">
        <v>715</v>
      </c>
      <c r="M1796" s="23" t="n">
        <v>0</v>
      </c>
      <c r="N1796" s="23" t="n">
        <v>0</v>
      </c>
      <c r="O1796" s="23" t="n">
        <f aca="false">K1796+L1796</f>
        <v>715</v>
      </c>
      <c r="P1796" s="23" t="n">
        <f aca="false">K1796+L1796+M1796+N1796</f>
        <v>715</v>
      </c>
      <c r="Q1796" s="23" t="n">
        <v>426</v>
      </c>
      <c r="R1796" s="23" t="n">
        <v>202</v>
      </c>
      <c r="S1796" s="23" t="n">
        <v>292</v>
      </c>
      <c r="T1796" s="23" t="n">
        <v>128</v>
      </c>
      <c r="U1796" s="23" t="n">
        <f aca="false">IF(I1796="delivery",O1796-SUM(Q1796+R1796),IF(I1796="PO",P1796-SUM(Q1796:R1796)))</f>
        <v>87</v>
      </c>
      <c r="V1796" s="43" t="n">
        <v>7.6</v>
      </c>
      <c r="W1796" s="43" t="n">
        <v>7.6</v>
      </c>
      <c r="X1796" s="43" t="n">
        <f aca="false">W1796-V1796</f>
        <v>0</v>
      </c>
      <c r="Y1796" s="43"/>
      <c r="Z1796" s="43"/>
      <c r="AA1796" s="43"/>
      <c r="AB1796" s="43"/>
      <c r="AC1796" s="43" t="s">
        <v>10482</v>
      </c>
      <c r="AD1796" s="43"/>
      <c r="AE1796" s="43"/>
      <c r="AF1796" s="43"/>
      <c r="AG1796" s="43" t="n">
        <v>7.6</v>
      </c>
      <c r="AH1796" s="43" t="s">
        <v>13412</v>
      </c>
      <c r="AI1796" s="63" t="n">
        <v>300</v>
      </c>
      <c r="AJ1796" s="63" t="n">
        <v>12</v>
      </c>
      <c r="AK1796" s="43" t="s">
        <v>13413</v>
      </c>
      <c r="AL1796" s="43"/>
      <c r="AM1796" s="43"/>
      <c r="AN1796" s="43"/>
      <c r="AO1796" s="43" t="s">
        <v>82</v>
      </c>
      <c r="AP1796" s="23" t="s">
        <v>2389</v>
      </c>
      <c r="BF1796" s="23" t="s">
        <v>10498</v>
      </c>
      <c r="BG1796" s="1" t="s">
        <v>183</v>
      </c>
    </row>
    <row r="1797" s="23" customFormat="true" ht="12.75" hidden="true" customHeight="false" outlineLevel="0" collapsed="false">
      <c r="A1797" s="23" t="s">
        <v>8224</v>
      </c>
      <c r="B1797" s="23" t="s">
        <v>8225</v>
      </c>
      <c r="C1797" s="40" t="s">
        <v>177</v>
      </c>
      <c r="D1797" s="23" t="s">
        <v>82</v>
      </c>
      <c r="E1797" s="23" t="s">
        <v>8226</v>
      </c>
      <c r="F1797" s="23" t="s">
        <v>8227</v>
      </c>
      <c r="G1797" s="23" t="n">
        <v>71</v>
      </c>
      <c r="H1797" s="23" t="n">
        <v>300</v>
      </c>
      <c r="I1797" s="41" t="s">
        <v>180</v>
      </c>
      <c r="K1797" s="23" t="n">
        <v>0</v>
      </c>
      <c r="L1797" s="23" t="n">
        <v>342</v>
      </c>
      <c r="M1797" s="23" t="n">
        <v>300</v>
      </c>
      <c r="N1797" s="23" t="n">
        <v>300</v>
      </c>
      <c r="O1797" s="23" t="n">
        <f aca="false">K1797+L1797</f>
        <v>342</v>
      </c>
      <c r="P1797" s="23" t="n">
        <f aca="false">K1797+L1797+M1797+N1797</f>
        <v>942</v>
      </c>
      <c r="Q1797" s="23" t="n">
        <v>560</v>
      </c>
      <c r="R1797" s="23" t="n">
        <v>240</v>
      </c>
      <c r="S1797" s="23" t="n">
        <v>250</v>
      </c>
      <c r="T1797" s="23" t="n">
        <v>200</v>
      </c>
      <c r="U1797" s="23" t="n">
        <f aca="false">IF(I1797="delivery",O1797-SUM(Q1797+R1797),IF(I1797="PO",P1797-SUM(Q1797:R1797)))</f>
        <v>-458</v>
      </c>
      <c r="V1797" s="43" t="n">
        <v>7.6</v>
      </c>
      <c r="W1797" s="43" t="n">
        <v>7.6</v>
      </c>
      <c r="X1797" s="43" t="n">
        <f aca="false">W1797-V1797</f>
        <v>0</v>
      </c>
      <c r="Y1797" s="43"/>
      <c r="Z1797" s="43"/>
      <c r="AA1797" s="43" t="n">
        <v>7.6</v>
      </c>
      <c r="AB1797" s="43"/>
      <c r="AC1797" s="43" t="s">
        <v>10482</v>
      </c>
      <c r="AD1797" s="43"/>
      <c r="AE1797" s="43"/>
      <c r="AF1797" s="43"/>
      <c r="AG1797" s="43" t="n">
        <v>7.6</v>
      </c>
      <c r="AH1797" s="43" t="s">
        <v>13412</v>
      </c>
      <c r="AI1797" s="63" t="n">
        <v>300</v>
      </c>
      <c r="AJ1797" s="63" t="n">
        <v>12</v>
      </c>
      <c r="AK1797" s="43" t="s">
        <v>13413</v>
      </c>
      <c r="AL1797" s="43"/>
      <c r="AM1797" s="43"/>
      <c r="AN1797" s="43"/>
      <c r="AO1797" s="43" t="s">
        <v>82</v>
      </c>
      <c r="AP1797" s="23" t="s">
        <v>2389</v>
      </c>
      <c r="BF1797" s="23" t="s">
        <v>10498</v>
      </c>
      <c r="BG1797" s="1" t="s">
        <v>183</v>
      </c>
    </row>
    <row r="1798" s="23" customFormat="true" ht="12.75" hidden="true" customHeight="false" outlineLevel="0" collapsed="false">
      <c r="A1798" s="23" t="s">
        <v>8228</v>
      </c>
      <c r="B1798" s="23" t="s">
        <v>8229</v>
      </c>
      <c r="C1798" s="40" t="s">
        <v>177</v>
      </c>
      <c r="D1798" s="23" t="s">
        <v>82</v>
      </c>
      <c r="E1798" s="23" t="s">
        <v>8230</v>
      </c>
      <c r="F1798" s="23" t="s">
        <v>8231</v>
      </c>
      <c r="G1798" s="23" t="n">
        <v>61</v>
      </c>
      <c r="H1798" s="23" t="n">
        <v>44</v>
      </c>
      <c r="I1798" s="41" t="s">
        <v>180</v>
      </c>
      <c r="K1798" s="23" t="n">
        <v>0</v>
      </c>
      <c r="L1798" s="23" t="n">
        <v>237</v>
      </c>
      <c r="M1798" s="23" t="n">
        <v>0</v>
      </c>
      <c r="N1798" s="23" t="n">
        <v>0</v>
      </c>
      <c r="O1798" s="23" t="n">
        <f aca="false">K1798+L1798</f>
        <v>237</v>
      </c>
      <c r="P1798" s="23" t="n">
        <f aca="false">K1798+L1798+M1798+N1798</f>
        <v>237</v>
      </c>
      <c r="Q1798" s="23" t="n">
        <v>106</v>
      </c>
      <c r="R1798" s="23" t="n">
        <v>12</v>
      </c>
      <c r="S1798" s="23" t="n">
        <v>12</v>
      </c>
      <c r="T1798" s="23" t="n">
        <v>12</v>
      </c>
      <c r="U1798" s="23" t="n">
        <f aca="false">IF(I1798="delivery",O1798-SUM(Q1798+R1798),IF(I1798="PO",P1798-SUM(Q1798:R1798)))</f>
        <v>119</v>
      </c>
      <c r="V1798" s="43" t="n">
        <v>0.88</v>
      </c>
      <c r="W1798" s="43" t="n">
        <v>0.88</v>
      </c>
      <c r="X1798" s="43" t="n">
        <f aca="false">W1798-V1798</f>
        <v>0</v>
      </c>
      <c r="Y1798" s="43"/>
      <c r="Z1798" s="43"/>
      <c r="AA1798" s="43" t="n">
        <v>0.88</v>
      </c>
      <c r="AB1798" s="43" t="n">
        <v>0.97</v>
      </c>
      <c r="AC1798" s="43" t="s">
        <v>10482</v>
      </c>
      <c r="AD1798" s="43"/>
      <c r="AE1798" s="43"/>
      <c r="AF1798" s="43"/>
      <c r="AG1798" s="43" t="n">
        <v>0.97</v>
      </c>
      <c r="AH1798" s="43" t="s">
        <v>13414</v>
      </c>
      <c r="AI1798" s="63" t="s">
        <v>13415</v>
      </c>
      <c r="AJ1798" s="63" t="s">
        <v>13416</v>
      </c>
      <c r="AK1798" s="43" t="s">
        <v>13417</v>
      </c>
      <c r="AL1798" s="43"/>
      <c r="AM1798" s="43"/>
      <c r="AN1798" s="43"/>
      <c r="AO1798" s="43" t="s">
        <v>82</v>
      </c>
      <c r="AP1798" s="23" t="s">
        <v>2389</v>
      </c>
      <c r="BF1798" s="23" t="s">
        <v>10498</v>
      </c>
      <c r="BG1798" s="1" t="s">
        <v>183</v>
      </c>
    </row>
    <row r="1799" s="23" customFormat="true" ht="12.75" hidden="true" customHeight="false" outlineLevel="0" collapsed="false">
      <c r="A1799" s="23" t="s">
        <v>8232</v>
      </c>
      <c r="B1799" s="23" t="s">
        <v>8233</v>
      </c>
      <c r="C1799" s="40" t="s">
        <v>177</v>
      </c>
      <c r="D1799" s="23" t="s">
        <v>82</v>
      </c>
      <c r="E1799" s="23" t="s">
        <v>8234</v>
      </c>
      <c r="F1799" s="23" t="s">
        <v>8235</v>
      </c>
      <c r="G1799" s="23" t="n">
        <v>56</v>
      </c>
      <c r="H1799" s="23" t="n">
        <v>750</v>
      </c>
      <c r="I1799" s="41" t="s">
        <v>180</v>
      </c>
      <c r="K1799" s="23" t="n">
        <v>0</v>
      </c>
      <c r="L1799" s="23" t="n">
        <v>139</v>
      </c>
      <c r="M1799" s="23" t="n">
        <v>0</v>
      </c>
      <c r="N1799" s="23" t="n">
        <v>0</v>
      </c>
      <c r="O1799" s="23" t="n">
        <f aca="false">K1799+L1799</f>
        <v>139</v>
      </c>
      <c r="P1799" s="23" t="n">
        <f aca="false">K1799+L1799+M1799+N1799</f>
        <v>139</v>
      </c>
      <c r="Q1799" s="23" t="n">
        <v>106</v>
      </c>
      <c r="R1799" s="23" t="n">
        <v>12</v>
      </c>
      <c r="S1799" s="23" t="n">
        <v>12</v>
      </c>
      <c r="T1799" s="23" t="n">
        <v>12</v>
      </c>
      <c r="U1799" s="23" t="n">
        <f aca="false">IF(I1799="delivery",O1799-SUM(Q1799+R1799),IF(I1799="PO",P1799-SUM(Q1799:R1799)))</f>
        <v>21</v>
      </c>
      <c r="V1799" s="43" t="n">
        <v>0.9</v>
      </c>
      <c r="W1799" s="43" t="n">
        <v>0.9</v>
      </c>
      <c r="X1799" s="43" t="n">
        <f aca="false">W1799-V1799</f>
        <v>0</v>
      </c>
      <c r="Y1799" s="43"/>
      <c r="Z1799" s="43"/>
      <c r="AA1799" s="43" t="n">
        <v>1.34</v>
      </c>
      <c r="AB1799" s="43" t="n">
        <v>0.87</v>
      </c>
      <c r="AC1799" s="43" t="s">
        <v>10482</v>
      </c>
      <c r="AD1799" s="43"/>
      <c r="AE1799" s="43"/>
      <c r="AF1799" s="43"/>
      <c r="AG1799" s="43" t="n">
        <v>0.87</v>
      </c>
      <c r="AH1799" s="43" t="s">
        <v>13418</v>
      </c>
      <c r="AI1799" s="63" t="s">
        <v>13419</v>
      </c>
      <c r="AJ1799" s="63" t="s">
        <v>13420</v>
      </c>
      <c r="AK1799" s="43" t="s">
        <v>13421</v>
      </c>
      <c r="AL1799" s="43"/>
      <c r="AM1799" s="43"/>
      <c r="AN1799" s="43"/>
      <c r="AO1799" s="43" t="s">
        <v>82</v>
      </c>
      <c r="AP1799" s="23" t="s">
        <v>2389</v>
      </c>
      <c r="BF1799" s="23" t="s">
        <v>10498</v>
      </c>
      <c r="BG1799" s="1" t="s">
        <v>183</v>
      </c>
    </row>
    <row r="1800" s="23" customFormat="true" ht="12.75" hidden="true" customHeight="false" outlineLevel="0" collapsed="false">
      <c r="A1800" s="23" t="s">
        <v>8236</v>
      </c>
      <c r="B1800" s="23" t="s">
        <v>8237</v>
      </c>
      <c r="C1800" s="40" t="s">
        <v>177</v>
      </c>
      <c r="D1800" s="23" t="s">
        <v>82</v>
      </c>
      <c r="E1800" s="23" t="s">
        <v>8238</v>
      </c>
      <c r="F1800" s="23" t="s">
        <v>8239</v>
      </c>
      <c r="G1800" s="23" t="n">
        <v>61</v>
      </c>
      <c r="H1800" s="23" t="n">
        <v>960</v>
      </c>
      <c r="I1800" s="41" t="s">
        <v>180</v>
      </c>
      <c r="K1800" s="23" t="n">
        <v>0</v>
      </c>
      <c r="L1800" s="23" t="n">
        <v>3397</v>
      </c>
      <c r="M1800" s="23" t="n">
        <v>0</v>
      </c>
      <c r="N1800" s="23" t="n">
        <v>0</v>
      </c>
      <c r="O1800" s="23" t="n">
        <f aca="false">K1800+L1800</f>
        <v>3397</v>
      </c>
      <c r="P1800" s="23" t="n">
        <f aca="false">K1800+L1800+M1800+N1800</f>
        <v>3397</v>
      </c>
      <c r="Q1800" s="23" t="n">
        <v>599</v>
      </c>
      <c r="R1800" s="23" t="n">
        <v>164</v>
      </c>
      <c r="S1800" s="23" t="n">
        <v>279</v>
      </c>
      <c r="T1800" s="23" t="n">
        <v>49</v>
      </c>
      <c r="U1800" s="23" t="n">
        <f aca="false">IF(I1800="delivery",O1800-SUM(Q1800+R1800),IF(I1800="PO",P1800-SUM(Q1800:R1800)))</f>
        <v>2634</v>
      </c>
      <c r="V1800" s="43" t="n">
        <v>1.232</v>
      </c>
      <c r="W1800" s="43" t="n">
        <v>1.232</v>
      </c>
      <c r="X1800" s="43" t="n">
        <f aca="false">W1800-V1800</f>
        <v>0</v>
      </c>
      <c r="Y1800" s="43"/>
      <c r="Z1800" s="43"/>
      <c r="AA1800" s="43"/>
      <c r="AB1800" s="43" t="n">
        <v>1.224</v>
      </c>
      <c r="AC1800" s="43" t="s">
        <v>10482</v>
      </c>
      <c r="AD1800" s="43"/>
      <c r="AE1800" s="43"/>
      <c r="AF1800" s="43"/>
      <c r="AG1800" s="43" t="n">
        <v>1.224</v>
      </c>
      <c r="AH1800" s="43" t="s">
        <v>13422</v>
      </c>
      <c r="AI1800" s="63" t="s">
        <v>13423</v>
      </c>
      <c r="AJ1800" s="63" t="s">
        <v>13424</v>
      </c>
      <c r="AK1800" s="43" t="s">
        <v>13425</v>
      </c>
      <c r="AL1800" s="43"/>
      <c r="AM1800" s="43"/>
      <c r="AN1800" s="43"/>
      <c r="AO1800" s="43" t="s">
        <v>82</v>
      </c>
      <c r="AP1800" s="23" t="s">
        <v>2389</v>
      </c>
      <c r="BF1800" s="23" t="s">
        <v>10498</v>
      </c>
      <c r="BG1800" s="1" t="s">
        <v>183</v>
      </c>
    </row>
    <row r="1801" s="23" customFormat="true" ht="12.75" hidden="true" customHeight="false" outlineLevel="0" collapsed="false">
      <c r="A1801" s="23" t="s">
        <v>8240</v>
      </c>
      <c r="B1801" s="23" t="s">
        <v>8241</v>
      </c>
      <c r="C1801" s="40" t="s">
        <v>177</v>
      </c>
      <c r="D1801" s="23" t="s">
        <v>82</v>
      </c>
      <c r="E1801" s="23" t="s">
        <v>8242</v>
      </c>
      <c r="F1801" s="23" t="s">
        <v>8243</v>
      </c>
      <c r="G1801" s="23" t="n">
        <v>61</v>
      </c>
      <c r="H1801" s="23" t="n">
        <v>480</v>
      </c>
      <c r="I1801" s="41" t="s">
        <v>180</v>
      </c>
      <c r="K1801" s="23" t="n">
        <v>0</v>
      </c>
      <c r="L1801" s="23" t="n">
        <v>3768</v>
      </c>
      <c r="M1801" s="23" t="n">
        <v>5760</v>
      </c>
      <c r="N1801" s="23" t="n">
        <v>1920</v>
      </c>
      <c r="O1801" s="23" t="n">
        <f aca="false">K1801+L1801</f>
        <v>3768</v>
      </c>
      <c r="P1801" s="23" t="n">
        <f aca="false">K1801+L1801+M1801+N1801</f>
        <v>11448</v>
      </c>
      <c r="Q1801" s="23" t="n">
        <v>8472</v>
      </c>
      <c r="R1801" s="23" t="n">
        <v>7484</v>
      </c>
      <c r="S1801" s="23" t="n">
        <v>8749</v>
      </c>
      <c r="T1801" s="23" t="n">
        <v>4215</v>
      </c>
      <c r="U1801" s="23" t="n">
        <f aca="false">IF(I1801="delivery",O1801-SUM(Q1801+R1801),IF(I1801="PO",P1801-SUM(Q1801:R1801)))</f>
        <v>-12188</v>
      </c>
      <c r="V1801" s="43" t="n">
        <v>1.565</v>
      </c>
      <c r="W1801" s="43" t="n">
        <v>1.565</v>
      </c>
      <c r="X1801" s="43" t="n">
        <f aca="false">W1801-V1801</f>
        <v>0</v>
      </c>
      <c r="Y1801" s="43"/>
      <c r="Z1801" s="43"/>
      <c r="AA1801" s="43" t="n">
        <v>1.65</v>
      </c>
      <c r="AB1801" s="43"/>
      <c r="AC1801" s="43" t="s">
        <v>10482</v>
      </c>
      <c r="AD1801" s="43"/>
      <c r="AE1801" s="43"/>
      <c r="AF1801" s="43"/>
      <c r="AG1801" s="43" t="n">
        <v>1.565</v>
      </c>
      <c r="AH1801" s="43" t="s">
        <v>13426</v>
      </c>
      <c r="AI1801" s="63" t="s">
        <v>13427</v>
      </c>
      <c r="AJ1801" s="63" t="s">
        <v>13428</v>
      </c>
      <c r="AK1801" s="43" t="s">
        <v>13429</v>
      </c>
      <c r="AL1801" s="43"/>
      <c r="AM1801" s="43"/>
      <c r="AN1801" s="43"/>
      <c r="AO1801" s="43" t="s">
        <v>82</v>
      </c>
      <c r="AP1801" s="23" t="s">
        <v>2389</v>
      </c>
      <c r="BF1801" s="23" t="s">
        <v>10498</v>
      </c>
      <c r="BG1801" s="1" t="s">
        <v>183</v>
      </c>
    </row>
    <row r="1802" s="23" customFormat="true" ht="12.75" hidden="true" customHeight="false" outlineLevel="0" collapsed="false">
      <c r="A1802" s="23" t="s">
        <v>8244</v>
      </c>
      <c r="B1802" s="23" t="s">
        <v>8245</v>
      </c>
      <c r="C1802" s="40" t="s">
        <v>177</v>
      </c>
      <c r="D1802" s="23" t="s">
        <v>82</v>
      </c>
      <c r="E1802" s="23" t="s">
        <v>8246</v>
      </c>
      <c r="F1802" s="23" t="s">
        <v>8247</v>
      </c>
      <c r="G1802" s="23" t="n">
        <v>61</v>
      </c>
      <c r="H1802" s="23" t="n">
        <v>480</v>
      </c>
      <c r="I1802" s="41" t="s">
        <v>180</v>
      </c>
      <c r="K1802" s="23" t="n">
        <v>0</v>
      </c>
      <c r="L1802" s="23" t="n">
        <v>1061</v>
      </c>
      <c r="M1802" s="23" t="n">
        <v>0</v>
      </c>
      <c r="N1802" s="23" t="n">
        <v>0</v>
      </c>
      <c r="O1802" s="23" t="n">
        <f aca="false">K1802+L1802</f>
        <v>1061</v>
      </c>
      <c r="P1802" s="23" t="n">
        <f aca="false">K1802+L1802+M1802+N1802</f>
        <v>1061</v>
      </c>
      <c r="Q1802" s="23" t="n">
        <v>207</v>
      </c>
      <c r="R1802" s="23" t="n">
        <v>236</v>
      </c>
      <c r="S1802" s="23" t="n">
        <v>88</v>
      </c>
      <c r="T1802" s="23" t="n">
        <v>128</v>
      </c>
      <c r="U1802" s="23" t="n">
        <f aca="false">IF(I1802="delivery",O1802-SUM(Q1802+R1802),IF(I1802="PO",P1802-SUM(Q1802:R1802)))</f>
        <v>618</v>
      </c>
      <c r="V1802" s="43" t="n">
        <v>1.484</v>
      </c>
      <c r="W1802" s="43" t="n">
        <v>1.44</v>
      </c>
      <c r="X1802" s="43" t="n">
        <f aca="false">W1802-V1802</f>
        <v>-0.044</v>
      </c>
      <c r="Y1802" s="43"/>
      <c r="Z1802" s="43"/>
      <c r="AA1802" s="43" t="n">
        <v>1.55</v>
      </c>
      <c r="AB1802" s="43" t="n">
        <v>1.44</v>
      </c>
      <c r="AC1802" s="43" t="s">
        <v>10482</v>
      </c>
      <c r="AD1802" s="43"/>
      <c r="AE1802" s="43"/>
      <c r="AF1802" s="43"/>
      <c r="AG1802" s="43" t="n">
        <v>1.44</v>
      </c>
      <c r="AH1802" s="43" t="s">
        <v>13430</v>
      </c>
      <c r="AI1802" s="63" t="s">
        <v>13431</v>
      </c>
      <c r="AJ1802" s="63" t="s">
        <v>13432</v>
      </c>
      <c r="AK1802" s="43" t="s">
        <v>13433</v>
      </c>
      <c r="AL1802" s="43"/>
      <c r="AM1802" s="43"/>
      <c r="AN1802" s="43"/>
      <c r="AO1802" s="43" t="s">
        <v>82</v>
      </c>
      <c r="AP1802" s="23" t="s">
        <v>2389</v>
      </c>
      <c r="AQ1802" s="23" t="s">
        <v>13434</v>
      </c>
      <c r="BF1802" s="23" t="s">
        <v>10498</v>
      </c>
      <c r="BG1802" s="1" t="s">
        <v>183</v>
      </c>
    </row>
    <row r="1803" s="23" customFormat="true" ht="12.75" hidden="true" customHeight="false" outlineLevel="0" collapsed="false">
      <c r="A1803" s="23" t="s">
        <v>8248</v>
      </c>
      <c r="B1803" s="23" t="s">
        <v>8249</v>
      </c>
      <c r="C1803" s="40" t="s">
        <v>177</v>
      </c>
      <c r="D1803" s="23" t="s">
        <v>82</v>
      </c>
      <c r="E1803" s="23" t="s">
        <v>8250</v>
      </c>
      <c r="F1803" s="23" t="s">
        <v>8251</v>
      </c>
      <c r="G1803" s="23" t="n">
        <v>61</v>
      </c>
      <c r="H1803" s="23" t="n">
        <v>480</v>
      </c>
      <c r="I1803" s="41" t="s">
        <v>180</v>
      </c>
      <c r="K1803" s="23" t="n">
        <v>0</v>
      </c>
      <c r="L1803" s="23" t="n">
        <v>271</v>
      </c>
      <c r="M1803" s="23" t="n">
        <v>0</v>
      </c>
      <c r="N1803" s="23" t="n">
        <v>0</v>
      </c>
      <c r="O1803" s="23" t="n">
        <f aca="false">K1803+L1803</f>
        <v>271</v>
      </c>
      <c r="P1803" s="23" t="n">
        <f aca="false">K1803+L1803+M1803+N1803</f>
        <v>271</v>
      </c>
      <c r="Q1803" s="23" t="n">
        <v>406</v>
      </c>
      <c r="R1803" s="23" t="n">
        <v>304</v>
      </c>
      <c r="S1803" s="23" t="n">
        <v>247</v>
      </c>
      <c r="T1803" s="23" t="n">
        <v>134</v>
      </c>
      <c r="U1803" s="23" t="n">
        <f aca="false">IF(I1803="delivery",O1803-SUM(Q1803+R1803),IF(I1803="PO",P1803-SUM(Q1803:R1803)))</f>
        <v>-439</v>
      </c>
      <c r="V1803" s="43" t="n">
        <v>1.565</v>
      </c>
      <c r="W1803" s="43" t="n">
        <v>1.565</v>
      </c>
      <c r="X1803" s="43" t="n">
        <f aca="false">W1803-V1803</f>
        <v>0</v>
      </c>
      <c r="Y1803" s="43"/>
      <c r="Z1803" s="43"/>
      <c r="AA1803" s="43" t="n">
        <v>1.945</v>
      </c>
      <c r="AB1803" s="43"/>
      <c r="AC1803" s="43" t="s">
        <v>10482</v>
      </c>
      <c r="AD1803" s="43"/>
      <c r="AE1803" s="43"/>
      <c r="AF1803" s="43"/>
      <c r="AG1803" s="43" t="n">
        <v>1.565</v>
      </c>
      <c r="AH1803" s="43" t="s">
        <v>13426</v>
      </c>
      <c r="AI1803" s="63" t="s">
        <v>13427</v>
      </c>
      <c r="AJ1803" s="63" t="s">
        <v>13428</v>
      </c>
      <c r="AK1803" s="43" t="s">
        <v>13429</v>
      </c>
      <c r="AL1803" s="43"/>
      <c r="AM1803" s="43"/>
      <c r="AN1803" s="43"/>
      <c r="AO1803" s="43" t="s">
        <v>82</v>
      </c>
      <c r="AP1803" s="23" t="s">
        <v>2389</v>
      </c>
      <c r="BF1803" s="23" t="s">
        <v>10498</v>
      </c>
      <c r="BG1803" s="1" t="s">
        <v>183</v>
      </c>
    </row>
    <row r="1804" s="23" customFormat="true" ht="12.75" hidden="true" customHeight="false" outlineLevel="0" collapsed="false">
      <c r="A1804" s="23" t="s">
        <v>8252</v>
      </c>
      <c r="B1804" s="23" t="s">
        <v>8253</v>
      </c>
      <c r="C1804" s="40" t="s">
        <v>177</v>
      </c>
      <c r="D1804" s="23" t="s">
        <v>82</v>
      </c>
      <c r="E1804" s="23" t="s">
        <v>8254</v>
      </c>
      <c r="F1804" s="23" t="s">
        <v>8255</v>
      </c>
      <c r="G1804" s="23" t="n">
        <v>61</v>
      </c>
      <c r="H1804" s="23" t="n">
        <v>960</v>
      </c>
      <c r="I1804" s="41" t="s">
        <v>180</v>
      </c>
      <c r="K1804" s="23" t="n">
        <v>0</v>
      </c>
      <c r="L1804" s="23" t="n">
        <v>3511</v>
      </c>
      <c r="M1804" s="23" t="n">
        <v>0</v>
      </c>
      <c r="N1804" s="23" t="n">
        <v>0</v>
      </c>
      <c r="O1804" s="23" t="n">
        <f aca="false">K1804+L1804</f>
        <v>3511</v>
      </c>
      <c r="P1804" s="23" t="n">
        <f aca="false">K1804+L1804+M1804+N1804</f>
        <v>3511</v>
      </c>
      <c r="Q1804" s="23" t="n">
        <v>2175</v>
      </c>
      <c r="R1804" s="23" t="n">
        <v>1401</v>
      </c>
      <c r="S1804" s="23" t="n">
        <v>1989</v>
      </c>
      <c r="T1804" s="23" t="n">
        <v>506</v>
      </c>
      <c r="U1804" s="23" t="n">
        <f aca="false">IF(I1804="delivery",O1804-SUM(Q1804+R1804),IF(I1804="PO",P1804-SUM(Q1804:R1804)))</f>
        <v>-65</v>
      </c>
      <c r="V1804" s="43" t="n">
        <v>1.305</v>
      </c>
      <c r="W1804" s="43" t="n">
        <v>1.236</v>
      </c>
      <c r="X1804" s="43" t="n">
        <f aca="false">W1804-V1804</f>
        <v>-0.069</v>
      </c>
      <c r="Y1804" s="43"/>
      <c r="Z1804" s="43"/>
      <c r="AA1804" s="43"/>
      <c r="AB1804" s="43"/>
      <c r="AC1804" s="43" t="s">
        <v>10482</v>
      </c>
      <c r="AD1804" s="43"/>
      <c r="AE1804" s="43"/>
      <c r="AF1804" s="43"/>
      <c r="AG1804" s="43" t="n">
        <v>1.236</v>
      </c>
      <c r="AH1804" s="43" t="s">
        <v>13435</v>
      </c>
      <c r="AI1804" s="63" t="s">
        <v>13423</v>
      </c>
      <c r="AJ1804" s="63" t="s">
        <v>13424</v>
      </c>
      <c r="AK1804" s="43" t="s">
        <v>13436</v>
      </c>
      <c r="AL1804" s="43"/>
      <c r="AM1804" s="43"/>
      <c r="AN1804" s="43"/>
      <c r="AO1804" s="43" t="s">
        <v>82</v>
      </c>
      <c r="AP1804" s="23" t="s">
        <v>2389</v>
      </c>
      <c r="BF1804" s="23" t="s">
        <v>10498</v>
      </c>
      <c r="BG1804" s="1" t="s">
        <v>183</v>
      </c>
    </row>
    <row r="1805" s="23" customFormat="true" ht="12.75" hidden="true" customHeight="false" outlineLevel="0" collapsed="false">
      <c r="A1805" s="23" t="s">
        <v>8256</v>
      </c>
      <c r="B1805" s="23" t="s">
        <v>8257</v>
      </c>
      <c r="C1805" s="40" t="s">
        <v>177</v>
      </c>
      <c r="D1805" s="23" t="s">
        <v>82</v>
      </c>
      <c r="E1805" s="23" t="s">
        <v>8258</v>
      </c>
      <c r="F1805" s="23" t="s">
        <v>8259</v>
      </c>
      <c r="G1805" s="23" t="n">
        <v>61</v>
      </c>
      <c r="H1805" s="23" t="n">
        <v>480</v>
      </c>
      <c r="I1805" s="41" t="s">
        <v>180</v>
      </c>
      <c r="K1805" s="23" t="n">
        <v>791</v>
      </c>
      <c r="L1805" s="23" t="n">
        <v>363</v>
      </c>
      <c r="M1805" s="23" t="n">
        <v>0</v>
      </c>
      <c r="N1805" s="23" t="n">
        <v>0</v>
      </c>
      <c r="O1805" s="23" t="n">
        <f aca="false">K1805+L1805</f>
        <v>1154</v>
      </c>
      <c r="P1805" s="23" t="n">
        <f aca="false">K1805+L1805+M1805+N1805</f>
        <v>1154</v>
      </c>
      <c r="Q1805" s="23" t="n">
        <v>103</v>
      </c>
      <c r="R1805" s="23" t="n">
        <v>67</v>
      </c>
      <c r="S1805" s="23" t="n">
        <v>100</v>
      </c>
      <c r="T1805" s="23" t="n">
        <v>0</v>
      </c>
      <c r="U1805" s="23" t="n">
        <f aca="false">IF(I1805="delivery",O1805-SUM(Q1805+R1805),IF(I1805="PO",P1805-SUM(Q1805:R1805)))</f>
        <v>984</v>
      </c>
      <c r="V1805" s="43" t="n">
        <v>1.58</v>
      </c>
      <c r="W1805" s="43" t="n">
        <v>1.58</v>
      </c>
      <c r="X1805" s="43" t="n">
        <f aca="false">W1805-V1805</f>
        <v>0</v>
      </c>
      <c r="Y1805" s="43"/>
      <c r="Z1805" s="43"/>
      <c r="AA1805" s="43"/>
      <c r="AB1805" s="43" t="n">
        <v>1.565</v>
      </c>
      <c r="AC1805" s="43" t="s">
        <v>10482</v>
      </c>
      <c r="AD1805" s="43"/>
      <c r="AE1805" s="43"/>
      <c r="AF1805" s="43"/>
      <c r="AG1805" s="43" t="n">
        <v>1.565</v>
      </c>
      <c r="AH1805" s="43" t="s">
        <v>13437</v>
      </c>
      <c r="AI1805" s="63" t="s">
        <v>13438</v>
      </c>
      <c r="AJ1805" s="63" t="s">
        <v>13439</v>
      </c>
      <c r="AK1805" s="43" t="s">
        <v>13440</v>
      </c>
      <c r="AL1805" s="43"/>
      <c r="AM1805" s="43"/>
      <c r="AN1805" s="43"/>
      <c r="AO1805" s="43" t="s">
        <v>82</v>
      </c>
      <c r="AP1805" s="23" t="s">
        <v>2389</v>
      </c>
      <c r="BF1805" s="23" t="s">
        <v>10498</v>
      </c>
      <c r="BG1805" s="1" t="s">
        <v>183</v>
      </c>
    </row>
    <row r="1806" s="23" customFormat="true" ht="12.75" hidden="true" customHeight="false" outlineLevel="0" collapsed="false">
      <c r="A1806" s="23" t="s">
        <v>8260</v>
      </c>
      <c r="B1806" s="23" t="s">
        <v>8261</v>
      </c>
      <c r="C1806" s="40" t="s">
        <v>177</v>
      </c>
      <c r="D1806" s="23" t="s">
        <v>82</v>
      </c>
      <c r="E1806" s="23" t="s">
        <v>8262</v>
      </c>
      <c r="F1806" s="23" t="s">
        <v>8263</v>
      </c>
      <c r="G1806" s="23" t="n">
        <v>61</v>
      </c>
      <c r="H1806" s="23" t="n">
        <v>480</v>
      </c>
      <c r="I1806" s="41" t="s">
        <v>180</v>
      </c>
      <c r="K1806" s="23" t="n">
        <v>0</v>
      </c>
      <c r="L1806" s="23" t="n">
        <v>1027</v>
      </c>
      <c r="M1806" s="23" t="n">
        <v>0</v>
      </c>
      <c r="N1806" s="23" t="n">
        <v>0</v>
      </c>
      <c r="O1806" s="23" t="n">
        <f aca="false">K1806+L1806</f>
        <v>1027</v>
      </c>
      <c r="P1806" s="23" t="n">
        <f aca="false">K1806+L1806+M1806+N1806</f>
        <v>1027</v>
      </c>
      <c r="Q1806" s="23" t="n">
        <v>0</v>
      </c>
      <c r="R1806" s="23" t="n">
        <v>72</v>
      </c>
      <c r="S1806" s="23" t="n">
        <v>65</v>
      </c>
      <c r="T1806" s="23" t="n">
        <v>355</v>
      </c>
      <c r="U1806" s="23" t="n">
        <f aca="false">IF(I1806="delivery",O1806-SUM(Q1806+R1806),IF(I1806="PO",P1806-SUM(Q1806:R1806)))</f>
        <v>955</v>
      </c>
      <c r="V1806" s="43" t="n">
        <v>1.565</v>
      </c>
      <c r="W1806" s="43" t="n">
        <v>1.565</v>
      </c>
      <c r="X1806" s="43" t="n">
        <f aca="false">W1806-V1806</f>
        <v>0</v>
      </c>
      <c r="Y1806" s="43"/>
      <c r="Z1806" s="43"/>
      <c r="AA1806" s="43" t="n">
        <v>1.55</v>
      </c>
      <c r="AB1806" s="43"/>
      <c r="AC1806" s="43" t="s">
        <v>10482</v>
      </c>
      <c r="AD1806" s="43"/>
      <c r="AE1806" s="43"/>
      <c r="AF1806" s="43"/>
      <c r="AG1806" s="43" t="n">
        <v>1.565</v>
      </c>
      <c r="AH1806" s="43" t="s">
        <v>13441</v>
      </c>
      <c r="AI1806" s="63" t="s">
        <v>13431</v>
      </c>
      <c r="AJ1806" s="63" t="s">
        <v>13442</v>
      </c>
      <c r="AK1806" s="43" t="s">
        <v>13443</v>
      </c>
      <c r="AL1806" s="43"/>
      <c r="AM1806" s="43"/>
      <c r="AN1806" s="43"/>
      <c r="AO1806" s="43" t="s">
        <v>82</v>
      </c>
      <c r="AP1806" s="23" t="s">
        <v>2389</v>
      </c>
      <c r="BF1806" s="23" t="s">
        <v>10498</v>
      </c>
      <c r="BG1806" s="1" t="s">
        <v>183</v>
      </c>
    </row>
    <row r="1807" s="23" customFormat="true" ht="12.75" hidden="true" customHeight="false" outlineLevel="0" collapsed="false">
      <c r="A1807" s="23" t="s">
        <v>8264</v>
      </c>
      <c r="B1807" s="23" t="s">
        <v>8265</v>
      </c>
      <c r="C1807" s="40" t="s">
        <v>177</v>
      </c>
      <c r="D1807" s="23" t="s">
        <v>82</v>
      </c>
      <c r="E1807" s="23" t="s">
        <v>8266</v>
      </c>
      <c r="F1807" s="23" t="s">
        <v>8267</v>
      </c>
      <c r="G1807" s="23" t="n">
        <v>371</v>
      </c>
      <c r="H1807" s="23" t="n">
        <v>2500</v>
      </c>
      <c r="I1807" s="41" t="s">
        <v>180</v>
      </c>
      <c r="K1807" s="23" t="n">
        <v>0</v>
      </c>
      <c r="L1807" s="23" t="n">
        <v>878</v>
      </c>
      <c r="M1807" s="23" t="n">
        <v>0</v>
      </c>
      <c r="N1807" s="23" t="n">
        <v>0</v>
      </c>
      <c r="O1807" s="23" t="n">
        <f aca="false">K1807+L1807</f>
        <v>878</v>
      </c>
      <c r="P1807" s="23" t="n">
        <f aca="false">K1807+L1807+M1807+N1807</f>
        <v>878</v>
      </c>
      <c r="Q1807" s="23" t="n">
        <v>286</v>
      </c>
      <c r="R1807" s="23" t="n">
        <v>80</v>
      </c>
      <c r="S1807" s="23" t="n">
        <v>140</v>
      </c>
      <c r="T1807" s="23" t="n">
        <v>62</v>
      </c>
      <c r="U1807" s="23" t="n">
        <f aca="false">IF(I1807="delivery",O1807-SUM(Q1807+R1807),IF(I1807="PO",P1807-SUM(Q1807:R1807)))</f>
        <v>512</v>
      </c>
      <c r="V1807" s="43" t="n">
        <v>1.5</v>
      </c>
      <c r="W1807" s="43" t="n">
        <v>1.5</v>
      </c>
      <c r="X1807" s="43" t="n">
        <f aca="false">W1807-V1807</f>
        <v>0</v>
      </c>
      <c r="Y1807" s="43"/>
      <c r="Z1807" s="43"/>
      <c r="AA1807" s="43" t="n">
        <v>1.5</v>
      </c>
      <c r="AB1807" s="43"/>
      <c r="AC1807" s="43" t="s">
        <v>10482</v>
      </c>
      <c r="AD1807" s="43"/>
      <c r="AE1807" s="43"/>
      <c r="AF1807" s="43"/>
      <c r="AG1807" s="43" t="n">
        <v>1.5</v>
      </c>
      <c r="AH1807" s="43" t="s">
        <v>13444</v>
      </c>
      <c r="AI1807" s="63" t="n">
        <v>2500</v>
      </c>
      <c r="AJ1807" s="63" t="n">
        <v>26</v>
      </c>
      <c r="AK1807" s="43" t="s">
        <v>13445</v>
      </c>
      <c r="AL1807" s="43"/>
      <c r="AM1807" s="43"/>
      <c r="AN1807" s="43"/>
      <c r="AO1807" s="43" t="s">
        <v>82</v>
      </c>
      <c r="AP1807" s="23" t="s">
        <v>2389</v>
      </c>
      <c r="AQ1807" s="23" t="s">
        <v>13446</v>
      </c>
      <c r="BF1807" s="23" t="s">
        <v>10498</v>
      </c>
      <c r="BG1807" s="1" t="s">
        <v>183</v>
      </c>
    </row>
    <row r="1808" s="23" customFormat="true" ht="12.75" hidden="true" customHeight="false" outlineLevel="0" collapsed="false">
      <c r="A1808" s="23" t="s">
        <v>8268</v>
      </c>
      <c r="B1808" s="23" t="s">
        <v>8269</v>
      </c>
      <c r="C1808" s="40" t="s">
        <v>177</v>
      </c>
      <c r="D1808" s="23" t="s">
        <v>82</v>
      </c>
      <c r="E1808" s="23" t="s">
        <v>8270</v>
      </c>
      <c r="F1808" s="23" t="s">
        <v>8271</v>
      </c>
      <c r="G1808" s="23" t="n">
        <v>371</v>
      </c>
      <c r="H1808" s="23" t="n">
        <v>2500</v>
      </c>
      <c r="I1808" s="41" t="s">
        <v>180</v>
      </c>
      <c r="K1808" s="23" t="n">
        <v>0</v>
      </c>
      <c r="L1808" s="23" t="n">
        <v>326</v>
      </c>
      <c r="M1808" s="23" t="n">
        <v>0</v>
      </c>
      <c r="N1808" s="23" t="n">
        <v>0</v>
      </c>
      <c r="O1808" s="23" t="n">
        <f aca="false">K1808+L1808</f>
        <v>326</v>
      </c>
      <c r="P1808" s="23" t="n">
        <f aca="false">K1808+L1808+M1808+N1808</f>
        <v>326</v>
      </c>
      <c r="Q1808" s="23" t="n">
        <v>286</v>
      </c>
      <c r="R1808" s="23" t="n">
        <v>80</v>
      </c>
      <c r="S1808" s="23" t="n">
        <v>140</v>
      </c>
      <c r="T1808" s="23" t="n">
        <v>62</v>
      </c>
      <c r="U1808" s="23" t="n">
        <f aca="false">IF(I1808="delivery",O1808-SUM(Q1808+R1808),IF(I1808="PO",P1808-SUM(Q1808:R1808)))</f>
        <v>-40</v>
      </c>
      <c r="V1808" s="43" t="n">
        <v>1.5</v>
      </c>
      <c r="W1808" s="43" t="n">
        <v>1.5</v>
      </c>
      <c r="X1808" s="43" t="n">
        <f aca="false">W1808-V1808</f>
        <v>0</v>
      </c>
      <c r="Y1808" s="43"/>
      <c r="Z1808" s="43"/>
      <c r="AA1808" s="43" t="n">
        <v>1.5</v>
      </c>
      <c r="AB1808" s="43"/>
      <c r="AC1808" s="43" t="s">
        <v>10482</v>
      </c>
      <c r="AD1808" s="43"/>
      <c r="AE1808" s="43"/>
      <c r="AF1808" s="43"/>
      <c r="AG1808" s="43" t="n">
        <v>1.5</v>
      </c>
      <c r="AH1808" s="43" t="s">
        <v>13444</v>
      </c>
      <c r="AI1808" s="63" t="n">
        <v>2500</v>
      </c>
      <c r="AJ1808" s="63" t="n">
        <v>26</v>
      </c>
      <c r="AK1808" s="43" t="s">
        <v>13445</v>
      </c>
      <c r="AL1808" s="43"/>
      <c r="AM1808" s="43"/>
      <c r="AN1808" s="43"/>
      <c r="AO1808" s="43" t="s">
        <v>82</v>
      </c>
      <c r="AP1808" s="23" t="s">
        <v>2389</v>
      </c>
      <c r="AQ1808" s="23" t="s">
        <v>13446</v>
      </c>
      <c r="BF1808" s="23" t="s">
        <v>10498</v>
      </c>
      <c r="BG1808" s="1" t="s">
        <v>183</v>
      </c>
    </row>
    <row r="1809" s="23" customFormat="true" ht="12.75" hidden="true" customHeight="false" outlineLevel="0" collapsed="false">
      <c r="A1809" s="23" t="s">
        <v>8272</v>
      </c>
      <c r="B1809" s="23" t="s">
        <v>8273</v>
      </c>
      <c r="C1809" s="40" t="s">
        <v>177</v>
      </c>
      <c r="D1809" s="23" t="s">
        <v>82</v>
      </c>
      <c r="E1809" s="23" t="s">
        <v>8274</v>
      </c>
      <c r="F1809" s="23" t="s">
        <v>8275</v>
      </c>
      <c r="G1809" s="23" t="n">
        <v>61</v>
      </c>
      <c r="H1809" s="23" t="n">
        <v>4000</v>
      </c>
      <c r="I1809" s="41" t="s">
        <v>180</v>
      </c>
      <c r="K1809" s="23" t="n">
        <v>5416</v>
      </c>
      <c r="L1809" s="23" t="n">
        <v>1991</v>
      </c>
      <c r="M1809" s="23" t="n">
        <v>60</v>
      </c>
      <c r="N1809" s="23" t="n">
        <v>0</v>
      </c>
      <c r="O1809" s="23" t="n">
        <f aca="false">K1809+L1809</f>
        <v>7407</v>
      </c>
      <c r="P1809" s="23" t="n">
        <f aca="false">K1809+L1809+M1809+N1809</f>
        <v>7467</v>
      </c>
      <c r="Q1809" s="23" t="n">
        <v>663</v>
      </c>
      <c r="R1809" s="23" t="n">
        <v>578</v>
      </c>
      <c r="S1809" s="23" t="n">
        <v>711</v>
      </c>
      <c r="T1809" s="23" t="n">
        <v>392</v>
      </c>
      <c r="U1809" s="23" t="n">
        <f aca="false">IF(I1809="delivery",O1809-SUM(Q1809+R1809),IF(I1809="PO",P1809-SUM(Q1809:R1809)))</f>
        <v>6166</v>
      </c>
      <c r="V1809" s="43" t="n">
        <v>0.8675</v>
      </c>
      <c r="W1809" s="43" t="n">
        <v>0.8675</v>
      </c>
      <c r="X1809" s="43" t="n">
        <f aca="false">W1809-V1809</f>
        <v>0</v>
      </c>
      <c r="Y1809" s="43"/>
      <c r="Z1809" s="43"/>
      <c r="AA1809" s="43" t="n">
        <v>0.9</v>
      </c>
      <c r="AB1809" s="43" t="n">
        <v>0.826</v>
      </c>
      <c r="AC1809" s="43" t="s">
        <v>10482</v>
      </c>
      <c r="AD1809" s="43"/>
      <c r="AE1809" s="43"/>
      <c r="AF1809" s="43"/>
      <c r="AG1809" s="43" t="n">
        <v>0.826</v>
      </c>
      <c r="AH1809" s="43" t="s">
        <v>13447</v>
      </c>
      <c r="AI1809" s="63" t="s">
        <v>13448</v>
      </c>
      <c r="AJ1809" s="63" t="s">
        <v>13449</v>
      </c>
      <c r="AK1809" s="43" t="s">
        <v>13450</v>
      </c>
      <c r="AL1809" s="43"/>
      <c r="AM1809" s="43"/>
      <c r="AN1809" s="43"/>
      <c r="AO1809" s="43" t="s">
        <v>82</v>
      </c>
      <c r="AP1809" s="23" t="s">
        <v>2389</v>
      </c>
      <c r="BF1809" s="23" t="s">
        <v>10498</v>
      </c>
      <c r="BG1809" s="1" t="s">
        <v>183</v>
      </c>
    </row>
    <row r="1810" s="23" customFormat="true" ht="12.75" hidden="true" customHeight="false" outlineLevel="0" collapsed="false">
      <c r="A1810" s="23" t="s">
        <v>8276</v>
      </c>
      <c r="B1810" s="23" t="s">
        <v>8277</v>
      </c>
      <c r="C1810" s="40" t="s">
        <v>177</v>
      </c>
      <c r="D1810" s="23" t="s">
        <v>82</v>
      </c>
      <c r="E1810" s="23" t="s">
        <v>8278</v>
      </c>
      <c r="F1810" s="23" t="s">
        <v>8279</v>
      </c>
      <c r="G1810" s="23" t="n">
        <v>46</v>
      </c>
      <c r="H1810" s="23" t="n">
        <v>750</v>
      </c>
      <c r="I1810" s="41" t="s">
        <v>180</v>
      </c>
      <c r="K1810" s="23" t="n">
        <v>0</v>
      </c>
      <c r="L1810" s="23" t="n">
        <v>556</v>
      </c>
      <c r="M1810" s="23" t="n">
        <v>0</v>
      </c>
      <c r="N1810" s="23" t="n">
        <v>0</v>
      </c>
      <c r="O1810" s="23" t="n">
        <f aca="false">K1810+L1810</f>
        <v>556</v>
      </c>
      <c r="P1810" s="23" t="n">
        <f aca="false">K1810+L1810+M1810+N1810</f>
        <v>556</v>
      </c>
      <c r="Q1810" s="23" t="n">
        <v>205</v>
      </c>
      <c r="R1810" s="23" t="n">
        <v>0</v>
      </c>
      <c r="S1810" s="23" t="n">
        <v>0</v>
      </c>
      <c r="T1810" s="23" t="n">
        <v>0</v>
      </c>
      <c r="U1810" s="23" t="n">
        <f aca="false">IF(I1810="delivery",O1810-SUM(Q1810+R1810),IF(I1810="PO",P1810-SUM(Q1810:R1810)))</f>
        <v>351</v>
      </c>
      <c r="V1810" s="43" t="n">
        <v>1.55</v>
      </c>
      <c r="W1810" s="43" t="n">
        <v>1.55</v>
      </c>
      <c r="X1810" s="43" t="n">
        <f aca="false">W1810-V1810</f>
        <v>0</v>
      </c>
      <c r="Y1810" s="43"/>
      <c r="Z1810" s="43"/>
      <c r="AA1810" s="43"/>
      <c r="AB1810" s="43" t="n">
        <v>2.25</v>
      </c>
      <c r="AC1810" s="43" t="s">
        <v>10482</v>
      </c>
      <c r="AD1810" s="43"/>
      <c r="AE1810" s="43"/>
      <c r="AF1810" s="43"/>
      <c r="AG1810" s="43" t="n">
        <v>2.25</v>
      </c>
      <c r="AH1810" s="43" t="s">
        <v>13451</v>
      </c>
      <c r="AI1810" s="63" t="n">
        <v>750</v>
      </c>
      <c r="AJ1810" s="63" t="n">
        <v>7</v>
      </c>
      <c r="AK1810" s="43" t="s">
        <v>13452</v>
      </c>
      <c r="AL1810" s="43"/>
      <c r="AM1810" s="43"/>
      <c r="AN1810" s="43"/>
      <c r="AO1810" s="43" t="s">
        <v>82</v>
      </c>
      <c r="AP1810" s="23" t="s">
        <v>2389</v>
      </c>
      <c r="BF1810" s="23" t="s">
        <v>10498</v>
      </c>
      <c r="BG1810" s="1" t="s">
        <v>183</v>
      </c>
    </row>
    <row r="1811" s="23" customFormat="true" ht="12.75" hidden="true" customHeight="false" outlineLevel="0" collapsed="false">
      <c r="A1811" s="23" t="s">
        <v>8280</v>
      </c>
      <c r="B1811" s="23" t="s">
        <v>8281</v>
      </c>
      <c r="C1811" s="40" t="s">
        <v>177</v>
      </c>
      <c r="D1811" s="23" t="s">
        <v>82</v>
      </c>
      <c r="E1811" s="23" t="s">
        <v>8282</v>
      </c>
      <c r="F1811" s="23" t="s">
        <v>8283</v>
      </c>
      <c r="G1811" s="23" t="n">
        <v>61</v>
      </c>
      <c r="H1811" s="23" t="n">
        <v>570</v>
      </c>
      <c r="I1811" s="41" t="s">
        <v>180</v>
      </c>
      <c r="K1811" s="23" t="n">
        <v>0</v>
      </c>
      <c r="L1811" s="23" t="n">
        <v>50</v>
      </c>
      <c r="M1811" s="23" t="n">
        <v>1140</v>
      </c>
      <c r="N1811" s="23" t="n">
        <v>0</v>
      </c>
      <c r="O1811" s="23" t="n">
        <f aca="false">K1811+L1811</f>
        <v>50</v>
      </c>
      <c r="P1811" s="23" t="n">
        <f aca="false">K1811+L1811+M1811+N1811</f>
        <v>1190</v>
      </c>
      <c r="Q1811" s="23" t="n">
        <v>160</v>
      </c>
      <c r="R1811" s="23" t="n">
        <v>2243</v>
      </c>
      <c r="S1811" s="23" t="n">
        <v>2688</v>
      </c>
      <c r="T1811" s="23" t="n">
        <v>1645</v>
      </c>
      <c r="U1811" s="23" t="n">
        <f aca="false">IF(I1811="delivery",O1811-SUM(Q1811+R1811),IF(I1811="PO",P1811-SUM(Q1811:R1811)))</f>
        <v>-2353</v>
      </c>
      <c r="V1811" s="43" t="n">
        <v>1.69</v>
      </c>
      <c r="W1811" s="43" t="n">
        <v>1.74</v>
      </c>
      <c r="X1811" s="43" t="n">
        <f aca="false">W1811-V1811</f>
        <v>0.05</v>
      </c>
      <c r="Y1811" s="43"/>
      <c r="Z1811" s="43"/>
      <c r="AA1811" s="43"/>
      <c r="AB1811" s="43"/>
      <c r="AC1811" s="43" t="s">
        <v>10482</v>
      </c>
      <c r="AD1811" s="43"/>
      <c r="AE1811" s="43"/>
      <c r="AF1811" s="43"/>
      <c r="AG1811" s="43" t="n">
        <v>1.74</v>
      </c>
      <c r="AH1811" s="43" t="s">
        <v>13453</v>
      </c>
      <c r="AI1811" s="63" t="s">
        <v>13454</v>
      </c>
      <c r="AJ1811" s="63" t="s">
        <v>13320</v>
      </c>
      <c r="AK1811" s="43" t="s">
        <v>13455</v>
      </c>
      <c r="AL1811" s="43"/>
      <c r="AM1811" s="43"/>
      <c r="AN1811" s="43"/>
      <c r="AO1811" s="43" t="s">
        <v>82</v>
      </c>
      <c r="AP1811" s="23" t="s">
        <v>2389</v>
      </c>
      <c r="BF1811" s="23" t="s">
        <v>10498</v>
      </c>
      <c r="BG1811" s="1" t="s">
        <v>183</v>
      </c>
    </row>
    <row r="1812" s="23" customFormat="true" ht="12.75" hidden="true" customHeight="false" outlineLevel="0" collapsed="false">
      <c r="A1812" s="23" t="s">
        <v>8284</v>
      </c>
      <c r="B1812" s="23" t="s">
        <v>8285</v>
      </c>
      <c r="C1812" s="40" t="s">
        <v>177</v>
      </c>
      <c r="D1812" s="23" t="s">
        <v>82</v>
      </c>
      <c r="E1812" s="23" t="s">
        <v>8286</v>
      </c>
      <c r="F1812" s="23" t="s">
        <v>8287</v>
      </c>
      <c r="G1812" s="23" t="n">
        <v>46</v>
      </c>
      <c r="H1812" s="23" t="n">
        <v>750</v>
      </c>
      <c r="I1812" s="41" t="s">
        <v>180</v>
      </c>
      <c r="K1812" s="23" t="n">
        <v>2828</v>
      </c>
      <c r="L1812" s="23" t="n">
        <v>652</v>
      </c>
      <c r="M1812" s="23" t="n">
        <v>0</v>
      </c>
      <c r="N1812" s="23" t="n">
        <v>0</v>
      </c>
      <c r="O1812" s="23" t="n">
        <f aca="false">K1812+L1812</f>
        <v>3480</v>
      </c>
      <c r="P1812" s="23" t="n">
        <f aca="false">K1812+L1812+M1812+N1812</f>
        <v>3480</v>
      </c>
      <c r="Q1812" s="23" t="n">
        <v>572</v>
      </c>
      <c r="R1812" s="23" t="n">
        <v>160</v>
      </c>
      <c r="S1812" s="23" t="n">
        <v>280</v>
      </c>
      <c r="T1812" s="23" t="n">
        <v>124</v>
      </c>
      <c r="U1812" s="23" t="n">
        <f aca="false">IF(I1812="delivery",O1812-SUM(Q1812+R1812),IF(I1812="PO",P1812-SUM(Q1812:R1812)))</f>
        <v>2748</v>
      </c>
      <c r="V1812" s="43" t="n">
        <v>2.36</v>
      </c>
      <c r="W1812" s="43" t="n">
        <v>2.36</v>
      </c>
      <c r="X1812" s="43" t="n">
        <f aca="false">W1812-V1812</f>
        <v>0</v>
      </c>
      <c r="Y1812" s="43"/>
      <c r="Z1812" s="43"/>
      <c r="AA1812" s="43"/>
      <c r="AB1812" s="43" t="n">
        <v>1.94</v>
      </c>
      <c r="AC1812" s="43" t="s">
        <v>10482</v>
      </c>
      <c r="AD1812" s="43"/>
      <c r="AE1812" s="43"/>
      <c r="AF1812" s="43"/>
      <c r="AG1812" s="43" t="n">
        <v>1.94</v>
      </c>
      <c r="AH1812" s="43" t="s">
        <v>13456</v>
      </c>
      <c r="AI1812" s="63" t="s">
        <v>13457</v>
      </c>
      <c r="AJ1812" s="63" t="s">
        <v>13458</v>
      </c>
      <c r="AK1812" s="43" t="s">
        <v>13459</v>
      </c>
      <c r="AL1812" s="43"/>
      <c r="AM1812" s="43"/>
      <c r="AN1812" s="43"/>
      <c r="AO1812" s="43" t="s">
        <v>82</v>
      </c>
      <c r="AP1812" s="23" t="s">
        <v>2389</v>
      </c>
      <c r="BF1812" s="23" t="s">
        <v>10498</v>
      </c>
      <c r="BG1812" s="1" t="s">
        <v>183</v>
      </c>
    </row>
    <row r="1813" s="23" customFormat="true" ht="12.75" hidden="true" customHeight="false" outlineLevel="0" collapsed="false">
      <c r="A1813" s="23" t="s">
        <v>8288</v>
      </c>
      <c r="B1813" s="23" t="s">
        <v>8289</v>
      </c>
      <c r="C1813" s="40" t="s">
        <v>177</v>
      </c>
      <c r="D1813" s="23" t="s">
        <v>82</v>
      </c>
      <c r="E1813" s="23" t="s">
        <v>8290</v>
      </c>
      <c r="F1813" s="23" t="s">
        <v>8291</v>
      </c>
      <c r="G1813" s="23" t="n">
        <v>61</v>
      </c>
      <c r="H1813" s="23" t="n">
        <v>480</v>
      </c>
      <c r="I1813" s="41" t="s">
        <v>180</v>
      </c>
      <c r="K1813" s="23" t="n">
        <v>0</v>
      </c>
      <c r="L1813" s="23" t="n">
        <v>431</v>
      </c>
      <c r="M1813" s="23" t="n">
        <v>0</v>
      </c>
      <c r="N1813" s="23" t="n">
        <v>0</v>
      </c>
      <c r="O1813" s="23" t="n">
        <f aca="false">K1813+L1813</f>
        <v>431</v>
      </c>
      <c r="P1813" s="23" t="n">
        <f aca="false">K1813+L1813+M1813+N1813</f>
        <v>431</v>
      </c>
      <c r="Q1813" s="23" t="n">
        <v>286</v>
      </c>
      <c r="R1813" s="23" t="n">
        <v>80</v>
      </c>
      <c r="S1813" s="23" t="n">
        <v>140</v>
      </c>
      <c r="T1813" s="23" t="n">
        <v>62</v>
      </c>
      <c r="U1813" s="23" t="n">
        <f aca="false">IF(I1813="delivery",O1813-SUM(Q1813+R1813),IF(I1813="PO",P1813-SUM(Q1813:R1813)))</f>
        <v>65</v>
      </c>
      <c r="V1813" s="43" t="n">
        <v>1.55</v>
      </c>
      <c r="W1813" s="43" t="n">
        <v>1.5</v>
      </c>
      <c r="X1813" s="43" t="n">
        <f aca="false">W1813-V1813</f>
        <v>-0.05</v>
      </c>
      <c r="Y1813" s="43"/>
      <c r="Z1813" s="43"/>
      <c r="AA1813" s="43"/>
      <c r="AB1813" s="43"/>
      <c r="AC1813" s="43" t="s">
        <v>10482</v>
      </c>
      <c r="AD1813" s="43"/>
      <c r="AE1813" s="43" t="s">
        <v>13460</v>
      </c>
      <c r="AF1813" s="43"/>
      <c r="AG1813" s="43" t="n">
        <v>1.5</v>
      </c>
      <c r="AH1813" s="43" t="s">
        <v>13461</v>
      </c>
      <c r="AI1813" s="63" t="s">
        <v>13438</v>
      </c>
      <c r="AJ1813" s="64" t="s">
        <v>13439</v>
      </c>
      <c r="AK1813" s="43" t="s">
        <v>13462</v>
      </c>
      <c r="AL1813" s="43"/>
      <c r="AM1813" s="43"/>
      <c r="AN1813" s="43"/>
      <c r="AO1813" s="43" t="s">
        <v>82</v>
      </c>
      <c r="AP1813" s="23" t="s">
        <v>2389</v>
      </c>
      <c r="BF1813" s="23" t="s">
        <v>10498</v>
      </c>
      <c r="BG1813" s="1" t="s">
        <v>183</v>
      </c>
    </row>
    <row r="1814" s="23" customFormat="true" ht="12.75" hidden="true" customHeight="false" outlineLevel="0" collapsed="false">
      <c r="A1814" s="23" t="s">
        <v>8292</v>
      </c>
      <c r="B1814" s="23" t="s">
        <v>8293</v>
      </c>
      <c r="C1814" s="40" t="s">
        <v>177</v>
      </c>
      <c r="D1814" s="23" t="s">
        <v>82</v>
      </c>
      <c r="E1814" s="23" t="s">
        <v>8294</v>
      </c>
      <c r="F1814" s="23" t="s">
        <v>8295</v>
      </c>
      <c r="G1814" s="23" t="n">
        <v>46</v>
      </c>
      <c r="H1814" s="23" t="n">
        <v>750</v>
      </c>
      <c r="I1814" s="41" t="s">
        <v>180</v>
      </c>
      <c r="K1814" s="23" t="n">
        <v>0</v>
      </c>
      <c r="L1814" s="23" t="n">
        <v>1547</v>
      </c>
      <c r="M1814" s="23" t="n">
        <v>0</v>
      </c>
      <c r="N1814" s="23" t="n">
        <v>0</v>
      </c>
      <c r="O1814" s="23" t="n">
        <f aca="false">K1814+L1814</f>
        <v>1547</v>
      </c>
      <c r="P1814" s="23" t="n">
        <f aca="false">K1814+L1814+M1814+N1814</f>
        <v>1547</v>
      </c>
      <c r="Q1814" s="23" t="n">
        <v>377</v>
      </c>
      <c r="R1814" s="23" t="n">
        <v>498</v>
      </c>
      <c r="S1814" s="23" t="n">
        <v>571</v>
      </c>
      <c r="T1814" s="23" t="n">
        <v>330</v>
      </c>
      <c r="U1814" s="23" t="n">
        <f aca="false">IF(I1814="delivery",O1814-SUM(Q1814+R1814),IF(I1814="PO",P1814-SUM(Q1814:R1814)))</f>
        <v>672</v>
      </c>
      <c r="V1814" s="43" t="n">
        <v>1.44</v>
      </c>
      <c r="W1814" s="43" t="n">
        <v>1.44</v>
      </c>
      <c r="X1814" s="43" t="n">
        <f aca="false">W1814-V1814</f>
        <v>0</v>
      </c>
      <c r="Y1814" s="43"/>
      <c r="Z1814" s="43"/>
      <c r="AA1814" s="43" t="n">
        <v>1.55</v>
      </c>
      <c r="AB1814" s="43" t="n">
        <v>1.476</v>
      </c>
      <c r="AC1814" s="43" t="s">
        <v>10482</v>
      </c>
      <c r="AD1814" s="43"/>
      <c r="AE1814" s="43"/>
      <c r="AF1814" s="43"/>
      <c r="AG1814" s="43" t="n">
        <v>1.476</v>
      </c>
      <c r="AH1814" s="43" t="s">
        <v>13463</v>
      </c>
      <c r="AI1814" s="63" t="s">
        <v>13464</v>
      </c>
      <c r="AJ1814" s="63" t="s">
        <v>13465</v>
      </c>
      <c r="AK1814" s="43" t="s">
        <v>13466</v>
      </c>
      <c r="AL1814" s="43"/>
      <c r="AM1814" s="43"/>
      <c r="AN1814" s="43"/>
      <c r="AO1814" s="43" t="s">
        <v>82</v>
      </c>
      <c r="AP1814" s="23" t="s">
        <v>2389</v>
      </c>
      <c r="BF1814" s="23" t="s">
        <v>10498</v>
      </c>
      <c r="BG1814" s="1" t="s">
        <v>183</v>
      </c>
    </row>
    <row r="1815" s="23" customFormat="true" ht="12.75" hidden="true" customHeight="false" outlineLevel="0" collapsed="false">
      <c r="A1815" s="23" t="s">
        <v>8300</v>
      </c>
      <c r="B1815" s="23" t="s">
        <v>8301</v>
      </c>
      <c r="C1815" s="40" t="s">
        <v>177</v>
      </c>
      <c r="D1815" s="23" t="s">
        <v>82</v>
      </c>
      <c r="E1815" s="23" t="s">
        <v>8302</v>
      </c>
      <c r="F1815" s="23" t="s">
        <v>8303</v>
      </c>
      <c r="G1815" s="23" t="n">
        <v>71</v>
      </c>
      <c r="H1815" s="23" t="n">
        <v>750</v>
      </c>
      <c r="I1815" s="41" t="s">
        <v>180</v>
      </c>
      <c r="K1815" s="23" t="n">
        <v>0</v>
      </c>
      <c r="L1815" s="23" t="n">
        <v>2245</v>
      </c>
      <c r="M1815" s="23" t="n">
        <v>0</v>
      </c>
      <c r="N1815" s="23" t="n">
        <v>0</v>
      </c>
      <c r="O1815" s="23" t="n">
        <f aca="false">K1815+L1815</f>
        <v>2245</v>
      </c>
      <c r="P1815" s="23" t="n">
        <f aca="false">K1815+L1815+M1815+N1815</f>
        <v>2245</v>
      </c>
      <c r="Q1815" s="23" t="n">
        <v>0</v>
      </c>
      <c r="R1815" s="23" t="n">
        <v>3214</v>
      </c>
      <c r="S1815" s="23" t="n">
        <v>2545</v>
      </c>
      <c r="T1815" s="23" t="n">
        <v>1945</v>
      </c>
      <c r="U1815" s="23" t="n">
        <f aca="false">IF(I1815="delivery",O1815-SUM(Q1815+R1815),IF(I1815="PO",P1815-SUM(Q1815:R1815)))</f>
        <v>-969</v>
      </c>
      <c r="V1815" s="43" t="n">
        <v>1.79</v>
      </c>
      <c r="W1815" s="43" t="n">
        <v>1.85</v>
      </c>
      <c r="X1815" s="43" t="n">
        <f aca="false">W1815-V1815</f>
        <v>0.0600000000000001</v>
      </c>
      <c r="Y1815" s="43"/>
      <c r="Z1815" s="43"/>
      <c r="AA1815" s="43" t="n">
        <v>1.79</v>
      </c>
      <c r="AB1815" s="43"/>
      <c r="AC1815" s="43" t="s">
        <v>10482</v>
      </c>
      <c r="AD1815" s="43"/>
      <c r="AE1815" s="43"/>
      <c r="AF1815" s="43"/>
      <c r="AG1815" s="43" t="n">
        <v>1.85</v>
      </c>
      <c r="AH1815" s="43" t="s">
        <v>13467</v>
      </c>
      <c r="AI1815" s="63" t="n">
        <v>750</v>
      </c>
      <c r="AJ1815" s="63" t="n">
        <v>13</v>
      </c>
      <c r="AK1815" s="43" t="s">
        <v>13468</v>
      </c>
      <c r="AL1815" s="43"/>
      <c r="AM1815" s="43"/>
      <c r="AN1815" s="43"/>
      <c r="AO1815" s="43" t="s">
        <v>82</v>
      </c>
      <c r="AP1815" s="23" t="s">
        <v>2389</v>
      </c>
      <c r="BF1815" s="23" t="s">
        <v>10498</v>
      </c>
      <c r="BG1815" s="1" t="s">
        <v>183</v>
      </c>
    </row>
    <row r="1816" s="23" customFormat="true" ht="12.75" hidden="true" customHeight="false" outlineLevel="0" collapsed="false">
      <c r="A1816" s="23" t="s">
        <v>8304</v>
      </c>
      <c r="B1816" s="23" t="s">
        <v>8305</v>
      </c>
      <c r="C1816" s="40" t="s">
        <v>177</v>
      </c>
      <c r="D1816" s="23" t="s">
        <v>82</v>
      </c>
      <c r="E1816" s="23" t="s">
        <v>8306</v>
      </c>
      <c r="F1816" s="23" t="s">
        <v>8307</v>
      </c>
      <c r="G1816" s="23" t="n">
        <v>76</v>
      </c>
      <c r="H1816" s="23" t="n">
        <v>750</v>
      </c>
      <c r="I1816" s="41" t="s">
        <v>180</v>
      </c>
      <c r="K1816" s="23" t="n">
        <v>0</v>
      </c>
      <c r="L1816" s="23" t="n">
        <v>0</v>
      </c>
      <c r="M1816" s="23" t="n">
        <v>0</v>
      </c>
      <c r="N1816" s="23" t="n">
        <v>1500</v>
      </c>
      <c r="O1816" s="23" t="n">
        <f aca="false">K1816+L1816</f>
        <v>0</v>
      </c>
      <c r="P1816" s="23" t="n">
        <f aca="false">K1816+L1816+M1816+N1816</f>
        <v>1500</v>
      </c>
      <c r="Q1816" s="23" t="n">
        <v>0</v>
      </c>
      <c r="R1816" s="23" t="n">
        <v>1607</v>
      </c>
      <c r="S1816" s="23" t="n">
        <v>1347</v>
      </c>
      <c r="T1816" s="23" t="n">
        <v>898</v>
      </c>
      <c r="U1816" s="23" t="n">
        <f aca="false">IF(I1816="delivery",O1816-SUM(Q1816+R1816),IF(I1816="PO",P1816-SUM(Q1816:R1816)))</f>
        <v>-1607</v>
      </c>
      <c r="V1816" s="43" t="n">
        <v>0.92</v>
      </c>
      <c r="W1816" s="43" t="n">
        <v>0.91</v>
      </c>
      <c r="X1816" s="43" t="n">
        <f aca="false">W1816-V1816</f>
        <v>-0.01</v>
      </c>
      <c r="Y1816" s="43"/>
      <c r="Z1816" s="43"/>
      <c r="AA1816" s="43"/>
      <c r="AB1816" s="43"/>
      <c r="AC1816" s="43" t="s">
        <v>10482</v>
      </c>
      <c r="AD1816" s="43"/>
      <c r="AE1816" s="43"/>
      <c r="AF1816" s="43"/>
      <c r="AG1816" s="43" t="n">
        <v>0.91</v>
      </c>
      <c r="AH1816" s="43" t="s">
        <v>12968</v>
      </c>
      <c r="AI1816" s="63" t="n">
        <v>750</v>
      </c>
      <c r="AJ1816" s="63" t="n">
        <v>13</v>
      </c>
      <c r="AK1816" s="43" t="s">
        <v>13297</v>
      </c>
      <c r="AL1816" s="43"/>
      <c r="AM1816" s="43"/>
      <c r="AN1816" s="43"/>
      <c r="AO1816" s="43" t="s">
        <v>82</v>
      </c>
      <c r="AP1816" s="23" t="s">
        <v>2389</v>
      </c>
      <c r="BF1816" s="23" t="s">
        <v>719</v>
      </c>
      <c r="BG1816" s="1" t="s">
        <v>183</v>
      </c>
    </row>
    <row r="1817" s="23" customFormat="true" ht="12.75" hidden="true" customHeight="false" outlineLevel="0" collapsed="false">
      <c r="A1817" s="23" t="s">
        <v>8310</v>
      </c>
      <c r="B1817" s="23" t="s">
        <v>8311</v>
      </c>
      <c r="C1817" s="40" t="s">
        <v>177</v>
      </c>
      <c r="D1817" s="23" t="s">
        <v>82</v>
      </c>
      <c r="E1817" s="23" t="s">
        <v>8312</v>
      </c>
      <c r="F1817" s="23" t="s">
        <v>8313</v>
      </c>
      <c r="G1817" s="23" t="n">
        <v>81</v>
      </c>
      <c r="H1817" s="23" t="n">
        <v>75</v>
      </c>
      <c r="I1817" s="41" t="s">
        <v>180</v>
      </c>
      <c r="K1817" s="23" t="n">
        <v>0</v>
      </c>
      <c r="L1817" s="23" t="n">
        <v>0</v>
      </c>
      <c r="M1817" s="23" t="n">
        <v>750</v>
      </c>
      <c r="N1817" s="23" t="n">
        <v>0</v>
      </c>
      <c r="O1817" s="23" t="n">
        <f aca="false">K1817+L1817</f>
        <v>0</v>
      </c>
      <c r="P1817" s="23" t="n">
        <f aca="false">K1817+L1817+M1817+N1817</f>
        <v>750</v>
      </c>
      <c r="Q1817" s="23" t="n">
        <v>0</v>
      </c>
      <c r="R1817" s="23" t="n">
        <v>1607</v>
      </c>
      <c r="S1817" s="23" t="n">
        <v>1198</v>
      </c>
      <c r="T1817" s="23" t="n">
        <v>1047</v>
      </c>
      <c r="U1817" s="23" t="n">
        <f aca="false">IF(I1817="delivery",O1817-SUM(Q1817+R1817),IF(I1817="PO",P1817-SUM(Q1817:R1817)))</f>
        <v>-1607</v>
      </c>
      <c r="V1817" s="43" t="n">
        <v>0.92</v>
      </c>
      <c r="W1817" s="43" t="n">
        <v>0.91</v>
      </c>
      <c r="X1817" s="43" t="n">
        <f aca="false">W1817-V1817</f>
        <v>-0.01</v>
      </c>
      <c r="Y1817" s="43"/>
      <c r="Z1817" s="43"/>
      <c r="AA1817" s="43"/>
      <c r="AB1817" s="43"/>
      <c r="AC1817" s="43" t="s">
        <v>10482</v>
      </c>
      <c r="AD1817" s="43"/>
      <c r="AE1817" s="43"/>
      <c r="AF1817" s="43"/>
      <c r="AG1817" s="43" t="n">
        <v>0.91</v>
      </c>
      <c r="AH1817" s="43" t="s">
        <v>12968</v>
      </c>
      <c r="AI1817" s="63" t="n">
        <v>75</v>
      </c>
      <c r="AJ1817" s="63" t="n">
        <v>13</v>
      </c>
      <c r="AK1817" s="43" t="s">
        <v>13297</v>
      </c>
      <c r="AL1817" s="43"/>
      <c r="AM1817" s="43"/>
      <c r="AN1817" s="43"/>
      <c r="AO1817" s="43" t="s">
        <v>82</v>
      </c>
      <c r="AP1817" s="23" t="s">
        <v>2389</v>
      </c>
      <c r="BF1817" s="23" t="s">
        <v>10498</v>
      </c>
      <c r="BG1817" s="1" t="s">
        <v>183</v>
      </c>
    </row>
    <row r="1818" s="23" customFormat="true" ht="12.75" hidden="false" customHeight="false" outlineLevel="0" collapsed="false">
      <c r="A1818" s="23" t="s">
        <v>8314</v>
      </c>
      <c r="B1818" s="23" t="s">
        <v>8315</v>
      </c>
      <c r="C1818" s="40" t="s">
        <v>177</v>
      </c>
      <c r="D1818" s="23" t="s">
        <v>1471</v>
      </c>
      <c r="E1818" s="23" t="s">
        <v>8316</v>
      </c>
      <c r="F1818" s="23" t="s">
        <v>8317</v>
      </c>
      <c r="G1818" s="23" t="n">
        <v>53</v>
      </c>
      <c r="H1818" s="23" t="n">
        <v>2000</v>
      </c>
      <c r="I1818" s="41" t="s">
        <v>188</v>
      </c>
      <c r="K1818" s="23" t="n">
        <v>0</v>
      </c>
      <c r="L1818" s="23" t="n">
        <v>689</v>
      </c>
      <c r="M1818" s="23" t="n">
        <v>23</v>
      </c>
      <c r="N1818" s="23" t="n">
        <v>0</v>
      </c>
      <c r="O1818" s="23" t="n">
        <f aca="false">K1818+L1818</f>
        <v>689</v>
      </c>
      <c r="P1818" s="23" t="n">
        <f aca="false">K1818+L1818+M1818+N1818</f>
        <v>712</v>
      </c>
      <c r="Q1818" s="23" t="n">
        <v>860</v>
      </c>
      <c r="R1818" s="23" t="n">
        <v>708</v>
      </c>
      <c r="S1818" s="23" t="n">
        <v>940</v>
      </c>
      <c r="T1818" s="23" t="n">
        <v>260</v>
      </c>
      <c r="U1818" s="23" t="n">
        <f aca="false">IF(I1818="delivery",O1818-SUM(Q1818+R1818),IF(I1818="PO",P1818-SUM(Q1818:R1818)))</f>
        <v>-856</v>
      </c>
      <c r="V1818" s="43" t="n">
        <v>0.2262</v>
      </c>
      <c r="W1818" s="43" t="n">
        <v>0.2448</v>
      </c>
      <c r="X1818" s="43" t="n">
        <f aca="false">W1818-V1818</f>
        <v>0.0186</v>
      </c>
      <c r="Y1818" s="43"/>
      <c r="Z1818" s="43"/>
      <c r="AA1818" s="43"/>
      <c r="AB1818" s="43"/>
      <c r="AC1818" s="43" t="s">
        <v>10482</v>
      </c>
      <c r="AD1818" s="43" t="s">
        <v>13469</v>
      </c>
      <c r="AE1818" s="43" t="s">
        <v>13470</v>
      </c>
      <c r="AF1818" s="43"/>
      <c r="AG1818" s="43" t="n">
        <v>0.2448</v>
      </c>
      <c r="AH1818" s="43"/>
      <c r="AI1818" s="63"/>
      <c r="AJ1818" s="63"/>
      <c r="AK1818" s="43"/>
      <c r="AL1818" s="43"/>
      <c r="AM1818" s="43"/>
      <c r="AN1818" s="43"/>
      <c r="AO1818" s="43" t="s">
        <v>1471</v>
      </c>
      <c r="AP1818" s="23" t="s">
        <v>2011</v>
      </c>
      <c r="AT1818" s="23" t="s">
        <v>10959</v>
      </c>
      <c r="AV1818" s="23" t="n">
        <v>0.2448</v>
      </c>
      <c r="AW1818" s="23" t="s">
        <v>12423</v>
      </c>
      <c r="AX1818" s="23" t="s">
        <v>13471</v>
      </c>
      <c r="AY1818" s="23" t="n">
        <v>2000</v>
      </c>
      <c r="AZ1818" s="23" t="n">
        <v>19</v>
      </c>
      <c r="BA1818" s="23" t="s">
        <v>1465</v>
      </c>
      <c r="BB1818" s="23" t="s">
        <v>12423</v>
      </c>
      <c r="BF1818" s="23" t="s">
        <v>10498</v>
      </c>
      <c r="BG1818" s="1" t="s">
        <v>183</v>
      </c>
    </row>
    <row r="1819" s="23" customFormat="true" ht="12.75" hidden="false" customHeight="false" outlineLevel="0" collapsed="false">
      <c r="A1819" s="23" t="s">
        <v>8318</v>
      </c>
      <c r="B1819" s="23" t="s">
        <v>8319</v>
      </c>
      <c r="C1819" s="40" t="s">
        <v>177</v>
      </c>
      <c r="D1819" s="23" t="s">
        <v>1471</v>
      </c>
      <c r="E1819" s="23" t="s">
        <v>8320</v>
      </c>
      <c r="F1819" s="23" t="s">
        <v>8321</v>
      </c>
      <c r="G1819" s="23" t="n">
        <v>103</v>
      </c>
      <c r="H1819" s="23" t="n">
        <v>1000</v>
      </c>
      <c r="I1819" s="41" t="s">
        <v>180</v>
      </c>
      <c r="K1819" s="23" t="n">
        <v>0</v>
      </c>
      <c r="L1819" s="23" t="n">
        <v>571</v>
      </c>
      <c r="M1819" s="23" t="n">
        <v>1000</v>
      </c>
      <c r="N1819" s="23" t="n">
        <v>0</v>
      </c>
      <c r="O1819" s="23" t="n">
        <f aca="false">K1819+L1819</f>
        <v>571</v>
      </c>
      <c r="P1819" s="23" t="n">
        <f aca="false">K1819+L1819+M1819+N1819</f>
        <v>1571</v>
      </c>
      <c r="Q1819" s="23" t="n">
        <v>430</v>
      </c>
      <c r="R1819" s="23" t="n">
        <v>354</v>
      </c>
      <c r="S1819" s="23" t="n">
        <v>470</v>
      </c>
      <c r="T1819" s="23" t="n">
        <v>130</v>
      </c>
      <c r="U1819" s="23" t="n">
        <f aca="false">IF(I1819="delivery",O1819-SUM(Q1819+R1819),IF(I1819="PO",P1819-SUM(Q1819:R1819)))</f>
        <v>-213</v>
      </c>
      <c r="V1819" s="43" t="n">
        <v>0.22</v>
      </c>
      <c r="W1819" s="43" t="n">
        <v>0.22</v>
      </c>
      <c r="X1819" s="43" t="n">
        <f aca="false">W1819-V1819</f>
        <v>0</v>
      </c>
      <c r="Y1819" s="43"/>
      <c r="Z1819" s="43"/>
      <c r="AA1819" s="43" t="n">
        <v>0.22</v>
      </c>
      <c r="AB1819" s="43"/>
      <c r="AC1819" s="43" t="s">
        <v>10482</v>
      </c>
      <c r="AD1819" s="43"/>
      <c r="AE1819" s="43"/>
      <c r="AF1819" s="43"/>
      <c r="AG1819" s="43" t="n">
        <v>0.22</v>
      </c>
      <c r="AH1819" s="43"/>
      <c r="AI1819" s="63"/>
      <c r="AJ1819" s="63"/>
      <c r="AK1819" s="43"/>
      <c r="AL1819" s="43"/>
      <c r="AM1819" s="43" t="s">
        <v>11367</v>
      </c>
      <c r="AN1819" s="43"/>
      <c r="AO1819" s="43" t="s">
        <v>1471</v>
      </c>
      <c r="AP1819" s="23" t="s">
        <v>3124</v>
      </c>
      <c r="AT1819" s="23" t="s">
        <v>10959</v>
      </c>
      <c r="AV1819" s="23" t="n">
        <v>0.22</v>
      </c>
      <c r="AW1819" s="23" t="s">
        <v>12959</v>
      </c>
      <c r="AX1819" s="23" t="s">
        <v>13472</v>
      </c>
      <c r="AY1819" s="23" t="n">
        <v>1000</v>
      </c>
      <c r="AZ1819" s="23" t="n">
        <v>24</v>
      </c>
      <c r="BA1819" s="23" t="s">
        <v>1465</v>
      </c>
      <c r="BB1819" s="23" t="s">
        <v>12959</v>
      </c>
      <c r="BF1819" s="23" t="s">
        <v>10498</v>
      </c>
      <c r="BG1819" s="1" t="s">
        <v>183</v>
      </c>
    </row>
    <row r="1820" s="23" customFormat="true" ht="12.75" hidden="false" customHeight="false" outlineLevel="0" collapsed="false">
      <c r="A1820" s="23" t="s">
        <v>8322</v>
      </c>
      <c r="B1820" s="23" t="s">
        <v>8323</v>
      </c>
      <c r="C1820" s="40" t="s">
        <v>177</v>
      </c>
      <c r="D1820" s="23" t="s">
        <v>1471</v>
      </c>
      <c r="E1820" s="23" t="s">
        <v>8324</v>
      </c>
      <c r="F1820" s="23" t="s">
        <v>8325</v>
      </c>
      <c r="G1820" s="23" t="n">
        <v>53</v>
      </c>
      <c r="H1820" s="23" t="n">
        <v>2500</v>
      </c>
      <c r="I1820" s="41" t="s">
        <v>180</v>
      </c>
      <c r="K1820" s="23" t="n">
        <v>0</v>
      </c>
      <c r="L1820" s="23" t="n">
        <v>8916</v>
      </c>
      <c r="M1820" s="23" t="n">
        <v>0</v>
      </c>
      <c r="N1820" s="23" t="n">
        <v>10000</v>
      </c>
      <c r="O1820" s="23" t="n">
        <f aca="false">K1820+L1820</f>
        <v>8916</v>
      </c>
      <c r="P1820" s="23" t="n">
        <f aca="false">K1820+L1820+M1820+N1820</f>
        <v>18916</v>
      </c>
      <c r="Q1820" s="23" t="n">
        <v>8408</v>
      </c>
      <c r="R1820" s="23" t="n">
        <v>3601</v>
      </c>
      <c r="S1820" s="23" t="n">
        <v>4059</v>
      </c>
      <c r="T1820" s="23" t="n">
        <v>2168</v>
      </c>
      <c r="U1820" s="23" t="n">
        <f aca="false">IF(I1820="delivery",O1820-SUM(Q1820+R1820),IF(I1820="PO",P1820-SUM(Q1820:R1820)))</f>
        <v>-3093</v>
      </c>
      <c r="V1820" s="43" t="n">
        <v>0.564</v>
      </c>
      <c r="W1820" s="43" t="n">
        <v>0.6395</v>
      </c>
      <c r="X1820" s="43" t="n">
        <f aca="false">W1820-V1820</f>
        <v>0.0755</v>
      </c>
      <c r="Y1820" s="43"/>
      <c r="Z1820" s="43"/>
      <c r="AA1820" s="43"/>
      <c r="AB1820" s="43"/>
      <c r="AC1820" s="43" t="s">
        <v>10482</v>
      </c>
      <c r="AD1820" s="43"/>
      <c r="AE1820" s="43"/>
      <c r="AF1820" s="43"/>
      <c r="AG1820" s="43" t="n">
        <v>0.6395</v>
      </c>
      <c r="AH1820" s="43"/>
      <c r="AI1820" s="63"/>
      <c r="AJ1820" s="63"/>
      <c r="AK1820" s="43"/>
      <c r="AL1820" s="43"/>
      <c r="AM1820" s="43"/>
      <c r="AN1820" s="43"/>
      <c r="AO1820" s="43" t="s">
        <v>1471</v>
      </c>
      <c r="AP1820" s="23" t="s">
        <v>2011</v>
      </c>
      <c r="AT1820" s="23" t="s">
        <v>10959</v>
      </c>
      <c r="AV1820" s="23" t="n">
        <v>0.6395</v>
      </c>
      <c r="AW1820" s="23" t="s">
        <v>12586</v>
      </c>
      <c r="AX1820" s="23" t="s">
        <v>13473</v>
      </c>
      <c r="AY1820" s="23" t="n">
        <v>2500</v>
      </c>
      <c r="AZ1820" s="23" t="n">
        <v>16</v>
      </c>
      <c r="BA1820" s="23" t="s">
        <v>1465</v>
      </c>
      <c r="BB1820" s="23" t="s">
        <v>12586</v>
      </c>
      <c r="BF1820" s="23" t="s">
        <v>10498</v>
      </c>
      <c r="BG1820" s="1" t="s">
        <v>183</v>
      </c>
    </row>
    <row r="1821" s="23" customFormat="true" ht="12.75" hidden="false" customHeight="false" outlineLevel="0" collapsed="false">
      <c r="A1821" s="23" t="s">
        <v>8326</v>
      </c>
      <c r="B1821" s="23" t="s">
        <v>8327</v>
      </c>
      <c r="C1821" s="40" t="s">
        <v>177</v>
      </c>
      <c r="D1821" s="23" t="s">
        <v>1471</v>
      </c>
      <c r="E1821" s="23" t="s">
        <v>8328</v>
      </c>
      <c r="F1821" s="23" t="s">
        <v>8329</v>
      </c>
      <c r="G1821" s="23" t="n">
        <v>113</v>
      </c>
      <c r="H1821" s="23" t="n">
        <v>3000</v>
      </c>
      <c r="I1821" s="41" t="s">
        <v>188</v>
      </c>
      <c r="K1821" s="23" t="n">
        <v>0</v>
      </c>
      <c r="L1821" s="23" t="n">
        <v>5374</v>
      </c>
      <c r="M1821" s="23" t="n">
        <v>0</v>
      </c>
      <c r="N1821" s="23" t="n">
        <v>2500</v>
      </c>
      <c r="O1821" s="23" t="n">
        <f aca="false">K1821+L1821</f>
        <v>5374</v>
      </c>
      <c r="P1821" s="23" t="n">
        <f aca="false">K1821+L1821+M1821+N1821</f>
        <v>7874</v>
      </c>
      <c r="Q1821" s="23" t="n">
        <v>3406</v>
      </c>
      <c r="R1821" s="23" t="n">
        <v>1933</v>
      </c>
      <c r="S1821" s="23" t="n">
        <v>2161</v>
      </c>
      <c r="T1821" s="23" t="n">
        <v>1211</v>
      </c>
      <c r="U1821" s="23" t="n">
        <f aca="false">IF(I1821="delivery",O1821-SUM(Q1821+R1821),IF(I1821="PO",P1821-SUM(Q1821:R1821)))</f>
        <v>2535</v>
      </c>
      <c r="V1821" s="43" t="n">
        <v>0.25</v>
      </c>
      <c r="W1821" s="43" t="n">
        <v>0.25</v>
      </c>
      <c r="X1821" s="43" t="n">
        <f aca="false">W1821-V1821</f>
        <v>0</v>
      </c>
      <c r="Y1821" s="43"/>
      <c r="Z1821" s="43"/>
      <c r="AA1821" s="43"/>
      <c r="AB1821" s="43"/>
      <c r="AC1821" s="43" t="s">
        <v>10482</v>
      </c>
      <c r="AD1821" s="43"/>
      <c r="AE1821" s="43"/>
      <c r="AF1821" s="43"/>
      <c r="AG1821" s="43" t="n">
        <v>0.25</v>
      </c>
      <c r="AH1821" s="43"/>
      <c r="AI1821" s="63"/>
      <c r="AJ1821" s="63"/>
      <c r="AK1821" s="43"/>
      <c r="AL1821" s="43"/>
      <c r="AM1821" s="43" t="s">
        <v>11367</v>
      </c>
      <c r="AN1821" s="43"/>
      <c r="AO1821" s="43" t="s">
        <v>1471</v>
      </c>
      <c r="AP1821" s="23" t="s">
        <v>3124</v>
      </c>
      <c r="AT1821" s="23" t="s">
        <v>10959</v>
      </c>
      <c r="AV1821" s="23" t="n">
        <v>0.25</v>
      </c>
      <c r="AW1821" s="23" t="s">
        <v>12959</v>
      </c>
      <c r="AX1821" s="23" t="s">
        <v>13474</v>
      </c>
      <c r="AY1821" s="23" t="n">
        <v>3000</v>
      </c>
      <c r="AZ1821" s="23" t="n">
        <v>18</v>
      </c>
      <c r="BA1821" s="23" t="s">
        <v>1465</v>
      </c>
      <c r="BB1821" s="23" t="s">
        <v>12959</v>
      </c>
      <c r="BF1821" s="23" t="s">
        <v>10498</v>
      </c>
      <c r="BG1821" s="1" t="s">
        <v>183</v>
      </c>
    </row>
    <row r="1822" s="23" customFormat="true" ht="12.75" hidden="false" customHeight="false" outlineLevel="0" collapsed="false">
      <c r="A1822" s="23" t="s">
        <v>8330</v>
      </c>
      <c r="B1822" s="23" t="s">
        <v>8331</v>
      </c>
      <c r="C1822" s="40" t="s">
        <v>177</v>
      </c>
      <c r="D1822" s="23" t="s">
        <v>1471</v>
      </c>
      <c r="E1822" s="23" t="s">
        <v>8332</v>
      </c>
      <c r="F1822" s="23" t="s">
        <v>8333</v>
      </c>
      <c r="G1822" s="23" t="n">
        <v>53</v>
      </c>
      <c r="H1822" s="23" t="n">
        <v>2500</v>
      </c>
      <c r="I1822" s="41" t="s">
        <v>180</v>
      </c>
      <c r="K1822" s="23" t="n">
        <v>0</v>
      </c>
      <c r="L1822" s="23" t="n">
        <v>64594</v>
      </c>
      <c r="M1822" s="23" t="n">
        <v>0</v>
      </c>
      <c r="N1822" s="23" t="n">
        <v>0</v>
      </c>
      <c r="O1822" s="23" t="n">
        <f aca="false">K1822+L1822</f>
        <v>64594</v>
      </c>
      <c r="P1822" s="23" t="n">
        <f aca="false">K1822+L1822+M1822+N1822</f>
        <v>64594</v>
      </c>
      <c r="Q1822" s="23" t="n">
        <v>1748</v>
      </c>
      <c r="R1822" s="23" t="n">
        <v>742</v>
      </c>
      <c r="S1822" s="23" t="n">
        <v>873</v>
      </c>
      <c r="T1822" s="23" t="n">
        <v>640</v>
      </c>
      <c r="U1822" s="23" t="n">
        <f aca="false">IF(I1822="delivery",O1822-SUM(Q1822+R1822),IF(I1822="PO",P1822-SUM(Q1822:R1822)))</f>
        <v>62104</v>
      </c>
      <c r="V1822" s="43" t="n">
        <v>0.147</v>
      </c>
      <c r="W1822" s="43" t="n">
        <v>0.147</v>
      </c>
      <c r="X1822" s="43" t="n">
        <f aca="false">W1822-V1822</f>
        <v>0</v>
      </c>
      <c r="Y1822" s="43"/>
      <c r="Z1822" s="43"/>
      <c r="AA1822" s="43"/>
      <c r="AB1822" s="43"/>
      <c r="AC1822" s="43" t="s">
        <v>10482</v>
      </c>
      <c r="AD1822" s="43"/>
      <c r="AE1822" s="43"/>
      <c r="AF1822" s="43"/>
      <c r="AG1822" s="43" t="n">
        <v>0.126</v>
      </c>
      <c r="AH1822" s="43" t="s">
        <v>13295</v>
      </c>
      <c r="AI1822" s="63" t="n">
        <v>4000</v>
      </c>
      <c r="AJ1822" s="63" t="n">
        <v>7</v>
      </c>
      <c r="AK1822" s="43" t="s">
        <v>13475</v>
      </c>
      <c r="AL1822" s="43"/>
      <c r="AM1822" s="43"/>
      <c r="AN1822" s="43"/>
      <c r="AO1822" s="43" t="s">
        <v>1471</v>
      </c>
      <c r="AP1822" s="23" t="s">
        <v>2011</v>
      </c>
      <c r="AT1822" s="23" t="s">
        <v>11356</v>
      </c>
      <c r="AV1822" s="23" t="n">
        <v>0.147</v>
      </c>
      <c r="AW1822" s="23" t="s">
        <v>12586</v>
      </c>
      <c r="AX1822" s="23" t="s">
        <v>13476</v>
      </c>
      <c r="AY1822" s="23" t="n">
        <v>2500</v>
      </c>
      <c r="AZ1822" s="23" t="n">
        <v>41</v>
      </c>
      <c r="BA1822" s="23" t="s">
        <v>1465</v>
      </c>
      <c r="BB1822" s="23" t="s">
        <v>10496</v>
      </c>
      <c r="BF1822" s="23" t="s">
        <v>10498</v>
      </c>
      <c r="BG1822" s="1" t="s">
        <v>183</v>
      </c>
    </row>
    <row r="1823" s="23" customFormat="true" ht="12.75" hidden="false" customHeight="false" outlineLevel="0" collapsed="false">
      <c r="A1823" s="23" t="s">
        <v>8334</v>
      </c>
      <c r="B1823" s="23" t="s">
        <v>8335</v>
      </c>
      <c r="C1823" s="40" t="s">
        <v>177</v>
      </c>
      <c r="D1823" s="23" t="s">
        <v>1471</v>
      </c>
      <c r="E1823" s="23" t="s">
        <v>8336</v>
      </c>
      <c r="F1823" s="23" t="s">
        <v>8337</v>
      </c>
      <c r="G1823" s="23" t="n">
        <v>43</v>
      </c>
      <c r="H1823" s="23" t="n">
        <v>2500</v>
      </c>
      <c r="I1823" s="41" t="s">
        <v>180</v>
      </c>
      <c r="K1823" s="23" t="n">
        <v>0</v>
      </c>
      <c r="L1823" s="23" t="n">
        <v>9619</v>
      </c>
      <c r="M1823" s="23" t="n">
        <v>7500</v>
      </c>
      <c r="N1823" s="23" t="n">
        <v>0</v>
      </c>
      <c r="O1823" s="23" t="n">
        <f aca="false">K1823+L1823</f>
        <v>9619</v>
      </c>
      <c r="P1823" s="23" t="n">
        <f aca="false">K1823+L1823+M1823+N1823</f>
        <v>17119</v>
      </c>
      <c r="Q1823" s="23" t="n">
        <v>11754</v>
      </c>
      <c r="R1823" s="23" t="n">
        <v>5555</v>
      </c>
      <c r="S1823" s="23" t="n">
        <v>6257</v>
      </c>
      <c r="T1823" s="23" t="n">
        <v>3996</v>
      </c>
      <c r="U1823" s="23" t="n">
        <f aca="false">IF(I1823="delivery",O1823-SUM(Q1823+R1823),IF(I1823="PO",P1823-SUM(Q1823:R1823)))</f>
        <v>-7690</v>
      </c>
      <c r="V1823" s="43" t="n">
        <v>0.86</v>
      </c>
      <c r="W1823" s="43" t="n">
        <v>0.86</v>
      </c>
      <c r="X1823" s="43" t="n">
        <f aca="false">W1823-V1823</f>
        <v>0</v>
      </c>
      <c r="Y1823" s="43"/>
      <c r="Z1823" s="43"/>
      <c r="AA1823" s="43" t="n">
        <v>0.755</v>
      </c>
      <c r="AB1823" s="43"/>
      <c r="AC1823" s="43" t="s">
        <v>10482</v>
      </c>
      <c r="AD1823" s="43"/>
      <c r="AE1823" s="43"/>
      <c r="AF1823" s="43"/>
      <c r="AG1823" s="43" t="n">
        <v>0.86</v>
      </c>
      <c r="AH1823" s="43"/>
      <c r="AI1823" s="63"/>
      <c r="AJ1823" s="63"/>
      <c r="AK1823" s="43"/>
      <c r="AL1823" s="43"/>
      <c r="AM1823" s="43" t="s">
        <v>11367</v>
      </c>
      <c r="AN1823" s="43"/>
      <c r="AO1823" s="43" t="s">
        <v>1471</v>
      </c>
      <c r="AP1823" s="23" t="s">
        <v>3124</v>
      </c>
      <c r="AT1823" s="23" t="s">
        <v>11356</v>
      </c>
      <c r="AV1823" s="23" t="n">
        <v>0.86</v>
      </c>
      <c r="AW1823" s="23" t="s">
        <v>12735</v>
      </c>
      <c r="AX1823" s="23" t="s">
        <v>13477</v>
      </c>
      <c r="AY1823" s="23" t="n">
        <v>2500</v>
      </c>
      <c r="AZ1823" s="23" t="n">
        <v>6</v>
      </c>
      <c r="BA1823" s="23" t="s">
        <v>1465</v>
      </c>
      <c r="BB1823" s="23" t="s">
        <v>11587</v>
      </c>
      <c r="BF1823" s="23" t="s">
        <v>10498</v>
      </c>
      <c r="BG1823" s="1" t="s">
        <v>183</v>
      </c>
    </row>
    <row r="1824" s="23" customFormat="true" ht="12.75" hidden="false" customHeight="false" outlineLevel="0" collapsed="false">
      <c r="A1824" s="23" t="s">
        <v>8338</v>
      </c>
      <c r="B1824" s="23" t="s">
        <v>8339</v>
      </c>
      <c r="C1824" s="40" t="s">
        <v>177</v>
      </c>
      <c r="D1824" s="23" t="s">
        <v>1471</v>
      </c>
      <c r="E1824" s="23" t="s">
        <v>8340</v>
      </c>
      <c r="F1824" s="23" t="s">
        <v>8341</v>
      </c>
      <c r="G1824" s="23" t="n">
        <v>88</v>
      </c>
      <c r="H1824" s="23" t="n">
        <v>200</v>
      </c>
      <c r="I1824" s="41" t="s">
        <v>188</v>
      </c>
      <c r="K1824" s="23" t="n">
        <v>0</v>
      </c>
      <c r="L1824" s="23" t="n">
        <v>741</v>
      </c>
      <c r="M1824" s="23" t="n">
        <v>400</v>
      </c>
      <c r="N1824" s="23" t="n">
        <v>200</v>
      </c>
      <c r="O1824" s="23" t="n">
        <f aca="false">K1824+L1824</f>
        <v>741</v>
      </c>
      <c r="P1824" s="23" t="n">
        <f aca="false">K1824+L1824+M1824+N1824</f>
        <v>1341</v>
      </c>
      <c r="Q1824" s="23" t="n">
        <v>986</v>
      </c>
      <c r="R1824" s="23" t="n">
        <v>442</v>
      </c>
      <c r="S1824" s="23" t="n">
        <v>542</v>
      </c>
      <c r="T1824" s="23" t="n">
        <v>328</v>
      </c>
      <c r="U1824" s="23" t="n">
        <f aca="false">IF(I1824="delivery",O1824-SUM(Q1824+R1824),IF(I1824="PO",P1824-SUM(Q1824:R1824)))</f>
        <v>-87</v>
      </c>
      <c r="V1824" s="43" t="n">
        <v>11.23</v>
      </c>
      <c r="W1824" s="43" t="n">
        <v>10.63</v>
      </c>
      <c r="X1824" s="43" t="n">
        <f aca="false">W1824-V1824</f>
        <v>-0.6</v>
      </c>
      <c r="Y1824" s="43"/>
      <c r="Z1824" s="43"/>
      <c r="AA1824" s="43" t="n">
        <v>10.6252</v>
      </c>
      <c r="AB1824" s="43"/>
      <c r="AC1824" s="43" t="s">
        <v>10482</v>
      </c>
      <c r="AD1824" s="43"/>
      <c r="AE1824" s="43"/>
      <c r="AF1824" s="43"/>
      <c r="AG1824" s="43" t="n">
        <v>10.63</v>
      </c>
      <c r="AH1824" s="43"/>
      <c r="AI1824" s="63"/>
      <c r="AJ1824" s="63"/>
      <c r="AK1824" s="43"/>
      <c r="AL1824" s="43"/>
      <c r="AM1824" s="43" t="s">
        <v>10492</v>
      </c>
      <c r="AN1824" s="43"/>
      <c r="AO1824" s="43" t="s">
        <v>1471</v>
      </c>
      <c r="AP1824" s="23" t="s">
        <v>3124</v>
      </c>
      <c r="AT1824" s="23" t="s">
        <v>10959</v>
      </c>
      <c r="AV1824" s="23" t="n">
        <v>10.63</v>
      </c>
      <c r="AW1824" s="23" t="s">
        <v>13478</v>
      </c>
      <c r="AX1824" s="23" t="s">
        <v>13479</v>
      </c>
      <c r="AY1824" s="23" t="n">
        <v>200</v>
      </c>
      <c r="AZ1824" s="23" t="n">
        <v>17</v>
      </c>
      <c r="BA1824" s="23" t="s">
        <v>1465</v>
      </c>
      <c r="BB1824" s="23" t="s">
        <v>13478</v>
      </c>
      <c r="BF1824" s="23" t="s">
        <v>10498</v>
      </c>
      <c r="BG1824" s="1" t="s">
        <v>183</v>
      </c>
    </row>
    <row r="1825" s="23" customFormat="true" ht="12.75" hidden="false" customHeight="false" outlineLevel="0" collapsed="false">
      <c r="A1825" s="23" t="s">
        <v>8342</v>
      </c>
      <c r="B1825" s="23" t="s">
        <v>8343</v>
      </c>
      <c r="C1825" s="40" t="s">
        <v>177</v>
      </c>
      <c r="D1825" s="23" t="s">
        <v>1471</v>
      </c>
      <c r="E1825" s="23" t="s">
        <v>8344</v>
      </c>
      <c r="F1825" s="23" t="s">
        <v>8345</v>
      </c>
      <c r="G1825" s="23" t="n">
        <v>128</v>
      </c>
      <c r="H1825" s="23" t="n">
        <v>400</v>
      </c>
      <c r="I1825" s="41" t="s">
        <v>180</v>
      </c>
      <c r="K1825" s="23" t="n">
        <v>0</v>
      </c>
      <c r="L1825" s="23" t="n">
        <v>709</v>
      </c>
      <c r="M1825" s="23" t="n">
        <v>400</v>
      </c>
      <c r="N1825" s="23" t="n">
        <v>400</v>
      </c>
      <c r="O1825" s="23" t="n">
        <f aca="false">K1825+L1825</f>
        <v>709</v>
      </c>
      <c r="P1825" s="23" t="n">
        <f aca="false">K1825+L1825+M1825+N1825</f>
        <v>1509</v>
      </c>
      <c r="Q1825" s="23" t="n">
        <v>986</v>
      </c>
      <c r="R1825" s="23" t="n">
        <v>442</v>
      </c>
      <c r="S1825" s="23" t="n">
        <v>542</v>
      </c>
      <c r="T1825" s="23" t="n">
        <v>328</v>
      </c>
      <c r="U1825" s="23" t="n">
        <f aca="false">IF(I1825="delivery",O1825-SUM(Q1825+R1825),IF(I1825="PO",P1825-SUM(Q1825:R1825)))</f>
        <v>-719</v>
      </c>
      <c r="V1825" s="43" t="n">
        <v>3.52</v>
      </c>
      <c r="W1825" s="43" t="n">
        <v>3.52</v>
      </c>
      <c r="X1825" s="43" t="n">
        <f aca="false">W1825-V1825</f>
        <v>0</v>
      </c>
      <c r="Y1825" s="43"/>
      <c r="Z1825" s="43"/>
      <c r="AA1825" s="43" t="n">
        <v>3.52</v>
      </c>
      <c r="AB1825" s="43"/>
      <c r="AC1825" s="43" t="s">
        <v>10482</v>
      </c>
      <c r="AD1825" s="43"/>
      <c r="AE1825" s="43"/>
      <c r="AF1825" s="43"/>
      <c r="AG1825" s="43" t="n">
        <v>3.52</v>
      </c>
      <c r="AH1825" s="43"/>
      <c r="AI1825" s="63"/>
      <c r="AJ1825" s="63"/>
      <c r="AK1825" s="43"/>
      <c r="AL1825" s="43"/>
      <c r="AM1825" s="43" t="s">
        <v>11367</v>
      </c>
      <c r="AN1825" s="43"/>
      <c r="AO1825" s="43" t="s">
        <v>1471</v>
      </c>
      <c r="AP1825" s="23" t="s">
        <v>3124</v>
      </c>
      <c r="AT1825" s="23" t="s">
        <v>10959</v>
      </c>
      <c r="AV1825" s="23" t="n">
        <v>3.52</v>
      </c>
      <c r="AW1825" s="23" t="s">
        <v>13478</v>
      </c>
      <c r="AX1825" s="23" t="s">
        <v>13480</v>
      </c>
      <c r="AY1825" s="23" t="n">
        <v>400</v>
      </c>
      <c r="AZ1825" s="23" t="n">
        <v>14</v>
      </c>
      <c r="BA1825" s="23" t="s">
        <v>177</v>
      </c>
      <c r="BB1825" s="23" t="s">
        <v>13481</v>
      </c>
      <c r="BF1825" s="23" t="s">
        <v>10498</v>
      </c>
      <c r="BG1825" s="1" t="s">
        <v>183</v>
      </c>
    </row>
    <row r="1826" s="23" customFormat="true" ht="12.75" hidden="true" customHeight="false" outlineLevel="0" collapsed="false">
      <c r="A1826" s="23" t="s">
        <v>8346</v>
      </c>
      <c r="B1826" s="23" t="s">
        <v>8347</v>
      </c>
      <c r="C1826" s="40" t="s">
        <v>177</v>
      </c>
      <c r="D1826" s="23" t="s">
        <v>82</v>
      </c>
      <c r="E1826" s="23" t="s">
        <v>8348</v>
      </c>
      <c r="F1826" s="23" t="s">
        <v>8349</v>
      </c>
      <c r="G1826" s="23" t="n">
        <v>101</v>
      </c>
      <c r="H1826" s="23" t="n">
        <v>3000</v>
      </c>
      <c r="I1826" s="41" t="s">
        <v>180</v>
      </c>
      <c r="K1826" s="23" t="n">
        <v>0</v>
      </c>
      <c r="L1826" s="23" t="n">
        <v>8298</v>
      </c>
      <c r="M1826" s="23" t="n">
        <v>0</v>
      </c>
      <c r="N1826" s="23" t="n">
        <v>3000</v>
      </c>
      <c r="O1826" s="23" t="n">
        <f aca="false">K1826+L1826</f>
        <v>8298</v>
      </c>
      <c r="P1826" s="23" t="n">
        <f aca="false">K1826+L1826+M1826+N1826</f>
        <v>11298</v>
      </c>
      <c r="Q1826" s="23" t="n">
        <v>7888</v>
      </c>
      <c r="R1826" s="23" t="n">
        <v>3536</v>
      </c>
      <c r="S1826" s="23" t="n">
        <v>4336</v>
      </c>
      <c r="T1826" s="23" t="n">
        <v>2624</v>
      </c>
      <c r="U1826" s="23" t="n">
        <f aca="false">IF(I1826="delivery",O1826-SUM(Q1826+R1826),IF(I1826="PO",P1826-SUM(Q1826:R1826)))</f>
        <v>-3126</v>
      </c>
      <c r="V1826" s="43" t="n">
        <v>1.8</v>
      </c>
      <c r="W1826" s="43" t="n">
        <v>1.8</v>
      </c>
      <c r="X1826" s="43" t="n">
        <f aca="false">W1826-V1826</f>
        <v>0</v>
      </c>
      <c r="Y1826" s="43"/>
      <c r="Z1826" s="43"/>
      <c r="AA1826" s="43" t="n">
        <v>1.8</v>
      </c>
      <c r="AB1826" s="43"/>
      <c r="AC1826" s="43" t="s">
        <v>10482</v>
      </c>
      <c r="AD1826" s="43"/>
      <c r="AE1826" s="43"/>
      <c r="AF1826" s="43"/>
      <c r="AG1826" s="43" t="n">
        <v>1.8</v>
      </c>
      <c r="AH1826" s="43" t="s">
        <v>13482</v>
      </c>
      <c r="AI1826" s="63" t="n">
        <v>3000</v>
      </c>
      <c r="AJ1826" s="63" t="n">
        <v>18</v>
      </c>
      <c r="AK1826" s="43" t="s">
        <v>12988</v>
      </c>
      <c r="AL1826" s="43"/>
      <c r="AM1826" s="43"/>
      <c r="AN1826" s="43"/>
      <c r="AO1826" s="43" t="s">
        <v>82</v>
      </c>
      <c r="AP1826" s="23" t="s">
        <v>6397</v>
      </c>
      <c r="BF1826" s="23" t="s">
        <v>10498</v>
      </c>
      <c r="BG1826" s="1" t="s">
        <v>183</v>
      </c>
    </row>
    <row r="1827" s="23" customFormat="true" ht="12.75" hidden="false" customHeight="false" outlineLevel="0" collapsed="false">
      <c r="A1827" s="23" t="s">
        <v>8350</v>
      </c>
      <c r="B1827" s="23" t="s">
        <v>8351</v>
      </c>
      <c r="C1827" s="40" t="s">
        <v>177</v>
      </c>
      <c r="D1827" s="23" t="s">
        <v>1471</v>
      </c>
      <c r="E1827" s="23" t="s">
        <v>8352</v>
      </c>
      <c r="F1827" s="23" t="s">
        <v>8353</v>
      </c>
      <c r="G1827" s="23" t="n">
        <v>206</v>
      </c>
      <c r="H1827" s="23" t="n">
        <v>3000</v>
      </c>
      <c r="I1827" s="41" t="s">
        <v>180</v>
      </c>
      <c r="K1827" s="23" t="n">
        <v>0</v>
      </c>
      <c r="L1827" s="23" t="n">
        <v>2007</v>
      </c>
      <c r="M1827" s="23" t="n">
        <v>0</v>
      </c>
      <c r="N1827" s="23" t="n">
        <v>0</v>
      </c>
      <c r="O1827" s="23" t="n">
        <f aca="false">K1827+L1827</f>
        <v>2007</v>
      </c>
      <c r="P1827" s="23" t="n">
        <f aca="false">K1827+L1827+M1827+N1827</f>
        <v>2007</v>
      </c>
      <c r="Q1827" s="23" t="n">
        <v>0</v>
      </c>
      <c r="R1827" s="23" t="n">
        <v>0</v>
      </c>
      <c r="S1827" s="23" t="n">
        <v>0</v>
      </c>
      <c r="T1827" s="23" t="n">
        <v>0</v>
      </c>
      <c r="U1827" s="23" t="n">
        <f aca="false">IF(I1827="delivery",O1827-SUM(Q1827+R1827),IF(I1827="PO",P1827-SUM(Q1827:R1827)))</f>
        <v>2007</v>
      </c>
      <c r="V1827" s="43" t="n">
        <v>1.4</v>
      </c>
      <c r="W1827" s="43" t="n">
        <v>1.4</v>
      </c>
      <c r="X1827" s="43" t="n">
        <f aca="false">W1827-V1827</f>
        <v>0</v>
      </c>
      <c r="Y1827" s="43"/>
      <c r="Z1827" s="43"/>
      <c r="AA1827" s="43"/>
      <c r="AB1827" s="43"/>
      <c r="AC1827" s="43" t="s">
        <v>10482</v>
      </c>
      <c r="AD1827" s="43"/>
      <c r="AE1827" s="43"/>
      <c r="AF1827" s="43"/>
      <c r="AG1827" s="43" t="n">
        <v>1.4</v>
      </c>
      <c r="AH1827" s="43"/>
      <c r="AI1827" s="63"/>
      <c r="AJ1827" s="63"/>
      <c r="AK1827" s="43"/>
      <c r="AL1827" s="43"/>
      <c r="AM1827" s="43" t="s">
        <v>11367</v>
      </c>
      <c r="AN1827" s="43"/>
      <c r="AO1827" s="43" t="s">
        <v>1471</v>
      </c>
      <c r="AP1827" s="23" t="s">
        <v>3124</v>
      </c>
      <c r="AT1827" s="23" t="s">
        <v>11356</v>
      </c>
      <c r="AV1827" s="23" t="n">
        <v>1.4</v>
      </c>
      <c r="AW1827" s="23" t="s">
        <v>12972</v>
      </c>
      <c r="AX1827" s="23" t="s">
        <v>13483</v>
      </c>
      <c r="AY1827" s="23" t="n">
        <v>3000</v>
      </c>
      <c r="AZ1827" s="23" t="n">
        <v>16</v>
      </c>
      <c r="BA1827" s="23" t="s">
        <v>1465</v>
      </c>
      <c r="BB1827" s="23" t="s">
        <v>11587</v>
      </c>
      <c r="BF1827" s="23" t="s">
        <v>10498</v>
      </c>
      <c r="BG1827" s="1" t="s">
        <v>183</v>
      </c>
    </row>
    <row r="1828" s="23" customFormat="true" ht="12.75" hidden="false" customHeight="false" outlineLevel="0" collapsed="false">
      <c r="A1828" s="23" t="s">
        <v>8354</v>
      </c>
      <c r="B1828" s="23" t="s">
        <v>8355</v>
      </c>
      <c r="C1828" s="40" t="s">
        <v>177</v>
      </c>
      <c r="D1828" s="23" t="s">
        <v>1471</v>
      </c>
      <c r="E1828" s="23" t="s">
        <v>8356</v>
      </c>
      <c r="F1828" s="23" t="s">
        <v>8357</v>
      </c>
      <c r="G1828" s="23" t="n">
        <v>223</v>
      </c>
      <c r="H1828" s="23" t="n">
        <v>106</v>
      </c>
      <c r="I1828" s="41" t="s">
        <v>180</v>
      </c>
      <c r="K1828" s="23" t="n">
        <v>0</v>
      </c>
      <c r="L1828" s="23" t="n">
        <v>140</v>
      </c>
      <c r="M1828" s="23" t="n">
        <v>0</v>
      </c>
      <c r="N1828" s="23" t="n">
        <v>0</v>
      </c>
      <c r="O1828" s="23" t="n">
        <f aca="false">K1828+L1828</f>
        <v>140</v>
      </c>
      <c r="P1828" s="23" t="n">
        <f aca="false">K1828+L1828+M1828+N1828</f>
        <v>140</v>
      </c>
      <c r="Q1828" s="23" t="n">
        <v>106</v>
      </c>
      <c r="R1828" s="23" t="n">
        <v>12</v>
      </c>
      <c r="S1828" s="23" t="n">
        <v>12</v>
      </c>
      <c r="T1828" s="23" t="n">
        <v>12</v>
      </c>
      <c r="U1828" s="23" t="n">
        <f aca="false">IF(I1828="delivery",O1828-SUM(Q1828+R1828),IF(I1828="PO",P1828-SUM(Q1828:R1828)))</f>
        <v>22</v>
      </c>
      <c r="V1828" s="43" t="n">
        <v>1.62825</v>
      </c>
      <c r="W1828" s="43" t="n">
        <v>1.62825</v>
      </c>
      <c r="X1828" s="43" t="n">
        <f aca="false">W1828-V1828</f>
        <v>0</v>
      </c>
      <c r="Y1828" s="43"/>
      <c r="Z1828" s="43"/>
      <c r="AA1828" s="43" t="n">
        <v>1.62825</v>
      </c>
      <c r="AB1828" s="43"/>
      <c r="AC1828" s="43" t="s">
        <v>10482</v>
      </c>
      <c r="AD1828" s="43"/>
      <c r="AE1828" s="43"/>
      <c r="AF1828" s="43"/>
      <c r="AG1828" s="43" t="n">
        <v>1.62825</v>
      </c>
      <c r="AH1828" s="43"/>
      <c r="AI1828" s="63"/>
      <c r="AJ1828" s="63"/>
      <c r="AK1828" s="43"/>
      <c r="AL1828" s="43"/>
      <c r="AM1828" s="43" t="s">
        <v>11367</v>
      </c>
      <c r="AN1828" s="43"/>
      <c r="AO1828" s="43" t="s">
        <v>1471</v>
      </c>
      <c r="AP1828" s="23" t="s">
        <v>3124</v>
      </c>
      <c r="AT1828" s="23" t="s">
        <v>10942</v>
      </c>
      <c r="AV1828" s="23" t="n">
        <v>1.62825</v>
      </c>
      <c r="AW1828" s="23" t="s">
        <v>12972</v>
      </c>
      <c r="AX1828" s="23" t="s">
        <v>13484</v>
      </c>
      <c r="AY1828" s="23" t="n">
        <v>100</v>
      </c>
      <c r="AZ1828" s="23" t="n">
        <v>16</v>
      </c>
      <c r="BA1828" s="23" t="s">
        <v>1465</v>
      </c>
      <c r="BB1828" s="23" t="s">
        <v>12003</v>
      </c>
      <c r="BF1828" s="23" t="s">
        <v>10498</v>
      </c>
      <c r="BG1828" s="1" t="s">
        <v>183</v>
      </c>
    </row>
    <row r="1829" s="23" customFormat="true" ht="12.75" hidden="true" customHeight="false" outlineLevel="0" collapsed="false">
      <c r="A1829" s="23" t="s">
        <v>8358</v>
      </c>
      <c r="B1829" s="23" t="s">
        <v>8359</v>
      </c>
      <c r="C1829" s="40" t="s">
        <v>177</v>
      </c>
      <c r="D1829" s="23" t="s">
        <v>82</v>
      </c>
      <c r="E1829" s="23" t="s">
        <v>8360</v>
      </c>
      <c r="F1829" s="23" t="s">
        <v>8361</v>
      </c>
      <c r="G1829" s="23" t="n">
        <v>101</v>
      </c>
      <c r="H1829" s="23" t="n">
        <v>3000</v>
      </c>
      <c r="I1829" s="41" t="s">
        <v>180</v>
      </c>
      <c r="K1829" s="23" t="n">
        <v>0</v>
      </c>
      <c r="L1829" s="23" t="n">
        <v>780</v>
      </c>
      <c r="M1829" s="23" t="n">
        <v>0</v>
      </c>
      <c r="N1829" s="23" t="n">
        <v>0</v>
      </c>
      <c r="O1829" s="23" t="n">
        <f aca="false">K1829+L1829</f>
        <v>780</v>
      </c>
      <c r="P1829" s="23" t="n">
        <f aca="false">K1829+L1829+M1829+N1829</f>
        <v>780</v>
      </c>
      <c r="Q1829" s="23" t="n">
        <v>530</v>
      </c>
      <c r="R1829" s="23" t="n">
        <v>60</v>
      </c>
      <c r="S1829" s="23" t="n">
        <v>60</v>
      </c>
      <c r="T1829" s="23" t="n">
        <v>60</v>
      </c>
      <c r="U1829" s="23" t="n">
        <f aca="false">IF(I1829="delivery",O1829-SUM(Q1829+R1829),IF(I1829="PO",P1829-SUM(Q1829:R1829)))</f>
        <v>190</v>
      </c>
      <c r="V1829" s="43" t="n">
        <v>1.57</v>
      </c>
      <c r="W1829" s="43" t="n">
        <v>1.57</v>
      </c>
      <c r="X1829" s="43" t="n">
        <f aca="false">W1829-V1829</f>
        <v>0</v>
      </c>
      <c r="Y1829" s="43"/>
      <c r="Z1829" s="43"/>
      <c r="AA1829" s="43" t="n">
        <v>1.49</v>
      </c>
      <c r="AB1829" s="43"/>
      <c r="AC1829" s="43" t="s">
        <v>10482</v>
      </c>
      <c r="AD1829" s="43"/>
      <c r="AE1829" s="43"/>
      <c r="AF1829" s="43"/>
      <c r="AG1829" s="43" t="n">
        <v>1.57</v>
      </c>
      <c r="AH1829" s="43" t="s">
        <v>13485</v>
      </c>
      <c r="AI1829" s="63" t="n">
        <v>3000</v>
      </c>
      <c r="AJ1829" s="63" t="n">
        <v>18</v>
      </c>
      <c r="AK1829" s="43" t="s">
        <v>12988</v>
      </c>
      <c r="AL1829" s="43"/>
      <c r="AM1829" s="43"/>
      <c r="AN1829" s="43"/>
      <c r="AO1829" s="43" t="s">
        <v>82</v>
      </c>
      <c r="AP1829" s="23" t="s">
        <v>6397</v>
      </c>
      <c r="BF1829" s="23" t="s">
        <v>10498</v>
      </c>
      <c r="BG1829" s="1" t="s">
        <v>183</v>
      </c>
    </row>
    <row r="1830" s="23" customFormat="true" ht="12.75" hidden="true" customHeight="false" outlineLevel="0" collapsed="false">
      <c r="A1830" s="23" t="s">
        <v>8362</v>
      </c>
      <c r="B1830" s="23" t="s">
        <v>8363</v>
      </c>
      <c r="C1830" s="40" t="s">
        <v>177</v>
      </c>
      <c r="D1830" s="23" t="s">
        <v>82</v>
      </c>
      <c r="E1830" s="23" t="s">
        <v>8364</v>
      </c>
      <c r="F1830" s="23" t="s">
        <v>8365</v>
      </c>
      <c r="G1830" s="23" t="n">
        <v>101</v>
      </c>
      <c r="H1830" s="23" t="n">
        <v>4000</v>
      </c>
      <c r="I1830" s="41" t="s">
        <v>180</v>
      </c>
      <c r="K1830" s="23" t="n">
        <v>0</v>
      </c>
      <c r="L1830" s="23" t="n">
        <v>11789</v>
      </c>
      <c r="M1830" s="23" t="n">
        <v>0</v>
      </c>
      <c r="N1830" s="23" t="n">
        <v>4000</v>
      </c>
      <c r="O1830" s="23" t="n">
        <f aca="false">K1830+L1830</f>
        <v>11789</v>
      </c>
      <c r="P1830" s="23" t="n">
        <f aca="false">K1830+L1830+M1830+N1830</f>
        <v>15789</v>
      </c>
      <c r="Q1830" s="23" t="n">
        <v>6525</v>
      </c>
      <c r="R1830" s="23" t="n">
        <v>4203</v>
      </c>
      <c r="S1830" s="23" t="n">
        <v>5967</v>
      </c>
      <c r="T1830" s="23" t="n">
        <v>1518</v>
      </c>
      <c r="U1830" s="23" t="n">
        <f aca="false">IF(I1830="delivery",O1830-SUM(Q1830+R1830),IF(I1830="PO",P1830-SUM(Q1830:R1830)))</f>
        <v>1061</v>
      </c>
      <c r="V1830" s="43" t="n">
        <v>1.18</v>
      </c>
      <c r="W1830" s="43" t="n">
        <v>1.18</v>
      </c>
      <c r="X1830" s="43" t="n">
        <f aca="false">W1830-V1830</f>
        <v>0</v>
      </c>
      <c r="Y1830" s="43"/>
      <c r="Z1830" s="43"/>
      <c r="AA1830" s="43" t="n">
        <v>1.18</v>
      </c>
      <c r="AB1830" s="43"/>
      <c r="AC1830" s="43" t="s">
        <v>10482</v>
      </c>
      <c r="AD1830" s="43"/>
      <c r="AE1830" s="43"/>
      <c r="AF1830" s="43"/>
      <c r="AG1830" s="43" t="n">
        <v>1.18</v>
      </c>
      <c r="AH1830" s="43" t="s">
        <v>13486</v>
      </c>
      <c r="AI1830" s="63" t="n">
        <v>4000</v>
      </c>
      <c r="AJ1830" s="63" t="n">
        <v>18</v>
      </c>
      <c r="AK1830" s="43" t="s">
        <v>12988</v>
      </c>
      <c r="AL1830" s="43"/>
      <c r="AM1830" s="43"/>
      <c r="AN1830" s="43"/>
      <c r="AO1830" s="43" t="s">
        <v>82</v>
      </c>
      <c r="AP1830" s="23" t="s">
        <v>6397</v>
      </c>
      <c r="BF1830" s="23" t="s">
        <v>10498</v>
      </c>
      <c r="BG1830" s="1" t="s">
        <v>183</v>
      </c>
    </row>
    <row r="1831" s="23" customFormat="true" ht="12.75" hidden="false" customHeight="false" outlineLevel="0" collapsed="false">
      <c r="A1831" s="23" t="s">
        <v>8366</v>
      </c>
      <c r="B1831" s="23" t="s">
        <v>8367</v>
      </c>
      <c r="C1831" s="40" t="s">
        <v>177</v>
      </c>
      <c r="D1831" s="23" t="s">
        <v>1471</v>
      </c>
      <c r="E1831" s="23" t="s">
        <v>8368</v>
      </c>
      <c r="F1831" s="23" t="s">
        <v>8369</v>
      </c>
      <c r="G1831" s="23" t="n">
        <v>135</v>
      </c>
      <c r="H1831" s="23" t="n">
        <v>10000</v>
      </c>
      <c r="I1831" s="41" t="s">
        <v>180</v>
      </c>
      <c r="K1831" s="23" t="n">
        <v>0</v>
      </c>
      <c r="L1831" s="23" t="n">
        <v>16421</v>
      </c>
      <c r="M1831" s="23" t="n">
        <v>0</v>
      </c>
      <c r="N1831" s="23" t="n">
        <v>0</v>
      </c>
      <c r="O1831" s="23" t="n">
        <f aca="false">K1831+L1831</f>
        <v>16421</v>
      </c>
      <c r="P1831" s="23" t="n">
        <f aca="false">K1831+L1831+M1831+N1831</f>
        <v>16421</v>
      </c>
      <c r="Q1831" s="23" t="n">
        <v>2175</v>
      </c>
      <c r="R1831" s="23" t="n">
        <v>4615</v>
      </c>
      <c r="S1831" s="23" t="n">
        <v>4534</v>
      </c>
      <c r="T1831" s="23" t="n">
        <v>2451</v>
      </c>
      <c r="U1831" s="23" t="n">
        <f aca="false">IF(I1831="delivery",O1831-SUM(Q1831+R1831),IF(I1831="PO",P1831-SUM(Q1831:R1831)))</f>
        <v>9631</v>
      </c>
      <c r="V1831" s="43" t="n">
        <v>0.235</v>
      </c>
      <c r="W1831" s="43" t="n">
        <v>0.235</v>
      </c>
      <c r="X1831" s="43" t="n">
        <f aca="false">W1831-V1831</f>
        <v>0</v>
      </c>
      <c r="Y1831" s="43"/>
      <c r="Z1831" s="43"/>
      <c r="AA1831" s="43"/>
      <c r="AB1831" s="43"/>
      <c r="AC1831" s="43" t="s">
        <v>10482</v>
      </c>
      <c r="AD1831" s="43"/>
      <c r="AE1831" s="43"/>
      <c r="AF1831" s="43"/>
      <c r="AG1831" s="43" t="n">
        <v>0.2049</v>
      </c>
      <c r="AH1831" s="43"/>
      <c r="AI1831" s="63"/>
      <c r="AJ1831" s="63"/>
      <c r="AK1831" s="43"/>
      <c r="AL1831" s="43"/>
      <c r="AM1831" s="43" t="s">
        <v>10492</v>
      </c>
      <c r="AN1831" s="43"/>
      <c r="AO1831" s="43" t="s">
        <v>1471</v>
      </c>
      <c r="AP1831" s="23" t="s">
        <v>3124</v>
      </c>
      <c r="AT1831" s="23" t="s">
        <v>10942</v>
      </c>
      <c r="AV1831" s="23" t="n">
        <v>0.2049</v>
      </c>
      <c r="AW1831" s="23" t="s">
        <v>12423</v>
      </c>
      <c r="AX1831" s="23" t="s">
        <v>13487</v>
      </c>
      <c r="AY1831" s="23" t="n">
        <v>10000</v>
      </c>
      <c r="AZ1831" s="23" t="n">
        <v>28</v>
      </c>
      <c r="BA1831" s="23" t="s">
        <v>1465</v>
      </c>
      <c r="BB1831" s="23" t="s">
        <v>12423</v>
      </c>
      <c r="BF1831" s="23" t="s">
        <v>10498</v>
      </c>
      <c r="BG1831" s="1" t="s">
        <v>183</v>
      </c>
    </row>
    <row r="1832" s="23" customFormat="true" ht="12.75" hidden="false" customHeight="false" outlineLevel="0" collapsed="false">
      <c r="A1832" s="23" t="s">
        <v>8370</v>
      </c>
      <c r="B1832" s="23" t="s">
        <v>8371</v>
      </c>
      <c r="C1832" s="40" t="s">
        <v>177</v>
      </c>
      <c r="D1832" s="23" t="s">
        <v>1471</v>
      </c>
      <c r="E1832" s="23" t="s">
        <v>8372</v>
      </c>
      <c r="F1832" s="23" t="s">
        <v>8373</v>
      </c>
      <c r="G1832" s="23" t="n">
        <v>113</v>
      </c>
      <c r="H1832" s="23" t="n">
        <v>1500</v>
      </c>
      <c r="I1832" s="41" t="s">
        <v>188</v>
      </c>
      <c r="K1832" s="23" t="n">
        <v>0</v>
      </c>
      <c r="L1832" s="23" t="n">
        <v>10684</v>
      </c>
      <c r="M1832" s="23" t="n">
        <v>9000</v>
      </c>
      <c r="N1832" s="23" t="n">
        <v>9000</v>
      </c>
      <c r="O1832" s="23" t="n">
        <f aca="false">K1832+L1832</f>
        <v>10684</v>
      </c>
      <c r="P1832" s="23" t="n">
        <f aca="false">K1832+L1832+M1832+N1832</f>
        <v>28684</v>
      </c>
      <c r="Q1832" s="23" t="n">
        <v>18687</v>
      </c>
      <c r="R1832" s="23" t="n">
        <v>10360</v>
      </c>
      <c r="S1832" s="23" t="n">
        <v>14882</v>
      </c>
      <c r="T1832" s="23" t="n">
        <v>4927</v>
      </c>
      <c r="U1832" s="23" t="n">
        <f aca="false">IF(I1832="delivery",O1832-SUM(Q1832+R1832),IF(I1832="PO",P1832-SUM(Q1832:R1832)))</f>
        <v>-363</v>
      </c>
      <c r="V1832" s="43" t="n">
        <v>0.4</v>
      </c>
      <c r="W1832" s="43" t="n">
        <v>0.4</v>
      </c>
      <c r="X1832" s="43" t="n">
        <f aca="false">W1832-V1832</f>
        <v>0</v>
      </c>
      <c r="Y1832" s="43"/>
      <c r="Z1832" s="43"/>
      <c r="AA1832" s="43" t="n">
        <v>0.4</v>
      </c>
      <c r="AB1832" s="43"/>
      <c r="AC1832" s="43" t="s">
        <v>10482</v>
      </c>
      <c r="AD1832" s="43"/>
      <c r="AE1832" s="43"/>
      <c r="AF1832" s="43"/>
      <c r="AG1832" s="43" t="n">
        <v>0.4</v>
      </c>
      <c r="AH1832" s="43"/>
      <c r="AI1832" s="63"/>
      <c r="AJ1832" s="63"/>
      <c r="AK1832" s="43"/>
      <c r="AL1832" s="43"/>
      <c r="AM1832" s="43" t="s">
        <v>11367</v>
      </c>
      <c r="AN1832" s="43"/>
      <c r="AO1832" s="43" t="s">
        <v>1471</v>
      </c>
      <c r="AP1832" s="23" t="s">
        <v>3124</v>
      </c>
      <c r="AT1832" s="23" t="s">
        <v>10959</v>
      </c>
      <c r="AV1832" s="23" t="n">
        <v>0.4</v>
      </c>
      <c r="AW1832" s="23" t="s">
        <v>12959</v>
      </c>
      <c r="AX1832" s="23" t="s">
        <v>13488</v>
      </c>
      <c r="AY1832" s="23" t="n">
        <v>1500</v>
      </c>
      <c r="AZ1832" s="23" t="n">
        <v>20</v>
      </c>
      <c r="BA1832" s="23" t="s">
        <v>1465</v>
      </c>
      <c r="BB1832" s="23" t="s">
        <v>12959</v>
      </c>
      <c r="BF1832" s="23" t="s">
        <v>10498</v>
      </c>
      <c r="BG1832" s="1" t="s">
        <v>183</v>
      </c>
    </row>
    <row r="1833" s="23" customFormat="true" ht="12.75" hidden="false" customHeight="false" outlineLevel="0" collapsed="false">
      <c r="A1833" s="23" t="s">
        <v>8374</v>
      </c>
      <c r="B1833" s="23" t="s">
        <v>8375</v>
      </c>
      <c r="C1833" s="40" t="s">
        <v>177</v>
      </c>
      <c r="D1833" s="23" t="s">
        <v>1471</v>
      </c>
      <c r="E1833" s="23" t="s">
        <v>8376</v>
      </c>
      <c r="F1833" s="23" t="s">
        <v>8377</v>
      </c>
      <c r="G1833" s="23" t="n">
        <v>61</v>
      </c>
      <c r="H1833" s="23" t="n">
        <v>3000</v>
      </c>
      <c r="I1833" s="41" t="s">
        <v>180</v>
      </c>
      <c r="K1833" s="23" t="n">
        <v>0</v>
      </c>
      <c r="L1833" s="23" t="n">
        <v>6183</v>
      </c>
      <c r="M1833" s="23" t="n">
        <v>0</v>
      </c>
      <c r="N1833" s="23" t="n">
        <v>0</v>
      </c>
      <c r="O1833" s="23" t="n">
        <f aca="false">K1833+L1833</f>
        <v>6183</v>
      </c>
      <c r="P1833" s="23" t="n">
        <f aca="false">K1833+L1833+M1833+N1833</f>
        <v>6183</v>
      </c>
      <c r="Q1833" s="23" t="n">
        <v>7103</v>
      </c>
      <c r="R1833" s="23" t="n">
        <v>3269</v>
      </c>
      <c r="S1833" s="23" t="n">
        <v>4582</v>
      </c>
      <c r="T1833" s="23" t="n">
        <v>1941</v>
      </c>
      <c r="U1833" s="23" t="n">
        <f aca="false">IF(I1833="delivery",O1833-SUM(Q1833+R1833),IF(I1833="PO",P1833-SUM(Q1833:R1833)))</f>
        <v>-4189</v>
      </c>
      <c r="V1833" s="43" t="n">
        <v>1.38</v>
      </c>
      <c r="W1833" s="43" t="n">
        <v>1.38</v>
      </c>
      <c r="X1833" s="43" t="n">
        <f aca="false">W1833-V1833</f>
        <v>0</v>
      </c>
      <c r="Y1833" s="43"/>
      <c r="Z1833" s="43"/>
      <c r="AA1833" s="43" t="n">
        <v>1.38</v>
      </c>
      <c r="AB1833" s="43"/>
      <c r="AC1833" s="43" t="s">
        <v>10482</v>
      </c>
      <c r="AD1833" s="43"/>
      <c r="AE1833" s="43"/>
      <c r="AF1833" s="43"/>
      <c r="AG1833" s="43" t="n">
        <v>1.38</v>
      </c>
      <c r="AH1833" s="43"/>
      <c r="AI1833" s="63"/>
      <c r="AJ1833" s="63"/>
      <c r="AK1833" s="43"/>
      <c r="AL1833" s="43"/>
      <c r="AM1833" s="43" t="s">
        <v>11367</v>
      </c>
      <c r="AN1833" s="43"/>
      <c r="AO1833" s="43" t="s">
        <v>1471</v>
      </c>
      <c r="AP1833" s="23" t="s">
        <v>3124</v>
      </c>
      <c r="AT1833" s="23" t="s">
        <v>11356</v>
      </c>
      <c r="AV1833" s="23" t="n">
        <v>1.38</v>
      </c>
      <c r="AW1833" s="23" t="s">
        <v>12714</v>
      </c>
      <c r="AX1833" s="23" t="s">
        <v>13489</v>
      </c>
      <c r="AY1833" s="23" t="n">
        <v>3000</v>
      </c>
      <c r="AZ1833" s="23" t="n">
        <v>6</v>
      </c>
      <c r="BA1833" s="23" t="s">
        <v>1465</v>
      </c>
      <c r="BB1833" s="23" t="s">
        <v>11587</v>
      </c>
      <c r="BF1833" s="23" t="s">
        <v>10498</v>
      </c>
      <c r="BG1833" s="1" t="s">
        <v>183</v>
      </c>
    </row>
    <row r="1834" s="23" customFormat="true" ht="12.75" hidden="true" customHeight="false" outlineLevel="0" collapsed="false">
      <c r="A1834" s="23" t="s">
        <v>8378</v>
      </c>
      <c r="B1834" s="23" t="s">
        <v>8379</v>
      </c>
      <c r="C1834" s="40" t="s">
        <v>177</v>
      </c>
      <c r="D1834" s="23" t="s">
        <v>82</v>
      </c>
      <c r="E1834" s="23" t="s">
        <v>8380</v>
      </c>
      <c r="F1834" s="23" t="s">
        <v>8381</v>
      </c>
      <c r="G1834" s="23" t="n">
        <v>91</v>
      </c>
      <c r="H1834" s="23" t="n">
        <v>1000</v>
      </c>
      <c r="I1834" s="41" t="s">
        <v>180</v>
      </c>
      <c r="K1834" s="23" t="n">
        <v>0</v>
      </c>
      <c r="L1834" s="23" t="n">
        <v>11015</v>
      </c>
      <c r="M1834" s="23" t="n">
        <v>0</v>
      </c>
      <c r="N1834" s="23" t="n">
        <v>13210</v>
      </c>
      <c r="O1834" s="23" t="n">
        <f aca="false">K1834+L1834</f>
        <v>11015</v>
      </c>
      <c r="P1834" s="23" t="n">
        <f aca="false">K1834+L1834+M1834+N1834</f>
        <v>24225</v>
      </c>
      <c r="Q1834" s="23" t="n">
        <v>14206</v>
      </c>
      <c r="R1834" s="23" t="n">
        <v>6538</v>
      </c>
      <c r="S1834" s="23" t="n">
        <v>9164</v>
      </c>
      <c r="T1834" s="23" t="n">
        <v>3882</v>
      </c>
      <c r="U1834" s="23" t="n">
        <f aca="false">IF(I1834="delivery",O1834-SUM(Q1834+R1834),IF(I1834="PO",P1834-SUM(Q1834:R1834)))</f>
        <v>-9729</v>
      </c>
      <c r="V1834" s="43" t="n">
        <v>0.89</v>
      </c>
      <c r="W1834" s="43" t="n">
        <v>0.89</v>
      </c>
      <c r="X1834" s="43" t="n">
        <f aca="false">W1834-V1834</f>
        <v>0</v>
      </c>
      <c r="Y1834" s="43"/>
      <c r="Z1834" s="43"/>
      <c r="AA1834" s="43" t="n">
        <v>0.89</v>
      </c>
      <c r="AB1834" s="43"/>
      <c r="AC1834" s="43" t="s">
        <v>10482</v>
      </c>
      <c r="AD1834" s="43"/>
      <c r="AE1834" s="43"/>
      <c r="AF1834" s="43"/>
      <c r="AG1834" s="43" t="n">
        <v>0.89</v>
      </c>
      <c r="AH1834" s="43" t="s">
        <v>13490</v>
      </c>
      <c r="AI1834" s="63" t="n">
        <v>1000</v>
      </c>
      <c r="AJ1834" s="63" t="n">
        <v>16</v>
      </c>
      <c r="AK1834" s="43" t="s">
        <v>13491</v>
      </c>
      <c r="AL1834" s="43"/>
      <c r="AM1834" s="43"/>
      <c r="AN1834" s="43"/>
      <c r="AO1834" s="43" t="s">
        <v>82</v>
      </c>
      <c r="AP1834" s="23" t="s">
        <v>6397</v>
      </c>
      <c r="BF1834" s="23" t="s">
        <v>10498</v>
      </c>
      <c r="BG1834" s="1" t="s">
        <v>183</v>
      </c>
    </row>
    <row r="1835" s="23" customFormat="true" ht="12.75" hidden="false" customHeight="false" outlineLevel="0" collapsed="false">
      <c r="A1835" s="23" t="s">
        <v>8382</v>
      </c>
      <c r="B1835" s="23" t="s">
        <v>8383</v>
      </c>
      <c r="C1835" s="40" t="s">
        <v>177</v>
      </c>
      <c r="D1835" s="23" t="s">
        <v>1471</v>
      </c>
      <c r="E1835" s="23" t="s">
        <v>8384</v>
      </c>
      <c r="F1835" s="23" t="s">
        <v>8385</v>
      </c>
      <c r="G1835" s="23" t="n">
        <v>113</v>
      </c>
      <c r="H1835" s="23" t="n">
        <v>2500</v>
      </c>
      <c r="I1835" s="41" t="s">
        <v>188</v>
      </c>
      <c r="K1835" s="23" t="n">
        <v>0</v>
      </c>
      <c r="L1835" s="23" t="n">
        <v>6265</v>
      </c>
      <c r="M1835" s="23" t="n">
        <v>7500</v>
      </c>
      <c r="N1835" s="23" t="n">
        <v>9000</v>
      </c>
      <c r="O1835" s="23" t="n">
        <f aca="false">K1835+L1835</f>
        <v>6265</v>
      </c>
      <c r="P1835" s="23" t="n">
        <f aca="false">K1835+L1835+M1835+N1835</f>
        <v>22765</v>
      </c>
      <c r="Q1835" s="23" t="n">
        <v>11453</v>
      </c>
      <c r="R1835" s="23" t="n">
        <v>6071</v>
      </c>
      <c r="S1835" s="23" t="n">
        <v>8560</v>
      </c>
      <c r="T1835" s="23" t="n">
        <v>2953</v>
      </c>
      <c r="U1835" s="23" t="n">
        <f aca="false">IF(I1835="delivery",O1835-SUM(Q1835+R1835),IF(I1835="PO",P1835-SUM(Q1835:R1835)))</f>
        <v>5241</v>
      </c>
      <c r="V1835" s="43" t="n">
        <v>0.22</v>
      </c>
      <c r="W1835" s="43" t="n">
        <v>0.22</v>
      </c>
      <c r="X1835" s="43" t="n">
        <f aca="false">W1835-V1835</f>
        <v>0</v>
      </c>
      <c r="Y1835" s="43"/>
      <c r="Z1835" s="43"/>
      <c r="AA1835" s="43" t="n">
        <v>0.22</v>
      </c>
      <c r="AB1835" s="43"/>
      <c r="AC1835" s="43" t="s">
        <v>10482</v>
      </c>
      <c r="AD1835" s="43"/>
      <c r="AE1835" s="43"/>
      <c r="AF1835" s="43"/>
      <c r="AG1835" s="43" t="n">
        <v>0.22</v>
      </c>
      <c r="AH1835" s="43"/>
      <c r="AI1835" s="63"/>
      <c r="AJ1835" s="63"/>
      <c r="AK1835" s="43"/>
      <c r="AL1835" s="43"/>
      <c r="AM1835" s="43" t="s">
        <v>11367</v>
      </c>
      <c r="AN1835" s="43"/>
      <c r="AO1835" s="43" t="s">
        <v>1471</v>
      </c>
      <c r="AP1835" s="23" t="s">
        <v>3124</v>
      </c>
      <c r="AT1835" s="23" t="s">
        <v>10959</v>
      </c>
      <c r="AV1835" s="23" t="n">
        <v>0.22</v>
      </c>
      <c r="AW1835" s="23" t="s">
        <v>12959</v>
      </c>
      <c r="AX1835" s="23" t="s">
        <v>13492</v>
      </c>
      <c r="AY1835" s="23" t="n">
        <v>2500</v>
      </c>
      <c r="AZ1835" s="23" t="n">
        <v>20</v>
      </c>
      <c r="BA1835" s="23" t="s">
        <v>1465</v>
      </c>
      <c r="BB1835" s="23" t="s">
        <v>12959</v>
      </c>
      <c r="BF1835" s="23" t="s">
        <v>10498</v>
      </c>
      <c r="BG1835" s="1" t="s">
        <v>183</v>
      </c>
    </row>
    <row r="1836" s="23" customFormat="true" ht="12.75" hidden="false" customHeight="false" outlineLevel="0" collapsed="false">
      <c r="A1836" s="23" t="s">
        <v>8386</v>
      </c>
      <c r="B1836" s="23" t="s">
        <v>8387</v>
      </c>
      <c r="C1836" s="40" t="s">
        <v>177</v>
      </c>
      <c r="D1836" s="23" t="s">
        <v>1471</v>
      </c>
      <c r="E1836" s="23" t="s">
        <v>8388</v>
      </c>
      <c r="F1836" s="23" t="s">
        <v>8389</v>
      </c>
      <c r="G1836" s="23" t="n">
        <v>86</v>
      </c>
      <c r="H1836" s="23" t="n">
        <v>600</v>
      </c>
      <c r="I1836" s="41" t="s">
        <v>180</v>
      </c>
      <c r="K1836" s="23" t="n">
        <v>0</v>
      </c>
      <c r="L1836" s="23" t="n">
        <v>8913</v>
      </c>
      <c r="M1836" s="23" t="n">
        <v>0</v>
      </c>
      <c r="N1836" s="23" t="n">
        <v>0</v>
      </c>
      <c r="O1836" s="23" t="n">
        <f aca="false">K1836+L1836</f>
        <v>8913</v>
      </c>
      <c r="P1836" s="23" t="n">
        <f aca="false">K1836+L1836+M1836+N1836</f>
        <v>8913</v>
      </c>
      <c r="Q1836" s="23" t="n">
        <v>9278</v>
      </c>
      <c r="R1836" s="23" t="n">
        <v>7884</v>
      </c>
      <c r="S1836" s="23" t="n">
        <v>9116</v>
      </c>
      <c r="T1836" s="23" t="n">
        <v>4392</v>
      </c>
      <c r="U1836" s="23" t="n">
        <f aca="false">IF(I1836="delivery",O1836-SUM(Q1836+R1836),IF(I1836="PO",P1836-SUM(Q1836:R1836)))</f>
        <v>-8249</v>
      </c>
      <c r="V1836" s="43" t="n">
        <v>3.29</v>
      </c>
      <c r="W1836" s="43" t="n">
        <v>3.29</v>
      </c>
      <c r="X1836" s="43" t="n">
        <f aca="false">W1836-V1836</f>
        <v>0</v>
      </c>
      <c r="Y1836" s="43"/>
      <c r="Z1836" s="43"/>
      <c r="AA1836" s="43"/>
      <c r="AB1836" s="43"/>
      <c r="AC1836" s="43" t="s">
        <v>10482</v>
      </c>
      <c r="AD1836" s="43"/>
      <c r="AE1836" s="43"/>
      <c r="AF1836" s="43"/>
      <c r="AG1836" s="43" t="n">
        <v>3.29</v>
      </c>
      <c r="AH1836" s="43" t="s">
        <v>11597</v>
      </c>
      <c r="AI1836" s="63" t="n">
        <v>6000</v>
      </c>
      <c r="AJ1836" s="63" t="n">
        <v>10</v>
      </c>
      <c r="AK1836" s="43" t="s">
        <v>13493</v>
      </c>
      <c r="AL1836" s="43"/>
      <c r="AM1836" s="43" t="s">
        <v>13494</v>
      </c>
      <c r="AN1836" s="43"/>
      <c r="AO1836" s="43" t="s">
        <v>1471</v>
      </c>
      <c r="AP1836" s="23" t="s">
        <v>3124</v>
      </c>
      <c r="AT1836" s="23" t="s">
        <v>11356</v>
      </c>
      <c r="AV1836" s="23" t="n">
        <v>3.29</v>
      </c>
      <c r="AW1836" s="23" t="s">
        <v>12714</v>
      </c>
      <c r="AX1836" s="23" t="s">
        <v>13493</v>
      </c>
      <c r="AY1836" s="23" t="n">
        <v>6000</v>
      </c>
      <c r="AZ1836" s="23" t="n">
        <v>7</v>
      </c>
      <c r="BA1836" s="23" t="s">
        <v>1465</v>
      </c>
      <c r="BB1836" s="23" t="s">
        <v>11587</v>
      </c>
      <c r="BF1836" s="23" t="s">
        <v>10498</v>
      </c>
      <c r="BG1836" s="1" t="s">
        <v>183</v>
      </c>
    </row>
    <row r="1837" s="23" customFormat="true" ht="12.75" hidden="false" customHeight="false" outlineLevel="0" collapsed="false">
      <c r="A1837" s="23" t="s">
        <v>8390</v>
      </c>
      <c r="B1837" s="23" t="s">
        <v>8391</v>
      </c>
      <c r="C1837" s="40" t="s">
        <v>177</v>
      </c>
      <c r="D1837" s="23" t="s">
        <v>1471</v>
      </c>
      <c r="E1837" s="23" t="s">
        <v>8392</v>
      </c>
      <c r="F1837" s="23" t="s">
        <v>8393</v>
      </c>
      <c r="G1837" s="23" t="n">
        <v>133</v>
      </c>
      <c r="H1837" s="23" t="n">
        <v>1500</v>
      </c>
      <c r="I1837" s="41" t="s">
        <v>188</v>
      </c>
      <c r="K1837" s="23" t="n">
        <v>0</v>
      </c>
      <c r="L1837" s="23" t="n">
        <v>7871</v>
      </c>
      <c r="M1837" s="23" t="n">
        <v>7500</v>
      </c>
      <c r="N1837" s="23" t="n">
        <v>3000</v>
      </c>
      <c r="O1837" s="23" t="n">
        <f aca="false">K1837+L1837</f>
        <v>7871</v>
      </c>
      <c r="P1837" s="23" t="n">
        <f aca="false">K1837+L1837+M1837+N1837</f>
        <v>18371</v>
      </c>
      <c r="Q1837" s="23" t="n">
        <v>8640</v>
      </c>
      <c r="R1837" s="23" t="n">
        <v>6950</v>
      </c>
      <c r="S1837" s="23" t="n">
        <v>8268</v>
      </c>
      <c r="T1837" s="23" t="n">
        <v>3760</v>
      </c>
      <c r="U1837" s="23" t="n">
        <f aca="false">IF(I1837="delivery",O1837-SUM(Q1837+R1837),IF(I1837="PO",P1837-SUM(Q1837:R1837)))</f>
        <v>2781</v>
      </c>
      <c r="V1837" s="43" t="n">
        <v>0.41</v>
      </c>
      <c r="W1837" s="43" t="n">
        <v>0.41</v>
      </c>
      <c r="X1837" s="43" t="n">
        <f aca="false">W1837-V1837</f>
        <v>0</v>
      </c>
      <c r="Y1837" s="43"/>
      <c r="Z1837" s="43"/>
      <c r="AA1837" s="43" t="n">
        <v>0.41</v>
      </c>
      <c r="AB1837" s="43"/>
      <c r="AC1837" s="43" t="s">
        <v>10482</v>
      </c>
      <c r="AD1837" s="43"/>
      <c r="AE1837" s="43"/>
      <c r="AF1837" s="43"/>
      <c r="AG1837" s="43" t="n">
        <v>0.41</v>
      </c>
      <c r="AH1837" s="43"/>
      <c r="AI1837" s="63"/>
      <c r="AJ1837" s="63"/>
      <c r="AK1837" s="43"/>
      <c r="AL1837" s="43"/>
      <c r="AM1837" s="43" t="s">
        <v>11367</v>
      </c>
      <c r="AN1837" s="43"/>
      <c r="AO1837" s="43" t="s">
        <v>1471</v>
      </c>
      <c r="AP1837" s="23" t="s">
        <v>3124</v>
      </c>
      <c r="AT1837" s="23" t="s">
        <v>10959</v>
      </c>
      <c r="AV1837" s="23" t="n">
        <v>0.41</v>
      </c>
      <c r="AW1837" s="23" t="s">
        <v>12959</v>
      </c>
      <c r="AX1837" s="23" t="s">
        <v>13495</v>
      </c>
      <c r="AY1837" s="23" t="n">
        <v>1</v>
      </c>
      <c r="AZ1837" s="23" t="n">
        <v>1</v>
      </c>
      <c r="BA1837" s="23" t="s">
        <v>1465</v>
      </c>
      <c r="BB1837" s="23" t="s">
        <v>12959</v>
      </c>
      <c r="BF1837" s="23" t="s">
        <v>10498</v>
      </c>
      <c r="BG1837" s="1" t="s">
        <v>183</v>
      </c>
    </row>
    <row r="1838" s="23" customFormat="true" ht="12.75" hidden="false" customHeight="false" outlineLevel="0" collapsed="false">
      <c r="A1838" s="23" t="s">
        <v>8394</v>
      </c>
      <c r="B1838" s="23" t="s">
        <v>8395</v>
      </c>
      <c r="C1838" s="40" t="s">
        <v>177</v>
      </c>
      <c r="D1838" s="23" t="s">
        <v>1471</v>
      </c>
      <c r="E1838" s="23" t="s">
        <v>8396</v>
      </c>
      <c r="F1838" s="23" t="s">
        <v>8397</v>
      </c>
      <c r="G1838" s="23" t="n">
        <v>23</v>
      </c>
      <c r="H1838" s="23" t="n">
        <v>1</v>
      </c>
      <c r="I1838" s="41" t="s">
        <v>180</v>
      </c>
      <c r="K1838" s="23" t="n">
        <v>0</v>
      </c>
      <c r="L1838" s="23" t="n">
        <v>10947</v>
      </c>
      <c r="M1838" s="23" t="n">
        <v>0</v>
      </c>
      <c r="N1838" s="23" t="n">
        <v>0</v>
      </c>
      <c r="O1838" s="23" t="n">
        <f aca="false">K1838+L1838</f>
        <v>10947</v>
      </c>
      <c r="P1838" s="23" t="n">
        <f aca="false">K1838+L1838+M1838+N1838</f>
        <v>10947</v>
      </c>
      <c r="Q1838" s="23" t="n">
        <v>9685</v>
      </c>
      <c r="R1838" s="23" t="n">
        <v>9416</v>
      </c>
      <c r="S1838" s="23" t="n">
        <v>10400</v>
      </c>
      <c r="T1838" s="23" t="n">
        <v>5389</v>
      </c>
      <c r="U1838" s="23" t="n">
        <f aca="false">IF(I1838="delivery",O1838-SUM(Q1838+R1838),IF(I1838="PO",P1838-SUM(Q1838:R1838)))</f>
        <v>-8154</v>
      </c>
      <c r="V1838" s="43" t="n">
        <v>1.3376</v>
      </c>
      <c r="W1838" s="43" t="n">
        <v>1.37482</v>
      </c>
      <c r="X1838" s="43" t="n">
        <f aca="false">W1838-V1838</f>
        <v>0.03722</v>
      </c>
      <c r="Y1838" s="43"/>
      <c r="Z1838" s="43"/>
      <c r="AA1838" s="43" t="n">
        <v>1.297</v>
      </c>
      <c r="AB1838" s="43"/>
      <c r="AC1838" s="43" t="s">
        <v>10482</v>
      </c>
      <c r="AD1838" s="43"/>
      <c r="AE1838" s="43" t="s">
        <v>13496</v>
      </c>
      <c r="AF1838" s="43"/>
      <c r="AG1838" s="43" t="n">
        <v>1.37482</v>
      </c>
      <c r="AH1838" s="43" t="s">
        <v>12731</v>
      </c>
      <c r="AI1838" s="63" t="n">
        <v>3000</v>
      </c>
      <c r="AJ1838" s="63" t="n">
        <v>12</v>
      </c>
      <c r="AK1838" s="43" t="s">
        <v>13497</v>
      </c>
      <c r="AL1838" s="43"/>
      <c r="AM1838" s="43" t="s">
        <v>12945</v>
      </c>
      <c r="AN1838" s="43"/>
      <c r="AO1838" s="43" t="s">
        <v>1471</v>
      </c>
      <c r="AP1838" s="23" t="s">
        <v>2011</v>
      </c>
      <c r="AT1838" s="23" t="s">
        <v>10959</v>
      </c>
      <c r="AV1838" s="23" t="n">
        <v>1.3376</v>
      </c>
      <c r="AW1838" s="23" t="s">
        <v>12586</v>
      </c>
      <c r="AX1838" s="23" t="s">
        <v>13497</v>
      </c>
      <c r="AY1838" s="23" t="n">
        <v>3000</v>
      </c>
      <c r="AZ1838" s="23" t="n">
        <v>12</v>
      </c>
      <c r="BA1838" s="23" t="s">
        <v>1465</v>
      </c>
      <c r="BB1838" s="23" t="s">
        <v>12586</v>
      </c>
      <c r="BF1838" s="23" t="s">
        <v>10498</v>
      </c>
      <c r="BG1838" s="1" t="s">
        <v>183</v>
      </c>
    </row>
    <row r="1839" s="23" customFormat="true" ht="12.75" hidden="false" customHeight="false" outlineLevel="0" collapsed="false">
      <c r="A1839" s="23" t="s">
        <v>8398</v>
      </c>
      <c r="B1839" s="23" t="s">
        <v>8399</v>
      </c>
      <c r="C1839" s="40" t="s">
        <v>177</v>
      </c>
      <c r="D1839" s="23" t="s">
        <v>1471</v>
      </c>
      <c r="E1839" s="23" t="s">
        <v>8400</v>
      </c>
      <c r="F1839" s="23" t="s">
        <v>8401</v>
      </c>
      <c r="G1839" s="23" t="n">
        <v>118</v>
      </c>
      <c r="H1839" s="23" t="n">
        <v>3000</v>
      </c>
      <c r="I1839" s="41" t="s">
        <v>180</v>
      </c>
      <c r="K1839" s="23" t="n">
        <v>0</v>
      </c>
      <c r="L1839" s="23" t="n">
        <v>6748</v>
      </c>
      <c r="M1839" s="23" t="n">
        <v>0</v>
      </c>
      <c r="N1839" s="23" t="n">
        <v>6000</v>
      </c>
      <c r="O1839" s="23" t="n">
        <f aca="false">K1839+L1839</f>
        <v>6748</v>
      </c>
      <c r="P1839" s="23" t="n">
        <f aca="false">K1839+L1839+M1839+N1839</f>
        <v>12748</v>
      </c>
      <c r="Q1839" s="23" t="n">
        <v>2175</v>
      </c>
      <c r="R1839" s="23" t="n">
        <v>4615</v>
      </c>
      <c r="S1839" s="23" t="n">
        <v>4534</v>
      </c>
      <c r="T1839" s="23" t="n">
        <v>2451</v>
      </c>
      <c r="U1839" s="23" t="n">
        <f aca="false">IF(I1839="delivery",O1839-SUM(Q1839+R1839),IF(I1839="PO",P1839-SUM(Q1839:R1839)))</f>
        <v>-42</v>
      </c>
      <c r="V1839" s="43" t="n">
        <v>0.1334</v>
      </c>
      <c r="W1839" s="43" t="n">
        <v>0.127</v>
      </c>
      <c r="X1839" s="43" t="n">
        <f aca="false">W1839-V1839</f>
        <v>-0.00640000000000002</v>
      </c>
      <c r="Y1839" s="43"/>
      <c r="Z1839" s="43"/>
      <c r="AA1839" s="43"/>
      <c r="AB1839" s="43"/>
      <c r="AC1839" s="43" t="s">
        <v>10482</v>
      </c>
      <c r="AD1839" s="43"/>
      <c r="AE1839" s="43"/>
      <c r="AF1839" s="43"/>
      <c r="AG1839" s="43" t="n">
        <v>0.127</v>
      </c>
      <c r="AH1839" s="43" t="s">
        <v>10491</v>
      </c>
      <c r="AI1839" s="63" t="n">
        <v>3000</v>
      </c>
      <c r="AJ1839" s="63" t="n">
        <v>6</v>
      </c>
      <c r="AK1839" s="43" t="s">
        <v>13498</v>
      </c>
      <c r="AL1839" s="43"/>
      <c r="AM1839" s="43"/>
      <c r="AN1839" s="43"/>
      <c r="AO1839" s="43" t="s">
        <v>1471</v>
      </c>
      <c r="AP1839" s="23" t="s">
        <v>2011</v>
      </c>
      <c r="AT1839" s="23" t="s">
        <v>10959</v>
      </c>
      <c r="AV1839" s="23" t="n">
        <v>0.1334</v>
      </c>
      <c r="AW1839" s="23" t="s">
        <v>12586</v>
      </c>
      <c r="AX1839" s="23" t="s">
        <v>13498</v>
      </c>
      <c r="AY1839" s="23" t="n">
        <v>3000</v>
      </c>
      <c r="AZ1839" s="23" t="n">
        <v>24</v>
      </c>
      <c r="BA1839" s="23" t="s">
        <v>1465</v>
      </c>
      <c r="BB1839" s="23" t="s">
        <v>12586</v>
      </c>
      <c r="BF1839" s="23" t="s">
        <v>10498</v>
      </c>
      <c r="BG1839" s="1" t="s">
        <v>183</v>
      </c>
    </row>
    <row r="1840" s="23" customFormat="true" ht="12.75" hidden="false" customHeight="false" outlineLevel="0" collapsed="false">
      <c r="A1840" s="23" t="s">
        <v>8402</v>
      </c>
      <c r="B1840" s="23" t="s">
        <v>8403</v>
      </c>
      <c r="C1840" s="40" t="s">
        <v>177</v>
      </c>
      <c r="D1840" s="23" t="s">
        <v>1471</v>
      </c>
      <c r="E1840" s="23" t="s">
        <v>8404</v>
      </c>
      <c r="F1840" s="23" t="s">
        <v>8405</v>
      </c>
      <c r="G1840" s="23" t="n">
        <v>53</v>
      </c>
      <c r="H1840" s="23" t="n">
        <v>3000</v>
      </c>
      <c r="I1840" s="41" t="s">
        <v>180</v>
      </c>
      <c r="K1840" s="23" t="n">
        <v>0</v>
      </c>
      <c r="L1840" s="23" t="n">
        <v>8945</v>
      </c>
      <c r="M1840" s="23" t="n">
        <v>0</v>
      </c>
      <c r="N1840" s="23" t="n">
        <v>0</v>
      </c>
      <c r="O1840" s="23" t="n">
        <f aca="false">K1840+L1840</f>
        <v>8945</v>
      </c>
      <c r="P1840" s="23" t="n">
        <f aca="false">K1840+L1840+M1840+N1840</f>
        <v>8945</v>
      </c>
      <c r="Q1840" s="23" t="n">
        <v>699</v>
      </c>
      <c r="R1840" s="23" t="n">
        <v>934</v>
      </c>
      <c r="S1840" s="23" t="n">
        <v>848</v>
      </c>
      <c r="T1840" s="23" t="n">
        <v>632</v>
      </c>
      <c r="U1840" s="23" t="n">
        <f aca="false">IF(I1840="delivery",O1840-SUM(Q1840+R1840),IF(I1840="PO",P1840-SUM(Q1840:R1840)))</f>
        <v>7312</v>
      </c>
      <c r="V1840" s="43" t="n">
        <v>0.23</v>
      </c>
      <c r="W1840" s="43" t="n">
        <v>0.2681</v>
      </c>
      <c r="X1840" s="43" t="n">
        <f aca="false">W1840-V1840</f>
        <v>0.0381</v>
      </c>
      <c r="Y1840" s="43"/>
      <c r="Z1840" s="43"/>
      <c r="AA1840" s="43"/>
      <c r="AB1840" s="43"/>
      <c r="AC1840" s="43" t="s">
        <v>10482</v>
      </c>
      <c r="AD1840" s="43"/>
      <c r="AE1840" s="43"/>
      <c r="AF1840" s="43"/>
      <c r="AG1840" s="43" t="n">
        <v>0.2681</v>
      </c>
      <c r="AH1840" s="43"/>
      <c r="AI1840" s="63"/>
      <c r="AJ1840" s="63"/>
      <c r="AK1840" s="43"/>
      <c r="AL1840" s="43"/>
      <c r="AM1840" s="43" t="s">
        <v>11626</v>
      </c>
      <c r="AN1840" s="43"/>
      <c r="AO1840" s="43" t="s">
        <v>1471</v>
      </c>
      <c r="AP1840" s="23" t="s">
        <v>3124</v>
      </c>
      <c r="AT1840" s="23" t="s">
        <v>10942</v>
      </c>
      <c r="AV1840" s="23" t="n">
        <v>0.2681</v>
      </c>
      <c r="AW1840" s="23" t="s">
        <v>12423</v>
      </c>
      <c r="AX1840" s="23" t="s">
        <v>13499</v>
      </c>
      <c r="AY1840" s="23" t="n">
        <v>6000</v>
      </c>
      <c r="AZ1840" s="23" t="n">
        <v>11</v>
      </c>
      <c r="BA1840" s="23" t="s">
        <v>1465</v>
      </c>
      <c r="BB1840" s="23" t="s">
        <v>12423</v>
      </c>
      <c r="BF1840" s="23" t="s">
        <v>10498</v>
      </c>
      <c r="BG1840" s="1" t="s">
        <v>183</v>
      </c>
    </row>
    <row r="1841" s="23" customFormat="true" ht="12.75" hidden="false" customHeight="false" outlineLevel="0" collapsed="false">
      <c r="A1841" s="23" t="s">
        <v>8406</v>
      </c>
      <c r="B1841" s="23" t="s">
        <v>8407</v>
      </c>
      <c r="C1841" s="40" t="s">
        <v>177</v>
      </c>
      <c r="D1841" s="23" t="s">
        <v>1471</v>
      </c>
      <c r="E1841" s="23" t="s">
        <v>8348</v>
      </c>
      <c r="F1841" s="23" t="s">
        <v>8408</v>
      </c>
      <c r="G1841" s="23" t="n">
        <v>106</v>
      </c>
      <c r="H1841" s="23" t="n">
        <v>3000</v>
      </c>
      <c r="I1841" s="41" t="s">
        <v>180</v>
      </c>
      <c r="K1841" s="23" t="n">
        <v>0</v>
      </c>
      <c r="L1841" s="23" t="n">
        <v>71901</v>
      </c>
      <c r="M1841" s="23" t="n">
        <v>42000</v>
      </c>
      <c r="N1841" s="23" t="n">
        <v>18000</v>
      </c>
      <c r="O1841" s="23" t="n">
        <f aca="false">K1841+L1841</f>
        <v>71901</v>
      </c>
      <c r="P1841" s="23" t="n">
        <f aca="false">K1841+L1841+M1841+N1841</f>
        <v>131901</v>
      </c>
      <c r="Q1841" s="23" t="n">
        <v>104709</v>
      </c>
      <c r="R1841" s="23" t="n">
        <v>46527</v>
      </c>
      <c r="S1841" s="23" t="n">
        <v>55708</v>
      </c>
      <c r="T1841" s="23" t="n">
        <v>29782</v>
      </c>
      <c r="U1841" s="23" t="n">
        <f aca="false">IF(I1841="delivery",O1841-SUM(Q1841+R1841),IF(I1841="PO",P1841-SUM(Q1841:R1841)))</f>
        <v>-79335</v>
      </c>
      <c r="V1841" s="43" t="n">
        <v>1.42</v>
      </c>
      <c r="W1841" s="43" t="n">
        <v>1.42</v>
      </c>
      <c r="X1841" s="43" t="n">
        <f aca="false">W1841-V1841</f>
        <v>0</v>
      </c>
      <c r="Y1841" s="43"/>
      <c r="Z1841" s="43"/>
      <c r="AA1841" s="43" t="n">
        <v>1.42</v>
      </c>
      <c r="AB1841" s="43"/>
      <c r="AC1841" s="43" t="s">
        <v>10482</v>
      </c>
      <c r="AD1841" s="43"/>
      <c r="AE1841" s="43"/>
      <c r="AF1841" s="43"/>
      <c r="AG1841" s="43" t="n">
        <v>1.42</v>
      </c>
      <c r="AH1841" s="43" t="s">
        <v>11597</v>
      </c>
      <c r="AI1841" s="63" t="n">
        <v>3000</v>
      </c>
      <c r="AJ1841" s="63" t="n">
        <v>18</v>
      </c>
      <c r="AK1841" s="43" t="s">
        <v>13500</v>
      </c>
      <c r="AL1841" s="43"/>
      <c r="AM1841" s="43" t="s">
        <v>13494</v>
      </c>
      <c r="AN1841" s="43"/>
      <c r="AO1841" s="43" t="s">
        <v>1471</v>
      </c>
      <c r="AP1841" s="23" t="s">
        <v>3124</v>
      </c>
      <c r="AT1841" s="23" t="s">
        <v>11356</v>
      </c>
      <c r="AV1841" s="23" t="n">
        <v>1.42</v>
      </c>
      <c r="AW1841" s="23" t="s">
        <v>12972</v>
      </c>
      <c r="AX1841" s="23" t="s">
        <v>13500</v>
      </c>
      <c r="AY1841" s="23" t="n">
        <v>3000</v>
      </c>
      <c r="AZ1841" s="23" t="n">
        <v>18</v>
      </c>
      <c r="BA1841" s="23" t="s">
        <v>1465</v>
      </c>
      <c r="BB1841" s="23" t="s">
        <v>11587</v>
      </c>
      <c r="BF1841" s="23" t="s">
        <v>10498</v>
      </c>
      <c r="BG1841" s="1" t="s">
        <v>183</v>
      </c>
    </row>
    <row r="1842" s="23" customFormat="true" ht="12.75" hidden="false" customHeight="false" outlineLevel="0" collapsed="false">
      <c r="A1842" s="23" t="s">
        <v>8409</v>
      </c>
      <c r="B1842" s="23" t="s">
        <v>8410</v>
      </c>
      <c r="C1842" s="40" t="s">
        <v>177</v>
      </c>
      <c r="D1842" s="23" t="s">
        <v>1471</v>
      </c>
      <c r="E1842" s="23" t="s">
        <v>8411</v>
      </c>
      <c r="F1842" s="23" t="s">
        <v>8412</v>
      </c>
      <c r="G1842" s="23" t="n">
        <v>106</v>
      </c>
      <c r="H1842" s="23" t="n">
        <v>3000</v>
      </c>
      <c r="I1842" s="41" t="s">
        <v>180</v>
      </c>
      <c r="K1842" s="23" t="n">
        <v>0</v>
      </c>
      <c r="L1842" s="23" t="n">
        <v>7298</v>
      </c>
      <c r="M1842" s="23" t="n">
        <v>3000</v>
      </c>
      <c r="N1842" s="23" t="n">
        <v>0</v>
      </c>
      <c r="O1842" s="23" t="n">
        <f aca="false">K1842+L1842</f>
        <v>7298</v>
      </c>
      <c r="P1842" s="23" t="n">
        <f aca="false">K1842+L1842+M1842+N1842</f>
        <v>10298</v>
      </c>
      <c r="Q1842" s="23" t="n">
        <v>6623</v>
      </c>
      <c r="R1842" s="23" t="n">
        <v>3068</v>
      </c>
      <c r="S1842" s="23" t="n">
        <v>3485</v>
      </c>
      <c r="T1842" s="23" t="n">
        <v>2131</v>
      </c>
      <c r="U1842" s="23" t="n">
        <f aca="false">IF(I1842="delivery",O1842-SUM(Q1842+R1842),IF(I1842="PO",P1842-SUM(Q1842:R1842)))</f>
        <v>-2393</v>
      </c>
      <c r="V1842" s="43" t="n">
        <v>2.52941</v>
      </c>
      <c r="W1842" s="43" t="n">
        <v>1.96</v>
      </c>
      <c r="X1842" s="43" t="n">
        <f aca="false">W1842-V1842</f>
        <v>-0.56941</v>
      </c>
      <c r="Y1842" s="43"/>
      <c r="Z1842" s="43"/>
      <c r="AA1842" s="43" t="n">
        <v>1.96</v>
      </c>
      <c r="AB1842" s="43"/>
      <c r="AC1842" s="43" t="s">
        <v>10482</v>
      </c>
      <c r="AD1842" s="43"/>
      <c r="AE1842" s="43"/>
      <c r="AF1842" s="43"/>
      <c r="AG1842" s="43" t="n">
        <v>1.96</v>
      </c>
      <c r="AH1842" s="43" t="s">
        <v>11597</v>
      </c>
      <c r="AI1842" s="63" t="n">
        <v>3000</v>
      </c>
      <c r="AJ1842" s="63" t="n">
        <v>18</v>
      </c>
      <c r="AK1842" s="43" t="s">
        <v>13501</v>
      </c>
      <c r="AL1842" s="43"/>
      <c r="AM1842" s="43" t="s">
        <v>11629</v>
      </c>
      <c r="AN1842" s="43"/>
      <c r="AO1842" s="43" t="s">
        <v>1471</v>
      </c>
      <c r="AP1842" s="23" t="s">
        <v>3124</v>
      </c>
      <c r="AT1842" s="23" t="s">
        <v>11356</v>
      </c>
      <c r="AV1842" s="23" t="n">
        <v>2.57</v>
      </c>
      <c r="AW1842" s="23" t="s">
        <v>12972</v>
      </c>
      <c r="AX1842" s="23" t="s">
        <v>13501</v>
      </c>
      <c r="AY1842" s="23" t="n">
        <v>3000</v>
      </c>
      <c r="AZ1842" s="23" t="n">
        <v>26</v>
      </c>
      <c r="BA1842" s="23" t="s">
        <v>1465</v>
      </c>
      <c r="BB1842" s="23" t="s">
        <v>11583</v>
      </c>
      <c r="BF1842" s="23" t="s">
        <v>10498</v>
      </c>
      <c r="BG1842" s="1" t="s">
        <v>183</v>
      </c>
    </row>
    <row r="1843" s="23" customFormat="true" ht="12.75" hidden="true" customHeight="false" outlineLevel="0" collapsed="false">
      <c r="A1843" s="23" t="s">
        <v>8413</v>
      </c>
      <c r="B1843" s="23" t="s">
        <v>8414</v>
      </c>
      <c r="C1843" s="40" t="s">
        <v>177</v>
      </c>
      <c r="D1843" s="23" t="s">
        <v>82</v>
      </c>
      <c r="E1843" s="23" t="s">
        <v>8415</v>
      </c>
      <c r="F1843" s="23" t="s">
        <v>8416</v>
      </c>
      <c r="G1843" s="23" t="n">
        <v>101</v>
      </c>
      <c r="H1843" s="23" t="n">
        <v>4000</v>
      </c>
      <c r="I1843" s="41" t="s">
        <v>180</v>
      </c>
      <c r="K1843" s="23" t="n">
        <v>0</v>
      </c>
      <c r="L1843" s="23" t="n">
        <v>43271</v>
      </c>
      <c r="M1843" s="23" t="n">
        <v>91</v>
      </c>
      <c r="N1843" s="23" t="n">
        <v>24000</v>
      </c>
      <c r="O1843" s="23" t="n">
        <f aca="false">K1843+L1843</f>
        <v>43271</v>
      </c>
      <c r="P1843" s="23" t="n">
        <f aca="false">K1843+L1843+M1843+N1843</f>
        <v>67362</v>
      </c>
      <c r="Q1843" s="23" t="n">
        <v>22310</v>
      </c>
      <c r="R1843" s="23" t="n">
        <v>10159</v>
      </c>
      <c r="S1843" s="23" t="n">
        <v>11491</v>
      </c>
      <c r="T1843" s="23" t="n">
        <v>7110</v>
      </c>
      <c r="U1843" s="23" t="n">
        <f aca="false">IF(I1843="delivery",O1843-SUM(Q1843+R1843),IF(I1843="PO",P1843-SUM(Q1843:R1843)))</f>
        <v>10802</v>
      </c>
      <c r="V1843" s="43" t="n">
        <v>0.46</v>
      </c>
      <c r="W1843" s="43" t="n">
        <v>0.46</v>
      </c>
      <c r="X1843" s="43" t="n">
        <f aca="false">W1843-V1843</f>
        <v>0</v>
      </c>
      <c r="Y1843" s="43"/>
      <c r="Z1843" s="43"/>
      <c r="AA1843" s="43" t="n">
        <v>0.46</v>
      </c>
      <c r="AB1843" s="43"/>
      <c r="AC1843" s="43" t="s">
        <v>10482</v>
      </c>
      <c r="AD1843" s="43"/>
      <c r="AE1843" s="43"/>
      <c r="AF1843" s="43"/>
      <c r="AG1843" s="43" t="n">
        <v>0.46</v>
      </c>
      <c r="AH1843" s="43" t="s">
        <v>13502</v>
      </c>
      <c r="AI1843" s="63" t="n">
        <v>4000</v>
      </c>
      <c r="AJ1843" s="63" t="n">
        <v>18</v>
      </c>
      <c r="AK1843" s="43" t="s">
        <v>12988</v>
      </c>
      <c r="AL1843" s="43"/>
      <c r="AM1843" s="43"/>
      <c r="AN1843" s="43"/>
      <c r="AO1843" s="43" t="s">
        <v>82</v>
      </c>
      <c r="AP1843" s="23" t="s">
        <v>6397</v>
      </c>
      <c r="BF1843" s="23" t="s">
        <v>10498</v>
      </c>
      <c r="BG1843" s="1" t="s">
        <v>183</v>
      </c>
    </row>
    <row r="1844" s="23" customFormat="true" ht="12.75" hidden="true" customHeight="false" outlineLevel="0" collapsed="false">
      <c r="A1844" s="23" t="s">
        <v>8417</v>
      </c>
      <c r="B1844" s="23" t="s">
        <v>8418</v>
      </c>
      <c r="C1844" s="40" t="s">
        <v>177</v>
      </c>
      <c r="D1844" s="23" t="s">
        <v>82</v>
      </c>
      <c r="E1844" s="23" t="s">
        <v>8419</v>
      </c>
      <c r="F1844" s="23" t="s">
        <v>8420</v>
      </c>
      <c r="G1844" s="23" t="n">
        <v>101</v>
      </c>
      <c r="H1844" s="23" t="n">
        <v>4000</v>
      </c>
      <c r="I1844" s="41" t="s">
        <v>180</v>
      </c>
      <c r="K1844" s="23" t="n">
        <v>0</v>
      </c>
      <c r="L1844" s="23" t="n">
        <v>6834</v>
      </c>
      <c r="M1844" s="23" t="n">
        <v>0</v>
      </c>
      <c r="N1844" s="23" t="n">
        <v>8000</v>
      </c>
      <c r="O1844" s="23" t="n">
        <f aca="false">K1844+L1844</f>
        <v>6834</v>
      </c>
      <c r="P1844" s="23" t="n">
        <f aca="false">K1844+L1844+M1844+N1844</f>
        <v>14834</v>
      </c>
      <c r="Q1844" s="23" t="n">
        <v>10304</v>
      </c>
      <c r="R1844" s="23" t="n">
        <v>5178</v>
      </c>
      <c r="S1844" s="23" t="n">
        <v>5508</v>
      </c>
      <c r="T1844" s="23" t="n">
        <v>3372</v>
      </c>
      <c r="U1844" s="23" t="n">
        <f aca="false">IF(I1844="delivery",O1844-SUM(Q1844+R1844),IF(I1844="PO",P1844-SUM(Q1844:R1844)))</f>
        <v>-8648</v>
      </c>
      <c r="V1844" s="43" t="n">
        <v>1.375</v>
      </c>
      <c r="W1844" s="43" t="n">
        <v>1.375</v>
      </c>
      <c r="X1844" s="43" t="n">
        <f aca="false">W1844-V1844</f>
        <v>0</v>
      </c>
      <c r="Y1844" s="43"/>
      <c r="Z1844" s="43"/>
      <c r="AA1844" s="43" t="n">
        <v>1.375</v>
      </c>
      <c r="AB1844" s="43"/>
      <c r="AC1844" s="43" t="s">
        <v>10482</v>
      </c>
      <c r="AD1844" s="43"/>
      <c r="AE1844" s="43"/>
      <c r="AF1844" s="43"/>
      <c r="AG1844" s="43" t="n">
        <v>1.375</v>
      </c>
      <c r="AH1844" s="43" t="s">
        <v>13503</v>
      </c>
      <c r="AI1844" s="63" t="n">
        <v>4000</v>
      </c>
      <c r="AJ1844" s="63" t="n">
        <v>18</v>
      </c>
      <c r="AK1844" s="43" t="s">
        <v>12988</v>
      </c>
      <c r="AL1844" s="43"/>
      <c r="AM1844" s="43"/>
      <c r="AN1844" s="43"/>
      <c r="AO1844" s="43" t="s">
        <v>82</v>
      </c>
      <c r="AP1844" s="23" t="s">
        <v>6397</v>
      </c>
      <c r="BF1844" s="23" t="s">
        <v>10498</v>
      </c>
      <c r="BG1844" s="1" t="s">
        <v>183</v>
      </c>
    </row>
    <row r="1845" s="23" customFormat="true" ht="12.75" hidden="false" customHeight="false" outlineLevel="0" collapsed="false">
      <c r="A1845" s="23" t="s">
        <v>8421</v>
      </c>
      <c r="B1845" s="23" t="s">
        <v>8422</v>
      </c>
      <c r="C1845" s="40" t="s">
        <v>177</v>
      </c>
      <c r="D1845" s="23" t="s">
        <v>1471</v>
      </c>
      <c r="E1845" s="23" t="s">
        <v>8423</v>
      </c>
      <c r="F1845" s="23" t="s">
        <v>8424</v>
      </c>
      <c r="G1845" s="23" t="n">
        <v>106</v>
      </c>
      <c r="H1845" s="23" t="n">
        <v>3000</v>
      </c>
      <c r="I1845" s="41" t="s">
        <v>180</v>
      </c>
      <c r="K1845" s="23" t="n">
        <v>0</v>
      </c>
      <c r="L1845" s="23" t="n">
        <v>14682</v>
      </c>
      <c r="M1845" s="23" t="n">
        <v>0</v>
      </c>
      <c r="N1845" s="23" t="n">
        <v>3000</v>
      </c>
      <c r="O1845" s="23" t="n">
        <f aca="false">K1845+L1845</f>
        <v>14682</v>
      </c>
      <c r="P1845" s="23" t="n">
        <f aca="false">K1845+L1845+M1845+N1845</f>
        <v>17682</v>
      </c>
      <c r="Q1845" s="23" t="n">
        <v>13128</v>
      </c>
      <c r="R1845" s="23" t="n">
        <v>6743</v>
      </c>
      <c r="S1845" s="23" t="n">
        <v>7735</v>
      </c>
      <c r="T1845" s="23" t="n">
        <v>4543</v>
      </c>
      <c r="U1845" s="23" t="n">
        <f aca="false">IF(I1845="delivery",O1845-SUM(Q1845+R1845),IF(I1845="PO",P1845-SUM(Q1845:R1845)))</f>
        <v>-5189</v>
      </c>
      <c r="V1845" s="43" t="n">
        <v>1.91</v>
      </c>
      <c r="W1845" s="43" t="n">
        <v>1.91</v>
      </c>
      <c r="X1845" s="43" t="n">
        <f aca="false">W1845-V1845</f>
        <v>0</v>
      </c>
      <c r="Y1845" s="43"/>
      <c r="Z1845" s="43"/>
      <c r="AA1845" s="43" t="n">
        <v>1.91</v>
      </c>
      <c r="AB1845" s="43"/>
      <c r="AC1845" s="43" t="s">
        <v>10482</v>
      </c>
      <c r="AD1845" s="43"/>
      <c r="AE1845" s="43"/>
      <c r="AF1845" s="43"/>
      <c r="AG1845" s="43" t="n">
        <v>1.91</v>
      </c>
      <c r="AH1845" s="43"/>
      <c r="AI1845" s="63"/>
      <c r="AJ1845" s="63"/>
      <c r="AK1845" s="43"/>
      <c r="AL1845" s="43"/>
      <c r="AM1845" s="43" t="s">
        <v>11367</v>
      </c>
      <c r="AN1845" s="43"/>
      <c r="AO1845" s="43" t="s">
        <v>1471</v>
      </c>
      <c r="AP1845" s="23" t="s">
        <v>3124</v>
      </c>
      <c r="AT1845" s="23" t="s">
        <v>11356</v>
      </c>
      <c r="AV1845" s="23" t="n">
        <v>1.91</v>
      </c>
      <c r="AW1845" s="23" t="s">
        <v>12972</v>
      </c>
      <c r="AX1845" s="23" t="s">
        <v>13504</v>
      </c>
      <c r="AY1845" s="23" t="n">
        <v>3000</v>
      </c>
      <c r="AZ1845" s="23" t="n">
        <v>26</v>
      </c>
      <c r="BA1845" s="23" t="s">
        <v>1465</v>
      </c>
      <c r="BB1845" s="23" t="s">
        <v>11587</v>
      </c>
      <c r="BF1845" s="23" t="s">
        <v>10498</v>
      </c>
      <c r="BG1845" s="1" t="s">
        <v>183</v>
      </c>
    </row>
    <row r="1846" s="23" customFormat="true" ht="12.75" hidden="false" customHeight="false" outlineLevel="0" collapsed="false">
      <c r="A1846" s="23" t="s">
        <v>8425</v>
      </c>
      <c r="B1846" s="23" t="s">
        <v>8426</v>
      </c>
      <c r="C1846" s="40" t="s">
        <v>177</v>
      </c>
      <c r="D1846" s="23" t="s">
        <v>1471</v>
      </c>
      <c r="E1846" s="23" t="s">
        <v>8427</v>
      </c>
      <c r="F1846" s="23" t="s">
        <v>8428</v>
      </c>
      <c r="G1846" s="23" t="n">
        <v>106</v>
      </c>
      <c r="H1846" s="23" t="n">
        <v>3000</v>
      </c>
      <c r="I1846" s="41" t="s">
        <v>180</v>
      </c>
      <c r="K1846" s="23" t="n">
        <v>0</v>
      </c>
      <c r="L1846" s="23" t="n">
        <v>5880</v>
      </c>
      <c r="M1846" s="23" t="n">
        <v>0</v>
      </c>
      <c r="N1846" s="23" t="n">
        <v>0</v>
      </c>
      <c r="O1846" s="23" t="n">
        <f aca="false">K1846+L1846</f>
        <v>5880</v>
      </c>
      <c r="P1846" s="23" t="n">
        <f aca="false">K1846+L1846+M1846+N1846</f>
        <v>5880</v>
      </c>
      <c r="Q1846" s="23" t="n">
        <v>630</v>
      </c>
      <c r="R1846" s="23" t="n">
        <v>320</v>
      </c>
      <c r="S1846" s="23" t="n">
        <v>610</v>
      </c>
      <c r="T1846" s="23" t="n">
        <v>160</v>
      </c>
      <c r="U1846" s="23" t="n">
        <f aca="false">IF(I1846="delivery",O1846-SUM(Q1846+R1846),IF(I1846="PO",P1846-SUM(Q1846:R1846)))</f>
        <v>4930</v>
      </c>
      <c r="V1846" s="43" t="n">
        <v>2.18</v>
      </c>
      <c r="W1846" s="43" t="n">
        <v>2.18</v>
      </c>
      <c r="X1846" s="43" t="n">
        <f aca="false">W1846-V1846</f>
        <v>0</v>
      </c>
      <c r="Y1846" s="43"/>
      <c r="Z1846" s="43"/>
      <c r="AA1846" s="43" t="n">
        <v>2.16</v>
      </c>
      <c r="AB1846" s="43"/>
      <c r="AC1846" s="43" t="s">
        <v>10482</v>
      </c>
      <c r="AD1846" s="43"/>
      <c r="AE1846" s="43"/>
      <c r="AF1846" s="43"/>
      <c r="AG1846" s="43" t="n">
        <v>2.16</v>
      </c>
      <c r="AH1846" s="43"/>
      <c r="AI1846" s="63"/>
      <c r="AJ1846" s="63"/>
      <c r="AK1846" s="43"/>
      <c r="AL1846" s="43"/>
      <c r="AM1846" s="43" t="s">
        <v>10492</v>
      </c>
      <c r="AN1846" s="43"/>
      <c r="AO1846" s="43" t="s">
        <v>1471</v>
      </c>
      <c r="AP1846" s="23" t="s">
        <v>3124</v>
      </c>
      <c r="AT1846" s="23" t="s">
        <v>11356</v>
      </c>
      <c r="AV1846" s="23" t="n">
        <v>2.16</v>
      </c>
      <c r="AW1846" s="23" t="s">
        <v>12972</v>
      </c>
      <c r="AX1846" s="23" t="s">
        <v>13505</v>
      </c>
      <c r="AY1846" s="23" t="n">
        <v>3000</v>
      </c>
      <c r="AZ1846" s="23" t="n">
        <v>18</v>
      </c>
      <c r="BA1846" s="23" t="s">
        <v>1465</v>
      </c>
      <c r="BB1846" s="23" t="s">
        <v>11587</v>
      </c>
      <c r="BF1846" s="23" t="s">
        <v>10498</v>
      </c>
      <c r="BG1846" s="1" t="s">
        <v>183</v>
      </c>
    </row>
    <row r="1847" s="23" customFormat="true" ht="12.75" hidden="false" customHeight="false" outlineLevel="0" collapsed="false">
      <c r="A1847" s="23" t="s">
        <v>8429</v>
      </c>
      <c r="B1847" s="23" t="s">
        <v>8430</v>
      </c>
      <c r="C1847" s="40" t="s">
        <v>177</v>
      </c>
      <c r="D1847" s="23" t="s">
        <v>1471</v>
      </c>
      <c r="E1847" s="23" t="s">
        <v>8431</v>
      </c>
      <c r="F1847" s="23" t="s">
        <v>8432</v>
      </c>
      <c r="G1847" s="23" t="n">
        <v>73</v>
      </c>
      <c r="H1847" s="23" t="n">
        <v>3000</v>
      </c>
      <c r="I1847" s="41" t="s">
        <v>180</v>
      </c>
      <c r="K1847" s="23" t="n">
        <v>0</v>
      </c>
      <c r="L1847" s="23" t="n">
        <v>45995</v>
      </c>
      <c r="M1847" s="23" t="n">
        <v>0</v>
      </c>
      <c r="N1847" s="23" t="n">
        <v>27000</v>
      </c>
      <c r="O1847" s="23" t="n">
        <f aca="false">K1847+L1847</f>
        <v>45995</v>
      </c>
      <c r="P1847" s="23" t="n">
        <f aca="false">K1847+L1847+M1847+N1847</f>
        <v>72995</v>
      </c>
      <c r="Q1847" s="23" t="n">
        <v>30881</v>
      </c>
      <c r="R1847" s="23" t="n">
        <v>20771</v>
      </c>
      <c r="S1847" s="23" t="n">
        <v>24286</v>
      </c>
      <c r="T1847" s="23" t="n">
        <v>18606</v>
      </c>
      <c r="U1847" s="23" t="n">
        <f aca="false">IF(I1847="delivery",O1847-SUM(Q1847+R1847),IF(I1847="PO",P1847-SUM(Q1847:R1847)))</f>
        <v>-5657</v>
      </c>
      <c r="V1847" s="43" t="n">
        <v>0.38372</v>
      </c>
      <c r="W1847" s="43" t="n">
        <v>0.362</v>
      </c>
      <c r="X1847" s="43" t="n">
        <f aca="false">W1847-V1847</f>
        <v>-0.02172</v>
      </c>
      <c r="Y1847" s="43"/>
      <c r="Z1847" s="43"/>
      <c r="AA1847" s="43" t="n">
        <v>0.3879</v>
      </c>
      <c r="AB1847" s="43"/>
      <c r="AC1847" s="43" t="s">
        <v>10482</v>
      </c>
      <c r="AD1847" s="43"/>
      <c r="AE1847" s="43"/>
      <c r="AF1847" s="43"/>
      <c r="AG1847" s="43" t="n">
        <v>0.362</v>
      </c>
      <c r="AH1847" s="43" t="s">
        <v>10491</v>
      </c>
      <c r="AI1847" s="63" t="n">
        <v>3000</v>
      </c>
      <c r="AJ1847" s="63" t="n">
        <v>8</v>
      </c>
      <c r="AK1847" s="43" t="s">
        <v>13506</v>
      </c>
      <c r="AL1847" s="43"/>
      <c r="AM1847" s="43"/>
      <c r="AN1847" s="43"/>
      <c r="AO1847" s="43" t="s">
        <v>1471</v>
      </c>
      <c r="AP1847" s="23" t="s">
        <v>2011</v>
      </c>
      <c r="AT1847" s="23" t="s">
        <v>11356</v>
      </c>
      <c r="AV1847" s="23" t="n">
        <v>0.3879</v>
      </c>
      <c r="AW1847" s="23" t="s">
        <v>12586</v>
      </c>
      <c r="AX1847" s="23" t="s">
        <v>13506</v>
      </c>
      <c r="AY1847" s="23" t="n">
        <v>9000</v>
      </c>
      <c r="AZ1847" s="23" t="n">
        <v>31</v>
      </c>
      <c r="BA1847" s="23" t="s">
        <v>1465</v>
      </c>
      <c r="BB1847" s="23" t="s">
        <v>11587</v>
      </c>
      <c r="BF1847" s="23" t="s">
        <v>10498</v>
      </c>
      <c r="BG1847" s="1" t="s">
        <v>183</v>
      </c>
    </row>
    <row r="1848" s="23" customFormat="true" ht="12.75" hidden="true" customHeight="false" outlineLevel="0" collapsed="false">
      <c r="A1848" s="23" t="s">
        <v>8433</v>
      </c>
      <c r="B1848" s="23" t="s">
        <v>8434</v>
      </c>
      <c r="C1848" s="40" t="s">
        <v>177</v>
      </c>
      <c r="D1848" s="23" t="s">
        <v>82</v>
      </c>
      <c r="E1848" s="23" t="s">
        <v>8435</v>
      </c>
      <c r="F1848" s="23" t="s">
        <v>8436</v>
      </c>
      <c r="G1848" s="23" t="n">
        <v>271</v>
      </c>
      <c r="H1848" s="23" t="n">
        <v>4000</v>
      </c>
      <c r="I1848" s="41" t="s">
        <v>180</v>
      </c>
      <c r="K1848" s="23" t="n">
        <v>0</v>
      </c>
      <c r="L1848" s="23" t="n">
        <v>802</v>
      </c>
      <c r="M1848" s="23" t="n">
        <v>0</v>
      </c>
      <c r="N1848" s="23" t="n">
        <v>0</v>
      </c>
      <c r="O1848" s="23" t="n">
        <f aca="false">K1848+L1848</f>
        <v>802</v>
      </c>
      <c r="P1848" s="23" t="n">
        <f aca="false">K1848+L1848+M1848+N1848</f>
        <v>802</v>
      </c>
      <c r="Q1848" s="23" t="n">
        <v>54</v>
      </c>
      <c r="R1848" s="23" t="n">
        <v>0</v>
      </c>
      <c r="S1848" s="23" t="n">
        <v>0</v>
      </c>
      <c r="T1848" s="23" t="n">
        <v>40</v>
      </c>
      <c r="U1848" s="23" t="n">
        <f aca="false">IF(I1848="delivery",O1848-SUM(Q1848+R1848),IF(I1848="PO",P1848-SUM(Q1848:R1848)))</f>
        <v>748</v>
      </c>
      <c r="V1848" s="43" t="n">
        <v>2.13</v>
      </c>
      <c r="W1848" s="43" t="n">
        <v>2.13</v>
      </c>
      <c r="X1848" s="43" t="n">
        <f aca="false">W1848-V1848</f>
        <v>0</v>
      </c>
      <c r="Y1848" s="43"/>
      <c r="Z1848" s="43"/>
      <c r="AA1848" s="43"/>
      <c r="AB1848" s="43" t="n">
        <v>1.511</v>
      </c>
      <c r="AC1848" s="43" t="s">
        <v>10482</v>
      </c>
      <c r="AD1848" s="43"/>
      <c r="AE1848" s="43"/>
      <c r="AF1848" s="43"/>
      <c r="AG1848" s="43" t="n">
        <v>1.511</v>
      </c>
      <c r="AH1848" s="43" t="s">
        <v>13507</v>
      </c>
      <c r="AI1848" s="63" t="n">
        <v>4000</v>
      </c>
      <c r="AJ1848" s="63" t="n">
        <v>52</v>
      </c>
      <c r="AK1848" s="43" t="s">
        <v>12988</v>
      </c>
      <c r="AL1848" s="43"/>
      <c r="AM1848" s="43"/>
      <c r="AN1848" s="43"/>
      <c r="AO1848" s="43" t="s">
        <v>82</v>
      </c>
      <c r="AP1848" s="23" t="s">
        <v>6397</v>
      </c>
      <c r="BF1848" s="23" t="s">
        <v>10498</v>
      </c>
      <c r="BG1848" s="1" t="s">
        <v>183</v>
      </c>
    </row>
    <row r="1849" s="23" customFormat="true" ht="12.75" hidden="false" customHeight="false" outlineLevel="0" collapsed="false">
      <c r="A1849" s="23" t="s">
        <v>8437</v>
      </c>
      <c r="B1849" s="23" t="s">
        <v>8438</v>
      </c>
      <c r="C1849" s="40" t="s">
        <v>177</v>
      </c>
      <c r="D1849" s="23" t="s">
        <v>1471</v>
      </c>
      <c r="E1849" s="23" t="s">
        <v>8439</v>
      </c>
      <c r="F1849" s="23" t="s">
        <v>8440</v>
      </c>
      <c r="G1849" s="23" t="n">
        <v>188</v>
      </c>
      <c r="H1849" s="23" t="n">
        <v>2500</v>
      </c>
      <c r="I1849" s="41" t="s">
        <v>180</v>
      </c>
      <c r="K1849" s="23" t="n">
        <v>0</v>
      </c>
      <c r="L1849" s="23" t="n">
        <v>5045</v>
      </c>
      <c r="M1849" s="23" t="n">
        <v>0</v>
      </c>
      <c r="N1849" s="23" t="n">
        <v>0</v>
      </c>
      <c r="O1849" s="23" t="n">
        <f aca="false">K1849+L1849</f>
        <v>5045</v>
      </c>
      <c r="P1849" s="23" t="n">
        <f aca="false">K1849+L1849+M1849+N1849</f>
        <v>5045</v>
      </c>
      <c r="Q1849" s="23" t="n">
        <v>315</v>
      </c>
      <c r="R1849" s="23" t="n">
        <v>160</v>
      </c>
      <c r="S1849" s="23" t="n">
        <v>305</v>
      </c>
      <c r="T1849" s="23" t="n">
        <v>80</v>
      </c>
      <c r="U1849" s="23" t="n">
        <f aca="false">IF(I1849="delivery",O1849-SUM(Q1849+R1849),IF(I1849="PO",P1849-SUM(Q1849:R1849)))</f>
        <v>4570</v>
      </c>
      <c r="V1849" s="43" t="n">
        <v>3.24</v>
      </c>
      <c r="W1849" s="43" t="n">
        <v>3.24</v>
      </c>
      <c r="X1849" s="43" t="n">
        <f aca="false">W1849-V1849</f>
        <v>0</v>
      </c>
      <c r="Y1849" s="43"/>
      <c r="Z1849" s="43"/>
      <c r="AA1849" s="43"/>
      <c r="AB1849" s="43"/>
      <c r="AC1849" s="43" t="s">
        <v>10482</v>
      </c>
      <c r="AD1849" s="43"/>
      <c r="AE1849" s="43"/>
      <c r="AF1849" s="43"/>
      <c r="AG1849" s="43" t="n">
        <v>2.684</v>
      </c>
      <c r="AH1849" s="43" t="s">
        <v>10491</v>
      </c>
      <c r="AI1849" s="63" t="n">
        <v>2500</v>
      </c>
      <c r="AJ1849" s="63" t="n">
        <v>6</v>
      </c>
      <c r="AK1849" s="43" t="s">
        <v>13508</v>
      </c>
      <c r="AL1849" s="43"/>
      <c r="AM1849" s="43"/>
      <c r="AN1849" s="43"/>
      <c r="AO1849" s="43" t="s">
        <v>1471</v>
      </c>
      <c r="AP1849" s="23" t="s">
        <v>2011</v>
      </c>
      <c r="AT1849" s="23" t="s">
        <v>11356</v>
      </c>
      <c r="AV1849" s="23" t="n">
        <v>3.26</v>
      </c>
      <c r="AW1849" s="23" t="s">
        <v>12949</v>
      </c>
      <c r="AX1849" s="23" t="s">
        <v>13508</v>
      </c>
      <c r="AY1849" s="23" t="n">
        <v>2500</v>
      </c>
      <c r="AZ1849" s="23" t="n">
        <v>35</v>
      </c>
      <c r="BA1849" s="23" t="s">
        <v>1465</v>
      </c>
      <c r="BB1849" s="23" t="s">
        <v>11583</v>
      </c>
      <c r="BF1849" s="23" t="s">
        <v>10498</v>
      </c>
      <c r="BG1849" s="1" t="s">
        <v>183</v>
      </c>
    </row>
    <row r="1850" s="23" customFormat="true" ht="12.75" hidden="true" customHeight="false" outlineLevel="0" collapsed="false">
      <c r="A1850" s="23" t="s">
        <v>8441</v>
      </c>
      <c r="B1850" s="23" t="s">
        <v>8442</v>
      </c>
      <c r="C1850" s="40" t="s">
        <v>177</v>
      </c>
      <c r="D1850" s="23" t="s">
        <v>82</v>
      </c>
      <c r="E1850" s="23" t="s">
        <v>8443</v>
      </c>
      <c r="F1850" s="23" t="s">
        <v>8444</v>
      </c>
      <c r="G1850" s="23" t="n">
        <v>101</v>
      </c>
      <c r="H1850" s="23" t="n">
        <v>4000</v>
      </c>
      <c r="I1850" s="41" t="s">
        <v>180</v>
      </c>
      <c r="K1850" s="23" t="n">
        <v>0</v>
      </c>
      <c r="L1850" s="23" t="n">
        <v>4367</v>
      </c>
      <c r="M1850" s="23" t="n">
        <v>0</v>
      </c>
      <c r="N1850" s="23" t="n">
        <v>0</v>
      </c>
      <c r="O1850" s="23" t="n">
        <f aca="false">K1850+L1850</f>
        <v>4367</v>
      </c>
      <c r="P1850" s="23" t="n">
        <f aca="false">K1850+L1850+M1850+N1850</f>
        <v>4367</v>
      </c>
      <c r="Q1850" s="23" t="n">
        <v>576</v>
      </c>
      <c r="R1850" s="23" t="n">
        <v>260</v>
      </c>
      <c r="S1850" s="23" t="n">
        <v>497</v>
      </c>
      <c r="T1850" s="23" t="n">
        <v>478</v>
      </c>
      <c r="U1850" s="23" t="n">
        <f aca="false">IF(I1850="delivery",O1850-SUM(Q1850+R1850),IF(I1850="PO",P1850-SUM(Q1850:R1850)))</f>
        <v>3531</v>
      </c>
      <c r="V1850" s="43" t="n">
        <v>0.94</v>
      </c>
      <c r="W1850" s="43" t="n">
        <v>0.94</v>
      </c>
      <c r="X1850" s="43" t="n">
        <f aca="false">W1850-V1850</f>
        <v>0</v>
      </c>
      <c r="Y1850" s="43"/>
      <c r="Z1850" s="43"/>
      <c r="AA1850" s="43" t="n">
        <v>0.94</v>
      </c>
      <c r="AB1850" s="43"/>
      <c r="AC1850" s="43" t="s">
        <v>10482</v>
      </c>
      <c r="AD1850" s="43"/>
      <c r="AE1850" s="43"/>
      <c r="AF1850" s="43"/>
      <c r="AG1850" s="43" t="n">
        <v>0.94</v>
      </c>
      <c r="AH1850" s="43" t="s">
        <v>13000</v>
      </c>
      <c r="AI1850" s="63" t="n">
        <v>4000</v>
      </c>
      <c r="AJ1850" s="63" t="n">
        <v>18</v>
      </c>
      <c r="AK1850" s="43" t="s">
        <v>12988</v>
      </c>
      <c r="AL1850" s="43"/>
      <c r="AM1850" s="43"/>
      <c r="AN1850" s="43"/>
      <c r="AO1850" s="43" t="s">
        <v>82</v>
      </c>
      <c r="AP1850" s="23" t="s">
        <v>6397</v>
      </c>
      <c r="BF1850" s="23" t="s">
        <v>10498</v>
      </c>
      <c r="BG1850" s="1" t="s">
        <v>183</v>
      </c>
    </row>
    <row r="1851" s="23" customFormat="true" ht="12.75" hidden="true" customHeight="false" outlineLevel="0" collapsed="false">
      <c r="A1851" s="23" t="s">
        <v>8445</v>
      </c>
      <c r="B1851" s="23" t="s">
        <v>8446</v>
      </c>
      <c r="C1851" s="40" t="s">
        <v>177</v>
      </c>
      <c r="D1851" s="23" t="s">
        <v>82</v>
      </c>
      <c r="E1851" s="23" t="s">
        <v>8447</v>
      </c>
      <c r="F1851" s="23" t="s">
        <v>8448</v>
      </c>
      <c r="G1851" s="23" t="n">
        <v>136</v>
      </c>
      <c r="H1851" s="23" t="n">
        <v>3000</v>
      </c>
      <c r="I1851" s="41" t="s">
        <v>180</v>
      </c>
      <c r="K1851" s="23" t="n">
        <v>0</v>
      </c>
      <c r="L1851" s="23" t="n">
        <v>5168</v>
      </c>
      <c r="M1851" s="23" t="n">
        <v>0</v>
      </c>
      <c r="N1851" s="23" t="n">
        <v>0</v>
      </c>
      <c r="O1851" s="23" t="n">
        <f aca="false">K1851+L1851</f>
        <v>5168</v>
      </c>
      <c r="P1851" s="23" t="n">
        <f aca="false">K1851+L1851+M1851+N1851</f>
        <v>5168</v>
      </c>
      <c r="Q1851" s="23" t="n">
        <v>6564</v>
      </c>
      <c r="R1851" s="23" t="n">
        <v>4578</v>
      </c>
      <c r="S1851" s="23" t="n">
        <v>6422</v>
      </c>
      <c r="T1851" s="23" t="n">
        <v>2954</v>
      </c>
      <c r="U1851" s="23" t="n">
        <f aca="false">IF(I1851="delivery",O1851-SUM(Q1851+R1851),IF(I1851="PO",P1851-SUM(Q1851:R1851)))</f>
        <v>-5974</v>
      </c>
      <c r="V1851" s="43" t="n">
        <v>0.32</v>
      </c>
      <c r="W1851" s="43" t="n">
        <v>0.11981</v>
      </c>
      <c r="X1851" s="43" t="n">
        <f aca="false">W1851-V1851</f>
        <v>-0.20019</v>
      </c>
      <c r="Y1851" s="43"/>
      <c r="Z1851" s="43"/>
      <c r="AA1851" s="43" t="n">
        <v>0.32274</v>
      </c>
      <c r="AB1851" s="43"/>
      <c r="AC1851" s="43" t="s">
        <v>10482</v>
      </c>
      <c r="AD1851" s="43"/>
      <c r="AE1851" s="43"/>
      <c r="AF1851" s="43"/>
      <c r="AG1851" s="43" t="n">
        <v>0.11981</v>
      </c>
      <c r="AH1851" s="43" t="s">
        <v>13509</v>
      </c>
      <c r="AI1851" s="63" t="n">
        <v>3000</v>
      </c>
      <c r="AJ1851" s="63" t="n">
        <v>25</v>
      </c>
      <c r="AK1851" s="43" t="s">
        <v>13038</v>
      </c>
      <c r="AL1851" s="43"/>
      <c r="AM1851" s="43"/>
      <c r="AN1851" s="43"/>
      <c r="AO1851" s="43" t="s">
        <v>82</v>
      </c>
      <c r="AP1851" s="23" t="s">
        <v>6397</v>
      </c>
      <c r="BF1851" s="23" t="s">
        <v>10498</v>
      </c>
      <c r="BG1851" s="1" t="s">
        <v>183</v>
      </c>
    </row>
    <row r="1852" s="23" customFormat="true" ht="12.75" hidden="false" customHeight="false" outlineLevel="0" collapsed="false">
      <c r="A1852" s="23" t="s">
        <v>8449</v>
      </c>
      <c r="B1852" s="23" t="s">
        <v>8450</v>
      </c>
      <c r="C1852" s="40" t="s">
        <v>177</v>
      </c>
      <c r="D1852" s="23" t="s">
        <v>1471</v>
      </c>
      <c r="E1852" s="23" t="s">
        <v>8451</v>
      </c>
      <c r="F1852" s="23" t="s">
        <v>8452</v>
      </c>
      <c r="G1852" s="23" t="n">
        <v>48</v>
      </c>
      <c r="H1852" s="23" t="n">
        <v>2500</v>
      </c>
      <c r="I1852" s="41" t="s">
        <v>180</v>
      </c>
      <c r="K1852" s="23" t="n">
        <v>0</v>
      </c>
      <c r="L1852" s="23" t="n">
        <v>961</v>
      </c>
      <c r="M1852" s="23" t="n">
        <v>0</v>
      </c>
      <c r="N1852" s="23" t="n">
        <v>0</v>
      </c>
      <c r="O1852" s="23" t="n">
        <f aca="false">K1852+L1852</f>
        <v>961</v>
      </c>
      <c r="P1852" s="23" t="n">
        <f aca="false">K1852+L1852+M1852+N1852</f>
        <v>961</v>
      </c>
      <c r="Q1852" s="23" t="n">
        <v>406</v>
      </c>
      <c r="R1852" s="23" t="n">
        <v>304</v>
      </c>
      <c r="S1852" s="23" t="n">
        <v>247</v>
      </c>
      <c r="T1852" s="23" t="n">
        <v>134</v>
      </c>
      <c r="U1852" s="23" t="n">
        <f aca="false">IF(I1852="delivery",O1852-SUM(Q1852+R1852),IF(I1852="PO",P1852-SUM(Q1852:R1852)))</f>
        <v>251</v>
      </c>
      <c r="V1852" s="43" t="n">
        <v>0.845</v>
      </c>
      <c r="W1852" s="43" t="n">
        <v>0.845</v>
      </c>
      <c r="X1852" s="43" t="n">
        <f aca="false">W1852-V1852</f>
        <v>0</v>
      </c>
      <c r="Y1852" s="43"/>
      <c r="Z1852" s="43"/>
      <c r="AA1852" s="43"/>
      <c r="AB1852" s="43"/>
      <c r="AC1852" s="43" t="s">
        <v>10482</v>
      </c>
      <c r="AD1852" s="43"/>
      <c r="AE1852" s="43"/>
      <c r="AF1852" s="43"/>
      <c r="AG1852" s="43" t="n">
        <v>0.845</v>
      </c>
      <c r="AH1852" s="43"/>
      <c r="AI1852" s="63"/>
      <c r="AJ1852" s="63"/>
      <c r="AK1852" s="43"/>
      <c r="AL1852" s="43"/>
      <c r="AM1852" s="43" t="s">
        <v>11367</v>
      </c>
      <c r="AN1852" s="43"/>
      <c r="AO1852" s="43" t="s">
        <v>1471</v>
      </c>
      <c r="AP1852" s="23" t="s">
        <v>3124</v>
      </c>
      <c r="AT1852" s="23" t="s">
        <v>11356</v>
      </c>
      <c r="AV1852" s="23" t="n">
        <v>0.845</v>
      </c>
      <c r="AW1852" s="23" t="s">
        <v>12423</v>
      </c>
      <c r="AX1852" s="23" t="s">
        <v>13510</v>
      </c>
      <c r="AY1852" s="23" t="n">
        <v>1</v>
      </c>
      <c r="AZ1852" s="23" t="n">
        <v>1</v>
      </c>
      <c r="BA1852" s="23" t="s">
        <v>1465</v>
      </c>
      <c r="BB1852" s="23" t="s">
        <v>11587</v>
      </c>
      <c r="BF1852" s="23" t="s">
        <v>10498</v>
      </c>
      <c r="BG1852" s="1" t="s">
        <v>183</v>
      </c>
    </row>
    <row r="1853" s="23" customFormat="true" ht="12.75" hidden="false" customHeight="false" outlineLevel="0" collapsed="false">
      <c r="A1853" s="23" t="s">
        <v>8453</v>
      </c>
      <c r="B1853" s="23" t="s">
        <v>8454</v>
      </c>
      <c r="C1853" s="40" t="s">
        <v>177</v>
      </c>
      <c r="D1853" s="23" t="s">
        <v>1471</v>
      </c>
      <c r="E1853" s="23" t="s">
        <v>8455</v>
      </c>
      <c r="F1853" s="23" t="s">
        <v>8456</v>
      </c>
      <c r="G1853" s="23" t="n">
        <v>83</v>
      </c>
      <c r="H1853" s="23" t="n">
        <v>3000</v>
      </c>
      <c r="I1853" s="41" t="s">
        <v>180</v>
      </c>
      <c r="K1853" s="23" t="n">
        <v>0</v>
      </c>
      <c r="L1853" s="23" t="n">
        <v>3617</v>
      </c>
      <c r="M1853" s="23" t="n">
        <v>0</v>
      </c>
      <c r="N1853" s="23" t="n">
        <v>0</v>
      </c>
      <c r="O1853" s="23" t="n">
        <f aca="false">K1853+L1853</f>
        <v>3617</v>
      </c>
      <c r="P1853" s="23" t="n">
        <f aca="false">K1853+L1853+M1853+N1853</f>
        <v>3617</v>
      </c>
      <c r="Q1853" s="23" t="n">
        <v>1172</v>
      </c>
      <c r="R1853" s="23" t="n">
        <v>1021</v>
      </c>
      <c r="S1853" s="23" t="n">
        <v>1123</v>
      </c>
      <c r="T1853" s="23" t="n">
        <v>881</v>
      </c>
      <c r="U1853" s="23" t="n">
        <f aca="false">IF(I1853="delivery",O1853-SUM(Q1853+R1853),IF(I1853="PO",P1853-SUM(Q1853:R1853)))</f>
        <v>1424</v>
      </c>
      <c r="V1853" s="43" t="n">
        <v>0.3</v>
      </c>
      <c r="W1853" s="43" t="n">
        <v>0.3</v>
      </c>
      <c r="X1853" s="43" t="n">
        <f aca="false">W1853-V1853</f>
        <v>0</v>
      </c>
      <c r="Y1853" s="43"/>
      <c r="Z1853" s="43"/>
      <c r="AA1853" s="43" t="n">
        <v>0.2703</v>
      </c>
      <c r="AB1853" s="43"/>
      <c r="AC1853" s="43" t="s">
        <v>10482</v>
      </c>
      <c r="AD1853" s="43"/>
      <c r="AE1853" s="43"/>
      <c r="AF1853" s="43"/>
      <c r="AG1853" s="43" t="n">
        <v>0.235</v>
      </c>
      <c r="AH1853" s="43" t="s">
        <v>13511</v>
      </c>
      <c r="AI1853" s="63" t="n">
        <v>3000</v>
      </c>
      <c r="AJ1853" s="63" t="n">
        <v>13</v>
      </c>
      <c r="AK1853" s="43" t="s">
        <v>13512</v>
      </c>
      <c r="AL1853" s="43"/>
      <c r="AM1853" s="43"/>
      <c r="AN1853" s="43"/>
      <c r="AO1853" s="43" t="s">
        <v>1471</v>
      </c>
      <c r="AP1853" s="23" t="s">
        <v>2011</v>
      </c>
      <c r="AT1853" s="23" t="s">
        <v>11356</v>
      </c>
      <c r="AV1853" s="23" t="n">
        <v>0.315</v>
      </c>
      <c r="AW1853" s="23" t="s">
        <v>12586</v>
      </c>
      <c r="AX1853" s="23" t="s">
        <v>13513</v>
      </c>
      <c r="AY1853" s="23" t="n">
        <v>3000</v>
      </c>
      <c r="AZ1853" s="23" t="n">
        <v>29</v>
      </c>
      <c r="BA1853" s="23" t="s">
        <v>1465</v>
      </c>
      <c r="BB1853" s="23" t="s">
        <v>11587</v>
      </c>
      <c r="BF1853" s="23" t="s">
        <v>10498</v>
      </c>
      <c r="BG1853" s="1" t="s">
        <v>183</v>
      </c>
    </row>
    <row r="1854" s="23" customFormat="true" ht="12.75" hidden="false" customHeight="false" outlineLevel="0" collapsed="false">
      <c r="A1854" s="23" t="s">
        <v>8457</v>
      </c>
      <c r="B1854" s="23" t="s">
        <v>8458</v>
      </c>
      <c r="C1854" s="40" t="s">
        <v>177</v>
      </c>
      <c r="D1854" s="23" t="s">
        <v>1471</v>
      </c>
      <c r="E1854" s="23" t="s">
        <v>8459</v>
      </c>
      <c r="F1854" s="23" t="s">
        <v>8460</v>
      </c>
      <c r="G1854" s="23" t="n">
        <v>53</v>
      </c>
      <c r="H1854" s="23" t="n">
        <v>3000</v>
      </c>
      <c r="I1854" s="41" t="s">
        <v>180</v>
      </c>
      <c r="K1854" s="23" t="n">
        <v>0</v>
      </c>
      <c r="L1854" s="23" t="n">
        <v>1824</v>
      </c>
      <c r="M1854" s="23" t="n">
        <v>3000</v>
      </c>
      <c r="N1854" s="23" t="n">
        <v>0</v>
      </c>
      <c r="O1854" s="23" t="n">
        <f aca="false">K1854+L1854</f>
        <v>1824</v>
      </c>
      <c r="P1854" s="23" t="n">
        <f aca="false">K1854+L1854+M1854+N1854</f>
        <v>4824</v>
      </c>
      <c r="Q1854" s="23" t="n">
        <v>3152</v>
      </c>
      <c r="R1854" s="23" t="n">
        <v>2892</v>
      </c>
      <c r="S1854" s="23" t="n">
        <v>4445</v>
      </c>
      <c r="T1854" s="23" t="n">
        <v>2690</v>
      </c>
      <c r="U1854" s="23" t="n">
        <f aca="false">IF(I1854="delivery",O1854-SUM(Q1854+R1854),IF(I1854="PO",P1854-SUM(Q1854:R1854)))</f>
        <v>-4220</v>
      </c>
      <c r="V1854" s="43" t="n">
        <v>0.30316</v>
      </c>
      <c r="W1854" s="43" t="n">
        <v>0.30316</v>
      </c>
      <c r="X1854" s="43" t="n">
        <f aca="false">W1854-V1854</f>
        <v>0</v>
      </c>
      <c r="Y1854" s="43"/>
      <c r="Z1854" s="43"/>
      <c r="AA1854" s="43"/>
      <c r="AB1854" s="43"/>
      <c r="AC1854" s="43" t="s">
        <v>10482</v>
      </c>
      <c r="AD1854" s="43"/>
      <c r="AE1854" s="43"/>
      <c r="AF1854" s="43"/>
      <c r="AG1854" s="43" t="n">
        <v>0.29998</v>
      </c>
      <c r="AH1854" s="43"/>
      <c r="AI1854" s="63"/>
      <c r="AJ1854" s="63"/>
      <c r="AK1854" s="43"/>
      <c r="AL1854" s="43"/>
      <c r="AM1854" s="43" t="s">
        <v>10492</v>
      </c>
      <c r="AN1854" s="43"/>
      <c r="AO1854" s="43" t="s">
        <v>1471</v>
      </c>
      <c r="AP1854" s="23" t="s">
        <v>3124</v>
      </c>
      <c r="AT1854" s="23" t="s">
        <v>11356</v>
      </c>
      <c r="AV1854" s="23" t="n">
        <v>0.29998</v>
      </c>
      <c r="AW1854" s="23" t="s">
        <v>12423</v>
      </c>
      <c r="AX1854" s="23" t="s">
        <v>13514</v>
      </c>
      <c r="AY1854" s="23" t="n">
        <v>3000</v>
      </c>
      <c r="AZ1854" s="23" t="n">
        <v>11</v>
      </c>
      <c r="BA1854" s="23" t="s">
        <v>1465</v>
      </c>
      <c r="BB1854" s="23" t="s">
        <v>11587</v>
      </c>
      <c r="BF1854" s="23" t="s">
        <v>10498</v>
      </c>
      <c r="BG1854" s="1" t="s">
        <v>183</v>
      </c>
    </row>
    <row r="1855" s="23" customFormat="true" ht="12.75" hidden="false" customHeight="false" outlineLevel="0" collapsed="false">
      <c r="A1855" s="23" t="s">
        <v>8461</v>
      </c>
      <c r="B1855" s="23" t="s">
        <v>8462</v>
      </c>
      <c r="C1855" s="40" t="s">
        <v>177</v>
      </c>
      <c r="D1855" s="23" t="s">
        <v>1471</v>
      </c>
      <c r="E1855" s="23" t="s">
        <v>8463</v>
      </c>
      <c r="F1855" s="23" t="s">
        <v>8464</v>
      </c>
      <c r="G1855" s="23" t="n">
        <v>292</v>
      </c>
      <c r="H1855" s="23" t="n">
        <v>3000</v>
      </c>
      <c r="I1855" s="41" t="s">
        <v>180</v>
      </c>
      <c r="K1855" s="23" t="n">
        <v>0</v>
      </c>
      <c r="L1855" s="23" t="n">
        <v>1695</v>
      </c>
      <c r="M1855" s="23" t="n">
        <v>0</v>
      </c>
      <c r="N1855" s="23" t="n">
        <v>0</v>
      </c>
      <c r="O1855" s="23" t="n">
        <f aca="false">K1855+L1855</f>
        <v>1695</v>
      </c>
      <c r="P1855" s="23" t="n">
        <f aca="false">K1855+L1855+M1855+N1855</f>
        <v>1695</v>
      </c>
      <c r="Q1855" s="23" t="n">
        <v>576</v>
      </c>
      <c r="R1855" s="23" t="n">
        <v>322</v>
      </c>
      <c r="S1855" s="23" t="n">
        <v>290</v>
      </c>
      <c r="T1855" s="23" t="n">
        <v>308</v>
      </c>
      <c r="U1855" s="23" t="n">
        <f aca="false">IF(I1855="delivery",O1855-SUM(Q1855+R1855),IF(I1855="PO",P1855-SUM(Q1855:R1855)))</f>
        <v>797</v>
      </c>
      <c r="V1855" s="43" t="n">
        <v>0.819</v>
      </c>
      <c r="W1855" s="43" t="n">
        <v>0.819</v>
      </c>
      <c r="X1855" s="43" t="n">
        <f aca="false">W1855-V1855</f>
        <v>0</v>
      </c>
      <c r="Y1855" s="43"/>
      <c r="Z1855" s="43"/>
      <c r="AA1855" s="43"/>
      <c r="AB1855" s="43"/>
      <c r="AC1855" s="43" t="s">
        <v>10482</v>
      </c>
      <c r="AD1855" s="43"/>
      <c r="AE1855" s="43"/>
      <c r="AF1855" s="43"/>
      <c r="AG1855" s="43" t="n">
        <v>0.78</v>
      </c>
      <c r="AH1855" s="43" t="s">
        <v>10491</v>
      </c>
      <c r="AI1855" s="63" t="n">
        <v>3000</v>
      </c>
      <c r="AJ1855" s="63" t="n">
        <v>12</v>
      </c>
      <c r="AK1855" s="43" t="s">
        <v>13515</v>
      </c>
      <c r="AL1855" s="43"/>
      <c r="AM1855" s="43"/>
      <c r="AN1855" s="43"/>
      <c r="AO1855" s="43" t="s">
        <v>1471</v>
      </c>
      <c r="AP1855" s="23" t="s">
        <v>2011</v>
      </c>
      <c r="AT1855" s="23" t="s">
        <v>10952</v>
      </c>
      <c r="AV1855" s="23" t="n">
        <v>0.819</v>
      </c>
      <c r="AW1855" s="23" t="s">
        <v>12586</v>
      </c>
      <c r="AX1855" s="23" t="s">
        <v>13515</v>
      </c>
      <c r="AY1855" s="23" t="n">
        <v>3000</v>
      </c>
      <c r="AZ1855" s="23" t="n">
        <v>59</v>
      </c>
      <c r="BB1855" s="23" t="s">
        <v>12586</v>
      </c>
      <c r="BE1855" s="23" t="s">
        <v>11277</v>
      </c>
      <c r="BF1855" s="23" t="s">
        <v>10498</v>
      </c>
      <c r="BG1855" s="1" t="s">
        <v>183</v>
      </c>
    </row>
    <row r="1856" s="23" customFormat="true" ht="12.75" hidden="false" customHeight="false" outlineLevel="0" collapsed="false">
      <c r="A1856" s="23" t="s">
        <v>8465</v>
      </c>
      <c r="B1856" s="23" t="s">
        <v>8466</v>
      </c>
      <c r="C1856" s="40" t="s">
        <v>177</v>
      </c>
      <c r="D1856" s="23" t="s">
        <v>1471</v>
      </c>
      <c r="E1856" s="23" t="s">
        <v>8467</v>
      </c>
      <c r="F1856" s="23" t="s">
        <v>8468</v>
      </c>
      <c r="G1856" s="23" t="n">
        <v>143</v>
      </c>
      <c r="H1856" s="23" t="n">
        <v>3000</v>
      </c>
      <c r="I1856" s="41" t="s">
        <v>180</v>
      </c>
      <c r="K1856" s="23" t="n">
        <v>0</v>
      </c>
      <c r="L1856" s="23" t="n">
        <v>6348</v>
      </c>
      <c r="M1856" s="23" t="n">
        <v>0</v>
      </c>
      <c r="N1856" s="23" t="n">
        <v>6000</v>
      </c>
      <c r="O1856" s="23" t="n">
        <f aca="false">K1856+L1856</f>
        <v>6348</v>
      </c>
      <c r="P1856" s="23" t="n">
        <f aca="false">K1856+L1856+M1856+N1856</f>
        <v>12348</v>
      </c>
      <c r="Q1856" s="23" t="n">
        <v>3361</v>
      </c>
      <c r="R1856" s="23" t="n">
        <v>4089</v>
      </c>
      <c r="S1856" s="23" t="n">
        <v>4293</v>
      </c>
      <c r="T1856" s="23" t="n">
        <v>5074</v>
      </c>
      <c r="U1856" s="23" t="n">
        <f aca="false">IF(I1856="delivery",O1856-SUM(Q1856+R1856),IF(I1856="PO",P1856-SUM(Q1856:R1856)))</f>
        <v>-1102</v>
      </c>
      <c r="V1856" s="43" t="n">
        <v>1.3556</v>
      </c>
      <c r="W1856" s="43" t="n">
        <v>1.291</v>
      </c>
      <c r="X1856" s="43" t="n">
        <f aca="false">W1856-V1856</f>
        <v>-0.0646</v>
      </c>
      <c r="Y1856" s="43"/>
      <c r="Z1856" s="43"/>
      <c r="AA1856" s="43" t="n">
        <v>0.3</v>
      </c>
      <c r="AB1856" s="43"/>
      <c r="AC1856" s="43" t="s">
        <v>10482</v>
      </c>
      <c r="AD1856" s="43"/>
      <c r="AE1856" s="43"/>
      <c r="AF1856" s="43"/>
      <c r="AG1856" s="43" t="n">
        <v>1.291</v>
      </c>
      <c r="AH1856" s="43" t="s">
        <v>10491</v>
      </c>
      <c r="AI1856" s="63" t="n">
        <v>3000</v>
      </c>
      <c r="AJ1856" s="63" t="n">
        <v>8</v>
      </c>
      <c r="AK1856" s="43" t="s">
        <v>13516</v>
      </c>
      <c r="AL1856" s="43"/>
      <c r="AM1856" s="43"/>
      <c r="AN1856" s="43"/>
      <c r="AO1856" s="43" t="s">
        <v>1471</v>
      </c>
      <c r="AP1856" s="23" t="s">
        <v>2011</v>
      </c>
      <c r="AT1856" s="23" t="s">
        <v>11356</v>
      </c>
      <c r="AV1856" s="23" t="n">
        <v>1.36846</v>
      </c>
      <c r="AW1856" s="23" t="s">
        <v>12781</v>
      </c>
      <c r="AX1856" s="23" t="s">
        <v>13516</v>
      </c>
      <c r="AY1856" s="23" t="n">
        <v>3000</v>
      </c>
      <c r="AZ1856" s="23" t="n">
        <v>14</v>
      </c>
      <c r="BA1856" s="23" t="s">
        <v>1465</v>
      </c>
      <c r="BB1856" s="23" t="s">
        <v>11597</v>
      </c>
      <c r="BF1856" s="23" t="s">
        <v>10498</v>
      </c>
      <c r="BG1856" s="1" t="s">
        <v>183</v>
      </c>
    </row>
    <row r="1857" s="23" customFormat="true" ht="12.75" hidden="true" customHeight="false" outlineLevel="0" collapsed="false">
      <c r="A1857" s="23" t="s">
        <v>8469</v>
      </c>
      <c r="B1857" s="23" t="s">
        <v>8470</v>
      </c>
      <c r="C1857" s="40" t="s">
        <v>177</v>
      </c>
      <c r="D1857" s="23" t="s">
        <v>82</v>
      </c>
      <c r="E1857" s="23" t="s">
        <v>8471</v>
      </c>
      <c r="F1857" s="23" t="s">
        <v>8472</v>
      </c>
      <c r="G1857" s="23" t="n">
        <v>71</v>
      </c>
      <c r="H1857" s="23" t="n">
        <v>5000</v>
      </c>
      <c r="I1857" s="41" t="s">
        <v>180</v>
      </c>
      <c r="K1857" s="23" t="n">
        <v>0</v>
      </c>
      <c r="L1857" s="23" t="n">
        <v>10135</v>
      </c>
      <c r="M1857" s="23" t="n">
        <v>0</v>
      </c>
      <c r="N1857" s="23" t="n">
        <v>5000</v>
      </c>
      <c r="O1857" s="23" t="n">
        <f aca="false">K1857+L1857</f>
        <v>10135</v>
      </c>
      <c r="P1857" s="23" t="n">
        <f aca="false">K1857+L1857+M1857+N1857</f>
        <v>15135</v>
      </c>
      <c r="Q1857" s="23" t="n">
        <v>5202</v>
      </c>
      <c r="R1857" s="23" t="n">
        <v>15219</v>
      </c>
      <c r="S1857" s="23" t="n">
        <v>17792</v>
      </c>
      <c r="T1857" s="23" t="n">
        <v>11687</v>
      </c>
      <c r="U1857" s="23" t="n">
        <f aca="false">IF(I1857="delivery",O1857-SUM(Q1857+R1857),IF(I1857="PO",P1857-SUM(Q1857:R1857)))</f>
        <v>-10286</v>
      </c>
      <c r="V1857" s="43" t="n">
        <v>0.95</v>
      </c>
      <c r="W1857" s="43" t="n">
        <v>0.95</v>
      </c>
      <c r="X1857" s="43" t="n">
        <f aca="false">W1857-V1857</f>
        <v>0</v>
      </c>
      <c r="Y1857" s="43"/>
      <c r="Z1857" s="43"/>
      <c r="AA1857" s="43"/>
      <c r="AB1857" s="43"/>
      <c r="AC1857" s="43" t="s">
        <v>10482</v>
      </c>
      <c r="AD1857" s="43"/>
      <c r="AE1857" s="43"/>
      <c r="AF1857" s="43"/>
      <c r="AG1857" s="43" t="n">
        <v>0.95</v>
      </c>
      <c r="AH1857" s="43" t="s">
        <v>13407</v>
      </c>
      <c r="AI1857" s="63" t="n">
        <v>5000</v>
      </c>
      <c r="AJ1857" s="63" t="n">
        <v>10</v>
      </c>
      <c r="AK1857" s="43" t="s">
        <v>13004</v>
      </c>
      <c r="AL1857" s="43"/>
      <c r="AM1857" s="43"/>
      <c r="AN1857" s="43"/>
      <c r="AO1857" s="43" t="s">
        <v>82</v>
      </c>
      <c r="AP1857" s="23" t="s">
        <v>6397</v>
      </c>
      <c r="BF1857" s="23" t="s">
        <v>10498</v>
      </c>
      <c r="BG1857" s="1" t="s">
        <v>183</v>
      </c>
    </row>
    <row r="1858" s="23" customFormat="true" ht="12.75" hidden="true" customHeight="false" outlineLevel="0" collapsed="false">
      <c r="A1858" s="23" t="s">
        <v>8473</v>
      </c>
      <c r="B1858" s="23" t="s">
        <v>8474</v>
      </c>
      <c r="C1858" s="40" t="s">
        <v>177</v>
      </c>
      <c r="D1858" s="23" t="s">
        <v>82</v>
      </c>
      <c r="E1858" s="23" t="s">
        <v>8475</v>
      </c>
      <c r="F1858" s="23" t="s">
        <v>8476</v>
      </c>
      <c r="G1858" s="23" t="n">
        <v>126</v>
      </c>
      <c r="H1858" s="23" t="n">
        <v>2500</v>
      </c>
      <c r="I1858" s="41" t="s">
        <v>180</v>
      </c>
      <c r="K1858" s="23" t="n">
        <v>0</v>
      </c>
      <c r="L1858" s="23" t="n">
        <v>2303</v>
      </c>
      <c r="M1858" s="23" t="n">
        <v>0</v>
      </c>
      <c r="N1858" s="23" t="n">
        <v>0</v>
      </c>
      <c r="O1858" s="23" t="n">
        <f aca="false">K1858+L1858</f>
        <v>2303</v>
      </c>
      <c r="P1858" s="23" t="n">
        <f aca="false">K1858+L1858+M1858+N1858</f>
        <v>2303</v>
      </c>
      <c r="Q1858" s="23" t="n">
        <v>886</v>
      </c>
      <c r="R1858" s="23" t="n">
        <v>941</v>
      </c>
      <c r="S1858" s="23" t="n">
        <v>983</v>
      </c>
      <c r="T1858" s="23" t="n">
        <v>819</v>
      </c>
      <c r="U1858" s="23" t="n">
        <f aca="false">IF(I1858="delivery",O1858-SUM(Q1858+R1858),IF(I1858="PO",P1858-SUM(Q1858:R1858)))</f>
        <v>476</v>
      </c>
      <c r="V1858" s="43" t="n">
        <v>1.5</v>
      </c>
      <c r="W1858" s="43" t="n">
        <v>1.5</v>
      </c>
      <c r="X1858" s="43" t="n">
        <f aca="false">W1858-V1858</f>
        <v>0</v>
      </c>
      <c r="Y1858" s="43"/>
      <c r="Z1858" s="43"/>
      <c r="AA1858" s="43"/>
      <c r="AB1858" s="43"/>
      <c r="AC1858" s="43" t="s">
        <v>10482</v>
      </c>
      <c r="AD1858" s="43"/>
      <c r="AE1858" s="43"/>
      <c r="AF1858" s="43"/>
      <c r="AG1858" s="43" t="n">
        <v>1.5</v>
      </c>
      <c r="AH1858" s="43" t="s">
        <v>13444</v>
      </c>
      <c r="AI1858" s="63" t="n">
        <v>2500</v>
      </c>
      <c r="AJ1858" s="63" t="n">
        <v>23</v>
      </c>
      <c r="AK1858" s="43" t="s">
        <v>13004</v>
      </c>
      <c r="AL1858" s="43"/>
      <c r="AM1858" s="43"/>
      <c r="AN1858" s="43"/>
      <c r="AO1858" s="43" t="s">
        <v>82</v>
      </c>
      <c r="AP1858" s="23" t="s">
        <v>6397</v>
      </c>
      <c r="BF1858" s="23" t="s">
        <v>10498</v>
      </c>
      <c r="BG1858" s="1" t="s">
        <v>183</v>
      </c>
    </row>
    <row r="1859" s="23" customFormat="true" ht="12.75" hidden="true" customHeight="false" outlineLevel="0" collapsed="false">
      <c r="A1859" s="23" t="s">
        <v>8477</v>
      </c>
      <c r="B1859" s="23" t="s">
        <v>8478</v>
      </c>
      <c r="C1859" s="40" t="s">
        <v>177</v>
      </c>
      <c r="D1859" s="23" t="s">
        <v>82</v>
      </c>
      <c r="E1859" s="23" t="s">
        <v>8479</v>
      </c>
      <c r="F1859" s="23" t="s">
        <v>8480</v>
      </c>
      <c r="G1859" s="23" t="n">
        <v>126</v>
      </c>
      <c r="H1859" s="23" t="n">
        <v>5000</v>
      </c>
      <c r="I1859" s="41" t="s">
        <v>180</v>
      </c>
      <c r="K1859" s="23" t="n">
        <v>0</v>
      </c>
      <c r="L1859" s="23" t="n">
        <v>4343</v>
      </c>
      <c r="M1859" s="23" t="n">
        <v>0</v>
      </c>
      <c r="N1859" s="23" t="n">
        <v>0</v>
      </c>
      <c r="O1859" s="23" t="n">
        <f aca="false">K1859+L1859</f>
        <v>4343</v>
      </c>
      <c r="P1859" s="23" t="n">
        <f aca="false">K1859+L1859+M1859+N1859</f>
        <v>4343</v>
      </c>
      <c r="Q1859" s="23" t="n">
        <v>886</v>
      </c>
      <c r="R1859" s="23" t="n">
        <v>941</v>
      </c>
      <c r="S1859" s="23" t="n">
        <v>983</v>
      </c>
      <c r="T1859" s="23" t="n">
        <v>819</v>
      </c>
      <c r="U1859" s="23" t="n">
        <f aca="false">IF(I1859="delivery",O1859-SUM(Q1859+R1859),IF(I1859="PO",P1859-SUM(Q1859:R1859)))</f>
        <v>2516</v>
      </c>
      <c r="V1859" s="43" t="n">
        <v>1.5</v>
      </c>
      <c r="W1859" s="43" t="n">
        <v>1.5</v>
      </c>
      <c r="X1859" s="43" t="n">
        <f aca="false">W1859-V1859</f>
        <v>0</v>
      </c>
      <c r="Y1859" s="43"/>
      <c r="Z1859" s="43"/>
      <c r="AA1859" s="43"/>
      <c r="AB1859" s="43"/>
      <c r="AC1859" s="43" t="s">
        <v>10482</v>
      </c>
      <c r="AD1859" s="43"/>
      <c r="AE1859" s="43"/>
      <c r="AF1859" s="43"/>
      <c r="AG1859" s="43" t="n">
        <v>1.5</v>
      </c>
      <c r="AH1859" s="43" t="s">
        <v>13444</v>
      </c>
      <c r="AI1859" s="63" t="n">
        <v>5000</v>
      </c>
      <c r="AJ1859" s="63" t="n">
        <v>23</v>
      </c>
      <c r="AK1859" s="43" t="s">
        <v>13004</v>
      </c>
      <c r="AL1859" s="43"/>
      <c r="AM1859" s="43"/>
      <c r="AN1859" s="43"/>
      <c r="AO1859" s="43" t="s">
        <v>82</v>
      </c>
      <c r="AP1859" s="23" t="s">
        <v>6397</v>
      </c>
      <c r="BF1859" s="23" t="s">
        <v>10498</v>
      </c>
      <c r="BG1859" s="1" t="s">
        <v>183</v>
      </c>
    </row>
    <row r="1860" s="23" customFormat="true" ht="12.75" hidden="false" customHeight="false" outlineLevel="0" collapsed="false">
      <c r="A1860" s="23" t="s">
        <v>8481</v>
      </c>
      <c r="B1860" s="23" t="s">
        <v>8482</v>
      </c>
      <c r="C1860" s="40" t="s">
        <v>177</v>
      </c>
      <c r="D1860" s="23" t="s">
        <v>1471</v>
      </c>
      <c r="E1860" s="23" t="s">
        <v>8483</v>
      </c>
      <c r="F1860" s="23" t="s">
        <v>8484</v>
      </c>
      <c r="G1860" s="23" t="n">
        <v>93</v>
      </c>
      <c r="H1860" s="23" t="n">
        <v>3000</v>
      </c>
      <c r="I1860" s="41" t="s">
        <v>180</v>
      </c>
      <c r="K1860" s="23" t="n">
        <v>0</v>
      </c>
      <c r="L1860" s="23" t="n">
        <v>7165</v>
      </c>
      <c r="M1860" s="23" t="n">
        <v>0</v>
      </c>
      <c r="N1860" s="23" t="n">
        <v>0</v>
      </c>
      <c r="O1860" s="23" t="n">
        <f aca="false">K1860+L1860</f>
        <v>7165</v>
      </c>
      <c r="P1860" s="23" t="n">
        <f aca="false">K1860+L1860+M1860+N1860</f>
        <v>7165</v>
      </c>
      <c r="Q1860" s="23" t="n">
        <v>798</v>
      </c>
      <c r="R1860" s="23" t="n">
        <v>3177</v>
      </c>
      <c r="S1860" s="23" t="n">
        <v>3536</v>
      </c>
      <c r="T1860" s="23" t="n">
        <v>2277</v>
      </c>
      <c r="U1860" s="23" t="n">
        <f aca="false">IF(I1860="delivery",O1860-SUM(Q1860+R1860),IF(I1860="PO",P1860-SUM(Q1860:R1860)))</f>
        <v>3190</v>
      </c>
      <c r="V1860" s="43" t="n">
        <v>0.453</v>
      </c>
      <c r="W1860" s="43" t="n">
        <v>0.453</v>
      </c>
      <c r="X1860" s="43" t="n">
        <f aca="false">W1860-V1860</f>
        <v>0</v>
      </c>
      <c r="Y1860" s="43"/>
      <c r="Z1860" s="43"/>
      <c r="AA1860" s="43" t="n">
        <v>0.4526</v>
      </c>
      <c r="AB1860" s="43"/>
      <c r="AC1860" s="43" t="s">
        <v>10482</v>
      </c>
      <c r="AD1860" s="43"/>
      <c r="AE1860" s="43"/>
      <c r="AF1860" s="43"/>
      <c r="AG1860" s="43" t="n">
        <v>0.422</v>
      </c>
      <c r="AH1860" s="43" t="s">
        <v>10491</v>
      </c>
      <c r="AI1860" s="63" t="n">
        <v>3000</v>
      </c>
      <c r="AJ1860" s="63" t="n">
        <v>8</v>
      </c>
      <c r="AK1860" s="43" t="s">
        <v>13517</v>
      </c>
      <c r="AL1860" s="43"/>
      <c r="AM1860" s="43"/>
      <c r="AN1860" s="43"/>
      <c r="AO1860" s="43" t="s">
        <v>1471</v>
      </c>
      <c r="AP1860" s="23" t="s">
        <v>2011</v>
      </c>
      <c r="AT1860" s="23" t="s">
        <v>10959</v>
      </c>
      <c r="AV1860" s="23" t="n">
        <v>0.453</v>
      </c>
      <c r="AW1860" s="23" t="s">
        <v>12586</v>
      </c>
      <c r="AX1860" s="23" t="s">
        <v>13517</v>
      </c>
      <c r="AY1860" s="23" t="n">
        <v>750</v>
      </c>
      <c r="AZ1860" s="23" t="n">
        <v>41</v>
      </c>
      <c r="BA1860" s="23" t="s">
        <v>1465</v>
      </c>
      <c r="BB1860" s="23" t="s">
        <v>12586</v>
      </c>
      <c r="BF1860" s="23" t="s">
        <v>10498</v>
      </c>
      <c r="BG1860" s="1" t="s">
        <v>183</v>
      </c>
    </row>
    <row r="1861" s="23" customFormat="true" ht="12.75" hidden="false" customHeight="false" outlineLevel="0" collapsed="false">
      <c r="A1861" s="23" t="s">
        <v>8485</v>
      </c>
      <c r="B1861" s="23" t="s">
        <v>8486</v>
      </c>
      <c r="C1861" s="40" t="s">
        <v>177</v>
      </c>
      <c r="D1861" s="23" t="s">
        <v>1471</v>
      </c>
      <c r="E1861" s="23" t="s">
        <v>8487</v>
      </c>
      <c r="F1861" s="23" t="s">
        <v>8488</v>
      </c>
      <c r="G1861" s="23" t="n">
        <v>93</v>
      </c>
      <c r="H1861" s="23" t="n">
        <v>3000</v>
      </c>
      <c r="I1861" s="41" t="s">
        <v>180</v>
      </c>
      <c r="K1861" s="23" t="n">
        <v>0</v>
      </c>
      <c r="L1861" s="23" t="n">
        <v>1316</v>
      </c>
      <c r="M1861" s="23" t="n">
        <v>0</v>
      </c>
      <c r="N1861" s="23" t="n">
        <v>0</v>
      </c>
      <c r="O1861" s="23" t="n">
        <f aca="false">K1861+L1861</f>
        <v>1316</v>
      </c>
      <c r="P1861" s="23" t="n">
        <f aca="false">K1861+L1861+M1861+N1861</f>
        <v>1316</v>
      </c>
      <c r="Q1861" s="23" t="n">
        <v>0</v>
      </c>
      <c r="R1861" s="23" t="n">
        <v>0</v>
      </c>
      <c r="S1861" s="23" t="n">
        <v>0</v>
      </c>
      <c r="T1861" s="23" t="n">
        <v>0</v>
      </c>
      <c r="U1861" s="23" t="n">
        <f aca="false">IF(I1861="delivery",O1861-SUM(Q1861+R1861),IF(I1861="PO",P1861-SUM(Q1861:R1861)))</f>
        <v>1316</v>
      </c>
      <c r="V1861" s="43" t="n">
        <v>2.2775</v>
      </c>
      <c r="W1861" s="43" t="n">
        <v>2.2775</v>
      </c>
      <c r="X1861" s="43" t="n">
        <f aca="false">W1861-V1861</f>
        <v>0</v>
      </c>
      <c r="Y1861" s="43"/>
      <c r="Z1861" s="43"/>
      <c r="AA1861" s="43"/>
      <c r="AB1861" s="43"/>
      <c r="AC1861" s="43" t="s">
        <v>10482</v>
      </c>
      <c r="AD1861" s="43"/>
      <c r="AE1861" s="43"/>
      <c r="AF1861" s="43"/>
      <c r="AG1861" s="43" t="n">
        <v>2.169</v>
      </c>
      <c r="AH1861" s="43" t="s">
        <v>10491</v>
      </c>
      <c r="AI1861" s="63" t="n">
        <v>3000</v>
      </c>
      <c r="AJ1861" s="63" t="n">
        <v>8</v>
      </c>
      <c r="AK1861" s="43" t="s">
        <v>13518</v>
      </c>
      <c r="AL1861" s="43"/>
      <c r="AM1861" s="43"/>
      <c r="AN1861" s="43"/>
      <c r="AO1861" s="43" t="s">
        <v>1471</v>
      </c>
      <c r="AP1861" s="23" t="s">
        <v>2011</v>
      </c>
      <c r="AT1861" s="23" t="s">
        <v>11356</v>
      </c>
      <c r="AV1861" s="23" t="n">
        <v>3.06</v>
      </c>
      <c r="AW1861" s="23" t="s">
        <v>10491</v>
      </c>
      <c r="AX1861" s="23" t="s">
        <v>13518</v>
      </c>
      <c r="AY1861" s="23" t="n">
        <v>3000</v>
      </c>
      <c r="AZ1861" s="23" t="n">
        <v>14</v>
      </c>
      <c r="BA1861" s="23" t="s">
        <v>1465</v>
      </c>
      <c r="BB1861" s="23" t="s">
        <v>11358</v>
      </c>
      <c r="BF1861" s="23" t="s">
        <v>10498</v>
      </c>
      <c r="BG1861" s="1" t="s">
        <v>183</v>
      </c>
    </row>
    <row r="1862" s="23" customFormat="true" ht="12.75" hidden="true" customHeight="false" outlineLevel="0" collapsed="false">
      <c r="A1862" s="23" t="s">
        <v>8489</v>
      </c>
      <c r="B1862" s="23" t="s">
        <v>8490</v>
      </c>
      <c r="C1862" s="40" t="s">
        <v>177</v>
      </c>
      <c r="D1862" s="23" t="s">
        <v>82</v>
      </c>
      <c r="E1862" s="23" t="s">
        <v>8491</v>
      </c>
      <c r="F1862" s="23" t="s">
        <v>8492</v>
      </c>
      <c r="G1862" s="23" t="n">
        <v>271</v>
      </c>
      <c r="H1862" s="23" t="n">
        <v>5000</v>
      </c>
      <c r="I1862" s="41" t="s">
        <v>180</v>
      </c>
      <c r="K1862" s="23" t="n">
        <v>0</v>
      </c>
      <c r="L1862" s="23" t="n">
        <v>44710</v>
      </c>
      <c r="M1862" s="23" t="n">
        <v>0</v>
      </c>
      <c r="N1862" s="23" t="n">
        <v>5000</v>
      </c>
      <c r="O1862" s="23" t="n">
        <f aca="false">K1862+L1862</f>
        <v>44710</v>
      </c>
      <c r="P1862" s="23" t="n">
        <f aca="false">K1862+L1862+M1862+N1862</f>
        <v>49710</v>
      </c>
      <c r="Q1862" s="23" t="n">
        <v>11268</v>
      </c>
      <c r="R1862" s="23" t="n">
        <v>24224</v>
      </c>
      <c r="S1862" s="23" t="n">
        <v>31318</v>
      </c>
      <c r="T1862" s="23" t="n">
        <v>20296</v>
      </c>
      <c r="U1862" s="23" t="n">
        <f aca="false">IF(I1862="delivery",O1862-SUM(Q1862+R1862),IF(I1862="PO",P1862-SUM(Q1862:R1862)))</f>
        <v>9218</v>
      </c>
      <c r="V1862" s="43" t="n">
        <v>1.31</v>
      </c>
      <c r="W1862" s="43" t="n">
        <v>1.31</v>
      </c>
      <c r="X1862" s="43" t="n">
        <f aca="false">W1862-V1862</f>
        <v>0</v>
      </c>
      <c r="Y1862" s="43"/>
      <c r="Z1862" s="43"/>
      <c r="AA1862" s="43" t="n">
        <v>1.31</v>
      </c>
      <c r="AB1862" s="43"/>
      <c r="AC1862" s="43" t="s">
        <v>10482</v>
      </c>
      <c r="AD1862" s="43"/>
      <c r="AE1862" s="43"/>
      <c r="AF1862" s="43"/>
      <c r="AG1862" s="43" t="n">
        <v>1.31</v>
      </c>
      <c r="AH1862" s="43" t="s">
        <v>13519</v>
      </c>
      <c r="AI1862" s="63" t="n">
        <v>5000</v>
      </c>
      <c r="AJ1862" s="63" t="n">
        <v>52</v>
      </c>
      <c r="AK1862" s="43" t="s">
        <v>12988</v>
      </c>
      <c r="AL1862" s="43"/>
      <c r="AM1862" s="43"/>
      <c r="AN1862" s="43"/>
      <c r="AO1862" s="43" t="s">
        <v>82</v>
      </c>
      <c r="AP1862" s="23" t="s">
        <v>6397</v>
      </c>
      <c r="BF1862" s="23" t="s">
        <v>10498</v>
      </c>
      <c r="BG1862" s="1" t="s">
        <v>183</v>
      </c>
    </row>
    <row r="1863" s="23" customFormat="true" ht="12.75" hidden="false" customHeight="false" outlineLevel="0" collapsed="false">
      <c r="A1863" s="23" t="s">
        <v>8493</v>
      </c>
      <c r="B1863" s="23" t="s">
        <v>8494</v>
      </c>
      <c r="C1863" s="40" t="s">
        <v>177</v>
      </c>
      <c r="D1863" s="23" t="s">
        <v>1471</v>
      </c>
      <c r="E1863" s="23" t="s">
        <v>8495</v>
      </c>
      <c r="F1863" s="23" t="s">
        <v>8496</v>
      </c>
      <c r="G1863" s="23" t="n">
        <v>288</v>
      </c>
      <c r="H1863" s="23" t="n">
        <v>2500</v>
      </c>
      <c r="I1863" s="41" t="s">
        <v>180</v>
      </c>
      <c r="K1863" s="23" t="n">
        <v>0</v>
      </c>
      <c r="L1863" s="23" t="n">
        <v>3261</v>
      </c>
      <c r="M1863" s="23" t="n">
        <v>0</v>
      </c>
      <c r="N1863" s="23" t="n">
        <v>0</v>
      </c>
      <c r="O1863" s="23" t="n">
        <f aca="false">K1863+L1863</f>
        <v>3261</v>
      </c>
      <c r="P1863" s="23" t="n">
        <f aca="false">K1863+L1863+M1863+N1863</f>
        <v>3261</v>
      </c>
      <c r="Q1863" s="23" t="n">
        <v>766</v>
      </c>
      <c r="R1863" s="23" t="n">
        <v>717</v>
      </c>
      <c r="S1863" s="23" t="n">
        <v>876</v>
      </c>
      <c r="T1863" s="23" t="n">
        <v>747</v>
      </c>
      <c r="U1863" s="23" t="n">
        <f aca="false">IF(I1863="delivery",O1863-SUM(Q1863+R1863),IF(I1863="PO",P1863-SUM(Q1863:R1863)))</f>
        <v>1778</v>
      </c>
      <c r="V1863" s="43" t="n">
        <v>0.88</v>
      </c>
      <c r="W1863" s="43" t="n">
        <v>0.88</v>
      </c>
      <c r="X1863" s="43" t="n">
        <f aca="false">W1863-V1863</f>
        <v>0</v>
      </c>
      <c r="Y1863" s="43"/>
      <c r="Z1863" s="43"/>
      <c r="AA1863" s="43" t="n">
        <v>0.88</v>
      </c>
      <c r="AB1863" s="43"/>
      <c r="AC1863" s="43" t="s">
        <v>10482</v>
      </c>
      <c r="AD1863" s="43"/>
      <c r="AE1863" s="43"/>
      <c r="AF1863" s="43"/>
      <c r="AG1863" s="43" t="n">
        <v>0.88</v>
      </c>
      <c r="AH1863" s="43"/>
      <c r="AI1863" s="63"/>
      <c r="AJ1863" s="63"/>
      <c r="AK1863" s="43"/>
      <c r="AL1863" s="43"/>
      <c r="AM1863" s="43" t="s">
        <v>11367</v>
      </c>
      <c r="AN1863" s="43"/>
      <c r="AO1863" s="43" t="s">
        <v>1471</v>
      </c>
      <c r="AP1863" s="23" t="s">
        <v>3124</v>
      </c>
      <c r="AT1863" s="23" t="s">
        <v>11356</v>
      </c>
      <c r="AV1863" s="23" t="n">
        <v>0.88</v>
      </c>
      <c r="AW1863" s="23" t="s">
        <v>12423</v>
      </c>
      <c r="AX1863" s="23" t="s">
        <v>13520</v>
      </c>
      <c r="AY1863" s="23" t="n">
        <v>2500</v>
      </c>
      <c r="AZ1863" s="23" t="n">
        <v>4</v>
      </c>
      <c r="BA1863" s="23" t="s">
        <v>1465</v>
      </c>
      <c r="BB1863" s="23" t="s">
        <v>11587</v>
      </c>
      <c r="BF1863" s="23" t="s">
        <v>10498</v>
      </c>
      <c r="BG1863" s="1" t="s">
        <v>183</v>
      </c>
    </row>
    <row r="1864" s="23" customFormat="true" ht="12.75" hidden="true" customHeight="false" outlineLevel="0" collapsed="false">
      <c r="A1864" s="23" t="s">
        <v>8497</v>
      </c>
      <c r="B1864" s="23" t="s">
        <v>8498</v>
      </c>
      <c r="C1864" s="40" t="s">
        <v>177</v>
      </c>
      <c r="D1864" s="23" t="s">
        <v>82</v>
      </c>
      <c r="E1864" s="23" t="s">
        <v>8499</v>
      </c>
      <c r="F1864" s="23" t="s">
        <v>8500</v>
      </c>
      <c r="G1864" s="23" t="n">
        <v>36</v>
      </c>
      <c r="H1864" s="23" t="n">
        <v>4000</v>
      </c>
      <c r="I1864" s="41" t="s">
        <v>180</v>
      </c>
      <c r="K1864" s="23" t="n">
        <v>0</v>
      </c>
      <c r="L1864" s="23" t="n">
        <v>3153</v>
      </c>
      <c r="M1864" s="23" t="n">
        <v>4000</v>
      </c>
      <c r="N1864" s="23" t="n">
        <v>0</v>
      </c>
      <c r="O1864" s="23" t="n">
        <f aca="false">K1864+L1864</f>
        <v>3153</v>
      </c>
      <c r="P1864" s="23" t="n">
        <f aca="false">K1864+L1864+M1864+N1864</f>
        <v>7153</v>
      </c>
      <c r="Q1864" s="23" t="n">
        <v>6405</v>
      </c>
      <c r="R1864" s="23" t="n">
        <v>3477</v>
      </c>
      <c r="S1864" s="23" t="n">
        <v>4068</v>
      </c>
      <c r="T1864" s="23" t="n">
        <v>1767</v>
      </c>
      <c r="U1864" s="23" t="n">
        <f aca="false">IF(I1864="delivery",O1864-SUM(Q1864+R1864),IF(I1864="PO",P1864-SUM(Q1864:R1864)))</f>
        <v>-6729</v>
      </c>
      <c r="V1864" s="43" t="n">
        <v>2.34</v>
      </c>
      <c r="W1864" s="43" t="n">
        <v>2.34</v>
      </c>
      <c r="X1864" s="43" t="n">
        <f aca="false">W1864-V1864</f>
        <v>0</v>
      </c>
      <c r="Y1864" s="43"/>
      <c r="Z1864" s="43"/>
      <c r="AA1864" s="43" t="n">
        <v>2.34</v>
      </c>
      <c r="AB1864" s="43"/>
      <c r="AC1864" s="43" t="s">
        <v>10482</v>
      </c>
      <c r="AD1864" s="43"/>
      <c r="AE1864" s="43"/>
      <c r="AF1864" s="43"/>
      <c r="AG1864" s="43" t="n">
        <v>2.34</v>
      </c>
      <c r="AH1864" s="43" t="s">
        <v>13521</v>
      </c>
      <c r="AI1864" s="63" t="n">
        <v>4000</v>
      </c>
      <c r="AJ1864" s="63" t="n">
        <v>5</v>
      </c>
      <c r="AK1864" s="43" t="s">
        <v>12722</v>
      </c>
      <c r="AL1864" s="43"/>
      <c r="AM1864" s="43"/>
      <c r="AN1864" s="43"/>
      <c r="AO1864" s="43" t="s">
        <v>82</v>
      </c>
      <c r="AP1864" s="23" t="s">
        <v>6397</v>
      </c>
      <c r="BF1864" s="23" t="s">
        <v>10498</v>
      </c>
      <c r="BG1864" s="1" t="s">
        <v>183</v>
      </c>
    </row>
    <row r="1865" s="23" customFormat="true" ht="12.75" hidden="true" customHeight="false" outlineLevel="0" collapsed="false">
      <c r="A1865" s="23" t="s">
        <v>8501</v>
      </c>
      <c r="B1865" s="23" t="s">
        <v>8502</v>
      </c>
      <c r="C1865" s="40" t="s">
        <v>177</v>
      </c>
      <c r="D1865" s="23" t="s">
        <v>82</v>
      </c>
      <c r="E1865" s="23" t="s">
        <v>8503</v>
      </c>
      <c r="F1865" s="23" t="s">
        <v>8504</v>
      </c>
      <c r="G1865" s="23" t="n">
        <v>96</v>
      </c>
      <c r="H1865" s="23" t="n">
        <v>3000</v>
      </c>
      <c r="I1865" s="41" t="s">
        <v>180</v>
      </c>
      <c r="K1865" s="23" t="n">
        <v>0</v>
      </c>
      <c r="L1865" s="23" t="n">
        <v>38604</v>
      </c>
      <c r="M1865" s="23" t="n">
        <v>0</v>
      </c>
      <c r="N1865" s="23" t="n">
        <v>60000</v>
      </c>
      <c r="O1865" s="23" t="n">
        <f aca="false">K1865+L1865</f>
        <v>38604</v>
      </c>
      <c r="P1865" s="23" t="n">
        <f aca="false">K1865+L1865+M1865+N1865</f>
        <v>98604</v>
      </c>
      <c r="Q1865" s="23" t="n">
        <v>66169</v>
      </c>
      <c r="R1865" s="23" t="n">
        <v>46662</v>
      </c>
      <c r="S1865" s="23" t="n">
        <v>66358</v>
      </c>
      <c r="T1865" s="23" t="n">
        <v>31246</v>
      </c>
      <c r="U1865" s="23" t="n">
        <f aca="false">IF(I1865="delivery",O1865-SUM(Q1865+R1865),IF(I1865="PO",P1865-SUM(Q1865:R1865)))</f>
        <v>-74227</v>
      </c>
      <c r="V1865" s="43" t="n">
        <v>1.141</v>
      </c>
      <c r="W1865" s="43" t="n">
        <v>1.141</v>
      </c>
      <c r="X1865" s="43" t="n">
        <f aca="false">W1865-V1865</f>
        <v>0</v>
      </c>
      <c r="Y1865" s="43"/>
      <c r="Z1865" s="43"/>
      <c r="AA1865" s="43" t="n">
        <v>1.20034</v>
      </c>
      <c r="AB1865" s="43"/>
      <c r="AC1865" s="43" t="s">
        <v>10482</v>
      </c>
      <c r="AD1865" s="43"/>
      <c r="AE1865" s="43"/>
      <c r="AF1865" s="43"/>
      <c r="AG1865" s="43" t="n">
        <v>1.141</v>
      </c>
      <c r="AH1865" s="43" t="s">
        <v>13522</v>
      </c>
      <c r="AI1865" s="63" t="n">
        <v>3000</v>
      </c>
      <c r="AJ1865" s="63" t="n">
        <v>17</v>
      </c>
      <c r="AK1865" s="43" t="s">
        <v>13523</v>
      </c>
      <c r="AL1865" s="43"/>
      <c r="AM1865" s="43"/>
      <c r="AN1865" s="43"/>
      <c r="AO1865" s="43" t="s">
        <v>82</v>
      </c>
      <c r="AP1865" s="23" t="s">
        <v>6397</v>
      </c>
      <c r="BF1865" s="23" t="s">
        <v>10498</v>
      </c>
      <c r="BG1865" s="1" t="s">
        <v>183</v>
      </c>
    </row>
    <row r="1866" s="23" customFormat="true" ht="12.75" hidden="true" customHeight="false" outlineLevel="0" collapsed="false">
      <c r="A1866" s="23" t="s">
        <v>8505</v>
      </c>
      <c r="B1866" s="23" t="s">
        <v>8506</v>
      </c>
      <c r="C1866" s="40" t="s">
        <v>177</v>
      </c>
      <c r="D1866" s="23" t="s">
        <v>82</v>
      </c>
      <c r="E1866" s="23" t="s">
        <v>8507</v>
      </c>
      <c r="F1866" s="23" t="s">
        <v>8508</v>
      </c>
      <c r="G1866" s="23" t="n">
        <v>41</v>
      </c>
      <c r="H1866" s="23" t="n">
        <v>6000</v>
      </c>
      <c r="I1866" s="41" t="s">
        <v>180</v>
      </c>
      <c r="K1866" s="23" t="n">
        <v>0</v>
      </c>
      <c r="L1866" s="23" t="n">
        <v>8571</v>
      </c>
      <c r="M1866" s="23" t="n">
        <v>0</v>
      </c>
      <c r="N1866" s="23" t="n">
        <v>0</v>
      </c>
      <c r="O1866" s="23" t="n">
        <f aca="false">K1866+L1866</f>
        <v>8571</v>
      </c>
      <c r="P1866" s="23" t="n">
        <f aca="false">K1866+L1866+M1866+N1866</f>
        <v>8571</v>
      </c>
      <c r="Q1866" s="23" t="n">
        <v>8313</v>
      </c>
      <c r="R1866" s="23" t="n">
        <v>11717</v>
      </c>
      <c r="S1866" s="23" t="n">
        <v>12276</v>
      </c>
      <c r="T1866" s="23" t="n">
        <v>7356</v>
      </c>
      <c r="U1866" s="23" t="n">
        <f aca="false">IF(I1866="delivery",O1866-SUM(Q1866+R1866),IF(I1866="PO",P1866-SUM(Q1866:R1866)))</f>
        <v>-11459</v>
      </c>
      <c r="V1866" s="43" t="n">
        <v>1.58</v>
      </c>
      <c r="W1866" s="43" t="n">
        <v>1.58</v>
      </c>
      <c r="X1866" s="43" t="n">
        <f aca="false">W1866-V1866</f>
        <v>0</v>
      </c>
      <c r="Y1866" s="43"/>
      <c r="Z1866" s="43"/>
      <c r="AA1866" s="43"/>
      <c r="AB1866" s="43"/>
      <c r="AC1866" s="43" t="s">
        <v>10482</v>
      </c>
      <c r="AD1866" s="43"/>
      <c r="AE1866" s="43"/>
      <c r="AF1866" s="43"/>
      <c r="AG1866" s="43" t="n">
        <v>1.58</v>
      </c>
      <c r="AH1866" s="43" t="s">
        <v>13524</v>
      </c>
      <c r="AI1866" s="63" t="n">
        <v>6000</v>
      </c>
      <c r="AJ1866" s="63" t="n">
        <v>6</v>
      </c>
      <c r="AK1866" s="43" t="s">
        <v>12722</v>
      </c>
      <c r="AL1866" s="43"/>
      <c r="AM1866" s="43"/>
      <c r="AN1866" s="43"/>
      <c r="AO1866" s="43" t="s">
        <v>82</v>
      </c>
      <c r="AP1866" s="23" t="s">
        <v>6397</v>
      </c>
      <c r="BF1866" s="23" t="s">
        <v>10498</v>
      </c>
      <c r="BG1866" s="1" t="s">
        <v>183</v>
      </c>
    </row>
    <row r="1867" s="23" customFormat="true" ht="12.75" hidden="false" customHeight="false" outlineLevel="0" collapsed="false">
      <c r="A1867" s="23" t="s">
        <v>8509</v>
      </c>
      <c r="B1867" s="23" t="s">
        <v>8510</v>
      </c>
      <c r="C1867" s="40" t="s">
        <v>177</v>
      </c>
      <c r="D1867" s="23" t="s">
        <v>1471</v>
      </c>
      <c r="E1867" s="23" t="s">
        <v>8511</v>
      </c>
      <c r="F1867" s="23" t="s">
        <v>8512</v>
      </c>
      <c r="G1867" s="23" t="n">
        <v>93</v>
      </c>
      <c r="H1867" s="23" t="n">
        <v>3000</v>
      </c>
      <c r="I1867" s="41" t="s">
        <v>180</v>
      </c>
      <c r="K1867" s="23" t="n">
        <v>0</v>
      </c>
      <c r="L1867" s="23" t="n">
        <v>9159</v>
      </c>
      <c r="M1867" s="23" t="n">
        <v>3000</v>
      </c>
      <c r="N1867" s="23" t="n">
        <v>0</v>
      </c>
      <c r="O1867" s="23" t="n">
        <f aca="false">K1867+L1867</f>
        <v>9159</v>
      </c>
      <c r="P1867" s="23" t="n">
        <f aca="false">K1867+L1867+M1867+N1867</f>
        <v>12159</v>
      </c>
      <c r="Q1867" s="23" t="n">
        <v>1983</v>
      </c>
      <c r="R1867" s="23" t="n">
        <v>6571</v>
      </c>
      <c r="S1867" s="23" t="n">
        <v>6950</v>
      </c>
      <c r="T1867" s="23" t="n">
        <v>5152</v>
      </c>
      <c r="U1867" s="23" t="n">
        <f aca="false">IF(I1867="delivery",O1867-SUM(Q1867+R1867),IF(I1867="PO",P1867-SUM(Q1867:R1867)))</f>
        <v>605</v>
      </c>
      <c r="V1867" s="43" t="n">
        <v>0.756</v>
      </c>
      <c r="W1867" s="43" t="n">
        <v>0.7632</v>
      </c>
      <c r="X1867" s="43" t="n">
        <f aca="false">W1867-V1867</f>
        <v>0.0072000000000001</v>
      </c>
      <c r="Y1867" s="43"/>
      <c r="Z1867" s="43"/>
      <c r="AA1867" s="43"/>
      <c r="AB1867" s="43"/>
      <c r="AC1867" s="43" t="s">
        <v>10482</v>
      </c>
      <c r="AD1867" s="43"/>
      <c r="AE1867" s="43"/>
      <c r="AF1867" s="43"/>
      <c r="AG1867" s="43" t="n">
        <v>0.7632</v>
      </c>
      <c r="AH1867" s="43" t="s">
        <v>12731</v>
      </c>
      <c r="AI1867" s="63" t="n">
        <v>3000</v>
      </c>
      <c r="AJ1867" s="63" t="n">
        <v>12</v>
      </c>
      <c r="AK1867" s="43" t="s">
        <v>13525</v>
      </c>
      <c r="AL1867" s="43"/>
      <c r="AM1867" s="43" t="s">
        <v>12945</v>
      </c>
      <c r="AN1867" s="43"/>
      <c r="AO1867" s="43" t="s">
        <v>1471</v>
      </c>
      <c r="AP1867" s="23" t="s">
        <v>2011</v>
      </c>
      <c r="AT1867" s="23" t="s">
        <v>11356</v>
      </c>
      <c r="AV1867" s="23" t="n">
        <v>0.7632</v>
      </c>
      <c r="AW1867" s="23" t="s">
        <v>12781</v>
      </c>
      <c r="AX1867" s="23" t="s">
        <v>13525</v>
      </c>
      <c r="AY1867" s="23" t="n">
        <v>3000</v>
      </c>
      <c r="AZ1867" s="23" t="n">
        <v>18</v>
      </c>
      <c r="BA1867" s="23" t="s">
        <v>1465</v>
      </c>
      <c r="BB1867" s="23" t="s">
        <v>11597</v>
      </c>
      <c r="BF1867" s="23" t="s">
        <v>10498</v>
      </c>
      <c r="BG1867" s="1" t="s">
        <v>183</v>
      </c>
    </row>
    <row r="1868" s="23" customFormat="true" ht="12.75" hidden="true" customHeight="false" outlineLevel="0" collapsed="false">
      <c r="A1868" s="23" t="s">
        <v>8513</v>
      </c>
      <c r="B1868" s="23" t="s">
        <v>8514</v>
      </c>
      <c r="C1868" s="40" t="s">
        <v>177</v>
      </c>
      <c r="D1868" s="23" t="s">
        <v>82</v>
      </c>
      <c r="E1868" s="23" t="s">
        <v>8515</v>
      </c>
      <c r="F1868" s="23" t="s">
        <v>8516</v>
      </c>
      <c r="G1868" s="23" t="n">
        <v>41</v>
      </c>
      <c r="H1868" s="23" t="n">
        <v>6000</v>
      </c>
      <c r="I1868" s="41" t="s">
        <v>180</v>
      </c>
      <c r="K1868" s="23" t="n">
        <v>0</v>
      </c>
      <c r="L1868" s="23" t="n">
        <v>6217</v>
      </c>
      <c r="M1868" s="23" t="n">
        <v>0</v>
      </c>
      <c r="N1868" s="23" t="n">
        <v>0</v>
      </c>
      <c r="O1868" s="23" t="n">
        <f aca="false">K1868+L1868</f>
        <v>6217</v>
      </c>
      <c r="P1868" s="23" t="n">
        <f aca="false">K1868+L1868+M1868+N1868</f>
        <v>6217</v>
      </c>
      <c r="Q1868" s="23" t="n">
        <v>483</v>
      </c>
      <c r="R1868" s="23" t="n">
        <v>903</v>
      </c>
      <c r="S1868" s="23" t="n">
        <v>700</v>
      </c>
      <c r="T1868" s="23" t="n">
        <v>0</v>
      </c>
      <c r="U1868" s="23" t="n">
        <f aca="false">IF(I1868="delivery",O1868-SUM(Q1868+R1868),IF(I1868="PO",P1868-SUM(Q1868:R1868)))</f>
        <v>4831</v>
      </c>
      <c r="V1868" s="43" t="n">
        <v>0.411</v>
      </c>
      <c r="W1868" s="43" t="n">
        <v>0.411</v>
      </c>
      <c r="X1868" s="43" t="n">
        <f aca="false">W1868-V1868</f>
        <v>0</v>
      </c>
      <c r="Y1868" s="43"/>
      <c r="Z1868" s="43"/>
      <c r="AA1868" s="43"/>
      <c r="AB1868" s="43"/>
      <c r="AC1868" s="43" t="s">
        <v>10482</v>
      </c>
      <c r="AD1868" s="43"/>
      <c r="AE1868" s="43"/>
      <c r="AF1868" s="43"/>
      <c r="AG1868" s="43" t="n">
        <v>0.411</v>
      </c>
      <c r="AH1868" s="43" t="s">
        <v>13526</v>
      </c>
      <c r="AI1868" s="63" t="n">
        <v>6000</v>
      </c>
      <c r="AJ1868" s="63" t="n">
        <v>6</v>
      </c>
      <c r="AK1868" s="43" t="s">
        <v>12969</v>
      </c>
      <c r="AL1868" s="43"/>
      <c r="AM1868" s="43"/>
      <c r="AN1868" s="43"/>
      <c r="AO1868" s="43" t="s">
        <v>82</v>
      </c>
      <c r="AP1868" s="23" t="s">
        <v>6397</v>
      </c>
      <c r="BF1868" s="23" t="s">
        <v>10498</v>
      </c>
      <c r="BG1868" s="1" t="s">
        <v>183</v>
      </c>
    </row>
    <row r="1869" s="23" customFormat="true" ht="12.75" hidden="true" customHeight="false" outlineLevel="0" collapsed="false">
      <c r="A1869" s="23" t="s">
        <v>8517</v>
      </c>
      <c r="B1869" s="23" t="s">
        <v>8518</v>
      </c>
      <c r="C1869" s="40" t="s">
        <v>177</v>
      </c>
      <c r="D1869" s="23" t="s">
        <v>82</v>
      </c>
      <c r="E1869" s="23" t="s">
        <v>8519</v>
      </c>
      <c r="F1869" s="23" t="s">
        <v>8520</v>
      </c>
      <c r="G1869" s="23" t="n">
        <v>96</v>
      </c>
      <c r="H1869" s="23" t="n">
        <v>3000</v>
      </c>
      <c r="I1869" s="41" t="s">
        <v>180</v>
      </c>
      <c r="K1869" s="23" t="n">
        <v>0</v>
      </c>
      <c r="L1869" s="23" t="n">
        <v>8585</v>
      </c>
      <c r="M1869" s="23" t="n">
        <v>0</v>
      </c>
      <c r="N1869" s="23" t="n">
        <v>0</v>
      </c>
      <c r="O1869" s="23" t="n">
        <f aca="false">K1869+L1869</f>
        <v>8585</v>
      </c>
      <c r="P1869" s="23" t="n">
        <f aca="false">K1869+L1869+M1869+N1869</f>
        <v>8585</v>
      </c>
      <c r="Q1869" s="23" t="n">
        <v>966</v>
      </c>
      <c r="R1869" s="23" t="n">
        <v>1806</v>
      </c>
      <c r="S1869" s="23" t="n">
        <v>1400</v>
      </c>
      <c r="T1869" s="23" t="n">
        <v>0</v>
      </c>
      <c r="U1869" s="23" t="n">
        <f aca="false">IF(I1869="delivery",O1869-SUM(Q1869+R1869),IF(I1869="PO",P1869-SUM(Q1869:R1869)))</f>
        <v>5813</v>
      </c>
      <c r="V1869" s="43" t="n">
        <v>1.205</v>
      </c>
      <c r="W1869" s="43" t="n">
        <v>1.205</v>
      </c>
      <c r="X1869" s="43" t="n">
        <f aca="false">W1869-V1869</f>
        <v>0</v>
      </c>
      <c r="Y1869" s="43"/>
      <c r="Z1869" s="43"/>
      <c r="AA1869" s="43"/>
      <c r="AB1869" s="43"/>
      <c r="AC1869" s="43" t="s">
        <v>10482</v>
      </c>
      <c r="AD1869" s="43"/>
      <c r="AE1869" s="43"/>
      <c r="AF1869" s="43"/>
      <c r="AG1869" s="43" t="n">
        <v>1.205</v>
      </c>
      <c r="AH1869" s="43" t="s">
        <v>13527</v>
      </c>
      <c r="AI1869" s="63" t="n">
        <v>3000</v>
      </c>
      <c r="AJ1869" s="63" t="n">
        <v>17</v>
      </c>
      <c r="AK1869" s="43" t="s">
        <v>12722</v>
      </c>
      <c r="AL1869" s="43"/>
      <c r="AM1869" s="43"/>
      <c r="AN1869" s="43"/>
      <c r="AO1869" s="43" t="s">
        <v>82</v>
      </c>
      <c r="AP1869" s="23" t="s">
        <v>6397</v>
      </c>
      <c r="BF1869" s="23" t="s">
        <v>10498</v>
      </c>
      <c r="BG1869" s="1" t="s">
        <v>183</v>
      </c>
    </row>
    <row r="1870" s="23" customFormat="true" ht="12.75" hidden="true" customHeight="false" outlineLevel="0" collapsed="false">
      <c r="A1870" s="23" t="s">
        <v>8525</v>
      </c>
      <c r="B1870" s="23" t="s">
        <v>8526</v>
      </c>
      <c r="C1870" s="40" t="s">
        <v>177</v>
      </c>
      <c r="D1870" s="23" t="s">
        <v>82</v>
      </c>
      <c r="E1870" s="23" t="s">
        <v>8527</v>
      </c>
      <c r="F1870" s="23" t="s">
        <v>8528</v>
      </c>
      <c r="G1870" s="23" t="n">
        <v>71</v>
      </c>
      <c r="H1870" s="23" t="n">
        <v>3000</v>
      </c>
      <c r="I1870" s="41" t="s">
        <v>180</v>
      </c>
      <c r="K1870" s="23" t="n">
        <v>0</v>
      </c>
      <c r="L1870" s="23" t="n">
        <v>0</v>
      </c>
      <c r="M1870" s="23" t="n">
        <v>10</v>
      </c>
      <c r="N1870" s="23" t="n">
        <v>250</v>
      </c>
      <c r="O1870" s="23" t="n">
        <f aca="false">K1870+L1870</f>
        <v>0</v>
      </c>
      <c r="P1870" s="23" t="n">
        <f aca="false">K1870+L1870+M1870+N1870</f>
        <v>260</v>
      </c>
      <c r="Q1870" s="23" t="n">
        <v>0</v>
      </c>
      <c r="R1870" s="23" t="n">
        <v>532</v>
      </c>
      <c r="S1870" s="23" t="n">
        <v>939</v>
      </c>
      <c r="T1870" s="23" t="n">
        <v>511</v>
      </c>
      <c r="U1870" s="23" t="n">
        <f aca="false">IF(I1870="delivery",O1870-SUM(Q1870+R1870),IF(I1870="PO",P1870-SUM(Q1870:R1870)))</f>
        <v>-532</v>
      </c>
      <c r="V1870" s="43" t="n">
        <v>1.37</v>
      </c>
      <c r="W1870" s="43" t="n">
        <v>1.37</v>
      </c>
      <c r="X1870" s="43" t="n">
        <f aca="false">W1870-V1870</f>
        <v>0</v>
      </c>
      <c r="Y1870" s="43"/>
      <c r="Z1870" s="43"/>
      <c r="AA1870" s="43"/>
      <c r="AB1870" s="43"/>
      <c r="AC1870" s="43" t="s">
        <v>10482</v>
      </c>
      <c r="AD1870" s="43"/>
      <c r="AE1870" s="43"/>
      <c r="AF1870" s="43"/>
      <c r="AG1870" s="43" t="n">
        <v>1.37</v>
      </c>
      <c r="AH1870" s="43" t="s">
        <v>13528</v>
      </c>
      <c r="AI1870" s="63" t="n">
        <v>3000</v>
      </c>
      <c r="AJ1870" s="63" t="n">
        <v>12</v>
      </c>
      <c r="AK1870" s="43" t="s">
        <v>10491</v>
      </c>
      <c r="AL1870" s="43"/>
      <c r="AM1870" s="43"/>
      <c r="AN1870" s="43"/>
      <c r="AO1870" s="43" t="s">
        <v>82</v>
      </c>
      <c r="AP1870" s="23" t="s">
        <v>6397</v>
      </c>
      <c r="BF1870" s="23" t="s">
        <v>10498</v>
      </c>
      <c r="BG1870" s="1" t="s">
        <v>183</v>
      </c>
    </row>
    <row r="1871" s="23" customFormat="true" ht="12.75" hidden="true" customHeight="false" outlineLevel="0" collapsed="false">
      <c r="A1871" s="23" t="s">
        <v>8530</v>
      </c>
      <c r="B1871" s="23" t="s">
        <v>8531</v>
      </c>
      <c r="C1871" s="40" t="s">
        <v>177</v>
      </c>
      <c r="D1871" s="23" t="s">
        <v>82</v>
      </c>
      <c r="E1871" s="23" t="s">
        <v>8532</v>
      </c>
      <c r="F1871" s="23" t="s">
        <v>8533</v>
      </c>
      <c r="G1871" s="23" t="n">
        <v>91</v>
      </c>
      <c r="H1871" s="23" t="n">
        <v>3000</v>
      </c>
      <c r="I1871" s="41" t="s">
        <v>180</v>
      </c>
      <c r="K1871" s="23" t="n">
        <v>0</v>
      </c>
      <c r="L1871" s="23" t="n">
        <v>35828</v>
      </c>
      <c r="M1871" s="23" t="n">
        <v>24000</v>
      </c>
      <c r="N1871" s="23" t="n">
        <v>27000</v>
      </c>
      <c r="O1871" s="23" t="n">
        <f aca="false">K1871+L1871</f>
        <v>35828</v>
      </c>
      <c r="P1871" s="23" t="n">
        <f aca="false">K1871+L1871+M1871+N1871</f>
        <v>86828</v>
      </c>
      <c r="Q1871" s="23" t="n">
        <v>11133</v>
      </c>
      <c r="R1871" s="23" t="n">
        <v>39674</v>
      </c>
      <c r="S1871" s="23" t="n">
        <v>41696</v>
      </c>
      <c r="T1871" s="23" t="n">
        <v>26093</v>
      </c>
      <c r="U1871" s="23" t="n">
        <f aca="false">IF(I1871="delivery",O1871-SUM(Q1871+R1871),IF(I1871="PO",P1871-SUM(Q1871:R1871)))</f>
        <v>-14979</v>
      </c>
      <c r="V1871" s="43" t="n">
        <v>1.012</v>
      </c>
      <c r="W1871" s="43" t="n">
        <v>1.012</v>
      </c>
      <c r="X1871" s="43" t="n">
        <f aca="false">W1871-V1871</f>
        <v>0</v>
      </c>
      <c r="Y1871" s="43"/>
      <c r="Z1871" s="43"/>
      <c r="AA1871" s="43" t="n">
        <v>1.04995</v>
      </c>
      <c r="AB1871" s="43"/>
      <c r="AC1871" s="43" t="s">
        <v>10482</v>
      </c>
      <c r="AD1871" s="43"/>
      <c r="AE1871" s="43"/>
      <c r="AF1871" s="43"/>
      <c r="AG1871" s="43" t="n">
        <v>1.012</v>
      </c>
      <c r="AH1871" s="43" t="s">
        <v>13529</v>
      </c>
      <c r="AI1871" s="63" t="n">
        <v>3000</v>
      </c>
      <c r="AJ1871" s="63" t="n">
        <v>16</v>
      </c>
      <c r="AK1871" s="43" t="s">
        <v>13530</v>
      </c>
      <c r="AL1871" s="43"/>
      <c r="AM1871" s="43"/>
      <c r="AN1871" s="43"/>
      <c r="AO1871" s="43" t="s">
        <v>82</v>
      </c>
      <c r="AP1871" s="23" t="s">
        <v>6397</v>
      </c>
      <c r="BF1871" s="23" t="s">
        <v>10498</v>
      </c>
      <c r="BG1871" s="1" t="s">
        <v>183</v>
      </c>
    </row>
    <row r="1872" s="23" customFormat="true" ht="12.75" hidden="true" customHeight="false" outlineLevel="0" collapsed="false">
      <c r="A1872" s="23" t="s">
        <v>8534</v>
      </c>
      <c r="B1872" s="23" t="s">
        <v>8535</v>
      </c>
      <c r="C1872" s="40" t="s">
        <v>177</v>
      </c>
      <c r="D1872" s="23" t="s">
        <v>82</v>
      </c>
      <c r="E1872" s="23" t="s">
        <v>8536</v>
      </c>
      <c r="F1872" s="23" t="s">
        <v>8537</v>
      </c>
      <c r="G1872" s="23" t="n">
        <v>71</v>
      </c>
      <c r="H1872" s="23" t="n">
        <v>3000</v>
      </c>
      <c r="I1872" s="41" t="s">
        <v>180</v>
      </c>
      <c r="K1872" s="23" t="n">
        <v>0</v>
      </c>
      <c r="L1872" s="23" t="n">
        <v>8327</v>
      </c>
      <c r="M1872" s="23" t="n">
        <v>0</v>
      </c>
      <c r="N1872" s="23" t="n">
        <v>3000</v>
      </c>
      <c r="O1872" s="23" t="n">
        <f aca="false">K1872+L1872</f>
        <v>8327</v>
      </c>
      <c r="P1872" s="23" t="n">
        <f aca="false">K1872+L1872+M1872+N1872</f>
        <v>11327</v>
      </c>
      <c r="Q1872" s="23" t="n">
        <v>4405</v>
      </c>
      <c r="R1872" s="23" t="n">
        <v>14147</v>
      </c>
      <c r="S1872" s="23" t="n">
        <v>21212</v>
      </c>
      <c r="T1872" s="23" t="n">
        <v>12084</v>
      </c>
      <c r="U1872" s="23" t="n">
        <f aca="false">IF(I1872="delivery",O1872-SUM(Q1872+R1872),IF(I1872="PO",P1872-SUM(Q1872:R1872)))</f>
        <v>-10225</v>
      </c>
      <c r="V1872" s="43" t="n">
        <v>0.87768</v>
      </c>
      <c r="W1872" s="43" t="n">
        <v>0.87768</v>
      </c>
      <c r="X1872" s="43" t="n">
        <f aca="false">W1872-V1872</f>
        <v>0</v>
      </c>
      <c r="Y1872" s="43"/>
      <c r="Z1872" s="43"/>
      <c r="AA1872" s="43" t="n">
        <v>0.8694</v>
      </c>
      <c r="AB1872" s="43"/>
      <c r="AC1872" s="43" t="s">
        <v>10482</v>
      </c>
      <c r="AD1872" s="43"/>
      <c r="AE1872" s="43"/>
      <c r="AF1872" s="43"/>
      <c r="AG1872" s="43" t="n">
        <v>0.87768</v>
      </c>
      <c r="AH1872" s="43" t="s">
        <v>13531</v>
      </c>
      <c r="AI1872" s="63" t="n">
        <v>3000</v>
      </c>
      <c r="AJ1872" s="63" t="n">
        <v>12</v>
      </c>
      <c r="AK1872" s="43" t="s">
        <v>10491</v>
      </c>
      <c r="AL1872" s="43"/>
      <c r="AM1872" s="43" t="s">
        <v>12744</v>
      </c>
      <c r="AN1872" s="43"/>
      <c r="AO1872" s="43" t="s">
        <v>82</v>
      </c>
      <c r="AP1872" s="23" t="s">
        <v>6397</v>
      </c>
      <c r="BF1872" s="23" t="s">
        <v>10498</v>
      </c>
      <c r="BG1872" s="1" t="s">
        <v>183</v>
      </c>
    </row>
    <row r="1873" s="23" customFormat="true" ht="12.75" hidden="true" customHeight="false" outlineLevel="0" collapsed="false">
      <c r="A1873" s="23" t="s">
        <v>8542</v>
      </c>
      <c r="B1873" s="23" t="s">
        <v>8543</v>
      </c>
      <c r="C1873" s="40" t="s">
        <v>177</v>
      </c>
      <c r="D1873" s="23" t="s">
        <v>82</v>
      </c>
      <c r="E1873" s="23" t="s">
        <v>8544</v>
      </c>
      <c r="F1873" s="23" t="s">
        <v>8545</v>
      </c>
      <c r="G1873" s="23" t="n">
        <v>271</v>
      </c>
      <c r="H1873" s="23" t="n">
        <v>3000</v>
      </c>
      <c r="I1873" s="41" t="s">
        <v>180</v>
      </c>
      <c r="K1873" s="23" t="n">
        <v>0</v>
      </c>
      <c r="L1873" s="23" t="n">
        <v>6742</v>
      </c>
      <c r="M1873" s="23" t="n">
        <v>3000</v>
      </c>
      <c r="N1873" s="23" t="n">
        <v>6000</v>
      </c>
      <c r="O1873" s="23" t="n">
        <f aca="false">K1873+L1873</f>
        <v>6742</v>
      </c>
      <c r="P1873" s="23" t="n">
        <f aca="false">K1873+L1873+M1873+N1873</f>
        <v>15742</v>
      </c>
      <c r="Q1873" s="23" t="n">
        <v>3127</v>
      </c>
      <c r="R1873" s="23" t="n">
        <v>6867</v>
      </c>
      <c r="S1873" s="23" t="n">
        <v>6814</v>
      </c>
      <c r="T1873" s="23" t="n">
        <v>4938</v>
      </c>
      <c r="U1873" s="23" t="n">
        <f aca="false">IF(I1873="delivery",O1873-SUM(Q1873+R1873),IF(I1873="PO",P1873-SUM(Q1873:R1873)))</f>
        <v>-3252</v>
      </c>
      <c r="V1873" s="43" t="n">
        <v>1.92</v>
      </c>
      <c r="W1873" s="43" t="n">
        <v>1.92</v>
      </c>
      <c r="X1873" s="43" t="n">
        <f aca="false">W1873-V1873</f>
        <v>0</v>
      </c>
      <c r="Y1873" s="43"/>
      <c r="Z1873" s="43"/>
      <c r="AA1873" s="43" t="n">
        <v>1.92</v>
      </c>
      <c r="AB1873" s="43"/>
      <c r="AC1873" s="43" t="s">
        <v>10482</v>
      </c>
      <c r="AD1873" s="43"/>
      <c r="AE1873" s="43"/>
      <c r="AF1873" s="43"/>
      <c r="AG1873" s="43" t="n">
        <v>1.92</v>
      </c>
      <c r="AH1873" s="43" t="s">
        <v>13532</v>
      </c>
      <c r="AI1873" s="63" t="n">
        <v>3000</v>
      </c>
      <c r="AJ1873" s="63" t="n">
        <v>16</v>
      </c>
      <c r="AK1873" s="43" t="s">
        <v>12988</v>
      </c>
      <c r="AL1873" s="43"/>
      <c r="AM1873" s="43"/>
      <c r="AN1873" s="43"/>
      <c r="AO1873" s="43" t="s">
        <v>82</v>
      </c>
      <c r="AP1873" s="23" t="s">
        <v>6397</v>
      </c>
      <c r="BF1873" s="23" t="s">
        <v>10498</v>
      </c>
      <c r="BG1873" s="1" t="s">
        <v>183</v>
      </c>
    </row>
    <row r="1874" s="23" customFormat="true" ht="12.75" hidden="true" customHeight="false" outlineLevel="0" collapsed="false">
      <c r="A1874" s="23" t="s">
        <v>8546</v>
      </c>
      <c r="B1874" s="23" t="s">
        <v>8547</v>
      </c>
      <c r="C1874" s="40" t="s">
        <v>177</v>
      </c>
      <c r="D1874" s="23" t="s">
        <v>82</v>
      </c>
      <c r="E1874" s="23" t="s">
        <v>8548</v>
      </c>
      <c r="F1874" s="23" t="s">
        <v>8549</v>
      </c>
      <c r="G1874" s="23" t="n">
        <v>141</v>
      </c>
      <c r="H1874" s="23" t="n">
        <v>3000</v>
      </c>
      <c r="I1874" s="41" t="s">
        <v>180</v>
      </c>
      <c r="K1874" s="23" t="n">
        <v>0</v>
      </c>
      <c r="L1874" s="23" t="n">
        <v>8230</v>
      </c>
      <c r="M1874" s="23" t="n">
        <v>3000</v>
      </c>
      <c r="N1874" s="23" t="n">
        <v>6000</v>
      </c>
      <c r="O1874" s="23" t="n">
        <f aca="false">K1874+L1874</f>
        <v>8230</v>
      </c>
      <c r="P1874" s="23" t="n">
        <f aca="false">K1874+L1874+M1874+N1874</f>
        <v>17230</v>
      </c>
      <c r="Q1874" s="23" t="n">
        <v>8194</v>
      </c>
      <c r="R1874" s="23" t="n">
        <v>3320</v>
      </c>
      <c r="S1874" s="23" t="n">
        <v>5226</v>
      </c>
      <c r="T1874" s="23" t="n">
        <v>5460</v>
      </c>
      <c r="U1874" s="23" t="n">
        <f aca="false">IF(I1874="delivery",O1874-SUM(Q1874+R1874),IF(I1874="PO",P1874-SUM(Q1874:R1874)))</f>
        <v>-3284</v>
      </c>
      <c r="V1874" s="43" t="n">
        <v>0.42</v>
      </c>
      <c r="W1874" s="43" t="n">
        <v>0.42</v>
      </c>
      <c r="X1874" s="43" t="n">
        <f aca="false">W1874-V1874</f>
        <v>0</v>
      </c>
      <c r="Y1874" s="43"/>
      <c r="Z1874" s="43"/>
      <c r="AA1874" s="43"/>
      <c r="AB1874" s="43"/>
      <c r="AC1874" s="43" t="s">
        <v>10482</v>
      </c>
      <c r="AD1874" s="43"/>
      <c r="AE1874" s="43"/>
      <c r="AF1874" s="43"/>
      <c r="AG1874" s="43" t="n">
        <v>0.42</v>
      </c>
      <c r="AH1874" s="43" t="s">
        <v>13533</v>
      </c>
      <c r="AI1874" s="63" t="n">
        <v>3000</v>
      </c>
      <c r="AJ1874" s="63" t="n">
        <v>18</v>
      </c>
      <c r="AK1874" s="43" t="s">
        <v>12988</v>
      </c>
      <c r="AL1874" s="43"/>
      <c r="AM1874" s="43"/>
      <c r="AN1874" s="43"/>
      <c r="AO1874" s="43" t="s">
        <v>82</v>
      </c>
      <c r="AP1874" s="23" t="s">
        <v>6397</v>
      </c>
      <c r="BF1874" s="23" t="s">
        <v>10498</v>
      </c>
      <c r="BG1874" s="1" t="s">
        <v>183</v>
      </c>
    </row>
    <row r="1875" s="23" customFormat="true" ht="12.75" hidden="true" customHeight="false" outlineLevel="0" collapsed="false">
      <c r="A1875" s="23" t="s">
        <v>8550</v>
      </c>
      <c r="B1875" s="23" t="s">
        <v>8551</v>
      </c>
      <c r="C1875" s="40" t="s">
        <v>177</v>
      </c>
      <c r="D1875" s="23" t="s">
        <v>82</v>
      </c>
      <c r="E1875" s="23" t="s">
        <v>8552</v>
      </c>
      <c r="F1875" s="23" t="s">
        <v>8553</v>
      </c>
      <c r="G1875" s="23" t="n">
        <v>86</v>
      </c>
      <c r="H1875" s="23" t="n">
        <v>3000</v>
      </c>
      <c r="I1875" s="41" t="s">
        <v>180</v>
      </c>
      <c r="K1875" s="23" t="n">
        <v>0</v>
      </c>
      <c r="L1875" s="23" t="n">
        <v>0</v>
      </c>
      <c r="M1875" s="23" t="n">
        <v>0</v>
      </c>
      <c r="N1875" s="23" t="n">
        <v>3000</v>
      </c>
      <c r="O1875" s="23" t="n">
        <f aca="false">K1875+L1875</f>
        <v>0</v>
      </c>
      <c r="P1875" s="23" t="n">
        <f aca="false">K1875+L1875+M1875+N1875</f>
        <v>3000</v>
      </c>
      <c r="Q1875" s="23" t="n">
        <v>0</v>
      </c>
      <c r="R1875" s="23" t="n">
        <v>3214</v>
      </c>
      <c r="S1875" s="23" t="n">
        <v>2396</v>
      </c>
      <c r="T1875" s="23" t="n">
        <v>2224</v>
      </c>
      <c r="U1875" s="23" t="n">
        <f aca="false">IF(I1875="delivery",O1875-SUM(Q1875+R1875),IF(I1875="PO",P1875-SUM(Q1875:R1875)))</f>
        <v>-3214</v>
      </c>
      <c r="V1875" s="43" t="n">
        <v>0.5088</v>
      </c>
      <c r="W1875" s="43" t="n">
        <v>0.5088</v>
      </c>
      <c r="X1875" s="43" t="n">
        <f aca="false">W1875-V1875</f>
        <v>0</v>
      </c>
      <c r="Y1875" s="43"/>
      <c r="Z1875" s="43"/>
      <c r="AA1875" s="43"/>
      <c r="AB1875" s="43"/>
      <c r="AC1875" s="43" t="s">
        <v>10482</v>
      </c>
      <c r="AD1875" s="43"/>
      <c r="AE1875" s="43"/>
      <c r="AF1875" s="43"/>
      <c r="AG1875" s="43" t="n">
        <v>0.5088</v>
      </c>
      <c r="AH1875" s="43" t="s">
        <v>13534</v>
      </c>
      <c r="AI1875" s="63" t="n">
        <v>3000</v>
      </c>
      <c r="AJ1875" s="63" t="n">
        <v>16</v>
      </c>
      <c r="AK1875" s="43" t="s">
        <v>13535</v>
      </c>
      <c r="AL1875" s="43"/>
      <c r="AM1875" s="43" t="s">
        <v>12744</v>
      </c>
      <c r="AN1875" s="43"/>
      <c r="AO1875" s="43" t="s">
        <v>82</v>
      </c>
      <c r="AP1875" s="23" t="s">
        <v>6397</v>
      </c>
      <c r="BF1875" s="23" t="s">
        <v>719</v>
      </c>
      <c r="BG1875" s="1" t="s">
        <v>183</v>
      </c>
    </row>
    <row r="1876" s="23" customFormat="true" ht="12.75" hidden="true" customHeight="false" outlineLevel="0" collapsed="false">
      <c r="A1876" s="23" t="s">
        <v>8554</v>
      </c>
      <c r="B1876" s="23" t="s">
        <v>8555</v>
      </c>
      <c r="C1876" s="40" t="s">
        <v>177</v>
      </c>
      <c r="D1876" s="23" t="s">
        <v>82</v>
      </c>
      <c r="E1876" s="23" t="s">
        <v>8556</v>
      </c>
      <c r="F1876" s="23" t="s">
        <v>8557</v>
      </c>
      <c r="G1876" s="23" t="n">
        <v>141</v>
      </c>
      <c r="H1876" s="23" t="n">
        <v>2500</v>
      </c>
      <c r="I1876" s="41" t="s">
        <v>180</v>
      </c>
      <c r="K1876" s="23" t="n">
        <v>0</v>
      </c>
      <c r="L1876" s="23" t="n">
        <v>13604</v>
      </c>
      <c r="M1876" s="23" t="n">
        <v>2500</v>
      </c>
      <c r="N1876" s="23" t="n">
        <v>20000</v>
      </c>
      <c r="O1876" s="23" t="n">
        <f aca="false">K1876+L1876</f>
        <v>13604</v>
      </c>
      <c r="P1876" s="23" t="n">
        <f aca="false">K1876+L1876+M1876+N1876</f>
        <v>36104</v>
      </c>
      <c r="Q1876" s="23" t="n">
        <v>9456</v>
      </c>
      <c r="R1876" s="23" t="n">
        <v>20384</v>
      </c>
      <c r="S1876" s="23" t="n">
        <v>19792</v>
      </c>
      <c r="T1876" s="23" t="n">
        <v>10227</v>
      </c>
      <c r="U1876" s="23" t="n">
        <f aca="false">IF(I1876="delivery",O1876-SUM(Q1876+R1876),IF(I1876="PO",P1876-SUM(Q1876:R1876)))</f>
        <v>-16236</v>
      </c>
      <c r="V1876" s="43" t="n">
        <v>1.80412</v>
      </c>
      <c r="W1876" s="43" t="n">
        <v>1.80412</v>
      </c>
      <c r="X1876" s="43" t="n">
        <f aca="false">W1876-V1876</f>
        <v>0</v>
      </c>
      <c r="Y1876" s="43"/>
      <c r="Z1876" s="43"/>
      <c r="AA1876" s="43" t="n">
        <v>1.702</v>
      </c>
      <c r="AB1876" s="43"/>
      <c r="AC1876" s="43" t="s">
        <v>10482</v>
      </c>
      <c r="AD1876" s="43"/>
      <c r="AE1876" s="43"/>
      <c r="AF1876" s="43"/>
      <c r="AG1876" s="43" t="n">
        <v>1.80412</v>
      </c>
      <c r="AH1876" s="43" t="s">
        <v>13536</v>
      </c>
      <c r="AI1876" s="63" t="n">
        <v>2500</v>
      </c>
      <c r="AJ1876" s="63" t="n">
        <v>26</v>
      </c>
      <c r="AK1876" s="43" t="s">
        <v>10491</v>
      </c>
      <c r="AL1876" s="43"/>
      <c r="AM1876" s="43" t="s">
        <v>12744</v>
      </c>
      <c r="AN1876" s="43"/>
      <c r="AO1876" s="43" t="s">
        <v>82</v>
      </c>
      <c r="AP1876" s="23" t="s">
        <v>6397</v>
      </c>
      <c r="BF1876" s="23" t="s">
        <v>10498</v>
      </c>
      <c r="BG1876" s="1" t="s">
        <v>183</v>
      </c>
    </row>
    <row r="1877" s="23" customFormat="true" ht="12.75" hidden="true" customHeight="false" outlineLevel="0" collapsed="false">
      <c r="A1877" s="23" t="s">
        <v>8558</v>
      </c>
      <c r="B1877" s="23" t="s">
        <v>8559</v>
      </c>
      <c r="C1877" s="40" t="s">
        <v>177</v>
      </c>
      <c r="D1877" s="23" t="s">
        <v>82</v>
      </c>
      <c r="E1877" s="23" t="s">
        <v>8560</v>
      </c>
      <c r="F1877" s="23" t="s">
        <v>8561</v>
      </c>
      <c r="G1877" s="23" t="n">
        <v>71</v>
      </c>
      <c r="H1877" s="23" t="n">
        <v>5000</v>
      </c>
      <c r="I1877" s="41" t="s">
        <v>180</v>
      </c>
      <c r="K1877" s="23" t="n">
        <v>0</v>
      </c>
      <c r="L1877" s="23" t="n">
        <v>105316</v>
      </c>
      <c r="M1877" s="23" t="n">
        <v>0</v>
      </c>
      <c r="N1877" s="23" t="n">
        <v>40000</v>
      </c>
      <c r="O1877" s="23" t="n">
        <f aca="false">K1877+L1877</f>
        <v>105316</v>
      </c>
      <c r="P1877" s="23" t="n">
        <f aca="false">K1877+L1877+M1877+N1877</f>
        <v>145316</v>
      </c>
      <c r="Q1877" s="23" t="n">
        <v>56202</v>
      </c>
      <c r="R1877" s="23" t="n">
        <v>131348</v>
      </c>
      <c r="S1877" s="23" t="n">
        <v>148400</v>
      </c>
      <c r="T1877" s="23" t="n">
        <v>124118</v>
      </c>
      <c r="U1877" s="23" t="n">
        <f aca="false">IF(I1877="delivery",O1877-SUM(Q1877+R1877),IF(I1877="PO",P1877-SUM(Q1877:R1877)))</f>
        <v>-82234</v>
      </c>
      <c r="V1877" s="43" t="n">
        <v>1.26</v>
      </c>
      <c r="W1877" s="43" t="n">
        <v>1.26</v>
      </c>
      <c r="X1877" s="43" t="n">
        <f aca="false">W1877-V1877</f>
        <v>0</v>
      </c>
      <c r="Y1877" s="43"/>
      <c r="Z1877" s="43"/>
      <c r="AA1877" s="43" t="n">
        <v>1.26</v>
      </c>
      <c r="AB1877" s="43"/>
      <c r="AC1877" s="43" t="s">
        <v>10482</v>
      </c>
      <c r="AD1877" s="43"/>
      <c r="AE1877" s="43"/>
      <c r="AF1877" s="43"/>
      <c r="AG1877" s="43" t="n">
        <v>1.26</v>
      </c>
      <c r="AH1877" s="43" t="s">
        <v>13537</v>
      </c>
      <c r="AI1877" s="63" t="n">
        <v>5000</v>
      </c>
      <c r="AJ1877" s="63" t="n">
        <v>12</v>
      </c>
      <c r="AK1877" s="43" t="s">
        <v>13004</v>
      </c>
      <c r="AL1877" s="43"/>
      <c r="AM1877" s="43"/>
      <c r="AN1877" s="43"/>
      <c r="AO1877" s="43" t="s">
        <v>82</v>
      </c>
      <c r="AP1877" s="23" t="s">
        <v>6397</v>
      </c>
      <c r="BF1877" s="23" t="s">
        <v>10498</v>
      </c>
      <c r="BG1877" s="1" t="s">
        <v>183</v>
      </c>
    </row>
    <row r="1878" s="23" customFormat="true" ht="12.75" hidden="true" customHeight="false" outlineLevel="0" collapsed="false">
      <c r="A1878" s="23" t="s">
        <v>8562</v>
      </c>
      <c r="B1878" s="23" t="s">
        <v>8563</v>
      </c>
      <c r="C1878" s="40" t="s">
        <v>177</v>
      </c>
      <c r="D1878" s="23" t="s">
        <v>82</v>
      </c>
      <c r="E1878" s="23" t="s">
        <v>8564</v>
      </c>
      <c r="F1878" s="23" t="s">
        <v>8565</v>
      </c>
      <c r="G1878" s="23" t="n">
        <v>91</v>
      </c>
      <c r="H1878" s="23" t="n">
        <v>1500</v>
      </c>
      <c r="I1878" s="41" t="s">
        <v>180</v>
      </c>
      <c r="K1878" s="23" t="n">
        <v>0</v>
      </c>
      <c r="L1878" s="23" t="n">
        <v>1580</v>
      </c>
      <c r="M1878" s="23" t="n">
        <v>4500</v>
      </c>
      <c r="N1878" s="23" t="n">
        <v>0</v>
      </c>
      <c r="O1878" s="23" t="n">
        <f aca="false">K1878+L1878</f>
        <v>1580</v>
      </c>
      <c r="P1878" s="23" t="n">
        <f aca="false">K1878+L1878+M1878+N1878</f>
        <v>6080</v>
      </c>
      <c r="Q1878" s="23" t="n">
        <v>480</v>
      </c>
      <c r="R1878" s="23" t="n">
        <v>6729</v>
      </c>
      <c r="S1878" s="23" t="n">
        <v>8064</v>
      </c>
      <c r="T1878" s="23" t="n">
        <v>4935</v>
      </c>
      <c r="U1878" s="23" t="n">
        <f aca="false">IF(I1878="delivery",O1878-SUM(Q1878+R1878),IF(I1878="PO",P1878-SUM(Q1878:R1878)))</f>
        <v>-5629</v>
      </c>
      <c r="V1878" s="43" t="n">
        <v>0.13</v>
      </c>
      <c r="W1878" s="43" t="n">
        <v>0.13</v>
      </c>
      <c r="X1878" s="43" t="n">
        <f aca="false">W1878-V1878</f>
        <v>0</v>
      </c>
      <c r="Y1878" s="43"/>
      <c r="Z1878" s="43"/>
      <c r="AA1878" s="43"/>
      <c r="AB1878" s="43"/>
      <c r="AC1878" s="43" t="s">
        <v>10482</v>
      </c>
      <c r="AD1878" s="43"/>
      <c r="AE1878" s="43"/>
      <c r="AF1878" s="43"/>
      <c r="AG1878" s="43" t="n">
        <v>0.13</v>
      </c>
      <c r="AH1878" s="43" t="s">
        <v>13538</v>
      </c>
      <c r="AI1878" s="63" t="n">
        <v>1500</v>
      </c>
      <c r="AJ1878" s="63" t="n">
        <v>16</v>
      </c>
      <c r="AK1878" s="43"/>
      <c r="AL1878" s="43"/>
      <c r="AM1878" s="43"/>
      <c r="AN1878" s="43"/>
      <c r="AO1878" s="43" t="s">
        <v>82</v>
      </c>
      <c r="AP1878" s="23" t="s">
        <v>6397</v>
      </c>
      <c r="BF1878" s="23" t="s">
        <v>10498</v>
      </c>
      <c r="BG1878" s="1" t="s">
        <v>183</v>
      </c>
    </row>
    <row r="1879" s="23" customFormat="true" ht="12.75" hidden="true" customHeight="false" outlineLevel="0" collapsed="false">
      <c r="A1879" s="23" t="s">
        <v>8566</v>
      </c>
      <c r="B1879" s="23" t="s">
        <v>8567</v>
      </c>
      <c r="C1879" s="40" t="s">
        <v>177</v>
      </c>
      <c r="D1879" s="23" t="s">
        <v>82</v>
      </c>
      <c r="E1879" s="23" t="s">
        <v>8568</v>
      </c>
      <c r="F1879" s="23" t="s">
        <v>8569</v>
      </c>
      <c r="G1879" s="23" t="n">
        <v>91</v>
      </c>
      <c r="H1879" s="23" t="n">
        <v>15000</v>
      </c>
      <c r="I1879" s="41" t="s">
        <v>180</v>
      </c>
      <c r="K1879" s="23" t="n">
        <v>0</v>
      </c>
      <c r="L1879" s="23" t="n">
        <v>15000</v>
      </c>
      <c r="M1879" s="23" t="n">
        <v>0</v>
      </c>
      <c r="N1879" s="23" t="n">
        <v>0</v>
      </c>
      <c r="O1879" s="23" t="n">
        <f aca="false">K1879+L1879</f>
        <v>15000</v>
      </c>
      <c r="P1879" s="23" t="n">
        <f aca="false">K1879+L1879+M1879+N1879</f>
        <v>15000</v>
      </c>
      <c r="Q1879" s="23" t="n">
        <v>160</v>
      </c>
      <c r="R1879" s="23" t="n">
        <v>2243</v>
      </c>
      <c r="S1879" s="23" t="n">
        <v>2688</v>
      </c>
      <c r="T1879" s="23" t="n">
        <v>1645</v>
      </c>
      <c r="U1879" s="23" t="n">
        <f aca="false">IF(I1879="delivery",O1879-SUM(Q1879+R1879),IF(I1879="PO",P1879-SUM(Q1879:R1879)))</f>
        <v>12597</v>
      </c>
      <c r="V1879" s="43" t="n">
        <v>0.2</v>
      </c>
      <c r="W1879" s="43" t="n">
        <v>0.2</v>
      </c>
      <c r="X1879" s="43" t="n">
        <f aca="false">W1879-V1879</f>
        <v>0</v>
      </c>
      <c r="Y1879" s="43"/>
      <c r="Z1879" s="43"/>
      <c r="AA1879" s="43"/>
      <c r="AB1879" s="43"/>
      <c r="AC1879" s="43" t="s">
        <v>10482</v>
      </c>
      <c r="AD1879" s="43"/>
      <c r="AE1879" s="43"/>
      <c r="AF1879" s="43"/>
      <c r="AG1879" s="43" t="n">
        <v>0.2</v>
      </c>
      <c r="AH1879" s="43" t="s">
        <v>13539</v>
      </c>
      <c r="AI1879" s="63" t="n">
        <v>15000</v>
      </c>
      <c r="AJ1879" s="63" t="n">
        <v>16</v>
      </c>
      <c r="AK1879" s="43" t="s">
        <v>13540</v>
      </c>
      <c r="AL1879" s="43"/>
      <c r="AM1879" s="43"/>
      <c r="AN1879" s="43"/>
      <c r="AO1879" s="43" t="s">
        <v>82</v>
      </c>
      <c r="AP1879" s="23" t="s">
        <v>6397</v>
      </c>
      <c r="BF1879" s="23" t="s">
        <v>10498</v>
      </c>
      <c r="BG1879" s="1" t="s">
        <v>183</v>
      </c>
    </row>
    <row r="1880" s="23" customFormat="true" ht="12.75" hidden="true" customHeight="false" outlineLevel="0" collapsed="false">
      <c r="A1880" s="23" t="s">
        <v>8570</v>
      </c>
      <c r="B1880" s="23" t="s">
        <v>8571</v>
      </c>
      <c r="C1880" s="40" t="s">
        <v>177</v>
      </c>
      <c r="D1880" s="23" t="s">
        <v>82</v>
      </c>
      <c r="E1880" s="23" t="s">
        <v>8572</v>
      </c>
      <c r="F1880" s="23" t="s">
        <v>8573</v>
      </c>
      <c r="G1880" s="23" t="n">
        <v>271</v>
      </c>
      <c r="H1880" s="23" t="n">
        <v>5000</v>
      </c>
      <c r="I1880" s="41" t="s">
        <v>180</v>
      </c>
      <c r="K1880" s="23" t="n">
        <v>0</v>
      </c>
      <c r="L1880" s="23" t="n">
        <v>8621</v>
      </c>
      <c r="M1880" s="23" t="n">
        <v>1270</v>
      </c>
      <c r="N1880" s="23" t="n">
        <v>65000</v>
      </c>
      <c r="O1880" s="23" t="n">
        <f aca="false">K1880+L1880</f>
        <v>8621</v>
      </c>
      <c r="P1880" s="23" t="n">
        <f aca="false">K1880+L1880+M1880+N1880</f>
        <v>74891</v>
      </c>
      <c r="Q1880" s="23" t="n">
        <v>15744</v>
      </c>
      <c r="R1880" s="23" t="n">
        <v>40500</v>
      </c>
      <c r="S1880" s="23" t="n">
        <v>33210</v>
      </c>
      <c r="T1880" s="23" t="n">
        <v>25940</v>
      </c>
      <c r="U1880" s="23" t="n">
        <f aca="false">IF(I1880="delivery",O1880-SUM(Q1880+R1880),IF(I1880="PO",P1880-SUM(Q1880:R1880)))</f>
        <v>-47623</v>
      </c>
      <c r="V1880" s="43" t="n">
        <v>1.62</v>
      </c>
      <c r="W1880" s="43" t="n">
        <v>1.62</v>
      </c>
      <c r="X1880" s="43" t="n">
        <f aca="false">W1880-V1880</f>
        <v>0</v>
      </c>
      <c r="Y1880" s="43"/>
      <c r="Z1880" s="43"/>
      <c r="AA1880" s="43"/>
      <c r="AB1880" s="43"/>
      <c r="AC1880" s="43" t="s">
        <v>10482</v>
      </c>
      <c r="AD1880" s="43"/>
      <c r="AE1880" s="43"/>
      <c r="AF1880" s="43"/>
      <c r="AG1880" s="43" t="n">
        <v>1.62</v>
      </c>
      <c r="AH1880" s="43" t="s">
        <v>13541</v>
      </c>
      <c r="AI1880" s="63" t="n">
        <v>5000</v>
      </c>
      <c r="AJ1880" s="63" t="n">
        <v>18</v>
      </c>
      <c r="AK1880" s="43" t="s">
        <v>12988</v>
      </c>
      <c r="AL1880" s="43"/>
      <c r="AM1880" s="43"/>
      <c r="AN1880" s="43"/>
      <c r="AO1880" s="43" t="s">
        <v>82</v>
      </c>
      <c r="AP1880" s="23" t="s">
        <v>6397</v>
      </c>
      <c r="BF1880" s="23" t="s">
        <v>10498</v>
      </c>
      <c r="BG1880" s="1" t="s">
        <v>183</v>
      </c>
    </row>
    <row r="1881" s="23" customFormat="true" ht="12.75" hidden="true" customHeight="false" outlineLevel="0" collapsed="false">
      <c r="A1881" s="23" t="s">
        <v>8574</v>
      </c>
      <c r="B1881" s="23" t="s">
        <v>8571</v>
      </c>
      <c r="C1881" s="40" t="s">
        <v>177</v>
      </c>
      <c r="D1881" s="23" t="s">
        <v>82</v>
      </c>
      <c r="E1881" s="23" t="s">
        <v>8572</v>
      </c>
      <c r="F1881" s="23" t="s">
        <v>8573</v>
      </c>
      <c r="G1881" s="23" t="n">
        <v>271</v>
      </c>
      <c r="H1881" s="23" t="n">
        <v>5000</v>
      </c>
      <c r="I1881" s="41" t="s">
        <v>180</v>
      </c>
      <c r="K1881" s="23" t="n">
        <v>0</v>
      </c>
      <c r="L1881" s="23" t="n">
        <v>1270</v>
      </c>
      <c r="M1881" s="23" t="n">
        <v>0</v>
      </c>
      <c r="N1881" s="23" t="n">
        <v>0</v>
      </c>
      <c r="O1881" s="23" t="n">
        <f aca="false">K1881+L1881</f>
        <v>1270</v>
      </c>
      <c r="P1881" s="23" t="n">
        <f aca="false">K1881+L1881+M1881+N1881</f>
        <v>1270</v>
      </c>
      <c r="Q1881" s="23" t="n">
        <v>1200</v>
      </c>
      <c r="R1881" s="23" t="n">
        <v>0</v>
      </c>
      <c r="S1881" s="23" t="n">
        <v>0</v>
      </c>
      <c r="T1881" s="23" t="n">
        <v>0</v>
      </c>
      <c r="U1881" s="23" t="n">
        <f aca="false">IF(I1881="delivery",O1881-SUM(Q1881+R1881),IF(I1881="PO",P1881-SUM(Q1881:R1881)))</f>
        <v>70</v>
      </c>
      <c r="V1881" s="43" t="n">
        <v>1.62</v>
      </c>
      <c r="W1881" s="43" t="n">
        <v>1.62</v>
      </c>
      <c r="X1881" s="43" t="n">
        <f aca="false">W1881-V1881</f>
        <v>0</v>
      </c>
      <c r="Y1881" s="43"/>
      <c r="Z1881" s="43"/>
      <c r="AA1881" s="43"/>
      <c r="AB1881" s="43"/>
      <c r="AC1881" s="43" t="s">
        <v>10482</v>
      </c>
      <c r="AD1881" s="43"/>
      <c r="AE1881" s="43"/>
      <c r="AF1881" s="43"/>
      <c r="AG1881" s="43" t="n">
        <v>1.62</v>
      </c>
      <c r="AH1881" s="43" t="s">
        <v>13541</v>
      </c>
      <c r="AI1881" s="63" t="n">
        <v>5000</v>
      </c>
      <c r="AJ1881" s="63" t="n">
        <v>18</v>
      </c>
      <c r="AK1881" s="43" t="s">
        <v>12988</v>
      </c>
      <c r="AL1881" s="43"/>
      <c r="AM1881" s="43"/>
      <c r="AN1881" s="43"/>
      <c r="AO1881" s="43" t="s">
        <v>82</v>
      </c>
      <c r="AP1881" s="23" t="s">
        <v>6397</v>
      </c>
      <c r="BF1881" s="23" t="s">
        <v>10498</v>
      </c>
      <c r="BG1881" s="1" t="s">
        <v>183</v>
      </c>
    </row>
    <row r="1882" s="23" customFormat="true" ht="12.75" hidden="true" customHeight="false" outlineLevel="0" collapsed="false">
      <c r="A1882" s="23" t="s">
        <v>8575</v>
      </c>
      <c r="B1882" s="23" t="s">
        <v>8576</v>
      </c>
      <c r="C1882" s="40" t="s">
        <v>177</v>
      </c>
      <c r="D1882" s="23" t="s">
        <v>82</v>
      </c>
      <c r="E1882" s="23" t="s">
        <v>8577</v>
      </c>
      <c r="F1882" s="23" t="s">
        <v>8578</v>
      </c>
      <c r="G1882" s="23" t="n">
        <v>126</v>
      </c>
      <c r="H1882" s="23" t="n">
        <v>5000</v>
      </c>
      <c r="I1882" s="41" t="s">
        <v>180</v>
      </c>
      <c r="K1882" s="23" t="n">
        <v>0</v>
      </c>
      <c r="L1882" s="23" t="n">
        <v>2998</v>
      </c>
      <c r="M1882" s="23" t="n">
        <v>0</v>
      </c>
      <c r="N1882" s="23" t="n">
        <v>0</v>
      </c>
      <c r="O1882" s="23" t="n">
        <f aca="false">K1882+L1882</f>
        <v>2998</v>
      </c>
      <c r="P1882" s="23" t="n">
        <f aca="false">K1882+L1882+M1882+N1882</f>
        <v>2998</v>
      </c>
      <c r="Q1882" s="23" t="n">
        <v>315</v>
      </c>
      <c r="R1882" s="23" t="n">
        <v>1869</v>
      </c>
      <c r="S1882" s="23" t="n">
        <v>924</v>
      </c>
      <c r="T1882" s="23" t="n">
        <v>756</v>
      </c>
      <c r="U1882" s="23" t="n">
        <f aca="false">IF(I1882="delivery",O1882-SUM(Q1882+R1882),IF(I1882="PO",P1882-SUM(Q1882:R1882)))</f>
        <v>814</v>
      </c>
      <c r="V1882" s="43" t="n">
        <v>1.58</v>
      </c>
      <c r="W1882" s="43" t="n">
        <v>1.58</v>
      </c>
      <c r="X1882" s="43" t="n">
        <f aca="false">W1882-V1882</f>
        <v>0</v>
      </c>
      <c r="Y1882" s="43"/>
      <c r="Z1882" s="43"/>
      <c r="AA1882" s="43" t="n">
        <v>1.58</v>
      </c>
      <c r="AB1882" s="43"/>
      <c r="AC1882" s="43" t="s">
        <v>10482</v>
      </c>
      <c r="AD1882" s="43"/>
      <c r="AE1882" s="43"/>
      <c r="AF1882" s="43"/>
      <c r="AG1882" s="43" t="n">
        <v>1.58</v>
      </c>
      <c r="AH1882" s="43" t="s">
        <v>13524</v>
      </c>
      <c r="AI1882" s="63" t="n">
        <v>5000</v>
      </c>
      <c r="AJ1882" s="63" t="n">
        <v>12</v>
      </c>
      <c r="AK1882" s="43" t="s">
        <v>13004</v>
      </c>
      <c r="AL1882" s="43"/>
      <c r="AM1882" s="43"/>
      <c r="AN1882" s="43"/>
      <c r="AO1882" s="43" t="s">
        <v>82</v>
      </c>
      <c r="AP1882" s="23" t="s">
        <v>6397</v>
      </c>
      <c r="BF1882" s="23" t="s">
        <v>10498</v>
      </c>
      <c r="BG1882" s="1" t="s">
        <v>183</v>
      </c>
    </row>
    <row r="1883" s="23" customFormat="true" ht="12.75" hidden="true" customHeight="false" outlineLevel="0" collapsed="false">
      <c r="A1883" s="23" t="s">
        <v>8583</v>
      </c>
      <c r="B1883" s="23" t="s">
        <v>8584</v>
      </c>
      <c r="C1883" s="40" t="s">
        <v>177</v>
      </c>
      <c r="D1883" s="23" t="s">
        <v>82</v>
      </c>
      <c r="E1883" s="23" t="s">
        <v>8585</v>
      </c>
      <c r="F1883" s="23" t="s">
        <v>8586</v>
      </c>
      <c r="G1883" s="23" t="n">
        <v>126</v>
      </c>
      <c r="H1883" s="23" t="n">
        <v>5000</v>
      </c>
      <c r="I1883" s="41" t="s">
        <v>180</v>
      </c>
      <c r="K1883" s="23" t="n">
        <v>0</v>
      </c>
      <c r="L1883" s="23" t="n">
        <v>2947</v>
      </c>
      <c r="M1883" s="23" t="n">
        <v>0</v>
      </c>
      <c r="N1883" s="23" t="n">
        <v>0</v>
      </c>
      <c r="O1883" s="23" t="n">
        <f aca="false">K1883+L1883</f>
        <v>2947</v>
      </c>
      <c r="P1883" s="23" t="n">
        <f aca="false">K1883+L1883+M1883+N1883</f>
        <v>2947</v>
      </c>
      <c r="Q1883" s="23" t="n">
        <v>160</v>
      </c>
      <c r="R1883" s="23" t="n">
        <v>2243</v>
      </c>
      <c r="S1883" s="23" t="n">
        <v>2688</v>
      </c>
      <c r="T1883" s="23" t="n">
        <v>1645</v>
      </c>
      <c r="U1883" s="23" t="n">
        <f aca="false">IF(I1883="delivery",O1883-SUM(Q1883+R1883),IF(I1883="PO",P1883-SUM(Q1883:R1883)))</f>
        <v>544</v>
      </c>
      <c r="V1883" s="43" t="n">
        <v>1.5</v>
      </c>
      <c r="W1883" s="43" t="n">
        <v>1.5</v>
      </c>
      <c r="X1883" s="43" t="n">
        <f aca="false">W1883-V1883</f>
        <v>0</v>
      </c>
      <c r="Y1883" s="43"/>
      <c r="Z1883" s="43"/>
      <c r="AA1883" s="43" t="n">
        <v>1.5</v>
      </c>
      <c r="AB1883" s="43"/>
      <c r="AC1883" s="43" t="s">
        <v>10482</v>
      </c>
      <c r="AD1883" s="43"/>
      <c r="AE1883" s="43"/>
      <c r="AF1883" s="43"/>
      <c r="AG1883" s="43" t="n">
        <v>1.5</v>
      </c>
      <c r="AH1883" s="43" t="s">
        <v>13444</v>
      </c>
      <c r="AI1883" s="63" t="n">
        <v>5000</v>
      </c>
      <c r="AJ1883" s="63" t="n">
        <v>14</v>
      </c>
      <c r="AK1883" s="43" t="s">
        <v>13004</v>
      </c>
      <c r="AL1883" s="43"/>
      <c r="AM1883" s="43"/>
      <c r="AN1883" s="43"/>
      <c r="AO1883" s="43" t="s">
        <v>82</v>
      </c>
      <c r="AP1883" s="23" t="s">
        <v>6397</v>
      </c>
      <c r="BF1883" s="23" t="s">
        <v>10498</v>
      </c>
      <c r="BG1883" s="1" t="s">
        <v>183</v>
      </c>
    </row>
    <row r="1884" s="23" customFormat="true" ht="12.75" hidden="true" customHeight="false" outlineLevel="0" collapsed="false">
      <c r="A1884" s="23" t="s">
        <v>8587</v>
      </c>
      <c r="B1884" s="23" t="s">
        <v>8588</v>
      </c>
      <c r="C1884" s="40" t="s">
        <v>177</v>
      </c>
      <c r="D1884" s="23" t="s">
        <v>82</v>
      </c>
      <c r="E1884" s="23" t="s">
        <v>8589</v>
      </c>
      <c r="F1884" s="23" t="s">
        <v>8590</v>
      </c>
      <c r="G1884" s="23" t="n">
        <v>126</v>
      </c>
      <c r="H1884" s="23" t="n">
        <v>5000</v>
      </c>
      <c r="I1884" s="41" t="s">
        <v>180</v>
      </c>
      <c r="K1884" s="23" t="n">
        <v>0</v>
      </c>
      <c r="L1884" s="23" t="n">
        <v>5040</v>
      </c>
      <c r="M1884" s="23" t="n">
        <v>0</v>
      </c>
      <c r="N1884" s="23" t="n">
        <v>0</v>
      </c>
      <c r="O1884" s="23" t="n">
        <f aca="false">K1884+L1884</f>
        <v>5040</v>
      </c>
      <c r="P1884" s="23" t="n">
        <f aca="false">K1884+L1884+M1884+N1884</f>
        <v>5040</v>
      </c>
      <c r="Q1884" s="23" t="n">
        <v>160</v>
      </c>
      <c r="R1884" s="23" t="n">
        <v>2243</v>
      </c>
      <c r="S1884" s="23" t="n">
        <v>2688</v>
      </c>
      <c r="T1884" s="23" t="n">
        <v>1645</v>
      </c>
      <c r="U1884" s="23" t="n">
        <f aca="false">IF(I1884="delivery",O1884-SUM(Q1884+R1884),IF(I1884="PO",P1884-SUM(Q1884:R1884)))</f>
        <v>2637</v>
      </c>
      <c r="V1884" s="43" t="n">
        <v>1.5</v>
      </c>
      <c r="W1884" s="43" t="n">
        <v>1.5</v>
      </c>
      <c r="X1884" s="43" t="n">
        <f aca="false">W1884-V1884</f>
        <v>0</v>
      </c>
      <c r="Y1884" s="43"/>
      <c r="Z1884" s="43"/>
      <c r="AA1884" s="43"/>
      <c r="AB1884" s="43"/>
      <c r="AC1884" s="43" t="s">
        <v>10482</v>
      </c>
      <c r="AD1884" s="43"/>
      <c r="AE1884" s="43"/>
      <c r="AF1884" s="43"/>
      <c r="AG1884" s="43" t="n">
        <v>1.5</v>
      </c>
      <c r="AH1884" s="43" t="s">
        <v>13444</v>
      </c>
      <c r="AI1884" s="63" t="n">
        <v>5000</v>
      </c>
      <c r="AJ1884" s="63" t="n">
        <v>23</v>
      </c>
      <c r="AK1884" s="43" t="s">
        <v>13004</v>
      </c>
      <c r="AL1884" s="43"/>
      <c r="AM1884" s="43"/>
      <c r="AN1884" s="43"/>
      <c r="AO1884" s="43" t="s">
        <v>82</v>
      </c>
      <c r="AP1884" s="23" t="s">
        <v>6397</v>
      </c>
      <c r="BF1884" s="23" t="s">
        <v>10498</v>
      </c>
      <c r="BG1884" s="1" t="s">
        <v>183</v>
      </c>
    </row>
    <row r="1885" s="23" customFormat="true" ht="12.75" hidden="true" customHeight="false" outlineLevel="0" collapsed="false">
      <c r="A1885" s="23" t="s">
        <v>8591</v>
      </c>
      <c r="B1885" s="23" t="s">
        <v>8592</v>
      </c>
      <c r="C1885" s="40" t="s">
        <v>177</v>
      </c>
      <c r="D1885" s="23" t="s">
        <v>82</v>
      </c>
      <c r="E1885" s="23" t="s">
        <v>8593</v>
      </c>
      <c r="F1885" s="23" t="s">
        <v>8594</v>
      </c>
      <c r="G1885" s="23" t="n">
        <v>141</v>
      </c>
      <c r="H1885" s="23" t="n">
        <v>2500</v>
      </c>
      <c r="I1885" s="41" t="s">
        <v>180</v>
      </c>
      <c r="K1885" s="23" t="n">
        <v>0</v>
      </c>
      <c r="L1885" s="23" t="n">
        <v>2310</v>
      </c>
      <c r="M1885" s="23" t="n">
        <v>0</v>
      </c>
      <c r="N1885" s="23" t="n">
        <v>2500</v>
      </c>
      <c r="O1885" s="23" t="n">
        <f aca="false">K1885+L1885</f>
        <v>2310</v>
      </c>
      <c r="P1885" s="23" t="n">
        <f aca="false">K1885+L1885+M1885+N1885</f>
        <v>4810</v>
      </c>
      <c r="Q1885" s="23" t="n">
        <v>1354</v>
      </c>
      <c r="R1885" s="23" t="n">
        <v>3972</v>
      </c>
      <c r="S1885" s="23" t="n">
        <v>3419</v>
      </c>
      <c r="T1885" s="23" t="n">
        <v>1348</v>
      </c>
      <c r="U1885" s="23" t="n">
        <f aca="false">IF(I1885="delivery",O1885-SUM(Q1885+R1885),IF(I1885="PO",P1885-SUM(Q1885:R1885)))</f>
        <v>-3016</v>
      </c>
      <c r="V1885" s="43" t="n">
        <v>3.12064</v>
      </c>
      <c r="W1885" s="43" t="n">
        <v>3.12064</v>
      </c>
      <c r="X1885" s="43" t="n">
        <f aca="false">W1885-V1885</f>
        <v>0</v>
      </c>
      <c r="Y1885" s="43"/>
      <c r="Z1885" s="43"/>
      <c r="AA1885" s="43"/>
      <c r="AB1885" s="43"/>
      <c r="AC1885" s="43" t="s">
        <v>10482</v>
      </c>
      <c r="AD1885" s="43"/>
      <c r="AE1885" s="43"/>
      <c r="AF1885" s="43"/>
      <c r="AG1885" s="43" t="n">
        <v>3.12064</v>
      </c>
      <c r="AH1885" s="43" t="s">
        <v>13542</v>
      </c>
      <c r="AI1885" s="63" t="n">
        <v>2500</v>
      </c>
      <c r="AJ1885" s="63" t="n">
        <v>26</v>
      </c>
      <c r="AK1885" s="43" t="s">
        <v>10491</v>
      </c>
      <c r="AL1885" s="43"/>
      <c r="AM1885" s="43" t="s">
        <v>12744</v>
      </c>
      <c r="AN1885" s="43"/>
      <c r="AO1885" s="43" t="s">
        <v>82</v>
      </c>
      <c r="AP1885" s="23" t="s">
        <v>6397</v>
      </c>
      <c r="BF1885" s="23" t="s">
        <v>10498</v>
      </c>
      <c r="BG1885" s="1" t="s">
        <v>183</v>
      </c>
    </row>
    <row r="1886" s="23" customFormat="true" ht="12.75" hidden="true" customHeight="false" outlineLevel="0" collapsed="false">
      <c r="A1886" s="23" t="s">
        <v>8595</v>
      </c>
      <c r="B1886" s="23" t="s">
        <v>8596</v>
      </c>
      <c r="C1886" s="40" t="s">
        <v>177</v>
      </c>
      <c r="D1886" s="23" t="s">
        <v>82</v>
      </c>
      <c r="E1886" s="23" t="s">
        <v>8597</v>
      </c>
      <c r="F1886" s="23" t="s">
        <v>8598</v>
      </c>
      <c r="G1886" s="23" t="n">
        <v>126</v>
      </c>
      <c r="H1886" s="23" t="n">
        <v>294</v>
      </c>
      <c r="I1886" s="41" t="s">
        <v>180</v>
      </c>
      <c r="K1886" s="23" t="n">
        <v>0</v>
      </c>
      <c r="L1886" s="23" t="n">
        <v>0</v>
      </c>
      <c r="M1886" s="23" t="n">
        <v>0</v>
      </c>
      <c r="N1886" s="23" t="n">
        <v>2370</v>
      </c>
      <c r="O1886" s="23" t="n">
        <f aca="false">K1886+L1886</f>
        <v>0</v>
      </c>
      <c r="P1886" s="23" t="n">
        <f aca="false">K1886+L1886+M1886+N1886</f>
        <v>2370</v>
      </c>
      <c r="Q1886" s="23" t="n">
        <v>0</v>
      </c>
      <c r="R1886" s="23" t="n">
        <v>3214</v>
      </c>
      <c r="S1886" s="23" t="n">
        <v>2545</v>
      </c>
      <c r="T1886" s="23" t="n">
        <v>1945</v>
      </c>
      <c r="U1886" s="23" t="n">
        <f aca="false">IF(I1886="delivery",O1886-SUM(Q1886+R1886),IF(I1886="PO",P1886-SUM(Q1886:R1886)))</f>
        <v>-3214</v>
      </c>
      <c r="V1886" s="43" t="n">
        <v>21.092</v>
      </c>
      <c r="W1886" s="43" t="n">
        <v>21.092</v>
      </c>
      <c r="X1886" s="43" t="n">
        <f aca="false">W1886-V1886</f>
        <v>0</v>
      </c>
      <c r="Y1886" s="43"/>
      <c r="Z1886" s="43"/>
      <c r="AA1886" s="43"/>
      <c r="AB1886" s="43"/>
      <c r="AC1886" s="43" t="s">
        <v>10482</v>
      </c>
      <c r="AD1886" s="43"/>
      <c r="AE1886" s="43"/>
      <c r="AF1886" s="43"/>
      <c r="AG1886" s="43" t="n">
        <v>21.092</v>
      </c>
      <c r="AH1886" s="43" t="s">
        <v>13543</v>
      </c>
      <c r="AI1886" s="63" t="s">
        <v>13544</v>
      </c>
      <c r="AJ1886" s="63" t="s">
        <v>13545</v>
      </c>
      <c r="AK1886" s="43"/>
      <c r="AL1886" s="43"/>
      <c r="AM1886" s="43"/>
      <c r="AN1886" s="43"/>
      <c r="AO1886" s="43" t="s">
        <v>82</v>
      </c>
      <c r="AP1886" s="23" t="s">
        <v>6397</v>
      </c>
      <c r="BF1886" s="23" t="s">
        <v>719</v>
      </c>
      <c r="BG1886" s="1" t="s">
        <v>183</v>
      </c>
    </row>
    <row r="1887" s="23" customFormat="true" ht="12.75" hidden="true" customHeight="false" outlineLevel="0" collapsed="false">
      <c r="A1887" s="23" t="s">
        <v>8605</v>
      </c>
      <c r="B1887" s="23" t="s">
        <v>8606</v>
      </c>
      <c r="C1887" s="40" t="s">
        <v>177</v>
      </c>
      <c r="D1887" s="23" t="s">
        <v>82</v>
      </c>
      <c r="E1887" s="23" t="s">
        <v>8607</v>
      </c>
      <c r="F1887" s="23" t="s">
        <v>8608</v>
      </c>
      <c r="G1887" s="23" t="n">
        <v>46</v>
      </c>
      <c r="H1887" s="23" t="n">
        <v>500</v>
      </c>
      <c r="I1887" s="41" t="s">
        <v>180</v>
      </c>
      <c r="K1887" s="23" t="n">
        <v>0</v>
      </c>
      <c r="L1887" s="23" t="n">
        <v>1446</v>
      </c>
      <c r="M1887" s="23" t="n">
        <v>68</v>
      </c>
      <c r="N1887" s="23" t="n">
        <v>0</v>
      </c>
      <c r="O1887" s="23" t="n">
        <f aca="false">K1887+L1887</f>
        <v>1446</v>
      </c>
      <c r="P1887" s="23" t="n">
        <f aca="false">K1887+L1887+M1887+N1887</f>
        <v>1514</v>
      </c>
      <c r="Q1887" s="23" t="n">
        <v>745</v>
      </c>
      <c r="R1887" s="23" t="n">
        <v>54</v>
      </c>
      <c r="S1887" s="23" t="n">
        <v>807</v>
      </c>
      <c r="T1887" s="23" t="n">
        <v>180</v>
      </c>
      <c r="U1887" s="23" t="n">
        <f aca="false">IF(I1887="delivery",O1887-SUM(Q1887+R1887),IF(I1887="PO",P1887-SUM(Q1887:R1887)))</f>
        <v>647</v>
      </c>
      <c r="V1887" s="69" t="n">
        <v>0.47</v>
      </c>
      <c r="W1887" s="43" t="n">
        <v>0.371</v>
      </c>
      <c r="X1887" s="43" t="n">
        <f aca="false">W1887-V1887</f>
        <v>-0.099</v>
      </c>
      <c r="Y1887" s="43"/>
      <c r="Z1887" s="43"/>
      <c r="AA1887" s="43"/>
      <c r="AB1887" s="43"/>
      <c r="AC1887" s="43" t="s">
        <v>10482</v>
      </c>
      <c r="AD1887" s="43"/>
      <c r="AE1887" s="43"/>
      <c r="AF1887" s="43"/>
      <c r="AG1887" s="43" t="n">
        <v>0.371</v>
      </c>
      <c r="AH1887" s="43" t="s">
        <v>13546</v>
      </c>
      <c r="AI1887" s="63" t="n">
        <v>500</v>
      </c>
      <c r="AJ1887" s="63" t="n">
        <v>8</v>
      </c>
      <c r="AK1887" s="43" t="s">
        <v>10491</v>
      </c>
      <c r="AL1887" s="43"/>
      <c r="AM1887" s="43" t="s">
        <v>12744</v>
      </c>
      <c r="AN1887" s="43"/>
      <c r="AO1887" s="43" t="s">
        <v>82</v>
      </c>
      <c r="AP1887" s="23" t="s">
        <v>6397</v>
      </c>
      <c r="BF1887" s="23" t="s">
        <v>1113</v>
      </c>
      <c r="BG1887" s="1" t="s">
        <v>183</v>
      </c>
    </row>
    <row r="1888" s="23" customFormat="true" ht="12.75" hidden="true" customHeight="false" outlineLevel="0" collapsed="false">
      <c r="A1888" s="23" t="s">
        <v>8609</v>
      </c>
      <c r="B1888" s="23" t="s">
        <v>8610</v>
      </c>
      <c r="C1888" s="40" t="s">
        <v>177</v>
      </c>
      <c r="D1888" s="23" t="s">
        <v>82</v>
      </c>
      <c r="E1888" s="23" t="s">
        <v>8611</v>
      </c>
      <c r="F1888" s="23" t="s">
        <v>8612</v>
      </c>
      <c r="G1888" s="23" t="n">
        <v>71</v>
      </c>
      <c r="H1888" s="23" t="n">
        <v>1500</v>
      </c>
      <c r="I1888" s="41" t="s">
        <v>188</v>
      </c>
      <c r="K1888" s="23" t="n">
        <v>0</v>
      </c>
      <c r="L1888" s="23" t="n">
        <v>0</v>
      </c>
      <c r="M1888" s="23" t="n">
        <v>1500</v>
      </c>
      <c r="N1888" s="23" t="n">
        <v>0</v>
      </c>
      <c r="O1888" s="23" t="n">
        <f aca="false">K1888+L1888</f>
        <v>0</v>
      </c>
      <c r="P1888" s="23" t="n">
        <f aca="false">K1888+L1888+M1888+N1888</f>
        <v>1500</v>
      </c>
      <c r="Q1888" s="23" t="n">
        <v>135</v>
      </c>
      <c r="R1888" s="23" t="n">
        <v>903</v>
      </c>
      <c r="S1888" s="23" t="n">
        <v>768</v>
      </c>
      <c r="T1888" s="23" t="n">
        <v>444</v>
      </c>
      <c r="U1888" s="23" t="n">
        <f aca="false">IF(I1888="delivery",O1888-SUM(Q1888+R1888),IF(I1888="PO",P1888-SUM(Q1888:R1888)))</f>
        <v>462</v>
      </c>
      <c r="V1888" s="43" t="n">
        <v>1.78</v>
      </c>
      <c r="W1888" s="43" t="n">
        <v>1.78</v>
      </c>
      <c r="X1888" s="43" t="n">
        <f aca="false">W1888-V1888</f>
        <v>0</v>
      </c>
      <c r="Y1888" s="43"/>
      <c r="Z1888" s="43"/>
      <c r="AA1888" s="43"/>
      <c r="AB1888" s="43"/>
      <c r="AC1888" s="43" t="s">
        <v>10482</v>
      </c>
      <c r="AD1888" s="43"/>
      <c r="AE1888" s="43"/>
      <c r="AF1888" s="43"/>
      <c r="AG1888" s="43" t="n">
        <v>1.78</v>
      </c>
      <c r="AH1888" s="43" t="s">
        <v>13547</v>
      </c>
      <c r="AI1888" s="63" t="n">
        <v>1.5</v>
      </c>
      <c r="AJ1888" s="63" t="n">
        <v>12</v>
      </c>
      <c r="AK1888" s="43"/>
      <c r="AL1888" s="43"/>
      <c r="AM1888" s="43"/>
      <c r="AN1888" s="43"/>
      <c r="AO1888" s="43" t="s">
        <v>82</v>
      </c>
      <c r="AP1888" s="23" t="s">
        <v>6397</v>
      </c>
      <c r="BF1888" s="23" t="s">
        <v>10498</v>
      </c>
      <c r="BG1888" s="1" t="s">
        <v>183</v>
      </c>
    </row>
    <row r="1889" s="23" customFormat="true" ht="12.75" hidden="true" customHeight="false" outlineLevel="0" collapsed="false">
      <c r="A1889" s="23" t="s">
        <v>8613</v>
      </c>
      <c r="B1889" s="23" t="s">
        <v>8614</v>
      </c>
      <c r="C1889" s="40" t="s">
        <v>177</v>
      </c>
      <c r="D1889" s="23" t="s">
        <v>82</v>
      </c>
      <c r="E1889" s="23" t="s">
        <v>8615</v>
      </c>
      <c r="F1889" s="23" t="s">
        <v>8616</v>
      </c>
      <c r="G1889" s="23" t="n">
        <v>81</v>
      </c>
      <c r="H1889" s="23" t="n">
        <v>4000</v>
      </c>
      <c r="I1889" s="41" t="s">
        <v>180</v>
      </c>
      <c r="K1889" s="23" t="n">
        <v>0</v>
      </c>
      <c r="L1889" s="23" t="n">
        <v>0</v>
      </c>
      <c r="M1889" s="23" t="n">
        <v>0</v>
      </c>
      <c r="N1889" s="23" t="n">
        <v>0</v>
      </c>
      <c r="O1889" s="23" t="n">
        <f aca="false">K1889+L1889</f>
        <v>0</v>
      </c>
      <c r="P1889" s="23" t="n">
        <f aca="false">K1889+L1889+M1889+N1889</f>
        <v>0</v>
      </c>
      <c r="Q1889" s="23" t="n">
        <v>0</v>
      </c>
      <c r="R1889" s="23" t="n">
        <v>1064</v>
      </c>
      <c r="S1889" s="23" t="n">
        <v>1878</v>
      </c>
      <c r="T1889" s="23" t="n">
        <v>1022</v>
      </c>
      <c r="U1889" s="23" t="n">
        <f aca="false">IF(I1889="delivery",O1889-SUM(Q1889+R1889),IF(I1889="PO",P1889-SUM(Q1889:R1889)))</f>
        <v>-1064</v>
      </c>
      <c r="V1889" s="43" t="n">
        <v>2.8</v>
      </c>
      <c r="W1889" s="43" t="n">
        <v>2.8</v>
      </c>
      <c r="X1889" s="43" t="n">
        <f aca="false">W1889-V1889</f>
        <v>0</v>
      </c>
      <c r="Y1889" s="43"/>
      <c r="Z1889" s="43"/>
      <c r="AA1889" s="43"/>
      <c r="AB1889" s="43"/>
      <c r="AC1889" s="43" t="s">
        <v>10482</v>
      </c>
      <c r="AD1889" s="43"/>
      <c r="AE1889" s="43"/>
      <c r="AF1889" s="43"/>
      <c r="AG1889" s="43" t="n">
        <v>2.8</v>
      </c>
      <c r="AH1889" s="43" t="s">
        <v>13548</v>
      </c>
      <c r="AI1889" s="63" t="n">
        <v>4000</v>
      </c>
      <c r="AJ1889" s="63" t="n">
        <v>14</v>
      </c>
      <c r="AK1889" s="43" t="s">
        <v>12722</v>
      </c>
      <c r="AL1889" s="43"/>
      <c r="AM1889" s="43"/>
      <c r="AN1889" s="43"/>
      <c r="AO1889" s="43" t="s">
        <v>82</v>
      </c>
      <c r="AP1889" s="23" t="s">
        <v>6397</v>
      </c>
      <c r="BF1889" s="23" t="s">
        <v>10498</v>
      </c>
      <c r="BG1889" s="1" t="s">
        <v>183</v>
      </c>
    </row>
    <row r="1890" s="23" customFormat="true" ht="12.75" hidden="true" customHeight="false" outlineLevel="0" collapsed="false">
      <c r="A1890" s="23" t="s">
        <v>8617</v>
      </c>
      <c r="B1890" s="23" t="s">
        <v>8618</v>
      </c>
      <c r="C1890" s="40" t="s">
        <v>177</v>
      </c>
      <c r="D1890" s="23" t="s">
        <v>82</v>
      </c>
      <c r="E1890" s="23" t="s">
        <v>8619</v>
      </c>
      <c r="F1890" s="23" t="s">
        <v>8620</v>
      </c>
      <c r="G1890" s="23" t="n">
        <v>81</v>
      </c>
      <c r="H1890" s="23" t="n">
        <v>3000</v>
      </c>
      <c r="I1890" s="41" t="s">
        <v>180</v>
      </c>
      <c r="K1890" s="23" t="n">
        <v>0</v>
      </c>
      <c r="L1890" s="23" t="n">
        <v>0</v>
      </c>
      <c r="M1890" s="23" t="n">
        <v>0</v>
      </c>
      <c r="N1890" s="23" t="n">
        <v>0</v>
      </c>
      <c r="O1890" s="23" t="n">
        <f aca="false">K1890+L1890</f>
        <v>0</v>
      </c>
      <c r="P1890" s="23" t="n">
        <f aca="false">K1890+L1890+M1890+N1890</f>
        <v>0</v>
      </c>
      <c r="Q1890" s="23" t="n">
        <v>405</v>
      </c>
      <c r="R1890" s="23" t="n">
        <v>16103</v>
      </c>
      <c r="S1890" s="23" t="n">
        <v>29199</v>
      </c>
      <c r="T1890" s="23" t="n">
        <v>15907</v>
      </c>
      <c r="U1890" s="23" t="n">
        <f aca="false">IF(I1890="delivery",O1890-SUM(Q1890+R1890),IF(I1890="PO",P1890-SUM(Q1890:R1890)))</f>
        <v>-16508</v>
      </c>
      <c r="V1890" s="43" t="n">
        <v>1.058</v>
      </c>
      <c r="W1890" s="43" t="n">
        <v>1.058</v>
      </c>
      <c r="X1890" s="43" t="n">
        <f aca="false">W1890-V1890</f>
        <v>0</v>
      </c>
      <c r="Y1890" s="43"/>
      <c r="Z1890" s="43"/>
      <c r="AA1890" s="43"/>
      <c r="AB1890" s="43"/>
      <c r="AC1890" s="43" t="s">
        <v>10482</v>
      </c>
      <c r="AD1890" s="43"/>
      <c r="AE1890" s="43"/>
      <c r="AF1890" s="43"/>
      <c r="AG1890" s="43" t="n">
        <v>1.058</v>
      </c>
      <c r="AH1890" s="43" t="s">
        <v>13549</v>
      </c>
      <c r="AI1890" s="63" t="n">
        <v>3000</v>
      </c>
      <c r="AJ1890" s="63" t="n">
        <v>14</v>
      </c>
      <c r="AK1890" s="43" t="s">
        <v>12722</v>
      </c>
      <c r="AL1890" s="43"/>
      <c r="AM1890" s="43"/>
      <c r="AN1890" s="43"/>
      <c r="AO1890" s="43" t="s">
        <v>82</v>
      </c>
      <c r="AP1890" s="23" t="s">
        <v>6397</v>
      </c>
      <c r="BF1890" s="23" t="s">
        <v>10498</v>
      </c>
      <c r="BG1890" s="1" t="s">
        <v>183</v>
      </c>
    </row>
    <row r="1891" s="23" customFormat="true" ht="12.75" hidden="true" customHeight="false" outlineLevel="0" collapsed="false">
      <c r="A1891" s="23" t="s">
        <v>8621</v>
      </c>
      <c r="B1891" s="23" t="s">
        <v>8622</v>
      </c>
      <c r="C1891" s="40" t="s">
        <v>177</v>
      </c>
      <c r="D1891" s="23" t="s">
        <v>82</v>
      </c>
      <c r="E1891" s="23" t="s">
        <v>8623</v>
      </c>
      <c r="F1891" s="23" t="s">
        <v>8624</v>
      </c>
      <c r="G1891" s="23" t="n">
        <v>81</v>
      </c>
      <c r="H1891" s="23" t="n">
        <v>3000</v>
      </c>
      <c r="I1891" s="41" t="s">
        <v>180</v>
      </c>
      <c r="K1891" s="23" t="n">
        <v>0</v>
      </c>
      <c r="L1891" s="23" t="n">
        <v>0</v>
      </c>
      <c r="M1891" s="23" t="n">
        <v>0</v>
      </c>
      <c r="N1891" s="23" t="n">
        <v>0</v>
      </c>
      <c r="O1891" s="23" t="n">
        <f aca="false">K1891+L1891</f>
        <v>0</v>
      </c>
      <c r="P1891" s="23" t="n">
        <f aca="false">K1891+L1891+M1891+N1891</f>
        <v>0</v>
      </c>
      <c r="Q1891" s="23" t="n">
        <v>0</v>
      </c>
      <c r="R1891" s="23" t="n">
        <v>5320</v>
      </c>
      <c r="S1891" s="23" t="n">
        <v>9390</v>
      </c>
      <c r="T1891" s="23" t="n">
        <v>5110</v>
      </c>
      <c r="U1891" s="23" t="n">
        <f aca="false">IF(I1891="delivery",O1891-SUM(Q1891+R1891),IF(I1891="PO",P1891-SUM(Q1891:R1891)))</f>
        <v>-5320</v>
      </c>
      <c r="V1891" s="43" t="n">
        <v>1.49</v>
      </c>
      <c r="W1891" s="43" t="n">
        <v>1.49</v>
      </c>
      <c r="X1891" s="43" t="n">
        <f aca="false">W1891-V1891</f>
        <v>0</v>
      </c>
      <c r="Y1891" s="43"/>
      <c r="Z1891" s="43"/>
      <c r="AA1891" s="43"/>
      <c r="AB1891" s="43"/>
      <c r="AC1891" s="43" t="s">
        <v>10482</v>
      </c>
      <c r="AD1891" s="43"/>
      <c r="AE1891" s="43"/>
      <c r="AF1891" s="43"/>
      <c r="AG1891" s="43" t="n">
        <v>1.49</v>
      </c>
      <c r="AH1891" s="43" t="s">
        <v>13550</v>
      </c>
      <c r="AI1891" s="63" t="n">
        <v>3000</v>
      </c>
      <c r="AJ1891" s="63" t="n">
        <v>14</v>
      </c>
      <c r="AK1891" s="43" t="s">
        <v>12722</v>
      </c>
      <c r="AL1891" s="43"/>
      <c r="AM1891" s="43"/>
      <c r="AN1891" s="43"/>
      <c r="AO1891" s="43" t="s">
        <v>82</v>
      </c>
      <c r="AP1891" s="23" t="s">
        <v>6397</v>
      </c>
      <c r="BF1891" s="23" t="s">
        <v>10498</v>
      </c>
      <c r="BG1891" s="1" t="s">
        <v>183</v>
      </c>
    </row>
    <row r="1892" s="23" customFormat="true" ht="12.75" hidden="false" customHeight="false" outlineLevel="0" collapsed="false">
      <c r="A1892" s="23" t="s">
        <v>8625</v>
      </c>
      <c r="B1892" s="23" t="s">
        <v>8626</v>
      </c>
      <c r="C1892" s="40" t="s">
        <v>177</v>
      </c>
      <c r="D1892" s="23" t="s">
        <v>1471</v>
      </c>
      <c r="E1892" s="23" t="s">
        <v>8627</v>
      </c>
      <c r="F1892" s="23" t="s">
        <v>8628</v>
      </c>
      <c r="G1892" s="23" t="n">
        <v>116</v>
      </c>
      <c r="H1892" s="23" t="n">
        <v>10000</v>
      </c>
      <c r="I1892" s="41" t="s">
        <v>180</v>
      </c>
      <c r="K1892" s="23" t="n">
        <v>0</v>
      </c>
      <c r="L1892" s="23" t="n">
        <v>542409</v>
      </c>
      <c r="M1892" s="23" t="n">
        <v>190000</v>
      </c>
      <c r="N1892" s="23" t="n">
        <v>100000</v>
      </c>
      <c r="O1892" s="23" t="n">
        <f aca="false">K1892+L1892</f>
        <v>542409</v>
      </c>
      <c r="P1892" s="23" t="n">
        <f aca="false">K1892+L1892+M1892+N1892</f>
        <v>832409</v>
      </c>
      <c r="Q1892" s="23" t="n">
        <v>467012</v>
      </c>
      <c r="R1892" s="23" t="n">
        <v>315523</v>
      </c>
      <c r="S1892" s="23" t="n">
        <v>381974</v>
      </c>
      <c r="T1892" s="23" t="n">
        <v>225563</v>
      </c>
      <c r="U1892" s="23" t="n">
        <f aca="false">IF(I1892="delivery",O1892-SUM(Q1892+R1892),IF(I1892="PO",P1892-SUM(Q1892:R1892)))</f>
        <v>-240126</v>
      </c>
      <c r="V1892" s="43" t="n">
        <v>0.00053</v>
      </c>
      <c r="W1892" s="43" t="n">
        <v>0.00053</v>
      </c>
      <c r="X1892" s="43" t="n">
        <f aca="false">W1892-V1892</f>
        <v>0</v>
      </c>
      <c r="Y1892" s="43"/>
      <c r="Z1892" s="43"/>
      <c r="AA1892" s="43" t="n">
        <v>0.00053</v>
      </c>
      <c r="AB1892" s="43"/>
      <c r="AC1892" s="43" t="s">
        <v>10482</v>
      </c>
      <c r="AD1892" s="43"/>
      <c r="AE1892" s="43"/>
      <c r="AF1892" s="43"/>
      <c r="AG1892" s="43" t="n">
        <v>0.00036</v>
      </c>
      <c r="AH1892" s="43"/>
      <c r="AI1892" s="63"/>
      <c r="AJ1892" s="63"/>
      <c r="AK1892" s="43"/>
      <c r="AL1892" s="43"/>
      <c r="AM1892" s="43" t="s">
        <v>10492</v>
      </c>
      <c r="AN1892" s="43"/>
      <c r="AO1892" s="43" t="s">
        <v>1471</v>
      </c>
      <c r="AP1892" s="23" t="s">
        <v>3124</v>
      </c>
      <c r="AT1892" s="23" t="s">
        <v>10493</v>
      </c>
      <c r="AV1892" s="23" t="n">
        <v>0.00036</v>
      </c>
      <c r="AW1892" s="23" t="s">
        <v>10494</v>
      </c>
      <c r="AX1892" s="23" t="s">
        <v>13551</v>
      </c>
      <c r="AY1892" s="23" t="n">
        <v>10000</v>
      </c>
      <c r="AZ1892" s="23" t="n">
        <v>22</v>
      </c>
      <c r="BA1892" s="23" t="s">
        <v>1465</v>
      </c>
      <c r="BB1892" s="23" t="s">
        <v>10496</v>
      </c>
      <c r="BF1892" s="23" t="s">
        <v>10498</v>
      </c>
      <c r="BG1892" s="1" t="s">
        <v>183</v>
      </c>
    </row>
    <row r="1893" s="23" customFormat="true" ht="12.75" hidden="false" customHeight="false" outlineLevel="0" collapsed="false">
      <c r="A1893" s="23" t="s">
        <v>8629</v>
      </c>
      <c r="B1893" s="23" t="s">
        <v>8630</v>
      </c>
      <c r="C1893" s="40" t="s">
        <v>177</v>
      </c>
      <c r="D1893" s="23" t="s">
        <v>1471</v>
      </c>
      <c r="E1893" s="23" t="s">
        <v>8631</v>
      </c>
      <c r="F1893" s="23" t="s">
        <v>8632</v>
      </c>
      <c r="G1893" s="23" t="n">
        <v>116</v>
      </c>
      <c r="H1893" s="23" t="n">
        <v>10000</v>
      </c>
      <c r="I1893" s="41" t="s">
        <v>180</v>
      </c>
      <c r="K1893" s="23" t="n">
        <v>0</v>
      </c>
      <c r="L1893" s="23" t="n">
        <v>5053789</v>
      </c>
      <c r="M1893" s="23" t="n">
        <v>180000</v>
      </c>
      <c r="N1893" s="23" t="n">
        <v>3200000</v>
      </c>
      <c r="O1893" s="23" t="n">
        <f aca="false">K1893+L1893</f>
        <v>5053789</v>
      </c>
      <c r="P1893" s="23" t="n">
        <f aca="false">K1893+L1893+M1893+N1893</f>
        <v>8433789</v>
      </c>
      <c r="Q1893" s="23" t="n">
        <v>2681857</v>
      </c>
      <c r="R1893" s="23" t="n">
        <v>2990971</v>
      </c>
      <c r="S1893" s="23" t="n">
        <v>3403893</v>
      </c>
      <c r="T1893" s="23" t="n">
        <v>2235876</v>
      </c>
      <c r="U1893" s="23" t="n">
        <f aca="false">IF(I1893="delivery",O1893-SUM(Q1893+R1893),IF(I1893="PO",P1893-SUM(Q1893:R1893)))</f>
        <v>-619039</v>
      </c>
      <c r="V1893" s="43" t="n">
        <v>0.00072</v>
      </c>
      <c r="W1893" s="43" t="n">
        <v>0.00036</v>
      </c>
      <c r="X1893" s="43" t="n">
        <f aca="false">W1893-V1893</f>
        <v>-0.00036</v>
      </c>
      <c r="Y1893" s="43"/>
      <c r="Z1893" s="43"/>
      <c r="AA1893" s="43" t="n">
        <v>0.00036</v>
      </c>
      <c r="AB1893" s="43"/>
      <c r="AC1893" s="43" t="s">
        <v>10482</v>
      </c>
      <c r="AD1893" s="43"/>
      <c r="AE1893" s="43"/>
      <c r="AF1893" s="43"/>
      <c r="AG1893" s="43" t="n">
        <v>0.00036</v>
      </c>
      <c r="AH1893" s="43"/>
      <c r="AI1893" s="63"/>
      <c r="AJ1893" s="63"/>
      <c r="AK1893" s="43"/>
      <c r="AL1893" s="43"/>
      <c r="AM1893" s="43" t="s">
        <v>10492</v>
      </c>
      <c r="AN1893" s="43"/>
      <c r="AO1893" s="43" t="s">
        <v>1471</v>
      </c>
      <c r="AP1893" s="23" t="s">
        <v>3124</v>
      </c>
      <c r="AT1893" s="23" t="s">
        <v>10493</v>
      </c>
      <c r="AV1893" s="23" t="n">
        <v>0.00036</v>
      </c>
      <c r="AW1893" s="23" t="s">
        <v>10494</v>
      </c>
      <c r="AX1893" s="23" t="s">
        <v>13552</v>
      </c>
      <c r="AY1893" s="23" t="n">
        <v>100000</v>
      </c>
      <c r="AZ1893" s="23" t="n">
        <v>23</v>
      </c>
      <c r="BA1893" s="23" t="s">
        <v>1465</v>
      </c>
      <c r="BB1893" s="23" t="s">
        <v>11890</v>
      </c>
      <c r="BF1893" s="23" t="s">
        <v>10498</v>
      </c>
      <c r="BG1893" s="1" t="s">
        <v>183</v>
      </c>
    </row>
    <row r="1894" s="23" customFormat="true" ht="12.75" hidden="false" customHeight="false" outlineLevel="0" collapsed="false">
      <c r="A1894" s="23" t="s">
        <v>8633</v>
      </c>
      <c r="B1894" s="23" t="s">
        <v>8634</v>
      </c>
      <c r="C1894" s="40" t="s">
        <v>177</v>
      </c>
      <c r="D1894" s="23" t="s">
        <v>1471</v>
      </c>
      <c r="E1894" s="23" t="s">
        <v>8635</v>
      </c>
      <c r="F1894" s="23" t="s">
        <v>8636</v>
      </c>
      <c r="G1894" s="23" t="n">
        <v>86</v>
      </c>
      <c r="H1894" s="23" t="n">
        <v>10000</v>
      </c>
      <c r="I1894" s="41" t="s">
        <v>180</v>
      </c>
      <c r="K1894" s="23" t="n">
        <v>0</v>
      </c>
      <c r="L1894" s="23" t="n">
        <v>2007000</v>
      </c>
      <c r="M1894" s="23" t="n">
        <v>0</v>
      </c>
      <c r="N1894" s="23" t="n">
        <v>2340000</v>
      </c>
      <c r="O1894" s="23" t="n">
        <f aca="false">K1894+L1894</f>
        <v>2007000</v>
      </c>
      <c r="P1894" s="23" t="n">
        <f aca="false">K1894+L1894+M1894+N1894</f>
        <v>4347000</v>
      </c>
      <c r="Q1894" s="23" t="n">
        <v>2014789</v>
      </c>
      <c r="R1894" s="23" t="n">
        <v>1883064</v>
      </c>
      <c r="S1894" s="23" t="n">
        <v>2230880</v>
      </c>
      <c r="T1894" s="23" t="n">
        <v>1350651</v>
      </c>
      <c r="U1894" s="23" t="n">
        <f aca="false">IF(I1894="delivery",O1894-SUM(Q1894+R1894),IF(I1894="PO",P1894-SUM(Q1894:R1894)))</f>
        <v>-1890853</v>
      </c>
      <c r="V1894" s="43" t="n">
        <v>0.00036</v>
      </c>
      <c r="W1894" s="43" t="n">
        <v>0.00036</v>
      </c>
      <c r="X1894" s="43" t="n">
        <f aca="false">W1894-V1894</f>
        <v>0</v>
      </c>
      <c r="Y1894" s="43"/>
      <c r="Z1894" s="43"/>
      <c r="AA1894" s="43" t="n">
        <v>0.00033</v>
      </c>
      <c r="AB1894" s="43"/>
      <c r="AC1894" s="43" t="s">
        <v>10482</v>
      </c>
      <c r="AD1894" s="43"/>
      <c r="AE1894" s="43"/>
      <c r="AF1894" s="43"/>
      <c r="AG1894" s="43" t="n">
        <v>0.00036</v>
      </c>
      <c r="AH1894" s="43"/>
      <c r="AI1894" s="63"/>
      <c r="AJ1894" s="63"/>
      <c r="AK1894" s="43"/>
      <c r="AL1894" s="43"/>
      <c r="AM1894" s="43" t="s">
        <v>11367</v>
      </c>
      <c r="AN1894" s="43"/>
      <c r="AO1894" s="43" t="s">
        <v>1471</v>
      </c>
      <c r="AP1894" s="23" t="s">
        <v>3124</v>
      </c>
      <c r="AT1894" s="23" t="s">
        <v>10493</v>
      </c>
      <c r="AV1894" s="23" t="n">
        <v>0.00036</v>
      </c>
      <c r="AW1894" s="23" t="s">
        <v>10494</v>
      </c>
      <c r="AX1894" s="23" t="s">
        <v>13553</v>
      </c>
      <c r="AY1894" s="23" t="n">
        <v>10000</v>
      </c>
      <c r="AZ1894" s="23" t="n">
        <v>22</v>
      </c>
      <c r="BA1894" s="23" t="s">
        <v>1465</v>
      </c>
      <c r="BB1894" s="23" t="s">
        <v>10496</v>
      </c>
      <c r="BF1894" s="23" t="s">
        <v>10498</v>
      </c>
      <c r="BG1894" s="1" t="s">
        <v>183</v>
      </c>
    </row>
    <row r="1895" s="23" customFormat="true" ht="12.75" hidden="false" customHeight="false" outlineLevel="0" collapsed="false">
      <c r="A1895" s="23" t="s">
        <v>8637</v>
      </c>
      <c r="B1895" s="23" t="s">
        <v>8638</v>
      </c>
      <c r="C1895" s="40" t="s">
        <v>177</v>
      </c>
      <c r="D1895" s="23" t="s">
        <v>1471</v>
      </c>
      <c r="E1895" s="23" t="s">
        <v>8639</v>
      </c>
      <c r="F1895" s="23" t="s">
        <v>8640</v>
      </c>
      <c r="G1895" s="23" t="n">
        <v>371</v>
      </c>
      <c r="H1895" s="23" t="n">
        <v>10000</v>
      </c>
      <c r="I1895" s="41" t="s">
        <v>180</v>
      </c>
      <c r="K1895" s="23" t="n">
        <v>0</v>
      </c>
      <c r="L1895" s="23" t="n">
        <v>4068506</v>
      </c>
      <c r="M1895" s="23" t="n">
        <v>1510000</v>
      </c>
      <c r="N1895" s="23" t="n">
        <v>6200000</v>
      </c>
      <c r="O1895" s="23" t="n">
        <f aca="false">K1895+L1895</f>
        <v>4068506</v>
      </c>
      <c r="P1895" s="23" t="n">
        <f aca="false">K1895+L1895+M1895+N1895</f>
        <v>11778506</v>
      </c>
      <c r="Q1895" s="23" t="n">
        <v>3238292</v>
      </c>
      <c r="R1895" s="23" t="n">
        <v>2912486</v>
      </c>
      <c r="S1895" s="23" t="n">
        <v>3606485</v>
      </c>
      <c r="T1895" s="23" t="n">
        <v>2099178</v>
      </c>
      <c r="U1895" s="23" t="n">
        <f aca="false">IF(I1895="delivery",O1895-SUM(Q1895+R1895),IF(I1895="PO",P1895-SUM(Q1895:R1895)))</f>
        <v>-2082272</v>
      </c>
      <c r="V1895" s="43" t="n">
        <v>0.00074</v>
      </c>
      <c r="W1895" s="43" t="n">
        <v>0.00074</v>
      </c>
      <c r="X1895" s="43" t="n">
        <f aca="false">W1895-V1895</f>
        <v>0</v>
      </c>
      <c r="Y1895" s="43"/>
      <c r="Z1895" s="43"/>
      <c r="AA1895" s="43" t="n">
        <v>0.00052</v>
      </c>
      <c r="AB1895" s="43"/>
      <c r="AC1895" s="43" t="s">
        <v>10482</v>
      </c>
      <c r="AD1895" s="43"/>
      <c r="AE1895" s="43"/>
      <c r="AF1895" s="43"/>
      <c r="AG1895" s="43" t="n">
        <v>0.00036</v>
      </c>
      <c r="AH1895" s="43"/>
      <c r="AI1895" s="63"/>
      <c r="AJ1895" s="63"/>
      <c r="AK1895" s="43"/>
      <c r="AL1895" s="43"/>
      <c r="AM1895" s="43" t="s">
        <v>10492</v>
      </c>
      <c r="AN1895" s="43"/>
      <c r="AO1895" s="43" t="s">
        <v>1471</v>
      </c>
      <c r="AP1895" s="23" t="s">
        <v>3124</v>
      </c>
      <c r="AT1895" s="23" t="s">
        <v>11356</v>
      </c>
      <c r="AV1895" s="23" t="n">
        <v>0.00036</v>
      </c>
      <c r="AW1895" s="23" t="s">
        <v>10494</v>
      </c>
      <c r="AX1895" s="23" t="s">
        <v>13554</v>
      </c>
      <c r="AY1895" s="23" t="n">
        <v>10000</v>
      </c>
      <c r="AZ1895" s="23" t="n">
        <v>2</v>
      </c>
      <c r="BA1895" s="23" t="s">
        <v>177</v>
      </c>
      <c r="BB1895" s="23" t="s">
        <v>10496</v>
      </c>
      <c r="BF1895" s="23" t="s">
        <v>10498</v>
      </c>
      <c r="BG1895" s="1" t="s">
        <v>183</v>
      </c>
    </row>
    <row r="1896" s="23" customFormat="true" ht="12.75" hidden="false" customHeight="false" outlineLevel="0" collapsed="false">
      <c r="A1896" s="23" t="s">
        <v>8641</v>
      </c>
      <c r="B1896" s="23" t="s">
        <v>8642</v>
      </c>
      <c r="C1896" s="40" t="s">
        <v>177</v>
      </c>
      <c r="D1896" s="23" t="s">
        <v>1471</v>
      </c>
      <c r="E1896" s="23" t="s">
        <v>8643</v>
      </c>
      <c r="F1896" s="23" t="s">
        <v>8644</v>
      </c>
      <c r="G1896" s="23" t="n">
        <v>95</v>
      </c>
      <c r="H1896" s="23" t="n">
        <v>10000</v>
      </c>
      <c r="I1896" s="41" t="s">
        <v>180</v>
      </c>
      <c r="K1896" s="23" t="n">
        <v>0</v>
      </c>
      <c r="L1896" s="23" t="n">
        <v>144381</v>
      </c>
      <c r="M1896" s="23" t="n">
        <v>30000</v>
      </c>
      <c r="N1896" s="23" t="n">
        <v>0</v>
      </c>
      <c r="O1896" s="23" t="n">
        <f aca="false">K1896+L1896</f>
        <v>144381</v>
      </c>
      <c r="P1896" s="23" t="n">
        <f aca="false">K1896+L1896+M1896+N1896</f>
        <v>174381</v>
      </c>
      <c r="Q1896" s="23" t="n">
        <v>38449</v>
      </c>
      <c r="R1896" s="23" t="n">
        <v>22450</v>
      </c>
      <c r="S1896" s="23" t="n">
        <v>26217</v>
      </c>
      <c r="T1896" s="23" t="n">
        <v>11805</v>
      </c>
      <c r="U1896" s="23" t="n">
        <f aca="false">IF(I1896="delivery",O1896-SUM(Q1896+R1896),IF(I1896="PO",P1896-SUM(Q1896:R1896)))</f>
        <v>83482</v>
      </c>
      <c r="V1896" s="43" t="n">
        <v>0.00036</v>
      </c>
      <c r="W1896" s="43" t="n">
        <v>0.00036</v>
      </c>
      <c r="X1896" s="43" t="n">
        <f aca="false">W1896-V1896</f>
        <v>0</v>
      </c>
      <c r="Y1896" s="43"/>
      <c r="Z1896" s="43"/>
      <c r="AA1896" s="43" t="n">
        <v>0.00059</v>
      </c>
      <c r="AB1896" s="43"/>
      <c r="AC1896" s="43" t="s">
        <v>10482</v>
      </c>
      <c r="AD1896" s="43"/>
      <c r="AE1896" s="43"/>
      <c r="AF1896" s="43"/>
      <c r="AG1896" s="43" t="n">
        <v>0.00036</v>
      </c>
      <c r="AH1896" s="43"/>
      <c r="AI1896" s="63"/>
      <c r="AJ1896" s="63"/>
      <c r="AK1896" s="43"/>
      <c r="AL1896" s="43"/>
      <c r="AM1896" s="43" t="s">
        <v>11367</v>
      </c>
      <c r="AN1896" s="43"/>
      <c r="AO1896" s="43" t="s">
        <v>1471</v>
      </c>
      <c r="AP1896" s="23" t="s">
        <v>3124</v>
      </c>
      <c r="AT1896" s="23" t="s">
        <v>11356</v>
      </c>
      <c r="AV1896" s="23" t="n">
        <v>0.00036</v>
      </c>
      <c r="AW1896" s="23" t="s">
        <v>10494</v>
      </c>
      <c r="AX1896" s="23" t="s">
        <v>13555</v>
      </c>
      <c r="AY1896" s="23" t="n">
        <v>10000</v>
      </c>
      <c r="AZ1896" s="23" t="n">
        <v>2</v>
      </c>
      <c r="BA1896" s="23" t="s">
        <v>177</v>
      </c>
      <c r="BB1896" s="23" t="s">
        <v>10496</v>
      </c>
      <c r="BF1896" s="23" t="s">
        <v>10498</v>
      </c>
      <c r="BG1896" s="1" t="s">
        <v>183</v>
      </c>
    </row>
    <row r="1897" s="23" customFormat="true" ht="12.75" hidden="false" customHeight="false" outlineLevel="0" collapsed="false">
      <c r="A1897" s="23" t="s">
        <v>8645</v>
      </c>
      <c r="B1897" s="23" t="s">
        <v>8646</v>
      </c>
      <c r="C1897" s="40" t="s">
        <v>177</v>
      </c>
      <c r="D1897" s="23" t="s">
        <v>1471</v>
      </c>
      <c r="E1897" s="23" t="s">
        <v>8647</v>
      </c>
      <c r="F1897" s="23" t="s">
        <v>8648</v>
      </c>
      <c r="G1897" s="23" t="n">
        <v>86</v>
      </c>
      <c r="H1897" s="23" t="n">
        <v>10000</v>
      </c>
      <c r="I1897" s="41" t="s">
        <v>180</v>
      </c>
      <c r="K1897" s="23" t="n">
        <v>0</v>
      </c>
      <c r="L1897" s="23" t="n">
        <v>91523</v>
      </c>
      <c r="M1897" s="23" t="n">
        <v>40000</v>
      </c>
      <c r="N1897" s="23" t="n">
        <v>0</v>
      </c>
      <c r="O1897" s="23" t="n">
        <f aca="false">K1897+L1897</f>
        <v>91523</v>
      </c>
      <c r="P1897" s="23" t="n">
        <f aca="false">K1897+L1897+M1897+N1897</f>
        <v>131523</v>
      </c>
      <c r="Q1897" s="23" t="n">
        <v>31410</v>
      </c>
      <c r="R1897" s="23" t="n">
        <v>20815</v>
      </c>
      <c r="S1897" s="23" t="n">
        <v>22286</v>
      </c>
      <c r="T1897" s="23" t="n">
        <v>12146</v>
      </c>
      <c r="U1897" s="23" t="n">
        <f aca="false">IF(I1897="delivery",O1897-SUM(Q1897+R1897),IF(I1897="PO",P1897-SUM(Q1897:R1897)))</f>
        <v>39298</v>
      </c>
      <c r="V1897" s="43" t="n">
        <v>0.00036</v>
      </c>
      <c r="W1897" s="43" t="n">
        <v>0.00036</v>
      </c>
      <c r="X1897" s="43" t="n">
        <f aca="false">W1897-V1897</f>
        <v>0</v>
      </c>
      <c r="Y1897" s="43"/>
      <c r="Z1897" s="43"/>
      <c r="AA1897" s="43" t="n">
        <v>0.00048</v>
      </c>
      <c r="AB1897" s="43"/>
      <c r="AC1897" s="43" t="s">
        <v>10482</v>
      </c>
      <c r="AD1897" s="43"/>
      <c r="AE1897" s="43"/>
      <c r="AF1897" s="43"/>
      <c r="AG1897" s="43" t="n">
        <v>0.00036</v>
      </c>
      <c r="AH1897" s="43"/>
      <c r="AI1897" s="63"/>
      <c r="AJ1897" s="63"/>
      <c r="AK1897" s="43"/>
      <c r="AL1897" s="43"/>
      <c r="AM1897" s="43" t="s">
        <v>11367</v>
      </c>
      <c r="AN1897" s="43"/>
      <c r="AO1897" s="43" t="s">
        <v>1471</v>
      </c>
      <c r="AP1897" s="23" t="s">
        <v>3124</v>
      </c>
      <c r="AT1897" s="23" t="s">
        <v>11356</v>
      </c>
      <c r="AV1897" s="23" t="n">
        <v>0.00036</v>
      </c>
      <c r="AW1897" s="23" t="s">
        <v>10494</v>
      </c>
      <c r="AX1897" s="23" t="s">
        <v>13556</v>
      </c>
      <c r="AY1897" s="23" t="n">
        <v>10000</v>
      </c>
      <c r="AZ1897" s="23" t="n">
        <v>2</v>
      </c>
      <c r="BA1897" s="23" t="s">
        <v>177</v>
      </c>
      <c r="BB1897" s="23" t="s">
        <v>10496</v>
      </c>
      <c r="BF1897" s="23" t="s">
        <v>10498</v>
      </c>
      <c r="BG1897" s="1" t="s">
        <v>183</v>
      </c>
    </row>
    <row r="1898" s="23" customFormat="true" ht="12.75" hidden="false" customHeight="false" outlineLevel="0" collapsed="false">
      <c r="A1898" s="23" t="s">
        <v>8649</v>
      </c>
      <c r="B1898" s="23" t="s">
        <v>8650</v>
      </c>
      <c r="C1898" s="40" t="s">
        <v>177</v>
      </c>
      <c r="D1898" s="23" t="s">
        <v>1471</v>
      </c>
      <c r="E1898" s="23" t="s">
        <v>8651</v>
      </c>
      <c r="F1898" s="23" t="s">
        <v>8652</v>
      </c>
      <c r="G1898" s="23" t="n">
        <v>86</v>
      </c>
      <c r="H1898" s="23" t="n">
        <v>10000</v>
      </c>
      <c r="I1898" s="41" t="s">
        <v>180</v>
      </c>
      <c r="K1898" s="23" t="n">
        <v>0</v>
      </c>
      <c r="L1898" s="23" t="n">
        <v>327975</v>
      </c>
      <c r="M1898" s="23" t="n">
        <v>120000</v>
      </c>
      <c r="N1898" s="23" t="n">
        <v>0</v>
      </c>
      <c r="O1898" s="23" t="n">
        <f aca="false">K1898+L1898</f>
        <v>327975</v>
      </c>
      <c r="P1898" s="23" t="n">
        <f aca="false">K1898+L1898+M1898+N1898</f>
        <v>447975</v>
      </c>
      <c r="Q1898" s="23" t="n">
        <v>145649</v>
      </c>
      <c r="R1898" s="23" t="n">
        <v>103948</v>
      </c>
      <c r="S1898" s="23" t="n">
        <v>129938</v>
      </c>
      <c r="T1898" s="23" t="n">
        <v>61667</v>
      </c>
      <c r="U1898" s="23" t="n">
        <f aca="false">IF(I1898="delivery",O1898-SUM(Q1898+R1898),IF(I1898="PO",P1898-SUM(Q1898:R1898)))</f>
        <v>78378</v>
      </c>
      <c r="V1898" s="43" t="n">
        <v>0.00036</v>
      </c>
      <c r="W1898" s="43" t="n">
        <v>0.00036</v>
      </c>
      <c r="X1898" s="43" t="n">
        <f aca="false">W1898-V1898</f>
        <v>0</v>
      </c>
      <c r="Y1898" s="43"/>
      <c r="Z1898" s="43"/>
      <c r="AA1898" s="43" t="n">
        <v>0.00059</v>
      </c>
      <c r="AB1898" s="43"/>
      <c r="AC1898" s="43" t="s">
        <v>10482</v>
      </c>
      <c r="AD1898" s="43"/>
      <c r="AE1898" s="43"/>
      <c r="AF1898" s="43"/>
      <c r="AG1898" s="43" t="n">
        <v>0.00036</v>
      </c>
      <c r="AH1898" s="43"/>
      <c r="AI1898" s="63"/>
      <c r="AJ1898" s="63"/>
      <c r="AK1898" s="43"/>
      <c r="AL1898" s="43"/>
      <c r="AM1898" s="43" t="s">
        <v>11367</v>
      </c>
      <c r="AN1898" s="43"/>
      <c r="AO1898" s="43" t="s">
        <v>1471</v>
      </c>
      <c r="AP1898" s="23" t="s">
        <v>3124</v>
      </c>
      <c r="AT1898" s="23" t="s">
        <v>11356</v>
      </c>
      <c r="AV1898" s="23" t="n">
        <v>0.00036</v>
      </c>
      <c r="AW1898" s="23" t="s">
        <v>10494</v>
      </c>
      <c r="AX1898" s="23" t="s">
        <v>13557</v>
      </c>
      <c r="AY1898" s="23" t="n">
        <v>10000</v>
      </c>
      <c r="AZ1898" s="23" t="n">
        <v>2</v>
      </c>
      <c r="BA1898" s="23" t="s">
        <v>177</v>
      </c>
      <c r="BB1898" s="23" t="s">
        <v>10496</v>
      </c>
      <c r="BF1898" s="23" t="s">
        <v>10498</v>
      </c>
      <c r="BG1898" s="1" t="s">
        <v>183</v>
      </c>
    </row>
    <row r="1899" s="23" customFormat="true" ht="12.75" hidden="false" customHeight="false" outlineLevel="0" collapsed="false">
      <c r="A1899" s="23" t="s">
        <v>8653</v>
      </c>
      <c r="B1899" s="23" t="s">
        <v>8654</v>
      </c>
      <c r="C1899" s="40" t="s">
        <v>177</v>
      </c>
      <c r="D1899" s="23" t="s">
        <v>1471</v>
      </c>
      <c r="E1899" s="23" t="s">
        <v>8655</v>
      </c>
      <c r="F1899" s="23" t="s">
        <v>8656</v>
      </c>
      <c r="G1899" s="23" t="n">
        <v>86</v>
      </c>
      <c r="H1899" s="23" t="n">
        <v>10000</v>
      </c>
      <c r="I1899" s="41" t="s">
        <v>180</v>
      </c>
      <c r="K1899" s="23" t="n">
        <v>0</v>
      </c>
      <c r="L1899" s="23" t="n">
        <v>17600</v>
      </c>
      <c r="M1899" s="23" t="n">
        <v>0</v>
      </c>
      <c r="N1899" s="23" t="n">
        <v>0</v>
      </c>
      <c r="O1899" s="23" t="n">
        <f aca="false">K1899+L1899</f>
        <v>17600</v>
      </c>
      <c r="P1899" s="23" t="n">
        <f aca="false">K1899+L1899+M1899+N1899</f>
        <v>17600</v>
      </c>
      <c r="Q1899" s="23" t="n">
        <v>10759</v>
      </c>
      <c r="R1899" s="23" t="n">
        <v>12760</v>
      </c>
      <c r="S1899" s="23" t="n">
        <v>14998</v>
      </c>
      <c r="T1899" s="23" t="n">
        <v>7848</v>
      </c>
      <c r="U1899" s="23" t="n">
        <f aca="false">IF(I1899="delivery",O1899-SUM(Q1899+R1899),IF(I1899="PO",P1899-SUM(Q1899:R1899)))</f>
        <v>-5919</v>
      </c>
      <c r="V1899" s="43" t="n">
        <v>0.00028</v>
      </c>
      <c r="W1899" s="43" t="n">
        <v>0.00028</v>
      </c>
      <c r="X1899" s="43" t="n">
        <f aca="false">W1899-V1899</f>
        <v>0</v>
      </c>
      <c r="Y1899" s="43"/>
      <c r="Z1899" s="43"/>
      <c r="AA1899" s="43"/>
      <c r="AB1899" s="43"/>
      <c r="AC1899" s="43" t="s">
        <v>10482</v>
      </c>
      <c r="AD1899" s="43"/>
      <c r="AE1899" s="43"/>
      <c r="AF1899" s="43"/>
      <c r="AG1899" s="43" t="n">
        <v>0.00028</v>
      </c>
      <c r="AH1899" s="43"/>
      <c r="AI1899" s="63"/>
      <c r="AJ1899" s="63"/>
      <c r="AK1899" s="43"/>
      <c r="AL1899" s="43"/>
      <c r="AM1899" s="43" t="s">
        <v>11367</v>
      </c>
      <c r="AN1899" s="43"/>
      <c r="AO1899" s="43" t="s">
        <v>1471</v>
      </c>
      <c r="AP1899" s="23" t="s">
        <v>3124</v>
      </c>
      <c r="AT1899" s="23" t="s">
        <v>10493</v>
      </c>
      <c r="AV1899" s="23" t="n">
        <v>0.00028</v>
      </c>
      <c r="AW1899" s="23" t="s">
        <v>10494</v>
      </c>
      <c r="AX1899" s="23" t="s">
        <v>13558</v>
      </c>
      <c r="AY1899" s="23" t="n">
        <v>10000</v>
      </c>
      <c r="AZ1899" s="23" t="n">
        <v>22</v>
      </c>
      <c r="BA1899" s="23" t="s">
        <v>1465</v>
      </c>
      <c r="BB1899" s="23" t="s">
        <v>10496</v>
      </c>
      <c r="BF1899" s="23" t="s">
        <v>10498</v>
      </c>
      <c r="BG1899" s="1" t="s">
        <v>183</v>
      </c>
    </row>
    <row r="1900" s="23" customFormat="true" ht="12.75" hidden="false" customHeight="false" outlineLevel="0" collapsed="false">
      <c r="A1900" s="23" t="s">
        <v>8657</v>
      </c>
      <c r="B1900" s="23" t="s">
        <v>8658</v>
      </c>
      <c r="C1900" s="40" t="s">
        <v>177</v>
      </c>
      <c r="D1900" s="23" t="s">
        <v>1471</v>
      </c>
      <c r="E1900" s="23" t="s">
        <v>8659</v>
      </c>
      <c r="F1900" s="23" t="s">
        <v>8660</v>
      </c>
      <c r="G1900" s="23" t="n">
        <v>86</v>
      </c>
      <c r="H1900" s="23" t="n">
        <v>10000</v>
      </c>
      <c r="I1900" s="41" t="s">
        <v>180</v>
      </c>
      <c r="K1900" s="23" t="n">
        <v>0</v>
      </c>
      <c r="L1900" s="23" t="n">
        <v>4340873</v>
      </c>
      <c r="M1900" s="23" t="n">
        <v>0</v>
      </c>
      <c r="N1900" s="23" t="n">
        <v>100000</v>
      </c>
      <c r="O1900" s="23" t="n">
        <f aca="false">K1900+L1900</f>
        <v>4340873</v>
      </c>
      <c r="P1900" s="23" t="n">
        <f aca="false">K1900+L1900+M1900+N1900</f>
        <v>4440873</v>
      </c>
      <c r="Q1900" s="23" t="n">
        <v>2248247</v>
      </c>
      <c r="R1900" s="23" t="n">
        <v>2329928</v>
      </c>
      <c r="S1900" s="23" t="n">
        <v>2716413</v>
      </c>
      <c r="T1900" s="23" t="n">
        <v>1667214</v>
      </c>
      <c r="U1900" s="23" t="n">
        <f aca="false">IF(I1900="delivery",O1900-SUM(Q1900+R1900),IF(I1900="PO",P1900-SUM(Q1900:R1900)))</f>
        <v>-237302</v>
      </c>
      <c r="V1900" s="43" t="n">
        <v>0.00036</v>
      </c>
      <c r="W1900" s="43" t="n">
        <v>0.00053</v>
      </c>
      <c r="X1900" s="43" t="n">
        <f aca="false">W1900-V1900</f>
        <v>0.00017</v>
      </c>
      <c r="Y1900" s="43"/>
      <c r="Z1900" s="43"/>
      <c r="AA1900" s="43" t="n">
        <v>0.00053</v>
      </c>
      <c r="AB1900" s="43"/>
      <c r="AC1900" s="43" t="s">
        <v>10482</v>
      </c>
      <c r="AD1900" s="43"/>
      <c r="AE1900" s="43"/>
      <c r="AF1900" s="43"/>
      <c r="AG1900" s="43" t="n">
        <v>0.00036</v>
      </c>
      <c r="AH1900" s="43"/>
      <c r="AI1900" s="63"/>
      <c r="AJ1900" s="63"/>
      <c r="AK1900" s="43"/>
      <c r="AL1900" s="43"/>
      <c r="AM1900" s="43" t="s">
        <v>11367</v>
      </c>
      <c r="AN1900" s="43"/>
      <c r="AO1900" s="43" t="s">
        <v>1471</v>
      </c>
      <c r="AP1900" s="23" t="s">
        <v>3124</v>
      </c>
      <c r="AT1900" s="23" t="s">
        <v>11356</v>
      </c>
      <c r="AV1900" s="23" t="n">
        <v>0.00036</v>
      </c>
      <c r="AW1900" s="23" t="s">
        <v>10494</v>
      </c>
      <c r="AX1900" s="23" t="s">
        <v>13559</v>
      </c>
      <c r="AY1900" s="23" t="n">
        <v>10000</v>
      </c>
      <c r="AZ1900" s="23" t="n">
        <v>4</v>
      </c>
      <c r="BA1900" s="23" t="s">
        <v>177</v>
      </c>
      <c r="BB1900" s="23" t="s">
        <v>10496</v>
      </c>
      <c r="BF1900" s="23" t="s">
        <v>10498</v>
      </c>
      <c r="BG1900" s="1" t="s">
        <v>183</v>
      </c>
    </row>
    <row r="1901" s="23" customFormat="true" ht="12.75" hidden="false" customHeight="false" outlineLevel="0" collapsed="false">
      <c r="A1901" s="23" t="s">
        <v>8661</v>
      </c>
      <c r="B1901" s="23" t="s">
        <v>8662</v>
      </c>
      <c r="C1901" s="40" t="s">
        <v>177</v>
      </c>
      <c r="D1901" s="23" t="s">
        <v>1471</v>
      </c>
      <c r="E1901" s="23" t="s">
        <v>8663</v>
      </c>
      <c r="F1901" s="23" t="s">
        <v>8664</v>
      </c>
      <c r="G1901" s="23" t="n">
        <v>86</v>
      </c>
      <c r="H1901" s="23" t="n">
        <v>10000</v>
      </c>
      <c r="I1901" s="41" t="s">
        <v>180</v>
      </c>
      <c r="K1901" s="23" t="n">
        <v>0</v>
      </c>
      <c r="L1901" s="23" t="n">
        <v>92125</v>
      </c>
      <c r="M1901" s="23" t="n">
        <v>0</v>
      </c>
      <c r="N1901" s="23" t="n">
        <v>0</v>
      </c>
      <c r="O1901" s="23" t="n">
        <f aca="false">K1901+L1901</f>
        <v>92125</v>
      </c>
      <c r="P1901" s="23" t="n">
        <f aca="false">K1901+L1901+M1901+N1901</f>
        <v>92125</v>
      </c>
      <c r="Q1901" s="23" t="n">
        <v>1178</v>
      </c>
      <c r="R1901" s="23" t="n">
        <v>744</v>
      </c>
      <c r="S1901" s="23" t="n">
        <v>976</v>
      </c>
      <c r="T1901" s="23" t="n">
        <v>296</v>
      </c>
      <c r="U1901" s="23" t="n">
        <f aca="false">IF(I1901="delivery",O1901-SUM(Q1901+R1901),IF(I1901="PO",P1901-SUM(Q1901:R1901)))</f>
        <v>90203</v>
      </c>
      <c r="V1901" s="43" t="n">
        <v>0.00068</v>
      </c>
      <c r="W1901" s="43" t="n">
        <v>0.00068</v>
      </c>
      <c r="X1901" s="43" t="n">
        <f aca="false">W1901-V1901</f>
        <v>0</v>
      </c>
      <c r="Y1901" s="43"/>
      <c r="Z1901" s="43"/>
      <c r="AA1901" s="43"/>
      <c r="AB1901" s="43"/>
      <c r="AC1901" s="43" t="s">
        <v>10482</v>
      </c>
      <c r="AD1901" s="43"/>
      <c r="AE1901" s="43"/>
      <c r="AF1901" s="43"/>
      <c r="AG1901" s="43" t="n">
        <v>0.00036</v>
      </c>
      <c r="AH1901" s="43"/>
      <c r="AI1901" s="63"/>
      <c r="AJ1901" s="63"/>
      <c r="AK1901" s="43"/>
      <c r="AL1901" s="43"/>
      <c r="AM1901" s="43" t="s">
        <v>10492</v>
      </c>
      <c r="AN1901" s="43"/>
      <c r="AO1901" s="43" t="s">
        <v>1471</v>
      </c>
      <c r="AP1901" s="23" t="s">
        <v>3124</v>
      </c>
      <c r="AT1901" s="23" t="s">
        <v>11356</v>
      </c>
      <c r="AV1901" s="23" t="n">
        <v>0.00036</v>
      </c>
      <c r="AW1901" s="23" t="s">
        <v>10494</v>
      </c>
      <c r="AX1901" s="23" t="s">
        <v>13560</v>
      </c>
      <c r="AY1901" s="23" t="n">
        <v>10000</v>
      </c>
      <c r="AZ1901" s="23" t="n">
        <v>2</v>
      </c>
      <c r="BA1901" s="23" t="s">
        <v>177</v>
      </c>
      <c r="BB1901" s="23" t="s">
        <v>10496</v>
      </c>
      <c r="BF1901" s="23" t="s">
        <v>10498</v>
      </c>
      <c r="BG1901" s="1" t="s">
        <v>183</v>
      </c>
    </row>
    <row r="1902" s="23" customFormat="true" ht="12.75" hidden="false" customHeight="false" outlineLevel="0" collapsed="false">
      <c r="A1902" s="23" t="s">
        <v>8665</v>
      </c>
      <c r="B1902" s="23" t="s">
        <v>8666</v>
      </c>
      <c r="C1902" s="40" t="s">
        <v>177</v>
      </c>
      <c r="D1902" s="23" t="s">
        <v>1471</v>
      </c>
      <c r="E1902" s="23" t="s">
        <v>8667</v>
      </c>
      <c r="F1902" s="23" t="s">
        <v>8668</v>
      </c>
      <c r="G1902" s="23" t="n">
        <v>116</v>
      </c>
      <c r="H1902" s="23" t="n">
        <v>30000</v>
      </c>
      <c r="I1902" s="41" t="s">
        <v>180</v>
      </c>
      <c r="K1902" s="23" t="n">
        <v>0</v>
      </c>
      <c r="L1902" s="23" t="n">
        <v>372409</v>
      </c>
      <c r="M1902" s="23" t="n">
        <v>100000</v>
      </c>
      <c r="N1902" s="23" t="n">
        <v>0</v>
      </c>
      <c r="O1902" s="23" t="n">
        <f aca="false">K1902+L1902</f>
        <v>372409</v>
      </c>
      <c r="P1902" s="23" t="n">
        <f aca="false">K1902+L1902+M1902+N1902</f>
        <v>472409</v>
      </c>
      <c r="Q1902" s="23" t="n">
        <v>85692</v>
      </c>
      <c r="R1902" s="23" t="n">
        <v>69787</v>
      </c>
      <c r="S1902" s="23" t="n">
        <v>83878</v>
      </c>
      <c r="T1902" s="23" t="n">
        <v>41770</v>
      </c>
      <c r="U1902" s="23" t="n">
        <f aca="false">IF(I1902="delivery",O1902-SUM(Q1902+R1902),IF(I1902="PO",P1902-SUM(Q1902:R1902)))</f>
        <v>216930</v>
      </c>
      <c r="V1902" s="43" t="n">
        <v>0.0014</v>
      </c>
      <c r="W1902" s="43" t="n">
        <v>0.0014</v>
      </c>
      <c r="X1902" s="43" t="n">
        <f aca="false">W1902-V1902</f>
        <v>0</v>
      </c>
      <c r="Y1902" s="43"/>
      <c r="Z1902" s="43"/>
      <c r="AA1902" s="43" t="n">
        <v>0.00069</v>
      </c>
      <c r="AB1902" s="43"/>
      <c r="AC1902" s="43" t="s">
        <v>10482</v>
      </c>
      <c r="AD1902" s="43"/>
      <c r="AE1902" s="43"/>
      <c r="AF1902" s="43"/>
      <c r="AG1902" s="43" t="n">
        <v>0.0014</v>
      </c>
      <c r="AH1902" s="43"/>
      <c r="AI1902" s="63"/>
      <c r="AJ1902" s="63"/>
      <c r="AK1902" s="43"/>
      <c r="AL1902" s="43"/>
      <c r="AM1902" s="43" t="s">
        <v>11367</v>
      </c>
      <c r="AN1902" s="43"/>
      <c r="AO1902" s="43" t="s">
        <v>1471</v>
      </c>
      <c r="AP1902" s="23" t="s">
        <v>3124</v>
      </c>
      <c r="AT1902" s="23" t="s">
        <v>11356</v>
      </c>
      <c r="AV1902" s="23" t="n">
        <v>0.0014</v>
      </c>
      <c r="AW1902" s="23" t="s">
        <v>11618</v>
      </c>
      <c r="AX1902" s="23" t="s">
        <v>13561</v>
      </c>
      <c r="AY1902" s="23" t="n">
        <v>20000</v>
      </c>
      <c r="AZ1902" s="23" t="n">
        <v>14</v>
      </c>
      <c r="BA1902" s="23" t="s">
        <v>1465</v>
      </c>
      <c r="BB1902" s="23" t="s">
        <v>11587</v>
      </c>
      <c r="BF1902" s="23" t="s">
        <v>10498</v>
      </c>
      <c r="BG1902" s="1" t="s">
        <v>183</v>
      </c>
    </row>
    <row r="1903" s="23" customFormat="true" ht="12.75" hidden="false" customHeight="false" outlineLevel="0" collapsed="false">
      <c r="A1903" s="23" t="s">
        <v>8669</v>
      </c>
      <c r="B1903" s="23" t="s">
        <v>8670</v>
      </c>
      <c r="C1903" s="40" t="s">
        <v>177</v>
      </c>
      <c r="D1903" s="23" t="s">
        <v>1471</v>
      </c>
      <c r="E1903" s="23" t="s">
        <v>8671</v>
      </c>
      <c r="F1903" s="23" t="s">
        <v>8672</v>
      </c>
      <c r="G1903" s="23" t="n">
        <v>86</v>
      </c>
      <c r="H1903" s="23" t="n">
        <v>10000</v>
      </c>
      <c r="I1903" s="41" t="s">
        <v>180</v>
      </c>
      <c r="K1903" s="23" t="n">
        <v>0</v>
      </c>
      <c r="L1903" s="23" t="n">
        <v>146946</v>
      </c>
      <c r="M1903" s="23" t="n">
        <v>0</v>
      </c>
      <c r="N1903" s="23" t="n">
        <v>240000</v>
      </c>
      <c r="O1903" s="23" t="n">
        <f aca="false">K1903+L1903</f>
        <v>146946</v>
      </c>
      <c r="P1903" s="23" t="n">
        <f aca="false">K1903+L1903+M1903+N1903</f>
        <v>386946</v>
      </c>
      <c r="Q1903" s="23" t="n">
        <v>92321</v>
      </c>
      <c r="R1903" s="23" t="n">
        <v>70342</v>
      </c>
      <c r="S1903" s="23" t="n">
        <v>86694</v>
      </c>
      <c r="T1903" s="23" t="n">
        <v>41722</v>
      </c>
      <c r="U1903" s="23" t="n">
        <f aca="false">IF(I1903="delivery",O1903-SUM(Q1903+R1903),IF(I1903="PO",P1903-SUM(Q1903:R1903)))</f>
        <v>-15717</v>
      </c>
      <c r="V1903" s="43" t="n">
        <v>0.0014</v>
      </c>
      <c r="W1903" s="43" t="n">
        <v>0.0014</v>
      </c>
      <c r="X1903" s="43" t="n">
        <f aca="false">W1903-V1903</f>
        <v>0</v>
      </c>
      <c r="Y1903" s="43"/>
      <c r="Z1903" s="43"/>
      <c r="AA1903" s="43" t="n">
        <v>0.00043</v>
      </c>
      <c r="AB1903" s="43"/>
      <c r="AC1903" s="43" t="s">
        <v>10482</v>
      </c>
      <c r="AD1903" s="43"/>
      <c r="AE1903" s="43"/>
      <c r="AF1903" s="43"/>
      <c r="AG1903" s="43" t="n">
        <v>0.0014</v>
      </c>
      <c r="AH1903" s="43"/>
      <c r="AI1903" s="63"/>
      <c r="AJ1903" s="63"/>
      <c r="AK1903" s="43"/>
      <c r="AL1903" s="43"/>
      <c r="AM1903" s="43" t="s">
        <v>11367</v>
      </c>
      <c r="AN1903" s="43"/>
      <c r="AO1903" s="43" t="s">
        <v>1471</v>
      </c>
      <c r="AP1903" s="23" t="s">
        <v>3124</v>
      </c>
      <c r="AT1903" s="23" t="s">
        <v>11356</v>
      </c>
      <c r="AV1903" s="23" t="n">
        <v>0.0014</v>
      </c>
      <c r="AW1903" s="23" t="s">
        <v>11618</v>
      </c>
      <c r="AX1903" s="23" t="s">
        <v>13562</v>
      </c>
      <c r="AY1903" s="23" t="n">
        <v>20000</v>
      </c>
      <c r="AZ1903" s="23" t="n">
        <v>14</v>
      </c>
      <c r="BA1903" s="23" t="s">
        <v>1465</v>
      </c>
      <c r="BB1903" s="23" t="s">
        <v>11587</v>
      </c>
      <c r="BF1903" s="23" t="s">
        <v>10498</v>
      </c>
      <c r="BG1903" s="1" t="s">
        <v>183</v>
      </c>
    </row>
    <row r="1904" s="23" customFormat="true" ht="12.75" hidden="false" customHeight="false" outlineLevel="0" collapsed="false">
      <c r="A1904" s="23" t="s">
        <v>8673</v>
      </c>
      <c r="B1904" s="23" t="s">
        <v>8674</v>
      </c>
      <c r="C1904" s="40" t="s">
        <v>177</v>
      </c>
      <c r="D1904" s="23" t="s">
        <v>1471</v>
      </c>
      <c r="E1904" s="23" t="s">
        <v>8675</v>
      </c>
      <c r="F1904" s="23" t="s">
        <v>8676</v>
      </c>
      <c r="G1904" s="23" t="n">
        <v>116</v>
      </c>
      <c r="H1904" s="23" t="n">
        <v>10000</v>
      </c>
      <c r="I1904" s="41" t="s">
        <v>180</v>
      </c>
      <c r="K1904" s="23" t="n">
        <v>0</v>
      </c>
      <c r="L1904" s="23" t="n">
        <v>17830</v>
      </c>
      <c r="M1904" s="23" t="n">
        <v>30000</v>
      </c>
      <c r="N1904" s="23" t="n">
        <v>0</v>
      </c>
      <c r="O1904" s="23" t="n">
        <f aca="false">K1904+L1904</f>
        <v>17830</v>
      </c>
      <c r="P1904" s="23" t="n">
        <f aca="false">K1904+L1904+M1904+N1904</f>
        <v>47830</v>
      </c>
      <c r="Q1904" s="23" t="n">
        <v>14612</v>
      </c>
      <c r="R1904" s="23" t="n">
        <v>8903</v>
      </c>
      <c r="S1904" s="23" t="n">
        <v>7711</v>
      </c>
      <c r="T1904" s="23" t="n">
        <v>4369</v>
      </c>
      <c r="U1904" s="23" t="n">
        <f aca="false">IF(I1904="delivery",O1904-SUM(Q1904+R1904),IF(I1904="PO",P1904-SUM(Q1904:R1904)))</f>
        <v>-5685</v>
      </c>
      <c r="V1904" s="43" t="n">
        <v>0.00063</v>
      </c>
      <c r="W1904" s="43" t="n">
        <v>0.00063</v>
      </c>
      <c r="X1904" s="43" t="n">
        <f aca="false">W1904-V1904</f>
        <v>0</v>
      </c>
      <c r="Y1904" s="43"/>
      <c r="Z1904" s="43"/>
      <c r="AA1904" s="43"/>
      <c r="AB1904" s="43"/>
      <c r="AC1904" s="43" t="s">
        <v>10482</v>
      </c>
      <c r="AD1904" s="43"/>
      <c r="AE1904" s="43"/>
      <c r="AF1904" s="43"/>
      <c r="AG1904" s="43" t="n">
        <v>0.0007</v>
      </c>
      <c r="AH1904" s="43" t="s">
        <v>11590</v>
      </c>
      <c r="AI1904" s="63" t="n">
        <v>20000</v>
      </c>
      <c r="AJ1904" s="63" t="n">
        <v>13</v>
      </c>
      <c r="AK1904" s="43" t="s">
        <v>13563</v>
      </c>
      <c r="AL1904" s="43" t="s">
        <v>177</v>
      </c>
      <c r="AM1904" s="43" t="s">
        <v>11592</v>
      </c>
      <c r="AN1904" s="43"/>
      <c r="AO1904" s="43" t="s">
        <v>1471</v>
      </c>
      <c r="AP1904" s="23" t="s">
        <v>3124</v>
      </c>
      <c r="AT1904" s="23" t="s">
        <v>10934</v>
      </c>
      <c r="AV1904" s="23" t="n">
        <v>0.0007</v>
      </c>
      <c r="AW1904" s="23" t="s">
        <v>13564</v>
      </c>
      <c r="AX1904" s="23" t="s">
        <v>13565</v>
      </c>
      <c r="AY1904" s="23" t="n">
        <v>10000</v>
      </c>
      <c r="AZ1904" s="23" t="n">
        <v>8</v>
      </c>
      <c r="BA1904" s="23" t="s">
        <v>1465</v>
      </c>
      <c r="BB1904" s="23" t="s">
        <v>13564</v>
      </c>
      <c r="BF1904" s="23" t="s">
        <v>10498</v>
      </c>
      <c r="BG1904" s="1" t="s">
        <v>183</v>
      </c>
    </row>
    <row r="1905" s="23" customFormat="true" ht="12.75" hidden="false" customHeight="false" outlineLevel="0" collapsed="false">
      <c r="A1905" s="23" t="s">
        <v>8677</v>
      </c>
      <c r="B1905" s="23" t="s">
        <v>8678</v>
      </c>
      <c r="C1905" s="40" t="s">
        <v>177</v>
      </c>
      <c r="D1905" s="23" t="s">
        <v>1471</v>
      </c>
      <c r="E1905" s="23" t="s">
        <v>8679</v>
      </c>
      <c r="F1905" s="23" t="s">
        <v>8680</v>
      </c>
      <c r="G1905" s="23" t="n">
        <v>86</v>
      </c>
      <c r="H1905" s="23" t="n">
        <v>10000</v>
      </c>
      <c r="I1905" s="41" t="s">
        <v>180</v>
      </c>
      <c r="K1905" s="23" t="n">
        <v>0</v>
      </c>
      <c r="L1905" s="23" t="n">
        <v>59096</v>
      </c>
      <c r="M1905" s="23" t="n">
        <v>0</v>
      </c>
      <c r="N1905" s="23" t="n">
        <v>0</v>
      </c>
      <c r="O1905" s="23" t="n">
        <f aca="false">K1905+L1905</f>
        <v>59096</v>
      </c>
      <c r="P1905" s="23" t="n">
        <f aca="false">K1905+L1905+M1905+N1905</f>
        <v>59096</v>
      </c>
      <c r="Q1905" s="23" t="n">
        <v>7054</v>
      </c>
      <c r="R1905" s="23" t="n">
        <v>14018</v>
      </c>
      <c r="S1905" s="23" t="n">
        <v>17533</v>
      </c>
      <c r="T1905" s="23" t="n">
        <v>9570</v>
      </c>
      <c r="U1905" s="23" t="n">
        <f aca="false">IF(I1905="delivery",O1905-SUM(Q1905+R1905),IF(I1905="PO",P1905-SUM(Q1905:R1905)))</f>
        <v>38024</v>
      </c>
      <c r="V1905" s="43" t="n">
        <v>0.0052</v>
      </c>
      <c r="W1905" s="43" t="n">
        <v>0.0052</v>
      </c>
      <c r="X1905" s="43" t="n">
        <f aca="false">W1905-V1905</f>
        <v>0</v>
      </c>
      <c r="Y1905" s="43"/>
      <c r="Z1905" s="43"/>
      <c r="AA1905" s="43"/>
      <c r="AB1905" s="43"/>
      <c r="AC1905" s="43" t="s">
        <v>10482</v>
      </c>
      <c r="AD1905" s="43"/>
      <c r="AE1905" s="43"/>
      <c r="AF1905" s="43"/>
      <c r="AG1905" s="43" t="n">
        <v>0.00036</v>
      </c>
      <c r="AH1905" s="43"/>
      <c r="AI1905" s="63"/>
      <c r="AJ1905" s="63"/>
      <c r="AK1905" s="43"/>
      <c r="AL1905" s="43"/>
      <c r="AM1905" s="43" t="s">
        <v>10492</v>
      </c>
      <c r="AN1905" s="43"/>
      <c r="AO1905" s="43" t="s">
        <v>1471</v>
      </c>
      <c r="AP1905" s="23" t="s">
        <v>3124</v>
      </c>
      <c r="AT1905" s="23" t="s">
        <v>11356</v>
      </c>
      <c r="AV1905" s="23" t="n">
        <v>0.00036</v>
      </c>
      <c r="AW1905" s="23" t="s">
        <v>10494</v>
      </c>
      <c r="AX1905" s="23" t="s">
        <v>13566</v>
      </c>
      <c r="AY1905" s="23" t="n">
        <v>10000</v>
      </c>
      <c r="AZ1905" s="23" t="n">
        <v>22</v>
      </c>
      <c r="BA1905" s="23" t="s">
        <v>177</v>
      </c>
      <c r="BB1905" s="23" t="s">
        <v>10496</v>
      </c>
      <c r="BF1905" s="23" t="s">
        <v>10498</v>
      </c>
      <c r="BG1905" s="1" t="s">
        <v>183</v>
      </c>
    </row>
    <row r="1906" s="23" customFormat="true" ht="12.75" hidden="false" customHeight="false" outlineLevel="0" collapsed="false">
      <c r="A1906" s="23" t="s">
        <v>8681</v>
      </c>
      <c r="B1906" s="23" t="s">
        <v>8682</v>
      </c>
      <c r="C1906" s="40" t="s">
        <v>177</v>
      </c>
      <c r="D1906" s="23" t="s">
        <v>1471</v>
      </c>
      <c r="E1906" s="23" t="s">
        <v>8683</v>
      </c>
      <c r="F1906" s="23" t="s">
        <v>8684</v>
      </c>
      <c r="G1906" s="23" t="n">
        <v>116</v>
      </c>
      <c r="H1906" s="23" t="n">
        <v>10000</v>
      </c>
      <c r="I1906" s="41" t="s">
        <v>180</v>
      </c>
      <c r="K1906" s="23" t="n">
        <v>0</v>
      </c>
      <c r="L1906" s="23" t="n">
        <v>2024077</v>
      </c>
      <c r="M1906" s="23" t="n">
        <v>0</v>
      </c>
      <c r="N1906" s="23" t="n">
        <v>0</v>
      </c>
      <c r="O1906" s="23" t="n">
        <f aca="false">K1906+L1906</f>
        <v>2024077</v>
      </c>
      <c r="P1906" s="23" t="n">
        <f aca="false">K1906+L1906+M1906+N1906</f>
        <v>2024077</v>
      </c>
      <c r="Q1906" s="23" t="n">
        <v>783207</v>
      </c>
      <c r="R1906" s="23" t="n">
        <v>713159</v>
      </c>
      <c r="S1906" s="23" t="n">
        <v>775229</v>
      </c>
      <c r="T1906" s="23" t="n">
        <v>533532</v>
      </c>
      <c r="U1906" s="23" t="n">
        <f aca="false">IF(I1906="delivery",O1906-SUM(Q1906+R1906),IF(I1906="PO",P1906-SUM(Q1906:R1906)))</f>
        <v>527711</v>
      </c>
      <c r="V1906" s="43" t="n">
        <v>0.00053</v>
      </c>
      <c r="W1906" s="43" t="n">
        <v>0.00053</v>
      </c>
      <c r="X1906" s="43" t="n">
        <f aca="false">W1906-V1906</f>
        <v>0</v>
      </c>
      <c r="Y1906" s="43"/>
      <c r="Z1906" s="43"/>
      <c r="AA1906" s="43" t="n">
        <v>0.00052</v>
      </c>
      <c r="AB1906" s="43"/>
      <c r="AC1906" s="43" t="s">
        <v>10482</v>
      </c>
      <c r="AD1906" s="43"/>
      <c r="AE1906" s="43"/>
      <c r="AF1906" s="43"/>
      <c r="AG1906" s="43" t="n">
        <v>0.00036</v>
      </c>
      <c r="AH1906" s="43"/>
      <c r="AI1906" s="63"/>
      <c r="AJ1906" s="63"/>
      <c r="AK1906" s="43"/>
      <c r="AL1906" s="43"/>
      <c r="AM1906" s="43" t="s">
        <v>10492</v>
      </c>
      <c r="AN1906" s="43"/>
      <c r="AO1906" s="43" t="s">
        <v>1471</v>
      </c>
      <c r="AP1906" s="23" t="s">
        <v>3124</v>
      </c>
      <c r="AT1906" s="23" t="s">
        <v>11356</v>
      </c>
      <c r="AV1906" s="23" t="n">
        <v>0.00036</v>
      </c>
      <c r="AW1906" s="23" t="s">
        <v>10494</v>
      </c>
      <c r="AX1906" s="23" t="s">
        <v>13567</v>
      </c>
      <c r="AY1906" s="23" t="n">
        <v>10000</v>
      </c>
      <c r="AZ1906" s="23" t="n">
        <v>2</v>
      </c>
      <c r="BA1906" s="23" t="s">
        <v>177</v>
      </c>
      <c r="BB1906" s="23" t="s">
        <v>10496</v>
      </c>
      <c r="BF1906" s="23" t="s">
        <v>10498</v>
      </c>
      <c r="BG1906" s="1" t="s">
        <v>183</v>
      </c>
    </row>
    <row r="1907" s="23" customFormat="true" ht="12.75" hidden="false" customHeight="false" outlineLevel="0" collapsed="false">
      <c r="A1907" s="23" t="s">
        <v>8685</v>
      </c>
      <c r="B1907" s="23" t="s">
        <v>8686</v>
      </c>
      <c r="C1907" s="40" t="s">
        <v>177</v>
      </c>
      <c r="D1907" s="23" t="s">
        <v>1471</v>
      </c>
      <c r="E1907" s="23" t="s">
        <v>8687</v>
      </c>
      <c r="F1907" s="23" t="s">
        <v>8688</v>
      </c>
      <c r="G1907" s="23" t="n">
        <v>86</v>
      </c>
      <c r="H1907" s="23" t="n">
        <v>10000</v>
      </c>
      <c r="I1907" s="41" t="s">
        <v>180</v>
      </c>
      <c r="K1907" s="23" t="n">
        <v>0</v>
      </c>
      <c r="L1907" s="23" t="n">
        <v>34870</v>
      </c>
      <c r="M1907" s="23" t="n">
        <v>40000</v>
      </c>
      <c r="N1907" s="23" t="n">
        <v>0</v>
      </c>
      <c r="O1907" s="23" t="n">
        <f aca="false">K1907+L1907</f>
        <v>34870</v>
      </c>
      <c r="P1907" s="23" t="n">
        <f aca="false">K1907+L1907+M1907+N1907</f>
        <v>74870</v>
      </c>
      <c r="Q1907" s="23" t="n">
        <v>25961</v>
      </c>
      <c r="R1907" s="23" t="n">
        <v>12214</v>
      </c>
      <c r="S1907" s="23" t="n">
        <v>15288</v>
      </c>
      <c r="T1907" s="23" t="n">
        <v>8747</v>
      </c>
      <c r="U1907" s="23" t="n">
        <f aca="false">IF(I1907="delivery",O1907-SUM(Q1907+R1907),IF(I1907="PO",P1907-SUM(Q1907:R1907)))</f>
        <v>-3305</v>
      </c>
      <c r="V1907" s="43" t="n">
        <v>0.00036</v>
      </c>
      <c r="W1907" s="43" t="n">
        <v>0.00036</v>
      </c>
      <c r="X1907" s="43" t="n">
        <f aca="false">W1907-V1907</f>
        <v>0</v>
      </c>
      <c r="Y1907" s="43"/>
      <c r="Z1907" s="43"/>
      <c r="AA1907" s="43" t="n">
        <v>0.00036</v>
      </c>
      <c r="AB1907" s="43"/>
      <c r="AC1907" s="43" t="s">
        <v>10482</v>
      </c>
      <c r="AD1907" s="43"/>
      <c r="AE1907" s="43"/>
      <c r="AF1907" s="43"/>
      <c r="AG1907" s="43" t="n">
        <v>0.00028</v>
      </c>
      <c r="AH1907" s="43"/>
      <c r="AI1907" s="63"/>
      <c r="AJ1907" s="63"/>
      <c r="AK1907" s="43"/>
      <c r="AL1907" s="43"/>
      <c r="AM1907" s="43" t="s">
        <v>10492</v>
      </c>
      <c r="AN1907" s="43"/>
      <c r="AO1907" s="43" t="s">
        <v>1471</v>
      </c>
      <c r="AP1907" s="23" t="s">
        <v>3124</v>
      </c>
      <c r="AT1907" s="23" t="s">
        <v>10493</v>
      </c>
      <c r="AV1907" s="23" t="n">
        <v>0.00028</v>
      </c>
      <c r="AW1907" s="23" t="s">
        <v>10494</v>
      </c>
      <c r="AX1907" s="23" t="s">
        <v>13568</v>
      </c>
      <c r="AY1907" s="23" t="n">
        <v>10000</v>
      </c>
      <c r="AZ1907" s="23" t="n">
        <v>22</v>
      </c>
      <c r="BA1907" s="23" t="s">
        <v>1465</v>
      </c>
      <c r="BB1907" s="23" t="s">
        <v>10496</v>
      </c>
      <c r="BF1907" s="23" t="s">
        <v>10498</v>
      </c>
      <c r="BG1907" s="1" t="s">
        <v>183</v>
      </c>
    </row>
    <row r="1908" s="23" customFormat="true" ht="12.75" hidden="false" customHeight="false" outlineLevel="0" collapsed="false">
      <c r="A1908" s="23" t="s">
        <v>8689</v>
      </c>
      <c r="B1908" s="23" t="s">
        <v>8690</v>
      </c>
      <c r="C1908" s="40" t="s">
        <v>177</v>
      </c>
      <c r="D1908" s="23" t="s">
        <v>1471</v>
      </c>
      <c r="E1908" s="23" t="s">
        <v>8691</v>
      </c>
      <c r="F1908" s="23" t="s">
        <v>8692</v>
      </c>
      <c r="G1908" s="23" t="n">
        <v>116</v>
      </c>
      <c r="H1908" s="23" t="n">
        <v>10000</v>
      </c>
      <c r="I1908" s="41" t="s">
        <v>180</v>
      </c>
      <c r="K1908" s="23" t="n">
        <v>0</v>
      </c>
      <c r="L1908" s="23" t="n">
        <v>1669549</v>
      </c>
      <c r="M1908" s="23" t="n">
        <v>0</v>
      </c>
      <c r="N1908" s="23" t="n">
        <v>710000</v>
      </c>
      <c r="O1908" s="23" t="n">
        <f aca="false">K1908+L1908</f>
        <v>1669549</v>
      </c>
      <c r="P1908" s="23" t="n">
        <f aca="false">K1908+L1908+M1908+N1908</f>
        <v>2379549</v>
      </c>
      <c r="Q1908" s="23" t="n">
        <v>827920</v>
      </c>
      <c r="R1908" s="23" t="n">
        <v>819683</v>
      </c>
      <c r="S1908" s="23" t="n">
        <v>874569</v>
      </c>
      <c r="T1908" s="23" t="n">
        <v>582721</v>
      </c>
      <c r="U1908" s="23" t="n">
        <f aca="false">IF(I1908="delivery",O1908-SUM(Q1908+R1908),IF(I1908="PO",P1908-SUM(Q1908:R1908)))</f>
        <v>21946</v>
      </c>
      <c r="V1908" s="43" t="n">
        <v>0.00036</v>
      </c>
      <c r="W1908" s="43" t="n">
        <v>0.00057</v>
      </c>
      <c r="X1908" s="43" t="n">
        <f aca="false">W1908-V1908</f>
        <v>0.00021</v>
      </c>
      <c r="Y1908" s="43"/>
      <c r="Z1908" s="43"/>
      <c r="AA1908" s="43" t="n">
        <v>0.00057</v>
      </c>
      <c r="AB1908" s="43"/>
      <c r="AC1908" s="43" t="s">
        <v>10482</v>
      </c>
      <c r="AD1908" s="43"/>
      <c r="AE1908" s="43"/>
      <c r="AF1908" s="43"/>
      <c r="AG1908" s="43" t="n">
        <v>0.00036</v>
      </c>
      <c r="AH1908" s="43"/>
      <c r="AI1908" s="63"/>
      <c r="AJ1908" s="63"/>
      <c r="AK1908" s="43"/>
      <c r="AL1908" s="43"/>
      <c r="AM1908" s="43" t="s">
        <v>11367</v>
      </c>
      <c r="AN1908" s="43"/>
      <c r="AO1908" s="43" t="s">
        <v>1471</v>
      </c>
      <c r="AP1908" s="23" t="s">
        <v>3124</v>
      </c>
      <c r="AT1908" s="23" t="s">
        <v>11356</v>
      </c>
      <c r="AV1908" s="23" t="n">
        <v>0.00036</v>
      </c>
      <c r="AW1908" s="23" t="s">
        <v>10494</v>
      </c>
      <c r="AX1908" s="23" t="s">
        <v>13569</v>
      </c>
      <c r="AY1908" s="23" t="n">
        <v>10000</v>
      </c>
      <c r="AZ1908" s="23" t="n">
        <v>4</v>
      </c>
      <c r="BA1908" s="23" t="s">
        <v>177</v>
      </c>
      <c r="BB1908" s="23" t="s">
        <v>10496</v>
      </c>
      <c r="BF1908" s="23" t="s">
        <v>10498</v>
      </c>
      <c r="BG1908" s="1" t="s">
        <v>183</v>
      </c>
    </row>
    <row r="1909" s="23" customFormat="true" ht="12.75" hidden="false" customHeight="false" outlineLevel="0" collapsed="false">
      <c r="A1909" s="23" t="s">
        <v>8693</v>
      </c>
      <c r="B1909" s="23" t="s">
        <v>8694</v>
      </c>
      <c r="C1909" s="40" t="s">
        <v>177</v>
      </c>
      <c r="D1909" s="23" t="s">
        <v>1471</v>
      </c>
      <c r="E1909" s="23" t="s">
        <v>8695</v>
      </c>
      <c r="F1909" s="23" t="s">
        <v>8696</v>
      </c>
      <c r="G1909" s="23" t="n">
        <v>116</v>
      </c>
      <c r="H1909" s="23" t="n">
        <v>10000</v>
      </c>
      <c r="I1909" s="41" t="s">
        <v>180</v>
      </c>
      <c r="K1909" s="23" t="n">
        <v>0</v>
      </c>
      <c r="L1909" s="23" t="n">
        <v>1609105</v>
      </c>
      <c r="M1909" s="23" t="n">
        <v>0</v>
      </c>
      <c r="N1909" s="23" t="n">
        <v>100000</v>
      </c>
      <c r="O1909" s="23" t="n">
        <f aca="false">K1909+L1909</f>
        <v>1609105</v>
      </c>
      <c r="P1909" s="23" t="n">
        <f aca="false">K1909+L1909+M1909+N1909</f>
        <v>1709105</v>
      </c>
      <c r="Q1909" s="23" t="n">
        <v>857384</v>
      </c>
      <c r="R1909" s="23" t="n">
        <v>695361</v>
      </c>
      <c r="S1909" s="23" t="n">
        <v>809701</v>
      </c>
      <c r="T1909" s="23" t="n">
        <v>519534</v>
      </c>
      <c r="U1909" s="23" t="n">
        <f aca="false">IF(I1909="delivery",O1909-SUM(Q1909+R1909),IF(I1909="PO",P1909-SUM(Q1909:R1909)))</f>
        <v>56360</v>
      </c>
      <c r="V1909" s="43" t="n">
        <v>0.00077</v>
      </c>
      <c r="W1909" s="43" t="n">
        <v>0.00077</v>
      </c>
      <c r="X1909" s="43" t="n">
        <f aca="false">W1909-V1909</f>
        <v>0</v>
      </c>
      <c r="Y1909" s="43"/>
      <c r="Z1909" s="43"/>
      <c r="AA1909" s="43" t="n">
        <v>0.00036</v>
      </c>
      <c r="AB1909" s="43"/>
      <c r="AC1909" s="43" t="s">
        <v>10482</v>
      </c>
      <c r="AD1909" s="43"/>
      <c r="AE1909" s="43"/>
      <c r="AF1909" s="43"/>
      <c r="AG1909" s="43" t="n">
        <v>0.00036</v>
      </c>
      <c r="AH1909" s="43"/>
      <c r="AI1909" s="63"/>
      <c r="AJ1909" s="63"/>
      <c r="AK1909" s="43"/>
      <c r="AL1909" s="43"/>
      <c r="AM1909" s="43" t="s">
        <v>10492</v>
      </c>
      <c r="AN1909" s="43"/>
      <c r="AO1909" s="43" t="s">
        <v>1471</v>
      </c>
      <c r="AP1909" s="23" t="s">
        <v>3124</v>
      </c>
      <c r="AT1909" s="23" t="s">
        <v>11356</v>
      </c>
      <c r="AV1909" s="23" t="n">
        <v>0.00036</v>
      </c>
      <c r="AW1909" s="23" t="s">
        <v>10494</v>
      </c>
      <c r="AX1909" s="23" t="s">
        <v>13570</v>
      </c>
      <c r="AY1909" s="23" t="n">
        <v>60000</v>
      </c>
      <c r="AZ1909" s="23" t="n">
        <v>24</v>
      </c>
      <c r="BA1909" s="23" t="s">
        <v>1465</v>
      </c>
      <c r="BB1909" s="23" t="s">
        <v>13571</v>
      </c>
      <c r="BF1909" s="23" t="s">
        <v>10498</v>
      </c>
      <c r="BG1909" s="1" t="s">
        <v>183</v>
      </c>
    </row>
    <row r="1910" s="23" customFormat="true" ht="12.75" hidden="false" customHeight="false" outlineLevel="0" collapsed="false">
      <c r="A1910" s="23" t="s">
        <v>8697</v>
      </c>
      <c r="B1910" s="23" t="s">
        <v>8698</v>
      </c>
      <c r="C1910" s="40" t="s">
        <v>177</v>
      </c>
      <c r="D1910" s="23" t="s">
        <v>1471</v>
      </c>
      <c r="E1910" s="23" t="s">
        <v>8699</v>
      </c>
      <c r="F1910" s="23" t="s">
        <v>8700</v>
      </c>
      <c r="G1910" s="23" t="n">
        <v>86</v>
      </c>
      <c r="H1910" s="23" t="n">
        <v>10000</v>
      </c>
      <c r="I1910" s="41" t="s">
        <v>180</v>
      </c>
      <c r="K1910" s="23" t="n">
        <v>0</v>
      </c>
      <c r="L1910" s="23" t="n">
        <v>610678</v>
      </c>
      <c r="M1910" s="23" t="n">
        <v>0</v>
      </c>
      <c r="N1910" s="23" t="n">
        <v>0</v>
      </c>
      <c r="O1910" s="23" t="n">
        <f aca="false">K1910+L1910</f>
        <v>610678</v>
      </c>
      <c r="P1910" s="23" t="n">
        <f aca="false">K1910+L1910+M1910+N1910</f>
        <v>610678</v>
      </c>
      <c r="Q1910" s="23" t="n">
        <v>58935</v>
      </c>
      <c r="R1910" s="23" t="n">
        <v>75215</v>
      </c>
      <c r="S1910" s="23" t="n">
        <v>77932</v>
      </c>
      <c r="T1910" s="23" t="n">
        <v>48140</v>
      </c>
      <c r="U1910" s="23" t="n">
        <f aca="false">IF(I1910="delivery",O1910-SUM(Q1910+R1910),IF(I1910="PO",P1910-SUM(Q1910:R1910)))</f>
        <v>476528</v>
      </c>
      <c r="V1910" s="43" t="n">
        <v>0.00061</v>
      </c>
      <c r="W1910" s="43" t="n">
        <v>0.00061</v>
      </c>
      <c r="X1910" s="43" t="n">
        <f aca="false">W1910-V1910</f>
        <v>0</v>
      </c>
      <c r="Y1910" s="43"/>
      <c r="Z1910" s="43"/>
      <c r="AA1910" s="43" t="n">
        <v>0.00052</v>
      </c>
      <c r="AB1910" s="43"/>
      <c r="AC1910" s="43" t="s">
        <v>10482</v>
      </c>
      <c r="AD1910" s="43"/>
      <c r="AE1910" s="43"/>
      <c r="AF1910" s="43"/>
      <c r="AG1910" s="43" t="n">
        <v>0.00061</v>
      </c>
      <c r="AH1910" s="43" t="s">
        <v>11590</v>
      </c>
      <c r="AI1910" s="63" t="n">
        <v>20000</v>
      </c>
      <c r="AJ1910" s="63" t="n">
        <v>16</v>
      </c>
      <c r="AK1910" s="43" t="s">
        <v>13572</v>
      </c>
      <c r="AL1910" s="43"/>
      <c r="AM1910" s="71" t="s">
        <v>11607</v>
      </c>
      <c r="AN1910" s="43"/>
      <c r="AO1910" s="43" t="s">
        <v>1471</v>
      </c>
      <c r="AP1910" s="23" t="s">
        <v>3124</v>
      </c>
      <c r="AT1910" s="23" t="s">
        <v>11356</v>
      </c>
      <c r="AV1910" s="23" t="n">
        <v>0.00088</v>
      </c>
      <c r="AW1910" s="23" t="s">
        <v>11608</v>
      </c>
      <c r="AX1910" s="23" t="s">
        <v>13573</v>
      </c>
      <c r="AY1910" s="23" t="s">
        <v>13574</v>
      </c>
      <c r="AZ1910" s="23" t="s">
        <v>11611</v>
      </c>
      <c r="BA1910" s="23" t="s">
        <v>1465</v>
      </c>
      <c r="BB1910" s="23" t="s">
        <v>11612</v>
      </c>
      <c r="BC1910" s="23" t="s">
        <v>13575</v>
      </c>
      <c r="BF1910" s="23" t="s">
        <v>10498</v>
      </c>
      <c r="BG1910" s="1" t="s">
        <v>183</v>
      </c>
    </row>
    <row r="1911" s="23" customFormat="true" ht="12.75" hidden="false" customHeight="false" outlineLevel="0" collapsed="false">
      <c r="A1911" s="23" t="s">
        <v>8701</v>
      </c>
      <c r="B1911" s="23" t="s">
        <v>8702</v>
      </c>
      <c r="C1911" s="40" t="s">
        <v>177</v>
      </c>
      <c r="D1911" s="23" t="s">
        <v>1471</v>
      </c>
      <c r="E1911" s="23" t="s">
        <v>8703</v>
      </c>
      <c r="F1911" s="23" t="s">
        <v>8704</v>
      </c>
      <c r="G1911" s="23" t="n">
        <v>116</v>
      </c>
      <c r="H1911" s="23" t="n">
        <v>10000</v>
      </c>
      <c r="I1911" s="41" t="s">
        <v>180</v>
      </c>
      <c r="K1911" s="23" t="n">
        <v>0</v>
      </c>
      <c r="L1911" s="23" t="n">
        <v>36996</v>
      </c>
      <c r="M1911" s="23" t="n">
        <v>0</v>
      </c>
      <c r="N1911" s="23" t="n">
        <v>0</v>
      </c>
      <c r="O1911" s="23" t="n">
        <f aca="false">K1911+L1911</f>
        <v>36996</v>
      </c>
      <c r="P1911" s="23" t="n">
        <f aca="false">K1911+L1911+M1911+N1911</f>
        <v>36996</v>
      </c>
      <c r="Q1911" s="23" t="n">
        <v>4404</v>
      </c>
      <c r="R1911" s="23" t="n">
        <v>6016</v>
      </c>
      <c r="S1911" s="23" t="n">
        <v>6523</v>
      </c>
      <c r="T1911" s="23" t="n">
        <v>2997</v>
      </c>
      <c r="U1911" s="23" t="n">
        <f aca="false">IF(I1911="delivery",O1911-SUM(Q1911+R1911),IF(I1911="PO",P1911-SUM(Q1911:R1911)))</f>
        <v>26576</v>
      </c>
      <c r="V1911" s="43" t="n">
        <v>0.00063</v>
      </c>
      <c r="W1911" s="43" t="n">
        <v>0.00063</v>
      </c>
      <c r="X1911" s="43" t="n">
        <f aca="false">W1911-V1911</f>
        <v>0</v>
      </c>
      <c r="Y1911" s="43"/>
      <c r="Z1911" s="43"/>
      <c r="AA1911" s="43"/>
      <c r="AB1911" s="43"/>
      <c r="AC1911" s="43" t="s">
        <v>10482</v>
      </c>
      <c r="AD1911" s="43"/>
      <c r="AE1911" s="43"/>
      <c r="AF1911" s="43"/>
      <c r="AG1911" s="43" t="n">
        <v>0.00036</v>
      </c>
      <c r="AH1911" s="43"/>
      <c r="AI1911" s="63"/>
      <c r="AJ1911" s="63"/>
      <c r="AK1911" s="43"/>
      <c r="AL1911" s="43"/>
      <c r="AM1911" s="43" t="s">
        <v>10492</v>
      </c>
      <c r="AN1911" s="43"/>
      <c r="AO1911" s="43" t="s">
        <v>1471</v>
      </c>
      <c r="AP1911" s="23" t="s">
        <v>3124</v>
      </c>
      <c r="AT1911" s="23" t="s">
        <v>11356</v>
      </c>
      <c r="AV1911" s="23" t="n">
        <v>0.00036</v>
      </c>
      <c r="AW1911" s="23" t="s">
        <v>10494</v>
      </c>
      <c r="AX1911" s="23" t="s">
        <v>13576</v>
      </c>
      <c r="AY1911" s="23" t="n">
        <v>10000</v>
      </c>
      <c r="AZ1911" s="23" t="n">
        <v>22</v>
      </c>
      <c r="BA1911" s="23" t="s">
        <v>177</v>
      </c>
      <c r="BB1911" s="23" t="s">
        <v>10496</v>
      </c>
      <c r="BF1911" s="23" t="s">
        <v>10498</v>
      </c>
      <c r="BG1911" s="1" t="s">
        <v>183</v>
      </c>
    </row>
    <row r="1912" s="23" customFormat="true" ht="12.75" hidden="false" customHeight="false" outlineLevel="0" collapsed="false">
      <c r="A1912" s="23" t="s">
        <v>8705</v>
      </c>
      <c r="B1912" s="23" t="s">
        <v>8706</v>
      </c>
      <c r="C1912" s="40" t="s">
        <v>177</v>
      </c>
      <c r="D1912" s="23" t="s">
        <v>1471</v>
      </c>
      <c r="E1912" s="23" t="s">
        <v>8707</v>
      </c>
      <c r="F1912" s="23" t="s">
        <v>8708</v>
      </c>
      <c r="G1912" s="23" t="n">
        <v>116</v>
      </c>
      <c r="H1912" s="23" t="n">
        <v>10000</v>
      </c>
      <c r="I1912" s="41" t="s">
        <v>180</v>
      </c>
      <c r="K1912" s="23" t="n">
        <v>0</v>
      </c>
      <c r="L1912" s="23" t="n">
        <v>65936</v>
      </c>
      <c r="M1912" s="23" t="n">
        <v>0</v>
      </c>
      <c r="N1912" s="23" t="n">
        <v>0</v>
      </c>
      <c r="O1912" s="23" t="n">
        <f aca="false">K1912+L1912</f>
        <v>65936</v>
      </c>
      <c r="P1912" s="23" t="n">
        <f aca="false">K1912+L1912+M1912+N1912</f>
        <v>65936</v>
      </c>
      <c r="Q1912" s="23" t="n">
        <v>860</v>
      </c>
      <c r="R1912" s="23" t="n">
        <v>708</v>
      </c>
      <c r="S1912" s="23" t="n">
        <v>940</v>
      </c>
      <c r="T1912" s="23" t="n">
        <v>260</v>
      </c>
      <c r="U1912" s="23" t="n">
        <f aca="false">IF(I1912="delivery",O1912-SUM(Q1912+R1912),IF(I1912="PO",P1912-SUM(Q1912:R1912)))</f>
        <v>64368</v>
      </c>
      <c r="V1912" s="43" t="n">
        <v>0.00069</v>
      </c>
      <c r="W1912" s="43" t="n">
        <v>0.00069</v>
      </c>
      <c r="X1912" s="43" t="n">
        <f aca="false">W1912-V1912</f>
        <v>0</v>
      </c>
      <c r="Y1912" s="43"/>
      <c r="Z1912" s="43"/>
      <c r="AA1912" s="43"/>
      <c r="AB1912" s="43"/>
      <c r="AC1912" s="43" t="s">
        <v>10482</v>
      </c>
      <c r="AD1912" s="43"/>
      <c r="AE1912" s="43"/>
      <c r="AF1912" s="43"/>
      <c r="AG1912" s="43" t="n">
        <v>0.00036</v>
      </c>
      <c r="AH1912" s="43"/>
      <c r="AI1912" s="63"/>
      <c r="AJ1912" s="63"/>
      <c r="AK1912" s="43"/>
      <c r="AL1912" s="43"/>
      <c r="AM1912" s="43" t="s">
        <v>10492</v>
      </c>
      <c r="AN1912" s="43"/>
      <c r="AO1912" s="43" t="s">
        <v>1471</v>
      </c>
      <c r="AP1912" s="23" t="s">
        <v>3124</v>
      </c>
      <c r="AT1912" s="23" t="s">
        <v>11356</v>
      </c>
      <c r="AV1912" s="23" t="n">
        <v>0.00036</v>
      </c>
      <c r="AW1912" s="23" t="s">
        <v>10494</v>
      </c>
      <c r="AX1912" s="23" t="s">
        <v>13577</v>
      </c>
      <c r="AY1912" s="23" t="n">
        <v>10000</v>
      </c>
      <c r="AZ1912" s="23" t="n">
        <v>22</v>
      </c>
      <c r="BA1912" s="23" t="s">
        <v>177</v>
      </c>
      <c r="BB1912" s="23" t="s">
        <v>10496</v>
      </c>
      <c r="BF1912" s="23" t="s">
        <v>10498</v>
      </c>
      <c r="BG1912" s="1" t="s">
        <v>183</v>
      </c>
    </row>
    <row r="1913" s="23" customFormat="true" ht="12.75" hidden="false" customHeight="false" outlineLevel="0" collapsed="false">
      <c r="A1913" s="23" t="s">
        <v>8709</v>
      </c>
      <c r="B1913" s="23" t="s">
        <v>8710</v>
      </c>
      <c r="C1913" s="40" t="s">
        <v>177</v>
      </c>
      <c r="D1913" s="23" t="s">
        <v>1471</v>
      </c>
      <c r="E1913" s="23" t="s">
        <v>8711</v>
      </c>
      <c r="F1913" s="23" t="s">
        <v>8712</v>
      </c>
      <c r="G1913" s="23" t="n">
        <v>116</v>
      </c>
      <c r="H1913" s="23" t="n">
        <v>10000</v>
      </c>
      <c r="I1913" s="41" t="s">
        <v>180</v>
      </c>
      <c r="K1913" s="23" t="n">
        <v>0</v>
      </c>
      <c r="L1913" s="23" t="n">
        <v>37793</v>
      </c>
      <c r="M1913" s="23" t="n">
        <v>0</v>
      </c>
      <c r="N1913" s="23" t="n">
        <v>40000</v>
      </c>
      <c r="O1913" s="23" t="n">
        <f aca="false">K1913+L1913</f>
        <v>37793</v>
      </c>
      <c r="P1913" s="23" t="n">
        <f aca="false">K1913+L1913+M1913+N1913</f>
        <v>77793</v>
      </c>
      <c r="Q1913" s="23" t="n">
        <v>3680</v>
      </c>
      <c r="R1913" s="23" t="n">
        <v>5169</v>
      </c>
      <c r="S1913" s="23" t="n">
        <v>10426</v>
      </c>
      <c r="T1913" s="23" t="n">
        <v>5270</v>
      </c>
      <c r="U1913" s="23" t="n">
        <f aca="false">IF(I1913="delivery",O1913-SUM(Q1913+R1913),IF(I1913="PO",P1913-SUM(Q1913:R1913)))</f>
        <v>28944</v>
      </c>
      <c r="V1913" s="43" t="n">
        <v>0.00068</v>
      </c>
      <c r="W1913" s="43" t="n">
        <v>0.00068</v>
      </c>
      <c r="X1913" s="43" t="n">
        <f aca="false">W1913-V1913</f>
        <v>0</v>
      </c>
      <c r="Y1913" s="43"/>
      <c r="Z1913" s="43"/>
      <c r="AA1913" s="43"/>
      <c r="AB1913" s="43"/>
      <c r="AC1913" s="43" t="s">
        <v>10482</v>
      </c>
      <c r="AD1913" s="43"/>
      <c r="AE1913" s="43"/>
      <c r="AF1913" s="43"/>
      <c r="AG1913" s="43" t="n">
        <v>0.00036</v>
      </c>
      <c r="AH1913" s="43"/>
      <c r="AI1913" s="63"/>
      <c r="AJ1913" s="63"/>
      <c r="AK1913" s="43"/>
      <c r="AL1913" s="43"/>
      <c r="AM1913" s="43" t="s">
        <v>10492</v>
      </c>
      <c r="AN1913" s="43"/>
      <c r="AO1913" s="43" t="s">
        <v>1471</v>
      </c>
      <c r="AP1913" s="23" t="s">
        <v>3124</v>
      </c>
      <c r="AT1913" s="23" t="s">
        <v>11356</v>
      </c>
      <c r="AV1913" s="23" t="n">
        <v>0.00036</v>
      </c>
      <c r="AW1913" s="23" t="s">
        <v>10494</v>
      </c>
      <c r="AX1913" s="23" t="s">
        <v>13578</v>
      </c>
      <c r="AY1913" s="23" t="n">
        <v>10000</v>
      </c>
      <c r="AZ1913" s="23" t="n">
        <v>22</v>
      </c>
      <c r="BA1913" s="23" t="s">
        <v>177</v>
      </c>
      <c r="BB1913" s="23" t="s">
        <v>10496</v>
      </c>
      <c r="BF1913" s="23" t="s">
        <v>10498</v>
      </c>
      <c r="BG1913" s="1" t="s">
        <v>183</v>
      </c>
    </row>
    <row r="1914" s="23" customFormat="true" ht="12.75" hidden="false" customHeight="false" outlineLevel="0" collapsed="false">
      <c r="A1914" s="23" t="s">
        <v>8713</v>
      </c>
      <c r="B1914" s="23" t="s">
        <v>8714</v>
      </c>
      <c r="C1914" s="40" t="s">
        <v>177</v>
      </c>
      <c r="D1914" s="23" t="s">
        <v>1471</v>
      </c>
      <c r="E1914" s="23" t="s">
        <v>8715</v>
      </c>
      <c r="F1914" s="23" t="s">
        <v>8716</v>
      </c>
      <c r="G1914" s="23" t="n">
        <v>116</v>
      </c>
      <c r="H1914" s="23" t="n">
        <v>10000</v>
      </c>
      <c r="I1914" s="41" t="s">
        <v>180</v>
      </c>
      <c r="K1914" s="23" t="n">
        <v>0</v>
      </c>
      <c r="L1914" s="23" t="n">
        <v>25041</v>
      </c>
      <c r="M1914" s="23" t="n">
        <v>0</v>
      </c>
      <c r="N1914" s="23" t="n">
        <v>0</v>
      </c>
      <c r="O1914" s="23" t="n">
        <f aca="false">K1914+L1914</f>
        <v>25041</v>
      </c>
      <c r="P1914" s="23" t="n">
        <f aca="false">K1914+L1914+M1914+N1914</f>
        <v>25041</v>
      </c>
      <c r="Q1914" s="23" t="n">
        <v>2633</v>
      </c>
      <c r="R1914" s="23" t="n">
        <v>2272</v>
      </c>
      <c r="S1914" s="23" t="n">
        <v>2525</v>
      </c>
      <c r="T1914" s="23" t="n">
        <v>1212</v>
      </c>
      <c r="U1914" s="23" t="n">
        <f aca="false">IF(I1914="delivery",O1914-SUM(Q1914+R1914),IF(I1914="PO",P1914-SUM(Q1914:R1914)))</f>
        <v>20136</v>
      </c>
      <c r="V1914" s="43" t="n">
        <v>0.00061</v>
      </c>
      <c r="W1914" s="43" t="n">
        <v>0.00061</v>
      </c>
      <c r="X1914" s="43" t="n">
        <f aca="false">W1914-V1914</f>
        <v>0</v>
      </c>
      <c r="Y1914" s="43"/>
      <c r="Z1914" s="43"/>
      <c r="AA1914" s="43"/>
      <c r="AB1914" s="43"/>
      <c r="AC1914" s="43" t="s">
        <v>10482</v>
      </c>
      <c r="AD1914" s="43"/>
      <c r="AE1914" s="43"/>
      <c r="AF1914" s="43"/>
      <c r="AG1914" s="43" t="n">
        <v>0.00036</v>
      </c>
      <c r="AH1914" s="43"/>
      <c r="AI1914" s="63"/>
      <c r="AJ1914" s="63"/>
      <c r="AK1914" s="43"/>
      <c r="AL1914" s="43"/>
      <c r="AM1914" s="43" t="s">
        <v>10492</v>
      </c>
      <c r="AN1914" s="43"/>
      <c r="AO1914" s="43" t="s">
        <v>1471</v>
      </c>
      <c r="AP1914" s="23" t="s">
        <v>3124</v>
      </c>
      <c r="AT1914" s="23" t="s">
        <v>11356</v>
      </c>
      <c r="AV1914" s="23" t="n">
        <v>0.00036</v>
      </c>
      <c r="AW1914" s="23" t="s">
        <v>10494</v>
      </c>
      <c r="AX1914" s="23" t="s">
        <v>13579</v>
      </c>
      <c r="AY1914" s="23" t="n">
        <v>10000</v>
      </c>
      <c r="AZ1914" s="23" t="n">
        <v>22</v>
      </c>
      <c r="BA1914" s="23" t="s">
        <v>177</v>
      </c>
      <c r="BB1914" s="23" t="s">
        <v>10496</v>
      </c>
      <c r="BF1914" s="23" t="s">
        <v>10498</v>
      </c>
      <c r="BG1914" s="1" t="s">
        <v>183</v>
      </c>
    </row>
    <row r="1915" s="23" customFormat="true" ht="12.75" hidden="false" customHeight="false" outlineLevel="0" collapsed="false">
      <c r="A1915" s="23" t="s">
        <v>8717</v>
      </c>
      <c r="B1915" s="23" t="s">
        <v>8718</v>
      </c>
      <c r="C1915" s="40" t="s">
        <v>177</v>
      </c>
      <c r="D1915" s="23" t="s">
        <v>1471</v>
      </c>
      <c r="E1915" s="23" t="s">
        <v>8719</v>
      </c>
      <c r="F1915" s="23" t="s">
        <v>8720</v>
      </c>
      <c r="G1915" s="23" t="n">
        <v>116</v>
      </c>
      <c r="H1915" s="23" t="n">
        <v>10000</v>
      </c>
      <c r="I1915" s="41" t="s">
        <v>180</v>
      </c>
      <c r="K1915" s="23" t="n">
        <v>0</v>
      </c>
      <c r="L1915" s="23" t="n">
        <v>1396594</v>
      </c>
      <c r="M1915" s="23" t="n">
        <v>390000</v>
      </c>
      <c r="N1915" s="23" t="n">
        <v>100000</v>
      </c>
      <c r="O1915" s="23" t="n">
        <f aca="false">K1915+L1915</f>
        <v>1396594</v>
      </c>
      <c r="P1915" s="23" t="n">
        <f aca="false">K1915+L1915+M1915+N1915</f>
        <v>1886594</v>
      </c>
      <c r="Q1915" s="23" t="n">
        <v>851283</v>
      </c>
      <c r="R1915" s="23" t="n">
        <v>848680</v>
      </c>
      <c r="S1915" s="23" t="n">
        <v>987226</v>
      </c>
      <c r="T1915" s="23" t="n">
        <v>577636</v>
      </c>
      <c r="U1915" s="23" t="n">
        <f aca="false">IF(I1915="delivery",O1915-SUM(Q1915+R1915),IF(I1915="PO",P1915-SUM(Q1915:R1915)))</f>
        <v>-303369</v>
      </c>
      <c r="V1915" s="43" t="n">
        <v>0.00043</v>
      </c>
      <c r="W1915" s="43" t="n">
        <v>0.00053</v>
      </c>
      <c r="X1915" s="43" t="n">
        <f aca="false">W1915-V1915</f>
        <v>0.0001</v>
      </c>
      <c r="Y1915" s="43"/>
      <c r="Z1915" s="43"/>
      <c r="AA1915" s="43" t="n">
        <v>0.00053</v>
      </c>
      <c r="AB1915" s="43"/>
      <c r="AC1915" s="43" t="s">
        <v>10482</v>
      </c>
      <c r="AD1915" s="43"/>
      <c r="AE1915" s="43"/>
      <c r="AF1915" s="43"/>
      <c r="AG1915" s="43" t="n">
        <v>0.00053</v>
      </c>
      <c r="AH1915" s="43"/>
      <c r="AI1915" s="63"/>
      <c r="AJ1915" s="63"/>
      <c r="AK1915" s="43"/>
      <c r="AL1915" s="43"/>
      <c r="AM1915" s="43" t="s">
        <v>11665</v>
      </c>
      <c r="AN1915" s="43"/>
      <c r="AO1915" s="43" t="s">
        <v>1471</v>
      </c>
      <c r="AP1915" s="23" t="s">
        <v>3124</v>
      </c>
      <c r="AT1915" s="23" t="s">
        <v>10493</v>
      </c>
      <c r="AV1915" s="23" t="n">
        <v>0.00053</v>
      </c>
      <c r="AW1915" s="23" t="s">
        <v>10494</v>
      </c>
      <c r="AX1915" s="23" t="s">
        <v>13580</v>
      </c>
      <c r="AY1915" s="23" t="n">
        <v>10000</v>
      </c>
      <c r="AZ1915" s="23" t="n">
        <v>22</v>
      </c>
      <c r="BA1915" s="23" t="s">
        <v>1465</v>
      </c>
      <c r="BB1915" s="23" t="s">
        <v>10496</v>
      </c>
      <c r="BF1915" s="23" t="s">
        <v>10498</v>
      </c>
      <c r="BG1915" s="1" t="s">
        <v>183</v>
      </c>
    </row>
    <row r="1916" s="23" customFormat="true" ht="12.75" hidden="false" customHeight="false" outlineLevel="0" collapsed="false">
      <c r="A1916" s="23" t="s">
        <v>8721</v>
      </c>
      <c r="B1916" s="23" t="s">
        <v>8722</v>
      </c>
      <c r="C1916" s="40" t="s">
        <v>177</v>
      </c>
      <c r="D1916" s="23" t="s">
        <v>1471</v>
      </c>
      <c r="E1916" s="23" t="s">
        <v>8723</v>
      </c>
      <c r="F1916" s="23" t="s">
        <v>8724</v>
      </c>
      <c r="G1916" s="23" t="n">
        <v>86</v>
      </c>
      <c r="H1916" s="23" t="n">
        <v>10000</v>
      </c>
      <c r="I1916" s="41" t="s">
        <v>180</v>
      </c>
      <c r="K1916" s="23" t="n">
        <v>0</v>
      </c>
      <c r="L1916" s="23" t="n">
        <v>32989</v>
      </c>
      <c r="M1916" s="23" t="n">
        <v>0</v>
      </c>
      <c r="N1916" s="23" t="n">
        <v>0</v>
      </c>
      <c r="O1916" s="23" t="n">
        <f aca="false">K1916+L1916</f>
        <v>32989</v>
      </c>
      <c r="P1916" s="23" t="n">
        <f aca="false">K1916+L1916+M1916+N1916</f>
        <v>32989</v>
      </c>
      <c r="Q1916" s="23" t="n">
        <v>5712</v>
      </c>
      <c r="R1916" s="23" t="n">
        <v>4028</v>
      </c>
      <c r="S1916" s="23" t="n">
        <v>4585</v>
      </c>
      <c r="T1916" s="23" t="n">
        <v>2878</v>
      </c>
      <c r="U1916" s="23" t="n">
        <f aca="false">IF(I1916="delivery",O1916-SUM(Q1916+R1916),IF(I1916="PO",P1916-SUM(Q1916:R1916)))</f>
        <v>23249</v>
      </c>
      <c r="V1916" s="43" t="n">
        <v>0.00082</v>
      </c>
      <c r="W1916" s="43" t="n">
        <v>0.00082</v>
      </c>
      <c r="X1916" s="43" t="n">
        <f aca="false">W1916-V1916</f>
        <v>0</v>
      </c>
      <c r="Y1916" s="43"/>
      <c r="Z1916" s="43"/>
      <c r="AA1916" s="43"/>
      <c r="AB1916" s="43"/>
      <c r="AC1916" s="43" t="s">
        <v>10482</v>
      </c>
      <c r="AD1916" s="43"/>
      <c r="AE1916" s="43"/>
      <c r="AF1916" s="43"/>
      <c r="AG1916" s="43" t="n">
        <v>0.00036</v>
      </c>
      <c r="AH1916" s="43"/>
      <c r="AI1916" s="63"/>
      <c r="AJ1916" s="63"/>
      <c r="AK1916" s="43"/>
      <c r="AL1916" s="43"/>
      <c r="AM1916" s="43" t="s">
        <v>10492</v>
      </c>
      <c r="AN1916" s="43"/>
      <c r="AO1916" s="43" t="s">
        <v>1471</v>
      </c>
      <c r="AP1916" s="23" t="s">
        <v>3124</v>
      </c>
      <c r="AT1916" s="23" t="s">
        <v>11356</v>
      </c>
      <c r="AV1916" s="23" t="n">
        <v>0.00036</v>
      </c>
      <c r="AW1916" s="23" t="s">
        <v>10494</v>
      </c>
      <c r="AX1916" s="23" t="s">
        <v>13581</v>
      </c>
      <c r="AY1916" s="23" t="n">
        <v>10000</v>
      </c>
      <c r="AZ1916" s="23" t="n">
        <v>22</v>
      </c>
      <c r="BA1916" s="23" t="s">
        <v>177</v>
      </c>
      <c r="BB1916" s="23" t="s">
        <v>10496</v>
      </c>
      <c r="BF1916" s="23" t="s">
        <v>10498</v>
      </c>
      <c r="BG1916" s="1" t="s">
        <v>183</v>
      </c>
    </row>
    <row r="1917" s="23" customFormat="true" ht="12.75" hidden="false" customHeight="false" outlineLevel="0" collapsed="false">
      <c r="A1917" s="23" t="s">
        <v>8725</v>
      </c>
      <c r="B1917" s="23" t="s">
        <v>8726</v>
      </c>
      <c r="C1917" s="40" t="s">
        <v>177</v>
      </c>
      <c r="D1917" s="23" t="s">
        <v>1471</v>
      </c>
      <c r="E1917" s="23" t="s">
        <v>8727</v>
      </c>
      <c r="F1917" s="23" t="s">
        <v>8728</v>
      </c>
      <c r="G1917" s="23" t="n">
        <v>86</v>
      </c>
      <c r="H1917" s="23" t="n">
        <v>10000</v>
      </c>
      <c r="I1917" s="41" t="s">
        <v>180</v>
      </c>
      <c r="K1917" s="23" t="n">
        <v>0</v>
      </c>
      <c r="L1917" s="23" t="n">
        <v>646561</v>
      </c>
      <c r="M1917" s="23" t="n">
        <v>540000</v>
      </c>
      <c r="N1917" s="23" t="n">
        <v>100000</v>
      </c>
      <c r="O1917" s="23" t="n">
        <f aca="false">K1917+L1917</f>
        <v>646561</v>
      </c>
      <c r="P1917" s="23" t="n">
        <f aca="false">K1917+L1917+M1917+N1917</f>
        <v>1286561</v>
      </c>
      <c r="Q1917" s="23" t="n">
        <v>541762</v>
      </c>
      <c r="R1917" s="23" t="n">
        <v>594139</v>
      </c>
      <c r="S1917" s="23" t="n">
        <v>643627</v>
      </c>
      <c r="T1917" s="23" t="n">
        <v>446902</v>
      </c>
      <c r="U1917" s="23" t="n">
        <f aca="false">IF(I1917="delivery",O1917-SUM(Q1917+R1917),IF(I1917="PO",P1917-SUM(Q1917:R1917)))</f>
        <v>-489340</v>
      </c>
      <c r="V1917" s="43" t="n">
        <v>0.00036</v>
      </c>
      <c r="W1917" s="43" t="n">
        <v>0.00036</v>
      </c>
      <c r="X1917" s="43" t="n">
        <f aca="false">W1917-V1917</f>
        <v>0</v>
      </c>
      <c r="Y1917" s="43"/>
      <c r="Z1917" s="43"/>
      <c r="AA1917" s="43" t="n">
        <v>0.0004</v>
      </c>
      <c r="AB1917" s="43"/>
      <c r="AC1917" s="43" t="s">
        <v>10482</v>
      </c>
      <c r="AD1917" s="43"/>
      <c r="AE1917" s="43"/>
      <c r="AF1917" s="43"/>
      <c r="AG1917" s="43" t="n">
        <v>0.00036</v>
      </c>
      <c r="AH1917" s="43"/>
      <c r="AI1917" s="63"/>
      <c r="AJ1917" s="63"/>
      <c r="AK1917" s="43"/>
      <c r="AL1917" s="43"/>
      <c r="AM1917" s="43" t="s">
        <v>11367</v>
      </c>
      <c r="AN1917" s="43"/>
      <c r="AO1917" s="43" t="s">
        <v>1471</v>
      </c>
      <c r="AP1917" s="23" t="s">
        <v>3124</v>
      </c>
      <c r="AT1917" s="23" t="s">
        <v>11356</v>
      </c>
      <c r="AV1917" s="23" t="n">
        <v>0.00036</v>
      </c>
      <c r="AW1917" s="23" t="s">
        <v>10494</v>
      </c>
      <c r="AX1917" s="23" t="s">
        <v>13582</v>
      </c>
      <c r="AY1917" s="23" t="n">
        <v>10000</v>
      </c>
      <c r="AZ1917" s="23" t="n">
        <v>2</v>
      </c>
      <c r="BA1917" s="23" t="s">
        <v>177</v>
      </c>
      <c r="BB1917" s="23" t="s">
        <v>10496</v>
      </c>
      <c r="BF1917" s="23" t="s">
        <v>10498</v>
      </c>
      <c r="BG1917" s="1" t="s">
        <v>183</v>
      </c>
    </row>
    <row r="1918" s="23" customFormat="true" ht="12.75" hidden="false" customHeight="false" outlineLevel="0" collapsed="false">
      <c r="A1918" s="23" t="s">
        <v>8729</v>
      </c>
      <c r="B1918" s="23" t="s">
        <v>8730</v>
      </c>
      <c r="C1918" s="40" t="s">
        <v>177</v>
      </c>
      <c r="D1918" s="23" t="s">
        <v>1471</v>
      </c>
      <c r="E1918" s="23" t="s">
        <v>8731</v>
      </c>
      <c r="F1918" s="23" t="s">
        <v>8732</v>
      </c>
      <c r="G1918" s="23" t="n">
        <v>116</v>
      </c>
      <c r="H1918" s="23" t="n">
        <v>10000</v>
      </c>
      <c r="I1918" s="41" t="s">
        <v>180</v>
      </c>
      <c r="K1918" s="23" t="n">
        <v>0</v>
      </c>
      <c r="L1918" s="23" t="n">
        <v>125744</v>
      </c>
      <c r="M1918" s="23" t="n">
        <v>110000</v>
      </c>
      <c r="N1918" s="23" t="n">
        <v>140000</v>
      </c>
      <c r="O1918" s="23" t="n">
        <f aca="false">K1918+L1918</f>
        <v>125744</v>
      </c>
      <c r="P1918" s="23" t="n">
        <f aca="false">K1918+L1918+M1918+N1918</f>
        <v>375744</v>
      </c>
      <c r="Q1918" s="23" t="n">
        <v>90088</v>
      </c>
      <c r="R1918" s="23" t="n">
        <v>104923</v>
      </c>
      <c r="S1918" s="23" t="n">
        <v>140537</v>
      </c>
      <c r="T1918" s="23" t="n">
        <v>72897</v>
      </c>
      <c r="U1918" s="23" t="n">
        <f aca="false">IF(I1918="delivery",O1918-SUM(Q1918+R1918),IF(I1918="PO",P1918-SUM(Q1918:R1918)))</f>
        <v>-69267</v>
      </c>
      <c r="V1918" s="43" t="n">
        <v>0.00051</v>
      </c>
      <c r="W1918" s="43" t="n">
        <v>0.00051</v>
      </c>
      <c r="X1918" s="43" t="n">
        <f aca="false">W1918-V1918</f>
        <v>0</v>
      </c>
      <c r="Y1918" s="43"/>
      <c r="Z1918" s="43"/>
      <c r="AA1918" s="43"/>
      <c r="AB1918" s="43"/>
      <c r="AC1918" s="43" t="s">
        <v>10482</v>
      </c>
      <c r="AD1918" s="43"/>
      <c r="AE1918" s="43"/>
      <c r="AF1918" s="43"/>
      <c r="AG1918" s="43" t="n">
        <v>0.00049</v>
      </c>
      <c r="AH1918" s="43"/>
      <c r="AI1918" s="63"/>
      <c r="AJ1918" s="63"/>
      <c r="AK1918" s="43"/>
      <c r="AL1918" s="43"/>
      <c r="AM1918" s="43" t="s">
        <v>10492</v>
      </c>
      <c r="AN1918" s="43"/>
      <c r="AO1918" s="43" t="s">
        <v>1471</v>
      </c>
      <c r="AP1918" s="23" t="s">
        <v>3124</v>
      </c>
      <c r="AT1918" s="23" t="s">
        <v>10493</v>
      </c>
      <c r="AV1918" s="23" t="n">
        <v>0.00049</v>
      </c>
      <c r="AW1918" s="23" t="s">
        <v>10494</v>
      </c>
      <c r="AX1918" s="23" t="s">
        <v>13583</v>
      </c>
      <c r="AY1918" s="23" t="n">
        <v>10000</v>
      </c>
      <c r="AZ1918" s="23" t="n">
        <v>22</v>
      </c>
      <c r="BA1918" s="23" t="s">
        <v>1465</v>
      </c>
      <c r="BB1918" s="23" t="s">
        <v>10496</v>
      </c>
      <c r="BF1918" s="23" t="s">
        <v>10498</v>
      </c>
      <c r="BG1918" s="1" t="s">
        <v>183</v>
      </c>
    </row>
    <row r="1919" s="23" customFormat="true" ht="12.75" hidden="false" customHeight="false" outlineLevel="0" collapsed="false">
      <c r="A1919" s="23" t="s">
        <v>8733</v>
      </c>
      <c r="B1919" s="23" t="s">
        <v>8734</v>
      </c>
      <c r="C1919" s="40" t="s">
        <v>177</v>
      </c>
      <c r="D1919" s="23" t="s">
        <v>1471</v>
      </c>
      <c r="E1919" s="23" t="s">
        <v>8735</v>
      </c>
      <c r="F1919" s="23" t="s">
        <v>8736</v>
      </c>
      <c r="G1919" s="23" t="n">
        <v>86</v>
      </c>
      <c r="H1919" s="23" t="n">
        <v>10000</v>
      </c>
      <c r="I1919" s="41" t="s">
        <v>180</v>
      </c>
      <c r="K1919" s="23" t="n">
        <v>0</v>
      </c>
      <c r="L1919" s="23" t="n">
        <v>390540</v>
      </c>
      <c r="M1919" s="23" t="n">
        <v>330000</v>
      </c>
      <c r="N1919" s="23" t="n">
        <v>0</v>
      </c>
      <c r="O1919" s="23" t="n">
        <f aca="false">K1919+L1919</f>
        <v>390540</v>
      </c>
      <c r="P1919" s="23" t="n">
        <f aca="false">K1919+L1919+M1919+N1919</f>
        <v>720540</v>
      </c>
      <c r="Q1919" s="23" t="n">
        <v>276395</v>
      </c>
      <c r="R1919" s="23" t="n">
        <v>263548</v>
      </c>
      <c r="S1919" s="23" t="n">
        <v>320518</v>
      </c>
      <c r="T1919" s="23" t="n">
        <v>192043</v>
      </c>
      <c r="U1919" s="23" t="n">
        <f aca="false">IF(I1919="delivery",O1919-SUM(Q1919+R1919),IF(I1919="PO",P1919-SUM(Q1919:R1919)))</f>
        <v>-149403</v>
      </c>
      <c r="V1919" s="43" t="n">
        <v>0.00051</v>
      </c>
      <c r="W1919" s="43" t="n">
        <v>0.00051</v>
      </c>
      <c r="X1919" s="43" t="n">
        <f aca="false">W1919-V1919</f>
        <v>0</v>
      </c>
      <c r="Y1919" s="43"/>
      <c r="Z1919" s="43"/>
      <c r="AA1919" s="43" t="n">
        <v>0.00051</v>
      </c>
      <c r="AB1919" s="43"/>
      <c r="AC1919" s="43" t="s">
        <v>10482</v>
      </c>
      <c r="AD1919" s="43"/>
      <c r="AE1919" s="43"/>
      <c r="AF1919" s="43"/>
      <c r="AG1919" s="43" t="n">
        <v>0.00135</v>
      </c>
      <c r="AH1919" s="43" t="s">
        <v>11590</v>
      </c>
      <c r="AI1919" s="63" t="n">
        <v>10000</v>
      </c>
      <c r="AJ1919" s="63" t="n">
        <v>18</v>
      </c>
      <c r="AK1919" s="43" t="s">
        <v>13584</v>
      </c>
      <c r="AL1919" s="43" t="s">
        <v>177</v>
      </c>
      <c r="AM1919" s="43" t="s">
        <v>11592</v>
      </c>
      <c r="AN1919" s="43"/>
      <c r="AO1919" s="43" t="s">
        <v>1471</v>
      </c>
      <c r="AP1919" s="23" t="s">
        <v>3124</v>
      </c>
      <c r="AT1919" s="23" t="s">
        <v>10493</v>
      </c>
      <c r="AV1919" s="23" t="n">
        <v>0.00141</v>
      </c>
      <c r="AW1919" s="23" t="s">
        <v>11618</v>
      </c>
      <c r="AX1919" s="23" t="s">
        <v>13585</v>
      </c>
      <c r="AY1919" s="23" t="n">
        <v>10000</v>
      </c>
      <c r="AZ1919" s="23" t="n">
        <v>18</v>
      </c>
      <c r="BA1919" s="23" t="s">
        <v>1465</v>
      </c>
      <c r="BB1919" s="23" t="s">
        <v>11587</v>
      </c>
      <c r="BF1919" s="23" t="s">
        <v>10498</v>
      </c>
      <c r="BG1919" s="1" t="s">
        <v>183</v>
      </c>
    </row>
    <row r="1920" s="23" customFormat="true" ht="12.75" hidden="false" customHeight="false" outlineLevel="0" collapsed="false">
      <c r="A1920" s="23" t="s">
        <v>8737</v>
      </c>
      <c r="B1920" s="23" t="s">
        <v>8738</v>
      </c>
      <c r="C1920" s="40" t="s">
        <v>177</v>
      </c>
      <c r="D1920" s="23" t="s">
        <v>1471</v>
      </c>
      <c r="E1920" s="23" t="s">
        <v>8739</v>
      </c>
      <c r="F1920" s="23" t="s">
        <v>8740</v>
      </c>
      <c r="G1920" s="23" t="n">
        <v>123</v>
      </c>
      <c r="H1920" s="23" t="n">
        <v>10000</v>
      </c>
      <c r="I1920" s="41" t="s">
        <v>180</v>
      </c>
      <c r="K1920" s="23" t="n">
        <v>0</v>
      </c>
      <c r="L1920" s="23" t="n">
        <v>211910</v>
      </c>
      <c r="M1920" s="23" t="n">
        <v>0</v>
      </c>
      <c r="N1920" s="23" t="n">
        <v>0</v>
      </c>
      <c r="O1920" s="23" t="n">
        <f aca="false">K1920+L1920</f>
        <v>211910</v>
      </c>
      <c r="P1920" s="23" t="n">
        <f aca="false">K1920+L1920+M1920+N1920</f>
        <v>211910</v>
      </c>
      <c r="Q1920" s="23" t="n">
        <v>18486</v>
      </c>
      <c r="R1920" s="23" t="n">
        <v>7865</v>
      </c>
      <c r="S1920" s="23" t="n">
        <v>11053</v>
      </c>
      <c r="T1920" s="23" t="n">
        <v>6017</v>
      </c>
      <c r="U1920" s="23" t="n">
        <f aca="false">IF(I1920="delivery",O1920-SUM(Q1920+R1920),IF(I1920="PO",P1920-SUM(Q1920:R1920)))</f>
        <v>185559</v>
      </c>
      <c r="V1920" s="43" t="n">
        <v>0.00028</v>
      </c>
      <c r="W1920" s="43" t="n">
        <v>0.00028</v>
      </c>
      <c r="X1920" s="43" t="n">
        <f aca="false">W1920-V1920</f>
        <v>0</v>
      </c>
      <c r="Y1920" s="43"/>
      <c r="Z1920" s="43"/>
      <c r="AA1920" s="43"/>
      <c r="AB1920" s="43"/>
      <c r="AC1920" s="43" t="s">
        <v>11595</v>
      </c>
      <c r="AD1920" s="43"/>
      <c r="AE1920" s="43" t="s">
        <v>13586</v>
      </c>
      <c r="AF1920" s="43"/>
      <c r="AG1920" s="43" t="n">
        <v>0.00043</v>
      </c>
      <c r="AH1920" s="43" t="s">
        <v>11590</v>
      </c>
      <c r="AI1920" s="63" t="n">
        <v>20000</v>
      </c>
      <c r="AJ1920" s="63" t="n">
        <v>16</v>
      </c>
      <c r="AK1920" s="43" t="s">
        <v>13587</v>
      </c>
      <c r="AL1920" s="43"/>
      <c r="AM1920" s="43" t="s">
        <v>11635</v>
      </c>
      <c r="AN1920" s="43"/>
      <c r="AO1920" s="43" t="s">
        <v>1471</v>
      </c>
      <c r="AP1920" s="23" t="s">
        <v>3124</v>
      </c>
      <c r="AT1920" s="23" t="s">
        <v>11356</v>
      </c>
      <c r="AV1920" s="23" t="n">
        <v>0.00043</v>
      </c>
      <c r="AW1920" s="23" t="s">
        <v>10494</v>
      </c>
      <c r="AX1920" s="23" t="s">
        <v>13587</v>
      </c>
      <c r="AY1920" s="23" t="n">
        <v>10000</v>
      </c>
      <c r="AZ1920" s="23" t="n">
        <v>22</v>
      </c>
      <c r="BA1920" s="23" t="s">
        <v>1465</v>
      </c>
      <c r="BB1920" s="23" t="s">
        <v>10496</v>
      </c>
      <c r="BF1920" s="23" t="s">
        <v>10498</v>
      </c>
      <c r="BG1920" s="1" t="s">
        <v>183</v>
      </c>
    </row>
    <row r="1921" s="23" customFormat="true" ht="12.75" hidden="false" customHeight="false" outlineLevel="0" collapsed="false">
      <c r="A1921" s="23" t="s">
        <v>8741</v>
      </c>
      <c r="B1921" s="23" t="s">
        <v>8742</v>
      </c>
      <c r="C1921" s="40" t="s">
        <v>177</v>
      </c>
      <c r="D1921" s="23" t="s">
        <v>1471</v>
      </c>
      <c r="E1921" s="23" t="s">
        <v>8743</v>
      </c>
      <c r="F1921" s="23" t="s">
        <v>8744</v>
      </c>
      <c r="G1921" s="23" t="n">
        <v>86</v>
      </c>
      <c r="H1921" s="23" t="n">
        <v>10000</v>
      </c>
      <c r="I1921" s="41" t="s">
        <v>180</v>
      </c>
      <c r="K1921" s="23" t="n">
        <v>0</v>
      </c>
      <c r="L1921" s="23" t="n">
        <v>1318294</v>
      </c>
      <c r="M1921" s="23" t="n">
        <v>0</v>
      </c>
      <c r="N1921" s="23" t="n">
        <v>0</v>
      </c>
      <c r="O1921" s="23" t="n">
        <f aca="false">K1921+L1921</f>
        <v>1318294</v>
      </c>
      <c r="P1921" s="23" t="n">
        <f aca="false">K1921+L1921+M1921+N1921</f>
        <v>1318294</v>
      </c>
      <c r="Q1921" s="23" t="n">
        <v>234499</v>
      </c>
      <c r="R1921" s="23" t="n">
        <v>139625</v>
      </c>
      <c r="S1921" s="23" t="n">
        <v>178353</v>
      </c>
      <c r="T1921" s="23" t="n">
        <v>95834</v>
      </c>
      <c r="U1921" s="23" t="n">
        <f aca="false">IF(I1921="delivery",O1921-SUM(Q1921+R1921),IF(I1921="PO",P1921-SUM(Q1921:R1921)))</f>
        <v>944170</v>
      </c>
      <c r="V1921" s="43" t="n">
        <v>0.00022</v>
      </c>
      <c r="W1921" s="43" t="n">
        <v>0.00036</v>
      </c>
      <c r="X1921" s="43" t="n">
        <f aca="false">W1921-V1921</f>
        <v>0.00014</v>
      </c>
      <c r="Y1921" s="43"/>
      <c r="Z1921" s="43"/>
      <c r="AA1921" s="43" t="n">
        <v>0.00036</v>
      </c>
      <c r="AB1921" s="43"/>
      <c r="AC1921" s="43" t="s">
        <v>10482</v>
      </c>
      <c r="AD1921" s="43"/>
      <c r="AE1921" s="43"/>
      <c r="AF1921" s="43"/>
      <c r="AG1921" s="43" t="n">
        <v>0.00036</v>
      </c>
      <c r="AH1921" s="43"/>
      <c r="AI1921" s="63"/>
      <c r="AJ1921" s="63"/>
      <c r="AK1921" s="43"/>
      <c r="AL1921" s="43"/>
      <c r="AM1921" s="43" t="s">
        <v>11626</v>
      </c>
      <c r="AN1921" s="43"/>
      <c r="AO1921" s="43" t="s">
        <v>1471</v>
      </c>
      <c r="AP1921" s="23" t="s">
        <v>3124</v>
      </c>
      <c r="AT1921" s="23" t="s">
        <v>11356</v>
      </c>
      <c r="AV1921" s="23" t="n">
        <v>0.00036</v>
      </c>
      <c r="AW1921" s="23" t="s">
        <v>10496</v>
      </c>
      <c r="AX1921" s="23" t="s">
        <v>13588</v>
      </c>
      <c r="AY1921" s="23" t="n">
        <v>100000</v>
      </c>
      <c r="AZ1921" s="23" t="n">
        <v>18</v>
      </c>
      <c r="BA1921" s="23" t="s">
        <v>1465</v>
      </c>
      <c r="BB1921" s="23" t="s">
        <v>10496</v>
      </c>
      <c r="BF1921" s="23" t="s">
        <v>10498</v>
      </c>
      <c r="BG1921" s="1" t="s">
        <v>183</v>
      </c>
    </row>
    <row r="1922" s="23" customFormat="true" ht="12.75" hidden="false" customHeight="false" outlineLevel="0" collapsed="false">
      <c r="A1922" s="23" t="s">
        <v>8745</v>
      </c>
      <c r="B1922" s="23" t="s">
        <v>8746</v>
      </c>
      <c r="C1922" s="40" t="s">
        <v>177</v>
      </c>
      <c r="D1922" s="23" t="s">
        <v>1471</v>
      </c>
      <c r="E1922" s="23" t="s">
        <v>8747</v>
      </c>
      <c r="F1922" s="23" t="s">
        <v>8748</v>
      </c>
      <c r="G1922" s="23" t="n">
        <v>116</v>
      </c>
      <c r="H1922" s="23" t="n">
        <v>10000</v>
      </c>
      <c r="I1922" s="41" t="s">
        <v>180</v>
      </c>
      <c r="K1922" s="23" t="n">
        <v>0</v>
      </c>
      <c r="L1922" s="23" t="n">
        <v>314734</v>
      </c>
      <c r="M1922" s="23" t="n">
        <v>5000</v>
      </c>
      <c r="N1922" s="23" t="n">
        <v>0</v>
      </c>
      <c r="O1922" s="23" t="n">
        <f aca="false">K1922+L1922</f>
        <v>314734</v>
      </c>
      <c r="P1922" s="23" t="n">
        <f aca="false">K1922+L1922+M1922+N1922</f>
        <v>319734</v>
      </c>
      <c r="Q1922" s="23" t="n">
        <v>92017</v>
      </c>
      <c r="R1922" s="23" t="n">
        <v>112757</v>
      </c>
      <c r="S1922" s="23" t="n">
        <v>117344</v>
      </c>
      <c r="T1922" s="23" t="n">
        <v>66923</v>
      </c>
      <c r="U1922" s="23" t="n">
        <f aca="false">IF(I1922="delivery",O1922-SUM(Q1922+R1922),IF(I1922="PO",P1922-SUM(Q1922:R1922)))</f>
        <v>109960</v>
      </c>
      <c r="V1922" s="43" t="n">
        <v>0.00036</v>
      </c>
      <c r="W1922" s="43" t="n">
        <v>0.00036</v>
      </c>
      <c r="X1922" s="43" t="n">
        <f aca="false">W1922-V1922</f>
        <v>0</v>
      </c>
      <c r="Y1922" s="43"/>
      <c r="Z1922" s="43"/>
      <c r="AA1922" s="43" t="n">
        <v>0.00041</v>
      </c>
      <c r="AB1922" s="43"/>
      <c r="AC1922" s="43" t="s">
        <v>10482</v>
      </c>
      <c r="AD1922" s="43"/>
      <c r="AE1922" s="43"/>
      <c r="AF1922" s="43"/>
      <c r="AG1922" s="43" t="n">
        <v>0.00036</v>
      </c>
      <c r="AH1922" s="43"/>
      <c r="AI1922" s="63"/>
      <c r="AJ1922" s="63"/>
      <c r="AK1922" s="43"/>
      <c r="AL1922" s="43"/>
      <c r="AM1922" s="43" t="s">
        <v>11367</v>
      </c>
      <c r="AN1922" s="43"/>
      <c r="AO1922" s="43" t="s">
        <v>1471</v>
      </c>
      <c r="AP1922" s="23" t="s">
        <v>3124</v>
      </c>
      <c r="AT1922" s="23" t="s">
        <v>11356</v>
      </c>
      <c r="AV1922" s="23" t="n">
        <v>0.00036</v>
      </c>
      <c r="AW1922" s="23" t="s">
        <v>10494</v>
      </c>
      <c r="AX1922" s="23" t="s">
        <v>13589</v>
      </c>
      <c r="AY1922" s="23" t="n">
        <v>10000</v>
      </c>
      <c r="AZ1922" s="23" t="n">
        <v>2</v>
      </c>
      <c r="BA1922" s="23" t="s">
        <v>177</v>
      </c>
      <c r="BB1922" s="23" t="s">
        <v>10496</v>
      </c>
      <c r="BF1922" s="23" t="s">
        <v>10498</v>
      </c>
      <c r="BG1922" s="1" t="s">
        <v>183</v>
      </c>
    </row>
    <row r="1923" s="23" customFormat="true" ht="12.75" hidden="false" customHeight="false" outlineLevel="0" collapsed="false">
      <c r="A1923" s="23" t="s">
        <v>8749</v>
      </c>
      <c r="B1923" s="23" t="s">
        <v>8750</v>
      </c>
      <c r="C1923" s="40" t="s">
        <v>177</v>
      </c>
      <c r="D1923" s="23" t="s">
        <v>1471</v>
      </c>
      <c r="E1923" s="23" t="s">
        <v>8751</v>
      </c>
      <c r="F1923" s="23" t="s">
        <v>8752</v>
      </c>
      <c r="G1923" s="23" t="n">
        <v>95</v>
      </c>
      <c r="H1923" s="23" t="n">
        <v>10000</v>
      </c>
      <c r="I1923" s="41" t="s">
        <v>180</v>
      </c>
      <c r="K1923" s="23" t="n">
        <v>0</v>
      </c>
      <c r="L1923" s="23" t="n">
        <v>82678</v>
      </c>
      <c r="M1923" s="23" t="n">
        <v>0</v>
      </c>
      <c r="N1923" s="23" t="n">
        <v>0</v>
      </c>
      <c r="O1923" s="23" t="n">
        <f aca="false">K1923+L1923</f>
        <v>82678</v>
      </c>
      <c r="P1923" s="23" t="n">
        <f aca="false">K1923+L1923+M1923+N1923</f>
        <v>82678</v>
      </c>
      <c r="Q1923" s="23" t="n">
        <v>18891</v>
      </c>
      <c r="R1923" s="23" t="n">
        <v>9370</v>
      </c>
      <c r="S1923" s="23" t="n">
        <v>14703</v>
      </c>
      <c r="T1923" s="23" t="n">
        <v>13090</v>
      </c>
      <c r="U1923" s="23" t="n">
        <f aca="false">IF(I1923="delivery",O1923-SUM(Q1923+R1923),IF(I1923="PO",P1923-SUM(Q1923:R1923)))</f>
        <v>54417</v>
      </c>
      <c r="V1923" s="43" t="n">
        <v>0.00075</v>
      </c>
      <c r="W1923" s="43" t="n">
        <v>0.00075</v>
      </c>
      <c r="X1923" s="43" t="n">
        <f aca="false">W1923-V1923</f>
        <v>0</v>
      </c>
      <c r="Y1923" s="43"/>
      <c r="Z1923" s="43"/>
      <c r="AA1923" s="43"/>
      <c r="AB1923" s="43"/>
      <c r="AC1923" s="43" t="s">
        <v>10482</v>
      </c>
      <c r="AD1923" s="43"/>
      <c r="AE1923" s="43"/>
      <c r="AF1923" s="43"/>
      <c r="AG1923" s="43" t="n">
        <v>0.00036</v>
      </c>
      <c r="AH1923" s="43"/>
      <c r="AI1923" s="63"/>
      <c r="AJ1923" s="63"/>
      <c r="AK1923" s="43"/>
      <c r="AL1923" s="43"/>
      <c r="AM1923" s="43" t="s">
        <v>10492</v>
      </c>
      <c r="AN1923" s="43"/>
      <c r="AO1923" s="43" t="s">
        <v>1471</v>
      </c>
      <c r="AP1923" s="23" t="s">
        <v>3124</v>
      </c>
      <c r="AT1923" s="23" t="s">
        <v>11356</v>
      </c>
      <c r="AV1923" s="23" t="n">
        <v>0.00036</v>
      </c>
      <c r="AW1923" s="23" t="s">
        <v>10494</v>
      </c>
      <c r="AX1923" s="23" t="s">
        <v>13590</v>
      </c>
      <c r="AY1923" s="23" t="n">
        <v>10000</v>
      </c>
      <c r="AZ1923" s="23" t="n">
        <v>2</v>
      </c>
      <c r="BA1923" s="23" t="s">
        <v>177</v>
      </c>
      <c r="BB1923" s="23" t="s">
        <v>10496</v>
      </c>
      <c r="BF1923" s="23" t="s">
        <v>10498</v>
      </c>
      <c r="BG1923" s="1" t="s">
        <v>183</v>
      </c>
    </row>
    <row r="1924" s="23" customFormat="true" ht="12.75" hidden="false" customHeight="false" outlineLevel="0" collapsed="false">
      <c r="A1924" s="23" t="s">
        <v>8753</v>
      </c>
      <c r="B1924" s="23" t="s">
        <v>8754</v>
      </c>
      <c r="C1924" s="40" t="s">
        <v>177</v>
      </c>
      <c r="D1924" s="23" t="s">
        <v>1471</v>
      </c>
      <c r="E1924" s="23" t="s">
        <v>8755</v>
      </c>
      <c r="F1924" s="23" t="s">
        <v>8756</v>
      </c>
      <c r="G1924" s="23" t="n">
        <v>95</v>
      </c>
      <c r="H1924" s="23" t="n">
        <v>10000</v>
      </c>
      <c r="I1924" s="41" t="s">
        <v>180</v>
      </c>
      <c r="K1924" s="23" t="n">
        <v>0</v>
      </c>
      <c r="L1924" s="23" t="n">
        <v>5493</v>
      </c>
      <c r="M1924" s="23" t="n">
        <v>20000</v>
      </c>
      <c r="N1924" s="23" t="n">
        <v>10000</v>
      </c>
      <c r="O1924" s="23" t="n">
        <f aca="false">K1924+L1924</f>
        <v>5493</v>
      </c>
      <c r="P1924" s="23" t="n">
        <f aca="false">K1924+L1924+M1924+N1924</f>
        <v>35493</v>
      </c>
      <c r="Q1924" s="23" t="n">
        <v>4346</v>
      </c>
      <c r="R1924" s="23" t="n">
        <v>2304</v>
      </c>
      <c r="S1924" s="23" t="n">
        <v>3221</v>
      </c>
      <c r="T1924" s="23" t="n">
        <v>1642</v>
      </c>
      <c r="U1924" s="23" t="n">
        <f aca="false">IF(I1924="delivery",O1924-SUM(Q1924+R1924),IF(I1924="PO",P1924-SUM(Q1924:R1924)))</f>
        <v>-1157</v>
      </c>
      <c r="V1924" s="43" t="n">
        <v>0.00023</v>
      </c>
      <c r="W1924" s="43" t="n">
        <v>0.0007</v>
      </c>
      <c r="X1924" s="43" t="n">
        <f aca="false">W1924-V1924</f>
        <v>0.00047</v>
      </c>
      <c r="Y1924" s="43"/>
      <c r="Z1924" s="43"/>
      <c r="AA1924" s="43"/>
      <c r="AB1924" s="43"/>
      <c r="AC1924" s="43" t="s">
        <v>11595</v>
      </c>
      <c r="AD1924" s="43"/>
      <c r="AE1924" s="43" t="s">
        <v>13591</v>
      </c>
      <c r="AF1924" s="43"/>
      <c r="AG1924" s="43" t="n">
        <v>0.00069</v>
      </c>
      <c r="AH1924" s="43" t="s">
        <v>11590</v>
      </c>
      <c r="AI1924" s="63" t="n">
        <v>20000</v>
      </c>
      <c r="AJ1924" s="63" t="n">
        <v>16</v>
      </c>
      <c r="AK1924" s="43" t="s">
        <v>13592</v>
      </c>
      <c r="AL1924" s="43" t="s">
        <v>177</v>
      </c>
      <c r="AM1924" s="43" t="s">
        <v>11592</v>
      </c>
      <c r="AN1924" s="43"/>
      <c r="AO1924" s="43" t="s">
        <v>1471</v>
      </c>
      <c r="AP1924" s="23" t="s">
        <v>3124</v>
      </c>
      <c r="AT1924" s="23" t="s">
        <v>10943</v>
      </c>
      <c r="AV1924" s="23" t="n">
        <v>0.0007</v>
      </c>
      <c r="AW1924" s="23" t="s">
        <v>10534</v>
      </c>
      <c r="AX1924" s="23" t="s">
        <v>13593</v>
      </c>
      <c r="AY1924" s="23" t="n">
        <v>10000</v>
      </c>
      <c r="AZ1924" s="23" t="n">
        <v>19</v>
      </c>
      <c r="BA1924" s="23" t="s">
        <v>1465</v>
      </c>
      <c r="BB1924" s="23" t="s">
        <v>10534</v>
      </c>
      <c r="BF1924" s="23" t="s">
        <v>10498</v>
      </c>
      <c r="BG1924" s="1" t="s">
        <v>183</v>
      </c>
    </row>
    <row r="1925" s="23" customFormat="true" ht="12.75" hidden="false" customHeight="false" outlineLevel="0" collapsed="false">
      <c r="A1925" s="23" t="s">
        <v>8757</v>
      </c>
      <c r="B1925" s="23" t="s">
        <v>8758</v>
      </c>
      <c r="C1925" s="40" t="s">
        <v>177</v>
      </c>
      <c r="D1925" s="23" t="s">
        <v>1471</v>
      </c>
      <c r="E1925" s="23" t="s">
        <v>8759</v>
      </c>
      <c r="F1925" s="23" t="s">
        <v>8760</v>
      </c>
      <c r="G1925" s="23" t="n">
        <v>95</v>
      </c>
      <c r="H1925" s="23" t="n">
        <v>10000</v>
      </c>
      <c r="I1925" s="41" t="s">
        <v>180</v>
      </c>
      <c r="K1925" s="23" t="n">
        <v>0</v>
      </c>
      <c r="L1925" s="23" t="n">
        <v>114512</v>
      </c>
      <c r="M1925" s="23" t="n">
        <v>0</v>
      </c>
      <c r="N1925" s="23" t="n">
        <v>210000</v>
      </c>
      <c r="O1925" s="23" t="n">
        <f aca="false">K1925+L1925</f>
        <v>114512</v>
      </c>
      <c r="P1925" s="23" t="n">
        <f aca="false">K1925+L1925+M1925+N1925</f>
        <v>324512</v>
      </c>
      <c r="Q1925" s="23" t="n">
        <v>39821</v>
      </c>
      <c r="R1925" s="23" t="n">
        <v>75591</v>
      </c>
      <c r="S1925" s="23" t="n">
        <v>78382</v>
      </c>
      <c r="T1925" s="23" t="n">
        <v>54100</v>
      </c>
      <c r="U1925" s="23" t="n">
        <f aca="false">IF(I1925="delivery",O1925-SUM(Q1925+R1925),IF(I1925="PO",P1925-SUM(Q1925:R1925)))</f>
        <v>-900</v>
      </c>
      <c r="V1925" s="43" t="n">
        <v>0.00132</v>
      </c>
      <c r="W1925" s="43" t="n">
        <v>0.00028</v>
      </c>
      <c r="X1925" s="43" t="n">
        <f aca="false">W1925-V1925</f>
        <v>-0.00104</v>
      </c>
      <c r="Y1925" s="43"/>
      <c r="Z1925" s="43"/>
      <c r="AA1925" s="43"/>
      <c r="AB1925" s="43"/>
      <c r="AC1925" s="43" t="s">
        <v>10482</v>
      </c>
      <c r="AD1925" s="43"/>
      <c r="AE1925" s="43"/>
      <c r="AF1925" s="43"/>
      <c r="AG1925" s="43" t="n">
        <v>0.00028</v>
      </c>
      <c r="AH1925" s="43"/>
      <c r="AI1925" s="63"/>
      <c r="AJ1925" s="63"/>
      <c r="AK1925" s="43"/>
      <c r="AL1925" s="43"/>
      <c r="AM1925" s="43" t="s">
        <v>10492</v>
      </c>
      <c r="AN1925" s="43"/>
      <c r="AO1925" s="43" t="s">
        <v>1471</v>
      </c>
      <c r="AP1925" s="23" t="s">
        <v>3124</v>
      </c>
      <c r="AT1925" s="23" t="s">
        <v>10493</v>
      </c>
      <c r="AV1925" s="23" t="n">
        <v>0.00028</v>
      </c>
      <c r="AW1925" s="23" t="s">
        <v>10494</v>
      </c>
      <c r="AX1925" s="23" t="s">
        <v>13594</v>
      </c>
      <c r="AY1925" s="23" t="n">
        <v>10000</v>
      </c>
      <c r="AZ1925" s="23" t="n">
        <v>22</v>
      </c>
      <c r="BA1925" s="23" t="s">
        <v>1465</v>
      </c>
      <c r="BB1925" s="23" t="s">
        <v>10496</v>
      </c>
      <c r="BF1925" s="23" t="s">
        <v>10498</v>
      </c>
      <c r="BG1925" s="1" t="s">
        <v>183</v>
      </c>
    </row>
    <row r="1926" s="23" customFormat="true" ht="12.75" hidden="false" customHeight="false" outlineLevel="0" collapsed="false">
      <c r="A1926" s="23" t="s">
        <v>8761</v>
      </c>
      <c r="B1926" s="23" t="s">
        <v>8762</v>
      </c>
      <c r="C1926" s="40" t="s">
        <v>177</v>
      </c>
      <c r="D1926" s="23" t="s">
        <v>1471</v>
      </c>
      <c r="E1926" s="23" t="s">
        <v>8763</v>
      </c>
      <c r="F1926" s="23" t="s">
        <v>8764</v>
      </c>
      <c r="G1926" s="23" t="n">
        <v>123</v>
      </c>
      <c r="H1926" s="23" t="n">
        <v>10000</v>
      </c>
      <c r="I1926" s="41" t="s">
        <v>180</v>
      </c>
      <c r="K1926" s="23" t="n">
        <v>0</v>
      </c>
      <c r="L1926" s="23" t="n">
        <v>33580</v>
      </c>
      <c r="M1926" s="23" t="n">
        <v>0</v>
      </c>
      <c r="N1926" s="23" t="n">
        <v>0</v>
      </c>
      <c r="O1926" s="23" t="n">
        <f aca="false">K1926+L1926</f>
        <v>33580</v>
      </c>
      <c r="P1926" s="23" t="n">
        <f aca="false">K1926+L1926+M1926+N1926</f>
        <v>33580</v>
      </c>
      <c r="Q1926" s="23" t="n">
        <v>389</v>
      </c>
      <c r="R1926" s="23" t="n">
        <v>246</v>
      </c>
      <c r="S1926" s="23" t="n">
        <v>501</v>
      </c>
      <c r="T1926" s="23" t="n">
        <v>447</v>
      </c>
      <c r="U1926" s="23" t="n">
        <f aca="false">IF(I1926="delivery",O1926-SUM(Q1926+R1926),IF(I1926="PO",P1926-SUM(Q1926:R1926)))</f>
        <v>32945</v>
      </c>
      <c r="V1926" s="43" t="n">
        <v>0.00054</v>
      </c>
      <c r="W1926" s="43" t="n">
        <v>0.00054</v>
      </c>
      <c r="X1926" s="43" t="n">
        <f aca="false">W1926-V1926</f>
        <v>0</v>
      </c>
      <c r="Y1926" s="43"/>
      <c r="Z1926" s="43"/>
      <c r="AA1926" s="43"/>
      <c r="AB1926" s="43"/>
      <c r="AC1926" s="43" t="s">
        <v>10482</v>
      </c>
      <c r="AD1926" s="43"/>
      <c r="AE1926" s="43"/>
      <c r="AF1926" s="43"/>
      <c r="AG1926" s="43" t="n">
        <v>0.00043</v>
      </c>
      <c r="AH1926" s="43"/>
      <c r="AI1926" s="63"/>
      <c r="AJ1926" s="63"/>
      <c r="AK1926" s="43"/>
      <c r="AL1926" s="43"/>
      <c r="AM1926" s="43" t="s">
        <v>10492</v>
      </c>
      <c r="AN1926" s="43"/>
      <c r="AO1926" s="43" t="s">
        <v>1471</v>
      </c>
      <c r="AP1926" s="23" t="s">
        <v>3124</v>
      </c>
      <c r="AT1926" s="23" t="s">
        <v>11356</v>
      </c>
      <c r="AV1926" s="23" t="n">
        <v>0.00043</v>
      </c>
      <c r="AW1926" s="23" t="s">
        <v>10494</v>
      </c>
      <c r="AX1926" s="23" t="s">
        <v>13595</v>
      </c>
      <c r="AY1926" s="23" t="n">
        <v>10000</v>
      </c>
      <c r="AZ1926" s="23" t="n">
        <v>22</v>
      </c>
      <c r="BA1926" s="23" t="s">
        <v>1465</v>
      </c>
      <c r="BB1926" s="23" t="s">
        <v>10496</v>
      </c>
      <c r="BF1926" s="23" t="s">
        <v>10498</v>
      </c>
      <c r="BG1926" s="1" t="s">
        <v>183</v>
      </c>
    </row>
    <row r="1927" s="23" customFormat="true" ht="12.75" hidden="false" customHeight="false" outlineLevel="0" collapsed="false">
      <c r="A1927" s="23" t="s">
        <v>8765</v>
      </c>
      <c r="B1927" s="23" t="s">
        <v>8766</v>
      </c>
      <c r="C1927" s="40" t="s">
        <v>177</v>
      </c>
      <c r="D1927" s="23" t="s">
        <v>1471</v>
      </c>
      <c r="E1927" s="23" t="s">
        <v>8767</v>
      </c>
      <c r="F1927" s="23" t="s">
        <v>8768</v>
      </c>
      <c r="G1927" s="23" t="n">
        <v>116</v>
      </c>
      <c r="H1927" s="23" t="n">
        <v>10000</v>
      </c>
      <c r="I1927" s="41" t="s">
        <v>180</v>
      </c>
      <c r="K1927" s="23" t="n">
        <v>0</v>
      </c>
      <c r="L1927" s="23" t="n">
        <v>67960</v>
      </c>
      <c r="M1927" s="23" t="n">
        <v>0</v>
      </c>
      <c r="N1927" s="23" t="n">
        <v>0</v>
      </c>
      <c r="O1927" s="23" t="n">
        <f aca="false">K1927+L1927</f>
        <v>67960</v>
      </c>
      <c r="P1927" s="23" t="n">
        <f aca="false">K1927+L1927+M1927+N1927</f>
        <v>67960</v>
      </c>
      <c r="Q1927" s="23" t="n">
        <v>7636</v>
      </c>
      <c r="R1927" s="23" t="n">
        <v>7296</v>
      </c>
      <c r="S1927" s="23" t="n">
        <v>7716</v>
      </c>
      <c r="T1927" s="23" t="n">
        <v>8957</v>
      </c>
      <c r="U1927" s="23" t="n">
        <f aca="false">IF(I1927="delivery",O1927-SUM(Q1927+R1927),IF(I1927="PO",P1927-SUM(Q1927:R1927)))</f>
        <v>53028</v>
      </c>
      <c r="V1927" s="43" t="n">
        <v>0.00065</v>
      </c>
      <c r="W1927" s="43" t="n">
        <v>0.00065</v>
      </c>
      <c r="X1927" s="43" t="n">
        <f aca="false">W1927-V1927</f>
        <v>0</v>
      </c>
      <c r="Y1927" s="43"/>
      <c r="Z1927" s="43"/>
      <c r="AA1927" s="43"/>
      <c r="AB1927" s="43"/>
      <c r="AC1927" s="43" t="s">
        <v>10482</v>
      </c>
      <c r="AD1927" s="43"/>
      <c r="AE1927" s="43"/>
      <c r="AF1927" s="43"/>
      <c r="AG1927" s="43" t="n">
        <v>0.00036</v>
      </c>
      <c r="AH1927" s="43"/>
      <c r="AI1927" s="63"/>
      <c r="AJ1927" s="63"/>
      <c r="AK1927" s="43"/>
      <c r="AL1927" s="43"/>
      <c r="AM1927" s="43" t="s">
        <v>10492</v>
      </c>
      <c r="AN1927" s="43"/>
      <c r="AO1927" s="43" t="s">
        <v>1471</v>
      </c>
      <c r="AP1927" s="23" t="s">
        <v>3124</v>
      </c>
      <c r="AT1927" s="23" t="s">
        <v>11356</v>
      </c>
      <c r="AV1927" s="23" t="n">
        <v>0.00036</v>
      </c>
      <c r="AW1927" s="23" t="s">
        <v>10494</v>
      </c>
      <c r="AX1927" s="23" t="s">
        <v>13596</v>
      </c>
      <c r="AY1927" s="23" t="n">
        <v>10000</v>
      </c>
      <c r="AZ1927" s="23" t="n">
        <v>22</v>
      </c>
      <c r="BA1927" s="23" t="s">
        <v>177</v>
      </c>
      <c r="BB1927" s="23" t="s">
        <v>10496</v>
      </c>
      <c r="BF1927" s="23" t="s">
        <v>10498</v>
      </c>
      <c r="BG1927" s="1" t="s">
        <v>183</v>
      </c>
    </row>
    <row r="1928" s="23" customFormat="true" ht="12.75" hidden="false" customHeight="false" outlineLevel="0" collapsed="false">
      <c r="A1928" s="23" t="s">
        <v>8769</v>
      </c>
      <c r="B1928" s="23" t="s">
        <v>8770</v>
      </c>
      <c r="C1928" s="40" t="s">
        <v>177</v>
      </c>
      <c r="D1928" s="23" t="s">
        <v>1471</v>
      </c>
      <c r="E1928" s="23" t="s">
        <v>8771</v>
      </c>
      <c r="F1928" s="23" t="s">
        <v>8772</v>
      </c>
      <c r="G1928" s="23" t="n">
        <v>123</v>
      </c>
      <c r="H1928" s="23" t="n">
        <v>10000</v>
      </c>
      <c r="I1928" s="41" t="s">
        <v>180</v>
      </c>
      <c r="K1928" s="23" t="n">
        <v>0</v>
      </c>
      <c r="L1928" s="23" t="n">
        <v>5114</v>
      </c>
      <c r="M1928" s="23" t="n">
        <v>0</v>
      </c>
      <c r="N1928" s="23" t="n">
        <v>0</v>
      </c>
      <c r="O1928" s="23" t="n">
        <f aca="false">K1928+L1928</f>
        <v>5114</v>
      </c>
      <c r="P1928" s="23" t="n">
        <f aca="false">K1928+L1928+M1928+N1928</f>
        <v>5114</v>
      </c>
      <c r="Q1928" s="23" t="n">
        <v>2527</v>
      </c>
      <c r="R1928" s="23" t="n">
        <v>929</v>
      </c>
      <c r="S1928" s="23" t="n">
        <v>1314</v>
      </c>
      <c r="T1928" s="23" t="n">
        <v>644</v>
      </c>
      <c r="U1928" s="23" t="n">
        <f aca="false">IF(I1928="delivery",O1928-SUM(Q1928+R1928),IF(I1928="PO",P1928-SUM(Q1928:R1928)))</f>
        <v>1658</v>
      </c>
      <c r="V1928" s="43" t="n">
        <v>0.00068</v>
      </c>
      <c r="W1928" s="43" t="n">
        <v>0.00068</v>
      </c>
      <c r="X1928" s="43" t="n">
        <f aca="false">W1928-V1928</f>
        <v>0</v>
      </c>
      <c r="Y1928" s="43"/>
      <c r="Z1928" s="43"/>
      <c r="AA1928" s="43"/>
      <c r="AB1928" s="43"/>
      <c r="AC1928" s="43" t="s">
        <v>10482</v>
      </c>
      <c r="AD1928" s="43"/>
      <c r="AE1928" s="43"/>
      <c r="AF1928" s="43"/>
      <c r="AG1928" s="43" t="n">
        <v>0.00036</v>
      </c>
      <c r="AH1928" s="43"/>
      <c r="AI1928" s="63"/>
      <c r="AJ1928" s="63"/>
      <c r="AK1928" s="43"/>
      <c r="AL1928" s="43"/>
      <c r="AM1928" s="43" t="s">
        <v>10492</v>
      </c>
      <c r="AN1928" s="43"/>
      <c r="AO1928" s="43" t="s">
        <v>1471</v>
      </c>
      <c r="AP1928" s="23" t="s">
        <v>3124</v>
      </c>
      <c r="AT1928" s="23" t="s">
        <v>11356</v>
      </c>
      <c r="AV1928" s="23" t="n">
        <v>0.00036</v>
      </c>
      <c r="AW1928" s="23" t="s">
        <v>10494</v>
      </c>
      <c r="AX1928" s="23" t="s">
        <v>13597</v>
      </c>
      <c r="AY1928" s="23" t="n">
        <v>10000</v>
      </c>
      <c r="AZ1928" s="23" t="n">
        <v>22</v>
      </c>
      <c r="BA1928" s="23" t="s">
        <v>177</v>
      </c>
      <c r="BB1928" s="23" t="s">
        <v>10496</v>
      </c>
      <c r="BF1928" s="23" t="s">
        <v>10498</v>
      </c>
      <c r="BG1928" s="1" t="s">
        <v>183</v>
      </c>
    </row>
    <row r="1929" s="23" customFormat="true" ht="12.75" hidden="false" customHeight="false" outlineLevel="0" collapsed="false">
      <c r="A1929" s="23" t="s">
        <v>8773</v>
      </c>
      <c r="B1929" s="23" t="s">
        <v>8774</v>
      </c>
      <c r="C1929" s="40" t="s">
        <v>177</v>
      </c>
      <c r="D1929" s="23" t="s">
        <v>1471</v>
      </c>
      <c r="E1929" s="23" t="s">
        <v>8775</v>
      </c>
      <c r="F1929" s="23" t="s">
        <v>8776</v>
      </c>
      <c r="G1929" s="23" t="n">
        <v>95</v>
      </c>
      <c r="H1929" s="23" t="n">
        <v>10000</v>
      </c>
      <c r="I1929" s="41" t="s">
        <v>180</v>
      </c>
      <c r="K1929" s="23" t="n">
        <v>0</v>
      </c>
      <c r="L1929" s="23" t="n">
        <v>36170</v>
      </c>
      <c r="M1929" s="23" t="n">
        <v>0</v>
      </c>
      <c r="N1929" s="23" t="n">
        <v>0</v>
      </c>
      <c r="O1929" s="23" t="n">
        <f aca="false">K1929+L1929</f>
        <v>36170</v>
      </c>
      <c r="P1929" s="23" t="n">
        <f aca="false">K1929+L1929+M1929+N1929</f>
        <v>36170</v>
      </c>
      <c r="Q1929" s="23" t="n">
        <v>6647</v>
      </c>
      <c r="R1929" s="23" t="n">
        <v>7190</v>
      </c>
      <c r="S1929" s="23" t="n">
        <v>7739</v>
      </c>
      <c r="T1929" s="23" t="n">
        <v>4929</v>
      </c>
      <c r="U1929" s="23" t="n">
        <f aca="false">IF(I1929="delivery",O1929-SUM(Q1929+R1929),IF(I1929="PO",P1929-SUM(Q1929:R1929)))</f>
        <v>22333</v>
      </c>
      <c r="V1929" s="43" t="n">
        <v>0.00156</v>
      </c>
      <c r="W1929" s="43" t="n">
        <v>0.00156</v>
      </c>
      <c r="X1929" s="43" t="n">
        <f aca="false">W1929-V1929</f>
        <v>0</v>
      </c>
      <c r="Y1929" s="43"/>
      <c r="Z1929" s="43"/>
      <c r="AA1929" s="43"/>
      <c r="AB1929" s="43"/>
      <c r="AC1929" s="43" t="s">
        <v>10482</v>
      </c>
      <c r="AD1929" s="43"/>
      <c r="AE1929" s="43"/>
      <c r="AF1929" s="43"/>
      <c r="AG1929" s="43" t="n">
        <v>0.00036</v>
      </c>
      <c r="AH1929" s="43"/>
      <c r="AI1929" s="63"/>
      <c r="AJ1929" s="63"/>
      <c r="AK1929" s="43"/>
      <c r="AL1929" s="43"/>
      <c r="AM1929" s="43" t="s">
        <v>10492</v>
      </c>
      <c r="AN1929" s="43"/>
      <c r="AO1929" s="43" t="s">
        <v>1471</v>
      </c>
      <c r="AP1929" s="23" t="s">
        <v>3124</v>
      </c>
      <c r="AT1929" s="23" t="s">
        <v>11356</v>
      </c>
      <c r="AV1929" s="23" t="n">
        <v>0.00036</v>
      </c>
      <c r="AW1929" s="23" t="s">
        <v>10494</v>
      </c>
      <c r="AX1929" s="23" t="s">
        <v>13598</v>
      </c>
      <c r="AY1929" s="23" t="n">
        <v>10000</v>
      </c>
      <c r="AZ1929" s="23" t="n">
        <v>22</v>
      </c>
      <c r="BA1929" s="23" t="s">
        <v>177</v>
      </c>
      <c r="BB1929" s="23" t="s">
        <v>10496</v>
      </c>
      <c r="BF1929" s="23" t="s">
        <v>10498</v>
      </c>
      <c r="BG1929" s="1" t="s">
        <v>183</v>
      </c>
    </row>
    <row r="1930" s="23" customFormat="true" ht="12.75" hidden="false" customHeight="false" outlineLevel="0" collapsed="false">
      <c r="A1930" s="23" t="s">
        <v>8777</v>
      </c>
      <c r="B1930" s="23" t="s">
        <v>8778</v>
      </c>
      <c r="C1930" s="40" t="s">
        <v>177</v>
      </c>
      <c r="D1930" s="23" t="s">
        <v>1471</v>
      </c>
      <c r="E1930" s="23" t="s">
        <v>8779</v>
      </c>
      <c r="F1930" s="23" t="s">
        <v>8780</v>
      </c>
      <c r="G1930" s="23" t="n">
        <v>116</v>
      </c>
      <c r="H1930" s="23" t="n">
        <v>40000</v>
      </c>
      <c r="I1930" s="41" t="s">
        <v>180</v>
      </c>
      <c r="K1930" s="23" t="n">
        <v>0</v>
      </c>
      <c r="L1930" s="23" t="n">
        <v>19975</v>
      </c>
      <c r="M1930" s="23" t="n">
        <v>0</v>
      </c>
      <c r="N1930" s="23" t="n">
        <v>40000</v>
      </c>
      <c r="O1930" s="23" t="n">
        <f aca="false">K1930+L1930</f>
        <v>19975</v>
      </c>
      <c r="P1930" s="23" t="n">
        <f aca="false">K1930+L1930+M1930+N1930</f>
        <v>59975</v>
      </c>
      <c r="Q1930" s="23" t="n">
        <v>13804</v>
      </c>
      <c r="R1930" s="23" t="n">
        <v>13043</v>
      </c>
      <c r="S1930" s="23" t="n">
        <v>10557</v>
      </c>
      <c r="T1930" s="23" t="n">
        <v>7834</v>
      </c>
      <c r="U1930" s="23" t="n">
        <f aca="false">IF(I1930="delivery",O1930-SUM(Q1930+R1930),IF(I1930="PO",P1930-SUM(Q1930:R1930)))</f>
        <v>-6872</v>
      </c>
      <c r="V1930" s="43" t="n">
        <v>0.00055</v>
      </c>
      <c r="W1930" s="43" t="n">
        <v>0.0007</v>
      </c>
      <c r="X1930" s="43" t="n">
        <f aca="false">W1930-V1930</f>
        <v>0.00015</v>
      </c>
      <c r="Y1930" s="43"/>
      <c r="Z1930" s="43"/>
      <c r="AA1930" s="43"/>
      <c r="AB1930" s="43"/>
      <c r="AC1930" s="43" t="s">
        <v>10482</v>
      </c>
      <c r="AD1930" s="43"/>
      <c r="AE1930" s="43"/>
      <c r="AF1930" s="43"/>
      <c r="AG1930" s="43" t="n">
        <v>0.0007</v>
      </c>
      <c r="AH1930" s="43"/>
      <c r="AI1930" s="63"/>
      <c r="AJ1930" s="63"/>
      <c r="AK1930" s="43"/>
      <c r="AL1930" s="43"/>
      <c r="AM1930" s="43" t="s">
        <v>11626</v>
      </c>
      <c r="AN1930" s="43"/>
      <c r="AO1930" s="43" t="s">
        <v>1471</v>
      </c>
      <c r="AP1930" s="23" t="s">
        <v>3124</v>
      </c>
      <c r="AT1930" s="23" t="s">
        <v>10952</v>
      </c>
      <c r="AV1930" s="23" t="n">
        <v>0.0007</v>
      </c>
      <c r="AW1930" s="23" t="s">
        <v>13564</v>
      </c>
      <c r="AX1930" s="23" t="s">
        <v>13599</v>
      </c>
      <c r="AY1930" s="23" t="n">
        <v>10000</v>
      </c>
      <c r="AZ1930" s="23" t="n">
        <v>8</v>
      </c>
      <c r="BB1930" s="23" t="s">
        <v>13564</v>
      </c>
      <c r="BE1930" s="23" t="s">
        <v>11277</v>
      </c>
      <c r="BF1930" s="23" t="s">
        <v>10498</v>
      </c>
      <c r="BG1930" s="1" t="s">
        <v>183</v>
      </c>
    </row>
    <row r="1931" s="23" customFormat="true" ht="12.75" hidden="false" customHeight="false" outlineLevel="0" collapsed="false">
      <c r="A1931" s="23" t="s">
        <v>8781</v>
      </c>
      <c r="B1931" s="23" t="s">
        <v>8782</v>
      </c>
      <c r="C1931" s="40" t="s">
        <v>177</v>
      </c>
      <c r="D1931" s="23" t="s">
        <v>1471</v>
      </c>
      <c r="E1931" s="23" t="s">
        <v>8783</v>
      </c>
      <c r="F1931" s="23" t="s">
        <v>8784</v>
      </c>
      <c r="G1931" s="23" t="n">
        <v>116</v>
      </c>
      <c r="H1931" s="23" t="n">
        <v>30000</v>
      </c>
      <c r="I1931" s="41" t="s">
        <v>180</v>
      </c>
      <c r="K1931" s="23" t="n">
        <v>0</v>
      </c>
      <c r="L1931" s="23" t="n">
        <v>723490</v>
      </c>
      <c r="M1931" s="23" t="n">
        <v>0</v>
      </c>
      <c r="N1931" s="23" t="n">
        <v>0</v>
      </c>
      <c r="O1931" s="23" t="n">
        <f aca="false">K1931+L1931</f>
        <v>723490</v>
      </c>
      <c r="P1931" s="23" t="n">
        <f aca="false">K1931+L1931+M1931+N1931</f>
        <v>723490</v>
      </c>
      <c r="Q1931" s="23" t="n">
        <v>241621</v>
      </c>
      <c r="R1931" s="23" t="n">
        <v>236130</v>
      </c>
      <c r="S1931" s="23" t="n">
        <v>264924</v>
      </c>
      <c r="T1931" s="23" t="n">
        <v>165607</v>
      </c>
      <c r="U1931" s="23" t="n">
        <f aca="false">IF(I1931="delivery",O1931-SUM(Q1931+R1931),IF(I1931="PO",P1931-SUM(Q1931:R1931)))</f>
        <v>245739</v>
      </c>
      <c r="V1931" s="43" t="n">
        <v>0.00061</v>
      </c>
      <c r="W1931" s="43" t="n">
        <v>0.00061</v>
      </c>
      <c r="X1931" s="43" t="n">
        <f aca="false">W1931-V1931</f>
        <v>0</v>
      </c>
      <c r="Y1931" s="43"/>
      <c r="Z1931" s="43"/>
      <c r="AA1931" s="43" t="n">
        <v>0.00036</v>
      </c>
      <c r="AB1931" s="43"/>
      <c r="AC1931" s="43" t="s">
        <v>10482</v>
      </c>
      <c r="AD1931" s="43"/>
      <c r="AE1931" s="43"/>
      <c r="AF1931" s="43"/>
      <c r="AG1931" s="43" t="n">
        <v>0.00061</v>
      </c>
      <c r="AH1931" s="43" t="s">
        <v>11590</v>
      </c>
      <c r="AI1931" s="63" t="n">
        <v>20000</v>
      </c>
      <c r="AJ1931" s="63" t="n">
        <v>16</v>
      </c>
      <c r="AK1931" s="43" t="s">
        <v>13600</v>
      </c>
      <c r="AL1931" s="43"/>
      <c r="AM1931" s="71" t="s">
        <v>11607</v>
      </c>
      <c r="AN1931" s="43"/>
      <c r="AO1931" s="43" t="s">
        <v>1471</v>
      </c>
      <c r="AP1931" s="23" t="s">
        <v>3124</v>
      </c>
      <c r="AT1931" s="23" t="s">
        <v>11356</v>
      </c>
      <c r="AV1931" s="23" t="n">
        <v>0.00088</v>
      </c>
      <c r="AW1931" s="23" t="s">
        <v>11608</v>
      </c>
      <c r="AX1931" s="23" t="s">
        <v>13601</v>
      </c>
      <c r="AY1931" s="23" t="s">
        <v>13574</v>
      </c>
      <c r="AZ1931" s="23" t="s">
        <v>11611</v>
      </c>
      <c r="BA1931" s="23" t="s">
        <v>1465</v>
      </c>
      <c r="BB1931" s="23" t="s">
        <v>11612</v>
      </c>
      <c r="BC1931" s="23" t="s">
        <v>13575</v>
      </c>
      <c r="BF1931" s="23" t="s">
        <v>10498</v>
      </c>
      <c r="BG1931" s="1" t="s">
        <v>183</v>
      </c>
    </row>
    <row r="1932" s="23" customFormat="true" ht="12.75" hidden="false" customHeight="false" outlineLevel="0" collapsed="false">
      <c r="A1932" s="23" t="s">
        <v>8785</v>
      </c>
      <c r="B1932" s="23" t="s">
        <v>8786</v>
      </c>
      <c r="C1932" s="40" t="s">
        <v>177</v>
      </c>
      <c r="D1932" s="23" t="s">
        <v>1471</v>
      </c>
      <c r="E1932" s="23" t="s">
        <v>8787</v>
      </c>
      <c r="F1932" s="23" t="s">
        <v>8788</v>
      </c>
      <c r="G1932" s="23" t="n">
        <v>116</v>
      </c>
      <c r="H1932" s="23" t="n">
        <v>30000</v>
      </c>
      <c r="I1932" s="41" t="s">
        <v>180</v>
      </c>
      <c r="K1932" s="23" t="n">
        <v>0</v>
      </c>
      <c r="L1932" s="23" t="n">
        <v>363969</v>
      </c>
      <c r="M1932" s="23" t="n">
        <v>150000</v>
      </c>
      <c r="N1932" s="23" t="n">
        <v>100000</v>
      </c>
      <c r="O1932" s="23" t="n">
        <f aca="false">K1932+L1932</f>
        <v>363969</v>
      </c>
      <c r="P1932" s="23" t="n">
        <f aca="false">K1932+L1932+M1932+N1932</f>
        <v>613969</v>
      </c>
      <c r="Q1932" s="23" t="n">
        <v>157015</v>
      </c>
      <c r="R1932" s="23" t="n">
        <v>125022</v>
      </c>
      <c r="S1932" s="23" t="n">
        <v>149942</v>
      </c>
      <c r="T1932" s="23" t="n">
        <v>78701</v>
      </c>
      <c r="U1932" s="23" t="n">
        <f aca="false">IF(I1932="delivery",O1932-SUM(Q1932+R1932),IF(I1932="PO",P1932-SUM(Q1932:R1932)))</f>
        <v>81932</v>
      </c>
      <c r="V1932" s="43" t="n">
        <v>0.00061</v>
      </c>
      <c r="W1932" s="43" t="n">
        <v>0.00061</v>
      </c>
      <c r="X1932" s="43" t="n">
        <f aca="false">W1932-V1932</f>
        <v>0</v>
      </c>
      <c r="Y1932" s="43"/>
      <c r="Z1932" s="43"/>
      <c r="AA1932" s="43" t="n">
        <v>0.00049</v>
      </c>
      <c r="AB1932" s="43"/>
      <c r="AC1932" s="43" t="s">
        <v>10482</v>
      </c>
      <c r="AD1932" s="43"/>
      <c r="AE1932" s="43"/>
      <c r="AF1932" s="43"/>
      <c r="AG1932" s="43" t="n">
        <v>0.00061</v>
      </c>
      <c r="AH1932" s="43" t="s">
        <v>11590</v>
      </c>
      <c r="AI1932" s="63" t="n">
        <v>20000</v>
      </c>
      <c r="AJ1932" s="63" t="n">
        <v>16</v>
      </c>
      <c r="AK1932" s="43" t="s">
        <v>13602</v>
      </c>
      <c r="AL1932" s="43"/>
      <c r="AM1932" s="71" t="s">
        <v>11607</v>
      </c>
      <c r="AN1932" s="43"/>
      <c r="AO1932" s="43" t="s">
        <v>1471</v>
      </c>
      <c r="AP1932" s="23" t="s">
        <v>3124</v>
      </c>
      <c r="AT1932" s="23" t="s">
        <v>11356</v>
      </c>
      <c r="AV1932" s="23" t="n">
        <v>0.00088</v>
      </c>
      <c r="AW1932" s="23" t="s">
        <v>11608</v>
      </c>
      <c r="AX1932" s="23" t="s">
        <v>13603</v>
      </c>
      <c r="AY1932" s="23" t="s">
        <v>13574</v>
      </c>
      <c r="AZ1932" s="23" t="s">
        <v>11611</v>
      </c>
      <c r="BA1932" s="23" t="s">
        <v>1465</v>
      </c>
      <c r="BB1932" s="23" t="s">
        <v>11612</v>
      </c>
      <c r="BC1932" s="23" t="s">
        <v>13575</v>
      </c>
      <c r="BF1932" s="23" t="s">
        <v>10498</v>
      </c>
      <c r="BG1932" s="1" t="s">
        <v>183</v>
      </c>
    </row>
    <row r="1933" s="23" customFormat="true" ht="12.75" hidden="false" customHeight="false" outlineLevel="0" collapsed="false">
      <c r="A1933" s="23" t="s">
        <v>8789</v>
      </c>
      <c r="B1933" s="23" t="s">
        <v>8790</v>
      </c>
      <c r="C1933" s="40" t="s">
        <v>177</v>
      </c>
      <c r="D1933" s="23" t="s">
        <v>1471</v>
      </c>
      <c r="E1933" s="23" t="s">
        <v>8791</v>
      </c>
      <c r="F1933" s="23" t="s">
        <v>8792</v>
      </c>
      <c r="G1933" s="23" t="n">
        <v>116</v>
      </c>
      <c r="H1933" s="23" t="n">
        <v>40000</v>
      </c>
      <c r="I1933" s="41" t="s">
        <v>180</v>
      </c>
      <c r="K1933" s="23" t="n">
        <v>0</v>
      </c>
      <c r="L1933" s="23" t="n">
        <v>98583</v>
      </c>
      <c r="M1933" s="23" t="n">
        <v>0</v>
      </c>
      <c r="N1933" s="23" t="n">
        <v>0</v>
      </c>
      <c r="O1933" s="23" t="n">
        <f aca="false">K1933+L1933</f>
        <v>98583</v>
      </c>
      <c r="P1933" s="23" t="n">
        <f aca="false">K1933+L1933+M1933+N1933</f>
        <v>98583</v>
      </c>
      <c r="Q1933" s="23" t="n">
        <v>2862</v>
      </c>
      <c r="R1933" s="23" t="n">
        <v>7294</v>
      </c>
      <c r="S1933" s="23" t="n">
        <v>7748</v>
      </c>
      <c r="T1933" s="23" t="n">
        <v>5688</v>
      </c>
      <c r="U1933" s="23" t="n">
        <f aca="false">IF(I1933="delivery",O1933-SUM(Q1933+R1933),IF(I1933="PO",P1933-SUM(Q1933:R1933)))</f>
        <v>88427</v>
      </c>
      <c r="V1933" s="43" t="n">
        <v>0.00068</v>
      </c>
      <c r="W1933" s="43" t="n">
        <v>0.00068</v>
      </c>
      <c r="X1933" s="43" t="n">
        <f aca="false">W1933-V1933</f>
        <v>0</v>
      </c>
      <c r="Y1933" s="43"/>
      <c r="Z1933" s="43"/>
      <c r="AA1933" s="43"/>
      <c r="AB1933" s="43"/>
      <c r="AC1933" s="43" t="s">
        <v>10482</v>
      </c>
      <c r="AD1933" s="43"/>
      <c r="AE1933" s="43"/>
      <c r="AF1933" s="43"/>
      <c r="AG1933" s="43" t="n">
        <v>0.00036</v>
      </c>
      <c r="AH1933" s="43"/>
      <c r="AI1933" s="63"/>
      <c r="AJ1933" s="63"/>
      <c r="AK1933" s="43"/>
      <c r="AL1933" s="43"/>
      <c r="AM1933" s="43" t="s">
        <v>10492</v>
      </c>
      <c r="AN1933" s="43"/>
      <c r="AO1933" s="43" t="s">
        <v>1471</v>
      </c>
      <c r="AP1933" s="23" t="s">
        <v>3124</v>
      </c>
      <c r="AT1933" s="23" t="s">
        <v>11356</v>
      </c>
      <c r="AV1933" s="23" t="n">
        <v>0.00036</v>
      </c>
      <c r="AW1933" s="23" t="s">
        <v>10494</v>
      </c>
      <c r="AX1933" s="23" t="s">
        <v>13604</v>
      </c>
      <c r="AY1933" s="23" t="n">
        <v>10000</v>
      </c>
      <c r="AZ1933" s="23" t="n">
        <v>4</v>
      </c>
      <c r="BA1933" s="23" t="s">
        <v>177</v>
      </c>
      <c r="BB1933" s="23" t="s">
        <v>10496</v>
      </c>
      <c r="BF1933" s="23" t="s">
        <v>10498</v>
      </c>
      <c r="BG1933" s="1" t="s">
        <v>183</v>
      </c>
    </row>
    <row r="1934" s="23" customFormat="true" ht="12.75" hidden="false" customHeight="false" outlineLevel="0" collapsed="false">
      <c r="A1934" s="23" t="s">
        <v>8793</v>
      </c>
      <c r="B1934" s="23" t="s">
        <v>8794</v>
      </c>
      <c r="C1934" s="40" t="s">
        <v>177</v>
      </c>
      <c r="D1934" s="23" t="s">
        <v>1471</v>
      </c>
      <c r="E1934" s="23" t="s">
        <v>8795</v>
      </c>
      <c r="F1934" s="23" t="s">
        <v>8796</v>
      </c>
      <c r="G1934" s="23" t="n">
        <v>116</v>
      </c>
      <c r="H1934" s="23" t="n">
        <v>10000</v>
      </c>
      <c r="I1934" s="41" t="s">
        <v>180</v>
      </c>
      <c r="K1934" s="23" t="n">
        <v>0</v>
      </c>
      <c r="L1934" s="23" t="n">
        <v>179973</v>
      </c>
      <c r="M1934" s="23" t="n">
        <v>170000</v>
      </c>
      <c r="N1934" s="23" t="n">
        <v>0</v>
      </c>
      <c r="O1934" s="23" t="n">
        <f aca="false">K1934+L1934</f>
        <v>179973</v>
      </c>
      <c r="P1934" s="23" t="n">
        <f aca="false">K1934+L1934+M1934+N1934</f>
        <v>349973</v>
      </c>
      <c r="Q1934" s="23" t="n">
        <v>81485</v>
      </c>
      <c r="R1934" s="23" t="n">
        <v>169293</v>
      </c>
      <c r="S1934" s="23" t="n">
        <v>181852</v>
      </c>
      <c r="T1934" s="23" t="n">
        <v>117102</v>
      </c>
      <c r="U1934" s="23" t="n">
        <f aca="false">IF(I1934="delivery",O1934-SUM(Q1934+R1934),IF(I1934="PO",P1934-SUM(Q1934:R1934)))</f>
        <v>-70805</v>
      </c>
      <c r="V1934" s="43" t="n">
        <v>0.00061</v>
      </c>
      <c r="W1934" s="43" t="n">
        <v>0.00061</v>
      </c>
      <c r="X1934" s="43" t="n">
        <f aca="false">W1934-V1934</f>
        <v>0</v>
      </c>
      <c r="Y1934" s="43"/>
      <c r="Z1934" s="43"/>
      <c r="AA1934" s="43" t="n">
        <v>0.0007</v>
      </c>
      <c r="AB1934" s="43"/>
      <c r="AC1934" s="43" t="s">
        <v>10482</v>
      </c>
      <c r="AD1934" s="43"/>
      <c r="AE1934" s="43"/>
      <c r="AF1934" s="43"/>
      <c r="AG1934" s="43" t="n">
        <v>0.00061</v>
      </c>
      <c r="AH1934" s="43" t="s">
        <v>11590</v>
      </c>
      <c r="AI1934" s="63" t="n">
        <v>20000</v>
      </c>
      <c r="AJ1934" s="63" t="n">
        <v>16</v>
      </c>
      <c r="AK1934" s="43" t="s">
        <v>13605</v>
      </c>
      <c r="AL1934" s="43"/>
      <c r="AM1934" s="71" t="s">
        <v>11607</v>
      </c>
      <c r="AN1934" s="43"/>
      <c r="AO1934" s="43" t="s">
        <v>1471</v>
      </c>
      <c r="AP1934" s="23" t="s">
        <v>3124</v>
      </c>
      <c r="AT1934" s="23" t="s">
        <v>11356</v>
      </c>
      <c r="AV1934" s="23" t="n">
        <v>0.00088</v>
      </c>
      <c r="AW1934" s="23" t="s">
        <v>11608</v>
      </c>
      <c r="AX1934" s="23" t="s">
        <v>13606</v>
      </c>
      <c r="AY1934" s="23" t="s">
        <v>13574</v>
      </c>
      <c r="AZ1934" s="23" t="s">
        <v>11611</v>
      </c>
      <c r="BA1934" s="23" t="s">
        <v>1465</v>
      </c>
      <c r="BB1934" s="23" t="s">
        <v>11612</v>
      </c>
      <c r="BC1934" s="23" t="s">
        <v>13575</v>
      </c>
      <c r="BF1934" s="23" t="s">
        <v>10498</v>
      </c>
      <c r="BG1934" s="1" t="s">
        <v>183</v>
      </c>
    </row>
    <row r="1935" s="23" customFormat="true" ht="12.75" hidden="false" customHeight="false" outlineLevel="0" collapsed="false">
      <c r="A1935" s="23" t="s">
        <v>8797</v>
      </c>
      <c r="B1935" s="23" t="s">
        <v>8798</v>
      </c>
      <c r="C1935" s="40" t="s">
        <v>177</v>
      </c>
      <c r="D1935" s="23" t="s">
        <v>1471</v>
      </c>
      <c r="E1935" s="23" t="s">
        <v>8799</v>
      </c>
      <c r="F1935" s="23" t="s">
        <v>8800</v>
      </c>
      <c r="G1935" s="23" t="n">
        <v>86</v>
      </c>
      <c r="H1935" s="23" t="n">
        <v>10000</v>
      </c>
      <c r="I1935" s="41" t="s">
        <v>180</v>
      </c>
      <c r="K1935" s="23" t="n">
        <v>0</v>
      </c>
      <c r="L1935" s="23" t="n">
        <v>41286</v>
      </c>
      <c r="M1935" s="23" t="n">
        <v>0</v>
      </c>
      <c r="N1935" s="23" t="n">
        <v>80000</v>
      </c>
      <c r="O1935" s="23" t="n">
        <f aca="false">K1935+L1935</f>
        <v>41286</v>
      </c>
      <c r="P1935" s="23" t="n">
        <f aca="false">K1935+L1935+M1935+N1935</f>
        <v>121286</v>
      </c>
      <c r="Q1935" s="23" t="n">
        <v>19927</v>
      </c>
      <c r="R1935" s="23" t="n">
        <v>26222</v>
      </c>
      <c r="S1935" s="23" t="n">
        <v>32358</v>
      </c>
      <c r="T1935" s="23" t="n">
        <v>17895</v>
      </c>
      <c r="U1935" s="23" t="n">
        <f aca="false">IF(I1935="delivery",O1935-SUM(Q1935+R1935),IF(I1935="PO",P1935-SUM(Q1935:R1935)))</f>
        <v>-4863</v>
      </c>
      <c r="V1935" s="43" t="n">
        <v>0.00036</v>
      </c>
      <c r="W1935" s="43" t="n">
        <v>0.00036</v>
      </c>
      <c r="X1935" s="43" t="n">
        <f aca="false">W1935-V1935</f>
        <v>0</v>
      </c>
      <c r="Y1935" s="43"/>
      <c r="Z1935" s="43"/>
      <c r="AA1935" s="43" t="n">
        <v>0.0017</v>
      </c>
      <c r="AB1935" s="43"/>
      <c r="AC1935" s="43" t="s">
        <v>10482</v>
      </c>
      <c r="AD1935" s="43"/>
      <c r="AE1935" s="43"/>
      <c r="AF1935" s="43"/>
      <c r="AG1935" s="43" t="n">
        <v>0.00028</v>
      </c>
      <c r="AH1935" s="43"/>
      <c r="AI1935" s="63"/>
      <c r="AJ1935" s="63"/>
      <c r="AK1935" s="43"/>
      <c r="AL1935" s="43"/>
      <c r="AM1935" s="43" t="s">
        <v>10492</v>
      </c>
      <c r="AN1935" s="43"/>
      <c r="AO1935" s="43" t="s">
        <v>1471</v>
      </c>
      <c r="AP1935" s="23" t="s">
        <v>3124</v>
      </c>
      <c r="AT1935" s="23" t="s">
        <v>10493</v>
      </c>
      <c r="AV1935" s="23" t="n">
        <v>0.00028</v>
      </c>
      <c r="AW1935" s="23" t="s">
        <v>10494</v>
      </c>
      <c r="AX1935" s="23" t="s">
        <v>13607</v>
      </c>
      <c r="AY1935" s="23" t="n">
        <v>10000</v>
      </c>
      <c r="AZ1935" s="23" t="n">
        <v>22</v>
      </c>
      <c r="BA1935" s="23" t="s">
        <v>1465</v>
      </c>
      <c r="BB1935" s="23" t="s">
        <v>10496</v>
      </c>
      <c r="BF1935" s="23" t="s">
        <v>10498</v>
      </c>
      <c r="BG1935" s="1" t="s">
        <v>183</v>
      </c>
    </row>
    <row r="1936" s="23" customFormat="true" ht="12.75" hidden="false" customHeight="false" outlineLevel="0" collapsed="false">
      <c r="A1936" s="23" t="s">
        <v>8801</v>
      </c>
      <c r="B1936" s="23" t="s">
        <v>8802</v>
      </c>
      <c r="C1936" s="40" t="s">
        <v>177</v>
      </c>
      <c r="D1936" s="23" t="s">
        <v>1471</v>
      </c>
      <c r="E1936" s="23" t="s">
        <v>8803</v>
      </c>
      <c r="F1936" s="23" t="s">
        <v>8804</v>
      </c>
      <c r="G1936" s="23" t="n">
        <v>116</v>
      </c>
      <c r="H1936" s="23" t="n">
        <v>5000</v>
      </c>
      <c r="I1936" s="41" t="s">
        <v>180</v>
      </c>
      <c r="K1936" s="23" t="n">
        <v>0</v>
      </c>
      <c r="L1936" s="23" t="n">
        <v>19426</v>
      </c>
      <c r="M1936" s="23" t="n">
        <v>0</v>
      </c>
      <c r="N1936" s="23" t="n">
        <v>25000</v>
      </c>
      <c r="O1936" s="23" t="n">
        <f aca="false">K1936+L1936</f>
        <v>19426</v>
      </c>
      <c r="P1936" s="23" t="n">
        <f aca="false">K1936+L1936+M1936+N1936</f>
        <v>44426</v>
      </c>
      <c r="Q1936" s="23" t="n">
        <v>1029</v>
      </c>
      <c r="R1936" s="23" t="n">
        <v>16524</v>
      </c>
      <c r="S1936" s="23" t="n">
        <v>13130</v>
      </c>
      <c r="T1936" s="23" t="n">
        <v>10344</v>
      </c>
      <c r="U1936" s="23" t="n">
        <f aca="false">IF(I1936="delivery",O1936-SUM(Q1936+R1936),IF(I1936="PO",P1936-SUM(Q1936:R1936)))</f>
        <v>1873</v>
      </c>
      <c r="V1936" s="43" t="n">
        <v>0.0042</v>
      </c>
      <c r="W1936" s="43" t="n">
        <v>0.0042</v>
      </c>
      <c r="X1936" s="43" t="n">
        <f aca="false">W1936-V1936</f>
        <v>0</v>
      </c>
      <c r="Y1936" s="43"/>
      <c r="Z1936" s="43"/>
      <c r="AA1936" s="43"/>
      <c r="AB1936" s="43"/>
      <c r="AC1936" s="43" t="s">
        <v>10482</v>
      </c>
      <c r="AD1936" s="43"/>
      <c r="AE1936" s="43"/>
      <c r="AF1936" s="43"/>
      <c r="AG1936" s="43" t="n">
        <v>0.00143</v>
      </c>
      <c r="AH1936" s="43"/>
      <c r="AI1936" s="63"/>
      <c r="AJ1936" s="63"/>
      <c r="AK1936" s="43"/>
      <c r="AL1936" s="43"/>
      <c r="AM1936" s="43" t="s">
        <v>10492</v>
      </c>
      <c r="AN1936" s="43"/>
      <c r="AO1936" s="43" t="s">
        <v>1471</v>
      </c>
      <c r="AP1936" s="23" t="s">
        <v>3124</v>
      </c>
      <c r="AT1936" s="23" t="s">
        <v>11356</v>
      </c>
      <c r="AV1936" s="23" t="n">
        <v>0.00143</v>
      </c>
      <c r="AW1936" s="23" t="s">
        <v>10494</v>
      </c>
      <c r="AX1936" s="23" t="s">
        <v>13608</v>
      </c>
      <c r="AY1936" s="23" t="n">
        <v>5000</v>
      </c>
      <c r="AZ1936" s="23" t="n">
        <v>2</v>
      </c>
      <c r="BA1936" s="23" t="s">
        <v>177</v>
      </c>
      <c r="BB1936" s="23" t="s">
        <v>10496</v>
      </c>
      <c r="BF1936" s="23" t="s">
        <v>10498</v>
      </c>
      <c r="BG1936" s="1" t="s">
        <v>183</v>
      </c>
    </row>
    <row r="1937" s="23" customFormat="true" ht="12.75" hidden="false" customHeight="false" outlineLevel="0" collapsed="false">
      <c r="A1937" s="23" t="s">
        <v>8805</v>
      </c>
      <c r="B1937" s="23" t="s">
        <v>8806</v>
      </c>
      <c r="C1937" s="40" t="s">
        <v>177</v>
      </c>
      <c r="D1937" s="23" t="s">
        <v>1471</v>
      </c>
      <c r="E1937" s="23" t="s">
        <v>8807</v>
      </c>
      <c r="F1937" s="23" t="s">
        <v>8808</v>
      </c>
      <c r="G1937" s="23" t="n">
        <v>158</v>
      </c>
      <c r="H1937" s="23" t="n">
        <v>10000</v>
      </c>
      <c r="I1937" s="41" t="s">
        <v>180</v>
      </c>
      <c r="K1937" s="23" t="n">
        <v>0</v>
      </c>
      <c r="L1937" s="23" t="n">
        <v>51114</v>
      </c>
      <c r="M1937" s="23" t="n">
        <v>0</v>
      </c>
      <c r="N1937" s="23" t="n">
        <v>0</v>
      </c>
      <c r="O1937" s="23" t="n">
        <f aca="false">K1937+L1937</f>
        <v>51114</v>
      </c>
      <c r="P1937" s="23" t="n">
        <f aca="false">K1937+L1937+M1937+N1937</f>
        <v>51114</v>
      </c>
      <c r="Q1937" s="23" t="n">
        <v>3149</v>
      </c>
      <c r="R1937" s="23" t="n">
        <v>1672</v>
      </c>
      <c r="S1937" s="23" t="n">
        <v>2841</v>
      </c>
      <c r="T1937" s="23" t="n">
        <v>764</v>
      </c>
      <c r="U1937" s="23" t="n">
        <f aca="false">IF(I1937="delivery",O1937-SUM(Q1937+R1937),IF(I1937="PO",P1937-SUM(Q1937:R1937)))</f>
        <v>46293</v>
      </c>
      <c r="V1937" s="43" t="n">
        <v>0.0007</v>
      </c>
      <c r="W1937" s="43" t="n">
        <v>0.0007</v>
      </c>
      <c r="X1937" s="43" t="n">
        <f aca="false">W1937-V1937</f>
        <v>0</v>
      </c>
      <c r="Y1937" s="43"/>
      <c r="Z1937" s="43"/>
      <c r="AA1937" s="43"/>
      <c r="AB1937" s="43"/>
      <c r="AC1937" s="43" t="s">
        <v>10482</v>
      </c>
      <c r="AD1937" s="43"/>
      <c r="AE1937" s="43"/>
      <c r="AF1937" s="43"/>
      <c r="AG1937" s="43" t="n">
        <v>0.00036</v>
      </c>
      <c r="AH1937" s="43"/>
      <c r="AI1937" s="63"/>
      <c r="AJ1937" s="63"/>
      <c r="AK1937" s="43"/>
      <c r="AL1937" s="43"/>
      <c r="AM1937" s="43" t="s">
        <v>10492</v>
      </c>
      <c r="AN1937" s="43"/>
      <c r="AO1937" s="43" t="s">
        <v>1471</v>
      </c>
      <c r="AP1937" s="23" t="s">
        <v>3124</v>
      </c>
      <c r="AT1937" s="23" t="s">
        <v>11356</v>
      </c>
      <c r="AV1937" s="23" t="n">
        <v>0.00036</v>
      </c>
      <c r="AW1937" s="23" t="s">
        <v>10494</v>
      </c>
      <c r="AX1937" s="23" t="s">
        <v>13609</v>
      </c>
      <c r="AY1937" s="23" t="n">
        <v>10000</v>
      </c>
      <c r="AZ1937" s="23" t="n">
        <v>22</v>
      </c>
      <c r="BA1937" s="23" t="s">
        <v>177</v>
      </c>
      <c r="BB1937" s="23" t="s">
        <v>10496</v>
      </c>
      <c r="BF1937" s="23" t="s">
        <v>10498</v>
      </c>
      <c r="BG1937" s="1" t="s">
        <v>183</v>
      </c>
    </row>
    <row r="1938" s="23" customFormat="true" ht="12.75" hidden="false" customHeight="false" outlineLevel="0" collapsed="false">
      <c r="A1938" s="23" t="s">
        <v>8809</v>
      </c>
      <c r="B1938" s="23" t="s">
        <v>8810</v>
      </c>
      <c r="C1938" s="40" t="s">
        <v>177</v>
      </c>
      <c r="D1938" s="23" t="s">
        <v>1471</v>
      </c>
      <c r="E1938" s="23" t="s">
        <v>8811</v>
      </c>
      <c r="F1938" s="23" t="s">
        <v>8812</v>
      </c>
      <c r="G1938" s="23" t="n">
        <v>86</v>
      </c>
      <c r="H1938" s="23" t="n">
        <v>10000</v>
      </c>
      <c r="I1938" s="41" t="s">
        <v>180</v>
      </c>
      <c r="K1938" s="23" t="n">
        <v>0</v>
      </c>
      <c r="L1938" s="23" t="n">
        <v>36353</v>
      </c>
      <c r="M1938" s="23" t="n">
        <v>20000</v>
      </c>
      <c r="N1938" s="23" t="n">
        <v>70000</v>
      </c>
      <c r="O1938" s="23" t="n">
        <f aca="false">K1938+L1938</f>
        <v>36353</v>
      </c>
      <c r="P1938" s="23" t="n">
        <f aca="false">K1938+L1938+M1938+N1938</f>
        <v>126353</v>
      </c>
      <c r="Q1938" s="23" t="n">
        <v>43421</v>
      </c>
      <c r="R1938" s="23" t="n">
        <v>22408</v>
      </c>
      <c r="S1938" s="23" t="n">
        <v>25162</v>
      </c>
      <c r="T1938" s="23" t="n">
        <v>13574</v>
      </c>
      <c r="U1938" s="23" t="n">
        <f aca="false">IF(I1938="delivery",O1938-SUM(Q1938+R1938),IF(I1938="PO",P1938-SUM(Q1938:R1938)))</f>
        <v>-29476</v>
      </c>
      <c r="V1938" s="43" t="n">
        <v>0.0014</v>
      </c>
      <c r="W1938" s="43" t="n">
        <v>0.0014</v>
      </c>
      <c r="X1938" s="43" t="n">
        <f aca="false">W1938-V1938</f>
        <v>0</v>
      </c>
      <c r="Y1938" s="43"/>
      <c r="Z1938" s="43"/>
      <c r="AA1938" s="43" t="n">
        <v>0.00053</v>
      </c>
      <c r="AB1938" s="43"/>
      <c r="AC1938" s="43" t="s">
        <v>10482</v>
      </c>
      <c r="AD1938" s="43"/>
      <c r="AE1938" s="43"/>
      <c r="AF1938" s="43"/>
      <c r="AG1938" s="43" t="n">
        <v>0.0014</v>
      </c>
      <c r="AH1938" s="43"/>
      <c r="AI1938" s="63"/>
      <c r="AJ1938" s="63"/>
      <c r="AK1938" s="43"/>
      <c r="AL1938" s="43"/>
      <c r="AM1938" s="43" t="s">
        <v>11367</v>
      </c>
      <c r="AN1938" s="43"/>
      <c r="AO1938" s="43" t="s">
        <v>1471</v>
      </c>
      <c r="AP1938" s="23" t="s">
        <v>3124</v>
      </c>
      <c r="AT1938" s="23" t="s">
        <v>11356</v>
      </c>
      <c r="AV1938" s="23" t="n">
        <v>0.0014</v>
      </c>
      <c r="AW1938" s="23" t="s">
        <v>11618</v>
      </c>
      <c r="AX1938" s="23" t="s">
        <v>13610</v>
      </c>
      <c r="AY1938" s="23" t="n">
        <v>20000</v>
      </c>
      <c r="AZ1938" s="23" t="n">
        <v>14</v>
      </c>
      <c r="BA1938" s="23" t="s">
        <v>1465</v>
      </c>
      <c r="BB1938" s="23" t="s">
        <v>11587</v>
      </c>
      <c r="BF1938" s="23" t="s">
        <v>10498</v>
      </c>
      <c r="BG1938" s="1" t="s">
        <v>183</v>
      </c>
    </row>
    <row r="1939" s="23" customFormat="true" ht="12.75" hidden="false" customHeight="false" outlineLevel="0" collapsed="false">
      <c r="A1939" s="23" t="s">
        <v>8813</v>
      </c>
      <c r="B1939" s="23" t="s">
        <v>8814</v>
      </c>
      <c r="C1939" s="40" t="s">
        <v>177</v>
      </c>
      <c r="D1939" s="23" t="s">
        <v>1471</v>
      </c>
      <c r="E1939" s="23" t="s">
        <v>8815</v>
      </c>
      <c r="F1939" s="23" t="s">
        <v>8816</v>
      </c>
      <c r="G1939" s="23" t="n">
        <v>95</v>
      </c>
      <c r="H1939" s="23" t="n">
        <v>10000</v>
      </c>
      <c r="I1939" s="41" t="s">
        <v>180</v>
      </c>
      <c r="K1939" s="23" t="n">
        <v>0</v>
      </c>
      <c r="L1939" s="23" t="n">
        <v>30977</v>
      </c>
      <c r="M1939" s="23" t="n">
        <v>30000</v>
      </c>
      <c r="N1939" s="23" t="n">
        <v>40000</v>
      </c>
      <c r="O1939" s="23" t="n">
        <f aca="false">K1939+L1939</f>
        <v>30977</v>
      </c>
      <c r="P1939" s="23" t="n">
        <f aca="false">K1939+L1939+M1939+N1939</f>
        <v>100977</v>
      </c>
      <c r="Q1939" s="23" t="n">
        <v>22846</v>
      </c>
      <c r="R1939" s="23" t="n">
        <v>14877</v>
      </c>
      <c r="S1939" s="23" t="n">
        <v>15885</v>
      </c>
      <c r="T1939" s="23" t="n">
        <v>13414</v>
      </c>
      <c r="U1939" s="23" t="n">
        <f aca="false">IF(I1939="delivery",O1939-SUM(Q1939+R1939),IF(I1939="PO",P1939-SUM(Q1939:R1939)))</f>
        <v>-6746</v>
      </c>
      <c r="V1939" s="43" t="n">
        <v>0.00075</v>
      </c>
      <c r="W1939" s="43" t="n">
        <v>0.00036</v>
      </c>
      <c r="X1939" s="43" t="n">
        <f aca="false">W1939-V1939</f>
        <v>-0.00039</v>
      </c>
      <c r="Y1939" s="43"/>
      <c r="Z1939" s="43"/>
      <c r="AA1939" s="43"/>
      <c r="AB1939" s="43"/>
      <c r="AC1939" s="43" t="s">
        <v>10482</v>
      </c>
      <c r="AD1939" s="43"/>
      <c r="AE1939" s="43"/>
      <c r="AF1939" s="43"/>
      <c r="AG1939" s="43" t="n">
        <v>0.00036</v>
      </c>
      <c r="AH1939" s="43"/>
      <c r="AI1939" s="63"/>
      <c r="AJ1939" s="63"/>
      <c r="AK1939" s="43"/>
      <c r="AL1939" s="43"/>
      <c r="AM1939" s="43" t="s">
        <v>10492</v>
      </c>
      <c r="AN1939" s="43"/>
      <c r="AO1939" s="43" t="s">
        <v>1471</v>
      </c>
      <c r="AP1939" s="23" t="s">
        <v>3124</v>
      </c>
      <c r="AT1939" s="23" t="s">
        <v>11356</v>
      </c>
      <c r="AV1939" s="23" t="n">
        <v>0.00036</v>
      </c>
      <c r="AW1939" s="23" t="s">
        <v>10494</v>
      </c>
      <c r="AX1939" s="23" t="s">
        <v>13611</v>
      </c>
      <c r="AY1939" s="23" t="n">
        <v>10000</v>
      </c>
      <c r="AZ1939" s="23" t="n">
        <v>2</v>
      </c>
      <c r="BA1939" s="23" t="s">
        <v>177</v>
      </c>
      <c r="BB1939" s="23" t="s">
        <v>10496</v>
      </c>
      <c r="BF1939" s="23" t="s">
        <v>10498</v>
      </c>
      <c r="BG1939" s="1" t="s">
        <v>183</v>
      </c>
    </row>
    <row r="1940" s="23" customFormat="true" ht="12.75" hidden="false" customHeight="false" outlineLevel="0" collapsed="false">
      <c r="A1940" s="23" t="s">
        <v>8817</v>
      </c>
      <c r="B1940" s="23" t="s">
        <v>8818</v>
      </c>
      <c r="C1940" s="40" t="s">
        <v>177</v>
      </c>
      <c r="D1940" s="23" t="s">
        <v>1471</v>
      </c>
      <c r="E1940" s="23" t="s">
        <v>8819</v>
      </c>
      <c r="F1940" s="23" t="s">
        <v>8820</v>
      </c>
      <c r="G1940" s="23" t="n">
        <v>116</v>
      </c>
      <c r="H1940" s="23" t="n">
        <v>10000</v>
      </c>
      <c r="I1940" s="41" t="s">
        <v>180</v>
      </c>
      <c r="K1940" s="23" t="n">
        <v>0</v>
      </c>
      <c r="L1940" s="23" t="n">
        <v>46984</v>
      </c>
      <c r="M1940" s="23" t="n">
        <v>0</v>
      </c>
      <c r="N1940" s="23" t="n">
        <v>40000</v>
      </c>
      <c r="O1940" s="23" t="n">
        <f aca="false">K1940+L1940</f>
        <v>46984</v>
      </c>
      <c r="P1940" s="23" t="n">
        <f aca="false">K1940+L1940+M1940+N1940</f>
        <v>86984</v>
      </c>
      <c r="Q1940" s="23" t="n">
        <v>16796</v>
      </c>
      <c r="R1940" s="23" t="n">
        <v>12586</v>
      </c>
      <c r="S1940" s="23" t="n">
        <v>16099</v>
      </c>
      <c r="T1940" s="23" t="n">
        <v>19076</v>
      </c>
      <c r="U1940" s="23" t="n">
        <f aca="false">IF(I1940="delivery",O1940-SUM(Q1940+R1940),IF(I1940="PO",P1940-SUM(Q1940:R1940)))</f>
        <v>17602</v>
      </c>
      <c r="V1940" s="43" t="n">
        <v>0.00061</v>
      </c>
      <c r="W1940" s="43" t="n">
        <v>0.00061</v>
      </c>
      <c r="X1940" s="43" t="n">
        <f aca="false">W1940-V1940</f>
        <v>0</v>
      </c>
      <c r="Y1940" s="43"/>
      <c r="Z1940" s="43"/>
      <c r="AA1940" s="43" t="n">
        <v>0.00043</v>
      </c>
      <c r="AB1940" s="43"/>
      <c r="AC1940" s="43" t="s">
        <v>10482</v>
      </c>
      <c r="AD1940" s="43"/>
      <c r="AE1940" s="43"/>
      <c r="AF1940" s="43"/>
      <c r="AG1940" s="43" t="n">
        <v>0.00061</v>
      </c>
      <c r="AH1940" s="43" t="s">
        <v>11590</v>
      </c>
      <c r="AI1940" s="63" t="n">
        <v>20000</v>
      </c>
      <c r="AJ1940" s="63" t="n">
        <v>16</v>
      </c>
      <c r="AK1940" s="43" t="s">
        <v>13612</v>
      </c>
      <c r="AL1940" s="43"/>
      <c r="AM1940" s="71" t="s">
        <v>11607</v>
      </c>
      <c r="AN1940" s="43"/>
      <c r="AO1940" s="43" t="s">
        <v>1471</v>
      </c>
      <c r="AP1940" s="23" t="s">
        <v>3124</v>
      </c>
      <c r="AT1940" s="23" t="s">
        <v>11356</v>
      </c>
      <c r="AV1940" s="23" t="n">
        <v>0.00088</v>
      </c>
      <c r="AW1940" s="23" t="s">
        <v>11608</v>
      </c>
      <c r="AX1940" s="23" t="s">
        <v>13613</v>
      </c>
      <c r="AY1940" s="23" t="s">
        <v>13574</v>
      </c>
      <c r="AZ1940" s="23" t="s">
        <v>11611</v>
      </c>
      <c r="BA1940" s="23" t="s">
        <v>1465</v>
      </c>
      <c r="BB1940" s="23" t="s">
        <v>11612</v>
      </c>
      <c r="BC1940" s="23" t="s">
        <v>13575</v>
      </c>
      <c r="BF1940" s="23" t="s">
        <v>10498</v>
      </c>
      <c r="BG1940" s="1" t="s">
        <v>183</v>
      </c>
    </row>
    <row r="1941" s="23" customFormat="true" ht="12.75" hidden="false" customHeight="false" outlineLevel="0" collapsed="false">
      <c r="A1941" s="23" t="s">
        <v>8821</v>
      </c>
      <c r="B1941" s="23" t="s">
        <v>8822</v>
      </c>
      <c r="C1941" s="40" t="s">
        <v>177</v>
      </c>
      <c r="D1941" s="23" t="s">
        <v>1471</v>
      </c>
      <c r="E1941" s="23" t="s">
        <v>8823</v>
      </c>
      <c r="F1941" s="23" t="s">
        <v>8824</v>
      </c>
      <c r="G1941" s="23" t="n">
        <v>116</v>
      </c>
      <c r="H1941" s="23" t="n">
        <v>10000</v>
      </c>
      <c r="I1941" s="41" t="s">
        <v>180</v>
      </c>
      <c r="K1941" s="23" t="n">
        <v>0</v>
      </c>
      <c r="L1941" s="23" t="n">
        <v>73964</v>
      </c>
      <c r="M1941" s="23" t="n">
        <v>0</v>
      </c>
      <c r="N1941" s="23" t="n">
        <v>0</v>
      </c>
      <c r="O1941" s="23" t="n">
        <f aca="false">K1941+L1941</f>
        <v>73964</v>
      </c>
      <c r="P1941" s="23" t="n">
        <f aca="false">K1941+L1941+M1941+N1941</f>
        <v>73964</v>
      </c>
      <c r="Q1941" s="23" t="n">
        <v>19275</v>
      </c>
      <c r="R1941" s="23" t="n">
        <v>19556</v>
      </c>
      <c r="S1941" s="23" t="n">
        <v>23484</v>
      </c>
      <c r="T1941" s="23" t="n">
        <v>24893</v>
      </c>
      <c r="U1941" s="23" t="n">
        <f aca="false">IF(I1941="delivery",O1941-SUM(Q1941+R1941),IF(I1941="PO",P1941-SUM(Q1941:R1941)))</f>
        <v>35133</v>
      </c>
      <c r="V1941" s="43" t="n">
        <v>0.00036</v>
      </c>
      <c r="W1941" s="43" t="n">
        <v>0.00036</v>
      </c>
      <c r="X1941" s="43" t="n">
        <f aca="false">W1941-V1941</f>
        <v>0</v>
      </c>
      <c r="Y1941" s="43"/>
      <c r="Z1941" s="43"/>
      <c r="AA1941" s="43"/>
      <c r="AB1941" s="43"/>
      <c r="AC1941" s="43" t="s">
        <v>10482</v>
      </c>
      <c r="AD1941" s="43"/>
      <c r="AE1941" s="43"/>
      <c r="AF1941" s="43"/>
      <c r="AG1941" s="43" t="n">
        <v>0.00028</v>
      </c>
      <c r="AH1941" s="43"/>
      <c r="AI1941" s="63"/>
      <c r="AJ1941" s="63"/>
      <c r="AK1941" s="43"/>
      <c r="AL1941" s="43"/>
      <c r="AM1941" s="43" t="s">
        <v>10492</v>
      </c>
      <c r="AN1941" s="43"/>
      <c r="AO1941" s="43" t="s">
        <v>1471</v>
      </c>
      <c r="AP1941" s="23" t="s">
        <v>3124</v>
      </c>
      <c r="AT1941" s="23" t="s">
        <v>10493</v>
      </c>
      <c r="AV1941" s="23" t="n">
        <v>0.00028</v>
      </c>
      <c r="AW1941" s="23" t="s">
        <v>10494</v>
      </c>
      <c r="AX1941" s="23" t="s">
        <v>13614</v>
      </c>
      <c r="AY1941" s="23" t="n">
        <v>10000</v>
      </c>
      <c r="AZ1941" s="23" t="n">
        <v>22</v>
      </c>
      <c r="BA1941" s="23" t="s">
        <v>1465</v>
      </c>
      <c r="BB1941" s="23" t="s">
        <v>10496</v>
      </c>
      <c r="BF1941" s="23" t="s">
        <v>10498</v>
      </c>
      <c r="BG1941" s="1" t="s">
        <v>183</v>
      </c>
    </row>
    <row r="1942" s="23" customFormat="true" ht="12.75" hidden="false" customHeight="false" outlineLevel="0" collapsed="false">
      <c r="A1942" s="23" t="s">
        <v>8825</v>
      </c>
      <c r="B1942" s="23" t="s">
        <v>8826</v>
      </c>
      <c r="C1942" s="40" t="s">
        <v>177</v>
      </c>
      <c r="D1942" s="23" t="s">
        <v>1471</v>
      </c>
      <c r="E1942" s="23" t="s">
        <v>8827</v>
      </c>
      <c r="F1942" s="23" t="s">
        <v>8828</v>
      </c>
      <c r="G1942" s="23" t="n">
        <v>86</v>
      </c>
      <c r="H1942" s="23" t="n">
        <v>5000</v>
      </c>
      <c r="I1942" s="41" t="s">
        <v>180</v>
      </c>
      <c r="K1942" s="23" t="n">
        <v>0</v>
      </c>
      <c r="L1942" s="23" t="n">
        <v>73222</v>
      </c>
      <c r="M1942" s="23" t="n">
        <v>40000</v>
      </c>
      <c r="N1942" s="23" t="n">
        <v>60000</v>
      </c>
      <c r="O1942" s="23" t="n">
        <f aca="false">K1942+L1942</f>
        <v>73222</v>
      </c>
      <c r="P1942" s="23" t="n">
        <f aca="false">K1942+L1942+M1942+N1942</f>
        <v>173222</v>
      </c>
      <c r="Q1942" s="23" t="n">
        <v>65360</v>
      </c>
      <c r="R1942" s="23" t="n">
        <v>34259</v>
      </c>
      <c r="S1942" s="23" t="n">
        <v>36551</v>
      </c>
      <c r="T1942" s="23" t="n">
        <v>22331</v>
      </c>
      <c r="U1942" s="23" t="n">
        <f aca="false">IF(I1942="delivery",O1942-SUM(Q1942+R1942),IF(I1942="PO",P1942-SUM(Q1942:R1942)))</f>
        <v>-26397</v>
      </c>
      <c r="V1942" s="43" t="n">
        <v>0.00096</v>
      </c>
      <c r="W1942" s="43" t="n">
        <v>0.00096</v>
      </c>
      <c r="X1942" s="43" t="n">
        <f aca="false">W1942-V1942</f>
        <v>0</v>
      </c>
      <c r="Y1942" s="43"/>
      <c r="Z1942" s="43"/>
      <c r="AA1942" s="43" t="n">
        <v>0.00045</v>
      </c>
      <c r="AB1942" s="43"/>
      <c r="AC1942" s="43" t="s">
        <v>10482</v>
      </c>
      <c r="AD1942" s="43"/>
      <c r="AE1942" s="43"/>
      <c r="AF1942" s="43"/>
      <c r="AG1942" s="43" t="n">
        <v>0.00096</v>
      </c>
      <c r="AH1942" s="43" t="s">
        <v>11590</v>
      </c>
      <c r="AI1942" s="63" t="n">
        <v>15000</v>
      </c>
      <c r="AJ1942" s="63" t="n">
        <v>16</v>
      </c>
      <c r="AK1942" s="43" t="s">
        <v>13615</v>
      </c>
      <c r="AL1942" s="43"/>
      <c r="AM1942" s="71" t="s">
        <v>11607</v>
      </c>
      <c r="AN1942" s="43"/>
      <c r="AO1942" s="43" t="s">
        <v>1471</v>
      </c>
      <c r="AP1942" s="23" t="s">
        <v>3124</v>
      </c>
      <c r="AT1942" s="23" t="s">
        <v>11356</v>
      </c>
      <c r="AV1942" s="23" t="n">
        <v>0.00108</v>
      </c>
      <c r="AW1942" s="23" t="s">
        <v>11608</v>
      </c>
      <c r="AX1942" s="23" t="s">
        <v>13616</v>
      </c>
      <c r="AY1942" s="23" t="s">
        <v>13617</v>
      </c>
      <c r="AZ1942" s="23" t="s">
        <v>11611</v>
      </c>
      <c r="BA1942" s="23" t="s">
        <v>1465</v>
      </c>
      <c r="BB1942" s="23" t="s">
        <v>11612</v>
      </c>
      <c r="BC1942" s="23" t="s">
        <v>13618</v>
      </c>
      <c r="BF1942" s="23" t="s">
        <v>10498</v>
      </c>
      <c r="BG1942" s="1" t="s">
        <v>183</v>
      </c>
    </row>
    <row r="1943" s="23" customFormat="true" ht="12.75" hidden="false" customHeight="false" outlineLevel="0" collapsed="false">
      <c r="A1943" s="23" t="s">
        <v>8829</v>
      </c>
      <c r="B1943" s="23" t="s">
        <v>8830</v>
      </c>
      <c r="C1943" s="40" t="s">
        <v>177</v>
      </c>
      <c r="D1943" s="23" t="s">
        <v>1471</v>
      </c>
      <c r="E1943" s="23" t="s">
        <v>8831</v>
      </c>
      <c r="F1943" s="23" t="s">
        <v>8832</v>
      </c>
      <c r="G1943" s="23" t="n">
        <v>116</v>
      </c>
      <c r="H1943" s="23" t="n">
        <v>40000</v>
      </c>
      <c r="I1943" s="41" t="s">
        <v>180</v>
      </c>
      <c r="K1943" s="23" t="n">
        <v>0</v>
      </c>
      <c r="L1943" s="23" t="n">
        <v>20736</v>
      </c>
      <c r="M1943" s="23" t="n">
        <v>0</v>
      </c>
      <c r="N1943" s="23" t="n">
        <v>0</v>
      </c>
      <c r="O1943" s="23" t="n">
        <f aca="false">K1943+L1943</f>
        <v>20736</v>
      </c>
      <c r="P1943" s="23" t="n">
        <f aca="false">K1943+L1943+M1943+N1943</f>
        <v>20736</v>
      </c>
      <c r="Q1943" s="23" t="n">
        <v>13571</v>
      </c>
      <c r="R1943" s="23" t="n">
        <v>6602</v>
      </c>
      <c r="S1943" s="23" t="n">
        <v>9417</v>
      </c>
      <c r="T1943" s="23" t="n">
        <v>3482</v>
      </c>
      <c r="U1943" s="23" t="n">
        <f aca="false">IF(I1943="delivery",O1943-SUM(Q1943+R1943),IF(I1943="PO",P1943-SUM(Q1943:R1943)))</f>
        <v>563</v>
      </c>
      <c r="V1943" s="43" t="n">
        <v>0.00055</v>
      </c>
      <c r="W1943" s="43" t="n">
        <v>0.00055</v>
      </c>
      <c r="X1943" s="43" t="n">
        <f aca="false">W1943-V1943</f>
        <v>0</v>
      </c>
      <c r="Y1943" s="43"/>
      <c r="Z1943" s="43"/>
      <c r="AA1943" s="43"/>
      <c r="AB1943" s="43"/>
      <c r="AC1943" s="43" t="s">
        <v>10482</v>
      </c>
      <c r="AD1943" s="43"/>
      <c r="AE1943" s="43"/>
      <c r="AF1943" s="43"/>
      <c r="AG1943" s="43" t="n">
        <v>0.00036</v>
      </c>
      <c r="AH1943" s="43"/>
      <c r="AI1943" s="63"/>
      <c r="AJ1943" s="63"/>
      <c r="AK1943" s="43"/>
      <c r="AL1943" s="43"/>
      <c r="AM1943" s="43" t="s">
        <v>10492</v>
      </c>
      <c r="AN1943" s="43"/>
      <c r="AO1943" s="43" t="s">
        <v>1471</v>
      </c>
      <c r="AP1943" s="23" t="s">
        <v>3124</v>
      </c>
      <c r="AT1943" s="23" t="s">
        <v>11356</v>
      </c>
      <c r="AV1943" s="23" t="n">
        <v>0.00036</v>
      </c>
      <c r="AW1943" s="23" t="s">
        <v>10494</v>
      </c>
      <c r="AX1943" s="23" t="s">
        <v>13619</v>
      </c>
      <c r="AY1943" s="23" t="n">
        <v>10000</v>
      </c>
      <c r="AZ1943" s="23" t="n">
        <v>22</v>
      </c>
      <c r="BA1943" s="23" t="s">
        <v>177</v>
      </c>
      <c r="BB1943" s="23" t="s">
        <v>10496</v>
      </c>
      <c r="BF1943" s="23" t="s">
        <v>10498</v>
      </c>
      <c r="BG1943" s="1" t="s">
        <v>183</v>
      </c>
    </row>
    <row r="1944" s="23" customFormat="true" ht="12.75" hidden="false" customHeight="false" outlineLevel="0" collapsed="false">
      <c r="A1944" s="23" t="s">
        <v>8833</v>
      </c>
      <c r="B1944" s="23" t="s">
        <v>8834</v>
      </c>
      <c r="C1944" s="40" t="s">
        <v>177</v>
      </c>
      <c r="D1944" s="23" t="s">
        <v>1471</v>
      </c>
      <c r="E1944" s="23" t="s">
        <v>8835</v>
      </c>
      <c r="F1944" s="23" t="s">
        <v>8836</v>
      </c>
      <c r="G1944" s="23" t="n">
        <v>95</v>
      </c>
      <c r="H1944" s="23" t="n">
        <v>10000</v>
      </c>
      <c r="I1944" s="41" t="s">
        <v>180</v>
      </c>
      <c r="K1944" s="23" t="n">
        <v>0</v>
      </c>
      <c r="L1944" s="23" t="n">
        <v>2231568</v>
      </c>
      <c r="M1944" s="23" t="n">
        <v>170000</v>
      </c>
      <c r="N1944" s="23" t="n">
        <v>2010000</v>
      </c>
      <c r="O1944" s="23" t="n">
        <f aca="false">K1944+L1944</f>
        <v>2231568</v>
      </c>
      <c r="P1944" s="23" t="n">
        <f aca="false">K1944+L1944+M1944+N1944</f>
        <v>4411568</v>
      </c>
      <c r="Q1944" s="23" t="n">
        <v>1403395</v>
      </c>
      <c r="R1944" s="23" t="n">
        <v>1921589</v>
      </c>
      <c r="S1944" s="23" t="n">
        <v>2306712</v>
      </c>
      <c r="T1944" s="23" t="n">
        <v>1526598</v>
      </c>
      <c r="U1944" s="23" t="n">
        <f aca="false">IF(I1944="delivery",O1944-SUM(Q1944+R1944),IF(I1944="PO",P1944-SUM(Q1944:R1944)))</f>
        <v>-1093416</v>
      </c>
      <c r="V1944" s="43" t="n">
        <v>0.00053</v>
      </c>
      <c r="W1944" s="43" t="n">
        <v>0.00053</v>
      </c>
      <c r="X1944" s="43" t="n">
        <f aca="false">W1944-V1944</f>
        <v>0</v>
      </c>
      <c r="Y1944" s="43"/>
      <c r="Z1944" s="43"/>
      <c r="AA1944" s="43" t="n">
        <v>0.00054</v>
      </c>
      <c r="AB1944" s="43"/>
      <c r="AC1944" s="43" t="s">
        <v>10482</v>
      </c>
      <c r="AD1944" s="43"/>
      <c r="AE1944" s="43"/>
      <c r="AF1944" s="43"/>
      <c r="AG1944" s="43" t="n">
        <v>0.00036</v>
      </c>
      <c r="AH1944" s="43"/>
      <c r="AI1944" s="63"/>
      <c r="AJ1944" s="63"/>
      <c r="AK1944" s="43"/>
      <c r="AL1944" s="43"/>
      <c r="AM1944" s="43" t="s">
        <v>10492</v>
      </c>
      <c r="AN1944" s="43"/>
      <c r="AO1944" s="43" t="s">
        <v>1471</v>
      </c>
      <c r="AP1944" s="23" t="s">
        <v>3124</v>
      </c>
      <c r="AT1944" s="23" t="s">
        <v>10493</v>
      </c>
      <c r="AV1944" s="23" t="n">
        <v>0.00036</v>
      </c>
      <c r="AW1944" s="23" t="s">
        <v>10494</v>
      </c>
      <c r="AX1944" s="23" t="s">
        <v>13620</v>
      </c>
      <c r="AY1944" s="23" t="n">
        <v>10000</v>
      </c>
      <c r="AZ1944" s="23" t="n">
        <v>22</v>
      </c>
      <c r="BA1944" s="23" t="s">
        <v>1465</v>
      </c>
      <c r="BB1944" s="23" t="s">
        <v>10496</v>
      </c>
      <c r="BF1944" s="23" t="s">
        <v>10498</v>
      </c>
      <c r="BG1944" s="1" t="s">
        <v>183</v>
      </c>
    </row>
    <row r="1945" s="23" customFormat="true" ht="12.75" hidden="false" customHeight="false" outlineLevel="0" collapsed="false">
      <c r="A1945" s="23" t="s">
        <v>8837</v>
      </c>
      <c r="B1945" s="23" t="s">
        <v>8838</v>
      </c>
      <c r="C1945" s="40" t="s">
        <v>177</v>
      </c>
      <c r="D1945" s="23" t="s">
        <v>1471</v>
      </c>
      <c r="E1945" s="23" t="s">
        <v>8839</v>
      </c>
      <c r="F1945" s="23" t="s">
        <v>8840</v>
      </c>
      <c r="G1945" s="23" t="n">
        <v>123</v>
      </c>
      <c r="H1945" s="23" t="n">
        <v>10000</v>
      </c>
      <c r="I1945" s="41" t="s">
        <v>180</v>
      </c>
      <c r="K1945" s="23" t="n">
        <v>0</v>
      </c>
      <c r="L1945" s="23" t="n">
        <v>28639</v>
      </c>
      <c r="M1945" s="23" t="n">
        <v>0</v>
      </c>
      <c r="N1945" s="23" t="n">
        <v>0</v>
      </c>
      <c r="O1945" s="23" t="n">
        <f aca="false">K1945+L1945</f>
        <v>28639</v>
      </c>
      <c r="P1945" s="23" t="n">
        <f aca="false">K1945+L1945+M1945+N1945</f>
        <v>28639</v>
      </c>
      <c r="Q1945" s="23" t="n">
        <v>1312</v>
      </c>
      <c r="R1945" s="23" t="n">
        <v>603</v>
      </c>
      <c r="S1945" s="23" t="n">
        <v>1061</v>
      </c>
      <c r="T1945" s="23" t="n">
        <v>419</v>
      </c>
      <c r="U1945" s="23" t="n">
        <f aca="false">IF(I1945="delivery",O1945-SUM(Q1945+R1945),IF(I1945="PO",P1945-SUM(Q1945:R1945)))</f>
        <v>26724</v>
      </c>
      <c r="V1945" s="43" t="n">
        <v>0.00161</v>
      </c>
      <c r="W1945" s="43" t="n">
        <v>0.00161</v>
      </c>
      <c r="X1945" s="43" t="n">
        <f aca="false">W1945-V1945</f>
        <v>0</v>
      </c>
      <c r="Y1945" s="43"/>
      <c r="Z1945" s="43"/>
      <c r="AA1945" s="43"/>
      <c r="AB1945" s="43"/>
      <c r="AC1945" s="43" t="s">
        <v>10482</v>
      </c>
      <c r="AD1945" s="43"/>
      <c r="AE1945" s="43"/>
      <c r="AF1945" s="43"/>
      <c r="AG1945" s="43" t="n">
        <v>0.00036</v>
      </c>
      <c r="AH1945" s="43"/>
      <c r="AI1945" s="63"/>
      <c r="AJ1945" s="63"/>
      <c r="AK1945" s="43"/>
      <c r="AL1945" s="43"/>
      <c r="AM1945" s="43" t="s">
        <v>10492</v>
      </c>
      <c r="AN1945" s="43"/>
      <c r="AO1945" s="43" t="s">
        <v>1471</v>
      </c>
      <c r="AP1945" s="23" t="s">
        <v>3124</v>
      </c>
      <c r="AT1945" s="23" t="s">
        <v>11356</v>
      </c>
      <c r="AV1945" s="23" t="n">
        <v>0.00036</v>
      </c>
      <c r="AW1945" s="23" t="s">
        <v>10494</v>
      </c>
      <c r="AX1945" s="23" t="s">
        <v>13621</v>
      </c>
      <c r="AY1945" s="23" t="n">
        <v>10000</v>
      </c>
      <c r="AZ1945" s="23" t="n">
        <v>22</v>
      </c>
      <c r="BA1945" s="23" t="s">
        <v>177</v>
      </c>
      <c r="BB1945" s="23" t="s">
        <v>10496</v>
      </c>
      <c r="BF1945" s="23" t="s">
        <v>10498</v>
      </c>
      <c r="BG1945" s="1" t="s">
        <v>183</v>
      </c>
    </row>
    <row r="1946" s="23" customFormat="true" ht="12.75" hidden="false" customHeight="false" outlineLevel="0" collapsed="false">
      <c r="A1946" s="23" t="s">
        <v>8841</v>
      </c>
      <c r="B1946" s="23" t="s">
        <v>8842</v>
      </c>
      <c r="C1946" s="40" t="s">
        <v>177</v>
      </c>
      <c r="D1946" s="23" t="s">
        <v>1471</v>
      </c>
      <c r="E1946" s="23" t="s">
        <v>8843</v>
      </c>
      <c r="F1946" s="23" t="s">
        <v>8844</v>
      </c>
      <c r="G1946" s="23" t="n">
        <v>86</v>
      </c>
      <c r="H1946" s="23" t="n">
        <v>10000</v>
      </c>
      <c r="I1946" s="41" t="s">
        <v>180</v>
      </c>
      <c r="K1946" s="23" t="n">
        <v>0</v>
      </c>
      <c r="L1946" s="23" t="n">
        <v>30720</v>
      </c>
      <c r="M1946" s="23" t="n">
        <v>0</v>
      </c>
      <c r="N1946" s="23" t="n">
        <v>0</v>
      </c>
      <c r="O1946" s="23" t="n">
        <f aca="false">K1946+L1946</f>
        <v>30720</v>
      </c>
      <c r="P1946" s="23" t="n">
        <f aca="false">K1946+L1946+M1946+N1946</f>
        <v>30720</v>
      </c>
      <c r="Q1946" s="23" t="n">
        <v>12272</v>
      </c>
      <c r="R1946" s="23" t="n">
        <v>7370</v>
      </c>
      <c r="S1946" s="23" t="n">
        <v>12390</v>
      </c>
      <c r="T1946" s="23" t="n">
        <v>6274</v>
      </c>
      <c r="U1946" s="23" t="n">
        <f aca="false">IF(I1946="delivery",O1946-SUM(Q1946+R1946),IF(I1946="PO",P1946-SUM(Q1946:R1946)))</f>
        <v>11078</v>
      </c>
      <c r="V1946" s="43" t="n">
        <v>0.00036</v>
      </c>
      <c r="W1946" s="43" t="n">
        <v>0.00036</v>
      </c>
      <c r="X1946" s="43" t="n">
        <f aca="false">W1946-V1946</f>
        <v>0</v>
      </c>
      <c r="Y1946" s="43"/>
      <c r="Z1946" s="43"/>
      <c r="AA1946" s="43" t="n">
        <v>0.00055</v>
      </c>
      <c r="AB1946" s="43"/>
      <c r="AC1946" s="43" t="s">
        <v>10482</v>
      </c>
      <c r="AD1946" s="43"/>
      <c r="AE1946" s="43"/>
      <c r="AF1946" s="43"/>
      <c r="AG1946" s="43" t="n">
        <v>0.00036</v>
      </c>
      <c r="AH1946" s="43"/>
      <c r="AI1946" s="63"/>
      <c r="AJ1946" s="63"/>
      <c r="AK1946" s="43"/>
      <c r="AL1946" s="43"/>
      <c r="AM1946" s="43" t="s">
        <v>11367</v>
      </c>
      <c r="AN1946" s="43"/>
      <c r="AO1946" s="43" t="s">
        <v>1471</v>
      </c>
      <c r="AP1946" s="23" t="s">
        <v>3124</v>
      </c>
      <c r="AT1946" s="23" t="s">
        <v>11356</v>
      </c>
      <c r="AV1946" s="23" t="n">
        <v>0.00036</v>
      </c>
      <c r="AW1946" s="23" t="s">
        <v>10494</v>
      </c>
      <c r="AX1946" s="23" t="s">
        <v>13622</v>
      </c>
      <c r="AY1946" s="23" t="n">
        <v>10000</v>
      </c>
      <c r="AZ1946" s="23" t="n">
        <v>22</v>
      </c>
      <c r="BA1946" s="23" t="s">
        <v>177</v>
      </c>
      <c r="BB1946" s="23" t="s">
        <v>10496</v>
      </c>
      <c r="BF1946" s="23" t="s">
        <v>10498</v>
      </c>
      <c r="BG1946" s="1" t="s">
        <v>183</v>
      </c>
    </row>
    <row r="1947" s="23" customFormat="true" ht="12.75" hidden="false" customHeight="false" outlineLevel="0" collapsed="false">
      <c r="A1947" s="23" t="s">
        <v>8845</v>
      </c>
      <c r="B1947" s="23" t="s">
        <v>8846</v>
      </c>
      <c r="C1947" s="40" t="s">
        <v>177</v>
      </c>
      <c r="D1947" s="23" t="s">
        <v>1471</v>
      </c>
      <c r="E1947" s="23" t="s">
        <v>8847</v>
      </c>
      <c r="F1947" s="23" t="s">
        <v>8848</v>
      </c>
      <c r="G1947" s="23" t="n">
        <v>86</v>
      </c>
      <c r="H1947" s="23" t="n">
        <v>10000</v>
      </c>
      <c r="I1947" s="41" t="s">
        <v>180</v>
      </c>
      <c r="K1947" s="23" t="n">
        <v>0</v>
      </c>
      <c r="L1947" s="23" t="n">
        <v>17416</v>
      </c>
      <c r="M1947" s="23" t="n">
        <v>30000</v>
      </c>
      <c r="N1947" s="23" t="n">
        <v>0</v>
      </c>
      <c r="O1947" s="23" t="n">
        <f aca="false">K1947+L1947</f>
        <v>17416</v>
      </c>
      <c r="P1947" s="23" t="n">
        <f aca="false">K1947+L1947+M1947+N1947</f>
        <v>47416</v>
      </c>
      <c r="Q1947" s="23" t="n">
        <v>18499</v>
      </c>
      <c r="R1947" s="23" t="n">
        <v>11228</v>
      </c>
      <c r="S1947" s="23" t="n">
        <v>16411</v>
      </c>
      <c r="T1947" s="23" t="n">
        <v>8390</v>
      </c>
      <c r="U1947" s="23" t="n">
        <f aca="false">IF(I1947="delivery",O1947-SUM(Q1947+R1947),IF(I1947="PO",P1947-SUM(Q1947:R1947)))</f>
        <v>-12311</v>
      </c>
      <c r="V1947" s="43" t="n">
        <v>0.00055</v>
      </c>
      <c r="W1947" s="43" t="n">
        <v>0.00055</v>
      </c>
      <c r="X1947" s="43" t="n">
        <f aca="false">W1947-V1947</f>
        <v>0</v>
      </c>
      <c r="Y1947" s="43"/>
      <c r="Z1947" s="43"/>
      <c r="AA1947" s="43"/>
      <c r="AB1947" s="43"/>
      <c r="AC1947" s="43" t="s">
        <v>10482</v>
      </c>
      <c r="AD1947" s="43"/>
      <c r="AE1947" s="43"/>
      <c r="AF1947" s="43"/>
      <c r="AG1947" s="43" t="n">
        <v>0.00028</v>
      </c>
      <c r="AH1947" s="43"/>
      <c r="AI1947" s="63"/>
      <c r="AJ1947" s="63"/>
      <c r="AK1947" s="43"/>
      <c r="AL1947" s="43"/>
      <c r="AM1947" s="43" t="s">
        <v>10492</v>
      </c>
      <c r="AN1947" s="43"/>
      <c r="AO1947" s="43" t="s">
        <v>1471</v>
      </c>
      <c r="AP1947" s="23" t="s">
        <v>3124</v>
      </c>
      <c r="AT1947" s="23" t="s">
        <v>10493</v>
      </c>
      <c r="AV1947" s="23" t="n">
        <v>0.00028</v>
      </c>
      <c r="AW1947" s="23" t="s">
        <v>10494</v>
      </c>
      <c r="AX1947" s="23" t="s">
        <v>13623</v>
      </c>
      <c r="AY1947" s="23" t="n">
        <v>10000</v>
      </c>
      <c r="AZ1947" s="23" t="n">
        <v>22</v>
      </c>
      <c r="BA1947" s="23" t="s">
        <v>1465</v>
      </c>
      <c r="BB1947" s="23" t="s">
        <v>10496</v>
      </c>
      <c r="BF1947" s="23" t="s">
        <v>10498</v>
      </c>
      <c r="BG1947" s="1" t="s">
        <v>183</v>
      </c>
    </row>
    <row r="1948" s="23" customFormat="true" ht="12.75" hidden="false" customHeight="false" outlineLevel="0" collapsed="false">
      <c r="A1948" s="23" t="s">
        <v>8849</v>
      </c>
      <c r="B1948" s="23" t="s">
        <v>8850</v>
      </c>
      <c r="C1948" s="40" t="s">
        <v>177</v>
      </c>
      <c r="D1948" s="23" t="s">
        <v>1471</v>
      </c>
      <c r="E1948" s="23" t="s">
        <v>8851</v>
      </c>
      <c r="F1948" s="23" t="s">
        <v>8852</v>
      </c>
      <c r="G1948" s="23" t="n">
        <v>86</v>
      </c>
      <c r="H1948" s="23" t="n">
        <v>10000</v>
      </c>
      <c r="I1948" s="41" t="s">
        <v>180</v>
      </c>
      <c r="K1948" s="23" t="n">
        <v>0</v>
      </c>
      <c r="L1948" s="23" t="n">
        <v>10075</v>
      </c>
      <c r="M1948" s="23" t="n">
        <v>0</v>
      </c>
      <c r="N1948" s="23" t="n">
        <v>0</v>
      </c>
      <c r="O1948" s="23" t="n">
        <f aca="false">K1948+L1948</f>
        <v>10075</v>
      </c>
      <c r="P1948" s="23" t="n">
        <f aca="false">K1948+L1948+M1948+N1948</f>
        <v>10075</v>
      </c>
      <c r="Q1948" s="23" t="n">
        <v>1532</v>
      </c>
      <c r="R1948" s="23" t="n">
        <v>778</v>
      </c>
      <c r="S1948" s="23" t="n">
        <v>929</v>
      </c>
      <c r="T1948" s="23" t="n">
        <v>502</v>
      </c>
      <c r="U1948" s="23" t="n">
        <f aca="false">IF(I1948="delivery",O1948-SUM(Q1948+R1948),IF(I1948="PO",P1948-SUM(Q1948:R1948)))</f>
        <v>7765</v>
      </c>
      <c r="V1948" s="43" t="n">
        <v>0.00099</v>
      </c>
      <c r="W1948" s="43" t="n">
        <v>0.00099</v>
      </c>
      <c r="X1948" s="43" t="n">
        <f aca="false">W1948-V1948</f>
        <v>0</v>
      </c>
      <c r="Y1948" s="43"/>
      <c r="Z1948" s="43"/>
      <c r="AA1948" s="43"/>
      <c r="AB1948" s="43"/>
      <c r="AC1948" s="43" t="s">
        <v>10482</v>
      </c>
      <c r="AD1948" s="43"/>
      <c r="AE1948" s="43"/>
      <c r="AF1948" s="43"/>
      <c r="AG1948" s="43" t="n">
        <v>0.00036</v>
      </c>
      <c r="AH1948" s="43"/>
      <c r="AI1948" s="63"/>
      <c r="AJ1948" s="63"/>
      <c r="AK1948" s="43"/>
      <c r="AL1948" s="43"/>
      <c r="AM1948" s="43" t="s">
        <v>10492</v>
      </c>
      <c r="AN1948" s="43"/>
      <c r="AO1948" s="43" t="s">
        <v>1471</v>
      </c>
      <c r="AP1948" s="23" t="s">
        <v>3124</v>
      </c>
      <c r="AT1948" s="23" t="s">
        <v>11356</v>
      </c>
      <c r="AV1948" s="23" t="n">
        <v>0.00036</v>
      </c>
      <c r="AW1948" s="23" t="s">
        <v>10494</v>
      </c>
      <c r="AX1948" s="23" t="s">
        <v>13624</v>
      </c>
      <c r="AY1948" s="23" t="n">
        <v>10000</v>
      </c>
      <c r="AZ1948" s="23" t="n">
        <v>22</v>
      </c>
      <c r="BA1948" s="23" t="s">
        <v>177</v>
      </c>
      <c r="BB1948" s="23" t="s">
        <v>10496</v>
      </c>
      <c r="BF1948" s="23" t="s">
        <v>10498</v>
      </c>
      <c r="BG1948" s="1" t="s">
        <v>183</v>
      </c>
    </row>
    <row r="1949" s="23" customFormat="true" ht="12.75" hidden="false" customHeight="false" outlineLevel="0" collapsed="false">
      <c r="A1949" s="23" t="s">
        <v>8853</v>
      </c>
      <c r="B1949" s="23" t="s">
        <v>8854</v>
      </c>
      <c r="C1949" s="40" t="s">
        <v>177</v>
      </c>
      <c r="D1949" s="23" t="s">
        <v>1471</v>
      </c>
      <c r="E1949" s="23" t="s">
        <v>8855</v>
      </c>
      <c r="F1949" s="23" t="s">
        <v>8856</v>
      </c>
      <c r="G1949" s="23" t="n">
        <v>86</v>
      </c>
      <c r="H1949" s="23" t="n">
        <v>5000</v>
      </c>
      <c r="I1949" s="41" t="s">
        <v>180</v>
      </c>
      <c r="K1949" s="23" t="n">
        <v>0</v>
      </c>
      <c r="L1949" s="23" t="n">
        <v>10067</v>
      </c>
      <c r="M1949" s="23" t="n">
        <v>5000</v>
      </c>
      <c r="N1949" s="23" t="n">
        <v>5000</v>
      </c>
      <c r="O1949" s="23" t="n">
        <f aca="false">K1949+L1949</f>
        <v>10067</v>
      </c>
      <c r="P1949" s="23" t="n">
        <f aca="false">K1949+L1949+M1949+N1949</f>
        <v>20067</v>
      </c>
      <c r="Q1949" s="23" t="n">
        <v>8468</v>
      </c>
      <c r="R1949" s="23" t="n">
        <v>3716</v>
      </c>
      <c r="S1949" s="23" t="n">
        <v>4303</v>
      </c>
      <c r="T1949" s="23" t="n">
        <v>2366</v>
      </c>
      <c r="U1949" s="23" t="n">
        <f aca="false">IF(I1949="delivery",O1949-SUM(Q1949+R1949),IF(I1949="PO",P1949-SUM(Q1949:R1949)))</f>
        <v>-2117</v>
      </c>
      <c r="V1949" s="43" t="n">
        <v>0.0048</v>
      </c>
      <c r="W1949" s="43" t="n">
        <v>0.0048</v>
      </c>
      <c r="X1949" s="43" t="n">
        <f aca="false">W1949-V1949</f>
        <v>0</v>
      </c>
      <c r="Y1949" s="43"/>
      <c r="Z1949" s="43"/>
      <c r="AA1949" s="43"/>
      <c r="AB1949" s="43"/>
      <c r="AC1949" s="43" t="s">
        <v>10482</v>
      </c>
      <c r="AD1949" s="43"/>
      <c r="AE1949" s="43"/>
      <c r="AF1949" s="43"/>
      <c r="AG1949" s="43" t="n">
        <v>0.0044</v>
      </c>
      <c r="AH1949" s="43"/>
      <c r="AI1949" s="63"/>
      <c r="AJ1949" s="63"/>
      <c r="AK1949" s="43"/>
      <c r="AL1949" s="43"/>
      <c r="AM1949" s="43" t="s">
        <v>10492</v>
      </c>
      <c r="AN1949" s="43"/>
      <c r="AO1949" s="43" t="s">
        <v>1471</v>
      </c>
      <c r="AP1949" s="23" t="s">
        <v>3124</v>
      </c>
      <c r="AT1949" s="23" t="s">
        <v>10493</v>
      </c>
      <c r="AV1949" s="23" t="n">
        <v>0.0044</v>
      </c>
      <c r="AW1949" s="23" t="s">
        <v>10494</v>
      </c>
      <c r="AX1949" s="23" t="s">
        <v>13625</v>
      </c>
      <c r="AY1949" s="23" t="n">
        <v>5000</v>
      </c>
      <c r="AZ1949" s="23" t="n">
        <v>22</v>
      </c>
      <c r="BA1949" s="23" t="s">
        <v>1465</v>
      </c>
      <c r="BB1949" s="23" t="s">
        <v>10496</v>
      </c>
      <c r="BF1949" s="23" t="s">
        <v>10498</v>
      </c>
      <c r="BG1949" s="1" t="s">
        <v>183</v>
      </c>
    </row>
    <row r="1950" s="23" customFormat="true" ht="12.75" hidden="false" customHeight="false" outlineLevel="0" collapsed="false">
      <c r="A1950" s="23" t="s">
        <v>8857</v>
      </c>
      <c r="B1950" s="23" t="s">
        <v>8858</v>
      </c>
      <c r="C1950" s="40" t="s">
        <v>177</v>
      </c>
      <c r="D1950" s="23" t="s">
        <v>1471</v>
      </c>
      <c r="E1950" s="23" t="s">
        <v>8859</v>
      </c>
      <c r="F1950" s="23" t="s">
        <v>8860</v>
      </c>
      <c r="G1950" s="23" t="n">
        <v>158</v>
      </c>
      <c r="H1950" s="23" t="n">
        <v>20000</v>
      </c>
      <c r="I1950" s="41" t="s">
        <v>180</v>
      </c>
      <c r="K1950" s="23" t="n">
        <v>0</v>
      </c>
      <c r="L1950" s="23" t="n">
        <v>31027</v>
      </c>
      <c r="M1950" s="23" t="n">
        <v>30000</v>
      </c>
      <c r="N1950" s="23" t="n">
        <v>0</v>
      </c>
      <c r="O1950" s="23" t="n">
        <f aca="false">K1950+L1950</f>
        <v>31027</v>
      </c>
      <c r="P1950" s="23" t="n">
        <f aca="false">K1950+L1950+M1950+N1950</f>
        <v>61027</v>
      </c>
      <c r="Q1950" s="23" t="n">
        <v>10805</v>
      </c>
      <c r="R1950" s="23" t="n">
        <v>14334</v>
      </c>
      <c r="S1950" s="23" t="n">
        <v>23194</v>
      </c>
      <c r="T1950" s="23" t="n">
        <v>11850</v>
      </c>
      <c r="U1950" s="23" t="n">
        <f aca="false">IF(I1950="delivery",O1950-SUM(Q1950+R1950),IF(I1950="PO",P1950-SUM(Q1950:R1950)))</f>
        <v>5888</v>
      </c>
      <c r="V1950" s="43" t="n">
        <v>0.00075</v>
      </c>
      <c r="W1950" s="43" t="n">
        <v>0.00075</v>
      </c>
      <c r="X1950" s="43" t="n">
        <f aca="false">W1950-V1950</f>
        <v>0</v>
      </c>
      <c r="Y1950" s="43"/>
      <c r="Z1950" s="43"/>
      <c r="AA1950" s="43"/>
      <c r="AB1950" s="43"/>
      <c r="AC1950" s="43" t="s">
        <v>10482</v>
      </c>
      <c r="AD1950" s="43"/>
      <c r="AE1950" s="43"/>
      <c r="AF1950" s="43"/>
      <c r="AG1950" s="43" t="n">
        <v>0.00036</v>
      </c>
      <c r="AH1950" s="43"/>
      <c r="AI1950" s="63"/>
      <c r="AJ1950" s="63"/>
      <c r="AK1950" s="43"/>
      <c r="AL1950" s="43"/>
      <c r="AM1950" s="43" t="s">
        <v>10492</v>
      </c>
      <c r="AN1950" s="43"/>
      <c r="AO1950" s="43" t="s">
        <v>1471</v>
      </c>
      <c r="AP1950" s="23" t="s">
        <v>3124</v>
      </c>
      <c r="AT1950" s="23" t="s">
        <v>10493</v>
      </c>
      <c r="AV1950" s="23" t="n">
        <v>0.00036</v>
      </c>
      <c r="AW1950" s="23" t="s">
        <v>10494</v>
      </c>
      <c r="AX1950" s="23" t="s">
        <v>13626</v>
      </c>
      <c r="AY1950" s="23" t="n">
        <v>10000</v>
      </c>
      <c r="AZ1950" s="23" t="n">
        <v>22</v>
      </c>
      <c r="BA1950" s="23" t="s">
        <v>177</v>
      </c>
      <c r="BB1950" s="23" t="s">
        <v>10496</v>
      </c>
      <c r="BF1950" s="23" t="s">
        <v>10498</v>
      </c>
      <c r="BG1950" s="1" t="s">
        <v>183</v>
      </c>
    </row>
    <row r="1951" s="23" customFormat="true" ht="12.75" hidden="false" customHeight="false" outlineLevel="0" collapsed="false">
      <c r="A1951" s="23" t="s">
        <v>8861</v>
      </c>
      <c r="B1951" s="23" t="s">
        <v>8862</v>
      </c>
      <c r="C1951" s="40" t="s">
        <v>177</v>
      </c>
      <c r="D1951" s="23" t="s">
        <v>1471</v>
      </c>
      <c r="E1951" s="23" t="s">
        <v>8863</v>
      </c>
      <c r="F1951" s="23" t="s">
        <v>8864</v>
      </c>
      <c r="G1951" s="23" t="n">
        <v>95</v>
      </c>
      <c r="H1951" s="23" t="n">
        <v>10000</v>
      </c>
      <c r="I1951" s="41" t="s">
        <v>180</v>
      </c>
      <c r="K1951" s="23" t="n">
        <v>0</v>
      </c>
      <c r="L1951" s="23" t="n">
        <v>28797</v>
      </c>
      <c r="M1951" s="23" t="n">
        <v>0</v>
      </c>
      <c r="N1951" s="23" t="n">
        <v>40000</v>
      </c>
      <c r="O1951" s="23" t="n">
        <f aca="false">K1951+L1951</f>
        <v>28797</v>
      </c>
      <c r="P1951" s="23" t="n">
        <f aca="false">K1951+L1951+M1951+N1951</f>
        <v>68797</v>
      </c>
      <c r="Q1951" s="23" t="n">
        <v>8541</v>
      </c>
      <c r="R1951" s="23" t="n">
        <v>12963</v>
      </c>
      <c r="S1951" s="23" t="n">
        <v>12910</v>
      </c>
      <c r="T1951" s="23" t="n">
        <v>5846</v>
      </c>
      <c r="U1951" s="23" t="n">
        <f aca="false">IF(I1951="delivery",O1951-SUM(Q1951+R1951),IF(I1951="PO",P1951-SUM(Q1951:R1951)))</f>
        <v>7293</v>
      </c>
      <c r="V1951" s="43" t="n">
        <v>0.0009</v>
      </c>
      <c r="W1951" s="43" t="n">
        <v>0.0009</v>
      </c>
      <c r="X1951" s="43" t="n">
        <f aca="false">W1951-V1951</f>
        <v>0</v>
      </c>
      <c r="Y1951" s="43"/>
      <c r="Z1951" s="43"/>
      <c r="AA1951" s="43"/>
      <c r="AB1951" s="43"/>
      <c r="AC1951" s="43" t="s">
        <v>10482</v>
      </c>
      <c r="AD1951" s="43"/>
      <c r="AE1951" s="43"/>
      <c r="AF1951" s="43"/>
      <c r="AG1951" s="43" t="n">
        <v>0.00036</v>
      </c>
      <c r="AH1951" s="43"/>
      <c r="AI1951" s="63"/>
      <c r="AJ1951" s="63"/>
      <c r="AK1951" s="43"/>
      <c r="AL1951" s="43"/>
      <c r="AM1951" s="43" t="s">
        <v>10492</v>
      </c>
      <c r="AN1951" s="43"/>
      <c r="AO1951" s="43" t="s">
        <v>1471</v>
      </c>
      <c r="AP1951" s="23" t="s">
        <v>3124</v>
      </c>
      <c r="AT1951" s="23" t="s">
        <v>11356</v>
      </c>
      <c r="AV1951" s="23" t="n">
        <v>0.00036</v>
      </c>
      <c r="AW1951" s="23" t="s">
        <v>10494</v>
      </c>
      <c r="AX1951" s="23" t="s">
        <v>13627</v>
      </c>
      <c r="AY1951" s="23" t="n">
        <v>10000</v>
      </c>
      <c r="AZ1951" s="23" t="n">
        <v>22</v>
      </c>
      <c r="BA1951" s="23" t="s">
        <v>177</v>
      </c>
      <c r="BB1951" s="23" t="s">
        <v>10496</v>
      </c>
      <c r="BF1951" s="23" t="s">
        <v>10498</v>
      </c>
      <c r="BG1951" s="1" t="s">
        <v>183</v>
      </c>
    </row>
    <row r="1952" s="23" customFormat="true" ht="12.75" hidden="false" customHeight="false" outlineLevel="0" collapsed="false">
      <c r="A1952" s="23" t="s">
        <v>8865</v>
      </c>
      <c r="B1952" s="23" t="s">
        <v>8866</v>
      </c>
      <c r="C1952" s="40" t="s">
        <v>177</v>
      </c>
      <c r="D1952" s="23" t="s">
        <v>1471</v>
      </c>
      <c r="E1952" s="23" t="s">
        <v>8867</v>
      </c>
      <c r="F1952" s="23" t="s">
        <v>8868</v>
      </c>
      <c r="G1952" s="23" t="n">
        <v>116</v>
      </c>
      <c r="H1952" s="23" t="n">
        <v>10000</v>
      </c>
      <c r="I1952" s="41" t="s">
        <v>180</v>
      </c>
      <c r="K1952" s="23" t="n">
        <v>0</v>
      </c>
      <c r="L1952" s="23" t="n">
        <v>139868</v>
      </c>
      <c r="M1952" s="23" t="n">
        <v>0</v>
      </c>
      <c r="N1952" s="23" t="n">
        <v>0</v>
      </c>
      <c r="O1952" s="23" t="n">
        <f aca="false">K1952+L1952</f>
        <v>139868</v>
      </c>
      <c r="P1952" s="23" t="n">
        <f aca="false">K1952+L1952+M1952+N1952</f>
        <v>139868</v>
      </c>
      <c r="Q1952" s="23" t="n">
        <v>252</v>
      </c>
      <c r="R1952" s="23" t="n">
        <v>60</v>
      </c>
      <c r="S1952" s="23" t="n">
        <v>60</v>
      </c>
      <c r="T1952" s="23" t="n">
        <v>60</v>
      </c>
      <c r="U1952" s="23" t="n">
        <f aca="false">IF(I1952="delivery",O1952-SUM(Q1952+R1952),IF(I1952="PO",P1952-SUM(Q1952:R1952)))</f>
        <v>139556</v>
      </c>
      <c r="V1952" s="43" t="n">
        <v>0.00061</v>
      </c>
      <c r="W1952" s="43" t="n">
        <v>0.00061</v>
      </c>
      <c r="X1952" s="43" t="n">
        <f aca="false">W1952-V1952</f>
        <v>0</v>
      </c>
      <c r="Y1952" s="43"/>
      <c r="Z1952" s="43"/>
      <c r="AA1952" s="43" t="n">
        <v>0.00057</v>
      </c>
      <c r="AB1952" s="43"/>
      <c r="AC1952" s="43" t="s">
        <v>10482</v>
      </c>
      <c r="AD1952" s="43"/>
      <c r="AE1952" s="43"/>
      <c r="AF1952" s="43"/>
      <c r="AG1952" s="43" t="n">
        <v>0.00061</v>
      </c>
      <c r="AH1952" s="43" t="s">
        <v>11590</v>
      </c>
      <c r="AI1952" s="63" t="n">
        <v>20000</v>
      </c>
      <c r="AJ1952" s="63" t="n">
        <v>16</v>
      </c>
      <c r="AK1952" s="43" t="s">
        <v>13628</v>
      </c>
      <c r="AL1952" s="43"/>
      <c r="AM1952" s="71" t="s">
        <v>11607</v>
      </c>
      <c r="AN1952" s="43"/>
      <c r="AO1952" s="43" t="s">
        <v>1471</v>
      </c>
      <c r="AP1952" s="23" t="s">
        <v>3124</v>
      </c>
      <c r="AT1952" s="23" t="s">
        <v>11356</v>
      </c>
      <c r="AV1952" s="23" t="n">
        <v>0.00091</v>
      </c>
      <c r="AW1952" s="23" t="s">
        <v>11824</v>
      </c>
      <c r="AX1952" s="23" t="s">
        <v>13628</v>
      </c>
      <c r="AY1952" s="23" t="n">
        <v>10000</v>
      </c>
      <c r="AZ1952" s="23" t="n">
        <v>10</v>
      </c>
      <c r="BA1952" s="23" t="s">
        <v>1465</v>
      </c>
      <c r="BB1952" s="23" t="s">
        <v>11587</v>
      </c>
      <c r="BF1952" s="23" t="s">
        <v>10498</v>
      </c>
      <c r="BG1952" s="1" t="s">
        <v>183</v>
      </c>
    </row>
    <row r="1953" s="23" customFormat="true" ht="12.75" hidden="false" customHeight="false" outlineLevel="0" collapsed="false">
      <c r="A1953" s="23" t="s">
        <v>8869</v>
      </c>
      <c r="B1953" s="23" t="s">
        <v>8870</v>
      </c>
      <c r="C1953" s="40" t="s">
        <v>177</v>
      </c>
      <c r="D1953" s="23" t="s">
        <v>1471</v>
      </c>
      <c r="E1953" s="23" t="s">
        <v>8871</v>
      </c>
      <c r="F1953" s="23" t="s">
        <v>8872</v>
      </c>
      <c r="G1953" s="23" t="n">
        <v>86</v>
      </c>
      <c r="H1953" s="23" t="n">
        <v>10000</v>
      </c>
      <c r="I1953" s="41" t="s">
        <v>180</v>
      </c>
      <c r="K1953" s="23" t="n">
        <v>0</v>
      </c>
      <c r="L1953" s="23" t="n">
        <v>26523</v>
      </c>
      <c r="M1953" s="23" t="n">
        <v>0</v>
      </c>
      <c r="N1953" s="23" t="n">
        <v>0</v>
      </c>
      <c r="O1953" s="23" t="n">
        <f aca="false">K1953+L1953</f>
        <v>26523</v>
      </c>
      <c r="P1953" s="23" t="n">
        <f aca="false">K1953+L1953+M1953+N1953</f>
        <v>26523</v>
      </c>
      <c r="Q1953" s="23" t="n">
        <v>4409</v>
      </c>
      <c r="R1953" s="23" t="n">
        <v>10037</v>
      </c>
      <c r="S1953" s="23" t="n">
        <v>10510</v>
      </c>
      <c r="T1953" s="23" t="n">
        <v>7750</v>
      </c>
      <c r="U1953" s="23" t="n">
        <f aca="false">IF(I1953="delivery",O1953-SUM(Q1953+R1953),IF(I1953="PO",P1953-SUM(Q1953:R1953)))</f>
        <v>12077</v>
      </c>
      <c r="V1953" s="43" t="n">
        <v>0.00055</v>
      </c>
      <c r="W1953" s="43" t="n">
        <v>0.00055</v>
      </c>
      <c r="X1953" s="43" t="n">
        <f aca="false">W1953-V1953</f>
        <v>0</v>
      </c>
      <c r="Y1953" s="43"/>
      <c r="Z1953" s="43"/>
      <c r="AA1953" s="43"/>
      <c r="AB1953" s="43"/>
      <c r="AC1953" s="43" t="s">
        <v>10482</v>
      </c>
      <c r="AD1953" s="43"/>
      <c r="AE1953" s="43"/>
      <c r="AF1953" s="43"/>
      <c r="AG1953" s="43" t="n">
        <v>0.00036</v>
      </c>
      <c r="AH1953" s="43"/>
      <c r="AI1953" s="63"/>
      <c r="AJ1953" s="63"/>
      <c r="AK1953" s="43"/>
      <c r="AL1953" s="43"/>
      <c r="AM1953" s="43" t="s">
        <v>10492</v>
      </c>
      <c r="AN1953" s="43"/>
      <c r="AO1953" s="43" t="s">
        <v>1471</v>
      </c>
      <c r="AP1953" s="23" t="s">
        <v>3124</v>
      </c>
      <c r="AT1953" s="23" t="s">
        <v>11356</v>
      </c>
      <c r="AV1953" s="23" t="n">
        <v>0.00036</v>
      </c>
      <c r="AW1953" s="23" t="s">
        <v>10494</v>
      </c>
      <c r="AX1953" s="23" t="s">
        <v>13629</v>
      </c>
      <c r="AY1953" s="23" t="n">
        <v>10000</v>
      </c>
      <c r="AZ1953" s="23" t="n">
        <v>22</v>
      </c>
      <c r="BA1953" s="23" t="s">
        <v>177</v>
      </c>
      <c r="BB1953" s="23" t="s">
        <v>10496</v>
      </c>
      <c r="BF1953" s="23" t="s">
        <v>10498</v>
      </c>
      <c r="BG1953" s="1" t="s">
        <v>183</v>
      </c>
    </row>
    <row r="1954" s="23" customFormat="true" ht="12.75" hidden="false" customHeight="false" outlineLevel="0" collapsed="false">
      <c r="A1954" s="23" t="s">
        <v>8873</v>
      </c>
      <c r="B1954" s="23" t="s">
        <v>8874</v>
      </c>
      <c r="C1954" s="40" t="s">
        <v>177</v>
      </c>
      <c r="D1954" s="23" t="s">
        <v>1471</v>
      </c>
      <c r="E1954" s="23" t="s">
        <v>8875</v>
      </c>
      <c r="F1954" s="23" t="s">
        <v>8876</v>
      </c>
      <c r="G1954" s="23" t="n">
        <v>95</v>
      </c>
      <c r="H1954" s="23" t="n">
        <v>10000</v>
      </c>
      <c r="I1954" s="41" t="s">
        <v>180</v>
      </c>
      <c r="K1954" s="23" t="n">
        <v>0</v>
      </c>
      <c r="L1954" s="23" t="n">
        <v>101037</v>
      </c>
      <c r="M1954" s="23" t="n">
        <v>20000</v>
      </c>
      <c r="N1954" s="23" t="n">
        <v>0</v>
      </c>
      <c r="O1954" s="23" t="n">
        <f aca="false">K1954+L1954</f>
        <v>101037</v>
      </c>
      <c r="P1954" s="23" t="n">
        <f aca="false">K1954+L1954+M1954+N1954</f>
        <v>121037</v>
      </c>
      <c r="Q1954" s="23" t="n">
        <v>27701</v>
      </c>
      <c r="R1954" s="23" t="n">
        <v>13873</v>
      </c>
      <c r="S1954" s="23" t="n">
        <v>15332</v>
      </c>
      <c r="T1954" s="23" t="n">
        <v>10798</v>
      </c>
      <c r="U1954" s="23" t="n">
        <f aca="false">IF(I1954="delivery",O1954-SUM(Q1954+R1954),IF(I1954="PO",P1954-SUM(Q1954:R1954)))</f>
        <v>59463</v>
      </c>
      <c r="V1954" s="43" t="n">
        <v>0.00036</v>
      </c>
      <c r="W1954" s="43" t="n">
        <v>0.00036</v>
      </c>
      <c r="X1954" s="43" t="n">
        <f aca="false">W1954-V1954</f>
        <v>0</v>
      </c>
      <c r="Y1954" s="43"/>
      <c r="Z1954" s="43"/>
      <c r="AA1954" s="43" t="n">
        <v>0.00113</v>
      </c>
      <c r="AB1954" s="43"/>
      <c r="AC1954" s="43" t="s">
        <v>10482</v>
      </c>
      <c r="AD1954" s="43"/>
      <c r="AE1954" s="43"/>
      <c r="AF1954" s="43"/>
      <c r="AG1954" s="43" t="n">
        <v>0.00036</v>
      </c>
      <c r="AH1954" s="43"/>
      <c r="AI1954" s="63"/>
      <c r="AJ1954" s="63"/>
      <c r="AK1954" s="43"/>
      <c r="AL1954" s="43"/>
      <c r="AM1954" s="43" t="s">
        <v>11367</v>
      </c>
      <c r="AN1954" s="43"/>
      <c r="AO1954" s="43" t="s">
        <v>1471</v>
      </c>
      <c r="AP1954" s="23" t="s">
        <v>3124</v>
      </c>
      <c r="AT1954" s="23" t="s">
        <v>11356</v>
      </c>
      <c r="AV1954" s="23" t="n">
        <v>0.00036</v>
      </c>
      <c r="AW1954" s="23" t="s">
        <v>10494</v>
      </c>
      <c r="AX1954" s="23" t="s">
        <v>13630</v>
      </c>
      <c r="AY1954" s="23" t="n">
        <v>10000</v>
      </c>
      <c r="AZ1954" s="23" t="n">
        <v>22</v>
      </c>
      <c r="BA1954" s="23" t="s">
        <v>1465</v>
      </c>
      <c r="BB1954" s="23" t="s">
        <v>10496</v>
      </c>
      <c r="BF1954" s="23" t="s">
        <v>10498</v>
      </c>
      <c r="BG1954" s="1" t="s">
        <v>183</v>
      </c>
    </row>
    <row r="1955" s="23" customFormat="true" ht="12.75" hidden="false" customHeight="false" outlineLevel="0" collapsed="false">
      <c r="A1955" s="23" t="s">
        <v>8877</v>
      </c>
      <c r="B1955" s="23" t="s">
        <v>8878</v>
      </c>
      <c r="C1955" s="40" t="s">
        <v>177</v>
      </c>
      <c r="D1955" s="23" t="s">
        <v>1471</v>
      </c>
      <c r="E1955" s="23" t="s">
        <v>8879</v>
      </c>
      <c r="F1955" s="23" t="s">
        <v>8880</v>
      </c>
      <c r="G1955" s="23" t="n">
        <v>116</v>
      </c>
      <c r="H1955" s="23" t="n">
        <v>10000</v>
      </c>
      <c r="I1955" s="41" t="s">
        <v>180</v>
      </c>
      <c r="K1955" s="23" t="n">
        <v>0</v>
      </c>
      <c r="L1955" s="23" t="n">
        <v>17229</v>
      </c>
      <c r="M1955" s="23" t="n">
        <v>0</v>
      </c>
      <c r="N1955" s="23" t="n">
        <v>0</v>
      </c>
      <c r="O1955" s="23" t="n">
        <f aca="false">K1955+L1955</f>
        <v>17229</v>
      </c>
      <c r="P1955" s="23" t="n">
        <f aca="false">K1955+L1955+M1955+N1955</f>
        <v>17229</v>
      </c>
      <c r="Q1955" s="23" t="n">
        <v>6754</v>
      </c>
      <c r="R1955" s="23" t="n">
        <v>2936</v>
      </c>
      <c r="S1955" s="23" t="n">
        <v>3100</v>
      </c>
      <c r="T1955" s="23" t="n">
        <v>1546</v>
      </c>
      <c r="U1955" s="23" t="n">
        <f aca="false">IF(I1955="delivery",O1955-SUM(Q1955+R1955),IF(I1955="PO",P1955-SUM(Q1955:R1955)))</f>
        <v>7539</v>
      </c>
      <c r="V1955" s="43" t="n">
        <v>0.00075</v>
      </c>
      <c r="W1955" s="43" t="n">
        <v>0.00075</v>
      </c>
      <c r="X1955" s="43" t="n">
        <f aca="false">W1955-V1955</f>
        <v>0</v>
      </c>
      <c r="Y1955" s="43"/>
      <c r="Z1955" s="43"/>
      <c r="AA1955" s="43"/>
      <c r="AB1955" s="43"/>
      <c r="AC1955" s="43" t="s">
        <v>10482</v>
      </c>
      <c r="AD1955" s="43"/>
      <c r="AE1955" s="43"/>
      <c r="AF1955" s="43"/>
      <c r="AG1955" s="43" t="n">
        <v>0.00036</v>
      </c>
      <c r="AH1955" s="43"/>
      <c r="AI1955" s="63"/>
      <c r="AJ1955" s="63"/>
      <c r="AK1955" s="43"/>
      <c r="AL1955" s="43"/>
      <c r="AM1955" s="43" t="s">
        <v>10492</v>
      </c>
      <c r="AN1955" s="43"/>
      <c r="AO1955" s="43" t="s">
        <v>1471</v>
      </c>
      <c r="AP1955" s="23" t="s">
        <v>3124</v>
      </c>
      <c r="AT1955" s="23" t="s">
        <v>11356</v>
      </c>
      <c r="AV1955" s="23" t="n">
        <v>0.00036</v>
      </c>
      <c r="AW1955" s="23" t="s">
        <v>10494</v>
      </c>
      <c r="AX1955" s="23" t="s">
        <v>13631</v>
      </c>
      <c r="AY1955" s="23" t="n">
        <v>10000</v>
      </c>
      <c r="AZ1955" s="23" t="n">
        <v>22</v>
      </c>
      <c r="BA1955" s="23" t="s">
        <v>177</v>
      </c>
      <c r="BB1955" s="23" t="s">
        <v>10496</v>
      </c>
      <c r="BF1955" s="23" t="s">
        <v>10498</v>
      </c>
      <c r="BG1955" s="1" t="s">
        <v>183</v>
      </c>
    </row>
    <row r="1956" s="23" customFormat="true" ht="12.75" hidden="false" customHeight="false" outlineLevel="0" collapsed="false">
      <c r="A1956" s="23" t="s">
        <v>8881</v>
      </c>
      <c r="B1956" s="23" t="s">
        <v>8882</v>
      </c>
      <c r="C1956" s="40" t="s">
        <v>177</v>
      </c>
      <c r="D1956" s="23" t="s">
        <v>1471</v>
      </c>
      <c r="E1956" s="23" t="s">
        <v>8883</v>
      </c>
      <c r="F1956" s="23" t="s">
        <v>8884</v>
      </c>
      <c r="G1956" s="23" t="n">
        <v>86</v>
      </c>
      <c r="H1956" s="23" t="n">
        <v>30000</v>
      </c>
      <c r="I1956" s="41" t="s">
        <v>180</v>
      </c>
      <c r="K1956" s="23" t="n">
        <v>0</v>
      </c>
      <c r="L1956" s="23" t="n">
        <v>289649</v>
      </c>
      <c r="M1956" s="23" t="n">
        <v>40000</v>
      </c>
      <c r="N1956" s="23" t="n">
        <v>0</v>
      </c>
      <c r="O1956" s="23" t="n">
        <f aca="false">K1956+L1956</f>
        <v>289649</v>
      </c>
      <c r="P1956" s="23" t="n">
        <f aca="false">K1956+L1956+M1956+N1956</f>
        <v>329649</v>
      </c>
      <c r="Q1956" s="23" t="n">
        <v>29981</v>
      </c>
      <c r="R1956" s="23" t="n">
        <v>35907</v>
      </c>
      <c r="S1956" s="23" t="n">
        <v>37789</v>
      </c>
      <c r="T1956" s="23" t="n">
        <v>22194</v>
      </c>
      <c r="U1956" s="23" t="n">
        <f aca="false">IF(I1956="delivery",O1956-SUM(Q1956+R1956),IF(I1956="PO",P1956-SUM(Q1956:R1956)))</f>
        <v>223761</v>
      </c>
      <c r="V1956" s="43" t="n">
        <v>0.00088</v>
      </c>
      <c r="W1956" s="43" t="n">
        <v>0.00088</v>
      </c>
      <c r="X1956" s="43" t="n">
        <f aca="false">W1956-V1956</f>
        <v>0</v>
      </c>
      <c r="Y1956" s="43"/>
      <c r="Z1956" s="43"/>
      <c r="AA1956" s="43" t="n">
        <v>0.0004</v>
      </c>
      <c r="AB1956" s="43"/>
      <c r="AC1956" s="43" t="s">
        <v>10482</v>
      </c>
      <c r="AD1956" s="43"/>
      <c r="AE1956" s="43"/>
      <c r="AF1956" s="43"/>
      <c r="AG1956" s="43" t="n">
        <v>0.00088</v>
      </c>
      <c r="AH1956" s="43"/>
      <c r="AI1956" s="63"/>
      <c r="AJ1956" s="63"/>
      <c r="AK1956" s="43"/>
      <c r="AL1956" s="43"/>
      <c r="AM1956" s="43" t="s">
        <v>11367</v>
      </c>
      <c r="AN1956" s="43"/>
      <c r="AO1956" s="43" t="s">
        <v>1471</v>
      </c>
      <c r="AP1956" s="23" t="s">
        <v>3124</v>
      </c>
      <c r="AT1956" s="23" t="s">
        <v>11356</v>
      </c>
      <c r="AV1956" s="23" t="n">
        <v>0.00088</v>
      </c>
      <c r="AW1956" s="23" t="s">
        <v>11608</v>
      </c>
      <c r="AX1956" s="23" t="s">
        <v>13632</v>
      </c>
      <c r="AY1956" s="23" t="s">
        <v>13574</v>
      </c>
      <c r="AZ1956" s="23" t="s">
        <v>11611</v>
      </c>
      <c r="BA1956" s="23" t="s">
        <v>1465</v>
      </c>
      <c r="BB1956" s="23" t="s">
        <v>11612</v>
      </c>
      <c r="BC1956" s="23" t="s">
        <v>13575</v>
      </c>
      <c r="BF1956" s="23" t="s">
        <v>10498</v>
      </c>
      <c r="BG1956" s="1" t="s">
        <v>183</v>
      </c>
    </row>
    <row r="1957" s="23" customFormat="true" ht="12.75" hidden="false" customHeight="false" outlineLevel="0" collapsed="false">
      <c r="A1957" s="23" t="s">
        <v>8885</v>
      </c>
      <c r="B1957" s="23" t="s">
        <v>8886</v>
      </c>
      <c r="C1957" s="40" t="s">
        <v>177</v>
      </c>
      <c r="D1957" s="23" t="s">
        <v>1471</v>
      </c>
      <c r="E1957" s="23" t="s">
        <v>8887</v>
      </c>
      <c r="F1957" s="23" t="s">
        <v>8888</v>
      </c>
      <c r="G1957" s="23" t="n">
        <v>116</v>
      </c>
      <c r="H1957" s="23" t="n">
        <v>5000</v>
      </c>
      <c r="I1957" s="41" t="s">
        <v>180</v>
      </c>
      <c r="K1957" s="23" t="n">
        <v>0</v>
      </c>
      <c r="L1957" s="23" t="n">
        <v>14607</v>
      </c>
      <c r="M1957" s="23" t="n">
        <v>0</v>
      </c>
      <c r="N1957" s="23" t="n">
        <v>0</v>
      </c>
      <c r="O1957" s="23" t="n">
        <f aca="false">K1957+L1957</f>
        <v>14607</v>
      </c>
      <c r="P1957" s="23" t="n">
        <f aca="false">K1957+L1957+M1957+N1957</f>
        <v>14607</v>
      </c>
      <c r="Q1957" s="23" t="n">
        <v>406</v>
      </c>
      <c r="R1957" s="23" t="n">
        <v>304</v>
      </c>
      <c r="S1957" s="23" t="n">
        <v>247</v>
      </c>
      <c r="T1957" s="23" t="n">
        <v>134</v>
      </c>
      <c r="U1957" s="23" t="n">
        <f aca="false">IF(I1957="delivery",O1957-SUM(Q1957+R1957),IF(I1957="PO",P1957-SUM(Q1957:R1957)))</f>
        <v>13897</v>
      </c>
      <c r="V1957" s="43" t="n">
        <v>0.00122</v>
      </c>
      <c r="W1957" s="43" t="n">
        <v>0.00122</v>
      </c>
      <c r="X1957" s="43" t="n">
        <f aca="false">W1957-V1957</f>
        <v>0</v>
      </c>
      <c r="Y1957" s="43"/>
      <c r="Z1957" s="43"/>
      <c r="AA1957" s="43"/>
      <c r="AB1957" s="43"/>
      <c r="AC1957" s="43" t="s">
        <v>10482</v>
      </c>
      <c r="AD1957" s="43"/>
      <c r="AE1957" s="43"/>
      <c r="AF1957" s="43"/>
      <c r="AG1957" s="43" t="n">
        <v>0.00225</v>
      </c>
      <c r="AH1957" s="43"/>
      <c r="AI1957" s="63"/>
      <c r="AJ1957" s="63"/>
      <c r="AK1957" s="43"/>
      <c r="AL1957" s="43"/>
      <c r="AM1957" s="43" t="s">
        <v>11626</v>
      </c>
      <c r="AN1957" s="43"/>
      <c r="AO1957" s="43" t="s">
        <v>1471</v>
      </c>
      <c r="AP1957" s="23" t="s">
        <v>3124</v>
      </c>
      <c r="AT1957" s="23" t="s">
        <v>10952</v>
      </c>
      <c r="AV1957" s="23" t="n">
        <v>0.00225</v>
      </c>
      <c r="AW1957" s="23" t="s">
        <v>13564</v>
      </c>
      <c r="AX1957" s="23" t="s">
        <v>13633</v>
      </c>
      <c r="AY1957" s="23" t="n">
        <v>5000</v>
      </c>
      <c r="AZ1957" s="23" t="n">
        <v>8</v>
      </c>
      <c r="BB1957" s="23" t="s">
        <v>13564</v>
      </c>
      <c r="BE1957" s="23" t="s">
        <v>11277</v>
      </c>
      <c r="BF1957" s="23" t="s">
        <v>10498</v>
      </c>
      <c r="BG1957" s="1" t="s">
        <v>183</v>
      </c>
    </row>
    <row r="1958" s="23" customFormat="true" ht="12.75" hidden="false" customHeight="false" outlineLevel="0" collapsed="false">
      <c r="A1958" s="23" t="s">
        <v>8889</v>
      </c>
      <c r="B1958" s="23" t="s">
        <v>8890</v>
      </c>
      <c r="C1958" s="40" t="s">
        <v>177</v>
      </c>
      <c r="D1958" s="23" t="s">
        <v>1471</v>
      </c>
      <c r="E1958" s="23" t="s">
        <v>8891</v>
      </c>
      <c r="F1958" s="23" t="s">
        <v>8892</v>
      </c>
      <c r="G1958" s="23" t="n">
        <v>116</v>
      </c>
      <c r="H1958" s="23" t="n">
        <v>10000</v>
      </c>
      <c r="I1958" s="41" t="s">
        <v>180</v>
      </c>
      <c r="K1958" s="23" t="n">
        <v>0</v>
      </c>
      <c r="L1958" s="23" t="n">
        <v>121110</v>
      </c>
      <c r="M1958" s="23" t="n">
        <v>0</v>
      </c>
      <c r="N1958" s="23" t="n">
        <v>0</v>
      </c>
      <c r="O1958" s="23" t="n">
        <f aca="false">K1958+L1958</f>
        <v>121110</v>
      </c>
      <c r="P1958" s="23" t="n">
        <f aca="false">K1958+L1958+M1958+N1958</f>
        <v>121110</v>
      </c>
      <c r="Q1958" s="23" t="n">
        <v>15200</v>
      </c>
      <c r="R1958" s="23" t="n">
        <v>6802</v>
      </c>
      <c r="S1958" s="23" t="n">
        <v>12138</v>
      </c>
      <c r="T1958" s="23" t="n">
        <v>8972</v>
      </c>
      <c r="U1958" s="23" t="n">
        <f aca="false">IF(I1958="delivery",O1958-SUM(Q1958+R1958),IF(I1958="PO",P1958-SUM(Q1958:R1958)))</f>
        <v>99108</v>
      </c>
      <c r="V1958" s="43" t="n">
        <v>0.00075</v>
      </c>
      <c r="W1958" s="43" t="n">
        <v>0.00075</v>
      </c>
      <c r="X1958" s="43" t="n">
        <f aca="false">W1958-V1958</f>
        <v>0</v>
      </c>
      <c r="Y1958" s="43"/>
      <c r="Z1958" s="43"/>
      <c r="AA1958" s="43"/>
      <c r="AB1958" s="43"/>
      <c r="AC1958" s="43" t="s">
        <v>10482</v>
      </c>
      <c r="AD1958" s="43"/>
      <c r="AE1958" s="43"/>
      <c r="AF1958" s="43"/>
      <c r="AG1958" s="43" t="n">
        <v>0.00036</v>
      </c>
      <c r="AH1958" s="43"/>
      <c r="AI1958" s="63"/>
      <c r="AJ1958" s="63"/>
      <c r="AK1958" s="43"/>
      <c r="AL1958" s="43"/>
      <c r="AM1958" s="43" t="s">
        <v>10492</v>
      </c>
      <c r="AN1958" s="43"/>
      <c r="AO1958" s="43" t="s">
        <v>1471</v>
      </c>
      <c r="AP1958" s="23" t="s">
        <v>3124</v>
      </c>
      <c r="AT1958" s="23" t="s">
        <v>11356</v>
      </c>
      <c r="AV1958" s="23" t="n">
        <v>0.00036</v>
      </c>
      <c r="AW1958" s="23" t="s">
        <v>10494</v>
      </c>
      <c r="AX1958" s="23" t="s">
        <v>13634</v>
      </c>
      <c r="AY1958" s="23" t="n">
        <v>10000</v>
      </c>
      <c r="AZ1958" s="23" t="n">
        <v>22</v>
      </c>
      <c r="BA1958" s="23" t="s">
        <v>177</v>
      </c>
      <c r="BB1958" s="23" t="s">
        <v>10496</v>
      </c>
      <c r="BF1958" s="23" t="s">
        <v>10498</v>
      </c>
      <c r="BG1958" s="1" t="s">
        <v>183</v>
      </c>
    </row>
    <row r="1959" s="23" customFormat="true" ht="12.75" hidden="false" customHeight="false" outlineLevel="0" collapsed="false">
      <c r="A1959" s="23" t="s">
        <v>8893</v>
      </c>
      <c r="B1959" s="23" t="s">
        <v>8894</v>
      </c>
      <c r="C1959" s="40" t="s">
        <v>177</v>
      </c>
      <c r="D1959" s="23" t="s">
        <v>1471</v>
      </c>
      <c r="E1959" s="23" t="s">
        <v>8895</v>
      </c>
      <c r="F1959" s="23" t="s">
        <v>8896</v>
      </c>
      <c r="G1959" s="23" t="n">
        <v>141</v>
      </c>
      <c r="H1959" s="23" t="n">
        <v>5000</v>
      </c>
      <c r="I1959" s="41" t="s">
        <v>188</v>
      </c>
      <c r="K1959" s="23" t="n">
        <v>0</v>
      </c>
      <c r="L1959" s="23" t="n">
        <v>1000</v>
      </c>
      <c r="M1959" s="23" t="n">
        <v>0</v>
      </c>
      <c r="N1959" s="23" t="n">
        <v>0</v>
      </c>
      <c r="O1959" s="23" t="n">
        <f aca="false">K1959+L1959</f>
        <v>1000</v>
      </c>
      <c r="P1959" s="23" t="n">
        <f aca="false">K1959+L1959+M1959+N1959</f>
        <v>1000</v>
      </c>
      <c r="Q1959" s="23" t="n">
        <v>50</v>
      </c>
      <c r="R1959" s="23" t="n">
        <v>0</v>
      </c>
      <c r="S1959" s="23" t="n">
        <v>0</v>
      </c>
      <c r="T1959" s="23" t="n">
        <v>0</v>
      </c>
      <c r="U1959" s="23" t="n">
        <f aca="false">IF(I1959="delivery",O1959-SUM(Q1959+R1959),IF(I1959="PO",P1959-SUM(Q1959:R1959)))</f>
        <v>950</v>
      </c>
      <c r="V1959" s="43" t="n">
        <v>0.00327</v>
      </c>
      <c r="W1959" s="43" t="n">
        <v>0.00327</v>
      </c>
      <c r="X1959" s="43" t="n">
        <f aca="false">W1959-V1959</f>
        <v>0</v>
      </c>
      <c r="Y1959" s="43"/>
      <c r="Z1959" s="43"/>
      <c r="AA1959" s="43"/>
      <c r="AB1959" s="43"/>
      <c r="AC1959" s="43" t="s">
        <v>10482</v>
      </c>
      <c r="AD1959" s="43"/>
      <c r="AE1959" s="43"/>
      <c r="AF1959" s="43"/>
      <c r="AG1959" s="43" t="n">
        <v>0.00125</v>
      </c>
      <c r="AH1959" s="43"/>
      <c r="AI1959" s="63"/>
      <c r="AJ1959" s="63"/>
      <c r="AK1959" s="43"/>
      <c r="AL1959" s="43"/>
      <c r="AM1959" s="43" t="s">
        <v>10492</v>
      </c>
      <c r="AN1959" s="43"/>
      <c r="AO1959" s="43" t="s">
        <v>1471</v>
      </c>
      <c r="AP1959" s="23" t="s">
        <v>3124</v>
      </c>
      <c r="AT1959" s="23" t="s">
        <v>11356</v>
      </c>
      <c r="AV1959" s="23" t="n">
        <v>0.00125</v>
      </c>
      <c r="AW1959" s="23" t="s">
        <v>10494</v>
      </c>
      <c r="AX1959" s="23" t="s">
        <v>13635</v>
      </c>
      <c r="AY1959" s="23" t="n">
        <v>5000</v>
      </c>
      <c r="AZ1959" s="23" t="n">
        <v>20</v>
      </c>
      <c r="BA1959" s="23" t="s">
        <v>1465</v>
      </c>
      <c r="BB1959" s="23" t="s">
        <v>10496</v>
      </c>
      <c r="BF1959" s="23" t="s">
        <v>10498</v>
      </c>
      <c r="BG1959" s="1" t="s">
        <v>183</v>
      </c>
    </row>
    <row r="1960" s="23" customFormat="true" ht="12.75" hidden="false" customHeight="false" outlineLevel="0" collapsed="false">
      <c r="A1960" s="23" t="s">
        <v>8897</v>
      </c>
      <c r="B1960" s="23" t="s">
        <v>8898</v>
      </c>
      <c r="C1960" s="40" t="s">
        <v>177</v>
      </c>
      <c r="D1960" s="23" t="s">
        <v>1471</v>
      </c>
      <c r="E1960" s="23" t="s">
        <v>8899</v>
      </c>
      <c r="F1960" s="23" t="s">
        <v>8900</v>
      </c>
      <c r="G1960" s="23" t="n">
        <v>123</v>
      </c>
      <c r="H1960" s="23" t="n">
        <v>10000</v>
      </c>
      <c r="I1960" s="41" t="s">
        <v>180</v>
      </c>
      <c r="K1960" s="23" t="n">
        <v>0</v>
      </c>
      <c r="L1960" s="23" t="n">
        <v>54658</v>
      </c>
      <c r="M1960" s="23" t="n">
        <v>10000</v>
      </c>
      <c r="N1960" s="23" t="n">
        <v>0</v>
      </c>
      <c r="O1960" s="23" t="n">
        <f aca="false">K1960+L1960</f>
        <v>54658</v>
      </c>
      <c r="P1960" s="23" t="n">
        <f aca="false">K1960+L1960+M1960+N1960</f>
        <v>64658</v>
      </c>
      <c r="Q1960" s="23" t="n">
        <v>11530</v>
      </c>
      <c r="R1960" s="23" t="n">
        <v>8072</v>
      </c>
      <c r="S1960" s="23" t="n">
        <v>6608</v>
      </c>
      <c r="T1960" s="23" t="n">
        <v>4789</v>
      </c>
      <c r="U1960" s="23" t="n">
        <f aca="false">IF(I1960="delivery",O1960-SUM(Q1960+R1960),IF(I1960="PO",P1960-SUM(Q1960:R1960)))</f>
        <v>35056</v>
      </c>
      <c r="V1960" s="43" t="n">
        <v>0.00063</v>
      </c>
      <c r="W1960" s="43" t="n">
        <v>0.00063</v>
      </c>
      <c r="X1960" s="43" t="n">
        <f aca="false">W1960-V1960</f>
        <v>0</v>
      </c>
      <c r="Y1960" s="43"/>
      <c r="Z1960" s="43"/>
      <c r="AA1960" s="43"/>
      <c r="AB1960" s="43"/>
      <c r="AC1960" s="43" t="s">
        <v>10482</v>
      </c>
      <c r="AD1960" s="43"/>
      <c r="AE1960" s="43"/>
      <c r="AF1960" s="43"/>
      <c r="AG1960" s="43" t="n">
        <v>0.00028</v>
      </c>
      <c r="AH1960" s="43"/>
      <c r="AI1960" s="63"/>
      <c r="AJ1960" s="63"/>
      <c r="AK1960" s="43"/>
      <c r="AL1960" s="43"/>
      <c r="AM1960" s="43" t="s">
        <v>10492</v>
      </c>
      <c r="AN1960" s="43"/>
      <c r="AO1960" s="43" t="s">
        <v>1471</v>
      </c>
      <c r="AP1960" s="23" t="s">
        <v>3124</v>
      </c>
      <c r="AT1960" s="23" t="s">
        <v>10493</v>
      </c>
      <c r="AV1960" s="23" t="n">
        <v>0.00028</v>
      </c>
      <c r="AW1960" s="23" t="s">
        <v>10494</v>
      </c>
      <c r="AX1960" s="23" t="s">
        <v>13636</v>
      </c>
      <c r="AY1960" s="23" t="n">
        <v>10000</v>
      </c>
      <c r="AZ1960" s="23" t="n">
        <v>22</v>
      </c>
      <c r="BA1960" s="23" t="s">
        <v>1465</v>
      </c>
      <c r="BB1960" s="23" t="s">
        <v>10496</v>
      </c>
      <c r="BF1960" s="23" t="s">
        <v>10498</v>
      </c>
      <c r="BG1960" s="1" t="s">
        <v>183</v>
      </c>
    </row>
    <row r="1961" s="23" customFormat="true" ht="12.75" hidden="false" customHeight="false" outlineLevel="0" collapsed="false">
      <c r="A1961" s="23" t="s">
        <v>8901</v>
      </c>
      <c r="B1961" s="23" t="s">
        <v>8902</v>
      </c>
      <c r="C1961" s="40" t="s">
        <v>177</v>
      </c>
      <c r="D1961" s="23" t="s">
        <v>1471</v>
      </c>
      <c r="E1961" s="23" t="s">
        <v>8903</v>
      </c>
      <c r="F1961" s="23" t="s">
        <v>8904</v>
      </c>
      <c r="G1961" s="23" t="n">
        <v>83</v>
      </c>
      <c r="H1961" s="23" t="n">
        <v>10000</v>
      </c>
      <c r="I1961" s="41" t="s">
        <v>180</v>
      </c>
      <c r="K1961" s="23" t="n">
        <v>0</v>
      </c>
      <c r="L1961" s="23" t="n">
        <v>9816</v>
      </c>
      <c r="M1961" s="23" t="n">
        <v>0</v>
      </c>
      <c r="N1961" s="23" t="n">
        <v>0</v>
      </c>
      <c r="O1961" s="23" t="n">
        <f aca="false">K1961+L1961</f>
        <v>9816</v>
      </c>
      <c r="P1961" s="23" t="n">
        <f aca="false">K1961+L1961+M1961+N1961</f>
        <v>9816</v>
      </c>
      <c r="Q1961" s="23" t="n">
        <v>1462</v>
      </c>
      <c r="R1961" s="23" t="n">
        <v>2466</v>
      </c>
      <c r="S1961" s="23" t="n">
        <v>2466</v>
      </c>
      <c r="T1961" s="23" t="n">
        <v>1644</v>
      </c>
      <c r="U1961" s="23" t="n">
        <f aca="false">IF(I1961="delivery",O1961-SUM(Q1961+R1961),IF(I1961="PO",P1961-SUM(Q1961:R1961)))</f>
        <v>5888</v>
      </c>
      <c r="V1961" s="43" t="n">
        <v>0.00053</v>
      </c>
      <c r="W1961" s="43" t="n">
        <v>0.00053</v>
      </c>
      <c r="X1961" s="43" t="n">
        <f aca="false">W1961-V1961</f>
        <v>0</v>
      </c>
      <c r="Y1961" s="43"/>
      <c r="Z1961" s="43"/>
      <c r="AA1961" s="43"/>
      <c r="AB1961" s="43"/>
      <c r="AC1961" s="43" t="s">
        <v>10482</v>
      </c>
      <c r="AD1961" s="43"/>
      <c r="AE1961" s="43"/>
      <c r="AF1961" s="43"/>
      <c r="AG1961" s="43" t="n">
        <v>0.00036</v>
      </c>
      <c r="AH1961" s="43"/>
      <c r="AI1961" s="63"/>
      <c r="AJ1961" s="63"/>
      <c r="AK1961" s="43"/>
      <c r="AL1961" s="43"/>
      <c r="AM1961" s="43" t="s">
        <v>10492</v>
      </c>
      <c r="AN1961" s="43"/>
      <c r="AO1961" s="43" t="s">
        <v>1471</v>
      </c>
      <c r="AP1961" s="23" t="s">
        <v>3124</v>
      </c>
      <c r="AT1961" s="23" t="s">
        <v>11356</v>
      </c>
      <c r="AV1961" s="23" t="n">
        <v>0.00036</v>
      </c>
      <c r="AW1961" s="23" t="s">
        <v>10494</v>
      </c>
      <c r="AX1961" s="23" t="s">
        <v>13637</v>
      </c>
      <c r="AY1961" s="23" t="n">
        <v>10000</v>
      </c>
      <c r="AZ1961" s="23" t="n">
        <v>22</v>
      </c>
      <c r="BA1961" s="23" t="s">
        <v>177</v>
      </c>
      <c r="BB1961" s="23" t="s">
        <v>10496</v>
      </c>
      <c r="BF1961" s="23" t="s">
        <v>10498</v>
      </c>
      <c r="BG1961" s="1" t="s">
        <v>183</v>
      </c>
    </row>
    <row r="1962" s="23" customFormat="true" ht="12.75" hidden="false" customHeight="false" outlineLevel="0" collapsed="false">
      <c r="A1962" s="23" t="s">
        <v>8905</v>
      </c>
      <c r="B1962" s="23" t="s">
        <v>8906</v>
      </c>
      <c r="C1962" s="40" t="s">
        <v>177</v>
      </c>
      <c r="D1962" s="23" t="s">
        <v>1471</v>
      </c>
      <c r="E1962" s="23" t="s">
        <v>8907</v>
      </c>
      <c r="F1962" s="23" t="s">
        <v>8908</v>
      </c>
      <c r="G1962" s="23" t="n">
        <v>123</v>
      </c>
      <c r="H1962" s="23" t="n">
        <v>10000</v>
      </c>
      <c r="I1962" s="41" t="s">
        <v>180</v>
      </c>
      <c r="K1962" s="23" t="n">
        <v>0</v>
      </c>
      <c r="L1962" s="23" t="n">
        <v>33504</v>
      </c>
      <c r="M1962" s="23" t="n">
        <v>0</v>
      </c>
      <c r="N1962" s="23" t="n">
        <v>40000</v>
      </c>
      <c r="O1962" s="23" t="n">
        <f aca="false">K1962+L1962</f>
        <v>33504</v>
      </c>
      <c r="P1962" s="23" t="n">
        <f aca="false">K1962+L1962+M1962+N1962</f>
        <v>73504</v>
      </c>
      <c r="Q1962" s="23" t="n">
        <v>3361</v>
      </c>
      <c r="R1962" s="23" t="n">
        <v>2317</v>
      </c>
      <c r="S1962" s="23" t="n">
        <v>3145</v>
      </c>
      <c r="T1962" s="23" t="n">
        <v>1594</v>
      </c>
      <c r="U1962" s="23" t="n">
        <f aca="false">IF(I1962="delivery",O1962-SUM(Q1962+R1962),IF(I1962="PO",P1962-SUM(Q1962:R1962)))</f>
        <v>27826</v>
      </c>
      <c r="V1962" s="43" t="n">
        <v>0.00495</v>
      </c>
      <c r="W1962" s="43" t="n">
        <v>0.00495</v>
      </c>
      <c r="X1962" s="43" t="n">
        <f aca="false">W1962-V1962</f>
        <v>0</v>
      </c>
      <c r="Y1962" s="43"/>
      <c r="Z1962" s="43"/>
      <c r="AA1962" s="43"/>
      <c r="AB1962" s="43"/>
      <c r="AC1962" s="43" t="s">
        <v>10482</v>
      </c>
      <c r="AD1962" s="43"/>
      <c r="AE1962" s="43"/>
      <c r="AF1962" s="43"/>
      <c r="AG1962" s="43" t="n">
        <v>0.00036</v>
      </c>
      <c r="AH1962" s="43"/>
      <c r="AI1962" s="63"/>
      <c r="AJ1962" s="63"/>
      <c r="AK1962" s="43"/>
      <c r="AL1962" s="43"/>
      <c r="AM1962" s="43" t="s">
        <v>10492</v>
      </c>
      <c r="AN1962" s="43"/>
      <c r="AO1962" s="43" t="s">
        <v>1471</v>
      </c>
      <c r="AP1962" s="23" t="s">
        <v>3124</v>
      </c>
      <c r="AT1962" s="23" t="s">
        <v>11356</v>
      </c>
      <c r="AV1962" s="23" t="n">
        <v>0.00036</v>
      </c>
      <c r="AW1962" s="23" t="s">
        <v>10494</v>
      </c>
      <c r="AX1962" s="23" t="s">
        <v>13638</v>
      </c>
      <c r="AY1962" s="23" t="n">
        <v>10000</v>
      </c>
      <c r="AZ1962" s="23" t="n">
        <v>22</v>
      </c>
      <c r="BA1962" s="23" t="s">
        <v>177</v>
      </c>
      <c r="BB1962" s="23" t="s">
        <v>10496</v>
      </c>
      <c r="BF1962" s="23" t="s">
        <v>10498</v>
      </c>
      <c r="BG1962" s="1" t="s">
        <v>183</v>
      </c>
    </row>
    <row r="1963" s="23" customFormat="true" ht="12.75" hidden="false" customHeight="false" outlineLevel="0" collapsed="false">
      <c r="A1963" s="23" t="s">
        <v>8909</v>
      </c>
      <c r="B1963" s="23" t="s">
        <v>8910</v>
      </c>
      <c r="C1963" s="40" t="s">
        <v>177</v>
      </c>
      <c r="D1963" s="23" t="s">
        <v>1471</v>
      </c>
      <c r="E1963" s="23" t="s">
        <v>8911</v>
      </c>
      <c r="F1963" s="23" t="s">
        <v>8912</v>
      </c>
      <c r="G1963" s="23" t="n">
        <v>116</v>
      </c>
      <c r="H1963" s="23" t="n">
        <v>10000</v>
      </c>
      <c r="I1963" s="41" t="s">
        <v>180</v>
      </c>
      <c r="K1963" s="23" t="n">
        <v>0</v>
      </c>
      <c r="L1963" s="23" t="n">
        <v>43212</v>
      </c>
      <c r="M1963" s="23" t="n">
        <v>0</v>
      </c>
      <c r="N1963" s="23" t="n">
        <v>0</v>
      </c>
      <c r="O1963" s="23" t="n">
        <f aca="false">K1963+L1963</f>
        <v>43212</v>
      </c>
      <c r="P1963" s="23" t="n">
        <f aca="false">K1963+L1963+M1963+N1963</f>
        <v>43212</v>
      </c>
      <c r="Q1963" s="23" t="n">
        <v>8836</v>
      </c>
      <c r="R1963" s="23" t="n">
        <v>14400</v>
      </c>
      <c r="S1963" s="23" t="n">
        <v>16553</v>
      </c>
      <c r="T1963" s="23" t="n">
        <v>9555</v>
      </c>
      <c r="U1963" s="23" t="n">
        <f aca="false">IF(I1963="delivery",O1963-SUM(Q1963+R1963),IF(I1963="PO",P1963-SUM(Q1963:R1963)))</f>
        <v>19976</v>
      </c>
      <c r="V1963" s="43" t="n">
        <v>0.00055</v>
      </c>
      <c r="W1963" s="43" t="n">
        <v>0.00055</v>
      </c>
      <c r="X1963" s="43" t="n">
        <f aca="false">W1963-V1963</f>
        <v>0</v>
      </c>
      <c r="Y1963" s="43"/>
      <c r="Z1963" s="43"/>
      <c r="AA1963" s="43"/>
      <c r="AB1963" s="43"/>
      <c r="AC1963" s="43" t="s">
        <v>10482</v>
      </c>
      <c r="AD1963" s="43"/>
      <c r="AE1963" s="43"/>
      <c r="AF1963" s="43"/>
      <c r="AG1963" s="43" t="n">
        <v>0.00036</v>
      </c>
      <c r="AH1963" s="43"/>
      <c r="AI1963" s="63"/>
      <c r="AJ1963" s="63"/>
      <c r="AK1963" s="43"/>
      <c r="AL1963" s="43"/>
      <c r="AM1963" s="43" t="s">
        <v>10492</v>
      </c>
      <c r="AN1963" s="43"/>
      <c r="AO1963" s="43" t="s">
        <v>1471</v>
      </c>
      <c r="AP1963" s="23" t="s">
        <v>3124</v>
      </c>
      <c r="AT1963" s="23" t="s">
        <v>11356</v>
      </c>
      <c r="AV1963" s="23" t="n">
        <v>0.00036</v>
      </c>
      <c r="AW1963" s="23" t="s">
        <v>10494</v>
      </c>
      <c r="AX1963" s="23" t="s">
        <v>13639</v>
      </c>
      <c r="AY1963" s="23" t="n">
        <v>10000</v>
      </c>
      <c r="AZ1963" s="23" t="n">
        <v>22</v>
      </c>
      <c r="BA1963" s="23" t="s">
        <v>177</v>
      </c>
      <c r="BB1963" s="23" t="s">
        <v>10496</v>
      </c>
      <c r="BF1963" s="23" t="s">
        <v>10498</v>
      </c>
      <c r="BG1963" s="1" t="s">
        <v>183</v>
      </c>
    </row>
    <row r="1964" s="23" customFormat="true" ht="12.75" hidden="false" customHeight="false" outlineLevel="0" collapsed="false">
      <c r="A1964" s="23" t="s">
        <v>8913</v>
      </c>
      <c r="B1964" s="23" t="s">
        <v>8914</v>
      </c>
      <c r="C1964" s="40" t="s">
        <v>177</v>
      </c>
      <c r="D1964" s="23" t="s">
        <v>1471</v>
      </c>
      <c r="E1964" s="23" t="s">
        <v>8915</v>
      </c>
      <c r="F1964" s="23" t="s">
        <v>8916</v>
      </c>
      <c r="G1964" s="23" t="n">
        <v>95</v>
      </c>
      <c r="H1964" s="23" t="n">
        <v>10000</v>
      </c>
      <c r="I1964" s="41" t="s">
        <v>180</v>
      </c>
      <c r="K1964" s="23" t="n">
        <v>0</v>
      </c>
      <c r="L1964" s="23" t="n">
        <v>175657</v>
      </c>
      <c r="M1964" s="23" t="n">
        <v>0</v>
      </c>
      <c r="N1964" s="23" t="n">
        <v>0</v>
      </c>
      <c r="O1964" s="23" t="n">
        <f aca="false">K1964+L1964</f>
        <v>175657</v>
      </c>
      <c r="P1964" s="23" t="n">
        <f aca="false">K1964+L1964+M1964+N1964</f>
        <v>175657</v>
      </c>
      <c r="Q1964" s="23" t="n">
        <v>30233</v>
      </c>
      <c r="R1964" s="23" t="n">
        <v>24161</v>
      </c>
      <c r="S1964" s="23" t="n">
        <v>30839</v>
      </c>
      <c r="T1964" s="23" t="n">
        <v>18907</v>
      </c>
      <c r="U1964" s="23" t="n">
        <f aca="false">IF(I1964="delivery",O1964-SUM(Q1964+R1964),IF(I1964="PO",P1964-SUM(Q1964:R1964)))</f>
        <v>121263</v>
      </c>
      <c r="V1964" s="43" t="n">
        <v>0.00036</v>
      </c>
      <c r="W1964" s="43" t="n">
        <v>0.00036</v>
      </c>
      <c r="X1964" s="43" t="n">
        <f aca="false">W1964-V1964</f>
        <v>0</v>
      </c>
      <c r="Y1964" s="43"/>
      <c r="Z1964" s="43"/>
      <c r="AA1964" s="43" t="n">
        <v>0.00036</v>
      </c>
      <c r="AB1964" s="43"/>
      <c r="AC1964" s="43" t="s">
        <v>10482</v>
      </c>
      <c r="AD1964" s="43"/>
      <c r="AE1964" s="43"/>
      <c r="AF1964" s="43"/>
      <c r="AG1964" s="43" t="n">
        <v>0.00028</v>
      </c>
      <c r="AH1964" s="43"/>
      <c r="AI1964" s="63"/>
      <c r="AJ1964" s="63"/>
      <c r="AK1964" s="43"/>
      <c r="AL1964" s="43"/>
      <c r="AM1964" s="43" t="s">
        <v>10492</v>
      </c>
      <c r="AN1964" s="43"/>
      <c r="AO1964" s="43" t="s">
        <v>1471</v>
      </c>
      <c r="AP1964" s="23" t="s">
        <v>3124</v>
      </c>
      <c r="AT1964" s="23" t="s">
        <v>10493</v>
      </c>
      <c r="AV1964" s="23" t="n">
        <v>0.00028</v>
      </c>
      <c r="AW1964" s="23" t="s">
        <v>10494</v>
      </c>
      <c r="AX1964" s="23" t="s">
        <v>13640</v>
      </c>
      <c r="AY1964" s="23" t="n">
        <v>10000</v>
      </c>
      <c r="AZ1964" s="23" t="n">
        <v>22</v>
      </c>
      <c r="BA1964" s="23" t="s">
        <v>1465</v>
      </c>
      <c r="BB1964" s="23" t="s">
        <v>10496</v>
      </c>
      <c r="BF1964" s="23" t="s">
        <v>10498</v>
      </c>
      <c r="BG1964" s="1" t="s">
        <v>183</v>
      </c>
    </row>
    <row r="1965" s="23" customFormat="true" ht="12.75" hidden="false" customHeight="false" outlineLevel="0" collapsed="false">
      <c r="A1965" s="23" t="s">
        <v>8917</v>
      </c>
      <c r="B1965" s="23" t="s">
        <v>8918</v>
      </c>
      <c r="C1965" s="40" t="s">
        <v>177</v>
      </c>
      <c r="D1965" s="23" t="s">
        <v>1471</v>
      </c>
      <c r="E1965" s="23" t="s">
        <v>8919</v>
      </c>
      <c r="F1965" s="23" t="s">
        <v>8920</v>
      </c>
      <c r="G1965" s="23" t="n">
        <v>58</v>
      </c>
      <c r="H1965" s="23" t="n">
        <v>4000</v>
      </c>
      <c r="I1965" s="41" t="s">
        <v>180</v>
      </c>
      <c r="K1965" s="23" t="n">
        <v>0</v>
      </c>
      <c r="L1965" s="23" t="n">
        <v>21115</v>
      </c>
      <c r="M1965" s="23" t="n">
        <v>0</v>
      </c>
      <c r="N1965" s="23" t="n">
        <v>0</v>
      </c>
      <c r="O1965" s="23" t="n">
        <f aca="false">K1965+L1965</f>
        <v>21115</v>
      </c>
      <c r="P1965" s="23" t="n">
        <f aca="false">K1965+L1965+M1965+N1965</f>
        <v>21115</v>
      </c>
      <c r="Q1965" s="23" t="n">
        <v>4350</v>
      </c>
      <c r="R1965" s="23" t="n">
        <v>2802</v>
      </c>
      <c r="S1965" s="23" t="n">
        <v>3978</v>
      </c>
      <c r="T1965" s="23" t="n">
        <v>1012</v>
      </c>
      <c r="U1965" s="23" t="n">
        <f aca="false">IF(I1965="delivery",O1965-SUM(Q1965+R1965),IF(I1965="PO",P1965-SUM(Q1965:R1965)))</f>
        <v>13963</v>
      </c>
      <c r="V1965" s="43" t="n">
        <v>0.1</v>
      </c>
      <c r="W1965" s="43" t="n">
        <v>0.1</v>
      </c>
      <c r="X1965" s="43" t="n">
        <f aca="false">W1965-V1965</f>
        <v>0</v>
      </c>
      <c r="Y1965" s="43"/>
      <c r="Z1965" s="43"/>
      <c r="AA1965" s="43"/>
      <c r="AB1965" s="43"/>
      <c r="AC1965" s="43" t="s">
        <v>10482</v>
      </c>
      <c r="AD1965" s="43"/>
      <c r="AE1965" s="43"/>
      <c r="AF1965" s="43"/>
      <c r="AG1965" s="43" t="n">
        <v>0.1</v>
      </c>
      <c r="AH1965" s="43"/>
      <c r="AI1965" s="63"/>
      <c r="AJ1965" s="63"/>
      <c r="AK1965" s="43"/>
      <c r="AL1965" s="43"/>
      <c r="AM1965" s="43" t="s">
        <v>11367</v>
      </c>
      <c r="AN1965" s="43"/>
      <c r="AO1965" s="43" t="s">
        <v>1471</v>
      </c>
      <c r="AP1965" s="23" t="s">
        <v>3124</v>
      </c>
      <c r="AT1965" s="23" t="s">
        <v>10959</v>
      </c>
      <c r="AV1965" s="23" t="n">
        <v>0.1</v>
      </c>
      <c r="AW1965" s="23" t="s">
        <v>13564</v>
      </c>
      <c r="AX1965" s="23" t="s">
        <v>13641</v>
      </c>
      <c r="AY1965" s="23" t="n">
        <v>4000</v>
      </c>
      <c r="AZ1965" s="23" t="n">
        <v>12</v>
      </c>
      <c r="BA1965" s="23" t="s">
        <v>177</v>
      </c>
      <c r="BB1965" s="23" t="s">
        <v>13564</v>
      </c>
      <c r="BF1965" s="23" t="s">
        <v>10498</v>
      </c>
      <c r="BG1965" s="1" t="s">
        <v>183</v>
      </c>
    </row>
    <row r="1966" s="23" customFormat="true" ht="12.75" hidden="false" customHeight="false" outlineLevel="0" collapsed="false">
      <c r="A1966" s="23" t="s">
        <v>8921</v>
      </c>
      <c r="B1966" s="23" t="s">
        <v>8922</v>
      </c>
      <c r="C1966" s="40" t="s">
        <v>177</v>
      </c>
      <c r="D1966" s="23" t="s">
        <v>1471</v>
      </c>
      <c r="E1966" s="23" t="s">
        <v>8923</v>
      </c>
      <c r="F1966" s="23" t="s">
        <v>8924</v>
      </c>
      <c r="G1966" s="23" t="n">
        <v>116</v>
      </c>
      <c r="H1966" s="23" t="n">
        <v>30000</v>
      </c>
      <c r="I1966" s="41" t="s">
        <v>180</v>
      </c>
      <c r="K1966" s="23" t="n">
        <v>0</v>
      </c>
      <c r="L1966" s="23" t="n">
        <v>187857</v>
      </c>
      <c r="M1966" s="23" t="n">
        <v>0</v>
      </c>
      <c r="N1966" s="23" t="n">
        <v>50000</v>
      </c>
      <c r="O1966" s="23" t="n">
        <f aca="false">K1966+L1966</f>
        <v>187857</v>
      </c>
      <c r="P1966" s="23" t="n">
        <f aca="false">K1966+L1966+M1966+N1966</f>
        <v>237857</v>
      </c>
      <c r="Q1966" s="23" t="n">
        <v>66433</v>
      </c>
      <c r="R1966" s="23" t="n">
        <v>39772</v>
      </c>
      <c r="S1966" s="23" t="n">
        <v>47355</v>
      </c>
      <c r="T1966" s="23" t="n">
        <v>30099</v>
      </c>
      <c r="U1966" s="23" t="n">
        <f aca="false">IF(I1966="delivery",O1966-SUM(Q1966+R1966),IF(I1966="PO",P1966-SUM(Q1966:R1966)))</f>
        <v>81652</v>
      </c>
      <c r="V1966" s="43" t="n">
        <v>0.00053</v>
      </c>
      <c r="W1966" s="43" t="n">
        <v>0.00053</v>
      </c>
      <c r="X1966" s="43" t="n">
        <f aca="false">W1966-V1966</f>
        <v>0</v>
      </c>
      <c r="Y1966" s="43"/>
      <c r="Z1966" s="43"/>
      <c r="AA1966" s="43" t="n">
        <v>0.00036</v>
      </c>
      <c r="AB1966" s="43"/>
      <c r="AC1966" s="43" t="s">
        <v>10482</v>
      </c>
      <c r="AD1966" s="43"/>
      <c r="AE1966" s="43"/>
      <c r="AF1966" s="43"/>
      <c r="AG1966" s="43" t="n">
        <v>0.00036</v>
      </c>
      <c r="AH1966" s="43"/>
      <c r="AI1966" s="63"/>
      <c r="AJ1966" s="63"/>
      <c r="AK1966" s="43"/>
      <c r="AL1966" s="43"/>
      <c r="AM1966" s="43" t="s">
        <v>10492</v>
      </c>
      <c r="AN1966" s="43"/>
      <c r="AO1966" s="43" t="s">
        <v>1471</v>
      </c>
      <c r="AP1966" s="23" t="s">
        <v>3124</v>
      </c>
      <c r="AT1966" s="23" t="s">
        <v>11356</v>
      </c>
      <c r="AV1966" s="23" t="n">
        <v>0.00036</v>
      </c>
      <c r="AW1966" s="23" t="s">
        <v>10494</v>
      </c>
      <c r="AX1966" s="23" t="s">
        <v>13642</v>
      </c>
      <c r="AY1966" s="23" t="n">
        <v>10000</v>
      </c>
      <c r="AZ1966" s="23" t="n">
        <v>22</v>
      </c>
      <c r="BA1966" s="23" t="s">
        <v>177</v>
      </c>
      <c r="BB1966" s="23" t="s">
        <v>10496</v>
      </c>
      <c r="BF1966" s="23" t="s">
        <v>10498</v>
      </c>
      <c r="BG1966" s="1" t="s">
        <v>183</v>
      </c>
    </row>
    <row r="1967" s="23" customFormat="true" ht="12.75" hidden="false" customHeight="false" outlineLevel="0" collapsed="false">
      <c r="A1967" s="23" t="s">
        <v>8925</v>
      </c>
      <c r="B1967" s="23" t="s">
        <v>8926</v>
      </c>
      <c r="C1967" s="40" t="s">
        <v>177</v>
      </c>
      <c r="D1967" s="23" t="s">
        <v>1471</v>
      </c>
      <c r="E1967" s="23" t="s">
        <v>8927</v>
      </c>
      <c r="F1967" s="23" t="s">
        <v>8928</v>
      </c>
      <c r="G1967" s="23" t="n">
        <v>95</v>
      </c>
      <c r="H1967" s="23" t="n">
        <v>10000</v>
      </c>
      <c r="I1967" s="41" t="s">
        <v>180</v>
      </c>
      <c r="K1967" s="23" t="n">
        <v>0</v>
      </c>
      <c r="L1967" s="23" t="n">
        <v>11584</v>
      </c>
      <c r="M1967" s="23" t="n">
        <v>30000</v>
      </c>
      <c r="N1967" s="23" t="n">
        <v>0</v>
      </c>
      <c r="O1967" s="23" t="n">
        <f aca="false">K1967+L1967</f>
        <v>11584</v>
      </c>
      <c r="P1967" s="23" t="n">
        <f aca="false">K1967+L1967+M1967+N1967</f>
        <v>41584</v>
      </c>
      <c r="Q1967" s="23" t="n">
        <v>8922</v>
      </c>
      <c r="R1967" s="23" t="n">
        <v>7168</v>
      </c>
      <c r="S1967" s="23" t="n">
        <v>8420</v>
      </c>
      <c r="T1967" s="23" t="n">
        <v>3896</v>
      </c>
      <c r="U1967" s="23" t="n">
        <f aca="false">IF(I1967="delivery",O1967-SUM(Q1967+R1967),IF(I1967="PO",P1967-SUM(Q1967:R1967)))</f>
        <v>-4506</v>
      </c>
      <c r="V1967" s="43" t="n">
        <v>0.00166</v>
      </c>
      <c r="W1967" s="43" t="n">
        <v>0.00036</v>
      </c>
      <c r="X1967" s="43" t="n">
        <f aca="false">W1967-V1967</f>
        <v>-0.0013</v>
      </c>
      <c r="Y1967" s="43"/>
      <c r="Z1967" s="43"/>
      <c r="AA1967" s="43"/>
      <c r="AB1967" s="43"/>
      <c r="AC1967" s="43" t="s">
        <v>10482</v>
      </c>
      <c r="AD1967" s="43"/>
      <c r="AE1967" s="43"/>
      <c r="AF1967" s="43"/>
      <c r="AG1967" s="43" t="n">
        <v>0.00036</v>
      </c>
      <c r="AH1967" s="43"/>
      <c r="AI1967" s="63"/>
      <c r="AJ1967" s="63"/>
      <c r="AK1967" s="43"/>
      <c r="AL1967" s="43"/>
      <c r="AM1967" s="43" t="s">
        <v>10492</v>
      </c>
      <c r="AN1967" s="43"/>
      <c r="AO1967" s="43" t="s">
        <v>1471</v>
      </c>
      <c r="AP1967" s="23" t="s">
        <v>3124</v>
      </c>
      <c r="AT1967" s="23" t="s">
        <v>10493</v>
      </c>
      <c r="AV1967" s="23" t="n">
        <v>0.00036</v>
      </c>
      <c r="AW1967" s="23" t="s">
        <v>10494</v>
      </c>
      <c r="AX1967" s="23" t="s">
        <v>13643</v>
      </c>
      <c r="AY1967" s="23" t="n">
        <v>10000</v>
      </c>
      <c r="AZ1967" s="23" t="n">
        <v>22</v>
      </c>
      <c r="BA1967" s="23" t="s">
        <v>177</v>
      </c>
      <c r="BB1967" s="23" t="s">
        <v>10496</v>
      </c>
      <c r="BF1967" s="23" t="s">
        <v>10498</v>
      </c>
      <c r="BG1967" s="1" t="s">
        <v>183</v>
      </c>
    </row>
    <row r="1968" s="23" customFormat="true" ht="12.75" hidden="false" customHeight="false" outlineLevel="0" collapsed="false">
      <c r="A1968" s="23" t="s">
        <v>8929</v>
      </c>
      <c r="B1968" s="23" t="s">
        <v>8930</v>
      </c>
      <c r="C1968" s="40" t="s">
        <v>177</v>
      </c>
      <c r="D1968" s="23" t="s">
        <v>1471</v>
      </c>
      <c r="E1968" s="23" t="s">
        <v>8931</v>
      </c>
      <c r="F1968" s="23" t="s">
        <v>8932</v>
      </c>
      <c r="G1968" s="23" t="n">
        <v>123</v>
      </c>
      <c r="H1968" s="23" t="n">
        <v>10000</v>
      </c>
      <c r="I1968" s="41" t="s">
        <v>180</v>
      </c>
      <c r="K1968" s="23" t="n">
        <v>0</v>
      </c>
      <c r="L1968" s="23" t="n">
        <v>28064</v>
      </c>
      <c r="M1968" s="23" t="n">
        <v>0</v>
      </c>
      <c r="N1968" s="23" t="n">
        <v>0</v>
      </c>
      <c r="O1968" s="23" t="n">
        <f aca="false">K1968+L1968</f>
        <v>28064</v>
      </c>
      <c r="P1968" s="23" t="n">
        <f aca="false">K1968+L1968+M1968+N1968</f>
        <v>28064</v>
      </c>
      <c r="Q1968" s="23" t="n">
        <v>2220</v>
      </c>
      <c r="R1968" s="23" t="n">
        <v>6864</v>
      </c>
      <c r="S1968" s="23" t="n">
        <v>8134</v>
      </c>
      <c r="T1968" s="23" t="n">
        <v>5135</v>
      </c>
      <c r="U1968" s="23" t="n">
        <f aca="false">IF(I1968="delivery",O1968-SUM(Q1968+R1968),IF(I1968="PO",P1968-SUM(Q1968:R1968)))</f>
        <v>18980</v>
      </c>
      <c r="V1968" s="43" t="n">
        <v>0.00495</v>
      </c>
      <c r="W1968" s="43" t="n">
        <v>0.00495</v>
      </c>
      <c r="X1968" s="43" t="n">
        <f aca="false">W1968-V1968</f>
        <v>0</v>
      </c>
      <c r="Y1968" s="43"/>
      <c r="Z1968" s="43"/>
      <c r="AA1968" s="43"/>
      <c r="AB1968" s="43"/>
      <c r="AC1968" s="43" t="s">
        <v>10482</v>
      </c>
      <c r="AD1968" s="43"/>
      <c r="AE1968" s="43"/>
      <c r="AF1968" s="43"/>
      <c r="AG1968" s="43" t="n">
        <v>0.00036</v>
      </c>
      <c r="AH1968" s="43"/>
      <c r="AI1968" s="63"/>
      <c r="AJ1968" s="63"/>
      <c r="AK1968" s="43"/>
      <c r="AL1968" s="43"/>
      <c r="AM1968" s="43" t="s">
        <v>10492</v>
      </c>
      <c r="AN1968" s="43"/>
      <c r="AO1968" s="43" t="s">
        <v>1471</v>
      </c>
      <c r="AP1968" s="23" t="s">
        <v>3124</v>
      </c>
      <c r="AT1968" s="23" t="s">
        <v>11356</v>
      </c>
      <c r="AV1968" s="23" t="n">
        <v>0.00036</v>
      </c>
      <c r="AW1968" s="23" t="s">
        <v>10494</v>
      </c>
      <c r="AX1968" s="23" t="s">
        <v>13644</v>
      </c>
      <c r="AY1968" s="23" t="n">
        <v>10000</v>
      </c>
      <c r="AZ1968" s="23" t="n">
        <v>22</v>
      </c>
      <c r="BA1968" s="23" t="s">
        <v>177</v>
      </c>
      <c r="BB1968" s="23" t="s">
        <v>10496</v>
      </c>
      <c r="BF1968" s="23" t="s">
        <v>10498</v>
      </c>
      <c r="BG1968" s="1" t="s">
        <v>183</v>
      </c>
    </row>
    <row r="1969" s="23" customFormat="true" ht="12.75" hidden="false" customHeight="false" outlineLevel="0" collapsed="false">
      <c r="A1969" s="23" t="s">
        <v>8933</v>
      </c>
      <c r="B1969" s="23" t="s">
        <v>8934</v>
      </c>
      <c r="C1969" s="40" t="s">
        <v>177</v>
      </c>
      <c r="D1969" s="23" t="s">
        <v>1471</v>
      </c>
      <c r="E1969" s="23" t="s">
        <v>8935</v>
      </c>
      <c r="F1969" s="23" t="s">
        <v>8936</v>
      </c>
      <c r="G1969" s="23" t="n">
        <v>116</v>
      </c>
      <c r="H1969" s="23" t="n">
        <v>5000</v>
      </c>
      <c r="I1969" s="41" t="s">
        <v>188</v>
      </c>
      <c r="K1969" s="23" t="n">
        <v>0</v>
      </c>
      <c r="L1969" s="23" t="n">
        <v>18529</v>
      </c>
      <c r="M1969" s="23" t="n">
        <v>0</v>
      </c>
      <c r="N1969" s="23" t="n">
        <v>0</v>
      </c>
      <c r="O1969" s="23" t="n">
        <f aca="false">K1969+L1969</f>
        <v>18529</v>
      </c>
      <c r="P1969" s="23" t="n">
        <f aca="false">K1969+L1969+M1969+N1969</f>
        <v>18529</v>
      </c>
      <c r="Q1969" s="23" t="n">
        <v>54</v>
      </c>
      <c r="R1969" s="23" t="n">
        <v>0</v>
      </c>
      <c r="S1969" s="23" t="n">
        <v>0</v>
      </c>
      <c r="T1969" s="23" t="n">
        <v>40</v>
      </c>
      <c r="U1969" s="23" t="n">
        <f aca="false">IF(I1969="delivery",O1969-SUM(Q1969+R1969),IF(I1969="PO",P1969-SUM(Q1969:R1969)))</f>
        <v>18475</v>
      </c>
      <c r="V1969" s="43" t="n">
        <v>0.00114</v>
      </c>
      <c r="W1969" s="43" t="n">
        <v>0.00114</v>
      </c>
      <c r="X1969" s="43" t="n">
        <f aca="false">W1969-V1969</f>
        <v>0</v>
      </c>
      <c r="Y1969" s="43"/>
      <c r="Z1969" s="43"/>
      <c r="AA1969" s="43"/>
      <c r="AB1969" s="43"/>
      <c r="AC1969" s="43" t="s">
        <v>10482</v>
      </c>
      <c r="AD1969" s="43"/>
      <c r="AE1969" s="43"/>
      <c r="AF1969" s="43"/>
      <c r="AG1969" s="43" t="n">
        <v>0.0007</v>
      </c>
      <c r="AH1969" s="43"/>
      <c r="AI1969" s="63"/>
      <c r="AJ1969" s="63"/>
      <c r="AK1969" s="43"/>
      <c r="AL1969" s="43"/>
      <c r="AM1969" s="43" t="s">
        <v>10492</v>
      </c>
      <c r="AN1969" s="43"/>
      <c r="AO1969" s="43" t="s">
        <v>1471</v>
      </c>
      <c r="AP1969" s="23" t="s">
        <v>3124</v>
      </c>
      <c r="AT1969" s="23" t="s">
        <v>10942</v>
      </c>
      <c r="AV1969" s="23" t="n">
        <v>0.0007</v>
      </c>
      <c r="AW1969" s="23" t="s">
        <v>13564</v>
      </c>
      <c r="AX1969" s="23" t="s">
        <v>13645</v>
      </c>
      <c r="AY1969" s="23" t="n">
        <v>5000</v>
      </c>
      <c r="AZ1969" s="23" t="n">
        <v>24</v>
      </c>
      <c r="BA1969" s="23" t="s">
        <v>1465</v>
      </c>
      <c r="BB1969" s="23" t="s">
        <v>13564</v>
      </c>
      <c r="BF1969" s="23" t="s">
        <v>10498</v>
      </c>
      <c r="BG1969" s="1" t="s">
        <v>183</v>
      </c>
    </row>
    <row r="1970" s="23" customFormat="true" ht="12.75" hidden="false" customHeight="false" outlineLevel="0" collapsed="false">
      <c r="A1970" s="23" t="s">
        <v>8937</v>
      </c>
      <c r="B1970" s="23" t="s">
        <v>8938</v>
      </c>
      <c r="C1970" s="40" t="s">
        <v>177</v>
      </c>
      <c r="D1970" s="23" t="s">
        <v>1471</v>
      </c>
      <c r="E1970" s="23" t="s">
        <v>8939</v>
      </c>
      <c r="F1970" s="23" t="s">
        <v>8940</v>
      </c>
      <c r="G1970" s="23" t="n">
        <v>123</v>
      </c>
      <c r="H1970" s="23" t="n">
        <v>10000</v>
      </c>
      <c r="I1970" s="41" t="s">
        <v>180</v>
      </c>
      <c r="K1970" s="23" t="n">
        <v>0</v>
      </c>
      <c r="L1970" s="23" t="n">
        <v>46052</v>
      </c>
      <c r="M1970" s="23" t="n">
        <v>0</v>
      </c>
      <c r="N1970" s="23" t="n">
        <v>0</v>
      </c>
      <c r="O1970" s="23" t="n">
        <f aca="false">K1970+L1970</f>
        <v>46052</v>
      </c>
      <c r="P1970" s="23" t="n">
        <f aca="false">K1970+L1970+M1970+N1970</f>
        <v>46052</v>
      </c>
      <c r="Q1970" s="23" t="n">
        <v>2070</v>
      </c>
      <c r="R1970" s="23" t="n">
        <v>5919</v>
      </c>
      <c r="S1970" s="23" t="n">
        <v>7192</v>
      </c>
      <c r="T1970" s="23" t="n">
        <v>5581</v>
      </c>
      <c r="U1970" s="23" t="n">
        <f aca="false">IF(I1970="delivery",O1970-SUM(Q1970+R1970),IF(I1970="PO",P1970-SUM(Q1970:R1970)))</f>
        <v>38063</v>
      </c>
      <c r="V1970" s="43" t="n">
        <v>0.054</v>
      </c>
      <c r="W1970" s="43" t="n">
        <v>0.054</v>
      </c>
      <c r="X1970" s="43" t="n">
        <f aca="false">W1970-V1970</f>
        <v>0</v>
      </c>
      <c r="Y1970" s="43"/>
      <c r="Z1970" s="43"/>
      <c r="AA1970" s="43"/>
      <c r="AB1970" s="43"/>
      <c r="AC1970" s="43" t="s">
        <v>10482</v>
      </c>
      <c r="AD1970" s="43"/>
      <c r="AE1970" s="43"/>
      <c r="AF1970" s="43"/>
      <c r="AG1970" s="43" t="n">
        <v>0.00585</v>
      </c>
      <c r="AH1970" s="43"/>
      <c r="AI1970" s="63"/>
      <c r="AJ1970" s="63"/>
      <c r="AK1970" s="43"/>
      <c r="AL1970" s="43"/>
      <c r="AM1970" s="43" t="s">
        <v>10492</v>
      </c>
      <c r="AN1970" s="43"/>
      <c r="AO1970" s="43" t="s">
        <v>1471</v>
      </c>
      <c r="AP1970" s="23" t="s">
        <v>3124</v>
      </c>
      <c r="AT1970" s="23" t="s">
        <v>11356</v>
      </c>
      <c r="AV1970" s="23" t="n">
        <v>0.00585</v>
      </c>
      <c r="AW1970" s="23" t="s">
        <v>10494</v>
      </c>
      <c r="AX1970" s="23" t="s">
        <v>13646</v>
      </c>
      <c r="AY1970" s="23" t="n">
        <v>10000</v>
      </c>
      <c r="AZ1970" s="23" t="n">
        <v>4</v>
      </c>
      <c r="BA1970" s="23" t="s">
        <v>177</v>
      </c>
      <c r="BB1970" s="23" t="s">
        <v>10496</v>
      </c>
      <c r="BF1970" s="23" t="s">
        <v>10498</v>
      </c>
      <c r="BG1970" s="1" t="s">
        <v>183</v>
      </c>
    </row>
    <row r="1971" s="23" customFormat="true" ht="12.75" hidden="false" customHeight="false" outlineLevel="0" collapsed="false">
      <c r="A1971" s="23" t="s">
        <v>8941</v>
      </c>
      <c r="B1971" s="23" t="s">
        <v>8942</v>
      </c>
      <c r="C1971" s="40" t="s">
        <v>177</v>
      </c>
      <c r="D1971" s="23" t="s">
        <v>1471</v>
      </c>
      <c r="E1971" s="23" t="s">
        <v>8943</v>
      </c>
      <c r="F1971" s="23" t="s">
        <v>8944</v>
      </c>
      <c r="G1971" s="23" t="n">
        <v>48</v>
      </c>
      <c r="H1971" s="23" t="n">
        <v>5000</v>
      </c>
      <c r="I1971" s="41" t="s">
        <v>180</v>
      </c>
      <c r="K1971" s="23" t="n">
        <v>0</v>
      </c>
      <c r="L1971" s="23" t="n">
        <v>9084</v>
      </c>
      <c r="M1971" s="23" t="n">
        <v>0</v>
      </c>
      <c r="N1971" s="23" t="n">
        <v>0</v>
      </c>
      <c r="O1971" s="23" t="n">
        <f aca="false">K1971+L1971</f>
        <v>9084</v>
      </c>
      <c r="P1971" s="23" t="n">
        <f aca="false">K1971+L1971+M1971+N1971</f>
        <v>9084</v>
      </c>
      <c r="Q1971" s="23" t="n">
        <v>566</v>
      </c>
      <c r="R1971" s="23" t="n">
        <v>180</v>
      </c>
      <c r="S1971" s="23" t="n">
        <v>180</v>
      </c>
      <c r="T1971" s="23" t="n">
        <v>120</v>
      </c>
      <c r="U1971" s="23" t="n">
        <f aca="false">IF(I1971="delivery",O1971-SUM(Q1971+R1971),IF(I1971="PO",P1971-SUM(Q1971:R1971)))</f>
        <v>8338</v>
      </c>
      <c r="V1971" s="43" t="n">
        <v>0.00064</v>
      </c>
      <c r="W1971" s="43" t="n">
        <v>0.00085</v>
      </c>
      <c r="X1971" s="43" t="n">
        <f aca="false">W1971-V1971</f>
        <v>0.00021</v>
      </c>
      <c r="Y1971" s="43"/>
      <c r="Z1971" s="43"/>
      <c r="AA1971" s="43"/>
      <c r="AB1971" s="43"/>
      <c r="AC1971" s="43" t="s">
        <v>10482</v>
      </c>
      <c r="AD1971" s="43"/>
      <c r="AE1971" s="43"/>
      <c r="AF1971" s="43"/>
      <c r="AG1971" s="43" t="n">
        <v>0.00085</v>
      </c>
      <c r="AH1971" s="43"/>
      <c r="AI1971" s="63"/>
      <c r="AJ1971" s="63"/>
      <c r="AK1971" s="43"/>
      <c r="AL1971" s="43"/>
      <c r="AM1971" s="43" t="s">
        <v>11621</v>
      </c>
      <c r="AN1971" s="43"/>
      <c r="AO1971" s="43" t="s">
        <v>1471</v>
      </c>
      <c r="AP1971" s="23" t="s">
        <v>3124</v>
      </c>
      <c r="AT1971" s="23" t="s">
        <v>10959</v>
      </c>
      <c r="AV1971" s="23" t="n">
        <v>0.00085</v>
      </c>
      <c r="AW1971" s="23" t="s">
        <v>13564</v>
      </c>
      <c r="AX1971" s="23" t="s">
        <v>13647</v>
      </c>
      <c r="AY1971" s="23" t="n">
        <v>5000</v>
      </c>
      <c r="AZ1971" s="23" t="n">
        <v>7</v>
      </c>
      <c r="BA1971" s="23" t="s">
        <v>1465</v>
      </c>
      <c r="BB1971" s="23" t="s">
        <v>13564</v>
      </c>
      <c r="BF1971" s="23" t="s">
        <v>10498</v>
      </c>
      <c r="BG1971" s="1" t="s">
        <v>183</v>
      </c>
    </row>
    <row r="1972" s="23" customFormat="true" ht="12.75" hidden="false" customHeight="false" outlineLevel="0" collapsed="false">
      <c r="A1972" s="23" t="s">
        <v>8945</v>
      </c>
      <c r="B1972" s="23" t="s">
        <v>8946</v>
      </c>
      <c r="C1972" s="40" t="s">
        <v>177</v>
      </c>
      <c r="D1972" s="23" t="s">
        <v>1471</v>
      </c>
      <c r="E1972" s="23" t="s">
        <v>8947</v>
      </c>
      <c r="F1972" s="23" t="s">
        <v>8948</v>
      </c>
      <c r="G1972" s="23" t="n">
        <v>116</v>
      </c>
      <c r="H1972" s="23" t="n">
        <v>5000</v>
      </c>
      <c r="I1972" s="41" t="s">
        <v>188</v>
      </c>
      <c r="K1972" s="23" t="n">
        <v>0</v>
      </c>
      <c r="L1972" s="23" t="n">
        <v>15000</v>
      </c>
      <c r="M1972" s="23" t="n">
        <v>0</v>
      </c>
      <c r="N1972" s="23" t="n">
        <v>0</v>
      </c>
      <c r="O1972" s="23" t="n">
        <f aca="false">K1972+L1972</f>
        <v>15000</v>
      </c>
      <c r="P1972" s="23" t="n">
        <f aca="false">K1972+L1972+M1972+N1972</f>
        <v>15000</v>
      </c>
      <c r="Q1972" s="23" t="n">
        <v>0</v>
      </c>
      <c r="R1972" s="23" t="n">
        <v>0</v>
      </c>
      <c r="S1972" s="23" t="n">
        <v>0</v>
      </c>
      <c r="T1972" s="23" t="n">
        <v>0</v>
      </c>
      <c r="U1972" s="23" t="n">
        <f aca="false">IF(I1972="delivery",O1972-SUM(Q1972+R1972),IF(I1972="PO",P1972-SUM(Q1972:R1972)))</f>
        <v>15000</v>
      </c>
      <c r="V1972" s="43" t="n">
        <v>0.0052</v>
      </c>
      <c r="W1972" s="43" t="n">
        <v>0.0052</v>
      </c>
      <c r="X1972" s="43" t="n">
        <f aca="false">W1972-V1972</f>
        <v>0</v>
      </c>
      <c r="Y1972" s="43"/>
      <c r="Z1972" s="43"/>
      <c r="AA1972" s="43" t="n">
        <v>0.00155</v>
      </c>
      <c r="AB1972" s="43"/>
      <c r="AC1972" s="43" t="s">
        <v>10482</v>
      </c>
      <c r="AD1972" s="43"/>
      <c r="AE1972" s="43"/>
      <c r="AF1972" s="43"/>
      <c r="AG1972" s="43" t="n">
        <v>0.00155</v>
      </c>
      <c r="AH1972" s="43"/>
      <c r="AI1972" s="63"/>
      <c r="AJ1972" s="63"/>
      <c r="AK1972" s="43"/>
      <c r="AL1972" s="43"/>
      <c r="AM1972" s="43" t="s">
        <v>10492</v>
      </c>
      <c r="AN1972" s="43"/>
      <c r="AO1972" s="43" t="s">
        <v>1471</v>
      </c>
      <c r="AP1972" s="23" t="s">
        <v>3124</v>
      </c>
      <c r="AT1972" s="23" t="s">
        <v>10959</v>
      </c>
      <c r="AV1972" s="23" t="n">
        <v>0.00155</v>
      </c>
      <c r="AW1972" s="23" t="s">
        <v>13564</v>
      </c>
      <c r="AX1972" s="23" t="s">
        <v>13648</v>
      </c>
      <c r="AY1972" s="23" t="n">
        <v>10000</v>
      </c>
      <c r="AZ1972" s="23" t="n">
        <v>8</v>
      </c>
      <c r="BA1972" s="23" t="s">
        <v>177</v>
      </c>
      <c r="BB1972" s="23" t="s">
        <v>13564</v>
      </c>
      <c r="BF1972" s="23" t="s">
        <v>10498</v>
      </c>
      <c r="BG1972" s="1" t="s">
        <v>183</v>
      </c>
    </row>
    <row r="1973" s="23" customFormat="true" ht="12.75" hidden="false" customHeight="false" outlineLevel="0" collapsed="false">
      <c r="A1973" s="23" t="s">
        <v>8949</v>
      </c>
      <c r="B1973" s="23" t="s">
        <v>8950</v>
      </c>
      <c r="C1973" s="40" t="s">
        <v>177</v>
      </c>
      <c r="D1973" s="23" t="s">
        <v>1471</v>
      </c>
      <c r="E1973" s="23" t="s">
        <v>8951</v>
      </c>
      <c r="F1973" s="23" t="s">
        <v>8952</v>
      </c>
      <c r="G1973" s="23" t="n">
        <v>86</v>
      </c>
      <c r="H1973" s="23" t="n">
        <v>10000</v>
      </c>
      <c r="I1973" s="41" t="s">
        <v>180</v>
      </c>
      <c r="K1973" s="23" t="n">
        <v>0</v>
      </c>
      <c r="L1973" s="23" t="n">
        <v>15175</v>
      </c>
      <c r="M1973" s="23" t="n">
        <v>0</v>
      </c>
      <c r="N1973" s="23" t="n">
        <v>0</v>
      </c>
      <c r="O1973" s="23" t="n">
        <f aca="false">K1973+L1973</f>
        <v>15175</v>
      </c>
      <c r="P1973" s="23" t="n">
        <f aca="false">K1973+L1973+M1973+N1973</f>
        <v>15175</v>
      </c>
      <c r="Q1973" s="23" t="n">
        <v>6040</v>
      </c>
      <c r="R1973" s="23" t="n">
        <v>4224</v>
      </c>
      <c r="S1973" s="23" t="n">
        <v>4090</v>
      </c>
      <c r="T1973" s="23" t="n">
        <v>3496</v>
      </c>
      <c r="U1973" s="23" t="n">
        <f aca="false">IF(I1973="delivery",O1973-SUM(Q1973+R1973),IF(I1973="PO",P1973-SUM(Q1973:R1973)))</f>
        <v>4911</v>
      </c>
      <c r="V1973" s="43" t="n">
        <v>0.00057</v>
      </c>
      <c r="W1973" s="43" t="n">
        <v>0.00057</v>
      </c>
      <c r="X1973" s="43" t="n">
        <f aca="false">W1973-V1973</f>
        <v>0</v>
      </c>
      <c r="Y1973" s="43"/>
      <c r="Z1973" s="43"/>
      <c r="AA1973" s="43"/>
      <c r="AB1973" s="43"/>
      <c r="AC1973" s="43" t="s">
        <v>10482</v>
      </c>
      <c r="AD1973" s="43"/>
      <c r="AE1973" s="43"/>
      <c r="AF1973" s="43"/>
      <c r="AG1973" s="43" t="n">
        <v>0.00043</v>
      </c>
      <c r="AH1973" s="43"/>
      <c r="AI1973" s="63"/>
      <c r="AJ1973" s="63"/>
      <c r="AK1973" s="43"/>
      <c r="AL1973" s="43"/>
      <c r="AM1973" s="43" t="s">
        <v>10492</v>
      </c>
      <c r="AN1973" s="43"/>
      <c r="AO1973" s="43" t="s">
        <v>1471</v>
      </c>
      <c r="AP1973" s="23" t="s">
        <v>3124</v>
      </c>
      <c r="AT1973" s="23" t="s">
        <v>11356</v>
      </c>
      <c r="AV1973" s="23" t="n">
        <v>0.00043</v>
      </c>
      <c r="AW1973" s="23" t="s">
        <v>10494</v>
      </c>
      <c r="AX1973" s="23" t="s">
        <v>13649</v>
      </c>
      <c r="AY1973" s="23" t="n">
        <v>10000</v>
      </c>
      <c r="AZ1973" s="23" t="n">
        <v>22</v>
      </c>
      <c r="BA1973" s="23" t="s">
        <v>1465</v>
      </c>
      <c r="BB1973" s="23" t="s">
        <v>10496</v>
      </c>
      <c r="BF1973" s="23" t="s">
        <v>10498</v>
      </c>
      <c r="BG1973" s="1" t="s">
        <v>183</v>
      </c>
    </row>
    <row r="1974" s="23" customFormat="true" ht="12.75" hidden="false" customHeight="false" outlineLevel="0" collapsed="false">
      <c r="A1974" s="23" t="s">
        <v>8953</v>
      </c>
      <c r="B1974" s="23" t="s">
        <v>8954</v>
      </c>
      <c r="C1974" s="40" t="s">
        <v>177</v>
      </c>
      <c r="D1974" s="23" t="s">
        <v>1471</v>
      </c>
      <c r="E1974" s="23" t="s">
        <v>8955</v>
      </c>
      <c r="F1974" s="23" t="s">
        <v>8956</v>
      </c>
      <c r="G1974" s="23" t="n">
        <v>86</v>
      </c>
      <c r="H1974" s="23" t="n">
        <v>10000</v>
      </c>
      <c r="I1974" s="41" t="s">
        <v>180</v>
      </c>
      <c r="K1974" s="23" t="n">
        <v>0</v>
      </c>
      <c r="L1974" s="23" t="n">
        <v>89860</v>
      </c>
      <c r="M1974" s="23" t="n">
        <v>100000</v>
      </c>
      <c r="N1974" s="23" t="n">
        <v>0</v>
      </c>
      <c r="O1974" s="23" t="n">
        <f aca="false">K1974+L1974</f>
        <v>89860</v>
      </c>
      <c r="P1974" s="23" t="n">
        <f aca="false">K1974+L1974+M1974+N1974</f>
        <v>189860</v>
      </c>
      <c r="Q1974" s="23" t="n">
        <v>24576</v>
      </c>
      <c r="R1974" s="23" t="n">
        <v>29040</v>
      </c>
      <c r="S1974" s="23" t="n">
        <v>80976</v>
      </c>
      <c r="T1974" s="23" t="n">
        <v>33963</v>
      </c>
      <c r="U1974" s="23" t="n">
        <f aca="false">IF(I1974="delivery",O1974-SUM(Q1974+R1974),IF(I1974="PO",P1974-SUM(Q1974:R1974)))</f>
        <v>36244</v>
      </c>
      <c r="V1974" s="43" t="n">
        <v>0.00132</v>
      </c>
      <c r="W1974" s="43" t="n">
        <v>0.00132</v>
      </c>
      <c r="X1974" s="43" t="n">
        <f aca="false">W1974-V1974</f>
        <v>0</v>
      </c>
      <c r="Y1974" s="43"/>
      <c r="Z1974" s="43"/>
      <c r="AA1974" s="43"/>
      <c r="AB1974" s="43"/>
      <c r="AC1974" s="43" t="s">
        <v>10482</v>
      </c>
      <c r="AD1974" s="43"/>
      <c r="AE1974" s="43"/>
      <c r="AF1974" s="43"/>
      <c r="AG1974" s="43" t="n">
        <v>0.00036</v>
      </c>
      <c r="AH1974" s="43"/>
      <c r="AI1974" s="63"/>
      <c r="AJ1974" s="63"/>
      <c r="AK1974" s="43"/>
      <c r="AL1974" s="43"/>
      <c r="AM1974" s="43" t="s">
        <v>10492</v>
      </c>
      <c r="AN1974" s="43"/>
      <c r="AO1974" s="43" t="s">
        <v>1471</v>
      </c>
      <c r="AP1974" s="23" t="s">
        <v>3124</v>
      </c>
      <c r="AT1974" s="23" t="s">
        <v>11356</v>
      </c>
      <c r="AV1974" s="23" t="n">
        <v>0.00036</v>
      </c>
      <c r="AW1974" s="23" t="s">
        <v>10494</v>
      </c>
      <c r="AX1974" s="23" t="s">
        <v>13650</v>
      </c>
      <c r="AY1974" s="23" t="n">
        <v>10000</v>
      </c>
      <c r="AZ1974" s="23" t="n">
        <v>4</v>
      </c>
      <c r="BA1974" s="23" t="s">
        <v>177</v>
      </c>
      <c r="BB1974" s="23" t="s">
        <v>10496</v>
      </c>
      <c r="BF1974" s="23" t="s">
        <v>10498</v>
      </c>
      <c r="BG1974" s="1" t="s">
        <v>183</v>
      </c>
    </row>
    <row r="1975" s="23" customFormat="true" ht="12.75" hidden="false" customHeight="false" outlineLevel="0" collapsed="false">
      <c r="A1975" s="23" t="s">
        <v>8957</v>
      </c>
      <c r="B1975" s="23" t="s">
        <v>8958</v>
      </c>
      <c r="C1975" s="40" t="s">
        <v>177</v>
      </c>
      <c r="D1975" s="23" t="s">
        <v>1471</v>
      </c>
      <c r="E1975" s="23" t="s">
        <v>8959</v>
      </c>
      <c r="F1975" s="23" t="s">
        <v>8960</v>
      </c>
      <c r="G1975" s="23" t="n">
        <v>116</v>
      </c>
      <c r="H1975" s="23" t="n">
        <v>30000</v>
      </c>
      <c r="I1975" s="41" t="s">
        <v>180</v>
      </c>
      <c r="K1975" s="23" t="n">
        <v>0</v>
      </c>
      <c r="L1975" s="23" t="n">
        <v>21755</v>
      </c>
      <c r="M1975" s="23" t="n">
        <v>0</v>
      </c>
      <c r="N1975" s="23" t="n">
        <v>0</v>
      </c>
      <c r="O1975" s="23" t="n">
        <f aca="false">K1975+L1975</f>
        <v>21755</v>
      </c>
      <c r="P1975" s="23" t="n">
        <f aca="false">K1975+L1975+M1975+N1975</f>
        <v>21755</v>
      </c>
      <c r="Q1975" s="23" t="n">
        <v>1716</v>
      </c>
      <c r="R1975" s="23" t="n">
        <v>8812</v>
      </c>
      <c r="S1975" s="23" t="n">
        <v>7557</v>
      </c>
      <c r="T1975" s="23" t="n">
        <v>5288</v>
      </c>
      <c r="U1975" s="23" t="n">
        <f aca="false">IF(I1975="delivery",O1975-SUM(Q1975+R1975),IF(I1975="PO",P1975-SUM(Q1975:R1975)))</f>
        <v>11227</v>
      </c>
      <c r="V1975" s="43" t="n">
        <v>0.00495</v>
      </c>
      <c r="W1975" s="43" t="n">
        <v>0.00495</v>
      </c>
      <c r="X1975" s="43" t="n">
        <f aca="false">W1975-V1975</f>
        <v>0</v>
      </c>
      <c r="Y1975" s="43"/>
      <c r="Z1975" s="43"/>
      <c r="AA1975" s="43"/>
      <c r="AB1975" s="43"/>
      <c r="AC1975" s="43" t="s">
        <v>10482</v>
      </c>
      <c r="AD1975" s="43"/>
      <c r="AE1975" s="43"/>
      <c r="AF1975" s="43"/>
      <c r="AG1975" s="43" t="n">
        <v>0.00036</v>
      </c>
      <c r="AH1975" s="43"/>
      <c r="AI1975" s="63"/>
      <c r="AJ1975" s="63"/>
      <c r="AK1975" s="43"/>
      <c r="AL1975" s="43"/>
      <c r="AM1975" s="43" t="s">
        <v>10492</v>
      </c>
      <c r="AN1975" s="43"/>
      <c r="AO1975" s="43" t="s">
        <v>1471</v>
      </c>
      <c r="AP1975" s="23" t="s">
        <v>3124</v>
      </c>
      <c r="AT1975" s="23" t="s">
        <v>11356</v>
      </c>
      <c r="AV1975" s="23" t="n">
        <v>0.00036</v>
      </c>
      <c r="AW1975" s="23" t="s">
        <v>10494</v>
      </c>
      <c r="AX1975" s="23" t="s">
        <v>13651</v>
      </c>
      <c r="AY1975" s="23" t="n">
        <v>10000</v>
      </c>
      <c r="AZ1975" s="23" t="n">
        <v>2</v>
      </c>
      <c r="BA1975" s="23" t="s">
        <v>177</v>
      </c>
      <c r="BB1975" s="23" t="s">
        <v>10496</v>
      </c>
      <c r="BF1975" s="23" t="s">
        <v>10498</v>
      </c>
      <c r="BG1975" s="1" t="s">
        <v>183</v>
      </c>
    </row>
    <row r="1976" s="23" customFormat="true" ht="12.75" hidden="false" customHeight="false" outlineLevel="0" collapsed="false">
      <c r="A1976" s="23" t="s">
        <v>8961</v>
      </c>
      <c r="B1976" s="23" t="s">
        <v>8962</v>
      </c>
      <c r="C1976" s="40" t="s">
        <v>177</v>
      </c>
      <c r="D1976" s="23" t="s">
        <v>1471</v>
      </c>
      <c r="E1976" s="23" t="s">
        <v>8963</v>
      </c>
      <c r="F1976" s="23" t="s">
        <v>8964</v>
      </c>
      <c r="G1976" s="23" t="n">
        <v>86</v>
      </c>
      <c r="H1976" s="23" t="n">
        <v>30000</v>
      </c>
      <c r="I1976" s="41" t="s">
        <v>180</v>
      </c>
      <c r="K1976" s="23" t="n">
        <v>0</v>
      </c>
      <c r="L1976" s="23" t="n">
        <v>17499</v>
      </c>
      <c r="M1976" s="23" t="n">
        <v>30000</v>
      </c>
      <c r="N1976" s="23" t="n">
        <v>80000</v>
      </c>
      <c r="O1976" s="23" t="n">
        <f aca="false">K1976+L1976</f>
        <v>17499</v>
      </c>
      <c r="P1976" s="23" t="n">
        <f aca="false">K1976+L1976+M1976+N1976</f>
        <v>127499</v>
      </c>
      <c r="Q1976" s="23" t="n">
        <v>19222</v>
      </c>
      <c r="R1976" s="23" t="n">
        <v>24159</v>
      </c>
      <c r="S1976" s="23" t="n">
        <v>23391</v>
      </c>
      <c r="T1976" s="23" t="n">
        <v>19720</v>
      </c>
      <c r="U1976" s="23" t="n">
        <f aca="false">IF(I1976="delivery",O1976-SUM(Q1976+R1976),IF(I1976="PO",P1976-SUM(Q1976:R1976)))</f>
        <v>-25882</v>
      </c>
      <c r="V1976" s="43" t="n">
        <v>0.00043</v>
      </c>
      <c r="W1976" s="43" t="n">
        <v>0.00036</v>
      </c>
      <c r="X1976" s="43" t="n">
        <f aca="false">W1976-V1976</f>
        <v>-7E-005</v>
      </c>
      <c r="Y1976" s="43"/>
      <c r="Z1976" s="43"/>
      <c r="AA1976" s="43" t="n">
        <v>0.00063</v>
      </c>
      <c r="AB1976" s="43"/>
      <c r="AC1976" s="43" t="s">
        <v>10482</v>
      </c>
      <c r="AD1976" s="43"/>
      <c r="AE1976" s="43"/>
      <c r="AF1976" s="43"/>
      <c r="AG1976" s="43" t="n">
        <v>0.00036</v>
      </c>
      <c r="AH1976" s="43"/>
      <c r="AI1976" s="63"/>
      <c r="AJ1976" s="63"/>
      <c r="AK1976" s="43"/>
      <c r="AL1976" s="43"/>
      <c r="AM1976" s="43" t="s">
        <v>10492</v>
      </c>
      <c r="AN1976" s="43"/>
      <c r="AO1976" s="43" t="s">
        <v>1471</v>
      </c>
      <c r="AP1976" s="23" t="s">
        <v>3124</v>
      </c>
      <c r="AT1976" s="23" t="s">
        <v>11356</v>
      </c>
      <c r="AV1976" s="23" t="n">
        <v>0.00036</v>
      </c>
      <c r="AW1976" s="23" t="s">
        <v>10494</v>
      </c>
      <c r="AX1976" s="23" t="s">
        <v>13652</v>
      </c>
      <c r="AY1976" s="23" t="n">
        <v>10000</v>
      </c>
      <c r="AZ1976" s="23" t="n">
        <v>4</v>
      </c>
      <c r="BA1976" s="23" t="s">
        <v>177</v>
      </c>
      <c r="BB1976" s="23" t="s">
        <v>10496</v>
      </c>
      <c r="BF1976" s="23" t="s">
        <v>10498</v>
      </c>
      <c r="BG1976" s="1" t="s">
        <v>183</v>
      </c>
    </row>
    <row r="1977" s="23" customFormat="true" ht="12.75" hidden="false" customHeight="false" outlineLevel="0" collapsed="false">
      <c r="A1977" s="23" t="s">
        <v>8965</v>
      </c>
      <c r="B1977" s="23" t="s">
        <v>8966</v>
      </c>
      <c r="C1977" s="40" t="s">
        <v>177</v>
      </c>
      <c r="D1977" s="23" t="s">
        <v>1471</v>
      </c>
      <c r="E1977" s="23" t="s">
        <v>8967</v>
      </c>
      <c r="F1977" s="23" t="s">
        <v>8968</v>
      </c>
      <c r="G1977" s="23" t="n">
        <v>86</v>
      </c>
      <c r="H1977" s="23" t="n">
        <v>30000</v>
      </c>
      <c r="I1977" s="41" t="s">
        <v>180</v>
      </c>
      <c r="K1977" s="23" t="n">
        <v>0</v>
      </c>
      <c r="L1977" s="23" t="n">
        <v>51541</v>
      </c>
      <c r="M1977" s="23" t="n">
        <v>0</v>
      </c>
      <c r="N1977" s="23" t="n">
        <v>80000</v>
      </c>
      <c r="O1977" s="23" t="n">
        <f aca="false">K1977+L1977</f>
        <v>51541</v>
      </c>
      <c r="P1977" s="23" t="n">
        <f aca="false">K1977+L1977+M1977+N1977</f>
        <v>131541</v>
      </c>
      <c r="Q1977" s="23" t="n">
        <v>22089</v>
      </c>
      <c r="R1977" s="23" t="n">
        <v>24566</v>
      </c>
      <c r="S1977" s="23" t="n">
        <v>27832</v>
      </c>
      <c r="T1977" s="23" t="n">
        <v>14861</v>
      </c>
      <c r="U1977" s="23" t="n">
        <f aca="false">IF(I1977="delivery",O1977-SUM(Q1977+R1977),IF(I1977="PO",P1977-SUM(Q1977:R1977)))</f>
        <v>4886</v>
      </c>
      <c r="V1977" s="43" t="n">
        <v>0.00041</v>
      </c>
      <c r="W1977" s="43" t="n">
        <v>0.00041</v>
      </c>
      <c r="X1977" s="43" t="n">
        <f aca="false">W1977-V1977</f>
        <v>0</v>
      </c>
      <c r="Y1977" s="43"/>
      <c r="Z1977" s="43"/>
      <c r="AA1977" s="43"/>
      <c r="AB1977" s="43"/>
      <c r="AC1977" s="43" t="s">
        <v>10482</v>
      </c>
      <c r="AD1977" s="43"/>
      <c r="AE1977" s="43"/>
      <c r="AF1977" s="43"/>
      <c r="AG1977" s="43" t="n">
        <v>0.00036</v>
      </c>
      <c r="AH1977" s="43"/>
      <c r="AI1977" s="63"/>
      <c r="AJ1977" s="63"/>
      <c r="AK1977" s="43"/>
      <c r="AL1977" s="43"/>
      <c r="AM1977" s="43" t="s">
        <v>10492</v>
      </c>
      <c r="AN1977" s="43"/>
      <c r="AO1977" s="43" t="s">
        <v>1471</v>
      </c>
      <c r="AP1977" s="23" t="s">
        <v>3124</v>
      </c>
      <c r="AT1977" s="23" t="s">
        <v>11356</v>
      </c>
      <c r="AV1977" s="23" t="n">
        <v>0.00036</v>
      </c>
      <c r="AW1977" s="23" t="s">
        <v>10494</v>
      </c>
      <c r="AX1977" s="23" t="s">
        <v>13653</v>
      </c>
      <c r="AY1977" s="23" t="n">
        <v>10000</v>
      </c>
      <c r="AZ1977" s="23" t="n">
        <v>2</v>
      </c>
      <c r="BA1977" s="23" t="s">
        <v>177</v>
      </c>
      <c r="BB1977" s="23" t="s">
        <v>10496</v>
      </c>
      <c r="BF1977" s="23" t="s">
        <v>10498</v>
      </c>
      <c r="BG1977" s="1" t="s">
        <v>183</v>
      </c>
    </row>
    <row r="1978" s="23" customFormat="true" ht="12.75" hidden="false" customHeight="false" outlineLevel="0" collapsed="false">
      <c r="A1978" s="23" t="s">
        <v>8969</v>
      </c>
      <c r="B1978" s="23" t="s">
        <v>8970</v>
      </c>
      <c r="C1978" s="40" t="s">
        <v>177</v>
      </c>
      <c r="D1978" s="23" t="s">
        <v>1471</v>
      </c>
      <c r="E1978" s="23" t="s">
        <v>8971</v>
      </c>
      <c r="F1978" s="23" t="s">
        <v>8972</v>
      </c>
      <c r="G1978" s="23" t="n">
        <v>86</v>
      </c>
      <c r="H1978" s="23" t="n">
        <v>10000</v>
      </c>
      <c r="I1978" s="41" t="s">
        <v>180</v>
      </c>
      <c r="K1978" s="23" t="n">
        <v>0</v>
      </c>
      <c r="L1978" s="23" t="n">
        <v>23100</v>
      </c>
      <c r="M1978" s="23" t="n">
        <v>0</v>
      </c>
      <c r="N1978" s="23" t="n">
        <v>0</v>
      </c>
      <c r="O1978" s="23" t="n">
        <f aca="false">K1978+L1978</f>
        <v>23100</v>
      </c>
      <c r="P1978" s="23" t="n">
        <f aca="false">K1978+L1978+M1978+N1978</f>
        <v>23100</v>
      </c>
      <c r="Q1978" s="23" t="n">
        <v>1278</v>
      </c>
      <c r="R1978" s="23" t="n">
        <v>1033</v>
      </c>
      <c r="S1978" s="23" t="n">
        <v>1135</v>
      </c>
      <c r="T1978" s="23" t="n">
        <v>893</v>
      </c>
      <c r="U1978" s="23" t="n">
        <f aca="false">IF(I1978="delivery",O1978-SUM(Q1978+R1978),IF(I1978="PO",P1978-SUM(Q1978:R1978)))</f>
        <v>20789</v>
      </c>
      <c r="V1978" s="43" t="n">
        <v>0.00068</v>
      </c>
      <c r="W1978" s="43" t="n">
        <v>0.00068</v>
      </c>
      <c r="X1978" s="43" t="n">
        <f aca="false">W1978-V1978</f>
        <v>0</v>
      </c>
      <c r="Y1978" s="43"/>
      <c r="Z1978" s="43"/>
      <c r="AA1978" s="43"/>
      <c r="AB1978" s="43"/>
      <c r="AC1978" s="43" t="s">
        <v>10482</v>
      </c>
      <c r="AD1978" s="43"/>
      <c r="AE1978" s="43"/>
      <c r="AF1978" s="43"/>
      <c r="AG1978" s="43" t="n">
        <v>0.00043</v>
      </c>
      <c r="AH1978" s="43"/>
      <c r="AI1978" s="63"/>
      <c r="AJ1978" s="63"/>
      <c r="AK1978" s="43"/>
      <c r="AL1978" s="43"/>
      <c r="AM1978" s="43" t="s">
        <v>10492</v>
      </c>
      <c r="AN1978" s="43"/>
      <c r="AO1978" s="43" t="s">
        <v>1471</v>
      </c>
      <c r="AP1978" s="23" t="s">
        <v>3124</v>
      </c>
      <c r="AT1978" s="23" t="s">
        <v>11356</v>
      </c>
      <c r="AV1978" s="23" t="n">
        <v>0.00043</v>
      </c>
      <c r="AW1978" s="23" t="s">
        <v>10494</v>
      </c>
      <c r="AX1978" s="23" t="s">
        <v>13654</v>
      </c>
      <c r="AY1978" s="23" t="n">
        <v>10000</v>
      </c>
      <c r="AZ1978" s="23" t="n">
        <v>22</v>
      </c>
      <c r="BA1978" s="23" t="s">
        <v>1465</v>
      </c>
      <c r="BB1978" s="23" t="s">
        <v>10496</v>
      </c>
      <c r="BF1978" s="23" t="s">
        <v>10498</v>
      </c>
      <c r="BG1978" s="1" t="s">
        <v>183</v>
      </c>
    </row>
    <row r="1979" s="23" customFormat="true" ht="12.75" hidden="false" customHeight="false" outlineLevel="0" collapsed="false">
      <c r="A1979" s="23" t="s">
        <v>8973</v>
      </c>
      <c r="B1979" s="23" t="s">
        <v>8974</v>
      </c>
      <c r="C1979" s="40" t="s">
        <v>177</v>
      </c>
      <c r="D1979" s="23" t="s">
        <v>1471</v>
      </c>
      <c r="E1979" s="23" t="s">
        <v>8975</v>
      </c>
      <c r="F1979" s="23" t="s">
        <v>8976</v>
      </c>
      <c r="G1979" s="23" t="n">
        <v>86</v>
      </c>
      <c r="H1979" s="23" t="n">
        <v>10000</v>
      </c>
      <c r="I1979" s="41" t="s">
        <v>180</v>
      </c>
      <c r="K1979" s="23" t="n">
        <v>0</v>
      </c>
      <c r="L1979" s="23" t="n">
        <v>25620</v>
      </c>
      <c r="M1979" s="23" t="n">
        <v>0</v>
      </c>
      <c r="N1979" s="23" t="n">
        <v>40000</v>
      </c>
      <c r="O1979" s="23" t="n">
        <f aca="false">K1979+L1979</f>
        <v>25620</v>
      </c>
      <c r="P1979" s="23" t="n">
        <f aca="false">K1979+L1979+M1979+N1979</f>
        <v>65620</v>
      </c>
      <c r="Q1979" s="23" t="n">
        <v>2557</v>
      </c>
      <c r="R1979" s="23" t="n">
        <v>6077</v>
      </c>
      <c r="S1979" s="23" t="n">
        <v>5808</v>
      </c>
      <c r="T1979" s="23" t="n">
        <v>4281</v>
      </c>
      <c r="U1979" s="23" t="n">
        <f aca="false">IF(I1979="delivery",O1979-SUM(Q1979+R1979),IF(I1979="PO",P1979-SUM(Q1979:R1979)))</f>
        <v>16986</v>
      </c>
      <c r="V1979" s="43" t="n">
        <v>0.0017</v>
      </c>
      <c r="W1979" s="43" t="n">
        <v>0.0017</v>
      </c>
      <c r="X1979" s="43" t="n">
        <f aca="false">W1979-V1979</f>
        <v>0</v>
      </c>
      <c r="Y1979" s="43"/>
      <c r="Z1979" s="43"/>
      <c r="AA1979" s="43"/>
      <c r="AB1979" s="43"/>
      <c r="AC1979" s="43" t="s">
        <v>10482</v>
      </c>
      <c r="AD1979" s="43"/>
      <c r="AE1979" s="43"/>
      <c r="AF1979" s="43"/>
      <c r="AG1979" s="43" t="n">
        <v>0.00036</v>
      </c>
      <c r="AH1979" s="43"/>
      <c r="AI1979" s="63"/>
      <c r="AJ1979" s="63"/>
      <c r="AK1979" s="43"/>
      <c r="AL1979" s="43"/>
      <c r="AM1979" s="43" t="s">
        <v>10492</v>
      </c>
      <c r="AN1979" s="43"/>
      <c r="AO1979" s="43" t="s">
        <v>1471</v>
      </c>
      <c r="AP1979" s="23" t="s">
        <v>3124</v>
      </c>
      <c r="AT1979" s="23" t="s">
        <v>11356</v>
      </c>
      <c r="AV1979" s="23" t="n">
        <v>0.00036</v>
      </c>
      <c r="AW1979" s="23" t="s">
        <v>10494</v>
      </c>
      <c r="AX1979" s="23" t="s">
        <v>13655</v>
      </c>
      <c r="AY1979" s="23" t="n">
        <v>10000</v>
      </c>
      <c r="AZ1979" s="23" t="n">
        <v>22</v>
      </c>
      <c r="BA1979" s="23" t="s">
        <v>177</v>
      </c>
      <c r="BB1979" s="23" t="s">
        <v>10496</v>
      </c>
      <c r="BF1979" s="23" t="s">
        <v>10498</v>
      </c>
      <c r="BG1979" s="1" t="s">
        <v>183</v>
      </c>
    </row>
    <row r="1980" s="23" customFormat="true" ht="12.75" hidden="false" customHeight="false" outlineLevel="0" collapsed="false">
      <c r="A1980" s="23" t="s">
        <v>8977</v>
      </c>
      <c r="B1980" s="23" t="s">
        <v>8978</v>
      </c>
      <c r="C1980" s="40" t="s">
        <v>177</v>
      </c>
      <c r="D1980" s="23" t="s">
        <v>1471</v>
      </c>
      <c r="E1980" s="23" t="s">
        <v>8979</v>
      </c>
      <c r="F1980" s="23" t="s">
        <v>8980</v>
      </c>
      <c r="G1980" s="23" t="n">
        <v>86</v>
      </c>
      <c r="H1980" s="23" t="n">
        <v>10000</v>
      </c>
      <c r="I1980" s="41" t="s">
        <v>180</v>
      </c>
      <c r="K1980" s="23" t="n">
        <v>0</v>
      </c>
      <c r="L1980" s="23" t="n">
        <v>26202</v>
      </c>
      <c r="M1980" s="23" t="n">
        <v>35548</v>
      </c>
      <c r="N1980" s="23" t="n">
        <v>0</v>
      </c>
      <c r="O1980" s="23" t="n">
        <f aca="false">K1980+L1980</f>
        <v>26202</v>
      </c>
      <c r="P1980" s="23" t="n">
        <f aca="false">K1980+L1980+M1980+N1980</f>
        <v>61750</v>
      </c>
      <c r="Q1980" s="23" t="n">
        <v>18916</v>
      </c>
      <c r="R1980" s="23" t="n">
        <v>21603</v>
      </c>
      <c r="S1980" s="23" t="n">
        <v>30554</v>
      </c>
      <c r="T1980" s="23" t="n">
        <v>15744</v>
      </c>
      <c r="U1980" s="23" t="n">
        <f aca="false">IF(I1980="delivery",O1980-SUM(Q1980+R1980),IF(I1980="PO",P1980-SUM(Q1980:R1980)))</f>
        <v>-14317</v>
      </c>
      <c r="V1980" s="43" t="n">
        <v>0.00052</v>
      </c>
      <c r="W1980" s="43" t="n">
        <v>0.00036</v>
      </c>
      <c r="X1980" s="43" t="n">
        <f aca="false">W1980-V1980</f>
        <v>-0.00016</v>
      </c>
      <c r="Y1980" s="43"/>
      <c r="Z1980" s="43"/>
      <c r="AA1980" s="43"/>
      <c r="AB1980" s="43"/>
      <c r="AC1980" s="43" t="s">
        <v>10482</v>
      </c>
      <c r="AD1980" s="43"/>
      <c r="AE1980" s="43"/>
      <c r="AF1980" s="43"/>
      <c r="AG1980" s="43" t="n">
        <v>0.00036</v>
      </c>
      <c r="AH1980" s="43"/>
      <c r="AI1980" s="63"/>
      <c r="AJ1980" s="63"/>
      <c r="AK1980" s="43"/>
      <c r="AL1980" s="43"/>
      <c r="AM1980" s="43" t="s">
        <v>10492</v>
      </c>
      <c r="AN1980" s="43"/>
      <c r="AO1980" s="43" t="s">
        <v>1471</v>
      </c>
      <c r="AP1980" s="23" t="s">
        <v>3124</v>
      </c>
      <c r="AT1980" s="23" t="s">
        <v>10493</v>
      </c>
      <c r="AV1980" s="23" t="n">
        <v>0.00036</v>
      </c>
      <c r="AW1980" s="23" t="s">
        <v>10494</v>
      </c>
      <c r="AX1980" s="23" t="s">
        <v>13656</v>
      </c>
      <c r="AY1980" s="23" t="n">
        <v>10000</v>
      </c>
      <c r="AZ1980" s="23" t="n">
        <v>22</v>
      </c>
      <c r="BA1980" s="23" t="s">
        <v>177</v>
      </c>
      <c r="BB1980" s="23" t="s">
        <v>10496</v>
      </c>
      <c r="BF1980" s="23" t="s">
        <v>10498</v>
      </c>
      <c r="BG1980" s="1" t="s">
        <v>183</v>
      </c>
    </row>
    <row r="1981" s="23" customFormat="true" ht="12.75" hidden="false" customHeight="false" outlineLevel="0" collapsed="false">
      <c r="A1981" s="23" t="s">
        <v>8981</v>
      </c>
      <c r="B1981" s="23" t="s">
        <v>8982</v>
      </c>
      <c r="C1981" s="40" t="s">
        <v>177</v>
      </c>
      <c r="D1981" s="23" t="s">
        <v>1471</v>
      </c>
      <c r="E1981" s="23" t="s">
        <v>8983</v>
      </c>
      <c r="F1981" s="23" t="s">
        <v>8984</v>
      </c>
      <c r="G1981" s="23" t="n">
        <v>38</v>
      </c>
      <c r="H1981" s="23" t="n">
        <v>20000</v>
      </c>
      <c r="I1981" s="41" t="s">
        <v>180</v>
      </c>
      <c r="K1981" s="23" t="n">
        <v>0</v>
      </c>
      <c r="L1981" s="23" t="n">
        <v>42285</v>
      </c>
      <c r="M1981" s="23" t="n">
        <v>80000</v>
      </c>
      <c r="N1981" s="23" t="n">
        <v>120000</v>
      </c>
      <c r="O1981" s="23" t="n">
        <f aca="false">K1981+L1981</f>
        <v>42285</v>
      </c>
      <c r="P1981" s="23" t="n">
        <f aca="false">K1981+L1981+M1981+N1981</f>
        <v>242285</v>
      </c>
      <c r="Q1981" s="23" t="n">
        <v>66126</v>
      </c>
      <c r="R1981" s="23" t="n">
        <v>108246</v>
      </c>
      <c r="S1981" s="23" t="n">
        <v>118001</v>
      </c>
      <c r="T1981" s="23" t="n">
        <v>78359</v>
      </c>
      <c r="U1981" s="23" t="n">
        <f aca="false">IF(I1981="delivery",O1981-SUM(Q1981+R1981),IF(I1981="PO",P1981-SUM(Q1981:R1981)))</f>
        <v>-132087</v>
      </c>
      <c r="V1981" s="43" t="n">
        <v>0.00176</v>
      </c>
      <c r="W1981" s="43" t="n">
        <v>0.00119</v>
      </c>
      <c r="X1981" s="43" t="n">
        <f aca="false">W1981-V1981</f>
        <v>-0.00057</v>
      </c>
      <c r="Y1981" s="43"/>
      <c r="Z1981" s="43"/>
      <c r="AA1981" s="43"/>
      <c r="AB1981" s="43"/>
      <c r="AC1981" s="43" t="s">
        <v>10482</v>
      </c>
      <c r="AD1981" s="43"/>
      <c r="AE1981" s="43"/>
      <c r="AF1981" s="43"/>
      <c r="AG1981" s="43" t="n">
        <v>0.00119</v>
      </c>
      <c r="AH1981" s="43" t="s">
        <v>11590</v>
      </c>
      <c r="AI1981" s="63" t="n">
        <v>10000</v>
      </c>
      <c r="AJ1981" s="63" t="n">
        <v>16</v>
      </c>
      <c r="AK1981" s="43" t="s">
        <v>13657</v>
      </c>
      <c r="AL1981" s="43"/>
      <c r="AM1981" s="71" t="s">
        <v>11607</v>
      </c>
      <c r="AN1981" s="43"/>
      <c r="AO1981" s="43" t="s">
        <v>1471</v>
      </c>
      <c r="AP1981" s="23" t="s">
        <v>3124</v>
      </c>
      <c r="AT1981" s="23" t="s">
        <v>11356</v>
      </c>
      <c r="AV1981" s="23" t="n">
        <v>0.00178</v>
      </c>
      <c r="AW1981" s="23" t="s">
        <v>11618</v>
      </c>
      <c r="AX1981" s="23" t="s">
        <v>13658</v>
      </c>
      <c r="AY1981" s="23" t="n">
        <v>20000</v>
      </c>
      <c r="AZ1981" s="23" t="n">
        <v>14</v>
      </c>
      <c r="BA1981" s="23" t="s">
        <v>1465</v>
      </c>
      <c r="BB1981" s="23" t="s">
        <v>11587</v>
      </c>
      <c r="BF1981" s="23" t="s">
        <v>10498</v>
      </c>
      <c r="BG1981" s="1" t="s">
        <v>183</v>
      </c>
    </row>
    <row r="1982" s="23" customFormat="true" ht="12.75" hidden="false" customHeight="false" outlineLevel="0" collapsed="false">
      <c r="A1982" s="23" t="s">
        <v>8985</v>
      </c>
      <c r="B1982" s="23" t="s">
        <v>8986</v>
      </c>
      <c r="C1982" s="40" t="s">
        <v>177</v>
      </c>
      <c r="D1982" s="23" t="s">
        <v>1471</v>
      </c>
      <c r="E1982" s="23" t="s">
        <v>8987</v>
      </c>
      <c r="F1982" s="23" t="s">
        <v>8988</v>
      </c>
      <c r="G1982" s="23" t="n">
        <v>95</v>
      </c>
      <c r="H1982" s="23" t="n">
        <v>10000</v>
      </c>
      <c r="I1982" s="41" t="s">
        <v>180</v>
      </c>
      <c r="K1982" s="23" t="n">
        <v>0</v>
      </c>
      <c r="L1982" s="23" t="n">
        <v>47018</v>
      </c>
      <c r="M1982" s="23" t="n">
        <v>0</v>
      </c>
      <c r="N1982" s="23" t="n">
        <v>0</v>
      </c>
      <c r="O1982" s="23" t="n">
        <f aca="false">K1982+L1982</f>
        <v>47018</v>
      </c>
      <c r="P1982" s="23" t="n">
        <f aca="false">K1982+L1982+M1982+N1982</f>
        <v>47018</v>
      </c>
      <c r="Q1982" s="23" t="n">
        <v>3538</v>
      </c>
      <c r="R1982" s="23" t="n">
        <v>5963</v>
      </c>
      <c r="S1982" s="23" t="n">
        <v>5971</v>
      </c>
      <c r="T1982" s="23" t="n">
        <v>4008</v>
      </c>
      <c r="U1982" s="23" t="n">
        <f aca="false">IF(I1982="delivery",O1982-SUM(Q1982+R1982),IF(I1982="PO",P1982-SUM(Q1982:R1982)))</f>
        <v>37517</v>
      </c>
      <c r="V1982" s="43" t="n">
        <v>0.00053</v>
      </c>
      <c r="W1982" s="43" t="n">
        <v>0.00053</v>
      </c>
      <c r="X1982" s="43" t="n">
        <f aca="false">W1982-V1982</f>
        <v>0</v>
      </c>
      <c r="Y1982" s="43"/>
      <c r="Z1982" s="43"/>
      <c r="AA1982" s="43"/>
      <c r="AB1982" s="43"/>
      <c r="AC1982" s="43" t="s">
        <v>10482</v>
      </c>
      <c r="AD1982" s="43"/>
      <c r="AE1982" s="43"/>
      <c r="AF1982" s="43"/>
      <c r="AG1982" s="43" t="n">
        <v>0.00036</v>
      </c>
      <c r="AH1982" s="43"/>
      <c r="AI1982" s="63"/>
      <c r="AJ1982" s="63"/>
      <c r="AK1982" s="43"/>
      <c r="AL1982" s="43"/>
      <c r="AM1982" s="43" t="s">
        <v>10492</v>
      </c>
      <c r="AN1982" s="43"/>
      <c r="AO1982" s="43" t="s">
        <v>1471</v>
      </c>
      <c r="AP1982" s="23" t="s">
        <v>3124</v>
      </c>
      <c r="AT1982" s="23" t="s">
        <v>11356</v>
      </c>
      <c r="AV1982" s="23" t="n">
        <v>0.00036</v>
      </c>
      <c r="AW1982" s="23" t="s">
        <v>10494</v>
      </c>
      <c r="AX1982" s="23" t="s">
        <v>13659</v>
      </c>
      <c r="AY1982" s="23" t="n">
        <v>10000</v>
      </c>
      <c r="AZ1982" s="23" t="n">
        <v>22</v>
      </c>
      <c r="BA1982" s="23" t="s">
        <v>177</v>
      </c>
      <c r="BB1982" s="23" t="s">
        <v>10496</v>
      </c>
      <c r="BF1982" s="23" t="s">
        <v>10498</v>
      </c>
      <c r="BG1982" s="1" t="s">
        <v>183</v>
      </c>
    </row>
    <row r="1983" s="23" customFormat="true" ht="12.75" hidden="false" customHeight="false" outlineLevel="0" collapsed="false">
      <c r="A1983" s="23" t="s">
        <v>8989</v>
      </c>
      <c r="B1983" s="23" t="s">
        <v>8990</v>
      </c>
      <c r="C1983" s="40" t="s">
        <v>177</v>
      </c>
      <c r="D1983" s="23" t="s">
        <v>1471</v>
      </c>
      <c r="E1983" s="23" t="s">
        <v>8991</v>
      </c>
      <c r="F1983" s="23" t="s">
        <v>8992</v>
      </c>
      <c r="G1983" s="23" t="n">
        <v>133</v>
      </c>
      <c r="H1983" s="23" t="n">
        <v>10000</v>
      </c>
      <c r="I1983" s="41" t="s">
        <v>180</v>
      </c>
      <c r="K1983" s="23" t="n">
        <v>0</v>
      </c>
      <c r="L1983" s="23" t="n">
        <v>48073</v>
      </c>
      <c r="M1983" s="23" t="n">
        <v>0</v>
      </c>
      <c r="N1983" s="23" t="n">
        <v>0</v>
      </c>
      <c r="O1983" s="23" t="n">
        <f aca="false">K1983+L1983</f>
        <v>48073</v>
      </c>
      <c r="P1983" s="23" t="n">
        <f aca="false">K1983+L1983+M1983+N1983</f>
        <v>48073</v>
      </c>
      <c r="Q1983" s="23" t="n">
        <v>986</v>
      </c>
      <c r="R1983" s="23" t="n">
        <v>730</v>
      </c>
      <c r="S1983" s="23" t="n">
        <v>802</v>
      </c>
      <c r="T1983" s="23" t="n">
        <v>1748</v>
      </c>
      <c r="U1983" s="23" t="n">
        <f aca="false">IF(I1983="delivery",O1983-SUM(Q1983+R1983),IF(I1983="PO",P1983-SUM(Q1983:R1983)))</f>
        <v>46357</v>
      </c>
      <c r="V1983" s="43" t="n">
        <v>0.04678</v>
      </c>
      <c r="W1983" s="43" t="n">
        <v>0.04678</v>
      </c>
      <c r="X1983" s="43" t="n">
        <f aca="false">W1983-V1983</f>
        <v>0</v>
      </c>
      <c r="Y1983" s="43"/>
      <c r="Z1983" s="43"/>
      <c r="AA1983" s="43"/>
      <c r="AB1983" s="43"/>
      <c r="AC1983" s="43" t="s">
        <v>10482</v>
      </c>
      <c r="AD1983" s="43"/>
      <c r="AE1983" s="43"/>
      <c r="AF1983" s="43"/>
      <c r="AG1983" s="43" t="n">
        <v>0.00585</v>
      </c>
      <c r="AH1983" s="43"/>
      <c r="AI1983" s="63"/>
      <c r="AJ1983" s="63"/>
      <c r="AK1983" s="43"/>
      <c r="AL1983" s="43"/>
      <c r="AM1983" s="43" t="s">
        <v>10492</v>
      </c>
      <c r="AN1983" s="43"/>
      <c r="AO1983" s="43" t="s">
        <v>1471</v>
      </c>
      <c r="AP1983" s="23" t="s">
        <v>3124</v>
      </c>
      <c r="AT1983" s="23" t="s">
        <v>11356</v>
      </c>
      <c r="AV1983" s="23" t="n">
        <v>0.00585</v>
      </c>
      <c r="AW1983" s="23" t="s">
        <v>10494</v>
      </c>
      <c r="AX1983" s="23" t="s">
        <v>13660</v>
      </c>
      <c r="AY1983" s="23" t="n">
        <v>10000</v>
      </c>
      <c r="AZ1983" s="23" t="n">
        <v>26</v>
      </c>
      <c r="BA1983" s="23" t="s">
        <v>177</v>
      </c>
      <c r="BB1983" s="23" t="s">
        <v>10496</v>
      </c>
      <c r="BF1983" s="23" t="s">
        <v>10498</v>
      </c>
      <c r="BG1983" s="1" t="s">
        <v>183</v>
      </c>
    </row>
    <row r="1984" s="23" customFormat="true" ht="12.75" hidden="false" customHeight="false" outlineLevel="0" collapsed="false">
      <c r="A1984" s="23" t="s">
        <v>8993</v>
      </c>
      <c r="B1984" s="23" t="s">
        <v>8994</v>
      </c>
      <c r="C1984" s="40" t="s">
        <v>177</v>
      </c>
      <c r="D1984" s="23" t="s">
        <v>1471</v>
      </c>
      <c r="E1984" s="23" t="s">
        <v>8995</v>
      </c>
      <c r="F1984" s="23" t="s">
        <v>8996</v>
      </c>
      <c r="G1984" s="23" t="n">
        <v>200</v>
      </c>
      <c r="H1984" s="23" t="n">
        <v>10000</v>
      </c>
      <c r="I1984" s="41" t="s">
        <v>180</v>
      </c>
      <c r="K1984" s="23" t="n">
        <v>0</v>
      </c>
      <c r="L1984" s="23" t="n">
        <v>8198</v>
      </c>
      <c r="M1984" s="23" t="n">
        <v>10000</v>
      </c>
      <c r="N1984" s="23" t="n">
        <v>0</v>
      </c>
      <c r="O1984" s="23" t="n">
        <f aca="false">K1984+L1984</f>
        <v>8198</v>
      </c>
      <c r="P1984" s="23" t="n">
        <f aca="false">K1984+L1984+M1984+N1984</f>
        <v>18198</v>
      </c>
      <c r="Q1984" s="23" t="n">
        <v>515</v>
      </c>
      <c r="R1984" s="23" t="n">
        <v>1041</v>
      </c>
      <c r="S1984" s="23" t="n">
        <v>1505</v>
      </c>
      <c r="T1984" s="23" t="n">
        <v>847</v>
      </c>
      <c r="U1984" s="23" t="n">
        <f aca="false">IF(I1984="delivery",O1984-SUM(Q1984+R1984),IF(I1984="PO",P1984-SUM(Q1984:R1984)))</f>
        <v>6642</v>
      </c>
      <c r="V1984" s="43" t="n">
        <v>0.01746</v>
      </c>
      <c r="W1984" s="43" t="n">
        <v>0.01746</v>
      </c>
      <c r="X1984" s="43" t="n">
        <f aca="false">W1984-V1984</f>
        <v>0</v>
      </c>
      <c r="Y1984" s="43"/>
      <c r="Z1984" s="43"/>
      <c r="AA1984" s="43"/>
      <c r="AB1984" s="43"/>
      <c r="AC1984" s="43" t="s">
        <v>10482</v>
      </c>
      <c r="AD1984" s="43"/>
      <c r="AE1984" s="43"/>
      <c r="AF1984" s="43"/>
      <c r="AG1984" s="43" t="n">
        <v>0.00965</v>
      </c>
      <c r="AH1984" s="43"/>
      <c r="AI1984" s="63"/>
      <c r="AJ1984" s="63"/>
      <c r="AK1984" s="43"/>
      <c r="AL1984" s="43"/>
      <c r="AM1984" s="43" t="s">
        <v>10492</v>
      </c>
      <c r="AN1984" s="43"/>
      <c r="AO1984" s="43" t="s">
        <v>1471</v>
      </c>
      <c r="AP1984" s="23" t="s">
        <v>3124</v>
      </c>
      <c r="AT1984" s="23" t="s">
        <v>10959</v>
      </c>
      <c r="AV1984" s="23" t="n">
        <v>0.00965</v>
      </c>
      <c r="AW1984" s="23" t="s">
        <v>13661</v>
      </c>
      <c r="AX1984" s="23" t="s">
        <v>13662</v>
      </c>
      <c r="AY1984" s="23" t="n">
        <v>10000</v>
      </c>
      <c r="AZ1984" s="23" t="n">
        <v>20</v>
      </c>
      <c r="BA1984" s="23" t="s">
        <v>1465</v>
      </c>
      <c r="BB1984" s="23" t="s">
        <v>13661</v>
      </c>
      <c r="BF1984" s="23" t="s">
        <v>10498</v>
      </c>
      <c r="BG1984" s="1" t="s">
        <v>183</v>
      </c>
    </row>
    <row r="1985" s="23" customFormat="true" ht="12.75" hidden="false" customHeight="false" outlineLevel="0" collapsed="false">
      <c r="A1985" s="23" t="s">
        <v>8997</v>
      </c>
      <c r="B1985" s="23" t="s">
        <v>8998</v>
      </c>
      <c r="C1985" s="40" t="s">
        <v>177</v>
      </c>
      <c r="D1985" s="23" t="s">
        <v>1471</v>
      </c>
      <c r="E1985" s="23" t="s">
        <v>8999</v>
      </c>
      <c r="F1985" s="23" t="s">
        <v>9000</v>
      </c>
      <c r="G1985" s="23" t="n">
        <v>86</v>
      </c>
      <c r="H1985" s="23" t="n">
        <v>30000</v>
      </c>
      <c r="I1985" s="41" t="s">
        <v>180</v>
      </c>
      <c r="K1985" s="23" t="n">
        <v>0</v>
      </c>
      <c r="L1985" s="23" t="n">
        <v>296761</v>
      </c>
      <c r="M1985" s="23" t="n">
        <v>120000</v>
      </c>
      <c r="N1985" s="23" t="n">
        <v>220000</v>
      </c>
      <c r="O1985" s="23" t="n">
        <f aca="false">K1985+L1985</f>
        <v>296761</v>
      </c>
      <c r="P1985" s="23" t="n">
        <f aca="false">K1985+L1985+M1985+N1985</f>
        <v>636761</v>
      </c>
      <c r="Q1985" s="23" t="n">
        <v>380320</v>
      </c>
      <c r="R1985" s="23" t="n">
        <v>231592</v>
      </c>
      <c r="S1985" s="23" t="n">
        <v>228207</v>
      </c>
      <c r="T1985" s="23" t="n">
        <v>139454</v>
      </c>
      <c r="U1985" s="23" t="n">
        <f aca="false">IF(I1985="delivery",O1985-SUM(Q1985+R1985),IF(I1985="PO",P1985-SUM(Q1985:R1985)))</f>
        <v>-315151</v>
      </c>
      <c r="V1985" s="43" t="n">
        <v>0.0013</v>
      </c>
      <c r="W1985" s="43" t="n">
        <v>0.00061</v>
      </c>
      <c r="X1985" s="43" t="n">
        <f aca="false">W1985-V1985</f>
        <v>-0.00069</v>
      </c>
      <c r="Y1985" s="43"/>
      <c r="Z1985" s="43"/>
      <c r="AA1985" s="43" t="n">
        <v>0.00053</v>
      </c>
      <c r="AB1985" s="43"/>
      <c r="AC1985" s="43" t="s">
        <v>10482</v>
      </c>
      <c r="AD1985" s="43"/>
      <c r="AE1985" s="43"/>
      <c r="AF1985" s="43"/>
      <c r="AG1985" s="43" t="n">
        <v>0.00061</v>
      </c>
      <c r="AH1985" s="43" t="s">
        <v>11590</v>
      </c>
      <c r="AI1985" s="63" t="n">
        <v>20000</v>
      </c>
      <c r="AJ1985" s="63" t="n">
        <v>16</v>
      </c>
      <c r="AK1985" s="43" t="s">
        <v>13663</v>
      </c>
      <c r="AL1985" s="43"/>
      <c r="AM1985" s="71" t="s">
        <v>11607</v>
      </c>
      <c r="AN1985" s="43"/>
      <c r="AO1985" s="43" t="s">
        <v>1471</v>
      </c>
      <c r="AP1985" s="23" t="s">
        <v>3124</v>
      </c>
      <c r="AT1985" s="23" t="s">
        <v>11356</v>
      </c>
      <c r="AV1985" s="23" t="n">
        <v>0.0014</v>
      </c>
      <c r="AW1985" s="23" t="s">
        <v>11618</v>
      </c>
      <c r="AX1985" s="23" t="s">
        <v>13664</v>
      </c>
      <c r="AY1985" s="23" t="n">
        <v>20000</v>
      </c>
      <c r="AZ1985" s="23" t="n">
        <v>14</v>
      </c>
      <c r="BA1985" s="23" t="s">
        <v>1465</v>
      </c>
      <c r="BB1985" s="23" t="s">
        <v>11587</v>
      </c>
      <c r="BF1985" s="23" t="s">
        <v>10498</v>
      </c>
      <c r="BG1985" s="1" t="s">
        <v>183</v>
      </c>
    </row>
    <row r="1986" s="23" customFormat="true" ht="12.75" hidden="false" customHeight="false" outlineLevel="0" collapsed="false">
      <c r="A1986" s="23" t="s">
        <v>9001</v>
      </c>
      <c r="B1986" s="23" t="s">
        <v>9002</v>
      </c>
      <c r="C1986" s="40" t="s">
        <v>177</v>
      </c>
      <c r="D1986" s="23" t="s">
        <v>1471</v>
      </c>
      <c r="E1986" s="23" t="s">
        <v>9003</v>
      </c>
      <c r="F1986" s="23" t="s">
        <v>9004</v>
      </c>
      <c r="G1986" s="23" t="n">
        <v>95</v>
      </c>
      <c r="H1986" s="23" t="n">
        <v>10000</v>
      </c>
      <c r="I1986" s="41" t="s">
        <v>180</v>
      </c>
      <c r="K1986" s="23" t="n">
        <v>0</v>
      </c>
      <c r="L1986" s="23" t="n">
        <v>45554</v>
      </c>
      <c r="M1986" s="23" t="n">
        <v>80000</v>
      </c>
      <c r="N1986" s="23" t="n">
        <v>0</v>
      </c>
      <c r="O1986" s="23" t="n">
        <f aca="false">K1986+L1986</f>
        <v>45554</v>
      </c>
      <c r="P1986" s="23" t="n">
        <f aca="false">K1986+L1986+M1986+N1986</f>
        <v>125554</v>
      </c>
      <c r="Q1986" s="23" t="n">
        <v>35922</v>
      </c>
      <c r="R1986" s="23" t="n">
        <v>68956</v>
      </c>
      <c r="S1986" s="23" t="n">
        <v>68025</v>
      </c>
      <c r="T1986" s="23" t="n">
        <v>39076</v>
      </c>
      <c r="U1986" s="23" t="n">
        <f aca="false">IF(I1986="delivery",O1986-SUM(Q1986+R1986),IF(I1986="PO",P1986-SUM(Q1986:R1986)))</f>
        <v>-59324</v>
      </c>
      <c r="V1986" s="43" t="n">
        <v>0.00036</v>
      </c>
      <c r="W1986" s="43" t="n">
        <v>0.00036</v>
      </c>
      <c r="X1986" s="43" t="n">
        <f aca="false">W1986-V1986</f>
        <v>0</v>
      </c>
      <c r="Y1986" s="43"/>
      <c r="Z1986" s="43"/>
      <c r="AA1986" s="43"/>
      <c r="AB1986" s="43"/>
      <c r="AC1986" s="43" t="s">
        <v>10482</v>
      </c>
      <c r="AD1986" s="43"/>
      <c r="AE1986" s="43"/>
      <c r="AF1986" s="43"/>
      <c r="AG1986" s="43" t="n">
        <v>0.00028</v>
      </c>
      <c r="AH1986" s="43"/>
      <c r="AI1986" s="63"/>
      <c r="AJ1986" s="63"/>
      <c r="AK1986" s="43"/>
      <c r="AL1986" s="43"/>
      <c r="AM1986" s="43" t="s">
        <v>10492</v>
      </c>
      <c r="AN1986" s="43"/>
      <c r="AO1986" s="43" t="s">
        <v>1471</v>
      </c>
      <c r="AP1986" s="23" t="s">
        <v>3124</v>
      </c>
      <c r="AT1986" s="23" t="s">
        <v>10493</v>
      </c>
      <c r="AV1986" s="23" t="n">
        <v>0.00028</v>
      </c>
      <c r="AW1986" s="23" t="s">
        <v>10494</v>
      </c>
      <c r="AX1986" s="23" t="s">
        <v>13665</v>
      </c>
      <c r="AY1986" s="23" t="n">
        <v>10000</v>
      </c>
      <c r="AZ1986" s="23" t="n">
        <v>22</v>
      </c>
      <c r="BA1986" s="23" t="s">
        <v>1465</v>
      </c>
      <c r="BB1986" s="23" t="s">
        <v>10496</v>
      </c>
      <c r="BF1986" s="23" t="s">
        <v>10498</v>
      </c>
      <c r="BG1986" s="1" t="s">
        <v>183</v>
      </c>
    </row>
    <row r="1987" s="23" customFormat="true" ht="12.75" hidden="false" customHeight="false" outlineLevel="0" collapsed="false">
      <c r="A1987" s="23" t="s">
        <v>9005</v>
      </c>
      <c r="B1987" s="23" t="s">
        <v>9006</v>
      </c>
      <c r="C1987" s="40" t="s">
        <v>177</v>
      </c>
      <c r="D1987" s="23" t="s">
        <v>1471</v>
      </c>
      <c r="E1987" s="23" t="s">
        <v>9007</v>
      </c>
      <c r="F1987" s="23" t="s">
        <v>9008</v>
      </c>
      <c r="G1987" s="23" t="n">
        <v>116</v>
      </c>
      <c r="H1987" s="23" t="n">
        <v>1000</v>
      </c>
      <c r="I1987" s="41" t="s">
        <v>180</v>
      </c>
      <c r="K1987" s="23" t="n">
        <v>0</v>
      </c>
      <c r="L1987" s="23" t="n">
        <v>36668</v>
      </c>
      <c r="M1987" s="23" t="n">
        <v>10000</v>
      </c>
      <c r="N1987" s="23" t="n">
        <v>0</v>
      </c>
      <c r="O1987" s="23" t="n">
        <f aca="false">K1987+L1987</f>
        <v>36668</v>
      </c>
      <c r="P1987" s="23" t="n">
        <f aca="false">K1987+L1987+M1987+N1987</f>
        <v>46668</v>
      </c>
      <c r="Q1987" s="23" t="n">
        <v>14912</v>
      </c>
      <c r="R1987" s="23" t="n">
        <v>8063</v>
      </c>
      <c r="S1987" s="23" t="n">
        <v>9371</v>
      </c>
      <c r="T1987" s="23" t="n">
        <v>6211</v>
      </c>
      <c r="U1987" s="23" t="n">
        <f aca="false">IF(I1987="delivery",O1987-SUM(Q1987+R1987),IF(I1987="PO",P1987-SUM(Q1987:R1987)))</f>
        <v>13693</v>
      </c>
      <c r="V1987" s="43" t="n">
        <v>0.0288</v>
      </c>
      <c r="W1987" s="43" t="n">
        <v>0.0288</v>
      </c>
      <c r="X1987" s="43" t="n">
        <f aca="false">W1987-V1987</f>
        <v>0</v>
      </c>
      <c r="Y1987" s="43"/>
      <c r="Z1987" s="43"/>
      <c r="AA1987" s="43" t="n">
        <v>0.01718</v>
      </c>
      <c r="AB1987" s="43"/>
      <c r="AC1987" s="43" t="s">
        <v>10482</v>
      </c>
      <c r="AD1987" s="43"/>
      <c r="AE1987" s="43"/>
      <c r="AF1987" s="43"/>
      <c r="AG1987" s="43" t="n">
        <v>0.017</v>
      </c>
      <c r="AH1987" s="43"/>
      <c r="AI1987" s="63"/>
      <c r="AJ1987" s="63"/>
      <c r="AK1987" s="43"/>
      <c r="AL1987" s="43"/>
      <c r="AM1987" s="43" t="s">
        <v>10492</v>
      </c>
      <c r="AN1987" s="43"/>
      <c r="AO1987" s="43" t="s">
        <v>1471</v>
      </c>
      <c r="AP1987" s="23" t="s">
        <v>3124</v>
      </c>
      <c r="AT1987" s="23" t="s">
        <v>11356</v>
      </c>
      <c r="AV1987" s="23" t="n">
        <v>0.017</v>
      </c>
      <c r="AW1987" s="23" t="s">
        <v>10494</v>
      </c>
      <c r="AX1987" s="23" t="s">
        <v>13666</v>
      </c>
      <c r="AY1987" s="23" t="n">
        <v>5000</v>
      </c>
      <c r="AZ1987" s="23" t="n">
        <v>26</v>
      </c>
      <c r="BA1987" s="23" t="s">
        <v>1465</v>
      </c>
      <c r="BB1987" s="23" t="s">
        <v>10496</v>
      </c>
      <c r="BF1987" s="23" t="s">
        <v>10498</v>
      </c>
      <c r="BG1987" s="1" t="s">
        <v>183</v>
      </c>
    </row>
    <row r="1988" s="23" customFormat="true" ht="12.75" hidden="false" customHeight="false" outlineLevel="0" collapsed="false">
      <c r="A1988" s="23" t="s">
        <v>9009</v>
      </c>
      <c r="B1988" s="23" t="s">
        <v>9010</v>
      </c>
      <c r="C1988" s="40" t="s">
        <v>177</v>
      </c>
      <c r="D1988" s="23" t="s">
        <v>1471</v>
      </c>
      <c r="E1988" s="23" t="s">
        <v>9011</v>
      </c>
      <c r="F1988" s="23" t="s">
        <v>9012</v>
      </c>
      <c r="G1988" s="23" t="n">
        <v>86</v>
      </c>
      <c r="H1988" s="23" t="n">
        <v>10000</v>
      </c>
      <c r="I1988" s="41" t="s">
        <v>180</v>
      </c>
      <c r="K1988" s="23" t="n">
        <v>0</v>
      </c>
      <c r="L1988" s="23" t="n">
        <v>65506</v>
      </c>
      <c r="M1988" s="23" t="n">
        <v>0</v>
      </c>
      <c r="N1988" s="23" t="n">
        <v>0</v>
      </c>
      <c r="O1988" s="23" t="n">
        <f aca="false">K1988+L1988</f>
        <v>65506</v>
      </c>
      <c r="P1988" s="23" t="n">
        <f aca="false">K1988+L1988+M1988+N1988</f>
        <v>65506</v>
      </c>
      <c r="Q1988" s="23" t="n">
        <v>1707</v>
      </c>
      <c r="R1988" s="23" t="n">
        <v>1277</v>
      </c>
      <c r="S1988" s="23" t="n">
        <v>2021</v>
      </c>
      <c r="T1988" s="23" t="n">
        <v>1024</v>
      </c>
      <c r="U1988" s="23" t="n">
        <f aca="false">IF(I1988="delivery",O1988-SUM(Q1988+R1988),IF(I1988="PO",P1988-SUM(Q1988:R1988)))</f>
        <v>62522</v>
      </c>
      <c r="V1988" s="43" t="n">
        <v>0.00068</v>
      </c>
      <c r="W1988" s="43" t="n">
        <v>0.00068</v>
      </c>
      <c r="X1988" s="43" t="n">
        <f aca="false">W1988-V1988</f>
        <v>0</v>
      </c>
      <c r="Y1988" s="43"/>
      <c r="Z1988" s="43"/>
      <c r="AA1988" s="43"/>
      <c r="AB1988" s="43"/>
      <c r="AC1988" s="43" t="s">
        <v>10482</v>
      </c>
      <c r="AD1988" s="43"/>
      <c r="AE1988" s="43"/>
      <c r="AF1988" s="43"/>
      <c r="AG1988" s="43" t="n">
        <v>0.00036</v>
      </c>
      <c r="AH1988" s="43"/>
      <c r="AI1988" s="63"/>
      <c r="AJ1988" s="63"/>
      <c r="AK1988" s="43"/>
      <c r="AL1988" s="43"/>
      <c r="AM1988" s="43" t="s">
        <v>10492</v>
      </c>
      <c r="AN1988" s="43"/>
      <c r="AO1988" s="43" t="s">
        <v>1471</v>
      </c>
      <c r="AP1988" s="23" t="s">
        <v>3124</v>
      </c>
      <c r="AT1988" s="23" t="s">
        <v>11356</v>
      </c>
      <c r="AV1988" s="23" t="n">
        <v>0.00036</v>
      </c>
      <c r="AW1988" s="23" t="s">
        <v>10494</v>
      </c>
      <c r="AX1988" s="23" t="s">
        <v>13667</v>
      </c>
      <c r="AY1988" s="23" t="n">
        <v>10000</v>
      </c>
      <c r="AZ1988" s="23" t="n">
        <v>22</v>
      </c>
      <c r="BA1988" s="23" t="s">
        <v>177</v>
      </c>
      <c r="BB1988" s="23" t="s">
        <v>10496</v>
      </c>
      <c r="BF1988" s="23" t="s">
        <v>10498</v>
      </c>
      <c r="BG1988" s="1" t="s">
        <v>183</v>
      </c>
    </row>
    <row r="1989" s="23" customFormat="true" ht="12.75" hidden="false" customHeight="false" outlineLevel="0" collapsed="false">
      <c r="A1989" s="23" t="s">
        <v>9013</v>
      </c>
      <c r="B1989" s="23" t="s">
        <v>9014</v>
      </c>
      <c r="C1989" s="40" t="s">
        <v>177</v>
      </c>
      <c r="D1989" s="23" t="s">
        <v>1471</v>
      </c>
      <c r="E1989" s="23" t="s">
        <v>9015</v>
      </c>
      <c r="F1989" s="23" t="s">
        <v>9016</v>
      </c>
      <c r="G1989" s="23" t="n">
        <v>86</v>
      </c>
      <c r="H1989" s="23" t="n">
        <v>10000</v>
      </c>
      <c r="I1989" s="41" t="s">
        <v>188</v>
      </c>
      <c r="K1989" s="23" t="n">
        <v>0</v>
      </c>
      <c r="L1989" s="23" t="n">
        <v>22167</v>
      </c>
      <c r="M1989" s="23" t="n">
        <v>32000</v>
      </c>
      <c r="N1989" s="23" t="n">
        <v>80000</v>
      </c>
      <c r="O1989" s="23" t="n">
        <f aca="false">K1989+L1989</f>
        <v>22167</v>
      </c>
      <c r="P1989" s="23" t="n">
        <f aca="false">K1989+L1989+M1989+N1989</f>
        <v>134167</v>
      </c>
      <c r="Q1989" s="23" t="n">
        <v>21349</v>
      </c>
      <c r="R1989" s="23" t="n">
        <v>19683</v>
      </c>
      <c r="S1989" s="23" t="n">
        <v>23216</v>
      </c>
      <c r="T1989" s="23" t="n">
        <v>13435</v>
      </c>
      <c r="U1989" s="23" t="n">
        <f aca="false">IF(I1989="delivery",O1989-SUM(Q1989+R1989),IF(I1989="PO",P1989-SUM(Q1989:R1989)))</f>
        <v>93135</v>
      </c>
      <c r="V1989" s="43" t="n">
        <v>0.00036</v>
      </c>
      <c r="W1989" s="43" t="n">
        <v>0.00036</v>
      </c>
      <c r="X1989" s="43" t="n">
        <f aca="false">W1989-V1989</f>
        <v>0</v>
      </c>
      <c r="Y1989" s="43"/>
      <c r="Z1989" s="43"/>
      <c r="AA1989" s="43" t="n">
        <v>0.0024</v>
      </c>
      <c r="AB1989" s="43"/>
      <c r="AC1989" s="43" t="s">
        <v>10482</v>
      </c>
      <c r="AD1989" s="43"/>
      <c r="AE1989" s="43"/>
      <c r="AF1989" s="43"/>
      <c r="AG1989" s="43" t="n">
        <v>0.00028</v>
      </c>
      <c r="AH1989" s="43"/>
      <c r="AI1989" s="63"/>
      <c r="AJ1989" s="63"/>
      <c r="AK1989" s="43"/>
      <c r="AL1989" s="43"/>
      <c r="AM1989" s="43" t="s">
        <v>10492</v>
      </c>
      <c r="AN1989" s="43"/>
      <c r="AO1989" s="43" t="s">
        <v>1471</v>
      </c>
      <c r="AP1989" s="23" t="s">
        <v>3124</v>
      </c>
      <c r="AT1989" s="23" t="s">
        <v>10493</v>
      </c>
      <c r="AV1989" s="23" t="n">
        <v>0.00028</v>
      </c>
      <c r="AW1989" s="23" t="s">
        <v>10494</v>
      </c>
      <c r="AX1989" s="23" t="s">
        <v>13668</v>
      </c>
      <c r="AY1989" s="23" t="n">
        <v>10000</v>
      </c>
      <c r="AZ1989" s="23" t="n">
        <v>22</v>
      </c>
      <c r="BA1989" s="23" t="s">
        <v>1465</v>
      </c>
      <c r="BB1989" s="23" t="s">
        <v>10496</v>
      </c>
      <c r="BF1989" s="23" t="s">
        <v>10498</v>
      </c>
      <c r="BG1989" s="1" t="s">
        <v>183</v>
      </c>
    </row>
    <row r="1990" s="23" customFormat="true" ht="12.75" hidden="false" customHeight="false" outlineLevel="0" collapsed="false">
      <c r="A1990" s="23" t="s">
        <v>9017</v>
      </c>
      <c r="B1990" s="23" t="s">
        <v>9018</v>
      </c>
      <c r="C1990" s="40" t="s">
        <v>177</v>
      </c>
      <c r="D1990" s="23" t="s">
        <v>1471</v>
      </c>
      <c r="E1990" s="23" t="s">
        <v>9019</v>
      </c>
      <c r="F1990" s="23" t="s">
        <v>9020</v>
      </c>
      <c r="G1990" s="23" t="n">
        <v>116</v>
      </c>
      <c r="H1990" s="23" t="n">
        <v>10000</v>
      </c>
      <c r="I1990" s="41" t="s">
        <v>188</v>
      </c>
      <c r="K1990" s="23" t="n">
        <v>0</v>
      </c>
      <c r="L1990" s="23" t="n">
        <v>19529</v>
      </c>
      <c r="M1990" s="23" t="n">
        <v>0</v>
      </c>
      <c r="N1990" s="23" t="n">
        <v>0</v>
      </c>
      <c r="O1990" s="23" t="n">
        <f aca="false">K1990+L1990</f>
        <v>19529</v>
      </c>
      <c r="P1990" s="23" t="n">
        <f aca="false">K1990+L1990+M1990+N1990</f>
        <v>19529</v>
      </c>
      <c r="Q1990" s="23" t="n">
        <v>932</v>
      </c>
      <c r="R1990" s="23" t="n">
        <v>728</v>
      </c>
      <c r="S1990" s="23" t="n">
        <v>725</v>
      </c>
      <c r="T1990" s="23" t="n">
        <v>1944</v>
      </c>
      <c r="U1990" s="23" t="n">
        <f aca="false">IF(I1990="delivery",O1990-SUM(Q1990+R1990),IF(I1990="PO",P1990-SUM(Q1990:R1990)))</f>
        <v>17869</v>
      </c>
      <c r="V1990" s="43" t="n">
        <v>0.0007</v>
      </c>
      <c r="W1990" s="43" t="n">
        <v>0.0007</v>
      </c>
      <c r="X1990" s="43" t="n">
        <f aca="false">W1990-V1990</f>
        <v>0</v>
      </c>
      <c r="Y1990" s="43"/>
      <c r="Z1990" s="43"/>
      <c r="AA1990" s="43"/>
      <c r="AB1990" s="43"/>
      <c r="AC1990" s="43" t="s">
        <v>10482</v>
      </c>
      <c r="AD1990" s="43"/>
      <c r="AE1990" s="43"/>
      <c r="AF1990" s="43"/>
      <c r="AG1990" s="43" t="n">
        <v>0.0007</v>
      </c>
      <c r="AH1990" s="43"/>
      <c r="AI1990" s="63"/>
      <c r="AJ1990" s="63"/>
      <c r="AK1990" s="43"/>
      <c r="AL1990" s="43"/>
      <c r="AM1990" s="43" t="s">
        <v>11367</v>
      </c>
      <c r="AN1990" s="43"/>
      <c r="AO1990" s="43" t="s">
        <v>1471</v>
      </c>
      <c r="AP1990" s="23" t="s">
        <v>3124</v>
      </c>
      <c r="AT1990" s="23" t="s">
        <v>10959</v>
      </c>
      <c r="AV1990" s="23" t="n">
        <v>0.0007</v>
      </c>
      <c r="AW1990" s="23" t="s">
        <v>13669</v>
      </c>
      <c r="AX1990" s="23" t="s">
        <v>13670</v>
      </c>
      <c r="AY1990" s="23" t="n">
        <v>20000</v>
      </c>
      <c r="AZ1990" s="23" t="n">
        <v>29</v>
      </c>
      <c r="BA1990" s="23" t="s">
        <v>1465</v>
      </c>
      <c r="BB1990" s="23" t="s">
        <v>13564</v>
      </c>
      <c r="BF1990" s="23" t="s">
        <v>10498</v>
      </c>
      <c r="BG1990" s="1" t="s">
        <v>183</v>
      </c>
    </row>
    <row r="1991" s="23" customFormat="true" ht="12.75" hidden="false" customHeight="false" outlineLevel="0" collapsed="false">
      <c r="A1991" s="23" t="s">
        <v>9021</v>
      </c>
      <c r="B1991" s="23" t="s">
        <v>9022</v>
      </c>
      <c r="C1991" s="40" t="s">
        <v>177</v>
      </c>
      <c r="D1991" s="23" t="s">
        <v>1471</v>
      </c>
      <c r="E1991" s="23" t="s">
        <v>9023</v>
      </c>
      <c r="F1991" s="23" t="s">
        <v>9024</v>
      </c>
      <c r="G1991" s="23" t="n">
        <v>116</v>
      </c>
      <c r="H1991" s="23" t="n">
        <v>5000</v>
      </c>
      <c r="I1991" s="41" t="s">
        <v>180</v>
      </c>
      <c r="K1991" s="23" t="n">
        <v>0</v>
      </c>
      <c r="L1991" s="23" t="n">
        <v>40150</v>
      </c>
      <c r="M1991" s="23" t="n">
        <v>0</v>
      </c>
      <c r="N1991" s="23" t="n">
        <v>0</v>
      </c>
      <c r="O1991" s="23" t="n">
        <f aca="false">K1991+L1991</f>
        <v>40150</v>
      </c>
      <c r="P1991" s="23" t="n">
        <f aca="false">K1991+L1991+M1991+N1991</f>
        <v>40150</v>
      </c>
      <c r="Q1991" s="23" t="n">
        <v>3803</v>
      </c>
      <c r="R1991" s="23" t="n">
        <v>12253</v>
      </c>
      <c r="S1991" s="23" t="n">
        <v>10014</v>
      </c>
      <c r="T1991" s="23" t="n">
        <v>6258</v>
      </c>
      <c r="U1991" s="23" t="n">
        <f aca="false">IF(I1991="delivery",O1991-SUM(Q1991+R1991),IF(I1991="PO",P1991-SUM(Q1991:R1991)))</f>
        <v>24094</v>
      </c>
      <c r="V1991" s="43" t="n">
        <v>0.099</v>
      </c>
      <c r="W1991" s="43" t="n">
        <v>0.099</v>
      </c>
      <c r="X1991" s="43" t="n">
        <f aca="false">W1991-V1991</f>
        <v>0</v>
      </c>
      <c r="Y1991" s="43"/>
      <c r="Z1991" s="43"/>
      <c r="AA1991" s="43"/>
      <c r="AB1991" s="43"/>
      <c r="AC1991" s="43" t="s">
        <v>10482</v>
      </c>
      <c r="AD1991" s="43"/>
      <c r="AE1991" s="43"/>
      <c r="AF1991" s="43"/>
      <c r="AG1991" s="43" t="n">
        <v>0.00155</v>
      </c>
      <c r="AH1991" s="43"/>
      <c r="AI1991" s="63"/>
      <c r="AJ1991" s="63"/>
      <c r="AK1991" s="43"/>
      <c r="AL1991" s="43"/>
      <c r="AM1991" s="43" t="s">
        <v>10492</v>
      </c>
      <c r="AN1991" s="43"/>
      <c r="AO1991" s="43" t="s">
        <v>1471</v>
      </c>
      <c r="AP1991" s="23" t="s">
        <v>3124</v>
      </c>
      <c r="AT1991" s="23" t="s">
        <v>10934</v>
      </c>
      <c r="AV1991" s="23" t="n">
        <v>0.00155</v>
      </c>
      <c r="AW1991" s="23" t="s">
        <v>13669</v>
      </c>
      <c r="AX1991" s="23" t="s">
        <v>13671</v>
      </c>
      <c r="AY1991" s="23" t="n">
        <v>5000</v>
      </c>
      <c r="AZ1991" s="23" t="n">
        <v>2</v>
      </c>
      <c r="BA1991" s="23" t="s">
        <v>177</v>
      </c>
      <c r="BB1991" s="23" t="s">
        <v>13669</v>
      </c>
      <c r="BF1991" s="23" t="s">
        <v>10498</v>
      </c>
      <c r="BG1991" s="1" t="s">
        <v>183</v>
      </c>
    </row>
    <row r="1992" s="23" customFormat="true" ht="12.75" hidden="false" customHeight="false" outlineLevel="0" collapsed="false">
      <c r="A1992" s="23" t="s">
        <v>9025</v>
      </c>
      <c r="B1992" s="23" t="s">
        <v>9026</v>
      </c>
      <c r="C1992" s="40" t="s">
        <v>177</v>
      </c>
      <c r="D1992" s="23" t="s">
        <v>1471</v>
      </c>
      <c r="E1992" s="23" t="s">
        <v>9027</v>
      </c>
      <c r="F1992" s="23" t="s">
        <v>9028</v>
      </c>
      <c r="G1992" s="23" t="n">
        <v>95</v>
      </c>
      <c r="H1992" s="23" t="n">
        <v>10000</v>
      </c>
      <c r="I1992" s="41" t="s">
        <v>180</v>
      </c>
      <c r="K1992" s="23" t="n">
        <v>0</v>
      </c>
      <c r="L1992" s="23" t="n">
        <v>23802</v>
      </c>
      <c r="M1992" s="23" t="n">
        <v>0</v>
      </c>
      <c r="N1992" s="23" t="n">
        <v>40000</v>
      </c>
      <c r="O1992" s="23" t="n">
        <f aca="false">K1992+L1992</f>
        <v>23802</v>
      </c>
      <c r="P1992" s="23" t="n">
        <f aca="false">K1992+L1992+M1992+N1992</f>
        <v>63802</v>
      </c>
      <c r="Q1992" s="23" t="n">
        <v>6856</v>
      </c>
      <c r="R1992" s="23" t="n">
        <v>9704</v>
      </c>
      <c r="S1992" s="23" t="n">
        <v>10545</v>
      </c>
      <c r="T1992" s="23" t="n">
        <v>5538</v>
      </c>
      <c r="U1992" s="23" t="n">
        <f aca="false">IF(I1992="delivery",O1992-SUM(Q1992+R1992),IF(I1992="PO",P1992-SUM(Q1992:R1992)))</f>
        <v>7242</v>
      </c>
      <c r="V1992" s="43" t="n">
        <v>0.00069</v>
      </c>
      <c r="W1992" s="43" t="n">
        <v>0.00069</v>
      </c>
      <c r="X1992" s="43" t="n">
        <f aca="false">W1992-V1992</f>
        <v>0</v>
      </c>
      <c r="Y1992" s="43"/>
      <c r="Z1992" s="43"/>
      <c r="AA1992" s="43"/>
      <c r="AB1992" s="43"/>
      <c r="AC1992" s="43" t="s">
        <v>10482</v>
      </c>
      <c r="AD1992" s="43"/>
      <c r="AE1992" s="43"/>
      <c r="AF1992" s="43"/>
      <c r="AG1992" s="43" t="n">
        <v>0.00036</v>
      </c>
      <c r="AH1992" s="43"/>
      <c r="AI1992" s="63"/>
      <c r="AJ1992" s="63"/>
      <c r="AK1992" s="43"/>
      <c r="AL1992" s="43"/>
      <c r="AM1992" s="43" t="s">
        <v>10492</v>
      </c>
      <c r="AN1992" s="43"/>
      <c r="AO1992" s="43" t="s">
        <v>1471</v>
      </c>
      <c r="AP1992" s="23" t="s">
        <v>3124</v>
      </c>
      <c r="AT1992" s="23" t="s">
        <v>11356</v>
      </c>
      <c r="AV1992" s="23" t="n">
        <v>0.00036</v>
      </c>
      <c r="AW1992" s="23" t="s">
        <v>10494</v>
      </c>
      <c r="AX1992" s="23" t="s">
        <v>13672</v>
      </c>
      <c r="AY1992" s="23" t="n">
        <v>10000</v>
      </c>
      <c r="AZ1992" s="23" t="n">
        <v>22</v>
      </c>
      <c r="BA1992" s="23" t="s">
        <v>177</v>
      </c>
      <c r="BB1992" s="23" t="s">
        <v>10496</v>
      </c>
      <c r="BF1992" s="23" t="s">
        <v>10498</v>
      </c>
      <c r="BG1992" s="1" t="s">
        <v>183</v>
      </c>
    </row>
    <row r="1993" s="23" customFormat="true" ht="12.75" hidden="false" customHeight="false" outlineLevel="0" collapsed="false">
      <c r="A1993" s="23" t="s">
        <v>9029</v>
      </c>
      <c r="B1993" s="23" t="s">
        <v>9030</v>
      </c>
      <c r="C1993" s="40" t="s">
        <v>177</v>
      </c>
      <c r="D1993" s="23" t="s">
        <v>1471</v>
      </c>
      <c r="E1993" s="23" t="s">
        <v>9031</v>
      </c>
      <c r="F1993" s="23" t="s">
        <v>9032</v>
      </c>
      <c r="G1993" s="23" t="n">
        <v>38</v>
      </c>
      <c r="H1993" s="23" t="n">
        <v>30000</v>
      </c>
      <c r="I1993" s="41" t="s">
        <v>180</v>
      </c>
      <c r="K1993" s="23" t="n">
        <v>0</v>
      </c>
      <c r="L1993" s="23" t="n">
        <v>59741</v>
      </c>
      <c r="M1993" s="23" t="n">
        <v>80000</v>
      </c>
      <c r="N1993" s="23" t="n">
        <v>120000</v>
      </c>
      <c r="O1993" s="23" t="n">
        <f aca="false">K1993+L1993</f>
        <v>59741</v>
      </c>
      <c r="P1993" s="23" t="n">
        <f aca="false">K1993+L1993+M1993+N1993</f>
        <v>259741</v>
      </c>
      <c r="Q1993" s="23" t="n">
        <v>37982</v>
      </c>
      <c r="R1993" s="23" t="n">
        <v>84626</v>
      </c>
      <c r="S1993" s="23" t="n">
        <v>70891</v>
      </c>
      <c r="T1993" s="23" t="n">
        <v>57917</v>
      </c>
      <c r="U1993" s="23" t="n">
        <f aca="false">IF(I1993="delivery",O1993-SUM(Q1993+R1993),IF(I1993="PO",P1993-SUM(Q1993:R1993)))</f>
        <v>-62867</v>
      </c>
      <c r="V1993" s="43" t="n">
        <v>0.00061</v>
      </c>
      <c r="W1993" s="43" t="n">
        <v>0.00061</v>
      </c>
      <c r="X1993" s="43" t="n">
        <f aca="false">W1993-V1993</f>
        <v>0</v>
      </c>
      <c r="Y1993" s="43"/>
      <c r="Z1993" s="43"/>
      <c r="AA1993" s="43" t="n">
        <v>0.00036</v>
      </c>
      <c r="AB1993" s="43"/>
      <c r="AC1993" s="43" t="s">
        <v>10482</v>
      </c>
      <c r="AD1993" s="43"/>
      <c r="AE1993" s="43"/>
      <c r="AF1993" s="43"/>
      <c r="AG1993" s="43" t="n">
        <v>0.00061</v>
      </c>
      <c r="AH1993" s="43" t="s">
        <v>11590</v>
      </c>
      <c r="AI1993" s="63" t="n">
        <v>20000</v>
      </c>
      <c r="AJ1993" s="63" t="n">
        <v>16</v>
      </c>
      <c r="AK1993" s="43" t="s">
        <v>13673</v>
      </c>
      <c r="AL1993" s="43"/>
      <c r="AM1993" s="71" t="s">
        <v>11607</v>
      </c>
      <c r="AN1993" s="43"/>
      <c r="AO1993" s="43" t="s">
        <v>1471</v>
      </c>
      <c r="AP1993" s="23" t="s">
        <v>3124</v>
      </c>
      <c r="AT1993" s="23" t="s">
        <v>11356</v>
      </c>
      <c r="AV1993" s="23" t="n">
        <v>0.00088</v>
      </c>
      <c r="AW1993" s="23" t="s">
        <v>11608</v>
      </c>
      <c r="AX1993" s="23" t="s">
        <v>13674</v>
      </c>
      <c r="AY1993" s="23" t="s">
        <v>13574</v>
      </c>
      <c r="AZ1993" s="23" t="s">
        <v>11611</v>
      </c>
      <c r="BA1993" s="23" t="s">
        <v>1465</v>
      </c>
      <c r="BB1993" s="23" t="s">
        <v>11612</v>
      </c>
      <c r="BC1993" s="23" t="s">
        <v>13575</v>
      </c>
      <c r="BF1993" s="23" t="s">
        <v>10498</v>
      </c>
      <c r="BG1993" s="1" t="s">
        <v>183</v>
      </c>
    </row>
    <row r="1994" s="23" customFormat="true" ht="12.75" hidden="false" customHeight="false" outlineLevel="0" collapsed="false">
      <c r="A1994" s="23" t="s">
        <v>9033</v>
      </c>
      <c r="B1994" s="23" t="s">
        <v>9034</v>
      </c>
      <c r="C1994" s="40" t="s">
        <v>177</v>
      </c>
      <c r="D1994" s="23" t="s">
        <v>1471</v>
      </c>
      <c r="E1994" s="23" t="s">
        <v>9035</v>
      </c>
      <c r="F1994" s="23" t="s">
        <v>9036</v>
      </c>
      <c r="G1994" s="23" t="n">
        <v>116</v>
      </c>
      <c r="H1994" s="23" t="n">
        <v>10000</v>
      </c>
      <c r="I1994" s="41" t="s">
        <v>180</v>
      </c>
      <c r="K1994" s="23" t="n">
        <v>0</v>
      </c>
      <c r="L1994" s="23" t="n">
        <v>159120</v>
      </c>
      <c r="M1994" s="23" t="n">
        <v>0</v>
      </c>
      <c r="N1994" s="23" t="n">
        <v>0</v>
      </c>
      <c r="O1994" s="23" t="n">
        <f aca="false">K1994+L1994</f>
        <v>159120</v>
      </c>
      <c r="P1994" s="23" t="n">
        <f aca="false">K1994+L1994+M1994+N1994</f>
        <v>159120</v>
      </c>
      <c r="Q1994" s="23" t="n">
        <v>12043</v>
      </c>
      <c r="R1994" s="23" t="n">
        <v>8922</v>
      </c>
      <c r="S1994" s="23" t="n">
        <v>9072</v>
      </c>
      <c r="T1994" s="23" t="n">
        <v>5263</v>
      </c>
      <c r="U1994" s="23" t="n">
        <f aca="false">IF(I1994="delivery",O1994-SUM(Q1994+R1994),IF(I1994="PO",P1994-SUM(Q1994:R1994)))</f>
        <v>138155</v>
      </c>
      <c r="V1994" s="43" t="n">
        <v>0.00036</v>
      </c>
      <c r="W1994" s="43" t="n">
        <v>0.00036</v>
      </c>
      <c r="X1994" s="43" t="n">
        <f aca="false">W1994-V1994</f>
        <v>0</v>
      </c>
      <c r="Y1994" s="43"/>
      <c r="Z1994" s="43"/>
      <c r="AA1994" s="43" t="n">
        <v>0.00043</v>
      </c>
      <c r="AB1994" s="43"/>
      <c r="AC1994" s="43" t="s">
        <v>10482</v>
      </c>
      <c r="AD1994" s="43"/>
      <c r="AE1994" s="43"/>
      <c r="AF1994" s="43"/>
      <c r="AG1994" s="43" t="n">
        <v>0.00036</v>
      </c>
      <c r="AH1994" s="43"/>
      <c r="AI1994" s="63"/>
      <c r="AJ1994" s="63"/>
      <c r="AK1994" s="43"/>
      <c r="AL1994" s="43"/>
      <c r="AM1994" s="43" t="s">
        <v>11367</v>
      </c>
      <c r="AN1994" s="43"/>
      <c r="AO1994" s="43" t="s">
        <v>1471</v>
      </c>
      <c r="AP1994" s="23" t="s">
        <v>3124</v>
      </c>
      <c r="AT1994" s="23" t="s">
        <v>11356</v>
      </c>
      <c r="AV1994" s="23" t="n">
        <v>0.00036</v>
      </c>
      <c r="AW1994" s="23" t="s">
        <v>10494</v>
      </c>
      <c r="AX1994" s="23" t="s">
        <v>13675</v>
      </c>
      <c r="AY1994" s="23" t="n">
        <v>10000</v>
      </c>
      <c r="AZ1994" s="23" t="n">
        <v>2</v>
      </c>
      <c r="BA1994" s="23" t="s">
        <v>177</v>
      </c>
      <c r="BB1994" s="23" t="s">
        <v>10496</v>
      </c>
      <c r="BF1994" s="23" t="s">
        <v>10498</v>
      </c>
      <c r="BG1994" s="1" t="s">
        <v>183</v>
      </c>
    </row>
    <row r="1995" s="23" customFormat="true" ht="12.75" hidden="false" customHeight="false" outlineLevel="0" collapsed="false">
      <c r="A1995" s="23" t="s">
        <v>9037</v>
      </c>
      <c r="B1995" s="23" t="s">
        <v>9038</v>
      </c>
      <c r="C1995" s="40" t="s">
        <v>177</v>
      </c>
      <c r="D1995" s="23" t="s">
        <v>1471</v>
      </c>
      <c r="E1995" s="23" t="s">
        <v>9039</v>
      </c>
      <c r="F1995" s="23" t="s">
        <v>9040</v>
      </c>
      <c r="G1995" s="23" t="n">
        <v>116</v>
      </c>
      <c r="H1995" s="23" t="n">
        <v>30000</v>
      </c>
      <c r="I1995" s="41" t="s">
        <v>188</v>
      </c>
      <c r="K1995" s="23" t="n">
        <v>0</v>
      </c>
      <c r="L1995" s="23" t="n">
        <v>124360</v>
      </c>
      <c r="M1995" s="23" t="n">
        <v>0</v>
      </c>
      <c r="N1995" s="23" t="n">
        <v>0</v>
      </c>
      <c r="O1995" s="23" t="n">
        <f aca="false">K1995+L1995</f>
        <v>124360</v>
      </c>
      <c r="P1995" s="23" t="n">
        <f aca="false">K1995+L1995+M1995+N1995</f>
        <v>124360</v>
      </c>
      <c r="Q1995" s="23" t="n">
        <v>5988</v>
      </c>
      <c r="R1995" s="23" t="n">
        <v>10758</v>
      </c>
      <c r="S1995" s="23" t="n">
        <v>10944</v>
      </c>
      <c r="T1995" s="23" t="n">
        <v>2184</v>
      </c>
      <c r="U1995" s="23" t="n">
        <f aca="false">IF(I1995="delivery",O1995-SUM(Q1995+R1995),IF(I1995="PO",P1995-SUM(Q1995:R1995)))</f>
        <v>107614</v>
      </c>
      <c r="V1995" s="43" t="n">
        <v>0.00055</v>
      </c>
      <c r="W1995" s="43" t="n">
        <v>0.00055</v>
      </c>
      <c r="X1995" s="43" t="n">
        <f aca="false">W1995-V1995</f>
        <v>0</v>
      </c>
      <c r="Y1995" s="43"/>
      <c r="Z1995" s="43"/>
      <c r="AA1995" s="43"/>
      <c r="AB1995" s="43"/>
      <c r="AC1995" s="43" t="s">
        <v>10482</v>
      </c>
      <c r="AD1995" s="43"/>
      <c r="AE1995" s="43"/>
      <c r="AF1995" s="43"/>
      <c r="AG1995" s="43" t="n">
        <v>0.00061</v>
      </c>
      <c r="AH1995" s="43" t="s">
        <v>11590</v>
      </c>
      <c r="AI1995" s="63" t="n">
        <v>20000</v>
      </c>
      <c r="AJ1995" s="63" t="n">
        <v>16</v>
      </c>
      <c r="AK1995" s="43" t="s">
        <v>13676</v>
      </c>
      <c r="AL1995" s="43"/>
      <c r="AM1995" s="71" t="s">
        <v>11607</v>
      </c>
      <c r="AN1995" s="43"/>
      <c r="AO1995" s="43" t="s">
        <v>1471</v>
      </c>
      <c r="AP1995" s="23" t="s">
        <v>3124</v>
      </c>
      <c r="AT1995" s="23" t="s">
        <v>11356</v>
      </c>
      <c r="AV1995" s="23" t="n">
        <v>0.00097</v>
      </c>
      <c r="AW1995" s="23" t="s">
        <v>13677</v>
      </c>
      <c r="AX1995" s="23" t="s">
        <v>13678</v>
      </c>
      <c r="AY1995" s="23" t="s">
        <v>13679</v>
      </c>
      <c r="AZ1995" s="23" t="s">
        <v>11578</v>
      </c>
      <c r="BA1995" s="23" t="s">
        <v>1465</v>
      </c>
      <c r="BB1995" s="23" t="s">
        <v>13680</v>
      </c>
      <c r="BC1995" s="23" t="s">
        <v>13681</v>
      </c>
      <c r="BF1995" s="23" t="s">
        <v>10498</v>
      </c>
      <c r="BG1995" s="1" t="s">
        <v>183</v>
      </c>
    </row>
    <row r="1996" s="23" customFormat="true" ht="12.75" hidden="false" customHeight="false" outlineLevel="0" collapsed="false">
      <c r="A1996" s="23" t="s">
        <v>9041</v>
      </c>
      <c r="B1996" s="23" t="s">
        <v>9042</v>
      </c>
      <c r="C1996" s="40" t="s">
        <v>177</v>
      </c>
      <c r="D1996" s="23" t="s">
        <v>1471</v>
      </c>
      <c r="E1996" s="23" t="s">
        <v>9043</v>
      </c>
      <c r="F1996" s="23" t="s">
        <v>9044</v>
      </c>
      <c r="G1996" s="23" t="n">
        <v>95</v>
      </c>
      <c r="H1996" s="23" t="n">
        <v>10000</v>
      </c>
      <c r="I1996" s="41" t="s">
        <v>180</v>
      </c>
      <c r="K1996" s="23" t="n">
        <v>0</v>
      </c>
      <c r="L1996" s="23" t="n">
        <v>72837</v>
      </c>
      <c r="M1996" s="23" t="n">
        <v>0</v>
      </c>
      <c r="N1996" s="23" t="n">
        <v>0</v>
      </c>
      <c r="O1996" s="23" t="n">
        <f aca="false">K1996+L1996</f>
        <v>72837</v>
      </c>
      <c r="P1996" s="23" t="n">
        <f aca="false">K1996+L1996+M1996+N1996</f>
        <v>72837</v>
      </c>
      <c r="Q1996" s="23" t="n">
        <v>17945</v>
      </c>
      <c r="R1996" s="23" t="n">
        <v>10970</v>
      </c>
      <c r="S1996" s="23" t="n">
        <v>15058</v>
      </c>
      <c r="T1996" s="23" t="n">
        <v>5275</v>
      </c>
      <c r="U1996" s="23" t="n">
        <f aca="false">IF(I1996="delivery",O1996-SUM(Q1996+R1996),IF(I1996="PO",P1996-SUM(Q1996:R1996)))</f>
        <v>43922</v>
      </c>
      <c r="V1996" s="43" t="n">
        <v>0.00036</v>
      </c>
      <c r="W1996" s="43" t="n">
        <v>0.00036</v>
      </c>
      <c r="X1996" s="43" t="n">
        <f aca="false">W1996-V1996</f>
        <v>0</v>
      </c>
      <c r="Y1996" s="43"/>
      <c r="Z1996" s="43"/>
      <c r="AA1996" s="43" t="n">
        <v>0.00036</v>
      </c>
      <c r="AB1996" s="43"/>
      <c r="AC1996" s="43" t="s">
        <v>10482</v>
      </c>
      <c r="AD1996" s="43"/>
      <c r="AE1996" s="43"/>
      <c r="AF1996" s="43"/>
      <c r="AG1996" s="43" t="n">
        <v>0.00028</v>
      </c>
      <c r="AH1996" s="43"/>
      <c r="AI1996" s="63"/>
      <c r="AJ1996" s="63"/>
      <c r="AK1996" s="43"/>
      <c r="AL1996" s="43"/>
      <c r="AM1996" s="43" t="s">
        <v>10492</v>
      </c>
      <c r="AN1996" s="43"/>
      <c r="AO1996" s="43" t="s">
        <v>1471</v>
      </c>
      <c r="AP1996" s="23" t="s">
        <v>3124</v>
      </c>
      <c r="AT1996" s="23" t="s">
        <v>10493</v>
      </c>
      <c r="AV1996" s="23" t="n">
        <v>0.00028</v>
      </c>
      <c r="AW1996" s="23" t="s">
        <v>10494</v>
      </c>
      <c r="AX1996" s="23" t="s">
        <v>13682</v>
      </c>
      <c r="AY1996" s="23" t="n">
        <v>10000</v>
      </c>
      <c r="AZ1996" s="23" t="n">
        <v>22</v>
      </c>
      <c r="BA1996" s="23" t="s">
        <v>1465</v>
      </c>
      <c r="BB1996" s="23" t="s">
        <v>10496</v>
      </c>
      <c r="BF1996" s="23" t="s">
        <v>10498</v>
      </c>
      <c r="BG1996" s="1" t="s">
        <v>183</v>
      </c>
    </row>
    <row r="1997" s="23" customFormat="true" ht="12.75" hidden="false" customHeight="false" outlineLevel="0" collapsed="false">
      <c r="A1997" s="23" t="s">
        <v>9045</v>
      </c>
      <c r="B1997" s="23" t="s">
        <v>9046</v>
      </c>
      <c r="C1997" s="40" t="s">
        <v>177</v>
      </c>
      <c r="D1997" s="23" t="s">
        <v>1471</v>
      </c>
      <c r="E1997" s="23" t="s">
        <v>9047</v>
      </c>
      <c r="F1997" s="23" t="s">
        <v>9048</v>
      </c>
      <c r="G1997" s="23" t="n">
        <v>95</v>
      </c>
      <c r="H1997" s="23" t="n">
        <v>10000</v>
      </c>
      <c r="I1997" s="41" t="s">
        <v>180</v>
      </c>
      <c r="K1997" s="23" t="n">
        <v>0</v>
      </c>
      <c r="L1997" s="23" t="n">
        <v>28764</v>
      </c>
      <c r="M1997" s="23" t="n">
        <v>0</v>
      </c>
      <c r="N1997" s="23" t="n">
        <v>0</v>
      </c>
      <c r="O1997" s="23" t="n">
        <f aca="false">K1997+L1997</f>
        <v>28764</v>
      </c>
      <c r="P1997" s="23" t="n">
        <f aca="false">K1997+L1997+M1997+N1997</f>
        <v>28764</v>
      </c>
      <c r="Q1997" s="23" t="n">
        <v>2923</v>
      </c>
      <c r="R1997" s="23" t="n">
        <v>3171</v>
      </c>
      <c r="S1997" s="23" t="n">
        <v>4145</v>
      </c>
      <c r="T1997" s="23" t="n">
        <v>2722</v>
      </c>
      <c r="U1997" s="23" t="n">
        <f aca="false">IF(I1997="delivery",O1997-SUM(Q1997+R1997),IF(I1997="PO",P1997-SUM(Q1997:R1997)))</f>
        <v>22670</v>
      </c>
      <c r="V1997" s="43" t="n">
        <v>0.00036</v>
      </c>
      <c r="W1997" s="43" t="n">
        <v>0.00036</v>
      </c>
      <c r="X1997" s="43" t="n">
        <f aca="false">W1997-V1997</f>
        <v>0</v>
      </c>
      <c r="Y1997" s="43"/>
      <c r="Z1997" s="43"/>
      <c r="AA1997" s="43" t="n">
        <v>0.00043</v>
      </c>
      <c r="AB1997" s="43"/>
      <c r="AC1997" s="43" t="s">
        <v>10482</v>
      </c>
      <c r="AD1997" s="43"/>
      <c r="AE1997" s="43"/>
      <c r="AF1997" s="43"/>
      <c r="AG1997" s="43" t="n">
        <v>0.00036</v>
      </c>
      <c r="AH1997" s="43"/>
      <c r="AI1997" s="63"/>
      <c r="AJ1997" s="63"/>
      <c r="AK1997" s="43"/>
      <c r="AL1997" s="43"/>
      <c r="AM1997" s="43" t="s">
        <v>11367</v>
      </c>
      <c r="AN1997" s="43"/>
      <c r="AO1997" s="43" t="s">
        <v>1471</v>
      </c>
      <c r="AP1997" s="23" t="s">
        <v>3124</v>
      </c>
      <c r="AT1997" s="23" t="s">
        <v>11356</v>
      </c>
      <c r="AV1997" s="23" t="n">
        <v>0.00036</v>
      </c>
      <c r="AW1997" s="23" t="s">
        <v>10494</v>
      </c>
      <c r="AX1997" s="23" t="s">
        <v>13683</v>
      </c>
      <c r="AY1997" s="23" t="n">
        <v>10000</v>
      </c>
      <c r="AZ1997" s="23" t="n">
        <v>4</v>
      </c>
      <c r="BA1997" s="23" t="s">
        <v>177</v>
      </c>
      <c r="BB1997" s="23" t="s">
        <v>10496</v>
      </c>
      <c r="BF1997" s="23" t="s">
        <v>10498</v>
      </c>
      <c r="BG1997" s="1" t="s">
        <v>183</v>
      </c>
    </row>
    <row r="1998" s="23" customFormat="true" ht="12.75" hidden="false" customHeight="false" outlineLevel="0" collapsed="false">
      <c r="A1998" s="23" t="s">
        <v>9049</v>
      </c>
      <c r="B1998" s="23" t="s">
        <v>9050</v>
      </c>
      <c r="C1998" s="40" t="s">
        <v>177</v>
      </c>
      <c r="D1998" s="23" t="s">
        <v>1471</v>
      </c>
      <c r="E1998" s="23" t="s">
        <v>9051</v>
      </c>
      <c r="F1998" s="23" t="s">
        <v>9052</v>
      </c>
      <c r="G1998" s="23" t="n">
        <v>116</v>
      </c>
      <c r="H1998" s="23" t="n">
        <v>10000</v>
      </c>
      <c r="I1998" s="41" t="s">
        <v>180</v>
      </c>
      <c r="K1998" s="23" t="n">
        <v>0</v>
      </c>
      <c r="L1998" s="23" t="n">
        <v>273034</v>
      </c>
      <c r="M1998" s="23" t="n">
        <v>470000</v>
      </c>
      <c r="N1998" s="23" t="n">
        <v>300000</v>
      </c>
      <c r="O1998" s="23" t="n">
        <f aca="false">K1998+L1998</f>
        <v>273034</v>
      </c>
      <c r="P1998" s="23" t="n">
        <f aca="false">K1998+L1998+M1998+N1998</f>
        <v>1043034</v>
      </c>
      <c r="Q1998" s="23" t="n">
        <v>370872</v>
      </c>
      <c r="R1998" s="23" t="n">
        <v>294466</v>
      </c>
      <c r="S1998" s="23" t="n">
        <v>350034</v>
      </c>
      <c r="T1998" s="23" t="n">
        <v>237484</v>
      </c>
      <c r="U1998" s="23" t="n">
        <f aca="false">IF(I1998="delivery",O1998-SUM(Q1998+R1998),IF(I1998="PO",P1998-SUM(Q1998:R1998)))</f>
        <v>-392304</v>
      </c>
      <c r="V1998" s="43" t="n">
        <v>0.00036</v>
      </c>
      <c r="W1998" s="43" t="n">
        <v>0.00036</v>
      </c>
      <c r="X1998" s="43" t="n">
        <f aca="false">W1998-V1998</f>
        <v>0</v>
      </c>
      <c r="Y1998" s="43"/>
      <c r="Z1998" s="43"/>
      <c r="AA1998" s="43" t="n">
        <v>0.00048</v>
      </c>
      <c r="AB1998" s="43"/>
      <c r="AC1998" s="43" t="s">
        <v>10482</v>
      </c>
      <c r="AD1998" s="43"/>
      <c r="AE1998" s="43"/>
      <c r="AF1998" s="43"/>
      <c r="AG1998" s="43" t="n">
        <v>0.00036</v>
      </c>
      <c r="AH1998" s="43"/>
      <c r="AI1998" s="63"/>
      <c r="AJ1998" s="63"/>
      <c r="AK1998" s="43"/>
      <c r="AL1998" s="43"/>
      <c r="AM1998" s="43" t="s">
        <v>11367</v>
      </c>
      <c r="AN1998" s="43"/>
      <c r="AO1998" s="43" t="s">
        <v>1471</v>
      </c>
      <c r="AP1998" s="23" t="s">
        <v>3124</v>
      </c>
      <c r="AT1998" s="23" t="s">
        <v>11356</v>
      </c>
      <c r="AV1998" s="23" t="n">
        <v>0.00036</v>
      </c>
      <c r="AW1998" s="23" t="s">
        <v>10494</v>
      </c>
      <c r="AX1998" s="23" t="s">
        <v>13684</v>
      </c>
      <c r="AY1998" s="23" t="n">
        <v>10000</v>
      </c>
      <c r="AZ1998" s="23" t="n">
        <v>2</v>
      </c>
      <c r="BA1998" s="23" t="s">
        <v>177</v>
      </c>
      <c r="BB1998" s="23" t="s">
        <v>10496</v>
      </c>
      <c r="BF1998" s="23" t="s">
        <v>10498</v>
      </c>
      <c r="BG1998" s="1" t="s">
        <v>183</v>
      </c>
    </row>
    <row r="1999" s="23" customFormat="true" ht="12.75" hidden="false" customHeight="false" outlineLevel="0" collapsed="false">
      <c r="A1999" s="23" t="s">
        <v>9053</v>
      </c>
      <c r="B1999" s="23" t="s">
        <v>9054</v>
      </c>
      <c r="C1999" s="40" t="s">
        <v>177</v>
      </c>
      <c r="D1999" s="23" t="s">
        <v>1471</v>
      </c>
      <c r="E1999" s="23" t="s">
        <v>9055</v>
      </c>
      <c r="F1999" s="23" t="s">
        <v>9056</v>
      </c>
      <c r="G1999" s="23" t="n">
        <v>38</v>
      </c>
      <c r="H1999" s="23" t="n">
        <v>30000</v>
      </c>
      <c r="I1999" s="41" t="s">
        <v>180</v>
      </c>
      <c r="K1999" s="23" t="n">
        <v>0</v>
      </c>
      <c r="L1999" s="23" t="n">
        <v>174410</v>
      </c>
      <c r="M1999" s="23" t="n">
        <v>170000</v>
      </c>
      <c r="N1999" s="23" t="n">
        <v>0</v>
      </c>
      <c r="O1999" s="23" t="n">
        <f aca="false">K1999+L1999</f>
        <v>174410</v>
      </c>
      <c r="P1999" s="23" t="n">
        <f aca="false">K1999+L1999+M1999+N1999</f>
        <v>344410</v>
      </c>
      <c r="Q1999" s="23" t="n">
        <v>74083</v>
      </c>
      <c r="R1999" s="23" t="n">
        <v>170191</v>
      </c>
      <c r="S1999" s="23" t="n">
        <v>187485</v>
      </c>
      <c r="T1999" s="23" t="n">
        <v>157670</v>
      </c>
      <c r="U1999" s="23" t="n">
        <f aca="false">IF(I1999="delivery",O1999-SUM(Q1999+R1999),IF(I1999="PO",P1999-SUM(Q1999:R1999)))</f>
        <v>-69864</v>
      </c>
      <c r="V1999" s="43" t="n">
        <v>0.00036</v>
      </c>
      <c r="W1999" s="43" t="n">
        <v>0.00036</v>
      </c>
      <c r="X1999" s="43" t="n">
        <f aca="false">W1999-V1999</f>
        <v>0</v>
      </c>
      <c r="Y1999" s="43"/>
      <c r="Z1999" s="43"/>
      <c r="AA1999" s="43" t="n">
        <v>0.0007</v>
      </c>
      <c r="AB1999" s="43"/>
      <c r="AC1999" s="43" t="s">
        <v>10482</v>
      </c>
      <c r="AD1999" s="43"/>
      <c r="AE1999" s="43"/>
      <c r="AF1999" s="43"/>
      <c r="AG1999" s="43" t="n">
        <v>0.00036</v>
      </c>
      <c r="AH1999" s="43"/>
      <c r="AI1999" s="63"/>
      <c r="AJ1999" s="63"/>
      <c r="AK1999" s="43"/>
      <c r="AL1999" s="43"/>
      <c r="AM1999" s="43" t="s">
        <v>11367</v>
      </c>
      <c r="AN1999" s="43"/>
      <c r="AO1999" s="43" t="s">
        <v>1471</v>
      </c>
      <c r="AP1999" s="23" t="s">
        <v>3124</v>
      </c>
      <c r="AT1999" s="23" t="s">
        <v>11356</v>
      </c>
      <c r="AV1999" s="23" t="n">
        <v>0.00036</v>
      </c>
      <c r="AW1999" s="23" t="s">
        <v>10494</v>
      </c>
      <c r="AX1999" s="23" t="s">
        <v>13685</v>
      </c>
      <c r="AY1999" s="23" t="n">
        <v>10000</v>
      </c>
      <c r="AZ1999" s="23" t="n">
        <v>2</v>
      </c>
      <c r="BA1999" s="23" t="s">
        <v>177</v>
      </c>
      <c r="BB1999" s="23" t="s">
        <v>10496</v>
      </c>
      <c r="BF1999" s="23" t="s">
        <v>10498</v>
      </c>
      <c r="BG1999" s="1" t="s">
        <v>183</v>
      </c>
    </row>
    <row r="2000" s="23" customFormat="true" ht="12.75" hidden="false" customHeight="false" outlineLevel="0" collapsed="false">
      <c r="A2000" s="23" t="s">
        <v>9057</v>
      </c>
      <c r="B2000" s="23" t="s">
        <v>9058</v>
      </c>
      <c r="C2000" s="40" t="s">
        <v>177</v>
      </c>
      <c r="D2000" s="23" t="s">
        <v>1471</v>
      </c>
      <c r="E2000" s="23" t="s">
        <v>9059</v>
      </c>
      <c r="F2000" s="23" t="s">
        <v>9060</v>
      </c>
      <c r="G2000" s="23" t="n">
        <v>33</v>
      </c>
      <c r="H2000" s="23" t="n">
        <v>4000</v>
      </c>
      <c r="I2000" s="41" t="s">
        <v>180</v>
      </c>
      <c r="K2000" s="23" t="n">
        <v>0</v>
      </c>
      <c r="L2000" s="23" t="n">
        <v>3611</v>
      </c>
      <c r="M2000" s="23" t="n">
        <v>0</v>
      </c>
      <c r="N2000" s="23" t="n">
        <v>0</v>
      </c>
      <c r="O2000" s="23" t="n">
        <f aca="false">K2000+L2000</f>
        <v>3611</v>
      </c>
      <c r="P2000" s="23" t="n">
        <f aca="false">K2000+L2000+M2000+N2000</f>
        <v>3611</v>
      </c>
      <c r="Q2000" s="23" t="n">
        <v>2184</v>
      </c>
      <c r="R2000" s="23" t="n">
        <v>908</v>
      </c>
      <c r="S2000" s="23" t="n">
        <v>1108</v>
      </c>
      <c r="T2000" s="23" t="n">
        <v>680</v>
      </c>
      <c r="U2000" s="23" t="n">
        <f aca="false">IF(I2000="delivery",O2000-SUM(Q2000+R2000),IF(I2000="PO",P2000-SUM(Q2000:R2000)))</f>
        <v>519</v>
      </c>
      <c r="V2000" s="43" t="n">
        <v>0.04286</v>
      </c>
      <c r="W2000" s="43" t="n">
        <v>0.04286</v>
      </c>
      <c r="X2000" s="43" t="n">
        <f aca="false">W2000-V2000</f>
        <v>0</v>
      </c>
      <c r="Y2000" s="43"/>
      <c r="Z2000" s="43"/>
      <c r="AA2000" s="43"/>
      <c r="AB2000" s="43"/>
      <c r="AC2000" s="43" t="s">
        <v>10482</v>
      </c>
      <c r="AD2000" s="43"/>
      <c r="AE2000" s="43"/>
      <c r="AF2000" s="43"/>
      <c r="AG2000" s="43" t="n">
        <v>0.02495</v>
      </c>
      <c r="AH2000" s="43"/>
      <c r="AI2000" s="63"/>
      <c r="AJ2000" s="63"/>
      <c r="AK2000" s="43"/>
      <c r="AL2000" s="43"/>
      <c r="AM2000" s="43" t="s">
        <v>10492</v>
      </c>
      <c r="AN2000" s="43"/>
      <c r="AO2000" s="43" t="s">
        <v>1471</v>
      </c>
      <c r="AP2000" s="23" t="s">
        <v>3124</v>
      </c>
      <c r="AT2000" s="23" t="s">
        <v>10959</v>
      </c>
      <c r="AV2000" s="23" t="n">
        <v>0.02495</v>
      </c>
      <c r="AW2000" s="23" t="s">
        <v>11602</v>
      </c>
      <c r="AX2000" s="23" t="s">
        <v>13686</v>
      </c>
      <c r="AY2000" s="23" t="n">
        <v>4000</v>
      </c>
      <c r="AZ2000" s="23" t="n">
        <v>8</v>
      </c>
      <c r="BA2000" s="23" t="s">
        <v>177</v>
      </c>
      <c r="BB2000" s="23" t="s">
        <v>11602</v>
      </c>
      <c r="BF2000" s="23" t="s">
        <v>10498</v>
      </c>
      <c r="BG2000" s="1" t="s">
        <v>183</v>
      </c>
    </row>
    <row r="2001" s="23" customFormat="true" ht="12.75" hidden="false" customHeight="false" outlineLevel="0" collapsed="false">
      <c r="A2001" s="23" t="s">
        <v>9061</v>
      </c>
      <c r="B2001" s="23" t="s">
        <v>9062</v>
      </c>
      <c r="C2001" s="40" t="s">
        <v>177</v>
      </c>
      <c r="D2001" s="23" t="s">
        <v>1471</v>
      </c>
      <c r="E2001" s="23" t="s">
        <v>9063</v>
      </c>
      <c r="F2001" s="23" t="s">
        <v>9064</v>
      </c>
      <c r="G2001" s="23" t="n">
        <v>95</v>
      </c>
      <c r="H2001" s="23" t="n">
        <v>10000</v>
      </c>
      <c r="I2001" s="41" t="s">
        <v>180</v>
      </c>
      <c r="K2001" s="23" t="n">
        <v>0</v>
      </c>
      <c r="L2001" s="23" t="n">
        <v>56862</v>
      </c>
      <c r="M2001" s="23" t="n">
        <v>0</v>
      </c>
      <c r="N2001" s="23" t="n">
        <v>0</v>
      </c>
      <c r="O2001" s="23" t="n">
        <f aca="false">K2001+L2001</f>
        <v>56862</v>
      </c>
      <c r="P2001" s="23" t="n">
        <f aca="false">K2001+L2001+M2001+N2001</f>
        <v>56862</v>
      </c>
      <c r="Q2001" s="23" t="n">
        <v>6178</v>
      </c>
      <c r="R2001" s="23" t="n">
        <v>3077</v>
      </c>
      <c r="S2001" s="23" t="n">
        <v>3081</v>
      </c>
      <c r="T2001" s="23" t="n">
        <v>2072</v>
      </c>
      <c r="U2001" s="23" t="n">
        <f aca="false">IF(I2001="delivery",O2001-SUM(Q2001+R2001),IF(I2001="PO",P2001-SUM(Q2001:R2001)))</f>
        <v>47607</v>
      </c>
      <c r="V2001" s="43" t="n">
        <v>0.0015</v>
      </c>
      <c r="W2001" s="43" t="n">
        <v>0.0015</v>
      </c>
      <c r="X2001" s="43" t="n">
        <f aca="false">W2001-V2001</f>
        <v>0</v>
      </c>
      <c r="Y2001" s="43"/>
      <c r="Z2001" s="43"/>
      <c r="AA2001" s="43"/>
      <c r="AB2001" s="43"/>
      <c r="AC2001" s="43" t="s">
        <v>10482</v>
      </c>
      <c r="AD2001" s="43"/>
      <c r="AE2001" s="43"/>
      <c r="AF2001" s="43"/>
      <c r="AG2001" s="43" t="n">
        <v>0.00036</v>
      </c>
      <c r="AH2001" s="43"/>
      <c r="AI2001" s="63"/>
      <c r="AJ2001" s="63"/>
      <c r="AK2001" s="43"/>
      <c r="AL2001" s="43"/>
      <c r="AM2001" s="43" t="s">
        <v>10492</v>
      </c>
      <c r="AN2001" s="43"/>
      <c r="AO2001" s="43" t="s">
        <v>1471</v>
      </c>
      <c r="AP2001" s="23" t="s">
        <v>3124</v>
      </c>
      <c r="AT2001" s="23" t="s">
        <v>11356</v>
      </c>
      <c r="AV2001" s="23" t="n">
        <v>0.00036</v>
      </c>
      <c r="AW2001" s="23" t="s">
        <v>10494</v>
      </c>
      <c r="AX2001" s="23" t="s">
        <v>13687</v>
      </c>
      <c r="AY2001" s="23" t="n">
        <v>10000</v>
      </c>
      <c r="AZ2001" s="23" t="n">
        <v>22</v>
      </c>
      <c r="BA2001" s="23" t="s">
        <v>177</v>
      </c>
      <c r="BB2001" s="23" t="s">
        <v>10496</v>
      </c>
      <c r="BF2001" s="23" t="s">
        <v>10498</v>
      </c>
      <c r="BG2001" s="1" t="s">
        <v>183</v>
      </c>
    </row>
    <row r="2002" s="23" customFormat="true" ht="12.75" hidden="false" customHeight="false" outlineLevel="0" collapsed="false">
      <c r="A2002" s="23" t="s">
        <v>9065</v>
      </c>
      <c r="B2002" s="23" t="s">
        <v>9066</v>
      </c>
      <c r="C2002" s="40" t="s">
        <v>177</v>
      </c>
      <c r="D2002" s="23" t="s">
        <v>1471</v>
      </c>
      <c r="E2002" s="23" t="s">
        <v>9067</v>
      </c>
      <c r="F2002" s="23" t="s">
        <v>9068</v>
      </c>
      <c r="G2002" s="23" t="n">
        <v>116</v>
      </c>
      <c r="H2002" s="23" t="n">
        <v>10000</v>
      </c>
      <c r="I2002" s="41" t="s">
        <v>180</v>
      </c>
      <c r="K2002" s="23" t="n">
        <v>0</v>
      </c>
      <c r="L2002" s="23" t="n">
        <v>20139</v>
      </c>
      <c r="M2002" s="23" t="n">
        <v>30000</v>
      </c>
      <c r="N2002" s="23" t="n">
        <v>0</v>
      </c>
      <c r="O2002" s="23" t="n">
        <f aca="false">K2002+L2002</f>
        <v>20139</v>
      </c>
      <c r="P2002" s="23" t="n">
        <f aca="false">K2002+L2002+M2002+N2002</f>
        <v>50139</v>
      </c>
      <c r="Q2002" s="23" t="n">
        <v>20487</v>
      </c>
      <c r="R2002" s="23" t="n">
        <v>9751</v>
      </c>
      <c r="S2002" s="23" t="n">
        <v>10890</v>
      </c>
      <c r="T2002" s="23" t="n">
        <v>7216</v>
      </c>
      <c r="U2002" s="23" t="n">
        <f aca="false">IF(I2002="delivery",O2002-SUM(Q2002+R2002),IF(I2002="PO",P2002-SUM(Q2002:R2002)))</f>
        <v>-10099</v>
      </c>
      <c r="V2002" s="43" t="n">
        <v>0.00075</v>
      </c>
      <c r="W2002" s="43" t="n">
        <v>0.00028</v>
      </c>
      <c r="X2002" s="43" t="n">
        <f aca="false">W2002-V2002</f>
        <v>-0.00047</v>
      </c>
      <c r="Y2002" s="43"/>
      <c r="Z2002" s="43"/>
      <c r="AA2002" s="43"/>
      <c r="AB2002" s="43"/>
      <c r="AC2002" s="43" t="s">
        <v>10482</v>
      </c>
      <c r="AD2002" s="43"/>
      <c r="AE2002" s="43"/>
      <c r="AF2002" s="43"/>
      <c r="AG2002" s="43" t="n">
        <v>0.00028</v>
      </c>
      <c r="AH2002" s="43"/>
      <c r="AI2002" s="63"/>
      <c r="AJ2002" s="63"/>
      <c r="AK2002" s="43"/>
      <c r="AL2002" s="43"/>
      <c r="AM2002" s="43" t="s">
        <v>10492</v>
      </c>
      <c r="AN2002" s="43"/>
      <c r="AO2002" s="43" t="s">
        <v>1471</v>
      </c>
      <c r="AP2002" s="23" t="s">
        <v>3124</v>
      </c>
      <c r="AT2002" s="23" t="s">
        <v>10493</v>
      </c>
      <c r="AV2002" s="23" t="n">
        <v>0.00028</v>
      </c>
      <c r="AW2002" s="23" t="s">
        <v>10494</v>
      </c>
      <c r="AX2002" s="23" t="s">
        <v>13688</v>
      </c>
      <c r="AY2002" s="23" t="n">
        <v>10000</v>
      </c>
      <c r="AZ2002" s="23" t="n">
        <v>22</v>
      </c>
      <c r="BA2002" s="23" t="s">
        <v>1465</v>
      </c>
      <c r="BB2002" s="23" t="s">
        <v>10496</v>
      </c>
      <c r="BF2002" s="23" t="s">
        <v>10498</v>
      </c>
      <c r="BG2002" s="1" t="s">
        <v>183</v>
      </c>
    </row>
    <row r="2003" s="23" customFormat="true" ht="12.75" hidden="false" customHeight="false" outlineLevel="0" collapsed="false">
      <c r="A2003" s="23" t="s">
        <v>9069</v>
      </c>
      <c r="B2003" s="23" t="s">
        <v>9070</v>
      </c>
      <c r="C2003" s="40" t="s">
        <v>177</v>
      </c>
      <c r="D2003" s="23" t="s">
        <v>1471</v>
      </c>
      <c r="E2003" s="23" t="s">
        <v>9071</v>
      </c>
      <c r="F2003" s="23" t="s">
        <v>9072</v>
      </c>
      <c r="G2003" s="23" t="n">
        <v>116</v>
      </c>
      <c r="H2003" s="23" t="n">
        <v>30000</v>
      </c>
      <c r="I2003" s="41" t="s">
        <v>180</v>
      </c>
      <c r="K2003" s="23" t="n">
        <v>0</v>
      </c>
      <c r="L2003" s="23" t="n">
        <v>59654</v>
      </c>
      <c r="M2003" s="23" t="n">
        <v>30000</v>
      </c>
      <c r="N2003" s="23" t="n">
        <v>40000</v>
      </c>
      <c r="O2003" s="23" t="n">
        <f aca="false">K2003+L2003</f>
        <v>59654</v>
      </c>
      <c r="P2003" s="23" t="n">
        <f aca="false">K2003+L2003+M2003+N2003</f>
        <v>129654</v>
      </c>
      <c r="Q2003" s="23" t="n">
        <v>28278</v>
      </c>
      <c r="R2003" s="23" t="n">
        <v>21748</v>
      </c>
      <c r="S2003" s="23" t="n">
        <v>27461</v>
      </c>
      <c r="T2003" s="23" t="n">
        <v>15182</v>
      </c>
      <c r="U2003" s="23" t="n">
        <f aca="false">IF(I2003="delivery",O2003-SUM(Q2003+R2003),IF(I2003="PO",P2003-SUM(Q2003:R2003)))</f>
        <v>9628</v>
      </c>
      <c r="V2003" s="43" t="n">
        <v>0.00061</v>
      </c>
      <c r="W2003" s="43" t="n">
        <v>0.00061</v>
      </c>
      <c r="X2003" s="43" t="n">
        <f aca="false">W2003-V2003</f>
        <v>0</v>
      </c>
      <c r="Y2003" s="43"/>
      <c r="Z2003" s="43"/>
      <c r="AA2003" s="43" t="n">
        <v>0.00053</v>
      </c>
      <c r="AB2003" s="43"/>
      <c r="AC2003" s="43" t="s">
        <v>10482</v>
      </c>
      <c r="AD2003" s="43"/>
      <c r="AE2003" s="43"/>
      <c r="AF2003" s="43"/>
      <c r="AG2003" s="43" t="n">
        <v>0.00061</v>
      </c>
      <c r="AH2003" s="43" t="s">
        <v>11590</v>
      </c>
      <c r="AI2003" s="63" t="n">
        <v>20000</v>
      </c>
      <c r="AJ2003" s="63" t="n">
        <v>16</v>
      </c>
      <c r="AK2003" s="43" t="s">
        <v>13689</v>
      </c>
      <c r="AL2003" s="43"/>
      <c r="AM2003" s="71" t="s">
        <v>11607</v>
      </c>
      <c r="AN2003" s="43"/>
      <c r="AO2003" s="43" t="s">
        <v>1471</v>
      </c>
      <c r="AP2003" s="23" t="s">
        <v>3124</v>
      </c>
      <c r="AT2003" s="23" t="s">
        <v>11356</v>
      </c>
      <c r="AV2003" s="23" t="n">
        <v>0.00088</v>
      </c>
      <c r="AW2003" s="23" t="s">
        <v>11608</v>
      </c>
      <c r="AX2003" s="23" t="s">
        <v>13690</v>
      </c>
      <c r="AY2003" s="23" t="s">
        <v>13574</v>
      </c>
      <c r="AZ2003" s="23" t="s">
        <v>11611</v>
      </c>
      <c r="BA2003" s="23" t="s">
        <v>1465</v>
      </c>
      <c r="BB2003" s="23" t="s">
        <v>11612</v>
      </c>
      <c r="BC2003" s="23" t="s">
        <v>13575</v>
      </c>
      <c r="BF2003" s="23" t="s">
        <v>10498</v>
      </c>
      <c r="BG2003" s="1" t="s">
        <v>183</v>
      </c>
    </row>
    <row r="2004" s="23" customFormat="true" ht="12.75" hidden="false" customHeight="false" outlineLevel="0" collapsed="false">
      <c r="A2004" s="23" t="s">
        <v>9073</v>
      </c>
      <c r="B2004" s="23" t="s">
        <v>9074</v>
      </c>
      <c r="C2004" s="40" t="s">
        <v>177</v>
      </c>
      <c r="D2004" s="23" t="s">
        <v>1471</v>
      </c>
      <c r="E2004" s="23" t="s">
        <v>9075</v>
      </c>
      <c r="F2004" s="23" t="s">
        <v>9076</v>
      </c>
      <c r="G2004" s="23" t="n">
        <v>116</v>
      </c>
      <c r="H2004" s="23" t="n">
        <v>10000</v>
      </c>
      <c r="I2004" s="41" t="s">
        <v>180</v>
      </c>
      <c r="K2004" s="23" t="n">
        <v>0</v>
      </c>
      <c r="L2004" s="23" t="n">
        <v>43851</v>
      </c>
      <c r="M2004" s="23" t="n">
        <v>0</v>
      </c>
      <c r="N2004" s="23" t="n">
        <v>0</v>
      </c>
      <c r="O2004" s="23" t="n">
        <f aca="false">K2004+L2004</f>
        <v>43851</v>
      </c>
      <c r="P2004" s="23" t="n">
        <f aca="false">K2004+L2004+M2004+N2004</f>
        <v>43851</v>
      </c>
      <c r="Q2004" s="23" t="n">
        <v>2774</v>
      </c>
      <c r="R2004" s="23" t="n">
        <v>2396</v>
      </c>
      <c r="S2004" s="23" t="n">
        <v>2716</v>
      </c>
      <c r="T2004" s="23" t="n">
        <v>1892</v>
      </c>
      <c r="U2004" s="23" t="n">
        <f aca="false">IF(I2004="delivery",O2004-SUM(Q2004+R2004),IF(I2004="PO",P2004-SUM(Q2004:R2004)))</f>
        <v>38681</v>
      </c>
      <c r="V2004" s="43" t="n">
        <v>0.00043</v>
      </c>
      <c r="W2004" s="43" t="n">
        <v>0.00043</v>
      </c>
      <c r="X2004" s="43" t="n">
        <f aca="false">W2004-V2004</f>
        <v>0</v>
      </c>
      <c r="Y2004" s="43"/>
      <c r="Z2004" s="43"/>
      <c r="AA2004" s="43" t="n">
        <v>0.00043</v>
      </c>
      <c r="AB2004" s="43"/>
      <c r="AC2004" s="43" t="s">
        <v>10482</v>
      </c>
      <c r="AD2004" s="43"/>
      <c r="AE2004" s="43"/>
      <c r="AF2004" s="43"/>
      <c r="AG2004" s="43" t="n">
        <v>0.00036</v>
      </c>
      <c r="AH2004" s="43"/>
      <c r="AI2004" s="63"/>
      <c r="AJ2004" s="63"/>
      <c r="AK2004" s="43"/>
      <c r="AL2004" s="43"/>
      <c r="AM2004" s="43" t="s">
        <v>10492</v>
      </c>
      <c r="AN2004" s="43"/>
      <c r="AO2004" s="43" t="s">
        <v>1471</v>
      </c>
      <c r="AP2004" s="23" t="s">
        <v>3124</v>
      </c>
      <c r="AT2004" s="23" t="s">
        <v>11356</v>
      </c>
      <c r="AV2004" s="23" t="n">
        <v>0.00036</v>
      </c>
      <c r="AW2004" s="23" t="s">
        <v>10494</v>
      </c>
      <c r="AX2004" s="23" t="s">
        <v>13691</v>
      </c>
      <c r="AY2004" s="23" t="n">
        <v>10000</v>
      </c>
      <c r="AZ2004" s="23" t="n">
        <v>4</v>
      </c>
      <c r="BA2004" s="23" t="s">
        <v>177</v>
      </c>
      <c r="BB2004" s="23" t="s">
        <v>10496</v>
      </c>
      <c r="BF2004" s="23" t="s">
        <v>10498</v>
      </c>
      <c r="BG2004" s="1" t="s">
        <v>183</v>
      </c>
    </row>
    <row r="2005" s="23" customFormat="true" ht="12.75" hidden="false" customHeight="false" outlineLevel="0" collapsed="false">
      <c r="A2005" s="23" t="s">
        <v>9077</v>
      </c>
      <c r="B2005" s="23" t="s">
        <v>9078</v>
      </c>
      <c r="C2005" s="40" t="s">
        <v>177</v>
      </c>
      <c r="D2005" s="23" t="s">
        <v>1471</v>
      </c>
      <c r="E2005" s="23" t="s">
        <v>9079</v>
      </c>
      <c r="F2005" s="23" t="s">
        <v>9080</v>
      </c>
      <c r="G2005" s="23" t="n">
        <v>116</v>
      </c>
      <c r="H2005" s="23" t="n">
        <v>10000</v>
      </c>
      <c r="I2005" s="41" t="s">
        <v>180</v>
      </c>
      <c r="K2005" s="23" t="n">
        <v>0</v>
      </c>
      <c r="L2005" s="23" t="n">
        <v>40691</v>
      </c>
      <c r="M2005" s="23" t="n">
        <v>0</v>
      </c>
      <c r="N2005" s="23" t="n">
        <v>0</v>
      </c>
      <c r="O2005" s="23" t="n">
        <f aca="false">K2005+L2005</f>
        <v>40691</v>
      </c>
      <c r="P2005" s="23" t="n">
        <f aca="false">K2005+L2005+M2005+N2005</f>
        <v>40691</v>
      </c>
      <c r="Q2005" s="23" t="n">
        <v>783</v>
      </c>
      <c r="R2005" s="23" t="n">
        <v>802</v>
      </c>
      <c r="S2005" s="23" t="n">
        <v>818</v>
      </c>
      <c r="T2005" s="23" t="n">
        <v>464</v>
      </c>
      <c r="U2005" s="23" t="n">
        <f aca="false">IF(I2005="delivery",O2005-SUM(Q2005+R2005),IF(I2005="PO",P2005-SUM(Q2005:R2005)))</f>
        <v>39106</v>
      </c>
      <c r="V2005" s="43" t="n">
        <v>0.00055</v>
      </c>
      <c r="W2005" s="43" t="n">
        <v>0.00055</v>
      </c>
      <c r="X2005" s="43" t="n">
        <f aca="false">W2005-V2005</f>
        <v>0</v>
      </c>
      <c r="Y2005" s="43"/>
      <c r="Z2005" s="43"/>
      <c r="AA2005" s="43"/>
      <c r="AB2005" s="43"/>
      <c r="AC2005" s="43" t="s">
        <v>10482</v>
      </c>
      <c r="AD2005" s="43"/>
      <c r="AE2005" s="43"/>
      <c r="AF2005" s="43"/>
      <c r="AG2005" s="43" t="n">
        <v>0.00036</v>
      </c>
      <c r="AH2005" s="43"/>
      <c r="AI2005" s="63"/>
      <c r="AJ2005" s="63"/>
      <c r="AK2005" s="43"/>
      <c r="AL2005" s="43"/>
      <c r="AM2005" s="43" t="s">
        <v>10492</v>
      </c>
      <c r="AN2005" s="43"/>
      <c r="AO2005" s="43" t="s">
        <v>1471</v>
      </c>
      <c r="AP2005" s="23" t="s">
        <v>3124</v>
      </c>
      <c r="AT2005" s="23" t="s">
        <v>11356</v>
      </c>
      <c r="AV2005" s="23" t="n">
        <v>0.00036</v>
      </c>
      <c r="AW2005" s="23" t="s">
        <v>10494</v>
      </c>
      <c r="AX2005" s="23" t="s">
        <v>13692</v>
      </c>
      <c r="AY2005" s="23" t="n">
        <v>10000</v>
      </c>
      <c r="AZ2005" s="23" t="n">
        <v>22</v>
      </c>
      <c r="BA2005" s="23" t="s">
        <v>177</v>
      </c>
      <c r="BB2005" s="23" t="s">
        <v>10496</v>
      </c>
      <c r="BF2005" s="23" t="s">
        <v>10498</v>
      </c>
      <c r="BG2005" s="1" t="s">
        <v>183</v>
      </c>
    </row>
    <row r="2006" s="23" customFormat="true" ht="12.75" hidden="false" customHeight="false" outlineLevel="0" collapsed="false">
      <c r="A2006" s="23" t="s">
        <v>9081</v>
      </c>
      <c r="B2006" s="23" t="s">
        <v>9082</v>
      </c>
      <c r="C2006" s="40" t="s">
        <v>177</v>
      </c>
      <c r="D2006" s="23" t="s">
        <v>1471</v>
      </c>
      <c r="E2006" s="23" t="s">
        <v>9083</v>
      </c>
      <c r="F2006" s="23" t="s">
        <v>9084</v>
      </c>
      <c r="G2006" s="23" t="n">
        <v>95</v>
      </c>
      <c r="H2006" s="23" t="n">
        <v>10000</v>
      </c>
      <c r="I2006" s="41" t="s">
        <v>188</v>
      </c>
      <c r="K2006" s="23" t="n">
        <v>0</v>
      </c>
      <c r="L2006" s="23" t="n">
        <v>15562</v>
      </c>
      <c r="M2006" s="23" t="n">
        <v>20000</v>
      </c>
      <c r="N2006" s="23" t="n">
        <v>40000</v>
      </c>
      <c r="O2006" s="23" t="n">
        <f aca="false">K2006+L2006</f>
        <v>15562</v>
      </c>
      <c r="P2006" s="23" t="n">
        <f aca="false">K2006+L2006+M2006+N2006</f>
        <v>75562</v>
      </c>
      <c r="Q2006" s="23" t="n">
        <v>9320</v>
      </c>
      <c r="R2006" s="23" t="n">
        <v>15838</v>
      </c>
      <c r="S2006" s="23" t="n">
        <v>8862</v>
      </c>
      <c r="T2006" s="23" t="n">
        <v>6712</v>
      </c>
      <c r="U2006" s="23" t="n">
        <f aca="false">IF(I2006="delivery",O2006-SUM(Q2006+R2006),IF(I2006="PO",P2006-SUM(Q2006:R2006)))</f>
        <v>50404</v>
      </c>
      <c r="V2006" s="43" t="n">
        <v>0.00022</v>
      </c>
      <c r="W2006" s="43" t="n">
        <v>0.0007</v>
      </c>
      <c r="X2006" s="43" t="n">
        <f aca="false">W2006-V2006</f>
        <v>0.00048</v>
      </c>
      <c r="Y2006" s="43"/>
      <c r="Z2006" s="43"/>
      <c r="AA2006" s="43"/>
      <c r="AB2006" s="43"/>
      <c r="AC2006" s="43" t="s">
        <v>10482</v>
      </c>
      <c r="AD2006" s="43"/>
      <c r="AE2006" s="43"/>
      <c r="AF2006" s="43"/>
      <c r="AG2006" s="43" t="n">
        <v>0.0007</v>
      </c>
      <c r="AH2006" s="43" t="s">
        <v>11590</v>
      </c>
      <c r="AI2006" s="63" t="n">
        <v>20000</v>
      </c>
      <c r="AJ2006" s="63" t="n">
        <v>16</v>
      </c>
      <c r="AK2006" s="43" t="s">
        <v>13693</v>
      </c>
      <c r="AL2006" s="43" t="s">
        <v>177</v>
      </c>
      <c r="AM2006" s="43" t="s">
        <v>11592</v>
      </c>
      <c r="AN2006" s="43"/>
      <c r="AO2006" s="43" t="s">
        <v>1471</v>
      </c>
      <c r="AP2006" s="23" t="s">
        <v>3124</v>
      </c>
      <c r="AT2006" s="23" t="s">
        <v>10943</v>
      </c>
      <c r="AV2006" s="23" t="n">
        <v>0.0007</v>
      </c>
      <c r="AW2006" s="23" t="s">
        <v>10534</v>
      </c>
      <c r="AX2006" s="23" t="s">
        <v>13694</v>
      </c>
      <c r="AY2006" s="23" t="n">
        <v>20000</v>
      </c>
      <c r="AZ2006" s="23" t="n">
        <v>19</v>
      </c>
      <c r="BA2006" s="23" t="s">
        <v>1465</v>
      </c>
      <c r="BB2006" s="23" t="s">
        <v>10534</v>
      </c>
      <c r="BF2006" s="23" t="s">
        <v>10498</v>
      </c>
      <c r="BG2006" s="1" t="s">
        <v>183</v>
      </c>
    </row>
    <row r="2007" s="23" customFormat="true" ht="12.75" hidden="false" customHeight="false" outlineLevel="0" collapsed="false">
      <c r="A2007" s="23" t="s">
        <v>9085</v>
      </c>
      <c r="B2007" s="23" t="s">
        <v>9086</v>
      </c>
      <c r="C2007" s="40" t="s">
        <v>177</v>
      </c>
      <c r="D2007" s="23" t="s">
        <v>1471</v>
      </c>
      <c r="E2007" s="23" t="s">
        <v>9087</v>
      </c>
      <c r="F2007" s="23" t="s">
        <v>9088</v>
      </c>
      <c r="G2007" s="23" t="n">
        <v>38</v>
      </c>
      <c r="H2007" s="23" t="n">
        <v>40000</v>
      </c>
      <c r="I2007" s="41" t="s">
        <v>180</v>
      </c>
      <c r="K2007" s="23" t="n">
        <v>0</v>
      </c>
      <c r="L2007" s="23" t="n">
        <v>2031</v>
      </c>
      <c r="M2007" s="23" t="n">
        <v>0</v>
      </c>
      <c r="N2007" s="23" t="n">
        <v>0</v>
      </c>
      <c r="O2007" s="23" t="n">
        <f aca="false">K2007+L2007</f>
        <v>2031</v>
      </c>
      <c r="P2007" s="23" t="n">
        <f aca="false">K2007+L2007+M2007+N2007</f>
        <v>2031</v>
      </c>
      <c r="Q2007" s="23" t="n">
        <v>1468</v>
      </c>
      <c r="R2007" s="23" t="n">
        <v>2619</v>
      </c>
      <c r="S2007" s="23" t="n">
        <v>2197</v>
      </c>
      <c r="T2007" s="23" t="n">
        <v>1666</v>
      </c>
      <c r="U2007" s="23" t="n">
        <f aca="false">IF(I2007="delivery",O2007-SUM(Q2007+R2007),IF(I2007="PO",P2007-SUM(Q2007:R2007)))</f>
        <v>-2056</v>
      </c>
      <c r="V2007" s="43" t="n">
        <v>0.00061</v>
      </c>
      <c r="W2007" s="43" t="n">
        <v>0.00061</v>
      </c>
      <c r="X2007" s="43" t="n">
        <f aca="false">W2007-V2007</f>
        <v>0</v>
      </c>
      <c r="Y2007" s="43"/>
      <c r="Z2007" s="43"/>
      <c r="AA2007" s="43"/>
      <c r="AB2007" s="43"/>
      <c r="AC2007" s="43" t="s">
        <v>10482</v>
      </c>
      <c r="AD2007" s="43"/>
      <c r="AE2007" s="43"/>
      <c r="AF2007" s="43"/>
      <c r="AG2007" s="43" t="n">
        <v>0.00061</v>
      </c>
      <c r="AH2007" s="43" t="s">
        <v>11590</v>
      </c>
      <c r="AI2007" s="63" t="n">
        <v>20000</v>
      </c>
      <c r="AJ2007" s="63" t="n">
        <v>16</v>
      </c>
      <c r="AK2007" s="43" t="s">
        <v>13695</v>
      </c>
      <c r="AL2007" s="43"/>
      <c r="AM2007" s="71" t="s">
        <v>11607</v>
      </c>
      <c r="AN2007" s="43"/>
      <c r="AO2007" s="43" t="s">
        <v>1471</v>
      </c>
      <c r="AP2007" s="23" t="s">
        <v>3124</v>
      </c>
      <c r="AT2007" s="23" t="s">
        <v>11356</v>
      </c>
      <c r="AV2007" s="23" t="n">
        <v>0.00088</v>
      </c>
      <c r="AW2007" s="23" t="s">
        <v>11608</v>
      </c>
      <c r="AX2007" s="23" t="s">
        <v>13696</v>
      </c>
      <c r="AY2007" s="23" t="s">
        <v>13574</v>
      </c>
      <c r="AZ2007" s="23" t="s">
        <v>11611</v>
      </c>
      <c r="BA2007" s="23" t="s">
        <v>1465</v>
      </c>
      <c r="BB2007" s="23" t="s">
        <v>11612</v>
      </c>
      <c r="BC2007" s="23" t="s">
        <v>13575</v>
      </c>
      <c r="BF2007" s="23" t="s">
        <v>10498</v>
      </c>
      <c r="BG2007" s="1" t="s">
        <v>183</v>
      </c>
    </row>
    <row r="2008" s="23" customFormat="true" ht="12.75" hidden="false" customHeight="false" outlineLevel="0" collapsed="false">
      <c r="A2008" s="23" t="s">
        <v>9089</v>
      </c>
      <c r="B2008" s="23" t="s">
        <v>9090</v>
      </c>
      <c r="C2008" s="40" t="s">
        <v>177</v>
      </c>
      <c r="D2008" s="23" t="s">
        <v>1471</v>
      </c>
      <c r="E2008" s="23" t="s">
        <v>9091</v>
      </c>
      <c r="F2008" s="23" t="s">
        <v>9092</v>
      </c>
      <c r="G2008" s="23" t="n">
        <v>163</v>
      </c>
      <c r="H2008" s="23" t="n">
        <v>3000</v>
      </c>
      <c r="I2008" s="41" t="s">
        <v>188</v>
      </c>
      <c r="K2008" s="23" t="n">
        <v>0</v>
      </c>
      <c r="L2008" s="23" t="n">
        <v>21625</v>
      </c>
      <c r="M2008" s="23" t="n">
        <v>0</v>
      </c>
      <c r="N2008" s="23" t="n">
        <v>0</v>
      </c>
      <c r="O2008" s="23" t="n">
        <f aca="false">K2008+L2008</f>
        <v>21625</v>
      </c>
      <c r="P2008" s="23" t="n">
        <f aca="false">K2008+L2008+M2008+N2008</f>
        <v>21625</v>
      </c>
      <c r="Q2008" s="23" t="n">
        <v>430</v>
      </c>
      <c r="R2008" s="23" t="n">
        <v>354</v>
      </c>
      <c r="S2008" s="23" t="n">
        <v>470</v>
      </c>
      <c r="T2008" s="23" t="n">
        <v>130</v>
      </c>
      <c r="U2008" s="23" t="n">
        <f aca="false">IF(I2008="delivery",O2008-SUM(Q2008+R2008),IF(I2008="PO",P2008-SUM(Q2008:R2008)))</f>
        <v>20841</v>
      </c>
      <c r="V2008" s="43" t="n">
        <v>0.64</v>
      </c>
      <c r="W2008" s="43" t="n">
        <v>0.64</v>
      </c>
      <c r="X2008" s="43" t="n">
        <f aca="false">W2008-V2008</f>
        <v>0</v>
      </c>
      <c r="Y2008" s="43"/>
      <c r="Z2008" s="43"/>
      <c r="AA2008" s="43"/>
      <c r="AB2008" s="43"/>
      <c r="AC2008" s="43" t="s">
        <v>10482</v>
      </c>
      <c r="AD2008" s="43"/>
      <c r="AE2008" s="43"/>
      <c r="AF2008" s="43"/>
      <c r="AG2008" s="43" t="n">
        <v>0.40336</v>
      </c>
      <c r="AH2008" s="43"/>
      <c r="AI2008" s="63"/>
      <c r="AJ2008" s="63"/>
      <c r="AK2008" s="43"/>
      <c r="AL2008" s="43"/>
      <c r="AM2008" s="43" t="s">
        <v>10492</v>
      </c>
      <c r="AN2008" s="43"/>
      <c r="AO2008" s="43" t="s">
        <v>1471</v>
      </c>
      <c r="AP2008" s="23" t="s">
        <v>3124</v>
      </c>
      <c r="AT2008" s="23" t="s">
        <v>10959</v>
      </c>
      <c r="AV2008" s="23" t="n">
        <v>0.40336</v>
      </c>
      <c r="AW2008" s="23" t="s">
        <v>13697</v>
      </c>
      <c r="AX2008" s="23" t="s">
        <v>13698</v>
      </c>
      <c r="AY2008" s="23" t="n">
        <v>3000</v>
      </c>
      <c r="AZ2008" s="23" t="n">
        <v>30</v>
      </c>
      <c r="BA2008" s="23" t="s">
        <v>177</v>
      </c>
      <c r="BB2008" s="23" t="s">
        <v>13699</v>
      </c>
      <c r="BF2008" s="23" t="s">
        <v>10498</v>
      </c>
      <c r="BG2008" s="1" t="s">
        <v>183</v>
      </c>
    </row>
    <row r="2009" s="23" customFormat="true" ht="12.75" hidden="false" customHeight="false" outlineLevel="0" collapsed="false">
      <c r="A2009" s="23" t="s">
        <v>9093</v>
      </c>
      <c r="B2009" s="23" t="s">
        <v>9094</v>
      </c>
      <c r="C2009" s="40" t="s">
        <v>177</v>
      </c>
      <c r="D2009" s="23" t="s">
        <v>1471</v>
      </c>
      <c r="E2009" s="23" t="s">
        <v>9095</v>
      </c>
      <c r="F2009" s="23" t="s">
        <v>9096</v>
      </c>
      <c r="G2009" s="23" t="n">
        <v>61</v>
      </c>
      <c r="H2009" s="23" t="n">
        <v>3000</v>
      </c>
      <c r="I2009" s="41" t="s">
        <v>180</v>
      </c>
      <c r="K2009" s="23" t="n">
        <v>0</v>
      </c>
      <c r="L2009" s="23" t="n">
        <v>17713</v>
      </c>
      <c r="M2009" s="23" t="n">
        <v>0</v>
      </c>
      <c r="N2009" s="23" t="n">
        <v>0</v>
      </c>
      <c r="O2009" s="23" t="n">
        <f aca="false">K2009+L2009</f>
        <v>17713</v>
      </c>
      <c r="P2009" s="23" t="n">
        <f aca="false">K2009+L2009+M2009+N2009</f>
        <v>17713</v>
      </c>
      <c r="Q2009" s="23" t="n">
        <v>7174</v>
      </c>
      <c r="R2009" s="23" t="n">
        <v>3238</v>
      </c>
      <c r="S2009" s="23" t="n">
        <v>3867</v>
      </c>
      <c r="T2009" s="23" t="n">
        <v>2024</v>
      </c>
      <c r="U2009" s="23" t="n">
        <f aca="false">IF(I2009="delivery",O2009-SUM(Q2009+R2009),IF(I2009="PO",P2009-SUM(Q2009:R2009)))</f>
        <v>7301</v>
      </c>
      <c r="V2009" s="43" t="n">
        <v>0.23</v>
      </c>
      <c r="W2009" s="43" t="n">
        <v>0.23</v>
      </c>
      <c r="X2009" s="43" t="n">
        <f aca="false">W2009-V2009</f>
        <v>0</v>
      </c>
      <c r="Y2009" s="43"/>
      <c r="Z2009" s="43"/>
      <c r="AA2009" s="43" t="n">
        <v>0.23</v>
      </c>
      <c r="AB2009" s="43"/>
      <c r="AC2009" s="43" t="s">
        <v>10482</v>
      </c>
      <c r="AD2009" s="43"/>
      <c r="AE2009" s="43"/>
      <c r="AF2009" s="43"/>
      <c r="AG2009" s="43" t="n">
        <v>0.357</v>
      </c>
      <c r="AH2009" s="43"/>
      <c r="AI2009" s="63"/>
      <c r="AJ2009" s="63"/>
      <c r="AK2009" s="43"/>
      <c r="AL2009" s="43"/>
      <c r="AM2009" s="43" t="s">
        <v>11626</v>
      </c>
      <c r="AN2009" s="43"/>
      <c r="AO2009" s="43" t="s">
        <v>1471</v>
      </c>
      <c r="AP2009" s="23" t="s">
        <v>3124</v>
      </c>
      <c r="AT2009" s="23" t="s">
        <v>11356</v>
      </c>
      <c r="AV2009" s="23" t="n">
        <v>0.357</v>
      </c>
      <c r="AW2009" s="23" t="s">
        <v>13700</v>
      </c>
      <c r="AX2009" s="23" t="s">
        <v>13701</v>
      </c>
      <c r="AY2009" s="23" t="n">
        <v>4000</v>
      </c>
      <c r="AZ2009" s="23" t="n">
        <v>12</v>
      </c>
      <c r="BA2009" s="23" t="s">
        <v>1465</v>
      </c>
      <c r="BB2009" s="23" t="s">
        <v>11587</v>
      </c>
      <c r="BF2009" s="23" t="s">
        <v>10498</v>
      </c>
      <c r="BG2009" s="1" t="s">
        <v>183</v>
      </c>
    </row>
    <row r="2010" s="23" customFormat="true" ht="12.75" hidden="false" customHeight="false" outlineLevel="0" collapsed="false">
      <c r="A2010" s="23" t="s">
        <v>9097</v>
      </c>
      <c r="B2010" s="23" t="s">
        <v>9098</v>
      </c>
      <c r="C2010" s="40" t="s">
        <v>177</v>
      </c>
      <c r="D2010" s="23" t="s">
        <v>1471</v>
      </c>
      <c r="E2010" s="23" t="s">
        <v>9099</v>
      </c>
      <c r="F2010" s="23" t="s">
        <v>9100</v>
      </c>
      <c r="G2010" s="23" t="n">
        <v>137</v>
      </c>
      <c r="H2010" s="23" t="n">
        <v>30000</v>
      </c>
      <c r="I2010" s="41" t="s">
        <v>180</v>
      </c>
      <c r="K2010" s="23" t="n">
        <v>0</v>
      </c>
      <c r="L2010" s="23" t="n">
        <v>162161</v>
      </c>
      <c r="M2010" s="23" t="n">
        <v>80000</v>
      </c>
      <c r="N2010" s="23" t="n">
        <v>0</v>
      </c>
      <c r="O2010" s="23" t="n">
        <f aca="false">K2010+L2010</f>
        <v>162161</v>
      </c>
      <c r="P2010" s="23" t="n">
        <f aca="false">K2010+L2010+M2010+N2010</f>
        <v>242161</v>
      </c>
      <c r="Q2010" s="23" t="n">
        <v>35441</v>
      </c>
      <c r="R2010" s="23" t="n">
        <v>72784</v>
      </c>
      <c r="S2010" s="23" t="n">
        <v>73069</v>
      </c>
      <c r="T2010" s="23" t="n">
        <v>55394</v>
      </c>
      <c r="U2010" s="23" t="n">
        <f aca="false">IF(I2010="delivery",O2010-SUM(Q2010+R2010),IF(I2010="PO",P2010-SUM(Q2010:R2010)))</f>
        <v>53936</v>
      </c>
      <c r="V2010" s="43" t="n">
        <v>0.0019</v>
      </c>
      <c r="W2010" s="43" t="n">
        <v>0.0019</v>
      </c>
      <c r="X2010" s="43" t="n">
        <f aca="false">W2010-V2010</f>
        <v>0</v>
      </c>
      <c r="Y2010" s="43"/>
      <c r="Z2010" s="43"/>
      <c r="AA2010" s="43" t="n">
        <v>0.00051</v>
      </c>
      <c r="AB2010" s="43"/>
      <c r="AC2010" s="43" t="s">
        <v>10482</v>
      </c>
      <c r="AD2010" s="43"/>
      <c r="AE2010" s="43"/>
      <c r="AF2010" s="43"/>
      <c r="AG2010" s="43" t="n">
        <v>0.0019</v>
      </c>
      <c r="AH2010" s="43"/>
      <c r="AI2010" s="63"/>
      <c r="AJ2010" s="63"/>
      <c r="AK2010" s="43"/>
      <c r="AL2010" s="43"/>
      <c r="AM2010" s="43" t="s">
        <v>11367</v>
      </c>
      <c r="AN2010" s="43"/>
      <c r="AO2010" s="43" t="s">
        <v>1471</v>
      </c>
      <c r="AP2010" s="23" t="s">
        <v>3124</v>
      </c>
      <c r="AT2010" s="23" t="s">
        <v>11356</v>
      </c>
      <c r="AV2010" s="23" t="n">
        <v>0.0019</v>
      </c>
      <c r="AW2010" s="23" t="s">
        <v>11618</v>
      </c>
      <c r="AX2010" s="23" t="s">
        <v>13702</v>
      </c>
      <c r="AY2010" s="23" t="n">
        <v>50000</v>
      </c>
      <c r="AZ2010" s="23" t="n">
        <v>17</v>
      </c>
      <c r="BA2010" s="23" t="s">
        <v>1465</v>
      </c>
      <c r="BB2010" s="23" t="s">
        <v>11587</v>
      </c>
      <c r="BF2010" s="23" t="s">
        <v>10498</v>
      </c>
      <c r="BG2010" s="1" t="s">
        <v>183</v>
      </c>
    </row>
    <row r="2011" s="23" customFormat="true" ht="12.75" hidden="false" customHeight="false" outlineLevel="0" collapsed="false">
      <c r="A2011" s="23" t="s">
        <v>9101</v>
      </c>
      <c r="B2011" s="23" t="s">
        <v>9102</v>
      </c>
      <c r="C2011" s="40" t="s">
        <v>177</v>
      </c>
      <c r="D2011" s="23" t="s">
        <v>1471</v>
      </c>
      <c r="E2011" s="23" t="s">
        <v>9103</v>
      </c>
      <c r="F2011" s="23" t="s">
        <v>9104</v>
      </c>
      <c r="G2011" s="23" t="n">
        <v>163</v>
      </c>
      <c r="H2011" s="23" t="n">
        <v>3000</v>
      </c>
      <c r="I2011" s="41" t="s">
        <v>188</v>
      </c>
      <c r="K2011" s="23" t="n">
        <v>0</v>
      </c>
      <c r="L2011" s="23" t="n">
        <v>5200</v>
      </c>
      <c r="M2011" s="23" t="n">
        <v>0</v>
      </c>
      <c r="N2011" s="23" t="n">
        <v>0</v>
      </c>
      <c r="O2011" s="23" t="n">
        <f aca="false">K2011+L2011</f>
        <v>5200</v>
      </c>
      <c r="P2011" s="23" t="n">
        <f aca="false">K2011+L2011+M2011+N2011</f>
        <v>5200</v>
      </c>
      <c r="Q2011" s="23" t="n">
        <v>430</v>
      </c>
      <c r="R2011" s="23" t="n">
        <v>354</v>
      </c>
      <c r="S2011" s="23" t="n">
        <v>470</v>
      </c>
      <c r="T2011" s="23" t="n">
        <v>130</v>
      </c>
      <c r="U2011" s="23" t="n">
        <f aca="false">IF(I2011="delivery",O2011-SUM(Q2011+R2011),IF(I2011="PO",P2011-SUM(Q2011:R2011)))</f>
        <v>4416</v>
      </c>
      <c r="V2011" s="43" t="n">
        <v>0.6</v>
      </c>
      <c r="W2011" s="43" t="n">
        <v>0.6</v>
      </c>
      <c r="X2011" s="43" t="n">
        <f aca="false">W2011-V2011</f>
        <v>0</v>
      </c>
      <c r="Y2011" s="43"/>
      <c r="Z2011" s="43"/>
      <c r="AA2011" s="43"/>
      <c r="AB2011" s="43"/>
      <c r="AC2011" s="43" t="s">
        <v>10482</v>
      </c>
      <c r="AD2011" s="43"/>
      <c r="AE2011" s="43"/>
      <c r="AF2011" s="43"/>
      <c r="AG2011" s="43" t="n">
        <v>0.28834</v>
      </c>
      <c r="AH2011" s="43"/>
      <c r="AI2011" s="63"/>
      <c r="AJ2011" s="63"/>
      <c r="AK2011" s="43"/>
      <c r="AL2011" s="43"/>
      <c r="AM2011" s="43" t="s">
        <v>10492</v>
      </c>
      <c r="AN2011" s="43"/>
      <c r="AO2011" s="43" t="s">
        <v>1471</v>
      </c>
      <c r="AP2011" s="23" t="s">
        <v>3124</v>
      </c>
      <c r="AT2011" s="23" t="s">
        <v>10959</v>
      </c>
      <c r="AV2011" s="23" t="n">
        <v>0.28834</v>
      </c>
      <c r="AW2011" s="23" t="s">
        <v>13699</v>
      </c>
      <c r="AX2011" s="23" t="s">
        <v>13703</v>
      </c>
      <c r="AY2011" s="23" t="n">
        <v>3000</v>
      </c>
      <c r="AZ2011" s="23" t="n">
        <v>30</v>
      </c>
      <c r="BA2011" s="23" t="s">
        <v>1465</v>
      </c>
      <c r="BB2011" s="23" t="s">
        <v>13699</v>
      </c>
      <c r="BF2011" s="23" t="s">
        <v>10498</v>
      </c>
      <c r="BG2011" s="1" t="s">
        <v>183</v>
      </c>
    </row>
    <row r="2012" s="23" customFormat="true" ht="12.75" hidden="false" customHeight="false" outlineLevel="0" collapsed="false">
      <c r="A2012" s="23" t="s">
        <v>9105</v>
      </c>
      <c r="B2012" s="23" t="s">
        <v>9106</v>
      </c>
      <c r="C2012" s="40" t="s">
        <v>177</v>
      </c>
      <c r="D2012" s="23" t="s">
        <v>1471</v>
      </c>
      <c r="E2012" s="23" t="s">
        <v>9107</v>
      </c>
      <c r="F2012" s="23" t="s">
        <v>9108</v>
      </c>
      <c r="G2012" s="23" t="n">
        <v>123</v>
      </c>
      <c r="H2012" s="23" t="n">
        <v>10000</v>
      </c>
      <c r="I2012" s="41" t="s">
        <v>180</v>
      </c>
      <c r="K2012" s="23" t="n">
        <v>0</v>
      </c>
      <c r="L2012" s="23" t="n">
        <v>105720</v>
      </c>
      <c r="M2012" s="23" t="n">
        <v>0</v>
      </c>
      <c r="N2012" s="23" t="n">
        <v>0</v>
      </c>
      <c r="O2012" s="23" t="n">
        <f aca="false">K2012+L2012</f>
        <v>105720</v>
      </c>
      <c r="P2012" s="23" t="n">
        <f aca="false">K2012+L2012+M2012+N2012</f>
        <v>105720</v>
      </c>
      <c r="Q2012" s="23" t="n">
        <v>31805</v>
      </c>
      <c r="R2012" s="23" t="n">
        <v>29053</v>
      </c>
      <c r="S2012" s="23" t="n">
        <v>33956</v>
      </c>
      <c r="T2012" s="23" t="n">
        <v>26639</v>
      </c>
      <c r="U2012" s="23" t="n">
        <f aca="false">IF(I2012="delivery",O2012-SUM(Q2012+R2012),IF(I2012="PO",P2012-SUM(Q2012:R2012)))</f>
        <v>44862</v>
      </c>
      <c r="V2012" s="43" t="n">
        <v>0.00043</v>
      </c>
      <c r="W2012" s="43" t="n">
        <v>0.00043</v>
      </c>
      <c r="X2012" s="43" t="n">
        <f aca="false">W2012-V2012</f>
        <v>0</v>
      </c>
      <c r="Y2012" s="43"/>
      <c r="Z2012" s="43"/>
      <c r="AA2012" s="43"/>
      <c r="AB2012" s="43"/>
      <c r="AC2012" s="43" t="s">
        <v>10482</v>
      </c>
      <c r="AD2012" s="43"/>
      <c r="AE2012" s="43"/>
      <c r="AF2012" s="43"/>
      <c r="AG2012" s="43" t="n">
        <v>0.00043</v>
      </c>
      <c r="AH2012" s="43"/>
      <c r="AI2012" s="63"/>
      <c r="AJ2012" s="63"/>
      <c r="AK2012" s="43"/>
      <c r="AL2012" s="43"/>
      <c r="AM2012" s="43" t="s">
        <v>11367</v>
      </c>
      <c r="AN2012" s="43"/>
      <c r="AO2012" s="43" t="s">
        <v>1471</v>
      </c>
      <c r="AP2012" s="23" t="s">
        <v>3124</v>
      </c>
      <c r="AT2012" s="23" t="s">
        <v>11356</v>
      </c>
      <c r="AV2012" s="23" t="n">
        <v>0.00043</v>
      </c>
      <c r="AW2012" s="23" t="s">
        <v>10494</v>
      </c>
      <c r="AX2012" s="23" t="s">
        <v>13704</v>
      </c>
      <c r="AY2012" s="23" t="n">
        <v>10000</v>
      </c>
      <c r="AZ2012" s="23" t="n">
        <v>22</v>
      </c>
      <c r="BA2012" s="23" t="s">
        <v>1465</v>
      </c>
      <c r="BB2012" s="23" t="s">
        <v>10496</v>
      </c>
      <c r="BF2012" s="23" t="s">
        <v>10498</v>
      </c>
      <c r="BG2012" s="1" t="s">
        <v>183</v>
      </c>
    </row>
    <row r="2013" s="23" customFormat="true" ht="12.75" hidden="false" customHeight="false" outlineLevel="0" collapsed="false">
      <c r="A2013" s="23" t="s">
        <v>9109</v>
      </c>
      <c r="B2013" s="23" t="s">
        <v>9110</v>
      </c>
      <c r="C2013" s="40" t="s">
        <v>177</v>
      </c>
      <c r="D2013" s="23" t="s">
        <v>1471</v>
      </c>
      <c r="E2013" s="23" t="s">
        <v>9111</v>
      </c>
      <c r="F2013" s="23" t="s">
        <v>9112</v>
      </c>
      <c r="G2013" s="23" t="n">
        <v>116</v>
      </c>
      <c r="H2013" s="23" t="n">
        <v>10000</v>
      </c>
      <c r="I2013" s="41" t="s">
        <v>180</v>
      </c>
      <c r="K2013" s="23" t="n">
        <v>0</v>
      </c>
      <c r="L2013" s="23" t="n">
        <v>435932</v>
      </c>
      <c r="M2013" s="23" t="n">
        <v>110000</v>
      </c>
      <c r="N2013" s="23" t="n">
        <v>0</v>
      </c>
      <c r="O2013" s="23" t="n">
        <f aca="false">K2013+L2013</f>
        <v>435932</v>
      </c>
      <c r="P2013" s="23" t="n">
        <f aca="false">K2013+L2013+M2013+N2013</f>
        <v>545932</v>
      </c>
      <c r="Q2013" s="23" t="n">
        <v>124173</v>
      </c>
      <c r="R2013" s="23" t="n">
        <v>105508</v>
      </c>
      <c r="S2013" s="23" t="n">
        <v>130507</v>
      </c>
      <c r="T2013" s="23" t="n">
        <v>66906</v>
      </c>
      <c r="U2013" s="23" t="n">
        <f aca="false">IF(I2013="delivery",O2013-SUM(Q2013+R2013),IF(I2013="PO",P2013-SUM(Q2013:R2013)))</f>
        <v>206251</v>
      </c>
      <c r="V2013" s="43" t="n">
        <v>0.00036</v>
      </c>
      <c r="W2013" s="43" t="n">
        <v>0.00036</v>
      </c>
      <c r="X2013" s="43" t="n">
        <f aca="false">W2013-V2013</f>
        <v>0</v>
      </c>
      <c r="Y2013" s="43"/>
      <c r="Z2013" s="43"/>
      <c r="AA2013" s="43" t="n">
        <v>0.0004</v>
      </c>
      <c r="AB2013" s="43"/>
      <c r="AC2013" s="43" t="s">
        <v>10482</v>
      </c>
      <c r="AD2013" s="43"/>
      <c r="AE2013" s="43"/>
      <c r="AF2013" s="43"/>
      <c r="AG2013" s="43" t="n">
        <v>0.00028</v>
      </c>
      <c r="AH2013" s="43"/>
      <c r="AI2013" s="63"/>
      <c r="AJ2013" s="63"/>
      <c r="AK2013" s="43"/>
      <c r="AL2013" s="43"/>
      <c r="AM2013" s="43" t="s">
        <v>10492</v>
      </c>
      <c r="AN2013" s="43"/>
      <c r="AO2013" s="43" t="s">
        <v>1471</v>
      </c>
      <c r="AP2013" s="23" t="s">
        <v>3124</v>
      </c>
      <c r="AT2013" s="23" t="s">
        <v>10493</v>
      </c>
      <c r="AV2013" s="23" t="n">
        <v>0.00028</v>
      </c>
      <c r="AW2013" s="23" t="s">
        <v>10494</v>
      </c>
      <c r="AX2013" s="23" t="s">
        <v>13705</v>
      </c>
      <c r="AY2013" s="23" t="n">
        <v>10000</v>
      </c>
      <c r="AZ2013" s="23" t="n">
        <v>22</v>
      </c>
      <c r="BA2013" s="23" t="s">
        <v>1465</v>
      </c>
      <c r="BB2013" s="23" t="s">
        <v>10496</v>
      </c>
      <c r="BF2013" s="23" t="s">
        <v>10498</v>
      </c>
      <c r="BG2013" s="1" t="s">
        <v>183</v>
      </c>
    </row>
    <row r="2014" s="23" customFormat="true" ht="12.75" hidden="false" customHeight="false" outlineLevel="0" collapsed="false">
      <c r="A2014" s="23" t="s">
        <v>9113</v>
      </c>
      <c r="B2014" s="23" t="s">
        <v>9114</v>
      </c>
      <c r="C2014" s="40" t="s">
        <v>177</v>
      </c>
      <c r="D2014" s="23" t="s">
        <v>1471</v>
      </c>
      <c r="E2014" s="23" t="s">
        <v>9115</v>
      </c>
      <c r="F2014" s="23" t="s">
        <v>9116</v>
      </c>
      <c r="G2014" s="23" t="n">
        <v>116</v>
      </c>
      <c r="H2014" s="23" t="n">
        <v>20000</v>
      </c>
      <c r="I2014" s="41" t="s">
        <v>180</v>
      </c>
      <c r="K2014" s="23" t="n">
        <v>0</v>
      </c>
      <c r="L2014" s="23" t="n">
        <v>117397</v>
      </c>
      <c r="M2014" s="23" t="n">
        <v>20000</v>
      </c>
      <c r="N2014" s="23" t="n">
        <v>0</v>
      </c>
      <c r="O2014" s="23" t="n">
        <f aca="false">K2014+L2014</f>
        <v>117397</v>
      </c>
      <c r="P2014" s="23" t="n">
        <f aca="false">K2014+L2014+M2014+N2014</f>
        <v>137397</v>
      </c>
      <c r="Q2014" s="23" t="n">
        <v>34414</v>
      </c>
      <c r="R2014" s="23" t="n">
        <v>21828</v>
      </c>
      <c r="S2014" s="23" t="n">
        <v>27886</v>
      </c>
      <c r="T2014" s="23" t="n">
        <v>13714</v>
      </c>
      <c r="U2014" s="23" t="n">
        <f aca="false">IF(I2014="delivery",O2014-SUM(Q2014+R2014),IF(I2014="PO",P2014-SUM(Q2014:R2014)))</f>
        <v>61155</v>
      </c>
      <c r="V2014" s="43" t="n">
        <v>0.00115</v>
      </c>
      <c r="W2014" s="43" t="n">
        <v>0.00115</v>
      </c>
      <c r="X2014" s="43" t="n">
        <f aca="false">W2014-V2014</f>
        <v>0</v>
      </c>
      <c r="Y2014" s="43"/>
      <c r="Z2014" s="43"/>
      <c r="AA2014" s="43" t="n">
        <v>0.00062</v>
      </c>
      <c r="AB2014" s="43"/>
      <c r="AC2014" s="43" t="s">
        <v>10482</v>
      </c>
      <c r="AD2014" s="43"/>
      <c r="AE2014" s="43"/>
      <c r="AF2014" s="43"/>
      <c r="AG2014" s="43" t="n">
        <v>0.00115</v>
      </c>
      <c r="AH2014" s="43"/>
      <c r="AI2014" s="63"/>
      <c r="AJ2014" s="63"/>
      <c r="AK2014" s="43"/>
      <c r="AL2014" s="43"/>
      <c r="AM2014" s="43" t="s">
        <v>11367</v>
      </c>
      <c r="AN2014" s="43"/>
      <c r="AO2014" s="43" t="s">
        <v>1471</v>
      </c>
      <c r="AP2014" s="23" t="s">
        <v>3124</v>
      </c>
      <c r="AT2014" s="23" t="s">
        <v>11356</v>
      </c>
      <c r="AV2014" s="23" t="n">
        <v>0.00115</v>
      </c>
      <c r="AW2014" s="23" t="s">
        <v>11608</v>
      </c>
      <c r="AX2014" s="23" t="s">
        <v>13706</v>
      </c>
      <c r="AY2014" s="23" t="s">
        <v>13574</v>
      </c>
      <c r="AZ2014" s="23" t="s">
        <v>11611</v>
      </c>
      <c r="BA2014" s="23" t="s">
        <v>1465</v>
      </c>
      <c r="BB2014" s="23" t="s">
        <v>11612</v>
      </c>
      <c r="BC2014" s="23" t="s">
        <v>13707</v>
      </c>
      <c r="BF2014" s="23" t="s">
        <v>10498</v>
      </c>
      <c r="BG2014" s="1" t="s">
        <v>183</v>
      </c>
    </row>
    <row r="2015" s="23" customFormat="true" ht="12.75" hidden="false" customHeight="false" outlineLevel="0" collapsed="false">
      <c r="A2015" s="23" t="s">
        <v>9117</v>
      </c>
      <c r="B2015" s="23" t="s">
        <v>9118</v>
      </c>
      <c r="C2015" s="40" t="s">
        <v>177</v>
      </c>
      <c r="D2015" s="23" t="s">
        <v>1471</v>
      </c>
      <c r="E2015" s="23" t="s">
        <v>9119</v>
      </c>
      <c r="F2015" s="23" t="s">
        <v>9120</v>
      </c>
      <c r="G2015" s="23" t="n">
        <v>123</v>
      </c>
      <c r="H2015" s="23" t="n">
        <v>10000</v>
      </c>
      <c r="I2015" s="41" t="s">
        <v>180</v>
      </c>
      <c r="K2015" s="23" t="n">
        <v>0</v>
      </c>
      <c r="L2015" s="23" t="n">
        <v>128750</v>
      </c>
      <c r="M2015" s="23" t="n">
        <v>0</v>
      </c>
      <c r="N2015" s="23" t="n">
        <v>0</v>
      </c>
      <c r="O2015" s="23" t="n">
        <f aca="false">K2015+L2015</f>
        <v>128750</v>
      </c>
      <c r="P2015" s="23" t="n">
        <f aca="false">K2015+L2015+M2015+N2015</f>
        <v>128750</v>
      </c>
      <c r="Q2015" s="23" t="n">
        <v>5306</v>
      </c>
      <c r="R2015" s="23" t="n">
        <v>2698</v>
      </c>
      <c r="S2015" s="23" t="n">
        <v>2934</v>
      </c>
      <c r="T2015" s="23" t="n">
        <v>1864</v>
      </c>
      <c r="U2015" s="23" t="n">
        <f aca="false">IF(I2015="delivery",O2015-SUM(Q2015+R2015),IF(I2015="PO",P2015-SUM(Q2015:R2015)))</f>
        <v>120746</v>
      </c>
      <c r="V2015" s="43" t="n">
        <v>0.00068</v>
      </c>
      <c r="W2015" s="43" t="n">
        <v>0.00068</v>
      </c>
      <c r="X2015" s="43" t="n">
        <f aca="false">W2015-V2015</f>
        <v>0</v>
      </c>
      <c r="Y2015" s="43"/>
      <c r="Z2015" s="43"/>
      <c r="AA2015" s="43"/>
      <c r="AB2015" s="43"/>
      <c r="AC2015" s="43" t="s">
        <v>10482</v>
      </c>
      <c r="AD2015" s="43"/>
      <c r="AE2015" s="43"/>
      <c r="AF2015" s="43"/>
      <c r="AG2015" s="43" t="n">
        <v>0.00036</v>
      </c>
      <c r="AH2015" s="43"/>
      <c r="AI2015" s="63"/>
      <c r="AJ2015" s="63"/>
      <c r="AK2015" s="43"/>
      <c r="AL2015" s="43"/>
      <c r="AM2015" s="43" t="s">
        <v>10492</v>
      </c>
      <c r="AN2015" s="43"/>
      <c r="AO2015" s="43" t="s">
        <v>1471</v>
      </c>
      <c r="AP2015" s="23" t="s">
        <v>3124</v>
      </c>
      <c r="AT2015" s="23" t="s">
        <v>11356</v>
      </c>
      <c r="AV2015" s="23" t="n">
        <v>0.00036</v>
      </c>
      <c r="AW2015" s="23" t="s">
        <v>10494</v>
      </c>
      <c r="AX2015" s="23" t="s">
        <v>13708</v>
      </c>
      <c r="AY2015" s="23" t="n">
        <v>10000</v>
      </c>
      <c r="AZ2015" s="23" t="n">
        <v>22</v>
      </c>
      <c r="BA2015" s="23" t="s">
        <v>177</v>
      </c>
      <c r="BB2015" s="23" t="s">
        <v>10496</v>
      </c>
      <c r="BF2015" s="23" t="s">
        <v>10498</v>
      </c>
      <c r="BG2015" s="1" t="s">
        <v>183</v>
      </c>
    </row>
    <row r="2016" s="23" customFormat="true" ht="12.75" hidden="false" customHeight="false" outlineLevel="0" collapsed="false">
      <c r="A2016" s="23" t="s">
        <v>9121</v>
      </c>
      <c r="B2016" s="23" t="s">
        <v>9122</v>
      </c>
      <c r="C2016" s="40" t="s">
        <v>177</v>
      </c>
      <c r="D2016" s="23" t="s">
        <v>1471</v>
      </c>
      <c r="E2016" s="23" t="s">
        <v>9123</v>
      </c>
      <c r="F2016" s="23" t="s">
        <v>9124</v>
      </c>
      <c r="G2016" s="23" t="n">
        <v>116</v>
      </c>
      <c r="H2016" s="23" t="n">
        <v>10000</v>
      </c>
      <c r="I2016" s="41" t="s">
        <v>180</v>
      </c>
      <c r="K2016" s="23" t="n">
        <v>0</v>
      </c>
      <c r="L2016" s="23" t="n">
        <v>73565</v>
      </c>
      <c r="M2016" s="23" t="n">
        <v>0</v>
      </c>
      <c r="N2016" s="23" t="n">
        <v>0</v>
      </c>
      <c r="O2016" s="23" t="n">
        <f aca="false">K2016+L2016</f>
        <v>73565</v>
      </c>
      <c r="P2016" s="23" t="n">
        <f aca="false">K2016+L2016+M2016+N2016</f>
        <v>73565</v>
      </c>
      <c r="Q2016" s="23" t="n">
        <v>4861</v>
      </c>
      <c r="R2016" s="23" t="n">
        <v>4695</v>
      </c>
      <c r="S2016" s="23" t="n">
        <v>5248</v>
      </c>
      <c r="T2016" s="23" t="n">
        <v>2769</v>
      </c>
      <c r="U2016" s="23" t="n">
        <f aca="false">IF(I2016="delivery",O2016-SUM(Q2016+R2016),IF(I2016="PO",P2016-SUM(Q2016:R2016)))</f>
        <v>64009</v>
      </c>
      <c r="V2016" s="43" t="n">
        <v>0.00446</v>
      </c>
      <c r="W2016" s="43" t="n">
        <v>0.00446</v>
      </c>
      <c r="X2016" s="43" t="n">
        <f aca="false">W2016-V2016</f>
        <v>0</v>
      </c>
      <c r="Y2016" s="43"/>
      <c r="Z2016" s="43"/>
      <c r="AA2016" s="43"/>
      <c r="AB2016" s="43"/>
      <c r="AC2016" s="43" t="s">
        <v>10482</v>
      </c>
      <c r="AD2016" s="43"/>
      <c r="AE2016" s="43"/>
      <c r="AF2016" s="43"/>
      <c r="AG2016" s="43" t="n">
        <v>0.00043</v>
      </c>
      <c r="AH2016" s="43"/>
      <c r="AI2016" s="63"/>
      <c r="AJ2016" s="63"/>
      <c r="AK2016" s="43"/>
      <c r="AL2016" s="43"/>
      <c r="AM2016" s="43" t="s">
        <v>10492</v>
      </c>
      <c r="AN2016" s="43"/>
      <c r="AO2016" s="43" t="s">
        <v>1471</v>
      </c>
      <c r="AP2016" s="23" t="s">
        <v>3124</v>
      </c>
      <c r="AT2016" s="23" t="s">
        <v>11356</v>
      </c>
      <c r="AV2016" s="23" t="n">
        <v>0.00043</v>
      </c>
      <c r="AW2016" s="23" t="s">
        <v>10494</v>
      </c>
      <c r="AX2016" s="23" t="s">
        <v>13709</v>
      </c>
      <c r="AY2016" s="23" t="n">
        <v>10000</v>
      </c>
      <c r="AZ2016" s="23" t="n">
        <v>22</v>
      </c>
      <c r="BA2016" s="23" t="s">
        <v>1465</v>
      </c>
      <c r="BB2016" s="23" t="s">
        <v>10496</v>
      </c>
      <c r="BF2016" s="23" t="s">
        <v>10498</v>
      </c>
      <c r="BG2016" s="1" t="s">
        <v>183</v>
      </c>
    </row>
    <row r="2017" s="23" customFormat="true" ht="12.75" hidden="false" customHeight="false" outlineLevel="0" collapsed="false">
      <c r="A2017" s="23" t="s">
        <v>9125</v>
      </c>
      <c r="B2017" s="23" t="s">
        <v>9126</v>
      </c>
      <c r="C2017" s="40" t="s">
        <v>177</v>
      </c>
      <c r="D2017" s="23" t="s">
        <v>1471</v>
      </c>
      <c r="E2017" s="23" t="s">
        <v>9127</v>
      </c>
      <c r="F2017" s="23" t="s">
        <v>9128</v>
      </c>
      <c r="G2017" s="23" t="n">
        <v>116</v>
      </c>
      <c r="H2017" s="23" t="n">
        <v>10000</v>
      </c>
      <c r="I2017" s="41" t="s">
        <v>180</v>
      </c>
      <c r="K2017" s="23" t="n">
        <v>0</v>
      </c>
      <c r="L2017" s="23" t="n">
        <v>67566</v>
      </c>
      <c r="M2017" s="23" t="n">
        <v>0</v>
      </c>
      <c r="N2017" s="23" t="n">
        <v>0</v>
      </c>
      <c r="O2017" s="23" t="n">
        <f aca="false">K2017+L2017</f>
        <v>67566</v>
      </c>
      <c r="P2017" s="23" t="n">
        <f aca="false">K2017+L2017+M2017+N2017</f>
        <v>67566</v>
      </c>
      <c r="Q2017" s="23" t="n">
        <v>17365</v>
      </c>
      <c r="R2017" s="23" t="n">
        <v>9451</v>
      </c>
      <c r="S2017" s="23" t="n">
        <v>13315</v>
      </c>
      <c r="T2017" s="23" t="n">
        <v>5645</v>
      </c>
      <c r="U2017" s="23" t="n">
        <f aca="false">IF(I2017="delivery",O2017-SUM(Q2017+R2017),IF(I2017="PO",P2017-SUM(Q2017:R2017)))</f>
        <v>40750</v>
      </c>
      <c r="V2017" s="43" t="n">
        <v>0.00062</v>
      </c>
      <c r="W2017" s="43" t="n">
        <v>0.00062</v>
      </c>
      <c r="X2017" s="43" t="n">
        <f aca="false">W2017-V2017</f>
        <v>0</v>
      </c>
      <c r="Y2017" s="43"/>
      <c r="Z2017" s="43"/>
      <c r="AA2017" s="43"/>
      <c r="AB2017" s="43"/>
      <c r="AC2017" s="43" t="s">
        <v>10482</v>
      </c>
      <c r="AD2017" s="43"/>
      <c r="AE2017" s="43"/>
      <c r="AF2017" s="43"/>
      <c r="AG2017" s="43" t="n">
        <v>0.00028</v>
      </c>
      <c r="AH2017" s="43"/>
      <c r="AI2017" s="63"/>
      <c r="AJ2017" s="63"/>
      <c r="AK2017" s="43"/>
      <c r="AL2017" s="43"/>
      <c r="AM2017" s="43" t="s">
        <v>10492</v>
      </c>
      <c r="AN2017" s="43"/>
      <c r="AO2017" s="43" t="s">
        <v>1471</v>
      </c>
      <c r="AP2017" s="23" t="s">
        <v>3124</v>
      </c>
      <c r="AT2017" s="23" t="s">
        <v>10493</v>
      </c>
      <c r="AV2017" s="23" t="n">
        <v>0.00028</v>
      </c>
      <c r="AW2017" s="23" t="s">
        <v>10494</v>
      </c>
      <c r="AX2017" s="23" t="s">
        <v>13710</v>
      </c>
      <c r="AY2017" s="23" t="n">
        <v>10000</v>
      </c>
      <c r="AZ2017" s="23" t="n">
        <v>22</v>
      </c>
      <c r="BA2017" s="23" t="s">
        <v>1465</v>
      </c>
      <c r="BB2017" s="23" t="s">
        <v>10496</v>
      </c>
      <c r="BF2017" s="23" t="s">
        <v>10498</v>
      </c>
      <c r="BG2017" s="1" t="s">
        <v>183</v>
      </c>
    </row>
    <row r="2018" s="23" customFormat="true" ht="12.75" hidden="false" customHeight="false" outlineLevel="0" collapsed="false">
      <c r="A2018" s="23" t="s">
        <v>9129</v>
      </c>
      <c r="B2018" s="23" t="s">
        <v>9130</v>
      </c>
      <c r="C2018" s="40" t="s">
        <v>177</v>
      </c>
      <c r="D2018" s="23" t="s">
        <v>1471</v>
      </c>
      <c r="E2018" s="23" t="s">
        <v>9131</v>
      </c>
      <c r="F2018" s="23" t="s">
        <v>9132</v>
      </c>
      <c r="G2018" s="23" t="n">
        <v>48</v>
      </c>
      <c r="H2018" s="23" t="n">
        <v>10000</v>
      </c>
      <c r="I2018" s="41" t="s">
        <v>188</v>
      </c>
      <c r="K2018" s="23" t="n">
        <v>0</v>
      </c>
      <c r="L2018" s="23" t="n">
        <v>21335</v>
      </c>
      <c r="M2018" s="23" t="n">
        <v>0</v>
      </c>
      <c r="N2018" s="23" t="n">
        <v>0</v>
      </c>
      <c r="O2018" s="23" t="n">
        <f aca="false">K2018+L2018</f>
        <v>21335</v>
      </c>
      <c r="P2018" s="23" t="n">
        <f aca="false">K2018+L2018+M2018+N2018</f>
        <v>21335</v>
      </c>
      <c r="Q2018" s="23" t="n">
        <v>430</v>
      </c>
      <c r="R2018" s="23" t="n">
        <v>354</v>
      </c>
      <c r="S2018" s="23" t="n">
        <v>470</v>
      </c>
      <c r="T2018" s="23" t="n">
        <v>130</v>
      </c>
      <c r="U2018" s="23" t="n">
        <f aca="false">IF(I2018="delivery",O2018-SUM(Q2018+R2018),IF(I2018="PO",P2018-SUM(Q2018:R2018)))</f>
        <v>20551</v>
      </c>
      <c r="V2018" s="43" t="n">
        <v>0.00495</v>
      </c>
      <c r="W2018" s="43" t="n">
        <v>0.00495</v>
      </c>
      <c r="X2018" s="43" t="n">
        <f aca="false">W2018-V2018</f>
        <v>0</v>
      </c>
      <c r="Y2018" s="43"/>
      <c r="Z2018" s="43"/>
      <c r="AA2018" s="43"/>
      <c r="AB2018" s="43"/>
      <c r="AC2018" s="43" t="s">
        <v>10482</v>
      </c>
      <c r="AD2018" s="43"/>
      <c r="AE2018" s="43"/>
      <c r="AF2018" s="43"/>
      <c r="AG2018" s="43" t="n">
        <v>0.0007</v>
      </c>
      <c r="AH2018" s="43"/>
      <c r="AI2018" s="63"/>
      <c r="AJ2018" s="63"/>
      <c r="AK2018" s="43"/>
      <c r="AL2018" s="43"/>
      <c r="AM2018" s="43" t="s">
        <v>10492</v>
      </c>
      <c r="AN2018" s="43"/>
      <c r="AO2018" s="43" t="s">
        <v>1471</v>
      </c>
      <c r="AP2018" s="23" t="s">
        <v>3124</v>
      </c>
      <c r="AT2018" s="23" t="s">
        <v>10959</v>
      </c>
      <c r="AV2018" s="23" t="n">
        <v>0.0007</v>
      </c>
      <c r="AW2018" s="23" t="s">
        <v>13564</v>
      </c>
      <c r="AX2018" s="23" t="s">
        <v>13711</v>
      </c>
      <c r="AY2018" s="23" t="n">
        <v>10000</v>
      </c>
      <c r="AZ2018" s="23" t="n">
        <v>7</v>
      </c>
      <c r="BA2018" s="23" t="s">
        <v>1465</v>
      </c>
      <c r="BB2018" s="23" t="s">
        <v>13564</v>
      </c>
      <c r="BF2018" s="23" t="s">
        <v>10498</v>
      </c>
      <c r="BG2018" s="1" t="s">
        <v>183</v>
      </c>
    </row>
    <row r="2019" s="23" customFormat="true" ht="12.75" hidden="false" customHeight="false" outlineLevel="0" collapsed="false">
      <c r="A2019" s="23" t="s">
        <v>9133</v>
      </c>
      <c r="B2019" s="23" t="s">
        <v>9134</v>
      </c>
      <c r="C2019" s="40" t="s">
        <v>177</v>
      </c>
      <c r="D2019" s="23" t="s">
        <v>1471</v>
      </c>
      <c r="E2019" s="23" t="s">
        <v>9135</v>
      </c>
      <c r="F2019" s="23" t="s">
        <v>9136</v>
      </c>
      <c r="G2019" s="23" t="n">
        <v>116</v>
      </c>
      <c r="H2019" s="23" t="n">
        <v>10000</v>
      </c>
      <c r="I2019" s="41" t="s">
        <v>180</v>
      </c>
      <c r="K2019" s="23" t="n">
        <v>0</v>
      </c>
      <c r="L2019" s="23" t="n">
        <v>10054</v>
      </c>
      <c r="M2019" s="23" t="n">
        <v>30000</v>
      </c>
      <c r="N2019" s="23" t="n">
        <v>0</v>
      </c>
      <c r="O2019" s="23" t="n">
        <f aca="false">K2019+L2019</f>
        <v>10054</v>
      </c>
      <c r="P2019" s="23" t="n">
        <f aca="false">K2019+L2019+M2019+N2019</f>
        <v>40054</v>
      </c>
      <c r="Q2019" s="23" t="n">
        <v>12242</v>
      </c>
      <c r="R2019" s="23" t="n">
        <v>10842</v>
      </c>
      <c r="S2019" s="23" t="n">
        <v>12462</v>
      </c>
      <c r="T2019" s="23" t="n">
        <v>6231</v>
      </c>
      <c r="U2019" s="23" t="n">
        <f aca="false">IF(I2019="delivery",O2019-SUM(Q2019+R2019),IF(I2019="PO",P2019-SUM(Q2019:R2019)))</f>
        <v>-13030</v>
      </c>
      <c r="V2019" s="43" t="n">
        <v>0.00053</v>
      </c>
      <c r="W2019" s="43" t="n">
        <v>0.00036</v>
      </c>
      <c r="X2019" s="43" t="n">
        <f aca="false">W2019-V2019</f>
        <v>-0.00017</v>
      </c>
      <c r="Y2019" s="43"/>
      <c r="Z2019" s="43"/>
      <c r="AA2019" s="43"/>
      <c r="AB2019" s="43"/>
      <c r="AC2019" s="43" t="s">
        <v>10482</v>
      </c>
      <c r="AD2019" s="43"/>
      <c r="AE2019" s="43"/>
      <c r="AF2019" s="43"/>
      <c r="AG2019" s="43" t="n">
        <v>0.00028</v>
      </c>
      <c r="AH2019" s="43"/>
      <c r="AI2019" s="63"/>
      <c r="AJ2019" s="63"/>
      <c r="AK2019" s="43"/>
      <c r="AL2019" s="43"/>
      <c r="AM2019" s="43" t="s">
        <v>10492</v>
      </c>
      <c r="AN2019" s="43"/>
      <c r="AO2019" s="43" t="s">
        <v>1471</v>
      </c>
      <c r="AP2019" s="23" t="s">
        <v>3124</v>
      </c>
      <c r="AT2019" s="23" t="s">
        <v>10493</v>
      </c>
      <c r="AV2019" s="23" t="n">
        <v>0.00028</v>
      </c>
      <c r="AW2019" s="23" t="s">
        <v>10494</v>
      </c>
      <c r="AX2019" s="23" t="s">
        <v>13712</v>
      </c>
      <c r="AY2019" s="23" t="n">
        <v>10000</v>
      </c>
      <c r="AZ2019" s="23" t="n">
        <v>22</v>
      </c>
      <c r="BA2019" s="23" t="s">
        <v>1465</v>
      </c>
      <c r="BB2019" s="23" t="s">
        <v>10496</v>
      </c>
      <c r="BF2019" s="23" t="s">
        <v>10498</v>
      </c>
      <c r="BG2019" s="1" t="s">
        <v>183</v>
      </c>
    </row>
    <row r="2020" s="23" customFormat="true" ht="12.75" hidden="false" customHeight="false" outlineLevel="0" collapsed="false">
      <c r="A2020" s="23" t="s">
        <v>9137</v>
      </c>
      <c r="B2020" s="23" t="s">
        <v>9138</v>
      </c>
      <c r="C2020" s="40" t="s">
        <v>177</v>
      </c>
      <c r="D2020" s="23" t="s">
        <v>1471</v>
      </c>
      <c r="E2020" s="23" t="s">
        <v>9139</v>
      </c>
      <c r="F2020" s="23" t="s">
        <v>9140</v>
      </c>
      <c r="G2020" s="23" t="n">
        <v>116</v>
      </c>
      <c r="H2020" s="23" t="n">
        <v>10000</v>
      </c>
      <c r="I2020" s="41" t="s">
        <v>180</v>
      </c>
      <c r="K2020" s="23" t="n">
        <v>0</v>
      </c>
      <c r="L2020" s="23" t="n">
        <v>11057</v>
      </c>
      <c r="M2020" s="23" t="n">
        <v>0</v>
      </c>
      <c r="N2020" s="23" t="n">
        <v>0</v>
      </c>
      <c r="O2020" s="23" t="n">
        <f aca="false">K2020+L2020</f>
        <v>11057</v>
      </c>
      <c r="P2020" s="23" t="n">
        <f aca="false">K2020+L2020+M2020+N2020</f>
        <v>11057</v>
      </c>
      <c r="Q2020" s="23" t="n">
        <v>2236</v>
      </c>
      <c r="R2020" s="23" t="n">
        <v>1562</v>
      </c>
      <c r="S2020" s="23" t="n">
        <v>2134</v>
      </c>
      <c r="T2020" s="23" t="n">
        <v>595</v>
      </c>
      <c r="U2020" s="23" t="n">
        <f aca="false">IF(I2020="delivery",O2020-SUM(Q2020+R2020),IF(I2020="PO",P2020-SUM(Q2020:R2020)))</f>
        <v>7259</v>
      </c>
      <c r="V2020" s="43" t="n">
        <v>0.00495</v>
      </c>
      <c r="W2020" s="43" t="n">
        <v>0.00495</v>
      </c>
      <c r="X2020" s="43" t="n">
        <f aca="false">W2020-V2020</f>
        <v>0</v>
      </c>
      <c r="Y2020" s="43"/>
      <c r="Z2020" s="43"/>
      <c r="AA2020" s="43"/>
      <c r="AB2020" s="43"/>
      <c r="AC2020" s="43" t="s">
        <v>10482</v>
      </c>
      <c r="AD2020" s="43"/>
      <c r="AE2020" s="43"/>
      <c r="AF2020" s="43"/>
      <c r="AG2020" s="43" t="n">
        <v>0.00036</v>
      </c>
      <c r="AH2020" s="43"/>
      <c r="AI2020" s="63"/>
      <c r="AJ2020" s="63"/>
      <c r="AK2020" s="43"/>
      <c r="AL2020" s="43"/>
      <c r="AM2020" s="43" t="s">
        <v>10492</v>
      </c>
      <c r="AN2020" s="43"/>
      <c r="AO2020" s="43" t="s">
        <v>1471</v>
      </c>
      <c r="AP2020" s="23" t="s">
        <v>3124</v>
      </c>
      <c r="AT2020" s="23" t="s">
        <v>11356</v>
      </c>
      <c r="AV2020" s="23" t="n">
        <v>0.00036</v>
      </c>
      <c r="AW2020" s="23" t="s">
        <v>10494</v>
      </c>
      <c r="AX2020" s="23" t="s">
        <v>13713</v>
      </c>
      <c r="AY2020" s="23" t="n">
        <v>10000</v>
      </c>
      <c r="AZ2020" s="23" t="n">
        <v>22</v>
      </c>
      <c r="BA2020" s="23" t="s">
        <v>177</v>
      </c>
      <c r="BB2020" s="23" t="s">
        <v>10496</v>
      </c>
      <c r="BF2020" s="23" t="s">
        <v>10498</v>
      </c>
      <c r="BG2020" s="1" t="s">
        <v>183</v>
      </c>
    </row>
    <row r="2021" s="23" customFormat="true" ht="12.75" hidden="false" customHeight="false" outlineLevel="0" collapsed="false">
      <c r="A2021" s="23" t="s">
        <v>9141</v>
      </c>
      <c r="B2021" s="23" t="s">
        <v>9142</v>
      </c>
      <c r="C2021" s="40" t="s">
        <v>177</v>
      </c>
      <c r="D2021" s="23" t="s">
        <v>1471</v>
      </c>
      <c r="E2021" s="23" t="s">
        <v>9143</v>
      </c>
      <c r="F2021" s="23" t="s">
        <v>9144</v>
      </c>
      <c r="G2021" s="23" t="n">
        <v>123</v>
      </c>
      <c r="H2021" s="23" t="n">
        <v>10000</v>
      </c>
      <c r="I2021" s="41" t="s">
        <v>188</v>
      </c>
      <c r="K2021" s="23" t="n">
        <v>0</v>
      </c>
      <c r="L2021" s="23" t="n">
        <v>7844</v>
      </c>
      <c r="M2021" s="23" t="n">
        <v>0</v>
      </c>
      <c r="N2021" s="23" t="n">
        <v>0</v>
      </c>
      <c r="O2021" s="23" t="n">
        <f aca="false">K2021+L2021</f>
        <v>7844</v>
      </c>
      <c r="P2021" s="23" t="n">
        <f aca="false">K2021+L2021+M2021+N2021</f>
        <v>7844</v>
      </c>
      <c r="Q2021" s="23" t="n">
        <v>0</v>
      </c>
      <c r="R2021" s="23" t="n">
        <v>0</v>
      </c>
      <c r="S2021" s="23" t="n">
        <v>0</v>
      </c>
      <c r="T2021" s="23" t="n">
        <v>0</v>
      </c>
      <c r="U2021" s="23" t="n">
        <f aca="false">IF(I2021="delivery",O2021-SUM(Q2021+R2021),IF(I2021="PO",P2021-SUM(Q2021:R2021)))</f>
        <v>7844</v>
      </c>
      <c r="V2021" s="43" t="n">
        <v>0.006</v>
      </c>
      <c r="W2021" s="43" t="n">
        <v>0.006</v>
      </c>
      <c r="X2021" s="43" t="n">
        <f aca="false">W2021-V2021</f>
        <v>0</v>
      </c>
      <c r="Y2021" s="43"/>
      <c r="Z2021" s="43"/>
      <c r="AA2021" s="43"/>
      <c r="AB2021" s="43"/>
      <c r="AC2021" s="43" t="s">
        <v>10482</v>
      </c>
      <c r="AD2021" s="43"/>
      <c r="AE2021" s="43"/>
      <c r="AF2021" s="43"/>
      <c r="AG2021" s="43" t="n">
        <v>0.00028</v>
      </c>
      <c r="AH2021" s="43"/>
      <c r="AI2021" s="63"/>
      <c r="AJ2021" s="63"/>
      <c r="AK2021" s="43"/>
      <c r="AL2021" s="43"/>
      <c r="AM2021" s="43" t="s">
        <v>10492</v>
      </c>
      <c r="AN2021" s="43"/>
      <c r="AO2021" s="43" t="s">
        <v>1471</v>
      </c>
      <c r="AP2021" s="23" t="s">
        <v>3124</v>
      </c>
      <c r="AT2021" s="23" t="s">
        <v>10493</v>
      </c>
      <c r="AV2021" s="23" t="n">
        <v>0.00028</v>
      </c>
      <c r="AW2021" s="23" t="s">
        <v>10494</v>
      </c>
      <c r="AX2021" s="23" t="s">
        <v>13714</v>
      </c>
      <c r="AY2021" s="23" t="n">
        <v>10000</v>
      </c>
      <c r="AZ2021" s="23" t="n">
        <v>20</v>
      </c>
      <c r="BA2021" s="23" t="s">
        <v>1465</v>
      </c>
      <c r="BB2021" s="23" t="s">
        <v>10496</v>
      </c>
      <c r="BF2021" s="23" t="s">
        <v>10498</v>
      </c>
      <c r="BG2021" s="1" t="s">
        <v>183</v>
      </c>
    </row>
    <row r="2022" s="23" customFormat="true" ht="12.75" hidden="false" customHeight="false" outlineLevel="0" collapsed="false">
      <c r="A2022" s="23" t="s">
        <v>9145</v>
      </c>
      <c r="B2022" s="23" t="s">
        <v>9146</v>
      </c>
      <c r="C2022" s="40" t="s">
        <v>177</v>
      </c>
      <c r="D2022" s="23" t="s">
        <v>1471</v>
      </c>
      <c r="E2022" s="23" t="s">
        <v>9147</v>
      </c>
      <c r="F2022" s="23" t="s">
        <v>9148</v>
      </c>
      <c r="G2022" s="23" t="n">
        <v>95</v>
      </c>
      <c r="H2022" s="23" t="n">
        <v>10000</v>
      </c>
      <c r="I2022" s="41" t="s">
        <v>180</v>
      </c>
      <c r="K2022" s="23" t="n">
        <v>0</v>
      </c>
      <c r="L2022" s="23" t="n">
        <v>23997</v>
      </c>
      <c r="M2022" s="23" t="n">
        <v>0</v>
      </c>
      <c r="N2022" s="23" t="n">
        <v>0</v>
      </c>
      <c r="O2022" s="23" t="n">
        <f aca="false">K2022+L2022</f>
        <v>23997</v>
      </c>
      <c r="P2022" s="23" t="n">
        <f aca="false">K2022+L2022+M2022+N2022</f>
        <v>23997</v>
      </c>
      <c r="Q2022" s="23" t="n">
        <v>2859</v>
      </c>
      <c r="R2022" s="23" t="n">
        <v>5421</v>
      </c>
      <c r="S2022" s="23" t="n">
        <v>5437</v>
      </c>
      <c r="T2022" s="23" t="n">
        <v>3096</v>
      </c>
      <c r="U2022" s="23" t="n">
        <f aca="false">IF(I2022="delivery",O2022-SUM(Q2022+R2022),IF(I2022="PO",P2022-SUM(Q2022:R2022)))</f>
        <v>15717</v>
      </c>
      <c r="V2022" s="43" t="n">
        <v>0.00055</v>
      </c>
      <c r="W2022" s="43" t="n">
        <v>0.00055</v>
      </c>
      <c r="X2022" s="43" t="n">
        <f aca="false">W2022-V2022</f>
        <v>0</v>
      </c>
      <c r="Y2022" s="43"/>
      <c r="Z2022" s="43"/>
      <c r="AA2022" s="43"/>
      <c r="AB2022" s="43"/>
      <c r="AC2022" s="43" t="s">
        <v>10482</v>
      </c>
      <c r="AD2022" s="43"/>
      <c r="AE2022" s="43"/>
      <c r="AF2022" s="43"/>
      <c r="AG2022" s="43" t="n">
        <v>0.00036</v>
      </c>
      <c r="AH2022" s="43"/>
      <c r="AI2022" s="63"/>
      <c r="AJ2022" s="63"/>
      <c r="AK2022" s="43"/>
      <c r="AL2022" s="43"/>
      <c r="AM2022" s="43" t="s">
        <v>10492</v>
      </c>
      <c r="AN2022" s="43"/>
      <c r="AO2022" s="43" t="s">
        <v>1471</v>
      </c>
      <c r="AP2022" s="23" t="s">
        <v>3124</v>
      </c>
      <c r="AT2022" s="23" t="s">
        <v>11356</v>
      </c>
      <c r="AV2022" s="23" t="n">
        <v>0.00036</v>
      </c>
      <c r="AW2022" s="23" t="s">
        <v>10494</v>
      </c>
      <c r="AX2022" s="23" t="s">
        <v>13715</v>
      </c>
      <c r="AY2022" s="23" t="n">
        <v>10000</v>
      </c>
      <c r="AZ2022" s="23" t="n">
        <v>22</v>
      </c>
      <c r="BA2022" s="23" t="s">
        <v>177</v>
      </c>
      <c r="BB2022" s="23" t="s">
        <v>10496</v>
      </c>
      <c r="BF2022" s="23" t="s">
        <v>10498</v>
      </c>
      <c r="BG2022" s="1" t="s">
        <v>183</v>
      </c>
    </row>
    <row r="2023" s="23" customFormat="true" ht="12.75" hidden="false" customHeight="false" outlineLevel="0" collapsed="false">
      <c r="A2023" s="23" t="s">
        <v>9149</v>
      </c>
      <c r="B2023" s="23" t="s">
        <v>9150</v>
      </c>
      <c r="C2023" s="40" t="s">
        <v>177</v>
      </c>
      <c r="D2023" s="23" t="s">
        <v>1471</v>
      </c>
      <c r="E2023" s="23" t="s">
        <v>9151</v>
      </c>
      <c r="F2023" s="23" t="s">
        <v>9152</v>
      </c>
      <c r="G2023" s="23" t="n">
        <v>123</v>
      </c>
      <c r="H2023" s="23" t="n">
        <v>10000</v>
      </c>
      <c r="I2023" s="41" t="s">
        <v>180</v>
      </c>
      <c r="K2023" s="23" t="n">
        <v>0</v>
      </c>
      <c r="L2023" s="23" t="n">
        <v>12374</v>
      </c>
      <c r="M2023" s="23" t="n">
        <v>0</v>
      </c>
      <c r="N2023" s="23" t="n">
        <v>0</v>
      </c>
      <c r="O2023" s="23" t="n">
        <f aca="false">K2023+L2023</f>
        <v>12374</v>
      </c>
      <c r="P2023" s="23" t="n">
        <f aca="false">K2023+L2023+M2023+N2023</f>
        <v>12374</v>
      </c>
      <c r="Q2023" s="23" t="n">
        <v>3464</v>
      </c>
      <c r="R2023" s="23" t="n">
        <v>8209</v>
      </c>
      <c r="S2023" s="23" t="n">
        <v>7900</v>
      </c>
      <c r="T2023" s="23" t="n">
        <v>13375</v>
      </c>
      <c r="U2023" s="23" t="n">
        <f aca="false">IF(I2023="delivery",O2023-SUM(Q2023+R2023),IF(I2023="PO",P2023-SUM(Q2023:R2023)))</f>
        <v>701</v>
      </c>
      <c r="V2023" s="43" t="n">
        <v>0.00446</v>
      </c>
      <c r="W2023" s="43" t="n">
        <v>0.00446</v>
      </c>
      <c r="X2023" s="43" t="n">
        <f aca="false">W2023-V2023</f>
        <v>0</v>
      </c>
      <c r="Y2023" s="43"/>
      <c r="Z2023" s="43"/>
      <c r="AA2023" s="43"/>
      <c r="AB2023" s="43"/>
      <c r="AC2023" s="43" t="s">
        <v>10482</v>
      </c>
      <c r="AD2023" s="43"/>
      <c r="AE2023" s="43"/>
      <c r="AF2023" s="43"/>
      <c r="AG2023" s="43" t="n">
        <v>0.00036</v>
      </c>
      <c r="AH2023" s="43"/>
      <c r="AI2023" s="63"/>
      <c r="AJ2023" s="63"/>
      <c r="AK2023" s="43"/>
      <c r="AL2023" s="43"/>
      <c r="AM2023" s="43" t="s">
        <v>10492</v>
      </c>
      <c r="AN2023" s="43"/>
      <c r="AO2023" s="43" t="s">
        <v>1471</v>
      </c>
      <c r="AP2023" s="23" t="s">
        <v>3124</v>
      </c>
      <c r="AT2023" s="23" t="s">
        <v>11356</v>
      </c>
      <c r="AV2023" s="23" t="n">
        <v>0.00036</v>
      </c>
      <c r="AW2023" s="23" t="s">
        <v>10494</v>
      </c>
      <c r="AX2023" s="23" t="s">
        <v>13716</v>
      </c>
      <c r="AY2023" s="23" t="n">
        <v>10000</v>
      </c>
      <c r="AZ2023" s="23" t="n">
        <v>22</v>
      </c>
      <c r="BA2023" s="23" t="s">
        <v>177</v>
      </c>
      <c r="BB2023" s="23" t="s">
        <v>10496</v>
      </c>
      <c r="BF2023" s="23" t="s">
        <v>10498</v>
      </c>
      <c r="BG2023" s="1" t="s">
        <v>183</v>
      </c>
    </row>
    <row r="2024" s="23" customFormat="true" ht="12.75" hidden="false" customHeight="false" outlineLevel="0" collapsed="false">
      <c r="A2024" s="23" t="s">
        <v>9153</v>
      </c>
      <c r="B2024" s="23" t="s">
        <v>9154</v>
      </c>
      <c r="C2024" s="40" t="s">
        <v>177</v>
      </c>
      <c r="D2024" s="23" t="s">
        <v>1471</v>
      </c>
      <c r="E2024" s="23" t="s">
        <v>9155</v>
      </c>
      <c r="F2024" s="23" t="s">
        <v>9156</v>
      </c>
      <c r="G2024" s="23" t="n">
        <v>116</v>
      </c>
      <c r="H2024" s="23" t="n">
        <v>10000</v>
      </c>
      <c r="I2024" s="41" t="s">
        <v>180</v>
      </c>
      <c r="K2024" s="23" t="n">
        <v>0</v>
      </c>
      <c r="L2024" s="23" t="n">
        <v>107956</v>
      </c>
      <c r="M2024" s="23" t="n">
        <v>0</v>
      </c>
      <c r="N2024" s="23" t="n">
        <v>0</v>
      </c>
      <c r="O2024" s="23" t="n">
        <f aca="false">K2024+L2024</f>
        <v>107956</v>
      </c>
      <c r="P2024" s="23" t="n">
        <f aca="false">K2024+L2024+M2024+N2024</f>
        <v>107956</v>
      </c>
      <c r="Q2024" s="23" t="n">
        <v>519</v>
      </c>
      <c r="R2024" s="23" t="n">
        <v>216</v>
      </c>
      <c r="S2024" s="23" t="n">
        <v>280</v>
      </c>
      <c r="T2024" s="23" t="n">
        <v>134</v>
      </c>
      <c r="U2024" s="23" t="n">
        <f aca="false">IF(I2024="delivery",O2024-SUM(Q2024+R2024),IF(I2024="PO",P2024-SUM(Q2024:R2024)))</f>
        <v>107221</v>
      </c>
      <c r="V2024" s="43" t="n">
        <v>0.00068</v>
      </c>
      <c r="W2024" s="43" t="n">
        <v>0.00068</v>
      </c>
      <c r="X2024" s="43" t="n">
        <f aca="false">W2024-V2024</f>
        <v>0</v>
      </c>
      <c r="Y2024" s="43"/>
      <c r="Z2024" s="43"/>
      <c r="AA2024" s="43"/>
      <c r="AB2024" s="43"/>
      <c r="AC2024" s="43" t="s">
        <v>10482</v>
      </c>
      <c r="AD2024" s="43"/>
      <c r="AE2024" s="43"/>
      <c r="AF2024" s="43"/>
      <c r="AG2024" s="43" t="n">
        <v>0.00036</v>
      </c>
      <c r="AH2024" s="43"/>
      <c r="AI2024" s="63"/>
      <c r="AJ2024" s="63"/>
      <c r="AK2024" s="43"/>
      <c r="AL2024" s="43"/>
      <c r="AM2024" s="43" t="s">
        <v>10492</v>
      </c>
      <c r="AN2024" s="43"/>
      <c r="AO2024" s="43" t="s">
        <v>1471</v>
      </c>
      <c r="AP2024" s="23" t="s">
        <v>3124</v>
      </c>
      <c r="AT2024" s="23" t="s">
        <v>11356</v>
      </c>
      <c r="AV2024" s="23" t="n">
        <v>0.00036</v>
      </c>
      <c r="AW2024" s="23" t="s">
        <v>10494</v>
      </c>
      <c r="AX2024" s="23" t="s">
        <v>13717</v>
      </c>
      <c r="AY2024" s="23" t="n">
        <v>10000</v>
      </c>
      <c r="AZ2024" s="23" t="n">
        <v>22</v>
      </c>
      <c r="BA2024" s="23" t="s">
        <v>177</v>
      </c>
      <c r="BB2024" s="23" t="s">
        <v>10496</v>
      </c>
      <c r="BF2024" s="23" t="s">
        <v>10498</v>
      </c>
      <c r="BG2024" s="1" t="s">
        <v>183</v>
      </c>
    </row>
    <row r="2025" s="23" customFormat="true" ht="12.75" hidden="false" customHeight="false" outlineLevel="0" collapsed="false">
      <c r="A2025" s="23" t="s">
        <v>9157</v>
      </c>
      <c r="B2025" s="23" t="s">
        <v>9158</v>
      </c>
      <c r="C2025" s="40" t="s">
        <v>177</v>
      </c>
      <c r="D2025" s="23" t="s">
        <v>1471</v>
      </c>
      <c r="E2025" s="23" t="s">
        <v>9159</v>
      </c>
      <c r="F2025" s="23" t="s">
        <v>9160</v>
      </c>
      <c r="G2025" s="23" t="n">
        <v>83</v>
      </c>
      <c r="H2025" s="23" t="n">
        <v>10000</v>
      </c>
      <c r="I2025" s="41" t="s">
        <v>180</v>
      </c>
      <c r="K2025" s="23" t="n">
        <v>0</v>
      </c>
      <c r="L2025" s="23" t="n">
        <v>13835</v>
      </c>
      <c r="M2025" s="23" t="n">
        <v>0</v>
      </c>
      <c r="N2025" s="23" t="n">
        <v>0</v>
      </c>
      <c r="O2025" s="23" t="n">
        <f aca="false">K2025+L2025</f>
        <v>13835</v>
      </c>
      <c r="P2025" s="23" t="n">
        <f aca="false">K2025+L2025+M2025+N2025</f>
        <v>13835</v>
      </c>
      <c r="Q2025" s="23" t="n">
        <v>1210</v>
      </c>
      <c r="R2025" s="23" t="n">
        <v>3474</v>
      </c>
      <c r="S2025" s="23" t="n">
        <v>2917</v>
      </c>
      <c r="T2025" s="23" t="n">
        <v>2078</v>
      </c>
      <c r="U2025" s="23" t="n">
        <f aca="false">IF(I2025="delivery",O2025-SUM(Q2025+R2025),IF(I2025="PO",P2025-SUM(Q2025:R2025)))</f>
        <v>9151</v>
      </c>
      <c r="V2025" s="43" t="n">
        <v>0.05301</v>
      </c>
      <c r="W2025" s="43" t="n">
        <v>0.05301</v>
      </c>
      <c r="X2025" s="43" t="n">
        <f aca="false">W2025-V2025</f>
        <v>0</v>
      </c>
      <c r="Y2025" s="43"/>
      <c r="Z2025" s="43"/>
      <c r="AA2025" s="43"/>
      <c r="AB2025" s="43"/>
      <c r="AC2025" s="43" t="s">
        <v>10482</v>
      </c>
      <c r="AD2025" s="43"/>
      <c r="AE2025" s="43"/>
      <c r="AF2025" s="43"/>
      <c r="AG2025" s="43" t="n">
        <v>0.018</v>
      </c>
      <c r="AH2025" s="43"/>
      <c r="AI2025" s="63"/>
      <c r="AJ2025" s="63"/>
      <c r="AK2025" s="43"/>
      <c r="AL2025" s="43"/>
      <c r="AM2025" s="43" t="s">
        <v>10492</v>
      </c>
      <c r="AN2025" s="43"/>
      <c r="AO2025" s="43" t="s">
        <v>1471</v>
      </c>
      <c r="AP2025" s="23" t="s">
        <v>3124</v>
      </c>
      <c r="AT2025" s="23" t="s">
        <v>11356</v>
      </c>
      <c r="AV2025" s="23" t="n">
        <v>0.018</v>
      </c>
      <c r="AW2025" s="23" t="s">
        <v>10494</v>
      </c>
      <c r="AX2025" s="23" t="s">
        <v>13718</v>
      </c>
      <c r="AY2025" s="23" t="n">
        <v>10000</v>
      </c>
      <c r="AZ2025" s="23" t="n">
        <v>4</v>
      </c>
      <c r="BA2025" s="23" t="s">
        <v>177</v>
      </c>
      <c r="BB2025" s="23" t="s">
        <v>10496</v>
      </c>
      <c r="BF2025" s="23" t="s">
        <v>10498</v>
      </c>
      <c r="BG2025" s="1" t="s">
        <v>183</v>
      </c>
    </row>
    <row r="2026" s="23" customFormat="true" ht="12.75" hidden="false" customHeight="false" outlineLevel="0" collapsed="false">
      <c r="A2026" s="23" t="s">
        <v>9161</v>
      </c>
      <c r="B2026" s="23" t="s">
        <v>9162</v>
      </c>
      <c r="C2026" s="40" t="s">
        <v>177</v>
      </c>
      <c r="D2026" s="23" t="s">
        <v>1471</v>
      </c>
      <c r="E2026" s="23" t="s">
        <v>9163</v>
      </c>
      <c r="F2026" s="23" t="s">
        <v>9164</v>
      </c>
      <c r="G2026" s="23" t="n">
        <v>116</v>
      </c>
      <c r="H2026" s="23" t="n">
        <v>1000</v>
      </c>
      <c r="I2026" s="41" t="s">
        <v>188</v>
      </c>
      <c r="K2026" s="23" t="n">
        <v>0</v>
      </c>
      <c r="L2026" s="23" t="n">
        <v>38682</v>
      </c>
      <c r="M2026" s="23" t="n">
        <v>0</v>
      </c>
      <c r="N2026" s="23" t="n">
        <v>0</v>
      </c>
      <c r="O2026" s="23" t="n">
        <f aca="false">K2026+L2026</f>
        <v>38682</v>
      </c>
      <c r="P2026" s="23" t="n">
        <f aca="false">K2026+L2026+M2026+N2026</f>
        <v>38682</v>
      </c>
      <c r="Q2026" s="23" t="n">
        <v>2909</v>
      </c>
      <c r="R2026" s="23" t="n">
        <v>1000</v>
      </c>
      <c r="S2026" s="23" t="n">
        <v>2206</v>
      </c>
      <c r="T2026" s="23" t="n">
        <v>2028</v>
      </c>
      <c r="U2026" s="23" t="n">
        <f aca="false">IF(I2026="delivery",O2026-SUM(Q2026+R2026),IF(I2026="PO",P2026-SUM(Q2026:R2026)))</f>
        <v>34773</v>
      </c>
      <c r="V2026" s="43" t="n">
        <v>0.0003</v>
      </c>
      <c r="W2026" s="43" t="n">
        <v>0.0003</v>
      </c>
      <c r="X2026" s="43" t="n">
        <f aca="false">W2026-V2026</f>
        <v>0</v>
      </c>
      <c r="Y2026" s="43"/>
      <c r="Z2026" s="43"/>
      <c r="AA2026" s="43"/>
      <c r="AB2026" s="43"/>
      <c r="AC2026" s="43" t="s">
        <v>10482</v>
      </c>
      <c r="AD2026" s="43"/>
      <c r="AE2026" s="43"/>
      <c r="AF2026" s="43"/>
      <c r="AG2026" s="43" t="n">
        <v>0.0003</v>
      </c>
      <c r="AH2026" s="43"/>
      <c r="AI2026" s="63"/>
      <c r="AJ2026" s="63"/>
      <c r="AK2026" s="43"/>
      <c r="AL2026" s="43"/>
      <c r="AM2026" s="43" t="s">
        <v>11367</v>
      </c>
      <c r="AN2026" s="43"/>
      <c r="AO2026" s="43" t="s">
        <v>1471</v>
      </c>
      <c r="AP2026" s="23" t="s">
        <v>3124</v>
      </c>
      <c r="AT2026" s="23" t="s">
        <v>10959</v>
      </c>
      <c r="AV2026" s="23" t="n">
        <v>0.0003</v>
      </c>
      <c r="AW2026" s="23" t="s">
        <v>13564</v>
      </c>
      <c r="AX2026" s="23" t="s">
        <v>13719</v>
      </c>
      <c r="AY2026" s="23" t="n">
        <v>1000</v>
      </c>
      <c r="AZ2026" s="23" t="n">
        <v>29</v>
      </c>
      <c r="BA2026" s="23" t="s">
        <v>1465</v>
      </c>
      <c r="BB2026" s="23" t="s">
        <v>13564</v>
      </c>
      <c r="BF2026" s="23" t="s">
        <v>10498</v>
      </c>
      <c r="BG2026" s="1" t="s">
        <v>183</v>
      </c>
    </row>
    <row r="2027" s="23" customFormat="true" ht="12.75" hidden="false" customHeight="false" outlineLevel="0" collapsed="false">
      <c r="A2027" s="23" t="s">
        <v>9165</v>
      </c>
      <c r="B2027" s="23" t="s">
        <v>9166</v>
      </c>
      <c r="C2027" s="40" t="s">
        <v>177</v>
      </c>
      <c r="D2027" s="23" t="s">
        <v>1471</v>
      </c>
      <c r="E2027" s="23" t="s">
        <v>9167</v>
      </c>
      <c r="F2027" s="23" t="s">
        <v>9168</v>
      </c>
      <c r="G2027" s="23" t="n">
        <v>116</v>
      </c>
      <c r="H2027" s="23" t="n">
        <v>10000</v>
      </c>
      <c r="I2027" s="41" t="s">
        <v>180</v>
      </c>
      <c r="K2027" s="23" t="n">
        <v>0</v>
      </c>
      <c r="L2027" s="23" t="n">
        <v>34581</v>
      </c>
      <c r="M2027" s="23" t="n">
        <v>0</v>
      </c>
      <c r="N2027" s="23" t="n">
        <v>0</v>
      </c>
      <c r="O2027" s="23" t="n">
        <f aca="false">K2027+L2027</f>
        <v>34581</v>
      </c>
      <c r="P2027" s="23" t="n">
        <f aca="false">K2027+L2027+M2027+N2027</f>
        <v>34581</v>
      </c>
      <c r="Q2027" s="23" t="n">
        <v>6959</v>
      </c>
      <c r="R2027" s="23" t="n">
        <v>3406</v>
      </c>
      <c r="S2027" s="23" t="n">
        <v>3661</v>
      </c>
      <c r="T2027" s="23" t="n">
        <v>1736</v>
      </c>
      <c r="U2027" s="23" t="n">
        <f aca="false">IF(I2027="delivery",O2027-SUM(Q2027+R2027),IF(I2027="PO",P2027-SUM(Q2027:R2027)))</f>
        <v>24216</v>
      </c>
      <c r="V2027" s="43" t="n">
        <v>0.00077</v>
      </c>
      <c r="W2027" s="43" t="n">
        <v>0.00077</v>
      </c>
      <c r="X2027" s="43" t="n">
        <f aca="false">W2027-V2027</f>
        <v>0</v>
      </c>
      <c r="Y2027" s="43"/>
      <c r="Z2027" s="43"/>
      <c r="AA2027" s="43"/>
      <c r="AB2027" s="43"/>
      <c r="AC2027" s="43" t="s">
        <v>10482</v>
      </c>
      <c r="AD2027" s="43"/>
      <c r="AE2027" s="43"/>
      <c r="AF2027" s="43"/>
      <c r="AG2027" s="43" t="n">
        <v>0.00036</v>
      </c>
      <c r="AH2027" s="43"/>
      <c r="AI2027" s="63"/>
      <c r="AJ2027" s="63"/>
      <c r="AK2027" s="43"/>
      <c r="AL2027" s="43"/>
      <c r="AM2027" s="43" t="s">
        <v>10492</v>
      </c>
      <c r="AN2027" s="43"/>
      <c r="AO2027" s="43" t="s">
        <v>1471</v>
      </c>
      <c r="AP2027" s="23" t="s">
        <v>3124</v>
      </c>
      <c r="AT2027" s="23" t="s">
        <v>11356</v>
      </c>
      <c r="AV2027" s="23" t="n">
        <v>0.00036</v>
      </c>
      <c r="AW2027" s="23" t="s">
        <v>10494</v>
      </c>
      <c r="AX2027" s="23" t="s">
        <v>13720</v>
      </c>
      <c r="AY2027" s="23" t="n">
        <v>10000</v>
      </c>
      <c r="AZ2027" s="23" t="n">
        <v>22</v>
      </c>
      <c r="BA2027" s="23" t="s">
        <v>177</v>
      </c>
      <c r="BB2027" s="23" t="s">
        <v>10496</v>
      </c>
      <c r="BF2027" s="23" t="s">
        <v>10498</v>
      </c>
      <c r="BG2027" s="1" t="s">
        <v>183</v>
      </c>
    </row>
    <row r="2028" s="23" customFormat="true" ht="12.75" hidden="false" customHeight="false" outlineLevel="0" collapsed="false">
      <c r="A2028" s="23" t="s">
        <v>9169</v>
      </c>
      <c r="B2028" s="23" t="s">
        <v>9170</v>
      </c>
      <c r="C2028" s="40" t="s">
        <v>177</v>
      </c>
      <c r="D2028" s="23" t="s">
        <v>1471</v>
      </c>
      <c r="E2028" s="23" t="s">
        <v>9171</v>
      </c>
      <c r="F2028" s="23" t="s">
        <v>9172</v>
      </c>
      <c r="G2028" s="23" t="n">
        <v>95</v>
      </c>
      <c r="H2028" s="23" t="n">
        <v>10000</v>
      </c>
      <c r="I2028" s="41" t="s">
        <v>180</v>
      </c>
      <c r="K2028" s="23" t="n">
        <v>0</v>
      </c>
      <c r="L2028" s="23" t="n">
        <v>114102</v>
      </c>
      <c r="M2028" s="23" t="n">
        <v>0</v>
      </c>
      <c r="N2028" s="23" t="n">
        <v>0</v>
      </c>
      <c r="O2028" s="23" t="n">
        <f aca="false">K2028+L2028</f>
        <v>114102</v>
      </c>
      <c r="P2028" s="23" t="n">
        <f aca="false">K2028+L2028+M2028+N2028</f>
        <v>114102</v>
      </c>
      <c r="Q2028" s="23" t="n">
        <v>11017</v>
      </c>
      <c r="R2028" s="23" t="n">
        <v>6507</v>
      </c>
      <c r="S2028" s="23" t="n">
        <v>9583</v>
      </c>
      <c r="T2028" s="23" t="n">
        <v>4618</v>
      </c>
      <c r="U2028" s="23" t="n">
        <f aca="false">IF(I2028="delivery",O2028-SUM(Q2028+R2028),IF(I2028="PO",P2028-SUM(Q2028:R2028)))</f>
        <v>96578</v>
      </c>
      <c r="V2028" s="43" t="n">
        <v>0.0017</v>
      </c>
      <c r="W2028" s="43" t="n">
        <v>0.0017</v>
      </c>
      <c r="X2028" s="43" t="n">
        <f aca="false">W2028-V2028</f>
        <v>0</v>
      </c>
      <c r="Y2028" s="43"/>
      <c r="Z2028" s="43"/>
      <c r="AA2028" s="43"/>
      <c r="AB2028" s="43"/>
      <c r="AC2028" s="43" t="s">
        <v>10482</v>
      </c>
      <c r="AD2028" s="43"/>
      <c r="AE2028" s="43"/>
      <c r="AF2028" s="43"/>
      <c r="AG2028" s="43" t="n">
        <v>0.00043</v>
      </c>
      <c r="AH2028" s="43"/>
      <c r="AI2028" s="63"/>
      <c r="AJ2028" s="63"/>
      <c r="AK2028" s="43"/>
      <c r="AL2028" s="43"/>
      <c r="AM2028" s="43" t="s">
        <v>10492</v>
      </c>
      <c r="AN2028" s="43"/>
      <c r="AO2028" s="43" t="s">
        <v>1471</v>
      </c>
      <c r="AP2028" s="23" t="s">
        <v>3124</v>
      </c>
      <c r="AT2028" s="23" t="s">
        <v>11356</v>
      </c>
      <c r="AV2028" s="23" t="n">
        <v>0.00043</v>
      </c>
      <c r="AW2028" s="23" t="s">
        <v>10494</v>
      </c>
      <c r="AX2028" s="23" t="s">
        <v>13721</v>
      </c>
      <c r="AY2028" s="23" t="n">
        <v>10000</v>
      </c>
      <c r="AZ2028" s="23" t="n">
        <v>22</v>
      </c>
      <c r="BA2028" s="23" t="s">
        <v>1465</v>
      </c>
      <c r="BB2028" s="23" t="s">
        <v>10496</v>
      </c>
      <c r="BF2028" s="23" t="s">
        <v>10498</v>
      </c>
      <c r="BG2028" s="1" t="s">
        <v>183</v>
      </c>
    </row>
    <row r="2029" s="23" customFormat="true" ht="12.75" hidden="false" customHeight="false" outlineLevel="0" collapsed="false">
      <c r="A2029" s="23" t="s">
        <v>9173</v>
      </c>
      <c r="B2029" s="23" t="s">
        <v>9174</v>
      </c>
      <c r="C2029" s="40" t="s">
        <v>177</v>
      </c>
      <c r="D2029" s="23" t="s">
        <v>1471</v>
      </c>
      <c r="E2029" s="23" t="s">
        <v>9175</v>
      </c>
      <c r="F2029" s="23" t="s">
        <v>9176</v>
      </c>
      <c r="G2029" s="23" t="n">
        <v>116</v>
      </c>
      <c r="H2029" s="23" t="n">
        <v>10000</v>
      </c>
      <c r="I2029" s="41" t="s">
        <v>180</v>
      </c>
      <c r="K2029" s="23" t="n">
        <v>0</v>
      </c>
      <c r="L2029" s="23" t="n">
        <v>28524</v>
      </c>
      <c r="M2029" s="23" t="n">
        <v>0</v>
      </c>
      <c r="N2029" s="23" t="n">
        <v>0</v>
      </c>
      <c r="O2029" s="23" t="n">
        <f aca="false">K2029+L2029</f>
        <v>28524</v>
      </c>
      <c r="P2029" s="23" t="n">
        <f aca="false">K2029+L2029+M2029+N2029</f>
        <v>28524</v>
      </c>
      <c r="Q2029" s="23" t="n">
        <v>11063</v>
      </c>
      <c r="R2029" s="23" t="n">
        <v>5799</v>
      </c>
      <c r="S2029" s="23" t="n">
        <v>6075</v>
      </c>
      <c r="T2029" s="23" t="n">
        <v>3677</v>
      </c>
      <c r="U2029" s="23" t="n">
        <f aca="false">IF(I2029="delivery",O2029-SUM(Q2029+R2029),IF(I2029="PO",P2029-SUM(Q2029:R2029)))</f>
        <v>11662</v>
      </c>
      <c r="V2029" s="43" t="n">
        <v>0.0017</v>
      </c>
      <c r="W2029" s="43" t="n">
        <v>0.0017</v>
      </c>
      <c r="X2029" s="43" t="n">
        <f aca="false">W2029-V2029</f>
        <v>0</v>
      </c>
      <c r="Y2029" s="43"/>
      <c r="Z2029" s="43"/>
      <c r="AA2029" s="43"/>
      <c r="AB2029" s="43"/>
      <c r="AC2029" s="43" t="s">
        <v>10482</v>
      </c>
      <c r="AD2029" s="43"/>
      <c r="AE2029" s="43"/>
      <c r="AF2029" s="43"/>
      <c r="AG2029" s="43" t="n">
        <v>0.00036</v>
      </c>
      <c r="AH2029" s="43"/>
      <c r="AI2029" s="63"/>
      <c r="AJ2029" s="63"/>
      <c r="AK2029" s="43"/>
      <c r="AL2029" s="43"/>
      <c r="AM2029" s="43" t="s">
        <v>10492</v>
      </c>
      <c r="AN2029" s="43"/>
      <c r="AO2029" s="43" t="s">
        <v>1471</v>
      </c>
      <c r="AP2029" s="23" t="s">
        <v>3124</v>
      </c>
      <c r="AT2029" s="23" t="s">
        <v>11356</v>
      </c>
      <c r="AV2029" s="23" t="n">
        <v>0.00036</v>
      </c>
      <c r="AW2029" s="23" t="s">
        <v>10494</v>
      </c>
      <c r="AX2029" s="23" t="s">
        <v>13722</v>
      </c>
      <c r="AY2029" s="23" t="n">
        <v>10000</v>
      </c>
      <c r="AZ2029" s="23" t="n">
        <v>22</v>
      </c>
      <c r="BA2029" s="23" t="s">
        <v>177</v>
      </c>
      <c r="BB2029" s="23" t="s">
        <v>10496</v>
      </c>
      <c r="BF2029" s="23" t="s">
        <v>10498</v>
      </c>
      <c r="BG2029" s="1" t="s">
        <v>183</v>
      </c>
    </row>
    <row r="2030" s="23" customFormat="true" ht="12.75" hidden="false" customHeight="false" outlineLevel="0" collapsed="false">
      <c r="A2030" s="23" t="s">
        <v>9177</v>
      </c>
      <c r="B2030" s="23" t="s">
        <v>9178</v>
      </c>
      <c r="C2030" s="40" t="s">
        <v>177</v>
      </c>
      <c r="D2030" s="23" t="s">
        <v>1471</v>
      </c>
      <c r="E2030" s="23" t="s">
        <v>9179</v>
      </c>
      <c r="F2030" s="23" t="s">
        <v>9180</v>
      </c>
      <c r="G2030" s="23" t="n">
        <v>116</v>
      </c>
      <c r="H2030" s="23" t="n">
        <v>10000</v>
      </c>
      <c r="I2030" s="41" t="s">
        <v>180</v>
      </c>
      <c r="K2030" s="23" t="n">
        <v>0</v>
      </c>
      <c r="L2030" s="23" t="n">
        <v>39116</v>
      </c>
      <c r="M2030" s="23" t="n">
        <v>20000</v>
      </c>
      <c r="N2030" s="23" t="n">
        <v>40000</v>
      </c>
      <c r="O2030" s="23" t="n">
        <f aca="false">K2030+L2030</f>
        <v>39116</v>
      </c>
      <c r="P2030" s="23" t="n">
        <f aca="false">K2030+L2030+M2030+N2030</f>
        <v>99116</v>
      </c>
      <c r="Q2030" s="23" t="n">
        <v>15056</v>
      </c>
      <c r="R2030" s="23" t="n">
        <v>15920</v>
      </c>
      <c r="S2030" s="23" t="n">
        <v>21337</v>
      </c>
      <c r="T2030" s="23" t="n">
        <v>13329</v>
      </c>
      <c r="U2030" s="23" t="n">
        <f aca="false">IF(I2030="delivery",O2030-SUM(Q2030+R2030),IF(I2030="PO",P2030-SUM(Q2030:R2030)))</f>
        <v>8140</v>
      </c>
      <c r="V2030" s="43" t="n">
        <v>0.00061</v>
      </c>
      <c r="W2030" s="43" t="n">
        <v>0.00061</v>
      </c>
      <c r="X2030" s="43" t="n">
        <f aca="false">W2030-V2030</f>
        <v>0</v>
      </c>
      <c r="Y2030" s="43"/>
      <c r="Z2030" s="43"/>
      <c r="AA2030" s="43"/>
      <c r="AB2030" s="43"/>
      <c r="AC2030" s="43" t="s">
        <v>10482</v>
      </c>
      <c r="AD2030" s="43"/>
      <c r="AE2030" s="43"/>
      <c r="AF2030" s="43"/>
      <c r="AG2030" s="43" t="n">
        <v>0.00036</v>
      </c>
      <c r="AH2030" s="43"/>
      <c r="AI2030" s="63"/>
      <c r="AJ2030" s="63"/>
      <c r="AK2030" s="43"/>
      <c r="AL2030" s="43"/>
      <c r="AM2030" s="43" t="s">
        <v>10492</v>
      </c>
      <c r="AN2030" s="43"/>
      <c r="AO2030" s="43" t="s">
        <v>1471</v>
      </c>
      <c r="AP2030" s="23" t="s">
        <v>3124</v>
      </c>
      <c r="AT2030" s="23" t="s">
        <v>11356</v>
      </c>
      <c r="AV2030" s="23" t="n">
        <v>0.00036</v>
      </c>
      <c r="AW2030" s="23" t="s">
        <v>10494</v>
      </c>
      <c r="AX2030" s="23" t="s">
        <v>13723</v>
      </c>
      <c r="AY2030" s="23" t="n">
        <v>10000</v>
      </c>
      <c r="AZ2030" s="23" t="n">
        <v>2</v>
      </c>
      <c r="BA2030" s="23" t="s">
        <v>177</v>
      </c>
      <c r="BB2030" s="23" t="s">
        <v>10496</v>
      </c>
      <c r="BF2030" s="23" t="s">
        <v>10498</v>
      </c>
      <c r="BG2030" s="1" t="s">
        <v>183</v>
      </c>
    </row>
    <row r="2031" s="23" customFormat="true" ht="12.75" hidden="false" customHeight="false" outlineLevel="0" collapsed="false">
      <c r="A2031" s="23" t="s">
        <v>9181</v>
      </c>
      <c r="B2031" s="23" t="s">
        <v>9182</v>
      </c>
      <c r="C2031" s="40" t="s">
        <v>177</v>
      </c>
      <c r="D2031" s="23" t="s">
        <v>1471</v>
      </c>
      <c r="E2031" s="23" t="s">
        <v>9183</v>
      </c>
      <c r="F2031" s="23" t="s">
        <v>9184</v>
      </c>
      <c r="G2031" s="23" t="n">
        <v>116</v>
      </c>
      <c r="H2031" s="23" t="n">
        <v>30000</v>
      </c>
      <c r="I2031" s="41" t="s">
        <v>180</v>
      </c>
      <c r="K2031" s="23" t="n">
        <v>0</v>
      </c>
      <c r="L2031" s="23" t="n">
        <v>265850</v>
      </c>
      <c r="M2031" s="23" t="n">
        <v>70000</v>
      </c>
      <c r="N2031" s="23" t="n">
        <v>0</v>
      </c>
      <c r="O2031" s="23" t="n">
        <f aca="false">K2031+L2031</f>
        <v>265850</v>
      </c>
      <c r="P2031" s="23" t="n">
        <f aca="false">K2031+L2031+M2031+N2031</f>
        <v>335850</v>
      </c>
      <c r="Q2031" s="23" t="n">
        <v>122076</v>
      </c>
      <c r="R2031" s="23" t="n">
        <v>81583</v>
      </c>
      <c r="S2031" s="23" t="n">
        <v>91121</v>
      </c>
      <c r="T2031" s="23" t="n">
        <v>59905</v>
      </c>
      <c r="U2031" s="23" t="n">
        <f aca="false">IF(I2031="delivery",O2031-SUM(Q2031+R2031),IF(I2031="PO",P2031-SUM(Q2031:R2031)))</f>
        <v>62191</v>
      </c>
      <c r="V2031" s="43" t="n">
        <v>0.0014</v>
      </c>
      <c r="W2031" s="43" t="n">
        <v>0.0014</v>
      </c>
      <c r="X2031" s="43" t="n">
        <f aca="false">W2031-V2031</f>
        <v>0</v>
      </c>
      <c r="Y2031" s="43"/>
      <c r="Z2031" s="43"/>
      <c r="AA2031" s="43" t="n">
        <v>0.00141</v>
      </c>
      <c r="AB2031" s="43"/>
      <c r="AC2031" s="43" t="s">
        <v>10482</v>
      </c>
      <c r="AD2031" s="43"/>
      <c r="AE2031" s="43"/>
      <c r="AF2031" s="43"/>
      <c r="AG2031" s="43" t="n">
        <v>0.0014</v>
      </c>
      <c r="AH2031" s="43"/>
      <c r="AI2031" s="63"/>
      <c r="AJ2031" s="63"/>
      <c r="AK2031" s="43"/>
      <c r="AL2031" s="43"/>
      <c r="AM2031" s="43" t="s">
        <v>11367</v>
      </c>
      <c r="AN2031" s="43"/>
      <c r="AO2031" s="43" t="s">
        <v>1471</v>
      </c>
      <c r="AP2031" s="23" t="s">
        <v>3124</v>
      </c>
      <c r="AT2031" s="23" t="s">
        <v>11356</v>
      </c>
      <c r="AV2031" s="23" t="n">
        <v>0.0014</v>
      </c>
      <c r="AW2031" s="23" t="s">
        <v>11618</v>
      </c>
      <c r="AX2031" s="23" t="s">
        <v>13724</v>
      </c>
      <c r="AY2031" s="23" t="n">
        <v>20000</v>
      </c>
      <c r="AZ2031" s="23" t="n">
        <v>14</v>
      </c>
      <c r="BA2031" s="23" t="s">
        <v>1465</v>
      </c>
      <c r="BB2031" s="23" t="s">
        <v>11587</v>
      </c>
      <c r="BF2031" s="23" t="s">
        <v>10498</v>
      </c>
      <c r="BG2031" s="1" t="s">
        <v>183</v>
      </c>
    </row>
    <row r="2032" s="23" customFormat="true" ht="12.75" hidden="false" customHeight="false" outlineLevel="0" collapsed="false">
      <c r="A2032" s="23" t="s">
        <v>9185</v>
      </c>
      <c r="B2032" s="23" t="s">
        <v>9186</v>
      </c>
      <c r="C2032" s="40" t="s">
        <v>177</v>
      </c>
      <c r="D2032" s="23" t="s">
        <v>1471</v>
      </c>
      <c r="E2032" s="23" t="s">
        <v>9187</v>
      </c>
      <c r="F2032" s="23" t="s">
        <v>9188</v>
      </c>
      <c r="G2032" s="23" t="n">
        <v>116</v>
      </c>
      <c r="H2032" s="23" t="n">
        <v>10000</v>
      </c>
      <c r="I2032" s="41" t="s">
        <v>180</v>
      </c>
      <c r="K2032" s="23" t="n">
        <v>0</v>
      </c>
      <c r="L2032" s="23" t="n">
        <v>76682</v>
      </c>
      <c r="M2032" s="23" t="n">
        <v>0</v>
      </c>
      <c r="N2032" s="23" t="n">
        <v>0</v>
      </c>
      <c r="O2032" s="23" t="n">
        <f aca="false">K2032+L2032</f>
        <v>76682</v>
      </c>
      <c r="P2032" s="23" t="n">
        <f aca="false">K2032+L2032+M2032+N2032</f>
        <v>76682</v>
      </c>
      <c r="Q2032" s="23" t="n">
        <v>3078</v>
      </c>
      <c r="R2032" s="23" t="n">
        <v>13707</v>
      </c>
      <c r="S2032" s="23" t="n">
        <v>15355</v>
      </c>
      <c r="T2032" s="23" t="n">
        <v>9163</v>
      </c>
      <c r="U2032" s="23" t="n">
        <f aca="false">IF(I2032="delivery",O2032-SUM(Q2032+R2032),IF(I2032="PO",P2032-SUM(Q2032:R2032)))</f>
        <v>59897</v>
      </c>
      <c r="V2032" s="43" t="n">
        <v>0.00062</v>
      </c>
      <c r="W2032" s="43" t="n">
        <v>0.00062</v>
      </c>
      <c r="X2032" s="43" t="n">
        <f aca="false">W2032-V2032</f>
        <v>0</v>
      </c>
      <c r="Y2032" s="43"/>
      <c r="Z2032" s="43"/>
      <c r="AA2032" s="43"/>
      <c r="AB2032" s="43"/>
      <c r="AC2032" s="43" t="s">
        <v>10482</v>
      </c>
      <c r="AD2032" s="43"/>
      <c r="AE2032" s="43"/>
      <c r="AF2032" s="43"/>
      <c r="AG2032" s="43" t="n">
        <v>0.00036</v>
      </c>
      <c r="AH2032" s="43"/>
      <c r="AI2032" s="63"/>
      <c r="AJ2032" s="63"/>
      <c r="AK2032" s="43"/>
      <c r="AL2032" s="43"/>
      <c r="AM2032" s="43" t="s">
        <v>10492</v>
      </c>
      <c r="AN2032" s="43"/>
      <c r="AO2032" s="43" t="s">
        <v>1471</v>
      </c>
      <c r="AP2032" s="23" t="s">
        <v>3124</v>
      </c>
      <c r="AT2032" s="23" t="s">
        <v>11356</v>
      </c>
      <c r="AV2032" s="23" t="n">
        <v>0.00036</v>
      </c>
      <c r="AW2032" s="23" t="s">
        <v>10494</v>
      </c>
      <c r="AX2032" s="23" t="s">
        <v>13725</v>
      </c>
      <c r="AY2032" s="23" t="n">
        <v>10000</v>
      </c>
      <c r="AZ2032" s="23" t="n">
        <v>22</v>
      </c>
      <c r="BA2032" s="23" t="s">
        <v>177</v>
      </c>
      <c r="BB2032" s="23" t="s">
        <v>10496</v>
      </c>
      <c r="BF2032" s="23" t="s">
        <v>10498</v>
      </c>
      <c r="BG2032" s="1" t="s">
        <v>183</v>
      </c>
    </row>
    <row r="2033" s="23" customFormat="true" ht="12.75" hidden="false" customHeight="false" outlineLevel="0" collapsed="false">
      <c r="A2033" s="23" t="s">
        <v>9189</v>
      </c>
      <c r="B2033" s="23" t="s">
        <v>9190</v>
      </c>
      <c r="C2033" s="40" t="s">
        <v>177</v>
      </c>
      <c r="D2033" s="23" t="s">
        <v>1471</v>
      </c>
      <c r="E2033" s="23" t="s">
        <v>9191</v>
      </c>
      <c r="F2033" s="23" t="s">
        <v>9192</v>
      </c>
      <c r="G2033" s="23" t="n">
        <v>123</v>
      </c>
      <c r="H2033" s="23" t="n">
        <v>10000</v>
      </c>
      <c r="I2033" s="41" t="s">
        <v>180</v>
      </c>
      <c r="K2033" s="23" t="n">
        <v>0</v>
      </c>
      <c r="L2033" s="23" t="n">
        <v>68588</v>
      </c>
      <c r="M2033" s="23" t="n">
        <v>0</v>
      </c>
      <c r="N2033" s="23" t="n">
        <v>0</v>
      </c>
      <c r="O2033" s="23" t="n">
        <f aca="false">K2033+L2033</f>
        <v>68588</v>
      </c>
      <c r="P2033" s="23" t="n">
        <f aca="false">K2033+L2033+M2033+N2033</f>
        <v>68588</v>
      </c>
      <c r="Q2033" s="23" t="n">
        <v>678</v>
      </c>
      <c r="R2033" s="23" t="n">
        <v>796</v>
      </c>
      <c r="S2033" s="23" t="n">
        <v>818</v>
      </c>
      <c r="T2033" s="23" t="n">
        <v>464</v>
      </c>
      <c r="U2033" s="23" t="n">
        <f aca="false">IF(I2033="delivery",O2033-SUM(Q2033+R2033),IF(I2033="PO",P2033-SUM(Q2033:R2033)))</f>
        <v>67114</v>
      </c>
      <c r="V2033" s="43" t="n">
        <v>0.00068</v>
      </c>
      <c r="W2033" s="43" t="n">
        <v>0.00068</v>
      </c>
      <c r="X2033" s="43" t="n">
        <f aca="false">W2033-V2033</f>
        <v>0</v>
      </c>
      <c r="Y2033" s="43"/>
      <c r="Z2033" s="43"/>
      <c r="AA2033" s="43"/>
      <c r="AB2033" s="43"/>
      <c r="AC2033" s="43" t="s">
        <v>10482</v>
      </c>
      <c r="AD2033" s="43"/>
      <c r="AE2033" s="43"/>
      <c r="AF2033" s="43"/>
      <c r="AG2033" s="43" t="n">
        <v>0.00036</v>
      </c>
      <c r="AH2033" s="43"/>
      <c r="AI2033" s="63"/>
      <c r="AJ2033" s="63"/>
      <c r="AK2033" s="43"/>
      <c r="AL2033" s="43"/>
      <c r="AM2033" s="43" t="s">
        <v>10492</v>
      </c>
      <c r="AN2033" s="43"/>
      <c r="AO2033" s="43" t="s">
        <v>1471</v>
      </c>
      <c r="AP2033" s="23" t="s">
        <v>3124</v>
      </c>
      <c r="AT2033" s="23" t="s">
        <v>11356</v>
      </c>
      <c r="AV2033" s="23" t="n">
        <v>0.00036</v>
      </c>
      <c r="AW2033" s="23" t="s">
        <v>10494</v>
      </c>
      <c r="AX2033" s="23" t="s">
        <v>13726</v>
      </c>
      <c r="AY2033" s="23" t="n">
        <v>10000</v>
      </c>
      <c r="AZ2033" s="23" t="n">
        <v>22</v>
      </c>
      <c r="BA2033" s="23" t="s">
        <v>177</v>
      </c>
      <c r="BB2033" s="23" t="s">
        <v>10496</v>
      </c>
      <c r="BF2033" s="23" t="s">
        <v>10498</v>
      </c>
      <c r="BG2033" s="1" t="s">
        <v>183</v>
      </c>
    </row>
    <row r="2034" s="23" customFormat="true" ht="12.75" hidden="false" customHeight="false" outlineLevel="0" collapsed="false">
      <c r="A2034" s="23" t="s">
        <v>9193</v>
      </c>
      <c r="B2034" s="23" t="s">
        <v>9194</v>
      </c>
      <c r="C2034" s="40" t="s">
        <v>177</v>
      </c>
      <c r="D2034" s="23" t="s">
        <v>1471</v>
      </c>
      <c r="E2034" s="23" t="s">
        <v>9195</v>
      </c>
      <c r="F2034" s="23" t="s">
        <v>9196</v>
      </c>
      <c r="G2034" s="23" t="n">
        <v>95</v>
      </c>
      <c r="H2034" s="23" t="n">
        <v>10000</v>
      </c>
      <c r="I2034" s="41" t="s">
        <v>180</v>
      </c>
      <c r="K2034" s="23" t="n">
        <v>0</v>
      </c>
      <c r="L2034" s="23" t="n">
        <v>37434</v>
      </c>
      <c r="M2034" s="23" t="n">
        <v>0</v>
      </c>
      <c r="N2034" s="23" t="n">
        <v>0</v>
      </c>
      <c r="O2034" s="23" t="n">
        <f aca="false">K2034+L2034</f>
        <v>37434</v>
      </c>
      <c r="P2034" s="23" t="n">
        <f aca="false">K2034+L2034+M2034+N2034</f>
        <v>37434</v>
      </c>
      <c r="Q2034" s="23" t="n">
        <v>952</v>
      </c>
      <c r="R2034" s="23" t="n">
        <v>408</v>
      </c>
      <c r="S2034" s="23" t="n">
        <v>536</v>
      </c>
      <c r="T2034" s="23" t="n">
        <v>244</v>
      </c>
      <c r="U2034" s="23" t="n">
        <f aca="false">IF(I2034="delivery",O2034-SUM(Q2034+R2034),IF(I2034="PO",P2034-SUM(Q2034:R2034)))</f>
        <v>36074</v>
      </c>
      <c r="V2034" s="43" t="n">
        <v>0.00054</v>
      </c>
      <c r="W2034" s="43" t="n">
        <v>0.00054</v>
      </c>
      <c r="X2034" s="43" t="n">
        <f aca="false">W2034-V2034</f>
        <v>0</v>
      </c>
      <c r="Y2034" s="43"/>
      <c r="Z2034" s="43"/>
      <c r="AA2034" s="43"/>
      <c r="AB2034" s="43"/>
      <c r="AC2034" s="43" t="s">
        <v>10482</v>
      </c>
      <c r="AD2034" s="43"/>
      <c r="AE2034" s="43"/>
      <c r="AF2034" s="43"/>
      <c r="AG2034" s="43" t="n">
        <v>0.00036</v>
      </c>
      <c r="AH2034" s="43"/>
      <c r="AI2034" s="63"/>
      <c r="AJ2034" s="63"/>
      <c r="AK2034" s="43"/>
      <c r="AL2034" s="43"/>
      <c r="AM2034" s="43" t="s">
        <v>10492</v>
      </c>
      <c r="AN2034" s="43"/>
      <c r="AO2034" s="43" t="s">
        <v>1471</v>
      </c>
      <c r="AP2034" s="23" t="s">
        <v>3124</v>
      </c>
      <c r="AT2034" s="23" t="s">
        <v>11356</v>
      </c>
      <c r="AV2034" s="23" t="n">
        <v>0.00036</v>
      </c>
      <c r="AW2034" s="23" t="s">
        <v>10494</v>
      </c>
      <c r="AX2034" s="23" t="s">
        <v>13727</v>
      </c>
      <c r="AY2034" s="23" t="n">
        <v>10000</v>
      </c>
      <c r="AZ2034" s="23" t="n">
        <v>22</v>
      </c>
      <c r="BA2034" s="23" t="s">
        <v>177</v>
      </c>
      <c r="BB2034" s="23" t="s">
        <v>10496</v>
      </c>
      <c r="BF2034" s="23" t="s">
        <v>10498</v>
      </c>
      <c r="BG2034" s="1" t="s">
        <v>183</v>
      </c>
    </row>
    <row r="2035" s="23" customFormat="true" ht="12.75" hidden="false" customHeight="false" outlineLevel="0" collapsed="false">
      <c r="A2035" s="23" t="s">
        <v>9197</v>
      </c>
      <c r="B2035" s="23" t="s">
        <v>9198</v>
      </c>
      <c r="C2035" s="40" t="s">
        <v>177</v>
      </c>
      <c r="D2035" s="23" t="s">
        <v>1471</v>
      </c>
      <c r="E2035" s="23" t="s">
        <v>9199</v>
      </c>
      <c r="F2035" s="23" t="s">
        <v>9200</v>
      </c>
      <c r="G2035" s="23" t="n">
        <v>123</v>
      </c>
      <c r="H2035" s="23" t="n">
        <v>10000</v>
      </c>
      <c r="I2035" s="41" t="s">
        <v>180</v>
      </c>
      <c r="K2035" s="23" t="n">
        <v>0</v>
      </c>
      <c r="L2035" s="23" t="n">
        <v>26144</v>
      </c>
      <c r="M2035" s="23" t="n">
        <v>0</v>
      </c>
      <c r="N2035" s="23" t="n">
        <v>0</v>
      </c>
      <c r="O2035" s="23" t="n">
        <f aca="false">K2035+L2035</f>
        <v>26144</v>
      </c>
      <c r="P2035" s="23" t="n">
        <f aca="false">K2035+L2035+M2035+N2035</f>
        <v>26144</v>
      </c>
      <c r="Q2035" s="23" t="n">
        <v>2549</v>
      </c>
      <c r="R2035" s="23" t="n">
        <v>11128</v>
      </c>
      <c r="S2035" s="23" t="n">
        <v>9896</v>
      </c>
      <c r="T2035" s="23" t="n">
        <v>4388</v>
      </c>
      <c r="U2035" s="23" t="n">
        <f aca="false">IF(I2035="delivery",O2035-SUM(Q2035+R2035),IF(I2035="PO",P2035-SUM(Q2035:R2035)))</f>
        <v>12467</v>
      </c>
      <c r="V2035" s="43" t="n">
        <v>0.00178</v>
      </c>
      <c r="W2035" s="43" t="n">
        <v>0.00178</v>
      </c>
      <c r="X2035" s="43" t="n">
        <f aca="false">W2035-V2035</f>
        <v>0</v>
      </c>
      <c r="Y2035" s="43"/>
      <c r="Z2035" s="43"/>
      <c r="AA2035" s="43"/>
      <c r="AB2035" s="43"/>
      <c r="AC2035" s="43" t="s">
        <v>10482</v>
      </c>
      <c r="AD2035" s="43"/>
      <c r="AE2035" s="43"/>
      <c r="AF2035" s="43"/>
      <c r="AG2035" s="43" t="n">
        <v>0.00036</v>
      </c>
      <c r="AH2035" s="43"/>
      <c r="AI2035" s="63"/>
      <c r="AJ2035" s="63"/>
      <c r="AK2035" s="43"/>
      <c r="AL2035" s="43"/>
      <c r="AM2035" s="43" t="s">
        <v>10492</v>
      </c>
      <c r="AN2035" s="43"/>
      <c r="AO2035" s="43" t="s">
        <v>1471</v>
      </c>
      <c r="AP2035" s="23" t="s">
        <v>3124</v>
      </c>
      <c r="AT2035" s="23" t="s">
        <v>11356</v>
      </c>
      <c r="AV2035" s="23" t="n">
        <v>0.00036</v>
      </c>
      <c r="AW2035" s="23" t="s">
        <v>10494</v>
      </c>
      <c r="AX2035" s="23" t="s">
        <v>13728</v>
      </c>
      <c r="AY2035" s="23" t="n">
        <v>10000</v>
      </c>
      <c r="AZ2035" s="23" t="n">
        <v>22</v>
      </c>
      <c r="BA2035" s="23" t="s">
        <v>177</v>
      </c>
      <c r="BB2035" s="23" t="s">
        <v>10496</v>
      </c>
      <c r="BF2035" s="23" t="s">
        <v>10498</v>
      </c>
      <c r="BG2035" s="1" t="s">
        <v>183</v>
      </c>
    </row>
    <row r="2036" s="23" customFormat="true" ht="12.75" hidden="false" customHeight="false" outlineLevel="0" collapsed="false">
      <c r="A2036" s="23" t="s">
        <v>9201</v>
      </c>
      <c r="B2036" s="23" t="s">
        <v>9202</v>
      </c>
      <c r="C2036" s="40" t="s">
        <v>177</v>
      </c>
      <c r="D2036" s="23" t="s">
        <v>1471</v>
      </c>
      <c r="E2036" s="23" t="s">
        <v>9203</v>
      </c>
      <c r="F2036" s="23" t="s">
        <v>9204</v>
      </c>
      <c r="G2036" s="23" t="n">
        <v>116</v>
      </c>
      <c r="H2036" s="23" t="n">
        <v>10000</v>
      </c>
      <c r="I2036" s="41" t="s">
        <v>180</v>
      </c>
      <c r="K2036" s="23" t="n">
        <v>0</v>
      </c>
      <c r="L2036" s="23" t="n">
        <v>60191</v>
      </c>
      <c r="M2036" s="23" t="n">
        <v>0</v>
      </c>
      <c r="N2036" s="23" t="n">
        <v>0</v>
      </c>
      <c r="O2036" s="23" t="n">
        <f aca="false">K2036+L2036</f>
        <v>60191</v>
      </c>
      <c r="P2036" s="23" t="n">
        <f aca="false">K2036+L2036+M2036+N2036</f>
        <v>60191</v>
      </c>
      <c r="Q2036" s="23" t="n">
        <v>6435</v>
      </c>
      <c r="R2036" s="23" t="n">
        <v>11659</v>
      </c>
      <c r="S2036" s="23" t="n">
        <v>13583</v>
      </c>
      <c r="T2036" s="23" t="n">
        <v>7806</v>
      </c>
      <c r="U2036" s="23" t="n">
        <f aca="false">IF(I2036="delivery",O2036-SUM(Q2036+R2036),IF(I2036="PO",P2036-SUM(Q2036:R2036)))</f>
        <v>42097</v>
      </c>
      <c r="V2036" s="43" t="n">
        <v>0.00068</v>
      </c>
      <c r="W2036" s="43" t="n">
        <v>0.00068</v>
      </c>
      <c r="X2036" s="43" t="n">
        <f aca="false">W2036-V2036</f>
        <v>0</v>
      </c>
      <c r="Y2036" s="43"/>
      <c r="Z2036" s="43"/>
      <c r="AA2036" s="43"/>
      <c r="AB2036" s="43"/>
      <c r="AC2036" s="43" t="s">
        <v>10482</v>
      </c>
      <c r="AD2036" s="43"/>
      <c r="AE2036" s="43"/>
      <c r="AF2036" s="43"/>
      <c r="AG2036" s="43" t="n">
        <v>0.00036</v>
      </c>
      <c r="AH2036" s="43"/>
      <c r="AI2036" s="63"/>
      <c r="AJ2036" s="63"/>
      <c r="AK2036" s="43"/>
      <c r="AL2036" s="43"/>
      <c r="AM2036" s="43" t="s">
        <v>10492</v>
      </c>
      <c r="AN2036" s="43"/>
      <c r="AO2036" s="43" t="s">
        <v>1471</v>
      </c>
      <c r="AP2036" s="23" t="s">
        <v>3124</v>
      </c>
      <c r="AT2036" s="23" t="s">
        <v>11356</v>
      </c>
      <c r="AV2036" s="23" t="n">
        <v>0.00036</v>
      </c>
      <c r="AW2036" s="23" t="s">
        <v>10494</v>
      </c>
      <c r="AX2036" s="23" t="s">
        <v>13729</v>
      </c>
      <c r="AY2036" s="23" t="n">
        <v>10000</v>
      </c>
      <c r="AZ2036" s="23" t="n">
        <v>22</v>
      </c>
      <c r="BA2036" s="23" t="s">
        <v>177</v>
      </c>
      <c r="BB2036" s="23" t="s">
        <v>10496</v>
      </c>
      <c r="BF2036" s="23" t="s">
        <v>10498</v>
      </c>
      <c r="BG2036" s="1" t="s">
        <v>183</v>
      </c>
    </row>
    <row r="2037" s="23" customFormat="true" ht="12.75" hidden="false" customHeight="false" outlineLevel="0" collapsed="false">
      <c r="A2037" s="23" t="s">
        <v>9205</v>
      </c>
      <c r="B2037" s="23" t="s">
        <v>9206</v>
      </c>
      <c r="C2037" s="40" t="s">
        <v>177</v>
      </c>
      <c r="D2037" s="23" t="s">
        <v>1471</v>
      </c>
      <c r="E2037" s="23" t="s">
        <v>9207</v>
      </c>
      <c r="F2037" s="23" t="s">
        <v>9208</v>
      </c>
      <c r="G2037" s="23" t="n">
        <v>123</v>
      </c>
      <c r="H2037" s="23" t="n">
        <v>10000</v>
      </c>
      <c r="I2037" s="41" t="s">
        <v>188</v>
      </c>
      <c r="K2037" s="23" t="n">
        <v>0</v>
      </c>
      <c r="L2037" s="23" t="n">
        <v>10000</v>
      </c>
      <c r="M2037" s="23" t="n">
        <v>0</v>
      </c>
      <c r="N2037" s="23" t="n">
        <v>0</v>
      </c>
      <c r="O2037" s="23" t="n">
        <f aca="false">K2037+L2037</f>
        <v>10000</v>
      </c>
      <c r="P2037" s="23" t="n">
        <f aca="false">K2037+L2037+M2037+N2037</f>
        <v>10000</v>
      </c>
      <c r="Q2037" s="23" t="n">
        <v>0</v>
      </c>
      <c r="R2037" s="23" t="n">
        <v>0</v>
      </c>
      <c r="S2037" s="23" t="n">
        <v>0</v>
      </c>
      <c r="T2037" s="23" t="n">
        <v>0</v>
      </c>
      <c r="U2037" s="23" t="n">
        <f aca="false">IF(I2037="delivery",O2037-SUM(Q2037+R2037),IF(I2037="PO",P2037-SUM(Q2037:R2037)))</f>
        <v>10000</v>
      </c>
      <c r="V2037" s="43" t="n">
        <v>0.001</v>
      </c>
      <c r="W2037" s="43" t="n">
        <v>0.001</v>
      </c>
      <c r="X2037" s="43" t="n">
        <f aca="false">W2037-V2037</f>
        <v>0</v>
      </c>
      <c r="Y2037" s="43"/>
      <c r="Z2037" s="43"/>
      <c r="AA2037" s="43"/>
      <c r="AB2037" s="43"/>
      <c r="AC2037" s="43" t="s">
        <v>10482</v>
      </c>
      <c r="AD2037" s="43"/>
      <c r="AE2037" s="43"/>
      <c r="AF2037" s="43"/>
      <c r="AG2037" s="43" t="n">
        <v>0.00028</v>
      </c>
      <c r="AH2037" s="43"/>
      <c r="AI2037" s="63"/>
      <c r="AJ2037" s="63"/>
      <c r="AK2037" s="43"/>
      <c r="AL2037" s="43"/>
      <c r="AM2037" s="43" t="s">
        <v>10492</v>
      </c>
      <c r="AN2037" s="43"/>
      <c r="AO2037" s="43" t="s">
        <v>1471</v>
      </c>
      <c r="AP2037" s="23" t="s">
        <v>3124</v>
      </c>
      <c r="AT2037" s="23" t="s">
        <v>10493</v>
      </c>
      <c r="AV2037" s="23" t="n">
        <v>0.00028</v>
      </c>
      <c r="AW2037" s="23" t="s">
        <v>10494</v>
      </c>
      <c r="AX2037" s="23" t="s">
        <v>13730</v>
      </c>
      <c r="AY2037" s="23" t="n">
        <v>10000</v>
      </c>
      <c r="AZ2037" s="23" t="n">
        <v>20</v>
      </c>
      <c r="BA2037" s="23" t="s">
        <v>1465</v>
      </c>
      <c r="BB2037" s="23" t="s">
        <v>10496</v>
      </c>
      <c r="BF2037" s="23" t="s">
        <v>10498</v>
      </c>
      <c r="BG2037" s="1" t="s">
        <v>183</v>
      </c>
    </row>
    <row r="2038" s="23" customFormat="true" ht="12.75" hidden="false" customHeight="false" outlineLevel="0" collapsed="false">
      <c r="A2038" s="23" t="s">
        <v>9209</v>
      </c>
      <c r="B2038" s="23" t="s">
        <v>9210</v>
      </c>
      <c r="C2038" s="40" t="s">
        <v>177</v>
      </c>
      <c r="D2038" s="23" t="s">
        <v>1471</v>
      </c>
      <c r="E2038" s="23" t="s">
        <v>9211</v>
      </c>
      <c r="F2038" s="23" t="s">
        <v>9212</v>
      </c>
      <c r="G2038" s="23" t="n">
        <v>116</v>
      </c>
      <c r="H2038" s="23" t="n">
        <v>10000</v>
      </c>
      <c r="I2038" s="41" t="s">
        <v>180</v>
      </c>
      <c r="K2038" s="23" t="n">
        <v>0</v>
      </c>
      <c r="L2038" s="23" t="n">
        <v>8293</v>
      </c>
      <c r="M2038" s="23" t="n">
        <v>10000</v>
      </c>
      <c r="N2038" s="23" t="n">
        <v>0</v>
      </c>
      <c r="O2038" s="23" t="n">
        <f aca="false">K2038+L2038</f>
        <v>8293</v>
      </c>
      <c r="P2038" s="23" t="n">
        <f aca="false">K2038+L2038+M2038+N2038</f>
        <v>18293</v>
      </c>
      <c r="Q2038" s="23" t="n">
        <v>6779</v>
      </c>
      <c r="R2038" s="23" t="n">
        <v>2652</v>
      </c>
      <c r="S2038" s="23" t="n">
        <v>3100</v>
      </c>
      <c r="T2038" s="23" t="n">
        <v>1376</v>
      </c>
      <c r="U2038" s="23" t="n">
        <f aca="false">IF(I2038="delivery",O2038-SUM(Q2038+R2038),IF(I2038="PO",P2038-SUM(Q2038:R2038)))</f>
        <v>-1138</v>
      </c>
      <c r="V2038" s="43" t="n">
        <v>0.0007</v>
      </c>
      <c r="W2038" s="43" t="n">
        <v>0.00036</v>
      </c>
      <c r="X2038" s="43" t="n">
        <f aca="false">W2038-V2038</f>
        <v>-0.00034</v>
      </c>
      <c r="Y2038" s="43"/>
      <c r="Z2038" s="43"/>
      <c r="AA2038" s="43"/>
      <c r="AB2038" s="43"/>
      <c r="AC2038" s="43" t="s">
        <v>10482</v>
      </c>
      <c r="AD2038" s="43"/>
      <c r="AE2038" s="43"/>
      <c r="AF2038" s="43"/>
      <c r="AG2038" s="43" t="n">
        <v>0.00036</v>
      </c>
      <c r="AH2038" s="43"/>
      <c r="AI2038" s="63"/>
      <c r="AJ2038" s="63"/>
      <c r="AK2038" s="43"/>
      <c r="AL2038" s="43"/>
      <c r="AM2038" s="43" t="s">
        <v>10492</v>
      </c>
      <c r="AN2038" s="43"/>
      <c r="AO2038" s="43" t="s">
        <v>1471</v>
      </c>
      <c r="AP2038" s="23" t="s">
        <v>3124</v>
      </c>
      <c r="AT2038" s="23" t="s">
        <v>11356</v>
      </c>
      <c r="AV2038" s="23" t="n">
        <v>0.00036</v>
      </c>
      <c r="AW2038" s="23" t="s">
        <v>10494</v>
      </c>
      <c r="AX2038" s="23" t="s">
        <v>13731</v>
      </c>
      <c r="AY2038" s="23" t="n">
        <v>10000</v>
      </c>
      <c r="AZ2038" s="23" t="n">
        <v>22</v>
      </c>
      <c r="BA2038" s="23" t="s">
        <v>177</v>
      </c>
      <c r="BB2038" s="23" t="s">
        <v>10496</v>
      </c>
      <c r="BF2038" s="23" t="s">
        <v>10498</v>
      </c>
      <c r="BG2038" s="1" t="s">
        <v>183</v>
      </c>
    </row>
    <row r="2039" s="23" customFormat="true" ht="12.75" hidden="false" customHeight="false" outlineLevel="0" collapsed="false">
      <c r="A2039" s="23" t="s">
        <v>9213</v>
      </c>
      <c r="B2039" s="23" t="s">
        <v>9214</v>
      </c>
      <c r="C2039" s="40" t="s">
        <v>177</v>
      </c>
      <c r="D2039" s="23" t="s">
        <v>1471</v>
      </c>
      <c r="E2039" s="23" t="s">
        <v>9215</v>
      </c>
      <c r="F2039" s="23" t="s">
        <v>9216</v>
      </c>
      <c r="G2039" s="23" t="n">
        <v>95</v>
      </c>
      <c r="H2039" s="23" t="n">
        <v>10000</v>
      </c>
      <c r="I2039" s="41" t="s">
        <v>180</v>
      </c>
      <c r="K2039" s="23" t="n">
        <v>0</v>
      </c>
      <c r="L2039" s="23" t="n">
        <v>14386</v>
      </c>
      <c r="M2039" s="23" t="n">
        <v>0</v>
      </c>
      <c r="N2039" s="23" t="n">
        <v>0</v>
      </c>
      <c r="O2039" s="23" t="n">
        <f aca="false">K2039+L2039</f>
        <v>14386</v>
      </c>
      <c r="P2039" s="23" t="n">
        <f aca="false">K2039+L2039+M2039+N2039</f>
        <v>14386</v>
      </c>
      <c r="Q2039" s="23" t="n">
        <v>5691</v>
      </c>
      <c r="R2039" s="23" t="n">
        <v>1736</v>
      </c>
      <c r="S2039" s="23" t="n">
        <v>2259</v>
      </c>
      <c r="T2039" s="23" t="n">
        <v>758</v>
      </c>
      <c r="U2039" s="23" t="n">
        <f aca="false">IF(I2039="delivery",O2039-SUM(Q2039+R2039),IF(I2039="PO",P2039-SUM(Q2039:R2039)))</f>
        <v>6959</v>
      </c>
      <c r="V2039" s="43" t="n">
        <v>0.00053</v>
      </c>
      <c r="W2039" s="43" t="n">
        <v>0.00053</v>
      </c>
      <c r="X2039" s="43" t="n">
        <f aca="false">W2039-V2039</f>
        <v>0</v>
      </c>
      <c r="Y2039" s="43"/>
      <c r="Z2039" s="43"/>
      <c r="AA2039" s="43"/>
      <c r="AB2039" s="43"/>
      <c r="AC2039" s="43" t="s">
        <v>10482</v>
      </c>
      <c r="AD2039" s="43"/>
      <c r="AE2039" s="43"/>
      <c r="AF2039" s="43"/>
      <c r="AG2039" s="43" t="n">
        <v>0.00036</v>
      </c>
      <c r="AH2039" s="43"/>
      <c r="AI2039" s="63"/>
      <c r="AJ2039" s="63"/>
      <c r="AK2039" s="43"/>
      <c r="AL2039" s="43"/>
      <c r="AM2039" s="43" t="s">
        <v>10492</v>
      </c>
      <c r="AN2039" s="43"/>
      <c r="AO2039" s="43" t="s">
        <v>1471</v>
      </c>
      <c r="AP2039" s="23" t="s">
        <v>3124</v>
      </c>
      <c r="AT2039" s="23" t="s">
        <v>11356</v>
      </c>
      <c r="AV2039" s="23" t="n">
        <v>0.00036</v>
      </c>
      <c r="AW2039" s="23" t="s">
        <v>10494</v>
      </c>
      <c r="AX2039" s="23" t="s">
        <v>13732</v>
      </c>
      <c r="AY2039" s="23" t="n">
        <v>10000</v>
      </c>
      <c r="AZ2039" s="23" t="n">
        <v>22</v>
      </c>
      <c r="BA2039" s="23" t="s">
        <v>177</v>
      </c>
      <c r="BB2039" s="23" t="s">
        <v>10496</v>
      </c>
      <c r="BF2039" s="23" t="s">
        <v>10498</v>
      </c>
      <c r="BG2039" s="1" t="s">
        <v>183</v>
      </c>
    </row>
    <row r="2040" s="23" customFormat="true" ht="12.75" hidden="false" customHeight="false" outlineLevel="0" collapsed="false">
      <c r="A2040" s="23" t="s">
        <v>9217</v>
      </c>
      <c r="B2040" s="23" t="s">
        <v>9218</v>
      </c>
      <c r="C2040" s="40" t="s">
        <v>177</v>
      </c>
      <c r="D2040" s="23" t="s">
        <v>1471</v>
      </c>
      <c r="E2040" s="23" t="s">
        <v>9219</v>
      </c>
      <c r="F2040" s="23" t="s">
        <v>9220</v>
      </c>
      <c r="G2040" s="23" t="n">
        <v>116</v>
      </c>
      <c r="H2040" s="23" t="n">
        <v>10000</v>
      </c>
      <c r="I2040" s="41" t="s">
        <v>188</v>
      </c>
      <c r="K2040" s="23" t="n">
        <v>0</v>
      </c>
      <c r="L2040" s="23" t="n">
        <v>19951</v>
      </c>
      <c r="M2040" s="23" t="n">
        <v>0</v>
      </c>
      <c r="N2040" s="23" t="n">
        <v>0</v>
      </c>
      <c r="O2040" s="23" t="n">
        <f aca="false">K2040+L2040</f>
        <v>19951</v>
      </c>
      <c r="P2040" s="23" t="n">
        <f aca="false">K2040+L2040+M2040+N2040</f>
        <v>19951</v>
      </c>
      <c r="Q2040" s="23" t="n">
        <v>286</v>
      </c>
      <c r="R2040" s="23" t="n">
        <v>80</v>
      </c>
      <c r="S2040" s="23" t="n">
        <v>140</v>
      </c>
      <c r="T2040" s="23" t="n">
        <v>62</v>
      </c>
      <c r="U2040" s="23" t="n">
        <f aca="false">IF(I2040="delivery",O2040-SUM(Q2040+R2040),IF(I2040="PO",P2040-SUM(Q2040:R2040)))</f>
        <v>19585</v>
      </c>
      <c r="V2040" s="43" t="n">
        <v>0.00069</v>
      </c>
      <c r="W2040" s="43" t="n">
        <v>0.00069</v>
      </c>
      <c r="X2040" s="43" t="n">
        <f aca="false">W2040-V2040</f>
        <v>0</v>
      </c>
      <c r="Y2040" s="43"/>
      <c r="Z2040" s="43"/>
      <c r="AA2040" s="43" t="n">
        <v>0.00053</v>
      </c>
      <c r="AB2040" s="43"/>
      <c r="AC2040" s="43" t="s">
        <v>10482</v>
      </c>
      <c r="AD2040" s="43"/>
      <c r="AE2040" s="43"/>
      <c r="AF2040" s="43"/>
      <c r="AG2040" s="43" t="n">
        <v>0.00064</v>
      </c>
      <c r="AH2040" s="43"/>
      <c r="AI2040" s="63"/>
      <c r="AJ2040" s="63"/>
      <c r="AK2040" s="43"/>
      <c r="AL2040" s="43"/>
      <c r="AM2040" s="43" t="s">
        <v>10492</v>
      </c>
      <c r="AN2040" s="43"/>
      <c r="AO2040" s="43" t="s">
        <v>1471</v>
      </c>
      <c r="AP2040" s="23" t="s">
        <v>3124</v>
      </c>
      <c r="AT2040" s="23" t="s">
        <v>11356</v>
      </c>
      <c r="AV2040" s="23" t="n">
        <v>0.00064</v>
      </c>
      <c r="AW2040" s="23" t="s">
        <v>13733</v>
      </c>
      <c r="AX2040" s="23" t="s">
        <v>13734</v>
      </c>
      <c r="AY2040" s="23" t="s">
        <v>13735</v>
      </c>
      <c r="AZ2040" s="23" t="s">
        <v>11303</v>
      </c>
      <c r="BA2040" s="23" t="s">
        <v>1465</v>
      </c>
      <c r="BB2040" s="23" t="s">
        <v>13736</v>
      </c>
      <c r="BC2040" s="23" t="s">
        <v>13737</v>
      </c>
      <c r="BF2040" s="23" t="s">
        <v>10498</v>
      </c>
      <c r="BG2040" s="1" t="s">
        <v>183</v>
      </c>
    </row>
    <row r="2041" s="23" customFormat="true" ht="12.75" hidden="false" customHeight="false" outlineLevel="0" collapsed="false">
      <c r="A2041" s="23" t="s">
        <v>9221</v>
      </c>
      <c r="B2041" s="23" t="s">
        <v>9222</v>
      </c>
      <c r="C2041" s="40" t="s">
        <v>177</v>
      </c>
      <c r="D2041" s="23" t="s">
        <v>1471</v>
      </c>
      <c r="E2041" s="23" t="s">
        <v>9223</v>
      </c>
      <c r="F2041" s="23" t="s">
        <v>9224</v>
      </c>
      <c r="G2041" s="23" t="n">
        <v>123</v>
      </c>
      <c r="H2041" s="23" t="n">
        <v>10000</v>
      </c>
      <c r="I2041" s="41" t="s">
        <v>180</v>
      </c>
      <c r="K2041" s="23" t="n">
        <v>0</v>
      </c>
      <c r="L2041" s="23" t="n">
        <v>72945</v>
      </c>
      <c r="M2041" s="23" t="n">
        <v>0</v>
      </c>
      <c r="N2041" s="23" t="n">
        <v>0</v>
      </c>
      <c r="O2041" s="23" t="n">
        <f aca="false">K2041+L2041</f>
        <v>72945</v>
      </c>
      <c r="P2041" s="23" t="n">
        <f aca="false">K2041+L2041+M2041+N2041</f>
        <v>72945</v>
      </c>
      <c r="Q2041" s="23" t="n">
        <v>1744</v>
      </c>
      <c r="R2041" s="23" t="n">
        <v>1280</v>
      </c>
      <c r="S2041" s="23" t="n">
        <v>1546</v>
      </c>
      <c r="T2041" s="23" t="n">
        <v>998</v>
      </c>
      <c r="U2041" s="23" t="n">
        <f aca="false">IF(I2041="delivery",O2041-SUM(Q2041+R2041),IF(I2041="PO",P2041-SUM(Q2041:R2041)))</f>
        <v>69921</v>
      </c>
      <c r="V2041" s="43" t="n">
        <v>0.00068</v>
      </c>
      <c r="W2041" s="43" t="n">
        <v>0.00068</v>
      </c>
      <c r="X2041" s="43" t="n">
        <f aca="false">W2041-V2041</f>
        <v>0</v>
      </c>
      <c r="Y2041" s="43"/>
      <c r="Z2041" s="43"/>
      <c r="AA2041" s="43"/>
      <c r="AB2041" s="43"/>
      <c r="AC2041" s="43" t="s">
        <v>10482</v>
      </c>
      <c r="AD2041" s="43"/>
      <c r="AE2041" s="43"/>
      <c r="AF2041" s="43"/>
      <c r="AG2041" s="43" t="n">
        <v>0.00043</v>
      </c>
      <c r="AH2041" s="43"/>
      <c r="AI2041" s="63"/>
      <c r="AJ2041" s="63"/>
      <c r="AK2041" s="43"/>
      <c r="AL2041" s="43"/>
      <c r="AM2041" s="43" t="s">
        <v>10492</v>
      </c>
      <c r="AN2041" s="43"/>
      <c r="AO2041" s="43" t="s">
        <v>1471</v>
      </c>
      <c r="AP2041" s="23" t="s">
        <v>3124</v>
      </c>
      <c r="AT2041" s="23" t="s">
        <v>11356</v>
      </c>
      <c r="AV2041" s="23" t="n">
        <v>0.00043</v>
      </c>
      <c r="AW2041" s="23" t="s">
        <v>10494</v>
      </c>
      <c r="AX2041" s="23" t="s">
        <v>13738</v>
      </c>
      <c r="AY2041" s="23" t="n">
        <v>10000</v>
      </c>
      <c r="AZ2041" s="23" t="n">
        <v>22</v>
      </c>
      <c r="BA2041" s="23" t="s">
        <v>1465</v>
      </c>
      <c r="BB2041" s="23" t="s">
        <v>10496</v>
      </c>
      <c r="BF2041" s="23" t="s">
        <v>10498</v>
      </c>
      <c r="BG2041" s="1" t="s">
        <v>183</v>
      </c>
    </row>
    <row r="2042" s="23" customFormat="true" ht="12.75" hidden="false" customHeight="false" outlineLevel="0" collapsed="false">
      <c r="A2042" s="23" t="s">
        <v>9225</v>
      </c>
      <c r="B2042" s="23" t="s">
        <v>9226</v>
      </c>
      <c r="C2042" s="40" t="s">
        <v>177</v>
      </c>
      <c r="D2042" s="23" t="s">
        <v>1471</v>
      </c>
      <c r="E2042" s="23" t="s">
        <v>9227</v>
      </c>
      <c r="F2042" s="23" t="s">
        <v>9228</v>
      </c>
      <c r="G2042" s="23" t="n">
        <v>38</v>
      </c>
      <c r="H2042" s="23" t="n">
        <v>40000</v>
      </c>
      <c r="I2042" s="41" t="s">
        <v>180</v>
      </c>
      <c r="K2042" s="23" t="n">
        <v>0</v>
      </c>
      <c r="L2042" s="23" t="n">
        <v>50290</v>
      </c>
      <c r="M2042" s="23" t="n">
        <v>0</v>
      </c>
      <c r="N2042" s="23" t="n">
        <v>0</v>
      </c>
      <c r="O2042" s="23" t="n">
        <f aca="false">K2042+L2042</f>
        <v>50290</v>
      </c>
      <c r="P2042" s="23" t="n">
        <f aca="false">K2042+L2042+M2042+N2042</f>
        <v>50290</v>
      </c>
      <c r="Q2042" s="23" t="n">
        <v>430</v>
      </c>
      <c r="R2042" s="23" t="n">
        <v>1961</v>
      </c>
      <c r="S2042" s="23" t="n">
        <v>1817</v>
      </c>
      <c r="T2042" s="23" t="n">
        <v>1028</v>
      </c>
      <c r="U2042" s="23" t="n">
        <f aca="false">IF(I2042="delivery",O2042-SUM(Q2042+R2042),IF(I2042="PO",P2042-SUM(Q2042:R2042)))</f>
        <v>47899</v>
      </c>
      <c r="V2042" s="43" t="n">
        <v>0.001</v>
      </c>
      <c r="W2042" s="43" t="n">
        <v>0.001</v>
      </c>
      <c r="X2042" s="43" t="n">
        <f aca="false">W2042-V2042</f>
        <v>0</v>
      </c>
      <c r="Y2042" s="43"/>
      <c r="Z2042" s="43"/>
      <c r="AA2042" s="43" t="n">
        <v>0.001</v>
      </c>
      <c r="AB2042" s="43"/>
      <c r="AC2042" s="43" t="s">
        <v>10482</v>
      </c>
      <c r="AD2042" s="43"/>
      <c r="AE2042" s="43"/>
      <c r="AF2042" s="43"/>
      <c r="AG2042" s="43" t="n">
        <v>0.00036</v>
      </c>
      <c r="AH2042" s="43"/>
      <c r="AI2042" s="63"/>
      <c r="AJ2042" s="63"/>
      <c r="AK2042" s="43"/>
      <c r="AL2042" s="43"/>
      <c r="AM2042" s="43" t="s">
        <v>10492</v>
      </c>
      <c r="AN2042" s="43"/>
      <c r="AO2042" s="43" t="s">
        <v>1471</v>
      </c>
      <c r="AP2042" s="23" t="s">
        <v>3124</v>
      </c>
      <c r="AT2042" s="23" t="s">
        <v>11356</v>
      </c>
      <c r="AV2042" s="23" t="n">
        <v>0.00036</v>
      </c>
      <c r="AW2042" s="23" t="s">
        <v>10494</v>
      </c>
      <c r="AX2042" s="23" t="s">
        <v>13739</v>
      </c>
      <c r="AY2042" s="23" t="n">
        <v>10000</v>
      </c>
      <c r="AZ2042" s="23" t="n">
        <v>2</v>
      </c>
      <c r="BA2042" s="23" t="s">
        <v>177</v>
      </c>
      <c r="BB2042" s="23" t="s">
        <v>10496</v>
      </c>
      <c r="BF2042" s="23" t="s">
        <v>10498</v>
      </c>
      <c r="BG2042" s="1" t="s">
        <v>183</v>
      </c>
    </row>
    <row r="2043" s="23" customFormat="true" ht="12.75" hidden="false" customHeight="false" outlineLevel="0" collapsed="false">
      <c r="A2043" s="23" t="s">
        <v>9229</v>
      </c>
      <c r="B2043" s="23" t="s">
        <v>9230</v>
      </c>
      <c r="C2043" s="40" t="s">
        <v>177</v>
      </c>
      <c r="D2043" s="23" t="s">
        <v>1471</v>
      </c>
      <c r="E2043" s="23" t="s">
        <v>9231</v>
      </c>
      <c r="F2043" s="23" t="s">
        <v>9232</v>
      </c>
      <c r="G2043" s="23" t="n">
        <v>38</v>
      </c>
      <c r="H2043" s="23" t="n">
        <v>40000</v>
      </c>
      <c r="I2043" s="41" t="s">
        <v>180</v>
      </c>
      <c r="K2043" s="23" t="n">
        <v>0</v>
      </c>
      <c r="L2043" s="23" t="n">
        <v>59291</v>
      </c>
      <c r="M2043" s="23" t="n">
        <v>0</v>
      </c>
      <c r="N2043" s="23" t="n">
        <v>0</v>
      </c>
      <c r="O2043" s="23" t="n">
        <f aca="false">K2043+L2043</f>
        <v>59291</v>
      </c>
      <c r="P2043" s="23" t="n">
        <f aca="false">K2043+L2043+M2043+N2043</f>
        <v>59291</v>
      </c>
      <c r="Q2043" s="23" t="n">
        <v>8183</v>
      </c>
      <c r="R2043" s="23" t="n">
        <v>10005</v>
      </c>
      <c r="S2043" s="23" t="n">
        <v>11514</v>
      </c>
      <c r="T2043" s="23" t="n">
        <v>6892</v>
      </c>
      <c r="U2043" s="23" t="n">
        <f aca="false">IF(I2043="delivery",O2043-SUM(Q2043+R2043),IF(I2043="PO",P2043-SUM(Q2043:R2043)))</f>
        <v>41103</v>
      </c>
      <c r="V2043" s="43" t="n">
        <v>0.001</v>
      </c>
      <c r="W2043" s="43" t="n">
        <v>0.001</v>
      </c>
      <c r="X2043" s="43" t="n">
        <f aca="false">W2043-V2043</f>
        <v>0</v>
      </c>
      <c r="Y2043" s="43"/>
      <c r="Z2043" s="43"/>
      <c r="AA2043" s="43"/>
      <c r="AB2043" s="43"/>
      <c r="AC2043" s="43" t="s">
        <v>10482</v>
      </c>
      <c r="AD2043" s="43"/>
      <c r="AE2043" s="43"/>
      <c r="AF2043" s="43"/>
      <c r="AG2043" s="43" t="n">
        <v>0.00036</v>
      </c>
      <c r="AH2043" s="43"/>
      <c r="AI2043" s="63"/>
      <c r="AJ2043" s="63"/>
      <c r="AK2043" s="43"/>
      <c r="AL2043" s="43"/>
      <c r="AM2043" s="43" t="s">
        <v>10492</v>
      </c>
      <c r="AN2043" s="43"/>
      <c r="AO2043" s="43" t="s">
        <v>1471</v>
      </c>
      <c r="AP2043" s="23" t="s">
        <v>3124</v>
      </c>
      <c r="AT2043" s="23" t="s">
        <v>11356</v>
      </c>
      <c r="AV2043" s="23" t="n">
        <v>0.00036</v>
      </c>
      <c r="AW2043" s="23" t="s">
        <v>10494</v>
      </c>
      <c r="AX2043" s="23" t="s">
        <v>13740</v>
      </c>
      <c r="AY2043" s="23" t="n">
        <v>10000</v>
      </c>
      <c r="AZ2043" s="23" t="n">
        <v>2</v>
      </c>
      <c r="BA2043" s="23" t="s">
        <v>177</v>
      </c>
      <c r="BB2043" s="23" t="s">
        <v>10496</v>
      </c>
      <c r="BF2043" s="23" t="s">
        <v>10498</v>
      </c>
      <c r="BG2043" s="1" t="s">
        <v>183</v>
      </c>
    </row>
    <row r="2044" s="23" customFormat="true" ht="12.75" hidden="false" customHeight="false" outlineLevel="0" collapsed="false">
      <c r="A2044" s="23" t="s">
        <v>9233</v>
      </c>
      <c r="B2044" s="23" t="s">
        <v>9234</v>
      </c>
      <c r="C2044" s="40" t="s">
        <v>177</v>
      </c>
      <c r="D2044" s="23" t="s">
        <v>1471</v>
      </c>
      <c r="E2044" s="23" t="s">
        <v>9235</v>
      </c>
      <c r="F2044" s="23" t="s">
        <v>9236</v>
      </c>
      <c r="G2044" s="23" t="n">
        <v>116</v>
      </c>
      <c r="H2044" s="23" t="n">
        <v>40000</v>
      </c>
      <c r="I2044" s="41" t="s">
        <v>180</v>
      </c>
      <c r="K2044" s="23" t="n">
        <v>0</v>
      </c>
      <c r="L2044" s="23" t="n">
        <v>67279</v>
      </c>
      <c r="M2044" s="23" t="n">
        <v>3000</v>
      </c>
      <c r="N2044" s="23" t="n">
        <v>0</v>
      </c>
      <c r="O2044" s="23" t="n">
        <f aca="false">K2044+L2044</f>
        <v>67279</v>
      </c>
      <c r="P2044" s="23" t="n">
        <f aca="false">K2044+L2044+M2044+N2044</f>
        <v>70279</v>
      </c>
      <c r="Q2044" s="23" t="n">
        <v>32706</v>
      </c>
      <c r="R2044" s="23" t="n">
        <v>38311</v>
      </c>
      <c r="S2044" s="23" t="n">
        <v>28669</v>
      </c>
      <c r="T2044" s="23" t="n">
        <v>36575</v>
      </c>
      <c r="U2044" s="23" t="n">
        <f aca="false">IF(I2044="delivery",O2044-SUM(Q2044+R2044),IF(I2044="PO",P2044-SUM(Q2044:R2044)))</f>
        <v>-3738</v>
      </c>
      <c r="V2044" s="43" t="n">
        <v>0.00053</v>
      </c>
      <c r="W2044" s="43" t="n">
        <v>0.00053</v>
      </c>
      <c r="X2044" s="43" t="n">
        <f aca="false">W2044-V2044</f>
        <v>0</v>
      </c>
      <c r="Y2044" s="43"/>
      <c r="Z2044" s="43"/>
      <c r="AA2044" s="43" t="n">
        <v>0.00043</v>
      </c>
      <c r="AB2044" s="43"/>
      <c r="AC2044" s="43" t="s">
        <v>10482</v>
      </c>
      <c r="AD2044" s="43"/>
      <c r="AE2044" s="43"/>
      <c r="AF2044" s="43"/>
      <c r="AG2044" s="43" t="n">
        <v>0.00036</v>
      </c>
      <c r="AH2044" s="43"/>
      <c r="AI2044" s="63"/>
      <c r="AJ2044" s="63"/>
      <c r="AK2044" s="43"/>
      <c r="AL2044" s="43"/>
      <c r="AM2044" s="43" t="s">
        <v>10492</v>
      </c>
      <c r="AN2044" s="43"/>
      <c r="AO2044" s="43" t="s">
        <v>1471</v>
      </c>
      <c r="AP2044" s="23" t="s">
        <v>3124</v>
      </c>
      <c r="AT2044" s="23" t="s">
        <v>11356</v>
      </c>
      <c r="AV2044" s="23" t="n">
        <v>0.00036</v>
      </c>
      <c r="AW2044" s="23" t="s">
        <v>10494</v>
      </c>
      <c r="AX2044" s="23" t="s">
        <v>13741</v>
      </c>
      <c r="AY2044" s="23" t="n">
        <v>10000</v>
      </c>
      <c r="AZ2044" s="23" t="n">
        <v>4</v>
      </c>
      <c r="BA2044" s="23" t="s">
        <v>177</v>
      </c>
      <c r="BB2044" s="23" t="s">
        <v>10496</v>
      </c>
      <c r="BF2044" s="23" t="s">
        <v>10498</v>
      </c>
      <c r="BG2044" s="1" t="s">
        <v>183</v>
      </c>
    </row>
    <row r="2045" s="23" customFormat="true" ht="12.75" hidden="false" customHeight="false" outlineLevel="0" collapsed="false">
      <c r="A2045" s="23" t="s">
        <v>9237</v>
      </c>
      <c r="B2045" s="23" t="s">
        <v>9238</v>
      </c>
      <c r="C2045" s="40" t="s">
        <v>177</v>
      </c>
      <c r="D2045" s="23" t="s">
        <v>1471</v>
      </c>
      <c r="E2045" s="23" t="s">
        <v>9239</v>
      </c>
      <c r="F2045" s="23" t="s">
        <v>9240</v>
      </c>
      <c r="G2045" s="23" t="n">
        <v>38</v>
      </c>
      <c r="H2045" s="23" t="n">
        <v>30000</v>
      </c>
      <c r="I2045" s="41" t="s">
        <v>188</v>
      </c>
      <c r="K2045" s="23" t="n">
        <v>0</v>
      </c>
      <c r="L2045" s="23" t="n">
        <v>46362</v>
      </c>
      <c r="M2045" s="23" t="n">
        <v>0</v>
      </c>
      <c r="N2045" s="23" t="n">
        <v>0</v>
      </c>
      <c r="O2045" s="23" t="n">
        <f aca="false">K2045+L2045</f>
        <v>46362</v>
      </c>
      <c r="P2045" s="23" t="n">
        <f aca="false">K2045+L2045+M2045+N2045</f>
        <v>46362</v>
      </c>
      <c r="Q2045" s="23" t="n">
        <v>4036</v>
      </c>
      <c r="R2045" s="23" t="n">
        <v>1973</v>
      </c>
      <c r="S2045" s="23" t="n">
        <v>3251</v>
      </c>
      <c r="T2045" s="23" t="n">
        <v>1021</v>
      </c>
      <c r="U2045" s="23" t="n">
        <f aca="false">IF(I2045="delivery",O2045-SUM(Q2045+R2045),IF(I2045="PO",P2045-SUM(Q2045:R2045)))</f>
        <v>40353</v>
      </c>
      <c r="V2045" s="43" t="n">
        <v>0.00069</v>
      </c>
      <c r="W2045" s="43" t="n">
        <v>0.00069</v>
      </c>
      <c r="X2045" s="43" t="n">
        <f aca="false">W2045-V2045</f>
        <v>0</v>
      </c>
      <c r="Y2045" s="43"/>
      <c r="Z2045" s="43"/>
      <c r="AA2045" s="43"/>
      <c r="AB2045" s="43"/>
      <c r="AC2045" s="43" t="s">
        <v>11595</v>
      </c>
      <c r="AD2045" s="43"/>
      <c r="AE2045" s="43" t="s">
        <v>13742</v>
      </c>
      <c r="AF2045" s="43"/>
      <c r="AG2045" s="43" t="n">
        <v>0.00061</v>
      </c>
      <c r="AH2045" s="43" t="s">
        <v>11590</v>
      </c>
      <c r="AI2045" s="63" t="n">
        <v>20000</v>
      </c>
      <c r="AJ2045" s="63" t="n">
        <v>16</v>
      </c>
      <c r="AK2045" s="43" t="s">
        <v>13743</v>
      </c>
      <c r="AL2045" s="43"/>
      <c r="AM2045" s="71" t="s">
        <v>11607</v>
      </c>
      <c r="AN2045" s="43"/>
      <c r="AO2045" s="43" t="s">
        <v>1471</v>
      </c>
      <c r="AP2045" s="23" t="s">
        <v>3124</v>
      </c>
      <c r="AT2045" s="23" t="s">
        <v>11356</v>
      </c>
      <c r="AV2045" s="23" t="n">
        <v>0.00097</v>
      </c>
      <c r="AW2045" s="23" t="s">
        <v>13677</v>
      </c>
      <c r="AX2045" s="23" t="s">
        <v>13744</v>
      </c>
      <c r="AY2045" s="23" t="s">
        <v>13679</v>
      </c>
      <c r="AZ2045" s="23" t="s">
        <v>13745</v>
      </c>
      <c r="BA2045" s="23" t="s">
        <v>1465</v>
      </c>
      <c r="BB2045" s="23" t="s">
        <v>13680</v>
      </c>
      <c r="BC2045" s="23" t="s">
        <v>13681</v>
      </c>
      <c r="BF2045" s="23" t="s">
        <v>10498</v>
      </c>
      <c r="BG2045" s="1" t="s">
        <v>183</v>
      </c>
    </row>
    <row r="2046" s="23" customFormat="true" ht="12.75" hidden="false" customHeight="false" outlineLevel="0" collapsed="false">
      <c r="A2046" s="23" t="s">
        <v>9241</v>
      </c>
      <c r="B2046" s="23" t="s">
        <v>9242</v>
      </c>
      <c r="C2046" s="40" t="s">
        <v>177</v>
      </c>
      <c r="D2046" s="23" t="s">
        <v>1471</v>
      </c>
      <c r="E2046" s="23" t="s">
        <v>9243</v>
      </c>
      <c r="F2046" s="23" t="s">
        <v>9244</v>
      </c>
      <c r="G2046" s="23" t="n">
        <v>38</v>
      </c>
      <c r="H2046" s="23" t="n">
        <v>30000</v>
      </c>
      <c r="I2046" s="41" t="s">
        <v>180</v>
      </c>
      <c r="K2046" s="23" t="n">
        <v>0</v>
      </c>
      <c r="L2046" s="23" t="n">
        <v>93601</v>
      </c>
      <c r="M2046" s="23" t="n">
        <v>40000</v>
      </c>
      <c r="N2046" s="23" t="n">
        <v>0</v>
      </c>
      <c r="O2046" s="23" t="n">
        <f aca="false">K2046+L2046</f>
        <v>93601</v>
      </c>
      <c r="P2046" s="23" t="n">
        <f aca="false">K2046+L2046+M2046+N2046</f>
        <v>133601</v>
      </c>
      <c r="Q2046" s="23" t="n">
        <v>37776</v>
      </c>
      <c r="R2046" s="23" t="n">
        <v>26454</v>
      </c>
      <c r="S2046" s="23" t="n">
        <v>34436</v>
      </c>
      <c r="T2046" s="23" t="n">
        <v>16431</v>
      </c>
      <c r="U2046" s="23" t="n">
        <f aca="false">IF(I2046="delivery",O2046-SUM(Q2046+R2046),IF(I2046="PO",P2046-SUM(Q2046:R2046)))</f>
        <v>29371</v>
      </c>
      <c r="V2046" s="43" t="n">
        <v>0.00036</v>
      </c>
      <c r="W2046" s="43" t="n">
        <v>0.00036</v>
      </c>
      <c r="X2046" s="43" t="n">
        <f aca="false">W2046-V2046</f>
        <v>0</v>
      </c>
      <c r="Y2046" s="43"/>
      <c r="Z2046" s="43"/>
      <c r="AA2046" s="43" t="n">
        <v>0.0005</v>
      </c>
      <c r="AB2046" s="43"/>
      <c r="AC2046" s="43" t="s">
        <v>10482</v>
      </c>
      <c r="AD2046" s="43"/>
      <c r="AE2046" s="43"/>
      <c r="AF2046" s="43"/>
      <c r="AG2046" s="43" t="n">
        <v>0.00036</v>
      </c>
      <c r="AH2046" s="43"/>
      <c r="AI2046" s="63"/>
      <c r="AJ2046" s="63"/>
      <c r="AK2046" s="43"/>
      <c r="AL2046" s="43"/>
      <c r="AM2046" s="43" t="s">
        <v>11367</v>
      </c>
      <c r="AN2046" s="43"/>
      <c r="AO2046" s="43" t="s">
        <v>1471</v>
      </c>
      <c r="AP2046" s="23" t="s">
        <v>3124</v>
      </c>
      <c r="AT2046" s="23" t="s">
        <v>11356</v>
      </c>
      <c r="AV2046" s="23" t="n">
        <v>0.00036</v>
      </c>
      <c r="AW2046" s="23" t="s">
        <v>10494</v>
      </c>
      <c r="AX2046" s="23" t="s">
        <v>13746</v>
      </c>
      <c r="AY2046" s="23" t="n">
        <v>10000</v>
      </c>
      <c r="AZ2046" s="23" t="n">
        <v>2</v>
      </c>
      <c r="BA2046" s="23" t="s">
        <v>177</v>
      </c>
      <c r="BB2046" s="23" t="s">
        <v>10496</v>
      </c>
      <c r="BF2046" s="23" t="s">
        <v>10498</v>
      </c>
      <c r="BG2046" s="1" t="s">
        <v>183</v>
      </c>
    </row>
    <row r="2047" s="23" customFormat="true" ht="12.75" hidden="false" customHeight="false" outlineLevel="0" collapsed="false">
      <c r="A2047" s="23" t="s">
        <v>9245</v>
      </c>
      <c r="B2047" s="23" t="s">
        <v>9246</v>
      </c>
      <c r="C2047" s="40" t="s">
        <v>177</v>
      </c>
      <c r="D2047" s="23" t="s">
        <v>1471</v>
      </c>
      <c r="E2047" s="23" t="s">
        <v>9247</v>
      </c>
      <c r="F2047" s="23" t="s">
        <v>9248</v>
      </c>
      <c r="G2047" s="23" t="n">
        <v>83</v>
      </c>
      <c r="H2047" s="23" t="n">
        <v>10000</v>
      </c>
      <c r="I2047" s="41" t="s">
        <v>180</v>
      </c>
      <c r="K2047" s="23" t="n">
        <v>0</v>
      </c>
      <c r="L2047" s="23" t="n">
        <v>86250</v>
      </c>
      <c r="M2047" s="23" t="n">
        <v>0</v>
      </c>
      <c r="N2047" s="23" t="n">
        <v>0</v>
      </c>
      <c r="O2047" s="23" t="n">
        <f aca="false">K2047+L2047</f>
        <v>86250</v>
      </c>
      <c r="P2047" s="23" t="n">
        <f aca="false">K2047+L2047+M2047+N2047</f>
        <v>86250</v>
      </c>
      <c r="Q2047" s="23" t="n">
        <v>32133</v>
      </c>
      <c r="R2047" s="23" t="n">
        <v>71980</v>
      </c>
      <c r="S2047" s="23" t="n">
        <v>85466</v>
      </c>
      <c r="T2047" s="23" t="n">
        <v>50126</v>
      </c>
      <c r="U2047" s="23" t="n">
        <f aca="false">IF(I2047="delivery",O2047-SUM(Q2047+R2047),IF(I2047="PO",P2047-SUM(Q2047:R2047)))</f>
        <v>-17863</v>
      </c>
      <c r="V2047" s="43" t="n">
        <v>0.00036</v>
      </c>
      <c r="W2047" s="43" t="n">
        <v>0.00036</v>
      </c>
      <c r="X2047" s="43" t="n">
        <f aca="false">W2047-V2047</f>
        <v>0</v>
      </c>
      <c r="Y2047" s="43"/>
      <c r="Z2047" s="43"/>
      <c r="AA2047" s="43" t="n">
        <v>0.00042</v>
      </c>
      <c r="AB2047" s="43"/>
      <c r="AC2047" s="43" t="s">
        <v>10482</v>
      </c>
      <c r="AD2047" s="43"/>
      <c r="AE2047" s="43"/>
      <c r="AF2047" s="43"/>
      <c r="AG2047" s="43" t="n">
        <v>0.00036</v>
      </c>
      <c r="AH2047" s="43"/>
      <c r="AI2047" s="63"/>
      <c r="AJ2047" s="63"/>
      <c r="AK2047" s="43"/>
      <c r="AL2047" s="43"/>
      <c r="AM2047" s="43" t="s">
        <v>11367</v>
      </c>
      <c r="AN2047" s="43"/>
      <c r="AO2047" s="43" t="s">
        <v>1471</v>
      </c>
      <c r="AP2047" s="23" t="s">
        <v>3124</v>
      </c>
      <c r="AT2047" s="23" t="s">
        <v>11356</v>
      </c>
      <c r="AV2047" s="23" t="n">
        <v>0.00036</v>
      </c>
      <c r="AW2047" s="23" t="s">
        <v>10494</v>
      </c>
      <c r="AX2047" s="23" t="s">
        <v>13747</v>
      </c>
      <c r="AY2047" s="23" t="n">
        <v>10000</v>
      </c>
      <c r="AZ2047" s="23" t="n">
        <v>4</v>
      </c>
      <c r="BA2047" s="23" t="s">
        <v>177</v>
      </c>
      <c r="BB2047" s="23" t="s">
        <v>10496</v>
      </c>
      <c r="BF2047" s="23" t="s">
        <v>10498</v>
      </c>
      <c r="BG2047" s="1" t="s">
        <v>183</v>
      </c>
    </row>
    <row r="2048" s="23" customFormat="true" ht="12.75" hidden="false" customHeight="false" outlineLevel="0" collapsed="false">
      <c r="A2048" s="23" t="s">
        <v>9249</v>
      </c>
      <c r="B2048" s="23" t="s">
        <v>9250</v>
      </c>
      <c r="C2048" s="40" t="s">
        <v>177</v>
      </c>
      <c r="D2048" s="23" t="s">
        <v>1471</v>
      </c>
      <c r="E2048" s="23" t="s">
        <v>9251</v>
      </c>
      <c r="F2048" s="23" t="s">
        <v>9252</v>
      </c>
      <c r="G2048" s="23" t="n">
        <v>55</v>
      </c>
      <c r="H2048" s="23" t="n">
        <v>10000</v>
      </c>
      <c r="I2048" s="41" t="s">
        <v>188</v>
      </c>
      <c r="K2048" s="23" t="n">
        <v>0</v>
      </c>
      <c r="L2048" s="23" t="n">
        <v>0</v>
      </c>
      <c r="M2048" s="23" t="n">
        <v>0</v>
      </c>
      <c r="N2048" s="23" t="n">
        <v>0</v>
      </c>
      <c r="O2048" s="23" t="n">
        <f aca="false">K2048+L2048</f>
        <v>0</v>
      </c>
      <c r="P2048" s="23" t="n">
        <f aca="false">K2048+L2048+M2048+N2048</f>
        <v>0</v>
      </c>
      <c r="Q2048" s="23" t="n">
        <v>0</v>
      </c>
      <c r="R2048" s="23" t="n">
        <v>0</v>
      </c>
      <c r="S2048" s="23" t="n">
        <v>0</v>
      </c>
      <c r="T2048" s="23" t="n">
        <v>0</v>
      </c>
      <c r="U2048" s="23" t="n">
        <f aca="false">IF(I2048="delivery",O2048-SUM(Q2048+R2048),IF(I2048="PO",P2048-SUM(Q2048:R2048)))</f>
        <v>0</v>
      </c>
      <c r="V2048" s="43" t="n">
        <v>0.0007</v>
      </c>
      <c r="W2048" s="43" t="n">
        <v>0.0007</v>
      </c>
      <c r="X2048" s="43" t="n">
        <f aca="false">W2048-V2048</f>
        <v>0</v>
      </c>
      <c r="Y2048" s="43"/>
      <c r="Z2048" s="43"/>
      <c r="AA2048" s="43"/>
      <c r="AB2048" s="43"/>
      <c r="AC2048" s="43" t="s">
        <v>10482</v>
      </c>
      <c r="AD2048" s="43"/>
      <c r="AE2048" s="43"/>
      <c r="AF2048" s="43"/>
      <c r="AG2048" s="43" t="n">
        <v>0.00028</v>
      </c>
      <c r="AH2048" s="43"/>
      <c r="AI2048" s="63"/>
      <c r="AJ2048" s="63"/>
      <c r="AK2048" s="43"/>
      <c r="AL2048" s="43"/>
      <c r="AM2048" s="43" t="s">
        <v>10492</v>
      </c>
      <c r="AN2048" s="43"/>
      <c r="AO2048" s="43" t="s">
        <v>1471</v>
      </c>
      <c r="AP2048" s="23" t="s">
        <v>3124</v>
      </c>
      <c r="AT2048" s="23" t="s">
        <v>10493</v>
      </c>
      <c r="AV2048" s="23" t="n">
        <v>0.00028</v>
      </c>
      <c r="AW2048" s="23" t="s">
        <v>10494</v>
      </c>
      <c r="AX2048" s="23" t="s">
        <v>13748</v>
      </c>
      <c r="AY2048" s="23" t="n">
        <v>10000</v>
      </c>
      <c r="AZ2048" s="23" t="n">
        <v>20</v>
      </c>
      <c r="BA2048" s="23" t="s">
        <v>1465</v>
      </c>
      <c r="BB2048" s="23" t="s">
        <v>10496</v>
      </c>
      <c r="BF2048" s="23" t="s">
        <v>11284</v>
      </c>
      <c r="BG2048" s="1" t="s">
        <v>183</v>
      </c>
    </row>
    <row r="2049" s="23" customFormat="true" ht="12.75" hidden="false" customHeight="false" outlineLevel="0" collapsed="false">
      <c r="A2049" s="23" t="s">
        <v>9253</v>
      </c>
      <c r="B2049" s="23" t="s">
        <v>9254</v>
      </c>
      <c r="C2049" s="40" t="s">
        <v>177</v>
      </c>
      <c r="D2049" s="23" t="s">
        <v>1471</v>
      </c>
      <c r="E2049" s="23" t="s">
        <v>9255</v>
      </c>
      <c r="F2049" s="23" t="s">
        <v>9256</v>
      </c>
      <c r="G2049" s="23" t="n">
        <v>116</v>
      </c>
      <c r="H2049" s="23" t="n">
        <v>10000</v>
      </c>
      <c r="I2049" s="41" t="s">
        <v>180</v>
      </c>
      <c r="K2049" s="23" t="n">
        <v>0</v>
      </c>
      <c r="L2049" s="23" t="n">
        <v>126410</v>
      </c>
      <c r="M2049" s="23" t="n">
        <v>0</v>
      </c>
      <c r="N2049" s="23" t="n">
        <v>0</v>
      </c>
      <c r="O2049" s="23" t="n">
        <f aca="false">K2049+L2049</f>
        <v>126410</v>
      </c>
      <c r="P2049" s="23" t="n">
        <f aca="false">K2049+L2049+M2049+N2049</f>
        <v>126410</v>
      </c>
      <c r="Q2049" s="23" t="n">
        <v>476</v>
      </c>
      <c r="R2049" s="23" t="n">
        <v>231</v>
      </c>
      <c r="S2049" s="23" t="n">
        <v>464</v>
      </c>
      <c r="T2049" s="23" t="n">
        <v>152</v>
      </c>
      <c r="U2049" s="23" t="n">
        <f aca="false">IF(I2049="delivery",O2049-SUM(Q2049+R2049),IF(I2049="PO",P2049-SUM(Q2049:R2049)))</f>
        <v>125703</v>
      </c>
      <c r="V2049" s="43" t="n">
        <v>0.00069</v>
      </c>
      <c r="W2049" s="43" t="n">
        <v>0.00069</v>
      </c>
      <c r="X2049" s="43" t="n">
        <f aca="false">W2049-V2049</f>
        <v>0</v>
      </c>
      <c r="Y2049" s="43"/>
      <c r="Z2049" s="43"/>
      <c r="AA2049" s="43"/>
      <c r="AB2049" s="43"/>
      <c r="AC2049" s="43" t="s">
        <v>10482</v>
      </c>
      <c r="AD2049" s="43"/>
      <c r="AE2049" s="43"/>
      <c r="AF2049" s="43"/>
      <c r="AG2049" s="43" t="n">
        <v>0.00036</v>
      </c>
      <c r="AH2049" s="43"/>
      <c r="AI2049" s="63"/>
      <c r="AJ2049" s="63"/>
      <c r="AK2049" s="43"/>
      <c r="AL2049" s="43"/>
      <c r="AM2049" s="43" t="s">
        <v>10492</v>
      </c>
      <c r="AN2049" s="43"/>
      <c r="AO2049" s="43" t="s">
        <v>1471</v>
      </c>
      <c r="AP2049" s="23" t="s">
        <v>3124</v>
      </c>
      <c r="AT2049" s="23" t="s">
        <v>11356</v>
      </c>
      <c r="AV2049" s="23" t="n">
        <v>0.00036</v>
      </c>
      <c r="AW2049" s="23" t="s">
        <v>10494</v>
      </c>
      <c r="AX2049" s="23" t="s">
        <v>13749</v>
      </c>
      <c r="AY2049" s="23" t="n">
        <v>10000</v>
      </c>
      <c r="AZ2049" s="23" t="n">
        <v>22</v>
      </c>
      <c r="BA2049" s="23" t="s">
        <v>177</v>
      </c>
      <c r="BB2049" s="23" t="s">
        <v>10496</v>
      </c>
      <c r="BF2049" s="23" t="s">
        <v>10498</v>
      </c>
      <c r="BG2049" s="1" t="s">
        <v>183</v>
      </c>
    </row>
    <row r="2050" s="23" customFormat="true" ht="12.75" hidden="false" customHeight="false" outlineLevel="0" collapsed="false">
      <c r="A2050" s="23" t="s">
        <v>9257</v>
      </c>
      <c r="B2050" s="23" t="s">
        <v>9258</v>
      </c>
      <c r="C2050" s="40" t="s">
        <v>177</v>
      </c>
      <c r="D2050" s="23" t="s">
        <v>1471</v>
      </c>
      <c r="E2050" s="23" t="s">
        <v>9259</v>
      </c>
      <c r="F2050" s="23" t="s">
        <v>9260</v>
      </c>
      <c r="G2050" s="23" t="n">
        <v>46</v>
      </c>
      <c r="H2050" s="23" t="n">
        <v>5000</v>
      </c>
      <c r="I2050" s="41" t="s">
        <v>188</v>
      </c>
      <c r="K2050" s="23" t="n">
        <v>0</v>
      </c>
      <c r="L2050" s="23" t="n">
        <v>17391</v>
      </c>
      <c r="M2050" s="23" t="n">
        <v>25000</v>
      </c>
      <c r="N2050" s="23" t="n">
        <v>0</v>
      </c>
      <c r="O2050" s="23" t="n">
        <f aca="false">K2050+L2050</f>
        <v>17391</v>
      </c>
      <c r="P2050" s="23" t="n">
        <f aca="false">K2050+L2050+M2050+N2050</f>
        <v>42391</v>
      </c>
      <c r="Q2050" s="23" t="n">
        <v>10226</v>
      </c>
      <c r="R2050" s="23" t="n">
        <v>18492</v>
      </c>
      <c r="S2050" s="23" t="n">
        <v>18130</v>
      </c>
      <c r="T2050" s="23" t="n">
        <v>12626</v>
      </c>
      <c r="U2050" s="23" t="n">
        <f aca="false">IF(I2050="delivery",O2050-SUM(Q2050+R2050),IF(I2050="PO",P2050-SUM(Q2050:R2050)))</f>
        <v>13673</v>
      </c>
      <c r="V2050" s="43" t="n">
        <v>0.00337</v>
      </c>
      <c r="W2050" s="43" t="n">
        <v>0.00337</v>
      </c>
      <c r="X2050" s="43" t="n">
        <f aca="false">W2050-V2050</f>
        <v>0</v>
      </c>
      <c r="Y2050" s="43"/>
      <c r="Z2050" s="43"/>
      <c r="AA2050" s="43" t="n">
        <v>0.00279</v>
      </c>
      <c r="AB2050" s="43"/>
      <c r="AC2050" s="43" t="s">
        <v>10482</v>
      </c>
      <c r="AD2050" s="43"/>
      <c r="AE2050" s="43"/>
      <c r="AF2050" s="43"/>
      <c r="AG2050" s="43" t="n">
        <v>0.00255</v>
      </c>
      <c r="AH2050" s="43"/>
      <c r="AI2050" s="63"/>
      <c r="AJ2050" s="63"/>
      <c r="AK2050" s="43"/>
      <c r="AL2050" s="43"/>
      <c r="AM2050" s="43" t="s">
        <v>10492</v>
      </c>
      <c r="AN2050" s="43"/>
      <c r="AO2050" s="43" t="s">
        <v>1471</v>
      </c>
      <c r="AP2050" s="23" t="s">
        <v>3124</v>
      </c>
      <c r="AT2050" s="23" t="s">
        <v>10934</v>
      </c>
      <c r="AV2050" s="23" t="n">
        <v>0.00255</v>
      </c>
      <c r="AW2050" s="23" t="s">
        <v>13564</v>
      </c>
      <c r="AX2050" s="23" t="s">
        <v>13750</v>
      </c>
      <c r="AY2050" s="23" t="n">
        <v>5000</v>
      </c>
      <c r="AZ2050" s="23" t="n">
        <v>7</v>
      </c>
      <c r="BA2050" s="23" t="s">
        <v>1465</v>
      </c>
      <c r="BB2050" s="23" t="s">
        <v>13564</v>
      </c>
      <c r="BF2050" s="23" t="s">
        <v>10498</v>
      </c>
      <c r="BG2050" s="1" t="s">
        <v>183</v>
      </c>
    </row>
    <row r="2051" s="23" customFormat="true" ht="12.75" hidden="false" customHeight="false" outlineLevel="0" collapsed="false">
      <c r="A2051" s="23" t="s">
        <v>9261</v>
      </c>
      <c r="B2051" s="23" t="s">
        <v>9262</v>
      </c>
      <c r="C2051" s="40" t="s">
        <v>177</v>
      </c>
      <c r="D2051" s="23" t="s">
        <v>1471</v>
      </c>
      <c r="E2051" s="23" t="s">
        <v>9263</v>
      </c>
      <c r="F2051" s="23" t="s">
        <v>9264</v>
      </c>
      <c r="G2051" s="23" t="n">
        <v>38</v>
      </c>
      <c r="H2051" s="23" t="n">
        <v>40000</v>
      </c>
      <c r="I2051" s="41" t="s">
        <v>180</v>
      </c>
      <c r="K2051" s="23" t="n">
        <v>0</v>
      </c>
      <c r="L2051" s="23" t="n">
        <v>64893</v>
      </c>
      <c r="M2051" s="23" t="n">
        <v>0</v>
      </c>
      <c r="N2051" s="23" t="n">
        <v>40000</v>
      </c>
      <c r="O2051" s="23" t="n">
        <f aca="false">K2051+L2051</f>
        <v>64893</v>
      </c>
      <c r="P2051" s="23" t="n">
        <f aca="false">K2051+L2051+M2051+N2051</f>
        <v>104893</v>
      </c>
      <c r="Q2051" s="23" t="n">
        <v>46514</v>
      </c>
      <c r="R2051" s="23" t="n">
        <v>29627</v>
      </c>
      <c r="S2051" s="23" t="n">
        <v>33584</v>
      </c>
      <c r="T2051" s="23" t="n">
        <v>26166</v>
      </c>
      <c r="U2051" s="23" t="n">
        <f aca="false">IF(I2051="delivery",O2051-SUM(Q2051+R2051),IF(I2051="PO",P2051-SUM(Q2051:R2051)))</f>
        <v>-11248</v>
      </c>
      <c r="V2051" s="43" t="n">
        <v>0.00053</v>
      </c>
      <c r="W2051" s="43" t="n">
        <v>0.00036</v>
      </c>
      <c r="X2051" s="43" t="n">
        <f aca="false">W2051-V2051</f>
        <v>-0.00017</v>
      </c>
      <c r="Y2051" s="43"/>
      <c r="Z2051" s="43"/>
      <c r="AA2051" s="43" t="n">
        <v>0.00036</v>
      </c>
      <c r="AB2051" s="43"/>
      <c r="AC2051" s="43" t="s">
        <v>10482</v>
      </c>
      <c r="AD2051" s="43"/>
      <c r="AE2051" s="43"/>
      <c r="AF2051" s="43"/>
      <c r="AG2051" s="43" t="n">
        <v>0.00036</v>
      </c>
      <c r="AH2051" s="43"/>
      <c r="AI2051" s="63"/>
      <c r="AJ2051" s="63"/>
      <c r="AK2051" s="43"/>
      <c r="AL2051" s="43"/>
      <c r="AM2051" s="43" t="s">
        <v>10492</v>
      </c>
      <c r="AN2051" s="43"/>
      <c r="AO2051" s="43" t="s">
        <v>1471</v>
      </c>
      <c r="AP2051" s="23" t="s">
        <v>3124</v>
      </c>
      <c r="AT2051" s="23" t="s">
        <v>11356</v>
      </c>
      <c r="AV2051" s="23" t="n">
        <v>0.00036</v>
      </c>
      <c r="AW2051" s="23" t="s">
        <v>10494</v>
      </c>
      <c r="AX2051" s="23" t="s">
        <v>13751</v>
      </c>
      <c r="AY2051" s="23" t="n">
        <v>10000</v>
      </c>
      <c r="AZ2051" s="23" t="n">
        <v>2</v>
      </c>
      <c r="BA2051" s="23" t="s">
        <v>177</v>
      </c>
      <c r="BB2051" s="23" t="s">
        <v>10496</v>
      </c>
      <c r="BF2051" s="23" t="s">
        <v>10498</v>
      </c>
      <c r="BG2051" s="1" t="s">
        <v>183</v>
      </c>
    </row>
    <row r="2052" s="23" customFormat="true" ht="12.75" hidden="true" customHeight="false" outlineLevel="0" collapsed="false">
      <c r="A2052" s="23" t="s">
        <v>1834</v>
      </c>
      <c r="B2052" s="23" t="s">
        <v>1835</v>
      </c>
      <c r="C2052" s="40" t="s">
        <v>177</v>
      </c>
      <c r="D2052" s="23" t="s">
        <v>82</v>
      </c>
      <c r="E2052" s="23" t="s">
        <v>1836</v>
      </c>
      <c r="F2052" s="23" t="s">
        <v>1837</v>
      </c>
      <c r="G2052" s="23" t="n">
        <v>31</v>
      </c>
      <c r="H2052" s="23" t="n">
        <v>1000</v>
      </c>
      <c r="I2052" s="41" t="s">
        <v>188</v>
      </c>
      <c r="K2052" s="23" t="n">
        <v>0</v>
      </c>
      <c r="L2052" s="23" t="n">
        <v>0</v>
      </c>
      <c r="M2052" s="23" t="n">
        <v>0</v>
      </c>
      <c r="N2052" s="23" t="n">
        <v>0</v>
      </c>
      <c r="O2052" s="23" t="n">
        <f aca="false">K2052+L2052</f>
        <v>0</v>
      </c>
      <c r="P2052" s="23" t="n">
        <f aca="false">K2052+L2052+M2052+N2052</f>
        <v>0</v>
      </c>
      <c r="Q2052" s="23" t="n">
        <v>0</v>
      </c>
      <c r="R2052" s="23" t="n">
        <v>297</v>
      </c>
      <c r="S2052" s="23" t="n">
        <v>7304</v>
      </c>
      <c r="T2052" s="23" t="n">
        <v>3432</v>
      </c>
      <c r="U2052" s="23" t="n">
        <f aca="false">IF(I2052="delivery",O2052-SUM(Q2052+R2052),IF(I2052="PO",P2052-SUM(Q2052:R2052)))</f>
        <v>-297</v>
      </c>
      <c r="V2052" s="43" t="n">
        <v>4.15</v>
      </c>
      <c r="W2052" s="43" t="n">
        <v>5.461</v>
      </c>
      <c r="X2052" s="43" t="n">
        <f aca="false">W2052-V2052</f>
        <v>1.311</v>
      </c>
      <c r="Y2052" s="43"/>
      <c r="Z2052" s="43"/>
      <c r="AA2052" s="43"/>
      <c r="AB2052" s="43"/>
      <c r="AC2052" s="43" t="s">
        <v>10482</v>
      </c>
      <c r="AD2052" s="43"/>
      <c r="AE2052" s="43"/>
      <c r="AF2052" s="43"/>
      <c r="AG2052" s="43" t="n">
        <v>5.461</v>
      </c>
      <c r="AH2052" s="43" t="s">
        <v>13752</v>
      </c>
      <c r="AI2052" s="63" t="s">
        <v>11059</v>
      </c>
      <c r="AJ2052" s="63" t="s">
        <v>13753</v>
      </c>
      <c r="AK2052" s="43"/>
      <c r="AL2052" s="43"/>
      <c r="AM2052" s="43"/>
      <c r="AN2052" s="43" t="s">
        <v>10486</v>
      </c>
      <c r="AO2052" s="43" t="s">
        <v>82</v>
      </c>
      <c r="AP2052" s="23" t="s">
        <v>189</v>
      </c>
      <c r="BF2052" s="23" t="s">
        <v>10498</v>
      </c>
      <c r="BG2052" s="1" t="s">
        <v>183</v>
      </c>
    </row>
    <row r="2053" s="23" customFormat="true" ht="12.75" hidden="false" customHeight="false" outlineLevel="0" collapsed="false">
      <c r="A2053" s="23" t="s">
        <v>9269</v>
      </c>
      <c r="B2053" s="23" t="s">
        <v>9270</v>
      </c>
      <c r="C2053" s="40" t="s">
        <v>177</v>
      </c>
      <c r="D2053" s="23" t="s">
        <v>1471</v>
      </c>
      <c r="E2053" s="23" t="s">
        <v>9271</v>
      </c>
      <c r="F2053" s="23" t="s">
        <v>9272</v>
      </c>
      <c r="G2053" s="23" t="n">
        <v>123</v>
      </c>
      <c r="H2053" s="23" t="n">
        <v>10000</v>
      </c>
      <c r="I2053" s="41" t="s">
        <v>180</v>
      </c>
      <c r="K2053" s="23" t="n">
        <v>0</v>
      </c>
      <c r="L2053" s="23" t="n">
        <v>55431</v>
      </c>
      <c r="M2053" s="23" t="n">
        <v>0</v>
      </c>
      <c r="N2053" s="23" t="n">
        <v>0</v>
      </c>
      <c r="O2053" s="23" t="n">
        <f aca="false">K2053+L2053</f>
        <v>55431</v>
      </c>
      <c r="P2053" s="23" t="n">
        <f aca="false">K2053+L2053+M2053+N2053</f>
        <v>55431</v>
      </c>
      <c r="Q2053" s="23" t="n">
        <v>4075</v>
      </c>
      <c r="R2053" s="23" t="n">
        <v>7404</v>
      </c>
      <c r="S2053" s="23" t="n">
        <v>8638</v>
      </c>
      <c r="T2053" s="23" t="n">
        <v>5684</v>
      </c>
      <c r="U2053" s="23" t="n">
        <f aca="false">IF(I2053="delivery",O2053-SUM(Q2053+R2053),IF(I2053="PO",P2053-SUM(Q2053:R2053)))</f>
        <v>43952</v>
      </c>
      <c r="V2053" s="43" t="n">
        <v>0.0007</v>
      </c>
      <c r="W2053" s="43" t="n">
        <v>0.0007</v>
      </c>
      <c r="X2053" s="43" t="n">
        <f aca="false">W2053-V2053</f>
        <v>0</v>
      </c>
      <c r="Y2053" s="43"/>
      <c r="Z2053" s="43"/>
      <c r="AA2053" s="43"/>
      <c r="AB2053" s="43"/>
      <c r="AC2053" s="43" t="s">
        <v>10482</v>
      </c>
      <c r="AD2053" s="43"/>
      <c r="AE2053" s="43"/>
      <c r="AF2053" s="43"/>
      <c r="AG2053" s="43" t="n">
        <v>0.00036</v>
      </c>
      <c r="AH2053" s="43"/>
      <c r="AI2053" s="63"/>
      <c r="AJ2053" s="63"/>
      <c r="AK2053" s="43"/>
      <c r="AL2053" s="43"/>
      <c r="AM2053" s="43" t="s">
        <v>10492</v>
      </c>
      <c r="AN2053" s="43"/>
      <c r="AO2053" s="43" t="s">
        <v>1471</v>
      </c>
      <c r="AP2053" s="23" t="s">
        <v>3124</v>
      </c>
      <c r="AT2053" s="23" t="s">
        <v>11356</v>
      </c>
      <c r="AV2053" s="23" t="n">
        <v>0.00036</v>
      </c>
      <c r="AW2053" s="23" t="s">
        <v>10494</v>
      </c>
      <c r="AX2053" s="23" t="s">
        <v>13754</v>
      </c>
      <c r="AY2053" s="23" t="n">
        <v>10000</v>
      </c>
      <c r="AZ2053" s="23" t="n">
        <v>22</v>
      </c>
      <c r="BA2053" s="23" t="s">
        <v>177</v>
      </c>
      <c r="BB2053" s="23" t="s">
        <v>10496</v>
      </c>
      <c r="BF2053" s="23" t="s">
        <v>10498</v>
      </c>
      <c r="BG2053" s="1" t="s">
        <v>183</v>
      </c>
    </row>
    <row r="2054" s="23" customFormat="true" ht="12.75" hidden="false" customHeight="false" outlineLevel="0" collapsed="false">
      <c r="A2054" s="23" t="s">
        <v>9273</v>
      </c>
      <c r="B2054" s="23" t="s">
        <v>9274</v>
      </c>
      <c r="C2054" s="40" t="s">
        <v>177</v>
      </c>
      <c r="D2054" s="23" t="s">
        <v>1471</v>
      </c>
      <c r="E2054" s="23" t="s">
        <v>9275</v>
      </c>
      <c r="F2054" s="23" t="s">
        <v>9276</v>
      </c>
      <c r="G2054" s="23" t="n">
        <v>116</v>
      </c>
      <c r="H2054" s="23" t="n">
        <v>40000</v>
      </c>
      <c r="I2054" s="41" t="s">
        <v>188</v>
      </c>
      <c r="K2054" s="23" t="n">
        <v>0</v>
      </c>
      <c r="L2054" s="23" t="n">
        <v>44427</v>
      </c>
      <c r="M2054" s="23" t="n">
        <v>64000</v>
      </c>
      <c r="N2054" s="23" t="n">
        <v>0</v>
      </c>
      <c r="O2054" s="23" t="n">
        <f aca="false">K2054+L2054</f>
        <v>44427</v>
      </c>
      <c r="P2054" s="23" t="n">
        <f aca="false">K2054+L2054+M2054+N2054</f>
        <v>108427</v>
      </c>
      <c r="Q2054" s="23" t="n">
        <v>40489</v>
      </c>
      <c r="R2054" s="23" t="n">
        <v>43234</v>
      </c>
      <c r="S2054" s="23" t="n">
        <v>52141</v>
      </c>
      <c r="T2054" s="23" t="n">
        <v>36498</v>
      </c>
      <c r="U2054" s="23" t="n">
        <f aca="false">IF(I2054="delivery",O2054-SUM(Q2054+R2054),IF(I2054="PO",P2054-SUM(Q2054:R2054)))</f>
        <v>24704</v>
      </c>
      <c r="V2054" s="43" t="n">
        <v>0.00043</v>
      </c>
      <c r="W2054" s="43" t="n">
        <v>0.0007</v>
      </c>
      <c r="X2054" s="43" t="n">
        <f aca="false">W2054-V2054</f>
        <v>0.00027</v>
      </c>
      <c r="Y2054" s="43"/>
      <c r="Z2054" s="43"/>
      <c r="AA2054" s="43" t="n">
        <v>0.00043</v>
      </c>
      <c r="AB2054" s="43"/>
      <c r="AC2054" s="43" t="s">
        <v>10482</v>
      </c>
      <c r="AD2054" s="43"/>
      <c r="AE2054" s="43"/>
      <c r="AF2054" s="43"/>
      <c r="AG2054" s="43" t="n">
        <v>0.0007</v>
      </c>
      <c r="AH2054" s="43" t="s">
        <v>11590</v>
      </c>
      <c r="AI2054" s="63" t="n">
        <v>20000</v>
      </c>
      <c r="AJ2054" s="63" t="n">
        <v>16</v>
      </c>
      <c r="AK2054" s="43" t="s">
        <v>13755</v>
      </c>
      <c r="AL2054" s="43" t="s">
        <v>177</v>
      </c>
      <c r="AM2054" s="43" t="s">
        <v>11592</v>
      </c>
      <c r="AN2054" s="43"/>
      <c r="AO2054" s="43" t="s">
        <v>1471</v>
      </c>
      <c r="AP2054" s="23" t="s">
        <v>3124</v>
      </c>
      <c r="AT2054" s="23" t="s">
        <v>10943</v>
      </c>
      <c r="AV2054" s="23" t="n">
        <v>0.0007</v>
      </c>
      <c r="AW2054" s="23" t="s">
        <v>10534</v>
      </c>
      <c r="AX2054" s="23" t="s">
        <v>13756</v>
      </c>
      <c r="AY2054" s="23" t="n">
        <v>50000</v>
      </c>
      <c r="AZ2054" s="23" t="n">
        <v>23</v>
      </c>
      <c r="BA2054" s="23" t="s">
        <v>1465</v>
      </c>
      <c r="BB2054" s="23" t="s">
        <v>10534</v>
      </c>
      <c r="BF2054" s="23" t="s">
        <v>10498</v>
      </c>
      <c r="BG2054" s="1" t="s">
        <v>183</v>
      </c>
    </row>
    <row r="2055" s="23" customFormat="true" ht="12.75" hidden="false" customHeight="false" outlineLevel="0" collapsed="false">
      <c r="A2055" s="23" t="s">
        <v>9277</v>
      </c>
      <c r="B2055" s="23" t="s">
        <v>9278</v>
      </c>
      <c r="C2055" s="40" t="s">
        <v>177</v>
      </c>
      <c r="D2055" s="23" t="s">
        <v>1471</v>
      </c>
      <c r="E2055" s="23" t="s">
        <v>9279</v>
      </c>
      <c r="F2055" s="23" t="s">
        <v>9280</v>
      </c>
      <c r="G2055" s="23" t="n">
        <v>116</v>
      </c>
      <c r="H2055" s="23" t="n">
        <v>10000</v>
      </c>
      <c r="I2055" s="41" t="s">
        <v>188</v>
      </c>
      <c r="K2055" s="23" t="n">
        <v>0</v>
      </c>
      <c r="L2055" s="23" t="n">
        <v>27237</v>
      </c>
      <c r="M2055" s="23" t="n">
        <v>0</v>
      </c>
      <c r="N2055" s="23" t="n">
        <v>0</v>
      </c>
      <c r="O2055" s="23" t="n">
        <f aca="false">K2055+L2055</f>
        <v>27237</v>
      </c>
      <c r="P2055" s="23" t="n">
        <f aca="false">K2055+L2055+M2055+N2055</f>
        <v>27237</v>
      </c>
      <c r="Q2055" s="23" t="n">
        <v>0</v>
      </c>
      <c r="R2055" s="23" t="n">
        <v>0</v>
      </c>
      <c r="S2055" s="23" t="n">
        <v>0</v>
      </c>
      <c r="T2055" s="23" t="n">
        <v>0</v>
      </c>
      <c r="U2055" s="23" t="n">
        <f aca="false">IF(I2055="delivery",O2055-SUM(Q2055+R2055),IF(I2055="PO",P2055-SUM(Q2055:R2055)))</f>
        <v>27237</v>
      </c>
      <c r="V2055" s="43" t="n">
        <v>0.00144</v>
      </c>
      <c r="W2055" s="43" t="n">
        <v>0.00144</v>
      </c>
      <c r="X2055" s="43" t="n">
        <f aca="false">W2055-V2055</f>
        <v>0</v>
      </c>
      <c r="Y2055" s="43"/>
      <c r="Z2055" s="43"/>
      <c r="AA2055" s="43" t="n">
        <v>0.00144</v>
      </c>
      <c r="AB2055" s="43"/>
      <c r="AC2055" s="43" t="s">
        <v>10482</v>
      </c>
      <c r="AD2055" s="43"/>
      <c r="AE2055" s="43"/>
      <c r="AF2055" s="43"/>
      <c r="AG2055" s="43" t="n">
        <v>0.00036</v>
      </c>
      <c r="AH2055" s="43"/>
      <c r="AI2055" s="63"/>
      <c r="AJ2055" s="63"/>
      <c r="AK2055" s="43"/>
      <c r="AL2055" s="43"/>
      <c r="AM2055" s="43" t="s">
        <v>10492</v>
      </c>
      <c r="AN2055" s="43"/>
      <c r="AO2055" s="43" t="s">
        <v>1471</v>
      </c>
      <c r="AP2055" s="23" t="s">
        <v>3124</v>
      </c>
      <c r="AT2055" s="23" t="s">
        <v>10959</v>
      </c>
      <c r="AV2055" s="23" t="n">
        <v>0.00036</v>
      </c>
      <c r="AW2055" s="23" t="s">
        <v>10494</v>
      </c>
      <c r="AX2055" s="23" t="s">
        <v>13757</v>
      </c>
      <c r="AY2055" s="23" t="n">
        <v>10000</v>
      </c>
      <c r="AZ2055" s="23" t="n">
        <v>18</v>
      </c>
      <c r="BA2055" s="23" t="s">
        <v>1465</v>
      </c>
      <c r="BB2055" s="23" t="s">
        <v>10494</v>
      </c>
      <c r="BF2055" s="23" t="s">
        <v>10498</v>
      </c>
      <c r="BG2055" s="1" t="s">
        <v>183</v>
      </c>
    </row>
    <row r="2056" s="23" customFormat="true" ht="12.75" hidden="false" customHeight="false" outlineLevel="0" collapsed="false">
      <c r="A2056" s="23" t="s">
        <v>9281</v>
      </c>
      <c r="B2056" s="23" t="s">
        <v>9282</v>
      </c>
      <c r="C2056" s="40" t="s">
        <v>177</v>
      </c>
      <c r="D2056" s="23" t="s">
        <v>1471</v>
      </c>
      <c r="E2056" s="23" t="s">
        <v>9283</v>
      </c>
      <c r="F2056" s="23" t="s">
        <v>9284</v>
      </c>
      <c r="G2056" s="23" t="n">
        <v>86</v>
      </c>
      <c r="H2056" s="23" t="n">
        <v>10000</v>
      </c>
      <c r="I2056" s="41" t="s">
        <v>180</v>
      </c>
      <c r="K2056" s="23" t="n">
        <v>0</v>
      </c>
      <c r="L2056" s="23" t="n">
        <v>9473</v>
      </c>
      <c r="M2056" s="23" t="n">
        <v>0</v>
      </c>
      <c r="N2056" s="23" t="n">
        <v>0</v>
      </c>
      <c r="O2056" s="23" t="n">
        <f aca="false">K2056+L2056</f>
        <v>9473</v>
      </c>
      <c r="P2056" s="23" t="n">
        <f aca="false">K2056+L2056+M2056+N2056</f>
        <v>9473</v>
      </c>
      <c r="Q2056" s="23" t="n">
        <v>1283</v>
      </c>
      <c r="R2056" s="23" t="n">
        <v>1056</v>
      </c>
      <c r="S2056" s="23" t="n">
        <v>1309</v>
      </c>
      <c r="T2056" s="23" t="n">
        <v>582</v>
      </c>
      <c r="U2056" s="23" t="n">
        <f aca="false">IF(I2056="delivery",O2056-SUM(Q2056+R2056),IF(I2056="PO",P2056-SUM(Q2056:R2056)))</f>
        <v>7134</v>
      </c>
      <c r="V2056" s="43" t="n">
        <v>0.00069</v>
      </c>
      <c r="W2056" s="43" t="n">
        <v>0.00069</v>
      </c>
      <c r="X2056" s="43" t="n">
        <f aca="false">W2056-V2056</f>
        <v>0</v>
      </c>
      <c r="Y2056" s="43"/>
      <c r="Z2056" s="43"/>
      <c r="AA2056" s="43"/>
      <c r="AB2056" s="43"/>
      <c r="AC2056" s="43" t="s">
        <v>10482</v>
      </c>
      <c r="AD2056" s="43"/>
      <c r="AE2056" s="43"/>
      <c r="AF2056" s="43"/>
      <c r="AG2056" s="43" t="n">
        <v>0.00036</v>
      </c>
      <c r="AH2056" s="43"/>
      <c r="AI2056" s="63"/>
      <c r="AJ2056" s="63"/>
      <c r="AK2056" s="43"/>
      <c r="AL2056" s="43"/>
      <c r="AM2056" s="43" t="s">
        <v>10492</v>
      </c>
      <c r="AN2056" s="43"/>
      <c r="AO2056" s="43" t="s">
        <v>1471</v>
      </c>
      <c r="AP2056" s="23" t="s">
        <v>3124</v>
      </c>
      <c r="AT2056" s="23" t="s">
        <v>11356</v>
      </c>
      <c r="AV2056" s="23" t="n">
        <v>0.00036</v>
      </c>
      <c r="AW2056" s="23" t="s">
        <v>10494</v>
      </c>
      <c r="AX2056" s="23" t="s">
        <v>13758</v>
      </c>
      <c r="AY2056" s="23" t="n">
        <v>10000</v>
      </c>
      <c r="AZ2056" s="23" t="n">
        <v>22</v>
      </c>
      <c r="BA2056" s="23" t="s">
        <v>177</v>
      </c>
      <c r="BB2056" s="23" t="s">
        <v>10496</v>
      </c>
      <c r="BF2056" s="23" t="s">
        <v>10498</v>
      </c>
      <c r="BG2056" s="1" t="s">
        <v>183</v>
      </c>
    </row>
    <row r="2057" s="23" customFormat="true" ht="12.75" hidden="false" customHeight="false" outlineLevel="0" collapsed="false">
      <c r="A2057" s="23" t="s">
        <v>9285</v>
      </c>
      <c r="B2057" s="23" t="s">
        <v>9286</v>
      </c>
      <c r="C2057" s="40" t="s">
        <v>177</v>
      </c>
      <c r="D2057" s="23" t="s">
        <v>1471</v>
      </c>
      <c r="E2057" s="23" t="s">
        <v>9287</v>
      </c>
      <c r="F2057" s="23" t="s">
        <v>9288</v>
      </c>
      <c r="G2057" s="23" t="n">
        <v>116</v>
      </c>
      <c r="H2057" s="23" t="n">
        <v>10000</v>
      </c>
      <c r="I2057" s="41" t="s">
        <v>180</v>
      </c>
      <c r="K2057" s="23" t="n">
        <v>0</v>
      </c>
      <c r="L2057" s="23" t="n">
        <v>48940</v>
      </c>
      <c r="M2057" s="23" t="n">
        <v>0</v>
      </c>
      <c r="N2057" s="23" t="n">
        <v>0</v>
      </c>
      <c r="O2057" s="23" t="n">
        <f aca="false">K2057+L2057</f>
        <v>48940</v>
      </c>
      <c r="P2057" s="23" t="n">
        <f aca="false">K2057+L2057+M2057+N2057</f>
        <v>48940</v>
      </c>
      <c r="Q2057" s="23" t="n">
        <v>10060</v>
      </c>
      <c r="R2057" s="23" t="n">
        <v>4962</v>
      </c>
      <c r="S2057" s="23" t="n">
        <v>5170</v>
      </c>
      <c r="T2057" s="23" t="n">
        <v>3280</v>
      </c>
      <c r="U2057" s="23" t="n">
        <f aca="false">IF(I2057="delivery",O2057-SUM(Q2057+R2057),IF(I2057="PO",P2057-SUM(Q2057:R2057)))</f>
        <v>33918</v>
      </c>
      <c r="V2057" s="43" t="n">
        <v>0.00055</v>
      </c>
      <c r="W2057" s="43" t="n">
        <v>0.00055</v>
      </c>
      <c r="X2057" s="43" t="n">
        <f aca="false">W2057-V2057</f>
        <v>0</v>
      </c>
      <c r="Y2057" s="43"/>
      <c r="Z2057" s="43"/>
      <c r="AA2057" s="43"/>
      <c r="AB2057" s="43"/>
      <c r="AC2057" s="43" t="s">
        <v>10482</v>
      </c>
      <c r="AD2057" s="43"/>
      <c r="AE2057" s="43"/>
      <c r="AF2057" s="43"/>
      <c r="AG2057" s="43" t="n">
        <v>0.00036</v>
      </c>
      <c r="AH2057" s="43"/>
      <c r="AI2057" s="63"/>
      <c r="AJ2057" s="63"/>
      <c r="AK2057" s="43"/>
      <c r="AL2057" s="43"/>
      <c r="AM2057" s="43" t="s">
        <v>10492</v>
      </c>
      <c r="AN2057" s="43"/>
      <c r="AO2057" s="43" t="s">
        <v>1471</v>
      </c>
      <c r="AP2057" s="23" t="s">
        <v>3124</v>
      </c>
      <c r="AT2057" s="23" t="s">
        <v>11356</v>
      </c>
      <c r="AV2057" s="23" t="n">
        <v>0.00036</v>
      </c>
      <c r="AW2057" s="23" t="s">
        <v>10494</v>
      </c>
      <c r="AX2057" s="23" t="s">
        <v>13759</v>
      </c>
      <c r="AY2057" s="23" t="n">
        <v>10000</v>
      </c>
      <c r="AZ2057" s="23" t="n">
        <v>22</v>
      </c>
      <c r="BA2057" s="23" t="s">
        <v>177</v>
      </c>
      <c r="BB2057" s="23" t="s">
        <v>10496</v>
      </c>
      <c r="BF2057" s="23" t="s">
        <v>10498</v>
      </c>
      <c r="BG2057" s="1" t="s">
        <v>183</v>
      </c>
    </row>
    <row r="2058" s="23" customFormat="true" ht="12.75" hidden="false" customHeight="false" outlineLevel="0" collapsed="false">
      <c r="A2058" s="23" t="s">
        <v>9289</v>
      </c>
      <c r="B2058" s="23" t="s">
        <v>9290</v>
      </c>
      <c r="C2058" s="40" t="s">
        <v>177</v>
      </c>
      <c r="D2058" s="23" t="s">
        <v>1471</v>
      </c>
      <c r="E2058" s="23" t="s">
        <v>9291</v>
      </c>
      <c r="F2058" s="23" t="s">
        <v>9292</v>
      </c>
      <c r="G2058" s="23" t="n">
        <v>116</v>
      </c>
      <c r="H2058" s="23" t="n">
        <v>10000</v>
      </c>
      <c r="I2058" s="41" t="s">
        <v>180</v>
      </c>
      <c r="K2058" s="23" t="n">
        <v>0</v>
      </c>
      <c r="L2058" s="23" t="n">
        <v>7219</v>
      </c>
      <c r="M2058" s="23" t="n">
        <v>0</v>
      </c>
      <c r="N2058" s="23" t="n">
        <v>0</v>
      </c>
      <c r="O2058" s="23" t="n">
        <f aca="false">K2058+L2058</f>
        <v>7219</v>
      </c>
      <c r="P2058" s="23" t="n">
        <f aca="false">K2058+L2058+M2058+N2058</f>
        <v>7219</v>
      </c>
      <c r="Q2058" s="23" t="n">
        <v>529</v>
      </c>
      <c r="R2058" s="23" t="n">
        <v>434</v>
      </c>
      <c r="S2058" s="23" t="n">
        <v>1193</v>
      </c>
      <c r="T2058" s="23" t="n">
        <v>629</v>
      </c>
      <c r="U2058" s="23" t="n">
        <f aca="false">IF(I2058="delivery",O2058-SUM(Q2058+R2058),IF(I2058="PO",P2058-SUM(Q2058:R2058)))</f>
        <v>6256</v>
      </c>
      <c r="V2058" s="43" t="n">
        <v>0.0007</v>
      </c>
      <c r="W2058" s="43" t="n">
        <v>0.0007</v>
      </c>
      <c r="X2058" s="43" t="n">
        <f aca="false">W2058-V2058</f>
        <v>0</v>
      </c>
      <c r="Y2058" s="43"/>
      <c r="Z2058" s="43"/>
      <c r="AA2058" s="43"/>
      <c r="AB2058" s="43"/>
      <c r="AC2058" s="43" t="s">
        <v>10482</v>
      </c>
      <c r="AD2058" s="43"/>
      <c r="AE2058" s="43"/>
      <c r="AF2058" s="43"/>
      <c r="AG2058" s="43" t="n">
        <v>0.00036</v>
      </c>
      <c r="AH2058" s="43"/>
      <c r="AI2058" s="63"/>
      <c r="AJ2058" s="63"/>
      <c r="AK2058" s="43"/>
      <c r="AL2058" s="43"/>
      <c r="AM2058" s="43" t="s">
        <v>10492</v>
      </c>
      <c r="AN2058" s="43"/>
      <c r="AO2058" s="43" t="s">
        <v>1471</v>
      </c>
      <c r="AP2058" s="23" t="s">
        <v>3124</v>
      </c>
      <c r="AT2058" s="23" t="s">
        <v>11356</v>
      </c>
      <c r="AV2058" s="23" t="n">
        <v>0.00036</v>
      </c>
      <c r="AW2058" s="23" t="s">
        <v>10494</v>
      </c>
      <c r="AX2058" s="23" t="s">
        <v>13760</v>
      </c>
      <c r="AY2058" s="23" t="n">
        <v>10000</v>
      </c>
      <c r="AZ2058" s="23" t="n">
        <v>22</v>
      </c>
      <c r="BA2058" s="23" t="s">
        <v>177</v>
      </c>
      <c r="BB2058" s="23" t="s">
        <v>10496</v>
      </c>
      <c r="BF2058" s="23" t="s">
        <v>10498</v>
      </c>
      <c r="BG2058" s="1" t="s">
        <v>183</v>
      </c>
    </row>
    <row r="2059" s="23" customFormat="true" ht="12.75" hidden="false" customHeight="false" outlineLevel="0" collapsed="false">
      <c r="A2059" s="23" t="s">
        <v>9293</v>
      </c>
      <c r="B2059" s="23" t="s">
        <v>9294</v>
      </c>
      <c r="C2059" s="40" t="s">
        <v>177</v>
      </c>
      <c r="D2059" s="23" t="s">
        <v>1471</v>
      </c>
      <c r="E2059" s="23" t="s">
        <v>9295</v>
      </c>
      <c r="F2059" s="23" t="s">
        <v>9296</v>
      </c>
      <c r="G2059" s="23" t="n">
        <v>95</v>
      </c>
      <c r="H2059" s="23" t="n">
        <v>10000</v>
      </c>
      <c r="I2059" s="41" t="s">
        <v>180</v>
      </c>
      <c r="K2059" s="23" t="n">
        <v>0</v>
      </c>
      <c r="L2059" s="23" t="n">
        <v>27094</v>
      </c>
      <c r="M2059" s="23" t="n">
        <v>0</v>
      </c>
      <c r="N2059" s="23" t="n">
        <v>0</v>
      </c>
      <c r="O2059" s="23" t="n">
        <f aca="false">K2059+L2059</f>
        <v>27094</v>
      </c>
      <c r="P2059" s="23" t="n">
        <f aca="false">K2059+L2059+M2059+N2059</f>
        <v>27094</v>
      </c>
      <c r="Q2059" s="23" t="n">
        <v>2454</v>
      </c>
      <c r="R2059" s="23" t="n">
        <v>1599</v>
      </c>
      <c r="S2059" s="23" t="n">
        <v>1805</v>
      </c>
      <c r="T2059" s="23" t="n">
        <v>1281</v>
      </c>
      <c r="U2059" s="23" t="n">
        <f aca="false">IF(I2059="delivery",O2059-SUM(Q2059+R2059),IF(I2059="PO",P2059-SUM(Q2059:R2059)))</f>
        <v>23041</v>
      </c>
      <c r="V2059" s="43" t="n">
        <v>0.00068</v>
      </c>
      <c r="W2059" s="43" t="n">
        <v>0.00068</v>
      </c>
      <c r="X2059" s="43" t="n">
        <f aca="false">W2059-V2059</f>
        <v>0</v>
      </c>
      <c r="Y2059" s="43"/>
      <c r="Z2059" s="43"/>
      <c r="AA2059" s="43"/>
      <c r="AB2059" s="43"/>
      <c r="AC2059" s="43" t="s">
        <v>10482</v>
      </c>
      <c r="AD2059" s="43"/>
      <c r="AE2059" s="43"/>
      <c r="AF2059" s="43"/>
      <c r="AG2059" s="43" t="n">
        <v>0.00043</v>
      </c>
      <c r="AH2059" s="43"/>
      <c r="AI2059" s="63"/>
      <c r="AJ2059" s="63"/>
      <c r="AK2059" s="43"/>
      <c r="AL2059" s="43"/>
      <c r="AM2059" s="43" t="s">
        <v>10492</v>
      </c>
      <c r="AN2059" s="43"/>
      <c r="AO2059" s="43" t="s">
        <v>1471</v>
      </c>
      <c r="AP2059" s="23" t="s">
        <v>3124</v>
      </c>
      <c r="AT2059" s="23" t="s">
        <v>11356</v>
      </c>
      <c r="AV2059" s="23" t="n">
        <v>0.00043</v>
      </c>
      <c r="AW2059" s="23" t="s">
        <v>10494</v>
      </c>
      <c r="AX2059" s="23" t="s">
        <v>13761</v>
      </c>
      <c r="AY2059" s="23" t="n">
        <v>10000</v>
      </c>
      <c r="AZ2059" s="23" t="n">
        <v>22</v>
      </c>
      <c r="BA2059" s="23" t="s">
        <v>1465</v>
      </c>
      <c r="BB2059" s="23" t="s">
        <v>10496</v>
      </c>
      <c r="BF2059" s="23" t="s">
        <v>10498</v>
      </c>
      <c r="BG2059" s="1" t="s">
        <v>183</v>
      </c>
    </row>
    <row r="2060" s="23" customFormat="true" ht="12.75" hidden="false" customHeight="false" outlineLevel="0" collapsed="false">
      <c r="A2060" s="23" t="s">
        <v>9297</v>
      </c>
      <c r="B2060" s="23" t="s">
        <v>9298</v>
      </c>
      <c r="C2060" s="40" t="s">
        <v>177</v>
      </c>
      <c r="D2060" s="23" t="s">
        <v>1471</v>
      </c>
      <c r="E2060" s="23" t="s">
        <v>9299</v>
      </c>
      <c r="F2060" s="23" t="s">
        <v>9300</v>
      </c>
      <c r="G2060" s="23" t="n">
        <v>95</v>
      </c>
      <c r="H2060" s="23" t="n">
        <v>10000</v>
      </c>
      <c r="I2060" s="41" t="s">
        <v>180</v>
      </c>
      <c r="K2060" s="23" t="n">
        <v>0</v>
      </c>
      <c r="L2060" s="23" t="n">
        <v>43543</v>
      </c>
      <c r="M2060" s="23" t="n">
        <v>0</v>
      </c>
      <c r="N2060" s="23" t="n">
        <v>0</v>
      </c>
      <c r="O2060" s="23" t="n">
        <f aca="false">K2060+L2060</f>
        <v>43543</v>
      </c>
      <c r="P2060" s="23" t="n">
        <f aca="false">K2060+L2060+M2060+N2060</f>
        <v>43543</v>
      </c>
      <c r="Q2060" s="23" t="n">
        <v>2175</v>
      </c>
      <c r="R2060" s="23" t="n">
        <v>6743</v>
      </c>
      <c r="S2060" s="23" t="n">
        <v>8141</v>
      </c>
      <c r="T2060" s="23" t="n">
        <v>4644</v>
      </c>
      <c r="U2060" s="23" t="n">
        <f aca="false">IF(I2060="delivery",O2060-SUM(Q2060+R2060),IF(I2060="PO",P2060-SUM(Q2060:R2060)))</f>
        <v>34625</v>
      </c>
      <c r="V2060" s="43" t="n">
        <v>0.00069</v>
      </c>
      <c r="W2060" s="43" t="n">
        <v>0.00069</v>
      </c>
      <c r="X2060" s="43" t="n">
        <f aca="false">W2060-V2060</f>
        <v>0</v>
      </c>
      <c r="Y2060" s="43"/>
      <c r="Z2060" s="43"/>
      <c r="AA2060" s="43"/>
      <c r="AB2060" s="43"/>
      <c r="AC2060" s="43" t="s">
        <v>10482</v>
      </c>
      <c r="AD2060" s="43"/>
      <c r="AE2060" s="43"/>
      <c r="AF2060" s="43"/>
      <c r="AG2060" s="43" t="n">
        <v>0.00036</v>
      </c>
      <c r="AH2060" s="43"/>
      <c r="AI2060" s="63"/>
      <c r="AJ2060" s="63"/>
      <c r="AK2060" s="43"/>
      <c r="AL2060" s="43"/>
      <c r="AM2060" s="43" t="s">
        <v>10492</v>
      </c>
      <c r="AN2060" s="43"/>
      <c r="AO2060" s="43" t="s">
        <v>1471</v>
      </c>
      <c r="AP2060" s="23" t="s">
        <v>3124</v>
      </c>
      <c r="AT2060" s="23" t="s">
        <v>11356</v>
      </c>
      <c r="AV2060" s="23" t="n">
        <v>0.00036</v>
      </c>
      <c r="AW2060" s="23" t="s">
        <v>10494</v>
      </c>
      <c r="AX2060" s="23" t="s">
        <v>13762</v>
      </c>
      <c r="AY2060" s="23" t="n">
        <v>10000</v>
      </c>
      <c r="AZ2060" s="23" t="n">
        <v>22</v>
      </c>
      <c r="BA2060" s="23" t="s">
        <v>177</v>
      </c>
      <c r="BB2060" s="23" t="s">
        <v>10496</v>
      </c>
      <c r="BF2060" s="23" t="s">
        <v>10498</v>
      </c>
      <c r="BG2060" s="1" t="s">
        <v>183</v>
      </c>
    </row>
    <row r="2061" s="23" customFormat="true" ht="12.75" hidden="false" customHeight="false" outlineLevel="0" collapsed="false">
      <c r="A2061" s="23" t="s">
        <v>9301</v>
      </c>
      <c r="B2061" s="23" t="s">
        <v>9302</v>
      </c>
      <c r="C2061" s="40" t="s">
        <v>177</v>
      </c>
      <c r="D2061" s="23" t="s">
        <v>1471</v>
      </c>
      <c r="E2061" s="23" t="s">
        <v>9303</v>
      </c>
      <c r="F2061" s="23" t="s">
        <v>9304</v>
      </c>
      <c r="G2061" s="23" t="n">
        <v>116</v>
      </c>
      <c r="H2061" s="23" t="n">
        <v>30000</v>
      </c>
      <c r="I2061" s="41" t="s">
        <v>180</v>
      </c>
      <c r="K2061" s="23" t="n">
        <v>0</v>
      </c>
      <c r="L2061" s="23" t="n">
        <v>151942</v>
      </c>
      <c r="M2061" s="23" t="n">
        <v>60000</v>
      </c>
      <c r="N2061" s="23" t="n">
        <v>0</v>
      </c>
      <c r="O2061" s="23" t="n">
        <f aca="false">K2061+L2061</f>
        <v>151942</v>
      </c>
      <c r="P2061" s="23" t="n">
        <f aca="false">K2061+L2061+M2061+N2061</f>
        <v>211942</v>
      </c>
      <c r="Q2061" s="23" t="n">
        <v>66129</v>
      </c>
      <c r="R2061" s="23" t="n">
        <v>44181</v>
      </c>
      <c r="S2061" s="23" t="n">
        <v>56346</v>
      </c>
      <c r="T2061" s="23" t="n">
        <v>25537</v>
      </c>
      <c r="U2061" s="23" t="n">
        <f aca="false">IF(I2061="delivery",O2061-SUM(Q2061+R2061),IF(I2061="PO",P2061-SUM(Q2061:R2061)))</f>
        <v>41632</v>
      </c>
      <c r="V2061" s="43" t="n">
        <v>0.00036</v>
      </c>
      <c r="W2061" s="43" t="n">
        <v>0.00036</v>
      </c>
      <c r="X2061" s="43" t="n">
        <f aca="false">W2061-V2061</f>
        <v>0</v>
      </c>
      <c r="Y2061" s="43"/>
      <c r="Z2061" s="43"/>
      <c r="AA2061" s="43" t="n">
        <v>0.0005</v>
      </c>
      <c r="AB2061" s="43"/>
      <c r="AC2061" s="43" t="s">
        <v>10482</v>
      </c>
      <c r="AD2061" s="43"/>
      <c r="AE2061" s="43"/>
      <c r="AF2061" s="43"/>
      <c r="AG2061" s="43" t="n">
        <v>0.00036</v>
      </c>
      <c r="AH2061" s="43"/>
      <c r="AI2061" s="63"/>
      <c r="AJ2061" s="63"/>
      <c r="AK2061" s="43"/>
      <c r="AL2061" s="43"/>
      <c r="AM2061" s="43" t="s">
        <v>11367</v>
      </c>
      <c r="AN2061" s="43"/>
      <c r="AO2061" s="43" t="s">
        <v>1471</v>
      </c>
      <c r="AP2061" s="23" t="s">
        <v>3124</v>
      </c>
      <c r="AT2061" s="23" t="s">
        <v>11356</v>
      </c>
      <c r="AV2061" s="23" t="n">
        <v>0.00036</v>
      </c>
      <c r="AW2061" s="23" t="s">
        <v>10494</v>
      </c>
      <c r="AX2061" s="23" t="s">
        <v>13763</v>
      </c>
      <c r="AY2061" s="23" t="n">
        <v>10000</v>
      </c>
      <c r="AZ2061" s="23" t="n">
        <v>4</v>
      </c>
      <c r="BA2061" s="23" t="s">
        <v>177</v>
      </c>
      <c r="BB2061" s="23" t="s">
        <v>10496</v>
      </c>
      <c r="BF2061" s="23" t="s">
        <v>10498</v>
      </c>
      <c r="BG2061" s="1" t="s">
        <v>183</v>
      </c>
    </row>
    <row r="2062" s="23" customFormat="true" ht="12.75" hidden="false" customHeight="false" outlineLevel="0" collapsed="false">
      <c r="A2062" s="23" t="s">
        <v>9305</v>
      </c>
      <c r="B2062" s="23" t="s">
        <v>9306</v>
      </c>
      <c r="C2062" s="40" t="s">
        <v>177</v>
      </c>
      <c r="D2062" s="23" t="s">
        <v>1471</v>
      </c>
      <c r="E2062" s="23" t="s">
        <v>9307</v>
      </c>
      <c r="F2062" s="23" t="s">
        <v>9308</v>
      </c>
      <c r="G2062" s="23" t="n">
        <v>116</v>
      </c>
      <c r="H2062" s="23" t="n">
        <v>5000</v>
      </c>
      <c r="I2062" s="41" t="s">
        <v>188</v>
      </c>
      <c r="K2062" s="23" t="n">
        <v>0</v>
      </c>
      <c r="L2062" s="23" t="n">
        <v>950</v>
      </c>
      <c r="M2062" s="23" t="n">
        <v>0</v>
      </c>
      <c r="N2062" s="23" t="n">
        <v>0</v>
      </c>
      <c r="O2062" s="23" t="n">
        <f aca="false">K2062+L2062</f>
        <v>950</v>
      </c>
      <c r="P2062" s="23" t="n">
        <f aca="false">K2062+L2062+M2062+N2062</f>
        <v>950</v>
      </c>
      <c r="Q2062" s="23" t="n">
        <v>69</v>
      </c>
      <c r="R2062" s="23" t="n">
        <v>122</v>
      </c>
      <c r="S2062" s="23" t="n">
        <v>56</v>
      </c>
      <c r="T2062" s="23" t="n">
        <v>56</v>
      </c>
      <c r="U2062" s="23" t="n">
        <f aca="false">IF(I2062="delivery",O2062-SUM(Q2062+R2062),IF(I2062="PO",P2062-SUM(Q2062:R2062)))</f>
        <v>759</v>
      </c>
      <c r="V2062" s="43" t="n">
        <v>0.00224</v>
      </c>
      <c r="W2062" s="43" t="n">
        <v>0.00224</v>
      </c>
      <c r="X2062" s="43" t="n">
        <f aca="false">W2062-V2062</f>
        <v>0</v>
      </c>
      <c r="Y2062" s="43"/>
      <c r="Z2062" s="43"/>
      <c r="AA2062" s="43" t="n">
        <v>0.0032</v>
      </c>
      <c r="AB2062" s="43"/>
      <c r="AC2062" s="43" t="s">
        <v>10482</v>
      </c>
      <c r="AD2062" s="43"/>
      <c r="AE2062" s="43"/>
      <c r="AF2062" s="43"/>
      <c r="AG2062" s="43" t="n">
        <v>0.00224</v>
      </c>
      <c r="AH2062" s="43"/>
      <c r="AI2062" s="63"/>
      <c r="AJ2062" s="63"/>
      <c r="AK2062" s="43"/>
      <c r="AL2062" s="43"/>
      <c r="AM2062" s="43" t="s">
        <v>11367</v>
      </c>
      <c r="AN2062" s="43"/>
      <c r="AO2062" s="43" t="s">
        <v>1471</v>
      </c>
      <c r="AP2062" s="23" t="s">
        <v>3124</v>
      </c>
      <c r="AT2062" s="23" t="s">
        <v>10959</v>
      </c>
      <c r="AV2062" s="23" t="n">
        <v>0.00224</v>
      </c>
      <c r="AW2062" s="23" t="s">
        <v>10494</v>
      </c>
      <c r="AX2062" s="23" t="s">
        <v>13764</v>
      </c>
      <c r="AY2062" s="23" t="n">
        <v>10000</v>
      </c>
      <c r="AZ2062" s="23" t="n">
        <v>18</v>
      </c>
      <c r="BA2062" s="23" t="s">
        <v>1465</v>
      </c>
      <c r="BB2062" s="23" t="s">
        <v>10494</v>
      </c>
      <c r="BF2062" s="23" t="s">
        <v>10498</v>
      </c>
      <c r="BG2062" s="1" t="s">
        <v>183</v>
      </c>
    </row>
    <row r="2063" s="23" customFormat="true" ht="12.75" hidden="false" customHeight="false" outlineLevel="0" collapsed="false">
      <c r="A2063" s="23" t="s">
        <v>9309</v>
      </c>
      <c r="B2063" s="23" t="s">
        <v>9310</v>
      </c>
      <c r="C2063" s="40" t="s">
        <v>177</v>
      </c>
      <c r="D2063" s="23" t="s">
        <v>1471</v>
      </c>
      <c r="E2063" s="23" t="s">
        <v>9311</v>
      </c>
      <c r="F2063" s="23" t="s">
        <v>9312</v>
      </c>
      <c r="G2063" s="23" t="n">
        <v>116</v>
      </c>
      <c r="H2063" s="23" t="n">
        <v>30000</v>
      </c>
      <c r="I2063" s="41" t="s">
        <v>180</v>
      </c>
      <c r="K2063" s="23" t="n">
        <v>0</v>
      </c>
      <c r="L2063" s="23" t="n">
        <v>50188</v>
      </c>
      <c r="M2063" s="23" t="n">
        <v>70000</v>
      </c>
      <c r="N2063" s="23" t="n">
        <v>0</v>
      </c>
      <c r="O2063" s="23" t="n">
        <f aca="false">K2063+L2063</f>
        <v>50188</v>
      </c>
      <c r="P2063" s="23" t="n">
        <f aca="false">K2063+L2063+M2063+N2063</f>
        <v>120188</v>
      </c>
      <c r="Q2063" s="23" t="n">
        <v>21240</v>
      </c>
      <c r="R2063" s="23" t="n">
        <v>45912</v>
      </c>
      <c r="S2063" s="23" t="n">
        <v>54402</v>
      </c>
      <c r="T2063" s="23" t="n">
        <v>40820</v>
      </c>
      <c r="U2063" s="23" t="n">
        <f aca="false">IF(I2063="delivery",O2063-SUM(Q2063+R2063),IF(I2063="PO",P2063-SUM(Q2063:R2063)))</f>
        <v>-16964</v>
      </c>
      <c r="V2063" s="43" t="n">
        <v>0.00075</v>
      </c>
      <c r="W2063" s="43" t="n">
        <v>0.00061</v>
      </c>
      <c r="X2063" s="43" t="n">
        <f aca="false">W2063-V2063</f>
        <v>-0.00014</v>
      </c>
      <c r="Y2063" s="43"/>
      <c r="Z2063" s="43"/>
      <c r="AA2063" s="43"/>
      <c r="AB2063" s="43"/>
      <c r="AC2063" s="43" t="s">
        <v>10482</v>
      </c>
      <c r="AD2063" s="43"/>
      <c r="AE2063" s="43"/>
      <c r="AF2063" s="43"/>
      <c r="AG2063" s="43" t="n">
        <v>0.00061</v>
      </c>
      <c r="AH2063" s="43" t="s">
        <v>11590</v>
      </c>
      <c r="AI2063" s="63" t="n">
        <v>20000</v>
      </c>
      <c r="AJ2063" s="63" t="n">
        <v>16</v>
      </c>
      <c r="AK2063" s="43" t="s">
        <v>13765</v>
      </c>
      <c r="AL2063" s="43"/>
      <c r="AM2063" s="71" t="s">
        <v>11607</v>
      </c>
      <c r="AN2063" s="43"/>
      <c r="AO2063" s="43" t="s">
        <v>1471</v>
      </c>
      <c r="AP2063" s="23" t="s">
        <v>3124</v>
      </c>
      <c r="AT2063" s="23" t="s">
        <v>11356</v>
      </c>
      <c r="AV2063" s="23" t="n">
        <v>0.00088</v>
      </c>
      <c r="AW2063" s="23" t="s">
        <v>11608</v>
      </c>
      <c r="AX2063" s="23" t="s">
        <v>13766</v>
      </c>
      <c r="AY2063" s="23" t="s">
        <v>13574</v>
      </c>
      <c r="AZ2063" s="23" t="s">
        <v>11611</v>
      </c>
      <c r="BA2063" s="23" t="s">
        <v>1465</v>
      </c>
      <c r="BB2063" s="23" t="s">
        <v>11612</v>
      </c>
      <c r="BC2063" s="23" t="s">
        <v>13575</v>
      </c>
      <c r="BF2063" s="23" t="s">
        <v>10498</v>
      </c>
      <c r="BG2063" s="1" t="s">
        <v>183</v>
      </c>
    </row>
    <row r="2064" s="23" customFormat="true" ht="12.75" hidden="false" customHeight="false" outlineLevel="0" collapsed="false">
      <c r="A2064" s="23" t="s">
        <v>9313</v>
      </c>
      <c r="B2064" s="23" t="s">
        <v>9314</v>
      </c>
      <c r="C2064" s="40" t="s">
        <v>177</v>
      </c>
      <c r="D2064" s="23" t="s">
        <v>1471</v>
      </c>
      <c r="E2064" s="23" t="s">
        <v>9315</v>
      </c>
      <c r="F2064" s="23" t="s">
        <v>9316</v>
      </c>
      <c r="G2064" s="23" t="n">
        <v>116</v>
      </c>
      <c r="H2064" s="23" t="n">
        <v>10000</v>
      </c>
      <c r="I2064" s="41" t="s">
        <v>180</v>
      </c>
      <c r="K2064" s="23" t="n">
        <v>0</v>
      </c>
      <c r="L2064" s="23" t="n">
        <v>22179</v>
      </c>
      <c r="M2064" s="23" t="n">
        <v>0</v>
      </c>
      <c r="N2064" s="23" t="n">
        <v>0</v>
      </c>
      <c r="O2064" s="23" t="n">
        <f aca="false">K2064+L2064</f>
        <v>22179</v>
      </c>
      <c r="P2064" s="23" t="n">
        <f aca="false">K2064+L2064+M2064+N2064</f>
        <v>22179</v>
      </c>
      <c r="Q2064" s="23" t="n">
        <v>3143</v>
      </c>
      <c r="R2064" s="23" t="n">
        <v>2586</v>
      </c>
      <c r="S2064" s="23" t="n">
        <v>3134</v>
      </c>
      <c r="T2064" s="23" t="n">
        <v>1930</v>
      </c>
      <c r="U2064" s="23" t="n">
        <f aca="false">IF(I2064="delivery",O2064-SUM(Q2064+R2064),IF(I2064="PO",P2064-SUM(Q2064:R2064)))</f>
        <v>16450</v>
      </c>
      <c r="V2064" s="43" t="n">
        <v>0.0015</v>
      </c>
      <c r="W2064" s="43" t="n">
        <v>0.0015</v>
      </c>
      <c r="X2064" s="43" t="n">
        <f aca="false">W2064-V2064</f>
        <v>0</v>
      </c>
      <c r="Y2064" s="43"/>
      <c r="Z2064" s="43"/>
      <c r="AA2064" s="43"/>
      <c r="AB2064" s="43"/>
      <c r="AC2064" s="43" t="s">
        <v>10482</v>
      </c>
      <c r="AD2064" s="43"/>
      <c r="AE2064" s="43"/>
      <c r="AF2064" s="43"/>
      <c r="AG2064" s="43" t="n">
        <v>0.00043</v>
      </c>
      <c r="AH2064" s="43"/>
      <c r="AI2064" s="63"/>
      <c r="AJ2064" s="63"/>
      <c r="AK2064" s="43"/>
      <c r="AL2064" s="43"/>
      <c r="AM2064" s="43" t="s">
        <v>10492</v>
      </c>
      <c r="AN2064" s="43"/>
      <c r="AO2064" s="43" t="s">
        <v>1471</v>
      </c>
      <c r="AP2064" s="23" t="s">
        <v>3124</v>
      </c>
      <c r="AT2064" s="23" t="s">
        <v>11356</v>
      </c>
      <c r="AV2064" s="23" t="n">
        <v>0.00043</v>
      </c>
      <c r="AW2064" s="23" t="s">
        <v>10494</v>
      </c>
      <c r="AX2064" s="23" t="s">
        <v>13767</v>
      </c>
      <c r="AY2064" s="23" t="n">
        <v>10000</v>
      </c>
      <c r="AZ2064" s="23" t="n">
        <v>22</v>
      </c>
      <c r="BA2064" s="23" t="s">
        <v>1465</v>
      </c>
      <c r="BB2064" s="23" t="s">
        <v>10496</v>
      </c>
      <c r="BF2064" s="23" t="s">
        <v>10498</v>
      </c>
      <c r="BG2064" s="1" t="s">
        <v>183</v>
      </c>
    </row>
    <row r="2065" s="23" customFormat="true" ht="12.75" hidden="false" customHeight="false" outlineLevel="0" collapsed="false">
      <c r="A2065" s="23" t="s">
        <v>9317</v>
      </c>
      <c r="B2065" s="23" t="s">
        <v>9318</v>
      </c>
      <c r="C2065" s="40" t="s">
        <v>177</v>
      </c>
      <c r="D2065" s="23" t="s">
        <v>1471</v>
      </c>
      <c r="E2065" s="23" t="s">
        <v>9319</v>
      </c>
      <c r="F2065" s="23" t="s">
        <v>9320</v>
      </c>
      <c r="G2065" s="23" t="n">
        <v>123</v>
      </c>
      <c r="H2065" s="23" t="n">
        <v>10000</v>
      </c>
      <c r="I2065" s="41" t="s">
        <v>180</v>
      </c>
      <c r="K2065" s="23" t="n">
        <v>0</v>
      </c>
      <c r="L2065" s="23" t="n">
        <v>84126</v>
      </c>
      <c r="M2065" s="23" t="n">
        <v>0</v>
      </c>
      <c r="N2065" s="23" t="n">
        <v>0</v>
      </c>
      <c r="O2065" s="23" t="n">
        <f aca="false">K2065+L2065</f>
        <v>84126</v>
      </c>
      <c r="P2065" s="23" t="n">
        <f aca="false">K2065+L2065+M2065+N2065</f>
        <v>84126</v>
      </c>
      <c r="Q2065" s="23" t="n">
        <v>299</v>
      </c>
      <c r="R2065" s="23" t="n">
        <v>957</v>
      </c>
      <c r="S2065" s="23" t="n">
        <v>660</v>
      </c>
      <c r="T2065" s="23" t="n">
        <v>664</v>
      </c>
      <c r="U2065" s="23" t="n">
        <f aca="false">IF(I2065="delivery",O2065-SUM(Q2065+R2065),IF(I2065="PO",P2065-SUM(Q2065:R2065)))</f>
        <v>82870</v>
      </c>
      <c r="V2065" s="43" t="n">
        <v>0.00069</v>
      </c>
      <c r="W2065" s="43" t="n">
        <v>0.00069</v>
      </c>
      <c r="X2065" s="43" t="n">
        <f aca="false">W2065-V2065</f>
        <v>0</v>
      </c>
      <c r="Y2065" s="43"/>
      <c r="Z2065" s="43"/>
      <c r="AA2065" s="43"/>
      <c r="AB2065" s="43"/>
      <c r="AC2065" s="43" t="s">
        <v>10482</v>
      </c>
      <c r="AD2065" s="43"/>
      <c r="AE2065" s="43"/>
      <c r="AF2065" s="43"/>
      <c r="AG2065" s="43" t="n">
        <v>0.00036</v>
      </c>
      <c r="AH2065" s="43"/>
      <c r="AI2065" s="63"/>
      <c r="AJ2065" s="63"/>
      <c r="AK2065" s="43"/>
      <c r="AL2065" s="43"/>
      <c r="AM2065" s="43" t="s">
        <v>10492</v>
      </c>
      <c r="AN2065" s="43"/>
      <c r="AO2065" s="43" t="s">
        <v>1471</v>
      </c>
      <c r="AP2065" s="23" t="s">
        <v>3124</v>
      </c>
      <c r="AT2065" s="23" t="s">
        <v>11356</v>
      </c>
      <c r="AV2065" s="23" t="n">
        <v>0.00036</v>
      </c>
      <c r="AW2065" s="23" t="s">
        <v>10494</v>
      </c>
      <c r="AX2065" s="23" t="s">
        <v>13768</v>
      </c>
      <c r="AY2065" s="23" t="n">
        <v>10000</v>
      </c>
      <c r="AZ2065" s="23" t="n">
        <v>4</v>
      </c>
      <c r="BA2065" s="23" t="s">
        <v>177</v>
      </c>
      <c r="BB2065" s="23" t="s">
        <v>10496</v>
      </c>
      <c r="BF2065" s="23" t="s">
        <v>10498</v>
      </c>
      <c r="BG2065" s="1" t="s">
        <v>183</v>
      </c>
    </row>
    <row r="2066" s="23" customFormat="true" ht="12.75" hidden="false" customHeight="false" outlineLevel="0" collapsed="false">
      <c r="A2066" s="23" t="s">
        <v>9321</v>
      </c>
      <c r="B2066" s="23" t="s">
        <v>9322</v>
      </c>
      <c r="C2066" s="40" t="s">
        <v>177</v>
      </c>
      <c r="D2066" s="23" t="s">
        <v>1471</v>
      </c>
      <c r="E2066" s="23" t="s">
        <v>9323</v>
      </c>
      <c r="F2066" s="23" t="s">
        <v>9324</v>
      </c>
      <c r="G2066" s="23" t="n">
        <v>116</v>
      </c>
      <c r="H2066" s="23" t="n">
        <v>30000</v>
      </c>
      <c r="I2066" s="41" t="s">
        <v>180</v>
      </c>
      <c r="K2066" s="23" t="n">
        <v>0</v>
      </c>
      <c r="L2066" s="23" t="n">
        <v>108942</v>
      </c>
      <c r="M2066" s="23" t="n">
        <v>0</v>
      </c>
      <c r="N2066" s="23" t="n">
        <v>0</v>
      </c>
      <c r="O2066" s="23" t="n">
        <f aca="false">K2066+L2066</f>
        <v>108942</v>
      </c>
      <c r="P2066" s="23" t="n">
        <f aca="false">K2066+L2066+M2066+N2066</f>
        <v>108942</v>
      </c>
      <c r="Q2066" s="23" t="n">
        <v>2740</v>
      </c>
      <c r="R2066" s="23" t="n">
        <v>5804</v>
      </c>
      <c r="S2066" s="23" t="n">
        <v>5946</v>
      </c>
      <c r="T2066" s="23" t="n">
        <v>3926</v>
      </c>
      <c r="U2066" s="23" t="n">
        <f aca="false">IF(I2066="delivery",O2066-SUM(Q2066+R2066),IF(I2066="PO",P2066-SUM(Q2066:R2066)))</f>
        <v>100398</v>
      </c>
      <c r="V2066" s="43" t="n">
        <v>0.00069</v>
      </c>
      <c r="W2066" s="43" t="n">
        <v>0.00069</v>
      </c>
      <c r="X2066" s="43" t="n">
        <f aca="false">W2066-V2066</f>
        <v>0</v>
      </c>
      <c r="Y2066" s="43"/>
      <c r="Z2066" s="43"/>
      <c r="AA2066" s="43"/>
      <c r="AB2066" s="43"/>
      <c r="AC2066" s="43" t="s">
        <v>10482</v>
      </c>
      <c r="AD2066" s="43"/>
      <c r="AE2066" s="43"/>
      <c r="AF2066" s="43"/>
      <c r="AG2066" s="43" t="n">
        <v>0.00036</v>
      </c>
      <c r="AH2066" s="43"/>
      <c r="AI2066" s="63"/>
      <c r="AJ2066" s="63"/>
      <c r="AK2066" s="43"/>
      <c r="AL2066" s="43"/>
      <c r="AM2066" s="43" t="s">
        <v>10492</v>
      </c>
      <c r="AN2066" s="43"/>
      <c r="AO2066" s="43" t="s">
        <v>1471</v>
      </c>
      <c r="AP2066" s="23" t="s">
        <v>3124</v>
      </c>
      <c r="AT2066" s="23" t="s">
        <v>11356</v>
      </c>
      <c r="AV2066" s="23" t="n">
        <v>0.00036</v>
      </c>
      <c r="AW2066" s="23" t="s">
        <v>10494</v>
      </c>
      <c r="AX2066" s="23" t="s">
        <v>13769</v>
      </c>
      <c r="AY2066" s="23" t="n">
        <v>10000</v>
      </c>
      <c r="AZ2066" s="23" t="n">
        <v>2</v>
      </c>
      <c r="BA2066" s="23" t="s">
        <v>177</v>
      </c>
      <c r="BB2066" s="23" t="s">
        <v>10496</v>
      </c>
      <c r="BF2066" s="23" t="s">
        <v>10498</v>
      </c>
      <c r="BG2066" s="1" t="s">
        <v>183</v>
      </c>
    </row>
    <row r="2067" s="23" customFormat="true" ht="12.75" hidden="false" customHeight="false" outlineLevel="0" collapsed="false">
      <c r="A2067" s="23" t="s">
        <v>9325</v>
      </c>
      <c r="B2067" s="23" t="s">
        <v>9326</v>
      </c>
      <c r="C2067" s="40" t="s">
        <v>177</v>
      </c>
      <c r="D2067" s="23" t="s">
        <v>1471</v>
      </c>
      <c r="E2067" s="23" t="s">
        <v>9327</v>
      </c>
      <c r="F2067" s="23" t="s">
        <v>9328</v>
      </c>
      <c r="G2067" s="23" t="n">
        <v>116</v>
      </c>
      <c r="H2067" s="23" t="n">
        <v>10000</v>
      </c>
      <c r="I2067" s="41" t="s">
        <v>180</v>
      </c>
      <c r="K2067" s="23" t="n">
        <v>0</v>
      </c>
      <c r="L2067" s="23" t="n">
        <v>16453</v>
      </c>
      <c r="M2067" s="23" t="n">
        <v>0</v>
      </c>
      <c r="N2067" s="23" t="n">
        <v>30000</v>
      </c>
      <c r="O2067" s="23" t="n">
        <f aca="false">K2067+L2067</f>
        <v>16453</v>
      </c>
      <c r="P2067" s="23" t="n">
        <f aca="false">K2067+L2067+M2067+N2067</f>
        <v>46453</v>
      </c>
      <c r="Q2067" s="23" t="n">
        <v>12175</v>
      </c>
      <c r="R2067" s="23" t="n">
        <v>4712</v>
      </c>
      <c r="S2067" s="23" t="n">
        <v>7879</v>
      </c>
      <c r="T2067" s="23" t="n">
        <v>7556</v>
      </c>
      <c r="U2067" s="23" t="n">
        <f aca="false">IF(I2067="delivery",O2067-SUM(Q2067+R2067),IF(I2067="PO",P2067-SUM(Q2067:R2067)))</f>
        <v>-434</v>
      </c>
      <c r="V2067" s="43" t="n">
        <v>0.0007</v>
      </c>
      <c r="W2067" s="43" t="n">
        <v>0.00036</v>
      </c>
      <c r="X2067" s="43" t="n">
        <f aca="false">W2067-V2067</f>
        <v>-0.00034</v>
      </c>
      <c r="Y2067" s="43"/>
      <c r="Z2067" s="43"/>
      <c r="AA2067" s="43"/>
      <c r="AB2067" s="43"/>
      <c r="AC2067" s="43" t="s">
        <v>10482</v>
      </c>
      <c r="AD2067" s="43"/>
      <c r="AE2067" s="43"/>
      <c r="AF2067" s="43"/>
      <c r="AG2067" s="43" t="n">
        <v>0.00036</v>
      </c>
      <c r="AH2067" s="43"/>
      <c r="AI2067" s="63"/>
      <c r="AJ2067" s="63"/>
      <c r="AK2067" s="43"/>
      <c r="AL2067" s="43"/>
      <c r="AM2067" s="43" t="s">
        <v>10492</v>
      </c>
      <c r="AN2067" s="43"/>
      <c r="AO2067" s="43" t="s">
        <v>1471</v>
      </c>
      <c r="AP2067" s="23" t="s">
        <v>3124</v>
      </c>
      <c r="AT2067" s="23" t="s">
        <v>10493</v>
      </c>
      <c r="AV2067" s="23" t="n">
        <v>0.00036</v>
      </c>
      <c r="AW2067" s="23" t="s">
        <v>10494</v>
      </c>
      <c r="AX2067" s="23" t="s">
        <v>13770</v>
      </c>
      <c r="AY2067" s="23" t="n">
        <v>10000</v>
      </c>
      <c r="AZ2067" s="23" t="n">
        <v>22</v>
      </c>
      <c r="BA2067" s="23" t="s">
        <v>177</v>
      </c>
      <c r="BB2067" s="23" t="s">
        <v>10496</v>
      </c>
      <c r="BF2067" s="23" t="s">
        <v>10498</v>
      </c>
      <c r="BG2067" s="1" t="s">
        <v>183</v>
      </c>
    </row>
    <row r="2068" s="23" customFormat="true" ht="12.75" hidden="false" customHeight="false" outlineLevel="0" collapsed="false">
      <c r="A2068" s="23" t="s">
        <v>9329</v>
      </c>
      <c r="B2068" s="23" t="s">
        <v>9330</v>
      </c>
      <c r="C2068" s="40" t="s">
        <v>177</v>
      </c>
      <c r="D2068" s="23" t="s">
        <v>1471</v>
      </c>
      <c r="E2068" s="23" t="s">
        <v>9331</v>
      </c>
      <c r="F2068" s="23" t="s">
        <v>9332</v>
      </c>
      <c r="G2068" s="23" t="n">
        <v>81</v>
      </c>
      <c r="H2068" s="23" t="n">
        <v>10000</v>
      </c>
      <c r="I2068" s="41" t="s">
        <v>180</v>
      </c>
      <c r="K2068" s="23" t="n">
        <v>0</v>
      </c>
      <c r="L2068" s="23" t="n">
        <v>36616</v>
      </c>
      <c r="M2068" s="23" t="n">
        <v>0</v>
      </c>
      <c r="N2068" s="23" t="n">
        <v>0</v>
      </c>
      <c r="O2068" s="23" t="n">
        <f aca="false">K2068+L2068</f>
        <v>36616</v>
      </c>
      <c r="P2068" s="23" t="n">
        <f aca="false">K2068+L2068+M2068+N2068</f>
        <v>36616</v>
      </c>
      <c r="Q2068" s="23" t="n">
        <v>15179</v>
      </c>
      <c r="R2068" s="23" t="n">
        <v>7183</v>
      </c>
      <c r="S2068" s="23" t="n">
        <v>9790</v>
      </c>
      <c r="T2068" s="23" t="n">
        <v>4292</v>
      </c>
      <c r="U2068" s="23" t="n">
        <f aca="false">IF(I2068="delivery",O2068-SUM(Q2068+R2068),IF(I2068="PO",P2068-SUM(Q2068:R2068)))</f>
        <v>14254</v>
      </c>
      <c r="V2068" s="43" t="n">
        <v>0.00056</v>
      </c>
      <c r="W2068" s="43" t="n">
        <v>0.00056</v>
      </c>
      <c r="X2068" s="43" t="n">
        <f aca="false">W2068-V2068</f>
        <v>0</v>
      </c>
      <c r="Y2068" s="43"/>
      <c r="Z2068" s="43"/>
      <c r="AA2068" s="43" t="n">
        <v>0.00042</v>
      </c>
      <c r="AB2068" s="43"/>
      <c r="AC2068" s="43" t="s">
        <v>10482</v>
      </c>
      <c r="AD2068" s="43"/>
      <c r="AE2068" s="43"/>
      <c r="AF2068" s="43"/>
      <c r="AG2068" s="43" t="n">
        <v>0.00092</v>
      </c>
      <c r="AH2068" s="43"/>
      <c r="AI2068" s="63"/>
      <c r="AJ2068" s="63"/>
      <c r="AK2068" s="43"/>
      <c r="AL2068" s="43"/>
      <c r="AM2068" s="43" t="s">
        <v>11626</v>
      </c>
      <c r="AN2068" s="43"/>
      <c r="AO2068" s="43" t="s">
        <v>1471</v>
      </c>
      <c r="AP2068" s="23" t="s">
        <v>3124</v>
      </c>
      <c r="AT2068" s="23" t="s">
        <v>11356</v>
      </c>
      <c r="AV2068" s="23" t="n">
        <v>0.00092</v>
      </c>
      <c r="AW2068" s="23" t="s">
        <v>13771</v>
      </c>
      <c r="AX2068" s="23" t="s">
        <v>13772</v>
      </c>
      <c r="AY2068" s="23" t="n">
        <v>220000</v>
      </c>
      <c r="AZ2068" s="23" t="n">
        <v>10</v>
      </c>
      <c r="BA2068" s="23" t="s">
        <v>1465</v>
      </c>
      <c r="BB2068" s="23" t="s">
        <v>11358</v>
      </c>
      <c r="BF2068" s="23" t="s">
        <v>10498</v>
      </c>
      <c r="BG2068" s="1" t="s">
        <v>183</v>
      </c>
    </row>
    <row r="2069" s="23" customFormat="true" ht="12.75" hidden="false" customHeight="false" outlineLevel="0" collapsed="false">
      <c r="A2069" s="23" t="s">
        <v>9333</v>
      </c>
      <c r="B2069" s="23" t="s">
        <v>9334</v>
      </c>
      <c r="C2069" s="40" t="s">
        <v>177</v>
      </c>
      <c r="D2069" s="23" t="s">
        <v>1471</v>
      </c>
      <c r="E2069" s="23" t="s">
        <v>9335</v>
      </c>
      <c r="F2069" s="23" t="s">
        <v>9336</v>
      </c>
      <c r="G2069" s="23" t="n">
        <v>81</v>
      </c>
      <c r="H2069" s="23" t="n">
        <v>10000</v>
      </c>
      <c r="I2069" s="41" t="s">
        <v>180</v>
      </c>
      <c r="K2069" s="23" t="n">
        <v>0</v>
      </c>
      <c r="L2069" s="23" t="n">
        <v>19768</v>
      </c>
      <c r="M2069" s="23" t="n">
        <v>30000</v>
      </c>
      <c r="N2069" s="23" t="n">
        <v>0</v>
      </c>
      <c r="O2069" s="23" t="n">
        <f aca="false">K2069+L2069</f>
        <v>19768</v>
      </c>
      <c r="P2069" s="23" t="n">
        <f aca="false">K2069+L2069+M2069+N2069</f>
        <v>49768</v>
      </c>
      <c r="Q2069" s="23" t="n">
        <v>389</v>
      </c>
      <c r="R2069" s="23" t="n">
        <v>133</v>
      </c>
      <c r="S2069" s="23" t="n">
        <v>269</v>
      </c>
      <c r="T2069" s="23" t="n">
        <v>206</v>
      </c>
      <c r="U2069" s="23" t="n">
        <f aca="false">IF(I2069="delivery",O2069-SUM(Q2069+R2069),IF(I2069="PO",P2069-SUM(Q2069:R2069)))</f>
        <v>19246</v>
      </c>
      <c r="V2069" s="43" t="n">
        <v>0.00131</v>
      </c>
      <c r="W2069" s="43" t="n">
        <v>0.00036</v>
      </c>
      <c r="X2069" s="43" t="n">
        <f aca="false">W2069-V2069</f>
        <v>-0.00095</v>
      </c>
      <c r="Y2069" s="43"/>
      <c r="Z2069" s="43"/>
      <c r="AA2069" s="43"/>
      <c r="AB2069" s="43"/>
      <c r="AC2069" s="43" t="s">
        <v>10482</v>
      </c>
      <c r="AD2069" s="43" t="s">
        <v>13773</v>
      </c>
      <c r="AE2069" s="43" t="s">
        <v>13774</v>
      </c>
      <c r="AF2069" s="43"/>
      <c r="AG2069" s="43" t="n">
        <v>0.00061</v>
      </c>
      <c r="AH2069" s="43" t="s">
        <v>11590</v>
      </c>
      <c r="AI2069" s="63" t="n">
        <v>20000</v>
      </c>
      <c r="AJ2069" s="63" t="n">
        <v>16</v>
      </c>
      <c r="AK2069" s="43" t="s">
        <v>13775</v>
      </c>
      <c r="AL2069" s="43"/>
      <c r="AM2069" s="71" t="s">
        <v>11607</v>
      </c>
      <c r="AN2069" s="43"/>
      <c r="AO2069" s="43" t="s">
        <v>1471</v>
      </c>
      <c r="AP2069" s="23" t="s">
        <v>3124</v>
      </c>
      <c r="AT2069" s="23" t="s">
        <v>11356</v>
      </c>
      <c r="AV2069" s="23" t="n">
        <v>0.0014</v>
      </c>
      <c r="AW2069" s="23" t="s">
        <v>11618</v>
      </c>
      <c r="AX2069" s="23" t="s">
        <v>13776</v>
      </c>
      <c r="AY2069" s="23" t="n">
        <v>20000</v>
      </c>
      <c r="AZ2069" s="23" t="n">
        <v>14</v>
      </c>
      <c r="BA2069" s="23" t="s">
        <v>1465</v>
      </c>
      <c r="BB2069" s="23" t="s">
        <v>11587</v>
      </c>
      <c r="BF2069" s="23" t="s">
        <v>10498</v>
      </c>
      <c r="BG2069" s="1" t="s">
        <v>183</v>
      </c>
    </row>
    <row r="2070" s="23" customFormat="true" ht="12.75" hidden="false" customHeight="false" outlineLevel="0" collapsed="false">
      <c r="A2070" s="23" t="s">
        <v>9337</v>
      </c>
      <c r="B2070" s="23" t="s">
        <v>9338</v>
      </c>
      <c r="C2070" s="40" t="s">
        <v>177</v>
      </c>
      <c r="D2070" s="23" t="s">
        <v>1471</v>
      </c>
      <c r="E2070" s="23" t="s">
        <v>9339</v>
      </c>
      <c r="F2070" s="23" t="s">
        <v>9340</v>
      </c>
      <c r="G2070" s="23" t="n">
        <v>86</v>
      </c>
      <c r="H2070" s="23" t="n">
        <v>10000</v>
      </c>
      <c r="I2070" s="41" t="s">
        <v>188</v>
      </c>
      <c r="K2070" s="23" t="n">
        <v>0</v>
      </c>
      <c r="L2070" s="23" t="n">
        <v>73351</v>
      </c>
      <c r="M2070" s="23" t="n">
        <v>0</v>
      </c>
      <c r="N2070" s="23" t="n">
        <v>0</v>
      </c>
      <c r="O2070" s="23" t="n">
        <f aca="false">K2070+L2070</f>
        <v>73351</v>
      </c>
      <c r="P2070" s="23" t="n">
        <f aca="false">K2070+L2070+M2070+N2070</f>
        <v>73351</v>
      </c>
      <c r="Q2070" s="23" t="n">
        <v>3042</v>
      </c>
      <c r="R2070" s="23" t="n">
        <v>3554</v>
      </c>
      <c r="S2070" s="23" t="n">
        <v>5040</v>
      </c>
      <c r="T2070" s="23" t="n">
        <v>2835</v>
      </c>
      <c r="U2070" s="23" t="n">
        <f aca="false">IF(I2070="delivery",O2070-SUM(Q2070+R2070),IF(I2070="PO",P2070-SUM(Q2070:R2070)))</f>
        <v>66755</v>
      </c>
      <c r="V2070" s="43" t="n">
        <v>0.00057</v>
      </c>
      <c r="W2070" s="43" t="n">
        <v>0.00057</v>
      </c>
      <c r="X2070" s="43" t="n">
        <f aca="false">W2070-V2070</f>
        <v>0</v>
      </c>
      <c r="Y2070" s="43"/>
      <c r="Z2070" s="43"/>
      <c r="AA2070" s="43"/>
      <c r="AB2070" s="43"/>
      <c r="AC2070" s="43" t="s">
        <v>10482</v>
      </c>
      <c r="AD2070" s="43"/>
      <c r="AE2070" s="43"/>
      <c r="AF2070" s="43"/>
      <c r="AG2070" s="43" t="n">
        <v>0.00057</v>
      </c>
      <c r="AH2070" s="43"/>
      <c r="AI2070" s="63"/>
      <c r="AJ2070" s="63"/>
      <c r="AK2070" s="43"/>
      <c r="AL2070" s="43"/>
      <c r="AM2070" s="43" t="s">
        <v>11367</v>
      </c>
      <c r="AN2070" s="43"/>
      <c r="AO2070" s="43" t="s">
        <v>1471</v>
      </c>
      <c r="AP2070" s="23" t="s">
        <v>3124</v>
      </c>
      <c r="AT2070" s="23" t="s">
        <v>10959</v>
      </c>
      <c r="AV2070" s="23" t="n">
        <v>0.00057</v>
      </c>
      <c r="AW2070" s="23" t="s">
        <v>13564</v>
      </c>
      <c r="AX2070" s="23" t="s">
        <v>13777</v>
      </c>
      <c r="AY2070" s="23" t="n">
        <v>10000</v>
      </c>
      <c r="AZ2070" s="23" t="n">
        <v>30</v>
      </c>
      <c r="BA2070" s="23" t="s">
        <v>1465</v>
      </c>
      <c r="BB2070" s="23" t="s">
        <v>13564</v>
      </c>
      <c r="BF2070" s="23" t="s">
        <v>10498</v>
      </c>
      <c r="BG2070" s="1" t="s">
        <v>183</v>
      </c>
    </row>
    <row r="2071" s="23" customFormat="true" ht="12.75" hidden="false" customHeight="false" outlineLevel="0" collapsed="false">
      <c r="A2071" s="23" t="s">
        <v>9341</v>
      </c>
      <c r="B2071" s="23" t="s">
        <v>9342</v>
      </c>
      <c r="C2071" s="40" t="s">
        <v>177</v>
      </c>
      <c r="D2071" s="23" t="s">
        <v>1471</v>
      </c>
      <c r="E2071" s="23" t="s">
        <v>9343</v>
      </c>
      <c r="F2071" s="23" t="s">
        <v>9344</v>
      </c>
      <c r="G2071" s="23" t="n">
        <v>116</v>
      </c>
      <c r="H2071" s="23" t="n">
        <v>30000</v>
      </c>
      <c r="I2071" s="41" t="s">
        <v>180</v>
      </c>
      <c r="K2071" s="23" t="n">
        <v>0</v>
      </c>
      <c r="L2071" s="23" t="n">
        <v>46345</v>
      </c>
      <c r="M2071" s="23" t="n">
        <v>0</v>
      </c>
      <c r="N2071" s="23" t="n">
        <v>130000</v>
      </c>
      <c r="O2071" s="23" t="n">
        <f aca="false">K2071+L2071</f>
        <v>46345</v>
      </c>
      <c r="P2071" s="23" t="n">
        <f aca="false">K2071+L2071+M2071+N2071</f>
        <v>176345</v>
      </c>
      <c r="Q2071" s="23" t="n">
        <v>35285</v>
      </c>
      <c r="R2071" s="23" t="n">
        <v>36733</v>
      </c>
      <c r="S2071" s="23" t="n">
        <v>49877</v>
      </c>
      <c r="T2071" s="23" t="n">
        <v>20272</v>
      </c>
      <c r="U2071" s="23" t="n">
        <f aca="false">IF(I2071="delivery",O2071-SUM(Q2071+R2071),IF(I2071="PO",P2071-SUM(Q2071:R2071)))</f>
        <v>-25673</v>
      </c>
      <c r="V2071" s="43" t="n">
        <v>0.00061</v>
      </c>
      <c r="W2071" s="43" t="n">
        <v>0.00036</v>
      </c>
      <c r="X2071" s="43" t="n">
        <f aca="false">W2071-V2071</f>
        <v>-0.00025</v>
      </c>
      <c r="Y2071" s="43"/>
      <c r="Z2071" s="43"/>
      <c r="AA2071" s="43" t="n">
        <v>0.00036</v>
      </c>
      <c r="AB2071" s="43"/>
      <c r="AC2071" s="43" t="s">
        <v>10482</v>
      </c>
      <c r="AD2071" s="43"/>
      <c r="AE2071" s="43"/>
      <c r="AF2071" s="43"/>
      <c r="AG2071" s="43" t="n">
        <v>0.00036</v>
      </c>
      <c r="AH2071" s="43"/>
      <c r="AI2071" s="63"/>
      <c r="AJ2071" s="63"/>
      <c r="AK2071" s="43"/>
      <c r="AL2071" s="43"/>
      <c r="AM2071" s="43" t="s">
        <v>10492</v>
      </c>
      <c r="AN2071" s="43"/>
      <c r="AO2071" s="43" t="s">
        <v>1471</v>
      </c>
      <c r="AP2071" s="23" t="s">
        <v>3124</v>
      </c>
      <c r="AT2071" s="23" t="s">
        <v>11356</v>
      </c>
      <c r="AV2071" s="23" t="n">
        <v>0.00036</v>
      </c>
      <c r="AW2071" s="23" t="s">
        <v>10494</v>
      </c>
      <c r="AX2071" s="23" t="s">
        <v>13778</v>
      </c>
      <c r="AY2071" s="23" t="n">
        <v>10000</v>
      </c>
      <c r="AZ2071" s="23" t="n">
        <v>4</v>
      </c>
      <c r="BA2071" s="23" t="s">
        <v>177</v>
      </c>
      <c r="BB2071" s="23" t="s">
        <v>10496</v>
      </c>
      <c r="BF2071" s="23" t="s">
        <v>10498</v>
      </c>
      <c r="BG2071" s="1" t="s">
        <v>183</v>
      </c>
    </row>
    <row r="2072" s="23" customFormat="true" ht="12.75" hidden="false" customHeight="false" outlineLevel="0" collapsed="false">
      <c r="A2072" s="23" t="s">
        <v>9345</v>
      </c>
      <c r="B2072" s="23" t="s">
        <v>9346</v>
      </c>
      <c r="C2072" s="40" t="s">
        <v>177</v>
      </c>
      <c r="D2072" s="23" t="s">
        <v>1471</v>
      </c>
      <c r="E2072" s="23" t="s">
        <v>9347</v>
      </c>
      <c r="F2072" s="23" t="s">
        <v>9348</v>
      </c>
      <c r="G2072" s="23" t="n">
        <v>81</v>
      </c>
      <c r="H2072" s="23" t="n">
        <v>10000</v>
      </c>
      <c r="I2072" s="41" t="s">
        <v>180</v>
      </c>
      <c r="K2072" s="23" t="n">
        <v>0</v>
      </c>
      <c r="L2072" s="23" t="n">
        <v>60275</v>
      </c>
      <c r="M2072" s="23" t="n">
        <v>0</v>
      </c>
      <c r="N2072" s="23" t="n">
        <v>0</v>
      </c>
      <c r="O2072" s="23" t="n">
        <f aca="false">K2072+L2072</f>
        <v>60275</v>
      </c>
      <c r="P2072" s="23" t="n">
        <f aca="false">K2072+L2072+M2072+N2072</f>
        <v>60275</v>
      </c>
      <c r="Q2072" s="23" t="n">
        <v>446</v>
      </c>
      <c r="R2072" s="23" t="n">
        <v>6093</v>
      </c>
      <c r="S2072" s="23" t="n">
        <v>6723</v>
      </c>
      <c r="T2072" s="23" t="n">
        <v>4188</v>
      </c>
      <c r="U2072" s="23" t="n">
        <f aca="false">IF(I2072="delivery",O2072-SUM(Q2072+R2072),IF(I2072="PO",P2072-SUM(Q2072:R2072)))</f>
        <v>53736</v>
      </c>
      <c r="V2072" s="43" t="n">
        <v>0.00228</v>
      </c>
      <c r="W2072" s="43" t="n">
        <v>0.00228</v>
      </c>
      <c r="X2072" s="43" t="n">
        <f aca="false">W2072-V2072</f>
        <v>0</v>
      </c>
      <c r="Y2072" s="43"/>
      <c r="Z2072" s="43"/>
      <c r="AA2072" s="43"/>
      <c r="AB2072" s="43"/>
      <c r="AC2072" s="43" t="s">
        <v>10482</v>
      </c>
      <c r="AD2072" s="43"/>
      <c r="AE2072" s="43"/>
      <c r="AF2072" s="43"/>
      <c r="AG2072" s="43" t="n">
        <v>0.00036</v>
      </c>
      <c r="AH2072" s="43"/>
      <c r="AI2072" s="63"/>
      <c r="AJ2072" s="63"/>
      <c r="AK2072" s="43"/>
      <c r="AL2072" s="43"/>
      <c r="AM2072" s="43" t="s">
        <v>10492</v>
      </c>
      <c r="AN2072" s="43"/>
      <c r="AO2072" s="43" t="s">
        <v>1471</v>
      </c>
      <c r="AP2072" s="23" t="s">
        <v>3124</v>
      </c>
      <c r="AT2072" s="23" t="s">
        <v>11356</v>
      </c>
      <c r="AV2072" s="23" t="n">
        <v>0.00036</v>
      </c>
      <c r="AW2072" s="23" t="s">
        <v>10494</v>
      </c>
      <c r="AX2072" s="23" t="s">
        <v>13779</v>
      </c>
      <c r="AY2072" s="23" t="n">
        <v>10000</v>
      </c>
      <c r="AZ2072" s="23" t="n">
        <v>2</v>
      </c>
      <c r="BA2072" s="23" t="s">
        <v>177</v>
      </c>
      <c r="BB2072" s="23" t="s">
        <v>10496</v>
      </c>
      <c r="BF2072" s="23" t="s">
        <v>10498</v>
      </c>
      <c r="BG2072" s="1" t="s">
        <v>183</v>
      </c>
    </row>
    <row r="2073" s="23" customFormat="true" ht="12.75" hidden="false" customHeight="false" outlineLevel="0" collapsed="false">
      <c r="A2073" s="23" t="s">
        <v>9349</v>
      </c>
      <c r="B2073" s="23" t="s">
        <v>9350</v>
      </c>
      <c r="C2073" s="40" t="s">
        <v>177</v>
      </c>
      <c r="D2073" s="23" t="s">
        <v>1471</v>
      </c>
      <c r="E2073" s="23" t="s">
        <v>9351</v>
      </c>
      <c r="F2073" s="23" t="s">
        <v>9352</v>
      </c>
      <c r="G2073" s="23" t="n">
        <v>116</v>
      </c>
      <c r="H2073" s="23" t="n">
        <v>10000</v>
      </c>
      <c r="I2073" s="41" t="s">
        <v>180</v>
      </c>
      <c r="K2073" s="23" t="n">
        <v>0</v>
      </c>
      <c r="L2073" s="23" t="n">
        <v>13644</v>
      </c>
      <c r="M2073" s="23" t="n">
        <v>0</v>
      </c>
      <c r="N2073" s="23" t="n">
        <v>0</v>
      </c>
      <c r="O2073" s="23" t="n">
        <f aca="false">K2073+L2073</f>
        <v>13644</v>
      </c>
      <c r="P2073" s="23" t="n">
        <f aca="false">K2073+L2073+M2073+N2073</f>
        <v>13644</v>
      </c>
      <c r="Q2073" s="23" t="n">
        <v>4376</v>
      </c>
      <c r="R2073" s="23" t="n">
        <v>1865</v>
      </c>
      <c r="S2073" s="23" t="n">
        <v>2136</v>
      </c>
      <c r="T2073" s="23" t="n">
        <v>1482</v>
      </c>
      <c r="U2073" s="23" t="n">
        <f aca="false">IF(I2073="delivery",O2073-SUM(Q2073+R2073),IF(I2073="PO",P2073-SUM(Q2073:R2073)))</f>
        <v>7403</v>
      </c>
      <c r="V2073" s="43" t="n">
        <v>0.00153</v>
      </c>
      <c r="W2073" s="43" t="n">
        <v>0.00153</v>
      </c>
      <c r="X2073" s="43" t="n">
        <f aca="false">W2073-V2073</f>
        <v>0</v>
      </c>
      <c r="Y2073" s="43"/>
      <c r="Z2073" s="43"/>
      <c r="AA2073" s="43"/>
      <c r="AB2073" s="43"/>
      <c r="AC2073" s="43" t="s">
        <v>10482</v>
      </c>
      <c r="AD2073" s="43"/>
      <c r="AE2073" s="43"/>
      <c r="AF2073" s="43"/>
      <c r="AG2073" s="43" t="n">
        <v>0.00036</v>
      </c>
      <c r="AH2073" s="43"/>
      <c r="AI2073" s="63"/>
      <c r="AJ2073" s="63"/>
      <c r="AK2073" s="43"/>
      <c r="AL2073" s="43"/>
      <c r="AM2073" s="43" t="s">
        <v>10492</v>
      </c>
      <c r="AN2073" s="43"/>
      <c r="AO2073" s="43" t="s">
        <v>1471</v>
      </c>
      <c r="AP2073" s="23" t="s">
        <v>3124</v>
      </c>
      <c r="AT2073" s="23" t="s">
        <v>11356</v>
      </c>
      <c r="AV2073" s="23" t="n">
        <v>0.00036</v>
      </c>
      <c r="AW2073" s="23" t="s">
        <v>10494</v>
      </c>
      <c r="AX2073" s="23" t="s">
        <v>13780</v>
      </c>
      <c r="AY2073" s="23" t="n">
        <v>10000</v>
      </c>
      <c r="AZ2073" s="23" t="n">
        <v>22</v>
      </c>
      <c r="BA2073" s="23" t="s">
        <v>177</v>
      </c>
      <c r="BB2073" s="23" t="s">
        <v>10496</v>
      </c>
      <c r="BF2073" s="23" t="s">
        <v>10498</v>
      </c>
      <c r="BG2073" s="1" t="s">
        <v>183</v>
      </c>
    </row>
    <row r="2074" s="23" customFormat="true" ht="12.75" hidden="false" customHeight="false" outlineLevel="0" collapsed="false">
      <c r="A2074" s="23" t="s">
        <v>9353</v>
      </c>
      <c r="B2074" s="23" t="s">
        <v>9354</v>
      </c>
      <c r="C2074" s="40" t="s">
        <v>177</v>
      </c>
      <c r="D2074" s="23" t="s">
        <v>1471</v>
      </c>
      <c r="E2074" s="23" t="s">
        <v>9355</v>
      </c>
      <c r="F2074" s="23" t="s">
        <v>9356</v>
      </c>
      <c r="G2074" s="23" t="n">
        <v>116</v>
      </c>
      <c r="H2074" s="23" t="n">
        <v>30000</v>
      </c>
      <c r="I2074" s="41" t="s">
        <v>180</v>
      </c>
      <c r="K2074" s="23" t="n">
        <v>0</v>
      </c>
      <c r="L2074" s="23" t="n">
        <v>136557</v>
      </c>
      <c r="M2074" s="23" t="n">
        <v>0</v>
      </c>
      <c r="N2074" s="23" t="n">
        <v>0</v>
      </c>
      <c r="O2074" s="23" t="n">
        <f aca="false">K2074+L2074</f>
        <v>136557</v>
      </c>
      <c r="P2074" s="23" t="n">
        <f aca="false">K2074+L2074+M2074+N2074</f>
        <v>136557</v>
      </c>
      <c r="Q2074" s="23" t="n">
        <v>50423</v>
      </c>
      <c r="R2074" s="23" t="n">
        <v>42172</v>
      </c>
      <c r="S2074" s="23" t="n">
        <v>44566</v>
      </c>
      <c r="T2074" s="23" t="n">
        <v>27327</v>
      </c>
      <c r="U2074" s="23" t="n">
        <f aca="false">IF(I2074="delivery",O2074-SUM(Q2074+R2074),IF(I2074="PO",P2074-SUM(Q2074:R2074)))</f>
        <v>43962</v>
      </c>
      <c r="V2074" s="43" t="n">
        <v>0.00053</v>
      </c>
      <c r="W2074" s="43" t="n">
        <v>0.00053</v>
      </c>
      <c r="X2074" s="43" t="n">
        <f aca="false">W2074-V2074</f>
        <v>0</v>
      </c>
      <c r="Y2074" s="43"/>
      <c r="Z2074" s="43"/>
      <c r="AA2074" s="43" t="n">
        <v>0.00053</v>
      </c>
      <c r="AB2074" s="43"/>
      <c r="AC2074" s="43" t="s">
        <v>10482</v>
      </c>
      <c r="AD2074" s="43"/>
      <c r="AE2074" s="43"/>
      <c r="AF2074" s="43"/>
      <c r="AG2074" s="43" t="n">
        <v>0.00036</v>
      </c>
      <c r="AH2074" s="43"/>
      <c r="AI2074" s="63"/>
      <c r="AJ2074" s="63"/>
      <c r="AK2074" s="43"/>
      <c r="AL2074" s="43"/>
      <c r="AM2074" s="43" t="s">
        <v>10492</v>
      </c>
      <c r="AN2074" s="43"/>
      <c r="AO2074" s="43" t="s">
        <v>1471</v>
      </c>
      <c r="AP2074" s="23" t="s">
        <v>3124</v>
      </c>
      <c r="AT2074" s="23" t="s">
        <v>11356</v>
      </c>
      <c r="AV2074" s="23" t="n">
        <v>0.00036</v>
      </c>
      <c r="AW2074" s="23" t="s">
        <v>10494</v>
      </c>
      <c r="AX2074" s="23" t="s">
        <v>13781</v>
      </c>
      <c r="AY2074" s="23" t="n">
        <v>10000</v>
      </c>
      <c r="AZ2074" s="23" t="n">
        <v>22</v>
      </c>
      <c r="BA2074" s="23" t="s">
        <v>177</v>
      </c>
      <c r="BB2074" s="23" t="s">
        <v>10496</v>
      </c>
      <c r="BF2074" s="23" t="s">
        <v>10498</v>
      </c>
      <c r="BG2074" s="1" t="s">
        <v>183</v>
      </c>
    </row>
    <row r="2075" s="23" customFormat="true" ht="12.75" hidden="false" customHeight="false" outlineLevel="0" collapsed="false">
      <c r="A2075" s="23" t="s">
        <v>9357</v>
      </c>
      <c r="B2075" s="23" t="s">
        <v>9358</v>
      </c>
      <c r="C2075" s="40" t="s">
        <v>177</v>
      </c>
      <c r="D2075" s="23" t="s">
        <v>1471</v>
      </c>
      <c r="E2075" s="23" t="s">
        <v>9359</v>
      </c>
      <c r="F2075" s="23" t="s">
        <v>9360</v>
      </c>
      <c r="G2075" s="23" t="n">
        <v>81</v>
      </c>
      <c r="H2075" s="23" t="n">
        <v>10000</v>
      </c>
      <c r="I2075" s="41" t="s">
        <v>180</v>
      </c>
      <c r="K2075" s="23" t="n">
        <v>0</v>
      </c>
      <c r="L2075" s="23" t="n">
        <v>91176</v>
      </c>
      <c r="M2075" s="23" t="n">
        <v>0</v>
      </c>
      <c r="N2075" s="23" t="n">
        <v>0</v>
      </c>
      <c r="O2075" s="23" t="n">
        <f aca="false">K2075+L2075</f>
        <v>91176</v>
      </c>
      <c r="P2075" s="23" t="n">
        <f aca="false">K2075+L2075+M2075+N2075</f>
        <v>91176</v>
      </c>
      <c r="Q2075" s="23" t="n">
        <v>11793</v>
      </c>
      <c r="R2075" s="23" t="n">
        <v>25737</v>
      </c>
      <c r="S2075" s="23" t="n">
        <v>18865</v>
      </c>
      <c r="T2075" s="23" t="n">
        <v>17721</v>
      </c>
      <c r="U2075" s="23" t="n">
        <f aca="false">IF(I2075="delivery",O2075-SUM(Q2075+R2075),IF(I2075="PO",P2075-SUM(Q2075:R2075)))</f>
        <v>53646</v>
      </c>
      <c r="V2075" s="43" t="n">
        <v>0.0023</v>
      </c>
      <c r="W2075" s="43" t="n">
        <v>0.0023</v>
      </c>
      <c r="X2075" s="43" t="n">
        <f aca="false">W2075-V2075</f>
        <v>0</v>
      </c>
      <c r="Y2075" s="43"/>
      <c r="Z2075" s="43"/>
      <c r="AA2075" s="43"/>
      <c r="AB2075" s="43"/>
      <c r="AC2075" s="43" t="s">
        <v>10482</v>
      </c>
      <c r="AD2075" s="43"/>
      <c r="AE2075" s="43"/>
      <c r="AF2075" s="43"/>
      <c r="AG2075" s="43" t="n">
        <v>0.0007</v>
      </c>
      <c r="AH2075" s="43"/>
      <c r="AI2075" s="63"/>
      <c r="AJ2075" s="63"/>
      <c r="AK2075" s="43"/>
      <c r="AL2075" s="43"/>
      <c r="AM2075" s="43" t="s">
        <v>10492</v>
      </c>
      <c r="AN2075" s="43"/>
      <c r="AO2075" s="43" t="s">
        <v>1471</v>
      </c>
      <c r="AP2075" s="23" t="s">
        <v>3124</v>
      </c>
      <c r="AT2075" s="23" t="s">
        <v>10952</v>
      </c>
      <c r="AV2075" s="23" t="n">
        <v>0.0007</v>
      </c>
      <c r="AW2075" s="23" t="s">
        <v>13564</v>
      </c>
      <c r="AX2075" s="23" t="s">
        <v>13782</v>
      </c>
      <c r="AY2075" s="23" t="n">
        <v>10000</v>
      </c>
      <c r="AZ2075" s="23" t="n">
        <v>8</v>
      </c>
      <c r="BB2075" s="23" t="s">
        <v>13564</v>
      </c>
      <c r="BE2075" s="23" t="s">
        <v>11277</v>
      </c>
      <c r="BF2075" s="23" t="s">
        <v>10498</v>
      </c>
      <c r="BG2075" s="1" t="s">
        <v>183</v>
      </c>
    </row>
    <row r="2076" s="23" customFormat="true" ht="12.75" hidden="false" customHeight="false" outlineLevel="0" collapsed="false">
      <c r="A2076" s="23" t="s">
        <v>9361</v>
      </c>
      <c r="B2076" s="23" t="s">
        <v>9362</v>
      </c>
      <c r="C2076" s="40" t="s">
        <v>177</v>
      </c>
      <c r="D2076" s="23" t="s">
        <v>1471</v>
      </c>
      <c r="E2076" s="23" t="s">
        <v>9363</v>
      </c>
      <c r="F2076" s="23" t="s">
        <v>9364</v>
      </c>
      <c r="G2076" s="23" t="n">
        <v>63</v>
      </c>
      <c r="H2076" s="23" t="n">
        <v>10000</v>
      </c>
      <c r="I2076" s="41" t="s">
        <v>180</v>
      </c>
      <c r="K2076" s="23" t="n">
        <v>0</v>
      </c>
      <c r="L2076" s="23" t="n">
        <v>26588</v>
      </c>
      <c r="M2076" s="23" t="n">
        <v>0</v>
      </c>
      <c r="N2076" s="23" t="n">
        <v>0</v>
      </c>
      <c r="O2076" s="23" t="n">
        <f aca="false">K2076+L2076</f>
        <v>26588</v>
      </c>
      <c r="P2076" s="23" t="n">
        <f aca="false">K2076+L2076+M2076+N2076</f>
        <v>26588</v>
      </c>
      <c r="Q2076" s="23" t="n">
        <v>507</v>
      </c>
      <c r="R2076" s="23" t="n">
        <v>1123</v>
      </c>
      <c r="S2076" s="23" t="n">
        <v>1104</v>
      </c>
      <c r="T2076" s="23" t="n">
        <v>1073</v>
      </c>
      <c r="U2076" s="23" t="n">
        <f aca="false">IF(I2076="delivery",O2076-SUM(Q2076+R2076),IF(I2076="PO",P2076-SUM(Q2076:R2076)))</f>
        <v>24958</v>
      </c>
      <c r="V2076" s="43" t="n">
        <v>0.00061</v>
      </c>
      <c r="W2076" s="43" t="n">
        <v>0.00061</v>
      </c>
      <c r="X2076" s="43" t="n">
        <f aca="false">W2076-V2076</f>
        <v>0</v>
      </c>
      <c r="Y2076" s="43"/>
      <c r="Z2076" s="43"/>
      <c r="AA2076" s="43"/>
      <c r="AB2076" s="43"/>
      <c r="AC2076" s="43" t="s">
        <v>10482</v>
      </c>
      <c r="AD2076" s="43"/>
      <c r="AE2076" s="43"/>
      <c r="AF2076" s="43"/>
      <c r="AG2076" s="43" t="n">
        <v>0.00036</v>
      </c>
      <c r="AH2076" s="43"/>
      <c r="AI2076" s="63"/>
      <c r="AJ2076" s="63"/>
      <c r="AK2076" s="43"/>
      <c r="AL2076" s="43"/>
      <c r="AM2076" s="43" t="s">
        <v>10492</v>
      </c>
      <c r="AN2076" s="43"/>
      <c r="AO2076" s="43" t="s">
        <v>1471</v>
      </c>
      <c r="AP2076" s="23" t="s">
        <v>3124</v>
      </c>
      <c r="AT2076" s="23" t="s">
        <v>11356</v>
      </c>
      <c r="AV2076" s="23" t="n">
        <v>0.00036</v>
      </c>
      <c r="AW2076" s="23" t="s">
        <v>10494</v>
      </c>
      <c r="AX2076" s="23" t="s">
        <v>13783</v>
      </c>
      <c r="AY2076" s="23" t="n">
        <v>10000</v>
      </c>
      <c r="AZ2076" s="23" t="n">
        <v>22</v>
      </c>
      <c r="BA2076" s="23" t="s">
        <v>177</v>
      </c>
      <c r="BB2076" s="23" t="s">
        <v>10496</v>
      </c>
      <c r="BF2076" s="23" t="s">
        <v>10498</v>
      </c>
      <c r="BG2076" s="1" t="s">
        <v>183</v>
      </c>
    </row>
    <row r="2077" s="23" customFormat="true" ht="12.75" hidden="false" customHeight="false" outlineLevel="0" collapsed="false">
      <c r="A2077" s="23" t="s">
        <v>9365</v>
      </c>
      <c r="B2077" s="23" t="s">
        <v>9366</v>
      </c>
      <c r="C2077" s="40" t="s">
        <v>177</v>
      </c>
      <c r="D2077" s="23" t="s">
        <v>1471</v>
      </c>
      <c r="E2077" s="23" t="s">
        <v>9367</v>
      </c>
      <c r="F2077" s="23" t="s">
        <v>9368</v>
      </c>
      <c r="G2077" s="23" t="n">
        <v>81</v>
      </c>
      <c r="H2077" s="23" t="n">
        <v>10000</v>
      </c>
      <c r="I2077" s="41" t="s">
        <v>180</v>
      </c>
      <c r="K2077" s="23" t="n">
        <v>0</v>
      </c>
      <c r="L2077" s="23" t="n">
        <v>28581</v>
      </c>
      <c r="M2077" s="23" t="n">
        <v>0</v>
      </c>
      <c r="N2077" s="23" t="n">
        <v>80000</v>
      </c>
      <c r="O2077" s="23" t="n">
        <f aca="false">K2077+L2077</f>
        <v>28581</v>
      </c>
      <c r="P2077" s="23" t="n">
        <f aca="false">K2077+L2077+M2077+N2077</f>
        <v>108581</v>
      </c>
      <c r="Q2077" s="23" t="n">
        <v>22127</v>
      </c>
      <c r="R2077" s="23" t="n">
        <v>15697</v>
      </c>
      <c r="S2077" s="23" t="n">
        <v>20360</v>
      </c>
      <c r="T2077" s="23" t="n">
        <v>9691</v>
      </c>
      <c r="U2077" s="23" t="n">
        <f aca="false">IF(I2077="delivery",O2077-SUM(Q2077+R2077),IF(I2077="PO",P2077-SUM(Q2077:R2077)))</f>
        <v>-9243</v>
      </c>
      <c r="V2077" s="43" t="n">
        <v>0.00036</v>
      </c>
      <c r="W2077" s="43" t="n">
        <v>0.00036</v>
      </c>
      <c r="X2077" s="43" t="n">
        <f aca="false">W2077-V2077</f>
        <v>0</v>
      </c>
      <c r="Y2077" s="43"/>
      <c r="Z2077" s="43"/>
      <c r="AA2077" s="43"/>
      <c r="AB2077" s="43"/>
      <c r="AC2077" s="43" t="s">
        <v>10482</v>
      </c>
      <c r="AD2077" s="43" t="s">
        <v>13784</v>
      </c>
      <c r="AE2077" s="43" t="s">
        <v>13785</v>
      </c>
      <c r="AF2077" s="43"/>
      <c r="AG2077" s="43" t="n">
        <v>0.00028</v>
      </c>
      <c r="AH2077" s="43"/>
      <c r="AI2077" s="63"/>
      <c r="AJ2077" s="63"/>
      <c r="AK2077" s="43"/>
      <c r="AL2077" s="43"/>
      <c r="AM2077" s="43" t="s">
        <v>10492</v>
      </c>
      <c r="AN2077" s="43"/>
      <c r="AO2077" s="43" t="s">
        <v>1471</v>
      </c>
      <c r="AP2077" s="23" t="s">
        <v>3124</v>
      </c>
      <c r="AT2077" s="23" t="s">
        <v>10493</v>
      </c>
      <c r="AV2077" s="23" t="n">
        <v>0.00028</v>
      </c>
      <c r="AW2077" s="23" t="s">
        <v>10494</v>
      </c>
      <c r="AX2077" s="23" t="s">
        <v>13786</v>
      </c>
      <c r="AY2077" s="23" t="n">
        <v>10000</v>
      </c>
      <c r="AZ2077" s="23" t="n">
        <v>22</v>
      </c>
      <c r="BA2077" s="23" t="s">
        <v>1465</v>
      </c>
      <c r="BB2077" s="23" t="s">
        <v>10496</v>
      </c>
      <c r="BF2077" s="23" t="s">
        <v>10498</v>
      </c>
      <c r="BG2077" s="1" t="s">
        <v>183</v>
      </c>
    </row>
    <row r="2078" s="23" customFormat="true" ht="12.75" hidden="false" customHeight="false" outlineLevel="0" collapsed="false">
      <c r="A2078" s="23" t="s">
        <v>9369</v>
      </c>
      <c r="B2078" s="23" t="s">
        <v>9370</v>
      </c>
      <c r="C2078" s="40" t="s">
        <v>177</v>
      </c>
      <c r="D2078" s="23" t="s">
        <v>1471</v>
      </c>
      <c r="E2078" s="23" t="s">
        <v>9371</v>
      </c>
      <c r="F2078" s="23" t="s">
        <v>9372</v>
      </c>
      <c r="G2078" s="23" t="n">
        <v>76</v>
      </c>
      <c r="H2078" s="23" t="n">
        <v>40000</v>
      </c>
      <c r="I2078" s="41" t="s">
        <v>180</v>
      </c>
      <c r="K2078" s="23" t="n">
        <v>0</v>
      </c>
      <c r="L2078" s="23" t="n">
        <v>112814</v>
      </c>
      <c r="M2078" s="23" t="n">
        <v>0</v>
      </c>
      <c r="N2078" s="23" t="n">
        <v>0</v>
      </c>
      <c r="O2078" s="23" t="n">
        <f aca="false">K2078+L2078</f>
        <v>112814</v>
      </c>
      <c r="P2078" s="23" t="n">
        <f aca="false">K2078+L2078+M2078+N2078</f>
        <v>112814</v>
      </c>
      <c r="Q2078" s="23" t="n">
        <v>11220</v>
      </c>
      <c r="R2078" s="23" t="n">
        <v>6922</v>
      </c>
      <c r="S2078" s="23" t="n">
        <v>8130</v>
      </c>
      <c r="T2078" s="23" t="n">
        <v>3929</v>
      </c>
      <c r="U2078" s="23" t="n">
        <f aca="false">IF(I2078="delivery",O2078-SUM(Q2078+R2078),IF(I2078="PO",P2078-SUM(Q2078:R2078)))</f>
        <v>94672</v>
      </c>
      <c r="V2078" s="43" t="n">
        <v>0.00061</v>
      </c>
      <c r="W2078" s="43" t="n">
        <v>0.00061</v>
      </c>
      <c r="X2078" s="43" t="n">
        <f aca="false">W2078-V2078</f>
        <v>0</v>
      </c>
      <c r="Y2078" s="43"/>
      <c r="Z2078" s="43"/>
      <c r="AA2078" s="43" t="n">
        <v>0.00036</v>
      </c>
      <c r="AB2078" s="43"/>
      <c r="AC2078" s="43" t="s">
        <v>10482</v>
      </c>
      <c r="AD2078" s="43"/>
      <c r="AE2078" s="43"/>
      <c r="AF2078" s="43"/>
      <c r="AG2078" s="43" t="n">
        <v>0.00061</v>
      </c>
      <c r="AH2078" s="43" t="s">
        <v>11590</v>
      </c>
      <c r="AI2078" s="63" t="n">
        <v>20000</v>
      </c>
      <c r="AJ2078" s="63" t="n">
        <v>16</v>
      </c>
      <c r="AK2078" s="43" t="s">
        <v>13787</v>
      </c>
      <c r="AL2078" s="43"/>
      <c r="AM2078" s="71" t="s">
        <v>11607</v>
      </c>
      <c r="AN2078" s="43"/>
      <c r="AO2078" s="43" t="s">
        <v>1471</v>
      </c>
      <c r="AP2078" s="23" t="s">
        <v>3124</v>
      </c>
      <c r="AT2078" s="23" t="s">
        <v>11356</v>
      </c>
      <c r="AV2078" s="23" t="n">
        <v>0.00088</v>
      </c>
      <c r="AW2078" s="23" t="s">
        <v>11608</v>
      </c>
      <c r="AX2078" s="23" t="s">
        <v>13788</v>
      </c>
      <c r="AY2078" s="23" t="s">
        <v>13574</v>
      </c>
      <c r="AZ2078" s="23" t="s">
        <v>11611</v>
      </c>
      <c r="BA2078" s="23" t="s">
        <v>1465</v>
      </c>
      <c r="BB2078" s="23" t="s">
        <v>11612</v>
      </c>
      <c r="BC2078" s="23" t="s">
        <v>13575</v>
      </c>
      <c r="BF2078" s="23" t="s">
        <v>10498</v>
      </c>
      <c r="BG2078" s="1" t="s">
        <v>183</v>
      </c>
    </row>
    <row r="2079" s="23" customFormat="true" ht="12.75" hidden="false" customHeight="false" outlineLevel="0" collapsed="false">
      <c r="A2079" s="23" t="s">
        <v>9373</v>
      </c>
      <c r="B2079" s="23" t="s">
        <v>9374</v>
      </c>
      <c r="C2079" s="40" t="s">
        <v>177</v>
      </c>
      <c r="D2079" s="23" t="s">
        <v>1471</v>
      </c>
      <c r="E2079" s="23" t="s">
        <v>9375</v>
      </c>
      <c r="F2079" s="23" t="s">
        <v>9376</v>
      </c>
      <c r="G2079" s="23" t="n">
        <v>123</v>
      </c>
      <c r="H2079" s="23" t="n">
        <v>10000</v>
      </c>
      <c r="I2079" s="41" t="s">
        <v>180</v>
      </c>
      <c r="K2079" s="23" t="n">
        <v>0</v>
      </c>
      <c r="L2079" s="23" t="n">
        <v>76391</v>
      </c>
      <c r="M2079" s="23" t="n">
        <v>0</v>
      </c>
      <c r="N2079" s="23" t="n">
        <v>0</v>
      </c>
      <c r="O2079" s="23" t="n">
        <f aca="false">K2079+L2079</f>
        <v>76391</v>
      </c>
      <c r="P2079" s="23" t="n">
        <f aca="false">K2079+L2079+M2079+N2079</f>
        <v>76391</v>
      </c>
      <c r="Q2079" s="23" t="n">
        <v>426</v>
      </c>
      <c r="R2079" s="23" t="n">
        <v>331</v>
      </c>
      <c r="S2079" s="23" t="n">
        <v>999</v>
      </c>
      <c r="T2079" s="23" t="n">
        <v>458</v>
      </c>
      <c r="U2079" s="23" t="n">
        <f aca="false">IF(I2079="delivery",O2079-SUM(Q2079+R2079),IF(I2079="PO",P2079-SUM(Q2079:R2079)))</f>
        <v>75634</v>
      </c>
      <c r="V2079" s="43" t="n">
        <v>0.00068</v>
      </c>
      <c r="W2079" s="43" t="n">
        <v>0.00068</v>
      </c>
      <c r="X2079" s="43" t="n">
        <f aca="false">W2079-V2079</f>
        <v>0</v>
      </c>
      <c r="Y2079" s="43"/>
      <c r="Z2079" s="43"/>
      <c r="AA2079" s="43"/>
      <c r="AB2079" s="43"/>
      <c r="AC2079" s="43" t="s">
        <v>10482</v>
      </c>
      <c r="AD2079" s="43"/>
      <c r="AE2079" s="43"/>
      <c r="AF2079" s="43"/>
      <c r="AG2079" s="43" t="n">
        <v>0.00036</v>
      </c>
      <c r="AH2079" s="43"/>
      <c r="AI2079" s="63"/>
      <c r="AJ2079" s="63"/>
      <c r="AK2079" s="43"/>
      <c r="AL2079" s="43"/>
      <c r="AM2079" s="43" t="s">
        <v>10492</v>
      </c>
      <c r="AN2079" s="43"/>
      <c r="AO2079" s="43" t="s">
        <v>1471</v>
      </c>
      <c r="AP2079" s="23" t="s">
        <v>3124</v>
      </c>
      <c r="AT2079" s="23" t="s">
        <v>11356</v>
      </c>
      <c r="AV2079" s="23" t="n">
        <v>0.00036</v>
      </c>
      <c r="AW2079" s="23" t="s">
        <v>10494</v>
      </c>
      <c r="AX2079" s="23" t="s">
        <v>13789</v>
      </c>
      <c r="AY2079" s="23" t="n">
        <v>10000</v>
      </c>
      <c r="AZ2079" s="23" t="n">
        <v>22</v>
      </c>
      <c r="BA2079" s="23" t="s">
        <v>177</v>
      </c>
      <c r="BB2079" s="23" t="s">
        <v>10496</v>
      </c>
      <c r="BF2079" s="23" t="s">
        <v>10498</v>
      </c>
      <c r="BG2079" s="1" t="s">
        <v>183</v>
      </c>
    </row>
    <row r="2080" s="23" customFormat="true" ht="12.75" hidden="false" customHeight="false" outlineLevel="0" collapsed="false">
      <c r="A2080" s="23" t="s">
        <v>9377</v>
      </c>
      <c r="B2080" s="23" t="s">
        <v>9378</v>
      </c>
      <c r="C2080" s="40" t="s">
        <v>177</v>
      </c>
      <c r="D2080" s="23" t="s">
        <v>1471</v>
      </c>
      <c r="E2080" s="23" t="s">
        <v>9379</v>
      </c>
      <c r="F2080" s="23" t="s">
        <v>9380</v>
      </c>
      <c r="G2080" s="23" t="n">
        <v>81</v>
      </c>
      <c r="H2080" s="23" t="n">
        <v>10000</v>
      </c>
      <c r="I2080" s="41" t="s">
        <v>180</v>
      </c>
      <c r="K2080" s="23" t="n">
        <v>0</v>
      </c>
      <c r="L2080" s="23" t="n">
        <v>16688</v>
      </c>
      <c r="M2080" s="23" t="n">
        <v>0</v>
      </c>
      <c r="N2080" s="23" t="n">
        <v>0</v>
      </c>
      <c r="O2080" s="23" t="n">
        <f aca="false">K2080+L2080</f>
        <v>16688</v>
      </c>
      <c r="P2080" s="23" t="n">
        <f aca="false">K2080+L2080+M2080+N2080</f>
        <v>16688</v>
      </c>
      <c r="Q2080" s="23" t="n">
        <v>1031</v>
      </c>
      <c r="R2080" s="23" t="n">
        <v>296</v>
      </c>
      <c r="S2080" s="23" t="n">
        <v>355</v>
      </c>
      <c r="T2080" s="23" t="n">
        <v>426</v>
      </c>
      <c r="U2080" s="23" t="n">
        <f aca="false">IF(I2080="delivery",O2080-SUM(Q2080+R2080),IF(I2080="PO",P2080-SUM(Q2080:R2080)))</f>
        <v>15361</v>
      </c>
      <c r="V2080" s="43" t="n">
        <v>0.00198</v>
      </c>
      <c r="W2080" s="43" t="n">
        <v>0.00198</v>
      </c>
      <c r="X2080" s="43" t="n">
        <f aca="false">W2080-V2080</f>
        <v>0</v>
      </c>
      <c r="Y2080" s="43"/>
      <c r="Z2080" s="43"/>
      <c r="AA2080" s="43"/>
      <c r="AB2080" s="43"/>
      <c r="AC2080" s="43" t="s">
        <v>10482</v>
      </c>
      <c r="AD2080" s="43"/>
      <c r="AE2080" s="43"/>
      <c r="AF2080" s="43"/>
      <c r="AG2080" s="43" t="n">
        <v>0.00036</v>
      </c>
      <c r="AH2080" s="43"/>
      <c r="AI2080" s="63"/>
      <c r="AJ2080" s="63"/>
      <c r="AK2080" s="43"/>
      <c r="AL2080" s="43"/>
      <c r="AM2080" s="43" t="s">
        <v>10492</v>
      </c>
      <c r="AN2080" s="43"/>
      <c r="AO2080" s="43" t="s">
        <v>1471</v>
      </c>
      <c r="AP2080" s="23" t="s">
        <v>3124</v>
      </c>
      <c r="AT2080" s="23" t="s">
        <v>11356</v>
      </c>
      <c r="AV2080" s="23" t="n">
        <v>0.00036</v>
      </c>
      <c r="AW2080" s="23" t="s">
        <v>10494</v>
      </c>
      <c r="AX2080" s="23" t="s">
        <v>13790</v>
      </c>
      <c r="AY2080" s="23" t="n">
        <v>10000</v>
      </c>
      <c r="AZ2080" s="23" t="n">
        <v>2</v>
      </c>
      <c r="BA2080" s="23" t="s">
        <v>177</v>
      </c>
      <c r="BB2080" s="23" t="s">
        <v>10496</v>
      </c>
      <c r="BF2080" s="23" t="s">
        <v>10498</v>
      </c>
      <c r="BG2080" s="1" t="s">
        <v>183</v>
      </c>
    </row>
    <row r="2081" s="23" customFormat="true" ht="12.75" hidden="false" customHeight="false" outlineLevel="0" collapsed="false">
      <c r="A2081" s="23" t="s">
        <v>9381</v>
      </c>
      <c r="B2081" s="23" t="s">
        <v>9382</v>
      </c>
      <c r="C2081" s="40" t="s">
        <v>177</v>
      </c>
      <c r="D2081" s="23" t="s">
        <v>1471</v>
      </c>
      <c r="E2081" s="23" t="s">
        <v>9383</v>
      </c>
      <c r="F2081" s="23" t="s">
        <v>9384</v>
      </c>
      <c r="G2081" s="23" t="n">
        <v>116</v>
      </c>
      <c r="H2081" s="23" t="n">
        <v>10000</v>
      </c>
      <c r="I2081" s="41" t="s">
        <v>180</v>
      </c>
      <c r="K2081" s="23" t="n">
        <v>0</v>
      </c>
      <c r="L2081" s="23" t="n">
        <v>24462</v>
      </c>
      <c r="M2081" s="23" t="n">
        <v>0</v>
      </c>
      <c r="N2081" s="23" t="n">
        <v>0</v>
      </c>
      <c r="O2081" s="23" t="n">
        <f aca="false">K2081+L2081</f>
        <v>24462</v>
      </c>
      <c r="P2081" s="23" t="n">
        <f aca="false">K2081+L2081+M2081+N2081</f>
        <v>24462</v>
      </c>
      <c r="Q2081" s="23" t="n">
        <v>4137</v>
      </c>
      <c r="R2081" s="23" t="n">
        <v>7401</v>
      </c>
      <c r="S2081" s="23" t="n">
        <v>9913</v>
      </c>
      <c r="T2081" s="23" t="n">
        <v>5493</v>
      </c>
      <c r="U2081" s="23" t="n">
        <f aca="false">IF(I2081="delivery",O2081-SUM(Q2081+R2081),IF(I2081="PO",P2081-SUM(Q2081:R2081)))</f>
        <v>12924</v>
      </c>
      <c r="V2081" s="43" t="n">
        <v>0.00055</v>
      </c>
      <c r="W2081" s="43" t="n">
        <v>0.00055</v>
      </c>
      <c r="X2081" s="43" t="n">
        <f aca="false">W2081-V2081</f>
        <v>0</v>
      </c>
      <c r="Y2081" s="43"/>
      <c r="Z2081" s="43"/>
      <c r="AA2081" s="43"/>
      <c r="AB2081" s="43"/>
      <c r="AC2081" s="43" t="s">
        <v>10482</v>
      </c>
      <c r="AD2081" s="43"/>
      <c r="AE2081" s="43"/>
      <c r="AF2081" s="43"/>
      <c r="AG2081" s="43" t="n">
        <v>0.00036</v>
      </c>
      <c r="AH2081" s="43"/>
      <c r="AI2081" s="63"/>
      <c r="AJ2081" s="63"/>
      <c r="AK2081" s="43"/>
      <c r="AL2081" s="43"/>
      <c r="AM2081" s="43" t="s">
        <v>10492</v>
      </c>
      <c r="AN2081" s="43"/>
      <c r="AO2081" s="43" t="s">
        <v>1471</v>
      </c>
      <c r="AP2081" s="23" t="s">
        <v>3124</v>
      </c>
      <c r="AT2081" s="23" t="s">
        <v>11356</v>
      </c>
      <c r="AV2081" s="23" t="n">
        <v>0.00036</v>
      </c>
      <c r="AW2081" s="23" t="s">
        <v>10494</v>
      </c>
      <c r="AX2081" s="23" t="s">
        <v>13791</v>
      </c>
      <c r="AY2081" s="23" t="n">
        <v>10000</v>
      </c>
      <c r="AZ2081" s="23" t="n">
        <v>22</v>
      </c>
      <c r="BA2081" s="23" t="s">
        <v>177</v>
      </c>
      <c r="BB2081" s="23" t="s">
        <v>10496</v>
      </c>
      <c r="BF2081" s="23" t="s">
        <v>10498</v>
      </c>
      <c r="BG2081" s="1" t="s">
        <v>183</v>
      </c>
    </row>
    <row r="2082" s="23" customFormat="true" ht="12.75" hidden="false" customHeight="false" outlineLevel="0" collapsed="false">
      <c r="A2082" s="23" t="s">
        <v>9385</v>
      </c>
      <c r="B2082" s="23" t="s">
        <v>9386</v>
      </c>
      <c r="C2082" s="40" t="s">
        <v>177</v>
      </c>
      <c r="D2082" s="23" t="s">
        <v>1471</v>
      </c>
      <c r="E2082" s="23" t="s">
        <v>9387</v>
      </c>
      <c r="F2082" s="23" t="s">
        <v>9388</v>
      </c>
      <c r="G2082" s="23" t="n">
        <v>116</v>
      </c>
      <c r="H2082" s="23" t="n">
        <v>10000</v>
      </c>
      <c r="I2082" s="41" t="s">
        <v>180</v>
      </c>
      <c r="K2082" s="23" t="n">
        <v>0</v>
      </c>
      <c r="L2082" s="23" t="n">
        <v>59462</v>
      </c>
      <c r="M2082" s="23" t="n">
        <v>0</v>
      </c>
      <c r="N2082" s="23" t="n">
        <v>0</v>
      </c>
      <c r="O2082" s="23" t="n">
        <f aca="false">K2082+L2082</f>
        <v>59462</v>
      </c>
      <c r="P2082" s="23" t="n">
        <f aca="false">K2082+L2082+M2082+N2082</f>
        <v>59462</v>
      </c>
      <c r="Q2082" s="23" t="n">
        <v>7524</v>
      </c>
      <c r="R2082" s="23" t="n">
        <v>7411</v>
      </c>
      <c r="S2082" s="23" t="n">
        <v>8427</v>
      </c>
      <c r="T2082" s="23" t="n">
        <v>3530</v>
      </c>
      <c r="U2082" s="23" t="n">
        <f aca="false">IF(I2082="delivery",O2082-SUM(Q2082+R2082),IF(I2082="PO",P2082-SUM(Q2082:R2082)))</f>
        <v>44527</v>
      </c>
      <c r="V2082" s="43" t="n">
        <v>0.00036</v>
      </c>
      <c r="W2082" s="43" t="n">
        <v>0.00036</v>
      </c>
      <c r="X2082" s="43" t="n">
        <f aca="false">W2082-V2082</f>
        <v>0</v>
      </c>
      <c r="Y2082" s="43"/>
      <c r="Z2082" s="43"/>
      <c r="AA2082" s="43"/>
      <c r="AB2082" s="43"/>
      <c r="AC2082" s="43" t="s">
        <v>10482</v>
      </c>
      <c r="AD2082" s="43"/>
      <c r="AE2082" s="43"/>
      <c r="AF2082" s="43"/>
      <c r="AG2082" s="43" t="n">
        <v>0.00028</v>
      </c>
      <c r="AH2082" s="43"/>
      <c r="AI2082" s="63"/>
      <c r="AJ2082" s="63"/>
      <c r="AK2082" s="43"/>
      <c r="AL2082" s="43"/>
      <c r="AM2082" s="43" t="s">
        <v>10492</v>
      </c>
      <c r="AN2082" s="43"/>
      <c r="AO2082" s="43" t="s">
        <v>1471</v>
      </c>
      <c r="AP2082" s="23" t="s">
        <v>3124</v>
      </c>
      <c r="AT2082" s="23" t="s">
        <v>10493</v>
      </c>
      <c r="AV2082" s="23" t="n">
        <v>0.00028</v>
      </c>
      <c r="AW2082" s="23" t="s">
        <v>10494</v>
      </c>
      <c r="AX2082" s="23" t="s">
        <v>13792</v>
      </c>
      <c r="AY2082" s="23" t="n">
        <v>10000</v>
      </c>
      <c r="AZ2082" s="23" t="n">
        <v>22</v>
      </c>
      <c r="BA2082" s="23" t="s">
        <v>1465</v>
      </c>
      <c r="BB2082" s="23" t="s">
        <v>10496</v>
      </c>
      <c r="BF2082" s="23" t="s">
        <v>10498</v>
      </c>
      <c r="BG2082" s="1" t="s">
        <v>183</v>
      </c>
    </row>
    <row r="2083" s="23" customFormat="true" ht="12.75" hidden="false" customHeight="false" outlineLevel="0" collapsed="false">
      <c r="A2083" s="23" t="s">
        <v>9389</v>
      </c>
      <c r="B2083" s="23" t="s">
        <v>9390</v>
      </c>
      <c r="C2083" s="40" t="s">
        <v>177</v>
      </c>
      <c r="D2083" s="23" t="s">
        <v>1471</v>
      </c>
      <c r="E2083" s="23" t="s">
        <v>9379</v>
      </c>
      <c r="F2083" s="23" t="s">
        <v>9391</v>
      </c>
      <c r="G2083" s="23" t="n">
        <v>123</v>
      </c>
      <c r="H2083" s="23" t="n">
        <v>10000</v>
      </c>
      <c r="I2083" s="41" t="s">
        <v>180</v>
      </c>
      <c r="K2083" s="23" t="n">
        <v>0</v>
      </c>
      <c r="L2083" s="23" t="n">
        <v>79153</v>
      </c>
      <c r="M2083" s="23" t="n">
        <v>0</v>
      </c>
      <c r="N2083" s="23" t="n">
        <v>0</v>
      </c>
      <c r="O2083" s="23" t="n">
        <f aca="false">K2083+L2083</f>
        <v>79153</v>
      </c>
      <c r="P2083" s="23" t="n">
        <f aca="false">K2083+L2083+M2083+N2083</f>
        <v>79153</v>
      </c>
      <c r="Q2083" s="23" t="n">
        <v>902</v>
      </c>
      <c r="R2083" s="23" t="n">
        <v>924</v>
      </c>
      <c r="S2083" s="23" t="n">
        <v>874</v>
      </c>
      <c r="T2083" s="23" t="n">
        <v>520</v>
      </c>
      <c r="U2083" s="23" t="n">
        <f aca="false">IF(I2083="delivery",O2083-SUM(Q2083+R2083),IF(I2083="PO",P2083-SUM(Q2083:R2083)))</f>
        <v>77327</v>
      </c>
      <c r="V2083" s="43" t="n">
        <v>0.005</v>
      </c>
      <c r="W2083" s="43" t="n">
        <v>0.005</v>
      </c>
      <c r="X2083" s="43" t="n">
        <f aca="false">W2083-V2083</f>
        <v>0</v>
      </c>
      <c r="Y2083" s="43"/>
      <c r="Z2083" s="43"/>
      <c r="AA2083" s="43"/>
      <c r="AB2083" s="43"/>
      <c r="AC2083" s="43" t="s">
        <v>10482</v>
      </c>
      <c r="AD2083" s="43"/>
      <c r="AE2083" s="43"/>
      <c r="AF2083" s="43"/>
      <c r="AG2083" s="43" t="n">
        <v>0.00036</v>
      </c>
      <c r="AH2083" s="43"/>
      <c r="AI2083" s="63"/>
      <c r="AJ2083" s="63"/>
      <c r="AK2083" s="43"/>
      <c r="AL2083" s="43"/>
      <c r="AM2083" s="43" t="s">
        <v>10492</v>
      </c>
      <c r="AN2083" s="43"/>
      <c r="AO2083" s="43" t="s">
        <v>1471</v>
      </c>
      <c r="AP2083" s="23" t="s">
        <v>3124</v>
      </c>
      <c r="AT2083" s="23" t="s">
        <v>11356</v>
      </c>
      <c r="AV2083" s="23" t="n">
        <v>0.00036</v>
      </c>
      <c r="AW2083" s="23" t="s">
        <v>10494</v>
      </c>
      <c r="AX2083" s="23" t="s">
        <v>13790</v>
      </c>
      <c r="AY2083" s="23" t="n">
        <v>10000</v>
      </c>
      <c r="AZ2083" s="23" t="n">
        <v>22</v>
      </c>
      <c r="BA2083" s="23" t="s">
        <v>177</v>
      </c>
      <c r="BB2083" s="23" t="s">
        <v>10496</v>
      </c>
      <c r="BF2083" s="23" t="s">
        <v>10498</v>
      </c>
      <c r="BG2083" s="1" t="s">
        <v>183</v>
      </c>
    </row>
    <row r="2084" s="23" customFormat="true" ht="12.75" hidden="false" customHeight="false" outlineLevel="0" collapsed="false">
      <c r="A2084" s="23" t="s">
        <v>9392</v>
      </c>
      <c r="B2084" s="23" t="s">
        <v>9393</v>
      </c>
      <c r="C2084" s="40" t="s">
        <v>177</v>
      </c>
      <c r="D2084" s="23" t="s">
        <v>1471</v>
      </c>
      <c r="E2084" s="23" t="s">
        <v>9394</v>
      </c>
      <c r="F2084" s="23" t="s">
        <v>9395</v>
      </c>
      <c r="G2084" s="23" t="n">
        <v>116</v>
      </c>
      <c r="H2084" s="23" t="n">
        <v>10000</v>
      </c>
      <c r="I2084" s="41" t="s">
        <v>180</v>
      </c>
      <c r="K2084" s="23" t="n">
        <v>0</v>
      </c>
      <c r="L2084" s="23" t="n">
        <v>37193</v>
      </c>
      <c r="M2084" s="23" t="n">
        <v>52000</v>
      </c>
      <c r="N2084" s="23" t="n">
        <v>0</v>
      </c>
      <c r="O2084" s="23" t="n">
        <f aca="false">K2084+L2084</f>
        <v>37193</v>
      </c>
      <c r="P2084" s="23" t="n">
        <f aca="false">K2084+L2084+M2084+N2084</f>
        <v>89193</v>
      </c>
      <c r="Q2084" s="23" t="n">
        <v>31615</v>
      </c>
      <c r="R2084" s="23" t="n">
        <v>41902</v>
      </c>
      <c r="S2084" s="23" t="n">
        <v>42774</v>
      </c>
      <c r="T2084" s="23" t="n">
        <v>28736</v>
      </c>
      <c r="U2084" s="23" t="n">
        <f aca="false">IF(I2084="delivery",O2084-SUM(Q2084+R2084),IF(I2084="PO",P2084-SUM(Q2084:R2084)))</f>
        <v>-36324</v>
      </c>
      <c r="V2084" s="43" t="n">
        <v>0.00022</v>
      </c>
      <c r="W2084" s="43" t="n">
        <v>0.00061</v>
      </c>
      <c r="X2084" s="43" t="n">
        <f aca="false">W2084-V2084</f>
        <v>0.00039</v>
      </c>
      <c r="Y2084" s="43"/>
      <c r="Z2084" s="43"/>
      <c r="AA2084" s="43"/>
      <c r="AB2084" s="43"/>
      <c r="AC2084" s="43" t="s">
        <v>10482</v>
      </c>
      <c r="AD2084" s="43" t="s">
        <v>13793</v>
      </c>
      <c r="AE2084" s="43" t="s">
        <v>13794</v>
      </c>
      <c r="AF2084" s="43"/>
      <c r="AG2084" s="43" t="n">
        <v>0.00061</v>
      </c>
      <c r="AH2084" s="43" t="s">
        <v>11590</v>
      </c>
      <c r="AI2084" s="63" t="n">
        <v>20000</v>
      </c>
      <c r="AJ2084" s="63" t="n">
        <v>16</v>
      </c>
      <c r="AK2084" s="43" t="s">
        <v>13795</v>
      </c>
      <c r="AL2084" s="43"/>
      <c r="AM2084" s="71" t="s">
        <v>11607</v>
      </c>
      <c r="AN2084" s="43"/>
      <c r="AO2084" s="43" t="s">
        <v>1471</v>
      </c>
      <c r="AP2084" s="23" t="s">
        <v>3124</v>
      </c>
      <c r="AT2084" s="23" t="s">
        <v>10952</v>
      </c>
      <c r="AV2084" s="23" t="n">
        <v>0.0007</v>
      </c>
      <c r="AW2084" s="23" t="s">
        <v>13564</v>
      </c>
      <c r="AX2084" s="23" t="s">
        <v>13796</v>
      </c>
      <c r="AY2084" s="23" t="n">
        <v>10000</v>
      </c>
      <c r="AZ2084" s="23" t="n">
        <v>8</v>
      </c>
      <c r="BB2084" s="23" t="s">
        <v>13564</v>
      </c>
      <c r="BE2084" s="23" t="s">
        <v>11277</v>
      </c>
      <c r="BF2084" s="23" t="s">
        <v>10498</v>
      </c>
      <c r="BG2084" s="1" t="s">
        <v>183</v>
      </c>
    </row>
    <row r="2085" s="23" customFormat="true" ht="12.75" hidden="false" customHeight="false" outlineLevel="0" collapsed="false">
      <c r="A2085" s="23" t="s">
        <v>9396</v>
      </c>
      <c r="B2085" s="23" t="s">
        <v>9397</v>
      </c>
      <c r="C2085" s="40" t="s">
        <v>177</v>
      </c>
      <c r="D2085" s="23" t="s">
        <v>1471</v>
      </c>
      <c r="E2085" s="23" t="s">
        <v>9398</v>
      </c>
      <c r="F2085" s="23" t="s">
        <v>9399</v>
      </c>
      <c r="G2085" s="23" t="n">
        <v>123</v>
      </c>
      <c r="H2085" s="23" t="n">
        <v>10000</v>
      </c>
      <c r="I2085" s="41" t="s">
        <v>188</v>
      </c>
      <c r="K2085" s="23" t="n">
        <v>0</v>
      </c>
      <c r="L2085" s="23" t="n">
        <v>144536</v>
      </c>
      <c r="M2085" s="23" t="n">
        <v>0</v>
      </c>
      <c r="N2085" s="23" t="n">
        <v>0</v>
      </c>
      <c r="O2085" s="23" t="n">
        <f aca="false">K2085+L2085</f>
        <v>144536</v>
      </c>
      <c r="P2085" s="23" t="n">
        <f aca="false">K2085+L2085+M2085+N2085</f>
        <v>144536</v>
      </c>
      <c r="Q2085" s="23" t="n">
        <v>2120</v>
      </c>
      <c r="R2085" s="23" t="n">
        <v>896</v>
      </c>
      <c r="S2085" s="23" t="n">
        <v>1179</v>
      </c>
      <c r="T2085" s="23" t="n">
        <v>692</v>
      </c>
      <c r="U2085" s="23" t="n">
        <f aca="false">IF(I2085="delivery",O2085-SUM(Q2085+R2085),IF(I2085="PO",P2085-SUM(Q2085:R2085)))</f>
        <v>141520</v>
      </c>
      <c r="V2085" s="43" t="n">
        <v>0.00076</v>
      </c>
      <c r="W2085" s="43" t="n">
        <v>0.00076</v>
      </c>
      <c r="X2085" s="43" t="n">
        <f aca="false">W2085-V2085</f>
        <v>0</v>
      </c>
      <c r="Y2085" s="43"/>
      <c r="Z2085" s="43"/>
      <c r="AA2085" s="43"/>
      <c r="AB2085" s="43"/>
      <c r="AC2085" s="43" t="s">
        <v>10482</v>
      </c>
      <c r="AD2085" s="43"/>
      <c r="AE2085" s="43"/>
      <c r="AF2085" s="43"/>
      <c r="AG2085" s="43" t="n">
        <v>0.0007</v>
      </c>
      <c r="AH2085" s="43"/>
      <c r="AI2085" s="63"/>
      <c r="AJ2085" s="63"/>
      <c r="AK2085" s="43"/>
      <c r="AL2085" s="43"/>
      <c r="AM2085" s="43" t="s">
        <v>10492</v>
      </c>
      <c r="AN2085" s="43"/>
      <c r="AO2085" s="43" t="s">
        <v>1471</v>
      </c>
      <c r="AP2085" s="23" t="s">
        <v>3124</v>
      </c>
      <c r="AT2085" s="23" t="s">
        <v>10959</v>
      </c>
      <c r="AV2085" s="23" t="n">
        <v>0.0007</v>
      </c>
      <c r="AW2085" s="23" t="s">
        <v>13564</v>
      </c>
      <c r="AX2085" s="23" t="s">
        <v>13797</v>
      </c>
      <c r="AY2085" s="23" t="n">
        <v>10000</v>
      </c>
      <c r="AZ2085" s="23" t="n">
        <v>29</v>
      </c>
      <c r="BA2085" s="23" t="s">
        <v>1465</v>
      </c>
      <c r="BB2085" s="23" t="s">
        <v>13564</v>
      </c>
      <c r="BF2085" s="23" t="s">
        <v>10498</v>
      </c>
      <c r="BG2085" s="1" t="s">
        <v>183</v>
      </c>
    </row>
    <row r="2086" s="23" customFormat="true" ht="12.75" hidden="false" customHeight="false" outlineLevel="0" collapsed="false">
      <c r="A2086" s="23" t="s">
        <v>9400</v>
      </c>
      <c r="B2086" s="23" t="s">
        <v>9401</v>
      </c>
      <c r="C2086" s="40" t="s">
        <v>177</v>
      </c>
      <c r="D2086" s="23" t="s">
        <v>1471</v>
      </c>
      <c r="E2086" s="23" t="s">
        <v>9402</v>
      </c>
      <c r="F2086" s="23" t="s">
        <v>9403</v>
      </c>
      <c r="G2086" s="23" t="n">
        <v>116</v>
      </c>
      <c r="H2086" s="23" t="n">
        <v>10000</v>
      </c>
      <c r="I2086" s="41" t="s">
        <v>180</v>
      </c>
      <c r="K2086" s="23" t="n">
        <v>0</v>
      </c>
      <c r="L2086" s="23" t="n">
        <v>16023</v>
      </c>
      <c r="M2086" s="23" t="n">
        <v>30000</v>
      </c>
      <c r="N2086" s="23" t="n">
        <v>0</v>
      </c>
      <c r="O2086" s="23" t="n">
        <f aca="false">K2086+L2086</f>
        <v>16023</v>
      </c>
      <c r="P2086" s="23" t="n">
        <f aca="false">K2086+L2086+M2086+N2086</f>
        <v>46023</v>
      </c>
      <c r="Q2086" s="23" t="n">
        <v>15684</v>
      </c>
      <c r="R2086" s="23" t="n">
        <v>27335</v>
      </c>
      <c r="S2086" s="23" t="n">
        <v>23143</v>
      </c>
      <c r="T2086" s="23" t="n">
        <v>13904</v>
      </c>
      <c r="U2086" s="23" t="n">
        <f aca="false">IF(I2086="delivery",O2086-SUM(Q2086+R2086),IF(I2086="PO",P2086-SUM(Q2086:R2086)))</f>
        <v>-26996</v>
      </c>
      <c r="V2086" s="43" t="n">
        <v>0.00075</v>
      </c>
      <c r="W2086" s="43" t="n">
        <v>0.00036</v>
      </c>
      <c r="X2086" s="43" t="n">
        <f aca="false">W2086-V2086</f>
        <v>-0.00039</v>
      </c>
      <c r="Y2086" s="43"/>
      <c r="Z2086" s="43"/>
      <c r="AA2086" s="43"/>
      <c r="AB2086" s="43"/>
      <c r="AC2086" s="43" t="s">
        <v>10482</v>
      </c>
      <c r="AD2086" s="43"/>
      <c r="AE2086" s="43"/>
      <c r="AF2086" s="43"/>
      <c r="AG2086" s="43" t="n">
        <v>0.00028</v>
      </c>
      <c r="AH2086" s="43"/>
      <c r="AI2086" s="63"/>
      <c r="AJ2086" s="63"/>
      <c r="AK2086" s="43"/>
      <c r="AL2086" s="43"/>
      <c r="AM2086" s="43" t="s">
        <v>10492</v>
      </c>
      <c r="AN2086" s="43"/>
      <c r="AO2086" s="43" t="s">
        <v>1471</v>
      </c>
      <c r="AP2086" s="23" t="s">
        <v>3124</v>
      </c>
      <c r="AT2086" s="23" t="s">
        <v>10493</v>
      </c>
      <c r="AV2086" s="23" t="n">
        <v>0.00028</v>
      </c>
      <c r="AW2086" s="23" t="s">
        <v>10494</v>
      </c>
      <c r="AX2086" s="23" t="s">
        <v>13798</v>
      </c>
      <c r="AY2086" s="23" t="n">
        <v>10000</v>
      </c>
      <c r="AZ2086" s="23" t="n">
        <v>22</v>
      </c>
      <c r="BA2086" s="23" t="s">
        <v>1465</v>
      </c>
      <c r="BB2086" s="23" t="s">
        <v>10496</v>
      </c>
      <c r="BF2086" s="23" t="s">
        <v>10498</v>
      </c>
      <c r="BG2086" s="1" t="s">
        <v>183</v>
      </c>
    </row>
    <row r="2087" s="23" customFormat="true" ht="12.75" hidden="false" customHeight="false" outlineLevel="0" collapsed="false">
      <c r="A2087" s="23" t="s">
        <v>9404</v>
      </c>
      <c r="B2087" s="23" t="s">
        <v>9405</v>
      </c>
      <c r="C2087" s="40" t="s">
        <v>177</v>
      </c>
      <c r="D2087" s="23" t="s">
        <v>1471</v>
      </c>
      <c r="E2087" s="23" t="s">
        <v>9406</v>
      </c>
      <c r="F2087" s="23" t="s">
        <v>9407</v>
      </c>
      <c r="G2087" s="23" t="n">
        <v>95</v>
      </c>
      <c r="H2087" s="23" t="n">
        <v>10000</v>
      </c>
      <c r="I2087" s="41" t="s">
        <v>180</v>
      </c>
      <c r="K2087" s="23" t="n">
        <v>0</v>
      </c>
      <c r="L2087" s="23" t="n">
        <v>30504</v>
      </c>
      <c r="M2087" s="23" t="n">
        <v>30000</v>
      </c>
      <c r="N2087" s="23" t="n">
        <v>0</v>
      </c>
      <c r="O2087" s="23" t="n">
        <f aca="false">K2087+L2087</f>
        <v>30504</v>
      </c>
      <c r="P2087" s="23" t="n">
        <f aca="false">K2087+L2087+M2087+N2087</f>
        <v>60504</v>
      </c>
      <c r="Q2087" s="23" t="n">
        <v>22393</v>
      </c>
      <c r="R2087" s="23" t="n">
        <v>21078</v>
      </c>
      <c r="S2087" s="23" t="n">
        <v>24638</v>
      </c>
      <c r="T2087" s="23" t="n">
        <v>15025</v>
      </c>
      <c r="U2087" s="23" t="n">
        <f aca="false">IF(I2087="delivery",O2087-SUM(Q2087+R2087),IF(I2087="PO",P2087-SUM(Q2087:R2087)))</f>
        <v>-12967</v>
      </c>
      <c r="V2087" s="43" t="n">
        <v>0.00069</v>
      </c>
      <c r="W2087" s="43" t="n">
        <v>0.00036</v>
      </c>
      <c r="X2087" s="43" t="n">
        <f aca="false">W2087-V2087</f>
        <v>-0.00033</v>
      </c>
      <c r="Y2087" s="43"/>
      <c r="Z2087" s="43"/>
      <c r="AA2087" s="43"/>
      <c r="AB2087" s="43"/>
      <c r="AC2087" s="43" t="s">
        <v>10482</v>
      </c>
      <c r="AD2087" s="43"/>
      <c r="AE2087" s="43"/>
      <c r="AF2087" s="43"/>
      <c r="AG2087" s="43" t="n">
        <v>0.00028</v>
      </c>
      <c r="AH2087" s="43"/>
      <c r="AI2087" s="63"/>
      <c r="AJ2087" s="63"/>
      <c r="AK2087" s="43"/>
      <c r="AL2087" s="43"/>
      <c r="AM2087" s="43" t="s">
        <v>10492</v>
      </c>
      <c r="AN2087" s="43"/>
      <c r="AO2087" s="43" t="s">
        <v>1471</v>
      </c>
      <c r="AP2087" s="23" t="s">
        <v>3124</v>
      </c>
      <c r="AT2087" s="23" t="s">
        <v>10493</v>
      </c>
      <c r="AV2087" s="23" t="n">
        <v>0.00028</v>
      </c>
      <c r="AW2087" s="23" t="s">
        <v>10494</v>
      </c>
      <c r="AX2087" s="23" t="s">
        <v>13799</v>
      </c>
      <c r="AY2087" s="23" t="n">
        <v>10000</v>
      </c>
      <c r="AZ2087" s="23" t="n">
        <v>22</v>
      </c>
      <c r="BA2087" s="23" t="s">
        <v>1465</v>
      </c>
      <c r="BB2087" s="23" t="s">
        <v>10496</v>
      </c>
      <c r="BF2087" s="23" t="s">
        <v>10498</v>
      </c>
      <c r="BG2087" s="1" t="s">
        <v>183</v>
      </c>
    </row>
    <row r="2088" s="23" customFormat="true" ht="12.75" hidden="false" customHeight="false" outlineLevel="0" collapsed="false">
      <c r="A2088" s="23" t="s">
        <v>9408</v>
      </c>
      <c r="B2088" s="23" t="s">
        <v>9409</v>
      </c>
      <c r="C2088" s="40" t="s">
        <v>177</v>
      </c>
      <c r="D2088" s="23" t="s">
        <v>1471</v>
      </c>
      <c r="E2088" s="23" t="s">
        <v>9410</v>
      </c>
      <c r="F2088" s="23" t="s">
        <v>9411</v>
      </c>
      <c r="G2088" s="23" t="n">
        <v>123</v>
      </c>
      <c r="H2088" s="23" t="n">
        <v>10000</v>
      </c>
      <c r="I2088" s="41" t="s">
        <v>180</v>
      </c>
      <c r="K2088" s="23" t="n">
        <v>0</v>
      </c>
      <c r="L2088" s="23" t="n">
        <v>49688</v>
      </c>
      <c r="M2088" s="23" t="n">
        <v>0</v>
      </c>
      <c r="N2088" s="23" t="n">
        <v>0</v>
      </c>
      <c r="O2088" s="23" t="n">
        <f aca="false">K2088+L2088</f>
        <v>49688</v>
      </c>
      <c r="P2088" s="23" t="n">
        <f aca="false">K2088+L2088+M2088+N2088</f>
        <v>49688</v>
      </c>
      <c r="Q2088" s="23" t="n">
        <v>886</v>
      </c>
      <c r="R2088" s="23" t="n">
        <v>1473</v>
      </c>
      <c r="S2088" s="23" t="n">
        <v>1922</v>
      </c>
      <c r="T2088" s="23" t="n">
        <v>1330</v>
      </c>
      <c r="U2088" s="23" t="n">
        <f aca="false">IF(I2088="delivery",O2088-SUM(Q2088+R2088),IF(I2088="PO",P2088-SUM(Q2088:R2088)))</f>
        <v>47329</v>
      </c>
      <c r="V2088" s="43" t="n">
        <v>0.002</v>
      </c>
      <c r="W2088" s="43" t="n">
        <v>0.002</v>
      </c>
      <c r="X2088" s="43" t="n">
        <f aca="false">W2088-V2088</f>
        <v>0</v>
      </c>
      <c r="Y2088" s="43"/>
      <c r="Z2088" s="43"/>
      <c r="AA2088" s="43"/>
      <c r="AB2088" s="43"/>
      <c r="AC2088" s="43" t="s">
        <v>10482</v>
      </c>
      <c r="AD2088" s="43"/>
      <c r="AE2088" s="43"/>
      <c r="AF2088" s="43"/>
      <c r="AG2088" s="43" t="n">
        <v>0.00036</v>
      </c>
      <c r="AH2088" s="43"/>
      <c r="AI2088" s="63"/>
      <c r="AJ2088" s="63"/>
      <c r="AK2088" s="43"/>
      <c r="AL2088" s="43"/>
      <c r="AM2088" s="43" t="s">
        <v>10492</v>
      </c>
      <c r="AN2088" s="43"/>
      <c r="AO2088" s="43" t="s">
        <v>1471</v>
      </c>
      <c r="AP2088" s="23" t="s">
        <v>3124</v>
      </c>
      <c r="AT2088" s="23" t="s">
        <v>11356</v>
      </c>
      <c r="AV2088" s="23" t="n">
        <v>0.00036</v>
      </c>
      <c r="AW2088" s="23" t="s">
        <v>10494</v>
      </c>
      <c r="AX2088" s="23" t="s">
        <v>13800</v>
      </c>
      <c r="AY2088" s="23" t="n">
        <v>10000</v>
      </c>
      <c r="AZ2088" s="23" t="n">
        <v>22</v>
      </c>
      <c r="BA2088" s="23" t="s">
        <v>177</v>
      </c>
      <c r="BB2088" s="23" t="s">
        <v>10496</v>
      </c>
      <c r="BF2088" s="23" t="s">
        <v>10498</v>
      </c>
      <c r="BG2088" s="1" t="s">
        <v>183</v>
      </c>
    </row>
    <row r="2089" s="23" customFormat="true" ht="12.75" hidden="false" customHeight="false" outlineLevel="0" collapsed="false">
      <c r="A2089" s="23" t="s">
        <v>9412</v>
      </c>
      <c r="B2089" s="23" t="s">
        <v>9413</v>
      </c>
      <c r="C2089" s="40" t="s">
        <v>177</v>
      </c>
      <c r="D2089" s="23" t="s">
        <v>1471</v>
      </c>
      <c r="E2089" s="23" t="s">
        <v>9414</v>
      </c>
      <c r="F2089" s="23" t="s">
        <v>9415</v>
      </c>
      <c r="G2089" s="23" t="n">
        <v>86</v>
      </c>
      <c r="H2089" s="23" t="n">
        <v>10000</v>
      </c>
      <c r="I2089" s="41" t="s">
        <v>180</v>
      </c>
      <c r="K2089" s="23" t="n">
        <v>0</v>
      </c>
      <c r="L2089" s="23" t="n">
        <v>91378</v>
      </c>
      <c r="M2089" s="23" t="n">
        <v>0</v>
      </c>
      <c r="N2089" s="23" t="n">
        <v>0</v>
      </c>
      <c r="O2089" s="23" t="n">
        <f aca="false">K2089+L2089</f>
        <v>91378</v>
      </c>
      <c r="P2089" s="23" t="n">
        <f aca="false">K2089+L2089+M2089+N2089</f>
        <v>91378</v>
      </c>
      <c r="Q2089" s="23" t="n">
        <v>19406</v>
      </c>
      <c r="R2089" s="23" t="n">
        <v>26063</v>
      </c>
      <c r="S2089" s="23" t="n">
        <v>32187</v>
      </c>
      <c r="T2089" s="23" t="n">
        <v>19869</v>
      </c>
      <c r="U2089" s="23" t="n">
        <f aca="false">IF(I2089="delivery",O2089-SUM(Q2089+R2089),IF(I2089="PO",P2089-SUM(Q2089:R2089)))</f>
        <v>45909</v>
      </c>
      <c r="V2089" s="43" t="n">
        <v>0.0017</v>
      </c>
      <c r="W2089" s="43" t="n">
        <v>0.0017</v>
      </c>
      <c r="X2089" s="43" t="n">
        <f aca="false">W2089-V2089</f>
        <v>0</v>
      </c>
      <c r="Y2089" s="43"/>
      <c r="Z2089" s="43"/>
      <c r="AA2089" s="43" t="n">
        <v>0.00043</v>
      </c>
      <c r="AB2089" s="43"/>
      <c r="AC2089" s="43" t="s">
        <v>10482</v>
      </c>
      <c r="AD2089" s="43"/>
      <c r="AE2089" s="43"/>
      <c r="AF2089" s="43"/>
      <c r="AG2089" s="43" t="n">
        <v>0.00036</v>
      </c>
      <c r="AH2089" s="43"/>
      <c r="AI2089" s="63"/>
      <c r="AJ2089" s="63"/>
      <c r="AK2089" s="43"/>
      <c r="AL2089" s="43"/>
      <c r="AM2089" s="43" t="s">
        <v>10492</v>
      </c>
      <c r="AN2089" s="43"/>
      <c r="AO2089" s="43" t="s">
        <v>1471</v>
      </c>
      <c r="AP2089" s="23" t="s">
        <v>3124</v>
      </c>
      <c r="AT2089" s="23" t="s">
        <v>11356</v>
      </c>
      <c r="AV2089" s="23" t="n">
        <v>0.00036</v>
      </c>
      <c r="AW2089" s="23" t="s">
        <v>10494</v>
      </c>
      <c r="AX2089" s="23" t="s">
        <v>13801</v>
      </c>
      <c r="AY2089" s="23" t="n">
        <v>10000</v>
      </c>
      <c r="AZ2089" s="23" t="n">
        <v>2</v>
      </c>
      <c r="BA2089" s="23" t="s">
        <v>177</v>
      </c>
      <c r="BB2089" s="23" t="s">
        <v>10496</v>
      </c>
      <c r="BF2089" s="23" t="s">
        <v>10498</v>
      </c>
      <c r="BG2089" s="1" t="s">
        <v>183</v>
      </c>
    </row>
    <row r="2090" s="23" customFormat="true" ht="12.75" hidden="false" customHeight="false" outlineLevel="0" collapsed="false">
      <c r="A2090" s="23" t="s">
        <v>9416</v>
      </c>
      <c r="B2090" s="23" t="s">
        <v>9417</v>
      </c>
      <c r="C2090" s="40" t="s">
        <v>177</v>
      </c>
      <c r="D2090" s="23" t="s">
        <v>1471</v>
      </c>
      <c r="E2090" s="23" t="s">
        <v>9418</v>
      </c>
      <c r="F2090" s="23" t="s">
        <v>9419</v>
      </c>
      <c r="G2090" s="23" t="n">
        <v>98</v>
      </c>
      <c r="H2090" s="23" t="n">
        <v>5000</v>
      </c>
      <c r="I2090" s="41" t="s">
        <v>180</v>
      </c>
      <c r="K2090" s="23" t="n">
        <v>0</v>
      </c>
      <c r="L2090" s="23" t="n">
        <v>0</v>
      </c>
      <c r="M2090" s="23" t="n">
        <v>0</v>
      </c>
      <c r="N2090" s="23" t="n">
        <v>5000</v>
      </c>
      <c r="O2090" s="23" t="n">
        <f aca="false">K2090+L2090</f>
        <v>0</v>
      </c>
      <c r="P2090" s="23" t="n">
        <f aca="false">K2090+L2090+M2090+N2090</f>
        <v>5000</v>
      </c>
      <c r="Q2090" s="23" t="n">
        <v>0</v>
      </c>
      <c r="R2090" s="23" t="n">
        <v>144</v>
      </c>
      <c r="S2090" s="23" t="n">
        <v>130</v>
      </c>
      <c r="T2090" s="23" t="n">
        <v>710</v>
      </c>
      <c r="U2090" s="23" t="n">
        <f aca="false">IF(I2090="delivery",O2090-SUM(Q2090+R2090),IF(I2090="PO",P2090-SUM(Q2090:R2090)))</f>
        <v>-144</v>
      </c>
      <c r="V2090" s="43" t="n">
        <v>0.01733</v>
      </c>
      <c r="W2090" s="43" t="n">
        <v>0.0173</v>
      </c>
      <c r="X2090" s="43" t="n">
        <f aca="false">W2090-V2090</f>
        <v>-3.00000000000022E-005</v>
      </c>
      <c r="Y2090" s="43"/>
      <c r="Z2090" s="43"/>
      <c r="AA2090" s="43"/>
      <c r="AB2090" s="43"/>
      <c r="AC2090" s="43" t="s">
        <v>10482</v>
      </c>
      <c r="AD2090" s="43"/>
      <c r="AE2090" s="43"/>
      <c r="AF2090" s="43"/>
      <c r="AG2090" s="43" t="n">
        <v>0.0173</v>
      </c>
      <c r="AH2090" s="43"/>
      <c r="AI2090" s="63"/>
      <c r="AJ2090" s="63"/>
      <c r="AK2090" s="43"/>
      <c r="AL2090" s="43"/>
      <c r="AM2090" s="43" t="s">
        <v>10492</v>
      </c>
      <c r="AN2090" s="43"/>
      <c r="AO2090" s="43" t="s">
        <v>1471</v>
      </c>
      <c r="AP2090" s="23" t="s">
        <v>3124</v>
      </c>
      <c r="AT2090" s="23" t="s">
        <v>10493</v>
      </c>
      <c r="AV2090" s="23" t="n">
        <v>0.0173</v>
      </c>
      <c r="AW2090" s="23" t="s">
        <v>10494</v>
      </c>
      <c r="AX2090" s="23" t="s">
        <v>13802</v>
      </c>
      <c r="AY2090" s="23" t="n">
        <v>5000</v>
      </c>
      <c r="AZ2090" s="23" t="n">
        <v>20</v>
      </c>
      <c r="BA2090" s="23" t="s">
        <v>1465</v>
      </c>
      <c r="BB2090" s="23" t="s">
        <v>13803</v>
      </c>
      <c r="BF2090" s="23" t="s">
        <v>10498</v>
      </c>
      <c r="BG2090" s="1" t="s">
        <v>183</v>
      </c>
    </row>
    <row r="2091" s="23" customFormat="true" ht="12.75" hidden="false" customHeight="false" outlineLevel="0" collapsed="false">
      <c r="A2091" s="23" t="s">
        <v>9420</v>
      </c>
      <c r="B2091" s="23" t="s">
        <v>9421</v>
      </c>
      <c r="C2091" s="40" t="s">
        <v>177</v>
      </c>
      <c r="D2091" s="23" t="s">
        <v>1471</v>
      </c>
      <c r="E2091" s="23" t="s">
        <v>9422</v>
      </c>
      <c r="F2091" s="23" t="s">
        <v>9423</v>
      </c>
      <c r="G2091" s="23" t="n">
        <v>95</v>
      </c>
      <c r="H2091" s="23" t="n">
        <v>10000</v>
      </c>
      <c r="I2091" s="41" t="s">
        <v>180</v>
      </c>
      <c r="K2091" s="23" t="n">
        <v>0</v>
      </c>
      <c r="L2091" s="23" t="n">
        <v>32974</v>
      </c>
      <c r="M2091" s="23" t="n">
        <v>30000</v>
      </c>
      <c r="N2091" s="23" t="n">
        <v>0</v>
      </c>
      <c r="O2091" s="23" t="n">
        <f aca="false">K2091+L2091</f>
        <v>32974</v>
      </c>
      <c r="P2091" s="23" t="n">
        <f aca="false">K2091+L2091+M2091+N2091</f>
        <v>62974</v>
      </c>
      <c r="Q2091" s="23" t="n">
        <v>27204</v>
      </c>
      <c r="R2091" s="23" t="n">
        <v>23105</v>
      </c>
      <c r="S2091" s="23" t="n">
        <v>28693</v>
      </c>
      <c r="T2091" s="23" t="n">
        <v>18522</v>
      </c>
      <c r="U2091" s="23" t="n">
        <f aca="false">IF(I2091="delivery",O2091-SUM(Q2091+R2091),IF(I2091="PO",P2091-SUM(Q2091:R2091)))</f>
        <v>-17335</v>
      </c>
      <c r="V2091" s="43" t="n">
        <v>0.0017</v>
      </c>
      <c r="W2091" s="43" t="n">
        <v>0.00028</v>
      </c>
      <c r="X2091" s="43" t="n">
        <f aca="false">W2091-V2091</f>
        <v>-0.00142</v>
      </c>
      <c r="Y2091" s="43"/>
      <c r="Z2091" s="43"/>
      <c r="AA2091" s="43"/>
      <c r="AB2091" s="43"/>
      <c r="AC2091" s="43" t="s">
        <v>10482</v>
      </c>
      <c r="AD2091" s="43"/>
      <c r="AE2091" s="43"/>
      <c r="AF2091" s="43"/>
      <c r="AG2091" s="43" t="n">
        <v>0.00028</v>
      </c>
      <c r="AH2091" s="43"/>
      <c r="AI2091" s="63"/>
      <c r="AJ2091" s="63"/>
      <c r="AK2091" s="43"/>
      <c r="AL2091" s="43"/>
      <c r="AM2091" s="43" t="s">
        <v>10492</v>
      </c>
      <c r="AN2091" s="43"/>
      <c r="AO2091" s="43" t="s">
        <v>1471</v>
      </c>
      <c r="AP2091" s="23" t="s">
        <v>3124</v>
      </c>
      <c r="AT2091" s="23" t="s">
        <v>10493</v>
      </c>
      <c r="AV2091" s="23" t="n">
        <v>0.00028</v>
      </c>
      <c r="AW2091" s="23" t="s">
        <v>10494</v>
      </c>
      <c r="AX2091" s="23" t="s">
        <v>13804</v>
      </c>
      <c r="AY2091" s="23" t="n">
        <v>10000</v>
      </c>
      <c r="AZ2091" s="23" t="n">
        <v>22</v>
      </c>
      <c r="BA2091" s="23" t="s">
        <v>1465</v>
      </c>
      <c r="BB2091" s="23" t="s">
        <v>10496</v>
      </c>
      <c r="BF2091" s="23" t="s">
        <v>10498</v>
      </c>
      <c r="BG2091" s="1" t="s">
        <v>183</v>
      </c>
    </row>
    <row r="2092" s="23" customFormat="true" ht="12.75" hidden="false" customHeight="false" outlineLevel="0" collapsed="false">
      <c r="A2092" s="23" t="s">
        <v>9424</v>
      </c>
      <c r="B2092" s="23" t="s">
        <v>9425</v>
      </c>
      <c r="C2092" s="40" t="s">
        <v>177</v>
      </c>
      <c r="D2092" s="23" t="s">
        <v>1471</v>
      </c>
      <c r="E2092" s="23" t="s">
        <v>9426</v>
      </c>
      <c r="F2092" s="23" t="s">
        <v>9427</v>
      </c>
      <c r="G2092" s="23" t="n">
        <v>81</v>
      </c>
      <c r="H2092" s="23" t="n">
        <v>10000</v>
      </c>
      <c r="I2092" s="41" t="s">
        <v>180</v>
      </c>
      <c r="K2092" s="23" t="n">
        <v>0</v>
      </c>
      <c r="L2092" s="23" t="n">
        <v>8380</v>
      </c>
      <c r="M2092" s="23" t="n">
        <v>0</v>
      </c>
      <c r="N2092" s="23" t="n">
        <v>0</v>
      </c>
      <c r="O2092" s="23" t="n">
        <f aca="false">K2092+L2092</f>
        <v>8380</v>
      </c>
      <c r="P2092" s="23" t="n">
        <f aca="false">K2092+L2092+M2092+N2092</f>
        <v>8380</v>
      </c>
      <c r="Q2092" s="23" t="n">
        <v>767</v>
      </c>
      <c r="R2092" s="23" t="n">
        <v>3331</v>
      </c>
      <c r="S2092" s="23" t="n">
        <v>3834</v>
      </c>
      <c r="T2092" s="23" t="n">
        <v>2450</v>
      </c>
      <c r="U2092" s="23" t="n">
        <f aca="false">IF(I2092="delivery",O2092-SUM(Q2092+R2092),IF(I2092="PO",P2092-SUM(Q2092:R2092)))</f>
        <v>4282</v>
      </c>
      <c r="V2092" s="43" t="n">
        <v>0.00084</v>
      </c>
      <c r="W2092" s="43" t="n">
        <v>0.00084</v>
      </c>
      <c r="X2092" s="43" t="n">
        <f aca="false">W2092-V2092</f>
        <v>0</v>
      </c>
      <c r="Y2092" s="43"/>
      <c r="Z2092" s="43"/>
      <c r="AA2092" s="43"/>
      <c r="AB2092" s="43"/>
      <c r="AC2092" s="43" t="s">
        <v>10482</v>
      </c>
      <c r="AD2092" s="43"/>
      <c r="AE2092" s="43"/>
      <c r="AF2092" s="43"/>
      <c r="AG2092" s="43" t="n">
        <v>0.00036</v>
      </c>
      <c r="AH2092" s="43"/>
      <c r="AI2092" s="63"/>
      <c r="AJ2092" s="63"/>
      <c r="AK2092" s="43"/>
      <c r="AL2092" s="43"/>
      <c r="AM2092" s="43" t="s">
        <v>10492</v>
      </c>
      <c r="AN2092" s="43"/>
      <c r="AO2092" s="43" t="s">
        <v>1471</v>
      </c>
      <c r="AP2092" s="23" t="s">
        <v>3124</v>
      </c>
      <c r="AT2092" s="23" t="s">
        <v>11356</v>
      </c>
      <c r="AV2092" s="23" t="n">
        <v>0.00036</v>
      </c>
      <c r="AW2092" s="23" t="s">
        <v>10494</v>
      </c>
      <c r="AX2092" s="23" t="s">
        <v>13805</v>
      </c>
      <c r="AY2092" s="23" t="n">
        <v>10000</v>
      </c>
      <c r="AZ2092" s="23" t="n">
        <v>22</v>
      </c>
      <c r="BA2092" s="23" t="s">
        <v>177</v>
      </c>
      <c r="BB2092" s="23" t="s">
        <v>10496</v>
      </c>
      <c r="BF2092" s="23" t="s">
        <v>10498</v>
      </c>
      <c r="BG2092" s="1" t="s">
        <v>183</v>
      </c>
    </row>
    <row r="2093" s="23" customFormat="true" ht="12.75" hidden="false" customHeight="false" outlineLevel="0" collapsed="false">
      <c r="A2093" s="23" t="s">
        <v>9428</v>
      </c>
      <c r="B2093" s="23" t="s">
        <v>9429</v>
      </c>
      <c r="C2093" s="40" t="s">
        <v>177</v>
      </c>
      <c r="D2093" s="23" t="s">
        <v>1471</v>
      </c>
      <c r="E2093" s="23" t="s">
        <v>9430</v>
      </c>
      <c r="F2093" s="23" t="s">
        <v>9431</v>
      </c>
      <c r="G2093" s="23" t="n">
        <v>116</v>
      </c>
      <c r="H2093" s="23" t="n">
        <v>10000</v>
      </c>
      <c r="I2093" s="41" t="s">
        <v>180</v>
      </c>
      <c r="K2093" s="23" t="n">
        <v>0</v>
      </c>
      <c r="L2093" s="23" t="n">
        <v>40160</v>
      </c>
      <c r="M2093" s="23" t="n">
        <v>0</v>
      </c>
      <c r="N2093" s="23" t="n">
        <v>30000</v>
      </c>
      <c r="O2093" s="23" t="n">
        <f aca="false">K2093+L2093</f>
        <v>40160</v>
      </c>
      <c r="P2093" s="23" t="n">
        <f aca="false">K2093+L2093+M2093+N2093</f>
        <v>70160</v>
      </c>
      <c r="Q2093" s="23" t="n">
        <v>28443</v>
      </c>
      <c r="R2093" s="23" t="n">
        <v>27963</v>
      </c>
      <c r="S2093" s="23" t="n">
        <v>35963</v>
      </c>
      <c r="T2093" s="23" t="n">
        <v>21490</v>
      </c>
      <c r="U2093" s="23" t="n">
        <f aca="false">IF(I2093="delivery",O2093-SUM(Q2093+R2093),IF(I2093="PO",P2093-SUM(Q2093:R2093)))</f>
        <v>-16246</v>
      </c>
      <c r="V2093" s="43" t="n">
        <v>0.00058</v>
      </c>
      <c r="W2093" s="43" t="n">
        <v>0.00036</v>
      </c>
      <c r="X2093" s="43" t="n">
        <f aca="false">W2093-V2093</f>
        <v>-0.00022</v>
      </c>
      <c r="Y2093" s="43"/>
      <c r="Z2093" s="43"/>
      <c r="AA2093" s="43" t="n">
        <v>0.00053</v>
      </c>
      <c r="AB2093" s="43"/>
      <c r="AC2093" s="43" t="s">
        <v>10482</v>
      </c>
      <c r="AD2093" s="43"/>
      <c r="AE2093" s="43"/>
      <c r="AF2093" s="43"/>
      <c r="AG2093" s="43" t="n">
        <v>0.00036</v>
      </c>
      <c r="AH2093" s="43"/>
      <c r="AI2093" s="63"/>
      <c r="AJ2093" s="63"/>
      <c r="AK2093" s="43"/>
      <c r="AL2093" s="43"/>
      <c r="AM2093" s="43" t="s">
        <v>10492</v>
      </c>
      <c r="AN2093" s="43"/>
      <c r="AO2093" s="43" t="s">
        <v>1471</v>
      </c>
      <c r="AP2093" s="23" t="s">
        <v>3124</v>
      </c>
      <c r="AT2093" s="23" t="s">
        <v>11356</v>
      </c>
      <c r="AV2093" s="23" t="n">
        <v>0.00036</v>
      </c>
      <c r="AW2093" s="23" t="s">
        <v>10494</v>
      </c>
      <c r="AX2093" s="23" t="s">
        <v>13806</v>
      </c>
      <c r="AY2093" s="23" t="n">
        <v>10000</v>
      </c>
      <c r="AZ2093" s="23" t="n">
        <v>4</v>
      </c>
      <c r="BA2093" s="23" t="s">
        <v>177</v>
      </c>
      <c r="BB2093" s="23" t="s">
        <v>10496</v>
      </c>
      <c r="BF2093" s="23" t="s">
        <v>10498</v>
      </c>
      <c r="BG2093" s="1" t="s">
        <v>183</v>
      </c>
    </row>
    <row r="2094" s="23" customFormat="true" ht="12.75" hidden="false" customHeight="false" outlineLevel="0" collapsed="false">
      <c r="A2094" s="23" t="s">
        <v>9432</v>
      </c>
      <c r="B2094" s="23" t="s">
        <v>9433</v>
      </c>
      <c r="C2094" s="40" t="s">
        <v>177</v>
      </c>
      <c r="D2094" s="23" t="s">
        <v>1471</v>
      </c>
      <c r="E2094" s="23" t="s">
        <v>9434</v>
      </c>
      <c r="F2094" s="23" t="s">
        <v>9435</v>
      </c>
      <c r="G2094" s="23" t="n">
        <v>55</v>
      </c>
      <c r="H2094" s="23" t="n">
        <v>1</v>
      </c>
      <c r="I2094" s="41" t="s">
        <v>188</v>
      </c>
      <c r="K2094" s="23" t="n">
        <v>0</v>
      </c>
      <c r="L2094" s="23" t="n">
        <v>20000</v>
      </c>
      <c r="M2094" s="23" t="n">
        <v>0</v>
      </c>
      <c r="N2094" s="23" t="n">
        <v>0</v>
      </c>
      <c r="O2094" s="23" t="n">
        <f aca="false">K2094+L2094</f>
        <v>20000</v>
      </c>
      <c r="P2094" s="23" t="n">
        <f aca="false">K2094+L2094+M2094+N2094</f>
        <v>20000</v>
      </c>
      <c r="Q2094" s="23" t="n">
        <v>0</v>
      </c>
      <c r="R2094" s="23" t="n">
        <v>1607</v>
      </c>
      <c r="S2094" s="23" t="n">
        <v>1198</v>
      </c>
      <c r="T2094" s="23" t="n">
        <v>1047</v>
      </c>
      <c r="U2094" s="23" t="n">
        <f aca="false">IF(I2094="delivery",O2094-SUM(Q2094+R2094),IF(I2094="PO",P2094-SUM(Q2094:R2094)))</f>
        <v>18393</v>
      </c>
      <c r="V2094" s="43" t="n">
        <v>0.00057</v>
      </c>
      <c r="W2094" s="43" t="n">
        <v>0.00057</v>
      </c>
      <c r="X2094" s="43" t="n">
        <f aca="false">W2094-V2094</f>
        <v>0</v>
      </c>
      <c r="Y2094" s="43"/>
      <c r="Z2094" s="43"/>
      <c r="AA2094" s="43" t="n">
        <v>0.0011</v>
      </c>
      <c r="AB2094" s="43"/>
      <c r="AC2094" s="43" t="s">
        <v>10482</v>
      </c>
      <c r="AD2094" s="43"/>
      <c r="AE2094" s="43"/>
      <c r="AF2094" s="43"/>
      <c r="AG2094" s="43" t="n">
        <v>0.00055</v>
      </c>
      <c r="AH2094" s="43"/>
      <c r="AI2094" s="63"/>
      <c r="AJ2094" s="63"/>
      <c r="AK2094" s="43"/>
      <c r="AL2094" s="43"/>
      <c r="AM2094" s="43" t="s">
        <v>10492</v>
      </c>
      <c r="AN2094" s="43"/>
      <c r="AO2094" s="43" t="s">
        <v>1471</v>
      </c>
      <c r="AP2094" s="23" t="s">
        <v>3124</v>
      </c>
      <c r="AT2094" s="23" t="s">
        <v>10959</v>
      </c>
      <c r="AV2094" s="23" t="n">
        <v>0.00055</v>
      </c>
      <c r="AW2094" s="23" t="s">
        <v>10494</v>
      </c>
      <c r="AX2094" s="23" t="s">
        <v>13807</v>
      </c>
      <c r="AY2094" s="23" t="n">
        <v>5000</v>
      </c>
      <c r="AZ2094" s="23" t="n">
        <v>18</v>
      </c>
      <c r="BA2094" s="23" t="s">
        <v>1465</v>
      </c>
      <c r="BB2094" s="23" t="s">
        <v>10494</v>
      </c>
      <c r="BF2094" s="23" t="s">
        <v>10498</v>
      </c>
      <c r="BG2094" s="1" t="s">
        <v>183</v>
      </c>
    </row>
    <row r="2095" s="23" customFormat="true" ht="12.75" hidden="false" customHeight="false" outlineLevel="0" collapsed="false">
      <c r="A2095" s="23" t="s">
        <v>9436</v>
      </c>
      <c r="B2095" s="23" t="s">
        <v>9437</v>
      </c>
      <c r="C2095" s="40" t="s">
        <v>177</v>
      </c>
      <c r="D2095" s="23" t="s">
        <v>1471</v>
      </c>
      <c r="E2095" s="23" t="s">
        <v>9438</v>
      </c>
      <c r="F2095" s="23" t="s">
        <v>9439</v>
      </c>
      <c r="G2095" s="23" t="n">
        <v>86</v>
      </c>
      <c r="H2095" s="23" t="n">
        <v>10000</v>
      </c>
      <c r="I2095" s="41" t="s">
        <v>180</v>
      </c>
      <c r="K2095" s="23" t="n">
        <v>0</v>
      </c>
      <c r="L2095" s="23" t="n">
        <v>229659</v>
      </c>
      <c r="M2095" s="23" t="n">
        <v>0</v>
      </c>
      <c r="N2095" s="23" t="n">
        <v>100000</v>
      </c>
      <c r="O2095" s="23" t="n">
        <f aca="false">K2095+L2095</f>
        <v>229659</v>
      </c>
      <c r="P2095" s="23" t="n">
        <f aca="false">K2095+L2095+M2095+N2095</f>
        <v>329659</v>
      </c>
      <c r="Q2095" s="23" t="n">
        <v>111060</v>
      </c>
      <c r="R2095" s="23" t="n">
        <v>95046</v>
      </c>
      <c r="S2095" s="23" t="n">
        <v>120287</v>
      </c>
      <c r="T2095" s="23" t="n">
        <v>65086</v>
      </c>
      <c r="U2095" s="23" t="n">
        <f aca="false">IF(I2095="delivery",O2095-SUM(Q2095+R2095),IF(I2095="PO",P2095-SUM(Q2095:R2095)))</f>
        <v>23553</v>
      </c>
      <c r="V2095" s="43" t="n">
        <v>0.00145</v>
      </c>
      <c r="W2095" s="43" t="n">
        <v>0.00145</v>
      </c>
      <c r="X2095" s="43" t="n">
        <f aca="false">W2095-V2095</f>
        <v>0</v>
      </c>
      <c r="Y2095" s="43"/>
      <c r="Z2095" s="43"/>
      <c r="AA2095" s="43" t="n">
        <v>0.00053</v>
      </c>
      <c r="AB2095" s="43"/>
      <c r="AC2095" s="43" t="s">
        <v>10482</v>
      </c>
      <c r="AD2095" s="43"/>
      <c r="AE2095" s="43"/>
      <c r="AF2095" s="43"/>
      <c r="AG2095" s="43" t="n">
        <v>0.0014</v>
      </c>
      <c r="AH2095" s="43"/>
      <c r="AI2095" s="63"/>
      <c r="AJ2095" s="63"/>
      <c r="AK2095" s="43"/>
      <c r="AL2095" s="43"/>
      <c r="AM2095" s="43" t="s">
        <v>10492</v>
      </c>
      <c r="AN2095" s="43"/>
      <c r="AO2095" s="43" t="s">
        <v>1471</v>
      </c>
      <c r="AP2095" s="23" t="s">
        <v>3124</v>
      </c>
      <c r="AT2095" s="23" t="s">
        <v>11356</v>
      </c>
      <c r="AV2095" s="23" t="n">
        <v>0.0014</v>
      </c>
      <c r="AW2095" s="23" t="s">
        <v>11618</v>
      </c>
      <c r="AX2095" s="23" t="s">
        <v>13808</v>
      </c>
      <c r="AY2095" s="23" t="n">
        <v>20000</v>
      </c>
      <c r="AZ2095" s="23" t="n">
        <v>14</v>
      </c>
      <c r="BA2095" s="23" t="s">
        <v>1465</v>
      </c>
      <c r="BB2095" s="23" t="s">
        <v>11587</v>
      </c>
      <c r="BF2095" s="23" t="s">
        <v>10498</v>
      </c>
      <c r="BG2095" s="1" t="s">
        <v>183</v>
      </c>
    </row>
    <row r="2096" s="23" customFormat="true" ht="12.75" hidden="false" customHeight="false" outlineLevel="0" collapsed="false">
      <c r="A2096" s="23" t="s">
        <v>9440</v>
      </c>
      <c r="B2096" s="23" t="s">
        <v>9441</v>
      </c>
      <c r="C2096" s="40" t="s">
        <v>177</v>
      </c>
      <c r="D2096" s="23" t="s">
        <v>1471</v>
      </c>
      <c r="E2096" s="23" t="s">
        <v>9442</v>
      </c>
      <c r="F2096" s="23" t="s">
        <v>9443</v>
      </c>
      <c r="G2096" s="23" t="n">
        <v>123</v>
      </c>
      <c r="H2096" s="23" t="n">
        <v>10000</v>
      </c>
      <c r="I2096" s="41" t="s">
        <v>180</v>
      </c>
      <c r="K2096" s="23" t="n">
        <v>0</v>
      </c>
      <c r="L2096" s="23" t="n">
        <v>18228</v>
      </c>
      <c r="M2096" s="23" t="n">
        <v>0</v>
      </c>
      <c r="N2096" s="23" t="n">
        <v>0</v>
      </c>
      <c r="O2096" s="23" t="n">
        <f aca="false">K2096+L2096</f>
        <v>18228</v>
      </c>
      <c r="P2096" s="23" t="n">
        <f aca="false">K2096+L2096+M2096+N2096</f>
        <v>18228</v>
      </c>
      <c r="Q2096" s="23" t="n">
        <v>1531</v>
      </c>
      <c r="R2096" s="23" t="n">
        <v>608</v>
      </c>
      <c r="S2096" s="23" t="n">
        <v>410</v>
      </c>
      <c r="T2096" s="23" t="n">
        <v>288</v>
      </c>
      <c r="U2096" s="23" t="n">
        <f aca="false">IF(I2096="delivery",O2096-SUM(Q2096+R2096),IF(I2096="PO",P2096-SUM(Q2096:R2096)))</f>
        <v>16089</v>
      </c>
      <c r="V2096" s="43" t="n">
        <v>0.00262</v>
      </c>
      <c r="W2096" s="43" t="n">
        <v>0.00262</v>
      </c>
      <c r="X2096" s="43" t="n">
        <f aca="false">W2096-V2096</f>
        <v>0</v>
      </c>
      <c r="Y2096" s="43"/>
      <c r="Z2096" s="43"/>
      <c r="AA2096" s="43"/>
      <c r="AB2096" s="43"/>
      <c r="AC2096" s="43" t="s">
        <v>10482</v>
      </c>
      <c r="AD2096" s="43"/>
      <c r="AE2096" s="43"/>
      <c r="AF2096" s="43"/>
      <c r="AG2096" s="43" t="n">
        <v>0.00036</v>
      </c>
      <c r="AH2096" s="43"/>
      <c r="AI2096" s="63"/>
      <c r="AJ2096" s="63"/>
      <c r="AK2096" s="43"/>
      <c r="AL2096" s="43"/>
      <c r="AM2096" s="43" t="s">
        <v>10492</v>
      </c>
      <c r="AN2096" s="43"/>
      <c r="AO2096" s="43" t="s">
        <v>1471</v>
      </c>
      <c r="AP2096" s="23" t="s">
        <v>3124</v>
      </c>
      <c r="AT2096" s="23" t="s">
        <v>11356</v>
      </c>
      <c r="AV2096" s="23" t="n">
        <v>0.00036</v>
      </c>
      <c r="AW2096" s="23" t="s">
        <v>10494</v>
      </c>
      <c r="AX2096" s="23" t="s">
        <v>13809</v>
      </c>
      <c r="AY2096" s="23" t="n">
        <v>10000</v>
      </c>
      <c r="AZ2096" s="23" t="n">
        <v>22</v>
      </c>
      <c r="BA2096" s="23" t="s">
        <v>177</v>
      </c>
      <c r="BB2096" s="23" t="s">
        <v>10496</v>
      </c>
      <c r="BF2096" s="23" t="s">
        <v>10498</v>
      </c>
      <c r="BG2096" s="1" t="s">
        <v>183</v>
      </c>
    </row>
    <row r="2097" s="23" customFormat="true" ht="12.75" hidden="false" customHeight="false" outlineLevel="0" collapsed="false">
      <c r="A2097" s="23" t="s">
        <v>9444</v>
      </c>
      <c r="B2097" s="23" t="s">
        <v>9445</v>
      </c>
      <c r="C2097" s="40" t="s">
        <v>177</v>
      </c>
      <c r="D2097" s="23" t="s">
        <v>1471</v>
      </c>
      <c r="E2097" s="23" t="s">
        <v>9446</v>
      </c>
      <c r="F2097" s="23" t="s">
        <v>9447</v>
      </c>
      <c r="G2097" s="23" t="n">
        <v>81</v>
      </c>
      <c r="H2097" s="23" t="n">
        <v>10000</v>
      </c>
      <c r="I2097" s="41" t="s">
        <v>180</v>
      </c>
      <c r="K2097" s="23" t="n">
        <v>0</v>
      </c>
      <c r="L2097" s="23" t="n">
        <v>209468</v>
      </c>
      <c r="M2097" s="23" t="n">
        <v>130000</v>
      </c>
      <c r="N2097" s="23" t="n">
        <v>120000</v>
      </c>
      <c r="O2097" s="23" t="n">
        <f aca="false">K2097+L2097</f>
        <v>209468</v>
      </c>
      <c r="P2097" s="23" t="n">
        <f aca="false">K2097+L2097+M2097+N2097</f>
        <v>459468</v>
      </c>
      <c r="Q2097" s="23" t="n">
        <v>221448</v>
      </c>
      <c r="R2097" s="23" t="n">
        <v>113202</v>
      </c>
      <c r="S2097" s="23" t="n">
        <v>113184</v>
      </c>
      <c r="T2097" s="23" t="n">
        <v>56244</v>
      </c>
      <c r="U2097" s="23" t="n">
        <f aca="false">IF(I2097="delivery",O2097-SUM(Q2097+R2097),IF(I2097="PO",P2097-SUM(Q2097:R2097)))</f>
        <v>-125182</v>
      </c>
      <c r="V2097" s="43" t="n">
        <v>0.00105</v>
      </c>
      <c r="W2097" s="43" t="n">
        <v>0.00105</v>
      </c>
      <c r="X2097" s="43" t="n">
        <f aca="false">W2097-V2097</f>
        <v>0</v>
      </c>
      <c r="Y2097" s="43"/>
      <c r="Z2097" s="43"/>
      <c r="AA2097" s="43" t="n">
        <v>0.00042</v>
      </c>
      <c r="AB2097" s="43"/>
      <c r="AC2097" s="43" t="s">
        <v>10482</v>
      </c>
      <c r="AD2097" s="43"/>
      <c r="AE2097" s="43"/>
      <c r="AF2097" s="43"/>
      <c r="AG2097" s="43" t="n">
        <v>0.00105</v>
      </c>
      <c r="AH2097" s="43" t="s">
        <v>11590</v>
      </c>
      <c r="AI2097" s="63" t="n">
        <v>10000</v>
      </c>
      <c r="AJ2097" s="63" t="n">
        <v>18</v>
      </c>
      <c r="AK2097" s="43" t="s">
        <v>13810</v>
      </c>
      <c r="AL2097" s="43"/>
      <c r="AM2097" s="71" t="s">
        <v>11607</v>
      </c>
      <c r="AN2097" s="43"/>
      <c r="AO2097" s="43" t="s">
        <v>1471</v>
      </c>
      <c r="AP2097" s="23" t="s">
        <v>3124</v>
      </c>
      <c r="AT2097" s="23" t="s">
        <v>11356</v>
      </c>
      <c r="AV2097" s="23" t="n">
        <v>0.00116</v>
      </c>
      <c r="AW2097" s="23" t="s">
        <v>11608</v>
      </c>
      <c r="AX2097" s="23" t="s">
        <v>13811</v>
      </c>
      <c r="AY2097" s="23" t="s">
        <v>11710</v>
      </c>
      <c r="AZ2097" s="23" t="s">
        <v>13812</v>
      </c>
      <c r="BA2097" s="23" t="s">
        <v>1465</v>
      </c>
      <c r="BB2097" s="23" t="s">
        <v>11612</v>
      </c>
      <c r="BC2097" s="23" t="s">
        <v>13813</v>
      </c>
      <c r="BF2097" s="23" t="s">
        <v>10498</v>
      </c>
      <c r="BG2097" s="1" t="s">
        <v>183</v>
      </c>
    </row>
    <row r="2098" s="23" customFormat="true" ht="12.75" hidden="false" customHeight="false" outlineLevel="0" collapsed="false">
      <c r="A2098" s="23" t="s">
        <v>9448</v>
      </c>
      <c r="B2098" s="23" t="s">
        <v>9449</v>
      </c>
      <c r="C2098" s="40" t="s">
        <v>177</v>
      </c>
      <c r="D2098" s="23" t="s">
        <v>1471</v>
      </c>
      <c r="E2098" s="23" t="s">
        <v>9450</v>
      </c>
      <c r="F2098" s="23" t="s">
        <v>9451</v>
      </c>
      <c r="G2098" s="23" t="n">
        <v>86</v>
      </c>
      <c r="H2098" s="23" t="n">
        <v>5000</v>
      </c>
      <c r="I2098" s="41" t="s">
        <v>188</v>
      </c>
      <c r="K2098" s="23" t="n">
        <v>0</v>
      </c>
      <c r="L2098" s="23" t="n">
        <v>4655</v>
      </c>
      <c r="M2098" s="23" t="n">
        <v>0</v>
      </c>
      <c r="N2098" s="23" t="n">
        <v>10000</v>
      </c>
      <c r="O2098" s="23" t="n">
        <f aca="false">K2098+L2098</f>
        <v>4655</v>
      </c>
      <c r="P2098" s="23" t="n">
        <f aca="false">K2098+L2098+M2098+N2098</f>
        <v>14655</v>
      </c>
      <c r="Q2098" s="23" t="n">
        <v>1518</v>
      </c>
      <c r="R2098" s="23" t="n">
        <v>3177</v>
      </c>
      <c r="S2098" s="23" t="n">
        <v>3536</v>
      </c>
      <c r="T2098" s="23" t="n">
        <v>2277</v>
      </c>
      <c r="U2098" s="23" t="n">
        <f aca="false">IF(I2098="delivery",O2098-SUM(Q2098+R2098),IF(I2098="PO",P2098-SUM(Q2098:R2098)))</f>
        <v>9960</v>
      </c>
      <c r="V2098" s="43" t="n">
        <v>0.00255</v>
      </c>
      <c r="W2098" s="43" t="n">
        <v>0.00255</v>
      </c>
      <c r="X2098" s="43" t="n">
        <f aca="false">W2098-V2098</f>
        <v>0</v>
      </c>
      <c r="Y2098" s="43"/>
      <c r="Z2098" s="43"/>
      <c r="AA2098" s="43"/>
      <c r="AB2098" s="43"/>
      <c r="AC2098" s="43" t="s">
        <v>10482</v>
      </c>
      <c r="AD2098" s="43"/>
      <c r="AE2098" s="43"/>
      <c r="AF2098" s="43"/>
      <c r="AG2098" s="43" t="n">
        <v>0.0021</v>
      </c>
      <c r="AH2098" s="43"/>
      <c r="AI2098" s="63"/>
      <c r="AJ2098" s="63"/>
      <c r="AK2098" s="43"/>
      <c r="AL2098" s="43"/>
      <c r="AM2098" s="43" t="s">
        <v>10492</v>
      </c>
      <c r="AN2098" s="43"/>
      <c r="AO2098" s="43" t="s">
        <v>1471</v>
      </c>
      <c r="AP2098" s="23" t="s">
        <v>3124</v>
      </c>
      <c r="AT2098" s="23" t="s">
        <v>10493</v>
      </c>
      <c r="AV2098" s="23" t="n">
        <v>0.0021</v>
      </c>
      <c r="AW2098" s="23" t="s">
        <v>10494</v>
      </c>
      <c r="AX2098" s="23" t="s">
        <v>13814</v>
      </c>
      <c r="AY2098" s="23" t="n">
        <v>5000</v>
      </c>
      <c r="AZ2098" s="23" t="n">
        <v>22</v>
      </c>
      <c r="BA2098" s="23" t="s">
        <v>1465</v>
      </c>
      <c r="BB2098" s="23" t="s">
        <v>10496</v>
      </c>
      <c r="BF2098" s="23" t="s">
        <v>10498</v>
      </c>
      <c r="BG2098" s="1" t="s">
        <v>183</v>
      </c>
    </row>
    <row r="2099" s="23" customFormat="true" ht="12.75" hidden="false" customHeight="false" outlineLevel="0" collapsed="false">
      <c r="A2099" s="23" t="s">
        <v>9452</v>
      </c>
      <c r="B2099" s="23" t="s">
        <v>9453</v>
      </c>
      <c r="C2099" s="40" t="s">
        <v>177</v>
      </c>
      <c r="D2099" s="23" t="s">
        <v>1471</v>
      </c>
      <c r="E2099" s="23" t="s">
        <v>9454</v>
      </c>
      <c r="F2099" s="23" t="s">
        <v>9455</v>
      </c>
      <c r="G2099" s="23" t="n">
        <v>116</v>
      </c>
      <c r="H2099" s="23" t="n">
        <v>20000</v>
      </c>
      <c r="I2099" s="41" t="s">
        <v>180</v>
      </c>
      <c r="K2099" s="23" t="n">
        <v>0</v>
      </c>
      <c r="L2099" s="23" t="n">
        <v>26360</v>
      </c>
      <c r="M2099" s="23" t="n">
        <v>30000</v>
      </c>
      <c r="N2099" s="23" t="n">
        <v>50000</v>
      </c>
      <c r="O2099" s="23" t="n">
        <f aca="false">K2099+L2099</f>
        <v>26360</v>
      </c>
      <c r="P2099" s="23" t="n">
        <f aca="false">K2099+L2099+M2099+N2099</f>
        <v>106360</v>
      </c>
      <c r="Q2099" s="23" t="n">
        <v>22517</v>
      </c>
      <c r="R2099" s="23" t="n">
        <v>19314</v>
      </c>
      <c r="S2099" s="23" t="n">
        <v>21724</v>
      </c>
      <c r="T2099" s="23" t="n">
        <v>11129</v>
      </c>
      <c r="U2099" s="23" t="n">
        <f aca="false">IF(I2099="delivery",O2099-SUM(Q2099+R2099),IF(I2099="PO",P2099-SUM(Q2099:R2099)))</f>
        <v>-15471</v>
      </c>
      <c r="V2099" s="43" t="n">
        <v>0.00176</v>
      </c>
      <c r="W2099" s="43" t="n">
        <v>0.00075</v>
      </c>
      <c r="X2099" s="43" t="n">
        <f aca="false">W2099-V2099</f>
        <v>-0.00101</v>
      </c>
      <c r="Y2099" s="43"/>
      <c r="Z2099" s="43"/>
      <c r="AA2099" s="43" t="n">
        <v>0.00075</v>
      </c>
      <c r="AB2099" s="43"/>
      <c r="AC2099" s="43" t="s">
        <v>10482</v>
      </c>
      <c r="AD2099" s="43"/>
      <c r="AE2099" s="43"/>
      <c r="AF2099" s="43"/>
      <c r="AG2099" s="43" t="n">
        <v>0.00075</v>
      </c>
      <c r="AH2099" s="43"/>
      <c r="AI2099" s="63"/>
      <c r="AJ2099" s="63"/>
      <c r="AK2099" s="43"/>
      <c r="AL2099" s="43"/>
      <c r="AM2099" s="43" t="s">
        <v>10492</v>
      </c>
      <c r="AN2099" s="43"/>
      <c r="AO2099" s="43" t="s">
        <v>1471</v>
      </c>
      <c r="AP2099" s="23" t="s">
        <v>3124</v>
      </c>
      <c r="AT2099" s="23" t="s">
        <v>11356</v>
      </c>
      <c r="AV2099" s="23" t="n">
        <v>0.00075</v>
      </c>
      <c r="AW2099" s="23" t="s">
        <v>10494</v>
      </c>
      <c r="AX2099" s="23" t="s">
        <v>13815</v>
      </c>
      <c r="AY2099" s="23" t="n">
        <v>5000</v>
      </c>
      <c r="AZ2099" s="23" t="n">
        <v>2</v>
      </c>
      <c r="BA2099" s="23" t="s">
        <v>177</v>
      </c>
      <c r="BB2099" s="23" t="s">
        <v>10496</v>
      </c>
      <c r="BF2099" s="23" t="s">
        <v>10498</v>
      </c>
      <c r="BG2099" s="1" t="s">
        <v>183</v>
      </c>
    </row>
    <row r="2100" s="23" customFormat="true" ht="12.75" hidden="false" customHeight="false" outlineLevel="0" collapsed="false">
      <c r="A2100" s="23" t="s">
        <v>9456</v>
      </c>
      <c r="B2100" s="23" t="s">
        <v>9457</v>
      </c>
      <c r="C2100" s="40" t="s">
        <v>177</v>
      </c>
      <c r="D2100" s="23" t="s">
        <v>1471</v>
      </c>
      <c r="E2100" s="23" t="s">
        <v>9458</v>
      </c>
      <c r="F2100" s="23" t="s">
        <v>9459</v>
      </c>
      <c r="G2100" s="23" t="n">
        <v>123</v>
      </c>
      <c r="H2100" s="23" t="n">
        <v>10000</v>
      </c>
      <c r="I2100" s="41" t="s">
        <v>180</v>
      </c>
      <c r="K2100" s="23" t="n">
        <v>0</v>
      </c>
      <c r="L2100" s="23" t="n">
        <v>53246</v>
      </c>
      <c r="M2100" s="23" t="n">
        <v>0</v>
      </c>
      <c r="N2100" s="23" t="n">
        <v>0</v>
      </c>
      <c r="O2100" s="23" t="n">
        <f aca="false">K2100+L2100</f>
        <v>53246</v>
      </c>
      <c r="P2100" s="23" t="n">
        <f aca="false">K2100+L2100+M2100+N2100</f>
        <v>53246</v>
      </c>
      <c r="Q2100" s="23" t="n">
        <v>595</v>
      </c>
      <c r="R2100" s="23" t="n">
        <v>2740</v>
      </c>
      <c r="S2100" s="23" t="n">
        <v>2541</v>
      </c>
      <c r="T2100" s="23" t="n">
        <v>2079</v>
      </c>
      <c r="U2100" s="23" t="n">
        <f aca="false">IF(I2100="delivery",O2100-SUM(Q2100+R2100),IF(I2100="PO",P2100-SUM(Q2100:R2100)))</f>
        <v>49911</v>
      </c>
      <c r="V2100" s="43" t="n">
        <v>0.00054</v>
      </c>
      <c r="W2100" s="43" t="n">
        <v>0.00054</v>
      </c>
      <c r="X2100" s="43" t="n">
        <f aca="false">W2100-V2100</f>
        <v>0</v>
      </c>
      <c r="Y2100" s="43"/>
      <c r="Z2100" s="43"/>
      <c r="AA2100" s="43"/>
      <c r="AB2100" s="43"/>
      <c r="AC2100" s="43" t="s">
        <v>10482</v>
      </c>
      <c r="AD2100" s="43"/>
      <c r="AE2100" s="43"/>
      <c r="AF2100" s="43"/>
      <c r="AG2100" s="43" t="n">
        <v>0.00036</v>
      </c>
      <c r="AH2100" s="43"/>
      <c r="AI2100" s="63"/>
      <c r="AJ2100" s="63"/>
      <c r="AK2100" s="43"/>
      <c r="AL2100" s="43"/>
      <c r="AM2100" s="43" t="s">
        <v>10492</v>
      </c>
      <c r="AN2100" s="43"/>
      <c r="AO2100" s="43" t="s">
        <v>1471</v>
      </c>
      <c r="AP2100" s="23" t="s">
        <v>3124</v>
      </c>
      <c r="AT2100" s="23" t="s">
        <v>11356</v>
      </c>
      <c r="AV2100" s="23" t="n">
        <v>0.00036</v>
      </c>
      <c r="AW2100" s="23" t="s">
        <v>10494</v>
      </c>
      <c r="AX2100" s="23" t="s">
        <v>13816</v>
      </c>
      <c r="AY2100" s="23" t="n">
        <v>10000</v>
      </c>
      <c r="AZ2100" s="23" t="n">
        <v>22</v>
      </c>
      <c r="BA2100" s="23" t="s">
        <v>177</v>
      </c>
      <c r="BB2100" s="23" t="s">
        <v>10496</v>
      </c>
      <c r="BF2100" s="23" t="s">
        <v>10498</v>
      </c>
      <c r="BG2100" s="1" t="s">
        <v>183</v>
      </c>
    </row>
    <row r="2101" s="23" customFormat="true" ht="12.75" hidden="false" customHeight="false" outlineLevel="0" collapsed="false">
      <c r="A2101" s="23" t="s">
        <v>9460</v>
      </c>
      <c r="B2101" s="23" t="s">
        <v>9461</v>
      </c>
      <c r="C2101" s="40" t="s">
        <v>177</v>
      </c>
      <c r="D2101" s="23" t="s">
        <v>1471</v>
      </c>
      <c r="E2101" s="23" t="s">
        <v>9462</v>
      </c>
      <c r="F2101" s="23" t="s">
        <v>9463</v>
      </c>
      <c r="G2101" s="23" t="n">
        <v>95</v>
      </c>
      <c r="H2101" s="23" t="n">
        <v>10000</v>
      </c>
      <c r="I2101" s="41" t="s">
        <v>180</v>
      </c>
      <c r="K2101" s="23" t="n">
        <v>0</v>
      </c>
      <c r="L2101" s="23" t="n">
        <v>2221</v>
      </c>
      <c r="M2101" s="23" t="n">
        <v>0</v>
      </c>
      <c r="N2101" s="23" t="n">
        <v>30000</v>
      </c>
      <c r="O2101" s="23" t="n">
        <f aca="false">K2101+L2101</f>
        <v>2221</v>
      </c>
      <c r="P2101" s="23" t="n">
        <f aca="false">K2101+L2101+M2101+N2101</f>
        <v>32221</v>
      </c>
      <c r="Q2101" s="23" t="n">
        <v>979</v>
      </c>
      <c r="R2101" s="23" t="n">
        <v>2118</v>
      </c>
      <c r="S2101" s="23" t="n">
        <v>5353</v>
      </c>
      <c r="T2101" s="23" t="n">
        <v>2795</v>
      </c>
      <c r="U2101" s="23" t="n">
        <f aca="false">IF(I2101="delivery",O2101-SUM(Q2101+R2101),IF(I2101="PO",P2101-SUM(Q2101:R2101)))</f>
        <v>-876</v>
      </c>
      <c r="V2101" s="43" t="n">
        <v>0.0018</v>
      </c>
      <c r="W2101" s="43" t="n">
        <v>0.00036</v>
      </c>
      <c r="X2101" s="43" t="n">
        <f aca="false">W2101-V2101</f>
        <v>-0.00144</v>
      </c>
      <c r="Y2101" s="43"/>
      <c r="Z2101" s="43"/>
      <c r="AA2101" s="43"/>
      <c r="AB2101" s="43"/>
      <c r="AC2101" s="43" t="s">
        <v>10482</v>
      </c>
      <c r="AD2101" s="43"/>
      <c r="AE2101" s="43"/>
      <c r="AF2101" s="43"/>
      <c r="AG2101" s="43" t="n">
        <v>0.00036</v>
      </c>
      <c r="AH2101" s="43"/>
      <c r="AI2101" s="63"/>
      <c r="AJ2101" s="63"/>
      <c r="AK2101" s="43"/>
      <c r="AL2101" s="43"/>
      <c r="AM2101" s="43" t="s">
        <v>10492</v>
      </c>
      <c r="AN2101" s="43"/>
      <c r="AO2101" s="43" t="s">
        <v>1471</v>
      </c>
      <c r="AP2101" s="23" t="s">
        <v>3124</v>
      </c>
      <c r="AT2101" s="23" t="s">
        <v>10493</v>
      </c>
      <c r="AV2101" s="23" t="n">
        <v>0.00036</v>
      </c>
      <c r="AW2101" s="23" t="s">
        <v>10494</v>
      </c>
      <c r="AX2101" s="23" t="s">
        <v>13817</v>
      </c>
      <c r="AY2101" s="23" t="n">
        <v>10000</v>
      </c>
      <c r="AZ2101" s="23" t="n">
        <v>22</v>
      </c>
      <c r="BA2101" s="23" t="s">
        <v>177</v>
      </c>
      <c r="BB2101" s="23" t="s">
        <v>10496</v>
      </c>
      <c r="BF2101" s="23" t="s">
        <v>10498</v>
      </c>
      <c r="BG2101" s="1" t="s">
        <v>183</v>
      </c>
    </row>
    <row r="2102" s="23" customFormat="true" ht="12.75" hidden="false" customHeight="false" outlineLevel="0" collapsed="false">
      <c r="A2102" s="23" t="s">
        <v>9464</v>
      </c>
      <c r="B2102" s="23" t="s">
        <v>9465</v>
      </c>
      <c r="C2102" s="40" t="s">
        <v>177</v>
      </c>
      <c r="D2102" s="23" t="s">
        <v>1471</v>
      </c>
      <c r="E2102" s="23" t="s">
        <v>9466</v>
      </c>
      <c r="F2102" s="23" t="s">
        <v>9467</v>
      </c>
      <c r="G2102" s="23" t="n">
        <v>53</v>
      </c>
      <c r="H2102" s="23" t="n">
        <v>10000</v>
      </c>
      <c r="I2102" s="41" t="s">
        <v>180</v>
      </c>
      <c r="K2102" s="23" t="n">
        <v>0</v>
      </c>
      <c r="L2102" s="23" t="n">
        <v>18090</v>
      </c>
      <c r="M2102" s="23" t="n">
        <v>0</v>
      </c>
      <c r="N2102" s="23" t="n">
        <v>30000</v>
      </c>
      <c r="O2102" s="23" t="n">
        <f aca="false">K2102+L2102</f>
        <v>18090</v>
      </c>
      <c r="P2102" s="23" t="n">
        <f aca="false">K2102+L2102+M2102+N2102</f>
        <v>48090</v>
      </c>
      <c r="Q2102" s="23" t="n">
        <v>13460</v>
      </c>
      <c r="R2102" s="23" t="n">
        <v>4368</v>
      </c>
      <c r="S2102" s="23" t="n">
        <v>5614</v>
      </c>
      <c r="T2102" s="23" t="n">
        <v>2184</v>
      </c>
      <c r="U2102" s="23" t="n">
        <f aca="false">IF(I2102="delivery",O2102-SUM(Q2102+R2102),IF(I2102="PO",P2102-SUM(Q2102:R2102)))</f>
        <v>262</v>
      </c>
      <c r="V2102" s="43" t="n">
        <v>0.00986</v>
      </c>
      <c r="W2102" s="43" t="n">
        <v>0.00986</v>
      </c>
      <c r="X2102" s="43" t="n">
        <f aca="false">W2102-V2102</f>
        <v>0</v>
      </c>
      <c r="Y2102" s="43"/>
      <c r="Z2102" s="43"/>
      <c r="AA2102" s="43"/>
      <c r="AB2102" s="43"/>
      <c r="AC2102" s="43" t="s">
        <v>10482</v>
      </c>
      <c r="AD2102" s="43"/>
      <c r="AE2102" s="43"/>
      <c r="AF2102" s="43"/>
      <c r="AG2102" s="43" t="n">
        <v>0.00981</v>
      </c>
      <c r="AH2102" s="43"/>
      <c r="AI2102" s="63"/>
      <c r="AJ2102" s="63"/>
      <c r="AK2102" s="43"/>
      <c r="AL2102" s="43"/>
      <c r="AM2102" s="43" t="s">
        <v>10492</v>
      </c>
      <c r="AN2102" s="43"/>
      <c r="AO2102" s="43" t="s">
        <v>1471</v>
      </c>
      <c r="AP2102" s="23" t="s">
        <v>3124</v>
      </c>
      <c r="AT2102" s="23" t="s">
        <v>10934</v>
      </c>
      <c r="AV2102" s="23" t="n">
        <v>0.00981</v>
      </c>
      <c r="AW2102" s="23" t="s">
        <v>11602</v>
      </c>
      <c r="AX2102" s="23" t="s">
        <v>13818</v>
      </c>
      <c r="AY2102" s="23" t="n">
        <v>10000</v>
      </c>
      <c r="AZ2102" s="23" t="n">
        <v>8</v>
      </c>
      <c r="BA2102" s="23" t="s">
        <v>1465</v>
      </c>
      <c r="BB2102" s="23" t="s">
        <v>11602</v>
      </c>
      <c r="BF2102" s="23" t="s">
        <v>10498</v>
      </c>
      <c r="BG2102" s="1" t="s">
        <v>183</v>
      </c>
    </row>
    <row r="2103" s="23" customFormat="true" ht="12.75" hidden="false" customHeight="false" outlineLevel="0" collapsed="false">
      <c r="A2103" s="23" t="s">
        <v>9468</v>
      </c>
      <c r="B2103" s="23" t="s">
        <v>9469</v>
      </c>
      <c r="C2103" s="40" t="s">
        <v>177</v>
      </c>
      <c r="D2103" s="23" t="s">
        <v>1471</v>
      </c>
      <c r="E2103" s="23" t="s">
        <v>9470</v>
      </c>
      <c r="F2103" s="23" t="s">
        <v>9471</v>
      </c>
      <c r="G2103" s="23" t="n">
        <v>111</v>
      </c>
      <c r="H2103" s="23" t="n">
        <v>10000</v>
      </c>
      <c r="I2103" s="41" t="s">
        <v>188</v>
      </c>
      <c r="K2103" s="23" t="n">
        <v>0</v>
      </c>
      <c r="L2103" s="23" t="n">
        <v>5288</v>
      </c>
      <c r="M2103" s="23" t="n">
        <v>0</v>
      </c>
      <c r="N2103" s="23" t="n">
        <v>0</v>
      </c>
      <c r="O2103" s="23" t="n">
        <f aca="false">K2103+L2103</f>
        <v>5288</v>
      </c>
      <c r="P2103" s="23" t="n">
        <f aca="false">K2103+L2103+M2103+N2103</f>
        <v>5288</v>
      </c>
      <c r="Q2103" s="23" t="n">
        <v>0</v>
      </c>
      <c r="R2103" s="23" t="n">
        <v>1008</v>
      </c>
      <c r="S2103" s="23" t="n">
        <v>910</v>
      </c>
      <c r="T2103" s="23" t="n">
        <v>4970</v>
      </c>
      <c r="U2103" s="23" t="n">
        <f aca="false">IF(I2103="delivery",O2103-SUM(Q2103+R2103),IF(I2103="PO",P2103-SUM(Q2103:R2103)))</f>
        <v>4280</v>
      </c>
      <c r="V2103" s="43" t="n">
        <v>0.00054</v>
      </c>
      <c r="W2103" s="43" t="n">
        <v>0.00054</v>
      </c>
      <c r="X2103" s="43" t="n">
        <f aca="false">W2103-V2103</f>
        <v>0</v>
      </c>
      <c r="Y2103" s="43"/>
      <c r="Z2103" s="43"/>
      <c r="AA2103" s="43" t="n">
        <v>0.00054</v>
      </c>
      <c r="AB2103" s="43"/>
      <c r="AC2103" s="43" t="s">
        <v>10482</v>
      </c>
      <c r="AD2103" s="43"/>
      <c r="AE2103" s="43"/>
      <c r="AF2103" s="43"/>
      <c r="AG2103" s="43" t="n">
        <v>0.00054</v>
      </c>
      <c r="AH2103" s="43"/>
      <c r="AI2103" s="63"/>
      <c r="AJ2103" s="63"/>
      <c r="AK2103" s="43"/>
      <c r="AL2103" s="43"/>
      <c r="AM2103" s="43" t="s">
        <v>11367</v>
      </c>
      <c r="AN2103" s="43"/>
      <c r="AO2103" s="43" t="s">
        <v>1471</v>
      </c>
      <c r="AP2103" s="23" t="s">
        <v>3124</v>
      </c>
      <c r="AT2103" s="23" t="s">
        <v>10942</v>
      </c>
      <c r="AV2103" s="23" t="n">
        <v>0.00054</v>
      </c>
      <c r="AW2103" s="23" t="s">
        <v>11089</v>
      </c>
      <c r="AX2103" s="23" t="s">
        <v>9469</v>
      </c>
      <c r="AY2103" s="23" t="n">
        <v>5288</v>
      </c>
      <c r="AZ2103" s="23" t="n">
        <v>23</v>
      </c>
      <c r="BA2103" s="23" t="s">
        <v>1465</v>
      </c>
      <c r="BB2103" s="23" t="s">
        <v>11089</v>
      </c>
      <c r="BF2103" s="23" t="s">
        <v>10498</v>
      </c>
      <c r="BG2103" s="1" t="s">
        <v>183</v>
      </c>
    </row>
    <row r="2104" s="23" customFormat="true" ht="12.75" hidden="false" customHeight="false" outlineLevel="0" collapsed="false">
      <c r="A2104" s="23" t="s">
        <v>9472</v>
      </c>
      <c r="B2104" s="23" t="s">
        <v>9473</v>
      </c>
      <c r="C2104" s="40" t="s">
        <v>177</v>
      </c>
      <c r="D2104" s="23" t="s">
        <v>1471</v>
      </c>
      <c r="E2104" s="23" t="s">
        <v>9474</v>
      </c>
      <c r="F2104" s="23" t="s">
        <v>9475</v>
      </c>
      <c r="G2104" s="23" t="n">
        <v>116</v>
      </c>
      <c r="H2104" s="23" t="n">
        <v>40000</v>
      </c>
      <c r="I2104" s="41" t="s">
        <v>180</v>
      </c>
      <c r="K2104" s="23" t="n">
        <v>0</v>
      </c>
      <c r="L2104" s="23" t="n">
        <v>37044</v>
      </c>
      <c r="M2104" s="23" t="n">
        <v>0</v>
      </c>
      <c r="N2104" s="23" t="n">
        <v>0</v>
      </c>
      <c r="O2104" s="23" t="n">
        <f aca="false">K2104+L2104</f>
        <v>37044</v>
      </c>
      <c r="P2104" s="23" t="n">
        <f aca="false">K2104+L2104+M2104+N2104</f>
        <v>37044</v>
      </c>
      <c r="Q2104" s="23" t="n">
        <v>1120</v>
      </c>
      <c r="R2104" s="23" t="n">
        <v>972</v>
      </c>
      <c r="S2104" s="23" t="n">
        <v>754</v>
      </c>
      <c r="T2104" s="23" t="n">
        <v>2032</v>
      </c>
      <c r="U2104" s="23" t="n">
        <f aca="false">IF(I2104="delivery",O2104-SUM(Q2104+R2104),IF(I2104="PO",P2104-SUM(Q2104:R2104)))</f>
        <v>34952</v>
      </c>
      <c r="V2104" s="43" t="n">
        <v>0.00088</v>
      </c>
      <c r="W2104" s="43" t="n">
        <v>0.00088</v>
      </c>
      <c r="X2104" s="43" t="n">
        <f aca="false">W2104-V2104</f>
        <v>0</v>
      </c>
      <c r="Y2104" s="43"/>
      <c r="Z2104" s="43"/>
      <c r="AA2104" s="43" t="n">
        <v>0.00082</v>
      </c>
      <c r="AB2104" s="43"/>
      <c r="AC2104" s="43" t="s">
        <v>10482</v>
      </c>
      <c r="AD2104" s="43"/>
      <c r="AE2104" s="43"/>
      <c r="AF2104" s="43"/>
      <c r="AG2104" s="43" t="n">
        <v>0.00088</v>
      </c>
      <c r="AH2104" s="43"/>
      <c r="AI2104" s="63"/>
      <c r="AJ2104" s="63"/>
      <c r="AK2104" s="43"/>
      <c r="AL2104" s="43"/>
      <c r="AM2104" s="43" t="s">
        <v>11367</v>
      </c>
      <c r="AN2104" s="43"/>
      <c r="AO2104" s="43" t="s">
        <v>1471</v>
      </c>
      <c r="AP2104" s="23" t="s">
        <v>3124</v>
      </c>
      <c r="AT2104" s="23" t="s">
        <v>11356</v>
      </c>
      <c r="AV2104" s="23" t="n">
        <v>0.00088</v>
      </c>
      <c r="AW2104" s="23" t="s">
        <v>11608</v>
      </c>
      <c r="AX2104" s="23" t="s">
        <v>13819</v>
      </c>
      <c r="AY2104" s="23" t="s">
        <v>13574</v>
      </c>
      <c r="AZ2104" s="23" t="s">
        <v>11611</v>
      </c>
      <c r="BA2104" s="23" t="s">
        <v>1465</v>
      </c>
      <c r="BB2104" s="23" t="s">
        <v>11612</v>
      </c>
      <c r="BC2104" s="23" t="s">
        <v>13575</v>
      </c>
      <c r="BF2104" s="23" t="s">
        <v>10498</v>
      </c>
      <c r="BG2104" s="1" t="s">
        <v>183</v>
      </c>
    </row>
    <row r="2105" s="23" customFormat="true" ht="12.75" hidden="false" customHeight="false" outlineLevel="0" collapsed="false">
      <c r="A2105" s="23" t="s">
        <v>9476</v>
      </c>
      <c r="B2105" s="23" t="s">
        <v>9477</v>
      </c>
      <c r="C2105" s="40" t="s">
        <v>177</v>
      </c>
      <c r="D2105" s="23" t="s">
        <v>1471</v>
      </c>
      <c r="E2105" s="23" t="s">
        <v>9478</v>
      </c>
      <c r="F2105" s="23" t="s">
        <v>9479</v>
      </c>
      <c r="G2105" s="23" t="n">
        <v>86</v>
      </c>
      <c r="H2105" s="23" t="n">
        <v>10000</v>
      </c>
      <c r="I2105" s="41" t="s">
        <v>180</v>
      </c>
      <c r="K2105" s="23" t="n">
        <v>0</v>
      </c>
      <c r="L2105" s="23" t="n">
        <v>3998</v>
      </c>
      <c r="M2105" s="23" t="n">
        <v>0</v>
      </c>
      <c r="N2105" s="23" t="n">
        <v>30000</v>
      </c>
      <c r="O2105" s="23" t="n">
        <f aca="false">K2105+L2105</f>
        <v>3998</v>
      </c>
      <c r="P2105" s="23" t="n">
        <f aca="false">K2105+L2105+M2105+N2105</f>
        <v>33998</v>
      </c>
      <c r="Q2105" s="23" t="n">
        <v>1806</v>
      </c>
      <c r="R2105" s="23" t="n">
        <v>6461</v>
      </c>
      <c r="S2105" s="23" t="n">
        <v>7467</v>
      </c>
      <c r="T2105" s="23" t="n">
        <v>4496</v>
      </c>
      <c r="U2105" s="23" t="n">
        <f aca="false">IF(I2105="delivery",O2105-SUM(Q2105+R2105),IF(I2105="PO",P2105-SUM(Q2105:R2105)))</f>
        <v>-4269</v>
      </c>
      <c r="V2105" s="43" t="n">
        <v>0.0021</v>
      </c>
      <c r="W2105" s="43" t="n">
        <v>0.00036</v>
      </c>
      <c r="X2105" s="43" t="n">
        <f aca="false">W2105-V2105</f>
        <v>-0.00174</v>
      </c>
      <c r="Y2105" s="43"/>
      <c r="Z2105" s="43"/>
      <c r="AA2105" s="43"/>
      <c r="AB2105" s="43"/>
      <c r="AC2105" s="43" t="s">
        <v>10482</v>
      </c>
      <c r="AD2105" s="43"/>
      <c r="AE2105" s="43"/>
      <c r="AF2105" s="43"/>
      <c r="AG2105" s="43" t="n">
        <v>0.00036</v>
      </c>
      <c r="AH2105" s="43"/>
      <c r="AI2105" s="63"/>
      <c r="AJ2105" s="63"/>
      <c r="AK2105" s="43"/>
      <c r="AL2105" s="43"/>
      <c r="AM2105" s="43" t="s">
        <v>10492</v>
      </c>
      <c r="AN2105" s="43"/>
      <c r="AO2105" s="43" t="s">
        <v>1471</v>
      </c>
      <c r="AP2105" s="23" t="s">
        <v>3124</v>
      </c>
      <c r="AT2105" s="23" t="s">
        <v>10493</v>
      </c>
      <c r="AV2105" s="23" t="n">
        <v>0.00036</v>
      </c>
      <c r="AW2105" s="23" t="s">
        <v>10494</v>
      </c>
      <c r="AX2105" s="23" t="s">
        <v>13820</v>
      </c>
      <c r="AY2105" s="23" t="n">
        <v>10000</v>
      </c>
      <c r="AZ2105" s="23" t="n">
        <v>22</v>
      </c>
      <c r="BA2105" s="23" t="s">
        <v>177</v>
      </c>
      <c r="BB2105" s="23" t="s">
        <v>10496</v>
      </c>
      <c r="BF2105" s="23" t="s">
        <v>10498</v>
      </c>
      <c r="BG2105" s="1" t="s">
        <v>183</v>
      </c>
    </row>
    <row r="2106" s="23" customFormat="true" ht="12.75" hidden="false" customHeight="false" outlineLevel="0" collapsed="false">
      <c r="A2106" s="23" t="s">
        <v>9480</v>
      </c>
      <c r="B2106" s="23" t="s">
        <v>9481</v>
      </c>
      <c r="C2106" s="40" t="s">
        <v>177</v>
      </c>
      <c r="D2106" s="23" t="s">
        <v>1471</v>
      </c>
      <c r="E2106" s="23" t="s">
        <v>9482</v>
      </c>
      <c r="F2106" s="23" t="s">
        <v>9483</v>
      </c>
      <c r="G2106" s="23" t="n">
        <v>116</v>
      </c>
      <c r="H2106" s="23" t="n">
        <v>10000</v>
      </c>
      <c r="I2106" s="41" t="s">
        <v>180</v>
      </c>
      <c r="K2106" s="23" t="n">
        <v>0</v>
      </c>
      <c r="L2106" s="23" t="n">
        <v>14102</v>
      </c>
      <c r="M2106" s="23" t="n">
        <v>30000</v>
      </c>
      <c r="N2106" s="23" t="n">
        <v>0</v>
      </c>
      <c r="O2106" s="23" t="n">
        <f aca="false">K2106+L2106</f>
        <v>14102</v>
      </c>
      <c r="P2106" s="23" t="n">
        <f aca="false">K2106+L2106+M2106+N2106</f>
        <v>44102</v>
      </c>
      <c r="Q2106" s="23" t="n">
        <v>24308</v>
      </c>
      <c r="R2106" s="23" t="n">
        <v>15352</v>
      </c>
      <c r="S2106" s="23" t="n">
        <v>19819</v>
      </c>
      <c r="T2106" s="23" t="n">
        <v>13152</v>
      </c>
      <c r="U2106" s="23" t="n">
        <f aca="false">IF(I2106="delivery",O2106-SUM(Q2106+R2106),IF(I2106="PO",P2106-SUM(Q2106:R2106)))</f>
        <v>-25558</v>
      </c>
      <c r="V2106" s="43" t="n">
        <v>0.00075</v>
      </c>
      <c r="W2106" s="43" t="n">
        <v>0.00036</v>
      </c>
      <c r="X2106" s="43" t="n">
        <f aca="false">W2106-V2106</f>
        <v>-0.00039</v>
      </c>
      <c r="Y2106" s="43"/>
      <c r="Z2106" s="43"/>
      <c r="AA2106" s="43"/>
      <c r="AB2106" s="43"/>
      <c r="AC2106" s="43" t="s">
        <v>10482</v>
      </c>
      <c r="AD2106" s="43"/>
      <c r="AE2106" s="43"/>
      <c r="AF2106" s="43"/>
      <c r="AG2106" s="43" t="n">
        <v>0.00028</v>
      </c>
      <c r="AH2106" s="43"/>
      <c r="AI2106" s="63"/>
      <c r="AJ2106" s="63"/>
      <c r="AK2106" s="43"/>
      <c r="AL2106" s="43"/>
      <c r="AM2106" s="43" t="s">
        <v>10492</v>
      </c>
      <c r="AN2106" s="43"/>
      <c r="AO2106" s="43" t="s">
        <v>1471</v>
      </c>
      <c r="AP2106" s="23" t="s">
        <v>3124</v>
      </c>
      <c r="AT2106" s="23" t="s">
        <v>10493</v>
      </c>
      <c r="AV2106" s="23" t="n">
        <v>0.00028</v>
      </c>
      <c r="AW2106" s="23" t="s">
        <v>10494</v>
      </c>
      <c r="AX2106" s="23" t="s">
        <v>13821</v>
      </c>
      <c r="AY2106" s="23" t="n">
        <v>10000</v>
      </c>
      <c r="AZ2106" s="23" t="n">
        <v>22</v>
      </c>
      <c r="BA2106" s="23" t="s">
        <v>1465</v>
      </c>
      <c r="BB2106" s="23" t="s">
        <v>10496</v>
      </c>
      <c r="BF2106" s="23" t="s">
        <v>10498</v>
      </c>
      <c r="BG2106" s="1" t="s">
        <v>183</v>
      </c>
    </row>
    <row r="2107" s="23" customFormat="true" ht="12.75" hidden="false" customHeight="false" outlineLevel="0" collapsed="false">
      <c r="A2107" s="23" t="s">
        <v>9484</v>
      </c>
      <c r="B2107" s="23" t="s">
        <v>9485</v>
      </c>
      <c r="C2107" s="40" t="s">
        <v>177</v>
      </c>
      <c r="D2107" s="23" t="s">
        <v>1471</v>
      </c>
      <c r="E2107" s="23" t="s">
        <v>9486</v>
      </c>
      <c r="F2107" s="23" t="s">
        <v>9487</v>
      </c>
      <c r="G2107" s="23" t="n">
        <v>61</v>
      </c>
      <c r="H2107" s="23" t="n">
        <v>10000</v>
      </c>
      <c r="I2107" s="41" t="s">
        <v>180</v>
      </c>
      <c r="K2107" s="23" t="n">
        <v>0</v>
      </c>
      <c r="L2107" s="23" t="n">
        <v>41932</v>
      </c>
      <c r="M2107" s="23" t="n">
        <v>60000</v>
      </c>
      <c r="N2107" s="23" t="n">
        <v>0</v>
      </c>
      <c r="O2107" s="23" t="n">
        <f aca="false">K2107+L2107</f>
        <v>41932</v>
      </c>
      <c r="P2107" s="23" t="n">
        <f aca="false">K2107+L2107+M2107+N2107</f>
        <v>101932</v>
      </c>
      <c r="Q2107" s="23" t="n">
        <v>46215</v>
      </c>
      <c r="R2107" s="23" t="n">
        <v>36160</v>
      </c>
      <c r="S2107" s="23" t="n">
        <v>56123</v>
      </c>
      <c r="T2107" s="23" t="n">
        <v>26462</v>
      </c>
      <c r="U2107" s="23" t="n">
        <f aca="false">IF(I2107="delivery",O2107-SUM(Q2107+R2107),IF(I2107="PO",P2107-SUM(Q2107:R2107)))</f>
        <v>-40443</v>
      </c>
      <c r="V2107" s="43" t="n">
        <v>0.0063</v>
      </c>
      <c r="W2107" s="43" t="n">
        <v>0.00585</v>
      </c>
      <c r="X2107" s="43" t="n">
        <f aca="false">W2107-V2107</f>
        <v>-0.000449999999999999</v>
      </c>
      <c r="Y2107" s="43"/>
      <c r="Z2107" s="43"/>
      <c r="AA2107" s="43" t="n">
        <v>0.0063</v>
      </c>
      <c r="AB2107" s="43"/>
      <c r="AC2107" s="43" t="s">
        <v>10482</v>
      </c>
      <c r="AD2107" s="43"/>
      <c r="AE2107" s="43"/>
      <c r="AF2107" s="43"/>
      <c r="AG2107" s="43" t="n">
        <v>0.00585</v>
      </c>
      <c r="AH2107" s="43"/>
      <c r="AI2107" s="63"/>
      <c r="AJ2107" s="63"/>
      <c r="AK2107" s="43"/>
      <c r="AL2107" s="43"/>
      <c r="AM2107" s="43" t="s">
        <v>10492</v>
      </c>
      <c r="AN2107" s="43"/>
      <c r="AO2107" s="43" t="s">
        <v>1471</v>
      </c>
      <c r="AP2107" s="23" t="s">
        <v>3124</v>
      </c>
      <c r="AT2107" s="23" t="s">
        <v>11356</v>
      </c>
      <c r="AV2107" s="23" t="n">
        <v>0.00585</v>
      </c>
      <c r="AW2107" s="23" t="s">
        <v>10494</v>
      </c>
      <c r="AX2107" s="23" t="s">
        <v>13822</v>
      </c>
      <c r="AY2107" s="23" t="n">
        <v>10000</v>
      </c>
      <c r="AZ2107" s="23" t="n">
        <v>2</v>
      </c>
      <c r="BA2107" s="23" t="s">
        <v>177</v>
      </c>
      <c r="BB2107" s="23" t="s">
        <v>10496</v>
      </c>
      <c r="BF2107" s="23" t="s">
        <v>10498</v>
      </c>
      <c r="BG2107" s="1" t="s">
        <v>183</v>
      </c>
    </row>
    <row r="2108" s="23" customFormat="true" ht="12.75" hidden="false" customHeight="false" outlineLevel="0" collapsed="false">
      <c r="A2108" s="23" t="s">
        <v>9488</v>
      </c>
      <c r="B2108" s="23" t="s">
        <v>9489</v>
      </c>
      <c r="C2108" s="40" t="s">
        <v>177</v>
      </c>
      <c r="D2108" s="23" t="s">
        <v>1471</v>
      </c>
      <c r="E2108" s="23" t="s">
        <v>9490</v>
      </c>
      <c r="F2108" s="23" t="s">
        <v>9491</v>
      </c>
      <c r="G2108" s="23" t="n">
        <v>95</v>
      </c>
      <c r="H2108" s="23" t="n">
        <v>30000</v>
      </c>
      <c r="I2108" s="41" t="s">
        <v>180</v>
      </c>
      <c r="K2108" s="23" t="n">
        <v>0</v>
      </c>
      <c r="L2108" s="23" t="n">
        <v>2964</v>
      </c>
      <c r="M2108" s="23" t="n">
        <v>30000</v>
      </c>
      <c r="N2108" s="23" t="n">
        <v>0</v>
      </c>
      <c r="O2108" s="23" t="n">
        <f aca="false">K2108+L2108</f>
        <v>2964</v>
      </c>
      <c r="P2108" s="23" t="n">
        <f aca="false">K2108+L2108+M2108+N2108</f>
        <v>32964</v>
      </c>
      <c r="Q2108" s="23" t="n">
        <v>2296</v>
      </c>
      <c r="R2108" s="23" t="n">
        <v>6244</v>
      </c>
      <c r="S2108" s="23" t="n">
        <v>5574</v>
      </c>
      <c r="T2108" s="23" t="n">
        <v>3843</v>
      </c>
      <c r="U2108" s="23" t="n">
        <f aca="false">IF(I2108="delivery",O2108-SUM(Q2108+R2108),IF(I2108="PO",P2108-SUM(Q2108:R2108)))</f>
        <v>-5576</v>
      </c>
      <c r="V2108" s="43" t="n">
        <v>0.00053</v>
      </c>
      <c r="W2108" s="43" t="n">
        <v>0.00036</v>
      </c>
      <c r="X2108" s="43" t="n">
        <f aca="false">W2108-V2108</f>
        <v>-0.00017</v>
      </c>
      <c r="Y2108" s="43"/>
      <c r="Z2108" s="43"/>
      <c r="AA2108" s="43"/>
      <c r="AB2108" s="43"/>
      <c r="AC2108" s="43" t="s">
        <v>10482</v>
      </c>
      <c r="AD2108" s="43" t="s">
        <v>13823</v>
      </c>
      <c r="AE2108" s="43" t="s">
        <v>13824</v>
      </c>
      <c r="AF2108" s="43"/>
      <c r="AG2108" s="43" t="n">
        <v>0.00036</v>
      </c>
      <c r="AH2108" s="43"/>
      <c r="AI2108" s="63"/>
      <c r="AJ2108" s="63"/>
      <c r="AK2108" s="43"/>
      <c r="AL2108" s="43"/>
      <c r="AM2108" s="43" t="s">
        <v>10492</v>
      </c>
      <c r="AN2108" s="43"/>
      <c r="AO2108" s="43" t="s">
        <v>1471</v>
      </c>
      <c r="AP2108" s="23" t="s">
        <v>3124</v>
      </c>
      <c r="AT2108" s="23" t="s">
        <v>11356</v>
      </c>
      <c r="AV2108" s="23" t="n">
        <v>0.00036</v>
      </c>
      <c r="AW2108" s="23" t="s">
        <v>10494</v>
      </c>
      <c r="AX2108" s="23" t="s">
        <v>13825</v>
      </c>
      <c r="AY2108" s="23" t="n">
        <v>10000</v>
      </c>
      <c r="AZ2108" s="23" t="n">
        <v>2</v>
      </c>
      <c r="BA2108" s="23" t="s">
        <v>177</v>
      </c>
      <c r="BB2108" s="23" t="s">
        <v>10496</v>
      </c>
      <c r="BF2108" s="23" t="s">
        <v>10498</v>
      </c>
      <c r="BG2108" s="1" t="s">
        <v>183</v>
      </c>
    </row>
    <row r="2109" s="23" customFormat="true" ht="12.75" hidden="false" customHeight="false" outlineLevel="0" collapsed="false">
      <c r="A2109" s="23" t="s">
        <v>9492</v>
      </c>
      <c r="B2109" s="23" t="s">
        <v>9493</v>
      </c>
      <c r="C2109" s="40" t="s">
        <v>177</v>
      </c>
      <c r="D2109" s="23" t="s">
        <v>1471</v>
      </c>
      <c r="E2109" s="23" t="s">
        <v>9494</v>
      </c>
      <c r="F2109" s="23" t="s">
        <v>9495</v>
      </c>
      <c r="G2109" s="23" t="n">
        <v>81</v>
      </c>
      <c r="H2109" s="23" t="n">
        <v>10000</v>
      </c>
      <c r="I2109" s="41" t="s">
        <v>188</v>
      </c>
      <c r="K2109" s="23" t="n">
        <v>0</v>
      </c>
      <c r="L2109" s="23" t="n">
        <v>147524</v>
      </c>
      <c r="M2109" s="23" t="n">
        <v>0</v>
      </c>
      <c r="N2109" s="23" t="n">
        <v>0</v>
      </c>
      <c r="O2109" s="23" t="n">
        <f aca="false">K2109+L2109</f>
        <v>147524</v>
      </c>
      <c r="P2109" s="23" t="n">
        <f aca="false">K2109+L2109+M2109+N2109</f>
        <v>147524</v>
      </c>
      <c r="Q2109" s="23" t="n">
        <v>256</v>
      </c>
      <c r="R2109" s="23" t="n">
        <v>108</v>
      </c>
      <c r="S2109" s="23" t="n">
        <v>108</v>
      </c>
      <c r="T2109" s="23" t="n">
        <v>92</v>
      </c>
      <c r="U2109" s="23" t="n">
        <f aca="false">IF(I2109="delivery",O2109-SUM(Q2109+R2109),IF(I2109="PO",P2109-SUM(Q2109:R2109)))</f>
        <v>147160</v>
      </c>
      <c r="V2109" s="43" t="n">
        <v>0.00061</v>
      </c>
      <c r="W2109" s="43" t="n">
        <v>0.00061</v>
      </c>
      <c r="X2109" s="43" t="n">
        <f aca="false">W2109-V2109</f>
        <v>0</v>
      </c>
      <c r="Y2109" s="43"/>
      <c r="Z2109" s="43"/>
      <c r="AA2109" s="43" t="n">
        <v>0.00077</v>
      </c>
      <c r="AB2109" s="43"/>
      <c r="AC2109" s="43" t="s">
        <v>10482</v>
      </c>
      <c r="AD2109" s="43"/>
      <c r="AE2109" s="43"/>
      <c r="AF2109" s="43"/>
      <c r="AG2109" s="43" t="n">
        <v>0.00061</v>
      </c>
      <c r="AH2109" s="43" t="s">
        <v>11590</v>
      </c>
      <c r="AI2109" s="63" t="n">
        <v>20000</v>
      </c>
      <c r="AJ2109" s="63" t="n">
        <v>16</v>
      </c>
      <c r="AK2109" s="43" t="s">
        <v>13826</v>
      </c>
      <c r="AL2109" s="43"/>
      <c r="AM2109" s="71" t="s">
        <v>11607</v>
      </c>
      <c r="AN2109" s="43"/>
      <c r="AO2109" s="43" t="s">
        <v>1471</v>
      </c>
      <c r="AP2109" s="23" t="s">
        <v>3124</v>
      </c>
      <c r="AT2109" s="23" t="s">
        <v>10942</v>
      </c>
      <c r="AV2109" s="23" t="n">
        <v>0.00099</v>
      </c>
      <c r="AW2109" s="23" t="s">
        <v>11106</v>
      </c>
      <c r="AX2109" s="23" t="s">
        <v>13826</v>
      </c>
      <c r="AY2109" s="23" t="n">
        <v>1000</v>
      </c>
      <c r="AZ2109" s="23" t="n">
        <v>17</v>
      </c>
      <c r="BA2109" s="23" t="s">
        <v>1465</v>
      </c>
      <c r="BB2109" s="23" t="s">
        <v>11106</v>
      </c>
      <c r="BF2109" s="23" t="s">
        <v>10498</v>
      </c>
      <c r="BG2109" s="1" t="s">
        <v>183</v>
      </c>
    </row>
    <row r="2110" s="23" customFormat="true" ht="12.75" hidden="false" customHeight="false" outlineLevel="0" collapsed="false">
      <c r="A2110" s="23" t="s">
        <v>9496</v>
      </c>
      <c r="B2110" s="23" t="s">
        <v>9497</v>
      </c>
      <c r="C2110" s="40" t="s">
        <v>177</v>
      </c>
      <c r="D2110" s="23" t="s">
        <v>1471</v>
      </c>
      <c r="E2110" s="23" t="s">
        <v>9498</v>
      </c>
      <c r="F2110" s="23" t="s">
        <v>9499</v>
      </c>
      <c r="G2110" s="23" t="n">
        <v>116</v>
      </c>
      <c r="H2110" s="23" t="n">
        <v>10000</v>
      </c>
      <c r="I2110" s="41" t="s">
        <v>188</v>
      </c>
      <c r="K2110" s="23" t="n">
        <v>0</v>
      </c>
      <c r="L2110" s="23" t="n">
        <v>121402</v>
      </c>
      <c r="M2110" s="23" t="n">
        <v>0</v>
      </c>
      <c r="N2110" s="23" t="n">
        <v>0</v>
      </c>
      <c r="O2110" s="23" t="n">
        <f aca="false">K2110+L2110</f>
        <v>121402</v>
      </c>
      <c r="P2110" s="23" t="n">
        <f aca="false">K2110+L2110+M2110+N2110</f>
        <v>121402</v>
      </c>
      <c r="Q2110" s="23" t="n">
        <v>782</v>
      </c>
      <c r="R2110" s="23" t="n">
        <v>267</v>
      </c>
      <c r="S2110" s="23" t="n">
        <v>353</v>
      </c>
      <c r="T2110" s="23" t="n">
        <v>449</v>
      </c>
      <c r="U2110" s="23" t="n">
        <f aca="false">IF(I2110="delivery",O2110-SUM(Q2110+R2110),IF(I2110="PO",P2110-SUM(Q2110:R2110)))</f>
        <v>120353</v>
      </c>
      <c r="V2110" s="43" t="n">
        <v>0.0009</v>
      </c>
      <c r="W2110" s="43" t="n">
        <v>0.0009</v>
      </c>
      <c r="X2110" s="43" t="n">
        <f aca="false">W2110-V2110</f>
        <v>0</v>
      </c>
      <c r="Y2110" s="43"/>
      <c r="Z2110" s="43"/>
      <c r="AA2110" s="43"/>
      <c r="AB2110" s="43"/>
      <c r="AC2110" s="43" t="s">
        <v>10482</v>
      </c>
      <c r="AD2110" s="43"/>
      <c r="AE2110" s="43"/>
      <c r="AF2110" s="43"/>
      <c r="AG2110" s="43" t="n">
        <v>0.00043</v>
      </c>
      <c r="AH2110" s="43"/>
      <c r="AI2110" s="63"/>
      <c r="AJ2110" s="63"/>
      <c r="AK2110" s="43"/>
      <c r="AL2110" s="43"/>
      <c r="AM2110" s="43" t="s">
        <v>10492</v>
      </c>
      <c r="AN2110" s="43"/>
      <c r="AO2110" s="43" t="s">
        <v>1471</v>
      </c>
      <c r="AP2110" s="23" t="s">
        <v>3124</v>
      </c>
      <c r="AT2110" s="23" t="s">
        <v>11356</v>
      </c>
      <c r="AV2110" s="23" t="n">
        <v>0.00043</v>
      </c>
      <c r="AW2110" s="23" t="s">
        <v>10494</v>
      </c>
      <c r="AX2110" s="23" t="s">
        <v>13827</v>
      </c>
      <c r="AY2110" s="23" t="n">
        <v>10000</v>
      </c>
      <c r="AZ2110" s="23" t="n">
        <v>22</v>
      </c>
      <c r="BA2110" s="23" t="s">
        <v>1465</v>
      </c>
      <c r="BB2110" s="23" t="s">
        <v>10496</v>
      </c>
      <c r="BF2110" s="23" t="s">
        <v>10498</v>
      </c>
      <c r="BG2110" s="1" t="s">
        <v>183</v>
      </c>
    </row>
    <row r="2111" s="23" customFormat="true" ht="12.75" hidden="false" customHeight="false" outlineLevel="0" collapsed="false">
      <c r="A2111" s="23" t="s">
        <v>9500</v>
      </c>
      <c r="B2111" s="23" t="s">
        <v>9501</v>
      </c>
      <c r="C2111" s="40" t="s">
        <v>177</v>
      </c>
      <c r="D2111" s="23" t="s">
        <v>1471</v>
      </c>
      <c r="E2111" s="23" t="s">
        <v>9502</v>
      </c>
      <c r="F2111" s="23" t="s">
        <v>9503</v>
      </c>
      <c r="G2111" s="23" t="n">
        <v>123</v>
      </c>
      <c r="H2111" s="23" t="n">
        <v>10000</v>
      </c>
      <c r="I2111" s="41" t="s">
        <v>188</v>
      </c>
      <c r="K2111" s="23" t="n">
        <v>0</v>
      </c>
      <c r="L2111" s="23" t="n">
        <v>19790</v>
      </c>
      <c r="M2111" s="23" t="n">
        <v>0</v>
      </c>
      <c r="N2111" s="23" t="n">
        <v>0</v>
      </c>
      <c r="O2111" s="23" t="n">
        <f aca="false">K2111+L2111</f>
        <v>19790</v>
      </c>
      <c r="P2111" s="23" t="n">
        <f aca="false">K2111+L2111+M2111+N2111</f>
        <v>19790</v>
      </c>
      <c r="Q2111" s="23" t="n">
        <v>466</v>
      </c>
      <c r="R2111" s="23" t="n">
        <v>220</v>
      </c>
      <c r="S2111" s="23" t="n">
        <v>191</v>
      </c>
      <c r="T2111" s="23" t="n">
        <v>250</v>
      </c>
      <c r="U2111" s="23" t="n">
        <f aca="false">IF(I2111="delivery",O2111-SUM(Q2111+R2111),IF(I2111="PO",P2111-SUM(Q2111:R2111)))</f>
        <v>19104</v>
      </c>
      <c r="V2111" s="43" t="n">
        <v>0.00053</v>
      </c>
      <c r="W2111" s="43" t="n">
        <v>0.00053</v>
      </c>
      <c r="X2111" s="43" t="n">
        <f aca="false">W2111-V2111</f>
        <v>0</v>
      </c>
      <c r="Y2111" s="43"/>
      <c r="Z2111" s="43"/>
      <c r="AA2111" s="43"/>
      <c r="AB2111" s="43"/>
      <c r="AC2111" s="43" t="s">
        <v>10482</v>
      </c>
      <c r="AD2111" s="43"/>
      <c r="AE2111" s="43"/>
      <c r="AF2111" s="43"/>
      <c r="AG2111" s="43" t="n">
        <v>0.00053</v>
      </c>
      <c r="AH2111" s="43"/>
      <c r="AI2111" s="63"/>
      <c r="AJ2111" s="63"/>
      <c r="AK2111" s="43"/>
      <c r="AL2111" s="43"/>
      <c r="AM2111" s="43" t="s">
        <v>11367</v>
      </c>
      <c r="AN2111" s="43"/>
      <c r="AO2111" s="43" t="s">
        <v>1471</v>
      </c>
      <c r="AP2111" s="23" t="s">
        <v>3124</v>
      </c>
      <c r="AT2111" s="23" t="s">
        <v>11356</v>
      </c>
      <c r="AV2111" s="23" t="n">
        <v>0.00053</v>
      </c>
      <c r="AW2111" s="23" t="s">
        <v>10494</v>
      </c>
      <c r="AX2111" s="23" t="s">
        <v>13828</v>
      </c>
      <c r="AY2111" s="23" t="n">
        <v>20000</v>
      </c>
      <c r="AZ2111" s="23" t="n">
        <v>29</v>
      </c>
      <c r="BA2111" s="23" t="s">
        <v>1465</v>
      </c>
      <c r="BB2111" s="23" t="s">
        <v>10496</v>
      </c>
      <c r="BF2111" s="23" t="s">
        <v>10498</v>
      </c>
      <c r="BG2111" s="1" t="s">
        <v>183</v>
      </c>
    </row>
    <row r="2112" s="23" customFormat="true" ht="12.75" hidden="false" customHeight="false" outlineLevel="0" collapsed="false">
      <c r="A2112" s="23" t="s">
        <v>9504</v>
      </c>
      <c r="B2112" s="23" t="s">
        <v>9505</v>
      </c>
      <c r="C2112" s="40" t="s">
        <v>177</v>
      </c>
      <c r="D2112" s="23" t="s">
        <v>1471</v>
      </c>
      <c r="E2112" s="23" t="s">
        <v>9506</v>
      </c>
      <c r="F2112" s="23" t="s">
        <v>9507</v>
      </c>
      <c r="G2112" s="23" t="n">
        <v>81</v>
      </c>
      <c r="H2112" s="23" t="n">
        <v>10000</v>
      </c>
      <c r="I2112" s="41" t="s">
        <v>180</v>
      </c>
      <c r="K2112" s="23" t="n">
        <v>0</v>
      </c>
      <c r="L2112" s="23" t="n">
        <v>53229</v>
      </c>
      <c r="M2112" s="23" t="n">
        <v>0</v>
      </c>
      <c r="N2112" s="23" t="n">
        <v>80000</v>
      </c>
      <c r="O2112" s="23" t="n">
        <f aca="false">K2112+L2112</f>
        <v>53229</v>
      </c>
      <c r="P2112" s="23" t="n">
        <f aca="false">K2112+L2112+M2112+N2112</f>
        <v>133229</v>
      </c>
      <c r="Q2112" s="23" t="n">
        <v>25073</v>
      </c>
      <c r="R2112" s="23" t="n">
        <v>21654</v>
      </c>
      <c r="S2112" s="23" t="n">
        <v>22380</v>
      </c>
      <c r="T2112" s="23" t="n">
        <v>11789</v>
      </c>
      <c r="U2112" s="23" t="n">
        <f aca="false">IF(I2112="delivery",O2112-SUM(Q2112+R2112),IF(I2112="PO",P2112-SUM(Q2112:R2112)))</f>
        <v>6502</v>
      </c>
      <c r="V2112" s="43" t="n">
        <v>0.00036</v>
      </c>
      <c r="W2112" s="43" t="n">
        <v>0.00036</v>
      </c>
      <c r="X2112" s="43" t="n">
        <f aca="false">W2112-V2112</f>
        <v>0</v>
      </c>
      <c r="Y2112" s="43"/>
      <c r="Z2112" s="43"/>
      <c r="AA2112" s="43" t="n">
        <v>0.00036</v>
      </c>
      <c r="AB2112" s="43"/>
      <c r="AC2112" s="43" t="s">
        <v>10482</v>
      </c>
      <c r="AD2112" s="43"/>
      <c r="AE2112" s="43"/>
      <c r="AF2112" s="43"/>
      <c r="AG2112" s="43" t="n">
        <v>0.00036</v>
      </c>
      <c r="AH2112" s="43"/>
      <c r="AI2112" s="63"/>
      <c r="AJ2112" s="63"/>
      <c r="AK2112" s="43"/>
      <c r="AL2112" s="43"/>
      <c r="AM2112" s="43" t="s">
        <v>11367</v>
      </c>
      <c r="AN2112" s="43"/>
      <c r="AO2112" s="43" t="s">
        <v>1471</v>
      </c>
      <c r="AP2112" s="23" t="s">
        <v>3124</v>
      </c>
      <c r="AT2112" s="23" t="s">
        <v>11356</v>
      </c>
      <c r="AV2112" s="23" t="n">
        <v>0.00036</v>
      </c>
      <c r="AW2112" s="23" t="s">
        <v>10494</v>
      </c>
      <c r="AX2112" s="23" t="s">
        <v>13829</v>
      </c>
      <c r="AY2112" s="23" t="n">
        <v>10000</v>
      </c>
      <c r="AZ2112" s="23" t="n">
        <v>4</v>
      </c>
      <c r="BA2112" s="23" t="s">
        <v>177</v>
      </c>
      <c r="BB2112" s="23" t="s">
        <v>10496</v>
      </c>
      <c r="BF2112" s="23" t="s">
        <v>10498</v>
      </c>
      <c r="BG2112" s="1" t="s">
        <v>183</v>
      </c>
    </row>
    <row r="2113" s="23" customFormat="true" ht="12.75" hidden="false" customHeight="false" outlineLevel="0" collapsed="false">
      <c r="A2113" s="23" t="s">
        <v>9508</v>
      </c>
      <c r="B2113" s="23" t="s">
        <v>9509</v>
      </c>
      <c r="C2113" s="40" t="s">
        <v>177</v>
      </c>
      <c r="D2113" s="23" t="s">
        <v>1471</v>
      </c>
      <c r="E2113" s="23" t="s">
        <v>9510</v>
      </c>
      <c r="F2113" s="23" t="s">
        <v>9511</v>
      </c>
      <c r="G2113" s="23" t="n">
        <v>116</v>
      </c>
      <c r="H2113" s="23" t="n">
        <v>10000</v>
      </c>
      <c r="I2113" s="41" t="s">
        <v>180</v>
      </c>
      <c r="K2113" s="23" t="n">
        <v>0</v>
      </c>
      <c r="L2113" s="23" t="n">
        <v>28552</v>
      </c>
      <c r="M2113" s="23" t="n">
        <v>30000</v>
      </c>
      <c r="N2113" s="23" t="n">
        <v>40000</v>
      </c>
      <c r="O2113" s="23" t="n">
        <f aca="false">K2113+L2113</f>
        <v>28552</v>
      </c>
      <c r="P2113" s="23" t="n">
        <f aca="false">K2113+L2113+M2113+N2113</f>
        <v>98552</v>
      </c>
      <c r="Q2113" s="23" t="n">
        <v>7940</v>
      </c>
      <c r="R2113" s="23" t="n">
        <v>23072</v>
      </c>
      <c r="S2113" s="23" t="n">
        <v>23047</v>
      </c>
      <c r="T2113" s="23" t="n">
        <v>15957</v>
      </c>
      <c r="U2113" s="23" t="n">
        <f aca="false">IF(I2113="delivery",O2113-SUM(Q2113+R2113),IF(I2113="PO",P2113-SUM(Q2113:R2113)))</f>
        <v>-2460</v>
      </c>
      <c r="V2113" s="43" t="n">
        <v>0.00055</v>
      </c>
      <c r="W2113" s="43" t="n">
        <v>0.00036</v>
      </c>
      <c r="X2113" s="43" t="n">
        <f aca="false">W2113-V2113</f>
        <v>-0.00019</v>
      </c>
      <c r="Y2113" s="43"/>
      <c r="Z2113" s="43"/>
      <c r="AA2113" s="43"/>
      <c r="AB2113" s="43"/>
      <c r="AC2113" s="43" t="s">
        <v>10482</v>
      </c>
      <c r="AD2113" s="43"/>
      <c r="AE2113" s="43"/>
      <c r="AF2113" s="43"/>
      <c r="AG2113" s="43" t="n">
        <v>0.00036</v>
      </c>
      <c r="AH2113" s="43"/>
      <c r="AI2113" s="63"/>
      <c r="AJ2113" s="63"/>
      <c r="AK2113" s="43"/>
      <c r="AL2113" s="43"/>
      <c r="AM2113" s="43" t="s">
        <v>10492</v>
      </c>
      <c r="AN2113" s="43"/>
      <c r="AO2113" s="43" t="s">
        <v>1471</v>
      </c>
      <c r="AP2113" s="23" t="s">
        <v>3124</v>
      </c>
      <c r="AT2113" s="23" t="s">
        <v>10493</v>
      </c>
      <c r="AV2113" s="23" t="n">
        <v>0.00036</v>
      </c>
      <c r="AW2113" s="23" t="s">
        <v>10494</v>
      </c>
      <c r="AX2113" s="23" t="s">
        <v>13830</v>
      </c>
      <c r="AY2113" s="23" t="n">
        <v>10000</v>
      </c>
      <c r="AZ2113" s="23" t="n">
        <v>22</v>
      </c>
      <c r="BA2113" s="23" t="s">
        <v>177</v>
      </c>
      <c r="BB2113" s="23" t="s">
        <v>10496</v>
      </c>
      <c r="BF2113" s="23" t="s">
        <v>10498</v>
      </c>
      <c r="BG2113" s="1" t="s">
        <v>183</v>
      </c>
    </row>
    <row r="2114" s="23" customFormat="true" ht="12.75" hidden="false" customHeight="false" outlineLevel="0" collapsed="false">
      <c r="A2114" s="23" t="s">
        <v>9512</v>
      </c>
      <c r="B2114" s="23" t="s">
        <v>9513</v>
      </c>
      <c r="C2114" s="40" t="s">
        <v>177</v>
      </c>
      <c r="D2114" s="23" t="s">
        <v>1471</v>
      </c>
      <c r="E2114" s="23" t="s">
        <v>9514</v>
      </c>
      <c r="F2114" s="23" t="s">
        <v>9515</v>
      </c>
      <c r="G2114" s="23" t="n">
        <v>116</v>
      </c>
      <c r="H2114" s="23" t="n">
        <v>10000</v>
      </c>
      <c r="I2114" s="41" t="s">
        <v>180</v>
      </c>
      <c r="K2114" s="23" t="n">
        <v>0</v>
      </c>
      <c r="L2114" s="23" t="n">
        <v>7214</v>
      </c>
      <c r="M2114" s="23" t="n">
        <v>30000</v>
      </c>
      <c r="N2114" s="23" t="n">
        <v>0</v>
      </c>
      <c r="O2114" s="23" t="n">
        <f aca="false">K2114+L2114</f>
        <v>7214</v>
      </c>
      <c r="P2114" s="23" t="n">
        <f aca="false">K2114+L2114+M2114+N2114</f>
        <v>37214</v>
      </c>
      <c r="Q2114" s="23" t="n">
        <v>12436</v>
      </c>
      <c r="R2114" s="23" t="n">
        <v>11710</v>
      </c>
      <c r="S2114" s="23" t="n">
        <v>12507</v>
      </c>
      <c r="T2114" s="23" t="n">
        <v>5074</v>
      </c>
      <c r="U2114" s="23" t="n">
        <f aca="false">IF(I2114="delivery",O2114-SUM(Q2114+R2114),IF(I2114="PO",P2114-SUM(Q2114:R2114)))</f>
        <v>-16932</v>
      </c>
      <c r="V2114" s="43" t="n">
        <v>0.00055</v>
      </c>
      <c r="W2114" s="43" t="n">
        <v>0.00036</v>
      </c>
      <c r="X2114" s="43" t="n">
        <f aca="false">W2114-V2114</f>
        <v>-0.00019</v>
      </c>
      <c r="Y2114" s="43"/>
      <c r="Z2114" s="43"/>
      <c r="AA2114" s="43"/>
      <c r="AB2114" s="43"/>
      <c r="AC2114" s="43" t="s">
        <v>10482</v>
      </c>
      <c r="AD2114" s="43"/>
      <c r="AE2114" s="43"/>
      <c r="AF2114" s="43"/>
      <c r="AG2114" s="43" t="n">
        <v>0.00028</v>
      </c>
      <c r="AH2114" s="43"/>
      <c r="AI2114" s="63"/>
      <c r="AJ2114" s="63"/>
      <c r="AK2114" s="43"/>
      <c r="AL2114" s="43"/>
      <c r="AM2114" s="43" t="s">
        <v>10492</v>
      </c>
      <c r="AN2114" s="43"/>
      <c r="AO2114" s="43" t="s">
        <v>1471</v>
      </c>
      <c r="AP2114" s="23" t="s">
        <v>3124</v>
      </c>
      <c r="AT2114" s="23" t="s">
        <v>10493</v>
      </c>
      <c r="AV2114" s="23" t="n">
        <v>0.00028</v>
      </c>
      <c r="AW2114" s="23" t="s">
        <v>10494</v>
      </c>
      <c r="AX2114" s="23" t="s">
        <v>13831</v>
      </c>
      <c r="AY2114" s="23" t="n">
        <v>10000</v>
      </c>
      <c r="AZ2114" s="23" t="n">
        <v>22</v>
      </c>
      <c r="BA2114" s="23" t="s">
        <v>1465</v>
      </c>
      <c r="BB2114" s="23" t="s">
        <v>10496</v>
      </c>
      <c r="BF2114" s="23" t="s">
        <v>10498</v>
      </c>
      <c r="BG2114" s="1" t="s">
        <v>183</v>
      </c>
    </row>
    <row r="2115" s="23" customFormat="true" ht="12.75" hidden="false" customHeight="false" outlineLevel="0" collapsed="false">
      <c r="A2115" s="23" t="s">
        <v>9516</v>
      </c>
      <c r="B2115" s="23" t="s">
        <v>9517</v>
      </c>
      <c r="C2115" s="40" t="s">
        <v>177</v>
      </c>
      <c r="D2115" s="23" t="s">
        <v>1471</v>
      </c>
      <c r="E2115" s="23" t="s">
        <v>9518</v>
      </c>
      <c r="F2115" s="23" t="s">
        <v>9519</v>
      </c>
      <c r="G2115" s="23" t="n">
        <v>116</v>
      </c>
      <c r="H2115" s="23" t="n">
        <v>5000</v>
      </c>
      <c r="I2115" s="41" t="s">
        <v>180</v>
      </c>
      <c r="K2115" s="23" t="n">
        <v>0</v>
      </c>
      <c r="L2115" s="23" t="n">
        <v>14559</v>
      </c>
      <c r="M2115" s="23" t="n">
        <v>0</v>
      </c>
      <c r="N2115" s="23" t="n">
        <v>0</v>
      </c>
      <c r="O2115" s="23" t="n">
        <f aca="false">K2115+L2115</f>
        <v>14559</v>
      </c>
      <c r="P2115" s="23" t="n">
        <f aca="false">K2115+L2115+M2115+N2115</f>
        <v>14559</v>
      </c>
      <c r="Q2115" s="23" t="n">
        <v>1670</v>
      </c>
      <c r="R2115" s="23" t="n">
        <v>1070</v>
      </c>
      <c r="S2115" s="23" t="n">
        <v>833</v>
      </c>
      <c r="T2115" s="23" t="n">
        <v>494</v>
      </c>
      <c r="U2115" s="23" t="n">
        <f aca="false">IF(I2115="delivery",O2115-SUM(Q2115+R2115),IF(I2115="PO",P2115-SUM(Q2115:R2115)))</f>
        <v>11819</v>
      </c>
      <c r="V2115" s="43" t="n">
        <v>0.00125</v>
      </c>
      <c r="W2115" s="43" t="n">
        <v>0.00125</v>
      </c>
      <c r="X2115" s="43" t="n">
        <f aca="false">W2115-V2115</f>
        <v>0</v>
      </c>
      <c r="Y2115" s="43"/>
      <c r="Z2115" s="43"/>
      <c r="AA2115" s="43"/>
      <c r="AB2115" s="43"/>
      <c r="AC2115" s="43" t="s">
        <v>10482</v>
      </c>
      <c r="AD2115" s="43"/>
      <c r="AE2115" s="43"/>
      <c r="AF2115" s="43"/>
      <c r="AG2115" s="43" t="n">
        <v>0.00069</v>
      </c>
      <c r="AH2115" s="43"/>
      <c r="AI2115" s="63"/>
      <c r="AJ2115" s="63"/>
      <c r="AK2115" s="43"/>
      <c r="AL2115" s="43"/>
      <c r="AM2115" s="43" t="s">
        <v>10492</v>
      </c>
      <c r="AN2115" s="43"/>
      <c r="AO2115" s="43" t="s">
        <v>1471</v>
      </c>
      <c r="AP2115" s="23" t="s">
        <v>3124</v>
      </c>
      <c r="AT2115" s="23" t="s">
        <v>11356</v>
      </c>
      <c r="AV2115" s="23" t="n">
        <v>0.00069</v>
      </c>
      <c r="AW2115" s="23" t="s">
        <v>10494</v>
      </c>
      <c r="AX2115" s="23" t="s">
        <v>13832</v>
      </c>
      <c r="AY2115" s="23" t="n">
        <v>5000</v>
      </c>
      <c r="AZ2115" s="23" t="n">
        <v>22</v>
      </c>
      <c r="BA2115" s="23" t="s">
        <v>177</v>
      </c>
      <c r="BB2115" s="23" t="s">
        <v>10496</v>
      </c>
      <c r="BF2115" s="23" t="s">
        <v>10498</v>
      </c>
      <c r="BG2115" s="1" t="s">
        <v>183</v>
      </c>
    </row>
    <row r="2116" s="23" customFormat="true" ht="12.75" hidden="false" customHeight="false" outlineLevel="0" collapsed="false">
      <c r="A2116" s="23" t="s">
        <v>9520</v>
      </c>
      <c r="B2116" s="23" t="s">
        <v>9521</v>
      </c>
      <c r="C2116" s="40" t="s">
        <v>177</v>
      </c>
      <c r="D2116" s="23" t="s">
        <v>1471</v>
      </c>
      <c r="E2116" s="23" t="s">
        <v>9522</v>
      </c>
      <c r="F2116" s="23" t="s">
        <v>9523</v>
      </c>
      <c r="G2116" s="23" t="n">
        <v>123</v>
      </c>
      <c r="H2116" s="23" t="n">
        <v>10000</v>
      </c>
      <c r="I2116" s="41" t="s">
        <v>180</v>
      </c>
      <c r="K2116" s="23" t="n">
        <v>0</v>
      </c>
      <c r="L2116" s="23" t="n">
        <v>38386</v>
      </c>
      <c r="M2116" s="23" t="n">
        <v>30000</v>
      </c>
      <c r="N2116" s="23" t="n">
        <v>0</v>
      </c>
      <c r="O2116" s="23" t="n">
        <f aca="false">K2116+L2116</f>
        <v>38386</v>
      </c>
      <c r="P2116" s="23" t="n">
        <f aca="false">K2116+L2116+M2116+N2116</f>
        <v>68386</v>
      </c>
      <c r="Q2116" s="23" t="n">
        <v>3000</v>
      </c>
      <c r="R2116" s="23" t="n">
        <v>25782</v>
      </c>
      <c r="S2116" s="23" t="n">
        <v>25474</v>
      </c>
      <c r="T2116" s="23" t="n">
        <v>19051</v>
      </c>
      <c r="U2116" s="23" t="n">
        <f aca="false">IF(I2116="delivery",O2116-SUM(Q2116+R2116),IF(I2116="PO",P2116-SUM(Q2116:R2116)))</f>
        <v>9604</v>
      </c>
      <c r="V2116" s="43" t="n">
        <v>0.00053</v>
      </c>
      <c r="W2116" s="43" t="n">
        <v>0.00053</v>
      </c>
      <c r="X2116" s="43" t="n">
        <f aca="false">W2116-V2116</f>
        <v>0</v>
      </c>
      <c r="Y2116" s="43"/>
      <c r="Z2116" s="43"/>
      <c r="AA2116" s="43"/>
      <c r="AB2116" s="43"/>
      <c r="AC2116" s="43" t="s">
        <v>10482</v>
      </c>
      <c r="AD2116" s="43"/>
      <c r="AE2116" s="43"/>
      <c r="AF2116" s="43"/>
      <c r="AG2116" s="43" t="n">
        <v>0.00036</v>
      </c>
      <c r="AH2116" s="43"/>
      <c r="AI2116" s="63"/>
      <c r="AJ2116" s="63"/>
      <c r="AK2116" s="43"/>
      <c r="AL2116" s="43"/>
      <c r="AM2116" s="43" t="s">
        <v>10492</v>
      </c>
      <c r="AN2116" s="43"/>
      <c r="AO2116" s="43" t="s">
        <v>1471</v>
      </c>
      <c r="AP2116" s="23" t="s">
        <v>3124</v>
      </c>
      <c r="AT2116" s="23" t="s">
        <v>11356</v>
      </c>
      <c r="AV2116" s="23" t="n">
        <v>0.00036</v>
      </c>
      <c r="AW2116" s="23" t="s">
        <v>10494</v>
      </c>
      <c r="AX2116" s="23" t="s">
        <v>13833</v>
      </c>
      <c r="AY2116" s="23" t="n">
        <v>10000</v>
      </c>
      <c r="AZ2116" s="23" t="n">
        <v>2</v>
      </c>
      <c r="BA2116" s="23" t="s">
        <v>177</v>
      </c>
      <c r="BB2116" s="23" t="s">
        <v>10496</v>
      </c>
      <c r="BF2116" s="23" t="s">
        <v>10498</v>
      </c>
      <c r="BG2116" s="1" t="s">
        <v>183</v>
      </c>
    </row>
    <row r="2117" s="23" customFormat="true" ht="12.75" hidden="false" customHeight="false" outlineLevel="0" collapsed="false">
      <c r="A2117" s="23" t="s">
        <v>9524</v>
      </c>
      <c r="B2117" s="23" t="s">
        <v>9525</v>
      </c>
      <c r="C2117" s="40" t="s">
        <v>177</v>
      </c>
      <c r="D2117" s="23" t="s">
        <v>1471</v>
      </c>
      <c r="E2117" s="23" t="s">
        <v>9526</v>
      </c>
      <c r="F2117" s="23" t="s">
        <v>9527</v>
      </c>
      <c r="G2117" s="23" t="n">
        <v>116</v>
      </c>
      <c r="H2117" s="23" t="n">
        <v>10000</v>
      </c>
      <c r="I2117" s="41" t="s">
        <v>180</v>
      </c>
      <c r="K2117" s="23" t="n">
        <v>0</v>
      </c>
      <c r="L2117" s="23" t="n">
        <v>75640</v>
      </c>
      <c r="M2117" s="23" t="n">
        <v>40000</v>
      </c>
      <c r="N2117" s="23" t="n">
        <v>40000</v>
      </c>
      <c r="O2117" s="23" t="n">
        <f aca="false">K2117+L2117</f>
        <v>75640</v>
      </c>
      <c r="P2117" s="23" t="n">
        <f aca="false">K2117+L2117+M2117+N2117</f>
        <v>155640</v>
      </c>
      <c r="Q2117" s="23" t="n">
        <v>17500</v>
      </c>
      <c r="R2117" s="23" t="n">
        <v>32051</v>
      </c>
      <c r="S2117" s="23" t="n">
        <v>37275</v>
      </c>
      <c r="T2117" s="23" t="n">
        <v>26588</v>
      </c>
      <c r="U2117" s="23" t="n">
        <f aca="false">IF(I2117="delivery",O2117-SUM(Q2117+R2117),IF(I2117="PO",P2117-SUM(Q2117:R2117)))</f>
        <v>26089</v>
      </c>
      <c r="V2117" s="43" t="n">
        <v>0.00036</v>
      </c>
      <c r="W2117" s="43" t="n">
        <v>0.00036</v>
      </c>
      <c r="X2117" s="43" t="n">
        <f aca="false">W2117-V2117</f>
        <v>0</v>
      </c>
      <c r="Y2117" s="43"/>
      <c r="Z2117" s="43"/>
      <c r="AA2117" s="43"/>
      <c r="AB2117" s="43"/>
      <c r="AC2117" s="43" t="s">
        <v>10482</v>
      </c>
      <c r="AD2117" s="43"/>
      <c r="AE2117" s="43"/>
      <c r="AF2117" s="43"/>
      <c r="AG2117" s="43" t="n">
        <v>0.00028</v>
      </c>
      <c r="AH2117" s="43"/>
      <c r="AI2117" s="63"/>
      <c r="AJ2117" s="63"/>
      <c r="AK2117" s="43"/>
      <c r="AL2117" s="43"/>
      <c r="AM2117" s="43" t="s">
        <v>10492</v>
      </c>
      <c r="AN2117" s="43"/>
      <c r="AO2117" s="43" t="s">
        <v>1471</v>
      </c>
      <c r="AP2117" s="23" t="s">
        <v>3124</v>
      </c>
      <c r="AT2117" s="23" t="s">
        <v>10493</v>
      </c>
      <c r="AV2117" s="23" t="n">
        <v>0.00028</v>
      </c>
      <c r="AW2117" s="23" t="s">
        <v>10494</v>
      </c>
      <c r="AX2117" s="23" t="s">
        <v>13834</v>
      </c>
      <c r="AY2117" s="23" t="n">
        <v>10000</v>
      </c>
      <c r="AZ2117" s="23" t="n">
        <v>22</v>
      </c>
      <c r="BA2117" s="23" t="s">
        <v>1465</v>
      </c>
      <c r="BB2117" s="23" t="s">
        <v>10496</v>
      </c>
      <c r="BF2117" s="23" t="s">
        <v>10498</v>
      </c>
      <c r="BG2117" s="1" t="s">
        <v>183</v>
      </c>
    </row>
    <row r="2118" s="23" customFormat="true" ht="12.75" hidden="false" customHeight="false" outlineLevel="0" collapsed="false">
      <c r="A2118" s="23" t="s">
        <v>9528</v>
      </c>
      <c r="B2118" s="23" t="s">
        <v>9529</v>
      </c>
      <c r="C2118" s="40" t="s">
        <v>177</v>
      </c>
      <c r="D2118" s="23" t="s">
        <v>1471</v>
      </c>
      <c r="E2118" s="23" t="s">
        <v>9530</v>
      </c>
      <c r="F2118" s="23" t="s">
        <v>9531</v>
      </c>
      <c r="G2118" s="23" t="n">
        <v>116</v>
      </c>
      <c r="H2118" s="23" t="n">
        <v>10000</v>
      </c>
      <c r="I2118" s="41" t="s">
        <v>180</v>
      </c>
      <c r="K2118" s="23" t="n">
        <v>0</v>
      </c>
      <c r="L2118" s="23" t="n">
        <v>35291</v>
      </c>
      <c r="M2118" s="23" t="n">
        <v>0</v>
      </c>
      <c r="N2118" s="23" t="n">
        <v>0</v>
      </c>
      <c r="O2118" s="23" t="n">
        <f aca="false">K2118+L2118</f>
        <v>35291</v>
      </c>
      <c r="P2118" s="23" t="n">
        <f aca="false">K2118+L2118+M2118+N2118</f>
        <v>35291</v>
      </c>
      <c r="Q2118" s="23" t="n">
        <v>2398</v>
      </c>
      <c r="R2118" s="23" t="n">
        <v>3644</v>
      </c>
      <c r="S2118" s="23" t="n">
        <v>4677</v>
      </c>
      <c r="T2118" s="23" t="n">
        <v>2151</v>
      </c>
      <c r="U2118" s="23" t="n">
        <f aca="false">IF(I2118="delivery",O2118-SUM(Q2118+R2118),IF(I2118="PO",P2118-SUM(Q2118:R2118)))</f>
        <v>29249</v>
      </c>
      <c r="V2118" s="43" t="n">
        <v>0.00043</v>
      </c>
      <c r="W2118" s="43" t="n">
        <v>0.00043</v>
      </c>
      <c r="X2118" s="43" t="n">
        <f aca="false">W2118-V2118</f>
        <v>0</v>
      </c>
      <c r="Y2118" s="43"/>
      <c r="Z2118" s="43"/>
      <c r="AA2118" s="43"/>
      <c r="AB2118" s="43"/>
      <c r="AC2118" s="43" t="s">
        <v>10482</v>
      </c>
      <c r="AD2118" s="43"/>
      <c r="AE2118" s="43"/>
      <c r="AF2118" s="43"/>
      <c r="AG2118" s="43" t="n">
        <v>0.00036</v>
      </c>
      <c r="AH2118" s="43"/>
      <c r="AI2118" s="63"/>
      <c r="AJ2118" s="63"/>
      <c r="AK2118" s="43"/>
      <c r="AL2118" s="43"/>
      <c r="AM2118" s="43" t="s">
        <v>10492</v>
      </c>
      <c r="AN2118" s="43"/>
      <c r="AO2118" s="43" t="s">
        <v>1471</v>
      </c>
      <c r="AP2118" s="23" t="s">
        <v>3124</v>
      </c>
      <c r="AT2118" s="23" t="s">
        <v>11356</v>
      </c>
      <c r="AV2118" s="23" t="n">
        <v>0.00036</v>
      </c>
      <c r="AW2118" s="23" t="s">
        <v>10494</v>
      </c>
      <c r="AX2118" s="23" t="s">
        <v>13835</v>
      </c>
      <c r="AY2118" s="23" t="n">
        <v>10000</v>
      </c>
      <c r="AZ2118" s="23" t="n">
        <v>22</v>
      </c>
      <c r="BA2118" s="23" t="s">
        <v>177</v>
      </c>
      <c r="BB2118" s="23" t="s">
        <v>10496</v>
      </c>
      <c r="BF2118" s="23" t="s">
        <v>10498</v>
      </c>
      <c r="BG2118" s="1" t="s">
        <v>183</v>
      </c>
    </row>
    <row r="2119" s="23" customFormat="true" ht="12.75" hidden="false" customHeight="false" outlineLevel="0" collapsed="false">
      <c r="A2119" s="23" t="s">
        <v>9532</v>
      </c>
      <c r="B2119" s="23" t="s">
        <v>9533</v>
      </c>
      <c r="C2119" s="40" t="s">
        <v>177</v>
      </c>
      <c r="D2119" s="23" t="s">
        <v>1471</v>
      </c>
      <c r="E2119" s="23" t="s">
        <v>9534</v>
      </c>
      <c r="F2119" s="23" t="s">
        <v>9535</v>
      </c>
      <c r="G2119" s="23" t="n">
        <v>95</v>
      </c>
      <c r="H2119" s="23" t="n">
        <v>10000</v>
      </c>
      <c r="I2119" s="41" t="s">
        <v>180</v>
      </c>
      <c r="K2119" s="23" t="n">
        <v>0</v>
      </c>
      <c r="L2119" s="23" t="n">
        <v>38627</v>
      </c>
      <c r="M2119" s="23" t="n">
        <v>0</v>
      </c>
      <c r="N2119" s="23" t="n">
        <v>0</v>
      </c>
      <c r="O2119" s="23" t="n">
        <f aca="false">K2119+L2119</f>
        <v>38627</v>
      </c>
      <c r="P2119" s="23" t="n">
        <f aca="false">K2119+L2119+M2119+N2119</f>
        <v>38627</v>
      </c>
      <c r="Q2119" s="23" t="n">
        <v>589</v>
      </c>
      <c r="R2119" s="23" t="n">
        <v>10177</v>
      </c>
      <c r="S2119" s="23" t="n">
        <v>8274</v>
      </c>
      <c r="T2119" s="23" t="n">
        <v>6855</v>
      </c>
      <c r="U2119" s="23" t="n">
        <f aca="false">IF(I2119="delivery",O2119-SUM(Q2119+R2119),IF(I2119="PO",P2119-SUM(Q2119:R2119)))</f>
        <v>27861</v>
      </c>
      <c r="V2119" s="43" t="n">
        <v>0.00068</v>
      </c>
      <c r="W2119" s="43" t="n">
        <v>0.00068</v>
      </c>
      <c r="X2119" s="43" t="n">
        <f aca="false">W2119-V2119</f>
        <v>0</v>
      </c>
      <c r="Y2119" s="43"/>
      <c r="Z2119" s="43"/>
      <c r="AA2119" s="43"/>
      <c r="AB2119" s="43"/>
      <c r="AC2119" s="43" t="s">
        <v>10482</v>
      </c>
      <c r="AD2119" s="43"/>
      <c r="AE2119" s="43"/>
      <c r="AF2119" s="43"/>
      <c r="AG2119" s="43" t="n">
        <v>0.00036</v>
      </c>
      <c r="AH2119" s="43"/>
      <c r="AI2119" s="63"/>
      <c r="AJ2119" s="63"/>
      <c r="AK2119" s="43"/>
      <c r="AL2119" s="43"/>
      <c r="AM2119" s="43" t="s">
        <v>10492</v>
      </c>
      <c r="AN2119" s="43"/>
      <c r="AO2119" s="43" t="s">
        <v>1471</v>
      </c>
      <c r="AP2119" s="23" t="s">
        <v>3124</v>
      </c>
      <c r="AT2119" s="23" t="s">
        <v>11356</v>
      </c>
      <c r="AV2119" s="23" t="n">
        <v>0.00036</v>
      </c>
      <c r="AW2119" s="23" t="s">
        <v>10494</v>
      </c>
      <c r="AX2119" s="23" t="s">
        <v>13836</v>
      </c>
      <c r="AY2119" s="23" t="n">
        <v>10000</v>
      </c>
      <c r="AZ2119" s="23" t="n">
        <v>22</v>
      </c>
      <c r="BA2119" s="23" t="s">
        <v>177</v>
      </c>
      <c r="BB2119" s="23" t="s">
        <v>10496</v>
      </c>
      <c r="BF2119" s="23" t="s">
        <v>10498</v>
      </c>
      <c r="BG2119" s="1" t="s">
        <v>183</v>
      </c>
    </row>
    <row r="2120" s="23" customFormat="true" ht="12.75" hidden="false" customHeight="false" outlineLevel="0" collapsed="false">
      <c r="A2120" s="23" t="s">
        <v>9536</v>
      </c>
      <c r="B2120" s="23" t="s">
        <v>9537</v>
      </c>
      <c r="C2120" s="40" t="s">
        <v>177</v>
      </c>
      <c r="D2120" s="23" t="s">
        <v>1471</v>
      </c>
      <c r="E2120" s="23" t="s">
        <v>9538</v>
      </c>
      <c r="F2120" s="23" t="s">
        <v>9539</v>
      </c>
      <c r="G2120" s="23" t="n">
        <v>53</v>
      </c>
      <c r="H2120" s="23" t="n">
        <v>10000</v>
      </c>
      <c r="I2120" s="41" t="s">
        <v>180</v>
      </c>
      <c r="K2120" s="23" t="n">
        <v>0</v>
      </c>
      <c r="L2120" s="23" t="n">
        <v>4503</v>
      </c>
      <c r="M2120" s="23" t="n">
        <v>10000</v>
      </c>
      <c r="N2120" s="23" t="n">
        <v>0</v>
      </c>
      <c r="O2120" s="23" t="n">
        <f aca="false">K2120+L2120</f>
        <v>4503</v>
      </c>
      <c r="P2120" s="23" t="n">
        <f aca="false">K2120+L2120+M2120+N2120</f>
        <v>14503</v>
      </c>
      <c r="Q2120" s="23" t="n">
        <v>1416</v>
      </c>
      <c r="R2120" s="23" t="n">
        <v>1124</v>
      </c>
      <c r="S2120" s="23" t="n">
        <v>1225</v>
      </c>
      <c r="T2120" s="23" t="n">
        <v>554</v>
      </c>
      <c r="U2120" s="23" t="n">
        <f aca="false">IF(I2120="delivery",O2120-SUM(Q2120+R2120),IF(I2120="PO",P2120-SUM(Q2120:R2120)))</f>
        <v>1963</v>
      </c>
      <c r="V2120" s="43" t="n">
        <v>0.023</v>
      </c>
      <c r="W2120" s="43" t="n">
        <v>0.023</v>
      </c>
      <c r="X2120" s="43" t="n">
        <f aca="false">W2120-V2120</f>
        <v>0</v>
      </c>
      <c r="Y2120" s="43"/>
      <c r="Z2120" s="43"/>
      <c r="AA2120" s="43"/>
      <c r="AB2120" s="43"/>
      <c r="AC2120" s="43" t="s">
        <v>10482</v>
      </c>
      <c r="AD2120" s="43"/>
      <c r="AE2120" s="43"/>
      <c r="AF2120" s="43"/>
      <c r="AG2120" s="43" t="n">
        <v>0.023</v>
      </c>
      <c r="AH2120" s="43"/>
      <c r="AI2120" s="63"/>
      <c r="AJ2120" s="63"/>
      <c r="AK2120" s="43"/>
      <c r="AL2120" s="43"/>
      <c r="AM2120" s="43" t="s">
        <v>11367</v>
      </c>
      <c r="AN2120" s="43"/>
      <c r="AO2120" s="43" t="s">
        <v>1471</v>
      </c>
      <c r="AP2120" s="23" t="s">
        <v>3124</v>
      </c>
      <c r="AT2120" s="23" t="s">
        <v>10959</v>
      </c>
      <c r="AV2120" s="23" t="n">
        <v>0.023</v>
      </c>
      <c r="AW2120" s="23" t="s">
        <v>13564</v>
      </c>
      <c r="AX2120" s="23" t="s">
        <v>13837</v>
      </c>
      <c r="AY2120" s="23" t="n">
        <v>10000</v>
      </c>
      <c r="AZ2120" s="23" t="n">
        <v>8</v>
      </c>
      <c r="BA2120" s="23" t="s">
        <v>177</v>
      </c>
      <c r="BB2120" s="23" t="s">
        <v>13564</v>
      </c>
      <c r="BF2120" s="23" t="s">
        <v>10498</v>
      </c>
      <c r="BG2120" s="1" t="s">
        <v>183</v>
      </c>
    </row>
    <row r="2121" s="23" customFormat="true" ht="12.75" hidden="false" customHeight="false" outlineLevel="0" collapsed="false">
      <c r="A2121" s="23" t="s">
        <v>9540</v>
      </c>
      <c r="B2121" s="23" t="s">
        <v>9541</v>
      </c>
      <c r="C2121" s="40" t="s">
        <v>177</v>
      </c>
      <c r="D2121" s="23" t="s">
        <v>1471</v>
      </c>
      <c r="E2121" s="23" t="s">
        <v>9542</v>
      </c>
      <c r="F2121" s="23" t="s">
        <v>9543</v>
      </c>
      <c r="G2121" s="23" t="n">
        <v>116</v>
      </c>
      <c r="H2121" s="23" t="n">
        <v>10000</v>
      </c>
      <c r="I2121" s="41" t="s">
        <v>180</v>
      </c>
      <c r="K2121" s="23" t="n">
        <v>0</v>
      </c>
      <c r="L2121" s="23" t="n">
        <v>11583</v>
      </c>
      <c r="M2121" s="23" t="n">
        <v>30000</v>
      </c>
      <c r="N2121" s="23" t="n">
        <v>0</v>
      </c>
      <c r="O2121" s="23" t="n">
        <f aca="false">K2121+L2121</f>
        <v>11583</v>
      </c>
      <c r="P2121" s="23" t="n">
        <f aca="false">K2121+L2121+M2121+N2121</f>
        <v>41583</v>
      </c>
      <c r="Q2121" s="23" t="n">
        <v>17544</v>
      </c>
      <c r="R2121" s="23" t="n">
        <v>7634</v>
      </c>
      <c r="S2121" s="23" t="n">
        <v>10550</v>
      </c>
      <c r="T2121" s="23" t="n">
        <v>4408</v>
      </c>
      <c r="U2121" s="23" t="n">
        <f aca="false">IF(I2121="delivery",O2121-SUM(Q2121+R2121),IF(I2121="PO",P2121-SUM(Q2121:R2121)))</f>
        <v>-13595</v>
      </c>
      <c r="V2121" s="43" t="n">
        <v>0.00075</v>
      </c>
      <c r="W2121" s="43" t="n">
        <v>0.00028</v>
      </c>
      <c r="X2121" s="43" t="n">
        <f aca="false">W2121-V2121</f>
        <v>-0.00047</v>
      </c>
      <c r="Y2121" s="43"/>
      <c r="Z2121" s="43"/>
      <c r="AA2121" s="43"/>
      <c r="AB2121" s="43"/>
      <c r="AC2121" s="43" t="s">
        <v>10482</v>
      </c>
      <c r="AD2121" s="43"/>
      <c r="AE2121" s="43"/>
      <c r="AF2121" s="43"/>
      <c r="AG2121" s="43" t="n">
        <v>0.00028</v>
      </c>
      <c r="AH2121" s="43"/>
      <c r="AI2121" s="63"/>
      <c r="AJ2121" s="63"/>
      <c r="AK2121" s="43"/>
      <c r="AL2121" s="43"/>
      <c r="AM2121" s="43" t="s">
        <v>10492</v>
      </c>
      <c r="AN2121" s="43"/>
      <c r="AO2121" s="43" t="s">
        <v>1471</v>
      </c>
      <c r="AP2121" s="23" t="s">
        <v>3124</v>
      </c>
      <c r="AT2121" s="23" t="s">
        <v>10493</v>
      </c>
      <c r="AV2121" s="23" t="n">
        <v>0.00028</v>
      </c>
      <c r="AW2121" s="23" t="s">
        <v>10494</v>
      </c>
      <c r="AX2121" s="23" t="s">
        <v>13838</v>
      </c>
      <c r="AY2121" s="23" t="n">
        <v>10000</v>
      </c>
      <c r="AZ2121" s="23" t="n">
        <v>22</v>
      </c>
      <c r="BA2121" s="23" t="s">
        <v>1465</v>
      </c>
      <c r="BB2121" s="23" t="s">
        <v>10496</v>
      </c>
      <c r="BF2121" s="23" t="s">
        <v>10498</v>
      </c>
      <c r="BG2121" s="1" t="s">
        <v>183</v>
      </c>
    </row>
    <row r="2122" s="23" customFormat="true" ht="12.75" hidden="false" customHeight="false" outlineLevel="0" collapsed="false">
      <c r="A2122" s="23" t="s">
        <v>9544</v>
      </c>
      <c r="B2122" s="23" t="s">
        <v>9545</v>
      </c>
      <c r="C2122" s="40" t="s">
        <v>177</v>
      </c>
      <c r="D2122" s="23" t="s">
        <v>1471</v>
      </c>
      <c r="E2122" s="23" t="s">
        <v>9546</v>
      </c>
      <c r="F2122" s="23" t="s">
        <v>9547</v>
      </c>
      <c r="G2122" s="23" t="n">
        <v>81</v>
      </c>
      <c r="H2122" s="23" t="n">
        <v>10000</v>
      </c>
      <c r="I2122" s="41" t="s">
        <v>180</v>
      </c>
      <c r="K2122" s="23" t="n">
        <v>0</v>
      </c>
      <c r="L2122" s="23" t="n">
        <v>69086</v>
      </c>
      <c r="M2122" s="23" t="n">
        <v>80000</v>
      </c>
      <c r="N2122" s="23" t="n">
        <v>120000</v>
      </c>
      <c r="O2122" s="23" t="n">
        <f aca="false">K2122+L2122</f>
        <v>69086</v>
      </c>
      <c r="P2122" s="23" t="n">
        <f aca="false">K2122+L2122+M2122+N2122</f>
        <v>269086</v>
      </c>
      <c r="Q2122" s="23" t="n">
        <v>34341</v>
      </c>
      <c r="R2122" s="23" t="n">
        <v>71506</v>
      </c>
      <c r="S2122" s="23" t="n">
        <v>73135</v>
      </c>
      <c r="T2122" s="23" t="n">
        <v>39255</v>
      </c>
      <c r="U2122" s="23" t="n">
        <f aca="false">IF(I2122="delivery",O2122-SUM(Q2122+R2122),IF(I2122="PO",P2122-SUM(Q2122:R2122)))</f>
        <v>-36761</v>
      </c>
      <c r="V2122" s="43" t="n">
        <v>0.00053</v>
      </c>
      <c r="W2122" s="43" t="n">
        <v>0.00088</v>
      </c>
      <c r="X2122" s="43" t="n">
        <f aca="false">W2122-V2122</f>
        <v>0.00035</v>
      </c>
      <c r="Y2122" s="43"/>
      <c r="Z2122" s="43"/>
      <c r="AA2122" s="43" t="n">
        <v>0.00053</v>
      </c>
      <c r="AB2122" s="43"/>
      <c r="AC2122" s="43" t="s">
        <v>10482</v>
      </c>
      <c r="AD2122" s="43"/>
      <c r="AE2122" s="43"/>
      <c r="AF2122" s="43"/>
      <c r="AG2122" s="43" t="n">
        <v>0.00088</v>
      </c>
      <c r="AH2122" s="43"/>
      <c r="AI2122" s="63"/>
      <c r="AJ2122" s="63"/>
      <c r="AK2122" s="43"/>
      <c r="AL2122" s="43"/>
      <c r="AM2122" s="43" t="s">
        <v>11626</v>
      </c>
      <c r="AN2122" s="43"/>
      <c r="AO2122" s="43" t="s">
        <v>1471</v>
      </c>
      <c r="AP2122" s="23" t="s">
        <v>3124</v>
      </c>
      <c r="AT2122" s="23" t="s">
        <v>11356</v>
      </c>
      <c r="AV2122" s="23" t="n">
        <v>0.00088</v>
      </c>
      <c r="AW2122" s="23" t="s">
        <v>11608</v>
      </c>
      <c r="AX2122" s="23" t="s">
        <v>13839</v>
      </c>
      <c r="AY2122" s="23" t="s">
        <v>13574</v>
      </c>
      <c r="AZ2122" s="23" t="s">
        <v>11611</v>
      </c>
      <c r="BA2122" s="23" t="s">
        <v>1465</v>
      </c>
      <c r="BB2122" s="23" t="s">
        <v>11612</v>
      </c>
      <c r="BC2122" s="23" t="s">
        <v>13575</v>
      </c>
      <c r="BF2122" s="23" t="s">
        <v>10498</v>
      </c>
      <c r="BG2122" s="1" t="s">
        <v>183</v>
      </c>
    </row>
    <row r="2123" s="23" customFormat="true" ht="12.75" hidden="false" customHeight="false" outlineLevel="0" collapsed="false">
      <c r="A2123" s="23" t="s">
        <v>9548</v>
      </c>
      <c r="B2123" s="23" t="s">
        <v>9549</v>
      </c>
      <c r="C2123" s="40" t="s">
        <v>177</v>
      </c>
      <c r="D2123" s="23" t="s">
        <v>1471</v>
      </c>
      <c r="E2123" s="23" t="s">
        <v>9550</v>
      </c>
      <c r="F2123" s="23" t="s">
        <v>9551</v>
      </c>
      <c r="G2123" s="23" t="n">
        <v>81</v>
      </c>
      <c r="H2123" s="23" t="n">
        <v>10000</v>
      </c>
      <c r="I2123" s="41" t="s">
        <v>180</v>
      </c>
      <c r="K2123" s="23" t="n">
        <v>0</v>
      </c>
      <c r="L2123" s="23" t="n">
        <v>42150</v>
      </c>
      <c r="M2123" s="23" t="n">
        <v>0</v>
      </c>
      <c r="N2123" s="23" t="n">
        <v>0</v>
      </c>
      <c r="O2123" s="23" t="n">
        <f aca="false">K2123+L2123</f>
        <v>42150</v>
      </c>
      <c r="P2123" s="23" t="n">
        <f aca="false">K2123+L2123+M2123+N2123</f>
        <v>42150</v>
      </c>
      <c r="Q2123" s="23" t="n">
        <v>8417</v>
      </c>
      <c r="R2123" s="23" t="n">
        <v>3569</v>
      </c>
      <c r="S2123" s="23" t="n">
        <v>4083</v>
      </c>
      <c r="T2123" s="23" t="n">
        <v>2182</v>
      </c>
      <c r="U2123" s="23" t="n">
        <f aca="false">IF(I2123="delivery",O2123-SUM(Q2123+R2123),IF(I2123="PO",P2123-SUM(Q2123:R2123)))</f>
        <v>30164</v>
      </c>
      <c r="V2123" s="43" t="n">
        <v>0.00093</v>
      </c>
      <c r="W2123" s="43" t="n">
        <v>0.00093</v>
      </c>
      <c r="X2123" s="43" t="n">
        <f aca="false">W2123-V2123</f>
        <v>0</v>
      </c>
      <c r="Y2123" s="43"/>
      <c r="Z2123" s="43"/>
      <c r="AA2123" s="43"/>
      <c r="AB2123" s="43"/>
      <c r="AC2123" s="43" t="s">
        <v>10482</v>
      </c>
      <c r="AD2123" s="43"/>
      <c r="AE2123" s="43"/>
      <c r="AF2123" s="43"/>
      <c r="AG2123" s="43" t="n">
        <v>0.00036</v>
      </c>
      <c r="AH2123" s="43"/>
      <c r="AI2123" s="63"/>
      <c r="AJ2123" s="63"/>
      <c r="AK2123" s="43"/>
      <c r="AL2123" s="43"/>
      <c r="AM2123" s="43" t="s">
        <v>10492</v>
      </c>
      <c r="AN2123" s="43"/>
      <c r="AO2123" s="43" t="s">
        <v>1471</v>
      </c>
      <c r="AP2123" s="23" t="s">
        <v>3124</v>
      </c>
      <c r="AT2123" s="23" t="s">
        <v>11356</v>
      </c>
      <c r="AV2123" s="23" t="n">
        <v>0.00036</v>
      </c>
      <c r="AW2123" s="23" t="s">
        <v>10494</v>
      </c>
      <c r="AX2123" s="23" t="s">
        <v>13840</v>
      </c>
      <c r="AY2123" s="23" t="n">
        <v>10000</v>
      </c>
      <c r="AZ2123" s="23" t="n">
        <v>22</v>
      </c>
      <c r="BA2123" s="23" t="s">
        <v>177</v>
      </c>
      <c r="BB2123" s="23" t="s">
        <v>10496</v>
      </c>
      <c r="BF2123" s="23" t="s">
        <v>10498</v>
      </c>
      <c r="BG2123" s="1" t="s">
        <v>183</v>
      </c>
    </row>
    <row r="2124" s="23" customFormat="true" ht="12.75" hidden="false" customHeight="false" outlineLevel="0" collapsed="false">
      <c r="A2124" s="23" t="s">
        <v>9552</v>
      </c>
      <c r="B2124" s="23" t="s">
        <v>9553</v>
      </c>
      <c r="C2124" s="40" t="s">
        <v>177</v>
      </c>
      <c r="D2124" s="23" t="s">
        <v>1471</v>
      </c>
      <c r="E2124" s="23" t="s">
        <v>9554</v>
      </c>
      <c r="F2124" s="23" t="s">
        <v>9555</v>
      </c>
      <c r="G2124" s="23" t="n">
        <v>86</v>
      </c>
      <c r="H2124" s="23" t="n">
        <v>5000</v>
      </c>
      <c r="I2124" s="41" t="s">
        <v>180</v>
      </c>
      <c r="K2124" s="23" t="n">
        <v>0</v>
      </c>
      <c r="L2124" s="23" t="n">
        <v>4487</v>
      </c>
      <c r="M2124" s="23" t="n">
        <v>10000</v>
      </c>
      <c r="N2124" s="23" t="n">
        <v>0</v>
      </c>
      <c r="O2124" s="23" t="n">
        <f aca="false">K2124+L2124</f>
        <v>4487</v>
      </c>
      <c r="P2124" s="23" t="n">
        <f aca="false">K2124+L2124+M2124+N2124</f>
        <v>14487</v>
      </c>
      <c r="Q2124" s="23" t="n">
        <v>3342</v>
      </c>
      <c r="R2124" s="23" t="n">
        <v>6265</v>
      </c>
      <c r="S2124" s="23" t="n">
        <v>5420</v>
      </c>
      <c r="T2124" s="23" t="n">
        <v>4552</v>
      </c>
      <c r="U2124" s="23" t="n">
        <f aca="false">IF(I2124="delivery",O2124-SUM(Q2124+R2124),IF(I2124="PO",P2124-SUM(Q2124:R2124)))</f>
        <v>-5120</v>
      </c>
      <c r="V2124" s="43" t="n">
        <v>0.00228</v>
      </c>
      <c r="W2124" s="43" t="n">
        <v>0.00228</v>
      </c>
      <c r="X2124" s="43" t="n">
        <f aca="false">W2124-V2124</f>
        <v>0</v>
      </c>
      <c r="Y2124" s="43"/>
      <c r="Z2124" s="43"/>
      <c r="AA2124" s="43"/>
      <c r="AB2124" s="43"/>
      <c r="AC2124" s="43" t="s">
        <v>10482</v>
      </c>
      <c r="AD2124" s="43"/>
      <c r="AE2124" s="43"/>
      <c r="AF2124" s="43"/>
      <c r="AG2124" s="43" t="n">
        <v>0.00136</v>
      </c>
      <c r="AH2124" s="43"/>
      <c r="AI2124" s="63"/>
      <c r="AJ2124" s="63"/>
      <c r="AK2124" s="43"/>
      <c r="AL2124" s="43"/>
      <c r="AM2124" s="43" t="s">
        <v>10492</v>
      </c>
      <c r="AN2124" s="43"/>
      <c r="AO2124" s="43" t="s">
        <v>1471</v>
      </c>
      <c r="AP2124" s="23" t="s">
        <v>3124</v>
      </c>
      <c r="AT2124" s="23" t="s">
        <v>10493</v>
      </c>
      <c r="AV2124" s="23" t="n">
        <v>0.00136</v>
      </c>
      <c r="AW2124" s="23" t="s">
        <v>10494</v>
      </c>
      <c r="AX2124" s="23" t="s">
        <v>13841</v>
      </c>
      <c r="AY2124" s="23" t="n">
        <v>5000</v>
      </c>
      <c r="AZ2124" s="23" t="n">
        <v>22</v>
      </c>
      <c r="BA2124" s="23" t="s">
        <v>1465</v>
      </c>
      <c r="BB2124" s="23" t="s">
        <v>10496</v>
      </c>
      <c r="BF2124" s="23" t="s">
        <v>10498</v>
      </c>
      <c r="BG2124" s="1" t="s">
        <v>183</v>
      </c>
    </row>
    <row r="2125" s="23" customFormat="true" ht="12.75" hidden="false" customHeight="false" outlineLevel="0" collapsed="false">
      <c r="A2125" s="23" t="s">
        <v>9556</v>
      </c>
      <c r="B2125" s="23" t="s">
        <v>9557</v>
      </c>
      <c r="C2125" s="40" t="s">
        <v>177</v>
      </c>
      <c r="D2125" s="23" t="s">
        <v>1471</v>
      </c>
      <c r="E2125" s="23" t="s">
        <v>9558</v>
      </c>
      <c r="F2125" s="23" t="s">
        <v>9559</v>
      </c>
      <c r="G2125" s="23" t="n">
        <v>86</v>
      </c>
      <c r="H2125" s="23" t="n">
        <v>10000</v>
      </c>
      <c r="I2125" s="41" t="s">
        <v>180</v>
      </c>
      <c r="K2125" s="23" t="n">
        <v>0</v>
      </c>
      <c r="L2125" s="23" t="n">
        <v>68487</v>
      </c>
      <c r="M2125" s="23" t="n">
        <v>0</v>
      </c>
      <c r="N2125" s="23" t="n">
        <v>0</v>
      </c>
      <c r="O2125" s="23" t="n">
        <f aca="false">K2125+L2125</f>
        <v>68487</v>
      </c>
      <c r="P2125" s="23" t="n">
        <f aca="false">K2125+L2125+M2125+N2125</f>
        <v>68487</v>
      </c>
      <c r="Q2125" s="23" t="n">
        <v>988</v>
      </c>
      <c r="R2125" s="23" t="n">
        <v>1710</v>
      </c>
      <c r="S2125" s="23" t="n">
        <v>2710</v>
      </c>
      <c r="T2125" s="23" t="n">
        <v>1628</v>
      </c>
      <c r="U2125" s="23" t="n">
        <f aca="false">IF(I2125="delivery",O2125-SUM(Q2125+R2125),IF(I2125="PO",P2125-SUM(Q2125:R2125)))</f>
        <v>65789</v>
      </c>
      <c r="V2125" s="43" t="n">
        <v>0.00068</v>
      </c>
      <c r="W2125" s="43" t="n">
        <v>0.00068</v>
      </c>
      <c r="X2125" s="43" t="n">
        <f aca="false">W2125-V2125</f>
        <v>0</v>
      </c>
      <c r="Y2125" s="43"/>
      <c r="Z2125" s="43"/>
      <c r="AA2125" s="43"/>
      <c r="AB2125" s="43"/>
      <c r="AC2125" s="43" t="s">
        <v>10482</v>
      </c>
      <c r="AD2125" s="43"/>
      <c r="AE2125" s="43"/>
      <c r="AF2125" s="43"/>
      <c r="AG2125" s="43" t="n">
        <v>0.00043</v>
      </c>
      <c r="AH2125" s="43"/>
      <c r="AI2125" s="63"/>
      <c r="AJ2125" s="63"/>
      <c r="AK2125" s="43"/>
      <c r="AL2125" s="43"/>
      <c r="AM2125" s="43" t="s">
        <v>10492</v>
      </c>
      <c r="AN2125" s="43"/>
      <c r="AO2125" s="43" t="s">
        <v>1471</v>
      </c>
      <c r="AP2125" s="23" t="s">
        <v>3124</v>
      </c>
      <c r="AT2125" s="23" t="s">
        <v>11356</v>
      </c>
      <c r="AV2125" s="23" t="n">
        <v>0.00043</v>
      </c>
      <c r="AW2125" s="23" t="s">
        <v>10494</v>
      </c>
      <c r="AX2125" s="23" t="s">
        <v>13842</v>
      </c>
      <c r="AY2125" s="23" t="n">
        <v>10000</v>
      </c>
      <c r="AZ2125" s="23" t="n">
        <v>22</v>
      </c>
      <c r="BA2125" s="23" t="s">
        <v>1465</v>
      </c>
      <c r="BB2125" s="23" t="s">
        <v>10496</v>
      </c>
      <c r="BF2125" s="23" t="s">
        <v>10498</v>
      </c>
      <c r="BG2125" s="1" t="s">
        <v>183</v>
      </c>
    </row>
    <row r="2126" s="23" customFormat="true" ht="12.75" hidden="false" customHeight="false" outlineLevel="0" collapsed="false">
      <c r="A2126" s="23" t="s">
        <v>9560</v>
      </c>
      <c r="B2126" s="23" t="s">
        <v>9561</v>
      </c>
      <c r="C2126" s="40" t="s">
        <v>177</v>
      </c>
      <c r="D2126" s="23" t="s">
        <v>1471</v>
      </c>
      <c r="E2126" s="23" t="s">
        <v>9562</v>
      </c>
      <c r="F2126" s="23" t="s">
        <v>9563</v>
      </c>
      <c r="G2126" s="23" t="n">
        <v>86</v>
      </c>
      <c r="H2126" s="23" t="n">
        <v>10000</v>
      </c>
      <c r="I2126" s="41" t="s">
        <v>180</v>
      </c>
      <c r="K2126" s="23" t="n">
        <v>0</v>
      </c>
      <c r="L2126" s="23" t="n">
        <v>639557</v>
      </c>
      <c r="M2126" s="23" t="n">
        <v>0</v>
      </c>
      <c r="N2126" s="23" t="n">
        <v>200000</v>
      </c>
      <c r="O2126" s="23" t="n">
        <f aca="false">K2126+L2126</f>
        <v>639557</v>
      </c>
      <c r="P2126" s="23" t="n">
        <f aca="false">K2126+L2126+M2126+N2126</f>
        <v>839557</v>
      </c>
      <c r="Q2126" s="23" t="n">
        <v>373826</v>
      </c>
      <c r="R2126" s="23" t="n">
        <v>181708</v>
      </c>
      <c r="S2126" s="23" t="n">
        <v>158031</v>
      </c>
      <c r="T2126" s="23" t="n">
        <v>93260</v>
      </c>
      <c r="U2126" s="23" t="n">
        <f aca="false">IF(I2126="delivery",O2126-SUM(Q2126+R2126),IF(I2126="PO",P2126-SUM(Q2126:R2126)))</f>
        <v>84023</v>
      </c>
      <c r="V2126" s="43" t="n">
        <v>0.00054</v>
      </c>
      <c r="W2126" s="43" t="n">
        <v>0.00054</v>
      </c>
      <c r="X2126" s="43" t="n">
        <f aca="false">W2126-V2126</f>
        <v>0</v>
      </c>
      <c r="Y2126" s="43"/>
      <c r="Z2126" s="43"/>
      <c r="AA2126" s="43" t="n">
        <v>0.00045</v>
      </c>
      <c r="AB2126" s="43"/>
      <c r="AC2126" s="43" t="s">
        <v>10482</v>
      </c>
      <c r="AD2126" s="43"/>
      <c r="AE2126" s="43"/>
      <c r="AF2126" s="43"/>
      <c r="AG2126" s="43" t="n">
        <v>0.00042</v>
      </c>
      <c r="AH2126" s="43"/>
      <c r="AI2126" s="63"/>
      <c r="AJ2126" s="63"/>
      <c r="AK2126" s="43"/>
      <c r="AL2126" s="43"/>
      <c r="AM2126" s="43" t="s">
        <v>10492</v>
      </c>
      <c r="AN2126" s="43"/>
      <c r="AO2126" s="43" t="s">
        <v>1471</v>
      </c>
      <c r="AP2126" s="23" t="s">
        <v>3124</v>
      </c>
      <c r="AT2126" s="23" t="s">
        <v>11356</v>
      </c>
      <c r="AV2126" s="23" t="n">
        <v>0.00042</v>
      </c>
      <c r="AW2126" s="23" t="s">
        <v>10494</v>
      </c>
      <c r="AX2126" s="23" t="s">
        <v>13843</v>
      </c>
      <c r="AY2126" s="23" t="n">
        <v>5000</v>
      </c>
      <c r="AZ2126" s="23" t="n">
        <v>4</v>
      </c>
      <c r="BA2126" s="23" t="s">
        <v>177</v>
      </c>
      <c r="BB2126" s="23" t="s">
        <v>10496</v>
      </c>
      <c r="BF2126" s="23" t="s">
        <v>10498</v>
      </c>
      <c r="BG2126" s="1" t="s">
        <v>183</v>
      </c>
    </row>
    <row r="2127" s="23" customFormat="true" ht="12.75" hidden="false" customHeight="false" outlineLevel="0" collapsed="false">
      <c r="A2127" s="23" t="s">
        <v>9564</v>
      </c>
      <c r="B2127" s="23" t="s">
        <v>9565</v>
      </c>
      <c r="C2127" s="40" t="s">
        <v>177</v>
      </c>
      <c r="D2127" s="23" t="s">
        <v>1471</v>
      </c>
      <c r="E2127" s="23" t="s">
        <v>9566</v>
      </c>
      <c r="F2127" s="23" t="s">
        <v>9567</v>
      </c>
      <c r="G2127" s="23" t="n">
        <v>86</v>
      </c>
      <c r="H2127" s="23" t="n">
        <v>10000</v>
      </c>
      <c r="I2127" s="41" t="s">
        <v>180</v>
      </c>
      <c r="K2127" s="23" t="n">
        <v>0</v>
      </c>
      <c r="L2127" s="23" t="n">
        <v>274260</v>
      </c>
      <c r="M2127" s="23" t="n">
        <v>0</v>
      </c>
      <c r="N2127" s="23" t="n">
        <v>0</v>
      </c>
      <c r="O2127" s="23" t="n">
        <f aca="false">K2127+L2127</f>
        <v>274260</v>
      </c>
      <c r="P2127" s="23" t="n">
        <f aca="false">K2127+L2127+M2127+N2127</f>
        <v>274260</v>
      </c>
      <c r="Q2127" s="23" t="n">
        <v>2511</v>
      </c>
      <c r="R2127" s="23" t="n">
        <v>11339</v>
      </c>
      <c r="S2127" s="23" t="n">
        <v>13455</v>
      </c>
      <c r="T2127" s="23" t="n">
        <v>9796</v>
      </c>
      <c r="U2127" s="23" t="n">
        <f aca="false">IF(I2127="delivery",O2127-SUM(Q2127+R2127),IF(I2127="PO",P2127-SUM(Q2127:R2127)))</f>
        <v>260410</v>
      </c>
      <c r="V2127" s="43" t="n">
        <v>0.00166</v>
      </c>
      <c r="W2127" s="43" t="n">
        <v>0.00166</v>
      </c>
      <c r="X2127" s="43" t="n">
        <f aca="false">W2127-V2127</f>
        <v>0</v>
      </c>
      <c r="Y2127" s="43"/>
      <c r="Z2127" s="43"/>
      <c r="AA2127" s="43"/>
      <c r="AB2127" s="43"/>
      <c r="AC2127" s="43" t="s">
        <v>10482</v>
      </c>
      <c r="AD2127" s="43"/>
      <c r="AE2127" s="43"/>
      <c r="AF2127" s="43"/>
      <c r="AG2127" s="43" t="n">
        <v>0.00081</v>
      </c>
      <c r="AH2127" s="43"/>
      <c r="AI2127" s="63"/>
      <c r="AJ2127" s="63"/>
      <c r="AK2127" s="43"/>
      <c r="AL2127" s="43"/>
      <c r="AM2127" s="43" t="s">
        <v>10492</v>
      </c>
      <c r="AN2127" s="43"/>
      <c r="AO2127" s="43" t="s">
        <v>1471</v>
      </c>
      <c r="AP2127" s="23" t="s">
        <v>3124</v>
      </c>
      <c r="AT2127" s="23" t="s">
        <v>10959</v>
      </c>
      <c r="AV2127" s="23" t="n">
        <v>0.00081</v>
      </c>
      <c r="AW2127" s="23" t="s">
        <v>13564</v>
      </c>
      <c r="AX2127" s="23" t="s">
        <v>13844</v>
      </c>
      <c r="AY2127" s="23" t="n">
        <v>10000</v>
      </c>
      <c r="AZ2127" s="23" t="n">
        <v>7</v>
      </c>
      <c r="BA2127" s="23" t="s">
        <v>1465</v>
      </c>
      <c r="BB2127" s="23" t="s">
        <v>13564</v>
      </c>
      <c r="BF2127" s="23" t="s">
        <v>10498</v>
      </c>
      <c r="BG2127" s="1" t="s">
        <v>183</v>
      </c>
    </row>
    <row r="2128" s="23" customFormat="true" ht="12.75" hidden="false" customHeight="false" outlineLevel="0" collapsed="false">
      <c r="A2128" s="23" t="s">
        <v>9568</v>
      </c>
      <c r="B2128" s="23" t="s">
        <v>9569</v>
      </c>
      <c r="C2128" s="40" t="s">
        <v>177</v>
      </c>
      <c r="D2128" s="23" t="s">
        <v>1471</v>
      </c>
      <c r="E2128" s="23" t="s">
        <v>9570</v>
      </c>
      <c r="F2128" s="23" t="s">
        <v>9571</v>
      </c>
      <c r="G2128" s="23" t="n">
        <v>137</v>
      </c>
      <c r="H2128" s="23" t="n">
        <v>40000</v>
      </c>
      <c r="I2128" s="41" t="s">
        <v>180</v>
      </c>
      <c r="K2128" s="23" t="n">
        <v>0</v>
      </c>
      <c r="L2128" s="23" t="n">
        <v>48062</v>
      </c>
      <c r="M2128" s="23" t="n">
        <v>10000</v>
      </c>
      <c r="N2128" s="23" t="n">
        <v>70000</v>
      </c>
      <c r="O2128" s="23" t="n">
        <f aca="false">K2128+L2128</f>
        <v>48062</v>
      </c>
      <c r="P2128" s="23" t="n">
        <f aca="false">K2128+L2128+M2128+N2128</f>
        <v>128062</v>
      </c>
      <c r="Q2128" s="23" t="n">
        <v>57166</v>
      </c>
      <c r="R2128" s="23" t="n">
        <v>18620</v>
      </c>
      <c r="S2128" s="23" t="n">
        <v>35362</v>
      </c>
      <c r="T2128" s="23" t="n">
        <v>14022</v>
      </c>
      <c r="U2128" s="23" t="n">
        <f aca="false">IF(I2128="delivery",O2128-SUM(Q2128+R2128),IF(I2128="PO",P2128-SUM(Q2128:R2128)))</f>
        <v>-27724</v>
      </c>
      <c r="V2128" s="43" t="n">
        <v>0.00083</v>
      </c>
      <c r="W2128" s="43" t="n">
        <v>0.00042</v>
      </c>
      <c r="X2128" s="43" t="n">
        <f aca="false">W2128-V2128</f>
        <v>-0.00041</v>
      </c>
      <c r="Y2128" s="43"/>
      <c r="Z2128" s="43"/>
      <c r="AA2128" s="43" t="n">
        <v>0.00042</v>
      </c>
      <c r="AB2128" s="43"/>
      <c r="AC2128" s="43" t="s">
        <v>10482</v>
      </c>
      <c r="AD2128" s="43"/>
      <c r="AE2128" s="43"/>
      <c r="AF2128" s="43"/>
      <c r="AG2128" s="43" t="n">
        <v>0.00042</v>
      </c>
      <c r="AH2128" s="43"/>
      <c r="AI2128" s="63"/>
      <c r="AJ2128" s="63"/>
      <c r="AK2128" s="43"/>
      <c r="AL2128" s="43"/>
      <c r="AM2128" s="43" t="s">
        <v>10492</v>
      </c>
      <c r="AN2128" s="43"/>
      <c r="AO2128" s="43" t="s">
        <v>1471</v>
      </c>
      <c r="AP2128" s="23" t="s">
        <v>3124</v>
      </c>
      <c r="AT2128" s="23" t="s">
        <v>11356</v>
      </c>
      <c r="AV2128" s="23" t="n">
        <v>0.00042</v>
      </c>
      <c r="AW2128" s="23" t="s">
        <v>10494</v>
      </c>
      <c r="AX2128" s="23" t="s">
        <v>13845</v>
      </c>
      <c r="AY2128" s="23" t="n">
        <v>10000</v>
      </c>
      <c r="AZ2128" s="23" t="n">
        <v>2</v>
      </c>
      <c r="BA2128" s="23" t="s">
        <v>177</v>
      </c>
      <c r="BB2128" s="23" t="s">
        <v>10496</v>
      </c>
      <c r="BF2128" s="23" t="s">
        <v>10498</v>
      </c>
      <c r="BG2128" s="1" t="s">
        <v>183</v>
      </c>
    </row>
    <row r="2129" s="23" customFormat="true" ht="12.75" hidden="false" customHeight="false" outlineLevel="0" collapsed="false">
      <c r="A2129" s="23" t="s">
        <v>9572</v>
      </c>
      <c r="B2129" s="23" t="s">
        <v>9573</v>
      </c>
      <c r="C2129" s="40" t="s">
        <v>177</v>
      </c>
      <c r="D2129" s="23" t="s">
        <v>1471</v>
      </c>
      <c r="E2129" s="23" t="s">
        <v>9574</v>
      </c>
      <c r="F2129" s="23" t="s">
        <v>9575</v>
      </c>
      <c r="G2129" s="23" t="n">
        <v>116</v>
      </c>
      <c r="H2129" s="23" t="n">
        <v>10000</v>
      </c>
      <c r="I2129" s="41" t="s">
        <v>188</v>
      </c>
      <c r="K2129" s="23" t="n">
        <v>0</v>
      </c>
      <c r="L2129" s="23" t="n">
        <v>8245</v>
      </c>
      <c r="M2129" s="23" t="n">
        <v>0</v>
      </c>
      <c r="N2129" s="23" t="n">
        <v>0</v>
      </c>
      <c r="O2129" s="23" t="n">
        <f aca="false">K2129+L2129</f>
        <v>8245</v>
      </c>
      <c r="P2129" s="23" t="n">
        <f aca="false">K2129+L2129+M2129+N2129</f>
        <v>8245</v>
      </c>
      <c r="Q2129" s="23" t="n">
        <v>3325</v>
      </c>
      <c r="R2129" s="23" t="n">
        <v>1220</v>
      </c>
      <c r="S2129" s="23" t="n">
        <v>2231</v>
      </c>
      <c r="T2129" s="23" t="n">
        <v>2230</v>
      </c>
      <c r="U2129" s="23" t="n">
        <f aca="false">IF(I2129="delivery",O2129-SUM(Q2129+R2129),IF(I2129="PO",P2129-SUM(Q2129:R2129)))</f>
        <v>3700</v>
      </c>
      <c r="V2129" s="43" t="n">
        <v>0.0025</v>
      </c>
      <c r="W2129" s="43" t="n">
        <v>0.0025</v>
      </c>
      <c r="X2129" s="43" t="n">
        <f aca="false">W2129-V2129</f>
        <v>0</v>
      </c>
      <c r="Y2129" s="43"/>
      <c r="Z2129" s="43"/>
      <c r="AA2129" s="43"/>
      <c r="AB2129" s="43"/>
      <c r="AC2129" s="43" t="s">
        <v>10482</v>
      </c>
      <c r="AD2129" s="43"/>
      <c r="AE2129" s="43"/>
      <c r="AF2129" s="43"/>
      <c r="AG2129" s="43" t="n">
        <v>0.0007</v>
      </c>
      <c r="AH2129" s="43"/>
      <c r="AI2129" s="63"/>
      <c r="AJ2129" s="63"/>
      <c r="AK2129" s="43"/>
      <c r="AL2129" s="43"/>
      <c r="AM2129" s="43" t="s">
        <v>10492</v>
      </c>
      <c r="AN2129" s="43"/>
      <c r="AO2129" s="43" t="s">
        <v>1471</v>
      </c>
      <c r="AP2129" s="23" t="s">
        <v>3124</v>
      </c>
      <c r="AT2129" s="23" t="s">
        <v>10959</v>
      </c>
      <c r="AV2129" s="23" t="n">
        <v>0.0007</v>
      </c>
      <c r="AW2129" s="23" t="s">
        <v>13564</v>
      </c>
      <c r="AX2129" s="23" t="s">
        <v>13846</v>
      </c>
      <c r="AY2129" s="23" t="n">
        <v>10000</v>
      </c>
      <c r="AZ2129" s="23" t="n">
        <v>29</v>
      </c>
      <c r="BA2129" s="23" t="s">
        <v>1465</v>
      </c>
      <c r="BB2129" s="23" t="s">
        <v>13564</v>
      </c>
      <c r="BF2129" s="23" t="s">
        <v>10498</v>
      </c>
      <c r="BG2129" s="1" t="s">
        <v>183</v>
      </c>
    </row>
    <row r="2130" s="23" customFormat="true" ht="12.75" hidden="false" customHeight="false" outlineLevel="0" collapsed="false">
      <c r="A2130" s="23" t="s">
        <v>9576</v>
      </c>
      <c r="B2130" s="23" t="s">
        <v>9577</v>
      </c>
      <c r="C2130" s="40" t="s">
        <v>177</v>
      </c>
      <c r="D2130" s="23" t="s">
        <v>1471</v>
      </c>
      <c r="E2130" s="23" t="s">
        <v>9578</v>
      </c>
      <c r="F2130" s="23" t="s">
        <v>9579</v>
      </c>
      <c r="G2130" s="23" t="n">
        <v>137</v>
      </c>
      <c r="H2130" s="23" t="n">
        <v>10000</v>
      </c>
      <c r="I2130" s="41" t="s">
        <v>180</v>
      </c>
      <c r="K2130" s="23" t="n">
        <v>0</v>
      </c>
      <c r="L2130" s="23" t="n">
        <v>53626</v>
      </c>
      <c r="M2130" s="23" t="n">
        <v>0</v>
      </c>
      <c r="N2130" s="23" t="n">
        <v>0</v>
      </c>
      <c r="O2130" s="23" t="n">
        <f aca="false">K2130+L2130</f>
        <v>53626</v>
      </c>
      <c r="P2130" s="23" t="n">
        <f aca="false">K2130+L2130+M2130+N2130</f>
        <v>53626</v>
      </c>
      <c r="Q2130" s="23" t="n">
        <v>18570</v>
      </c>
      <c r="R2130" s="23" t="n">
        <v>9462</v>
      </c>
      <c r="S2130" s="23" t="n">
        <v>13232</v>
      </c>
      <c r="T2130" s="23" t="n">
        <v>5872</v>
      </c>
      <c r="U2130" s="23" t="n">
        <f aca="false">IF(I2130="delivery",O2130-SUM(Q2130+R2130),IF(I2130="PO",P2130-SUM(Q2130:R2130)))</f>
        <v>25594</v>
      </c>
      <c r="V2130" s="43" t="n">
        <v>0.00032</v>
      </c>
      <c r="W2130" s="43" t="n">
        <v>0.00032</v>
      </c>
      <c r="X2130" s="43" t="n">
        <f aca="false">W2130-V2130</f>
        <v>0</v>
      </c>
      <c r="Y2130" s="43"/>
      <c r="Z2130" s="43"/>
      <c r="AA2130" s="43"/>
      <c r="AB2130" s="43"/>
      <c r="AC2130" s="43" t="s">
        <v>10482</v>
      </c>
      <c r="AD2130" s="43"/>
      <c r="AE2130" s="43"/>
      <c r="AF2130" s="43"/>
      <c r="AG2130" s="43" t="n">
        <v>0.0003</v>
      </c>
      <c r="AH2130" s="43"/>
      <c r="AI2130" s="63"/>
      <c r="AJ2130" s="63"/>
      <c r="AK2130" s="43"/>
      <c r="AL2130" s="43"/>
      <c r="AM2130" s="43" t="s">
        <v>10492</v>
      </c>
      <c r="AN2130" s="43"/>
      <c r="AO2130" s="43" t="s">
        <v>1471</v>
      </c>
      <c r="AP2130" s="23" t="s">
        <v>3124</v>
      </c>
      <c r="AT2130" s="23" t="s">
        <v>10493</v>
      </c>
      <c r="AV2130" s="23" t="n">
        <v>0.0003</v>
      </c>
      <c r="AW2130" s="23" t="s">
        <v>10494</v>
      </c>
      <c r="AX2130" s="23" t="s">
        <v>13847</v>
      </c>
      <c r="AY2130" s="23" t="n">
        <v>10000</v>
      </c>
      <c r="AZ2130" s="23" t="n">
        <v>22</v>
      </c>
      <c r="BA2130" s="23" t="s">
        <v>1465</v>
      </c>
      <c r="BB2130" s="23" t="s">
        <v>10496</v>
      </c>
      <c r="BF2130" s="23" t="s">
        <v>10498</v>
      </c>
      <c r="BG2130" s="1" t="s">
        <v>183</v>
      </c>
    </row>
    <row r="2131" s="23" customFormat="true" ht="12.75" hidden="false" customHeight="false" outlineLevel="0" collapsed="false">
      <c r="A2131" s="23" t="s">
        <v>9580</v>
      </c>
      <c r="B2131" s="23" t="s">
        <v>9581</v>
      </c>
      <c r="C2131" s="40" t="s">
        <v>177</v>
      </c>
      <c r="D2131" s="23" t="s">
        <v>1471</v>
      </c>
      <c r="E2131" s="23" t="s">
        <v>9582</v>
      </c>
      <c r="F2131" s="23" t="s">
        <v>9583</v>
      </c>
      <c r="G2131" s="23" t="n">
        <v>137</v>
      </c>
      <c r="H2131" s="23" t="n">
        <v>15000</v>
      </c>
      <c r="I2131" s="41" t="s">
        <v>180</v>
      </c>
      <c r="K2131" s="23" t="n">
        <v>0</v>
      </c>
      <c r="L2131" s="23" t="n">
        <v>82121</v>
      </c>
      <c r="M2131" s="23" t="n">
        <v>0</v>
      </c>
      <c r="N2131" s="23" t="n">
        <v>0</v>
      </c>
      <c r="O2131" s="23" t="n">
        <f aca="false">K2131+L2131</f>
        <v>82121</v>
      </c>
      <c r="P2131" s="23" t="n">
        <f aca="false">K2131+L2131+M2131+N2131</f>
        <v>82121</v>
      </c>
      <c r="Q2131" s="23" t="n">
        <v>30653</v>
      </c>
      <c r="R2131" s="23" t="n">
        <v>14877</v>
      </c>
      <c r="S2131" s="23" t="n">
        <v>44726</v>
      </c>
      <c r="T2131" s="23" t="n">
        <v>27017</v>
      </c>
      <c r="U2131" s="23" t="n">
        <f aca="false">IF(I2131="delivery",O2131-SUM(Q2131+R2131),IF(I2131="PO",P2131-SUM(Q2131:R2131)))</f>
        <v>36591</v>
      </c>
      <c r="V2131" s="43" t="n">
        <v>0.00057</v>
      </c>
      <c r="W2131" s="43" t="n">
        <v>0.00057</v>
      </c>
      <c r="X2131" s="43" t="n">
        <f aca="false">W2131-V2131</f>
        <v>0</v>
      </c>
      <c r="Y2131" s="43"/>
      <c r="Z2131" s="43"/>
      <c r="AA2131" s="43" t="n">
        <v>0.00045</v>
      </c>
      <c r="AB2131" s="43"/>
      <c r="AC2131" s="43" t="s">
        <v>10482</v>
      </c>
      <c r="AD2131" s="43"/>
      <c r="AE2131" s="43"/>
      <c r="AF2131" s="43"/>
      <c r="AG2131" s="43" t="n">
        <v>0.00042</v>
      </c>
      <c r="AH2131" s="43"/>
      <c r="AI2131" s="63"/>
      <c r="AJ2131" s="63"/>
      <c r="AK2131" s="43"/>
      <c r="AL2131" s="43"/>
      <c r="AM2131" s="43" t="s">
        <v>10492</v>
      </c>
      <c r="AN2131" s="43"/>
      <c r="AO2131" s="43" t="s">
        <v>1471</v>
      </c>
      <c r="AP2131" s="23" t="s">
        <v>3124</v>
      </c>
      <c r="AT2131" s="23" t="s">
        <v>11356</v>
      </c>
      <c r="AV2131" s="23" t="n">
        <v>0.00042</v>
      </c>
      <c r="AW2131" s="23" t="s">
        <v>10494</v>
      </c>
      <c r="AX2131" s="23" t="s">
        <v>13848</v>
      </c>
      <c r="AY2131" s="23" t="n">
        <v>10000</v>
      </c>
      <c r="AZ2131" s="23" t="n">
        <v>4</v>
      </c>
      <c r="BA2131" s="23" t="s">
        <v>177</v>
      </c>
      <c r="BB2131" s="23" t="s">
        <v>10496</v>
      </c>
      <c r="BF2131" s="23" t="s">
        <v>10498</v>
      </c>
      <c r="BG2131" s="1" t="s">
        <v>183</v>
      </c>
    </row>
    <row r="2132" s="23" customFormat="true" ht="12.75" hidden="false" customHeight="false" outlineLevel="0" collapsed="false">
      <c r="A2132" s="23" t="s">
        <v>9584</v>
      </c>
      <c r="B2132" s="23" t="s">
        <v>9585</v>
      </c>
      <c r="C2132" s="40" t="s">
        <v>177</v>
      </c>
      <c r="D2132" s="23" t="s">
        <v>1471</v>
      </c>
      <c r="E2132" s="23" t="s">
        <v>9586</v>
      </c>
      <c r="F2132" s="23" t="s">
        <v>9587</v>
      </c>
      <c r="G2132" s="23" t="n">
        <v>81</v>
      </c>
      <c r="H2132" s="23" t="n">
        <v>10000</v>
      </c>
      <c r="I2132" s="41" t="s">
        <v>180</v>
      </c>
      <c r="K2132" s="23" t="n">
        <v>0</v>
      </c>
      <c r="L2132" s="23" t="n">
        <v>213446</v>
      </c>
      <c r="M2132" s="23" t="n">
        <v>60000</v>
      </c>
      <c r="N2132" s="23" t="n">
        <v>60000</v>
      </c>
      <c r="O2132" s="23" t="n">
        <f aca="false">K2132+L2132</f>
        <v>213446</v>
      </c>
      <c r="P2132" s="23" t="n">
        <f aca="false">K2132+L2132+M2132+N2132</f>
        <v>333446</v>
      </c>
      <c r="Q2132" s="23" t="n">
        <v>152808</v>
      </c>
      <c r="R2132" s="23" t="n">
        <v>61234</v>
      </c>
      <c r="S2132" s="23" t="n">
        <v>55779</v>
      </c>
      <c r="T2132" s="23" t="n">
        <v>27348</v>
      </c>
      <c r="U2132" s="23" t="n">
        <f aca="false">IF(I2132="delivery",O2132-SUM(Q2132+R2132),IF(I2132="PO",P2132-SUM(Q2132:R2132)))</f>
        <v>-596</v>
      </c>
      <c r="V2132" s="43" t="n">
        <v>0.00057</v>
      </c>
      <c r="W2132" s="43" t="n">
        <v>0.00057</v>
      </c>
      <c r="X2132" s="43" t="n">
        <f aca="false">W2132-V2132</f>
        <v>0</v>
      </c>
      <c r="Y2132" s="43"/>
      <c r="Z2132" s="43"/>
      <c r="AA2132" s="43"/>
      <c r="AB2132" s="43"/>
      <c r="AC2132" s="43" t="s">
        <v>10482</v>
      </c>
      <c r="AD2132" s="43"/>
      <c r="AE2132" s="43"/>
      <c r="AF2132" s="43"/>
      <c r="AG2132" s="43" t="n">
        <v>0.00057</v>
      </c>
      <c r="AH2132" s="43"/>
      <c r="AI2132" s="63"/>
      <c r="AJ2132" s="63"/>
      <c r="AK2132" s="43"/>
      <c r="AL2132" s="43"/>
      <c r="AM2132" s="43" t="s">
        <v>11367</v>
      </c>
      <c r="AN2132" s="43"/>
      <c r="AO2132" s="43" t="s">
        <v>1471</v>
      </c>
      <c r="AP2132" s="23" t="s">
        <v>3124</v>
      </c>
      <c r="AT2132" s="23" t="s">
        <v>11356</v>
      </c>
      <c r="AV2132" s="23" t="n">
        <v>0.00057</v>
      </c>
      <c r="AW2132" s="23" t="s">
        <v>10494</v>
      </c>
      <c r="AX2132" s="23" t="s">
        <v>13849</v>
      </c>
      <c r="AY2132" s="23" t="n">
        <v>10000</v>
      </c>
      <c r="AZ2132" s="23" t="n">
        <v>22</v>
      </c>
      <c r="BA2132" s="23" t="s">
        <v>1465</v>
      </c>
      <c r="BB2132" s="23" t="s">
        <v>10496</v>
      </c>
      <c r="BF2132" s="23" t="s">
        <v>10498</v>
      </c>
      <c r="BG2132" s="1" t="s">
        <v>183</v>
      </c>
    </row>
    <row r="2133" s="23" customFormat="true" ht="12.75" hidden="false" customHeight="false" outlineLevel="0" collapsed="false">
      <c r="A2133" s="23" t="s">
        <v>9588</v>
      </c>
      <c r="B2133" s="23" t="s">
        <v>9589</v>
      </c>
      <c r="C2133" s="40" t="s">
        <v>177</v>
      </c>
      <c r="D2133" s="23" t="s">
        <v>1471</v>
      </c>
      <c r="E2133" s="23" t="s">
        <v>9590</v>
      </c>
      <c r="F2133" s="23" t="s">
        <v>9591</v>
      </c>
      <c r="G2133" s="23" t="n">
        <v>81</v>
      </c>
      <c r="H2133" s="23" t="n">
        <v>10000</v>
      </c>
      <c r="I2133" s="41" t="s">
        <v>180</v>
      </c>
      <c r="K2133" s="23" t="n">
        <v>0</v>
      </c>
      <c r="L2133" s="23" t="n">
        <v>202830</v>
      </c>
      <c r="M2133" s="23" t="n">
        <v>0</v>
      </c>
      <c r="N2133" s="23" t="n">
        <v>0</v>
      </c>
      <c r="O2133" s="23" t="n">
        <f aca="false">K2133+L2133</f>
        <v>202830</v>
      </c>
      <c r="P2133" s="23" t="n">
        <f aca="false">K2133+L2133+M2133+N2133</f>
        <v>202830</v>
      </c>
      <c r="Q2133" s="23" t="n">
        <v>2792</v>
      </c>
      <c r="R2133" s="23" t="n">
        <v>86560</v>
      </c>
      <c r="S2133" s="23" t="n">
        <v>151760</v>
      </c>
      <c r="T2133" s="23" t="n">
        <v>83040</v>
      </c>
      <c r="U2133" s="23" t="n">
        <f aca="false">IF(I2133="delivery",O2133-SUM(Q2133+R2133),IF(I2133="PO",P2133-SUM(Q2133:R2133)))</f>
        <v>113478</v>
      </c>
      <c r="V2133" s="43" t="n">
        <v>0.0017</v>
      </c>
      <c r="W2133" s="43" t="n">
        <v>0.0017</v>
      </c>
      <c r="X2133" s="43" t="n">
        <f aca="false">W2133-V2133</f>
        <v>0</v>
      </c>
      <c r="Y2133" s="43"/>
      <c r="Z2133" s="43"/>
      <c r="AA2133" s="43"/>
      <c r="AB2133" s="43"/>
      <c r="AC2133" s="43" t="s">
        <v>10482</v>
      </c>
      <c r="AD2133" s="43"/>
      <c r="AE2133" s="43"/>
      <c r="AF2133" s="43"/>
      <c r="AG2133" s="43" t="n">
        <v>0.00042</v>
      </c>
      <c r="AH2133" s="43"/>
      <c r="AI2133" s="63"/>
      <c r="AJ2133" s="63"/>
      <c r="AK2133" s="43"/>
      <c r="AL2133" s="43"/>
      <c r="AM2133" s="43" t="s">
        <v>10492</v>
      </c>
      <c r="AN2133" s="43"/>
      <c r="AO2133" s="43" t="s">
        <v>1471</v>
      </c>
      <c r="AP2133" s="23" t="s">
        <v>3124</v>
      </c>
      <c r="AT2133" s="23" t="s">
        <v>11356</v>
      </c>
      <c r="AV2133" s="23" t="n">
        <v>0.00042</v>
      </c>
      <c r="AW2133" s="23" t="s">
        <v>10494</v>
      </c>
      <c r="AX2133" s="23" t="s">
        <v>13850</v>
      </c>
      <c r="AY2133" s="23" t="n">
        <v>10000</v>
      </c>
      <c r="AZ2133" s="23" t="n">
        <v>22</v>
      </c>
      <c r="BA2133" s="23" t="s">
        <v>177</v>
      </c>
      <c r="BB2133" s="23" t="s">
        <v>10496</v>
      </c>
      <c r="BF2133" s="23" t="s">
        <v>10498</v>
      </c>
      <c r="BG2133" s="1" t="s">
        <v>183</v>
      </c>
    </row>
    <row r="2134" s="23" customFormat="true" ht="12.75" hidden="false" customHeight="false" outlineLevel="0" collapsed="false">
      <c r="A2134" s="23" t="s">
        <v>9592</v>
      </c>
      <c r="B2134" s="23" t="s">
        <v>9593</v>
      </c>
      <c r="C2134" s="40" t="s">
        <v>177</v>
      </c>
      <c r="D2134" s="23" t="s">
        <v>1471</v>
      </c>
      <c r="E2134" s="23" t="s">
        <v>9594</v>
      </c>
      <c r="F2134" s="23" t="s">
        <v>9595</v>
      </c>
      <c r="G2134" s="23" t="n">
        <v>116</v>
      </c>
      <c r="H2134" s="23" t="n">
        <v>10000</v>
      </c>
      <c r="I2134" s="41" t="s">
        <v>180</v>
      </c>
      <c r="K2134" s="23" t="n">
        <v>0</v>
      </c>
      <c r="L2134" s="23" t="n">
        <v>16285</v>
      </c>
      <c r="M2134" s="23" t="n">
        <v>0</v>
      </c>
      <c r="N2134" s="23" t="n">
        <v>0</v>
      </c>
      <c r="O2134" s="23" t="n">
        <f aca="false">K2134+L2134</f>
        <v>16285</v>
      </c>
      <c r="P2134" s="23" t="n">
        <f aca="false">K2134+L2134+M2134+N2134</f>
        <v>16285</v>
      </c>
      <c r="Q2134" s="23" t="n">
        <v>4727</v>
      </c>
      <c r="R2134" s="23" t="n">
        <v>2047</v>
      </c>
      <c r="S2134" s="23" t="n">
        <v>1962</v>
      </c>
      <c r="T2134" s="23" t="n">
        <v>1671</v>
      </c>
      <c r="U2134" s="23" t="n">
        <f aca="false">IF(I2134="delivery",O2134-SUM(Q2134+R2134),IF(I2134="PO",P2134-SUM(Q2134:R2134)))</f>
        <v>9511</v>
      </c>
      <c r="V2134" s="43" t="n">
        <v>0.008</v>
      </c>
      <c r="W2134" s="43" t="n">
        <v>0.008</v>
      </c>
      <c r="X2134" s="43" t="n">
        <f aca="false">W2134-V2134</f>
        <v>0</v>
      </c>
      <c r="Y2134" s="43"/>
      <c r="Z2134" s="43"/>
      <c r="AA2134" s="43"/>
      <c r="AB2134" s="43"/>
      <c r="AC2134" s="43" t="s">
        <v>10482</v>
      </c>
      <c r="AD2134" s="43"/>
      <c r="AE2134" s="43"/>
      <c r="AF2134" s="43"/>
      <c r="AG2134" s="43" t="n">
        <v>0.00036</v>
      </c>
      <c r="AH2134" s="43"/>
      <c r="AI2134" s="63"/>
      <c r="AJ2134" s="63"/>
      <c r="AK2134" s="43"/>
      <c r="AL2134" s="43"/>
      <c r="AM2134" s="43" t="s">
        <v>10492</v>
      </c>
      <c r="AN2134" s="43"/>
      <c r="AO2134" s="43" t="s">
        <v>1471</v>
      </c>
      <c r="AP2134" s="23" t="s">
        <v>3124</v>
      </c>
      <c r="AT2134" s="23" t="s">
        <v>11356</v>
      </c>
      <c r="AV2134" s="23" t="n">
        <v>0.00036</v>
      </c>
      <c r="AW2134" s="23" t="s">
        <v>10494</v>
      </c>
      <c r="AX2134" s="23" t="s">
        <v>13851</v>
      </c>
      <c r="AY2134" s="23" t="n">
        <v>10000</v>
      </c>
      <c r="AZ2134" s="23" t="n">
        <v>22</v>
      </c>
      <c r="BA2134" s="23" t="s">
        <v>177</v>
      </c>
      <c r="BB2134" s="23" t="s">
        <v>10496</v>
      </c>
      <c r="BF2134" s="23" t="s">
        <v>10498</v>
      </c>
      <c r="BG2134" s="1" t="s">
        <v>183</v>
      </c>
    </row>
    <row r="2135" s="23" customFormat="true" ht="12.75" hidden="false" customHeight="false" outlineLevel="0" collapsed="false">
      <c r="A2135" s="23" t="s">
        <v>9596</v>
      </c>
      <c r="B2135" s="23" t="s">
        <v>9597</v>
      </c>
      <c r="C2135" s="40" t="s">
        <v>177</v>
      </c>
      <c r="D2135" s="23" t="s">
        <v>1471</v>
      </c>
      <c r="E2135" s="23" t="s">
        <v>9598</v>
      </c>
      <c r="F2135" s="23" t="s">
        <v>9599</v>
      </c>
      <c r="G2135" s="23" t="n">
        <v>116</v>
      </c>
      <c r="H2135" s="23" t="n">
        <v>10000</v>
      </c>
      <c r="I2135" s="41" t="s">
        <v>180</v>
      </c>
      <c r="K2135" s="23" t="n">
        <v>0</v>
      </c>
      <c r="L2135" s="23" t="n">
        <v>30181</v>
      </c>
      <c r="M2135" s="23" t="n">
        <v>0</v>
      </c>
      <c r="N2135" s="23" t="n">
        <v>0</v>
      </c>
      <c r="O2135" s="23" t="n">
        <f aca="false">K2135+L2135</f>
        <v>30181</v>
      </c>
      <c r="P2135" s="23" t="n">
        <f aca="false">K2135+L2135+M2135+N2135</f>
        <v>30181</v>
      </c>
      <c r="Q2135" s="23" t="n">
        <v>1247</v>
      </c>
      <c r="R2135" s="23" t="n">
        <v>2709</v>
      </c>
      <c r="S2135" s="23" t="n">
        <v>2100</v>
      </c>
      <c r="T2135" s="23" t="n">
        <v>0</v>
      </c>
      <c r="U2135" s="23" t="n">
        <f aca="false">IF(I2135="delivery",O2135-SUM(Q2135+R2135),IF(I2135="PO",P2135-SUM(Q2135:R2135)))</f>
        <v>26225</v>
      </c>
      <c r="V2135" s="43" t="n">
        <v>0.0015</v>
      </c>
      <c r="W2135" s="43" t="n">
        <v>0.0015</v>
      </c>
      <c r="X2135" s="43" t="n">
        <f aca="false">W2135-V2135</f>
        <v>0</v>
      </c>
      <c r="Y2135" s="43"/>
      <c r="Z2135" s="43"/>
      <c r="AA2135" s="43"/>
      <c r="AB2135" s="43"/>
      <c r="AC2135" s="43" t="s">
        <v>10482</v>
      </c>
      <c r="AD2135" s="43"/>
      <c r="AE2135" s="43"/>
      <c r="AF2135" s="43"/>
      <c r="AG2135" s="43" t="n">
        <v>0.00036</v>
      </c>
      <c r="AH2135" s="43"/>
      <c r="AI2135" s="63"/>
      <c r="AJ2135" s="63"/>
      <c r="AK2135" s="43"/>
      <c r="AL2135" s="43"/>
      <c r="AM2135" s="43" t="s">
        <v>10492</v>
      </c>
      <c r="AN2135" s="43"/>
      <c r="AO2135" s="43" t="s">
        <v>1471</v>
      </c>
      <c r="AP2135" s="23" t="s">
        <v>3124</v>
      </c>
      <c r="AT2135" s="23" t="s">
        <v>11356</v>
      </c>
      <c r="AV2135" s="23" t="n">
        <v>0.00036</v>
      </c>
      <c r="AW2135" s="23" t="s">
        <v>10494</v>
      </c>
      <c r="AX2135" s="23" t="s">
        <v>13852</v>
      </c>
      <c r="AY2135" s="23" t="n">
        <v>10000</v>
      </c>
      <c r="AZ2135" s="23" t="n">
        <v>22</v>
      </c>
      <c r="BA2135" s="23" t="s">
        <v>1465</v>
      </c>
      <c r="BB2135" s="23" t="s">
        <v>10496</v>
      </c>
      <c r="BF2135" s="23" t="s">
        <v>10498</v>
      </c>
      <c r="BG2135" s="1" t="s">
        <v>183</v>
      </c>
    </row>
    <row r="2136" s="23" customFormat="true" ht="12.75" hidden="false" customHeight="false" outlineLevel="0" collapsed="false">
      <c r="A2136" s="23" t="s">
        <v>9600</v>
      </c>
      <c r="B2136" s="23" t="s">
        <v>9601</v>
      </c>
      <c r="C2136" s="40" t="s">
        <v>177</v>
      </c>
      <c r="D2136" s="23" t="s">
        <v>1471</v>
      </c>
      <c r="E2136" s="23" t="s">
        <v>9602</v>
      </c>
      <c r="F2136" s="23" t="s">
        <v>9603</v>
      </c>
      <c r="G2136" s="23" t="n">
        <v>123</v>
      </c>
      <c r="H2136" s="23" t="n">
        <v>10000</v>
      </c>
      <c r="I2136" s="41" t="s">
        <v>180</v>
      </c>
      <c r="K2136" s="23" t="n">
        <v>0</v>
      </c>
      <c r="L2136" s="23" t="n">
        <v>30791</v>
      </c>
      <c r="M2136" s="23" t="n">
        <v>0</v>
      </c>
      <c r="N2136" s="23" t="n">
        <v>0</v>
      </c>
      <c r="O2136" s="23" t="n">
        <f aca="false">K2136+L2136</f>
        <v>30791</v>
      </c>
      <c r="P2136" s="23" t="n">
        <f aca="false">K2136+L2136+M2136+N2136</f>
        <v>30791</v>
      </c>
      <c r="Q2136" s="23" t="n">
        <v>10083</v>
      </c>
      <c r="R2136" s="23" t="n">
        <v>10580</v>
      </c>
      <c r="S2136" s="23" t="n">
        <v>13508</v>
      </c>
      <c r="T2136" s="23" t="n">
        <v>9570</v>
      </c>
      <c r="U2136" s="23" t="n">
        <f aca="false">IF(I2136="delivery",O2136-SUM(Q2136+R2136),IF(I2136="PO",P2136-SUM(Q2136:R2136)))</f>
        <v>10128</v>
      </c>
      <c r="V2136" s="43" t="n">
        <v>0.00043</v>
      </c>
      <c r="W2136" s="43" t="n">
        <v>0.00043</v>
      </c>
      <c r="X2136" s="43" t="n">
        <f aca="false">W2136-V2136</f>
        <v>0</v>
      </c>
      <c r="Y2136" s="43"/>
      <c r="Z2136" s="43"/>
      <c r="AA2136" s="43" t="n">
        <v>0.00043</v>
      </c>
      <c r="AB2136" s="43"/>
      <c r="AC2136" s="43" t="s">
        <v>10482</v>
      </c>
      <c r="AD2136" s="43"/>
      <c r="AE2136" s="43"/>
      <c r="AF2136" s="43"/>
      <c r="AG2136" s="43" t="n">
        <v>0.00036</v>
      </c>
      <c r="AH2136" s="43"/>
      <c r="AI2136" s="63"/>
      <c r="AJ2136" s="63"/>
      <c r="AK2136" s="43"/>
      <c r="AL2136" s="43"/>
      <c r="AM2136" s="43" t="s">
        <v>10492</v>
      </c>
      <c r="AN2136" s="43"/>
      <c r="AO2136" s="43" t="s">
        <v>1471</v>
      </c>
      <c r="AP2136" s="23" t="s">
        <v>3124</v>
      </c>
      <c r="AT2136" s="23" t="s">
        <v>11356</v>
      </c>
      <c r="AV2136" s="23" t="n">
        <v>0.00036</v>
      </c>
      <c r="AW2136" s="23" t="s">
        <v>10494</v>
      </c>
      <c r="AX2136" s="23" t="s">
        <v>13853</v>
      </c>
      <c r="AY2136" s="23" t="n">
        <v>10000</v>
      </c>
      <c r="AZ2136" s="23" t="n">
        <v>22</v>
      </c>
      <c r="BA2136" s="23" t="s">
        <v>177</v>
      </c>
      <c r="BB2136" s="23" t="s">
        <v>10496</v>
      </c>
      <c r="BF2136" s="23" t="s">
        <v>10498</v>
      </c>
      <c r="BG2136" s="1" t="s">
        <v>183</v>
      </c>
    </row>
    <row r="2137" s="23" customFormat="true" ht="12.75" hidden="false" customHeight="false" outlineLevel="0" collapsed="false">
      <c r="A2137" s="23" t="s">
        <v>9604</v>
      </c>
      <c r="B2137" s="23" t="s">
        <v>9605</v>
      </c>
      <c r="C2137" s="40" t="s">
        <v>177</v>
      </c>
      <c r="D2137" s="23" t="s">
        <v>1471</v>
      </c>
      <c r="E2137" s="23" t="s">
        <v>9606</v>
      </c>
      <c r="F2137" s="23" t="s">
        <v>9607</v>
      </c>
      <c r="G2137" s="23" t="n">
        <v>116</v>
      </c>
      <c r="H2137" s="23" t="n">
        <v>30000</v>
      </c>
      <c r="I2137" s="41" t="s">
        <v>180</v>
      </c>
      <c r="K2137" s="23" t="n">
        <v>0</v>
      </c>
      <c r="L2137" s="23" t="n">
        <v>43674</v>
      </c>
      <c r="M2137" s="23" t="n">
        <v>0</v>
      </c>
      <c r="N2137" s="23" t="n">
        <v>110000</v>
      </c>
      <c r="O2137" s="23" t="n">
        <f aca="false">K2137+L2137</f>
        <v>43674</v>
      </c>
      <c r="P2137" s="23" t="n">
        <f aca="false">K2137+L2137+M2137+N2137</f>
        <v>153674</v>
      </c>
      <c r="Q2137" s="23" t="n">
        <v>34765</v>
      </c>
      <c r="R2137" s="23" t="n">
        <v>17285</v>
      </c>
      <c r="S2137" s="23" t="n">
        <v>19317</v>
      </c>
      <c r="T2137" s="23" t="n">
        <v>8982</v>
      </c>
      <c r="U2137" s="23" t="n">
        <f aca="false">IF(I2137="delivery",O2137-SUM(Q2137+R2137),IF(I2137="PO",P2137-SUM(Q2137:R2137)))</f>
        <v>-8376</v>
      </c>
      <c r="V2137" s="43" t="n">
        <v>0.00061</v>
      </c>
      <c r="W2137" s="43" t="n">
        <v>0.00061</v>
      </c>
      <c r="X2137" s="43" t="n">
        <f aca="false">W2137-V2137</f>
        <v>0</v>
      </c>
      <c r="Y2137" s="43"/>
      <c r="Z2137" s="43"/>
      <c r="AA2137" s="43"/>
      <c r="AB2137" s="43"/>
      <c r="AC2137" s="43" t="s">
        <v>10482</v>
      </c>
      <c r="AD2137" s="43"/>
      <c r="AE2137" s="43"/>
      <c r="AF2137" s="43"/>
      <c r="AG2137" s="43" t="n">
        <v>0.00061</v>
      </c>
      <c r="AH2137" s="43" t="s">
        <v>11590</v>
      </c>
      <c r="AI2137" s="63" t="n">
        <v>20000</v>
      </c>
      <c r="AJ2137" s="63" t="n">
        <v>16</v>
      </c>
      <c r="AK2137" s="43" t="s">
        <v>13854</v>
      </c>
      <c r="AL2137" s="43"/>
      <c r="AM2137" s="71" t="s">
        <v>11607</v>
      </c>
      <c r="AN2137" s="43"/>
      <c r="AO2137" s="43" t="s">
        <v>1471</v>
      </c>
      <c r="AP2137" s="23" t="s">
        <v>3124</v>
      </c>
      <c r="AT2137" s="23" t="s">
        <v>10959</v>
      </c>
      <c r="AV2137" s="23" t="n">
        <v>0.0007</v>
      </c>
      <c r="AW2137" s="23" t="s">
        <v>10534</v>
      </c>
      <c r="AX2137" s="23" t="s">
        <v>13855</v>
      </c>
      <c r="AY2137" s="23" t="n">
        <v>40000</v>
      </c>
      <c r="AZ2137" s="23" t="n">
        <v>24</v>
      </c>
      <c r="BA2137" s="23" t="s">
        <v>1465</v>
      </c>
      <c r="BB2137" s="23" t="s">
        <v>10534</v>
      </c>
      <c r="BF2137" s="23" t="s">
        <v>10498</v>
      </c>
      <c r="BG2137" s="1" t="s">
        <v>183</v>
      </c>
    </row>
    <row r="2138" s="23" customFormat="true" ht="12.75" hidden="false" customHeight="false" outlineLevel="0" collapsed="false">
      <c r="A2138" s="23" t="s">
        <v>9608</v>
      </c>
      <c r="B2138" s="23" t="s">
        <v>9609</v>
      </c>
      <c r="C2138" s="40" t="s">
        <v>177</v>
      </c>
      <c r="D2138" s="23" t="s">
        <v>1471</v>
      </c>
      <c r="E2138" s="23" t="s">
        <v>9610</v>
      </c>
      <c r="F2138" s="23" t="s">
        <v>9611</v>
      </c>
      <c r="G2138" s="23" t="n">
        <v>93</v>
      </c>
      <c r="H2138" s="23" t="n">
        <v>10000</v>
      </c>
      <c r="I2138" s="41" t="s">
        <v>180</v>
      </c>
      <c r="K2138" s="23" t="n">
        <v>0</v>
      </c>
      <c r="L2138" s="23" t="n">
        <v>109995</v>
      </c>
      <c r="M2138" s="23" t="n">
        <v>0</v>
      </c>
      <c r="N2138" s="23" t="n">
        <v>0</v>
      </c>
      <c r="O2138" s="23" t="n">
        <f aca="false">K2138+L2138</f>
        <v>109995</v>
      </c>
      <c r="P2138" s="23" t="n">
        <f aca="false">K2138+L2138+M2138+N2138</f>
        <v>109995</v>
      </c>
      <c r="Q2138" s="23" t="n">
        <v>2528</v>
      </c>
      <c r="R2138" s="23" t="n">
        <v>6672</v>
      </c>
      <c r="S2138" s="23" t="n">
        <v>5483</v>
      </c>
      <c r="T2138" s="23" t="n">
        <v>2000</v>
      </c>
      <c r="U2138" s="23" t="n">
        <f aca="false">IF(I2138="delivery",O2138-SUM(Q2138+R2138),IF(I2138="PO",P2138-SUM(Q2138:R2138)))</f>
        <v>100795</v>
      </c>
      <c r="V2138" s="43" t="n">
        <v>0.0025</v>
      </c>
      <c r="W2138" s="43" t="n">
        <v>0.0025</v>
      </c>
      <c r="X2138" s="43" t="n">
        <f aca="false">W2138-V2138</f>
        <v>0</v>
      </c>
      <c r="Y2138" s="43"/>
      <c r="Z2138" s="43"/>
      <c r="AA2138" s="43"/>
      <c r="AB2138" s="43"/>
      <c r="AC2138" s="43" t="s">
        <v>10482</v>
      </c>
      <c r="AD2138" s="43"/>
      <c r="AE2138" s="43"/>
      <c r="AF2138" s="43"/>
      <c r="AG2138" s="43" t="n">
        <v>0.00036</v>
      </c>
      <c r="AH2138" s="43"/>
      <c r="AI2138" s="63"/>
      <c r="AJ2138" s="63"/>
      <c r="AK2138" s="43"/>
      <c r="AL2138" s="43"/>
      <c r="AM2138" s="43" t="s">
        <v>10492</v>
      </c>
      <c r="AN2138" s="43"/>
      <c r="AO2138" s="43" t="s">
        <v>1471</v>
      </c>
      <c r="AP2138" s="23" t="s">
        <v>3124</v>
      </c>
      <c r="AT2138" s="23" t="s">
        <v>11356</v>
      </c>
      <c r="AV2138" s="23" t="n">
        <v>0.00036</v>
      </c>
      <c r="AW2138" s="23" t="s">
        <v>10494</v>
      </c>
      <c r="AX2138" s="23" t="s">
        <v>13856</v>
      </c>
      <c r="AY2138" s="23" t="n">
        <v>10000</v>
      </c>
      <c r="AZ2138" s="23" t="n">
        <v>2</v>
      </c>
      <c r="BA2138" s="23" t="s">
        <v>177</v>
      </c>
      <c r="BB2138" s="23" t="s">
        <v>10496</v>
      </c>
      <c r="BF2138" s="23" t="s">
        <v>10498</v>
      </c>
      <c r="BG2138" s="1" t="s">
        <v>183</v>
      </c>
    </row>
    <row r="2139" s="23" customFormat="true" ht="12.75" hidden="false" customHeight="false" outlineLevel="0" collapsed="false">
      <c r="A2139" s="23" t="s">
        <v>9612</v>
      </c>
      <c r="B2139" s="23" t="s">
        <v>9613</v>
      </c>
      <c r="C2139" s="40" t="s">
        <v>177</v>
      </c>
      <c r="D2139" s="23" t="s">
        <v>1471</v>
      </c>
      <c r="E2139" s="23" t="s">
        <v>9614</v>
      </c>
      <c r="F2139" s="23" t="s">
        <v>9615</v>
      </c>
      <c r="G2139" s="23" t="n">
        <v>86</v>
      </c>
      <c r="H2139" s="23" t="n">
        <v>10000</v>
      </c>
      <c r="I2139" s="41" t="s">
        <v>180</v>
      </c>
      <c r="K2139" s="23" t="n">
        <v>0</v>
      </c>
      <c r="L2139" s="23" t="n">
        <v>15940</v>
      </c>
      <c r="M2139" s="23" t="n">
        <v>0</v>
      </c>
      <c r="N2139" s="23" t="n">
        <v>0</v>
      </c>
      <c r="O2139" s="23" t="n">
        <f aca="false">K2139+L2139</f>
        <v>15940</v>
      </c>
      <c r="P2139" s="23" t="n">
        <f aca="false">K2139+L2139+M2139+N2139</f>
        <v>15940</v>
      </c>
      <c r="Q2139" s="23" t="n">
        <v>8007</v>
      </c>
      <c r="R2139" s="23" t="n">
        <v>12316</v>
      </c>
      <c r="S2139" s="23" t="n">
        <v>14265</v>
      </c>
      <c r="T2139" s="23" t="n">
        <v>8144</v>
      </c>
      <c r="U2139" s="23" t="n">
        <f aca="false">IF(I2139="delivery",O2139-SUM(Q2139+R2139),IF(I2139="PO",P2139-SUM(Q2139:R2139)))</f>
        <v>-4383</v>
      </c>
      <c r="V2139" s="43" t="n">
        <v>0.00055</v>
      </c>
      <c r="W2139" s="43" t="n">
        <v>0.00055</v>
      </c>
      <c r="X2139" s="43" t="n">
        <f aca="false">W2139-V2139</f>
        <v>0</v>
      </c>
      <c r="Y2139" s="43"/>
      <c r="Z2139" s="43"/>
      <c r="AA2139" s="43"/>
      <c r="AB2139" s="43"/>
      <c r="AC2139" s="43" t="s">
        <v>10482</v>
      </c>
      <c r="AD2139" s="43"/>
      <c r="AE2139" s="43"/>
      <c r="AF2139" s="43"/>
      <c r="AG2139" s="43" t="n">
        <v>0.00028</v>
      </c>
      <c r="AH2139" s="43"/>
      <c r="AI2139" s="63"/>
      <c r="AJ2139" s="63"/>
      <c r="AK2139" s="43"/>
      <c r="AL2139" s="43"/>
      <c r="AM2139" s="43" t="s">
        <v>10492</v>
      </c>
      <c r="AN2139" s="43"/>
      <c r="AO2139" s="43" t="s">
        <v>1471</v>
      </c>
      <c r="AP2139" s="23" t="s">
        <v>3124</v>
      </c>
      <c r="AT2139" s="23" t="s">
        <v>10493</v>
      </c>
      <c r="AV2139" s="23" t="n">
        <v>0.00028</v>
      </c>
      <c r="AW2139" s="23" t="s">
        <v>10494</v>
      </c>
      <c r="AX2139" s="23" t="s">
        <v>13857</v>
      </c>
      <c r="AY2139" s="23" t="n">
        <v>10000</v>
      </c>
      <c r="AZ2139" s="23" t="n">
        <v>22</v>
      </c>
      <c r="BA2139" s="23" t="s">
        <v>1465</v>
      </c>
      <c r="BB2139" s="23" t="s">
        <v>10496</v>
      </c>
      <c r="BF2139" s="23" t="s">
        <v>10498</v>
      </c>
      <c r="BG2139" s="1" t="s">
        <v>183</v>
      </c>
    </row>
    <row r="2140" s="23" customFormat="true" ht="12.75" hidden="false" customHeight="false" outlineLevel="0" collapsed="false">
      <c r="A2140" s="23" t="s">
        <v>9616</v>
      </c>
      <c r="B2140" s="23" t="s">
        <v>9617</v>
      </c>
      <c r="C2140" s="40" t="s">
        <v>177</v>
      </c>
      <c r="D2140" s="23" t="s">
        <v>1471</v>
      </c>
      <c r="E2140" s="23" t="s">
        <v>9618</v>
      </c>
      <c r="F2140" s="23" t="s">
        <v>9619</v>
      </c>
      <c r="G2140" s="23" t="n">
        <v>116</v>
      </c>
      <c r="H2140" s="23" t="n">
        <v>10000</v>
      </c>
      <c r="I2140" s="41" t="s">
        <v>180</v>
      </c>
      <c r="K2140" s="23" t="n">
        <v>0</v>
      </c>
      <c r="L2140" s="23" t="n">
        <v>100103</v>
      </c>
      <c r="M2140" s="23" t="n">
        <v>0</v>
      </c>
      <c r="N2140" s="23" t="n">
        <v>0</v>
      </c>
      <c r="O2140" s="23" t="n">
        <f aca="false">K2140+L2140</f>
        <v>100103</v>
      </c>
      <c r="P2140" s="23" t="n">
        <f aca="false">K2140+L2140+M2140+N2140</f>
        <v>100103</v>
      </c>
      <c r="Q2140" s="23" t="n">
        <v>13532</v>
      </c>
      <c r="R2140" s="23" t="n">
        <v>17525</v>
      </c>
      <c r="S2140" s="23" t="n">
        <v>20388</v>
      </c>
      <c r="T2140" s="23" t="n">
        <v>15245</v>
      </c>
      <c r="U2140" s="23" t="n">
        <f aca="false">IF(I2140="delivery",O2140-SUM(Q2140+R2140),IF(I2140="PO",P2140-SUM(Q2140:R2140)))</f>
        <v>69046</v>
      </c>
      <c r="V2140" s="43" t="n">
        <v>0.00055</v>
      </c>
      <c r="W2140" s="43" t="n">
        <v>0.00055</v>
      </c>
      <c r="X2140" s="43" t="n">
        <f aca="false">W2140-V2140</f>
        <v>0</v>
      </c>
      <c r="Y2140" s="43"/>
      <c r="Z2140" s="43"/>
      <c r="AA2140" s="43"/>
      <c r="AB2140" s="43"/>
      <c r="AC2140" s="43" t="s">
        <v>10482</v>
      </c>
      <c r="AD2140" s="43"/>
      <c r="AE2140" s="43"/>
      <c r="AF2140" s="43"/>
      <c r="AG2140" s="43" t="n">
        <v>0.00036</v>
      </c>
      <c r="AH2140" s="43"/>
      <c r="AI2140" s="63"/>
      <c r="AJ2140" s="63"/>
      <c r="AK2140" s="43"/>
      <c r="AL2140" s="43"/>
      <c r="AM2140" s="43" t="s">
        <v>10492</v>
      </c>
      <c r="AN2140" s="43"/>
      <c r="AO2140" s="43" t="s">
        <v>1471</v>
      </c>
      <c r="AP2140" s="23" t="s">
        <v>3124</v>
      </c>
      <c r="AT2140" s="23" t="s">
        <v>11356</v>
      </c>
      <c r="AV2140" s="23" t="n">
        <v>0.00036</v>
      </c>
      <c r="AW2140" s="23" t="s">
        <v>10494</v>
      </c>
      <c r="AX2140" s="23" t="s">
        <v>13858</v>
      </c>
      <c r="AY2140" s="23" t="n">
        <v>10000</v>
      </c>
      <c r="AZ2140" s="23" t="n">
        <v>22</v>
      </c>
      <c r="BA2140" s="23" t="s">
        <v>177</v>
      </c>
      <c r="BB2140" s="23" t="s">
        <v>10496</v>
      </c>
      <c r="BF2140" s="23" t="s">
        <v>10498</v>
      </c>
      <c r="BG2140" s="1" t="s">
        <v>183</v>
      </c>
    </row>
    <row r="2141" s="23" customFormat="true" ht="12.75" hidden="false" customHeight="false" outlineLevel="0" collapsed="false">
      <c r="A2141" s="23" t="s">
        <v>9620</v>
      </c>
      <c r="B2141" s="23" t="s">
        <v>9621</v>
      </c>
      <c r="C2141" s="40" t="s">
        <v>177</v>
      </c>
      <c r="D2141" s="23" t="s">
        <v>1471</v>
      </c>
      <c r="E2141" s="23" t="s">
        <v>9622</v>
      </c>
      <c r="F2141" s="23" t="s">
        <v>9623</v>
      </c>
      <c r="G2141" s="23" t="n">
        <v>38</v>
      </c>
      <c r="H2141" s="23" t="n">
        <v>30000</v>
      </c>
      <c r="I2141" s="41" t="s">
        <v>180</v>
      </c>
      <c r="K2141" s="23" t="n">
        <v>0</v>
      </c>
      <c r="L2141" s="23" t="n">
        <v>921</v>
      </c>
      <c r="M2141" s="23" t="n">
        <v>0</v>
      </c>
      <c r="N2141" s="23" t="n">
        <v>0</v>
      </c>
      <c r="O2141" s="23" t="n">
        <f aca="false">K2141+L2141</f>
        <v>921</v>
      </c>
      <c r="P2141" s="23" t="n">
        <f aca="false">K2141+L2141+M2141+N2141</f>
        <v>921</v>
      </c>
      <c r="Q2141" s="23" t="n">
        <v>106</v>
      </c>
      <c r="R2141" s="23" t="n">
        <v>12</v>
      </c>
      <c r="S2141" s="23" t="n">
        <v>12</v>
      </c>
      <c r="T2141" s="23" t="n">
        <v>12</v>
      </c>
      <c r="U2141" s="23" t="n">
        <f aca="false">IF(I2141="delivery",O2141-SUM(Q2141+R2141),IF(I2141="PO",P2141-SUM(Q2141:R2141)))</f>
        <v>803</v>
      </c>
      <c r="V2141" s="43" t="n">
        <v>0.00072</v>
      </c>
      <c r="W2141" s="43" t="n">
        <v>0.00072</v>
      </c>
      <c r="X2141" s="43" t="n">
        <f aca="false">W2141-V2141</f>
        <v>0</v>
      </c>
      <c r="Y2141" s="43"/>
      <c r="Z2141" s="43"/>
      <c r="AA2141" s="43"/>
      <c r="AB2141" s="43"/>
      <c r="AC2141" s="43" t="s">
        <v>10482</v>
      </c>
      <c r="AD2141" s="43"/>
      <c r="AE2141" s="43"/>
      <c r="AF2141" s="43"/>
      <c r="AG2141" s="43" t="n">
        <v>0.00072</v>
      </c>
      <c r="AH2141" s="43"/>
      <c r="AI2141" s="63"/>
      <c r="AJ2141" s="63"/>
      <c r="AK2141" s="43"/>
      <c r="AL2141" s="43"/>
      <c r="AM2141" s="43" t="s">
        <v>11367</v>
      </c>
      <c r="AN2141" s="43"/>
      <c r="AO2141" s="43" t="s">
        <v>1471</v>
      </c>
      <c r="AP2141" s="23" t="s">
        <v>3124</v>
      </c>
      <c r="AT2141" s="23" t="s">
        <v>11356</v>
      </c>
      <c r="AV2141" s="23" t="n">
        <v>0.00072</v>
      </c>
      <c r="AW2141" s="23" t="s">
        <v>11573</v>
      </c>
      <c r="AX2141" s="23" t="s">
        <v>13859</v>
      </c>
      <c r="AY2141" s="23" t="n">
        <v>500000</v>
      </c>
      <c r="AZ2141" s="23" t="n">
        <v>12</v>
      </c>
      <c r="BA2141" s="23" t="s">
        <v>1465</v>
      </c>
      <c r="BB2141" s="23" t="s">
        <v>11587</v>
      </c>
      <c r="BF2141" s="23" t="s">
        <v>10498</v>
      </c>
      <c r="BG2141" s="1" t="s">
        <v>183</v>
      </c>
    </row>
    <row r="2142" s="23" customFormat="true" ht="12.75" hidden="false" customHeight="false" outlineLevel="0" collapsed="false">
      <c r="A2142" s="23" t="s">
        <v>9624</v>
      </c>
      <c r="B2142" s="23" t="s">
        <v>9625</v>
      </c>
      <c r="C2142" s="40" t="s">
        <v>177</v>
      </c>
      <c r="D2142" s="23" t="s">
        <v>1471</v>
      </c>
      <c r="E2142" s="23" t="s">
        <v>9626</v>
      </c>
      <c r="F2142" s="23" t="s">
        <v>9627</v>
      </c>
      <c r="G2142" s="23" t="n">
        <v>86</v>
      </c>
      <c r="H2142" s="23" t="n">
        <v>10000</v>
      </c>
      <c r="I2142" s="41" t="s">
        <v>180</v>
      </c>
      <c r="K2142" s="23" t="n">
        <v>0</v>
      </c>
      <c r="L2142" s="23" t="n">
        <v>88572</v>
      </c>
      <c r="M2142" s="23" t="n">
        <v>0</v>
      </c>
      <c r="N2142" s="23" t="n">
        <v>0</v>
      </c>
      <c r="O2142" s="23" t="n">
        <f aca="false">K2142+L2142</f>
        <v>88572</v>
      </c>
      <c r="P2142" s="23" t="n">
        <f aca="false">K2142+L2142+M2142+N2142</f>
        <v>88572</v>
      </c>
      <c r="Q2142" s="23" t="n">
        <v>22896</v>
      </c>
      <c r="R2142" s="23" t="n">
        <v>13658</v>
      </c>
      <c r="S2142" s="23" t="n">
        <v>16481</v>
      </c>
      <c r="T2142" s="23" t="n">
        <v>8802</v>
      </c>
      <c r="U2142" s="23" t="n">
        <f aca="false">IF(I2142="delivery",O2142-SUM(Q2142+R2142),IF(I2142="PO",P2142-SUM(Q2142:R2142)))</f>
        <v>52018</v>
      </c>
      <c r="V2142" s="43" t="n">
        <v>0.00143</v>
      </c>
      <c r="W2142" s="43" t="n">
        <v>0.00143</v>
      </c>
      <c r="X2142" s="43" t="n">
        <f aca="false">W2142-V2142</f>
        <v>0</v>
      </c>
      <c r="Y2142" s="43"/>
      <c r="Z2142" s="43"/>
      <c r="AA2142" s="43" t="n">
        <v>0.00043</v>
      </c>
      <c r="AB2142" s="43"/>
      <c r="AC2142" s="43" t="s">
        <v>10482</v>
      </c>
      <c r="AD2142" s="43"/>
      <c r="AE2142" s="43"/>
      <c r="AF2142" s="43"/>
      <c r="AG2142" s="43" t="n">
        <v>0.00036</v>
      </c>
      <c r="AH2142" s="43"/>
      <c r="AI2142" s="63"/>
      <c r="AJ2142" s="63"/>
      <c r="AK2142" s="43"/>
      <c r="AL2142" s="43"/>
      <c r="AM2142" s="43" t="s">
        <v>10492</v>
      </c>
      <c r="AN2142" s="43"/>
      <c r="AO2142" s="43" t="s">
        <v>1471</v>
      </c>
      <c r="AP2142" s="23" t="s">
        <v>3124</v>
      </c>
      <c r="AT2142" s="23" t="s">
        <v>11356</v>
      </c>
      <c r="AV2142" s="23" t="n">
        <v>0.00036</v>
      </c>
      <c r="AW2142" s="23" t="s">
        <v>10494</v>
      </c>
      <c r="AX2142" s="23" t="s">
        <v>13860</v>
      </c>
      <c r="AY2142" s="23" t="n">
        <v>10000</v>
      </c>
      <c r="AZ2142" s="23" t="n">
        <v>2</v>
      </c>
      <c r="BA2142" s="23" t="s">
        <v>177</v>
      </c>
      <c r="BB2142" s="23" t="s">
        <v>10496</v>
      </c>
      <c r="BF2142" s="23" t="s">
        <v>10498</v>
      </c>
      <c r="BG2142" s="1" t="s">
        <v>183</v>
      </c>
    </row>
    <row r="2143" s="23" customFormat="true" ht="12.75" hidden="false" customHeight="false" outlineLevel="0" collapsed="false">
      <c r="A2143" s="23" t="s">
        <v>9628</v>
      </c>
      <c r="B2143" s="23" t="s">
        <v>9629</v>
      </c>
      <c r="C2143" s="40" t="s">
        <v>177</v>
      </c>
      <c r="D2143" s="23" t="s">
        <v>1471</v>
      </c>
      <c r="E2143" s="23" t="s">
        <v>9630</v>
      </c>
      <c r="F2143" s="23" t="s">
        <v>9631</v>
      </c>
      <c r="G2143" s="23" t="n">
        <v>93</v>
      </c>
      <c r="H2143" s="23" t="n">
        <v>10000</v>
      </c>
      <c r="I2143" s="41" t="s">
        <v>180</v>
      </c>
      <c r="K2143" s="23" t="n">
        <v>0</v>
      </c>
      <c r="L2143" s="23" t="n">
        <v>938</v>
      </c>
      <c r="M2143" s="23" t="n">
        <v>0</v>
      </c>
      <c r="N2143" s="23" t="n">
        <v>10000</v>
      </c>
      <c r="O2143" s="23" t="n">
        <f aca="false">K2143+L2143</f>
        <v>938</v>
      </c>
      <c r="P2143" s="23" t="n">
        <f aca="false">K2143+L2143+M2143+N2143</f>
        <v>10938</v>
      </c>
      <c r="Q2143" s="23" t="n">
        <v>299</v>
      </c>
      <c r="R2143" s="23" t="n">
        <v>957</v>
      </c>
      <c r="S2143" s="23" t="n">
        <v>660</v>
      </c>
      <c r="T2143" s="23" t="n">
        <v>664</v>
      </c>
      <c r="U2143" s="23" t="n">
        <f aca="false">IF(I2143="delivery",O2143-SUM(Q2143+R2143),IF(I2143="PO",P2143-SUM(Q2143:R2143)))</f>
        <v>-318</v>
      </c>
      <c r="V2143" s="43" t="n">
        <v>0.003</v>
      </c>
      <c r="W2143" s="43" t="n">
        <v>0.0014</v>
      </c>
      <c r="X2143" s="43" t="n">
        <f aca="false">W2143-V2143</f>
        <v>-0.0016</v>
      </c>
      <c r="Y2143" s="43"/>
      <c r="Z2143" s="43"/>
      <c r="AA2143" s="43"/>
      <c r="AB2143" s="43"/>
      <c r="AC2143" s="43" t="s">
        <v>10482</v>
      </c>
      <c r="AD2143" s="43"/>
      <c r="AE2143" s="43"/>
      <c r="AF2143" s="43"/>
      <c r="AG2143" s="43" t="n">
        <v>0.0014</v>
      </c>
      <c r="AH2143" s="43"/>
      <c r="AI2143" s="63"/>
      <c r="AJ2143" s="63"/>
      <c r="AK2143" s="43"/>
      <c r="AL2143" s="43"/>
      <c r="AM2143" s="43" t="s">
        <v>10492</v>
      </c>
      <c r="AN2143" s="43"/>
      <c r="AO2143" s="43" t="s">
        <v>1471</v>
      </c>
      <c r="AP2143" s="23" t="s">
        <v>3124</v>
      </c>
      <c r="AT2143" s="23" t="s">
        <v>11356</v>
      </c>
      <c r="AV2143" s="23" t="n">
        <v>0.0014</v>
      </c>
      <c r="AW2143" s="23" t="s">
        <v>11618</v>
      </c>
      <c r="AX2143" s="23" t="s">
        <v>13861</v>
      </c>
      <c r="AY2143" s="23" t="n">
        <v>20000</v>
      </c>
      <c r="AZ2143" s="23" t="n">
        <v>14</v>
      </c>
      <c r="BA2143" s="23" t="s">
        <v>1465</v>
      </c>
      <c r="BB2143" s="23" t="s">
        <v>11587</v>
      </c>
      <c r="BF2143" s="23" t="s">
        <v>10498</v>
      </c>
      <c r="BG2143" s="1" t="s">
        <v>183</v>
      </c>
    </row>
    <row r="2144" s="23" customFormat="true" ht="12.75" hidden="false" customHeight="false" outlineLevel="0" collapsed="false">
      <c r="A2144" s="23" t="s">
        <v>9632</v>
      </c>
      <c r="B2144" s="23" t="s">
        <v>9633</v>
      </c>
      <c r="C2144" s="40" t="s">
        <v>177</v>
      </c>
      <c r="D2144" s="23" t="s">
        <v>1471</v>
      </c>
      <c r="E2144" s="23" t="s">
        <v>9634</v>
      </c>
      <c r="F2144" s="23" t="s">
        <v>9635</v>
      </c>
      <c r="G2144" s="23" t="n">
        <v>81</v>
      </c>
      <c r="H2144" s="23" t="n">
        <v>10000</v>
      </c>
      <c r="I2144" s="41" t="s">
        <v>180</v>
      </c>
      <c r="K2144" s="23" t="n">
        <v>0</v>
      </c>
      <c r="L2144" s="23" t="n">
        <v>53629</v>
      </c>
      <c r="M2144" s="23" t="n">
        <v>0</v>
      </c>
      <c r="N2144" s="23" t="n">
        <v>0</v>
      </c>
      <c r="O2144" s="23" t="n">
        <f aca="false">K2144+L2144</f>
        <v>53629</v>
      </c>
      <c r="P2144" s="23" t="n">
        <f aca="false">K2144+L2144+M2144+N2144</f>
        <v>53629</v>
      </c>
      <c r="Q2144" s="23" t="n">
        <v>501</v>
      </c>
      <c r="R2144" s="23" t="n">
        <v>622</v>
      </c>
      <c r="S2144" s="23" t="n">
        <v>292</v>
      </c>
      <c r="T2144" s="23" t="n">
        <v>292</v>
      </c>
      <c r="U2144" s="23" t="n">
        <f aca="false">IF(I2144="delivery",O2144-SUM(Q2144+R2144),IF(I2144="PO",P2144-SUM(Q2144:R2144)))</f>
        <v>52506</v>
      </c>
      <c r="V2144" s="43" t="n">
        <v>0.00096</v>
      </c>
      <c r="W2144" s="43" t="n">
        <v>0.00096</v>
      </c>
      <c r="X2144" s="43" t="n">
        <f aca="false">W2144-V2144</f>
        <v>0</v>
      </c>
      <c r="Y2144" s="43"/>
      <c r="Z2144" s="43"/>
      <c r="AA2144" s="43" t="n">
        <v>0.0026</v>
      </c>
      <c r="AB2144" s="43"/>
      <c r="AC2144" s="43" t="s">
        <v>10482</v>
      </c>
      <c r="AD2144" s="43"/>
      <c r="AE2144" s="43"/>
      <c r="AF2144" s="43"/>
      <c r="AG2144" s="43" t="n">
        <v>0.00096</v>
      </c>
      <c r="AH2144" s="43" t="s">
        <v>11597</v>
      </c>
      <c r="AI2144" s="63" t="n">
        <v>10000</v>
      </c>
      <c r="AJ2144" s="63" t="n">
        <v>14</v>
      </c>
      <c r="AK2144" s="43" t="s">
        <v>13862</v>
      </c>
      <c r="AL2144" s="43"/>
      <c r="AM2144" s="71" t="s">
        <v>12703</v>
      </c>
      <c r="AN2144" s="43"/>
      <c r="AO2144" s="43" t="s">
        <v>1471</v>
      </c>
      <c r="AP2144" s="23" t="s">
        <v>3124</v>
      </c>
      <c r="AT2144" s="23" t="s">
        <v>11356</v>
      </c>
      <c r="AV2144" s="23" t="n">
        <v>0.00117</v>
      </c>
      <c r="AW2144" s="23" t="s">
        <v>11680</v>
      </c>
      <c r="AX2144" s="23" t="s">
        <v>13859</v>
      </c>
      <c r="AY2144" s="23" t="n">
        <v>500000</v>
      </c>
      <c r="AZ2144" s="23" t="n">
        <v>18</v>
      </c>
      <c r="BA2144" s="23" t="s">
        <v>1465</v>
      </c>
      <c r="BB2144" s="23" t="s">
        <v>11587</v>
      </c>
      <c r="BF2144" s="23" t="s">
        <v>10498</v>
      </c>
      <c r="BG2144" s="1" t="s">
        <v>183</v>
      </c>
    </row>
    <row r="2145" s="23" customFormat="true" ht="12.75" hidden="false" customHeight="false" outlineLevel="0" collapsed="false">
      <c r="A2145" s="23" t="s">
        <v>9636</v>
      </c>
      <c r="B2145" s="23" t="s">
        <v>9637</v>
      </c>
      <c r="C2145" s="40" t="s">
        <v>177</v>
      </c>
      <c r="D2145" s="23" t="s">
        <v>1471</v>
      </c>
      <c r="E2145" s="23" t="s">
        <v>9638</v>
      </c>
      <c r="F2145" s="23" t="s">
        <v>9639</v>
      </c>
      <c r="G2145" s="23" t="n">
        <v>116</v>
      </c>
      <c r="H2145" s="23" t="n">
        <v>5000</v>
      </c>
      <c r="I2145" s="41" t="s">
        <v>180</v>
      </c>
      <c r="K2145" s="23" t="n">
        <v>0</v>
      </c>
      <c r="L2145" s="23" t="n">
        <v>8214</v>
      </c>
      <c r="M2145" s="23" t="n">
        <v>0</v>
      </c>
      <c r="N2145" s="23" t="n">
        <v>15000</v>
      </c>
      <c r="O2145" s="23" t="n">
        <f aca="false">K2145+L2145</f>
        <v>8214</v>
      </c>
      <c r="P2145" s="23" t="n">
        <f aca="false">K2145+L2145+M2145+N2145</f>
        <v>23214</v>
      </c>
      <c r="Q2145" s="23" t="n">
        <v>1867</v>
      </c>
      <c r="R2145" s="23" t="n">
        <v>1555</v>
      </c>
      <c r="S2145" s="23" t="n">
        <v>1730</v>
      </c>
      <c r="T2145" s="23" t="n">
        <v>1247</v>
      </c>
      <c r="U2145" s="23" t="n">
        <f aca="false">IF(I2145="delivery",O2145-SUM(Q2145+R2145),IF(I2145="PO",P2145-SUM(Q2145:R2145)))</f>
        <v>4792</v>
      </c>
      <c r="V2145" s="43" t="n">
        <v>0.00211</v>
      </c>
      <c r="W2145" s="43" t="n">
        <v>0.00211</v>
      </c>
      <c r="X2145" s="43" t="n">
        <f aca="false">W2145-V2145</f>
        <v>0</v>
      </c>
      <c r="Y2145" s="43"/>
      <c r="Z2145" s="43"/>
      <c r="AA2145" s="43"/>
      <c r="AB2145" s="43"/>
      <c r="AC2145" s="43" t="s">
        <v>10482</v>
      </c>
      <c r="AD2145" s="43"/>
      <c r="AE2145" s="43"/>
      <c r="AF2145" s="43"/>
      <c r="AG2145" s="43" t="n">
        <v>0.00075</v>
      </c>
      <c r="AH2145" s="43"/>
      <c r="AI2145" s="63"/>
      <c r="AJ2145" s="63"/>
      <c r="AK2145" s="43"/>
      <c r="AL2145" s="43"/>
      <c r="AM2145" s="43" t="s">
        <v>10492</v>
      </c>
      <c r="AN2145" s="43"/>
      <c r="AO2145" s="43" t="s">
        <v>1471</v>
      </c>
      <c r="AP2145" s="23" t="s">
        <v>3124</v>
      </c>
      <c r="AT2145" s="23" t="s">
        <v>11356</v>
      </c>
      <c r="AV2145" s="23" t="n">
        <v>0.00075</v>
      </c>
      <c r="AW2145" s="23" t="s">
        <v>10494</v>
      </c>
      <c r="AX2145" s="23" t="s">
        <v>13863</v>
      </c>
      <c r="AY2145" s="23" t="n">
        <v>5000</v>
      </c>
      <c r="AZ2145" s="23" t="n">
        <v>22</v>
      </c>
      <c r="BA2145" s="23" t="s">
        <v>177</v>
      </c>
      <c r="BB2145" s="23" t="s">
        <v>10496</v>
      </c>
      <c r="BF2145" s="23" t="s">
        <v>10498</v>
      </c>
      <c r="BG2145" s="1" t="s">
        <v>183</v>
      </c>
    </row>
    <row r="2146" s="23" customFormat="true" ht="12.75" hidden="false" customHeight="false" outlineLevel="0" collapsed="false">
      <c r="A2146" s="23" t="s">
        <v>9640</v>
      </c>
      <c r="B2146" s="23" t="s">
        <v>9641</v>
      </c>
      <c r="C2146" s="40" t="s">
        <v>177</v>
      </c>
      <c r="D2146" s="23" t="s">
        <v>1471</v>
      </c>
      <c r="E2146" s="23" t="s">
        <v>9642</v>
      </c>
      <c r="F2146" s="23" t="s">
        <v>9643</v>
      </c>
      <c r="G2146" s="23" t="n">
        <v>86</v>
      </c>
      <c r="H2146" s="23" t="n">
        <v>5000</v>
      </c>
      <c r="I2146" s="41" t="s">
        <v>188</v>
      </c>
      <c r="K2146" s="23" t="n">
        <v>0</v>
      </c>
      <c r="L2146" s="23" t="n">
        <v>21129</v>
      </c>
      <c r="M2146" s="23" t="n">
        <v>0</v>
      </c>
      <c r="N2146" s="23" t="n">
        <v>0</v>
      </c>
      <c r="O2146" s="23" t="n">
        <f aca="false">K2146+L2146</f>
        <v>21129</v>
      </c>
      <c r="P2146" s="23" t="n">
        <f aca="false">K2146+L2146+M2146+N2146</f>
        <v>21129</v>
      </c>
      <c r="Q2146" s="23" t="n">
        <v>43</v>
      </c>
      <c r="R2146" s="23" t="n">
        <v>12</v>
      </c>
      <c r="S2146" s="23" t="n">
        <v>12</v>
      </c>
      <c r="T2146" s="23" t="n">
        <v>12</v>
      </c>
      <c r="U2146" s="23" t="n">
        <f aca="false">IF(I2146="delivery",O2146-SUM(Q2146+R2146),IF(I2146="PO",P2146-SUM(Q2146:R2146)))</f>
        <v>21074</v>
      </c>
      <c r="V2146" s="43" t="n">
        <v>0.00189</v>
      </c>
      <c r="W2146" s="43" t="n">
        <v>0.00523</v>
      </c>
      <c r="X2146" s="43" t="n">
        <f aca="false">W2146-V2146</f>
        <v>0.00334</v>
      </c>
      <c r="Y2146" s="43"/>
      <c r="Z2146" s="43"/>
      <c r="AA2146" s="43" t="n">
        <v>0.00523</v>
      </c>
      <c r="AB2146" s="43"/>
      <c r="AC2146" s="43" t="s">
        <v>10482</v>
      </c>
      <c r="AD2146" s="43"/>
      <c r="AE2146" s="43"/>
      <c r="AF2146" s="43"/>
      <c r="AG2146" s="43" t="n">
        <v>0.00523</v>
      </c>
      <c r="AH2146" s="43"/>
      <c r="AI2146" s="63"/>
      <c r="AJ2146" s="63"/>
      <c r="AK2146" s="43"/>
      <c r="AL2146" s="43"/>
      <c r="AM2146" s="43" t="s">
        <v>11626</v>
      </c>
      <c r="AN2146" s="43"/>
      <c r="AO2146" s="43" t="s">
        <v>1471</v>
      </c>
      <c r="AP2146" s="23" t="s">
        <v>3124</v>
      </c>
      <c r="AT2146" s="23" t="s">
        <v>11356</v>
      </c>
      <c r="AV2146" s="23" t="n">
        <v>0.00523</v>
      </c>
      <c r="AW2146" s="23" t="s">
        <v>11292</v>
      </c>
      <c r="AX2146" s="23" t="s">
        <v>13864</v>
      </c>
      <c r="AY2146" s="23" t="n">
        <v>5000</v>
      </c>
      <c r="AZ2146" s="23" t="n">
        <v>18</v>
      </c>
      <c r="BA2146" s="23" t="s">
        <v>1465</v>
      </c>
      <c r="BB2146" s="23" t="s">
        <v>11292</v>
      </c>
      <c r="BF2146" s="23" t="s">
        <v>10498</v>
      </c>
      <c r="BG2146" s="1" t="s">
        <v>183</v>
      </c>
    </row>
    <row r="2147" s="23" customFormat="true" ht="12.75" hidden="false" customHeight="false" outlineLevel="0" collapsed="false">
      <c r="A2147" s="23" t="s">
        <v>9644</v>
      </c>
      <c r="B2147" s="23" t="s">
        <v>9645</v>
      </c>
      <c r="C2147" s="40" t="s">
        <v>177</v>
      </c>
      <c r="D2147" s="23" t="s">
        <v>1471</v>
      </c>
      <c r="E2147" s="23" t="s">
        <v>9646</v>
      </c>
      <c r="F2147" s="23" t="s">
        <v>9647</v>
      </c>
      <c r="G2147" s="23" t="n">
        <v>86</v>
      </c>
      <c r="H2147" s="23" t="n">
        <v>10000</v>
      </c>
      <c r="I2147" s="41" t="s">
        <v>180</v>
      </c>
      <c r="K2147" s="23" t="n">
        <v>0</v>
      </c>
      <c r="L2147" s="23" t="n">
        <v>57283</v>
      </c>
      <c r="M2147" s="23" t="n">
        <v>0</v>
      </c>
      <c r="N2147" s="23" t="n">
        <v>0</v>
      </c>
      <c r="O2147" s="23" t="n">
        <f aca="false">K2147+L2147</f>
        <v>57283</v>
      </c>
      <c r="P2147" s="23" t="n">
        <f aca="false">K2147+L2147+M2147+N2147</f>
        <v>57283</v>
      </c>
      <c r="Q2147" s="23" t="n">
        <v>14710</v>
      </c>
      <c r="R2147" s="23" t="n">
        <v>9064</v>
      </c>
      <c r="S2147" s="23" t="n">
        <v>12172</v>
      </c>
      <c r="T2147" s="23" t="n">
        <v>5681</v>
      </c>
      <c r="U2147" s="23" t="n">
        <f aca="false">IF(I2147="delivery",O2147-SUM(Q2147+R2147),IF(I2147="PO",P2147-SUM(Q2147:R2147)))</f>
        <v>33509</v>
      </c>
      <c r="V2147" s="43" t="n">
        <v>0.00094</v>
      </c>
      <c r="W2147" s="43" t="n">
        <v>0.00094</v>
      </c>
      <c r="X2147" s="43" t="n">
        <f aca="false">W2147-V2147</f>
        <v>0</v>
      </c>
      <c r="Y2147" s="43"/>
      <c r="Z2147" s="43"/>
      <c r="AA2147" s="43"/>
      <c r="AB2147" s="43"/>
      <c r="AC2147" s="43" t="s">
        <v>10482</v>
      </c>
      <c r="AD2147" s="43"/>
      <c r="AE2147" s="43"/>
      <c r="AF2147" s="43"/>
      <c r="AG2147" s="43" t="n">
        <v>0.00036</v>
      </c>
      <c r="AH2147" s="43"/>
      <c r="AI2147" s="63"/>
      <c r="AJ2147" s="63"/>
      <c r="AK2147" s="43"/>
      <c r="AL2147" s="43"/>
      <c r="AM2147" s="43" t="s">
        <v>10492</v>
      </c>
      <c r="AN2147" s="43"/>
      <c r="AO2147" s="43" t="s">
        <v>1471</v>
      </c>
      <c r="AP2147" s="23" t="s">
        <v>3124</v>
      </c>
      <c r="AT2147" s="23" t="s">
        <v>11356</v>
      </c>
      <c r="AV2147" s="23" t="n">
        <v>0.00036</v>
      </c>
      <c r="AW2147" s="23" t="s">
        <v>10494</v>
      </c>
      <c r="AX2147" s="23" t="s">
        <v>13865</v>
      </c>
      <c r="AY2147" s="23" t="n">
        <v>10000</v>
      </c>
      <c r="AZ2147" s="23" t="n">
        <v>22</v>
      </c>
      <c r="BA2147" s="23" t="s">
        <v>177</v>
      </c>
      <c r="BB2147" s="23" t="s">
        <v>10496</v>
      </c>
      <c r="BF2147" s="23" t="s">
        <v>10498</v>
      </c>
      <c r="BG2147" s="1" t="s">
        <v>183</v>
      </c>
    </row>
    <row r="2148" s="23" customFormat="true" ht="12.75" hidden="false" customHeight="false" outlineLevel="0" collapsed="false">
      <c r="A2148" s="23" t="s">
        <v>9648</v>
      </c>
      <c r="B2148" s="23" t="s">
        <v>9649</v>
      </c>
      <c r="C2148" s="40" t="s">
        <v>177</v>
      </c>
      <c r="D2148" s="23" t="s">
        <v>1471</v>
      </c>
      <c r="E2148" s="23" t="s">
        <v>9650</v>
      </c>
      <c r="F2148" s="23" t="s">
        <v>9651</v>
      </c>
      <c r="G2148" s="23" t="n">
        <v>38</v>
      </c>
      <c r="H2148" s="23" t="n">
        <v>30000</v>
      </c>
      <c r="I2148" s="41" t="s">
        <v>180</v>
      </c>
      <c r="K2148" s="23" t="n">
        <v>0</v>
      </c>
      <c r="L2148" s="23" t="n">
        <v>11927</v>
      </c>
      <c r="M2148" s="23" t="n">
        <v>0</v>
      </c>
      <c r="N2148" s="23" t="n">
        <v>0</v>
      </c>
      <c r="O2148" s="23" t="n">
        <f aca="false">K2148+L2148</f>
        <v>11927</v>
      </c>
      <c r="P2148" s="23" t="n">
        <f aca="false">K2148+L2148+M2148+N2148</f>
        <v>11927</v>
      </c>
      <c r="Q2148" s="23" t="n">
        <v>6247</v>
      </c>
      <c r="R2148" s="23" t="n">
        <v>12040</v>
      </c>
      <c r="S2148" s="23" t="n">
        <v>10959</v>
      </c>
      <c r="T2148" s="23" t="n">
        <v>7577</v>
      </c>
      <c r="U2148" s="23" t="n">
        <f aca="false">IF(I2148="delivery",O2148-SUM(Q2148+R2148),IF(I2148="PO",P2148-SUM(Q2148:R2148)))</f>
        <v>-6360</v>
      </c>
      <c r="V2148" s="43" t="n">
        <v>0.00097</v>
      </c>
      <c r="W2148" s="43" t="n">
        <v>0.00097</v>
      </c>
      <c r="X2148" s="43" t="n">
        <f aca="false">W2148-V2148</f>
        <v>0</v>
      </c>
      <c r="Y2148" s="43"/>
      <c r="Z2148" s="43"/>
      <c r="AA2148" s="43"/>
      <c r="AB2148" s="43"/>
      <c r="AC2148" s="43" t="s">
        <v>10482</v>
      </c>
      <c r="AD2148" s="43"/>
      <c r="AE2148" s="43"/>
      <c r="AF2148" s="43"/>
      <c r="AG2148" s="43" t="n">
        <v>0.00097</v>
      </c>
      <c r="AH2148" s="43"/>
      <c r="AI2148" s="63"/>
      <c r="AJ2148" s="63"/>
      <c r="AK2148" s="43"/>
      <c r="AL2148" s="43"/>
      <c r="AM2148" s="43" t="s">
        <v>11367</v>
      </c>
      <c r="AN2148" s="43"/>
      <c r="AO2148" s="43" t="s">
        <v>1471</v>
      </c>
      <c r="AP2148" s="23" t="s">
        <v>3124</v>
      </c>
      <c r="AT2148" s="23" t="s">
        <v>10493</v>
      </c>
      <c r="AV2148" s="23" t="n">
        <v>0.00097</v>
      </c>
      <c r="AW2148" s="23" t="s">
        <v>13677</v>
      </c>
      <c r="AX2148" s="23" t="s">
        <v>13866</v>
      </c>
      <c r="AY2148" s="23" t="s">
        <v>13679</v>
      </c>
      <c r="AZ2148" s="23" t="s">
        <v>11578</v>
      </c>
      <c r="BA2148" s="23" t="s">
        <v>1465</v>
      </c>
      <c r="BB2148" s="23" t="s">
        <v>13680</v>
      </c>
      <c r="BC2148" s="23" t="s">
        <v>13681</v>
      </c>
      <c r="BF2148" s="23" t="s">
        <v>10498</v>
      </c>
      <c r="BG2148" s="1" t="s">
        <v>183</v>
      </c>
    </row>
    <row r="2149" s="23" customFormat="true" ht="12.75" hidden="false" customHeight="false" outlineLevel="0" collapsed="false">
      <c r="A2149" s="23" t="s">
        <v>9652</v>
      </c>
      <c r="B2149" s="23" t="s">
        <v>9653</v>
      </c>
      <c r="C2149" s="40" t="s">
        <v>177</v>
      </c>
      <c r="D2149" s="23" t="s">
        <v>1471</v>
      </c>
      <c r="E2149" s="23" t="s">
        <v>9654</v>
      </c>
      <c r="F2149" s="23" t="s">
        <v>9655</v>
      </c>
      <c r="G2149" s="23" t="n">
        <v>86</v>
      </c>
      <c r="H2149" s="23" t="n">
        <v>10000</v>
      </c>
      <c r="I2149" s="41" t="s">
        <v>180</v>
      </c>
      <c r="K2149" s="23" t="n">
        <v>0</v>
      </c>
      <c r="L2149" s="23" t="n">
        <v>15980</v>
      </c>
      <c r="M2149" s="23" t="n">
        <v>0</v>
      </c>
      <c r="N2149" s="23" t="n">
        <v>0</v>
      </c>
      <c r="O2149" s="23" t="n">
        <f aca="false">K2149+L2149</f>
        <v>15980</v>
      </c>
      <c r="P2149" s="23" t="n">
        <f aca="false">K2149+L2149+M2149+N2149</f>
        <v>15980</v>
      </c>
      <c r="Q2149" s="23" t="n">
        <v>6354</v>
      </c>
      <c r="R2149" s="23" t="n">
        <v>2066</v>
      </c>
      <c r="S2149" s="23" t="n">
        <v>2960</v>
      </c>
      <c r="T2149" s="23" t="n">
        <v>1587</v>
      </c>
      <c r="U2149" s="23" t="n">
        <f aca="false">IF(I2149="delivery",O2149-SUM(Q2149+R2149),IF(I2149="PO",P2149-SUM(Q2149:R2149)))</f>
        <v>7560</v>
      </c>
      <c r="V2149" s="43" t="n">
        <v>0.00064</v>
      </c>
      <c r="W2149" s="43" t="n">
        <v>0.00064</v>
      </c>
      <c r="X2149" s="43" t="n">
        <f aca="false">W2149-V2149</f>
        <v>0</v>
      </c>
      <c r="Y2149" s="43"/>
      <c r="Z2149" s="43"/>
      <c r="AA2149" s="43"/>
      <c r="AB2149" s="43"/>
      <c r="AC2149" s="43" t="s">
        <v>10482</v>
      </c>
      <c r="AD2149" s="43"/>
      <c r="AE2149" s="43"/>
      <c r="AF2149" s="43"/>
      <c r="AG2149" s="43" t="n">
        <v>0.00036</v>
      </c>
      <c r="AH2149" s="43"/>
      <c r="AI2149" s="63"/>
      <c r="AJ2149" s="63"/>
      <c r="AK2149" s="43"/>
      <c r="AL2149" s="43"/>
      <c r="AM2149" s="43" t="s">
        <v>10492</v>
      </c>
      <c r="AN2149" s="43"/>
      <c r="AO2149" s="43" t="s">
        <v>1471</v>
      </c>
      <c r="AP2149" s="23" t="s">
        <v>3124</v>
      </c>
      <c r="AT2149" s="23" t="s">
        <v>11356</v>
      </c>
      <c r="AV2149" s="23" t="n">
        <v>0.00036</v>
      </c>
      <c r="AW2149" s="23" t="s">
        <v>10494</v>
      </c>
      <c r="AX2149" s="23" t="s">
        <v>13867</v>
      </c>
      <c r="AY2149" s="23" t="n">
        <v>10000</v>
      </c>
      <c r="AZ2149" s="23" t="n">
        <v>22</v>
      </c>
      <c r="BA2149" s="23" t="s">
        <v>177</v>
      </c>
      <c r="BB2149" s="23" t="s">
        <v>10496</v>
      </c>
      <c r="BF2149" s="23" t="s">
        <v>10498</v>
      </c>
      <c r="BG2149" s="1" t="s">
        <v>183</v>
      </c>
    </row>
    <row r="2150" s="23" customFormat="true" ht="12.75" hidden="false" customHeight="false" outlineLevel="0" collapsed="false">
      <c r="A2150" s="23" t="s">
        <v>9656</v>
      </c>
      <c r="B2150" s="23" t="s">
        <v>9657</v>
      </c>
      <c r="C2150" s="40" t="s">
        <v>177</v>
      </c>
      <c r="D2150" s="23" t="s">
        <v>1471</v>
      </c>
      <c r="E2150" s="23" t="s">
        <v>9658</v>
      </c>
      <c r="F2150" s="23" t="s">
        <v>9659</v>
      </c>
      <c r="G2150" s="23" t="n">
        <v>38</v>
      </c>
      <c r="H2150" s="23" t="n">
        <v>40000</v>
      </c>
      <c r="I2150" s="41" t="s">
        <v>180</v>
      </c>
      <c r="K2150" s="23" t="n">
        <v>0</v>
      </c>
      <c r="L2150" s="23" t="n">
        <v>29429</v>
      </c>
      <c r="M2150" s="23" t="n">
        <v>0</v>
      </c>
      <c r="N2150" s="23" t="n">
        <v>0</v>
      </c>
      <c r="O2150" s="23" t="n">
        <f aca="false">K2150+L2150</f>
        <v>29429</v>
      </c>
      <c r="P2150" s="23" t="n">
        <f aca="false">K2150+L2150+M2150+N2150</f>
        <v>29429</v>
      </c>
      <c r="Q2150" s="23" t="n">
        <v>6691</v>
      </c>
      <c r="R2150" s="23" t="n">
        <v>14981</v>
      </c>
      <c r="S2150" s="23" t="n">
        <v>17324</v>
      </c>
      <c r="T2150" s="23" t="n">
        <v>9714</v>
      </c>
      <c r="U2150" s="23" t="n">
        <f aca="false">IF(I2150="delivery",O2150-SUM(Q2150+R2150),IF(I2150="PO",P2150-SUM(Q2150:R2150)))</f>
        <v>7757</v>
      </c>
      <c r="V2150" s="43" t="n">
        <v>0.00068</v>
      </c>
      <c r="W2150" s="43" t="n">
        <v>0.00068</v>
      </c>
      <c r="X2150" s="43" t="n">
        <f aca="false">W2150-V2150</f>
        <v>0</v>
      </c>
      <c r="Y2150" s="43"/>
      <c r="Z2150" s="43"/>
      <c r="AA2150" s="43"/>
      <c r="AB2150" s="43"/>
      <c r="AC2150" s="43" t="s">
        <v>10482</v>
      </c>
      <c r="AD2150" s="43"/>
      <c r="AE2150" s="43"/>
      <c r="AF2150" s="43"/>
      <c r="AG2150" s="43" t="n">
        <v>0.00036</v>
      </c>
      <c r="AH2150" s="43"/>
      <c r="AI2150" s="63"/>
      <c r="AJ2150" s="63"/>
      <c r="AK2150" s="43"/>
      <c r="AL2150" s="43"/>
      <c r="AM2150" s="43" t="s">
        <v>10492</v>
      </c>
      <c r="AN2150" s="43"/>
      <c r="AO2150" s="43" t="s">
        <v>1471</v>
      </c>
      <c r="AP2150" s="23" t="s">
        <v>3124</v>
      </c>
      <c r="AT2150" s="23" t="s">
        <v>11356</v>
      </c>
      <c r="AV2150" s="23" t="n">
        <v>0.00036</v>
      </c>
      <c r="AW2150" s="23" t="s">
        <v>10494</v>
      </c>
      <c r="AX2150" s="23" t="s">
        <v>13868</v>
      </c>
      <c r="AY2150" s="23" t="n">
        <v>10000</v>
      </c>
      <c r="AZ2150" s="23" t="n">
        <v>2</v>
      </c>
      <c r="BA2150" s="23" t="s">
        <v>177</v>
      </c>
      <c r="BB2150" s="23" t="s">
        <v>10496</v>
      </c>
      <c r="BF2150" s="23" t="s">
        <v>10498</v>
      </c>
      <c r="BG2150" s="1" t="s">
        <v>183</v>
      </c>
    </row>
    <row r="2151" s="23" customFormat="true" ht="12.75" hidden="false" customHeight="false" outlineLevel="0" collapsed="false">
      <c r="A2151" s="23" t="s">
        <v>9660</v>
      </c>
      <c r="B2151" s="23" t="s">
        <v>9661</v>
      </c>
      <c r="C2151" s="40" t="s">
        <v>177</v>
      </c>
      <c r="D2151" s="23" t="s">
        <v>1471</v>
      </c>
      <c r="E2151" s="23" t="s">
        <v>9662</v>
      </c>
      <c r="F2151" s="23" t="s">
        <v>9663</v>
      </c>
      <c r="G2151" s="23" t="n">
        <v>116</v>
      </c>
      <c r="H2151" s="23" t="n">
        <v>10000</v>
      </c>
      <c r="I2151" s="41" t="s">
        <v>180</v>
      </c>
      <c r="K2151" s="23" t="n">
        <v>0</v>
      </c>
      <c r="L2151" s="23" t="n">
        <v>22280</v>
      </c>
      <c r="M2151" s="23" t="n">
        <v>0</v>
      </c>
      <c r="N2151" s="23" t="n">
        <v>0</v>
      </c>
      <c r="O2151" s="23" t="n">
        <f aca="false">K2151+L2151</f>
        <v>22280</v>
      </c>
      <c r="P2151" s="23" t="n">
        <f aca="false">K2151+L2151+M2151+N2151</f>
        <v>22280</v>
      </c>
      <c r="Q2151" s="23" t="n">
        <v>7342</v>
      </c>
      <c r="R2151" s="23" t="n">
        <v>4425</v>
      </c>
      <c r="S2151" s="23" t="n">
        <v>4433</v>
      </c>
      <c r="T2151" s="23" t="n">
        <v>2726</v>
      </c>
      <c r="U2151" s="23" t="n">
        <f aca="false">IF(I2151="delivery",O2151-SUM(Q2151+R2151),IF(I2151="PO",P2151-SUM(Q2151:R2151)))</f>
        <v>10513</v>
      </c>
      <c r="V2151" s="43" t="n">
        <v>0.00063</v>
      </c>
      <c r="W2151" s="43" t="n">
        <v>0.00063</v>
      </c>
      <c r="X2151" s="43" t="n">
        <f aca="false">W2151-V2151</f>
        <v>0</v>
      </c>
      <c r="Y2151" s="43"/>
      <c r="Z2151" s="43"/>
      <c r="AA2151" s="43"/>
      <c r="AB2151" s="43"/>
      <c r="AC2151" s="43" t="s">
        <v>10482</v>
      </c>
      <c r="AD2151" s="43"/>
      <c r="AE2151" s="43"/>
      <c r="AF2151" s="43"/>
      <c r="AG2151" s="43" t="n">
        <v>0.00036</v>
      </c>
      <c r="AH2151" s="43"/>
      <c r="AI2151" s="63"/>
      <c r="AJ2151" s="63"/>
      <c r="AK2151" s="43"/>
      <c r="AL2151" s="43"/>
      <c r="AM2151" s="43" t="s">
        <v>10492</v>
      </c>
      <c r="AN2151" s="43"/>
      <c r="AO2151" s="43" t="s">
        <v>1471</v>
      </c>
      <c r="AP2151" s="23" t="s">
        <v>3124</v>
      </c>
      <c r="AT2151" s="23" t="s">
        <v>11356</v>
      </c>
      <c r="AV2151" s="23" t="n">
        <v>0.00036</v>
      </c>
      <c r="AW2151" s="23" t="s">
        <v>10494</v>
      </c>
      <c r="AX2151" s="23" t="s">
        <v>13869</v>
      </c>
      <c r="AY2151" s="23" t="n">
        <v>10000</v>
      </c>
      <c r="AZ2151" s="23" t="n">
        <v>22</v>
      </c>
      <c r="BA2151" s="23" t="s">
        <v>177</v>
      </c>
      <c r="BB2151" s="23" t="s">
        <v>10496</v>
      </c>
      <c r="BF2151" s="23" t="s">
        <v>10498</v>
      </c>
      <c r="BG2151" s="1" t="s">
        <v>183</v>
      </c>
    </row>
    <row r="2152" s="23" customFormat="true" ht="12.75" hidden="false" customHeight="false" outlineLevel="0" collapsed="false">
      <c r="A2152" s="23" t="s">
        <v>9664</v>
      </c>
      <c r="B2152" s="23" t="s">
        <v>9665</v>
      </c>
      <c r="C2152" s="40" t="s">
        <v>177</v>
      </c>
      <c r="D2152" s="23" t="s">
        <v>1471</v>
      </c>
      <c r="E2152" s="23" t="s">
        <v>9666</v>
      </c>
      <c r="F2152" s="23" t="s">
        <v>9667</v>
      </c>
      <c r="G2152" s="23" t="n">
        <v>33</v>
      </c>
      <c r="H2152" s="23" t="n">
        <v>10000</v>
      </c>
      <c r="I2152" s="41" t="s">
        <v>188</v>
      </c>
      <c r="K2152" s="23" t="n">
        <v>0</v>
      </c>
      <c r="L2152" s="23" t="n">
        <v>24286</v>
      </c>
      <c r="M2152" s="23" t="n">
        <v>0</v>
      </c>
      <c r="N2152" s="23" t="n">
        <v>0</v>
      </c>
      <c r="O2152" s="23" t="n">
        <f aca="false">K2152+L2152</f>
        <v>24286</v>
      </c>
      <c r="P2152" s="23" t="n">
        <f aca="false">K2152+L2152+M2152+N2152</f>
        <v>24286</v>
      </c>
      <c r="Q2152" s="23" t="n">
        <v>106</v>
      </c>
      <c r="R2152" s="23" t="n">
        <v>4833</v>
      </c>
      <c r="S2152" s="23" t="n">
        <v>3606</v>
      </c>
      <c r="T2152" s="23" t="n">
        <v>3153</v>
      </c>
      <c r="U2152" s="23" t="n">
        <f aca="false">IF(I2152="delivery",O2152-SUM(Q2152+R2152),IF(I2152="PO",P2152-SUM(Q2152:R2152)))</f>
        <v>19347</v>
      </c>
      <c r="V2152" s="43" t="n">
        <v>0.00159</v>
      </c>
      <c r="W2152" s="43" t="n">
        <v>0.00159</v>
      </c>
      <c r="X2152" s="43" t="n">
        <f aca="false">W2152-V2152</f>
        <v>0</v>
      </c>
      <c r="Y2152" s="43"/>
      <c r="Z2152" s="43"/>
      <c r="AA2152" s="43" t="n">
        <v>0.00094</v>
      </c>
      <c r="AB2152" s="43"/>
      <c r="AC2152" s="43" t="s">
        <v>10482</v>
      </c>
      <c r="AD2152" s="43"/>
      <c r="AE2152" s="43"/>
      <c r="AF2152" s="43"/>
      <c r="AG2152" s="43" t="n">
        <v>0.0014</v>
      </c>
      <c r="AH2152" s="43"/>
      <c r="AI2152" s="63"/>
      <c r="AJ2152" s="63"/>
      <c r="AK2152" s="43"/>
      <c r="AL2152" s="43"/>
      <c r="AM2152" s="43" t="s">
        <v>10492</v>
      </c>
      <c r="AN2152" s="43"/>
      <c r="AO2152" s="43" t="s">
        <v>1471</v>
      </c>
      <c r="AP2152" s="23" t="s">
        <v>3124</v>
      </c>
      <c r="AT2152" s="23" t="s">
        <v>10942</v>
      </c>
      <c r="AV2152" s="23" t="n">
        <v>0.0014</v>
      </c>
      <c r="AW2152" s="23" t="s">
        <v>11106</v>
      </c>
      <c r="AX2152" s="23" t="s">
        <v>13870</v>
      </c>
      <c r="AY2152" s="23" t="n">
        <v>1000</v>
      </c>
      <c r="AZ2152" s="23" t="n">
        <v>7</v>
      </c>
      <c r="BA2152" s="23" t="s">
        <v>1465</v>
      </c>
      <c r="BB2152" s="23" t="s">
        <v>11106</v>
      </c>
      <c r="BF2152" s="23" t="s">
        <v>10498</v>
      </c>
      <c r="BG2152" s="1" t="s">
        <v>183</v>
      </c>
    </row>
    <row r="2153" s="23" customFormat="true" ht="12.75" hidden="false" customHeight="false" outlineLevel="0" collapsed="false">
      <c r="A2153" s="23" t="s">
        <v>9668</v>
      </c>
      <c r="B2153" s="23" t="s">
        <v>9669</v>
      </c>
      <c r="C2153" s="40" t="s">
        <v>177</v>
      </c>
      <c r="D2153" s="23" t="s">
        <v>1471</v>
      </c>
      <c r="E2153" s="23" t="s">
        <v>9670</v>
      </c>
      <c r="F2153" s="23" t="s">
        <v>9671</v>
      </c>
      <c r="G2153" s="23" t="n">
        <v>86</v>
      </c>
      <c r="H2153" s="23" t="n">
        <v>10000</v>
      </c>
      <c r="I2153" s="41" t="s">
        <v>180</v>
      </c>
      <c r="K2153" s="23" t="n">
        <v>0</v>
      </c>
      <c r="L2153" s="23" t="n">
        <v>29159</v>
      </c>
      <c r="M2153" s="23" t="n">
        <v>40000</v>
      </c>
      <c r="N2153" s="23" t="n">
        <v>0</v>
      </c>
      <c r="O2153" s="23" t="n">
        <f aca="false">K2153+L2153</f>
        <v>29159</v>
      </c>
      <c r="P2153" s="23" t="n">
        <f aca="false">K2153+L2153+M2153+N2153</f>
        <v>69159</v>
      </c>
      <c r="Q2153" s="23" t="n">
        <v>16223</v>
      </c>
      <c r="R2153" s="23" t="n">
        <v>7378</v>
      </c>
      <c r="S2153" s="23" t="n">
        <v>6976</v>
      </c>
      <c r="T2153" s="23" t="n">
        <v>3646</v>
      </c>
      <c r="U2153" s="23" t="n">
        <f aca="false">IF(I2153="delivery",O2153-SUM(Q2153+R2153),IF(I2153="PO",P2153-SUM(Q2153:R2153)))</f>
        <v>5558</v>
      </c>
      <c r="V2153" s="43" t="n">
        <v>0.00036</v>
      </c>
      <c r="W2153" s="43" t="n">
        <v>0.00036</v>
      </c>
      <c r="X2153" s="43" t="n">
        <f aca="false">W2153-V2153</f>
        <v>0</v>
      </c>
      <c r="Y2153" s="43"/>
      <c r="Z2153" s="43"/>
      <c r="AA2153" s="43" t="n">
        <v>0.00036</v>
      </c>
      <c r="AB2153" s="43"/>
      <c r="AC2153" s="43" t="s">
        <v>10482</v>
      </c>
      <c r="AD2153" s="43"/>
      <c r="AE2153" s="43"/>
      <c r="AF2153" s="43"/>
      <c r="AG2153" s="43" t="n">
        <v>0.00036</v>
      </c>
      <c r="AH2153" s="43"/>
      <c r="AI2153" s="63"/>
      <c r="AJ2153" s="63"/>
      <c r="AK2153" s="43"/>
      <c r="AL2153" s="43"/>
      <c r="AM2153" s="43" t="s">
        <v>11367</v>
      </c>
      <c r="AN2153" s="43"/>
      <c r="AO2153" s="43" t="s">
        <v>1471</v>
      </c>
      <c r="AP2153" s="23" t="s">
        <v>3124</v>
      </c>
      <c r="AT2153" s="23" t="s">
        <v>11356</v>
      </c>
      <c r="AV2153" s="23" t="n">
        <v>0.00036</v>
      </c>
      <c r="AW2153" s="23" t="s">
        <v>10494</v>
      </c>
      <c r="AX2153" s="23" t="s">
        <v>13871</v>
      </c>
      <c r="AY2153" s="23" t="n">
        <v>10000</v>
      </c>
      <c r="AZ2153" s="23" t="n">
        <v>22</v>
      </c>
      <c r="BA2153" s="23" t="s">
        <v>177</v>
      </c>
      <c r="BB2153" s="23" t="s">
        <v>10496</v>
      </c>
      <c r="BF2153" s="23" t="s">
        <v>10498</v>
      </c>
      <c r="BG2153" s="1" t="s">
        <v>183</v>
      </c>
    </row>
    <row r="2154" s="23" customFormat="true" ht="12.75" hidden="false" customHeight="false" outlineLevel="0" collapsed="false">
      <c r="A2154" s="23" t="s">
        <v>9672</v>
      </c>
      <c r="B2154" s="23" t="s">
        <v>9673</v>
      </c>
      <c r="C2154" s="40" t="s">
        <v>177</v>
      </c>
      <c r="D2154" s="23" t="s">
        <v>1471</v>
      </c>
      <c r="E2154" s="23" t="s">
        <v>9674</v>
      </c>
      <c r="F2154" s="23" t="s">
        <v>9675</v>
      </c>
      <c r="G2154" s="23" t="n">
        <v>116</v>
      </c>
      <c r="H2154" s="23" t="n">
        <v>10000</v>
      </c>
      <c r="I2154" s="41" t="s">
        <v>180</v>
      </c>
      <c r="K2154" s="23" t="n">
        <v>0</v>
      </c>
      <c r="L2154" s="23" t="n">
        <v>129455</v>
      </c>
      <c r="M2154" s="23" t="n">
        <v>0</v>
      </c>
      <c r="N2154" s="23" t="n">
        <v>0</v>
      </c>
      <c r="O2154" s="23" t="n">
        <f aca="false">K2154+L2154</f>
        <v>129455</v>
      </c>
      <c r="P2154" s="23" t="n">
        <f aca="false">K2154+L2154+M2154+N2154</f>
        <v>129455</v>
      </c>
      <c r="Q2154" s="23" t="n">
        <v>1709</v>
      </c>
      <c r="R2154" s="23" t="n">
        <v>2638</v>
      </c>
      <c r="S2154" s="23" t="n">
        <v>2478</v>
      </c>
      <c r="T2154" s="23" t="n">
        <v>1656</v>
      </c>
      <c r="U2154" s="23" t="n">
        <f aca="false">IF(I2154="delivery",O2154-SUM(Q2154+R2154),IF(I2154="PO",P2154-SUM(Q2154:R2154)))</f>
        <v>125108</v>
      </c>
      <c r="V2154" s="43" t="n">
        <v>0.00053</v>
      </c>
      <c r="W2154" s="43" t="n">
        <v>0.00053</v>
      </c>
      <c r="X2154" s="43" t="n">
        <f aca="false">W2154-V2154</f>
        <v>0</v>
      </c>
      <c r="Y2154" s="43"/>
      <c r="Z2154" s="43"/>
      <c r="AA2154" s="43"/>
      <c r="AB2154" s="43"/>
      <c r="AC2154" s="43" t="s">
        <v>10482</v>
      </c>
      <c r="AD2154" s="43"/>
      <c r="AE2154" s="43"/>
      <c r="AF2154" s="43"/>
      <c r="AG2154" s="43" t="n">
        <v>0.00036</v>
      </c>
      <c r="AH2154" s="43"/>
      <c r="AI2154" s="63"/>
      <c r="AJ2154" s="63"/>
      <c r="AK2154" s="43"/>
      <c r="AL2154" s="43"/>
      <c r="AM2154" s="43" t="s">
        <v>10492</v>
      </c>
      <c r="AN2154" s="43"/>
      <c r="AO2154" s="43" t="s">
        <v>1471</v>
      </c>
      <c r="AP2154" s="23" t="s">
        <v>3124</v>
      </c>
      <c r="AT2154" s="23" t="s">
        <v>11356</v>
      </c>
      <c r="AV2154" s="23" t="n">
        <v>0.00036</v>
      </c>
      <c r="AW2154" s="23" t="s">
        <v>10494</v>
      </c>
      <c r="AX2154" s="23" t="s">
        <v>13872</v>
      </c>
      <c r="AY2154" s="23" t="n">
        <v>10000</v>
      </c>
      <c r="AZ2154" s="23" t="n">
        <v>22</v>
      </c>
      <c r="BA2154" s="23" t="s">
        <v>177</v>
      </c>
      <c r="BB2154" s="23" t="s">
        <v>10496</v>
      </c>
      <c r="BF2154" s="23" t="s">
        <v>10498</v>
      </c>
      <c r="BG2154" s="1" t="s">
        <v>183</v>
      </c>
    </row>
    <row r="2155" s="23" customFormat="true" ht="12.75" hidden="false" customHeight="false" outlineLevel="0" collapsed="false">
      <c r="A2155" s="23" t="s">
        <v>9676</v>
      </c>
      <c r="B2155" s="23" t="s">
        <v>9677</v>
      </c>
      <c r="C2155" s="40" t="s">
        <v>177</v>
      </c>
      <c r="D2155" s="23" t="s">
        <v>1471</v>
      </c>
      <c r="E2155" s="23" t="s">
        <v>9678</v>
      </c>
      <c r="F2155" s="23" t="s">
        <v>9679</v>
      </c>
      <c r="G2155" s="23" t="n">
        <v>116</v>
      </c>
      <c r="H2155" s="23" t="n">
        <v>10000</v>
      </c>
      <c r="I2155" s="41" t="s">
        <v>188</v>
      </c>
      <c r="K2155" s="23" t="n">
        <v>0</v>
      </c>
      <c r="L2155" s="23" t="n">
        <v>15870</v>
      </c>
      <c r="M2155" s="23" t="n">
        <v>0</v>
      </c>
      <c r="N2155" s="23" t="n">
        <v>0</v>
      </c>
      <c r="O2155" s="23" t="n">
        <f aca="false">K2155+L2155</f>
        <v>15870</v>
      </c>
      <c r="P2155" s="23" t="n">
        <f aca="false">K2155+L2155+M2155+N2155</f>
        <v>15870</v>
      </c>
      <c r="Q2155" s="23" t="n">
        <v>390</v>
      </c>
      <c r="R2155" s="23" t="n">
        <v>2673</v>
      </c>
      <c r="S2155" s="23" t="n">
        <v>2759</v>
      </c>
      <c r="T2155" s="23" t="n">
        <v>1545</v>
      </c>
      <c r="U2155" s="23" t="n">
        <f aca="false">IF(I2155="delivery",O2155-SUM(Q2155+R2155),IF(I2155="PO",P2155-SUM(Q2155:R2155)))</f>
        <v>12807</v>
      </c>
      <c r="V2155" s="43" t="n">
        <v>0.00195</v>
      </c>
      <c r="W2155" s="43" t="n">
        <v>0.00195</v>
      </c>
      <c r="X2155" s="43" t="n">
        <f aca="false">W2155-V2155</f>
        <v>0</v>
      </c>
      <c r="Y2155" s="43"/>
      <c r="Z2155" s="43"/>
      <c r="AA2155" s="43"/>
      <c r="AB2155" s="43"/>
      <c r="AC2155" s="43" t="s">
        <v>10482</v>
      </c>
      <c r="AD2155" s="43"/>
      <c r="AE2155" s="43"/>
      <c r="AF2155" s="43"/>
      <c r="AG2155" s="43" t="n">
        <v>0.00043</v>
      </c>
      <c r="AH2155" s="43"/>
      <c r="AI2155" s="63"/>
      <c r="AJ2155" s="63"/>
      <c r="AK2155" s="43"/>
      <c r="AL2155" s="43"/>
      <c r="AM2155" s="43" t="s">
        <v>10492</v>
      </c>
      <c r="AN2155" s="43"/>
      <c r="AO2155" s="43" t="s">
        <v>1471</v>
      </c>
      <c r="AP2155" s="23" t="s">
        <v>3124</v>
      </c>
      <c r="AT2155" s="23" t="s">
        <v>11356</v>
      </c>
      <c r="AV2155" s="23" t="n">
        <v>0.00043</v>
      </c>
      <c r="AW2155" s="23" t="s">
        <v>10494</v>
      </c>
      <c r="AX2155" s="23" t="s">
        <v>13873</v>
      </c>
      <c r="AY2155" s="23" t="n">
        <v>10000</v>
      </c>
      <c r="AZ2155" s="23" t="n">
        <v>22</v>
      </c>
      <c r="BA2155" s="23" t="s">
        <v>1465</v>
      </c>
      <c r="BB2155" s="23" t="s">
        <v>10496</v>
      </c>
      <c r="BF2155" s="23" t="s">
        <v>10498</v>
      </c>
      <c r="BG2155" s="1" t="s">
        <v>183</v>
      </c>
    </row>
    <row r="2156" s="23" customFormat="true" ht="12.75" hidden="false" customHeight="false" outlineLevel="0" collapsed="false">
      <c r="A2156" s="23" t="s">
        <v>9680</v>
      </c>
      <c r="B2156" s="23" t="s">
        <v>9681</v>
      </c>
      <c r="C2156" s="40" t="s">
        <v>177</v>
      </c>
      <c r="D2156" s="23" t="s">
        <v>1471</v>
      </c>
      <c r="E2156" s="23" t="s">
        <v>9682</v>
      </c>
      <c r="F2156" s="23" t="s">
        <v>9683</v>
      </c>
      <c r="G2156" s="23" t="n">
        <v>95</v>
      </c>
      <c r="H2156" s="23" t="n">
        <v>10000</v>
      </c>
      <c r="I2156" s="41" t="s">
        <v>180</v>
      </c>
      <c r="K2156" s="23" t="n">
        <v>0</v>
      </c>
      <c r="L2156" s="23" t="n">
        <v>38494</v>
      </c>
      <c r="M2156" s="23" t="n">
        <v>0</v>
      </c>
      <c r="N2156" s="23" t="n">
        <v>0</v>
      </c>
      <c r="O2156" s="23" t="n">
        <f aca="false">K2156+L2156</f>
        <v>38494</v>
      </c>
      <c r="P2156" s="23" t="n">
        <f aca="false">K2156+L2156+M2156+N2156</f>
        <v>38494</v>
      </c>
      <c r="Q2156" s="23" t="n">
        <v>11767</v>
      </c>
      <c r="R2156" s="23" t="n">
        <v>10723</v>
      </c>
      <c r="S2156" s="23" t="n">
        <v>12353</v>
      </c>
      <c r="T2156" s="23" t="n">
        <v>5873</v>
      </c>
      <c r="U2156" s="23" t="n">
        <f aca="false">IF(I2156="delivery",O2156-SUM(Q2156+R2156),IF(I2156="PO",P2156-SUM(Q2156:R2156)))</f>
        <v>16004</v>
      </c>
      <c r="V2156" s="43" t="n">
        <v>0.00036</v>
      </c>
      <c r="W2156" s="43" t="n">
        <v>0.00036</v>
      </c>
      <c r="X2156" s="43" t="n">
        <f aca="false">W2156-V2156</f>
        <v>0</v>
      </c>
      <c r="Y2156" s="43"/>
      <c r="Z2156" s="43"/>
      <c r="AA2156" s="43" t="n">
        <v>0.0005</v>
      </c>
      <c r="AB2156" s="43"/>
      <c r="AC2156" s="43" t="s">
        <v>10482</v>
      </c>
      <c r="AD2156" s="43"/>
      <c r="AE2156" s="43"/>
      <c r="AF2156" s="43"/>
      <c r="AG2156" s="43" t="n">
        <v>0.00028</v>
      </c>
      <c r="AH2156" s="43"/>
      <c r="AI2156" s="63"/>
      <c r="AJ2156" s="63"/>
      <c r="AK2156" s="43"/>
      <c r="AL2156" s="43"/>
      <c r="AM2156" s="43" t="s">
        <v>10492</v>
      </c>
      <c r="AN2156" s="43"/>
      <c r="AO2156" s="43" t="s">
        <v>1471</v>
      </c>
      <c r="AP2156" s="23" t="s">
        <v>3124</v>
      </c>
      <c r="AT2156" s="23" t="s">
        <v>10493</v>
      </c>
      <c r="AV2156" s="23" t="n">
        <v>0.00028</v>
      </c>
      <c r="AW2156" s="23" t="s">
        <v>10494</v>
      </c>
      <c r="AX2156" s="23" t="s">
        <v>13874</v>
      </c>
      <c r="AY2156" s="23" t="n">
        <v>10000</v>
      </c>
      <c r="AZ2156" s="23" t="n">
        <v>22</v>
      </c>
      <c r="BA2156" s="23" t="s">
        <v>1465</v>
      </c>
      <c r="BB2156" s="23" t="s">
        <v>10496</v>
      </c>
      <c r="BF2156" s="23" t="s">
        <v>10498</v>
      </c>
      <c r="BG2156" s="1" t="s">
        <v>183</v>
      </c>
    </row>
    <row r="2157" s="23" customFormat="true" ht="12.75" hidden="false" customHeight="false" outlineLevel="0" collapsed="false">
      <c r="A2157" s="23" t="s">
        <v>9684</v>
      </c>
      <c r="B2157" s="23" t="s">
        <v>9685</v>
      </c>
      <c r="C2157" s="40" t="s">
        <v>177</v>
      </c>
      <c r="D2157" s="23" t="s">
        <v>1471</v>
      </c>
      <c r="E2157" s="23" t="s">
        <v>9686</v>
      </c>
      <c r="F2157" s="23" t="s">
        <v>9687</v>
      </c>
      <c r="G2157" s="23" t="n">
        <v>116</v>
      </c>
      <c r="H2157" s="23" t="n">
        <v>30000</v>
      </c>
      <c r="I2157" s="41" t="s">
        <v>180</v>
      </c>
      <c r="K2157" s="23" t="n">
        <v>0</v>
      </c>
      <c r="L2157" s="23" t="n">
        <v>35937</v>
      </c>
      <c r="M2157" s="23" t="n">
        <v>30000</v>
      </c>
      <c r="N2157" s="23" t="n">
        <v>40000</v>
      </c>
      <c r="O2157" s="23" t="n">
        <f aca="false">K2157+L2157</f>
        <v>35937</v>
      </c>
      <c r="P2157" s="23" t="n">
        <f aca="false">K2157+L2157+M2157+N2157</f>
        <v>105937</v>
      </c>
      <c r="Q2157" s="23" t="n">
        <v>38858</v>
      </c>
      <c r="R2157" s="23" t="n">
        <v>21699</v>
      </c>
      <c r="S2157" s="23" t="n">
        <v>23956</v>
      </c>
      <c r="T2157" s="23" t="n">
        <v>14587</v>
      </c>
      <c r="U2157" s="23" t="n">
        <f aca="false">IF(I2157="delivery",O2157-SUM(Q2157+R2157),IF(I2157="PO",P2157-SUM(Q2157:R2157)))</f>
        <v>-24620</v>
      </c>
      <c r="V2157" s="43" t="n">
        <v>0.00043</v>
      </c>
      <c r="W2157" s="43" t="n">
        <v>0.00036</v>
      </c>
      <c r="X2157" s="43" t="n">
        <f aca="false">W2157-V2157</f>
        <v>-7E-005</v>
      </c>
      <c r="Y2157" s="43"/>
      <c r="Z2157" s="43"/>
      <c r="AA2157" s="43"/>
      <c r="AB2157" s="43"/>
      <c r="AC2157" s="43" t="s">
        <v>10482</v>
      </c>
      <c r="AD2157" s="43"/>
      <c r="AE2157" s="43"/>
      <c r="AF2157" s="43"/>
      <c r="AG2157" s="43" t="n">
        <v>0.00028</v>
      </c>
      <c r="AH2157" s="43"/>
      <c r="AI2157" s="63"/>
      <c r="AJ2157" s="63"/>
      <c r="AK2157" s="43"/>
      <c r="AL2157" s="43"/>
      <c r="AM2157" s="43" t="s">
        <v>10492</v>
      </c>
      <c r="AN2157" s="43"/>
      <c r="AO2157" s="43" t="s">
        <v>1471</v>
      </c>
      <c r="AP2157" s="23" t="s">
        <v>3124</v>
      </c>
      <c r="AT2157" s="23" t="s">
        <v>10493</v>
      </c>
      <c r="AV2157" s="23" t="n">
        <v>0.00028</v>
      </c>
      <c r="AW2157" s="23" t="s">
        <v>10494</v>
      </c>
      <c r="AX2157" s="23" t="s">
        <v>13875</v>
      </c>
      <c r="AY2157" s="23" t="n">
        <v>10000</v>
      </c>
      <c r="AZ2157" s="23" t="n">
        <v>22</v>
      </c>
      <c r="BA2157" s="23" t="s">
        <v>1465</v>
      </c>
      <c r="BB2157" s="23" t="s">
        <v>10496</v>
      </c>
      <c r="BF2157" s="23" t="s">
        <v>10498</v>
      </c>
      <c r="BG2157" s="1" t="s">
        <v>183</v>
      </c>
    </row>
    <row r="2158" s="23" customFormat="true" ht="12.75" hidden="false" customHeight="false" outlineLevel="0" collapsed="false">
      <c r="A2158" s="23" t="s">
        <v>9692</v>
      </c>
      <c r="B2158" s="23" t="s">
        <v>9693</v>
      </c>
      <c r="C2158" s="40" t="s">
        <v>177</v>
      </c>
      <c r="D2158" s="23" t="s">
        <v>1471</v>
      </c>
      <c r="E2158" s="23" t="s">
        <v>9694</v>
      </c>
      <c r="F2158" s="23" t="s">
        <v>9695</v>
      </c>
      <c r="G2158" s="23" t="n">
        <v>116</v>
      </c>
      <c r="H2158" s="23" t="n">
        <v>10000</v>
      </c>
      <c r="I2158" s="41" t="s">
        <v>180</v>
      </c>
      <c r="K2158" s="23" t="n">
        <v>0</v>
      </c>
      <c r="L2158" s="23" t="n">
        <v>38790</v>
      </c>
      <c r="M2158" s="23" t="n">
        <v>3000</v>
      </c>
      <c r="N2158" s="23" t="n">
        <v>0</v>
      </c>
      <c r="O2158" s="23" t="n">
        <f aca="false">K2158+L2158</f>
        <v>38790</v>
      </c>
      <c r="P2158" s="23" t="n">
        <f aca="false">K2158+L2158+M2158+N2158</f>
        <v>41790</v>
      </c>
      <c r="Q2158" s="23" t="n">
        <v>12499</v>
      </c>
      <c r="R2158" s="23" t="n">
        <v>25384</v>
      </c>
      <c r="S2158" s="23" t="n">
        <v>23176</v>
      </c>
      <c r="T2158" s="23" t="n">
        <v>22401</v>
      </c>
      <c r="U2158" s="23" t="n">
        <f aca="false">IF(I2158="delivery",O2158-SUM(Q2158+R2158),IF(I2158="PO",P2158-SUM(Q2158:R2158)))</f>
        <v>907</v>
      </c>
      <c r="V2158" s="43" t="n">
        <v>0.0007</v>
      </c>
      <c r="W2158" s="43" t="n">
        <v>0.0007</v>
      </c>
      <c r="X2158" s="43" t="n">
        <f aca="false">W2158-V2158</f>
        <v>0</v>
      </c>
      <c r="Y2158" s="43"/>
      <c r="Z2158" s="43"/>
      <c r="AA2158" s="43"/>
      <c r="AB2158" s="43"/>
      <c r="AC2158" s="43" t="s">
        <v>10482</v>
      </c>
      <c r="AD2158" s="43"/>
      <c r="AE2158" s="43"/>
      <c r="AF2158" s="43"/>
      <c r="AG2158" s="43" t="n">
        <v>0.00028</v>
      </c>
      <c r="AH2158" s="43"/>
      <c r="AI2158" s="63"/>
      <c r="AJ2158" s="63"/>
      <c r="AK2158" s="43"/>
      <c r="AL2158" s="43"/>
      <c r="AM2158" s="43" t="s">
        <v>10492</v>
      </c>
      <c r="AN2158" s="43"/>
      <c r="AO2158" s="43" t="s">
        <v>1471</v>
      </c>
      <c r="AP2158" s="23" t="s">
        <v>3124</v>
      </c>
      <c r="AT2158" s="23" t="s">
        <v>10493</v>
      </c>
      <c r="AV2158" s="23" t="n">
        <v>0.00028</v>
      </c>
      <c r="AW2158" s="23" t="s">
        <v>10494</v>
      </c>
      <c r="AX2158" s="23" t="s">
        <v>13876</v>
      </c>
      <c r="AY2158" s="23" t="n">
        <v>10000</v>
      </c>
      <c r="AZ2158" s="23" t="n">
        <v>22</v>
      </c>
      <c r="BA2158" s="23" t="s">
        <v>1465</v>
      </c>
      <c r="BB2158" s="23" t="s">
        <v>10496</v>
      </c>
      <c r="BF2158" s="23" t="s">
        <v>10498</v>
      </c>
      <c r="BG2158" s="1" t="s">
        <v>183</v>
      </c>
    </row>
    <row r="2159" s="23" customFormat="true" ht="12.75" hidden="false" customHeight="false" outlineLevel="0" collapsed="false">
      <c r="A2159" s="23" t="s">
        <v>9696</v>
      </c>
      <c r="B2159" s="23" t="s">
        <v>9697</v>
      </c>
      <c r="C2159" s="40" t="s">
        <v>177</v>
      </c>
      <c r="D2159" s="23" t="s">
        <v>1471</v>
      </c>
      <c r="E2159" s="23" t="s">
        <v>9698</v>
      </c>
      <c r="F2159" s="23" t="s">
        <v>9699</v>
      </c>
      <c r="G2159" s="23" t="n">
        <v>38</v>
      </c>
      <c r="H2159" s="23" t="n">
        <v>20000</v>
      </c>
      <c r="I2159" s="41" t="s">
        <v>180</v>
      </c>
      <c r="K2159" s="23" t="n">
        <v>0</v>
      </c>
      <c r="L2159" s="23" t="n">
        <v>162474</v>
      </c>
      <c r="M2159" s="23" t="n">
        <v>170000</v>
      </c>
      <c r="N2159" s="23" t="n">
        <v>0</v>
      </c>
      <c r="O2159" s="23" t="n">
        <f aca="false">K2159+L2159</f>
        <v>162474</v>
      </c>
      <c r="P2159" s="23" t="n">
        <f aca="false">K2159+L2159+M2159+N2159</f>
        <v>332474</v>
      </c>
      <c r="Q2159" s="23" t="n">
        <v>77249</v>
      </c>
      <c r="R2159" s="23" t="n">
        <v>171752</v>
      </c>
      <c r="S2159" s="23" t="n">
        <v>192228</v>
      </c>
      <c r="T2159" s="23" t="n">
        <v>151130</v>
      </c>
      <c r="U2159" s="23" t="n">
        <f aca="false">IF(I2159="delivery",O2159-SUM(Q2159+R2159),IF(I2159="PO",P2159-SUM(Q2159:R2159)))</f>
        <v>-86527</v>
      </c>
      <c r="V2159" s="43" t="n">
        <v>0.00119</v>
      </c>
      <c r="W2159" s="43" t="n">
        <v>0.00119</v>
      </c>
      <c r="X2159" s="43" t="n">
        <f aca="false">W2159-V2159</f>
        <v>0</v>
      </c>
      <c r="Y2159" s="43"/>
      <c r="Z2159" s="43"/>
      <c r="AA2159" s="43" t="n">
        <v>0.00051</v>
      </c>
      <c r="AB2159" s="43"/>
      <c r="AC2159" s="43" t="s">
        <v>10482</v>
      </c>
      <c r="AD2159" s="43"/>
      <c r="AE2159" s="43"/>
      <c r="AF2159" s="43"/>
      <c r="AG2159" s="43" t="n">
        <v>0.00119</v>
      </c>
      <c r="AH2159" s="43" t="s">
        <v>11590</v>
      </c>
      <c r="AI2159" s="63" t="n">
        <v>10000</v>
      </c>
      <c r="AJ2159" s="63" t="n">
        <v>16</v>
      </c>
      <c r="AK2159" s="43" t="s">
        <v>13877</v>
      </c>
      <c r="AL2159" s="43"/>
      <c r="AM2159" s="71" t="s">
        <v>11607</v>
      </c>
      <c r="AN2159" s="43"/>
      <c r="AO2159" s="43" t="s">
        <v>1471</v>
      </c>
      <c r="AP2159" s="23" t="s">
        <v>3124</v>
      </c>
      <c r="AT2159" s="23" t="s">
        <v>11356</v>
      </c>
      <c r="AV2159" s="23" t="n">
        <v>0.00178</v>
      </c>
      <c r="AW2159" s="23" t="s">
        <v>11618</v>
      </c>
      <c r="AX2159" s="23" t="s">
        <v>13878</v>
      </c>
      <c r="AY2159" s="23" t="n">
        <v>20000</v>
      </c>
      <c r="AZ2159" s="23" t="n">
        <v>14</v>
      </c>
      <c r="BA2159" s="23" t="s">
        <v>1465</v>
      </c>
      <c r="BB2159" s="23" t="s">
        <v>11587</v>
      </c>
      <c r="BF2159" s="23" t="s">
        <v>10498</v>
      </c>
      <c r="BG2159" s="1" t="s">
        <v>183</v>
      </c>
    </row>
    <row r="2160" s="23" customFormat="true" ht="12.75" hidden="false" customHeight="false" outlineLevel="0" collapsed="false">
      <c r="A2160" s="23" t="s">
        <v>9700</v>
      </c>
      <c r="B2160" s="23" t="s">
        <v>9701</v>
      </c>
      <c r="C2160" s="40" t="s">
        <v>177</v>
      </c>
      <c r="D2160" s="23" t="s">
        <v>1471</v>
      </c>
      <c r="E2160" s="23" t="s">
        <v>9702</v>
      </c>
      <c r="F2160" s="23" t="s">
        <v>9703</v>
      </c>
      <c r="G2160" s="23" t="n">
        <v>38</v>
      </c>
      <c r="H2160" s="23" t="n">
        <v>40000</v>
      </c>
      <c r="I2160" s="41" t="s">
        <v>180</v>
      </c>
      <c r="K2160" s="23" t="n">
        <v>0</v>
      </c>
      <c r="L2160" s="23" t="n">
        <v>51704</v>
      </c>
      <c r="M2160" s="23" t="n">
        <v>60000</v>
      </c>
      <c r="N2160" s="23" t="n">
        <v>80000</v>
      </c>
      <c r="O2160" s="23" t="n">
        <f aca="false">K2160+L2160</f>
        <v>51704</v>
      </c>
      <c r="P2160" s="23" t="n">
        <f aca="false">K2160+L2160+M2160+N2160</f>
        <v>191704</v>
      </c>
      <c r="Q2160" s="23" t="n">
        <v>34966</v>
      </c>
      <c r="R2160" s="23" t="n">
        <v>56447</v>
      </c>
      <c r="S2160" s="23" t="n">
        <v>63339</v>
      </c>
      <c r="T2160" s="23" t="n">
        <v>59913</v>
      </c>
      <c r="U2160" s="23" t="n">
        <f aca="false">IF(I2160="delivery",O2160-SUM(Q2160+R2160),IF(I2160="PO",P2160-SUM(Q2160:R2160)))</f>
        <v>-39709</v>
      </c>
      <c r="V2160" s="43" t="n">
        <v>0.00061</v>
      </c>
      <c r="W2160" s="43" t="n">
        <v>0.00061</v>
      </c>
      <c r="X2160" s="43" t="n">
        <f aca="false">W2160-V2160</f>
        <v>0</v>
      </c>
      <c r="Y2160" s="43"/>
      <c r="Z2160" s="43"/>
      <c r="AA2160" s="43" t="n">
        <v>0.00053</v>
      </c>
      <c r="AB2160" s="43"/>
      <c r="AC2160" s="43" t="s">
        <v>10482</v>
      </c>
      <c r="AD2160" s="43"/>
      <c r="AE2160" s="43"/>
      <c r="AF2160" s="43"/>
      <c r="AG2160" s="43" t="n">
        <v>0.00061</v>
      </c>
      <c r="AH2160" s="43" t="s">
        <v>11590</v>
      </c>
      <c r="AI2160" s="63" t="n">
        <v>20000</v>
      </c>
      <c r="AJ2160" s="63" t="n">
        <v>16</v>
      </c>
      <c r="AK2160" s="43" t="s">
        <v>13879</v>
      </c>
      <c r="AL2160" s="43"/>
      <c r="AM2160" s="71" t="s">
        <v>11607</v>
      </c>
      <c r="AN2160" s="43"/>
      <c r="AO2160" s="43" t="s">
        <v>1471</v>
      </c>
      <c r="AP2160" s="23" t="s">
        <v>3124</v>
      </c>
      <c r="AT2160" s="23" t="s">
        <v>11356</v>
      </c>
      <c r="AV2160" s="23" t="n">
        <v>0.00088</v>
      </c>
      <c r="AW2160" s="23" t="s">
        <v>11608</v>
      </c>
      <c r="AX2160" s="23" t="s">
        <v>13880</v>
      </c>
      <c r="AY2160" s="23" t="s">
        <v>13574</v>
      </c>
      <c r="AZ2160" s="23" t="s">
        <v>11611</v>
      </c>
      <c r="BA2160" s="23" t="s">
        <v>1465</v>
      </c>
      <c r="BB2160" s="23" t="s">
        <v>11612</v>
      </c>
      <c r="BC2160" s="23" t="s">
        <v>13575</v>
      </c>
      <c r="BF2160" s="23" t="s">
        <v>10498</v>
      </c>
      <c r="BG2160" s="1" t="s">
        <v>183</v>
      </c>
    </row>
    <row r="2161" s="23" customFormat="true" ht="12.75" hidden="false" customHeight="false" outlineLevel="0" collapsed="false">
      <c r="A2161" s="23" t="s">
        <v>9704</v>
      </c>
      <c r="B2161" s="23" t="s">
        <v>9705</v>
      </c>
      <c r="C2161" s="40" t="s">
        <v>177</v>
      </c>
      <c r="D2161" s="23" t="s">
        <v>1471</v>
      </c>
      <c r="E2161" s="23" t="s">
        <v>9706</v>
      </c>
      <c r="F2161" s="23" t="s">
        <v>9707</v>
      </c>
      <c r="G2161" s="23" t="n">
        <v>123</v>
      </c>
      <c r="H2161" s="23" t="n">
        <v>10000</v>
      </c>
      <c r="I2161" s="41" t="s">
        <v>180</v>
      </c>
      <c r="K2161" s="23" t="n">
        <v>0</v>
      </c>
      <c r="L2161" s="23" t="n">
        <v>67512</v>
      </c>
      <c r="M2161" s="23" t="n">
        <v>0</v>
      </c>
      <c r="N2161" s="23" t="n">
        <v>0</v>
      </c>
      <c r="O2161" s="23" t="n">
        <f aca="false">K2161+L2161</f>
        <v>67512</v>
      </c>
      <c r="P2161" s="23" t="n">
        <f aca="false">K2161+L2161+M2161+N2161</f>
        <v>67512</v>
      </c>
      <c r="Q2161" s="23" t="n">
        <v>764</v>
      </c>
      <c r="R2161" s="23" t="n">
        <v>820</v>
      </c>
      <c r="S2161" s="23" t="n">
        <v>759</v>
      </c>
      <c r="T2161" s="23" t="n">
        <v>464</v>
      </c>
      <c r="U2161" s="23" t="n">
        <f aca="false">IF(I2161="delivery",O2161-SUM(Q2161+R2161),IF(I2161="PO",P2161-SUM(Q2161:R2161)))</f>
        <v>65928</v>
      </c>
      <c r="V2161" s="43" t="n">
        <v>0.00068</v>
      </c>
      <c r="W2161" s="43" t="n">
        <v>0.00068</v>
      </c>
      <c r="X2161" s="43" t="n">
        <f aca="false">W2161-V2161</f>
        <v>0</v>
      </c>
      <c r="Y2161" s="43"/>
      <c r="Z2161" s="43"/>
      <c r="AA2161" s="43"/>
      <c r="AB2161" s="43"/>
      <c r="AC2161" s="43" t="s">
        <v>10482</v>
      </c>
      <c r="AD2161" s="43"/>
      <c r="AE2161" s="43"/>
      <c r="AF2161" s="43"/>
      <c r="AG2161" s="43" t="n">
        <v>0.00036</v>
      </c>
      <c r="AH2161" s="43"/>
      <c r="AI2161" s="63"/>
      <c r="AJ2161" s="63"/>
      <c r="AK2161" s="43"/>
      <c r="AL2161" s="43"/>
      <c r="AM2161" s="43" t="s">
        <v>10492</v>
      </c>
      <c r="AN2161" s="43"/>
      <c r="AO2161" s="43" t="s">
        <v>1471</v>
      </c>
      <c r="AP2161" s="23" t="s">
        <v>3124</v>
      </c>
      <c r="AT2161" s="23" t="s">
        <v>11356</v>
      </c>
      <c r="AV2161" s="23" t="n">
        <v>0.00036</v>
      </c>
      <c r="AW2161" s="23" t="s">
        <v>10494</v>
      </c>
      <c r="AX2161" s="23" t="s">
        <v>13881</v>
      </c>
      <c r="AY2161" s="23" t="n">
        <v>10000</v>
      </c>
      <c r="AZ2161" s="23" t="n">
        <v>22</v>
      </c>
      <c r="BA2161" s="23" t="s">
        <v>177</v>
      </c>
      <c r="BB2161" s="23" t="s">
        <v>10496</v>
      </c>
      <c r="BF2161" s="23" t="s">
        <v>10498</v>
      </c>
      <c r="BG2161" s="1" t="s">
        <v>183</v>
      </c>
    </row>
    <row r="2162" s="23" customFormat="true" ht="12.75" hidden="false" customHeight="false" outlineLevel="0" collapsed="false">
      <c r="A2162" s="23" t="s">
        <v>9708</v>
      </c>
      <c r="B2162" s="23" t="s">
        <v>9709</v>
      </c>
      <c r="C2162" s="40" t="s">
        <v>177</v>
      </c>
      <c r="D2162" s="23" t="s">
        <v>1471</v>
      </c>
      <c r="E2162" s="23" t="s">
        <v>9710</v>
      </c>
      <c r="F2162" s="23" t="s">
        <v>9711</v>
      </c>
      <c r="G2162" s="23" t="n">
        <v>116</v>
      </c>
      <c r="H2162" s="23" t="n">
        <v>10000</v>
      </c>
      <c r="I2162" s="41" t="s">
        <v>180</v>
      </c>
      <c r="K2162" s="23" t="n">
        <v>0</v>
      </c>
      <c r="L2162" s="23" t="n">
        <v>30357</v>
      </c>
      <c r="M2162" s="23" t="n">
        <v>30000</v>
      </c>
      <c r="N2162" s="23" t="n">
        <v>0</v>
      </c>
      <c r="O2162" s="23" t="n">
        <f aca="false">K2162+L2162</f>
        <v>30357</v>
      </c>
      <c r="P2162" s="23" t="n">
        <f aca="false">K2162+L2162+M2162+N2162</f>
        <v>60357</v>
      </c>
      <c r="Q2162" s="23" t="n">
        <v>31297</v>
      </c>
      <c r="R2162" s="23" t="n">
        <v>28202</v>
      </c>
      <c r="S2162" s="23" t="n">
        <v>30786</v>
      </c>
      <c r="T2162" s="23" t="n">
        <v>15843</v>
      </c>
      <c r="U2162" s="23" t="n">
        <f aca="false">IF(I2162="delivery",O2162-SUM(Q2162+R2162),IF(I2162="PO",P2162-SUM(Q2162:R2162)))</f>
        <v>-29142</v>
      </c>
      <c r="V2162" s="43" t="n">
        <v>0.00043</v>
      </c>
      <c r="W2162" s="43" t="n">
        <v>0.00036</v>
      </c>
      <c r="X2162" s="43" t="n">
        <f aca="false">W2162-V2162</f>
        <v>-7E-005</v>
      </c>
      <c r="Y2162" s="43"/>
      <c r="Z2162" s="43"/>
      <c r="AA2162" s="43"/>
      <c r="AB2162" s="43"/>
      <c r="AC2162" s="43" t="s">
        <v>10482</v>
      </c>
      <c r="AD2162" s="43"/>
      <c r="AE2162" s="43"/>
      <c r="AF2162" s="43"/>
      <c r="AG2162" s="43" t="n">
        <v>0.00028</v>
      </c>
      <c r="AH2162" s="43"/>
      <c r="AI2162" s="63"/>
      <c r="AJ2162" s="63"/>
      <c r="AK2162" s="43"/>
      <c r="AL2162" s="43"/>
      <c r="AM2162" s="43" t="s">
        <v>10492</v>
      </c>
      <c r="AN2162" s="43"/>
      <c r="AO2162" s="43" t="s">
        <v>1471</v>
      </c>
      <c r="AP2162" s="23" t="s">
        <v>3124</v>
      </c>
      <c r="AT2162" s="23" t="s">
        <v>10493</v>
      </c>
      <c r="AV2162" s="23" t="n">
        <v>0.00028</v>
      </c>
      <c r="AW2162" s="23" t="s">
        <v>10494</v>
      </c>
      <c r="AX2162" s="23" t="s">
        <v>13882</v>
      </c>
      <c r="AY2162" s="23" t="n">
        <v>10000</v>
      </c>
      <c r="AZ2162" s="23" t="n">
        <v>22</v>
      </c>
      <c r="BA2162" s="23" t="s">
        <v>1465</v>
      </c>
      <c r="BB2162" s="23" t="s">
        <v>10496</v>
      </c>
      <c r="BF2162" s="23" t="s">
        <v>10498</v>
      </c>
      <c r="BG2162" s="1" t="s">
        <v>183</v>
      </c>
    </row>
    <row r="2163" s="23" customFormat="true" ht="12.75" hidden="false" customHeight="false" outlineLevel="0" collapsed="false">
      <c r="A2163" s="23" t="s">
        <v>9712</v>
      </c>
      <c r="B2163" s="23" t="s">
        <v>9713</v>
      </c>
      <c r="C2163" s="40" t="s">
        <v>177</v>
      </c>
      <c r="D2163" s="23" t="s">
        <v>1471</v>
      </c>
      <c r="E2163" s="23" t="s">
        <v>9714</v>
      </c>
      <c r="F2163" s="23" t="s">
        <v>9715</v>
      </c>
      <c r="G2163" s="23" t="n">
        <v>86</v>
      </c>
      <c r="H2163" s="23" t="n">
        <v>10000</v>
      </c>
      <c r="I2163" s="41" t="s">
        <v>180</v>
      </c>
      <c r="K2163" s="23" t="n">
        <v>0</v>
      </c>
      <c r="L2163" s="23" t="n">
        <v>14656</v>
      </c>
      <c r="M2163" s="23" t="n">
        <v>0</v>
      </c>
      <c r="N2163" s="23" t="n">
        <v>0</v>
      </c>
      <c r="O2163" s="23" t="n">
        <f aca="false">K2163+L2163</f>
        <v>14656</v>
      </c>
      <c r="P2163" s="23" t="n">
        <f aca="false">K2163+L2163+M2163+N2163</f>
        <v>14656</v>
      </c>
      <c r="Q2163" s="23" t="n">
        <v>9135</v>
      </c>
      <c r="R2163" s="23" t="n">
        <v>8605</v>
      </c>
      <c r="S2163" s="23" t="n">
        <v>8973</v>
      </c>
      <c r="T2163" s="23" t="n">
        <v>4580</v>
      </c>
      <c r="U2163" s="23" t="n">
        <f aca="false">IF(I2163="delivery",O2163-SUM(Q2163+R2163),IF(I2163="PO",P2163-SUM(Q2163:R2163)))</f>
        <v>-3084</v>
      </c>
      <c r="V2163" s="43" t="n">
        <v>0.00055</v>
      </c>
      <c r="W2163" s="43" t="n">
        <v>0.00055</v>
      </c>
      <c r="X2163" s="43" t="n">
        <f aca="false">W2163-V2163</f>
        <v>0</v>
      </c>
      <c r="Y2163" s="43"/>
      <c r="Z2163" s="43"/>
      <c r="AA2163" s="43"/>
      <c r="AB2163" s="43"/>
      <c r="AC2163" s="43" t="s">
        <v>10482</v>
      </c>
      <c r="AD2163" s="43"/>
      <c r="AE2163" s="43"/>
      <c r="AF2163" s="43"/>
      <c r="AG2163" s="43" t="n">
        <v>0.00036</v>
      </c>
      <c r="AH2163" s="43"/>
      <c r="AI2163" s="63"/>
      <c r="AJ2163" s="63"/>
      <c r="AK2163" s="43"/>
      <c r="AL2163" s="43"/>
      <c r="AM2163" s="43" t="s">
        <v>10492</v>
      </c>
      <c r="AN2163" s="43"/>
      <c r="AO2163" s="43" t="s">
        <v>1471</v>
      </c>
      <c r="AP2163" s="23" t="s">
        <v>3124</v>
      </c>
      <c r="AT2163" s="23" t="s">
        <v>11356</v>
      </c>
      <c r="AV2163" s="23" t="n">
        <v>0.00036</v>
      </c>
      <c r="AW2163" s="23" t="s">
        <v>10494</v>
      </c>
      <c r="AX2163" s="23" t="s">
        <v>13883</v>
      </c>
      <c r="AY2163" s="23" t="n">
        <v>10000</v>
      </c>
      <c r="AZ2163" s="23" t="n">
        <v>22</v>
      </c>
      <c r="BA2163" s="23" t="s">
        <v>177</v>
      </c>
      <c r="BB2163" s="23" t="s">
        <v>10496</v>
      </c>
      <c r="BF2163" s="23" t="s">
        <v>10498</v>
      </c>
      <c r="BG2163" s="1" t="s">
        <v>183</v>
      </c>
    </row>
    <row r="2164" s="23" customFormat="true" ht="12.75" hidden="false" customHeight="false" outlineLevel="0" collapsed="false">
      <c r="A2164" s="23" t="s">
        <v>9716</v>
      </c>
      <c r="B2164" s="23" t="s">
        <v>9717</v>
      </c>
      <c r="C2164" s="40" t="s">
        <v>177</v>
      </c>
      <c r="D2164" s="23" t="s">
        <v>1471</v>
      </c>
      <c r="E2164" s="23" t="s">
        <v>9718</v>
      </c>
      <c r="F2164" s="23" t="s">
        <v>9719</v>
      </c>
      <c r="G2164" s="23" t="n">
        <v>116</v>
      </c>
      <c r="H2164" s="23" t="n">
        <v>5000</v>
      </c>
      <c r="I2164" s="41" t="s">
        <v>180</v>
      </c>
      <c r="K2164" s="23" t="n">
        <v>0</v>
      </c>
      <c r="L2164" s="23" t="n">
        <v>2048</v>
      </c>
      <c r="M2164" s="23" t="n">
        <v>0</v>
      </c>
      <c r="N2164" s="23" t="n">
        <v>5000</v>
      </c>
      <c r="O2164" s="23" t="n">
        <f aca="false">K2164+L2164</f>
        <v>2048</v>
      </c>
      <c r="P2164" s="23" t="n">
        <f aca="false">K2164+L2164+M2164+N2164</f>
        <v>7048</v>
      </c>
      <c r="Q2164" s="23" t="n">
        <v>1591</v>
      </c>
      <c r="R2164" s="23" t="n">
        <v>1640</v>
      </c>
      <c r="S2164" s="23" t="n">
        <v>1518</v>
      </c>
      <c r="T2164" s="23" t="n">
        <v>928</v>
      </c>
      <c r="U2164" s="23" t="n">
        <f aca="false">IF(I2164="delivery",O2164-SUM(Q2164+R2164),IF(I2164="PO",P2164-SUM(Q2164:R2164)))</f>
        <v>-1183</v>
      </c>
      <c r="V2164" s="43" t="n">
        <v>0.009</v>
      </c>
      <c r="W2164" s="43" t="n">
        <v>0.008</v>
      </c>
      <c r="X2164" s="43" t="n">
        <f aca="false">W2164-V2164</f>
        <v>-0.001</v>
      </c>
      <c r="Y2164" s="43"/>
      <c r="Z2164" s="43"/>
      <c r="AA2164" s="43"/>
      <c r="AB2164" s="43"/>
      <c r="AC2164" s="43" t="s">
        <v>10482</v>
      </c>
      <c r="AD2164" s="43"/>
      <c r="AE2164" s="43"/>
      <c r="AF2164" s="43"/>
      <c r="AG2164" s="43" t="n">
        <v>0.008</v>
      </c>
      <c r="AH2164" s="43"/>
      <c r="AI2164" s="63"/>
      <c r="AJ2164" s="63"/>
      <c r="AK2164" s="43"/>
      <c r="AL2164" s="43"/>
      <c r="AM2164" s="43" t="s">
        <v>10492</v>
      </c>
      <c r="AN2164" s="43"/>
      <c r="AO2164" s="43" t="s">
        <v>1471</v>
      </c>
      <c r="AP2164" s="23" t="s">
        <v>3124</v>
      </c>
      <c r="AT2164" s="23" t="s">
        <v>10493</v>
      </c>
      <c r="AV2164" s="23" t="n">
        <v>0.008</v>
      </c>
      <c r="AW2164" s="23" t="s">
        <v>10494</v>
      </c>
      <c r="AX2164" s="23" t="s">
        <v>13884</v>
      </c>
      <c r="AY2164" s="23" t="n">
        <v>5000</v>
      </c>
      <c r="AZ2164" s="23" t="n">
        <v>24</v>
      </c>
      <c r="BA2164" s="23" t="s">
        <v>1465</v>
      </c>
      <c r="BB2164" s="23" t="s">
        <v>10496</v>
      </c>
      <c r="BF2164" s="23" t="s">
        <v>10498</v>
      </c>
      <c r="BG2164" s="1" t="s">
        <v>183</v>
      </c>
    </row>
    <row r="2165" s="23" customFormat="true" ht="12.75" hidden="false" customHeight="false" outlineLevel="0" collapsed="false">
      <c r="A2165" s="23" t="s">
        <v>9720</v>
      </c>
      <c r="B2165" s="23" t="s">
        <v>9721</v>
      </c>
      <c r="C2165" s="40" t="s">
        <v>177</v>
      </c>
      <c r="D2165" s="23" t="s">
        <v>1471</v>
      </c>
      <c r="E2165" s="23" t="s">
        <v>9722</v>
      </c>
      <c r="F2165" s="23" t="s">
        <v>9723</v>
      </c>
      <c r="G2165" s="23" t="n">
        <v>38</v>
      </c>
      <c r="H2165" s="23" t="n">
        <v>30000</v>
      </c>
      <c r="I2165" s="41" t="s">
        <v>180</v>
      </c>
      <c r="K2165" s="23" t="n">
        <v>0</v>
      </c>
      <c r="L2165" s="23" t="n">
        <v>6681</v>
      </c>
      <c r="M2165" s="23" t="n">
        <v>0</v>
      </c>
      <c r="N2165" s="23" t="n">
        <v>0</v>
      </c>
      <c r="O2165" s="23" t="n">
        <f aca="false">K2165+L2165</f>
        <v>6681</v>
      </c>
      <c r="P2165" s="23" t="n">
        <f aca="false">K2165+L2165+M2165+N2165</f>
        <v>6681</v>
      </c>
      <c r="Q2165" s="23" t="n">
        <v>1199</v>
      </c>
      <c r="R2165" s="23" t="n">
        <v>538</v>
      </c>
      <c r="S2165" s="23" t="n">
        <v>638</v>
      </c>
      <c r="T2165" s="23" t="n">
        <v>408</v>
      </c>
      <c r="U2165" s="23" t="n">
        <f aca="false">IF(I2165="delivery",O2165-SUM(Q2165+R2165),IF(I2165="PO",P2165-SUM(Q2165:R2165)))</f>
        <v>4944</v>
      </c>
      <c r="V2165" s="43" t="n">
        <v>0.00075</v>
      </c>
      <c r="W2165" s="43" t="n">
        <v>0.00075</v>
      </c>
      <c r="X2165" s="43" t="n">
        <f aca="false">W2165-V2165</f>
        <v>0</v>
      </c>
      <c r="Y2165" s="43"/>
      <c r="Z2165" s="43"/>
      <c r="AA2165" s="43"/>
      <c r="AB2165" s="43"/>
      <c r="AC2165" s="43" t="s">
        <v>10482</v>
      </c>
      <c r="AD2165" s="43"/>
      <c r="AE2165" s="43"/>
      <c r="AF2165" s="43"/>
      <c r="AG2165" s="43" t="n">
        <v>0.00036</v>
      </c>
      <c r="AH2165" s="43"/>
      <c r="AI2165" s="63"/>
      <c r="AJ2165" s="63"/>
      <c r="AK2165" s="43"/>
      <c r="AL2165" s="43"/>
      <c r="AM2165" s="43" t="s">
        <v>10492</v>
      </c>
      <c r="AN2165" s="43"/>
      <c r="AO2165" s="43" t="s">
        <v>1471</v>
      </c>
      <c r="AP2165" s="23" t="s">
        <v>3124</v>
      </c>
      <c r="AT2165" s="23" t="s">
        <v>11356</v>
      </c>
      <c r="AV2165" s="23" t="n">
        <v>0.00036</v>
      </c>
      <c r="AW2165" s="23" t="s">
        <v>10494</v>
      </c>
      <c r="AX2165" s="23" t="s">
        <v>13885</v>
      </c>
      <c r="AY2165" s="23" t="n">
        <v>10000</v>
      </c>
      <c r="AZ2165" s="23" t="n">
        <v>2</v>
      </c>
      <c r="BA2165" s="23" t="s">
        <v>177</v>
      </c>
      <c r="BB2165" s="23" t="s">
        <v>10496</v>
      </c>
      <c r="BF2165" s="23" t="s">
        <v>10498</v>
      </c>
      <c r="BG2165" s="1" t="s">
        <v>183</v>
      </c>
    </row>
    <row r="2166" s="23" customFormat="true" ht="12.75" hidden="false" customHeight="false" outlineLevel="0" collapsed="false">
      <c r="A2166" s="23" t="s">
        <v>9724</v>
      </c>
      <c r="B2166" s="23" t="s">
        <v>9725</v>
      </c>
      <c r="C2166" s="40" t="s">
        <v>177</v>
      </c>
      <c r="D2166" s="23" t="s">
        <v>1471</v>
      </c>
      <c r="E2166" s="23" t="s">
        <v>9726</v>
      </c>
      <c r="F2166" s="23" t="s">
        <v>9727</v>
      </c>
      <c r="G2166" s="23" t="n">
        <v>163</v>
      </c>
      <c r="H2166" s="23" t="n">
        <v>3000</v>
      </c>
      <c r="I2166" s="41" t="s">
        <v>188</v>
      </c>
      <c r="K2166" s="23" t="n">
        <v>0</v>
      </c>
      <c r="L2166" s="23" t="n">
        <v>2170</v>
      </c>
      <c r="M2166" s="23" t="n">
        <v>0</v>
      </c>
      <c r="N2166" s="23" t="n">
        <v>0</v>
      </c>
      <c r="O2166" s="23" t="n">
        <f aca="false">K2166+L2166</f>
        <v>2170</v>
      </c>
      <c r="P2166" s="23" t="n">
        <f aca="false">K2166+L2166+M2166+N2166</f>
        <v>2170</v>
      </c>
      <c r="Q2166" s="23" t="n">
        <v>119</v>
      </c>
      <c r="R2166" s="23" t="n">
        <v>122</v>
      </c>
      <c r="S2166" s="23" t="n">
        <v>56</v>
      </c>
      <c r="T2166" s="23" t="n">
        <v>56</v>
      </c>
      <c r="U2166" s="23" t="n">
        <f aca="false">IF(I2166="delivery",O2166-SUM(Q2166+R2166),IF(I2166="PO",P2166-SUM(Q2166:R2166)))</f>
        <v>1929</v>
      </c>
      <c r="V2166" s="43" t="n">
        <v>1.024</v>
      </c>
      <c r="W2166" s="43" t="n">
        <v>1.024</v>
      </c>
      <c r="X2166" s="43" t="n">
        <f aca="false">W2166-V2166</f>
        <v>0</v>
      </c>
      <c r="Y2166" s="43"/>
      <c r="Z2166" s="43"/>
      <c r="AA2166" s="43"/>
      <c r="AB2166" s="43"/>
      <c r="AC2166" s="43" t="s">
        <v>10482</v>
      </c>
      <c r="AD2166" s="43"/>
      <c r="AE2166" s="43"/>
      <c r="AF2166" s="43"/>
      <c r="AG2166" s="43" t="n">
        <v>0.37301</v>
      </c>
      <c r="AH2166" s="43"/>
      <c r="AI2166" s="63"/>
      <c r="AJ2166" s="63"/>
      <c r="AK2166" s="43"/>
      <c r="AL2166" s="43"/>
      <c r="AM2166" s="43" t="s">
        <v>10492</v>
      </c>
      <c r="AN2166" s="43"/>
      <c r="AO2166" s="43" t="s">
        <v>1471</v>
      </c>
      <c r="AP2166" s="23" t="s">
        <v>3124</v>
      </c>
      <c r="AT2166" s="23" t="s">
        <v>10934</v>
      </c>
      <c r="AV2166" s="23" t="n">
        <v>0.37301</v>
      </c>
      <c r="AW2166" s="23" t="s">
        <v>13697</v>
      </c>
      <c r="AX2166" s="23" t="s">
        <v>13886</v>
      </c>
      <c r="AY2166" s="23" t="n">
        <v>3000</v>
      </c>
      <c r="AZ2166" s="23" t="n">
        <v>30</v>
      </c>
      <c r="BA2166" s="23" t="s">
        <v>1465</v>
      </c>
      <c r="BB2166" s="23" t="s">
        <v>13699</v>
      </c>
      <c r="BF2166" s="23" t="s">
        <v>10498</v>
      </c>
      <c r="BG2166" s="1" t="s">
        <v>183</v>
      </c>
    </row>
    <row r="2167" s="23" customFormat="true" ht="12.75" hidden="false" customHeight="false" outlineLevel="0" collapsed="false">
      <c r="A2167" s="23" t="s">
        <v>9728</v>
      </c>
      <c r="B2167" s="23" t="s">
        <v>9729</v>
      </c>
      <c r="C2167" s="40" t="s">
        <v>177</v>
      </c>
      <c r="D2167" s="23" t="s">
        <v>1471</v>
      </c>
      <c r="E2167" s="23" t="s">
        <v>9730</v>
      </c>
      <c r="F2167" s="23" t="s">
        <v>9731</v>
      </c>
      <c r="G2167" s="23" t="n">
        <v>81</v>
      </c>
      <c r="H2167" s="23" t="n">
        <v>10000</v>
      </c>
      <c r="I2167" s="41" t="s">
        <v>180</v>
      </c>
      <c r="K2167" s="23" t="n">
        <v>0</v>
      </c>
      <c r="L2167" s="23" t="n">
        <v>7844</v>
      </c>
      <c r="M2167" s="23" t="n">
        <v>30000</v>
      </c>
      <c r="N2167" s="23" t="n">
        <v>0</v>
      </c>
      <c r="O2167" s="23" t="n">
        <f aca="false">K2167+L2167</f>
        <v>7844</v>
      </c>
      <c r="P2167" s="23" t="n">
        <f aca="false">K2167+L2167+M2167+N2167</f>
        <v>37844</v>
      </c>
      <c r="Q2167" s="23" t="n">
        <v>5150</v>
      </c>
      <c r="R2167" s="23" t="n">
        <v>4088</v>
      </c>
      <c r="S2167" s="23" t="n">
        <v>3932</v>
      </c>
      <c r="T2167" s="23" t="n">
        <v>2578</v>
      </c>
      <c r="U2167" s="23" t="n">
        <f aca="false">IF(I2167="delivery",O2167-SUM(Q2167+R2167),IF(I2167="PO",P2167-SUM(Q2167:R2167)))</f>
        <v>-1394</v>
      </c>
      <c r="V2167" s="43" t="n">
        <v>0.00057</v>
      </c>
      <c r="W2167" s="43" t="n">
        <v>0.00057</v>
      </c>
      <c r="X2167" s="43" t="n">
        <f aca="false">W2167-V2167</f>
        <v>0</v>
      </c>
      <c r="Y2167" s="43"/>
      <c r="Z2167" s="43"/>
      <c r="AA2167" s="43"/>
      <c r="AB2167" s="43"/>
      <c r="AC2167" s="43" t="s">
        <v>10482</v>
      </c>
      <c r="AD2167" s="43"/>
      <c r="AE2167" s="43"/>
      <c r="AF2167" s="43"/>
      <c r="AG2167" s="43" t="n">
        <v>0.00041</v>
      </c>
      <c r="AH2167" s="43"/>
      <c r="AI2167" s="63"/>
      <c r="AJ2167" s="63"/>
      <c r="AK2167" s="43"/>
      <c r="AL2167" s="43"/>
      <c r="AM2167" s="43" t="s">
        <v>10492</v>
      </c>
      <c r="AN2167" s="43"/>
      <c r="AO2167" s="43" t="s">
        <v>1471</v>
      </c>
      <c r="AP2167" s="23" t="s">
        <v>3124</v>
      </c>
      <c r="AT2167" s="23" t="s">
        <v>10493</v>
      </c>
      <c r="AV2167" s="23" t="n">
        <v>0.00041</v>
      </c>
      <c r="AW2167" s="23" t="s">
        <v>10494</v>
      </c>
      <c r="AX2167" s="23" t="s">
        <v>13887</v>
      </c>
      <c r="AY2167" s="23" t="n">
        <v>10000</v>
      </c>
      <c r="AZ2167" s="23" t="n">
        <v>22</v>
      </c>
      <c r="BA2167" s="23" t="s">
        <v>1465</v>
      </c>
      <c r="BB2167" s="23" t="s">
        <v>10496</v>
      </c>
      <c r="BF2167" s="23" t="s">
        <v>10498</v>
      </c>
      <c r="BG2167" s="1" t="s">
        <v>183</v>
      </c>
    </row>
    <row r="2168" s="23" customFormat="true" ht="12.75" hidden="false" customHeight="false" outlineLevel="0" collapsed="false">
      <c r="A2168" s="23" t="s">
        <v>9732</v>
      </c>
      <c r="B2168" s="23" t="s">
        <v>9733</v>
      </c>
      <c r="C2168" s="40" t="s">
        <v>177</v>
      </c>
      <c r="D2168" s="23" t="s">
        <v>1471</v>
      </c>
      <c r="E2168" s="23" t="s">
        <v>9734</v>
      </c>
      <c r="F2168" s="23" t="s">
        <v>9735</v>
      </c>
      <c r="G2168" s="23" t="n">
        <v>116</v>
      </c>
      <c r="H2168" s="23" t="n">
        <v>10000</v>
      </c>
      <c r="I2168" s="41" t="s">
        <v>180</v>
      </c>
      <c r="K2168" s="23" t="n">
        <v>0</v>
      </c>
      <c r="L2168" s="23" t="n">
        <v>29081</v>
      </c>
      <c r="M2168" s="23" t="n">
        <v>0</v>
      </c>
      <c r="N2168" s="23" t="n">
        <v>40000</v>
      </c>
      <c r="O2168" s="23" t="n">
        <f aca="false">K2168+L2168</f>
        <v>29081</v>
      </c>
      <c r="P2168" s="23" t="n">
        <f aca="false">K2168+L2168+M2168+N2168</f>
        <v>69081</v>
      </c>
      <c r="Q2168" s="23" t="n">
        <v>14207</v>
      </c>
      <c r="R2168" s="23" t="n">
        <v>8165</v>
      </c>
      <c r="S2168" s="23" t="n">
        <v>8352</v>
      </c>
      <c r="T2168" s="23" t="n">
        <v>4124</v>
      </c>
      <c r="U2168" s="23" t="n">
        <f aca="false">IF(I2168="delivery",O2168-SUM(Q2168+R2168),IF(I2168="PO",P2168-SUM(Q2168:R2168)))</f>
        <v>6709</v>
      </c>
      <c r="V2168" s="43" t="n">
        <v>0.00075</v>
      </c>
      <c r="W2168" s="43" t="n">
        <v>0.00075</v>
      </c>
      <c r="X2168" s="43" t="n">
        <f aca="false">W2168-V2168</f>
        <v>0</v>
      </c>
      <c r="Y2168" s="43"/>
      <c r="Z2168" s="43"/>
      <c r="AA2168" s="43"/>
      <c r="AB2168" s="43"/>
      <c r="AC2168" s="43" t="s">
        <v>10482</v>
      </c>
      <c r="AD2168" s="43"/>
      <c r="AE2168" s="43"/>
      <c r="AF2168" s="43"/>
      <c r="AG2168" s="43" t="n">
        <v>0.00036</v>
      </c>
      <c r="AH2168" s="43"/>
      <c r="AI2168" s="63"/>
      <c r="AJ2168" s="63"/>
      <c r="AK2168" s="43"/>
      <c r="AL2168" s="43"/>
      <c r="AM2168" s="43" t="s">
        <v>10492</v>
      </c>
      <c r="AN2168" s="43"/>
      <c r="AO2168" s="43" t="s">
        <v>1471</v>
      </c>
      <c r="AP2168" s="23" t="s">
        <v>3124</v>
      </c>
      <c r="AT2168" s="23" t="s">
        <v>11356</v>
      </c>
      <c r="AV2168" s="23" t="n">
        <v>0.00036</v>
      </c>
      <c r="AW2168" s="23" t="s">
        <v>10494</v>
      </c>
      <c r="AX2168" s="23" t="s">
        <v>13888</v>
      </c>
      <c r="AY2168" s="23" t="n">
        <v>10000</v>
      </c>
      <c r="AZ2168" s="23" t="n">
        <v>2</v>
      </c>
      <c r="BA2168" s="23" t="s">
        <v>177</v>
      </c>
      <c r="BB2168" s="23" t="s">
        <v>10496</v>
      </c>
      <c r="BF2168" s="23" t="s">
        <v>10498</v>
      </c>
      <c r="BG2168" s="1" t="s">
        <v>183</v>
      </c>
    </row>
    <row r="2169" s="23" customFormat="true" ht="12.75" hidden="false" customHeight="false" outlineLevel="0" collapsed="false">
      <c r="A2169" s="23" t="s">
        <v>9736</v>
      </c>
      <c r="B2169" s="23" t="s">
        <v>9737</v>
      </c>
      <c r="C2169" s="40" t="s">
        <v>177</v>
      </c>
      <c r="D2169" s="23" t="s">
        <v>1471</v>
      </c>
      <c r="E2169" s="23" t="s">
        <v>9738</v>
      </c>
      <c r="F2169" s="23" t="s">
        <v>9739</v>
      </c>
      <c r="G2169" s="23" t="n">
        <v>95</v>
      </c>
      <c r="H2169" s="23" t="n">
        <v>10000</v>
      </c>
      <c r="I2169" s="41" t="s">
        <v>180</v>
      </c>
      <c r="K2169" s="23" t="n">
        <v>0</v>
      </c>
      <c r="L2169" s="23" t="n">
        <v>75442</v>
      </c>
      <c r="M2169" s="23" t="n">
        <v>0</v>
      </c>
      <c r="N2169" s="23" t="n">
        <v>40000</v>
      </c>
      <c r="O2169" s="23" t="n">
        <f aca="false">K2169+L2169</f>
        <v>75442</v>
      </c>
      <c r="P2169" s="23" t="n">
        <f aca="false">K2169+L2169+M2169+N2169</f>
        <v>115442</v>
      </c>
      <c r="Q2169" s="23" t="n">
        <v>13070</v>
      </c>
      <c r="R2169" s="23" t="n">
        <v>16150</v>
      </c>
      <c r="S2169" s="23" t="n">
        <v>16495</v>
      </c>
      <c r="T2169" s="23" t="n">
        <v>15092</v>
      </c>
      <c r="U2169" s="23" t="n">
        <f aca="false">IF(I2169="delivery",O2169-SUM(Q2169+R2169),IF(I2169="PO",P2169-SUM(Q2169:R2169)))</f>
        <v>46222</v>
      </c>
      <c r="V2169" s="43" t="n">
        <v>0.00036</v>
      </c>
      <c r="W2169" s="43" t="n">
        <v>0.00036</v>
      </c>
      <c r="X2169" s="43" t="n">
        <f aca="false">W2169-V2169</f>
        <v>0</v>
      </c>
      <c r="Y2169" s="43"/>
      <c r="Z2169" s="43"/>
      <c r="AA2169" s="43" t="n">
        <v>0.00043</v>
      </c>
      <c r="AB2169" s="43"/>
      <c r="AC2169" s="43" t="s">
        <v>10482</v>
      </c>
      <c r="AD2169" s="43"/>
      <c r="AE2169" s="43"/>
      <c r="AF2169" s="43"/>
      <c r="AG2169" s="43" t="n">
        <v>0.00036</v>
      </c>
      <c r="AH2169" s="43"/>
      <c r="AI2169" s="63"/>
      <c r="AJ2169" s="63"/>
      <c r="AK2169" s="43"/>
      <c r="AL2169" s="43"/>
      <c r="AM2169" s="43" t="s">
        <v>11367</v>
      </c>
      <c r="AN2169" s="43"/>
      <c r="AO2169" s="43" t="s">
        <v>1471</v>
      </c>
      <c r="AP2169" s="23" t="s">
        <v>3124</v>
      </c>
      <c r="AT2169" s="23" t="s">
        <v>11356</v>
      </c>
      <c r="AV2169" s="23" t="n">
        <v>0.00036</v>
      </c>
      <c r="AW2169" s="23" t="s">
        <v>10494</v>
      </c>
      <c r="AX2169" s="23" t="s">
        <v>13889</v>
      </c>
      <c r="AY2169" s="23" t="n">
        <v>10000</v>
      </c>
      <c r="AZ2169" s="23" t="n">
        <v>22</v>
      </c>
      <c r="BA2169" s="23" t="s">
        <v>1465</v>
      </c>
      <c r="BB2169" s="23" t="s">
        <v>10496</v>
      </c>
      <c r="BF2169" s="23" t="s">
        <v>10498</v>
      </c>
      <c r="BG2169" s="1" t="s">
        <v>183</v>
      </c>
    </row>
    <row r="2170" s="23" customFormat="true" ht="12.75" hidden="false" customHeight="false" outlineLevel="0" collapsed="false">
      <c r="A2170" s="23" t="s">
        <v>9740</v>
      </c>
      <c r="B2170" s="23" t="s">
        <v>9741</v>
      </c>
      <c r="C2170" s="40" t="s">
        <v>177</v>
      </c>
      <c r="D2170" s="23" t="s">
        <v>1471</v>
      </c>
      <c r="E2170" s="23" t="s">
        <v>9742</v>
      </c>
      <c r="F2170" s="23" t="s">
        <v>9743</v>
      </c>
      <c r="G2170" s="23" t="n">
        <v>116</v>
      </c>
      <c r="H2170" s="23" t="n">
        <v>10000</v>
      </c>
      <c r="I2170" s="41" t="s">
        <v>180</v>
      </c>
      <c r="K2170" s="23" t="n">
        <v>0</v>
      </c>
      <c r="L2170" s="23" t="n">
        <v>45543</v>
      </c>
      <c r="M2170" s="23" t="n">
        <v>0</v>
      </c>
      <c r="N2170" s="23" t="n">
        <v>0</v>
      </c>
      <c r="O2170" s="23" t="n">
        <f aca="false">K2170+L2170</f>
        <v>45543</v>
      </c>
      <c r="P2170" s="23" t="n">
        <f aca="false">K2170+L2170+M2170+N2170</f>
        <v>45543</v>
      </c>
      <c r="Q2170" s="23" t="n">
        <v>7744</v>
      </c>
      <c r="R2170" s="23" t="n">
        <v>15750</v>
      </c>
      <c r="S2170" s="23" t="n">
        <v>15964</v>
      </c>
      <c r="T2170" s="23" t="n">
        <v>10404</v>
      </c>
      <c r="U2170" s="23" t="n">
        <f aca="false">IF(I2170="delivery",O2170-SUM(Q2170+R2170),IF(I2170="PO",P2170-SUM(Q2170:R2170)))</f>
        <v>22049</v>
      </c>
      <c r="V2170" s="43" t="n">
        <v>0.005</v>
      </c>
      <c r="W2170" s="43" t="n">
        <v>0.005</v>
      </c>
      <c r="X2170" s="43" t="n">
        <f aca="false">W2170-V2170</f>
        <v>0</v>
      </c>
      <c r="Y2170" s="43"/>
      <c r="Z2170" s="43"/>
      <c r="AA2170" s="43" t="n">
        <v>0.00043</v>
      </c>
      <c r="AB2170" s="43"/>
      <c r="AC2170" s="43" t="s">
        <v>10482</v>
      </c>
      <c r="AD2170" s="43"/>
      <c r="AE2170" s="43"/>
      <c r="AF2170" s="43"/>
      <c r="AG2170" s="43" t="n">
        <v>0.00036</v>
      </c>
      <c r="AH2170" s="43"/>
      <c r="AI2170" s="63"/>
      <c r="AJ2170" s="63"/>
      <c r="AK2170" s="43"/>
      <c r="AL2170" s="43"/>
      <c r="AM2170" s="43" t="s">
        <v>10492</v>
      </c>
      <c r="AN2170" s="43"/>
      <c r="AO2170" s="43" t="s">
        <v>1471</v>
      </c>
      <c r="AP2170" s="23" t="s">
        <v>3124</v>
      </c>
      <c r="AT2170" s="23" t="s">
        <v>11356</v>
      </c>
      <c r="AV2170" s="23" t="n">
        <v>0.00036</v>
      </c>
      <c r="AW2170" s="23" t="s">
        <v>10494</v>
      </c>
      <c r="AX2170" s="23" t="s">
        <v>13890</v>
      </c>
      <c r="AY2170" s="23" t="n">
        <v>10000</v>
      </c>
      <c r="AZ2170" s="23" t="n">
        <v>4</v>
      </c>
      <c r="BA2170" s="23" t="s">
        <v>177</v>
      </c>
      <c r="BB2170" s="23" t="s">
        <v>10496</v>
      </c>
      <c r="BF2170" s="23" t="s">
        <v>10498</v>
      </c>
      <c r="BG2170" s="1" t="s">
        <v>183</v>
      </c>
    </row>
    <row r="2171" s="23" customFormat="true" ht="12.75" hidden="false" customHeight="false" outlineLevel="0" collapsed="false">
      <c r="A2171" s="23" t="s">
        <v>9744</v>
      </c>
      <c r="B2171" s="23" t="s">
        <v>9745</v>
      </c>
      <c r="C2171" s="40" t="s">
        <v>177</v>
      </c>
      <c r="D2171" s="23" t="s">
        <v>1471</v>
      </c>
      <c r="E2171" s="23" t="s">
        <v>9746</v>
      </c>
      <c r="F2171" s="23" t="s">
        <v>9747</v>
      </c>
      <c r="G2171" s="23" t="n">
        <v>123</v>
      </c>
      <c r="H2171" s="23" t="n">
        <v>10000</v>
      </c>
      <c r="I2171" s="41" t="s">
        <v>180</v>
      </c>
      <c r="K2171" s="23" t="n">
        <v>0</v>
      </c>
      <c r="L2171" s="23" t="n">
        <v>2375</v>
      </c>
      <c r="M2171" s="23" t="n">
        <v>0</v>
      </c>
      <c r="N2171" s="23" t="n">
        <v>40000</v>
      </c>
      <c r="O2171" s="23" t="n">
        <f aca="false">K2171+L2171</f>
        <v>2375</v>
      </c>
      <c r="P2171" s="23" t="n">
        <f aca="false">K2171+L2171+M2171+N2171</f>
        <v>42375</v>
      </c>
      <c r="Q2171" s="23" t="n">
        <v>1302</v>
      </c>
      <c r="R2171" s="23" t="n">
        <v>609</v>
      </c>
      <c r="S2171" s="23" t="n">
        <v>423</v>
      </c>
      <c r="T2171" s="23" t="n">
        <v>507</v>
      </c>
      <c r="U2171" s="23" t="n">
        <f aca="false">IF(I2171="delivery",O2171-SUM(Q2171+R2171),IF(I2171="PO",P2171-SUM(Q2171:R2171)))</f>
        <v>464</v>
      </c>
      <c r="V2171" s="43" t="n">
        <v>0.00055</v>
      </c>
      <c r="W2171" s="43" t="n">
        <v>0.00055</v>
      </c>
      <c r="X2171" s="43" t="n">
        <f aca="false">W2171-V2171</f>
        <v>0</v>
      </c>
      <c r="Y2171" s="43"/>
      <c r="Z2171" s="43"/>
      <c r="AA2171" s="43"/>
      <c r="AB2171" s="43"/>
      <c r="AC2171" s="43" t="s">
        <v>10482</v>
      </c>
      <c r="AD2171" s="43"/>
      <c r="AE2171" s="43"/>
      <c r="AF2171" s="43"/>
      <c r="AG2171" s="43" t="n">
        <v>0.00028</v>
      </c>
      <c r="AH2171" s="43"/>
      <c r="AI2171" s="63"/>
      <c r="AJ2171" s="63"/>
      <c r="AK2171" s="43"/>
      <c r="AL2171" s="43"/>
      <c r="AM2171" s="43" t="s">
        <v>10492</v>
      </c>
      <c r="AN2171" s="43"/>
      <c r="AO2171" s="43" t="s">
        <v>1471</v>
      </c>
      <c r="AP2171" s="23" t="s">
        <v>3124</v>
      </c>
      <c r="AT2171" s="23" t="s">
        <v>10493</v>
      </c>
      <c r="AV2171" s="23" t="n">
        <v>0.00028</v>
      </c>
      <c r="AW2171" s="23" t="s">
        <v>10494</v>
      </c>
      <c r="AX2171" s="23" t="s">
        <v>13891</v>
      </c>
      <c r="AY2171" s="23" t="n">
        <v>10000</v>
      </c>
      <c r="AZ2171" s="23" t="n">
        <v>22</v>
      </c>
      <c r="BA2171" s="23" t="s">
        <v>1465</v>
      </c>
      <c r="BB2171" s="23" t="s">
        <v>10496</v>
      </c>
      <c r="BF2171" s="23" t="s">
        <v>10498</v>
      </c>
      <c r="BG2171" s="1" t="s">
        <v>183</v>
      </c>
    </row>
    <row r="2172" s="23" customFormat="true" ht="12.75" hidden="false" customHeight="false" outlineLevel="0" collapsed="false">
      <c r="A2172" s="23" t="s">
        <v>9748</v>
      </c>
      <c r="B2172" s="23" t="s">
        <v>9749</v>
      </c>
      <c r="C2172" s="40" t="s">
        <v>177</v>
      </c>
      <c r="D2172" s="23" t="s">
        <v>1471</v>
      </c>
      <c r="E2172" s="23" t="s">
        <v>9750</v>
      </c>
      <c r="F2172" s="23" t="s">
        <v>9751</v>
      </c>
      <c r="G2172" s="23" t="n">
        <v>116</v>
      </c>
      <c r="H2172" s="23" t="n">
        <v>10000</v>
      </c>
      <c r="I2172" s="41" t="s">
        <v>180</v>
      </c>
      <c r="K2172" s="23" t="n">
        <v>0</v>
      </c>
      <c r="L2172" s="23" t="n">
        <v>31486</v>
      </c>
      <c r="M2172" s="23" t="n">
        <v>0</v>
      </c>
      <c r="N2172" s="23" t="n">
        <v>0</v>
      </c>
      <c r="O2172" s="23" t="n">
        <f aca="false">K2172+L2172</f>
        <v>31486</v>
      </c>
      <c r="P2172" s="23" t="n">
        <f aca="false">K2172+L2172+M2172+N2172</f>
        <v>31486</v>
      </c>
      <c r="Q2172" s="23" t="n">
        <v>4618</v>
      </c>
      <c r="R2172" s="23" t="n">
        <v>2985</v>
      </c>
      <c r="S2172" s="23" t="n">
        <v>4927</v>
      </c>
      <c r="T2172" s="23" t="n">
        <v>1350</v>
      </c>
      <c r="U2172" s="23" t="n">
        <f aca="false">IF(I2172="delivery",O2172-SUM(Q2172+R2172),IF(I2172="PO",P2172-SUM(Q2172:R2172)))</f>
        <v>23883</v>
      </c>
      <c r="V2172" s="43" t="n">
        <v>0.00068</v>
      </c>
      <c r="W2172" s="43" t="n">
        <v>0.00068</v>
      </c>
      <c r="X2172" s="43" t="n">
        <f aca="false">W2172-V2172</f>
        <v>0</v>
      </c>
      <c r="Y2172" s="43"/>
      <c r="Z2172" s="43"/>
      <c r="AA2172" s="43"/>
      <c r="AB2172" s="43"/>
      <c r="AC2172" s="43" t="s">
        <v>10482</v>
      </c>
      <c r="AD2172" s="43"/>
      <c r="AE2172" s="43"/>
      <c r="AF2172" s="43"/>
      <c r="AG2172" s="43" t="n">
        <v>0.00036</v>
      </c>
      <c r="AH2172" s="43"/>
      <c r="AI2172" s="63"/>
      <c r="AJ2172" s="63"/>
      <c r="AK2172" s="43"/>
      <c r="AL2172" s="43"/>
      <c r="AM2172" s="43" t="s">
        <v>10492</v>
      </c>
      <c r="AN2172" s="43"/>
      <c r="AO2172" s="43" t="s">
        <v>1471</v>
      </c>
      <c r="AP2172" s="23" t="s">
        <v>3124</v>
      </c>
      <c r="AT2172" s="23" t="s">
        <v>11356</v>
      </c>
      <c r="AV2172" s="23" t="n">
        <v>0.00036</v>
      </c>
      <c r="AW2172" s="23" t="s">
        <v>10494</v>
      </c>
      <c r="AX2172" s="23" t="s">
        <v>13892</v>
      </c>
      <c r="AY2172" s="23" t="n">
        <v>10000</v>
      </c>
      <c r="AZ2172" s="23" t="n">
        <v>22</v>
      </c>
      <c r="BA2172" s="23" t="s">
        <v>177</v>
      </c>
      <c r="BB2172" s="23" t="s">
        <v>10496</v>
      </c>
      <c r="BF2172" s="23" t="s">
        <v>10498</v>
      </c>
      <c r="BG2172" s="1" t="s">
        <v>183</v>
      </c>
    </row>
    <row r="2173" s="23" customFormat="true" ht="12.75" hidden="false" customHeight="false" outlineLevel="0" collapsed="false">
      <c r="A2173" s="23" t="s">
        <v>9756</v>
      </c>
      <c r="B2173" s="23" t="s">
        <v>9757</v>
      </c>
      <c r="C2173" s="40" t="s">
        <v>177</v>
      </c>
      <c r="D2173" s="23" t="s">
        <v>1471</v>
      </c>
      <c r="E2173" s="23" t="s">
        <v>9758</v>
      </c>
      <c r="F2173" s="23" t="s">
        <v>9759</v>
      </c>
      <c r="G2173" s="23" t="n">
        <v>123</v>
      </c>
      <c r="H2173" s="23" t="n">
        <v>10000</v>
      </c>
      <c r="I2173" s="41" t="s">
        <v>180</v>
      </c>
      <c r="K2173" s="23" t="n">
        <v>0</v>
      </c>
      <c r="L2173" s="23" t="n">
        <v>13758</v>
      </c>
      <c r="M2173" s="23" t="n">
        <v>0</v>
      </c>
      <c r="N2173" s="23" t="n">
        <v>30000</v>
      </c>
      <c r="O2173" s="23" t="n">
        <f aca="false">K2173+L2173</f>
        <v>13758</v>
      </c>
      <c r="P2173" s="23" t="n">
        <f aca="false">K2173+L2173+M2173+N2173</f>
        <v>43758</v>
      </c>
      <c r="Q2173" s="23" t="n">
        <v>5548</v>
      </c>
      <c r="R2173" s="23" t="n">
        <v>1452</v>
      </c>
      <c r="S2173" s="23" t="n">
        <v>1644</v>
      </c>
      <c r="T2173" s="23" t="n">
        <v>936</v>
      </c>
      <c r="U2173" s="23" t="n">
        <f aca="false">IF(I2173="delivery",O2173-SUM(Q2173+R2173),IF(I2173="PO",P2173-SUM(Q2173:R2173)))</f>
        <v>6758</v>
      </c>
      <c r="V2173" s="43" t="n">
        <v>0.00056</v>
      </c>
      <c r="W2173" s="43" t="n">
        <v>0.00056</v>
      </c>
      <c r="X2173" s="43" t="n">
        <f aca="false">W2173-V2173</f>
        <v>0</v>
      </c>
      <c r="Y2173" s="43"/>
      <c r="Z2173" s="43"/>
      <c r="AA2173" s="43"/>
      <c r="AB2173" s="43"/>
      <c r="AC2173" s="43" t="s">
        <v>10482</v>
      </c>
      <c r="AD2173" s="43"/>
      <c r="AE2173" s="43"/>
      <c r="AF2173" s="43"/>
      <c r="AG2173" s="43" t="n">
        <v>0.00042</v>
      </c>
      <c r="AH2173" s="43"/>
      <c r="AI2173" s="63"/>
      <c r="AJ2173" s="63"/>
      <c r="AK2173" s="43"/>
      <c r="AL2173" s="43"/>
      <c r="AM2173" s="43" t="s">
        <v>10492</v>
      </c>
      <c r="AN2173" s="43"/>
      <c r="AO2173" s="43" t="s">
        <v>1471</v>
      </c>
      <c r="AP2173" s="23" t="s">
        <v>3124</v>
      </c>
      <c r="AT2173" s="23" t="s">
        <v>11356</v>
      </c>
      <c r="AV2173" s="23" t="n">
        <v>0.00042</v>
      </c>
      <c r="AW2173" s="23" t="s">
        <v>10494</v>
      </c>
      <c r="AX2173" s="23" t="s">
        <v>13893</v>
      </c>
      <c r="AY2173" s="23" t="n">
        <v>10000</v>
      </c>
      <c r="AZ2173" s="23" t="n">
        <v>22</v>
      </c>
      <c r="BA2173" s="23" t="s">
        <v>177</v>
      </c>
      <c r="BB2173" s="23" t="s">
        <v>10496</v>
      </c>
      <c r="BF2173" s="23" t="s">
        <v>10498</v>
      </c>
      <c r="BG2173" s="1" t="s">
        <v>183</v>
      </c>
    </row>
    <row r="2174" s="23" customFormat="true" ht="12.75" hidden="false" customHeight="false" outlineLevel="0" collapsed="false">
      <c r="A2174" s="23" t="s">
        <v>9760</v>
      </c>
      <c r="B2174" s="23" t="s">
        <v>9761</v>
      </c>
      <c r="C2174" s="40" t="s">
        <v>177</v>
      </c>
      <c r="D2174" s="23" t="s">
        <v>1471</v>
      </c>
      <c r="E2174" s="23" t="s">
        <v>9762</v>
      </c>
      <c r="F2174" s="23" t="s">
        <v>9763</v>
      </c>
      <c r="G2174" s="23" t="n">
        <v>116</v>
      </c>
      <c r="H2174" s="23" t="n">
        <v>10000</v>
      </c>
      <c r="I2174" s="41" t="s">
        <v>180</v>
      </c>
      <c r="K2174" s="23" t="n">
        <v>0</v>
      </c>
      <c r="L2174" s="23" t="n">
        <v>39849</v>
      </c>
      <c r="M2174" s="23" t="n">
        <v>0</v>
      </c>
      <c r="N2174" s="23" t="n">
        <v>0</v>
      </c>
      <c r="O2174" s="23" t="n">
        <f aca="false">K2174+L2174</f>
        <v>39849</v>
      </c>
      <c r="P2174" s="23" t="n">
        <f aca="false">K2174+L2174+M2174+N2174</f>
        <v>39849</v>
      </c>
      <c r="Q2174" s="23" t="n">
        <v>377</v>
      </c>
      <c r="R2174" s="23" t="n">
        <v>498</v>
      </c>
      <c r="S2174" s="23" t="n">
        <v>571</v>
      </c>
      <c r="T2174" s="23" t="n">
        <v>330</v>
      </c>
      <c r="U2174" s="23" t="n">
        <f aca="false">IF(I2174="delivery",O2174-SUM(Q2174+R2174),IF(I2174="PO",P2174-SUM(Q2174:R2174)))</f>
        <v>38974</v>
      </c>
      <c r="V2174" s="43" t="n">
        <v>0.00092</v>
      </c>
      <c r="W2174" s="43" t="n">
        <v>0.00092</v>
      </c>
      <c r="X2174" s="43" t="n">
        <f aca="false">W2174-V2174</f>
        <v>0</v>
      </c>
      <c r="Y2174" s="43"/>
      <c r="Z2174" s="43"/>
      <c r="AA2174" s="43"/>
      <c r="AB2174" s="43"/>
      <c r="AC2174" s="43" t="s">
        <v>10482</v>
      </c>
      <c r="AD2174" s="43"/>
      <c r="AE2174" s="43"/>
      <c r="AF2174" s="43"/>
      <c r="AG2174" s="43" t="n">
        <v>0.00036</v>
      </c>
      <c r="AH2174" s="43"/>
      <c r="AI2174" s="63"/>
      <c r="AJ2174" s="63"/>
      <c r="AK2174" s="43"/>
      <c r="AL2174" s="43"/>
      <c r="AM2174" s="43" t="s">
        <v>10492</v>
      </c>
      <c r="AN2174" s="43"/>
      <c r="AO2174" s="43" t="s">
        <v>1471</v>
      </c>
      <c r="AP2174" s="23" t="s">
        <v>3124</v>
      </c>
      <c r="AT2174" s="23" t="s">
        <v>11356</v>
      </c>
      <c r="AV2174" s="23" t="n">
        <v>0.00036</v>
      </c>
      <c r="AW2174" s="23" t="s">
        <v>10494</v>
      </c>
      <c r="AX2174" s="23" t="s">
        <v>13894</v>
      </c>
      <c r="AY2174" s="23" t="n">
        <v>10000</v>
      </c>
      <c r="AZ2174" s="23" t="n">
        <v>4</v>
      </c>
      <c r="BA2174" s="23" t="s">
        <v>177</v>
      </c>
      <c r="BB2174" s="23" t="s">
        <v>10496</v>
      </c>
      <c r="BF2174" s="23" t="s">
        <v>10498</v>
      </c>
      <c r="BG2174" s="1" t="s">
        <v>183</v>
      </c>
    </row>
    <row r="2175" s="23" customFormat="true" ht="12.75" hidden="false" customHeight="false" outlineLevel="0" collapsed="false">
      <c r="A2175" s="23" t="s">
        <v>9764</v>
      </c>
      <c r="B2175" s="23" t="s">
        <v>9765</v>
      </c>
      <c r="C2175" s="40" t="s">
        <v>177</v>
      </c>
      <c r="D2175" s="23" t="s">
        <v>1471</v>
      </c>
      <c r="E2175" s="23" t="s">
        <v>9766</v>
      </c>
      <c r="F2175" s="23" t="s">
        <v>9767</v>
      </c>
      <c r="G2175" s="23" t="n">
        <v>38</v>
      </c>
      <c r="H2175" s="23" t="n">
        <v>30000</v>
      </c>
      <c r="I2175" s="41" t="s">
        <v>180</v>
      </c>
      <c r="K2175" s="23" t="n">
        <v>0</v>
      </c>
      <c r="L2175" s="23" t="n">
        <v>50141</v>
      </c>
      <c r="M2175" s="23" t="n">
        <v>40000</v>
      </c>
      <c r="N2175" s="23" t="n">
        <v>0</v>
      </c>
      <c r="O2175" s="23" t="n">
        <f aca="false">K2175+L2175</f>
        <v>50141</v>
      </c>
      <c r="P2175" s="23" t="n">
        <f aca="false">K2175+L2175+M2175+N2175</f>
        <v>90141</v>
      </c>
      <c r="Q2175" s="23" t="n">
        <v>16943</v>
      </c>
      <c r="R2175" s="23" t="n">
        <v>38824</v>
      </c>
      <c r="S2175" s="23" t="n">
        <v>37215</v>
      </c>
      <c r="T2175" s="23" t="n">
        <v>17820</v>
      </c>
      <c r="U2175" s="23" t="n">
        <f aca="false">IF(I2175="delivery",O2175-SUM(Q2175+R2175),IF(I2175="PO",P2175-SUM(Q2175:R2175)))</f>
        <v>-5626</v>
      </c>
      <c r="V2175" s="43" t="n">
        <v>0.0014</v>
      </c>
      <c r="W2175" s="43" t="n">
        <v>0.0014</v>
      </c>
      <c r="X2175" s="43" t="n">
        <f aca="false">W2175-V2175</f>
        <v>0</v>
      </c>
      <c r="Y2175" s="43"/>
      <c r="Z2175" s="43"/>
      <c r="AA2175" s="43" t="n">
        <v>0.00036</v>
      </c>
      <c r="AB2175" s="43"/>
      <c r="AC2175" s="43" t="s">
        <v>10482</v>
      </c>
      <c r="AD2175" s="43"/>
      <c r="AE2175" s="43"/>
      <c r="AF2175" s="43"/>
      <c r="AG2175" s="43" t="n">
        <v>0.0014</v>
      </c>
      <c r="AH2175" s="43"/>
      <c r="AI2175" s="63"/>
      <c r="AJ2175" s="63"/>
      <c r="AK2175" s="43"/>
      <c r="AL2175" s="43"/>
      <c r="AM2175" s="43" t="s">
        <v>11367</v>
      </c>
      <c r="AN2175" s="43"/>
      <c r="AO2175" s="43" t="s">
        <v>1471</v>
      </c>
      <c r="AP2175" s="23" t="s">
        <v>3124</v>
      </c>
      <c r="AT2175" s="23" t="s">
        <v>11356</v>
      </c>
      <c r="AV2175" s="23" t="n">
        <v>0.0014</v>
      </c>
      <c r="AW2175" s="23" t="s">
        <v>11618</v>
      </c>
      <c r="AX2175" s="23" t="s">
        <v>13895</v>
      </c>
      <c r="AY2175" s="23" t="n">
        <v>20000</v>
      </c>
      <c r="AZ2175" s="23" t="n">
        <v>14</v>
      </c>
      <c r="BA2175" s="23" t="s">
        <v>1465</v>
      </c>
      <c r="BB2175" s="23" t="s">
        <v>11587</v>
      </c>
      <c r="BF2175" s="23" t="s">
        <v>10498</v>
      </c>
      <c r="BG2175" s="1" t="s">
        <v>183</v>
      </c>
    </row>
    <row r="2176" s="23" customFormat="true" ht="12.75" hidden="false" customHeight="false" outlineLevel="0" collapsed="false">
      <c r="A2176" s="23" t="s">
        <v>9768</v>
      </c>
      <c r="B2176" s="23" t="s">
        <v>9769</v>
      </c>
      <c r="C2176" s="40" t="s">
        <v>177</v>
      </c>
      <c r="D2176" s="23" t="s">
        <v>1471</v>
      </c>
      <c r="E2176" s="23" t="s">
        <v>9770</v>
      </c>
      <c r="F2176" s="23" t="s">
        <v>9771</v>
      </c>
      <c r="G2176" s="23" t="n">
        <v>116</v>
      </c>
      <c r="H2176" s="23" t="n">
        <v>10000</v>
      </c>
      <c r="I2176" s="41" t="s">
        <v>180</v>
      </c>
      <c r="K2176" s="23" t="n">
        <v>0</v>
      </c>
      <c r="L2176" s="23" t="n">
        <v>26761</v>
      </c>
      <c r="M2176" s="23" t="n">
        <v>0</v>
      </c>
      <c r="N2176" s="23" t="n">
        <v>40000</v>
      </c>
      <c r="O2176" s="23" t="n">
        <f aca="false">K2176+L2176</f>
        <v>26761</v>
      </c>
      <c r="P2176" s="23" t="n">
        <f aca="false">K2176+L2176+M2176+N2176</f>
        <v>66761</v>
      </c>
      <c r="Q2176" s="23" t="n">
        <v>7033</v>
      </c>
      <c r="R2176" s="23" t="n">
        <v>2112</v>
      </c>
      <c r="S2176" s="23" t="n">
        <v>3017</v>
      </c>
      <c r="T2176" s="23" t="n">
        <v>1401</v>
      </c>
      <c r="U2176" s="23" t="n">
        <f aca="false">IF(I2176="delivery",O2176-SUM(Q2176+R2176),IF(I2176="PO",P2176-SUM(Q2176:R2176)))</f>
        <v>17616</v>
      </c>
      <c r="V2176" s="43" t="n">
        <v>0.00053</v>
      </c>
      <c r="W2176" s="43" t="n">
        <v>0.00053</v>
      </c>
      <c r="X2176" s="43" t="n">
        <f aca="false">W2176-V2176</f>
        <v>0</v>
      </c>
      <c r="Y2176" s="43"/>
      <c r="Z2176" s="43"/>
      <c r="AA2176" s="43"/>
      <c r="AB2176" s="43"/>
      <c r="AC2176" s="43" t="s">
        <v>10482</v>
      </c>
      <c r="AD2176" s="43"/>
      <c r="AE2176" s="43"/>
      <c r="AF2176" s="43"/>
      <c r="AG2176" s="43" t="n">
        <v>0.0014</v>
      </c>
      <c r="AH2176" s="43"/>
      <c r="AI2176" s="63"/>
      <c r="AJ2176" s="63"/>
      <c r="AK2176" s="43"/>
      <c r="AL2176" s="43"/>
      <c r="AM2176" s="43" t="s">
        <v>11626</v>
      </c>
      <c r="AN2176" s="43"/>
      <c r="AO2176" s="43" t="s">
        <v>1471</v>
      </c>
      <c r="AP2176" s="23" t="s">
        <v>3124</v>
      </c>
      <c r="AT2176" s="23" t="s">
        <v>11356</v>
      </c>
      <c r="AV2176" s="23" t="n">
        <v>0.0014</v>
      </c>
      <c r="AW2176" s="23" t="s">
        <v>11618</v>
      </c>
      <c r="AX2176" s="23" t="s">
        <v>13896</v>
      </c>
      <c r="AY2176" s="23" t="n">
        <v>20000</v>
      </c>
      <c r="AZ2176" s="23" t="n">
        <v>14</v>
      </c>
      <c r="BA2176" s="23" t="s">
        <v>1465</v>
      </c>
      <c r="BB2176" s="23" t="s">
        <v>11587</v>
      </c>
      <c r="BF2176" s="23" t="s">
        <v>10498</v>
      </c>
      <c r="BG2176" s="1" t="s">
        <v>183</v>
      </c>
    </row>
    <row r="2177" s="23" customFormat="true" ht="12.75" hidden="false" customHeight="false" outlineLevel="0" collapsed="false">
      <c r="A2177" s="23" t="s">
        <v>9772</v>
      </c>
      <c r="B2177" s="23" t="s">
        <v>9773</v>
      </c>
      <c r="C2177" s="40" t="s">
        <v>177</v>
      </c>
      <c r="D2177" s="23" t="s">
        <v>1471</v>
      </c>
      <c r="E2177" s="23" t="s">
        <v>9774</v>
      </c>
      <c r="F2177" s="23" t="s">
        <v>9775</v>
      </c>
      <c r="G2177" s="23" t="n">
        <v>95</v>
      </c>
      <c r="H2177" s="23" t="n">
        <v>10000</v>
      </c>
      <c r="I2177" s="41" t="s">
        <v>180</v>
      </c>
      <c r="K2177" s="23" t="n">
        <v>0</v>
      </c>
      <c r="L2177" s="23" t="n">
        <v>23090</v>
      </c>
      <c r="M2177" s="23" t="n">
        <v>0</v>
      </c>
      <c r="N2177" s="23" t="n">
        <v>0</v>
      </c>
      <c r="O2177" s="23" t="n">
        <f aca="false">K2177+L2177</f>
        <v>23090</v>
      </c>
      <c r="P2177" s="23" t="n">
        <f aca="false">K2177+L2177+M2177+N2177</f>
        <v>23090</v>
      </c>
      <c r="Q2177" s="23" t="n">
        <v>9299</v>
      </c>
      <c r="R2177" s="23" t="n">
        <v>6010</v>
      </c>
      <c r="S2177" s="23" t="n">
        <v>9618</v>
      </c>
      <c r="T2177" s="23" t="n">
        <v>4187</v>
      </c>
      <c r="U2177" s="23" t="n">
        <f aca="false">IF(I2177="delivery",O2177-SUM(Q2177+R2177),IF(I2177="PO",P2177-SUM(Q2177:R2177)))</f>
        <v>7781</v>
      </c>
      <c r="V2177" s="43" t="n">
        <v>0.00043</v>
      </c>
      <c r="W2177" s="43" t="n">
        <v>0.00043</v>
      </c>
      <c r="X2177" s="43" t="n">
        <f aca="false">W2177-V2177</f>
        <v>0</v>
      </c>
      <c r="Y2177" s="43"/>
      <c r="Z2177" s="43"/>
      <c r="AA2177" s="43"/>
      <c r="AB2177" s="43"/>
      <c r="AC2177" s="43" t="s">
        <v>10482</v>
      </c>
      <c r="AD2177" s="43"/>
      <c r="AE2177" s="43"/>
      <c r="AF2177" s="43"/>
      <c r="AG2177" s="43" t="n">
        <v>0.00036</v>
      </c>
      <c r="AH2177" s="43"/>
      <c r="AI2177" s="63"/>
      <c r="AJ2177" s="63"/>
      <c r="AK2177" s="43"/>
      <c r="AL2177" s="43"/>
      <c r="AM2177" s="43" t="s">
        <v>10492</v>
      </c>
      <c r="AN2177" s="43"/>
      <c r="AO2177" s="43" t="s">
        <v>1471</v>
      </c>
      <c r="AP2177" s="23" t="s">
        <v>3124</v>
      </c>
      <c r="AT2177" s="23" t="s">
        <v>11356</v>
      </c>
      <c r="AV2177" s="23" t="n">
        <v>0.00036</v>
      </c>
      <c r="AW2177" s="23" t="s">
        <v>10494</v>
      </c>
      <c r="AX2177" s="23" t="s">
        <v>13897</v>
      </c>
      <c r="AY2177" s="23" t="n">
        <v>10000</v>
      </c>
      <c r="AZ2177" s="23" t="n">
        <v>22</v>
      </c>
      <c r="BA2177" s="23" t="s">
        <v>177</v>
      </c>
      <c r="BB2177" s="23" t="s">
        <v>10496</v>
      </c>
      <c r="BF2177" s="23" t="s">
        <v>10498</v>
      </c>
      <c r="BG2177" s="1" t="s">
        <v>183</v>
      </c>
    </row>
    <row r="2178" s="23" customFormat="true" ht="12.75" hidden="false" customHeight="false" outlineLevel="0" collapsed="false">
      <c r="A2178" s="23" t="s">
        <v>9776</v>
      </c>
      <c r="B2178" s="23" t="s">
        <v>9777</v>
      </c>
      <c r="C2178" s="40" t="s">
        <v>177</v>
      </c>
      <c r="D2178" s="23" t="s">
        <v>1471</v>
      </c>
      <c r="E2178" s="23" t="s">
        <v>9778</v>
      </c>
      <c r="F2178" s="23" t="s">
        <v>9779</v>
      </c>
      <c r="G2178" s="23" t="n">
        <v>81</v>
      </c>
      <c r="H2178" s="23" t="n">
        <v>10000</v>
      </c>
      <c r="I2178" s="41" t="s">
        <v>188</v>
      </c>
      <c r="K2178" s="23" t="n">
        <v>0</v>
      </c>
      <c r="L2178" s="23" t="n">
        <v>7000</v>
      </c>
      <c r="M2178" s="23" t="n">
        <v>0</v>
      </c>
      <c r="N2178" s="23" t="n">
        <v>0</v>
      </c>
      <c r="O2178" s="23" t="n">
        <f aca="false">K2178+L2178</f>
        <v>7000</v>
      </c>
      <c r="P2178" s="23" t="n">
        <f aca="false">K2178+L2178+M2178+N2178</f>
        <v>7000</v>
      </c>
      <c r="Q2178" s="23" t="n">
        <v>0</v>
      </c>
      <c r="R2178" s="23" t="n">
        <v>0</v>
      </c>
      <c r="S2178" s="23" t="n">
        <v>0</v>
      </c>
      <c r="T2178" s="23" t="n">
        <v>0</v>
      </c>
      <c r="U2178" s="23" t="n">
        <f aca="false">IF(I2178="delivery",O2178-SUM(Q2178+R2178),IF(I2178="PO",P2178-SUM(Q2178:R2178)))</f>
        <v>7000</v>
      </c>
      <c r="V2178" s="43" t="n">
        <v>0.00063</v>
      </c>
      <c r="W2178" s="43" t="n">
        <v>0.00063</v>
      </c>
      <c r="X2178" s="43" t="n">
        <f aca="false">W2178-V2178</f>
        <v>0</v>
      </c>
      <c r="Y2178" s="43"/>
      <c r="Z2178" s="43"/>
      <c r="AA2178" s="43"/>
      <c r="AB2178" s="43"/>
      <c r="AC2178" s="43" t="s">
        <v>10482</v>
      </c>
      <c r="AD2178" s="43"/>
      <c r="AE2178" s="43"/>
      <c r="AF2178" s="43"/>
      <c r="AG2178" s="43" t="n">
        <v>0.00042</v>
      </c>
      <c r="AH2178" s="43"/>
      <c r="AI2178" s="63"/>
      <c r="AJ2178" s="63"/>
      <c r="AK2178" s="43"/>
      <c r="AL2178" s="43"/>
      <c r="AM2178" s="43" t="s">
        <v>10492</v>
      </c>
      <c r="AN2178" s="43"/>
      <c r="AO2178" s="43" t="s">
        <v>1471</v>
      </c>
      <c r="AP2178" s="23" t="s">
        <v>3124</v>
      </c>
      <c r="AT2178" s="23" t="s">
        <v>10959</v>
      </c>
      <c r="AV2178" s="23" t="n">
        <v>0.00042</v>
      </c>
      <c r="AW2178" s="23" t="s">
        <v>10494</v>
      </c>
      <c r="AX2178" s="23" t="s">
        <v>13898</v>
      </c>
      <c r="AY2178" s="23" t="n">
        <v>10000</v>
      </c>
      <c r="AZ2178" s="23" t="n">
        <v>18</v>
      </c>
      <c r="BA2178" s="23" t="s">
        <v>1465</v>
      </c>
      <c r="BB2178" s="23" t="s">
        <v>10494</v>
      </c>
      <c r="BF2178" s="23" t="s">
        <v>10498</v>
      </c>
      <c r="BG2178" s="1" t="s">
        <v>183</v>
      </c>
    </row>
    <row r="2179" s="23" customFormat="true" ht="12.75" hidden="false" customHeight="false" outlineLevel="0" collapsed="false">
      <c r="A2179" s="23" t="s">
        <v>9780</v>
      </c>
      <c r="B2179" s="23" t="s">
        <v>9781</v>
      </c>
      <c r="C2179" s="40" t="s">
        <v>177</v>
      </c>
      <c r="D2179" s="23" t="s">
        <v>1471</v>
      </c>
      <c r="E2179" s="23" t="s">
        <v>9782</v>
      </c>
      <c r="F2179" s="23" t="s">
        <v>9783</v>
      </c>
      <c r="G2179" s="23" t="n">
        <v>95</v>
      </c>
      <c r="H2179" s="23" t="n">
        <v>10000</v>
      </c>
      <c r="I2179" s="41" t="s">
        <v>180</v>
      </c>
      <c r="K2179" s="23" t="n">
        <v>0</v>
      </c>
      <c r="L2179" s="23" t="n">
        <v>16024</v>
      </c>
      <c r="M2179" s="23" t="n">
        <v>0</v>
      </c>
      <c r="N2179" s="23" t="n">
        <v>0</v>
      </c>
      <c r="O2179" s="23" t="n">
        <f aca="false">K2179+L2179</f>
        <v>16024</v>
      </c>
      <c r="P2179" s="23" t="n">
        <f aca="false">K2179+L2179+M2179+N2179</f>
        <v>16024</v>
      </c>
      <c r="Q2179" s="23" t="n">
        <v>8234</v>
      </c>
      <c r="R2179" s="23" t="n">
        <v>6802</v>
      </c>
      <c r="S2179" s="23" t="n">
        <v>6509</v>
      </c>
      <c r="T2179" s="23" t="n">
        <v>4129</v>
      </c>
      <c r="U2179" s="23" t="n">
        <f aca="false">IF(I2179="delivery",O2179-SUM(Q2179+R2179),IF(I2179="PO",P2179-SUM(Q2179:R2179)))</f>
        <v>988</v>
      </c>
      <c r="V2179" s="43" t="n">
        <v>0.0007</v>
      </c>
      <c r="W2179" s="43" t="n">
        <v>0.0007</v>
      </c>
      <c r="X2179" s="43" t="n">
        <f aca="false">W2179-V2179</f>
        <v>0</v>
      </c>
      <c r="Y2179" s="43"/>
      <c r="Z2179" s="43"/>
      <c r="AA2179" s="43"/>
      <c r="AB2179" s="43"/>
      <c r="AC2179" s="43" t="s">
        <v>10482</v>
      </c>
      <c r="AD2179" s="43"/>
      <c r="AE2179" s="43"/>
      <c r="AF2179" s="43"/>
      <c r="AG2179" s="43" t="n">
        <v>0.00028</v>
      </c>
      <c r="AH2179" s="43"/>
      <c r="AI2179" s="63"/>
      <c r="AJ2179" s="63"/>
      <c r="AK2179" s="43"/>
      <c r="AL2179" s="43"/>
      <c r="AM2179" s="43" t="s">
        <v>10492</v>
      </c>
      <c r="AN2179" s="43"/>
      <c r="AO2179" s="43" t="s">
        <v>1471</v>
      </c>
      <c r="AP2179" s="23" t="s">
        <v>3124</v>
      </c>
      <c r="AT2179" s="23" t="s">
        <v>10493</v>
      </c>
      <c r="AV2179" s="23" t="n">
        <v>0.00028</v>
      </c>
      <c r="AW2179" s="23" t="s">
        <v>10494</v>
      </c>
      <c r="AX2179" s="23" t="s">
        <v>13899</v>
      </c>
      <c r="AY2179" s="23" t="n">
        <v>10000</v>
      </c>
      <c r="AZ2179" s="23" t="n">
        <v>22</v>
      </c>
      <c r="BA2179" s="23" t="s">
        <v>1465</v>
      </c>
      <c r="BB2179" s="23" t="s">
        <v>10496</v>
      </c>
      <c r="BF2179" s="23" t="s">
        <v>10498</v>
      </c>
      <c r="BG2179" s="1" t="s">
        <v>183</v>
      </c>
    </row>
    <row r="2180" s="23" customFormat="true" ht="12.75" hidden="false" customHeight="false" outlineLevel="0" collapsed="false">
      <c r="A2180" s="23" t="s">
        <v>9784</v>
      </c>
      <c r="B2180" s="23" t="s">
        <v>9785</v>
      </c>
      <c r="C2180" s="40" t="s">
        <v>177</v>
      </c>
      <c r="D2180" s="23" t="s">
        <v>1471</v>
      </c>
      <c r="E2180" s="23" t="s">
        <v>9786</v>
      </c>
      <c r="F2180" s="23" t="s">
        <v>9787</v>
      </c>
      <c r="G2180" s="23" t="n">
        <v>123</v>
      </c>
      <c r="H2180" s="23" t="n">
        <v>10000</v>
      </c>
      <c r="I2180" s="41" t="s">
        <v>180</v>
      </c>
      <c r="K2180" s="23" t="n">
        <v>0</v>
      </c>
      <c r="L2180" s="23" t="n">
        <v>49527</v>
      </c>
      <c r="M2180" s="23" t="n">
        <v>0</v>
      </c>
      <c r="N2180" s="23" t="n">
        <v>0</v>
      </c>
      <c r="O2180" s="23" t="n">
        <f aca="false">K2180+L2180</f>
        <v>49527</v>
      </c>
      <c r="P2180" s="23" t="n">
        <f aca="false">K2180+L2180+M2180+N2180</f>
        <v>49527</v>
      </c>
      <c r="Q2180" s="23" t="n">
        <v>721</v>
      </c>
      <c r="R2180" s="23" t="n">
        <v>808</v>
      </c>
      <c r="S2180" s="23" t="n">
        <v>747</v>
      </c>
      <c r="T2180" s="23" t="n">
        <v>452</v>
      </c>
      <c r="U2180" s="23" t="n">
        <f aca="false">IF(I2180="delivery",O2180-SUM(Q2180+R2180),IF(I2180="PO",P2180-SUM(Q2180:R2180)))</f>
        <v>47998</v>
      </c>
      <c r="V2180" s="43" t="n">
        <v>0.00085</v>
      </c>
      <c r="W2180" s="43" t="n">
        <v>0.00085</v>
      </c>
      <c r="X2180" s="43" t="n">
        <f aca="false">W2180-V2180</f>
        <v>0</v>
      </c>
      <c r="Y2180" s="43"/>
      <c r="Z2180" s="43"/>
      <c r="AA2180" s="43"/>
      <c r="AB2180" s="43"/>
      <c r="AC2180" s="43" t="s">
        <v>10482</v>
      </c>
      <c r="AD2180" s="43"/>
      <c r="AE2180" s="43"/>
      <c r="AF2180" s="43"/>
      <c r="AG2180" s="43" t="n">
        <v>0.00036</v>
      </c>
      <c r="AH2180" s="43"/>
      <c r="AI2180" s="63"/>
      <c r="AJ2180" s="63"/>
      <c r="AK2180" s="43"/>
      <c r="AL2180" s="43"/>
      <c r="AM2180" s="43" t="s">
        <v>10492</v>
      </c>
      <c r="AN2180" s="43"/>
      <c r="AO2180" s="43" t="s">
        <v>1471</v>
      </c>
      <c r="AP2180" s="23" t="s">
        <v>3124</v>
      </c>
      <c r="AT2180" s="23" t="s">
        <v>11356</v>
      </c>
      <c r="AV2180" s="23" t="n">
        <v>0.00036</v>
      </c>
      <c r="AW2180" s="23" t="s">
        <v>10494</v>
      </c>
      <c r="AX2180" s="23" t="s">
        <v>13900</v>
      </c>
      <c r="AY2180" s="23" t="n">
        <v>10000</v>
      </c>
      <c r="AZ2180" s="23" t="n">
        <v>22</v>
      </c>
      <c r="BA2180" s="23" t="s">
        <v>177</v>
      </c>
      <c r="BB2180" s="23" t="s">
        <v>10496</v>
      </c>
      <c r="BF2180" s="23" t="s">
        <v>10498</v>
      </c>
      <c r="BG2180" s="1" t="s">
        <v>183</v>
      </c>
    </row>
    <row r="2181" s="23" customFormat="true" ht="12.75" hidden="false" customHeight="false" outlineLevel="0" collapsed="false">
      <c r="A2181" s="23" t="s">
        <v>9788</v>
      </c>
      <c r="B2181" s="23" t="s">
        <v>9789</v>
      </c>
      <c r="C2181" s="40" t="s">
        <v>177</v>
      </c>
      <c r="D2181" s="23" t="s">
        <v>1471</v>
      </c>
      <c r="E2181" s="23" t="s">
        <v>9790</v>
      </c>
      <c r="F2181" s="23" t="s">
        <v>9791</v>
      </c>
      <c r="G2181" s="23" t="n">
        <v>38</v>
      </c>
      <c r="H2181" s="23" t="n">
        <v>40000</v>
      </c>
      <c r="I2181" s="41" t="s">
        <v>188</v>
      </c>
      <c r="K2181" s="23" t="n">
        <v>0</v>
      </c>
      <c r="L2181" s="23" t="n">
        <v>960</v>
      </c>
      <c r="M2181" s="23" t="n">
        <v>0</v>
      </c>
      <c r="N2181" s="23" t="n">
        <v>0</v>
      </c>
      <c r="O2181" s="23" t="n">
        <f aca="false">K2181+L2181</f>
        <v>960</v>
      </c>
      <c r="P2181" s="23" t="n">
        <f aca="false">K2181+L2181+M2181+N2181</f>
        <v>960</v>
      </c>
      <c r="Q2181" s="23" t="n">
        <v>43</v>
      </c>
      <c r="R2181" s="23" t="n">
        <v>1619</v>
      </c>
      <c r="S2181" s="23" t="n">
        <v>1210</v>
      </c>
      <c r="T2181" s="23" t="n">
        <v>1059</v>
      </c>
      <c r="U2181" s="23" t="n">
        <f aca="false">IF(I2181="delivery",O2181-SUM(Q2181+R2181),IF(I2181="PO",P2181-SUM(Q2181:R2181)))</f>
        <v>-702</v>
      </c>
      <c r="V2181" s="43" t="n">
        <v>0.00061</v>
      </c>
      <c r="W2181" s="43" t="n">
        <v>0.00028</v>
      </c>
      <c r="X2181" s="43" t="n">
        <f aca="false">W2181-V2181</f>
        <v>-0.00033</v>
      </c>
      <c r="Y2181" s="43"/>
      <c r="Z2181" s="43"/>
      <c r="AA2181" s="43" t="n">
        <v>0.00068</v>
      </c>
      <c r="AB2181" s="43"/>
      <c r="AC2181" s="43" t="s">
        <v>10482</v>
      </c>
      <c r="AD2181" s="43"/>
      <c r="AE2181" s="43"/>
      <c r="AF2181" s="43"/>
      <c r="AG2181" s="43" t="n">
        <v>0.00028</v>
      </c>
      <c r="AH2181" s="43"/>
      <c r="AI2181" s="63"/>
      <c r="AJ2181" s="63"/>
      <c r="AK2181" s="43"/>
      <c r="AL2181" s="43"/>
      <c r="AM2181" s="43" t="s">
        <v>10492</v>
      </c>
      <c r="AN2181" s="43"/>
      <c r="AO2181" s="43" t="s">
        <v>1471</v>
      </c>
      <c r="AP2181" s="23" t="s">
        <v>3124</v>
      </c>
      <c r="AT2181" s="23" t="s">
        <v>10493</v>
      </c>
      <c r="AV2181" s="23" t="n">
        <v>0.00028</v>
      </c>
      <c r="AW2181" s="23" t="s">
        <v>10494</v>
      </c>
      <c r="AX2181" s="23" t="s">
        <v>13901</v>
      </c>
      <c r="AY2181" s="23" t="n">
        <v>10000</v>
      </c>
      <c r="AZ2181" s="23" t="n">
        <v>22</v>
      </c>
      <c r="BA2181" s="23" t="s">
        <v>1465</v>
      </c>
      <c r="BB2181" s="23" t="s">
        <v>10496</v>
      </c>
      <c r="BF2181" s="23" t="s">
        <v>10498</v>
      </c>
      <c r="BG2181" s="1" t="s">
        <v>183</v>
      </c>
    </row>
    <row r="2182" s="23" customFormat="true" ht="12.75" hidden="false" customHeight="false" outlineLevel="0" collapsed="false">
      <c r="A2182" s="23" t="s">
        <v>9792</v>
      </c>
      <c r="B2182" s="23" t="s">
        <v>9793</v>
      </c>
      <c r="C2182" s="40" t="s">
        <v>177</v>
      </c>
      <c r="D2182" s="23" t="s">
        <v>1471</v>
      </c>
      <c r="E2182" s="23" t="s">
        <v>9794</v>
      </c>
      <c r="F2182" s="23" t="s">
        <v>9795</v>
      </c>
      <c r="G2182" s="23" t="n">
        <v>38</v>
      </c>
      <c r="H2182" s="23" t="n">
        <v>30000</v>
      </c>
      <c r="I2182" s="41" t="s">
        <v>180</v>
      </c>
      <c r="K2182" s="23" t="n">
        <v>0</v>
      </c>
      <c r="L2182" s="23" t="n">
        <v>14994</v>
      </c>
      <c r="M2182" s="23" t="n">
        <v>0</v>
      </c>
      <c r="N2182" s="23" t="n">
        <v>0</v>
      </c>
      <c r="O2182" s="23" t="n">
        <f aca="false">K2182+L2182</f>
        <v>14994</v>
      </c>
      <c r="P2182" s="23" t="n">
        <f aca="false">K2182+L2182+M2182+N2182</f>
        <v>14994</v>
      </c>
      <c r="Q2182" s="23" t="n">
        <v>7248</v>
      </c>
      <c r="R2182" s="23" t="n">
        <v>11211</v>
      </c>
      <c r="S2182" s="23" t="n">
        <v>11148</v>
      </c>
      <c r="T2182" s="23" t="n">
        <v>7794</v>
      </c>
      <c r="U2182" s="23" t="n">
        <f aca="false">IF(I2182="delivery",O2182-SUM(Q2182+R2182),IF(I2182="PO",P2182-SUM(Q2182:R2182)))</f>
        <v>-3465</v>
      </c>
      <c r="V2182" s="43" t="n">
        <v>0.00068</v>
      </c>
      <c r="W2182" s="43" t="n">
        <v>0.00068</v>
      </c>
      <c r="X2182" s="43" t="n">
        <f aca="false">W2182-V2182</f>
        <v>0</v>
      </c>
      <c r="Y2182" s="43"/>
      <c r="Z2182" s="43"/>
      <c r="AA2182" s="43"/>
      <c r="AB2182" s="43"/>
      <c r="AC2182" s="43" t="s">
        <v>10482</v>
      </c>
      <c r="AD2182" s="43"/>
      <c r="AE2182" s="43"/>
      <c r="AF2182" s="43"/>
      <c r="AG2182" s="43" t="n">
        <v>0.00036</v>
      </c>
      <c r="AH2182" s="43"/>
      <c r="AI2182" s="63"/>
      <c r="AJ2182" s="63"/>
      <c r="AK2182" s="43"/>
      <c r="AL2182" s="43"/>
      <c r="AM2182" s="43" t="s">
        <v>10492</v>
      </c>
      <c r="AN2182" s="43"/>
      <c r="AO2182" s="43" t="s">
        <v>1471</v>
      </c>
      <c r="AP2182" s="23" t="s">
        <v>3124</v>
      </c>
      <c r="AT2182" s="23" t="s">
        <v>11356</v>
      </c>
      <c r="AV2182" s="23" t="n">
        <v>0.00036</v>
      </c>
      <c r="AW2182" s="23" t="s">
        <v>10494</v>
      </c>
      <c r="AX2182" s="23" t="s">
        <v>13902</v>
      </c>
      <c r="AY2182" s="23" t="n">
        <v>10000</v>
      </c>
      <c r="AZ2182" s="23" t="n">
        <v>2</v>
      </c>
      <c r="BA2182" s="23" t="s">
        <v>177</v>
      </c>
      <c r="BB2182" s="23" t="s">
        <v>10496</v>
      </c>
      <c r="BF2182" s="23" t="s">
        <v>10498</v>
      </c>
      <c r="BG2182" s="1" t="s">
        <v>183</v>
      </c>
    </row>
    <row r="2183" s="23" customFormat="true" ht="12.75" hidden="false" customHeight="false" outlineLevel="0" collapsed="false">
      <c r="A2183" s="23" t="s">
        <v>9796</v>
      </c>
      <c r="B2183" s="23" t="s">
        <v>9797</v>
      </c>
      <c r="C2183" s="40" t="s">
        <v>177</v>
      </c>
      <c r="D2183" s="23" t="s">
        <v>1471</v>
      </c>
      <c r="E2183" s="23" t="s">
        <v>9798</v>
      </c>
      <c r="F2183" s="23" t="s">
        <v>9799</v>
      </c>
      <c r="G2183" s="23" t="n">
        <v>308</v>
      </c>
      <c r="H2183" s="23" t="n">
        <v>30000</v>
      </c>
      <c r="I2183" s="41" t="s">
        <v>180</v>
      </c>
      <c r="K2183" s="23" t="n">
        <v>0</v>
      </c>
      <c r="L2183" s="23" t="n">
        <v>21949</v>
      </c>
      <c r="M2183" s="23" t="n">
        <v>0</v>
      </c>
      <c r="N2183" s="23" t="n">
        <v>30000</v>
      </c>
      <c r="O2183" s="23" t="n">
        <f aca="false">K2183+L2183</f>
        <v>21949</v>
      </c>
      <c r="P2183" s="23" t="n">
        <f aca="false">K2183+L2183+M2183+N2183</f>
        <v>51949</v>
      </c>
      <c r="Q2183" s="23" t="n">
        <v>5432</v>
      </c>
      <c r="R2183" s="23" t="n">
        <v>9358</v>
      </c>
      <c r="S2183" s="23" t="n">
        <v>10635</v>
      </c>
      <c r="T2183" s="23" t="n">
        <v>5604</v>
      </c>
      <c r="U2183" s="23" t="n">
        <f aca="false">IF(I2183="delivery",O2183-SUM(Q2183+R2183),IF(I2183="PO",P2183-SUM(Q2183:R2183)))</f>
        <v>7159</v>
      </c>
      <c r="V2183" s="43" t="n">
        <v>0.00145</v>
      </c>
      <c r="W2183" s="43" t="n">
        <v>0.00145</v>
      </c>
      <c r="X2183" s="43" t="n">
        <f aca="false">W2183-V2183</f>
        <v>0</v>
      </c>
      <c r="Y2183" s="43"/>
      <c r="Z2183" s="43"/>
      <c r="AA2183" s="43" t="n">
        <v>0.028</v>
      </c>
      <c r="AB2183" s="43"/>
      <c r="AC2183" s="43" t="s">
        <v>10482</v>
      </c>
      <c r="AD2183" s="43"/>
      <c r="AE2183" s="43"/>
      <c r="AF2183" s="43"/>
      <c r="AG2183" s="43" t="n">
        <v>0.00292</v>
      </c>
      <c r="AH2183" s="43" t="s">
        <v>11597</v>
      </c>
      <c r="AI2183" s="63" t="n">
        <v>10000</v>
      </c>
      <c r="AJ2183" s="63" t="n">
        <v>15</v>
      </c>
      <c r="AK2183" s="43" t="s">
        <v>13903</v>
      </c>
      <c r="AL2183" s="43" t="s">
        <v>1465</v>
      </c>
      <c r="AM2183" s="43" t="s">
        <v>13904</v>
      </c>
      <c r="AN2183" s="43"/>
      <c r="AO2183" s="43" t="s">
        <v>1471</v>
      </c>
      <c r="AP2183" s="23" t="s">
        <v>3124</v>
      </c>
      <c r="AT2183" s="23" t="s">
        <v>11356</v>
      </c>
      <c r="AV2183" s="23" t="n">
        <v>0.0121</v>
      </c>
      <c r="AW2183" s="23" t="s">
        <v>11618</v>
      </c>
      <c r="AX2183" s="23" t="s">
        <v>13905</v>
      </c>
      <c r="AY2183" s="23" t="n">
        <v>10000</v>
      </c>
      <c r="AZ2183" s="23" t="n">
        <v>13</v>
      </c>
      <c r="BA2183" s="23" t="s">
        <v>1465</v>
      </c>
      <c r="BB2183" s="23" t="s">
        <v>11587</v>
      </c>
      <c r="BF2183" s="23" t="s">
        <v>10498</v>
      </c>
      <c r="BG2183" s="1" t="s">
        <v>183</v>
      </c>
    </row>
    <row r="2184" s="23" customFormat="true" ht="12.75" hidden="false" customHeight="false" outlineLevel="0" collapsed="false">
      <c r="A2184" s="23" t="s">
        <v>9800</v>
      </c>
      <c r="B2184" s="23" t="s">
        <v>9801</v>
      </c>
      <c r="C2184" s="40" t="s">
        <v>177</v>
      </c>
      <c r="D2184" s="23" t="s">
        <v>1471</v>
      </c>
      <c r="E2184" s="23" t="s">
        <v>9802</v>
      </c>
      <c r="F2184" s="23" t="s">
        <v>9803</v>
      </c>
      <c r="G2184" s="23" t="n">
        <v>116</v>
      </c>
      <c r="H2184" s="23" t="n">
        <v>10000</v>
      </c>
      <c r="I2184" s="41" t="s">
        <v>180</v>
      </c>
      <c r="K2184" s="23" t="n">
        <v>0</v>
      </c>
      <c r="L2184" s="23" t="n">
        <v>48759</v>
      </c>
      <c r="M2184" s="23" t="n">
        <v>0</v>
      </c>
      <c r="N2184" s="23" t="n">
        <v>0</v>
      </c>
      <c r="O2184" s="23" t="n">
        <f aca="false">K2184+L2184</f>
        <v>48759</v>
      </c>
      <c r="P2184" s="23" t="n">
        <f aca="false">K2184+L2184+M2184+N2184</f>
        <v>48759</v>
      </c>
      <c r="Q2184" s="23" t="n">
        <v>1580</v>
      </c>
      <c r="R2184" s="23" t="n">
        <v>1209</v>
      </c>
      <c r="S2184" s="23" t="n">
        <v>1432</v>
      </c>
      <c r="T2184" s="23" t="n">
        <v>989</v>
      </c>
      <c r="U2184" s="23" t="n">
        <f aca="false">IF(I2184="delivery",O2184-SUM(Q2184+R2184),IF(I2184="PO",P2184-SUM(Q2184:R2184)))</f>
        <v>45970</v>
      </c>
      <c r="V2184" s="43" t="n">
        <v>0.00114</v>
      </c>
      <c r="W2184" s="43" t="n">
        <v>0.00114</v>
      </c>
      <c r="X2184" s="43" t="n">
        <f aca="false">W2184-V2184</f>
        <v>0</v>
      </c>
      <c r="Y2184" s="43"/>
      <c r="Z2184" s="43"/>
      <c r="AA2184" s="43"/>
      <c r="AB2184" s="43"/>
      <c r="AC2184" s="43" t="s">
        <v>10482</v>
      </c>
      <c r="AD2184" s="43"/>
      <c r="AE2184" s="43"/>
      <c r="AF2184" s="43"/>
      <c r="AG2184" s="43" t="n">
        <v>0.00036</v>
      </c>
      <c r="AH2184" s="43"/>
      <c r="AI2184" s="63"/>
      <c r="AJ2184" s="63"/>
      <c r="AK2184" s="43"/>
      <c r="AL2184" s="43"/>
      <c r="AM2184" s="43" t="s">
        <v>10492</v>
      </c>
      <c r="AN2184" s="43"/>
      <c r="AO2184" s="43" t="s">
        <v>1471</v>
      </c>
      <c r="AP2184" s="23" t="s">
        <v>3124</v>
      </c>
      <c r="AT2184" s="23" t="s">
        <v>11356</v>
      </c>
      <c r="AV2184" s="23" t="n">
        <v>0.00036</v>
      </c>
      <c r="AW2184" s="23" t="s">
        <v>10494</v>
      </c>
      <c r="AX2184" s="23" t="s">
        <v>13906</v>
      </c>
      <c r="AY2184" s="23" t="n">
        <v>10000</v>
      </c>
      <c r="AZ2184" s="23" t="n">
        <v>22</v>
      </c>
      <c r="BA2184" s="23" t="s">
        <v>177</v>
      </c>
      <c r="BB2184" s="23" t="s">
        <v>10496</v>
      </c>
      <c r="BF2184" s="23" t="s">
        <v>10498</v>
      </c>
      <c r="BG2184" s="1" t="s">
        <v>183</v>
      </c>
    </row>
    <row r="2185" s="52" customFormat="true" ht="12.75" hidden="false" customHeight="false" outlineLevel="0" collapsed="false">
      <c r="A2185" s="23" t="s">
        <v>9804</v>
      </c>
      <c r="B2185" s="23" t="s">
        <v>9805</v>
      </c>
      <c r="C2185" s="40" t="s">
        <v>177</v>
      </c>
      <c r="D2185" s="23" t="s">
        <v>1471</v>
      </c>
      <c r="E2185" s="23" t="s">
        <v>9806</v>
      </c>
      <c r="F2185" s="23" t="s">
        <v>9807</v>
      </c>
      <c r="G2185" s="23" t="n">
        <v>123</v>
      </c>
      <c r="H2185" s="23" t="n">
        <v>10000</v>
      </c>
      <c r="I2185" s="41" t="s">
        <v>180</v>
      </c>
      <c r="J2185" s="23"/>
      <c r="K2185" s="23" t="n">
        <v>0</v>
      </c>
      <c r="L2185" s="23" t="n">
        <v>48208</v>
      </c>
      <c r="M2185" s="23" t="n">
        <v>0</v>
      </c>
      <c r="N2185" s="23" t="n">
        <v>0</v>
      </c>
      <c r="O2185" s="23" t="n">
        <f aca="false">K2185+L2185</f>
        <v>48208</v>
      </c>
      <c r="P2185" s="23" t="n">
        <f aca="false">K2185+L2185+M2185+N2185</f>
        <v>48208</v>
      </c>
      <c r="Q2185" s="23" t="n">
        <v>4773</v>
      </c>
      <c r="R2185" s="23" t="n">
        <v>8780</v>
      </c>
      <c r="S2185" s="23" t="n">
        <v>8569</v>
      </c>
      <c r="T2185" s="23" t="n">
        <v>5846</v>
      </c>
      <c r="U2185" s="23" t="n">
        <f aca="false">IF(I2185="delivery",O2185-SUM(Q2185+R2185),IF(I2185="PO",P2185-SUM(Q2185:R2185)))</f>
        <v>34655</v>
      </c>
      <c r="V2185" s="43" t="n">
        <v>0.00384</v>
      </c>
      <c r="W2185" s="43" t="n">
        <v>0.00384</v>
      </c>
      <c r="X2185" s="43" t="n">
        <f aca="false">W2185-V2185</f>
        <v>0</v>
      </c>
      <c r="Y2185" s="43"/>
      <c r="Z2185" s="43"/>
      <c r="AA2185" s="43"/>
      <c r="AB2185" s="43"/>
      <c r="AC2185" s="43" t="s">
        <v>10482</v>
      </c>
      <c r="AD2185" s="43"/>
      <c r="AE2185" s="43"/>
      <c r="AF2185" s="43"/>
      <c r="AG2185" s="43" t="n">
        <v>0.00036</v>
      </c>
      <c r="AH2185" s="43"/>
      <c r="AI2185" s="63"/>
      <c r="AJ2185" s="63"/>
      <c r="AK2185" s="43"/>
      <c r="AL2185" s="43"/>
      <c r="AM2185" s="43" t="s">
        <v>10492</v>
      </c>
      <c r="AN2185" s="43"/>
      <c r="AO2185" s="43" t="s">
        <v>1471</v>
      </c>
      <c r="AP2185" s="23" t="s">
        <v>3124</v>
      </c>
      <c r="AQ2185" s="23"/>
      <c r="AR2185" s="23"/>
      <c r="AS2185" s="23"/>
      <c r="AT2185" s="23" t="s">
        <v>11356</v>
      </c>
      <c r="AU2185" s="23"/>
      <c r="AV2185" s="23" t="n">
        <v>0.00036</v>
      </c>
      <c r="AW2185" s="23" t="s">
        <v>10494</v>
      </c>
      <c r="AX2185" s="23" t="s">
        <v>13907</v>
      </c>
      <c r="AY2185" s="23" t="n">
        <v>10000</v>
      </c>
      <c r="AZ2185" s="23" t="n">
        <v>2</v>
      </c>
      <c r="BA2185" s="23" t="s">
        <v>177</v>
      </c>
      <c r="BB2185" s="23" t="s">
        <v>10496</v>
      </c>
      <c r="BC2185" s="23"/>
      <c r="BD2185" s="23"/>
      <c r="BE2185" s="23"/>
      <c r="BF2185" s="23" t="s">
        <v>10498</v>
      </c>
      <c r="BG2185" s="1" t="s">
        <v>183</v>
      </c>
      <c r="BH2185" s="23"/>
      <c r="BI2185" s="23"/>
    </row>
    <row r="2186" s="23" customFormat="true" ht="12.75" hidden="false" customHeight="false" outlineLevel="0" collapsed="false">
      <c r="A2186" s="23" t="s">
        <v>9808</v>
      </c>
      <c r="B2186" s="23" t="s">
        <v>9809</v>
      </c>
      <c r="C2186" s="40" t="s">
        <v>177</v>
      </c>
      <c r="D2186" s="23" t="s">
        <v>1471</v>
      </c>
      <c r="E2186" s="23" t="s">
        <v>9810</v>
      </c>
      <c r="F2186" s="23" t="s">
        <v>9811</v>
      </c>
      <c r="G2186" s="23" t="n">
        <v>123</v>
      </c>
      <c r="H2186" s="23" t="n">
        <v>10000</v>
      </c>
      <c r="I2186" s="41" t="s">
        <v>188</v>
      </c>
      <c r="K2186" s="23" t="n">
        <v>0</v>
      </c>
      <c r="L2186" s="23" t="n">
        <v>10117</v>
      </c>
      <c r="M2186" s="23" t="n">
        <v>0</v>
      </c>
      <c r="N2186" s="23" t="n">
        <v>0</v>
      </c>
      <c r="O2186" s="23" t="n">
        <f aca="false">K2186+L2186</f>
        <v>10117</v>
      </c>
      <c r="P2186" s="23" t="n">
        <f aca="false">K2186+L2186+M2186+N2186</f>
        <v>10117</v>
      </c>
      <c r="Q2186" s="23" t="n">
        <v>63</v>
      </c>
      <c r="R2186" s="23" t="n">
        <v>0</v>
      </c>
      <c r="S2186" s="23" t="n">
        <v>0</v>
      </c>
      <c r="T2186" s="23" t="n">
        <v>0</v>
      </c>
      <c r="U2186" s="23" t="n">
        <f aca="false">IF(I2186="delivery",O2186-SUM(Q2186+R2186),IF(I2186="PO",P2186-SUM(Q2186:R2186)))</f>
        <v>10054</v>
      </c>
      <c r="V2186" s="43" t="n">
        <v>0.00061</v>
      </c>
      <c r="W2186" s="43" t="n">
        <v>0.00061</v>
      </c>
      <c r="X2186" s="43" t="n">
        <f aca="false">W2186-V2186</f>
        <v>0</v>
      </c>
      <c r="Y2186" s="43"/>
      <c r="Z2186" s="43"/>
      <c r="AA2186" s="43" t="n">
        <v>0.0026</v>
      </c>
      <c r="AB2186" s="43"/>
      <c r="AC2186" s="43" t="s">
        <v>10482</v>
      </c>
      <c r="AD2186" s="43"/>
      <c r="AE2186" s="43"/>
      <c r="AF2186" s="43"/>
      <c r="AG2186" s="43" t="n">
        <v>0.00028</v>
      </c>
      <c r="AH2186" s="43"/>
      <c r="AI2186" s="63"/>
      <c r="AJ2186" s="63"/>
      <c r="AK2186" s="43"/>
      <c r="AL2186" s="43"/>
      <c r="AM2186" s="43" t="s">
        <v>10492</v>
      </c>
      <c r="AN2186" s="43"/>
      <c r="AO2186" s="43" t="s">
        <v>1471</v>
      </c>
      <c r="AP2186" s="23" t="s">
        <v>3124</v>
      </c>
      <c r="AT2186" s="23" t="s">
        <v>11356</v>
      </c>
      <c r="AV2186" s="23" t="n">
        <v>0.00028</v>
      </c>
      <c r="AW2186" s="23" t="s">
        <v>10494</v>
      </c>
      <c r="AX2186" s="23" t="s">
        <v>13908</v>
      </c>
      <c r="AY2186" s="23" t="n">
        <v>10000</v>
      </c>
      <c r="AZ2186" s="23" t="n">
        <v>20</v>
      </c>
      <c r="BA2186" s="23" t="s">
        <v>177</v>
      </c>
      <c r="BB2186" s="23" t="s">
        <v>10496</v>
      </c>
      <c r="BF2186" s="23" t="s">
        <v>10498</v>
      </c>
      <c r="BG2186" s="1" t="s">
        <v>183</v>
      </c>
    </row>
    <row r="2187" s="23" customFormat="true" ht="12.75" hidden="false" customHeight="false" outlineLevel="0" collapsed="false">
      <c r="A2187" s="23" t="s">
        <v>9812</v>
      </c>
      <c r="B2187" s="23" t="s">
        <v>9813</v>
      </c>
      <c r="C2187" s="40" t="s">
        <v>177</v>
      </c>
      <c r="D2187" s="23" t="s">
        <v>1471</v>
      </c>
      <c r="E2187" s="23" t="s">
        <v>9814</v>
      </c>
      <c r="F2187" s="23" t="s">
        <v>9815</v>
      </c>
      <c r="G2187" s="23" t="n">
        <v>116</v>
      </c>
      <c r="H2187" s="23" t="n">
        <v>10000</v>
      </c>
      <c r="I2187" s="41" t="s">
        <v>180</v>
      </c>
      <c r="K2187" s="23" t="n">
        <v>0</v>
      </c>
      <c r="L2187" s="23" t="n">
        <v>8670</v>
      </c>
      <c r="M2187" s="23" t="n">
        <v>0</v>
      </c>
      <c r="N2187" s="23" t="n">
        <v>0</v>
      </c>
      <c r="O2187" s="23" t="n">
        <f aca="false">K2187+L2187</f>
        <v>8670</v>
      </c>
      <c r="P2187" s="23" t="n">
        <f aca="false">K2187+L2187+M2187+N2187</f>
        <v>8670</v>
      </c>
      <c r="Q2187" s="23" t="n">
        <v>2344</v>
      </c>
      <c r="R2187" s="23" t="n">
        <v>3732</v>
      </c>
      <c r="S2187" s="23" t="n">
        <v>4661</v>
      </c>
      <c r="T2187" s="23" t="n">
        <v>3156</v>
      </c>
      <c r="U2187" s="23" t="n">
        <f aca="false">IF(I2187="delivery",O2187-SUM(Q2187+R2187),IF(I2187="PO",P2187-SUM(Q2187:R2187)))</f>
        <v>2594</v>
      </c>
      <c r="V2187" s="43" t="n">
        <v>0.0014</v>
      </c>
      <c r="W2187" s="43" t="n">
        <v>0.0014</v>
      </c>
      <c r="X2187" s="43" t="n">
        <f aca="false">W2187-V2187</f>
        <v>0</v>
      </c>
      <c r="Y2187" s="43"/>
      <c r="Z2187" s="43"/>
      <c r="AA2187" s="43"/>
      <c r="AB2187" s="43"/>
      <c r="AC2187" s="43" t="s">
        <v>10482</v>
      </c>
      <c r="AD2187" s="43"/>
      <c r="AE2187" s="43"/>
      <c r="AF2187" s="43"/>
      <c r="AG2187" s="43" t="n">
        <v>0.00036</v>
      </c>
      <c r="AH2187" s="43"/>
      <c r="AI2187" s="63"/>
      <c r="AJ2187" s="63"/>
      <c r="AK2187" s="43"/>
      <c r="AL2187" s="43"/>
      <c r="AM2187" s="43" t="s">
        <v>10492</v>
      </c>
      <c r="AN2187" s="43"/>
      <c r="AO2187" s="43" t="s">
        <v>1471</v>
      </c>
      <c r="AP2187" s="23" t="s">
        <v>3124</v>
      </c>
      <c r="AT2187" s="23" t="s">
        <v>11356</v>
      </c>
      <c r="AV2187" s="23" t="n">
        <v>0.00036</v>
      </c>
      <c r="AW2187" s="23" t="s">
        <v>10494</v>
      </c>
      <c r="AX2187" s="23" t="s">
        <v>13909</v>
      </c>
      <c r="AY2187" s="23" t="n">
        <v>10000</v>
      </c>
      <c r="AZ2187" s="23" t="n">
        <v>22</v>
      </c>
      <c r="BA2187" s="23" t="s">
        <v>177</v>
      </c>
      <c r="BB2187" s="23" t="s">
        <v>10496</v>
      </c>
      <c r="BF2187" s="23" t="s">
        <v>10498</v>
      </c>
      <c r="BG2187" s="1" t="s">
        <v>183</v>
      </c>
    </row>
    <row r="2188" s="23" customFormat="true" ht="12.75" hidden="false" customHeight="false" outlineLevel="0" collapsed="false">
      <c r="A2188" s="23" t="s">
        <v>9816</v>
      </c>
      <c r="B2188" s="23" t="s">
        <v>9817</v>
      </c>
      <c r="C2188" s="40" t="s">
        <v>177</v>
      </c>
      <c r="D2188" s="23" t="s">
        <v>1471</v>
      </c>
      <c r="E2188" s="23" t="s">
        <v>9818</v>
      </c>
      <c r="F2188" s="23" t="s">
        <v>9819</v>
      </c>
      <c r="G2188" s="23" t="n">
        <v>81</v>
      </c>
      <c r="H2188" s="23" t="n">
        <v>15000</v>
      </c>
      <c r="I2188" s="41" t="s">
        <v>180</v>
      </c>
      <c r="K2188" s="23" t="n">
        <v>0</v>
      </c>
      <c r="L2188" s="23" t="n">
        <v>95622</v>
      </c>
      <c r="M2188" s="23" t="n">
        <v>0</v>
      </c>
      <c r="N2188" s="23" t="n">
        <v>150000</v>
      </c>
      <c r="O2188" s="23" t="n">
        <f aca="false">K2188+L2188</f>
        <v>95622</v>
      </c>
      <c r="P2188" s="23" t="n">
        <f aca="false">K2188+L2188+M2188+N2188</f>
        <v>245622</v>
      </c>
      <c r="Q2188" s="23" t="n">
        <v>66248</v>
      </c>
      <c r="R2188" s="23" t="n">
        <v>32493</v>
      </c>
      <c r="S2188" s="23" t="n">
        <v>40073</v>
      </c>
      <c r="T2188" s="23" t="n">
        <v>24386</v>
      </c>
      <c r="U2188" s="23" t="n">
        <f aca="false">IF(I2188="delivery",O2188-SUM(Q2188+R2188),IF(I2188="PO",P2188-SUM(Q2188:R2188)))</f>
        <v>-3119</v>
      </c>
      <c r="V2188" s="43" t="n">
        <v>0.00106</v>
      </c>
      <c r="W2188" s="43" t="n">
        <v>0.00042</v>
      </c>
      <c r="X2188" s="43" t="n">
        <f aca="false">W2188-V2188</f>
        <v>-0.00064</v>
      </c>
      <c r="Y2188" s="43"/>
      <c r="Z2188" s="43"/>
      <c r="AA2188" s="43" t="n">
        <v>0.00206</v>
      </c>
      <c r="AB2188" s="43"/>
      <c r="AC2188" s="43" t="s">
        <v>10482</v>
      </c>
      <c r="AD2188" s="43"/>
      <c r="AE2188" s="43"/>
      <c r="AF2188" s="43"/>
      <c r="AG2188" s="43" t="n">
        <v>0.00042</v>
      </c>
      <c r="AH2188" s="43"/>
      <c r="AI2188" s="63"/>
      <c r="AJ2188" s="63"/>
      <c r="AK2188" s="43"/>
      <c r="AL2188" s="43"/>
      <c r="AM2188" s="43" t="s">
        <v>10492</v>
      </c>
      <c r="AN2188" s="43"/>
      <c r="AO2188" s="43" t="s">
        <v>1471</v>
      </c>
      <c r="AP2188" s="23" t="s">
        <v>3124</v>
      </c>
      <c r="AT2188" s="23" t="s">
        <v>11356</v>
      </c>
      <c r="AV2188" s="23" t="n">
        <v>0.00042</v>
      </c>
      <c r="AW2188" s="23" t="s">
        <v>10494</v>
      </c>
      <c r="AX2188" s="23" t="s">
        <v>13910</v>
      </c>
      <c r="AY2188" s="23" t="n">
        <v>10000</v>
      </c>
      <c r="AZ2188" s="23" t="n">
        <v>4</v>
      </c>
      <c r="BA2188" s="23" t="s">
        <v>177</v>
      </c>
      <c r="BB2188" s="23" t="s">
        <v>10496</v>
      </c>
      <c r="BF2188" s="23" t="s">
        <v>10498</v>
      </c>
      <c r="BG2188" s="1" t="s">
        <v>183</v>
      </c>
    </row>
    <row r="2189" s="23" customFormat="true" ht="12.75" hidden="false" customHeight="false" outlineLevel="0" collapsed="false">
      <c r="A2189" s="23" t="s">
        <v>9820</v>
      </c>
      <c r="B2189" s="23" t="s">
        <v>9821</v>
      </c>
      <c r="C2189" s="40" t="s">
        <v>177</v>
      </c>
      <c r="D2189" s="23" t="s">
        <v>1471</v>
      </c>
      <c r="E2189" s="23" t="s">
        <v>9822</v>
      </c>
      <c r="F2189" s="23" t="s">
        <v>9823</v>
      </c>
      <c r="G2189" s="23" t="n">
        <v>137</v>
      </c>
      <c r="H2189" s="23" t="n">
        <v>10000</v>
      </c>
      <c r="I2189" s="41" t="s">
        <v>188</v>
      </c>
      <c r="K2189" s="23" t="n">
        <v>0</v>
      </c>
      <c r="L2189" s="23" t="n">
        <v>15796</v>
      </c>
      <c r="M2189" s="23" t="n">
        <v>0</v>
      </c>
      <c r="N2189" s="23" t="n">
        <v>0</v>
      </c>
      <c r="O2189" s="23" t="n">
        <f aca="false">K2189+L2189</f>
        <v>15796</v>
      </c>
      <c r="P2189" s="23" t="n">
        <f aca="false">K2189+L2189+M2189+N2189</f>
        <v>15796</v>
      </c>
      <c r="Q2189" s="23" t="n">
        <v>315</v>
      </c>
      <c r="R2189" s="23" t="n">
        <v>0</v>
      </c>
      <c r="S2189" s="23" t="n">
        <v>0</v>
      </c>
      <c r="T2189" s="23" t="n">
        <v>0</v>
      </c>
      <c r="U2189" s="23" t="n">
        <f aca="false">IF(I2189="delivery",O2189-SUM(Q2189+R2189),IF(I2189="PO",P2189-SUM(Q2189:R2189)))</f>
        <v>15481</v>
      </c>
      <c r="V2189" s="43" t="n">
        <v>0.00495</v>
      </c>
      <c r="W2189" s="43" t="n">
        <v>0.00495</v>
      </c>
      <c r="X2189" s="43" t="n">
        <f aca="false">W2189-V2189</f>
        <v>0</v>
      </c>
      <c r="Y2189" s="43"/>
      <c r="Z2189" s="43"/>
      <c r="AA2189" s="43" t="n">
        <v>0.00495</v>
      </c>
      <c r="AB2189" s="43"/>
      <c r="AC2189" s="43" t="s">
        <v>10482</v>
      </c>
      <c r="AD2189" s="43"/>
      <c r="AE2189" s="43"/>
      <c r="AF2189" s="43"/>
      <c r="AG2189" s="43" t="n">
        <v>0.00041</v>
      </c>
      <c r="AH2189" s="43"/>
      <c r="AI2189" s="63"/>
      <c r="AJ2189" s="63"/>
      <c r="AK2189" s="43"/>
      <c r="AL2189" s="43"/>
      <c r="AM2189" s="43" t="s">
        <v>10492</v>
      </c>
      <c r="AN2189" s="43"/>
      <c r="AO2189" s="43" t="s">
        <v>1471</v>
      </c>
      <c r="AP2189" s="23" t="s">
        <v>3124</v>
      </c>
      <c r="AT2189" s="23" t="s">
        <v>11356</v>
      </c>
      <c r="AV2189" s="23" t="n">
        <v>0.00041</v>
      </c>
      <c r="AW2189" s="23" t="s">
        <v>10494</v>
      </c>
      <c r="AX2189" s="23" t="s">
        <v>13911</v>
      </c>
      <c r="AY2189" s="23" t="n">
        <v>10000</v>
      </c>
      <c r="AZ2189" s="23" t="n">
        <v>20</v>
      </c>
      <c r="BA2189" s="23" t="s">
        <v>1465</v>
      </c>
      <c r="BB2189" s="23" t="s">
        <v>10496</v>
      </c>
      <c r="BF2189" s="23" t="s">
        <v>10498</v>
      </c>
      <c r="BG2189" s="1" t="s">
        <v>183</v>
      </c>
    </row>
    <row r="2190" s="23" customFormat="true" ht="12.75" hidden="false" customHeight="false" outlineLevel="0" collapsed="false">
      <c r="A2190" s="23" t="s">
        <v>9824</v>
      </c>
      <c r="B2190" s="23" t="s">
        <v>9825</v>
      </c>
      <c r="C2190" s="40" t="s">
        <v>177</v>
      </c>
      <c r="D2190" s="23" t="s">
        <v>1471</v>
      </c>
      <c r="E2190" s="23" t="s">
        <v>9826</v>
      </c>
      <c r="F2190" s="23" t="s">
        <v>9827</v>
      </c>
      <c r="G2190" s="23" t="n">
        <v>137</v>
      </c>
      <c r="H2190" s="23" t="n">
        <v>10000</v>
      </c>
      <c r="I2190" s="41" t="s">
        <v>188</v>
      </c>
      <c r="K2190" s="23" t="n">
        <v>0</v>
      </c>
      <c r="L2190" s="23" t="n">
        <v>961</v>
      </c>
      <c r="M2190" s="23" t="n">
        <v>0</v>
      </c>
      <c r="N2190" s="23" t="n">
        <v>0</v>
      </c>
      <c r="O2190" s="23" t="n">
        <f aca="false">K2190+L2190</f>
        <v>961</v>
      </c>
      <c r="P2190" s="23" t="n">
        <f aca="false">K2190+L2190+M2190+N2190</f>
        <v>961</v>
      </c>
      <c r="Q2190" s="23" t="n">
        <v>63</v>
      </c>
      <c r="R2190" s="23" t="n">
        <v>0</v>
      </c>
      <c r="S2190" s="23" t="n">
        <v>0</v>
      </c>
      <c r="T2190" s="23" t="n">
        <v>0</v>
      </c>
      <c r="U2190" s="23" t="n">
        <f aca="false">IF(I2190="delivery",O2190-SUM(Q2190+R2190),IF(I2190="PO",P2190-SUM(Q2190:R2190)))</f>
        <v>898</v>
      </c>
      <c r="V2190" s="43" t="n">
        <v>0.00465</v>
      </c>
      <c r="W2190" s="43" t="n">
        <v>0.00465</v>
      </c>
      <c r="X2190" s="43" t="n">
        <f aca="false">W2190-V2190</f>
        <v>0</v>
      </c>
      <c r="Y2190" s="43"/>
      <c r="Z2190" s="43"/>
      <c r="AA2190" s="43"/>
      <c r="AB2190" s="43"/>
      <c r="AC2190" s="43" t="s">
        <v>10482</v>
      </c>
      <c r="AD2190" s="43"/>
      <c r="AE2190" s="43"/>
      <c r="AF2190" s="43"/>
      <c r="AG2190" s="43" t="n">
        <v>0.00041</v>
      </c>
      <c r="AH2190" s="43"/>
      <c r="AI2190" s="63"/>
      <c r="AJ2190" s="63"/>
      <c r="AK2190" s="43"/>
      <c r="AL2190" s="43"/>
      <c r="AM2190" s="43" t="s">
        <v>10492</v>
      </c>
      <c r="AN2190" s="43"/>
      <c r="AO2190" s="43" t="s">
        <v>1471</v>
      </c>
      <c r="AP2190" s="23" t="s">
        <v>3124</v>
      </c>
      <c r="AT2190" s="23" t="s">
        <v>11356</v>
      </c>
      <c r="AV2190" s="23" t="n">
        <v>0.00041</v>
      </c>
      <c r="AW2190" s="23" t="s">
        <v>10494</v>
      </c>
      <c r="AX2190" s="23" t="s">
        <v>13912</v>
      </c>
      <c r="AY2190" s="23" t="n">
        <v>10000</v>
      </c>
      <c r="AZ2190" s="23" t="n">
        <v>20</v>
      </c>
      <c r="BA2190" s="23" t="s">
        <v>177</v>
      </c>
      <c r="BB2190" s="23" t="s">
        <v>10496</v>
      </c>
      <c r="BF2190" s="23" t="s">
        <v>10498</v>
      </c>
      <c r="BG2190" s="1" t="s">
        <v>183</v>
      </c>
    </row>
    <row r="2191" s="23" customFormat="true" ht="12.75" hidden="false" customHeight="false" outlineLevel="0" collapsed="false">
      <c r="A2191" s="23" t="s">
        <v>9828</v>
      </c>
      <c r="B2191" s="23" t="s">
        <v>9829</v>
      </c>
      <c r="C2191" s="40" t="s">
        <v>177</v>
      </c>
      <c r="D2191" s="23" t="s">
        <v>1471</v>
      </c>
      <c r="E2191" s="23" t="s">
        <v>9830</v>
      </c>
      <c r="F2191" s="23" t="s">
        <v>9831</v>
      </c>
      <c r="G2191" s="23" t="n">
        <v>116</v>
      </c>
      <c r="H2191" s="23" t="n">
        <v>40000</v>
      </c>
      <c r="I2191" s="41" t="s">
        <v>180</v>
      </c>
      <c r="K2191" s="23" t="n">
        <v>0</v>
      </c>
      <c r="L2191" s="23" t="n">
        <v>19402</v>
      </c>
      <c r="M2191" s="23" t="n">
        <v>40000</v>
      </c>
      <c r="N2191" s="23" t="n">
        <v>0</v>
      </c>
      <c r="O2191" s="23" t="n">
        <f aca="false">K2191+L2191</f>
        <v>19402</v>
      </c>
      <c r="P2191" s="23" t="n">
        <f aca="false">K2191+L2191+M2191+N2191</f>
        <v>59402</v>
      </c>
      <c r="Q2191" s="23" t="n">
        <v>25990</v>
      </c>
      <c r="R2191" s="23" t="n">
        <v>13539</v>
      </c>
      <c r="S2191" s="23" t="n">
        <v>18823</v>
      </c>
      <c r="T2191" s="23" t="n">
        <v>5783</v>
      </c>
      <c r="U2191" s="23" t="n">
        <f aca="false">IF(I2191="delivery",O2191-SUM(Q2191+R2191),IF(I2191="PO",P2191-SUM(Q2191:R2191)))</f>
        <v>-20127</v>
      </c>
      <c r="V2191" s="43" t="n">
        <v>0.00075</v>
      </c>
      <c r="W2191" s="43" t="n">
        <v>0.00036</v>
      </c>
      <c r="X2191" s="43" t="n">
        <f aca="false">W2191-V2191</f>
        <v>-0.00039</v>
      </c>
      <c r="Y2191" s="43"/>
      <c r="Z2191" s="43"/>
      <c r="AA2191" s="43"/>
      <c r="AB2191" s="43"/>
      <c r="AC2191" s="43" t="s">
        <v>10482</v>
      </c>
      <c r="AD2191" s="43"/>
      <c r="AE2191" s="43"/>
      <c r="AF2191" s="43"/>
      <c r="AG2191" s="43" t="n">
        <v>0.00028</v>
      </c>
      <c r="AH2191" s="43"/>
      <c r="AI2191" s="63"/>
      <c r="AJ2191" s="63"/>
      <c r="AK2191" s="43"/>
      <c r="AL2191" s="43"/>
      <c r="AM2191" s="43" t="s">
        <v>10492</v>
      </c>
      <c r="AN2191" s="43"/>
      <c r="AO2191" s="43" t="s">
        <v>1471</v>
      </c>
      <c r="AP2191" s="23" t="s">
        <v>3124</v>
      </c>
      <c r="AT2191" s="23" t="s">
        <v>10493</v>
      </c>
      <c r="AV2191" s="23" t="n">
        <v>0.00028</v>
      </c>
      <c r="AW2191" s="23" t="s">
        <v>10494</v>
      </c>
      <c r="AX2191" s="23" t="s">
        <v>13913</v>
      </c>
      <c r="AY2191" s="23" t="n">
        <v>10000</v>
      </c>
      <c r="AZ2191" s="23" t="n">
        <v>22</v>
      </c>
      <c r="BA2191" s="23" t="s">
        <v>1465</v>
      </c>
      <c r="BB2191" s="23" t="s">
        <v>10496</v>
      </c>
      <c r="BF2191" s="23" t="s">
        <v>10498</v>
      </c>
      <c r="BG2191" s="1" t="s">
        <v>183</v>
      </c>
    </row>
    <row r="2192" s="23" customFormat="true" ht="12.75" hidden="false" customHeight="false" outlineLevel="0" collapsed="false">
      <c r="A2192" s="23" t="s">
        <v>9832</v>
      </c>
      <c r="B2192" s="23" t="s">
        <v>9833</v>
      </c>
      <c r="C2192" s="40" t="s">
        <v>177</v>
      </c>
      <c r="D2192" s="23" t="s">
        <v>1471</v>
      </c>
      <c r="E2192" s="23" t="s">
        <v>9834</v>
      </c>
      <c r="F2192" s="23" t="s">
        <v>9835</v>
      </c>
      <c r="G2192" s="23" t="n">
        <v>123</v>
      </c>
      <c r="H2192" s="23" t="n">
        <v>10000</v>
      </c>
      <c r="I2192" s="41" t="s">
        <v>188</v>
      </c>
      <c r="K2192" s="23" t="n">
        <v>0</v>
      </c>
      <c r="L2192" s="23" t="n">
        <v>40645</v>
      </c>
      <c r="M2192" s="23" t="n">
        <v>0</v>
      </c>
      <c r="N2192" s="23" t="n">
        <v>0</v>
      </c>
      <c r="O2192" s="23" t="n">
        <f aca="false">K2192+L2192</f>
        <v>40645</v>
      </c>
      <c r="P2192" s="23" t="n">
        <f aca="false">K2192+L2192+M2192+N2192</f>
        <v>40645</v>
      </c>
      <c r="Q2192" s="23" t="n">
        <v>0</v>
      </c>
      <c r="R2192" s="23" t="n">
        <v>3241</v>
      </c>
      <c r="S2192" s="23" t="n">
        <v>2741</v>
      </c>
      <c r="T2192" s="23" t="n">
        <v>1975</v>
      </c>
      <c r="U2192" s="23" t="n">
        <f aca="false">IF(I2192="delivery",O2192-SUM(Q2192+R2192),IF(I2192="PO",P2192-SUM(Q2192:R2192)))</f>
        <v>37404</v>
      </c>
      <c r="V2192" s="43" t="n">
        <v>0.0022</v>
      </c>
      <c r="W2192" s="43" t="n">
        <v>0.0022</v>
      </c>
      <c r="X2192" s="43" t="n">
        <f aca="false">W2192-V2192</f>
        <v>0</v>
      </c>
      <c r="Y2192" s="43"/>
      <c r="Z2192" s="43"/>
      <c r="AA2192" s="43"/>
      <c r="AB2192" s="43"/>
      <c r="AC2192" s="43" t="s">
        <v>10482</v>
      </c>
      <c r="AD2192" s="43"/>
      <c r="AE2192" s="43"/>
      <c r="AF2192" s="43"/>
      <c r="AG2192" s="43" t="n">
        <v>0.00028</v>
      </c>
      <c r="AH2192" s="43"/>
      <c r="AI2192" s="63"/>
      <c r="AJ2192" s="63"/>
      <c r="AK2192" s="43"/>
      <c r="AL2192" s="43"/>
      <c r="AM2192" s="43" t="s">
        <v>10492</v>
      </c>
      <c r="AN2192" s="43"/>
      <c r="AO2192" s="43" t="s">
        <v>1471</v>
      </c>
      <c r="AP2192" s="23" t="s">
        <v>3124</v>
      </c>
      <c r="AT2192" s="23" t="s">
        <v>10493</v>
      </c>
      <c r="AV2192" s="23" t="n">
        <v>0.00028</v>
      </c>
      <c r="AW2192" s="23" t="s">
        <v>10494</v>
      </c>
      <c r="AX2192" s="23" t="s">
        <v>13914</v>
      </c>
      <c r="AY2192" s="23" t="n">
        <v>10000</v>
      </c>
      <c r="AZ2192" s="23" t="n">
        <v>20</v>
      </c>
      <c r="BA2192" s="23" t="s">
        <v>1465</v>
      </c>
      <c r="BB2192" s="23" t="s">
        <v>10496</v>
      </c>
      <c r="BF2192" s="23" t="s">
        <v>10498</v>
      </c>
      <c r="BG2192" s="1" t="s">
        <v>183</v>
      </c>
    </row>
    <row r="2193" s="23" customFormat="true" ht="12.75" hidden="false" customHeight="false" outlineLevel="0" collapsed="false">
      <c r="A2193" s="23" t="s">
        <v>9836</v>
      </c>
      <c r="B2193" s="23" t="s">
        <v>9837</v>
      </c>
      <c r="C2193" s="40" t="s">
        <v>177</v>
      </c>
      <c r="D2193" s="23" t="s">
        <v>1471</v>
      </c>
      <c r="E2193" s="23" t="s">
        <v>9838</v>
      </c>
      <c r="F2193" s="23" t="s">
        <v>9839</v>
      </c>
      <c r="G2193" s="23" t="n">
        <v>55</v>
      </c>
      <c r="H2193" s="23" t="n">
        <v>1</v>
      </c>
      <c r="I2193" s="41" t="s">
        <v>188</v>
      </c>
      <c r="K2193" s="23" t="n">
        <v>0</v>
      </c>
      <c r="L2193" s="23" t="n">
        <v>24660</v>
      </c>
      <c r="M2193" s="23" t="n">
        <v>0</v>
      </c>
      <c r="N2193" s="23" t="n">
        <v>0</v>
      </c>
      <c r="O2193" s="23" t="n">
        <f aca="false">K2193+L2193</f>
        <v>24660</v>
      </c>
      <c r="P2193" s="23" t="n">
        <f aca="false">K2193+L2193+M2193+N2193</f>
        <v>24660</v>
      </c>
      <c r="Q2193" s="23" t="n">
        <v>0</v>
      </c>
      <c r="R2193" s="23" t="n">
        <v>532</v>
      </c>
      <c r="S2193" s="23" t="n">
        <v>939</v>
      </c>
      <c r="T2193" s="23" t="n">
        <v>511</v>
      </c>
      <c r="U2193" s="23" t="n">
        <f aca="false">IF(I2193="delivery",O2193-SUM(Q2193+R2193),IF(I2193="PO",P2193-SUM(Q2193:R2193)))</f>
        <v>24128</v>
      </c>
      <c r="V2193" s="43" t="n">
        <v>0.00068</v>
      </c>
      <c r="W2193" s="43" t="n">
        <v>0.00068</v>
      </c>
      <c r="X2193" s="43" t="n">
        <f aca="false">W2193-V2193</f>
        <v>0</v>
      </c>
      <c r="Y2193" s="43"/>
      <c r="Z2193" s="43"/>
      <c r="AA2193" s="43"/>
      <c r="AB2193" s="43"/>
      <c r="AC2193" s="43" t="s">
        <v>10482</v>
      </c>
      <c r="AD2193" s="43"/>
      <c r="AE2193" s="43"/>
      <c r="AF2193" s="43"/>
      <c r="AG2193" s="43" t="n">
        <v>0.00036</v>
      </c>
      <c r="AH2193" s="43"/>
      <c r="AI2193" s="63"/>
      <c r="AJ2193" s="63"/>
      <c r="AK2193" s="43"/>
      <c r="AL2193" s="43"/>
      <c r="AM2193" s="43" t="s">
        <v>10492</v>
      </c>
      <c r="AN2193" s="43"/>
      <c r="AO2193" s="43" t="s">
        <v>1471</v>
      </c>
      <c r="AP2193" s="23" t="s">
        <v>3124</v>
      </c>
      <c r="AT2193" s="23" t="s">
        <v>10959</v>
      </c>
      <c r="AV2193" s="23" t="n">
        <v>0.00036</v>
      </c>
      <c r="AW2193" s="23" t="s">
        <v>10494</v>
      </c>
      <c r="AX2193" s="23" t="s">
        <v>13915</v>
      </c>
      <c r="AY2193" s="23" t="n">
        <v>10000</v>
      </c>
      <c r="AZ2193" s="23" t="n">
        <v>18</v>
      </c>
      <c r="BA2193" s="23" t="s">
        <v>1465</v>
      </c>
      <c r="BB2193" s="23" t="s">
        <v>10494</v>
      </c>
      <c r="BF2193" s="23" t="s">
        <v>10498</v>
      </c>
      <c r="BG2193" s="1" t="s">
        <v>183</v>
      </c>
    </row>
    <row r="2194" s="23" customFormat="true" ht="12.75" hidden="false" customHeight="false" outlineLevel="0" collapsed="false">
      <c r="A2194" s="23" t="s">
        <v>9840</v>
      </c>
      <c r="B2194" s="23" t="s">
        <v>9841</v>
      </c>
      <c r="C2194" s="40" t="s">
        <v>177</v>
      </c>
      <c r="D2194" s="23" t="s">
        <v>1471</v>
      </c>
      <c r="E2194" s="23" t="s">
        <v>9842</v>
      </c>
      <c r="F2194" s="23" t="s">
        <v>9843</v>
      </c>
      <c r="G2194" s="23" t="n">
        <v>123</v>
      </c>
      <c r="H2194" s="23" t="n">
        <v>10000</v>
      </c>
      <c r="I2194" s="41" t="s">
        <v>180</v>
      </c>
      <c r="K2194" s="23" t="n">
        <v>0</v>
      </c>
      <c r="L2194" s="23" t="n">
        <v>32764</v>
      </c>
      <c r="M2194" s="23" t="n">
        <v>0</v>
      </c>
      <c r="N2194" s="23" t="n">
        <v>0</v>
      </c>
      <c r="O2194" s="23" t="n">
        <f aca="false">K2194+L2194</f>
        <v>32764</v>
      </c>
      <c r="P2194" s="23" t="n">
        <f aca="false">K2194+L2194+M2194+N2194</f>
        <v>32764</v>
      </c>
      <c r="Q2194" s="23" t="n">
        <v>30</v>
      </c>
      <c r="R2194" s="23" t="n">
        <v>67</v>
      </c>
      <c r="S2194" s="23" t="n">
        <v>33</v>
      </c>
      <c r="T2194" s="23" t="n">
        <v>74</v>
      </c>
      <c r="U2194" s="23" t="n">
        <f aca="false">IF(I2194="delivery",O2194-SUM(Q2194+R2194),IF(I2194="PO",P2194-SUM(Q2194:R2194)))</f>
        <v>32667</v>
      </c>
      <c r="V2194" s="43" t="n">
        <v>0.00053</v>
      </c>
      <c r="W2194" s="43" t="n">
        <v>0.00053</v>
      </c>
      <c r="X2194" s="43" t="n">
        <f aca="false">W2194-V2194</f>
        <v>0</v>
      </c>
      <c r="Y2194" s="43"/>
      <c r="Z2194" s="43"/>
      <c r="AA2194" s="43"/>
      <c r="AB2194" s="43"/>
      <c r="AC2194" s="43" t="s">
        <v>10482</v>
      </c>
      <c r="AD2194" s="43"/>
      <c r="AE2194" s="43"/>
      <c r="AF2194" s="43"/>
      <c r="AG2194" s="43" t="n">
        <v>0.00053</v>
      </c>
      <c r="AH2194" s="43"/>
      <c r="AI2194" s="63"/>
      <c r="AJ2194" s="63"/>
      <c r="AK2194" s="43"/>
      <c r="AL2194" s="43"/>
      <c r="AM2194" s="43" t="s">
        <v>11367</v>
      </c>
      <c r="AN2194" s="43"/>
      <c r="AO2194" s="43" t="s">
        <v>1471</v>
      </c>
      <c r="AP2194" s="23" t="s">
        <v>3124</v>
      </c>
      <c r="AT2194" s="23" t="s">
        <v>11356</v>
      </c>
      <c r="AV2194" s="23" t="n">
        <v>0.00053</v>
      </c>
      <c r="AW2194" s="23" t="s">
        <v>10494</v>
      </c>
      <c r="AX2194" s="23" t="s">
        <v>13916</v>
      </c>
      <c r="AY2194" s="23" t="n">
        <v>10000</v>
      </c>
      <c r="AZ2194" s="23" t="n">
        <v>25</v>
      </c>
      <c r="BA2194" s="23" t="s">
        <v>1465</v>
      </c>
      <c r="BB2194" s="23" t="s">
        <v>10496</v>
      </c>
      <c r="BF2194" s="23" t="s">
        <v>10498</v>
      </c>
      <c r="BG2194" s="1" t="s">
        <v>183</v>
      </c>
    </row>
    <row r="2195" s="23" customFormat="true" ht="12.75" hidden="false" customHeight="false" outlineLevel="0" collapsed="false">
      <c r="A2195" s="23" t="s">
        <v>9844</v>
      </c>
      <c r="B2195" s="23" t="s">
        <v>9845</v>
      </c>
      <c r="C2195" s="40" t="s">
        <v>177</v>
      </c>
      <c r="D2195" s="23" t="s">
        <v>1471</v>
      </c>
      <c r="E2195" s="23" t="s">
        <v>9846</v>
      </c>
      <c r="F2195" s="23" t="s">
        <v>9847</v>
      </c>
      <c r="G2195" s="23" t="n">
        <v>86</v>
      </c>
      <c r="H2195" s="23" t="n">
        <v>10000</v>
      </c>
      <c r="I2195" s="41" t="s">
        <v>180</v>
      </c>
      <c r="K2195" s="23" t="n">
        <v>0</v>
      </c>
      <c r="L2195" s="23" t="n">
        <v>79188</v>
      </c>
      <c r="M2195" s="23" t="n">
        <v>0</v>
      </c>
      <c r="N2195" s="23" t="n">
        <v>0</v>
      </c>
      <c r="O2195" s="23" t="n">
        <f aca="false">K2195+L2195</f>
        <v>79188</v>
      </c>
      <c r="P2195" s="23" t="n">
        <f aca="false">K2195+L2195+M2195+N2195</f>
        <v>79188</v>
      </c>
      <c r="Q2195" s="23" t="n">
        <v>6084</v>
      </c>
      <c r="R2195" s="23" t="n">
        <v>9956</v>
      </c>
      <c r="S2195" s="23" t="n">
        <v>9272</v>
      </c>
      <c r="T2195" s="23" t="n">
        <v>6655</v>
      </c>
      <c r="U2195" s="23" t="n">
        <f aca="false">IF(I2195="delivery",O2195-SUM(Q2195+R2195),IF(I2195="PO",P2195-SUM(Q2195:R2195)))</f>
        <v>63148</v>
      </c>
      <c r="V2195" s="43" t="n">
        <v>0.002</v>
      </c>
      <c r="W2195" s="43" t="n">
        <v>0.002</v>
      </c>
      <c r="X2195" s="43" t="n">
        <f aca="false">W2195-V2195</f>
        <v>0</v>
      </c>
      <c r="Y2195" s="43"/>
      <c r="Z2195" s="43"/>
      <c r="AA2195" s="43"/>
      <c r="AB2195" s="43"/>
      <c r="AC2195" s="43" t="s">
        <v>10482</v>
      </c>
      <c r="AD2195" s="43"/>
      <c r="AE2195" s="43"/>
      <c r="AF2195" s="43"/>
      <c r="AG2195" s="43" t="n">
        <v>0.00028</v>
      </c>
      <c r="AH2195" s="43"/>
      <c r="AI2195" s="63"/>
      <c r="AJ2195" s="63"/>
      <c r="AK2195" s="43"/>
      <c r="AL2195" s="43"/>
      <c r="AM2195" s="43" t="s">
        <v>10492</v>
      </c>
      <c r="AN2195" s="43"/>
      <c r="AO2195" s="43" t="s">
        <v>1471</v>
      </c>
      <c r="AP2195" s="23" t="s">
        <v>3124</v>
      </c>
      <c r="AT2195" s="23" t="s">
        <v>10493</v>
      </c>
      <c r="AV2195" s="23" t="n">
        <v>0.00028</v>
      </c>
      <c r="AW2195" s="23" t="s">
        <v>10494</v>
      </c>
      <c r="AX2195" s="23" t="s">
        <v>13917</v>
      </c>
      <c r="AY2195" s="23" t="n">
        <v>10000</v>
      </c>
      <c r="AZ2195" s="23" t="n">
        <v>22</v>
      </c>
      <c r="BA2195" s="23" t="s">
        <v>1465</v>
      </c>
      <c r="BB2195" s="23" t="s">
        <v>10496</v>
      </c>
      <c r="BF2195" s="23" t="s">
        <v>10498</v>
      </c>
      <c r="BG2195" s="1" t="s">
        <v>183</v>
      </c>
    </row>
    <row r="2196" s="23" customFormat="true" ht="12.75" hidden="false" customHeight="false" outlineLevel="0" collapsed="false">
      <c r="A2196" s="23" t="s">
        <v>9852</v>
      </c>
      <c r="B2196" s="23" t="s">
        <v>9853</v>
      </c>
      <c r="C2196" s="40" t="s">
        <v>177</v>
      </c>
      <c r="D2196" s="23" t="s">
        <v>1471</v>
      </c>
      <c r="E2196" s="23" t="s">
        <v>9854</v>
      </c>
      <c r="F2196" s="23" t="s">
        <v>9855</v>
      </c>
      <c r="G2196" s="23" t="n">
        <v>116</v>
      </c>
      <c r="H2196" s="23" t="n">
        <v>10000</v>
      </c>
      <c r="I2196" s="41" t="s">
        <v>180</v>
      </c>
      <c r="K2196" s="23" t="n">
        <v>0</v>
      </c>
      <c r="L2196" s="23" t="n">
        <v>19028</v>
      </c>
      <c r="M2196" s="23" t="n">
        <v>0</v>
      </c>
      <c r="N2196" s="23" t="n">
        <v>0</v>
      </c>
      <c r="O2196" s="23" t="n">
        <f aca="false">K2196+L2196</f>
        <v>19028</v>
      </c>
      <c r="P2196" s="23" t="n">
        <f aca="false">K2196+L2196+M2196+N2196</f>
        <v>19028</v>
      </c>
      <c r="Q2196" s="23" t="n">
        <v>61</v>
      </c>
      <c r="R2196" s="23" t="n">
        <v>161</v>
      </c>
      <c r="S2196" s="23" t="n">
        <v>145</v>
      </c>
      <c r="T2196" s="23" t="n">
        <v>89</v>
      </c>
      <c r="U2196" s="23" t="n">
        <f aca="false">IF(I2196="delivery",O2196-SUM(Q2196+R2196),IF(I2196="PO",P2196-SUM(Q2196:R2196)))</f>
        <v>18806</v>
      </c>
      <c r="V2196" s="43" t="n">
        <v>0.00055</v>
      </c>
      <c r="W2196" s="43" t="n">
        <v>0.00055</v>
      </c>
      <c r="X2196" s="43" t="n">
        <f aca="false">W2196-V2196</f>
        <v>0</v>
      </c>
      <c r="Y2196" s="43"/>
      <c r="Z2196" s="43"/>
      <c r="AA2196" s="43"/>
      <c r="AB2196" s="43"/>
      <c r="AC2196" s="43" t="s">
        <v>10482</v>
      </c>
      <c r="AD2196" s="43"/>
      <c r="AE2196" s="43"/>
      <c r="AF2196" s="43"/>
      <c r="AG2196" s="43" t="n">
        <v>0.00036</v>
      </c>
      <c r="AH2196" s="43"/>
      <c r="AI2196" s="63"/>
      <c r="AJ2196" s="63"/>
      <c r="AK2196" s="43"/>
      <c r="AL2196" s="43"/>
      <c r="AM2196" s="43" t="s">
        <v>10492</v>
      </c>
      <c r="AN2196" s="43"/>
      <c r="AO2196" s="43" t="s">
        <v>1471</v>
      </c>
      <c r="AP2196" s="23" t="s">
        <v>3124</v>
      </c>
      <c r="AT2196" s="23" t="s">
        <v>11356</v>
      </c>
      <c r="AV2196" s="23" t="n">
        <v>0.00036</v>
      </c>
      <c r="AW2196" s="23" t="s">
        <v>10494</v>
      </c>
      <c r="AX2196" s="23" t="s">
        <v>13918</v>
      </c>
      <c r="AY2196" s="23" t="n">
        <v>10000</v>
      </c>
      <c r="AZ2196" s="23" t="n">
        <v>22</v>
      </c>
      <c r="BA2196" s="23" t="s">
        <v>177</v>
      </c>
      <c r="BB2196" s="23" t="s">
        <v>10496</v>
      </c>
      <c r="BF2196" s="23" t="s">
        <v>10498</v>
      </c>
      <c r="BG2196" s="1" t="s">
        <v>183</v>
      </c>
    </row>
    <row r="2197" s="23" customFormat="true" ht="12.75" hidden="false" customHeight="false" outlineLevel="0" collapsed="false">
      <c r="A2197" s="23" t="s">
        <v>9856</v>
      </c>
      <c r="B2197" s="23" t="s">
        <v>9857</v>
      </c>
      <c r="C2197" s="40" t="s">
        <v>177</v>
      </c>
      <c r="D2197" s="23" t="s">
        <v>1471</v>
      </c>
      <c r="E2197" s="23" t="s">
        <v>9858</v>
      </c>
      <c r="F2197" s="23" t="s">
        <v>9859</v>
      </c>
      <c r="G2197" s="23" t="n">
        <v>83</v>
      </c>
      <c r="H2197" s="23" t="n">
        <v>20000</v>
      </c>
      <c r="I2197" s="41" t="s">
        <v>180</v>
      </c>
      <c r="K2197" s="23" t="n">
        <v>0</v>
      </c>
      <c r="L2197" s="23" t="n">
        <v>43151</v>
      </c>
      <c r="M2197" s="23" t="n">
        <v>0</v>
      </c>
      <c r="N2197" s="23" t="n">
        <v>0</v>
      </c>
      <c r="O2197" s="23" t="n">
        <f aca="false">K2197+L2197</f>
        <v>43151</v>
      </c>
      <c r="P2197" s="23" t="n">
        <f aca="false">K2197+L2197+M2197+N2197</f>
        <v>43151</v>
      </c>
      <c r="Q2197" s="23" t="n">
        <v>3696</v>
      </c>
      <c r="R2197" s="23" t="n">
        <v>8502</v>
      </c>
      <c r="S2197" s="23" t="n">
        <v>8857</v>
      </c>
      <c r="T2197" s="23" t="n">
        <v>5446</v>
      </c>
      <c r="U2197" s="23" t="n">
        <f aca="false">IF(I2197="delivery",O2197-SUM(Q2197+R2197),IF(I2197="PO",P2197-SUM(Q2197:R2197)))</f>
        <v>30953</v>
      </c>
      <c r="V2197" s="43" t="n">
        <v>0.00053</v>
      </c>
      <c r="W2197" s="43" t="n">
        <v>0.00053</v>
      </c>
      <c r="X2197" s="43" t="n">
        <f aca="false">W2197-V2197</f>
        <v>0</v>
      </c>
      <c r="Y2197" s="43"/>
      <c r="Z2197" s="43"/>
      <c r="AA2197" s="43"/>
      <c r="AB2197" s="43"/>
      <c r="AC2197" s="43" t="s">
        <v>10482</v>
      </c>
      <c r="AD2197" s="43"/>
      <c r="AE2197" s="43"/>
      <c r="AF2197" s="43"/>
      <c r="AG2197" s="43" t="n">
        <v>0.00036</v>
      </c>
      <c r="AH2197" s="43"/>
      <c r="AI2197" s="63"/>
      <c r="AJ2197" s="63"/>
      <c r="AK2197" s="43"/>
      <c r="AL2197" s="43"/>
      <c r="AM2197" s="43" t="s">
        <v>10492</v>
      </c>
      <c r="AN2197" s="43"/>
      <c r="AO2197" s="43" t="s">
        <v>1471</v>
      </c>
      <c r="AP2197" s="23" t="s">
        <v>3124</v>
      </c>
      <c r="AT2197" s="23" t="s">
        <v>11356</v>
      </c>
      <c r="AV2197" s="23" t="n">
        <v>0.00036</v>
      </c>
      <c r="AW2197" s="23" t="s">
        <v>10494</v>
      </c>
      <c r="AX2197" s="23" t="s">
        <v>13919</v>
      </c>
      <c r="AY2197" s="23" t="n">
        <v>10000</v>
      </c>
      <c r="AZ2197" s="23" t="n">
        <v>4</v>
      </c>
      <c r="BA2197" s="23" t="s">
        <v>177</v>
      </c>
      <c r="BB2197" s="23" t="s">
        <v>10496</v>
      </c>
      <c r="BF2197" s="23" t="s">
        <v>10498</v>
      </c>
      <c r="BG2197" s="1" t="s">
        <v>183</v>
      </c>
    </row>
    <row r="2198" s="23" customFormat="true" ht="12.75" hidden="false" customHeight="false" outlineLevel="0" collapsed="false">
      <c r="A2198" s="23" t="s">
        <v>9860</v>
      </c>
      <c r="B2198" s="23" t="s">
        <v>9861</v>
      </c>
      <c r="C2198" s="40" t="s">
        <v>177</v>
      </c>
      <c r="D2198" s="23" t="s">
        <v>1471</v>
      </c>
      <c r="E2198" s="23" t="s">
        <v>9862</v>
      </c>
      <c r="F2198" s="23" t="s">
        <v>9863</v>
      </c>
      <c r="G2198" s="23" t="n">
        <v>116</v>
      </c>
      <c r="H2198" s="23" t="n">
        <v>30000</v>
      </c>
      <c r="I2198" s="41" t="s">
        <v>180</v>
      </c>
      <c r="K2198" s="23" t="n">
        <v>0</v>
      </c>
      <c r="L2198" s="23" t="n">
        <v>75712</v>
      </c>
      <c r="M2198" s="23" t="n">
        <v>0</v>
      </c>
      <c r="N2198" s="23" t="n">
        <v>0</v>
      </c>
      <c r="O2198" s="23" t="n">
        <f aca="false">K2198+L2198</f>
        <v>75712</v>
      </c>
      <c r="P2198" s="23" t="n">
        <f aca="false">K2198+L2198+M2198+N2198</f>
        <v>75712</v>
      </c>
      <c r="Q2198" s="23" t="n">
        <v>3070</v>
      </c>
      <c r="R2198" s="23" t="n">
        <v>5097</v>
      </c>
      <c r="S2198" s="23" t="n">
        <v>7048</v>
      </c>
      <c r="T2198" s="23" t="n">
        <v>2883</v>
      </c>
      <c r="U2198" s="23" t="n">
        <f aca="false">IF(I2198="delivery",O2198-SUM(Q2198+R2198),IF(I2198="PO",P2198-SUM(Q2198:R2198)))</f>
        <v>67545</v>
      </c>
      <c r="V2198" s="43" t="n">
        <v>0.00111</v>
      </c>
      <c r="W2198" s="43" t="n">
        <v>0.00111</v>
      </c>
      <c r="X2198" s="43" t="n">
        <f aca="false">W2198-V2198</f>
        <v>0</v>
      </c>
      <c r="Y2198" s="43"/>
      <c r="Z2198" s="43"/>
      <c r="AA2198" s="43"/>
      <c r="AB2198" s="43"/>
      <c r="AC2198" s="43" t="s">
        <v>10482</v>
      </c>
      <c r="AD2198" s="43"/>
      <c r="AE2198" s="43"/>
      <c r="AF2198" s="43"/>
      <c r="AG2198" s="43" t="n">
        <v>0.00036</v>
      </c>
      <c r="AH2198" s="43"/>
      <c r="AI2198" s="63"/>
      <c r="AJ2198" s="63"/>
      <c r="AK2198" s="43"/>
      <c r="AL2198" s="43"/>
      <c r="AM2198" s="43" t="s">
        <v>10492</v>
      </c>
      <c r="AN2198" s="43"/>
      <c r="AO2198" s="43" t="s">
        <v>1471</v>
      </c>
      <c r="AP2198" s="23" t="s">
        <v>3124</v>
      </c>
      <c r="AT2198" s="23" t="s">
        <v>11356</v>
      </c>
      <c r="AV2198" s="23" t="n">
        <v>0.00036</v>
      </c>
      <c r="AW2198" s="23" t="s">
        <v>10494</v>
      </c>
      <c r="AX2198" s="23" t="s">
        <v>13920</v>
      </c>
      <c r="AY2198" s="23" t="n">
        <v>10000</v>
      </c>
      <c r="AZ2198" s="23" t="n">
        <v>2</v>
      </c>
      <c r="BA2198" s="23" t="s">
        <v>177</v>
      </c>
      <c r="BB2198" s="23" t="s">
        <v>10496</v>
      </c>
      <c r="BF2198" s="23" t="s">
        <v>10498</v>
      </c>
      <c r="BG2198" s="1" t="s">
        <v>183</v>
      </c>
    </row>
    <row r="2199" s="23" customFormat="true" ht="12.75" hidden="false" customHeight="false" outlineLevel="0" collapsed="false">
      <c r="A2199" s="23" t="s">
        <v>9864</v>
      </c>
      <c r="B2199" s="23" t="s">
        <v>9865</v>
      </c>
      <c r="C2199" s="40" t="s">
        <v>177</v>
      </c>
      <c r="D2199" s="23" t="s">
        <v>1471</v>
      </c>
      <c r="E2199" s="23" t="s">
        <v>9594</v>
      </c>
      <c r="F2199" s="23" t="s">
        <v>9866</v>
      </c>
      <c r="G2199" s="23" t="n">
        <v>116</v>
      </c>
      <c r="H2199" s="23" t="n">
        <v>10000</v>
      </c>
      <c r="I2199" s="41" t="s">
        <v>180</v>
      </c>
      <c r="K2199" s="23" t="n">
        <v>0</v>
      </c>
      <c r="L2199" s="23" t="n">
        <v>15015</v>
      </c>
      <c r="M2199" s="23" t="n">
        <v>0</v>
      </c>
      <c r="N2199" s="23" t="n">
        <v>0</v>
      </c>
      <c r="O2199" s="23" t="n">
        <f aca="false">K2199+L2199</f>
        <v>15015</v>
      </c>
      <c r="P2199" s="23" t="n">
        <f aca="false">K2199+L2199+M2199+N2199</f>
        <v>15015</v>
      </c>
      <c r="Q2199" s="23" t="n">
        <v>2000</v>
      </c>
      <c r="R2199" s="23" t="n">
        <v>1357</v>
      </c>
      <c r="S2199" s="23" t="n">
        <v>769</v>
      </c>
      <c r="T2199" s="23" t="n">
        <v>642</v>
      </c>
      <c r="U2199" s="23" t="n">
        <f aca="false">IF(I2199="delivery",O2199-SUM(Q2199+R2199),IF(I2199="PO",P2199-SUM(Q2199:R2199)))</f>
        <v>11658</v>
      </c>
      <c r="V2199" s="43" t="n">
        <v>0.0007</v>
      </c>
      <c r="W2199" s="43" t="n">
        <v>0.0007</v>
      </c>
      <c r="X2199" s="43" t="n">
        <f aca="false">W2199-V2199</f>
        <v>0</v>
      </c>
      <c r="Y2199" s="43"/>
      <c r="Z2199" s="43"/>
      <c r="AA2199" s="43"/>
      <c r="AB2199" s="43"/>
      <c r="AC2199" s="43" t="s">
        <v>10482</v>
      </c>
      <c r="AD2199" s="43"/>
      <c r="AE2199" s="43"/>
      <c r="AF2199" s="43"/>
      <c r="AG2199" s="43" t="n">
        <v>0.0007</v>
      </c>
      <c r="AH2199" s="43"/>
      <c r="AI2199" s="63"/>
      <c r="AJ2199" s="63"/>
      <c r="AK2199" s="43"/>
      <c r="AL2199" s="43"/>
      <c r="AM2199" s="43" t="s">
        <v>11367</v>
      </c>
      <c r="AN2199" s="43"/>
      <c r="AO2199" s="43" t="s">
        <v>1471</v>
      </c>
      <c r="AP2199" s="23" t="s">
        <v>3124</v>
      </c>
      <c r="AT2199" s="23" t="s">
        <v>10959</v>
      </c>
      <c r="AV2199" s="23" t="n">
        <v>0.0007</v>
      </c>
      <c r="AW2199" s="23" t="s">
        <v>13564</v>
      </c>
      <c r="AX2199" s="23" t="s">
        <v>13921</v>
      </c>
      <c r="AY2199" s="23" t="n">
        <v>10000</v>
      </c>
      <c r="AZ2199" s="23" t="n">
        <v>30</v>
      </c>
      <c r="BA2199" s="23" t="s">
        <v>1465</v>
      </c>
      <c r="BB2199" s="23" t="s">
        <v>13564</v>
      </c>
      <c r="BF2199" s="23" t="s">
        <v>10498</v>
      </c>
      <c r="BG2199" s="1" t="s">
        <v>183</v>
      </c>
    </row>
    <row r="2200" s="23" customFormat="true" ht="12.75" hidden="false" customHeight="false" outlineLevel="0" collapsed="false">
      <c r="A2200" s="23" t="s">
        <v>9867</v>
      </c>
      <c r="B2200" s="23" t="s">
        <v>9868</v>
      </c>
      <c r="C2200" s="40" t="s">
        <v>177</v>
      </c>
      <c r="D2200" s="23" t="s">
        <v>1471</v>
      </c>
      <c r="E2200" s="23" t="s">
        <v>9869</v>
      </c>
      <c r="F2200" s="23" t="s">
        <v>9870</v>
      </c>
      <c r="G2200" s="23" t="n">
        <v>123</v>
      </c>
      <c r="H2200" s="23" t="n">
        <v>10000</v>
      </c>
      <c r="I2200" s="41" t="s">
        <v>180</v>
      </c>
      <c r="K2200" s="23" t="n">
        <v>0</v>
      </c>
      <c r="L2200" s="23" t="n">
        <v>176374</v>
      </c>
      <c r="M2200" s="23" t="n">
        <v>0</v>
      </c>
      <c r="N2200" s="23" t="n">
        <v>0</v>
      </c>
      <c r="O2200" s="23" t="n">
        <f aca="false">K2200+L2200</f>
        <v>176374</v>
      </c>
      <c r="P2200" s="23" t="n">
        <f aca="false">K2200+L2200+M2200+N2200</f>
        <v>176374</v>
      </c>
      <c r="Q2200" s="23" t="n">
        <v>4257</v>
      </c>
      <c r="R2200" s="23" t="n">
        <v>3903</v>
      </c>
      <c r="S2200" s="23" t="n">
        <v>5301</v>
      </c>
      <c r="T2200" s="23" t="n">
        <v>4375</v>
      </c>
      <c r="U2200" s="23" t="n">
        <f aca="false">IF(I2200="delivery",O2200-SUM(Q2200+R2200),IF(I2200="PO",P2200-SUM(Q2200:R2200)))</f>
        <v>168214</v>
      </c>
      <c r="V2200" s="43" t="n">
        <v>0.00074</v>
      </c>
      <c r="W2200" s="43" t="n">
        <v>0.00074</v>
      </c>
      <c r="X2200" s="43" t="n">
        <f aca="false">W2200-V2200</f>
        <v>0</v>
      </c>
      <c r="Y2200" s="43"/>
      <c r="Z2200" s="43"/>
      <c r="AA2200" s="43"/>
      <c r="AB2200" s="43"/>
      <c r="AC2200" s="43" t="s">
        <v>10482</v>
      </c>
      <c r="AD2200" s="43"/>
      <c r="AE2200" s="43"/>
      <c r="AF2200" s="43"/>
      <c r="AG2200" s="43" t="n">
        <v>0.00036</v>
      </c>
      <c r="AH2200" s="43"/>
      <c r="AI2200" s="63"/>
      <c r="AJ2200" s="63"/>
      <c r="AK2200" s="43"/>
      <c r="AL2200" s="43"/>
      <c r="AM2200" s="43" t="s">
        <v>10492</v>
      </c>
      <c r="AN2200" s="43"/>
      <c r="AO2200" s="43" t="s">
        <v>1471</v>
      </c>
      <c r="AP2200" s="23" t="s">
        <v>3124</v>
      </c>
      <c r="AT2200" s="23" t="s">
        <v>11356</v>
      </c>
      <c r="AV2200" s="23" t="n">
        <v>0.00036</v>
      </c>
      <c r="AW2200" s="23" t="s">
        <v>10494</v>
      </c>
      <c r="AX2200" s="23" t="s">
        <v>13922</v>
      </c>
      <c r="AY2200" s="23" t="n">
        <v>10000</v>
      </c>
      <c r="AZ2200" s="23" t="n">
        <v>2</v>
      </c>
      <c r="BA2200" s="23" t="s">
        <v>177</v>
      </c>
      <c r="BB2200" s="23" t="s">
        <v>10496</v>
      </c>
      <c r="BF2200" s="23" t="s">
        <v>10498</v>
      </c>
      <c r="BG2200" s="1" t="s">
        <v>183</v>
      </c>
    </row>
    <row r="2201" s="23" customFormat="true" ht="12.75" hidden="false" customHeight="false" outlineLevel="0" collapsed="false">
      <c r="A2201" s="23" t="s">
        <v>9871</v>
      </c>
      <c r="B2201" s="23" t="s">
        <v>9872</v>
      </c>
      <c r="C2201" s="40" t="s">
        <v>177</v>
      </c>
      <c r="D2201" s="23" t="s">
        <v>1471</v>
      </c>
      <c r="E2201" s="23" t="s">
        <v>9873</v>
      </c>
      <c r="F2201" s="23" t="s">
        <v>9874</v>
      </c>
      <c r="G2201" s="23" t="n">
        <v>116</v>
      </c>
      <c r="H2201" s="23" t="n">
        <v>10000</v>
      </c>
      <c r="I2201" s="41" t="s">
        <v>180</v>
      </c>
      <c r="K2201" s="23" t="n">
        <v>0</v>
      </c>
      <c r="L2201" s="23" t="n">
        <v>121463</v>
      </c>
      <c r="M2201" s="23" t="n">
        <v>0</v>
      </c>
      <c r="N2201" s="23" t="n">
        <v>0</v>
      </c>
      <c r="O2201" s="23" t="n">
        <f aca="false">K2201+L2201</f>
        <v>121463</v>
      </c>
      <c r="P2201" s="23" t="n">
        <f aca="false">K2201+L2201+M2201+N2201</f>
        <v>121463</v>
      </c>
      <c r="Q2201" s="23" t="n">
        <v>5668</v>
      </c>
      <c r="R2201" s="23" t="n">
        <v>5479</v>
      </c>
      <c r="S2201" s="23" t="n">
        <v>7308</v>
      </c>
      <c r="T2201" s="23" t="n">
        <v>5712</v>
      </c>
      <c r="U2201" s="23" t="n">
        <f aca="false">IF(I2201="delivery",O2201-SUM(Q2201+R2201),IF(I2201="PO",P2201-SUM(Q2201:R2201)))</f>
        <v>110316</v>
      </c>
      <c r="V2201" s="43" t="n">
        <v>0.001</v>
      </c>
      <c r="W2201" s="43" t="n">
        <v>0.001</v>
      </c>
      <c r="X2201" s="43" t="n">
        <f aca="false">W2201-V2201</f>
        <v>0</v>
      </c>
      <c r="Y2201" s="43"/>
      <c r="Z2201" s="43"/>
      <c r="AA2201" s="43"/>
      <c r="AB2201" s="43"/>
      <c r="AC2201" s="43" t="s">
        <v>10482</v>
      </c>
      <c r="AD2201" s="43"/>
      <c r="AE2201" s="43"/>
      <c r="AF2201" s="43"/>
      <c r="AG2201" s="43" t="n">
        <v>0.00036</v>
      </c>
      <c r="AH2201" s="43"/>
      <c r="AI2201" s="63"/>
      <c r="AJ2201" s="63"/>
      <c r="AK2201" s="43"/>
      <c r="AL2201" s="43"/>
      <c r="AM2201" s="43" t="s">
        <v>10492</v>
      </c>
      <c r="AN2201" s="43"/>
      <c r="AO2201" s="43" t="s">
        <v>1471</v>
      </c>
      <c r="AP2201" s="23" t="s">
        <v>3124</v>
      </c>
      <c r="AT2201" s="23" t="s">
        <v>11356</v>
      </c>
      <c r="AV2201" s="23" t="n">
        <v>0.00036</v>
      </c>
      <c r="AW2201" s="23" t="s">
        <v>10494</v>
      </c>
      <c r="AX2201" s="23" t="s">
        <v>13923</v>
      </c>
      <c r="AY2201" s="23" t="n">
        <v>10000</v>
      </c>
      <c r="AZ2201" s="23" t="n">
        <v>22</v>
      </c>
      <c r="BA2201" s="23" t="s">
        <v>177</v>
      </c>
      <c r="BB2201" s="23" t="s">
        <v>10496</v>
      </c>
      <c r="BF2201" s="23" t="s">
        <v>10498</v>
      </c>
      <c r="BG2201" s="1" t="s">
        <v>183</v>
      </c>
    </row>
    <row r="2202" s="23" customFormat="true" ht="12.75" hidden="false" customHeight="false" outlineLevel="0" collapsed="false">
      <c r="A2202" s="23" t="s">
        <v>9875</v>
      </c>
      <c r="B2202" s="23" t="s">
        <v>9876</v>
      </c>
      <c r="C2202" s="40" t="s">
        <v>177</v>
      </c>
      <c r="D2202" s="23" t="s">
        <v>1471</v>
      </c>
      <c r="E2202" s="23" t="s">
        <v>9877</v>
      </c>
      <c r="F2202" s="23" t="s">
        <v>9878</v>
      </c>
      <c r="G2202" s="23" t="n">
        <v>123</v>
      </c>
      <c r="H2202" s="23" t="n">
        <v>10000</v>
      </c>
      <c r="I2202" s="41" t="s">
        <v>188</v>
      </c>
      <c r="K2202" s="23" t="n">
        <v>0</v>
      </c>
      <c r="L2202" s="23" t="n">
        <v>55345</v>
      </c>
      <c r="M2202" s="23" t="n">
        <v>0</v>
      </c>
      <c r="N2202" s="23" t="n">
        <v>0</v>
      </c>
      <c r="O2202" s="23" t="n">
        <f aca="false">K2202+L2202</f>
        <v>55345</v>
      </c>
      <c r="P2202" s="23" t="n">
        <f aca="false">K2202+L2202+M2202+N2202</f>
        <v>55345</v>
      </c>
      <c r="Q2202" s="23" t="n">
        <v>0</v>
      </c>
      <c r="R2202" s="23" t="n">
        <v>54</v>
      </c>
      <c r="S2202" s="23" t="n">
        <v>928</v>
      </c>
      <c r="T2202" s="23" t="n">
        <v>274</v>
      </c>
      <c r="U2202" s="23" t="n">
        <f aca="false">IF(I2202="delivery",O2202-SUM(Q2202+R2202),IF(I2202="PO",P2202-SUM(Q2202:R2202)))</f>
        <v>55291</v>
      </c>
      <c r="V2202" s="43" t="n">
        <v>0.00053</v>
      </c>
      <c r="W2202" s="43" t="n">
        <v>0.00053</v>
      </c>
      <c r="X2202" s="43" t="n">
        <f aca="false">W2202-V2202</f>
        <v>0</v>
      </c>
      <c r="Y2202" s="43"/>
      <c r="Z2202" s="43"/>
      <c r="AA2202" s="43"/>
      <c r="AB2202" s="43"/>
      <c r="AC2202" s="43" t="s">
        <v>10482</v>
      </c>
      <c r="AD2202" s="43"/>
      <c r="AE2202" s="43"/>
      <c r="AF2202" s="43"/>
      <c r="AG2202" s="43" t="n">
        <v>0.00053</v>
      </c>
      <c r="AH2202" s="43"/>
      <c r="AI2202" s="63"/>
      <c r="AJ2202" s="63"/>
      <c r="AK2202" s="43"/>
      <c r="AL2202" s="43"/>
      <c r="AM2202" s="43" t="s">
        <v>11367</v>
      </c>
      <c r="AN2202" s="43"/>
      <c r="AO2202" s="43" t="s">
        <v>1471</v>
      </c>
      <c r="AP2202" s="23" t="s">
        <v>3124</v>
      </c>
      <c r="AT2202" s="23" t="s">
        <v>11356</v>
      </c>
      <c r="AV2202" s="23" t="n">
        <v>0.00053</v>
      </c>
      <c r="AW2202" s="23" t="s">
        <v>11854</v>
      </c>
      <c r="AX2202" s="23" t="s">
        <v>13924</v>
      </c>
      <c r="AY2202" s="23" t="n">
        <v>20000</v>
      </c>
      <c r="AZ2202" s="23" t="n">
        <v>25</v>
      </c>
      <c r="BA2202" s="23" t="s">
        <v>1465</v>
      </c>
      <c r="BB2202" s="23" t="s">
        <v>10496</v>
      </c>
      <c r="BF2202" s="23" t="s">
        <v>10498</v>
      </c>
      <c r="BG2202" s="1" t="s">
        <v>183</v>
      </c>
    </row>
    <row r="2203" s="23" customFormat="true" ht="12.75" hidden="false" customHeight="false" outlineLevel="0" collapsed="false">
      <c r="A2203" s="23" t="s">
        <v>9879</v>
      </c>
      <c r="B2203" s="23" t="s">
        <v>9880</v>
      </c>
      <c r="C2203" s="40" t="s">
        <v>177</v>
      </c>
      <c r="D2203" s="23" t="s">
        <v>1471</v>
      </c>
      <c r="E2203" s="23" t="s">
        <v>9881</v>
      </c>
      <c r="F2203" s="23" t="s">
        <v>9882</v>
      </c>
      <c r="G2203" s="23" t="n">
        <v>95</v>
      </c>
      <c r="H2203" s="23" t="n">
        <v>10000</v>
      </c>
      <c r="I2203" s="41" t="s">
        <v>180</v>
      </c>
      <c r="K2203" s="23" t="n">
        <v>0</v>
      </c>
      <c r="L2203" s="23" t="n">
        <v>88780</v>
      </c>
      <c r="M2203" s="23" t="n">
        <v>30000</v>
      </c>
      <c r="N2203" s="23" t="n">
        <v>0</v>
      </c>
      <c r="O2203" s="23" t="n">
        <f aca="false">K2203+L2203</f>
        <v>88780</v>
      </c>
      <c r="P2203" s="23" t="n">
        <f aca="false">K2203+L2203+M2203+N2203</f>
        <v>118780</v>
      </c>
      <c r="Q2203" s="23" t="n">
        <v>10550</v>
      </c>
      <c r="R2203" s="23" t="n">
        <v>9688</v>
      </c>
      <c r="S2203" s="23" t="n">
        <v>11717</v>
      </c>
      <c r="T2203" s="23" t="n">
        <v>5408</v>
      </c>
      <c r="U2203" s="23" t="n">
        <f aca="false">IF(I2203="delivery",O2203-SUM(Q2203+R2203),IF(I2203="PO",P2203-SUM(Q2203:R2203)))</f>
        <v>68542</v>
      </c>
      <c r="V2203" s="43" t="n">
        <v>0.00043</v>
      </c>
      <c r="W2203" s="43" t="n">
        <v>0.00043</v>
      </c>
      <c r="X2203" s="43" t="n">
        <f aca="false">W2203-V2203</f>
        <v>0</v>
      </c>
      <c r="Y2203" s="43"/>
      <c r="Z2203" s="43"/>
      <c r="AA2203" s="43" t="n">
        <v>0.00043</v>
      </c>
      <c r="AB2203" s="43"/>
      <c r="AC2203" s="43" t="s">
        <v>10482</v>
      </c>
      <c r="AD2203" s="43"/>
      <c r="AE2203" s="43"/>
      <c r="AF2203" s="43"/>
      <c r="AG2203" s="43" t="n">
        <v>0.00036</v>
      </c>
      <c r="AH2203" s="43"/>
      <c r="AI2203" s="63"/>
      <c r="AJ2203" s="63"/>
      <c r="AK2203" s="43"/>
      <c r="AL2203" s="43"/>
      <c r="AM2203" s="43" t="s">
        <v>10492</v>
      </c>
      <c r="AN2203" s="43"/>
      <c r="AO2203" s="43" t="s">
        <v>1471</v>
      </c>
      <c r="AP2203" s="23" t="s">
        <v>3124</v>
      </c>
      <c r="AT2203" s="23" t="s">
        <v>11356</v>
      </c>
      <c r="AV2203" s="23" t="n">
        <v>0.00036</v>
      </c>
      <c r="AW2203" s="23" t="s">
        <v>10494</v>
      </c>
      <c r="AX2203" s="23" t="s">
        <v>13925</v>
      </c>
      <c r="AY2203" s="23" t="n">
        <v>10000</v>
      </c>
      <c r="AZ2203" s="23" t="n">
        <v>22</v>
      </c>
      <c r="BA2203" s="23" t="s">
        <v>1465</v>
      </c>
      <c r="BB2203" s="23" t="s">
        <v>10496</v>
      </c>
      <c r="BF2203" s="23" t="s">
        <v>10498</v>
      </c>
      <c r="BG2203" s="1" t="s">
        <v>183</v>
      </c>
    </row>
    <row r="2204" s="23" customFormat="true" ht="12.75" hidden="false" customHeight="false" outlineLevel="0" collapsed="false">
      <c r="A2204" s="23" t="s">
        <v>9883</v>
      </c>
      <c r="B2204" s="23" t="s">
        <v>9884</v>
      </c>
      <c r="C2204" s="40" t="s">
        <v>177</v>
      </c>
      <c r="D2204" s="23" t="s">
        <v>1471</v>
      </c>
      <c r="E2204" s="23" t="s">
        <v>9885</v>
      </c>
      <c r="F2204" s="23" t="s">
        <v>9886</v>
      </c>
      <c r="G2204" s="23" t="n">
        <v>116</v>
      </c>
      <c r="H2204" s="23" t="n">
        <v>10000</v>
      </c>
      <c r="I2204" s="41" t="s">
        <v>180</v>
      </c>
      <c r="K2204" s="23" t="n">
        <v>0</v>
      </c>
      <c r="L2204" s="23" t="n">
        <v>43499</v>
      </c>
      <c r="M2204" s="23" t="n">
        <v>0</v>
      </c>
      <c r="N2204" s="23" t="n">
        <v>0</v>
      </c>
      <c r="O2204" s="23" t="n">
        <f aca="false">K2204+L2204</f>
        <v>43499</v>
      </c>
      <c r="P2204" s="23" t="n">
        <f aca="false">K2204+L2204+M2204+N2204</f>
        <v>43499</v>
      </c>
      <c r="Q2204" s="23" t="n">
        <v>122</v>
      </c>
      <c r="R2204" s="23" t="n">
        <v>108</v>
      </c>
      <c r="S2204" s="23" t="n">
        <v>169</v>
      </c>
      <c r="T2204" s="23" t="n">
        <v>46</v>
      </c>
      <c r="U2204" s="23" t="n">
        <f aca="false">IF(I2204="delivery",O2204-SUM(Q2204+R2204),IF(I2204="PO",P2204-SUM(Q2204:R2204)))</f>
        <v>43269</v>
      </c>
      <c r="V2204" s="43" t="n">
        <v>0.00053</v>
      </c>
      <c r="W2204" s="43" t="n">
        <v>0.00053</v>
      </c>
      <c r="X2204" s="43" t="n">
        <f aca="false">W2204-V2204</f>
        <v>0</v>
      </c>
      <c r="Y2204" s="43"/>
      <c r="Z2204" s="43"/>
      <c r="AA2204" s="43"/>
      <c r="AB2204" s="43"/>
      <c r="AC2204" s="43" t="s">
        <v>10482</v>
      </c>
      <c r="AD2204" s="43"/>
      <c r="AE2204" s="43"/>
      <c r="AF2204" s="43"/>
      <c r="AG2204" s="43" t="n">
        <v>0.00036</v>
      </c>
      <c r="AH2204" s="43"/>
      <c r="AI2204" s="63"/>
      <c r="AJ2204" s="63"/>
      <c r="AK2204" s="43"/>
      <c r="AL2204" s="43"/>
      <c r="AM2204" s="43" t="s">
        <v>10492</v>
      </c>
      <c r="AN2204" s="43"/>
      <c r="AO2204" s="43" t="s">
        <v>1471</v>
      </c>
      <c r="AP2204" s="23" t="s">
        <v>3124</v>
      </c>
      <c r="AT2204" s="23" t="s">
        <v>11356</v>
      </c>
      <c r="AV2204" s="23" t="n">
        <v>0.00036</v>
      </c>
      <c r="AW2204" s="23" t="s">
        <v>10494</v>
      </c>
      <c r="AX2204" s="23" t="s">
        <v>13926</v>
      </c>
      <c r="AY2204" s="23" t="n">
        <v>10000</v>
      </c>
      <c r="AZ2204" s="23" t="n">
        <v>4</v>
      </c>
      <c r="BA2204" s="23" t="s">
        <v>177</v>
      </c>
      <c r="BB2204" s="23" t="s">
        <v>10496</v>
      </c>
      <c r="BF2204" s="23" t="s">
        <v>10498</v>
      </c>
      <c r="BG2204" s="1" t="s">
        <v>183</v>
      </c>
    </row>
    <row r="2205" s="23" customFormat="true" ht="12.75" hidden="false" customHeight="false" outlineLevel="0" collapsed="false">
      <c r="A2205" s="23" t="s">
        <v>9887</v>
      </c>
      <c r="B2205" s="23" t="s">
        <v>9888</v>
      </c>
      <c r="C2205" s="40" t="s">
        <v>177</v>
      </c>
      <c r="D2205" s="23" t="s">
        <v>1471</v>
      </c>
      <c r="E2205" s="23" t="s">
        <v>9889</v>
      </c>
      <c r="F2205" s="23" t="s">
        <v>9890</v>
      </c>
      <c r="G2205" s="23" t="n">
        <v>103</v>
      </c>
      <c r="H2205" s="23" t="n">
        <v>5000</v>
      </c>
      <c r="I2205" s="41" t="s">
        <v>188</v>
      </c>
      <c r="K2205" s="23" t="n">
        <v>0</v>
      </c>
      <c r="L2205" s="23" t="n">
        <v>745</v>
      </c>
      <c r="M2205" s="23" t="n">
        <v>0</v>
      </c>
      <c r="N2205" s="23" t="n">
        <v>0</v>
      </c>
      <c r="O2205" s="23" t="n">
        <f aca="false">K2205+L2205</f>
        <v>745</v>
      </c>
      <c r="P2205" s="23" t="n">
        <f aca="false">K2205+L2205+M2205+N2205</f>
        <v>745</v>
      </c>
      <c r="Q2205" s="23" t="n">
        <v>188</v>
      </c>
      <c r="R2205" s="23" t="n">
        <v>244</v>
      </c>
      <c r="S2205" s="23" t="n">
        <v>112</v>
      </c>
      <c r="T2205" s="23" t="n">
        <v>112</v>
      </c>
      <c r="U2205" s="23" t="n">
        <f aca="false">IF(I2205="delivery",O2205-SUM(Q2205+R2205),IF(I2205="PO",P2205-SUM(Q2205:R2205)))</f>
        <v>313</v>
      </c>
      <c r="V2205" s="43" t="n">
        <v>0.17433</v>
      </c>
      <c r="W2205" s="43" t="n">
        <v>0.17433</v>
      </c>
      <c r="X2205" s="43" t="n">
        <f aca="false">W2205-V2205</f>
        <v>0</v>
      </c>
      <c r="Y2205" s="43"/>
      <c r="Z2205" s="43"/>
      <c r="AA2205" s="43" t="n">
        <v>0.17433</v>
      </c>
      <c r="AB2205" s="43"/>
      <c r="AC2205" s="43" t="s">
        <v>10482</v>
      </c>
      <c r="AD2205" s="43"/>
      <c r="AE2205" s="43"/>
      <c r="AF2205" s="43"/>
      <c r="AG2205" s="43" t="n">
        <v>0.035</v>
      </c>
      <c r="AH2205" s="43"/>
      <c r="AI2205" s="63"/>
      <c r="AJ2205" s="63"/>
      <c r="AK2205" s="43"/>
      <c r="AL2205" s="43"/>
      <c r="AM2205" s="43" t="s">
        <v>10492</v>
      </c>
      <c r="AN2205" s="43"/>
      <c r="AO2205" s="43" t="s">
        <v>1471</v>
      </c>
      <c r="AP2205" s="23" t="s">
        <v>3124</v>
      </c>
      <c r="AT2205" s="23" t="s">
        <v>10959</v>
      </c>
      <c r="AV2205" s="23" t="n">
        <v>0.035</v>
      </c>
      <c r="AW2205" s="23" t="s">
        <v>13927</v>
      </c>
      <c r="AX2205" s="23" t="s">
        <v>13928</v>
      </c>
      <c r="AY2205" s="23" t="n">
        <v>5000</v>
      </c>
      <c r="AZ2205" s="23" t="n">
        <v>18</v>
      </c>
      <c r="BA2205" s="23" t="s">
        <v>177</v>
      </c>
      <c r="BB2205" s="23" t="s">
        <v>13927</v>
      </c>
      <c r="BF2205" s="23" t="s">
        <v>10498</v>
      </c>
      <c r="BG2205" s="1" t="s">
        <v>183</v>
      </c>
    </row>
    <row r="2206" s="23" customFormat="true" ht="12.75" hidden="false" customHeight="false" outlineLevel="0" collapsed="false">
      <c r="A2206" s="23" t="s">
        <v>9891</v>
      </c>
      <c r="B2206" s="23" t="s">
        <v>9892</v>
      </c>
      <c r="C2206" s="40" t="s">
        <v>177</v>
      </c>
      <c r="D2206" s="23" t="s">
        <v>1471</v>
      </c>
      <c r="E2206" s="23" t="s">
        <v>9893</v>
      </c>
      <c r="F2206" s="23" t="s">
        <v>9894</v>
      </c>
      <c r="G2206" s="23" t="n">
        <v>133</v>
      </c>
      <c r="H2206" s="23" t="n">
        <v>10000</v>
      </c>
      <c r="I2206" s="41" t="s">
        <v>188</v>
      </c>
      <c r="K2206" s="23" t="n">
        <v>0</v>
      </c>
      <c r="L2206" s="23" t="n">
        <v>10000</v>
      </c>
      <c r="M2206" s="23" t="n">
        <v>0</v>
      </c>
      <c r="N2206" s="23" t="n">
        <v>0</v>
      </c>
      <c r="O2206" s="23" t="n">
        <f aca="false">K2206+L2206</f>
        <v>10000</v>
      </c>
      <c r="P2206" s="23" t="n">
        <f aca="false">K2206+L2206+M2206+N2206</f>
        <v>10000</v>
      </c>
      <c r="Q2206" s="23" t="n">
        <v>0</v>
      </c>
      <c r="R2206" s="23" t="n">
        <v>0</v>
      </c>
      <c r="S2206" s="23" t="n">
        <v>0</v>
      </c>
      <c r="T2206" s="23" t="n">
        <v>0</v>
      </c>
      <c r="U2206" s="23" t="n">
        <f aca="false">IF(I2206="delivery",O2206-SUM(Q2206+R2206),IF(I2206="PO",P2206-SUM(Q2206:R2206)))</f>
        <v>10000</v>
      </c>
      <c r="V2206" s="43" t="n">
        <v>0.0121</v>
      </c>
      <c r="W2206" s="43" t="n">
        <v>0.0121</v>
      </c>
      <c r="X2206" s="43" t="n">
        <f aca="false">W2206-V2206</f>
        <v>0</v>
      </c>
      <c r="Y2206" s="43"/>
      <c r="Z2206" s="43"/>
      <c r="AA2206" s="43" t="n">
        <v>0.0121</v>
      </c>
      <c r="AB2206" s="43"/>
      <c r="AC2206" s="43" t="s">
        <v>10482</v>
      </c>
      <c r="AD2206" s="43"/>
      <c r="AE2206" s="43"/>
      <c r="AF2206" s="43"/>
      <c r="AG2206" s="43" t="n">
        <v>0.0055</v>
      </c>
      <c r="AH2206" s="43"/>
      <c r="AI2206" s="63"/>
      <c r="AJ2206" s="63"/>
      <c r="AK2206" s="43"/>
      <c r="AL2206" s="43"/>
      <c r="AM2206" s="43" t="s">
        <v>10492</v>
      </c>
      <c r="AN2206" s="43"/>
      <c r="AO2206" s="43" t="s">
        <v>1471</v>
      </c>
      <c r="AP2206" s="23" t="s">
        <v>3124</v>
      </c>
      <c r="AT2206" s="23" t="s">
        <v>10493</v>
      </c>
      <c r="AV2206" s="23" t="n">
        <v>0.0055</v>
      </c>
      <c r="AW2206" s="23" t="s">
        <v>10494</v>
      </c>
      <c r="AX2206" s="23" t="s">
        <v>13929</v>
      </c>
      <c r="AY2206" s="23" t="n">
        <v>10000</v>
      </c>
      <c r="AZ2206" s="23" t="n">
        <v>22</v>
      </c>
      <c r="BA2206" s="23" t="s">
        <v>1465</v>
      </c>
      <c r="BB2206" s="23" t="s">
        <v>10496</v>
      </c>
      <c r="BF2206" s="23" t="s">
        <v>10498</v>
      </c>
      <c r="BG2206" s="1" t="s">
        <v>183</v>
      </c>
    </row>
    <row r="2207" s="23" customFormat="true" ht="12.75" hidden="false" customHeight="false" outlineLevel="0" collapsed="false">
      <c r="A2207" s="23" t="s">
        <v>9895</v>
      </c>
      <c r="B2207" s="23" t="s">
        <v>9896</v>
      </c>
      <c r="C2207" s="40" t="s">
        <v>177</v>
      </c>
      <c r="D2207" s="23" t="s">
        <v>1471</v>
      </c>
      <c r="E2207" s="23" t="s">
        <v>9897</v>
      </c>
      <c r="F2207" s="23" t="s">
        <v>9898</v>
      </c>
      <c r="G2207" s="23" t="n">
        <v>116</v>
      </c>
      <c r="H2207" s="23" t="n">
        <v>30000</v>
      </c>
      <c r="I2207" s="41" t="s">
        <v>188</v>
      </c>
      <c r="K2207" s="23" t="n">
        <v>0</v>
      </c>
      <c r="L2207" s="23" t="n">
        <v>100787</v>
      </c>
      <c r="M2207" s="23" t="n">
        <v>0</v>
      </c>
      <c r="N2207" s="23" t="n">
        <v>0</v>
      </c>
      <c r="O2207" s="23" t="n">
        <f aca="false">K2207+L2207</f>
        <v>100787</v>
      </c>
      <c r="P2207" s="23" t="n">
        <f aca="false">K2207+L2207+M2207+N2207</f>
        <v>100787</v>
      </c>
      <c r="Q2207" s="23" t="n">
        <v>290</v>
      </c>
      <c r="R2207" s="23" t="n">
        <v>2387</v>
      </c>
      <c r="S2207" s="23" t="n">
        <v>2818</v>
      </c>
      <c r="T2207" s="23" t="n">
        <v>2355</v>
      </c>
      <c r="U2207" s="23" t="n">
        <f aca="false">IF(I2207="delivery",O2207-SUM(Q2207+R2207),IF(I2207="PO",P2207-SUM(Q2207:R2207)))</f>
        <v>98110</v>
      </c>
      <c r="V2207" s="43" t="n">
        <v>0.00058</v>
      </c>
      <c r="W2207" s="43" t="n">
        <v>0.00058</v>
      </c>
      <c r="X2207" s="43" t="n">
        <f aca="false">W2207-V2207</f>
        <v>0</v>
      </c>
      <c r="Y2207" s="43"/>
      <c r="Z2207" s="43"/>
      <c r="AA2207" s="43"/>
      <c r="AB2207" s="43"/>
      <c r="AC2207" s="43" t="s">
        <v>10482</v>
      </c>
      <c r="AD2207" s="43"/>
      <c r="AE2207" s="43"/>
      <c r="AF2207" s="43"/>
      <c r="AG2207" s="43" t="n">
        <v>0.00061</v>
      </c>
      <c r="AH2207" s="43" t="s">
        <v>11590</v>
      </c>
      <c r="AI2207" s="63" t="n">
        <v>20000</v>
      </c>
      <c r="AJ2207" s="63" t="n">
        <v>16</v>
      </c>
      <c r="AK2207" s="43" t="s">
        <v>13930</v>
      </c>
      <c r="AL2207" s="43"/>
      <c r="AM2207" s="71" t="s">
        <v>11607</v>
      </c>
      <c r="AN2207" s="43"/>
      <c r="AO2207" s="43" t="s">
        <v>1471</v>
      </c>
      <c r="AP2207" s="23" t="s">
        <v>3124</v>
      </c>
      <c r="AT2207" s="23" t="s">
        <v>11356</v>
      </c>
      <c r="AV2207" s="23" t="n">
        <v>0.00097</v>
      </c>
      <c r="AW2207" s="23" t="s">
        <v>13677</v>
      </c>
      <c r="AX2207" s="23" t="s">
        <v>13931</v>
      </c>
      <c r="AY2207" s="23" t="s">
        <v>13679</v>
      </c>
      <c r="AZ2207" s="23" t="s">
        <v>13745</v>
      </c>
      <c r="BA2207" s="23" t="s">
        <v>1465</v>
      </c>
      <c r="BB2207" s="23" t="s">
        <v>13680</v>
      </c>
      <c r="BC2207" s="23" t="s">
        <v>13681</v>
      </c>
      <c r="BF2207" s="23" t="s">
        <v>10498</v>
      </c>
      <c r="BG2207" s="1" t="s">
        <v>183</v>
      </c>
    </row>
    <row r="2208" s="23" customFormat="true" ht="12.75" hidden="false" customHeight="false" outlineLevel="0" collapsed="false">
      <c r="A2208" s="23" t="s">
        <v>9899</v>
      </c>
      <c r="B2208" s="23" t="s">
        <v>9900</v>
      </c>
      <c r="C2208" s="40" t="s">
        <v>177</v>
      </c>
      <c r="D2208" s="23" t="s">
        <v>1471</v>
      </c>
      <c r="E2208" s="23" t="s">
        <v>9901</v>
      </c>
      <c r="F2208" s="23" t="s">
        <v>9902</v>
      </c>
      <c r="G2208" s="23" t="n">
        <v>95</v>
      </c>
      <c r="H2208" s="23" t="n">
        <v>5000</v>
      </c>
      <c r="I2208" s="41" t="s">
        <v>180</v>
      </c>
      <c r="K2208" s="23" t="n">
        <v>0</v>
      </c>
      <c r="L2208" s="23" t="n">
        <v>11492</v>
      </c>
      <c r="M2208" s="23" t="n">
        <v>0</v>
      </c>
      <c r="N2208" s="23" t="n">
        <v>0</v>
      </c>
      <c r="O2208" s="23" t="n">
        <f aca="false">K2208+L2208</f>
        <v>11492</v>
      </c>
      <c r="P2208" s="23" t="n">
        <f aca="false">K2208+L2208+M2208+N2208</f>
        <v>11492</v>
      </c>
      <c r="Q2208" s="23" t="n">
        <v>5030</v>
      </c>
      <c r="R2208" s="23" t="n">
        <v>2481</v>
      </c>
      <c r="S2208" s="23" t="n">
        <v>2585</v>
      </c>
      <c r="T2208" s="23" t="n">
        <v>1640</v>
      </c>
      <c r="U2208" s="23" t="n">
        <f aca="false">IF(I2208="delivery",O2208-SUM(Q2208+R2208),IF(I2208="PO",P2208-SUM(Q2208:R2208)))</f>
        <v>3981</v>
      </c>
      <c r="V2208" s="43" t="n">
        <v>0.04085</v>
      </c>
      <c r="W2208" s="43" t="n">
        <v>0.04085</v>
      </c>
      <c r="X2208" s="43" t="n">
        <f aca="false">W2208-V2208</f>
        <v>0</v>
      </c>
      <c r="Y2208" s="43"/>
      <c r="Z2208" s="43"/>
      <c r="AA2208" s="43" t="n">
        <v>0.04085</v>
      </c>
      <c r="AB2208" s="43"/>
      <c r="AC2208" s="43" t="s">
        <v>10482</v>
      </c>
      <c r="AD2208" s="43"/>
      <c r="AE2208" s="43"/>
      <c r="AF2208" s="43"/>
      <c r="AG2208" s="43" t="n">
        <v>0.04085</v>
      </c>
      <c r="AH2208" s="43"/>
      <c r="AI2208" s="63"/>
      <c r="AJ2208" s="63"/>
      <c r="AK2208" s="43"/>
      <c r="AL2208" s="43"/>
      <c r="AM2208" s="43" t="s">
        <v>11367</v>
      </c>
      <c r="AN2208" s="43"/>
      <c r="AO2208" s="43" t="s">
        <v>1471</v>
      </c>
      <c r="AP2208" s="23" t="s">
        <v>3124</v>
      </c>
      <c r="AT2208" s="23" t="s">
        <v>11356</v>
      </c>
      <c r="AV2208" s="23" t="n">
        <v>0.04085</v>
      </c>
      <c r="AW2208" s="23" t="s">
        <v>10494</v>
      </c>
      <c r="AX2208" s="23" t="s">
        <v>13932</v>
      </c>
      <c r="AY2208" s="23" t="n">
        <v>5000</v>
      </c>
      <c r="AZ2208" s="23" t="n">
        <v>26</v>
      </c>
      <c r="BA2208" s="23" t="s">
        <v>1465</v>
      </c>
      <c r="BB2208" s="23" t="s">
        <v>10496</v>
      </c>
      <c r="BF2208" s="23" t="s">
        <v>10498</v>
      </c>
      <c r="BG2208" s="1" t="s">
        <v>183</v>
      </c>
    </row>
    <row r="2209" s="23" customFormat="true" ht="12.75" hidden="false" customHeight="false" outlineLevel="0" collapsed="false">
      <c r="A2209" s="23" t="s">
        <v>9903</v>
      </c>
      <c r="B2209" s="23" t="s">
        <v>9904</v>
      </c>
      <c r="C2209" s="40" t="s">
        <v>177</v>
      </c>
      <c r="D2209" s="23" t="s">
        <v>1471</v>
      </c>
      <c r="E2209" s="23" t="s">
        <v>9905</v>
      </c>
      <c r="F2209" s="23" t="s">
        <v>9906</v>
      </c>
      <c r="G2209" s="23" t="n">
        <v>86</v>
      </c>
      <c r="H2209" s="23" t="n">
        <v>10000</v>
      </c>
      <c r="I2209" s="41" t="s">
        <v>180</v>
      </c>
      <c r="K2209" s="23" t="n">
        <v>0</v>
      </c>
      <c r="L2209" s="23" t="n">
        <v>10332</v>
      </c>
      <c r="M2209" s="23" t="n">
        <v>35000</v>
      </c>
      <c r="N2209" s="23" t="n">
        <v>0</v>
      </c>
      <c r="O2209" s="23" t="n">
        <f aca="false">K2209+L2209</f>
        <v>10332</v>
      </c>
      <c r="P2209" s="23" t="n">
        <f aca="false">K2209+L2209+M2209+N2209</f>
        <v>45332</v>
      </c>
      <c r="Q2209" s="23" t="n">
        <v>19966</v>
      </c>
      <c r="R2209" s="23" t="n">
        <v>17558</v>
      </c>
      <c r="S2209" s="23" t="n">
        <v>23522</v>
      </c>
      <c r="T2209" s="23" t="n">
        <v>11111</v>
      </c>
      <c r="U2209" s="23" t="n">
        <f aca="false">IF(I2209="delivery",O2209-SUM(Q2209+R2209),IF(I2209="PO",P2209-SUM(Q2209:R2209)))</f>
        <v>-27192</v>
      </c>
      <c r="V2209" s="43" t="n">
        <v>0.00075</v>
      </c>
      <c r="W2209" s="43" t="n">
        <v>0.00036</v>
      </c>
      <c r="X2209" s="43" t="n">
        <f aca="false">W2209-V2209</f>
        <v>-0.00039</v>
      </c>
      <c r="Y2209" s="43"/>
      <c r="Z2209" s="43"/>
      <c r="AA2209" s="43"/>
      <c r="AB2209" s="43"/>
      <c r="AC2209" s="43" t="s">
        <v>10482</v>
      </c>
      <c r="AD2209" s="43"/>
      <c r="AE2209" s="43"/>
      <c r="AF2209" s="43"/>
      <c r="AG2209" s="43" t="n">
        <v>0.00028</v>
      </c>
      <c r="AH2209" s="43"/>
      <c r="AI2209" s="63"/>
      <c r="AJ2209" s="63"/>
      <c r="AK2209" s="43"/>
      <c r="AL2209" s="43"/>
      <c r="AM2209" s="43" t="s">
        <v>10492</v>
      </c>
      <c r="AN2209" s="43"/>
      <c r="AO2209" s="43" t="s">
        <v>1471</v>
      </c>
      <c r="AP2209" s="23" t="s">
        <v>3124</v>
      </c>
      <c r="AT2209" s="23" t="s">
        <v>10493</v>
      </c>
      <c r="AV2209" s="23" t="n">
        <v>0.00028</v>
      </c>
      <c r="AW2209" s="23" t="s">
        <v>10494</v>
      </c>
      <c r="AX2209" s="23" t="s">
        <v>13933</v>
      </c>
      <c r="AY2209" s="23" t="n">
        <v>10000</v>
      </c>
      <c r="AZ2209" s="23" t="n">
        <v>22</v>
      </c>
      <c r="BA2209" s="23" t="s">
        <v>1465</v>
      </c>
      <c r="BB2209" s="23" t="s">
        <v>10496</v>
      </c>
      <c r="BF2209" s="23" t="s">
        <v>10498</v>
      </c>
      <c r="BG2209" s="1" t="s">
        <v>183</v>
      </c>
    </row>
    <row r="2210" s="23" customFormat="true" ht="12.75" hidden="false" customHeight="false" outlineLevel="0" collapsed="false">
      <c r="A2210" s="23" t="s">
        <v>9907</v>
      </c>
      <c r="B2210" s="23" t="s">
        <v>9908</v>
      </c>
      <c r="C2210" s="40" t="s">
        <v>177</v>
      </c>
      <c r="D2210" s="23" t="s">
        <v>1471</v>
      </c>
      <c r="E2210" s="23" t="s">
        <v>9909</v>
      </c>
      <c r="F2210" s="23" t="s">
        <v>9910</v>
      </c>
      <c r="G2210" s="23" t="n">
        <v>33</v>
      </c>
      <c r="H2210" s="23" t="n">
        <v>10000</v>
      </c>
      <c r="I2210" s="41" t="s">
        <v>188</v>
      </c>
      <c r="K2210" s="23" t="n">
        <v>0</v>
      </c>
      <c r="L2210" s="23" t="n">
        <v>51121</v>
      </c>
      <c r="M2210" s="23" t="n">
        <v>0</v>
      </c>
      <c r="N2210" s="23" t="n">
        <v>0</v>
      </c>
      <c r="O2210" s="23" t="n">
        <f aca="false">K2210+L2210</f>
        <v>51121</v>
      </c>
      <c r="P2210" s="23" t="n">
        <f aca="false">K2210+L2210+M2210+N2210</f>
        <v>51121</v>
      </c>
      <c r="Q2210" s="23" t="n">
        <v>18556</v>
      </c>
      <c r="R2210" s="23" t="n">
        <v>15768</v>
      </c>
      <c r="S2210" s="23" t="n">
        <v>18232</v>
      </c>
      <c r="T2210" s="23" t="n">
        <v>8784</v>
      </c>
      <c r="U2210" s="23" t="n">
        <f aca="false">IF(I2210="delivery",O2210-SUM(Q2210+R2210),IF(I2210="PO",P2210-SUM(Q2210:R2210)))</f>
        <v>16797</v>
      </c>
      <c r="V2210" s="43" t="n">
        <v>0.042</v>
      </c>
      <c r="W2210" s="43" t="n">
        <v>0.042</v>
      </c>
      <c r="X2210" s="43" t="n">
        <f aca="false">W2210-V2210</f>
        <v>0</v>
      </c>
      <c r="Y2210" s="43"/>
      <c r="Z2210" s="43"/>
      <c r="AA2210" s="43" t="n">
        <v>0.042</v>
      </c>
      <c r="AB2210" s="43"/>
      <c r="AC2210" s="43" t="s">
        <v>10482</v>
      </c>
      <c r="AD2210" s="43"/>
      <c r="AE2210" s="43"/>
      <c r="AF2210" s="43"/>
      <c r="AG2210" s="43" t="n">
        <v>0.0361</v>
      </c>
      <c r="AH2210" s="43"/>
      <c r="AI2210" s="63"/>
      <c r="AJ2210" s="63"/>
      <c r="AK2210" s="43"/>
      <c r="AL2210" s="43"/>
      <c r="AM2210" s="43" t="s">
        <v>10492</v>
      </c>
      <c r="AN2210" s="43"/>
      <c r="AO2210" s="43" t="s">
        <v>1471</v>
      </c>
      <c r="AP2210" s="23" t="s">
        <v>3124</v>
      </c>
      <c r="AT2210" s="23" t="s">
        <v>10959</v>
      </c>
      <c r="AV2210" s="23" t="n">
        <v>0.0361</v>
      </c>
      <c r="AW2210" s="23" t="s">
        <v>11573</v>
      </c>
      <c r="AX2210" s="23" t="s">
        <v>13934</v>
      </c>
      <c r="AY2210" s="23" t="n">
        <v>10000</v>
      </c>
      <c r="AZ2210" s="23" t="n">
        <v>12</v>
      </c>
      <c r="BA2210" s="23" t="s">
        <v>177</v>
      </c>
      <c r="BB2210" s="23" t="s">
        <v>11573</v>
      </c>
      <c r="BF2210" s="23" t="s">
        <v>10498</v>
      </c>
      <c r="BG2210" s="1" t="s">
        <v>183</v>
      </c>
    </row>
    <row r="2211" s="23" customFormat="true" ht="12.75" hidden="false" customHeight="false" outlineLevel="0" collapsed="false">
      <c r="A2211" s="23" t="s">
        <v>9911</v>
      </c>
      <c r="B2211" s="23" t="s">
        <v>9912</v>
      </c>
      <c r="C2211" s="40" t="s">
        <v>177</v>
      </c>
      <c r="D2211" s="23" t="s">
        <v>1471</v>
      </c>
      <c r="E2211" s="23" t="s">
        <v>9913</v>
      </c>
      <c r="F2211" s="23" t="s">
        <v>9914</v>
      </c>
      <c r="G2211" s="23" t="n">
        <v>41</v>
      </c>
      <c r="H2211" s="23" t="n">
        <v>4000</v>
      </c>
      <c r="I2211" s="41" t="s">
        <v>188</v>
      </c>
      <c r="K2211" s="23" t="n">
        <v>0</v>
      </c>
      <c r="L2211" s="23" t="n">
        <v>15499</v>
      </c>
      <c r="M2211" s="23" t="n">
        <v>16000</v>
      </c>
      <c r="N2211" s="23" t="n">
        <v>0</v>
      </c>
      <c r="O2211" s="23" t="n">
        <f aca="false">K2211+L2211</f>
        <v>15499</v>
      </c>
      <c r="P2211" s="23" t="n">
        <f aca="false">K2211+L2211+M2211+N2211</f>
        <v>31499</v>
      </c>
      <c r="Q2211" s="23" t="n">
        <v>18556</v>
      </c>
      <c r="R2211" s="23" t="n">
        <v>15768</v>
      </c>
      <c r="S2211" s="23" t="n">
        <v>18232</v>
      </c>
      <c r="T2211" s="23" t="n">
        <v>8784</v>
      </c>
      <c r="U2211" s="23" t="n">
        <f aca="false">IF(I2211="delivery",O2211-SUM(Q2211+R2211),IF(I2211="PO",P2211-SUM(Q2211:R2211)))</f>
        <v>-2825</v>
      </c>
      <c r="V2211" s="43" t="n">
        <v>0.04</v>
      </c>
      <c r="W2211" s="43" t="n">
        <v>0.04</v>
      </c>
      <c r="X2211" s="43" t="n">
        <f aca="false">W2211-V2211</f>
        <v>0</v>
      </c>
      <c r="Y2211" s="43"/>
      <c r="Z2211" s="43"/>
      <c r="AA2211" s="43" t="n">
        <v>0.0528</v>
      </c>
      <c r="AB2211" s="43"/>
      <c r="AC2211" s="43" t="s">
        <v>10482</v>
      </c>
      <c r="AD2211" s="43"/>
      <c r="AE2211" s="43"/>
      <c r="AF2211" s="43"/>
      <c r="AG2211" s="43" t="n">
        <v>0.03852</v>
      </c>
      <c r="AH2211" s="43"/>
      <c r="AI2211" s="63"/>
      <c r="AJ2211" s="63"/>
      <c r="AK2211" s="43"/>
      <c r="AL2211" s="43"/>
      <c r="AM2211" s="43" t="s">
        <v>10492</v>
      </c>
      <c r="AN2211" s="43"/>
      <c r="AO2211" s="43" t="s">
        <v>1471</v>
      </c>
      <c r="AP2211" s="23" t="s">
        <v>3124</v>
      </c>
      <c r="AT2211" s="23" t="s">
        <v>11356</v>
      </c>
      <c r="AV2211" s="23" t="n">
        <v>0.03852</v>
      </c>
      <c r="AW2211" s="23" t="s">
        <v>11573</v>
      </c>
      <c r="AX2211" s="23" t="s">
        <v>13935</v>
      </c>
      <c r="AY2211" s="23" t="n">
        <v>4000</v>
      </c>
      <c r="AZ2211" s="23" t="n">
        <v>2</v>
      </c>
      <c r="BA2211" s="23" t="s">
        <v>1465</v>
      </c>
      <c r="BB2211" s="23" t="s">
        <v>10496</v>
      </c>
      <c r="BF2211" s="23" t="s">
        <v>10498</v>
      </c>
      <c r="BG2211" s="1" t="s">
        <v>183</v>
      </c>
    </row>
    <row r="2212" s="23" customFormat="true" ht="12.75" hidden="false" customHeight="false" outlineLevel="0" collapsed="false">
      <c r="A2212" s="23" t="s">
        <v>9915</v>
      </c>
      <c r="B2212" s="23" t="s">
        <v>9916</v>
      </c>
      <c r="C2212" s="40" t="s">
        <v>177</v>
      </c>
      <c r="D2212" s="23" t="s">
        <v>1471</v>
      </c>
      <c r="E2212" s="23" t="s">
        <v>9917</v>
      </c>
      <c r="F2212" s="23" t="s">
        <v>9918</v>
      </c>
      <c r="G2212" s="23" t="n">
        <v>125</v>
      </c>
      <c r="H2212" s="23" t="n">
        <v>20000</v>
      </c>
      <c r="I2212" s="41" t="s">
        <v>188</v>
      </c>
      <c r="K2212" s="23" t="n">
        <v>0</v>
      </c>
      <c r="L2212" s="23" t="n">
        <v>20000</v>
      </c>
      <c r="M2212" s="23" t="n">
        <v>0</v>
      </c>
      <c r="N2212" s="23" t="n">
        <v>0</v>
      </c>
      <c r="O2212" s="23" t="n">
        <f aca="false">K2212+L2212</f>
        <v>20000</v>
      </c>
      <c r="P2212" s="23" t="n">
        <f aca="false">K2212+L2212+M2212+N2212</f>
        <v>20000</v>
      </c>
      <c r="Q2212" s="23" t="n">
        <v>0</v>
      </c>
      <c r="R2212" s="23" t="n">
        <v>3214</v>
      </c>
      <c r="S2212" s="23" t="n">
        <v>2545</v>
      </c>
      <c r="T2212" s="23" t="n">
        <v>1945</v>
      </c>
      <c r="U2212" s="23" t="n">
        <f aca="false">IF(I2212="delivery",O2212-SUM(Q2212+R2212),IF(I2212="PO",P2212-SUM(Q2212:R2212)))</f>
        <v>16786</v>
      </c>
      <c r="V2212" s="43" t="n">
        <v>0.00053</v>
      </c>
      <c r="W2212" s="43" t="n">
        <v>0.00053</v>
      </c>
      <c r="X2212" s="43" t="n">
        <f aca="false">W2212-V2212</f>
        <v>0</v>
      </c>
      <c r="Y2212" s="43"/>
      <c r="Z2212" s="43"/>
      <c r="AA2212" s="43"/>
      <c r="AB2212" s="43"/>
      <c r="AC2212" s="43" t="s">
        <v>10482</v>
      </c>
      <c r="AD2212" s="43"/>
      <c r="AE2212" s="43"/>
      <c r="AF2212" s="43"/>
      <c r="AG2212" s="43" t="n">
        <v>0.00053</v>
      </c>
      <c r="AH2212" s="43"/>
      <c r="AI2212" s="63"/>
      <c r="AJ2212" s="63"/>
      <c r="AK2212" s="43"/>
      <c r="AL2212" s="43"/>
      <c r="AM2212" s="43" t="s">
        <v>11367</v>
      </c>
      <c r="AN2212" s="43"/>
      <c r="AO2212" s="43" t="s">
        <v>1471</v>
      </c>
      <c r="AP2212" s="23" t="s">
        <v>3124</v>
      </c>
      <c r="AT2212" s="23" t="s">
        <v>11356</v>
      </c>
      <c r="AV2212" s="23" t="n">
        <v>0.00053</v>
      </c>
      <c r="AW2212" s="23" t="s">
        <v>10494</v>
      </c>
      <c r="AX2212" s="23" t="s">
        <v>13936</v>
      </c>
      <c r="AY2212" s="23" t="n">
        <v>20000</v>
      </c>
      <c r="AZ2212" s="23" t="n">
        <v>25</v>
      </c>
      <c r="BA2212" s="23" t="s">
        <v>1465</v>
      </c>
      <c r="BB2212" s="23" t="s">
        <v>10496</v>
      </c>
      <c r="BF2212" s="23" t="s">
        <v>10498</v>
      </c>
      <c r="BG2212" s="1" t="s">
        <v>183</v>
      </c>
    </row>
    <row r="2213" s="23" customFormat="true" ht="12.75" hidden="false" customHeight="false" outlineLevel="0" collapsed="false">
      <c r="A2213" s="23" t="s">
        <v>9919</v>
      </c>
      <c r="B2213" s="23" t="s">
        <v>9920</v>
      </c>
      <c r="C2213" s="40" t="s">
        <v>177</v>
      </c>
      <c r="D2213" s="23" t="s">
        <v>1471</v>
      </c>
      <c r="E2213" s="23" t="s">
        <v>9921</v>
      </c>
      <c r="F2213" s="23" t="s">
        <v>9922</v>
      </c>
      <c r="G2213" s="23" t="n">
        <v>116</v>
      </c>
      <c r="H2213" s="23" t="n">
        <v>10000</v>
      </c>
      <c r="I2213" s="41" t="s">
        <v>180</v>
      </c>
      <c r="K2213" s="23" t="n">
        <v>0</v>
      </c>
      <c r="L2213" s="23" t="n">
        <v>71168</v>
      </c>
      <c r="M2213" s="23" t="n">
        <v>40000</v>
      </c>
      <c r="N2213" s="23" t="n">
        <v>90000</v>
      </c>
      <c r="O2213" s="23" t="n">
        <f aca="false">K2213+L2213</f>
        <v>71168</v>
      </c>
      <c r="P2213" s="23" t="n">
        <f aca="false">K2213+L2213+M2213+N2213</f>
        <v>201168</v>
      </c>
      <c r="Q2213" s="23" t="n">
        <v>20500</v>
      </c>
      <c r="R2213" s="23" t="n">
        <v>37754</v>
      </c>
      <c r="S2213" s="23" t="n">
        <v>37810</v>
      </c>
      <c r="T2213" s="23" t="n">
        <v>20987</v>
      </c>
      <c r="U2213" s="23" t="n">
        <f aca="false">IF(I2213="delivery",O2213-SUM(Q2213+R2213),IF(I2213="PO",P2213-SUM(Q2213:R2213)))</f>
        <v>12914</v>
      </c>
      <c r="V2213" s="43" t="n">
        <v>0.00134</v>
      </c>
      <c r="W2213" s="43" t="n">
        <v>0.00134</v>
      </c>
      <c r="X2213" s="43" t="n">
        <f aca="false">W2213-V2213</f>
        <v>0</v>
      </c>
      <c r="Y2213" s="43"/>
      <c r="Z2213" s="43"/>
      <c r="AA2213" s="43"/>
      <c r="AB2213" s="43"/>
      <c r="AC2213" s="43" t="s">
        <v>10482</v>
      </c>
      <c r="AD2213" s="43"/>
      <c r="AE2213" s="43"/>
      <c r="AF2213" s="43"/>
      <c r="AG2213" s="43" t="n">
        <v>0.00028</v>
      </c>
      <c r="AH2213" s="43"/>
      <c r="AI2213" s="63"/>
      <c r="AJ2213" s="63"/>
      <c r="AK2213" s="43"/>
      <c r="AL2213" s="43"/>
      <c r="AM2213" s="43" t="s">
        <v>10492</v>
      </c>
      <c r="AN2213" s="43"/>
      <c r="AO2213" s="43" t="s">
        <v>1471</v>
      </c>
      <c r="AP2213" s="23" t="s">
        <v>3124</v>
      </c>
      <c r="AT2213" s="23" t="s">
        <v>10493</v>
      </c>
      <c r="AV2213" s="23" t="n">
        <v>0.00028</v>
      </c>
      <c r="AW2213" s="23" t="s">
        <v>10494</v>
      </c>
      <c r="AX2213" s="23" t="s">
        <v>13937</v>
      </c>
      <c r="AY2213" s="23" t="n">
        <v>10000</v>
      </c>
      <c r="AZ2213" s="23" t="n">
        <v>22</v>
      </c>
      <c r="BA2213" s="23" t="s">
        <v>1465</v>
      </c>
      <c r="BB2213" s="23" t="s">
        <v>10496</v>
      </c>
      <c r="BF2213" s="23" t="s">
        <v>10498</v>
      </c>
      <c r="BG2213" s="1" t="s">
        <v>183</v>
      </c>
    </row>
    <row r="2214" s="23" customFormat="true" ht="12.75" hidden="false" customHeight="false" outlineLevel="0" collapsed="false">
      <c r="A2214" s="23" t="s">
        <v>9923</v>
      </c>
      <c r="B2214" s="23" t="s">
        <v>9924</v>
      </c>
      <c r="C2214" s="40" t="s">
        <v>177</v>
      </c>
      <c r="D2214" s="23" t="s">
        <v>1471</v>
      </c>
      <c r="E2214" s="23" t="s">
        <v>9925</v>
      </c>
      <c r="F2214" s="23" t="s">
        <v>9926</v>
      </c>
      <c r="G2214" s="23" t="n">
        <v>86</v>
      </c>
      <c r="H2214" s="23" t="n">
        <v>10000</v>
      </c>
      <c r="I2214" s="41" t="s">
        <v>180</v>
      </c>
      <c r="K2214" s="23" t="n">
        <v>0</v>
      </c>
      <c r="L2214" s="23" t="n">
        <v>129189</v>
      </c>
      <c r="M2214" s="23" t="n">
        <v>140000</v>
      </c>
      <c r="N2214" s="23" t="n">
        <v>0</v>
      </c>
      <c r="O2214" s="23" t="n">
        <f aca="false">K2214+L2214</f>
        <v>129189</v>
      </c>
      <c r="P2214" s="23" t="n">
        <f aca="false">K2214+L2214+M2214+N2214</f>
        <v>269189</v>
      </c>
      <c r="Q2214" s="23" t="n">
        <v>60900</v>
      </c>
      <c r="R2214" s="23" t="n">
        <v>129220</v>
      </c>
      <c r="S2214" s="23" t="n">
        <v>126952</v>
      </c>
      <c r="T2214" s="23" t="n">
        <v>68628</v>
      </c>
      <c r="U2214" s="23" t="n">
        <f aca="false">IF(I2214="delivery",O2214-SUM(Q2214+R2214),IF(I2214="PO",P2214-SUM(Q2214:R2214)))</f>
        <v>-60931</v>
      </c>
      <c r="V2214" s="43" t="n">
        <v>0.00061</v>
      </c>
      <c r="W2214" s="43" t="n">
        <v>0.00061</v>
      </c>
      <c r="X2214" s="43" t="n">
        <f aca="false">W2214-V2214</f>
        <v>0</v>
      </c>
      <c r="Y2214" s="43"/>
      <c r="Z2214" s="43"/>
      <c r="AA2214" s="43" t="n">
        <v>0.00043</v>
      </c>
      <c r="AB2214" s="43"/>
      <c r="AC2214" s="43" t="s">
        <v>10482</v>
      </c>
      <c r="AD2214" s="43"/>
      <c r="AE2214" s="43"/>
      <c r="AF2214" s="43"/>
      <c r="AG2214" s="43" t="n">
        <v>0.00061</v>
      </c>
      <c r="AH2214" s="43" t="s">
        <v>11590</v>
      </c>
      <c r="AI2214" s="63" t="n">
        <v>20000</v>
      </c>
      <c r="AJ2214" s="63" t="n">
        <v>16</v>
      </c>
      <c r="AK2214" s="43" t="s">
        <v>13938</v>
      </c>
      <c r="AL2214" s="43"/>
      <c r="AM2214" s="71" t="s">
        <v>11607</v>
      </c>
      <c r="AN2214" s="43"/>
      <c r="AO2214" s="43" t="s">
        <v>1471</v>
      </c>
      <c r="AP2214" s="23" t="s">
        <v>3124</v>
      </c>
      <c r="AT2214" s="23" t="s">
        <v>11356</v>
      </c>
      <c r="AV2214" s="23" t="n">
        <v>0.0014</v>
      </c>
      <c r="AW2214" s="23" t="s">
        <v>11618</v>
      </c>
      <c r="AX2214" s="23" t="s">
        <v>13939</v>
      </c>
      <c r="AY2214" s="23" t="n">
        <v>20000</v>
      </c>
      <c r="AZ2214" s="23" t="n">
        <v>14</v>
      </c>
      <c r="BA2214" s="23" t="s">
        <v>1465</v>
      </c>
      <c r="BB2214" s="23" t="s">
        <v>11587</v>
      </c>
      <c r="BF2214" s="23" t="s">
        <v>10498</v>
      </c>
      <c r="BG2214" s="1" t="s">
        <v>183</v>
      </c>
    </row>
    <row r="2215" s="23" customFormat="true" ht="12.75" hidden="false" customHeight="false" outlineLevel="0" collapsed="false">
      <c r="A2215" s="23" t="s">
        <v>9927</v>
      </c>
      <c r="B2215" s="23" t="s">
        <v>9928</v>
      </c>
      <c r="C2215" s="40" t="s">
        <v>177</v>
      </c>
      <c r="D2215" s="23" t="s">
        <v>1471</v>
      </c>
      <c r="E2215" s="23" t="s">
        <v>9929</v>
      </c>
      <c r="F2215" s="23" t="s">
        <v>9930</v>
      </c>
      <c r="G2215" s="23" t="n">
        <v>86</v>
      </c>
      <c r="H2215" s="23" t="n">
        <v>10000</v>
      </c>
      <c r="I2215" s="41" t="s">
        <v>180</v>
      </c>
      <c r="K2215" s="23" t="n">
        <v>0</v>
      </c>
      <c r="L2215" s="23" t="n">
        <v>4834</v>
      </c>
      <c r="M2215" s="23" t="n">
        <v>30000</v>
      </c>
      <c r="N2215" s="23" t="n">
        <v>0</v>
      </c>
      <c r="O2215" s="23" t="n">
        <f aca="false">K2215+L2215</f>
        <v>4834</v>
      </c>
      <c r="P2215" s="23" t="n">
        <f aca="false">K2215+L2215+M2215+N2215</f>
        <v>34834</v>
      </c>
      <c r="Q2215" s="23" t="n">
        <v>2297</v>
      </c>
      <c r="R2215" s="23" t="n">
        <v>4723</v>
      </c>
      <c r="S2215" s="23" t="n">
        <v>4703</v>
      </c>
      <c r="T2215" s="23" t="n">
        <v>2497</v>
      </c>
      <c r="U2215" s="23" t="n">
        <f aca="false">IF(I2215="delivery",O2215-SUM(Q2215+R2215),IF(I2215="PO",P2215-SUM(Q2215:R2215)))</f>
        <v>-2186</v>
      </c>
      <c r="V2215" s="43" t="n">
        <v>0.0027</v>
      </c>
      <c r="W2215" s="43" t="n">
        <v>0.00036</v>
      </c>
      <c r="X2215" s="43" t="n">
        <f aca="false">W2215-V2215</f>
        <v>-0.00234</v>
      </c>
      <c r="Y2215" s="43"/>
      <c r="Z2215" s="43"/>
      <c r="AA2215" s="43"/>
      <c r="AB2215" s="43"/>
      <c r="AC2215" s="43" t="s">
        <v>10482</v>
      </c>
      <c r="AD2215" s="43"/>
      <c r="AE2215" s="43"/>
      <c r="AF2215" s="43"/>
      <c r="AG2215" s="43" t="n">
        <v>0.00036</v>
      </c>
      <c r="AH2215" s="43"/>
      <c r="AI2215" s="63"/>
      <c r="AJ2215" s="63"/>
      <c r="AK2215" s="43"/>
      <c r="AL2215" s="43"/>
      <c r="AM2215" s="43" t="s">
        <v>10492</v>
      </c>
      <c r="AN2215" s="43"/>
      <c r="AO2215" s="43" t="s">
        <v>1471</v>
      </c>
      <c r="AP2215" s="23" t="s">
        <v>3124</v>
      </c>
      <c r="AT2215" s="23" t="s">
        <v>10493</v>
      </c>
      <c r="AV2215" s="23" t="n">
        <v>0.00036</v>
      </c>
      <c r="AW2215" s="23" t="s">
        <v>10494</v>
      </c>
      <c r="AX2215" s="23" t="s">
        <v>13940</v>
      </c>
      <c r="AY2215" s="23" t="n">
        <v>10000</v>
      </c>
      <c r="AZ2215" s="23" t="n">
        <v>22</v>
      </c>
      <c r="BA2215" s="23" t="s">
        <v>1465</v>
      </c>
      <c r="BB2215" s="23" t="s">
        <v>10496</v>
      </c>
      <c r="BF2215" s="23" t="s">
        <v>10498</v>
      </c>
      <c r="BG2215" s="1" t="s">
        <v>183</v>
      </c>
    </row>
    <row r="2216" s="23" customFormat="true" ht="12.75" hidden="false" customHeight="false" outlineLevel="0" collapsed="false">
      <c r="A2216" s="23" t="s">
        <v>9931</v>
      </c>
      <c r="B2216" s="23" t="s">
        <v>9932</v>
      </c>
      <c r="C2216" s="40" t="s">
        <v>177</v>
      </c>
      <c r="D2216" s="23" t="s">
        <v>1471</v>
      </c>
      <c r="E2216" s="23" t="s">
        <v>9933</v>
      </c>
      <c r="F2216" s="23" t="s">
        <v>9934</v>
      </c>
      <c r="G2216" s="23" t="n">
        <v>91</v>
      </c>
      <c r="H2216" s="23" t="n">
        <v>5000</v>
      </c>
      <c r="I2216" s="41" t="s">
        <v>180</v>
      </c>
      <c r="K2216" s="23" t="n">
        <v>0</v>
      </c>
      <c r="L2216" s="23" t="n">
        <v>15853</v>
      </c>
      <c r="M2216" s="23" t="n">
        <v>0</v>
      </c>
      <c r="N2216" s="23" t="n">
        <v>20000</v>
      </c>
      <c r="O2216" s="23" t="n">
        <f aca="false">K2216+L2216</f>
        <v>15853</v>
      </c>
      <c r="P2216" s="23" t="n">
        <f aca="false">K2216+L2216+M2216+N2216</f>
        <v>35853</v>
      </c>
      <c r="Q2216" s="23" t="n">
        <v>13734</v>
      </c>
      <c r="R2216" s="23" t="n">
        <v>7462</v>
      </c>
      <c r="S2216" s="23" t="n">
        <v>9220</v>
      </c>
      <c r="T2216" s="23" t="n">
        <v>5752</v>
      </c>
      <c r="U2216" s="23" t="n">
        <f aca="false">IF(I2216="delivery",O2216-SUM(Q2216+R2216),IF(I2216="PO",P2216-SUM(Q2216:R2216)))</f>
        <v>-5343</v>
      </c>
      <c r="V2216" s="43" t="n">
        <v>0.0055</v>
      </c>
      <c r="W2216" s="43" t="n">
        <v>0.0051</v>
      </c>
      <c r="X2216" s="43" t="n">
        <f aca="false">W2216-V2216</f>
        <v>-0.000399999999999999</v>
      </c>
      <c r="Y2216" s="43"/>
      <c r="Z2216" s="43"/>
      <c r="AA2216" s="43" t="n">
        <v>0.0085</v>
      </c>
      <c r="AB2216" s="43"/>
      <c r="AC2216" s="43" t="s">
        <v>10482</v>
      </c>
      <c r="AD2216" s="43"/>
      <c r="AE2216" s="43"/>
      <c r="AF2216" s="43"/>
      <c r="AG2216" s="43" t="n">
        <v>0.0051</v>
      </c>
      <c r="AH2216" s="43"/>
      <c r="AI2216" s="63"/>
      <c r="AJ2216" s="63"/>
      <c r="AK2216" s="43"/>
      <c r="AL2216" s="43"/>
      <c r="AM2216" s="43" t="s">
        <v>10492</v>
      </c>
      <c r="AN2216" s="43"/>
      <c r="AO2216" s="43" t="s">
        <v>1471</v>
      </c>
      <c r="AP2216" s="23" t="s">
        <v>3124</v>
      </c>
      <c r="AT2216" s="23" t="s">
        <v>11356</v>
      </c>
      <c r="AV2216" s="23" t="n">
        <v>0.0051</v>
      </c>
      <c r="AW2216" s="23" t="s">
        <v>10494</v>
      </c>
      <c r="AX2216" s="23" t="s">
        <v>13941</v>
      </c>
      <c r="AY2216" s="23" t="n">
        <v>5000</v>
      </c>
      <c r="AZ2216" s="23" t="n">
        <v>4</v>
      </c>
      <c r="BA2216" s="23" t="s">
        <v>177</v>
      </c>
      <c r="BB2216" s="23" t="s">
        <v>10496</v>
      </c>
      <c r="BF2216" s="23" t="s">
        <v>10498</v>
      </c>
      <c r="BG2216" s="1" t="s">
        <v>183</v>
      </c>
    </row>
    <row r="2217" s="23" customFormat="true" ht="12.75" hidden="false" customHeight="false" outlineLevel="0" collapsed="false">
      <c r="A2217" s="23" t="s">
        <v>9935</v>
      </c>
      <c r="B2217" s="23" t="s">
        <v>9936</v>
      </c>
      <c r="C2217" s="40" t="s">
        <v>177</v>
      </c>
      <c r="D2217" s="23" t="s">
        <v>1471</v>
      </c>
      <c r="E2217" s="23" t="s">
        <v>9937</v>
      </c>
      <c r="F2217" s="23" t="s">
        <v>9938</v>
      </c>
      <c r="G2217" s="23" t="n">
        <v>123</v>
      </c>
      <c r="H2217" s="23" t="n">
        <v>10000</v>
      </c>
      <c r="I2217" s="41" t="s">
        <v>180</v>
      </c>
      <c r="K2217" s="23" t="n">
        <v>0</v>
      </c>
      <c r="L2217" s="23" t="n">
        <v>77505</v>
      </c>
      <c r="M2217" s="23" t="n">
        <v>0</v>
      </c>
      <c r="N2217" s="23" t="n">
        <v>0</v>
      </c>
      <c r="O2217" s="23" t="n">
        <f aca="false">K2217+L2217</f>
        <v>77505</v>
      </c>
      <c r="P2217" s="23" t="n">
        <f aca="false">K2217+L2217+M2217+N2217</f>
        <v>77505</v>
      </c>
      <c r="Q2217" s="23" t="n">
        <v>2321</v>
      </c>
      <c r="R2217" s="23" t="n">
        <v>2828</v>
      </c>
      <c r="S2217" s="23" t="n">
        <v>2649</v>
      </c>
      <c r="T2217" s="23" t="n">
        <v>2041</v>
      </c>
      <c r="U2217" s="23" t="n">
        <f aca="false">IF(I2217="delivery",O2217-SUM(Q2217+R2217),IF(I2217="PO",P2217-SUM(Q2217:R2217)))</f>
        <v>72356</v>
      </c>
      <c r="V2217" s="43" t="n">
        <v>0.00184</v>
      </c>
      <c r="W2217" s="43" t="n">
        <v>0.00184</v>
      </c>
      <c r="X2217" s="43" t="n">
        <f aca="false">W2217-V2217</f>
        <v>0</v>
      </c>
      <c r="Y2217" s="43"/>
      <c r="Z2217" s="43"/>
      <c r="AA2217" s="43" t="n">
        <v>0.00043</v>
      </c>
      <c r="AB2217" s="43"/>
      <c r="AC2217" s="43" t="s">
        <v>10482</v>
      </c>
      <c r="AD2217" s="43"/>
      <c r="AE2217" s="43"/>
      <c r="AF2217" s="43"/>
      <c r="AG2217" s="43" t="n">
        <v>0.00036</v>
      </c>
      <c r="AH2217" s="43"/>
      <c r="AI2217" s="63"/>
      <c r="AJ2217" s="63"/>
      <c r="AK2217" s="43"/>
      <c r="AL2217" s="43"/>
      <c r="AM2217" s="43" t="s">
        <v>10492</v>
      </c>
      <c r="AN2217" s="43"/>
      <c r="AO2217" s="43" t="s">
        <v>1471</v>
      </c>
      <c r="AP2217" s="23" t="s">
        <v>3124</v>
      </c>
      <c r="AT2217" s="23" t="s">
        <v>11356</v>
      </c>
      <c r="AV2217" s="23" t="n">
        <v>0.00036</v>
      </c>
      <c r="AW2217" s="23" t="s">
        <v>10494</v>
      </c>
      <c r="AX2217" s="23" t="s">
        <v>13942</v>
      </c>
      <c r="AY2217" s="23" t="n">
        <v>10000</v>
      </c>
      <c r="AZ2217" s="23" t="n">
        <v>4</v>
      </c>
      <c r="BA2217" s="23" t="s">
        <v>177</v>
      </c>
      <c r="BB2217" s="23" t="s">
        <v>10496</v>
      </c>
      <c r="BF2217" s="23" t="s">
        <v>10498</v>
      </c>
      <c r="BG2217" s="1" t="s">
        <v>183</v>
      </c>
    </row>
    <row r="2218" s="23" customFormat="true" ht="12.75" hidden="false" customHeight="false" outlineLevel="0" collapsed="false">
      <c r="A2218" s="23" t="s">
        <v>9939</v>
      </c>
      <c r="B2218" s="23" t="s">
        <v>9940</v>
      </c>
      <c r="C2218" s="40" t="s">
        <v>177</v>
      </c>
      <c r="D2218" s="23" t="s">
        <v>1471</v>
      </c>
      <c r="E2218" s="23" t="s">
        <v>9941</v>
      </c>
      <c r="F2218" s="23" t="s">
        <v>9942</v>
      </c>
      <c r="G2218" s="23" t="n">
        <v>91</v>
      </c>
      <c r="H2218" s="23" t="n">
        <v>5000</v>
      </c>
      <c r="I2218" s="41" t="s">
        <v>180</v>
      </c>
      <c r="K2218" s="23" t="n">
        <v>0</v>
      </c>
      <c r="L2218" s="23" t="n">
        <v>5588</v>
      </c>
      <c r="M2218" s="23" t="n">
        <v>10000</v>
      </c>
      <c r="N2218" s="23" t="n">
        <v>10000</v>
      </c>
      <c r="O2218" s="23" t="n">
        <f aca="false">K2218+L2218</f>
        <v>5588</v>
      </c>
      <c r="P2218" s="23" t="n">
        <f aca="false">K2218+L2218+M2218+N2218</f>
        <v>25588</v>
      </c>
      <c r="Q2218" s="23" t="n">
        <v>5641</v>
      </c>
      <c r="R2218" s="23" t="n">
        <v>4000</v>
      </c>
      <c r="S2218" s="23" t="n">
        <v>6062</v>
      </c>
      <c r="T2218" s="23" t="n">
        <v>2866</v>
      </c>
      <c r="U2218" s="23" t="n">
        <f aca="false">IF(I2218="delivery",O2218-SUM(Q2218+R2218),IF(I2218="PO",P2218-SUM(Q2218:R2218)))</f>
        <v>-4053</v>
      </c>
      <c r="V2218" s="43" t="n">
        <v>0.00882</v>
      </c>
      <c r="W2218" s="43" t="n">
        <v>0.0051</v>
      </c>
      <c r="X2218" s="43" t="n">
        <f aca="false">W2218-V2218</f>
        <v>-0.00372</v>
      </c>
      <c r="Y2218" s="43"/>
      <c r="Z2218" s="43"/>
      <c r="AA2218" s="43" t="n">
        <v>0.00655</v>
      </c>
      <c r="AB2218" s="43"/>
      <c r="AC2218" s="43" t="s">
        <v>10482</v>
      </c>
      <c r="AD2218" s="43"/>
      <c r="AE2218" s="43"/>
      <c r="AF2218" s="43"/>
      <c r="AG2218" s="43" t="n">
        <v>0.0051</v>
      </c>
      <c r="AH2218" s="43"/>
      <c r="AI2218" s="63"/>
      <c r="AJ2218" s="63"/>
      <c r="AK2218" s="43"/>
      <c r="AL2218" s="43"/>
      <c r="AM2218" s="43" t="s">
        <v>10492</v>
      </c>
      <c r="AN2218" s="43"/>
      <c r="AO2218" s="43" t="s">
        <v>1471</v>
      </c>
      <c r="AP2218" s="23" t="s">
        <v>3124</v>
      </c>
      <c r="AT2218" s="23" t="s">
        <v>11356</v>
      </c>
      <c r="AV2218" s="23" t="n">
        <v>0.0051</v>
      </c>
      <c r="AW2218" s="23" t="s">
        <v>10494</v>
      </c>
      <c r="AX2218" s="23" t="s">
        <v>13943</v>
      </c>
      <c r="AY2218" s="23" t="n">
        <v>5000</v>
      </c>
      <c r="AZ2218" s="23" t="n">
        <v>2</v>
      </c>
      <c r="BA2218" s="23" t="s">
        <v>177</v>
      </c>
      <c r="BB2218" s="23" t="s">
        <v>10496</v>
      </c>
      <c r="BF2218" s="23" t="s">
        <v>10498</v>
      </c>
      <c r="BG2218" s="1" t="s">
        <v>183</v>
      </c>
    </row>
    <row r="2219" s="23" customFormat="true" ht="12.75" hidden="false" customHeight="false" outlineLevel="0" collapsed="false">
      <c r="A2219" s="23" t="s">
        <v>9943</v>
      </c>
      <c r="B2219" s="23" t="s">
        <v>9944</v>
      </c>
      <c r="C2219" s="40" t="s">
        <v>177</v>
      </c>
      <c r="D2219" s="23" t="s">
        <v>1471</v>
      </c>
      <c r="E2219" s="23" t="s">
        <v>9945</v>
      </c>
      <c r="F2219" s="23" t="s">
        <v>9946</v>
      </c>
      <c r="G2219" s="23" t="n">
        <v>116</v>
      </c>
      <c r="H2219" s="23" t="n">
        <v>30000</v>
      </c>
      <c r="I2219" s="41" t="s">
        <v>180</v>
      </c>
      <c r="K2219" s="23" t="n">
        <v>0</v>
      </c>
      <c r="L2219" s="23" t="n">
        <v>164589</v>
      </c>
      <c r="M2219" s="23" t="n">
        <v>100000</v>
      </c>
      <c r="N2219" s="23" t="n">
        <v>160000</v>
      </c>
      <c r="O2219" s="23" t="n">
        <f aca="false">K2219+L2219</f>
        <v>164589</v>
      </c>
      <c r="P2219" s="23" t="n">
        <f aca="false">K2219+L2219+M2219+N2219</f>
        <v>424589</v>
      </c>
      <c r="Q2219" s="23" t="n">
        <v>102795</v>
      </c>
      <c r="R2219" s="23" t="n">
        <v>107444</v>
      </c>
      <c r="S2219" s="23" t="n">
        <v>120726</v>
      </c>
      <c r="T2219" s="23" t="n">
        <v>77084</v>
      </c>
      <c r="U2219" s="23" t="n">
        <f aca="false">IF(I2219="delivery",O2219-SUM(Q2219+R2219),IF(I2219="PO",P2219-SUM(Q2219:R2219)))</f>
        <v>-45650</v>
      </c>
      <c r="V2219" s="43" t="n">
        <v>0.00061</v>
      </c>
      <c r="W2219" s="43" t="n">
        <v>0.00061</v>
      </c>
      <c r="X2219" s="43" t="n">
        <f aca="false">W2219-V2219</f>
        <v>0</v>
      </c>
      <c r="Y2219" s="43"/>
      <c r="Z2219" s="43"/>
      <c r="AA2219" s="43" t="n">
        <v>0.00053</v>
      </c>
      <c r="AB2219" s="43"/>
      <c r="AC2219" s="43" t="s">
        <v>10482</v>
      </c>
      <c r="AD2219" s="43"/>
      <c r="AE2219" s="43"/>
      <c r="AF2219" s="43"/>
      <c r="AG2219" s="43" t="n">
        <v>0.00061</v>
      </c>
      <c r="AH2219" s="43" t="s">
        <v>11590</v>
      </c>
      <c r="AI2219" s="63" t="n">
        <v>20000</v>
      </c>
      <c r="AJ2219" s="63" t="n">
        <v>16</v>
      </c>
      <c r="AK2219" s="43" t="s">
        <v>13944</v>
      </c>
      <c r="AL2219" s="43"/>
      <c r="AM2219" s="71" t="s">
        <v>11607</v>
      </c>
      <c r="AN2219" s="43"/>
      <c r="AO2219" s="43" t="s">
        <v>1471</v>
      </c>
      <c r="AP2219" s="23" t="s">
        <v>3124</v>
      </c>
      <c r="AT2219" s="23" t="s">
        <v>11356</v>
      </c>
      <c r="AV2219" s="23" t="n">
        <v>0.00088</v>
      </c>
      <c r="AW2219" s="23" t="s">
        <v>11608</v>
      </c>
      <c r="AX2219" s="23" t="s">
        <v>13945</v>
      </c>
      <c r="AY2219" s="23" t="s">
        <v>13574</v>
      </c>
      <c r="AZ2219" s="23" t="s">
        <v>11611</v>
      </c>
      <c r="BA2219" s="23" t="s">
        <v>1465</v>
      </c>
      <c r="BB2219" s="23" t="s">
        <v>11612</v>
      </c>
      <c r="BC2219" s="23" t="s">
        <v>13575</v>
      </c>
      <c r="BF2219" s="23" t="s">
        <v>10498</v>
      </c>
      <c r="BG2219" s="1" t="s">
        <v>183</v>
      </c>
    </row>
    <row r="2220" s="23" customFormat="true" ht="12.75" hidden="false" customHeight="false" outlineLevel="0" collapsed="false">
      <c r="A2220" s="23" t="s">
        <v>9947</v>
      </c>
      <c r="B2220" s="23" t="s">
        <v>9948</v>
      </c>
      <c r="C2220" s="40" t="s">
        <v>177</v>
      </c>
      <c r="D2220" s="23" t="s">
        <v>1471</v>
      </c>
      <c r="E2220" s="23" t="s">
        <v>9949</v>
      </c>
      <c r="F2220" s="23" t="s">
        <v>9950</v>
      </c>
      <c r="G2220" s="23" t="n">
        <v>38</v>
      </c>
      <c r="H2220" s="23" t="n">
        <v>30000</v>
      </c>
      <c r="I2220" s="41" t="s">
        <v>188</v>
      </c>
      <c r="K2220" s="23" t="n">
        <v>0</v>
      </c>
      <c r="L2220" s="23" t="n">
        <v>36031</v>
      </c>
      <c r="M2220" s="23" t="n">
        <v>0</v>
      </c>
      <c r="N2220" s="23" t="n">
        <v>0</v>
      </c>
      <c r="O2220" s="23" t="n">
        <f aca="false">K2220+L2220</f>
        <v>36031</v>
      </c>
      <c r="P2220" s="23" t="n">
        <f aca="false">K2220+L2220+M2220+N2220</f>
        <v>36031</v>
      </c>
      <c r="Q2220" s="23" t="n">
        <v>11082</v>
      </c>
      <c r="R2220" s="23" t="n">
        <v>4080</v>
      </c>
      <c r="S2220" s="23" t="n">
        <v>8300</v>
      </c>
      <c r="T2220" s="23" t="n">
        <v>7982</v>
      </c>
      <c r="U2220" s="23" t="n">
        <f aca="false">IF(I2220="delivery",O2220-SUM(Q2220+R2220),IF(I2220="PO",P2220-SUM(Q2220:R2220)))</f>
        <v>20869</v>
      </c>
      <c r="V2220" s="43" t="n">
        <v>0.00075</v>
      </c>
      <c r="W2220" s="43" t="n">
        <v>0.00075</v>
      </c>
      <c r="X2220" s="43" t="n">
        <f aca="false">W2220-V2220</f>
        <v>0</v>
      </c>
      <c r="Y2220" s="43"/>
      <c r="Z2220" s="43"/>
      <c r="AA2220" s="43"/>
      <c r="AB2220" s="43"/>
      <c r="AC2220" s="43" t="s">
        <v>10482</v>
      </c>
      <c r="AD2220" s="43"/>
      <c r="AE2220" s="43"/>
      <c r="AF2220" s="43"/>
      <c r="AG2220" s="43" t="n">
        <v>0.00028</v>
      </c>
      <c r="AH2220" s="43"/>
      <c r="AI2220" s="63"/>
      <c r="AJ2220" s="63"/>
      <c r="AK2220" s="43"/>
      <c r="AL2220" s="43"/>
      <c r="AM2220" s="43" t="s">
        <v>10492</v>
      </c>
      <c r="AN2220" s="43"/>
      <c r="AO2220" s="43" t="s">
        <v>1471</v>
      </c>
      <c r="AP2220" s="23" t="s">
        <v>3124</v>
      </c>
      <c r="AT2220" s="23" t="s">
        <v>10493</v>
      </c>
      <c r="AV2220" s="23" t="n">
        <v>0.00028</v>
      </c>
      <c r="AW2220" s="23" t="s">
        <v>10494</v>
      </c>
      <c r="AX2220" s="23" t="s">
        <v>13946</v>
      </c>
      <c r="AY2220" s="23" t="n">
        <v>10000</v>
      </c>
      <c r="AZ2220" s="23" t="n">
        <v>22</v>
      </c>
      <c r="BA2220" s="23" t="s">
        <v>1465</v>
      </c>
      <c r="BB2220" s="23" t="s">
        <v>10496</v>
      </c>
      <c r="BF2220" s="23" t="s">
        <v>10498</v>
      </c>
      <c r="BG2220" s="1" t="s">
        <v>183</v>
      </c>
    </row>
    <row r="2221" s="23" customFormat="true" ht="12.75" hidden="false" customHeight="false" outlineLevel="0" collapsed="false">
      <c r="A2221" s="23" t="s">
        <v>9955</v>
      </c>
      <c r="B2221" s="23" t="s">
        <v>9956</v>
      </c>
      <c r="C2221" s="40" t="s">
        <v>177</v>
      </c>
      <c r="D2221" s="23" t="s">
        <v>1471</v>
      </c>
      <c r="E2221" s="23" t="s">
        <v>9957</v>
      </c>
      <c r="F2221" s="23" t="s">
        <v>9958</v>
      </c>
      <c r="G2221" s="23" t="n">
        <v>137</v>
      </c>
      <c r="H2221" s="23" t="n">
        <v>10000</v>
      </c>
      <c r="I2221" s="41" t="s">
        <v>180</v>
      </c>
      <c r="K2221" s="23" t="n">
        <v>0</v>
      </c>
      <c r="L2221" s="23" t="n">
        <v>5346</v>
      </c>
      <c r="M2221" s="23" t="n">
        <v>30000</v>
      </c>
      <c r="N2221" s="23" t="n">
        <v>0</v>
      </c>
      <c r="O2221" s="23" t="n">
        <f aca="false">K2221+L2221</f>
        <v>5346</v>
      </c>
      <c r="P2221" s="23" t="n">
        <f aca="false">K2221+L2221+M2221+N2221</f>
        <v>35346</v>
      </c>
      <c r="Q2221" s="23" t="n">
        <v>4156</v>
      </c>
      <c r="R2221" s="23" t="n">
        <v>2964</v>
      </c>
      <c r="S2221" s="23" t="n">
        <v>4192</v>
      </c>
      <c r="T2221" s="23" t="n">
        <v>1980</v>
      </c>
      <c r="U2221" s="23" t="n">
        <f aca="false">IF(I2221="delivery",O2221-SUM(Q2221+R2221),IF(I2221="PO",P2221-SUM(Q2221:R2221)))</f>
        <v>-1774</v>
      </c>
      <c r="V2221" s="43" t="n">
        <v>0.00166</v>
      </c>
      <c r="W2221" s="43" t="n">
        <v>0.00042</v>
      </c>
      <c r="X2221" s="43" t="n">
        <f aca="false">W2221-V2221</f>
        <v>-0.00124</v>
      </c>
      <c r="Y2221" s="43"/>
      <c r="Z2221" s="43"/>
      <c r="AA2221" s="43"/>
      <c r="AB2221" s="43"/>
      <c r="AC2221" s="43" t="s">
        <v>10482</v>
      </c>
      <c r="AD2221" s="43"/>
      <c r="AE2221" s="43"/>
      <c r="AF2221" s="43"/>
      <c r="AG2221" s="43" t="n">
        <v>0.00042</v>
      </c>
      <c r="AH2221" s="43"/>
      <c r="AI2221" s="63"/>
      <c r="AJ2221" s="63"/>
      <c r="AK2221" s="43"/>
      <c r="AL2221" s="43"/>
      <c r="AM2221" s="43" t="s">
        <v>10492</v>
      </c>
      <c r="AN2221" s="43"/>
      <c r="AO2221" s="43" t="s">
        <v>1471</v>
      </c>
      <c r="AP2221" s="23" t="s">
        <v>3124</v>
      </c>
      <c r="AT2221" s="23" t="s">
        <v>11356</v>
      </c>
      <c r="AV2221" s="23" t="n">
        <v>0.00042</v>
      </c>
      <c r="AW2221" s="23" t="s">
        <v>10494</v>
      </c>
      <c r="AX2221" s="23" t="s">
        <v>13947</v>
      </c>
      <c r="AY2221" s="23" t="n">
        <v>10000</v>
      </c>
      <c r="AZ2221" s="23" t="n">
        <v>22</v>
      </c>
      <c r="BA2221" s="23" t="s">
        <v>177</v>
      </c>
      <c r="BB2221" s="23" t="s">
        <v>10496</v>
      </c>
      <c r="BF2221" s="23" t="s">
        <v>10498</v>
      </c>
      <c r="BG2221" s="1" t="s">
        <v>183</v>
      </c>
    </row>
    <row r="2222" s="23" customFormat="true" ht="12.75" hidden="false" customHeight="false" outlineLevel="0" collapsed="false">
      <c r="A2222" s="23" t="s">
        <v>9959</v>
      </c>
      <c r="B2222" s="23" t="s">
        <v>9960</v>
      </c>
      <c r="C2222" s="40" t="s">
        <v>177</v>
      </c>
      <c r="D2222" s="23" t="s">
        <v>1471</v>
      </c>
      <c r="E2222" s="23" t="s">
        <v>9961</v>
      </c>
      <c r="F2222" s="23" t="s">
        <v>9962</v>
      </c>
      <c r="G2222" s="23" t="n">
        <v>116</v>
      </c>
      <c r="H2222" s="23" t="n">
        <v>10000</v>
      </c>
      <c r="I2222" s="41" t="s">
        <v>180</v>
      </c>
      <c r="K2222" s="23" t="n">
        <v>0</v>
      </c>
      <c r="L2222" s="23" t="n">
        <v>20428</v>
      </c>
      <c r="M2222" s="23" t="n">
        <v>0</v>
      </c>
      <c r="N2222" s="23" t="n">
        <v>0</v>
      </c>
      <c r="O2222" s="23" t="n">
        <f aca="false">K2222+L2222</f>
        <v>20428</v>
      </c>
      <c r="P2222" s="23" t="n">
        <f aca="false">K2222+L2222+M2222+N2222</f>
        <v>20428</v>
      </c>
      <c r="Q2222" s="23" t="n">
        <v>1428</v>
      </c>
      <c r="R2222" s="23" t="n">
        <v>1224</v>
      </c>
      <c r="S2222" s="23" t="n">
        <v>1524</v>
      </c>
      <c r="T2222" s="23" t="n">
        <v>366</v>
      </c>
      <c r="U2222" s="23" t="n">
        <f aca="false">IF(I2222="delivery",O2222-SUM(Q2222+R2222),IF(I2222="PO",P2222-SUM(Q2222:R2222)))</f>
        <v>17776</v>
      </c>
      <c r="V2222" s="43" t="n">
        <v>0.00055</v>
      </c>
      <c r="W2222" s="43" t="n">
        <v>0.00055</v>
      </c>
      <c r="X2222" s="43" t="n">
        <f aca="false">W2222-V2222</f>
        <v>0</v>
      </c>
      <c r="Y2222" s="43"/>
      <c r="Z2222" s="43"/>
      <c r="AA2222" s="43"/>
      <c r="AB2222" s="43"/>
      <c r="AC2222" s="43" t="s">
        <v>10482</v>
      </c>
      <c r="AD2222" s="43"/>
      <c r="AE2222" s="43"/>
      <c r="AF2222" s="43"/>
      <c r="AG2222" s="43" t="n">
        <v>0.00036</v>
      </c>
      <c r="AH2222" s="43"/>
      <c r="AI2222" s="63"/>
      <c r="AJ2222" s="63"/>
      <c r="AK2222" s="43"/>
      <c r="AL2222" s="43"/>
      <c r="AM2222" s="43" t="s">
        <v>10492</v>
      </c>
      <c r="AN2222" s="43"/>
      <c r="AO2222" s="43" t="s">
        <v>1471</v>
      </c>
      <c r="AP2222" s="23" t="s">
        <v>3124</v>
      </c>
      <c r="AT2222" s="23" t="s">
        <v>11356</v>
      </c>
      <c r="AV2222" s="23" t="n">
        <v>0.00036</v>
      </c>
      <c r="AW2222" s="23" t="s">
        <v>10494</v>
      </c>
      <c r="AX2222" s="23" t="s">
        <v>13948</v>
      </c>
      <c r="AY2222" s="23" t="n">
        <v>10000</v>
      </c>
      <c r="AZ2222" s="23" t="n">
        <v>22</v>
      </c>
      <c r="BA2222" s="23" t="s">
        <v>177</v>
      </c>
      <c r="BB2222" s="23" t="s">
        <v>10496</v>
      </c>
      <c r="BF2222" s="23" t="s">
        <v>10498</v>
      </c>
      <c r="BG2222" s="1" t="s">
        <v>183</v>
      </c>
    </row>
    <row r="2223" s="23" customFormat="true" ht="12.75" hidden="false" customHeight="false" outlineLevel="0" collapsed="false">
      <c r="A2223" s="23" t="s">
        <v>9963</v>
      </c>
      <c r="B2223" s="23" t="s">
        <v>9964</v>
      </c>
      <c r="C2223" s="40" t="s">
        <v>177</v>
      </c>
      <c r="D2223" s="23" t="s">
        <v>1471</v>
      </c>
      <c r="E2223" s="23" t="s">
        <v>9965</v>
      </c>
      <c r="F2223" s="23" t="s">
        <v>9966</v>
      </c>
      <c r="G2223" s="23" t="n">
        <v>133</v>
      </c>
      <c r="H2223" s="23" t="n">
        <v>10000</v>
      </c>
      <c r="I2223" s="41" t="s">
        <v>188</v>
      </c>
      <c r="K2223" s="23" t="n">
        <v>0</v>
      </c>
      <c r="L2223" s="23" t="n">
        <v>26472</v>
      </c>
      <c r="M2223" s="23" t="n">
        <v>0</v>
      </c>
      <c r="N2223" s="23" t="n">
        <v>0</v>
      </c>
      <c r="O2223" s="23" t="n">
        <f aca="false">K2223+L2223</f>
        <v>26472</v>
      </c>
      <c r="P2223" s="23" t="n">
        <f aca="false">K2223+L2223+M2223+N2223</f>
        <v>26472</v>
      </c>
      <c r="Q2223" s="23" t="n">
        <v>0</v>
      </c>
      <c r="R2223" s="23" t="n">
        <v>0</v>
      </c>
      <c r="S2223" s="23" t="n">
        <v>0</v>
      </c>
      <c r="T2223" s="23" t="n">
        <v>0</v>
      </c>
      <c r="U2223" s="23" t="n">
        <f aca="false">IF(I2223="delivery",O2223-SUM(Q2223+R2223),IF(I2223="PO",P2223-SUM(Q2223:R2223)))</f>
        <v>26472</v>
      </c>
      <c r="V2223" s="43" t="n">
        <v>0.046</v>
      </c>
      <c r="W2223" s="43" t="n">
        <v>0.046</v>
      </c>
      <c r="X2223" s="43" t="n">
        <f aca="false">W2223-V2223</f>
        <v>0</v>
      </c>
      <c r="Y2223" s="43"/>
      <c r="Z2223" s="43"/>
      <c r="AA2223" s="43" t="n">
        <v>0.0176</v>
      </c>
      <c r="AB2223" s="43"/>
      <c r="AC2223" s="43" t="s">
        <v>10482</v>
      </c>
      <c r="AD2223" s="43"/>
      <c r="AE2223" s="43"/>
      <c r="AF2223" s="43"/>
      <c r="AG2223" s="43" t="n">
        <v>0.0063</v>
      </c>
      <c r="AH2223" s="43"/>
      <c r="AI2223" s="63"/>
      <c r="AJ2223" s="63"/>
      <c r="AK2223" s="43"/>
      <c r="AL2223" s="43"/>
      <c r="AM2223" s="43" t="s">
        <v>10492</v>
      </c>
      <c r="AN2223" s="43"/>
      <c r="AO2223" s="43" t="s">
        <v>1471</v>
      </c>
      <c r="AP2223" s="23" t="s">
        <v>3124</v>
      </c>
      <c r="AT2223" s="23" t="s">
        <v>11356</v>
      </c>
      <c r="AV2223" s="23" t="n">
        <v>0.0063</v>
      </c>
      <c r="AW2223" s="23" t="s">
        <v>10494</v>
      </c>
      <c r="AX2223" s="23" t="s">
        <v>13949</v>
      </c>
      <c r="AY2223" s="23" t="n">
        <v>10000</v>
      </c>
      <c r="AZ2223" s="23" t="n">
        <v>24</v>
      </c>
      <c r="BA2223" s="23" t="s">
        <v>1465</v>
      </c>
      <c r="BB2223" s="23" t="s">
        <v>10496</v>
      </c>
      <c r="BF2223" s="23" t="s">
        <v>10498</v>
      </c>
      <c r="BG2223" s="1" t="s">
        <v>183</v>
      </c>
    </row>
    <row r="2224" s="23" customFormat="true" ht="12.75" hidden="false" customHeight="false" outlineLevel="0" collapsed="false">
      <c r="A2224" s="23" t="s">
        <v>9967</v>
      </c>
      <c r="B2224" s="23" t="s">
        <v>9968</v>
      </c>
      <c r="C2224" s="40" t="s">
        <v>177</v>
      </c>
      <c r="D2224" s="23" t="s">
        <v>1471</v>
      </c>
      <c r="E2224" s="23" t="s">
        <v>9969</v>
      </c>
      <c r="F2224" s="23" t="s">
        <v>9970</v>
      </c>
      <c r="G2224" s="23" t="n">
        <v>48</v>
      </c>
      <c r="H2224" s="23" t="n">
        <v>10000</v>
      </c>
      <c r="I2224" s="41" t="s">
        <v>188</v>
      </c>
      <c r="K2224" s="23" t="n">
        <v>0</v>
      </c>
      <c r="L2224" s="23" t="n">
        <v>13835</v>
      </c>
      <c r="M2224" s="23" t="n">
        <v>0</v>
      </c>
      <c r="N2224" s="23" t="n">
        <v>0</v>
      </c>
      <c r="O2224" s="23" t="n">
        <f aca="false">K2224+L2224</f>
        <v>13835</v>
      </c>
      <c r="P2224" s="23" t="n">
        <f aca="false">K2224+L2224+M2224+N2224</f>
        <v>13835</v>
      </c>
      <c r="Q2224" s="23" t="n">
        <v>0</v>
      </c>
      <c r="R2224" s="23" t="n">
        <v>0</v>
      </c>
      <c r="S2224" s="23" t="n">
        <v>6048</v>
      </c>
      <c r="T2224" s="23" t="n">
        <v>2880</v>
      </c>
      <c r="U2224" s="23" t="n">
        <f aca="false">IF(I2224="delivery",O2224-SUM(Q2224+R2224),IF(I2224="PO",P2224-SUM(Q2224:R2224)))</f>
        <v>13835</v>
      </c>
      <c r="V2224" s="43" t="n">
        <v>0.00419</v>
      </c>
      <c r="W2224" s="43" t="n">
        <v>0.00419</v>
      </c>
      <c r="X2224" s="43" t="n">
        <f aca="false">W2224-V2224</f>
        <v>0</v>
      </c>
      <c r="Y2224" s="43"/>
      <c r="Z2224" s="43"/>
      <c r="AA2224" s="43"/>
      <c r="AB2224" s="43"/>
      <c r="AC2224" s="43" t="s">
        <v>10482</v>
      </c>
      <c r="AD2224" s="43"/>
      <c r="AE2224" s="43"/>
      <c r="AF2224" s="43"/>
      <c r="AG2224" s="43" t="n">
        <v>0.00081</v>
      </c>
      <c r="AH2224" s="43"/>
      <c r="AI2224" s="63"/>
      <c r="AJ2224" s="63"/>
      <c r="AK2224" s="43"/>
      <c r="AL2224" s="43"/>
      <c r="AM2224" s="43" t="s">
        <v>10492</v>
      </c>
      <c r="AN2224" s="43"/>
      <c r="AO2224" s="43" t="s">
        <v>1471</v>
      </c>
      <c r="AP2224" s="23" t="s">
        <v>3124</v>
      </c>
      <c r="AT2224" s="23" t="s">
        <v>10959</v>
      </c>
      <c r="AV2224" s="23" t="n">
        <v>0.00081</v>
      </c>
      <c r="AW2224" s="23" t="s">
        <v>13564</v>
      </c>
      <c r="AX2224" s="23" t="s">
        <v>13950</v>
      </c>
      <c r="AY2224" s="23" t="n">
        <v>10000</v>
      </c>
      <c r="AZ2224" s="23" t="n">
        <v>7</v>
      </c>
      <c r="BA2224" s="23" t="s">
        <v>1465</v>
      </c>
      <c r="BB2224" s="23" t="s">
        <v>13564</v>
      </c>
      <c r="BF2224" s="23" t="s">
        <v>10498</v>
      </c>
      <c r="BG2224" s="1" t="s">
        <v>183</v>
      </c>
    </row>
    <row r="2225" s="23" customFormat="true" ht="12.75" hidden="false" customHeight="false" outlineLevel="0" collapsed="false">
      <c r="A2225" s="23" t="s">
        <v>9971</v>
      </c>
      <c r="B2225" s="23" t="s">
        <v>9972</v>
      </c>
      <c r="C2225" s="40" t="s">
        <v>177</v>
      </c>
      <c r="D2225" s="23" t="s">
        <v>1471</v>
      </c>
      <c r="E2225" s="23" t="s">
        <v>9973</v>
      </c>
      <c r="F2225" s="23" t="s">
        <v>9974</v>
      </c>
      <c r="G2225" s="23" t="n">
        <v>116</v>
      </c>
      <c r="H2225" s="23" t="n">
        <v>10000</v>
      </c>
      <c r="I2225" s="41" t="s">
        <v>180</v>
      </c>
      <c r="K2225" s="23" t="n">
        <v>0</v>
      </c>
      <c r="L2225" s="23" t="n">
        <v>8249</v>
      </c>
      <c r="M2225" s="23" t="n">
        <v>0</v>
      </c>
      <c r="N2225" s="23" t="n">
        <v>0</v>
      </c>
      <c r="O2225" s="23" t="n">
        <f aca="false">K2225+L2225</f>
        <v>8249</v>
      </c>
      <c r="P2225" s="23" t="n">
        <f aca="false">K2225+L2225+M2225+N2225</f>
        <v>8249</v>
      </c>
      <c r="Q2225" s="23" t="n">
        <v>6863</v>
      </c>
      <c r="R2225" s="23" t="n">
        <v>2811</v>
      </c>
      <c r="S2225" s="23" t="n">
        <v>4846</v>
      </c>
      <c r="T2225" s="23" t="n">
        <v>2127</v>
      </c>
      <c r="U2225" s="23" t="n">
        <f aca="false">IF(I2225="delivery",O2225-SUM(Q2225+R2225),IF(I2225="PO",P2225-SUM(Q2225:R2225)))</f>
        <v>-1425</v>
      </c>
      <c r="V2225" s="43" t="n">
        <v>0.00075</v>
      </c>
      <c r="W2225" s="43" t="n">
        <v>0.00075</v>
      </c>
      <c r="X2225" s="43" t="n">
        <f aca="false">W2225-V2225</f>
        <v>0</v>
      </c>
      <c r="Y2225" s="43"/>
      <c r="Z2225" s="43"/>
      <c r="AA2225" s="43"/>
      <c r="AB2225" s="43"/>
      <c r="AC2225" s="43" t="s">
        <v>10482</v>
      </c>
      <c r="AD2225" s="43"/>
      <c r="AE2225" s="43"/>
      <c r="AF2225" s="43"/>
      <c r="AG2225" s="43" t="n">
        <v>0.00036</v>
      </c>
      <c r="AH2225" s="43"/>
      <c r="AI2225" s="63"/>
      <c r="AJ2225" s="63"/>
      <c r="AK2225" s="43"/>
      <c r="AL2225" s="43"/>
      <c r="AM2225" s="43" t="s">
        <v>10492</v>
      </c>
      <c r="AN2225" s="43"/>
      <c r="AO2225" s="43" t="s">
        <v>1471</v>
      </c>
      <c r="AP2225" s="23" t="s">
        <v>3124</v>
      </c>
      <c r="AT2225" s="23" t="s">
        <v>11356</v>
      </c>
      <c r="AV2225" s="23" t="n">
        <v>0.00036</v>
      </c>
      <c r="AW2225" s="23" t="s">
        <v>10494</v>
      </c>
      <c r="AX2225" s="23" t="s">
        <v>13951</v>
      </c>
      <c r="AY2225" s="23" t="n">
        <v>10000</v>
      </c>
      <c r="AZ2225" s="23" t="n">
        <v>22</v>
      </c>
      <c r="BA2225" s="23" t="s">
        <v>177</v>
      </c>
      <c r="BB2225" s="23" t="s">
        <v>10496</v>
      </c>
      <c r="BF2225" s="23" t="s">
        <v>10498</v>
      </c>
      <c r="BG2225" s="1" t="s">
        <v>183</v>
      </c>
    </row>
    <row r="2226" s="23" customFormat="true" ht="12.75" hidden="false" customHeight="false" outlineLevel="0" collapsed="false">
      <c r="A2226" s="23" t="s">
        <v>9975</v>
      </c>
      <c r="B2226" s="23" t="s">
        <v>9976</v>
      </c>
      <c r="C2226" s="40" t="s">
        <v>177</v>
      </c>
      <c r="D2226" s="23" t="s">
        <v>1471</v>
      </c>
      <c r="E2226" s="23" t="s">
        <v>9977</v>
      </c>
      <c r="F2226" s="23" t="s">
        <v>9978</v>
      </c>
      <c r="G2226" s="23" t="n">
        <v>116</v>
      </c>
      <c r="H2226" s="23" t="n">
        <v>10000</v>
      </c>
      <c r="I2226" s="41" t="s">
        <v>180</v>
      </c>
      <c r="K2226" s="23" t="n">
        <v>0</v>
      </c>
      <c r="L2226" s="23" t="n">
        <v>181032</v>
      </c>
      <c r="M2226" s="23" t="n">
        <v>0</v>
      </c>
      <c r="N2226" s="23" t="n">
        <v>170000</v>
      </c>
      <c r="O2226" s="23" t="n">
        <f aca="false">K2226+L2226</f>
        <v>181032</v>
      </c>
      <c r="P2226" s="23" t="n">
        <f aca="false">K2226+L2226+M2226+N2226</f>
        <v>351032</v>
      </c>
      <c r="Q2226" s="23" t="n">
        <v>110810</v>
      </c>
      <c r="R2226" s="23" t="n">
        <v>138034</v>
      </c>
      <c r="S2226" s="23" t="n">
        <v>167238</v>
      </c>
      <c r="T2226" s="23" t="n">
        <v>91788</v>
      </c>
      <c r="U2226" s="23" t="n">
        <f aca="false">IF(I2226="delivery",O2226-SUM(Q2226+R2226),IF(I2226="PO",P2226-SUM(Q2226:R2226)))</f>
        <v>-67812</v>
      </c>
      <c r="V2226" s="43" t="n">
        <v>0.0342</v>
      </c>
      <c r="W2226" s="43" t="n">
        <v>0.0342</v>
      </c>
      <c r="X2226" s="43" t="n">
        <f aca="false">W2226-V2226</f>
        <v>0</v>
      </c>
      <c r="Y2226" s="43"/>
      <c r="Z2226" s="43"/>
      <c r="AA2226" s="43"/>
      <c r="AB2226" s="43"/>
      <c r="AC2226" s="43" t="s">
        <v>10482</v>
      </c>
      <c r="AD2226" s="43"/>
      <c r="AE2226" s="43"/>
      <c r="AF2226" s="43"/>
      <c r="AG2226" s="43" t="n">
        <v>0.0342</v>
      </c>
      <c r="AH2226" s="43"/>
      <c r="AI2226" s="63"/>
      <c r="AJ2226" s="63"/>
      <c r="AK2226" s="43"/>
      <c r="AL2226" s="43"/>
      <c r="AM2226" s="43" t="s">
        <v>11367</v>
      </c>
      <c r="AN2226" s="43"/>
      <c r="AO2226" s="43" t="s">
        <v>1471</v>
      </c>
      <c r="AP2226" s="23" t="s">
        <v>3124</v>
      </c>
      <c r="AT2226" s="23" t="s">
        <v>10934</v>
      </c>
      <c r="AV2226" s="23" t="n">
        <v>0.0342</v>
      </c>
      <c r="AW2226" s="23" t="s">
        <v>13564</v>
      </c>
      <c r="AX2226" s="23" t="s">
        <v>13952</v>
      </c>
      <c r="AY2226" s="23" t="n">
        <v>10000</v>
      </c>
      <c r="AZ2226" s="23" t="n">
        <v>9</v>
      </c>
      <c r="BA2226" s="23" t="s">
        <v>1465</v>
      </c>
      <c r="BB2226" s="23" t="s">
        <v>13564</v>
      </c>
      <c r="BF2226" s="23" t="s">
        <v>10498</v>
      </c>
      <c r="BG2226" s="1" t="s">
        <v>183</v>
      </c>
    </row>
    <row r="2227" s="23" customFormat="true" ht="12.75" hidden="false" customHeight="false" outlineLevel="0" collapsed="false">
      <c r="A2227" s="23" t="s">
        <v>9979</v>
      </c>
      <c r="B2227" s="23" t="s">
        <v>9980</v>
      </c>
      <c r="C2227" s="40" t="s">
        <v>177</v>
      </c>
      <c r="D2227" s="23" t="s">
        <v>1471</v>
      </c>
      <c r="E2227" s="23" t="s">
        <v>9981</v>
      </c>
      <c r="F2227" s="23" t="s">
        <v>9982</v>
      </c>
      <c r="G2227" s="23" t="n">
        <v>116</v>
      </c>
      <c r="H2227" s="23" t="n">
        <v>10000</v>
      </c>
      <c r="I2227" s="41" t="s">
        <v>180</v>
      </c>
      <c r="K2227" s="23" t="n">
        <v>0</v>
      </c>
      <c r="L2227" s="23" t="n">
        <v>18859</v>
      </c>
      <c r="M2227" s="23" t="n">
        <v>0</v>
      </c>
      <c r="N2227" s="23" t="n">
        <v>0</v>
      </c>
      <c r="O2227" s="23" t="n">
        <f aca="false">K2227+L2227</f>
        <v>18859</v>
      </c>
      <c r="P2227" s="23" t="n">
        <f aca="false">K2227+L2227+M2227+N2227</f>
        <v>18859</v>
      </c>
      <c r="Q2227" s="23" t="n">
        <v>10770</v>
      </c>
      <c r="R2227" s="23" t="n">
        <v>5398</v>
      </c>
      <c r="S2227" s="23" t="n">
        <v>5699</v>
      </c>
      <c r="T2227" s="23" t="n">
        <v>3622</v>
      </c>
      <c r="U2227" s="23" t="n">
        <f aca="false">IF(I2227="delivery",O2227-SUM(Q2227+R2227),IF(I2227="PO",P2227-SUM(Q2227:R2227)))</f>
        <v>2691</v>
      </c>
      <c r="V2227" s="43" t="n">
        <v>0.00055</v>
      </c>
      <c r="W2227" s="43" t="n">
        <v>0.00055</v>
      </c>
      <c r="X2227" s="43" t="n">
        <f aca="false">W2227-V2227</f>
        <v>0</v>
      </c>
      <c r="Y2227" s="43"/>
      <c r="Z2227" s="43"/>
      <c r="AA2227" s="43"/>
      <c r="AB2227" s="43"/>
      <c r="AC2227" s="43" t="s">
        <v>10482</v>
      </c>
      <c r="AD2227" s="43"/>
      <c r="AE2227" s="43"/>
      <c r="AF2227" s="43"/>
      <c r="AG2227" s="43" t="n">
        <v>0.00036</v>
      </c>
      <c r="AH2227" s="43"/>
      <c r="AI2227" s="63"/>
      <c r="AJ2227" s="63"/>
      <c r="AK2227" s="43"/>
      <c r="AL2227" s="43"/>
      <c r="AM2227" s="43" t="s">
        <v>10492</v>
      </c>
      <c r="AN2227" s="43"/>
      <c r="AO2227" s="43" t="s">
        <v>1471</v>
      </c>
      <c r="AP2227" s="23" t="s">
        <v>3124</v>
      </c>
      <c r="AT2227" s="23" t="s">
        <v>11356</v>
      </c>
      <c r="AV2227" s="23" t="n">
        <v>0.00036</v>
      </c>
      <c r="AW2227" s="23" t="s">
        <v>10494</v>
      </c>
      <c r="AX2227" s="23" t="s">
        <v>13953</v>
      </c>
      <c r="AY2227" s="23" t="n">
        <v>10000</v>
      </c>
      <c r="AZ2227" s="23" t="n">
        <v>22</v>
      </c>
      <c r="BA2227" s="23" t="s">
        <v>177</v>
      </c>
      <c r="BB2227" s="23" t="s">
        <v>10496</v>
      </c>
      <c r="BF2227" s="23" t="s">
        <v>10498</v>
      </c>
      <c r="BG2227" s="1" t="s">
        <v>183</v>
      </c>
    </row>
    <row r="2228" s="23" customFormat="true" ht="12.75" hidden="false" customHeight="false" outlineLevel="0" collapsed="false">
      <c r="A2228" s="23" t="s">
        <v>9983</v>
      </c>
      <c r="B2228" s="23" t="s">
        <v>9984</v>
      </c>
      <c r="C2228" s="40" t="s">
        <v>177</v>
      </c>
      <c r="D2228" s="23" t="s">
        <v>1471</v>
      </c>
      <c r="E2228" s="23" t="s">
        <v>9985</v>
      </c>
      <c r="F2228" s="23" t="s">
        <v>9986</v>
      </c>
      <c r="G2228" s="23" t="n">
        <v>116</v>
      </c>
      <c r="H2228" s="23" t="n">
        <v>10000</v>
      </c>
      <c r="I2228" s="41" t="s">
        <v>180</v>
      </c>
      <c r="K2228" s="23" t="n">
        <v>0</v>
      </c>
      <c r="L2228" s="23" t="n">
        <v>20800</v>
      </c>
      <c r="M2228" s="23" t="n">
        <v>0</v>
      </c>
      <c r="N2228" s="23" t="n">
        <v>80000</v>
      </c>
      <c r="O2228" s="23" t="n">
        <f aca="false">K2228+L2228</f>
        <v>20800</v>
      </c>
      <c r="P2228" s="23" t="n">
        <f aca="false">K2228+L2228+M2228+N2228</f>
        <v>100800</v>
      </c>
      <c r="Q2228" s="23" t="n">
        <v>20330</v>
      </c>
      <c r="R2228" s="23" t="n">
        <v>11103</v>
      </c>
      <c r="S2228" s="23" t="n">
        <v>12278</v>
      </c>
      <c r="T2228" s="23" t="n">
        <v>12532</v>
      </c>
      <c r="U2228" s="23" t="n">
        <f aca="false">IF(I2228="delivery",O2228-SUM(Q2228+R2228),IF(I2228="PO",P2228-SUM(Q2228:R2228)))</f>
        <v>-10633</v>
      </c>
      <c r="V2228" s="43" t="n">
        <v>0.00055</v>
      </c>
      <c r="W2228" s="43" t="n">
        <v>0.00028</v>
      </c>
      <c r="X2228" s="43" t="n">
        <f aca="false">W2228-V2228</f>
        <v>-0.00027</v>
      </c>
      <c r="Y2228" s="43"/>
      <c r="Z2228" s="43"/>
      <c r="AA2228" s="43"/>
      <c r="AB2228" s="43"/>
      <c r="AC2228" s="43" t="s">
        <v>10482</v>
      </c>
      <c r="AD2228" s="43"/>
      <c r="AE2228" s="43"/>
      <c r="AF2228" s="43"/>
      <c r="AG2228" s="43" t="n">
        <v>0.00028</v>
      </c>
      <c r="AH2228" s="43"/>
      <c r="AI2228" s="63"/>
      <c r="AJ2228" s="63"/>
      <c r="AK2228" s="43"/>
      <c r="AL2228" s="43"/>
      <c r="AM2228" s="43" t="s">
        <v>10492</v>
      </c>
      <c r="AN2228" s="43"/>
      <c r="AO2228" s="43" t="s">
        <v>1471</v>
      </c>
      <c r="AP2228" s="23" t="s">
        <v>3124</v>
      </c>
      <c r="AT2228" s="23" t="s">
        <v>10493</v>
      </c>
      <c r="AV2228" s="23" t="n">
        <v>0.00028</v>
      </c>
      <c r="AW2228" s="23" t="s">
        <v>10494</v>
      </c>
      <c r="AX2228" s="23" t="s">
        <v>13954</v>
      </c>
      <c r="AY2228" s="23" t="n">
        <v>10000</v>
      </c>
      <c r="AZ2228" s="23" t="n">
        <v>22</v>
      </c>
      <c r="BA2228" s="23" t="s">
        <v>1465</v>
      </c>
      <c r="BB2228" s="23" t="s">
        <v>10496</v>
      </c>
      <c r="BF2228" s="23" t="s">
        <v>10498</v>
      </c>
      <c r="BG2228" s="1" t="s">
        <v>183</v>
      </c>
    </row>
    <row r="2229" s="23" customFormat="true" ht="12.75" hidden="false" customHeight="false" outlineLevel="0" collapsed="false">
      <c r="A2229" s="23" t="s">
        <v>9987</v>
      </c>
      <c r="B2229" s="23" t="s">
        <v>9988</v>
      </c>
      <c r="C2229" s="40" t="s">
        <v>177</v>
      </c>
      <c r="D2229" s="23" t="s">
        <v>1471</v>
      </c>
      <c r="E2229" s="23" t="s">
        <v>9989</v>
      </c>
      <c r="F2229" s="23" t="s">
        <v>9990</v>
      </c>
      <c r="G2229" s="23" t="n">
        <v>48</v>
      </c>
      <c r="H2229" s="23" t="n">
        <v>10000</v>
      </c>
      <c r="I2229" s="41" t="s">
        <v>180</v>
      </c>
      <c r="K2229" s="23" t="n">
        <v>0</v>
      </c>
      <c r="L2229" s="23" t="n">
        <v>37103</v>
      </c>
      <c r="M2229" s="23" t="n">
        <v>0</v>
      </c>
      <c r="N2229" s="23" t="n">
        <v>0</v>
      </c>
      <c r="O2229" s="23" t="n">
        <f aca="false">K2229+L2229</f>
        <v>37103</v>
      </c>
      <c r="P2229" s="23" t="n">
        <f aca="false">K2229+L2229+M2229+N2229</f>
        <v>37103</v>
      </c>
      <c r="Q2229" s="23" t="n">
        <v>3100</v>
      </c>
      <c r="R2229" s="23" t="n">
        <v>16520</v>
      </c>
      <c r="S2229" s="23" t="n">
        <v>13439</v>
      </c>
      <c r="T2229" s="23" t="n">
        <v>10688</v>
      </c>
      <c r="U2229" s="23" t="n">
        <f aca="false">IF(I2229="delivery",O2229-SUM(Q2229+R2229),IF(I2229="PO",P2229-SUM(Q2229:R2229)))</f>
        <v>17483</v>
      </c>
      <c r="V2229" s="43" t="n">
        <v>0.0007</v>
      </c>
      <c r="W2229" s="43" t="n">
        <v>0.0007</v>
      </c>
      <c r="X2229" s="43" t="n">
        <f aca="false">W2229-V2229</f>
        <v>0</v>
      </c>
      <c r="Y2229" s="43"/>
      <c r="Z2229" s="43"/>
      <c r="AA2229" s="43"/>
      <c r="AB2229" s="43"/>
      <c r="AC2229" s="43" t="s">
        <v>10482</v>
      </c>
      <c r="AD2229" s="43"/>
      <c r="AE2229" s="43"/>
      <c r="AF2229" s="43"/>
      <c r="AG2229" s="43" t="n">
        <v>0.0007</v>
      </c>
      <c r="AH2229" s="43"/>
      <c r="AI2229" s="63"/>
      <c r="AJ2229" s="63"/>
      <c r="AK2229" s="43"/>
      <c r="AL2229" s="43"/>
      <c r="AM2229" s="43" t="s">
        <v>11367</v>
      </c>
      <c r="AN2229" s="43"/>
      <c r="AO2229" s="43" t="s">
        <v>1471</v>
      </c>
      <c r="AP2229" s="23" t="s">
        <v>3124</v>
      </c>
      <c r="AT2229" s="23" t="s">
        <v>10959</v>
      </c>
      <c r="AV2229" s="23" t="n">
        <v>0.0007</v>
      </c>
      <c r="AW2229" s="23" t="s">
        <v>13564</v>
      </c>
      <c r="AX2229" s="23" t="s">
        <v>13955</v>
      </c>
      <c r="AY2229" s="23" t="n">
        <v>10000</v>
      </c>
      <c r="AZ2229" s="23" t="n">
        <v>7</v>
      </c>
      <c r="BA2229" s="23" t="s">
        <v>1465</v>
      </c>
      <c r="BB2229" s="23" t="s">
        <v>13564</v>
      </c>
      <c r="BF2229" s="23" t="s">
        <v>10498</v>
      </c>
      <c r="BG2229" s="1" t="s">
        <v>183</v>
      </c>
    </row>
    <row r="2230" s="23" customFormat="true" ht="12.75" hidden="false" customHeight="false" outlineLevel="0" collapsed="false">
      <c r="A2230" s="23" t="s">
        <v>9991</v>
      </c>
      <c r="B2230" s="23" t="s">
        <v>9992</v>
      </c>
      <c r="C2230" s="40" t="s">
        <v>177</v>
      </c>
      <c r="D2230" s="23" t="s">
        <v>1471</v>
      </c>
      <c r="E2230" s="23" t="s">
        <v>9993</v>
      </c>
      <c r="F2230" s="23" t="s">
        <v>9994</v>
      </c>
      <c r="G2230" s="23" t="n">
        <v>123</v>
      </c>
      <c r="H2230" s="23" t="n">
        <v>10000</v>
      </c>
      <c r="I2230" s="41" t="s">
        <v>180</v>
      </c>
      <c r="K2230" s="23" t="n">
        <v>0</v>
      </c>
      <c r="L2230" s="23" t="n">
        <v>56409</v>
      </c>
      <c r="M2230" s="23" t="n">
        <v>0</v>
      </c>
      <c r="N2230" s="23" t="n">
        <v>0</v>
      </c>
      <c r="O2230" s="23" t="n">
        <f aca="false">K2230+L2230</f>
        <v>56409</v>
      </c>
      <c r="P2230" s="23" t="n">
        <f aca="false">K2230+L2230+M2230+N2230</f>
        <v>56409</v>
      </c>
      <c r="Q2230" s="23" t="n">
        <v>4064</v>
      </c>
      <c r="R2230" s="23" t="n">
        <v>1800</v>
      </c>
      <c r="S2230" s="23" t="n">
        <v>1612</v>
      </c>
      <c r="T2230" s="23" t="n">
        <v>1520</v>
      </c>
      <c r="U2230" s="23" t="n">
        <f aca="false">IF(I2230="delivery",O2230-SUM(Q2230+R2230),IF(I2230="PO",P2230-SUM(Q2230:R2230)))</f>
        <v>50545</v>
      </c>
      <c r="V2230" s="43" t="n">
        <v>0.00063</v>
      </c>
      <c r="W2230" s="43" t="n">
        <v>0.00063</v>
      </c>
      <c r="X2230" s="43" t="n">
        <f aca="false">W2230-V2230</f>
        <v>0</v>
      </c>
      <c r="Y2230" s="43"/>
      <c r="Z2230" s="43"/>
      <c r="AA2230" s="43"/>
      <c r="AB2230" s="43"/>
      <c r="AC2230" s="43" t="s">
        <v>10482</v>
      </c>
      <c r="AD2230" s="43"/>
      <c r="AE2230" s="43"/>
      <c r="AF2230" s="43"/>
      <c r="AG2230" s="43" t="n">
        <v>0.00036</v>
      </c>
      <c r="AH2230" s="43"/>
      <c r="AI2230" s="63"/>
      <c r="AJ2230" s="63"/>
      <c r="AK2230" s="43"/>
      <c r="AL2230" s="43"/>
      <c r="AM2230" s="43" t="s">
        <v>10492</v>
      </c>
      <c r="AN2230" s="43"/>
      <c r="AO2230" s="43" t="s">
        <v>1471</v>
      </c>
      <c r="AP2230" s="23" t="s">
        <v>3124</v>
      </c>
      <c r="AT2230" s="23" t="s">
        <v>11356</v>
      </c>
      <c r="AV2230" s="23" t="n">
        <v>0.00036</v>
      </c>
      <c r="AW2230" s="23" t="s">
        <v>10494</v>
      </c>
      <c r="AX2230" s="23" t="s">
        <v>13956</v>
      </c>
      <c r="AY2230" s="23" t="n">
        <v>10000</v>
      </c>
      <c r="AZ2230" s="23" t="n">
        <v>22</v>
      </c>
      <c r="BA2230" s="23" t="s">
        <v>177</v>
      </c>
      <c r="BB2230" s="23" t="s">
        <v>10496</v>
      </c>
      <c r="BF2230" s="23" t="s">
        <v>10498</v>
      </c>
      <c r="BG2230" s="1" t="s">
        <v>183</v>
      </c>
    </row>
    <row r="2231" s="23" customFormat="true" ht="12.75" hidden="false" customHeight="false" outlineLevel="0" collapsed="false">
      <c r="A2231" s="23" t="s">
        <v>9995</v>
      </c>
      <c r="B2231" s="23" t="s">
        <v>9996</v>
      </c>
      <c r="C2231" s="40" t="s">
        <v>177</v>
      </c>
      <c r="D2231" s="23" t="s">
        <v>1471</v>
      </c>
      <c r="E2231" s="23" t="s">
        <v>9997</v>
      </c>
      <c r="F2231" s="23" t="s">
        <v>9998</v>
      </c>
      <c r="G2231" s="23" t="n">
        <v>41</v>
      </c>
      <c r="H2231" s="23" t="n">
        <v>20000</v>
      </c>
      <c r="I2231" s="41" t="s">
        <v>180</v>
      </c>
      <c r="K2231" s="23" t="n">
        <v>0</v>
      </c>
      <c r="L2231" s="23" t="n">
        <v>7425</v>
      </c>
      <c r="M2231" s="23" t="n">
        <v>0</v>
      </c>
      <c r="N2231" s="23" t="n">
        <v>0</v>
      </c>
      <c r="O2231" s="23" t="n">
        <f aca="false">K2231+L2231</f>
        <v>7425</v>
      </c>
      <c r="P2231" s="23" t="n">
        <f aca="false">K2231+L2231+M2231+N2231</f>
        <v>7425</v>
      </c>
      <c r="Q2231" s="23" t="n">
        <v>1211</v>
      </c>
      <c r="R2231" s="23" t="n">
        <v>1087</v>
      </c>
      <c r="S2231" s="23" t="n">
        <v>1717</v>
      </c>
      <c r="T2231" s="23" t="n">
        <v>1054</v>
      </c>
      <c r="U2231" s="23" t="n">
        <f aca="false">IF(I2231="delivery",O2231-SUM(Q2231+R2231),IF(I2231="PO",P2231-SUM(Q2231:R2231)))</f>
        <v>5127</v>
      </c>
      <c r="V2231" s="43" t="n">
        <v>0.0016</v>
      </c>
      <c r="W2231" s="43" t="n">
        <v>0.0016</v>
      </c>
      <c r="X2231" s="43" t="n">
        <f aca="false">W2231-V2231</f>
        <v>0</v>
      </c>
      <c r="Y2231" s="43"/>
      <c r="Z2231" s="43"/>
      <c r="AA2231" s="43"/>
      <c r="AB2231" s="43"/>
      <c r="AC2231" s="43" t="s">
        <v>10482</v>
      </c>
      <c r="AD2231" s="43"/>
      <c r="AE2231" s="43"/>
      <c r="AF2231" s="43"/>
      <c r="AG2231" s="43" t="n">
        <v>0.0007</v>
      </c>
      <c r="AH2231" s="43"/>
      <c r="AI2231" s="63"/>
      <c r="AJ2231" s="63"/>
      <c r="AK2231" s="43"/>
      <c r="AL2231" s="43"/>
      <c r="AM2231" s="43" t="s">
        <v>10492</v>
      </c>
      <c r="AN2231" s="43"/>
      <c r="AO2231" s="43" t="s">
        <v>1471</v>
      </c>
      <c r="AP2231" s="23" t="s">
        <v>3124</v>
      </c>
      <c r="AT2231" s="23" t="s">
        <v>10959</v>
      </c>
      <c r="AV2231" s="23" t="n">
        <v>0.0007</v>
      </c>
      <c r="AW2231" s="23" t="s">
        <v>13564</v>
      </c>
      <c r="AX2231" s="23" t="s">
        <v>13957</v>
      </c>
      <c r="AY2231" s="23" t="n">
        <v>10000</v>
      </c>
      <c r="AZ2231" s="23" t="n">
        <v>7</v>
      </c>
      <c r="BA2231" s="23" t="s">
        <v>1465</v>
      </c>
      <c r="BB2231" s="23" t="s">
        <v>13564</v>
      </c>
      <c r="BF2231" s="23" t="s">
        <v>10498</v>
      </c>
      <c r="BG2231" s="1" t="s">
        <v>183</v>
      </c>
    </row>
    <row r="2232" s="23" customFormat="true" ht="12.75" hidden="false" customHeight="false" outlineLevel="0" collapsed="false">
      <c r="A2232" s="23" t="s">
        <v>9999</v>
      </c>
      <c r="B2232" s="23" t="s">
        <v>10000</v>
      </c>
      <c r="C2232" s="40" t="s">
        <v>177</v>
      </c>
      <c r="D2232" s="23" t="s">
        <v>1471</v>
      </c>
      <c r="E2232" s="23" t="s">
        <v>10001</v>
      </c>
      <c r="F2232" s="23" t="s">
        <v>10002</v>
      </c>
      <c r="G2232" s="23" t="n">
        <v>123</v>
      </c>
      <c r="H2232" s="23" t="n">
        <v>10000</v>
      </c>
      <c r="I2232" s="41" t="s">
        <v>180</v>
      </c>
      <c r="K2232" s="23" t="n">
        <v>0</v>
      </c>
      <c r="L2232" s="23" t="n">
        <v>57125</v>
      </c>
      <c r="M2232" s="23" t="n">
        <v>0</v>
      </c>
      <c r="N2232" s="23" t="n">
        <v>0</v>
      </c>
      <c r="O2232" s="23" t="n">
        <f aca="false">K2232+L2232</f>
        <v>57125</v>
      </c>
      <c r="P2232" s="23" t="n">
        <f aca="false">K2232+L2232+M2232+N2232</f>
        <v>57125</v>
      </c>
      <c r="Q2232" s="23" t="n">
        <v>4514</v>
      </c>
      <c r="R2232" s="23" t="n">
        <v>1852</v>
      </c>
      <c r="S2232" s="23" t="n">
        <v>1723</v>
      </c>
      <c r="T2232" s="23" t="n">
        <v>1598</v>
      </c>
      <c r="U2232" s="23" t="n">
        <f aca="false">IF(I2232="delivery",O2232-SUM(Q2232+R2232),IF(I2232="PO",P2232-SUM(Q2232:R2232)))</f>
        <v>50759</v>
      </c>
      <c r="V2232" s="43" t="n">
        <v>0.00055</v>
      </c>
      <c r="W2232" s="43" t="n">
        <v>0.00055</v>
      </c>
      <c r="X2232" s="43" t="n">
        <f aca="false">W2232-V2232</f>
        <v>0</v>
      </c>
      <c r="Y2232" s="43"/>
      <c r="Z2232" s="43"/>
      <c r="AA2232" s="43"/>
      <c r="AB2232" s="43"/>
      <c r="AC2232" s="43" t="s">
        <v>10482</v>
      </c>
      <c r="AD2232" s="43"/>
      <c r="AE2232" s="43"/>
      <c r="AF2232" s="43"/>
      <c r="AG2232" s="43" t="n">
        <v>0.00036</v>
      </c>
      <c r="AH2232" s="43"/>
      <c r="AI2232" s="63"/>
      <c r="AJ2232" s="63"/>
      <c r="AK2232" s="43"/>
      <c r="AL2232" s="43"/>
      <c r="AM2232" s="43" t="s">
        <v>10492</v>
      </c>
      <c r="AN2232" s="43"/>
      <c r="AO2232" s="43" t="s">
        <v>1471</v>
      </c>
      <c r="AP2232" s="23" t="s">
        <v>3124</v>
      </c>
      <c r="AT2232" s="23" t="s">
        <v>11356</v>
      </c>
      <c r="AV2232" s="23" t="n">
        <v>0.00036</v>
      </c>
      <c r="AW2232" s="23" t="s">
        <v>10494</v>
      </c>
      <c r="AX2232" s="23" t="s">
        <v>13958</v>
      </c>
      <c r="AY2232" s="23" t="n">
        <v>10000</v>
      </c>
      <c r="AZ2232" s="23" t="n">
        <v>22</v>
      </c>
      <c r="BA2232" s="23" t="s">
        <v>177</v>
      </c>
      <c r="BB2232" s="23" t="s">
        <v>10496</v>
      </c>
      <c r="BF2232" s="23" t="s">
        <v>10498</v>
      </c>
      <c r="BG2232" s="1" t="s">
        <v>183</v>
      </c>
    </row>
    <row r="2233" s="23" customFormat="true" ht="12.75" hidden="false" customHeight="false" outlineLevel="0" collapsed="false">
      <c r="A2233" s="23" t="s">
        <v>10003</v>
      </c>
      <c r="B2233" s="23" t="s">
        <v>10004</v>
      </c>
      <c r="C2233" s="40" t="s">
        <v>177</v>
      </c>
      <c r="D2233" s="23" t="s">
        <v>1471</v>
      </c>
      <c r="E2233" s="23" t="s">
        <v>10005</v>
      </c>
      <c r="F2233" s="23" t="s">
        <v>10006</v>
      </c>
      <c r="G2233" s="23" t="n">
        <v>48</v>
      </c>
      <c r="H2233" s="23" t="n">
        <v>10000</v>
      </c>
      <c r="I2233" s="41" t="s">
        <v>180</v>
      </c>
      <c r="K2233" s="23" t="n">
        <v>0</v>
      </c>
      <c r="L2233" s="23" t="n">
        <v>53154</v>
      </c>
      <c r="M2233" s="23" t="n">
        <v>60000</v>
      </c>
      <c r="N2233" s="23" t="n">
        <v>0</v>
      </c>
      <c r="O2233" s="23" t="n">
        <f aca="false">K2233+L2233</f>
        <v>53154</v>
      </c>
      <c r="P2233" s="23" t="n">
        <f aca="false">K2233+L2233+M2233+N2233</f>
        <v>113154</v>
      </c>
      <c r="Q2233" s="23" t="n">
        <v>94898</v>
      </c>
      <c r="R2233" s="23" t="n">
        <v>38298</v>
      </c>
      <c r="S2233" s="23" t="n">
        <v>34836</v>
      </c>
      <c r="T2233" s="23" t="n">
        <v>16478</v>
      </c>
      <c r="U2233" s="23" t="n">
        <f aca="false">IF(I2233="delivery",O2233-SUM(Q2233+R2233),IF(I2233="PO",P2233-SUM(Q2233:R2233)))</f>
        <v>-80042</v>
      </c>
      <c r="V2233" s="43" t="n">
        <v>0.00081</v>
      </c>
      <c r="W2233" s="43" t="n">
        <v>0.00081</v>
      </c>
      <c r="X2233" s="43" t="n">
        <f aca="false">W2233-V2233</f>
        <v>0</v>
      </c>
      <c r="Y2233" s="43"/>
      <c r="Z2233" s="43"/>
      <c r="AA2233" s="43" t="n">
        <v>0.00081</v>
      </c>
      <c r="AB2233" s="43"/>
      <c r="AC2233" s="43" t="s">
        <v>10482</v>
      </c>
      <c r="AD2233" s="43"/>
      <c r="AE2233" s="43"/>
      <c r="AF2233" s="43"/>
      <c r="AG2233" s="43" t="n">
        <v>0.00081</v>
      </c>
      <c r="AH2233" s="43"/>
      <c r="AI2233" s="63"/>
      <c r="AJ2233" s="63"/>
      <c r="AK2233" s="43"/>
      <c r="AL2233" s="43"/>
      <c r="AM2233" s="43" t="s">
        <v>11367</v>
      </c>
      <c r="AN2233" s="43"/>
      <c r="AO2233" s="43" t="s">
        <v>1471</v>
      </c>
      <c r="AP2233" s="23" t="s">
        <v>3124</v>
      </c>
      <c r="AT2233" s="23" t="s">
        <v>10934</v>
      </c>
      <c r="AV2233" s="23" t="n">
        <v>0.00081</v>
      </c>
      <c r="AW2233" s="23" t="s">
        <v>13564</v>
      </c>
      <c r="AX2233" s="23" t="s">
        <v>13959</v>
      </c>
      <c r="AY2233" s="23" t="n">
        <v>10000</v>
      </c>
      <c r="AZ2233" s="23" t="n">
        <v>7</v>
      </c>
      <c r="BA2233" s="23" t="s">
        <v>1465</v>
      </c>
      <c r="BB2233" s="23" t="s">
        <v>13564</v>
      </c>
      <c r="BF2233" s="23" t="s">
        <v>10498</v>
      </c>
      <c r="BG2233" s="1" t="s">
        <v>183</v>
      </c>
    </row>
    <row r="2234" s="23" customFormat="true" ht="12.75" hidden="false" customHeight="false" outlineLevel="0" collapsed="false">
      <c r="A2234" s="23" t="s">
        <v>10007</v>
      </c>
      <c r="B2234" s="23" t="s">
        <v>10008</v>
      </c>
      <c r="C2234" s="40" t="s">
        <v>177</v>
      </c>
      <c r="D2234" s="23" t="s">
        <v>1471</v>
      </c>
      <c r="E2234" s="23" t="s">
        <v>10009</v>
      </c>
      <c r="F2234" s="23" t="s">
        <v>10010</v>
      </c>
      <c r="G2234" s="23" t="n">
        <v>48</v>
      </c>
      <c r="H2234" s="23" t="n">
        <v>10000</v>
      </c>
      <c r="I2234" s="41" t="s">
        <v>180</v>
      </c>
      <c r="K2234" s="23" t="n">
        <v>0</v>
      </c>
      <c r="L2234" s="23" t="n">
        <v>6101</v>
      </c>
      <c r="M2234" s="23" t="n">
        <v>0</v>
      </c>
      <c r="N2234" s="23" t="n">
        <v>0</v>
      </c>
      <c r="O2234" s="23" t="n">
        <f aca="false">K2234+L2234</f>
        <v>6101</v>
      </c>
      <c r="P2234" s="23" t="n">
        <f aca="false">K2234+L2234+M2234+N2234</f>
        <v>6101</v>
      </c>
      <c r="Q2234" s="23" t="n">
        <v>2018</v>
      </c>
      <c r="R2234" s="23" t="n">
        <v>1482</v>
      </c>
      <c r="S2234" s="23" t="n">
        <v>2036</v>
      </c>
      <c r="T2234" s="23" t="n">
        <v>750</v>
      </c>
      <c r="U2234" s="23" t="n">
        <f aca="false">IF(I2234="delivery",O2234-SUM(Q2234+R2234),IF(I2234="PO",P2234-SUM(Q2234:R2234)))</f>
        <v>2601</v>
      </c>
      <c r="V2234" s="43" t="n">
        <v>0.00586</v>
      </c>
      <c r="W2234" s="43" t="n">
        <v>0.00586</v>
      </c>
      <c r="X2234" s="43" t="n">
        <f aca="false">W2234-V2234</f>
        <v>0</v>
      </c>
      <c r="Y2234" s="43"/>
      <c r="Z2234" s="43"/>
      <c r="AA2234" s="43"/>
      <c r="AB2234" s="43"/>
      <c r="AC2234" s="43" t="s">
        <v>10482</v>
      </c>
      <c r="AD2234" s="43"/>
      <c r="AE2234" s="43"/>
      <c r="AF2234" s="43"/>
      <c r="AG2234" s="43" t="n">
        <v>0.00081</v>
      </c>
      <c r="AH2234" s="43"/>
      <c r="AI2234" s="63"/>
      <c r="AJ2234" s="63"/>
      <c r="AK2234" s="43"/>
      <c r="AL2234" s="43"/>
      <c r="AM2234" s="43" t="s">
        <v>10492</v>
      </c>
      <c r="AN2234" s="43"/>
      <c r="AO2234" s="43" t="s">
        <v>1471</v>
      </c>
      <c r="AP2234" s="23" t="s">
        <v>3124</v>
      </c>
      <c r="AT2234" s="23" t="s">
        <v>10959</v>
      </c>
      <c r="AV2234" s="23" t="n">
        <v>0.00081</v>
      </c>
      <c r="AW2234" s="23" t="s">
        <v>13564</v>
      </c>
      <c r="AX2234" s="23" t="s">
        <v>13960</v>
      </c>
      <c r="AY2234" s="23" t="n">
        <v>10000</v>
      </c>
      <c r="AZ2234" s="23" t="n">
        <v>7</v>
      </c>
      <c r="BA2234" s="23" t="s">
        <v>1465</v>
      </c>
      <c r="BB2234" s="23" t="s">
        <v>13564</v>
      </c>
      <c r="BF2234" s="23" t="s">
        <v>10498</v>
      </c>
      <c r="BG2234" s="1" t="s">
        <v>183</v>
      </c>
    </row>
    <row r="2235" s="23" customFormat="true" ht="12.75" hidden="false" customHeight="false" outlineLevel="0" collapsed="false">
      <c r="A2235" s="23" t="s">
        <v>10011</v>
      </c>
      <c r="B2235" s="23" t="s">
        <v>10012</v>
      </c>
      <c r="C2235" s="40" t="s">
        <v>177</v>
      </c>
      <c r="D2235" s="23" t="s">
        <v>1471</v>
      </c>
      <c r="E2235" s="23" t="s">
        <v>10013</v>
      </c>
      <c r="F2235" s="23" t="s">
        <v>10014</v>
      </c>
      <c r="G2235" s="23" t="n">
        <v>38</v>
      </c>
      <c r="H2235" s="23" t="n">
        <v>15000</v>
      </c>
      <c r="I2235" s="41" t="s">
        <v>180</v>
      </c>
      <c r="K2235" s="23" t="n">
        <v>0</v>
      </c>
      <c r="L2235" s="23" t="n">
        <v>81703</v>
      </c>
      <c r="M2235" s="23" t="n">
        <v>0</v>
      </c>
      <c r="N2235" s="23" t="n">
        <v>0</v>
      </c>
      <c r="O2235" s="23" t="n">
        <f aca="false">K2235+L2235</f>
        <v>81703</v>
      </c>
      <c r="P2235" s="23" t="n">
        <f aca="false">K2235+L2235+M2235+N2235</f>
        <v>81703</v>
      </c>
      <c r="Q2235" s="23" t="n">
        <v>46440</v>
      </c>
      <c r="R2235" s="23" t="n">
        <v>18408</v>
      </c>
      <c r="S2235" s="23" t="n">
        <v>16400</v>
      </c>
      <c r="T2235" s="23" t="n">
        <v>7864</v>
      </c>
      <c r="U2235" s="23" t="n">
        <f aca="false">IF(I2235="delivery",O2235-SUM(Q2235+R2235),IF(I2235="PO",P2235-SUM(Q2235:R2235)))</f>
        <v>16855</v>
      </c>
      <c r="V2235" s="43" t="n">
        <v>0.0019</v>
      </c>
      <c r="W2235" s="43" t="n">
        <v>0.0019</v>
      </c>
      <c r="X2235" s="43" t="n">
        <f aca="false">W2235-V2235</f>
        <v>0</v>
      </c>
      <c r="Y2235" s="43"/>
      <c r="Z2235" s="43"/>
      <c r="AA2235" s="43" t="n">
        <v>0.00142</v>
      </c>
      <c r="AB2235" s="43"/>
      <c r="AC2235" s="43" t="s">
        <v>10482</v>
      </c>
      <c r="AD2235" s="43"/>
      <c r="AE2235" s="43"/>
      <c r="AF2235" s="43"/>
      <c r="AG2235" s="43" t="n">
        <v>0.0019</v>
      </c>
      <c r="AH2235" s="43"/>
      <c r="AI2235" s="63"/>
      <c r="AJ2235" s="63"/>
      <c r="AK2235" s="43"/>
      <c r="AL2235" s="43"/>
      <c r="AM2235" s="43" t="s">
        <v>11367</v>
      </c>
      <c r="AN2235" s="43"/>
      <c r="AO2235" s="43" t="s">
        <v>1471</v>
      </c>
      <c r="AP2235" s="23" t="s">
        <v>3124</v>
      </c>
      <c r="AT2235" s="23" t="s">
        <v>11356</v>
      </c>
      <c r="AV2235" s="23" t="n">
        <v>0.0019</v>
      </c>
      <c r="AW2235" s="23" t="s">
        <v>11618</v>
      </c>
      <c r="AX2235" s="23" t="s">
        <v>13961</v>
      </c>
      <c r="AY2235" s="23" t="n">
        <v>50000</v>
      </c>
      <c r="AZ2235" s="23" t="n">
        <v>17</v>
      </c>
      <c r="BA2235" s="23" t="s">
        <v>1465</v>
      </c>
      <c r="BB2235" s="23" t="s">
        <v>11587</v>
      </c>
      <c r="BF2235" s="23" t="s">
        <v>10498</v>
      </c>
      <c r="BG2235" s="1" t="s">
        <v>183</v>
      </c>
    </row>
    <row r="2236" s="23" customFormat="true" ht="12.75" hidden="false" customHeight="false" outlineLevel="0" collapsed="false">
      <c r="A2236" s="23" t="s">
        <v>10015</v>
      </c>
      <c r="B2236" s="23" t="s">
        <v>10016</v>
      </c>
      <c r="C2236" s="40" t="s">
        <v>177</v>
      </c>
      <c r="D2236" s="23" t="s">
        <v>1471</v>
      </c>
      <c r="E2236" s="23" t="s">
        <v>10017</v>
      </c>
      <c r="F2236" s="23" t="s">
        <v>10018</v>
      </c>
      <c r="G2236" s="23" t="n">
        <v>93</v>
      </c>
      <c r="H2236" s="23" t="n">
        <v>4000</v>
      </c>
      <c r="I2236" s="41" t="s">
        <v>180</v>
      </c>
      <c r="K2236" s="23" t="n">
        <v>0</v>
      </c>
      <c r="L2236" s="23" t="n">
        <v>20173</v>
      </c>
      <c r="M2236" s="23" t="n">
        <v>12000</v>
      </c>
      <c r="N2236" s="23" t="n">
        <v>16000</v>
      </c>
      <c r="O2236" s="23" t="n">
        <f aca="false">K2236+L2236</f>
        <v>20173</v>
      </c>
      <c r="P2236" s="23" t="n">
        <f aca="false">K2236+L2236+M2236+N2236</f>
        <v>48173</v>
      </c>
      <c r="Q2236" s="23" t="n">
        <v>16315</v>
      </c>
      <c r="R2236" s="23" t="n">
        <v>10270</v>
      </c>
      <c r="S2236" s="23" t="n">
        <v>13977</v>
      </c>
      <c r="T2236" s="23" t="n">
        <v>11254</v>
      </c>
      <c r="U2236" s="23" t="n">
        <f aca="false">IF(I2236="delivery",O2236-SUM(Q2236+R2236),IF(I2236="PO",P2236-SUM(Q2236:R2236)))</f>
        <v>-6412</v>
      </c>
      <c r="V2236" s="43" t="n">
        <v>0.086</v>
      </c>
      <c r="W2236" s="43" t="n">
        <v>0.08</v>
      </c>
      <c r="X2236" s="43" t="n">
        <f aca="false">W2236-V2236</f>
        <v>-0.00599999999999999</v>
      </c>
      <c r="Y2236" s="43"/>
      <c r="Z2236" s="43"/>
      <c r="AA2236" s="43" t="n">
        <v>0.08</v>
      </c>
      <c r="AB2236" s="43"/>
      <c r="AC2236" s="43" t="s">
        <v>10482</v>
      </c>
      <c r="AD2236" s="43"/>
      <c r="AE2236" s="43"/>
      <c r="AF2236" s="43"/>
      <c r="AG2236" s="43" t="n">
        <v>0.08</v>
      </c>
      <c r="AH2236" s="43"/>
      <c r="AI2236" s="63"/>
      <c r="AJ2236" s="63"/>
      <c r="AK2236" s="43"/>
      <c r="AL2236" s="43"/>
      <c r="AM2236" s="43" t="s">
        <v>10492</v>
      </c>
      <c r="AN2236" s="43"/>
      <c r="AO2236" s="43" t="s">
        <v>1471</v>
      </c>
      <c r="AP2236" s="23" t="s">
        <v>3124</v>
      </c>
      <c r="AT2236" s="23" t="s">
        <v>10934</v>
      </c>
      <c r="AV2236" s="23" t="n">
        <v>0.08</v>
      </c>
      <c r="AW2236" s="23" t="s">
        <v>13564</v>
      </c>
      <c r="AX2236" s="23" t="s">
        <v>13962</v>
      </c>
      <c r="AY2236" s="23" t="n">
        <v>4000</v>
      </c>
      <c r="AZ2236" s="23" t="n">
        <v>12</v>
      </c>
      <c r="BA2236" s="23" t="s">
        <v>1465</v>
      </c>
      <c r="BB2236" s="23" t="s">
        <v>13564</v>
      </c>
      <c r="BF2236" s="23" t="s">
        <v>10498</v>
      </c>
      <c r="BG2236" s="1" t="s">
        <v>183</v>
      </c>
    </row>
    <row r="2237" s="23" customFormat="true" ht="12.75" hidden="false" customHeight="false" outlineLevel="0" collapsed="false">
      <c r="A2237" s="23" t="s">
        <v>10019</v>
      </c>
      <c r="B2237" s="23" t="s">
        <v>10020</v>
      </c>
      <c r="C2237" s="40" t="s">
        <v>177</v>
      </c>
      <c r="D2237" s="23" t="s">
        <v>1471</v>
      </c>
      <c r="E2237" s="23" t="s">
        <v>10021</v>
      </c>
      <c r="F2237" s="23" t="s">
        <v>10022</v>
      </c>
      <c r="G2237" s="23" t="n">
        <v>123</v>
      </c>
      <c r="H2237" s="23" t="n">
        <v>10000</v>
      </c>
      <c r="I2237" s="41" t="s">
        <v>180</v>
      </c>
      <c r="K2237" s="23" t="n">
        <v>0</v>
      </c>
      <c r="L2237" s="23" t="n">
        <v>7969</v>
      </c>
      <c r="M2237" s="23" t="n">
        <v>0</v>
      </c>
      <c r="N2237" s="23" t="n">
        <v>0</v>
      </c>
      <c r="O2237" s="23" t="n">
        <f aca="false">K2237+L2237</f>
        <v>7969</v>
      </c>
      <c r="P2237" s="23" t="n">
        <f aca="false">K2237+L2237+M2237+N2237</f>
        <v>7969</v>
      </c>
      <c r="Q2237" s="23" t="n">
        <v>886</v>
      </c>
      <c r="R2237" s="23" t="n">
        <v>941</v>
      </c>
      <c r="S2237" s="23" t="n">
        <v>983</v>
      </c>
      <c r="T2237" s="23" t="n">
        <v>819</v>
      </c>
      <c r="U2237" s="23" t="n">
        <f aca="false">IF(I2237="delivery",O2237-SUM(Q2237+R2237),IF(I2237="PO",P2237-SUM(Q2237:R2237)))</f>
        <v>6142</v>
      </c>
      <c r="V2237" s="43" t="n">
        <v>0.00198</v>
      </c>
      <c r="W2237" s="43" t="n">
        <v>0.00198</v>
      </c>
      <c r="X2237" s="43" t="n">
        <f aca="false">W2237-V2237</f>
        <v>0</v>
      </c>
      <c r="Y2237" s="43"/>
      <c r="Z2237" s="43"/>
      <c r="AA2237" s="43"/>
      <c r="AB2237" s="43"/>
      <c r="AC2237" s="43" t="s">
        <v>10482</v>
      </c>
      <c r="AD2237" s="43"/>
      <c r="AE2237" s="43"/>
      <c r="AF2237" s="43"/>
      <c r="AG2237" s="43" t="n">
        <v>0.00036</v>
      </c>
      <c r="AH2237" s="43"/>
      <c r="AI2237" s="63"/>
      <c r="AJ2237" s="63"/>
      <c r="AK2237" s="43"/>
      <c r="AL2237" s="43"/>
      <c r="AM2237" s="43" t="s">
        <v>10492</v>
      </c>
      <c r="AN2237" s="43"/>
      <c r="AO2237" s="43" t="s">
        <v>1471</v>
      </c>
      <c r="AP2237" s="23" t="s">
        <v>3124</v>
      </c>
      <c r="AT2237" s="23" t="s">
        <v>11356</v>
      </c>
      <c r="AV2237" s="23" t="n">
        <v>0.00036</v>
      </c>
      <c r="AW2237" s="23" t="s">
        <v>10494</v>
      </c>
      <c r="AX2237" s="23" t="s">
        <v>13963</v>
      </c>
      <c r="AY2237" s="23" t="n">
        <v>10000</v>
      </c>
      <c r="AZ2237" s="23" t="n">
        <v>22</v>
      </c>
      <c r="BA2237" s="23" t="s">
        <v>177</v>
      </c>
      <c r="BB2237" s="23" t="s">
        <v>10496</v>
      </c>
      <c r="BF2237" s="23" t="s">
        <v>10498</v>
      </c>
      <c r="BG2237" s="1" t="s">
        <v>183</v>
      </c>
    </row>
    <row r="2238" s="23" customFormat="true" ht="12.75" hidden="false" customHeight="false" outlineLevel="0" collapsed="false">
      <c r="A2238" s="23" t="s">
        <v>10023</v>
      </c>
      <c r="B2238" s="23" t="s">
        <v>10024</v>
      </c>
      <c r="C2238" s="40" t="s">
        <v>177</v>
      </c>
      <c r="D2238" s="23" t="s">
        <v>1471</v>
      </c>
      <c r="E2238" s="23" t="s">
        <v>10025</v>
      </c>
      <c r="F2238" s="23" t="s">
        <v>10026</v>
      </c>
      <c r="G2238" s="23" t="n">
        <v>123</v>
      </c>
      <c r="H2238" s="23" t="n">
        <v>10000</v>
      </c>
      <c r="I2238" s="41" t="s">
        <v>180</v>
      </c>
      <c r="K2238" s="23" t="n">
        <v>0</v>
      </c>
      <c r="L2238" s="23" t="n">
        <v>42098</v>
      </c>
      <c r="M2238" s="23" t="n">
        <v>0</v>
      </c>
      <c r="N2238" s="23" t="n">
        <v>0</v>
      </c>
      <c r="O2238" s="23" t="n">
        <f aca="false">K2238+L2238</f>
        <v>42098</v>
      </c>
      <c r="P2238" s="23" t="n">
        <f aca="false">K2238+L2238+M2238+N2238</f>
        <v>42098</v>
      </c>
      <c r="Q2238" s="23" t="n">
        <v>1476</v>
      </c>
      <c r="R2238" s="23" t="n">
        <v>1309</v>
      </c>
      <c r="S2238" s="23" t="n">
        <v>1649</v>
      </c>
      <c r="T2238" s="23" t="n">
        <v>1263</v>
      </c>
      <c r="U2238" s="23" t="n">
        <f aca="false">IF(I2238="delivery",O2238-SUM(Q2238+R2238),IF(I2238="PO",P2238-SUM(Q2238:R2238)))</f>
        <v>39313</v>
      </c>
      <c r="V2238" s="43" t="n">
        <v>0.00198</v>
      </c>
      <c r="W2238" s="43" t="n">
        <v>0.00198</v>
      </c>
      <c r="X2238" s="43" t="n">
        <f aca="false">W2238-V2238</f>
        <v>0</v>
      </c>
      <c r="Y2238" s="43"/>
      <c r="Z2238" s="43"/>
      <c r="AA2238" s="43"/>
      <c r="AB2238" s="43"/>
      <c r="AC2238" s="43" t="s">
        <v>10482</v>
      </c>
      <c r="AD2238" s="43"/>
      <c r="AE2238" s="43"/>
      <c r="AF2238" s="43"/>
      <c r="AG2238" s="43" t="n">
        <v>0.00036</v>
      </c>
      <c r="AH2238" s="43"/>
      <c r="AI2238" s="63"/>
      <c r="AJ2238" s="63"/>
      <c r="AK2238" s="43"/>
      <c r="AL2238" s="43"/>
      <c r="AM2238" s="43" t="s">
        <v>10492</v>
      </c>
      <c r="AN2238" s="43"/>
      <c r="AO2238" s="43" t="s">
        <v>1471</v>
      </c>
      <c r="AP2238" s="23" t="s">
        <v>3124</v>
      </c>
      <c r="AT2238" s="23" t="s">
        <v>11356</v>
      </c>
      <c r="AV2238" s="23" t="n">
        <v>0.00036</v>
      </c>
      <c r="AW2238" s="23" t="s">
        <v>10494</v>
      </c>
      <c r="AX2238" s="23" t="s">
        <v>13964</v>
      </c>
      <c r="AY2238" s="23" t="n">
        <v>10000</v>
      </c>
      <c r="AZ2238" s="23" t="n">
        <v>22</v>
      </c>
      <c r="BA2238" s="23" t="s">
        <v>177</v>
      </c>
      <c r="BB2238" s="23" t="s">
        <v>10496</v>
      </c>
      <c r="BF2238" s="23" t="s">
        <v>10498</v>
      </c>
      <c r="BG2238" s="1" t="s">
        <v>183</v>
      </c>
    </row>
    <row r="2239" s="23" customFormat="true" ht="12.75" hidden="false" customHeight="false" outlineLevel="0" collapsed="false">
      <c r="A2239" s="23" t="s">
        <v>10027</v>
      </c>
      <c r="B2239" s="23" t="s">
        <v>10028</v>
      </c>
      <c r="C2239" s="40" t="s">
        <v>177</v>
      </c>
      <c r="D2239" s="23" t="s">
        <v>1471</v>
      </c>
      <c r="E2239" s="23" t="s">
        <v>10029</v>
      </c>
      <c r="F2239" s="23" t="s">
        <v>10030</v>
      </c>
      <c r="G2239" s="23" t="n">
        <v>116</v>
      </c>
      <c r="H2239" s="23" t="n">
        <v>10000</v>
      </c>
      <c r="I2239" s="41" t="s">
        <v>180</v>
      </c>
      <c r="K2239" s="23" t="n">
        <v>0</v>
      </c>
      <c r="L2239" s="23" t="n">
        <v>27130</v>
      </c>
      <c r="M2239" s="23" t="n">
        <v>0</v>
      </c>
      <c r="N2239" s="23" t="n">
        <v>0</v>
      </c>
      <c r="O2239" s="23" t="n">
        <f aca="false">K2239+L2239</f>
        <v>27130</v>
      </c>
      <c r="P2239" s="23" t="n">
        <f aca="false">K2239+L2239+M2239+N2239</f>
        <v>27130</v>
      </c>
      <c r="Q2239" s="23" t="n">
        <v>2219</v>
      </c>
      <c r="R2239" s="23" t="n">
        <v>4057</v>
      </c>
      <c r="S2239" s="23" t="n">
        <v>4465</v>
      </c>
      <c r="T2239" s="23" t="n">
        <v>2929</v>
      </c>
      <c r="U2239" s="23" t="n">
        <f aca="false">IF(I2239="delivery",O2239-SUM(Q2239+R2239),IF(I2239="PO",P2239-SUM(Q2239:R2239)))</f>
        <v>20854</v>
      </c>
      <c r="V2239" s="43" t="n">
        <v>0.00198</v>
      </c>
      <c r="W2239" s="43" t="n">
        <v>0.00198</v>
      </c>
      <c r="X2239" s="43" t="n">
        <f aca="false">W2239-V2239</f>
        <v>0</v>
      </c>
      <c r="Y2239" s="43"/>
      <c r="Z2239" s="43"/>
      <c r="AA2239" s="43"/>
      <c r="AB2239" s="43"/>
      <c r="AC2239" s="43" t="s">
        <v>10482</v>
      </c>
      <c r="AD2239" s="43"/>
      <c r="AE2239" s="43"/>
      <c r="AF2239" s="43"/>
      <c r="AG2239" s="43" t="n">
        <v>0.00036</v>
      </c>
      <c r="AH2239" s="43"/>
      <c r="AI2239" s="63"/>
      <c r="AJ2239" s="63"/>
      <c r="AK2239" s="43"/>
      <c r="AL2239" s="43"/>
      <c r="AM2239" s="43" t="s">
        <v>10492</v>
      </c>
      <c r="AN2239" s="43"/>
      <c r="AO2239" s="43" t="s">
        <v>1471</v>
      </c>
      <c r="AP2239" s="23" t="s">
        <v>3124</v>
      </c>
      <c r="AT2239" s="23" t="s">
        <v>11356</v>
      </c>
      <c r="AV2239" s="23" t="n">
        <v>0.00036</v>
      </c>
      <c r="AW2239" s="23" t="s">
        <v>10494</v>
      </c>
      <c r="AX2239" s="23" t="s">
        <v>13965</v>
      </c>
      <c r="AY2239" s="23" t="n">
        <v>10000</v>
      </c>
      <c r="AZ2239" s="23" t="n">
        <v>22</v>
      </c>
      <c r="BA2239" s="23" t="s">
        <v>177</v>
      </c>
      <c r="BB2239" s="23" t="s">
        <v>10496</v>
      </c>
      <c r="BF2239" s="23" t="s">
        <v>10498</v>
      </c>
      <c r="BG2239" s="1" t="s">
        <v>183</v>
      </c>
    </row>
    <row r="2240" s="23" customFormat="true" ht="12.75" hidden="false" customHeight="false" outlineLevel="0" collapsed="false">
      <c r="A2240" s="23" t="s">
        <v>10031</v>
      </c>
      <c r="B2240" s="23" t="s">
        <v>10032</v>
      </c>
      <c r="C2240" s="40" t="s">
        <v>177</v>
      </c>
      <c r="D2240" s="23" t="s">
        <v>1471</v>
      </c>
      <c r="E2240" s="23" t="s">
        <v>10033</v>
      </c>
      <c r="F2240" s="23" t="s">
        <v>10034</v>
      </c>
      <c r="G2240" s="23" t="n">
        <v>123</v>
      </c>
      <c r="H2240" s="23" t="n">
        <v>10000</v>
      </c>
      <c r="I2240" s="41" t="s">
        <v>180</v>
      </c>
      <c r="K2240" s="23" t="n">
        <v>0</v>
      </c>
      <c r="L2240" s="23" t="n">
        <v>37665</v>
      </c>
      <c r="M2240" s="23" t="n">
        <v>0</v>
      </c>
      <c r="N2240" s="23" t="n">
        <v>0</v>
      </c>
      <c r="O2240" s="23" t="n">
        <f aca="false">K2240+L2240</f>
        <v>37665</v>
      </c>
      <c r="P2240" s="23" t="n">
        <f aca="false">K2240+L2240+M2240+N2240</f>
        <v>37665</v>
      </c>
      <c r="Q2240" s="23" t="n">
        <v>1275</v>
      </c>
      <c r="R2240" s="23" t="n">
        <v>1160</v>
      </c>
      <c r="S2240" s="23" t="n">
        <v>1288</v>
      </c>
      <c r="T2240" s="23" t="n">
        <v>1236</v>
      </c>
      <c r="U2240" s="23" t="n">
        <f aca="false">IF(I2240="delivery",O2240-SUM(Q2240+R2240),IF(I2240="PO",P2240-SUM(Q2240:R2240)))</f>
        <v>35230</v>
      </c>
      <c r="V2240" s="43" t="n">
        <v>0.00053</v>
      </c>
      <c r="W2240" s="43" t="n">
        <v>0.00053</v>
      </c>
      <c r="X2240" s="43" t="n">
        <f aca="false">W2240-V2240</f>
        <v>0</v>
      </c>
      <c r="Y2240" s="43"/>
      <c r="Z2240" s="43"/>
      <c r="AA2240" s="43" t="n">
        <v>0.00053</v>
      </c>
      <c r="AB2240" s="43"/>
      <c r="AC2240" s="43" t="s">
        <v>10482</v>
      </c>
      <c r="AD2240" s="43"/>
      <c r="AE2240" s="43"/>
      <c r="AF2240" s="43"/>
      <c r="AG2240" s="43" t="n">
        <v>0.00036</v>
      </c>
      <c r="AH2240" s="43"/>
      <c r="AI2240" s="63"/>
      <c r="AJ2240" s="63"/>
      <c r="AK2240" s="43"/>
      <c r="AL2240" s="43"/>
      <c r="AM2240" s="43" t="s">
        <v>10492</v>
      </c>
      <c r="AN2240" s="43"/>
      <c r="AO2240" s="43" t="s">
        <v>1471</v>
      </c>
      <c r="AP2240" s="23" t="s">
        <v>3124</v>
      </c>
      <c r="AT2240" s="23" t="s">
        <v>11356</v>
      </c>
      <c r="AV2240" s="23" t="n">
        <v>0.00036</v>
      </c>
      <c r="AW2240" s="23" t="s">
        <v>10494</v>
      </c>
      <c r="AX2240" s="23" t="s">
        <v>13966</v>
      </c>
      <c r="AY2240" s="23" t="n">
        <v>10000</v>
      </c>
      <c r="AZ2240" s="23" t="n">
        <v>2</v>
      </c>
      <c r="BA2240" s="23" t="s">
        <v>177</v>
      </c>
      <c r="BB2240" s="23" t="s">
        <v>10496</v>
      </c>
      <c r="BF2240" s="23" t="s">
        <v>10498</v>
      </c>
      <c r="BG2240" s="1" t="s">
        <v>183</v>
      </c>
    </row>
    <row r="2241" s="23" customFormat="true" ht="12.75" hidden="false" customHeight="false" outlineLevel="0" collapsed="false">
      <c r="A2241" s="23" t="s">
        <v>10035</v>
      </c>
      <c r="B2241" s="23" t="s">
        <v>10036</v>
      </c>
      <c r="C2241" s="40" t="s">
        <v>177</v>
      </c>
      <c r="D2241" s="23" t="s">
        <v>1471</v>
      </c>
      <c r="E2241" s="23" t="s">
        <v>10037</v>
      </c>
      <c r="F2241" s="23" t="s">
        <v>10038</v>
      </c>
      <c r="G2241" s="23" t="n">
        <v>53</v>
      </c>
      <c r="H2241" s="23" t="n">
        <v>4000</v>
      </c>
      <c r="I2241" s="41" t="s">
        <v>180</v>
      </c>
      <c r="K2241" s="23" t="n">
        <v>0</v>
      </c>
      <c r="L2241" s="23" t="n">
        <v>103239</v>
      </c>
      <c r="M2241" s="23" t="n">
        <v>0</v>
      </c>
      <c r="N2241" s="23" t="n">
        <v>0</v>
      </c>
      <c r="O2241" s="23" t="n">
        <f aca="false">K2241+L2241</f>
        <v>103239</v>
      </c>
      <c r="P2241" s="23" t="n">
        <f aca="false">K2241+L2241+M2241+N2241</f>
        <v>103239</v>
      </c>
      <c r="Q2241" s="23" t="n">
        <v>1172</v>
      </c>
      <c r="R2241" s="23" t="n">
        <v>1021</v>
      </c>
      <c r="S2241" s="23" t="n">
        <v>1123</v>
      </c>
      <c r="T2241" s="23" t="n">
        <v>881</v>
      </c>
      <c r="U2241" s="23" t="n">
        <f aca="false">IF(I2241="delivery",O2241-SUM(Q2241+R2241),IF(I2241="PO",P2241-SUM(Q2241:R2241)))</f>
        <v>101046</v>
      </c>
      <c r="V2241" s="43" t="n">
        <v>0.05515</v>
      </c>
      <c r="W2241" s="43" t="n">
        <v>0.05515</v>
      </c>
      <c r="X2241" s="43" t="n">
        <f aca="false">W2241-V2241</f>
        <v>0</v>
      </c>
      <c r="Y2241" s="43"/>
      <c r="Z2241" s="43"/>
      <c r="AA2241" s="43"/>
      <c r="AB2241" s="43"/>
      <c r="AC2241" s="43" t="s">
        <v>10482</v>
      </c>
      <c r="AD2241" s="43"/>
      <c r="AE2241" s="43"/>
      <c r="AF2241" s="43"/>
      <c r="AG2241" s="43" t="n">
        <v>0.0295</v>
      </c>
      <c r="AH2241" s="43"/>
      <c r="AI2241" s="63"/>
      <c r="AJ2241" s="63"/>
      <c r="AK2241" s="43"/>
      <c r="AL2241" s="43"/>
      <c r="AM2241" s="43" t="s">
        <v>10492</v>
      </c>
      <c r="AN2241" s="43"/>
      <c r="AO2241" s="43" t="s">
        <v>1471</v>
      </c>
      <c r="AP2241" s="23" t="s">
        <v>3124</v>
      </c>
      <c r="AT2241" s="23" t="s">
        <v>10959</v>
      </c>
      <c r="AV2241" s="23" t="n">
        <v>0.0295</v>
      </c>
      <c r="AW2241" s="23" t="s">
        <v>11602</v>
      </c>
      <c r="AX2241" s="23" t="s">
        <v>13967</v>
      </c>
      <c r="AY2241" s="23" t="n">
        <v>4000</v>
      </c>
      <c r="AZ2241" s="23" t="n">
        <v>8</v>
      </c>
      <c r="BA2241" s="23" t="s">
        <v>177</v>
      </c>
      <c r="BB2241" s="23" t="s">
        <v>11602</v>
      </c>
      <c r="BF2241" s="23" t="s">
        <v>10498</v>
      </c>
      <c r="BG2241" s="1" t="s">
        <v>183</v>
      </c>
    </row>
    <row r="2242" s="23" customFormat="true" ht="12.75" hidden="false" customHeight="false" outlineLevel="0" collapsed="false">
      <c r="A2242" s="23" t="s">
        <v>10039</v>
      </c>
      <c r="B2242" s="23" t="s">
        <v>10040</v>
      </c>
      <c r="C2242" s="40" t="s">
        <v>177</v>
      </c>
      <c r="D2242" s="23" t="s">
        <v>1471</v>
      </c>
      <c r="E2242" s="23" t="s">
        <v>10041</v>
      </c>
      <c r="F2242" s="23" t="s">
        <v>10042</v>
      </c>
      <c r="G2242" s="23" t="n">
        <v>53</v>
      </c>
      <c r="H2242" s="23" t="n">
        <v>4000</v>
      </c>
      <c r="I2242" s="41" t="s">
        <v>180</v>
      </c>
      <c r="K2242" s="23" t="n">
        <v>0</v>
      </c>
      <c r="L2242" s="23" t="n">
        <v>7200</v>
      </c>
      <c r="M2242" s="23" t="n">
        <v>0</v>
      </c>
      <c r="N2242" s="23" t="n">
        <v>0</v>
      </c>
      <c r="O2242" s="23" t="n">
        <f aca="false">K2242+L2242</f>
        <v>7200</v>
      </c>
      <c r="P2242" s="23" t="n">
        <f aca="false">K2242+L2242+M2242+N2242</f>
        <v>7200</v>
      </c>
      <c r="Q2242" s="23" t="n">
        <v>1172</v>
      </c>
      <c r="R2242" s="23" t="n">
        <v>1021</v>
      </c>
      <c r="S2242" s="23" t="n">
        <v>1123</v>
      </c>
      <c r="T2242" s="23" t="n">
        <v>881</v>
      </c>
      <c r="U2242" s="23" t="n">
        <f aca="false">IF(I2242="delivery",O2242-SUM(Q2242+R2242),IF(I2242="PO",P2242-SUM(Q2242:R2242)))</f>
        <v>5007</v>
      </c>
      <c r="V2242" s="43" t="n">
        <v>0.06241</v>
      </c>
      <c r="W2242" s="43" t="n">
        <v>0.06241</v>
      </c>
      <c r="X2242" s="43" t="n">
        <f aca="false">W2242-V2242</f>
        <v>0</v>
      </c>
      <c r="Y2242" s="43"/>
      <c r="Z2242" s="43"/>
      <c r="AA2242" s="43"/>
      <c r="AB2242" s="43"/>
      <c r="AC2242" s="43" t="s">
        <v>10482</v>
      </c>
      <c r="AD2242" s="43"/>
      <c r="AE2242" s="43"/>
      <c r="AF2242" s="43"/>
      <c r="AG2242" s="43" t="n">
        <v>0.02708</v>
      </c>
      <c r="AH2242" s="43"/>
      <c r="AI2242" s="63"/>
      <c r="AJ2242" s="63"/>
      <c r="AK2242" s="43"/>
      <c r="AL2242" s="43"/>
      <c r="AM2242" s="43" t="s">
        <v>10492</v>
      </c>
      <c r="AN2242" s="43"/>
      <c r="AO2242" s="43" t="s">
        <v>1471</v>
      </c>
      <c r="AP2242" s="23" t="s">
        <v>3124</v>
      </c>
      <c r="AT2242" s="23" t="s">
        <v>10934</v>
      </c>
      <c r="AV2242" s="23" t="n">
        <v>0.02708</v>
      </c>
      <c r="AW2242" s="23" t="s">
        <v>11573</v>
      </c>
      <c r="AX2242" s="23" t="s">
        <v>13968</v>
      </c>
      <c r="AY2242" s="23" t="n">
        <v>4000</v>
      </c>
      <c r="AZ2242" s="23" t="n">
        <v>10</v>
      </c>
      <c r="BA2242" s="23" t="s">
        <v>1465</v>
      </c>
      <c r="BB2242" s="23" t="s">
        <v>11573</v>
      </c>
      <c r="BF2242" s="23" t="s">
        <v>10498</v>
      </c>
      <c r="BG2242" s="1" t="s">
        <v>183</v>
      </c>
    </row>
    <row r="2243" s="23" customFormat="true" ht="12.75" hidden="false" customHeight="false" outlineLevel="0" collapsed="false">
      <c r="A2243" s="23" t="s">
        <v>10043</v>
      </c>
      <c r="B2243" s="23" t="s">
        <v>10044</v>
      </c>
      <c r="C2243" s="40" t="s">
        <v>177</v>
      </c>
      <c r="D2243" s="23" t="s">
        <v>1471</v>
      </c>
      <c r="E2243" s="23" t="s">
        <v>10045</v>
      </c>
      <c r="F2243" s="23" t="s">
        <v>10046</v>
      </c>
      <c r="G2243" s="23" t="n">
        <v>116</v>
      </c>
      <c r="H2243" s="23" t="n">
        <v>10000</v>
      </c>
      <c r="I2243" s="41" t="s">
        <v>180</v>
      </c>
      <c r="K2243" s="23" t="n">
        <v>0</v>
      </c>
      <c r="L2243" s="23" t="n">
        <v>5997</v>
      </c>
      <c r="M2243" s="23" t="n">
        <v>0</v>
      </c>
      <c r="N2243" s="23" t="n">
        <v>0</v>
      </c>
      <c r="O2243" s="23" t="n">
        <f aca="false">K2243+L2243</f>
        <v>5997</v>
      </c>
      <c r="P2243" s="23" t="n">
        <f aca="false">K2243+L2243+M2243+N2243</f>
        <v>5997</v>
      </c>
      <c r="Q2243" s="23" t="n">
        <v>105</v>
      </c>
      <c r="R2243" s="23" t="n">
        <v>0</v>
      </c>
      <c r="S2243" s="23" t="n">
        <v>83</v>
      </c>
      <c r="T2243" s="23" t="n">
        <v>24</v>
      </c>
      <c r="U2243" s="23" t="n">
        <f aca="false">IF(I2243="delivery",O2243-SUM(Q2243+R2243),IF(I2243="PO",P2243-SUM(Q2243:R2243)))</f>
        <v>5892</v>
      </c>
      <c r="V2243" s="43" t="n">
        <v>0.0014</v>
      </c>
      <c r="W2243" s="43" t="n">
        <v>0.0014</v>
      </c>
      <c r="X2243" s="43" t="n">
        <f aca="false">W2243-V2243</f>
        <v>0</v>
      </c>
      <c r="Y2243" s="43"/>
      <c r="Z2243" s="43"/>
      <c r="AA2243" s="43"/>
      <c r="AB2243" s="43"/>
      <c r="AC2243" s="43" t="s">
        <v>10482</v>
      </c>
      <c r="AD2243" s="43"/>
      <c r="AE2243" s="43"/>
      <c r="AF2243" s="43"/>
      <c r="AG2243" s="43" t="n">
        <v>0.00036</v>
      </c>
      <c r="AH2243" s="43"/>
      <c r="AI2243" s="63"/>
      <c r="AJ2243" s="63"/>
      <c r="AK2243" s="43"/>
      <c r="AL2243" s="43"/>
      <c r="AM2243" s="43" t="s">
        <v>10492</v>
      </c>
      <c r="AN2243" s="43"/>
      <c r="AO2243" s="43" t="s">
        <v>1471</v>
      </c>
      <c r="AP2243" s="23" t="s">
        <v>3124</v>
      </c>
      <c r="AT2243" s="23" t="s">
        <v>11356</v>
      </c>
      <c r="AV2243" s="23" t="n">
        <v>0.00036</v>
      </c>
      <c r="AW2243" s="23" t="s">
        <v>10494</v>
      </c>
      <c r="AX2243" s="23" t="s">
        <v>13969</v>
      </c>
      <c r="AY2243" s="23" t="n">
        <v>10000</v>
      </c>
      <c r="AZ2243" s="23" t="n">
        <v>22</v>
      </c>
      <c r="BA2243" s="23" t="s">
        <v>177</v>
      </c>
      <c r="BB2243" s="23" t="s">
        <v>10496</v>
      </c>
      <c r="BF2243" s="23" t="s">
        <v>10498</v>
      </c>
      <c r="BG2243" s="1" t="s">
        <v>183</v>
      </c>
    </row>
    <row r="2244" s="23" customFormat="true" ht="12.75" hidden="false" customHeight="false" outlineLevel="0" collapsed="false">
      <c r="A2244" s="23" t="s">
        <v>10047</v>
      </c>
      <c r="B2244" s="23" t="s">
        <v>10048</v>
      </c>
      <c r="C2244" s="40" t="s">
        <v>177</v>
      </c>
      <c r="D2244" s="23" t="s">
        <v>1471</v>
      </c>
      <c r="E2244" s="23" t="s">
        <v>10049</v>
      </c>
      <c r="F2244" s="23" t="s">
        <v>10050</v>
      </c>
      <c r="G2244" s="23" t="n">
        <v>116</v>
      </c>
      <c r="H2244" s="23" t="n">
        <v>10000</v>
      </c>
      <c r="I2244" s="41" t="s">
        <v>180</v>
      </c>
      <c r="K2244" s="23" t="n">
        <v>0</v>
      </c>
      <c r="L2244" s="23" t="n">
        <v>15429</v>
      </c>
      <c r="M2244" s="23" t="n">
        <v>0</v>
      </c>
      <c r="N2244" s="23" t="n">
        <v>0</v>
      </c>
      <c r="O2244" s="23" t="n">
        <f aca="false">K2244+L2244</f>
        <v>15429</v>
      </c>
      <c r="P2244" s="23" t="n">
        <f aca="false">K2244+L2244+M2244+N2244</f>
        <v>15429</v>
      </c>
      <c r="Q2244" s="23" t="n">
        <v>1899</v>
      </c>
      <c r="R2244" s="23" t="n">
        <v>1260</v>
      </c>
      <c r="S2244" s="23" t="n">
        <v>1704</v>
      </c>
      <c r="T2244" s="23" t="n">
        <v>618</v>
      </c>
      <c r="U2244" s="23" t="n">
        <f aca="false">IF(I2244="delivery",O2244-SUM(Q2244+R2244),IF(I2244="PO",P2244-SUM(Q2244:R2244)))</f>
        <v>12270</v>
      </c>
      <c r="V2244" s="43" t="n">
        <v>0.0018</v>
      </c>
      <c r="W2244" s="43" t="n">
        <v>0.0018</v>
      </c>
      <c r="X2244" s="43" t="n">
        <f aca="false">W2244-V2244</f>
        <v>0</v>
      </c>
      <c r="Y2244" s="43"/>
      <c r="Z2244" s="43"/>
      <c r="AA2244" s="43"/>
      <c r="AB2244" s="43"/>
      <c r="AC2244" s="43" t="s">
        <v>10482</v>
      </c>
      <c r="AD2244" s="43"/>
      <c r="AE2244" s="43"/>
      <c r="AF2244" s="43"/>
      <c r="AG2244" s="43" t="n">
        <v>0.00036</v>
      </c>
      <c r="AH2244" s="43"/>
      <c r="AI2244" s="63"/>
      <c r="AJ2244" s="63"/>
      <c r="AK2244" s="43"/>
      <c r="AL2244" s="43"/>
      <c r="AM2244" s="43" t="s">
        <v>10492</v>
      </c>
      <c r="AN2244" s="43"/>
      <c r="AO2244" s="43" t="s">
        <v>1471</v>
      </c>
      <c r="AP2244" s="23" t="s">
        <v>3124</v>
      </c>
      <c r="AT2244" s="23" t="s">
        <v>11356</v>
      </c>
      <c r="AV2244" s="23" t="n">
        <v>0.00036</v>
      </c>
      <c r="AW2244" s="23" t="s">
        <v>10494</v>
      </c>
      <c r="AX2244" s="23" t="s">
        <v>13970</v>
      </c>
      <c r="AY2244" s="23" t="n">
        <v>10000</v>
      </c>
      <c r="AZ2244" s="23" t="n">
        <v>22</v>
      </c>
      <c r="BA2244" s="23" t="s">
        <v>177</v>
      </c>
      <c r="BB2244" s="23" t="s">
        <v>10496</v>
      </c>
      <c r="BF2244" s="23" t="s">
        <v>10498</v>
      </c>
      <c r="BG2244" s="1" t="s">
        <v>183</v>
      </c>
    </row>
    <row r="2245" s="23" customFormat="true" ht="12.75" hidden="false" customHeight="false" outlineLevel="0" collapsed="false">
      <c r="A2245" s="23" t="s">
        <v>10051</v>
      </c>
      <c r="B2245" s="23" t="s">
        <v>10052</v>
      </c>
      <c r="C2245" s="40" t="s">
        <v>177</v>
      </c>
      <c r="D2245" s="23" t="s">
        <v>1471</v>
      </c>
      <c r="E2245" s="23" t="s">
        <v>10053</v>
      </c>
      <c r="F2245" s="23" t="s">
        <v>10054</v>
      </c>
      <c r="G2245" s="23" t="n">
        <v>95</v>
      </c>
      <c r="H2245" s="23" t="n">
        <v>10000</v>
      </c>
      <c r="I2245" s="41" t="s">
        <v>180</v>
      </c>
      <c r="K2245" s="23" t="n">
        <v>0</v>
      </c>
      <c r="L2245" s="23" t="n">
        <v>30340</v>
      </c>
      <c r="M2245" s="23" t="n">
        <v>0</v>
      </c>
      <c r="N2245" s="23" t="n">
        <v>0</v>
      </c>
      <c r="O2245" s="23" t="n">
        <f aca="false">K2245+L2245</f>
        <v>30340</v>
      </c>
      <c r="P2245" s="23" t="n">
        <f aca="false">K2245+L2245+M2245+N2245</f>
        <v>30340</v>
      </c>
      <c r="Q2245" s="23" t="n">
        <v>122</v>
      </c>
      <c r="R2245" s="23" t="n">
        <v>322</v>
      </c>
      <c r="S2245" s="23" t="n">
        <v>290</v>
      </c>
      <c r="T2245" s="23" t="n">
        <v>178</v>
      </c>
      <c r="U2245" s="23" t="n">
        <f aca="false">IF(I2245="delivery",O2245-SUM(Q2245+R2245),IF(I2245="PO",P2245-SUM(Q2245:R2245)))</f>
        <v>29896</v>
      </c>
      <c r="V2245" s="43" t="n">
        <v>0.00192</v>
      </c>
      <c r="W2245" s="43" t="n">
        <v>0.00192</v>
      </c>
      <c r="X2245" s="43" t="n">
        <f aca="false">W2245-V2245</f>
        <v>0</v>
      </c>
      <c r="Y2245" s="43"/>
      <c r="Z2245" s="43"/>
      <c r="AA2245" s="43"/>
      <c r="AB2245" s="43"/>
      <c r="AC2245" s="43" t="s">
        <v>10482</v>
      </c>
      <c r="AD2245" s="43"/>
      <c r="AE2245" s="43"/>
      <c r="AF2245" s="43"/>
      <c r="AG2245" s="43" t="n">
        <v>0.00036</v>
      </c>
      <c r="AH2245" s="43"/>
      <c r="AI2245" s="63"/>
      <c r="AJ2245" s="63"/>
      <c r="AK2245" s="43"/>
      <c r="AL2245" s="43"/>
      <c r="AM2245" s="43" t="s">
        <v>10492</v>
      </c>
      <c r="AN2245" s="43"/>
      <c r="AO2245" s="43" t="s">
        <v>1471</v>
      </c>
      <c r="AP2245" s="23" t="s">
        <v>3124</v>
      </c>
      <c r="AT2245" s="23" t="s">
        <v>11356</v>
      </c>
      <c r="AV2245" s="23" t="n">
        <v>0.00036</v>
      </c>
      <c r="AW2245" s="23" t="s">
        <v>10494</v>
      </c>
      <c r="AX2245" s="23" t="s">
        <v>13971</v>
      </c>
      <c r="AY2245" s="23" t="n">
        <v>10000</v>
      </c>
      <c r="AZ2245" s="23" t="n">
        <v>22</v>
      </c>
      <c r="BA2245" s="23" t="s">
        <v>177</v>
      </c>
      <c r="BB2245" s="23" t="s">
        <v>10496</v>
      </c>
      <c r="BF2245" s="23" t="s">
        <v>10498</v>
      </c>
      <c r="BG2245" s="1" t="s">
        <v>183</v>
      </c>
    </row>
    <row r="2246" s="23" customFormat="true" ht="12.75" hidden="false" customHeight="false" outlineLevel="0" collapsed="false">
      <c r="A2246" s="23" t="s">
        <v>10055</v>
      </c>
      <c r="B2246" s="23" t="s">
        <v>10056</v>
      </c>
      <c r="C2246" s="40" t="s">
        <v>177</v>
      </c>
      <c r="D2246" s="23" t="s">
        <v>1471</v>
      </c>
      <c r="E2246" s="23" t="s">
        <v>10057</v>
      </c>
      <c r="F2246" s="23" t="s">
        <v>10058</v>
      </c>
      <c r="G2246" s="23" t="n">
        <v>123</v>
      </c>
      <c r="H2246" s="23" t="n">
        <v>10000</v>
      </c>
      <c r="I2246" s="41" t="s">
        <v>188</v>
      </c>
      <c r="K2246" s="23" t="n">
        <v>0</v>
      </c>
      <c r="L2246" s="23" t="n">
        <v>19135</v>
      </c>
      <c r="M2246" s="23" t="n">
        <v>0</v>
      </c>
      <c r="N2246" s="23" t="n">
        <v>0</v>
      </c>
      <c r="O2246" s="23" t="n">
        <f aca="false">K2246+L2246</f>
        <v>19135</v>
      </c>
      <c r="P2246" s="23" t="n">
        <f aca="false">K2246+L2246+M2246+N2246</f>
        <v>19135</v>
      </c>
      <c r="Q2246" s="23" t="n">
        <v>926</v>
      </c>
      <c r="R2246" s="23" t="n">
        <v>2987</v>
      </c>
      <c r="S2246" s="23" t="n">
        <v>4296</v>
      </c>
      <c r="T2246" s="23" t="n">
        <v>2636</v>
      </c>
      <c r="U2246" s="23" t="n">
        <f aca="false">IF(I2246="delivery",O2246-SUM(Q2246+R2246),IF(I2246="PO",P2246-SUM(Q2246:R2246)))</f>
        <v>15222</v>
      </c>
      <c r="V2246" s="43" t="n">
        <v>0.003</v>
      </c>
      <c r="W2246" s="43" t="n">
        <v>0.003</v>
      </c>
      <c r="X2246" s="43" t="n">
        <f aca="false">W2246-V2246</f>
        <v>0</v>
      </c>
      <c r="Y2246" s="43"/>
      <c r="Z2246" s="43"/>
      <c r="AA2246" s="43"/>
      <c r="AB2246" s="43"/>
      <c r="AC2246" s="43" t="s">
        <v>10482</v>
      </c>
      <c r="AD2246" s="43"/>
      <c r="AE2246" s="43"/>
      <c r="AF2246" s="43"/>
      <c r="AG2246" s="43" t="n">
        <v>0.00043</v>
      </c>
      <c r="AH2246" s="43"/>
      <c r="AI2246" s="63"/>
      <c r="AJ2246" s="63"/>
      <c r="AK2246" s="43"/>
      <c r="AL2246" s="43"/>
      <c r="AM2246" s="43" t="s">
        <v>10492</v>
      </c>
      <c r="AN2246" s="43"/>
      <c r="AO2246" s="43" t="s">
        <v>1471</v>
      </c>
      <c r="AP2246" s="23" t="s">
        <v>3124</v>
      </c>
      <c r="AT2246" s="23" t="s">
        <v>11356</v>
      </c>
      <c r="AV2246" s="23" t="n">
        <v>0.00043</v>
      </c>
      <c r="AW2246" s="23" t="s">
        <v>10494</v>
      </c>
      <c r="AX2246" s="23" t="s">
        <v>13972</v>
      </c>
      <c r="AY2246" s="23" t="n">
        <v>10000</v>
      </c>
      <c r="AZ2246" s="23" t="n">
        <v>22</v>
      </c>
      <c r="BA2246" s="23" t="s">
        <v>1465</v>
      </c>
      <c r="BB2246" s="23" t="s">
        <v>10496</v>
      </c>
      <c r="BF2246" s="23" t="s">
        <v>10498</v>
      </c>
      <c r="BG2246" s="1" t="s">
        <v>183</v>
      </c>
    </row>
    <row r="2247" s="23" customFormat="true" ht="12.75" hidden="false" customHeight="false" outlineLevel="0" collapsed="false">
      <c r="A2247" s="23" t="s">
        <v>10059</v>
      </c>
      <c r="B2247" s="23" t="s">
        <v>10060</v>
      </c>
      <c r="C2247" s="40" t="s">
        <v>177</v>
      </c>
      <c r="D2247" s="23" t="s">
        <v>1471</v>
      </c>
      <c r="E2247" s="23" t="s">
        <v>10061</v>
      </c>
      <c r="F2247" s="23" t="s">
        <v>10062</v>
      </c>
      <c r="G2247" s="23" t="n">
        <v>95</v>
      </c>
      <c r="H2247" s="23" t="n">
        <v>10000</v>
      </c>
      <c r="I2247" s="41" t="s">
        <v>180</v>
      </c>
      <c r="K2247" s="23" t="n">
        <v>0</v>
      </c>
      <c r="L2247" s="23" t="n">
        <v>12367</v>
      </c>
      <c r="M2247" s="23" t="n">
        <v>0</v>
      </c>
      <c r="N2247" s="23" t="n">
        <v>0</v>
      </c>
      <c r="O2247" s="23" t="n">
        <f aca="false">K2247+L2247</f>
        <v>12367</v>
      </c>
      <c r="P2247" s="23" t="n">
        <f aca="false">K2247+L2247+M2247+N2247</f>
        <v>12367</v>
      </c>
      <c r="Q2247" s="23" t="n">
        <v>122</v>
      </c>
      <c r="R2247" s="23" t="n">
        <v>1929</v>
      </c>
      <c r="S2247" s="23" t="n">
        <v>1488</v>
      </c>
      <c r="T2247" s="23" t="n">
        <v>1225</v>
      </c>
      <c r="U2247" s="23" t="n">
        <f aca="false">IF(I2247="delivery",O2247-SUM(Q2247+R2247),IF(I2247="PO",P2247-SUM(Q2247:R2247)))</f>
        <v>10316</v>
      </c>
      <c r="V2247" s="43" t="n">
        <v>0.00192</v>
      </c>
      <c r="W2247" s="43" t="n">
        <v>0.00192</v>
      </c>
      <c r="X2247" s="43" t="n">
        <f aca="false">W2247-V2247</f>
        <v>0</v>
      </c>
      <c r="Y2247" s="43"/>
      <c r="Z2247" s="43"/>
      <c r="AA2247" s="43"/>
      <c r="AB2247" s="43"/>
      <c r="AC2247" s="43" t="s">
        <v>10482</v>
      </c>
      <c r="AD2247" s="43"/>
      <c r="AE2247" s="43"/>
      <c r="AF2247" s="43"/>
      <c r="AG2247" s="43" t="n">
        <v>0.00028</v>
      </c>
      <c r="AH2247" s="43"/>
      <c r="AI2247" s="63"/>
      <c r="AJ2247" s="63"/>
      <c r="AK2247" s="43"/>
      <c r="AL2247" s="43"/>
      <c r="AM2247" s="43" t="s">
        <v>10492</v>
      </c>
      <c r="AN2247" s="43"/>
      <c r="AO2247" s="43" t="s">
        <v>1471</v>
      </c>
      <c r="AP2247" s="23" t="s">
        <v>3124</v>
      </c>
      <c r="AT2247" s="23" t="s">
        <v>10493</v>
      </c>
      <c r="AV2247" s="23" t="n">
        <v>0.00028</v>
      </c>
      <c r="AW2247" s="23" t="s">
        <v>10494</v>
      </c>
      <c r="AX2247" s="23" t="s">
        <v>13973</v>
      </c>
      <c r="AY2247" s="23" t="n">
        <v>10000</v>
      </c>
      <c r="AZ2247" s="23" t="n">
        <v>22</v>
      </c>
      <c r="BA2247" s="23" t="s">
        <v>1465</v>
      </c>
      <c r="BB2247" s="23" t="s">
        <v>10496</v>
      </c>
      <c r="BF2247" s="23" t="s">
        <v>10498</v>
      </c>
      <c r="BG2247" s="1" t="s">
        <v>183</v>
      </c>
    </row>
    <row r="2248" s="23" customFormat="true" ht="12.75" hidden="false" customHeight="false" outlineLevel="0" collapsed="false">
      <c r="A2248" s="23" t="s">
        <v>10063</v>
      </c>
      <c r="B2248" s="23" t="s">
        <v>10064</v>
      </c>
      <c r="C2248" s="40" t="s">
        <v>177</v>
      </c>
      <c r="D2248" s="23" t="s">
        <v>1471</v>
      </c>
      <c r="E2248" s="23" t="s">
        <v>10065</v>
      </c>
      <c r="F2248" s="23" t="s">
        <v>10066</v>
      </c>
      <c r="G2248" s="23" t="n">
        <v>116</v>
      </c>
      <c r="H2248" s="23" t="n">
        <v>10000</v>
      </c>
      <c r="I2248" s="41" t="s">
        <v>180</v>
      </c>
      <c r="K2248" s="23" t="n">
        <v>0</v>
      </c>
      <c r="L2248" s="23" t="n">
        <v>7952</v>
      </c>
      <c r="M2248" s="23" t="n">
        <v>0</v>
      </c>
      <c r="N2248" s="23" t="n">
        <v>0</v>
      </c>
      <c r="O2248" s="23" t="n">
        <f aca="false">K2248+L2248</f>
        <v>7952</v>
      </c>
      <c r="P2248" s="23" t="n">
        <f aca="false">K2248+L2248+M2248+N2248</f>
        <v>7952</v>
      </c>
      <c r="Q2248" s="23" t="n">
        <v>271</v>
      </c>
      <c r="R2248" s="23" t="n">
        <v>161</v>
      </c>
      <c r="S2248" s="23" t="n">
        <v>311</v>
      </c>
      <c r="T2248" s="23" t="n">
        <v>137</v>
      </c>
      <c r="U2248" s="23" t="n">
        <f aca="false">IF(I2248="delivery",O2248-SUM(Q2248+R2248),IF(I2248="PO",P2248-SUM(Q2248:R2248)))</f>
        <v>7520</v>
      </c>
      <c r="V2248" s="43" t="n">
        <v>0.00192</v>
      </c>
      <c r="W2248" s="43" t="n">
        <v>0.00192</v>
      </c>
      <c r="X2248" s="43" t="n">
        <f aca="false">W2248-V2248</f>
        <v>0</v>
      </c>
      <c r="Y2248" s="43"/>
      <c r="Z2248" s="43"/>
      <c r="AA2248" s="43"/>
      <c r="AB2248" s="43"/>
      <c r="AC2248" s="43" t="s">
        <v>10482</v>
      </c>
      <c r="AD2248" s="43"/>
      <c r="AE2248" s="43"/>
      <c r="AF2248" s="43"/>
      <c r="AG2248" s="43" t="n">
        <v>0.00036</v>
      </c>
      <c r="AH2248" s="43"/>
      <c r="AI2248" s="63"/>
      <c r="AJ2248" s="63"/>
      <c r="AK2248" s="43"/>
      <c r="AL2248" s="43"/>
      <c r="AM2248" s="43" t="s">
        <v>10492</v>
      </c>
      <c r="AN2248" s="43"/>
      <c r="AO2248" s="43" t="s">
        <v>1471</v>
      </c>
      <c r="AP2248" s="23" t="s">
        <v>3124</v>
      </c>
      <c r="AT2248" s="23" t="s">
        <v>11356</v>
      </c>
      <c r="AV2248" s="23" t="n">
        <v>0.00036</v>
      </c>
      <c r="AW2248" s="23" t="s">
        <v>10494</v>
      </c>
      <c r="AX2248" s="23" t="s">
        <v>13974</v>
      </c>
      <c r="AY2248" s="23" t="n">
        <v>10000</v>
      </c>
      <c r="AZ2248" s="23" t="n">
        <v>22</v>
      </c>
      <c r="BA2248" s="23" t="s">
        <v>177</v>
      </c>
      <c r="BB2248" s="23" t="s">
        <v>10496</v>
      </c>
      <c r="BF2248" s="23" t="s">
        <v>10498</v>
      </c>
      <c r="BG2248" s="1" t="s">
        <v>183</v>
      </c>
    </row>
    <row r="2249" s="23" customFormat="true" ht="12.75" hidden="false" customHeight="false" outlineLevel="0" collapsed="false">
      <c r="A2249" s="23" t="s">
        <v>10067</v>
      </c>
      <c r="B2249" s="23" t="s">
        <v>10068</v>
      </c>
      <c r="C2249" s="40" t="s">
        <v>177</v>
      </c>
      <c r="D2249" s="23" t="s">
        <v>1471</v>
      </c>
      <c r="E2249" s="23" t="s">
        <v>10069</v>
      </c>
      <c r="F2249" s="23" t="s">
        <v>10070</v>
      </c>
      <c r="G2249" s="23" t="n">
        <v>86</v>
      </c>
      <c r="H2249" s="23" t="n">
        <v>5000</v>
      </c>
      <c r="I2249" s="41" t="s">
        <v>180</v>
      </c>
      <c r="K2249" s="23" t="n">
        <v>0</v>
      </c>
      <c r="L2249" s="23" t="n">
        <v>68012</v>
      </c>
      <c r="M2249" s="23" t="n">
        <v>0</v>
      </c>
      <c r="N2249" s="23" t="n">
        <v>0</v>
      </c>
      <c r="O2249" s="23" t="n">
        <f aca="false">K2249+L2249</f>
        <v>68012</v>
      </c>
      <c r="P2249" s="23" t="n">
        <f aca="false">K2249+L2249+M2249+N2249</f>
        <v>68012</v>
      </c>
      <c r="Q2249" s="23" t="n">
        <v>1172</v>
      </c>
      <c r="R2249" s="23" t="n">
        <v>1021</v>
      </c>
      <c r="S2249" s="23" t="n">
        <v>1123</v>
      </c>
      <c r="T2249" s="23" t="n">
        <v>881</v>
      </c>
      <c r="U2249" s="23" t="n">
        <f aca="false">IF(I2249="delivery",O2249-SUM(Q2249+R2249),IF(I2249="PO",P2249-SUM(Q2249:R2249)))</f>
        <v>65819</v>
      </c>
      <c r="V2249" s="43" t="n">
        <v>0.00185</v>
      </c>
      <c r="W2249" s="43" t="n">
        <v>0.00185</v>
      </c>
      <c r="X2249" s="43" t="n">
        <f aca="false">W2249-V2249</f>
        <v>0</v>
      </c>
      <c r="Y2249" s="43"/>
      <c r="Z2249" s="43"/>
      <c r="AA2249" s="43"/>
      <c r="AB2249" s="43"/>
      <c r="AC2249" s="43" t="s">
        <v>10482</v>
      </c>
      <c r="AD2249" s="43"/>
      <c r="AE2249" s="43"/>
      <c r="AF2249" s="43"/>
      <c r="AG2249" s="43" t="n">
        <v>0.00075</v>
      </c>
      <c r="AH2249" s="43"/>
      <c r="AI2249" s="63"/>
      <c r="AJ2249" s="63"/>
      <c r="AK2249" s="43"/>
      <c r="AL2249" s="43"/>
      <c r="AM2249" s="43" t="s">
        <v>10492</v>
      </c>
      <c r="AN2249" s="43"/>
      <c r="AO2249" s="43" t="s">
        <v>1471</v>
      </c>
      <c r="AP2249" s="23" t="s">
        <v>3124</v>
      </c>
      <c r="AT2249" s="23" t="s">
        <v>11356</v>
      </c>
      <c r="AV2249" s="23" t="n">
        <v>0.00075</v>
      </c>
      <c r="AW2249" s="23" t="s">
        <v>10494</v>
      </c>
      <c r="AX2249" s="23" t="s">
        <v>13975</v>
      </c>
      <c r="AY2249" s="23" t="n">
        <v>5000</v>
      </c>
      <c r="AZ2249" s="23" t="n">
        <v>22</v>
      </c>
      <c r="BA2249" s="23" t="s">
        <v>177</v>
      </c>
      <c r="BB2249" s="23" t="s">
        <v>10496</v>
      </c>
      <c r="BF2249" s="23" t="s">
        <v>10498</v>
      </c>
      <c r="BG2249" s="1" t="s">
        <v>183</v>
      </c>
    </row>
    <row r="2250" s="23" customFormat="true" ht="12.75" hidden="false" customHeight="false" outlineLevel="0" collapsed="false">
      <c r="A2250" s="23" t="s">
        <v>10071</v>
      </c>
      <c r="B2250" s="23" t="s">
        <v>10072</v>
      </c>
      <c r="C2250" s="40" t="s">
        <v>177</v>
      </c>
      <c r="D2250" s="23" t="s">
        <v>1471</v>
      </c>
      <c r="E2250" s="23" t="s">
        <v>10073</v>
      </c>
      <c r="F2250" s="23" t="s">
        <v>10074</v>
      </c>
      <c r="G2250" s="23" t="n">
        <v>113</v>
      </c>
      <c r="H2250" s="23" t="n">
        <v>10000</v>
      </c>
      <c r="I2250" s="41" t="s">
        <v>180</v>
      </c>
      <c r="K2250" s="23" t="n">
        <v>0</v>
      </c>
      <c r="L2250" s="23" t="n">
        <v>18438</v>
      </c>
      <c r="M2250" s="23" t="n">
        <v>20000</v>
      </c>
      <c r="N2250" s="23" t="n">
        <v>30000</v>
      </c>
      <c r="O2250" s="23" t="n">
        <f aca="false">K2250+L2250</f>
        <v>18438</v>
      </c>
      <c r="P2250" s="23" t="n">
        <f aca="false">K2250+L2250+M2250+N2250</f>
        <v>68438</v>
      </c>
      <c r="Q2250" s="23" t="n">
        <v>406</v>
      </c>
      <c r="R2250" s="23" t="n">
        <v>1924</v>
      </c>
      <c r="S2250" s="23" t="n">
        <v>40415</v>
      </c>
      <c r="T2250" s="23" t="n">
        <v>13276</v>
      </c>
      <c r="U2250" s="23" t="n">
        <f aca="false">IF(I2250="delivery",O2250-SUM(Q2250+R2250),IF(I2250="PO",P2250-SUM(Q2250:R2250)))</f>
        <v>16108</v>
      </c>
      <c r="V2250" s="43" t="n">
        <v>0.0512</v>
      </c>
      <c r="W2250" s="43" t="n">
        <v>0.0512</v>
      </c>
      <c r="X2250" s="43" t="n">
        <f aca="false">W2250-V2250</f>
        <v>0</v>
      </c>
      <c r="Y2250" s="43"/>
      <c r="Z2250" s="43"/>
      <c r="AA2250" s="43"/>
      <c r="AB2250" s="43"/>
      <c r="AC2250" s="43" t="s">
        <v>10482</v>
      </c>
      <c r="AD2250" s="43"/>
      <c r="AE2250" s="43"/>
      <c r="AF2250" s="43"/>
      <c r="AG2250" s="43" t="n">
        <v>0.023</v>
      </c>
      <c r="AH2250" s="43"/>
      <c r="AI2250" s="63"/>
      <c r="AJ2250" s="63"/>
      <c r="AK2250" s="43"/>
      <c r="AL2250" s="43"/>
      <c r="AM2250" s="43" t="s">
        <v>10492</v>
      </c>
      <c r="AN2250" s="43"/>
      <c r="AO2250" s="43" t="s">
        <v>1471</v>
      </c>
      <c r="AP2250" s="23" t="s">
        <v>3124</v>
      </c>
      <c r="AT2250" s="23" t="s">
        <v>10934</v>
      </c>
      <c r="AV2250" s="23" t="n">
        <v>0.023</v>
      </c>
      <c r="AW2250" s="23" t="s">
        <v>13564</v>
      </c>
      <c r="AX2250" s="23" t="s">
        <v>13976</v>
      </c>
      <c r="AY2250" s="23" t="n">
        <v>10000</v>
      </c>
      <c r="AZ2250" s="23" t="n">
        <v>8</v>
      </c>
      <c r="BA2250" s="23" t="s">
        <v>1465</v>
      </c>
      <c r="BB2250" s="23" t="s">
        <v>13564</v>
      </c>
      <c r="BF2250" s="23" t="s">
        <v>10498</v>
      </c>
      <c r="BG2250" s="1" t="s">
        <v>183</v>
      </c>
    </row>
    <row r="2251" s="23" customFormat="true" ht="12.75" hidden="false" customHeight="false" outlineLevel="0" collapsed="false">
      <c r="A2251" s="23" t="s">
        <v>10075</v>
      </c>
      <c r="B2251" s="23" t="s">
        <v>10076</v>
      </c>
      <c r="C2251" s="40" t="s">
        <v>177</v>
      </c>
      <c r="D2251" s="23" t="s">
        <v>1471</v>
      </c>
      <c r="E2251" s="23" t="s">
        <v>10077</v>
      </c>
      <c r="F2251" s="23" t="s">
        <v>10078</v>
      </c>
      <c r="G2251" s="23" t="n">
        <v>116</v>
      </c>
      <c r="H2251" s="23" t="n">
        <v>10000</v>
      </c>
      <c r="I2251" s="41" t="s">
        <v>180</v>
      </c>
      <c r="K2251" s="23" t="n">
        <v>0</v>
      </c>
      <c r="L2251" s="23" t="n">
        <v>5886</v>
      </c>
      <c r="M2251" s="23" t="n">
        <v>0</v>
      </c>
      <c r="N2251" s="23" t="n">
        <v>0</v>
      </c>
      <c r="O2251" s="23" t="n">
        <f aca="false">K2251+L2251</f>
        <v>5886</v>
      </c>
      <c r="P2251" s="23" t="n">
        <f aca="false">K2251+L2251+M2251+N2251</f>
        <v>5886</v>
      </c>
      <c r="Q2251" s="23" t="n">
        <v>349</v>
      </c>
      <c r="R2251" s="23" t="n">
        <v>184</v>
      </c>
      <c r="S2251" s="23" t="n">
        <v>333</v>
      </c>
      <c r="T2251" s="23" t="n">
        <v>262</v>
      </c>
      <c r="U2251" s="23" t="n">
        <f aca="false">IF(I2251="delivery",O2251-SUM(Q2251+R2251),IF(I2251="PO",P2251-SUM(Q2251:R2251)))</f>
        <v>5353</v>
      </c>
      <c r="V2251" s="43" t="n">
        <v>0.025</v>
      </c>
      <c r="W2251" s="43" t="n">
        <v>0.025</v>
      </c>
      <c r="X2251" s="43" t="n">
        <f aca="false">W2251-V2251</f>
        <v>0</v>
      </c>
      <c r="Y2251" s="43"/>
      <c r="Z2251" s="43"/>
      <c r="AA2251" s="43"/>
      <c r="AB2251" s="43"/>
      <c r="AC2251" s="43" t="s">
        <v>10482</v>
      </c>
      <c r="AD2251" s="43"/>
      <c r="AE2251" s="43"/>
      <c r="AF2251" s="43"/>
      <c r="AG2251" s="43" t="n">
        <v>0.02</v>
      </c>
      <c r="AH2251" s="43"/>
      <c r="AI2251" s="63"/>
      <c r="AJ2251" s="63"/>
      <c r="AK2251" s="43"/>
      <c r="AL2251" s="43"/>
      <c r="AM2251" s="43" t="s">
        <v>10492</v>
      </c>
      <c r="AN2251" s="43"/>
      <c r="AO2251" s="43" t="s">
        <v>1471</v>
      </c>
      <c r="AP2251" s="23" t="s">
        <v>3124</v>
      </c>
      <c r="AT2251" s="23" t="s">
        <v>11356</v>
      </c>
      <c r="AV2251" s="23" t="n">
        <v>0.02</v>
      </c>
      <c r="AW2251" s="23" t="s">
        <v>10494</v>
      </c>
      <c r="AX2251" s="23" t="s">
        <v>13977</v>
      </c>
      <c r="AY2251" s="23" t="n">
        <v>10000</v>
      </c>
      <c r="AZ2251" s="23" t="n">
        <v>24</v>
      </c>
      <c r="BA2251" s="23" t="s">
        <v>177</v>
      </c>
      <c r="BB2251" s="23" t="s">
        <v>10496</v>
      </c>
      <c r="BF2251" s="23" t="s">
        <v>10498</v>
      </c>
      <c r="BG2251" s="1" t="s">
        <v>183</v>
      </c>
    </row>
    <row r="2252" s="23" customFormat="true" ht="12.75" hidden="false" customHeight="false" outlineLevel="0" collapsed="false">
      <c r="A2252" s="23" t="s">
        <v>10079</v>
      </c>
      <c r="B2252" s="23" t="s">
        <v>10080</v>
      </c>
      <c r="C2252" s="40" t="s">
        <v>177</v>
      </c>
      <c r="D2252" s="23" t="s">
        <v>1471</v>
      </c>
      <c r="E2252" s="23" t="s">
        <v>10081</v>
      </c>
      <c r="F2252" s="23" t="s">
        <v>10082</v>
      </c>
      <c r="G2252" s="23" t="n">
        <v>41</v>
      </c>
      <c r="H2252" s="23" t="n">
        <v>25000</v>
      </c>
      <c r="I2252" s="41" t="s">
        <v>180</v>
      </c>
      <c r="K2252" s="23" t="n">
        <v>0</v>
      </c>
      <c r="L2252" s="23" t="n">
        <v>10639</v>
      </c>
      <c r="M2252" s="23" t="n">
        <v>0</v>
      </c>
      <c r="N2252" s="23" t="n">
        <v>5000</v>
      </c>
      <c r="O2252" s="23" t="n">
        <f aca="false">K2252+L2252</f>
        <v>10639</v>
      </c>
      <c r="P2252" s="23" t="n">
        <f aca="false">K2252+L2252+M2252+N2252</f>
        <v>15639</v>
      </c>
      <c r="Q2252" s="23" t="n">
        <v>7868</v>
      </c>
      <c r="R2252" s="23" t="n">
        <v>5746</v>
      </c>
      <c r="S2252" s="23" t="n">
        <v>9920</v>
      </c>
      <c r="T2252" s="23" t="n">
        <v>3130</v>
      </c>
      <c r="U2252" s="23" t="n">
        <f aca="false">IF(I2252="delivery",O2252-SUM(Q2252+R2252),IF(I2252="PO",P2252-SUM(Q2252:R2252)))</f>
        <v>-2975</v>
      </c>
      <c r="V2252" s="43" t="n">
        <v>0.002</v>
      </c>
      <c r="W2252" s="43" t="n">
        <v>0.00085</v>
      </c>
      <c r="X2252" s="43" t="n">
        <f aca="false">W2252-V2252</f>
        <v>-0.00115</v>
      </c>
      <c r="Y2252" s="43"/>
      <c r="Z2252" s="43"/>
      <c r="AA2252" s="43"/>
      <c r="AB2252" s="43"/>
      <c r="AC2252" s="43" t="s">
        <v>10482</v>
      </c>
      <c r="AD2252" s="43"/>
      <c r="AE2252" s="43"/>
      <c r="AF2252" s="43"/>
      <c r="AG2252" s="43" t="n">
        <v>0.00085</v>
      </c>
      <c r="AH2252" s="43"/>
      <c r="AI2252" s="63"/>
      <c r="AJ2252" s="63"/>
      <c r="AK2252" s="43"/>
      <c r="AL2252" s="43"/>
      <c r="AM2252" s="43" t="s">
        <v>10492</v>
      </c>
      <c r="AN2252" s="43"/>
      <c r="AO2252" s="43" t="s">
        <v>1471</v>
      </c>
      <c r="AP2252" s="23" t="s">
        <v>3124</v>
      </c>
      <c r="AT2252" s="23" t="s">
        <v>10934</v>
      </c>
      <c r="AV2252" s="23" t="n">
        <v>0.00085</v>
      </c>
      <c r="AW2252" s="23" t="s">
        <v>13564</v>
      </c>
      <c r="AX2252" s="23" t="s">
        <v>13978</v>
      </c>
      <c r="AY2252" s="23" t="n">
        <v>5000</v>
      </c>
      <c r="AZ2252" s="23" t="n">
        <v>7</v>
      </c>
      <c r="BA2252" s="23" t="s">
        <v>1465</v>
      </c>
      <c r="BB2252" s="23" t="s">
        <v>13564</v>
      </c>
      <c r="BF2252" s="23" t="s">
        <v>10498</v>
      </c>
      <c r="BG2252" s="1" t="s">
        <v>183</v>
      </c>
    </row>
    <row r="2253" s="23" customFormat="true" ht="12.75" hidden="false" customHeight="false" outlineLevel="0" collapsed="false">
      <c r="A2253" s="23" t="s">
        <v>10083</v>
      </c>
      <c r="B2253" s="23" t="s">
        <v>10084</v>
      </c>
      <c r="C2253" s="40" t="s">
        <v>177</v>
      </c>
      <c r="D2253" s="23" t="s">
        <v>1471</v>
      </c>
      <c r="E2253" s="23" t="s">
        <v>10085</v>
      </c>
      <c r="F2253" s="23" t="s">
        <v>10086</v>
      </c>
      <c r="G2253" s="23" t="n">
        <v>48</v>
      </c>
      <c r="H2253" s="23" t="n">
        <v>5000</v>
      </c>
      <c r="I2253" s="41" t="s">
        <v>188</v>
      </c>
      <c r="K2253" s="23" t="n">
        <v>0</v>
      </c>
      <c r="L2253" s="23" t="n">
        <v>13220</v>
      </c>
      <c r="M2253" s="23" t="n">
        <v>0</v>
      </c>
      <c r="N2253" s="23" t="n">
        <v>0</v>
      </c>
      <c r="O2253" s="23" t="n">
        <f aca="false">K2253+L2253</f>
        <v>13220</v>
      </c>
      <c r="P2253" s="23" t="n">
        <f aca="false">K2253+L2253+M2253+N2253</f>
        <v>13220</v>
      </c>
      <c r="Q2253" s="23" t="n">
        <v>1774</v>
      </c>
      <c r="R2253" s="23" t="n">
        <v>2445</v>
      </c>
      <c r="S2253" s="23" t="n">
        <v>2654</v>
      </c>
      <c r="T2253" s="23" t="n">
        <v>1441</v>
      </c>
      <c r="U2253" s="23" t="n">
        <f aca="false">IF(I2253="delivery",O2253-SUM(Q2253+R2253),IF(I2253="PO",P2253-SUM(Q2253:R2253)))</f>
        <v>9001</v>
      </c>
      <c r="V2253" s="43" t="n">
        <v>0.00085</v>
      </c>
      <c r="W2253" s="43" t="n">
        <v>0.00085</v>
      </c>
      <c r="X2253" s="43" t="n">
        <f aca="false">W2253-V2253</f>
        <v>0</v>
      </c>
      <c r="Y2253" s="43"/>
      <c r="Z2253" s="43"/>
      <c r="AA2253" s="43"/>
      <c r="AB2253" s="43"/>
      <c r="AC2253" s="43" t="s">
        <v>10482</v>
      </c>
      <c r="AD2253" s="43"/>
      <c r="AE2253" s="43"/>
      <c r="AF2253" s="43"/>
      <c r="AG2253" s="43" t="n">
        <v>0.00085</v>
      </c>
      <c r="AH2253" s="43"/>
      <c r="AI2253" s="63"/>
      <c r="AJ2253" s="63"/>
      <c r="AK2253" s="43"/>
      <c r="AL2253" s="43"/>
      <c r="AM2253" s="43" t="s">
        <v>11367</v>
      </c>
      <c r="AN2253" s="43"/>
      <c r="AO2253" s="43" t="s">
        <v>1471</v>
      </c>
      <c r="AP2253" s="23" t="s">
        <v>3124</v>
      </c>
      <c r="AT2253" s="23" t="s">
        <v>10959</v>
      </c>
      <c r="AV2253" s="23" t="n">
        <v>0.00085</v>
      </c>
      <c r="AW2253" s="23" t="s">
        <v>13564</v>
      </c>
      <c r="AX2253" s="23" t="s">
        <v>13979</v>
      </c>
      <c r="AY2253" s="23" t="n">
        <v>5000</v>
      </c>
      <c r="AZ2253" s="23" t="n">
        <v>7</v>
      </c>
      <c r="BA2253" s="23" t="s">
        <v>1465</v>
      </c>
      <c r="BB2253" s="23" t="s">
        <v>13564</v>
      </c>
      <c r="BF2253" s="23" t="s">
        <v>10498</v>
      </c>
      <c r="BG2253" s="1" t="s">
        <v>183</v>
      </c>
    </row>
    <row r="2254" s="23" customFormat="true" ht="12.75" hidden="false" customHeight="false" outlineLevel="0" collapsed="false">
      <c r="A2254" s="23" t="s">
        <v>10087</v>
      </c>
      <c r="B2254" s="23" t="s">
        <v>10088</v>
      </c>
      <c r="C2254" s="40" t="s">
        <v>177</v>
      </c>
      <c r="D2254" s="23" t="s">
        <v>1471</v>
      </c>
      <c r="E2254" s="23" t="s">
        <v>10089</v>
      </c>
      <c r="F2254" s="23" t="s">
        <v>10090</v>
      </c>
      <c r="G2254" s="23" t="n">
        <v>123</v>
      </c>
      <c r="H2254" s="23" t="n">
        <v>10000</v>
      </c>
      <c r="I2254" s="41" t="s">
        <v>180</v>
      </c>
      <c r="K2254" s="23" t="n">
        <v>0</v>
      </c>
      <c r="L2254" s="23" t="n">
        <v>19820</v>
      </c>
      <c r="M2254" s="23" t="n">
        <v>0</v>
      </c>
      <c r="N2254" s="23" t="n">
        <v>0</v>
      </c>
      <c r="O2254" s="23" t="n">
        <f aca="false">K2254+L2254</f>
        <v>19820</v>
      </c>
      <c r="P2254" s="23" t="n">
        <f aca="false">K2254+L2254+M2254+N2254</f>
        <v>19820</v>
      </c>
      <c r="Q2254" s="23" t="n">
        <v>1075</v>
      </c>
      <c r="R2254" s="23" t="n">
        <v>2571</v>
      </c>
      <c r="S2254" s="23" t="n">
        <v>2149</v>
      </c>
      <c r="T2254" s="23" t="n">
        <v>1634</v>
      </c>
      <c r="U2254" s="23" t="n">
        <f aca="false">IF(I2254="delivery",O2254-SUM(Q2254+R2254),IF(I2254="PO",P2254-SUM(Q2254:R2254)))</f>
        <v>16174</v>
      </c>
      <c r="V2254" s="43" t="n">
        <v>0.00172</v>
      </c>
      <c r="W2254" s="43" t="n">
        <v>0.00172</v>
      </c>
      <c r="X2254" s="43" t="n">
        <f aca="false">W2254-V2254</f>
        <v>0</v>
      </c>
      <c r="Y2254" s="43"/>
      <c r="Z2254" s="43"/>
      <c r="AA2254" s="43"/>
      <c r="AB2254" s="43"/>
      <c r="AC2254" s="43" t="s">
        <v>10482</v>
      </c>
      <c r="AD2254" s="43"/>
      <c r="AE2254" s="43"/>
      <c r="AF2254" s="43"/>
      <c r="AG2254" s="43" t="n">
        <v>0.00036</v>
      </c>
      <c r="AH2254" s="43"/>
      <c r="AI2254" s="63"/>
      <c r="AJ2254" s="63"/>
      <c r="AK2254" s="43"/>
      <c r="AL2254" s="43"/>
      <c r="AM2254" s="43" t="s">
        <v>10492</v>
      </c>
      <c r="AN2254" s="43"/>
      <c r="AO2254" s="43" t="s">
        <v>1471</v>
      </c>
      <c r="AP2254" s="23" t="s">
        <v>3124</v>
      </c>
      <c r="AT2254" s="23" t="s">
        <v>11356</v>
      </c>
      <c r="AV2254" s="23" t="n">
        <v>0.00036</v>
      </c>
      <c r="AW2254" s="23" t="s">
        <v>10494</v>
      </c>
      <c r="AX2254" s="23" t="s">
        <v>13980</v>
      </c>
      <c r="AY2254" s="23" t="n">
        <v>10000</v>
      </c>
      <c r="AZ2254" s="23" t="n">
        <v>22</v>
      </c>
      <c r="BA2254" s="23" t="s">
        <v>177</v>
      </c>
      <c r="BB2254" s="23" t="s">
        <v>10496</v>
      </c>
      <c r="BF2254" s="23" t="s">
        <v>10498</v>
      </c>
      <c r="BG2254" s="1" t="s">
        <v>183</v>
      </c>
    </row>
    <row r="2255" s="23" customFormat="true" ht="12.75" hidden="false" customHeight="false" outlineLevel="0" collapsed="false">
      <c r="A2255" s="23" t="s">
        <v>10091</v>
      </c>
      <c r="B2255" s="23" t="s">
        <v>10092</v>
      </c>
      <c r="C2255" s="40" t="s">
        <v>177</v>
      </c>
      <c r="D2255" s="23" t="s">
        <v>1471</v>
      </c>
      <c r="E2255" s="23" t="s">
        <v>10093</v>
      </c>
      <c r="F2255" s="23" t="s">
        <v>10094</v>
      </c>
      <c r="G2255" s="23" t="n">
        <v>123</v>
      </c>
      <c r="H2255" s="23" t="n">
        <v>10000</v>
      </c>
      <c r="I2255" s="41" t="s">
        <v>180</v>
      </c>
      <c r="K2255" s="23" t="n">
        <v>0</v>
      </c>
      <c r="L2255" s="23" t="n">
        <v>38269</v>
      </c>
      <c r="M2255" s="23" t="n">
        <v>0</v>
      </c>
      <c r="N2255" s="23" t="n">
        <v>0</v>
      </c>
      <c r="O2255" s="23" t="n">
        <f aca="false">K2255+L2255</f>
        <v>38269</v>
      </c>
      <c r="P2255" s="23" t="n">
        <f aca="false">K2255+L2255+M2255+N2255</f>
        <v>38269</v>
      </c>
      <c r="Q2255" s="23" t="n">
        <v>1338</v>
      </c>
      <c r="R2255" s="23" t="n">
        <v>744</v>
      </c>
      <c r="S2255" s="23" t="n">
        <v>629</v>
      </c>
      <c r="T2255" s="23" t="n">
        <v>634</v>
      </c>
      <c r="U2255" s="23" t="n">
        <f aca="false">IF(I2255="delivery",O2255-SUM(Q2255+R2255),IF(I2255="PO",P2255-SUM(Q2255:R2255)))</f>
        <v>36187</v>
      </c>
      <c r="V2255" s="43" t="n">
        <v>0.00075</v>
      </c>
      <c r="W2255" s="43" t="n">
        <v>0.00075</v>
      </c>
      <c r="X2255" s="43" t="n">
        <f aca="false">W2255-V2255</f>
        <v>0</v>
      </c>
      <c r="Y2255" s="43"/>
      <c r="Z2255" s="43"/>
      <c r="AA2255" s="43"/>
      <c r="AB2255" s="43"/>
      <c r="AC2255" s="43" t="s">
        <v>10482</v>
      </c>
      <c r="AD2255" s="43"/>
      <c r="AE2255" s="43"/>
      <c r="AF2255" s="43"/>
      <c r="AG2255" s="43" t="n">
        <v>0.00036</v>
      </c>
      <c r="AH2255" s="43"/>
      <c r="AI2255" s="63"/>
      <c r="AJ2255" s="63"/>
      <c r="AK2255" s="43"/>
      <c r="AL2255" s="43"/>
      <c r="AM2255" s="43" t="s">
        <v>10492</v>
      </c>
      <c r="AN2255" s="43"/>
      <c r="AO2255" s="43" t="s">
        <v>1471</v>
      </c>
      <c r="AP2255" s="23" t="s">
        <v>3124</v>
      </c>
      <c r="AT2255" s="23" t="s">
        <v>11356</v>
      </c>
      <c r="AV2255" s="23" t="n">
        <v>0.00036</v>
      </c>
      <c r="AW2255" s="23" t="s">
        <v>10494</v>
      </c>
      <c r="AX2255" s="23" t="s">
        <v>13981</v>
      </c>
      <c r="AY2255" s="23" t="n">
        <v>10000</v>
      </c>
      <c r="AZ2255" s="23" t="n">
        <v>22</v>
      </c>
      <c r="BA2255" s="23" t="s">
        <v>177</v>
      </c>
      <c r="BB2255" s="23" t="s">
        <v>10496</v>
      </c>
      <c r="BF2255" s="23" t="s">
        <v>10498</v>
      </c>
      <c r="BG2255" s="1" t="s">
        <v>183</v>
      </c>
    </row>
    <row r="2256" s="23" customFormat="true" ht="12.75" hidden="false" customHeight="false" outlineLevel="0" collapsed="false">
      <c r="A2256" s="23" t="s">
        <v>10095</v>
      </c>
      <c r="B2256" s="23" t="s">
        <v>10096</v>
      </c>
      <c r="C2256" s="40" t="s">
        <v>177</v>
      </c>
      <c r="D2256" s="23" t="s">
        <v>1471</v>
      </c>
      <c r="E2256" s="23" t="s">
        <v>10097</v>
      </c>
      <c r="F2256" s="23" t="s">
        <v>10098</v>
      </c>
      <c r="G2256" s="23" t="n">
        <v>116</v>
      </c>
      <c r="H2256" s="23" t="n">
        <v>30000</v>
      </c>
      <c r="I2256" s="41" t="s">
        <v>180</v>
      </c>
      <c r="K2256" s="23" t="n">
        <v>0</v>
      </c>
      <c r="L2256" s="23" t="n">
        <v>29940</v>
      </c>
      <c r="M2256" s="23" t="n">
        <v>0</v>
      </c>
      <c r="N2256" s="23" t="n">
        <v>0</v>
      </c>
      <c r="O2256" s="23" t="n">
        <f aca="false">K2256+L2256</f>
        <v>29940</v>
      </c>
      <c r="P2256" s="23" t="n">
        <f aca="false">K2256+L2256+M2256+N2256</f>
        <v>29940</v>
      </c>
      <c r="Q2256" s="23" t="n">
        <v>347</v>
      </c>
      <c r="R2256" s="23" t="n">
        <v>241</v>
      </c>
      <c r="S2256" s="23" t="n">
        <v>285</v>
      </c>
      <c r="T2256" s="23" t="n">
        <v>151</v>
      </c>
      <c r="U2256" s="23" t="n">
        <f aca="false">IF(I2256="delivery",O2256-SUM(Q2256+R2256),IF(I2256="PO",P2256-SUM(Q2256:R2256)))</f>
        <v>29352</v>
      </c>
      <c r="V2256" s="43" t="n">
        <v>0.00036</v>
      </c>
      <c r="W2256" s="43" t="n">
        <v>0.00036</v>
      </c>
      <c r="X2256" s="43" t="n">
        <f aca="false">W2256-V2256</f>
        <v>0</v>
      </c>
      <c r="Y2256" s="43"/>
      <c r="Z2256" s="43"/>
      <c r="AA2256" s="43" t="n">
        <v>0.00043</v>
      </c>
      <c r="AB2256" s="43"/>
      <c r="AC2256" s="43" t="s">
        <v>10482</v>
      </c>
      <c r="AD2256" s="43"/>
      <c r="AE2256" s="43"/>
      <c r="AF2256" s="43"/>
      <c r="AG2256" s="43" t="n">
        <v>0.00036</v>
      </c>
      <c r="AH2256" s="43"/>
      <c r="AI2256" s="63"/>
      <c r="AJ2256" s="63"/>
      <c r="AK2256" s="43"/>
      <c r="AL2256" s="43"/>
      <c r="AM2256" s="43" t="s">
        <v>11367</v>
      </c>
      <c r="AN2256" s="43"/>
      <c r="AO2256" s="43" t="s">
        <v>1471</v>
      </c>
      <c r="AP2256" s="23" t="s">
        <v>3124</v>
      </c>
      <c r="AT2256" s="23" t="s">
        <v>11356</v>
      </c>
      <c r="AV2256" s="23" t="n">
        <v>0.00036</v>
      </c>
      <c r="AW2256" s="23" t="s">
        <v>10494</v>
      </c>
      <c r="AX2256" s="23" t="s">
        <v>13982</v>
      </c>
      <c r="AY2256" s="23" t="n">
        <v>10000</v>
      </c>
      <c r="AZ2256" s="23" t="n">
        <v>4</v>
      </c>
      <c r="BA2256" s="23" t="s">
        <v>177</v>
      </c>
      <c r="BB2256" s="23" t="s">
        <v>10496</v>
      </c>
      <c r="BF2256" s="23" t="s">
        <v>10498</v>
      </c>
      <c r="BG2256" s="1" t="s">
        <v>183</v>
      </c>
    </row>
    <row r="2257" s="23" customFormat="true" ht="12.75" hidden="false" customHeight="false" outlineLevel="0" collapsed="false">
      <c r="A2257" s="23" t="s">
        <v>10099</v>
      </c>
      <c r="B2257" s="23" t="s">
        <v>10100</v>
      </c>
      <c r="C2257" s="40" t="s">
        <v>177</v>
      </c>
      <c r="D2257" s="23" t="s">
        <v>1471</v>
      </c>
      <c r="E2257" s="23" t="s">
        <v>10101</v>
      </c>
      <c r="F2257" s="23" t="s">
        <v>10102</v>
      </c>
      <c r="G2257" s="23" t="n">
        <v>83</v>
      </c>
      <c r="H2257" s="23" t="n">
        <v>2000</v>
      </c>
      <c r="I2257" s="41" t="s">
        <v>188</v>
      </c>
      <c r="K2257" s="23" t="n">
        <v>0</v>
      </c>
      <c r="L2257" s="23" t="n">
        <v>10930</v>
      </c>
      <c r="M2257" s="23" t="n">
        <v>0</v>
      </c>
      <c r="N2257" s="23" t="n">
        <v>0</v>
      </c>
      <c r="O2257" s="23" t="n">
        <f aca="false">K2257+L2257</f>
        <v>10930</v>
      </c>
      <c r="P2257" s="23" t="n">
        <f aca="false">K2257+L2257+M2257+N2257</f>
        <v>10930</v>
      </c>
      <c r="Q2257" s="23" t="n">
        <v>0</v>
      </c>
      <c r="R2257" s="23" t="n">
        <v>0</v>
      </c>
      <c r="S2257" s="23" t="n">
        <v>0</v>
      </c>
      <c r="T2257" s="23" t="n">
        <v>0</v>
      </c>
      <c r="U2257" s="23" t="n">
        <f aca="false">IF(I2257="delivery",O2257-SUM(Q2257+R2257),IF(I2257="PO",P2257-SUM(Q2257:R2257)))</f>
        <v>10930</v>
      </c>
      <c r="V2257" s="43" t="n">
        <v>0.34</v>
      </c>
      <c r="W2257" s="43" t="n">
        <v>0.34</v>
      </c>
      <c r="X2257" s="43" t="n">
        <f aca="false">W2257-V2257</f>
        <v>0</v>
      </c>
      <c r="Y2257" s="43"/>
      <c r="Z2257" s="43"/>
      <c r="AA2257" s="43" t="n">
        <v>0.34</v>
      </c>
      <c r="AB2257" s="43"/>
      <c r="AC2257" s="43" t="s">
        <v>10482</v>
      </c>
      <c r="AD2257" s="43"/>
      <c r="AE2257" s="43"/>
      <c r="AF2257" s="43"/>
      <c r="AG2257" s="43" t="n">
        <v>0.225</v>
      </c>
      <c r="AH2257" s="43"/>
      <c r="AI2257" s="63"/>
      <c r="AJ2257" s="63"/>
      <c r="AK2257" s="43"/>
      <c r="AL2257" s="43"/>
      <c r="AM2257" s="43" t="s">
        <v>10492</v>
      </c>
      <c r="AN2257" s="43"/>
      <c r="AO2257" s="43" t="s">
        <v>1471</v>
      </c>
      <c r="AP2257" s="23" t="s">
        <v>3124</v>
      </c>
      <c r="AT2257" s="23" t="s">
        <v>10959</v>
      </c>
      <c r="AV2257" s="23" t="n">
        <v>0.225</v>
      </c>
      <c r="AW2257" s="23" t="s">
        <v>11618</v>
      </c>
      <c r="AX2257" s="23" t="s">
        <v>13983</v>
      </c>
      <c r="AY2257" s="23" t="n">
        <v>2000</v>
      </c>
      <c r="AZ2257" s="23" t="n">
        <v>12</v>
      </c>
      <c r="BA2257" s="23" t="s">
        <v>1465</v>
      </c>
      <c r="BB2257" s="23" t="s">
        <v>11618</v>
      </c>
      <c r="BF2257" s="23" t="s">
        <v>10498</v>
      </c>
      <c r="BG2257" s="1" t="s">
        <v>183</v>
      </c>
    </row>
    <row r="2258" s="23" customFormat="true" ht="12.75" hidden="false" customHeight="false" outlineLevel="0" collapsed="false">
      <c r="A2258" s="23" t="s">
        <v>10107</v>
      </c>
      <c r="B2258" s="23" t="s">
        <v>10108</v>
      </c>
      <c r="C2258" s="40" t="s">
        <v>177</v>
      </c>
      <c r="D2258" s="23" t="s">
        <v>1471</v>
      </c>
      <c r="E2258" s="23" t="s">
        <v>10109</v>
      </c>
      <c r="F2258" s="23" t="s">
        <v>10110</v>
      </c>
      <c r="G2258" s="23" t="n">
        <v>123</v>
      </c>
      <c r="H2258" s="23" t="n">
        <v>10000</v>
      </c>
      <c r="I2258" s="41" t="s">
        <v>180</v>
      </c>
      <c r="K2258" s="23" t="n">
        <v>0</v>
      </c>
      <c r="L2258" s="23" t="n">
        <v>165830</v>
      </c>
      <c r="M2258" s="23" t="n">
        <v>0</v>
      </c>
      <c r="N2258" s="23" t="n">
        <v>0</v>
      </c>
      <c r="O2258" s="23" t="n">
        <f aca="false">K2258+L2258</f>
        <v>165830</v>
      </c>
      <c r="P2258" s="23" t="n">
        <f aca="false">K2258+L2258+M2258+N2258</f>
        <v>165830</v>
      </c>
      <c r="Q2258" s="23" t="n">
        <v>1663</v>
      </c>
      <c r="R2258" s="23" t="n">
        <v>10443</v>
      </c>
      <c r="S2258" s="23" t="n">
        <v>8669</v>
      </c>
      <c r="T2258" s="23" t="n">
        <v>6882</v>
      </c>
      <c r="U2258" s="23" t="n">
        <f aca="false">IF(I2258="delivery",O2258-SUM(Q2258+R2258),IF(I2258="PO",P2258-SUM(Q2258:R2258)))</f>
        <v>153724</v>
      </c>
      <c r="V2258" s="43" t="n">
        <v>0.00144</v>
      </c>
      <c r="W2258" s="43" t="n">
        <v>0.00144</v>
      </c>
      <c r="X2258" s="43" t="n">
        <f aca="false">W2258-V2258</f>
        <v>0</v>
      </c>
      <c r="Y2258" s="43"/>
      <c r="Z2258" s="43"/>
      <c r="AA2258" s="43"/>
      <c r="AB2258" s="43"/>
      <c r="AC2258" s="43" t="s">
        <v>10482</v>
      </c>
      <c r="AD2258" s="43"/>
      <c r="AE2258" s="43"/>
      <c r="AF2258" s="43"/>
      <c r="AG2258" s="43" t="n">
        <v>0.00036</v>
      </c>
      <c r="AH2258" s="43"/>
      <c r="AI2258" s="63"/>
      <c r="AJ2258" s="63"/>
      <c r="AK2258" s="43"/>
      <c r="AL2258" s="43"/>
      <c r="AM2258" s="43" t="s">
        <v>10492</v>
      </c>
      <c r="AN2258" s="43"/>
      <c r="AO2258" s="43" t="s">
        <v>1471</v>
      </c>
      <c r="AP2258" s="23" t="s">
        <v>3124</v>
      </c>
      <c r="AT2258" s="23" t="s">
        <v>11356</v>
      </c>
      <c r="AV2258" s="23" t="n">
        <v>0.00036</v>
      </c>
      <c r="AW2258" s="23" t="s">
        <v>10494</v>
      </c>
      <c r="AX2258" s="23" t="s">
        <v>13984</v>
      </c>
      <c r="AY2258" s="23" t="n">
        <v>10000</v>
      </c>
      <c r="AZ2258" s="23" t="n">
        <v>22</v>
      </c>
      <c r="BA2258" s="23" t="s">
        <v>177</v>
      </c>
      <c r="BB2258" s="23" t="s">
        <v>10496</v>
      </c>
      <c r="BF2258" s="23" t="s">
        <v>10498</v>
      </c>
      <c r="BG2258" s="1" t="s">
        <v>183</v>
      </c>
    </row>
    <row r="2259" s="23" customFormat="true" ht="12.75" hidden="false" customHeight="false" outlineLevel="0" collapsed="false">
      <c r="A2259" s="23" t="s">
        <v>10111</v>
      </c>
      <c r="B2259" s="23" t="s">
        <v>10112</v>
      </c>
      <c r="C2259" s="40" t="s">
        <v>177</v>
      </c>
      <c r="D2259" s="23" t="s">
        <v>1471</v>
      </c>
      <c r="E2259" s="23" t="s">
        <v>10113</v>
      </c>
      <c r="F2259" s="23" t="s">
        <v>10114</v>
      </c>
      <c r="G2259" s="23" t="n">
        <v>116</v>
      </c>
      <c r="H2259" s="23" t="n">
        <v>10000</v>
      </c>
      <c r="I2259" s="41" t="s">
        <v>188</v>
      </c>
      <c r="K2259" s="23" t="n">
        <v>0</v>
      </c>
      <c r="L2259" s="23" t="n">
        <v>19820</v>
      </c>
      <c r="M2259" s="23" t="n">
        <v>0</v>
      </c>
      <c r="N2259" s="23" t="n">
        <v>0</v>
      </c>
      <c r="O2259" s="23" t="n">
        <f aca="false">K2259+L2259</f>
        <v>19820</v>
      </c>
      <c r="P2259" s="23" t="n">
        <f aca="false">K2259+L2259+M2259+N2259</f>
        <v>19820</v>
      </c>
      <c r="Q2259" s="23" t="n">
        <v>1133</v>
      </c>
      <c r="R2259" s="23" t="n">
        <v>2356</v>
      </c>
      <c r="S2259" s="23" t="n">
        <v>2790</v>
      </c>
      <c r="T2259" s="23" t="n">
        <v>2085</v>
      </c>
      <c r="U2259" s="23" t="n">
        <f aca="false">IF(I2259="delivery",O2259-SUM(Q2259+R2259),IF(I2259="PO",P2259-SUM(Q2259:R2259)))</f>
        <v>16331</v>
      </c>
      <c r="V2259" s="43" t="n">
        <v>0.004</v>
      </c>
      <c r="W2259" s="43" t="n">
        <v>0.004</v>
      </c>
      <c r="X2259" s="43" t="n">
        <f aca="false">W2259-V2259</f>
        <v>0</v>
      </c>
      <c r="Y2259" s="43"/>
      <c r="Z2259" s="43"/>
      <c r="AA2259" s="43"/>
      <c r="AB2259" s="43"/>
      <c r="AC2259" s="43" t="s">
        <v>10482</v>
      </c>
      <c r="AD2259" s="43"/>
      <c r="AE2259" s="43"/>
      <c r="AF2259" s="43"/>
      <c r="AG2259" s="43" t="n">
        <v>0.00043</v>
      </c>
      <c r="AH2259" s="43"/>
      <c r="AI2259" s="63"/>
      <c r="AJ2259" s="63"/>
      <c r="AK2259" s="43"/>
      <c r="AL2259" s="43"/>
      <c r="AM2259" s="43" t="s">
        <v>10492</v>
      </c>
      <c r="AN2259" s="43"/>
      <c r="AO2259" s="43" t="s">
        <v>1471</v>
      </c>
      <c r="AP2259" s="23" t="s">
        <v>3124</v>
      </c>
      <c r="AT2259" s="23" t="s">
        <v>11356</v>
      </c>
      <c r="AV2259" s="23" t="n">
        <v>0.00043</v>
      </c>
      <c r="AW2259" s="23" t="s">
        <v>10494</v>
      </c>
      <c r="AX2259" s="23" t="s">
        <v>13985</v>
      </c>
      <c r="AY2259" s="23" t="n">
        <v>10000</v>
      </c>
      <c r="AZ2259" s="23" t="n">
        <v>22</v>
      </c>
      <c r="BA2259" s="23" t="s">
        <v>1465</v>
      </c>
      <c r="BB2259" s="23" t="s">
        <v>10496</v>
      </c>
      <c r="BF2259" s="23" t="s">
        <v>10498</v>
      </c>
      <c r="BG2259" s="1" t="s">
        <v>183</v>
      </c>
    </row>
    <row r="2260" s="23" customFormat="true" ht="12.75" hidden="false" customHeight="false" outlineLevel="0" collapsed="false">
      <c r="A2260" s="23" t="s">
        <v>10115</v>
      </c>
      <c r="B2260" s="23" t="s">
        <v>10116</v>
      </c>
      <c r="C2260" s="40" t="s">
        <v>177</v>
      </c>
      <c r="D2260" s="23" t="s">
        <v>1471</v>
      </c>
      <c r="E2260" s="23" t="s">
        <v>10117</v>
      </c>
      <c r="F2260" s="23" t="s">
        <v>10118</v>
      </c>
      <c r="G2260" s="23" t="n">
        <v>38</v>
      </c>
      <c r="H2260" s="23" t="n">
        <v>30000</v>
      </c>
      <c r="I2260" s="41" t="s">
        <v>180</v>
      </c>
      <c r="K2260" s="23" t="n">
        <v>0</v>
      </c>
      <c r="L2260" s="23" t="n">
        <v>10554</v>
      </c>
      <c r="M2260" s="23" t="n">
        <v>5000</v>
      </c>
      <c r="N2260" s="23" t="n">
        <v>0</v>
      </c>
      <c r="O2260" s="23" t="n">
        <f aca="false">K2260+L2260</f>
        <v>10554</v>
      </c>
      <c r="P2260" s="23" t="n">
        <f aca="false">K2260+L2260+M2260+N2260</f>
        <v>15554</v>
      </c>
      <c r="Q2260" s="23" t="n">
        <v>11626</v>
      </c>
      <c r="R2260" s="23" t="n">
        <v>12129</v>
      </c>
      <c r="S2260" s="23" t="n">
        <v>11432</v>
      </c>
      <c r="T2260" s="23" t="n">
        <v>7320</v>
      </c>
      <c r="U2260" s="23" t="n">
        <f aca="false">IF(I2260="delivery",O2260-SUM(Q2260+R2260),IF(I2260="PO",P2260-SUM(Q2260:R2260)))</f>
        <v>-13201</v>
      </c>
      <c r="V2260" s="43" t="n">
        <v>0.00061</v>
      </c>
      <c r="W2260" s="43" t="n">
        <v>0.00061</v>
      </c>
      <c r="X2260" s="43" t="n">
        <f aca="false">W2260-V2260</f>
        <v>0</v>
      </c>
      <c r="Y2260" s="43"/>
      <c r="Z2260" s="43"/>
      <c r="AA2260" s="43"/>
      <c r="AB2260" s="43"/>
      <c r="AC2260" s="43" t="s">
        <v>10482</v>
      </c>
      <c r="AD2260" s="43"/>
      <c r="AE2260" s="43"/>
      <c r="AF2260" s="43"/>
      <c r="AG2260" s="43" t="n">
        <v>0.00061</v>
      </c>
      <c r="AH2260" s="43" t="s">
        <v>11590</v>
      </c>
      <c r="AI2260" s="63" t="n">
        <v>20000</v>
      </c>
      <c r="AJ2260" s="63" t="n">
        <v>16</v>
      </c>
      <c r="AK2260" s="43" t="s">
        <v>13986</v>
      </c>
      <c r="AL2260" s="43"/>
      <c r="AM2260" s="71" t="s">
        <v>11607</v>
      </c>
      <c r="AN2260" s="43"/>
      <c r="AO2260" s="43" t="s">
        <v>1471</v>
      </c>
      <c r="AP2260" s="23" t="s">
        <v>3124</v>
      </c>
      <c r="AT2260" s="23" t="s">
        <v>11356</v>
      </c>
      <c r="AV2260" s="23" t="n">
        <v>0.00088</v>
      </c>
      <c r="AW2260" s="23" t="s">
        <v>11608</v>
      </c>
      <c r="AX2260" s="23" t="s">
        <v>13987</v>
      </c>
      <c r="AY2260" s="23" t="s">
        <v>13574</v>
      </c>
      <c r="AZ2260" s="23" t="s">
        <v>11611</v>
      </c>
      <c r="BA2260" s="23" t="s">
        <v>1465</v>
      </c>
      <c r="BB2260" s="23" t="s">
        <v>11612</v>
      </c>
      <c r="BC2260" s="23" t="s">
        <v>13575</v>
      </c>
      <c r="BF2260" s="23" t="s">
        <v>10498</v>
      </c>
      <c r="BG2260" s="1" t="s">
        <v>183</v>
      </c>
    </row>
    <row r="2261" s="23" customFormat="true" ht="12.75" hidden="false" customHeight="false" outlineLevel="0" collapsed="false">
      <c r="A2261" s="23" t="s">
        <v>10119</v>
      </c>
      <c r="B2261" s="23" t="s">
        <v>10120</v>
      </c>
      <c r="C2261" s="40" t="s">
        <v>177</v>
      </c>
      <c r="D2261" s="23" t="s">
        <v>1471</v>
      </c>
      <c r="E2261" s="23" t="s">
        <v>10121</v>
      </c>
      <c r="F2261" s="23" t="s">
        <v>10122</v>
      </c>
      <c r="G2261" s="23" t="n">
        <v>116</v>
      </c>
      <c r="H2261" s="23" t="n">
        <v>10000</v>
      </c>
      <c r="I2261" s="41" t="s">
        <v>180</v>
      </c>
      <c r="K2261" s="23" t="n">
        <v>0</v>
      </c>
      <c r="L2261" s="23" t="n">
        <v>15062</v>
      </c>
      <c r="M2261" s="23" t="n">
        <v>0</v>
      </c>
      <c r="N2261" s="23" t="n">
        <v>0</v>
      </c>
      <c r="O2261" s="23" t="n">
        <f aca="false">K2261+L2261</f>
        <v>15062</v>
      </c>
      <c r="P2261" s="23" t="n">
        <f aca="false">K2261+L2261+M2261+N2261</f>
        <v>15062</v>
      </c>
      <c r="Q2261" s="23" t="n">
        <v>874</v>
      </c>
      <c r="R2261" s="23" t="n">
        <v>964</v>
      </c>
      <c r="S2261" s="23" t="n">
        <v>1190</v>
      </c>
      <c r="T2261" s="23" t="n">
        <v>516</v>
      </c>
      <c r="U2261" s="23" t="n">
        <f aca="false">IF(I2261="delivery",O2261-SUM(Q2261+R2261),IF(I2261="PO",P2261-SUM(Q2261:R2261)))</f>
        <v>13224</v>
      </c>
      <c r="V2261" s="43" t="n">
        <v>0.0065</v>
      </c>
      <c r="W2261" s="43" t="n">
        <v>0.0065</v>
      </c>
      <c r="X2261" s="43" t="n">
        <f aca="false">W2261-V2261</f>
        <v>0</v>
      </c>
      <c r="Y2261" s="43"/>
      <c r="Z2261" s="43"/>
      <c r="AA2261" s="43" t="n">
        <v>0.0063</v>
      </c>
      <c r="AB2261" s="43"/>
      <c r="AC2261" s="43" t="s">
        <v>10482</v>
      </c>
      <c r="AD2261" s="43"/>
      <c r="AE2261" s="43"/>
      <c r="AF2261" s="43"/>
      <c r="AG2261" s="43" t="n">
        <v>0.00585</v>
      </c>
      <c r="AH2261" s="43"/>
      <c r="AI2261" s="63"/>
      <c r="AJ2261" s="63"/>
      <c r="AK2261" s="43"/>
      <c r="AL2261" s="43"/>
      <c r="AM2261" s="43" t="s">
        <v>10492</v>
      </c>
      <c r="AN2261" s="43"/>
      <c r="AO2261" s="43" t="s">
        <v>1471</v>
      </c>
      <c r="AP2261" s="23" t="s">
        <v>3124</v>
      </c>
      <c r="AT2261" s="23" t="s">
        <v>11356</v>
      </c>
      <c r="AV2261" s="23" t="n">
        <v>0.00585</v>
      </c>
      <c r="AW2261" s="23" t="s">
        <v>10494</v>
      </c>
      <c r="AX2261" s="23" t="s">
        <v>13988</v>
      </c>
      <c r="AY2261" s="23" t="n">
        <v>10000</v>
      </c>
      <c r="AZ2261" s="23" t="n">
        <v>4</v>
      </c>
      <c r="BA2261" s="23" t="s">
        <v>177</v>
      </c>
      <c r="BB2261" s="23" t="s">
        <v>10496</v>
      </c>
      <c r="BF2261" s="23" t="s">
        <v>10498</v>
      </c>
      <c r="BG2261" s="1" t="s">
        <v>183</v>
      </c>
    </row>
    <row r="2262" s="23" customFormat="true" ht="12.75" hidden="false" customHeight="false" outlineLevel="0" collapsed="false">
      <c r="A2262" s="23" t="s">
        <v>10123</v>
      </c>
      <c r="B2262" s="23" t="s">
        <v>10124</v>
      </c>
      <c r="C2262" s="40" t="s">
        <v>177</v>
      </c>
      <c r="D2262" s="23" t="s">
        <v>1471</v>
      </c>
      <c r="E2262" s="23" t="s">
        <v>10125</v>
      </c>
      <c r="F2262" s="23" t="s">
        <v>10126</v>
      </c>
      <c r="G2262" s="23" t="n">
        <v>116</v>
      </c>
      <c r="H2262" s="23" t="n">
        <v>10000</v>
      </c>
      <c r="I2262" s="41" t="s">
        <v>180</v>
      </c>
      <c r="K2262" s="23" t="n">
        <v>0</v>
      </c>
      <c r="L2262" s="23" t="n">
        <v>20585</v>
      </c>
      <c r="M2262" s="23" t="n">
        <v>0</v>
      </c>
      <c r="N2262" s="23" t="n">
        <v>0</v>
      </c>
      <c r="O2262" s="23" t="n">
        <f aca="false">K2262+L2262</f>
        <v>20585</v>
      </c>
      <c r="P2262" s="23" t="n">
        <f aca="false">K2262+L2262+M2262+N2262</f>
        <v>20585</v>
      </c>
      <c r="Q2262" s="23" t="n">
        <v>874</v>
      </c>
      <c r="R2262" s="23" t="n">
        <v>964</v>
      </c>
      <c r="S2262" s="23" t="n">
        <v>1190</v>
      </c>
      <c r="T2262" s="23" t="n">
        <v>516</v>
      </c>
      <c r="U2262" s="23" t="n">
        <f aca="false">IF(I2262="delivery",O2262-SUM(Q2262+R2262),IF(I2262="PO",P2262-SUM(Q2262:R2262)))</f>
        <v>18747</v>
      </c>
      <c r="V2262" s="43" t="n">
        <v>0.0065</v>
      </c>
      <c r="W2262" s="43" t="n">
        <v>0.0065</v>
      </c>
      <c r="X2262" s="43" t="n">
        <f aca="false">W2262-V2262</f>
        <v>0</v>
      </c>
      <c r="Y2262" s="43"/>
      <c r="Z2262" s="43"/>
      <c r="AA2262" s="43"/>
      <c r="AB2262" s="43"/>
      <c r="AC2262" s="43" t="s">
        <v>10482</v>
      </c>
      <c r="AD2262" s="43"/>
      <c r="AE2262" s="43"/>
      <c r="AF2262" s="43"/>
      <c r="AG2262" s="43" t="n">
        <v>0.00585</v>
      </c>
      <c r="AH2262" s="43"/>
      <c r="AI2262" s="63"/>
      <c r="AJ2262" s="63"/>
      <c r="AK2262" s="43"/>
      <c r="AL2262" s="43"/>
      <c r="AM2262" s="43" t="s">
        <v>10492</v>
      </c>
      <c r="AN2262" s="43"/>
      <c r="AO2262" s="43" t="s">
        <v>1471</v>
      </c>
      <c r="AP2262" s="23" t="s">
        <v>3124</v>
      </c>
      <c r="AT2262" s="23" t="s">
        <v>11356</v>
      </c>
      <c r="AV2262" s="23" t="n">
        <v>0.00585</v>
      </c>
      <c r="AW2262" s="23" t="s">
        <v>10494</v>
      </c>
      <c r="AX2262" s="23" t="s">
        <v>13989</v>
      </c>
      <c r="AY2262" s="23" t="n">
        <v>10000</v>
      </c>
      <c r="AZ2262" s="23" t="n">
        <v>24</v>
      </c>
      <c r="BA2262" s="23" t="s">
        <v>177</v>
      </c>
      <c r="BB2262" s="23" t="s">
        <v>10496</v>
      </c>
      <c r="BF2262" s="23" t="s">
        <v>10498</v>
      </c>
      <c r="BG2262" s="1" t="s">
        <v>183</v>
      </c>
    </row>
    <row r="2263" s="23" customFormat="true" ht="12.75" hidden="false" customHeight="false" outlineLevel="0" collapsed="false">
      <c r="A2263" s="23" t="s">
        <v>10127</v>
      </c>
      <c r="B2263" s="23" t="s">
        <v>10128</v>
      </c>
      <c r="C2263" s="40" t="s">
        <v>177</v>
      </c>
      <c r="D2263" s="23" t="s">
        <v>1471</v>
      </c>
      <c r="E2263" s="23" t="s">
        <v>10129</v>
      </c>
      <c r="F2263" s="23" t="s">
        <v>10130</v>
      </c>
      <c r="G2263" s="23" t="n">
        <v>116</v>
      </c>
      <c r="H2263" s="23" t="n">
        <v>10000</v>
      </c>
      <c r="I2263" s="41" t="s">
        <v>180</v>
      </c>
      <c r="K2263" s="23" t="n">
        <v>0</v>
      </c>
      <c r="L2263" s="23" t="n">
        <v>49313</v>
      </c>
      <c r="M2263" s="23" t="n">
        <v>0</v>
      </c>
      <c r="N2263" s="23" t="n">
        <v>0</v>
      </c>
      <c r="O2263" s="23" t="n">
        <f aca="false">K2263+L2263</f>
        <v>49313</v>
      </c>
      <c r="P2263" s="23" t="n">
        <f aca="false">K2263+L2263+M2263+N2263</f>
        <v>49313</v>
      </c>
      <c r="Q2263" s="23" t="n">
        <v>244</v>
      </c>
      <c r="R2263" s="23" t="n">
        <v>671</v>
      </c>
      <c r="S2263" s="23" t="n">
        <v>776</v>
      </c>
      <c r="T2263" s="23" t="n">
        <v>386</v>
      </c>
      <c r="U2263" s="23" t="n">
        <f aca="false">IF(I2263="delivery",O2263-SUM(Q2263+R2263),IF(I2263="PO",P2263-SUM(Q2263:R2263)))</f>
        <v>48398</v>
      </c>
      <c r="V2263" s="43" t="n">
        <v>0.0008</v>
      </c>
      <c r="W2263" s="43" t="n">
        <v>0.0008</v>
      </c>
      <c r="X2263" s="43" t="n">
        <f aca="false">W2263-V2263</f>
        <v>0</v>
      </c>
      <c r="Y2263" s="43"/>
      <c r="Z2263" s="43"/>
      <c r="AA2263" s="43"/>
      <c r="AB2263" s="43"/>
      <c r="AC2263" s="43" t="s">
        <v>10482</v>
      </c>
      <c r="AD2263" s="43"/>
      <c r="AE2263" s="43"/>
      <c r="AF2263" s="43"/>
      <c r="AG2263" s="43" t="n">
        <v>0.00036</v>
      </c>
      <c r="AH2263" s="43"/>
      <c r="AI2263" s="63"/>
      <c r="AJ2263" s="63"/>
      <c r="AK2263" s="43"/>
      <c r="AL2263" s="43"/>
      <c r="AM2263" s="43" t="s">
        <v>10492</v>
      </c>
      <c r="AN2263" s="43"/>
      <c r="AO2263" s="43" t="s">
        <v>1471</v>
      </c>
      <c r="AP2263" s="23" t="s">
        <v>3124</v>
      </c>
      <c r="AT2263" s="23" t="s">
        <v>11356</v>
      </c>
      <c r="AV2263" s="23" t="n">
        <v>0.00036</v>
      </c>
      <c r="AW2263" s="23" t="s">
        <v>10494</v>
      </c>
      <c r="AX2263" s="23" t="s">
        <v>13990</v>
      </c>
      <c r="AY2263" s="23" t="n">
        <v>10000</v>
      </c>
      <c r="AZ2263" s="23" t="n">
        <v>22</v>
      </c>
      <c r="BA2263" s="23" t="s">
        <v>177</v>
      </c>
      <c r="BB2263" s="23" t="s">
        <v>10496</v>
      </c>
      <c r="BF2263" s="23" t="s">
        <v>10498</v>
      </c>
      <c r="BG2263" s="1" t="s">
        <v>183</v>
      </c>
    </row>
    <row r="2264" s="23" customFormat="true" ht="12.75" hidden="false" customHeight="false" outlineLevel="0" collapsed="false">
      <c r="A2264" s="23" t="s">
        <v>10131</v>
      </c>
      <c r="B2264" s="23" t="s">
        <v>10132</v>
      </c>
      <c r="C2264" s="40" t="s">
        <v>177</v>
      </c>
      <c r="D2264" s="23" t="s">
        <v>1471</v>
      </c>
      <c r="E2264" s="23" t="s">
        <v>10133</v>
      </c>
      <c r="F2264" s="23" t="s">
        <v>10134</v>
      </c>
      <c r="G2264" s="23" t="n">
        <v>116</v>
      </c>
      <c r="H2264" s="23" t="n">
        <v>10000</v>
      </c>
      <c r="I2264" s="41" t="s">
        <v>180</v>
      </c>
      <c r="K2264" s="23" t="n">
        <v>0</v>
      </c>
      <c r="L2264" s="23" t="n">
        <v>94430</v>
      </c>
      <c r="M2264" s="23" t="n">
        <v>0</v>
      </c>
      <c r="N2264" s="23" t="n">
        <v>0</v>
      </c>
      <c r="O2264" s="23" t="n">
        <f aca="false">K2264+L2264</f>
        <v>94430</v>
      </c>
      <c r="P2264" s="23" t="n">
        <f aca="false">K2264+L2264+M2264+N2264</f>
        <v>94430</v>
      </c>
      <c r="Q2264" s="23" t="n">
        <v>2428</v>
      </c>
      <c r="R2264" s="23" t="n">
        <v>4459</v>
      </c>
      <c r="S2264" s="23" t="n">
        <v>5369</v>
      </c>
      <c r="T2264" s="23" t="n">
        <v>4135</v>
      </c>
      <c r="U2264" s="23" t="n">
        <f aca="false">IF(I2264="delivery",O2264-SUM(Q2264+R2264),IF(I2264="PO",P2264-SUM(Q2264:R2264)))</f>
        <v>87543</v>
      </c>
      <c r="V2264" s="43" t="n">
        <v>0.0011</v>
      </c>
      <c r="W2264" s="43" t="n">
        <v>0.0011</v>
      </c>
      <c r="X2264" s="43" t="n">
        <f aca="false">W2264-V2264</f>
        <v>0</v>
      </c>
      <c r="Y2264" s="43"/>
      <c r="Z2264" s="43"/>
      <c r="AA2264" s="43"/>
      <c r="AB2264" s="43"/>
      <c r="AC2264" s="43" t="s">
        <v>10482</v>
      </c>
      <c r="AD2264" s="43"/>
      <c r="AE2264" s="43"/>
      <c r="AF2264" s="43"/>
      <c r="AG2264" s="43" t="n">
        <v>0.00051</v>
      </c>
      <c r="AH2264" s="43"/>
      <c r="AI2264" s="63"/>
      <c r="AJ2264" s="63"/>
      <c r="AK2264" s="43"/>
      <c r="AL2264" s="43"/>
      <c r="AM2264" s="43" t="s">
        <v>10492</v>
      </c>
      <c r="AN2264" s="43"/>
      <c r="AO2264" s="43" t="s">
        <v>1471</v>
      </c>
      <c r="AP2264" s="23" t="s">
        <v>3124</v>
      </c>
      <c r="AT2264" s="23" t="s">
        <v>11356</v>
      </c>
      <c r="AV2264" s="23" t="n">
        <v>0.00051</v>
      </c>
      <c r="AW2264" s="23" t="s">
        <v>10494</v>
      </c>
      <c r="AX2264" s="23" t="s">
        <v>13991</v>
      </c>
      <c r="AY2264" s="23" t="n">
        <v>10000</v>
      </c>
      <c r="AZ2264" s="23" t="n">
        <v>22</v>
      </c>
      <c r="BA2264" s="23" t="s">
        <v>177</v>
      </c>
      <c r="BB2264" s="23" t="s">
        <v>10496</v>
      </c>
      <c r="BF2264" s="23" t="s">
        <v>10498</v>
      </c>
      <c r="BG2264" s="1" t="s">
        <v>183</v>
      </c>
    </row>
    <row r="2265" s="23" customFormat="true" ht="12.75" hidden="false" customHeight="false" outlineLevel="0" collapsed="false">
      <c r="A2265" s="23" t="s">
        <v>10135</v>
      </c>
      <c r="B2265" s="23" t="s">
        <v>10136</v>
      </c>
      <c r="C2265" s="40" t="s">
        <v>177</v>
      </c>
      <c r="D2265" s="23" t="s">
        <v>1471</v>
      </c>
      <c r="E2265" s="23" t="s">
        <v>10137</v>
      </c>
      <c r="F2265" s="23" t="s">
        <v>10138</v>
      </c>
      <c r="G2265" s="23" t="n">
        <v>133</v>
      </c>
      <c r="H2265" s="23" t="n">
        <v>10000</v>
      </c>
      <c r="I2265" s="41" t="s">
        <v>188</v>
      </c>
      <c r="K2265" s="23" t="n">
        <v>0</v>
      </c>
      <c r="L2265" s="23" t="n">
        <v>6755</v>
      </c>
      <c r="M2265" s="23" t="n">
        <v>0</v>
      </c>
      <c r="N2265" s="23" t="n">
        <v>0</v>
      </c>
      <c r="O2265" s="23" t="n">
        <f aca="false">K2265+L2265</f>
        <v>6755</v>
      </c>
      <c r="P2265" s="23" t="n">
        <f aca="false">K2265+L2265+M2265+N2265</f>
        <v>6755</v>
      </c>
      <c r="Q2265" s="23" t="n">
        <v>0</v>
      </c>
      <c r="R2265" s="23" t="n">
        <v>0</v>
      </c>
      <c r="S2265" s="23" t="n">
        <v>0</v>
      </c>
      <c r="T2265" s="23" t="n">
        <v>0</v>
      </c>
      <c r="U2265" s="23" t="n">
        <f aca="false">IF(I2265="delivery",O2265-SUM(Q2265+R2265),IF(I2265="PO",P2265-SUM(Q2265:R2265)))</f>
        <v>6755</v>
      </c>
      <c r="V2265" s="43" t="n">
        <v>0.06008</v>
      </c>
      <c r="W2265" s="43" t="n">
        <v>0.06008</v>
      </c>
      <c r="X2265" s="43" t="n">
        <f aca="false">W2265-V2265</f>
        <v>0</v>
      </c>
      <c r="Y2265" s="43"/>
      <c r="Z2265" s="43"/>
      <c r="AA2265" s="43" t="n">
        <v>0.06008</v>
      </c>
      <c r="AB2265" s="43"/>
      <c r="AC2265" s="43" t="s">
        <v>10482</v>
      </c>
      <c r="AD2265" s="43"/>
      <c r="AE2265" s="43"/>
      <c r="AF2265" s="43"/>
      <c r="AG2265" s="43" t="n">
        <v>0.0057</v>
      </c>
      <c r="AH2265" s="43"/>
      <c r="AI2265" s="63"/>
      <c r="AJ2265" s="63"/>
      <c r="AK2265" s="43"/>
      <c r="AL2265" s="43"/>
      <c r="AM2265" s="43" t="s">
        <v>10492</v>
      </c>
      <c r="AN2265" s="43"/>
      <c r="AO2265" s="43" t="s">
        <v>1471</v>
      </c>
      <c r="AP2265" s="23" t="s">
        <v>3124</v>
      </c>
      <c r="AT2265" s="23" t="s">
        <v>10959</v>
      </c>
      <c r="AV2265" s="23" t="n">
        <v>0.0057</v>
      </c>
      <c r="AW2265" s="23" t="s">
        <v>10494</v>
      </c>
      <c r="AX2265" s="23" t="s">
        <v>13992</v>
      </c>
      <c r="AY2265" s="23" t="n">
        <v>10000</v>
      </c>
      <c r="AZ2265" s="23" t="n">
        <v>22</v>
      </c>
      <c r="BA2265" s="23" t="s">
        <v>1465</v>
      </c>
      <c r="BB2265" s="23" t="s">
        <v>10494</v>
      </c>
      <c r="BF2265" s="23" t="s">
        <v>10498</v>
      </c>
      <c r="BG2265" s="1" t="s">
        <v>183</v>
      </c>
    </row>
    <row r="2266" s="23" customFormat="true" ht="12.75" hidden="false" customHeight="false" outlineLevel="0" collapsed="false">
      <c r="A2266" s="23" t="s">
        <v>10139</v>
      </c>
      <c r="B2266" s="23" t="s">
        <v>10140</v>
      </c>
      <c r="C2266" s="40" t="s">
        <v>177</v>
      </c>
      <c r="D2266" s="23" t="s">
        <v>1471</v>
      </c>
      <c r="E2266" s="23" t="s">
        <v>10141</v>
      </c>
      <c r="F2266" s="23" t="s">
        <v>10142</v>
      </c>
      <c r="G2266" s="23" t="n">
        <v>48</v>
      </c>
      <c r="H2266" s="23" t="n">
        <v>10000</v>
      </c>
      <c r="I2266" s="41" t="s">
        <v>180</v>
      </c>
      <c r="K2266" s="23" t="n">
        <v>0</v>
      </c>
      <c r="L2266" s="23" t="n">
        <v>34188</v>
      </c>
      <c r="M2266" s="23" t="n">
        <v>0</v>
      </c>
      <c r="N2266" s="23" t="n">
        <v>0</v>
      </c>
      <c r="O2266" s="23" t="n">
        <f aca="false">K2266+L2266</f>
        <v>34188</v>
      </c>
      <c r="P2266" s="23" t="n">
        <f aca="false">K2266+L2266+M2266+N2266</f>
        <v>34188</v>
      </c>
      <c r="Q2266" s="23" t="n">
        <v>4920</v>
      </c>
      <c r="R2266" s="23" t="n">
        <v>12361</v>
      </c>
      <c r="S2266" s="23" t="n">
        <v>10628</v>
      </c>
      <c r="T2266" s="23" t="n">
        <v>3679</v>
      </c>
      <c r="U2266" s="23" t="n">
        <f aca="false">IF(I2266="delivery",O2266-SUM(Q2266+R2266),IF(I2266="PO",P2266-SUM(Q2266:R2266)))</f>
        <v>16907</v>
      </c>
      <c r="V2266" s="43" t="n">
        <v>0.0007</v>
      </c>
      <c r="W2266" s="43" t="n">
        <v>0.0007</v>
      </c>
      <c r="X2266" s="43" t="n">
        <f aca="false">W2266-V2266</f>
        <v>0</v>
      </c>
      <c r="Y2266" s="43"/>
      <c r="Z2266" s="43"/>
      <c r="AA2266" s="43" t="n">
        <v>0.0007</v>
      </c>
      <c r="AB2266" s="43"/>
      <c r="AC2266" s="43" t="s">
        <v>10482</v>
      </c>
      <c r="AD2266" s="43"/>
      <c r="AE2266" s="43"/>
      <c r="AF2266" s="43"/>
      <c r="AG2266" s="43" t="n">
        <v>0.0007</v>
      </c>
      <c r="AH2266" s="43"/>
      <c r="AI2266" s="63"/>
      <c r="AJ2266" s="63"/>
      <c r="AK2266" s="43"/>
      <c r="AL2266" s="43"/>
      <c r="AM2266" s="43" t="s">
        <v>11367</v>
      </c>
      <c r="AN2266" s="43"/>
      <c r="AO2266" s="43" t="s">
        <v>1471</v>
      </c>
      <c r="AP2266" s="23" t="s">
        <v>3124</v>
      </c>
      <c r="AT2266" s="23" t="s">
        <v>10934</v>
      </c>
      <c r="AV2266" s="23" t="n">
        <v>0.0007</v>
      </c>
      <c r="AW2266" s="23" t="s">
        <v>13564</v>
      </c>
      <c r="AX2266" s="23" t="s">
        <v>13993</v>
      </c>
      <c r="AY2266" s="23" t="n">
        <v>10000</v>
      </c>
      <c r="AZ2266" s="23" t="n">
        <v>7</v>
      </c>
      <c r="BA2266" s="23" t="s">
        <v>1465</v>
      </c>
      <c r="BB2266" s="23" t="s">
        <v>13564</v>
      </c>
      <c r="BF2266" s="23" t="s">
        <v>10498</v>
      </c>
      <c r="BG2266" s="1" t="s">
        <v>183</v>
      </c>
    </row>
    <row r="2267" s="23" customFormat="true" ht="12.75" hidden="false" customHeight="false" outlineLevel="0" collapsed="false">
      <c r="A2267" s="23" t="s">
        <v>10143</v>
      </c>
      <c r="B2267" s="23" t="s">
        <v>10144</v>
      </c>
      <c r="C2267" s="40" t="s">
        <v>177</v>
      </c>
      <c r="D2267" s="23" t="s">
        <v>1471</v>
      </c>
      <c r="E2267" s="23" t="s">
        <v>10145</v>
      </c>
      <c r="F2267" s="23" t="s">
        <v>10146</v>
      </c>
      <c r="G2267" s="23" t="n">
        <v>123</v>
      </c>
      <c r="H2267" s="23" t="n">
        <v>10000</v>
      </c>
      <c r="I2267" s="41" t="s">
        <v>188</v>
      </c>
      <c r="K2267" s="23" t="n">
        <v>0</v>
      </c>
      <c r="L2267" s="23" t="n">
        <v>27657</v>
      </c>
      <c r="M2267" s="23" t="n">
        <v>0</v>
      </c>
      <c r="N2267" s="23" t="n">
        <v>0</v>
      </c>
      <c r="O2267" s="23" t="n">
        <f aca="false">K2267+L2267</f>
        <v>27657</v>
      </c>
      <c r="P2267" s="23" t="n">
        <f aca="false">K2267+L2267+M2267+N2267</f>
        <v>27657</v>
      </c>
      <c r="Q2267" s="23" t="n">
        <v>389</v>
      </c>
      <c r="R2267" s="23" t="n">
        <v>246</v>
      </c>
      <c r="S2267" s="23" t="n">
        <v>501</v>
      </c>
      <c r="T2267" s="23" t="n">
        <v>447</v>
      </c>
      <c r="U2267" s="23" t="n">
        <f aca="false">IF(I2267="delivery",O2267-SUM(Q2267+R2267),IF(I2267="PO",P2267-SUM(Q2267:R2267)))</f>
        <v>27022</v>
      </c>
      <c r="V2267" s="43" t="n">
        <v>0.0032</v>
      </c>
      <c r="W2267" s="43" t="n">
        <v>0.0032</v>
      </c>
      <c r="X2267" s="43" t="n">
        <f aca="false">W2267-V2267</f>
        <v>0</v>
      </c>
      <c r="Y2267" s="43"/>
      <c r="Z2267" s="43"/>
      <c r="AA2267" s="43"/>
      <c r="AB2267" s="43"/>
      <c r="AC2267" s="43" t="s">
        <v>10482</v>
      </c>
      <c r="AD2267" s="43"/>
      <c r="AE2267" s="43"/>
      <c r="AF2267" s="43"/>
      <c r="AG2267" s="43" t="n">
        <v>0.00043</v>
      </c>
      <c r="AH2267" s="43"/>
      <c r="AI2267" s="63"/>
      <c r="AJ2267" s="63"/>
      <c r="AK2267" s="43"/>
      <c r="AL2267" s="43"/>
      <c r="AM2267" s="43" t="s">
        <v>10492</v>
      </c>
      <c r="AN2267" s="43"/>
      <c r="AO2267" s="43" t="s">
        <v>1471</v>
      </c>
      <c r="AP2267" s="23" t="s">
        <v>3124</v>
      </c>
      <c r="AT2267" s="23" t="s">
        <v>11356</v>
      </c>
      <c r="AV2267" s="23" t="n">
        <v>0.00043</v>
      </c>
      <c r="AW2267" s="23" t="s">
        <v>10494</v>
      </c>
      <c r="AX2267" s="23" t="s">
        <v>13994</v>
      </c>
      <c r="AY2267" s="23" t="n">
        <v>10000</v>
      </c>
      <c r="AZ2267" s="23" t="n">
        <v>22</v>
      </c>
      <c r="BA2267" s="23" t="s">
        <v>1465</v>
      </c>
      <c r="BB2267" s="23" t="s">
        <v>10496</v>
      </c>
      <c r="BF2267" s="23" t="s">
        <v>10498</v>
      </c>
      <c r="BG2267" s="1" t="s">
        <v>183</v>
      </c>
    </row>
    <row r="2268" s="23" customFormat="true" ht="12.75" hidden="false" customHeight="false" outlineLevel="0" collapsed="false">
      <c r="A2268" s="23" t="s">
        <v>10147</v>
      </c>
      <c r="B2268" s="23" t="s">
        <v>10148</v>
      </c>
      <c r="C2268" s="40" t="s">
        <v>177</v>
      </c>
      <c r="D2268" s="23" t="s">
        <v>1471</v>
      </c>
      <c r="E2268" s="23" t="s">
        <v>10149</v>
      </c>
      <c r="F2268" s="23" t="s">
        <v>10150</v>
      </c>
      <c r="G2268" s="23" t="n">
        <v>123</v>
      </c>
      <c r="H2268" s="23" t="n">
        <v>10000</v>
      </c>
      <c r="I2268" s="41" t="s">
        <v>180</v>
      </c>
      <c r="K2268" s="23" t="n">
        <v>0</v>
      </c>
      <c r="L2268" s="23" t="n">
        <v>48697</v>
      </c>
      <c r="M2268" s="23" t="n">
        <v>0</v>
      </c>
      <c r="N2268" s="23" t="n">
        <v>0</v>
      </c>
      <c r="O2268" s="23" t="n">
        <f aca="false">K2268+L2268</f>
        <v>48697</v>
      </c>
      <c r="P2268" s="23" t="n">
        <f aca="false">K2268+L2268+M2268+N2268</f>
        <v>48697</v>
      </c>
      <c r="Q2268" s="23" t="n">
        <v>5787</v>
      </c>
      <c r="R2268" s="23" t="n">
        <v>2219</v>
      </c>
      <c r="S2268" s="23" t="n">
        <v>4385</v>
      </c>
      <c r="T2268" s="23" t="n">
        <v>4377</v>
      </c>
      <c r="U2268" s="23" t="n">
        <f aca="false">IF(I2268="delivery",O2268-SUM(Q2268+R2268),IF(I2268="PO",P2268-SUM(Q2268:R2268)))</f>
        <v>40691</v>
      </c>
      <c r="V2268" s="43" t="n">
        <v>0.00063</v>
      </c>
      <c r="W2268" s="43" t="n">
        <v>0.00063</v>
      </c>
      <c r="X2268" s="43" t="n">
        <f aca="false">W2268-V2268</f>
        <v>0</v>
      </c>
      <c r="Y2268" s="43"/>
      <c r="Z2268" s="43"/>
      <c r="AA2268" s="43"/>
      <c r="AB2268" s="43"/>
      <c r="AC2268" s="43" t="s">
        <v>10482</v>
      </c>
      <c r="AD2268" s="43"/>
      <c r="AE2268" s="43"/>
      <c r="AF2268" s="43"/>
      <c r="AG2268" s="43" t="n">
        <v>0.00036</v>
      </c>
      <c r="AH2268" s="43"/>
      <c r="AI2268" s="63"/>
      <c r="AJ2268" s="63"/>
      <c r="AK2268" s="43"/>
      <c r="AL2268" s="43"/>
      <c r="AM2268" s="43" t="s">
        <v>10492</v>
      </c>
      <c r="AN2268" s="43"/>
      <c r="AO2268" s="43" t="s">
        <v>1471</v>
      </c>
      <c r="AP2268" s="23" t="s">
        <v>3124</v>
      </c>
      <c r="AT2268" s="23" t="s">
        <v>11356</v>
      </c>
      <c r="AV2268" s="23" t="n">
        <v>0.00036</v>
      </c>
      <c r="AW2268" s="23" t="s">
        <v>10494</v>
      </c>
      <c r="AX2268" s="23" t="s">
        <v>13995</v>
      </c>
      <c r="AY2268" s="23" t="n">
        <v>10000</v>
      </c>
      <c r="AZ2268" s="23" t="n">
        <v>22</v>
      </c>
      <c r="BA2268" s="23" t="s">
        <v>177</v>
      </c>
      <c r="BB2268" s="23" t="s">
        <v>10496</v>
      </c>
      <c r="BF2268" s="23" t="s">
        <v>10498</v>
      </c>
      <c r="BG2268" s="1" t="s">
        <v>183</v>
      </c>
    </row>
    <row r="2269" s="23" customFormat="true" ht="12.75" hidden="false" customHeight="false" outlineLevel="0" collapsed="false">
      <c r="A2269" s="23" t="s">
        <v>10151</v>
      </c>
      <c r="B2269" s="23" t="s">
        <v>10152</v>
      </c>
      <c r="C2269" s="40" t="s">
        <v>177</v>
      </c>
      <c r="D2269" s="23" t="s">
        <v>1471</v>
      </c>
      <c r="E2269" s="23" t="s">
        <v>10153</v>
      </c>
      <c r="F2269" s="23" t="s">
        <v>10154</v>
      </c>
      <c r="G2269" s="23" t="n">
        <v>243</v>
      </c>
      <c r="H2269" s="23" t="n">
        <v>20000</v>
      </c>
      <c r="I2269" s="41" t="s">
        <v>188</v>
      </c>
      <c r="K2269" s="23" t="n">
        <v>0</v>
      </c>
      <c r="L2269" s="23" t="n">
        <v>25103</v>
      </c>
      <c r="M2269" s="23" t="n">
        <v>0</v>
      </c>
      <c r="N2269" s="23" t="n">
        <v>0</v>
      </c>
      <c r="O2269" s="23" t="n">
        <f aca="false">K2269+L2269</f>
        <v>25103</v>
      </c>
      <c r="P2269" s="23" t="n">
        <f aca="false">K2269+L2269+M2269+N2269</f>
        <v>25103</v>
      </c>
      <c r="Q2269" s="23" t="n">
        <v>0</v>
      </c>
      <c r="R2269" s="23" t="n">
        <v>3214</v>
      </c>
      <c r="S2269" s="23" t="n">
        <v>2396</v>
      </c>
      <c r="T2269" s="23" t="n">
        <v>2094</v>
      </c>
      <c r="U2269" s="23" t="n">
        <f aca="false">IF(I2269="delivery",O2269-SUM(Q2269+R2269),IF(I2269="PO",P2269-SUM(Q2269:R2269)))</f>
        <v>21889</v>
      </c>
      <c r="V2269" s="43" t="n">
        <v>0.00055</v>
      </c>
      <c r="W2269" s="43" t="n">
        <v>0.00055</v>
      </c>
      <c r="X2269" s="43" t="n">
        <f aca="false">W2269-V2269</f>
        <v>0</v>
      </c>
      <c r="Y2269" s="43"/>
      <c r="Z2269" s="43"/>
      <c r="AA2269" s="43" t="n">
        <v>0.00055</v>
      </c>
      <c r="AB2269" s="43"/>
      <c r="AC2269" s="43" t="s">
        <v>10482</v>
      </c>
      <c r="AD2269" s="43"/>
      <c r="AE2269" s="43"/>
      <c r="AF2269" s="43"/>
      <c r="AG2269" s="43" t="n">
        <v>0.00036</v>
      </c>
      <c r="AH2269" s="43"/>
      <c r="AI2269" s="63"/>
      <c r="AJ2269" s="63"/>
      <c r="AK2269" s="43"/>
      <c r="AL2269" s="43"/>
      <c r="AM2269" s="43" t="s">
        <v>10492</v>
      </c>
      <c r="AN2269" s="43"/>
      <c r="AO2269" s="43" t="s">
        <v>1471</v>
      </c>
      <c r="AP2269" s="23" t="s">
        <v>3124</v>
      </c>
      <c r="AT2269" s="23" t="s">
        <v>10959</v>
      </c>
      <c r="AV2269" s="23" t="n">
        <v>0.00036</v>
      </c>
      <c r="AW2269" s="23" t="s">
        <v>10494</v>
      </c>
      <c r="AX2269" s="23" t="s">
        <v>13996</v>
      </c>
      <c r="AY2269" s="23" t="n">
        <v>10000</v>
      </c>
      <c r="AZ2269" s="23" t="n">
        <v>18</v>
      </c>
      <c r="BA2269" s="23" t="s">
        <v>1465</v>
      </c>
      <c r="BB2269" s="23" t="s">
        <v>10494</v>
      </c>
      <c r="BF2269" s="23" t="s">
        <v>10498</v>
      </c>
      <c r="BG2269" s="1" t="s">
        <v>183</v>
      </c>
    </row>
    <row r="2270" s="23" customFormat="true" ht="12.75" hidden="false" customHeight="false" outlineLevel="0" collapsed="false">
      <c r="A2270" s="23" t="s">
        <v>10155</v>
      </c>
      <c r="B2270" s="23" t="s">
        <v>10156</v>
      </c>
      <c r="C2270" s="40" t="s">
        <v>177</v>
      </c>
      <c r="D2270" s="23" t="s">
        <v>1471</v>
      </c>
      <c r="E2270" s="23" t="s">
        <v>10157</v>
      </c>
      <c r="F2270" s="23" t="s">
        <v>10158</v>
      </c>
      <c r="G2270" s="23" t="n">
        <v>86</v>
      </c>
      <c r="H2270" s="23" t="n">
        <v>10000</v>
      </c>
      <c r="I2270" s="41" t="s">
        <v>180</v>
      </c>
      <c r="K2270" s="23" t="n">
        <v>0</v>
      </c>
      <c r="L2270" s="23" t="n">
        <v>1343</v>
      </c>
      <c r="M2270" s="23" t="n">
        <v>0</v>
      </c>
      <c r="N2270" s="23" t="n">
        <v>0</v>
      </c>
      <c r="O2270" s="23" t="n">
        <f aca="false">K2270+L2270</f>
        <v>1343</v>
      </c>
      <c r="P2270" s="23" t="n">
        <f aca="false">K2270+L2270+M2270+N2270</f>
        <v>1343</v>
      </c>
      <c r="Q2270" s="23" t="n">
        <v>103</v>
      </c>
      <c r="R2270" s="23" t="n">
        <v>139</v>
      </c>
      <c r="S2270" s="23" t="n">
        <v>165</v>
      </c>
      <c r="T2270" s="23" t="n">
        <v>355</v>
      </c>
      <c r="U2270" s="23" t="n">
        <f aca="false">IF(I2270="delivery",O2270-SUM(Q2270+R2270),IF(I2270="PO",P2270-SUM(Q2270:R2270)))</f>
        <v>1101</v>
      </c>
      <c r="V2270" s="43" t="n">
        <v>0.00262</v>
      </c>
      <c r="W2270" s="43" t="n">
        <v>0.00262</v>
      </c>
      <c r="X2270" s="43" t="n">
        <f aca="false">W2270-V2270</f>
        <v>0</v>
      </c>
      <c r="Y2270" s="43"/>
      <c r="Z2270" s="43"/>
      <c r="AA2270" s="43"/>
      <c r="AB2270" s="43"/>
      <c r="AC2270" s="43" t="s">
        <v>10482</v>
      </c>
      <c r="AD2270" s="43"/>
      <c r="AE2270" s="43"/>
      <c r="AF2270" s="43"/>
      <c r="AG2270" s="43" t="n">
        <v>0.00081</v>
      </c>
      <c r="AH2270" s="43"/>
      <c r="AI2270" s="63"/>
      <c r="AJ2270" s="63"/>
      <c r="AK2270" s="43"/>
      <c r="AL2270" s="43"/>
      <c r="AM2270" s="43" t="s">
        <v>10492</v>
      </c>
      <c r="AN2270" s="43"/>
      <c r="AO2270" s="43" t="s">
        <v>1471</v>
      </c>
      <c r="AP2270" s="23" t="s">
        <v>3124</v>
      </c>
      <c r="AT2270" s="23" t="s">
        <v>10959</v>
      </c>
      <c r="AV2270" s="23" t="n">
        <v>0.00081</v>
      </c>
      <c r="AW2270" s="23" t="s">
        <v>13564</v>
      </c>
      <c r="AX2270" s="23" t="s">
        <v>13997</v>
      </c>
      <c r="AY2270" s="23" t="n">
        <v>10000</v>
      </c>
      <c r="AZ2270" s="23" t="n">
        <v>7</v>
      </c>
      <c r="BA2270" s="23" t="s">
        <v>1465</v>
      </c>
      <c r="BB2270" s="23" t="s">
        <v>13564</v>
      </c>
      <c r="BF2270" s="23" t="s">
        <v>10498</v>
      </c>
      <c r="BG2270" s="1" t="s">
        <v>183</v>
      </c>
    </row>
    <row r="2271" s="23" customFormat="true" ht="12.75" hidden="false" customHeight="false" outlineLevel="0" collapsed="false">
      <c r="A2271" s="23" t="s">
        <v>10159</v>
      </c>
      <c r="B2271" s="23" t="s">
        <v>10160</v>
      </c>
      <c r="C2271" s="40" t="s">
        <v>177</v>
      </c>
      <c r="D2271" s="23" t="s">
        <v>1471</v>
      </c>
      <c r="E2271" s="23" t="s">
        <v>10161</v>
      </c>
      <c r="F2271" s="23" t="s">
        <v>10162</v>
      </c>
      <c r="G2271" s="23" t="n">
        <v>116</v>
      </c>
      <c r="H2271" s="23" t="n">
        <v>10000</v>
      </c>
      <c r="I2271" s="41" t="s">
        <v>180</v>
      </c>
      <c r="K2271" s="23" t="n">
        <v>0</v>
      </c>
      <c r="L2271" s="23" t="n">
        <v>8566</v>
      </c>
      <c r="M2271" s="23" t="n">
        <v>0</v>
      </c>
      <c r="N2271" s="23" t="n">
        <v>0</v>
      </c>
      <c r="O2271" s="23" t="n">
        <f aca="false">K2271+L2271</f>
        <v>8566</v>
      </c>
      <c r="P2271" s="23" t="n">
        <f aca="false">K2271+L2271+M2271+N2271</f>
        <v>8566</v>
      </c>
      <c r="Q2271" s="23" t="n">
        <v>3347</v>
      </c>
      <c r="R2271" s="23" t="n">
        <v>1171</v>
      </c>
      <c r="S2271" s="23" t="n">
        <v>2355</v>
      </c>
      <c r="T2271" s="23" t="n">
        <v>2070</v>
      </c>
      <c r="U2271" s="23" t="n">
        <f aca="false">IF(I2271="delivery",O2271-SUM(Q2271+R2271),IF(I2271="PO",P2271-SUM(Q2271:R2271)))</f>
        <v>4048</v>
      </c>
      <c r="V2271" s="43" t="n">
        <v>0.00187</v>
      </c>
      <c r="W2271" s="43" t="n">
        <v>0.00187</v>
      </c>
      <c r="X2271" s="43" t="n">
        <f aca="false">W2271-V2271</f>
        <v>0</v>
      </c>
      <c r="Y2271" s="43"/>
      <c r="Z2271" s="43"/>
      <c r="AA2271" s="43"/>
      <c r="AB2271" s="43"/>
      <c r="AC2271" s="43" t="s">
        <v>10482</v>
      </c>
      <c r="AD2271" s="43"/>
      <c r="AE2271" s="43"/>
      <c r="AF2271" s="43"/>
      <c r="AG2271" s="43" t="n">
        <v>0.00036</v>
      </c>
      <c r="AH2271" s="43"/>
      <c r="AI2271" s="63"/>
      <c r="AJ2271" s="63"/>
      <c r="AK2271" s="43"/>
      <c r="AL2271" s="43"/>
      <c r="AM2271" s="43" t="s">
        <v>10492</v>
      </c>
      <c r="AN2271" s="43"/>
      <c r="AO2271" s="43" t="s">
        <v>1471</v>
      </c>
      <c r="AP2271" s="23" t="s">
        <v>3124</v>
      </c>
      <c r="AT2271" s="23" t="s">
        <v>11356</v>
      </c>
      <c r="AV2271" s="23" t="n">
        <v>0.00036</v>
      </c>
      <c r="AW2271" s="23" t="s">
        <v>10494</v>
      </c>
      <c r="AX2271" s="23" t="s">
        <v>13998</v>
      </c>
      <c r="AY2271" s="23" t="n">
        <v>10000</v>
      </c>
      <c r="AZ2271" s="23" t="n">
        <v>22</v>
      </c>
      <c r="BA2271" s="23" t="s">
        <v>177</v>
      </c>
      <c r="BB2271" s="23" t="s">
        <v>10496</v>
      </c>
      <c r="BF2271" s="23" t="s">
        <v>10498</v>
      </c>
      <c r="BG2271" s="1" t="s">
        <v>183</v>
      </c>
    </row>
    <row r="2272" s="23" customFormat="true" ht="12.75" hidden="false" customHeight="false" outlineLevel="0" collapsed="false">
      <c r="A2272" s="23" t="s">
        <v>10163</v>
      </c>
      <c r="B2272" s="23" t="s">
        <v>10164</v>
      </c>
      <c r="C2272" s="40" t="s">
        <v>177</v>
      </c>
      <c r="D2272" s="23" t="s">
        <v>1471</v>
      </c>
      <c r="E2272" s="23" t="s">
        <v>10165</v>
      </c>
      <c r="F2272" s="23" t="s">
        <v>10166</v>
      </c>
      <c r="G2272" s="23" t="n">
        <v>71</v>
      </c>
      <c r="H2272" s="23" t="n">
        <v>10000</v>
      </c>
      <c r="I2272" s="41" t="s">
        <v>180</v>
      </c>
      <c r="K2272" s="23" t="n">
        <v>0</v>
      </c>
      <c r="L2272" s="23" t="n">
        <v>26446</v>
      </c>
      <c r="M2272" s="23" t="n">
        <v>0</v>
      </c>
      <c r="N2272" s="23" t="n">
        <v>0</v>
      </c>
      <c r="O2272" s="23" t="n">
        <f aca="false">K2272+L2272</f>
        <v>26446</v>
      </c>
      <c r="P2272" s="23" t="n">
        <f aca="false">K2272+L2272+M2272+N2272</f>
        <v>26446</v>
      </c>
      <c r="Q2272" s="23" t="n">
        <v>677</v>
      </c>
      <c r="R2272" s="23" t="n">
        <v>160</v>
      </c>
      <c r="S2272" s="23" t="n">
        <v>363</v>
      </c>
      <c r="T2272" s="23" t="n">
        <v>148</v>
      </c>
      <c r="U2272" s="23" t="n">
        <f aca="false">IF(I2272="delivery",O2272-SUM(Q2272+R2272),IF(I2272="PO",P2272-SUM(Q2272:R2272)))</f>
        <v>25609</v>
      </c>
      <c r="V2272" s="43" t="n">
        <v>0.05226</v>
      </c>
      <c r="W2272" s="43" t="n">
        <v>0.05226</v>
      </c>
      <c r="X2272" s="43" t="n">
        <f aca="false">W2272-V2272</f>
        <v>0</v>
      </c>
      <c r="Y2272" s="43"/>
      <c r="Z2272" s="43"/>
      <c r="AA2272" s="43"/>
      <c r="AB2272" s="43"/>
      <c r="AC2272" s="43" t="s">
        <v>10482</v>
      </c>
      <c r="AD2272" s="43"/>
      <c r="AE2272" s="43"/>
      <c r="AF2272" s="43"/>
      <c r="AG2272" s="43" t="n">
        <v>0.00585</v>
      </c>
      <c r="AH2272" s="43"/>
      <c r="AI2272" s="63"/>
      <c r="AJ2272" s="63"/>
      <c r="AK2272" s="43"/>
      <c r="AL2272" s="43"/>
      <c r="AM2272" s="43" t="s">
        <v>10492</v>
      </c>
      <c r="AN2272" s="43"/>
      <c r="AO2272" s="43" t="s">
        <v>1471</v>
      </c>
      <c r="AP2272" s="23" t="s">
        <v>3124</v>
      </c>
      <c r="AT2272" s="23" t="s">
        <v>11356</v>
      </c>
      <c r="AV2272" s="23" t="n">
        <v>0.00585</v>
      </c>
      <c r="AW2272" s="23" t="s">
        <v>10494</v>
      </c>
      <c r="AX2272" s="23" t="s">
        <v>13999</v>
      </c>
      <c r="AY2272" s="23" t="n">
        <v>10000</v>
      </c>
      <c r="AZ2272" s="23" t="n">
        <v>24</v>
      </c>
      <c r="BA2272" s="23" t="s">
        <v>177</v>
      </c>
      <c r="BB2272" s="23" t="s">
        <v>10496</v>
      </c>
      <c r="BF2272" s="23" t="s">
        <v>10498</v>
      </c>
      <c r="BG2272" s="1" t="s">
        <v>183</v>
      </c>
    </row>
    <row r="2273" s="23" customFormat="true" ht="12.75" hidden="false" customHeight="false" outlineLevel="0" collapsed="false">
      <c r="A2273" s="23" t="s">
        <v>10167</v>
      </c>
      <c r="B2273" s="23" t="s">
        <v>10168</v>
      </c>
      <c r="C2273" s="40" t="s">
        <v>177</v>
      </c>
      <c r="D2273" s="23" t="s">
        <v>1471</v>
      </c>
      <c r="E2273" s="23" t="s">
        <v>10169</v>
      </c>
      <c r="F2273" s="23" t="s">
        <v>10170</v>
      </c>
      <c r="G2273" s="23" t="n">
        <v>116</v>
      </c>
      <c r="H2273" s="23" t="n">
        <v>10000</v>
      </c>
      <c r="I2273" s="41" t="s">
        <v>180</v>
      </c>
      <c r="K2273" s="23" t="n">
        <v>0</v>
      </c>
      <c r="L2273" s="23" t="n">
        <v>19005</v>
      </c>
      <c r="M2273" s="23" t="n">
        <v>0</v>
      </c>
      <c r="N2273" s="23" t="n">
        <v>0</v>
      </c>
      <c r="O2273" s="23" t="n">
        <f aca="false">K2273+L2273</f>
        <v>19005</v>
      </c>
      <c r="P2273" s="23" t="n">
        <f aca="false">K2273+L2273+M2273+N2273</f>
        <v>19005</v>
      </c>
      <c r="Q2273" s="23" t="n">
        <v>4136</v>
      </c>
      <c r="R2273" s="23" t="n">
        <v>9301</v>
      </c>
      <c r="S2273" s="23" t="n">
        <v>13523</v>
      </c>
      <c r="T2273" s="23" t="n">
        <v>7307</v>
      </c>
      <c r="U2273" s="23" t="n">
        <f aca="false">IF(I2273="delivery",O2273-SUM(Q2273+R2273),IF(I2273="PO",P2273-SUM(Q2273:R2273)))</f>
        <v>5568</v>
      </c>
      <c r="V2273" s="43" t="n">
        <v>0.00618</v>
      </c>
      <c r="W2273" s="43" t="n">
        <v>0.00618</v>
      </c>
      <c r="X2273" s="43" t="n">
        <f aca="false">W2273-V2273</f>
        <v>0</v>
      </c>
      <c r="Y2273" s="43"/>
      <c r="Z2273" s="43"/>
      <c r="AA2273" s="43"/>
      <c r="AB2273" s="43"/>
      <c r="AC2273" s="43" t="s">
        <v>10482</v>
      </c>
      <c r="AD2273" s="43"/>
      <c r="AE2273" s="43"/>
      <c r="AF2273" s="43"/>
      <c r="AG2273" s="43" t="n">
        <v>0.00028</v>
      </c>
      <c r="AH2273" s="43"/>
      <c r="AI2273" s="63"/>
      <c r="AJ2273" s="63"/>
      <c r="AK2273" s="43"/>
      <c r="AL2273" s="43"/>
      <c r="AM2273" s="43" t="s">
        <v>10492</v>
      </c>
      <c r="AN2273" s="43"/>
      <c r="AO2273" s="43" t="s">
        <v>1471</v>
      </c>
      <c r="AP2273" s="23" t="s">
        <v>3124</v>
      </c>
      <c r="AT2273" s="23" t="s">
        <v>10493</v>
      </c>
      <c r="AV2273" s="23" t="n">
        <v>0.00028</v>
      </c>
      <c r="AW2273" s="23" t="s">
        <v>10494</v>
      </c>
      <c r="AX2273" s="23" t="s">
        <v>14000</v>
      </c>
      <c r="AY2273" s="23" t="n">
        <v>10000</v>
      </c>
      <c r="AZ2273" s="23" t="n">
        <v>22</v>
      </c>
      <c r="BA2273" s="23" t="s">
        <v>1465</v>
      </c>
      <c r="BB2273" s="23" t="s">
        <v>10496</v>
      </c>
      <c r="BF2273" s="23" t="s">
        <v>10498</v>
      </c>
      <c r="BG2273" s="1" t="s">
        <v>183</v>
      </c>
    </row>
    <row r="2274" s="23" customFormat="true" ht="12.75" hidden="false" customHeight="false" outlineLevel="0" collapsed="false">
      <c r="A2274" s="23" t="s">
        <v>10171</v>
      </c>
      <c r="B2274" s="23" t="s">
        <v>10172</v>
      </c>
      <c r="C2274" s="40" t="s">
        <v>177</v>
      </c>
      <c r="D2274" s="23" t="s">
        <v>1471</v>
      </c>
      <c r="E2274" s="23" t="s">
        <v>10173</v>
      </c>
      <c r="F2274" s="23" t="s">
        <v>10174</v>
      </c>
      <c r="G2274" s="23" t="n">
        <v>138</v>
      </c>
      <c r="H2274" s="23" t="n">
        <v>20000</v>
      </c>
      <c r="I2274" s="41" t="s">
        <v>180</v>
      </c>
      <c r="K2274" s="23" t="n">
        <v>0</v>
      </c>
      <c r="L2274" s="23" t="n">
        <v>20000</v>
      </c>
      <c r="M2274" s="23" t="n">
        <v>0</v>
      </c>
      <c r="N2274" s="23" t="n">
        <v>0</v>
      </c>
      <c r="O2274" s="23" t="n">
        <f aca="false">K2274+L2274</f>
        <v>20000</v>
      </c>
      <c r="P2274" s="23" t="n">
        <f aca="false">K2274+L2274+M2274+N2274</f>
        <v>20000</v>
      </c>
      <c r="Q2274" s="23" t="n">
        <v>320</v>
      </c>
      <c r="R2274" s="23" t="n">
        <v>4486</v>
      </c>
      <c r="S2274" s="23" t="n">
        <v>5376</v>
      </c>
      <c r="T2274" s="23" t="n">
        <v>3290</v>
      </c>
      <c r="U2274" s="23" t="n">
        <f aca="false">IF(I2274="delivery",O2274-SUM(Q2274+R2274),IF(I2274="PO",P2274-SUM(Q2274:R2274)))</f>
        <v>15194</v>
      </c>
      <c r="V2274" s="43" t="n">
        <v>0.00053</v>
      </c>
      <c r="W2274" s="43" t="n">
        <v>0.00053</v>
      </c>
      <c r="X2274" s="43" t="n">
        <f aca="false">W2274-V2274</f>
        <v>0</v>
      </c>
      <c r="Y2274" s="43"/>
      <c r="Z2274" s="43"/>
      <c r="AA2274" s="43"/>
      <c r="AB2274" s="43"/>
      <c r="AC2274" s="43" t="s">
        <v>10482</v>
      </c>
      <c r="AD2274" s="43"/>
      <c r="AE2274" s="43"/>
      <c r="AF2274" s="43"/>
      <c r="AG2274" s="43" t="n">
        <v>0.00036</v>
      </c>
      <c r="AH2274" s="43"/>
      <c r="AI2274" s="63"/>
      <c r="AJ2274" s="63"/>
      <c r="AK2274" s="43"/>
      <c r="AL2274" s="43"/>
      <c r="AM2274" s="43" t="s">
        <v>10492</v>
      </c>
      <c r="AN2274" s="43"/>
      <c r="AO2274" s="43" t="s">
        <v>1471</v>
      </c>
      <c r="AP2274" s="23" t="s">
        <v>3124</v>
      </c>
      <c r="AT2274" s="23" t="s">
        <v>11356</v>
      </c>
      <c r="AV2274" s="23" t="n">
        <v>0.00036</v>
      </c>
      <c r="AW2274" s="23" t="s">
        <v>10494</v>
      </c>
      <c r="AX2274" s="23" t="s">
        <v>14001</v>
      </c>
      <c r="AY2274" s="23" t="n">
        <v>10000</v>
      </c>
      <c r="AZ2274" s="23" t="n">
        <v>2</v>
      </c>
      <c r="BA2274" s="23" t="s">
        <v>177</v>
      </c>
      <c r="BB2274" s="23" t="s">
        <v>10496</v>
      </c>
      <c r="BF2274" s="23" t="s">
        <v>10498</v>
      </c>
      <c r="BG2274" s="1" t="s">
        <v>183</v>
      </c>
    </row>
    <row r="2275" s="23" customFormat="true" ht="12.75" hidden="false" customHeight="false" outlineLevel="0" collapsed="false">
      <c r="A2275" s="23" t="s">
        <v>10175</v>
      </c>
      <c r="B2275" s="23" t="s">
        <v>10176</v>
      </c>
      <c r="C2275" s="40" t="s">
        <v>177</v>
      </c>
      <c r="D2275" s="23" t="s">
        <v>1471</v>
      </c>
      <c r="E2275" s="23" t="s">
        <v>10177</v>
      </c>
      <c r="F2275" s="23" t="s">
        <v>10178</v>
      </c>
      <c r="G2275" s="23" t="n">
        <v>83</v>
      </c>
      <c r="H2275" s="23" t="n">
        <v>10000</v>
      </c>
      <c r="I2275" s="41" t="s">
        <v>180</v>
      </c>
      <c r="K2275" s="23" t="n">
        <v>0</v>
      </c>
      <c r="L2275" s="23" t="n">
        <v>18900</v>
      </c>
      <c r="M2275" s="23" t="n">
        <v>0</v>
      </c>
      <c r="N2275" s="23" t="n">
        <v>20000</v>
      </c>
      <c r="O2275" s="23" t="n">
        <f aca="false">K2275+L2275</f>
        <v>18900</v>
      </c>
      <c r="P2275" s="23" t="n">
        <f aca="false">K2275+L2275+M2275+N2275</f>
        <v>38900</v>
      </c>
      <c r="Q2275" s="23" t="n">
        <v>7700</v>
      </c>
      <c r="R2275" s="23" t="n">
        <v>17216</v>
      </c>
      <c r="S2275" s="23" t="n">
        <v>20496</v>
      </c>
      <c r="T2275" s="23" t="n">
        <v>12004</v>
      </c>
      <c r="U2275" s="23" t="n">
        <f aca="false">IF(I2275="delivery",O2275-SUM(Q2275+R2275),IF(I2275="PO",P2275-SUM(Q2275:R2275)))</f>
        <v>-6016</v>
      </c>
      <c r="V2275" s="43" t="n">
        <v>0.0041</v>
      </c>
      <c r="W2275" s="43" t="n">
        <v>0.0007</v>
      </c>
      <c r="X2275" s="43" t="n">
        <f aca="false">W2275-V2275</f>
        <v>-0.0034</v>
      </c>
      <c r="Y2275" s="43"/>
      <c r="Z2275" s="43"/>
      <c r="AA2275" s="43"/>
      <c r="AB2275" s="43"/>
      <c r="AC2275" s="43" t="s">
        <v>10482</v>
      </c>
      <c r="AD2275" s="43"/>
      <c r="AE2275" s="43"/>
      <c r="AF2275" s="43"/>
      <c r="AG2275" s="43" t="n">
        <v>0.0007</v>
      </c>
      <c r="AH2275" s="43"/>
      <c r="AI2275" s="63"/>
      <c r="AJ2275" s="63"/>
      <c r="AK2275" s="43"/>
      <c r="AL2275" s="43"/>
      <c r="AM2275" s="43" t="s">
        <v>10492</v>
      </c>
      <c r="AN2275" s="43"/>
      <c r="AO2275" s="43" t="s">
        <v>1471</v>
      </c>
      <c r="AP2275" s="23" t="s">
        <v>3124</v>
      </c>
      <c r="AT2275" s="23" t="s">
        <v>10934</v>
      </c>
      <c r="AV2275" s="23" t="n">
        <v>0.0007</v>
      </c>
      <c r="AW2275" s="23" t="s">
        <v>13564</v>
      </c>
      <c r="AX2275" s="23" t="s">
        <v>14002</v>
      </c>
      <c r="AY2275" s="23" t="n">
        <v>10000</v>
      </c>
      <c r="AZ2275" s="23" t="n">
        <v>7</v>
      </c>
      <c r="BA2275" s="23" t="s">
        <v>1465</v>
      </c>
      <c r="BB2275" s="23" t="s">
        <v>13564</v>
      </c>
      <c r="BF2275" s="23" t="s">
        <v>10498</v>
      </c>
      <c r="BG2275" s="1" t="s">
        <v>183</v>
      </c>
    </row>
    <row r="2276" s="23" customFormat="true" ht="12.75" hidden="false" customHeight="false" outlineLevel="0" collapsed="false">
      <c r="A2276" s="23" t="s">
        <v>10179</v>
      </c>
      <c r="B2276" s="23" t="s">
        <v>10180</v>
      </c>
      <c r="C2276" s="40" t="s">
        <v>177</v>
      </c>
      <c r="D2276" s="23" t="s">
        <v>1471</v>
      </c>
      <c r="E2276" s="23" t="s">
        <v>10181</v>
      </c>
      <c r="F2276" s="23" t="s">
        <v>10182</v>
      </c>
      <c r="G2276" s="23" t="n">
        <v>113</v>
      </c>
      <c r="H2276" s="23" t="n">
        <v>2000</v>
      </c>
      <c r="I2276" s="41" t="s">
        <v>180</v>
      </c>
      <c r="K2276" s="23" t="n">
        <v>0</v>
      </c>
      <c r="L2276" s="23" t="n">
        <v>35521</v>
      </c>
      <c r="M2276" s="23" t="n">
        <v>0</v>
      </c>
      <c r="N2276" s="23" t="n">
        <v>20000</v>
      </c>
      <c r="O2276" s="23" t="n">
        <f aca="false">K2276+L2276</f>
        <v>35521</v>
      </c>
      <c r="P2276" s="23" t="n">
        <f aca="false">K2276+L2276+M2276+N2276</f>
        <v>55521</v>
      </c>
      <c r="Q2276" s="23" t="n">
        <v>10970</v>
      </c>
      <c r="R2276" s="23" t="n">
        <v>31759</v>
      </c>
      <c r="S2276" s="23" t="n">
        <v>30914</v>
      </c>
      <c r="T2276" s="23" t="n">
        <v>23445</v>
      </c>
      <c r="U2276" s="23" t="n">
        <f aca="false">IF(I2276="delivery",O2276-SUM(Q2276+R2276),IF(I2276="PO",P2276-SUM(Q2276:R2276)))</f>
        <v>-7208</v>
      </c>
      <c r="V2276" s="43" t="n">
        <v>0.225</v>
      </c>
      <c r="W2276" s="43" t="n">
        <v>0.175</v>
      </c>
      <c r="X2276" s="43" t="n">
        <f aca="false">W2276-V2276</f>
        <v>-0.05</v>
      </c>
      <c r="Y2276" s="43"/>
      <c r="Z2276" s="43"/>
      <c r="AA2276" s="43" t="n">
        <v>0.225</v>
      </c>
      <c r="AB2276" s="43"/>
      <c r="AC2276" s="43" t="s">
        <v>10482</v>
      </c>
      <c r="AD2276" s="43"/>
      <c r="AE2276" s="43"/>
      <c r="AF2276" s="43"/>
      <c r="AG2276" s="43" t="n">
        <v>0.175</v>
      </c>
      <c r="AH2276" s="43"/>
      <c r="AI2276" s="63"/>
      <c r="AJ2276" s="63"/>
      <c r="AK2276" s="43"/>
      <c r="AL2276" s="43"/>
      <c r="AM2276" s="43" t="s">
        <v>10492</v>
      </c>
      <c r="AN2276" s="43"/>
      <c r="AO2276" s="43" t="s">
        <v>1471</v>
      </c>
      <c r="AP2276" s="23" t="s">
        <v>3124</v>
      </c>
      <c r="AT2276" s="23" t="s">
        <v>10934</v>
      </c>
      <c r="AV2276" s="23" t="n">
        <v>0.175</v>
      </c>
      <c r="AW2276" s="23" t="s">
        <v>12449</v>
      </c>
      <c r="AX2276" s="23" t="s">
        <v>14003</v>
      </c>
      <c r="AY2276" s="23" t="n">
        <v>20000</v>
      </c>
      <c r="AZ2276" s="23" t="n">
        <v>14</v>
      </c>
      <c r="BA2276" s="23" t="s">
        <v>1465</v>
      </c>
      <c r="BB2276" s="23" t="s">
        <v>12449</v>
      </c>
      <c r="BF2276" s="23" t="s">
        <v>10498</v>
      </c>
      <c r="BG2276" s="1" t="s">
        <v>183</v>
      </c>
    </row>
    <row r="2277" s="23" customFormat="true" ht="12.75" hidden="false" customHeight="false" outlineLevel="0" collapsed="false">
      <c r="A2277" s="23" t="s">
        <v>10183</v>
      </c>
      <c r="B2277" s="23" t="s">
        <v>10184</v>
      </c>
      <c r="C2277" s="40" t="s">
        <v>177</v>
      </c>
      <c r="D2277" s="23" t="s">
        <v>1471</v>
      </c>
      <c r="E2277" s="23" t="s">
        <v>10185</v>
      </c>
      <c r="F2277" s="23" t="s">
        <v>10186</v>
      </c>
      <c r="G2277" s="23" t="n">
        <v>55</v>
      </c>
      <c r="H2277" s="23" t="n">
        <v>1</v>
      </c>
      <c r="I2277" s="41" t="s">
        <v>188</v>
      </c>
      <c r="K2277" s="23" t="n">
        <v>0</v>
      </c>
      <c r="L2277" s="23" t="n">
        <v>0</v>
      </c>
      <c r="M2277" s="23" t="n">
        <v>0</v>
      </c>
      <c r="N2277" s="23" t="n">
        <v>0</v>
      </c>
      <c r="O2277" s="23" t="n">
        <f aca="false">K2277+L2277</f>
        <v>0</v>
      </c>
      <c r="P2277" s="23" t="n">
        <f aca="false">K2277+L2277+M2277+N2277</f>
        <v>0</v>
      </c>
      <c r="Q2277" s="23" t="n">
        <v>0</v>
      </c>
      <c r="R2277" s="23" t="n">
        <v>54</v>
      </c>
      <c r="S2277" s="23" t="n">
        <v>392</v>
      </c>
      <c r="T2277" s="23" t="n">
        <v>60</v>
      </c>
      <c r="U2277" s="23" t="n">
        <f aca="false">IF(I2277="delivery",O2277-SUM(Q2277+R2277),IF(I2277="PO",P2277-SUM(Q2277:R2277)))</f>
        <v>-54</v>
      </c>
      <c r="V2277" s="43" t="n">
        <v>0.027</v>
      </c>
      <c r="W2277" s="43" t="n">
        <v>0.027</v>
      </c>
      <c r="X2277" s="43" t="n">
        <f aca="false">W2277-V2277</f>
        <v>0</v>
      </c>
      <c r="Y2277" s="43"/>
      <c r="Z2277" s="43"/>
      <c r="AA2277" s="43"/>
      <c r="AB2277" s="43"/>
      <c r="AC2277" s="43" t="s">
        <v>10482</v>
      </c>
      <c r="AD2277" s="43"/>
      <c r="AE2277" s="43"/>
      <c r="AF2277" s="43"/>
      <c r="AG2277" s="43" t="n">
        <v>0.027</v>
      </c>
      <c r="AH2277" s="43"/>
      <c r="AI2277" s="63"/>
      <c r="AJ2277" s="63"/>
      <c r="AK2277" s="43"/>
      <c r="AL2277" s="43"/>
      <c r="AM2277" s="43" t="s">
        <v>11367</v>
      </c>
      <c r="AN2277" s="43"/>
      <c r="AO2277" s="43" t="s">
        <v>1471</v>
      </c>
      <c r="AP2277" s="23" t="s">
        <v>3124</v>
      </c>
      <c r="AT2277" s="23" t="s">
        <v>10934</v>
      </c>
      <c r="AV2277" s="23" t="n">
        <v>0.027</v>
      </c>
      <c r="AW2277" s="23" t="s">
        <v>12449</v>
      </c>
      <c r="AX2277" s="23" t="s">
        <v>14004</v>
      </c>
      <c r="AY2277" s="23" t="n">
        <v>75000</v>
      </c>
      <c r="AZ2277" s="23" t="n">
        <v>16</v>
      </c>
      <c r="BA2277" s="23" t="s">
        <v>1465</v>
      </c>
      <c r="BB2277" s="23" t="s">
        <v>12449</v>
      </c>
      <c r="BF2277" s="23" t="s">
        <v>11284</v>
      </c>
      <c r="BG2277" s="1" t="s">
        <v>183</v>
      </c>
    </row>
    <row r="2278" s="23" customFormat="true" ht="12.75" hidden="false" customHeight="false" outlineLevel="0" collapsed="false">
      <c r="A2278" s="23" t="s">
        <v>10187</v>
      </c>
      <c r="B2278" s="23" t="s">
        <v>10188</v>
      </c>
      <c r="C2278" s="40" t="s">
        <v>177</v>
      </c>
      <c r="D2278" s="23" t="s">
        <v>1471</v>
      </c>
      <c r="E2278" s="23" t="s">
        <v>10189</v>
      </c>
      <c r="F2278" s="23" t="s">
        <v>10190</v>
      </c>
      <c r="G2278" s="23" t="n">
        <v>118</v>
      </c>
      <c r="H2278" s="23" t="n">
        <v>20000</v>
      </c>
      <c r="I2278" s="41" t="s">
        <v>180</v>
      </c>
      <c r="K2278" s="23" t="n">
        <v>0</v>
      </c>
      <c r="L2278" s="23" t="n">
        <v>17960</v>
      </c>
      <c r="M2278" s="23" t="n">
        <v>30000</v>
      </c>
      <c r="N2278" s="23" t="n">
        <v>0</v>
      </c>
      <c r="O2278" s="23" t="n">
        <f aca="false">K2278+L2278</f>
        <v>17960</v>
      </c>
      <c r="P2278" s="23" t="n">
        <f aca="false">K2278+L2278+M2278+N2278</f>
        <v>47960</v>
      </c>
      <c r="Q2278" s="23" t="n">
        <v>7893</v>
      </c>
      <c r="R2278" s="23" t="n">
        <v>19007</v>
      </c>
      <c r="S2278" s="23" t="n">
        <v>21894</v>
      </c>
      <c r="T2278" s="23" t="n">
        <v>13880</v>
      </c>
      <c r="U2278" s="23" t="n">
        <f aca="false">IF(I2278="delivery",O2278-SUM(Q2278+R2278),IF(I2278="PO",P2278-SUM(Q2278:R2278)))</f>
        <v>-8940</v>
      </c>
      <c r="V2278" s="43" t="n">
        <v>0.00053</v>
      </c>
      <c r="W2278" s="43" t="n">
        <v>0.00036</v>
      </c>
      <c r="X2278" s="43" t="n">
        <f aca="false">W2278-V2278</f>
        <v>-0.00017</v>
      </c>
      <c r="Y2278" s="43"/>
      <c r="Z2278" s="43"/>
      <c r="AA2278" s="43"/>
      <c r="AB2278" s="43"/>
      <c r="AC2278" s="43" t="s">
        <v>10482</v>
      </c>
      <c r="AD2278" s="43"/>
      <c r="AE2278" s="43"/>
      <c r="AF2278" s="43"/>
      <c r="AG2278" s="43" t="n">
        <v>0.00028</v>
      </c>
      <c r="AH2278" s="43"/>
      <c r="AI2278" s="63"/>
      <c r="AJ2278" s="63"/>
      <c r="AK2278" s="43"/>
      <c r="AL2278" s="43"/>
      <c r="AM2278" s="43" t="s">
        <v>10492</v>
      </c>
      <c r="AN2278" s="43"/>
      <c r="AO2278" s="43" t="s">
        <v>1471</v>
      </c>
      <c r="AP2278" s="23" t="s">
        <v>3124</v>
      </c>
      <c r="AT2278" s="23" t="s">
        <v>10493</v>
      </c>
      <c r="AV2278" s="23" t="n">
        <v>0.00028</v>
      </c>
      <c r="AW2278" s="23" t="s">
        <v>10494</v>
      </c>
      <c r="AX2278" s="23" t="s">
        <v>14005</v>
      </c>
      <c r="AY2278" s="23" t="n">
        <v>10000</v>
      </c>
      <c r="AZ2278" s="23" t="n">
        <v>22</v>
      </c>
      <c r="BA2278" s="23" t="s">
        <v>1465</v>
      </c>
      <c r="BB2278" s="23" t="s">
        <v>10496</v>
      </c>
      <c r="BF2278" s="23" t="s">
        <v>10498</v>
      </c>
      <c r="BG2278" s="1" t="s">
        <v>183</v>
      </c>
    </row>
    <row r="2279" s="23" customFormat="true" ht="12.75" hidden="false" customHeight="false" outlineLevel="0" collapsed="false">
      <c r="A2279" s="23" t="s">
        <v>10191</v>
      </c>
      <c r="B2279" s="23" t="s">
        <v>10192</v>
      </c>
      <c r="C2279" s="40" t="s">
        <v>177</v>
      </c>
      <c r="D2279" s="23" t="s">
        <v>1471</v>
      </c>
      <c r="E2279" s="23" t="s">
        <v>10193</v>
      </c>
      <c r="F2279" s="23" t="s">
        <v>10194</v>
      </c>
      <c r="G2279" s="23" t="n">
        <v>55</v>
      </c>
      <c r="H2279" s="23" t="n">
        <v>1</v>
      </c>
      <c r="I2279" s="41" t="s">
        <v>188</v>
      </c>
      <c r="K2279" s="23" t="n">
        <v>0</v>
      </c>
      <c r="L2279" s="23" t="n">
        <v>25000</v>
      </c>
      <c r="M2279" s="23" t="n">
        <v>0</v>
      </c>
      <c r="N2279" s="23" t="n">
        <v>0</v>
      </c>
      <c r="O2279" s="23" t="n">
        <f aca="false">K2279+L2279</f>
        <v>25000</v>
      </c>
      <c r="P2279" s="23" t="n">
        <f aca="false">K2279+L2279+M2279+N2279</f>
        <v>25000</v>
      </c>
      <c r="Q2279" s="23" t="n">
        <v>0</v>
      </c>
      <c r="R2279" s="23" t="n">
        <v>1607</v>
      </c>
      <c r="S2279" s="23" t="n">
        <v>1347</v>
      </c>
      <c r="T2279" s="23" t="n">
        <v>898</v>
      </c>
      <c r="U2279" s="23" t="n">
        <f aca="false">IF(I2279="delivery",O2279-SUM(Q2279+R2279),IF(I2279="PO",P2279-SUM(Q2279:R2279)))</f>
        <v>23393</v>
      </c>
      <c r="V2279" s="43" t="n">
        <v>0.00062</v>
      </c>
      <c r="W2279" s="43" t="n">
        <v>0.00062</v>
      </c>
      <c r="X2279" s="43" t="n">
        <f aca="false">W2279-V2279</f>
        <v>0</v>
      </c>
      <c r="Y2279" s="43"/>
      <c r="Z2279" s="43"/>
      <c r="AA2279" s="43" t="n">
        <v>0.00279</v>
      </c>
      <c r="AB2279" s="43"/>
      <c r="AC2279" s="43" t="s">
        <v>10482</v>
      </c>
      <c r="AD2279" s="43"/>
      <c r="AE2279" s="43"/>
      <c r="AF2279" s="43"/>
      <c r="AG2279" s="43" t="n">
        <v>0.00055</v>
      </c>
      <c r="AH2279" s="43"/>
      <c r="AI2279" s="63"/>
      <c r="AJ2279" s="63"/>
      <c r="AK2279" s="43"/>
      <c r="AL2279" s="43"/>
      <c r="AM2279" s="43" t="s">
        <v>10492</v>
      </c>
      <c r="AN2279" s="43"/>
      <c r="AO2279" s="43" t="s">
        <v>1471</v>
      </c>
      <c r="AP2279" s="23" t="s">
        <v>3124</v>
      </c>
      <c r="AT2279" s="23" t="s">
        <v>10959</v>
      </c>
      <c r="AV2279" s="23" t="n">
        <v>0.00055</v>
      </c>
      <c r="AW2279" s="23" t="s">
        <v>10494</v>
      </c>
      <c r="AX2279" s="23" t="s">
        <v>14006</v>
      </c>
      <c r="AY2279" s="23" t="n">
        <v>5000</v>
      </c>
      <c r="AZ2279" s="23" t="n">
        <v>18</v>
      </c>
      <c r="BA2279" s="23" t="s">
        <v>1465</v>
      </c>
      <c r="BB2279" s="23" t="s">
        <v>10494</v>
      </c>
      <c r="BF2279" s="23" t="s">
        <v>10498</v>
      </c>
      <c r="BG2279" s="1" t="s">
        <v>183</v>
      </c>
    </row>
    <row r="2280" s="23" customFormat="true" ht="12.75" hidden="false" customHeight="false" outlineLevel="0" collapsed="false">
      <c r="A2280" s="23" t="s">
        <v>10195</v>
      </c>
      <c r="B2280" s="23" t="s">
        <v>10196</v>
      </c>
      <c r="C2280" s="40" t="s">
        <v>177</v>
      </c>
      <c r="D2280" s="23" t="s">
        <v>1471</v>
      </c>
      <c r="E2280" s="23" t="s">
        <v>10197</v>
      </c>
      <c r="F2280" s="23" t="s">
        <v>10198</v>
      </c>
      <c r="G2280" s="23" t="n">
        <v>55</v>
      </c>
      <c r="H2280" s="23" t="n">
        <v>1</v>
      </c>
      <c r="I2280" s="41" t="s">
        <v>188</v>
      </c>
      <c r="K2280" s="23" t="n">
        <v>0</v>
      </c>
      <c r="L2280" s="23" t="n">
        <v>20000</v>
      </c>
      <c r="M2280" s="23" t="n">
        <v>0</v>
      </c>
      <c r="N2280" s="23" t="n">
        <v>0</v>
      </c>
      <c r="O2280" s="23" t="n">
        <f aca="false">K2280+L2280</f>
        <v>20000</v>
      </c>
      <c r="P2280" s="23" t="n">
        <f aca="false">K2280+L2280+M2280+N2280</f>
        <v>20000</v>
      </c>
      <c r="Q2280" s="23" t="n">
        <v>0</v>
      </c>
      <c r="R2280" s="23" t="n">
        <v>1607</v>
      </c>
      <c r="S2280" s="23" t="n">
        <v>1347</v>
      </c>
      <c r="T2280" s="23" t="n">
        <v>898</v>
      </c>
      <c r="U2280" s="23" t="n">
        <f aca="false">IF(I2280="delivery",O2280-SUM(Q2280+R2280),IF(I2280="PO",P2280-SUM(Q2280:R2280)))</f>
        <v>18393</v>
      </c>
      <c r="V2280" s="43" t="n">
        <v>0.00062</v>
      </c>
      <c r="W2280" s="43" t="n">
        <v>0.00062</v>
      </c>
      <c r="X2280" s="43" t="n">
        <f aca="false">W2280-V2280</f>
        <v>0</v>
      </c>
      <c r="Y2280" s="43"/>
      <c r="Z2280" s="43"/>
      <c r="AA2280" s="43" t="n">
        <v>0.00057</v>
      </c>
      <c r="AB2280" s="43"/>
      <c r="AC2280" s="43" t="s">
        <v>10482</v>
      </c>
      <c r="AD2280" s="43"/>
      <c r="AE2280" s="43"/>
      <c r="AF2280" s="43"/>
      <c r="AG2280" s="43" t="n">
        <v>0.00055</v>
      </c>
      <c r="AH2280" s="43"/>
      <c r="AI2280" s="63"/>
      <c r="AJ2280" s="63"/>
      <c r="AK2280" s="43"/>
      <c r="AL2280" s="43"/>
      <c r="AM2280" s="43" t="s">
        <v>10492</v>
      </c>
      <c r="AN2280" s="43"/>
      <c r="AO2280" s="43" t="s">
        <v>1471</v>
      </c>
      <c r="AP2280" s="23" t="s">
        <v>3124</v>
      </c>
      <c r="AT2280" s="23" t="s">
        <v>10959</v>
      </c>
      <c r="AV2280" s="23" t="n">
        <v>0.00055</v>
      </c>
      <c r="AW2280" s="23" t="s">
        <v>10494</v>
      </c>
      <c r="AX2280" s="23" t="s">
        <v>14007</v>
      </c>
      <c r="AY2280" s="23" t="n">
        <v>5000</v>
      </c>
      <c r="AZ2280" s="23" t="n">
        <v>18</v>
      </c>
      <c r="BA2280" s="23" t="s">
        <v>1465</v>
      </c>
      <c r="BB2280" s="23" t="s">
        <v>10494</v>
      </c>
      <c r="BF2280" s="23" t="s">
        <v>10498</v>
      </c>
      <c r="BG2280" s="1" t="s">
        <v>183</v>
      </c>
    </row>
    <row r="2281" s="23" customFormat="true" ht="12.75" hidden="false" customHeight="false" outlineLevel="0" collapsed="false">
      <c r="A2281" s="23" t="s">
        <v>10199</v>
      </c>
      <c r="B2281" s="23" t="s">
        <v>10200</v>
      </c>
      <c r="C2281" s="40" t="s">
        <v>177</v>
      </c>
      <c r="D2281" s="23" t="s">
        <v>1471</v>
      </c>
      <c r="E2281" s="23" t="s">
        <v>10201</v>
      </c>
      <c r="F2281" s="23" t="s">
        <v>10202</v>
      </c>
      <c r="G2281" s="23" t="n">
        <v>88</v>
      </c>
      <c r="H2281" s="23" t="n">
        <v>10000</v>
      </c>
      <c r="I2281" s="41" t="s">
        <v>188</v>
      </c>
      <c r="K2281" s="23" t="n">
        <v>0</v>
      </c>
      <c r="L2281" s="23" t="n">
        <v>0</v>
      </c>
      <c r="M2281" s="23" t="n">
        <v>320</v>
      </c>
      <c r="N2281" s="23" t="n">
        <v>0</v>
      </c>
      <c r="O2281" s="23" t="n">
        <f aca="false">K2281+L2281</f>
        <v>0</v>
      </c>
      <c r="P2281" s="23" t="n">
        <f aca="false">K2281+L2281+M2281+N2281</f>
        <v>320</v>
      </c>
      <c r="Q2281" s="23" t="n">
        <v>0</v>
      </c>
      <c r="R2281" s="23" t="n">
        <v>144</v>
      </c>
      <c r="S2281" s="23" t="n">
        <v>130</v>
      </c>
      <c r="T2281" s="23" t="n">
        <v>710</v>
      </c>
      <c r="U2281" s="23" t="n">
        <f aca="false">IF(I2281="delivery",O2281-SUM(Q2281+R2281),IF(I2281="PO",P2281-SUM(Q2281:R2281)))</f>
        <v>176</v>
      </c>
      <c r="V2281" s="43" t="n">
        <v>0.02033</v>
      </c>
      <c r="W2281" s="43" t="n">
        <v>0.02033</v>
      </c>
      <c r="X2281" s="43" t="n">
        <f aca="false">W2281-V2281</f>
        <v>0</v>
      </c>
      <c r="Y2281" s="43"/>
      <c r="Z2281" s="43"/>
      <c r="AA2281" s="43"/>
      <c r="AB2281" s="43"/>
      <c r="AC2281" s="43" t="s">
        <v>10482</v>
      </c>
      <c r="AD2281" s="43"/>
      <c r="AE2281" s="43"/>
      <c r="AF2281" s="43"/>
      <c r="AG2281" s="43" t="n">
        <v>0.0055</v>
      </c>
      <c r="AH2281" s="43"/>
      <c r="AI2281" s="63"/>
      <c r="AJ2281" s="63"/>
      <c r="AK2281" s="43"/>
      <c r="AL2281" s="43"/>
      <c r="AM2281" s="43" t="s">
        <v>10492</v>
      </c>
      <c r="AN2281" s="43"/>
      <c r="AO2281" s="43" t="s">
        <v>1471</v>
      </c>
      <c r="AP2281" s="23" t="s">
        <v>3124</v>
      </c>
      <c r="AT2281" s="23" t="s">
        <v>10493</v>
      </c>
      <c r="AV2281" s="23" t="n">
        <v>0.0055</v>
      </c>
      <c r="AW2281" s="23" t="s">
        <v>10494</v>
      </c>
      <c r="AX2281" s="23" t="s">
        <v>14008</v>
      </c>
      <c r="AY2281" s="23" t="n">
        <v>10000</v>
      </c>
      <c r="AZ2281" s="23" t="n">
        <v>24</v>
      </c>
      <c r="BA2281" s="23" t="s">
        <v>1465</v>
      </c>
      <c r="BB2281" s="23" t="s">
        <v>10496</v>
      </c>
      <c r="BF2281" s="23" t="s">
        <v>10498</v>
      </c>
      <c r="BG2281" s="1" t="s">
        <v>183</v>
      </c>
    </row>
    <row r="2282" s="23" customFormat="true" ht="12.75" hidden="false" customHeight="false" outlineLevel="0" collapsed="false">
      <c r="A2282" s="23" t="s">
        <v>10203</v>
      </c>
      <c r="B2282" s="23" t="s">
        <v>10204</v>
      </c>
      <c r="C2282" s="40" t="s">
        <v>177</v>
      </c>
      <c r="D2282" s="23" t="s">
        <v>1471</v>
      </c>
      <c r="E2282" s="23" t="s">
        <v>10205</v>
      </c>
      <c r="F2282" s="23" t="s">
        <v>10206</v>
      </c>
      <c r="G2282" s="23" t="n">
        <v>88</v>
      </c>
      <c r="H2282" s="23" t="n">
        <v>10000</v>
      </c>
      <c r="I2282" s="41" t="s">
        <v>188</v>
      </c>
      <c r="K2282" s="23" t="n">
        <v>0</v>
      </c>
      <c r="L2282" s="23" t="n">
        <v>0</v>
      </c>
      <c r="M2282" s="23" t="n">
        <v>320</v>
      </c>
      <c r="N2282" s="23" t="n">
        <v>0</v>
      </c>
      <c r="O2282" s="23" t="n">
        <f aca="false">K2282+L2282</f>
        <v>0</v>
      </c>
      <c r="P2282" s="23" t="n">
        <f aca="false">K2282+L2282+M2282+N2282</f>
        <v>320</v>
      </c>
      <c r="Q2282" s="23" t="n">
        <v>0</v>
      </c>
      <c r="R2282" s="23" t="n">
        <v>144</v>
      </c>
      <c r="S2282" s="23" t="n">
        <v>130</v>
      </c>
      <c r="T2282" s="23" t="n">
        <v>710</v>
      </c>
      <c r="U2282" s="23" t="n">
        <f aca="false">IF(I2282="delivery",O2282-SUM(Q2282+R2282),IF(I2282="PO",P2282-SUM(Q2282:R2282)))</f>
        <v>176</v>
      </c>
      <c r="V2282" s="43" t="n">
        <v>0.02033</v>
      </c>
      <c r="W2282" s="43" t="n">
        <v>0.02033</v>
      </c>
      <c r="X2282" s="43" t="n">
        <f aca="false">W2282-V2282</f>
        <v>0</v>
      </c>
      <c r="Y2282" s="43"/>
      <c r="Z2282" s="43"/>
      <c r="AA2282" s="43"/>
      <c r="AB2282" s="43"/>
      <c r="AC2282" s="43" t="s">
        <v>10482</v>
      </c>
      <c r="AD2282" s="43"/>
      <c r="AE2282" s="43"/>
      <c r="AF2282" s="43"/>
      <c r="AG2282" s="43" t="n">
        <v>0.0055</v>
      </c>
      <c r="AH2282" s="43"/>
      <c r="AI2282" s="63"/>
      <c r="AJ2282" s="63"/>
      <c r="AK2282" s="43"/>
      <c r="AL2282" s="43"/>
      <c r="AM2282" s="43" t="s">
        <v>10492</v>
      </c>
      <c r="AN2282" s="43"/>
      <c r="AO2282" s="43" t="s">
        <v>1471</v>
      </c>
      <c r="AP2282" s="23" t="s">
        <v>3124</v>
      </c>
      <c r="AT2282" s="23" t="s">
        <v>10493</v>
      </c>
      <c r="AV2282" s="23" t="n">
        <v>0.0055</v>
      </c>
      <c r="AW2282" s="23" t="s">
        <v>10494</v>
      </c>
      <c r="AX2282" s="23" t="s">
        <v>14009</v>
      </c>
      <c r="AY2282" s="23" t="n">
        <v>10000</v>
      </c>
      <c r="AZ2282" s="23" t="n">
        <v>24</v>
      </c>
      <c r="BA2282" s="23" t="s">
        <v>1465</v>
      </c>
      <c r="BB2282" s="23" t="s">
        <v>10496</v>
      </c>
      <c r="BF2282" s="23" t="s">
        <v>10498</v>
      </c>
      <c r="BG2282" s="1" t="s">
        <v>183</v>
      </c>
    </row>
    <row r="2283" s="23" customFormat="true" ht="12.75" hidden="false" customHeight="false" outlineLevel="0" collapsed="false">
      <c r="A2283" s="23" t="s">
        <v>10207</v>
      </c>
      <c r="B2283" s="23" t="s">
        <v>10208</v>
      </c>
      <c r="C2283" s="40" t="s">
        <v>177</v>
      </c>
      <c r="D2283" s="23" t="s">
        <v>1471</v>
      </c>
      <c r="E2283" s="23" t="s">
        <v>10209</v>
      </c>
      <c r="F2283" s="23" t="s">
        <v>10210</v>
      </c>
      <c r="G2283" s="23" t="n">
        <v>93</v>
      </c>
      <c r="H2283" s="23" t="n">
        <v>4000</v>
      </c>
      <c r="I2283" s="41" t="s">
        <v>180</v>
      </c>
      <c r="K2283" s="23" t="n">
        <v>0</v>
      </c>
      <c r="L2283" s="23" t="n">
        <v>3006</v>
      </c>
      <c r="M2283" s="23" t="n">
        <v>4000</v>
      </c>
      <c r="N2283" s="23" t="n">
        <v>0</v>
      </c>
      <c r="O2283" s="23" t="n">
        <f aca="false">K2283+L2283</f>
        <v>3006</v>
      </c>
      <c r="P2283" s="23" t="n">
        <f aca="false">K2283+L2283+M2283+N2283</f>
        <v>7006</v>
      </c>
      <c r="Q2283" s="23" t="n">
        <v>2412</v>
      </c>
      <c r="R2283" s="23" t="n">
        <v>2406</v>
      </c>
      <c r="S2283" s="23" t="n">
        <v>2454</v>
      </c>
      <c r="T2283" s="23" t="n">
        <v>1392</v>
      </c>
      <c r="U2283" s="23" t="n">
        <f aca="false">IF(I2283="delivery",O2283-SUM(Q2283+R2283),IF(I2283="PO",P2283-SUM(Q2283:R2283)))</f>
        <v>-1812</v>
      </c>
      <c r="V2283" s="43" t="n">
        <v>0.14</v>
      </c>
      <c r="W2283" s="43" t="n">
        <v>0.14</v>
      </c>
      <c r="X2283" s="43" t="n">
        <f aca="false">W2283-V2283</f>
        <v>0</v>
      </c>
      <c r="Y2283" s="43"/>
      <c r="Z2283" s="43"/>
      <c r="AA2283" s="43" t="n">
        <v>0.21828</v>
      </c>
      <c r="AB2283" s="43"/>
      <c r="AC2283" s="43" t="s">
        <v>10482</v>
      </c>
      <c r="AD2283" s="43" t="s">
        <v>14010</v>
      </c>
      <c r="AE2283" s="43" t="s">
        <v>10933</v>
      </c>
      <c r="AF2283" s="43"/>
      <c r="AG2283" s="43" t="n">
        <v>0.14</v>
      </c>
      <c r="AH2283" s="43" t="s">
        <v>11597</v>
      </c>
      <c r="AI2283" s="63" t="n">
        <v>4000</v>
      </c>
      <c r="AJ2283" s="63" t="n">
        <v>8</v>
      </c>
      <c r="AK2283" s="43" t="s">
        <v>14011</v>
      </c>
      <c r="AL2283" s="43"/>
      <c r="AM2283" s="43"/>
      <c r="AN2283" s="43"/>
      <c r="AO2283" s="43" t="s">
        <v>1471</v>
      </c>
      <c r="AP2283" s="23" t="s">
        <v>1474</v>
      </c>
      <c r="AT2283" s="23" t="s">
        <v>11356</v>
      </c>
      <c r="AV2283" s="23" t="n">
        <v>0.21945</v>
      </c>
      <c r="AW2283" s="23" t="s">
        <v>14012</v>
      </c>
      <c r="AX2283" s="23" t="s">
        <v>14013</v>
      </c>
      <c r="AY2283" s="23" t="s">
        <v>14014</v>
      </c>
      <c r="AZ2283" s="23" t="s">
        <v>14015</v>
      </c>
      <c r="BA2283" s="23" t="s">
        <v>1465</v>
      </c>
      <c r="BB2283" s="23" t="s">
        <v>11612</v>
      </c>
      <c r="BC2283" s="23" t="s">
        <v>14016</v>
      </c>
      <c r="BF2283" s="23" t="s">
        <v>10498</v>
      </c>
      <c r="BG2283" s="1" t="s">
        <v>183</v>
      </c>
    </row>
    <row r="2284" s="23" customFormat="true" ht="12.75" hidden="false" customHeight="false" outlineLevel="0" collapsed="false">
      <c r="A2284" s="23" t="s">
        <v>10211</v>
      </c>
      <c r="B2284" s="23" t="s">
        <v>10212</v>
      </c>
      <c r="C2284" s="40" t="s">
        <v>177</v>
      </c>
      <c r="D2284" s="23" t="s">
        <v>1471</v>
      </c>
      <c r="E2284" s="23" t="s">
        <v>10213</v>
      </c>
      <c r="F2284" s="23" t="s">
        <v>10214</v>
      </c>
      <c r="G2284" s="23" t="n">
        <v>43</v>
      </c>
      <c r="H2284" s="23" t="n">
        <v>2000</v>
      </c>
      <c r="I2284" s="41" t="s">
        <v>188</v>
      </c>
      <c r="K2284" s="23" t="n">
        <v>0</v>
      </c>
      <c r="L2284" s="23" t="n">
        <v>0</v>
      </c>
      <c r="M2284" s="23" t="n">
        <v>0</v>
      </c>
      <c r="N2284" s="23" t="n">
        <v>0</v>
      </c>
      <c r="O2284" s="23" t="n">
        <f aca="false">K2284+L2284</f>
        <v>0</v>
      </c>
      <c r="P2284" s="23" t="n">
        <f aca="false">K2284+L2284+M2284+N2284</f>
        <v>0</v>
      </c>
      <c r="Q2284" s="23" t="n">
        <v>0</v>
      </c>
      <c r="R2284" s="23" t="n">
        <v>144</v>
      </c>
      <c r="S2284" s="23" t="n">
        <v>130</v>
      </c>
      <c r="T2284" s="23" t="n">
        <v>710</v>
      </c>
      <c r="U2284" s="23" t="n">
        <f aca="false">IF(I2284="delivery",O2284-SUM(Q2284+R2284),IF(I2284="PO",P2284-SUM(Q2284:R2284)))</f>
        <v>-144</v>
      </c>
      <c r="V2284" s="43" t="n">
        <v>0.449</v>
      </c>
      <c r="W2284" s="43" t="n">
        <v>0.449</v>
      </c>
      <c r="X2284" s="43" t="n">
        <f aca="false">W2284-V2284</f>
        <v>0</v>
      </c>
      <c r="Y2284" s="43"/>
      <c r="Z2284" s="43"/>
      <c r="AA2284" s="43"/>
      <c r="AB2284" s="43"/>
      <c r="AC2284" s="43" t="s">
        <v>10482</v>
      </c>
      <c r="AD2284" s="43"/>
      <c r="AE2284" s="43"/>
      <c r="AF2284" s="43"/>
      <c r="AG2284" s="43" t="n">
        <v>0.449</v>
      </c>
      <c r="AH2284" s="43" t="s">
        <v>14017</v>
      </c>
      <c r="AI2284" s="63" t="n">
        <v>2000</v>
      </c>
      <c r="AJ2284" s="63" t="n">
        <v>4</v>
      </c>
      <c r="AK2284" s="43"/>
      <c r="AL2284" s="43"/>
      <c r="AM2284" s="43" t="s">
        <v>11185</v>
      </c>
      <c r="AN2284" s="43"/>
      <c r="AO2284" s="43" t="s">
        <v>1471</v>
      </c>
      <c r="AP2284" s="23" t="s">
        <v>1474</v>
      </c>
      <c r="AT2284" s="23" t="s">
        <v>10959</v>
      </c>
      <c r="AV2284" s="23" t="n">
        <v>0.449</v>
      </c>
      <c r="AW2284" s="23" t="s">
        <v>14017</v>
      </c>
      <c r="AX2284" s="23" t="s">
        <v>14018</v>
      </c>
      <c r="AY2284" s="23" t="n">
        <v>2000</v>
      </c>
      <c r="AZ2284" s="23" t="n">
        <v>4</v>
      </c>
      <c r="BA2284" s="23" t="s">
        <v>1465</v>
      </c>
      <c r="BB2284" s="23" t="s">
        <v>14017</v>
      </c>
      <c r="BF2284" s="23" t="s">
        <v>10498</v>
      </c>
      <c r="BG2284" s="1" t="s">
        <v>183</v>
      </c>
    </row>
    <row r="2285" s="23" customFormat="true" ht="12.75" hidden="false" customHeight="false" outlineLevel="0" collapsed="false">
      <c r="A2285" s="23" t="s">
        <v>10215</v>
      </c>
      <c r="B2285" s="23" t="s">
        <v>10216</v>
      </c>
      <c r="C2285" s="40" t="s">
        <v>177</v>
      </c>
      <c r="D2285" s="23" t="s">
        <v>1471</v>
      </c>
      <c r="E2285" s="23" t="s">
        <v>10217</v>
      </c>
      <c r="F2285" s="23" t="s">
        <v>10218</v>
      </c>
      <c r="G2285" s="23" t="n">
        <v>273</v>
      </c>
      <c r="H2285" s="23" t="n">
        <v>33000</v>
      </c>
      <c r="I2285" s="41" t="s">
        <v>180</v>
      </c>
      <c r="K2285" s="23" t="n">
        <v>0</v>
      </c>
      <c r="L2285" s="23" t="n">
        <v>109551</v>
      </c>
      <c r="M2285" s="23" t="n">
        <v>0</v>
      </c>
      <c r="N2285" s="23" t="n">
        <v>0</v>
      </c>
      <c r="O2285" s="23" t="n">
        <f aca="false">K2285+L2285</f>
        <v>109551</v>
      </c>
      <c r="P2285" s="23" t="n">
        <f aca="false">K2285+L2285+M2285+N2285</f>
        <v>109551</v>
      </c>
      <c r="Q2285" s="23" t="n">
        <v>46764</v>
      </c>
      <c r="R2285" s="23" t="n">
        <v>47698</v>
      </c>
      <c r="S2285" s="23" t="n">
        <v>51480</v>
      </c>
      <c r="T2285" s="23" t="n">
        <v>33717</v>
      </c>
      <c r="U2285" s="23" t="n">
        <f aca="false">IF(I2285="delivery",O2285-SUM(Q2285+R2285),IF(I2285="PO",P2285-SUM(Q2285:R2285)))</f>
        <v>15089</v>
      </c>
      <c r="V2285" s="43" t="n">
        <v>0.0063</v>
      </c>
      <c r="W2285" s="43" t="n">
        <v>0.0063</v>
      </c>
      <c r="X2285" s="43" t="n">
        <f aca="false">W2285-V2285</f>
        <v>0</v>
      </c>
      <c r="Y2285" s="43"/>
      <c r="Z2285" s="43"/>
      <c r="AA2285" s="43" t="n">
        <v>0.0063</v>
      </c>
      <c r="AB2285" s="43"/>
      <c r="AC2285" s="43" t="s">
        <v>10482</v>
      </c>
      <c r="AD2285" s="43"/>
      <c r="AE2285" s="43"/>
      <c r="AF2285" s="43"/>
      <c r="AG2285" s="43" t="n">
        <v>0.0063</v>
      </c>
      <c r="AH2285" s="43"/>
      <c r="AI2285" s="63"/>
      <c r="AJ2285" s="63"/>
      <c r="AK2285" s="43"/>
      <c r="AL2285" s="43"/>
      <c r="AM2285" s="43" t="s">
        <v>11367</v>
      </c>
      <c r="AN2285" s="43"/>
      <c r="AO2285" s="43" t="s">
        <v>1471</v>
      </c>
      <c r="AP2285" s="23" t="s">
        <v>3124</v>
      </c>
      <c r="AT2285" s="23" t="s">
        <v>10959</v>
      </c>
      <c r="AV2285" s="23" t="n">
        <v>0.0063</v>
      </c>
      <c r="AW2285" s="23" t="s">
        <v>12423</v>
      </c>
      <c r="AX2285" s="23" t="s">
        <v>14019</v>
      </c>
      <c r="AY2285" s="23" t="n">
        <v>33000</v>
      </c>
      <c r="AZ2285" s="23" t="n">
        <v>10</v>
      </c>
      <c r="BA2285" s="23" t="s">
        <v>177</v>
      </c>
      <c r="BB2285" s="23" t="s">
        <v>12423</v>
      </c>
      <c r="BF2285" s="23" t="s">
        <v>10498</v>
      </c>
      <c r="BG2285" s="1" t="s">
        <v>183</v>
      </c>
    </row>
    <row r="2286" s="23" customFormat="true" ht="12.75" hidden="false" customHeight="false" outlineLevel="0" collapsed="false">
      <c r="A2286" s="23" t="s">
        <v>10219</v>
      </c>
      <c r="B2286" s="23" t="s">
        <v>10220</v>
      </c>
      <c r="C2286" s="40" t="s">
        <v>177</v>
      </c>
      <c r="D2286" s="23" t="s">
        <v>1471</v>
      </c>
      <c r="E2286" s="23" t="s">
        <v>10221</v>
      </c>
      <c r="F2286" s="23" t="s">
        <v>10222</v>
      </c>
      <c r="G2286" s="23" t="n">
        <v>56</v>
      </c>
      <c r="H2286" s="23" t="n">
        <v>3000</v>
      </c>
      <c r="I2286" s="41" t="s">
        <v>180</v>
      </c>
      <c r="K2286" s="23" t="n">
        <v>0</v>
      </c>
      <c r="L2286" s="23" t="n">
        <v>531106</v>
      </c>
      <c r="M2286" s="23" t="n">
        <v>0</v>
      </c>
      <c r="N2286" s="23" t="n">
        <v>0</v>
      </c>
      <c r="O2286" s="23" t="n">
        <f aca="false">K2286+L2286</f>
        <v>531106</v>
      </c>
      <c r="P2286" s="23" t="n">
        <f aca="false">K2286+L2286+M2286+N2286</f>
        <v>531106</v>
      </c>
      <c r="Q2286" s="23" t="n">
        <v>236754</v>
      </c>
      <c r="R2286" s="23" t="n">
        <v>221597</v>
      </c>
      <c r="S2286" s="23" t="n">
        <v>264113</v>
      </c>
      <c r="T2286" s="23" t="n">
        <v>153873</v>
      </c>
      <c r="U2286" s="23" t="n">
        <f aca="false">IF(I2286="delivery",O2286-SUM(Q2286+R2286),IF(I2286="PO",P2286-SUM(Q2286:R2286)))</f>
        <v>72755</v>
      </c>
      <c r="V2286" s="43" t="n">
        <v>0.0131</v>
      </c>
      <c r="W2286" s="43" t="n">
        <v>0.0131</v>
      </c>
      <c r="X2286" s="43" t="n">
        <f aca="false">W2286-V2286</f>
        <v>0</v>
      </c>
      <c r="Y2286" s="43"/>
      <c r="Z2286" s="43"/>
      <c r="AA2286" s="43" t="n">
        <v>0.0128</v>
      </c>
      <c r="AB2286" s="43"/>
      <c r="AC2286" s="43" t="s">
        <v>10482</v>
      </c>
      <c r="AD2286" s="43"/>
      <c r="AE2286" s="43"/>
      <c r="AF2286" s="43"/>
      <c r="AG2286" s="43" t="n">
        <v>0.0128</v>
      </c>
      <c r="AH2286" s="43"/>
      <c r="AI2286" s="63"/>
      <c r="AJ2286" s="63"/>
      <c r="AK2286" s="43"/>
      <c r="AL2286" s="43"/>
      <c r="AM2286" s="43" t="s">
        <v>10492</v>
      </c>
      <c r="AN2286" s="43"/>
      <c r="AO2286" s="43" t="s">
        <v>1471</v>
      </c>
      <c r="AP2286" s="23" t="s">
        <v>3124</v>
      </c>
      <c r="AT2286" s="23" t="s">
        <v>10959</v>
      </c>
      <c r="AV2286" s="23" t="n">
        <v>0.0128</v>
      </c>
      <c r="AW2286" s="23" t="s">
        <v>12423</v>
      </c>
      <c r="AX2286" s="23" t="s">
        <v>14020</v>
      </c>
      <c r="AY2286" s="23" t="n">
        <v>18000</v>
      </c>
      <c r="AZ2286" s="23" t="n">
        <v>5</v>
      </c>
      <c r="BA2286" s="23" t="s">
        <v>1465</v>
      </c>
      <c r="BB2286" s="23" t="s">
        <v>12423</v>
      </c>
      <c r="BF2286" s="23" t="s">
        <v>10498</v>
      </c>
      <c r="BG2286" s="1" t="s">
        <v>183</v>
      </c>
    </row>
    <row r="2287" s="23" customFormat="true" ht="12.75" hidden="false" customHeight="false" outlineLevel="0" collapsed="false">
      <c r="A2287" s="23" t="s">
        <v>10227</v>
      </c>
      <c r="B2287" s="23" t="s">
        <v>10228</v>
      </c>
      <c r="C2287" s="40" t="s">
        <v>177</v>
      </c>
      <c r="D2287" s="23" t="s">
        <v>1471</v>
      </c>
      <c r="E2287" s="23" t="s">
        <v>10229</v>
      </c>
      <c r="F2287" s="23" t="s">
        <v>10230</v>
      </c>
      <c r="G2287" s="23" t="n">
        <v>211</v>
      </c>
      <c r="H2287" s="23" t="n">
        <v>2500</v>
      </c>
      <c r="I2287" s="41" t="s">
        <v>180</v>
      </c>
      <c r="K2287" s="23" t="n">
        <v>0</v>
      </c>
      <c r="L2287" s="23" t="n">
        <v>18672</v>
      </c>
      <c r="M2287" s="23" t="n">
        <v>33000</v>
      </c>
      <c r="N2287" s="23" t="n">
        <v>22000</v>
      </c>
      <c r="O2287" s="23" t="n">
        <f aca="false">K2287+L2287</f>
        <v>18672</v>
      </c>
      <c r="P2287" s="23" t="n">
        <f aca="false">K2287+L2287+M2287+N2287</f>
        <v>73672</v>
      </c>
      <c r="Q2287" s="23" t="n">
        <v>32713</v>
      </c>
      <c r="R2287" s="23" t="n">
        <v>15866</v>
      </c>
      <c r="S2287" s="23" t="n">
        <v>21605</v>
      </c>
      <c r="T2287" s="23" t="n">
        <v>9298</v>
      </c>
      <c r="U2287" s="23" t="n">
        <f aca="false">IF(I2287="delivery",O2287-SUM(Q2287+R2287),IF(I2287="PO",P2287-SUM(Q2287:R2287)))</f>
        <v>-29907</v>
      </c>
      <c r="V2287" s="43" t="n">
        <v>0.41</v>
      </c>
      <c r="W2287" s="43" t="n">
        <v>0.44706</v>
      </c>
      <c r="X2287" s="43" t="n">
        <f aca="false">W2287-V2287</f>
        <v>0.03706</v>
      </c>
      <c r="Y2287" s="43"/>
      <c r="Z2287" s="43"/>
      <c r="AA2287" s="43" t="n">
        <v>0.41</v>
      </c>
      <c r="AB2287" s="43"/>
      <c r="AC2287" s="43" t="s">
        <v>10482</v>
      </c>
      <c r="AD2287" s="43"/>
      <c r="AE2287" s="43"/>
      <c r="AF2287" s="43"/>
      <c r="AG2287" s="43" t="n">
        <v>0.44706</v>
      </c>
      <c r="AH2287" s="43"/>
      <c r="AI2287" s="63"/>
      <c r="AJ2287" s="63"/>
      <c r="AK2287" s="43"/>
      <c r="AL2287" s="43"/>
      <c r="AM2287" s="43" t="s">
        <v>11626</v>
      </c>
      <c r="AN2287" s="43"/>
      <c r="AO2287" s="43" t="s">
        <v>1471</v>
      </c>
      <c r="AP2287" s="23" t="s">
        <v>3124</v>
      </c>
      <c r="AT2287" s="23" t="s">
        <v>11356</v>
      </c>
      <c r="AV2287" s="23" t="n">
        <v>0.44706</v>
      </c>
      <c r="AW2287" s="23" t="s">
        <v>12972</v>
      </c>
      <c r="AX2287" s="23" t="s">
        <v>14021</v>
      </c>
      <c r="AY2287" s="23" t="n">
        <v>5000</v>
      </c>
      <c r="AZ2287" s="23" t="n">
        <v>39</v>
      </c>
      <c r="BA2287" s="23" t="s">
        <v>177</v>
      </c>
      <c r="BB2287" s="23" t="s">
        <v>11587</v>
      </c>
      <c r="BF2287" s="23" t="s">
        <v>10498</v>
      </c>
      <c r="BG2287" s="1" t="s">
        <v>183</v>
      </c>
    </row>
    <row r="2288" s="23" customFormat="true" ht="12.75" hidden="false" customHeight="false" outlineLevel="0" collapsed="false">
      <c r="A2288" s="23" t="s">
        <v>10231</v>
      </c>
      <c r="B2288" s="23" t="s">
        <v>10232</v>
      </c>
      <c r="C2288" s="40" t="s">
        <v>177</v>
      </c>
      <c r="D2288" s="23" t="s">
        <v>1471</v>
      </c>
      <c r="E2288" s="23" t="s">
        <v>10233</v>
      </c>
      <c r="F2288" s="23" t="s">
        <v>10234</v>
      </c>
      <c r="G2288" s="23" t="n">
        <v>146</v>
      </c>
      <c r="H2288" s="23" t="n">
        <v>800</v>
      </c>
      <c r="I2288" s="41" t="s">
        <v>180</v>
      </c>
      <c r="K2288" s="23" t="n">
        <v>0</v>
      </c>
      <c r="L2288" s="23" t="n">
        <v>974</v>
      </c>
      <c r="M2288" s="23" t="n">
        <v>2400</v>
      </c>
      <c r="N2288" s="23" t="n">
        <v>800</v>
      </c>
      <c r="O2288" s="23" t="n">
        <f aca="false">K2288+L2288</f>
        <v>974</v>
      </c>
      <c r="P2288" s="23" t="n">
        <f aca="false">K2288+L2288+M2288+N2288</f>
        <v>4174</v>
      </c>
      <c r="Q2288" s="23" t="n">
        <v>1513</v>
      </c>
      <c r="R2288" s="23" t="n">
        <v>1424</v>
      </c>
      <c r="S2288" s="23" t="n">
        <v>1345</v>
      </c>
      <c r="T2288" s="23" t="n">
        <v>792</v>
      </c>
      <c r="U2288" s="23" t="n">
        <f aca="false">IF(I2288="delivery",O2288-SUM(Q2288+R2288),IF(I2288="PO",P2288-SUM(Q2288:R2288)))</f>
        <v>-1963</v>
      </c>
      <c r="V2288" s="43" t="n">
        <v>1.9565</v>
      </c>
      <c r="W2288" s="43" t="n">
        <v>1.9565</v>
      </c>
      <c r="X2288" s="43" t="n">
        <f aca="false">W2288-V2288</f>
        <v>0</v>
      </c>
      <c r="Y2288" s="43"/>
      <c r="Z2288" s="43"/>
      <c r="AA2288" s="43" t="n">
        <v>1.9565</v>
      </c>
      <c r="AB2288" s="43"/>
      <c r="AC2288" s="43" t="s">
        <v>10482</v>
      </c>
      <c r="AD2288" s="43"/>
      <c r="AE2288" s="43"/>
      <c r="AF2288" s="43"/>
      <c r="AG2288" s="43" t="n">
        <v>1.778</v>
      </c>
      <c r="AH2288" s="43"/>
      <c r="AI2288" s="63"/>
      <c r="AJ2288" s="63"/>
      <c r="AK2288" s="43"/>
      <c r="AL2288" s="43"/>
      <c r="AM2288" s="43" t="s">
        <v>10492</v>
      </c>
      <c r="AN2288" s="43"/>
      <c r="AO2288" s="43" t="s">
        <v>1471</v>
      </c>
      <c r="AP2288" s="23" t="s">
        <v>3124</v>
      </c>
      <c r="AT2288" s="23" t="s">
        <v>10959</v>
      </c>
      <c r="AV2288" s="23" t="n">
        <v>1.778</v>
      </c>
      <c r="AW2288" s="23" t="s">
        <v>12423</v>
      </c>
      <c r="AX2288" s="23" t="s">
        <v>14022</v>
      </c>
      <c r="AY2288" s="23" t="n">
        <v>800</v>
      </c>
      <c r="AZ2288" s="23" t="n">
        <v>5</v>
      </c>
      <c r="BA2288" s="23" t="s">
        <v>177</v>
      </c>
      <c r="BB2288" s="23" t="s">
        <v>12423</v>
      </c>
      <c r="BF2288" s="23" t="s">
        <v>10498</v>
      </c>
      <c r="BG2288" s="1" t="s">
        <v>183</v>
      </c>
    </row>
    <row r="2289" s="23" customFormat="true" ht="12.75" hidden="false" customHeight="false" outlineLevel="0" collapsed="false">
      <c r="A2289" s="23" t="s">
        <v>10235</v>
      </c>
      <c r="B2289" s="23" t="s">
        <v>10236</v>
      </c>
      <c r="C2289" s="40" t="s">
        <v>177</v>
      </c>
      <c r="D2289" s="23" t="s">
        <v>1471</v>
      </c>
      <c r="E2289" s="23" t="s">
        <v>10237</v>
      </c>
      <c r="F2289" s="23" t="s">
        <v>10238</v>
      </c>
      <c r="G2289" s="23" t="n">
        <v>211</v>
      </c>
      <c r="H2289" s="23" t="n">
        <v>2500</v>
      </c>
      <c r="I2289" s="41" t="s">
        <v>180</v>
      </c>
      <c r="K2289" s="23" t="n">
        <v>0</v>
      </c>
      <c r="L2289" s="23" t="n">
        <v>49352</v>
      </c>
      <c r="M2289" s="23" t="n">
        <v>0</v>
      </c>
      <c r="N2289" s="23" t="n">
        <v>45000</v>
      </c>
      <c r="O2289" s="23" t="n">
        <f aca="false">K2289+L2289</f>
        <v>49352</v>
      </c>
      <c r="P2289" s="23" t="n">
        <f aca="false">K2289+L2289+M2289+N2289</f>
        <v>94352</v>
      </c>
      <c r="Q2289" s="23" t="n">
        <v>54392</v>
      </c>
      <c r="R2289" s="23" t="n">
        <v>36534</v>
      </c>
      <c r="S2289" s="23" t="n">
        <v>48321</v>
      </c>
      <c r="T2289" s="23" t="n">
        <v>23216</v>
      </c>
      <c r="U2289" s="23" t="n">
        <f aca="false">IF(I2289="delivery",O2289-SUM(Q2289+R2289),IF(I2289="PO",P2289-SUM(Q2289:R2289)))</f>
        <v>-41574</v>
      </c>
      <c r="V2289" s="43" t="n">
        <v>0.18</v>
      </c>
      <c r="W2289" s="43" t="n">
        <v>0.18</v>
      </c>
      <c r="X2289" s="43" t="n">
        <f aca="false">W2289-V2289</f>
        <v>0</v>
      </c>
      <c r="Y2289" s="43"/>
      <c r="Z2289" s="43"/>
      <c r="AA2289" s="43" t="n">
        <v>0.18</v>
      </c>
      <c r="AB2289" s="43"/>
      <c r="AC2289" s="43" t="s">
        <v>10482</v>
      </c>
      <c r="AD2289" s="43"/>
      <c r="AE2289" s="43"/>
      <c r="AF2289" s="43"/>
      <c r="AG2289" s="43" t="n">
        <v>0.18</v>
      </c>
      <c r="AH2289" s="43" t="s">
        <v>11597</v>
      </c>
      <c r="AI2289" s="63" t="n">
        <v>5000</v>
      </c>
      <c r="AJ2289" s="63" t="n">
        <v>39</v>
      </c>
      <c r="AK2289" s="43" t="s">
        <v>14023</v>
      </c>
      <c r="AL2289" s="43" t="s">
        <v>177</v>
      </c>
      <c r="AM2289" s="43" t="s">
        <v>14024</v>
      </c>
      <c r="AN2289" s="43"/>
      <c r="AO2289" s="43" t="s">
        <v>1471</v>
      </c>
      <c r="AP2289" s="23" t="s">
        <v>3124</v>
      </c>
      <c r="AT2289" s="23" t="s">
        <v>11356</v>
      </c>
      <c r="AV2289" s="23" t="n">
        <v>0.234</v>
      </c>
      <c r="AW2289" s="23" t="s">
        <v>12972</v>
      </c>
      <c r="AX2289" s="23" t="s">
        <v>14025</v>
      </c>
      <c r="AY2289" s="23" t="n">
        <v>5000</v>
      </c>
      <c r="AZ2289" s="23" t="n">
        <v>29</v>
      </c>
      <c r="BA2289" s="23" t="s">
        <v>1465</v>
      </c>
      <c r="BB2289" s="23" t="s">
        <v>11583</v>
      </c>
      <c r="BF2289" s="23" t="s">
        <v>10498</v>
      </c>
      <c r="BG2289" s="1" t="s">
        <v>183</v>
      </c>
    </row>
    <row r="2290" s="23" customFormat="true" ht="12.75" hidden="false" customHeight="false" outlineLevel="0" collapsed="false">
      <c r="A2290" s="23" t="s">
        <v>10239</v>
      </c>
      <c r="B2290" s="23" t="s">
        <v>10240</v>
      </c>
      <c r="C2290" s="40" t="s">
        <v>177</v>
      </c>
      <c r="D2290" s="23" t="s">
        <v>1471</v>
      </c>
      <c r="E2290" s="23" t="s">
        <v>10241</v>
      </c>
      <c r="F2290" s="23" t="s">
        <v>10242</v>
      </c>
      <c r="G2290" s="23" t="n">
        <v>223</v>
      </c>
      <c r="H2290" s="23" t="n">
        <v>15000</v>
      </c>
      <c r="I2290" s="41" t="s">
        <v>180</v>
      </c>
      <c r="K2290" s="23" t="n">
        <v>0</v>
      </c>
      <c r="L2290" s="23" t="n">
        <v>11360</v>
      </c>
      <c r="M2290" s="23" t="n">
        <v>0</v>
      </c>
      <c r="N2290" s="23" t="n">
        <v>0</v>
      </c>
      <c r="O2290" s="23" t="n">
        <f aca="false">K2290+L2290</f>
        <v>11360</v>
      </c>
      <c r="P2290" s="23" t="n">
        <f aca="false">K2290+L2290+M2290+N2290</f>
        <v>11360</v>
      </c>
      <c r="Q2290" s="23" t="n">
        <v>3010</v>
      </c>
      <c r="R2290" s="23" t="n">
        <v>2478</v>
      </c>
      <c r="S2290" s="23" t="n">
        <v>3290</v>
      </c>
      <c r="T2290" s="23" t="n">
        <v>910</v>
      </c>
      <c r="U2290" s="23" t="n">
        <f aca="false">IF(I2290="delivery",O2290-SUM(Q2290+R2290),IF(I2290="PO",P2290-SUM(Q2290:R2290)))</f>
        <v>5872</v>
      </c>
      <c r="V2290" s="43" t="n">
        <v>0.0136</v>
      </c>
      <c r="W2290" s="43" t="n">
        <v>0.0136</v>
      </c>
      <c r="X2290" s="43" t="n">
        <f aca="false">W2290-V2290</f>
        <v>0</v>
      </c>
      <c r="Y2290" s="43"/>
      <c r="Z2290" s="43"/>
      <c r="AA2290" s="43" t="n">
        <v>0.021</v>
      </c>
      <c r="AB2290" s="43"/>
      <c r="AC2290" s="43" t="s">
        <v>10482</v>
      </c>
      <c r="AD2290" s="43"/>
      <c r="AE2290" s="43"/>
      <c r="AF2290" s="43"/>
      <c r="AG2290" s="43" t="n">
        <v>0.0136</v>
      </c>
      <c r="AH2290" s="43"/>
      <c r="AI2290" s="63"/>
      <c r="AJ2290" s="63"/>
      <c r="AK2290" s="43"/>
      <c r="AL2290" s="43"/>
      <c r="AM2290" s="43" t="s">
        <v>11367</v>
      </c>
      <c r="AN2290" s="43"/>
      <c r="AO2290" s="43" t="s">
        <v>1471</v>
      </c>
      <c r="AP2290" s="23" t="s">
        <v>3124</v>
      </c>
      <c r="AT2290" s="23" t="s">
        <v>10959</v>
      </c>
      <c r="AV2290" s="23" t="n">
        <v>0.0136</v>
      </c>
      <c r="AW2290" s="23" t="s">
        <v>12423</v>
      </c>
      <c r="AX2290" s="23" t="s">
        <v>14026</v>
      </c>
      <c r="AY2290" s="23" t="n">
        <v>15000</v>
      </c>
      <c r="AZ2290" s="23" t="n">
        <v>4</v>
      </c>
      <c r="BA2290" s="23" t="s">
        <v>1465</v>
      </c>
      <c r="BB2290" s="23" t="s">
        <v>12423</v>
      </c>
      <c r="BF2290" s="23" t="s">
        <v>10498</v>
      </c>
      <c r="BG2290" s="1" t="s">
        <v>183</v>
      </c>
    </row>
    <row r="2291" s="23" customFormat="true" ht="12.75" hidden="false" customHeight="false" outlineLevel="0" collapsed="false">
      <c r="A2291" s="23" t="s">
        <v>10243</v>
      </c>
      <c r="B2291" s="23" t="s">
        <v>10244</v>
      </c>
      <c r="C2291" s="40" t="s">
        <v>177</v>
      </c>
      <c r="D2291" s="23" t="s">
        <v>1471</v>
      </c>
      <c r="E2291" s="23" t="s">
        <v>10245</v>
      </c>
      <c r="F2291" s="23" t="s">
        <v>10246</v>
      </c>
      <c r="G2291" s="23" t="n">
        <v>66</v>
      </c>
      <c r="H2291" s="23" t="n">
        <v>1</v>
      </c>
      <c r="I2291" s="41" t="s">
        <v>180</v>
      </c>
      <c r="K2291" s="23" t="n">
        <v>0</v>
      </c>
      <c r="L2291" s="23" t="n">
        <v>16347</v>
      </c>
      <c r="M2291" s="23" t="n">
        <v>0</v>
      </c>
      <c r="N2291" s="23" t="n">
        <v>0</v>
      </c>
      <c r="O2291" s="23" t="n">
        <f aca="false">K2291+L2291</f>
        <v>16347</v>
      </c>
      <c r="P2291" s="23" t="n">
        <f aca="false">K2291+L2291+M2291+N2291</f>
        <v>16347</v>
      </c>
      <c r="Q2291" s="23" t="n">
        <v>7858</v>
      </c>
      <c r="R2291" s="23" t="n">
        <v>4378</v>
      </c>
      <c r="S2291" s="23" t="n">
        <v>6882</v>
      </c>
      <c r="T2291" s="23" t="n">
        <v>2354</v>
      </c>
      <c r="U2291" s="23" t="n">
        <f aca="false">IF(I2291="delivery",O2291-SUM(Q2291+R2291),IF(I2291="PO",P2291-SUM(Q2291:R2291)))</f>
        <v>4111</v>
      </c>
      <c r="V2291" s="43" t="n">
        <v>0.0127</v>
      </c>
      <c r="W2291" s="43" t="n">
        <v>0.0127</v>
      </c>
      <c r="X2291" s="43" t="n">
        <f aca="false">W2291-V2291</f>
        <v>0</v>
      </c>
      <c r="Y2291" s="43"/>
      <c r="Z2291" s="43"/>
      <c r="AA2291" s="43"/>
      <c r="AB2291" s="43"/>
      <c r="AC2291" s="43" t="s">
        <v>10482</v>
      </c>
      <c r="AD2291" s="43"/>
      <c r="AE2291" s="43"/>
      <c r="AF2291" s="43"/>
      <c r="AG2291" s="43" t="n">
        <v>0.0127</v>
      </c>
      <c r="AH2291" s="43"/>
      <c r="AI2291" s="63"/>
      <c r="AJ2291" s="63"/>
      <c r="AK2291" s="43"/>
      <c r="AL2291" s="43"/>
      <c r="AM2291" s="43" t="s">
        <v>11367</v>
      </c>
      <c r="AN2291" s="43"/>
      <c r="AO2291" s="43" t="s">
        <v>1471</v>
      </c>
      <c r="AP2291" s="23" t="s">
        <v>3124</v>
      </c>
      <c r="AT2291" s="23" t="s">
        <v>10959</v>
      </c>
      <c r="AV2291" s="23" t="n">
        <v>0.0127</v>
      </c>
      <c r="AW2291" s="23" t="s">
        <v>12423</v>
      </c>
      <c r="AX2291" s="23" t="s">
        <v>14027</v>
      </c>
      <c r="AY2291" s="23" t="n">
        <v>20000</v>
      </c>
      <c r="AZ2291" s="23" t="n">
        <v>6</v>
      </c>
      <c r="BA2291" s="23" t="s">
        <v>1465</v>
      </c>
      <c r="BB2291" s="23" t="s">
        <v>12423</v>
      </c>
      <c r="BF2291" s="23" t="s">
        <v>10498</v>
      </c>
      <c r="BG2291" s="1" t="s">
        <v>183</v>
      </c>
    </row>
    <row r="2292" s="23" customFormat="true" ht="12.75" hidden="false" customHeight="false" outlineLevel="0" collapsed="false">
      <c r="A2292" s="23" t="s">
        <v>10247</v>
      </c>
      <c r="B2292" s="23" t="s">
        <v>10248</v>
      </c>
      <c r="C2292" s="40" t="s">
        <v>177</v>
      </c>
      <c r="D2292" s="23" t="s">
        <v>1471</v>
      </c>
      <c r="E2292" s="23" t="s">
        <v>10249</v>
      </c>
      <c r="F2292" s="23" t="s">
        <v>10250</v>
      </c>
      <c r="G2292" s="23" t="n">
        <v>211</v>
      </c>
      <c r="H2292" s="23" t="n">
        <v>5000</v>
      </c>
      <c r="I2292" s="41" t="s">
        <v>180</v>
      </c>
      <c r="K2292" s="23" t="n">
        <v>0</v>
      </c>
      <c r="L2292" s="23" t="n">
        <v>47421</v>
      </c>
      <c r="M2292" s="23" t="n">
        <v>5000</v>
      </c>
      <c r="N2292" s="23" t="n">
        <v>0</v>
      </c>
      <c r="O2292" s="23" t="n">
        <f aca="false">K2292+L2292</f>
        <v>47421</v>
      </c>
      <c r="P2292" s="23" t="n">
        <f aca="false">K2292+L2292+M2292+N2292</f>
        <v>52421</v>
      </c>
      <c r="Q2292" s="23" t="n">
        <v>16973</v>
      </c>
      <c r="R2292" s="23" t="n">
        <v>16743</v>
      </c>
      <c r="S2292" s="23" t="n">
        <v>17001</v>
      </c>
      <c r="T2292" s="23" t="n">
        <v>8724</v>
      </c>
      <c r="U2292" s="23" t="n">
        <f aca="false">IF(I2292="delivery",O2292-SUM(Q2292+R2292),IF(I2292="PO",P2292-SUM(Q2292:R2292)))</f>
        <v>13705</v>
      </c>
      <c r="V2292" s="43" t="n">
        <v>0.41</v>
      </c>
      <c r="W2292" s="43" t="n">
        <v>0.41</v>
      </c>
      <c r="X2292" s="43" t="n">
        <f aca="false">W2292-V2292</f>
        <v>0</v>
      </c>
      <c r="Y2292" s="43"/>
      <c r="Z2292" s="43"/>
      <c r="AA2292" s="43" t="n">
        <v>0.41</v>
      </c>
      <c r="AB2292" s="43"/>
      <c r="AC2292" s="43" t="s">
        <v>10482</v>
      </c>
      <c r="AD2292" s="43"/>
      <c r="AE2292" s="43"/>
      <c r="AF2292" s="43"/>
      <c r="AG2292" s="43" t="n">
        <v>0.41</v>
      </c>
      <c r="AH2292" s="43"/>
      <c r="AI2292" s="63"/>
      <c r="AJ2292" s="63"/>
      <c r="AK2292" s="43"/>
      <c r="AL2292" s="43"/>
      <c r="AM2292" s="43" t="s">
        <v>11367</v>
      </c>
      <c r="AN2292" s="43"/>
      <c r="AO2292" s="43" t="s">
        <v>1471</v>
      </c>
      <c r="AP2292" s="23" t="s">
        <v>3124</v>
      </c>
      <c r="AT2292" s="23" t="s">
        <v>11356</v>
      </c>
      <c r="AV2292" s="23" t="n">
        <v>0.41</v>
      </c>
      <c r="AW2292" s="23" t="s">
        <v>12972</v>
      </c>
      <c r="AX2292" s="23" t="s">
        <v>14028</v>
      </c>
      <c r="AY2292" s="23" t="n">
        <v>5000</v>
      </c>
      <c r="AZ2292" s="23" t="n">
        <v>39</v>
      </c>
      <c r="BA2292" s="23" t="s">
        <v>1465</v>
      </c>
      <c r="BB2292" s="23" t="s">
        <v>11587</v>
      </c>
      <c r="BF2292" s="23" t="s">
        <v>10498</v>
      </c>
      <c r="BG2292" s="1" t="s">
        <v>183</v>
      </c>
    </row>
    <row r="2293" s="23" customFormat="true" ht="12.75" hidden="false" customHeight="false" outlineLevel="0" collapsed="false">
      <c r="A2293" s="23" t="s">
        <v>10251</v>
      </c>
      <c r="B2293" s="23" t="s">
        <v>10252</v>
      </c>
      <c r="C2293" s="40" t="s">
        <v>177</v>
      </c>
      <c r="D2293" s="23" t="s">
        <v>1471</v>
      </c>
      <c r="E2293" s="23" t="s">
        <v>10253</v>
      </c>
      <c r="F2293" s="23" t="s">
        <v>10254</v>
      </c>
      <c r="G2293" s="23" t="n">
        <v>211</v>
      </c>
      <c r="H2293" s="23" t="n">
        <v>5000</v>
      </c>
      <c r="I2293" s="41" t="s">
        <v>180</v>
      </c>
      <c r="K2293" s="23" t="n">
        <v>0</v>
      </c>
      <c r="L2293" s="23" t="n">
        <v>88713</v>
      </c>
      <c r="M2293" s="23" t="n">
        <v>0</v>
      </c>
      <c r="N2293" s="23" t="n">
        <v>20000</v>
      </c>
      <c r="O2293" s="23" t="n">
        <f aca="false">K2293+L2293</f>
        <v>88713</v>
      </c>
      <c r="P2293" s="23" t="n">
        <f aca="false">K2293+L2293+M2293+N2293</f>
        <v>108713</v>
      </c>
      <c r="Q2293" s="23" t="n">
        <v>32198</v>
      </c>
      <c r="R2293" s="23" t="n">
        <v>42620</v>
      </c>
      <c r="S2293" s="23" t="n">
        <v>43649</v>
      </c>
      <c r="T2293" s="23" t="n">
        <v>21991</v>
      </c>
      <c r="U2293" s="23" t="n">
        <f aca="false">IF(I2293="delivery",O2293-SUM(Q2293+R2293),IF(I2293="PO",P2293-SUM(Q2293:R2293)))</f>
        <v>13895</v>
      </c>
      <c r="V2293" s="43" t="n">
        <v>0.18</v>
      </c>
      <c r="W2293" s="43" t="n">
        <v>0.18</v>
      </c>
      <c r="X2293" s="43" t="n">
        <f aca="false">W2293-V2293</f>
        <v>0</v>
      </c>
      <c r="Y2293" s="43"/>
      <c r="Z2293" s="43"/>
      <c r="AA2293" s="43" t="n">
        <v>0.18</v>
      </c>
      <c r="AB2293" s="43"/>
      <c r="AC2293" s="43" t="s">
        <v>10482</v>
      </c>
      <c r="AD2293" s="43"/>
      <c r="AE2293" s="43"/>
      <c r="AF2293" s="43"/>
      <c r="AG2293" s="43" t="n">
        <v>0.18</v>
      </c>
      <c r="AH2293" s="43" t="s">
        <v>11597</v>
      </c>
      <c r="AI2293" s="63" t="n">
        <v>5000</v>
      </c>
      <c r="AJ2293" s="63" t="n">
        <v>39</v>
      </c>
      <c r="AK2293" s="43" t="s">
        <v>14023</v>
      </c>
      <c r="AL2293" s="43" t="s">
        <v>177</v>
      </c>
      <c r="AM2293" s="43" t="s">
        <v>14024</v>
      </c>
      <c r="AN2293" s="43"/>
      <c r="AO2293" s="43" t="s">
        <v>1471</v>
      </c>
      <c r="AP2293" s="23" t="s">
        <v>3124</v>
      </c>
      <c r="AT2293" s="23" t="s">
        <v>11356</v>
      </c>
      <c r="AV2293" s="23" t="n">
        <v>0.216</v>
      </c>
      <c r="AW2293" s="23" t="s">
        <v>12972</v>
      </c>
      <c r="AX2293" s="23" t="s">
        <v>14025</v>
      </c>
      <c r="AY2293" s="23" t="n">
        <v>5000</v>
      </c>
      <c r="AZ2293" s="23" t="n">
        <v>38</v>
      </c>
      <c r="BA2293" s="23" t="s">
        <v>177</v>
      </c>
      <c r="BB2293" s="23" t="s">
        <v>11583</v>
      </c>
      <c r="BF2293" s="23" t="s">
        <v>10498</v>
      </c>
      <c r="BG2293" s="1" t="s">
        <v>183</v>
      </c>
    </row>
    <row r="2294" s="23" customFormat="true" ht="12.75" hidden="false" customHeight="false" outlineLevel="0" collapsed="false">
      <c r="A2294" s="23" t="s">
        <v>10255</v>
      </c>
      <c r="B2294" s="23" t="s">
        <v>10256</v>
      </c>
      <c r="C2294" s="40" t="s">
        <v>177</v>
      </c>
      <c r="D2294" s="23" t="s">
        <v>1471</v>
      </c>
      <c r="E2294" s="23" t="s">
        <v>10257</v>
      </c>
      <c r="F2294" s="23" t="s">
        <v>10258</v>
      </c>
      <c r="G2294" s="23" t="n">
        <v>76</v>
      </c>
      <c r="H2294" s="23" t="n">
        <v>3000</v>
      </c>
      <c r="I2294" s="41" t="s">
        <v>180</v>
      </c>
      <c r="K2294" s="23" t="n">
        <v>0</v>
      </c>
      <c r="L2294" s="23" t="n">
        <v>16912</v>
      </c>
      <c r="M2294" s="23" t="n">
        <v>0</v>
      </c>
      <c r="N2294" s="23" t="n">
        <v>9000</v>
      </c>
      <c r="O2294" s="23" t="n">
        <f aca="false">K2294+L2294</f>
        <v>16912</v>
      </c>
      <c r="P2294" s="23" t="n">
        <f aca="false">K2294+L2294+M2294+N2294</f>
        <v>25912</v>
      </c>
      <c r="Q2294" s="23" t="n">
        <v>5828</v>
      </c>
      <c r="R2294" s="23" t="n">
        <v>6774</v>
      </c>
      <c r="S2294" s="23" t="n">
        <v>7152</v>
      </c>
      <c r="T2294" s="23" t="n">
        <v>4110</v>
      </c>
      <c r="U2294" s="23" t="n">
        <f aca="false">IF(I2294="delivery",O2294-SUM(Q2294+R2294),IF(I2294="PO",P2294-SUM(Q2294:R2294)))</f>
        <v>4310</v>
      </c>
      <c r="V2294" s="43" t="n">
        <v>0.0604</v>
      </c>
      <c r="W2294" s="43" t="n">
        <v>0.0604</v>
      </c>
      <c r="X2294" s="43" t="n">
        <f aca="false">W2294-V2294</f>
        <v>0</v>
      </c>
      <c r="Y2294" s="43"/>
      <c r="Z2294" s="43"/>
      <c r="AA2294" s="43" t="n">
        <v>0.0725</v>
      </c>
      <c r="AB2294" s="43"/>
      <c r="AC2294" s="43" t="s">
        <v>10482</v>
      </c>
      <c r="AD2294" s="43"/>
      <c r="AE2294" s="43"/>
      <c r="AF2294" s="43"/>
      <c r="AG2294" s="43" t="n">
        <v>0.0604</v>
      </c>
      <c r="AH2294" s="43"/>
      <c r="AI2294" s="63"/>
      <c r="AJ2294" s="63"/>
      <c r="AK2294" s="43"/>
      <c r="AL2294" s="43"/>
      <c r="AM2294" s="43" t="s">
        <v>11367</v>
      </c>
      <c r="AN2294" s="43"/>
      <c r="AO2294" s="43" t="s">
        <v>1471</v>
      </c>
      <c r="AP2294" s="23" t="s">
        <v>3124</v>
      </c>
      <c r="AT2294" s="23" t="s">
        <v>10959</v>
      </c>
      <c r="AV2294" s="23" t="n">
        <v>0.0604</v>
      </c>
      <c r="AW2294" s="23" t="s">
        <v>12423</v>
      </c>
      <c r="AX2294" s="23" t="s">
        <v>14029</v>
      </c>
      <c r="AY2294" s="23" t="n">
        <v>6000</v>
      </c>
      <c r="AZ2294" s="23" t="n">
        <v>16</v>
      </c>
      <c r="BA2294" s="23" t="s">
        <v>177</v>
      </c>
      <c r="BB2294" s="23" t="s">
        <v>12423</v>
      </c>
      <c r="BF2294" s="23" t="s">
        <v>10498</v>
      </c>
      <c r="BG2294" s="1" t="s">
        <v>183</v>
      </c>
    </row>
    <row r="2295" s="23" customFormat="true" ht="12.75" hidden="false" customHeight="false" outlineLevel="0" collapsed="false">
      <c r="A2295" s="23" t="s">
        <v>10259</v>
      </c>
      <c r="B2295" s="23" t="s">
        <v>10260</v>
      </c>
      <c r="C2295" s="40" t="s">
        <v>177</v>
      </c>
      <c r="D2295" s="23" t="s">
        <v>1471</v>
      </c>
      <c r="E2295" s="23" t="s">
        <v>10261</v>
      </c>
      <c r="F2295" s="23" t="s">
        <v>10262</v>
      </c>
      <c r="G2295" s="23" t="n">
        <v>135</v>
      </c>
      <c r="H2295" s="23" t="n">
        <v>1</v>
      </c>
      <c r="I2295" s="41" t="s">
        <v>180</v>
      </c>
      <c r="K2295" s="23" t="n">
        <v>0</v>
      </c>
      <c r="L2295" s="23" t="n">
        <v>9357</v>
      </c>
      <c r="M2295" s="23" t="n">
        <v>30000</v>
      </c>
      <c r="N2295" s="23" t="n">
        <v>40000</v>
      </c>
      <c r="O2295" s="23" t="n">
        <f aca="false">K2295+L2295</f>
        <v>9357</v>
      </c>
      <c r="P2295" s="23" t="n">
        <f aca="false">K2295+L2295+M2295+N2295</f>
        <v>79357</v>
      </c>
      <c r="Q2295" s="23" t="n">
        <v>28560</v>
      </c>
      <c r="R2295" s="23" t="n">
        <v>27756</v>
      </c>
      <c r="S2295" s="23" t="n">
        <v>32299</v>
      </c>
      <c r="T2295" s="23" t="n">
        <v>19628</v>
      </c>
      <c r="U2295" s="23" t="n">
        <f aca="false">IF(I2295="delivery",O2295-SUM(Q2295+R2295),IF(I2295="PO",P2295-SUM(Q2295:R2295)))</f>
        <v>-46959</v>
      </c>
      <c r="V2295" s="43" t="n">
        <v>0.0127</v>
      </c>
      <c r="W2295" s="43" t="n">
        <v>0.0127</v>
      </c>
      <c r="X2295" s="43" t="n">
        <f aca="false">W2295-V2295</f>
        <v>0</v>
      </c>
      <c r="Y2295" s="43"/>
      <c r="Z2295" s="43"/>
      <c r="AA2295" s="43"/>
      <c r="AB2295" s="43"/>
      <c r="AC2295" s="43" t="s">
        <v>10482</v>
      </c>
      <c r="AD2295" s="43"/>
      <c r="AE2295" s="43"/>
      <c r="AF2295" s="43"/>
      <c r="AG2295" s="43" t="n">
        <v>0.0127</v>
      </c>
      <c r="AH2295" s="43"/>
      <c r="AI2295" s="63"/>
      <c r="AJ2295" s="63"/>
      <c r="AK2295" s="43"/>
      <c r="AL2295" s="43"/>
      <c r="AM2295" s="43" t="s">
        <v>11367</v>
      </c>
      <c r="AN2295" s="43"/>
      <c r="AO2295" s="43" t="s">
        <v>1471</v>
      </c>
      <c r="AP2295" s="23" t="s">
        <v>3124</v>
      </c>
      <c r="AT2295" s="23" t="s">
        <v>10959</v>
      </c>
      <c r="AV2295" s="23" t="n">
        <v>0.0127</v>
      </c>
      <c r="AW2295" s="23" t="s">
        <v>12423</v>
      </c>
      <c r="AX2295" s="23" t="s">
        <v>14027</v>
      </c>
      <c r="AY2295" s="23" t="n">
        <v>20000</v>
      </c>
      <c r="AZ2295" s="23" t="n">
        <v>6</v>
      </c>
      <c r="BA2295" s="23" t="s">
        <v>177</v>
      </c>
      <c r="BB2295" s="23" t="s">
        <v>12423</v>
      </c>
      <c r="BF2295" s="23" t="s">
        <v>10498</v>
      </c>
      <c r="BG2295" s="1" t="s">
        <v>183</v>
      </c>
    </row>
    <row r="2296" s="23" customFormat="true" ht="12.75" hidden="false" customHeight="false" outlineLevel="0" collapsed="false">
      <c r="A2296" s="23" t="s">
        <v>10263</v>
      </c>
      <c r="B2296" s="23" t="s">
        <v>10264</v>
      </c>
      <c r="C2296" s="40" t="s">
        <v>177</v>
      </c>
      <c r="D2296" s="23" t="s">
        <v>1471</v>
      </c>
      <c r="E2296" s="23" t="s">
        <v>10265</v>
      </c>
      <c r="F2296" s="23" t="s">
        <v>10266</v>
      </c>
      <c r="G2296" s="23" t="n">
        <v>93</v>
      </c>
      <c r="H2296" s="23" t="n">
        <v>2500</v>
      </c>
      <c r="I2296" s="41" t="s">
        <v>180</v>
      </c>
      <c r="K2296" s="23" t="n">
        <v>0</v>
      </c>
      <c r="L2296" s="23" t="n">
        <v>11982</v>
      </c>
      <c r="M2296" s="23" t="n">
        <v>3000</v>
      </c>
      <c r="N2296" s="23" t="n">
        <v>18000</v>
      </c>
      <c r="O2296" s="23" t="n">
        <f aca="false">K2296+L2296</f>
        <v>11982</v>
      </c>
      <c r="P2296" s="23" t="n">
        <f aca="false">K2296+L2296+M2296+N2296</f>
        <v>32982</v>
      </c>
      <c r="Q2296" s="23" t="n">
        <v>9438</v>
      </c>
      <c r="R2296" s="23" t="n">
        <v>10271</v>
      </c>
      <c r="S2296" s="23" t="n">
        <v>11934</v>
      </c>
      <c r="T2296" s="23" t="n">
        <v>6747</v>
      </c>
      <c r="U2296" s="23" t="n">
        <f aca="false">IF(I2296="delivery",O2296-SUM(Q2296+R2296),IF(I2296="PO",P2296-SUM(Q2296:R2296)))</f>
        <v>-7727</v>
      </c>
      <c r="V2296" s="43" t="n">
        <v>0.2661</v>
      </c>
      <c r="W2296" s="43" t="n">
        <v>0.2661</v>
      </c>
      <c r="X2296" s="43" t="n">
        <f aca="false">W2296-V2296</f>
        <v>0</v>
      </c>
      <c r="Y2296" s="43"/>
      <c r="Z2296" s="43"/>
      <c r="AA2296" s="43" t="n">
        <v>0.2661</v>
      </c>
      <c r="AB2296" s="43"/>
      <c r="AC2296" s="43" t="s">
        <v>10482</v>
      </c>
      <c r="AD2296" s="43"/>
      <c r="AE2296" s="43"/>
      <c r="AF2296" s="43"/>
      <c r="AG2296" s="43" t="n">
        <v>0.2661</v>
      </c>
      <c r="AH2296" s="43"/>
      <c r="AI2296" s="63"/>
      <c r="AJ2296" s="63"/>
      <c r="AK2296" s="43"/>
      <c r="AL2296" s="43"/>
      <c r="AM2296" s="43" t="s">
        <v>11367</v>
      </c>
      <c r="AN2296" s="43"/>
      <c r="AO2296" s="43" t="s">
        <v>1471</v>
      </c>
      <c r="AP2296" s="23" t="s">
        <v>3124</v>
      </c>
      <c r="AT2296" s="23" t="s">
        <v>10959</v>
      </c>
      <c r="AV2296" s="23" t="n">
        <v>0.2661</v>
      </c>
      <c r="AW2296" s="23" t="s">
        <v>12423</v>
      </c>
      <c r="AX2296" s="23" t="s">
        <v>14030</v>
      </c>
      <c r="AY2296" s="23" t="n">
        <v>3000</v>
      </c>
      <c r="AZ2296" s="23" t="n">
        <v>22</v>
      </c>
      <c r="BA2296" s="23" t="s">
        <v>177</v>
      </c>
      <c r="BB2296" s="23" t="s">
        <v>12423</v>
      </c>
      <c r="BF2296" s="23" t="s">
        <v>10498</v>
      </c>
      <c r="BG2296" s="1" t="s">
        <v>183</v>
      </c>
    </row>
    <row r="2297" s="23" customFormat="true" ht="12.75" hidden="false" customHeight="false" outlineLevel="0" collapsed="false">
      <c r="A2297" s="23" t="s">
        <v>10267</v>
      </c>
      <c r="B2297" s="23" t="s">
        <v>10268</v>
      </c>
      <c r="C2297" s="40" t="s">
        <v>177</v>
      </c>
      <c r="D2297" s="23" t="s">
        <v>1471</v>
      </c>
      <c r="E2297" s="23" t="s">
        <v>10269</v>
      </c>
      <c r="F2297" s="23" t="s">
        <v>10270</v>
      </c>
      <c r="G2297" s="23" t="n">
        <v>96</v>
      </c>
      <c r="H2297" s="23" t="n">
        <v>800</v>
      </c>
      <c r="I2297" s="41" t="s">
        <v>180</v>
      </c>
      <c r="K2297" s="23" t="n">
        <v>0</v>
      </c>
      <c r="L2297" s="23" t="n">
        <v>8936</v>
      </c>
      <c r="M2297" s="23" t="n">
        <v>0</v>
      </c>
      <c r="N2297" s="23" t="n">
        <v>0</v>
      </c>
      <c r="O2297" s="23" t="n">
        <f aca="false">K2297+L2297</f>
        <v>8936</v>
      </c>
      <c r="P2297" s="23" t="n">
        <f aca="false">K2297+L2297+M2297+N2297</f>
        <v>8936</v>
      </c>
      <c r="Q2297" s="23" t="n">
        <v>5272</v>
      </c>
      <c r="R2297" s="23" t="n">
        <v>1784</v>
      </c>
      <c r="S2297" s="23" t="n">
        <v>2250</v>
      </c>
      <c r="T2297" s="23" t="n">
        <v>816</v>
      </c>
      <c r="U2297" s="23" t="n">
        <f aca="false">IF(I2297="delivery",O2297-SUM(Q2297+R2297),IF(I2297="PO",P2297-SUM(Q2297:R2297)))</f>
        <v>1880</v>
      </c>
      <c r="V2297" s="43" t="n">
        <v>1.24</v>
      </c>
      <c r="W2297" s="43" t="n">
        <v>1.24</v>
      </c>
      <c r="X2297" s="43" t="n">
        <f aca="false">W2297-V2297</f>
        <v>0</v>
      </c>
      <c r="Y2297" s="43"/>
      <c r="Z2297" s="43"/>
      <c r="AA2297" s="43" t="n">
        <v>1.24</v>
      </c>
      <c r="AB2297" s="43"/>
      <c r="AC2297" s="43" t="s">
        <v>10482</v>
      </c>
      <c r="AD2297" s="43"/>
      <c r="AE2297" s="43"/>
      <c r="AF2297" s="43"/>
      <c r="AG2297" s="43" t="n">
        <v>1.24</v>
      </c>
      <c r="AH2297" s="43"/>
      <c r="AI2297" s="63"/>
      <c r="AJ2297" s="63"/>
      <c r="AK2297" s="43"/>
      <c r="AL2297" s="43"/>
      <c r="AM2297" s="43" t="s">
        <v>11367</v>
      </c>
      <c r="AN2297" s="43"/>
      <c r="AO2297" s="43" t="s">
        <v>1471</v>
      </c>
      <c r="AP2297" s="23" t="s">
        <v>3124</v>
      </c>
      <c r="AT2297" s="23" t="s">
        <v>11356</v>
      </c>
      <c r="AV2297" s="23" t="n">
        <v>1.24</v>
      </c>
      <c r="AW2297" s="23" t="s">
        <v>12972</v>
      </c>
      <c r="AX2297" s="23" t="s">
        <v>14031</v>
      </c>
      <c r="AY2297" s="23" t="n">
        <v>800</v>
      </c>
      <c r="AZ2297" s="23" t="n">
        <v>16</v>
      </c>
      <c r="BA2297" s="23" t="s">
        <v>1465</v>
      </c>
      <c r="BB2297" s="23" t="s">
        <v>11587</v>
      </c>
      <c r="BF2297" s="23" t="s">
        <v>10498</v>
      </c>
      <c r="BG2297" s="1" t="s">
        <v>183</v>
      </c>
    </row>
    <row r="2298" s="23" customFormat="true" ht="12.75" hidden="false" customHeight="false" outlineLevel="0" collapsed="false">
      <c r="A2298" s="23" t="s">
        <v>10271</v>
      </c>
      <c r="B2298" s="23" t="s">
        <v>10272</v>
      </c>
      <c r="C2298" s="40" t="s">
        <v>177</v>
      </c>
      <c r="D2298" s="23" t="s">
        <v>1471</v>
      </c>
      <c r="E2298" s="23" t="s">
        <v>10273</v>
      </c>
      <c r="F2298" s="23" t="s">
        <v>10274</v>
      </c>
      <c r="G2298" s="23" t="n">
        <v>163</v>
      </c>
      <c r="H2298" s="23" t="n">
        <v>9000</v>
      </c>
      <c r="I2298" s="41" t="s">
        <v>180</v>
      </c>
      <c r="K2298" s="23" t="n">
        <v>0</v>
      </c>
      <c r="L2298" s="23" t="n">
        <v>3410</v>
      </c>
      <c r="M2298" s="23" t="n">
        <v>0</v>
      </c>
      <c r="N2298" s="23" t="n">
        <v>9000</v>
      </c>
      <c r="O2298" s="23" t="n">
        <f aca="false">K2298+L2298</f>
        <v>3410</v>
      </c>
      <c r="P2298" s="23" t="n">
        <f aca="false">K2298+L2298+M2298+N2298</f>
        <v>12410</v>
      </c>
      <c r="Q2298" s="23" t="n">
        <v>160</v>
      </c>
      <c r="R2298" s="23" t="n">
        <v>2243</v>
      </c>
      <c r="S2298" s="23" t="n">
        <v>2688</v>
      </c>
      <c r="T2298" s="23" t="n">
        <v>1645</v>
      </c>
      <c r="U2298" s="23" t="n">
        <f aca="false">IF(I2298="delivery",O2298-SUM(Q2298+R2298),IF(I2298="PO",P2298-SUM(Q2298:R2298)))</f>
        <v>1007</v>
      </c>
      <c r="V2298" s="43" t="n">
        <v>0.022</v>
      </c>
      <c r="W2298" s="43" t="n">
        <v>0.022</v>
      </c>
      <c r="X2298" s="43" t="n">
        <f aca="false">W2298-V2298</f>
        <v>0</v>
      </c>
      <c r="Y2298" s="43"/>
      <c r="Z2298" s="43"/>
      <c r="AA2298" s="43" t="n">
        <v>0.0386</v>
      </c>
      <c r="AB2298" s="43"/>
      <c r="AC2298" s="43" t="s">
        <v>10482</v>
      </c>
      <c r="AD2298" s="43"/>
      <c r="AE2298" s="43"/>
      <c r="AF2298" s="43"/>
      <c r="AG2298" s="43" t="n">
        <v>0.022</v>
      </c>
      <c r="AH2298" s="43"/>
      <c r="AI2298" s="63"/>
      <c r="AJ2298" s="63"/>
      <c r="AK2298" s="43"/>
      <c r="AL2298" s="43"/>
      <c r="AM2298" s="43" t="s">
        <v>11367</v>
      </c>
      <c r="AN2298" s="43"/>
      <c r="AO2298" s="43" t="s">
        <v>1471</v>
      </c>
      <c r="AP2298" s="23" t="s">
        <v>3124</v>
      </c>
      <c r="AT2298" s="23" t="s">
        <v>10959</v>
      </c>
      <c r="AV2298" s="23" t="n">
        <v>0.022</v>
      </c>
      <c r="AW2298" s="23" t="s">
        <v>12414</v>
      </c>
      <c r="AX2298" s="23" t="s">
        <v>14032</v>
      </c>
      <c r="AY2298" s="23" t="n">
        <v>9000</v>
      </c>
      <c r="AZ2298" s="23" t="n">
        <v>20</v>
      </c>
      <c r="BA2298" s="23" t="s">
        <v>177</v>
      </c>
      <c r="BB2298" s="23" t="s">
        <v>12414</v>
      </c>
      <c r="BF2298" s="23" t="s">
        <v>10498</v>
      </c>
      <c r="BG2298" s="1" t="s">
        <v>183</v>
      </c>
    </row>
    <row r="2299" s="23" customFormat="true" ht="12.75" hidden="false" customHeight="false" outlineLevel="0" collapsed="false">
      <c r="A2299" s="23" t="s">
        <v>10275</v>
      </c>
      <c r="B2299" s="23" t="s">
        <v>10276</v>
      </c>
      <c r="C2299" s="40" t="s">
        <v>177</v>
      </c>
      <c r="D2299" s="23" t="s">
        <v>1471</v>
      </c>
      <c r="E2299" s="23" t="s">
        <v>10277</v>
      </c>
      <c r="F2299" s="23" t="s">
        <v>10278</v>
      </c>
      <c r="G2299" s="23" t="n">
        <v>241</v>
      </c>
      <c r="H2299" s="23" t="n">
        <v>3000</v>
      </c>
      <c r="I2299" s="41" t="s">
        <v>188</v>
      </c>
      <c r="K2299" s="23" t="n">
        <v>0</v>
      </c>
      <c r="L2299" s="23" t="n">
        <v>3000</v>
      </c>
      <c r="M2299" s="23" t="n">
        <v>3000</v>
      </c>
      <c r="N2299" s="23" t="n">
        <v>24000</v>
      </c>
      <c r="O2299" s="23" t="n">
        <f aca="false">K2299+L2299</f>
        <v>3000</v>
      </c>
      <c r="P2299" s="23" t="n">
        <f aca="false">K2299+L2299+M2299+N2299</f>
        <v>30000</v>
      </c>
      <c r="Q2299" s="23" t="n">
        <v>0</v>
      </c>
      <c r="R2299" s="23" t="n">
        <v>6428</v>
      </c>
      <c r="S2299" s="23" t="n">
        <v>5090</v>
      </c>
      <c r="T2299" s="23" t="n">
        <v>3890</v>
      </c>
      <c r="U2299" s="23" t="n">
        <f aca="false">IF(I2299="delivery",O2299-SUM(Q2299+R2299),IF(I2299="PO",P2299-SUM(Q2299:R2299)))</f>
        <v>23572</v>
      </c>
      <c r="V2299" s="43" t="n">
        <v>0.117</v>
      </c>
      <c r="W2299" s="43" t="n">
        <v>0.117</v>
      </c>
      <c r="X2299" s="43" t="n">
        <f aca="false">W2299-V2299</f>
        <v>0</v>
      </c>
      <c r="Y2299" s="43"/>
      <c r="Z2299" s="43"/>
      <c r="AA2299" s="43"/>
      <c r="AB2299" s="43"/>
      <c r="AC2299" s="43" t="s">
        <v>10482</v>
      </c>
      <c r="AD2299" s="43"/>
      <c r="AE2299" s="43"/>
      <c r="AF2299" s="43"/>
      <c r="AG2299" s="43" t="n">
        <v>0.117</v>
      </c>
      <c r="AH2299" s="43"/>
      <c r="AI2299" s="63"/>
      <c r="AJ2299" s="63"/>
      <c r="AK2299" s="43"/>
      <c r="AL2299" s="43"/>
      <c r="AM2299" s="43" t="s">
        <v>11367</v>
      </c>
      <c r="AN2299" s="43"/>
      <c r="AO2299" s="43" t="s">
        <v>1471</v>
      </c>
      <c r="AP2299" s="23" t="s">
        <v>3124</v>
      </c>
      <c r="AT2299" s="23" t="s">
        <v>10952</v>
      </c>
      <c r="AV2299" s="23" t="n">
        <v>0.117</v>
      </c>
      <c r="AW2299" s="23" t="s">
        <v>11618</v>
      </c>
      <c r="AX2299" s="23" t="s">
        <v>14033</v>
      </c>
      <c r="AY2299" s="23" t="n">
        <v>3000</v>
      </c>
      <c r="AZ2299" s="23" t="n">
        <v>49</v>
      </c>
      <c r="BB2299" s="23" t="s">
        <v>11618</v>
      </c>
      <c r="BE2299" s="23" t="s">
        <v>11277</v>
      </c>
      <c r="BF2299" s="23" t="s">
        <v>11956</v>
      </c>
      <c r="BG2299" s="1" t="s">
        <v>183</v>
      </c>
    </row>
    <row r="2300" s="23" customFormat="true" ht="12.75" hidden="false" customHeight="false" outlineLevel="0" collapsed="false">
      <c r="A2300" s="23" t="s">
        <v>10279</v>
      </c>
      <c r="B2300" s="23" t="s">
        <v>10280</v>
      </c>
      <c r="C2300" s="40" t="s">
        <v>177</v>
      </c>
      <c r="D2300" s="23" t="s">
        <v>1471</v>
      </c>
      <c r="E2300" s="23" t="s">
        <v>10281</v>
      </c>
      <c r="F2300" s="23" t="s">
        <v>10282</v>
      </c>
      <c r="G2300" s="23" t="n">
        <v>58</v>
      </c>
      <c r="H2300" s="23" t="n">
        <v>760</v>
      </c>
      <c r="I2300" s="41" t="s">
        <v>180</v>
      </c>
      <c r="K2300" s="23" t="n">
        <v>0</v>
      </c>
      <c r="L2300" s="23" t="n">
        <v>3896</v>
      </c>
      <c r="M2300" s="23" t="n">
        <v>0</v>
      </c>
      <c r="N2300" s="23" t="n">
        <v>1200</v>
      </c>
      <c r="O2300" s="23" t="n">
        <f aca="false">K2300+L2300</f>
        <v>3896</v>
      </c>
      <c r="P2300" s="23" t="n">
        <f aca="false">K2300+L2300+M2300+N2300</f>
        <v>5096</v>
      </c>
      <c r="Q2300" s="23" t="n">
        <v>3637</v>
      </c>
      <c r="R2300" s="23" t="n">
        <v>2047</v>
      </c>
      <c r="S2300" s="23" t="n">
        <v>2799</v>
      </c>
      <c r="T2300" s="23" t="n">
        <v>956</v>
      </c>
      <c r="U2300" s="23" t="n">
        <f aca="false">IF(I2300="delivery",O2300-SUM(Q2300+R2300),IF(I2300="PO",P2300-SUM(Q2300:R2300)))</f>
        <v>-1788</v>
      </c>
      <c r="V2300" s="43" t="n">
        <v>1.1</v>
      </c>
      <c r="W2300" s="43" t="n">
        <v>1.1</v>
      </c>
      <c r="X2300" s="43" t="n">
        <f aca="false">W2300-V2300</f>
        <v>0</v>
      </c>
      <c r="Y2300" s="43"/>
      <c r="Z2300" s="43"/>
      <c r="AA2300" s="43" t="n">
        <v>1.2</v>
      </c>
      <c r="AB2300" s="43"/>
      <c r="AC2300" s="43" t="s">
        <v>10482</v>
      </c>
      <c r="AD2300" s="43"/>
      <c r="AE2300" s="43"/>
      <c r="AF2300" s="43"/>
      <c r="AG2300" s="43" t="n">
        <v>1.1</v>
      </c>
      <c r="AH2300" s="43"/>
      <c r="AI2300" s="63"/>
      <c r="AJ2300" s="63"/>
      <c r="AK2300" s="43"/>
      <c r="AL2300" s="43"/>
      <c r="AM2300" s="43" t="s">
        <v>11367</v>
      </c>
      <c r="AN2300" s="43"/>
      <c r="AO2300" s="43" t="s">
        <v>1471</v>
      </c>
      <c r="AP2300" s="23" t="s">
        <v>3124</v>
      </c>
      <c r="AT2300" s="23" t="s">
        <v>10934</v>
      </c>
      <c r="AV2300" s="23" t="n">
        <v>1.1</v>
      </c>
      <c r="AW2300" s="23" t="s">
        <v>13130</v>
      </c>
      <c r="AX2300" s="23" t="s">
        <v>14034</v>
      </c>
      <c r="AY2300" s="23" t="n">
        <v>1200</v>
      </c>
      <c r="AZ2300" s="23" t="n">
        <v>6</v>
      </c>
      <c r="BA2300" s="23" t="s">
        <v>1465</v>
      </c>
      <c r="BB2300" s="23" t="s">
        <v>13130</v>
      </c>
      <c r="BF2300" s="23" t="s">
        <v>10498</v>
      </c>
      <c r="BG2300" s="1" t="s">
        <v>183</v>
      </c>
    </row>
    <row r="2301" s="23" customFormat="true" ht="12.75" hidden="true" customHeight="false" outlineLevel="0" collapsed="false">
      <c r="A2301" s="23" t="s">
        <v>10283</v>
      </c>
      <c r="B2301" s="23" t="s">
        <v>10284</v>
      </c>
      <c r="C2301" s="40" t="s">
        <v>177</v>
      </c>
      <c r="D2301" s="23" t="s">
        <v>82</v>
      </c>
      <c r="E2301" s="23" t="s">
        <v>10285</v>
      </c>
      <c r="F2301" s="23" t="s">
        <v>10286</v>
      </c>
      <c r="G2301" s="23" t="n">
        <v>61</v>
      </c>
      <c r="H2301" s="23" t="n">
        <v>3000</v>
      </c>
      <c r="I2301" s="41" t="s">
        <v>188</v>
      </c>
      <c r="K2301" s="23" t="n">
        <v>0</v>
      </c>
      <c r="L2301" s="23" t="n">
        <v>2692</v>
      </c>
      <c r="M2301" s="23" t="n">
        <v>0</v>
      </c>
      <c r="N2301" s="23" t="n">
        <v>0</v>
      </c>
      <c r="O2301" s="23" t="n">
        <f aca="false">K2301+L2301</f>
        <v>2692</v>
      </c>
      <c r="P2301" s="23" t="n">
        <f aca="false">K2301+L2301+M2301+N2301</f>
        <v>2692</v>
      </c>
      <c r="Q2301" s="23" t="n">
        <v>536</v>
      </c>
      <c r="R2301" s="23" t="n">
        <v>366</v>
      </c>
      <c r="S2301" s="23" t="n">
        <v>482</v>
      </c>
      <c r="T2301" s="23" t="n">
        <v>142</v>
      </c>
      <c r="U2301" s="23" t="n">
        <f aca="false">IF(I2301="delivery",O2301-SUM(Q2301+R2301),IF(I2301="PO",P2301-SUM(Q2301:R2301)))</f>
        <v>1790</v>
      </c>
      <c r="V2301" s="43" t="n">
        <v>0.129</v>
      </c>
      <c r="W2301" s="43" t="n">
        <v>0.129</v>
      </c>
      <c r="X2301" s="43" t="n">
        <f aca="false">W2301-V2301</f>
        <v>0</v>
      </c>
      <c r="Y2301" s="43"/>
      <c r="Z2301" s="43"/>
      <c r="AA2301" s="43" t="n">
        <v>0.129</v>
      </c>
      <c r="AB2301" s="43"/>
      <c r="AC2301" s="43" t="s">
        <v>10482</v>
      </c>
      <c r="AD2301" s="43"/>
      <c r="AE2301" s="43"/>
      <c r="AF2301" s="43"/>
      <c r="AG2301" s="43" t="n">
        <v>0.129</v>
      </c>
      <c r="AH2301" s="43" t="s">
        <v>14035</v>
      </c>
      <c r="AI2301" s="63" t="n">
        <v>3000</v>
      </c>
      <c r="AJ2301" s="63" t="n">
        <v>10</v>
      </c>
      <c r="AK2301" s="43"/>
      <c r="AL2301" s="43"/>
      <c r="AM2301" s="43"/>
      <c r="AN2301" s="43"/>
      <c r="AO2301" s="43" t="s">
        <v>82</v>
      </c>
      <c r="AP2301" s="23" t="s">
        <v>6397</v>
      </c>
      <c r="BF2301" s="23" t="s">
        <v>10498</v>
      </c>
      <c r="BG2301" s="1" t="s">
        <v>183</v>
      </c>
    </row>
    <row r="2302" s="23" customFormat="true" ht="12.75" hidden="true" customHeight="false" outlineLevel="0" collapsed="false">
      <c r="A2302" s="23" t="s">
        <v>10287</v>
      </c>
      <c r="B2302" s="23" t="s">
        <v>10288</v>
      </c>
      <c r="C2302" s="40" t="s">
        <v>177</v>
      </c>
      <c r="D2302" s="23" t="s">
        <v>82</v>
      </c>
      <c r="E2302" s="23" t="s">
        <v>10289</v>
      </c>
      <c r="F2302" s="23" t="s">
        <v>10290</v>
      </c>
      <c r="G2302" s="23" t="n">
        <v>61</v>
      </c>
      <c r="H2302" s="23" t="n">
        <v>1000</v>
      </c>
      <c r="I2302" s="41" t="s">
        <v>180</v>
      </c>
      <c r="K2302" s="23" t="n">
        <v>0</v>
      </c>
      <c r="L2302" s="23" t="n">
        <v>11616</v>
      </c>
      <c r="M2302" s="23" t="n">
        <v>0</v>
      </c>
      <c r="N2302" s="23" t="n">
        <v>0</v>
      </c>
      <c r="O2302" s="23" t="n">
        <f aca="false">K2302+L2302</f>
        <v>11616</v>
      </c>
      <c r="P2302" s="23" t="n">
        <f aca="false">K2302+L2302+M2302+N2302</f>
        <v>11616</v>
      </c>
      <c r="Q2302" s="23" t="n">
        <v>8807</v>
      </c>
      <c r="R2302" s="23" t="n">
        <v>4545</v>
      </c>
      <c r="S2302" s="23" t="n">
        <v>5912</v>
      </c>
      <c r="T2302" s="23" t="n">
        <v>3085</v>
      </c>
      <c r="U2302" s="23" t="n">
        <f aca="false">IF(I2302="delivery",O2302-SUM(Q2302+R2302),IF(I2302="PO",P2302-SUM(Q2302:R2302)))</f>
        <v>-1736</v>
      </c>
      <c r="V2302" s="43" t="n">
        <v>0.19</v>
      </c>
      <c r="W2302" s="43" t="n">
        <v>0.19</v>
      </c>
      <c r="X2302" s="43" t="n">
        <f aca="false">W2302-V2302</f>
        <v>0</v>
      </c>
      <c r="Y2302" s="43"/>
      <c r="Z2302" s="43"/>
      <c r="AA2302" s="43" t="n">
        <v>0.19</v>
      </c>
      <c r="AB2302" s="43"/>
      <c r="AC2302" s="43" t="s">
        <v>10482</v>
      </c>
      <c r="AD2302" s="43"/>
      <c r="AE2302" s="43"/>
      <c r="AF2302" s="43"/>
      <c r="AG2302" s="43" t="n">
        <v>0.19</v>
      </c>
      <c r="AH2302" s="43" t="s">
        <v>14036</v>
      </c>
      <c r="AI2302" s="63" t="s">
        <v>10553</v>
      </c>
      <c r="AJ2302" s="63" t="s">
        <v>14037</v>
      </c>
      <c r="AK2302" s="43"/>
      <c r="AL2302" s="43"/>
      <c r="AM2302" s="43"/>
      <c r="AN2302" s="43"/>
      <c r="AO2302" s="43" t="s">
        <v>82</v>
      </c>
      <c r="AP2302" s="23" t="s">
        <v>6397</v>
      </c>
      <c r="BF2302" s="23" t="s">
        <v>10498</v>
      </c>
      <c r="BG2302" s="1" t="s">
        <v>183</v>
      </c>
    </row>
    <row r="2303" s="23" customFormat="true" ht="12.75" hidden="true" customHeight="false" outlineLevel="0" collapsed="false">
      <c r="A2303" s="23" t="s">
        <v>10291</v>
      </c>
      <c r="B2303" s="23" t="s">
        <v>10292</v>
      </c>
      <c r="C2303" s="40" t="s">
        <v>177</v>
      </c>
      <c r="D2303" s="23" t="s">
        <v>82</v>
      </c>
      <c r="E2303" s="23" t="s">
        <v>10293</v>
      </c>
      <c r="F2303" s="23" t="s">
        <v>10294</v>
      </c>
      <c r="G2303" s="23" t="n">
        <v>61</v>
      </c>
      <c r="H2303" s="23" t="n">
        <v>1000</v>
      </c>
      <c r="I2303" s="41" t="s">
        <v>180</v>
      </c>
      <c r="K2303" s="23" t="n">
        <v>0</v>
      </c>
      <c r="L2303" s="23" t="n">
        <v>7577</v>
      </c>
      <c r="M2303" s="23" t="n">
        <v>0</v>
      </c>
      <c r="N2303" s="23" t="n">
        <v>0</v>
      </c>
      <c r="O2303" s="23" t="n">
        <f aca="false">K2303+L2303</f>
        <v>7577</v>
      </c>
      <c r="P2303" s="23" t="n">
        <f aca="false">K2303+L2303+M2303+N2303</f>
        <v>7577</v>
      </c>
      <c r="Q2303" s="23" t="n">
        <v>1307</v>
      </c>
      <c r="R2303" s="23" t="n">
        <v>390</v>
      </c>
      <c r="S2303" s="23" t="n">
        <v>258</v>
      </c>
      <c r="T2303" s="23" t="n">
        <v>232</v>
      </c>
      <c r="U2303" s="23" t="n">
        <f aca="false">IF(I2303="delivery",O2303-SUM(Q2303+R2303),IF(I2303="PO",P2303-SUM(Q2303:R2303)))</f>
        <v>5880</v>
      </c>
      <c r="V2303" s="43" t="n">
        <v>0.245</v>
      </c>
      <c r="W2303" s="43" t="n">
        <v>0.245</v>
      </c>
      <c r="X2303" s="43" t="n">
        <f aca="false">W2303-V2303</f>
        <v>0</v>
      </c>
      <c r="Y2303" s="43"/>
      <c r="Z2303" s="43"/>
      <c r="AA2303" s="43"/>
      <c r="AB2303" s="43" t="n">
        <v>0.236</v>
      </c>
      <c r="AC2303" s="43" t="s">
        <v>10482</v>
      </c>
      <c r="AD2303" s="43"/>
      <c r="AE2303" s="43"/>
      <c r="AF2303" s="43"/>
      <c r="AG2303" s="43" t="n">
        <v>0.236</v>
      </c>
      <c r="AH2303" s="43" t="s">
        <v>14038</v>
      </c>
      <c r="AI2303" s="63" t="s">
        <v>14039</v>
      </c>
      <c r="AJ2303" s="63" t="s">
        <v>14040</v>
      </c>
      <c r="AK2303" s="43"/>
      <c r="AL2303" s="43"/>
      <c r="AM2303" s="43"/>
      <c r="AN2303" s="43"/>
      <c r="AO2303" s="43" t="s">
        <v>82</v>
      </c>
      <c r="AP2303" s="23" t="s">
        <v>6397</v>
      </c>
      <c r="BF2303" s="23" t="s">
        <v>10498</v>
      </c>
      <c r="BG2303" s="1" t="s">
        <v>183</v>
      </c>
    </row>
    <row r="2304" s="23" customFormat="true" ht="12.75" hidden="true" customHeight="false" outlineLevel="0" collapsed="false">
      <c r="A2304" s="23" t="s">
        <v>10295</v>
      </c>
      <c r="B2304" s="23" t="s">
        <v>10296</v>
      </c>
      <c r="C2304" s="40" t="s">
        <v>177</v>
      </c>
      <c r="D2304" s="23" t="s">
        <v>82</v>
      </c>
      <c r="E2304" s="23" t="s">
        <v>10297</v>
      </c>
      <c r="F2304" s="23" t="s">
        <v>10298</v>
      </c>
      <c r="G2304" s="23" t="n">
        <v>91</v>
      </c>
      <c r="H2304" s="23" t="n">
        <v>3000</v>
      </c>
      <c r="I2304" s="41" t="s">
        <v>180</v>
      </c>
      <c r="K2304" s="23" t="n">
        <v>0</v>
      </c>
      <c r="L2304" s="23" t="n">
        <v>16131</v>
      </c>
      <c r="M2304" s="23" t="n">
        <v>0</v>
      </c>
      <c r="N2304" s="23" t="n">
        <v>13000</v>
      </c>
      <c r="O2304" s="23" t="n">
        <f aca="false">K2304+L2304</f>
        <v>16131</v>
      </c>
      <c r="P2304" s="23" t="n">
        <f aca="false">K2304+L2304+M2304+N2304</f>
        <v>29131</v>
      </c>
      <c r="Q2304" s="23" t="n">
        <v>10610</v>
      </c>
      <c r="R2304" s="23" t="n">
        <v>11148</v>
      </c>
      <c r="S2304" s="23" t="n">
        <v>12927</v>
      </c>
      <c r="T2304" s="23" t="n">
        <v>6918</v>
      </c>
      <c r="U2304" s="23" t="n">
        <f aca="false">IF(I2304="delivery",O2304-SUM(Q2304+R2304),IF(I2304="PO",P2304-SUM(Q2304:R2304)))</f>
        <v>-5627</v>
      </c>
      <c r="V2304" s="43" t="n">
        <v>0.1152</v>
      </c>
      <c r="W2304" s="43" t="n">
        <v>0.1108</v>
      </c>
      <c r="X2304" s="43" t="n">
        <f aca="false">W2304-V2304</f>
        <v>-0.0044</v>
      </c>
      <c r="Y2304" s="43"/>
      <c r="Z2304" s="43"/>
      <c r="AA2304" s="43"/>
      <c r="AB2304" s="43"/>
      <c r="AC2304" s="43" t="s">
        <v>10482</v>
      </c>
      <c r="AD2304" s="43"/>
      <c r="AE2304" s="43"/>
      <c r="AF2304" s="43"/>
      <c r="AG2304" s="43" t="n">
        <v>0.1108</v>
      </c>
      <c r="AH2304" s="43" t="s">
        <v>14041</v>
      </c>
      <c r="AI2304" s="63" t="s">
        <v>14042</v>
      </c>
      <c r="AJ2304" s="63" t="s">
        <v>13355</v>
      </c>
      <c r="AK2304" s="43" t="s">
        <v>14043</v>
      </c>
      <c r="AL2304" s="43"/>
      <c r="AM2304" s="43"/>
      <c r="AN2304" s="43"/>
      <c r="AO2304" s="43" t="s">
        <v>82</v>
      </c>
      <c r="AP2304" s="23" t="s">
        <v>6397</v>
      </c>
      <c r="BF2304" s="23" t="s">
        <v>10498</v>
      </c>
      <c r="BG2304" s="1" t="s">
        <v>183</v>
      </c>
    </row>
    <row r="2305" s="23" customFormat="true" ht="12.75" hidden="true" customHeight="false" outlineLevel="0" collapsed="false">
      <c r="A2305" s="23" t="s">
        <v>10299</v>
      </c>
      <c r="B2305" s="23" t="s">
        <v>10300</v>
      </c>
      <c r="C2305" s="40" t="s">
        <v>177</v>
      </c>
      <c r="D2305" s="23" t="s">
        <v>82</v>
      </c>
      <c r="E2305" s="23" t="s">
        <v>10301</v>
      </c>
      <c r="F2305" s="23" t="s">
        <v>10302</v>
      </c>
      <c r="G2305" s="23" t="n">
        <v>51</v>
      </c>
      <c r="H2305" s="23" t="n">
        <v>1000</v>
      </c>
      <c r="I2305" s="41" t="s">
        <v>180</v>
      </c>
      <c r="K2305" s="23" t="n">
        <v>0</v>
      </c>
      <c r="L2305" s="23" t="n">
        <v>1021</v>
      </c>
      <c r="M2305" s="23" t="n">
        <v>0</v>
      </c>
      <c r="N2305" s="23" t="n">
        <v>0</v>
      </c>
      <c r="O2305" s="23" t="n">
        <f aca="false">K2305+L2305</f>
        <v>1021</v>
      </c>
      <c r="P2305" s="23" t="n">
        <f aca="false">K2305+L2305+M2305+N2305</f>
        <v>1021</v>
      </c>
      <c r="Q2305" s="23" t="n">
        <v>886</v>
      </c>
      <c r="R2305" s="23" t="n">
        <v>941</v>
      </c>
      <c r="S2305" s="23" t="n">
        <v>983</v>
      </c>
      <c r="T2305" s="23" t="n">
        <v>819</v>
      </c>
      <c r="U2305" s="23" t="n">
        <f aca="false">IF(I2305="delivery",O2305-SUM(Q2305+R2305),IF(I2305="PO",P2305-SUM(Q2305:R2305)))</f>
        <v>-806</v>
      </c>
      <c r="V2305" s="43" t="n">
        <v>0.1008</v>
      </c>
      <c r="W2305" s="43" t="n">
        <v>0.0758</v>
      </c>
      <c r="X2305" s="43" t="n">
        <f aca="false">W2305-V2305</f>
        <v>-0.025</v>
      </c>
      <c r="Y2305" s="43"/>
      <c r="Z2305" s="43"/>
      <c r="AA2305" s="43"/>
      <c r="AB2305" s="43"/>
      <c r="AC2305" s="43" t="s">
        <v>10482</v>
      </c>
      <c r="AD2305" s="43"/>
      <c r="AE2305" s="43"/>
      <c r="AF2305" s="43"/>
      <c r="AG2305" s="43" t="n">
        <v>0.0758</v>
      </c>
      <c r="AH2305" s="43" t="s">
        <v>14044</v>
      </c>
      <c r="AI2305" s="63" t="s">
        <v>10553</v>
      </c>
      <c r="AJ2305" s="63" t="s">
        <v>13385</v>
      </c>
      <c r="AK2305" s="43" t="s">
        <v>14045</v>
      </c>
      <c r="AL2305" s="43"/>
      <c r="AM2305" s="43"/>
      <c r="AN2305" s="43"/>
      <c r="AO2305" s="43" t="s">
        <v>82</v>
      </c>
      <c r="AP2305" s="23" t="s">
        <v>6397</v>
      </c>
      <c r="BF2305" s="23" t="s">
        <v>10498</v>
      </c>
      <c r="BG2305" s="1" t="s">
        <v>183</v>
      </c>
    </row>
    <row r="2306" s="23" customFormat="true" ht="12.75" hidden="true" customHeight="false" outlineLevel="0" collapsed="false">
      <c r="A2306" s="23" t="s">
        <v>10303</v>
      </c>
      <c r="B2306" s="23" t="s">
        <v>10304</v>
      </c>
      <c r="C2306" s="40" t="s">
        <v>177</v>
      </c>
      <c r="D2306" s="23" t="s">
        <v>82</v>
      </c>
      <c r="E2306" s="23" t="s">
        <v>10305</v>
      </c>
      <c r="F2306" s="23" t="s">
        <v>10306</v>
      </c>
      <c r="G2306" s="23" t="n">
        <v>71</v>
      </c>
      <c r="H2306" s="23" t="n">
        <v>3000</v>
      </c>
      <c r="I2306" s="41" t="s">
        <v>180</v>
      </c>
      <c r="K2306" s="23" t="n">
        <v>0</v>
      </c>
      <c r="L2306" s="23" t="n">
        <v>13491</v>
      </c>
      <c r="M2306" s="23" t="n">
        <v>3000</v>
      </c>
      <c r="N2306" s="23" t="n">
        <v>0</v>
      </c>
      <c r="O2306" s="23" t="n">
        <f aca="false">K2306+L2306</f>
        <v>13491</v>
      </c>
      <c r="P2306" s="23" t="n">
        <f aca="false">K2306+L2306+M2306+N2306</f>
        <v>16491</v>
      </c>
      <c r="Q2306" s="23" t="n">
        <v>7263</v>
      </c>
      <c r="R2306" s="23" t="n">
        <v>5512</v>
      </c>
      <c r="S2306" s="23" t="n">
        <v>7270</v>
      </c>
      <c r="T2306" s="23" t="n">
        <v>3586</v>
      </c>
      <c r="U2306" s="23" t="n">
        <f aca="false">IF(I2306="delivery",O2306-SUM(Q2306+R2306),IF(I2306="PO",P2306-SUM(Q2306:R2306)))</f>
        <v>716</v>
      </c>
      <c r="V2306" s="43" t="n">
        <v>0.126</v>
      </c>
      <c r="W2306" s="43" t="n">
        <v>0.123</v>
      </c>
      <c r="X2306" s="43" t="n">
        <f aca="false">W2306-V2306</f>
        <v>-0.003</v>
      </c>
      <c r="Y2306" s="43"/>
      <c r="Z2306" s="43"/>
      <c r="AA2306" s="43" t="n">
        <v>0.095</v>
      </c>
      <c r="AB2306" s="43"/>
      <c r="AC2306" s="43" t="s">
        <v>10482</v>
      </c>
      <c r="AD2306" s="43"/>
      <c r="AE2306" s="43"/>
      <c r="AF2306" s="43"/>
      <c r="AG2306" s="43" t="n">
        <v>0.123</v>
      </c>
      <c r="AH2306" s="43" t="s">
        <v>14046</v>
      </c>
      <c r="AI2306" s="63" t="s">
        <v>14047</v>
      </c>
      <c r="AJ2306" s="63" t="s">
        <v>11337</v>
      </c>
      <c r="AK2306" s="43"/>
      <c r="AL2306" s="43"/>
      <c r="AM2306" s="43"/>
      <c r="AN2306" s="43"/>
      <c r="AO2306" s="43" t="s">
        <v>82</v>
      </c>
      <c r="AP2306" s="23" t="s">
        <v>6397</v>
      </c>
      <c r="BF2306" s="23" t="s">
        <v>10498</v>
      </c>
      <c r="BG2306" s="1" t="s">
        <v>183</v>
      </c>
    </row>
    <row r="2307" s="23" customFormat="true" ht="12.75" hidden="true" customHeight="false" outlineLevel="0" collapsed="false">
      <c r="A2307" s="23" t="s">
        <v>10307</v>
      </c>
      <c r="B2307" s="23" t="s">
        <v>10308</v>
      </c>
      <c r="C2307" s="40" t="s">
        <v>177</v>
      </c>
      <c r="D2307" s="23" t="s">
        <v>82</v>
      </c>
      <c r="E2307" s="23" t="s">
        <v>10309</v>
      </c>
      <c r="F2307" s="23" t="s">
        <v>10310</v>
      </c>
      <c r="G2307" s="23" t="n">
        <v>51</v>
      </c>
      <c r="H2307" s="23" t="n">
        <v>3000</v>
      </c>
      <c r="I2307" s="41" t="s">
        <v>180</v>
      </c>
      <c r="K2307" s="23" t="n">
        <v>0</v>
      </c>
      <c r="L2307" s="23" t="n">
        <v>14609</v>
      </c>
      <c r="M2307" s="23" t="n">
        <v>0</v>
      </c>
      <c r="N2307" s="23" t="n">
        <v>0</v>
      </c>
      <c r="O2307" s="23" t="n">
        <f aca="false">K2307+L2307</f>
        <v>14609</v>
      </c>
      <c r="P2307" s="23" t="n">
        <f aca="false">K2307+L2307+M2307+N2307</f>
        <v>14609</v>
      </c>
      <c r="Q2307" s="23" t="n">
        <v>2121</v>
      </c>
      <c r="R2307" s="23" t="n">
        <v>1679</v>
      </c>
      <c r="S2307" s="23" t="n">
        <v>1974</v>
      </c>
      <c r="T2307" s="23" t="n">
        <v>1335</v>
      </c>
      <c r="U2307" s="23" t="n">
        <f aca="false">IF(I2307="delivery",O2307-SUM(Q2307+R2307),IF(I2307="PO",P2307-SUM(Q2307:R2307)))</f>
        <v>10809</v>
      </c>
      <c r="V2307" s="43" t="n">
        <v>0.115</v>
      </c>
      <c r="W2307" s="43" t="n">
        <v>0.115</v>
      </c>
      <c r="X2307" s="43" t="n">
        <f aca="false">W2307-V2307</f>
        <v>0</v>
      </c>
      <c r="Y2307" s="43"/>
      <c r="Z2307" s="43"/>
      <c r="AA2307" s="43"/>
      <c r="AB2307" s="43" t="n">
        <v>0.1</v>
      </c>
      <c r="AC2307" s="43" t="s">
        <v>10482</v>
      </c>
      <c r="AD2307" s="43"/>
      <c r="AE2307" s="43"/>
      <c r="AF2307" s="43"/>
      <c r="AG2307" s="43" t="n">
        <v>0.1</v>
      </c>
      <c r="AH2307" s="43" t="s">
        <v>14048</v>
      </c>
      <c r="AI2307" s="63" t="s">
        <v>14049</v>
      </c>
      <c r="AJ2307" s="63" t="s">
        <v>13385</v>
      </c>
      <c r="AK2307" s="43" t="s">
        <v>14045</v>
      </c>
      <c r="AL2307" s="43"/>
      <c r="AM2307" s="43"/>
      <c r="AN2307" s="43"/>
      <c r="AO2307" s="43" t="s">
        <v>82</v>
      </c>
      <c r="AP2307" s="23" t="s">
        <v>6397</v>
      </c>
      <c r="BF2307" s="23" t="s">
        <v>10498</v>
      </c>
      <c r="BG2307" s="1" t="s">
        <v>183</v>
      </c>
    </row>
    <row r="2308" s="23" customFormat="true" ht="12.75" hidden="true" customHeight="false" outlineLevel="0" collapsed="false">
      <c r="A2308" s="23" t="s">
        <v>10311</v>
      </c>
      <c r="B2308" s="23" t="s">
        <v>10312</v>
      </c>
      <c r="C2308" s="40" t="s">
        <v>177</v>
      </c>
      <c r="D2308" s="23" t="s">
        <v>82</v>
      </c>
      <c r="E2308" s="23" t="s">
        <v>10313</v>
      </c>
      <c r="F2308" s="23" t="s">
        <v>10314</v>
      </c>
      <c r="G2308" s="23" t="n">
        <v>131</v>
      </c>
      <c r="H2308" s="23" t="n">
        <v>1000</v>
      </c>
      <c r="I2308" s="41" t="s">
        <v>180</v>
      </c>
      <c r="K2308" s="23" t="n">
        <v>0</v>
      </c>
      <c r="L2308" s="23" t="n">
        <v>6514</v>
      </c>
      <c r="M2308" s="23" t="n">
        <v>0</v>
      </c>
      <c r="N2308" s="23" t="n">
        <v>5000</v>
      </c>
      <c r="O2308" s="23" t="n">
        <f aca="false">K2308+L2308</f>
        <v>6514</v>
      </c>
      <c r="P2308" s="23" t="n">
        <f aca="false">K2308+L2308+M2308+N2308</f>
        <v>11514</v>
      </c>
      <c r="Q2308" s="23" t="n">
        <v>2175</v>
      </c>
      <c r="R2308" s="23" t="n">
        <v>4615</v>
      </c>
      <c r="S2308" s="23" t="n">
        <v>4534</v>
      </c>
      <c r="T2308" s="23" t="n">
        <v>2451</v>
      </c>
      <c r="U2308" s="23" t="n">
        <f aca="false">IF(I2308="delivery",O2308-SUM(Q2308+R2308),IF(I2308="PO",P2308-SUM(Q2308:R2308)))</f>
        <v>-276</v>
      </c>
      <c r="V2308" s="43" t="n">
        <v>0.27</v>
      </c>
      <c r="W2308" s="43" t="n">
        <v>0.27</v>
      </c>
      <c r="X2308" s="43" t="n">
        <f aca="false">W2308-V2308</f>
        <v>0</v>
      </c>
      <c r="Y2308" s="43"/>
      <c r="Z2308" s="43"/>
      <c r="AA2308" s="43"/>
      <c r="AB2308" s="43"/>
      <c r="AC2308" s="43" t="s">
        <v>10482</v>
      </c>
      <c r="AD2308" s="43"/>
      <c r="AE2308" s="43"/>
      <c r="AF2308" s="43"/>
      <c r="AG2308" s="43" t="n">
        <v>0.27</v>
      </c>
      <c r="AH2308" s="43" t="s">
        <v>14050</v>
      </c>
      <c r="AI2308" s="63" t="n">
        <v>1000</v>
      </c>
      <c r="AJ2308" s="63" t="n">
        <v>24</v>
      </c>
      <c r="AK2308" s="43"/>
      <c r="AL2308" s="43"/>
      <c r="AM2308" s="43"/>
      <c r="AN2308" s="43"/>
      <c r="AO2308" s="43" t="s">
        <v>82</v>
      </c>
      <c r="AP2308" s="23" t="s">
        <v>6397</v>
      </c>
      <c r="BF2308" s="23" t="s">
        <v>10498</v>
      </c>
      <c r="BG2308" s="1" t="s">
        <v>183</v>
      </c>
    </row>
    <row r="2309" s="23" customFormat="true" ht="12.75" hidden="true" customHeight="false" outlineLevel="0" collapsed="false">
      <c r="A2309" s="23" t="s">
        <v>10315</v>
      </c>
      <c r="B2309" s="23" t="s">
        <v>10316</v>
      </c>
      <c r="C2309" s="40" t="s">
        <v>177</v>
      </c>
      <c r="D2309" s="23" t="s">
        <v>82</v>
      </c>
      <c r="E2309" s="23" t="s">
        <v>10317</v>
      </c>
      <c r="F2309" s="23" t="s">
        <v>10318</v>
      </c>
      <c r="G2309" s="23" t="n">
        <v>71</v>
      </c>
      <c r="H2309" s="23" t="n">
        <v>3000</v>
      </c>
      <c r="I2309" s="41" t="s">
        <v>180</v>
      </c>
      <c r="K2309" s="23" t="n">
        <v>0</v>
      </c>
      <c r="L2309" s="23" t="n">
        <v>1743</v>
      </c>
      <c r="M2309" s="23" t="n">
        <v>0</v>
      </c>
      <c r="N2309" s="23" t="n">
        <v>0</v>
      </c>
      <c r="O2309" s="23" t="n">
        <f aca="false">K2309+L2309</f>
        <v>1743</v>
      </c>
      <c r="P2309" s="23" t="n">
        <f aca="false">K2309+L2309+M2309+N2309</f>
        <v>1743</v>
      </c>
      <c r="Q2309" s="23" t="n">
        <v>0</v>
      </c>
      <c r="R2309" s="23" t="n">
        <v>0</v>
      </c>
      <c r="S2309" s="23" t="n">
        <v>0</v>
      </c>
      <c r="T2309" s="23" t="n">
        <v>0</v>
      </c>
      <c r="U2309" s="23" t="n">
        <f aca="false">IF(I2309="delivery",O2309-SUM(Q2309+R2309),IF(I2309="PO",P2309-SUM(Q2309:R2309)))</f>
        <v>1743</v>
      </c>
      <c r="V2309" s="43" t="n">
        <v>0.23</v>
      </c>
      <c r="W2309" s="43" t="n">
        <v>0.23</v>
      </c>
      <c r="X2309" s="43" t="n">
        <f aca="false">W2309-V2309</f>
        <v>0</v>
      </c>
      <c r="Y2309" s="43"/>
      <c r="Z2309" s="43"/>
      <c r="AA2309" s="43"/>
      <c r="AB2309" s="43"/>
      <c r="AC2309" s="43" t="s">
        <v>10482</v>
      </c>
      <c r="AD2309" s="43"/>
      <c r="AE2309" s="43"/>
      <c r="AF2309" s="43"/>
      <c r="AG2309" s="43" t="n">
        <v>0.23</v>
      </c>
      <c r="AH2309" s="43" t="s">
        <v>14051</v>
      </c>
      <c r="AI2309" s="63" t="n">
        <v>3000</v>
      </c>
      <c r="AJ2309" s="63" t="n">
        <v>16</v>
      </c>
      <c r="AK2309" s="43"/>
      <c r="AL2309" s="43"/>
      <c r="AM2309" s="43"/>
      <c r="AN2309" s="43"/>
      <c r="AO2309" s="43" t="s">
        <v>82</v>
      </c>
      <c r="AP2309" s="23" t="s">
        <v>6397</v>
      </c>
      <c r="BF2309" s="23" t="s">
        <v>10498</v>
      </c>
      <c r="BG2309" s="1" t="s">
        <v>183</v>
      </c>
    </row>
    <row r="2310" s="23" customFormat="true" ht="12.75" hidden="true" customHeight="false" outlineLevel="0" collapsed="false">
      <c r="A2310" s="23" t="s">
        <v>10319</v>
      </c>
      <c r="B2310" s="23" t="s">
        <v>10320</v>
      </c>
      <c r="C2310" s="40" t="s">
        <v>177</v>
      </c>
      <c r="D2310" s="23" t="s">
        <v>82</v>
      </c>
      <c r="E2310" s="23" t="s">
        <v>10321</v>
      </c>
      <c r="F2310" s="23" t="s">
        <v>10322</v>
      </c>
      <c r="G2310" s="23" t="n">
        <v>41</v>
      </c>
      <c r="H2310" s="23" t="n">
        <v>1000</v>
      </c>
      <c r="I2310" s="41" t="s">
        <v>180</v>
      </c>
      <c r="K2310" s="23" t="n">
        <v>0</v>
      </c>
      <c r="L2310" s="23" t="n">
        <v>0</v>
      </c>
      <c r="M2310" s="23" t="n">
        <v>0</v>
      </c>
      <c r="N2310" s="23" t="n">
        <v>0</v>
      </c>
      <c r="O2310" s="23" t="n">
        <f aca="false">K2310+L2310</f>
        <v>0</v>
      </c>
      <c r="P2310" s="23" t="n">
        <f aca="false">K2310+L2310+M2310+N2310</f>
        <v>0</v>
      </c>
      <c r="Q2310" s="23" t="n">
        <v>0</v>
      </c>
      <c r="R2310" s="23" t="n">
        <v>0</v>
      </c>
      <c r="S2310" s="23" t="n">
        <v>0</v>
      </c>
      <c r="T2310" s="23" t="n">
        <v>0</v>
      </c>
      <c r="U2310" s="23" t="n">
        <f aca="false">IF(I2310="delivery",O2310-SUM(Q2310+R2310),IF(I2310="PO",P2310-SUM(Q2310:R2310)))</f>
        <v>0</v>
      </c>
      <c r="V2310" s="43" t="n">
        <v>0.26</v>
      </c>
      <c r="W2310" s="43" t="n">
        <v>0.1444</v>
      </c>
      <c r="X2310" s="43" t="n">
        <f aca="false">W2310-V2310</f>
        <v>-0.1156</v>
      </c>
      <c r="Y2310" s="43"/>
      <c r="Z2310" s="43"/>
      <c r="AA2310" s="43"/>
      <c r="AB2310" s="43"/>
      <c r="AC2310" s="43" t="s">
        <v>10482</v>
      </c>
      <c r="AD2310" s="43"/>
      <c r="AE2310" s="43"/>
      <c r="AF2310" s="43"/>
      <c r="AG2310" s="43" t="n">
        <v>0.1444</v>
      </c>
      <c r="AH2310" s="43" t="s">
        <v>14052</v>
      </c>
      <c r="AI2310" s="63" t="s">
        <v>10553</v>
      </c>
      <c r="AJ2310" s="63" t="s">
        <v>14053</v>
      </c>
      <c r="AK2310" s="43" t="s">
        <v>14045</v>
      </c>
      <c r="AL2310" s="43"/>
      <c r="AM2310" s="43"/>
      <c r="AN2310" s="43"/>
      <c r="AO2310" s="43" t="s">
        <v>82</v>
      </c>
      <c r="AP2310" s="23" t="s">
        <v>6397</v>
      </c>
      <c r="BF2310" s="23" t="s">
        <v>10498</v>
      </c>
      <c r="BG2310" s="1" t="s">
        <v>183</v>
      </c>
    </row>
    <row r="2311" s="23" customFormat="true" ht="12.75" hidden="true" customHeight="false" outlineLevel="0" collapsed="false">
      <c r="A2311" s="23" t="s">
        <v>10323</v>
      </c>
      <c r="B2311" s="23" t="s">
        <v>10324</v>
      </c>
      <c r="C2311" s="40" t="s">
        <v>177</v>
      </c>
      <c r="D2311" s="23" t="s">
        <v>82</v>
      </c>
      <c r="E2311" s="23" t="s">
        <v>10325</v>
      </c>
      <c r="F2311" s="23" t="s">
        <v>10326</v>
      </c>
      <c r="G2311" s="23" t="n">
        <v>61</v>
      </c>
      <c r="H2311" s="23" t="n">
        <v>1000</v>
      </c>
      <c r="I2311" s="41" t="s">
        <v>180</v>
      </c>
      <c r="K2311" s="23" t="n">
        <v>0</v>
      </c>
      <c r="L2311" s="23" t="n">
        <v>2041</v>
      </c>
      <c r="M2311" s="23" t="n">
        <v>2000</v>
      </c>
      <c r="N2311" s="23" t="n">
        <v>0</v>
      </c>
      <c r="O2311" s="23" t="n">
        <f aca="false">K2311+L2311</f>
        <v>2041</v>
      </c>
      <c r="P2311" s="23" t="n">
        <f aca="false">K2311+L2311+M2311+N2311</f>
        <v>4041</v>
      </c>
      <c r="Q2311" s="23" t="n">
        <v>160</v>
      </c>
      <c r="R2311" s="23" t="n">
        <v>5457</v>
      </c>
      <c r="S2311" s="23" t="n">
        <v>5233</v>
      </c>
      <c r="T2311" s="23" t="n">
        <v>3590</v>
      </c>
      <c r="U2311" s="23" t="n">
        <f aca="false">IF(I2311="delivery",O2311-SUM(Q2311+R2311),IF(I2311="PO",P2311-SUM(Q2311:R2311)))</f>
        <v>-3576</v>
      </c>
      <c r="V2311" s="43" t="n">
        <v>0.1982</v>
      </c>
      <c r="W2311" s="43" t="n">
        <v>0.1982</v>
      </c>
      <c r="X2311" s="43" t="n">
        <f aca="false">W2311-V2311</f>
        <v>0</v>
      </c>
      <c r="Y2311" s="43"/>
      <c r="Z2311" s="43"/>
      <c r="AA2311" s="43"/>
      <c r="AB2311" s="43"/>
      <c r="AC2311" s="43" t="s">
        <v>10482</v>
      </c>
      <c r="AD2311" s="43"/>
      <c r="AE2311" s="43"/>
      <c r="AF2311" s="43"/>
      <c r="AG2311" s="43" t="n">
        <v>0.1982</v>
      </c>
      <c r="AH2311" s="43" t="s">
        <v>14054</v>
      </c>
      <c r="AI2311" s="63" t="s">
        <v>10553</v>
      </c>
      <c r="AJ2311" s="63" t="s">
        <v>14055</v>
      </c>
      <c r="AK2311" s="43"/>
      <c r="AL2311" s="43"/>
      <c r="AM2311" s="43"/>
      <c r="AN2311" s="43"/>
      <c r="AO2311" s="43" t="s">
        <v>82</v>
      </c>
      <c r="AP2311" s="23" t="s">
        <v>6397</v>
      </c>
      <c r="BF2311" s="23" t="s">
        <v>10498</v>
      </c>
      <c r="BG2311" s="1" t="s">
        <v>183</v>
      </c>
    </row>
    <row r="2312" s="23" customFormat="true" ht="12.75" hidden="true" customHeight="false" outlineLevel="0" collapsed="false">
      <c r="A2312" s="23" t="s">
        <v>10327</v>
      </c>
      <c r="B2312" s="23" t="s">
        <v>10328</v>
      </c>
      <c r="C2312" s="40" t="s">
        <v>177</v>
      </c>
      <c r="D2312" s="23" t="s">
        <v>82</v>
      </c>
      <c r="E2312" s="23" t="s">
        <v>10329</v>
      </c>
      <c r="F2312" s="23" t="s">
        <v>10330</v>
      </c>
      <c r="G2312" s="23" t="n">
        <v>86</v>
      </c>
      <c r="H2312" s="23" t="n">
        <v>1000</v>
      </c>
      <c r="I2312" s="41" t="s">
        <v>180</v>
      </c>
      <c r="K2312" s="23" t="n">
        <v>0</v>
      </c>
      <c r="L2312" s="23" t="n">
        <v>0</v>
      </c>
      <c r="M2312" s="23" t="n">
        <v>0</v>
      </c>
      <c r="N2312" s="23" t="n">
        <v>1000</v>
      </c>
      <c r="O2312" s="23" t="n">
        <f aca="false">K2312+L2312</f>
        <v>0</v>
      </c>
      <c r="P2312" s="23" t="n">
        <f aca="false">K2312+L2312+M2312+N2312</f>
        <v>1000</v>
      </c>
      <c r="Q2312" s="23" t="n">
        <v>0</v>
      </c>
      <c r="R2312" s="23" t="n">
        <v>2187</v>
      </c>
      <c r="S2312" s="23" t="n">
        <v>1648</v>
      </c>
      <c r="T2312" s="23" t="n">
        <v>1347</v>
      </c>
      <c r="U2312" s="23" t="n">
        <f aca="false">IF(I2312="delivery",O2312-SUM(Q2312+R2312),IF(I2312="PO",P2312-SUM(Q2312:R2312)))</f>
        <v>-2187</v>
      </c>
      <c r="V2312" s="43" t="n">
        <v>0.25</v>
      </c>
      <c r="W2312" s="43" t="n">
        <v>0.25</v>
      </c>
      <c r="X2312" s="43" t="n">
        <f aca="false">W2312-V2312</f>
        <v>0</v>
      </c>
      <c r="Y2312" s="43"/>
      <c r="Z2312" s="43"/>
      <c r="AA2312" s="43"/>
      <c r="AB2312" s="43"/>
      <c r="AC2312" s="43" t="s">
        <v>10482</v>
      </c>
      <c r="AD2312" s="43"/>
      <c r="AE2312" s="43"/>
      <c r="AF2312" s="43"/>
      <c r="AG2312" s="43" t="n">
        <v>0.25</v>
      </c>
      <c r="AH2312" s="43" t="s">
        <v>14056</v>
      </c>
      <c r="AI2312" s="63" t="n">
        <v>1000</v>
      </c>
      <c r="AJ2312" s="63" t="n">
        <v>18</v>
      </c>
      <c r="AK2312" s="43"/>
      <c r="AL2312" s="43"/>
      <c r="AM2312" s="43"/>
      <c r="AN2312" s="43"/>
      <c r="AO2312" s="43" t="s">
        <v>82</v>
      </c>
      <c r="AP2312" s="23" t="s">
        <v>6397</v>
      </c>
      <c r="BF2312" s="23" t="s">
        <v>719</v>
      </c>
      <c r="BG2312" s="1" t="s">
        <v>183</v>
      </c>
    </row>
    <row r="2313" s="23" customFormat="true" ht="12.75" hidden="true" customHeight="false" outlineLevel="0" collapsed="false">
      <c r="A2313" s="23" t="s">
        <v>10331</v>
      </c>
      <c r="B2313" s="23" t="s">
        <v>10328</v>
      </c>
      <c r="C2313" s="40" t="s">
        <v>177</v>
      </c>
      <c r="D2313" s="23" t="s">
        <v>82</v>
      </c>
      <c r="E2313" s="23" t="s">
        <v>10329</v>
      </c>
      <c r="F2313" s="23" t="s">
        <v>10332</v>
      </c>
      <c r="G2313" s="23" t="n">
        <v>91</v>
      </c>
      <c r="H2313" s="23" t="n">
        <v>1000</v>
      </c>
      <c r="I2313" s="41" t="s">
        <v>180</v>
      </c>
      <c r="K2313" s="23" t="n">
        <v>0</v>
      </c>
      <c r="L2313" s="23" t="n">
        <v>0</v>
      </c>
      <c r="M2313" s="23" t="n">
        <v>0</v>
      </c>
      <c r="N2313" s="23" t="n">
        <v>0</v>
      </c>
      <c r="O2313" s="23" t="n">
        <f aca="false">K2313+L2313</f>
        <v>0</v>
      </c>
      <c r="P2313" s="23" t="n">
        <f aca="false">K2313+L2313+M2313+N2313</f>
        <v>0</v>
      </c>
      <c r="Q2313" s="23" t="n">
        <v>0</v>
      </c>
      <c r="R2313" s="23" t="n">
        <v>1027</v>
      </c>
      <c r="S2313" s="23" t="n">
        <v>897</v>
      </c>
      <c r="T2313" s="23" t="n">
        <v>598</v>
      </c>
      <c r="U2313" s="23" t="n">
        <f aca="false">IF(I2313="delivery",O2313-SUM(Q2313+R2313),IF(I2313="PO",P2313-SUM(Q2313:R2313)))</f>
        <v>-1027</v>
      </c>
      <c r="V2313" s="43" t="n">
        <v>0.25</v>
      </c>
      <c r="W2313" s="43" t="n">
        <v>0.25</v>
      </c>
      <c r="X2313" s="43" t="n">
        <f aca="false">W2313-V2313</f>
        <v>0</v>
      </c>
      <c r="Y2313" s="43"/>
      <c r="Z2313" s="43"/>
      <c r="AA2313" s="43"/>
      <c r="AB2313" s="43"/>
      <c r="AC2313" s="43" t="s">
        <v>10482</v>
      </c>
      <c r="AD2313" s="43"/>
      <c r="AE2313" s="43"/>
      <c r="AF2313" s="43"/>
      <c r="AG2313" s="43" t="n">
        <v>0.25</v>
      </c>
      <c r="AH2313" s="43" t="s">
        <v>14056</v>
      </c>
      <c r="AI2313" s="63" t="n">
        <v>1000</v>
      </c>
      <c r="AJ2313" s="63" t="n">
        <v>18</v>
      </c>
      <c r="AK2313" s="43"/>
      <c r="AL2313" s="43"/>
      <c r="AM2313" s="43"/>
      <c r="AN2313" s="43"/>
      <c r="AO2313" s="43" t="s">
        <v>82</v>
      </c>
      <c r="AP2313" s="23" t="s">
        <v>6397</v>
      </c>
      <c r="BF2313" s="23" t="s">
        <v>10498</v>
      </c>
      <c r="BG2313" s="1" t="s">
        <v>183</v>
      </c>
    </row>
    <row r="2314" s="23" customFormat="true" ht="12.75" hidden="true" customHeight="false" outlineLevel="0" collapsed="false">
      <c r="A2314" s="73" t="s">
        <v>10333</v>
      </c>
      <c r="B2314" s="23" t="s">
        <v>10334</v>
      </c>
      <c r="C2314" s="40" t="s">
        <v>177</v>
      </c>
      <c r="D2314" s="23" t="s">
        <v>82</v>
      </c>
      <c r="E2314" s="23" t="s">
        <v>10335</v>
      </c>
      <c r="F2314" s="23" t="s">
        <v>10336</v>
      </c>
      <c r="G2314" s="23" t="n">
        <v>66</v>
      </c>
      <c r="H2314" s="23" t="n">
        <v>2500</v>
      </c>
      <c r="I2314" s="41" t="s">
        <v>188</v>
      </c>
      <c r="K2314" s="23" t="n">
        <v>0</v>
      </c>
      <c r="L2314" s="23" t="n">
        <v>2</v>
      </c>
      <c r="M2314" s="23" t="n">
        <v>0</v>
      </c>
      <c r="N2314" s="23" t="n">
        <v>0</v>
      </c>
      <c r="O2314" s="23" t="n">
        <f aca="false">K2314+L2314</f>
        <v>2</v>
      </c>
      <c r="P2314" s="23" t="n">
        <f aca="false">K2314+L2314+M2314+N2314</f>
        <v>2</v>
      </c>
      <c r="Q2314" s="23" t="n">
        <v>0</v>
      </c>
      <c r="R2314" s="23" t="n">
        <v>0</v>
      </c>
      <c r="S2314" s="23" t="n">
        <v>0</v>
      </c>
      <c r="T2314" s="23" t="n">
        <v>0</v>
      </c>
      <c r="U2314" s="23" t="n">
        <f aca="false">IF(I2314="delivery",O2314-SUM(Q2314+R2314),IF(I2314="PO",P2314-SUM(Q2314:R2314)))</f>
        <v>2</v>
      </c>
      <c r="V2314" s="43" t="n">
        <v>2.6</v>
      </c>
      <c r="W2314" s="43" t="n">
        <v>2.6</v>
      </c>
      <c r="X2314" s="43" t="n">
        <f aca="false">W2314-V2314</f>
        <v>0</v>
      </c>
      <c r="Y2314" s="43"/>
      <c r="Z2314" s="43"/>
      <c r="AA2314" s="43"/>
      <c r="AB2314" s="43"/>
      <c r="AC2314" s="43" t="s">
        <v>10482</v>
      </c>
      <c r="AD2314" s="43"/>
      <c r="AE2314" s="43"/>
      <c r="AF2314" s="43"/>
      <c r="AG2314" s="43" t="n">
        <v>2.6</v>
      </c>
      <c r="AH2314" s="43" t="s">
        <v>14057</v>
      </c>
      <c r="AI2314" s="63" t="s">
        <v>10705</v>
      </c>
      <c r="AJ2314" s="63" t="s">
        <v>10622</v>
      </c>
      <c r="AK2314" s="43"/>
      <c r="AL2314" s="43"/>
      <c r="AM2314" s="43"/>
      <c r="AN2314" s="43" t="s">
        <v>10486</v>
      </c>
      <c r="AO2314" s="43" t="s">
        <v>82</v>
      </c>
      <c r="AP2314" s="23" t="s">
        <v>189</v>
      </c>
      <c r="BF2314" s="23" t="s">
        <v>10498</v>
      </c>
      <c r="BG2314" s="1" t="s">
        <v>183</v>
      </c>
    </row>
    <row r="2315" s="23" customFormat="true" ht="12.75" hidden="true" customHeight="false" outlineLevel="0" collapsed="false">
      <c r="A2315" s="73" t="s">
        <v>10337</v>
      </c>
      <c r="B2315" s="23" t="s">
        <v>10338</v>
      </c>
      <c r="C2315" s="40" t="s">
        <v>177</v>
      </c>
      <c r="D2315" s="23" t="s">
        <v>82</v>
      </c>
      <c r="E2315" s="23" t="s">
        <v>754</v>
      </c>
      <c r="F2315" s="23" t="s">
        <v>10339</v>
      </c>
      <c r="G2315" s="23" t="n">
        <v>76</v>
      </c>
      <c r="H2315" s="23" t="n">
        <v>2500</v>
      </c>
      <c r="I2315" s="41" t="s">
        <v>188</v>
      </c>
      <c r="K2315" s="23" t="n">
        <v>0</v>
      </c>
      <c r="L2315" s="23" t="n">
        <v>2530</v>
      </c>
      <c r="M2315" s="23" t="n">
        <v>148</v>
      </c>
      <c r="N2315" s="23" t="n">
        <v>0</v>
      </c>
      <c r="O2315" s="23" t="n">
        <f aca="false">K2315+L2315</f>
        <v>2530</v>
      </c>
      <c r="P2315" s="23" t="n">
        <f aca="false">K2315+L2315+M2315+N2315</f>
        <v>2678</v>
      </c>
      <c r="Q2315" s="23" t="n">
        <v>0</v>
      </c>
      <c r="R2315" s="23" t="n">
        <v>500</v>
      </c>
      <c r="S2315" s="23" t="n">
        <v>0</v>
      </c>
      <c r="T2315" s="23" t="n">
        <v>0</v>
      </c>
      <c r="U2315" s="23" t="n">
        <f aca="false">IF(I2315="delivery",O2315-SUM(Q2315+R2315),IF(I2315="PO",P2315-SUM(Q2315:R2315)))</f>
        <v>2178</v>
      </c>
      <c r="V2315" s="43" t="n">
        <v>15.1834</v>
      </c>
      <c r="W2315" s="43" t="n">
        <v>15.1834</v>
      </c>
      <c r="X2315" s="43" t="n">
        <f aca="false">W2315-V2315</f>
        <v>0</v>
      </c>
      <c r="Y2315" s="43"/>
      <c r="Z2315" s="43"/>
      <c r="AA2315" s="43" t="n">
        <v>14.33504</v>
      </c>
      <c r="AB2315" s="43"/>
      <c r="AC2315" s="43" t="s">
        <v>10482</v>
      </c>
      <c r="AD2315" s="43"/>
      <c r="AE2315" s="43"/>
      <c r="AF2315" s="43" t="s">
        <v>10502</v>
      </c>
      <c r="AG2315" s="43" t="n">
        <v>15.1834</v>
      </c>
      <c r="AH2315" s="43" t="s">
        <v>14058</v>
      </c>
      <c r="AI2315" s="63" t="s">
        <v>10705</v>
      </c>
      <c r="AJ2315" s="64" t="s">
        <v>10688</v>
      </c>
      <c r="AK2315" s="43"/>
      <c r="AL2315" s="43"/>
      <c r="AM2315" s="43"/>
      <c r="AN2315" s="43" t="s">
        <v>10581</v>
      </c>
      <c r="AO2315" s="43" t="s">
        <v>82</v>
      </c>
      <c r="AP2315" s="23" t="s">
        <v>181</v>
      </c>
      <c r="BF2315" s="23" t="s">
        <v>10498</v>
      </c>
      <c r="BG2315" s="1" t="s">
        <v>183</v>
      </c>
    </row>
    <row r="2316" s="23" customFormat="true" ht="12.75" hidden="true" customHeight="false" outlineLevel="0" collapsed="false">
      <c r="A2316" s="73" t="s">
        <v>10340</v>
      </c>
      <c r="B2316" s="23" t="s">
        <v>924</v>
      </c>
      <c r="C2316" s="40" t="s">
        <v>177</v>
      </c>
      <c r="D2316" s="23" t="s">
        <v>82</v>
      </c>
      <c r="E2316" s="23" t="s">
        <v>925</v>
      </c>
      <c r="F2316" s="23" t="s">
        <v>10342</v>
      </c>
      <c r="G2316" s="23" t="n">
        <v>83</v>
      </c>
      <c r="H2316" s="23" t="n">
        <v>100</v>
      </c>
      <c r="I2316" s="41" t="s">
        <v>188</v>
      </c>
      <c r="K2316" s="23" t="n">
        <v>0</v>
      </c>
      <c r="L2316" s="23" t="n">
        <v>1000</v>
      </c>
      <c r="M2316" s="23" t="n">
        <v>0</v>
      </c>
      <c r="N2316" s="23" t="n">
        <v>0</v>
      </c>
      <c r="O2316" s="23" t="n">
        <f aca="false">K2316+L2316</f>
        <v>1000</v>
      </c>
      <c r="P2316" s="23" t="n">
        <f aca="false">K2316+L2316+M2316+N2316</f>
        <v>1000</v>
      </c>
      <c r="Q2316" s="23" t="n">
        <v>0</v>
      </c>
      <c r="R2316" s="23" t="n">
        <v>0</v>
      </c>
      <c r="S2316" s="23" t="n">
        <v>0</v>
      </c>
      <c r="T2316" s="23" t="n">
        <v>0</v>
      </c>
      <c r="U2316" s="23" t="n">
        <f aca="false">IF(I2316="delivery",O2316-SUM(Q2316+R2316),IF(I2316="PO",P2316-SUM(Q2316:R2316)))</f>
        <v>1000</v>
      </c>
      <c r="V2316" s="43" t="n">
        <v>16.25</v>
      </c>
      <c r="W2316" s="43" t="n">
        <v>16.25</v>
      </c>
      <c r="X2316" s="43" t="n">
        <f aca="false">W2316-V2316</f>
        <v>0</v>
      </c>
      <c r="Y2316" s="43"/>
      <c r="Z2316" s="43"/>
      <c r="AA2316" s="43"/>
      <c r="AB2316" s="43"/>
      <c r="AC2316" s="43" t="s">
        <v>10482</v>
      </c>
      <c r="AD2316" s="43"/>
      <c r="AE2316" s="43"/>
      <c r="AF2316" s="43"/>
      <c r="AG2316" s="43" t="n">
        <v>16.25</v>
      </c>
      <c r="AH2316" s="43" t="s">
        <v>14059</v>
      </c>
      <c r="AI2316" s="63" t="n">
        <v>100</v>
      </c>
      <c r="AJ2316" s="63" t="n">
        <v>14</v>
      </c>
      <c r="AK2316" s="43" t="s">
        <v>14060</v>
      </c>
      <c r="AL2316" s="43"/>
      <c r="AM2316" s="43"/>
      <c r="AN2316" s="43"/>
      <c r="AO2316" s="43" t="s">
        <v>82</v>
      </c>
      <c r="AP2316" s="23" t="s">
        <v>194</v>
      </c>
      <c r="BF2316" s="74" t="s">
        <v>412</v>
      </c>
      <c r="BG2316" s="1" t="s">
        <v>183</v>
      </c>
    </row>
    <row r="2317" s="23" customFormat="true" ht="12.75" hidden="true" customHeight="false" outlineLevel="0" collapsed="false">
      <c r="A2317" s="73" t="s">
        <v>10343</v>
      </c>
      <c r="B2317" s="23" t="s">
        <v>10344</v>
      </c>
      <c r="C2317" s="40" t="s">
        <v>177</v>
      </c>
      <c r="D2317" s="23" t="s">
        <v>82</v>
      </c>
      <c r="E2317" s="23" t="s">
        <v>10345</v>
      </c>
      <c r="F2317" s="23" t="s">
        <v>10346</v>
      </c>
      <c r="G2317" s="23" t="n">
        <v>21</v>
      </c>
      <c r="H2317" s="23" t="n">
        <v>5000</v>
      </c>
      <c r="I2317" s="41" t="s">
        <v>188</v>
      </c>
      <c r="J2317" s="23" t="s">
        <v>14061</v>
      </c>
      <c r="K2317" s="23" t="n">
        <v>0</v>
      </c>
      <c r="L2317" s="23" t="n">
        <v>9629</v>
      </c>
      <c r="M2317" s="23" t="n">
        <v>0</v>
      </c>
      <c r="N2317" s="23" t="n">
        <v>0</v>
      </c>
      <c r="O2317" s="23" t="n">
        <f aca="false">K2317+L2317</f>
        <v>9629</v>
      </c>
      <c r="P2317" s="23" t="n">
        <f aca="false">K2317+L2317+M2317+N2317</f>
        <v>9629</v>
      </c>
      <c r="Q2317" s="23" t="n">
        <v>952</v>
      </c>
      <c r="R2317" s="23" t="n">
        <v>0</v>
      </c>
      <c r="S2317" s="23" t="n">
        <v>0</v>
      </c>
      <c r="T2317" s="23" t="n">
        <v>0</v>
      </c>
      <c r="U2317" s="23" t="n">
        <f aca="false">IF(I2317="delivery",O2317-SUM(Q2317+R2317),IF(I2317="PO",P2317-SUM(Q2317:R2317)))</f>
        <v>8677</v>
      </c>
      <c r="V2317" s="43" t="n">
        <v>1.05</v>
      </c>
      <c r="W2317" s="43" t="n">
        <v>1.05</v>
      </c>
      <c r="X2317" s="43" t="n">
        <f aca="false">W2317-V2317</f>
        <v>0</v>
      </c>
      <c r="Y2317" s="43"/>
      <c r="Z2317" s="43"/>
      <c r="AA2317" s="43"/>
      <c r="AB2317" s="43"/>
      <c r="AC2317" s="43" t="s">
        <v>10482</v>
      </c>
      <c r="AD2317" s="43"/>
      <c r="AE2317" s="43"/>
      <c r="AF2317" s="43"/>
      <c r="AG2317" s="43" t="n">
        <v>1.05</v>
      </c>
      <c r="AH2317" s="43" t="s">
        <v>14062</v>
      </c>
      <c r="AI2317" s="63" t="n">
        <v>5000</v>
      </c>
      <c r="AJ2317" s="63" t="n">
        <v>2</v>
      </c>
      <c r="AK2317" s="43" t="s">
        <v>14063</v>
      </c>
      <c r="AL2317" s="43"/>
      <c r="AM2317" s="43"/>
      <c r="AN2317" s="43"/>
      <c r="AO2317" s="43" t="s">
        <v>82</v>
      </c>
      <c r="AP2317" s="23" t="s">
        <v>1432</v>
      </c>
      <c r="BF2317" s="23" t="s">
        <v>10498</v>
      </c>
      <c r="BG2317" s="1" t="s">
        <v>183</v>
      </c>
    </row>
    <row r="2318" s="23" customFormat="true" ht="12.75" hidden="true" customHeight="false" outlineLevel="0" collapsed="false">
      <c r="A2318" s="73" t="s">
        <v>10347</v>
      </c>
      <c r="B2318" s="23" t="s">
        <v>2149</v>
      </c>
      <c r="C2318" s="40" t="s">
        <v>1465</v>
      </c>
      <c r="D2318" s="23" t="s">
        <v>82</v>
      </c>
      <c r="E2318" s="23" t="s">
        <v>2150</v>
      </c>
      <c r="F2318" s="23" t="s">
        <v>10349</v>
      </c>
      <c r="G2318" s="23" t="n">
        <v>66</v>
      </c>
      <c r="H2318" s="23" t="n">
        <v>1</v>
      </c>
      <c r="I2318" s="41" t="s">
        <v>188</v>
      </c>
      <c r="K2318" s="23" t="n">
        <v>0</v>
      </c>
      <c r="L2318" s="23" t="n">
        <v>1030</v>
      </c>
      <c r="M2318" s="23" t="n">
        <v>0</v>
      </c>
      <c r="N2318" s="23" t="n">
        <v>0</v>
      </c>
      <c r="O2318" s="23" t="n">
        <f aca="false">K2318+L2318</f>
        <v>1030</v>
      </c>
      <c r="P2318" s="23" t="n">
        <f aca="false">K2318+L2318+M2318+N2318</f>
        <v>1030</v>
      </c>
      <c r="Q2318" s="23" t="n">
        <v>0</v>
      </c>
      <c r="R2318" s="23" t="n">
        <v>0</v>
      </c>
      <c r="S2318" s="23" t="n">
        <v>0</v>
      </c>
      <c r="T2318" s="23" t="n">
        <v>0</v>
      </c>
      <c r="U2318" s="23" t="n">
        <f aca="false">IF(I2318="delivery",O2318-SUM(Q2318+R2318),IF(I2318="PO",P2318-SUM(Q2318:R2318)))</f>
        <v>1030</v>
      </c>
      <c r="V2318" s="43" t="n">
        <v>0.0001</v>
      </c>
      <c r="W2318" s="43" t="n">
        <v>0.0001</v>
      </c>
      <c r="X2318" s="43" t="n">
        <f aca="false">W2318-V2318</f>
        <v>0</v>
      </c>
      <c r="Y2318" s="43"/>
      <c r="Z2318" s="43"/>
      <c r="AA2318" s="43"/>
      <c r="AB2318" s="43"/>
      <c r="AC2318" s="43"/>
      <c r="AD2318" s="43"/>
      <c r="AE2318" s="43"/>
      <c r="AF2318" s="43"/>
      <c r="AG2318" s="43"/>
      <c r="AH2318" s="43"/>
      <c r="AI2318" s="63"/>
      <c r="AJ2318" s="63"/>
      <c r="AK2318" s="43"/>
      <c r="AL2318" s="43"/>
      <c r="AM2318" s="43"/>
      <c r="AN2318" s="43"/>
      <c r="AO2318" s="43" t="s">
        <v>82</v>
      </c>
      <c r="AP2318" s="23" t="s">
        <v>2011</v>
      </c>
      <c r="BF2318" s="23" t="s">
        <v>1468</v>
      </c>
      <c r="BG2318" s="1" t="s">
        <v>183</v>
      </c>
    </row>
    <row r="2319" s="23" customFormat="true" ht="12.75" hidden="true" customHeight="false" outlineLevel="0" collapsed="false">
      <c r="A2319" s="73" t="s">
        <v>10350</v>
      </c>
      <c r="B2319" s="23" t="s">
        <v>2196</v>
      </c>
      <c r="C2319" s="40" t="s">
        <v>1465</v>
      </c>
      <c r="D2319" s="23" t="s">
        <v>82</v>
      </c>
      <c r="E2319" s="23" t="s">
        <v>2197</v>
      </c>
      <c r="F2319" s="23" t="s">
        <v>10352</v>
      </c>
      <c r="G2319" s="23" t="n">
        <v>55</v>
      </c>
      <c r="H2319" s="23" t="n">
        <v>1</v>
      </c>
      <c r="I2319" s="41" t="s">
        <v>188</v>
      </c>
      <c r="K2319" s="23" t="n">
        <v>0</v>
      </c>
      <c r="L2319" s="23" t="n">
        <v>130</v>
      </c>
      <c r="M2319" s="23" t="n">
        <v>600</v>
      </c>
      <c r="N2319" s="23" t="n">
        <v>370</v>
      </c>
      <c r="O2319" s="23" t="n">
        <f aca="false">K2319+L2319</f>
        <v>130</v>
      </c>
      <c r="P2319" s="23" t="n">
        <f aca="false">K2319+L2319+M2319+N2319</f>
        <v>1100</v>
      </c>
      <c r="Q2319" s="23" t="n">
        <v>0</v>
      </c>
      <c r="R2319" s="23" t="n">
        <v>0</v>
      </c>
      <c r="S2319" s="23" t="n">
        <v>0</v>
      </c>
      <c r="T2319" s="23" t="n">
        <v>0</v>
      </c>
      <c r="U2319" s="23" t="n">
        <f aca="false">IF(I2319="delivery",O2319-SUM(Q2319+R2319),IF(I2319="PO",P2319-SUM(Q2319:R2319)))</f>
        <v>1100</v>
      </c>
      <c r="V2319" s="43" t="n">
        <v>0.0001</v>
      </c>
      <c r="W2319" s="43" t="n">
        <v>0.0001</v>
      </c>
      <c r="X2319" s="43" t="n">
        <f aca="false">W2319-V2319</f>
        <v>0</v>
      </c>
      <c r="Y2319" s="43"/>
      <c r="Z2319" s="43"/>
      <c r="AA2319" s="43"/>
      <c r="AB2319" s="43"/>
      <c r="AC2319" s="43"/>
      <c r="AD2319" s="43"/>
      <c r="AE2319" s="43"/>
      <c r="AF2319" s="43"/>
      <c r="AG2319" s="43"/>
      <c r="AH2319" s="43"/>
      <c r="AI2319" s="63"/>
      <c r="AJ2319" s="63"/>
      <c r="AK2319" s="43"/>
      <c r="AL2319" s="43"/>
      <c r="AM2319" s="43"/>
      <c r="AN2319" s="43"/>
      <c r="AO2319" s="43" t="s">
        <v>82</v>
      </c>
      <c r="AP2319" s="23" t="s">
        <v>2011</v>
      </c>
      <c r="BF2319" s="23" t="s">
        <v>1468</v>
      </c>
      <c r="BG2319" s="1" t="s">
        <v>183</v>
      </c>
    </row>
    <row r="2320" s="23" customFormat="true" ht="12.75" hidden="true" customHeight="false" outlineLevel="0" collapsed="false">
      <c r="A2320" s="73" t="s">
        <v>10353</v>
      </c>
      <c r="B2320" s="23" t="s">
        <v>2218</v>
      </c>
      <c r="C2320" s="40" t="s">
        <v>1465</v>
      </c>
      <c r="D2320" s="23" t="s">
        <v>82</v>
      </c>
      <c r="E2320" s="23" t="s">
        <v>10355</v>
      </c>
      <c r="F2320" s="23" t="s">
        <v>10356</v>
      </c>
      <c r="G2320" s="23" t="n">
        <v>55</v>
      </c>
      <c r="H2320" s="23" t="n">
        <v>1</v>
      </c>
      <c r="I2320" s="41" t="s">
        <v>188</v>
      </c>
      <c r="K2320" s="23" t="n">
        <v>0</v>
      </c>
      <c r="L2320" s="23" t="n">
        <v>0</v>
      </c>
      <c r="M2320" s="23" t="n">
        <v>0</v>
      </c>
      <c r="N2320" s="23" t="n">
        <v>0</v>
      </c>
      <c r="O2320" s="23" t="n">
        <f aca="false">K2320+L2320</f>
        <v>0</v>
      </c>
      <c r="P2320" s="23" t="n">
        <f aca="false">K2320+L2320+M2320+N2320</f>
        <v>0</v>
      </c>
      <c r="Q2320" s="23" t="n">
        <v>0</v>
      </c>
      <c r="R2320" s="23" t="n">
        <v>0</v>
      </c>
      <c r="S2320" s="23" t="n">
        <v>0</v>
      </c>
      <c r="T2320" s="23" t="n">
        <v>0</v>
      </c>
      <c r="U2320" s="23" t="n">
        <f aca="false">IF(I2320="delivery",O2320-SUM(Q2320+R2320),IF(I2320="PO",P2320-SUM(Q2320:R2320)))</f>
        <v>0</v>
      </c>
      <c r="V2320" s="43" t="n">
        <v>0.0001</v>
      </c>
      <c r="W2320" s="43" t="n">
        <v>0.0001</v>
      </c>
      <c r="X2320" s="43" t="n">
        <f aca="false">W2320-V2320</f>
        <v>0</v>
      </c>
      <c r="Y2320" s="43"/>
      <c r="Z2320" s="43"/>
      <c r="AA2320" s="43"/>
      <c r="AB2320" s="43"/>
      <c r="AC2320" s="43"/>
      <c r="AD2320" s="43"/>
      <c r="AE2320" s="43"/>
      <c r="AF2320" s="43"/>
      <c r="AG2320" s="43"/>
      <c r="AH2320" s="43"/>
      <c r="AI2320" s="63"/>
      <c r="AJ2320" s="63"/>
      <c r="AK2320" s="43"/>
      <c r="AL2320" s="43"/>
      <c r="AM2320" s="43"/>
      <c r="AN2320" s="43"/>
      <c r="AO2320" s="43" t="s">
        <v>82</v>
      </c>
      <c r="AP2320" s="23" t="s">
        <v>2011</v>
      </c>
      <c r="BF2320" s="23" t="s">
        <v>1468</v>
      </c>
      <c r="BG2320" s="1" t="s">
        <v>183</v>
      </c>
    </row>
    <row r="2321" s="23" customFormat="true" ht="12.75" hidden="true" customHeight="false" outlineLevel="0" collapsed="false">
      <c r="A2321" s="73" t="s">
        <v>10357</v>
      </c>
      <c r="B2321" s="23" t="s">
        <v>2467</v>
      </c>
      <c r="C2321" s="40" t="s">
        <v>177</v>
      </c>
      <c r="D2321" s="23" t="s">
        <v>82</v>
      </c>
      <c r="E2321" s="23" t="s">
        <v>2464</v>
      </c>
      <c r="F2321" s="23" t="s">
        <v>2468</v>
      </c>
      <c r="G2321" s="23" t="n">
        <v>21</v>
      </c>
      <c r="H2321" s="23" t="n">
        <v>1000</v>
      </c>
      <c r="I2321" s="41" t="s">
        <v>188</v>
      </c>
      <c r="K2321" s="23" t="n">
        <v>0</v>
      </c>
      <c r="L2321" s="23" t="n">
        <v>1000</v>
      </c>
      <c r="M2321" s="23" t="n">
        <v>0</v>
      </c>
      <c r="N2321" s="23" t="n">
        <v>0</v>
      </c>
      <c r="O2321" s="23" t="n">
        <f aca="false">K2321+L2321</f>
        <v>1000</v>
      </c>
      <c r="P2321" s="23" t="n">
        <f aca="false">K2321+L2321+M2321+N2321</f>
        <v>1000</v>
      </c>
      <c r="Q2321" s="23" t="n">
        <v>0</v>
      </c>
      <c r="R2321" s="23" t="n">
        <v>0</v>
      </c>
      <c r="S2321" s="23" t="n">
        <v>0</v>
      </c>
      <c r="T2321" s="23" t="n">
        <v>0</v>
      </c>
      <c r="U2321" s="23" t="n">
        <f aca="false">IF(I2321="delivery",O2321-SUM(Q2321+R2321),IF(I2321="PO",P2321-SUM(Q2321:R2321)))</f>
        <v>1000</v>
      </c>
      <c r="V2321" s="43" t="n">
        <v>0.52</v>
      </c>
      <c r="W2321" s="43" t="n">
        <v>0.485</v>
      </c>
      <c r="X2321" s="43" t="n">
        <f aca="false">W2321-V2321</f>
        <v>-0.035</v>
      </c>
      <c r="Y2321" s="43"/>
      <c r="Z2321" s="43"/>
      <c r="AA2321" s="43"/>
      <c r="AB2321" s="43" t="n">
        <v>0.6</v>
      </c>
      <c r="AC2321" s="43" t="s">
        <v>10482</v>
      </c>
      <c r="AD2321" s="43"/>
      <c r="AE2321" s="43"/>
      <c r="AF2321" s="43"/>
      <c r="AG2321" s="43" t="n">
        <v>0.485</v>
      </c>
      <c r="AH2321" s="43" t="s">
        <v>14064</v>
      </c>
      <c r="AI2321" s="63" t="s">
        <v>14065</v>
      </c>
      <c r="AJ2321" s="64" t="s">
        <v>11132</v>
      </c>
      <c r="AK2321" s="43"/>
      <c r="AL2321" s="43"/>
      <c r="AM2321" s="43"/>
      <c r="AN2321" s="43"/>
      <c r="AO2321" s="43" t="s">
        <v>82</v>
      </c>
      <c r="AP2321" s="68" t="s">
        <v>181</v>
      </c>
      <c r="BF2321" s="23" t="s">
        <v>10498</v>
      </c>
      <c r="BG2321" s="1" t="s">
        <v>183</v>
      </c>
    </row>
    <row r="2322" s="23" customFormat="true" ht="12.75" hidden="true" customHeight="false" outlineLevel="0" collapsed="false">
      <c r="A2322" s="73" t="s">
        <v>10359</v>
      </c>
      <c r="B2322" s="23" t="s">
        <v>14066</v>
      </c>
      <c r="C2322" s="40" t="s">
        <v>177</v>
      </c>
      <c r="D2322" s="23" t="s">
        <v>82</v>
      </c>
      <c r="E2322" s="23" t="s">
        <v>10361</v>
      </c>
      <c r="F2322" s="23" t="s">
        <v>10362</v>
      </c>
      <c r="G2322" s="23" t="n">
        <v>31</v>
      </c>
      <c r="H2322" s="23" t="n">
        <v>100</v>
      </c>
      <c r="I2322" s="41" t="s">
        <v>188</v>
      </c>
      <c r="K2322" s="23" t="n">
        <v>0</v>
      </c>
      <c r="L2322" s="23" t="n">
        <v>1</v>
      </c>
      <c r="M2322" s="23" t="n">
        <v>0</v>
      </c>
      <c r="N2322" s="23" t="n">
        <v>0</v>
      </c>
      <c r="O2322" s="23" t="n">
        <f aca="false">K2322+L2322</f>
        <v>1</v>
      </c>
      <c r="P2322" s="23" t="n">
        <f aca="false">K2322+L2322+M2322+N2322</f>
        <v>1</v>
      </c>
      <c r="Q2322" s="23" t="n">
        <v>0</v>
      </c>
      <c r="R2322" s="23" t="n">
        <v>0</v>
      </c>
      <c r="S2322" s="23" t="n">
        <v>0</v>
      </c>
      <c r="T2322" s="23" t="n">
        <v>0</v>
      </c>
      <c r="U2322" s="23" t="n">
        <f aca="false">IF(I2322="delivery",O2322-SUM(Q2322+R2322),IF(I2322="PO",P2322-SUM(Q2322:R2322)))</f>
        <v>1</v>
      </c>
      <c r="V2322" s="43" t="n">
        <v>2.5</v>
      </c>
      <c r="W2322" s="43" t="n">
        <v>2.5</v>
      </c>
      <c r="X2322" s="43" t="n">
        <f aca="false">W2322-V2322</f>
        <v>0</v>
      </c>
      <c r="Y2322" s="43"/>
      <c r="Z2322" s="43"/>
      <c r="AA2322" s="43"/>
      <c r="AB2322" s="43"/>
      <c r="AC2322" s="43" t="s">
        <v>10482</v>
      </c>
      <c r="AD2322" s="43"/>
      <c r="AE2322" s="43"/>
      <c r="AF2322" s="43"/>
      <c r="AG2322" s="43" t="n">
        <v>2.5</v>
      </c>
      <c r="AH2322" s="43" t="s">
        <v>14067</v>
      </c>
      <c r="AI2322" s="63" t="n">
        <v>100</v>
      </c>
      <c r="AJ2322" s="63" t="n">
        <v>4</v>
      </c>
      <c r="AK2322" s="43"/>
      <c r="AL2322" s="43"/>
      <c r="AM2322" s="43"/>
      <c r="AN2322" s="43" t="s">
        <v>10486</v>
      </c>
      <c r="AO2322" s="43" t="s">
        <v>82</v>
      </c>
      <c r="AP2322" s="23" t="s">
        <v>189</v>
      </c>
      <c r="BF2322" s="23" t="s">
        <v>10498</v>
      </c>
      <c r="BG2322" s="1" t="s">
        <v>183</v>
      </c>
    </row>
    <row r="2323" s="23" customFormat="true" ht="12.75" hidden="true" customHeight="false" outlineLevel="0" collapsed="false">
      <c r="A2323" s="73" t="s">
        <v>10363</v>
      </c>
      <c r="B2323" s="23" t="s">
        <v>10364</v>
      </c>
      <c r="C2323" s="40" t="s">
        <v>177</v>
      </c>
      <c r="D2323" s="23" t="s">
        <v>82</v>
      </c>
      <c r="E2323" s="23" t="s">
        <v>10365</v>
      </c>
      <c r="F2323" s="23" t="s">
        <v>10366</v>
      </c>
      <c r="G2323" s="23" t="n">
        <v>31</v>
      </c>
      <c r="H2323" s="23" t="n">
        <v>100</v>
      </c>
      <c r="I2323" s="41" t="s">
        <v>180</v>
      </c>
      <c r="K2323" s="23" t="n">
        <v>0</v>
      </c>
      <c r="L2323" s="23" t="n">
        <v>5.40066</v>
      </c>
      <c r="M2323" s="23" t="n">
        <v>0</v>
      </c>
      <c r="N2323" s="23" t="n">
        <v>0</v>
      </c>
      <c r="O2323" s="23" t="n">
        <f aca="false">K2323+L2323</f>
        <v>5.40066</v>
      </c>
      <c r="P2323" s="23" t="n">
        <f aca="false">K2323+L2323+M2323+N2323</f>
        <v>5.40066</v>
      </c>
      <c r="Q2323" s="23" t="n">
        <v>0</v>
      </c>
      <c r="R2323" s="23" t="n">
        <v>0</v>
      </c>
      <c r="S2323" s="23" t="n">
        <v>0</v>
      </c>
      <c r="T2323" s="23" t="n">
        <v>0</v>
      </c>
      <c r="U2323" s="23" t="n">
        <f aca="false">IF(I2323="delivery",O2323-SUM(Q2323+R2323),IF(I2323="PO",P2323-SUM(Q2323:R2323)))</f>
        <v>5.40066</v>
      </c>
      <c r="V2323" s="43" t="n">
        <v>16.63</v>
      </c>
      <c r="W2323" s="43" t="n">
        <v>16.63</v>
      </c>
      <c r="X2323" s="43" t="n">
        <f aca="false">W2323-V2323</f>
        <v>0</v>
      </c>
      <c r="Y2323" s="43"/>
      <c r="Z2323" s="43"/>
      <c r="AA2323" s="43" t="n">
        <v>14.4</v>
      </c>
      <c r="AB2323" s="43"/>
      <c r="AC2323" s="43" t="s">
        <v>10482</v>
      </c>
      <c r="AD2323" s="43"/>
      <c r="AE2323" s="43"/>
      <c r="AF2323" s="43"/>
      <c r="AG2323" s="43" t="n">
        <v>16.63</v>
      </c>
      <c r="AH2323" s="43" t="s">
        <v>14068</v>
      </c>
      <c r="AI2323" s="63" t="s">
        <v>11380</v>
      </c>
      <c r="AJ2323" s="63" t="s">
        <v>11516</v>
      </c>
      <c r="AK2323" s="43"/>
      <c r="AL2323" s="43"/>
      <c r="AM2323" s="43"/>
      <c r="AN2323" s="43"/>
      <c r="AO2323" s="43" t="s">
        <v>82</v>
      </c>
      <c r="AP2323" s="23" t="s">
        <v>181</v>
      </c>
      <c r="BF2323" s="23" t="s">
        <v>10498</v>
      </c>
      <c r="BG2323" s="1" t="s">
        <v>183</v>
      </c>
    </row>
    <row r="2324" s="23" customFormat="true" ht="12.75" hidden="true" customHeight="false" outlineLevel="0" collapsed="false">
      <c r="A2324" s="73" t="s">
        <v>10367</v>
      </c>
      <c r="B2324" s="23" t="s">
        <v>10368</v>
      </c>
      <c r="C2324" s="40" t="s">
        <v>177</v>
      </c>
      <c r="D2324" s="23" t="s">
        <v>82</v>
      </c>
      <c r="E2324" s="23" t="s">
        <v>10369</v>
      </c>
      <c r="F2324" s="23" t="s">
        <v>10370</v>
      </c>
      <c r="G2324" s="23" t="n">
        <v>31</v>
      </c>
      <c r="H2324" s="23" t="n">
        <v>2500</v>
      </c>
      <c r="I2324" s="41" t="s">
        <v>180</v>
      </c>
      <c r="K2324" s="23" t="n">
        <v>0</v>
      </c>
      <c r="L2324" s="23" t="n">
        <v>66</v>
      </c>
      <c r="M2324" s="23" t="n">
        <v>0</v>
      </c>
      <c r="N2324" s="23" t="n">
        <v>0</v>
      </c>
      <c r="O2324" s="23" t="n">
        <f aca="false">K2324+L2324</f>
        <v>66</v>
      </c>
      <c r="P2324" s="23" t="n">
        <f aca="false">K2324+L2324+M2324+N2324</f>
        <v>66</v>
      </c>
      <c r="Q2324" s="23" t="n">
        <v>0</v>
      </c>
      <c r="R2324" s="23" t="n">
        <v>0</v>
      </c>
      <c r="S2324" s="23" t="n">
        <v>0</v>
      </c>
      <c r="T2324" s="23" t="n">
        <v>0</v>
      </c>
      <c r="U2324" s="23" t="n">
        <f aca="false">IF(I2324="delivery",O2324-SUM(Q2324+R2324),IF(I2324="PO",P2324-SUM(Q2324:R2324)))</f>
        <v>66</v>
      </c>
      <c r="V2324" s="43" t="n">
        <v>1.58</v>
      </c>
      <c r="W2324" s="43" t="n">
        <v>2.8</v>
      </c>
      <c r="X2324" s="43" t="n">
        <f aca="false">W2324-V2324</f>
        <v>1.22</v>
      </c>
      <c r="Y2324" s="43"/>
      <c r="Z2324" s="43"/>
      <c r="AA2324" s="43"/>
      <c r="AB2324" s="43"/>
      <c r="AC2324" s="43" t="s">
        <v>10482</v>
      </c>
      <c r="AD2324" s="43"/>
      <c r="AE2324" s="43"/>
      <c r="AF2324" s="43"/>
      <c r="AG2324" s="43" t="n">
        <v>2.8</v>
      </c>
      <c r="AH2324" s="43" t="s">
        <v>14069</v>
      </c>
      <c r="AI2324" s="63" t="n">
        <v>2500</v>
      </c>
      <c r="AJ2324" s="63" t="n">
        <v>4</v>
      </c>
      <c r="AK2324" s="43"/>
      <c r="AL2324" s="43"/>
      <c r="AM2324" s="43"/>
      <c r="AN2324" s="43"/>
      <c r="AO2324" s="43" t="s">
        <v>82</v>
      </c>
      <c r="AP2324" s="23" t="s">
        <v>181</v>
      </c>
      <c r="BF2324" s="23" t="s">
        <v>10498</v>
      </c>
      <c r="BG2324" s="1" t="s">
        <v>183</v>
      </c>
    </row>
    <row r="2325" s="23" customFormat="true" ht="12.75" hidden="true" customHeight="false" outlineLevel="0" collapsed="false">
      <c r="A2325" s="73" t="s">
        <v>10371</v>
      </c>
      <c r="B2325" s="23" t="s">
        <v>3572</v>
      </c>
      <c r="C2325" s="40" t="s">
        <v>177</v>
      </c>
      <c r="D2325" s="23" t="s">
        <v>82</v>
      </c>
      <c r="E2325" s="23" t="s">
        <v>3573</v>
      </c>
      <c r="F2325" s="23" t="s">
        <v>3574</v>
      </c>
      <c r="G2325" s="23" t="n">
        <v>36</v>
      </c>
      <c r="H2325" s="23" t="n">
        <v>500</v>
      </c>
      <c r="I2325" s="41" t="s">
        <v>180</v>
      </c>
      <c r="K2325" s="23" t="n">
        <v>0</v>
      </c>
      <c r="L2325" s="23" t="n">
        <v>14</v>
      </c>
      <c r="M2325" s="23" t="n">
        <v>0</v>
      </c>
      <c r="N2325" s="23" t="n">
        <v>0</v>
      </c>
      <c r="O2325" s="23" t="n">
        <f aca="false">K2325+L2325</f>
        <v>14</v>
      </c>
      <c r="P2325" s="23" t="n">
        <f aca="false">K2325+L2325+M2325+N2325</f>
        <v>14</v>
      </c>
      <c r="Q2325" s="23" t="n">
        <v>57</v>
      </c>
      <c r="R2325" s="23" t="n">
        <v>0</v>
      </c>
      <c r="S2325" s="23" t="n">
        <v>0</v>
      </c>
      <c r="T2325" s="23" t="n">
        <v>0</v>
      </c>
      <c r="U2325" s="23" t="n">
        <f aca="false">IF(I2325="delivery",O2325-SUM(Q2325+R2325),IF(I2325="PO",P2325-SUM(Q2325:R2325)))</f>
        <v>-43</v>
      </c>
      <c r="V2325" s="43" t="n">
        <v>7.25</v>
      </c>
      <c r="W2325" s="43" t="n">
        <v>7.25</v>
      </c>
      <c r="X2325" s="43" t="n">
        <f aca="false">W2325-V2325</f>
        <v>0</v>
      </c>
      <c r="Y2325" s="43"/>
      <c r="Z2325" s="43"/>
      <c r="AA2325" s="43"/>
      <c r="AB2325" s="43"/>
      <c r="AC2325" s="43" t="s">
        <v>10482</v>
      </c>
      <c r="AD2325" s="43"/>
      <c r="AE2325" s="43"/>
      <c r="AF2325" s="43"/>
      <c r="AG2325" s="43" t="n">
        <v>7.25</v>
      </c>
      <c r="AH2325" s="43" t="s">
        <v>11506</v>
      </c>
      <c r="AI2325" s="63" t="n">
        <v>500</v>
      </c>
      <c r="AJ2325" s="63" t="n">
        <v>5</v>
      </c>
      <c r="AK2325" s="43"/>
      <c r="AL2325" s="43"/>
      <c r="AM2325" s="43"/>
      <c r="AN2325" s="43"/>
      <c r="AO2325" s="43" t="s">
        <v>82</v>
      </c>
      <c r="AP2325" s="23" t="s">
        <v>181</v>
      </c>
      <c r="BF2325" s="23" t="s">
        <v>10498</v>
      </c>
      <c r="BG2325" s="1" t="s">
        <v>183</v>
      </c>
    </row>
    <row r="2326" s="23" customFormat="true" ht="12.75" hidden="true" customHeight="false" outlineLevel="0" collapsed="false">
      <c r="A2326" s="73" t="s">
        <v>10373</v>
      </c>
      <c r="B2326" s="23" t="s">
        <v>3588</v>
      </c>
      <c r="C2326" s="40" t="s">
        <v>177</v>
      </c>
      <c r="D2326" s="23" t="s">
        <v>82</v>
      </c>
      <c r="E2326" s="23" t="s">
        <v>3589</v>
      </c>
      <c r="F2326" s="23" t="s">
        <v>3590</v>
      </c>
      <c r="G2326" s="23" t="n">
        <v>31</v>
      </c>
      <c r="H2326" s="23" t="n">
        <v>500</v>
      </c>
      <c r="I2326" s="41" t="s">
        <v>180</v>
      </c>
      <c r="K2326" s="23" t="n">
        <v>0</v>
      </c>
      <c r="L2326" s="23" t="n">
        <v>30</v>
      </c>
      <c r="M2326" s="23" t="n">
        <v>0</v>
      </c>
      <c r="N2326" s="23" t="n">
        <v>0</v>
      </c>
      <c r="O2326" s="23" t="n">
        <f aca="false">K2326+L2326</f>
        <v>30</v>
      </c>
      <c r="P2326" s="23" t="n">
        <f aca="false">K2326+L2326+M2326+N2326</f>
        <v>30</v>
      </c>
      <c r="Q2326" s="23" t="n">
        <v>0</v>
      </c>
      <c r="R2326" s="23" t="n">
        <v>0</v>
      </c>
      <c r="S2326" s="23" t="n">
        <v>0</v>
      </c>
      <c r="T2326" s="23" t="n">
        <v>0</v>
      </c>
      <c r="U2326" s="23" t="n">
        <f aca="false">IF(I2326="delivery",O2326-SUM(Q2326+R2326),IF(I2326="PO",P2326-SUM(Q2326:R2326)))</f>
        <v>30</v>
      </c>
      <c r="V2326" s="43" t="n">
        <v>3.34</v>
      </c>
      <c r="W2326" s="43" t="n">
        <v>3.34</v>
      </c>
      <c r="X2326" s="43" t="n">
        <f aca="false">W2326-V2326</f>
        <v>0</v>
      </c>
      <c r="Y2326" s="43"/>
      <c r="Z2326" s="43"/>
      <c r="AA2326" s="43"/>
      <c r="AB2326" s="43"/>
      <c r="AC2326" s="43" t="s">
        <v>10482</v>
      </c>
      <c r="AD2326" s="43"/>
      <c r="AE2326" s="43"/>
      <c r="AF2326" s="43"/>
      <c r="AG2326" s="43" t="n">
        <v>3.34</v>
      </c>
      <c r="AH2326" s="43" t="s">
        <v>11510</v>
      </c>
      <c r="AI2326" s="63" t="n">
        <v>500</v>
      </c>
      <c r="AJ2326" s="63" t="n">
        <v>4</v>
      </c>
      <c r="AK2326" s="43"/>
      <c r="AL2326" s="43"/>
      <c r="AM2326" s="43"/>
      <c r="AN2326" s="43"/>
      <c r="AO2326" s="43" t="s">
        <v>82</v>
      </c>
      <c r="AP2326" s="23" t="s">
        <v>181</v>
      </c>
      <c r="BF2326" s="23" t="s">
        <v>10498</v>
      </c>
      <c r="BG2326" s="1" t="s">
        <v>183</v>
      </c>
    </row>
    <row r="2327" s="23" customFormat="true" ht="12.75" hidden="true" customHeight="false" outlineLevel="0" collapsed="false">
      <c r="A2327" s="73" t="s">
        <v>10375</v>
      </c>
      <c r="B2327" s="23" t="s">
        <v>3592</v>
      </c>
      <c r="C2327" s="40" t="s">
        <v>177</v>
      </c>
      <c r="D2327" s="23" t="s">
        <v>82</v>
      </c>
      <c r="E2327" s="23" t="s">
        <v>3593</v>
      </c>
      <c r="F2327" s="23" t="s">
        <v>3594</v>
      </c>
      <c r="G2327" s="23" t="n">
        <v>36</v>
      </c>
      <c r="H2327" s="23" t="n">
        <v>250</v>
      </c>
      <c r="I2327" s="41" t="s">
        <v>180</v>
      </c>
      <c r="K2327" s="23" t="n">
        <v>0</v>
      </c>
      <c r="L2327" s="23" t="n">
        <v>9</v>
      </c>
      <c r="M2327" s="23" t="n">
        <v>0</v>
      </c>
      <c r="N2327" s="23" t="n">
        <v>0</v>
      </c>
      <c r="O2327" s="23" t="n">
        <f aca="false">K2327+L2327</f>
        <v>9</v>
      </c>
      <c r="P2327" s="23" t="n">
        <f aca="false">K2327+L2327+M2327+N2327</f>
        <v>9</v>
      </c>
      <c r="Q2327" s="23" t="n">
        <v>1.5</v>
      </c>
      <c r="R2327" s="23" t="n">
        <v>0</v>
      </c>
      <c r="S2327" s="23" t="n">
        <v>0</v>
      </c>
      <c r="T2327" s="23" t="n">
        <v>0</v>
      </c>
      <c r="U2327" s="23" t="n">
        <f aca="false">IF(I2327="delivery",O2327-SUM(Q2327+R2327),IF(I2327="PO",P2327-SUM(Q2327:R2327)))</f>
        <v>7.5</v>
      </c>
      <c r="V2327" s="43" t="n">
        <v>4.93</v>
      </c>
      <c r="W2327" s="43" t="n">
        <v>4.93</v>
      </c>
      <c r="X2327" s="43" t="n">
        <f aca="false">W2327-V2327</f>
        <v>0</v>
      </c>
      <c r="Y2327" s="43"/>
      <c r="Z2327" s="43"/>
      <c r="AA2327" s="43"/>
      <c r="AB2327" s="43"/>
      <c r="AC2327" s="43" t="s">
        <v>10482</v>
      </c>
      <c r="AD2327" s="43"/>
      <c r="AE2327" s="43"/>
      <c r="AF2327" s="43"/>
      <c r="AG2327" s="43" t="n">
        <v>4.93</v>
      </c>
      <c r="AH2327" s="43" t="s">
        <v>11511</v>
      </c>
      <c r="AI2327" s="63" t="n">
        <v>250</v>
      </c>
      <c r="AJ2327" s="63" t="n">
        <v>5</v>
      </c>
      <c r="AK2327" s="43"/>
      <c r="AL2327" s="43"/>
      <c r="AM2327" s="43"/>
      <c r="AN2327" s="43"/>
      <c r="AO2327" s="43" t="s">
        <v>82</v>
      </c>
      <c r="AP2327" s="23" t="s">
        <v>181</v>
      </c>
      <c r="BF2327" s="68" t="s">
        <v>10498</v>
      </c>
      <c r="BG2327" s="1" t="s">
        <v>183</v>
      </c>
    </row>
    <row r="2328" s="23" customFormat="true" ht="12.75" hidden="true" customHeight="false" outlineLevel="0" collapsed="false">
      <c r="A2328" s="73" t="s">
        <v>10377</v>
      </c>
      <c r="B2328" s="23" t="s">
        <v>14070</v>
      </c>
      <c r="C2328" s="40" t="s">
        <v>177</v>
      </c>
      <c r="D2328" s="23" t="s">
        <v>82</v>
      </c>
      <c r="E2328" s="23" t="s">
        <v>10379</v>
      </c>
      <c r="F2328" s="23" t="s">
        <v>10380</v>
      </c>
      <c r="G2328" s="23" t="n">
        <v>21</v>
      </c>
      <c r="H2328" s="23" t="n">
        <v>500</v>
      </c>
      <c r="I2328" s="41" t="s">
        <v>180</v>
      </c>
      <c r="K2328" s="23" t="n">
        <v>0</v>
      </c>
      <c r="L2328" s="23" t="n">
        <v>160</v>
      </c>
      <c r="M2328" s="23" t="n">
        <v>0</v>
      </c>
      <c r="N2328" s="23" t="n">
        <v>0</v>
      </c>
      <c r="O2328" s="23" t="n">
        <f aca="false">K2328+L2328</f>
        <v>160</v>
      </c>
      <c r="P2328" s="23" t="n">
        <f aca="false">K2328+L2328+M2328+N2328</f>
        <v>160</v>
      </c>
      <c r="Q2328" s="23" t="n">
        <v>0</v>
      </c>
      <c r="R2328" s="23" t="n">
        <v>0</v>
      </c>
      <c r="S2328" s="23" t="n">
        <v>0</v>
      </c>
      <c r="T2328" s="23" t="n">
        <v>0</v>
      </c>
      <c r="U2328" s="23" t="n">
        <f aca="false">IF(I2328="delivery",O2328-SUM(Q2328+R2328),IF(I2328="PO",P2328-SUM(Q2328:R2328)))</f>
        <v>160</v>
      </c>
      <c r="V2328" s="43" t="n">
        <v>2.81</v>
      </c>
      <c r="W2328" s="43" t="n">
        <v>2.5</v>
      </c>
      <c r="X2328" s="43" t="n">
        <f aca="false">W2328-V2328</f>
        <v>-0.31</v>
      </c>
      <c r="Y2328" s="43"/>
      <c r="Z2328" s="43"/>
      <c r="AA2328" s="43"/>
      <c r="AB2328" s="43"/>
      <c r="AC2328" s="43" t="s">
        <v>10482</v>
      </c>
      <c r="AD2328" s="43"/>
      <c r="AE2328" s="43"/>
      <c r="AF2328" s="43" t="s">
        <v>14071</v>
      </c>
      <c r="AG2328" s="43" t="n">
        <v>2.5</v>
      </c>
      <c r="AH2328" s="43" t="s">
        <v>14072</v>
      </c>
      <c r="AI2328" s="63" t="n">
        <v>1000</v>
      </c>
      <c r="AJ2328" s="63" t="n">
        <v>4</v>
      </c>
      <c r="AK2328" s="43"/>
      <c r="AL2328" s="43"/>
      <c r="AM2328" s="43"/>
      <c r="AN2328" s="43"/>
      <c r="AO2328" s="43" t="s">
        <v>82</v>
      </c>
      <c r="AP2328" s="23" t="s">
        <v>181</v>
      </c>
      <c r="BF2328" s="23" t="s">
        <v>719</v>
      </c>
      <c r="BG2328" s="1" t="s">
        <v>183</v>
      </c>
    </row>
    <row r="2329" s="23" customFormat="true" ht="12.75" hidden="true" customHeight="false" outlineLevel="0" collapsed="false">
      <c r="A2329" s="73" t="s">
        <v>10381</v>
      </c>
      <c r="B2329" s="23" t="s">
        <v>14073</v>
      </c>
      <c r="C2329" s="40" t="s">
        <v>177</v>
      </c>
      <c r="D2329" s="23" t="s">
        <v>82</v>
      </c>
      <c r="E2329" s="23" t="s">
        <v>10383</v>
      </c>
      <c r="F2329" s="23" t="s">
        <v>10384</v>
      </c>
      <c r="G2329" s="23" t="n">
        <v>26</v>
      </c>
      <c r="H2329" s="23" t="n">
        <v>250</v>
      </c>
      <c r="I2329" s="41" t="s">
        <v>180</v>
      </c>
      <c r="K2329" s="23" t="n">
        <v>0</v>
      </c>
      <c r="L2329" s="23" t="n">
        <v>80</v>
      </c>
      <c r="M2329" s="23" t="n">
        <v>0</v>
      </c>
      <c r="N2329" s="23" t="n">
        <v>0</v>
      </c>
      <c r="O2329" s="23" t="n">
        <f aca="false">K2329+L2329</f>
        <v>80</v>
      </c>
      <c r="P2329" s="23" t="n">
        <f aca="false">K2329+L2329+M2329+N2329</f>
        <v>80</v>
      </c>
      <c r="Q2329" s="23" t="n">
        <v>0</v>
      </c>
      <c r="R2329" s="23" t="n">
        <v>0</v>
      </c>
      <c r="S2329" s="23" t="n">
        <v>0</v>
      </c>
      <c r="T2329" s="23" t="n">
        <v>0</v>
      </c>
      <c r="U2329" s="23" t="n">
        <f aca="false">IF(I2329="delivery",O2329-SUM(Q2329+R2329),IF(I2329="PO",P2329-SUM(Q2329:R2329)))</f>
        <v>80</v>
      </c>
      <c r="V2329" s="43" t="n">
        <v>3.6</v>
      </c>
      <c r="W2329" s="43" t="n">
        <v>3.6</v>
      </c>
      <c r="X2329" s="43" t="n">
        <f aca="false">W2329-V2329</f>
        <v>0</v>
      </c>
      <c r="Y2329" s="43"/>
      <c r="Z2329" s="43"/>
      <c r="AA2329" s="43"/>
      <c r="AB2329" s="43"/>
      <c r="AC2329" s="43" t="s">
        <v>10482</v>
      </c>
      <c r="AD2329" s="43"/>
      <c r="AE2329" s="43"/>
      <c r="AF2329" s="43" t="s">
        <v>14071</v>
      </c>
      <c r="AG2329" s="43" t="n">
        <v>3.6</v>
      </c>
      <c r="AH2329" s="43" t="s">
        <v>14074</v>
      </c>
      <c r="AI2329" s="63" t="n">
        <v>250</v>
      </c>
      <c r="AJ2329" s="63" t="n">
        <v>4</v>
      </c>
      <c r="AK2329" s="43"/>
      <c r="AL2329" s="43"/>
      <c r="AM2329" s="43"/>
      <c r="AN2329" s="43"/>
      <c r="AO2329" s="43" t="s">
        <v>82</v>
      </c>
      <c r="AP2329" s="23" t="s">
        <v>181</v>
      </c>
      <c r="BF2329" s="23" t="s">
        <v>719</v>
      </c>
      <c r="BG2329" s="1" t="s">
        <v>183</v>
      </c>
    </row>
    <row r="2330" s="23" customFormat="true" ht="12.75" hidden="true" customHeight="false" outlineLevel="0" collapsed="false">
      <c r="A2330" s="73" t="s">
        <v>10385</v>
      </c>
      <c r="B2330" s="23" t="s">
        <v>3600</v>
      </c>
      <c r="C2330" s="40" t="s">
        <v>177</v>
      </c>
      <c r="D2330" s="23" t="s">
        <v>82</v>
      </c>
      <c r="E2330" s="23" t="s">
        <v>3601</v>
      </c>
      <c r="F2330" s="23" t="s">
        <v>3602</v>
      </c>
      <c r="G2330" s="23" t="n">
        <v>36</v>
      </c>
      <c r="H2330" s="23" t="n">
        <v>250</v>
      </c>
      <c r="I2330" s="41" t="s">
        <v>180</v>
      </c>
      <c r="K2330" s="23" t="n">
        <v>0</v>
      </c>
      <c r="L2330" s="23" t="n">
        <v>41.75</v>
      </c>
      <c r="M2330" s="23" t="n">
        <v>0</v>
      </c>
      <c r="N2330" s="23" t="n">
        <v>0</v>
      </c>
      <c r="O2330" s="23" t="n">
        <f aca="false">K2330+L2330</f>
        <v>41.75</v>
      </c>
      <c r="P2330" s="23" t="n">
        <f aca="false">K2330+L2330+M2330+N2330</f>
        <v>41.75</v>
      </c>
      <c r="Q2330" s="23" t="n">
        <v>14.5</v>
      </c>
      <c r="R2330" s="23" t="n">
        <v>0</v>
      </c>
      <c r="S2330" s="23" t="n">
        <v>0</v>
      </c>
      <c r="T2330" s="23" t="n">
        <v>0</v>
      </c>
      <c r="U2330" s="23" t="n">
        <f aca="false">IF(I2330="delivery",O2330-SUM(Q2330+R2330),IF(I2330="PO",P2330-SUM(Q2330:R2330)))</f>
        <v>27.25</v>
      </c>
      <c r="V2330" s="43" t="n">
        <v>7.19</v>
      </c>
      <c r="W2330" s="43" t="n">
        <v>7.19</v>
      </c>
      <c r="X2330" s="43" t="n">
        <f aca="false">W2330-V2330</f>
        <v>0</v>
      </c>
      <c r="Y2330" s="43"/>
      <c r="Z2330" s="43"/>
      <c r="AA2330" s="43"/>
      <c r="AB2330" s="43"/>
      <c r="AC2330" s="43" t="s">
        <v>10482</v>
      </c>
      <c r="AD2330" s="43"/>
      <c r="AE2330" s="43"/>
      <c r="AF2330" s="43"/>
      <c r="AG2330" s="43" t="n">
        <v>7.19</v>
      </c>
      <c r="AH2330" s="43" t="s">
        <v>11513</v>
      </c>
      <c r="AI2330" s="63" t="n">
        <v>250</v>
      </c>
      <c r="AJ2330" s="63" t="n">
        <v>5</v>
      </c>
      <c r="AK2330" s="43"/>
      <c r="AL2330" s="43"/>
      <c r="AM2330" s="43"/>
      <c r="AN2330" s="43"/>
      <c r="AO2330" s="43" t="s">
        <v>82</v>
      </c>
      <c r="AP2330" s="23" t="s">
        <v>181</v>
      </c>
      <c r="BF2330" s="23" t="s">
        <v>10498</v>
      </c>
      <c r="BG2330" s="1" t="s">
        <v>183</v>
      </c>
    </row>
    <row r="2331" s="23" customFormat="true" ht="12.75" hidden="true" customHeight="false" outlineLevel="0" collapsed="false">
      <c r="A2331" s="73" t="s">
        <v>10387</v>
      </c>
      <c r="B2331" s="23" t="s">
        <v>3604</v>
      </c>
      <c r="C2331" s="40" t="s">
        <v>177</v>
      </c>
      <c r="D2331" s="23" t="s">
        <v>82</v>
      </c>
      <c r="E2331" s="23" t="s">
        <v>3605</v>
      </c>
      <c r="F2331" s="23" t="s">
        <v>3606</v>
      </c>
      <c r="G2331" s="23" t="n">
        <v>36</v>
      </c>
      <c r="H2331" s="23" t="n">
        <v>500</v>
      </c>
      <c r="I2331" s="41" t="s">
        <v>180</v>
      </c>
      <c r="K2331" s="23" t="n">
        <v>0</v>
      </c>
      <c r="L2331" s="23" t="n">
        <v>0</v>
      </c>
      <c r="M2331" s="23" t="n">
        <v>0</v>
      </c>
      <c r="N2331" s="23" t="n">
        <v>0</v>
      </c>
      <c r="O2331" s="23" t="n">
        <f aca="false">K2331+L2331</f>
        <v>0</v>
      </c>
      <c r="P2331" s="23" t="n">
        <f aca="false">K2331+L2331+M2331+N2331</f>
        <v>0</v>
      </c>
      <c r="Q2331" s="23" t="n">
        <v>53</v>
      </c>
      <c r="R2331" s="23" t="n">
        <v>0</v>
      </c>
      <c r="S2331" s="23" t="n">
        <v>0</v>
      </c>
      <c r="T2331" s="23" t="n">
        <v>0</v>
      </c>
      <c r="U2331" s="23" t="n">
        <f aca="false">IF(I2331="delivery",O2331-SUM(Q2331+R2331),IF(I2331="PO",P2331-SUM(Q2331:R2331)))</f>
        <v>-53</v>
      </c>
      <c r="V2331" s="43" t="n">
        <v>4.95</v>
      </c>
      <c r="W2331" s="43" t="n">
        <v>4.95</v>
      </c>
      <c r="X2331" s="43" t="n">
        <f aca="false">W2331-V2331</f>
        <v>0</v>
      </c>
      <c r="Y2331" s="43"/>
      <c r="Z2331" s="43"/>
      <c r="AA2331" s="43"/>
      <c r="AB2331" s="43"/>
      <c r="AC2331" s="43" t="s">
        <v>10482</v>
      </c>
      <c r="AD2331" s="43"/>
      <c r="AE2331" s="43"/>
      <c r="AF2331" s="43"/>
      <c r="AG2331" s="43" t="n">
        <v>4.95</v>
      </c>
      <c r="AH2331" s="43" t="s">
        <v>11514</v>
      </c>
      <c r="AI2331" s="63" t="n">
        <v>500</v>
      </c>
      <c r="AJ2331" s="63" t="n">
        <v>5</v>
      </c>
      <c r="AK2331" s="43"/>
      <c r="AL2331" s="43"/>
      <c r="AM2331" s="43"/>
      <c r="AN2331" s="43"/>
      <c r="AO2331" s="43" t="s">
        <v>82</v>
      </c>
      <c r="AP2331" s="23" t="s">
        <v>181</v>
      </c>
      <c r="BF2331" s="23" t="s">
        <v>10498</v>
      </c>
      <c r="BG2331" s="1" t="s">
        <v>183</v>
      </c>
    </row>
    <row r="2332" s="23" customFormat="true" ht="12.75" hidden="true" customHeight="false" outlineLevel="0" collapsed="false">
      <c r="A2332" s="73" t="s">
        <v>10389</v>
      </c>
      <c r="B2332" s="23" t="s">
        <v>3628</v>
      </c>
      <c r="C2332" s="40" t="s">
        <v>177</v>
      </c>
      <c r="D2332" s="23" t="s">
        <v>82</v>
      </c>
      <c r="E2332" s="23" t="s">
        <v>3629</v>
      </c>
      <c r="F2332" s="23" t="s">
        <v>3630</v>
      </c>
      <c r="G2332" s="23" t="n">
        <v>60</v>
      </c>
      <c r="H2332" s="23" t="n">
        <v>100</v>
      </c>
      <c r="I2332" s="41" t="s">
        <v>180</v>
      </c>
      <c r="K2332" s="23" t="n">
        <v>0</v>
      </c>
      <c r="L2332" s="23" t="n">
        <v>19</v>
      </c>
      <c r="M2332" s="23" t="n">
        <v>0</v>
      </c>
      <c r="N2332" s="23" t="n">
        <v>0</v>
      </c>
      <c r="O2332" s="23" t="n">
        <f aca="false">K2332+L2332</f>
        <v>19</v>
      </c>
      <c r="P2332" s="23" t="n">
        <f aca="false">K2332+L2332+M2332+N2332</f>
        <v>19</v>
      </c>
      <c r="Q2332" s="23" t="n">
        <v>22.5</v>
      </c>
      <c r="R2332" s="23" t="n">
        <v>0</v>
      </c>
      <c r="S2332" s="23" t="n">
        <v>0</v>
      </c>
      <c r="T2332" s="23" t="n">
        <v>0</v>
      </c>
      <c r="U2332" s="23" t="n">
        <f aca="false">IF(I2332="delivery",O2332-SUM(Q2332+R2332),IF(I2332="PO",P2332-SUM(Q2332:R2332)))</f>
        <v>-3.5</v>
      </c>
      <c r="V2332" s="43" t="n">
        <v>12.36</v>
      </c>
      <c r="W2332" s="43" t="n">
        <v>12.36</v>
      </c>
      <c r="X2332" s="43" t="n">
        <f aca="false">W2332-V2332</f>
        <v>0</v>
      </c>
      <c r="Y2332" s="43"/>
      <c r="Z2332" s="43"/>
      <c r="AA2332" s="43"/>
      <c r="AB2332" s="43"/>
      <c r="AC2332" s="43" t="s">
        <v>10482</v>
      </c>
      <c r="AD2332" s="43"/>
      <c r="AE2332" s="43"/>
      <c r="AF2332" s="43"/>
      <c r="AG2332" s="43" t="n">
        <v>12.36</v>
      </c>
      <c r="AH2332" s="43" t="s">
        <v>11521</v>
      </c>
      <c r="AI2332" s="63" t="n">
        <v>100</v>
      </c>
      <c r="AJ2332" s="63" t="n">
        <v>5</v>
      </c>
      <c r="AK2332" s="43"/>
      <c r="AL2332" s="43"/>
      <c r="AM2332" s="43"/>
      <c r="AN2332" s="43"/>
      <c r="AO2332" s="43" t="s">
        <v>82</v>
      </c>
      <c r="AP2332" s="23" t="s">
        <v>181</v>
      </c>
      <c r="BF2332" s="68" t="s">
        <v>10498</v>
      </c>
      <c r="BG2332" s="1" t="s">
        <v>183</v>
      </c>
    </row>
    <row r="2333" s="23" customFormat="true" ht="12.75" hidden="true" customHeight="false" outlineLevel="0" collapsed="false">
      <c r="A2333" s="73" t="s">
        <v>10391</v>
      </c>
      <c r="B2333" s="23" t="s">
        <v>3632</v>
      </c>
      <c r="C2333" s="40" t="s">
        <v>177</v>
      </c>
      <c r="D2333" s="23" t="s">
        <v>82</v>
      </c>
      <c r="E2333" s="23" t="s">
        <v>3633</v>
      </c>
      <c r="F2333" s="23" t="s">
        <v>3634</v>
      </c>
      <c r="G2333" s="23" t="n">
        <v>36</v>
      </c>
      <c r="H2333" s="23" t="n">
        <v>500</v>
      </c>
      <c r="I2333" s="41" t="s">
        <v>180</v>
      </c>
      <c r="K2333" s="23" t="n">
        <v>0</v>
      </c>
      <c r="L2333" s="23" t="n">
        <v>18</v>
      </c>
      <c r="M2333" s="23" t="n">
        <v>0</v>
      </c>
      <c r="N2333" s="23" t="n">
        <v>0</v>
      </c>
      <c r="O2333" s="23" t="n">
        <f aca="false">K2333+L2333</f>
        <v>18</v>
      </c>
      <c r="P2333" s="23" t="n">
        <f aca="false">K2333+L2333+M2333+N2333</f>
        <v>18</v>
      </c>
      <c r="Q2333" s="23" t="n">
        <v>90</v>
      </c>
      <c r="R2333" s="23" t="n">
        <v>0</v>
      </c>
      <c r="S2333" s="23" t="n">
        <v>0</v>
      </c>
      <c r="T2333" s="23" t="n">
        <v>0</v>
      </c>
      <c r="U2333" s="23" t="n">
        <f aca="false">IF(I2333="delivery",O2333-SUM(Q2333+R2333),IF(I2333="PO",P2333-SUM(Q2333:R2333)))</f>
        <v>-72</v>
      </c>
      <c r="V2333" s="43" t="n">
        <v>3.8</v>
      </c>
      <c r="W2333" s="43" t="n">
        <v>3.8</v>
      </c>
      <c r="X2333" s="43" t="n">
        <f aca="false">W2333-V2333</f>
        <v>0</v>
      </c>
      <c r="Y2333" s="43"/>
      <c r="Z2333" s="43"/>
      <c r="AA2333" s="43"/>
      <c r="AB2333" s="43"/>
      <c r="AC2333" s="43" t="s">
        <v>10482</v>
      </c>
      <c r="AD2333" s="43"/>
      <c r="AE2333" s="43"/>
      <c r="AF2333" s="43"/>
      <c r="AG2333" s="43" t="n">
        <v>3.8</v>
      </c>
      <c r="AH2333" s="43" t="s">
        <v>11522</v>
      </c>
      <c r="AI2333" s="63" t="n">
        <v>500</v>
      </c>
      <c r="AJ2333" s="63" t="n">
        <v>5</v>
      </c>
      <c r="AK2333" s="43"/>
      <c r="AL2333" s="43"/>
      <c r="AM2333" s="43"/>
      <c r="AN2333" s="43"/>
      <c r="AO2333" s="43" t="s">
        <v>82</v>
      </c>
      <c r="AP2333" s="23" t="s">
        <v>181</v>
      </c>
      <c r="BF2333" s="68" t="s">
        <v>10498</v>
      </c>
      <c r="BG2333" s="1" t="s">
        <v>183</v>
      </c>
    </row>
    <row r="2334" s="23" customFormat="true" ht="12.75" hidden="true" customHeight="false" outlineLevel="0" collapsed="false">
      <c r="A2334" s="73" t="s">
        <v>10393</v>
      </c>
      <c r="B2334" s="23" t="s">
        <v>5208</v>
      </c>
      <c r="C2334" s="40" t="s">
        <v>177</v>
      </c>
      <c r="D2334" s="23" t="s">
        <v>82</v>
      </c>
      <c r="E2334" s="23" t="s">
        <v>5209</v>
      </c>
      <c r="F2334" s="23" t="s">
        <v>5210</v>
      </c>
      <c r="G2334" s="23" t="n">
        <v>21</v>
      </c>
      <c r="H2334" s="23" t="n">
        <v>125</v>
      </c>
      <c r="I2334" s="41" t="s">
        <v>188</v>
      </c>
      <c r="J2334" s="23" t="s">
        <v>4963</v>
      </c>
      <c r="K2334" s="23" t="n">
        <v>0</v>
      </c>
      <c r="L2334" s="23" t="n">
        <v>32</v>
      </c>
      <c r="M2334" s="23" t="n">
        <v>0</v>
      </c>
      <c r="N2334" s="23" t="n">
        <v>0</v>
      </c>
      <c r="O2334" s="23" t="n">
        <f aca="false">K2334+L2334</f>
        <v>32</v>
      </c>
      <c r="P2334" s="23" t="n">
        <f aca="false">K2334+L2334+M2334+N2334</f>
        <v>32</v>
      </c>
      <c r="Q2334" s="23" t="n">
        <v>0</v>
      </c>
      <c r="R2334" s="23" t="n">
        <v>0</v>
      </c>
      <c r="S2334" s="23" t="n">
        <v>0</v>
      </c>
      <c r="T2334" s="23" t="n">
        <v>0</v>
      </c>
      <c r="U2334" s="23" t="n">
        <f aca="false">IF(I2334="delivery",O2334-SUM(Q2334+R2334),IF(I2334="PO",P2334-SUM(Q2334:R2334)))</f>
        <v>32</v>
      </c>
      <c r="V2334" s="43" t="n">
        <v>12.75</v>
      </c>
      <c r="W2334" s="43" t="n">
        <v>12.75</v>
      </c>
      <c r="X2334" s="43" t="n">
        <f aca="false">W2334-V2334</f>
        <v>0</v>
      </c>
      <c r="Y2334" s="43"/>
      <c r="Z2334" s="43"/>
      <c r="AA2334" s="43" t="n">
        <v>12.75</v>
      </c>
      <c r="AB2334" s="43"/>
      <c r="AC2334" s="43" t="s">
        <v>10482</v>
      </c>
      <c r="AD2334" s="43"/>
      <c r="AE2334" s="43"/>
      <c r="AF2334" s="43"/>
      <c r="AG2334" s="43" t="n">
        <v>12.75</v>
      </c>
      <c r="AH2334" s="43" t="s">
        <v>12229</v>
      </c>
      <c r="AI2334" s="63" t="n">
        <v>125</v>
      </c>
      <c r="AJ2334" s="63" t="n">
        <v>2</v>
      </c>
      <c r="AK2334" s="43" t="s">
        <v>12230</v>
      </c>
      <c r="AL2334" s="43"/>
      <c r="AM2334" s="43"/>
      <c r="AN2334" s="43"/>
      <c r="AO2334" s="43" t="s">
        <v>82</v>
      </c>
      <c r="AP2334" s="23" t="s">
        <v>1432</v>
      </c>
      <c r="BF2334" s="23" t="s">
        <v>10498</v>
      </c>
      <c r="BG2334" s="1" t="s">
        <v>183</v>
      </c>
    </row>
    <row r="2335" s="23" customFormat="true" ht="12.75" hidden="true" customHeight="false" outlineLevel="0" collapsed="false">
      <c r="A2335" s="73" t="s">
        <v>10395</v>
      </c>
      <c r="B2335" s="23" t="s">
        <v>5296</v>
      </c>
      <c r="C2335" s="40" t="s">
        <v>177</v>
      </c>
      <c r="D2335" s="23" t="s">
        <v>82</v>
      </c>
      <c r="E2335" s="23" t="s">
        <v>5297</v>
      </c>
      <c r="F2335" s="23" t="s">
        <v>5298</v>
      </c>
      <c r="G2335" s="23" t="n">
        <v>51</v>
      </c>
      <c r="H2335" s="23" t="n">
        <v>10</v>
      </c>
      <c r="I2335" s="41" t="s">
        <v>188</v>
      </c>
      <c r="J2335" s="23" t="s">
        <v>1431</v>
      </c>
      <c r="K2335" s="23" t="n">
        <v>0</v>
      </c>
      <c r="L2335" s="23" t="n">
        <v>48</v>
      </c>
      <c r="M2335" s="23" t="n">
        <v>0</v>
      </c>
      <c r="N2335" s="23" t="n">
        <v>0</v>
      </c>
      <c r="O2335" s="23" t="n">
        <f aca="false">K2335+L2335</f>
        <v>48</v>
      </c>
      <c r="P2335" s="23" t="n">
        <f aca="false">K2335+L2335+M2335+N2335</f>
        <v>48</v>
      </c>
      <c r="Q2335" s="23" t="n">
        <v>0</v>
      </c>
      <c r="R2335" s="23" t="n">
        <v>0</v>
      </c>
      <c r="S2335" s="23" t="n">
        <v>0</v>
      </c>
      <c r="T2335" s="23" t="n">
        <v>0</v>
      </c>
      <c r="U2335" s="23" t="n">
        <f aca="false">IF(I2335="delivery",O2335-SUM(Q2335+R2335),IF(I2335="PO",P2335-SUM(Q2335:R2335)))</f>
        <v>48</v>
      </c>
      <c r="V2335" s="43" t="n">
        <v>48.89</v>
      </c>
      <c r="W2335" s="43" t="n">
        <v>48.89</v>
      </c>
      <c r="X2335" s="43" t="n">
        <f aca="false">W2335-V2335</f>
        <v>0</v>
      </c>
      <c r="Y2335" s="43"/>
      <c r="Z2335" s="43"/>
      <c r="AA2335" s="43" t="n">
        <v>48.89</v>
      </c>
      <c r="AB2335" s="43"/>
      <c r="AC2335" s="43" t="s">
        <v>10482</v>
      </c>
      <c r="AD2335" s="43"/>
      <c r="AE2335" s="43"/>
      <c r="AF2335" s="43"/>
      <c r="AG2335" s="43" t="n">
        <v>48.89</v>
      </c>
      <c r="AH2335" s="43" t="s">
        <v>12268</v>
      </c>
      <c r="AI2335" s="63" t="n">
        <v>10</v>
      </c>
      <c r="AJ2335" s="63" t="n">
        <v>8</v>
      </c>
      <c r="AK2335" s="43" t="s">
        <v>12269</v>
      </c>
      <c r="AL2335" s="43"/>
      <c r="AM2335" s="43"/>
      <c r="AN2335" s="43"/>
      <c r="AO2335" s="43" t="s">
        <v>82</v>
      </c>
      <c r="AP2335" s="23" t="s">
        <v>1432</v>
      </c>
      <c r="BF2335" s="23" t="s">
        <v>10498</v>
      </c>
      <c r="BG2335" s="1" t="s">
        <v>183</v>
      </c>
    </row>
    <row r="2336" s="23" customFormat="true" ht="12.75" hidden="true" customHeight="false" outlineLevel="0" collapsed="false">
      <c r="A2336" s="73" t="s">
        <v>10397</v>
      </c>
      <c r="B2336" s="23" t="s">
        <v>5455</v>
      </c>
      <c r="C2336" s="40" t="s">
        <v>177</v>
      </c>
      <c r="D2336" s="23" t="s">
        <v>82</v>
      </c>
      <c r="E2336" s="23" t="s">
        <v>5456</v>
      </c>
      <c r="F2336" s="23" t="s">
        <v>10399</v>
      </c>
      <c r="G2336" s="23" t="n">
        <v>71</v>
      </c>
      <c r="H2336" s="23" t="n">
        <v>5040</v>
      </c>
      <c r="I2336" s="41" t="s">
        <v>188</v>
      </c>
      <c r="J2336" s="23" t="s">
        <v>14075</v>
      </c>
      <c r="K2336" s="23" t="n">
        <v>0</v>
      </c>
      <c r="L2336" s="23" t="n">
        <v>417</v>
      </c>
      <c r="M2336" s="23" t="n">
        <v>0</v>
      </c>
      <c r="N2336" s="23" t="n">
        <v>0</v>
      </c>
      <c r="O2336" s="23" t="n">
        <f aca="false">K2336+L2336</f>
        <v>417</v>
      </c>
      <c r="P2336" s="23" t="n">
        <f aca="false">K2336+L2336+M2336+N2336</f>
        <v>417</v>
      </c>
      <c r="Q2336" s="23" t="n">
        <v>0</v>
      </c>
      <c r="R2336" s="23" t="n">
        <v>0</v>
      </c>
      <c r="S2336" s="23" t="n">
        <v>0</v>
      </c>
      <c r="T2336" s="23" t="n">
        <v>0</v>
      </c>
      <c r="U2336" s="23" t="n">
        <f aca="false">IF(I2336="delivery",O2336-SUM(Q2336+R2336),IF(I2336="PO",P2336-SUM(Q2336:R2336)))</f>
        <v>417</v>
      </c>
      <c r="V2336" s="43" t="n">
        <v>1.12</v>
      </c>
      <c r="W2336" s="43" t="n">
        <v>1.12</v>
      </c>
      <c r="X2336" s="43" t="n">
        <f aca="false">W2336-V2336</f>
        <v>0</v>
      </c>
      <c r="Y2336" s="43"/>
      <c r="Z2336" s="43"/>
      <c r="AA2336" s="43"/>
      <c r="AB2336" s="43"/>
      <c r="AC2336" s="43" t="s">
        <v>10482</v>
      </c>
      <c r="AD2336" s="43"/>
      <c r="AE2336" s="43"/>
      <c r="AF2336" s="43"/>
      <c r="AG2336" s="43" t="n">
        <v>1.12</v>
      </c>
      <c r="AH2336" s="43" t="s">
        <v>12360</v>
      </c>
      <c r="AI2336" s="63" t="n">
        <v>5040</v>
      </c>
      <c r="AJ2336" s="63" t="n">
        <v>12</v>
      </c>
      <c r="AK2336" s="43" t="s">
        <v>12361</v>
      </c>
      <c r="AL2336" s="43"/>
      <c r="AM2336" s="43"/>
      <c r="AN2336" s="43"/>
      <c r="AO2336" s="43" t="s">
        <v>82</v>
      </c>
      <c r="AP2336" s="23" t="s">
        <v>1432</v>
      </c>
      <c r="BF2336" s="23" t="s">
        <v>10498</v>
      </c>
      <c r="BG2336" s="1" t="s">
        <v>183</v>
      </c>
    </row>
    <row r="2337" s="23" customFormat="true" ht="12.75" hidden="true" customHeight="false" outlineLevel="0" collapsed="false">
      <c r="A2337" s="73" t="s">
        <v>10400</v>
      </c>
      <c r="B2337" s="23" t="s">
        <v>10401</v>
      </c>
      <c r="C2337" s="40" t="s">
        <v>177</v>
      </c>
      <c r="D2337" s="23" t="s">
        <v>82</v>
      </c>
      <c r="E2337" s="23" t="s">
        <v>10402</v>
      </c>
      <c r="F2337" s="23" t="s">
        <v>10403</v>
      </c>
      <c r="G2337" s="23" t="n">
        <v>41</v>
      </c>
      <c r="H2337" s="23" t="n">
        <v>5824</v>
      </c>
      <c r="I2337" s="41" t="s">
        <v>180</v>
      </c>
      <c r="K2337" s="23" t="n">
        <v>0</v>
      </c>
      <c r="L2337" s="23" t="n">
        <v>5206</v>
      </c>
      <c r="M2337" s="23" t="n">
        <v>0</v>
      </c>
      <c r="N2337" s="23" t="n">
        <v>0</v>
      </c>
      <c r="O2337" s="23" t="n">
        <f aca="false">K2337+L2337</f>
        <v>5206</v>
      </c>
      <c r="P2337" s="23" t="n">
        <f aca="false">K2337+L2337+M2337+N2337</f>
        <v>5206</v>
      </c>
      <c r="Q2337" s="23" t="n">
        <v>4</v>
      </c>
      <c r="R2337" s="23" t="n">
        <v>0</v>
      </c>
      <c r="S2337" s="23" t="n">
        <v>0</v>
      </c>
      <c r="T2337" s="23" t="n">
        <v>0</v>
      </c>
      <c r="U2337" s="23" t="n">
        <f aca="false">IF(I2337="delivery",O2337-SUM(Q2337+R2337),IF(I2337="PO",P2337-SUM(Q2337:R2337)))</f>
        <v>5202</v>
      </c>
      <c r="V2337" s="43" t="n">
        <v>0.43</v>
      </c>
      <c r="W2337" s="43" t="n">
        <v>0.43</v>
      </c>
      <c r="X2337" s="43" t="n">
        <f aca="false">W2337-V2337</f>
        <v>0</v>
      </c>
      <c r="Y2337" s="43"/>
      <c r="Z2337" s="43"/>
      <c r="AA2337" s="43" t="n">
        <v>0.43</v>
      </c>
      <c r="AB2337" s="43" t="n">
        <v>0.43</v>
      </c>
      <c r="AC2337" s="43" t="s">
        <v>10482</v>
      </c>
      <c r="AD2337" s="43"/>
      <c r="AE2337" s="43"/>
      <c r="AF2337" s="43" t="s">
        <v>10483</v>
      </c>
      <c r="AG2337" s="43" t="n">
        <v>0.43</v>
      </c>
      <c r="AH2337" s="43" t="s">
        <v>14076</v>
      </c>
      <c r="AI2337" s="63" t="n">
        <v>5824</v>
      </c>
      <c r="AJ2337" s="63" t="n">
        <v>6</v>
      </c>
      <c r="AK2337" s="43"/>
      <c r="AL2337" s="43"/>
      <c r="AM2337" s="43"/>
      <c r="AN2337" s="43"/>
      <c r="AO2337" s="43" t="s">
        <v>82</v>
      </c>
      <c r="AP2337" s="23" t="s">
        <v>1382</v>
      </c>
      <c r="BF2337" s="23" t="s">
        <v>10498</v>
      </c>
      <c r="BG2337" s="1" t="s">
        <v>183</v>
      </c>
    </row>
    <row r="2338" s="23" customFormat="true" ht="12.75" hidden="true" customHeight="false" outlineLevel="0" collapsed="false">
      <c r="A2338" s="73" t="s">
        <v>10404</v>
      </c>
      <c r="B2338" s="23" t="s">
        <v>10405</v>
      </c>
      <c r="C2338" s="40" t="s">
        <v>177</v>
      </c>
      <c r="D2338" s="23" t="s">
        <v>82</v>
      </c>
      <c r="E2338" s="23" t="s">
        <v>10402</v>
      </c>
      <c r="F2338" s="23" t="s">
        <v>10406</v>
      </c>
      <c r="G2338" s="23" t="n">
        <v>41</v>
      </c>
      <c r="H2338" s="23" t="n">
        <v>5824</v>
      </c>
      <c r="I2338" s="41" t="s">
        <v>180</v>
      </c>
      <c r="K2338" s="23" t="n">
        <v>0</v>
      </c>
      <c r="L2338" s="23" t="n">
        <v>10520</v>
      </c>
      <c r="M2338" s="23" t="n">
        <v>0</v>
      </c>
      <c r="N2338" s="23" t="n">
        <v>0</v>
      </c>
      <c r="O2338" s="23" t="n">
        <f aca="false">K2338+L2338</f>
        <v>10520</v>
      </c>
      <c r="P2338" s="23" t="n">
        <f aca="false">K2338+L2338+M2338+N2338</f>
        <v>10520</v>
      </c>
      <c r="Q2338" s="23" t="n">
        <v>112</v>
      </c>
      <c r="R2338" s="23" t="n">
        <v>0</v>
      </c>
      <c r="S2338" s="23" t="n">
        <v>0</v>
      </c>
      <c r="T2338" s="23" t="n">
        <v>0</v>
      </c>
      <c r="U2338" s="23" t="n">
        <f aca="false">IF(I2338="delivery",O2338-SUM(Q2338+R2338),IF(I2338="PO",P2338-SUM(Q2338:R2338)))</f>
        <v>10408</v>
      </c>
      <c r="V2338" s="43" t="n">
        <v>0.43</v>
      </c>
      <c r="W2338" s="43" t="n">
        <v>0.43</v>
      </c>
      <c r="X2338" s="43" t="n">
        <f aca="false">W2338-V2338</f>
        <v>0</v>
      </c>
      <c r="Y2338" s="43"/>
      <c r="Z2338" s="43"/>
      <c r="AA2338" s="43"/>
      <c r="AB2338" s="43" t="n">
        <v>0.43</v>
      </c>
      <c r="AC2338" s="43" t="s">
        <v>10482</v>
      </c>
      <c r="AD2338" s="43"/>
      <c r="AE2338" s="43"/>
      <c r="AF2338" s="43" t="s">
        <v>10483</v>
      </c>
      <c r="AG2338" s="43" t="n">
        <v>0.43</v>
      </c>
      <c r="AH2338" s="43" t="s">
        <v>14076</v>
      </c>
      <c r="AI2338" s="63" t="n">
        <v>5824</v>
      </c>
      <c r="AJ2338" s="63" t="n">
        <v>6</v>
      </c>
      <c r="AK2338" s="43"/>
      <c r="AL2338" s="43"/>
      <c r="AM2338" s="43"/>
      <c r="AN2338" s="43"/>
      <c r="AO2338" s="43" t="s">
        <v>82</v>
      </c>
      <c r="AP2338" s="23" t="s">
        <v>1382</v>
      </c>
      <c r="BF2338" s="23" t="s">
        <v>10498</v>
      </c>
      <c r="BG2338" s="1" t="s">
        <v>183</v>
      </c>
    </row>
    <row r="2339" s="23" customFormat="true" ht="12.75" hidden="true" customHeight="false" outlineLevel="0" collapsed="false">
      <c r="A2339" s="73" t="s">
        <v>10407</v>
      </c>
      <c r="B2339" s="23" t="s">
        <v>10405</v>
      </c>
      <c r="C2339" s="40" t="s">
        <v>1465</v>
      </c>
      <c r="D2339" s="23" t="s">
        <v>82</v>
      </c>
      <c r="E2339" s="23" t="s">
        <v>10402</v>
      </c>
      <c r="F2339" s="23" t="s">
        <v>10406</v>
      </c>
      <c r="G2339" s="23" t="n">
        <v>81</v>
      </c>
      <c r="H2339" s="23" t="n">
        <v>1</v>
      </c>
      <c r="I2339" s="41" t="s">
        <v>180</v>
      </c>
      <c r="K2339" s="23" t="n">
        <v>0</v>
      </c>
      <c r="L2339" s="23" t="n">
        <v>41</v>
      </c>
      <c r="M2339" s="23" t="n">
        <v>0</v>
      </c>
      <c r="N2339" s="23" t="n">
        <v>0</v>
      </c>
      <c r="O2339" s="23" t="n">
        <f aca="false">K2339+L2339</f>
        <v>41</v>
      </c>
      <c r="P2339" s="23" t="n">
        <f aca="false">K2339+L2339+M2339+N2339</f>
        <v>41</v>
      </c>
      <c r="Q2339" s="23" t="n">
        <v>0</v>
      </c>
      <c r="R2339" s="23" t="n">
        <v>0</v>
      </c>
      <c r="S2339" s="23" t="n">
        <v>0</v>
      </c>
      <c r="T2339" s="23" t="n">
        <v>0</v>
      </c>
      <c r="U2339" s="23" t="n">
        <f aca="false">IF(I2339="delivery",O2339-SUM(Q2339+R2339),IF(I2339="PO",P2339-SUM(Q2339:R2339)))</f>
        <v>41</v>
      </c>
      <c r="V2339" s="43" t="n">
        <v>0.0001</v>
      </c>
      <c r="W2339" s="43" t="n">
        <v>0.0001</v>
      </c>
      <c r="X2339" s="43" t="n">
        <f aca="false">W2339-V2339</f>
        <v>0</v>
      </c>
      <c r="Y2339" s="43"/>
      <c r="Z2339" s="43"/>
      <c r="AA2339" s="43"/>
      <c r="AB2339" s="43" t="n">
        <v>0.43</v>
      </c>
      <c r="AC2339" s="43" t="s">
        <v>10482</v>
      </c>
      <c r="AD2339" s="43"/>
      <c r="AE2339" s="43"/>
      <c r="AF2339" s="43" t="s">
        <v>10483</v>
      </c>
      <c r="AG2339" s="43" t="n">
        <v>0.43</v>
      </c>
      <c r="AH2339" s="43" t="s">
        <v>14076</v>
      </c>
      <c r="AI2339" s="63" t="n">
        <v>5824</v>
      </c>
      <c r="AJ2339" s="63" t="n">
        <v>6</v>
      </c>
      <c r="AK2339" s="43"/>
      <c r="AL2339" s="43"/>
      <c r="AM2339" s="43"/>
      <c r="AN2339" s="43"/>
      <c r="AO2339" s="43" t="s">
        <v>82</v>
      </c>
      <c r="AP2339" s="23" t="s">
        <v>1382</v>
      </c>
      <c r="BF2339" s="23" t="s">
        <v>1468</v>
      </c>
      <c r="BG2339" s="1" t="s">
        <v>183</v>
      </c>
    </row>
    <row r="2340" s="59" customFormat="true" ht="12.75" hidden="true" customHeight="false" outlineLevel="0" collapsed="false">
      <c r="A2340" s="73" t="s">
        <v>10409</v>
      </c>
      <c r="B2340" s="23" t="s">
        <v>5919</v>
      </c>
      <c r="C2340" s="40" t="s">
        <v>177</v>
      </c>
      <c r="D2340" s="23" t="s">
        <v>82</v>
      </c>
      <c r="E2340" s="23" t="s">
        <v>10411</v>
      </c>
      <c r="F2340" s="23" t="s">
        <v>10412</v>
      </c>
      <c r="G2340" s="23" t="n">
        <v>36</v>
      </c>
      <c r="H2340" s="23" t="n">
        <v>237</v>
      </c>
      <c r="I2340" s="41" t="s">
        <v>180</v>
      </c>
      <c r="J2340" s="23"/>
      <c r="K2340" s="23" t="n">
        <v>0</v>
      </c>
      <c r="L2340" s="23" t="n">
        <v>21</v>
      </c>
      <c r="M2340" s="23" t="n">
        <v>0</v>
      </c>
      <c r="N2340" s="23" t="n">
        <v>0</v>
      </c>
      <c r="O2340" s="23" t="n">
        <f aca="false">K2340+L2340</f>
        <v>21</v>
      </c>
      <c r="P2340" s="23" t="n">
        <f aca="false">K2340+L2340+M2340+N2340</f>
        <v>21</v>
      </c>
      <c r="Q2340" s="23" t="n">
        <v>0</v>
      </c>
      <c r="R2340" s="23" t="n">
        <v>0</v>
      </c>
      <c r="S2340" s="23" t="n">
        <v>0</v>
      </c>
      <c r="T2340" s="23" t="n">
        <v>0</v>
      </c>
      <c r="U2340" s="23" t="n">
        <f aca="false">IF(I2340="delivery",O2340-SUM(Q2340+R2340),IF(I2340="PO",P2340-SUM(Q2340:R2340)))</f>
        <v>21</v>
      </c>
      <c r="V2340" s="43" t="n">
        <v>19.413</v>
      </c>
      <c r="W2340" s="43" t="n">
        <v>19.413</v>
      </c>
      <c r="X2340" s="43" t="n">
        <f aca="false">W2340-V2340</f>
        <v>0</v>
      </c>
      <c r="Y2340" s="43"/>
      <c r="Z2340" s="43"/>
      <c r="AA2340" s="43"/>
      <c r="AB2340" s="43" t="n">
        <v>18.584</v>
      </c>
      <c r="AC2340" s="43" t="s">
        <v>10482</v>
      </c>
      <c r="AD2340" s="43"/>
      <c r="AE2340" s="43"/>
      <c r="AF2340" s="43" t="s">
        <v>10483</v>
      </c>
      <c r="AG2340" s="43" t="n">
        <v>18.584</v>
      </c>
      <c r="AH2340" s="43" t="s">
        <v>12570</v>
      </c>
      <c r="AI2340" s="63" t="s">
        <v>12571</v>
      </c>
      <c r="AJ2340" s="63" t="s">
        <v>12569</v>
      </c>
      <c r="AK2340" s="43"/>
      <c r="AL2340" s="43"/>
      <c r="AM2340" s="43"/>
      <c r="AN2340" s="43"/>
      <c r="AO2340" s="43" t="s">
        <v>82</v>
      </c>
      <c r="AP2340" s="23" t="s">
        <v>1382</v>
      </c>
      <c r="AQ2340" s="23"/>
      <c r="AR2340" s="23"/>
      <c r="AS2340" s="23"/>
      <c r="AT2340" s="23"/>
      <c r="AU2340" s="23"/>
      <c r="AV2340" s="23"/>
      <c r="AW2340" s="23"/>
      <c r="AX2340" s="23"/>
      <c r="AY2340" s="23"/>
      <c r="AZ2340" s="23"/>
      <c r="BA2340" s="23"/>
      <c r="BB2340" s="23"/>
      <c r="BC2340" s="23"/>
      <c r="BD2340" s="23"/>
      <c r="BE2340" s="23"/>
      <c r="BF2340" s="23" t="s">
        <v>10498</v>
      </c>
      <c r="BG2340" s="1" t="s">
        <v>183</v>
      </c>
      <c r="BH2340" s="23"/>
      <c r="BI2340" s="23"/>
    </row>
    <row r="2341" s="59" customFormat="true" ht="12.75" hidden="true" customHeight="false" outlineLevel="0" collapsed="false">
      <c r="A2341" s="73" t="s">
        <v>10413</v>
      </c>
      <c r="B2341" s="23" t="s">
        <v>5947</v>
      </c>
      <c r="C2341" s="40" t="s">
        <v>177</v>
      </c>
      <c r="D2341" s="23" t="s">
        <v>82</v>
      </c>
      <c r="E2341" s="23" t="s">
        <v>5948</v>
      </c>
      <c r="F2341" s="23" t="s">
        <v>10415</v>
      </c>
      <c r="G2341" s="23" t="n">
        <v>46</v>
      </c>
      <c r="H2341" s="23" t="n">
        <v>100</v>
      </c>
      <c r="I2341" s="41" t="s">
        <v>180</v>
      </c>
      <c r="J2341" s="23"/>
      <c r="K2341" s="23" t="n">
        <v>0</v>
      </c>
      <c r="L2341" s="23" t="n">
        <v>412</v>
      </c>
      <c r="M2341" s="23" t="n">
        <v>0</v>
      </c>
      <c r="N2341" s="23" t="n">
        <v>0</v>
      </c>
      <c r="O2341" s="23" t="n">
        <f aca="false">K2341+L2341</f>
        <v>412</v>
      </c>
      <c r="P2341" s="23" t="n">
        <f aca="false">K2341+L2341+M2341+N2341</f>
        <v>412</v>
      </c>
      <c r="Q2341" s="23" t="n">
        <v>0</v>
      </c>
      <c r="R2341" s="23" t="n">
        <v>0</v>
      </c>
      <c r="S2341" s="23" t="n">
        <v>0</v>
      </c>
      <c r="T2341" s="23" t="n">
        <v>0</v>
      </c>
      <c r="U2341" s="23" t="n">
        <f aca="false">IF(I2341="delivery",O2341-SUM(Q2341+R2341),IF(I2341="PO",P2341-SUM(Q2341:R2341)))</f>
        <v>412</v>
      </c>
      <c r="V2341" s="43" t="n">
        <v>535.495</v>
      </c>
      <c r="W2341" s="43" t="n">
        <v>535.495</v>
      </c>
      <c r="X2341" s="43" t="n">
        <f aca="false">W2341-V2341</f>
        <v>0</v>
      </c>
      <c r="Y2341" s="43"/>
      <c r="Z2341" s="43"/>
      <c r="AA2341" s="43"/>
      <c r="AB2341" s="43" t="n">
        <v>435</v>
      </c>
      <c r="AC2341" s="43" t="s">
        <v>10482</v>
      </c>
      <c r="AD2341" s="43"/>
      <c r="AE2341" s="43"/>
      <c r="AF2341" s="43" t="s">
        <v>10483</v>
      </c>
      <c r="AG2341" s="43" t="n">
        <v>435</v>
      </c>
      <c r="AH2341" s="43" t="s">
        <v>12581</v>
      </c>
      <c r="AI2341" s="63" t="s">
        <v>12582</v>
      </c>
      <c r="AJ2341" s="63" t="s">
        <v>12583</v>
      </c>
      <c r="AK2341" s="43"/>
      <c r="AL2341" s="43"/>
      <c r="AM2341" s="43" t="s">
        <v>14077</v>
      </c>
      <c r="AN2341" s="43"/>
      <c r="AO2341" s="43" t="s">
        <v>82</v>
      </c>
      <c r="AP2341" s="23" t="s">
        <v>1382</v>
      </c>
      <c r="AQ2341" s="23"/>
      <c r="AR2341" s="23"/>
      <c r="AS2341" s="23"/>
      <c r="AT2341" s="23"/>
      <c r="AU2341" s="23"/>
      <c r="AV2341" s="23"/>
      <c r="AW2341" s="23"/>
      <c r="AX2341" s="23"/>
      <c r="AY2341" s="23"/>
      <c r="AZ2341" s="23"/>
      <c r="BA2341" s="23"/>
      <c r="BB2341" s="23"/>
      <c r="BC2341" s="23"/>
      <c r="BD2341" s="23"/>
      <c r="BE2341" s="23"/>
      <c r="BF2341" s="23" t="s">
        <v>10498</v>
      </c>
      <c r="BG2341" s="1" t="s">
        <v>183</v>
      </c>
      <c r="BH2341" s="23"/>
      <c r="BI2341" s="23"/>
    </row>
    <row r="2342" s="23" customFormat="true" ht="12.75" hidden="true" customHeight="false" outlineLevel="0" collapsed="false">
      <c r="A2342" s="73" t="s">
        <v>10416</v>
      </c>
      <c r="B2342" s="23" t="s">
        <v>5976</v>
      </c>
      <c r="C2342" s="40" t="s">
        <v>177</v>
      </c>
      <c r="D2342" s="23" t="s">
        <v>82</v>
      </c>
      <c r="E2342" s="23" t="s">
        <v>5977</v>
      </c>
      <c r="F2342" s="23" t="s">
        <v>10418</v>
      </c>
      <c r="G2342" s="23" t="n">
        <v>41</v>
      </c>
      <c r="H2342" s="23" t="n">
        <v>1000</v>
      </c>
      <c r="I2342" s="41" t="s">
        <v>180</v>
      </c>
      <c r="K2342" s="23" t="n">
        <v>0</v>
      </c>
      <c r="L2342" s="23" t="n">
        <v>1047</v>
      </c>
      <c r="M2342" s="23" t="n">
        <v>0</v>
      </c>
      <c r="N2342" s="23" t="n">
        <v>0</v>
      </c>
      <c r="O2342" s="23" t="n">
        <f aca="false">K2342+L2342</f>
        <v>1047</v>
      </c>
      <c r="P2342" s="23" t="n">
        <f aca="false">K2342+L2342+M2342+N2342</f>
        <v>1047</v>
      </c>
      <c r="Q2342" s="23" t="n">
        <v>0</v>
      </c>
      <c r="R2342" s="23" t="n">
        <v>0</v>
      </c>
      <c r="S2342" s="23" t="n">
        <v>0</v>
      </c>
      <c r="T2342" s="23" t="n">
        <v>0</v>
      </c>
      <c r="U2342" s="23" t="n">
        <f aca="false">IF(I2342="delivery",O2342-SUM(Q2342+R2342),IF(I2342="PO",P2342-SUM(Q2342:R2342)))</f>
        <v>1047</v>
      </c>
      <c r="V2342" s="43" t="n">
        <v>23.96</v>
      </c>
      <c r="W2342" s="43" t="n">
        <v>23.96</v>
      </c>
      <c r="X2342" s="43" t="n">
        <f aca="false">W2342-V2342</f>
        <v>0</v>
      </c>
      <c r="Y2342" s="43"/>
      <c r="Z2342" s="43"/>
      <c r="AA2342" s="43"/>
      <c r="AB2342" s="43" t="n">
        <v>23.96</v>
      </c>
      <c r="AC2342" s="43" t="s">
        <v>10482</v>
      </c>
      <c r="AD2342" s="43"/>
      <c r="AE2342" s="43"/>
      <c r="AF2342" s="43" t="s">
        <v>10483</v>
      </c>
      <c r="AG2342" s="43" t="n">
        <v>23.96</v>
      </c>
      <c r="AH2342" s="43" t="s">
        <v>12591</v>
      </c>
      <c r="AI2342" s="63" t="s">
        <v>12592</v>
      </c>
      <c r="AJ2342" s="63" t="s">
        <v>10913</v>
      </c>
      <c r="AK2342" s="43"/>
      <c r="AL2342" s="43"/>
      <c r="AM2342" s="43"/>
      <c r="AN2342" s="43"/>
      <c r="AO2342" s="43" t="s">
        <v>82</v>
      </c>
      <c r="AP2342" s="23" t="s">
        <v>1382</v>
      </c>
      <c r="BF2342" s="23" t="s">
        <v>10498</v>
      </c>
      <c r="BG2342" s="1" t="s">
        <v>183</v>
      </c>
    </row>
    <row r="2343" s="23" customFormat="true" ht="12.75" hidden="true" customHeight="false" outlineLevel="0" collapsed="false">
      <c r="A2343" s="73" t="s">
        <v>10419</v>
      </c>
      <c r="B2343" s="23" t="s">
        <v>10420</v>
      </c>
      <c r="C2343" s="40" t="s">
        <v>177</v>
      </c>
      <c r="D2343" s="23" t="s">
        <v>82</v>
      </c>
      <c r="E2343" s="23" t="s">
        <v>10421</v>
      </c>
      <c r="F2343" s="23" t="s">
        <v>10422</v>
      </c>
      <c r="G2343" s="23" t="n">
        <v>41</v>
      </c>
      <c r="H2343" s="23" t="n">
        <v>2500</v>
      </c>
      <c r="I2343" s="41" t="s">
        <v>180</v>
      </c>
      <c r="K2343" s="23" t="n">
        <v>0</v>
      </c>
      <c r="L2343" s="23" t="n">
        <v>3304</v>
      </c>
      <c r="M2343" s="23" t="n">
        <v>0</v>
      </c>
      <c r="N2343" s="23" t="n">
        <v>0</v>
      </c>
      <c r="O2343" s="23" t="n">
        <f aca="false">K2343+L2343</f>
        <v>3304</v>
      </c>
      <c r="P2343" s="23" t="n">
        <f aca="false">K2343+L2343+M2343+N2343</f>
        <v>3304</v>
      </c>
      <c r="Q2343" s="23" t="n">
        <v>0</v>
      </c>
      <c r="R2343" s="23" t="n">
        <v>0</v>
      </c>
      <c r="S2343" s="23" t="n">
        <v>0</v>
      </c>
      <c r="T2343" s="23" t="n">
        <v>0</v>
      </c>
      <c r="U2343" s="23" t="n">
        <f aca="false">IF(I2343="delivery",O2343-SUM(Q2343+R2343),IF(I2343="PO",P2343-SUM(Q2343:R2343)))</f>
        <v>3304</v>
      </c>
      <c r="V2343" s="43" t="n">
        <v>0.84</v>
      </c>
      <c r="W2343" s="43" t="n">
        <v>0.84</v>
      </c>
      <c r="X2343" s="43" t="n">
        <f aca="false">W2343-V2343</f>
        <v>0</v>
      </c>
      <c r="Y2343" s="43"/>
      <c r="Z2343" s="43"/>
      <c r="AA2343" s="43" t="n">
        <v>0.84</v>
      </c>
      <c r="AB2343" s="43" t="n">
        <v>0.84</v>
      </c>
      <c r="AC2343" s="43" t="s">
        <v>10482</v>
      </c>
      <c r="AD2343" s="43"/>
      <c r="AE2343" s="43"/>
      <c r="AF2343" s="43" t="s">
        <v>10483</v>
      </c>
      <c r="AG2343" s="43" t="n">
        <v>0.84</v>
      </c>
      <c r="AH2343" s="43" t="s">
        <v>14078</v>
      </c>
      <c r="AI2343" s="63" t="s">
        <v>14079</v>
      </c>
      <c r="AJ2343" s="63" t="s">
        <v>12606</v>
      </c>
      <c r="AK2343" s="43"/>
      <c r="AL2343" s="43"/>
      <c r="AM2343" s="43"/>
      <c r="AN2343" s="43"/>
      <c r="AO2343" s="43" t="s">
        <v>82</v>
      </c>
      <c r="AP2343" s="23" t="s">
        <v>1382</v>
      </c>
      <c r="BF2343" s="23" t="s">
        <v>10498</v>
      </c>
      <c r="BG2343" s="1" t="s">
        <v>183</v>
      </c>
    </row>
    <row r="2344" s="23" customFormat="true" ht="12.75" hidden="true" customHeight="false" outlineLevel="0" collapsed="false">
      <c r="A2344" s="73" t="s">
        <v>10423</v>
      </c>
      <c r="B2344" s="23" t="s">
        <v>6060</v>
      </c>
      <c r="C2344" s="40" t="s">
        <v>177</v>
      </c>
      <c r="D2344" s="23" t="s">
        <v>82</v>
      </c>
      <c r="E2344" s="23" t="s">
        <v>6061</v>
      </c>
      <c r="F2344" s="23" t="s">
        <v>10425</v>
      </c>
      <c r="G2344" s="23" t="n">
        <v>46</v>
      </c>
      <c r="H2344" s="23" t="n">
        <v>50</v>
      </c>
      <c r="I2344" s="41" t="s">
        <v>180</v>
      </c>
      <c r="K2344" s="23" t="n">
        <v>0</v>
      </c>
      <c r="L2344" s="23" t="n">
        <v>0</v>
      </c>
      <c r="M2344" s="23" t="n">
        <v>0</v>
      </c>
      <c r="N2344" s="23" t="n">
        <v>0</v>
      </c>
      <c r="O2344" s="23" t="n">
        <f aca="false">K2344+L2344</f>
        <v>0</v>
      </c>
      <c r="P2344" s="23" t="n">
        <f aca="false">K2344+L2344+M2344+N2344</f>
        <v>0</v>
      </c>
      <c r="Q2344" s="23" t="n">
        <v>0</v>
      </c>
      <c r="R2344" s="23" t="n">
        <v>0</v>
      </c>
      <c r="S2344" s="23" t="n">
        <v>0</v>
      </c>
      <c r="T2344" s="23" t="n">
        <v>0</v>
      </c>
      <c r="U2344" s="23" t="n">
        <f aca="false">IF(I2344="delivery",O2344-SUM(Q2344+R2344),IF(I2344="PO",P2344-SUM(Q2344:R2344)))</f>
        <v>0</v>
      </c>
      <c r="V2344" s="43" t="n">
        <v>353.994</v>
      </c>
      <c r="W2344" s="43" t="n">
        <v>353.994</v>
      </c>
      <c r="X2344" s="43" t="n">
        <f aca="false">W2344-V2344</f>
        <v>0</v>
      </c>
      <c r="Y2344" s="43"/>
      <c r="Z2344" s="43"/>
      <c r="AA2344" s="43"/>
      <c r="AB2344" s="43"/>
      <c r="AC2344" s="43" t="s">
        <v>10482</v>
      </c>
      <c r="AD2344" s="43"/>
      <c r="AE2344" s="43"/>
      <c r="AF2344" s="43" t="s">
        <v>10483</v>
      </c>
      <c r="AG2344" s="43" t="n">
        <v>353.994</v>
      </c>
      <c r="AH2344" s="43" t="s">
        <v>12627</v>
      </c>
      <c r="AI2344" s="63" t="s">
        <v>12628</v>
      </c>
      <c r="AJ2344" s="63" t="s">
        <v>12079</v>
      </c>
      <c r="AK2344" s="43"/>
      <c r="AL2344" s="43"/>
      <c r="AM2344" s="43"/>
      <c r="AN2344" s="43"/>
      <c r="AO2344" s="43" t="s">
        <v>82</v>
      </c>
      <c r="AP2344" s="23" t="s">
        <v>1382</v>
      </c>
      <c r="BF2344" s="23" t="s">
        <v>10498</v>
      </c>
      <c r="BG2344" s="1" t="s">
        <v>183</v>
      </c>
    </row>
    <row r="2345" s="23" customFormat="true" ht="12.75" hidden="false" customHeight="false" outlineLevel="0" collapsed="false">
      <c r="A2345" s="73" t="s">
        <v>10426</v>
      </c>
      <c r="B2345" s="23" t="s">
        <v>1587</v>
      </c>
      <c r="C2345" s="40" t="s">
        <v>177</v>
      </c>
      <c r="D2345" s="23" t="s">
        <v>1471</v>
      </c>
      <c r="E2345" s="23" t="s">
        <v>1588</v>
      </c>
      <c r="F2345" s="23" t="s">
        <v>1589</v>
      </c>
      <c r="G2345" s="23" t="n">
        <v>43</v>
      </c>
      <c r="H2345" s="23" t="n">
        <v>1000</v>
      </c>
      <c r="I2345" s="41" t="s">
        <v>188</v>
      </c>
      <c r="K2345" s="23" t="n">
        <v>0</v>
      </c>
      <c r="L2345" s="23" t="n">
        <v>257</v>
      </c>
      <c r="M2345" s="23" t="n">
        <v>0</v>
      </c>
      <c r="N2345" s="23" t="n">
        <v>0</v>
      </c>
      <c r="O2345" s="23" t="n">
        <f aca="false">K2345+L2345</f>
        <v>257</v>
      </c>
      <c r="P2345" s="23" t="n">
        <f aca="false">K2345+L2345+M2345+N2345</f>
        <v>257</v>
      </c>
      <c r="Q2345" s="23" t="n">
        <v>13</v>
      </c>
      <c r="R2345" s="23" t="n">
        <v>0</v>
      </c>
      <c r="S2345" s="23" t="n">
        <v>0</v>
      </c>
      <c r="T2345" s="23" t="n">
        <v>0</v>
      </c>
      <c r="U2345" s="23" t="n">
        <f aca="false">IF(I2345="delivery",O2345-SUM(Q2345+R2345),IF(I2345="PO",P2345-SUM(Q2345:R2345)))</f>
        <v>244</v>
      </c>
      <c r="V2345" s="43" t="n">
        <v>0.0084</v>
      </c>
      <c r="W2345" s="43" t="n">
        <v>0.0084</v>
      </c>
      <c r="X2345" s="43" t="n">
        <f aca="false">W2345-V2345</f>
        <v>0</v>
      </c>
      <c r="Y2345" s="43"/>
      <c r="Z2345" s="43"/>
      <c r="AA2345" s="43"/>
      <c r="AB2345" s="43"/>
      <c r="AC2345" s="43" t="s">
        <v>10482</v>
      </c>
      <c r="AD2345" s="43"/>
      <c r="AE2345" s="43"/>
      <c r="AF2345" s="43"/>
      <c r="AG2345" s="43" t="n">
        <v>0.006</v>
      </c>
      <c r="AH2345" s="43" t="s">
        <v>10940</v>
      </c>
      <c r="AI2345" s="63" t="n">
        <v>55000</v>
      </c>
      <c r="AJ2345" s="63" t="n">
        <v>6</v>
      </c>
      <c r="AK2345" s="43"/>
      <c r="AL2345" s="43"/>
      <c r="AM2345" s="43"/>
      <c r="AN2345" s="43"/>
      <c r="AO2345" s="43" t="s">
        <v>1471</v>
      </c>
      <c r="AP2345" s="23" t="s">
        <v>1474</v>
      </c>
      <c r="AT2345" s="23" t="s">
        <v>10942</v>
      </c>
      <c r="AV2345" s="23" t="n">
        <v>0.0069</v>
      </c>
      <c r="AW2345" s="23" t="s">
        <v>10935</v>
      </c>
      <c r="AX2345" s="23" t="n">
        <v>224495</v>
      </c>
      <c r="AY2345" s="23" t="n">
        <v>163046</v>
      </c>
      <c r="AZ2345" s="23" t="n">
        <v>9</v>
      </c>
      <c r="BA2345" s="23" t="s">
        <v>1465</v>
      </c>
      <c r="BB2345" s="23" t="s">
        <v>10935</v>
      </c>
      <c r="BF2345" s="23" t="s">
        <v>10498</v>
      </c>
      <c r="BG2345" s="1" t="s">
        <v>183</v>
      </c>
    </row>
    <row r="2346" s="23" customFormat="true" ht="12.75" hidden="false" customHeight="false" outlineLevel="0" collapsed="false">
      <c r="A2346" s="73" t="s">
        <v>10427</v>
      </c>
      <c r="B2346" s="23" t="s">
        <v>10428</v>
      </c>
      <c r="C2346" s="40" t="s">
        <v>177</v>
      </c>
      <c r="D2346" s="23" t="s">
        <v>1471</v>
      </c>
      <c r="E2346" s="23" t="s">
        <v>10429</v>
      </c>
      <c r="F2346" s="23" t="s">
        <v>10430</v>
      </c>
      <c r="G2346" s="23" t="n">
        <v>26</v>
      </c>
      <c r="H2346" s="23" t="n">
        <v>1000</v>
      </c>
      <c r="I2346" s="41" t="s">
        <v>188</v>
      </c>
      <c r="K2346" s="23" t="n">
        <v>0</v>
      </c>
      <c r="L2346" s="23" t="n">
        <v>8892</v>
      </c>
      <c r="M2346" s="23" t="n">
        <v>0</v>
      </c>
      <c r="N2346" s="23" t="n">
        <v>0</v>
      </c>
      <c r="O2346" s="23" t="n">
        <f aca="false">K2346+L2346</f>
        <v>8892</v>
      </c>
      <c r="P2346" s="23" t="n">
        <f aca="false">K2346+L2346+M2346+N2346</f>
        <v>8892</v>
      </c>
      <c r="Q2346" s="23" t="n">
        <v>0</v>
      </c>
      <c r="R2346" s="23" t="n">
        <v>0</v>
      </c>
      <c r="S2346" s="23" t="n">
        <v>0</v>
      </c>
      <c r="T2346" s="23" t="n">
        <v>0</v>
      </c>
      <c r="U2346" s="23" t="n">
        <f aca="false">IF(I2346="delivery",O2346-SUM(Q2346+R2346),IF(I2346="PO",P2346-SUM(Q2346:R2346)))</f>
        <v>8892</v>
      </c>
      <c r="V2346" s="43" t="n">
        <v>0.1</v>
      </c>
      <c r="W2346" s="43" t="n">
        <v>0.1</v>
      </c>
      <c r="X2346" s="43" t="n">
        <f aca="false">W2346-V2346</f>
        <v>0</v>
      </c>
      <c r="Y2346" s="43"/>
      <c r="Z2346" s="43"/>
      <c r="AA2346" s="43"/>
      <c r="AB2346" s="43"/>
      <c r="AC2346" s="43" t="s">
        <v>10482</v>
      </c>
      <c r="AD2346" s="43"/>
      <c r="AE2346" s="43"/>
      <c r="AF2346" s="43"/>
      <c r="AG2346" s="43" t="n">
        <v>0.1</v>
      </c>
      <c r="AH2346" s="43"/>
      <c r="AI2346" s="63"/>
      <c r="AJ2346" s="63"/>
      <c r="AK2346" s="43"/>
      <c r="AL2346" s="43"/>
      <c r="AM2346" s="43" t="s">
        <v>11367</v>
      </c>
      <c r="AN2346" s="43"/>
      <c r="AO2346" s="43" t="s">
        <v>1471</v>
      </c>
      <c r="AP2346" s="23" t="s">
        <v>3124</v>
      </c>
      <c r="AT2346" s="23" t="s">
        <v>10942</v>
      </c>
      <c r="AV2346" s="23" t="n">
        <v>0.1</v>
      </c>
      <c r="AW2346" s="23" t="s">
        <v>14080</v>
      </c>
      <c r="AX2346" s="23" t="s">
        <v>10428</v>
      </c>
      <c r="AY2346" s="23" t="n">
        <v>8100</v>
      </c>
      <c r="AZ2346" s="23" t="n">
        <v>6</v>
      </c>
      <c r="BA2346" s="23" t="s">
        <v>1465</v>
      </c>
      <c r="BB2346" s="23" t="s">
        <v>14080</v>
      </c>
      <c r="BF2346" s="23" t="s">
        <v>10498</v>
      </c>
      <c r="BG2346" s="1" t="s">
        <v>183</v>
      </c>
    </row>
    <row r="2347" s="23" customFormat="true" ht="12.75" hidden="false" customHeight="false" outlineLevel="0" collapsed="false">
      <c r="A2347" s="73" t="s">
        <v>10431</v>
      </c>
      <c r="B2347" s="23" t="s">
        <v>10432</v>
      </c>
      <c r="C2347" s="40" t="s">
        <v>177</v>
      </c>
      <c r="D2347" s="23" t="s">
        <v>1471</v>
      </c>
      <c r="E2347" s="23" t="s">
        <v>10433</v>
      </c>
      <c r="F2347" s="23" t="s">
        <v>10434</v>
      </c>
      <c r="G2347" s="23" t="n">
        <v>26</v>
      </c>
      <c r="H2347" s="23" t="n">
        <v>100</v>
      </c>
      <c r="I2347" s="41" t="s">
        <v>188</v>
      </c>
      <c r="K2347" s="23" t="n">
        <v>0</v>
      </c>
      <c r="L2347" s="23" t="n">
        <v>80.44</v>
      </c>
      <c r="M2347" s="23" t="n">
        <v>0</v>
      </c>
      <c r="N2347" s="23" t="n">
        <v>0</v>
      </c>
      <c r="O2347" s="23" t="n">
        <f aca="false">K2347+L2347</f>
        <v>80.44</v>
      </c>
      <c r="P2347" s="23" t="n">
        <f aca="false">K2347+L2347+M2347+N2347</f>
        <v>80.44</v>
      </c>
      <c r="Q2347" s="23" t="n">
        <v>9.52</v>
      </c>
      <c r="R2347" s="23" t="n">
        <v>0</v>
      </c>
      <c r="S2347" s="23" t="n">
        <v>0</v>
      </c>
      <c r="T2347" s="23" t="n">
        <v>0</v>
      </c>
      <c r="U2347" s="23" t="n">
        <f aca="false">IF(I2347="delivery",O2347-SUM(Q2347+R2347),IF(I2347="PO",P2347-SUM(Q2347:R2347)))</f>
        <v>70.92</v>
      </c>
      <c r="V2347" s="43" t="n">
        <v>6.9</v>
      </c>
      <c r="W2347" s="43" t="n">
        <v>6.9</v>
      </c>
      <c r="X2347" s="43" t="n">
        <f aca="false">W2347-V2347</f>
        <v>0</v>
      </c>
      <c r="Y2347" s="43"/>
      <c r="Z2347" s="43"/>
      <c r="AA2347" s="43"/>
      <c r="AB2347" s="43"/>
      <c r="AC2347" s="43" t="s">
        <v>10482</v>
      </c>
      <c r="AD2347" s="43"/>
      <c r="AE2347" s="43"/>
      <c r="AF2347" s="43"/>
      <c r="AG2347" s="43" t="n">
        <v>6.9</v>
      </c>
      <c r="AH2347" s="43"/>
      <c r="AI2347" s="63"/>
      <c r="AJ2347" s="63"/>
      <c r="AK2347" s="43"/>
      <c r="AL2347" s="43"/>
      <c r="AM2347" s="43" t="s">
        <v>11367</v>
      </c>
      <c r="AN2347" s="43"/>
      <c r="AO2347" s="43" t="s">
        <v>1471</v>
      </c>
      <c r="AP2347" s="23" t="s">
        <v>3124</v>
      </c>
      <c r="AT2347" s="23" t="s">
        <v>10942</v>
      </c>
      <c r="AV2347" s="23" t="n">
        <v>6.9</v>
      </c>
      <c r="AW2347" s="23" t="s">
        <v>14080</v>
      </c>
      <c r="AX2347" s="23" t="s">
        <v>10432</v>
      </c>
      <c r="AY2347" s="23" t="n">
        <v>100</v>
      </c>
      <c r="AZ2347" s="23" t="n">
        <v>6</v>
      </c>
      <c r="BA2347" s="23" t="s">
        <v>1465</v>
      </c>
      <c r="BB2347" s="23" t="s">
        <v>14080</v>
      </c>
      <c r="BF2347" s="23" t="s">
        <v>10498</v>
      </c>
      <c r="BG2347" s="1" t="s">
        <v>183</v>
      </c>
    </row>
    <row r="2348" s="23" customFormat="true" ht="12.75" hidden="false" customHeight="false" outlineLevel="0" collapsed="false">
      <c r="A2348" s="73" t="s">
        <v>10435</v>
      </c>
      <c r="B2348" s="23" t="s">
        <v>6390</v>
      </c>
      <c r="C2348" s="40" t="s">
        <v>177</v>
      </c>
      <c r="D2348" s="23" t="s">
        <v>1471</v>
      </c>
      <c r="E2348" s="23" t="s">
        <v>6391</v>
      </c>
      <c r="F2348" s="23" t="s">
        <v>10437</v>
      </c>
      <c r="G2348" s="23" t="n">
        <v>108</v>
      </c>
      <c r="H2348" s="23" t="n">
        <v>3000</v>
      </c>
      <c r="I2348" s="41" t="s">
        <v>180</v>
      </c>
      <c r="K2348" s="23" t="n">
        <v>0</v>
      </c>
      <c r="L2348" s="23" t="n">
        <v>3000</v>
      </c>
      <c r="M2348" s="23" t="n">
        <v>0</v>
      </c>
      <c r="N2348" s="23" t="n">
        <v>0</v>
      </c>
      <c r="O2348" s="23" t="n">
        <f aca="false">K2348+L2348</f>
        <v>3000</v>
      </c>
      <c r="P2348" s="23" t="n">
        <f aca="false">K2348+L2348+M2348+N2348</f>
        <v>3000</v>
      </c>
      <c r="Q2348" s="23" t="n">
        <v>0</v>
      </c>
      <c r="R2348" s="23" t="n">
        <v>0</v>
      </c>
      <c r="S2348" s="23" t="n">
        <v>0</v>
      </c>
      <c r="T2348" s="23" t="n">
        <v>0</v>
      </c>
      <c r="U2348" s="23" t="n">
        <f aca="false">IF(I2348="delivery",O2348-SUM(Q2348+R2348),IF(I2348="PO",P2348-SUM(Q2348:R2348)))</f>
        <v>3000</v>
      </c>
      <c r="V2348" s="43" t="n">
        <v>0.0575</v>
      </c>
      <c r="W2348" s="43" t="n">
        <v>0.0575</v>
      </c>
      <c r="X2348" s="43" t="n">
        <f aca="false">W2348-V2348</f>
        <v>0</v>
      </c>
      <c r="Y2348" s="43"/>
      <c r="Z2348" s="43"/>
      <c r="AA2348" s="43"/>
      <c r="AB2348" s="43"/>
      <c r="AC2348" s="43" t="s">
        <v>10482</v>
      </c>
      <c r="AD2348" s="43"/>
      <c r="AE2348" s="43"/>
      <c r="AF2348" s="43"/>
      <c r="AG2348" s="43" t="n">
        <v>0.0555</v>
      </c>
      <c r="AH2348" s="43" t="s">
        <v>12718</v>
      </c>
      <c r="AI2348" s="63" t="n">
        <v>3000</v>
      </c>
      <c r="AJ2348" s="63" t="n">
        <v>6</v>
      </c>
      <c r="AK2348" s="43" t="s">
        <v>12719</v>
      </c>
      <c r="AL2348" s="43"/>
      <c r="AM2348" s="43"/>
      <c r="AN2348" s="43"/>
      <c r="AO2348" s="43" t="s">
        <v>1471</v>
      </c>
      <c r="AP2348" s="23" t="s">
        <v>2011</v>
      </c>
      <c r="AT2348" s="23" t="s">
        <v>11356</v>
      </c>
      <c r="AV2348" s="23" t="n">
        <v>0.0332</v>
      </c>
      <c r="AW2348" s="23" t="s">
        <v>12431</v>
      </c>
      <c r="AX2348" s="23" t="s">
        <v>14081</v>
      </c>
      <c r="AY2348" s="23" t="n">
        <v>3000</v>
      </c>
      <c r="AZ2348" s="23" t="n">
        <v>4</v>
      </c>
      <c r="BA2348" s="23" t="s">
        <v>177</v>
      </c>
      <c r="BB2348" s="23" t="s">
        <v>10496</v>
      </c>
      <c r="BF2348" s="23" t="s">
        <v>10498</v>
      </c>
      <c r="BG2348" s="1" t="s">
        <v>183</v>
      </c>
    </row>
    <row r="2349" s="23" customFormat="true" ht="12.75" hidden="true" customHeight="false" outlineLevel="0" collapsed="false">
      <c r="A2349" s="73" t="s">
        <v>10438</v>
      </c>
      <c r="B2349" s="23" t="s">
        <v>7139</v>
      </c>
      <c r="C2349" s="40" t="s">
        <v>177</v>
      </c>
      <c r="D2349" s="23" t="s">
        <v>82</v>
      </c>
      <c r="E2349" s="23" t="s">
        <v>7140</v>
      </c>
      <c r="F2349" s="23" t="s">
        <v>10440</v>
      </c>
      <c r="G2349" s="23" t="n">
        <v>91</v>
      </c>
      <c r="H2349" s="23" t="n">
        <v>40</v>
      </c>
      <c r="I2349" s="41" t="s">
        <v>180</v>
      </c>
      <c r="K2349" s="23" t="n">
        <v>0</v>
      </c>
      <c r="L2349" s="23" t="n">
        <v>1</v>
      </c>
      <c r="M2349" s="23" t="n">
        <v>0</v>
      </c>
      <c r="N2349" s="23" t="n">
        <v>0</v>
      </c>
      <c r="O2349" s="23" t="n">
        <f aca="false">K2349+L2349</f>
        <v>1</v>
      </c>
      <c r="P2349" s="23" t="n">
        <f aca="false">K2349+L2349+M2349+N2349</f>
        <v>1</v>
      </c>
      <c r="Q2349" s="23" t="n">
        <v>0</v>
      </c>
      <c r="R2349" s="23" t="n">
        <v>0</v>
      </c>
      <c r="S2349" s="23" t="n">
        <v>0</v>
      </c>
      <c r="T2349" s="23" t="n">
        <v>0</v>
      </c>
      <c r="U2349" s="23" t="n">
        <f aca="false">IF(I2349="delivery",O2349-SUM(Q2349+R2349),IF(I2349="PO",P2349-SUM(Q2349:R2349)))</f>
        <v>1</v>
      </c>
      <c r="V2349" s="43" t="n">
        <v>84</v>
      </c>
      <c r="W2349" s="43" t="n">
        <v>84</v>
      </c>
      <c r="X2349" s="43" t="n">
        <f aca="false">W2349-V2349</f>
        <v>0</v>
      </c>
      <c r="Y2349" s="43"/>
      <c r="Z2349" s="43"/>
      <c r="AA2349" s="43"/>
      <c r="AB2349" s="43"/>
      <c r="AC2349" s="43" t="s">
        <v>10482</v>
      </c>
      <c r="AD2349" s="43"/>
      <c r="AE2349" s="43"/>
      <c r="AF2349" s="43"/>
      <c r="AG2349" s="43" t="n">
        <v>84</v>
      </c>
      <c r="AH2349" s="43" t="s">
        <v>14082</v>
      </c>
      <c r="AI2349" s="63" t="n">
        <v>40</v>
      </c>
      <c r="AJ2349" s="63" t="n">
        <v>16</v>
      </c>
      <c r="AK2349" s="43" t="s">
        <v>12847</v>
      </c>
      <c r="AL2349" s="43"/>
      <c r="AM2349" s="43"/>
      <c r="AN2349" s="43"/>
      <c r="AO2349" s="43" t="s">
        <v>82</v>
      </c>
      <c r="AP2349" s="23" t="s">
        <v>6397</v>
      </c>
      <c r="BF2349" s="23" t="s">
        <v>10498</v>
      </c>
      <c r="BG2349" s="1" t="s">
        <v>183</v>
      </c>
    </row>
    <row r="2350" s="23" customFormat="true" ht="12.75" hidden="false" customHeight="false" outlineLevel="0" collapsed="false">
      <c r="A2350" s="73" t="s">
        <v>10446</v>
      </c>
      <c r="B2350" s="23" t="s">
        <v>10447</v>
      </c>
      <c r="C2350" s="40" t="s">
        <v>177</v>
      </c>
      <c r="D2350" s="23" t="s">
        <v>1471</v>
      </c>
      <c r="E2350" s="23" t="s">
        <v>10448</v>
      </c>
      <c r="F2350" s="23" t="s">
        <v>10449</v>
      </c>
      <c r="G2350" s="23" t="n">
        <v>55</v>
      </c>
      <c r="H2350" s="23" t="n">
        <v>1</v>
      </c>
      <c r="I2350" s="41" t="s">
        <v>188</v>
      </c>
      <c r="K2350" s="23" t="n">
        <v>0</v>
      </c>
      <c r="L2350" s="23" t="n">
        <v>958</v>
      </c>
      <c r="M2350" s="23" t="n">
        <v>0</v>
      </c>
      <c r="N2350" s="23" t="n">
        <v>0</v>
      </c>
      <c r="O2350" s="23" t="n">
        <f aca="false">K2350+L2350</f>
        <v>958</v>
      </c>
      <c r="P2350" s="23" t="n">
        <f aca="false">K2350+L2350+M2350+N2350</f>
        <v>958</v>
      </c>
      <c r="Q2350" s="23" t="n">
        <v>0</v>
      </c>
      <c r="R2350" s="23" t="n">
        <v>0</v>
      </c>
      <c r="S2350" s="23" t="n">
        <v>0</v>
      </c>
      <c r="T2350" s="23" t="n">
        <v>0</v>
      </c>
      <c r="U2350" s="23" t="n">
        <f aca="false">IF(I2350="delivery",O2350-SUM(Q2350+R2350),IF(I2350="PO",P2350-SUM(Q2350:R2350)))</f>
        <v>958</v>
      </c>
      <c r="V2350" s="43" t="n">
        <v>0.54</v>
      </c>
      <c r="W2350" s="43" t="n">
        <v>0.54</v>
      </c>
      <c r="X2350" s="43" t="n">
        <f aca="false">W2350-V2350</f>
        <v>0</v>
      </c>
      <c r="Y2350" s="43"/>
      <c r="Z2350" s="43"/>
      <c r="AA2350" s="43" t="n">
        <v>0.4554</v>
      </c>
      <c r="AB2350" s="43"/>
      <c r="AC2350" s="43" t="s">
        <v>10482</v>
      </c>
      <c r="AD2350" s="43"/>
      <c r="AE2350" s="43"/>
      <c r="AF2350" s="43"/>
      <c r="AG2350" s="43" t="n">
        <v>0.4554</v>
      </c>
      <c r="AH2350" s="43"/>
      <c r="AI2350" s="63"/>
      <c r="AJ2350" s="63"/>
      <c r="AK2350" s="43"/>
      <c r="AL2350" s="43"/>
      <c r="AM2350" s="43" t="s">
        <v>10492</v>
      </c>
      <c r="AN2350" s="43"/>
      <c r="AO2350" s="43" t="s">
        <v>1471</v>
      </c>
      <c r="AP2350" s="23" t="s">
        <v>3124</v>
      </c>
      <c r="AT2350" s="23" t="s">
        <v>11356</v>
      </c>
      <c r="AV2350" s="23" t="n">
        <v>0.4554</v>
      </c>
      <c r="AW2350" s="23" t="s">
        <v>13124</v>
      </c>
      <c r="AX2350" s="23" t="s">
        <v>14083</v>
      </c>
      <c r="AY2350" s="23" t="n">
        <v>1000</v>
      </c>
      <c r="AZ2350" s="23" t="n">
        <v>11</v>
      </c>
      <c r="BA2350" s="23" t="s">
        <v>177</v>
      </c>
      <c r="BB2350" s="23" t="s">
        <v>11292</v>
      </c>
      <c r="BF2350" s="68" t="s">
        <v>10497</v>
      </c>
      <c r="BG2350" s="1" t="s">
        <v>183</v>
      </c>
    </row>
    <row r="2351" s="52" customFormat="true" ht="12.75" hidden="false" customHeight="false" outlineLevel="0" collapsed="false">
      <c r="A2351" s="73" t="s">
        <v>10450</v>
      </c>
      <c r="B2351" s="23" t="s">
        <v>2278</v>
      </c>
      <c r="C2351" s="40" t="s">
        <v>177</v>
      </c>
      <c r="D2351" s="23" t="s">
        <v>1471</v>
      </c>
      <c r="E2351" s="23" t="s">
        <v>10451</v>
      </c>
      <c r="F2351" s="23" t="s">
        <v>2280</v>
      </c>
      <c r="G2351" s="23" t="n">
        <v>23</v>
      </c>
      <c r="H2351" s="23" t="n">
        <v>1000</v>
      </c>
      <c r="I2351" s="41" t="s">
        <v>188</v>
      </c>
      <c r="J2351" s="23"/>
      <c r="K2351" s="23" t="n">
        <v>0</v>
      </c>
      <c r="L2351" s="23" t="n">
        <v>1223</v>
      </c>
      <c r="M2351" s="23" t="n">
        <v>0</v>
      </c>
      <c r="N2351" s="23" t="n">
        <v>0</v>
      </c>
      <c r="O2351" s="23" t="n">
        <f aca="false">K2351+L2351</f>
        <v>1223</v>
      </c>
      <c r="P2351" s="23" t="n">
        <f aca="false">K2351+L2351+M2351+N2351</f>
        <v>1223</v>
      </c>
      <c r="Q2351" s="23" t="n">
        <v>0</v>
      </c>
      <c r="R2351" s="23" t="n">
        <v>0</v>
      </c>
      <c r="S2351" s="23" t="n">
        <v>0</v>
      </c>
      <c r="T2351" s="23" t="n">
        <v>0</v>
      </c>
      <c r="U2351" s="23" t="n">
        <f aca="false">IF(I2351="delivery",O2351-SUM(Q2351+R2351),IF(I2351="PO",P2351-SUM(Q2351:R2351)))</f>
        <v>1223</v>
      </c>
      <c r="V2351" s="43" t="n">
        <v>0.25</v>
      </c>
      <c r="W2351" s="43" t="n">
        <v>0.25</v>
      </c>
      <c r="X2351" s="43" t="n">
        <f aca="false">W2351-V2351</f>
        <v>0</v>
      </c>
      <c r="Y2351" s="43"/>
      <c r="Z2351" s="43"/>
      <c r="AA2351" s="43" t="n">
        <v>0.42</v>
      </c>
      <c r="AB2351" s="43"/>
      <c r="AC2351" s="43" t="s">
        <v>10482</v>
      </c>
      <c r="AD2351" s="43" t="s">
        <v>10961</v>
      </c>
      <c r="AE2351" s="43" t="s">
        <v>10933</v>
      </c>
      <c r="AF2351" s="43"/>
      <c r="AG2351" s="43" t="n">
        <v>0.25</v>
      </c>
      <c r="AH2351" s="43"/>
      <c r="AI2351" s="63"/>
      <c r="AJ2351" s="63"/>
      <c r="AK2351" s="43"/>
      <c r="AL2351" s="43"/>
      <c r="AM2351" s="43" t="s">
        <v>10933</v>
      </c>
      <c r="AN2351" s="43"/>
      <c r="AO2351" s="43" t="s">
        <v>1471</v>
      </c>
      <c r="AP2351" s="23" t="s">
        <v>1474</v>
      </c>
      <c r="AQ2351" s="23"/>
      <c r="AR2351" s="23"/>
      <c r="AS2351" s="23"/>
      <c r="AT2351" s="23" t="s">
        <v>10942</v>
      </c>
      <c r="AU2351" s="23"/>
      <c r="AV2351" s="23" t="n">
        <v>0.3</v>
      </c>
      <c r="AW2351" s="23" t="s">
        <v>14084</v>
      </c>
      <c r="AX2351" s="23" t="s">
        <v>2278</v>
      </c>
      <c r="AY2351" s="23" t="n">
        <v>5700</v>
      </c>
      <c r="AZ2351" s="23" t="n">
        <v>5</v>
      </c>
      <c r="BA2351" s="23" t="s">
        <v>1465</v>
      </c>
      <c r="BB2351" s="23" t="s">
        <v>11087</v>
      </c>
      <c r="BC2351" s="23"/>
      <c r="BD2351" s="23"/>
      <c r="BE2351" s="23"/>
      <c r="BF2351" s="23" t="s">
        <v>10498</v>
      </c>
      <c r="BG2351" s="1" t="s">
        <v>183</v>
      </c>
      <c r="BH2351" s="23"/>
      <c r="BI2351" s="23"/>
    </row>
    <row r="2352" s="23" customFormat="true" ht="12.75" hidden="true" customHeight="false" outlineLevel="0" collapsed="false">
      <c r="A2352" s="73" t="s">
        <v>10452</v>
      </c>
      <c r="B2352" s="23" t="s">
        <v>2766</v>
      </c>
      <c r="C2352" s="40" t="s">
        <v>177</v>
      </c>
      <c r="D2352" s="23" t="s">
        <v>82</v>
      </c>
      <c r="E2352" s="23" t="s">
        <v>2767</v>
      </c>
      <c r="F2352" s="23" t="s">
        <v>2768</v>
      </c>
      <c r="G2352" s="23" t="n">
        <v>41</v>
      </c>
      <c r="H2352" s="23" t="n">
        <v>5000</v>
      </c>
      <c r="I2352" s="41" t="s">
        <v>188</v>
      </c>
      <c r="K2352" s="23" t="n">
        <v>0</v>
      </c>
      <c r="L2352" s="23" t="n">
        <v>251</v>
      </c>
      <c r="M2352" s="23" t="n">
        <v>0</v>
      </c>
      <c r="N2352" s="23" t="n">
        <v>0</v>
      </c>
      <c r="O2352" s="23" t="n">
        <f aca="false">K2352+L2352</f>
        <v>251</v>
      </c>
      <c r="P2352" s="23" t="n">
        <f aca="false">K2352+L2352+M2352+N2352</f>
        <v>251</v>
      </c>
      <c r="Q2352" s="23" t="n">
        <v>171</v>
      </c>
      <c r="R2352" s="23" t="n">
        <v>0</v>
      </c>
      <c r="S2352" s="23" t="n">
        <v>0</v>
      </c>
      <c r="T2352" s="23" t="n">
        <v>0</v>
      </c>
      <c r="U2352" s="23" t="n">
        <f aca="false">IF(I2352="delivery",O2352-SUM(Q2352+R2352),IF(I2352="PO",P2352-SUM(Q2352:R2352)))</f>
        <v>80</v>
      </c>
      <c r="V2352" s="43" t="n">
        <v>0.274</v>
      </c>
      <c r="W2352" s="43" t="n">
        <v>0.274</v>
      </c>
      <c r="X2352" s="43" t="n">
        <f aca="false">W2352-V2352</f>
        <v>0</v>
      </c>
      <c r="Y2352" s="43"/>
      <c r="Z2352" s="43"/>
      <c r="AA2352" s="43" t="n">
        <v>0.274</v>
      </c>
      <c r="AB2352" s="43"/>
      <c r="AC2352" s="43" t="s">
        <v>10482</v>
      </c>
      <c r="AD2352" s="43"/>
      <c r="AE2352" s="43"/>
      <c r="AF2352" s="43" t="s">
        <v>10568</v>
      </c>
      <c r="AG2352" s="43" t="n">
        <v>0.274</v>
      </c>
      <c r="AH2352" s="43" t="s">
        <v>11202</v>
      </c>
      <c r="AI2352" s="63" t="n">
        <v>5000</v>
      </c>
      <c r="AJ2352" s="63" t="n">
        <v>6</v>
      </c>
      <c r="AK2352" s="43" t="s">
        <v>11203</v>
      </c>
      <c r="AL2352" s="43" t="s">
        <v>1465</v>
      </c>
      <c r="AM2352" s="43" t="s">
        <v>10571</v>
      </c>
      <c r="AN2352" s="43" t="s">
        <v>10486</v>
      </c>
      <c r="AO2352" s="43" t="s">
        <v>82</v>
      </c>
      <c r="AP2352" s="23" t="s">
        <v>263</v>
      </c>
      <c r="BF2352" s="23" t="s">
        <v>10498</v>
      </c>
      <c r="BG2352" s="1" t="s">
        <v>183</v>
      </c>
    </row>
    <row r="2353" s="23" customFormat="true" ht="12.75" hidden="true" customHeight="false" outlineLevel="0" collapsed="false">
      <c r="A2353" s="73" t="s">
        <v>10453</v>
      </c>
      <c r="B2353" s="23" t="s">
        <v>8006</v>
      </c>
      <c r="C2353" s="40" t="s">
        <v>177</v>
      </c>
      <c r="D2353" s="23" t="s">
        <v>82</v>
      </c>
      <c r="E2353" s="23" t="s">
        <v>8007</v>
      </c>
      <c r="F2353" s="23" t="s">
        <v>10455</v>
      </c>
      <c r="G2353" s="23" t="n">
        <v>41</v>
      </c>
      <c r="H2353" s="23" t="n">
        <v>100</v>
      </c>
      <c r="I2353" s="41" t="s">
        <v>180</v>
      </c>
      <c r="J2353" s="23" t="s">
        <v>180</v>
      </c>
      <c r="K2353" s="23" t="n">
        <v>0</v>
      </c>
      <c r="L2353" s="23" t="n">
        <v>4</v>
      </c>
      <c r="M2353" s="23" t="n">
        <v>0</v>
      </c>
      <c r="N2353" s="23" t="n">
        <v>0</v>
      </c>
      <c r="O2353" s="23" t="n">
        <f aca="false">K2353+L2353</f>
        <v>4</v>
      </c>
      <c r="P2353" s="23" t="n">
        <f aca="false">K2353+L2353+M2353+N2353</f>
        <v>4</v>
      </c>
      <c r="Q2353" s="23" t="n">
        <v>0</v>
      </c>
      <c r="R2353" s="23" t="n">
        <v>0</v>
      </c>
      <c r="S2353" s="23" t="n">
        <v>0</v>
      </c>
      <c r="T2353" s="23" t="n">
        <v>0</v>
      </c>
      <c r="U2353" s="23" t="n">
        <f aca="false">IF(I2353="delivery",O2353-SUM(Q2353+R2353),IF(I2353="PO",P2353-SUM(Q2353:R2353)))</f>
        <v>4</v>
      </c>
      <c r="V2353" s="43" t="n">
        <v>4.341</v>
      </c>
      <c r="W2353" s="43" t="n">
        <v>4.984</v>
      </c>
      <c r="X2353" s="43" t="n">
        <f aca="false">W2353-V2353</f>
        <v>0.643</v>
      </c>
      <c r="Y2353" s="43"/>
      <c r="Z2353" s="43"/>
      <c r="AA2353" s="43" t="n">
        <v>7.82</v>
      </c>
      <c r="AB2353" s="43"/>
      <c r="AC2353" s="43" t="s">
        <v>10482</v>
      </c>
      <c r="AD2353" s="43"/>
      <c r="AE2353" s="43"/>
      <c r="AF2353" s="43"/>
      <c r="AG2353" s="43" t="n">
        <v>4.984</v>
      </c>
      <c r="AH2353" s="43" t="s">
        <v>13276</v>
      </c>
      <c r="AI2353" s="63" t="s">
        <v>13277</v>
      </c>
      <c r="AJ2353" s="63" t="s">
        <v>13278</v>
      </c>
      <c r="AK2353" s="43" t="s">
        <v>13279</v>
      </c>
      <c r="AL2353" s="43"/>
      <c r="AM2353" s="43"/>
      <c r="AN2353" s="43"/>
      <c r="AO2353" s="43" t="s">
        <v>82</v>
      </c>
      <c r="AP2353" s="23" t="s">
        <v>3039</v>
      </c>
      <c r="BF2353" s="23" t="s">
        <v>10498</v>
      </c>
      <c r="BG2353" s="1" t="s">
        <v>183</v>
      </c>
    </row>
    <row r="2354" s="23" customFormat="true" ht="12.75" hidden="true" customHeight="false" outlineLevel="0" collapsed="false">
      <c r="A2354" s="73" t="s">
        <v>10456</v>
      </c>
      <c r="B2354" s="23" t="s">
        <v>10457</v>
      </c>
      <c r="C2354" s="40" t="s">
        <v>177</v>
      </c>
      <c r="D2354" s="23" t="s">
        <v>82</v>
      </c>
      <c r="E2354" s="23" t="s">
        <v>8294</v>
      </c>
      <c r="F2354" s="23" t="s">
        <v>10458</v>
      </c>
      <c r="G2354" s="23" t="n">
        <v>46</v>
      </c>
      <c r="H2354" s="23" t="n">
        <v>750</v>
      </c>
      <c r="I2354" s="41" t="s">
        <v>180</v>
      </c>
      <c r="K2354" s="23" t="n">
        <v>0</v>
      </c>
      <c r="L2354" s="23" t="n">
        <v>25</v>
      </c>
      <c r="M2354" s="23" t="n">
        <v>0</v>
      </c>
      <c r="N2354" s="23" t="n">
        <v>0</v>
      </c>
      <c r="O2354" s="23" t="n">
        <f aca="false">K2354+L2354</f>
        <v>25</v>
      </c>
      <c r="P2354" s="23" t="n">
        <f aca="false">K2354+L2354+M2354+N2354</f>
        <v>25</v>
      </c>
      <c r="Q2354" s="23" t="n">
        <v>0</v>
      </c>
      <c r="R2354" s="23" t="n">
        <v>0</v>
      </c>
      <c r="S2354" s="23" t="n">
        <v>0</v>
      </c>
      <c r="T2354" s="23" t="n">
        <v>0</v>
      </c>
      <c r="U2354" s="23" t="n">
        <f aca="false">IF(I2354="delivery",O2354-SUM(Q2354+R2354),IF(I2354="PO",P2354-SUM(Q2354:R2354)))</f>
        <v>25</v>
      </c>
      <c r="V2354" s="43" t="n">
        <v>1.55</v>
      </c>
      <c r="W2354" s="43" t="n">
        <v>1.44</v>
      </c>
      <c r="X2354" s="43" t="n">
        <f aca="false">W2354-V2354</f>
        <v>-0.11</v>
      </c>
      <c r="Y2354" s="43"/>
      <c r="Z2354" s="43"/>
      <c r="AA2354" s="43"/>
      <c r="AB2354" s="43"/>
      <c r="AC2354" s="43" t="s">
        <v>10482</v>
      </c>
      <c r="AD2354" s="43"/>
      <c r="AE2354" s="43"/>
      <c r="AF2354" s="43"/>
      <c r="AG2354" s="43" t="n">
        <v>1.44</v>
      </c>
      <c r="AH2354" s="43" t="s">
        <v>14085</v>
      </c>
      <c r="AI2354" s="63" t="s">
        <v>13464</v>
      </c>
      <c r="AJ2354" s="63" t="s">
        <v>13465</v>
      </c>
      <c r="AK2354" s="43" t="s">
        <v>13466</v>
      </c>
      <c r="AL2354" s="43"/>
      <c r="AM2354" s="43"/>
      <c r="AN2354" s="43"/>
      <c r="AO2354" s="43" t="s">
        <v>82</v>
      </c>
      <c r="AP2354" s="23" t="s">
        <v>2389</v>
      </c>
      <c r="BF2354" s="23" t="s">
        <v>10498</v>
      </c>
      <c r="BG2354" s="1" t="s">
        <v>183</v>
      </c>
    </row>
    <row r="2355" s="23" customFormat="true" ht="12.75" hidden="false" customHeight="false" outlineLevel="0" collapsed="false">
      <c r="A2355" s="73" t="s">
        <v>10459</v>
      </c>
      <c r="B2355" s="23" t="s">
        <v>10460</v>
      </c>
      <c r="C2355" s="40" t="s">
        <v>177</v>
      </c>
      <c r="D2355" s="23" t="s">
        <v>1471</v>
      </c>
      <c r="E2355" s="23" t="s">
        <v>10461</v>
      </c>
      <c r="F2355" s="23" t="s">
        <v>10462</v>
      </c>
      <c r="G2355" s="23" t="n">
        <v>203</v>
      </c>
      <c r="H2355" s="23" t="n">
        <v>3000</v>
      </c>
      <c r="I2355" s="41" t="s">
        <v>180</v>
      </c>
      <c r="K2355" s="23" t="n">
        <v>0</v>
      </c>
      <c r="L2355" s="23" t="n">
        <v>10005</v>
      </c>
      <c r="M2355" s="23" t="n">
        <v>0</v>
      </c>
      <c r="N2355" s="23" t="n">
        <v>0</v>
      </c>
      <c r="O2355" s="23" t="n">
        <f aca="false">K2355+L2355</f>
        <v>10005</v>
      </c>
      <c r="P2355" s="23" t="n">
        <f aca="false">K2355+L2355+M2355+N2355</f>
        <v>10005</v>
      </c>
      <c r="Q2355" s="23" t="n">
        <v>42</v>
      </c>
      <c r="R2355" s="23" t="n">
        <v>0</v>
      </c>
      <c r="S2355" s="23" t="n">
        <v>0</v>
      </c>
      <c r="T2355" s="23" t="n">
        <v>0</v>
      </c>
      <c r="U2355" s="23" t="n">
        <f aca="false">IF(I2355="delivery",O2355-SUM(Q2355+R2355),IF(I2355="PO",P2355-SUM(Q2355:R2355)))</f>
        <v>9963</v>
      </c>
      <c r="V2355" s="43" t="n">
        <v>0.14076</v>
      </c>
      <c r="W2355" s="43" t="n">
        <v>0.14076</v>
      </c>
      <c r="X2355" s="43" t="n">
        <f aca="false">W2355-V2355</f>
        <v>0</v>
      </c>
      <c r="Y2355" s="43"/>
      <c r="Z2355" s="43"/>
      <c r="AA2355" s="43"/>
      <c r="AB2355" s="43"/>
      <c r="AC2355" s="43" t="s">
        <v>10482</v>
      </c>
      <c r="AD2355" s="43"/>
      <c r="AE2355" s="43"/>
      <c r="AF2355" s="43"/>
      <c r="AG2355" s="43" t="n">
        <v>0.14076</v>
      </c>
      <c r="AH2355" s="43"/>
      <c r="AI2355" s="63"/>
      <c r="AJ2355" s="63"/>
      <c r="AK2355" s="43"/>
      <c r="AL2355" s="43"/>
      <c r="AM2355" s="43" t="s">
        <v>11367</v>
      </c>
      <c r="AN2355" s="43"/>
      <c r="AO2355" s="43" t="s">
        <v>1471</v>
      </c>
      <c r="AP2355" s="23" t="s">
        <v>3124</v>
      </c>
      <c r="AT2355" s="23" t="s">
        <v>10959</v>
      </c>
      <c r="AV2355" s="23" t="n">
        <v>0.14076</v>
      </c>
      <c r="AW2355" s="23" t="s">
        <v>12586</v>
      </c>
      <c r="AX2355" s="23" t="s">
        <v>14086</v>
      </c>
      <c r="AY2355" s="23" t="n">
        <v>3000</v>
      </c>
      <c r="AZ2355" s="23" t="n">
        <v>38</v>
      </c>
      <c r="BA2355" s="23" t="s">
        <v>1465</v>
      </c>
      <c r="BB2355" s="23" t="s">
        <v>12586</v>
      </c>
      <c r="BF2355" s="23" t="s">
        <v>10498</v>
      </c>
      <c r="BG2355" s="1" t="s">
        <v>183</v>
      </c>
    </row>
    <row r="2356" s="23" customFormat="true" ht="12.75" hidden="true" customHeight="false" outlineLevel="0" collapsed="false">
      <c r="A2356" s="73" t="s">
        <v>10463</v>
      </c>
      <c r="B2356" s="23" t="s">
        <v>8606</v>
      </c>
      <c r="C2356" s="40" t="s">
        <v>177</v>
      </c>
      <c r="D2356" s="23" t="s">
        <v>82</v>
      </c>
      <c r="E2356" s="23" t="s">
        <v>8607</v>
      </c>
      <c r="F2356" s="23" t="s">
        <v>10465</v>
      </c>
      <c r="G2356" s="23" t="n">
        <v>51</v>
      </c>
      <c r="H2356" s="23" t="n">
        <v>500</v>
      </c>
      <c r="I2356" s="41" t="s">
        <v>180</v>
      </c>
      <c r="K2356" s="23" t="n">
        <v>0</v>
      </c>
      <c r="L2356" s="23" t="n">
        <v>300</v>
      </c>
      <c r="M2356" s="23" t="n">
        <v>0</v>
      </c>
      <c r="N2356" s="23" t="n">
        <v>0</v>
      </c>
      <c r="O2356" s="23" t="n">
        <f aca="false">K2356+L2356</f>
        <v>300</v>
      </c>
      <c r="P2356" s="23" t="n">
        <f aca="false">K2356+L2356+M2356+N2356</f>
        <v>300</v>
      </c>
      <c r="Q2356" s="23" t="n">
        <v>0</v>
      </c>
      <c r="R2356" s="23" t="n">
        <v>0</v>
      </c>
      <c r="S2356" s="23" t="n">
        <v>0</v>
      </c>
      <c r="T2356" s="23" t="n">
        <v>0</v>
      </c>
      <c r="U2356" s="23" t="n">
        <f aca="false">IF(I2356="delivery",O2356-SUM(Q2356+R2356),IF(I2356="PO",P2356-SUM(Q2356:R2356)))</f>
        <v>300</v>
      </c>
      <c r="V2356" s="43" t="n">
        <v>0.371</v>
      </c>
      <c r="W2356" s="43" t="n">
        <v>0.371</v>
      </c>
      <c r="X2356" s="43" t="n">
        <f aca="false">W2356-V2356</f>
        <v>0</v>
      </c>
      <c r="Y2356" s="43"/>
      <c r="Z2356" s="43"/>
      <c r="AA2356" s="43"/>
      <c r="AB2356" s="43"/>
      <c r="AC2356" s="43" t="s">
        <v>10482</v>
      </c>
      <c r="AD2356" s="43"/>
      <c r="AE2356" s="43"/>
      <c r="AF2356" s="43"/>
      <c r="AG2356" s="43" t="n">
        <v>0.371</v>
      </c>
      <c r="AH2356" s="43" t="s">
        <v>14087</v>
      </c>
      <c r="AI2356" s="63" t="n">
        <v>500</v>
      </c>
      <c r="AJ2356" s="63" t="n">
        <v>8</v>
      </c>
      <c r="AK2356" s="43" t="s">
        <v>10491</v>
      </c>
      <c r="AL2356" s="43"/>
      <c r="AM2356" s="43" t="s">
        <v>12744</v>
      </c>
      <c r="AN2356" s="43"/>
      <c r="AO2356" s="43" t="s">
        <v>82</v>
      </c>
      <c r="AP2356" s="23" t="s">
        <v>6397</v>
      </c>
      <c r="BF2356" s="23" t="s">
        <v>10498</v>
      </c>
      <c r="BG2356" s="1" t="s">
        <v>183</v>
      </c>
    </row>
    <row r="2357" s="23" customFormat="true" ht="12.75" hidden="false" customHeight="false" outlineLevel="0" collapsed="false">
      <c r="A2357" s="73" t="s">
        <v>10466</v>
      </c>
      <c r="B2357" s="23" t="s">
        <v>10276</v>
      </c>
      <c r="C2357" s="40" t="s">
        <v>177</v>
      </c>
      <c r="D2357" s="23" t="s">
        <v>1471</v>
      </c>
      <c r="E2357" s="23" t="s">
        <v>10277</v>
      </c>
      <c r="F2357" s="23" t="s">
        <v>10278</v>
      </c>
      <c r="G2357" s="23" t="n">
        <v>252</v>
      </c>
      <c r="H2357" s="23" t="n">
        <v>3000</v>
      </c>
      <c r="I2357" s="41" t="s">
        <v>180</v>
      </c>
      <c r="K2357" s="23" t="n">
        <v>0</v>
      </c>
      <c r="L2357" s="23" t="n">
        <v>3000</v>
      </c>
      <c r="M2357" s="23" t="n">
        <v>0</v>
      </c>
      <c r="N2357" s="23" t="n">
        <v>0</v>
      </c>
      <c r="O2357" s="23" t="n">
        <f aca="false">K2357+L2357</f>
        <v>3000</v>
      </c>
      <c r="P2357" s="23" t="n">
        <f aca="false">K2357+L2357+M2357+N2357</f>
        <v>3000</v>
      </c>
      <c r="Q2357" s="23" t="n">
        <v>0</v>
      </c>
      <c r="R2357" s="23" t="n">
        <v>0</v>
      </c>
      <c r="S2357" s="23" t="n">
        <v>0</v>
      </c>
      <c r="T2357" s="23" t="n">
        <v>0</v>
      </c>
      <c r="U2357" s="23" t="n">
        <f aca="false">IF(I2357="delivery",O2357-SUM(Q2357+R2357),IF(I2357="PO",P2357-SUM(Q2357:R2357)))</f>
        <v>3000</v>
      </c>
      <c r="V2357" s="43" t="n">
        <v>0.117</v>
      </c>
      <c r="W2357" s="43" t="n">
        <v>0.117</v>
      </c>
      <c r="X2357" s="43" t="n">
        <f aca="false">W2357-V2357</f>
        <v>0</v>
      </c>
      <c r="Y2357" s="43"/>
      <c r="Z2357" s="43"/>
      <c r="AA2357" s="43"/>
      <c r="AB2357" s="43"/>
      <c r="AC2357" s="43" t="s">
        <v>10482</v>
      </c>
      <c r="AD2357" s="43"/>
      <c r="AE2357" s="43"/>
      <c r="AF2357" s="43"/>
      <c r="AG2357" s="43" t="n">
        <v>0.117</v>
      </c>
      <c r="AH2357" s="43"/>
      <c r="AI2357" s="63"/>
      <c r="AJ2357" s="63"/>
      <c r="AK2357" s="43"/>
      <c r="AL2357" s="43"/>
      <c r="AM2357" s="43" t="s">
        <v>11367</v>
      </c>
      <c r="AN2357" s="43"/>
      <c r="AO2357" s="43" t="s">
        <v>1471</v>
      </c>
      <c r="AP2357" s="23" t="s">
        <v>3124</v>
      </c>
      <c r="AT2357" s="23" t="s">
        <v>10959</v>
      </c>
      <c r="AV2357" s="23" t="n">
        <v>0.117</v>
      </c>
      <c r="AW2357" s="23" t="s">
        <v>11618</v>
      </c>
      <c r="AX2357" s="23" t="s">
        <v>14033</v>
      </c>
      <c r="AY2357" s="23" t="n">
        <v>3000</v>
      </c>
      <c r="AZ2357" s="23" t="n">
        <v>21</v>
      </c>
      <c r="BA2357" s="23" t="s">
        <v>1465</v>
      </c>
      <c r="BB2357" s="23" t="s">
        <v>11618</v>
      </c>
      <c r="BF2357" s="23" t="s">
        <v>10498</v>
      </c>
      <c r="BG2357" s="1" t="s">
        <v>183</v>
      </c>
    </row>
    <row r="2358" s="23" customFormat="true" ht="12.75" hidden="true" customHeight="false" outlineLevel="0" collapsed="false">
      <c r="A2358" s="23" t="s">
        <v>14088</v>
      </c>
      <c r="B2358" s="23" t="s">
        <v>14089</v>
      </c>
      <c r="C2358" s="40" t="s">
        <v>177</v>
      </c>
      <c r="D2358" s="23" t="s">
        <v>1471</v>
      </c>
      <c r="E2358" s="23" t="s">
        <v>14090</v>
      </c>
      <c r="F2358" s="23" t="n">
        <v>0</v>
      </c>
      <c r="G2358" s="23" t="n">
        <v>14</v>
      </c>
      <c r="H2358" s="23" t="n">
        <v>1</v>
      </c>
      <c r="I2358" s="41" t="s">
        <v>188</v>
      </c>
      <c r="K2358" s="23" t="n">
        <v>0</v>
      </c>
      <c r="L2358" s="23" t="n">
        <v>0</v>
      </c>
      <c r="M2358" s="23" t="n">
        <v>0</v>
      </c>
      <c r="N2358" s="23" t="n">
        <v>0</v>
      </c>
      <c r="O2358" s="23" t="n">
        <f aca="false">K2358+L2358</f>
        <v>0</v>
      </c>
      <c r="P2358" s="23" t="n">
        <f aca="false">K2358+L2358+M2358+N2358</f>
        <v>0</v>
      </c>
      <c r="Q2358" s="23" t="n">
        <v>0</v>
      </c>
      <c r="R2358" s="23" t="n">
        <v>0</v>
      </c>
      <c r="S2358" s="23" t="n">
        <v>0</v>
      </c>
      <c r="T2358" s="23" t="n">
        <v>0</v>
      </c>
      <c r="U2358" s="23" t="n">
        <f aca="false">IF(I2358="delivery",O2358-SUM(Q2358+R2358),IF(I2358="PO",P2358-SUM(Q2358:R2358)))</f>
        <v>0</v>
      </c>
      <c r="V2358" s="43" t="n">
        <v>2.81</v>
      </c>
      <c r="W2358" s="43" t="n">
        <v>2.81</v>
      </c>
      <c r="X2358" s="43" t="n">
        <f aca="false">W2358-V2358</f>
        <v>0</v>
      </c>
      <c r="Y2358" s="43" t="n">
        <f aca="false">W2358*2</f>
        <v>5.62</v>
      </c>
      <c r="Z2358" s="43"/>
      <c r="AA2358" s="43"/>
      <c r="AB2358" s="43"/>
      <c r="AC2358" s="43" t="s">
        <v>14091</v>
      </c>
      <c r="AD2358" s="43"/>
      <c r="AE2358" s="43"/>
      <c r="AF2358" s="43"/>
      <c r="AG2358" s="43" t="s">
        <v>14092</v>
      </c>
      <c r="AH2358" s="43" t="s">
        <v>14092</v>
      </c>
      <c r="AI2358" s="63" t="s">
        <v>14092</v>
      </c>
      <c r="AJ2358" s="63" t="s">
        <v>14092</v>
      </c>
      <c r="AK2358" s="43" t="s">
        <v>14092</v>
      </c>
      <c r="AL2358" s="43" t="s">
        <v>14092</v>
      </c>
      <c r="AM2358" s="43"/>
      <c r="AN2358" s="43"/>
      <c r="AO2358" s="43" t="s">
        <v>1471</v>
      </c>
      <c r="AP2358" s="67" t="s">
        <v>3124</v>
      </c>
      <c r="BF2358" s="23" t="s">
        <v>182</v>
      </c>
      <c r="BG2358" s="1" t="s">
        <v>183</v>
      </c>
    </row>
    <row r="2359" s="23" customFormat="true" ht="12.75" hidden="true" customHeight="false" outlineLevel="0" collapsed="false">
      <c r="A2359" s="66" t="s">
        <v>14093</v>
      </c>
      <c r="B2359" s="23" t="s">
        <v>14094</v>
      </c>
      <c r="C2359" s="40" t="s">
        <v>177</v>
      </c>
      <c r="D2359" s="66" t="s">
        <v>82</v>
      </c>
      <c r="E2359" s="23" t="s">
        <v>1072</v>
      </c>
      <c r="F2359" s="23" t="s">
        <v>14095</v>
      </c>
      <c r="G2359" s="23" t="n">
        <v>34</v>
      </c>
      <c r="H2359" s="23" t="n">
        <v>1000</v>
      </c>
      <c r="I2359" s="67" t="s">
        <v>188</v>
      </c>
      <c r="K2359" s="23" t="n">
        <v>0</v>
      </c>
      <c r="L2359" s="23" t="n">
        <v>0</v>
      </c>
      <c r="M2359" s="23" t="n">
        <v>0</v>
      </c>
      <c r="N2359" s="23" t="n">
        <v>0</v>
      </c>
      <c r="O2359" s="23" t="n">
        <f aca="false">K2359+L2359</f>
        <v>0</v>
      </c>
      <c r="P2359" s="23" t="n">
        <f aca="false">K2359+L2359+M2359+N2359</f>
        <v>0</v>
      </c>
      <c r="Q2359" s="23" t="n">
        <v>0</v>
      </c>
      <c r="R2359" s="23" t="n">
        <v>0</v>
      </c>
      <c r="S2359" s="23" t="n">
        <v>0</v>
      </c>
      <c r="T2359" s="23" t="n">
        <v>0</v>
      </c>
      <c r="U2359" s="23" t="n">
        <f aca="false">IF(I2359="delivery",O2359-SUM(Q2359+R2359),IF(I2359="PO",P2359-SUM(Q2359:R2359)))</f>
        <v>0</v>
      </c>
      <c r="V2359" s="43" t="n">
        <v>18.4</v>
      </c>
      <c r="W2359" s="43" t="n">
        <v>18.4</v>
      </c>
      <c r="X2359" s="43" t="n">
        <f aca="false">W2359-V2359</f>
        <v>0</v>
      </c>
      <c r="Y2359" s="43"/>
      <c r="Z2359" s="43"/>
      <c r="AA2359" s="43"/>
      <c r="AB2359" s="43"/>
      <c r="AC2359" s="43" t="s">
        <v>10482</v>
      </c>
      <c r="AD2359" s="43"/>
      <c r="AE2359" s="43"/>
      <c r="AF2359" s="43" t="s">
        <v>10502</v>
      </c>
      <c r="AG2359" s="43" t="n">
        <v>18.4</v>
      </c>
      <c r="AH2359" s="43" t="s">
        <v>10840</v>
      </c>
      <c r="AI2359" s="63" t="n">
        <v>1000</v>
      </c>
      <c r="AJ2359" s="63" t="n">
        <v>6</v>
      </c>
      <c r="AK2359" s="43"/>
      <c r="AL2359" s="43"/>
      <c r="AM2359" s="43"/>
      <c r="AN2359" s="43" t="s">
        <v>10486</v>
      </c>
      <c r="AO2359" s="43" t="s">
        <v>82</v>
      </c>
      <c r="AP2359" s="67" t="s">
        <v>181</v>
      </c>
      <c r="BF2359" s="23" t="s">
        <v>719</v>
      </c>
      <c r="BG2359" s="1" t="s">
        <v>183</v>
      </c>
    </row>
    <row r="2360" s="23" customFormat="true" ht="12.75" hidden="true" customHeight="false" outlineLevel="0" collapsed="false">
      <c r="A2360" s="66" t="s">
        <v>1114</v>
      </c>
      <c r="B2360" s="23" t="s">
        <v>1115</v>
      </c>
      <c r="C2360" s="40" t="s">
        <v>177</v>
      </c>
      <c r="D2360" s="41" t="s">
        <v>82</v>
      </c>
      <c r="E2360" s="23" t="s">
        <v>1116</v>
      </c>
      <c r="F2360" s="23" t="s">
        <v>1117</v>
      </c>
      <c r="G2360" s="23" t="n">
        <v>71</v>
      </c>
      <c r="H2360" s="23" t="n">
        <v>300</v>
      </c>
      <c r="I2360" s="41" t="s">
        <v>188</v>
      </c>
      <c r="K2360" s="23" t="n">
        <v>0</v>
      </c>
      <c r="L2360" s="23" t="n">
        <v>102</v>
      </c>
      <c r="M2360" s="23" t="n">
        <v>0</v>
      </c>
      <c r="N2360" s="23" t="n">
        <v>0</v>
      </c>
      <c r="O2360" s="23" t="n">
        <f aca="false">K2360+L2360</f>
        <v>102</v>
      </c>
      <c r="P2360" s="23" t="n">
        <f aca="false">K2360+L2360+M2360+N2360</f>
        <v>102</v>
      </c>
      <c r="Q2360" s="23" t="n">
        <v>222</v>
      </c>
      <c r="R2360" s="23" t="n">
        <v>957</v>
      </c>
      <c r="S2360" s="23" t="n">
        <v>660</v>
      </c>
      <c r="T2360" s="23" t="n">
        <v>660</v>
      </c>
      <c r="U2360" s="23" t="n">
        <f aca="false">IF(I2360="delivery",O2360-SUM(Q2360+R2360),IF(I2360="PO",P2360-SUM(Q2360:R2360)))</f>
        <v>-1077</v>
      </c>
      <c r="V2360" s="43" t="n">
        <v>81.77</v>
      </c>
      <c r="W2360" s="43" t="n">
        <v>81.77</v>
      </c>
      <c r="X2360" s="43" t="n">
        <f aca="false">W2360-V2360</f>
        <v>0</v>
      </c>
      <c r="Y2360" s="43"/>
      <c r="Z2360" s="43"/>
      <c r="AA2360" s="43"/>
      <c r="AB2360" s="43"/>
      <c r="AC2360" s="43" t="s">
        <v>10482</v>
      </c>
      <c r="AD2360" s="43"/>
      <c r="AE2360" s="43"/>
      <c r="AF2360" s="43" t="s">
        <v>10749</v>
      </c>
      <c r="AG2360" s="43" t="n">
        <v>81.77</v>
      </c>
      <c r="AH2360" s="43" t="s">
        <v>14096</v>
      </c>
      <c r="AI2360" s="63" t="n">
        <v>300</v>
      </c>
      <c r="AJ2360" s="63" t="n">
        <v>12</v>
      </c>
      <c r="AK2360" s="43" t="s">
        <v>1115</v>
      </c>
      <c r="AL2360" s="43" t="s">
        <v>1465</v>
      </c>
      <c r="AM2360" s="43" t="s">
        <v>14097</v>
      </c>
      <c r="AN2360" s="43"/>
      <c r="AO2360" s="43" t="s">
        <v>82</v>
      </c>
      <c r="AP2360" s="23" t="s">
        <v>263</v>
      </c>
      <c r="BF2360" s="23" t="s">
        <v>10498</v>
      </c>
      <c r="BG2360" s="1" t="s">
        <v>183</v>
      </c>
    </row>
    <row r="2361" s="23" customFormat="true" ht="12.75" hidden="true" customHeight="false" outlineLevel="0" collapsed="false">
      <c r="A2361" s="66" t="s">
        <v>14098</v>
      </c>
      <c r="B2361" s="23" t="s">
        <v>14099</v>
      </c>
      <c r="C2361" s="40" t="s">
        <v>177</v>
      </c>
      <c r="D2361" s="66" t="s">
        <v>82</v>
      </c>
      <c r="E2361" s="23" t="s">
        <v>1107</v>
      </c>
      <c r="F2361" s="23" t="s">
        <v>14100</v>
      </c>
      <c r="G2361" s="23" t="n">
        <v>55</v>
      </c>
      <c r="H2361" s="23" t="n">
        <v>1</v>
      </c>
      <c r="I2361" s="67" t="s">
        <v>188</v>
      </c>
      <c r="K2361" s="23" t="n">
        <v>0</v>
      </c>
      <c r="L2361" s="23" t="n">
        <v>0</v>
      </c>
      <c r="M2361" s="23" t="n">
        <v>0</v>
      </c>
      <c r="N2361" s="23" t="n">
        <v>0</v>
      </c>
      <c r="O2361" s="23" t="n">
        <f aca="false">K2361+L2361</f>
        <v>0</v>
      </c>
      <c r="P2361" s="23" t="n">
        <f aca="false">K2361+L2361+M2361+N2361</f>
        <v>0</v>
      </c>
      <c r="Q2361" s="23" t="n">
        <v>668</v>
      </c>
      <c r="R2361" s="23" t="n">
        <v>1435</v>
      </c>
      <c r="S2361" s="23" t="n">
        <v>1033</v>
      </c>
      <c r="T2361" s="23" t="n">
        <v>1029</v>
      </c>
      <c r="U2361" s="23" t="n">
        <f aca="false">IF(I2361="delivery",O2361-SUM(Q2361+R2361),IF(I2361="PO",P2361-SUM(Q2361:R2361)))</f>
        <v>-2103</v>
      </c>
      <c r="V2361" s="75" t="n">
        <v>80.14</v>
      </c>
      <c r="W2361" s="43" t="n">
        <v>79.35</v>
      </c>
      <c r="X2361" s="43" t="n">
        <f aca="false">W2361-V2361</f>
        <v>-0.790000000000006</v>
      </c>
      <c r="Y2361" s="43"/>
      <c r="Z2361" s="43"/>
      <c r="AA2361" s="43"/>
      <c r="AB2361" s="43"/>
      <c r="AC2361" s="43" t="s">
        <v>10482</v>
      </c>
      <c r="AD2361" s="43"/>
      <c r="AE2361" s="43"/>
      <c r="AF2361" s="43" t="s">
        <v>10749</v>
      </c>
      <c r="AG2361" s="43" t="n">
        <v>79.35</v>
      </c>
      <c r="AH2361" s="43" t="s">
        <v>10847</v>
      </c>
      <c r="AI2361" s="63" t="n">
        <v>1000</v>
      </c>
      <c r="AJ2361" s="63" t="n">
        <v>12</v>
      </c>
      <c r="AK2361" s="43" t="s">
        <v>14099</v>
      </c>
      <c r="AL2361" s="43" t="s">
        <v>1465</v>
      </c>
      <c r="AM2361" s="43" t="s">
        <v>14101</v>
      </c>
      <c r="AN2361" s="43" t="s">
        <v>10550</v>
      </c>
      <c r="AO2361" s="43" t="s">
        <v>82</v>
      </c>
      <c r="AP2361" s="67" t="s">
        <v>263</v>
      </c>
      <c r="BF2361" s="23" t="s">
        <v>10507</v>
      </c>
      <c r="BG2361" s="1" t="s">
        <v>183</v>
      </c>
    </row>
    <row r="2362" s="23" customFormat="true" ht="12.75" hidden="true" customHeight="false" outlineLevel="0" collapsed="false">
      <c r="A2362" s="66" t="s">
        <v>14102</v>
      </c>
      <c r="B2362" s="23" t="s">
        <v>14103</v>
      </c>
      <c r="C2362" s="40" t="s">
        <v>177</v>
      </c>
      <c r="D2362" s="66" t="s">
        <v>82</v>
      </c>
      <c r="E2362" s="23" t="s">
        <v>1215</v>
      </c>
      <c r="F2362" s="23" t="s">
        <v>14104</v>
      </c>
      <c r="G2362" s="23" t="n">
        <v>55</v>
      </c>
      <c r="H2362" s="23" t="n">
        <v>1</v>
      </c>
      <c r="I2362" s="67" t="s">
        <v>188</v>
      </c>
      <c r="K2362" s="23" t="n">
        <v>0</v>
      </c>
      <c r="L2362" s="23" t="n">
        <v>0</v>
      </c>
      <c r="M2362" s="23" t="n">
        <v>0</v>
      </c>
      <c r="N2362" s="23" t="n">
        <v>0</v>
      </c>
      <c r="O2362" s="23" t="n">
        <f aca="false">K2362+L2362</f>
        <v>0</v>
      </c>
      <c r="P2362" s="23" t="n">
        <f aca="false">K2362+L2362+M2362+N2362</f>
        <v>0</v>
      </c>
      <c r="Q2362" s="23" t="n">
        <v>0</v>
      </c>
      <c r="R2362" s="23" t="n">
        <v>84</v>
      </c>
      <c r="S2362" s="23" t="n">
        <v>24</v>
      </c>
      <c r="T2362" s="23" t="n">
        <v>36</v>
      </c>
      <c r="U2362" s="23" t="n">
        <f aca="false">IF(I2362="delivery",O2362-SUM(Q2362+R2362),IF(I2362="PO",P2362-SUM(Q2362:R2362)))</f>
        <v>-84</v>
      </c>
      <c r="V2362" s="43" t="n">
        <v>3.64</v>
      </c>
      <c r="W2362" s="43" t="n">
        <v>3.64</v>
      </c>
      <c r="X2362" s="43" t="n">
        <f aca="false">W2362-V2362</f>
        <v>0</v>
      </c>
      <c r="Y2362" s="43"/>
      <c r="Z2362" s="43"/>
      <c r="AA2362" s="43"/>
      <c r="AB2362" s="43"/>
      <c r="AC2362" s="43" t="s">
        <v>10482</v>
      </c>
      <c r="AD2362" s="43" t="s">
        <v>10813</v>
      </c>
      <c r="AE2362" s="43" t="s">
        <v>11080</v>
      </c>
      <c r="AF2362" s="43"/>
      <c r="AG2362" s="43" t="n">
        <v>3.64</v>
      </c>
      <c r="AH2362" s="43" t="s">
        <v>14105</v>
      </c>
      <c r="AI2362" s="63" t="n">
        <v>100</v>
      </c>
      <c r="AJ2362" s="63" t="n">
        <v>6</v>
      </c>
      <c r="AK2362" s="43"/>
      <c r="AL2362" s="43"/>
      <c r="AM2362" s="43"/>
      <c r="AN2362" s="43" t="s">
        <v>10486</v>
      </c>
      <c r="AO2362" s="43" t="s">
        <v>82</v>
      </c>
      <c r="AP2362" s="67" t="s">
        <v>189</v>
      </c>
      <c r="BF2362" s="23" t="s">
        <v>10515</v>
      </c>
      <c r="BG2362" s="1" t="s">
        <v>183</v>
      </c>
    </row>
    <row r="2363" s="23" customFormat="true" ht="12.75" hidden="true" customHeight="false" outlineLevel="0" collapsed="false">
      <c r="A2363" s="66" t="s">
        <v>14106</v>
      </c>
      <c r="B2363" s="23" t="s">
        <v>14107</v>
      </c>
      <c r="C2363" s="40" t="s">
        <v>177</v>
      </c>
      <c r="D2363" s="66" t="s">
        <v>82</v>
      </c>
      <c r="E2363" s="23" t="s">
        <v>1223</v>
      </c>
      <c r="F2363" s="23" t="s">
        <v>14108</v>
      </c>
      <c r="G2363" s="23" t="n">
        <v>55</v>
      </c>
      <c r="H2363" s="23" t="n">
        <v>1</v>
      </c>
      <c r="I2363" s="67" t="s">
        <v>188</v>
      </c>
      <c r="K2363" s="23" t="n">
        <v>0</v>
      </c>
      <c r="L2363" s="23" t="n">
        <v>0</v>
      </c>
      <c r="M2363" s="23" t="n">
        <v>0</v>
      </c>
      <c r="N2363" s="23" t="n">
        <v>0</v>
      </c>
      <c r="O2363" s="23" t="n">
        <f aca="false">K2363+L2363</f>
        <v>0</v>
      </c>
      <c r="P2363" s="23" t="n">
        <f aca="false">K2363+L2363+M2363+N2363</f>
        <v>0</v>
      </c>
      <c r="Q2363" s="23" t="n">
        <v>0</v>
      </c>
      <c r="R2363" s="23" t="n">
        <v>0</v>
      </c>
      <c r="S2363" s="23" t="n">
        <v>0</v>
      </c>
      <c r="T2363" s="23" t="n">
        <v>0</v>
      </c>
      <c r="U2363" s="23" t="n">
        <f aca="false">IF(I2363="delivery",O2363-SUM(Q2363+R2363),IF(I2363="PO",P2363-SUM(Q2363:R2363)))</f>
        <v>0</v>
      </c>
      <c r="V2363" s="43" t="n">
        <v>46.168</v>
      </c>
      <c r="W2363" s="43" t="n">
        <v>46.168</v>
      </c>
      <c r="X2363" s="43" t="n">
        <f aca="false">W2363-V2363</f>
        <v>0</v>
      </c>
      <c r="Y2363" s="43"/>
      <c r="Z2363" s="43"/>
      <c r="AA2363" s="43"/>
      <c r="AB2363" s="43"/>
      <c r="AC2363" s="43" t="s">
        <v>10482</v>
      </c>
      <c r="AD2363" s="43" t="s">
        <v>10813</v>
      </c>
      <c r="AE2363" s="43" t="s">
        <v>14109</v>
      </c>
      <c r="AF2363" s="43" t="s">
        <v>10502</v>
      </c>
      <c r="AG2363" s="43" t="n">
        <v>46.168</v>
      </c>
      <c r="AH2363" s="43" t="s">
        <v>14110</v>
      </c>
      <c r="AI2363" s="63" t="s">
        <v>10830</v>
      </c>
      <c r="AJ2363" s="63" t="s">
        <v>10801</v>
      </c>
      <c r="AK2363" s="43"/>
      <c r="AL2363" s="43"/>
      <c r="AM2363" s="43"/>
      <c r="AN2363" s="43" t="s">
        <v>10506</v>
      </c>
      <c r="AO2363" s="43" t="s">
        <v>82</v>
      </c>
      <c r="AP2363" s="67" t="s">
        <v>181</v>
      </c>
      <c r="BF2363" s="23" t="s">
        <v>10515</v>
      </c>
      <c r="BG2363" s="1" t="s">
        <v>183</v>
      </c>
    </row>
    <row r="2364" s="23" customFormat="true" ht="12.75" hidden="true" customHeight="false" outlineLevel="0" collapsed="false">
      <c r="A2364" s="66" t="s">
        <v>14111</v>
      </c>
      <c r="B2364" s="23" t="s">
        <v>14112</v>
      </c>
      <c r="C2364" s="40" t="s">
        <v>177</v>
      </c>
      <c r="D2364" s="66" t="s">
        <v>82</v>
      </c>
      <c r="E2364" s="23" t="s">
        <v>1231</v>
      </c>
      <c r="F2364" s="23" t="s">
        <v>14113</v>
      </c>
      <c r="G2364" s="23" t="n">
        <v>55</v>
      </c>
      <c r="H2364" s="23" t="n">
        <v>1</v>
      </c>
      <c r="I2364" s="67" t="s">
        <v>188</v>
      </c>
      <c r="K2364" s="23" t="n">
        <v>0</v>
      </c>
      <c r="L2364" s="23" t="n">
        <v>0</v>
      </c>
      <c r="M2364" s="23" t="n">
        <v>0</v>
      </c>
      <c r="N2364" s="23" t="n">
        <v>0</v>
      </c>
      <c r="O2364" s="23" t="n">
        <f aca="false">K2364+L2364</f>
        <v>0</v>
      </c>
      <c r="P2364" s="23" t="n">
        <f aca="false">K2364+L2364+M2364+N2364</f>
        <v>0</v>
      </c>
      <c r="Q2364" s="23" t="n">
        <v>0</v>
      </c>
      <c r="R2364" s="23" t="n">
        <v>0</v>
      </c>
      <c r="S2364" s="23" t="n">
        <v>0</v>
      </c>
      <c r="T2364" s="23" t="n">
        <v>0</v>
      </c>
      <c r="U2364" s="23" t="n">
        <f aca="false">IF(I2364="delivery",O2364-SUM(Q2364+R2364),IF(I2364="PO",P2364-SUM(Q2364:R2364)))</f>
        <v>0</v>
      </c>
      <c r="V2364" s="43" t="n">
        <v>109.484</v>
      </c>
      <c r="W2364" s="43" t="n">
        <v>109.484</v>
      </c>
      <c r="X2364" s="43" t="n">
        <f aca="false">W2364-V2364</f>
        <v>0</v>
      </c>
      <c r="Y2364" s="43"/>
      <c r="Z2364" s="43"/>
      <c r="AA2364" s="43"/>
      <c r="AB2364" s="43"/>
      <c r="AC2364" s="43" t="s">
        <v>10482</v>
      </c>
      <c r="AD2364" s="43" t="s">
        <v>10813</v>
      </c>
      <c r="AE2364" s="43" t="s">
        <v>14109</v>
      </c>
      <c r="AF2364" s="43" t="s">
        <v>10502</v>
      </c>
      <c r="AG2364" s="43" t="n">
        <v>109.484</v>
      </c>
      <c r="AH2364" s="43" t="s">
        <v>14114</v>
      </c>
      <c r="AI2364" s="63" t="s">
        <v>10887</v>
      </c>
      <c r="AJ2364" s="63" t="s">
        <v>10801</v>
      </c>
      <c r="AK2364" s="43"/>
      <c r="AL2364" s="43"/>
      <c r="AM2364" s="43"/>
      <c r="AN2364" s="43" t="s">
        <v>10506</v>
      </c>
      <c r="AO2364" s="43" t="s">
        <v>82</v>
      </c>
      <c r="AP2364" s="67" t="s">
        <v>181</v>
      </c>
      <c r="BF2364" s="23" t="s">
        <v>10515</v>
      </c>
      <c r="BG2364" s="1" t="s">
        <v>183</v>
      </c>
    </row>
    <row r="2365" s="23" customFormat="true" ht="12.75" hidden="true" customHeight="false" outlineLevel="0" collapsed="false">
      <c r="A2365" s="66" t="s">
        <v>14115</v>
      </c>
      <c r="B2365" s="23" t="s">
        <v>14116</v>
      </c>
      <c r="C2365" s="40" t="s">
        <v>177</v>
      </c>
      <c r="D2365" s="66" t="s">
        <v>82</v>
      </c>
      <c r="E2365" s="23" t="s">
        <v>1316</v>
      </c>
      <c r="F2365" s="23" t="s">
        <v>14117</v>
      </c>
      <c r="G2365" s="23" t="n">
        <v>55</v>
      </c>
      <c r="H2365" s="23" t="n">
        <v>1</v>
      </c>
      <c r="I2365" s="67" t="s">
        <v>188</v>
      </c>
      <c r="K2365" s="23" t="n">
        <v>0</v>
      </c>
      <c r="L2365" s="23" t="n">
        <v>0</v>
      </c>
      <c r="M2365" s="23" t="n">
        <v>0</v>
      </c>
      <c r="N2365" s="23" t="n">
        <v>0</v>
      </c>
      <c r="O2365" s="23" t="n">
        <f aca="false">K2365+L2365</f>
        <v>0</v>
      </c>
      <c r="P2365" s="23" t="n">
        <f aca="false">K2365+L2365+M2365+N2365</f>
        <v>0</v>
      </c>
      <c r="Q2365" s="23" t="n">
        <v>0</v>
      </c>
      <c r="R2365" s="23" t="n">
        <v>27</v>
      </c>
      <c r="S2365" s="23" t="n">
        <v>664</v>
      </c>
      <c r="T2365" s="23" t="n">
        <v>312</v>
      </c>
      <c r="U2365" s="23" t="n">
        <f aca="false">IF(I2365="delivery",O2365-SUM(Q2365+R2365),IF(I2365="PO",P2365-SUM(Q2365:R2365)))</f>
        <v>-27</v>
      </c>
      <c r="V2365" s="43" t="n">
        <v>59.625</v>
      </c>
      <c r="W2365" s="43" t="n">
        <v>59.625</v>
      </c>
      <c r="X2365" s="43" t="n">
        <f aca="false">W2365-V2365</f>
        <v>0</v>
      </c>
      <c r="Y2365" s="43"/>
      <c r="Z2365" s="43"/>
      <c r="AA2365" s="43"/>
      <c r="AB2365" s="43"/>
      <c r="AC2365" s="43" t="s">
        <v>10482</v>
      </c>
      <c r="AD2365" s="43" t="s">
        <v>10813</v>
      </c>
      <c r="AE2365" s="43" t="s">
        <v>14109</v>
      </c>
      <c r="AF2365" s="43" t="s">
        <v>10483</v>
      </c>
      <c r="AG2365" s="43" t="n">
        <v>59.625</v>
      </c>
      <c r="AH2365" s="43" t="s">
        <v>10886</v>
      </c>
      <c r="AI2365" s="63" t="s">
        <v>10887</v>
      </c>
      <c r="AJ2365" s="63" t="s">
        <v>10505</v>
      </c>
      <c r="AK2365" s="43"/>
      <c r="AL2365" s="43"/>
      <c r="AM2365" s="43"/>
      <c r="AN2365" s="43" t="s">
        <v>10506</v>
      </c>
      <c r="AO2365" s="43" t="s">
        <v>82</v>
      </c>
      <c r="AP2365" s="67" t="s">
        <v>181</v>
      </c>
      <c r="BF2365" s="23" t="s">
        <v>10515</v>
      </c>
      <c r="BG2365" s="1" t="s">
        <v>183</v>
      </c>
    </row>
    <row r="2366" s="23" customFormat="true" ht="12.75" hidden="true" customHeight="false" outlineLevel="0" collapsed="false">
      <c r="A2366" s="66" t="s">
        <v>14118</v>
      </c>
      <c r="B2366" s="23" t="s">
        <v>14119</v>
      </c>
      <c r="C2366" s="40" t="s">
        <v>177</v>
      </c>
      <c r="D2366" s="66" t="s">
        <v>82</v>
      </c>
      <c r="E2366" s="23" t="s">
        <v>1320</v>
      </c>
      <c r="F2366" s="23" t="s">
        <v>14120</v>
      </c>
      <c r="G2366" s="23" t="n">
        <v>55</v>
      </c>
      <c r="H2366" s="23" t="n">
        <v>1</v>
      </c>
      <c r="I2366" s="67" t="s">
        <v>188</v>
      </c>
      <c r="K2366" s="23" t="n">
        <v>0</v>
      </c>
      <c r="L2366" s="23" t="n">
        <v>0</v>
      </c>
      <c r="M2366" s="23" t="n">
        <v>0</v>
      </c>
      <c r="N2366" s="23" t="n">
        <v>0</v>
      </c>
      <c r="O2366" s="23" t="n">
        <f aca="false">K2366+L2366</f>
        <v>0</v>
      </c>
      <c r="P2366" s="23" t="n">
        <f aca="false">K2366+L2366+M2366+N2366</f>
        <v>0</v>
      </c>
      <c r="Q2366" s="23" t="n">
        <v>0</v>
      </c>
      <c r="R2366" s="23" t="n">
        <v>27</v>
      </c>
      <c r="S2366" s="23" t="n">
        <v>664</v>
      </c>
      <c r="T2366" s="23" t="n">
        <v>312</v>
      </c>
      <c r="U2366" s="23" t="n">
        <f aca="false">IF(I2366="delivery",O2366-SUM(Q2366+R2366),IF(I2366="PO",P2366-SUM(Q2366:R2366)))</f>
        <v>-27</v>
      </c>
      <c r="V2366" s="43" t="n">
        <v>31.789</v>
      </c>
      <c r="W2366" s="43" t="n">
        <v>31.789</v>
      </c>
      <c r="X2366" s="43" t="n">
        <f aca="false">W2366-V2366</f>
        <v>0</v>
      </c>
      <c r="Y2366" s="43"/>
      <c r="Z2366" s="43"/>
      <c r="AA2366" s="43"/>
      <c r="AB2366" s="43"/>
      <c r="AC2366" s="43" t="s">
        <v>10482</v>
      </c>
      <c r="AD2366" s="43" t="s">
        <v>10813</v>
      </c>
      <c r="AE2366" s="43" t="s">
        <v>14109</v>
      </c>
      <c r="AF2366" s="43" t="s">
        <v>14121</v>
      </c>
      <c r="AG2366" s="43" t="n">
        <v>31.789</v>
      </c>
      <c r="AH2366" s="43" t="s">
        <v>10888</v>
      </c>
      <c r="AI2366" s="63" t="s">
        <v>10887</v>
      </c>
      <c r="AJ2366" s="63" t="s">
        <v>10505</v>
      </c>
      <c r="AK2366" s="43"/>
      <c r="AL2366" s="43"/>
      <c r="AM2366" s="43"/>
      <c r="AN2366" s="43"/>
      <c r="AO2366" s="43" t="s">
        <v>82</v>
      </c>
      <c r="AP2366" s="67" t="s">
        <v>181</v>
      </c>
      <c r="BF2366" s="23" t="s">
        <v>10515</v>
      </c>
      <c r="BG2366" s="1" t="s">
        <v>183</v>
      </c>
    </row>
    <row r="2367" s="23" customFormat="true" ht="12.75" hidden="true" customHeight="false" outlineLevel="0" collapsed="false">
      <c r="A2367" s="66" t="s">
        <v>14122</v>
      </c>
      <c r="B2367" s="23" t="s">
        <v>14123</v>
      </c>
      <c r="C2367" s="40" t="s">
        <v>177</v>
      </c>
      <c r="D2367" s="66" t="s">
        <v>82</v>
      </c>
      <c r="E2367" s="23" t="s">
        <v>14124</v>
      </c>
      <c r="F2367" s="23" t="s">
        <v>14125</v>
      </c>
      <c r="G2367" s="23" t="n">
        <v>55</v>
      </c>
      <c r="H2367" s="23" t="n">
        <v>1</v>
      </c>
      <c r="I2367" s="67" t="s">
        <v>188</v>
      </c>
      <c r="K2367" s="23" t="n">
        <v>0</v>
      </c>
      <c r="L2367" s="23" t="n">
        <v>0</v>
      </c>
      <c r="M2367" s="23" t="n">
        <v>0</v>
      </c>
      <c r="N2367" s="23" t="n">
        <v>0</v>
      </c>
      <c r="O2367" s="23" t="n">
        <f aca="false">K2367+L2367</f>
        <v>0</v>
      </c>
      <c r="P2367" s="23" t="n">
        <f aca="false">K2367+L2367+M2367+N2367</f>
        <v>0</v>
      </c>
      <c r="Q2367" s="23" t="n">
        <v>0</v>
      </c>
      <c r="R2367" s="23" t="n">
        <v>0</v>
      </c>
      <c r="S2367" s="23" t="n">
        <v>0</v>
      </c>
      <c r="T2367" s="23" t="n">
        <v>0</v>
      </c>
      <c r="U2367" s="23" t="n">
        <f aca="false">IF(I2367="delivery",O2367-SUM(Q2367+R2367),IF(I2367="PO",P2367-SUM(Q2367:R2367)))</f>
        <v>0</v>
      </c>
      <c r="V2367" s="43" t="n">
        <v>14.23</v>
      </c>
      <c r="W2367" s="43" t="n">
        <v>28.08</v>
      </c>
      <c r="X2367" s="43" t="n">
        <f aca="false">W2367-V2367</f>
        <v>13.85</v>
      </c>
      <c r="Y2367" s="43"/>
      <c r="Z2367" s="43"/>
      <c r="AA2367" s="43"/>
      <c r="AB2367" s="43"/>
      <c r="AC2367" s="43" t="s">
        <v>10482</v>
      </c>
      <c r="AD2367" s="43"/>
      <c r="AE2367" s="43"/>
      <c r="AF2367" s="43" t="s">
        <v>14121</v>
      </c>
      <c r="AG2367" s="43" t="n">
        <v>28.08</v>
      </c>
      <c r="AH2367" s="43" t="s">
        <v>14126</v>
      </c>
      <c r="AI2367" s="63" t="n">
        <v>50</v>
      </c>
      <c r="AJ2367" s="63" t="n">
        <v>8</v>
      </c>
      <c r="AK2367" s="43"/>
      <c r="AL2367" s="43"/>
      <c r="AM2367" s="43"/>
      <c r="AN2367" s="43"/>
      <c r="AO2367" s="43" t="s">
        <v>82</v>
      </c>
      <c r="AP2367" s="67" t="s">
        <v>181</v>
      </c>
      <c r="BF2367" s="68" t="s">
        <v>10507</v>
      </c>
      <c r="BG2367" s="1" t="s">
        <v>183</v>
      </c>
    </row>
    <row r="2368" s="23" customFormat="true" ht="12.75" hidden="true" customHeight="false" outlineLevel="0" collapsed="false">
      <c r="A2368" s="66" t="s">
        <v>14127</v>
      </c>
      <c r="B2368" s="23" t="s">
        <v>14128</v>
      </c>
      <c r="C2368" s="40" t="s">
        <v>177</v>
      </c>
      <c r="D2368" s="66" t="s">
        <v>82</v>
      </c>
      <c r="E2368" s="23" t="s">
        <v>14129</v>
      </c>
      <c r="F2368" s="23" t="s">
        <v>14130</v>
      </c>
      <c r="G2368" s="23" t="n">
        <v>55</v>
      </c>
      <c r="H2368" s="23" t="n">
        <v>1</v>
      </c>
      <c r="I2368" s="67" t="s">
        <v>188</v>
      </c>
      <c r="K2368" s="23" t="n">
        <v>0</v>
      </c>
      <c r="L2368" s="23" t="n">
        <v>0</v>
      </c>
      <c r="M2368" s="23" t="n">
        <v>0</v>
      </c>
      <c r="N2368" s="23" t="n">
        <v>0</v>
      </c>
      <c r="O2368" s="23" t="n">
        <f aca="false">K2368+L2368</f>
        <v>0</v>
      </c>
      <c r="P2368" s="23" t="n">
        <f aca="false">K2368+L2368+M2368+N2368</f>
        <v>0</v>
      </c>
      <c r="Q2368" s="23" t="n">
        <v>0</v>
      </c>
      <c r="R2368" s="23" t="n">
        <v>0</v>
      </c>
      <c r="S2368" s="23" t="n">
        <v>0</v>
      </c>
      <c r="T2368" s="23" t="n">
        <v>0</v>
      </c>
      <c r="U2368" s="23" t="n">
        <f aca="false">IF(I2368="delivery",O2368-SUM(Q2368+R2368),IF(I2368="PO",P2368-SUM(Q2368:R2368)))</f>
        <v>0</v>
      </c>
      <c r="V2368" s="43" t="n">
        <v>43.95</v>
      </c>
      <c r="W2368" s="43" t="n">
        <v>43.95</v>
      </c>
      <c r="X2368" s="43" t="n">
        <f aca="false">W2368-V2368</f>
        <v>0</v>
      </c>
      <c r="Y2368" s="43"/>
      <c r="Z2368" s="43"/>
      <c r="AA2368" s="43"/>
      <c r="AB2368" s="43"/>
      <c r="AC2368" s="43" t="s">
        <v>10482</v>
      </c>
      <c r="AD2368" s="43" t="s">
        <v>10813</v>
      </c>
      <c r="AE2368" s="43" t="s">
        <v>10814</v>
      </c>
      <c r="AF2368" s="43"/>
      <c r="AG2368" s="43" t="n">
        <v>43.95</v>
      </c>
      <c r="AH2368" s="43" t="s">
        <v>14131</v>
      </c>
      <c r="AI2368" s="63" t="n">
        <v>1000</v>
      </c>
      <c r="AJ2368" s="63" t="n">
        <v>12</v>
      </c>
      <c r="AK2368" s="43" t="s">
        <v>14128</v>
      </c>
      <c r="AL2368" s="43"/>
      <c r="AM2368" s="43"/>
      <c r="AN2368" s="43"/>
      <c r="AO2368" s="43" t="s">
        <v>82</v>
      </c>
      <c r="AP2368" s="67" t="s">
        <v>194</v>
      </c>
      <c r="BF2368" s="23" t="s">
        <v>10515</v>
      </c>
      <c r="BG2368" s="1" t="s">
        <v>183</v>
      </c>
    </row>
    <row r="2369" s="23" customFormat="true" ht="12.75" hidden="true" customHeight="false" outlineLevel="0" collapsed="false">
      <c r="A2369" s="66" t="s">
        <v>14132</v>
      </c>
      <c r="B2369" s="23" t="s">
        <v>14133</v>
      </c>
      <c r="C2369" s="40" t="s">
        <v>177</v>
      </c>
      <c r="D2369" s="66" t="s">
        <v>82</v>
      </c>
      <c r="E2369" s="23" t="s">
        <v>14134</v>
      </c>
      <c r="F2369" s="23" t="s">
        <v>14135</v>
      </c>
      <c r="G2369" s="23" t="n">
        <v>55</v>
      </c>
      <c r="H2369" s="23" t="n">
        <v>1</v>
      </c>
      <c r="I2369" s="67" t="s">
        <v>188</v>
      </c>
      <c r="K2369" s="23" t="n">
        <v>0</v>
      </c>
      <c r="L2369" s="23" t="n">
        <v>0</v>
      </c>
      <c r="M2369" s="23" t="n">
        <v>0</v>
      </c>
      <c r="N2369" s="23" t="n">
        <v>0</v>
      </c>
      <c r="O2369" s="23" t="n">
        <f aca="false">K2369+L2369</f>
        <v>0</v>
      </c>
      <c r="P2369" s="23" t="n">
        <f aca="false">K2369+L2369+M2369+N2369</f>
        <v>0</v>
      </c>
      <c r="Q2369" s="23" t="n">
        <v>0</v>
      </c>
      <c r="R2369" s="23" t="n">
        <v>0</v>
      </c>
      <c r="S2369" s="23" t="n">
        <v>0</v>
      </c>
      <c r="T2369" s="23" t="n">
        <v>0</v>
      </c>
      <c r="U2369" s="23" t="n">
        <f aca="false">IF(I2369="delivery",O2369-SUM(Q2369+R2369),IF(I2369="PO",P2369-SUM(Q2369:R2369)))</f>
        <v>0</v>
      </c>
      <c r="V2369" s="43" t="n">
        <v>49.69</v>
      </c>
      <c r="W2369" s="43" t="n">
        <v>49.69</v>
      </c>
      <c r="X2369" s="43" t="n">
        <f aca="false">W2369-V2369</f>
        <v>0</v>
      </c>
      <c r="Y2369" s="43"/>
      <c r="Z2369" s="43"/>
      <c r="AA2369" s="43"/>
      <c r="AB2369" s="43"/>
      <c r="AC2369" s="43" t="s">
        <v>10482</v>
      </c>
      <c r="AD2369" s="43" t="s">
        <v>10813</v>
      </c>
      <c r="AE2369" s="43" t="s">
        <v>10814</v>
      </c>
      <c r="AF2369" s="43"/>
      <c r="AG2369" s="43" t="n">
        <v>49.69</v>
      </c>
      <c r="AH2369" s="43" t="s">
        <v>14136</v>
      </c>
      <c r="AI2369" s="63" t="n">
        <v>1000</v>
      </c>
      <c r="AJ2369" s="63" t="n">
        <v>12</v>
      </c>
      <c r="AK2369" s="43" t="s">
        <v>14133</v>
      </c>
      <c r="AL2369" s="43"/>
      <c r="AM2369" s="43"/>
      <c r="AN2369" s="43"/>
      <c r="AO2369" s="43" t="s">
        <v>82</v>
      </c>
      <c r="AP2369" s="67" t="s">
        <v>194</v>
      </c>
      <c r="BF2369" s="23" t="s">
        <v>10515</v>
      </c>
      <c r="BG2369" s="1" t="s">
        <v>183</v>
      </c>
    </row>
    <row r="2370" s="52" customFormat="true" ht="12.75" hidden="true" customHeight="false" outlineLevel="0" collapsed="false">
      <c r="A2370" s="23" t="s">
        <v>1274</v>
      </c>
      <c r="B2370" s="23" t="s">
        <v>1275</v>
      </c>
      <c r="C2370" s="40" t="s">
        <v>177</v>
      </c>
      <c r="D2370" s="23" t="s">
        <v>82</v>
      </c>
      <c r="E2370" s="23" t="s">
        <v>1276</v>
      </c>
      <c r="F2370" s="23" t="s">
        <v>1277</v>
      </c>
      <c r="G2370" s="23" t="n">
        <v>51</v>
      </c>
      <c r="H2370" s="23" t="n">
        <v>500</v>
      </c>
      <c r="I2370" s="41" t="s">
        <v>188</v>
      </c>
      <c r="J2370" s="23"/>
      <c r="K2370" s="23" t="n">
        <v>0</v>
      </c>
      <c r="L2370" s="23" t="n">
        <v>0</v>
      </c>
      <c r="M2370" s="23" t="n">
        <v>0</v>
      </c>
      <c r="N2370" s="23" t="n">
        <v>0</v>
      </c>
      <c r="O2370" s="23" t="n">
        <f aca="false">K2370+L2370</f>
        <v>0</v>
      </c>
      <c r="P2370" s="23" t="n">
        <f aca="false">K2370+L2370+M2370+N2370</f>
        <v>0</v>
      </c>
      <c r="Q2370" s="23" t="n">
        <v>0</v>
      </c>
      <c r="R2370" s="23" t="n">
        <v>27</v>
      </c>
      <c r="S2370" s="23" t="n">
        <v>664</v>
      </c>
      <c r="T2370" s="23" t="n">
        <v>312</v>
      </c>
      <c r="U2370" s="23" t="n">
        <f aca="false">IF(I2370="delivery",O2370-SUM(Q2370+R2370),IF(I2370="PO",P2370-SUM(Q2370:R2370)))</f>
        <v>-27</v>
      </c>
      <c r="V2370" s="43" t="n">
        <v>26.51</v>
      </c>
      <c r="W2370" s="43" t="n">
        <v>28.95</v>
      </c>
      <c r="X2370" s="43" t="n">
        <f aca="false">W2370-V2370</f>
        <v>2.44</v>
      </c>
      <c r="Y2370" s="43"/>
      <c r="Z2370" s="43"/>
      <c r="AA2370" s="43"/>
      <c r="AB2370" s="43"/>
      <c r="AC2370" s="43" t="s">
        <v>10482</v>
      </c>
      <c r="AD2370" s="43"/>
      <c r="AE2370" s="43"/>
      <c r="AF2370" s="43" t="s">
        <v>10502</v>
      </c>
      <c r="AG2370" s="43" t="n">
        <v>28.95</v>
      </c>
      <c r="AH2370" s="43" t="s">
        <v>10503</v>
      </c>
      <c r="AI2370" s="63" t="s">
        <v>10504</v>
      </c>
      <c r="AJ2370" s="63" t="s">
        <v>10505</v>
      </c>
      <c r="AK2370" s="43"/>
      <c r="AL2370" s="43"/>
      <c r="AM2370" s="43"/>
      <c r="AN2370" s="43" t="s">
        <v>10506</v>
      </c>
      <c r="AO2370" s="43" t="s">
        <v>82</v>
      </c>
      <c r="AP2370" s="23" t="s">
        <v>181</v>
      </c>
      <c r="AQ2370" s="23"/>
      <c r="AR2370" s="23"/>
      <c r="AS2370" s="23"/>
      <c r="AT2370" s="23"/>
      <c r="AU2370" s="23"/>
      <c r="AV2370" s="23"/>
      <c r="AW2370" s="23"/>
      <c r="AX2370" s="23"/>
      <c r="AY2370" s="23"/>
      <c r="AZ2370" s="23"/>
      <c r="BA2370" s="23"/>
      <c r="BB2370" s="23"/>
      <c r="BC2370" s="23"/>
      <c r="BD2370" s="23"/>
      <c r="BE2370" s="23"/>
      <c r="BF2370" s="23" t="s">
        <v>10498</v>
      </c>
      <c r="BG2370" s="1" t="s">
        <v>183</v>
      </c>
      <c r="BH2370" s="23"/>
      <c r="BI2370" s="23"/>
    </row>
    <row r="2371" s="23" customFormat="true" ht="12.75" hidden="true" customHeight="false" outlineLevel="0" collapsed="false">
      <c r="A2371" s="66" t="s">
        <v>14137</v>
      </c>
      <c r="B2371" s="23" t="s">
        <v>14138</v>
      </c>
      <c r="C2371" s="40" t="s">
        <v>177</v>
      </c>
      <c r="D2371" s="66" t="s">
        <v>82</v>
      </c>
      <c r="E2371" s="23" t="s">
        <v>14139</v>
      </c>
      <c r="F2371" s="23" t="s">
        <v>14140</v>
      </c>
      <c r="G2371" s="23" t="n">
        <v>55</v>
      </c>
      <c r="H2371" s="23" t="n">
        <v>1</v>
      </c>
      <c r="I2371" s="67" t="s">
        <v>180</v>
      </c>
      <c r="J2371" s="67" t="s">
        <v>1437</v>
      </c>
      <c r="K2371" s="23" t="n">
        <v>0</v>
      </c>
      <c r="L2371" s="23" t="n">
        <v>0</v>
      </c>
      <c r="M2371" s="23" t="n">
        <v>0</v>
      </c>
      <c r="N2371" s="23" t="n">
        <v>0</v>
      </c>
      <c r="O2371" s="23" t="n">
        <f aca="false">K2371+L2371</f>
        <v>0</v>
      </c>
      <c r="P2371" s="23" t="n">
        <f aca="false">K2371+L2371+M2371+N2371</f>
        <v>0</v>
      </c>
      <c r="Q2371" s="23" t="n">
        <v>0</v>
      </c>
      <c r="R2371" s="23" t="n">
        <v>27</v>
      </c>
      <c r="S2371" s="23" t="n">
        <v>664</v>
      </c>
      <c r="T2371" s="23" t="n">
        <v>312</v>
      </c>
      <c r="U2371" s="23" t="n">
        <f aca="false">IF(I2371="delivery",O2371-SUM(Q2371+R2371),IF(I2371="PO",P2371-SUM(Q2371:R2371)))</f>
        <v>-27</v>
      </c>
      <c r="V2371" s="43" t="n">
        <v>12</v>
      </c>
      <c r="W2371" s="43" t="n">
        <v>12</v>
      </c>
      <c r="X2371" s="43" t="n">
        <f aca="false">W2371-V2371</f>
        <v>0</v>
      </c>
      <c r="Y2371" s="43"/>
      <c r="Z2371" s="43"/>
      <c r="AA2371" s="43"/>
      <c r="AB2371" s="43"/>
      <c r="AC2371" s="43" t="s">
        <v>10482</v>
      </c>
      <c r="AD2371" s="43" t="s">
        <v>10813</v>
      </c>
      <c r="AE2371" s="43" t="s">
        <v>10814</v>
      </c>
      <c r="AF2371" s="43"/>
      <c r="AG2371" s="43" t="n">
        <v>12</v>
      </c>
      <c r="AH2371" s="43" t="s">
        <v>14141</v>
      </c>
      <c r="AI2371" s="63" t="n">
        <v>4032</v>
      </c>
      <c r="AJ2371" s="63" t="n">
        <v>8</v>
      </c>
      <c r="AK2371" s="43" t="s">
        <v>14142</v>
      </c>
      <c r="AL2371" s="43"/>
      <c r="AM2371" s="43"/>
      <c r="AN2371" s="43"/>
      <c r="AO2371" s="43" t="s">
        <v>82</v>
      </c>
      <c r="AP2371" s="67" t="s">
        <v>1432</v>
      </c>
      <c r="BF2371" s="23" t="s">
        <v>10515</v>
      </c>
      <c r="BG2371" s="1" t="s">
        <v>183</v>
      </c>
    </row>
    <row r="2372" s="52" customFormat="true" ht="12.75" hidden="false" customHeight="false" outlineLevel="0" collapsed="false">
      <c r="A2372" s="66" t="s">
        <v>14143</v>
      </c>
      <c r="B2372" s="23" t="s">
        <v>14144</v>
      </c>
      <c r="C2372" s="40" t="s">
        <v>177</v>
      </c>
      <c r="D2372" s="66" t="s">
        <v>1471</v>
      </c>
      <c r="E2372" s="23" t="s">
        <v>14145</v>
      </c>
      <c r="F2372" s="23" t="s">
        <v>14146</v>
      </c>
      <c r="G2372" s="23" t="n">
        <v>55</v>
      </c>
      <c r="H2372" s="23" t="n">
        <v>1</v>
      </c>
      <c r="I2372" s="41" t="s">
        <v>188</v>
      </c>
      <c r="J2372" s="23"/>
      <c r="K2372" s="23" t="n">
        <v>0</v>
      </c>
      <c r="L2372" s="23" t="n">
        <v>0</v>
      </c>
      <c r="M2372" s="23" t="n">
        <v>0</v>
      </c>
      <c r="N2372" s="23" t="n">
        <v>0</v>
      </c>
      <c r="O2372" s="23" t="n">
        <f aca="false">K2372+L2372</f>
        <v>0</v>
      </c>
      <c r="P2372" s="23" t="n">
        <f aca="false">K2372+L2372+M2372+N2372</f>
        <v>0</v>
      </c>
      <c r="Q2372" s="23" t="n">
        <v>0</v>
      </c>
      <c r="R2372" s="23" t="n">
        <v>27</v>
      </c>
      <c r="S2372" s="23" t="n">
        <v>664</v>
      </c>
      <c r="T2372" s="23" t="n">
        <v>312</v>
      </c>
      <c r="U2372" s="23" t="n">
        <f aca="false">IF(I2372="delivery",O2372-SUM(Q2372+R2372),IF(I2372="PO",P2372-SUM(Q2372:R2372)))</f>
        <v>-27</v>
      </c>
      <c r="V2372" s="69" t="n">
        <v>0.65</v>
      </c>
      <c r="W2372" s="43" t="n">
        <v>0.65</v>
      </c>
      <c r="X2372" s="43" t="n">
        <f aca="false">W2372-V2372</f>
        <v>0</v>
      </c>
      <c r="Y2372" s="43"/>
      <c r="Z2372" s="43"/>
      <c r="AA2372" s="43"/>
      <c r="AB2372" s="43"/>
      <c r="AC2372" s="43" t="s">
        <v>11093</v>
      </c>
      <c r="AD2372" s="43"/>
      <c r="AE2372" s="43"/>
      <c r="AF2372" s="43"/>
      <c r="AG2372" s="43" t="n">
        <v>0.65</v>
      </c>
      <c r="AH2372" s="43" t="s">
        <v>10972</v>
      </c>
      <c r="AI2372" s="63" t="n">
        <v>1000</v>
      </c>
      <c r="AJ2372" s="63" t="n">
        <v>4</v>
      </c>
      <c r="AK2372" s="43"/>
      <c r="AL2372" s="43"/>
      <c r="AM2372" s="43"/>
      <c r="AN2372" s="43"/>
      <c r="AO2372" s="43" t="s">
        <v>1471</v>
      </c>
      <c r="AP2372" s="67" t="s">
        <v>1474</v>
      </c>
      <c r="AQ2372" s="23"/>
      <c r="AR2372" s="23"/>
      <c r="AS2372" s="23"/>
      <c r="AT2372" s="23" t="s">
        <v>14147</v>
      </c>
      <c r="AU2372" s="23"/>
      <c r="AV2372" s="23" t="n">
        <v>0.65</v>
      </c>
      <c r="AW2372" s="23" t="s">
        <v>14148</v>
      </c>
      <c r="AX2372" s="23" t="s">
        <v>14149</v>
      </c>
      <c r="AY2372" s="23" t="n">
        <v>1000</v>
      </c>
      <c r="AZ2372" s="23" t="n">
        <v>2</v>
      </c>
      <c r="BA2372" s="23"/>
      <c r="BB2372" s="23" t="s">
        <v>14148</v>
      </c>
      <c r="BC2372" s="23"/>
      <c r="BD2372" s="23"/>
      <c r="BE2372" s="23" t="s">
        <v>14150</v>
      </c>
      <c r="BF2372" s="23" t="s">
        <v>10515</v>
      </c>
      <c r="BG2372" s="1" t="s">
        <v>183</v>
      </c>
      <c r="BH2372" s="23"/>
      <c r="BI2372" s="23"/>
    </row>
    <row r="2373" s="23" customFormat="true" ht="12.75" hidden="true" customHeight="false" outlineLevel="0" collapsed="false">
      <c r="A2373" s="66" t="s">
        <v>14151</v>
      </c>
      <c r="B2373" s="23" t="s">
        <v>14152</v>
      </c>
      <c r="C2373" s="40" t="s">
        <v>177</v>
      </c>
      <c r="D2373" s="66" t="s">
        <v>82</v>
      </c>
      <c r="E2373" s="23" t="s">
        <v>14153</v>
      </c>
      <c r="F2373" s="23" t="s">
        <v>14154</v>
      </c>
      <c r="G2373" s="23" t="n">
        <v>55</v>
      </c>
      <c r="H2373" s="23" t="n">
        <v>1</v>
      </c>
      <c r="I2373" s="67" t="s">
        <v>188</v>
      </c>
      <c r="K2373" s="23" t="n">
        <v>0</v>
      </c>
      <c r="L2373" s="23" t="n">
        <v>0</v>
      </c>
      <c r="M2373" s="23" t="n">
        <v>0</v>
      </c>
      <c r="N2373" s="23" t="n">
        <v>0</v>
      </c>
      <c r="O2373" s="23" t="n">
        <f aca="false">K2373+L2373</f>
        <v>0</v>
      </c>
      <c r="P2373" s="23" t="n">
        <f aca="false">K2373+L2373+M2373+N2373</f>
        <v>0</v>
      </c>
      <c r="Q2373" s="23" t="n">
        <v>0</v>
      </c>
      <c r="R2373" s="23" t="n">
        <v>27</v>
      </c>
      <c r="S2373" s="23" t="n">
        <v>186</v>
      </c>
      <c r="T2373" s="23" t="n">
        <v>40</v>
      </c>
      <c r="U2373" s="23" t="n">
        <f aca="false">IF(I2373="delivery",O2373-SUM(Q2373+R2373),IF(I2373="PO",P2373-SUM(Q2373:R2373)))</f>
        <v>-27</v>
      </c>
      <c r="V2373" s="43" t="n">
        <v>1</v>
      </c>
      <c r="W2373" s="43" t="n">
        <v>1</v>
      </c>
      <c r="X2373" s="43" t="n">
        <f aca="false">W2373-V2373</f>
        <v>0</v>
      </c>
      <c r="Y2373" s="43"/>
      <c r="Z2373" s="43"/>
      <c r="AA2373" s="43"/>
      <c r="AB2373" s="43"/>
      <c r="AC2373" s="43" t="s">
        <v>10482</v>
      </c>
      <c r="AD2373" s="43" t="s">
        <v>10813</v>
      </c>
      <c r="AE2373" s="43" t="s">
        <v>14109</v>
      </c>
      <c r="AF2373" s="43"/>
      <c r="AG2373" s="43" t="n">
        <v>1</v>
      </c>
      <c r="AH2373" s="43" t="s">
        <v>14155</v>
      </c>
      <c r="AI2373" s="63" t="n">
        <v>250</v>
      </c>
      <c r="AJ2373" s="63" t="n">
        <v>8</v>
      </c>
      <c r="AK2373" s="43"/>
      <c r="AL2373" s="43"/>
      <c r="AM2373" s="43"/>
      <c r="AN2373" s="43"/>
      <c r="AO2373" s="43" t="s">
        <v>82</v>
      </c>
      <c r="AP2373" s="67" t="s">
        <v>181</v>
      </c>
      <c r="BF2373" s="23" t="s">
        <v>10515</v>
      </c>
      <c r="BG2373" s="1" t="s">
        <v>183</v>
      </c>
    </row>
    <row r="2374" s="23" customFormat="true" ht="12.75" hidden="true" customHeight="false" outlineLevel="0" collapsed="false">
      <c r="A2374" s="66" t="s">
        <v>14156</v>
      </c>
      <c r="B2374" s="23" t="s">
        <v>14157</v>
      </c>
      <c r="C2374" s="40" t="s">
        <v>177</v>
      </c>
      <c r="D2374" s="66" t="s">
        <v>82</v>
      </c>
      <c r="E2374" s="23" t="s">
        <v>1908</v>
      </c>
      <c r="F2374" s="23" t="s">
        <v>14158</v>
      </c>
      <c r="G2374" s="23" t="n">
        <v>55</v>
      </c>
      <c r="H2374" s="23" t="n">
        <v>1</v>
      </c>
      <c r="I2374" s="67" t="s">
        <v>188</v>
      </c>
      <c r="K2374" s="23" t="n">
        <v>0</v>
      </c>
      <c r="L2374" s="23" t="n">
        <v>0</v>
      </c>
      <c r="M2374" s="23" t="n">
        <v>0</v>
      </c>
      <c r="N2374" s="23" t="n">
        <v>0</v>
      </c>
      <c r="O2374" s="23" t="n">
        <f aca="false">K2374+L2374</f>
        <v>0</v>
      </c>
      <c r="P2374" s="23" t="n">
        <f aca="false">K2374+L2374+M2374+N2374</f>
        <v>0</v>
      </c>
      <c r="Q2374" s="23" t="n">
        <v>679</v>
      </c>
      <c r="R2374" s="23" t="n">
        <v>1435</v>
      </c>
      <c r="S2374" s="23" t="n">
        <v>1033</v>
      </c>
      <c r="T2374" s="23" t="n">
        <v>1029</v>
      </c>
      <c r="U2374" s="23" t="n">
        <f aca="false">IF(I2374="delivery",O2374-SUM(Q2374+R2374),IF(I2374="PO",P2374-SUM(Q2374:R2374)))</f>
        <v>-2114</v>
      </c>
      <c r="V2374" s="43" t="n">
        <v>59.27</v>
      </c>
      <c r="W2374" s="43" t="n">
        <v>39.46</v>
      </c>
      <c r="X2374" s="43" t="n">
        <f aca="false">W2374-V2374</f>
        <v>-19.81</v>
      </c>
      <c r="Y2374" s="43"/>
      <c r="Z2374" s="43"/>
      <c r="AA2374" s="43"/>
      <c r="AB2374" s="43"/>
      <c r="AC2374" s="43" t="s">
        <v>10482</v>
      </c>
      <c r="AD2374" s="43"/>
      <c r="AE2374" s="43"/>
      <c r="AF2374" s="43"/>
      <c r="AG2374" s="43" t="n">
        <v>39.46</v>
      </c>
      <c r="AH2374" s="43" t="s">
        <v>14159</v>
      </c>
      <c r="AI2374" s="63" t="n">
        <v>1000</v>
      </c>
      <c r="AJ2374" s="63" t="n">
        <v>8</v>
      </c>
      <c r="AK2374" s="43"/>
      <c r="AL2374" s="43"/>
      <c r="AM2374" s="43"/>
      <c r="AN2374" s="43" t="s">
        <v>10486</v>
      </c>
      <c r="AO2374" s="43" t="s">
        <v>82</v>
      </c>
      <c r="AP2374" s="67" t="s">
        <v>189</v>
      </c>
      <c r="BF2374" s="23" t="s">
        <v>11076</v>
      </c>
      <c r="BG2374" s="1" t="s">
        <v>183</v>
      </c>
    </row>
    <row r="2375" s="23" customFormat="true" ht="12.75" hidden="true" customHeight="false" outlineLevel="0" collapsed="false">
      <c r="A2375" s="66" t="s">
        <v>14160</v>
      </c>
      <c r="B2375" s="23" t="s">
        <v>14161</v>
      </c>
      <c r="C2375" s="40" t="s">
        <v>177</v>
      </c>
      <c r="D2375" s="66" t="s">
        <v>82</v>
      </c>
      <c r="E2375" s="23" t="s">
        <v>14162</v>
      </c>
      <c r="F2375" s="23" t="s">
        <v>14163</v>
      </c>
      <c r="G2375" s="23" t="n">
        <v>55</v>
      </c>
      <c r="H2375" s="23" t="n">
        <v>1</v>
      </c>
      <c r="I2375" s="67" t="s">
        <v>188</v>
      </c>
      <c r="K2375" s="23" t="n">
        <v>0</v>
      </c>
      <c r="L2375" s="23" t="n">
        <v>0</v>
      </c>
      <c r="M2375" s="23" t="n">
        <v>0</v>
      </c>
      <c r="N2375" s="23" t="n">
        <v>0</v>
      </c>
      <c r="O2375" s="23" t="n">
        <f aca="false">K2375+L2375</f>
        <v>0</v>
      </c>
      <c r="P2375" s="23" t="n">
        <f aca="false">K2375+L2375+M2375+N2375</f>
        <v>0</v>
      </c>
      <c r="Q2375" s="23" t="n">
        <v>0</v>
      </c>
      <c r="R2375" s="23" t="n">
        <v>27</v>
      </c>
      <c r="S2375" s="23" t="n">
        <v>186</v>
      </c>
      <c r="T2375" s="23" t="n">
        <v>40</v>
      </c>
      <c r="U2375" s="23" t="n">
        <f aca="false">IF(I2375="delivery",O2375-SUM(Q2375+R2375),IF(I2375="PO",P2375-SUM(Q2375:R2375)))</f>
        <v>-27</v>
      </c>
      <c r="V2375" s="43" t="n">
        <v>0.55</v>
      </c>
      <c r="W2375" s="43" t="n">
        <v>0.55</v>
      </c>
      <c r="X2375" s="43" t="n">
        <f aca="false">W2375-V2375</f>
        <v>0</v>
      </c>
      <c r="Y2375" s="43"/>
      <c r="Z2375" s="43"/>
      <c r="AA2375" s="43"/>
      <c r="AB2375" s="43"/>
      <c r="AC2375" s="43" t="s">
        <v>10482</v>
      </c>
      <c r="AD2375" s="43" t="s">
        <v>10512</v>
      </c>
      <c r="AE2375" s="43" t="s">
        <v>10513</v>
      </c>
      <c r="AF2375" s="43"/>
      <c r="AG2375" s="43" t="n">
        <v>0.55</v>
      </c>
      <c r="AH2375" s="43" t="s">
        <v>10514</v>
      </c>
      <c r="AI2375" s="63" t="n">
        <v>1000</v>
      </c>
      <c r="AJ2375" s="63" t="n">
        <v>2</v>
      </c>
      <c r="AK2375" s="43"/>
      <c r="AL2375" s="43"/>
      <c r="AM2375" s="43"/>
      <c r="AN2375" s="43"/>
      <c r="AO2375" s="43" t="s">
        <v>82</v>
      </c>
      <c r="AP2375" s="67" t="s">
        <v>2389</v>
      </c>
      <c r="BF2375" s="23" t="s">
        <v>10515</v>
      </c>
      <c r="BG2375" s="1" t="s">
        <v>183</v>
      </c>
    </row>
    <row r="2376" s="23" customFormat="true" ht="12.75" hidden="true" customHeight="false" outlineLevel="0" collapsed="false">
      <c r="A2376" s="66" t="s">
        <v>14164</v>
      </c>
      <c r="B2376" s="23" t="s">
        <v>14165</v>
      </c>
      <c r="C2376" s="40" t="s">
        <v>177</v>
      </c>
      <c r="D2376" s="66" t="s">
        <v>82</v>
      </c>
      <c r="E2376" s="23" t="s">
        <v>14166</v>
      </c>
      <c r="F2376" s="23" t="s">
        <v>14167</v>
      </c>
      <c r="G2376" s="23" t="n">
        <v>55</v>
      </c>
      <c r="H2376" s="23" t="n">
        <v>1</v>
      </c>
      <c r="I2376" s="67" t="s">
        <v>188</v>
      </c>
      <c r="K2376" s="23" t="n">
        <v>0</v>
      </c>
      <c r="L2376" s="23" t="n">
        <v>0</v>
      </c>
      <c r="M2376" s="23" t="n">
        <v>0</v>
      </c>
      <c r="N2376" s="23" t="n">
        <v>0</v>
      </c>
      <c r="O2376" s="23" t="n">
        <f aca="false">K2376+L2376</f>
        <v>0</v>
      </c>
      <c r="P2376" s="23" t="n">
        <f aca="false">K2376+L2376+M2376+N2376</f>
        <v>0</v>
      </c>
      <c r="Q2376" s="23" t="n">
        <v>0</v>
      </c>
      <c r="R2376" s="23" t="n">
        <v>27</v>
      </c>
      <c r="S2376" s="23" t="n">
        <v>186</v>
      </c>
      <c r="T2376" s="23" t="n">
        <v>40</v>
      </c>
      <c r="U2376" s="23" t="n">
        <f aca="false">IF(I2376="delivery",O2376-SUM(Q2376+R2376),IF(I2376="PO",P2376-SUM(Q2376:R2376)))</f>
        <v>-27</v>
      </c>
      <c r="V2376" s="43" t="n">
        <v>2.8</v>
      </c>
      <c r="W2376" s="43" t="n">
        <v>2.8</v>
      </c>
      <c r="X2376" s="43" t="n">
        <f aca="false">W2376-V2376</f>
        <v>0</v>
      </c>
      <c r="Y2376" s="43"/>
      <c r="Z2376" s="43"/>
      <c r="AA2376" s="43"/>
      <c r="AB2376" s="43"/>
      <c r="AC2376" s="43" t="s">
        <v>10482</v>
      </c>
      <c r="AD2376" s="43" t="s">
        <v>10512</v>
      </c>
      <c r="AE2376" s="43" t="s">
        <v>10513</v>
      </c>
      <c r="AF2376" s="43"/>
      <c r="AG2376" s="43" t="n">
        <v>2.8</v>
      </c>
      <c r="AH2376" s="43" t="s">
        <v>10520</v>
      </c>
      <c r="AI2376" s="63" t="n">
        <v>1000</v>
      </c>
      <c r="AJ2376" s="63" t="n">
        <v>2</v>
      </c>
      <c r="AK2376" s="43"/>
      <c r="AL2376" s="43"/>
      <c r="AM2376" s="43"/>
      <c r="AN2376" s="43"/>
      <c r="AO2376" s="43" t="s">
        <v>82</v>
      </c>
      <c r="AP2376" s="67" t="s">
        <v>2389</v>
      </c>
      <c r="BF2376" s="23" t="s">
        <v>10515</v>
      </c>
      <c r="BG2376" s="1" t="s">
        <v>183</v>
      </c>
    </row>
    <row r="2377" s="23" customFormat="true" ht="12.75" hidden="true" customHeight="false" outlineLevel="0" collapsed="false">
      <c r="A2377" s="66" t="s">
        <v>14168</v>
      </c>
      <c r="B2377" s="23" t="s">
        <v>14169</v>
      </c>
      <c r="C2377" s="40" t="s">
        <v>177</v>
      </c>
      <c r="D2377" s="66" t="s">
        <v>82</v>
      </c>
      <c r="E2377" s="23" t="s">
        <v>14170</v>
      </c>
      <c r="F2377" s="23" t="s">
        <v>14171</v>
      </c>
      <c r="G2377" s="23" t="n">
        <v>55</v>
      </c>
      <c r="H2377" s="23" t="n">
        <v>1</v>
      </c>
      <c r="I2377" s="67" t="s">
        <v>188</v>
      </c>
      <c r="K2377" s="23" t="n">
        <v>0</v>
      </c>
      <c r="L2377" s="23" t="n">
        <v>0</v>
      </c>
      <c r="M2377" s="23" t="n">
        <v>0</v>
      </c>
      <c r="N2377" s="23" t="n">
        <v>0</v>
      </c>
      <c r="O2377" s="23" t="n">
        <f aca="false">K2377+L2377</f>
        <v>0</v>
      </c>
      <c r="P2377" s="23" t="n">
        <f aca="false">K2377+L2377+M2377+N2377</f>
        <v>0</v>
      </c>
      <c r="Q2377" s="23" t="n">
        <v>58</v>
      </c>
      <c r="R2377" s="23" t="n">
        <v>49</v>
      </c>
      <c r="S2377" s="23" t="n">
        <v>41</v>
      </c>
      <c r="T2377" s="23" t="n">
        <v>35</v>
      </c>
      <c r="U2377" s="23" t="n">
        <f aca="false">IF(I2377="delivery",O2377-SUM(Q2377+R2377),IF(I2377="PO",P2377-SUM(Q2377:R2377)))</f>
        <v>-107</v>
      </c>
      <c r="V2377" s="43" t="n">
        <v>0.55</v>
      </c>
      <c r="W2377" s="43" t="n">
        <v>0.55</v>
      </c>
      <c r="X2377" s="43" t="n">
        <f aca="false">W2377-V2377</f>
        <v>0</v>
      </c>
      <c r="Y2377" s="43"/>
      <c r="Z2377" s="43"/>
      <c r="AA2377" s="43"/>
      <c r="AB2377" s="43"/>
      <c r="AC2377" s="43" t="s">
        <v>10482</v>
      </c>
      <c r="AD2377" s="43" t="s">
        <v>10512</v>
      </c>
      <c r="AE2377" s="43" t="s">
        <v>10513</v>
      </c>
      <c r="AF2377" s="43"/>
      <c r="AG2377" s="43" t="n">
        <v>0.55</v>
      </c>
      <c r="AH2377" s="43" t="s">
        <v>10514</v>
      </c>
      <c r="AI2377" s="63" t="n">
        <v>1000</v>
      </c>
      <c r="AJ2377" s="63" t="n">
        <v>2</v>
      </c>
      <c r="AK2377" s="43"/>
      <c r="AL2377" s="43"/>
      <c r="AM2377" s="43"/>
      <c r="AN2377" s="43"/>
      <c r="AO2377" s="43" t="s">
        <v>82</v>
      </c>
      <c r="AP2377" s="67" t="s">
        <v>2389</v>
      </c>
      <c r="BF2377" s="23" t="s">
        <v>10515</v>
      </c>
      <c r="BG2377" s="1" t="s">
        <v>183</v>
      </c>
    </row>
    <row r="2378" s="23" customFormat="true" ht="12.75" hidden="true" customHeight="false" outlineLevel="0" collapsed="false">
      <c r="A2378" s="66" t="s">
        <v>14172</v>
      </c>
      <c r="B2378" s="23" t="s">
        <v>14173</v>
      </c>
      <c r="C2378" s="40" t="s">
        <v>177</v>
      </c>
      <c r="D2378" s="66" t="s">
        <v>82</v>
      </c>
      <c r="E2378" s="23" t="s">
        <v>14174</v>
      </c>
      <c r="F2378" s="23" t="s">
        <v>14175</v>
      </c>
      <c r="G2378" s="23" t="n">
        <v>55</v>
      </c>
      <c r="H2378" s="23" t="n">
        <v>1</v>
      </c>
      <c r="I2378" s="67" t="s">
        <v>188</v>
      </c>
      <c r="K2378" s="23" t="n">
        <v>0</v>
      </c>
      <c r="L2378" s="23" t="n">
        <v>0</v>
      </c>
      <c r="M2378" s="23" t="n">
        <v>1000</v>
      </c>
      <c r="N2378" s="23" t="n">
        <v>0</v>
      </c>
      <c r="O2378" s="23" t="n">
        <f aca="false">K2378+L2378</f>
        <v>0</v>
      </c>
      <c r="P2378" s="23" t="n">
        <f aca="false">K2378+L2378+M2378+N2378</f>
        <v>1000</v>
      </c>
      <c r="Q2378" s="23" t="n">
        <v>679</v>
      </c>
      <c r="R2378" s="23" t="n">
        <v>1435</v>
      </c>
      <c r="S2378" s="23" t="n">
        <v>1033</v>
      </c>
      <c r="T2378" s="23" t="n">
        <v>1029</v>
      </c>
      <c r="U2378" s="23" t="n">
        <f aca="false">IF(I2378="delivery",O2378-SUM(Q2378+R2378),IF(I2378="PO",P2378-SUM(Q2378:R2378)))</f>
        <v>-1114</v>
      </c>
      <c r="V2378" s="43" t="n">
        <v>0.2</v>
      </c>
      <c r="W2378" s="43" t="n">
        <v>0.2</v>
      </c>
      <c r="X2378" s="43" t="n">
        <f aca="false">W2378-V2378</f>
        <v>0</v>
      </c>
      <c r="Y2378" s="43"/>
      <c r="Z2378" s="43"/>
      <c r="AA2378" s="43"/>
      <c r="AB2378" s="43"/>
      <c r="AC2378" s="43" t="s">
        <v>10482</v>
      </c>
      <c r="AD2378" s="43"/>
      <c r="AE2378" s="43"/>
      <c r="AF2378" s="43"/>
      <c r="AG2378" s="43" t="n">
        <v>0.2</v>
      </c>
      <c r="AH2378" s="43" t="s">
        <v>14176</v>
      </c>
      <c r="AI2378" s="63" t="n">
        <v>1000</v>
      </c>
      <c r="AJ2378" s="63" t="n">
        <v>2</v>
      </c>
      <c r="AK2378" s="43"/>
      <c r="AL2378" s="43"/>
      <c r="AM2378" s="43"/>
      <c r="AN2378" s="43"/>
      <c r="AO2378" s="43" t="s">
        <v>82</v>
      </c>
      <c r="AP2378" s="67" t="s">
        <v>2389</v>
      </c>
      <c r="BF2378" s="68" t="s">
        <v>10507</v>
      </c>
      <c r="BG2378" s="1" t="s">
        <v>183</v>
      </c>
    </row>
    <row r="2379" s="23" customFormat="true" ht="12.75" hidden="true" customHeight="false" outlineLevel="0" collapsed="false">
      <c r="A2379" s="66" t="s">
        <v>14177</v>
      </c>
      <c r="B2379" s="23" t="s">
        <v>14178</v>
      </c>
      <c r="C2379" s="40" t="s">
        <v>177</v>
      </c>
      <c r="D2379" s="66" t="s">
        <v>82</v>
      </c>
      <c r="E2379" s="23" t="s">
        <v>14179</v>
      </c>
      <c r="F2379" s="23" t="s">
        <v>14180</v>
      </c>
      <c r="G2379" s="23" t="n">
        <v>55</v>
      </c>
      <c r="H2379" s="23" t="n">
        <v>1</v>
      </c>
      <c r="I2379" s="67" t="s">
        <v>188</v>
      </c>
      <c r="K2379" s="23" t="n">
        <v>0</v>
      </c>
      <c r="L2379" s="23" t="n">
        <v>0</v>
      </c>
      <c r="M2379" s="23" t="n">
        <v>0</v>
      </c>
      <c r="N2379" s="23" t="n">
        <v>0</v>
      </c>
      <c r="O2379" s="23" t="n">
        <f aca="false">K2379+L2379</f>
        <v>0</v>
      </c>
      <c r="P2379" s="23" t="n">
        <f aca="false">K2379+L2379+M2379+N2379</f>
        <v>0</v>
      </c>
      <c r="Q2379" s="23" t="n">
        <v>198</v>
      </c>
      <c r="R2379" s="23" t="n">
        <v>558</v>
      </c>
      <c r="S2379" s="23" t="n">
        <v>412</v>
      </c>
      <c r="T2379" s="23" t="n">
        <v>382</v>
      </c>
      <c r="U2379" s="23" t="n">
        <f aca="false">IF(I2379="delivery",O2379-SUM(Q2379+R2379),IF(I2379="PO",P2379-SUM(Q2379:R2379)))</f>
        <v>-756</v>
      </c>
      <c r="V2379" s="43" t="n">
        <v>0.2</v>
      </c>
      <c r="W2379" s="43" t="n">
        <v>0.2</v>
      </c>
      <c r="X2379" s="43" t="n">
        <f aca="false">W2379-V2379</f>
        <v>0</v>
      </c>
      <c r="Y2379" s="43"/>
      <c r="Z2379" s="43"/>
      <c r="AA2379" s="43"/>
      <c r="AB2379" s="43"/>
      <c r="AC2379" s="43" t="s">
        <v>10482</v>
      </c>
      <c r="AD2379" s="43"/>
      <c r="AE2379" s="43"/>
      <c r="AF2379" s="43"/>
      <c r="AG2379" s="43" t="n">
        <v>0.2</v>
      </c>
      <c r="AH2379" s="43" t="s">
        <v>14176</v>
      </c>
      <c r="AI2379" s="63" t="n">
        <v>1000</v>
      </c>
      <c r="AJ2379" s="63" t="n">
        <v>2</v>
      </c>
      <c r="AK2379" s="43"/>
      <c r="AL2379" s="43"/>
      <c r="AM2379" s="43"/>
      <c r="AN2379" s="43"/>
      <c r="AO2379" s="43" t="s">
        <v>82</v>
      </c>
      <c r="AP2379" s="67" t="s">
        <v>2389</v>
      </c>
      <c r="BF2379" s="68" t="s">
        <v>10507</v>
      </c>
      <c r="BG2379" s="1" t="s">
        <v>183</v>
      </c>
    </row>
    <row r="2380" s="23" customFormat="true" ht="12.75" hidden="true" customHeight="false" outlineLevel="0" collapsed="false">
      <c r="A2380" s="66" t="s">
        <v>14181</v>
      </c>
      <c r="B2380" s="23" t="s">
        <v>14182</v>
      </c>
      <c r="C2380" s="40" t="s">
        <v>177</v>
      </c>
      <c r="D2380" s="66" t="s">
        <v>82</v>
      </c>
      <c r="E2380" s="23" t="s">
        <v>2863</v>
      </c>
      <c r="F2380" s="23" t="s">
        <v>14183</v>
      </c>
      <c r="G2380" s="23" t="n">
        <v>55</v>
      </c>
      <c r="H2380" s="23" t="n">
        <v>1</v>
      </c>
      <c r="I2380" s="67" t="s">
        <v>188</v>
      </c>
      <c r="K2380" s="23" t="n">
        <v>0</v>
      </c>
      <c r="L2380" s="23" t="n">
        <v>0</v>
      </c>
      <c r="M2380" s="23" t="n">
        <v>3000</v>
      </c>
      <c r="N2380" s="23" t="n">
        <v>0</v>
      </c>
      <c r="O2380" s="23" t="n">
        <f aca="false">K2380+L2380</f>
        <v>0</v>
      </c>
      <c r="P2380" s="23" t="n">
        <f aca="false">K2380+L2380+M2380+N2380</f>
        <v>3000</v>
      </c>
      <c r="Q2380" s="23" t="n">
        <v>668</v>
      </c>
      <c r="R2380" s="23" t="n">
        <v>1738</v>
      </c>
      <c r="S2380" s="23" t="n">
        <v>1265</v>
      </c>
      <c r="T2380" s="23" t="n">
        <v>1161</v>
      </c>
      <c r="U2380" s="23" t="n">
        <f aca="false">IF(I2380="delivery",O2380-SUM(Q2380+R2380),IF(I2380="PO",P2380-SUM(Q2380:R2380)))</f>
        <v>594</v>
      </c>
      <c r="V2380" s="43" t="n">
        <v>1.35</v>
      </c>
      <c r="W2380" s="43" t="n">
        <v>1.35</v>
      </c>
      <c r="X2380" s="43" t="n">
        <f aca="false">W2380-V2380</f>
        <v>0</v>
      </c>
      <c r="Y2380" s="43"/>
      <c r="Z2380" s="43"/>
      <c r="AA2380" s="43"/>
      <c r="AB2380" s="43"/>
      <c r="AC2380" s="43" t="s">
        <v>10482</v>
      </c>
      <c r="AD2380" s="43"/>
      <c r="AE2380" s="43"/>
      <c r="AF2380" s="43" t="s">
        <v>10483</v>
      </c>
      <c r="AG2380" s="43" t="n">
        <v>1.35</v>
      </c>
      <c r="AH2380" s="43" t="s">
        <v>11243</v>
      </c>
      <c r="AI2380" s="63" t="n">
        <v>3000</v>
      </c>
      <c r="AJ2380" s="63" t="n">
        <v>9</v>
      </c>
      <c r="AK2380" s="43" t="s">
        <v>14182</v>
      </c>
      <c r="AL2380" s="43" t="s">
        <v>1465</v>
      </c>
      <c r="AM2380" s="43" t="s">
        <v>14184</v>
      </c>
      <c r="AN2380" s="43" t="s">
        <v>10486</v>
      </c>
      <c r="AO2380" s="43" t="s">
        <v>82</v>
      </c>
      <c r="AP2380" s="67" t="s">
        <v>263</v>
      </c>
      <c r="BF2380" s="68" t="s">
        <v>10507</v>
      </c>
      <c r="BG2380" s="1" t="s">
        <v>183</v>
      </c>
    </row>
    <row r="2381" s="23" customFormat="true" ht="12.75" hidden="true" customHeight="false" outlineLevel="0" collapsed="false">
      <c r="A2381" s="66" t="s">
        <v>14185</v>
      </c>
      <c r="B2381" s="23" t="s">
        <v>14186</v>
      </c>
      <c r="C2381" s="40" t="s">
        <v>177</v>
      </c>
      <c r="D2381" s="66" t="s">
        <v>82</v>
      </c>
      <c r="E2381" s="23" t="s">
        <v>2879</v>
      </c>
      <c r="F2381" s="23" t="s">
        <v>14187</v>
      </c>
      <c r="G2381" s="23" t="n">
        <v>31</v>
      </c>
      <c r="H2381" s="23" t="n">
        <v>1000</v>
      </c>
      <c r="I2381" s="67" t="s">
        <v>188</v>
      </c>
      <c r="K2381" s="23" t="n">
        <v>0</v>
      </c>
      <c r="L2381" s="23" t="n">
        <v>300</v>
      </c>
      <c r="M2381" s="23" t="n">
        <v>13000</v>
      </c>
      <c r="N2381" s="23" t="n">
        <v>0</v>
      </c>
      <c r="O2381" s="23" t="n">
        <f aca="false">K2381+L2381</f>
        <v>300</v>
      </c>
      <c r="P2381" s="23" t="n">
        <f aca="false">K2381+L2381+M2381+N2381</f>
        <v>13300</v>
      </c>
      <c r="Q2381" s="23" t="n">
        <v>8323</v>
      </c>
      <c r="R2381" s="23" t="n">
        <v>29512</v>
      </c>
      <c r="S2381" s="23" t="n">
        <v>26550</v>
      </c>
      <c r="T2381" s="23" t="n">
        <v>21024</v>
      </c>
      <c r="U2381" s="23" t="n">
        <f aca="false">IF(I2381="delivery",O2381-SUM(Q2381+R2381),IF(I2381="PO",P2381-SUM(Q2381:R2381)))</f>
        <v>-24535</v>
      </c>
      <c r="V2381" s="43" t="n">
        <v>0.535</v>
      </c>
      <c r="W2381" s="43" t="n">
        <v>0.535</v>
      </c>
      <c r="X2381" s="43" t="n">
        <f aca="false">W2381-V2381</f>
        <v>0</v>
      </c>
      <c r="Y2381" s="43"/>
      <c r="Z2381" s="43"/>
      <c r="AA2381" s="43"/>
      <c r="AB2381" s="43"/>
      <c r="AC2381" s="43" t="s">
        <v>10482</v>
      </c>
      <c r="AD2381" s="43"/>
      <c r="AE2381" s="43"/>
      <c r="AF2381" s="43" t="s">
        <v>10568</v>
      </c>
      <c r="AG2381" s="43" t="n">
        <v>0.535</v>
      </c>
      <c r="AH2381" s="43" t="s">
        <v>11247</v>
      </c>
      <c r="AI2381" s="63" t="n">
        <v>5000</v>
      </c>
      <c r="AJ2381" s="63" t="n">
        <v>6</v>
      </c>
      <c r="AK2381" s="43" t="s">
        <v>11248</v>
      </c>
      <c r="AL2381" s="43" t="s">
        <v>1465</v>
      </c>
      <c r="AM2381" s="43" t="s">
        <v>14184</v>
      </c>
      <c r="AN2381" s="43" t="s">
        <v>10486</v>
      </c>
      <c r="AO2381" s="43" t="s">
        <v>82</v>
      </c>
      <c r="AP2381" s="67" t="s">
        <v>263</v>
      </c>
      <c r="BF2381" s="23" t="s">
        <v>719</v>
      </c>
      <c r="BG2381" s="1" t="s">
        <v>183</v>
      </c>
    </row>
    <row r="2382" s="23" customFormat="true" ht="12.75" hidden="true" customHeight="false" outlineLevel="0" collapsed="false">
      <c r="A2382" s="66" t="s">
        <v>14188</v>
      </c>
      <c r="B2382" s="23" t="s">
        <v>14189</v>
      </c>
      <c r="C2382" s="40" t="s">
        <v>177</v>
      </c>
      <c r="D2382" s="66" t="s">
        <v>82</v>
      </c>
      <c r="E2382" s="23" t="s">
        <v>2941</v>
      </c>
      <c r="F2382" s="23" t="s">
        <v>14190</v>
      </c>
      <c r="G2382" s="23" t="n">
        <v>55</v>
      </c>
      <c r="H2382" s="23" t="n">
        <v>1</v>
      </c>
      <c r="I2382" s="67" t="s">
        <v>188</v>
      </c>
      <c r="K2382" s="23" t="n">
        <v>0</v>
      </c>
      <c r="L2382" s="23" t="n">
        <v>0</v>
      </c>
      <c r="M2382" s="23" t="n">
        <v>1000</v>
      </c>
      <c r="N2382" s="23" t="n">
        <v>0</v>
      </c>
      <c r="O2382" s="23" t="n">
        <f aca="false">K2382+L2382</f>
        <v>0</v>
      </c>
      <c r="P2382" s="23" t="n">
        <f aca="false">K2382+L2382+M2382+N2382</f>
        <v>1000</v>
      </c>
      <c r="Q2382" s="23" t="n">
        <v>2492</v>
      </c>
      <c r="R2382" s="23" t="n">
        <v>5740</v>
      </c>
      <c r="S2382" s="23" t="n">
        <v>4132</v>
      </c>
      <c r="T2382" s="23" t="n">
        <v>4116</v>
      </c>
      <c r="U2382" s="23" t="n">
        <f aca="false">IF(I2382="delivery",O2382-SUM(Q2382+R2382),IF(I2382="PO",P2382-SUM(Q2382:R2382)))</f>
        <v>-7232</v>
      </c>
      <c r="V2382" s="43" t="n">
        <v>0.2146</v>
      </c>
      <c r="W2382" s="43" t="n">
        <v>0.2146</v>
      </c>
      <c r="X2382" s="43" t="n">
        <f aca="false">W2382-V2382</f>
        <v>0</v>
      </c>
      <c r="Y2382" s="43"/>
      <c r="Z2382" s="43"/>
      <c r="AA2382" s="43"/>
      <c r="AB2382" s="43"/>
      <c r="AC2382" s="43" t="s">
        <v>10482</v>
      </c>
      <c r="AD2382" s="43"/>
      <c r="AE2382" s="43"/>
      <c r="AF2382" s="43" t="s">
        <v>10483</v>
      </c>
      <c r="AG2382" s="43" t="n">
        <v>0.2146</v>
      </c>
      <c r="AH2382" s="43" t="s">
        <v>11267</v>
      </c>
      <c r="AI2382" s="63" t="n">
        <v>1000</v>
      </c>
      <c r="AJ2382" s="63" t="n">
        <v>6</v>
      </c>
      <c r="AK2382" s="43" t="s">
        <v>14189</v>
      </c>
      <c r="AL2382" s="43" t="s">
        <v>1465</v>
      </c>
      <c r="AM2382" s="43" t="s">
        <v>14184</v>
      </c>
      <c r="AN2382" s="43" t="s">
        <v>10486</v>
      </c>
      <c r="AO2382" s="43" t="s">
        <v>82</v>
      </c>
      <c r="AP2382" s="67" t="s">
        <v>263</v>
      </c>
      <c r="BF2382" s="68" t="s">
        <v>10507</v>
      </c>
      <c r="BG2382" s="1" t="s">
        <v>183</v>
      </c>
    </row>
    <row r="2383" s="23" customFormat="true" ht="12.75" hidden="true" customHeight="false" outlineLevel="0" collapsed="false">
      <c r="A2383" s="66" t="s">
        <v>14191</v>
      </c>
      <c r="B2383" s="23" t="s">
        <v>14192</v>
      </c>
      <c r="C2383" s="40" t="s">
        <v>177</v>
      </c>
      <c r="D2383" s="66" t="s">
        <v>82</v>
      </c>
      <c r="E2383" s="23" t="s">
        <v>14193</v>
      </c>
      <c r="F2383" s="23" t="s">
        <v>14194</v>
      </c>
      <c r="G2383" s="23" t="n">
        <v>55</v>
      </c>
      <c r="H2383" s="23" t="n">
        <v>1</v>
      </c>
      <c r="I2383" s="67" t="s">
        <v>188</v>
      </c>
      <c r="K2383" s="23" t="n">
        <v>0</v>
      </c>
      <c r="L2383" s="23" t="n">
        <v>0</v>
      </c>
      <c r="M2383" s="23" t="n">
        <v>0</v>
      </c>
      <c r="N2383" s="23" t="n">
        <v>0</v>
      </c>
      <c r="O2383" s="23" t="n">
        <f aca="false">K2383+L2383</f>
        <v>0</v>
      </c>
      <c r="P2383" s="23" t="n">
        <f aca="false">K2383+L2383+M2383+N2383</f>
        <v>0</v>
      </c>
      <c r="Q2383" s="23" t="n">
        <v>0</v>
      </c>
      <c r="R2383" s="23" t="n">
        <v>27</v>
      </c>
      <c r="S2383" s="23" t="n">
        <v>664</v>
      </c>
      <c r="T2383" s="23" t="n">
        <v>312</v>
      </c>
      <c r="U2383" s="23" t="n">
        <f aca="false">IF(I2383="delivery",O2383-SUM(Q2383+R2383),IF(I2383="PO",P2383-SUM(Q2383:R2383)))</f>
        <v>-27</v>
      </c>
      <c r="V2383" s="43" t="n">
        <v>0.575</v>
      </c>
      <c r="W2383" s="43" t="n">
        <v>0.575</v>
      </c>
      <c r="X2383" s="43" t="n">
        <f aca="false">W2383-V2383</f>
        <v>0</v>
      </c>
      <c r="Y2383" s="43"/>
      <c r="Z2383" s="43"/>
      <c r="AA2383" s="43"/>
      <c r="AB2383" s="43"/>
      <c r="AC2383" s="43" t="s">
        <v>10482</v>
      </c>
      <c r="AD2383" s="43" t="s">
        <v>13243</v>
      </c>
      <c r="AE2383" s="43" t="s">
        <v>13244</v>
      </c>
      <c r="AF2383" s="43" t="s">
        <v>10568</v>
      </c>
      <c r="AG2383" s="43" t="n">
        <v>0.575</v>
      </c>
      <c r="AH2383" s="43" t="s">
        <v>14195</v>
      </c>
      <c r="AI2383" s="63" t="n">
        <v>1000</v>
      </c>
      <c r="AJ2383" s="63" t="n">
        <v>6</v>
      </c>
      <c r="AK2383" s="43" t="s">
        <v>14196</v>
      </c>
      <c r="AL2383" s="43" t="s">
        <v>1465</v>
      </c>
      <c r="AM2383" s="43" t="s">
        <v>14184</v>
      </c>
      <c r="AN2383" s="43" t="s">
        <v>10486</v>
      </c>
      <c r="AO2383" s="43" t="s">
        <v>82</v>
      </c>
      <c r="AP2383" s="67" t="s">
        <v>263</v>
      </c>
      <c r="BF2383" s="23" t="s">
        <v>10515</v>
      </c>
      <c r="BG2383" s="1" t="s">
        <v>183</v>
      </c>
    </row>
    <row r="2384" s="23" customFormat="true" ht="12.75" hidden="true" customHeight="false" outlineLevel="0" collapsed="false">
      <c r="A2384" s="66" t="s">
        <v>14197</v>
      </c>
      <c r="B2384" s="23" t="s">
        <v>14198</v>
      </c>
      <c r="C2384" s="40" t="s">
        <v>177</v>
      </c>
      <c r="D2384" s="66" t="s">
        <v>82</v>
      </c>
      <c r="E2384" s="23" t="s">
        <v>14199</v>
      </c>
      <c r="F2384" s="23" t="s">
        <v>14200</v>
      </c>
      <c r="G2384" s="23" t="n">
        <v>55</v>
      </c>
      <c r="H2384" s="23" t="n">
        <v>1</v>
      </c>
      <c r="I2384" s="67" t="s">
        <v>188</v>
      </c>
      <c r="K2384" s="23" t="n">
        <v>0</v>
      </c>
      <c r="L2384" s="23" t="n">
        <v>0</v>
      </c>
      <c r="M2384" s="23" t="n">
        <v>0</v>
      </c>
      <c r="N2384" s="23" t="n">
        <v>0</v>
      </c>
      <c r="O2384" s="23" t="n">
        <f aca="false">K2384+L2384</f>
        <v>0</v>
      </c>
      <c r="P2384" s="23" t="n">
        <f aca="false">K2384+L2384+M2384+N2384</f>
        <v>0</v>
      </c>
      <c r="Q2384" s="23" t="n">
        <v>0</v>
      </c>
      <c r="R2384" s="23" t="n">
        <v>27</v>
      </c>
      <c r="S2384" s="23" t="n">
        <v>664</v>
      </c>
      <c r="T2384" s="23" t="n">
        <v>312</v>
      </c>
      <c r="U2384" s="23" t="n">
        <f aca="false">IF(I2384="delivery",O2384-SUM(Q2384+R2384),IF(I2384="PO",P2384-SUM(Q2384:R2384)))</f>
        <v>-27</v>
      </c>
      <c r="V2384" s="43" t="n">
        <v>0.35</v>
      </c>
      <c r="W2384" s="43" t="n">
        <v>0.35</v>
      </c>
      <c r="X2384" s="43" t="n">
        <f aca="false">W2384-V2384</f>
        <v>0</v>
      </c>
      <c r="Y2384" s="43"/>
      <c r="Z2384" s="43"/>
      <c r="AA2384" s="43"/>
      <c r="AB2384" s="43"/>
      <c r="AC2384" s="43" t="s">
        <v>10482</v>
      </c>
      <c r="AD2384" s="43" t="s">
        <v>13243</v>
      </c>
      <c r="AE2384" s="43" t="s">
        <v>13244</v>
      </c>
      <c r="AF2384" s="43" t="s">
        <v>10483</v>
      </c>
      <c r="AG2384" s="43" t="n">
        <v>0.35</v>
      </c>
      <c r="AH2384" s="43" t="s">
        <v>14201</v>
      </c>
      <c r="AI2384" s="63" t="n">
        <v>1000</v>
      </c>
      <c r="AJ2384" s="63" t="n">
        <v>6</v>
      </c>
      <c r="AK2384" s="43" t="s">
        <v>14198</v>
      </c>
      <c r="AL2384" s="43" t="s">
        <v>1465</v>
      </c>
      <c r="AM2384" s="43" t="s">
        <v>14184</v>
      </c>
      <c r="AN2384" s="43" t="s">
        <v>10486</v>
      </c>
      <c r="AO2384" s="43" t="s">
        <v>82</v>
      </c>
      <c r="AP2384" s="67" t="s">
        <v>263</v>
      </c>
      <c r="BF2384" s="23" t="s">
        <v>10515</v>
      </c>
      <c r="BG2384" s="1" t="s">
        <v>183</v>
      </c>
    </row>
    <row r="2385" s="23" customFormat="true" ht="12.75" hidden="true" customHeight="false" outlineLevel="0" collapsed="false">
      <c r="A2385" s="66" t="s">
        <v>14202</v>
      </c>
      <c r="B2385" s="23" t="s">
        <v>14203</v>
      </c>
      <c r="C2385" s="40" t="s">
        <v>177</v>
      </c>
      <c r="D2385" s="66" t="s">
        <v>82</v>
      </c>
      <c r="E2385" s="23" t="s">
        <v>14204</v>
      </c>
      <c r="F2385" s="23" t="s">
        <v>14205</v>
      </c>
      <c r="G2385" s="23" t="n">
        <v>55</v>
      </c>
      <c r="H2385" s="23" t="n">
        <v>1</v>
      </c>
      <c r="I2385" s="67" t="s">
        <v>188</v>
      </c>
      <c r="K2385" s="23" t="n">
        <v>0</v>
      </c>
      <c r="L2385" s="23" t="n">
        <v>0</v>
      </c>
      <c r="M2385" s="23" t="n">
        <v>3000</v>
      </c>
      <c r="N2385" s="23" t="n">
        <v>0</v>
      </c>
      <c r="O2385" s="23" t="n">
        <f aca="false">K2385+L2385</f>
        <v>0</v>
      </c>
      <c r="P2385" s="23" t="n">
        <f aca="false">K2385+L2385+M2385+N2385</f>
        <v>3000</v>
      </c>
      <c r="Q2385" s="23" t="n">
        <v>724</v>
      </c>
      <c r="R2385" s="23" t="n">
        <v>1678</v>
      </c>
      <c r="S2385" s="23" t="n">
        <v>1165</v>
      </c>
      <c r="T2385" s="23" t="n">
        <v>1161</v>
      </c>
      <c r="U2385" s="23" t="n">
        <f aca="false">IF(I2385="delivery",O2385-SUM(Q2385+R2385),IF(I2385="PO",P2385-SUM(Q2385:R2385)))</f>
        <v>598</v>
      </c>
      <c r="V2385" s="43" t="n">
        <v>1.7105</v>
      </c>
      <c r="W2385" s="43" t="n">
        <v>1.7105</v>
      </c>
      <c r="X2385" s="43" t="n">
        <f aca="false">W2385-V2385</f>
        <v>0</v>
      </c>
      <c r="Y2385" s="43"/>
      <c r="Z2385" s="43"/>
      <c r="AA2385" s="43"/>
      <c r="AB2385" s="43"/>
      <c r="AC2385" s="43" t="s">
        <v>10482</v>
      </c>
      <c r="AD2385" s="43"/>
      <c r="AE2385" s="43"/>
      <c r="AF2385" s="43" t="s">
        <v>10483</v>
      </c>
      <c r="AG2385" s="43" t="n">
        <v>1.7105</v>
      </c>
      <c r="AH2385" s="43" t="s">
        <v>14206</v>
      </c>
      <c r="AI2385" s="63" t="n">
        <v>3000</v>
      </c>
      <c r="AJ2385" s="63" t="n">
        <v>9</v>
      </c>
      <c r="AK2385" s="43" t="s">
        <v>14203</v>
      </c>
      <c r="AL2385" s="43" t="s">
        <v>1465</v>
      </c>
      <c r="AM2385" s="43" t="s">
        <v>14184</v>
      </c>
      <c r="AN2385" s="43" t="s">
        <v>10486</v>
      </c>
      <c r="AO2385" s="43" t="s">
        <v>82</v>
      </c>
      <c r="AP2385" s="67" t="s">
        <v>263</v>
      </c>
      <c r="BF2385" s="68" t="s">
        <v>10507</v>
      </c>
      <c r="BG2385" s="1" t="s">
        <v>183</v>
      </c>
    </row>
    <row r="2386" s="23" customFormat="true" ht="12.75" hidden="true" customHeight="false" outlineLevel="0" collapsed="false">
      <c r="A2386" s="66" t="s">
        <v>14207</v>
      </c>
      <c r="B2386" s="23" t="s">
        <v>14208</v>
      </c>
      <c r="C2386" s="40" t="s">
        <v>177</v>
      </c>
      <c r="D2386" s="66" t="s">
        <v>82</v>
      </c>
      <c r="E2386" s="23" t="s">
        <v>14209</v>
      </c>
      <c r="F2386" s="23" t="s">
        <v>14210</v>
      </c>
      <c r="G2386" s="23" t="n">
        <v>55</v>
      </c>
      <c r="H2386" s="23" t="n">
        <v>1</v>
      </c>
      <c r="I2386" s="67" t="s">
        <v>180</v>
      </c>
      <c r="J2386" s="23" t="s">
        <v>11300</v>
      </c>
      <c r="K2386" s="23" t="n">
        <v>0</v>
      </c>
      <c r="L2386" s="23" t="n">
        <v>0</v>
      </c>
      <c r="M2386" s="23" t="n">
        <v>0</v>
      </c>
      <c r="N2386" s="23" t="n">
        <v>0</v>
      </c>
      <c r="O2386" s="23" t="n">
        <f aca="false">K2386+L2386</f>
        <v>0</v>
      </c>
      <c r="P2386" s="23" t="n">
        <f aca="false">K2386+L2386+M2386+N2386</f>
        <v>0</v>
      </c>
      <c r="Q2386" s="23" t="n">
        <v>0</v>
      </c>
      <c r="R2386" s="23" t="n">
        <v>54</v>
      </c>
      <c r="S2386" s="23" t="n">
        <v>1328</v>
      </c>
      <c r="T2386" s="23" t="n">
        <v>624</v>
      </c>
      <c r="U2386" s="23" t="n">
        <f aca="false">IF(I2386="delivery",O2386-SUM(Q2386+R2386),IF(I2386="PO",P2386-SUM(Q2386:R2386)))</f>
        <v>-54</v>
      </c>
      <c r="V2386" s="43" t="n">
        <v>149.045</v>
      </c>
      <c r="W2386" s="43" t="n">
        <v>139.027</v>
      </c>
      <c r="X2386" s="43" t="n">
        <f aca="false">W2386-V2386</f>
        <v>-10.018</v>
      </c>
      <c r="Y2386" s="43"/>
      <c r="Z2386" s="43"/>
      <c r="AA2386" s="43"/>
      <c r="AB2386" s="43"/>
      <c r="AC2386" s="43" t="s">
        <v>10482</v>
      </c>
      <c r="AD2386" s="43"/>
      <c r="AE2386" s="43"/>
      <c r="AF2386" s="43"/>
      <c r="AG2386" s="43" t="n">
        <v>139.027</v>
      </c>
      <c r="AH2386" s="43" t="s">
        <v>14211</v>
      </c>
      <c r="AI2386" s="63" t="s">
        <v>11351</v>
      </c>
      <c r="AJ2386" s="63" t="s">
        <v>14212</v>
      </c>
      <c r="AK2386" s="43" t="s">
        <v>14213</v>
      </c>
      <c r="AL2386" s="43"/>
      <c r="AM2386" s="71" t="s">
        <v>14214</v>
      </c>
      <c r="AN2386" s="43"/>
      <c r="AO2386" s="43" t="s">
        <v>82</v>
      </c>
      <c r="AP2386" s="67" t="s">
        <v>3039</v>
      </c>
      <c r="BF2386" s="68" t="s">
        <v>10507</v>
      </c>
      <c r="BG2386" s="1" t="s">
        <v>183</v>
      </c>
    </row>
    <row r="2387" s="23" customFormat="true" ht="12.75" hidden="true" customHeight="false" outlineLevel="0" collapsed="false">
      <c r="A2387" s="66" t="s">
        <v>14215</v>
      </c>
      <c r="B2387" s="23" t="s">
        <v>14216</v>
      </c>
      <c r="C2387" s="40" t="s">
        <v>177</v>
      </c>
      <c r="D2387" s="66" t="s">
        <v>82</v>
      </c>
      <c r="E2387" s="23" t="s">
        <v>14217</v>
      </c>
      <c r="F2387" s="23" t="s">
        <v>14218</v>
      </c>
      <c r="G2387" s="23" t="n">
        <v>55</v>
      </c>
      <c r="H2387" s="23" t="n">
        <v>1</v>
      </c>
      <c r="I2387" s="67" t="s">
        <v>180</v>
      </c>
      <c r="K2387" s="23" t="n">
        <v>0</v>
      </c>
      <c r="L2387" s="23" t="n">
        <v>0</v>
      </c>
      <c r="M2387" s="23" t="n">
        <v>0</v>
      </c>
      <c r="N2387" s="23" t="n">
        <v>0</v>
      </c>
      <c r="O2387" s="23" t="n">
        <f aca="false">K2387+L2387</f>
        <v>0</v>
      </c>
      <c r="P2387" s="23" t="n">
        <f aca="false">K2387+L2387+M2387+N2387</f>
        <v>0</v>
      </c>
      <c r="Q2387" s="23" t="n">
        <v>0</v>
      </c>
      <c r="R2387" s="23" t="n">
        <v>84</v>
      </c>
      <c r="S2387" s="23" t="n">
        <v>45</v>
      </c>
      <c r="T2387" s="23" t="n">
        <v>333</v>
      </c>
      <c r="U2387" s="23" t="n">
        <f aca="false">IF(I2387="delivery",O2387-SUM(Q2387+R2387),IF(I2387="PO",P2387-SUM(Q2387:R2387)))</f>
        <v>-84</v>
      </c>
      <c r="V2387" s="43" t="n">
        <v>2.62</v>
      </c>
      <c r="W2387" s="43" t="n">
        <v>4.25</v>
      </c>
      <c r="X2387" s="43" t="n">
        <f aca="false">W2387-V2387</f>
        <v>1.63</v>
      </c>
      <c r="Y2387" s="43"/>
      <c r="Z2387" s="43"/>
      <c r="AA2387" s="43"/>
      <c r="AB2387" s="43"/>
      <c r="AC2387" s="43" t="s">
        <v>10482</v>
      </c>
      <c r="AD2387" s="43"/>
      <c r="AE2387" s="43"/>
      <c r="AF2387" s="43"/>
      <c r="AG2387" s="43" t="n">
        <v>4.25</v>
      </c>
      <c r="AH2387" s="43" t="s">
        <v>11416</v>
      </c>
      <c r="AI2387" s="63" t="n">
        <v>1000</v>
      </c>
      <c r="AJ2387" s="63" t="n">
        <v>4</v>
      </c>
      <c r="AK2387" s="43"/>
      <c r="AL2387" s="43"/>
      <c r="AM2387" s="43"/>
      <c r="AN2387" s="43"/>
      <c r="AO2387" s="43" t="s">
        <v>82</v>
      </c>
      <c r="AP2387" s="67" t="s">
        <v>181</v>
      </c>
      <c r="BF2387" s="68" t="s">
        <v>10507</v>
      </c>
      <c r="BG2387" s="1" t="s">
        <v>183</v>
      </c>
    </row>
    <row r="2388" s="23" customFormat="true" ht="12.75" hidden="true" customHeight="false" outlineLevel="0" collapsed="false">
      <c r="A2388" s="66" t="s">
        <v>14219</v>
      </c>
      <c r="B2388" s="23" t="s">
        <v>14220</v>
      </c>
      <c r="C2388" s="40" t="s">
        <v>177</v>
      </c>
      <c r="D2388" s="66" t="s">
        <v>82</v>
      </c>
      <c r="E2388" s="23" t="s">
        <v>14221</v>
      </c>
      <c r="F2388" s="23" t="s">
        <v>14222</v>
      </c>
      <c r="G2388" s="23" t="n">
        <v>26</v>
      </c>
      <c r="H2388" s="23" t="n">
        <v>1</v>
      </c>
      <c r="I2388" s="67" t="s">
        <v>180</v>
      </c>
      <c r="K2388" s="23" t="n">
        <v>0</v>
      </c>
      <c r="L2388" s="23" t="n">
        <v>0</v>
      </c>
      <c r="M2388" s="23" t="n">
        <v>0</v>
      </c>
      <c r="N2388" s="23" t="n">
        <v>0</v>
      </c>
      <c r="O2388" s="23" t="n">
        <f aca="false">K2388+L2388</f>
        <v>0</v>
      </c>
      <c r="P2388" s="23" t="n">
        <f aca="false">K2388+L2388+M2388+N2388</f>
        <v>0</v>
      </c>
      <c r="Q2388" s="23" t="n">
        <v>0</v>
      </c>
      <c r="R2388" s="23" t="n">
        <v>0</v>
      </c>
      <c r="S2388" s="23" t="n">
        <v>0</v>
      </c>
      <c r="T2388" s="23" t="n">
        <v>0</v>
      </c>
      <c r="U2388" s="23" t="n">
        <f aca="false">IF(I2388="delivery",O2388-SUM(Q2388+R2388),IF(I2388="PO",P2388-SUM(Q2388:R2388)))</f>
        <v>0</v>
      </c>
      <c r="V2388" s="43" t="n">
        <v>2.5</v>
      </c>
      <c r="W2388" s="43" t="n">
        <v>3.41</v>
      </c>
      <c r="X2388" s="43" t="n">
        <f aca="false">W2388-V2388</f>
        <v>0.91</v>
      </c>
      <c r="Y2388" s="43"/>
      <c r="Z2388" s="43"/>
      <c r="AA2388" s="43"/>
      <c r="AB2388" s="43"/>
      <c r="AC2388" s="43" t="s">
        <v>10482</v>
      </c>
      <c r="AD2388" s="43"/>
      <c r="AE2388" s="43"/>
      <c r="AF2388" s="43"/>
      <c r="AG2388" s="43" t="n">
        <v>3.41</v>
      </c>
      <c r="AH2388" s="43" t="s">
        <v>14223</v>
      </c>
      <c r="AI2388" s="63" t="n">
        <v>250</v>
      </c>
      <c r="AJ2388" s="63" t="n">
        <v>5</v>
      </c>
      <c r="AK2388" s="43"/>
      <c r="AL2388" s="43"/>
      <c r="AM2388" s="43"/>
      <c r="AN2388" s="43"/>
      <c r="AO2388" s="43" t="s">
        <v>82</v>
      </c>
      <c r="AP2388" s="67" t="s">
        <v>181</v>
      </c>
      <c r="BF2388" s="23" t="s">
        <v>10507</v>
      </c>
      <c r="BG2388" s="1" t="s">
        <v>183</v>
      </c>
    </row>
    <row r="2389" s="23" customFormat="true" ht="12.75" hidden="true" customHeight="false" outlineLevel="0" collapsed="false">
      <c r="A2389" s="66" t="s">
        <v>14224</v>
      </c>
      <c r="B2389" s="23" t="s">
        <v>14225</v>
      </c>
      <c r="C2389" s="40" t="s">
        <v>177</v>
      </c>
      <c r="D2389" s="66" t="s">
        <v>82</v>
      </c>
      <c r="E2389" s="23" t="s">
        <v>14226</v>
      </c>
      <c r="F2389" s="23" t="s">
        <v>14227</v>
      </c>
      <c r="G2389" s="23" t="n">
        <v>55</v>
      </c>
      <c r="H2389" s="23" t="n">
        <v>1</v>
      </c>
      <c r="I2389" s="67" t="s">
        <v>180</v>
      </c>
      <c r="K2389" s="23" t="n">
        <v>0</v>
      </c>
      <c r="L2389" s="23" t="n">
        <v>0</v>
      </c>
      <c r="M2389" s="23" t="n">
        <v>0</v>
      </c>
      <c r="N2389" s="23" t="n">
        <v>0</v>
      </c>
      <c r="O2389" s="23" t="n">
        <f aca="false">K2389+L2389</f>
        <v>0</v>
      </c>
      <c r="P2389" s="23" t="n">
        <f aca="false">K2389+L2389+M2389+N2389</f>
        <v>0</v>
      </c>
      <c r="Q2389" s="23" t="n">
        <v>0</v>
      </c>
      <c r="R2389" s="23" t="n">
        <v>84</v>
      </c>
      <c r="S2389" s="23" t="n">
        <v>45</v>
      </c>
      <c r="T2389" s="23" t="n">
        <v>333</v>
      </c>
      <c r="U2389" s="23" t="n">
        <f aca="false">IF(I2389="delivery",O2389-SUM(Q2389+R2389),IF(I2389="PO",P2389-SUM(Q2389:R2389)))</f>
        <v>-84</v>
      </c>
      <c r="V2389" s="43" t="n">
        <v>2.6</v>
      </c>
      <c r="W2389" s="43" t="n">
        <v>4.22</v>
      </c>
      <c r="X2389" s="43" t="n">
        <f aca="false">W2389-V2389</f>
        <v>1.62</v>
      </c>
      <c r="Y2389" s="43"/>
      <c r="Z2389" s="43"/>
      <c r="AA2389" s="43"/>
      <c r="AB2389" s="43"/>
      <c r="AC2389" s="43" t="s">
        <v>10482</v>
      </c>
      <c r="AD2389" s="43"/>
      <c r="AE2389" s="43"/>
      <c r="AF2389" s="43"/>
      <c r="AG2389" s="43" t="n">
        <v>4.22</v>
      </c>
      <c r="AH2389" s="43" t="s">
        <v>14228</v>
      </c>
      <c r="AI2389" s="63" t="n">
        <v>1000</v>
      </c>
      <c r="AJ2389" s="63" t="n">
        <v>6</v>
      </c>
      <c r="AK2389" s="43"/>
      <c r="AL2389" s="43"/>
      <c r="AM2389" s="43"/>
      <c r="AN2389" s="43"/>
      <c r="AO2389" s="43" t="s">
        <v>82</v>
      </c>
      <c r="AP2389" s="67" t="s">
        <v>181</v>
      </c>
      <c r="BF2389" s="68" t="s">
        <v>10507</v>
      </c>
      <c r="BG2389" s="1" t="s">
        <v>183</v>
      </c>
    </row>
    <row r="2390" s="23" customFormat="true" ht="12.75" hidden="true" customHeight="false" outlineLevel="0" collapsed="false">
      <c r="A2390" s="66" t="s">
        <v>14229</v>
      </c>
      <c r="B2390" s="23" t="s">
        <v>14230</v>
      </c>
      <c r="C2390" s="40" t="s">
        <v>177</v>
      </c>
      <c r="D2390" s="66" t="s">
        <v>82</v>
      </c>
      <c r="E2390" s="23" t="s">
        <v>14231</v>
      </c>
      <c r="F2390" s="23" t="s">
        <v>14232</v>
      </c>
      <c r="G2390" s="23" t="n">
        <v>55</v>
      </c>
      <c r="H2390" s="23" t="n">
        <v>1</v>
      </c>
      <c r="I2390" s="67" t="s">
        <v>180</v>
      </c>
      <c r="K2390" s="23" t="n">
        <v>0</v>
      </c>
      <c r="L2390" s="23" t="n">
        <v>0</v>
      </c>
      <c r="M2390" s="23" t="n">
        <v>0</v>
      </c>
      <c r="N2390" s="23" t="n">
        <v>0</v>
      </c>
      <c r="O2390" s="23" t="n">
        <f aca="false">K2390+L2390</f>
        <v>0</v>
      </c>
      <c r="P2390" s="23" t="n">
        <f aca="false">K2390+L2390+M2390+N2390</f>
        <v>0</v>
      </c>
      <c r="Q2390" s="23" t="n">
        <v>0</v>
      </c>
      <c r="R2390" s="23" t="n">
        <v>84</v>
      </c>
      <c r="S2390" s="23" t="n">
        <v>24</v>
      </c>
      <c r="T2390" s="23" t="n">
        <v>36</v>
      </c>
      <c r="U2390" s="23" t="n">
        <f aca="false">IF(I2390="delivery",O2390-SUM(Q2390+R2390),IF(I2390="PO",P2390-SUM(Q2390:R2390)))</f>
        <v>-84</v>
      </c>
      <c r="V2390" s="43" t="n">
        <v>7.79</v>
      </c>
      <c r="W2390" s="43" t="n">
        <v>16.65</v>
      </c>
      <c r="X2390" s="43" t="n">
        <f aca="false">W2390-V2390</f>
        <v>8.86</v>
      </c>
      <c r="Y2390" s="43"/>
      <c r="Z2390" s="43"/>
      <c r="AA2390" s="43"/>
      <c r="AB2390" s="43"/>
      <c r="AC2390" s="43" t="s">
        <v>10482</v>
      </c>
      <c r="AD2390" s="43"/>
      <c r="AE2390" s="43"/>
      <c r="AF2390" s="43"/>
      <c r="AG2390" s="43" t="n">
        <v>16.65</v>
      </c>
      <c r="AH2390" s="43" t="s">
        <v>14233</v>
      </c>
      <c r="AI2390" s="63" t="n">
        <v>100</v>
      </c>
      <c r="AJ2390" s="63" t="n">
        <v>6</v>
      </c>
      <c r="AK2390" s="43"/>
      <c r="AL2390" s="43"/>
      <c r="AM2390" s="43"/>
      <c r="AN2390" s="43"/>
      <c r="AO2390" s="43" t="s">
        <v>82</v>
      </c>
      <c r="AP2390" s="67" t="s">
        <v>181</v>
      </c>
      <c r="BF2390" s="68" t="s">
        <v>10507</v>
      </c>
      <c r="BG2390" s="1" t="s">
        <v>183</v>
      </c>
    </row>
    <row r="2391" s="23" customFormat="true" ht="12.75" hidden="true" customHeight="false" outlineLevel="0" collapsed="false">
      <c r="A2391" s="66" t="s">
        <v>14234</v>
      </c>
      <c r="B2391" s="23" t="s">
        <v>14235</v>
      </c>
      <c r="C2391" s="40" t="s">
        <v>177</v>
      </c>
      <c r="D2391" s="66" t="s">
        <v>82</v>
      </c>
      <c r="E2391" s="23" t="s">
        <v>14236</v>
      </c>
      <c r="F2391" s="23" t="s">
        <v>14237</v>
      </c>
      <c r="G2391" s="23" t="n">
        <v>55</v>
      </c>
      <c r="H2391" s="23" t="n">
        <v>1</v>
      </c>
      <c r="I2391" s="67" t="s">
        <v>180</v>
      </c>
      <c r="K2391" s="23" t="n">
        <v>0</v>
      </c>
      <c r="L2391" s="23" t="n">
        <v>0</v>
      </c>
      <c r="M2391" s="23" t="n">
        <v>0</v>
      </c>
      <c r="N2391" s="23" t="n">
        <v>0</v>
      </c>
      <c r="O2391" s="23" t="n">
        <f aca="false">K2391+L2391</f>
        <v>0</v>
      </c>
      <c r="P2391" s="23" t="n">
        <f aca="false">K2391+L2391+M2391+N2391</f>
        <v>0</v>
      </c>
      <c r="Q2391" s="23" t="n">
        <v>0</v>
      </c>
      <c r="R2391" s="23" t="n">
        <v>84</v>
      </c>
      <c r="S2391" s="23" t="n">
        <v>24</v>
      </c>
      <c r="T2391" s="23" t="n">
        <v>36</v>
      </c>
      <c r="U2391" s="23" t="n">
        <f aca="false">IF(I2391="delivery",O2391-SUM(Q2391+R2391),IF(I2391="PO",P2391-SUM(Q2391:R2391)))</f>
        <v>-84</v>
      </c>
      <c r="V2391" s="43" t="n">
        <v>2.19</v>
      </c>
      <c r="W2391" s="43" t="n">
        <v>4.57</v>
      </c>
      <c r="X2391" s="43" t="n">
        <f aca="false">W2391-V2391</f>
        <v>2.38</v>
      </c>
      <c r="Y2391" s="43"/>
      <c r="Z2391" s="43"/>
      <c r="AA2391" s="43"/>
      <c r="AB2391" s="43"/>
      <c r="AC2391" s="43" t="s">
        <v>10482</v>
      </c>
      <c r="AD2391" s="43"/>
      <c r="AE2391" s="43"/>
      <c r="AF2391" s="43"/>
      <c r="AG2391" s="43" t="n">
        <v>4.57</v>
      </c>
      <c r="AH2391" s="43" t="s">
        <v>14238</v>
      </c>
      <c r="AI2391" s="63" t="n">
        <v>100</v>
      </c>
      <c r="AJ2391" s="63" t="n">
        <v>6</v>
      </c>
      <c r="AK2391" s="43"/>
      <c r="AL2391" s="43"/>
      <c r="AM2391" s="43"/>
      <c r="AN2391" s="43"/>
      <c r="AO2391" s="43" t="s">
        <v>82</v>
      </c>
      <c r="AP2391" s="67" t="s">
        <v>181</v>
      </c>
      <c r="BF2391" s="68" t="s">
        <v>10507</v>
      </c>
      <c r="BG2391" s="1" t="s">
        <v>183</v>
      </c>
    </row>
    <row r="2392" s="23" customFormat="true" ht="12.75" hidden="true" customHeight="false" outlineLevel="0" collapsed="false">
      <c r="A2392" s="66" t="s">
        <v>14239</v>
      </c>
      <c r="B2392" s="23" t="s">
        <v>14240</v>
      </c>
      <c r="C2392" s="40" t="s">
        <v>177</v>
      </c>
      <c r="D2392" s="66" t="s">
        <v>82</v>
      </c>
      <c r="E2392" s="23" t="s">
        <v>3697</v>
      </c>
      <c r="F2392" s="23" t="s">
        <v>14241</v>
      </c>
      <c r="G2392" s="23" t="n">
        <v>55</v>
      </c>
      <c r="H2392" s="23" t="n">
        <v>1</v>
      </c>
      <c r="I2392" s="67" t="s">
        <v>180</v>
      </c>
      <c r="K2392" s="23" t="n">
        <v>0</v>
      </c>
      <c r="L2392" s="23" t="n">
        <v>0</v>
      </c>
      <c r="M2392" s="23" t="n">
        <v>0</v>
      </c>
      <c r="N2392" s="23" t="n">
        <v>0</v>
      </c>
      <c r="O2392" s="23" t="n">
        <f aca="false">K2392+L2392</f>
        <v>0</v>
      </c>
      <c r="P2392" s="23" t="n">
        <f aca="false">K2392+L2392+M2392+N2392</f>
        <v>0</v>
      </c>
      <c r="Q2392" s="23" t="n">
        <v>0</v>
      </c>
      <c r="R2392" s="23" t="n">
        <v>0</v>
      </c>
      <c r="S2392" s="23" t="n">
        <v>12</v>
      </c>
      <c r="T2392" s="23" t="n">
        <v>80</v>
      </c>
      <c r="U2392" s="23" t="n">
        <f aca="false">IF(I2392="delivery",O2392-SUM(Q2392+R2392),IF(I2392="PO",P2392-SUM(Q2392:R2392)))</f>
        <v>0</v>
      </c>
      <c r="V2392" s="43" t="n">
        <v>93.73</v>
      </c>
      <c r="W2392" s="43" t="n">
        <v>93.73</v>
      </c>
      <c r="X2392" s="43" t="n">
        <f aca="false">W2392-V2392</f>
        <v>0</v>
      </c>
      <c r="Y2392" s="43"/>
      <c r="Z2392" s="43"/>
      <c r="AA2392" s="43"/>
      <c r="AB2392" s="43"/>
      <c r="AC2392" s="43" t="s">
        <v>10482</v>
      </c>
      <c r="AD2392" s="43"/>
      <c r="AE2392" s="43"/>
      <c r="AF2392" s="43"/>
      <c r="AG2392" s="43" t="n">
        <v>93.73</v>
      </c>
      <c r="AH2392" s="43" t="s">
        <v>14242</v>
      </c>
      <c r="AI2392" s="63" t="n">
        <v>756</v>
      </c>
      <c r="AJ2392" s="63" t="n">
        <v>14</v>
      </c>
      <c r="AK2392" s="43" t="s">
        <v>11548</v>
      </c>
      <c r="AL2392" s="43"/>
      <c r="AM2392" s="43"/>
      <c r="AN2392" s="43"/>
      <c r="AO2392" s="43" t="s">
        <v>82</v>
      </c>
      <c r="AP2392" s="67" t="s">
        <v>194</v>
      </c>
      <c r="BF2392" s="68" t="s">
        <v>719</v>
      </c>
      <c r="BG2392" s="1" t="s">
        <v>183</v>
      </c>
    </row>
    <row r="2393" s="23" customFormat="true" ht="12.75" hidden="true" customHeight="false" outlineLevel="0" collapsed="false">
      <c r="A2393" s="66" t="s">
        <v>3742</v>
      </c>
      <c r="B2393" s="23" t="s">
        <v>3743</v>
      </c>
      <c r="C2393" s="40" t="s">
        <v>177</v>
      </c>
      <c r="D2393" s="41" t="s">
        <v>82</v>
      </c>
      <c r="E2393" s="23" t="s">
        <v>3744</v>
      </c>
      <c r="F2393" s="23" t="s">
        <v>3745</v>
      </c>
      <c r="G2393" s="23" t="n">
        <v>41</v>
      </c>
      <c r="H2393" s="23" t="n">
        <v>2000</v>
      </c>
      <c r="I2393" s="41" t="s">
        <v>188</v>
      </c>
      <c r="K2393" s="23" t="n">
        <v>0</v>
      </c>
      <c r="L2393" s="23" t="n">
        <v>0</v>
      </c>
      <c r="M2393" s="23" t="n">
        <v>0</v>
      </c>
      <c r="N2393" s="23" t="n">
        <v>0</v>
      </c>
      <c r="O2393" s="23" t="n">
        <f aca="false">K2393+L2393</f>
        <v>0</v>
      </c>
      <c r="P2393" s="23" t="n">
        <f aca="false">K2393+L2393+M2393+N2393</f>
        <v>0</v>
      </c>
      <c r="Q2393" s="23" t="n">
        <v>0</v>
      </c>
      <c r="R2393" s="23" t="n">
        <v>108</v>
      </c>
      <c r="S2393" s="23" t="n">
        <v>6048</v>
      </c>
      <c r="T2393" s="23" t="n">
        <v>18016</v>
      </c>
      <c r="U2393" s="23" t="n">
        <f aca="false">IF(I2393="delivery",O2393-SUM(Q2393+R2393),IF(I2393="PO",P2393-SUM(Q2393:R2393)))</f>
        <v>-108</v>
      </c>
      <c r="V2393" s="43" t="n">
        <v>0.5531</v>
      </c>
      <c r="W2393" s="43" t="n">
        <v>0.5531</v>
      </c>
      <c r="X2393" s="43" t="n">
        <f aca="false">W2393-V2393</f>
        <v>0</v>
      </c>
      <c r="Y2393" s="43"/>
      <c r="Z2393" s="43"/>
      <c r="AA2393" s="43"/>
      <c r="AB2393" s="43"/>
      <c r="AC2393" s="43" t="s">
        <v>10482</v>
      </c>
      <c r="AD2393" s="43"/>
      <c r="AE2393" s="43"/>
      <c r="AF2393" s="43" t="s">
        <v>10483</v>
      </c>
      <c r="AG2393" s="43" t="n">
        <v>0.5531</v>
      </c>
      <c r="AH2393" s="43" t="s">
        <v>14243</v>
      </c>
      <c r="AI2393" s="63" t="n">
        <v>2000</v>
      </c>
      <c r="AJ2393" s="63" t="n">
        <v>6</v>
      </c>
      <c r="AK2393" s="43" t="s">
        <v>3743</v>
      </c>
      <c r="AL2393" s="43" t="s">
        <v>1465</v>
      </c>
      <c r="AM2393" s="43" t="s">
        <v>14184</v>
      </c>
      <c r="AN2393" s="43" t="s">
        <v>10486</v>
      </c>
      <c r="AO2393" s="43" t="s">
        <v>82</v>
      </c>
      <c r="AP2393" s="23" t="s">
        <v>263</v>
      </c>
      <c r="BF2393" s="23" t="s">
        <v>10498</v>
      </c>
      <c r="BG2393" s="1" t="s">
        <v>183</v>
      </c>
    </row>
    <row r="2394" s="23" customFormat="true" ht="12.75" hidden="true" customHeight="false" outlineLevel="0" collapsed="false">
      <c r="A2394" s="66" t="s">
        <v>14244</v>
      </c>
      <c r="B2394" s="23" t="s">
        <v>14245</v>
      </c>
      <c r="C2394" s="40" t="s">
        <v>177</v>
      </c>
      <c r="D2394" s="66" t="s">
        <v>1471</v>
      </c>
      <c r="E2394" s="23" t="s">
        <v>14246</v>
      </c>
      <c r="F2394" s="23" t="s">
        <v>14247</v>
      </c>
      <c r="G2394" s="23" t="n">
        <v>55</v>
      </c>
      <c r="H2394" s="23" t="n">
        <v>1</v>
      </c>
      <c r="I2394" s="41" t="s">
        <v>188</v>
      </c>
      <c r="K2394" s="23" t="n">
        <v>0</v>
      </c>
      <c r="L2394" s="23" t="n">
        <v>0</v>
      </c>
      <c r="M2394" s="23" t="n">
        <v>0</v>
      </c>
      <c r="N2394" s="23" t="n">
        <v>0</v>
      </c>
      <c r="O2394" s="23" t="n">
        <f aca="false">K2394+L2394</f>
        <v>0</v>
      </c>
      <c r="P2394" s="23" t="n">
        <f aca="false">K2394+L2394+M2394+N2394</f>
        <v>0</v>
      </c>
      <c r="Q2394" s="23" t="n">
        <v>30</v>
      </c>
      <c r="R2394" s="23" t="n">
        <v>599</v>
      </c>
      <c r="S2394" s="23" t="n">
        <v>972</v>
      </c>
      <c r="T2394" s="23" t="n">
        <v>585</v>
      </c>
      <c r="U2394" s="23" t="n">
        <f aca="false">IF(I2394="delivery",O2394-SUM(Q2394+R2394),IF(I2394="PO",P2394-SUM(Q2394:R2394)))</f>
        <v>-629</v>
      </c>
      <c r="V2394" s="69" t="n">
        <v>0.14</v>
      </c>
      <c r="W2394" s="43" t="n">
        <v>0.135</v>
      </c>
      <c r="X2394" s="43" t="n">
        <f aca="false">W2394-V2394</f>
        <v>-0.005</v>
      </c>
      <c r="Y2394" s="43"/>
      <c r="Z2394" s="43"/>
      <c r="AA2394" s="43"/>
      <c r="AB2394" s="43"/>
      <c r="AC2394" s="43" t="s">
        <v>10482</v>
      </c>
      <c r="AD2394" s="43" t="s">
        <v>14248</v>
      </c>
      <c r="AE2394" s="43" t="s">
        <v>14249</v>
      </c>
      <c r="AF2394" s="43"/>
      <c r="AG2394" s="43" t="n">
        <v>0.135</v>
      </c>
      <c r="AH2394" s="43"/>
      <c r="AI2394" s="63"/>
      <c r="AJ2394" s="63"/>
      <c r="AK2394" s="43"/>
      <c r="AL2394" s="43"/>
      <c r="AM2394" s="43"/>
      <c r="AN2394" s="43"/>
      <c r="AO2394" s="43" t="s">
        <v>1471</v>
      </c>
      <c r="AP2394" s="67" t="s">
        <v>3124</v>
      </c>
      <c r="AV2394" s="23" t="n">
        <v>0.135</v>
      </c>
      <c r="AW2394" s="23" t="s">
        <v>11573</v>
      </c>
      <c r="AX2394" s="23" t="s">
        <v>11574</v>
      </c>
      <c r="AY2394" s="23" t="n">
        <v>80</v>
      </c>
      <c r="AZ2394" s="23" t="n">
        <v>16</v>
      </c>
      <c r="BB2394" s="23" t="s">
        <v>10496</v>
      </c>
      <c r="BF2394" s="23" t="s">
        <v>11284</v>
      </c>
      <c r="BG2394" s="1" t="s">
        <v>183</v>
      </c>
    </row>
    <row r="2395" s="23" customFormat="true" ht="12.75" hidden="true" customHeight="false" outlineLevel="0" collapsed="false">
      <c r="A2395" s="23" t="s">
        <v>1968</v>
      </c>
      <c r="B2395" s="23" t="s">
        <v>1969</v>
      </c>
      <c r="C2395" s="40" t="s">
        <v>177</v>
      </c>
      <c r="D2395" s="23" t="s">
        <v>82</v>
      </c>
      <c r="E2395" s="23" t="s">
        <v>1970</v>
      </c>
      <c r="F2395" s="23" t="s">
        <v>1971</v>
      </c>
      <c r="G2395" s="23" t="n">
        <v>81</v>
      </c>
      <c r="H2395" s="23" t="n">
        <v>1</v>
      </c>
      <c r="I2395" s="41" t="s">
        <v>188</v>
      </c>
      <c r="K2395" s="23" t="n">
        <v>0</v>
      </c>
      <c r="L2395" s="23" t="n">
        <v>0</v>
      </c>
      <c r="M2395" s="23" t="n">
        <v>0</v>
      </c>
      <c r="N2395" s="23" t="n">
        <v>0</v>
      </c>
      <c r="O2395" s="23" t="n">
        <f aca="false">K2395+L2395</f>
        <v>0</v>
      </c>
      <c r="P2395" s="23" t="n">
        <f aca="false">K2395+L2395+M2395+N2395</f>
        <v>0</v>
      </c>
      <c r="Q2395" s="23" t="n">
        <v>0</v>
      </c>
      <c r="R2395" s="23" t="n">
        <v>54</v>
      </c>
      <c r="S2395" s="23" t="n">
        <v>382</v>
      </c>
      <c r="T2395" s="23" t="n">
        <v>70</v>
      </c>
      <c r="U2395" s="23" t="n">
        <f aca="false">IF(I2395="delivery",O2395-SUM(Q2395+R2395),IF(I2395="PO",P2395-SUM(Q2395:R2395)))</f>
        <v>-54</v>
      </c>
      <c r="V2395" s="43" t="n">
        <v>23.36</v>
      </c>
      <c r="W2395" s="43" t="n">
        <v>33.73</v>
      </c>
      <c r="X2395" s="43" t="n">
        <f aca="false">W2395-V2395</f>
        <v>10.37</v>
      </c>
      <c r="Y2395" s="43"/>
      <c r="Z2395" s="43"/>
      <c r="AA2395" s="43"/>
      <c r="AB2395" s="43"/>
      <c r="AC2395" s="43" t="s">
        <v>10482</v>
      </c>
      <c r="AD2395" s="43"/>
      <c r="AE2395" s="43"/>
      <c r="AF2395" s="43"/>
      <c r="AG2395" s="43" t="n">
        <v>33.73</v>
      </c>
      <c r="AH2395" s="43" t="s">
        <v>14250</v>
      </c>
      <c r="AI2395" s="63" t="s">
        <v>11057</v>
      </c>
      <c r="AJ2395" s="63" t="s">
        <v>13362</v>
      </c>
      <c r="AK2395" s="43"/>
      <c r="AL2395" s="43"/>
      <c r="AM2395" s="43"/>
      <c r="AN2395" s="43" t="s">
        <v>10486</v>
      </c>
      <c r="AO2395" s="43" t="s">
        <v>82</v>
      </c>
      <c r="AP2395" s="23" t="s">
        <v>189</v>
      </c>
      <c r="BF2395" s="68" t="s">
        <v>10507</v>
      </c>
      <c r="BG2395" s="1" t="s">
        <v>183</v>
      </c>
    </row>
    <row r="2396" s="23" customFormat="true" ht="12.75" hidden="true" customHeight="false" outlineLevel="0" collapsed="false">
      <c r="A2396" s="66" t="s">
        <v>14251</v>
      </c>
      <c r="B2396" s="23" t="s">
        <v>5217</v>
      </c>
      <c r="C2396" s="40" t="s">
        <v>177</v>
      </c>
      <c r="D2396" s="66" t="s">
        <v>82</v>
      </c>
      <c r="E2396" s="23" t="s">
        <v>5218</v>
      </c>
      <c r="F2396" s="23" t="s">
        <v>5219</v>
      </c>
      <c r="G2396" s="23" t="n">
        <v>66</v>
      </c>
      <c r="H2396" s="23" t="n">
        <v>5</v>
      </c>
      <c r="I2396" s="67" t="s">
        <v>188</v>
      </c>
      <c r="J2396" s="23" t="s">
        <v>1431</v>
      </c>
      <c r="K2396" s="23" t="n">
        <v>0</v>
      </c>
      <c r="L2396" s="23" t="n">
        <v>0</v>
      </c>
      <c r="M2396" s="23" t="n">
        <v>5319</v>
      </c>
      <c r="N2396" s="23" t="n">
        <v>780</v>
      </c>
      <c r="O2396" s="23" t="n">
        <f aca="false">K2396+L2396</f>
        <v>0</v>
      </c>
      <c r="P2396" s="23" t="n">
        <f aca="false">K2396+L2396+M2396+N2396</f>
        <v>6099</v>
      </c>
      <c r="Q2396" s="23" t="n">
        <v>948</v>
      </c>
      <c r="R2396" s="23" t="n">
        <v>0</v>
      </c>
      <c r="S2396" s="23" t="n">
        <v>0</v>
      </c>
      <c r="T2396" s="23" t="n">
        <v>0</v>
      </c>
      <c r="U2396" s="23" t="n">
        <f aca="false">IF(I2396="delivery",O2396-SUM(Q2396+R2396),IF(I2396="PO",P2396-SUM(Q2396:R2396)))</f>
        <v>5151</v>
      </c>
      <c r="V2396" s="69" t="n">
        <v>27.68</v>
      </c>
      <c r="W2396" s="43" t="n">
        <v>27.68</v>
      </c>
      <c r="X2396" s="43" t="n">
        <f aca="false">W2396-V2396</f>
        <v>0</v>
      </c>
      <c r="Y2396" s="43"/>
      <c r="Z2396" s="43"/>
      <c r="AA2396" s="43"/>
      <c r="AB2396" s="43"/>
      <c r="AC2396" s="43" t="s">
        <v>10482</v>
      </c>
      <c r="AD2396" s="43"/>
      <c r="AE2396" s="43"/>
      <c r="AF2396" s="43"/>
      <c r="AG2396" s="43" t="n">
        <v>27.68</v>
      </c>
      <c r="AH2396" s="43" t="s">
        <v>12233</v>
      </c>
      <c r="AI2396" s="63" t="n">
        <v>5</v>
      </c>
      <c r="AJ2396" s="63" t="n">
        <v>12</v>
      </c>
      <c r="AK2396" s="43" t="s">
        <v>12234</v>
      </c>
      <c r="AL2396" s="43"/>
      <c r="AM2396" s="43"/>
      <c r="AN2396" s="43"/>
      <c r="AO2396" s="43" t="s">
        <v>82</v>
      </c>
      <c r="AP2396" s="67" t="s">
        <v>1432</v>
      </c>
      <c r="BF2396" s="23" t="s">
        <v>719</v>
      </c>
      <c r="BG2396" s="1" t="s">
        <v>183</v>
      </c>
    </row>
    <row r="2397" s="23" customFormat="true" ht="12.75" hidden="true" customHeight="false" outlineLevel="0" collapsed="false">
      <c r="A2397" s="66" t="s">
        <v>5237</v>
      </c>
      <c r="B2397" s="23" t="s">
        <v>5238</v>
      </c>
      <c r="C2397" s="40" t="s">
        <v>177</v>
      </c>
      <c r="D2397" s="41" t="s">
        <v>82</v>
      </c>
      <c r="E2397" s="23" t="s">
        <v>5239</v>
      </c>
      <c r="F2397" s="23" t="s">
        <v>5240</v>
      </c>
      <c r="G2397" s="23" t="n">
        <v>51</v>
      </c>
      <c r="H2397" s="23" t="n">
        <v>540</v>
      </c>
      <c r="I2397" s="41" t="s">
        <v>188</v>
      </c>
      <c r="J2397" s="23" t="s">
        <v>14252</v>
      </c>
      <c r="K2397" s="23" t="n">
        <v>0</v>
      </c>
      <c r="L2397" s="23" t="n">
        <v>0</v>
      </c>
      <c r="M2397" s="23" t="n">
        <v>0</v>
      </c>
      <c r="N2397" s="23" t="n">
        <v>0</v>
      </c>
      <c r="O2397" s="23" t="n">
        <f aca="false">K2397+L2397</f>
        <v>0</v>
      </c>
      <c r="P2397" s="23" t="n">
        <f aca="false">K2397+L2397+M2397+N2397</f>
        <v>0</v>
      </c>
      <c r="Q2397" s="23" t="n">
        <v>0</v>
      </c>
      <c r="R2397" s="23" t="n">
        <v>1332</v>
      </c>
      <c r="S2397" s="23" t="n">
        <v>9720</v>
      </c>
      <c r="T2397" s="23" t="n">
        <v>18016</v>
      </c>
      <c r="U2397" s="23" t="n">
        <f aca="false">IF(I2397="delivery",O2397-SUM(Q2397+R2397),IF(I2397="PO",P2397-SUM(Q2397:R2397)))</f>
        <v>-1332</v>
      </c>
      <c r="V2397" s="43" t="n">
        <v>2.666</v>
      </c>
      <c r="W2397" s="43" t="n">
        <v>2.666</v>
      </c>
      <c r="X2397" s="43" t="n">
        <f aca="false">W2397-V2397</f>
        <v>0</v>
      </c>
      <c r="Y2397" s="43"/>
      <c r="Z2397" s="43"/>
      <c r="AA2397" s="43"/>
      <c r="AB2397" s="43"/>
      <c r="AC2397" s="43" t="s">
        <v>10482</v>
      </c>
      <c r="AD2397" s="43"/>
      <c r="AE2397" s="43"/>
      <c r="AF2397" s="43"/>
      <c r="AG2397" s="43" t="n">
        <v>2.666</v>
      </c>
      <c r="AH2397" s="43" t="s">
        <v>14253</v>
      </c>
      <c r="AI2397" s="63" t="s">
        <v>14254</v>
      </c>
      <c r="AJ2397" s="63" t="s">
        <v>14255</v>
      </c>
      <c r="AK2397" s="43" t="s">
        <v>14256</v>
      </c>
      <c r="AL2397" s="43"/>
      <c r="AM2397" s="43"/>
      <c r="AN2397" s="43"/>
      <c r="AO2397" s="43" t="s">
        <v>82</v>
      </c>
      <c r="AP2397" s="23" t="s">
        <v>1432</v>
      </c>
      <c r="BF2397" s="23" t="s">
        <v>10498</v>
      </c>
      <c r="BG2397" s="1" t="s">
        <v>183</v>
      </c>
    </row>
    <row r="2398" s="23" customFormat="true" ht="12.75" hidden="true" customHeight="false" outlineLevel="0" collapsed="false">
      <c r="A2398" s="66" t="s">
        <v>14257</v>
      </c>
      <c r="B2398" s="23" t="s">
        <v>14258</v>
      </c>
      <c r="C2398" s="40" t="s">
        <v>177</v>
      </c>
      <c r="D2398" s="41" t="s">
        <v>82</v>
      </c>
      <c r="E2398" s="23" t="s">
        <v>14259</v>
      </c>
      <c r="F2398" s="23" t="s">
        <v>14260</v>
      </c>
      <c r="G2398" s="23" t="n">
        <v>41</v>
      </c>
      <c r="H2398" s="23" t="n">
        <v>420</v>
      </c>
      <c r="I2398" s="41" t="s">
        <v>180</v>
      </c>
      <c r="J2398" s="23" t="s">
        <v>1431</v>
      </c>
      <c r="K2398" s="23" t="n">
        <v>0</v>
      </c>
      <c r="L2398" s="23" t="n">
        <v>0</v>
      </c>
      <c r="M2398" s="23" t="n">
        <v>0</v>
      </c>
      <c r="N2398" s="23" t="n">
        <v>0</v>
      </c>
      <c r="O2398" s="23" t="n">
        <f aca="false">K2398+L2398</f>
        <v>0</v>
      </c>
      <c r="P2398" s="23" t="n">
        <f aca="false">K2398+L2398+M2398+N2398</f>
        <v>0</v>
      </c>
      <c r="Q2398" s="23" t="n">
        <v>0</v>
      </c>
      <c r="R2398" s="23" t="n">
        <v>108</v>
      </c>
      <c r="S2398" s="23" t="n">
        <v>2928</v>
      </c>
      <c r="T2398" s="23" t="n">
        <v>976</v>
      </c>
      <c r="U2398" s="23" t="n">
        <f aca="false">IF(I2398="delivery",O2398-SUM(Q2398+R2398),IF(I2398="PO",P2398-SUM(Q2398:R2398)))</f>
        <v>-108</v>
      </c>
      <c r="V2398" s="43" t="n">
        <v>9.52</v>
      </c>
      <c r="W2398" s="43" t="n">
        <v>9.52</v>
      </c>
      <c r="X2398" s="43" t="n">
        <f aca="false">W2398-V2398</f>
        <v>0</v>
      </c>
      <c r="Y2398" s="43"/>
      <c r="Z2398" s="43"/>
      <c r="AA2398" s="43"/>
      <c r="AB2398" s="43"/>
      <c r="AC2398" s="43" t="s">
        <v>10482</v>
      </c>
      <c r="AD2398" s="43"/>
      <c r="AE2398" s="43"/>
      <c r="AF2398" s="43"/>
      <c r="AG2398" s="43" t="n">
        <v>9.52</v>
      </c>
      <c r="AH2398" s="43" t="s">
        <v>14261</v>
      </c>
      <c r="AI2398" s="63" t="n">
        <v>420</v>
      </c>
      <c r="AJ2398" s="63" t="n">
        <v>6</v>
      </c>
      <c r="AK2398" s="43" t="s">
        <v>14262</v>
      </c>
      <c r="AL2398" s="43"/>
      <c r="AM2398" s="43"/>
      <c r="AN2398" s="43"/>
      <c r="AO2398" s="43" t="s">
        <v>82</v>
      </c>
      <c r="AP2398" s="23" t="s">
        <v>1432</v>
      </c>
      <c r="BF2398" s="23" t="s">
        <v>10498</v>
      </c>
      <c r="BG2398" s="1" t="s">
        <v>183</v>
      </c>
    </row>
    <row r="2399" s="23" customFormat="true" ht="12.75" hidden="true" customHeight="false" outlineLevel="0" collapsed="false">
      <c r="A2399" s="66" t="s">
        <v>14263</v>
      </c>
      <c r="B2399" s="23" t="s">
        <v>14264</v>
      </c>
      <c r="C2399" s="40" t="s">
        <v>177</v>
      </c>
      <c r="D2399" s="41" t="s">
        <v>82</v>
      </c>
      <c r="E2399" s="23" t="s">
        <v>14259</v>
      </c>
      <c r="F2399" s="23" t="s">
        <v>14265</v>
      </c>
      <c r="G2399" s="23" t="n">
        <v>41</v>
      </c>
      <c r="H2399" s="23" t="n">
        <v>420</v>
      </c>
      <c r="I2399" s="41" t="s">
        <v>188</v>
      </c>
      <c r="J2399" s="23" t="s">
        <v>1431</v>
      </c>
      <c r="K2399" s="23" t="n">
        <v>0</v>
      </c>
      <c r="L2399" s="23" t="n">
        <v>0</v>
      </c>
      <c r="M2399" s="23" t="n">
        <v>0</v>
      </c>
      <c r="N2399" s="23" t="n">
        <v>0</v>
      </c>
      <c r="O2399" s="23" t="n">
        <f aca="false">K2399+L2399</f>
        <v>0</v>
      </c>
      <c r="P2399" s="23" t="n">
        <f aca="false">K2399+L2399+M2399+N2399</f>
        <v>0</v>
      </c>
      <c r="Q2399" s="23" t="n">
        <v>0</v>
      </c>
      <c r="R2399" s="23" t="n">
        <v>108</v>
      </c>
      <c r="S2399" s="23" t="n">
        <v>2928</v>
      </c>
      <c r="T2399" s="23" t="n">
        <v>976</v>
      </c>
      <c r="U2399" s="23" t="n">
        <f aca="false">IF(I2399="delivery",O2399-SUM(Q2399+R2399),IF(I2399="PO",P2399-SUM(Q2399:R2399)))</f>
        <v>-108</v>
      </c>
      <c r="V2399" s="43" t="n">
        <v>9.3</v>
      </c>
      <c r="W2399" s="43" t="n">
        <v>9.3</v>
      </c>
      <c r="X2399" s="43" t="n">
        <f aca="false">W2399-V2399</f>
        <v>0</v>
      </c>
      <c r="Y2399" s="43"/>
      <c r="Z2399" s="43"/>
      <c r="AA2399" s="43"/>
      <c r="AB2399" s="43"/>
      <c r="AC2399" s="43" t="s">
        <v>10482</v>
      </c>
      <c r="AD2399" s="43"/>
      <c r="AE2399" s="43"/>
      <c r="AF2399" s="43"/>
      <c r="AG2399" s="43" t="n">
        <v>9.3</v>
      </c>
      <c r="AH2399" s="43" t="s">
        <v>14266</v>
      </c>
      <c r="AI2399" s="63" t="n">
        <v>420</v>
      </c>
      <c r="AJ2399" s="63" t="n">
        <v>6</v>
      </c>
      <c r="AK2399" s="43" t="s">
        <v>14267</v>
      </c>
      <c r="AL2399" s="43"/>
      <c r="AM2399" s="43"/>
      <c r="AN2399" s="43"/>
      <c r="AO2399" s="43" t="s">
        <v>82</v>
      </c>
      <c r="AP2399" s="23" t="s">
        <v>1432</v>
      </c>
      <c r="BF2399" s="23" t="s">
        <v>10498</v>
      </c>
      <c r="BG2399" s="1" t="s">
        <v>183</v>
      </c>
    </row>
    <row r="2400" s="23" customFormat="true" ht="12.75" hidden="true" customHeight="false" outlineLevel="0" collapsed="false">
      <c r="A2400" s="66" t="s">
        <v>14268</v>
      </c>
      <c r="B2400" s="23" t="s">
        <v>14269</v>
      </c>
      <c r="C2400" s="40" t="s">
        <v>177</v>
      </c>
      <c r="D2400" s="41" t="s">
        <v>82</v>
      </c>
      <c r="E2400" s="23" t="s">
        <v>14270</v>
      </c>
      <c r="F2400" s="23" t="s">
        <v>14271</v>
      </c>
      <c r="G2400" s="23" t="n">
        <v>51</v>
      </c>
      <c r="H2400" s="23" t="n">
        <v>1008</v>
      </c>
      <c r="I2400" s="41" t="s">
        <v>180</v>
      </c>
      <c r="J2400" s="23" t="s">
        <v>4853</v>
      </c>
      <c r="K2400" s="23" t="n">
        <v>0</v>
      </c>
      <c r="L2400" s="23" t="n">
        <v>0</v>
      </c>
      <c r="M2400" s="23" t="n">
        <v>0</v>
      </c>
      <c r="N2400" s="23" t="n">
        <v>0</v>
      </c>
      <c r="O2400" s="23" t="n">
        <f aca="false">K2400+L2400</f>
        <v>0</v>
      </c>
      <c r="P2400" s="23" t="n">
        <f aca="false">K2400+L2400+M2400+N2400</f>
        <v>0</v>
      </c>
      <c r="Q2400" s="23" t="n">
        <v>0</v>
      </c>
      <c r="R2400" s="23" t="n">
        <v>108</v>
      </c>
      <c r="S2400" s="23" t="n">
        <v>2928</v>
      </c>
      <c r="T2400" s="23" t="n">
        <v>976</v>
      </c>
      <c r="U2400" s="23" t="n">
        <f aca="false">IF(I2400="delivery",O2400-SUM(Q2400+R2400),IF(I2400="PO",P2400-SUM(Q2400:R2400)))</f>
        <v>-108</v>
      </c>
      <c r="V2400" s="43" t="n">
        <v>6.64</v>
      </c>
      <c r="W2400" s="43" t="n">
        <v>6.64</v>
      </c>
      <c r="X2400" s="43" t="n">
        <f aca="false">W2400-V2400</f>
        <v>0</v>
      </c>
      <c r="Y2400" s="43"/>
      <c r="Z2400" s="43"/>
      <c r="AA2400" s="43"/>
      <c r="AB2400" s="43"/>
      <c r="AC2400" s="43" t="s">
        <v>10482</v>
      </c>
      <c r="AD2400" s="43"/>
      <c r="AE2400" s="43"/>
      <c r="AF2400" s="43"/>
      <c r="AG2400" s="43" t="n">
        <v>6.64</v>
      </c>
      <c r="AH2400" s="43" t="s">
        <v>14272</v>
      </c>
      <c r="AI2400" s="63" t="n">
        <v>1008</v>
      </c>
      <c r="AJ2400" s="63" t="n">
        <v>8</v>
      </c>
      <c r="AK2400" s="43" t="n">
        <v>2031431925</v>
      </c>
      <c r="AL2400" s="43"/>
      <c r="AM2400" s="43"/>
      <c r="AN2400" s="43"/>
      <c r="AO2400" s="43" t="s">
        <v>82</v>
      </c>
      <c r="AP2400" s="23" t="s">
        <v>1432</v>
      </c>
      <c r="BF2400" s="23" t="s">
        <v>10498</v>
      </c>
      <c r="BG2400" s="1" t="s">
        <v>183</v>
      </c>
    </row>
    <row r="2401" s="52" customFormat="true" ht="12.75" hidden="true" customHeight="false" outlineLevel="0" collapsed="false">
      <c r="A2401" s="66" t="s">
        <v>14273</v>
      </c>
      <c r="B2401" s="23" t="s">
        <v>14274</v>
      </c>
      <c r="C2401" s="40" t="s">
        <v>177</v>
      </c>
      <c r="D2401" s="41" t="s">
        <v>82</v>
      </c>
      <c r="E2401" s="23" t="s">
        <v>14275</v>
      </c>
      <c r="F2401" s="23" t="s">
        <v>14276</v>
      </c>
      <c r="G2401" s="23" t="n">
        <v>41</v>
      </c>
      <c r="H2401" s="23" t="n">
        <v>2800</v>
      </c>
      <c r="I2401" s="41" t="s">
        <v>180</v>
      </c>
      <c r="J2401" s="23" t="s">
        <v>4853</v>
      </c>
      <c r="K2401" s="23" t="n">
        <v>0</v>
      </c>
      <c r="L2401" s="23" t="n">
        <v>0</v>
      </c>
      <c r="M2401" s="23" t="n">
        <v>0</v>
      </c>
      <c r="N2401" s="23" t="n">
        <v>0</v>
      </c>
      <c r="O2401" s="23" t="n">
        <f aca="false">K2401+L2401</f>
        <v>0</v>
      </c>
      <c r="P2401" s="23" t="n">
        <f aca="false">K2401+L2401+M2401+N2401</f>
        <v>0</v>
      </c>
      <c r="Q2401" s="23" t="n">
        <v>0</v>
      </c>
      <c r="R2401" s="23" t="n">
        <v>54</v>
      </c>
      <c r="S2401" s="23" t="n">
        <v>928</v>
      </c>
      <c r="T2401" s="23" t="n">
        <v>274</v>
      </c>
      <c r="U2401" s="23" t="n">
        <f aca="false">IF(I2401="delivery",O2401-SUM(Q2401+R2401),IF(I2401="PO",P2401-SUM(Q2401:R2401)))</f>
        <v>-54</v>
      </c>
      <c r="V2401" s="43" t="n">
        <v>1.534</v>
      </c>
      <c r="W2401" s="43" t="n">
        <v>1.534</v>
      </c>
      <c r="X2401" s="43" t="n">
        <f aca="false">W2401-V2401</f>
        <v>0</v>
      </c>
      <c r="Y2401" s="43"/>
      <c r="Z2401" s="43"/>
      <c r="AA2401" s="43"/>
      <c r="AB2401" s="43"/>
      <c r="AC2401" s="43" t="s">
        <v>10482</v>
      </c>
      <c r="AD2401" s="43"/>
      <c r="AE2401" s="43"/>
      <c r="AF2401" s="43"/>
      <c r="AG2401" s="43" t="n">
        <v>1.534</v>
      </c>
      <c r="AH2401" s="43" t="s">
        <v>14277</v>
      </c>
      <c r="AI2401" s="63" t="n">
        <v>2800</v>
      </c>
      <c r="AJ2401" s="63" t="n">
        <v>6</v>
      </c>
      <c r="AK2401" s="43" t="s">
        <v>14278</v>
      </c>
      <c r="AL2401" s="43"/>
      <c r="AM2401" s="43"/>
      <c r="AN2401" s="43"/>
      <c r="AO2401" s="43" t="s">
        <v>82</v>
      </c>
      <c r="AP2401" s="23" t="s">
        <v>1432</v>
      </c>
      <c r="AQ2401" s="23"/>
      <c r="AR2401" s="23"/>
      <c r="AS2401" s="23"/>
      <c r="AT2401" s="23"/>
      <c r="AU2401" s="23"/>
      <c r="AV2401" s="23"/>
      <c r="AW2401" s="23"/>
      <c r="AX2401" s="23"/>
      <c r="AY2401" s="23"/>
      <c r="AZ2401" s="23"/>
      <c r="BA2401" s="23"/>
      <c r="BB2401" s="23"/>
      <c r="BC2401" s="23"/>
      <c r="BD2401" s="23"/>
      <c r="BE2401" s="23"/>
      <c r="BF2401" s="23" t="s">
        <v>10498</v>
      </c>
      <c r="BG2401" s="1" t="s">
        <v>183</v>
      </c>
      <c r="BH2401" s="23"/>
      <c r="BI2401" s="23"/>
    </row>
    <row r="2402" s="23" customFormat="true" ht="12.75" hidden="true" customHeight="false" outlineLevel="0" collapsed="false">
      <c r="A2402" s="66" t="s">
        <v>14279</v>
      </c>
      <c r="B2402" s="23" t="s">
        <v>14280</v>
      </c>
      <c r="C2402" s="40" t="s">
        <v>177</v>
      </c>
      <c r="D2402" s="66" t="s">
        <v>82</v>
      </c>
      <c r="E2402" s="23" t="s">
        <v>14281</v>
      </c>
      <c r="F2402" s="23" t="s">
        <v>14282</v>
      </c>
      <c r="G2402" s="23" t="n">
        <v>55</v>
      </c>
      <c r="H2402" s="23" t="n">
        <v>1</v>
      </c>
      <c r="I2402" s="67" t="s">
        <v>180</v>
      </c>
      <c r="K2402" s="23" t="n">
        <v>0</v>
      </c>
      <c r="L2402" s="23" t="n">
        <v>9</v>
      </c>
      <c r="M2402" s="23" t="n">
        <v>130</v>
      </c>
      <c r="N2402" s="23" t="n">
        <v>0</v>
      </c>
      <c r="O2402" s="23" t="n">
        <f aca="false">K2402+L2402</f>
        <v>9</v>
      </c>
      <c r="P2402" s="23" t="n">
        <f aca="false">K2402+L2402+M2402+N2402</f>
        <v>139</v>
      </c>
      <c r="Q2402" s="23" t="n">
        <v>138</v>
      </c>
      <c r="R2402" s="23" t="n">
        <v>0</v>
      </c>
      <c r="S2402" s="23" t="n">
        <v>0</v>
      </c>
      <c r="T2402" s="23" t="n">
        <v>0</v>
      </c>
      <c r="U2402" s="23" t="n">
        <f aca="false">IF(I2402="delivery",O2402-SUM(Q2402+R2402),IF(I2402="PO",P2402-SUM(Q2402:R2402)))</f>
        <v>-129</v>
      </c>
      <c r="V2402" s="43" t="n">
        <v>522.73</v>
      </c>
      <c r="W2402" s="43" t="n">
        <v>522.73</v>
      </c>
      <c r="X2402" s="43" t="n">
        <f aca="false">W2402-V2402</f>
        <v>0</v>
      </c>
      <c r="Y2402" s="43"/>
      <c r="Z2402" s="43"/>
      <c r="AA2402" s="43"/>
      <c r="AB2402" s="43"/>
      <c r="AC2402" s="43" t="s">
        <v>10482</v>
      </c>
      <c r="AD2402" s="43"/>
      <c r="AE2402" s="43"/>
      <c r="AF2402" s="43"/>
      <c r="AG2402" s="43" t="n">
        <v>522.73</v>
      </c>
      <c r="AH2402" s="43" t="s">
        <v>14283</v>
      </c>
      <c r="AI2402" s="63" t="s">
        <v>14284</v>
      </c>
      <c r="AJ2402" s="63" t="s">
        <v>10801</v>
      </c>
      <c r="AK2402" s="43"/>
      <c r="AL2402" s="43"/>
      <c r="AM2402" s="43"/>
      <c r="AN2402" s="43"/>
      <c r="AO2402" s="43" t="s">
        <v>82</v>
      </c>
      <c r="AP2402" s="67" t="s">
        <v>1382</v>
      </c>
      <c r="BF2402" s="23" t="s">
        <v>14285</v>
      </c>
      <c r="BG2402" s="1" t="s">
        <v>183</v>
      </c>
    </row>
    <row r="2403" s="23" customFormat="true" ht="12.75" hidden="true" customHeight="false" outlineLevel="0" collapsed="false">
      <c r="A2403" s="66" t="s">
        <v>14286</v>
      </c>
      <c r="B2403" s="23" t="s">
        <v>14287</v>
      </c>
      <c r="C2403" s="40" t="s">
        <v>177</v>
      </c>
      <c r="D2403" s="66" t="s">
        <v>82</v>
      </c>
      <c r="E2403" s="23" t="s">
        <v>5952</v>
      </c>
      <c r="F2403" s="23" t="s">
        <v>14288</v>
      </c>
      <c r="G2403" s="23" t="n">
        <v>55</v>
      </c>
      <c r="H2403" s="23" t="n">
        <v>1</v>
      </c>
      <c r="I2403" s="67" t="s">
        <v>180</v>
      </c>
      <c r="K2403" s="23" t="n">
        <v>0</v>
      </c>
      <c r="L2403" s="23" t="n">
        <v>0</v>
      </c>
      <c r="M2403" s="23" t="n">
        <v>0</v>
      </c>
      <c r="N2403" s="23" t="n">
        <v>0</v>
      </c>
      <c r="O2403" s="23" t="n">
        <f aca="false">K2403+L2403</f>
        <v>0</v>
      </c>
      <c r="P2403" s="23" t="n">
        <f aca="false">K2403+L2403+M2403+N2403</f>
        <v>0</v>
      </c>
      <c r="Q2403" s="23" t="n">
        <v>149</v>
      </c>
      <c r="R2403" s="23" t="n">
        <v>740</v>
      </c>
      <c r="S2403" s="23" t="n">
        <v>198</v>
      </c>
      <c r="T2403" s="23" t="n">
        <v>198</v>
      </c>
      <c r="U2403" s="23" t="n">
        <f aca="false">IF(I2403="delivery",O2403-SUM(Q2403+R2403),IF(I2403="PO",P2403-SUM(Q2403:R2403)))</f>
        <v>-889</v>
      </c>
      <c r="V2403" s="43" t="n">
        <v>272.245</v>
      </c>
      <c r="W2403" s="43" t="n">
        <v>272.245</v>
      </c>
      <c r="X2403" s="43" t="n">
        <f aca="false">W2403-V2403</f>
        <v>0</v>
      </c>
      <c r="Y2403" s="43"/>
      <c r="Z2403" s="43"/>
      <c r="AA2403" s="43"/>
      <c r="AB2403" s="43"/>
      <c r="AC2403" s="43" t="s">
        <v>10482</v>
      </c>
      <c r="AD2403" s="43"/>
      <c r="AE2403" s="43"/>
      <c r="AF2403" s="43"/>
      <c r="AG2403" s="43" t="n">
        <v>272.245</v>
      </c>
      <c r="AH2403" s="43" t="s">
        <v>14289</v>
      </c>
      <c r="AI2403" s="63" t="s">
        <v>14290</v>
      </c>
      <c r="AJ2403" s="63" t="s">
        <v>10801</v>
      </c>
      <c r="AK2403" s="43"/>
      <c r="AL2403" s="43"/>
      <c r="AM2403" s="43"/>
      <c r="AN2403" s="43"/>
      <c r="AO2403" s="43" t="s">
        <v>82</v>
      </c>
      <c r="AP2403" s="67" t="s">
        <v>1382</v>
      </c>
      <c r="BF2403" s="23" t="s">
        <v>10515</v>
      </c>
      <c r="BG2403" s="1" t="s">
        <v>183</v>
      </c>
    </row>
    <row r="2404" s="23" customFormat="true" ht="12.75" hidden="true" customHeight="false" outlineLevel="0" collapsed="false">
      <c r="A2404" s="66" t="s">
        <v>14291</v>
      </c>
      <c r="B2404" s="23" t="s">
        <v>6044</v>
      </c>
      <c r="C2404" s="40" t="s">
        <v>177</v>
      </c>
      <c r="D2404" s="66" t="s">
        <v>82</v>
      </c>
      <c r="E2404" s="23" t="s">
        <v>6045</v>
      </c>
      <c r="F2404" s="23" t="s">
        <v>14292</v>
      </c>
      <c r="G2404" s="23" t="n">
        <v>55</v>
      </c>
      <c r="H2404" s="23" t="n">
        <v>1</v>
      </c>
      <c r="I2404" s="67" t="s">
        <v>180</v>
      </c>
      <c r="K2404" s="23" t="n">
        <v>0</v>
      </c>
      <c r="L2404" s="23" t="n">
        <v>0</v>
      </c>
      <c r="M2404" s="23" t="n">
        <v>0</v>
      </c>
      <c r="N2404" s="23" t="n">
        <v>0</v>
      </c>
      <c r="O2404" s="23" t="n">
        <f aca="false">K2404+L2404</f>
        <v>0</v>
      </c>
      <c r="P2404" s="23" t="n">
        <f aca="false">K2404+L2404+M2404+N2404</f>
        <v>0</v>
      </c>
      <c r="Q2404" s="23" t="n">
        <v>135</v>
      </c>
      <c r="R2404" s="23" t="n">
        <v>801</v>
      </c>
      <c r="S2404" s="23" t="n">
        <v>396</v>
      </c>
      <c r="T2404" s="23" t="n">
        <v>324</v>
      </c>
      <c r="U2404" s="23" t="n">
        <f aca="false">IF(I2404="delivery",O2404-SUM(Q2404+R2404),IF(I2404="PO",P2404-SUM(Q2404:R2404)))</f>
        <v>-936</v>
      </c>
      <c r="V2404" s="69" t="n">
        <v>0.68</v>
      </c>
      <c r="W2404" s="43" t="n">
        <v>0.676</v>
      </c>
      <c r="X2404" s="43" t="n">
        <f aca="false">W2404-V2404</f>
        <v>-0.00399999999999989</v>
      </c>
      <c r="Y2404" s="43"/>
      <c r="Z2404" s="43"/>
      <c r="AA2404" s="43"/>
      <c r="AB2404" s="43"/>
      <c r="AC2404" s="43" t="s">
        <v>10482</v>
      </c>
      <c r="AD2404" s="43"/>
      <c r="AE2404" s="43"/>
      <c r="AF2404" s="43" t="s">
        <v>10483</v>
      </c>
      <c r="AG2404" s="43" t="n">
        <v>0.68</v>
      </c>
      <c r="AH2404" s="43" t="s">
        <v>12619</v>
      </c>
      <c r="AI2404" s="63" t="s">
        <v>12620</v>
      </c>
      <c r="AJ2404" s="63" t="s">
        <v>12569</v>
      </c>
      <c r="AK2404" s="43"/>
      <c r="AL2404" s="43"/>
      <c r="AM2404" s="43"/>
      <c r="AN2404" s="43"/>
      <c r="AO2404" s="43" t="s">
        <v>82</v>
      </c>
      <c r="AP2404" s="67" t="s">
        <v>1382</v>
      </c>
      <c r="BF2404" s="68" t="s">
        <v>10507</v>
      </c>
      <c r="BG2404" s="1" t="s">
        <v>183</v>
      </c>
    </row>
    <row r="2405" s="59" customFormat="true" ht="12.75" hidden="true" customHeight="false" outlineLevel="0" collapsed="false">
      <c r="A2405" s="66" t="s">
        <v>14293</v>
      </c>
      <c r="B2405" s="23" t="s">
        <v>6086</v>
      </c>
      <c r="C2405" s="40" t="s">
        <v>177</v>
      </c>
      <c r="D2405" s="66" t="s">
        <v>82</v>
      </c>
      <c r="E2405" s="23" t="s">
        <v>6087</v>
      </c>
      <c r="F2405" s="23" t="s">
        <v>14294</v>
      </c>
      <c r="G2405" s="23" t="n">
        <v>46</v>
      </c>
      <c r="H2405" s="23" t="n">
        <v>30</v>
      </c>
      <c r="I2405" s="67" t="s">
        <v>180</v>
      </c>
      <c r="J2405" s="23"/>
      <c r="K2405" s="23" t="n">
        <v>0</v>
      </c>
      <c r="L2405" s="23" t="n">
        <v>0</v>
      </c>
      <c r="M2405" s="23" t="n">
        <v>0</v>
      </c>
      <c r="N2405" s="23" t="n">
        <v>0</v>
      </c>
      <c r="O2405" s="23" t="n">
        <f aca="false">K2405+L2405</f>
        <v>0</v>
      </c>
      <c r="P2405" s="23" t="n">
        <f aca="false">K2405+L2405+M2405+N2405</f>
        <v>0</v>
      </c>
      <c r="Q2405" s="23" t="n">
        <v>20</v>
      </c>
      <c r="R2405" s="23" t="n">
        <v>67</v>
      </c>
      <c r="S2405" s="23" t="n">
        <v>23</v>
      </c>
      <c r="T2405" s="23" t="n">
        <v>34</v>
      </c>
      <c r="U2405" s="23" t="n">
        <f aca="false">IF(I2405="delivery",O2405-SUM(Q2405+R2405),IF(I2405="PO",P2405-SUM(Q2405:R2405)))</f>
        <v>-87</v>
      </c>
      <c r="V2405" s="43" t="n">
        <v>299.229</v>
      </c>
      <c r="W2405" s="43" t="n">
        <v>299.229</v>
      </c>
      <c r="X2405" s="43" t="n">
        <f aca="false">W2405-V2405</f>
        <v>0</v>
      </c>
      <c r="Y2405" s="43"/>
      <c r="Z2405" s="43"/>
      <c r="AA2405" s="43"/>
      <c r="AB2405" s="43"/>
      <c r="AC2405" s="43" t="s">
        <v>10482</v>
      </c>
      <c r="AD2405" s="43"/>
      <c r="AE2405" s="43"/>
      <c r="AF2405" s="43" t="s">
        <v>10483</v>
      </c>
      <c r="AG2405" s="43" t="n">
        <v>299.229</v>
      </c>
      <c r="AH2405" s="43" t="s">
        <v>12635</v>
      </c>
      <c r="AI2405" s="63" t="s">
        <v>12636</v>
      </c>
      <c r="AJ2405" s="63" t="s">
        <v>11043</v>
      </c>
      <c r="AK2405" s="43"/>
      <c r="AL2405" s="43"/>
      <c r="AM2405" s="43"/>
      <c r="AN2405" s="43"/>
      <c r="AO2405" s="43" t="s">
        <v>82</v>
      </c>
      <c r="AP2405" s="67" t="s">
        <v>1382</v>
      </c>
      <c r="AQ2405" s="23"/>
      <c r="AR2405" s="23"/>
      <c r="AS2405" s="23"/>
      <c r="AT2405" s="23"/>
      <c r="AU2405" s="23"/>
      <c r="AV2405" s="23"/>
      <c r="AW2405" s="23"/>
      <c r="AX2405" s="23"/>
      <c r="AY2405" s="23"/>
      <c r="AZ2405" s="23"/>
      <c r="BA2405" s="23"/>
      <c r="BB2405" s="23"/>
      <c r="BC2405" s="23"/>
      <c r="BD2405" s="23"/>
      <c r="BE2405" s="23"/>
      <c r="BF2405" s="68" t="s">
        <v>719</v>
      </c>
      <c r="BG2405" s="1" t="s">
        <v>183</v>
      </c>
      <c r="BH2405" s="23"/>
      <c r="BI2405" s="23"/>
    </row>
    <row r="2406" s="23" customFormat="true" ht="12.75" hidden="true" customHeight="false" outlineLevel="0" collapsed="false">
      <c r="A2406" s="66" t="s">
        <v>14295</v>
      </c>
      <c r="B2406" s="23" t="s">
        <v>14296</v>
      </c>
      <c r="C2406" s="40" t="s">
        <v>1465</v>
      </c>
      <c r="D2406" s="66" t="s">
        <v>82</v>
      </c>
      <c r="E2406" s="23" t="s">
        <v>14297</v>
      </c>
      <c r="F2406" s="23" t="s">
        <v>14298</v>
      </c>
      <c r="G2406" s="23" t="n">
        <v>55</v>
      </c>
      <c r="H2406" s="23" t="n">
        <v>1</v>
      </c>
      <c r="I2406" s="67" t="s">
        <v>180</v>
      </c>
      <c r="K2406" s="23" t="n">
        <v>0</v>
      </c>
      <c r="L2406" s="23" t="n">
        <v>0</v>
      </c>
      <c r="M2406" s="23" t="n">
        <v>0</v>
      </c>
      <c r="N2406" s="23" t="n">
        <v>0</v>
      </c>
      <c r="O2406" s="23" t="n">
        <f aca="false">K2406+L2406</f>
        <v>0</v>
      </c>
      <c r="P2406" s="23" t="n">
        <f aca="false">K2406+L2406+M2406+N2406</f>
        <v>0</v>
      </c>
      <c r="Q2406" s="23" t="n">
        <v>0</v>
      </c>
      <c r="R2406" s="23" t="n">
        <v>0</v>
      </c>
      <c r="S2406" s="23" t="n">
        <v>0</v>
      </c>
      <c r="T2406" s="23" t="n">
        <v>0</v>
      </c>
      <c r="U2406" s="23" t="n">
        <f aca="false">IF(I2406="delivery",O2406-SUM(Q2406+R2406),IF(I2406="PO",P2406-SUM(Q2406:R2406)))</f>
        <v>0</v>
      </c>
      <c r="V2406" s="43" t="n">
        <v>0.0001</v>
      </c>
      <c r="W2406" s="43" t="n">
        <v>0.0001</v>
      </c>
      <c r="X2406" s="43" t="n">
        <f aca="false">W2406-V2406</f>
        <v>0</v>
      </c>
      <c r="Y2406" s="43"/>
      <c r="Z2406" s="43"/>
      <c r="AA2406" s="43"/>
      <c r="AB2406" s="43"/>
      <c r="AC2406" s="43" t="s">
        <v>10482</v>
      </c>
      <c r="AD2406" s="43"/>
      <c r="AE2406" s="43"/>
      <c r="AF2406" s="43" t="s">
        <v>10483</v>
      </c>
      <c r="AG2406" s="43" t="n">
        <v>0.97</v>
      </c>
      <c r="AH2406" s="43" t="s">
        <v>14299</v>
      </c>
      <c r="AI2406" s="63" t="n">
        <v>450</v>
      </c>
      <c r="AJ2406" s="63" t="n">
        <v>5</v>
      </c>
      <c r="AK2406" s="43"/>
      <c r="AL2406" s="43"/>
      <c r="AM2406" s="43" t="s">
        <v>14300</v>
      </c>
      <c r="AN2406" s="43"/>
      <c r="AO2406" s="43" t="s">
        <v>82</v>
      </c>
      <c r="AP2406" s="67" t="s">
        <v>1382</v>
      </c>
      <c r="BF2406" s="23" t="s">
        <v>1468</v>
      </c>
      <c r="BG2406" s="1" t="s">
        <v>183</v>
      </c>
    </row>
    <row r="2407" s="23" customFormat="true" ht="12.75" hidden="true" customHeight="false" outlineLevel="0" collapsed="false">
      <c r="A2407" s="66" t="s">
        <v>14301</v>
      </c>
      <c r="B2407" s="23" t="s">
        <v>14302</v>
      </c>
      <c r="C2407" s="40" t="s">
        <v>1465</v>
      </c>
      <c r="D2407" s="66" t="s">
        <v>82</v>
      </c>
      <c r="E2407" s="23" t="s">
        <v>14303</v>
      </c>
      <c r="F2407" s="23" t="s">
        <v>14304</v>
      </c>
      <c r="G2407" s="23" t="n">
        <v>55</v>
      </c>
      <c r="H2407" s="23" t="n">
        <v>1</v>
      </c>
      <c r="I2407" s="67" t="s">
        <v>180</v>
      </c>
      <c r="K2407" s="23" t="n">
        <v>0</v>
      </c>
      <c r="L2407" s="23" t="n">
        <v>0</v>
      </c>
      <c r="M2407" s="23" t="n">
        <v>0</v>
      </c>
      <c r="N2407" s="23" t="n">
        <v>0</v>
      </c>
      <c r="O2407" s="23" t="n">
        <f aca="false">K2407+L2407</f>
        <v>0</v>
      </c>
      <c r="P2407" s="23" t="n">
        <f aca="false">K2407+L2407+M2407+N2407</f>
        <v>0</v>
      </c>
      <c r="Q2407" s="23" t="n">
        <v>0</v>
      </c>
      <c r="R2407" s="23" t="n">
        <v>0</v>
      </c>
      <c r="S2407" s="23" t="n">
        <v>0</v>
      </c>
      <c r="T2407" s="23" t="n">
        <v>0</v>
      </c>
      <c r="U2407" s="23" t="n">
        <f aca="false">IF(I2407="delivery",O2407-SUM(Q2407+R2407),IF(I2407="PO",P2407-SUM(Q2407:R2407)))</f>
        <v>0</v>
      </c>
      <c r="V2407" s="43" t="n">
        <v>0.0001</v>
      </c>
      <c r="W2407" s="43" t="n">
        <v>0.0001</v>
      </c>
      <c r="X2407" s="43" t="n">
        <f aca="false">W2407-V2407</f>
        <v>0</v>
      </c>
      <c r="Y2407" s="43"/>
      <c r="Z2407" s="43"/>
      <c r="AA2407" s="43"/>
      <c r="AB2407" s="43"/>
      <c r="AC2407" s="43" t="s">
        <v>10482</v>
      </c>
      <c r="AD2407" s="43"/>
      <c r="AE2407" s="43"/>
      <c r="AF2407" s="43" t="s">
        <v>10483</v>
      </c>
      <c r="AG2407" s="43" t="n">
        <v>1.26</v>
      </c>
      <c r="AH2407" s="43" t="s">
        <v>14305</v>
      </c>
      <c r="AI2407" s="63" t="s">
        <v>14306</v>
      </c>
      <c r="AJ2407" s="63" t="s">
        <v>14015</v>
      </c>
      <c r="AK2407" s="43"/>
      <c r="AL2407" s="43"/>
      <c r="AM2407" s="43" t="s">
        <v>14300</v>
      </c>
      <c r="AN2407" s="43"/>
      <c r="AO2407" s="43" t="s">
        <v>82</v>
      </c>
      <c r="AP2407" s="67" t="s">
        <v>1382</v>
      </c>
      <c r="BF2407" s="23" t="s">
        <v>1468</v>
      </c>
      <c r="BG2407" s="1" t="s">
        <v>183</v>
      </c>
    </row>
    <row r="2408" s="23" customFormat="true" ht="12.75" hidden="false" customHeight="false" outlineLevel="0" collapsed="false">
      <c r="A2408" s="66" t="s">
        <v>14307</v>
      </c>
      <c r="B2408" s="23" t="s">
        <v>14308</v>
      </c>
      <c r="C2408" s="40" t="s">
        <v>177</v>
      </c>
      <c r="D2408" s="66" t="s">
        <v>1471</v>
      </c>
      <c r="E2408" s="23" t="s">
        <v>14309</v>
      </c>
      <c r="F2408" s="23" t="s">
        <v>14310</v>
      </c>
      <c r="G2408" s="23" t="n">
        <v>55</v>
      </c>
      <c r="H2408" s="23" t="n">
        <v>1</v>
      </c>
      <c r="I2408" s="41" t="s">
        <v>188</v>
      </c>
      <c r="K2408" s="23" t="n">
        <v>0</v>
      </c>
      <c r="L2408" s="23" t="n">
        <v>0</v>
      </c>
      <c r="M2408" s="23" t="n">
        <v>0</v>
      </c>
      <c r="N2408" s="23" t="n">
        <v>0</v>
      </c>
      <c r="O2408" s="23" t="n">
        <f aca="false">K2408+L2408</f>
        <v>0</v>
      </c>
      <c r="P2408" s="23" t="n">
        <f aca="false">K2408+L2408+M2408+N2408</f>
        <v>0</v>
      </c>
      <c r="Q2408" s="23" t="n">
        <v>0</v>
      </c>
      <c r="R2408" s="23" t="n">
        <v>0</v>
      </c>
      <c r="S2408" s="23" t="n">
        <v>0</v>
      </c>
      <c r="T2408" s="23" t="n">
        <v>0</v>
      </c>
      <c r="U2408" s="23" t="n">
        <f aca="false">IF(I2408="delivery",O2408-SUM(Q2408+R2408),IF(I2408="PO",P2408-SUM(Q2408:R2408)))</f>
        <v>0</v>
      </c>
      <c r="V2408" s="69" t="n">
        <v>0.3224</v>
      </c>
      <c r="W2408" s="43" t="n">
        <v>0.3224</v>
      </c>
      <c r="X2408" s="43" t="n">
        <f aca="false">W2408-V2408</f>
        <v>0</v>
      </c>
      <c r="Y2408" s="43"/>
      <c r="Z2408" s="43"/>
      <c r="AA2408" s="43"/>
      <c r="AB2408" s="43"/>
      <c r="AC2408" s="43" t="s">
        <v>11093</v>
      </c>
      <c r="AD2408" s="43" t="s">
        <v>14311</v>
      </c>
      <c r="AE2408" s="43"/>
      <c r="AF2408" s="43"/>
      <c r="AG2408" s="43" t="n">
        <v>0.3224</v>
      </c>
      <c r="AH2408" s="43" t="s">
        <v>14312</v>
      </c>
      <c r="AI2408" s="63" t="n">
        <v>1000</v>
      </c>
      <c r="AJ2408" s="63" t="n">
        <v>4</v>
      </c>
      <c r="AK2408" s="43" t="s">
        <v>14313</v>
      </c>
      <c r="AL2408" s="43"/>
      <c r="AM2408" s="43"/>
      <c r="AN2408" s="43"/>
      <c r="AO2408" s="43" t="s">
        <v>1471</v>
      </c>
      <c r="AP2408" s="67" t="s">
        <v>1474</v>
      </c>
      <c r="AT2408" s="23" t="s">
        <v>14314</v>
      </c>
      <c r="AV2408" s="23" t="n">
        <v>0.3224</v>
      </c>
      <c r="AW2408" s="23" t="s">
        <v>14315</v>
      </c>
      <c r="AX2408" s="23" t="s">
        <v>14316</v>
      </c>
      <c r="AY2408" s="23" t="n">
        <v>1000</v>
      </c>
      <c r="AZ2408" s="23" t="n">
        <v>5</v>
      </c>
      <c r="BB2408" s="23" t="s">
        <v>14312</v>
      </c>
      <c r="BF2408" s="23" t="s">
        <v>10515</v>
      </c>
      <c r="BG2408" s="1" t="s">
        <v>183</v>
      </c>
    </row>
    <row r="2409" s="23" customFormat="true" ht="12.75" hidden="true" customHeight="false" outlineLevel="0" collapsed="false">
      <c r="A2409" s="68" t="s">
        <v>14317</v>
      </c>
      <c r="B2409" s="41" t="s">
        <v>10529</v>
      </c>
      <c r="C2409" s="40" t="s">
        <v>1465</v>
      </c>
      <c r="D2409" s="66" t="s">
        <v>82</v>
      </c>
      <c r="E2409" s="23" t="s">
        <v>10530</v>
      </c>
      <c r="F2409" s="23" t="s">
        <v>14318</v>
      </c>
      <c r="G2409" s="23" t="n">
        <v>55</v>
      </c>
      <c r="H2409" s="23" t="n">
        <v>1</v>
      </c>
      <c r="I2409" s="68" t="s">
        <v>188</v>
      </c>
      <c r="K2409" s="23" t="n">
        <v>0</v>
      </c>
      <c r="L2409" s="23" t="n">
        <v>0</v>
      </c>
      <c r="M2409" s="23" t="n">
        <v>0</v>
      </c>
      <c r="N2409" s="23" t="n">
        <v>0</v>
      </c>
      <c r="O2409" s="23" t="n">
        <f aca="false">K2409+L2409</f>
        <v>0</v>
      </c>
      <c r="P2409" s="23" t="n">
        <f aca="false">K2409+L2409+M2409+N2409</f>
        <v>0</v>
      </c>
      <c r="Q2409" s="23" t="n">
        <v>0</v>
      </c>
      <c r="R2409" s="23" t="n">
        <v>0</v>
      </c>
      <c r="S2409" s="23" t="n">
        <v>0</v>
      </c>
      <c r="T2409" s="23" t="n">
        <v>0</v>
      </c>
      <c r="U2409" s="23" t="n">
        <f aca="false">IF(I2409="delivery",O2409-SUM(Q2409+R2409),IF(I2409="PO",P2409-SUM(Q2409:R2409)))</f>
        <v>0</v>
      </c>
      <c r="V2409" s="43" t="n">
        <v>0.0001</v>
      </c>
      <c r="W2409" s="43" t="n">
        <v>0.0001</v>
      </c>
      <c r="X2409" s="43" t="n">
        <f aca="false">W2409-V2409</f>
        <v>0</v>
      </c>
      <c r="Y2409" s="43"/>
      <c r="Z2409" s="43"/>
      <c r="AA2409" s="43"/>
      <c r="AB2409" s="43"/>
      <c r="AC2409" s="43"/>
      <c r="AD2409" s="43"/>
      <c r="AE2409" s="43"/>
      <c r="AF2409" s="43"/>
      <c r="AG2409" s="43"/>
      <c r="AH2409" s="43"/>
      <c r="AI2409" s="63"/>
      <c r="AJ2409" s="63"/>
      <c r="AK2409" s="43"/>
      <c r="AL2409" s="43"/>
      <c r="AM2409" s="43"/>
      <c r="AN2409" s="43"/>
      <c r="AO2409" s="43" t="s">
        <v>82</v>
      </c>
      <c r="AP2409" s="67" t="s">
        <v>2011</v>
      </c>
      <c r="BF2409" s="23" t="s">
        <v>1468</v>
      </c>
      <c r="BG2409" s="1" t="s">
        <v>183</v>
      </c>
    </row>
    <row r="2410" s="23" customFormat="true" ht="12.75" hidden="true" customHeight="false" outlineLevel="0" collapsed="false">
      <c r="A2410" s="66" t="s">
        <v>14319</v>
      </c>
      <c r="B2410" s="23" t="s">
        <v>14320</v>
      </c>
      <c r="C2410" s="40" t="s">
        <v>177</v>
      </c>
      <c r="D2410" s="41" t="s">
        <v>82</v>
      </c>
      <c r="E2410" s="23" t="s">
        <v>14321</v>
      </c>
      <c r="F2410" s="23" t="s">
        <v>14322</v>
      </c>
      <c r="G2410" s="23" t="n">
        <v>96</v>
      </c>
      <c r="H2410" s="23" t="n">
        <v>4000</v>
      </c>
      <c r="I2410" s="41" t="s">
        <v>180</v>
      </c>
      <c r="K2410" s="23" t="n">
        <v>0</v>
      </c>
      <c r="L2410" s="23" t="n">
        <v>0</v>
      </c>
      <c r="M2410" s="23" t="n">
        <v>0</v>
      </c>
      <c r="N2410" s="23" t="n">
        <v>0</v>
      </c>
      <c r="O2410" s="23" t="n">
        <f aca="false">K2410+L2410</f>
        <v>0</v>
      </c>
      <c r="P2410" s="23" t="n">
        <f aca="false">K2410+L2410+M2410+N2410</f>
        <v>0</v>
      </c>
      <c r="Q2410" s="23" t="n">
        <v>0</v>
      </c>
      <c r="R2410" s="23" t="n">
        <v>81</v>
      </c>
      <c r="S2410" s="23" t="n">
        <v>2196</v>
      </c>
      <c r="T2410" s="23" t="n">
        <v>732</v>
      </c>
      <c r="U2410" s="23" t="n">
        <f aca="false">IF(I2410="delivery",O2410-SUM(Q2410+R2410),IF(I2410="PO",P2410-SUM(Q2410:R2410)))</f>
        <v>-81</v>
      </c>
      <c r="V2410" s="43" t="n">
        <v>3.45</v>
      </c>
      <c r="W2410" s="43" t="n">
        <v>3.45</v>
      </c>
      <c r="X2410" s="43" t="n">
        <f aca="false">W2410-V2410</f>
        <v>0</v>
      </c>
      <c r="Y2410" s="43"/>
      <c r="Z2410" s="43"/>
      <c r="AA2410" s="43"/>
      <c r="AB2410" s="43"/>
      <c r="AC2410" s="43" t="s">
        <v>10482</v>
      </c>
      <c r="AD2410" s="43"/>
      <c r="AE2410" s="43"/>
      <c r="AF2410" s="43"/>
      <c r="AG2410" s="43" t="n">
        <v>3.45</v>
      </c>
      <c r="AH2410" s="43" t="s">
        <v>14323</v>
      </c>
      <c r="AI2410" s="63" t="n">
        <v>4000</v>
      </c>
      <c r="AJ2410" s="63" t="n">
        <v>12</v>
      </c>
      <c r="AK2410" s="43"/>
      <c r="AL2410" s="43"/>
      <c r="AM2410" s="43"/>
      <c r="AN2410" s="43"/>
      <c r="AO2410" s="43" t="s">
        <v>82</v>
      </c>
      <c r="AP2410" s="23" t="s">
        <v>6397</v>
      </c>
      <c r="BF2410" s="23" t="s">
        <v>10498</v>
      </c>
      <c r="BG2410" s="1" t="s">
        <v>183</v>
      </c>
    </row>
    <row r="2411" s="52" customFormat="true" ht="12.75" hidden="true" customHeight="false" outlineLevel="0" collapsed="false">
      <c r="A2411" s="66" t="s">
        <v>7917</v>
      </c>
      <c r="B2411" s="23" t="s">
        <v>7918</v>
      </c>
      <c r="C2411" s="40" t="s">
        <v>177</v>
      </c>
      <c r="D2411" s="41" t="s">
        <v>82</v>
      </c>
      <c r="E2411" s="23" t="s">
        <v>7919</v>
      </c>
      <c r="F2411" s="23" t="s">
        <v>7920</v>
      </c>
      <c r="G2411" s="23" t="n">
        <v>21</v>
      </c>
      <c r="H2411" s="23" t="n">
        <v>1000</v>
      </c>
      <c r="I2411" s="41" t="s">
        <v>188</v>
      </c>
      <c r="J2411" s="23"/>
      <c r="K2411" s="23" t="n">
        <v>0</v>
      </c>
      <c r="L2411" s="23" t="n">
        <v>2135</v>
      </c>
      <c r="M2411" s="23" t="n">
        <v>0</v>
      </c>
      <c r="N2411" s="23" t="n">
        <v>0</v>
      </c>
      <c r="O2411" s="23" t="n">
        <f aca="false">K2411+L2411</f>
        <v>2135</v>
      </c>
      <c r="P2411" s="23" t="n">
        <f aca="false">K2411+L2411+M2411+N2411</f>
        <v>2135</v>
      </c>
      <c r="Q2411" s="23" t="n">
        <v>564</v>
      </c>
      <c r="R2411" s="23" t="n">
        <v>1435</v>
      </c>
      <c r="S2411" s="23" t="n">
        <v>1031</v>
      </c>
      <c r="T2411" s="23" t="n">
        <v>1025</v>
      </c>
      <c r="U2411" s="23" t="n">
        <f aca="false">IF(I2411="delivery",O2411-SUM(Q2411+R2411),IF(I2411="PO",P2411-SUM(Q2411:R2411)))</f>
        <v>136</v>
      </c>
      <c r="V2411" s="43" t="n">
        <v>0.73</v>
      </c>
      <c r="W2411" s="43" t="n">
        <v>0.73</v>
      </c>
      <c r="X2411" s="43" t="n">
        <f aca="false">W2411-V2411</f>
        <v>0</v>
      </c>
      <c r="Y2411" s="43"/>
      <c r="Z2411" s="43"/>
      <c r="AA2411" s="43"/>
      <c r="AB2411" s="43" t="n">
        <v>0.7938</v>
      </c>
      <c r="AC2411" s="43" t="s">
        <v>10482</v>
      </c>
      <c r="AD2411" s="43"/>
      <c r="AE2411" s="43"/>
      <c r="AF2411" s="43"/>
      <c r="AG2411" s="43" t="n">
        <v>0.7938</v>
      </c>
      <c r="AH2411" s="43" t="s">
        <v>14324</v>
      </c>
      <c r="AI2411" s="63" t="n">
        <v>1000</v>
      </c>
      <c r="AJ2411" s="63" t="n">
        <v>2</v>
      </c>
      <c r="AK2411" s="43"/>
      <c r="AL2411" s="43"/>
      <c r="AM2411" s="43"/>
      <c r="AN2411" s="43"/>
      <c r="AO2411" s="43" t="s">
        <v>82</v>
      </c>
      <c r="AP2411" s="23" t="s">
        <v>2389</v>
      </c>
      <c r="AQ2411" s="23"/>
      <c r="AR2411" s="23"/>
      <c r="AS2411" s="23"/>
      <c r="AT2411" s="23"/>
      <c r="AU2411" s="23"/>
      <c r="AV2411" s="23"/>
      <c r="AW2411" s="23"/>
      <c r="AX2411" s="23"/>
      <c r="AY2411" s="23"/>
      <c r="AZ2411" s="23"/>
      <c r="BA2411" s="23"/>
      <c r="BB2411" s="23"/>
      <c r="BC2411" s="23"/>
      <c r="BD2411" s="23"/>
      <c r="BE2411" s="23"/>
      <c r="BF2411" s="23" t="s">
        <v>10498</v>
      </c>
      <c r="BG2411" s="1" t="s">
        <v>183</v>
      </c>
      <c r="BH2411" s="23"/>
      <c r="BI2411" s="23"/>
    </row>
    <row r="2412" s="59" customFormat="true" ht="12.75" hidden="true" customHeight="false" outlineLevel="0" collapsed="false">
      <c r="A2412" s="66" t="s">
        <v>8087</v>
      </c>
      <c r="B2412" s="23" t="s">
        <v>8088</v>
      </c>
      <c r="C2412" s="40" t="s">
        <v>177</v>
      </c>
      <c r="D2412" s="41" t="s">
        <v>82</v>
      </c>
      <c r="E2412" s="23" t="s">
        <v>8089</v>
      </c>
      <c r="F2412" s="23" t="s">
        <v>8090</v>
      </c>
      <c r="G2412" s="23" t="n">
        <v>26</v>
      </c>
      <c r="H2412" s="23" t="n">
        <v>100</v>
      </c>
      <c r="I2412" s="41" t="s">
        <v>180</v>
      </c>
      <c r="J2412" s="23" t="s">
        <v>10880</v>
      </c>
      <c r="K2412" s="23" t="n">
        <v>0</v>
      </c>
      <c r="L2412" s="23" t="n">
        <v>0</v>
      </c>
      <c r="M2412" s="23" t="n">
        <v>0</v>
      </c>
      <c r="N2412" s="23" t="n">
        <v>0</v>
      </c>
      <c r="O2412" s="23" t="n">
        <f aca="false">K2412+L2412</f>
        <v>0</v>
      </c>
      <c r="P2412" s="23" t="n">
        <f aca="false">K2412+L2412+M2412+N2412</f>
        <v>0</v>
      </c>
      <c r="Q2412" s="23" t="n">
        <v>0</v>
      </c>
      <c r="R2412" s="23" t="n">
        <v>107</v>
      </c>
      <c r="S2412" s="23" t="n">
        <v>732</v>
      </c>
      <c r="T2412" s="23" t="n">
        <v>244</v>
      </c>
      <c r="U2412" s="23" t="n">
        <f aca="false">IF(I2412="delivery",O2412-SUM(Q2412+R2412),IF(I2412="PO",P2412-SUM(Q2412:R2412)))</f>
        <v>-107</v>
      </c>
      <c r="V2412" s="43" t="n">
        <v>1.79</v>
      </c>
      <c r="W2412" s="43" t="n">
        <v>1.4</v>
      </c>
      <c r="X2412" s="43" t="n">
        <f aca="false">W2412-V2412</f>
        <v>-0.39</v>
      </c>
      <c r="Y2412" s="43"/>
      <c r="Z2412" s="43"/>
      <c r="AA2412" s="43"/>
      <c r="AB2412" s="43"/>
      <c r="AC2412" s="43" t="s">
        <v>10482</v>
      </c>
      <c r="AD2412" s="43"/>
      <c r="AE2412" s="43"/>
      <c r="AF2412" s="43"/>
      <c r="AG2412" s="43" t="n">
        <v>1.4</v>
      </c>
      <c r="AH2412" s="43" t="s">
        <v>14325</v>
      </c>
      <c r="AI2412" s="63" t="s">
        <v>14326</v>
      </c>
      <c r="AJ2412" s="63" t="s">
        <v>14327</v>
      </c>
      <c r="AK2412" s="43" t="s">
        <v>14328</v>
      </c>
      <c r="AL2412" s="43"/>
      <c r="AM2412" s="43"/>
      <c r="AN2412" s="43"/>
      <c r="AO2412" s="43" t="s">
        <v>82</v>
      </c>
      <c r="AP2412" s="23" t="s">
        <v>3039</v>
      </c>
      <c r="AQ2412" s="23"/>
      <c r="AR2412" s="23"/>
      <c r="AS2412" s="23"/>
      <c r="AT2412" s="23"/>
      <c r="AU2412" s="23"/>
      <c r="AV2412" s="23"/>
      <c r="AW2412" s="23"/>
      <c r="AX2412" s="23"/>
      <c r="AY2412" s="23"/>
      <c r="AZ2412" s="23"/>
      <c r="BA2412" s="23"/>
      <c r="BB2412" s="23"/>
      <c r="BC2412" s="23"/>
      <c r="BD2412" s="23"/>
      <c r="BE2412" s="23"/>
      <c r="BF2412" s="23" t="s">
        <v>10498</v>
      </c>
      <c r="BG2412" s="1" t="s">
        <v>183</v>
      </c>
      <c r="BH2412" s="23"/>
      <c r="BI2412" s="23"/>
    </row>
    <row r="2413" s="23" customFormat="true" ht="12.75" hidden="true" customHeight="false" outlineLevel="0" collapsed="false">
      <c r="A2413" s="66" t="s">
        <v>14329</v>
      </c>
      <c r="B2413" s="23" t="s">
        <v>14330</v>
      </c>
      <c r="C2413" s="40" t="s">
        <v>177</v>
      </c>
      <c r="D2413" s="66" t="s">
        <v>82</v>
      </c>
      <c r="E2413" s="23" t="s">
        <v>8278</v>
      </c>
      <c r="F2413" s="23" t="s">
        <v>14331</v>
      </c>
      <c r="G2413" s="23" t="n">
        <v>55</v>
      </c>
      <c r="H2413" s="23" t="n">
        <v>1</v>
      </c>
      <c r="I2413" s="67" t="s">
        <v>180</v>
      </c>
      <c r="K2413" s="23" t="n">
        <v>0</v>
      </c>
      <c r="L2413" s="23" t="n">
        <v>0</v>
      </c>
      <c r="M2413" s="23" t="n">
        <v>0</v>
      </c>
      <c r="N2413" s="23" t="n">
        <v>0</v>
      </c>
      <c r="O2413" s="23" t="n">
        <f aca="false">K2413+L2413</f>
        <v>0</v>
      </c>
      <c r="P2413" s="23" t="n">
        <f aca="false">K2413+L2413+M2413+N2413</f>
        <v>0</v>
      </c>
      <c r="Q2413" s="23" t="n">
        <v>172</v>
      </c>
      <c r="R2413" s="23" t="n">
        <v>492</v>
      </c>
      <c r="S2413" s="23" t="n">
        <v>488</v>
      </c>
      <c r="T2413" s="23" t="n">
        <v>306</v>
      </c>
      <c r="U2413" s="23" t="n">
        <f aca="false">IF(I2413="delivery",O2413-SUM(Q2413+R2413),IF(I2413="PO",P2413-SUM(Q2413:R2413)))</f>
        <v>-664</v>
      </c>
      <c r="V2413" s="43" t="n">
        <v>2.25</v>
      </c>
      <c r="W2413" s="43" t="n">
        <v>2.25</v>
      </c>
      <c r="X2413" s="43" t="n">
        <f aca="false">W2413-V2413</f>
        <v>0</v>
      </c>
      <c r="Y2413" s="43"/>
      <c r="Z2413" s="43"/>
      <c r="AA2413" s="43"/>
      <c r="AB2413" s="43"/>
      <c r="AC2413" s="43" t="s">
        <v>10482</v>
      </c>
      <c r="AD2413" s="43"/>
      <c r="AE2413" s="43"/>
      <c r="AF2413" s="43"/>
      <c r="AG2413" s="43" t="n">
        <v>2.25</v>
      </c>
      <c r="AH2413" s="43" t="s">
        <v>13451</v>
      </c>
      <c r="AI2413" s="63" t="n">
        <v>750</v>
      </c>
      <c r="AJ2413" s="63" t="n">
        <v>7</v>
      </c>
      <c r="AK2413" s="43" t="s">
        <v>13452</v>
      </c>
      <c r="AL2413" s="43"/>
      <c r="AM2413" s="43"/>
      <c r="AN2413" s="43"/>
      <c r="AO2413" s="43" t="s">
        <v>82</v>
      </c>
      <c r="AP2413" s="67" t="s">
        <v>2389</v>
      </c>
      <c r="BF2413" s="68" t="s">
        <v>10507</v>
      </c>
      <c r="BG2413" s="1" t="s">
        <v>183</v>
      </c>
    </row>
    <row r="2414" s="23" customFormat="true" ht="12.75" hidden="true" customHeight="false" outlineLevel="0" collapsed="false">
      <c r="A2414" s="76" t="s">
        <v>760</v>
      </c>
      <c r="B2414" s="23" t="s">
        <v>761</v>
      </c>
      <c r="C2414" s="40" t="s">
        <v>177</v>
      </c>
      <c r="D2414" s="41" t="s">
        <v>82</v>
      </c>
      <c r="E2414" s="23" t="s">
        <v>762</v>
      </c>
      <c r="F2414" s="23" t="s">
        <v>763</v>
      </c>
      <c r="G2414" s="23" t="n">
        <v>51</v>
      </c>
      <c r="H2414" s="23" t="n">
        <v>100</v>
      </c>
      <c r="I2414" s="41" t="s">
        <v>188</v>
      </c>
      <c r="K2414" s="23" t="n">
        <v>0</v>
      </c>
      <c r="L2414" s="23" t="n">
        <v>153</v>
      </c>
      <c r="M2414" s="23" t="n">
        <v>0</v>
      </c>
      <c r="N2414" s="23" t="n">
        <v>0</v>
      </c>
      <c r="O2414" s="23" t="n">
        <f aca="false">K2414+L2414</f>
        <v>153</v>
      </c>
      <c r="P2414" s="23" t="n">
        <f aca="false">K2414+L2414+M2414+N2414</f>
        <v>153</v>
      </c>
      <c r="Q2414" s="23" t="n">
        <v>10</v>
      </c>
      <c r="R2414" s="23" t="n">
        <v>0</v>
      </c>
      <c r="S2414" s="23" t="n">
        <v>0</v>
      </c>
      <c r="T2414" s="23" t="n">
        <v>0</v>
      </c>
      <c r="U2414" s="23" t="n">
        <f aca="false">IF(I2414="delivery",O2414-SUM(Q2414+R2414),IF(I2414="PO",P2414-SUM(Q2414:R2414)))</f>
        <v>143</v>
      </c>
      <c r="V2414" s="43" t="n">
        <v>88.64</v>
      </c>
      <c r="W2414" s="43" t="n">
        <v>88.64</v>
      </c>
      <c r="X2414" s="43" t="n">
        <f aca="false">W2414-V2414</f>
        <v>0</v>
      </c>
      <c r="Y2414" s="43"/>
      <c r="Z2414" s="43"/>
      <c r="AA2414" s="43"/>
      <c r="AB2414" s="43"/>
      <c r="AC2414" s="43" t="s">
        <v>10482</v>
      </c>
      <c r="AD2414" s="43"/>
      <c r="AE2414" s="43"/>
      <c r="AF2414" s="43" t="s">
        <v>10749</v>
      </c>
      <c r="AG2414" s="43" t="n">
        <v>88.64</v>
      </c>
      <c r="AH2414" s="43" t="s">
        <v>14332</v>
      </c>
      <c r="AI2414" s="63" t="n">
        <v>100</v>
      </c>
      <c r="AJ2414" s="63" t="n">
        <v>8</v>
      </c>
      <c r="AK2414" s="43" t="s">
        <v>761</v>
      </c>
      <c r="AL2414" s="43" t="s">
        <v>1465</v>
      </c>
      <c r="AM2414" s="43" t="s">
        <v>14333</v>
      </c>
      <c r="AN2414" s="43"/>
      <c r="AO2414" s="43" t="s">
        <v>82</v>
      </c>
      <c r="AP2414" s="23" t="s">
        <v>263</v>
      </c>
      <c r="BF2414" s="23" t="s">
        <v>10498</v>
      </c>
      <c r="BG2414" s="1" t="s">
        <v>183</v>
      </c>
    </row>
    <row r="2415" s="23" customFormat="true" ht="12.75" hidden="true" customHeight="false" outlineLevel="0" collapsed="false">
      <c r="A2415" s="76" t="s">
        <v>817</v>
      </c>
      <c r="B2415" s="23" t="s">
        <v>818</v>
      </c>
      <c r="C2415" s="40" t="s">
        <v>177</v>
      </c>
      <c r="D2415" s="41" t="s">
        <v>82</v>
      </c>
      <c r="E2415" s="23" t="s">
        <v>815</v>
      </c>
      <c r="F2415" s="23" t="s">
        <v>819</v>
      </c>
      <c r="G2415" s="23" t="n">
        <v>51</v>
      </c>
      <c r="H2415" s="23" t="n">
        <v>250</v>
      </c>
      <c r="I2415" s="41" t="s">
        <v>188</v>
      </c>
      <c r="K2415" s="23" t="n">
        <v>0</v>
      </c>
      <c r="L2415" s="23" t="n">
        <v>90</v>
      </c>
      <c r="M2415" s="23" t="n">
        <v>0</v>
      </c>
      <c r="N2415" s="23" t="n">
        <v>0</v>
      </c>
      <c r="O2415" s="23" t="n">
        <f aca="false">K2415+L2415</f>
        <v>90</v>
      </c>
      <c r="P2415" s="23" t="n">
        <f aca="false">K2415+L2415+M2415+N2415</f>
        <v>90</v>
      </c>
      <c r="Q2415" s="23" t="n">
        <v>0</v>
      </c>
      <c r="R2415" s="23" t="n">
        <v>0</v>
      </c>
      <c r="S2415" s="23" t="n">
        <v>0</v>
      </c>
      <c r="T2415" s="23" t="n">
        <v>0</v>
      </c>
      <c r="U2415" s="23" t="n">
        <f aca="false">IF(I2415="delivery",O2415-SUM(Q2415+R2415),IF(I2415="PO",P2415-SUM(Q2415:R2415)))</f>
        <v>90</v>
      </c>
      <c r="V2415" s="43" t="n">
        <v>13.745</v>
      </c>
      <c r="W2415" s="43" t="n">
        <v>13.745</v>
      </c>
      <c r="X2415" s="43" t="n">
        <f aca="false">W2415-V2415</f>
        <v>0</v>
      </c>
      <c r="Y2415" s="43"/>
      <c r="Z2415" s="43"/>
      <c r="AA2415" s="43"/>
      <c r="AB2415" s="43"/>
      <c r="AC2415" s="43" t="s">
        <v>10482</v>
      </c>
      <c r="AD2415" s="43"/>
      <c r="AE2415" s="43"/>
      <c r="AF2415" s="43"/>
      <c r="AG2415" s="43" t="n">
        <v>13.745</v>
      </c>
      <c r="AH2415" s="43" t="s">
        <v>14334</v>
      </c>
      <c r="AI2415" s="63" t="s">
        <v>14335</v>
      </c>
      <c r="AJ2415" s="64" t="s">
        <v>14336</v>
      </c>
      <c r="AK2415" s="43"/>
      <c r="AL2415" s="43"/>
      <c r="AM2415" s="43"/>
      <c r="AN2415" s="43" t="s">
        <v>10486</v>
      </c>
      <c r="AO2415" s="43" t="s">
        <v>82</v>
      </c>
      <c r="AP2415" s="23" t="s">
        <v>189</v>
      </c>
      <c r="BF2415" s="23" t="s">
        <v>10498</v>
      </c>
      <c r="BG2415" s="1" t="s">
        <v>183</v>
      </c>
    </row>
    <row r="2416" s="23" customFormat="true" ht="12.75" hidden="true" customHeight="false" outlineLevel="0" collapsed="false">
      <c r="A2416" s="76" t="s">
        <v>913</v>
      </c>
      <c r="B2416" s="23" t="s">
        <v>914</v>
      </c>
      <c r="C2416" s="40" t="s">
        <v>177</v>
      </c>
      <c r="D2416" s="41" t="s">
        <v>82</v>
      </c>
      <c r="E2416" s="23" t="s">
        <v>911</v>
      </c>
      <c r="F2416" s="23" t="s">
        <v>915</v>
      </c>
      <c r="G2416" s="23" t="n">
        <v>51</v>
      </c>
      <c r="H2416" s="23" t="n">
        <v>250</v>
      </c>
      <c r="I2416" s="41" t="s">
        <v>188</v>
      </c>
      <c r="K2416" s="23" t="n">
        <v>0</v>
      </c>
      <c r="L2416" s="23" t="n">
        <v>84</v>
      </c>
      <c r="M2416" s="23" t="n">
        <v>0</v>
      </c>
      <c r="N2416" s="23" t="n">
        <v>0</v>
      </c>
      <c r="O2416" s="23" t="n">
        <f aca="false">K2416+L2416</f>
        <v>84</v>
      </c>
      <c r="P2416" s="23" t="n">
        <f aca="false">K2416+L2416+M2416+N2416</f>
        <v>84</v>
      </c>
      <c r="Q2416" s="23" t="n">
        <v>0</v>
      </c>
      <c r="R2416" s="23" t="n">
        <v>0</v>
      </c>
      <c r="S2416" s="23" t="n">
        <v>0</v>
      </c>
      <c r="T2416" s="23" t="n">
        <v>0</v>
      </c>
      <c r="U2416" s="23" t="n">
        <f aca="false">IF(I2416="delivery",O2416-SUM(Q2416+R2416),IF(I2416="PO",P2416-SUM(Q2416:R2416)))</f>
        <v>84</v>
      </c>
      <c r="V2416" s="43" t="n">
        <v>6.42</v>
      </c>
      <c r="W2416" s="43" t="n">
        <v>6.42</v>
      </c>
      <c r="X2416" s="43" t="n">
        <f aca="false">W2416-V2416</f>
        <v>0</v>
      </c>
      <c r="Y2416" s="43"/>
      <c r="Z2416" s="43"/>
      <c r="AA2416" s="43"/>
      <c r="AB2416" s="43"/>
      <c r="AC2416" s="43" t="s">
        <v>10482</v>
      </c>
      <c r="AD2416" s="43"/>
      <c r="AE2416" s="43"/>
      <c r="AF2416" s="43"/>
      <c r="AG2416" s="43" t="n">
        <v>6.42</v>
      </c>
      <c r="AH2416" s="43" t="s">
        <v>10792</v>
      </c>
      <c r="AI2416" s="63" t="s">
        <v>14335</v>
      </c>
      <c r="AJ2416" s="64" t="s">
        <v>14336</v>
      </c>
      <c r="AK2416" s="43"/>
      <c r="AL2416" s="43"/>
      <c r="AM2416" s="43"/>
      <c r="AN2416" s="43" t="s">
        <v>10486</v>
      </c>
      <c r="AO2416" s="43" t="s">
        <v>82</v>
      </c>
      <c r="AP2416" s="23" t="s">
        <v>189</v>
      </c>
      <c r="BF2416" s="23" t="s">
        <v>10498</v>
      </c>
      <c r="BG2416" s="1" t="s">
        <v>183</v>
      </c>
    </row>
    <row r="2417" s="23" customFormat="true" ht="12.75" hidden="true" customHeight="false" outlineLevel="0" collapsed="false">
      <c r="A2417" s="76" t="s">
        <v>14337</v>
      </c>
      <c r="B2417" s="23" t="s">
        <v>1456</v>
      </c>
      <c r="C2417" s="40" t="s">
        <v>177</v>
      </c>
      <c r="D2417" s="41" t="s">
        <v>82</v>
      </c>
      <c r="E2417" s="23" t="s">
        <v>1457</v>
      </c>
      <c r="F2417" s="23" t="s">
        <v>14338</v>
      </c>
      <c r="G2417" s="23" t="n">
        <v>41</v>
      </c>
      <c r="H2417" s="23" t="n">
        <v>4800</v>
      </c>
      <c r="I2417" s="41" t="s">
        <v>180</v>
      </c>
      <c r="K2417" s="23" t="n">
        <v>0</v>
      </c>
      <c r="L2417" s="23" t="n">
        <v>900</v>
      </c>
      <c r="M2417" s="23" t="n">
        <v>0</v>
      </c>
      <c r="N2417" s="23" t="n">
        <v>0</v>
      </c>
      <c r="O2417" s="23" t="n">
        <f aca="false">K2417+L2417</f>
        <v>900</v>
      </c>
      <c r="P2417" s="23" t="n">
        <f aca="false">K2417+L2417+M2417+N2417</f>
        <v>900</v>
      </c>
      <c r="Q2417" s="23" t="n">
        <v>0</v>
      </c>
      <c r="R2417" s="23" t="n">
        <v>0</v>
      </c>
      <c r="S2417" s="23" t="n">
        <v>0</v>
      </c>
      <c r="T2417" s="23" t="n">
        <v>0</v>
      </c>
      <c r="U2417" s="23" t="n">
        <f aca="false">IF(I2417="delivery",O2417-SUM(Q2417+R2417),IF(I2417="PO",P2417-SUM(Q2417:R2417)))</f>
        <v>900</v>
      </c>
      <c r="V2417" s="43" t="n">
        <v>2.101</v>
      </c>
      <c r="W2417" s="43" t="n">
        <v>2.29</v>
      </c>
      <c r="X2417" s="43" t="n">
        <f aca="false">W2417-V2417</f>
        <v>0.189</v>
      </c>
      <c r="Y2417" s="43"/>
      <c r="Z2417" s="43"/>
      <c r="AA2417" s="43"/>
      <c r="AB2417" s="43"/>
      <c r="AC2417" s="43" t="s">
        <v>10482</v>
      </c>
      <c r="AD2417" s="43"/>
      <c r="AE2417" s="43"/>
      <c r="AF2417" s="43" t="s">
        <v>10483</v>
      </c>
      <c r="AG2417" s="43" t="n">
        <v>2.29</v>
      </c>
      <c r="AH2417" s="43" t="s">
        <v>10928</v>
      </c>
      <c r="AI2417" s="63" t="s">
        <v>10929</v>
      </c>
      <c r="AJ2417" s="63" t="s">
        <v>10913</v>
      </c>
      <c r="AK2417" s="43"/>
      <c r="AL2417" s="43"/>
      <c r="AM2417" s="43"/>
      <c r="AN2417" s="43"/>
      <c r="AO2417" s="43" t="s">
        <v>82</v>
      </c>
      <c r="AP2417" s="23" t="s">
        <v>1382</v>
      </c>
      <c r="BF2417" s="23" t="s">
        <v>10498</v>
      </c>
      <c r="BG2417" s="1" t="s">
        <v>183</v>
      </c>
    </row>
    <row r="2418" s="23" customFormat="true" ht="12.75" hidden="false" customHeight="false" outlineLevel="0" collapsed="false">
      <c r="A2418" s="76" t="s">
        <v>1535</v>
      </c>
      <c r="B2418" s="23" t="s">
        <v>1536</v>
      </c>
      <c r="C2418" s="40" t="s">
        <v>177</v>
      </c>
      <c r="D2418" s="41" t="s">
        <v>1471</v>
      </c>
      <c r="E2418" s="23" t="s">
        <v>1537</v>
      </c>
      <c r="F2418" s="23" t="s">
        <v>1538</v>
      </c>
      <c r="G2418" s="23" t="n">
        <v>55</v>
      </c>
      <c r="H2418" s="23" t="n">
        <v>1</v>
      </c>
      <c r="I2418" s="41" t="s">
        <v>188</v>
      </c>
      <c r="K2418" s="23" t="n">
        <v>0</v>
      </c>
      <c r="L2418" s="23" t="n">
        <v>2000</v>
      </c>
      <c r="M2418" s="23" t="n">
        <v>0</v>
      </c>
      <c r="N2418" s="23" t="n">
        <v>0</v>
      </c>
      <c r="O2418" s="23" t="n">
        <f aca="false">K2418+L2418</f>
        <v>2000</v>
      </c>
      <c r="P2418" s="23" t="n">
        <f aca="false">K2418+L2418+M2418+N2418</f>
        <v>2000</v>
      </c>
      <c r="Q2418" s="23" t="n">
        <v>0</v>
      </c>
      <c r="R2418" s="23" t="n">
        <v>0</v>
      </c>
      <c r="S2418" s="23" t="n">
        <v>0</v>
      </c>
      <c r="T2418" s="23" t="n">
        <v>0</v>
      </c>
      <c r="U2418" s="23" t="n">
        <f aca="false">IF(I2418="delivery",O2418-SUM(Q2418+R2418),IF(I2418="PO",P2418-SUM(Q2418:R2418)))</f>
        <v>2000</v>
      </c>
      <c r="V2418" s="43" t="n">
        <v>0.07</v>
      </c>
      <c r="W2418" s="43" t="n">
        <v>0.07</v>
      </c>
      <c r="X2418" s="43" t="n">
        <f aca="false">W2418-V2418</f>
        <v>0</v>
      </c>
      <c r="Y2418" s="43"/>
      <c r="Z2418" s="43"/>
      <c r="AA2418" s="43" t="n">
        <v>0.07</v>
      </c>
      <c r="AB2418" s="43"/>
      <c r="AC2418" s="43" t="s">
        <v>10482</v>
      </c>
      <c r="AD2418" s="43"/>
      <c r="AE2418" s="43"/>
      <c r="AF2418" s="43"/>
      <c r="AG2418" s="43" t="n">
        <v>0.07</v>
      </c>
      <c r="AH2418" s="43" t="s">
        <v>10936</v>
      </c>
      <c r="AI2418" s="63" t="s">
        <v>14339</v>
      </c>
      <c r="AJ2418" s="63" t="n">
        <v>3</v>
      </c>
      <c r="AK2418" s="43"/>
      <c r="AL2418" s="43"/>
      <c r="AM2418" s="43" t="s">
        <v>10933</v>
      </c>
      <c r="AN2418" s="43"/>
      <c r="AO2418" s="43" t="s">
        <v>1471</v>
      </c>
      <c r="AP2418" s="23" t="s">
        <v>1474</v>
      </c>
      <c r="AT2418" s="23" t="s">
        <v>10533</v>
      </c>
      <c r="AV2418" s="23" t="n">
        <v>0.07</v>
      </c>
      <c r="AW2418" s="23" t="s">
        <v>14340</v>
      </c>
      <c r="AY2418" s="23" t="n">
        <v>2000</v>
      </c>
      <c r="AZ2418" s="23" t="n">
        <v>11</v>
      </c>
      <c r="BB2418" s="23" t="s">
        <v>14340</v>
      </c>
      <c r="BF2418" s="23" t="s">
        <v>10498</v>
      </c>
      <c r="BG2418" s="1" t="s">
        <v>183</v>
      </c>
    </row>
    <row r="2419" s="23" customFormat="true" ht="12.75" hidden="true" customHeight="false" outlineLevel="0" collapsed="false">
      <c r="A2419" s="76" t="s">
        <v>1814</v>
      </c>
      <c r="B2419" s="23" t="s">
        <v>1815</v>
      </c>
      <c r="C2419" s="40" t="s">
        <v>177</v>
      </c>
      <c r="D2419" s="41" t="s">
        <v>82</v>
      </c>
      <c r="E2419" s="23" t="s">
        <v>1816</v>
      </c>
      <c r="F2419" s="23" t="s">
        <v>1817</v>
      </c>
      <c r="G2419" s="23" t="n">
        <v>31</v>
      </c>
      <c r="H2419" s="23" t="n">
        <v>250</v>
      </c>
      <c r="I2419" s="41" t="s">
        <v>188</v>
      </c>
      <c r="K2419" s="23" t="n">
        <v>0</v>
      </c>
      <c r="L2419" s="23" t="n">
        <v>1365</v>
      </c>
      <c r="M2419" s="23" t="n">
        <v>0</v>
      </c>
      <c r="N2419" s="23" t="n">
        <v>0</v>
      </c>
      <c r="O2419" s="23" t="n">
        <f aca="false">K2419+L2419</f>
        <v>1365</v>
      </c>
      <c r="P2419" s="23" t="n">
        <f aca="false">K2419+L2419+M2419+N2419</f>
        <v>1365</v>
      </c>
      <c r="Q2419" s="23" t="n">
        <v>0</v>
      </c>
      <c r="R2419" s="23" t="n">
        <v>0</v>
      </c>
      <c r="S2419" s="23" t="n">
        <v>0</v>
      </c>
      <c r="T2419" s="23" t="n">
        <v>0</v>
      </c>
      <c r="U2419" s="23" t="n">
        <f aca="false">IF(I2419="delivery",O2419-SUM(Q2419+R2419),IF(I2419="PO",P2419-SUM(Q2419:R2419)))</f>
        <v>1365</v>
      </c>
      <c r="V2419" s="43" t="n">
        <v>25.968</v>
      </c>
      <c r="W2419" s="43" t="n">
        <v>25.968</v>
      </c>
      <c r="X2419" s="43" t="n">
        <f aca="false">W2419-V2419</f>
        <v>0</v>
      </c>
      <c r="Y2419" s="43"/>
      <c r="Z2419" s="43"/>
      <c r="AA2419" s="43" t="n">
        <v>25.97</v>
      </c>
      <c r="AB2419" s="43"/>
      <c r="AC2419" s="43" t="s">
        <v>10482</v>
      </c>
      <c r="AD2419" s="43"/>
      <c r="AE2419" s="43"/>
      <c r="AF2419" s="43"/>
      <c r="AG2419" s="43" t="n">
        <v>25.968</v>
      </c>
      <c r="AH2419" s="43" t="s">
        <v>14341</v>
      </c>
      <c r="AI2419" s="63" t="s">
        <v>11059</v>
      </c>
      <c r="AJ2419" s="63" t="s">
        <v>13315</v>
      </c>
      <c r="AK2419" s="43"/>
      <c r="AL2419" s="43"/>
      <c r="AM2419" s="43"/>
      <c r="AN2419" s="43" t="s">
        <v>10486</v>
      </c>
      <c r="AO2419" s="43" t="s">
        <v>82</v>
      </c>
      <c r="AP2419" s="23" t="s">
        <v>189</v>
      </c>
      <c r="BF2419" s="23" t="s">
        <v>10498</v>
      </c>
      <c r="BG2419" s="1" t="s">
        <v>183</v>
      </c>
    </row>
    <row r="2420" s="23" customFormat="true" ht="12.75" hidden="true" customHeight="false" outlineLevel="0" collapsed="false">
      <c r="A2420" s="76" t="s">
        <v>1818</v>
      </c>
      <c r="B2420" s="23" t="s">
        <v>1819</v>
      </c>
      <c r="C2420" s="40" t="s">
        <v>177</v>
      </c>
      <c r="D2420" s="41" t="s">
        <v>82</v>
      </c>
      <c r="E2420" s="23" t="s">
        <v>1820</v>
      </c>
      <c r="F2420" s="23" t="s">
        <v>1821</v>
      </c>
      <c r="G2420" s="23" t="n">
        <v>31</v>
      </c>
      <c r="H2420" s="23" t="n">
        <v>1000</v>
      </c>
      <c r="I2420" s="41" t="s">
        <v>188</v>
      </c>
      <c r="K2420" s="23" t="n">
        <v>0</v>
      </c>
      <c r="L2420" s="23" t="n">
        <v>2751</v>
      </c>
      <c r="M2420" s="23" t="n">
        <v>0</v>
      </c>
      <c r="N2420" s="23" t="n">
        <v>0</v>
      </c>
      <c r="O2420" s="23" t="n">
        <f aca="false">K2420+L2420</f>
        <v>2751</v>
      </c>
      <c r="P2420" s="23" t="n">
        <f aca="false">K2420+L2420+M2420+N2420</f>
        <v>2751</v>
      </c>
      <c r="Q2420" s="23" t="n">
        <v>0</v>
      </c>
      <c r="R2420" s="23" t="n">
        <v>0</v>
      </c>
      <c r="S2420" s="23" t="n">
        <v>0</v>
      </c>
      <c r="T2420" s="23" t="n">
        <v>0</v>
      </c>
      <c r="U2420" s="23" t="n">
        <f aca="false">IF(I2420="delivery",O2420-SUM(Q2420+R2420),IF(I2420="PO",P2420-SUM(Q2420:R2420)))</f>
        <v>2751</v>
      </c>
      <c r="V2420" s="43" t="n">
        <v>24.9825</v>
      </c>
      <c r="W2420" s="43" t="n">
        <v>24.9825</v>
      </c>
      <c r="X2420" s="43" t="n">
        <f aca="false">W2420-V2420</f>
        <v>0</v>
      </c>
      <c r="Y2420" s="43"/>
      <c r="Z2420" s="43"/>
      <c r="AA2420" s="43" t="n">
        <v>30.86</v>
      </c>
      <c r="AB2420" s="43"/>
      <c r="AC2420" s="43" t="s">
        <v>10482</v>
      </c>
      <c r="AD2420" s="43" t="s">
        <v>14342</v>
      </c>
      <c r="AE2420" s="43" t="s">
        <v>14343</v>
      </c>
      <c r="AF2420" s="43"/>
      <c r="AG2420" s="43" t="n">
        <v>30.86</v>
      </c>
      <c r="AH2420" s="43" t="s">
        <v>14344</v>
      </c>
      <c r="AI2420" s="63" t="s">
        <v>11059</v>
      </c>
      <c r="AJ2420" s="63" t="s">
        <v>13315</v>
      </c>
      <c r="AK2420" s="43"/>
      <c r="AL2420" s="43"/>
      <c r="AM2420" s="43"/>
      <c r="AN2420" s="43" t="s">
        <v>10486</v>
      </c>
      <c r="AO2420" s="43" t="s">
        <v>82</v>
      </c>
      <c r="AP2420" s="23" t="s">
        <v>189</v>
      </c>
      <c r="BF2420" s="23" t="s">
        <v>10498</v>
      </c>
      <c r="BG2420" s="1" t="s">
        <v>183</v>
      </c>
    </row>
    <row r="2421" s="23" customFormat="true" ht="12.75" hidden="true" customHeight="false" outlineLevel="0" collapsed="false">
      <c r="A2421" s="76" t="s">
        <v>1906</v>
      </c>
      <c r="B2421" s="23" t="s">
        <v>1907</v>
      </c>
      <c r="C2421" s="40" t="s">
        <v>177</v>
      </c>
      <c r="D2421" s="41" t="s">
        <v>82</v>
      </c>
      <c r="E2421" s="23" t="s">
        <v>1908</v>
      </c>
      <c r="F2421" s="23" t="s">
        <v>1909</v>
      </c>
      <c r="G2421" s="23" t="n">
        <v>56</v>
      </c>
      <c r="H2421" s="23" t="n">
        <v>100</v>
      </c>
      <c r="I2421" s="41" t="s">
        <v>188</v>
      </c>
      <c r="K2421" s="23" t="n">
        <v>0</v>
      </c>
      <c r="L2421" s="23" t="n">
        <v>515</v>
      </c>
      <c r="M2421" s="23" t="n">
        <v>0</v>
      </c>
      <c r="N2421" s="23" t="n">
        <v>0</v>
      </c>
      <c r="O2421" s="23" t="n">
        <f aca="false">K2421+L2421</f>
        <v>515</v>
      </c>
      <c r="P2421" s="23" t="n">
        <f aca="false">K2421+L2421+M2421+N2421</f>
        <v>515</v>
      </c>
      <c r="Q2421" s="23" t="n">
        <v>0</v>
      </c>
      <c r="R2421" s="23" t="n">
        <v>0</v>
      </c>
      <c r="S2421" s="23" t="n">
        <v>0</v>
      </c>
      <c r="T2421" s="23" t="n">
        <v>0</v>
      </c>
      <c r="U2421" s="23" t="n">
        <f aca="false">IF(I2421="delivery",O2421-SUM(Q2421+R2421),IF(I2421="PO",P2421-SUM(Q2421:R2421)))</f>
        <v>515</v>
      </c>
      <c r="V2421" s="43" t="n">
        <v>59.8</v>
      </c>
      <c r="W2421" s="43" t="n">
        <v>59.8</v>
      </c>
      <c r="X2421" s="43" t="n">
        <f aca="false">W2421-V2421</f>
        <v>0</v>
      </c>
      <c r="Y2421" s="43"/>
      <c r="Z2421" s="43"/>
      <c r="AA2421" s="43"/>
      <c r="AB2421" s="43"/>
      <c r="AC2421" s="43" t="s">
        <v>10482</v>
      </c>
      <c r="AD2421" s="43"/>
      <c r="AE2421" s="43"/>
      <c r="AF2421" s="43"/>
      <c r="AG2421" s="43" t="n">
        <v>56.88</v>
      </c>
      <c r="AH2421" s="43" t="s">
        <v>14345</v>
      </c>
      <c r="AI2421" s="63" t="s">
        <v>11059</v>
      </c>
      <c r="AJ2421" s="63" t="s">
        <v>10680</v>
      </c>
      <c r="AK2421" s="43"/>
      <c r="AL2421" s="43"/>
      <c r="AM2421" s="43"/>
      <c r="AN2421" s="43" t="s">
        <v>10486</v>
      </c>
      <c r="AO2421" s="43" t="s">
        <v>82</v>
      </c>
      <c r="AP2421" s="23" t="s">
        <v>189</v>
      </c>
      <c r="BF2421" s="23" t="s">
        <v>10498</v>
      </c>
      <c r="BG2421" s="1" t="s">
        <v>183</v>
      </c>
    </row>
    <row r="2422" s="23" customFormat="true" ht="12.75" hidden="true" customHeight="false" outlineLevel="0" collapsed="false">
      <c r="A2422" s="76" t="s">
        <v>1972</v>
      </c>
      <c r="B2422" s="23" t="s">
        <v>1973</v>
      </c>
      <c r="C2422" s="40" t="s">
        <v>177</v>
      </c>
      <c r="D2422" s="41" t="s">
        <v>82</v>
      </c>
      <c r="E2422" s="23" t="s">
        <v>1974</v>
      </c>
      <c r="F2422" s="23" t="s">
        <v>1975</v>
      </c>
      <c r="G2422" s="23" t="n">
        <v>31</v>
      </c>
      <c r="H2422" s="23" t="n">
        <v>100</v>
      </c>
      <c r="I2422" s="41" t="s">
        <v>188</v>
      </c>
      <c r="K2422" s="23" t="n">
        <v>0</v>
      </c>
      <c r="L2422" s="23" t="n">
        <v>151</v>
      </c>
      <c r="M2422" s="23" t="n">
        <v>0</v>
      </c>
      <c r="N2422" s="23" t="n">
        <v>0</v>
      </c>
      <c r="O2422" s="23" t="n">
        <f aca="false">K2422+L2422</f>
        <v>151</v>
      </c>
      <c r="P2422" s="23" t="n">
        <f aca="false">K2422+L2422+M2422+N2422</f>
        <v>151</v>
      </c>
      <c r="Q2422" s="23" t="n">
        <v>0</v>
      </c>
      <c r="R2422" s="23" t="n">
        <v>0</v>
      </c>
      <c r="S2422" s="23" t="n">
        <v>236</v>
      </c>
      <c r="T2422" s="23" t="n">
        <v>0</v>
      </c>
      <c r="U2422" s="23" t="n">
        <f aca="false">IF(I2422="delivery",O2422-SUM(Q2422+R2422),IF(I2422="PO",P2422-SUM(Q2422:R2422)))</f>
        <v>151</v>
      </c>
      <c r="V2422" s="43" t="n">
        <v>25</v>
      </c>
      <c r="W2422" s="43" t="n">
        <v>25</v>
      </c>
      <c r="X2422" s="43" t="n">
        <f aca="false">W2422-V2422</f>
        <v>0</v>
      </c>
      <c r="Y2422" s="43"/>
      <c r="Z2422" s="43"/>
      <c r="AA2422" s="43"/>
      <c r="AB2422" s="43"/>
      <c r="AC2422" s="43" t="s">
        <v>10482</v>
      </c>
      <c r="AD2422" s="43"/>
      <c r="AE2422" s="43"/>
      <c r="AF2422" s="43"/>
      <c r="AG2422" s="43" t="n">
        <v>25</v>
      </c>
      <c r="AH2422" s="43" t="s">
        <v>14346</v>
      </c>
      <c r="AI2422" s="63" t="s">
        <v>11057</v>
      </c>
      <c r="AJ2422" s="63" t="s">
        <v>13315</v>
      </c>
      <c r="AK2422" s="43"/>
      <c r="AL2422" s="43"/>
      <c r="AM2422" s="43"/>
      <c r="AN2422" s="43" t="s">
        <v>10486</v>
      </c>
      <c r="AO2422" s="43" t="s">
        <v>82</v>
      </c>
      <c r="AP2422" s="23" t="s">
        <v>189</v>
      </c>
      <c r="BF2422" s="23" t="s">
        <v>10498</v>
      </c>
      <c r="BG2422" s="1" t="s">
        <v>183</v>
      </c>
    </row>
    <row r="2423" s="23" customFormat="true" ht="12.75" hidden="true" customHeight="false" outlineLevel="0" collapsed="false">
      <c r="A2423" s="76" t="s">
        <v>1979</v>
      </c>
      <c r="B2423" s="23" t="s">
        <v>1980</v>
      </c>
      <c r="C2423" s="40" t="s">
        <v>177</v>
      </c>
      <c r="D2423" s="41" t="s">
        <v>82</v>
      </c>
      <c r="E2423" s="23" t="s">
        <v>1981</v>
      </c>
      <c r="F2423" s="23" t="s">
        <v>1982</v>
      </c>
      <c r="G2423" s="23" t="n">
        <v>31</v>
      </c>
      <c r="H2423" s="23" t="n">
        <v>100</v>
      </c>
      <c r="I2423" s="41" t="s">
        <v>188</v>
      </c>
      <c r="K2423" s="23" t="n">
        <v>0</v>
      </c>
      <c r="L2423" s="23" t="n">
        <v>151</v>
      </c>
      <c r="M2423" s="23" t="n">
        <v>0</v>
      </c>
      <c r="N2423" s="23" t="n">
        <v>0</v>
      </c>
      <c r="O2423" s="23" t="n">
        <f aca="false">K2423+L2423</f>
        <v>151</v>
      </c>
      <c r="P2423" s="23" t="n">
        <f aca="false">K2423+L2423+M2423+N2423</f>
        <v>151</v>
      </c>
      <c r="Q2423" s="23" t="n">
        <v>0</v>
      </c>
      <c r="R2423" s="23" t="n">
        <v>0</v>
      </c>
      <c r="S2423" s="23" t="n">
        <v>236</v>
      </c>
      <c r="T2423" s="23" t="n">
        <v>0</v>
      </c>
      <c r="U2423" s="23" t="n">
        <f aca="false">IF(I2423="delivery",O2423-SUM(Q2423+R2423),IF(I2423="PO",P2423-SUM(Q2423:R2423)))</f>
        <v>151</v>
      </c>
      <c r="V2423" s="43" t="n">
        <v>23</v>
      </c>
      <c r="W2423" s="43" t="n">
        <v>23</v>
      </c>
      <c r="X2423" s="43" t="n">
        <f aca="false">W2423-V2423</f>
        <v>0</v>
      </c>
      <c r="Y2423" s="43"/>
      <c r="Z2423" s="43"/>
      <c r="AA2423" s="43"/>
      <c r="AB2423" s="43"/>
      <c r="AC2423" s="43" t="s">
        <v>10482</v>
      </c>
      <c r="AD2423" s="43"/>
      <c r="AE2423" s="43"/>
      <c r="AF2423" s="43"/>
      <c r="AG2423" s="43" t="n">
        <v>23.5</v>
      </c>
      <c r="AH2423" s="43" t="s">
        <v>14347</v>
      </c>
      <c r="AI2423" s="63" t="s">
        <v>14348</v>
      </c>
      <c r="AJ2423" s="63" t="s">
        <v>13315</v>
      </c>
      <c r="AK2423" s="43"/>
      <c r="AL2423" s="43"/>
      <c r="AM2423" s="43"/>
      <c r="AN2423" s="43" t="s">
        <v>10486</v>
      </c>
      <c r="AO2423" s="43" t="s">
        <v>82</v>
      </c>
      <c r="AP2423" s="23" t="s">
        <v>189</v>
      </c>
      <c r="BF2423" s="23" t="s">
        <v>10498</v>
      </c>
      <c r="BG2423" s="1" t="s">
        <v>183</v>
      </c>
    </row>
    <row r="2424" s="23" customFormat="true" ht="12.75" hidden="true" customHeight="false" outlineLevel="0" collapsed="false">
      <c r="A2424" s="76" t="s">
        <v>1987</v>
      </c>
      <c r="B2424" s="23" t="s">
        <v>1988</v>
      </c>
      <c r="C2424" s="40" t="s">
        <v>177</v>
      </c>
      <c r="D2424" s="41" t="s">
        <v>82</v>
      </c>
      <c r="E2424" s="23" t="s">
        <v>1989</v>
      </c>
      <c r="F2424" s="23" t="s">
        <v>1990</v>
      </c>
      <c r="G2424" s="23" t="n">
        <v>31</v>
      </c>
      <c r="H2424" s="23" t="n">
        <v>100</v>
      </c>
      <c r="I2424" s="41" t="s">
        <v>188</v>
      </c>
      <c r="K2424" s="23" t="n">
        <v>0</v>
      </c>
      <c r="L2424" s="23" t="n">
        <v>151</v>
      </c>
      <c r="M2424" s="23" t="n">
        <v>0</v>
      </c>
      <c r="N2424" s="23" t="n">
        <v>0</v>
      </c>
      <c r="O2424" s="23" t="n">
        <f aca="false">K2424+L2424</f>
        <v>151</v>
      </c>
      <c r="P2424" s="23" t="n">
        <f aca="false">K2424+L2424+M2424+N2424</f>
        <v>151</v>
      </c>
      <c r="Q2424" s="23" t="n">
        <v>0</v>
      </c>
      <c r="R2424" s="23" t="n">
        <v>0</v>
      </c>
      <c r="S2424" s="23" t="n">
        <v>236</v>
      </c>
      <c r="T2424" s="23" t="n">
        <v>0</v>
      </c>
      <c r="U2424" s="23" t="n">
        <f aca="false">IF(I2424="delivery",O2424-SUM(Q2424+R2424),IF(I2424="PO",P2424-SUM(Q2424:R2424)))</f>
        <v>151</v>
      </c>
      <c r="V2424" s="43" t="n">
        <v>23</v>
      </c>
      <c r="W2424" s="43" t="n">
        <v>23</v>
      </c>
      <c r="X2424" s="43" t="n">
        <f aca="false">W2424-V2424</f>
        <v>0</v>
      </c>
      <c r="Y2424" s="43"/>
      <c r="Z2424" s="43"/>
      <c r="AA2424" s="43"/>
      <c r="AB2424" s="43"/>
      <c r="AC2424" s="43" t="s">
        <v>10482</v>
      </c>
      <c r="AD2424" s="43"/>
      <c r="AE2424" s="43"/>
      <c r="AF2424" s="43"/>
      <c r="AG2424" s="43" t="n">
        <v>23.5</v>
      </c>
      <c r="AH2424" s="43" t="s">
        <v>14347</v>
      </c>
      <c r="AI2424" s="63" t="s">
        <v>11057</v>
      </c>
      <c r="AJ2424" s="63" t="s">
        <v>13315</v>
      </c>
      <c r="AK2424" s="43"/>
      <c r="AL2424" s="43"/>
      <c r="AM2424" s="43"/>
      <c r="AN2424" s="43" t="s">
        <v>10486</v>
      </c>
      <c r="AO2424" s="43" t="s">
        <v>82</v>
      </c>
      <c r="AP2424" s="23" t="s">
        <v>189</v>
      </c>
      <c r="BF2424" s="23" t="s">
        <v>10498</v>
      </c>
      <c r="BG2424" s="1" t="s">
        <v>183</v>
      </c>
    </row>
    <row r="2425" s="23" customFormat="true" ht="12.75" hidden="true" customHeight="false" outlineLevel="0" collapsed="false">
      <c r="A2425" s="76" t="s">
        <v>2100</v>
      </c>
      <c r="B2425" s="23" t="s">
        <v>2101</v>
      </c>
      <c r="C2425" s="40" t="s">
        <v>1465</v>
      </c>
      <c r="D2425" s="66" t="s">
        <v>82</v>
      </c>
      <c r="E2425" s="23" t="s">
        <v>2102</v>
      </c>
      <c r="F2425" s="23" t="s">
        <v>2103</v>
      </c>
      <c r="G2425" s="23" t="n">
        <v>55</v>
      </c>
      <c r="H2425" s="23" t="n">
        <v>1</v>
      </c>
      <c r="I2425" s="67" t="s">
        <v>188</v>
      </c>
      <c r="K2425" s="23" t="n">
        <v>0</v>
      </c>
      <c r="L2425" s="23" t="n">
        <v>7</v>
      </c>
      <c r="M2425" s="23" t="n">
        <v>0</v>
      </c>
      <c r="N2425" s="23" t="n">
        <v>0</v>
      </c>
      <c r="O2425" s="23" t="n">
        <f aca="false">K2425+L2425</f>
        <v>7</v>
      </c>
      <c r="P2425" s="23" t="n">
        <f aca="false">K2425+L2425+M2425+N2425</f>
        <v>7</v>
      </c>
      <c r="Q2425" s="23" t="n">
        <v>0</v>
      </c>
      <c r="R2425" s="23" t="n">
        <v>0</v>
      </c>
      <c r="S2425" s="23" t="n">
        <v>83</v>
      </c>
      <c r="T2425" s="23" t="n">
        <v>24</v>
      </c>
      <c r="U2425" s="23" t="n">
        <f aca="false">IF(I2425="delivery",O2425-SUM(Q2425+R2425),IF(I2425="PO",P2425-SUM(Q2425:R2425)))</f>
        <v>7</v>
      </c>
      <c r="V2425" s="43" t="n">
        <v>0.0001</v>
      </c>
      <c r="W2425" s="43" t="n">
        <v>0.0001</v>
      </c>
      <c r="X2425" s="43" t="n">
        <f aca="false">W2425-V2425</f>
        <v>0</v>
      </c>
      <c r="Y2425" s="43"/>
      <c r="Z2425" s="43"/>
      <c r="AA2425" s="43"/>
      <c r="AB2425" s="43"/>
      <c r="AC2425" s="43"/>
      <c r="AD2425" s="43"/>
      <c r="AE2425" s="43"/>
      <c r="AF2425" s="43"/>
      <c r="AG2425" s="43"/>
      <c r="AH2425" s="43"/>
      <c r="AI2425" s="63"/>
      <c r="AJ2425" s="63"/>
      <c r="AK2425" s="43"/>
      <c r="AL2425" s="43"/>
      <c r="AM2425" s="43"/>
      <c r="AN2425" s="43"/>
      <c r="AO2425" s="43" t="s">
        <v>82</v>
      </c>
      <c r="AP2425" s="67" t="s">
        <v>2011</v>
      </c>
      <c r="BF2425" s="23" t="s">
        <v>1468</v>
      </c>
      <c r="BG2425" s="1" t="s">
        <v>183</v>
      </c>
    </row>
    <row r="2426" s="23" customFormat="true" ht="12.75" hidden="true" customHeight="false" outlineLevel="0" collapsed="false">
      <c r="A2426" s="76" t="s">
        <v>2176</v>
      </c>
      <c r="B2426" s="23" t="s">
        <v>2177</v>
      </c>
      <c r="C2426" s="40" t="s">
        <v>1465</v>
      </c>
      <c r="D2426" s="41" t="s">
        <v>82</v>
      </c>
      <c r="E2426" s="23" t="s">
        <v>2178</v>
      </c>
      <c r="F2426" s="23" t="s">
        <v>2179</v>
      </c>
      <c r="G2426" s="23" t="n">
        <v>76</v>
      </c>
      <c r="H2426" s="23" t="n">
        <v>1</v>
      </c>
      <c r="I2426" s="41" t="s">
        <v>188</v>
      </c>
      <c r="K2426" s="23" t="n">
        <v>0</v>
      </c>
      <c r="L2426" s="23" t="n">
        <v>60</v>
      </c>
      <c r="M2426" s="23" t="n">
        <v>0</v>
      </c>
      <c r="N2426" s="23" t="n">
        <v>0</v>
      </c>
      <c r="O2426" s="23" t="n">
        <f aca="false">K2426+L2426</f>
        <v>60</v>
      </c>
      <c r="P2426" s="23" t="n">
        <f aca="false">K2426+L2426+M2426+N2426</f>
        <v>60</v>
      </c>
      <c r="Q2426" s="23" t="n">
        <v>0</v>
      </c>
      <c r="R2426" s="23" t="n">
        <v>0</v>
      </c>
      <c r="S2426" s="23" t="n">
        <v>0</v>
      </c>
      <c r="T2426" s="23" t="n">
        <v>0</v>
      </c>
      <c r="U2426" s="23" t="n">
        <f aca="false">IF(I2426="delivery",O2426-SUM(Q2426+R2426),IF(I2426="PO",P2426-SUM(Q2426:R2426)))</f>
        <v>60</v>
      </c>
      <c r="V2426" s="43" t="n">
        <v>0.0001</v>
      </c>
      <c r="W2426" s="43" t="n">
        <v>0.0001</v>
      </c>
      <c r="X2426" s="43" t="n">
        <f aca="false">W2426-V2426</f>
        <v>0</v>
      </c>
      <c r="Y2426" s="43"/>
      <c r="Z2426" s="43"/>
      <c r="AA2426" s="43"/>
      <c r="AB2426" s="43"/>
      <c r="AC2426" s="43"/>
      <c r="AD2426" s="43"/>
      <c r="AE2426" s="43"/>
      <c r="AF2426" s="43"/>
      <c r="AG2426" s="43"/>
      <c r="AH2426" s="43"/>
      <c r="AI2426" s="63"/>
      <c r="AJ2426" s="63"/>
      <c r="AK2426" s="43"/>
      <c r="AL2426" s="43"/>
      <c r="AM2426" s="43"/>
      <c r="AN2426" s="43"/>
      <c r="AO2426" s="43" t="s">
        <v>82</v>
      </c>
      <c r="AP2426" s="23" t="s">
        <v>2011</v>
      </c>
      <c r="BF2426" s="23" t="s">
        <v>1468</v>
      </c>
      <c r="BG2426" s="1" t="s">
        <v>183</v>
      </c>
    </row>
    <row r="2427" s="23" customFormat="true" ht="12.75" hidden="true" customHeight="false" outlineLevel="0" collapsed="false">
      <c r="A2427" s="76" t="s">
        <v>2509</v>
      </c>
      <c r="B2427" s="23" t="s">
        <v>2510</v>
      </c>
      <c r="C2427" s="40" t="s">
        <v>177</v>
      </c>
      <c r="D2427" s="41" t="s">
        <v>82</v>
      </c>
      <c r="E2427" s="23" t="s">
        <v>2511</v>
      </c>
      <c r="F2427" s="23" t="s">
        <v>2512</v>
      </c>
      <c r="G2427" s="23" t="n">
        <v>21</v>
      </c>
      <c r="H2427" s="23" t="n">
        <v>5000</v>
      </c>
      <c r="I2427" s="41" t="s">
        <v>188</v>
      </c>
      <c r="K2427" s="23" t="n">
        <v>0</v>
      </c>
      <c r="L2427" s="23" t="n">
        <v>1000</v>
      </c>
      <c r="M2427" s="23" t="n">
        <v>0</v>
      </c>
      <c r="N2427" s="23" t="n">
        <v>0</v>
      </c>
      <c r="O2427" s="23" t="n">
        <f aca="false">K2427+L2427</f>
        <v>1000</v>
      </c>
      <c r="P2427" s="23" t="n">
        <f aca="false">K2427+L2427+M2427+N2427</f>
        <v>1000</v>
      </c>
      <c r="Q2427" s="23" t="n">
        <v>0</v>
      </c>
      <c r="R2427" s="23" t="n">
        <v>0</v>
      </c>
      <c r="S2427" s="23" t="n">
        <v>0</v>
      </c>
      <c r="T2427" s="23" t="n">
        <v>0</v>
      </c>
      <c r="U2427" s="23" t="n">
        <f aca="false">IF(I2427="delivery",O2427-SUM(Q2427+R2427),IF(I2427="PO",P2427-SUM(Q2427:R2427)))</f>
        <v>1000</v>
      </c>
      <c r="V2427" s="43" t="n">
        <v>0.9</v>
      </c>
      <c r="W2427" s="43" t="n">
        <v>0.9</v>
      </c>
      <c r="X2427" s="43" t="n">
        <f aca="false">W2427-V2427</f>
        <v>0</v>
      </c>
      <c r="Y2427" s="43"/>
      <c r="Z2427" s="43"/>
      <c r="AA2427" s="43"/>
      <c r="AB2427" s="43"/>
      <c r="AC2427" s="43" t="s">
        <v>10482</v>
      </c>
      <c r="AD2427" s="43"/>
      <c r="AE2427" s="43"/>
      <c r="AF2427" s="43"/>
      <c r="AG2427" s="43" t="n">
        <v>0.9</v>
      </c>
      <c r="AH2427" s="43" t="s">
        <v>14349</v>
      </c>
      <c r="AI2427" s="63" t="n">
        <v>1000</v>
      </c>
      <c r="AJ2427" s="63" t="n">
        <v>2</v>
      </c>
      <c r="AK2427" s="43"/>
      <c r="AL2427" s="43"/>
      <c r="AM2427" s="43"/>
      <c r="AN2427" s="43"/>
      <c r="AO2427" s="43" t="s">
        <v>82</v>
      </c>
      <c r="AP2427" s="23" t="s">
        <v>2389</v>
      </c>
      <c r="BF2427" s="23" t="s">
        <v>10498</v>
      </c>
      <c r="BG2427" s="1" t="s">
        <v>183</v>
      </c>
    </row>
    <row r="2428" s="23" customFormat="true" ht="12.75" hidden="true" customHeight="false" outlineLevel="0" collapsed="false">
      <c r="A2428" s="76" t="s">
        <v>2513</v>
      </c>
      <c r="B2428" s="23" t="s">
        <v>2514</v>
      </c>
      <c r="C2428" s="40" t="s">
        <v>177</v>
      </c>
      <c r="D2428" s="41" t="s">
        <v>82</v>
      </c>
      <c r="E2428" s="23" t="s">
        <v>2515</v>
      </c>
      <c r="F2428" s="23" t="s">
        <v>2516</v>
      </c>
      <c r="G2428" s="23" t="n">
        <v>21</v>
      </c>
      <c r="H2428" s="23" t="n">
        <v>5000</v>
      </c>
      <c r="I2428" s="41" t="s">
        <v>188</v>
      </c>
      <c r="K2428" s="23" t="n">
        <v>0</v>
      </c>
      <c r="L2428" s="23" t="n">
        <v>1000</v>
      </c>
      <c r="M2428" s="23" t="n">
        <v>0</v>
      </c>
      <c r="N2428" s="23" t="n">
        <v>0</v>
      </c>
      <c r="O2428" s="23" t="n">
        <f aca="false">K2428+L2428</f>
        <v>1000</v>
      </c>
      <c r="P2428" s="23" t="n">
        <f aca="false">K2428+L2428+M2428+N2428</f>
        <v>1000</v>
      </c>
      <c r="Q2428" s="23" t="n">
        <v>0</v>
      </c>
      <c r="R2428" s="23" t="n">
        <v>0</v>
      </c>
      <c r="S2428" s="23" t="n">
        <v>0</v>
      </c>
      <c r="T2428" s="23" t="n">
        <v>0</v>
      </c>
      <c r="U2428" s="23" t="n">
        <f aca="false">IF(I2428="delivery",O2428-SUM(Q2428+R2428),IF(I2428="PO",P2428-SUM(Q2428:R2428)))</f>
        <v>1000</v>
      </c>
      <c r="V2428" s="43" t="n">
        <v>0.55</v>
      </c>
      <c r="W2428" s="43" t="n">
        <v>0.55</v>
      </c>
      <c r="X2428" s="43" t="n">
        <f aca="false">W2428-V2428</f>
        <v>0</v>
      </c>
      <c r="Y2428" s="43"/>
      <c r="Z2428" s="43"/>
      <c r="AA2428" s="43"/>
      <c r="AB2428" s="43"/>
      <c r="AC2428" s="43" t="s">
        <v>10482</v>
      </c>
      <c r="AD2428" s="43"/>
      <c r="AE2428" s="43"/>
      <c r="AF2428" s="43"/>
      <c r="AG2428" s="43" t="n">
        <v>0.55</v>
      </c>
      <c r="AH2428" s="43" t="s">
        <v>11139</v>
      </c>
      <c r="AI2428" s="63" t="n">
        <v>1000</v>
      </c>
      <c r="AJ2428" s="63" t="n">
        <v>2</v>
      </c>
      <c r="AK2428" s="43"/>
      <c r="AL2428" s="43"/>
      <c r="AM2428" s="43"/>
      <c r="AN2428" s="43"/>
      <c r="AO2428" s="43" t="s">
        <v>82</v>
      </c>
      <c r="AP2428" s="23" t="s">
        <v>2389</v>
      </c>
      <c r="BF2428" s="23" t="s">
        <v>10498</v>
      </c>
      <c r="BG2428" s="1" t="s">
        <v>183</v>
      </c>
    </row>
    <row r="2429" s="23" customFormat="true" ht="12.75" hidden="true" customHeight="false" outlineLevel="0" collapsed="false">
      <c r="A2429" s="76" t="s">
        <v>2517</v>
      </c>
      <c r="B2429" s="23" t="s">
        <v>2518</v>
      </c>
      <c r="C2429" s="40" t="s">
        <v>177</v>
      </c>
      <c r="D2429" s="41" t="s">
        <v>82</v>
      </c>
      <c r="E2429" s="23" t="s">
        <v>2519</v>
      </c>
      <c r="F2429" s="23" t="s">
        <v>2520</v>
      </c>
      <c r="G2429" s="23" t="n">
        <v>21</v>
      </c>
      <c r="H2429" s="23" t="n">
        <v>5000</v>
      </c>
      <c r="I2429" s="41" t="s">
        <v>188</v>
      </c>
      <c r="K2429" s="23" t="n">
        <v>0</v>
      </c>
      <c r="L2429" s="23" t="n">
        <v>1000</v>
      </c>
      <c r="M2429" s="23" t="n">
        <v>0</v>
      </c>
      <c r="N2429" s="23" t="n">
        <v>0</v>
      </c>
      <c r="O2429" s="23" t="n">
        <f aca="false">K2429+L2429</f>
        <v>1000</v>
      </c>
      <c r="P2429" s="23" t="n">
        <f aca="false">K2429+L2429+M2429+N2429</f>
        <v>1000</v>
      </c>
      <c r="Q2429" s="23" t="n">
        <v>0</v>
      </c>
      <c r="R2429" s="23" t="n">
        <v>0</v>
      </c>
      <c r="S2429" s="23" t="n">
        <v>0</v>
      </c>
      <c r="T2429" s="23" t="n">
        <v>0</v>
      </c>
      <c r="U2429" s="23" t="n">
        <f aca="false">IF(I2429="delivery",O2429-SUM(Q2429+R2429),IF(I2429="PO",P2429-SUM(Q2429:R2429)))</f>
        <v>1000</v>
      </c>
      <c r="V2429" s="43" t="n">
        <v>0.9</v>
      </c>
      <c r="W2429" s="43" t="n">
        <v>0.9</v>
      </c>
      <c r="X2429" s="43" t="n">
        <f aca="false">W2429-V2429</f>
        <v>0</v>
      </c>
      <c r="Y2429" s="43"/>
      <c r="Z2429" s="43"/>
      <c r="AA2429" s="43"/>
      <c r="AB2429" s="43"/>
      <c r="AC2429" s="43" t="s">
        <v>10482</v>
      </c>
      <c r="AD2429" s="43"/>
      <c r="AE2429" s="43"/>
      <c r="AF2429" s="43"/>
      <c r="AG2429" s="43" t="n">
        <v>0.9</v>
      </c>
      <c r="AH2429" s="43" t="s">
        <v>14349</v>
      </c>
      <c r="AI2429" s="63" t="n">
        <v>1000</v>
      </c>
      <c r="AJ2429" s="63" t="n">
        <v>2</v>
      </c>
      <c r="AK2429" s="43"/>
      <c r="AL2429" s="43"/>
      <c r="AM2429" s="43"/>
      <c r="AN2429" s="43"/>
      <c r="AO2429" s="43" t="s">
        <v>82</v>
      </c>
      <c r="AP2429" s="23" t="s">
        <v>2389</v>
      </c>
      <c r="BF2429" s="23" t="s">
        <v>10498</v>
      </c>
      <c r="BG2429" s="1" t="s">
        <v>183</v>
      </c>
    </row>
    <row r="2430" s="23" customFormat="true" ht="12.75" hidden="true" customHeight="false" outlineLevel="0" collapsed="false">
      <c r="A2430" s="76" t="s">
        <v>2525</v>
      </c>
      <c r="B2430" s="23" t="s">
        <v>2526</v>
      </c>
      <c r="C2430" s="40" t="s">
        <v>177</v>
      </c>
      <c r="D2430" s="41" t="s">
        <v>82</v>
      </c>
      <c r="E2430" s="23" t="s">
        <v>2527</v>
      </c>
      <c r="F2430" s="23" t="s">
        <v>2528</v>
      </c>
      <c r="G2430" s="23" t="n">
        <v>21</v>
      </c>
      <c r="H2430" s="23" t="n">
        <v>5000</v>
      </c>
      <c r="I2430" s="41" t="s">
        <v>188</v>
      </c>
      <c r="K2430" s="23" t="n">
        <v>0</v>
      </c>
      <c r="L2430" s="23" t="n">
        <v>1000</v>
      </c>
      <c r="M2430" s="23" t="n">
        <v>0</v>
      </c>
      <c r="N2430" s="23" t="n">
        <v>0</v>
      </c>
      <c r="O2430" s="23" t="n">
        <f aca="false">K2430+L2430</f>
        <v>1000</v>
      </c>
      <c r="P2430" s="23" t="n">
        <f aca="false">K2430+L2430+M2430+N2430</f>
        <v>1000</v>
      </c>
      <c r="Q2430" s="23" t="n">
        <v>0</v>
      </c>
      <c r="R2430" s="23" t="n">
        <v>0</v>
      </c>
      <c r="S2430" s="23" t="n">
        <v>0</v>
      </c>
      <c r="T2430" s="23" t="n">
        <v>0</v>
      </c>
      <c r="U2430" s="23" t="n">
        <f aca="false">IF(I2430="delivery",O2430-SUM(Q2430+R2430),IF(I2430="PO",P2430-SUM(Q2430:R2430)))</f>
        <v>1000</v>
      </c>
      <c r="V2430" s="43" t="n">
        <v>1.2</v>
      </c>
      <c r="W2430" s="43" t="n">
        <v>1.2</v>
      </c>
      <c r="X2430" s="43" t="n">
        <f aca="false">W2430-V2430</f>
        <v>0</v>
      </c>
      <c r="Y2430" s="43"/>
      <c r="Z2430" s="43"/>
      <c r="AA2430" s="43"/>
      <c r="AB2430" s="43"/>
      <c r="AC2430" s="43" t="s">
        <v>10482</v>
      </c>
      <c r="AD2430" s="43"/>
      <c r="AE2430" s="43"/>
      <c r="AF2430" s="43"/>
      <c r="AG2430" s="43" t="n">
        <v>1.2</v>
      </c>
      <c r="AH2430" s="43" t="s">
        <v>11146</v>
      </c>
      <c r="AI2430" s="63" t="n">
        <v>1000</v>
      </c>
      <c r="AJ2430" s="63" t="n">
        <v>2</v>
      </c>
      <c r="AK2430" s="43"/>
      <c r="AL2430" s="43"/>
      <c r="AM2430" s="43"/>
      <c r="AN2430" s="43"/>
      <c r="AO2430" s="43" t="s">
        <v>82</v>
      </c>
      <c r="AP2430" s="23" t="s">
        <v>2389</v>
      </c>
      <c r="BF2430" s="23" t="s">
        <v>10498</v>
      </c>
      <c r="BG2430" s="1" t="s">
        <v>183</v>
      </c>
    </row>
    <row r="2431" s="23" customFormat="true" ht="12.75" hidden="true" customHeight="false" outlineLevel="0" collapsed="false">
      <c r="A2431" s="76" t="s">
        <v>14350</v>
      </c>
      <c r="B2431" s="23" t="s">
        <v>14351</v>
      </c>
      <c r="C2431" s="40" t="s">
        <v>177</v>
      </c>
      <c r="D2431" s="66" t="s">
        <v>82</v>
      </c>
      <c r="E2431" s="23" t="s">
        <v>14352</v>
      </c>
      <c r="F2431" s="23" t="s">
        <v>14353</v>
      </c>
      <c r="G2431" s="23" t="n">
        <v>31</v>
      </c>
      <c r="H2431" s="23" t="n">
        <v>2500</v>
      </c>
      <c r="I2431" s="67" t="s">
        <v>188</v>
      </c>
      <c r="K2431" s="23" t="n">
        <v>0</v>
      </c>
      <c r="L2431" s="23" t="n">
        <v>2500</v>
      </c>
      <c r="M2431" s="23" t="n">
        <v>0</v>
      </c>
      <c r="N2431" s="23" t="n">
        <v>0</v>
      </c>
      <c r="O2431" s="23" t="n">
        <f aca="false">K2431+L2431</f>
        <v>2500</v>
      </c>
      <c r="P2431" s="23" t="n">
        <f aca="false">K2431+L2431+M2431+N2431</f>
        <v>2500</v>
      </c>
      <c r="Q2431" s="23" t="n">
        <v>0</v>
      </c>
      <c r="R2431" s="23" t="n">
        <v>0</v>
      </c>
      <c r="S2431" s="23" t="n">
        <v>0</v>
      </c>
      <c r="T2431" s="23" t="n">
        <v>0</v>
      </c>
      <c r="U2431" s="23" t="n">
        <f aca="false">IF(I2431="delivery",O2431-SUM(Q2431+R2431),IF(I2431="PO",P2431-SUM(Q2431:R2431)))</f>
        <v>2500</v>
      </c>
      <c r="V2431" s="43" t="n">
        <v>0.4</v>
      </c>
      <c r="W2431" s="43" t="n">
        <v>0.4</v>
      </c>
      <c r="X2431" s="43" t="n">
        <f aca="false">W2431-V2431</f>
        <v>0</v>
      </c>
      <c r="Y2431" s="43"/>
      <c r="Z2431" s="43"/>
      <c r="AA2431" s="43"/>
      <c r="AB2431" s="43"/>
      <c r="AC2431" s="43" t="s">
        <v>10482</v>
      </c>
      <c r="AD2431" s="43"/>
      <c r="AE2431" s="43"/>
      <c r="AF2431" s="43"/>
      <c r="AG2431" s="43" t="n">
        <v>0.4</v>
      </c>
      <c r="AH2431" s="43" t="s">
        <v>14354</v>
      </c>
      <c r="AI2431" s="63" t="n">
        <v>1000</v>
      </c>
      <c r="AJ2431" s="63" t="n">
        <v>12</v>
      </c>
      <c r="AK2431" s="43"/>
      <c r="AL2431" s="43"/>
      <c r="AM2431" s="43"/>
      <c r="AN2431" s="43" t="s">
        <v>10486</v>
      </c>
      <c r="AO2431" s="43" t="s">
        <v>82</v>
      </c>
      <c r="AP2431" s="67" t="s">
        <v>189</v>
      </c>
      <c r="BF2431" s="23" t="s">
        <v>11284</v>
      </c>
      <c r="BG2431" s="1" t="s">
        <v>183</v>
      </c>
    </row>
    <row r="2432" s="23" customFormat="true" ht="12.75" hidden="true" customHeight="false" outlineLevel="0" collapsed="false">
      <c r="A2432" s="76" t="s">
        <v>14355</v>
      </c>
      <c r="B2432" s="23" t="s">
        <v>14356</v>
      </c>
      <c r="C2432" s="40" t="s">
        <v>177</v>
      </c>
      <c r="D2432" s="66" t="s">
        <v>82</v>
      </c>
      <c r="E2432" s="23" t="s">
        <v>14357</v>
      </c>
      <c r="F2432" s="23" t="s">
        <v>14358</v>
      </c>
      <c r="G2432" s="23" t="n">
        <v>41</v>
      </c>
      <c r="H2432" s="23" t="n">
        <v>500</v>
      </c>
      <c r="I2432" s="67" t="s">
        <v>188</v>
      </c>
      <c r="K2432" s="23" t="n">
        <v>0</v>
      </c>
      <c r="L2432" s="23" t="n">
        <v>1000</v>
      </c>
      <c r="M2432" s="23" t="n">
        <v>0</v>
      </c>
      <c r="N2432" s="23" t="n">
        <v>0</v>
      </c>
      <c r="O2432" s="23" t="n">
        <f aca="false">K2432+L2432</f>
        <v>1000</v>
      </c>
      <c r="P2432" s="23" t="n">
        <f aca="false">K2432+L2432+M2432+N2432</f>
        <v>1000</v>
      </c>
      <c r="Q2432" s="23" t="n">
        <v>0</v>
      </c>
      <c r="R2432" s="23" t="n">
        <v>0</v>
      </c>
      <c r="S2432" s="23" t="n">
        <v>0</v>
      </c>
      <c r="T2432" s="23" t="n">
        <v>0</v>
      </c>
      <c r="U2432" s="23" t="n">
        <f aca="false">IF(I2432="delivery",O2432-SUM(Q2432+R2432),IF(I2432="PO",P2432-SUM(Q2432:R2432)))</f>
        <v>1000</v>
      </c>
      <c r="V2432" s="43" t="n">
        <v>1.5</v>
      </c>
      <c r="W2432" s="43" t="n">
        <v>1.5</v>
      </c>
      <c r="X2432" s="43" t="n">
        <f aca="false">W2432-V2432</f>
        <v>0</v>
      </c>
      <c r="Y2432" s="43"/>
      <c r="Z2432" s="43"/>
      <c r="AA2432" s="43"/>
      <c r="AB2432" s="43"/>
      <c r="AC2432" s="43" t="s">
        <v>10482</v>
      </c>
      <c r="AD2432" s="43"/>
      <c r="AE2432" s="43"/>
      <c r="AF2432" s="43"/>
      <c r="AG2432" s="43" t="n">
        <v>1.35</v>
      </c>
      <c r="AH2432" s="43" t="s">
        <v>14359</v>
      </c>
      <c r="AI2432" s="63" t="n">
        <v>1000</v>
      </c>
      <c r="AJ2432" s="63" t="n">
        <v>8</v>
      </c>
      <c r="AK2432" s="43"/>
      <c r="AL2432" s="43"/>
      <c r="AM2432" s="43"/>
      <c r="AN2432" s="43" t="s">
        <v>10486</v>
      </c>
      <c r="AO2432" s="43" t="s">
        <v>82</v>
      </c>
      <c r="AP2432" s="67" t="s">
        <v>189</v>
      </c>
      <c r="BF2432" s="23" t="s">
        <v>11284</v>
      </c>
      <c r="BG2432" s="1" t="s">
        <v>183</v>
      </c>
    </row>
    <row r="2433" s="23" customFormat="true" ht="12.75" hidden="true" customHeight="false" outlineLevel="0" collapsed="false">
      <c r="A2433" s="76" t="s">
        <v>2821</v>
      </c>
      <c r="B2433" s="23" t="s">
        <v>2822</v>
      </c>
      <c r="C2433" s="40" t="s">
        <v>177</v>
      </c>
      <c r="D2433" s="66" t="s">
        <v>82</v>
      </c>
      <c r="E2433" s="23" t="s">
        <v>2823</v>
      </c>
      <c r="F2433" s="23" t="s">
        <v>2824</v>
      </c>
      <c r="G2433" s="23" t="n">
        <v>36</v>
      </c>
      <c r="H2433" s="23" t="n">
        <v>1000</v>
      </c>
      <c r="I2433" s="67" t="s">
        <v>188</v>
      </c>
      <c r="K2433" s="23" t="n">
        <v>0</v>
      </c>
      <c r="L2433" s="23" t="n">
        <v>160</v>
      </c>
      <c r="M2433" s="23" t="n">
        <v>0</v>
      </c>
      <c r="N2433" s="23" t="n">
        <v>0</v>
      </c>
      <c r="O2433" s="23" t="n">
        <f aca="false">K2433+L2433</f>
        <v>160</v>
      </c>
      <c r="P2433" s="23" t="n">
        <f aca="false">K2433+L2433+M2433+N2433</f>
        <v>160</v>
      </c>
      <c r="Q2433" s="23" t="n">
        <v>0</v>
      </c>
      <c r="R2433" s="23" t="n">
        <v>30</v>
      </c>
      <c r="S2433" s="23" t="n">
        <v>50</v>
      </c>
      <c r="T2433" s="23" t="n">
        <v>0</v>
      </c>
      <c r="U2433" s="23" t="n">
        <f aca="false">IF(I2433="delivery",O2433-SUM(Q2433+R2433),IF(I2433="PO",P2433-SUM(Q2433:R2433)))</f>
        <v>130</v>
      </c>
      <c r="V2433" s="43" t="n">
        <v>0.64342</v>
      </c>
      <c r="W2433" s="43" t="n">
        <v>0.64342</v>
      </c>
      <c r="X2433" s="43" t="n">
        <f aca="false">W2433-V2433</f>
        <v>0</v>
      </c>
      <c r="Y2433" s="43"/>
      <c r="Z2433" s="43"/>
      <c r="AA2433" s="43"/>
      <c r="AB2433" s="43"/>
      <c r="AC2433" s="43" t="s">
        <v>10482</v>
      </c>
      <c r="AD2433" s="43"/>
      <c r="AE2433" s="43"/>
      <c r="AF2433" s="43" t="s">
        <v>10568</v>
      </c>
      <c r="AG2433" s="43" t="n">
        <v>2.627</v>
      </c>
      <c r="AH2433" s="43" t="s">
        <v>14360</v>
      </c>
      <c r="AI2433" s="63" t="n">
        <v>1000</v>
      </c>
      <c r="AJ2433" s="63" t="n">
        <v>6</v>
      </c>
      <c r="AK2433" s="43" t="s">
        <v>14361</v>
      </c>
      <c r="AL2433" s="43" t="s">
        <v>1465</v>
      </c>
      <c r="AM2433" s="43" t="s">
        <v>14184</v>
      </c>
      <c r="AN2433" s="43" t="s">
        <v>10486</v>
      </c>
      <c r="AO2433" s="43" t="s">
        <v>82</v>
      </c>
      <c r="AP2433" s="67" t="s">
        <v>263</v>
      </c>
      <c r="BF2433" s="68" t="s">
        <v>946</v>
      </c>
      <c r="BG2433" s="1" t="s">
        <v>183</v>
      </c>
    </row>
    <row r="2434" s="23" customFormat="true" ht="12.75" hidden="true" customHeight="false" outlineLevel="0" collapsed="false">
      <c r="A2434" s="76" t="s">
        <v>2939</v>
      </c>
      <c r="B2434" s="23" t="s">
        <v>2940</v>
      </c>
      <c r="C2434" s="40" t="s">
        <v>177</v>
      </c>
      <c r="D2434" s="41" t="s">
        <v>82</v>
      </c>
      <c r="E2434" s="23" t="s">
        <v>2941</v>
      </c>
      <c r="F2434" s="23" t="s">
        <v>2942</v>
      </c>
      <c r="G2434" s="23" t="n">
        <v>41</v>
      </c>
      <c r="H2434" s="23" t="n">
        <v>1000</v>
      </c>
      <c r="I2434" s="41" t="s">
        <v>188</v>
      </c>
      <c r="K2434" s="23" t="n">
        <v>0</v>
      </c>
      <c r="L2434" s="23" t="n">
        <v>4</v>
      </c>
      <c r="M2434" s="23" t="n">
        <v>0</v>
      </c>
      <c r="N2434" s="23" t="n">
        <v>0</v>
      </c>
      <c r="O2434" s="23" t="n">
        <f aca="false">K2434+L2434</f>
        <v>4</v>
      </c>
      <c r="P2434" s="23" t="n">
        <f aca="false">K2434+L2434+M2434+N2434</f>
        <v>4</v>
      </c>
      <c r="Q2434" s="23" t="n">
        <v>0</v>
      </c>
      <c r="R2434" s="23" t="n">
        <v>0</v>
      </c>
      <c r="S2434" s="23" t="n">
        <v>0</v>
      </c>
      <c r="T2434" s="23" t="n">
        <v>0</v>
      </c>
      <c r="U2434" s="23" t="n">
        <f aca="false">IF(I2434="delivery",O2434-SUM(Q2434+R2434),IF(I2434="PO",P2434-SUM(Q2434:R2434)))</f>
        <v>4</v>
      </c>
      <c r="V2434" s="43" t="n">
        <v>0.21461</v>
      </c>
      <c r="W2434" s="43" t="n">
        <v>0.21461</v>
      </c>
      <c r="X2434" s="43" t="n">
        <f aca="false">W2434-V2434</f>
        <v>0</v>
      </c>
      <c r="Y2434" s="43"/>
      <c r="Z2434" s="43"/>
      <c r="AA2434" s="43"/>
      <c r="AB2434" s="43"/>
      <c r="AC2434" s="43" t="s">
        <v>10482</v>
      </c>
      <c r="AD2434" s="43"/>
      <c r="AE2434" s="43"/>
      <c r="AF2434" s="43" t="s">
        <v>10483</v>
      </c>
      <c r="AG2434" s="43" t="n">
        <v>0.21461</v>
      </c>
      <c r="AH2434" s="43" t="s">
        <v>14362</v>
      </c>
      <c r="AI2434" s="63" t="n">
        <v>1000</v>
      </c>
      <c r="AJ2434" s="63" t="n">
        <v>6</v>
      </c>
      <c r="AK2434" s="43" t="s">
        <v>2944</v>
      </c>
      <c r="AL2434" s="43" t="s">
        <v>1465</v>
      </c>
      <c r="AM2434" s="43" t="s">
        <v>14363</v>
      </c>
      <c r="AN2434" s="43"/>
      <c r="AO2434" s="43" t="s">
        <v>82</v>
      </c>
      <c r="AP2434" s="23" t="s">
        <v>263</v>
      </c>
      <c r="BF2434" s="23" t="s">
        <v>10498</v>
      </c>
      <c r="BG2434" s="1" t="s">
        <v>183</v>
      </c>
    </row>
    <row r="2435" s="23" customFormat="true" ht="12.75" hidden="true" customHeight="false" outlineLevel="0" collapsed="false">
      <c r="A2435" s="76" t="s">
        <v>2974</v>
      </c>
      <c r="B2435" s="23" t="s">
        <v>2975</v>
      </c>
      <c r="C2435" s="40" t="s">
        <v>177</v>
      </c>
      <c r="D2435" s="41" t="s">
        <v>82</v>
      </c>
      <c r="E2435" s="23" t="s">
        <v>2976</v>
      </c>
      <c r="F2435" s="23" t="s">
        <v>2977</v>
      </c>
      <c r="G2435" s="23" t="n">
        <v>41</v>
      </c>
      <c r="H2435" s="23" t="n">
        <v>500</v>
      </c>
      <c r="I2435" s="41" t="s">
        <v>188</v>
      </c>
      <c r="K2435" s="23" t="n">
        <v>0</v>
      </c>
      <c r="L2435" s="23" t="n">
        <v>502</v>
      </c>
      <c r="M2435" s="23" t="n">
        <v>0</v>
      </c>
      <c r="N2435" s="23" t="n">
        <v>0</v>
      </c>
      <c r="O2435" s="23" t="n">
        <f aca="false">K2435+L2435</f>
        <v>502</v>
      </c>
      <c r="P2435" s="23" t="n">
        <f aca="false">K2435+L2435+M2435+N2435</f>
        <v>502</v>
      </c>
      <c r="Q2435" s="23" t="n">
        <v>0</v>
      </c>
      <c r="R2435" s="23" t="n">
        <v>0</v>
      </c>
      <c r="S2435" s="23" t="n">
        <v>0</v>
      </c>
      <c r="T2435" s="23" t="n">
        <v>0</v>
      </c>
      <c r="U2435" s="23" t="n">
        <f aca="false">IF(I2435="delivery",O2435-SUM(Q2435+R2435),IF(I2435="PO",P2435-SUM(Q2435:R2435)))</f>
        <v>502</v>
      </c>
      <c r="V2435" s="43" t="n">
        <v>0.5</v>
      </c>
      <c r="W2435" s="43" t="n">
        <v>0.5</v>
      </c>
      <c r="X2435" s="43" t="n">
        <f aca="false">W2435-V2435</f>
        <v>0</v>
      </c>
      <c r="Y2435" s="43"/>
      <c r="Z2435" s="43"/>
      <c r="AA2435" s="43"/>
      <c r="AB2435" s="43"/>
      <c r="AC2435" s="43" t="s">
        <v>10482</v>
      </c>
      <c r="AD2435" s="43"/>
      <c r="AE2435" s="43"/>
      <c r="AF2435" s="43" t="s">
        <v>10502</v>
      </c>
      <c r="AG2435" s="43" t="n">
        <v>0.5</v>
      </c>
      <c r="AH2435" s="43" t="s">
        <v>11278</v>
      </c>
      <c r="AI2435" s="63" t="n">
        <v>500</v>
      </c>
      <c r="AJ2435" s="63" t="n">
        <v>6</v>
      </c>
      <c r="AK2435" s="43"/>
      <c r="AL2435" s="43"/>
      <c r="AM2435" s="43"/>
      <c r="AN2435" s="43"/>
      <c r="AO2435" s="43" t="s">
        <v>82</v>
      </c>
      <c r="AP2435" s="23" t="s">
        <v>181</v>
      </c>
      <c r="BF2435" s="23" t="s">
        <v>10498</v>
      </c>
      <c r="BG2435" s="1" t="s">
        <v>183</v>
      </c>
    </row>
    <row r="2436" s="23" customFormat="true" ht="12.75" hidden="true" customHeight="false" outlineLevel="0" collapsed="false">
      <c r="A2436" s="76" t="s">
        <v>2978</v>
      </c>
      <c r="B2436" s="23" t="s">
        <v>2979</v>
      </c>
      <c r="C2436" s="40" t="s">
        <v>177</v>
      </c>
      <c r="D2436" s="41" t="s">
        <v>82</v>
      </c>
      <c r="E2436" s="23" t="s">
        <v>2976</v>
      </c>
      <c r="F2436" s="23" t="s">
        <v>2980</v>
      </c>
      <c r="G2436" s="23" t="n">
        <v>41</v>
      </c>
      <c r="H2436" s="23" t="n">
        <v>500</v>
      </c>
      <c r="I2436" s="41" t="s">
        <v>188</v>
      </c>
      <c r="K2436" s="23" t="n">
        <v>0</v>
      </c>
      <c r="L2436" s="23" t="n">
        <v>1349</v>
      </c>
      <c r="M2436" s="23" t="n">
        <v>0</v>
      </c>
      <c r="N2436" s="23" t="n">
        <v>0</v>
      </c>
      <c r="O2436" s="23" t="n">
        <f aca="false">K2436+L2436</f>
        <v>1349</v>
      </c>
      <c r="P2436" s="23" t="n">
        <f aca="false">K2436+L2436+M2436+N2436</f>
        <v>1349</v>
      </c>
      <c r="Q2436" s="23" t="n">
        <v>0</v>
      </c>
      <c r="R2436" s="23" t="n">
        <v>0</v>
      </c>
      <c r="S2436" s="23" t="n">
        <v>0</v>
      </c>
      <c r="T2436" s="23" t="n">
        <v>0</v>
      </c>
      <c r="U2436" s="23" t="n">
        <f aca="false">IF(I2436="delivery",O2436-SUM(Q2436+R2436),IF(I2436="PO",P2436-SUM(Q2436:R2436)))</f>
        <v>1349</v>
      </c>
      <c r="V2436" s="43" t="n">
        <v>0.5</v>
      </c>
      <c r="W2436" s="43" t="n">
        <v>0.5</v>
      </c>
      <c r="X2436" s="43" t="n">
        <f aca="false">W2436-V2436</f>
        <v>0</v>
      </c>
      <c r="Y2436" s="43"/>
      <c r="Z2436" s="43"/>
      <c r="AA2436" s="43"/>
      <c r="AB2436" s="43"/>
      <c r="AC2436" s="43" t="s">
        <v>10482</v>
      </c>
      <c r="AD2436" s="43"/>
      <c r="AE2436" s="43"/>
      <c r="AF2436" s="43" t="s">
        <v>10502</v>
      </c>
      <c r="AG2436" s="43" t="n">
        <v>0.5</v>
      </c>
      <c r="AH2436" s="43" t="s">
        <v>11278</v>
      </c>
      <c r="AI2436" s="63" t="n">
        <v>500</v>
      </c>
      <c r="AJ2436" s="63" t="n">
        <v>6</v>
      </c>
      <c r="AK2436" s="43"/>
      <c r="AL2436" s="43"/>
      <c r="AM2436" s="43"/>
      <c r="AN2436" s="43"/>
      <c r="AO2436" s="43" t="s">
        <v>82</v>
      </c>
      <c r="AP2436" s="23" t="s">
        <v>181</v>
      </c>
      <c r="BF2436" s="23" t="s">
        <v>10498</v>
      </c>
      <c r="BG2436" s="1" t="s">
        <v>183</v>
      </c>
    </row>
    <row r="2437" s="23" customFormat="true" ht="12.75" hidden="true" customHeight="false" outlineLevel="0" collapsed="false">
      <c r="A2437" s="76" t="s">
        <v>3730</v>
      </c>
      <c r="B2437" s="23" t="s">
        <v>3731</v>
      </c>
      <c r="C2437" s="40" t="s">
        <v>177</v>
      </c>
      <c r="D2437" s="66" t="s">
        <v>82</v>
      </c>
      <c r="E2437" s="23" t="s">
        <v>3732</v>
      </c>
      <c r="F2437" s="23" t="s">
        <v>3733</v>
      </c>
      <c r="G2437" s="23" t="n">
        <v>55</v>
      </c>
      <c r="H2437" s="23" t="n">
        <v>1</v>
      </c>
      <c r="I2437" s="67" t="s">
        <v>188</v>
      </c>
      <c r="K2437" s="23" t="n">
        <v>0</v>
      </c>
      <c r="L2437" s="23" t="n">
        <v>93</v>
      </c>
      <c r="M2437" s="23" t="n">
        <v>0</v>
      </c>
      <c r="N2437" s="23" t="n">
        <v>0</v>
      </c>
      <c r="O2437" s="23" t="n">
        <f aca="false">K2437+L2437</f>
        <v>93</v>
      </c>
      <c r="P2437" s="23" t="n">
        <f aca="false">K2437+L2437+M2437+N2437</f>
        <v>93</v>
      </c>
      <c r="Q2437" s="23" t="n">
        <v>12</v>
      </c>
      <c r="R2437" s="23" t="n">
        <v>0</v>
      </c>
      <c r="S2437" s="23" t="n">
        <v>0</v>
      </c>
      <c r="T2437" s="23" t="n">
        <v>0</v>
      </c>
      <c r="U2437" s="23" t="n">
        <f aca="false">IF(I2437="delivery",O2437-SUM(Q2437+R2437),IF(I2437="PO",P2437-SUM(Q2437:R2437)))</f>
        <v>81</v>
      </c>
      <c r="V2437" s="43" t="n">
        <v>1.75</v>
      </c>
      <c r="W2437" s="43" t="n">
        <v>1.75</v>
      </c>
      <c r="X2437" s="43" t="n">
        <f aca="false">W2437-V2437</f>
        <v>0</v>
      </c>
      <c r="Y2437" s="43"/>
      <c r="Z2437" s="43"/>
      <c r="AA2437" s="43" t="n">
        <v>1.75</v>
      </c>
      <c r="AB2437" s="43"/>
      <c r="AC2437" s="43" t="s">
        <v>10482</v>
      </c>
      <c r="AD2437" s="43"/>
      <c r="AE2437" s="43"/>
      <c r="AF2437" s="43"/>
      <c r="AG2437" s="43" t="n">
        <v>1.75</v>
      </c>
      <c r="AH2437" s="43" t="s">
        <v>14364</v>
      </c>
      <c r="AI2437" s="63" t="n">
        <v>1000</v>
      </c>
      <c r="AJ2437" s="63" t="n">
        <v>12</v>
      </c>
      <c r="AK2437" s="43"/>
      <c r="AL2437" s="43"/>
      <c r="AM2437" s="43"/>
      <c r="AN2437" s="43" t="s">
        <v>10486</v>
      </c>
      <c r="AO2437" s="43" t="s">
        <v>82</v>
      </c>
      <c r="AP2437" s="67" t="s">
        <v>189</v>
      </c>
      <c r="BF2437" s="23" t="s">
        <v>10497</v>
      </c>
      <c r="BG2437" s="1" t="s">
        <v>183</v>
      </c>
    </row>
    <row r="2438" s="23" customFormat="true" ht="12.75" hidden="false" customHeight="false" outlineLevel="0" collapsed="false">
      <c r="A2438" s="76" t="s">
        <v>4560</v>
      </c>
      <c r="B2438" s="23" t="s">
        <v>4561</v>
      </c>
      <c r="C2438" s="40" t="s">
        <v>177</v>
      </c>
      <c r="D2438" s="41" t="s">
        <v>1471</v>
      </c>
      <c r="E2438" s="23" t="s">
        <v>4562</v>
      </c>
      <c r="F2438" s="23" t="s">
        <v>4563</v>
      </c>
      <c r="G2438" s="23" t="n">
        <v>73</v>
      </c>
      <c r="H2438" s="23" t="n">
        <v>2000</v>
      </c>
      <c r="I2438" s="41" t="s">
        <v>188</v>
      </c>
      <c r="K2438" s="23" t="n">
        <v>0</v>
      </c>
      <c r="L2438" s="23" t="n">
        <v>4000</v>
      </c>
      <c r="M2438" s="23" t="n">
        <v>0</v>
      </c>
      <c r="N2438" s="23" t="n">
        <v>0</v>
      </c>
      <c r="O2438" s="23" t="n">
        <f aca="false">K2438+L2438</f>
        <v>4000</v>
      </c>
      <c r="P2438" s="23" t="n">
        <f aca="false">K2438+L2438+M2438+N2438</f>
        <v>4000</v>
      </c>
      <c r="Q2438" s="23" t="n">
        <v>0</v>
      </c>
      <c r="R2438" s="23" t="n">
        <v>0</v>
      </c>
      <c r="S2438" s="23" t="n">
        <v>0</v>
      </c>
      <c r="T2438" s="23" t="n">
        <v>0</v>
      </c>
      <c r="U2438" s="23" t="n">
        <f aca="false">IF(I2438="delivery",O2438-SUM(Q2438+R2438),IF(I2438="PO",P2438-SUM(Q2438:R2438)))</f>
        <v>4000</v>
      </c>
      <c r="V2438" s="43" t="n">
        <v>0.164</v>
      </c>
      <c r="W2438" s="43" t="n">
        <v>0.14775</v>
      </c>
      <c r="X2438" s="43" t="n">
        <f aca="false">W2438-V2438</f>
        <v>-0.01625</v>
      </c>
      <c r="Y2438" s="43"/>
      <c r="Z2438" s="43"/>
      <c r="AA2438" s="43" t="n">
        <v>0.14775</v>
      </c>
      <c r="AB2438" s="43"/>
      <c r="AC2438" s="43" t="s">
        <v>10482</v>
      </c>
      <c r="AD2438" s="43" t="s">
        <v>14365</v>
      </c>
      <c r="AE2438" s="43" t="s">
        <v>14366</v>
      </c>
      <c r="AF2438" s="43"/>
      <c r="AG2438" s="43" t="n">
        <v>0.12013</v>
      </c>
      <c r="AH2438" s="43" t="s">
        <v>11630</v>
      </c>
      <c r="AI2438" s="63" t="n">
        <v>2000</v>
      </c>
      <c r="AJ2438" s="63" t="n">
        <v>10</v>
      </c>
      <c r="AK2438" s="43" t="s">
        <v>14367</v>
      </c>
      <c r="AL2438" s="43" t="s">
        <v>177</v>
      </c>
      <c r="AM2438" s="43"/>
      <c r="AN2438" s="43"/>
      <c r="AO2438" s="43" t="s">
        <v>1471</v>
      </c>
      <c r="AP2438" s="23" t="s">
        <v>3124</v>
      </c>
      <c r="AT2438" s="23" t="s">
        <v>14368</v>
      </c>
      <c r="AV2438" s="23" t="n">
        <v>0.14775</v>
      </c>
      <c r="AW2438" s="23" t="s">
        <v>11602</v>
      </c>
      <c r="AX2438" s="23" t="s">
        <v>14367</v>
      </c>
      <c r="AY2438" s="23" t="n">
        <v>4000</v>
      </c>
      <c r="AZ2438" s="23" t="n">
        <v>15</v>
      </c>
      <c r="BB2438" s="23" t="s">
        <v>11292</v>
      </c>
      <c r="BE2438" s="23" t="s">
        <v>10536</v>
      </c>
      <c r="BF2438" s="23" t="s">
        <v>10498</v>
      </c>
      <c r="BG2438" s="1" t="s">
        <v>183</v>
      </c>
    </row>
    <row r="2439" s="23" customFormat="true" ht="12.75" hidden="false" customHeight="false" outlineLevel="0" collapsed="false">
      <c r="A2439" s="76" t="s">
        <v>4955</v>
      </c>
      <c r="B2439" s="23" t="s">
        <v>4956</v>
      </c>
      <c r="C2439" s="40" t="s">
        <v>177</v>
      </c>
      <c r="D2439" s="41" t="s">
        <v>1471</v>
      </c>
      <c r="E2439" s="23" t="s">
        <v>4957</v>
      </c>
      <c r="F2439" s="23" t="s">
        <v>4958</v>
      </c>
      <c r="G2439" s="23" t="n">
        <v>61</v>
      </c>
      <c r="H2439" s="23" t="n">
        <v>2000</v>
      </c>
      <c r="I2439" s="41" t="s">
        <v>188</v>
      </c>
      <c r="K2439" s="23" t="n">
        <v>0</v>
      </c>
      <c r="L2439" s="23" t="n">
        <v>4440</v>
      </c>
      <c r="M2439" s="23" t="n">
        <v>0</v>
      </c>
      <c r="N2439" s="23" t="n">
        <v>0</v>
      </c>
      <c r="O2439" s="23" t="n">
        <f aca="false">K2439+L2439</f>
        <v>4440</v>
      </c>
      <c r="P2439" s="23" t="n">
        <f aca="false">K2439+L2439+M2439+N2439</f>
        <v>4440</v>
      </c>
      <c r="Q2439" s="23" t="n">
        <v>0</v>
      </c>
      <c r="R2439" s="23" t="n">
        <v>0</v>
      </c>
      <c r="S2439" s="23" t="n">
        <v>0</v>
      </c>
      <c r="T2439" s="23" t="n">
        <v>0</v>
      </c>
      <c r="U2439" s="23" t="n">
        <f aca="false">IF(I2439="delivery",O2439-SUM(Q2439+R2439),IF(I2439="PO",P2439-SUM(Q2439:R2439)))</f>
        <v>4440</v>
      </c>
      <c r="V2439" s="43" t="n">
        <v>0.98</v>
      </c>
      <c r="W2439" s="43" t="n">
        <v>0.98</v>
      </c>
      <c r="X2439" s="43" t="n">
        <f aca="false">W2439-V2439</f>
        <v>0</v>
      </c>
      <c r="Y2439" s="43"/>
      <c r="Z2439" s="43"/>
      <c r="AA2439" s="43"/>
      <c r="AB2439" s="43"/>
      <c r="AC2439" s="43" t="s">
        <v>10482</v>
      </c>
      <c r="AD2439" s="43"/>
      <c r="AE2439" s="43"/>
      <c r="AF2439" s="43"/>
      <c r="AG2439" s="43" t="n">
        <v>0.98</v>
      </c>
      <c r="AH2439" s="43" t="s">
        <v>11961</v>
      </c>
      <c r="AI2439" s="63" t="s">
        <v>10932</v>
      </c>
      <c r="AJ2439" s="63"/>
      <c r="AK2439" s="43"/>
      <c r="AL2439" s="43"/>
      <c r="AM2439" s="43" t="s">
        <v>10933</v>
      </c>
      <c r="AN2439" s="43"/>
      <c r="AO2439" s="43" t="s">
        <v>1471</v>
      </c>
      <c r="AP2439" s="23" t="s">
        <v>1474</v>
      </c>
      <c r="AT2439" s="23" t="s">
        <v>10533</v>
      </c>
      <c r="AV2439" s="23" t="n">
        <v>0.98</v>
      </c>
      <c r="AW2439" s="23" t="s">
        <v>14369</v>
      </c>
      <c r="AY2439" s="23" t="n">
        <v>400</v>
      </c>
      <c r="AZ2439" s="23" t="n">
        <v>13</v>
      </c>
      <c r="BB2439" s="23" t="s">
        <v>14369</v>
      </c>
      <c r="BF2439" s="23" t="s">
        <v>10498</v>
      </c>
      <c r="BG2439" s="1" t="s">
        <v>183</v>
      </c>
    </row>
    <row r="2440" s="23" customFormat="true" ht="12.75" hidden="true" customHeight="false" outlineLevel="0" collapsed="false">
      <c r="A2440" s="76" t="s">
        <v>5187</v>
      </c>
      <c r="B2440" s="23" t="s">
        <v>5188</v>
      </c>
      <c r="C2440" s="40" t="s">
        <v>177</v>
      </c>
      <c r="D2440" s="66" t="s">
        <v>82</v>
      </c>
      <c r="E2440" s="23" t="s">
        <v>5189</v>
      </c>
      <c r="F2440" s="23" t="s">
        <v>5190</v>
      </c>
      <c r="G2440" s="23" t="n">
        <v>118</v>
      </c>
      <c r="H2440" s="23" t="n">
        <v>12</v>
      </c>
      <c r="I2440" s="67" t="s">
        <v>188</v>
      </c>
      <c r="J2440" s="67" t="s">
        <v>1431</v>
      </c>
      <c r="K2440" s="23" t="n">
        <v>300</v>
      </c>
      <c r="L2440" s="23" t="n">
        <v>1300</v>
      </c>
      <c r="M2440" s="23" t="n">
        <v>0</v>
      </c>
      <c r="N2440" s="23" t="n">
        <v>0</v>
      </c>
      <c r="O2440" s="23" t="n">
        <f aca="false">K2440+L2440</f>
        <v>1600</v>
      </c>
      <c r="P2440" s="23" t="n">
        <f aca="false">K2440+L2440+M2440+N2440</f>
        <v>1600</v>
      </c>
      <c r="Q2440" s="23" t="n">
        <v>0</v>
      </c>
      <c r="R2440" s="23" t="n">
        <v>0</v>
      </c>
      <c r="S2440" s="23" t="n">
        <v>0</v>
      </c>
      <c r="T2440" s="23" t="n">
        <v>1300</v>
      </c>
      <c r="U2440" s="23" t="n">
        <f aca="false">IF(I2440="delivery",O2440-SUM(Q2440+R2440),IF(I2440="PO",P2440-SUM(Q2440:R2440)))</f>
        <v>1600</v>
      </c>
      <c r="V2440" s="43" t="n">
        <v>20.35</v>
      </c>
      <c r="W2440" s="43" t="n">
        <v>20.35</v>
      </c>
      <c r="X2440" s="43" t="n">
        <f aca="false">W2440-V2440</f>
        <v>0</v>
      </c>
      <c r="Y2440" s="43"/>
      <c r="Z2440" s="43"/>
      <c r="AA2440" s="43" t="n">
        <v>20.35</v>
      </c>
      <c r="AB2440" s="43"/>
      <c r="AC2440" s="43" t="s">
        <v>10482</v>
      </c>
      <c r="AD2440" s="43"/>
      <c r="AE2440" s="43"/>
      <c r="AF2440" s="43"/>
      <c r="AG2440" s="43" t="n">
        <v>20.35</v>
      </c>
      <c r="AH2440" s="43" t="s">
        <v>14370</v>
      </c>
      <c r="AI2440" s="63" t="n">
        <v>20</v>
      </c>
      <c r="AJ2440" s="63" t="n">
        <v>14</v>
      </c>
      <c r="AK2440" s="43" t="s">
        <v>14371</v>
      </c>
      <c r="AL2440" s="43"/>
      <c r="AM2440" s="43"/>
      <c r="AN2440" s="43"/>
      <c r="AO2440" s="43" t="s">
        <v>82</v>
      </c>
      <c r="AP2440" s="67" t="s">
        <v>1432</v>
      </c>
      <c r="BF2440" s="23" t="s">
        <v>412</v>
      </c>
      <c r="BG2440" s="1" t="s">
        <v>183</v>
      </c>
    </row>
    <row r="2441" s="23" customFormat="true" ht="12.75" hidden="true" customHeight="false" outlineLevel="0" collapsed="false">
      <c r="A2441" s="76" t="s">
        <v>5199</v>
      </c>
      <c r="B2441" s="23" t="s">
        <v>5200</v>
      </c>
      <c r="C2441" s="40" t="s">
        <v>177</v>
      </c>
      <c r="D2441" s="41" t="s">
        <v>82</v>
      </c>
      <c r="E2441" s="23" t="s">
        <v>5201</v>
      </c>
      <c r="F2441" s="23" t="s">
        <v>5202</v>
      </c>
      <c r="G2441" s="23" t="n">
        <v>118</v>
      </c>
      <c r="H2441" s="23" t="n">
        <v>11</v>
      </c>
      <c r="I2441" s="41" t="s">
        <v>188</v>
      </c>
      <c r="J2441" s="23" t="s">
        <v>1431</v>
      </c>
      <c r="K2441" s="23" t="n">
        <v>0</v>
      </c>
      <c r="L2441" s="23" t="n">
        <v>462</v>
      </c>
      <c r="M2441" s="23" t="n">
        <v>0</v>
      </c>
      <c r="N2441" s="23" t="n">
        <v>0</v>
      </c>
      <c r="O2441" s="23" t="n">
        <f aca="false">K2441+L2441</f>
        <v>462</v>
      </c>
      <c r="P2441" s="23" t="n">
        <f aca="false">K2441+L2441+M2441+N2441</f>
        <v>462</v>
      </c>
      <c r="Q2441" s="23" t="n">
        <v>0</v>
      </c>
      <c r="R2441" s="23" t="n">
        <v>0</v>
      </c>
      <c r="S2441" s="23" t="n">
        <v>0</v>
      </c>
      <c r="T2441" s="23" t="n">
        <v>0</v>
      </c>
      <c r="U2441" s="23" t="n">
        <f aca="false">IF(I2441="delivery",O2441-SUM(Q2441+R2441),IF(I2441="PO",P2441-SUM(Q2441:R2441)))</f>
        <v>462</v>
      </c>
      <c r="V2441" s="43" t="n">
        <v>23.21</v>
      </c>
      <c r="W2441" s="43" t="n">
        <v>23.21</v>
      </c>
      <c r="X2441" s="43" t="n">
        <f aca="false">W2441-V2441</f>
        <v>0</v>
      </c>
      <c r="Y2441" s="43"/>
      <c r="Z2441" s="43"/>
      <c r="AA2441" s="43" t="n">
        <v>23.21</v>
      </c>
      <c r="AB2441" s="43"/>
      <c r="AC2441" s="43" t="s">
        <v>10482</v>
      </c>
      <c r="AD2441" s="43"/>
      <c r="AE2441" s="43"/>
      <c r="AF2441" s="43"/>
      <c r="AG2441" s="43" t="n">
        <v>23.21</v>
      </c>
      <c r="AH2441" s="43" t="s">
        <v>14372</v>
      </c>
      <c r="AI2441" s="63" t="n">
        <v>11</v>
      </c>
      <c r="AJ2441" s="63" t="n">
        <v>60</v>
      </c>
      <c r="AK2441" s="43" t="s">
        <v>14373</v>
      </c>
      <c r="AL2441" s="43"/>
      <c r="AM2441" s="43"/>
      <c r="AN2441" s="43"/>
      <c r="AO2441" s="43" t="s">
        <v>82</v>
      </c>
      <c r="AP2441" s="23" t="s">
        <v>1432</v>
      </c>
      <c r="BF2441" s="23" t="s">
        <v>10498</v>
      </c>
      <c r="BG2441" s="1" t="s">
        <v>183</v>
      </c>
    </row>
    <row r="2442" s="23" customFormat="true" ht="12.75" hidden="true" customHeight="false" outlineLevel="0" collapsed="false">
      <c r="A2442" s="76" t="s">
        <v>5922</v>
      </c>
      <c r="B2442" s="23" t="s">
        <v>5923</v>
      </c>
      <c r="C2442" s="40" t="s">
        <v>177</v>
      </c>
      <c r="D2442" s="41" t="s">
        <v>82</v>
      </c>
      <c r="E2442" s="23" t="s">
        <v>5924</v>
      </c>
      <c r="F2442" s="23" t="s">
        <v>5925</v>
      </c>
      <c r="G2442" s="23" t="n">
        <v>41</v>
      </c>
      <c r="H2442" s="23" t="n">
        <v>119</v>
      </c>
      <c r="I2442" s="41" t="s">
        <v>180</v>
      </c>
      <c r="K2442" s="23" t="n">
        <v>0</v>
      </c>
      <c r="L2442" s="23" t="n">
        <v>144</v>
      </c>
      <c r="M2442" s="23" t="n">
        <v>0</v>
      </c>
      <c r="N2442" s="23" t="n">
        <v>0</v>
      </c>
      <c r="O2442" s="23" t="n">
        <f aca="false">K2442+L2442</f>
        <v>144</v>
      </c>
      <c r="P2442" s="23" t="n">
        <f aca="false">K2442+L2442+M2442+N2442</f>
        <v>144</v>
      </c>
      <c r="Q2442" s="23" t="n">
        <v>0</v>
      </c>
      <c r="R2442" s="23" t="n">
        <v>0</v>
      </c>
      <c r="S2442" s="23" t="n">
        <v>0</v>
      </c>
      <c r="T2442" s="23" t="n">
        <v>0</v>
      </c>
      <c r="U2442" s="23" t="n">
        <f aca="false">IF(I2442="delivery",O2442-SUM(Q2442+R2442),IF(I2442="PO",P2442-SUM(Q2442:R2442)))</f>
        <v>144</v>
      </c>
      <c r="V2442" s="43" t="n">
        <v>15.869</v>
      </c>
      <c r="W2442" s="43" t="n">
        <v>15.869</v>
      </c>
      <c r="X2442" s="43" t="n">
        <f aca="false">W2442-V2442</f>
        <v>0</v>
      </c>
      <c r="Y2442" s="43"/>
      <c r="Z2442" s="43"/>
      <c r="AA2442" s="43"/>
      <c r="AB2442" s="43"/>
      <c r="AC2442" s="43" t="s">
        <v>10482</v>
      </c>
      <c r="AD2442" s="43"/>
      <c r="AE2442" s="43"/>
      <c r="AF2442" s="43" t="s">
        <v>10483</v>
      </c>
      <c r="AG2442" s="43" t="n">
        <v>15.869</v>
      </c>
      <c r="AH2442" s="43" t="s">
        <v>14374</v>
      </c>
      <c r="AI2442" s="63" t="s">
        <v>14375</v>
      </c>
      <c r="AJ2442" s="63" t="s">
        <v>12574</v>
      </c>
      <c r="AK2442" s="43"/>
      <c r="AL2442" s="43"/>
      <c r="AM2442" s="43"/>
      <c r="AN2442" s="43"/>
      <c r="AO2442" s="43" t="s">
        <v>82</v>
      </c>
      <c r="AP2442" s="23" t="s">
        <v>1382</v>
      </c>
      <c r="BF2442" s="23" t="s">
        <v>10498</v>
      </c>
      <c r="BG2442" s="1" t="s">
        <v>183</v>
      </c>
    </row>
    <row r="2443" s="23" customFormat="true" ht="12.75" hidden="true" customHeight="false" outlineLevel="0" collapsed="false">
      <c r="A2443" s="76" t="s">
        <v>14376</v>
      </c>
      <c r="B2443" s="23" t="s">
        <v>6078</v>
      </c>
      <c r="C2443" s="40" t="s">
        <v>177</v>
      </c>
      <c r="D2443" s="41" t="s">
        <v>82</v>
      </c>
      <c r="E2443" s="23" t="s">
        <v>6079</v>
      </c>
      <c r="F2443" s="23" t="s">
        <v>14377</v>
      </c>
      <c r="G2443" s="23" t="n">
        <v>41</v>
      </c>
      <c r="H2443" s="23" t="n">
        <v>495</v>
      </c>
      <c r="I2443" s="41" t="s">
        <v>180</v>
      </c>
      <c r="K2443" s="23" t="n">
        <v>0</v>
      </c>
      <c r="L2443" s="23" t="n">
        <v>3580</v>
      </c>
      <c r="M2443" s="23" t="n">
        <v>0</v>
      </c>
      <c r="N2443" s="23" t="n">
        <v>0</v>
      </c>
      <c r="O2443" s="23" t="n">
        <f aca="false">K2443+L2443</f>
        <v>3580</v>
      </c>
      <c r="P2443" s="23" t="n">
        <f aca="false">K2443+L2443+M2443+N2443</f>
        <v>3580</v>
      </c>
      <c r="Q2443" s="23" t="n">
        <v>0</v>
      </c>
      <c r="R2443" s="23" t="n">
        <v>0</v>
      </c>
      <c r="S2443" s="23" t="n">
        <v>0</v>
      </c>
      <c r="T2443" s="23" t="n">
        <v>0</v>
      </c>
      <c r="U2443" s="23" t="n">
        <f aca="false">IF(I2443="delivery",O2443-SUM(Q2443+R2443),IF(I2443="PO",P2443-SUM(Q2443:R2443)))</f>
        <v>3580</v>
      </c>
      <c r="V2443" s="43" t="n">
        <v>4.875</v>
      </c>
      <c r="W2443" s="43" t="n">
        <v>4.875</v>
      </c>
      <c r="X2443" s="43" t="n">
        <f aca="false">W2443-V2443</f>
        <v>0</v>
      </c>
      <c r="Y2443" s="43"/>
      <c r="Z2443" s="43"/>
      <c r="AA2443" s="43"/>
      <c r="AB2443" s="43" t="n">
        <v>4.875</v>
      </c>
      <c r="AC2443" s="43" t="s">
        <v>10482</v>
      </c>
      <c r="AD2443" s="43"/>
      <c r="AE2443" s="43"/>
      <c r="AF2443" s="43" t="s">
        <v>10483</v>
      </c>
      <c r="AG2443" s="43" t="n">
        <v>4.875</v>
      </c>
      <c r="AH2443" s="43" t="s">
        <v>12632</v>
      </c>
      <c r="AI2443" s="63" t="s">
        <v>12633</v>
      </c>
      <c r="AJ2443" s="63" t="s">
        <v>10913</v>
      </c>
      <c r="AK2443" s="43"/>
      <c r="AL2443" s="43"/>
      <c r="AM2443" s="43"/>
      <c r="AN2443" s="43"/>
      <c r="AO2443" s="43" t="s">
        <v>82</v>
      </c>
      <c r="AP2443" s="23" t="s">
        <v>1382</v>
      </c>
      <c r="BF2443" s="23" t="s">
        <v>10498</v>
      </c>
      <c r="BG2443" s="1" t="s">
        <v>183</v>
      </c>
    </row>
    <row r="2444" s="23" customFormat="true" ht="12.75" hidden="true" customHeight="false" outlineLevel="0" collapsed="false">
      <c r="A2444" s="76" t="s">
        <v>6314</v>
      </c>
      <c r="B2444" s="23" t="s">
        <v>6315</v>
      </c>
      <c r="C2444" s="40" t="s">
        <v>177</v>
      </c>
      <c r="D2444" s="66" t="s">
        <v>82</v>
      </c>
      <c r="E2444" s="23" t="s">
        <v>6316</v>
      </c>
      <c r="F2444" s="23" t="s">
        <v>6317</v>
      </c>
      <c r="G2444" s="23" t="n">
        <v>55</v>
      </c>
      <c r="H2444" s="23" t="n">
        <v>1</v>
      </c>
      <c r="I2444" s="67" t="s">
        <v>188</v>
      </c>
      <c r="K2444" s="23" t="n">
        <v>0</v>
      </c>
      <c r="L2444" s="23" t="n">
        <v>57</v>
      </c>
      <c r="M2444" s="23" t="n">
        <v>0</v>
      </c>
      <c r="N2444" s="23" t="n">
        <v>0</v>
      </c>
      <c r="O2444" s="23" t="n">
        <f aca="false">K2444+L2444</f>
        <v>57</v>
      </c>
      <c r="P2444" s="23" t="n">
        <f aca="false">K2444+L2444+M2444+N2444</f>
        <v>57</v>
      </c>
      <c r="Q2444" s="23" t="n">
        <v>22</v>
      </c>
      <c r="R2444" s="23" t="n">
        <v>0</v>
      </c>
      <c r="S2444" s="23" t="n">
        <v>0</v>
      </c>
      <c r="T2444" s="23" t="n">
        <v>0</v>
      </c>
      <c r="U2444" s="23" t="n">
        <f aca="false">IF(I2444="delivery",O2444-SUM(Q2444+R2444),IF(I2444="PO",P2444-SUM(Q2444:R2444)))</f>
        <v>35</v>
      </c>
      <c r="V2444" s="43" t="n">
        <v>12.5</v>
      </c>
      <c r="W2444" s="43" t="n">
        <v>12.5</v>
      </c>
      <c r="X2444" s="43" t="n">
        <f aca="false">W2444-V2444</f>
        <v>0</v>
      </c>
      <c r="Y2444" s="43"/>
      <c r="Z2444" s="43"/>
      <c r="AA2444" s="43" t="n">
        <v>12.5</v>
      </c>
      <c r="AB2444" s="43"/>
      <c r="AC2444" s="43" t="s">
        <v>10482</v>
      </c>
      <c r="AD2444" s="43"/>
      <c r="AE2444" s="43"/>
      <c r="AF2444" s="43"/>
      <c r="AG2444" s="43" t="n">
        <v>12.5</v>
      </c>
      <c r="AH2444" s="43" t="s">
        <v>14378</v>
      </c>
      <c r="AI2444" s="63" t="n">
        <v>250</v>
      </c>
      <c r="AJ2444" s="63" t="n">
        <v>12</v>
      </c>
      <c r="AK2444" s="43"/>
      <c r="AL2444" s="43"/>
      <c r="AM2444" s="43"/>
      <c r="AN2444" s="43" t="s">
        <v>10486</v>
      </c>
      <c r="AO2444" s="43" t="s">
        <v>82</v>
      </c>
      <c r="AP2444" s="67" t="s">
        <v>189</v>
      </c>
      <c r="BF2444" s="23" t="s">
        <v>10497</v>
      </c>
      <c r="BG2444" s="1" t="s">
        <v>183</v>
      </c>
    </row>
    <row r="2445" s="23" customFormat="true" ht="12.75" hidden="true" customHeight="false" outlineLevel="0" collapsed="false">
      <c r="A2445" s="76" t="s">
        <v>7125</v>
      </c>
      <c r="B2445" s="23" t="s">
        <v>7126</v>
      </c>
      <c r="C2445" s="40" t="s">
        <v>177</v>
      </c>
      <c r="D2445" s="41" t="s">
        <v>82</v>
      </c>
      <c r="E2445" s="23" t="s">
        <v>7127</v>
      </c>
      <c r="F2445" s="23" t="s">
        <v>7128</v>
      </c>
      <c r="G2445" s="23" t="n">
        <v>41</v>
      </c>
      <c r="H2445" s="23" t="n">
        <v>2000</v>
      </c>
      <c r="I2445" s="41" t="s">
        <v>180</v>
      </c>
      <c r="K2445" s="23" t="n">
        <v>0</v>
      </c>
      <c r="L2445" s="23" t="n">
        <v>2260</v>
      </c>
      <c r="M2445" s="23" t="n">
        <v>0</v>
      </c>
      <c r="N2445" s="23" t="n">
        <v>0</v>
      </c>
      <c r="O2445" s="23" t="n">
        <f aca="false">K2445+L2445</f>
        <v>2260</v>
      </c>
      <c r="P2445" s="23" t="n">
        <f aca="false">K2445+L2445+M2445+N2445</f>
        <v>2260</v>
      </c>
      <c r="Q2445" s="23" t="n">
        <v>0</v>
      </c>
      <c r="R2445" s="23" t="n">
        <v>0</v>
      </c>
      <c r="S2445" s="23" t="n">
        <v>0</v>
      </c>
      <c r="T2445" s="23" t="n">
        <v>0</v>
      </c>
      <c r="U2445" s="23" t="n">
        <f aca="false">IF(I2445="delivery",O2445-SUM(Q2445+R2445),IF(I2445="PO",P2445-SUM(Q2445:R2445)))</f>
        <v>2260</v>
      </c>
      <c r="V2445" s="43" t="n">
        <v>0.27666</v>
      </c>
      <c r="W2445" s="43" t="n">
        <v>0.27666</v>
      </c>
      <c r="X2445" s="43" t="n">
        <f aca="false">W2445-V2445</f>
        <v>0</v>
      </c>
      <c r="Y2445" s="43"/>
      <c r="Z2445" s="43"/>
      <c r="AA2445" s="43"/>
      <c r="AB2445" s="43"/>
      <c r="AC2445" s="43" t="s">
        <v>10482</v>
      </c>
      <c r="AD2445" s="43"/>
      <c r="AE2445" s="43"/>
      <c r="AF2445" s="43"/>
      <c r="AG2445" s="43" t="s">
        <v>14379</v>
      </c>
      <c r="AH2445" s="43"/>
      <c r="AI2445" s="63"/>
      <c r="AJ2445" s="63"/>
      <c r="AK2445" s="43"/>
      <c r="AL2445" s="43"/>
      <c r="AM2445" s="43"/>
      <c r="AN2445" s="43"/>
      <c r="AO2445" s="43" t="s">
        <v>82</v>
      </c>
      <c r="AP2445" s="23" t="s">
        <v>6397</v>
      </c>
      <c r="BF2445" s="23" t="s">
        <v>10498</v>
      </c>
      <c r="BG2445" s="1" t="s">
        <v>183</v>
      </c>
    </row>
    <row r="2446" s="23" customFormat="true" ht="12.75" hidden="true" customHeight="false" outlineLevel="0" collapsed="false">
      <c r="A2446" s="76" t="s">
        <v>7201</v>
      </c>
      <c r="B2446" s="23" t="s">
        <v>7202</v>
      </c>
      <c r="C2446" s="40" t="s">
        <v>177</v>
      </c>
      <c r="D2446" s="41" t="s">
        <v>82</v>
      </c>
      <c r="E2446" s="23" t="s">
        <v>7203</v>
      </c>
      <c r="F2446" s="23" t="s">
        <v>7204</v>
      </c>
      <c r="G2446" s="23" t="n">
        <v>41</v>
      </c>
      <c r="H2446" s="23" t="n">
        <v>750</v>
      </c>
      <c r="I2446" s="41" t="s">
        <v>180</v>
      </c>
      <c r="K2446" s="23" t="n">
        <v>0</v>
      </c>
      <c r="L2446" s="23" t="n">
        <v>1000</v>
      </c>
      <c r="M2446" s="23" t="n">
        <v>0</v>
      </c>
      <c r="N2446" s="23" t="n">
        <v>0</v>
      </c>
      <c r="O2446" s="23" t="n">
        <f aca="false">K2446+L2446</f>
        <v>1000</v>
      </c>
      <c r="P2446" s="23" t="n">
        <f aca="false">K2446+L2446+M2446+N2446</f>
        <v>1000</v>
      </c>
      <c r="Q2446" s="23" t="n">
        <v>0</v>
      </c>
      <c r="R2446" s="23" t="n">
        <v>0</v>
      </c>
      <c r="S2446" s="23" t="n">
        <v>0</v>
      </c>
      <c r="T2446" s="23" t="n">
        <v>0</v>
      </c>
      <c r="U2446" s="23" t="n">
        <f aca="false">IF(I2446="delivery",O2446-SUM(Q2446+R2446),IF(I2446="PO",P2446-SUM(Q2446:R2446)))</f>
        <v>1000</v>
      </c>
      <c r="V2446" s="43" t="n">
        <v>0.43354</v>
      </c>
      <c r="W2446" s="43" t="n">
        <v>0.43354</v>
      </c>
      <c r="X2446" s="43" t="n">
        <f aca="false">W2446-V2446</f>
        <v>0</v>
      </c>
      <c r="Y2446" s="43"/>
      <c r="Z2446" s="43"/>
      <c r="AA2446" s="43"/>
      <c r="AB2446" s="43" t="n">
        <v>0.409</v>
      </c>
      <c r="AC2446" s="43" t="s">
        <v>10482</v>
      </c>
      <c r="AD2446" s="43"/>
      <c r="AE2446" s="43"/>
      <c r="AF2446" s="43"/>
      <c r="AG2446" s="43" t="n">
        <v>0.409</v>
      </c>
      <c r="AH2446" s="43" t="s">
        <v>14380</v>
      </c>
      <c r="AI2446" s="63" t="n">
        <v>250</v>
      </c>
      <c r="AJ2446" s="63" t="n">
        <v>6</v>
      </c>
      <c r="AK2446" s="43"/>
      <c r="AL2446" s="43"/>
      <c r="AM2446" s="43"/>
      <c r="AN2446" s="43"/>
      <c r="AO2446" s="43" t="s">
        <v>82</v>
      </c>
      <c r="AP2446" s="23" t="s">
        <v>6397</v>
      </c>
      <c r="BF2446" s="23" t="s">
        <v>10498</v>
      </c>
      <c r="BG2446" s="1" t="s">
        <v>183</v>
      </c>
    </row>
    <row r="2447" s="23" customFormat="true" ht="12.75" hidden="true" customHeight="false" outlineLevel="0" collapsed="false">
      <c r="A2447" s="76" t="s">
        <v>7359</v>
      </c>
      <c r="B2447" s="23" t="s">
        <v>7360</v>
      </c>
      <c r="C2447" s="40" t="s">
        <v>177</v>
      </c>
      <c r="D2447" s="41" t="s">
        <v>82</v>
      </c>
      <c r="E2447" s="23" t="s">
        <v>7361</v>
      </c>
      <c r="F2447" s="23" t="s">
        <v>7362</v>
      </c>
      <c r="G2447" s="23" t="n">
        <v>51</v>
      </c>
      <c r="H2447" s="23" t="n">
        <v>3000</v>
      </c>
      <c r="I2447" s="41" t="s">
        <v>180</v>
      </c>
      <c r="K2447" s="23" t="n">
        <v>0</v>
      </c>
      <c r="L2447" s="23" t="n">
        <v>3000</v>
      </c>
      <c r="M2447" s="23" t="n">
        <v>0</v>
      </c>
      <c r="N2447" s="23" t="n">
        <v>0</v>
      </c>
      <c r="O2447" s="23" t="n">
        <f aca="false">K2447+L2447</f>
        <v>3000</v>
      </c>
      <c r="P2447" s="23" t="n">
        <f aca="false">K2447+L2447+M2447+N2447</f>
        <v>3000</v>
      </c>
      <c r="Q2447" s="23" t="n">
        <v>0</v>
      </c>
      <c r="R2447" s="23" t="n">
        <v>0</v>
      </c>
      <c r="S2447" s="23" t="n">
        <v>0</v>
      </c>
      <c r="T2447" s="23" t="n">
        <v>0</v>
      </c>
      <c r="U2447" s="23" t="n">
        <f aca="false">IF(I2447="delivery",O2447-SUM(Q2447+R2447),IF(I2447="PO",P2447-SUM(Q2447:R2447)))</f>
        <v>3000</v>
      </c>
      <c r="V2447" s="43" t="n">
        <v>0.18</v>
      </c>
      <c r="W2447" s="43" t="n">
        <v>0.18</v>
      </c>
      <c r="X2447" s="43" t="n">
        <f aca="false">W2447-V2447</f>
        <v>0</v>
      </c>
      <c r="Y2447" s="43"/>
      <c r="Z2447" s="43"/>
      <c r="AA2447" s="43"/>
      <c r="AB2447" s="43"/>
      <c r="AC2447" s="43" t="s">
        <v>10482</v>
      </c>
      <c r="AD2447" s="43"/>
      <c r="AE2447" s="43"/>
      <c r="AF2447" s="43"/>
      <c r="AG2447" s="43" t="s">
        <v>12764</v>
      </c>
      <c r="AH2447" s="43"/>
      <c r="AI2447" s="63"/>
      <c r="AJ2447" s="63"/>
      <c r="AK2447" s="43"/>
      <c r="AL2447" s="43"/>
      <c r="AM2447" s="43"/>
      <c r="AN2447" s="43"/>
      <c r="AO2447" s="43" t="s">
        <v>82</v>
      </c>
      <c r="AP2447" s="23" t="s">
        <v>6397</v>
      </c>
      <c r="BF2447" s="23" t="s">
        <v>10498</v>
      </c>
      <c r="BG2447" s="1" t="s">
        <v>183</v>
      </c>
    </row>
    <row r="2448" s="23" customFormat="true" ht="12.75" hidden="true" customHeight="false" outlineLevel="0" collapsed="false">
      <c r="A2448" s="76" t="s">
        <v>8187</v>
      </c>
      <c r="B2448" s="23" t="s">
        <v>8188</v>
      </c>
      <c r="C2448" s="40" t="s">
        <v>177</v>
      </c>
      <c r="D2448" s="66" t="s">
        <v>82</v>
      </c>
      <c r="E2448" s="23" t="s">
        <v>8189</v>
      </c>
      <c r="F2448" s="23" t="s">
        <v>8190</v>
      </c>
      <c r="G2448" s="23" t="n">
        <v>116</v>
      </c>
      <c r="H2448" s="23" t="n">
        <v>1</v>
      </c>
      <c r="I2448" s="67" t="s">
        <v>180</v>
      </c>
      <c r="K2448" s="23" t="n">
        <v>0</v>
      </c>
      <c r="L2448" s="23" t="n">
        <v>500</v>
      </c>
      <c r="M2448" s="23" t="n">
        <v>0</v>
      </c>
      <c r="N2448" s="23" t="n">
        <v>0</v>
      </c>
      <c r="O2448" s="23" t="n">
        <f aca="false">K2448+L2448</f>
        <v>500</v>
      </c>
      <c r="P2448" s="23" t="n">
        <f aca="false">K2448+L2448+M2448+N2448</f>
        <v>500</v>
      </c>
      <c r="Q2448" s="23" t="n">
        <v>0</v>
      </c>
      <c r="R2448" s="23" t="n">
        <v>0</v>
      </c>
      <c r="S2448" s="23" t="n">
        <v>0</v>
      </c>
      <c r="T2448" s="23" t="n">
        <v>0</v>
      </c>
      <c r="U2448" s="23" t="n">
        <f aca="false">IF(I2448="delivery",O2448-SUM(Q2448+R2448),IF(I2448="PO",P2448-SUM(Q2448:R2448)))</f>
        <v>500</v>
      </c>
      <c r="V2448" s="43" t="n">
        <v>5</v>
      </c>
      <c r="W2448" s="43" t="n">
        <v>5</v>
      </c>
      <c r="X2448" s="43" t="n">
        <f aca="false">W2448-V2448</f>
        <v>0</v>
      </c>
      <c r="Y2448" s="43"/>
      <c r="Z2448" s="43"/>
      <c r="AA2448" s="43" t="n">
        <v>3.24</v>
      </c>
      <c r="AB2448" s="43" t="n">
        <v>2.2</v>
      </c>
      <c r="AC2448" s="43" t="s">
        <v>10482</v>
      </c>
      <c r="AD2448" s="43"/>
      <c r="AE2448" s="43"/>
      <c r="AF2448" s="43"/>
      <c r="AG2448" s="43" t="n">
        <v>2.2</v>
      </c>
      <c r="AH2448" s="43" t="s">
        <v>14381</v>
      </c>
      <c r="AI2448" s="63" t="n">
        <v>250</v>
      </c>
      <c r="AJ2448" s="63" t="s">
        <v>14382</v>
      </c>
      <c r="AK2448" s="43" t="s">
        <v>14383</v>
      </c>
      <c r="AL2448" s="43"/>
      <c r="AM2448" s="43"/>
      <c r="AN2448" s="43"/>
      <c r="AO2448" s="43" t="s">
        <v>82</v>
      </c>
      <c r="AP2448" s="67" t="s">
        <v>6397</v>
      </c>
      <c r="BF2448" s="68" t="s">
        <v>1113</v>
      </c>
      <c r="BG2448" s="1" t="s">
        <v>183</v>
      </c>
    </row>
    <row r="2449" s="23" customFormat="true" ht="12.75" hidden="false" customHeight="false" outlineLevel="0" collapsed="false">
      <c r="A2449" s="76" t="s">
        <v>9752</v>
      </c>
      <c r="B2449" s="23" t="s">
        <v>9753</v>
      </c>
      <c r="C2449" s="40" t="s">
        <v>177</v>
      </c>
      <c r="D2449" s="41" t="s">
        <v>1471</v>
      </c>
      <c r="E2449" s="23" t="s">
        <v>9754</v>
      </c>
      <c r="F2449" s="23" t="s">
        <v>9755</v>
      </c>
      <c r="G2449" s="23" t="n">
        <v>123</v>
      </c>
      <c r="H2449" s="23" t="n">
        <v>10000</v>
      </c>
      <c r="I2449" s="41" t="s">
        <v>188</v>
      </c>
      <c r="K2449" s="23" t="n">
        <v>0</v>
      </c>
      <c r="L2449" s="23" t="n">
        <v>10000</v>
      </c>
      <c r="M2449" s="23" t="n">
        <v>0</v>
      </c>
      <c r="N2449" s="23" t="n">
        <v>0</v>
      </c>
      <c r="O2449" s="23" t="n">
        <f aca="false">K2449+L2449</f>
        <v>10000</v>
      </c>
      <c r="P2449" s="23" t="n">
        <f aca="false">K2449+L2449+M2449+N2449</f>
        <v>10000</v>
      </c>
      <c r="Q2449" s="23" t="n">
        <v>0</v>
      </c>
      <c r="R2449" s="23" t="n">
        <v>0</v>
      </c>
      <c r="S2449" s="23" t="n">
        <v>0</v>
      </c>
      <c r="T2449" s="23" t="n">
        <v>0</v>
      </c>
      <c r="U2449" s="23" t="n">
        <f aca="false">IF(I2449="delivery",O2449-SUM(Q2449+R2449),IF(I2449="PO",P2449-SUM(Q2449:R2449)))</f>
        <v>10000</v>
      </c>
      <c r="V2449" s="43" t="n">
        <v>0.0007</v>
      </c>
      <c r="W2449" s="43" t="n">
        <v>0.0007</v>
      </c>
      <c r="X2449" s="43" t="n">
        <f aca="false">W2449-V2449</f>
        <v>0</v>
      </c>
      <c r="Y2449" s="43"/>
      <c r="Z2449" s="43"/>
      <c r="AA2449" s="43" t="n">
        <v>0.0007</v>
      </c>
      <c r="AB2449" s="43"/>
      <c r="AC2449" s="43" t="s">
        <v>10482</v>
      </c>
      <c r="AD2449" s="43" t="s">
        <v>10532</v>
      </c>
      <c r="AE2449" s="43"/>
      <c r="AF2449" s="43"/>
      <c r="AG2449" s="43" t="n">
        <v>0.0007</v>
      </c>
      <c r="AH2449" s="43"/>
      <c r="AI2449" s="63"/>
      <c r="AJ2449" s="63"/>
      <c r="AK2449" s="43"/>
      <c r="AL2449" s="43"/>
      <c r="AM2449" s="43"/>
      <c r="AN2449" s="43"/>
      <c r="AO2449" s="43" t="s">
        <v>1471</v>
      </c>
      <c r="AP2449" s="23" t="s">
        <v>3124</v>
      </c>
      <c r="AT2449" s="23" t="s">
        <v>10533</v>
      </c>
      <c r="AV2449" s="23" t="n">
        <v>0.0007</v>
      </c>
      <c r="AW2449" s="23" t="s">
        <v>10534</v>
      </c>
      <c r="AY2449" s="23" t="n">
        <v>10000</v>
      </c>
      <c r="AZ2449" s="23" t="n">
        <v>25</v>
      </c>
      <c r="BB2449" s="23" t="s">
        <v>10534</v>
      </c>
      <c r="BE2449" s="23" t="s">
        <v>10536</v>
      </c>
      <c r="BF2449" s="23" t="s">
        <v>10498</v>
      </c>
      <c r="BG2449" s="1" t="s">
        <v>183</v>
      </c>
    </row>
    <row r="2450" s="23" customFormat="true" ht="12.75" hidden="false" customHeight="false" outlineLevel="0" collapsed="false">
      <c r="A2450" s="76" t="s">
        <v>10223</v>
      </c>
      <c r="B2450" s="23" t="s">
        <v>10224</v>
      </c>
      <c r="C2450" s="40" t="s">
        <v>177</v>
      </c>
      <c r="D2450" s="41" t="s">
        <v>1471</v>
      </c>
      <c r="E2450" s="23" t="s">
        <v>10225</v>
      </c>
      <c r="F2450" s="23" t="s">
        <v>10226</v>
      </c>
      <c r="G2450" s="23" t="n">
        <v>148</v>
      </c>
      <c r="H2450" s="23" t="n">
        <v>42000</v>
      </c>
      <c r="I2450" s="41" t="s">
        <v>188</v>
      </c>
      <c r="K2450" s="23" t="n">
        <v>0</v>
      </c>
      <c r="L2450" s="23" t="n">
        <v>3000</v>
      </c>
      <c r="M2450" s="23" t="n">
        <v>0</v>
      </c>
      <c r="N2450" s="23" t="n">
        <v>0</v>
      </c>
      <c r="O2450" s="23" t="n">
        <f aca="false">K2450+L2450</f>
        <v>3000</v>
      </c>
      <c r="P2450" s="23" t="n">
        <f aca="false">K2450+L2450+M2450+N2450</f>
        <v>3000</v>
      </c>
      <c r="Q2450" s="23" t="n">
        <v>0</v>
      </c>
      <c r="R2450" s="23" t="n">
        <v>0</v>
      </c>
      <c r="S2450" s="23" t="n">
        <v>0</v>
      </c>
      <c r="T2450" s="23" t="n">
        <v>0</v>
      </c>
      <c r="U2450" s="23" t="n">
        <f aca="false">IF(I2450="delivery",O2450-SUM(Q2450+R2450),IF(I2450="PO",P2450-SUM(Q2450:R2450)))</f>
        <v>3000</v>
      </c>
      <c r="V2450" s="43" t="n">
        <v>0.01355</v>
      </c>
      <c r="W2450" s="43" t="n">
        <v>0.01355</v>
      </c>
      <c r="X2450" s="43" t="n">
        <f aca="false">W2450-V2450</f>
        <v>0</v>
      </c>
      <c r="Y2450" s="43"/>
      <c r="Z2450" s="43"/>
      <c r="AA2450" s="43"/>
      <c r="AB2450" s="43"/>
      <c r="AC2450" s="43" t="s">
        <v>10482</v>
      </c>
      <c r="AD2450" s="43" t="s">
        <v>14384</v>
      </c>
      <c r="AE2450" s="43" t="s">
        <v>14385</v>
      </c>
      <c r="AF2450" s="43"/>
      <c r="AG2450" s="43" t="n">
        <v>0.0067</v>
      </c>
      <c r="AH2450" s="43" t="s">
        <v>11590</v>
      </c>
      <c r="AI2450" s="63" t="n">
        <v>3000</v>
      </c>
      <c r="AJ2450" s="63" t="n">
        <v>10</v>
      </c>
      <c r="AK2450" s="43" t="s">
        <v>14386</v>
      </c>
      <c r="AL2450" s="43" t="s">
        <v>14387</v>
      </c>
      <c r="AM2450" s="43"/>
      <c r="AN2450" s="43"/>
      <c r="AO2450" s="43" t="s">
        <v>1471</v>
      </c>
      <c r="AP2450" s="23" t="s">
        <v>3124</v>
      </c>
      <c r="AT2450" s="23" t="s">
        <v>10493</v>
      </c>
      <c r="AV2450" s="23" t="n">
        <v>0.02711</v>
      </c>
      <c r="AW2450" s="23" t="s">
        <v>14388</v>
      </c>
      <c r="AX2450" s="23" t="s">
        <v>14389</v>
      </c>
      <c r="AY2450" s="23" t="n">
        <v>33000</v>
      </c>
      <c r="AZ2450" s="23" t="n">
        <v>46</v>
      </c>
      <c r="BA2450" s="23" t="s">
        <v>1465</v>
      </c>
      <c r="BB2450" s="23" t="s">
        <v>11292</v>
      </c>
      <c r="BE2450" s="23" t="s">
        <v>10536</v>
      </c>
      <c r="BF2450" s="23" t="s">
        <v>10498</v>
      </c>
      <c r="BG2450" s="1" t="s">
        <v>183</v>
      </c>
    </row>
    <row r="2451" s="23" customFormat="true" ht="12.75" hidden="true" customHeight="false" outlineLevel="0" collapsed="false">
      <c r="A2451" s="76" t="s">
        <v>14390</v>
      </c>
      <c r="B2451" s="23" t="s">
        <v>14391</v>
      </c>
      <c r="C2451" s="40" t="s">
        <v>1465</v>
      </c>
      <c r="D2451" s="66" t="s">
        <v>82</v>
      </c>
      <c r="E2451" s="23" t="s">
        <v>14392</v>
      </c>
      <c r="F2451" s="23" t="s">
        <v>14393</v>
      </c>
      <c r="G2451" s="23" t="n">
        <v>55</v>
      </c>
      <c r="H2451" s="23" t="n">
        <v>1</v>
      </c>
      <c r="I2451" s="67" t="s">
        <v>188</v>
      </c>
      <c r="K2451" s="23" t="n">
        <v>0</v>
      </c>
      <c r="L2451" s="23" t="n">
        <v>200</v>
      </c>
      <c r="M2451" s="23" t="n">
        <v>0</v>
      </c>
      <c r="N2451" s="23" t="n">
        <v>0</v>
      </c>
      <c r="O2451" s="23" t="n">
        <f aca="false">K2451+L2451</f>
        <v>200</v>
      </c>
      <c r="P2451" s="23" t="n">
        <f aca="false">K2451+L2451+M2451+N2451</f>
        <v>200</v>
      </c>
      <c r="Q2451" s="23" t="n">
        <v>0</v>
      </c>
      <c r="R2451" s="23" t="n">
        <v>0</v>
      </c>
      <c r="S2451" s="23" t="n">
        <v>0</v>
      </c>
      <c r="T2451" s="23" t="n">
        <v>0</v>
      </c>
      <c r="U2451" s="23" t="n">
        <f aca="false">IF(I2451="delivery",O2451-SUM(Q2451+R2451),IF(I2451="PO",P2451-SUM(Q2451:R2451)))</f>
        <v>200</v>
      </c>
      <c r="V2451" s="43" t="n">
        <v>0.0001</v>
      </c>
      <c r="W2451" s="43" t="n">
        <v>0.0001</v>
      </c>
      <c r="X2451" s="43" t="n">
        <f aca="false">W2451-V2451</f>
        <v>0</v>
      </c>
      <c r="Y2451" s="43"/>
      <c r="Z2451" s="43"/>
      <c r="AA2451" s="43"/>
      <c r="AB2451" s="43"/>
      <c r="AC2451" s="43" t="s">
        <v>10482</v>
      </c>
      <c r="AD2451" s="43"/>
      <c r="AE2451" s="43"/>
      <c r="AF2451" s="43"/>
      <c r="AG2451" s="43" t="n">
        <v>0.0001</v>
      </c>
      <c r="AH2451" s="43" t="s">
        <v>14394</v>
      </c>
      <c r="AI2451" s="63"/>
      <c r="AJ2451" s="63"/>
      <c r="AK2451" s="43"/>
      <c r="AL2451" s="43" t="s">
        <v>1465</v>
      </c>
      <c r="AM2451" s="43" t="s">
        <v>14395</v>
      </c>
      <c r="AN2451" s="43"/>
      <c r="AO2451" s="43" t="s">
        <v>82</v>
      </c>
      <c r="AP2451" s="67" t="s">
        <v>263</v>
      </c>
      <c r="BF2451" s="23" t="s">
        <v>1468</v>
      </c>
      <c r="BG2451" s="1" t="s">
        <v>183</v>
      </c>
    </row>
    <row r="2452" s="23" customFormat="true" ht="12.75" hidden="true" customHeight="false" outlineLevel="0" collapsed="false">
      <c r="A2452" s="77" t="s">
        <v>14396</v>
      </c>
      <c r="B2452" s="77" t="s">
        <v>14397</v>
      </c>
      <c r="C2452" s="40" t="s">
        <v>177</v>
      </c>
      <c r="D2452" s="77" t="s">
        <v>82</v>
      </c>
      <c r="E2452" s="23" t="s">
        <v>1247</v>
      </c>
      <c r="F2452" s="23" t="s">
        <v>14398</v>
      </c>
      <c r="G2452" s="23" t="n">
        <v>55</v>
      </c>
      <c r="H2452" s="23" t="n">
        <v>1</v>
      </c>
      <c r="I2452" s="78" t="s">
        <v>188</v>
      </c>
      <c r="K2452" s="23" t="n">
        <v>0</v>
      </c>
      <c r="L2452" s="23" t="n">
        <v>0</v>
      </c>
      <c r="M2452" s="23" t="n">
        <v>0</v>
      </c>
      <c r="N2452" s="23" t="n">
        <v>0</v>
      </c>
      <c r="O2452" s="23" t="n">
        <f aca="false">K2452+L2452</f>
        <v>0</v>
      </c>
      <c r="P2452" s="23" t="n">
        <f aca="false">K2452+L2452+M2452+N2452</f>
        <v>0</v>
      </c>
      <c r="Q2452" s="23" t="n">
        <v>0</v>
      </c>
      <c r="R2452" s="23" t="n">
        <v>0</v>
      </c>
      <c r="S2452" s="23" t="n">
        <v>0</v>
      </c>
      <c r="T2452" s="23" t="n">
        <v>0</v>
      </c>
      <c r="U2452" s="23" t="n">
        <f aca="false">IF(I2452="delivery",O2452-SUM(Q2452+R2452),IF(I2452="PO",P2452-SUM(Q2452:R2452)))</f>
        <v>0</v>
      </c>
      <c r="V2452" s="43" t="n">
        <v>55.06</v>
      </c>
      <c r="W2452" s="43" t="n">
        <v>55.06</v>
      </c>
      <c r="X2452" s="43" t="n">
        <f aca="false">W2452-V2452</f>
        <v>0</v>
      </c>
      <c r="Y2452" s="43"/>
      <c r="Z2452" s="43"/>
      <c r="AA2452" s="43"/>
      <c r="AB2452" s="43"/>
      <c r="AC2452" s="43" t="s">
        <v>10482</v>
      </c>
      <c r="AD2452" s="43" t="s">
        <v>10813</v>
      </c>
      <c r="AE2452" s="43" t="s">
        <v>14109</v>
      </c>
      <c r="AF2452" s="43" t="s">
        <v>14121</v>
      </c>
      <c r="AG2452" s="43" t="n">
        <v>55.06</v>
      </c>
      <c r="AH2452" s="43" t="s">
        <v>11079</v>
      </c>
      <c r="AI2452" s="63" t="s">
        <v>10834</v>
      </c>
      <c r="AJ2452" s="63" t="s">
        <v>10505</v>
      </c>
      <c r="AK2452" s="43"/>
      <c r="AL2452" s="43"/>
      <c r="AM2452" s="43"/>
      <c r="AN2452" s="43" t="s">
        <v>10506</v>
      </c>
      <c r="AO2452" s="43" t="s">
        <v>82</v>
      </c>
      <c r="AP2452" s="77" t="s">
        <v>181</v>
      </c>
      <c r="BF2452" s="23" t="s">
        <v>10515</v>
      </c>
      <c r="BG2452" s="1" t="s">
        <v>183</v>
      </c>
    </row>
    <row r="2453" s="23" customFormat="true" ht="12.75" hidden="true" customHeight="false" outlineLevel="0" collapsed="false">
      <c r="A2453" s="77" t="s">
        <v>14399</v>
      </c>
      <c r="B2453" s="77" t="s">
        <v>14400</v>
      </c>
      <c r="C2453" s="40" t="s">
        <v>177</v>
      </c>
      <c r="D2453" s="77" t="s">
        <v>82</v>
      </c>
      <c r="E2453" s="23" t="s">
        <v>1261</v>
      </c>
      <c r="F2453" s="23" t="s">
        <v>14401</v>
      </c>
      <c r="G2453" s="23" t="n">
        <v>55</v>
      </c>
      <c r="H2453" s="23" t="n">
        <v>1</v>
      </c>
      <c r="I2453" s="78" t="s">
        <v>188</v>
      </c>
      <c r="K2453" s="23" t="n">
        <v>0</v>
      </c>
      <c r="L2453" s="23" t="n">
        <v>0</v>
      </c>
      <c r="M2453" s="23" t="n">
        <v>0</v>
      </c>
      <c r="N2453" s="23" t="n">
        <v>0</v>
      </c>
      <c r="O2453" s="23" t="n">
        <f aca="false">K2453+L2453</f>
        <v>0</v>
      </c>
      <c r="P2453" s="23" t="n">
        <f aca="false">K2453+L2453+M2453+N2453</f>
        <v>0</v>
      </c>
      <c r="Q2453" s="23" t="n">
        <v>0</v>
      </c>
      <c r="R2453" s="23" t="n">
        <v>0</v>
      </c>
      <c r="S2453" s="23" t="n">
        <v>0</v>
      </c>
      <c r="T2453" s="23" t="n">
        <v>0</v>
      </c>
      <c r="U2453" s="23" t="n">
        <f aca="false">IF(I2453="delivery",O2453-SUM(Q2453+R2453),IF(I2453="PO",P2453-SUM(Q2453:R2453)))</f>
        <v>0</v>
      </c>
      <c r="V2453" s="43" t="n">
        <v>122.495</v>
      </c>
      <c r="W2453" s="43" t="n">
        <v>122.495</v>
      </c>
      <c r="X2453" s="43" t="n">
        <f aca="false">W2453-V2453</f>
        <v>0</v>
      </c>
      <c r="Y2453" s="43"/>
      <c r="Z2453" s="43"/>
      <c r="AA2453" s="43"/>
      <c r="AB2453" s="43"/>
      <c r="AC2453" s="43" t="s">
        <v>10482</v>
      </c>
      <c r="AD2453" s="43" t="s">
        <v>10813</v>
      </c>
      <c r="AE2453" s="43" t="s">
        <v>14109</v>
      </c>
      <c r="AF2453" s="43" t="s">
        <v>14121</v>
      </c>
      <c r="AG2453" s="43" t="n">
        <v>122.495</v>
      </c>
      <c r="AH2453" s="43" t="s">
        <v>11045</v>
      </c>
      <c r="AI2453" s="63" t="s">
        <v>10834</v>
      </c>
      <c r="AJ2453" s="63" t="s">
        <v>10505</v>
      </c>
      <c r="AK2453" s="43"/>
      <c r="AL2453" s="43"/>
      <c r="AM2453" s="43"/>
      <c r="AN2453" s="43" t="s">
        <v>10506</v>
      </c>
      <c r="AO2453" s="43" t="s">
        <v>82</v>
      </c>
      <c r="AP2453" s="77" t="s">
        <v>181</v>
      </c>
      <c r="BF2453" s="23" t="s">
        <v>10515</v>
      </c>
      <c r="BG2453" s="1" t="s">
        <v>183</v>
      </c>
    </row>
    <row r="2454" s="23" customFormat="true" ht="12.75" hidden="true" customHeight="false" outlineLevel="0" collapsed="false">
      <c r="A2454" s="77" t="s">
        <v>14402</v>
      </c>
      <c r="B2454" s="77" t="s">
        <v>14403</v>
      </c>
      <c r="C2454" s="40" t="s">
        <v>177</v>
      </c>
      <c r="D2454" s="77" t="s">
        <v>82</v>
      </c>
      <c r="E2454" s="23" t="s">
        <v>14404</v>
      </c>
      <c r="F2454" s="23" t="s">
        <v>14405</v>
      </c>
      <c r="G2454" s="23" t="n">
        <v>55</v>
      </c>
      <c r="H2454" s="23" t="n">
        <v>1</v>
      </c>
      <c r="I2454" s="78" t="s">
        <v>188</v>
      </c>
      <c r="K2454" s="23" t="n">
        <v>0</v>
      </c>
      <c r="L2454" s="23" t="n">
        <v>0</v>
      </c>
      <c r="M2454" s="23" t="n">
        <v>0</v>
      </c>
      <c r="N2454" s="23" t="n">
        <v>0</v>
      </c>
      <c r="O2454" s="23" t="n">
        <f aca="false">K2454+L2454</f>
        <v>0</v>
      </c>
      <c r="P2454" s="23" t="n">
        <f aca="false">K2454+L2454+M2454+N2454</f>
        <v>0</v>
      </c>
      <c r="Q2454" s="23" t="n">
        <v>0</v>
      </c>
      <c r="R2454" s="23" t="n">
        <v>0</v>
      </c>
      <c r="S2454" s="23" t="n">
        <v>0</v>
      </c>
      <c r="T2454" s="23" t="n">
        <v>0</v>
      </c>
      <c r="U2454" s="23" t="n">
        <f aca="false">IF(I2454="delivery",O2454-SUM(Q2454+R2454),IF(I2454="PO",P2454-SUM(Q2454:R2454)))</f>
        <v>0</v>
      </c>
      <c r="V2454" s="43" t="n">
        <v>0.4024</v>
      </c>
      <c r="W2454" s="43" t="n">
        <v>0.4024</v>
      </c>
      <c r="X2454" s="43" t="n">
        <f aca="false">W2454-V2454</f>
        <v>0</v>
      </c>
      <c r="Y2454" s="43"/>
      <c r="Z2454" s="43"/>
      <c r="AA2454" s="43"/>
      <c r="AB2454" s="43"/>
      <c r="AC2454" s="43" t="s">
        <v>10482</v>
      </c>
      <c r="AD2454" s="43" t="s">
        <v>14406</v>
      </c>
      <c r="AE2454" s="43" t="s">
        <v>14407</v>
      </c>
      <c r="AF2454" s="43" t="s">
        <v>10483</v>
      </c>
      <c r="AG2454" s="43" t="n">
        <v>0.4024</v>
      </c>
      <c r="AH2454" s="43" t="s">
        <v>14408</v>
      </c>
      <c r="AI2454" s="63" t="n">
        <v>5000</v>
      </c>
      <c r="AJ2454" s="63" t="n">
        <v>6</v>
      </c>
      <c r="AK2454" s="43" t="s">
        <v>14403</v>
      </c>
      <c r="AL2454" s="43" t="s">
        <v>1465</v>
      </c>
      <c r="AM2454" s="43" t="s">
        <v>14409</v>
      </c>
      <c r="AN2454" s="43" t="s">
        <v>10486</v>
      </c>
      <c r="AO2454" s="43" t="s">
        <v>82</v>
      </c>
      <c r="AP2454" s="77" t="s">
        <v>263</v>
      </c>
      <c r="BF2454" s="23" t="s">
        <v>10507</v>
      </c>
      <c r="BG2454" s="1" t="s">
        <v>183</v>
      </c>
    </row>
    <row r="2455" s="23" customFormat="true" ht="12.75" hidden="true" customHeight="false" outlineLevel="0" collapsed="false">
      <c r="A2455" s="77" t="s">
        <v>14410</v>
      </c>
      <c r="B2455" s="77" t="s">
        <v>14411</v>
      </c>
      <c r="C2455" s="40" t="s">
        <v>177</v>
      </c>
      <c r="D2455" s="77" t="s">
        <v>82</v>
      </c>
      <c r="E2455" s="23" t="s">
        <v>14404</v>
      </c>
      <c r="F2455" s="23" t="s">
        <v>14412</v>
      </c>
      <c r="G2455" s="23" t="n">
        <v>55</v>
      </c>
      <c r="H2455" s="23" t="n">
        <v>1</v>
      </c>
      <c r="I2455" s="78" t="s">
        <v>188</v>
      </c>
      <c r="K2455" s="23" t="n">
        <v>0</v>
      </c>
      <c r="L2455" s="23" t="n">
        <v>0</v>
      </c>
      <c r="M2455" s="23" t="n">
        <v>0</v>
      </c>
      <c r="N2455" s="23" t="n">
        <v>0</v>
      </c>
      <c r="O2455" s="23" t="n">
        <f aca="false">K2455+L2455</f>
        <v>0</v>
      </c>
      <c r="P2455" s="23" t="n">
        <f aca="false">K2455+L2455+M2455+N2455</f>
        <v>0</v>
      </c>
      <c r="Q2455" s="23" t="n">
        <v>0</v>
      </c>
      <c r="R2455" s="23" t="n">
        <v>0</v>
      </c>
      <c r="S2455" s="23" t="n">
        <v>0</v>
      </c>
      <c r="T2455" s="23" t="n">
        <v>0</v>
      </c>
      <c r="U2455" s="23" t="n">
        <f aca="false">IF(I2455="delivery",O2455-SUM(Q2455+R2455),IF(I2455="PO",P2455-SUM(Q2455:R2455)))</f>
        <v>0</v>
      </c>
      <c r="V2455" s="43" t="n">
        <v>0.4502</v>
      </c>
      <c r="W2455" s="43" t="n">
        <v>0.4502</v>
      </c>
      <c r="X2455" s="43" t="n">
        <f aca="false">W2455-V2455</f>
        <v>0</v>
      </c>
      <c r="Y2455" s="43"/>
      <c r="Z2455" s="43"/>
      <c r="AA2455" s="43"/>
      <c r="AB2455" s="43"/>
      <c r="AC2455" s="43" t="s">
        <v>10482</v>
      </c>
      <c r="AD2455" s="43" t="s">
        <v>14406</v>
      </c>
      <c r="AE2455" s="43" t="s">
        <v>14407</v>
      </c>
      <c r="AF2455" s="43" t="s">
        <v>10483</v>
      </c>
      <c r="AG2455" s="43" t="n">
        <v>0.4502</v>
      </c>
      <c r="AH2455" s="43" t="s">
        <v>11564</v>
      </c>
      <c r="AI2455" s="63" t="n">
        <v>1000</v>
      </c>
      <c r="AJ2455" s="63" t="n">
        <v>6</v>
      </c>
      <c r="AK2455" s="43" t="s">
        <v>14411</v>
      </c>
      <c r="AL2455" s="43" t="s">
        <v>1465</v>
      </c>
      <c r="AM2455" s="43" t="s">
        <v>14409</v>
      </c>
      <c r="AN2455" s="43" t="s">
        <v>10486</v>
      </c>
      <c r="AO2455" s="43" t="s">
        <v>82</v>
      </c>
      <c r="AP2455" s="77" t="s">
        <v>263</v>
      </c>
      <c r="BF2455" s="23" t="s">
        <v>10507</v>
      </c>
      <c r="BG2455" s="1" t="s">
        <v>183</v>
      </c>
    </row>
    <row r="2456" s="23" customFormat="true" ht="12.75" hidden="true" customHeight="false" outlineLevel="0" collapsed="false">
      <c r="A2456" s="77" t="s">
        <v>14413</v>
      </c>
      <c r="B2456" s="77" t="s">
        <v>14414</v>
      </c>
      <c r="C2456" s="40" t="s">
        <v>177</v>
      </c>
      <c r="D2456" s="77" t="s">
        <v>82</v>
      </c>
      <c r="E2456" s="23" t="s">
        <v>14404</v>
      </c>
      <c r="F2456" s="23" t="s">
        <v>14415</v>
      </c>
      <c r="G2456" s="23" t="n">
        <v>55</v>
      </c>
      <c r="H2456" s="23" t="n">
        <v>1</v>
      </c>
      <c r="I2456" s="78" t="s">
        <v>188</v>
      </c>
      <c r="K2456" s="23" t="n">
        <v>0</v>
      </c>
      <c r="L2456" s="23" t="n">
        <v>0</v>
      </c>
      <c r="M2456" s="23" t="n">
        <v>0</v>
      </c>
      <c r="N2456" s="23" t="n">
        <v>0</v>
      </c>
      <c r="O2456" s="23" t="n">
        <f aca="false">K2456+L2456</f>
        <v>0</v>
      </c>
      <c r="P2456" s="23" t="n">
        <f aca="false">K2456+L2456+M2456+N2456</f>
        <v>0</v>
      </c>
      <c r="Q2456" s="23" t="n">
        <v>0</v>
      </c>
      <c r="R2456" s="23" t="n">
        <v>0</v>
      </c>
      <c r="S2456" s="23" t="n">
        <v>0</v>
      </c>
      <c r="T2456" s="23" t="n">
        <v>0</v>
      </c>
      <c r="U2456" s="23" t="n">
        <f aca="false">IF(I2456="delivery",O2456-SUM(Q2456+R2456),IF(I2456="PO",P2456-SUM(Q2456:R2456)))</f>
        <v>0</v>
      </c>
      <c r="V2456" s="43" t="n">
        <v>0.4587</v>
      </c>
      <c r="W2456" s="43" t="n">
        <v>0.4587</v>
      </c>
      <c r="X2456" s="43" t="n">
        <f aca="false">W2456-V2456</f>
        <v>0</v>
      </c>
      <c r="Y2456" s="43"/>
      <c r="Z2456" s="43"/>
      <c r="AA2456" s="43"/>
      <c r="AB2456" s="43"/>
      <c r="AC2456" s="43" t="s">
        <v>10482</v>
      </c>
      <c r="AD2456" s="43" t="s">
        <v>14406</v>
      </c>
      <c r="AE2456" s="43" t="s">
        <v>14407</v>
      </c>
      <c r="AF2456" s="43" t="s">
        <v>10483</v>
      </c>
      <c r="AG2456" s="43" t="n">
        <v>0.4587</v>
      </c>
      <c r="AH2456" s="43" t="s">
        <v>11567</v>
      </c>
      <c r="AI2456" s="63" t="n">
        <v>1000</v>
      </c>
      <c r="AJ2456" s="63" t="n">
        <v>6</v>
      </c>
      <c r="AK2456" s="43" t="s">
        <v>14414</v>
      </c>
      <c r="AL2456" s="43" t="s">
        <v>1465</v>
      </c>
      <c r="AM2456" s="43" t="s">
        <v>14409</v>
      </c>
      <c r="AN2456" s="43" t="s">
        <v>10486</v>
      </c>
      <c r="AO2456" s="43" t="s">
        <v>82</v>
      </c>
      <c r="AP2456" s="77" t="s">
        <v>263</v>
      </c>
      <c r="BF2456" s="23" t="s">
        <v>10507</v>
      </c>
      <c r="BG2456" s="1" t="s">
        <v>183</v>
      </c>
    </row>
    <row r="2457" s="23" customFormat="true" ht="12.75" hidden="true" customHeight="false" outlineLevel="0" collapsed="false">
      <c r="A2457" s="77" t="s">
        <v>14416</v>
      </c>
      <c r="B2457" s="77" t="s">
        <v>14417</v>
      </c>
      <c r="C2457" s="40" t="s">
        <v>177</v>
      </c>
      <c r="D2457" s="77" t="s">
        <v>82</v>
      </c>
      <c r="E2457" s="23" t="s">
        <v>14418</v>
      </c>
      <c r="F2457" s="23" t="s">
        <v>14419</v>
      </c>
      <c r="G2457" s="23" t="n">
        <v>55</v>
      </c>
      <c r="H2457" s="23" t="n">
        <v>1</v>
      </c>
      <c r="I2457" s="78" t="s">
        <v>188</v>
      </c>
      <c r="K2457" s="23" t="n">
        <v>0</v>
      </c>
      <c r="L2457" s="23" t="n">
        <v>0</v>
      </c>
      <c r="M2457" s="23" t="n">
        <v>0</v>
      </c>
      <c r="N2457" s="23" t="n">
        <v>0</v>
      </c>
      <c r="O2457" s="23" t="n">
        <f aca="false">K2457+L2457</f>
        <v>0</v>
      </c>
      <c r="P2457" s="23" t="n">
        <f aca="false">K2457+L2457+M2457+N2457</f>
        <v>0</v>
      </c>
      <c r="Q2457" s="23" t="n">
        <v>0</v>
      </c>
      <c r="R2457" s="23" t="n">
        <v>0</v>
      </c>
      <c r="S2457" s="23" t="n">
        <v>0</v>
      </c>
      <c r="T2457" s="23" t="n">
        <v>0</v>
      </c>
      <c r="U2457" s="23" t="n">
        <f aca="false">IF(I2457="delivery",O2457-SUM(Q2457+R2457),IF(I2457="PO",P2457-SUM(Q2457:R2457)))</f>
        <v>0</v>
      </c>
      <c r="V2457" s="43" t="n">
        <v>0.44</v>
      </c>
      <c r="W2457" s="43" t="n">
        <v>0.44</v>
      </c>
      <c r="X2457" s="43" t="n">
        <f aca="false">W2457-V2457</f>
        <v>0</v>
      </c>
      <c r="Y2457" s="43"/>
      <c r="Z2457" s="43"/>
      <c r="AA2457" s="43"/>
      <c r="AB2457" s="43"/>
      <c r="AC2457" s="43" t="s">
        <v>10482</v>
      </c>
      <c r="AD2457" s="43" t="s">
        <v>14406</v>
      </c>
      <c r="AE2457" s="43" t="s">
        <v>14407</v>
      </c>
      <c r="AF2457" s="43" t="s">
        <v>10483</v>
      </c>
      <c r="AG2457" s="43" t="n">
        <v>0.44</v>
      </c>
      <c r="AH2457" s="43" t="s">
        <v>14420</v>
      </c>
      <c r="AI2457" s="63" t="n">
        <v>2000</v>
      </c>
      <c r="AJ2457" s="63" t="n">
        <v>6</v>
      </c>
      <c r="AK2457" s="43" t="s">
        <v>14417</v>
      </c>
      <c r="AL2457" s="43" t="s">
        <v>1465</v>
      </c>
      <c r="AM2457" s="43" t="s">
        <v>14409</v>
      </c>
      <c r="AN2457" s="43" t="s">
        <v>10486</v>
      </c>
      <c r="AO2457" s="43" t="s">
        <v>82</v>
      </c>
      <c r="AP2457" s="77" t="s">
        <v>263</v>
      </c>
      <c r="BF2457" s="23" t="s">
        <v>10507</v>
      </c>
      <c r="BG2457" s="1" t="s">
        <v>183</v>
      </c>
    </row>
    <row r="2458" s="23" customFormat="true" ht="12.75" hidden="true" customHeight="false" outlineLevel="0" collapsed="false">
      <c r="A2458" s="77" t="s">
        <v>14421</v>
      </c>
      <c r="B2458" s="77" t="s">
        <v>14422</v>
      </c>
      <c r="C2458" s="40" t="s">
        <v>177</v>
      </c>
      <c r="D2458" s="77" t="s">
        <v>82</v>
      </c>
      <c r="E2458" s="23" t="s">
        <v>14418</v>
      </c>
      <c r="F2458" s="23" t="s">
        <v>14423</v>
      </c>
      <c r="G2458" s="23" t="n">
        <v>55</v>
      </c>
      <c r="H2458" s="23" t="n">
        <v>1</v>
      </c>
      <c r="I2458" s="78" t="s">
        <v>188</v>
      </c>
      <c r="K2458" s="23" t="n">
        <v>0</v>
      </c>
      <c r="L2458" s="23" t="n">
        <v>0</v>
      </c>
      <c r="M2458" s="23" t="n">
        <v>0</v>
      </c>
      <c r="N2458" s="23" t="n">
        <v>0</v>
      </c>
      <c r="O2458" s="23" t="n">
        <f aca="false">K2458+L2458</f>
        <v>0</v>
      </c>
      <c r="P2458" s="23" t="n">
        <f aca="false">K2458+L2458+M2458+N2458</f>
        <v>0</v>
      </c>
      <c r="Q2458" s="23" t="n">
        <v>0</v>
      </c>
      <c r="R2458" s="23" t="n">
        <v>0</v>
      </c>
      <c r="S2458" s="23" t="n">
        <v>0</v>
      </c>
      <c r="T2458" s="23" t="n">
        <v>0</v>
      </c>
      <c r="U2458" s="23" t="n">
        <f aca="false">IF(I2458="delivery",O2458-SUM(Q2458+R2458),IF(I2458="PO",P2458-SUM(Q2458:R2458)))</f>
        <v>0</v>
      </c>
      <c r="V2458" s="43" t="n">
        <v>0.4662</v>
      </c>
      <c r="W2458" s="43" t="n">
        <v>0.4662</v>
      </c>
      <c r="X2458" s="43" t="n">
        <f aca="false">W2458-V2458</f>
        <v>0</v>
      </c>
      <c r="Y2458" s="43"/>
      <c r="Z2458" s="43"/>
      <c r="AA2458" s="43"/>
      <c r="AB2458" s="43"/>
      <c r="AC2458" s="43" t="s">
        <v>10482</v>
      </c>
      <c r="AD2458" s="43" t="s">
        <v>14406</v>
      </c>
      <c r="AE2458" s="43" t="s">
        <v>14407</v>
      </c>
      <c r="AF2458" s="43" t="s">
        <v>10483</v>
      </c>
      <c r="AG2458" s="43" t="n">
        <v>0.4662</v>
      </c>
      <c r="AH2458" s="43" t="s">
        <v>11569</v>
      </c>
      <c r="AI2458" s="63" t="n">
        <v>1000</v>
      </c>
      <c r="AJ2458" s="63" t="n">
        <v>6</v>
      </c>
      <c r="AK2458" s="43" t="s">
        <v>14422</v>
      </c>
      <c r="AL2458" s="43" t="s">
        <v>1465</v>
      </c>
      <c r="AM2458" s="43" t="s">
        <v>14409</v>
      </c>
      <c r="AN2458" s="43" t="s">
        <v>10486</v>
      </c>
      <c r="AO2458" s="43" t="s">
        <v>82</v>
      </c>
      <c r="AP2458" s="77" t="s">
        <v>263</v>
      </c>
      <c r="BF2458" s="23" t="s">
        <v>10507</v>
      </c>
      <c r="BG2458" s="1" t="s">
        <v>183</v>
      </c>
    </row>
    <row r="2459" s="23" customFormat="true" ht="12.75" hidden="true" customHeight="false" outlineLevel="0" collapsed="false">
      <c r="A2459" s="77" t="s">
        <v>14424</v>
      </c>
      <c r="B2459" s="77" t="s">
        <v>14425</v>
      </c>
      <c r="C2459" s="40" t="s">
        <v>177</v>
      </c>
      <c r="D2459" s="77" t="s">
        <v>82</v>
      </c>
      <c r="E2459" s="23" t="s">
        <v>14418</v>
      </c>
      <c r="F2459" s="23" t="s">
        <v>14426</v>
      </c>
      <c r="G2459" s="23" t="n">
        <v>55</v>
      </c>
      <c r="H2459" s="23" t="n">
        <v>1</v>
      </c>
      <c r="I2459" s="78" t="s">
        <v>188</v>
      </c>
      <c r="K2459" s="23" t="n">
        <v>0</v>
      </c>
      <c r="L2459" s="23" t="n">
        <v>0</v>
      </c>
      <c r="M2459" s="23" t="n">
        <v>0</v>
      </c>
      <c r="N2459" s="23" t="n">
        <v>0</v>
      </c>
      <c r="O2459" s="23" t="n">
        <f aca="false">K2459+L2459</f>
        <v>0</v>
      </c>
      <c r="P2459" s="23" t="n">
        <f aca="false">K2459+L2459+M2459+N2459</f>
        <v>0</v>
      </c>
      <c r="Q2459" s="23" t="n">
        <v>0</v>
      </c>
      <c r="R2459" s="23" t="n">
        <v>0</v>
      </c>
      <c r="S2459" s="23" t="n">
        <v>0</v>
      </c>
      <c r="T2459" s="23" t="n">
        <v>0</v>
      </c>
      <c r="U2459" s="23" t="n">
        <f aca="false">IF(I2459="delivery",O2459-SUM(Q2459+R2459),IF(I2459="PO",P2459-SUM(Q2459:R2459)))</f>
        <v>0</v>
      </c>
      <c r="V2459" s="43" t="n">
        <v>0.4662</v>
      </c>
      <c r="W2459" s="43" t="n">
        <v>0.4662</v>
      </c>
      <c r="X2459" s="43" t="n">
        <f aca="false">W2459-V2459</f>
        <v>0</v>
      </c>
      <c r="Y2459" s="43"/>
      <c r="Z2459" s="43"/>
      <c r="AA2459" s="43"/>
      <c r="AB2459" s="43"/>
      <c r="AC2459" s="43" t="s">
        <v>10482</v>
      </c>
      <c r="AD2459" s="43" t="s">
        <v>14406</v>
      </c>
      <c r="AE2459" s="43" t="s">
        <v>14407</v>
      </c>
      <c r="AF2459" s="43" t="s">
        <v>10483</v>
      </c>
      <c r="AG2459" s="43" t="n">
        <v>0.4662</v>
      </c>
      <c r="AH2459" s="43" t="s">
        <v>11569</v>
      </c>
      <c r="AI2459" s="63" t="n">
        <v>1000</v>
      </c>
      <c r="AJ2459" s="63" t="n">
        <v>6</v>
      </c>
      <c r="AK2459" s="43" t="s">
        <v>14425</v>
      </c>
      <c r="AL2459" s="43" t="s">
        <v>1465</v>
      </c>
      <c r="AM2459" s="43" t="s">
        <v>14409</v>
      </c>
      <c r="AN2459" s="43" t="s">
        <v>10486</v>
      </c>
      <c r="AO2459" s="43" t="s">
        <v>82</v>
      </c>
      <c r="AP2459" s="77" t="s">
        <v>263</v>
      </c>
      <c r="BF2459" s="23" t="s">
        <v>10507</v>
      </c>
      <c r="BG2459" s="1" t="s">
        <v>183</v>
      </c>
    </row>
    <row r="2460" s="23" customFormat="true" ht="12.75" hidden="true" customHeight="false" outlineLevel="0" collapsed="false">
      <c r="A2460" s="77" t="s">
        <v>14427</v>
      </c>
      <c r="B2460" s="77" t="s">
        <v>14428</v>
      </c>
      <c r="C2460" s="40" t="s">
        <v>177</v>
      </c>
      <c r="D2460" s="77" t="s">
        <v>82</v>
      </c>
      <c r="E2460" s="23" t="s">
        <v>14404</v>
      </c>
      <c r="F2460" s="23" t="s">
        <v>14429</v>
      </c>
      <c r="G2460" s="23" t="n">
        <v>55</v>
      </c>
      <c r="H2460" s="23" t="n">
        <v>1</v>
      </c>
      <c r="I2460" s="78" t="s">
        <v>188</v>
      </c>
      <c r="K2460" s="23" t="n">
        <v>0</v>
      </c>
      <c r="L2460" s="23" t="n">
        <v>0</v>
      </c>
      <c r="M2460" s="23" t="n">
        <v>0</v>
      </c>
      <c r="N2460" s="23" t="n">
        <v>0</v>
      </c>
      <c r="O2460" s="23" t="n">
        <f aca="false">K2460+L2460</f>
        <v>0</v>
      </c>
      <c r="P2460" s="23" t="n">
        <f aca="false">K2460+L2460+M2460+N2460</f>
        <v>0</v>
      </c>
      <c r="Q2460" s="23" t="n">
        <v>0</v>
      </c>
      <c r="R2460" s="23" t="n">
        <v>0</v>
      </c>
      <c r="S2460" s="23" t="n">
        <v>0</v>
      </c>
      <c r="T2460" s="23" t="n">
        <v>0</v>
      </c>
      <c r="U2460" s="23" t="n">
        <f aca="false">IF(I2460="delivery",O2460-SUM(Q2460+R2460),IF(I2460="PO",P2460-SUM(Q2460:R2460)))</f>
        <v>0</v>
      </c>
      <c r="V2460" s="43" t="n">
        <v>0.4024</v>
      </c>
      <c r="W2460" s="43" t="n">
        <v>0.4024</v>
      </c>
      <c r="X2460" s="43" t="n">
        <f aca="false">W2460-V2460</f>
        <v>0</v>
      </c>
      <c r="Y2460" s="43"/>
      <c r="Z2460" s="43"/>
      <c r="AA2460" s="43"/>
      <c r="AB2460" s="43"/>
      <c r="AC2460" s="43" t="s">
        <v>10482</v>
      </c>
      <c r="AD2460" s="43" t="s">
        <v>14406</v>
      </c>
      <c r="AE2460" s="43" t="s">
        <v>14407</v>
      </c>
      <c r="AF2460" s="43" t="s">
        <v>10483</v>
      </c>
      <c r="AG2460" s="43" t="n">
        <v>0.4024</v>
      </c>
      <c r="AH2460" s="43" t="s">
        <v>14408</v>
      </c>
      <c r="AI2460" s="63" t="n">
        <v>5000</v>
      </c>
      <c r="AJ2460" s="63" t="n">
        <v>6</v>
      </c>
      <c r="AK2460" s="43" t="s">
        <v>14428</v>
      </c>
      <c r="AL2460" s="43" t="s">
        <v>1465</v>
      </c>
      <c r="AM2460" s="43" t="s">
        <v>14409</v>
      </c>
      <c r="AN2460" s="43" t="s">
        <v>10486</v>
      </c>
      <c r="AO2460" s="43" t="s">
        <v>82</v>
      </c>
      <c r="AP2460" s="77" t="s">
        <v>263</v>
      </c>
      <c r="BF2460" s="23" t="s">
        <v>10507</v>
      </c>
      <c r="BG2460" s="1" t="s">
        <v>183</v>
      </c>
    </row>
    <row r="2461" s="23" customFormat="true" ht="12.75" hidden="true" customHeight="false" outlineLevel="0" collapsed="false">
      <c r="A2461" s="77" t="s">
        <v>14430</v>
      </c>
      <c r="B2461" s="77" t="s">
        <v>14431</v>
      </c>
      <c r="C2461" s="40" t="s">
        <v>177</v>
      </c>
      <c r="D2461" s="77" t="s">
        <v>82</v>
      </c>
      <c r="E2461" s="23" t="s">
        <v>14432</v>
      </c>
      <c r="F2461" s="23" t="s">
        <v>14433</v>
      </c>
      <c r="G2461" s="23" t="n">
        <v>55</v>
      </c>
      <c r="H2461" s="23" t="n">
        <v>1</v>
      </c>
      <c r="I2461" s="78" t="s">
        <v>188</v>
      </c>
      <c r="K2461" s="23" t="n">
        <v>0</v>
      </c>
      <c r="L2461" s="23" t="n">
        <v>0</v>
      </c>
      <c r="M2461" s="23" t="n">
        <v>0</v>
      </c>
      <c r="N2461" s="23" t="n">
        <v>0</v>
      </c>
      <c r="O2461" s="23" t="n">
        <f aca="false">K2461+L2461</f>
        <v>0</v>
      </c>
      <c r="P2461" s="23" t="n">
        <f aca="false">K2461+L2461+M2461+N2461</f>
        <v>0</v>
      </c>
      <c r="Q2461" s="23" t="n">
        <v>0</v>
      </c>
      <c r="R2461" s="23" t="n">
        <v>0</v>
      </c>
      <c r="S2461" s="23" t="n">
        <v>0</v>
      </c>
      <c r="T2461" s="23" t="n">
        <v>0</v>
      </c>
      <c r="U2461" s="23" t="n">
        <f aca="false">IF(I2461="delivery",O2461-SUM(Q2461+R2461),IF(I2461="PO",P2461-SUM(Q2461:R2461)))</f>
        <v>0</v>
      </c>
      <c r="V2461" s="43" t="n">
        <v>49.69</v>
      </c>
      <c r="W2461" s="43" t="n">
        <v>49.69</v>
      </c>
      <c r="X2461" s="43" t="n">
        <f aca="false">W2461-V2461</f>
        <v>0</v>
      </c>
      <c r="Y2461" s="43"/>
      <c r="Z2461" s="43"/>
      <c r="AA2461" s="43"/>
      <c r="AB2461" s="43"/>
      <c r="AC2461" s="43" t="s">
        <v>10482</v>
      </c>
      <c r="AD2461" s="43" t="s">
        <v>10813</v>
      </c>
      <c r="AE2461" s="43" t="s">
        <v>10814</v>
      </c>
      <c r="AF2461" s="43"/>
      <c r="AG2461" s="43" t="n">
        <v>49.69</v>
      </c>
      <c r="AH2461" s="43" t="s">
        <v>14434</v>
      </c>
      <c r="AI2461" s="63" t="n">
        <v>1000</v>
      </c>
      <c r="AJ2461" s="63" t="n">
        <v>12</v>
      </c>
      <c r="AK2461" s="43" t="s">
        <v>14431</v>
      </c>
      <c r="AL2461" s="43"/>
      <c r="AM2461" s="43"/>
      <c r="AN2461" s="43"/>
      <c r="AO2461" s="43" t="s">
        <v>82</v>
      </c>
      <c r="AP2461" s="77" t="s">
        <v>194</v>
      </c>
      <c r="BF2461" s="23" t="s">
        <v>10507</v>
      </c>
      <c r="BG2461" s="1" t="s">
        <v>183</v>
      </c>
    </row>
    <row r="2462" s="23" customFormat="true" ht="12.75" hidden="true" customHeight="false" outlineLevel="0" collapsed="false">
      <c r="A2462" s="77" t="s">
        <v>14435</v>
      </c>
      <c r="B2462" s="77" t="s">
        <v>14436</v>
      </c>
      <c r="C2462" s="40" t="s">
        <v>177</v>
      </c>
      <c r="D2462" s="77" t="s">
        <v>82</v>
      </c>
      <c r="E2462" s="23" t="s">
        <v>14437</v>
      </c>
      <c r="F2462" s="23" t="s">
        <v>14438</v>
      </c>
      <c r="G2462" s="23" t="n">
        <v>55</v>
      </c>
      <c r="H2462" s="23" t="n">
        <v>1</v>
      </c>
      <c r="I2462" s="78" t="s">
        <v>180</v>
      </c>
      <c r="K2462" s="23" t="n">
        <v>0</v>
      </c>
      <c r="L2462" s="23" t="n">
        <v>0</v>
      </c>
      <c r="M2462" s="23" t="n">
        <v>0</v>
      </c>
      <c r="N2462" s="23" t="n">
        <v>0</v>
      </c>
      <c r="O2462" s="23" t="n">
        <f aca="false">K2462+L2462</f>
        <v>0</v>
      </c>
      <c r="P2462" s="23" t="n">
        <f aca="false">K2462+L2462+M2462+N2462</f>
        <v>0</v>
      </c>
      <c r="Q2462" s="23" t="n">
        <v>0</v>
      </c>
      <c r="R2462" s="23" t="n">
        <v>0</v>
      </c>
      <c r="S2462" s="23" t="n">
        <v>0</v>
      </c>
      <c r="T2462" s="23" t="n">
        <v>0</v>
      </c>
      <c r="U2462" s="23" t="n">
        <f aca="false">IF(I2462="delivery",O2462-SUM(Q2462+R2462),IF(I2462="PO",P2462-SUM(Q2462:R2462)))</f>
        <v>0</v>
      </c>
      <c r="V2462" s="43" t="n">
        <v>727</v>
      </c>
      <c r="W2462" s="43" t="n">
        <v>727</v>
      </c>
      <c r="X2462" s="43" t="n">
        <f aca="false">W2462-V2462</f>
        <v>0</v>
      </c>
      <c r="Y2462" s="43"/>
      <c r="Z2462" s="43"/>
      <c r="AA2462" s="43"/>
      <c r="AB2462" s="43"/>
      <c r="AC2462" s="43" t="s">
        <v>10482</v>
      </c>
      <c r="AD2462" s="43"/>
      <c r="AE2462" s="43"/>
      <c r="AF2462" s="43" t="s">
        <v>10483</v>
      </c>
      <c r="AG2462" s="43" t="n">
        <v>727</v>
      </c>
      <c r="AH2462" s="43" t="s">
        <v>12638</v>
      </c>
      <c r="AI2462" s="63" t="s">
        <v>14439</v>
      </c>
      <c r="AJ2462" s="63" t="s">
        <v>10801</v>
      </c>
      <c r="AK2462" s="43"/>
      <c r="AL2462" s="43"/>
      <c r="AM2462" s="43"/>
      <c r="AN2462" s="43"/>
      <c r="AO2462" s="43" t="s">
        <v>82</v>
      </c>
      <c r="AP2462" s="77" t="s">
        <v>1382</v>
      </c>
      <c r="BF2462" s="23" t="s">
        <v>10507</v>
      </c>
      <c r="BG2462" s="1" t="s">
        <v>183</v>
      </c>
    </row>
    <row r="2463" s="23" customFormat="true" ht="12.75" hidden="true" customHeight="false" outlineLevel="0" collapsed="false">
      <c r="A2463" s="77" t="s">
        <v>14440</v>
      </c>
      <c r="B2463" s="77" t="s">
        <v>14441</v>
      </c>
      <c r="C2463" s="40" t="s">
        <v>177</v>
      </c>
      <c r="D2463" s="77" t="s">
        <v>82</v>
      </c>
      <c r="E2463" s="23" t="s">
        <v>14442</v>
      </c>
      <c r="F2463" s="23" t="s">
        <v>14443</v>
      </c>
      <c r="G2463" s="23" t="n">
        <v>55</v>
      </c>
      <c r="H2463" s="23" t="n">
        <v>1</v>
      </c>
      <c r="I2463" s="78" t="s">
        <v>188</v>
      </c>
      <c r="K2463" s="23" t="n">
        <v>0</v>
      </c>
      <c r="L2463" s="23" t="n">
        <v>0</v>
      </c>
      <c r="M2463" s="23" t="n">
        <v>0</v>
      </c>
      <c r="N2463" s="23" t="n">
        <v>0</v>
      </c>
      <c r="O2463" s="23" t="n">
        <f aca="false">K2463+L2463</f>
        <v>0</v>
      </c>
      <c r="P2463" s="23" t="n">
        <f aca="false">K2463+L2463+M2463+N2463</f>
        <v>0</v>
      </c>
      <c r="Q2463" s="23" t="n">
        <v>0</v>
      </c>
      <c r="R2463" s="23" t="n">
        <v>0</v>
      </c>
      <c r="S2463" s="23" t="n">
        <v>0</v>
      </c>
      <c r="T2463" s="23" t="n">
        <v>0</v>
      </c>
      <c r="U2463" s="23" t="n">
        <f aca="false">IF(I2463="delivery",O2463-SUM(Q2463+R2463),IF(I2463="PO",P2463-SUM(Q2463:R2463)))</f>
        <v>0</v>
      </c>
      <c r="V2463" s="69" t="n">
        <v>0.7</v>
      </c>
      <c r="W2463" s="43" t="n">
        <v>0.7</v>
      </c>
      <c r="X2463" s="43" t="n">
        <f aca="false">W2463-V2463</f>
        <v>0</v>
      </c>
      <c r="Y2463" s="43"/>
      <c r="Z2463" s="43"/>
      <c r="AA2463" s="43"/>
      <c r="AB2463" s="43"/>
      <c r="AC2463" s="43" t="s">
        <v>10482</v>
      </c>
      <c r="AD2463" s="43"/>
      <c r="AE2463" s="43" t="s">
        <v>14444</v>
      </c>
      <c r="AF2463" s="43"/>
      <c r="AG2463" s="43" t="n">
        <v>0.7</v>
      </c>
      <c r="AH2463" s="43" t="s">
        <v>14445</v>
      </c>
      <c r="AI2463" s="63" t="n">
        <v>1000</v>
      </c>
      <c r="AJ2463" s="63" t="n">
        <v>2</v>
      </c>
      <c r="AK2463" s="43"/>
      <c r="AL2463" s="43"/>
      <c r="AM2463" s="43"/>
      <c r="AN2463" s="43"/>
      <c r="AO2463" s="43" t="s">
        <v>82</v>
      </c>
      <c r="AP2463" s="77" t="s">
        <v>2389</v>
      </c>
      <c r="BF2463" s="23" t="s">
        <v>10507</v>
      </c>
      <c r="BG2463" s="1" t="s">
        <v>183</v>
      </c>
    </row>
    <row r="2464" s="23" customFormat="true" ht="12.75" hidden="true" customHeight="false" outlineLevel="0" collapsed="false">
      <c r="A2464" s="77" t="s">
        <v>14446</v>
      </c>
      <c r="B2464" s="77" t="s">
        <v>14447</v>
      </c>
      <c r="C2464" s="40" t="s">
        <v>177</v>
      </c>
      <c r="D2464" s="77" t="s">
        <v>82</v>
      </c>
      <c r="E2464" s="23" t="s">
        <v>14448</v>
      </c>
      <c r="F2464" s="23" t="s">
        <v>14449</v>
      </c>
      <c r="G2464" s="23" t="n">
        <v>55</v>
      </c>
      <c r="H2464" s="23" t="n">
        <v>1</v>
      </c>
      <c r="I2464" s="78" t="s">
        <v>188</v>
      </c>
      <c r="K2464" s="23" t="n">
        <v>0</v>
      </c>
      <c r="L2464" s="23" t="n">
        <v>0</v>
      </c>
      <c r="M2464" s="23" t="n">
        <v>0</v>
      </c>
      <c r="N2464" s="23" t="n">
        <v>0</v>
      </c>
      <c r="O2464" s="23" t="n">
        <f aca="false">K2464+L2464</f>
        <v>0</v>
      </c>
      <c r="P2464" s="23" t="n">
        <f aca="false">K2464+L2464+M2464+N2464</f>
        <v>0</v>
      </c>
      <c r="Q2464" s="23" t="n">
        <v>0</v>
      </c>
      <c r="R2464" s="23" t="n">
        <v>0</v>
      </c>
      <c r="S2464" s="23" t="n">
        <v>0</v>
      </c>
      <c r="T2464" s="23" t="n">
        <v>0</v>
      </c>
      <c r="U2464" s="23" t="n">
        <f aca="false">IF(I2464="delivery",O2464-SUM(Q2464+R2464),IF(I2464="PO",P2464-SUM(Q2464:R2464)))</f>
        <v>0</v>
      </c>
      <c r="V2464" s="43" t="n">
        <v>34.3</v>
      </c>
      <c r="W2464" s="43" t="n">
        <v>34.3</v>
      </c>
      <c r="X2464" s="43" t="n">
        <f aca="false">W2464-V2464</f>
        <v>0</v>
      </c>
      <c r="Y2464" s="43"/>
      <c r="Z2464" s="43"/>
      <c r="AA2464" s="43"/>
      <c r="AB2464" s="43"/>
      <c r="AC2464" s="43" t="s">
        <v>10482</v>
      </c>
      <c r="AD2464" s="43" t="s">
        <v>14450</v>
      </c>
      <c r="AE2464" s="43" t="s">
        <v>10513</v>
      </c>
      <c r="AF2464" s="43"/>
      <c r="AG2464" s="43" t="n">
        <v>34.3</v>
      </c>
      <c r="AH2464" s="43" t="s">
        <v>14451</v>
      </c>
      <c r="AI2464" s="63" t="n">
        <v>30</v>
      </c>
      <c r="AJ2464" s="63" t="n">
        <v>7</v>
      </c>
      <c r="AK2464" s="43"/>
      <c r="AL2464" s="43"/>
      <c r="AM2464" s="43"/>
      <c r="AN2464" s="43" t="s">
        <v>10550</v>
      </c>
      <c r="AO2464" s="43" t="s">
        <v>82</v>
      </c>
      <c r="AP2464" s="77" t="s">
        <v>181</v>
      </c>
      <c r="BF2464" s="23" t="s">
        <v>10515</v>
      </c>
      <c r="BG2464" s="1" t="s">
        <v>183</v>
      </c>
    </row>
    <row r="2465" s="23" customFormat="true" ht="12.75" hidden="true" customHeight="false" outlineLevel="0" collapsed="false">
      <c r="A2465" s="77" t="s">
        <v>14452</v>
      </c>
      <c r="B2465" s="77" t="s">
        <v>14453</v>
      </c>
      <c r="C2465" s="40" t="s">
        <v>177</v>
      </c>
      <c r="D2465" s="77" t="s">
        <v>82</v>
      </c>
      <c r="E2465" s="23" t="s">
        <v>14454</v>
      </c>
      <c r="F2465" s="23" t="s">
        <v>14455</v>
      </c>
      <c r="G2465" s="23" t="n">
        <v>26</v>
      </c>
      <c r="H2465" s="23" t="n">
        <v>500</v>
      </c>
      <c r="I2465" s="78" t="s">
        <v>180</v>
      </c>
      <c r="K2465" s="23" t="n">
        <v>0</v>
      </c>
      <c r="L2465" s="23" t="n">
        <v>0</v>
      </c>
      <c r="M2465" s="23" t="n">
        <v>0</v>
      </c>
      <c r="N2465" s="23" t="n">
        <v>0</v>
      </c>
      <c r="O2465" s="23" t="n">
        <f aca="false">K2465+L2465</f>
        <v>0</v>
      </c>
      <c r="P2465" s="23" t="n">
        <f aca="false">K2465+L2465+M2465+N2465</f>
        <v>0</v>
      </c>
      <c r="Q2465" s="23" t="n">
        <v>0</v>
      </c>
      <c r="R2465" s="23" t="n">
        <v>0</v>
      </c>
      <c r="S2465" s="23" t="n">
        <v>42</v>
      </c>
      <c r="T2465" s="23" t="n">
        <v>594</v>
      </c>
      <c r="U2465" s="23" t="n">
        <f aca="false">IF(I2465="delivery",O2465-SUM(Q2465+R2465),IF(I2465="PO",P2465-SUM(Q2465:R2465)))</f>
        <v>0</v>
      </c>
      <c r="V2465" s="23" t="n">
        <v>6.38</v>
      </c>
      <c r="W2465" s="43" t="n">
        <v>6.38</v>
      </c>
      <c r="X2465" s="43" t="n">
        <f aca="false">W2465-V2465</f>
        <v>0</v>
      </c>
      <c r="Y2465" s="43"/>
      <c r="Z2465" s="43"/>
      <c r="AA2465" s="43"/>
      <c r="AB2465" s="43"/>
      <c r="AC2465" s="43" t="s">
        <v>10482</v>
      </c>
      <c r="AD2465" s="43" t="s">
        <v>10813</v>
      </c>
      <c r="AE2465" s="43" t="s">
        <v>14109</v>
      </c>
      <c r="AF2465" s="43"/>
      <c r="AG2465" s="43" t="n">
        <v>6.38</v>
      </c>
      <c r="AH2465" s="43" t="s">
        <v>14456</v>
      </c>
      <c r="AI2465" s="63" t="n">
        <v>500</v>
      </c>
      <c r="AJ2465" s="63" t="n">
        <v>4</v>
      </c>
      <c r="AK2465" s="43"/>
      <c r="AL2465" s="43"/>
      <c r="AM2465" s="43"/>
      <c r="AN2465" s="43"/>
      <c r="AO2465" s="43" t="s">
        <v>82</v>
      </c>
      <c r="AP2465" s="77" t="s">
        <v>181</v>
      </c>
      <c r="BF2465" s="23" t="s">
        <v>10507</v>
      </c>
      <c r="BG2465" s="1" t="s">
        <v>183</v>
      </c>
    </row>
    <row r="2466" s="23" customFormat="true" ht="12.75" hidden="true" customHeight="false" outlineLevel="0" collapsed="false">
      <c r="A2466" s="77" t="s">
        <v>14457</v>
      </c>
      <c r="B2466" s="77" t="s">
        <v>14458</v>
      </c>
      <c r="C2466" s="40" t="s">
        <v>177</v>
      </c>
      <c r="D2466" s="77" t="s">
        <v>82</v>
      </c>
      <c r="E2466" s="23" t="s">
        <v>14459</v>
      </c>
      <c r="F2466" s="23" t="s">
        <v>14460</v>
      </c>
      <c r="G2466" s="23" t="n">
        <v>26</v>
      </c>
      <c r="H2466" s="23" t="n">
        <v>25</v>
      </c>
      <c r="I2466" s="78" t="s">
        <v>180</v>
      </c>
      <c r="K2466" s="23" t="n">
        <v>0</v>
      </c>
      <c r="L2466" s="23" t="n">
        <v>0</v>
      </c>
      <c r="M2466" s="23" t="n">
        <v>0</v>
      </c>
      <c r="N2466" s="23" t="n">
        <v>0</v>
      </c>
      <c r="O2466" s="23" t="n">
        <f aca="false">K2466+L2466</f>
        <v>0</v>
      </c>
      <c r="P2466" s="23" t="n">
        <f aca="false">K2466+L2466+M2466+N2466</f>
        <v>0</v>
      </c>
      <c r="Q2466" s="23" t="n">
        <v>0</v>
      </c>
      <c r="R2466" s="23" t="n">
        <v>0</v>
      </c>
      <c r="S2466" s="23" t="n">
        <v>2.1</v>
      </c>
      <c r="T2466" s="23" t="n">
        <v>29.7</v>
      </c>
      <c r="U2466" s="23" t="n">
        <f aca="false">IF(I2466="delivery",O2466-SUM(Q2466+R2466),IF(I2466="PO",P2466-SUM(Q2466:R2466)))</f>
        <v>0</v>
      </c>
      <c r="V2466" s="72" t="n">
        <v>6.5</v>
      </c>
      <c r="W2466" s="43" t="n">
        <v>6.5</v>
      </c>
      <c r="X2466" s="43" t="n">
        <f aca="false">W2466-V2466</f>
        <v>0</v>
      </c>
      <c r="Y2466" s="43"/>
      <c r="Z2466" s="43"/>
      <c r="AA2466" s="43"/>
      <c r="AB2466" s="43"/>
      <c r="AC2466" s="43" t="s">
        <v>10482</v>
      </c>
      <c r="AD2466" s="43"/>
      <c r="AE2466" s="43"/>
      <c r="AF2466" s="43"/>
      <c r="AG2466" s="43" t="n">
        <v>6.5</v>
      </c>
      <c r="AH2466" s="43" t="s">
        <v>14461</v>
      </c>
      <c r="AI2466" s="63" t="n">
        <v>25</v>
      </c>
      <c r="AJ2466" s="63" t="n">
        <v>4</v>
      </c>
      <c r="AK2466" s="43"/>
      <c r="AL2466" s="43"/>
      <c r="AM2466" s="43"/>
      <c r="AN2466" s="43"/>
      <c r="AO2466" s="43" t="s">
        <v>82</v>
      </c>
      <c r="AP2466" s="77" t="s">
        <v>181</v>
      </c>
      <c r="BF2466" s="23" t="s">
        <v>10507</v>
      </c>
      <c r="BG2466" s="1" t="s">
        <v>183</v>
      </c>
    </row>
    <row r="2467" s="23" customFormat="true" ht="12.75" hidden="true" customHeight="false" outlineLevel="0" collapsed="false">
      <c r="A2467" s="77" t="s">
        <v>14462</v>
      </c>
      <c r="B2467" s="77" t="s">
        <v>14463</v>
      </c>
      <c r="C2467" s="40" t="s">
        <v>177</v>
      </c>
      <c r="D2467" s="77" t="s">
        <v>82</v>
      </c>
      <c r="E2467" s="23" t="s">
        <v>14464</v>
      </c>
      <c r="F2467" s="23" t="s">
        <v>14465</v>
      </c>
      <c r="G2467" s="23" t="n">
        <v>55</v>
      </c>
      <c r="H2467" s="23" t="n">
        <v>1</v>
      </c>
      <c r="I2467" s="78" t="s">
        <v>180</v>
      </c>
      <c r="K2467" s="23" t="n">
        <v>0</v>
      </c>
      <c r="L2467" s="23" t="n">
        <v>0</v>
      </c>
      <c r="M2467" s="23" t="n">
        <v>0</v>
      </c>
      <c r="N2467" s="23" t="n">
        <v>0</v>
      </c>
      <c r="O2467" s="23" t="n">
        <f aca="false">K2467+L2467</f>
        <v>0</v>
      </c>
      <c r="P2467" s="23" t="n">
        <f aca="false">K2467+L2467+M2467+N2467</f>
        <v>0</v>
      </c>
      <c r="Q2467" s="23" t="n">
        <v>0</v>
      </c>
      <c r="R2467" s="23" t="n">
        <v>0</v>
      </c>
      <c r="S2467" s="23" t="n">
        <v>21</v>
      </c>
      <c r="T2467" s="23" t="n">
        <v>297</v>
      </c>
      <c r="U2467" s="23" t="n">
        <f aca="false">IF(I2467="delivery",O2467-SUM(Q2467+R2467),IF(I2467="PO",P2467-SUM(Q2467:R2467)))</f>
        <v>0</v>
      </c>
      <c r="V2467" s="72" t="n">
        <v>0.49</v>
      </c>
      <c r="W2467" s="43" t="n">
        <v>0.49</v>
      </c>
      <c r="X2467" s="43" t="n">
        <f aca="false">W2467-V2467</f>
        <v>0</v>
      </c>
      <c r="Y2467" s="43"/>
      <c r="Z2467" s="43"/>
      <c r="AA2467" s="43"/>
      <c r="AB2467" s="43"/>
      <c r="AC2467" s="43" t="s">
        <v>10482</v>
      </c>
      <c r="AD2467" s="43" t="s">
        <v>14466</v>
      </c>
      <c r="AE2467" s="43" t="s">
        <v>14467</v>
      </c>
      <c r="AF2467" s="43"/>
      <c r="AG2467" s="43" t="n">
        <v>0.49</v>
      </c>
      <c r="AH2467" s="43" t="s">
        <v>14468</v>
      </c>
      <c r="AI2467" s="63" t="n">
        <v>4250</v>
      </c>
      <c r="AJ2467" s="63" t="n">
        <v>5</v>
      </c>
      <c r="AK2467" s="43"/>
      <c r="AL2467" s="43"/>
      <c r="AM2467" s="43"/>
      <c r="AN2467" s="43"/>
      <c r="AO2467" s="43" t="s">
        <v>82</v>
      </c>
      <c r="AP2467" s="77" t="s">
        <v>181</v>
      </c>
      <c r="BF2467" s="23" t="s">
        <v>10515</v>
      </c>
      <c r="BG2467" s="1" t="s">
        <v>183</v>
      </c>
    </row>
    <row r="2468" s="23" customFormat="true" ht="12.75" hidden="true" customHeight="false" outlineLevel="0" collapsed="false">
      <c r="A2468" s="77" t="s">
        <v>14469</v>
      </c>
      <c r="B2468" s="77" t="s">
        <v>14470</v>
      </c>
      <c r="C2468" s="40" t="s">
        <v>177</v>
      </c>
      <c r="D2468" s="77" t="s">
        <v>82</v>
      </c>
      <c r="E2468" s="23" t="s">
        <v>14471</v>
      </c>
      <c r="F2468" s="23" t="s">
        <v>14472</v>
      </c>
      <c r="G2468" s="23" t="n">
        <v>55</v>
      </c>
      <c r="H2468" s="23" t="n">
        <v>1</v>
      </c>
      <c r="I2468" s="78" t="s">
        <v>180</v>
      </c>
      <c r="K2468" s="23" t="n">
        <v>0</v>
      </c>
      <c r="L2468" s="23" t="n">
        <v>0</v>
      </c>
      <c r="M2468" s="23" t="n">
        <v>0</v>
      </c>
      <c r="N2468" s="23" t="n">
        <v>0</v>
      </c>
      <c r="O2468" s="23" t="n">
        <f aca="false">K2468+L2468</f>
        <v>0</v>
      </c>
      <c r="P2468" s="23" t="n">
        <f aca="false">K2468+L2468+M2468+N2468</f>
        <v>0</v>
      </c>
      <c r="Q2468" s="23" t="n">
        <v>0</v>
      </c>
      <c r="R2468" s="23" t="n">
        <v>0</v>
      </c>
      <c r="S2468" s="23" t="n">
        <v>21</v>
      </c>
      <c r="T2468" s="23" t="n">
        <v>297</v>
      </c>
      <c r="U2468" s="23" t="n">
        <f aca="false">IF(I2468="delivery",O2468-SUM(Q2468+R2468),IF(I2468="PO",P2468-SUM(Q2468:R2468)))</f>
        <v>0</v>
      </c>
      <c r="V2468" s="43" t="n">
        <v>6.62</v>
      </c>
      <c r="W2468" s="43" t="n">
        <v>6.62</v>
      </c>
      <c r="X2468" s="43" t="n">
        <f aca="false">W2468-V2468</f>
        <v>0</v>
      </c>
      <c r="Y2468" s="43"/>
      <c r="Z2468" s="43"/>
      <c r="AA2468" s="43"/>
      <c r="AB2468" s="43"/>
      <c r="AC2468" s="43" t="s">
        <v>10482</v>
      </c>
      <c r="AD2468" s="43" t="s">
        <v>10813</v>
      </c>
      <c r="AE2468" s="43" t="s">
        <v>14109</v>
      </c>
      <c r="AF2468" s="43"/>
      <c r="AG2468" s="43" t="n">
        <v>6.62</v>
      </c>
      <c r="AH2468" s="43" t="s">
        <v>14473</v>
      </c>
      <c r="AI2468" s="63" t="n">
        <v>1000</v>
      </c>
      <c r="AJ2468" s="63" t="n">
        <v>5</v>
      </c>
      <c r="AK2468" s="43"/>
      <c r="AL2468" s="43"/>
      <c r="AM2468" s="43"/>
      <c r="AN2468" s="43"/>
      <c r="AO2468" s="43" t="s">
        <v>82</v>
      </c>
      <c r="AP2468" s="77" t="s">
        <v>181</v>
      </c>
      <c r="BF2468" s="23" t="s">
        <v>10515</v>
      </c>
      <c r="BG2468" s="1" t="s">
        <v>183</v>
      </c>
    </row>
    <row r="2469" s="23" customFormat="true" ht="12.75" hidden="true" customHeight="false" outlineLevel="0" collapsed="false">
      <c r="A2469" s="77" t="s">
        <v>14474</v>
      </c>
      <c r="B2469" s="77" t="s">
        <v>14475</v>
      </c>
      <c r="C2469" s="40" t="s">
        <v>177</v>
      </c>
      <c r="D2469" s="77" t="s">
        <v>82</v>
      </c>
      <c r="E2469" s="23" t="s">
        <v>14476</v>
      </c>
      <c r="F2469" s="23" t="s">
        <v>14477</v>
      </c>
      <c r="G2469" s="23" t="n">
        <v>55</v>
      </c>
      <c r="H2469" s="23" t="n">
        <v>1</v>
      </c>
      <c r="I2469" s="78" t="s">
        <v>180</v>
      </c>
      <c r="K2469" s="23" t="n">
        <v>0</v>
      </c>
      <c r="L2469" s="23" t="n">
        <v>0</v>
      </c>
      <c r="M2469" s="23" t="n">
        <v>0</v>
      </c>
      <c r="N2469" s="23" t="n">
        <v>0</v>
      </c>
      <c r="O2469" s="23" t="n">
        <f aca="false">K2469+L2469</f>
        <v>0</v>
      </c>
      <c r="P2469" s="23" t="n">
        <f aca="false">K2469+L2469+M2469+N2469</f>
        <v>0</v>
      </c>
      <c r="Q2469" s="23" t="n">
        <v>0</v>
      </c>
      <c r="R2469" s="23" t="n">
        <v>0</v>
      </c>
      <c r="S2469" s="23" t="n">
        <v>21</v>
      </c>
      <c r="T2469" s="23" t="n">
        <v>297</v>
      </c>
      <c r="U2469" s="23" t="n">
        <f aca="false">IF(I2469="delivery",O2469-SUM(Q2469+R2469),IF(I2469="PO",P2469-SUM(Q2469:R2469)))</f>
        <v>0</v>
      </c>
      <c r="V2469" s="43" t="n">
        <v>2.13</v>
      </c>
      <c r="W2469" s="43" t="n">
        <v>2.13</v>
      </c>
      <c r="X2469" s="43" t="n">
        <f aca="false">W2469-V2469</f>
        <v>0</v>
      </c>
      <c r="Y2469" s="43"/>
      <c r="Z2469" s="43"/>
      <c r="AA2469" s="43"/>
      <c r="AB2469" s="43"/>
      <c r="AC2469" s="43" t="s">
        <v>10482</v>
      </c>
      <c r="AD2469" s="43" t="s">
        <v>10813</v>
      </c>
      <c r="AE2469" s="43" t="s">
        <v>14109</v>
      </c>
      <c r="AF2469" s="43"/>
      <c r="AG2469" s="43" t="n">
        <v>2.13</v>
      </c>
      <c r="AH2469" s="43" t="s">
        <v>14478</v>
      </c>
      <c r="AI2469" s="63" t="n">
        <v>500</v>
      </c>
      <c r="AJ2469" s="63" t="n">
        <v>5</v>
      </c>
      <c r="AK2469" s="43"/>
      <c r="AL2469" s="43"/>
      <c r="AM2469" s="43"/>
      <c r="AN2469" s="43"/>
      <c r="AO2469" s="43" t="s">
        <v>82</v>
      </c>
      <c r="AP2469" s="77" t="s">
        <v>181</v>
      </c>
      <c r="BF2469" s="23" t="s">
        <v>10515</v>
      </c>
      <c r="BG2469" s="1" t="s">
        <v>183</v>
      </c>
    </row>
    <row r="2470" s="23" customFormat="true" ht="12.75" hidden="true" customHeight="false" outlineLevel="0" collapsed="false">
      <c r="A2470" s="77" t="s">
        <v>14479</v>
      </c>
      <c r="B2470" s="77" t="s">
        <v>14480</v>
      </c>
      <c r="C2470" s="40" t="s">
        <v>177</v>
      </c>
      <c r="D2470" s="77" t="s">
        <v>82</v>
      </c>
      <c r="E2470" s="23" t="s">
        <v>14481</v>
      </c>
      <c r="F2470" s="23" t="s">
        <v>14482</v>
      </c>
      <c r="G2470" s="23" t="n">
        <v>55</v>
      </c>
      <c r="H2470" s="23" t="n">
        <v>1</v>
      </c>
      <c r="I2470" s="78" t="s">
        <v>180</v>
      </c>
      <c r="K2470" s="23" t="n">
        <v>0</v>
      </c>
      <c r="L2470" s="23" t="n">
        <v>0</v>
      </c>
      <c r="M2470" s="23" t="n">
        <v>0</v>
      </c>
      <c r="N2470" s="23" t="n">
        <v>0</v>
      </c>
      <c r="O2470" s="23" t="n">
        <f aca="false">K2470+L2470</f>
        <v>0</v>
      </c>
      <c r="P2470" s="23" t="n">
        <f aca="false">K2470+L2470+M2470+N2470</f>
        <v>0</v>
      </c>
      <c r="Q2470" s="23" t="n">
        <v>0</v>
      </c>
      <c r="R2470" s="23" t="n">
        <v>0</v>
      </c>
      <c r="S2470" s="23" t="n">
        <v>21</v>
      </c>
      <c r="T2470" s="23" t="n">
        <v>297</v>
      </c>
      <c r="U2470" s="23" t="n">
        <f aca="false">IF(I2470="delivery",O2470-SUM(Q2470+R2470),IF(I2470="PO",P2470-SUM(Q2470:R2470)))</f>
        <v>0</v>
      </c>
      <c r="V2470" s="43" t="n">
        <v>8.5</v>
      </c>
      <c r="W2470" s="43" t="n">
        <v>8.5</v>
      </c>
      <c r="X2470" s="43" t="n">
        <f aca="false">W2470-V2470</f>
        <v>0</v>
      </c>
      <c r="Y2470" s="43"/>
      <c r="Z2470" s="43"/>
      <c r="AA2470" s="43"/>
      <c r="AB2470" s="43"/>
      <c r="AC2470" s="43" t="s">
        <v>10482</v>
      </c>
      <c r="AD2470" s="43" t="s">
        <v>10813</v>
      </c>
      <c r="AE2470" s="43" t="s">
        <v>14109</v>
      </c>
      <c r="AF2470" s="43"/>
      <c r="AG2470" s="43" t="n">
        <v>8.5</v>
      </c>
      <c r="AH2470" s="43" t="s">
        <v>14483</v>
      </c>
      <c r="AI2470" s="63" t="n">
        <v>500</v>
      </c>
      <c r="AJ2470" s="63" t="n">
        <v>5</v>
      </c>
      <c r="AK2470" s="43"/>
      <c r="AL2470" s="43"/>
      <c r="AM2470" s="43"/>
      <c r="AN2470" s="43"/>
      <c r="AO2470" s="43" t="s">
        <v>82</v>
      </c>
      <c r="AP2470" s="77" t="s">
        <v>181</v>
      </c>
      <c r="BF2470" s="23" t="s">
        <v>10515</v>
      </c>
      <c r="BG2470" s="1" t="s">
        <v>183</v>
      </c>
    </row>
    <row r="2471" s="23" customFormat="true" ht="12.75" hidden="true" customHeight="false" outlineLevel="0" collapsed="false">
      <c r="A2471" s="77" t="s">
        <v>14484</v>
      </c>
      <c r="B2471" s="77" t="s">
        <v>14485</v>
      </c>
      <c r="C2471" s="40" t="s">
        <v>177</v>
      </c>
      <c r="D2471" s="77" t="s">
        <v>82</v>
      </c>
      <c r="E2471" s="23" t="s">
        <v>14486</v>
      </c>
      <c r="F2471" s="23" t="s">
        <v>14487</v>
      </c>
      <c r="G2471" s="23" t="n">
        <v>55</v>
      </c>
      <c r="H2471" s="23" t="n">
        <v>1</v>
      </c>
      <c r="I2471" s="78" t="s">
        <v>180</v>
      </c>
      <c r="K2471" s="23" t="n">
        <v>0</v>
      </c>
      <c r="L2471" s="23" t="n">
        <v>0</v>
      </c>
      <c r="M2471" s="23" t="n">
        <v>0</v>
      </c>
      <c r="N2471" s="23" t="n">
        <v>0</v>
      </c>
      <c r="O2471" s="23" t="n">
        <f aca="false">K2471+L2471</f>
        <v>0</v>
      </c>
      <c r="P2471" s="23" t="n">
        <f aca="false">K2471+L2471+M2471+N2471</f>
        <v>0</v>
      </c>
      <c r="Q2471" s="23" t="n">
        <v>0</v>
      </c>
      <c r="R2471" s="23" t="n">
        <v>0</v>
      </c>
      <c r="S2471" s="23" t="n">
        <v>21</v>
      </c>
      <c r="T2471" s="23" t="n">
        <v>297</v>
      </c>
      <c r="U2471" s="23" t="n">
        <f aca="false">IF(I2471="delivery",O2471-SUM(Q2471+R2471),IF(I2471="PO",P2471-SUM(Q2471:R2471)))</f>
        <v>0</v>
      </c>
      <c r="V2471" s="43" t="n">
        <v>2.64</v>
      </c>
      <c r="W2471" s="43" t="n">
        <v>2.64</v>
      </c>
      <c r="X2471" s="43" t="n">
        <f aca="false">W2471-V2471</f>
        <v>0</v>
      </c>
      <c r="Y2471" s="43"/>
      <c r="Z2471" s="43"/>
      <c r="AA2471" s="43"/>
      <c r="AB2471" s="43"/>
      <c r="AC2471" s="43" t="s">
        <v>10482</v>
      </c>
      <c r="AD2471" s="43" t="s">
        <v>10813</v>
      </c>
      <c r="AE2471" s="43" t="s">
        <v>14109</v>
      </c>
      <c r="AF2471" s="43"/>
      <c r="AG2471" s="43" t="n">
        <v>2.64</v>
      </c>
      <c r="AH2471" s="43" t="s">
        <v>14488</v>
      </c>
      <c r="AI2471" s="63" t="n">
        <v>500</v>
      </c>
      <c r="AJ2471" s="63" t="n">
        <v>5</v>
      </c>
      <c r="AK2471" s="43"/>
      <c r="AL2471" s="43"/>
      <c r="AM2471" s="43"/>
      <c r="AN2471" s="43"/>
      <c r="AO2471" s="43" t="s">
        <v>82</v>
      </c>
      <c r="AP2471" s="77" t="s">
        <v>181</v>
      </c>
      <c r="BF2471" s="23" t="s">
        <v>10515</v>
      </c>
      <c r="BG2471" s="1" t="s">
        <v>183</v>
      </c>
    </row>
    <row r="2472" s="23" customFormat="true" ht="12.75" hidden="true" customHeight="false" outlineLevel="0" collapsed="false">
      <c r="A2472" s="77" t="s">
        <v>14489</v>
      </c>
      <c r="B2472" s="77" t="s">
        <v>14490</v>
      </c>
      <c r="C2472" s="40" t="s">
        <v>177</v>
      </c>
      <c r="D2472" s="77" t="s">
        <v>82</v>
      </c>
      <c r="E2472" s="23" t="s">
        <v>14491</v>
      </c>
      <c r="F2472" s="23" t="s">
        <v>14492</v>
      </c>
      <c r="G2472" s="23" t="n">
        <v>55</v>
      </c>
      <c r="H2472" s="23" t="n">
        <v>1</v>
      </c>
      <c r="I2472" s="78" t="s">
        <v>180</v>
      </c>
      <c r="K2472" s="23" t="n">
        <v>0</v>
      </c>
      <c r="L2472" s="23" t="n">
        <v>0</v>
      </c>
      <c r="M2472" s="23" t="n">
        <v>0</v>
      </c>
      <c r="N2472" s="23" t="n">
        <v>0</v>
      </c>
      <c r="O2472" s="23" t="n">
        <f aca="false">K2472+L2472</f>
        <v>0</v>
      </c>
      <c r="P2472" s="23" t="n">
        <f aca="false">K2472+L2472+M2472+N2472</f>
        <v>0</v>
      </c>
      <c r="Q2472" s="23" t="n">
        <v>0</v>
      </c>
      <c r="R2472" s="23" t="n">
        <v>0</v>
      </c>
      <c r="S2472" s="23" t="n">
        <v>42</v>
      </c>
      <c r="T2472" s="23" t="n">
        <v>594</v>
      </c>
      <c r="U2472" s="23" t="n">
        <f aca="false">IF(I2472="delivery",O2472-SUM(Q2472+R2472),IF(I2472="PO",P2472-SUM(Q2472:R2472)))</f>
        <v>0</v>
      </c>
      <c r="V2472" s="43" t="n">
        <v>1.45</v>
      </c>
      <c r="W2472" s="43" t="n">
        <v>1.45</v>
      </c>
      <c r="X2472" s="43" t="n">
        <f aca="false">W2472-V2472</f>
        <v>0</v>
      </c>
      <c r="Y2472" s="43"/>
      <c r="Z2472" s="43"/>
      <c r="AA2472" s="43"/>
      <c r="AB2472" s="43"/>
      <c r="AC2472" s="43" t="s">
        <v>10482</v>
      </c>
      <c r="AD2472" s="43" t="s">
        <v>10813</v>
      </c>
      <c r="AE2472" s="43" t="s">
        <v>14109</v>
      </c>
      <c r="AF2472" s="43"/>
      <c r="AG2472" s="43" t="n">
        <v>1.45</v>
      </c>
      <c r="AH2472" s="43" t="s">
        <v>14493</v>
      </c>
      <c r="AI2472" s="63" t="n">
        <v>1000</v>
      </c>
      <c r="AJ2472" s="63" t="n">
        <v>5</v>
      </c>
      <c r="AK2472" s="43"/>
      <c r="AL2472" s="43"/>
      <c r="AM2472" s="43"/>
      <c r="AN2472" s="43"/>
      <c r="AO2472" s="43" t="s">
        <v>82</v>
      </c>
      <c r="AP2472" s="77" t="s">
        <v>181</v>
      </c>
      <c r="BF2472" s="23" t="s">
        <v>10515</v>
      </c>
      <c r="BG2472" s="1" t="s">
        <v>183</v>
      </c>
    </row>
    <row r="2473" s="23" customFormat="true" ht="12.75" hidden="true" customHeight="false" outlineLevel="0" collapsed="false">
      <c r="A2473" s="77" t="s">
        <v>14494</v>
      </c>
      <c r="B2473" s="77" t="s">
        <v>14495</v>
      </c>
      <c r="C2473" s="40" t="s">
        <v>177</v>
      </c>
      <c r="D2473" s="77" t="s">
        <v>82</v>
      </c>
      <c r="E2473" s="23" t="s">
        <v>14496</v>
      </c>
      <c r="F2473" s="23" t="s">
        <v>14497</v>
      </c>
      <c r="G2473" s="23" t="n">
        <v>55</v>
      </c>
      <c r="H2473" s="23" t="n">
        <v>1</v>
      </c>
      <c r="I2473" s="78" t="s">
        <v>180</v>
      </c>
      <c r="K2473" s="23" t="n">
        <v>0</v>
      </c>
      <c r="L2473" s="23" t="n">
        <v>0</v>
      </c>
      <c r="M2473" s="23" t="n">
        <v>0</v>
      </c>
      <c r="N2473" s="23" t="n">
        <v>0</v>
      </c>
      <c r="O2473" s="23" t="n">
        <f aca="false">K2473+L2473</f>
        <v>0</v>
      </c>
      <c r="P2473" s="23" t="n">
        <f aca="false">K2473+L2473+M2473+N2473</f>
        <v>0</v>
      </c>
      <c r="Q2473" s="23" t="n">
        <v>0</v>
      </c>
      <c r="R2473" s="23" t="n">
        <v>0</v>
      </c>
      <c r="S2473" s="23" t="n">
        <v>2.1</v>
      </c>
      <c r="T2473" s="23" t="n">
        <v>29.7</v>
      </c>
      <c r="U2473" s="23" t="n">
        <f aca="false">IF(I2473="delivery",O2473-SUM(Q2473+R2473),IF(I2473="PO",P2473-SUM(Q2473:R2473)))</f>
        <v>0</v>
      </c>
      <c r="V2473" s="43" t="n">
        <v>21.85</v>
      </c>
      <c r="W2473" s="43" t="n">
        <v>21.85</v>
      </c>
      <c r="X2473" s="43" t="n">
        <f aca="false">W2473-V2473</f>
        <v>0</v>
      </c>
      <c r="Y2473" s="43"/>
      <c r="Z2473" s="43"/>
      <c r="AA2473" s="43"/>
      <c r="AB2473" s="43"/>
      <c r="AC2473" s="43" t="s">
        <v>10482</v>
      </c>
      <c r="AD2473" s="43" t="s">
        <v>10813</v>
      </c>
      <c r="AE2473" s="43" t="s">
        <v>14109</v>
      </c>
      <c r="AF2473" s="43"/>
      <c r="AG2473" s="43" t="n">
        <v>21.85</v>
      </c>
      <c r="AH2473" s="43" t="s">
        <v>14498</v>
      </c>
      <c r="AI2473" s="63" t="n">
        <v>50</v>
      </c>
      <c r="AJ2473" s="63" t="n">
        <v>5</v>
      </c>
      <c r="AK2473" s="43"/>
      <c r="AL2473" s="43"/>
      <c r="AM2473" s="43"/>
      <c r="AN2473" s="43"/>
      <c r="AO2473" s="43" t="s">
        <v>82</v>
      </c>
      <c r="AP2473" s="77" t="s">
        <v>181</v>
      </c>
      <c r="BF2473" s="23" t="s">
        <v>10515</v>
      </c>
      <c r="BG2473" s="1" t="s">
        <v>183</v>
      </c>
    </row>
    <row r="2474" s="23" customFormat="true" ht="12.75" hidden="true" customHeight="false" outlineLevel="0" collapsed="false">
      <c r="A2474" s="77" t="s">
        <v>14499</v>
      </c>
      <c r="B2474" s="77" t="s">
        <v>14500</v>
      </c>
      <c r="C2474" s="40" t="s">
        <v>177</v>
      </c>
      <c r="D2474" s="77" t="s">
        <v>82</v>
      </c>
      <c r="E2474" s="23" t="s">
        <v>3717</v>
      </c>
      <c r="F2474" s="23" t="s">
        <v>3718</v>
      </c>
      <c r="G2474" s="23" t="n">
        <v>55</v>
      </c>
      <c r="H2474" s="23" t="n">
        <v>1</v>
      </c>
      <c r="I2474" s="78" t="s">
        <v>180</v>
      </c>
      <c r="K2474" s="23" t="n">
        <v>0</v>
      </c>
      <c r="L2474" s="23" t="n">
        <v>0</v>
      </c>
      <c r="M2474" s="23" t="n">
        <v>0</v>
      </c>
      <c r="N2474" s="23" t="n">
        <v>0</v>
      </c>
      <c r="O2474" s="23" t="n">
        <f aca="false">K2474+L2474</f>
        <v>0</v>
      </c>
      <c r="P2474" s="23" t="n">
        <f aca="false">K2474+L2474+M2474+N2474</f>
        <v>0</v>
      </c>
      <c r="Q2474" s="23" t="n">
        <v>0</v>
      </c>
      <c r="R2474" s="23" t="n">
        <v>0</v>
      </c>
      <c r="S2474" s="23" t="n">
        <v>0</v>
      </c>
      <c r="T2474" s="23" t="n">
        <v>0</v>
      </c>
      <c r="U2474" s="23" t="n">
        <f aca="false">IF(I2474="delivery",O2474-SUM(Q2474+R2474),IF(I2474="PO",P2474-SUM(Q2474:R2474)))</f>
        <v>0</v>
      </c>
      <c r="V2474" s="43" t="n">
        <v>260</v>
      </c>
      <c r="W2474" s="43" t="n">
        <v>260</v>
      </c>
      <c r="X2474" s="43" t="n">
        <f aca="false">W2474-V2474</f>
        <v>0</v>
      </c>
      <c r="Y2474" s="43"/>
      <c r="Z2474" s="43"/>
      <c r="AA2474" s="43"/>
      <c r="AB2474" s="43"/>
      <c r="AC2474" s="43" t="s">
        <v>10482</v>
      </c>
      <c r="AD2474" s="43" t="s">
        <v>10813</v>
      </c>
      <c r="AE2474" s="43" t="s">
        <v>10814</v>
      </c>
      <c r="AF2474" s="43"/>
      <c r="AG2474" s="43" t="n">
        <v>260</v>
      </c>
      <c r="AH2474" s="43" t="s">
        <v>10864</v>
      </c>
      <c r="AI2474" s="63" t="n">
        <v>756</v>
      </c>
      <c r="AJ2474" s="63" t="n">
        <v>14</v>
      </c>
      <c r="AK2474" s="43" t="s">
        <v>10865</v>
      </c>
      <c r="AL2474" s="43"/>
      <c r="AM2474" s="43" t="s">
        <v>10866</v>
      </c>
      <c r="AN2474" s="43"/>
      <c r="AO2474" s="43" t="s">
        <v>82</v>
      </c>
      <c r="AP2474" s="77" t="s">
        <v>194</v>
      </c>
      <c r="BF2474" s="23" t="s">
        <v>10515</v>
      </c>
      <c r="BG2474" s="1" t="s">
        <v>183</v>
      </c>
    </row>
    <row r="2475" s="23" customFormat="true" ht="12.75" hidden="true" customHeight="false" outlineLevel="0" collapsed="false">
      <c r="A2475" s="74" t="s">
        <v>14501</v>
      </c>
      <c r="B2475" s="74" t="s">
        <v>14502</v>
      </c>
      <c r="C2475" s="40" t="s">
        <v>177</v>
      </c>
      <c r="D2475" s="74" t="s">
        <v>82</v>
      </c>
      <c r="E2475" s="23" t="s">
        <v>762</v>
      </c>
      <c r="F2475" s="23" t="s">
        <v>14503</v>
      </c>
      <c r="G2475" s="23" t="n">
        <v>96</v>
      </c>
      <c r="H2475" s="23" t="n">
        <v>5000</v>
      </c>
      <c r="I2475" s="74" t="s">
        <v>188</v>
      </c>
      <c r="K2475" s="23" t="n">
        <v>0</v>
      </c>
      <c r="L2475" s="23" t="n">
        <v>0</v>
      </c>
      <c r="M2475" s="23" t="n">
        <v>0</v>
      </c>
      <c r="N2475" s="23" t="n">
        <v>0</v>
      </c>
      <c r="O2475" s="23" t="n">
        <f aca="false">K2475+L2475</f>
        <v>0</v>
      </c>
      <c r="P2475" s="23" t="n">
        <f aca="false">K2475+L2475+M2475+N2475</f>
        <v>0</v>
      </c>
      <c r="Q2475" s="23" t="n">
        <v>0</v>
      </c>
      <c r="R2475" s="23" t="n">
        <v>0</v>
      </c>
      <c r="S2475" s="23" t="n">
        <v>0</v>
      </c>
      <c r="T2475" s="23" t="n">
        <v>0</v>
      </c>
      <c r="U2475" s="23" t="n">
        <f aca="false">IF(I2475="delivery",O2475-SUM(Q2475+R2475),IF(I2475="PO",P2475-SUM(Q2475:R2475)))</f>
        <v>0</v>
      </c>
      <c r="V2475" s="43" t="n">
        <v>82.28</v>
      </c>
      <c r="W2475" s="43" t="n">
        <v>82.28</v>
      </c>
      <c r="X2475" s="43" t="n">
        <f aca="false">W2475-V2475</f>
        <v>0</v>
      </c>
      <c r="Y2475" s="43"/>
      <c r="Z2475" s="43"/>
      <c r="AA2475" s="43"/>
      <c r="AB2475" s="43"/>
      <c r="AC2475" s="43" t="s">
        <v>10482</v>
      </c>
      <c r="AD2475" s="71" t="s">
        <v>14504</v>
      </c>
      <c r="AE2475" s="43" t="s">
        <v>14505</v>
      </c>
      <c r="AF2475" s="43" t="s">
        <v>10749</v>
      </c>
      <c r="AG2475" s="43" t="n">
        <v>82.28</v>
      </c>
      <c r="AH2475" s="43" t="s">
        <v>14506</v>
      </c>
      <c r="AI2475" s="63" t="n">
        <v>250</v>
      </c>
      <c r="AJ2475" s="63" t="n">
        <v>12</v>
      </c>
      <c r="AK2475" s="43" t="s">
        <v>14502</v>
      </c>
      <c r="AL2475" s="43" t="s">
        <v>1465</v>
      </c>
      <c r="AM2475" s="43" t="s">
        <v>14507</v>
      </c>
      <c r="AN2475" s="43" t="s">
        <v>10550</v>
      </c>
      <c r="AO2475" s="43" t="s">
        <v>82</v>
      </c>
      <c r="AP2475" s="74" t="s">
        <v>263</v>
      </c>
      <c r="BF2475" s="23" t="s">
        <v>10515</v>
      </c>
      <c r="BG2475" s="1" t="s">
        <v>183</v>
      </c>
    </row>
    <row r="2476" s="23" customFormat="true" ht="12.75" hidden="true" customHeight="false" outlineLevel="0" collapsed="false">
      <c r="A2476" s="66" t="s">
        <v>14508</v>
      </c>
      <c r="B2476" s="23" t="s">
        <v>14509</v>
      </c>
      <c r="C2476" s="40" t="s">
        <v>177</v>
      </c>
      <c r="D2476" s="66" t="s">
        <v>82</v>
      </c>
      <c r="E2476" s="23" t="s">
        <v>14510</v>
      </c>
      <c r="F2476" s="23" t="s">
        <v>14511</v>
      </c>
      <c r="G2476" s="23" t="n">
        <v>55</v>
      </c>
      <c r="H2476" s="23" t="n">
        <v>1</v>
      </c>
      <c r="I2476" s="67" t="s">
        <v>188</v>
      </c>
      <c r="K2476" s="23" t="n">
        <v>0</v>
      </c>
      <c r="L2476" s="23" t="n">
        <v>0</v>
      </c>
      <c r="M2476" s="23" t="n">
        <v>0</v>
      </c>
      <c r="N2476" s="23" t="n">
        <v>0</v>
      </c>
      <c r="O2476" s="23" t="n">
        <f aca="false">K2476+L2476</f>
        <v>0</v>
      </c>
      <c r="P2476" s="23" t="n">
        <f aca="false">K2476+L2476+M2476+N2476</f>
        <v>0</v>
      </c>
      <c r="Q2476" s="23" t="n">
        <v>0</v>
      </c>
      <c r="R2476" s="23" t="n">
        <v>27</v>
      </c>
      <c r="S2476" s="23" t="n">
        <v>186</v>
      </c>
      <c r="T2476" s="23" t="n">
        <v>40</v>
      </c>
      <c r="U2476" s="23" t="n">
        <f aca="false">IF(I2476="delivery",O2476-SUM(Q2476+R2476),IF(I2476="PO",P2476-SUM(Q2476:R2476)))</f>
        <v>-27</v>
      </c>
      <c r="V2476" s="43" t="n">
        <v>6.5</v>
      </c>
      <c r="W2476" s="43" t="n">
        <v>6.5</v>
      </c>
      <c r="X2476" s="43" t="n">
        <f aca="false">W2476-V2476</f>
        <v>0</v>
      </c>
      <c r="Y2476" s="43"/>
      <c r="Z2476" s="43"/>
      <c r="AA2476" s="43"/>
      <c r="AB2476" s="43"/>
      <c r="AC2476" s="43" t="s">
        <v>10482</v>
      </c>
      <c r="AD2476" s="43" t="s">
        <v>14512</v>
      </c>
      <c r="AE2476" s="43" t="s">
        <v>14513</v>
      </c>
      <c r="AF2476" s="43"/>
      <c r="AG2476" s="43" t="n">
        <v>6.5</v>
      </c>
      <c r="AH2476" s="43" t="s">
        <v>14514</v>
      </c>
      <c r="AI2476" s="63" t="n">
        <v>250</v>
      </c>
      <c r="AJ2476" s="63" t="n">
        <v>4</v>
      </c>
      <c r="AK2476" s="43"/>
      <c r="AL2476" s="43"/>
      <c r="AM2476" s="43"/>
      <c r="AN2476" s="43" t="s">
        <v>10550</v>
      </c>
      <c r="AO2476" s="43" t="s">
        <v>82</v>
      </c>
      <c r="AP2476" s="67" t="s">
        <v>189</v>
      </c>
      <c r="BF2476" s="23" t="s">
        <v>10515</v>
      </c>
      <c r="BG2476" s="1" t="s">
        <v>183</v>
      </c>
    </row>
    <row r="2477" s="23" customFormat="true" ht="12.75" hidden="true" customHeight="false" outlineLevel="0" collapsed="false">
      <c r="A2477" s="23" t="s">
        <v>14515</v>
      </c>
      <c r="B2477" s="23" t="s">
        <v>14516</v>
      </c>
      <c r="C2477" s="40" t="s">
        <v>177</v>
      </c>
      <c r="D2477" s="23" t="s">
        <v>82</v>
      </c>
      <c r="E2477" s="23" t="s">
        <v>792</v>
      </c>
      <c r="F2477" s="23" t="s">
        <v>14517</v>
      </c>
      <c r="G2477" s="23" t="n">
        <v>65</v>
      </c>
      <c r="H2477" s="23" t="n">
        <v>1</v>
      </c>
      <c r="I2477" s="23" t="s">
        <v>188</v>
      </c>
      <c r="K2477" s="23" t="n">
        <v>0</v>
      </c>
      <c r="L2477" s="23" t="n">
        <v>0</v>
      </c>
      <c r="M2477" s="23" t="n">
        <v>0</v>
      </c>
      <c r="N2477" s="23" t="n">
        <v>0</v>
      </c>
      <c r="O2477" s="23" t="n">
        <f aca="false">K2477+L2477</f>
        <v>0</v>
      </c>
      <c r="P2477" s="23" t="n">
        <f aca="false">K2477+L2477+M2477+N2477</f>
        <v>0</v>
      </c>
      <c r="Q2477" s="23" t="n">
        <v>45</v>
      </c>
      <c r="R2477" s="23" t="n">
        <v>243</v>
      </c>
      <c r="S2477" s="23" t="n">
        <v>132</v>
      </c>
      <c r="T2477" s="23" t="n">
        <v>132</v>
      </c>
      <c r="U2477" s="23" t="n">
        <f aca="false">IF(I2477="delivery",O2477-SUM(Q2477+R2477),IF(I2477="PO",P2477-SUM(Q2477:R2477)))</f>
        <v>-288</v>
      </c>
      <c r="V2477" s="72" t="n">
        <v>129.81</v>
      </c>
      <c r="W2477" s="43" t="n">
        <v>102.5</v>
      </c>
      <c r="X2477" s="43" t="n">
        <f aca="false">W2477-V2477</f>
        <v>-27.31</v>
      </c>
      <c r="Y2477" s="43"/>
      <c r="Z2477" s="43"/>
      <c r="AA2477" s="43"/>
      <c r="AB2477" s="43"/>
      <c r="AC2477" s="43" t="s">
        <v>10482</v>
      </c>
      <c r="AD2477" s="43"/>
      <c r="AE2477" s="43"/>
      <c r="AF2477" s="43" t="s">
        <v>10749</v>
      </c>
      <c r="AG2477" s="43" t="n">
        <v>102.5</v>
      </c>
      <c r="AH2477" s="43" t="s">
        <v>14518</v>
      </c>
      <c r="AI2477" s="63" t="n">
        <v>100</v>
      </c>
      <c r="AJ2477" s="63" t="n">
        <v>12</v>
      </c>
      <c r="AK2477" s="43" t="s">
        <v>14516</v>
      </c>
      <c r="AL2477" s="43" t="s">
        <v>1465</v>
      </c>
      <c r="AM2477" s="43" t="s">
        <v>14507</v>
      </c>
      <c r="AN2477" s="43" t="s">
        <v>10550</v>
      </c>
      <c r="AO2477" s="43" t="s">
        <v>82</v>
      </c>
      <c r="AP2477" s="23" t="s">
        <v>263</v>
      </c>
      <c r="BF2477" s="23" t="s">
        <v>10507</v>
      </c>
      <c r="BG2477" s="1" t="s">
        <v>183</v>
      </c>
    </row>
    <row r="2478" s="23" customFormat="true" ht="12.75" hidden="true" customHeight="false" outlineLevel="0" collapsed="false">
      <c r="A2478" s="23" t="s">
        <v>14519</v>
      </c>
      <c r="B2478" s="23" t="s">
        <v>14520</v>
      </c>
      <c r="C2478" s="40" t="s">
        <v>177</v>
      </c>
      <c r="D2478" s="23" t="s">
        <v>82</v>
      </c>
      <c r="E2478" s="23" t="s">
        <v>14521</v>
      </c>
      <c r="F2478" s="23" t="s">
        <v>14522</v>
      </c>
      <c r="G2478" s="23" t="n">
        <v>55</v>
      </c>
      <c r="H2478" s="23" t="n">
        <v>1</v>
      </c>
      <c r="I2478" s="23" t="s">
        <v>188</v>
      </c>
      <c r="K2478" s="23" t="n">
        <v>0</v>
      </c>
      <c r="L2478" s="23" t="n">
        <v>0</v>
      </c>
      <c r="M2478" s="23" t="n">
        <v>45</v>
      </c>
      <c r="N2478" s="23" t="n">
        <v>0</v>
      </c>
      <c r="O2478" s="23" t="n">
        <f aca="false">K2478+L2478</f>
        <v>0</v>
      </c>
      <c r="P2478" s="23" t="n">
        <f aca="false">K2478+L2478+M2478+N2478</f>
        <v>45</v>
      </c>
      <c r="Q2478" s="23" t="n">
        <v>45</v>
      </c>
      <c r="R2478" s="23" t="n">
        <v>243</v>
      </c>
      <c r="S2478" s="23" t="n">
        <v>132</v>
      </c>
      <c r="T2478" s="23" t="n">
        <v>132</v>
      </c>
      <c r="U2478" s="23" t="n">
        <f aca="false">IF(I2478="delivery",O2478-SUM(Q2478+R2478),IF(I2478="PO",P2478-SUM(Q2478:R2478)))</f>
        <v>-243</v>
      </c>
      <c r="V2478" s="72" t="n">
        <v>9.15</v>
      </c>
      <c r="W2478" s="43" t="n">
        <v>9.15</v>
      </c>
      <c r="X2478" s="43" t="n">
        <f aca="false">W2478-V2478</f>
        <v>0</v>
      </c>
      <c r="Y2478" s="43"/>
      <c r="Z2478" s="43"/>
      <c r="AA2478" s="43"/>
      <c r="AB2478" s="43"/>
      <c r="AC2478" s="43" t="s">
        <v>10482</v>
      </c>
      <c r="AD2478" s="43"/>
      <c r="AE2478" s="43"/>
      <c r="AF2478" s="43" t="s">
        <v>10749</v>
      </c>
      <c r="AG2478" s="43" t="n">
        <v>9.15</v>
      </c>
      <c r="AH2478" s="43" t="s">
        <v>10759</v>
      </c>
      <c r="AI2478" s="63" t="n">
        <v>100</v>
      </c>
      <c r="AJ2478" s="63" t="n">
        <v>8</v>
      </c>
      <c r="AK2478" s="43" t="s">
        <v>14520</v>
      </c>
      <c r="AL2478" s="43" t="s">
        <v>1465</v>
      </c>
      <c r="AM2478" s="43" t="s">
        <v>14507</v>
      </c>
      <c r="AN2478" s="43" t="s">
        <v>10550</v>
      </c>
      <c r="AO2478" s="43" t="s">
        <v>82</v>
      </c>
      <c r="AP2478" s="23" t="s">
        <v>263</v>
      </c>
      <c r="BF2478" s="23" t="s">
        <v>10507</v>
      </c>
      <c r="BG2478" s="1" t="s">
        <v>183</v>
      </c>
    </row>
    <row r="2479" s="52" customFormat="true" ht="12.75" hidden="true" customHeight="false" outlineLevel="0" collapsed="false">
      <c r="A2479" s="23" t="s">
        <v>14523</v>
      </c>
      <c r="B2479" s="23" t="s">
        <v>14524</v>
      </c>
      <c r="C2479" s="40" t="s">
        <v>177</v>
      </c>
      <c r="D2479" s="23" t="s">
        <v>82</v>
      </c>
      <c r="E2479" s="23" t="s">
        <v>14525</v>
      </c>
      <c r="F2479" s="23" t="s">
        <v>14526</v>
      </c>
      <c r="G2479" s="23" t="n">
        <v>55</v>
      </c>
      <c r="H2479" s="23" t="n">
        <v>1</v>
      </c>
      <c r="I2479" s="23" t="s">
        <v>188</v>
      </c>
      <c r="J2479" s="23"/>
      <c r="K2479" s="23" t="n">
        <v>0</v>
      </c>
      <c r="L2479" s="23" t="n">
        <v>0</v>
      </c>
      <c r="M2479" s="23" t="n">
        <v>45</v>
      </c>
      <c r="N2479" s="23" t="n">
        <v>0</v>
      </c>
      <c r="O2479" s="23" t="n">
        <f aca="false">K2479+L2479</f>
        <v>0</v>
      </c>
      <c r="P2479" s="23" t="n">
        <f aca="false">K2479+L2479+M2479+N2479</f>
        <v>45</v>
      </c>
      <c r="Q2479" s="23" t="n">
        <v>45</v>
      </c>
      <c r="R2479" s="23" t="n">
        <v>243</v>
      </c>
      <c r="S2479" s="23" t="n">
        <v>132</v>
      </c>
      <c r="T2479" s="23" t="n">
        <v>132</v>
      </c>
      <c r="U2479" s="23" t="n">
        <f aca="false">IF(I2479="delivery",O2479-SUM(Q2479+R2479),IF(I2479="PO",P2479-SUM(Q2479:R2479)))</f>
        <v>-243</v>
      </c>
      <c r="V2479" s="72" t="n">
        <v>15.88</v>
      </c>
      <c r="W2479" s="43" t="n">
        <v>15.88</v>
      </c>
      <c r="X2479" s="43" t="n">
        <f aca="false">W2479-V2479</f>
        <v>0</v>
      </c>
      <c r="Y2479" s="43"/>
      <c r="Z2479" s="43"/>
      <c r="AA2479" s="43"/>
      <c r="AB2479" s="43"/>
      <c r="AC2479" s="43" t="s">
        <v>10482</v>
      </c>
      <c r="AD2479" s="43"/>
      <c r="AE2479" s="43"/>
      <c r="AF2479" s="43" t="s">
        <v>10749</v>
      </c>
      <c r="AG2479" s="43" t="n">
        <v>15.88</v>
      </c>
      <c r="AH2479" s="43" t="s">
        <v>10761</v>
      </c>
      <c r="AI2479" s="63" t="n">
        <v>100</v>
      </c>
      <c r="AJ2479" s="63" t="n">
        <v>8</v>
      </c>
      <c r="AK2479" s="43" t="s">
        <v>14524</v>
      </c>
      <c r="AL2479" s="43" t="s">
        <v>1465</v>
      </c>
      <c r="AM2479" s="43" t="s">
        <v>14507</v>
      </c>
      <c r="AN2479" s="43" t="s">
        <v>10550</v>
      </c>
      <c r="AO2479" s="43" t="s">
        <v>82</v>
      </c>
      <c r="AP2479" s="23" t="s">
        <v>263</v>
      </c>
      <c r="AQ2479" s="23"/>
      <c r="AR2479" s="23"/>
      <c r="AS2479" s="23"/>
      <c r="AT2479" s="23"/>
      <c r="AU2479" s="23"/>
      <c r="AV2479" s="23"/>
      <c r="AW2479" s="23"/>
      <c r="AX2479" s="23"/>
      <c r="AY2479" s="23"/>
      <c r="AZ2479" s="23"/>
      <c r="BA2479" s="23"/>
      <c r="BB2479" s="23"/>
      <c r="BC2479" s="23"/>
      <c r="BD2479" s="23"/>
      <c r="BE2479" s="23"/>
      <c r="BF2479" s="23" t="s">
        <v>10507</v>
      </c>
      <c r="BG2479" s="1" t="s">
        <v>183</v>
      </c>
      <c r="BH2479" s="23"/>
      <c r="BI2479" s="23"/>
    </row>
    <row r="2480" s="23" customFormat="true" ht="12.75" hidden="true" customHeight="false" outlineLevel="0" collapsed="false">
      <c r="A2480" s="23" t="s">
        <v>14527</v>
      </c>
      <c r="B2480" s="23" t="s">
        <v>14528</v>
      </c>
      <c r="C2480" s="40" t="s">
        <v>177</v>
      </c>
      <c r="D2480" s="23" t="s">
        <v>82</v>
      </c>
      <c r="E2480" s="23" t="s">
        <v>1052</v>
      </c>
      <c r="F2480" s="23" t="s">
        <v>14529</v>
      </c>
      <c r="G2480" s="23" t="n">
        <v>14</v>
      </c>
      <c r="H2480" s="23" t="n">
        <v>50</v>
      </c>
      <c r="I2480" s="23" t="s">
        <v>188</v>
      </c>
      <c r="K2480" s="23" t="n">
        <v>0</v>
      </c>
      <c r="L2480" s="23" t="n">
        <v>0</v>
      </c>
      <c r="M2480" s="23" t="n">
        <v>0</v>
      </c>
      <c r="N2480" s="23" t="n">
        <v>0</v>
      </c>
      <c r="O2480" s="23" t="n">
        <f aca="false">K2480+L2480</f>
        <v>0</v>
      </c>
      <c r="P2480" s="23" t="n">
        <f aca="false">K2480+L2480+M2480+N2480</f>
        <v>0</v>
      </c>
      <c r="Q2480" s="23" t="n">
        <v>0</v>
      </c>
      <c r="R2480" s="23" t="n">
        <v>0</v>
      </c>
      <c r="S2480" s="23" t="n">
        <v>0</v>
      </c>
      <c r="T2480" s="23" t="n">
        <v>0</v>
      </c>
      <c r="U2480" s="23" t="n">
        <f aca="false">IF(I2480="delivery",O2480-SUM(Q2480+R2480),IF(I2480="PO",P2480-SUM(Q2480:R2480)))</f>
        <v>0</v>
      </c>
      <c r="V2480" s="72" t="n">
        <v>210.53</v>
      </c>
      <c r="W2480" s="43" t="n">
        <v>110.95</v>
      </c>
      <c r="X2480" s="43" t="n">
        <f aca="false">W2480-V2480</f>
        <v>-99.58</v>
      </c>
      <c r="Y2480" s="43"/>
      <c r="Z2480" s="43"/>
      <c r="AA2480" s="43"/>
      <c r="AB2480" s="43"/>
      <c r="AC2480" s="43" t="s">
        <v>10482</v>
      </c>
      <c r="AD2480" s="43" t="s">
        <v>14530</v>
      </c>
      <c r="AE2480" s="43" t="s">
        <v>10832</v>
      </c>
      <c r="AF2480" s="43" t="s">
        <v>10502</v>
      </c>
      <c r="AG2480" s="43" t="n">
        <v>110.95</v>
      </c>
      <c r="AH2480" s="43" t="s">
        <v>10835</v>
      </c>
      <c r="AI2480" s="63" t="s">
        <v>10834</v>
      </c>
      <c r="AJ2480" s="64" t="s">
        <v>10821</v>
      </c>
      <c r="AK2480" s="43"/>
      <c r="AL2480" s="43"/>
      <c r="AM2480" s="43"/>
      <c r="AN2480" s="43" t="s">
        <v>10506</v>
      </c>
      <c r="AO2480" s="43" t="s">
        <v>82</v>
      </c>
      <c r="AP2480" s="23" t="s">
        <v>181</v>
      </c>
      <c r="BF2480" s="23" t="s">
        <v>10507</v>
      </c>
      <c r="BG2480" s="1" t="s">
        <v>183</v>
      </c>
    </row>
    <row r="2481" s="23" customFormat="true" ht="12.75" hidden="true" customHeight="false" outlineLevel="0" collapsed="false">
      <c r="A2481" s="23" t="s">
        <v>14531</v>
      </c>
      <c r="B2481" s="23" t="s">
        <v>14532</v>
      </c>
      <c r="C2481" s="40" t="s">
        <v>177</v>
      </c>
      <c r="D2481" s="23" t="s">
        <v>82</v>
      </c>
      <c r="E2481" s="23" t="s">
        <v>1068</v>
      </c>
      <c r="F2481" s="23" t="s">
        <v>14533</v>
      </c>
      <c r="G2481" s="23" t="n">
        <v>14</v>
      </c>
      <c r="H2481" s="23" t="n">
        <v>50</v>
      </c>
      <c r="I2481" s="23" t="s">
        <v>188</v>
      </c>
      <c r="K2481" s="23" t="n">
        <v>0</v>
      </c>
      <c r="L2481" s="23" t="n">
        <v>0</v>
      </c>
      <c r="M2481" s="23" t="n">
        <v>0</v>
      </c>
      <c r="N2481" s="23" t="n">
        <v>0</v>
      </c>
      <c r="O2481" s="23" t="n">
        <f aca="false">K2481+L2481</f>
        <v>0</v>
      </c>
      <c r="P2481" s="23" t="n">
        <f aca="false">K2481+L2481+M2481+N2481</f>
        <v>0</v>
      </c>
      <c r="Q2481" s="23" t="n">
        <v>0</v>
      </c>
      <c r="R2481" s="23" t="n">
        <v>0</v>
      </c>
      <c r="S2481" s="23" t="n">
        <v>0</v>
      </c>
      <c r="T2481" s="23" t="n">
        <v>0</v>
      </c>
      <c r="U2481" s="23" t="n">
        <f aca="false">IF(I2481="delivery",O2481-SUM(Q2481+R2481),IF(I2481="PO",P2481-SUM(Q2481:R2481)))</f>
        <v>0</v>
      </c>
      <c r="V2481" s="72" t="n">
        <v>86.85</v>
      </c>
      <c r="W2481" s="43" t="n">
        <v>58.34</v>
      </c>
      <c r="X2481" s="43" t="n">
        <f aca="false">W2481-V2481</f>
        <v>-28.51</v>
      </c>
      <c r="Y2481" s="43"/>
      <c r="Z2481" s="43"/>
      <c r="AA2481" s="43"/>
      <c r="AB2481" s="43"/>
      <c r="AC2481" s="43" t="s">
        <v>10482</v>
      </c>
      <c r="AD2481" s="43" t="s">
        <v>14530</v>
      </c>
      <c r="AE2481" s="43"/>
      <c r="AF2481" s="43" t="s">
        <v>10502</v>
      </c>
      <c r="AG2481" s="43" t="n">
        <v>58.34</v>
      </c>
      <c r="AH2481" s="43" t="s">
        <v>10839</v>
      </c>
      <c r="AI2481" s="63" t="s">
        <v>10834</v>
      </c>
      <c r="AJ2481" s="64" t="s">
        <v>10821</v>
      </c>
      <c r="AK2481" s="43"/>
      <c r="AL2481" s="43"/>
      <c r="AM2481" s="43"/>
      <c r="AN2481" s="43" t="s">
        <v>10506</v>
      </c>
      <c r="AO2481" s="43" t="s">
        <v>82</v>
      </c>
      <c r="AP2481" s="23" t="s">
        <v>181</v>
      </c>
      <c r="BF2481" s="23" t="s">
        <v>10507</v>
      </c>
      <c r="BG2481" s="1" t="s">
        <v>183</v>
      </c>
    </row>
    <row r="2482" s="23" customFormat="true" ht="12.75" hidden="true" customHeight="false" outlineLevel="0" collapsed="false">
      <c r="A2482" s="23" t="s">
        <v>1995</v>
      </c>
      <c r="B2482" s="23" t="s">
        <v>1996</v>
      </c>
      <c r="C2482" s="40" t="s">
        <v>177</v>
      </c>
      <c r="D2482" s="23" t="s">
        <v>82</v>
      </c>
      <c r="E2482" s="23" t="s">
        <v>1997</v>
      </c>
      <c r="F2482" s="23" t="s">
        <v>1998</v>
      </c>
      <c r="G2482" s="23" t="n">
        <v>31</v>
      </c>
      <c r="H2482" s="23" t="n">
        <v>500</v>
      </c>
      <c r="I2482" s="41" t="s">
        <v>188</v>
      </c>
      <c r="K2482" s="23" t="n">
        <v>0</v>
      </c>
      <c r="L2482" s="23" t="n">
        <v>0</v>
      </c>
      <c r="M2482" s="23" t="n">
        <v>0</v>
      </c>
      <c r="N2482" s="23" t="n">
        <v>0</v>
      </c>
      <c r="O2482" s="23" t="n">
        <f aca="false">K2482+L2482</f>
        <v>0</v>
      </c>
      <c r="P2482" s="23" t="n">
        <f aca="false">K2482+L2482+M2482+N2482</f>
        <v>0</v>
      </c>
      <c r="Q2482" s="23" t="n">
        <v>0</v>
      </c>
      <c r="R2482" s="23" t="n">
        <v>27</v>
      </c>
      <c r="S2482" s="23" t="n">
        <v>664</v>
      </c>
      <c r="T2482" s="23" t="n">
        <v>312</v>
      </c>
      <c r="U2482" s="23" t="n">
        <f aca="false">IF(I2482="delivery",O2482-SUM(Q2482+R2482),IF(I2482="PO",P2482-SUM(Q2482:R2482)))</f>
        <v>-27</v>
      </c>
      <c r="V2482" s="43" t="n">
        <v>42.802</v>
      </c>
      <c r="W2482" s="43" t="n">
        <v>59</v>
      </c>
      <c r="X2482" s="43" t="n">
        <f aca="false">W2482-V2482</f>
        <v>16.198</v>
      </c>
      <c r="Y2482" s="43"/>
      <c r="Z2482" s="43"/>
      <c r="AA2482" s="43"/>
      <c r="AB2482" s="43"/>
      <c r="AC2482" s="43" t="s">
        <v>10482</v>
      </c>
      <c r="AD2482" s="43"/>
      <c r="AE2482" s="43"/>
      <c r="AF2482" s="43"/>
      <c r="AG2482" s="43" t="n">
        <v>59</v>
      </c>
      <c r="AH2482" s="43" t="s">
        <v>14534</v>
      </c>
      <c r="AI2482" s="63" t="n">
        <v>100</v>
      </c>
      <c r="AJ2482" s="63" t="n">
        <v>8</v>
      </c>
      <c r="AK2482" s="43"/>
      <c r="AL2482" s="43"/>
      <c r="AM2482" s="43"/>
      <c r="AN2482" s="43" t="s">
        <v>10486</v>
      </c>
      <c r="AO2482" s="43" t="s">
        <v>82</v>
      </c>
      <c r="AP2482" s="23" t="s">
        <v>189</v>
      </c>
      <c r="BF2482" s="23" t="s">
        <v>10498</v>
      </c>
      <c r="BG2482" s="1" t="s">
        <v>183</v>
      </c>
    </row>
    <row r="2483" s="23" customFormat="true" ht="12.75" hidden="true" customHeight="false" outlineLevel="0" collapsed="false">
      <c r="A2483" s="23" t="s">
        <v>14535</v>
      </c>
      <c r="B2483" s="23" t="s">
        <v>14536</v>
      </c>
      <c r="C2483" s="40" t="s">
        <v>177</v>
      </c>
      <c r="D2483" s="23" t="s">
        <v>82</v>
      </c>
      <c r="E2483" s="23" t="s">
        <v>14537</v>
      </c>
      <c r="F2483" s="23" t="s">
        <v>14538</v>
      </c>
      <c r="G2483" s="23" t="n">
        <v>55</v>
      </c>
      <c r="H2483" s="23" t="n">
        <v>1</v>
      </c>
      <c r="I2483" s="23" t="s">
        <v>188</v>
      </c>
      <c r="K2483" s="23" t="n">
        <v>0</v>
      </c>
      <c r="L2483" s="23" t="n">
        <v>0</v>
      </c>
      <c r="M2483" s="23" t="n">
        <v>0</v>
      </c>
      <c r="N2483" s="23" t="n">
        <v>0</v>
      </c>
      <c r="O2483" s="23" t="n">
        <f aca="false">K2483+L2483</f>
        <v>0</v>
      </c>
      <c r="P2483" s="23" t="n">
        <f aca="false">K2483+L2483+M2483+N2483</f>
        <v>0</v>
      </c>
      <c r="Q2483" s="23" t="n">
        <v>0</v>
      </c>
      <c r="R2483" s="23" t="n">
        <v>0</v>
      </c>
      <c r="S2483" s="23" t="n">
        <v>0</v>
      </c>
      <c r="T2483" s="23" t="n">
        <v>0</v>
      </c>
      <c r="U2483" s="23" t="n">
        <f aca="false">IF(I2483="delivery",O2483-SUM(Q2483+R2483),IF(I2483="PO",P2483-SUM(Q2483:R2483)))</f>
        <v>0</v>
      </c>
      <c r="V2483" s="23" t="n">
        <v>13.58</v>
      </c>
      <c r="W2483" s="43" t="n">
        <v>13.58</v>
      </c>
      <c r="X2483" s="43" t="n">
        <f aca="false">W2483-V2483</f>
        <v>0</v>
      </c>
      <c r="Y2483" s="43"/>
      <c r="Z2483" s="43"/>
      <c r="AA2483" s="43"/>
      <c r="AB2483" s="43"/>
      <c r="AC2483" s="43" t="s">
        <v>10482</v>
      </c>
      <c r="AD2483" s="43" t="s">
        <v>10543</v>
      </c>
      <c r="AE2483" s="43" t="s">
        <v>14539</v>
      </c>
      <c r="AF2483" s="43"/>
      <c r="AG2483" s="43" t="n">
        <v>13.58</v>
      </c>
      <c r="AH2483" s="43" t="s">
        <v>14540</v>
      </c>
      <c r="AI2483" s="63" t="s">
        <v>10905</v>
      </c>
      <c r="AJ2483" s="63" t="s">
        <v>10680</v>
      </c>
      <c r="AK2483" s="43"/>
      <c r="AL2483" s="43"/>
      <c r="AM2483" s="43"/>
      <c r="AN2483" s="43" t="s">
        <v>10486</v>
      </c>
      <c r="AO2483" s="43" t="s">
        <v>82</v>
      </c>
      <c r="AP2483" s="23" t="s">
        <v>189</v>
      </c>
      <c r="BF2483" s="23" t="s">
        <v>10515</v>
      </c>
      <c r="BG2483" s="1" t="s">
        <v>183</v>
      </c>
    </row>
    <row r="2484" s="23" customFormat="true" ht="12.75" hidden="true" customHeight="false" outlineLevel="0" collapsed="false">
      <c r="A2484" s="23" t="s">
        <v>14541</v>
      </c>
      <c r="B2484" s="23" t="s">
        <v>14542</v>
      </c>
      <c r="C2484" s="40" t="s">
        <v>177</v>
      </c>
      <c r="D2484" s="23" t="s">
        <v>82</v>
      </c>
      <c r="E2484" s="23" t="s">
        <v>14543</v>
      </c>
      <c r="F2484" s="23" t="s">
        <v>14544</v>
      </c>
      <c r="G2484" s="23" t="n">
        <v>10</v>
      </c>
      <c r="H2484" s="23" t="n">
        <v>100</v>
      </c>
      <c r="I2484" s="23" t="s">
        <v>188</v>
      </c>
      <c r="K2484" s="23" t="n">
        <v>0</v>
      </c>
      <c r="L2484" s="23" t="n">
        <v>0</v>
      </c>
      <c r="M2484" s="23" t="n">
        <v>0</v>
      </c>
      <c r="N2484" s="23" t="n">
        <v>0</v>
      </c>
      <c r="O2484" s="23" t="n">
        <f aca="false">K2484+L2484</f>
        <v>0</v>
      </c>
      <c r="P2484" s="23" t="n">
        <f aca="false">K2484+L2484+M2484+N2484</f>
        <v>0</v>
      </c>
      <c r="Q2484" s="23" t="n">
        <v>0</v>
      </c>
      <c r="R2484" s="23" t="n">
        <v>0</v>
      </c>
      <c r="S2484" s="23" t="n">
        <v>0</v>
      </c>
      <c r="T2484" s="23" t="n">
        <v>0</v>
      </c>
      <c r="U2484" s="23" t="n">
        <f aca="false">IF(I2484="delivery",O2484-SUM(Q2484+R2484),IF(I2484="PO",P2484-SUM(Q2484:R2484)))</f>
        <v>0</v>
      </c>
      <c r="V2484" s="72" t="n">
        <v>22.11</v>
      </c>
      <c r="W2484" s="43" t="n">
        <v>22.11</v>
      </c>
      <c r="X2484" s="43" t="n">
        <f aca="false">W2484-V2484</f>
        <v>0</v>
      </c>
      <c r="Y2484" s="43"/>
      <c r="Z2484" s="43"/>
      <c r="AA2484" s="43"/>
      <c r="AB2484" s="43"/>
      <c r="AC2484" s="43" t="s">
        <v>10482</v>
      </c>
      <c r="AD2484" s="43"/>
      <c r="AE2484" s="43"/>
      <c r="AF2484" s="43" t="s">
        <v>14121</v>
      </c>
      <c r="AG2484" s="43" t="n">
        <v>22.11</v>
      </c>
      <c r="AH2484" s="43" t="s">
        <v>14545</v>
      </c>
      <c r="AI2484" s="63" t="n">
        <v>100</v>
      </c>
      <c r="AJ2484" s="63" t="n">
        <v>8</v>
      </c>
      <c r="AK2484" s="43"/>
      <c r="AL2484" s="43"/>
      <c r="AM2484" s="43"/>
      <c r="AN2484" s="43" t="s">
        <v>10550</v>
      </c>
      <c r="AO2484" s="43" t="s">
        <v>82</v>
      </c>
      <c r="AP2484" s="23" t="s">
        <v>181</v>
      </c>
      <c r="BF2484" s="23" t="s">
        <v>10507</v>
      </c>
      <c r="BG2484" s="1" t="s">
        <v>183</v>
      </c>
    </row>
    <row r="2485" s="23" customFormat="true" ht="12.75" hidden="true" customHeight="false" outlineLevel="0" collapsed="false">
      <c r="A2485" s="23" t="s">
        <v>14546</v>
      </c>
      <c r="B2485" s="23" t="s">
        <v>14547</v>
      </c>
      <c r="C2485" s="40" t="s">
        <v>177</v>
      </c>
      <c r="D2485" s="23" t="s">
        <v>82</v>
      </c>
      <c r="E2485" s="23" t="s">
        <v>14548</v>
      </c>
      <c r="F2485" s="23" t="s">
        <v>14549</v>
      </c>
      <c r="G2485" s="23" t="n">
        <v>55</v>
      </c>
      <c r="H2485" s="23" t="n">
        <v>1</v>
      </c>
      <c r="I2485" s="23" t="s">
        <v>188</v>
      </c>
      <c r="K2485" s="23" t="n">
        <v>0</v>
      </c>
      <c r="L2485" s="23" t="n">
        <v>0</v>
      </c>
      <c r="M2485" s="23" t="n">
        <v>45</v>
      </c>
      <c r="N2485" s="23" t="n">
        <v>0</v>
      </c>
      <c r="O2485" s="23" t="n">
        <f aca="false">K2485+L2485</f>
        <v>0</v>
      </c>
      <c r="P2485" s="23" t="n">
        <f aca="false">K2485+L2485+M2485+N2485</f>
        <v>45</v>
      </c>
      <c r="Q2485" s="23" t="n">
        <v>45</v>
      </c>
      <c r="R2485" s="23" t="n">
        <v>243</v>
      </c>
      <c r="S2485" s="23" t="n">
        <v>132</v>
      </c>
      <c r="T2485" s="23" t="n">
        <v>132</v>
      </c>
      <c r="U2485" s="23" t="n">
        <f aca="false">IF(I2485="delivery",O2485-SUM(Q2485+R2485),IF(I2485="PO",P2485-SUM(Q2485:R2485)))</f>
        <v>-243</v>
      </c>
      <c r="V2485" s="72" t="n">
        <v>11.96</v>
      </c>
      <c r="W2485" s="43" t="n">
        <v>17.24</v>
      </c>
      <c r="X2485" s="43" t="n">
        <f aca="false">W2485-V2485</f>
        <v>5.28</v>
      </c>
      <c r="Y2485" s="43"/>
      <c r="Z2485" s="43"/>
      <c r="AA2485" s="43"/>
      <c r="AB2485" s="43"/>
      <c r="AC2485" s="43" t="s">
        <v>10482</v>
      </c>
      <c r="AD2485" s="43"/>
      <c r="AE2485" s="43"/>
      <c r="AF2485" s="43" t="s">
        <v>14547</v>
      </c>
      <c r="AG2485" s="43" t="n">
        <v>17.24</v>
      </c>
      <c r="AH2485" s="43" t="s">
        <v>14550</v>
      </c>
      <c r="AI2485" s="63" t="n">
        <v>100</v>
      </c>
      <c r="AJ2485" s="63" t="n">
        <v>8</v>
      </c>
      <c r="AK2485" s="43" t="s">
        <v>14547</v>
      </c>
      <c r="AL2485" s="43" t="s">
        <v>1465</v>
      </c>
      <c r="AM2485" s="43" t="s">
        <v>14551</v>
      </c>
      <c r="AN2485" s="43" t="s">
        <v>10550</v>
      </c>
      <c r="AO2485" s="43" t="s">
        <v>82</v>
      </c>
      <c r="AP2485" s="23" t="s">
        <v>263</v>
      </c>
      <c r="BF2485" s="23" t="s">
        <v>10507</v>
      </c>
      <c r="BG2485" s="1" t="s">
        <v>183</v>
      </c>
    </row>
    <row r="2486" s="23" customFormat="true" ht="12.75" hidden="true" customHeight="false" outlineLevel="0" collapsed="false">
      <c r="A2486" s="23" t="s">
        <v>14552</v>
      </c>
      <c r="B2486" s="23" t="s">
        <v>1846</v>
      </c>
      <c r="C2486" s="40" t="s">
        <v>177</v>
      </c>
      <c r="D2486" s="23" t="s">
        <v>82</v>
      </c>
      <c r="E2486" s="23" t="s">
        <v>1847</v>
      </c>
      <c r="F2486" s="23" t="s">
        <v>1848</v>
      </c>
      <c r="G2486" s="23" t="n">
        <v>64</v>
      </c>
      <c r="H2486" s="23" t="n">
        <v>4</v>
      </c>
      <c r="I2486" s="23" t="s">
        <v>188</v>
      </c>
      <c r="K2486" s="23" t="n">
        <v>0</v>
      </c>
      <c r="L2486" s="23" t="n">
        <v>0</v>
      </c>
      <c r="M2486" s="23" t="n">
        <v>0</v>
      </c>
      <c r="N2486" s="23" t="n">
        <v>0</v>
      </c>
      <c r="O2486" s="23" t="n">
        <f aca="false">K2486+L2486</f>
        <v>0</v>
      </c>
      <c r="P2486" s="23" t="n">
        <f aca="false">K2486+L2486+M2486+N2486</f>
        <v>0</v>
      </c>
      <c r="Q2486" s="23" t="n">
        <v>0</v>
      </c>
      <c r="R2486" s="23" t="n">
        <v>0</v>
      </c>
      <c r="S2486" s="23" t="n">
        <v>0</v>
      </c>
      <c r="T2486" s="23" t="n">
        <v>0</v>
      </c>
      <c r="U2486" s="23" t="n">
        <f aca="false">IF(I2486="delivery",O2486-SUM(Q2486+R2486),IF(I2486="PO",P2486-SUM(Q2486:R2486)))</f>
        <v>0</v>
      </c>
      <c r="V2486" s="72" t="n">
        <v>1.95</v>
      </c>
      <c r="W2486" s="43" t="n">
        <v>1.75</v>
      </c>
      <c r="X2486" s="43" t="n">
        <f aca="false">W2486-V2486</f>
        <v>-0.2</v>
      </c>
      <c r="Y2486" s="43"/>
      <c r="Z2486" s="43"/>
      <c r="AA2486" s="43"/>
      <c r="AB2486" s="43"/>
      <c r="AC2486" s="43" t="s">
        <v>10482</v>
      </c>
      <c r="AD2486" s="43"/>
      <c r="AE2486" s="43"/>
      <c r="AF2486" s="43"/>
      <c r="AG2486" s="43" t="n">
        <v>1.75</v>
      </c>
      <c r="AH2486" s="43" t="s">
        <v>11047</v>
      </c>
      <c r="AI2486" s="63" t="n">
        <v>5000</v>
      </c>
      <c r="AJ2486" s="63" t="n">
        <v>6</v>
      </c>
      <c r="AK2486" s="43"/>
      <c r="AL2486" s="43"/>
      <c r="AM2486" s="43"/>
      <c r="AN2486" s="43" t="s">
        <v>10486</v>
      </c>
      <c r="AO2486" s="43" t="s">
        <v>82</v>
      </c>
      <c r="AP2486" s="23" t="s">
        <v>189</v>
      </c>
      <c r="BF2486" s="23" t="s">
        <v>10507</v>
      </c>
      <c r="BG2486" s="1" t="s">
        <v>183</v>
      </c>
    </row>
    <row r="2487" s="23" customFormat="true" ht="12.75" hidden="true" customHeight="false" outlineLevel="0" collapsed="false">
      <c r="A2487" s="23" t="s">
        <v>5954</v>
      </c>
      <c r="B2487" s="23" t="s">
        <v>5955</v>
      </c>
      <c r="C2487" s="40" t="s">
        <v>177</v>
      </c>
      <c r="D2487" s="23" t="s">
        <v>82</v>
      </c>
      <c r="E2487" s="23" t="s">
        <v>5952</v>
      </c>
      <c r="F2487" s="23" t="s">
        <v>5956</v>
      </c>
      <c r="G2487" s="23" t="n">
        <v>41</v>
      </c>
      <c r="H2487" s="23" t="n">
        <v>200</v>
      </c>
      <c r="I2487" s="41" t="s">
        <v>180</v>
      </c>
      <c r="K2487" s="23" t="n">
        <v>0</v>
      </c>
      <c r="L2487" s="23" t="n">
        <v>0</v>
      </c>
      <c r="M2487" s="23" t="n">
        <v>0</v>
      </c>
      <c r="N2487" s="23" t="n">
        <v>0</v>
      </c>
      <c r="O2487" s="23" t="n">
        <f aca="false">K2487+L2487</f>
        <v>0</v>
      </c>
      <c r="P2487" s="23" t="n">
        <f aca="false">K2487+L2487+M2487+N2487</f>
        <v>0</v>
      </c>
      <c r="Q2487" s="23" t="n">
        <v>0</v>
      </c>
      <c r="R2487" s="23" t="n">
        <v>0</v>
      </c>
      <c r="S2487" s="23" t="n">
        <v>0</v>
      </c>
      <c r="T2487" s="23" t="n">
        <v>0</v>
      </c>
      <c r="U2487" s="23" t="n">
        <f aca="false">IF(I2487="delivery",O2487-SUM(Q2487+R2487),IF(I2487="PO",P2487-SUM(Q2487:R2487)))</f>
        <v>0</v>
      </c>
      <c r="V2487" s="43" t="n">
        <v>90.944</v>
      </c>
      <c r="W2487" s="43" t="n">
        <v>200</v>
      </c>
      <c r="X2487" s="43" t="n">
        <f aca="false">W2487-V2487</f>
        <v>109.056</v>
      </c>
      <c r="Y2487" s="43"/>
      <c r="Z2487" s="43"/>
      <c r="AA2487" s="43"/>
      <c r="AB2487" s="43"/>
      <c r="AC2487" s="43" t="s">
        <v>10482</v>
      </c>
      <c r="AD2487" s="43" t="s">
        <v>14553</v>
      </c>
      <c r="AE2487" s="43"/>
      <c r="AF2487" s="43" t="s">
        <v>10483</v>
      </c>
      <c r="AG2487" s="43" t="n">
        <v>200</v>
      </c>
      <c r="AH2487" s="43" t="s">
        <v>14554</v>
      </c>
      <c r="AI2487" s="63" t="s">
        <v>14555</v>
      </c>
      <c r="AJ2487" s="63" t="s">
        <v>10613</v>
      </c>
      <c r="AK2487" s="43"/>
      <c r="AL2487" s="43"/>
      <c r="AM2487" s="43" t="s">
        <v>14556</v>
      </c>
      <c r="AN2487" s="43"/>
      <c r="AO2487" s="43" t="s">
        <v>82</v>
      </c>
      <c r="AP2487" s="23" t="s">
        <v>1382</v>
      </c>
      <c r="AQ2487" s="23" t="s">
        <v>14557</v>
      </c>
      <c r="BF2487" s="23" t="s">
        <v>10498</v>
      </c>
      <c r="BG2487" s="1" t="s">
        <v>183</v>
      </c>
    </row>
    <row r="2488" s="23" customFormat="true" ht="12.75" hidden="true" customHeight="false" outlineLevel="0" collapsed="false">
      <c r="A2488" s="23" t="s">
        <v>14558</v>
      </c>
      <c r="B2488" s="23" t="s">
        <v>14559</v>
      </c>
      <c r="C2488" s="40" t="s">
        <v>177</v>
      </c>
      <c r="D2488" s="23" t="s">
        <v>82</v>
      </c>
      <c r="E2488" s="23" t="s">
        <v>2606</v>
      </c>
      <c r="F2488" s="23" t="s">
        <v>14560</v>
      </c>
      <c r="G2488" s="23" t="n">
        <v>55</v>
      </c>
      <c r="H2488" s="23" t="n">
        <v>1</v>
      </c>
      <c r="I2488" s="23" t="s">
        <v>188</v>
      </c>
      <c r="K2488" s="23" t="n">
        <v>0</v>
      </c>
      <c r="L2488" s="23" t="n">
        <v>0</v>
      </c>
      <c r="M2488" s="23" t="n">
        <v>0</v>
      </c>
      <c r="N2488" s="23" t="n">
        <v>0</v>
      </c>
      <c r="O2488" s="23" t="n">
        <f aca="false">K2488+L2488</f>
        <v>0</v>
      </c>
      <c r="P2488" s="23" t="n">
        <f aca="false">K2488+L2488+M2488+N2488</f>
        <v>0</v>
      </c>
      <c r="Q2488" s="23" t="n">
        <v>0</v>
      </c>
      <c r="R2488" s="23" t="n">
        <v>0</v>
      </c>
      <c r="S2488" s="23" t="n">
        <v>0</v>
      </c>
      <c r="T2488" s="23" t="n">
        <v>0</v>
      </c>
      <c r="U2488" s="23" t="n">
        <f aca="false">IF(I2488="delivery",O2488-SUM(Q2488+R2488),IF(I2488="PO",P2488-SUM(Q2488:R2488)))</f>
        <v>0</v>
      </c>
      <c r="V2488" s="72" t="n">
        <v>2.3</v>
      </c>
      <c r="W2488" s="43" t="n">
        <v>2.3</v>
      </c>
      <c r="X2488" s="43" t="n">
        <f aca="false">W2488-V2488</f>
        <v>0</v>
      </c>
      <c r="Y2488" s="43"/>
      <c r="Z2488" s="43"/>
      <c r="AA2488" s="43"/>
      <c r="AB2488" s="43"/>
      <c r="AC2488" s="43" t="s">
        <v>10482</v>
      </c>
      <c r="AD2488" s="43" t="s">
        <v>10543</v>
      </c>
      <c r="AE2488" s="43" t="s">
        <v>14561</v>
      </c>
      <c r="AF2488" s="43"/>
      <c r="AG2488" s="43" t="n">
        <v>2.3</v>
      </c>
      <c r="AH2488" s="43" t="s">
        <v>11156</v>
      </c>
      <c r="AI2488" s="63" t="n">
        <v>1000</v>
      </c>
      <c r="AJ2488" s="63" t="n">
        <v>2</v>
      </c>
      <c r="AK2488" s="43"/>
      <c r="AL2488" s="43"/>
      <c r="AM2488" s="43"/>
      <c r="AN2488" s="43"/>
      <c r="AO2488" s="43" t="s">
        <v>82</v>
      </c>
      <c r="AP2488" s="23" t="s">
        <v>2389</v>
      </c>
      <c r="BF2488" s="23" t="s">
        <v>10515</v>
      </c>
      <c r="BG2488" s="1" t="s">
        <v>183</v>
      </c>
    </row>
    <row r="2489" s="23" customFormat="true" ht="12.75" hidden="true" customHeight="false" outlineLevel="0" collapsed="false">
      <c r="A2489" s="23" t="s">
        <v>14562</v>
      </c>
      <c r="B2489" s="23" t="s">
        <v>14563</v>
      </c>
      <c r="C2489" s="40" t="s">
        <v>177</v>
      </c>
      <c r="D2489" s="23" t="s">
        <v>82</v>
      </c>
      <c r="E2489" s="23" t="s">
        <v>2986</v>
      </c>
      <c r="F2489" s="23" t="s">
        <v>14564</v>
      </c>
      <c r="G2489" s="23" t="n">
        <v>10</v>
      </c>
      <c r="H2489" s="23" t="n">
        <v>500</v>
      </c>
      <c r="I2489" s="23" t="s">
        <v>188</v>
      </c>
      <c r="K2489" s="23" t="n">
        <v>0</v>
      </c>
      <c r="L2489" s="23" t="n">
        <v>0</v>
      </c>
      <c r="M2489" s="23" t="n">
        <v>0</v>
      </c>
      <c r="N2489" s="23" t="n">
        <v>0</v>
      </c>
      <c r="O2489" s="23" t="n">
        <f aca="false">K2489+L2489</f>
        <v>0</v>
      </c>
      <c r="P2489" s="23" t="n">
        <f aca="false">K2489+L2489+M2489+N2489</f>
        <v>0</v>
      </c>
      <c r="Q2489" s="23" t="n">
        <v>0</v>
      </c>
      <c r="R2489" s="23" t="n">
        <v>0</v>
      </c>
      <c r="S2489" s="23" t="n">
        <v>0</v>
      </c>
      <c r="T2489" s="23" t="n">
        <v>0</v>
      </c>
      <c r="U2489" s="23" t="n">
        <f aca="false">IF(I2489="delivery",O2489-SUM(Q2489+R2489),IF(I2489="PO",P2489-SUM(Q2489:R2489)))</f>
        <v>0</v>
      </c>
      <c r="V2489" s="72" t="n">
        <v>16.9</v>
      </c>
      <c r="W2489" s="43" t="n">
        <v>11.2179</v>
      </c>
      <c r="X2489" s="43" t="n">
        <f aca="false">W2489-V2489</f>
        <v>-5.6821</v>
      </c>
      <c r="Y2489" s="43"/>
      <c r="Z2489" s="43"/>
      <c r="AA2489" s="43"/>
      <c r="AB2489" s="43"/>
      <c r="AC2489" s="43" t="s">
        <v>10482</v>
      </c>
      <c r="AD2489" s="43"/>
      <c r="AE2489" s="43"/>
      <c r="AF2489" s="43" t="s">
        <v>10502</v>
      </c>
      <c r="AG2489" s="43" t="n">
        <v>11.2179</v>
      </c>
      <c r="AH2489" s="43" t="s">
        <v>11279</v>
      </c>
      <c r="AI2489" s="63" t="n">
        <v>1000</v>
      </c>
      <c r="AJ2489" s="63" t="n">
        <v>6</v>
      </c>
      <c r="AK2489" s="43"/>
      <c r="AL2489" s="43"/>
      <c r="AM2489" s="43"/>
      <c r="AN2489" s="43"/>
      <c r="AO2489" s="43" t="s">
        <v>82</v>
      </c>
      <c r="AP2489" s="23" t="s">
        <v>181</v>
      </c>
      <c r="BF2489" s="23" t="s">
        <v>10507</v>
      </c>
      <c r="BG2489" s="1" t="s">
        <v>183</v>
      </c>
    </row>
    <row r="2490" s="23" customFormat="true" ht="12.75" hidden="true" customHeight="false" outlineLevel="0" collapsed="false">
      <c r="A2490" s="23" t="s">
        <v>14565</v>
      </c>
      <c r="B2490" s="23" t="s">
        <v>5451</v>
      </c>
      <c r="C2490" s="40" t="s">
        <v>177</v>
      </c>
      <c r="D2490" s="23" t="s">
        <v>82</v>
      </c>
      <c r="E2490" s="23" t="s">
        <v>14566</v>
      </c>
      <c r="F2490" s="23" t="s">
        <v>5453</v>
      </c>
      <c r="G2490" s="23" t="n">
        <v>51</v>
      </c>
      <c r="H2490" s="23" t="n">
        <v>9</v>
      </c>
      <c r="I2490" s="23" t="s">
        <v>180</v>
      </c>
      <c r="J2490" s="23" t="s">
        <v>1442</v>
      </c>
      <c r="K2490" s="23" t="n">
        <v>0</v>
      </c>
      <c r="L2490" s="23" t="n">
        <v>0</v>
      </c>
      <c r="M2490" s="23" t="n">
        <v>0</v>
      </c>
      <c r="N2490" s="23" t="n">
        <v>0</v>
      </c>
      <c r="O2490" s="23" t="n">
        <f aca="false">K2490+L2490</f>
        <v>0</v>
      </c>
      <c r="P2490" s="23" t="n">
        <f aca="false">K2490+L2490+M2490+N2490</f>
        <v>0</v>
      </c>
      <c r="Q2490" s="23" t="n">
        <v>0</v>
      </c>
      <c r="R2490" s="23" t="n">
        <v>0</v>
      </c>
      <c r="S2490" s="23" t="n">
        <v>0</v>
      </c>
      <c r="T2490" s="23" t="n">
        <v>0</v>
      </c>
      <c r="U2490" s="23" t="n">
        <f aca="false">IF(I2490="delivery",O2490-SUM(Q2490+R2490),IF(I2490="PO",P2490-SUM(Q2490:R2490)))</f>
        <v>0</v>
      </c>
      <c r="V2490" s="72" t="n">
        <v>41.5</v>
      </c>
      <c r="W2490" s="43" t="n">
        <v>41.5</v>
      </c>
      <c r="X2490" s="43" t="n">
        <f aca="false">W2490-V2490</f>
        <v>0</v>
      </c>
      <c r="Y2490" s="43"/>
      <c r="Z2490" s="43"/>
      <c r="AA2490" s="43"/>
      <c r="AB2490" s="43"/>
      <c r="AC2490" s="43" t="s">
        <v>10482</v>
      </c>
      <c r="AD2490" s="43"/>
      <c r="AE2490" s="43"/>
      <c r="AF2490" s="43"/>
      <c r="AG2490" s="43" t="n">
        <v>41.5</v>
      </c>
      <c r="AH2490" s="43" t="s">
        <v>12358</v>
      </c>
      <c r="AI2490" s="63" t="n">
        <v>9</v>
      </c>
      <c r="AJ2490" s="63" t="n">
        <v>7</v>
      </c>
      <c r="AK2490" s="43" t="s">
        <v>12359</v>
      </c>
      <c r="AL2490" s="43"/>
      <c r="AM2490" s="43"/>
      <c r="AN2490" s="43"/>
      <c r="AO2490" s="43" t="s">
        <v>82</v>
      </c>
      <c r="AP2490" s="23" t="s">
        <v>1432</v>
      </c>
      <c r="BF2490" s="23" t="s">
        <v>10507</v>
      </c>
      <c r="BG2490" s="1" t="s">
        <v>183</v>
      </c>
    </row>
    <row r="2491" s="23" customFormat="true" ht="12.75" hidden="true" customHeight="false" outlineLevel="0" collapsed="false">
      <c r="A2491" s="23" t="s">
        <v>14567</v>
      </c>
      <c r="B2491" s="23" t="s">
        <v>14568</v>
      </c>
      <c r="C2491" s="40" t="s">
        <v>177</v>
      </c>
      <c r="D2491" s="23" t="s">
        <v>82</v>
      </c>
      <c r="E2491" s="23" t="s">
        <v>14569</v>
      </c>
      <c r="F2491" s="23" t="s">
        <v>14570</v>
      </c>
      <c r="G2491" s="23" t="n">
        <v>55</v>
      </c>
      <c r="H2491" s="23" t="n">
        <v>1</v>
      </c>
      <c r="I2491" s="23" t="s">
        <v>180</v>
      </c>
      <c r="K2491" s="23" t="n">
        <v>0</v>
      </c>
      <c r="L2491" s="23" t="n">
        <v>0</v>
      </c>
      <c r="M2491" s="23" t="n">
        <v>0</v>
      </c>
      <c r="N2491" s="23" t="n">
        <v>0</v>
      </c>
      <c r="O2491" s="23" t="n">
        <f aca="false">K2491+L2491</f>
        <v>0</v>
      </c>
      <c r="P2491" s="23" t="n">
        <f aca="false">K2491+L2491+M2491+N2491</f>
        <v>0</v>
      </c>
      <c r="Q2491" s="23" t="n">
        <v>0</v>
      </c>
      <c r="R2491" s="23" t="n">
        <v>0</v>
      </c>
      <c r="S2491" s="23" t="n">
        <v>0</v>
      </c>
      <c r="T2491" s="23" t="n">
        <v>0</v>
      </c>
      <c r="U2491" s="23" t="n">
        <f aca="false">IF(I2491="delivery",O2491-SUM(Q2491+R2491),IF(I2491="PO",P2491-SUM(Q2491:R2491)))</f>
        <v>0</v>
      </c>
      <c r="V2491" s="72" t="n">
        <v>561.5</v>
      </c>
      <c r="W2491" s="43" t="n">
        <v>561.5</v>
      </c>
      <c r="X2491" s="43" t="n">
        <f aca="false">W2491-V2491</f>
        <v>0</v>
      </c>
      <c r="Y2491" s="43"/>
      <c r="Z2491" s="43"/>
      <c r="AA2491" s="43"/>
      <c r="AB2491" s="43"/>
      <c r="AC2491" s="43" t="s">
        <v>10482</v>
      </c>
      <c r="AD2491" s="43"/>
      <c r="AE2491" s="43"/>
      <c r="AF2491" s="43"/>
      <c r="AG2491" s="43" t="n">
        <v>561.5</v>
      </c>
      <c r="AH2491" s="43" t="s">
        <v>12611</v>
      </c>
      <c r="AI2491" s="63" t="s">
        <v>12525</v>
      </c>
      <c r="AJ2491" s="63" t="s">
        <v>10766</v>
      </c>
      <c r="AK2491" s="43"/>
      <c r="AL2491" s="43"/>
      <c r="AM2491" s="43"/>
      <c r="AN2491" s="43"/>
      <c r="AO2491" s="43" t="s">
        <v>82</v>
      </c>
      <c r="AP2491" s="23" t="s">
        <v>1382</v>
      </c>
      <c r="BF2491" s="23" t="s">
        <v>10507</v>
      </c>
      <c r="BG2491" s="1" t="s">
        <v>183</v>
      </c>
    </row>
    <row r="2492" s="23" customFormat="true" ht="12.75" hidden="true" customHeight="false" outlineLevel="0" collapsed="false">
      <c r="A2492" s="79" t="s">
        <v>14571</v>
      </c>
      <c r="B2492" s="41" t="s">
        <v>7419</v>
      </c>
      <c r="C2492" s="40" t="s">
        <v>1465</v>
      </c>
      <c r="D2492" s="23" t="s">
        <v>82</v>
      </c>
      <c r="E2492" s="41" t="s">
        <v>7420</v>
      </c>
      <c r="F2492" s="23" t="s">
        <v>14572</v>
      </c>
      <c r="G2492" s="23" t="n">
        <v>55</v>
      </c>
      <c r="H2492" s="23" t="n">
        <v>1</v>
      </c>
      <c r="I2492" s="23" t="s">
        <v>188</v>
      </c>
      <c r="K2492" s="23" t="n">
        <v>0</v>
      </c>
      <c r="L2492" s="23" t="n">
        <v>0</v>
      </c>
      <c r="M2492" s="23" t="n">
        <v>0</v>
      </c>
      <c r="N2492" s="23" t="n">
        <v>0</v>
      </c>
      <c r="O2492" s="23" t="n">
        <f aca="false">K2492+L2492</f>
        <v>0</v>
      </c>
      <c r="P2492" s="23" t="n">
        <f aca="false">K2492+L2492+M2492+N2492</f>
        <v>0</v>
      </c>
      <c r="Q2492" s="23" t="n">
        <v>0</v>
      </c>
      <c r="R2492" s="23" t="n">
        <v>0</v>
      </c>
      <c r="S2492" s="23" t="n">
        <v>0</v>
      </c>
      <c r="T2492" s="23" t="n">
        <v>0</v>
      </c>
      <c r="U2492" s="23" t="n">
        <f aca="false">IF(I2492="delivery",O2492-SUM(Q2492+R2492),IF(I2492="PO",P2492-SUM(Q2492:R2492)))</f>
        <v>0</v>
      </c>
      <c r="V2492" s="43" t="n">
        <v>0.0001</v>
      </c>
      <c r="W2492" s="43" t="n">
        <v>0.0001</v>
      </c>
      <c r="X2492" s="43" t="n">
        <f aca="false">W2492-V2492</f>
        <v>0</v>
      </c>
      <c r="Y2492" s="43"/>
      <c r="Z2492" s="43"/>
      <c r="AA2492" s="43"/>
      <c r="AB2492" s="43"/>
      <c r="AC2492" s="43"/>
      <c r="AD2492" s="43"/>
      <c r="AE2492" s="43"/>
      <c r="AF2492" s="43"/>
      <c r="AG2492" s="43"/>
      <c r="AH2492" s="43"/>
      <c r="AI2492" s="63"/>
      <c r="AJ2492" s="63"/>
      <c r="AK2492" s="43"/>
      <c r="AL2492" s="43"/>
      <c r="AM2492" s="43"/>
      <c r="AN2492" s="43"/>
      <c r="AO2492" s="43" t="s">
        <v>82</v>
      </c>
      <c r="BF2492" s="23" t="s">
        <v>1468</v>
      </c>
      <c r="BG2492" s="1" t="s">
        <v>183</v>
      </c>
    </row>
    <row r="2493" s="23" customFormat="true" ht="12.75" hidden="true" customHeight="false" outlineLevel="0" collapsed="false">
      <c r="A2493" s="79" t="s">
        <v>14573</v>
      </c>
      <c r="B2493" s="41" t="s">
        <v>14574</v>
      </c>
      <c r="C2493" s="40" t="s">
        <v>177</v>
      </c>
      <c r="D2493" s="23" t="s">
        <v>82</v>
      </c>
      <c r="E2493" s="41" t="s">
        <v>14575</v>
      </c>
      <c r="F2493" s="23" t="s">
        <v>14576</v>
      </c>
      <c r="G2493" s="23" t="n">
        <v>41</v>
      </c>
      <c r="H2493" s="23" t="n">
        <v>1000</v>
      </c>
      <c r="I2493" s="23" t="s">
        <v>180</v>
      </c>
      <c r="K2493" s="23" t="n">
        <v>0</v>
      </c>
      <c r="L2493" s="23" t="n">
        <v>0</v>
      </c>
      <c r="M2493" s="23" t="n">
        <v>0</v>
      </c>
      <c r="N2493" s="23" t="n">
        <v>0</v>
      </c>
      <c r="O2493" s="23" t="n">
        <f aca="false">K2493+L2493</f>
        <v>0</v>
      </c>
      <c r="P2493" s="23" t="n">
        <f aca="false">K2493+L2493+M2493+N2493</f>
        <v>0</v>
      </c>
      <c r="Q2493" s="23" t="n">
        <v>0</v>
      </c>
      <c r="R2493" s="23" t="n">
        <v>0</v>
      </c>
      <c r="S2493" s="23" t="n">
        <v>0</v>
      </c>
      <c r="T2493" s="23" t="n">
        <v>0</v>
      </c>
      <c r="U2493" s="23" t="n">
        <f aca="false">IF(I2493="delivery",O2493-SUM(Q2493+R2493),IF(I2493="PO",P2493-SUM(Q2493:R2493)))</f>
        <v>0</v>
      </c>
      <c r="V2493" s="43" t="n">
        <v>4.53</v>
      </c>
      <c r="W2493" s="43" t="n">
        <v>4.41</v>
      </c>
      <c r="X2493" s="43" t="n">
        <f aca="false">W2493-V2493</f>
        <v>-0.12</v>
      </c>
      <c r="Y2493" s="43"/>
      <c r="Z2493" s="43"/>
      <c r="AA2493" s="43"/>
      <c r="AB2493" s="43"/>
      <c r="AC2493" s="43" t="s">
        <v>10482</v>
      </c>
      <c r="AD2493" s="43"/>
      <c r="AE2493" s="43"/>
      <c r="AF2493" s="43"/>
      <c r="AG2493" s="43" t="n">
        <v>4.41</v>
      </c>
      <c r="AH2493" s="43" t="s">
        <v>11517</v>
      </c>
      <c r="AI2493" s="63" t="n">
        <v>2000</v>
      </c>
      <c r="AJ2493" s="63" t="n">
        <v>5</v>
      </c>
      <c r="AK2493" s="43"/>
      <c r="AL2493" s="43"/>
      <c r="AM2493" s="43"/>
      <c r="AN2493" s="43"/>
      <c r="AO2493" s="43" t="s">
        <v>82</v>
      </c>
      <c r="AP2493" s="23" t="s">
        <v>181</v>
      </c>
      <c r="BF2493" s="23" t="s">
        <v>14577</v>
      </c>
      <c r="BG2493" s="1" t="s">
        <v>183</v>
      </c>
    </row>
    <row r="2494" s="23" customFormat="true" ht="12.75" hidden="false" customHeight="false" outlineLevel="0" collapsed="false">
      <c r="A2494" s="79" t="s">
        <v>14578</v>
      </c>
      <c r="B2494" s="41" t="s">
        <v>7836</v>
      </c>
      <c r="C2494" s="40" t="s">
        <v>177</v>
      </c>
      <c r="D2494" s="23" t="s">
        <v>1471</v>
      </c>
      <c r="E2494" s="41" t="s">
        <v>7837</v>
      </c>
      <c r="F2494" s="23" t="s">
        <v>14579</v>
      </c>
      <c r="G2494" s="23" t="n">
        <v>46</v>
      </c>
      <c r="H2494" s="23" t="n">
        <v>250</v>
      </c>
      <c r="I2494" s="23" t="s">
        <v>180</v>
      </c>
      <c r="K2494" s="23" t="n">
        <v>0</v>
      </c>
      <c r="L2494" s="23" t="n">
        <v>0</v>
      </c>
      <c r="M2494" s="23" t="n">
        <v>0</v>
      </c>
      <c r="N2494" s="23" t="n">
        <v>0</v>
      </c>
      <c r="O2494" s="23" t="n">
        <f aca="false">K2494+L2494</f>
        <v>0</v>
      </c>
      <c r="P2494" s="23" t="n">
        <f aca="false">K2494+L2494+M2494+N2494</f>
        <v>0</v>
      </c>
      <c r="Q2494" s="23" t="n">
        <v>0</v>
      </c>
      <c r="R2494" s="23" t="n">
        <v>0</v>
      </c>
      <c r="S2494" s="23" t="n">
        <v>0</v>
      </c>
      <c r="T2494" s="23" t="n">
        <v>0</v>
      </c>
      <c r="U2494" s="23" t="n">
        <f aca="false">IF(I2494="delivery",O2494-SUM(Q2494+R2494),IF(I2494="PO",P2494-SUM(Q2494:R2494)))</f>
        <v>0</v>
      </c>
      <c r="V2494" s="43" t="n">
        <v>0.51</v>
      </c>
      <c r="W2494" s="43" t="n">
        <v>0.51</v>
      </c>
      <c r="X2494" s="43" t="n">
        <f aca="false">W2494-V2494</f>
        <v>0</v>
      </c>
      <c r="Y2494" s="43"/>
      <c r="Z2494" s="43"/>
      <c r="AA2494" s="43"/>
      <c r="AB2494" s="43"/>
      <c r="AC2494" s="43" t="s">
        <v>10482</v>
      </c>
      <c r="AD2494" s="43"/>
      <c r="AE2494" s="43"/>
      <c r="AF2494" s="43"/>
      <c r="AG2494" s="43" t="n">
        <v>0.51</v>
      </c>
      <c r="AH2494" s="43"/>
      <c r="AI2494" s="63"/>
      <c r="AJ2494" s="63"/>
      <c r="AK2494" s="43"/>
      <c r="AL2494" s="43"/>
      <c r="AM2494" s="43"/>
      <c r="AN2494" s="43"/>
      <c r="AO2494" s="43" t="s">
        <v>1471</v>
      </c>
      <c r="AP2494" s="23" t="s">
        <v>3124</v>
      </c>
      <c r="AT2494" s="23" t="s">
        <v>10934</v>
      </c>
      <c r="AV2494" s="23" t="n">
        <v>0.51</v>
      </c>
      <c r="AW2494" s="23" t="s">
        <v>13107</v>
      </c>
      <c r="AX2494" s="23" t="s">
        <v>13209</v>
      </c>
      <c r="AY2494" s="23" t="n">
        <v>250</v>
      </c>
      <c r="AZ2494" s="23" t="n">
        <v>8</v>
      </c>
      <c r="BA2494" s="23" t="s">
        <v>1465</v>
      </c>
      <c r="BB2494" s="23" t="s">
        <v>13107</v>
      </c>
      <c r="BF2494" s="23" t="s">
        <v>11956</v>
      </c>
      <c r="BG2494" s="1" t="s">
        <v>183</v>
      </c>
    </row>
    <row r="2495" s="23" customFormat="true" ht="12.75" hidden="true" customHeight="false" outlineLevel="0" collapsed="false">
      <c r="A2495" s="79" t="s">
        <v>14580</v>
      </c>
      <c r="B2495" s="41" t="s">
        <v>14436</v>
      </c>
      <c r="C2495" s="40" t="s">
        <v>1465</v>
      </c>
      <c r="D2495" s="23" t="s">
        <v>82</v>
      </c>
      <c r="E2495" s="41" t="s">
        <v>14437</v>
      </c>
      <c r="F2495" s="23" t="s">
        <v>14438</v>
      </c>
      <c r="G2495" s="23" t="n">
        <v>55</v>
      </c>
      <c r="H2495" s="23" t="n">
        <v>1</v>
      </c>
      <c r="I2495" s="23" t="s">
        <v>180</v>
      </c>
      <c r="K2495" s="23" t="n">
        <v>0</v>
      </c>
      <c r="L2495" s="23" t="n">
        <v>0</v>
      </c>
      <c r="M2495" s="23" t="n">
        <v>0</v>
      </c>
      <c r="N2495" s="23" t="n">
        <v>0</v>
      </c>
      <c r="O2495" s="23" t="n">
        <f aca="false">K2495+L2495</f>
        <v>0</v>
      </c>
      <c r="P2495" s="23" t="n">
        <f aca="false">K2495+L2495+M2495+N2495</f>
        <v>0</v>
      </c>
      <c r="Q2495" s="23" t="n">
        <v>0</v>
      </c>
      <c r="R2495" s="23" t="n">
        <v>0</v>
      </c>
      <c r="S2495" s="23" t="n">
        <v>0</v>
      </c>
      <c r="T2495" s="23" t="n">
        <v>0</v>
      </c>
      <c r="U2495" s="23" t="n">
        <f aca="false">IF(I2495="delivery",O2495-SUM(Q2495+R2495),IF(I2495="PO",P2495-SUM(Q2495:R2495)))</f>
        <v>0</v>
      </c>
      <c r="V2495" s="43" t="n">
        <v>0.0001</v>
      </c>
      <c r="W2495" s="43" t="n">
        <v>0.0001</v>
      </c>
      <c r="X2495" s="43" t="n">
        <f aca="false">W2495-V2495</f>
        <v>0</v>
      </c>
      <c r="Y2495" s="43"/>
      <c r="Z2495" s="43"/>
      <c r="AA2495" s="43"/>
      <c r="AB2495" s="43"/>
      <c r="AC2495" s="43" t="s">
        <v>10482</v>
      </c>
      <c r="AD2495" s="43"/>
      <c r="AE2495" s="43"/>
      <c r="AF2495" s="43"/>
      <c r="AG2495" s="43" t="n">
        <v>0.0001</v>
      </c>
      <c r="AH2495" s="43" t="s">
        <v>14581</v>
      </c>
      <c r="AI2495" s="63"/>
      <c r="AJ2495" s="63"/>
      <c r="AK2495" s="43"/>
      <c r="AL2495" s="43"/>
      <c r="AM2495" s="43"/>
      <c r="AN2495" s="43"/>
      <c r="AO2495" s="43" t="s">
        <v>82</v>
      </c>
      <c r="AP2495" s="23" t="s">
        <v>1382</v>
      </c>
      <c r="BF2495" s="23" t="s">
        <v>1468</v>
      </c>
      <c r="BG2495" s="1" t="s">
        <v>183</v>
      </c>
    </row>
    <row r="2496" s="1" customFormat="true" ht="12.75" hidden="true" customHeight="false" outlineLevel="0" collapsed="false">
      <c r="A2496" s="80" t="s">
        <v>14582</v>
      </c>
      <c r="B2496" s="1" t="s">
        <v>8204</v>
      </c>
      <c r="C2496" s="40" t="s">
        <v>177</v>
      </c>
      <c r="D2496" s="23" t="s">
        <v>82</v>
      </c>
      <c r="E2496" s="1" t="s">
        <v>8205</v>
      </c>
      <c r="F2496" s="1" t="s">
        <v>14583</v>
      </c>
      <c r="G2496" s="1" t="n">
        <v>14</v>
      </c>
      <c r="H2496" s="1" t="n">
        <v>500</v>
      </c>
      <c r="I2496" s="1" t="s">
        <v>188</v>
      </c>
      <c r="K2496" s="23" t="n">
        <v>0</v>
      </c>
      <c r="L2496" s="23" t="n">
        <v>0</v>
      </c>
      <c r="M2496" s="23" t="n">
        <v>0</v>
      </c>
      <c r="N2496" s="23" t="n">
        <v>0</v>
      </c>
      <c r="O2496" s="23" t="n">
        <f aca="false">K2496+L2496</f>
        <v>0</v>
      </c>
      <c r="P2496" s="23" t="n">
        <f aca="false">K2496+L2496+M2496+N2496</f>
        <v>0</v>
      </c>
      <c r="Q2496" s="23" t="n">
        <v>0</v>
      </c>
      <c r="R2496" s="23" t="n">
        <v>0</v>
      </c>
      <c r="S2496" s="23" t="n">
        <v>0</v>
      </c>
      <c r="T2496" s="23" t="n">
        <v>0</v>
      </c>
      <c r="U2496" s="23" t="n">
        <f aca="false">IF(I2496="delivery",O2496-SUM(Q2496+R2496),IF(I2496="PO",P2496-SUM(Q2496:R2496)))</f>
        <v>0</v>
      </c>
      <c r="V2496" s="1" t="n">
        <v>32.75</v>
      </c>
      <c r="W2496" s="1" t="n">
        <v>32.75</v>
      </c>
      <c r="X2496" s="43" t="n">
        <f aca="false">W2496-V2496</f>
        <v>0</v>
      </c>
      <c r="AG2496" s="81" t="n">
        <v>32.75</v>
      </c>
      <c r="AH2496" s="81" t="s">
        <v>13404</v>
      </c>
      <c r="AI2496" s="82" t="n">
        <v>250</v>
      </c>
      <c r="AJ2496" s="82" t="n">
        <v>12</v>
      </c>
      <c r="AK2496" s="1" t="s">
        <v>13405</v>
      </c>
      <c r="AO2496" s="1" t="str">
        <f aca="false">D2496</f>
        <v>Arista</v>
      </c>
      <c r="AP2496" s="81" t="s">
        <v>6397</v>
      </c>
      <c r="BF2496" s="1" t="s">
        <v>10515</v>
      </c>
      <c r="BG2496" s="1" t="s">
        <v>183</v>
      </c>
    </row>
    <row r="2497" s="1" customFormat="true" ht="12.75" hidden="false" customHeight="false" outlineLevel="0" collapsed="false">
      <c r="A2497" s="80" t="s">
        <v>14584</v>
      </c>
      <c r="B2497" s="83" t="s">
        <v>4374</v>
      </c>
      <c r="C2497" s="40" t="s">
        <v>177</v>
      </c>
      <c r="D2497" s="1" t="str">
        <f aca="false">VLOOKUP(A2497,[1]Summary!$A$1:$D$2459,4,0)</f>
        <v>Sanmina</v>
      </c>
      <c r="E2497" s="1" t="s">
        <v>3879</v>
      </c>
      <c r="F2497" s="1" t="s">
        <v>14585</v>
      </c>
      <c r="G2497" s="1" t="n">
        <v>55</v>
      </c>
      <c r="H2497" s="1" t="n">
        <v>1</v>
      </c>
      <c r="I2497" s="1" t="s">
        <v>188</v>
      </c>
      <c r="K2497" s="23" t="n">
        <v>0</v>
      </c>
      <c r="L2497" s="23" t="n">
        <v>0</v>
      </c>
      <c r="M2497" s="23" t="n">
        <v>0</v>
      </c>
      <c r="N2497" s="23" t="n">
        <v>0</v>
      </c>
      <c r="O2497" s="23" t="n">
        <f aca="false">K2497+L2497</f>
        <v>0</v>
      </c>
      <c r="P2497" s="23" t="n">
        <f aca="false">K2497+L2497+M2497+N2497</f>
        <v>0</v>
      </c>
      <c r="Q2497" s="23" t="n">
        <v>0</v>
      </c>
      <c r="R2497" s="23" t="n">
        <v>0</v>
      </c>
      <c r="S2497" s="23" t="n">
        <v>0</v>
      </c>
      <c r="T2497" s="23" t="n">
        <v>0</v>
      </c>
      <c r="U2497" s="23" t="n">
        <f aca="false">IF(I2497="delivery",O2497-SUM(Q2497+R2497),IF(I2497="PO",P2497-SUM(Q2497:R2497)))</f>
        <v>0</v>
      </c>
      <c r="V2497" s="84" t="n">
        <v>0.1591</v>
      </c>
      <c r="W2497" s="43" t="n">
        <v>0.1591</v>
      </c>
      <c r="X2497" s="43" t="n">
        <f aca="false">W2497-V2497</f>
        <v>0</v>
      </c>
      <c r="AG2497" s="43" t="n">
        <v>0.1591</v>
      </c>
      <c r="AI2497" s="82"/>
      <c r="AJ2497" s="82"/>
      <c r="AO2497" s="1" t="str">
        <f aca="false">D2497</f>
        <v>Sanmina</v>
      </c>
      <c r="AP2497" s="81" t="s">
        <v>3124</v>
      </c>
      <c r="AT2497" s="1" t="s">
        <v>10934</v>
      </c>
      <c r="AV2497" s="23" t="n">
        <v>0.1591</v>
      </c>
      <c r="AW2497" s="1" t="s">
        <v>11850</v>
      </c>
      <c r="AX2497" s="1" t="s">
        <v>11851</v>
      </c>
      <c r="AY2497" s="23" t="n">
        <v>1600</v>
      </c>
      <c r="AZ2497" s="1" t="n">
        <v>14</v>
      </c>
      <c r="BA2497" s="1" t="n">
        <v>0</v>
      </c>
      <c r="BB2497" s="1" t="s">
        <v>11850</v>
      </c>
      <c r="BF2497" s="1" t="s">
        <v>10515</v>
      </c>
      <c r="BG2497" s="1" t="s">
        <v>183</v>
      </c>
    </row>
    <row r="2498" s="1" customFormat="true" ht="12.75" hidden="true" customHeight="false" outlineLevel="0" collapsed="false">
      <c r="A2498" s="80" t="s">
        <v>14586</v>
      </c>
      <c r="B2498" s="1" t="s">
        <v>5225</v>
      </c>
      <c r="C2498" s="40" t="s">
        <v>177</v>
      </c>
      <c r="D2498" s="1" t="str">
        <f aca="false">VLOOKUP(A2498,[1]Summary!$A$1:$D$2459,4,0)</f>
        <v>Arista</v>
      </c>
      <c r="E2498" s="1" t="s">
        <v>5226</v>
      </c>
      <c r="F2498" s="1" t="s">
        <v>14587</v>
      </c>
      <c r="G2498" s="1" t="n">
        <v>46</v>
      </c>
      <c r="H2498" s="1" t="n">
        <v>240</v>
      </c>
      <c r="I2498" s="1" t="s">
        <v>188</v>
      </c>
      <c r="K2498" s="23" t="n">
        <v>0</v>
      </c>
      <c r="L2498" s="23" t="n">
        <v>0</v>
      </c>
      <c r="M2498" s="23" t="n">
        <v>0</v>
      </c>
      <c r="N2498" s="23" t="n">
        <v>0</v>
      </c>
      <c r="O2498" s="23" t="n">
        <f aca="false">K2498+L2498</f>
        <v>0</v>
      </c>
      <c r="P2498" s="23" t="n">
        <f aca="false">K2498+L2498+M2498+N2498</f>
        <v>0</v>
      </c>
      <c r="Q2498" s="23" t="n">
        <v>0</v>
      </c>
      <c r="R2498" s="23" t="n">
        <v>0</v>
      </c>
      <c r="S2498" s="23" t="n">
        <v>0</v>
      </c>
      <c r="T2498" s="23" t="n">
        <v>0</v>
      </c>
      <c r="U2498" s="23" t="n">
        <f aca="false">IF(I2498="delivery",O2498-SUM(Q2498+R2498),IF(I2498="PO",P2498-SUM(Q2498:R2498)))</f>
        <v>0</v>
      </c>
      <c r="V2498" s="1" t="n">
        <v>69.36</v>
      </c>
      <c r="W2498" s="1" t="n">
        <v>69.36</v>
      </c>
      <c r="X2498" s="43" t="n">
        <f aca="false">W2498-V2498</f>
        <v>0</v>
      </c>
      <c r="AG2498" s="81" t="n">
        <v>69.36</v>
      </c>
      <c r="AH2498" s="81" t="s">
        <v>12237</v>
      </c>
      <c r="AI2498" s="82" t="n">
        <v>240</v>
      </c>
      <c r="AJ2498" s="82" t="n">
        <v>8</v>
      </c>
      <c r="AK2498" s="1" t="s">
        <v>12238</v>
      </c>
      <c r="AO2498" s="1" t="str">
        <f aca="false">D2498</f>
        <v>Arista</v>
      </c>
      <c r="AP2498" s="81" t="s">
        <v>1432</v>
      </c>
      <c r="BF2498" s="1" t="s">
        <v>10507</v>
      </c>
      <c r="BG2498" s="1" t="s">
        <v>183</v>
      </c>
    </row>
    <row r="2499" s="1" customFormat="true" ht="12.75" hidden="false" customHeight="false" outlineLevel="0" collapsed="false">
      <c r="A2499" s="80" t="s">
        <v>14588</v>
      </c>
      <c r="B2499" s="83" t="s">
        <v>5346</v>
      </c>
      <c r="C2499" s="40" t="s">
        <v>177</v>
      </c>
      <c r="D2499" s="1" t="str">
        <f aca="false">VLOOKUP(A2499,[1]Summary!$A$1:$D$2459,4,0)</f>
        <v>Sanmina</v>
      </c>
      <c r="E2499" s="1" t="s">
        <v>5347</v>
      </c>
      <c r="F2499" s="1" t="s">
        <v>5348</v>
      </c>
      <c r="G2499" s="1" t="n">
        <v>61</v>
      </c>
      <c r="H2499" s="1" t="n">
        <v>2500</v>
      </c>
      <c r="I2499" s="1" t="s">
        <v>188</v>
      </c>
      <c r="K2499" s="23" t="n">
        <v>0</v>
      </c>
      <c r="L2499" s="23" t="n">
        <v>0</v>
      </c>
      <c r="M2499" s="23" t="n">
        <v>0</v>
      </c>
      <c r="N2499" s="23" t="n">
        <v>0</v>
      </c>
      <c r="O2499" s="23" t="n">
        <f aca="false">K2499+L2499</f>
        <v>0</v>
      </c>
      <c r="P2499" s="23" t="n">
        <f aca="false">K2499+L2499+M2499+N2499</f>
        <v>0</v>
      </c>
      <c r="Q2499" s="23" t="n">
        <v>0</v>
      </c>
      <c r="R2499" s="23" t="n">
        <v>0</v>
      </c>
      <c r="S2499" s="23" t="n">
        <v>0</v>
      </c>
      <c r="T2499" s="23" t="n">
        <v>0</v>
      </c>
      <c r="U2499" s="23" t="n">
        <f aca="false">IF(I2499="delivery",O2499-SUM(Q2499+R2499),IF(I2499="PO",P2499-SUM(Q2499:R2499)))</f>
        <v>0</v>
      </c>
      <c r="V2499" s="1" t="n">
        <v>0.39</v>
      </c>
      <c r="W2499" s="1" t="n">
        <v>0.39</v>
      </c>
      <c r="X2499" s="43" t="n">
        <f aca="false">W2499-V2499</f>
        <v>0</v>
      </c>
      <c r="AG2499" s="43" t="n">
        <v>0.39</v>
      </c>
      <c r="AI2499" s="82"/>
      <c r="AJ2499" s="82"/>
      <c r="AO2499" s="1" t="str">
        <f aca="false">D2499</f>
        <v>Sanmina</v>
      </c>
      <c r="AP2499" s="81" t="s">
        <v>1474</v>
      </c>
      <c r="AT2499" s="1" t="s">
        <v>10934</v>
      </c>
      <c r="AV2499" s="23" t="n">
        <v>0.37</v>
      </c>
      <c r="AW2499" s="1" t="s">
        <v>12301</v>
      </c>
      <c r="AX2499" s="1" t="n">
        <v>7461057</v>
      </c>
      <c r="AY2499" s="23" t="n">
        <v>500</v>
      </c>
      <c r="AZ2499" s="1" t="n">
        <v>11</v>
      </c>
      <c r="BA2499" s="1" t="n">
        <v>0</v>
      </c>
      <c r="BB2499" s="1" t="s">
        <v>12301</v>
      </c>
      <c r="BF2499" s="1" t="s">
        <v>10507</v>
      </c>
      <c r="BG2499" s="1" t="s">
        <v>183</v>
      </c>
    </row>
    <row r="2500" s="1" customFormat="true" ht="12.75" hidden="false" customHeight="false" outlineLevel="0" collapsed="false">
      <c r="A2500" s="80" t="s">
        <v>14589</v>
      </c>
      <c r="B2500" s="83" t="s">
        <v>7435</v>
      </c>
      <c r="C2500" s="40" t="s">
        <v>177</v>
      </c>
      <c r="D2500" s="1" t="str">
        <f aca="false">VLOOKUP(A2500,[1]Summary!$A$1:$D$2459,4,0)</f>
        <v>Sanmina</v>
      </c>
      <c r="E2500" s="1" t="s">
        <v>7436</v>
      </c>
      <c r="F2500" s="1" t="s">
        <v>14590</v>
      </c>
      <c r="G2500" s="1" t="n">
        <v>55</v>
      </c>
      <c r="H2500" s="1" t="n">
        <v>1</v>
      </c>
      <c r="I2500" s="1" t="s">
        <v>188</v>
      </c>
      <c r="K2500" s="23" t="n">
        <v>0</v>
      </c>
      <c r="L2500" s="23" t="n">
        <v>0</v>
      </c>
      <c r="M2500" s="23" t="n">
        <v>0</v>
      </c>
      <c r="N2500" s="23" t="n">
        <v>0</v>
      </c>
      <c r="O2500" s="23" t="n">
        <f aca="false">K2500+L2500</f>
        <v>0</v>
      </c>
      <c r="P2500" s="23" t="n">
        <f aca="false">K2500+L2500+M2500+N2500</f>
        <v>0</v>
      </c>
      <c r="Q2500" s="23" t="n">
        <v>0</v>
      </c>
      <c r="R2500" s="23" t="n">
        <v>0</v>
      </c>
      <c r="S2500" s="23" t="n">
        <v>0</v>
      </c>
      <c r="T2500" s="23" t="n">
        <v>0</v>
      </c>
      <c r="U2500" s="23" t="n">
        <f aca="false">IF(I2500="delivery",O2500-SUM(Q2500+R2500),IF(I2500="PO",P2500-SUM(Q2500:R2500)))</f>
        <v>0</v>
      </c>
      <c r="V2500" s="84" t="n">
        <v>0.065</v>
      </c>
      <c r="W2500" s="1" t="n">
        <v>0.065</v>
      </c>
      <c r="X2500" s="43" t="n">
        <f aca="false">W2500-V2500</f>
        <v>0</v>
      </c>
      <c r="AG2500" s="43" t="n">
        <v>0.065</v>
      </c>
      <c r="AI2500" s="82"/>
      <c r="AJ2500" s="82"/>
      <c r="AO2500" s="1" t="str">
        <f aca="false">D2500</f>
        <v>Sanmina</v>
      </c>
      <c r="AP2500" s="81" t="s">
        <v>3124</v>
      </c>
      <c r="AT2500" s="1" t="s">
        <v>11356</v>
      </c>
      <c r="AV2500" s="23" t="n">
        <v>0.065</v>
      </c>
      <c r="AW2500" s="1" t="s">
        <v>12431</v>
      </c>
      <c r="AX2500" s="1" t="s">
        <v>13096</v>
      </c>
      <c r="AY2500" s="23" t="n">
        <v>3000</v>
      </c>
      <c r="AZ2500" s="1" t="n">
        <v>52</v>
      </c>
      <c r="BA2500" s="1" t="n">
        <v>0</v>
      </c>
      <c r="BB2500" s="1" t="s">
        <v>11590</v>
      </c>
      <c r="BF2500" s="1" t="s">
        <v>10515</v>
      </c>
      <c r="BG2500" s="1" t="s">
        <v>183</v>
      </c>
    </row>
    <row r="2501" s="1" customFormat="true" ht="12.75" hidden="false" customHeight="false" outlineLevel="0" collapsed="false">
      <c r="A2501" s="80" t="s">
        <v>14591</v>
      </c>
      <c r="B2501" s="83" t="s">
        <v>7852</v>
      </c>
      <c r="C2501" s="40" t="s">
        <v>177</v>
      </c>
      <c r="D2501" s="1" t="str">
        <f aca="false">VLOOKUP(A2501,[1]Summary!$A$1:$D$2459,4,0)</f>
        <v>Sanmina</v>
      </c>
      <c r="E2501" s="1" t="s">
        <v>7853</v>
      </c>
      <c r="F2501" s="1" t="s">
        <v>14592</v>
      </c>
      <c r="G2501" s="1" t="n">
        <v>55</v>
      </c>
      <c r="H2501" s="1" t="n">
        <v>1</v>
      </c>
      <c r="I2501" s="1" t="s">
        <v>180</v>
      </c>
      <c r="K2501" s="23" t="n">
        <v>0</v>
      </c>
      <c r="L2501" s="23" t="n">
        <v>0</v>
      </c>
      <c r="M2501" s="23" t="n">
        <v>0</v>
      </c>
      <c r="N2501" s="23" t="n">
        <v>0</v>
      </c>
      <c r="O2501" s="23" t="n">
        <f aca="false">K2501+L2501</f>
        <v>0</v>
      </c>
      <c r="P2501" s="23" t="n">
        <f aca="false">K2501+L2501+M2501+N2501</f>
        <v>0</v>
      </c>
      <c r="Q2501" s="23" t="n">
        <v>0</v>
      </c>
      <c r="R2501" s="23" t="n">
        <v>0</v>
      </c>
      <c r="S2501" s="23" t="n">
        <v>0</v>
      </c>
      <c r="T2501" s="23" t="n">
        <v>0</v>
      </c>
      <c r="U2501" s="23" t="n">
        <f aca="false">IF(I2501="delivery",O2501-SUM(Q2501+R2501),IF(I2501="PO",P2501-SUM(Q2501:R2501)))</f>
        <v>0</v>
      </c>
      <c r="V2501" s="84" t="n">
        <v>0.195</v>
      </c>
      <c r="W2501" s="1" t="n">
        <v>0.195</v>
      </c>
      <c r="X2501" s="43" t="n">
        <f aca="false">W2501-V2501</f>
        <v>0</v>
      </c>
      <c r="AG2501" s="43" t="n">
        <v>0.195</v>
      </c>
      <c r="AI2501" s="82"/>
      <c r="AJ2501" s="82"/>
      <c r="AO2501" s="1" t="str">
        <f aca="false">D2501</f>
        <v>Sanmina</v>
      </c>
      <c r="AP2501" s="81" t="s">
        <v>3124</v>
      </c>
      <c r="AT2501" s="1" t="s">
        <v>10934</v>
      </c>
      <c r="AV2501" s="23" t="n">
        <v>0.195</v>
      </c>
      <c r="AW2501" s="1" t="s">
        <v>13130</v>
      </c>
      <c r="AX2501" s="1" t="s">
        <v>13213</v>
      </c>
      <c r="AY2501" s="23" t="n">
        <v>5600</v>
      </c>
      <c r="AZ2501" s="1" t="n">
        <v>6</v>
      </c>
      <c r="BA2501" s="1" t="n">
        <v>0</v>
      </c>
      <c r="BB2501" s="1" t="s">
        <v>13130</v>
      </c>
      <c r="BF2501" s="1" t="s">
        <v>10515</v>
      </c>
      <c r="BG2501" s="1" t="s">
        <v>183</v>
      </c>
    </row>
    <row r="2502" s="1" customFormat="true" ht="12.75" hidden="false" customHeight="false" outlineLevel="0" collapsed="false">
      <c r="A2502" s="80" t="s">
        <v>14593</v>
      </c>
      <c r="B2502" s="83" t="s">
        <v>7856</v>
      </c>
      <c r="C2502" s="40" t="s">
        <v>177</v>
      </c>
      <c r="D2502" s="1" t="str">
        <f aca="false">VLOOKUP(A2502,[1]Summary!$A$1:$D$2459,4,0)</f>
        <v>Sanmina</v>
      </c>
      <c r="E2502" s="1" t="s">
        <v>7857</v>
      </c>
      <c r="F2502" s="1" t="s">
        <v>14594</v>
      </c>
      <c r="G2502" s="1" t="n">
        <v>55</v>
      </c>
      <c r="H2502" s="1" t="n">
        <v>1</v>
      </c>
      <c r="I2502" s="1" t="s">
        <v>180</v>
      </c>
      <c r="K2502" s="23" t="n">
        <v>0</v>
      </c>
      <c r="L2502" s="23" t="n">
        <v>0</v>
      </c>
      <c r="M2502" s="23" t="n">
        <v>0</v>
      </c>
      <c r="N2502" s="23" t="n">
        <v>0</v>
      </c>
      <c r="O2502" s="23" t="n">
        <f aca="false">K2502+L2502</f>
        <v>0</v>
      </c>
      <c r="P2502" s="23" t="n">
        <f aca="false">K2502+L2502+M2502+N2502</f>
        <v>0</v>
      </c>
      <c r="Q2502" s="23" t="n">
        <v>0</v>
      </c>
      <c r="R2502" s="23" t="n">
        <v>0</v>
      </c>
      <c r="S2502" s="23" t="n">
        <v>0</v>
      </c>
      <c r="T2502" s="23" t="n">
        <v>0</v>
      </c>
      <c r="U2502" s="23" t="n">
        <f aca="false">IF(I2502="delivery",O2502-SUM(Q2502+R2502),IF(I2502="PO",P2502-SUM(Q2502:R2502)))</f>
        <v>0</v>
      </c>
      <c r="V2502" s="84" t="n">
        <v>0.38</v>
      </c>
      <c r="W2502" s="1" t="n">
        <v>0.38</v>
      </c>
      <c r="X2502" s="43" t="n">
        <f aca="false">W2502-V2502</f>
        <v>0</v>
      </c>
      <c r="AG2502" s="43" t="n">
        <v>0.38</v>
      </c>
      <c r="AI2502" s="82"/>
      <c r="AJ2502" s="82"/>
      <c r="AO2502" s="1" t="str">
        <f aca="false">D2502</f>
        <v>Sanmina</v>
      </c>
      <c r="AP2502" s="81" t="s">
        <v>3124</v>
      </c>
      <c r="AT2502" s="1" t="s">
        <v>10493</v>
      </c>
      <c r="AV2502" s="23" t="n">
        <v>0.38</v>
      </c>
      <c r="AW2502" s="1" t="s">
        <v>10953</v>
      </c>
      <c r="AX2502" s="1" t="s">
        <v>13214</v>
      </c>
      <c r="AY2502" s="23" t="n">
        <v>400</v>
      </c>
      <c r="AZ2502" s="1" t="n">
        <v>22</v>
      </c>
      <c r="BA2502" s="1" t="n">
        <v>0</v>
      </c>
      <c r="BB2502" s="1" t="s">
        <v>11583</v>
      </c>
      <c r="BF2502" s="1" t="s">
        <v>10515</v>
      </c>
      <c r="BG2502" s="1" t="s">
        <v>183</v>
      </c>
    </row>
    <row r="2503" s="1" customFormat="true" ht="12.75" hidden="false" customHeight="false" outlineLevel="0" collapsed="false">
      <c r="A2503" s="80" t="s">
        <v>14595</v>
      </c>
      <c r="B2503" s="83" t="s">
        <v>7876</v>
      </c>
      <c r="C2503" s="40" t="s">
        <v>177</v>
      </c>
      <c r="D2503" s="1" t="str">
        <f aca="false">VLOOKUP(A2503,[1]Summary!$A$1:$D$2459,4,0)</f>
        <v>Sanmina</v>
      </c>
      <c r="E2503" s="1" t="s">
        <v>7877</v>
      </c>
      <c r="F2503" s="1" t="s">
        <v>7878</v>
      </c>
      <c r="G2503" s="1" t="n">
        <v>55</v>
      </c>
      <c r="H2503" s="1" t="n">
        <v>1</v>
      </c>
      <c r="I2503" s="1" t="s">
        <v>188</v>
      </c>
      <c r="K2503" s="23" t="n">
        <v>0</v>
      </c>
      <c r="L2503" s="23" t="n">
        <v>0</v>
      </c>
      <c r="M2503" s="23" t="n">
        <v>0</v>
      </c>
      <c r="N2503" s="23" t="n">
        <v>0</v>
      </c>
      <c r="O2503" s="23" t="n">
        <f aca="false">K2503+L2503</f>
        <v>0</v>
      </c>
      <c r="P2503" s="23" t="n">
        <f aca="false">K2503+L2503+M2503+N2503</f>
        <v>0</v>
      </c>
      <c r="Q2503" s="23" t="n">
        <v>0</v>
      </c>
      <c r="R2503" s="23" t="n">
        <v>0</v>
      </c>
      <c r="S2503" s="23" t="n">
        <v>0</v>
      </c>
      <c r="T2503" s="23" t="n">
        <v>0</v>
      </c>
      <c r="U2503" s="23" t="n">
        <f aca="false">IF(I2503="delivery",O2503-SUM(Q2503+R2503),IF(I2503="PO",P2503-SUM(Q2503:R2503)))</f>
        <v>0</v>
      </c>
      <c r="V2503" s="84" t="n">
        <v>0.283</v>
      </c>
      <c r="W2503" s="1" t="n">
        <v>0.283</v>
      </c>
      <c r="X2503" s="43" t="n">
        <f aca="false">W2503-V2503</f>
        <v>0</v>
      </c>
      <c r="AG2503" s="43" t="n">
        <v>0.283</v>
      </c>
      <c r="AI2503" s="82"/>
      <c r="AJ2503" s="82"/>
      <c r="AO2503" s="1" t="str">
        <f aca="false">D2503</f>
        <v>Sanmina</v>
      </c>
      <c r="AP2503" s="81" t="s">
        <v>3124</v>
      </c>
      <c r="AT2503" s="1" t="s">
        <v>10493</v>
      </c>
      <c r="AV2503" s="23" t="n">
        <v>0.283</v>
      </c>
      <c r="AW2503" s="1" t="s">
        <v>10953</v>
      </c>
      <c r="AX2503" s="1" t="s">
        <v>13221</v>
      </c>
      <c r="AY2503" s="23" t="n">
        <v>950</v>
      </c>
      <c r="AZ2503" s="1" t="n">
        <v>11</v>
      </c>
      <c r="BA2503" s="1" t="n">
        <v>0</v>
      </c>
      <c r="BB2503" s="1" t="s">
        <v>11583</v>
      </c>
      <c r="BF2503" s="1" t="s">
        <v>10515</v>
      </c>
      <c r="BG2503" s="1" t="s">
        <v>183</v>
      </c>
    </row>
    <row r="2504" s="1" customFormat="true" ht="12.75" hidden="true" customHeight="false" outlineLevel="0" collapsed="false">
      <c r="A2504" s="80" t="s">
        <v>14596</v>
      </c>
      <c r="B2504" s="1" t="s">
        <v>8576</v>
      </c>
      <c r="C2504" s="40" t="s">
        <v>177</v>
      </c>
      <c r="D2504" s="23" t="s">
        <v>82</v>
      </c>
      <c r="E2504" s="1" t="s">
        <v>8577</v>
      </c>
      <c r="F2504" s="1" t="s">
        <v>8578</v>
      </c>
      <c r="G2504" s="1" t="n">
        <v>55</v>
      </c>
      <c r="H2504" s="1" t="n">
        <v>1</v>
      </c>
      <c r="I2504" s="1" t="s">
        <v>180</v>
      </c>
      <c r="K2504" s="23" t="n">
        <v>0</v>
      </c>
      <c r="L2504" s="23" t="n">
        <v>0</v>
      </c>
      <c r="M2504" s="23" t="n">
        <v>0</v>
      </c>
      <c r="N2504" s="23" t="n">
        <v>0</v>
      </c>
      <c r="O2504" s="23" t="n">
        <f aca="false">K2504+L2504</f>
        <v>0</v>
      </c>
      <c r="P2504" s="23" t="n">
        <f aca="false">K2504+L2504+M2504+N2504</f>
        <v>0</v>
      </c>
      <c r="Q2504" s="23" t="n">
        <v>0</v>
      </c>
      <c r="R2504" s="23" t="n">
        <v>0</v>
      </c>
      <c r="S2504" s="23" t="n">
        <v>0</v>
      </c>
      <c r="T2504" s="23" t="n">
        <v>0</v>
      </c>
      <c r="U2504" s="23" t="n">
        <f aca="false">IF(I2504="delivery",O2504-SUM(Q2504+R2504),IF(I2504="PO",P2504-SUM(Q2504:R2504)))</f>
        <v>0</v>
      </c>
      <c r="V2504" s="1" t="n">
        <v>1.58</v>
      </c>
      <c r="W2504" s="1" t="n">
        <v>1.58</v>
      </c>
      <c r="X2504" s="43" t="n">
        <f aca="false">W2504-V2504</f>
        <v>0</v>
      </c>
      <c r="AG2504" s="81" t="n">
        <v>1.58</v>
      </c>
      <c r="AH2504" s="81" t="s">
        <v>13524</v>
      </c>
      <c r="AI2504" s="82" t="n">
        <v>5000</v>
      </c>
      <c r="AJ2504" s="82" t="n">
        <v>12</v>
      </c>
      <c r="AK2504" s="1" t="s">
        <v>13004</v>
      </c>
      <c r="AO2504" s="1" t="str">
        <f aca="false">D2504</f>
        <v>Arista</v>
      </c>
      <c r="AP2504" s="81" t="s">
        <v>6397</v>
      </c>
      <c r="BF2504" s="1" t="s">
        <v>10507</v>
      </c>
      <c r="BG2504" s="1" t="s">
        <v>183</v>
      </c>
    </row>
    <row r="2505" s="1" customFormat="true" ht="12.75" hidden="true" customHeight="false" outlineLevel="0" collapsed="false">
      <c r="A2505" s="80" t="s">
        <v>14597</v>
      </c>
      <c r="B2505" s="1" t="s">
        <v>8592</v>
      </c>
      <c r="C2505" s="40" t="s">
        <v>177</v>
      </c>
      <c r="D2505" s="23" t="s">
        <v>82</v>
      </c>
      <c r="E2505" s="1" t="s">
        <v>8593</v>
      </c>
      <c r="F2505" s="1" t="s">
        <v>8594</v>
      </c>
      <c r="G2505" s="1" t="n">
        <v>55</v>
      </c>
      <c r="H2505" s="1" t="n">
        <v>1</v>
      </c>
      <c r="I2505" s="1" t="s">
        <v>180</v>
      </c>
      <c r="K2505" s="23" t="n">
        <v>0</v>
      </c>
      <c r="L2505" s="23" t="n">
        <v>0</v>
      </c>
      <c r="M2505" s="23" t="n">
        <v>0</v>
      </c>
      <c r="N2505" s="23" t="n">
        <v>0</v>
      </c>
      <c r="O2505" s="23" t="n">
        <f aca="false">K2505+L2505</f>
        <v>0</v>
      </c>
      <c r="P2505" s="23" t="n">
        <f aca="false">K2505+L2505+M2505+N2505</f>
        <v>0</v>
      </c>
      <c r="Q2505" s="23" t="n">
        <v>0</v>
      </c>
      <c r="R2505" s="23" t="n">
        <v>0</v>
      </c>
      <c r="S2505" s="23" t="n">
        <v>0</v>
      </c>
      <c r="T2505" s="23" t="n">
        <v>0</v>
      </c>
      <c r="U2505" s="23" t="n">
        <f aca="false">IF(I2505="delivery",O2505-SUM(Q2505+R2505),IF(I2505="PO",P2505-SUM(Q2505:R2505)))</f>
        <v>0</v>
      </c>
      <c r="V2505" s="1" t="n">
        <v>3.12064</v>
      </c>
      <c r="W2505" s="1" t="n">
        <v>3.12064</v>
      </c>
      <c r="X2505" s="43" t="n">
        <f aca="false">W2505-V2505</f>
        <v>0</v>
      </c>
      <c r="AG2505" s="81" t="n">
        <v>3.12064</v>
      </c>
      <c r="AH2505" s="81" t="s">
        <v>13542</v>
      </c>
      <c r="AI2505" s="82" t="n">
        <v>2500</v>
      </c>
      <c r="AJ2505" s="82" t="n">
        <v>26</v>
      </c>
      <c r="AK2505" s="1" t="s">
        <v>10491</v>
      </c>
      <c r="AO2505" s="1" t="str">
        <f aca="false">D2505</f>
        <v>Arista</v>
      </c>
      <c r="AP2505" s="81" t="s">
        <v>6397</v>
      </c>
      <c r="BF2505" s="1" t="s">
        <v>10507</v>
      </c>
      <c r="BG2505" s="1" t="s">
        <v>183</v>
      </c>
    </row>
    <row r="2506" s="1" customFormat="true" ht="12.75" hidden="true" customHeight="false" outlineLevel="0" collapsed="false">
      <c r="A2506" s="80" t="s">
        <v>14598</v>
      </c>
      <c r="B2506" s="1" t="s">
        <v>8610</v>
      </c>
      <c r="C2506" s="40" t="s">
        <v>177</v>
      </c>
      <c r="D2506" s="23" t="s">
        <v>82</v>
      </c>
      <c r="E2506" s="1" t="s">
        <v>8611</v>
      </c>
      <c r="F2506" s="1" t="s">
        <v>8612</v>
      </c>
      <c r="G2506" s="1" t="n">
        <v>55</v>
      </c>
      <c r="H2506" s="1" t="n">
        <v>1</v>
      </c>
      <c r="I2506" s="1" t="s">
        <v>188</v>
      </c>
      <c r="K2506" s="23" t="n">
        <v>0</v>
      </c>
      <c r="L2506" s="23" t="n">
        <v>0</v>
      </c>
      <c r="M2506" s="23" t="n">
        <v>0</v>
      </c>
      <c r="N2506" s="23" t="n">
        <v>0</v>
      </c>
      <c r="O2506" s="23" t="n">
        <f aca="false">K2506+L2506</f>
        <v>0</v>
      </c>
      <c r="P2506" s="23" t="n">
        <f aca="false">K2506+L2506+M2506+N2506</f>
        <v>0</v>
      </c>
      <c r="Q2506" s="23" t="n">
        <v>0</v>
      </c>
      <c r="R2506" s="23" t="n">
        <v>0</v>
      </c>
      <c r="S2506" s="23" t="n">
        <v>0</v>
      </c>
      <c r="T2506" s="23" t="n">
        <v>0</v>
      </c>
      <c r="U2506" s="23" t="n">
        <f aca="false">IF(I2506="delivery",O2506-SUM(Q2506+R2506),IF(I2506="PO",P2506-SUM(Q2506:R2506)))</f>
        <v>0</v>
      </c>
      <c r="V2506" s="1" t="n">
        <v>1.78</v>
      </c>
      <c r="W2506" s="1" t="n">
        <v>1.78</v>
      </c>
      <c r="X2506" s="43" t="n">
        <f aca="false">W2506-V2506</f>
        <v>0</v>
      </c>
      <c r="AG2506" s="81" t="n">
        <v>1.78</v>
      </c>
      <c r="AH2506" s="81" t="s">
        <v>13547</v>
      </c>
      <c r="AI2506" s="82" t="n">
        <v>1.5</v>
      </c>
      <c r="AJ2506" s="82" t="n">
        <v>12</v>
      </c>
      <c r="AO2506" s="1" t="str">
        <f aca="false">D2506</f>
        <v>Arista</v>
      </c>
      <c r="AP2506" s="81" t="s">
        <v>6397</v>
      </c>
      <c r="BF2506" s="1" t="s">
        <v>10507</v>
      </c>
      <c r="BG2506" s="1" t="s">
        <v>183</v>
      </c>
    </row>
    <row r="2507" s="1" customFormat="true" ht="12.75" hidden="true" customHeight="false" outlineLevel="0" collapsed="false">
      <c r="A2507" s="80" t="s">
        <v>14599</v>
      </c>
      <c r="B2507" s="23" t="s">
        <v>8618</v>
      </c>
      <c r="C2507" s="40" t="s">
        <v>177</v>
      </c>
      <c r="D2507" s="23" t="s">
        <v>82</v>
      </c>
      <c r="E2507" s="1" t="s">
        <v>8619</v>
      </c>
      <c r="F2507" s="1" t="s">
        <v>8620</v>
      </c>
      <c r="G2507" s="1" t="n">
        <v>55</v>
      </c>
      <c r="H2507" s="1" t="n">
        <v>1</v>
      </c>
      <c r="I2507" s="1" t="s">
        <v>180</v>
      </c>
      <c r="K2507" s="23" t="n">
        <v>0</v>
      </c>
      <c r="L2507" s="23" t="n">
        <v>0</v>
      </c>
      <c r="M2507" s="23" t="n">
        <v>0</v>
      </c>
      <c r="N2507" s="23" t="n">
        <v>0</v>
      </c>
      <c r="O2507" s="23" t="n">
        <f aca="false">K2507+L2507</f>
        <v>0</v>
      </c>
      <c r="P2507" s="23" t="n">
        <f aca="false">K2507+L2507+M2507+N2507</f>
        <v>0</v>
      </c>
      <c r="Q2507" s="23" t="n">
        <v>0</v>
      </c>
      <c r="R2507" s="23" t="n">
        <v>0</v>
      </c>
      <c r="S2507" s="23" t="n">
        <v>0</v>
      </c>
      <c r="T2507" s="23" t="n">
        <v>0</v>
      </c>
      <c r="U2507" s="23" t="n">
        <f aca="false">IF(I2507="delivery",O2507-SUM(Q2507+R2507),IF(I2507="PO",P2507-SUM(Q2507:R2507)))</f>
        <v>0</v>
      </c>
      <c r="V2507" s="1" t="n">
        <v>1.058</v>
      </c>
      <c r="W2507" s="1" t="n">
        <v>1.058</v>
      </c>
      <c r="X2507" s="43" t="n">
        <f aca="false">W2507-V2507</f>
        <v>0</v>
      </c>
      <c r="AG2507" s="81" t="n">
        <v>1.058</v>
      </c>
      <c r="AH2507" s="81" t="s">
        <v>13549</v>
      </c>
      <c r="AI2507" s="82" t="n">
        <v>3000</v>
      </c>
      <c r="AJ2507" s="82" t="n">
        <v>14</v>
      </c>
      <c r="AK2507" s="1" t="s">
        <v>12722</v>
      </c>
      <c r="AO2507" s="1" t="str">
        <f aca="false">D2507</f>
        <v>Arista</v>
      </c>
      <c r="AP2507" s="81" t="s">
        <v>6397</v>
      </c>
      <c r="BF2507" s="1" t="s">
        <v>10507</v>
      </c>
      <c r="BG2507" s="1" t="s">
        <v>183</v>
      </c>
    </row>
    <row r="2508" s="1" customFormat="true" ht="12.75" hidden="true" customHeight="false" outlineLevel="0" collapsed="false">
      <c r="A2508" s="80" t="s">
        <v>14600</v>
      </c>
      <c r="B2508" s="1" t="s">
        <v>14601</v>
      </c>
      <c r="C2508" s="40" t="s">
        <v>177</v>
      </c>
      <c r="D2508" s="1" t="str">
        <f aca="false">VLOOKUP(A2508,[1]Summary!$A$1:$D$2459,4,0)</f>
        <v>Arista</v>
      </c>
      <c r="E2508" s="1" t="s">
        <v>14602</v>
      </c>
      <c r="F2508" s="1" t="s">
        <v>14603</v>
      </c>
      <c r="G2508" s="1" t="n">
        <v>55</v>
      </c>
      <c r="H2508" s="1" t="n">
        <v>1</v>
      </c>
      <c r="I2508" s="1" t="s">
        <v>180</v>
      </c>
      <c r="K2508" s="23" t="n">
        <v>0</v>
      </c>
      <c r="L2508" s="23" t="n">
        <v>0</v>
      </c>
      <c r="M2508" s="23" t="n">
        <v>0</v>
      </c>
      <c r="N2508" s="23" t="n">
        <v>0</v>
      </c>
      <c r="O2508" s="23" t="n">
        <f aca="false">K2508+L2508</f>
        <v>0</v>
      </c>
      <c r="P2508" s="23" t="n">
        <f aca="false">K2508+L2508+M2508+N2508</f>
        <v>0</v>
      </c>
      <c r="Q2508" s="23" t="n">
        <v>0</v>
      </c>
      <c r="R2508" s="23" t="n">
        <v>0</v>
      </c>
      <c r="S2508" s="23" t="n">
        <v>0</v>
      </c>
      <c r="T2508" s="23" t="n">
        <v>0</v>
      </c>
      <c r="U2508" s="23" t="n">
        <f aca="false">IF(I2508="delivery",O2508-SUM(Q2508+R2508),IF(I2508="PO",P2508-SUM(Q2508:R2508)))</f>
        <v>0</v>
      </c>
      <c r="V2508" s="1" t="n">
        <v>0.86</v>
      </c>
      <c r="W2508" s="1" t="n">
        <v>0.86</v>
      </c>
      <c r="X2508" s="43" t="n">
        <f aca="false">W2508-V2508</f>
        <v>0</v>
      </c>
      <c r="AG2508" s="81" t="n">
        <v>0.86</v>
      </c>
      <c r="AH2508" s="81" t="s">
        <v>14604</v>
      </c>
      <c r="AI2508" s="82" t="n">
        <v>250</v>
      </c>
      <c r="AJ2508" s="82" t="n">
        <v>4</v>
      </c>
      <c r="AO2508" s="1" t="str">
        <f aca="false">D2508</f>
        <v>Arista</v>
      </c>
      <c r="AP2508" s="81" t="s">
        <v>181</v>
      </c>
      <c r="BF2508" s="1" t="s">
        <v>10507</v>
      </c>
      <c r="BG2508" s="1" t="s">
        <v>183</v>
      </c>
    </row>
    <row r="2509" s="1" customFormat="true" ht="12.75" hidden="true" customHeight="false" outlineLevel="0" collapsed="false">
      <c r="A2509" s="80" t="s">
        <v>14605</v>
      </c>
      <c r="B2509" s="1" t="s">
        <v>14606</v>
      </c>
      <c r="C2509" s="40" t="s">
        <v>177</v>
      </c>
      <c r="D2509" s="1" t="str">
        <f aca="false">VLOOKUP(A2509,[1]Summary!$A$1:$D$2459,4,0)</f>
        <v>Arista</v>
      </c>
      <c r="E2509" s="1" t="s">
        <v>14607</v>
      </c>
      <c r="F2509" s="1" t="s">
        <v>14608</v>
      </c>
      <c r="G2509" s="1" t="n">
        <v>55</v>
      </c>
      <c r="H2509" s="1" t="n">
        <v>1</v>
      </c>
      <c r="I2509" s="1" t="s">
        <v>180</v>
      </c>
      <c r="K2509" s="23" t="n">
        <v>0</v>
      </c>
      <c r="L2509" s="23" t="n">
        <v>0</v>
      </c>
      <c r="M2509" s="23" t="n">
        <v>0</v>
      </c>
      <c r="N2509" s="23" t="n">
        <v>0</v>
      </c>
      <c r="O2509" s="23" t="n">
        <f aca="false">K2509+L2509</f>
        <v>0</v>
      </c>
      <c r="P2509" s="23" t="n">
        <f aca="false">K2509+L2509+M2509+N2509</f>
        <v>0</v>
      </c>
      <c r="Q2509" s="23" t="n">
        <v>0</v>
      </c>
      <c r="R2509" s="23" t="n">
        <v>0</v>
      </c>
      <c r="S2509" s="23" t="n">
        <v>0</v>
      </c>
      <c r="T2509" s="23" t="n">
        <v>0</v>
      </c>
      <c r="U2509" s="23" t="n">
        <f aca="false">IF(I2509="delivery",O2509-SUM(Q2509+R2509),IF(I2509="PO",P2509-SUM(Q2509:R2509)))</f>
        <v>0</v>
      </c>
      <c r="V2509" s="1" t="n">
        <v>5.34</v>
      </c>
      <c r="W2509" s="1" t="n">
        <v>5.34</v>
      </c>
      <c r="X2509" s="43" t="n">
        <f aca="false">W2509-V2509</f>
        <v>0</v>
      </c>
      <c r="AG2509" s="81" t="n">
        <v>5.34</v>
      </c>
      <c r="AH2509" s="81" t="s">
        <v>14609</v>
      </c>
      <c r="AI2509" s="82" t="n">
        <v>250</v>
      </c>
      <c r="AJ2509" s="82" t="n">
        <v>4</v>
      </c>
      <c r="AO2509" s="1" t="str">
        <f aca="false">D2509</f>
        <v>Arista</v>
      </c>
      <c r="AP2509" s="81" t="s">
        <v>181</v>
      </c>
      <c r="BF2509" s="1" t="s">
        <v>10507</v>
      </c>
      <c r="BG2509" s="1" t="s">
        <v>183</v>
      </c>
    </row>
    <row r="2510" s="1" customFormat="true" ht="12.75" hidden="true" customHeight="false" outlineLevel="0" collapsed="false">
      <c r="A2510" s="80" t="s">
        <v>14610</v>
      </c>
      <c r="B2510" s="1" t="s">
        <v>14611</v>
      </c>
      <c r="C2510" s="40" t="s">
        <v>177</v>
      </c>
      <c r="D2510" s="1" t="str">
        <f aca="false">VLOOKUP(A2510,[1]Summary!$A$1:$D$2459,4,0)</f>
        <v>Arista</v>
      </c>
      <c r="E2510" s="1" t="s">
        <v>14612</v>
      </c>
      <c r="F2510" s="1" t="s">
        <v>14613</v>
      </c>
      <c r="G2510" s="1" t="n">
        <v>55</v>
      </c>
      <c r="H2510" s="1" t="n">
        <v>1</v>
      </c>
      <c r="I2510" s="1" t="s">
        <v>180</v>
      </c>
      <c r="K2510" s="23" t="n">
        <v>0</v>
      </c>
      <c r="L2510" s="23" t="n">
        <v>0</v>
      </c>
      <c r="M2510" s="23" t="n">
        <v>0</v>
      </c>
      <c r="N2510" s="23" t="n">
        <v>0</v>
      </c>
      <c r="O2510" s="23" t="n">
        <f aca="false">K2510+L2510</f>
        <v>0</v>
      </c>
      <c r="P2510" s="23" t="n">
        <f aca="false">K2510+L2510+M2510+N2510</f>
        <v>0</v>
      </c>
      <c r="Q2510" s="23" t="n">
        <v>0</v>
      </c>
      <c r="R2510" s="23" t="n">
        <v>0</v>
      </c>
      <c r="S2510" s="23" t="n">
        <v>0</v>
      </c>
      <c r="T2510" s="23" t="n">
        <v>0</v>
      </c>
      <c r="U2510" s="23" t="n">
        <f aca="false">IF(I2510="delivery",O2510-SUM(Q2510+R2510),IF(I2510="PO",P2510-SUM(Q2510:R2510)))</f>
        <v>0</v>
      </c>
      <c r="V2510" s="1" t="n">
        <v>8.2</v>
      </c>
      <c r="W2510" s="1" t="n">
        <v>8.2</v>
      </c>
      <c r="X2510" s="43" t="n">
        <f aca="false">W2510-V2510</f>
        <v>0</v>
      </c>
      <c r="AG2510" s="81" t="n">
        <v>8.2</v>
      </c>
      <c r="AH2510" s="81" t="s">
        <v>14614</v>
      </c>
      <c r="AI2510" s="82" t="n">
        <v>500</v>
      </c>
      <c r="AJ2510" s="82" t="n">
        <v>4</v>
      </c>
      <c r="AO2510" s="1" t="str">
        <f aca="false">D2510</f>
        <v>Arista</v>
      </c>
      <c r="AP2510" s="81" t="s">
        <v>181</v>
      </c>
      <c r="BF2510" s="1" t="s">
        <v>10507</v>
      </c>
      <c r="BG2510" s="1" t="s">
        <v>183</v>
      </c>
    </row>
    <row r="2511" customFormat="false" ht="12.75" hidden="true" customHeight="false" outlineLevel="0" collapsed="false">
      <c r="A2511" s="1" t="s">
        <v>10468</v>
      </c>
      <c r="B2511" s="1" t="s">
        <v>10468</v>
      </c>
      <c r="C2511" s="40" t="s">
        <v>10468</v>
      </c>
      <c r="D2511" s="1" t="s">
        <v>10468</v>
      </c>
      <c r="E2511" s="1" t="s">
        <v>10468</v>
      </c>
      <c r="F2511" s="1" t="s">
        <v>10468</v>
      </c>
      <c r="G2511" s="1" t="s">
        <v>10468</v>
      </c>
      <c r="H2511" s="1" t="s">
        <v>10468</v>
      </c>
      <c r="I2511" s="1" t="s">
        <v>10468</v>
      </c>
      <c r="J2511" s="1" t="s">
        <v>10468</v>
      </c>
      <c r="K2511" s="1" t="s">
        <v>10468</v>
      </c>
      <c r="L2511" s="1" t="s">
        <v>10468</v>
      </c>
      <c r="M2511" s="1" t="s">
        <v>10468</v>
      </c>
      <c r="N2511" s="1" t="s">
        <v>10468</v>
      </c>
      <c r="O2511" s="1" t="s">
        <v>10468</v>
      </c>
      <c r="P2511" s="1" t="s">
        <v>10468</v>
      </c>
      <c r="Q2511" s="1" t="s">
        <v>10468</v>
      </c>
      <c r="R2511" s="1" t="s">
        <v>10468</v>
      </c>
      <c r="S2511" s="1" t="s">
        <v>10468</v>
      </c>
      <c r="T2511" s="1" t="s">
        <v>10468</v>
      </c>
      <c r="U2511" s="1" t="s">
        <v>10468</v>
      </c>
      <c r="V2511" s="1" t="s">
        <v>10468</v>
      </c>
      <c r="W2511" s="1" t="s">
        <v>10468</v>
      </c>
      <c r="X2511" s="1" t="s">
        <v>10468</v>
      </c>
      <c r="Y2511" s="1" t="s">
        <v>10468</v>
      </c>
      <c r="Z2511" s="1" t="s">
        <v>10468</v>
      </c>
      <c r="AA2511" s="1" t="s">
        <v>10468</v>
      </c>
      <c r="AB2511" s="1" t="s">
        <v>10468</v>
      </c>
      <c r="AC2511" s="1" t="s">
        <v>10468</v>
      </c>
      <c r="AD2511" s="1" t="s">
        <v>10468</v>
      </c>
      <c r="AE2511" s="1" t="s">
        <v>10468</v>
      </c>
      <c r="AF2511" s="1" t="s">
        <v>10468</v>
      </c>
      <c r="AG2511" s="1" t="s">
        <v>10468</v>
      </c>
      <c r="AH2511" s="1" t="s">
        <v>10468</v>
      </c>
      <c r="AI2511" s="82" t="s">
        <v>10468</v>
      </c>
      <c r="AJ2511" s="82" t="s">
        <v>10468</v>
      </c>
      <c r="AK2511" s="1" t="s">
        <v>10468</v>
      </c>
      <c r="AL2511" s="1" t="s">
        <v>10468</v>
      </c>
      <c r="AM2511" s="1" t="s">
        <v>10468</v>
      </c>
      <c r="AN2511" s="1" t="s">
        <v>10468</v>
      </c>
      <c r="AO2511" s="1" t="s">
        <v>10468</v>
      </c>
      <c r="AP2511" s="1" t="s">
        <v>10468</v>
      </c>
      <c r="AQ2511" s="1" t="s">
        <v>10468</v>
      </c>
      <c r="AR2511" s="1" t="s">
        <v>10468</v>
      </c>
      <c r="AS2511" s="1" t="s">
        <v>10468</v>
      </c>
      <c r="AT2511" s="1" t="s">
        <v>10468</v>
      </c>
      <c r="AU2511" s="1" t="s">
        <v>10468</v>
      </c>
      <c r="AV2511" s="1" t="s">
        <v>10468</v>
      </c>
      <c r="AW2511" s="1" t="s">
        <v>10468</v>
      </c>
      <c r="AX2511" s="1" t="s">
        <v>10468</v>
      </c>
      <c r="AY2511" s="1" t="s">
        <v>10468</v>
      </c>
      <c r="AZ2511" s="1" t="s">
        <v>10468</v>
      </c>
      <c r="BA2511" s="1" t="s">
        <v>10468</v>
      </c>
      <c r="BB2511" s="1" t="s">
        <v>10468</v>
      </c>
      <c r="BC2511" s="1" t="s">
        <v>10468</v>
      </c>
      <c r="BD2511" s="1" t="s">
        <v>10468</v>
      </c>
      <c r="BE2511" s="1" t="s">
        <v>10468</v>
      </c>
      <c r="BF2511" s="1" t="s">
        <v>10468</v>
      </c>
      <c r="BG2511" s="1" t="s">
        <v>10468</v>
      </c>
      <c r="BH2511" s="1" t="s">
        <v>10468</v>
      </c>
      <c r="BI2511" s="1" t="s">
        <v>10468</v>
      </c>
    </row>
    <row r="1048568" customFormat="false" ht="409.5" hidden="false" customHeight="true" outlineLevel="0" collapsed="false"/>
  </sheetData>
  <autoFilter ref="A1:BJ2511"/>
  <conditionalFormatting sqref="I2406">
    <cfRule type="duplicateValues" priority="2" aboveAverage="0" equalAverage="0" bottom="0" percent="0" rank="0" text="" dxfId="10"/>
  </conditionalFormatting>
  <conditionalFormatting sqref="I2406">
    <cfRule type="duplicateValues" priority="3" aboveAverage="0" equalAverage="0" bottom="0" percent="0" rank="0" text="" dxfId="11"/>
  </conditionalFormatting>
  <conditionalFormatting sqref="B1">
    <cfRule type="duplicateValues" priority="4" aboveAverage="0" equalAverage="0" bottom="0" percent="0" rank="0" text="" dxfId="12"/>
  </conditionalFormatting>
  <conditionalFormatting sqref="B1">
    <cfRule type="duplicateValues" priority="5" aboveAverage="0" equalAverage="0" bottom="0" percent="0" rank="0" text="" dxfId="13"/>
  </conditionalFormatting>
  <conditionalFormatting sqref="B1">
    <cfRule type="duplicateValues" priority="6" aboveAverage="0" equalAverage="0" bottom="0" percent="0" rank="0" text="" dxfId="14"/>
  </conditionalFormatting>
  <conditionalFormatting sqref="B2350">
    <cfRule type="duplicateValues" priority="7" aboveAverage="0" equalAverage="0" bottom="0" percent="0" rank="0" text="" dxfId="15"/>
  </conditionalFormatting>
  <conditionalFormatting sqref="B2406">
    <cfRule type="duplicateValues" priority="8" aboveAverage="0" equalAverage="0" bottom="0" percent="0" rank="0" text="" dxfId="16"/>
  </conditionalFormatting>
  <conditionalFormatting sqref="B2511 B2350:B2450">
    <cfRule type="duplicateValues" priority="9" aboveAverage="0" equalAverage="0" bottom="0" percent="0" rank="0" text="" dxfId="17"/>
  </conditionalFormatting>
  <conditionalFormatting sqref="B2511 B2:B2450">
    <cfRule type="duplicateValues" priority="10" aboveAverage="0" equalAverage="0" bottom="0" percent="0" rank="0" text="" dxfId="18"/>
  </conditionalFormatting>
  <conditionalFormatting sqref="B2511 B2351:B2450">
    <cfRule type="duplicateValues" priority="11" aboveAverage="0" equalAverage="0" bottom="0" percent="0" rank="0" text="" dxfId="19"/>
  </conditionalFormatting>
  <conditionalFormatting sqref="B2507">
    <cfRule type="duplicateValues" priority="12" aboveAverage="0" equalAverage="0" bottom="0" percent="0" rank="0" text="" dxfId="20"/>
  </conditionalFormatting>
  <conditionalFormatting sqref="A1">
    <cfRule type="duplicateValues" priority="13" aboveAverage="0" equalAverage="0" bottom="0" percent="0" rank="0" text="" dxfId="21"/>
  </conditionalFormatting>
  <conditionalFormatting sqref="A1">
    <cfRule type="duplicateValues" priority="14" aboveAverage="0" equalAverage="0" bottom="0" percent="0" rank="0" text="" dxfId="22"/>
  </conditionalFormatting>
  <conditionalFormatting sqref="A2350">
    <cfRule type="duplicateValues" priority="15" aboveAverage="0" equalAverage="0" bottom="0" percent="0" rank="0" text="" dxfId="23"/>
  </conditionalFormatting>
  <conditionalFormatting sqref="A2304:A2349">
    <cfRule type="duplicateValues" priority="16" aboveAverage="0" equalAverage="0" bottom="0" percent="0" rank="0" text="" dxfId="24"/>
  </conditionalFormatting>
  <conditionalFormatting sqref="A2304:A2349">
    <cfRule type="duplicateValues" priority="17" aboveAverage="0" equalAverage="0" bottom="0" percent="0" rank="0" text="" dxfId="25"/>
  </conditionalFormatting>
  <conditionalFormatting sqref="A2412">
    <cfRule type="duplicateValues" priority="18" aboveAverage="0" equalAverage="0" bottom="0" percent="0" rank="0" text="" dxfId="26"/>
  </conditionalFormatting>
  <conditionalFormatting sqref="A2412">
    <cfRule type="duplicateValues" priority="19" aboveAverage="0" equalAverage="0" bottom="0" percent="0" rank="0" text="" dxfId="27"/>
  </conditionalFormatting>
  <conditionalFormatting sqref="A2511 A2351:A2450">
    <cfRule type="duplicateValues" priority="20" aboveAverage="0" equalAverage="0" bottom="0" percent="0" rank="0" text="" dxfId="28"/>
  </conditionalFormatting>
  <conditionalFormatting sqref="A2:A2450 A2511:BI2511">
    <cfRule type="duplicateValues" priority="21" aboveAverage="0" equalAverage="0" bottom="0" percent="0" rank="0" text="" dxfId="29"/>
  </conditionalFormatting>
  <conditionalFormatting sqref="A2351:A2450 A2511:BI2511">
    <cfRule type="duplicateValues" priority="22" aboveAverage="0" equalAverage="0" bottom="0" percent="0" rank="0" text="" dxfId="30"/>
  </conditionalFormatting>
  <conditionalFormatting sqref="A1">
    <cfRule type="duplicateValues" priority="23" aboveAverage="0" equalAverage="0" bottom="0" percent="0" rank="0" text="" dxfId="31"/>
  </conditionalFormatting>
  <conditionalFormatting sqref="B1">
    <cfRule type="duplicateValues" priority="24" aboveAverage="0" equalAverage="0" bottom="0" percent="0" rank="0" text="" dxfId="32"/>
  </conditionalFormatting>
  <conditionalFormatting sqref="A1">
    <cfRule type="duplicateValues" priority="25" aboveAverage="0" equalAverage="0" bottom="0" percent="0" rank="0" text="" dxfId="33"/>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sheetPr filterMode="false">
    <pageSetUpPr fitToPage="false"/>
  </sheetPr>
  <dimension ref="A1:Z1009"/>
  <sheetViews>
    <sheetView showFormulas="false" showGridLines="true" showRowColHeaders="true" showZeros="true" rightToLeft="false" tabSelected="false" showOutlineSymbols="true" defaultGridColor="true" view="normal" topLeftCell="A12" colorId="64" zoomScale="100" zoomScaleNormal="100" zoomScalePageLayoutView="100" workbookViewId="0">
      <selection pane="topLeft" activeCell="D2" activeCellId="0" sqref="D2"/>
    </sheetView>
  </sheetViews>
  <sheetFormatPr defaultColWidth="14.4453125" defaultRowHeight="15.75" zeroHeight="false" outlineLevelRow="0" outlineLevelCol="0"/>
  <cols>
    <col collapsed="false" customWidth="true" hidden="false" outlineLevel="0" max="1" min="1" style="0" width="30.7"/>
    <col collapsed="false" customWidth="true" hidden="false" outlineLevel="0" max="2" min="2" style="0" width="13.29"/>
    <col collapsed="false" customWidth="true" hidden="false" outlineLevel="0" max="3" min="3" style="0" width="18.85"/>
    <col collapsed="false" customWidth="true" hidden="false" outlineLevel="0" max="4" min="4" style="0" width="52.71"/>
    <col collapsed="false" customWidth="true" hidden="false" outlineLevel="0" max="5" min="5" style="0" width="24.86"/>
    <col collapsed="false" customWidth="true" hidden="false" outlineLevel="0" max="6" min="6" style="0" width="23.86"/>
  </cols>
  <sheetData>
    <row r="1" customFormat="false" ht="47.25" hidden="false" customHeight="false" outlineLevel="0" collapsed="false">
      <c r="A1" s="85" t="s">
        <v>1</v>
      </c>
      <c r="B1" s="85" t="s">
        <v>14615</v>
      </c>
      <c r="C1" s="85" t="s">
        <v>14616</v>
      </c>
      <c r="D1" s="85" t="s">
        <v>4</v>
      </c>
      <c r="E1" s="85" t="s">
        <v>5</v>
      </c>
      <c r="F1" s="86"/>
      <c r="G1" s="86"/>
      <c r="H1" s="86"/>
      <c r="I1" s="86"/>
      <c r="J1" s="86"/>
      <c r="K1" s="86"/>
      <c r="L1" s="86"/>
      <c r="M1" s="86"/>
      <c r="N1" s="86"/>
      <c r="O1" s="86"/>
      <c r="P1" s="86"/>
      <c r="Q1" s="86"/>
      <c r="R1" s="86"/>
      <c r="S1" s="86"/>
      <c r="T1" s="86"/>
      <c r="U1" s="86"/>
      <c r="V1" s="86"/>
      <c r="W1" s="86"/>
      <c r="X1" s="86"/>
      <c r="Y1" s="86"/>
      <c r="Z1" s="86"/>
    </row>
    <row r="2" customFormat="false" ht="51.75" hidden="false" customHeight="true" outlineLevel="0" collapsed="false">
      <c r="A2" s="87" t="s">
        <v>13</v>
      </c>
      <c r="B2" s="88" t="n">
        <v>43811</v>
      </c>
      <c r="C2" s="88" t="n">
        <v>43818</v>
      </c>
      <c r="D2" s="87" t="s">
        <v>14617</v>
      </c>
      <c r="E2" s="87" t="s">
        <v>15</v>
      </c>
      <c r="F2" s="89" t="s">
        <v>16</v>
      </c>
      <c r="G2" s="86"/>
      <c r="H2" s="86"/>
      <c r="I2" s="86"/>
      <c r="J2" s="86"/>
      <c r="K2" s="86"/>
      <c r="L2" s="86"/>
      <c r="M2" s="86"/>
      <c r="N2" s="86"/>
      <c r="O2" s="86"/>
      <c r="P2" s="86"/>
      <c r="Q2" s="86"/>
      <c r="R2" s="86"/>
      <c r="S2" s="86"/>
      <c r="T2" s="86"/>
      <c r="U2" s="86"/>
      <c r="V2" s="86"/>
      <c r="W2" s="86"/>
      <c r="X2" s="86"/>
      <c r="Y2" s="86"/>
      <c r="Z2" s="86"/>
    </row>
    <row r="3" customFormat="false" ht="47.25" hidden="false" customHeight="false" outlineLevel="0" collapsed="false">
      <c r="A3" s="87" t="s">
        <v>14618</v>
      </c>
      <c r="B3" s="88" t="n">
        <v>43829</v>
      </c>
      <c r="C3" s="88" t="n">
        <v>43833</v>
      </c>
      <c r="D3" s="87" t="s">
        <v>18</v>
      </c>
      <c r="E3" s="87" t="s">
        <v>19</v>
      </c>
      <c r="F3" s="86"/>
      <c r="G3" s="86"/>
      <c r="H3" s="86"/>
      <c r="I3" s="86"/>
      <c r="J3" s="86"/>
      <c r="K3" s="86"/>
      <c r="L3" s="86"/>
      <c r="M3" s="86"/>
      <c r="N3" s="86"/>
      <c r="O3" s="86"/>
      <c r="P3" s="86"/>
      <c r="Q3" s="86"/>
      <c r="R3" s="86"/>
      <c r="S3" s="86"/>
      <c r="T3" s="86"/>
      <c r="U3" s="86"/>
      <c r="V3" s="86"/>
      <c r="W3" s="86"/>
      <c r="X3" s="86"/>
      <c r="Y3" s="86"/>
      <c r="Z3" s="86"/>
    </row>
    <row r="4" customFormat="false" ht="31.5" hidden="false" customHeight="false" outlineLevel="0" collapsed="false">
      <c r="A4" s="90" t="s">
        <v>20</v>
      </c>
      <c r="B4" s="88" t="n">
        <v>43823</v>
      </c>
      <c r="C4" s="88" t="n">
        <v>43830</v>
      </c>
      <c r="D4" s="87" t="s">
        <v>21</v>
      </c>
      <c r="E4" s="87" t="s">
        <v>8</v>
      </c>
      <c r="F4" s="86"/>
      <c r="G4" s="86"/>
      <c r="H4" s="86"/>
      <c r="I4" s="86"/>
      <c r="J4" s="86"/>
      <c r="K4" s="86"/>
      <c r="L4" s="86"/>
      <c r="M4" s="86"/>
      <c r="N4" s="86"/>
      <c r="O4" s="86"/>
      <c r="P4" s="86"/>
      <c r="Q4" s="86"/>
      <c r="R4" s="86"/>
      <c r="S4" s="86"/>
      <c r="T4" s="86"/>
      <c r="U4" s="86"/>
      <c r="V4" s="86"/>
      <c r="W4" s="86"/>
      <c r="X4" s="86"/>
      <c r="Y4" s="86"/>
      <c r="Z4" s="86"/>
    </row>
    <row r="5" customFormat="false" ht="31.5" hidden="false" customHeight="false" outlineLevel="0" collapsed="false">
      <c r="A5" s="91" t="s">
        <v>22</v>
      </c>
      <c r="B5" s="88" t="n">
        <v>43823</v>
      </c>
      <c r="C5" s="88" t="n">
        <v>43830</v>
      </c>
      <c r="D5" s="87" t="s">
        <v>23</v>
      </c>
      <c r="E5" s="87" t="s">
        <v>8</v>
      </c>
      <c r="F5" s="86"/>
      <c r="G5" s="86"/>
      <c r="H5" s="86"/>
      <c r="I5" s="86"/>
      <c r="J5" s="86"/>
      <c r="K5" s="86"/>
      <c r="L5" s="86"/>
      <c r="M5" s="86"/>
      <c r="N5" s="86"/>
      <c r="O5" s="86"/>
      <c r="P5" s="86"/>
      <c r="Q5" s="86"/>
      <c r="R5" s="86"/>
      <c r="S5" s="86"/>
      <c r="T5" s="86"/>
      <c r="U5" s="86"/>
      <c r="V5" s="86"/>
      <c r="W5" s="86"/>
      <c r="X5" s="86"/>
      <c r="Y5" s="86"/>
      <c r="Z5" s="86"/>
    </row>
    <row r="6" customFormat="false" ht="31.5" hidden="false" customHeight="false" outlineLevel="0" collapsed="false">
      <c r="A6" s="92" t="s">
        <v>89</v>
      </c>
      <c r="B6" s="93" t="n">
        <v>43823</v>
      </c>
      <c r="C6" s="93" t="n">
        <v>43824</v>
      </c>
      <c r="D6" s="94" t="s">
        <v>73</v>
      </c>
      <c r="E6" s="94"/>
      <c r="F6" s="86"/>
      <c r="G6" s="86"/>
      <c r="H6" s="86"/>
      <c r="I6" s="86"/>
      <c r="J6" s="86"/>
      <c r="K6" s="86"/>
      <c r="L6" s="86"/>
      <c r="M6" s="86"/>
      <c r="N6" s="86"/>
      <c r="O6" s="86"/>
      <c r="P6" s="86"/>
      <c r="Q6" s="86"/>
      <c r="R6" s="86"/>
      <c r="S6" s="86"/>
      <c r="T6" s="86"/>
      <c r="U6" s="86"/>
      <c r="V6" s="86"/>
      <c r="W6" s="86"/>
      <c r="X6" s="86"/>
      <c r="Y6" s="86"/>
      <c r="Z6" s="86"/>
    </row>
    <row r="7" customFormat="false" ht="15.75" hidden="false" customHeight="false" outlineLevel="0" collapsed="false">
      <c r="A7" s="92" t="s">
        <v>90</v>
      </c>
      <c r="B7" s="93" t="n">
        <v>43824</v>
      </c>
      <c r="C7" s="93" t="n">
        <v>43824</v>
      </c>
      <c r="D7" s="94" t="s">
        <v>79</v>
      </c>
      <c r="E7" s="94"/>
      <c r="F7" s="86"/>
      <c r="G7" s="86"/>
      <c r="H7" s="86"/>
      <c r="I7" s="86"/>
      <c r="J7" s="86"/>
      <c r="K7" s="86"/>
      <c r="L7" s="86"/>
      <c r="M7" s="86"/>
      <c r="N7" s="86"/>
      <c r="O7" s="86"/>
      <c r="P7" s="86"/>
      <c r="Q7" s="86"/>
      <c r="R7" s="86"/>
      <c r="S7" s="86"/>
      <c r="T7" s="86"/>
      <c r="U7" s="86"/>
      <c r="V7" s="86"/>
      <c r="W7" s="86"/>
      <c r="X7" s="86"/>
      <c r="Y7" s="86"/>
      <c r="Z7" s="86"/>
    </row>
    <row r="8" customFormat="false" ht="15.75" hidden="false" customHeight="false" outlineLevel="0" collapsed="false">
      <c r="A8" s="92" t="s">
        <v>91</v>
      </c>
      <c r="B8" s="93" t="n">
        <v>43830</v>
      </c>
      <c r="C8" s="93" t="n">
        <v>43830</v>
      </c>
      <c r="D8" s="94" t="s">
        <v>73</v>
      </c>
      <c r="E8" s="94"/>
      <c r="F8" s="86"/>
      <c r="G8" s="86"/>
      <c r="H8" s="86"/>
      <c r="I8" s="86"/>
      <c r="J8" s="86"/>
      <c r="K8" s="86"/>
      <c r="L8" s="86"/>
      <c r="M8" s="86"/>
      <c r="N8" s="86"/>
      <c r="O8" s="86"/>
      <c r="P8" s="86"/>
      <c r="Q8" s="86"/>
      <c r="R8" s="86"/>
      <c r="S8" s="86"/>
      <c r="T8" s="86"/>
      <c r="U8" s="86"/>
      <c r="V8" s="86"/>
      <c r="W8" s="86"/>
      <c r="X8" s="86"/>
      <c r="Y8" s="86"/>
      <c r="Z8" s="86"/>
    </row>
    <row r="9" customFormat="false" ht="15.75" hidden="false" customHeight="false" outlineLevel="0" collapsed="false">
      <c r="A9" s="92" t="s">
        <v>92</v>
      </c>
      <c r="B9" s="93" t="n">
        <v>43831</v>
      </c>
      <c r="C9" s="93" t="n">
        <v>43831</v>
      </c>
      <c r="D9" s="94" t="s">
        <v>93</v>
      </c>
      <c r="E9" s="94"/>
      <c r="F9" s="86"/>
      <c r="G9" s="86"/>
      <c r="H9" s="86"/>
      <c r="I9" s="86"/>
      <c r="J9" s="86"/>
      <c r="K9" s="86"/>
      <c r="L9" s="86"/>
      <c r="M9" s="86"/>
      <c r="N9" s="86"/>
      <c r="O9" s="86"/>
      <c r="P9" s="86"/>
      <c r="Q9" s="86"/>
      <c r="R9" s="86"/>
      <c r="S9" s="86"/>
      <c r="T9" s="86"/>
      <c r="U9" s="86"/>
      <c r="V9" s="86"/>
      <c r="W9" s="86"/>
      <c r="X9" s="86"/>
      <c r="Y9" s="86"/>
      <c r="Z9" s="86"/>
    </row>
    <row r="10" customFormat="false" ht="31.5" hidden="false" customHeight="false" outlineLevel="0" collapsed="false">
      <c r="A10" s="87" t="s">
        <v>24</v>
      </c>
      <c r="B10" s="88" t="n">
        <v>43833</v>
      </c>
      <c r="C10" s="88" t="n">
        <v>43847</v>
      </c>
      <c r="D10" s="87" t="s">
        <v>14619</v>
      </c>
      <c r="E10" s="87" t="s">
        <v>19</v>
      </c>
      <c r="F10" s="86"/>
      <c r="G10" s="86"/>
      <c r="H10" s="86"/>
      <c r="I10" s="86"/>
      <c r="J10" s="86"/>
      <c r="K10" s="86"/>
      <c r="L10" s="86"/>
      <c r="M10" s="86"/>
      <c r="N10" s="86"/>
      <c r="O10" s="86"/>
      <c r="P10" s="86"/>
      <c r="Q10" s="86"/>
      <c r="R10" s="86"/>
      <c r="S10" s="86"/>
      <c r="T10" s="86"/>
      <c r="U10" s="86"/>
      <c r="V10" s="86"/>
      <c r="W10" s="86"/>
      <c r="X10" s="86"/>
      <c r="Y10" s="86"/>
      <c r="Z10" s="86"/>
    </row>
    <row r="11" customFormat="false" ht="47.25" hidden="false" customHeight="false" outlineLevel="0" collapsed="false">
      <c r="A11" s="90" t="s">
        <v>26</v>
      </c>
      <c r="B11" s="88" t="n">
        <v>43826</v>
      </c>
      <c r="C11" s="88" t="n">
        <v>43847</v>
      </c>
      <c r="D11" s="87" t="s">
        <v>14620</v>
      </c>
      <c r="E11" s="87" t="s">
        <v>28</v>
      </c>
      <c r="F11" s="86"/>
      <c r="G11" s="86"/>
      <c r="H11" s="86"/>
      <c r="I11" s="86"/>
      <c r="J11" s="86"/>
      <c r="K11" s="86"/>
      <c r="L11" s="86"/>
      <c r="M11" s="86"/>
      <c r="N11" s="86"/>
      <c r="O11" s="86"/>
      <c r="P11" s="86"/>
      <c r="Q11" s="86"/>
      <c r="R11" s="86"/>
      <c r="S11" s="86"/>
      <c r="T11" s="86"/>
      <c r="U11" s="86"/>
      <c r="V11" s="86"/>
      <c r="W11" s="86"/>
      <c r="X11" s="86"/>
      <c r="Y11" s="86"/>
      <c r="Z11" s="86"/>
    </row>
    <row r="12" customFormat="false" ht="63" hidden="false" customHeight="false" outlineLevel="0" collapsed="false">
      <c r="A12" s="91" t="s">
        <v>29</v>
      </c>
      <c r="B12" s="88" t="n">
        <v>43826</v>
      </c>
      <c r="C12" s="88" t="n">
        <v>43847</v>
      </c>
      <c r="D12" s="87" t="s">
        <v>30</v>
      </c>
      <c r="E12" s="87" t="s">
        <v>31</v>
      </c>
      <c r="F12" s="86"/>
      <c r="G12" s="86"/>
      <c r="H12" s="86"/>
      <c r="I12" s="86"/>
      <c r="J12" s="86"/>
      <c r="K12" s="86"/>
      <c r="L12" s="86"/>
      <c r="M12" s="86"/>
      <c r="N12" s="86"/>
      <c r="O12" s="86"/>
      <c r="P12" s="86"/>
      <c r="Q12" s="86"/>
      <c r="R12" s="86"/>
      <c r="S12" s="86"/>
      <c r="T12" s="86"/>
      <c r="U12" s="86"/>
      <c r="V12" s="86"/>
      <c r="W12" s="86"/>
      <c r="X12" s="86"/>
      <c r="Y12" s="86"/>
      <c r="Z12" s="86"/>
    </row>
    <row r="13" customFormat="false" ht="126" hidden="false" customHeight="false" outlineLevel="0" collapsed="false">
      <c r="A13" s="90" t="s">
        <v>32</v>
      </c>
      <c r="B13" s="88" t="n">
        <v>43850</v>
      </c>
      <c r="C13" s="88" t="n">
        <v>43853</v>
      </c>
      <c r="D13" s="87" t="s">
        <v>14621</v>
      </c>
      <c r="E13" s="87" t="s">
        <v>28</v>
      </c>
      <c r="F13" s="86"/>
      <c r="G13" s="86"/>
      <c r="H13" s="86"/>
      <c r="I13" s="86"/>
      <c r="J13" s="86"/>
      <c r="K13" s="86"/>
      <c r="L13" s="86"/>
      <c r="M13" s="86"/>
      <c r="N13" s="86"/>
      <c r="O13" s="86"/>
      <c r="P13" s="86"/>
      <c r="Q13" s="86"/>
      <c r="R13" s="86"/>
      <c r="S13" s="86"/>
      <c r="T13" s="86"/>
      <c r="U13" s="86"/>
      <c r="V13" s="86"/>
      <c r="W13" s="86"/>
      <c r="X13" s="86"/>
      <c r="Y13" s="86"/>
      <c r="Z13" s="86"/>
    </row>
    <row r="14" customFormat="false" ht="78.75" hidden="false" customHeight="false" outlineLevel="0" collapsed="false">
      <c r="A14" s="91" t="s">
        <v>34</v>
      </c>
      <c r="B14" s="88" t="n">
        <v>43850</v>
      </c>
      <c r="C14" s="88" t="n">
        <v>43851</v>
      </c>
      <c r="D14" s="87" t="s">
        <v>35</v>
      </c>
      <c r="E14" s="87" t="s">
        <v>7</v>
      </c>
      <c r="F14" s="86"/>
      <c r="G14" s="86"/>
      <c r="H14" s="86"/>
      <c r="I14" s="86"/>
      <c r="J14" s="86"/>
      <c r="K14" s="86"/>
      <c r="L14" s="86"/>
      <c r="M14" s="86"/>
      <c r="N14" s="86"/>
      <c r="O14" s="86"/>
      <c r="P14" s="86"/>
      <c r="Q14" s="86"/>
      <c r="R14" s="86"/>
      <c r="S14" s="86"/>
      <c r="T14" s="86"/>
      <c r="U14" s="86"/>
      <c r="V14" s="86"/>
      <c r="W14" s="86"/>
      <c r="X14" s="86"/>
      <c r="Y14" s="86"/>
      <c r="Z14" s="86"/>
    </row>
    <row r="15" customFormat="false" ht="78.75" hidden="false" customHeight="false" outlineLevel="0" collapsed="false">
      <c r="A15" s="91" t="s">
        <v>36</v>
      </c>
      <c r="B15" s="88" t="n">
        <v>43850</v>
      </c>
      <c r="C15" s="88" t="n">
        <v>43851</v>
      </c>
      <c r="D15" s="87" t="s">
        <v>37</v>
      </c>
      <c r="E15" s="87" t="s">
        <v>38</v>
      </c>
      <c r="F15" s="86"/>
      <c r="G15" s="86"/>
      <c r="H15" s="86"/>
      <c r="I15" s="86"/>
      <c r="J15" s="86"/>
      <c r="K15" s="86"/>
      <c r="L15" s="86"/>
      <c r="M15" s="86"/>
      <c r="N15" s="86"/>
      <c r="O15" s="86"/>
      <c r="P15" s="86"/>
      <c r="Q15" s="86"/>
      <c r="R15" s="86"/>
      <c r="S15" s="86"/>
      <c r="T15" s="86"/>
      <c r="U15" s="86"/>
      <c r="V15" s="86"/>
      <c r="W15" s="86"/>
      <c r="X15" s="86"/>
      <c r="Y15" s="86"/>
      <c r="Z15" s="86"/>
    </row>
    <row r="16" customFormat="false" ht="110.25" hidden="false" customHeight="false" outlineLevel="0" collapsed="false">
      <c r="A16" s="90" t="s">
        <v>39</v>
      </c>
      <c r="B16" s="88" t="n">
        <v>43852</v>
      </c>
      <c r="C16" s="88" t="n">
        <v>43854</v>
      </c>
      <c r="D16" s="87" t="s">
        <v>40</v>
      </c>
      <c r="E16" s="87" t="s">
        <v>41</v>
      </c>
      <c r="F16" s="86"/>
      <c r="G16" s="86"/>
      <c r="H16" s="86"/>
      <c r="I16" s="86"/>
      <c r="J16" s="86"/>
      <c r="K16" s="86"/>
      <c r="L16" s="86"/>
      <c r="M16" s="86"/>
      <c r="N16" s="86"/>
      <c r="O16" s="86"/>
      <c r="P16" s="86"/>
      <c r="Q16" s="86"/>
      <c r="R16" s="86"/>
      <c r="S16" s="86"/>
      <c r="T16" s="86"/>
      <c r="U16" s="86"/>
      <c r="V16" s="86"/>
      <c r="W16" s="86"/>
      <c r="X16" s="86"/>
      <c r="Y16" s="86"/>
      <c r="Z16" s="86"/>
    </row>
    <row r="17" customFormat="false" ht="63" hidden="false" customHeight="false" outlineLevel="0" collapsed="false">
      <c r="A17" s="87" t="s">
        <v>42</v>
      </c>
      <c r="B17" s="88" t="n">
        <v>43843</v>
      </c>
      <c r="C17" s="88" t="n">
        <v>43852</v>
      </c>
      <c r="D17" s="87" t="s">
        <v>43</v>
      </c>
      <c r="E17" s="87" t="s">
        <v>44</v>
      </c>
      <c r="F17" s="86"/>
      <c r="G17" s="86"/>
      <c r="H17" s="86"/>
      <c r="I17" s="86"/>
      <c r="J17" s="86"/>
      <c r="K17" s="86"/>
      <c r="L17" s="86"/>
      <c r="M17" s="86"/>
      <c r="N17" s="86"/>
      <c r="O17" s="86"/>
      <c r="P17" s="86"/>
      <c r="Q17" s="86"/>
      <c r="R17" s="86"/>
      <c r="S17" s="86"/>
      <c r="T17" s="86"/>
      <c r="U17" s="86"/>
      <c r="V17" s="86"/>
      <c r="W17" s="86"/>
      <c r="X17" s="86"/>
      <c r="Y17" s="86"/>
      <c r="Z17" s="86"/>
    </row>
    <row r="18" customFormat="false" ht="47.25" hidden="false" customHeight="false" outlineLevel="0" collapsed="false">
      <c r="A18" s="87" t="s">
        <v>45</v>
      </c>
      <c r="B18" s="88" t="n">
        <v>43853</v>
      </c>
      <c r="C18" s="88" t="n">
        <v>43854</v>
      </c>
      <c r="D18" s="87" t="s">
        <v>46</v>
      </c>
      <c r="E18" s="87" t="s">
        <v>47</v>
      </c>
      <c r="F18" s="86"/>
      <c r="G18" s="86"/>
      <c r="H18" s="86"/>
      <c r="I18" s="86"/>
      <c r="J18" s="86"/>
      <c r="K18" s="86"/>
      <c r="L18" s="86"/>
      <c r="M18" s="86"/>
      <c r="N18" s="86"/>
      <c r="O18" s="86"/>
      <c r="P18" s="86"/>
      <c r="Q18" s="86"/>
      <c r="R18" s="86"/>
      <c r="S18" s="86"/>
      <c r="T18" s="86"/>
      <c r="U18" s="86"/>
      <c r="V18" s="86"/>
      <c r="W18" s="86"/>
      <c r="X18" s="86"/>
      <c r="Y18" s="86"/>
      <c r="Z18" s="86"/>
    </row>
    <row r="19" customFormat="false" ht="63" hidden="false" customHeight="false" outlineLevel="0" collapsed="false">
      <c r="A19" s="87" t="s">
        <v>48</v>
      </c>
      <c r="B19" s="88" t="n">
        <v>43857</v>
      </c>
      <c r="C19" s="88" t="n">
        <v>43857</v>
      </c>
      <c r="D19" s="87" t="s">
        <v>14622</v>
      </c>
      <c r="E19" s="87" t="s">
        <v>50</v>
      </c>
      <c r="F19" s="86"/>
      <c r="G19" s="86"/>
      <c r="H19" s="86"/>
      <c r="I19" s="86"/>
      <c r="J19" s="86"/>
      <c r="K19" s="86"/>
      <c r="L19" s="86"/>
      <c r="M19" s="86"/>
      <c r="N19" s="86"/>
      <c r="O19" s="86"/>
      <c r="P19" s="86"/>
      <c r="Q19" s="86"/>
      <c r="R19" s="86"/>
      <c r="S19" s="86"/>
      <c r="T19" s="86"/>
      <c r="U19" s="86"/>
      <c r="V19" s="86"/>
      <c r="W19" s="86"/>
      <c r="X19" s="86"/>
      <c r="Y19" s="86"/>
      <c r="Z19" s="86"/>
    </row>
    <row r="20" customFormat="false" ht="63" hidden="false" customHeight="false" outlineLevel="0" collapsed="false">
      <c r="A20" s="87" t="s">
        <v>51</v>
      </c>
      <c r="B20" s="88" t="n">
        <v>43858</v>
      </c>
      <c r="C20" s="88" t="n">
        <v>43867</v>
      </c>
      <c r="D20" s="87" t="s">
        <v>14623</v>
      </c>
      <c r="E20" s="87" t="s">
        <v>53</v>
      </c>
      <c r="F20" s="86"/>
      <c r="G20" s="86"/>
      <c r="H20" s="86"/>
      <c r="I20" s="86"/>
      <c r="J20" s="86"/>
      <c r="K20" s="86"/>
      <c r="L20" s="86"/>
      <c r="M20" s="86"/>
      <c r="N20" s="86"/>
      <c r="O20" s="86"/>
      <c r="P20" s="86"/>
      <c r="Q20" s="86"/>
      <c r="R20" s="86"/>
      <c r="S20" s="86"/>
      <c r="T20" s="86"/>
      <c r="U20" s="86"/>
      <c r="V20" s="86"/>
      <c r="W20" s="86"/>
      <c r="X20" s="86"/>
      <c r="Y20" s="86"/>
      <c r="Z20" s="86"/>
    </row>
    <row r="21" customFormat="false" ht="15.75" hidden="false" customHeight="false" outlineLevel="0" collapsed="false">
      <c r="A21" s="92" t="s">
        <v>14624</v>
      </c>
      <c r="B21" s="93" t="n">
        <v>43864</v>
      </c>
      <c r="C21" s="93" t="n">
        <v>43864</v>
      </c>
      <c r="D21" s="94" t="s">
        <v>73</v>
      </c>
      <c r="E21" s="94"/>
      <c r="F21" s="86"/>
      <c r="G21" s="86"/>
      <c r="H21" s="86"/>
      <c r="I21" s="86"/>
      <c r="J21" s="86"/>
      <c r="K21" s="86"/>
      <c r="L21" s="86"/>
      <c r="M21" s="86"/>
      <c r="N21" s="86"/>
      <c r="O21" s="86"/>
      <c r="P21" s="86"/>
      <c r="Q21" s="86"/>
      <c r="R21" s="86"/>
      <c r="S21" s="86"/>
      <c r="T21" s="86"/>
      <c r="U21" s="86"/>
      <c r="V21" s="86"/>
      <c r="W21" s="86"/>
      <c r="X21" s="86"/>
      <c r="Y21" s="86"/>
      <c r="Z21" s="86"/>
    </row>
    <row r="22" customFormat="false" ht="47.25" hidden="false" customHeight="false" outlineLevel="0" collapsed="false">
      <c r="A22" s="91" t="s">
        <v>54</v>
      </c>
      <c r="B22" s="88" t="n">
        <v>43868</v>
      </c>
      <c r="C22" s="88" t="n">
        <v>43873</v>
      </c>
      <c r="D22" s="87" t="s">
        <v>55</v>
      </c>
      <c r="E22" s="87" t="s">
        <v>56</v>
      </c>
      <c r="F22" s="86"/>
      <c r="G22" s="86"/>
      <c r="H22" s="86"/>
      <c r="I22" s="86"/>
      <c r="J22" s="86"/>
      <c r="K22" s="86"/>
      <c r="L22" s="86"/>
      <c r="M22" s="86"/>
      <c r="N22" s="86"/>
      <c r="O22" s="86"/>
      <c r="P22" s="86"/>
      <c r="Q22" s="86"/>
      <c r="R22" s="86"/>
      <c r="S22" s="86"/>
      <c r="T22" s="86"/>
      <c r="U22" s="86"/>
      <c r="V22" s="86"/>
      <c r="W22" s="86"/>
      <c r="X22" s="86"/>
      <c r="Y22" s="86"/>
      <c r="Z22" s="86"/>
    </row>
    <row r="23" customFormat="false" ht="47.25" hidden="false" customHeight="false" outlineLevel="0" collapsed="false">
      <c r="A23" s="91" t="s">
        <v>57</v>
      </c>
      <c r="B23" s="88" t="n">
        <v>43858</v>
      </c>
      <c r="C23" s="88" t="n">
        <v>43865</v>
      </c>
      <c r="D23" s="87" t="s">
        <v>14625</v>
      </c>
      <c r="E23" s="87" t="s">
        <v>59</v>
      </c>
      <c r="F23" s="86"/>
      <c r="G23" s="86"/>
      <c r="H23" s="86"/>
      <c r="I23" s="86"/>
      <c r="J23" s="86"/>
      <c r="K23" s="86"/>
      <c r="L23" s="86"/>
      <c r="M23" s="86"/>
      <c r="N23" s="86"/>
      <c r="O23" s="86"/>
      <c r="P23" s="86"/>
      <c r="Q23" s="86"/>
      <c r="R23" s="86"/>
      <c r="S23" s="86"/>
      <c r="T23" s="86"/>
      <c r="U23" s="86"/>
      <c r="V23" s="86"/>
      <c r="W23" s="86"/>
      <c r="X23" s="86"/>
      <c r="Y23" s="86"/>
      <c r="Z23" s="86"/>
    </row>
    <row r="24" customFormat="false" ht="31.5" hidden="false" customHeight="false" outlineLevel="0" collapsed="false">
      <c r="A24" s="90" t="s">
        <v>60</v>
      </c>
      <c r="B24" s="88" t="n">
        <v>43866</v>
      </c>
      <c r="C24" s="88" t="n">
        <v>43873</v>
      </c>
      <c r="D24" s="87" t="s">
        <v>61</v>
      </c>
      <c r="E24" s="87" t="s">
        <v>62</v>
      </c>
      <c r="F24" s="86"/>
      <c r="G24" s="86"/>
      <c r="H24" s="86"/>
      <c r="I24" s="86"/>
      <c r="J24" s="86"/>
      <c r="K24" s="86"/>
      <c r="L24" s="86"/>
      <c r="M24" s="86"/>
      <c r="N24" s="86"/>
      <c r="O24" s="86"/>
      <c r="P24" s="86"/>
      <c r="Q24" s="86"/>
      <c r="R24" s="86"/>
      <c r="S24" s="86"/>
      <c r="T24" s="86"/>
      <c r="U24" s="86"/>
      <c r="V24" s="86"/>
      <c r="W24" s="86"/>
      <c r="X24" s="86"/>
      <c r="Y24" s="86"/>
      <c r="Z24" s="86"/>
    </row>
    <row r="25" customFormat="false" ht="47.25" hidden="false" customHeight="false" outlineLevel="0" collapsed="false">
      <c r="A25" s="90" t="s">
        <v>63</v>
      </c>
      <c r="B25" s="88" t="n">
        <v>43874</v>
      </c>
      <c r="C25" s="88" t="n">
        <v>43874</v>
      </c>
      <c r="D25" s="87" t="s">
        <v>64</v>
      </c>
      <c r="E25" s="87" t="s">
        <v>65</v>
      </c>
      <c r="F25" s="86"/>
      <c r="G25" s="86"/>
      <c r="H25" s="86"/>
      <c r="I25" s="86"/>
      <c r="J25" s="86"/>
      <c r="K25" s="86"/>
      <c r="L25" s="86"/>
      <c r="M25" s="86"/>
      <c r="N25" s="86"/>
      <c r="O25" s="86"/>
      <c r="P25" s="86"/>
      <c r="Q25" s="86"/>
      <c r="R25" s="86"/>
      <c r="S25" s="86"/>
      <c r="T25" s="86"/>
      <c r="U25" s="86"/>
      <c r="V25" s="86"/>
      <c r="W25" s="86"/>
      <c r="X25" s="86"/>
      <c r="Y25" s="86"/>
      <c r="Z25" s="86"/>
    </row>
    <row r="26" customFormat="false" ht="15.75" hidden="false" customHeight="false" outlineLevel="0" collapsed="false">
      <c r="A26" s="92" t="s">
        <v>14626</v>
      </c>
      <c r="B26" s="93" t="n">
        <v>43877</v>
      </c>
      <c r="C26" s="93" t="n">
        <v>43877</v>
      </c>
      <c r="D26" s="94" t="s">
        <v>79</v>
      </c>
      <c r="E26" s="94"/>
      <c r="F26" s="86"/>
      <c r="G26" s="86"/>
      <c r="H26" s="86"/>
      <c r="I26" s="86"/>
      <c r="J26" s="86"/>
      <c r="K26" s="86"/>
      <c r="L26" s="86"/>
      <c r="M26" s="86"/>
      <c r="N26" s="86"/>
      <c r="O26" s="86"/>
      <c r="P26" s="86"/>
      <c r="Q26" s="86"/>
      <c r="R26" s="86"/>
      <c r="S26" s="86"/>
      <c r="T26" s="86"/>
      <c r="U26" s="86"/>
      <c r="V26" s="86"/>
      <c r="W26" s="86"/>
      <c r="X26" s="86"/>
      <c r="Y26" s="86"/>
      <c r="Z26" s="86"/>
    </row>
    <row r="27" customFormat="false" ht="31.5" hidden="false" customHeight="false" outlineLevel="0" collapsed="false">
      <c r="A27" s="87" t="s">
        <v>66</v>
      </c>
      <c r="B27" s="88" t="n">
        <v>43878</v>
      </c>
      <c r="C27" s="88" t="n">
        <v>43878</v>
      </c>
      <c r="D27" s="87" t="s">
        <v>14627</v>
      </c>
      <c r="E27" s="87" t="s">
        <v>19</v>
      </c>
      <c r="F27" s="95" t="s">
        <v>68</v>
      </c>
      <c r="G27" s="86"/>
      <c r="H27" s="86"/>
      <c r="I27" s="86"/>
      <c r="J27" s="86"/>
      <c r="K27" s="86"/>
      <c r="L27" s="86"/>
      <c r="M27" s="86"/>
      <c r="N27" s="86"/>
      <c r="O27" s="86"/>
      <c r="P27" s="86"/>
      <c r="Q27" s="86"/>
      <c r="R27" s="86"/>
      <c r="S27" s="86"/>
      <c r="T27" s="86"/>
      <c r="U27" s="86"/>
      <c r="V27" s="86"/>
      <c r="W27" s="86"/>
      <c r="X27" s="86"/>
      <c r="Y27" s="86"/>
      <c r="Z27" s="86"/>
    </row>
    <row r="28" customFormat="false" ht="31.5" hidden="false" customHeight="false" outlineLevel="0" collapsed="false">
      <c r="A28" s="87" t="s">
        <v>69</v>
      </c>
      <c r="B28" s="88" t="n">
        <v>43879</v>
      </c>
      <c r="C28" s="88" t="n">
        <v>43881</v>
      </c>
      <c r="D28" s="87" t="s">
        <v>14628</v>
      </c>
      <c r="E28" s="87" t="s">
        <v>19</v>
      </c>
      <c r="F28" s="89" t="s">
        <v>71</v>
      </c>
      <c r="G28" s="86"/>
      <c r="H28" s="86"/>
      <c r="I28" s="86"/>
      <c r="J28" s="86"/>
      <c r="K28" s="86"/>
      <c r="L28" s="86"/>
      <c r="M28" s="86"/>
      <c r="N28" s="86"/>
      <c r="O28" s="86"/>
      <c r="P28" s="86"/>
      <c r="Q28" s="86"/>
      <c r="R28" s="86"/>
      <c r="S28" s="86"/>
      <c r="T28" s="86"/>
      <c r="U28" s="86"/>
      <c r="V28" s="86"/>
      <c r="W28" s="86"/>
      <c r="X28" s="86"/>
      <c r="Y28" s="86"/>
      <c r="Z28" s="86"/>
    </row>
    <row r="29" customFormat="false" ht="31.5" hidden="false" customHeight="false" outlineLevel="0" collapsed="false">
      <c r="A29" s="87" t="s">
        <v>74</v>
      </c>
      <c r="B29" s="88" t="n">
        <v>43881</v>
      </c>
      <c r="C29" s="88" t="n">
        <v>43902</v>
      </c>
      <c r="D29" s="87" t="s">
        <v>75</v>
      </c>
      <c r="E29" s="87" t="s">
        <v>76</v>
      </c>
      <c r="F29" s="86" t="s">
        <v>77</v>
      </c>
      <c r="G29" s="86"/>
      <c r="H29" s="86"/>
      <c r="I29" s="86"/>
      <c r="J29" s="86"/>
      <c r="K29" s="86"/>
      <c r="L29" s="86"/>
      <c r="M29" s="86"/>
      <c r="N29" s="86"/>
      <c r="O29" s="86"/>
      <c r="P29" s="86"/>
      <c r="Q29" s="86"/>
      <c r="R29" s="86"/>
      <c r="S29" s="86"/>
      <c r="T29" s="86"/>
      <c r="U29" s="86"/>
      <c r="V29" s="86"/>
      <c r="W29" s="86"/>
      <c r="X29" s="86"/>
      <c r="Y29" s="86"/>
      <c r="Z29" s="86"/>
    </row>
    <row r="30" customFormat="false" ht="15.75" hidden="false" customHeight="false" outlineLevel="0" collapsed="false">
      <c r="A30" s="92" t="s">
        <v>14629</v>
      </c>
      <c r="B30" s="93" t="n">
        <v>43906</v>
      </c>
      <c r="C30" s="93" t="n">
        <v>43906</v>
      </c>
      <c r="D30" s="94" t="s">
        <v>73</v>
      </c>
      <c r="E30" s="94"/>
      <c r="F30" s="86"/>
      <c r="G30" s="86"/>
      <c r="H30" s="86"/>
      <c r="I30" s="86"/>
      <c r="J30" s="86"/>
      <c r="K30" s="86"/>
      <c r="L30" s="86"/>
      <c r="M30" s="86"/>
      <c r="N30" s="86"/>
      <c r="O30" s="86"/>
      <c r="P30" s="86"/>
      <c r="Q30" s="86"/>
      <c r="R30" s="86"/>
      <c r="S30" s="86"/>
      <c r="T30" s="86"/>
      <c r="U30" s="86"/>
      <c r="V30" s="86"/>
      <c r="W30" s="86"/>
      <c r="X30" s="86"/>
      <c r="Y30" s="86"/>
      <c r="Z30" s="86"/>
    </row>
    <row r="31" customFormat="false" ht="141.75" hidden="false" customHeight="false" outlineLevel="0" collapsed="false">
      <c r="A31" s="87" t="s">
        <v>80</v>
      </c>
      <c r="B31" s="88" t="n">
        <v>43908</v>
      </c>
      <c r="C31" s="88" t="n">
        <v>43908</v>
      </c>
      <c r="D31" s="87" t="s">
        <v>81</v>
      </c>
      <c r="E31" s="87" t="s">
        <v>82</v>
      </c>
      <c r="F31" s="89" t="s">
        <v>83</v>
      </c>
      <c r="G31" s="86"/>
      <c r="H31" s="86"/>
      <c r="I31" s="86"/>
      <c r="J31" s="86"/>
      <c r="K31" s="86"/>
      <c r="L31" s="86"/>
      <c r="M31" s="86"/>
      <c r="N31" s="86"/>
      <c r="O31" s="86"/>
      <c r="P31" s="86"/>
      <c r="Q31" s="86"/>
      <c r="R31" s="86"/>
      <c r="S31" s="86"/>
      <c r="T31" s="86"/>
      <c r="U31" s="86"/>
      <c r="V31" s="86"/>
      <c r="W31" s="86"/>
      <c r="X31" s="86"/>
      <c r="Y31" s="86"/>
      <c r="Z31" s="86"/>
    </row>
    <row r="32" customFormat="false" ht="31.5" hidden="false" customHeight="false" outlineLevel="0" collapsed="false">
      <c r="A32" s="87" t="s">
        <v>84</v>
      </c>
      <c r="B32" s="88" t="n">
        <v>43908</v>
      </c>
      <c r="C32" s="88" t="n">
        <v>43909</v>
      </c>
      <c r="D32" s="86"/>
      <c r="E32" s="87" t="s">
        <v>82</v>
      </c>
      <c r="F32" s="96"/>
      <c r="G32" s="86"/>
      <c r="H32" s="86"/>
      <c r="I32" s="86"/>
      <c r="J32" s="86"/>
      <c r="K32" s="86"/>
      <c r="L32" s="86"/>
      <c r="M32" s="86"/>
      <c r="N32" s="86"/>
      <c r="O32" s="86"/>
      <c r="P32" s="86"/>
      <c r="Q32" s="86"/>
      <c r="R32" s="86"/>
      <c r="S32" s="86"/>
      <c r="T32" s="86"/>
      <c r="U32" s="86"/>
      <c r="V32" s="86"/>
      <c r="W32" s="86"/>
      <c r="X32" s="86"/>
      <c r="Y32" s="86"/>
      <c r="Z32" s="86"/>
    </row>
    <row r="33" customFormat="false" ht="31.5" hidden="false" customHeight="false" outlineLevel="0" collapsed="false">
      <c r="A33" s="87" t="s">
        <v>85</v>
      </c>
      <c r="B33" s="88" t="n">
        <v>43910</v>
      </c>
      <c r="C33" s="88" t="n">
        <v>43910</v>
      </c>
      <c r="D33" s="86"/>
      <c r="E33" s="87" t="s">
        <v>19</v>
      </c>
      <c r="F33" s="89" t="s">
        <v>86</v>
      </c>
      <c r="G33" s="86"/>
      <c r="H33" s="86"/>
      <c r="I33" s="86"/>
      <c r="J33" s="86"/>
      <c r="K33" s="86"/>
      <c r="L33" s="86"/>
      <c r="M33" s="86"/>
      <c r="N33" s="86"/>
      <c r="O33" s="86"/>
      <c r="P33" s="86"/>
      <c r="Q33" s="86"/>
      <c r="R33" s="86"/>
      <c r="S33" s="86"/>
      <c r="T33" s="86"/>
      <c r="U33" s="86"/>
      <c r="V33" s="86"/>
      <c r="W33" s="86"/>
      <c r="X33" s="86"/>
      <c r="Y33" s="86"/>
      <c r="Z33" s="86"/>
    </row>
    <row r="34" customFormat="false" ht="15.75" hidden="false" customHeight="false" outlineLevel="0" collapsed="false">
      <c r="A34" s="87" t="s">
        <v>87</v>
      </c>
      <c r="B34" s="88" t="n">
        <v>43913</v>
      </c>
      <c r="C34" s="88" t="n">
        <v>43917</v>
      </c>
      <c r="D34" s="86"/>
      <c r="E34" s="87" t="s">
        <v>82</v>
      </c>
      <c r="F34" s="89" t="s">
        <v>88</v>
      </c>
      <c r="G34" s="86"/>
      <c r="H34" s="86"/>
      <c r="I34" s="86"/>
      <c r="J34" s="86"/>
      <c r="K34" s="86"/>
      <c r="L34" s="86"/>
      <c r="M34" s="86"/>
      <c r="N34" s="86"/>
      <c r="O34" s="86"/>
      <c r="P34" s="86"/>
      <c r="Q34" s="86"/>
      <c r="R34" s="86"/>
      <c r="S34" s="86"/>
      <c r="T34" s="86"/>
      <c r="U34" s="86"/>
      <c r="V34" s="86"/>
      <c r="W34" s="86"/>
      <c r="X34" s="86"/>
      <c r="Y34" s="86"/>
      <c r="Z34" s="86"/>
    </row>
    <row r="35" customFormat="false" ht="30.75" hidden="false" customHeight="false" outlineLevel="0" collapsed="false">
      <c r="A35" s="87" t="s">
        <v>94</v>
      </c>
      <c r="B35" s="88" t="n">
        <v>43922</v>
      </c>
      <c r="C35" s="88" t="n">
        <v>43922</v>
      </c>
      <c r="D35" s="87" t="s">
        <v>95</v>
      </c>
      <c r="E35" s="87" t="s">
        <v>59</v>
      </c>
      <c r="F35" s="97" t="s">
        <v>14630</v>
      </c>
      <c r="G35" s="86"/>
      <c r="H35" s="86"/>
      <c r="I35" s="86"/>
      <c r="J35" s="86"/>
      <c r="K35" s="86"/>
      <c r="L35" s="86"/>
      <c r="M35" s="86"/>
      <c r="N35" s="86"/>
      <c r="O35" s="86"/>
      <c r="P35" s="86"/>
      <c r="Q35" s="86"/>
      <c r="R35" s="86"/>
      <c r="S35" s="86"/>
      <c r="T35" s="86"/>
      <c r="U35" s="86"/>
      <c r="V35" s="86"/>
      <c r="W35" s="86"/>
      <c r="X35" s="86"/>
      <c r="Y35" s="86"/>
      <c r="Z35" s="86"/>
    </row>
    <row r="36" customFormat="false" ht="15.75" hidden="false" customHeight="false" outlineLevel="0" collapsed="false">
      <c r="A36" s="92" t="s">
        <v>14631</v>
      </c>
      <c r="B36" s="93" t="n">
        <v>43930</v>
      </c>
      <c r="C36" s="93" t="n">
        <v>43931</v>
      </c>
      <c r="D36" s="94" t="s">
        <v>73</v>
      </c>
      <c r="E36" s="94"/>
      <c r="F36" s="86"/>
      <c r="G36" s="86"/>
      <c r="H36" s="86"/>
      <c r="I36" s="86"/>
      <c r="J36" s="86"/>
      <c r="K36" s="86"/>
      <c r="L36" s="86"/>
      <c r="M36" s="86"/>
      <c r="N36" s="86"/>
      <c r="O36" s="86"/>
      <c r="P36" s="86"/>
      <c r="Q36" s="86"/>
      <c r="R36" s="86"/>
      <c r="S36" s="86"/>
      <c r="T36" s="86"/>
      <c r="U36" s="86"/>
      <c r="V36" s="86"/>
      <c r="W36" s="86"/>
      <c r="X36" s="86"/>
      <c r="Y36" s="86"/>
      <c r="Z36" s="86"/>
    </row>
    <row r="37" customFormat="false" ht="31.5" hidden="false" customHeight="false" outlineLevel="0" collapsed="false">
      <c r="A37" s="87" t="s">
        <v>97</v>
      </c>
      <c r="B37" s="88" t="n">
        <v>43922</v>
      </c>
      <c r="C37" s="88" t="n">
        <v>43951</v>
      </c>
      <c r="D37" s="86"/>
      <c r="E37" s="87" t="s">
        <v>82</v>
      </c>
      <c r="F37" s="96"/>
      <c r="G37" s="86"/>
      <c r="H37" s="86"/>
      <c r="I37" s="86"/>
      <c r="J37" s="86"/>
      <c r="K37" s="86"/>
      <c r="L37" s="86"/>
      <c r="M37" s="86"/>
      <c r="N37" s="86"/>
      <c r="O37" s="86"/>
      <c r="P37" s="86"/>
      <c r="Q37" s="86"/>
      <c r="R37" s="86"/>
      <c r="S37" s="86"/>
      <c r="T37" s="86"/>
      <c r="U37" s="86"/>
      <c r="V37" s="86"/>
      <c r="W37" s="86"/>
      <c r="X37" s="86"/>
      <c r="Y37" s="86"/>
      <c r="Z37" s="86"/>
    </row>
    <row r="38" customFormat="false" ht="15" hidden="false" customHeight="false" outlineLevel="0" collapsed="false">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row>
    <row r="39" customFormat="false" ht="15" hidden="false" customHeight="false" outlineLevel="0" collapsed="false">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row>
    <row r="40" customFormat="false" ht="15" hidden="false" customHeight="false" outlineLevel="0" collapsed="false">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row>
    <row r="41" customFormat="false" ht="15" hidden="false" customHeight="false" outlineLevel="0" collapsed="false">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row>
    <row r="42" customFormat="false" ht="15" hidden="false" customHeight="false" outlineLevel="0" collapsed="false">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row>
    <row r="43" customFormat="false" ht="15" hidden="false" customHeight="false" outlineLevel="0" collapsed="false">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row>
    <row r="44" customFormat="false" ht="15" hidden="false" customHeight="false" outlineLevel="0" collapsed="false">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row>
    <row r="45" customFormat="false" ht="15" hidden="false" customHeight="false" outlineLevel="0" collapsed="false">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customFormat="false" ht="15" hidden="false" customHeight="false" outlineLevel="0" collapsed="false">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customFormat="false" ht="15" hidden="false" customHeight="false" outlineLevel="0" collapsed="false">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customFormat="false" ht="15" hidden="false" customHeight="false" outlineLevel="0" collapsed="false">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customFormat="false" ht="15" hidden="false" customHeight="false" outlineLevel="0" collapsed="false">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customFormat="false" ht="15" hidden="false" customHeight="false" outlineLevel="0" collapsed="false">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customFormat="false" ht="15" hidden="false" customHeight="false" outlineLevel="0" collapsed="false">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customFormat="false" ht="15" hidden="false" customHeight="false" outlineLevel="0" collapsed="false">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customFormat="false" ht="15" hidden="false" customHeight="false" outlineLevel="0" collapsed="false">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customFormat="false" ht="15" hidden="false" customHeight="false" outlineLevel="0" collapsed="false">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customFormat="false" ht="15" hidden="false" customHeight="false" outlineLevel="0" collapsed="false">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customFormat="false" ht="15" hidden="false" customHeight="false" outlineLevel="0" collapsed="false">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customFormat="false" ht="15" hidden="false" customHeight="false" outlineLevel="0" collapsed="false">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customFormat="false" ht="15" hidden="false" customHeight="false" outlineLevel="0" collapsed="false">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customFormat="false" ht="15" hidden="false" customHeight="false" outlineLevel="0" collapsed="false">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customFormat="false" ht="15" hidden="false" customHeight="false" outlineLevel="0" collapsed="false">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customFormat="false" ht="15" hidden="false" customHeight="false" outlineLevel="0" collapsed="false">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customFormat="false" ht="15" hidden="false" customHeight="false" outlineLevel="0" collapsed="false">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customFormat="false" ht="15" hidden="false" customHeight="false" outlineLevel="0" collapsed="false">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customFormat="false" ht="15" hidden="false" customHeight="false" outlineLevel="0" collapsed="false">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customFormat="false" ht="15" hidden="false" customHeight="false" outlineLevel="0" collapsed="false">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customFormat="false" ht="15" hidden="false" customHeight="false" outlineLevel="0" collapsed="false">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customFormat="false" ht="15" hidden="false" customHeight="false" outlineLevel="0" collapsed="false">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customFormat="false" ht="15" hidden="false" customHeight="false" outlineLevel="0" collapsed="false">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customFormat="false" ht="15" hidden="false" customHeight="false" outlineLevel="0" collapsed="false">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customFormat="false" ht="15" hidden="false" customHeight="false" outlineLevel="0" collapsed="false">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customFormat="false" ht="15" hidden="false" customHeight="false" outlineLevel="0" collapsed="false">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customFormat="false" ht="15" hidden="false" customHeight="false" outlineLevel="0" collapsed="false">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customFormat="false" ht="15" hidden="false" customHeight="false" outlineLevel="0" collapsed="false">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customFormat="false" ht="15" hidden="false" customHeight="false" outlineLevel="0" collapsed="false">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customFormat="false" ht="15" hidden="false" customHeight="false" outlineLevel="0" collapsed="false">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customFormat="false" ht="15" hidden="false" customHeight="false" outlineLevel="0" collapsed="false">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customFormat="false" ht="15" hidden="false" customHeight="false" outlineLevel="0" collapsed="false">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customFormat="false" ht="15" hidden="false" customHeight="false" outlineLevel="0" collapsed="false">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customFormat="false" ht="15" hidden="false" customHeight="false" outlineLevel="0" collapsed="false">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customFormat="false" ht="15" hidden="false" customHeight="false" outlineLevel="0" collapsed="false">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customFormat="false" ht="15" hidden="false" customHeight="false" outlineLevel="0" collapsed="false">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customFormat="false" ht="15" hidden="false" customHeight="false" outlineLevel="0" collapsed="false">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customFormat="false" ht="15" hidden="false" customHeight="false" outlineLevel="0" collapsed="false">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customFormat="false" ht="15" hidden="false" customHeight="false" outlineLevel="0" collapsed="false">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customFormat="false" ht="15" hidden="false" customHeight="false" outlineLevel="0" collapsed="false">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customFormat="false" ht="15" hidden="false" customHeight="false" outlineLevel="0" collapsed="false">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customFormat="false" ht="15" hidden="false" customHeight="false" outlineLevel="0" collapsed="false">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customFormat="false" ht="15" hidden="false" customHeight="false" outlineLevel="0" collapsed="false">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customFormat="false" ht="15" hidden="false" customHeight="false" outlineLevel="0" collapsed="false">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customFormat="false" ht="15" hidden="false" customHeight="false" outlineLevel="0" collapsed="false">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customFormat="false" ht="15" hidden="false" customHeight="false" outlineLevel="0" collapsed="false">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customFormat="false" ht="15" hidden="false" customHeight="false" outlineLevel="0" collapsed="false">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customFormat="false" ht="15" hidden="false" customHeight="false" outlineLevel="0" collapsed="false">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customFormat="false" ht="15" hidden="false" customHeight="false" outlineLevel="0" collapsed="false">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customFormat="false" ht="15" hidden="false" customHeight="false" outlineLevel="0" collapsed="false">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customFormat="false" ht="15" hidden="false" customHeight="false" outlineLevel="0" collapsed="false">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customFormat="false" ht="15" hidden="false" customHeight="false" outlineLevel="0" collapsed="false">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customFormat="false" ht="15" hidden="false" customHeight="false" outlineLevel="0" collapsed="false">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customFormat="false" ht="15" hidden="false" customHeight="false" outlineLevel="0" collapsed="false">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customFormat="false" ht="15" hidden="false" customHeight="false" outlineLevel="0" collapsed="false">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customFormat="false" ht="15" hidden="false" customHeight="false" outlineLevel="0" collapsed="false">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customFormat="false" ht="15" hidden="false" customHeight="false" outlineLevel="0" collapsed="false">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customFormat="false" ht="15" hidden="false" customHeight="false" outlineLevel="0" collapsed="false">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customFormat="false" ht="15" hidden="false" customHeight="false" outlineLevel="0" collapsed="false">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customFormat="false" ht="15" hidden="false" customHeight="false" outlineLevel="0" collapsed="false">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customFormat="false" ht="15" hidden="false" customHeight="false" outlineLevel="0" collapsed="false">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customFormat="false" ht="15" hidden="false" customHeight="false" outlineLevel="0" collapsed="false">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customFormat="false" ht="15" hidden="false" customHeight="false" outlineLevel="0" collapsed="false">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customFormat="false" ht="15" hidden="false" customHeight="false" outlineLevel="0" collapsed="false">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customFormat="false" ht="15" hidden="false" customHeight="false" outlineLevel="0" collapsed="false">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customFormat="false" ht="15" hidden="false" customHeight="false" outlineLevel="0" collapsed="false">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customFormat="false" ht="15" hidden="false" customHeight="false" outlineLevel="0" collapsed="false">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customFormat="false" ht="15" hidden="false" customHeight="false" outlineLevel="0" collapsed="false">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customFormat="false" ht="15" hidden="false" customHeight="false" outlineLevel="0" collapsed="false">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customFormat="false" ht="15" hidden="false" customHeight="false" outlineLevel="0" collapsed="false">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customFormat="false" ht="15" hidden="false" customHeight="false" outlineLevel="0" collapsed="false">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customFormat="false" ht="15" hidden="false" customHeight="false" outlineLevel="0" collapsed="false">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customFormat="false" ht="15" hidden="false" customHeight="false" outlineLevel="0" collapsed="false">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customFormat="false" ht="15" hidden="false" customHeight="false" outlineLevel="0" collapsed="false">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customFormat="false" ht="15" hidden="false" customHeight="false" outlineLevel="0" collapsed="false">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customFormat="false" ht="15" hidden="false" customHeight="false" outlineLevel="0" collapsed="false">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customFormat="false" ht="15" hidden="false" customHeight="false" outlineLevel="0" collapsed="false">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customFormat="false" ht="15" hidden="false" customHeight="false" outlineLevel="0" collapsed="false">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customFormat="false" ht="15" hidden="false" customHeight="false" outlineLevel="0" collapsed="false">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customFormat="false" ht="15" hidden="false" customHeight="false" outlineLevel="0" collapsed="false">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customFormat="false" ht="15" hidden="false" customHeight="false" outlineLevel="0" collapsed="false">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customFormat="false" ht="15" hidden="false" customHeight="false" outlineLevel="0" collapsed="false">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customFormat="false" ht="15" hidden="false" customHeight="false" outlineLevel="0" collapsed="false">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customFormat="false" ht="15" hidden="false" customHeight="false" outlineLevel="0" collapsed="false">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customFormat="false" ht="15" hidden="false" customHeight="false" outlineLevel="0" collapsed="false">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customFormat="false" ht="15" hidden="false" customHeight="false" outlineLevel="0" collapsed="false">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customFormat="false" ht="15" hidden="false" customHeight="false" outlineLevel="0" collapsed="false">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customFormat="false" ht="15" hidden="false" customHeight="false" outlineLevel="0" collapsed="false">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customFormat="false" ht="15" hidden="false" customHeight="false" outlineLevel="0" collapsed="false">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customFormat="false" ht="15" hidden="false" customHeight="false" outlineLevel="0" collapsed="false">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customFormat="false" ht="15" hidden="false" customHeight="false" outlineLevel="0" collapsed="false">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customFormat="false" ht="15" hidden="false" customHeight="false" outlineLevel="0" collapsed="false">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customFormat="false" ht="15" hidden="false" customHeight="false" outlineLevel="0" collapsed="false">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customFormat="false" ht="15" hidden="false" customHeight="false" outlineLevel="0" collapsed="false">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customFormat="false" ht="15" hidden="false" customHeight="false" outlineLevel="0" collapsed="false">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customFormat="false" ht="15" hidden="false" customHeight="false" outlineLevel="0" collapsed="false">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customFormat="false" ht="15" hidden="false" customHeight="false" outlineLevel="0" collapsed="false">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customFormat="false" ht="15" hidden="false" customHeight="false" outlineLevel="0" collapsed="false">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customFormat="false" ht="15" hidden="false" customHeight="false" outlineLevel="0" collapsed="false">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customFormat="false" ht="15" hidden="false" customHeight="false" outlineLevel="0" collapsed="false">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customFormat="false" ht="15" hidden="false" customHeight="false" outlineLevel="0" collapsed="false">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customFormat="false" ht="15" hidden="false" customHeight="false" outlineLevel="0" collapsed="false">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customFormat="false" ht="15" hidden="false" customHeight="false" outlineLevel="0" collapsed="false">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customFormat="false" ht="15" hidden="false" customHeight="false" outlineLevel="0" collapsed="false">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customFormat="false" ht="15" hidden="false" customHeight="false" outlineLevel="0" collapsed="false">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customFormat="false" ht="15" hidden="false" customHeight="false" outlineLevel="0" collapsed="false">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customFormat="false" ht="15" hidden="false" customHeight="false" outlineLevel="0" collapsed="false">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customFormat="false" ht="15" hidden="false" customHeight="false" outlineLevel="0" collapsed="false">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customFormat="false" ht="15" hidden="false" customHeight="false" outlineLevel="0" collapsed="false">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customFormat="false" ht="15" hidden="false" customHeight="false" outlineLevel="0" collapsed="false">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customFormat="false" ht="15" hidden="false" customHeight="false" outlineLevel="0" collapsed="false">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customFormat="false" ht="15" hidden="false" customHeight="false" outlineLevel="0" collapsed="false">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customFormat="false" ht="15" hidden="false" customHeight="false" outlineLevel="0" collapsed="false">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customFormat="false" ht="15" hidden="false" customHeight="false" outlineLevel="0" collapsed="false">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customFormat="false" ht="15" hidden="false" customHeight="false" outlineLevel="0" collapsed="false">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customFormat="false" ht="15" hidden="false" customHeight="false" outlineLevel="0" collapsed="false">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customFormat="false" ht="15" hidden="false" customHeight="false" outlineLevel="0" collapsed="false">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customFormat="false" ht="15" hidden="false" customHeight="false" outlineLevel="0" collapsed="false">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customFormat="false" ht="15" hidden="false" customHeight="false" outlineLevel="0" collapsed="false">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customFormat="false" ht="15" hidden="false" customHeight="false" outlineLevel="0" collapsed="false">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customFormat="false" ht="15" hidden="false" customHeight="false" outlineLevel="0" collapsed="false">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customFormat="false" ht="15" hidden="false" customHeight="false" outlineLevel="0" collapsed="false">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customFormat="false" ht="15" hidden="false" customHeight="false" outlineLevel="0" collapsed="false">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customFormat="false" ht="15" hidden="false" customHeight="false" outlineLevel="0" collapsed="false">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customFormat="false" ht="15" hidden="false" customHeight="false" outlineLevel="0" collapsed="false">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customFormat="false" ht="15" hidden="false" customHeight="false" outlineLevel="0" collapsed="false">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customFormat="false" ht="15" hidden="false" customHeight="false" outlineLevel="0" collapsed="false">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customFormat="false" ht="15" hidden="false" customHeight="false" outlineLevel="0" collapsed="false">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customFormat="false" ht="15" hidden="false" customHeight="false" outlineLevel="0" collapsed="false">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customFormat="false" ht="15" hidden="false" customHeight="false" outlineLevel="0" collapsed="false">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customFormat="false" ht="15" hidden="false" customHeight="false" outlineLevel="0" collapsed="false">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customFormat="false" ht="15" hidden="false" customHeight="false" outlineLevel="0" collapsed="false">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customFormat="false" ht="15" hidden="false" customHeight="false" outlineLevel="0" collapsed="false">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customFormat="false" ht="15" hidden="false" customHeight="false" outlineLevel="0" collapsed="false">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customFormat="false" ht="15" hidden="false" customHeight="false" outlineLevel="0" collapsed="false">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customFormat="false" ht="15" hidden="false" customHeight="false" outlineLevel="0" collapsed="false">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customFormat="false" ht="15" hidden="false" customHeight="false" outlineLevel="0" collapsed="false">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customFormat="false" ht="15" hidden="false" customHeight="false" outlineLevel="0" collapsed="false">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customFormat="false" ht="15" hidden="false" customHeight="false" outlineLevel="0" collapsed="false">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customFormat="false" ht="15" hidden="false" customHeight="false" outlineLevel="0" collapsed="false">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customFormat="false" ht="15" hidden="false" customHeight="false" outlineLevel="0" collapsed="false">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customFormat="false" ht="15" hidden="false" customHeight="false" outlineLevel="0" collapsed="false">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customFormat="false" ht="15" hidden="false" customHeight="false" outlineLevel="0" collapsed="false">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customFormat="false" ht="15" hidden="false" customHeight="false" outlineLevel="0" collapsed="false">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customFormat="false" ht="15" hidden="false" customHeight="false" outlineLevel="0" collapsed="false">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customFormat="false" ht="15" hidden="false" customHeight="false" outlineLevel="0" collapsed="false">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customFormat="false" ht="15" hidden="false" customHeight="false" outlineLevel="0" collapsed="false">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customFormat="false" ht="15" hidden="false" customHeight="false" outlineLevel="0" collapsed="false">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customFormat="false" ht="15" hidden="false" customHeight="false" outlineLevel="0" collapsed="false">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customFormat="false" ht="15" hidden="false" customHeight="false" outlineLevel="0" collapsed="false">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customFormat="false" ht="15" hidden="false" customHeight="false" outlineLevel="0" collapsed="false">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customFormat="false" ht="15" hidden="false" customHeight="false" outlineLevel="0" collapsed="false">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customFormat="false" ht="15" hidden="false" customHeight="false" outlineLevel="0" collapsed="false">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customFormat="false" ht="15" hidden="false" customHeight="false" outlineLevel="0" collapsed="false">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customFormat="false" ht="15" hidden="false" customHeight="false" outlineLevel="0" collapsed="false">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customFormat="false" ht="15" hidden="false" customHeight="false" outlineLevel="0" collapsed="false">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customFormat="false" ht="15" hidden="false" customHeight="false" outlineLevel="0" collapsed="false">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customFormat="false" ht="15" hidden="false" customHeight="false" outlineLevel="0" collapsed="false">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customFormat="false" ht="15" hidden="false" customHeight="false" outlineLevel="0" collapsed="false">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customFormat="false" ht="15" hidden="false" customHeight="false" outlineLevel="0" collapsed="false">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customFormat="false" ht="15" hidden="false" customHeight="false" outlineLevel="0" collapsed="false">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customFormat="false" ht="15" hidden="false" customHeight="false" outlineLevel="0" collapsed="false">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customFormat="false" ht="15" hidden="false" customHeight="false" outlineLevel="0" collapsed="false">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customFormat="false" ht="15" hidden="false" customHeight="false" outlineLevel="0" collapsed="false">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customFormat="false" ht="15" hidden="false" customHeight="false" outlineLevel="0" collapsed="false">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customFormat="false" ht="15" hidden="false" customHeight="false" outlineLevel="0" collapsed="false">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customFormat="false" ht="15" hidden="false" customHeight="false" outlineLevel="0" collapsed="false">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customFormat="false" ht="15" hidden="false" customHeight="false" outlineLevel="0" collapsed="false">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customFormat="false" ht="15" hidden="false" customHeight="false" outlineLevel="0" collapsed="false">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customFormat="false" ht="15" hidden="false" customHeight="false" outlineLevel="0" collapsed="false">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customFormat="false" ht="15" hidden="false" customHeight="false" outlineLevel="0" collapsed="false">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customFormat="false" ht="15" hidden="false" customHeight="false" outlineLevel="0" collapsed="false">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customFormat="false" ht="15" hidden="false" customHeight="false" outlineLevel="0" collapsed="false">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customFormat="false" ht="15" hidden="false" customHeight="false" outlineLevel="0" collapsed="false">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customFormat="false" ht="15" hidden="false" customHeight="false" outlineLevel="0" collapsed="false">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customFormat="false" ht="15" hidden="false" customHeight="false" outlineLevel="0" collapsed="false">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customFormat="false" ht="15" hidden="false" customHeight="false" outlineLevel="0" collapsed="false">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customFormat="false" ht="15" hidden="false" customHeight="false" outlineLevel="0" collapsed="false">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customFormat="false" ht="15" hidden="false" customHeight="false" outlineLevel="0" collapsed="false">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customFormat="false" ht="15" hidden="false" customHeight="false" outlineLevel="0" collapsed="false">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customFormat="false" ht="15" hidden="false" customHeight="false" outlineLevel="0" collapsed="false">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customFormat="false" ht="15" hidden="false" customHeight="false" outlineLevel="0" collapsed="false">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customFormat="false" ht="15" hidden="false" customHeight="false" outlineLevel="0" collapsed="false">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customFormat="false" ht="15" hidden="false" customHeight="false" outlineLevel="0" collapsed="false">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customFormat="false" ht="15" hidden="false" customHeight="false" outlineLevel="0" collapsed="false">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customFormat="false" ht="15" hidden="false" customHeight="false" outlineLevel="0" collapsed="false">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customFormat="false" ht="15" hidden="false" customHeight="false" outlineLevel="0" collapsed="false">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customFormat="false" ht="15" hidden="false" customHeight="false" outlineLevel="0" collapsed="false">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customFormat="false" ht="15" hidden="false" customHeight="false" outlineLevel="0" collapsed="false">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customFormat="false" ht="15" hidden="false" customHeight="false" outlineLevel="0" collapsed="false">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customFormat="false" ht="15" hidden="false" customHeight="false" outlineLevel="0" collapsed="false">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customFormat="false" ht="15" hidden="false" customHeight="false" outlineLevel="0" collapsed="false">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customFormat="false" ht="15" hidden="false" customHeight="false" outlineLevel="0" collapsed="false">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customFormat="false" ht="15" hidden="false" customHeight="false" outlineLevel="0" collapsed="false">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customFormat="false" ht="15" hidden="false" customHeight="false" outlineLevel="0" collapsed="false">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customFormat="false" ht="15" hidden="false" customHeight="false" outlineLevel="0" collapsed="false">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customFormat="false" ht="15" hidden="false" customHeight="false" outlineLevel="0" collapsed="false">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customFormat="false" ht="15" hidden="false" customHeight="false" outlineLevel="0" collapsed="false">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customFormat="false" ht="15" hidden="false" customHeight="false" outlineLevel="0" collapsed="false">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customFormat="false" ht="15" hidden="false" customHeight="false" outlineLevel="0" collapsed="false">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customFormat="false" ht="15" hidden="false" customHeight="false" outlineLevel="0" collapsed="false">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customFormat="false" ht="15" hidden="false" customHeight="false" outlineLevel="0" collapsed="false">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customFormat="false" ht="15" hidden="false" customHeight="false" outlineLevel="0" collapsed="false">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customFormat="false" ht="15" hidden="false" customHeight="false" outlineLevel="0" collapsed="false">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customFormat="false" ht="15" hidden="false" customHeight="false" outlineLevel="0" collapsed="false">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customFormat="false" ht="15" hidden="false" customHeight="false" outlineLevel="0" collapsed="false">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customFormat="false" ht="15" hidden="false" customHeight="false" outlineLevel="0" collapsed="false">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customFormat="false" ht="15" hidden="false" customHeight="false" outlineLevel="0" collapsed="false">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customFormat="false" ht="15" hidden="false" customHeight="false" outlineLevel="0" collapsed="false">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customFormat="false" ht="15" hidden="false" customHeight="false" outlineLevel="0" collapsed="false">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customFormat="false" ht="15" hidden="false" customHeight="false" outlineLevel="0" collapsed="false">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customFormat="false" ht="15" hidden="false" customHeight="false" outlineLevel="0" collapsed="false">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customFormat="false" ht="15" hidden="false" customHeight="false" outlineLevel="0" collapsed="false">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customFormat="false" ht="15" hidden="false" customHeight="false" outlineLevel="0" collapsed="false">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customFormat="false" ht="15" hidden="false" customHeight="false" outlineLevel="0" collapsed="false">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customFormat="false" ht="15" hidden="false" customHeight="false" outlineLevel="0" collapsed="false">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customFormat="false" ht="15" hidden="false" customHeight="false" outlineLevel="0" collapsed="false">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customFormat="false" ht="15" hidden="false" customHeight="false" outlineLevel="0" collapsed="false">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customFormat="false" ht="15" hidden="false" customHeight="false" outlineLevel="0" collapsed="false">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customFormat="false" ht="15" hidden="false" customHeight="false" outlineLevel="0" collapsed="false">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customFormat="false" ht="15" hidden="false" customHeight="false" outlineLevel="0" collapsed="false">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customFormat="false" ht="15" hidden="false" customHeight="false" outlineLevel="0" collapsed="false">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customFormat="false" ht="15" hidden="false" customHeight="false" outlineLevel="0" collapsed="false">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customFormat="false" ht="15" hidden="false" customHeight="false" outlineLevel="0" collapsed="false">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customFormat="false" ht="15" hidden="false" customHeight="false" outlineLevel="0" collapsed="false">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customFormat="false" ht="15" hidden="false" customHeight="false" outlineLevel="0" collapsed="false">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customFormat="false" ht="15" hidden="false" customHeight="false" outlineLevel="0" collapsed="false">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customFormat="false" ht="15" hidden="false" customHeight="false" outlineLevel="0" collapsed="false">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customFormat="false" ht="15" hidden="false" customHeight="false" outlineLevel="0" collapsed="false">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customFormat="false" ht="15" hidden="false" customHeight="false" outlineLevel="0" collapsed="false">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customFormat="false" ht="15" hidden="false" customHeight="false" outlineLevel="0" collapsed="false">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customFormat="false" ht="15" hidden="false" customHeight="false" outlineLevel="0" collapsed="false">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customFormat="false" ht="15" hidden="false" customHeight="false" outlineLevel="0" collapsed="false">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customFormat="false" ht="15" hidden="false" customHeight="false" outlineLevel="0" collapsed="false">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customFormat="false" ht="15" hidden="false" customHeight="false" outlineLevel="0" collapsed="false">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customFormat="false" ht="15" hidden="false" customHeight="false" outlineLevel="0" collapsed="false">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customFormat="false" ht="15" hidden="false" customHeight="false" outlineLevel="0" collapsed="false">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customFormat="false" ht="15" hidden="false" customHeight="false" outlineLevel="0" collapsed="false">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customFormat="false" ht="15" hidden="false" customHeight="false" outlineLevel="0" collapsed="false">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customFormat="false" ht="15" hidden="false" customHeight="false" outlineLevel="0" collapsed="false">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customFormat="false" ht="15" hidden="false" customHeight="false" outlineLevel="0" collapsed="false">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customFormat="false" ht="15" hidden="false" customHeight="false" outlineLevel="0" collapsed="false">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customFormat="false" ht="15" hidden="false" customHeight="false" outlineLevel="0" collapsed="false">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customFormat="false" ht="15" hidden="false" customHeight="false" outlineLevel="0" collapsed="false">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customFormat="false" ht="15" hidden="false" customHeight="false" outlineLevel="0" collapsed="false">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customFormat="false" ht="15" hidden="false" customHeight="false" outlineLevel="0" collapsed="false">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customFormat="false" ht="15" hidden="false" customHeight="false" outlineLevel="0" collapsed="false">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customFormat="false" ht="15" hidden="false" customHeight="false" outlineLevel="0" collapsed="false">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customFormat="false" ht="15" hidden="false" customHeight="false" outlineLevel="0" collapsed="false">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customFormat="false" ht="15" hidden="false" customHeight="false" outlineLevel="0" collapsed="false">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customFormat="false" ht="15" hidden="false" customHeight="false" outlineLevel="0" collapsed="false">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customFormat="false" ht="15" hidden="false" customHeight="false" outlineLevel="0" collapsed="false">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customFormat="false" ht="15" hidden="false" customHeight="false" outlineLevel="0" collapsed="false">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customFormat="false" ht="15" hidden="false" customHeight="false" outlineLevel="0" collapsed="false">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customFormat="false" ht="15" hidden="false" customHeight="false" outlineLevel="0" collapsed="false">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customFormat="false" ht="15" hidden="false" customHeight="false" outlineLevel="0" collapsed="false">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customFormat="false" ht="15" hidden="false" customHeight="false" outlineLevel="0" collapsed="false">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customFormat="false" ht="15" hidden="false" customHeight="false" outlineLevel="0" collapsed="false">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customFormat="false" ht="15" hidden="false" customHeight="false" outlineLevel="0" collapsed="false">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customFormat="false" ht="15" hidden="false" customHeight="false" outlineLevel="0" collapsed="false">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customFormat="false" ht="15" hidden="false" customHeight="false" outlineLevel="0" collapsed="false">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customFormat="false" ht="15" hidden="false" customHeight="false" outlineLevel="0" collapsed="false">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customFormat="false" ht="15" hidden="false" customHeight="false" outlineLevel="0" collapsed="false">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customFormat="false" ht="15" hidden="false" customHeight="false" outlineLevel="0" collapsed="false">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customFormat="false" ht="15" hidden="false" customHeight="false" outlineLevel="0" collapsed="false">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customFormat="false" ht="15" hidden="false" customHeight="false" outlineLevel="0" collapsed="false">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customFormat="false" ht="15" hidden="false" customHeight="false" outlineLevel="0" collapsed="false">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customFormat="false" ht="15" hidden="false" customHeight="false" outlineLevel="0" collapsed="false">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customFormat="false" ht="15" hidden="false" customHeight="false" outlineLevel="0" collapsed="false">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customFormat="false" ht="15" hidden="false" customHeight="false" outlineLevel="0" collapsed="false">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customFormat="false" ht="15" hidden="false" customHeight="false" outlineLevel="0" collapsed="false">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customFormat="false" ht="15" hidden="false" customHeight="false" outlineLevel="0" collapsed="false">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customFormat="false" ht="15" hidden="false" customHeight="false" outlineLevel="0" collapsed="false">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customFormat="false" ht="15" hidden="false" customHeight="false" outlineLevel="0" collapsed="false">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customFormat="false" ht="15" hidden="false" customHeight="false" outlineLevel="0" collapsed="false">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customFormat="false" ht="15" hidden="false" customHeight="false" outlineLevel="0" collapsed="false">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customFormat="false" ht="15" hidden="false" customHeight="false" outlineLevel="0" collapsed="false">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customFormat="false" ht="15" hidden="false" customHeight="false" outlineLevel="0" collapsed="false">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customFormat="false" ht="15" hidden="false" customHeight="false" outlineLevel="0" collapsed="false">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customFormat="false" ht="15" hidden="false" customHeight="false" outlineLevel="0" collapsed="false">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customFormat="false" ht="15" hidden="false" customHeight="false" outlineLevel="0" collapsed="false">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customFormat="false" ht="15" hidden="false" customHeight="false" outlineLevel="0" collapsed="false">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customFormat="false" ht="15" hidden="false" customHeight="false" outlineLevel="0" collapsed="false">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customFormat="false" ht="15" hidden="false" customHeight="false" outlineLevel="0" collapsed="false">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customFormat="false" ht="15" hidden="false" customHeight="false" outlineLevel="0" collapsed="false">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customFormat="false" ht="15" hidden="false" customHeight="false" outlineLevel="0" collapsed="false">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customFormat="false" ht="15" hidden="false" customHeight="false" outlineLevel="0" collapsed="false">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customFormat="false" ht="15" hidden="false" customHeight="false" outlineLevel="0" collapsed="false">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customFormat="false" ht="15" hidden="false" customHeight="false" outlineLevel="0" collapsed="false">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customFormat="false" ht="15" hidden="false" customHeight="false" outlineLevel="0" collapsed="false">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customFormat="false" ht="15" hidden="false" customHeight="false" outlineLevel="0" collapsed="false">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customFormat="false" ht="15" hidden="false" customHeight="false" outlineLevel="0" collapsed="false">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customFormat="false" ht="15" hidden="false" customHeight="false" outlineLevel="0" collapsed="false">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customFormat="false" ht="15" hidden="false" customHeight="false" outlineLevel="0" collapsed="false">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customFormat="false" ht="15" hidden="false" customHeight="false" outlineLevel="0" collapsed="false">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customFormat="false" ht="15" hidden="false" customHeight="false" outlineLevel="0" collapsed="false">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customFormat="false" ht="15" hidden="false" customHeight="false" outlineLevel="0" collapsed="false">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customFormat="false" ht="15" hidden="false" customHeight="false" outlineLevel="0" collapsed="false">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customFormat="false" ht="15" hidden="false" customHeight="false" outlineLevel="0" collapsed="false">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customFormat="false" ht="15" hidden="false" customHeight="false" outlineLevel="0" collapsed="false">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customFormat="false" ht="15" hidden="false" customHeight="false" outlineLevel="0" collapsed="false">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customFormat="false" ht="15" hidden="false" customHeight="false" outlineLevel="0" collapsed="false">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customFormat="false" ht="15" hidden="false" customHeight="false" outlineLevel="0" collapsed="false">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customFormat="false" ht="15" hidden="false" customHeight="false" outlineLevel="0" collapsed="false">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customFormat="false" ht="15" hidden="false" customHeight="false" outlineLevel="0" collapsed="false">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customFormat="false" ht="15" hidden="false" customHeight="false" outlineLevel="0" collapsed="false">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customFormat="false" ht="15" hidden="false" customHeight="false" outlineLevel="0" collapsed="false">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customFormat="false" ht="15" hidden="false" customHeight="false" outlineLevel="0" collapsed="false">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customFormat="false" ht="15" hidden="false" customHeight="false" outlineLevel="0" collapsed="false">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customFormat="false" ht="15" hidden="false" customHeight="false" outlineLevel="0" collapsed="false">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customFormat="false" ht="15" hidden="false" customHeight="false" outlineLevel="0" collapsed="false">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customFormat="false" ht="15" hidden="false" customHeight="false" outlineLevel="0" collapsed="false">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customFormat="false" ht="15" hidden="false" customHeight="false" outlineLevel="0" collapsed="false">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customFormat="false" ht="15" hidden="false" customHeight="false" outlineLevel="0" collapsed="false">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customFormat="false" ht="15" hidden="false" customHeight="false" outlineLevel="0" collapsed="false">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customFormat="false" ht="15" hidden="false" customHeight="false" outlineLevel="0" collapsed="false">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customFormat="false" ht="15" hidden="false" customHeight="false" outlineLevel="0" collapsed="false">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customFormat="false" ht="15" hidden="false" customHeight="false" outlineLevel="0" collapsed="false">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customFormat="false" ht="15" hidden="false" customHeight="false" outlineLevel="0" collapsed="false">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customFormat="false" ht="15" hidden="false" customHeight="false" outlineLevel="0" collapsed="false">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customFormat="false" ht="15" hidden="false" customHeight="false" outlineLevel="0" collapsed="false">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customFormat="false" ht="15" hidden="false" customHeight="false" outlineLevel="0" collapsed="false">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customFormat="false" ht="15" hidden="false" customHeight="false" outlineLevel="0" collapsed="false">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customFormat="false" ht="15" hidden="false" customHeight="false" outlineLevel="0" collapsed="false">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customFormat="false" ht="15" hidden="false" customHeight="false" outlineLevel="0" collapsed="false">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customFormat="false" ht="15" hidden="false" customHeight="false" outlineLevel="0" collapsed="false">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customFormat="false" ht="15" hidden="false" customHeight="false" outlineLevel="0" collapsed="false">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customFormat="false" ht="15" hidden="false" customHeight="false" outlineLevel="0" collapsed="false">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customFormat="false" ht="15" hidden="false" customHeight="false" outlineLevel="0" collapsed="false">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customFormat="false" ht="15" hidden="false" customHeight="false" outlineLevel="0" collapsed="false">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customFormat="false" ht="15" hidden="false" customHeight="false" outlineLevel="0" collapsed="false">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customFormat="false" ht="15" hidden="false" customHeight="false" outlineLevel="0" collapsed="false">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customFormat="false" ht="15" hidden="false" customHeight="false" outlineLevel="0" collapsed="false">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customFormat="false" ht="15" hidden="false" customHeight="false" outlineLevel="0" collapsed="false">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customFormat="false" ht="15" hidden="false" customHeight="false" outlineLevel="0" collapsed="false">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customFormat="false" ht="15" hidden="false" customHeight="false" outlineLevel="0" collapsed="false">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customFormat="false" ht="15" hidden="false" customHeight="false" outlineLevel="0" collapsed="false">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customFormat="false" ht="15" hidden="false" customHeight="false" outlineLevel="0" collapsed="false">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customFormat="false" ht="15" hidden="false" customHeight="false" outlineLevel="0" collapsed="false">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customFormat="false" ht="15" hidden="false" customHeight="false" outlineLevel="0" collapsed="false">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customFormat="false" ht="15" hidden="false" customHeight="false" outlineLevel="0" collapsed="false">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customFormat="false" ht="15" hidden="false" customHeight="false" outlineLevel="0" collapsed="false">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customFormat="false" ht="15" hidden="false" customHeight="false" outlineLevel="0" collapsed="false">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customFormat="false" ht="15" hidden="false" customHeight="false" outlineLevel="0" collapsed="false">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customFormat="false" ht="15" hidden="false" customHeight="false" outlineLevel="0" collapsed="false">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customFormat="false" ht="15" hidden="false" customHeight="false" outlineLevel="0" collapsed="false">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customFormat="false" ht="15" hidden="false" customHeight="false" outlineLevel="0" collapsed="false">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customFormat="false" ht="15" hidden="false" customHeight="false" outlineLevel="0" collapsed="false">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customFormat="false" ht="15" hidden="false" customHeight="false" outlineLevel="0" collapsed="false">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customFormat="false" ht="15" hidden="false" customHeight="false" outlineLevel="0" collapsed="false">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customFormat="false" ht="15" hidden="false" customHeight="false" outlineLevel="0" collapsed="false">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customFormat="false" ht="15" hidden="false" customHeight="false" outlineLevel="0" collapsed="false">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customFormat="false" ht="15" hidden="false" customHeight="false" outlineLevel="0" collapsed="false">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customFormat="false" ht="15" hidden="false" customHeight="false" outlineLevel="0" collapsed="false">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customFormat="false" ht="15" hidden="false" customHeight="false" outlineLevel="0" collapsed="false">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customFormat="false" ht="15" hidden="false" customHeight="false" outlineLevel="0" collapsed="false">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customFormat="false" ht="15" hidden="false" customHeight="false" outlineLevel="0" collapsed="false">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customFormat="false" ht="15" hidden="false" customHeight="false" outlineLevel="0" collapsed="false">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customFormat="false" ht="15" hidden="false" customHeight="false" outlineLevel="0" collapsed="false">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customFormat="false" ht="15" hidden="false" customHeight="false" outlineLevel="0" collapsed="false">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customFormat="false" ht="15" hidden="false" customHeight="false" outlineLevel="0" collapsed="false">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customFormat="false" ht="15" hidden="false" customHeight="false" outlineLevel="0" collapsed="false">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customFormat="false" ht="15" hidden="false" customHeight="false" outlineLevel="0" collapsed="false">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customFormat="false" ht="15" hidden="false" customHeight="false" outlineLevel="0" collapsed="false">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customFormat="false" ht="15" hidden="false" customHeight="false" outlineLevel="0" collapsed="false">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customFormat="false" ht="15" hidden="false" customHeight="false" outlineLevel="0" collapsed="false">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customFormat="false" ht="15" hidden="false" customHeight="false" outlineLevel="0" collapsed="false">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customFormat="false" ht="15" hidden="false" customHeight="false" outlineLevel="0" collapsed="false">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customFormat="false" ht="15" hidden="false" customHeight="false" outlineLevel="0" collapsed="false">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customFormat="false" ht="15" hidden="false" customHeight="false" outlineLevel="0" collapsed="false">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customFormat="false" ht="15" hidden="false" customHeight="false" outlineLevel="0" collapsed="false">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customFormat="false" ht="15" hidden="false" customHeight="false" outlineLevel="0" collapsed="false">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customFormat="false" ht="15" hidden="false" customHeight="false" outlineLevel="0" collapsed="false">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customFormat="false" ht="15" hidden="false" customHeight="false" outlineLevel="0" collapsed="false">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customFormat="false" ht="15" hidden="false" customHeight="false" outlineLevel="0" collapsed="false">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customFormat="false" ht="15" hidden="false" customHeight="false" outlineLevel="0" collapsed="false">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customFormat="false" ht="15" hidden="false" customHeight="false" outlineLevel="0" collapsed="false">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customFormat="false" ht="15" hidden="false" customHeight="false" outlineLevel="0" collapsed="false">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customFormat="false" ht="15" hidden="false" customHeight="false" outlineLevel="0" collapsed="false">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customFormat="false" ht="15" hidden="false" customHeight="false" outlineLevel="0" collapsed="false">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customFormat="false" ht="15" hidden="false" customHeight="false" outlineLevel="0" collapsed="false">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customFormat="false" ht="15" hidden="false" customHeight="false" outlineLevel="0" collapsed="false">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customFormat="false" ht="15" hidden="false" customHeight="false" outlineLevel="0" collapsed="false">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customFormat="false" ht="15" hidden="false" customHeight="false" outlineLevel="0" collapsed="false">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customFormat="false" ht="15" hidden="false" customHeight="false" outlineLevel="0" collapsed="false">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customFormat="false" ht="15" hidden="false" customHeight="false" outlineLevel="0" collapsed="false">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customFormat="false" ht="15" hidden="false" customHeight="false" outlineLevel="0" collapsed="false">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customFormat="false" ht="15" hidden="false" customHeight="false" outlineLevel="0" collapsed="false">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customFormat="false" ht="15" hidden="false" customHeight="false" outlineLevel="0" collapsed="false">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customFormat="false" ht="15" hidden="false" customHeight="false" outlineLevel="0" collapsed="false">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customFormat="false" ht="15" hidden="false" customHeight="false" outlineLevel="0" collapsed="false">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customFormat="false" ht="15" hidden="false" customHeight="false" outlineLevel="0" collapsed="false">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customFormat="false" ht="15" hidden="false" customHeight="false" outlineLevel="0" collapsed="false">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customFormat="false" ht="15" hidden="false" customHeight="false" outlineLevel="0" collapsed="false">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customFormat="false" ht="15" hidden="false" customHeight="false" outlineLevel="0" collapsed="false">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customFormat="false" ht="15" hidden="false" customHeight="false" outlineLevel="0" collapsed="false">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customFormat="false" ht="15" hidden="false" customHeight="false" outlineLevel="0" collapsed="false">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customFormat="false" ht="15" hidden="false" customHeight="false" outlineLevel="0" collapsed="false">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customFormat="false" ht="15" hidden="false" customHeight="false" outlineLevel="0" collapsed="false">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customFormat="false" ht="15" hidden="false" customHeight="false" outlineLevel="0" collapsed="false">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customFormat="false" ht="15" hidden="false" customHeight="false" outlineLevel="0" collapsed="false">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customFormat="false" ht="15" hidden="false" customHeight="false" outlineLevel="0" collapsed="false">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customFormat="false" ht="15" hidden="false" customHeight="false" outlineLevel="0" collapsed="false">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customFormat="false" ht="15" hidden="false" customHeight="false" outlineLevel="0" collapsed="false">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customFormat="false" ht="15" hidden="false" customHeight="false" outlineLevel="0" collapsed="false">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customFormat="false" ht="15" hidden="false" customHeight="false" outlineLevel="0" collapsed="false">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customFormat="false" ht="15" hidden="false" customHeight="false" outlineLevel="0" collapsed="false">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customFormat="false" ht="15" hidden="false" customHeight="false" outlineLevel="0" collapsed="false">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customFormat="false" ht="15" hidden="false" customHeight="false" outlineLevel="0" collapsed="false">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customFormat="false" ht="15" hidden="false" customHeight="false" outlineLevel="0" collapsed="false">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customFormat="false" ht="15" hidden="false" customHeight="false" outlineLevel="0" collapsed="false">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customFormat="false" ht="15" hidden="false" customHeight="false" outlineLevel="0" collapsed="false">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customFormat="false" ht="15" hidden="false" customHeight="false" outlineLevel="0" collapsed="false">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customFormat="false" ht="15" hidden="false" customHeight="false" outlineLevel="0" collapsed="false">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customFormat="false" ht="15" hidden="false" customHeight="false" outlineLevel="0" collapsed="false">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customFormat="false" ht="15" hidden="false" customHeight="false" outlineLevel="0" collapsed="false">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customFormat="false" ht="15" hidden="false" customHeight="false" outlineLevel="0" collapsed="false">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customFormat="false" ht="15" hidden="false" customHeight="false" outlineLevel="0" collapsed="false">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customFormat="false" ht="15" hidden="false" customHeight="false" outlineLevel="0" collapsed="false">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customFormat="false" ht="15" hidden="false" customHeight="false" outlineLevel="0" collapsed="false">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customFormat="false" ht="15" hidden="false" customHeight="false" outlineLevel="0" collapsed="false">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customFormat="false" ht="15" hidden="false" customHeight="false" outlineLevel="0" collapsed="false">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customFormat="false" ht="15" hidden="false" customHeight="false" outlineLevel="0" collapsed="false">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customFormat="false" ht="15" hidden="false" customHeight="false" outlineLevel="0" collapsed="false">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customFormat="false" ht="15" hidden="false" customHeight="false" outlineLevel="0" collapsed="false">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customFormat="false" ht="15" hidden="false" customHeight="false" outlineLevel="0" collapsed="false">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customFormat="false" ht="15" hidden="false" customHeight="false" outlineLevel="0" collapsed="false">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customFormat="false" ht="15" hidden="false" customHeight="false" outlineLevel="0" collapsed="false">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customFormat="false" ht="15" hidden="false" customHeight="false" outlineLevel="0" collapsed="false">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customFormat="false" ht="15" hidden="false" customHeight="false" outlineLevel="0" collapsed="false">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customFormat="false" ht="15" hidden="false" customHeight="false" outlineLevel="0" collapsed="false">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customFormat="false" ht="15" hidden="false" customHeight="false" outlineLevel="0" collapsed="false">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customFormat="false" ht="15" hidden="false" customHeight="false" outlineLevel="0" collapsed="false">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customFormat="false" ht="15" hidden="false" customHeight="false" outlineLevel="0" collapsed="false">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customFormat="false" ht="15" hidden="false" customHeight="false" outlineLevel="0" collapsed="false">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customFormat="false" ht="15" hidden="false" customHeight="false" outlineLevel="0" collapsed="false">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customFormat="false" ht="15" hidden="false" customHeight="false" outlineLevel="0" collapsed="false">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customFormat="false" ht="15" hidden="false" customHeight="false" outlineLevel="0" collapsed="false">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customFormat="false" ht="15" hidden="false" customHeight="false" outlineLevel="0" collapsed="false">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customFormat="false" ht="15" hidden="false" customHeight="false" outlineLevel="0" collapsed="false">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customFormat="false" ht="15" hidden="false" customHeight="false" outlineLevel="0" collapsed="false">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customFormat="false" ht="15" hidden="false" customHeight="false" outlineLevel="0" collapsed="false">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customFormat="false" ht="15" hidden="false" customHeight="false" outlineLevel="0" collapsed="false">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customFormat="false" ht="15" hidden="false" customHeight="false" outlineLevel="0" collapsed="false">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customFormat="false" ht="15" hidden="false" customHeight="false" outlineLevel="0" collapsed="false">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customFormat="false" ht="15" hidden="false" customHeight="false" outlineLevel="0" collapsed="false">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customFormat="false" ht="15" hidden="false" customHeight="false" outlineLevel="0" collapsed="false">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customFormat="false" ht="15" hidden="false" customHeight="false" outlineLevel="0" collapsed="false">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customFormat="false" ht="15" hidden="false" customHeight="false" outlineLevel="0" collapsed="false">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customFormat="false" ht="15" hidden="false" customHeight="false" outlineLevel="0" collapsed="false">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customFormat="false" ht="15" hidden="false" customHeight="false" outlineLevel="0" collapsed="false">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customFormat="false" ht="15" hidden="false" customHeight="false" outlineLevel="0" collapsed="false">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customFormat="false" ht="15" hidden="false" customHeight="false" outlineLevel="0" collapsed="false">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customFormat="false" ht="15" hidden="false" customHeight="false" outlineLevel="0" collapsed="false">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customFormat="false" ht="15" hidden="false" customHeight="false" outlineLevel="0" collapsed="false">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customFormat="false" ht="15" hidden="false" customHeight="false" outlineLevel="0" collapsed="false">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customFormat="false" ht="15" hidden="false" customHeight="false" outlineLevel="0" collapsed="false">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customFormat="false" ht="15" hidden="false" customHeight="false" outlineLevel="0" collapsed="false">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customFormat="false" ht="15" hidden="false" customHeight="false" outlineLevel="0" collapsed="false">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customFormat="false" ht="15" hidden="false" customHeight="false" outlineLevel="0" collapsed="false">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customFormat="false" ht="15" hidden="false" customHeight="false" outlineLevel="0" collapsed="false">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customFormat="false" ht="15" hidden="false" customHeight="false" outlineLevel="0" collapsed="false">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customFormat="false" ht="15" hidden="false" customHeight="false" outlineLevel="0" collapsed="false">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customFormat="false" ht="15" hidden="false" customHeight="false" outlineLevel="0" collapsed="false">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customFormat="false" ht="15" hidden="false" customHeight="false" outlineLevel="0" collapsed="false">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customFormat="false" ht="15" hidden="false" customHeight="false" outlineLevel="0" collapsed="false">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customFormat="false" ht="15" hidden="false" customHeight="false" outlineLevel="0" collapsed="false">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customFormat="false" ht="15" hidden="false" customHeight="false" outlineLevel="0" collapsed="false">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customFormat="false" ht="15" hidden="false" customHeight="false" outlineLevel="0" collapsed="false">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customFormat="false" ht="15" hidden="false" customHeight="false" outlineLevel="0" collapsed="false">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customFormat="false" ht="15" hidden="false" customHeight="false" outlineLevel="0" collapsed="false">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customFormat="false" ht="15" hidden="false" customHeight="false" outlineLevel="0" collapsed="false">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customFormat="false" ht="15" hidden="false" customHeight="false" outlineLevel="0" collapsed="false">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customFormat="false" ht="15" hidden="false" customHeight="false" outlineLevel="0" collapsed="false">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customFormat="false" ht="15" hidden="false" customHeight="false" outlineLevel="0" collapsed="false">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customFormat="false" ht="15" hidden="false" customHeight="false" outlineLevel="0" collapsed="false">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customFormat="false" ht="15" hidden="false" customHeight="false" outlineLevel="0" collapsed="false">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customFormat="false" ht="15" hidden="false" customHeight="false" outlineLevel="0" collapsed="false">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customFormat="false" ht="15" hidden="false" customHeight="false" outlineLevel="0" collapsed="false">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customFormat="false" ht="15" hidden="false" customHeight="false" outlineLevel="0" collapsed="false">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customFormat="false" ht="15" hidden="false" customHeight="false" outlineLevel="0" collapsed="false">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customFormat="false" ht="15" hidden="false" customHeight="false" outlineLevel="0" collapsed="false">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customFormat="false" ht="15" hidden="false" customHeight="false" outlineLevel="0" collapsed="false">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customFormat="false" ht="15" hidden="false" customHeight="false" outlineLevel="0" collapsed="false">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customFormat="false" ht="15" hidden="false" customHeight="false" outlineLevel="0" collapsed="false">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customFormat="false" ht="15" hidden="false" customHeight="false" outlineLevel="0" collapsed="false">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customFormat="false" ht="15" hidden="false" customHeight="false" outlineLevel="0" collapsed="false">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customFormat="false" ht="15" hidden="false" customHeight="false" outlineLevel="0" collapsed="false">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customFormat="false" ht="15" hidden="false" customHeight="false" outlineLevel="0" collapsed="false">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customFormat="false" ht="15" hidden="false" customHeight="false" outlineLevel="0" collapsed="false">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customFormat="false" ht="15" hidden="false" customHeight="false" outlineLevel="0" collapsed="false">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customFormat="false" ht="15" hidden="false" customHeight="false" outlineLevel="0" collapsed="false">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customFormat="false" ht="15" hidden="false" customHeight="false" outlineLevel="0" collapsed="false">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customFormat="false" ht="15" hidden="false" customHeight="false" outlineLevel="0" collapsed="false">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customFormat="false" ht="15" hidden="false" customHeight="false" outlineLevel="0" collapsed="false">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customFormat="false" ht="15" hidden="false" customHeight="false" outlineLevel="0" collapsed="false">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customFormat="false" ht="15" hidden="false" customHeight="false" outlineLevel="0" collapsed="false">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customFormat="false" ht="15" hidden="false" customHeight="false" outlineLevel="0" collapsed="false">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customFormat="false" ht="15" hidden="false" customHeight="false" outlineLevel="0" collapsed="false">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customFormat="false" ht="15" hidden="false" customHeight="false" outlineLevel="0" collapsed="false">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customFormat="false" ht="15" hidden="false" customHeight="false" outlineLevel="0" collapsed="false">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customFormat="false" ht="15" hidden="false" customHeight="false" outlineLevel="0" collapsed="false">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customFormat="false" ht="15" hidden="false" customHeight="false" outlineLevel="0" collapsed="false">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customFormat="false" ht="15" hidden="false" customHeight="false" outlineLevel="0" collapsed="false">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customFormat="false" ht="15" hidden="false" customHeight="false" outlineLevel="0" collapsed="false">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customFormat="false" ht="15" hidden="false" customHeight="false" outlineLevel="0" collapsed="false">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customFormat="false" ht="15" hidden="false" customHeight="false" outlineLevel="0" collapsed="false">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customFormat="false" ht="15" hidden="false" customHeight="false" outlineLevel="0" collapsed="false">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customFormat="false" ht="15" hidden="false" customHeight="false" outlineLevel="0" collapsed="false">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customFormat="false" ht="15" hidden="false" customHeight="false" outlineLevel="0" collapsed="false">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customFormat="false" ht="15" hidden="false" customHeight="false" outlineLevel="0" collapsed="false">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customFormat="false" ht="15" hidden="false" customHeight="false" outlineLevel="0" collapsed="false">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customFormat="false" ht="15" hidden="false" customHeight="false" outlineLevel="0" collapsed="false">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customFormat="false" ht="15" hidden="false" customHeight="false" outlineLevel="0" collapsed="false">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customFormat="false" ht="15" hidden="false" customHeight="false" outlineLevel="0" collapsed="false">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customFormat="false" ht="15" hidden="false" customHeight="false" outlineLevel="0" collapsed="false">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customFormat="false" ht="15" hidden="false" customHeight="false" outlineLevel="0" collapsed="false">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customFormat="false" ht="15" hidden="false" customHeight="false" outlineLevel="0" collapsed="false">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customFormat="false" ht="15" hidden="false" customHeight="false" outlineLevel="0" collapsed="false">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customFormat="false" ht="15" hidden="false" customHeight="false" outlineLevel="0" collapsed="false">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customFormat="false" ht="15" hidden="false" customHeight="false" outlineLevel="0" collapsed="false">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customFormat="false" ht="15" hidden="false" customHeight="false" outlineLevel="0" collapsed="false">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customFormat="false" ht="15" hidden="false" customHeight="false" outlineLevel="0" collapsed="false">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customFormat="false" ht="15" hidden="false" customHeight="false" outlineLevel="0" collapsed="false">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customFormat="false" ht="15" hidden="false" customHeight="false" outlineLevel="0" collapsed="false">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customFormat="false" ht="15" hidden="false" customHeight="false" outlineLevel="0" collapsed="false">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customFormat="false" ht="15" hidden="false" customHeight="false" outlineLevel="0" collapsed="false">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customFormat="false" ht="15" hidden="false" customHeight="false" outlineLevel="0" collapsed="false">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customFormat="false" ht="15" hidden="false" customHeight="false" outlineLevel="0" collapsed="false">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customFormat="false" ht="15" hidden="false" customHeight="false" outlineLevel="0" collapsed="false">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customFormat="false" ht="15" hidden="false" customHeight="false" outlineLevel="0" collapsed="false">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customFormat="false" ht="15" hidden="false" customHeight="false" outlineLevel="0" collapsed="false">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customFormat="false" ht="15" hidden="false" customHeight="false" outlineLevel="0" collapsed="false">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customFormat="false" ht="15" hidden="false" customHeight="false" outlineLevel="0" collapsed="false">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customFormat="false" ht="15" hidden="false" customHeight="false" outlineLevel="0" collapsed="false">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customFormat="false" ht="15" hidden="false" customHeight="false" outlineLevel="0" collapsed="false">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customFormat="false" ht="15" hidden="false" customHeight="false" outlineLevel="0" collapsed="false">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customFormat="false" ht="15" hidden="false" customHeight="false" outlineLevel="0" collapsed="false">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customFormat="false" ht="15" hidden="false" customHeight="false" outlineLevel="0" collapsed="false">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customFormat="false" ht="15" hidden="false" customHeight="false" outlineLevel="0" collapsed="false">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customFormat="false" ht="15" hidden="false" customHeight="false" outlineLevel="0" collapsed="false">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customFormat="false" ht="15" hidden="false" customHeight="false" outlineLevel="0" collapsed="false">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customFormat="false" ht="15" hidden="false" customHeight="false" outlineLevel="0" collapsed="false">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customFormat="false" ht="15" hidden="false" customHeight="false" outlineLevel="0" collapsed="false">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customFormat="false" ht="15" hidden="false" customHeight="false" outlineLevel="0" collapsed="false">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customFormat="false" ht="15" hidden="false" customHeight="false" outlineLevel="0" collapsed="false">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customFormat="false" ht="15" hidden="false" customHeight="false" outlineLevel="0" collapsed="false">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customFormat="false" ht="15" hidden="false" customHeight="false" outlineLevel="0" collapsed="false">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customFormat="false" ht="15" hidden="false" customHeight="false" outlineLevel="0" collapsed="false">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customFormat="false" ht="15" hidden="false" customHeight="false" outlineLevel="0" collapsed="false">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customFormat="false" ht="15" hidden="false" customHeight="false" outlineLevel="0" collapsed="false">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customFormat="false" ht="15" hidden="false" customHeight="false" outlineLevel="0" collapsed="false">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customFormat="false" ht="15" hidden="false" customHeight="false" outlineLevel="0" collapsed="false">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customFormat="false" ht="15" hidden="false" customHeight="false" outlineLevel="0" collapsed="false">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customFormat="false" ht="15" hidden="false" customHeight="false" outlineLevel="0" collapsed="false">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customFormat="false" ht="15" hidden="false" customHeight="false" outlineLevel="0" collapsed="false">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customFormat="false" ht="15" hidden="false" customHeight="false" outlineLevel="0" collapsed="false">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customFormat="false" ht="15" hidden="false" customHeight="false" outlineLevel="0" collapsed="false">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customFormat="false" ht="15" hidden="false" customHeight="false" outlineLevel="0" collapsed="false">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customFormat="false" ht="15" hidden="false" customHeight="false" outlineLevel="0" collapsed="false">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customFormat="false" ht="15" hidden="false" customHeight="false" outlineLevel="0" collapsed="false">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customFormat="false" ht="15" hidden="false" customHeight="false" outlineLevel="0" collapsed="false">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customFormat="false" ht="15" hidden="false" customHeight="false" outlineLevel="0" collapsed="false">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customFormat="false" ht="15" hidden="false" customHeight="false" outlineLevel="0" collapsed="false">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customFormat="false" ht="15" hidden="false" customHeight="false" outlineLevel="0" collapsed="false">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customFormat="false" ht="15" hidden="false" customHeight="false" outlineLevel="0" collapsed="false">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customFormat="false" ht="15" hidden="false" customHeight="false" outlineLevel="0" collapsed="false">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customFormat="false" ht="15" hidden="false" customHeight="false" outlineLevel="0" collapsed="false">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customFormat="false" ht="15" hidden="false" customHeight="false" outlineLevel="0" collapsed="false">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customFormat="false" ht="15" hidden="false" customHeight="false" outlineLevel="0" collapsed="false">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customFormat="false" ht="15" hidden="false" customHeight="false" outlineLevel="0" collapsed="false">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customFormat="false" ht="15" hidden="false" customHeight="false" outlineLevel="0" collapsed="false">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customFormat="false" ht="15" hidden="false" customHeight="false" outlineLevel="0" collapsed="false">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customFormat="false" ht="15" hidden="false" customHeight="false" outlineLevel="0" collapsed="false">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customFormat="false" ht="15" hidden="false" customHeight="false" outlineLevel="0" collapsed="false">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customFormat="false" ht="15" hidden="false" customHeight="false" outlineLevel="0" collapsed="false">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customFormat="false" ht="15" hidden="false" customHeight="false" outlineLevel="0" collapsed="false">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customFormat="false" ht="15" hidden="false" customHeight="false" outlineLevel="0" collapsed="false">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customFormat="false" ht="15" hidden="false" customHeight="false" outlineLevel="0" collapsed="false">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customFormat="false" ht="15" hidden="false" customHeight="false" outlineLevel="0" collapsed="false">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customFormat="false" ht="15" hidden="false" customHeight="false" outlineLevel="0" collapsed="false">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customFormat="false" ht="15" hidden="false" customHeight="false" outlineLevel="0" collapsed="false">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customFormat="false" ht="15" hidden="false" customHeight="false" outlineLevel="0" collapsed="false">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customFormat="false" ht="15" hidden="false" customHeight="false" outlineLevel="0" collapsed="false">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customFormat="false" ht="15" hidden="false" customHeight="false" outlineLevel="0" collapsed="false">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customFormat="false" ht="15" hidden="false" customHeight="false" outlineLevel="0" collapsed="false">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customFormat="false" ht="15" hidden="false" customHeight="false" outlineLevel="0" collapsed="false">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customFormat="false" ht="15" hidden="false" customHeight="false" outlineLevel="0" collapsed="false">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customFormat="false" ht="15" hidden="false" customHeight="false" outlineLevel="0" collapsed="false">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customFormat="false" ht="15" hidden="false" customHeight="false" outlineLevel="0" collapsed="false">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customFormat="false" ht="15" hidden="false" customHeight="false" outlineLevel="0" collapsed="false">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customFormat="false" ht="15" hidden="false" customHeight="false" outlineLevel="0" collapsed="false">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customFormat="false" ht="15" hidden="false" customHeight="false" outlineLevel="0" collapsed="false">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customFormat="false" ht="15" hidden="false" customHeight="false" outlineLevel="0" collapsed="false">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customFormat="false" ht="15" hidden="false" customHeight="false" outlineLevel="0" collapsed="false">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customFormat="false" ht="15" hidden="false" customHeight="false" outlineLevel="0" collapsed="false">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customFormat="false" ht="15" hidden="false" customHeight="false" outlineLevel="0" collapsed="false">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customFormat="false" ht="15" hidden="false" customHeight="false" outlineLevel="0" collapsed="false">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customFormat="false" ht="15" hidden="false" customHeight="false" outlineLevel="0" collapsed="false">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customFormat="false" ht="15" hidden="false" customHeight="false" outlineLevel="0" collapsed="false">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customFormat="false" ht="15" hidden="false" customHeight="false" outlineLevel="0" collapsed="false">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customFormat="false" ht="15" hidden="false" customHeight="false" outlineLevel="0" collapsed="false">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customFormat="false" ht="15" hidden="false" customHeight="false" outlineLevel="0" collapsed="false">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customFormat="false" ht="15" hidden="false" customHeight="false" outlineLevel="0" collapsed="false">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customFormat="false" ht="15" hidden="false" customHeight="false" outlineLevel="0" collapsed="false">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customFormat="false" ht="15" hidden="false" customHeight="false" outlineLevel="0" collapsed="false">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customFormat="false" ht="15" hidden="false" customHeight="false" outlineLevel="0" collapsed="false">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customFormat="false" ht="15" hidden="false" customHeight="false" outlineLevel="0" collapsed="false">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customFormat="false" ht="15" hidden="false" customHeight="false" outlineLevel="0" collapsed="false">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customFormat="false" ht="15" hidden="false" customHeight="false" outlineLevel="0" collapsed="false">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customFormat="false" ht="15" hidden="false" customHeight="false" outlineLevel="0" collapsed="false">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customFormat="false" ht="15" hidden="false" customHeight="false" outlineLevel="0" collapsed="false">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customFormat="false" ht="15" hidden="false" customHeight="false" outlineLevel="0" collapsed="false">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customFormat="false" ht="15" hidden="false" customHeight="false" outlineLevel="0" collapsed="false">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customFormat="false" ht="15" hidden="false" customHeight="false" outlineLevel="0" collapsed="false">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customFormat="false" ht="15" hidden="false" customHeight="false" outlineLevel="0" collapsed="false">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customFormat="false" ht="15" hidden="false" customHeight="false" outlineLevel="0" collapsed="false">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customFormat="false" ht="15" hidden="false" customHeight="false" outlineLevel="0" collapsed="false">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customFormat="false" ht="15" hidden="false" customHeight="false" outlineLevel="0" collapsed="false">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customFormat="false" ht="15" hidden="false" customHeight="false" outlineLevel="0" collapsed="false">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customFormat="false" ht="15" hidden="false" customHeight="false" outlineLevel="0" collapsed="false">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customFormat="false" ht="15" hidden="false" customHeight="false" outlineLevel="0" collapsed="false">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customFormat="false" ht="15" hidden="false" customHeight="false" outlineLevel="0" collapsed="false">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customFormat="false" ht="15" hidden="false" customHeight="false" outlineLevel="0" collapsed="false">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customFormat="false" ht="15" hidden="false" customHeight="false" outlineLevel="0" collapsed="false">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customFormat="false" ht="15" hidden="false" customHeight="false" outlineLevel="0" collapsed="false">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customFormat="false" ht="15" hidden="false" customHeight="false" outlineLevel="0" collapsed="false">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customFormat="false" ht="15" hidden="false" customHeight="false" outlineLevel="0" collapsed="false">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customFormat="false" ht="15" hidden="false" customHeight="false" outlineLevel="0" collapsed="false">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customFormat="false" ht="15" hidden="false" customHeight="false" outlineLevel="0" collapsed="false">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customFormat="false" ht="15" hidden="false" customHeight="false" outlineLevel="0" collapsed="false">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customFormat="false" ht="15" hidden="false" customHeight="false" outlineLevel="0" collapsed="false">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customFormat="false" ht="15" hidden="false" customHeight="false" outlineLevel="0" collapsed="false">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customFormat="false" ht="15" hidden="false" customHeight="false" outlineLevel="0" collapsed="false">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customFormat="false" ht="15" hidden="false" customHeight="false" outlineLevel="0" collapsed="false">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customFormat="false" ht="15" hidden="false" customHeight="false" outlineLevel="0" collapsed="false">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customFormat="false" ht="15" hidden="false" customHeight="false" outlineLevel="0" collapsed="false">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customFormat="false" ht="15" hidden="false" customHeight="false" outlineLevel="0" collapsed="false">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customFormat="false" ht="15" hidden="false" customHeight="false" outlineLevel="0" collapsed="false">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customFormat="false" ht="15" hidden="false" customHeight="false" outlineLevel="0" collapsed="false">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customFormat="false" ht="15" hidden="false" customHeight="false" outlineLevel="0" collapsed="false">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customFormat="false" ht="15" hidden="false" customHeight="false" outlineLevel="0" collapsed="false">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customFormat="false" ht="15" hidden="false" customHeight="false" outlineLevel="0" collapsed="false">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customFormat="false" ht="15" hidden="false" customHeight="false" outlineLevel="0" collapsed="false">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customFormat="false" ht="15" hidden="false" customHeight="false" outlineLevel="0" collapsed="false">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customFormat="false" ht="15" hidden="false" customHeight="false" outlineLevel="0" collapsed="false">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customFormat="false" ht="15" hidden="false" customHeight="false" outlineLevel="0" collapsed="false">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customFormat="false" ht="15" hidden="false" customHeight="false" outlineLevel="0" collapsed="false">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customFormat="false" ht="15" hidden="false" customHeight="false" outlineLevel="0" collapsed="false">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customFormat="false" ht="15" hidden="false" customHeight="false" outlineLevel="0" collapsed="false">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customFormat="false" ht="15" hidden="false" customHeight="false" outlineLevel="0" collapsed="false">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customFormat="false" ht="15" hidden="false" customHeight="false" outlineLevel="0" collapsed="false">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customFormat="false" ht="15" hidden="false" customHeight="false" outlineLevel="0" collapsed="false">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customFormat="false" ht="15" hidden="false" customHeight="false" outlineLevel="0" collapsed="false">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customFormat="false" ht="15" hidden="false" customHeight="false" outlineLevel="0" collapsed="false">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customFormat="false" ht="15" hidden="false" customHeight="false" outlineLevel="0" collapsed="false">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customFormat="false" ht="15" hidden="false" customHeight="false" outlineLevel="0" collapsed="false">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customFormat="false" ht="15" hidden="false" customHeight="false" outlineLevel="0" collapsed="false">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customFormat="false" ht="15" hidden="false" customHeight="false" outlineLevel="0" collapsed="false">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customFormat="false" ht="15" hidden="false" customHeight="false" outlineLevel="0" collapsed="false">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customFormat="false" ht="15" hidden="false" customHeight="false" outlineLevel="0" collapsed="false">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customFormat="false" ht="15" hidden="false" customHeight="false" outlineLevel="0" collapsed="false">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customFormat="false" ht="15" hidden="false" customHeight="false" outlineLevel="0" collapsed="false">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customFormat="false" ht="15" hidden="false" customHeight="false" outlineLevel="0" collapsed="false">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customFormat="false" ht="15" hidden="false" customHeight="false" outlineLevel="0" collapsed="false">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customFormat="false" ht="15" hidden="false" customHeight="false" outlineLevel="0" collapsed="false">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customFormat="false" ht="15" hidden="false" customHeight="false" outlineLevel="0" collapsed="false">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customFormat="false" ht="15" hidden="false" customHeight="false" outlineLevel="0" collapsed="false">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customFormat="false" ht="15" hidden="false" customHeight="false" outlineLevel="0" collapsed="false">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customFormat="false" ht="15" hidden="false" customHeight="false" outlineLevel="0" collapsed="false">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customFormat="false" ht="15" hidden="false" customHeight="false" outlineLevel="0" collapsed="false">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customFormat="false" ht="15" hidden="false" customHeight="false" outlineLevel="0" collapsed="false">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customFormat="false" ht="15" hidden="false" customHeight="false" outlineLevel="0" collapsed="false">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customFormat="false" ht="15" hidden="false" customHeight="false" outlineLevel="0" collapsed="false">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customFormat="false" ht="15" hidden="false" customHeight="false" outlineLevel="0" collapsed="false">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customFormat="false" ht="15" hidden="false" customHeight="false" outlineLevel="0" collapsed="false">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customFormat="false" ht="15" hidden="false" customHeight="false" outlineLevel="0" collapsed="false">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customFormat="false" ht="15" hidden="false" customHeight="false" outlineLevel="0" collapsed="false">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customFormat="false" ht="15" hidden="false" customHeight="false" outlineLevel="0" collapsed="false">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customFormat="false" ht="15" hidden="false" customHeight="false" outlineLevel="0" collapsed="false">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customFormat="false" ht="15" hidden="false" customHeight="false" outlineLevel="0" collapsed="false">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customFormat="false" ht="15" hidden="false" customHeight="false" outlineLevel="0" collapsed="false">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customFormat="false" ht="15" hidden="false" customHeight="false" outlineLevel="0" collapsed="false">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customFormat="false" ht="15" hidden="false" customHeight="false" outlineLevel="0" collapsed="false">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customFormat="false" ht="15" hidden="false" customHeight="false" outlineLevel="0" collapsed="false">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customFormat="false" ht="15" hidden="false" customHeight="false" outlineLevel="0" collapsed="false">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customFormat="false" ht="15" hidden="false" customHeight="false" outlineLevel="0" collapsed="false">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customFormat="false" ht="15" hidden="false" customHeight="false" outlineLevel="0" collapsed="false">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customFormat="false" ht="15" hidden="false" customHeight="false" outlineLevel="0" collapsed="false">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customFormat="false" ht="15" hidden="false" customHeight="false" outlineLevel="0" collapsed="false">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customFormat="false" ht="15" hidden="false" customHeight="false" outlineLevel="0" collapsed="false">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customFormat="false" ht="15" hidden="false" customHeight="false" outlineLevel="0" collapsed="false">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customFormat="false" ht="15" hidden="false" customHeight="false" outlineLevel="0" collapsed="false">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customFormat="false" ht="15" hidden="false" customHeight="false" outlineLevel="0" collapsed="false">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customFormat="false" ht="15" hidden="false" customHeight="false" outlineLevel="0" collapsed="false">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customFormat="false" ht="15" hidden="false" customHeight="false" outlineLevel="0" collapsed="false">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customFormat="false" ht="15" hidden="false" customHeight="false" outlineLevel="0" collapsed="false">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customFormat="false" ht="15" hidden="false" customHeight="false" outlineLevel="0" collapsed="false">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customFormat="false" ht="15" hidden="false" customHeight="false" outlineLevel="0" collapsed="false">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customFormat="false" ht="15" hidden="false" customHeight="false" outlineLevel="0" collapsed="false">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customFormat="false" ht="15" hidden="false" customHeight="false" outlineLevel="0" collapsed="false">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customFormat="false" ht="15" hidden="false" customHeight="false" outlineLevel="0" collapsed="false">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customFormat="false" ht="15" hidden="false" customHeight="false" outlineLevel="0" collapsed="false">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customFormat="false" ht="15" hidden="false" customHeight="false" outlineLevel="0" collapsed="false">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customFormat="false" ht="15" hidden="false" customHeight="false" outlineLevel="0" collapsed="false">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customFormat="false" ht="15" hidden="false" customHeight="false" outlineLevel="0" collapsed="false">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customFormat="false" ht="15" hidden="false" customHeight="false" outlineLevel="0" collapsed="false">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customFormat="false" ht="15" hidden="false" customHeight="false" outlineLevel="0" collapsed="false">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customFormat="false" ht="15" hidden="false" customHeight="false" outlineLevel="0" collapsed="false">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customFormat="false" ht="15" hidden="false" customHeight="false" outlineLevel="0" collapsed="false">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customFormat="false" ht="15" hidden="false" customHeight="false" outlineLevel="0" collapsed="false">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customFormat="false" ht="15" hidden="false" customHeight="false" outlineLevel="0" collapsed="false">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customFormat="false" ht="15" hidden="false" customHeight="false" outlineLevel="0" collapsed="false">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customFormat="false" ht="15" hidden="false" customHeight="false" outlineLevel="0" collapsed="false">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customFormat="false" ht="15" hidden="false" customHeight="false" outlineLevel="0" collapsed="false">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customFormat="false" ht="15" hidden="false" customHeight="false" outlineLevel="0" collapsed="false">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customFormat="false" ht="15" hidden="false" customHeight="false" outlineLevel="0" collapsed="false">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customFormat="false" ht="15" hidden="false" customHeight="false" outlineLevel="0" collapsed="false">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customFormat="false" ht="15" hidden="false" customHeight="false" outlineLevel="0" collapsed="false">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customFormat="false" ht="15" hidden="false" customHeight="false" outlineLevel="0" collapsed="false">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customFormat="false" ht="15" hidden="false" customHeight="false" outlineLevel="0" collapsed="false">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customFormat="false" ht="15" hidden="false" customHeight="false" outlineLevel="0" collapsed="false">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customFormat="false" ht="15" hidden="false" customHeight="false" outlineLevel="0" collapsed="false">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customFormat="false" ht="15" hidden="false" customHeight="false" outlineLevel="0" collapsed="false">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customFormat="false" ht="15" hidden="false" customHeight="false" outlineLevel="0" collapsed="false">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customFormat="false" ht="15" hidden="false" customHeight="false" outlineLevel="0" collapsed="false">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customFormat="false" ht="15" hidden="false" customHeight="false" outlineLevel="0" collapsed="false">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customFormat="false" ht="15" hidden="false" customHeight="false" outlineLevel="0" collapsed="false">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customFormat="false" ht="15" hidden="false" customHeight="false" outlineLevel="0" collapsed="false">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customFormat="false" ht="15" hidden="false" customHeight="false" outlineLevel="0" collapsed="false">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customFormat="false" ht="15" hidden="false" customHeight="false" outlineLevel="0" collapsed="false">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customFormat="false" ht="15" hidden="false" customHeight="false" outlineLevel="0" collapsed="false">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customFormat="false" ht="15" hidden="false" customHeight="false" outlineLevel="0" collapsed="false">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customFormat="false" ht="15" hidden="false" customHeight="false" outlineLevel="0" collapsed="false">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customFormat="false" ht="15" hidden="false" customHeight="false" outlineLevel="0" collapsed="false">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customFormat="false" ht="15" hidden="false" customHeight="false" outlineLevel="0" collapsed="false">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customFormat="false" ht="15" hidden="false" customHeight="false" outlineLevel="0" collapsed="false">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customFormat="false" ht="15" hidden="false" customHeight="false" outlineLevel="0" collapsed="false">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customFormat="false" ht="15" hidden="false" customHeight="false" outlineLevel="0" collapsed="false">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customFormat="false" ht="15" hidden="false" customHeight="false" outlineLevel="0" collapsed="false">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customFormat="false" ht="15" hidden="false" customHeight="false" outlineLevel="0" collapsed="false">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customFormat="false" ht="15" hidden="false" customHeight="false" outlineLevel="0" collapsed="false">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customFormat="false" ht="15" hidden="false" customHeight="false" outlineLevel="0" collapsed="false">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customFormat="false" ht="15" hidden="false" customHeight="false" outlineLevel="0" collapsed="false">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customFormat="false" ht="15" hidden="false" customHeight="false" outlineLevel="0" collapsed="false">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customFormat="false" ht="15" hidden="false" customHeight="false" outlineLevel="0" collapsed="false">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customFormat="false" ht="15" hidden="false" customHeight="false" outlineLevel="0" collapsed="false">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customFormat="false" ht="15" hidden="false" customHeight="false" outlineLevel="0" collapsed="false">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customFormat="false" ht="15" hidden="false" customHeight="false" outlineLevel="0" collapsed="false">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customFormat="false" ht="15" hidden="false" customHeight="false" outlineLevel="0" collapsed="false">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customFormat="false" ht="15" hidden="false" customHeight="false" outlineLevel="0" collapsed="false">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customFormat="false" ht="15" hidden="false" customHeight="false" outlineLevel="0" collapsed="false">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customFormat="false" ht="15" hidden="false" customHeight="false" outlineLevel="0" collapsed="false">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customFormat="false" ht="15" hidden="false" customHeight="false" outlineLevel="0" collapsed="false">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customFormat="false" ht="15" hidden="false" customHeight="false" outlineLevel="0" collapsed="false">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customFormat="false" ht="15" hidden="false" customHeight="false" outlineLevel="0" collapsed="false">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customFormat="false" ht="15" hidden="false" customHeight="false" outlineLevel="0" collapsed="false">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customFormat="false" ht="15" hidden="false" customHeight="false" outlineLevel="0" collapsed="false">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customFormat="false" ht="15" hidden="false" customHeight="false" outlineLevel="0" collapsed="false">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customFormat="false" ht="15" hidden="false" customHeight="false" outlineLevel="0" collapsed="false">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customFormat="false" ht="15" hidden="false" customHeight="false" outlineLevel="0" collapsed="false">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customFormat="false" ht="15" hidden="false" customHeight="false" outlineLevel="0" collapsed="false">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customFormat="false" ht="15" hidden="false" customHeight="false" outlineLevel="0" collapsed="false">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customFormat="false" ht="15" hidden="false" customHeight="false" outlineLevel="0" collapsed="false">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customFormat="false" ht="15" hidden="false" customHeight="false" outlineLevel="0" collapsed="false">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customFormat="false" ht="15" hidden="false" customHeight="false" outlineLevel="0" collapsed="false">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customFormat="false" ht="15" hidden="false" customHeight="false" outlineLevel="0" collapsed="false">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customFormat="false" ht="15" hidden="false" customHeight="false" outlineLevel="0" collapsed="false">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customFormat="false" ht="15" hidden="false" customHeight="false" outlineLevel="0" collapsed="false">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customFormat="false" ht="15" hidden="false" customHeight="false" outlineLevel="0" collapsed="false">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customFormat="false" ht="15" hidden="false" customHeight="false" outlineLevel="0" collapsed="false">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customFormat="false" ht="15" hidden="false" customHeight="false" outlineLevel="0" collapsed="false">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customFormat="false" ht="15" hidden="false" customHeight="false" outlineLevel="0" collapsed="false">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customFormat="false" ht="15" hidden="false" customHeight="false" outlineLevel="0" collapsed="false">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customFormat="false" ht="15" hidden="false" customHeight="false" outlineLevel="0" collapsed="false">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customFormat="false" ht="15" hidden="false" customHeight="false" outlineLevel="0" collapsed="false">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customFormat="false" ht="15" hidden="false" customHeight="false" outlineLevel="0" collapsed="false">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customFormat="false" ht="15" hidden="false" customHeight="false" outlineLevel="0" collapsed="false">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customFormat="false" ht="15" hidden="false" customHeight="false" outlineLevel="0" collapsed="false">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customFormat="false" ht="15" hidden="false" customHeight="false" outlineLevel="0" collapsed="false">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customFormat="false" ht="15" hidden="false" customHeight="false" outlineLevel="0" collapsed="false">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customFormat="false" ht="15" hidden="false" customHeight="false" outlineLevel="0" collapsed="false">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customFormat="false" ht="15" hidden="false" customHeight="false" outlineLevel="0" collapsed="false">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customFormat="false" ht="15" hidden="false" customHeight="false" outlineLevel="0" collapsed="false">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customFormat="false" ht="15" hidden="false" customHeight="false" outlineLevel="0" collapsed="false">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customFormat="false" ht="15" hidden="false" customHeight="false" outlineLevel="0" collapsed="false">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customFormat="false" ht="15" hidden="false" customHeight="false" outlineLevel="0" collapsed="false">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customFormat="false" ht="15" hidden="false" customHeight="false" outlineLevel="0" collapsed="false">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customFormat="false" ht="15" hidden="false" customHeight="false" outlineLevel="0" collapsed="false">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customFormat="false" ht="15" hidden="false" customHeight="false" outlineLevel="0" collapsed="false">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customFormat="false" ht="15" hidden="false" customHeight="false" outlineLevel="0" collapsed="false">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customFormat="false" ht="15" hidden="false" customHeight="false" outlineLevel="0" collapsed="false">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customFormat="false" ht="15" hidden="false" customHeight="false" outlineLevel="0" collapsed="false">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customFormat="false" ht="15" hidden="false" customHeight="false" outlineLevel="0" collapsed="false">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customFormat="false" ht="15" hidden="false" customHeight="false" outlineLevel="0" collapsed="false">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customFormat="false" ht="15" hidden="false" customHeight="false" outlineLevel="0" collapsed="false">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customFormat="false" ht="15" hidden="false" customHeight="false" outlineLevel="0" collapsed="false">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customFormat="false" ht="15" hidden="false" customHeight="false" outlineLevel="0" collapsed="false">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customFormat="false" ht="15" hidden="false" customHeight="false" outlineLevel="0" collapsed="false">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customFormat="false" ht="15" hidden="false" customHeight="false" outlineLevel="0" collapsed="false">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customFormat="false" ht="15" hidden="false" customHeight="false" outlineLevel="0" collapsed="false">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customFormat="false" ht="15" hidden="false" customHeight="false" outlineLevel="0" collapsed="false">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customFormat="false" ht="15" hidden="false" customHeight="false" outlineLevel="0" collapsed="false">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customFormat="false" ht="15" hidden="false" customHeight="false" outlineLevel="0" collapsed="false">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customFormat="false" ht="15" hidden="false" customHeight="false" outlineLevel="0" collapsed="false">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customFormat="false" ht="15" hidden="false" customHeight="false" outlineLevel="0" collapsed="false">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customFormat="false" ht="15" hidden="false" customHeight="false" outlineLevel="0" collapsed="false">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customFormat="false" ht="15" hidden="false" customHeight="false" outlineLevel="0" collapsed="false">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customFormat="false" ht="15" hidden="false" customHeight="false" outlineLevel="0" collapsed="false">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customFormat="false" ht="15" hidden="false" customHeight="false" outlineLevel="0" collapsed="false">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customFormat="false" ht="15" hidden="false" customHeight="false" outlineLevel="0" collapsed="false">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customFormat="false" ht="15" hidden="false" customHeight="false" outlineLevel="0" collapsed="false">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customFormat="false" ht="15" hidden="false" customHeight="false" outlineLevel="0" collapsed="false">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customFormat="false" ht="15" hidden="false" customHeight="false" outlineLevel="0" collapsed="false">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customFormat="false" ht="15" hidden="false" customHeight="false" outlineLevel="0" collapsed="false">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customFormat="false" ht="15" hidden="false" customHeight="false" outlineLevel="0" collapsed="false">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customFormat="false" ht="15" hidden="false" customHeight="false" outlineLevel="0" collapsed="false">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customFormat="false" ht="15" hidden="false" customHeight="false" outlineLevel="0" collapsed="false">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customFormat="false" ht="15" hidden="false" customHeight="false" outlineLevel="0" collapsed="false">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customFormat="false" ht="15" hidden="false" customHeight="false" outlineLevel="0" collapsed="false">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customFormat="false" ht="15" hidden="false" customHeight="false" outlineLevel="0" collapsed="false">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customFormat="false" ht="15" hidden="false" customHeight="false" outlineLevel="0" collapsed="false">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customFormat="false" ht="15" hidden="false" customHeight="false" outlineLevel="0" collapsed="false">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customFormat="false" ht="15" hidden="false" customHeight="false" outlineLevel="0" collapsed="false">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customFormat="false" ht="15" hidden="false" customHeight="false" outlineLevel="0" collapsed="false">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customFormat="false" ht="15" hidden="false" customHeight="false" outlineLevel="0" collapsed="false">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customFormat="false" ht="15" hidden="false" customHeight="false" outlineLevel="0" collapsed="false">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customFormat="false" ht="15" hidden="false" customHeight="false" outlineLevel="0" collapsed="false">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customFormat="false" ht="15" hidden="false" customHeight="false" outlineLevel="0" collapsed="false">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customFormat="false" ht="15" hidden="false" customHeight="false" outlineLevel="0" collapsed="false">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customFormat="false" ht="15" hidden="false" customHeight="false" outlineLevel="0" collapsed="false">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customFormat="false" ht="15" hidden="false" customHeight="false" outlineLevel="0" collapsed="false">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customFormat="false" ht="15" hidden="false" customHeight="false" outlineLevel="0" collapsed="false">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customFormat="false" ht="15" hidden="false" customHeight="false" outlineLevel="0" collapsed="false">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customFormat="false" ht="15" hidden="false" customHeight="false" outlineLevel="0" collapsed="false">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customFormat="false" ht="15" hidden="false" customHeight="false" outlineLevel="0" collapsed="false">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customFormat="false" ht="15" hidden="false" customHeight="false" outlineLevel="0" collapsed="false">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customFormat="false" ht="15" hidden="false" customHeight="false" outlineLevel="0" collapsed="false">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customFormat="false" ht="15" hidden="false" customHeight="false" outlineLevel="0" collapsed="false">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customFormat="false" ht="15" hidden="false" customHeight="false" outlineLevel="0" collapsed="false">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customFormat="false" ht="15" hidden="false" customHeight="false" outlineLevel="0" collapsed="false">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customFormat="false" ht="15" hidden="false" customHeight="false" outlineLevel="0" collapsed="false">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customFormat="false" ht="15" hidden="false" customHeight="false" outlineLevel="0" collapsed="false">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customFormat="false" ht="15" hidden="false" customHeight="false" outlineLevel="0" collapsed="false">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customFormat="false" ht="15" hidden="false" customHeight="false" outlineLevel="0" collapsed="false">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customFormat="false" ht="15" hidden="false" customHeight="false" outlineLevel="0" collapsed="false">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customFormat="false" ht="15" hidden="false" customHeight="false" outlineLevel="0" collapsed="false">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customFormat="false" ht="15" hidden="false" customHeight="false" outlineLevel="0" collapsed="false">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customFormat="false" ht="15" hidden="false" customHeight="false" outlineLevel="0" collapsed="false">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customFormat="false" ht="15" hidden="false" customHeight="false" outlineLevel="0" collapsed="false">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customFormat="false" ht="15" hidden="false" customHeight="false" outlineLevel="0" collapsed="false">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customFormat="false" ht="15" hidden="false" customHeight="false" outlineLevel="0" collapsed="false">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customFormat="false" ht="15" hidden="false" customHeight="false" outlineLevel="0" collapsed="false">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customFormat="false" ht="15" hidden="false" customHeight="false" outlineLevel="0" collapsed="false">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customFormat="false" ht="15" hidden="false" customHeight="false" outlineLevel="0" collapsed="false">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customFormat="false" ht="15" hidden="false" customHeight="false" outlineLevel="0" collapsed="false">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customFormat="false" ht="15" hidden="false" customHeight="false" outlineLevel="0" collapsed="false">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customFormat="false" ht="15" hidden="false" customHeight="false" outlineLevel="0" collapsed="false">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customFormat="false" ht="15" hidden="false" customHeight="false" outlineLevel="0" collapsed="false">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customFormat="false" ht="15" hidden="false" customHeight="false" outlineLevel="0" collapsed="false">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customFormat="false" ht="15" hidden="false" customHeight="false" outlineLevel="0" collapsed="false">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customFormat="false" ht="15" hidden="false" customHeight="false" outlineLevel="0" collapsed="false">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customFormat="false" ht="15" hidden="false" customHeight="false" outlineLevel="0" collapsed="false">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customFormat="false" ht="15" hidden="false" customHeight="false" outlineLevel="0" collapsed="false">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customFormat="false" ht="15" hidden="false" customHeight="false" outlineLevel="0" collapsed="false">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customFormat="false" ht="15" hidden="false" customHeight="false" outlineLevel="0" collapsed="false">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customFormat="false" ht="15" hidden="false" customHeight="false" outlineLevel="0" collapsed="false">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customFormat="false" ht="15" hidden="false" customHeight="false" outlineLevel="0" collapsed="false">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customFormat="false" ht="15" hidden="false" customHeight="false" outlineLevel="0" collapsed="false">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customFormat="false" ht="15" hidden="false" customHeight="false" outlineLevel="0" collapsed="false">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customFormat="false" ht="15" hidden="false" customHeight="false" outlineLevel="0" collapsed="false">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customFormat="false" ht="15" hidden="false" customHeight="false" outlineLevel="0" collapsed="false">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customFormat="false" ht="15" hidden="false" customHeight="false" outlineLevel="0" collapsed="false">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customFormat="false" ht="15" hidden="false" customHeight="false" outlineLevel="0" collapsed="false">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customFormat="false" ht="15" hidden="false" customHeight="false" outlineLevel="0" collapsed="false">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customFormat="false" ht="15" hidden="false" customHeight="false" outlineLevel="0" collapsed="false">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customFormat="false" ht="15" hidden="false" customHeight="false" outlineLevel="0" collapsed="false">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customFormat="false" ht="15" hidden="false" customHeight="false" outlineLevel="0" collapsed="false">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customFormat="false" ht="15" hidden="false" customHeight="false" outlineLevel="0" collapsed="false">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customFormat="false" ht="15" hidden="false" customHeight="false" outlineLevel="0" collapsed="false">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customFormat="false" ht="15" hidden="false" customHeight="false" outlineLevel="0" collapsed="false">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customFormat="false" ht="15" hidden="false" customHeight="false" outlineLevel="0" collapsed="false">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customFormat="false" ht="15" hidden="false" customHeight="false" outlineLevel="0" collapsed="false">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customFormat="false" ht="15" hidden="false" customHeight="false" outlineLevel="0" collapsed="false">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customFormat="false" ht="15" hidden="false" customHeight="false" outlineLevel="0" collapsed="false">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customFormat="false" ht="15" hidden="false" customHeight="false" outlineLevel="0" collapsed="false">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customFormat="false" ht="15" hidden="false" customHeight="false" outlineLevel="0" collapsed="false">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customFormat="false" ht="15" hidden="false" customHeight="false" outlineLevel="0" collapsed="false">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customFormat="false" ht="15" hidden="false" customHeight="false" outlineLevel="0" collapsed="false">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customFormat="false" ht="15" hidden="false" customHeight="false" outlineLevel="0" collapsed="false">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customFormat="false" ht="15" hidden="false" customHeight="false" outlineLevel="0" collapsed="false">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customFormat="false" ht="15" hidden="false" customHeight="false" outlineLevel="0" collapsed="false">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customFormat="false" ht="15" hidden="false" customHeight="false" outlineLevel="0" collapsed="false">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customFormat="false" ht="15" hidden="false" customHeight="false" outlineLevel="0" collapsed="false">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customFormat="false" ht="15" hidden="false" customHeight="false" outlineLevel="0" collapsed="false">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customFormat="false" ht="15" hidden="false" customHeight="false" outlineLevel="0" collapsed="false">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customFormat="false" ht="15" hidden="false" customHeight="false" outlineLevel="0" collapsed="false">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customFormat="false" ht="15" hidden="false" customHeight="false" outlineLevel="0" collapsed="false">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customFormat="false" ht="15" hidden="false" customHeight="false" outlineLevel="0" collapsed="false">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customFormat="false" ht="15" hidden="false" customHeight="false" outlineLevel="0" collapsed="false">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customFormat="false" ht="15" hidden="false" customHeight="false" outlineLevel="0" collapsed="false">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customFormat="false" ht="15" hidden="false" customHeight="false" outlineLevel="0" collapsed="false">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customFormat="false" ht="15" hidden="false" customHeight="false" outlineLevel="0" collapsed="false">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customFormat="false" ht="15" hidden="false" customHeight="false" outlineLevel="0" collapsed="false">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customFormat="false" ht="15" hidden="false" customHeight="false" outlineLevel="0" collapsed="false">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customFormat="false" ht="15" hidden="false" customHeight="false" outlineLevel="0" collapsed="false">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customFormat="false" ht="15" hidden="false" customHeight="false" outlineLevel="0" collapsed="false">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customFormat="false" ht="15" hidden="false" customHeight="false" outlineLevel="0" collapsed="false">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customFormat="false" ht="15" hidden="false" customHeight="false" outlineLevel="0" collapsed="false">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customFormat="false" ht="15" hidden="false" customHeight="false" outlineLevel="0" collapsed="false">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customFormat="false" ht="15" hidden="false" customHeight="false" outlineLevel="0" collapsed="false">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customFormat="false" ht="15" hidden="false" customHeight="false" outlineLevel="0" collapsed="false">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customFormat="false" ht="15" hidden="false" customHeight="false" outlineLevel="0" collapsed="false">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customFormat="false" ht="15" hidden="false" customHeight="false" outlineLevel="0" collapsed="false">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customFormat="false" ht="15" hidden="false" customHeight="false" outlineLevel="0" collapsed="false">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customFormat="false" ht="15" hidden="false" customHeight="false" outlineLevel="0" collapsed="false">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customFormat="false" ht="15" hidden="false" customHeight="false" outlineLevel="0" collapsed="false">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customFormat="false" ht="15" hidden="false" customHeight="false" outlineLevel="0" collapsed="false">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customFormat="false" ht="15" hidden="false" customHeight="false" outlineLevel="0" collapsed="false">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customFormat="false" ht="15" hidden="false" customHeight="false" outlineLevel="0" collapsed="false">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customFormat="false" ht="15" hidden="false" customHeight="false" outlineLevel="0" collapsed="false">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customFormat="false" ht="15" hidden="false" customHeight="false" outlineLevel="0" collapsed="false">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customFormat="false" ht="15" hidden="false" customHeight="false" outlineLevel="0" collapsed="false">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customFormat="false" ht="15" hidden="false" customHeight="false" outlineLevel="0" collapsed="false">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customFormat="false" ht="15" hidden="false" customHeight="false" outlineLevel="0" collapsed="false">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customFormat="false" ht="15" hidden="false" customHeight="false" outlineLevel="0" collapsed="false">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customFormat="false" ht="15" hidden="false" customHeight="false" outlineLevel="0" collapsed="false">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customFormat="false" ht="15" hidden="false" customHeight="false" outlineLevel="0" collapsed="false">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customFormat="false" ht="15" hidden="false" customHeight="false" outlineLevel="0" collapsed="false">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customFormat="false" ht="15" hidden="false" customHeight="false" outlineLevel="0" collapsed="false">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customFormat="false" ht="15" hidden="false" customHeight="false" outlineLevel="0" collapsed="false">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customFormat="false" ht="15" hidden="false" customHeight="false" outlineLevel="0" collapsed="false">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customFormat="false" ht="15" hidden="false" customHeight="false" outlineLevel="0" collapsed="false">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customFormat="false" ht="15" hidden="false" customHeight="false" outlineLevel="0" collapsed="false">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customFormat="false" ht="15" hidden="false" customHeight="false" outlineLevel="0" collapsed="false">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customFormat="false" ht="15" hidden="false" customHeight="false" outlineLevel="0" collapsed="false">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customFormat="false" ht="15" hidden="false" customHeight="false" outlineLevel="0" collapsed="false">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customFormat="false" ht="15" hidden="false" customHeight="false" outlineLevel="0" collapsed="false">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customFormat="false" ht="15" hidden="false" customHeight="false" outlineLevel="0" collapsed="false">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customFormat="false" ht="15" hidden="false" customHeight="false" outlineLevel="0" collapsed="false">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customFormat="false" ht="15" hidden="false" customHeight="false" outlineLevel="0" collapsed="false">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customFormat="false" ht="15" hidden="false" customHeight="false" outlineLevel="0" collapsed="false">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customFormat="false" ht="15" hidden="false" customHeight="false" outlineLevel="0" collapsed="false">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customFormat="false" ht="15" hidden="false" customHeight="false" outlineLevel="0" collapsed="false">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customFormat="false" ht="15" hidden="false" customHeight="false" outlineLevel="0" collapsed="false">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customFormat="false" ht="15" hidden="false" customHeight="false" outlineLevel="0" collapsed="false">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customFormat="false" ht="15" hidden="false" customHeight="false" outlineLevel="0" collapsed="false">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customFormat="false" ht="15" hidden="false" customHeight="false" outlineLevel="0" collapsed="false">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customFormat="false" ht="15" hidden="false" customHeight="false" outlineLevel="0" collapsed="false">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customFormat="false" ht="15" hidden="false" customHeight="false" outlineLevel="0" collapsed="false">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customFormat="false" ht="15" hidden="false" customHeight="false" outlineLevel="0" collapsed="false">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customFormat="false" ht="15" hidden="false" customHeight="false" outlineLevel="0" collapsed="false">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customFormat="false" ht="15" hidden="false" customHeight="false" outlineLevel="0" collapsed="false">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customFormat="false" ht="15" hidden="false" customHeight="false" outlineLevel="0" collapsed="false">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customFormat="false" ht="15" hidden="false" customHeight="false" outlineLevel="0" collapsed="false">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row r="1001" customFormat="false" ht="15" hidden="false" customHeight="false" outlineLevel="0" collapsed="false">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row>
    <row r="1002" customFormat="false" ht="15" hidden="false" customHeight="false" outlineLevel="0" collapsed="false">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row>
    <row r="1003" customFormat="false" ht="15" hidden="false" customHeight="false" outlineLevel="0" collapsed="false">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row>
    <row r="1004" customFormat="false" ht="15" hidden="false" customHeight="false" outlineLevel="0" collapsed="false">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row>
    <row r="1005" customFormat="false" ht="15" hidden="false" customHeight="false" outlineLevel="0" collapsed="false">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row>
    <row r="1006" customFormat="false" ht="15" hidden="false" customHeight="false" outlineLevel="0" collapsed="false">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row>
    <row r="1007" customFormat="false" ht="15" hidden="false" customHeight="false" outlineLevel="0" collapsed="false">
      <c r="A1007" s="98"/>
      <c r="B1007" s="98"/>
      <c r="C1007" s="98"/>
      <c r="D1007" s="98"/>
      <c r="E1007" s="98"/>
      <c r="F1007" s="98"/>
      <c r="G1007" s="98"/>
      <c r="H1007" s="98"/>
      <c r="I1007" s="98"/>
      <c r="J1007" s="98"/>
      <c r="K1007" s="98"/>
      <c r="L1007" s="98"/>
      <c r="M1007" s="98"/>
      <c r="N1007" s="98"/>
      <c r="O1007" s="98"/>
      <c r="P1007" s="98"/>
      <c r="Q1007" s="98"/>
      <c r="R1007" s="98"/>
      <c r="S1007" s="98"/>
      <c r="T1007" s="98"/>
      <c r="U1007" s="98"/>
      <c r="V1007" s="98"/>
      <c r="W1007" s="98"/>
      <c r="X1007" s="98"/>
      <c r="Y1007" s="98"/>
      <c r="Z1007" s="98"/>
    </row>
    <row r="1008" customFormat="false" ht="15" hidden="false" customHeight="false" outlineLevel="0" collapsed="false">
      <c r="A1008" s="98"/>
      <c r="B1008" s="98"/>
      <c r="C1008" s="98"/>
      <c r="D1008" s="98"/>
      <c r="E1008" s="98"/>
      <c r="F1008" s="98"/>
      <c r="G1008" s="98"/>
      <c r="H1008" s="98"/>
      <c r="I1008" s="98"/>
      <c r="J1008" s="98"/>
      <c r="K1008" s="98"/>
      <c r="L1008" s="98"/>
      <c r="M1008" s="98"/>
      <c r="N1008" s="98"/>
      <c r="O1008" s="98"/>
      <c r="P1008" s="98"/>
      <c r="Q1008" s="98"/>
      <c r="R1008" s="98"/>
      <c r="S1008" s="98"/>
      <c r="T1008" s="98"/>
      <c r="U1008" s="98"/>
      <c r="V1008" s="98"/>
      <c r="W1008" s="98"/>
      <c r="X1008" s="98"/>
      <c r="Y1008" s="98"/>
      <c r="Z1008" s="98"/>
    </row>
    <row r="1009" customFormat="false" ht="15" hidden="false" customHeight="false" outlineLevel="0" collapsed="false">
      <c r="A1009" s="98"/>
      <c r="B1009" s="98"/>
      <c r="C1009" s="98"/>
      <c r="D1009" s="98"/>
      <c r="E1009" s="98"/>
      <c r="F1009" s="98"/>
      <c r="G1009" s="98"/>
      <c r="H1009" s="98"/>
      <c r="I1009" s="98"/>
      <c r="J1009" s="98"/>
      <c r="K1009" s="98"/>
      <c r="L1009" s="98"/>
      <c r="M1009" s="98"/>
      <c r="N1009" s="98"/>
      <c r="O1009" s="98"/>
      <c r="P1009" s="98"/>
      <c r="Q1009" s="98"/>
      <c r="R1009" s="98"/>
      <c r="S1009" s="98"/>
      <c r="T1009" s="98"/>
      <c r="U1009" s="98"/>
      <c r="V1009" s="98"/>
      <c r="W1009" s="98"/>
      <c r="X1009" s="98"/>
      <c r="Y1009" s="98"/>
      <c r="Z1009" s="9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I26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2" activeCellId="0" sqref="B12"/>
    </sheetView>
  </sheetViews>
  <sheetFormatPr defaultColWidth="9.15625" defaultRowHeight="12.75" zeroHeight="false" outlineLevelRow="0" outlineLevelCol="0"/>
  <cols>
    <col collapsed="false" customWidth="true" hidden="false" outlineLevel="0" max="1" min="1" style="99" width="25.71"/>
    <col collapsed="false" customWidth="true" hidden="false" outlineLevel="0" max="2" min="2" style="99" width="23.15"/>
    <col collapsed="false" customWidth="true" hidden="false" outlineLevel="0" max="3" min="3" style="99" width="22.43"/>
    <col collapsed="false" customWidth="true" hidden="false" outlineLevel="0" max="4" min="4" style="99" width="23.01"/>
    <col collapsed="false" customWidth="true" hidden="false" outlineLevel="0" max="5" min="5" style="99" width="18"/>
    <col collapsed="false" customWidth="true" hidden="false" outlineLevel="0" max="6" min="6" style="99" width="31.01"/>
    <col collapsed="false" customWidth="true" hidden="false" outlineLevel="0" max="7" min="7" style="99" width="31.7"/>
    <col collapsed="false" customWidth="true" hidden="false" outlineLevel="0" max="8" min="8" style="99" width="10.99"/>
    <col collapsed="false" customWidth="true" hidden="false" outlineLevel="0" max="9" min="9" style="99" width="37.42"/>
    <col collapsed="false" customWidth="true" hidden="false" outlineLevel="0" max="10" min="10" style="99" width="13.43"/>
    <col collapsed="false" customWidth="true" hidden="false" outlineLevel="0" max="11" min="11" style="99" width="54.57"/>
    <col collapsed="false" customWidth="true" hidden="false" outlineLevel="0" max="12" min="12" style="99" width="56.43"/>
    <col collapsed="false" customWidth="true" hidden="false" outlineLevel="0" max="14" min="13" style="99" width="41.42"/>
    <col collapsed="false" customWidth="true" hidden="false" outlineLevel="0" max="15" min="15" style="99" width="27.29"/>
    <col collapsed="false" customWidth="true" hidden="false" outlineLevel="0" max="16" min="16" style="99" width="27.85"/>
    <col collapsed="false" customWidth="true" hidden="false" outlineLevel="0" max="17" min="17" style="99" width="54.99"/>
    <col collapsed="false" customWidth="true" hidden="false" outlineLevel="0" max="20" min="18" style="99" width="54.86"/>
    <col collapsed="false" customWidth="true" hidden="false" outlineLevel="0" max="21" min="21" style="99" width="22.43"/>
    <col collapsed="false" customWidth="true" hidden="false" outlineLevel="0" max="22" min="22" style="99" width="19"/>
    <col collapsed="false" customWidth="true" hidden="false" outlineLevel="0" max="23" min="23" style="99" width="45.86"/>
    <col collapsed="false" customWidth="true" hidden="false" outlineLevel="0" max="24" min="24" style="99" width="31.57"/>
    <col collapsed="false" customWidth="true" hidden="false" outlineLevel="0" max="25" min="25" style="99" width="37.99"/>
    <col collapsed="false" customWidth="true" hidden="false" outlineLevel="0" max="26" min="26" style="99" width="34.42"/>
    <col collapsed="false" customWidth="true" hidden="false" outlineLevel="0" max="27" min="27" style="99" width="47.28"/>
    <col collapsed="false" customWidth="true" hidden="false" outlineLevel="0" max="28" min="28" style="99" width="32.86"/>
    <col collapsed="false" customWidth="true" hidden="false" outlineLevel="0" max="29" min="29" style="99" width="32.71"/>
    <col collapsed="false" customWidth="true" hidden="false" outlineLevel="0" max="30" min="30" style="99" width="37.99"/>
    <col collapsed="false" customWidth="true" hidden="false" outlineLevel="0" max="31" min="31" style="99" width="35.58"/>
    <col collapsed="false" customWidth="true" hidden="false" outlineLevel="0" max="32" min="32" style="99" width="47.7"/>
    <col collapsed="false" customWidth="true" hidden="false" outlineLevel="0" max="33" min="33" style="99" width="27.29"/>
    <col collapsed="false" customWidth="true" hidden="false" outlineLevel="0" max="34" min="34" style="99" width="54.57"/>
    <col collapsed="false" customWidth="true" hidden="false" outlineLevel="0" max="35" min="35" style="99" width="23.86"/>
    <col collapsed="false" customWidth="true" hidden="false" outlineLevel="0" max="36" min="36" style="99" width="45.86"/>
    <col collapsed="false" customWidth="true" hidden="false" outlineLevel="0" max="37" min="37" style="99" width="31.43"/>
    <col collapsed="false" customWidth="true" hidden="false" outlineLevel="0" max="38" min="38" style="99" width="21.43"/>
    <col collapsed="false" customWidth="true" hidden="false" outlineLevel="0" max="39" min="39" style="99" width="28.14"/>
    <col collapsed="false" customWidth="true" hidden="false" outlineLevel="0" max="40" min="40" style="99" width="32.86"/>
    <col collapsed="false" customWidth="true" hidden="false" outlineLevel="0" max="41" min="41" style="99" width="16.71"/>
    <col collapsed="false" customWidth="true" hidden="false" outlineLevel="0" max="42" min="42" style="99" width="26"/>
    <col collapsed="false" customWidth="true" hidden="false" outlineLevel="0" max="43" min="43" style="99" width="20.86"/>
    <col collapsed="false" customWidth="true" hidden="false" outlineLevel="0" max="44" min="44" style="99" width="103.14"/>
    <col collapsed="false" customWidth="true" hidden="false" outlineLevel="0" max="45" min="45" style="99" width="56.28"/>
    <col collapsed="false" customWidth="true" hidden="false" outlineLevel="0" max="46" min="46" style="99" width="37.29"/>
    <col collapsed="false" customWidth="true" hidden="false" outlineLevel="0" max="47" min="47" style="99" width="54.29"/>
    <col collapsed="false" customWidth="true" hidden="false" outlineLevel="0" max="48" min="48" style="99" width="49.29"/>
    <col collapsed="false" customWidth="true" hidden="false" outlineLevel="0" max="49" min="49" style="99" width="26.42"/>
    <col collapsed="false" customWidth="true" hidden="false" outlineLevel="0" max="50" min="50" style="99" width="26.71"/>
    <col collapsed="false" customWidth="true" hidden="false" outlineLevel="0" max="51" min="51" style="99" width="33"/>
    <col collapsed="false" customWidth="true" hidden="false" outlineLevel="0" max="52" min="52" style="99" width="47.28"/>
    <col collapsed="false" customWidth="true" hidden="false" outlineLevel="0" max="53" min="53" style="99" width="23.71"/>
    <col collapsed="false" customWidth="true" hidden="false" outlineLevel="0" max="54" min="54" style="99" width="35.29"/>
    <col collapsed="false" customWidth="true" hidden="false" outlineLevel="0" max="55" min="55" style="99" width="27.42"/>
    <col collapsed="false" customWidth="true" hidden="false" outlineLevel="0" max="56" min="56" style="99" width="38.57"/>
    <col collapsed="false" customWidth="true" hidden="false" outlineLevel="0" max="57" min="57" style="99" width="20.86"/>
    <col collapsed="false" customWidth="true" hidden="false" outlineLevel="0" max="58" min="58" style="99" width="34"/>
    <col collapsed="false" customWidth="true" hidden="false" outlineLevel="0" max="59" min="59" style="99" width="32.15"/>
    <col collapsed="false" customWidth="true" hidden="false" outlineLevel="0" max="60" min="60" style="99" width="19.29"/>
    <col collapsed="false" customWidth="true" hidden="false" outlineLevel="0" max="61" min="61" style="99" width="21.43"/>
    <col collapsed="false" customWidth="false" hidden="false" outlineLevel="0" max="1024" min="62" style="99" width="9.14"/>
  </cols>
  <sheetData>
    <row r="1" s="100" customFormat="true" ht="51" hidden="false" customHeight="false" outlineLevel="0" collapsed="false">
      <c r="A1" s="24" t="s">
        <v>116</v>
      </c>
      <c r="B1" s="25" t="s">
        <v>117</v>
      </c>
      <c r="C1" s="25" t="s">
        <v>118</v>
      </c>
      <c r="D1" s="25" t="s">
        <v>119</v>
      </c>
      <c r="E1" s="25" t="s">
        <v>120</v>
      </c>
      <c r="F1" s="25" t="s">
        <v>121</v>
      </c>
      <c r="G1" s="25" t="s">
        <v>122</v>
      </c>
      <c r="H1" s="25" t="s">
        <v>123</v>
      </c>
      <c r="I1" s="26" t="s">
        <v>124</v>
      </c>
      <c r="J1" s="26" t="s">
        <v>125</v>
      </c>
      <c r="K1" s="26" t="s">
        <v>14632</v>
      </c>
      <c r="L1" s="27" t="s">
        <v>14633</v>
      </c>
      <c r="M1" s="28" t="s">
        <v>14634</v>
      </c>
      <c r="N1" s="28" t="s">
        <v>14635</v>
      </c>
      <c r="O1" s="27" t="s">
        <v>130</v>
      </c>
      <c r="P1" s="27" t="s">
        <v>14636</v>
      </c>
      <c r="Q1" s="27" t="s">
        <v>14637</v>
      </c>
      <c r="R1" s="27" t="s">
        <v>14638</v>
      </c>
      <c r="S1" s="27" t="s">
        <v>14639</v>
      </c>
      <c r="T1" s="27" t="s">
        <v>14640</v>
      </c>
      <c r="U1" s="27" t="s">
        <v>14641</v>
      </c>
      <c r="V1" s="29" t="s">
        <v>14642</v>
      </c>
      <c r="W1" s="30" t="s">
        <v>14643</v>
      </c>
      <c r="X1" s="31" t="s">
        <v>14644</v>
      </c>
      <c r="Y1" s="49" t="s">
        <v>14645</v>
      </c>
      <c r="Z1" s="49" t="s">
        <v>10478</v>
      </c>
      <c r="AA1" s="32" t="s">
        <v>14646</v>
      </c>
      <c r="AB1" s="33" t="s">
        <v>14647</v>
      </c>
      <c r="AC1" s="34" t="s">
        <v>142</v>
      </c>
      <c r="AD1" s="35" t="s">
        <v>143</v>
      </c>
      <c r="AE1" s="35" t="s">
        <v>144</v>
      </c>
      <c r="AF1" s="36" t="s">
        <v>145</v>
      </c>
      <c r="AG1" s="37" t="s">
        <v>14648</v>
      </c>
      <c r="AH1" s="36" t="s">
        <v>14649</v>
      </c>
      <c r="AI1" s="50" t="s">
        <v>14650</v>
      </c>
      <c r="AJ1" s="50" t="s">
        <v>14651</v>
      </c>
      <c r="AK1" s="36" t="s">
        <v>14652</v>
      </c>
      <c r="AL1" s="36" t="s">
        <v>151</v>
      </c>
      <c r="AM1" s="36" t="s">
        <v>14653</v>
      </c>
      <c r="AN1" s="51" t="s">
        <v>14654</v>
      </c>
      <c r="AO1" s="36" t="s">
        <v>154</v>
      </c>
      <c r="AP1" s="36" t="s">
        <v>155</v>
      </c>
      <c r="AQ1" s="36" t="s">
        <v>156</v>
      </c>
      <c r="AR1" s="36" t="s">
        <v>14655</v>
      </c>
      <c r="AS1" s="36" t="s">
        <v>14656</v>
      </c>
      <c r="AT1" s="38" t="s">
        <v>159</v>
      </c>
      <c r="AU1" s="39" t="s">
        <v>14657</v>
      </c>
      <c r="AV1" s="39" t="s">
        <v>14658</v>
      </c>
      <c r="AW1" s="38" t="s">
        <v>14659</v>
      </c>
      <c r="AX1" s="38" t="s">
        <v>14660</v>
      </c>
      <c r="AY1" s="38" t="s">
        <v>14661</v>
      </c>
      <c r="AZ1" s="38" t="s">
        <v>14662</v>
      </c>
      <c r="BA1" s="38" t="s">
        <v>166</v>
      </c>
      <c r="BB1" s="38" t="s">
        <v>14663</v>
      </c>
      <c r="BC1" s="38" t="s">
        <v>14664</v>
      </c>
      <c r="BD1" s="38" t="s">
        <v>169</v>
      </c>
      <c r="BE1" s="38" t="s">
        <v>14665</v>
      </c>
      <c r="BF1" s="38" t="s">
        <v>14666</v>
      </c>
      <c r="BG1" s="38" t="s">
        <v>172</v>
      </c>
      <c r="BH1" s="38" t="s">
        <v>173</v>
      </c>
      <c r="BI1" s="38" t="s">
        <v>174</v>
      </c>
    </row>
    <row r="2" customFormat="false" ht="12.75" hidden="false" customHeight="false" outlineLevel="0" collapsed="false">
      <c r="A2" s="1" t="s">
        <v>190</v>
      </c>
      <c r="B2" s="1" t="s">
        <v>191</v>
      </c>
      <c r="C2" s="1" t="s">
        <v>177</v>
      </c>
      <c r="D2" s="1" t="s">
        <v>82</v>
      </c>
      <c r="E2" s="1" t="s">
        <v>14667</v>
      </c>
      <c r="F2" s="1" t="s">
        <v>193</v>
      </c>
      <c r="G2" s="1" t="n">
        <v>96</v>
      </c>
      <c r="H2" s="1" t="n">
        <v>5000</v>
      </c>
      <c r="I2" s="101" t="s">
        <v>188</v>
      </c>
      <c r="J2" s="1"/>
      <c r="K2" s="1" t="n">
        <f aca="false">IFERROR(VLOOKUP(A2,'[2]Pivot HorizontalMRP'!$A$4:$B$2689,2,0),0)</f>
        <v>0</v>
      </c>
      <c r="L2" s="1" t="n">
        <f aca="false">IFERROR(VLOOKUP(A2,'[2]Pivot HorizontalMRP'!$A$4:$C$2689,3,0),0)</f>
        <v>18300</v>
      </c>
      <c r="M2" s="1" t="n">
        <f aca="false">IFERROR(VLOOKUP(A2,'[2]Pivot HorizontalMRP'!$A$4:$D$2689,0.4,0),0)</f>
        <v>0</v>
      </c>
      <c r="N2" s="1" t="n">
        <f aca="false">IFERROR(VLOOKUP(A2,'[2]Pivot HorizontalMRP'!$A$4:$E$2689,5,0),0)</f>
        <v>10000</v>
      </c>
      <c r="O2" s="1" t="n">
        <f aca="false">K2+L2</f>
        <v>18300</v>
      </c>
      <c r="P2" s="1" t="n">
        <f aca="false">K2+L2+M2+N2</f>
        <v>28300</v>
      </c>
      <c r="Q2" s="1" t="n">
        <f aca="false">IFERROR(VLOOKUP(A2,'[2]Pivot HorizontalMRP'!$A$4:$F$2689,6,0),0)</f>
        <v>39012</v>
      </c>
      <c r="R2" s="1" t="n">
        <f aca="false">IFERROR(VLOOKUP(A2,'[2]Pivot HorizontalMRP'!$A$4:$G$2689,7,0),0)</f>
        <v>25036</v>
      </c>
      <c r="S2" s="1" t="n">
        <f aca="false">IFERROR(VLOOKUP(A2,'[2]Pivot HorizontalMRP'!$A$4:$H$2689,8,0),0)</f>
        <v>18925</v>
      </c>
      <c r="T2" s="1" t="n">
        <f aca="false">IFERROR(VLOOKUP(A2,'[2]Pivot HorizontalMRP'!$A$4:$I$2689,9,0),0)</f>
        <v>20825</v>
      </c>
      <c r="U2" s="1" t="n">
        <f aca="false">IF(I2="delivery",O2-SUM(Q2+R2),IF(I2="PO",P2-SUM(Q2:R2)))</f>
        <v>-35748</v>
      </c>
      <c r="V2" s="81" t="n">
        <v>12.05</v>
      </c>
      <c r="W2" s="81"/>
      <c r="X2" s="81" t="n">
        <f aca="false">W2-V2</f>
        <v>-12.05</v>
      </c>
      <c r="Y2" s="81"/>
      <c r="Z2" s="81"/>
      <c r="AA2" s="81" t="n">
        <v>12.34</v>
      </c>
      <c r="AB2" s="81"/>
      <c r="AC2" s="81"/>
      <c r="AD2" s="81"/>
      <c r="AE2" s="81"/>
      <c r="AF2" s="81"/>
      <c r="AG2" s="81"/>
      <c r="AH2" s="81"/>
      <c r="AI2" s="81"/>
      <c r="AJ2" s="81"/>
      <c r="AK2" s="81"/>
      <c r="AL2" s="81"/>
      <c r="AM2" s="81"/>
      <c r="AN2" s="81"/>
      <c r="AO2" s="81" t="str">
        <f aca="false">D2</f>
        <v>Arista</v>
      </c>
      <c r="AP2" s="1" t="s">
        <v>194</v>
      </c>
      <c r="AQ2" s="1"/>
      <c r="AR2" s="1"/>
      <c r="AS2" s="1"/>
      <c r="AT2" s="1"/>
      <c r="AU2" s="1"/>
      <c r="AV2" s="1"/>
      <c r="AW2" s="1"/>
      <c r="AX2" s="1"/>
      <c r="AY2" s="1"/>
      <c r="AZ2" s="1"/>
      <c r="BA2" s="1"/>
      <c r="BB2" s="1"/>
      <c r="BC2" s="1"/>
      <c r="BD2" s="1"/>
      <c r="BE2" s="1"/>
      <c r="BF2" s="1" t="s">
        <v>14668</v>
      </c>
      <c r="BG2" s="1" t="s">
        <v>183</v>
      </c>
      <c r="BH2" s="1"/>
      <c r="BI2" s="1"/>
    </row>
    <row r="3" customFormat="false" ht="12.75" hidden="false" customHeight="false" outlineLevel="0" collapsed="false">
      <c r="A3" s="1" t="s">
        <v>195</v>
      </c>
      <c r="B3" s="1" t="s">
        <v>196</v>
      </c>
      <c r="C3" s="1" t="s">
        <v>177</v>
      </c>
      <c r="D3" s="1" t="s">
        <v>82</v>
      </c>
      <c r="E3" s="1" t="s">
        <v>14669</v>
      </c>
      <c r="F3" s="1" t="s">
        <v>198</v>
      </c>
      <c r="G3" s="1" t="n">
        <v>96</v>
      </c>
      <c r="H3" s="1" t="n">
        <v>5000</v>
      </c>
      <c r="I3" s="101" t="s">
        <v>188</v>
      </c>
      <c r="J3" s="1"/>
      <c r="K3" s="1" t="n">
        <f aca="false">IFERROR(VLOOKUP(A3,'[2]Pivot HorizontalMRP'!$A$4:$B$2689,2,0),0)</f>
        <v>0</v>
      </c>
      <c r="L3" s="1" t="n">
        <f aca="false">IFERROR(VLOOKUP(A3,'[2]Pivot HorizontalMRP'!$A$4:$C$2689,3,0),0)</f>
        <v>4893</v>
      </c>
      <c r="M3" s="1" t="n">
        <f aca="false">IFERROR(VLOOKUP(A3,'[2]Pivot HorizontalMRP'!$A$4:$D$2689,0.4,0),0)</f>
        <v>0</v>
      </c>
      <c r="N3" s="1" t="n">
        <f aca="false">IFERROR(VLOOKUP(A3,'[2]Pivot HorizontalMRP'!$A$4:$E$2689,5,0),0)</f>
        <v>5000</v>
      </c>
      <c r="O3" s="1" t="n">
        <f aca="false">K3+L3</f>
        <v>4893</v>
      </c>
      <c r="P3" s="1" t="n">
        <f aca="false">K3+L3+M3+N3</f>
        <v>9893</v>
      </c>
      <c r="Q3" s="1" t="n">
        <f aca="false">IFERROR(VLOOKUP(A3,'[2]Pivot HorizontalMRP'!$A$4:$F$2689,6,0),0)</f>
        <v>11652</v>
      </c>
      <c r="R3" s="1" t="n">
        <f aca="false">IFERROR(VLOOKUP(A3,'[2]Pivot HorizontalMRP'!$A$4:$G$2689,7,0),0)</f>
        <v>6840</v>
      </c>
      <c r="S3" s="1" t="n">
        <f aca="false">IFERROR(VLOOKUP(A3,'[2]Pivot HorizontalMRP'!$A$4:$H$2689,8,0),0)</f>
        <v>5812</v>
      </c>
      <c r="T3" s="1" t="n">
        <f aca="false">IFERROR(VLOOKUP(A3,'[2]Pivot HorizontalMRP'!$A$4:$I$2689,9,0),0)</f>
        <v>7132</v>
      </c>
      <c r="U3" s="1" t="n">
        <f aca="false">IF(I3="delivery",O3-SUM(Q3+R3),IF(I3="PO",P3-SUM(Q3:R3)))</f>
        <v>-8599</v>
      </c>
      <c r="V3" s="81" t="n">
        <v>12.05</v>
      </c>
      <c r="W3" s="81"/>
      <c r="X3" s="81" t="n">
        <f aca="false">W3-V3</f>
        <v>-12.05</v>
      </c>
      <c r="Y3" s="81"/>
      <c r="Z3" s="81"/>
      <c r="AA3" s="81" t="n">
        <v>12.34</v>
      </c>
      <c r="AB3" s="81"/>
      <c r="AC3" s="81"/>
      <c r="AD3" s="81"/>
      <c r="AE3" s="81"/>
      <c r="AF3" s="81"/>
      <c r="AG3" s="81"/>
      <c r="AH3" s="81"/>
      <c r="AI3" s="81"/>
      <c r="AJ3" s="81"/>
      <c r="AK3" s="81"/>
      <c r="AL3" s="81"/>
      <c r="AM3" s="81"/>
      <c r="AN3" s="81"/>
      <c r="AO3" s="81" t="str">
        <f aca="false">D3</f>
        <v>Arista</v>
      </c>
      <c r="AP3" s="1" t="s">
        <v>194</v>
      </c>
      <c r="AQ3" s="1"/>
      <c r="AR3" s="1"/>
      <c r="AS3" s="1"/>
      <c r="AT3" s="1"/>
      <c r="AU3" s="1"/>
      <c r="AV3" s="1"/>
      <c r="AW3" s="1"/>
      <c r="AX3" s="1"/>
      <c r="AY3" s="1"/>
      <c r="AZ3" s="1"/>
      <c r="BA3" s="1"/>
      <c r="BB3" s="1"/>
      <c r="BC3" s="1"/>
      <c r="BD3" s="1"/>
      <c r="BE3" s="1"/>
      <c r="BF3" s="1" t="s">
        <v>14668</v>
      </c>
      <c r="BG3" s="1" t="s">
        <v>183</v>
      </c>
      <c r="BH3" s="1"/>
      <c r="BI3" s="1"/>
    </row>
    <row r="4" customFormat="false" ht="12.75" hidden="false" customHeight="false" outlineLevel="0" collapsed="false">
      <c r="A4" s="1" t="s">
        <v>312</v>
      </c>
      <c r="B4" s="1" t="s">
        <v>313</v>
      </c>
      <c r="C4" s="1" t="s">
        <v>177</v>
      </c>
      <c r="D4" s="1" t="s">
        <v>82</v>
      </c>
      <c r="E4" s="1" t="s">
        <v>14670</v>
      </c>
      <c r="F4" s="1" t="s">
        <v>315</v>
      </c>
      <c r="G4" s="1" t="n">
        <v>96</v>
      </c>
      <c r="H4" s="1" t="n">
        <v>1000</v>
      </c>
      <c r="I4" s="101" t="s">
        <v>188</v>
      </c>
      <c r="J4" s="1"/>
      <c r="K4" s="1" t="n">
        <f aca="false">IFERROR(VLOOKUP(A4,'[2]Pivot HorizontalMRP'!$A$4:$B$2689,2,0),0)</f>
        <v>419</v>
      </c>
      <c r="L4" s="1" t="n">
        <f aca="false">IFERROR(VLOOKUP(A4,'[2]Pivot HorizontalMRP'!$A$4:$C$2689,3,0),0)</f>
        <v>360</v>
      </c>
      <c r="M4" s="1" t="n">
        <f aca="false">IFERROR(VLOOKUP(A4,'[2]Pivot HorizontalMRP'!$A$4:$D$2689,0.4,0),0)</f>
        <v>0</v>
      </c>
      <c r="N4" s="1" t="n">
        <f aca="false">IFERROR(VLOOKUP(A4,'[2]Pivot HorizontalMRP'!$A$4:$E$2689,5,0),0)</f>
        <v>0</v>
      </c>
      <c r="O4" s="1" t="n">
        <f aca="false">K4+L4</f>
        <v>779</v>
      </c>
      <c r="P4" s="1" t="n">
        <f aca="false">K4+L4+M4+N4</f>
        <v>779</v>
      </c>
      <c r="Q4" s="1" t="n">
        <f aca="false">IFERROR(VLOOKUP(A4,'[2]Pivot HorizontalMRP'!$A$4:$F$2689,6,0),0)</f>
        <v>1195</v>
      </c>
      <c r="R4" s="1" t="n">
        <f aca="false">IFERROR(VLOOKUP(A4,'[2]Pivot HorizontalMRP'!$A$4:$G$2689,7,0),0)</f>
        <v>996</v>
      </c>
      <c r="S4" s="1" t="n">
        <f aca="false">IFERROR(VLOOKUP(A4,'[2]Pivot HorizontalMRP'!$A$4:$H$2689,8,0),0)</f>
        <v>552</v>
      </c>
      <c r="T4" s="1" t="n">
        <f aca="false">IFERROR(VLOOKUP(A4,'[2]Pivot HorizontalMRP'!$A$4:$I$2689,9,0),0)</f>
        <v>552</v>
      </c>
      <c r="U4" s="1" t="n">
        <f aca="false">IF(I4="delivery",O4-SUM(Q4+R4),IF(I4="PO",P4-SUM(Q4:R4)))</f>
        <v>-1412</v>
      </c>
      <c r="V4" s="81" t="n">
        <v>24.78</v>
      </c>
      <c r="W4" s="81"/>
      <c r="X4" s="81" t="n">
        <f aca="false">W4-V4</f>
        <v>-24.78</v>
      </c>
      <c r="Y4" s="81"/>
      <c r="Z4" s="81"/>
      <c r="AA4" s="81" t="n">
        <v>24.724</v>
      </c>
      <c r="AB4" s="81"/>
      <c r="AC4" s="81"/>
      <c r="AD4" s="81"/>
      <c r="AE4" s="81"/>
      <c r="AF4" s="81"/>
      <c r="AG4" s="81"/>
      <c r="AH4" s="81"/>
      <c r="AI4" s="81"/>
      <c r="AJ4" s="81"/>
      <c r="AK4" s="81"/>
      <c r="AL4" s="81"/>
      <c r="AM4" s="81"/>
      <c r="AN4" s="81"/>
      <c r="AO4" s="81" t="str">
        <f aca="false">D4</f>
        <v>Arista</v>
      </c>
      <c r="AP4" s="1" t="s">
        <v>194</v>
      </c>
      <c r="AQ4" s="1"/>
      <c r="AR4" s="1"/>
      <c r="AS4" s="1"/>
      <c r="AT4" s="1"/>
      <c r="AU4" s="1"/>
      <c r="AV4" s="1"/>
      <c r="AW4" s="1"/>
      <c r="AX4" s="1"/>
      <c r="AY4" s="1"/>
      <c r="AZ4" s="1"/>
      <c r="BA4" s="1"/>
      <c r="BB4" s="1"/>
      <c r="BC4" s="1"/>
      <c r="BD4" s="1"/>
      <c r="BE4" s="1"/>
      <c r="BF4" s="1" t="s">
        <v>14668</v>
      </c>
      <c r="BG4" s="1" t="s">
        <v>183</v>
      </c>
      <c r="BH4" s="1"/>
      <c r="BI4" s="1"/>
    </row>
    <row r="5" customFormat="false" ht="12.75" hidden="false" customHeight="false" outlineLevel="0" collapsed="false">
      <c r="A5" s="1" t="s">
        <v>316</v>
      </c>
      <c r="B5" s="1" t="s">
        <v>317</v>
      </c>
      <c r="C5" s="1" t="s">
        <v>177</v>
      </c>
      <c r="D5" s="1" t="s">
        <v>82</v>
      </c>
      <c r="E5" s="1" t="s">
        <v>14671</v>
      </c>
      <c r="F5" s="1" t="s">
        <v>319</v>
      </c>
      <c r="G5" s="1" t="n">
        <v>71</v>
      </c>
      <c r="H5" s="1" t="n">
        <v>1000</v>
      </c>
      <c r="I5" s="101" t="s">
        <v>188</v>
      </c>
      <c r="J5" s="1"/>
      <c r="K5" s="1" t="n">
        <f aca="false">IFERROR(VLOOKUP(A5,'[2]Pivot HorizontalMRP'!$A$4:$B$2689,2,0),0)</f>
        <v>4049</v>
      </c>
      <c r="L5" s="1" t="n">
        <f aca="false">IFERROR(VLOOKUP(A5,'[2]Pivot HorizontalMRP'!$A$4:$C$2689,3,0),0)</f>
        <v>276</v>
      </c>
      <c r="M5" s="1" t="n">
        <f aca="false">IFERROR(VLOOKUP(A5,'[2]Pivot HorizontalMRP'!$A$4:$D$2689,0.4,0),0)</f>
        <v>0</v>
      </c>
      <c r="N5" s="1" t="n">
        <f aca="false">IFERROR(VLOOKUP(A5,'[2]Pivot HorizontalMRP'!$A$4:$E$2689,5,0),0)</f>
        <v>0</v>
      </c>
      <c r="O5" s="1" t="n">
        <f aca="false">K5+L5</f>
        <v>4325</v>
      </c>
      <c r="P5" s="1" t="n">
        <f aca="false">K5+L5+M5+N5</f>
        <v>4325</v>
      </c>
      <c r="Q5" s="1" t="n">
        <f aca="false">IFERROR(VLOOKUP(A5,'[2]Pivot HorizontalMRP'!$A$4:$F$2689,6,0),0)</f>
        <v>388</v>
      </c>
      <c r="R5" s="1" t="n">
        <f aca="false">IFERROR(VLOOKUP(A5,'[2]Pivot HorizontalMRP'!$A$4:$G$2689,7,0),0)</f>
        <v>308</v>
      </c>
      <c r="S5" s="1" t="n">
        <f aca="false">IFERROR(VLOOKUP(A5,'[2]Pivot HorizontalMRP'!$A$4:$H$2689,8,0),0)</f>
        <v>224</v>
      </c>
      <c r="T5" s="1" t="n">
        <f aca="false">IFERROR(VLOOKUP(A5,'[2]Pivot HorizontalMRP'!$A$4:$I$2689,9,0),0)</f>
        <v>336</v>
      </c>
      <c r="U5" s="1" t="n">
        <f aca="false">IF(I5="delivery",O5-SUM(Q5+R5),IF(I5="PO",P5-SUM(Q5:R5)))</f>
        <v>3629</v>
      </c>
      <c r="V5" s="81" t="n">
        <v>24.78</v>
      </c>
      <c r="W5" s="81"/>
      <c r="X5" s="81" t="n">
        <f aca="false">W5-V5</f>
        <v>-24.78</v>
      </c>
      <c r="Y5" s="81"/>
      <c r="Z5" s="81"/>
      <c r="AA5" s="81" t="n">
        <v>24.78</v>
      </c>
      <c r="AB5" s="81"/>
      <c r="AC5" s="81"/>
      <c r="AD5" s="81"/>
      <c r="AE5" s="81"/>
      <c r="AF5" s="81"/>
      <c r="AG5" s="81"/>
      <c r="AH5" s="81"/>
      <c r="AI5" s="81"/>
      <c r="AJ5" s="81"/>
      <c r="AK5" s="81"/>
      <c r="AL5" s="81"/>
      <c r="AM5" s="81"/>
      <c r="AN5" s="81"/>
      <c r="AO5" s="81" t="str">
        <f aca="false">D5</f>
        <v>Arista</v>
      </c>
      <c r="AP5" s="1" t="s">
        <v>194</v>
      </c>
      <c r="AQ5" s="1"/>
      <c r="AR5" s="1"/>
      <c r="AS5" s="1"/>
      <c r="AT5" s="1"/>
      <c r="AU5" s="1"/>
      <c r="AV5" s="1"/>
      <c r="AW5" s="1"/>
      <c r="AX5" s="1"/>
      <c r="AY5" s="1"/>
      <c r="AZ5" s="1"/>
      <c r="BA5" s="1"/>
      <c r="BB5" s="1"/>
      <c r="BC5" s="1"/>
      <c r="BD5" s="1"/>
      <c r="BE5" s="1"/>
      <c r="BF5" s="1" t="s">
        <v>14668</v>
      </c>
      <c r="BG5" s="1" t="s">
        <v>183</v>
      </c>
      <c r="BH5" s="1"/>
      <c r="BI5" s="1"/>
    </row>
    <row r="6" customFormat="false" ht="12.75" hidden="false" customHeight="false" outlineLevel="0" collapsed="false">
      <c r="A6" s="1" t="s">
        <v>364</v>
      </c>
      <c r="B6" s="1" t="s">
        <v>365</v>
      </c>
      <c r="C6" s="1" t="s">
        <v>177</v>
      </c>
      <c r="D6" s="1" t="s">
        <v>82</v>
      </c>
      <c r="E6" s="1" t="s">
        <v>14672</v>
      </c>
      <c r="F6" s="1" t="s">
        <v>367</v>
      </c>
      <c r="G6" s="1" t="n">
        <v>106</v>
      </c>
      <c r="H6" s="1" t="n">
        <v>3000</v>
      </c>
      <c r="I6" s="101" t="s">
        <v>188</v>
      </c>
      <c r="J6" s="1"/>
      <c r="K6" s="1" t="n">
        <f aca="false">IFERROR(VLOOKUP(A6,'[2]Pivot HorizontalMRP'!$A$4:$B$2689,2,0),0)</f>
        <v>0</v>
      </c>
      <c r="L6" s="1" t="n">
        <f aca="false">IFERROR(VLOOKUP(A6,'[2]Pivot HorizontalMRP'!$A$4:$C$2689,3,0),0)</f>
        <v>3320</v>
      </c>
      <c r="M6" s="1" t="n">
        <f aca="false">IFERROR(VLOOKUP(A6,'[2]Pivot HorizontalMRP'!$A$4:$D$2689,0.4,0),0)</f>
        <v>0</v>
      </c>
      <c r="N6" s="1" t="n">
        <f aca="false">IFERROR(VLOOKUP(A6,'[2]Pivot HorizontalMRP'!$A$4:$E$2689,5,0),0)</f>
        <v>0</v>
      </c>
      <c r="O6" s="1" t="n">
        <f aca="false">K6+L6</f>
        <v>3320</v>
      </c>
      <c r="P6" s="1" t="n">
        <f aca="false">K6+L6+M6+N6</f>
        <v>3320</v>
      </c>
      <c r="Q6" s="1" t="n">
        <f aca="false">IFERROR(VLOOKUP(A6,'[2]Pivot HorizontalMRP'!$A$4:$F$2689,6,0),0)</f>
        <v>4142</v>
      </c>
      <c r="R6" s="1" t="n">
        <f aca="false">IFERROR(VLOOKUP(A6,'[2]Pivot HorizontalMRP'!$A$4:$G$2689,7,0),0)</f>
        <v>2108</v>
      </c>
      <c r="S6" s="1" t="n">
        <f aca="false">IFERROR(VLOOKUP(A6,'[2]Pivot HorizontalMRP'!$A$4:$H$2689,8,0),0)</f>
        <v>1409</v>
      </c>
      <c r="T6" s="1" t="n">
        <f aca="false">IFERROR(VLOOKUP(A6,'[2]Pivot HorizontalMRP'!$A$4:$I$2689,9,0),0)</f>
        <v>1160</v>
      </c>
      <c r="U6" s="1" t="n">
        <f aca="false">IF(I6="delivery",O6-SUM(Q6+R6),IF(I6="PO",P6-SUM(Q6:R6)))</f>
        <v>-2930</v>
      </c>
      <c r="V6" s="81" t="n">
        <v>23.2</v>
      </c>
      <c r="W6" s="81"/>
      <c r="X6" s="81" t="n">
        <f aca="false">W6-V6</f>
        <v>-23.2</v>
      </c>
      <c r="Y6" s="81"/>
      <c r="Z6" s="81"/>
      <c r="AA6" s="81" t="n">
        <v>23.2</v>
      </c>
      <c r="AB6" s="81"/>
      <c r="AC6" s="81"/>
      <c r="AD6" s="81"/>
      <c r="AE6" s="81"/>
      <c r="AF6" s="81"/>
      <c r="AG6" s="81"/>
      <c r="AH6" s="81"/>
      <c r="AI6" s="81"/>
      <c r="AJ6" s="81"/>
      <c r="AK6" s="81"/>
      <c r="AL6" s="81"/>
      <c r="AM6" s="81"/>
      <c r="AN6" s="81"/>
      <c r="AO6" s="81" t="str">
        <f aca="false">D6</f>
        <v>Arista</v>
      </c>
      <c r="AP6" s="1" t="s">
        <v>194</v>
      </c>
      <c r="AQ6" s="1"/>
      <c r="AR6" s="1"/>
      <c r="AS6" s="1"/>
      <c r="AT6" s="1"/>
      <c r="AU6" s="1"/>
      <c r="AV6" s="1"/>
      <c r="AW6" s="1"/>
      <c r="AX6" s="1"/>
      <c r="AY6" s="1"/>
      <c r="AZ6" s="1"/>
      <c r="BA6" s="1"/>
      <c r="BB6" s="1"/>
      <c r="BC6" s="1"/>
      <c r="BD6" s="1"/>
      <c r="BE6" s="1"/>
      <c r="BF6" s="1" t="s">
        <v>14668</v>
      </c>
      <c r="BG6" s="1" t="s">
        <v>183</v>
      </c>
      <c r="BH6" s="1"/>
      <c r="BI6" s="1"/>
    </row>
    <row r="7" customFormat="false" ht="12.75" hidden="false" customHeight="false" outlineLevel="0" collapsed="false">
      <c r="A7" s="1" t="s">
        <v>396</v>
      </c>
      <c r="B7" s="1" t="s">
        <v>397</v>
      </c>
      <c r="C7" s="1" t="s">
        <v>177</v>
      </c>
      <c r="D7" s="1" t="s">
        <v>82</v>
      </c>
      <c r="E7" s="1" t="s">
        <v>14673</v>
      </c>
      <c r="F7" s="1" t="s">
        <v>399</v>
      </c>
      <c r="G7" s="1" t="n">
        <v>71</v>
      </c>
      <c r="H7" s="1" t="n">
        <v>1000</v>
      </c>
      <c r="I7" s="101" t="s">
        <v>188</v>
      </c>
      <c r="J7" s="1"/>
      <c r="K7" s="1" t="n">
        <f aca="false">IFERROR(VLOOKUP(A7,'[2]Pivot HorizontalMRP'!$A$4:$B$2689,2,0),0)</f>
        <v>0</v>
      </c>
      <c r="L7" s="1" t="n">
        <f aca="false">IFERROR(VLOOKUP(A7,'[2]Pivot HorizontalMRP'!$A$4:$C$2689,3,0),0)</f>
        <v>5705</v>
      </c>
      <c r="M7" s="1" t="n">
        <f aca="false">IFERROR(VLOOKUP(A7,'[2]Pivot HorizontalMRP'!$A$4:$D$2689,0.4,0),0)</f>
        <v>0</v>
      </c>
      <c r="N7" s="1" t="n">
        <f aca="false">IFERROR(VLOOKUP(A7,'[2]Pivot HorizontalMRP'!$A$4:$E$2689,5,0),0)</f>
        <v>0</v>
      </c>
      <c r="O7" s="1" t="n">
        <f aca="false">K7+L7</f>
        <v>5705</v>
      </c>
      <c r="P7" s="1" t="n">
        <f aca="false">K7+L7+M7+N7</f>
        <v>5705</v>
      </c>
      <c r="Q7" s="1" t="n">
        <f aca="false">IFERROR(VLOOKUP(A7,'[2]Pivot HorizontalMRP'!$A$4:$F$2689,6,0),0)</f>
        <v>2516</v>
      </c>
      <c r="R7" s="1" t="n">
        <f aca="false">IFERROR(VLOOKUP(A7,'[2]Pivot HorizontalMRP'!$A$4:$G$2689,7,0),0)</f>
        <v>1715</v>
      </c>
      <c r="S7" s="1" t="n">
        <f aca="false">IFERROR(VLOOKUP(A7,'[2]Pivot HorizontalMRP'!$A$4:$H$2689,8,0),0)</f>
        <v>1599</v>
      </c>
      <c r="T7" s="1" t="n">
        <f aca="false">IFERROR(VLOOKUP(A7,'[2]Pivot HorizontalMRP'!$A$4:$I$2689,9,0),0)</f>
        <v>1161</v>
      </c>
      <c r="U7" s="1" t="n">
        <f aca="false">IF(I7="delivery",O7-SUM(Q7+R7),IF(I7="PO",P7-SUM(Q7:R7)))</f>
        <v>1474</v>
      </c>
      <c r="V7" s="81" t="n">
        <v>29.81</v>
      </c>
      <c r="W7" s="81"/>
      <c r="X7" s="81" t="n">
        <f aca="false">W7-V7</f>
        <v>-29.81</v>
      </c>
      <c r="Y7" s="81"/>
      <c r="Z7" s="81"/>
      <c r="AA7" s="81" t="n">
        <v>29.81</v>
      </c>
      <c r="AB7" s="81"/>
      <c r="AC7" s="81"/>
      <c r="AD7" s="81"/>
      <c r="AE7" s="81"/>
      <c r="AF7" s="81"/>
      <c r="AG7" s="81"/>
      <c r="AH7" s="81"/>
      <c r="AI7" s="81"/>
      <c r="AJ7" s="81"/>
      <c r="AK7" s="81"/>
      <c r="AL7" s="81"/>
      <c r="AM7" s="81"/>
      <c r="AN7" s="81"/>
      <c r="AO7" s="81" t="str">
        <f aca="false">D7</f>
        <v>Arista</v>
      </c>
      <c r="AP7" s="1" t="s">
        <v>194</v>
      </c>
      <c r="AQ7" s="1"/>
      <c r="AR7" s="1"/>
      <c r="AS7" s="1"/>
      <c r="AT7" s="1"/>
      <c r="AU7" s="1"/>
      <c r="AV7" s="1"/>
      <c r="AW7" s="1"/>
      <c r="AX7" s="1"/>
      <c r="AY7" s="1"/>
      <c r="AZ7" s="1"/>
      <c r="BA7" s="1"/>
      <c r="BB7" s="1"/>
      <c r="BC7" s="1"/>
      <c r="BD7" s="1"/>
      <c r="BE7" s="1"/>
      <c r="BF7" s="1" t="s">
        <v>14668</v>
      </c>
      <c r="BG7" s="1" t="s">
        <v>183</v>
      </c>
      <c r="BH7" s="1"/>
      <c r="BI7" s="1"/>
    </row>
    <row r="8" customFormat="false" ht="12.75" hidden="false" customHeight="false" outlineLevel="0" collapsed="false">
      <c r="A8" s="1" t="s">
        <v>400</v>
      </c>
      <c r="B8" s="1" t="s">
        <v>401</v>
      </c>
      <c r="C8" s="1" t="s">
        <v>177</v>
      </c>
      <c r="D8" s="1" t="s">
        <v>82</v>
      </c>
      <c r="E8" s="1" t="s">
        <v>14674</v>
      </c>
      <c r="F8" s="1" t="s">
        <v>403</v>
      </c>
      <c r="G8" s="1" t="n">
        <v>71</v>
      </c>
      <c r="H8" s="1" t="n">
        <v>1000</v>
      </c>
      <c r="I8" s="101" t="s">
        <v>188</v>
      </c>
      <c r="J8" s="1"/>
      <c r="K8" s="1" t="n">
        <f aca="false">IFERROR(VLOOKUP(A8,'[2]Pivot HorizontalMRP'!$A$4:$B$2689,2,0),0)</f>
        <v>2875</v>
      </c>
      <c r="L8" s="1" t="n">
        <f aca="false">IFERROR(VLOOKUP(A8,'[2]Pivot HorizontalMRP'!$A$4:$C$2689,3,0),0)</f>
        <v>285</v>
      </c>
      <c r="M8" s="1" t="n">
        <f aca="false">IFERROR(VLOOKUP(A8,'[2]Pivot HorizontalMRP'!$A$4:$D$2689,0.4,0),0)</f>
        <v>0</v>
      </c>
      <c r="N8" s="1" t="n">
        <f aca="false">IFERROR(VLOOKUP(A8,'[2]Pivot HorizontalMRP'!$A$4:$E$2689,5,0),0)</f>
        <v>0</v>
      </c>
      <c r="O8" s="1" t="n">
        <f aca="false">K8+L8</f>
        <v>3160</v>
      </c>
      <c r="P8" s="1" t="n">
        <f aca="false">K8+L8+M8+N8</f>
        <v>3160</v>
      </c>
      <c r="Q8" s="1" t="n">
        <f aca="false">IFERROR(VLOOKUP(A8,'[2]Pivot HorizontalMRP'!$A$4:$F$2689,6,0),0)</f>
        <v>304</v>
      </c>
      <c r="R8" s="1" t="n">
        <f aca="false">IFERROR(VLOOKUP(A8,'[2]Pivot HorizontalMRP'!$A$4:$G$2689,7,0),0)</f>
        <v>0</v>
      </c>
      <c r="S8" s="1" t="n">
        <f aca="false">IFERROR(VLOOKUP(A8,'[2]Pivot HorizontalMRP'!$A$4:$H$2689,8,0),0)</f>
        <v>5</v>
      </c>
      <c r="T8" s="1" t="n">
        <f aca="false">IFERROR(VLOOKUP(A8,'[2]Pivot HorizontalMRP'!$A$4:$I$2689,9,0),0)</f>
        <v>15</v>
      </c>
      <c r="U8" s="1" t="n">
        <f aca="false">IF(I8="delivery",O8-SUM(Q8+R8),IF(I8="PO",P8-SUM(Q8:R8)))</f>
        <v>2856</v>
      </c>
      <c r="V8" s="81" t="n">
        <v>29.81</v>
      </c>
      <c r="W8" s="81"/>
      <c r="X8" s="81" t="n">
        <f aca="false">W8-V8</f>
        <v>-29.81</v>
      </c>
      <c r="Y8" s="81"/>
      <c r="Z8" s="81"/>
      <c r="AA8" s="81"/>
      <c r="AB8" s="81"/>
      <c r="AC8" s="81"/>
      <c r="AD8" s="81"/>
      <c r="AE8" s="81"/>
      <c r="AF8" s="81"/>
      <c r="AG8" s="81"/>
      <c r="AH8" s="81"/>
      <c r="AI8" s="81"/>
      <c r="AJ8" s="81"/>
      <c r="AK8" s="81"/>
      <c r="AL8" s="81"/>
      <c r="AM8" s="81"/>
      <c r="AN8" s="81"/>
      <c r="AO8" s="81" t="str">
        <f aca="false">D8</f>
        <v>Arista</v>
      </c>
      <c r="AP8" s="1" t="s">
        <v>194</v>
      </c>
      <c r="AQ8" s="1"/>
      <c r="AR8" s="1"/>
      <c r="AS8" s="1"/>
      <c r="AT8" s="1"/>
      <c r="AU8" s="1"/>
      <c r="AV8" s="1"/>
      <c r="AW8" s="1"/>
      <c r="AX8" s="1"/>
      <c r="AY8" s="1"/>
      <c r="AZ8" s="1"/>
      <c r="BA8" s="1"/>
      <c r="BB8" s="1"/>
      <c r="BC8" s="1"/>
      <c r="BD8" s="1"/>
      <c r="BE8" s="1"/>
      <c r="BF8" s="1" t="s">
        <v>14668</v>
      </c>
      <c r="BG8" s="1" t="s">
        <v>183</v>
      </c>
      <c r="BH8" s="1"/>
      <c r="BI8" s="1"/>
    </row>
    <row r="9" customFormat="false" ht="12.75" hidden="false" customHeight="false" outlineLevel="0" collapsed="false">
      <c r="A9" s="1" t="s">
        <v>421</v>
      </c>
      <c r="B9" s="1" t="s">
        <v>422</v>
      </c>
      <c r="C9" s="1" t="s">
        <v>177</v>
      </c>
      <c r="D9" s="1" t="s">
        <v>82</v>
      </c>
      <c r="E9" s="1" t="s">
        <v>423</v>
      </c>
      <c r="F9" s="1" t="s">
        <v>424</v>
      </c>
      <c r="G9" s="1" t="n">
        <v>71</v>
      </c>
      <c r="H9" s="1" t="n">
        <v>5000</v>
      </c>
      <c r="I9" s="101" t="s">
        <v>188</v>
      </c>
      <c r="J9" s="1"/>
      <c r="K9" s="1" t="n">
        <f aca="false">IFERROR(VLOOKUP(A9,'[2]Pivot HorizontalMRP'!$A$4:$B$2689,2,0),0)</f>
        <v>0</v>
      </c>
      <c r="L9" s="1" t="n">
        <f aca="false">IFERROR(VLOOKUP(A9,'[2]Pivot HorizontalMRP'!$A$4:$C$2689,3,0),0)</f>
        <v>6865</v>
      </c>
      <c r="M9" s="1" t="n">
        <f aca="false">IFERROR(VLOOKUP(A9,'[2]Pivot HorizontalMRP'!$A$4:$D$2689,0.4,0),0)</f>
        <v>0</v>
      </c>
      <c r="N9" s="1" t="n">
        <f aca="false">IFERROR(VLOOKUP(A9,'[2]Pivot HorizontalMRP'!$A$4:$E$2689,5,0),0)</f>
        <v>13800</v>
      </c>
      <c r="O9" s="1" t="n">
        <f aca="false">K9+L9</f>
        <v>6865</v>
      </c>
      <c r="P9" s="1" t="n">
        <f aca="false">K9+L9+M9+N9</f>
        <v>20665</v>
      </c>
      <c r="Q9" s="1" t="n">
        <f aca="false">IFERROR(VLOOKUP(A9,'[2]Pivot HorizontalMRP'!$A$4:$F$2689,6,0),0)</f>
        <v>18308</v>
      </c>
      <c r="R9" s="1" t="n">
        <f aca="false">IFERROR(VLOOKUP(A9,'[2]Pivot HorizontalMRP'!$A$4:$G$2689,7,0),0)</f>
        <v>10660</v>
      </c>
      <c r="S9" s="1" t="n">
        <f aca="false">IFERROR(VLOOKUP(A9,'[2]Pivot HorizontalMRP'!$A$4:$H$2689,8,0),0)</f>
        <v>10342</v>
      </c>
      <c r="T9" s="1" t="n">
        <f aca="false">IFERROR(VLOOKUP(A9,'[2]Pivot HorizontalMRP'!$A$4:$I$2689,9,0),0)</f>
        <v>10351</v>
      </c>
      <c r="U9" s="1" t="n">
        <f aca="false">IF(I9="delivery",O9-SUM(Q9+R9),IF(I9="PO",P9-SUM(Q9:R9)))</f>
        <v>-8303</v>
      </c>
      <c r="V9" s="81" t="n">
        <v>20.39</v>
      </c>
      <c r="W9" s="81"/>
      <c r="X9" s="81" t="n">
        <f aca="false">W9-V9</f>
        <v>-20.39</v>
      </c>
      <c r="Y9" s="81"/>
      <c r="Z9" s="81"/>
      <c r="AA9" s="81" t="n">
        <v>20.39</v>
      </c>
      <c r="AB9" s="81"/>
      <c r="AC9" s="81"/>
      <c r="AD9" s="81"/>
      <c r="AE9" s="81"/>
      <c r="AF9" s="81"/>
      <c r="AG9" s="81"/>
      <c r="AH9" s="81"/>
      <c r="AI9" s="81"/>
      <c r="AJ9" s="81"/>
      <c r="AK9" s="81"/>
      <c r="AL9" s="81"/>
      <c r="AM9" s="81"/>
      <c r="AN9" s="81"/>
      <c r="AO9" s="81" t="str">
        <f aca="false">D9</f>
        <v>Arista</v>
      </c>
      <c r="AP9" s="1" t="s">
        <v>194</v>
      </c>
      <c r="AQ9" s="1"/>
      <c r="AR9" s="1"/>
      <c r="AS9" s="1"/>
      <c r="AT9" s="1"/>
      <c r="AU9" s="1"/>
      <c r="AV9" s="1"/>
      <c r="AW9" s="1"/>
      <c r="AX9" s="1"/>
      <c r="AY9" s="1"/>
      <c r="AZ9" s="1"/>
      <c r="BA9" s="1"/>
      <c r="BB9" s="1"/>
      <c r="BC9" s="1"/>
      <c r="BD9" s="1"/>
      <c r="BE9" s="1"/>
      <c r="BF9" s="1" t="s">
        <v>14668</v>
      </c>
      <c r="BG9" s="1" t="s">
        <v>183</v>
      </c>
      <c r="BH9" s="1"/>
      <c r="BI9" s="1"/>
    </row>
    <row r="10" customFormat="false" ht="12.75" hidden="false" customHeight="false" outlineLevel="0" collapsed="false">
      <c r="A10" s="1" t="s">
        <v>529</v>
      </c>
      <c r="B10" s="1" t="s">
        <v>530</v>
      </c>
      <c r="C10" s="1" t="s">
        <v>177</v>
      </c>
      <c r="D10" s="1" t="s">
        <v>82</v>
      </c>
      <c r="E10" s="1" t="s">
        <v>14675</v>
      </c>
      <c r="F10" s="1" t="s">
        <v>532</v>
      </c>
      <c r="G10" s="1" t="n">
        <v>71</v>
      </c>
      <c r="H10" s="1" t="n">
        <v>500</v>
      </c>
      <c r="I10" s="101" t="s">
        <v>188</v>
      </c>
      <c r="J10" s="1"/>
      <c r="K10" s="1" t="n">
        <f aca="false">IFERROR(VLOOKUP(A10,'[2]Pivot HorizontalMRP'!$A$4:$B$2689,2,0),0)</f>
        <v>894</v>
      </c>
      <c r="L10" s="1" t="n">
        <f aca="false">IFERROR(VLOOKUP(A10,'[2]Pivot HorizontalMRP'!$A$4:$C$2689,3,0),0)</f>
        <v>1577</v>
      </c>
      <c r="M10" s="1" t="n">
        <f aca="false">IFERROR(VLOOKUP(A10,'[2]Pivot HorizontalMRP'!$A$4:$D$2689,0.4,0),0)</f>
        <v>0</v>
      </c>
      <c r="N10" s="1" t="n">
        <f aca="false">IFERROR(VLOOKUP(A10,'[2]Pivot HorizontalMRP'!$A$4:$E$2689,5,0),0)</f>
        <v>0</v>
      </c>
      <c r="O10" s="1" t="n">
        <f aca="false">K10+L10</f>
        <v>2471</v>
      </c>
      <c r="P10" s="1" t="n">
        <f aca="false">K10+L10+M10+N10</f>
        <v>2471</v>
      </c>
      <c r="Q10" s="1" t="n">
        <f aca="false">IFERROR(VLOOKUP(A10,'[2]Pivot HorizontalMRP'!$A$4:$F$2689,6,0),0)</f>
        <v>300</v>
      </c>
      <c r="R10" s="1" t="n">
        <f aca="false">IFERROR(VLOOKUP(A10,'[2]Pivot HorizontalMRP'!$A$4:$G$2689,7,0),0)</f>
        <v>220</v>
      </c>
      <c r="S10" s="1" t="n">
        <f aca="false">IFERROR(VLOOKUP(A10,'[2]Pivot HorizontalMRP'!$A$4:$H$2689,8,0),0)</f>
        <v>160</v>
      </c>
      <c r="T10" s="1" t="n">
        <f aca="false">IFERROR(VLOOKUP(A10,'[2]Pivot HorizontalMRP'!$A$4:$I$2689,9,0),0)</f>
        <v>240</v>
      </c>
      <c r="U10" s="1" t="n">
        <f aca="false">IF(I10="delivery",O10-SUM(Q10+R10),IF(I10="PO",P10-SUM(Q10:R10)))</f>
        <v>1951</v>
      </c>
      <c r="V10" s="81" t="n">
        <v>18.16</v>
      </c>
      <c r="W10" s="81"/>
      <c r="X10" s="81" t="n">
        <f aca="false">W10-V10</f>
        <v>-18.16</v>
      </c>
      <c r="Y10" s="81"/>
      <c r="Z10" s="81"/>
      <c r="AA10" s="81"/>
      <c r="AB10" s="81"/>
      <c r="AC10" s="81"/>
      <c r="AD10" s="81"/>
      <c r="AE10" s="81"/>
      <c r="AF10" s="81"/>
      <c r="AG10" s="81"/>
      <c r="AH10" s="81"/>
      <c r="AI10" s="81"/>
      <c r="AJ10" s="81"/>
      <c r="AK10" s="81"/>
      <c r="AL10" s="81"/>
      <c r="AM10" s="81"/>
      <c r="AN10" s="81"/>
      <c r="AO10" s="81" t="str">
        <f aca="false">D10</f>
        <v>Arista</v>
      </c>
      <c r="AP10" s="1" t="s">
        <v>194</v>
      </c>
      <c r="AQ10" s="1"/>
      <c r="AR10" s="1"/>
      <c r="AS10" s="1"/>
      <c r="AT10" s="1"/>
      <c r="AU10" s="1"/>
      <c r="AV10" s="1"/>
      <c r="AW10" s="1"/>
      <c r="AX10" s="1"/>
      <c r="AY10" s="1"/>
      <c r="AZ10" s="1"/>
      <c r="BA10" s="1"/>
      <c r="BB10" s="1"/>
      <c r="BC10" s="1"/>
      <c r="BD10" s="1"/>
      <c r="BE10" s="1"/>
      <c r="BF10" s="1" t="s">
        <v>14668</v>
      </c>
      <c r="BG10" s="1" t="s">
        <v>183</v>
      </c>
      <c r="BH10" s="1"/>
      <c r="BI10" s="1"/>
    </row>
    <row r="11" customFormat="false" ht="12.75" hidden="false" customHeight="false" outlineLevel="0" collapsed="false">
      <c r="A11" s="1" t="s">
        <v>533</v>
      </c>
      <c r="B11" s="1" t="s">
        <v>534</v>
      </c>
      <c r="C11" s="1" t="s">
        <v>177</v>
      </c>
      <c r="D11" s="1" t="s">
        <v>82</v>
      </c>
      <c r="E11" s="1" t="s">
        <v>535</v>
      </c>
      <c r="F11" s="1" t="s">
        <v>536</v>
      </c>
      <c r="G11" s="1" t="n">
        <v>71</v>
      </c>
      <c r="H11" s="1" t="n">
        <v>500</v>
      </c>
      <c r="I11" s="101" t="s">
        <v>188</v>
      </c>
      <c r="J11" s="1"/>
      <c r="K11" s="1" t="n">
        <f aca="false">IFERROR(VLOOKUP(A11,'[2]Pivot HorizontalMRP'!$A$4:$B$2689,2,0),0)</f>
        <v>764</v>
      </c>
      <c r="L11" s="1" t="n">
        <f aca="false">IFERROR(VLOOKUP(A11,'[2]Pivot HorizontalMRP'!$A$4:$C$2689,3,0),0)</f>
        <v>218</v>
      </c>
      <c r="M11" s="1" t="n">
        <f aca="false">IFERROR(VLOOKUP(A11,'[2]Pivot HorizontalMRP'!$A$4:$D$2689,0.4,0),0)</f>
        <v>0</v>
      </c>
      <c r="N11" s="1" t="n">
        <f aca="false">IFERROR(VLOOKUP(A11,'[2]Pivot HorizontalMRP'!$A$4:$E$2689,5,0),0)</f>
        <v>0</v>
      </c>
      <c r="O11" s="1" t="n">
        <f aca="false">K11+L11</f>
        <v>982</v>
      </c>
      <c r="P11" s="1" t="n">
        <f aca="false">K11+L11+M11+N11</f>
        <v>982</v>
      </c>
      <c r="Q11" s="1" t="n">
        <f aca="false">IFERROR(VLOOKUP(A11,'[2]Pivot HorizontalMRP'!$A$4:$F$2689,6,0),0)</f>
        <v>308</v>
      </c>
      <c r="R11" s="1" t="n">
        <f aca="false">IFERROR(VLOOKUP(A11,'[2]Pivot HorizontalMRP'!$A$4:$G$2689,7,0),0)</f>
        <v>220</v>
      </c>
      <c r="S11" s="1" t="n">
        <f aca="false">IFERROR(VLOOKUP(A11,'[2]Pivot HorizontalMRP'!$A$4:$H$2689,8,0),0)</f>
        <v>160</v>
      </c>
      <c r="T11" s="1" t="n">
        <f aca="false">IFERROR(VLOOKUP(A11,'[2]Pivot HorizontalMRP'!$A$4:$I$2689,9,0),0)</f>
        <v>240</v>
      </c>
      <c r="U11" s="1" t="n">
        <f aca="false">IF(I11="delivery",O11-SUM(Q11+R11),IF(I11="PO",P11-SUM(Q11:R11)))</f>
        <v>454</v>
      </c>
      <c r="V11" s="81" t="n">
        <v>18.16</v>
      </c>
      <c r="W11" s="81"/>
      <c r="X11" s="81" t="n">
        <f aca="false">W11-V11</f>
        <v>-18.16</v>
      </c>
      <c r="Y11" s="81"/>
      <c r="Z11" s="81"/>
      <c r="AA11" s="81"/>
      <c r="AB11" s="81"/>
      <c r="AC11" s="81"/>
      <c r="AD11" s="81"/>
      <c r="AE11" s="81"/>
      <c r="AF11" s="81"/>
      <c r="AG11" s="81"/>
      <c r="AH11" s="81"/>
      <c r="AI11" s="81"/>
      <c r="AJ11" s="81"/>
      <c r="AK11" s="81"/>
      <c r="AL11" s="81"/>
      <c r="AM11" s="81"/>
      <c r="AN11" s="81"/>
      <c r="AO11" s="81" t="str">
        <f aca="false">D11</f>
        <v>Arista</v>
      </c>
      <c r="AP11" s="1" t="s">
        <v>194</v>
      </c>
      <c r="AQ11" s="1"/>
      <c r="AR11" s="1"/>
      <c r="AS11" s="1"/>
      <c r="AT11" s="1"/>
      <c r="AU11" s="1"/>
      <c r="AV11" s="1"/>
      <c r="AW11" s="1"/>
      <c r="AX11" s="1"/>
      <c r="AY11" s="1"/>
      <c r="AZ11" s="1"/>
      <c r="BA11" s="1"/>
      <c r="BB11" s="1"/>
      <c r="BC11" s="1"/>
      <c r="BD11" s="1"/>
      <c r="BE11" s="1"/>
      <c r="BF11" s="1" t="s">
        <v>14668</v>
      </c>
      <c r="BG11" s="1" t="s">
        <v>183</v>
      </c>
      <c r="BH11" s="1"/>
      <c r="BI11" s="1"/>
    </row>
    <row r="12" customFormat="false" ht="12.75" hidden="false" customHeight="false" outlineLevel="0" collapsed="false">
      <c r="A12" s="1" t="s">
        <v>561</v>
      </c>
      <c r="B12" s="1" t="s">
        <v>562</v>
      </c>
      <c r="C12" s="1" t="s">
        <v>177</v>
      </c>
      <c r="D12" s="1" t="s">
        <v>82</v>
      </c>
      <c r="E12" s="1" t="s">
        <v>563</v>
      </c>
      <c r="F12" s="1" t="s">
        <v>564</v>
      </c>
      <c r="G12" s="1" t="n">
        <v>101</v>
      </c>
      <c r="H12" s="1" t="n">
        <v>5120</v>
      </c>
      <c r="I12" s="101" t="s">
        <v>188</v>
      </c>
      <c r="J12" s="1"/>
      <c r="K12" s="1" t="n">
        <f aca="false">IFERROR(VLOOKUP(A12,'[2]Pivot HorizontalMRP'!$A$4:$B$2689,2,0),0)</f>
        <v>48</v>
      </c>
      <c r="L12" s="1" t="n">
        <f aca="false">IFERROR(VLOOKUP(A12,'[2]Pivot HorizontalMRP'!$A$4:$C$2689,3,0),0)</f>
        <v>4890</v>
      </c>
      <c r="M12" s="1" t="n">
        <f aca="false">IFERROR(VLOOKUP(A12,'[2]Pivot HorizontalMRP'!$A$4:$D$2689,0.4,0),0)</f>
        <v>0</v>
      </c>
      <c r="N12" s="1" t="n">
        <f aca="false">IFERROR(VLOOKUP(A12,'[2]Pivot HorizontalMRP'!$A$4:$E$2689,5,0),0)</f>
        <v>2566</v>
      </c>
      <c r="O12" s="1" t="n">
        <f aca="false">K12+L12</f>
        <v>4938</v>
      </c>
      <c r="P12" s="1" t="n">
        <f aca="false">K12+L12+M12+N12</f>
        <v>7504</v>
      </c>
      <c r="Q12" s="1" t="n">
        <f aca="false">IFERROR(VLOOKUP(A12,'[2]Pivot HorizontalMRP'!$A$4:$F$2689,6,0),0)</f>
        <v>2730</v>
      </c>
      <c r="R12" s="1" t="n">
        <f aca="false">IFERROR(VLOOKUP(A12,'[2]Pivot HorizontalMRP'!$A$4:$G$2689,7,0),0)</f>
        <v>120</v>
      </c>
      <c r="S12" s="1" t="n">
        <f aca="false">IFERROR(VLOOKUP(A12,'[2]Pivot HorizontalMRP'!$A$4:$H$2689,8,0),0)</f>
        <v>160</v>
      </c>
      <c r="T12" s="1" t="n">
        <f aca="false">IFERROR(VLOOKUP(A12,'[2]Pivot HorizontalMRP'!$A$4:$I$2689,9,0),0)</f>
        <v>240</v>
      </c>
      <c r="U12" s="1" t="n">
        <f aca="false">IF(I12="delivery",O12-SUM(Q12+R12),IF(I12="PO",P12-SUM(Q12:R12)))</f>
        <v>4654</v>
      </c>
      <c r="V12" s="81" t="n">
        <v>48.63</v>
      </c>
      <c r="W12" s="81"/>
      <c r="X12" s="81" t="n">
        <f aca="false">W12-V12</f>
        <v>-48.63</v>
      </c>
      <c r="Y12" s="81"/>
      <c r="Z12" s="81"/>
      <c r="AA12" s="81" t="n">
        <v>48.63</v>
      </c>
      <c r="AB12" s="81"/>
      <c r="AC12" s="81"/>
      <c r="AD12" s="81"/>
      <c r="AE12" s="81"/>
      <c r="AF12" s="81"/>
      <c r="AG12" s="81"/>
      <c r="AH12" s="81"/>
      <c r="AI12" s="81"/>
      <c r="AJ12" s="81"/>
      <c r="AK12" s="81"/>
      <c r="AL12" s="81"/>
      <c r="AM12" s="81"/>
      <c r="AN12" s="81"/>
      <c r="AO12" s="81" t="str">
        <f aca="false">D12</f>
        <v>Arista</v>
      </c>
      <c r="AP12" s="1" t="s">
        <v>194</v>
      </c>
      <c r="AQ12" s="1"/>
      <c r="AR12" s="1"/>
      <c r="AS12" s="1"/>
      <c r="AT12" s="1"/>
      <c r="AU12" s="1"/>
      <c r="AV12" s="1"/>
      <c r="AW12" s="1"/>
      <c r="AX12" s="1"/>
      <c r="AY12" s="1"/>
      <c r="AZ12" s="1"/>
      <c r="BA12" s="1"/>
      <c r="BB12" s="1"/>
      <c r="BC12" s="1"/>
      <c r="BD12" s="1"/>
      <c r="BE12" s="1"/>
      <c r="BF12" s="1" t="s">
        <v>14668</v>
      </c>
      <c r="BG12" s="1" t="s">
        <v>183</v>
      </c>
      <c r="BH12" s="1"/>
      <c r="BI12" s="1"/>
    </row>
    <row r="13" customFormat="false" ht="12.75" hidden="false" customHeight="false" outlineLevel="0" collapsed="false">
      <c r="A13" s="1" t="s">
        <v>14676</v>
      </c>
      <c r="B13" s="1" t="s">
        <v>779</v>
      </c>
      <c r="C13" s="1" t="s">
        <v>177</v>
      </c>
      <c r="D13" s="1" t="s">
        <v>82</v>
      </c>
      <c r="E13" s="1" t="s">
        <v>780</v>
      </c>
      <c r="F13" s="1" t="s">
        <v>781</v>
      </c>
      <c r="G13" s="1" t="n">
        <v>55</v>
      </c>
      <c r="H13" s="1" t="n">
        <v>1</v>
      </c>
      <c r="I13" s="102" t="s">
        <v>188</v>
      </c>
      <c r="J13" s="1"/>
      <c r="K13" s="1" t="n">
        <f aca="false">IFERROR(VLOOKUP(A13,'[2]Pivot HorizontalMRP'!$A$4:$B$2689,2,0),0)</f>
        <v>0</v>
      </c>
      <c r="L13" s="1" t="n">
        <f aca="false">IFERROR(VLOOKUP(A13,'[2]Pivot HorizontalMRP'!$A$4:$C$2689,3,0),0)</f>
        <v>0</v>
      </c>
      <c r="M13" s="1" t="n">
        <f aca="false">IFERROR(VLOOKUP(A13,'[2]Pivot HorizontalMRP'!$A$4:$D$2689,0.4,0),0)</f>
        <v>0</v>
      </c>
      <c r="N13" s="1" t="n">
        <f aca="false">IFERROR(VLOOKUP(A13,'[2]Pivot HorizontalMRP'!$A$4:$E$2689,5,0),0)</f>
        <v>0</v>
      </c>
      <c r="O13" s="1" t="n">
        <f aca="false">K13+L13</f>
        <v>0</v>
      </c>
      <c r="P13" s="1" t="n">
        <f aca="false">K13+L13+M13+N13</f>
        <v>0</v>
      </c>
      <c r="Q13" s="1" t="n">
        <f aca="false">IFERROR(VLOOKUP(A13,'[2]Pivot HorizontalMRP'!$A$4:$F$2689,6,0),0)</f>
        <v>10396</v>
      </c>
      <c r="R13" s="1" t="n">
        <f aca="false">IFERROR(VLOOKUP(A13,'[2]Pivot HorizontalMRP'!$A$4:$G$2689,7,0),0)</f>
        <v>18096</v>
      </c>
      <c r="S13" s="1" t="n">
        <f aca="false">IFERROR(VLOOKUP(A13,'[2]Pivot HorizontalMRP'!$A$4:$H$2689,8,0),0)</f>
        <v>27304</v>
      </c>
      <c r="T13" s="1" t="n">
        <f aca="false">IFERROR(VLOOKUP(A13,'[2]Pivot HorizontalMRP'!$A$4:$I$2689,9,0),0)</f>
        <v>20472</v>
      </c>
      <c r="U13" s="1" t="n">
        <f aca="false">IF(I13="delivery",O13-SUM(Q13+R13),IF(I13="PO",P13-SUM(Q13:R13)))</f>
        <v>-28492</v>
      </c>
      <c r="V13" s="81" t="n">
        <v>47.5</v>
      </c>
      <c r="W13" s="81"/>
      <c r="X13" s="81" t="n">
        <f aca="false">W13-V13</f>
        <v>-47.5</v>
      </c>
      <c r="Y13" s="81"/>
      <c r="Z13" s="81"/>
      <c r="AA13" s="81"/>
      <c r="AB13" s="81"/>
      <c r="AC13" s="81"/>
      <c r="AD13" s="81"/>
      <c r="AE13" s="81"/>
      <c r="AF13" s="81"/>
      <c r="AG13" s="81"/>
      <c r="AH13" s="81"/>
      <c r="AI13" s="81"/>
      <c r="AJ13" s="81"/>
      <c r="AK13" s="81"/>
      <c r="AL13" s="81"/>
      <c r="AM13" s="81"/>
      <c r="AN13" s="81"/>
      <c r="AO13" s="81" t="str">
        <f aca="false">D13</f>
        <v>Arista</v>
      </c>
      <c r="AP13" s="102" t="s">
        <v>194</v>
      </c>
      <c r="AQ13" s="1"/>
      <c r="AR13" s="1"/>
      <c r="AS13" s="1"/>
      <c r="AT13" s="1"/>
      <c r="AU13" s="1"/>
      <c r="AV13" s="1"/>
      <c r="AW13" s="1"/>
      <c r="AX13" s="1"/>
      <c r="AY13" s="1"/>
      <c r="AZ13" s="1"/>
      <c r="BA13" s="1"/>
      <c r="BB13" s="1"/>
      <c r="BC13" s="1"/>
      <c r="BD13" s="1"/>
      <c r="BE13" s="1"/>
      <c r="BF13" s="1" t="s">
        <v>10507</v>
      </c>
      <c r="BG13" s="1" t="s">
        <v>183</v>
      </c>
      <c r="BH13" s="1"/>
      <c r="BI13" s="1"/>
    </row>
    <row r="14" customFormat="false" ht="12.75" hidden="false" customHeight="false" outlineLevel="0" collapsed="false">
      <c r="A14" s="103" t="s">
        <v>778</v>
      </c>
      <c r="B14" s="104" t="s">
        <v>779</v>
      </c>
      <c r="C14" s="99" t="s">
        <v>177</v>
      </c>
      <c r="D14" s="99" t="s">
        <v>82</v>
      </c>
      <c r="E14" s="99" t="s">
        <v>780</v>
      </c>
      <c r="F14" s="99" t="s">
        <v>781</v>
      </c>
      <c r="G14" s="99" t="n">
        <v>71</v>
      </c>
      <c r="H14" s="99" t="n">
        <v>2000</v>
      </c>
      <c r="I14" s="99" t="s">
        <v>188</v>
      </c>
      <c r="K14" s="1" t="n">
        <f aca="false">IFERROR(VLOOKUP(A14,'[2]Pivot HorizontalMRP'!$A$4:$B$2689,2,0),0)</f>
        <v>0</v>
      </c>
      <c r="L14" s="1" t="n">
        <f aca="false">IFERROR(VLOOKUP(A14,'[2]Pivot HorizontalMRP'!$A$4:$C$2689,3,0),0)</f>
        <v>18139</v>
      </c>
      <c r="M14" s="1" t="n">
        <f aca="false">IFERROR(VLOOKUP(A14,'[2]Pivot HorizontalMRP'!$A$4:$D$2689,0.4,0),0)</f>
        <v>0</v>
      </c>
      <c r="N14" s="1" t="n">
        <f aca="false">IFERROR(VLOOKUP(A14,'[2]Pivot HorizontalMRP'!$A$4:$E$2689,5,0),0)</f>
        <v>0</v>
      </c>
      <c r="O14" s="1" t="n">
        <f aca="false">K14+L14</f>
        <v>18139</v>
      </c>
      <c r="P14" s="1" t="n">
        <f aca="false">K14+L14+M14+N14</f>
        <v>18139</v>
      </c>
      <c r="Q14" s="1" t="n">
        <f aca="false">IFERROR(VLOOKUP(A14,'[2]Pivot HorizontalMRP'!$A$4:$F$2689,6,0),0)</f>
        <v>527</v>
      </c>
      <c r="R14" s="1" t="n">
        <f aca="false">IFERROR(VLOOKUP(A14,'[2]Pivot HorizontalMRP'!$A$4:$G$2689,7,0),0)</f>
        <v>0</v>
      </c>
      <c r="S14" s="1" t="n">
        <f aca="false">IFERROR(VLOOKUP(A14,'[2]Pivot HorizontalMRP'!$A$4:$H$2689,8,0),0)</f>
        <v>0</v>
      </c>
      <c r="T14" s="1" t="n">
        <f aca="false">IFERROR(VLOOKUP(A14,'[2]Pivot HorizontalMRP'!$A$4:$I$2689,9,0),0)</f>
        <v>0</v>
      </c>
      <c r="U14" s="1" t="n">
        <f aca="false">IF(I14="delivery",O14-SUM(Q14+R14),IF(I14="PO",P14-SUM(Q14:R14)))</f>
        <v>17612</v>
      </c>
      <c r="V14" s="99" t="n">
        <v>47.6</v>
      </c>
      <c r="X14" s="81" t="n">
        <f aca="false">W14-V14</f>
        <v>-47.6</v>
      </c>
      <c r="AA14" s="81"/>
      <c r="AO14" s="81" t="str">
        <f aca="false">D14</f>
        <v>Arista</v>
      </c>
      <c r="AP14" s="99" t="s">
        <v>194</v>
      </c>
      <c r="BF14" s="99" t="s">
        <v>14668</v>
      </c>
      <c r="BG14" s="1" t="s">
        <v>183</v>
      </c>
    </row>
    <row r="15" customFormat="false" ht="12.75" hidden="false" customHeight="false" outlineLevel="0" collapsed="false">
      <c r="A15" s="103" t="s">
        <v>10340</v>
      </c>
      <c r="B15" s="104" t="s">
        <v>924</v>
      </c>
      <c r="C15" s="99" t="s">
        <v>177</v>
      </c>
      <c r="D15" s="99" t="s">
        <v>82</v>
      </c>
      <c r="E15" s="99" t="s">
        <v>925</v>
      </c>
      <c r="F15" s="99" t="s">
        <v>10342</v>
      </c>
      <c r="G15" s="99" t="n">
        <v>83</v>
      </c>
      <c r="H15" s="99" t="n">
        <v>100</v>
      </c>
      <c r="I15" s="99" t="s">
        <v>188</v>
      </c>
      <c r="K15" s="1" t="n">
        <f aca="false">IFERROR(VLOOKUP(A15,'[2]Pivot HorizontalMRP'!$A$4:$B$2689,2,0),0)</f>
        <v>1000</v>
      </c>
      <c r="L15" s="1" t="n">
        <f aca="false">IFERROR(VLOOKUP(A15,'[2]Pivot HorizontalMRP'!$A$4:$C$2689,3,0),0)</f>
        <v>0</v>
      </c>
      <c r="M15" s="1" t="n">
        <f aca="false">IFERROR(VLOOKUP(A15,'[2]Pivot HorizontalMRP'!$A$4:$D$2689,0.4,0),0)</f>
        <v>0</v>
      </c>
      <c r="N15" s="1" t="n">
        <f aca="false">IFERROR(VLOOKUP(A15,'[2]Pivot HorizontalMRP'!$A$4:$E$2689,5,0),0)</f>
        <v>0</v>
      </c>
      <c r="O15" s="1" t="n">
        <f aca="false">K15+L15</f>
        <v>1000</v>
      </c>
      <c r="P15" s="1" t="n">
        <f aca="false">K15+L15+M15+N15</f>
        <v>1000</v>
      </c>
      <c r="Q15" s="1" t="n">
        <f aca="false">IFERROR(VLOOKUP(A15,'[2]Pivot HorizontalMRP'!$A$4:$F$2689,6,0),0)</f>
        <v>0</v>
      </c>
      <c r="R15" s="1" t="n">
        <f aca="false">IFERROR(VLOOKUP(A15,'[2]Pivot HorizontalMRP'!$A$4:$G$2689,7,0),0)</f>
        <v>0</v>
      </c>
      <c r="S15" s="1" t="n">
        <f aca="false">IFERROR(VLOOKUP(A15,'[2]Pivot HorizontalMRP'!$A$4:$H$2689,8,0),0)</f>
        <v>0</v>
      </c>
      <c r="T15" s="1" t="n">
        <f aca="false">IFERROR(VLOOKUP(A15,'[2]Pivot HorizontalMRP'!$A$4:$I$2689,9,0),0)</f>
        <v>0</v>
      </c>
      <c r="U15" s="1" t="n">
        <f aca="false">IF(I15="delivery",O15-SUM(Q15+R15),IF(I15="PO",P15-SUM(Q15:R15)))</f>
        <v>1000</v>
      </c>
      <c r="V15" s="99" t="n">
        <v>16.25</v>
      </c>
      <c r="X15" s="81" t="n">
        <f aca="false">W15-V15</f>
        <v>-16.25</v>
      </c>
      <c r="AA15" s="81"/>
      <c r="AO15" s="81" t="str">
        <f aca="false">D15</f>
        <v>Arista</v>
      </c>
      <c r="AP15" s="99" t="s">
        <v>194</v>
      </c>
      <c r="BF15" s="99" t="s">
        <v>14668</v>
      </c>
      <c r="BG15" s="1" t="s">
        <v>183</v>
      </c>
    </row>
    <row r="16" customFormat="false" ht="12.75" hidden="false" customHeight="false" outlineLevel="0" collapsed="false">
      <c r="A16" s="1" t="s">
        <v>931</v>
      </c>
      <c r="B16" s="1" t="s">
        <v>932</v>
      </c>
      <c r="C16" s="1" t="s">
        <v>177</v>
      </c>
      <c r="D16" s="1" t="s">
        <v>82</v>
      </c>
      <c r="E16" s="1" t="s">
        <v>933</v>
      </c>
      <c r="F16" s="1" t="s">
        <v>934</v>
      </c>
      <c r="G16" s="1" t="n">
        <v>55</v>
      </c>
      <c r="H16" s="1" t="n">
        <v>1</v>
      </c>
      <c r="I16" s="102" t="s">
        <v>188</v>
      </c>
      <c r="J16" s="1"/>
      <c r="K16" s="1" t="n">
        <f aca="false">IFERROR(VLOOKUP(A16,'[2]Pivot HorizontalMRP'!$A$4:$B$2689,2,0),0)</f>
        <v>0</v>
      </c>
      <c r="L16" s="1" t="n">
        <f aca="false">IFERROR(VLOOKUP(A16,'[2]Pivot HorizontalMRP'!$A$4:$C$2689,3,0),0)</f>
        <v>0</v>
      </c>
      <c r="M16" s="1" t="n">
        <f aca="false">IFERROR(VLOOKUP(A16,'[2]Pivot HorizontalMRP'!$A$4:$D$2689,0.4,0),0)</f>
        <v>0</v>
      </c>
      <c r="N16" s="1" t="n">
        <f aca="false">IFERROR(VLOOKUP(A16,'[2]Pivot HorizontalMRP'!$A$4:$E$2689,5,0),0)</f>
        <v>0</v>
      </c>
      <c r="O16" s="1" t="n">
        <f aca="false">K16+L16</f>
        <v>0</v>
      </c>
      <c r="P16" s="1" t="n">
        <f aca="false">K16+L16+M16+N16</f>
        <v>0</v>
      </c>
      <c r="Q16" s="1" t="n">
        <f aca="false">IFERROR(VLOOKUP(A16,'[2]Pivot HorizontalMRP'!$A$4:$F$2689,6,0),0)</f>
        <v>0</v>
      </c>
      <c r="R16" s="1" t="n">
        <f aca="false">IFERROR(VLOOKUP(A16,'[2]Pivot HorizontalMRP'!$A$4:$G$2689,7,0),0)</f>
        <v>0</v>
      </c>
      <c r="S16" s="1" t="n">
        <f aca="false">IFERROR(VLOOKUP(A16,'[2]Pivot HorizontalMRP'!$A$4:$H$2689,8,0),0)</f>
        <v>240</v>
      </c>
      <c r="T16" s="1" t="n">
        <f aca="false">IFERROR(VLOOKUP(A16,'[2]Pivot HorizontalMRP'!$A$4:$I$2689,9,0),0)</f>
        <v>800</v>
      </c>
      <c r="U16" s="1" t="n">
        <f aca="false">IF(I16="delivery",O16-SUM(Q16+R16),IF(I16="PO",P16-SUM(Q16:R16)))</f>
        <v>0</v>
      </c>
      <c r="V16" s="81" t="n">
        <v>34.69</v>
      </c>
      <c r="W16" s="81"/>
      <c r="X16" s="81" t="n">
        <f aca="false">W16-V16</f>
        <v>-34.69</v>
      </c>
      <c r="Y16" s="81"/>
      <c r="Z16" s="81"/>
      <c r="AA16" s="81"/>
      <c r="AB16" s="81"/>
      <c r="AC16" s="81"/>
      <c r="AD16" s="81"/>
      <c r="AE16" s="81"/>
      <c r="AF16" s="81"/>
      <c r="AG16" s="81"/>
      <c r="AH16" s="81"/>
      <c r="AI16" s="81"/>
      <c r="AJ16" s="81"/>
      <c r="AK16" s="81"/>
      <c r="AL16" s="81"/>
      <c r="AM16" s="81"/>
      <c r="AN16" s="81"/>
      <c r="AO16" s="81" t="str">
        <f aca="false">D16</f>
        <v>Arista</v>
      </c>
      <c r="AP16" s="102" t="s">
        <v>194</v>
      </c>
      <c r="AQ16" s="1"/>
      <c r="AR16" s="1"/>
      <c r="AS16" s="1"/>
      <c r="AT16" s="1"/>
      <c r="AU16" s="1"/>
      <c r="AV16" s="1"/>
      <c r="AW16" s="1"/>
      <c r="AX16" s="1"/>
      <c r="AY16" s="1"/>
      <c r="AZ16" s="1"/>
      <c r="BA16" s="1"/>
      <c r="BB16" s="1"/>
      <c r="BC16" s="1"/>
      <c r="BD16" s="1"/>
      <c r="BE16" s="1"/>
      <c r="BF16" s="1" t="s">
        <v>10507</v>
      </c>
      <c r="BG16" s="1" t="s">
        <v>183</v>
      </c>
      <c r="BH16" s="1"/>
      <c r="BI16" s="1"/>
    </row>
    <row r="17" customFormat="false" ht="12.75" hidden="false" customHeight="false" outlineLevel="0" collapsed="false">
      <c r="A17" s="1" t="s">
        <v>979</v>
      </c>
      <c r="B17" s="1" t="s">
        <v>980</v>
      </c>
      <c r="C17" s="1" t="s">
        <v>177</v>
      </c>
      <c r="D17" s="1" t="s">
        <v>82</v>
      </c>
      <c r="E17" s="1" t="s">
        <v>981</v>
      </c>
      <c r="F17" s="1" t="s">
        <v>14677</v>
      </c>
      <c r="G17" s="1" t="n">
        <v>96</v>
      </c>
      <c r="H17" s="1" t="n">
        <v>5000</v>
      </c>
      <c r="I17" s="101" t="s">
        <v>188</v>
      </c>
      <c r="J17" s="1"/>
      <c r="K17" s="1" t="n">
        <f aca="false">IFERROR(VLOOKUP(A17,'[2]Pivot HorizontalMRP'!$A$4:$B$2689,2,0),0)</f>
        <v>0</v>
      </c>
      <c r="L17" s="1" t="n">
        <f aca="false">IFERROR(VLOOKUP(A17,'[2]Pivot HorizontalMRP'!$A$4:$C$2689,3,0),0)</f>
        <v>970</v>
      </c>
      <c r="M17" s="1" t="n">
        <f aca="false">IFERROR(VLOOKUP(A17,'[2]Pivot HorizontalMRP'!$A$4:$D$2689,0.4,0),0)</f>
        <v>0</v>
      </c>
      <c r="N17" s="1" t="n">
        <f aca="false">IFERROR(VLOOKUP(A17,'[2]Pivot HorizontalMRP'!$A$4:$E$2689,5,0),0)</f>
        <v>0</v>
      </c>
      <c r="O17" s="1" t="n">
        <f aca="false">K17+L17</f>
        <v>970</v>
      </c>
      <c r="P17" s="1" t="n">
        <f aca="false">K17+L17+M17+N17</f>
        <v>970</v>
      </c>
      <c r="Q17" s="1" t="n">
        <f aca="false">IFERROR(VLOOKUP(A17,'[2]Pivot HorizontalMRP'!$A$4:$F$2689,6,0),0)</f>
        <v>1790</v>
      </c>
      <c r="R17" s="1" t="n">
        <f aca="false">IFERROR(VLOOKUP(A17,'[2]Pivot HorizontalMRP'!$A$4:$G$2689,7,0),0)</f>
        <v>1298</v>
      </c>
      <c r="S17" s="1" t="n">
        <f aca="false">IFERROR(VLOOKUP(A17,'[2]Pivot HorizontalMRP'!$A$4:$H$2689,8,0),0)</f>
        <v>1298</v>
      </c>
      <c r="T17" s="1" t="n">
        <f aca="false">IFERROR(VLOOKUP(A17,'[2]Pivot HorizontalMRP'!$A$4:$I$2689,9,0),0)</f>
        <v>1298</v>
      </c>
      <c r="U17" s="1" t="n">
        <f aca="false">IF(I17="delivery",O17-SUM(Q17+R17),IF(I17="PO",P17-SUM(Q17:R17)))</f>
        <v>-2118</v>
      </c>
      <c r="V17" s="81" t="n">
        <v>34.69</v>
      </c>
      <c r="W17" s="81"/>
      <c r="X17" s="81" t="n">
        <f aca="false">W17-V17</f>
        <v>-34.69</v>
      </c>
      <c r="Y17" s="81"/>
      <c r="Z17" s="81"/>
      <c r="AA17" s="81" t="n">
        <v>43.75</v>
      </c>
      <c r="AB17" s="81"/>
      <c r="AC17" s="81"/>
      <c r="AD17" s="81"/>
      <c r="AE17" s="81"/>
      <c r="AF17" s="81"/>
      <c r="AG17" s="81"/>
      <c r="AH17" s="81"/>
      <c r="AI17" s="81"/>
      <c r="AJ17" s="81"/>
      <c r="AK17" s="81"/>
      <c r="AL17" s="81"/>
      <c r="AM17" s="81"/>
      <c r="AN17" s="81"/>
      <c r="AO17" s="81" t="str">
        <f aca="false">D17</f>
        <v>Arista</v>
      </c>
      <c r="AP17" s="1" t="s">
        <v>194</v>
      </c>
      <c r="AQ17" s="1"/>
      <c r="AR17" s="1"/>
      <c r="AS17" s="1"/>
      <c r="AT17" s="1"/>
      <c r="AU17" s="1"/>
      <c r="AV17" s="1"/>
      <c r="AW17" s="1"/>
      <c r="AX17" s="1"/>
      <c r="AY17" s="1"/>
      <c r="AZ17" s="1"/>
      <c r="BA17" s="1"/>
      <c r="BB17" s="1"/>
      <c r="BC17" s="1"/>
      <c r="BD17" s="1"/>
      <c r="BE17" s="1"/>
      <c r="BF17" s="1" t="s">
        <v>14668</v>
      </c>
      <c r="BG17" s="1" t="s">
        <v>183</v>
      </c>
      <c r="BH17" s="1"/>
      <c r="BI17" s="1"/>
    </row>
    <row r="18" customFormat="false" ht="12.75" hidden="false" customHeight="false" outlineLevel="0" collapsed="false">
      <c r="A18" s="1" t="s">
        <v>10541</v>
      </c>
      <c r="B18" s="1" t="s">
        <v>984</v>
      </c>
      <c r="C18" s="1" t="s">
        <v>177</v>
      </c>
      <c r="D18" s="1" t="s">
        <v>82</v>
      </c>
      <c r="E18" s="1" t="s">
        <v>985</v>
      </c>
      <c r="F18" s="1" t="s">
        <v>10542</v>
      </c>
      <c r="G18" s="1" t="n">
        <v>55</v>
      </c>
      <c r="H18" s="1" t="n">
        <v>1</v>
      </c>
      <c r="I18" s="101" t="s">
        <v>188</v>
      </c>
      <c r="J18" s="1"/>
      <c r="K18" s="1" t="n">
        <f aca="false">IFERROR(VLOOKUP(A18,'[2]Pivot HorizontalMRP'!$A$4:$B$2689,2,0),0)</f>
        <v>0</v>
      </c>
      <c r="L18" s="1" t="n">
        <f aca="false">IFERROR(VLOOKUP(A18,'[2]Pivot HorizontalMRP'!$A$4:$C$2689,3,0),0)</f>
        <v>0</v>
      </c>
      <c r="M18" s="1" t="n">
        <f aca="false">IFERROR(VLOOKUP(A18,'[2]Pivot HorizontalMRP'!$A$4:$D$2689,0.4,0),0)</f>
        <v>0</v>
      </c>
      <c r="N18" s="1" t="n">
        <f aca="false">IFERROR(VLOOKUP(A18,'[2]Pivot HorizontalMRP'!$A$4:$E$2689,5,0),0)</f>
        <v>0</v>
      </c>
      <c r="O18" s="1" t="n">
        <f aca="false">K18+L18</f>
        <v>0</v>
      </c>
      <c r="P18" s="1" t="n">
        <f aca="false">K18+L18+M18+N18</f>
        <v>0</v>
      </c>
      <c r="Q18" s="1" t="n">
        <f aca="false">IFERROR(VLOOKUP(A18,'[2]Pivot HorizontalMRP'!$A$4:$F$2689,6,0),0)</f>
        <v>93</v>
      </c>
      <c r="R18" s="1" t="n">
        <f aca="false">IFERROR(VLOOKUP(A18,'[2]Pivot HorizontalMRP'!$A$4:$G$2689,7,0),0)</f>
        <v>780</v>
      </c>
      <c r="S18" s="1" t="n">
        <f aca="false">IFERROR(VLOOKUP(A18,'[2]Pivot HorizontalMRP'!$A$4:$H$2689,8,0),0)</f>
        <v>390</v>
      </c>
      <c r="T18" s="1" t="n">
        <f aca="false">IFERROR(VLOOKUP(A18,'[2]Pivot HorizontalMRP'!$A$4:$I$2689,9,0),0)</f>
        <v>585</v>
      </c>
      <c r="U18" s="1" t="n">
        <f aca="false">IF(I18="delivery",O18-SUM(Q18+R18),IF(I18="PO",P18-SUM(Q18:R18)))</f>
        <v>-873</v>
      </c>
      <c r="V18" s="81" t="n">
        <v>56.25</v>
      </c>
      <c r="W18" s="81"/>
      <c r="X18" s="81" t="n">
        <f aca="false">W18-V18</f>
        <v>-56.25</v>
      </c>
      <c r="Y18" s="81"/>
      <c r="Z18" s="81"/>
      <c r="AA18" s="81"/>
      <c r="AB18" s="81"/>
      <c r="AC18" s="81"/>
      <c r="AD18" s="81"/>
      <c r="AE18" s="81"/>
      <c r="AF18" s="81"/>
      <c r="AG18" s="81"/>
      <c r="AH18" s="81"/>
      <c r="AI18" s="81"/>
      <c r="AJ18" s="81"/>
      <c r="AK18" s="81"/>
      <c r="AL18" s="81"/>
      <c r="AM18" s="81"/>
      <c r="AN18" s="81"/>
      <c r="AO18" s="81" t="str">
        <f aca="false">D18</f>
        <v>Arista</v>
      </c>
      <c r="AP18" s="1" t="s">
        <v>194</v>
      </c>
      <c r="AQ18" s="1"/>
      <c r="AR18" s="1"/>
      <c r="AS18" s="1"/>
      <c r="AT18" s="1"/>
      <c r="AU18" s="1"/>
      <c r="AV18" s="1"/>
      <c r="AW18" s="1"/>
      <c r="AX18" s="1"/>
      <c r="AY18" s="1"/>
      <c r="AZ18" s="1"/>
      <c r="BA18" s="1"/>
      <c r="BB18" s="1"/>
      <c r="BC18" s="1"/>
      <c r="BD18" s="1"/>
      <c r="BE18" s="1"/>
      <c r="BF18" s="1" t="s">
        <v>14668</v>
      </c>
      <c r="BG18" s="1" t="s">
        <v>183</v>
      </c>
      <c r="BH18" s="1"/>
      <c r="BI18" s="1"/>
    </row>
    <row r="19" customFormat="false" ht="12.75" hidden="false" customHeight="false" outlineLevel="0" collapsed="false">
      <c r="A19" s="1" t="s">
        <v>987</v>
      </c>
      <c r="B19" s="1" t="s">
        <v>988</v>
      </c>
      <c r="C19" s="1" t="s">
        <v>177</v>
      </c>
      <c r="D19" s="1" t="s">
        <v>82</v>
      </c>
      <c r="E19" s="1" t="s">
        <v>989</v>
      </c>
      <c r="F19" s="1" t="s">
        <v>14678</v>
      </c>
      <c r="G19" s="1" t="n">
        <v>96</v>
      </c>
      <c r="H19" s="1" t="n">
        <v>5000</v>
      </c>
      <c r="I19" s="101" t="s">
        <v>188</v>
      </c>
      <c r="J19" s="1"/>
      <c r="K19" s="1" t="n">
        <f aca="false">IFERROR(VLOOKUP(A19,'[2]Pivot HorizontalMRP'!$A$4:$B$2689,2,0),0)</f>
        <v>0</v>
      </c>
      <c r="L19" s="1" t="n">
        <f aca="false">IFERROR(VLOOKUP(A19,'[2]Pivot HorizontalMRP'!$A$4:$C$2689,3,0),0)</f>
        <v>978</v>
      </c>
      <c r="M19" s="1" t="n">
        <f aca="false">IFERROR(VLOOKUP(A19,'[2]Pivot HorizontalMRP'!$A$4:$D$2689,0.4,0),0)</f>
        <v>0</v>
      </c>
      <c r="N19" s="1" t="n">
        <f aca="false">IFERROR(VLOOKUP(A19,'[2]Pivot HorizontalMRP'!$A$4:$E$2689,5,0),0)</f>
        <v>0</v>
      </c>
      <c r="O19" s="1" t="n">
        <f aca="false">K19+L19</f>
        <v>978</v>
      </c>
      <c r="P19" s="1" t="n">
        <f aca="false">K19+L19+M19+N19</f>
        <v>978</v>
      </c>
      <c r="Q19" s="1" t="n">
        <f aca="false">IFERROR(VLOOKUP(A19,'[2]Pivot HorizontalMRP'!$A$4:$F$2689,6,0),0)</f>
        <v>1698</v>
      </c>
      <c r="R19" s="1" t="n">
        <f aca="false">IFERROR(VLOOKUP(A19,'[2]Pivot HorizontalMRP'!$A$4:$G$2689,7,0),0)</f>
        <v>1298</v>
      </c>
      <c r="S19" s="1" t="n">
        <f aca="false">IFERROR(VLOOKUP(A19,'[2]Pivot HorizontalMRP'!$A$4:$H$2689,8,0),0)</f>
        <v>1298</v>
      </c>
      <c r="T19" s="1" t="n">
        <f aca="false">IFERROR(VLOOKUP(A19,'[2]Pivot HorizontalMRP'!$A$4:$I$2689,9,0),0)</f>
        <v>1298</v>
      </c>
      <c r="U19" s="1" t="n">
        <f aca="false">IF(I19="delivery",O19-SUM(Q19+R19),IF(I19="PO",P19-SUM(Q19:R19)))</f>
        <v>-2018</v>
      </c>
      <c r="V19" s="81" t="n">
        <v>34.69</v>
      </c>
      <c r="W19" s="81"/>
      <c r="X19" s="81" t="n">
        <f aca="false">W19-V19</f>
        <v>-34.69</v>
      </c>
      <c r="Y19" s="81"/>
      <c r="Z19" s="81"/>
      <c r="AA19" s="81" t="n">
        <v>43.75</v>
      </c>
      <c r="AB19" s="81"/>
      <c r="AC19" s="81"/>
      <c r="AD19" s="81"/>
      <c r="AE19" s="81"/>
      <c r="AF19" s="81"/>
      <c r="AG19" s="81"/>
      <c r="AH19" s="81"/>
      <c r="AI19" s="81"/>
      <c r="AJ19" s="81"/>
      <c r="AK19" s="81"/>
      <c r="AL19" s="81"/>
      <c r="AM19" s="81"/>
      <c r="AN19" s="81"/>
      <c r="AO19" s="81" t="str">
        <f aca="false">D19</f>
        <v>Arista</v>
      </c>
      <c r="AP19" s="1" t="s">
        <v>194</v>
      </c>
      <c r="AQ19" s="1"/>
      <c r="AR19" s="1"/>
      <c r="AS19" s="1"/>
      <c r="AT19" s="1"/>
      <c r="AU19" s="1"/>
      <c r="AV19" s="1"/>
      <c r="AW19" s="1"/>
      <c r="AX19" s="1"/>
      <c r="AY19" s="1"/>
      <c r="AZ19" s="1"/>
      <c r="BA19" s="1"/>
      <c r="BB19" s="1"/>
      <c r="BC19" s="1"/>
      <c r="BD19" s="1"/>
      <c r="BE19" s="1"/>
      <c r="BF19" s="1" t="s">
        <v>14668</v>
      </c>
      <c r="BG19" s="1" t="s">
        <v>183</v>
      </c>
      <c r="BH19" s="1"/>
      <c r="BI19" s="1"/>
    </row>
    <row r="20" customFormat="false" ht="12.75" hidden="false" customHeight="false" outlineLevel="0" collapsed="false">
      <c r="A20" s="1" t="s">
        <v>1185</v>
      </c>
      <c r="B20" s="1" t="s">
        <v>1186</v>
      </c>
      <c r="C20" s="1" t="s">
        <v>177</v>
      </c>
      <c r="D20" s="1" t="s">
        <v>82</v>
      </c>
      <c r="E20" s="1" t="s">
        <v>14679</v>
      </c>
      <c r="F20" s="1" t="s">
        <v>1188</v>
      </c>
      <c r="G20" s="1" t="n">
        <v>71</v>
      </c>
      <c r="H20" s="1" t="n">
        <v>2000</v>
      </c>
      <c r="I20" s="101" t="s">
        <v>188</v>
      </c>
      <c r="J20" s="1"/>
      <c r="K20" s="1" t="n">
        <f aca="false">IFERROR(VLOOKUP(A20,'[2]Pivot HorizontalMRP'!$A$4:$B$2689,2,0),0)</f>
        <v>0</v>
      </c>
      <c r="L20" s="1" t="n">
        <f aca="false">IFERROR(VLOOKUP(A20,'[2]Pivot HorizontalMRP'!$A$4:$C$2689,3,0),0)</f>
        <v>0</v>
      </c>
      <c r="M20" s="1" t="n">
        <f aca="false">IFERROR(VLOOKUP(A20,'[2]Pivot HorizontalMRP'!$A$4:$D$2689,0.4,0),0)</f>
        <v>0</v>
      </c>
      <c r="N20" s="1" t="n">
        <f aca="false">IFERROR(VLOOKUP(A20,'[2]Pivot HorizontalMRP'!$A$4:$E$2689,5,0),0)</f>
        <v>0</v>
      </c>
      <c r="O20" s="1" t="n">
        <f aca="false">K20+L20</f>
        <v>0</v>
      </c>
      <c r="P20" s="1" t="n">
        <f aca="false">K20+L20+M20+N20</f>
        <v>0</v>
      </c>
      <c r="Q20" s="1" t="n">
        <f aca="false">IFERROR(VLOOKUP(A20,'[2]Pivot HorizontalMRP'!$A$4:$F$2689,6,0),0)</f>
        <v>144</v>
      </c>
      <c r="R20" s="1" t="n">
        <f aca="false">IFERROR(VLOOKUP(A20,'[2]Pivot HorizontalMRP'!$A$4:$G$2689,7,0),0)</f>
        <v>2264</v>
      </c>
      <c r="S20" s="1" t="n">
        <f aca="false">IFERROR(VLOOKUP(A20,'[2]Pivot HorizontalMRP'!$A$4:$H$2689,8,0),0)</f>
        <v>2448</v>
      </c>
      <c r="T20" s="1" t="n">
        <f aca="false">IFERROR(VLOOKUP(A20,'[2]Pivot HorizontalMRP'!$A$4:$I$2689,9,0),0)</f>
        <v>1376</v>
      </c>
      <c r="U20" s="1" t="n">
        <f aca="false">IF(I20="delivery",O20-SUM(Q20+R20),IF(I20="PO",P20-SUM(Q20:R20)))</f>
        <v>-2408</v>
      </c>
      <c r="V20" s="81" t="n">
        <v>51.8</v>
      </c>
      <c r="W20" s="81"/>
      <c r="X20" s="81" t="n">
        <f aca="false">W20-V20</f>
        <v>-51.8</v>
      </c>
      <c r="Y20" s="81"/>
      <c r="Z20" s="81"/>
      <c r="AA20" s="81"/>
      <c r="AB20" s="81"/>
      <c r="AC20" s="81"/>
      <c r="AD20" s="81"/>
      <c r="AE20" s="81"/>
      <c r="AF20" s="81"/>
      <c r="AG20" s="81"/>
      <c r="AH20" s="81"/>
      <c r="AI20" s="81"/>
      <c r="AJ20" s="81"/>
      <c r="AK20" s="81"/>
      <c r="AL20" s="81"/>
      <c r="AM20" s="81"/>
      <c r="AN20" s="81"/>
      <c r="AO20" s="81" t="str">
        <f aca="false">D20</f>
        <v>Arista</v>
      </c>
      <c r="AP20" s="1" t="s">
        <v>194</v>
      </c>
      <c r="AQ20" s="1"/>
      <c r="AR20" s="1"/>
      <c r="AS20" s="1"/>
      <c r="AT20" s="1"/>
      <c r="AU20" s="1"/>
      <c r="AV20" s="1"/>
      <c r="AW20" s="1"/>
      <c r="AX20" s="1"/>
      <c r="AY20" s="1"/>
      <c r="AZ20" s="1"/>
      <c r="BA20" s="1"/>
      <c r="BB20" s="1"/>
      <c r="BC20" s="1"/>
      <c r="BD20" s="1"/>
      <c r="BE20" s="1"/>
      <c r="BF20" s="1" t="s">
        <v>14668</v>
      </c>
      <c r="BG20" s="1" t="s">
        <v>183</v>
      </c>
      <c r="BH20" s="1"/>
      <c r="BI20" s="1"/>
    </row>
    <row r="21" customFormat="false" ht="12.75" hidden="false" customHeight="false" outlineLevel="0" collapsed="false">
      <c r="A21" s="1" t="s">
        <v>1266</v>
      </c>
      <c r="B21" s="1" t="s">
        <v>1267</v>
      </c>
      <c r="C21" s="1" t="s">
        <v>177</v>
      </c>
      <c r="D21" s="1" t="s">
        <v>82</v>
      </c>
      <c r="E21" s="1" t="s">
        <v>14680</v>
      </c>
      <c r="F21" s="1" t="s">
        <v>1269</v>
      </c>
      <c r="G21" s="1" t="n">
        <v>55</v>
      </c>
      <c r="H21" s="1" t="n">
        <v>1</v>
      </c>
      <c r="I21" s="101" t="s">
        <v>188</v>
      </c>
      <c r="J21" s="1"/>
      <c r="K21" s="1" t="n">
        <f aca="false">IFERROR(VLOOKUP(A21,'[2]Pivot HorizontalMRP'!$A$4:$B$2689,2,0),0)</f>
        <v>0</v>
      </c>
      <c r="L21" s="1" t="n">
        <f aca="false">IFERROR(VLOOKUP(A21,'[2]Pivot HorizontalMRP'!$A$4:$C$2689,3,0),0)</f>
        <v>0</v>
      </c>
      <c r="M21" s="1" t="n">
        <f aca="false">IFERROR(VLOOKUP(A21,'[2]Pivot HorizontalMRP'!$A$4:$D$2689,0.4,0),0)</f>
        <v>0</v>
      </c>
      <c r="N21" s="1" t="n">
        <f aca="false">IFERROR(VLOOKUP(A21,'[2]Pivot HorizontalMRP'!$A$4:$E$2689,5,0),0)</f>
        <v>0</v>
      </c>
      <c r="O21" s="1" t="n">
        <f aca="false">K21+L21</f>
        <v>0</v>
      </c>
      <c r="P21" s="1" t="n">
        <f aca="false">K21+L21+M21+N21</f>
        <v>0</v>
      </c>
      <c r="Q21" s="1" t="n">
        <f aca="false">IFERROR(VLOOKUP(A21,'[2]Pivot HorizontalMRP'!$A$4:$F$2689,6,0),0)</f>
        <v>0</v>
      </c>
      <c r="R21" s="1" t="n">
        <f aca="false">IFERROR(VLOOKUP(A21,'[2]Pivot HorizontalMRP'!$A$4:$G$2689,7,0),0)</f>
        <v>0</v>
      </c>
      <c r="S21" s="1" t="n">
        <f aca="false">IFERROR(VLOOKUP(A21,'[2]Pivot HorizontalMRP'!$A$4:$H$2689,8,0),0)</f>
        <v>8</v>
      </c>
      <c r="T21" s="1" t="n">
        <f aca="false">IFERROR(VLOOKUP(A21,'[2]Pivot HorizontalMRP'!$A$4:$I$2689,9,0),0)</f>
        <v>24</v>
      </c>
      <c r="U21" s="1" t="n">
        <f aca="false">IF(I21="delivery",O21-SUM(Q21+R21),IF(I21="PO",P21-SUM(Q21:R21)))</f>
        <v>0</v>
      </c>
      <c r="V21" s="81" t="n">
        <v>51.64</v>
      </c>
      <c r="W21" s="81"/>
      <c r="X21" s="81" t="n">
        <f aca="false">W21-V21</f>
        <v>-51.64</v>
      </c>
      <c r="Y21" s="81"/>
      <c r="Z21" s="81"/>
      <c r="AA21" s="81"/>
      <c r="AB21" s="81"/>
      <c r="AC21" s="81"/>
      <c r="AD21" s="81"/>
      <c r="AE21" s="81"/>
      <c r="AF21" s="81"/>
      <c r="AG21" s="81"/>
      <c r="AH21" s="81"/>
      <c r="AI21" s="81"/>
      <c r="AJ21" s="81"/>
      <c r="AK21" s="81"/>
      <c r="AL21" s="81"/>
      <c r="AM21" s="81"/>
      <c r="AN21" s="81"/>
      <c r="AO21" s="81" t="str">
        <f aca="false">D21</f>
        <v>Arista</v>
      </c>
      <c r="AP21" s="1" t="s">
        <v>194</v>
      </c>
      <c r="AQ21" s="1"/>
      <c r="AR21" s="1"/>
      <c r="AS21" s="1"/>
      <c r="AT21" s="1"/>
      <c r="AU21" s="1"/>
      <c r="AV21" s="1"/>
      <c r="AW21" s="1"/>
      <c r="AX21" s="1"/>
      <c r="AY21" s="1"/>
      <c r="AZ21" s="1"/>
      <c r="BA21" s="1"/>
      <c r="BB21" s="1"/>
      <c r="BC21" s="1"/>
      <c r="BD21" s="1"/>
      <c r="BE21" s="1"/>
      <c r="BF21" s="1" t="s">
        <v>14668</v>
      </c>
      <c r="BG21" s="1" t="s">
        <v>183</v>
      </c>
      <c r="BH21" s="1"/>
      <c r="BI21" s="1"/>
    </row>
    <row r="22" customFormat="false" ht="12.75" hidden="false" customHeight="false" outlineLevel="0" collapsed="false">
      <c r="A22" s="1" t="s">
        <v>1270</v>
      </c>
      <c r="B22" s="1" t="s">
        <v>1271</v>
      </c>
      <c r="C22" s="1" t="s">
        <v>177</v>
      </c>
      <c r="D22" s="1" t="s">
        <v>82</v>
      </c>
      <c r="E22" s="1" t="s">
        <v>14681</v>
      </c>
      <c r="F22" s="1" t="s">
        <v>1273</v>
      </c>
      <c r="G22" s="1" t="n">
        <v>91</v>
      </c>
      <c r="H22" s="1" t="n">
        <v>1000</v>
      </c>
      <c r="I22" s="101" t="s">
        <v>188</v>
      </c>
      <c r="J22" s="1"/>
      <c r="K22" s="1" t="n">
        <f aca="false">IFERROR(VLOOKUP(A22,'[2]Pivot HorizontalMRP'!$A$4:$B$2689,2,0),0)</f>
        <v>0</v>
      </c>
      <c r="L22" s="1" t="n">
        <f aca="false">IFERROR(VLOOKUP(A22,'[2]Pivot HorizontalMRP'!$A$4:$C$2689,3,0),0)</f>
        <v>0</v>
      </c>
      <c r="M22" s="1" t="n">
        <f aca="false">IFERROR(VLOOKUP(A22,'[2]Pivot HorizontalMRP'!$A$4:$D$2689,0.4,0),0)</f>
        <v>0</v>
      </c>
      <c r="N22" s="1" t="n">
        <f aca="false">IFERROR(VLOOKUP(A22,'[2]Pivot HorizontalMRP'!$A$4:$E$2689,5,0),0)</f>
        <v>0</v>
      </c>
      <c r="O22" s="1" t="n">
        <f aca="false">K22+L22</f>
        <v>0</v>
      </c>
      <c r="P22" s="1" t="n">
        <f aca="false">K22+L22+M22+N22</f>
        <v>0</v>
      </c>
      <c r="Q22" s="1" t="n">
        <f aca="false">IFERROR(VLOOKUP(A22,'[2]Pivot HorizontalMRP'!$A$4:$F$2689,6,0),0)</f>
        <v>0</v>
      </c>
      <c r="R22" s="1" t="n">
        <f aca="false">IFERROR(VLOOKUP(A22,'[2]Pivot HorizontalMRP'!$A$4:$G$2689,7,0),0)</f>
        <v>0</v>
      </c>
      <c r="S22" s="1" t="n">
        <f aca="false">IFERROR(VLOOKUP(A22,'[2]Pivot HorizontalMRP'!$A$4:$H$2689,8,0),0)</f>
        <v>64</v>
      </c>
      <c r="T22" s="1" t="n">
        <f aca="false">IFERROR(VLOOKUP(A22,'[2]Pivot HorizontalMRP'!$A$4:$I$2689,9,0),0)</f>
        <v>160</v>
      </c>
      <c r="U22" s="1" t="n">
        <f aca="false">IF(I22="delivery",O22-SUM(Q22+R22),IF(I22="PO",P22-SUM(Q22:R22)))</f>
        <v>0</v>
      </c>
      <c r="V22" s="81" t="n">
        <v>44.45</v>
      </c>
      <c r="W22" s="81"/>
      <c r="X22" s="81" t="n">
        <f aca="false">W22-V22</f>
        <v>-44.45</v>
      </c>
      <c r="Y22" s="81"/>
      <c r="Z22" s="81"/>
      <c r="AA22" s="81"/>
      <c r="AB22" s="81"/>
      <c r="AC22" s="81"/>
      <c r="AD22" s="81"/>
      <c r="AE22" s="81"/>
      <c r="AF22" s="81"/>
      <c r="AG22" s="81"/>
      <c r="AH22" s="81"/>
      <c r="AI22" s="81"/>
      <c r="AJ22" s="81"/>
      <c r="AK22" s="81"/>
      <c r="AL22" s="81"/>
      <c r="AM22" s="81"/>
      <c r="AN22" s="81"/>
      <c r="AO22" s="81" t="str">
        <f aca="false">D22</f>
        <v>Arista</v>
      </c>
      <c r="AP22" s="1" t="s">
        <v>194</v>
      </c>
      <c r="AQ22" s="1"/>
      <c r="AR22" s="1"/>
      <c r="AS22" s="1"/>
      <c r="AT22" s="1"/>
      <c r="AU22" s="1"/>
      <c r="AV22" s="1"/>
      <c r="AW22" s="1"/>
      <c r="AX22" s="1"/>
      <c r="AY22" s="1"/>
      <c r="AZ22" s="1"/>
      <c r="BA22" s="1"/>
      <c r="BB22" s="1"/>
      <c r="BC22" s="1"/>
      <c r="BD22" s="1"/>
      <c r="BE22" s="1"/>
      <c r="BF22" s="1" t="s">
        <v>14668</v>
      </c>
      <c r="BG22" s="1" t="s">
        <v>183</v>
      </c>
      <c r="BH22" s="1"/>
      <c r="BI22" s="1"/>
    </row>
    <row r="23" customFormat="false" ht="12.75" hidden="false" customHeight="false" outlineLevel="0" collapsed="false">
      <c r="A23" s="1" t="s">
        <v>14127</v>
      </c>
      <c r="B23" s="1" t="s">
        <v>14128</v>
      </c>
      <c r="C23" s="1" t="s">
        <v>177</v>
      </c>
      <c r="D23" s="1" t="s">
        <v>82</v>
      </c>
      <c r="E23" s="1" t="s">
        <v>14682</v>
      </c>
      <c r="F23" s="1" t="s">
        <v>14130</v>
      </c>
      <c r="G23" s="1" t="n">
        <v>55</v>
      </c>
      <c r="H23" s="1" t="n">
        <v>1</v>
      </c>
      <c r="I23" s="101" t="s">
        <v>188</v>
      </c>
      <c r="J23" s="1"/>
      <c r="K23" s="1" t="n">
        <f aca="false">IFERROR(VLOOKUP(A23,'[2]Pivot HorizontalMRP'!$A$4:$B$2689,2,0),0)</f>
        <v>0</v>
      </c>
      <c r="L23" s="1" t="n">
        <f aca="false">IFERROR(VLOOKUP(A23,'[2]Pivot HorizontalMRP'!$A$4:$C$2689,3,0),0)</f>
        <v>0</v>
      </c>
      <c r="M23" s="1" t="n">
        <f aca="false">IFERROR(VLOOKUP(A23,'[2]Pivot HorizontalMRP'!$A$4:$D$2689,0.4,0),0)</f>
        <v>0</v>
      </c>
      <c r="N23" s="1" t="n">
        <f aca="false">IFERROR(VLOOKUP(A23,'[2]Pivot HorizontalMRP'!$A$4:$E$2689,5,0),0)</f>
        <v>0</v>
      </c>
      <c r="O23" s="1" t="n">
        <f aca="false">K23+L23</f>
        <v>0</v>
      </c>
      <c r="P23" s="1" t="n">
        <f aca="false">K23+L23+M23+N23</f>
        <v>0</v>
      </c>
      <c r="Q23" s="1" t="n">
        <f aca="false">IFERROR(VLOOKUP(A23,'[2]Pivot HorizontalMRP'!$A$4:$F$2689,6,0),0)</f>
        <v>184</v>
      </c>
      <c r="R23" s="1" t="n">
        <f aca="false">IFERROR(VLOOKUP(A23,'[2]Pivot HorizontalMRP'!$A$4:$G$2689,7,0),0)</f>
        <v>152</v>
      </c>
      <c r="S23" s="1" t="n">
        <f aca="false">IFERROR(VLOOKUP(A23,'[2]Pivot HorizontalMRP'!$A$4:$H$2689,8,0),0)</f>
        <v>320</v>
      </c>
      <c r="T23" s="1" t="n">
        <f aca="false">IFERROR(VLOOKUP(A23,'[2]Pivot HorizontalMRP'!$A$4:$I$2689,9,0),0)</f>
        <v>240</v>
      </c>
      <c r="U23" s="1" t="n">
        <f aca="false">IF(I23="delivery",O23-SUM(Q23+R23),IF(I23="PO",P23-SUM(Q23:R23)))</f>
        <v>-336</v>
      </c>
      <c r="V23" s="81" t="n">
        <v>43.95</v>
      </c>
      <c r="W23" s="81"/>
      <c r="X23" s="81" t="n">
        <f aca="false">W23-V23</f>
        <v>-43.95</v>
      </c>
      <c r="Y23" s="81"/>
      <c r="Z23" s="81"/>
      <c r="AA23" s="81"/>
      <c r="AB23" s="81"/>
      <c r="AC23" s="81"/>
      <c r="AD23" s="81"/>
      <c r="AE23" s="81"/>
      <c r="AF23" s="81"/>
      <c r="AG23" s="81"/>
      <c r="AH23" s="81"/>
      <c r="AI23" s="81"/>
      <c r="AJ23" s="81"/>
      <c r="AK23" s="81"/>
      <c r="AL23" s="81"/>
      <c r="AM23" s="81"/>
      <c r="AN23" s="81"/>
      <c r="AO23" s="81" t="str">
        <f aca="false">D23</f>
        <v>Arista</v>
      </c>
      <c r="AP23" s="1" t="s">
        <v>194</v>
      </c>
      <c r="AQ23" s="1"/>
      <c r="AR23" s="1"/>
      <c r="AS23" s="1"/>
      <c r="AT23" s="1"/>
      <c r="AU23" s="1"/>
      <c r="AV23" s="1"/>
      <c r="AW23" s="1"/>
      <c r="AX23" s="1"/>
      <c r="AY23" s="1"/>
      <c r="AZ23" s="1"/>
      <c r="BA23" s="1"/>
      <c r="BB23" s="1"/>
      <c r="BC23" s="1"/>
      <c r="BD23" s="1"/>
      <c r="BE23" s="1"/>
      <c r="BF23" s="1" t="s">
        <v>14668</v>
      </c>
      <c r="BG23" s="1" t="s">
        <v>183</v>
      </c>
      <c r="BH23" s="1"/>
      <c r="BI23" s="1"/>
    </row>
    <row r="24" customFormat="false" ht="12.75" hidden="false" customHeight="false" outlineLevel="0" collapsed="false">
      <c r="A24" s="1" t="s">
        <v>14430</v>
      </c>
      <c r="B24" s="1" t="s">
        <v>14431</v>
      </c>
      <c r="C24" s="1" t="s">
        <v>177</v>
      </c>
      <c r="D24" s="1" t="s">
        <v>82</v>
      </c>
      <c r="E24" s="1" t="s">
        <v>14432</v>
      </c>
      <c r="F24" s="1" t="s">
        <v>14433</v>
      </c>
      <c r="G24" s="1" t="n">
        <v>55</v>
      </c>
      <c r="H24" s="1" t="n">
        <v>1</v>
      </c>
      <c r="I24" s="101" t="s">
        <v>188</v>
      </c>
      <c r="J24" s="1"/>
      <c r="K24" s="1" t="n">
        <f aca="false">IFERROR(VLOOKUP(A24,'[2]Pivot HorizontalMRP'!$A$4:$B$2689,2,0),0)</f>
        <v>0</v>
      </c>
      <c r="L24" s="1" t="n">
        <f aca="false">IFERROR(VLOOKUP(A24,'[2]Pivot HorizontalMRP'!$A$4:$C$2689,3,0),0)</f>
        <v>0</v>
      </c>
      <c r="M24" s="1" t="n">
        <f aca="false">IFERROR(VLOOKUP(A24,'[2]Pivot HorizontalMRP'!$A$4:$D$2689,0.4,0),0)</f>
        <v>0</v>
      </c>
      <c r="N24" s="1" t="n">
        <f aca="false">IFERROR(VLOOKUP(A24,'[2]Pivot HorizontalMRP'!$A$4:$E$2689,5,0),0)</f>
        <v>1000</v>
      </c>
      <c r="O24" s="1" t="n">
        <f aca="false">K24+L24</f>
        <v>0</v>
      </c>
      <c r="P24" s="1" t="n">
        <f aca="false">K24+L24+M24+N24</f>
        <v>1000</v>
      </c>
      <c r="Q24" s="1" t="n">
        <f aca="false">IFERROR(VLOOKUP(A24,'[2]Pivot HorizontalMRP'!$A$4:$F$2689,6,0),0)</f>
        <v>456</v>
      </c>
      <c r="R24" s="1" t="n">
        <f aca="false">IFERROR(VLOOKUP(A24,'[2]Pivot HorizontalMRP'!$A$4:$G$2689,7,0),0)</f>
        <v>2484</v>
      </c>
      <c r="S24" s="1" t="n">
        <f aca="false">IFERROR(VLOOKUP(A24,'[2]Pivot HorizontalMRP'!$A$4:$H$2689,8,0),0)</f>
        <v>1300</v>
      </c>
      <c r="T24" s="1" t="n">
        <f aca="false">IFERROR(VLOOKUP(A24,'[2]Pivot HorizontalMRP'!$A$4:$I$2689,9,0),0)</f>
        <v>1416</v>
      </c>
      <c r="U24" s="1" t="n">
        <f aca="false">IF(I24="delivery",O24-SUM(Q24+R24),IF(I24="PO",P24-SUM(Q24:R24)))</f>
        <v>-1940</v>
      </c>
      <c r="V24" s="81" t="n">
        <v>49.69</v>
      </c>
      <c r="W24" s="81"/>
      <c r="X24" s="81" t="n">
        <f aca="false">W24-V24</f>
        <v>-49.69</v>
      </c>
      <c r="Y24" s="81"/>
      <c r="Z24" s="81"/>
      <c r="AA24" s="81"/>
      <c r="AB24" s="81"/>
      <c r="AC24" s="81"/>
      <c r="AD24" s="81"/>
      <c r="AE24" s="81"/>
      <c r="AF24" s="81"/>
      <c r="AG24" s="81"/>
      <c r="AH24" s="81"/>
      <c r="AI24" s="81"/>
      <c r="AJ24" s="81"/>
      <c r="AK24" s="81"/>
      <c r="AL24" s="81"/>
      <c r="AM24" s="81"/>
      <c r="AN24" s="81"/>
      <c r="AO24" s="81" t="str">
        <f aca="false">D24</f>
        <v>Arista</v>
      </c>
      <c r="AP24" s="1" t="s">
        <v>194</v>
      </c>
      <c r="AQ24" s="1"/>
      <c r="AR24" s="1"/>
      <c r="AS24" s="1"/>
      <c r="AT24" s="1"/>
      <c r="AU24" s="1"/>
      <c r="AV24" s="1"/>
      <c r="AW24" s="1"/>
      <c r="AX24" s="1"/>
      <c r="AY24" s="1"/>
      <c r="AZ24" s="1"/>
      <c r="BA24" s="1"/>
      <c r="BB24" s="1"/>
      <c r="BC24" s="1"/>
      <c r="BD24" s="1"/>
      <c r="BE24" s="1"/>
      <c r="BF24" s="1" t="s">
        <v>14668</v>
      </c>
      <c r="BG24" s="1" t="s">
        <v>183</v>
      </c>
      <c r="BH24" s="1"/>
      <c r="BI24" s="1"/>
    </row>
    <row r="25" customFormat="false" ht="12.75" hidden="false" customHeight="false" outlineLevel="0" collapsed="false">
      <c r="A25" s="1" t="s">
        <v>14132</v>
      </c>
      <c r="B25" s="1" t="s">
        <v>14133</v>
      </c>
      <c r="C25" s="1" t="s">
        <v>177</v>
      </c>
      <c r="D25" s="1" t="s">
        <v>82</v>
      </c>
      <c r="E25" s="1" t="s">
        <v>14683</v>
      </c>
      <c r="F25" s="1" t="s">
        <v>14135</v>
      </c>
      <c r="G25" s="1" t="n">
        <v>55</v>
      </c>
      <c r="H25" s="1" t="n">
        <v>1</v>
      </c>
      <c r="I25" s="101" t="s">
        <v>188</v>
      </c>
      <c r="J25" s="1"/>
      <c r="K25" s="1" t="n">
        <f aca="false">IFERROR(VLOOKUP(A25,'[2]Pivot HorizontalMRP'!$A$4:$B$2689,2,0),0)</f>
        <v>0</v>
      </c>
      <c r="L25" s="1" t="n">
        <f aca="false">IFERROR(VLOOKUP(A25,'[2]Pivot HorizontalMRP'!$A$4:$C$2689,3,0),0)</f>
        <v>0</v>
      </c>
      <c r="M25" s="1" t="n">
        <f aca="false">IFERROR(VLOOKUP(A25,'[2]Pivot HorizontalMRP'!$A$4:$D$2689,0.4,0),0)</f>
        <v>0</v>
      </c>
      <c r="N25" s="1" t="n">
        <f aca="false">IFERROR(VLOOKUP(A25,'[2]Pivot HorizontalMRP'!$A$4:$E$2689,5,0),0)</f>
        <v>0</v>
      </c>
      <c r="O25" s="1" t="n">
        <f aca="false">K25+L25</f>
        <v>0</v>
      </c>
      <c r="P25" s="1" t="n">
        <f aca="false">K25+L25+M25+N25</f>
        <v>0</v>
      </c>
      <c r="Q25" s="1" t="n">
        <f aca="false">IFERROR(VLOOKUP(A25,'[2]Pivot HorizontalMRP'!$A$4:$F$2689,6,0),0)</f>
        <v>32</v>
      </c>
      <c r="R25" s="1" t="n">
        <f aca="false">IFERROR(VLOOKUP(A25,'[2]Pivot HorizontalMRP'!$A$4:$G$2689,7,0),0)</f>
        <v>136</v>
      </c>
      <c r="S25" s="1" t="n">
        <f aca="false">IFERROR(VLOOKUP(A25,'[2]Pivot HorizontalMRP'!$A$4:$H$2689,8,0),0)</f>
        <v>184</v>
      </c>
      <c r="T25" s="1" t="n">
        <f aca="false">IFERROR(VLOOKUP(A25,'[2]Pivot HorizontalMRP'!$A$4:$I$2689,9,0),0)</f>
        <v>240</v>
      </c>
      <c r="U25" s="1" t="n">
        <f aca="false">IF(I25="delivery",O25-SUM(Q25+R25),IF(I25="PO",P25-SUM(Q25:R25)))</f>
        <v>-168</v>
      </c>
      <c r="V25" s="81" t="n">
        <v>49.69</v>
      </c>
      <c r="W25" s="81"/>
      <c r="X25" s="81" t="n">
        <f aca="false">W25-V25</f>
        <v>-49.69</v>
      </c>
      <c r="Y25" s="81"/>
      <c r="Z25" s="81"/>
      <c r="AA25" s="81"/>
      <c r="AB25" s="81"/>
      <c r="AC25" s="81"/>
      <c r="AD25" s="81"/>
      <c r="AE25" s="81"/>
      <c r="AF25" s="81"/>
      <c r="AG25" s="81"/>
      <c r="AH25" s="81"/>
      <c r="AI25" s="81"/>
      <c r="AJ25" s="81"/>
      <c r="AK25" s="81"/>
      <c r="AL25" s="81"/>
      <c r="AM25" s="81"/>
      <c r="AN25" s="81"/>
      <c r="AO25" s="81" t="str">
        <f aca="false">D25</f>
        <v>Arista</v>
      </c>
      <c r="AP25" s="1" t="s">
        <v>194</v>
      </c>
      <c r="AQ25" s="1"/>
      <c r="AR25" s="1"/>
      <c r="AS25" s="1"/>
      <c r="AT25" s="1"/>
      <c r="AU25" s="1"/>
      <c r="AV25" s="1"/>
      <c r="AW25" s="1"/>
      <c r="AX25" s="1"/>
      <c r="AY25" s="1"/>
      <c r="AZ25" s="1"/>
      <c r="BA25" s="1"/>
      <c r="BB25" s="1"/>
      <c r="BC25" s="1"/>
      <c r="BD25" s="1"/>
      <c r="BE25" s="1"/>
      <c r="BF25" s="1" t="s">
        <v>14668</v>
      </c>
      <c r="BG25" s="1" t="s">
        <v>183</v>
      </c>
      <c r="BH25" s="1"/>
      <c r="BI25" s="1"/>
    </row>
    <row r="26" customFormat="false" ht="12.75" hidden="false" customHeight="false" outlineLevel="0" collapsed="false">
      <c r="A26" s="1" t="s">
        <v>3635</v>
      </c>
      <c r="B26" s="1" t="s">
        <v>3636</v>
      </c>
      <c r="C26" s="1" t="s">
        <v>177</v>
      </c>
      <c r="D26" s="1" t="s">
        <v>82</v>
      </c>
      <c r="E26" s="1" t="s">
        <v>14684</v>
      </c>
      <c r="F26" s="1" t="s">
        <v>3638</v>
      </c>
      <c r="G26" s="1" t="n">
        <v>166</v>
      </c>
      <c r="H26" s="1" t="n">
        <v>1000</v>
      </c>
      <c r="I26" s="101" t="s">
        <v>180</v>
      </c>
      <c r="J26" s="1"/>
      <c r="K26" s="1" t="n">
        <f aca="false">IFERROR(VLOOKUP(A26,'[2]Pivot HorizontalMRP'!$A$4:$B$2689,2,0),0)</f>
        <v>0</v>
      </c>
      <c r="L26" s="1" t="n">
        <f aca="false">IFERROR(VLOOKUP(A26,'[2]Pivot HorizontalMRP'!$A$4:$C$2689,3,0),0)</f>
        <v>1061</v>
      </c>
      <c r="M26" s="1" t="n">
        <f aca="false">IFERROR(VLOOKUP(A26,'[2]Pivot HorizontalMRP'!$A$4:$D$2689,0.4,0),0)</f>
        <v>0</v>
      </c>
      <c r="N26" s="1" t="n">
        <f aca="false">IFERROR(VLOOKUP(A26,'[2]Pivot HorizontalMRP'!$A$4:$E$2689,5,0),0)</f>
        <v>0</v>
      </c>
      <c r="O26" s="1" t="n">
        <f aca="false">K26+L26</f>
        <v>1061</v>
      </c>
      <c r="P26" s="1" t="n">
        <f aca="false">K26+L26+M26+N26</f>
        <v>1061</v>
      </c>
      <c r="Q26" s="1" t="n">
        <f aca="false">IFERROR(VLOOKUP(A26,'[2]Pivot HorizontalMRP'!$A$4:$F$2689,6,0),0)</f>
        <v>544</v>
      </c>
      <c r="R26" s="1" t="n">
        <f aca="false">IFERROR(VLOOKUP(A26,'[2]Pivot HorizontalMRP'!$A$4:$G$2689,7,0),0)</f>
        <v>426</v>
      </c>
      <c r="S26" s="1" t="n">
        <f aca="false">IFERROR(VLOOKUP(A26,'[2]Pivot HorizontalMRP'!$A$4:$H$2689,8,0),0)</f>
        <v>308</v>
      </c>
      <c r="T26" s="1" t="n">
        <f aca="false">IFERROR(VLOOKUP(A26,'[2]Pivot HorizontalMRP'!$A$4:$I$2689,9,0),0)</f>
        <v>462</v>
      </c>
      <c r="U26" s="1" t="n">
        <f aca="false">IF(I26="delivery",O26-SUM(Q26+R26),IF(I26="PO",P26-SUM(Q26:R26)))</f>
        <v>91</v>
      </c>
      <c r="V26" s="81" t="n">
        <v>71.41</v>
      </c>
      <c r="W26" s="81"/>
      <c r="X26" s="81" t="n">
        <f aca="false">W26-V26</f>
        <v>-71.41</v>
      </c>
      <c r="Y26" s="81"/>
      <c r="Z26" s="81"/>
      <c r="AA26" s="81" t="n">
        <v>71.41</v>
      </c>
      <c r="AB26" s="81"/>
      <c r="AC26" s="81"/>
      <c r="AD26" s="81"/>
      <c r="AE26" s="81"/>
      <c r="AF26" s="81"/>
      <c r="AG26" s="81"/>
      <c r="AH26" s="81"/>
      <c r="AI26" s="81"/>
      <c r="AJ26" s="81"/>
      <c r="AK26" s="81"/>
      <c r="AL26" s="81"/>
      <c r="AM26" s="81"/>
      <c r="AN26" s="81"/>
      <c r="AO26" s="81" t="str">
        <f aca="false">D26</f>
        <v>Arista</v>
      </c>
      <c r="AP26" s="1" t="s">
        <v>194</v>
      </c>
      <c r="AQ26" s="1"/>
      <c r="AR26" s="1"/>
      <c r="AS26" s="1"/>
      <c r="AT26" s="1"/>
      <c r="AU26" s="1"/>
      <c r="AV26" s="1"/>
      <c r="AW26" s="1"/>
      <c r="AX26" s="1"/>
      <c r="AY26" s="1"/>
      <c r="AZ26" s="1"/>
      <c r="BA26" s="1"/>
      <c r="BB26" s="1"/>
      <c r="BC26" s="1"/>
      <c r="BD26" s="1"/>
      <c r="BE26" s="1"/>
      <c r="BF26" s="1" t="s">
        <v>14668</v>
      </c>
      <c r="BG26" s="1" t="s">
        <v>183</v>
      </c>
      <c r="BH26" s="1"/>
      <c r="BI26" s="1"/>
    </row>
    <row r="27" customFormat="false" ht="12.75" hidden="false" customHeight="false" outlineLevel="0" collapsed="false">
      <c r="A27" s="1" t="s">
        <v>3639</v>
      </c>
      <c r="B27" s="1" t="s">
        <v>3640</v>
      </c>
      <c r="C27" s="1" t="s">
        <v>177</v>
      </c>
      <c r="D27" s="1" t="s">
        <v>82</v>
      </c>
      <c r="E27" s="1" t="s">
        <v>14685</v>
      </c>
      <c r="F27" s="1" t="s">
        <v>3642</v>
      </c>
      <c r="G27" s="1" t="n">
        <v>166</v>
      </c>
      <c r="H27" s="1" t="n">
        <v>1000</v>
      </c>
      <c r="I27" s="101" t="s">
        <v>180</v>
      </c>
      <c r="J27" s="1"/>
      <c r="K27" s="1" t="n">
        <f aca="false">IFERROR(VLOOKUP(A27,'[2]Pivot HorizontalMRP'!$A$4:$B$2689,2,0),0)</f>
        <v>0</v>
      </c>
      <c r="L27" s="1" t="n">
        <f aca="false">IFERROR(VLOOKUP(A27,'[2]Pivot HorizontalMRP'!$A$4:$C$2689,3,0),0)</f>
        <v>993</v>
      </c>
      <c r="M27" s="1" t="n">
        <f aca="false">IFERROR(VLOOKUP(A27,'[2]Pivot HorizontalMRP'!$A$4:$D$2689,0.4,0),0)</f>
        <v>0</v>
      </c>
      <c r="N27" s="1" t="n">
        <f aca="false">IFERROR(VLOOKUP(A27,'[2]Pivot HorizontalMRP'!$A$4:$E$2689,5,0),0)</f>
        <v>0</v>
      </c>
      <c r="O27" s="1" t="n">
        <f aca="false">K27+L27</f>
        <v>993</v>
      </c>
      <c r="P27" s="1" t="n">
        <f aca="false">K27+L27+M27+N27</f>
        <v>993</v>
      </c>
      <c r="Q27" s="1" t="n">
        <f aca="false">IFERROR(VLOOKUP(A27,'[2]Pivot HorizontalMRP'!$A$4:$F$2689,6,0),0)</f>
        <v>674</v>
      </c>
      <c r="R27" s="1" t="n">
        <f aca="false">IFERROR(VLOOKUP(A27,'[2]Pivot HorizontalMRP'!$A$4:$G$2689,7,0),0)</f>
        <v>482</v>
      </c>
      <c r="S27" s="1" t="n">
        <f aca="false">IFERROR(VLOOKUP(A27,'[2]Pivot HorizontalMRP'!$A$4:$H$2689,8,0),0)</f>
        <v>348</v>
      </c>
      <c r="T27" s="1" t="n">
        <f aca="false">IFERROR(VLOOKUP(A27,'[2]Pivot HorizontalMRP'!$A$4:$I$2689,9,0),0)</f>
        <v>528</v>
      </c>
      <c r="U27" s="1" t="n">
        <f aca="false">IF(I27="delivery",O27-SUM(Q27+R27),IF(I27="PO",P27-SUM(Q27:R27)))</f>
        <v>-163</v>
      </c>
      <c r="V27" s="81" t="n">
        <v>71.41</v>
      </c>
      <c r="W27" s="81"/>
      <c r="X27" s="81" t="n">
        <f aca="false">W27-V27</f>
        <v>-71.41</v>
      </c>
      <c r="Y27" s="81"/>
      <c r="Z27" s="81"/>
      <c r="AA27" s="81" t="n">
        <v>71.41</v>
      </c>
      <c r="AB27" s="81"/>
      <c r="AC27" s="81"/>
      <c r="AD27" s="81"/>
      <c r="AE27" s="81"/>
      <c r="AF27" s="81"/>
      <c r="AG27" s="81"/>
      <c r="AH27" s="81"/>
      <c r="AI27" s="81"/>
      <c r="AJ27" s="81"/>
      <c r="AK27" s="81"/>
      <c r="AL27" s="81"/>
      <c r="AM27" s="81"/>
      <c r="AN27" s="81"/>
      <c r="AO27" s="81" t="str">
        <f aca="false">D27</f>
        <v>Arista</v>
      </c>
      <c r="AP27" s="1" t="s">
        <v>194</v>
      </c>
      <c r="AQ27" s="1"/>
      <c r="AR27" s="1"/>
      <c r="AS27" s="1"/>
      <c r="AT27" s="1"/>
      <c r="AU27" s="1"/>
      <c r="AV27" s="1"/>
      <c r="AW27" s="1"/>
      <c r="AX27" s="1"/>
      <c r="AY27" s="1"/>
      <c r="AZ27" s="1"/>
      <c r="BA27" s="1"/>
      <c r="BB27" s="1"/>
      <c r="BC27" s="1"/>
      <c r="BD27" s="1"/>
      <c r="BE27" s="1"/>
      <c r="BF27" s="1" t="s">
        <v>14668</v>
      </c>
      <c r="BG27" s="1" t="s">
        <v>183</v>
      </c>
      <c r="BH27" s="1"/>
      <c r="BI27" s="1"/>
    </row>
    <row r="28" customFormat="false" ht="12.75" hidden="false" customHeight="false" outlineLevel="0" collapsed="false">
      <c r="A28" s="1" t="s">
        <v>3643</v>
      </c>
      <c r="B28" s="1" t="s">
        <v>3644</v>
      </c>
      <c r="C28" s="1" t="s">
        <v>177</v>
      </c>
      <c r="D28" s="1" t="s">
        <v>82</v>
      </c>
      <c r="E28" s="1" t="s">
        <v>3645</v>
      </c>
      <c r="F28" s="1" t="s">
        <v>3646</v>
      </c>
      <c r="G28" s="1" t="n">
        <v>116</v>
      </c>
      <c r="H28" s="1" t="n">
        <v>1134</v>
      </c>
      <c r="I28" s="101" t="s">
        <v>180</v>
      </c>
      <c r="J28" s="1"/>
      <c r="K28" s="1" t="n">
        <f aca="false">IFERROR(VLOOKUP(A28,'[2]Pivot HorizontalMRP'!$A$4:$B$2689,2,0),0)</f>
        <v>0</v>
      </c>
      <c r="L28" s="1" t="n">
        <f aca="false">IFERROR(VLOOKUP(A28,'[2]Pivot HorizontalMRP'!$A$4:$C$2689,3,0),0)</f>
        <v>369</v>
      </c>
      <c r="M28" s="1" t="n">
        <f aca="false">IFERROR(VLOOKUP(A28,'[2]Pivot HorizontalMRP'!$A$4:$D$2689,0.4,0),0)</f>
        <v>0</v>
      </c>
      <c r="N28" s="1" t="n">
        <f aca="false">IFERROR(VLOOKUP(A28,'[2]Pivot HorizontalMRP'!$A$4:$E$2689,5,0),0)</f>
        <v>8586</v>
      </c>
      <c r="O28" s="1" t="n">
        <f aca="false">K28+L28</f>
        <v>369</v>
      </c>
      <c r="P28" s="1" t="n">
        <f aca="false">K28+L28+M28+N28</f>
        <v>8955</v>
      </c>
      <c r="Q28" s="1" t="n">
        <f aca="false">IFERROR(VLOOKUP(A28,'[2]Pivot HorizontalMRP'!$A$4:$F$2689,6,0),0)</f>
        <v>17538</v>
      </c>
      <c r="R28" s="1" t="n">
        <f aca="false">IFERROR(VLOOKUP(A28,'[2]Pivot HorizontalMRP'!$A$4:$G$2689,7,0),0)</f>
        <v>8080</v>
      </c>
      <c r="S28" s="1" t="n">
        <f aca="false">IFERROR(VLOOKUP(A28,'[2]Pivot HorizontalMRP'!$A$4:$H$2689,8,0),0)</f>
        <v>7102</v>
      </c>
      <c r="T28" s="1" t="n">
        <f aca="false">IFERROR(VLOOKUP(A28,'[2]Pivot HorizontalMRP'!$A$4:$I$2689,9,0),0)</f>
        <v>7438</v>
      </c>
      <c r="U28" s="1" t="n">
        <f aca="false">IF(I28="delivery",O28-SUM(Q28+R28),IF(I28="PO",P28-SUM(Q28:R28)))</f>
        <v>-25249</v>
      </c>
      <c r="V28" s="81" t="n">
        <v>63.278</v>
      </c>
      <c r="W28" s="81"/>
      <c r="X28" s="81" t="n">
        <f aca="false">W28-V28</f>
        <v>-63.278</v>
      </c>
      <c r="Y28" s="81"/>
      <c r="Z28" s="81"/>
      <c r="AA28" s="81" t="n">
        <v>64.37934</v>
      </c>
      <c r="AB28" s="81"/>
      <c r="AC28" s="81"/>
      <c r="AD28" s="81"/>
      <c r="AE28" s="81"/>
      <c r="AF28" s="81"/>
      <c r="AG28" s="81"/>
      <c r="AH28" s="81"/>
      <c r="AI28" s="81"/>
      <c r="AJ28" s="81"/>
      <c r="AK28" s="81"/>
      <c r="AL28" s="81"/>
      <c r="AM28" s="81"/>
      <c r="AN28" s="81"/>
      <c r="AO28" s="81" t="str">
        <f aca="false">D28</f>
        <v>Arista</v>
      </c>
      <c r="AP28" s="1" t="s">
        <v>194</v>
      </c>
      <c r="AQ28" s="1"/>
      <c r="AR28" s="1"/>
      <c r="AS28" s="1"/>
      <c r="AT28" s="1"/>
      <c r="AU28" s="1"/>
      <c r="AV28" s="1"/>
      <c r="AW28" s="1"/>
      <c r="AX28" s="1"/>
      <c r="AY28" s="1"/>
      <c r="AZ28" s="1"/>
      <c r="BA28" s="1"/>
      <c r="BB28" s="1"/>
      <c r="BC28" s="1"/>
      <c r="BD28" s="1"/>
      <c r="BE28" s="1"/>
      <c r="BF28" s="1" t="s">
        <v>14668</v>
      </c>
      <c r="BG28" s="1" t="s">
        <v>183</v>
      </c>
      <c r="BH28" s="1"/>
      <c r="BI28" s="1"/>
    </row>
    <row r="29" customFormat="false" ht="12.75" hidden="false" customHeight="false" outlineLevel="0" collapsed="false">
      <c r="A29" s="1" t="s">
        <v>3647</v>
      </c>
      <c r="B29" s="1" t="s">
        <v>3648</v>
      </c>
      <c r="C29" s="1" t="s">
        <v>177</v>
      </c>
      <c r="D29" s="1" t="s">
        <v>82</v>
      </c>
      <c r="E29" s="1" t="s">
        <v>3649</v>
      </c>
      <c r="F29" s="1" t="s">
        <v>3650</v>
      </c>
      <c r="G29" s="1" t="n">
        <v>96</v>
      </c>
      <c r="H29" s="1" t="n">
        <v>1134</v>
      </c>
      <c r="I29" s="101" t="s">
        <v>180</v>
      </c>
      <c r="J29" s="1"/>
      <c r="K29" s="1" t="n">
        <f aca="false">IFERROR(VLOOKUP(A29,'[2]Pivot HorizontalMRP'!$A$4:$B$2689,2,0),0)</f>
        <v>0</v>
      </c>
      <c r="L29" s="1" t="n">
        <f aca="false">IFERROR(VLOOKUP(A29,'[2]Pivot HorizontalMRP'!$A$4:$C$2689,3,0),0)</f>
        <v>821</v>
      </c>
      <c r="M29" s="1" t="n">
        <f aca="false">IFERROR(VLOOKUP(A29,'[2]Pivot HorizontalMRP'!$A$4:$D$2689,0.4,0),0)</f>
        <v>0</v>
      </c>
      <c r="N29" s="1" t="n">
        <f aca="false">IFERROR(VLOOKUP(A29,'[2]Pivot HorizontalMRP'!$A$4:$E$2689,5,0),0)</f>
        <v>3808</v>
      </c>
      <c r="O29" s="1" t="n">
        <f aca="false">K29+L29</f>
        <v>821</v>
      </c>
      <c r="P29" s="1" t="n">
        <f aca="false">K29+L29+M29+N29</f>
        <v>4629</v>
      </c>
      <c r="Q29" s="1" t="n">
        <f aca="false">IFERROR(VLOOKUP(A29,'[2]Pivot HorizontalMRP'!$A$4:$F$2689,6,0),0)</f>
        <v>4982</v>
      </c>
      <c r="R29" s="1" t="n">
        <f aca="false">IFERROR(VLOOKUP(A29,'[2]Pivot HorizontalMRP'!$A$4:$G$2689,7,0),0)</f>
        <v>2894</v>
      </c>
      <c r="S29" s="1" t="n">
        <f aca="false">IFERROR(VLOOKUP(A29,'[2]Pivot HorizontalMRP'!$A$4:$H$2689,8,0),0)</f>
        <v>2532</v>
      </c>
      <c r="T29" s="1" t="n">
        <f aca="false">IFERROR(VLOOKUP(A29,'[2]Pivot HorizontalMRP'!$A$4:$I$2689,9,0),0)</f>
        <v>3008</v>
      </c>
      <c r="U29" s="1" t="n">
        <f aca="false">IF(I29="delivery",O29-SUM(Q29+R29),IF(I29="PO",P29-SUM(Q29:R29)))</f>
        <v>-7055</v>
      </c>
      <c r="V29" s="81" t="n">
        <v>63.278</v>
      </c>
      <c r="W29" s="81"/>
      <c r="X29" s="81" t="n">
        <f aca="false">W29-V29</f>
        <v>-63.278</v>
      </c>
      <c r="Y29" s="81"/>
      <c r="Z29" s="81"/>
      <c r="AA29" s="81" t="n">
        <v>64.5625</v>
      </c>
      <c r="AB29" s="81"/>
      <c r="AC29" s="81"/>
      <c r="AD29" s="81"/>
      <c r="AE29" s="81"/>
      <c r="AF29" s="81"/>
      <c r="AG29" s="81"/>
      <c r="AH29" s="81"/>
      <c r="AI29" s="81"/>
      <c r="AJ29" s="81"/>
      <c r="AK29" s="81"/>
      <c r="AL29" s="81"/>
      <c r="AM29" s="81"/>
      <c r="AN29" s="81"/>
      <c r="AO29" s="81" t="str">
        <f aca="false">D29</f>
        <v>Arista</v>
      </c>
      <c r="AP29" s="1" t="s">
        <v>194</v>
      </c>
      <c r="AQ29" s="1"/>
      <c r="AR29" s="1"/>
      <c r="AS29" s="1"/>
      <c r="AT29" s="1"/>
      <c r="AU29" s="1"/>
      <c r="AV29" s="1"/>
      <c r="AW29" s="1"/>
      <c r="AX29" s="1"/>
      <c r="AY29" s="1"/>
      <c r="AZ29" s="1"/>
      <c r="BA29" s="1"/>
      <c r="BB29" s="1"/>
      <c r="BC29" s="1"/>
      <c r="BD29" s="1"/>
      <c r="BE29" s="1"/>
      <c r="BF29" s="1" t="s">
        <v>14668</v>
      </c>
      <c r="BG29" s="1" t="s">
        <v>183</v>
      </c>
      <c r="BH29" s="1"/>
      <c r="BI29" s="1"/>
    </row>
    <row r="30" customFormat="false" ht="12.75" hidden="false" customHeight="false" outlineLevel="0" collapsed="false">
      <c r="A30" s="1" t="s">
        <v>3651</v>
      </c>
      <c r="B30" s="1" t="s">
        <v>3652</v>
      </c>
      <c r="C30" s="1" t="s">
        <v>177</v>
      </c>
      <c r="D30" s="1" t="s">
        <v>82</v>
      </c>
      <c r="E30" s="1" t="s">
        <v>14686</v>
      </c>
      <c r="F30" s="1" t="s">
        <v>3654</v>
      </c>
      <c r="G30" s="1" t="n">
        <v>116</v>
      </c>
      <c r="H30" s="1" t="n">
        <v>320</v>
      </c>
      <c r="I30" s="101" t="s">
        <v>180</v>
      </c>
      <c r="J30" s="1"/>
      <c r="K30" s="1" t="n">
        <f aca="false">IFERROR(VLOOKUP(A30,'[2]Pivot HorizontalMRP'!$A$4:$B$2689,2,0),0)</f>
        <v>0</v>
      </c>
      <c r="L30" s="1" t="n">
        <f aca="false">IFERROR(VLOOKUP(A30,'[2]Pivot HorizontalMRP'!$A$4:$C$2689,3,0),0)</f>
        <v>9151</v>
      </c>
      <c r="M30" s="1" t="n">
        <f aca="false">IFERROR(VLOOKUP(A30,'[2]Pivot HorizontalMRP'!$A$4:$D$2689,0.4,0),0)</f>
        <v>0</v>
      </c>
      <c r="N30" s="1" t="n">
        <f aca="false">IFERROR(VLOOKUP(A30,'[2]Pivot HorizontalMRP'!$A$4:$E$2689,5,0),0)</f>
        <v>0</v>
      </c>
      <c r="O30" s="1" t="n">
        <f aca="false">K30+L30</f>
        <v>9151</v>
      </c>
      <c r="P30" s="1" t="n">
        <f aca="false">K30+L30+M30+N30</f>
        <v>9151</v>
      </c>
      <c r="Q30" s="1" t="n">
        <f aca="false">IFERROR(VLOOKUP(A30,'[2]Pivot HorizontalMRP'!$A$4:$F$2689,6,0),0)</f>
        <v>7550</v>
      </c>
      <c r="R30" s="1" t="n">
        <f aca="false">IFERROR(VLOOKUP(A30,'[2]Pivot HorizontalMRP'!$A$4:$G$2689,7,0),0)</f>
        <v>4112</v>
      </c>
      <c r="S30" s="1" t="n">
        <f aca="false">IFERROR(VLOOKUP(A30,'[2]Pivot HorizontalMRP'!$A$4:$H$2689,8,0),0)</f>
        <v>2802</v>
      </c>
      <c r="T30" s="1" t="n">
        <f aca="false">IFERROR(VLOOKUP(A30,'[2]Pivot HorizontalMRP'!$A$4:$I$2689,9,0),0)</f>
        <v>2296</v>
      </c>
      <c r="U30" s="1" t="n">
        <f aca="false">IF(I30="delivery",O30-SUM(Q30+R30),IF(I30="PO",P30-SUM(Q30:R30)))</f>
        <v>-2511</v>
      </c>
      <c r="V30" s="81" t="n">
        <v>9.75</v>
      </c>
      <c r="W30" s="81"/>
      <c r="X30" s="81" t="n">
        <f aca="false">W30-V30</f>
        <v>-9.75</v>
      </c>
      <c r="Y30" s="81"/>
      <c r="Z30" s="81"/>
      <c r="AA30" s="81" t="n">
        <v>9.75</v>
      </c>
      <c r="AB30" s="81"/>
      <c r="AC30" s="81"/>
      <c r="AD30" s="81"/>
      <c r="AE30" s="81"/>
      <c r="AF30" s="81"/>
      <c r="AG30" s="81"/>
      <c r="AH30" s="81"/>
      <c r="AI30" s="81"/>
      <c r="AJ30" s="81"/>
      <c r="AK30" s="81"/>
      <c r="AL30" s="81"/>
      <c r="AM30" s="81"/>
      <c r="AN30" s="81"/>
      <c r="AO30" s="81" t="str">
        <f aca="false">D30</f>
        <v>Arista</v>
      </c>
      <c r="AP30" s="1" t="s">
        <v>194</v>
      </c>
      <c r="AQ30" s="1"/>
      <c r="AR30" s="1"/>
      <c r="AS30" s="1"/>
      <c r="AT30" s="1"/>
      <c r="AU30" s="1"/>
      <c r="AV30" s="1"/>
      <c r="AW30" s="1"/>
      <c r="AX30" s="1"/>
      <c r="AY30" s="1"/>
      <c r="AZ30" s="1"/>
      <c r="BA30" s="1"/>
      <c r="BB30" s="1"/>
      <c r="BC30" s="1"/>
      <c r="BD30" s="1"/>
      <c r="BE30" s="1"/>
      <c r="BF30" s="1" t="s">
        <v>14668</v>
      </c>
      <c r="BG30" s="1" t="s">
        <v>183</v>
      </c>
      <c r="BH30" s="1"/>
      <c r="BI30" s="1"/>
    </row>
    <row r="31" customFormat="false" ht="12.75" hidden="false" customHeight="false" outlineLevel="0" collapsed="false">
      <c r="A31" s="1" t="s">
        <v>3655</v>
      </c>
      <c r="B31" s="1" t="s">
        <v>3656</v>
      </c>
      <c r="C31" s="1" t="s">
        <v>177</v>
      </c>
      <c r="D31" s="1" t="s">
        <v>82</v>
      </c>
      <c r="E31" s="1" t="s">
        <v>14687</v>
      </c>
      <c r="F31" s="1" t="s">
        <v>3658</v>
      </c>
      <c r="G31" s="1" t="n">
        <v>121</v>
      </c>
      <c r="H31" s="1" t="n">
        <v>100</v>
      </c>
      <c r="I31" s="101" t="s">
        <v>180</v>
      </c>
      <c r="J31" s="1"/>
      <c r="K31" s="1" t="n">
        <f aca="false">IFERROR(VLOOKUP(A31,'[2]Pivot HorizontalMRP'!$A$4:$B$2689,2,0),0)</f>
        <v>0</v>
      </c>
      <c r="L31" s="1" t="n">
        <f aca="false">IFERROR(VLOOKUP(A31,'[2]Pivot HorizontalMRP'!$A$4:$C$2689,3,0),0)</f>
        <v>114</v>
      </c>
      <c r="M31" s="1" t="n">
        <f aca="false">IFERROR(VLOOKUP(A31,'[2]Pivot HorizontalMRP'!$A$4:$D$2689,0.4,0),0)</f>
        <v>0</v>
      </c>
      <c r="N31" s="1" t="n">
        <f aca="false">IFERROR(VLOOKUP(A31,'[2]Pivot HorizontalMRP'!$A$4:$E$2689,5,0),0)</f>
        <v>0</v>
      </c>
      <c r="O31" s="1" t="n">
        <f aca="false">K31+L31</f>
        <v>114</v>
      </c>
      <c r="P31" s="1" t="n">
        <f aca="false">K31+L31+M31+N31</f>
        <v>114</v>
      </c>
      <c r="Q31" s="1" t="n">
        <f aca="false">IFERROR(VLOOKUP(A31,'[2]Pivot HorizontalMRP'!$A$4:$F$2689,6,0),0)</f>
        <v>433</v>
      </c>
      <c r="R31" s="1" t="n">
        <f aca="false">IFERROR(VLOOKUP(A31,'[2]Pivot HorizontalMRP'!$A$4:$G$2689,7,0),0)</f>
        <v>104</v>
      </c>
      <c r="S31" s="1" t="n">
        <f aca="false">IFERROR(VLOOKUP(A31,'[2]Pivot HorizontalMRP'!$A$4:$H$2689,8,0),0)</f>
        <v>16</v>
      </c>
      <c r="T31" s="1" t="n">
        <f aca="false">IFERROR(VLOOKUP(A31,'[2]Pivot HorizontalMRP'!$A$4:$I$2689,9,0),0)</f>
        <v>24</v>
      </c>
      <c r="U31" s="1" t="n">
        <f aca="false">IF(I31="delivery",O31-SUM(Q31+R31),IF(I31="PO",P31-SUM(Q31:R31)))</f>
        <v>-423</v>
      </c>
      <c r="V31" s="81" t="n">
        <v>36.23</v>
      </c>
      <c r="W31" s="81"/>
      <c r="X31" s="81" t="n">
        <f aca="false">W31-V31</f>
        <v>-36.23</v>
      </c>
      <c r="Y31" s="81"/>
      <c r="Z31" s="81"/>
      <c r="AA31" s="81" t="n">
        <v>35.10667</v>
      </c>
      <c r="AB31" s="81"/>
      <c r="AC31" s="81"/>
      <c r="AD31" s="81"/>
      <c r="AE31" s="81"/>
      <c r="AF31" s="81"/>
      <c r="AG31" s="81"/>
      <c r="AH31" s="81"/>
      <c r="AI31" s="81"/>
      <c r="AJ31" s="81"/>
      <c r="AK31" s="81"/>
      <c r="AL31" s="81"/>
      <c r="AM31" s="81"/>
      <c r="AN31" s="81"/>
      <c r="AO31" s="81" t="str">
        <f aca="false">D31</f>
        <v>Arista</v>
      </c>
      <c r="AP31" s="1" t="s">
        <v>194</v>
      </c>
      <c r="AQ31" s="1"/>
      <c r="AR31" s="1"/>
      <c r="AS31" s="1"/>
      <c r="AT31" s="1"/>
      <c r="AU31" s="1"/>
      <c r="AV31" s="1"/>
      <c r="AW31" s="1"/>
      <c r="AX31" s="1"/>
      <c r="AY31" s="1"/>
      <c r="AZ31" s="1"/>
      <c r="BA31" s="1"/>
      <c r="BB31" s="1"/>
      <c r="BC31" s="1"/>
      <c r="BD31" s="1"/>
      <c r="BE31" s="1"/>
      <c r="BF31" s="1" t="s">
        <v>14668</v>
      </c>
      <c r="BG31" s="1" t="s">
        <v>183</v>
      </c>
      <c r="BH31" s="1"/>
      <c r="BI31" s="1"/>
    </row>
    <row r="32" customFormat="false" ht="12.75" hidden="false" customHeight="false" outlineLevel="0" collapsed="false">
      <c r="A32" s="1" t="s">
        <v>3659</v>
      </c>
      <c r="B32" s="1" t="s">
        <v>3660</v>
      </c>
      <c r="C32" s="1" t="s">
        <v>177</v>
      </c>
      <c r="D32" s="1" t="s">
        <v>82</v>
      </c>
      <c r="E32" s="1" t="s">
        <v>3661</v>
      </c>
      <c r="F32" s="1" t="s">
        <v>3662</v>
      </c>
      <c r="G32" s="1" t="n">
        <v>71</v>
      </c>
      <c r="H32" s="1" t="n">
        <v>756</v>
      </c>
      <c r="I32" s="101" t="s">
        <v>180</v>
      </c>
      <c r="J32" s="1"/>
      <c r="K32" s="1" t="n">
        <f aca="false">IFERROR(VLOOKUP(A32,'[2]Pivot HorizontalMRP'!$A$4:$B$2689,2,0),0)</f>
        <v>0</v>
      </c>
      <c r="L32" s="1" t="n">
        <f aca="false">IFERROR(VLOOKUP(A32,'[2]Pivot HorizontalMRP'!$A$4:$C$2689,3,0),0)</f>
        <v>2</v>
      </c>
      <c r="M32" s="1" t="n">
        <f aca="false">IFERROR(VLOOKUP(A32,'[2]Pivot HorizontalMRP'!$A$4:$D$2689,0.4,0),0)</f>
        <v>0</v>
      </c>
      <c r="N32" s="1" t="n">
        <f aca="false">IFERROR(VLOOKUP(A32,'[2]Pivot HorizontalMRP'!$A$4:$E$2689,5,0),0)</f>
        <v>0</v>
      </c>
      <c r="O32" s="1" t="n">
        <f aca="false">K32+L32</f>
        <v>2</v>
      </c>
      <c r="P32" s="1" t="n">
        <f aca="false">K32+L32+M32+N32</f>
        <v>2</v>
      </c>
      <c r="Q32" s="1" t="n">
        <f aca="false">IFERROR(VLOOKUP(A32,'[2]Pivot HorizontalMRP'!$A$4:$F$2689,6,0),0)</f>
        <v>2</v>
      </c>
      <c r="R32" s="1" t="n">
        <f aca="false">IFERROR(VLOOKUP(A32,'[2]Pivot HorizontalMRP'!$A$4:$G$2689,7,0),0)</f>
        <v>0</v>
      </c>
      <c r="S32" s="1" t="n">
        <f aca="false">IFERROR(VLOOKUP(A32,'[2]Pivot HorizontalMRP'!$A$4:$H$2689,8,0),0)</f>
        <v>0</v>
      </c>
      <c r="T32" s="1" t="n">
        <f aca="false">IFERROR(VLOOKUP(A32,'[2]Pivot HorizontalMRP'!$A$4:$I$2689,9,0),0)</f>
        <v>0</v>
      </c>
      <c r="U32" s="1" t="n">
        <f aca="false">IF(I32="delivery",O32-SUM(Q32+R32),IF(I32="PO",P32-SUM(Q32:R32)))</f>
        <v>0</v>
      </c>
      <c r="V32" s="81" t="n">
        <v>105</v>
      </c>
      <c r="W32" s="81"/>
      <c r="X32" s="81" t="n">
        <f aca="false">W32-V32</f>
        <v>-105</v>
      </c>
      <c r="Y32" s="81"/>
      <c r="Z32" s="81"/>
      <c r="AA32" s="81"/>
      <c r="AB32" s="81"/>
      <c r="AC32" s="81"/>
      <c r="AD32" s="81"/>
      <c r="AE32" s="81"/>
      <c r="AF32" s="81"/>
      <c r="AG32" s="81"/>
      <c r="AH32" s="81"/>
      <c r="AI32" s="81"/>
      <c r="AJ32" s="81"/>
      <c r="AK32" s="81"/>
      <c r="AL32" s="81"/>
      <c r="AM32" s="81"/>
      <c r="AN32" s="81"/>
      <c r="AO32" s="81" t="str">
        <f aca="false">D32</f>
        <v>Arista</v>
      </c>
      <c r="AP32" s="1" t="s">
        <v>194</v>
      </c>
      <c r="AQ32" s="1"/>
      <c r="AR32" s="1"/>
      <c r="AS32" s="1"/>
      <c r="AT32" s="1"/>
      <c r="AU32" s="1"/>
      <c r="AV32" s="1"/>
      <c r="AW32" s="1"/>
      <c r="AX32" s="1"/>
      <c r="AY32" s="1"/>
      <c r="AZ32" s="1"/>
      <c r="BA32" s="1"/>
      <c r="BB32" s="1"/>
      <c r="BC32" s="1"/>
      <c r="BD32" s="1"/>
      <c r="BE32" s="1"/>
      <c r="BF32" s="1" t="s">
        <v>14668</v>
      </c>
      <c r="BG32" s="1" t="s">
        <v>183</v>
      </c>
      <c r="BH32" s="1"/>
      <c r="BI32" s="1"/>
    </row>
    <row r="33" customFormat="false" ht="12.75" hidden="false" customHeight="false" outlineLevel="0" collapsed="false">
      <c r="A33" s="1" t="s">
        <v>3663</v>
      </c>
      <c r="B33" s="1" t="s">
        <v>3664</v>
      </c>
      <c r="C33" s="1" t="s">
        <v>177</v>
      </c>
      <c r="D33" s="1" t="s">
        <v>82</v>
      </c>
      <c r="E33" s="1" t="s">
        <v>14688</v>
      </c>
      <c r="F33" s="1" t="s">
        <v>3666</v>
      </c>
      <c r="G33" s="1" t="n">
        <v>71</v>
      </c>
      <c r="H33" s="1" t="n">
        <v>1134</v>
      </c>
      <c r="I33" s="101" t="s">
        <v>180</v>
      </c>
      <c r="J33" s="1"/>
      <c r="K33" s="1" t="n">
        <f aca="false">IFERROR(VLOOKUP(A33,'[2]Pivot HorizontalMRP'!$A$4:$B$2689,2,0),0)</f>
        <v>115</v>
      </c>
      <c r="L33" s="1" t="n">
        <f aca="false">IFERROR(VLOOKUP(A33,'[2]Pivot HorizontalMRP'!$A$4:$C$2689,3,0),0)</f>
        <v>404</v>
      </c>
      <c r="M33" s="1" t="n">
        <f aca="false">IFERROR(VLOOKUP(A33,'[2]Pivot HorizontalMRP'!$A$4:$D$2689,0.4,0),0)</f>
        <v>0</v>
      </c>
      <c r="N33" s="1" t="n">
        <f aca="false">IFERROR(VLOOKUP(A33,'[2]Pivot HorizontalMRP'!$A$4:$E$2689,5,0),0)</f>
        <v>0</v>
      </c>
      <c r="O33" s="1" t="n">
        <f aca="false">K33+L33</f>
        <v>519</v>
      </c>
      <c r="P33" s="1" t="n">
        <f aca="false">K33+L33+M33+N33</f>
        <v>519</v>
      </c>
      <c r="Q33" s="1" t="n">
        <f aca="false">IFERROR(VLOOKUP(A33,'[2]Pivot HorizontalMRP'!$A$4:$F$2689,6,0),0)</f>
        <v>702</v>
      </c>
      <c r="R33" s="1" t="n">
        <f aca="false">IFERROR(VLOOKUP(A33,'[2]Pivot HorizontalMRP'!$A$4:$G$2689,7,0),0)</f>
        <v>570</v>
      </c>
      <c r="S33" s="1" t="n">
        <f aca="false">IFERROR(VLOOKUP(A33,'[2]Pivot HorizontalMRP'!$A$4:$H$2689,8,0),0)</f>
        <v>322</v>
      </c>
      <c r="T33" s="1" t="n">
        <f aca="false">IFERROR(VLOOKUP(A33,'[2]Pivot HorizontalMRP'!$A$4:$I$2689,9,0),0)</f>
        <v>336</v>
      </c>
      <c r="U33" s="1" t="n">
        <f aca="false">IF(I33="delivery",O33-SUM(Q33+R33),IF(I33="PO",P33-SUM(Q33:R33)))</f>
        <v>-753</v>
      </c>
      <c r="V33" s="81" t="n">
        <v>95.78</v>
      </c>
      <c r="W33" s="81"/>
      <c r="X33" s="81" t="n">
        <f aca="false">W33-V33</f>
        <v>-95.78</v>
      </c>
      <c r="Y33" s="81"/>
      <c r="Z33" s="81"/>
      <c r="AA33" s="81" t="n">
        <v>95.78</v>
      </c>
      <c r="AB33" s="81"/>
      <c r="AC33" s="81"/>
      <c r="AD33" s="81"/>
      <c r="AE33" s="81"/>
      <c r="AF33" s="81"/>
      <c r="AG33" s="81"/>
      <c r="AH33" s="81"/>
      <c r="AI33" s="81"/>
      <c r="AJ33" s="81"/>
      <c r="AK33" s="81"/>
      <c r="AL33" s="81"/>
      <c r="AM33" s="81"/>
      <c r="AN33" s="81"/>
      <c r="AO33" s="81" t="str">
        <f aca="false">D33</f>
        <v>Arista</v>
      </c>
      <c r="AP33" s="1" t="s">
        <v>194</v>
      </c>
      <c r="AQ33" s="1"/>
      <c r="AR33" s="1"/>
      <c r="AS33" s="1"/>
      <c r="AT33" s="1"/>
      <c r="AU33" s="1"/>
      <c r="AV33" s="1"/>
      <c r="AW33" s="1"/>
      <c r="AX33" s="1"/>
      <c r="AY33" s="1"/>
      <c r="AZ33" s="1"/>
      <c r="BA33" s="1"/>
      <c r="BB33" s="1"/>
      <c r="BC33" s="1"/>
      <c r="BD33" s="1"/>
      <c r="BE33" s="1"/>
      <c r="BF33" s="1" t="s">
        <v>14668</v>
      </c>
      <c r="BG33" s="1" t="s">
        <v>183</v>
      </c>
      <c r="BH33" s="1"/>
      <c r="BI33" s="1"/>
    </row>
    <row r="34" customFormat="false" ht="12.75" hidden="false" customHeight="false" outlineLevel="0" collapsed="false">
      <c r="A34" s="1" t="s">
        <v>3667</v>
      </c>
      <c r="B34" s="1" t="s">
        <v>3668</v>
      </c>
      <c r="C34" s="1" t="s">
        <v>177</v>
      </c>
      <c r="D34" s="1" t="s">
        <v>82</v>
      </c>
      <c r="E34" s="1" t="s">
        <v>14689</v>
      </c>
      <c r="F34" s="1" t="s">
        <v>3670</v>
      </c>
      <c r="G34" s="1" t="n">
        <v>71</v>
      </c>
      <c r="H34" s="1" t="n">
        <v>1134</v>
      </c>
      <c r="I34" s="101" t="s">
        <v>180</v>
      </c>
      <c r="J34" s="1"/>
      <c r="K34" s="1" t="n">
        <f aca="false">IFERROR(VLOOKUP(A34,'[2]Pivot HorizontalMRP'!$A$4:$B$2689,2,0),0)</f>
        <v>851</v>
      </c>
      <c r="L34" s="1" t="n">
        <f aca="false">IFERROR(VLOOKUP(A34,'[2]Pivot HorizontalMRP'!$A$4:$C$2689,3,0),0)</f>
        <v>200</v>
      </c>
      <c r="M34" s="1" t="n">
        <f aca="false">IFERROR(VLOOKUP(A34,'[2]Pivot HorizontalMRP'!$A$4:$D$2689,0.4,0),0)</f>
        <v>0</v>
      </c>
      <c r="N34" s="1" t="n">
        <f aca="false">IFERROR(VLOOKUP(A34,'[2]Pivot HorizontalMRP'!$A$4:$E$2689,5,0),0)</f>
        <v>0</v>
      </c>
      <c r="O34" s="1" t="n">
        <f aca="false">K34+L34</f>
        <v>1051</v>
      </c>
      <c r="P34" s="1" t="n">
        <f aca="false">K34+L34+M34+N34</f>
        <v>1051</v>
      </c>
      <c r="Q34" s="1" t="n">
        <f aca="false">IFERROR(VLOOKUP(A34,'[2]Pivot HorizontalMRP'!$A$4:$F$2689,6,0),0)</f>
        <v>280</v>
      </c>
      <c r="R34" s="1" t="n">
        <f aca="false">IFERROR(VLOOKUP(A34,'[2]Pivot HorizontalMRP'!$A$4:$G$2689,7,0),0)</f>
        <v>154</v>
      </c>
      <c r="S34" s="1" t="n">
        <f aca="false">IFERROR(VLOOKUP(A34,'[2]Pivot HorizontalMRP'!$A$4:$H$2689,8,0),0)</f>
        <v>106</v>
      </c>
      <c r="T34" s="1" t="n">
        <f aca="false">IFERROR(VLOOKUP(A34,'[2]Pivot HorizontalMRP'!$A$4:$I$2689,9,0),0)</f>
        <v>150</v>
      </c>
      <c r="U34" s="1" t="n">
        <f aca="false">IF(I34="delivery",O34-SUM(Q34+R34),IF(I34="PO",P34-SUM(Q34:R34)))</f>
        <v>617</v>
      </c>
      <c r="V34" s="81" t="n">
        <v>95.78</v>
      </c>
      <c r="W34" s="81"/>
      <c r="X34" s="81" t="n">
        <f aca="false">W34-V34</f>
        <v>-95.78</v>
      </c>
      <c r="Y34" s="81"/>
      <c r="Z34" s="81"/>
      <c r="AA34" s="81" t="n">
        <v>95.78</v>
      </c>
      <c r="AB34" s="81"/>
      <c r="AC34" s="81"/>
      <c r="AD34" s="81"/>
      <c r="AE34" s="81"/>
      <c r="AF34" s="81"/>
      <c r="AG34" s="81"/>
      <c r="AH34" s="81"/>
      <c r="AI34" s="81"/>
      <c r="AJ34" s="81"/>
      <c r="AK34" s="81"/>
      <c r="AL34" s="81"/>
      <c r="AM34" s="81"/>
      <c r="AN34" s="81"/>
      <c r="AO34" s="81" t="str">
        <f aca="false">D34</f>
        <v>Arista</v>
      </c>
      <c r="AP34" s="1" t="s">
        <v>194</v>
      </c>
      <c r="AQ34" s="1"/>
      <c r="AR34" s="1"/>
      <c r="AS34" s="1"/>
      <c r="AT34" s="1"/>
      <c r="AU34" s="1"/>
      <c r="AV34" s="1"/>
      <c r="AW34" s="1"/>
      <c r="AX34" s="1"/>
      <c r="AY34" s="1"/>
      <c r="AZ34" s="1"/>
      <c r="BA34" s="1"/>
      <c r="BB34" s="1"/>
      <c r="BC34" s="1"/>
      <c r="BD34" s="1"/>
      <c r="BE34" s="1"/>
      <c r="BF34" s="1" t="s">
        <v>14668</v>
      </c>
      <c r="BG34" s="1" t="s">
        <v>183</v>
      </c>
      <c r="BH34" s="1"/>
      <c r="BI34" s="1"/>
    </row>
    <row r="35" customFormat="false" ht="12.75" hidden="false" customHeight="false" outlineLevel="0" collapsed="false">
      <c r="A35" s="1" t="s">
        <v>3671</v>
      </c>
      <c r="B35" s="1" t="s">
        <v>3672</v>
      </c>
      <c r="C35" s="1" t="s">
        <v>177</v>
      </c>
      <c r="D35" s="1" t="s">
        <v>82</v>
      </c>
      <c r="E35" s="1" t="s">
        <v>14690</v>
      </c>
      <c r="F35" s="1" t="s">
        <v>3674</v>
      </c>
      <c r="G35" s="1" t="n">
        <v>71</v>
      </c>
      <c r="H35" s="1" t="n">
        <v>756</v>
      </c>
      <c r="I35" s="101" t="s">
        <v>180</v>
      </c>
      <c r="J35" s="1"/>
      <c r="K35" s="1" t="n">
        <f aca="false">IFERROR(VLOOKUP(A35,'[2]Pivot HorizontalMRP'!$A$4:$B$2689,2,0),0)</f>
        <v>87</v>
      </c>
      <c r="L35" s="1" t="n">
        <f aca="false">IFERROR(VLOOKUP(A35,'[2]Pivot HorizontalMRP'!$A$4:$C$2689,3,0),0)</f>
        <v>34</v>
      </c>
      <c r="M35" s="1" t="n">
        <f aca="false">IFERROR(VLOOKUP(A35,'[2]Pivot HorizontalMRP'!$A$4:$D$2689,0.4,0),0)</f>
        <v>0</v>
      </c>
      <c r="N35" s="1" t="n">
        <f aca="false">IFERROR(VLOOKUP(A35,'[2]Pivot HorizontalMRP'!$A$4:$E$2689,5,0),0)</f>
        <v>0</v>
      </c>
      <c r="O35" s="1" t="n">
        <f aca="false">K35+L35</f>
        <v>121</v>
      </c>
      <c r="P35" s="1" t="n">
        <f aca="false">K35+L35+M35+N35</f>
        <v>121</v>
      </c>
      <c r="Q35" s="1" t="n">
        <f aca="false">IFERROR(VLOOKUP(A35,'[2]Pivot HorizontalMRP'!$A$4:$F$2689,6,0),0)</f>
        <v>70</v>
      </c>
      <c r="R35" s="1" t="n">
        <f aca="false">IFERROR(VLOOKUP(A35,'[2]Pivot HorizontalMRP'!$A$4:$G$2689,7,0),0)</f>
        <v>0</v>
      </c>
      <c r="S35" s="1" t="n">
        <f aca="false">IFERROR(VLOOKUP(A35,'[2]Pivot HorizontalMRP'!$A$4:$H$2689,8,0),0)</f>
        <v>0</v>
      </c>
      <c r="T35" s="1" t="n">
        <f aca="false">IFERROR(VLOOKUP(A35,'[2]Pivot HorizontalMRP'!$A$4:$I$2689,9,0),0)</f>
        <v>0</v>
      </c>
      <c r="U35" s="1" t="n">
        <f aca="false">IF(I35="delivery",O35-SUM(Q35+R35),IF(I35="PO",P35-SUM(Q35:R35)))</f>
        <v>51</v>
      </c>
      <c r="V35" s="81" t="n">
        <v>187.3</v>
      </c>
      <c r="W35" s="81"/>
      <c r="X35" s="81" t="n">
        <f aca="false">W35-V35</f>
        <v>-187.3</v>
      </c>
      <c r="Y35" s="81"/>
      <c r="Z35" s="81"/>
      <c r="AA35" s="81"/>
      <c r="AB35" s="81"/>
      <c r="AC35" s="81"/>
      <c r="AD35" s="81"/>
      <c r="AE35" s="81"/>
      <c r="AF35" s="81"/>
      <c r="AG35" s="81"/>
      <c r="AH35" s="81"/>
      <c r="AI35" s="81"/>
      <c r="AJ35" s="81"/>
      <c r="AK35" s="81"/>
      <c r="AL35" s="81"/>
      <c r="AM35" s="81"/>
      <c r="AN35" s="81"/>
      <c r="AO35" s="81" t="str">
        <f aca="false">D35</f>
        <v>Arista</v>
      </c>
      <c r="AP35" s="1" t="s">
        <v>194</v>
      </c>
      <c r="AQ35" s="1"/>
      <c r="AR35" s="1"/>
      <c r="AS35" s="1"/>
      <c r="AT35" s="1"/>
      <c r="AU35" s="1"/>
      <c r="AV35" s="1"/>
      <c r="AW35" s="1"/>
      <c r="AX35" s="1"/>
      <c r="AY35" s="1"/>
      <c r="AZ35" s="1"/>
      <c r="BA35" s="1"/>
      <c r="BB35" s="1"/>
      <c r="BC35" s="1"/>
      <c r="BD35" s="1"/>
      <c r="BE35" s="1"/>
      <c r="BF35" s="1" t="s">
        <v>14668</v>
      </c>
      <c r="BG35" s="1" t="s">
        <v>183</v>
      </c>
      <c r="BH35" s="1"/>
      <c r="BI35" s="1"/>
    </row>
    <row r="36" customFormat="false" ht="12.75" hidden="false" customHeight="false" outlineLevel="0" collapsed="false">
      <c r="A36" s="1" t="s">
        <v>3675</v>
      </c>
      <c r="B36" s="1" t="s">
        <v>3676</v>
      </c>
      <c r="C36" s="1" t="s">
        <v>177</v>
      </c>
      <c r="D36" s="1" t="s">
        <v>82</v>
      </c>
      <c r="E36" s="1" t="s">
        <v>14691</v>
      </c>
      <c r="F36" s="1" t="s">
        <v>3678</v>
      </c>
      <c r="G36" s="1" t="n">
        <v>71</v>
      </c>
      <c r="H36" s="1" t="n">
        <v>756</v>
      </c>
      <c r="I36" s="101" t="s">
        <v>180</v>
      </c>
      <c r="J36" s="1"/>
      <c r="K36" s="1" t="n">
        <f aca="false">IFERROR(VLOOKUP(A36,'[2]Pivot HorizontalMRP'!$A$4:$B$2689,2,0),0)</f>
        <v>30</v>
      </c>
      <c r="L36" s="1" t="n">
        <f aca="false">IFERROR(VLOOKUP(A36,'[2]Pivot HorizontalMRP'!$A$4:$C$2689,3,0),0)</f>
        <v>59</v>
      </c>
      <c r="M36" s="1" t="n">
        <f aca="false">IFERROR(VLOOKUP(A36,'[2]Pivot HorizontalMRP'!$A$4:$D$2689,0.4,0),0)</f>
        <v>0</v>
      </c>
      <c r="N36" s="1" t="n">
        <f aca="false">IFERROR(VLOOKUP(A36,'[2]Pivot HorizontalMRP'!$A$4:$E$2689,5,0),0)</f>
        <v>0</v>
      </c>
      <c r="O36" s="1" t="n">
        <f aca="false">K36+L36</f>
        <v>89</v>
      </c>
      <c r="P36" s="1" t="n">
        <f aca="false">K36+L36+M36+N36</f>
        <v>89</v>
      </c>
      <c r="Q36" s="1" t="n">
        <f aca="false">IFERROR(VLOOKUP(A36,'[2]Pivot HorizontalMRP'!$A$4:$F$2689,6,0),0)</f>
        <v>72</v>
      </c>
      <c r="R36" s="1" t="n">
        <f aca="false">IFERROR(VLOOKUP(A36,'[2]Pivot HorizontalMRP'!$A$4:$G$2689,7,0),0)</f>
        <v>0</v>
      </c>
      <c r="S36" s="1" t="n">
        <f aca="false">IFERROR(VLOOKUP(A36,'[2]Pivot HorizontalMRP'!$A$4:$H$2689,8,0),0)</f>
        <v>0</v>
      </c>
      <c r="T36" s="1" t="n">
        <f aca="false">IFERROR(VLOOKUP(A36,'[2]Pivot HorizontalMRP'!$A$4:$I$2689,9,0),0)</f>
        <v>0</v>
      </c>
      <c r="U36" s="1" t="n">
        <f aca="false">IF(I36="delivery",O36-SUM(Q36+R36),IF(I36="PO",P36-SUM(Q36:R36)))</f>
        <v>17</v>
      </c>
      <c r="V36" s="81" t="n">
        <v>187.3</v>
      </c>
      <c r="W36" s="81"/>
      <c r="X36" s="81" t="n">
        <f aca="false">W36-V36</f>
        <v>-187.3</v>
      </c>
      <c r="Y36" s="81"/>
      <c r="Z36" s="81"/>
      <c r="AA36" s="81" t="n">
        <v>190.675</v>
      </c>
      <c r="AB36" s="81"/>
      <c r="AC36" s="81"/>
      <c r="AD36" s="81"/>
      <c r="AE36" s="81"/>
      <c r="AF36" s="81"/>
      <c r="AG36" s="81"/>
      <c r="AH36" s="81"/>
      <c r="AI36" s="81"/>
      <c r="AJ36" s="81"/>
      <c r="AK36" s="81"/>
      <c r="AL36" s="81"/>
      <c r="AM36" s="81"/>
      <c r="AN36" s="81"/>
      <c r="AO36" s="81" t="str">
        <f aca="false">D36</f>
        <v>Arista</v>
      </c>
      <c r="AP36" s="1" t="s">
        <v>194</v>
      </c>
      <c r="AQ36" s="1"/>
      <c r="AR36" s="1"/>
      <c r="AS36" s="1"/>
      <c r="AT36" s="1"/>
      <c r="AU36" s="1"/>
      <c r="AV36" s="1"/>
      <c r="AW36" s="1"/>
      <c r="AX36" s="1"/>
      <c r="AY36" s="1"/>
      <c r="AZ36" s="1"/>
      <c r="BA36" s="1"/>
      <c r="BB36" s="1"/>
      <c r="BC36" s="1"/>
      <c r="BD36" s="1"/>
      <c r="BE36" s="1"/>
      <c r="BF36" s="1" t="s">
        <v>14668</v>
      </c>
      <c r="BG36" s="1" t="s">
        <v>183</v>
      </c>
      <c r="BH36" s="1"/>
      <c r="BI36" s="1"/>
    </row>
    <row r="37" customFormat="false" ht="12.75" hidden="false" customHeight="false" outlineLevel="0" collapsed="false">
      <c r="A37" s="1" t="s">
        <v>3679</v>
      </c>
      <c r="B37" s="1" t="s">
        <v>3680</v>
      </c>
      <c r="C37" s="1" t="s">
        <v>177</v>
      </c>
      <c r="D37" s="1" t="s">
        <v>82</v>
      </c>
      <c r="E37" s="1" t="s">
        <v>3681</v>
      </c>
      <c r="F37" s="1" t="s">
        <v>3682</v>
      </c>
      <c r="G37" s="1" t="n">
        <v>71</v>
      </c>
      <c r="H37" s="1" t="n">
        <v>756</v>
      </c>
      <c r="I37" s="101" t="s">
        <v>180</v>
      </c>
      <c r="J37" s="1"/>
      <c r="K37" s="1" t="n">
        <f aca="false">IFERROR(VLOOKUP(A37,'[2]Pivot HorizontalMRP'!$A$4:$B$2689,2,0),0)</f>
        <v>0</v>
      </c>
      <c r="L37" s="1" t="n">
        <f aca="false">IFERROR(VLOOKUP(A37,'[2]Pivot HorizontalMRP'!$A$4:$C$2689,3,0),0)</f>
        <v>132</v>
      </c>
      <c r="M37" s="1" t="n">
        <f aca="false">IFERROR(VLOOKUP(A37,'[2]Pivot HorizontalMRP'!$A$4:$D$2689,0.4,0),0)</f>
        <v>0</v>
      </c>
      <c r="N37" s="1" t="n">
        <f aca="false">IFERROR(VLOOKUP(A37,'[2]Pivot HorizontalMRP'!$A$4:$E$2689,5,0),0)</f>
        <v>0</v>
      </c>
      <c r="O37" s="1" t="n">
        <f aca="false">K37+L37</f>
        <v>132</v>
      </c>
      <c r="P37" s="1" t="n">
        <f aca="false">K37+L37+M37+N37</f>
        <v>132</v>
      </c>
      <c r="Q37" s="1" t="n">
        <f aca="false">IFERROR(VLOOKUP(A37,'[2]Pivot HorizontalMRP'!$A$4:$F$2689,6,0),0)</f>
        <v>2</v>
      </c>
      <c r="R37" s="1" t="n">
        <f aca="false">IFERROR(VLOOKUP(A37,'[2]Pivot HorizontalMRP'!$A$4:$G$2689,7,0),0)</f>
        <v>0</v>
      </c>
      <c r="S37" s="1" t="n">
        <f aca="false">IFERROR(VLOOKUP(A37,'[2]Pivot HorizontalMRP'!$A$4:$H$2689,8,0),0)</f>
        <v>0</v>
      </c>
      <c r="T37" s="1" t="n">
        <f aca="false">IFERROR(VLOOKUP(A37,'[2]Pivot HorizontalMRP'!$A$4:$I$2689,9,0),0)</f>
        <v>0</v>
      </c>
      <c r="U37" s="1" t="n">
        <f aca="false">IF(I37="delivery",O37-SUM(Q37+R37),IF(I37="PO",P37-SUM(Q37:R37)))</f>
        <v>130</v>
      </c>
      <c r="V37" s="81" t="n">
        <v>105</v>
      </c>
      <c r="W37" s="81"/>
      <c r="X37" s="81" t="n">
        <f aca="false">W37-V37</f>
        <v>-105</v>
      </c>
      <c r="Y37" s="81"/>
      <c r="Z37" s="81"/>
      <c r="AA37" s="81"/>
      <c r="AB37" s="81"/>
      <c r="AC37" s="81"/>
      <c r="AD37" s="81"/>
      <c r="AE37" s="81"/>
      <c r="AF37" s="81"/>
      <c r="AG37" s="81"/>
      <c r="AH37" s="81"/>
      <c r="AI37" s="81"/>
      <c r="AJ37" s="81"/>
      <c r="AK37" s="81"/>
      <c r="AL37" s="81"/>
      <c r="AM37" s="81"/>
      <c r="AN37" s="81"/>
      <c r="AO37" s="81" t="str">
        <f aca="false">D37</f>
        <v>Arista</v>
      </c>
      <c r="AP37" s="1" t="s">
        <v>194</v>
      </c>
      <c r="AQ37" s="1"/>
      <c r="AR37" s="1"/>
      <c r="AS37" s="1"/>
      <c r="AT37" s="1"/>
      <c r="AU37" s="1"/>
      <c r="AV37" s="1"/>
      <c r="AW37" s="1"/>
      <c r="AX37" s="1"/>
      <c r="AY37" s="1"/>
      <c r="AZ37" s="1"/>
      <c r="BA37" s="1"/>
      <c r="BB37" s="1"/>
      <c r="BC37" s="1"/>
      <c r="BD37" s="1"/>
      <c r="BE37" s="1"/>
      <c r="BF37" s="1" t="s">
        <v>14668</v>
      </c>
      <c r="BG37" s="1" t="s">
        <v>183</v>
      </c>
      <c r="BH37" s="1"/>
      <c r="BI37" s="1"/>
    </row>
    <row r="38" customFormat="false" ht="12.75" hidden="false" customHeight="false" outlineLevel="0" collapsed="false">
      <c r="A38" s="1" t="s">
        <v>3687</v>
      </c>
      <c r="B38" s="1" t="s">
        <v>3688</v>
      </c>
      <c r="C38" s="1" t="s">
        <v>177</v>
      </c>
      <c r="D38" s="1" t="s">
        <v>82</v>
      </c>
      <c r="E38" s="1" t="s">
        <v>3689</v>
      </c>
      <c r="F38" s="1" t="s">
        <v>14692</v>
      </c>
      <c r="G38" s="1" t="n">
        <v>71</v>
      </c>
      <c r="H38" s="1" t="n">
        <v>360</v>
      </c>
      <c r="I38" s="101" t="s">
        <v>180</v>
      </c>
      <c r="J38" s="1"/>
      <c r="K38" s="1" t="n">
        <f aca="false">IFERROR(VLOOKUP(A38,'[2]Pivot HorizontalMRP'!$A$4:$B$2689,2,0),0)</f>
        <v>0</v>
      </c>
      <c r="L38" s="1" t="n">
        <f aca="false">IFERROR(VLOOKUP(A38,'[2]Pivot HorizontalMRP'!$A$4:$C$2689,3,0),0)</f>
        <v>1104</v>
      </c>
      <c r="M38" s="1" t="n">
        <f aca="false">IFERROR(VLOOKUP(A38,'[2]Pivot HorizontalMRP'!$A$4:$D$2689,0.4,0),0)</f>
        <v>0</v>
      </c>
      <c r="N38" s="1" t="n">
        <f aca="false">IFERROR(VLOOKUP(A38,'[2]Pivot HorizontalMRP'!$A$4:$E$2689,5,0),0)</f>
        <v>1134</v>
      </c>
      <c r="O38" s="1" t="n">
        <f aca="false">K38+L38</f>
        <v>1104</v>
      </c>
      <c r="P38" s="1" t="n">
        <f aca="false">K38+L38+M38+N38</f>
        <v>2238</v>
      </c>
      <c r="Q38" s="1" t="n">
        <f aca="false">IFERROR(VLOOKUP(A38,'[2]Pivot HorizontalMRP'!$A$4:$F$2689,6,0),0)</f>
        <v>1790</v>
      </c>
      <c r="R38" s="1" t="n">
        <f aca="false">IFERROR(VLOOKUP(A38,'[2]Pivot HorizontalMRP'!$A$4:$G$2689,7,0),0)</f>
        <v>1298</v>
      </c>
      <c r="S38" s="1" t="n">
        <f aca="false">IFERROR(VLOOKUP(A38,'[2]Pivot HorizontalMRP'!$A$4:$H$2689,8,0),0)</f>
        <v>1298</v>
      </c>
      <c r="T38" s="1" t="n">
        <f aca="false">IFERROR(VLOOKUP(A38,'[2]Pivot HorizontalMRP'!$A$4:$I$2689,9,0),0)</f>
        <v>1298</v>
      </c>
      <c r="U38" s="1" t="n">
        <f aca="false">IF(I38="delivery",O38-SUM(Q38+R38),IF(I38="PO",P38-SUM(Q38:R38)))</f>
        <v>-1984</v>
      </c>
      <c r="V38" s="81" t="n">
        <v>66</v>
      </c>
      <c r="W38" s="81"/>
      <c r="X38" s="81" t="n">
        <f aca="false">W38-V38</f>
        <v>-66</v>
      </c>
      <c r="Y38" s="81"/>
      <c r="Z38" s="81"/>
      <c r="AA38" s="81" t="n">
        <v>67</v>
      </c>
      <c r="AB38" s="81"/>
      <c r="AC38" s="81"/>
      <c r="AD38" s="81"/>
      <c r="AE38" s="81"/>
      <c r="AF38" s="81"/>
      <c r="AG38" s="81"/>
      <c r="AH38" s="81"/>
      <c r="AI38" s="81"/>
      <c r="AJ38" s="81"/>
      <c r="AK38" s="81"/>
      <c r="AL38" s="81"/>
      <c r="AM38" s="81"/>
      <c r="AN38" s="81"/>
      <c r="AO38" s="81" t="str">
        <f aca="false">D38</f>
        <v>Arista</v>
      </c>
      <c r="AP38" s="1" t="s">
        <v>194</v>
      </c>
      <c r="AQ38" s="1"/>
      <c r="AR38" s="1"/>
      <c r="AS38" s="1"/>
      <c r="AT38" s="1"/>
      <c r="AU38" s="1"/>
      <c r="AV38" s="1"/>
      <c r="AW38" s="1"/>
      <c r="AX38" s="1"/>
      <c r="AY38" s="1"/>
      <c r="AZ38" s="1"/>
      <c r="BA38" s="1"/>
      <c r="BB38" s="1"/>
      <c r="BC38" s="1"/>
      <c r="BD38" s="1"/>
      <c r="BE38" s="1"/>
      <c r="BF38" s="1" t="s">
        <v>14668</v>
      </c>
      <c r="BG38" s="1" t="s">
        <v>183</v>
      </c>
      <c r="BH38" s="1"/>
      <c r="BI38" s="1"/>
    </row>
    <row r="39" customFormat="false" ht="12.75" hidden="false" customHeight="false" outlineLevel="0" collapsed="false">
      <c r="A39" s="1" t="s">
        <v>3691</v>
      </c>
      <c r="B39" s="1" t="s">
        <v>3692</v>
      </c>
      <c r="C39" s="1" t="s">
        <v>177</v>
      </c>
      <c r="D39" s="1" t="s">
        <v>82</v>
      </c>
      <c r="E39" s="1" t="s">
        <v>3693</v>
      </c>
      <c r="F39" s="1" t="s">
        <v>14693</v>
      </c>
      <c r="G39" s="1" t="n">
        <v>71</v>
      </c>
      <c r="H39" s="1" t="n">
        <v>360</v>
      </c>
      <c r="I39" s="101" t="s">
        <v>180</v>
      </c>
      <c r="J39" s="1"/>
      <c r="K39" s="1" t="n">
        <f aca="false">IFERROR(VLOOKUP(A39,'[2]Pivot HorizontalMRP'!$A$4:$B$2689,2,0),0)</f>
        <v>0</v>
      </c>
      <c r="L39" s="1" t="n">
        <f aca="false">IFERROR(VLOOKUP(A39,'[2]Pivot HorizontalMRP'!$A$4:$C$2689,3,0),0)</f>
        <v>1452</v>
      </c>
      <c r="M39" s="1" t="n">
        <f aca="false">IFERROR(VLOOKUP(A39,'[2]Pivot HorizontalMRP'!$A$4:$D$2689,0.4,0),0)</f>
        <v>0</v>
      </c>
      <c r="N39" s="1" t="n">
        <f aca="false">IFERROR(VLOOKUP(A39,'[2]Pivot HorizontalMRP'!$A$4:$E$2689,5,0),0)</f>
        <v>0</v>
      </c>
      <c r="O39" s="1" t="n">
        <f aca="false">K39+L39</f>
        <v>1452</v>
      </c>
      <c r="P39" s="1" t="n">
        <f aca="false">K39+L39+M39+N39</f>
        <v>1452</v>
      </c>
      <c r="Q39" s="1" t="n">
        <f aca="false">IFERROR(VLOOKUP(A39,'[2]Pivot HorizontalMRP'!$A$4:$F$2689,6,0),0)</f>
        <v>1698</v>
      </c>
      <c r="R39" s="1" t="n">
        <f aca="false">IFERROR(VLOOKUP(A39,'[2]Pivot HorizontalMRP'!$A$4:$G$2689,7,0),0)</f>
        <v>1298</v>
      </c>
      <c r="S39" s="1" t="n">
        <f aca="false">IFERROR(VLOOKUP(A39,'[2]Pivot HorizontalMRP'!$A$4:$H$2689,8,0),0)</f>
        <v>1298</v>
      </c>
      <c r="T39" s="1" t="n">
        <f aca="false">IFERROR(VLOOKUP(A39,'[2]Pivot HorizontalMRP'!$A$4:$I$2689,9,0),0)</f>
        <v>1298</v>
      </c>
      <c r="U39" s="1" t="n">
        <f aca="false">IF(I39="delivery",O39-SUM(Q39+R39),IF(I39="PO",P39-SUM(Q39:R39)))</f>
        <v>-1544</v>
      </c>
      <c r="V39" s="81" t="n">
        <v>66</v>
      </c>
      <c r="W39" s="81"/>
      <c r="X39" s="81" t="n">
        <f aca="false">W39-V39</f>
        <v>-66</v>
      </c>
      <c r="Y39" s="81"/>
      <c r="Z39" s="81"/>
      <c r="AA39" s="81" t="n">
        <v>66.75</v>
      </c>
      <c r="AB39" s="81"/>
      <c r="AC39" s="81"/>
      <c r="AD39" s="81"/>
      <c r="AE39" s="81"/>
      <c r="AF39" s="81"/>
      <c r="AG39" s="81"/>
      <c r="AH39" s="81"/>
      <c r="AI39" s="81"/>
      <c r="AJ39" s="81"/>
      <c r="AK39" s="81"/>
      <c r="AL39" s="81"/>
      <c r="AM39" s="81"/>
      <c r="AN39" s="81"/>
      <c r="AO39" s="81" t="str">
        <f aca="false">D39</f>
        <v>Arista</v>
      </c>
      <c r="AP39" s="1" t="s">
        <v>194</v>
      </c>
      <c r="AQ39" s="1"/>
      <c r="AR39" s="1"/>
      <c r="AS39" s="1"/>
      <c r="AT39" s="1"/>
      <c r="AU39" s="1"/>
      <c r="AV39" s="1"/>
      <c r="AW39" s="1"/>
      <c r="AX39" s="1"/>
      <c r="AY39" s="1"/>
      <c r="AZ39" s="1"/>
      <c r="BA39" s="1"/>
      <c r="BB39" s="1"/>
      <c r="BC39" s="1"/>
      <c r="BD39" s="1"/>
      <c r="BE39" s="1"/>
      <c r="BF39" s="1" t="s">
        <v>14668</v>
      </c>
      <c r="BG39" s="1" t="s">
        <v>183</v>
      </c>
      <c r="BH39" s="1"/>
      <c r="BI39" s="1"/>
    </row>
    <row r="40" customFormat="false" ht="12.75" hidden="false" customHeight="false" outlineLevel="0" collapsed="false">
      <c r="A40" s="1" t="s">
        <v>14239</v>
      </c>
      <c r="B40" s="1" t="s">
        <v>14240</v>
      </c>
      <c r="C40" s="1" t="s">
        <v>177</v>
      </c>
      <c r="D40" s="1" t="s">
        <v>82</v>
      </c>
      <c r="E40" s="1" t="s">
        <v>3697</v>
      </c>
      <c r="F40" s="1" t="s">
        <v>14241</v>
      </c>
      <c r="G40" s="1" t="n">
        <v>55</v>
      </c>
      <c r="H40" s="1" t="n">
        <v>1</v>
      </c>
      <c r="I40" s="101" t="s">
        <v>180</v>
      </c>
      <c r="J40" s="1"/>
      <c r="K40" s="1" t="n">
        <f aca="false">IFERROR(VLOOKUP(A40,'[2]Pivot HorizontalMRP'!$A$4:$B$2689,2,0),0)</f>
        <v>0</v>
      </c>
      <c r="L40" s="1" t="n">
        <f aca="false">IFERROR(VLOOKUP(A40,'[2]Pivot HorizontalMRP'!$A$4:$C$2689,3,0),0)</f>
        <v>12</v>
      </c>
      <c r="M40" s="1" t="n">
        <f aca="false">IFERROR(VLOOKUP(A40,'[2]Pivot HorizontalMRP'!$A$4:$D$2689,0.4,0),0)</f>
        <v>0</v>
      </c>
      <c r="N40" s="1" t="n">
        <f aca="false">IFERROR(VLOOKUP(A40,'[2]Pivot HorizontalMRP'!$A$4:$E$2689,5,0),0)</f>
        <v>0</v>
      </c>
      <c r="O40" s="1" t="n">
        <f aca="false">K40+L40</f>
        <v>12</v>
      </c>
      <c r="P40" s="1" t="n">
        <f aca="false">K40+L40+M40+N40</f>
        <v>12</v>
      </c>
      <c r="Q40" s="1" t="n">
        <f aca="false">IFERROR(VLOOKUP(A40,'[2]Pivot HorizontalMRP'!$A$4:$F$2689,6,0),0)</f>
        <v>92</v>
      </c>
      <c r="R40" s="1" t="n">
        <f aca="false">IFERROR(VLOOKUP(A40,'[2]Pivot HorizontalMRP'!$A$4:$G$2689,7,0),0)</f>
        <v>76</v>
      </c>
      <c r="S40" s="1" t="n">
        <f aca="false">IFERROR(VLOOKUP(A40,'[2]Pivot HorizontalMRP'!$A$4:$H$2689,8,0),0)</f>
        <v>192</v>
      </c>
      <c r="T40" s="1" t="n">
        <f aca="false">IFERROR(VLOOKUP(A40,'[2]Pivot HorizontalMRP'!$A$4:$I$2689,9,0),0)</f>
        <v>200</v>
      </c>
      <c r="U40" s="1" t="n">
        <f aca="false">IF(I40="delivery",O40-SUM(Q40+R40),IF(I40="PO",P40-SUM(Q40:R40)))</f>
        <v>-156</v>
      </c>
      <c r="V40" s="81" t="n">
        <v>93.73</v>
      </c>
      <c r="W40" s="81"/>
      <c r="X40" s="81" t="n">
        <f aca="false">W40-V40</f>
        <v>-93.73</v>
      </c>
      <c r="Y40" s="81"/>
      <c r="Z40" s="81"/>
      <c r="AA40" s="81"/>
      <c r="AB40" s="81"/>
      <c r="AC40" s="81"/>
      <c r="AD40" s="81"/>
      <c r="AE40" s="81"/>
      <c r="AF40" s="81"/>
      <c r="AG40" s="81"/>
      <c r="AH40" s="81"/>
      <c r="AI40" s="81"/>
      <c r="AJ40" s="81"/>
      <c r="AK40" s="81"/>
      <c r="AL40" s="81"/>
      <c r="AM40" s="81"/>
      <c r="AN40" s="81"/>
      <c r="AO40" s="81" t="str">
        <f aca="false">D40</f>
        <v>Arista</v>
      </c>
      <c r="AP40" s="1" t="s">
        <v>194</v>
      </c>
      <c r="AQ40" s="1"/>
      <c r="AR40" s="1"/>
      <c r="AS40" s="1"/>
      <c r="AT40" s="1"/>
      <c r="AU40" s="1"/>
      <c r="AV40" s="1"/>
      <c r="AW40" s="1"/>
      <c r="AX40" s="1"/>
      <c r="AY40" s="1"/>
      <c r="AZ40" s="1"/>
      <c r="BA40" s="1"/>
      <c r="BB40" s="1"/>
      <c r="BC40" s="1"/>
      <c r="BD40" s="1"/>
      <c r="BE40" s="1"/>
      <c r="BF40" s="1" t="s">
        <v>14668</v>
      </c>
      <c r="BG40" s="1" t="s">
        <v>183</v>
      </c>
      <c r="BH40" s="1"/>
      <c r="BI40" s="1"/>
    </row>
    <row r="41" customFormat="false" ht="12.75" hidden="false" customHeight="false" outlineLevel="0" collapsed="false">
      <c r="A41" s="1" t="s">
        <v>14694</v>
      </c>
      <c r="B41" s="1" t="s">
        <v>3700</v>
      </c>
      <c r="C41" s="1" t="s">
        <v>177</v>
      </c>
      <c r="D41" s="1" t="s">
        <v>82</v>
      </c>
      <c r="E41" s="1" t="s">
        <v>3701</v>
      </c>
      <c r="F41" s="1" t="s">
        <v>3702</v>
      </c>
      <c r="G41" s="1" t="n">
        <v>66</v>
      </c>
      <c r="H41" s="1" t="n">
        <v>756</v>
      </c>
      <c r="I41" s="102" t="s">
        <v>180</v>
      </c>
      <c r="J41" s="1"/>
      <c r="K41" s="1" t="n">
        <f aca="false">IFERROR(VLOOKUP(A41,'[2]Pivot HorizontalMRP'!$A$4:$B$2689,2,0),0)</f>
        <v>0</v>
      </c>
      <c r="L41" s="1" t="n">
        <f aca="false">IFERROR(VLOOKUP(A41,'[2]Pivot HorizontalMRP'!$A$4:$C$2689,3,0),0)</f>
        <v>0</v>
      </c>
      <c r="M41" s="1" t="n">
        <f aca="false">IFERROR(VLOOKUP(A41,'[2]Pivot HorizontalMRP'!$A$4:$D$2689,0.4,0),0)</f>
        <v>0</v>
      </c>
      <c r="N41" s="1" t="n">
        <f aca="false">IFERROR(VLOOKUP(A41,'[2]Pivot HorizontalMRP'!$A$4:$E$2689,5,0),0)</f>
        <v>0</v>
      </c>
      <c r="O41" s="1" t="n">
        <f aca="false">K41+L41</f>
        <v>0</v>
      </c>
      <c r="P41" s="1" t="n">
        <f aca="false">K41+L41+M41+N41</f>
        <v>0</v>
      </c>
      <c r="Q41" s="1" t="n">
        <f aca="false">IFERROR(VLOOKUP(A41,'[2]Pivot HorizontalMRP'!$A$4:$F$2689,6,0),0)</f>
        <v>16</v>
      </c>
      <c r="R41" s="1" t="n">
        <f aca="false">IFERROR(VLOOKUP(A41,'[2]Pivot HorizontalMRP'!$A$4:$G$2689,7,0),0)</f>
        <v>68</v>
      </c>
      <c r="S41" s="1" t="n">
        <f aca="false">IFERROR(VLOOKUP(A41,'[2]Pivot HorizontalMRP'!$A$4:$H$2689,8,0),0)</f>
        <v>96</v>
      </c>
      <c r="T41" s="1" t="n">
        <f aca="false">IFERROR(VLOOKUP(A41,'[2]Pivot HorizontalMRP'!$A$4:$I$2689,9,0),0)</f>
        <v>132</v>
      </c>
      <c r="U41" s="1" t="n">
        <f aca="false">IF(I41="delivery",O41-SUM(Q41+R41),IF(I41="PO",P41-SUM(Q41:R41)))</f>
        <v>-84</v>
      </c>
      <c r="V41" s="81" t="n">
        <v>93.73</v>
      </c>
      <c r="W41" s="81"/>
      <c r="X41" s="81" t="n">
        <f aca="false">W41-V41</f>
        <v>-93.73</v>
      </c>
      <c r="Y41" s="81"/>
      <c r="Z41" s="81"/>
      <c r="AA41" s="81"/>
      <c r="AB41" s="81"/>
      <c r="AC41" s="81"/>
      <c r="AD41" s="81"/>
      <c r="AE41" s="81"/>
      <c r="AF41" s="81"/>
      <c r="AG41" s="81"/>
      <c r="AH41" s="81"/>
      <c r="AI41" s="81"/>
      <c r="AJ41" s="81"/>
      <c r="AK41" s="81"/>
      <c r="AL41" s="81"/>
      <c r="AM41" s="81"/>
      <c r="AN41" s="81"/>
      <c r="AO41" s="81" t="str">
        <f aca="false">D41</f>
        <v>Arista</v>
      </c>
      <c r="AP41" s="102" t="s">
        <v>194</v>
      </c>
      <c r="AQ41" s="1"/>
      <c r="AR41" s="1"/>
      <c r="AS41" s="1"/>
      <c r="AT41" s="1"/>
      <c r="AU41" s="1"/>
      <c r="AV41" s="1"/>
      <c r="AW41" s="1"/>
      <c r="AX41" s="1"/>
      <c r="AY41" s="1"/>
      <c r="AZ41" s="1"/>
      <c r="BA41" s="1"/>
      <c r="BB41" s="1"/>
      <c r="BC41" s="1"/>
      <c r="BD41" s="1"/>
      <c r="BE41" s="1"/>
      <c r="BF41" s="1" t="s">
        <v>10507</v>
      </c>
      <c r="BG41" s="1" t="s">
        <v>183</v>
      </c>
      <c r="BH41" s="1"/>
      <c r="BI41" s="1"/>
    </row>
    <row r="42" customFormat="false" ht="12.75" hidden="false" customHeight="false" outlineLevel="0" collapsed="false">
      <c r="A42" s="1" t="s">
        <v>3703</v>
      </c>
      <c r="B42" s="1" t="s">
        <v>3704</v>
      </c>
      <c r="C42" s="1" t="s">
        <v>177</v>
      </c>
      <c r="D42" s="1" t="s">
        <v>82</v>
      </c>
      <c r="E42" s="1" t="s">
        <v>3705</v>
      </c>
      <c r="F42" s="1" t="s">
        <v>3706</v>
      </c>
      <c r="G42" s="1" t="n">
        <v>55</v>
      </c>
      <c r="H42" s="1" t="n">
        <v>1</v>
      </c>
      <c r="I42" s="101" t="s">
        <v>180</v>
      </c>
      <c r="J42" s="1"/>
      <c r="K42" s="1" t="n">
        <f aca="false">IFERROR(VLOOKUP(A42,'[2]Pivot HorizontalMRP'!$A$4:$B$2689,2,0),0)</f>
        <v>0</v>
      </c>
      <c r="L42" s="1" t="n">
        <f aca="false">IFERROR(VLOOKUP(A42,'[2]Pivot HorizontalMRP'!$A$4:$C$2689,3,0),0)</f>
        <v>90</v>
      </c>
      <c r="M42" s="1" t="n">
        <f aca="false">IFERROR(VLOOKUP(A42,'[2]Pivot HorizontalMRP'!$A$4:$D$2689,0.4,0),0)</f>
        <v>0</v>
      </c>
      <c r="N42" s="1" t="n">
        <f aca="false">IFERROR(VLOOKUP(A42,'[2]Pivot HorizontalMRP'!$A$4:$E$2689,5,0),0)</f>
        <v>0</v>
      </c>
      <c r="O42" s="1" t="n">
        <f aca="false">K42+L42</f>
        <v>90</v>
      </c>
      <c r="P42" s="1" t="n">
        <f aca="false">K42+L42+M42+N42</f>
        <v>90</v>
      </c>
      <c r="Q42" s="1" t="n">
        <f aca="false">IFERROR(VLOOKUP(A42,'[2]Pivot HorizontalMRP'!$A$4:$F$2689,6,0),0)</f>
        <v>62</v>
      </c>
      <c r="R42" s="1" t="n">
        <f aca="false">IFERROR(VLOOKUP(A42,'[2]Pivot HorizontalMRP'!$A$4:$G$2689,7,0),0)</f>
        <v>520</v>
      </c>
      <c r="S42" s="1" t="n">
        <f aca="false">IFERROR(VLOOKUP(A42,'[2]Pivot HorizontalMRP'!$A$4:$H$2689,8,0),0)</f>
        <v>260</v>
      </c>
      <c r="T42" s="1" t="n">
        <f aca="false">IFERROR(VLOOKUP(A42,'[2]Pivot HorizontalMRP'!$A$4:$I$2689,9,0),0)</f>
        <v>390</v>
      </c>
      <c r="U42" s="1" t="n">
        <f aca="false">IF(I42="delivery",O42-SUM(Q42+R42),IF(I42="PO",P42-SUM(Q42:R42)))</f>
        <v>-492</v>
      </c>
      <c r="V42" s="81" t="n">
        <v>112</v>
      </c>
      <c r="W42" s="81"/>
      <c r="X42" s="81" t="n">
        <f aca="false">W42-V42</f>
        <v>-112</v>
      </c>
      <c r="Y42" s="81"/>
      <c r="Z42" s="81"/>
      <c r="AA42" s="81"/>
      <c r="AB42" s="81"/>
      <c r="AC42" s="81"/>
      <c r="AD42" s="81"/>
      <c r="AE42" s="81"/>
      <c r="AF42" s="81"/>
      <c r="AG42" s="81"/>
      <c r="AH42" s="81"/>
      <c r="AI42" s="81"/>
      <c r="AJ42" s="81"/>
      <c r="AK42" s="81"/>
      <c r="AL42" s="81"/>
      <c r="AM42" s="81"/>
      <c r="AN42" s="81"/>
      <c r="AO42" s="81" t="str">
        <f aca="false">D42</f>
        <v>Arista</v>
      </c>
      <c r="AP42" s="1" t="s">
        <v>194</v>
      </c>
      <c r="AQ42" s="1"/>
      <c r="AR42" s="1"/>
      <c r="AS42" s="1"/>
      <c r="AT42" s="1"/>
      <c r="AU42" s="1"/>
      <c r="AV42" s="1"/>
      <c r="AW42" s="1"/>
      <c r="AX42" s="1"/>
      <c r="AY42" s="1"/>
      <c r="AZ42" s="1"/>
      <c r="BA42" s="1"/>
      <c r="BB42" s="1"/>
      <c r="BC42" s="1"/>
      <c r="BD42" s="1"/>
      <c r="BE42" s="1"/>
      <c r="BF42" s="1" t="s">
        <v>14668</v>
      </c>
      <c r="BG42" s="1" t="s">
        <v>183</v>
      </c>
      <c r="BH42" s="1"/>
      <c r="BI42" s="1"/>
    </row>
    <row r="43" customFormat="false" ht="12.75" hidden="false" customHeight="false" outlineLevel="0" collapsed="false">
      <c r="A43" s="1" t="s">
        <v>3707</v>
      </c>
      <c r="B43" s="1" t="s">
        <v>3708</v>
      </c>
      <c r="C43" s="1" t="s">
        <v>177</v>
      </c>
      <c r="D43" s="1" t="s">
        <v>82</v>
      </c>
      <c r="E43" s="1" t="s">
        <v>3709</v>
      </c>
      <c r="F43" s="1" t="s">
        <v>3710</v>
      </c>
      <c r="G43" s="1" t="n">
        <v>91</v>
      </c>
      <c r="H43" s="1" t="n">
        <v>315</v>
      </c>
      <c r="I43" s="101" t="s">
        <v>180</v>
      </c>
      <c r="J43" s="1"/>
      <c r="K43" s="1" t="n">
        <f aca="false">IFERROR(VLOOKUP(A43,'[2]Pivot HorizontalMRP'!$A$4:$B$2689,2,0),0)</f>
        <v>0</v>
      </c>
      <c r="L43" s="1" t="n">
        <f aca="false">IFERROR(VLOOKUP(A43,'[2]Pivot HorizontalMRP'!$A$4:$C$2689,3,0),0)</f>
        <v>0</v>
      </c>
      <c r="M43" s="1" t="n">
        <f aca="false">IFERROR(VLOOKUP(A43,'[2]Pivot HorizontalMRP'!$A$4:$D$2689,0.4,0),0)</f>
        <v>0</v>
      </c>
      <c r="N43" s="1" t="n">
        <f aca="false">IFERROR(VLOOKUP(A43,'[2]Pivot HorizontalMRP'!$A$4:$E$2689,5,0),0)</f>
        <v>0</v>
      </c>
      <c r="O43" s="1" t="n">
        <f aca="false">K43+L43</f>
        <v>0</v>
      </c>
      <c r="P43" s="1" t="n">
        <f aca="false">K43+L43+M43+N43</f>
        <v>0</v>
      </c>
      <c r="Q43" s="1" t="n">
        <f aca="false">IFERROR(VLOOKUP(A43,'[2]Pivot HorizontalMRP'!$A$4:$F$2689,6,0),0)</f>
        <v>40</v>
      </c>
      <c r="R43" s="1" t="n">
        <f aca="false">IFERROR(VLOOKUP(A43,'[2]Pivot HorizontalMRP'!$A$4:$G$2689,7,0),0)</f>
        <v>148</v>
      </c>
      <c r="S43" s="1" t="n">
        <f aca="false">IFERROR(VLOOKUP(A43,'[2]Pivot HorizontalMRP'!$A$4:$H$2689,8,0),0)</f>
        <v>728</v>
      </c>
      <c r="T43" s="1" t="n">
        <f aca="false">IFERROR(VLOOKUP(A43,'[2]Pivot HorizontalMRP'!$A$4:$I$2689,9,0),0)</f>
        <v>192</v>
      </c>
      <c r="U43" s="1" t="n">
        <f aca="false">IF(I43="delivery",O43-SUM(Q43+R43),IF(I43="PO",P43-SUM(Q43:R43)))</f>
        <v>-188</v>
      </c>
      <c r="V43" s="81" t="n">
        <v>320</v>
      </c>
      <c r="W43" s="81"/>
      <c r="X43" s="81" t="n">
        <f aca="false">W43-V43</f>
        <v>-320</v>
      </c>
      <c r="Y43" s="81"/>
      <c r="Z43" s="81"/>
      <c r="AA43" s="81"/>
      <c r="AB43" s="81"/>
      <c r="AC43" s="81"/>
      <c r="AD43" s="81"/>
      <c r="AE43" s="81"/>
      <c r="AF43" s="81"/>
      <c r="AG43" s="81"/>
      <c r="AH43" s="81"/>
      <c r="AI43" s="81"/>
      <c r="AJ43" s="81"/>
      <c r="AK43" s="81"/>
      <c r="AL43" s="81"/>
      <c r="AM43" s="81"/>
      <c r="AN43" s="81"/>
      <c r="AO43" s="81" t="str">
        <f aca="false">D43</f>
        <v>Arista</v>
      </c>
      <c r="AP43" s="1" t="s">
        <v>194</v>
      </c>
      <c r="AQ43" s="1"/>
      <c r="AR43" s="1"/>
      <c r="AS43" s="1"/>
      <c r="AT43" s="1"/>
      <c r="AU43" s="1"/>
      <c r="AV43" s="1"/>
      <c r="AW43" s="1"/>
      <c r="AX43" s="1"/>
      <c r="AY43" s="1"/>
      <c r="AZ43" s="1"/>
      <c r="BA43" s="1"/>
      <c r="BB43" s="1"/>
      <c r="BC43" s="1"/>
      <c r="BD43" s="1"/>
      <c r="BE43" s="1"/>
      <c r="BF43" s="1" t="s">
        <v>14668</v>
      </c>
      <c r="BG43" s="1" t="s">
        <v>183</v>
      </c>
      <c r="BH43" s="1"/>
      <c r="BI43" s="1"/>
    </row>
    <row r="44" customFormat="false" ht="12.75" hidden="false" customHeight="false" outlineLevel="0" collapsed="false">
      <c r="A44" s="1" t="s">
        <v>3711</v>
      </c>
      <c r="B44" s="1" t="s">
        <v>3712</v>
      </c>
      <c r="C44" s="1" t="s">
        <v>177</v>
      </c>
      <c r="D44" s="1" t="s">
        <v>82</v>
      </c>
      <c r="E44" s="1" t="s">
        <v>3713</v>
      </c>
      <c r="F44" s="1" t="s">
        <v>14695</v>
      </c>
      <c r="G44" s="1" t="n">
        <v>108</v>
      </c>
      <c r="H44" s="1" t="n">
        <v>315</v>
      </c>
      <c r="I44" s="101" t="s">
        <v>180</v>
      </c>
      <c r="J44" s="1"/>
      <c r="K44" s="1" t="n">
        <f aca="false">IFERROR(VLOOKUP(A44,'[2]Pivot HorizontalMRP'!$A$4:$B$2689,2,0),0)</f>
        <v>0</v>
      </c>
      <c r="L44" s="1" t="n">
        <f aca="false">IFERROR(VLOOKUP(A44,'[2]Pivot HorizontalMRP'!$A$4:$C$2689,3,0),0)</f>
        <v>0</v>
      </c>
      <c r="M44" s="1" t="n">
        <f aca="false">IFERROR(VLOOKUP(A44,'[2]Pivot HorizontalMRP'!$A$4:$D$2689,0.4,0),0)</f>
        <v>0</v>
      </c>
      <c r="N44" s="1" t="n">
        <f aca="false">IFERROR(VLOOKUP(A44,'[2]Pivot HorizontalMRP'!$A$4:$E$2689,5,0),0)</f>
        <v>2205</v>
      </c>
      <c r="O44" s="1" t="n">
        <f aca="false">K44+L44</f>
        <v>0</v>
      </c>
      <c r="P44" s="1" t="n">
        <f aca="false">K44+L44+M44+N44</f>
        <v>2205</v>
      </c>
      <c r="Q44" s="1" t="n">
        <f aca="false">IFERROR(VLOOKUP(A44,'[2]Pivot HorizontalMRP'!$A$4:$F$2689,6,0),0)</f>
        <v>0</v>
      </c>
      <c r="R44" s="1" t="n">
        <f aca="false">IFERROR(VLOOKUP(A44,'[2]Pivot HorizontalMRP'!$A$4:$G$2689,7,0),0)</f>
        <v>892</v>
      </c>
      <c r="S44" s="1" t="n">
        <f aca="false">IFERROR(VLOOKUP(A44,'[2]Pivot HorizontalMRP'!$A$4:$H$2689,8,0),0)</f>
        <v>216</v>
      </c>
      <c r="T44" s="1" t="n">
        <f aca="false">IFERROR(VLOOKUP(A44,'[2]Pivot HorizontalMRP'!$A$4:$I$2689,9,0),0)</f>
        <v>324</v>
      </c>
      <c r="U44" s="1" t="n">
        <f aca="false">IF(I44="delivery",O44-SUM(Q44+R44),IF(I44="PO",P44-SUM(Q44:R44)))</f>
        <v>-892</v>
      </c>
      <c r="V44" s="81" t="n">
        <v>74.25</v>
      </c>
      <c r="W44" s="81"/>
      <c r="X44" s="81" t="n">
        <f aca="false">W44-V44</f>
        <v>-74.25</v>
      </c>
      <c r="Y44" s="81"/>
      <c r="Z44" s="81"/>
      <c r="AA44" s="81"/>
      <c r="AB44" s="81"/>
      <c r="AC44" s="81"/>
      <c r="AD44" s="81"/>
      <c r="AE44" s="81"/>
      <c r="AF44" s="81"/>
      <c r="AG44" s="81"/>
      <c r="AH44" s="81"/>
      <c r="AI44" s="81"/>
      <c r="AJ44" s="81"/>
      <c r="AK44" s="81"/>
      <c r="AL44" s="81"/>
      <c r="AM44" s="81"/>
      <c r="AN44" s="81"/>
      <c r="AO44" s="81" t="str">
        <f aca="false">D44</f>
        <v>Arista</v>
      </c>
      <c r="AP44" s="1" t="s">
        <v>194</v>
      </c>
      <c r="AQ44" s="1"/>
      <c r="AR44" s="1"/>
      <c r="AS44" s="1"/>
      <c r="AT44" s="1"/>
      <c r="AU44" s="1"/>
      <c r="AV44" s="1"/>
      <c r="AW44" s="1"/>
      <c r="AX44" s="1"/>
      <c r="AY44" s="1"/>
      <c r="AZ44" s="1"/>
      <c r="BA44" s="1"/>
      <c r="BB44" s="1"/>
      <c r="BC44" s="1"/>
      <c r="BD44" s="1"/>
      <c r="BE44" s="1"/>
      <c r="BF44" s="1" t="s">
        <v>14668</v>
      </c>
      <c r="BG44" s="1" t="s">
        <v>183</v>
      </c>
      <c r="BH44" s="1"/>
      <c r="BI44" s="1"/>
    </row>
    <row r="45" customFormat="false" ht="12.75" hidden="false" customHeight="false" outlineLevel="0" collapsed="false">
      <c r="A45" s="1" t="s">
        <v>14499</v>
      </c>
      <c r="B45" s="1" t="s">
        <v>14500</v>
      </c>
      <c r="C45" s="1" t="s">
        <v>177</v>
      </c>
      <c r="D45" s="1" t="s">
        <v>82</v>
      </c>
      <c r="E45" s="1" t="s">
        <v>3717</v>
      </c>
      <c r="F45" s="1" t="s">
        <v>3718</v>
      </c>
      <c r="G45" s="1" t="n">
        <v>55</v>
      </c>
      <c r="H45" s="1" t="n">
        <v>1</v>
      </c>
      <c r="I45" s="101" t="s">
        <v>180</v>
      </c>
      <c r="J45" s="1"/>
      <c r="K45" s="1" t="n">
        <f aca="false">IFERROR(VLOOKUP(A45,'[2]Pivot HorizontalMRP'!$A$4:$B$2689,2,0),0)</f>
        <v>0</v>
      </c>
      <c r="L45" s="1" t="n">
        <f aca="false">IFERROR(VLOOKUP(A45,'[2]Pivot HorizontalMRP'!$A$4:$C$2689,3,0),0)</f>
        <v>70</v>
      </c>
      <c r="M45" s="1" t="n">
        <f aca="false">IFERROR(VLOOKUP(A45,'[2]Pivot HorizontalMRP'!$A$4:$D$2689,0.4,0),0)</f>
        <v>0</v>
      </c>
      <c r="N45" s="1" t="n">
        <f aca="false">IFERROR(VLOOKUP(A45,'[2]Pivot HorizontalMRP'!$A$4:$E$2689,5,0),0)</f>
        <v>0</v>
      </c>
      <c r="O45" s="1" t="n">
        <f aca="false">K45+L45</f>
        <v>70</v>
      </c>
      <c r="P45" s="1" t="n">
        <f aca="false">K45+L45+M45+N45</f>
        <v>70</v>
      </c>
      <c r="Q45" s="1" t="n">
        <f aca="false">IFERROR(VLOOKUP(A45,'[2]Pivot HorizontalMRP'!$A$4:$F$2689,6,0),0)</f>
        <v>228</v>
      </c>
      <c r="R45" s="1" t="n">
        <f aca="false">IFERROR(VLOOKUP(A45,'[2]Pivot HorizontalMRP'!$A$4:$G$2689,7,0),0)</f>
        <v>1242</v>
      </c>
      <c r="S45" s="1" t="n">
        <f aca="false">IFERROR(VLOOKUP(A45,'[2]Pivot HorizontalMRP'!$A$4:$H$2689,8,0),0)</f>
        <v>650</v>
      </c>
      <c r="T45" s="1" t="n">
        <f aca="false">IFERROR(VLOOKUP(A45,'[2]Pivot HorizontalMRP'!$A$4:$I$2689,9,0),0)</f>
        <v>708</v>
      </c>
      <c r="U45" s="1" t="n">
        <f aca="false">IF(I45="delivery",O45-SUM(Q45+R45),IF(I45="PO",P45-SUM(Q45:R45)))</f>
        <v>-1400</v>
      </c>
      <c r="V45" s="81" t="n">
        <v>260</v>
      </c>
      <c r="W45" s="81"/>
      <c r="X45" s="81" t="n">
        <f aca="false">W45-V45</f>
        <v>-260</v>
      </c>
      <c r="Y45" s="81"/>
      <c r="Z45" s="81"/>
      <c r="AA45" s="81"/>
      <c r="AB45" s="81"/>
      <c r="AC45" s="81"/>
      <c r="AD45" s="81"/>
      <c r="AE45" s="81"/>
      <c r="AF45" s="81"/>
      <c r="AG45" s="81"/>
      <c r="AH45" s="81"/>
      <c r="AI45" s="81"/>
      <c r="AJ45" s="81"/>
      <c r="AK45" s="81"/>
      <c r="AL45" s="81"/>
      <c r="AM45" s="81"/>
      <c r="AN45" s="81"/>
      <c r="AO45" s="81" t="str">
        <f aca="false">D45</f>
        <v>Arista</v>
      </c>
      <c r="AP45" s="1" t="s">
        <v>194</v>
      </c>
      <c r="AQ45" s="1"/>
      <c r="AR45" s="1"/>
      <c r="AS45" s="1"/>
      <c r="AT45" s="1"/>
      <c r="AU45" s="1"/>
      <c r="AV45" s="1"/>
      <c r="AW45" s="1"/>
      <c r="AX45" s="1"/>
      <c r="AY45" s="1"/>
      <c r="AZ45" s="1"/>
      <c r="BA45" s="1"/>
      <c r="BB45" s="1"/>
      <c r="BC45" s="1"/>
      <c r="BD45" s="1"/>
      <c r="BE45" s="1"/>
      <c r="BF45" s="1" t="s">
        <v>14668</v>
      </c>
      <c r="BG45" s="1" t="s">
        <v>183</v>
      </c>
      <c r="BH45" s="1"/>
      <c r="BI45" s="1"/>
    </row>
    <row r="46" customFormat="false" ht="12.75" hidden="false" customHeight="false" outlineLevel="0" collapsed="false">
      <c r="A46" s="1" t="s">
        <v>3719</v>
      </c>
      <c r="B46" s="1" t="s">
        <v>3720</v>
      </c>
      <c r="C46" s="1" t="s">
        <v>177</v>
      </c>
      <c r="D46" s="1" t="s">
        <v>82</v>
      </c>
      <c r="E46" s="1" t="s">
        <v>3685</v>
      </c>
      <c r="F46" s="1" t="s">
        <v>14696</v>
      </c>
      <c r="G46" s="1" t="n">
        <v>108</v>
      </c>
      <c r="H46" s="1" t="n">
        <v>315</v>
      </c>
      <c r="I46" s="101" t="s">
        <v>180</v>
      </c>
      <c r="J46" s="1"/>
      <c r="K46" s="1" t="n">
        <f aca="false">IFERROR(VLOOKUP(A46,'[2]Pivot HorizontalMRP'!$A$4:$B$2689,2,0),0)</f>
        <v>0</v>
      </c>
      <c r="L46" s="1" t="n">
        <f aca="false">IFERROR(VLOOKUP(A46,'[2]Pivot HorizontalMRP'!$A$4:$C$2689,3,0),0)</f>
        <v>0</v>
      </c>
      <c r="M46" s="1" t="n">
        <f aca="false">IFERROR(VLOOKUP(A46,'[2]Pivot HorizontalMRP'!$A$4:$D$2689,0.4,0),0)</f>
        <v>0</v>
      </c>
      <c r="N46" s="1" t="n">
        <f aca="false">IFERROR(VLOOKUP(A46,'[2]Pivot HorizontalMRP'!$A$4:$E$2689,5,0),0)</f>
        <v>2835</v>
      </c>
      <c r="O46" s="1" t="n">
        <f aca="false">K46+L46</f>
        <v>0</v>
      </c>
      <c r="P46" s="1" t="n">
        <f aca="false">K46+L46+M46+N46</f>
        <v>2835</v>
      </c>
      <c r="Q46" s="1" t="n">
        <f aca="false">IFERROR(VLOOKUP(A46,'[2]Pivot HorizontalMRP'!$A$4:$F$2689,6,0),0)</f>
        <v>0</v>
      </c>
      <c r="R46" s="1" t="n">
        <f aca="false">IFERROR(VLOOKUP(A46,'[2]Pivot HorizontalMRP'!$A$4:$G$2689,7,0),0)</f>
        <v>4508</v>
      </c>
      <c r="S46" s="1" t="n">
        <f aca="false">IFERROR(VLOOKUP(A46,'[2]Pivot HorizontalMRP'!$A$4:$H$2689,8,0),0)</f>
        <v>2566</v>
      </c>
      <c r="T46" s="1" t="n">
        <f aca="false">IFERROR(VLOOKUP(A46,'[2]Pivot HorizontalMRP'!$A$4:$I$2689,9,0),0)</f>
        <v>3106</v>
      </c>
      <c r="U46" s="1" t="n">
        <f aca="false">IF(I46="delivery",O46-SUM(Q46+R46),IF(I46="PO",P46-SUM(Q46:R46)))</f>
        <v>-4508</v>
      </c>
      <c r="V46" s="81" t="n">
        <v>108.9</v>
      </c>
      <c r="W46" s="81"/>
      <c r="X46" s="81" t="n">
        <f aca="false">W46-V46</f>
        <v>-108.9</v>
      </c>
      <c r="Y46" s="81"/>
      <c r="Z46" s="81"/>
      <c r="AA46" s="81"/>
      <c r="AB46" s="81"/>
      <c r="AC46" s="81"/>
      <c r="AD46" s="81"/>
      <c r="AE46" s="81"/>
      <c r="AF46" s="81"/>
      <c r="AG46" s="81"/>
      <c r="AH46" s="81"/>
      <c r="AI46" s="81"/>
      <c r="AJ46" s="81"/>
      <c r="AK46" s="81"/>
      <c r="AL46" s="81"/>
      <c r="AM46" s="81"/>
      <c r="AN46" s="81"/>
      <c r="AO46" s="81" t="str">
        <f aca="false">D46</f>
        <v>Arista</v>
      </c>
      <c r="AP46" s="1" t="s">
        <v>194</v>
      </c>
      <c r="AQ46" s="1"/>
      <c r="AR46" s="1"/>
      <c r="AS46" s="1"/>
      <c r="AT46" s="1"/>
      <c r="AU46" s="1"/>
      <c r="AV46" s="1"/>
      <c r="AW46" s="1"/>
      <c r="AX46" s="1"/>
      <c r="AY46" s="1"/>
      <c r="AZ46" s="1"/>
      <c r="BA46" s="1"/>
      <c r="BB46" s="1"/>
      <c r="BC46" s="1"/>
      <c r="BD46" s="1"/>
      <c r="BE46" s="1"/>
      <c r="BF46" s="1" t="s">
        <v>14668</v>
      </c>
      <c r="BG46" s="1" t="s">
        <v>183</v>
      </c>
      <c r="BH46" s="1"/>
      <c r="BI46" s="1"/>
    </row>
    <row r="47" customFormat="false" ht="12.75" hidden="false" customHeight="false" outlineLevel="0" collapsed="false">
      <c r="A47" s="1" t="s">
        <v>4689</v>
      </c>
      <c r="B47" s="1" t="s">
        <v>4690</v>
      </c>
      <c r="C47" s="1" t="s">
        <v>177</v>
      </c>
      <c r="D47" s="1" t="s">
        <v>82</v>
      </c>
      <c r="E47" s="1" t="s">
        <v>4691</v>
      </c>
      <c r="F47" s="1" t="s">
        <v>4692</v>
      </c>
      <c r="G47" s="1" t="n">
        <v>51</v>
      </c>
      <c r="H47" s="1" t="n">
        <v>3000</v>
      </c>
      <c r="I47" s="101" t="s">
        <v>180</v>
      </c>
      <c r="J47" s="1" t="s">
        <v>4693</v>
      </c>
      <c r="K47" s="1" t="n">
        <f aca="false">IFERROR(VLOOKUP(A47,'[2]Pivot HorizontalMRP'!$A$4:$B$2689,2,0),0)</f>
        <v>0</v>
      </c>
      <c r="L47" s="1" t="n">
        <f aca="false">IFERROR(VLOOKUP(A47,'[2]Pivot HorizontalMRP'!$A$4:$C$2689,3,0),0)</f>
        <v>54529</v>
      </c>
      <c r="M47" s="1" t="n">
        <f aca="false">IFERROR(VLOOKUP(A47,'[2]Pivot HorizontalMRP'!$A$4:$D$2689,0.4,0),0)</f>
        <v>0</v>
      </c>
      <c r="N47" s="1" t="n">
        <f aca="false">IFERROR(VLOOKUP(A47,'[2]Pivot HorizontalMRP'!$A$4:$E$2689,5,0),0)</f>
        <v>52800</v>
      </c>
      <c r="O47" s="1" t="n">
        <f aca="false">K47+L47</f>
        <v>54529</v>
      </c>
      <c r="P47" s="1" t="n">
        <f aca="false">K47+L47+M47+N47</f>
        <v>107329</v>
      </c>
      <c r="Q47" s="1" t="n">
        <f aca="false">IFERROR(VLOOKUP(A47,'[2]Pivot HorizontalMRP'!$A$4:$F$2689,6,0),0)</f>
        <v>101828</v>
      </c>
      <c r="R47" s="1" t="n">
        <f aca="false">IFERROR(VLOOKUP(A47,'[2]Pivot HorizontalMRP'!$A$4:$G$2689,7,0),0)</f>
        <v>79228</v>
      </c>
      <c r="S47" s="1" t="n">
        <f aca="false">IFERROR(VLOOKUP(A47,'[2]Pivot HorizontalMRP'!$A$4:$H$2689,8,0),0)</f>
        <v>77191</v>
      </c>
      <c r="T47" s="1" t="n">
        <f aca="false">IFERROR(VLOOKUP(A47,'[2]Pivot HorizontalMRP'!$A$4:$I$2689,9,0),0)</f>
        <v>46491</v>
      </c>
      <c r="U47" s="1" t="n">
        <f aca="false">IF(I47="delivery",O47-SUM(Q47+R47),IF(I47="PO",P47-SUM(Q47:R47)))</f>
        <v>-126527</v>
      </c>
      <c r="V47" s="81" t="n">
        <v>0.22</v>
      </c>
      <c r="W47" s="81"/>
      <c r="X47" s="81" t="n">
        <f aca="false">W47-V47</f>
        <v>-0.22</v>
      </c>
      <c r="Y47" s="81"/>
      <c r="Z47" s="81"/>
      <c r="AA47" s="81" t="n">
        <v>0.24286</v>
      </c>
      <c r="AB47" s="81"/>
      <c r="AC47" s="81"/>
      <c r="AD47" s="81"/>
      <c r="AE47" s="81"/>
      <c r="AF47" s="81"/>
      <c r="AG47" s="81"/>
      <c r="AH47" s="81"/>
      <c r="AI47" s="81"/>
      <c r="AJ47" s="81"/>
      <c r="AK47" s="81"/>
      <c r="AL47" s="81"/>
      <c r="AM47" s="81"/>
      <c r="AN47" s="81"/>
      <c r="AO47" s="81" t="str">
        <f aca="false">D47</f>
        <v>Arista</v>
      </c>
      <c r="AP47" s="1" t="s">
        <v>1432</v>
      </c>
      <c r="AQ47" s="1"/>
      <c r="AR47" s="1"/>
      <c r="AS47" s="1"/>
      <c r="AT47" s="1"/>
      <c r="AU47" s="1"/>
      <c r="AV47" s="1"/>
      <c r="AW47" s="1"/>
      <c r="AX47" s="1"/>
      <c r="AY47" s="1"/>
      <c r="AZ47" s="1"/>
      <c r="BA47" s="1"/>
      <c r="BB47" s="1"/>
      <c r="BC47" s="1"/>
      <c r="BD47" s="1"/>
      <c r="BE47" s="1"/>
      <c r="BF47" s="1" t="s">
        <v>14668</v>
      </c>
      <c r="BG47" s="1" t="s">
        <v>183</v>
      </c>
      <c r="BH47" s="1"/>
      <c r="BI47" s="1"/>
    </row>
    <row r="48" customFormat="false" ht="12.75" hidden="false" customHeight="false" outlineLevel="0" collapsed="false">
      <c r="A48" s="1" t="s">
        <v>4714</v>
      </c>
      <c r="B48" s="1" t="s">
        <v>4715</v>
      </c>
      <c r="C48" s="1" t="s">
        <v>177</v>
      </c>
      <c r="D48" s="1" t="s">
        <v>82</v>
      </c>
      <c r="E48" s="1" t="s">
        <v>14697</v>
      </c>
      <c r="F48" s="1" t="s">
        <v>4717</v>
      </c>
      <c r="G48" s="1" t="n">
        <v>51</v>
      </c>
      <c r="H48" s="1" t="n">
        <v>960</v>
      </c>
      <c r="I48" s="101" t="s">
        <v>188</v>
      </c>
      <c r="J48" s="1" t="s">
        <v>4718</v>
      </c>
      <c r="K48" s="1" t="n">
        <f aca="false">IFERROR(VLOOKUP(A48,'[2]Pivot HorizontalMRP'!$A$4:$B$2689,2,0),0)</f>
        <v>0</v>
      </c>
      <c r="L48" s="1" t="n">
        <f aca="false">IFERROR(VLOOKUP(A48,'[2]Pivot HorizontalMRP'!$A$4:$C$2689,3,0),0)</f>
        <v>46222</v>
      </c>
      <c r="M48" s="1" t="n">
        <f aca="false">IFERROR(VLOOKUP(A48,'[2]Pivot HorizontalMRP'!$A$4:$D$2689,0.4,0),0)</f>
        <v>0</v>
      </c>
      <c r="N48" s="1" t="n">
        <f aca="false">IFERROR(VLOOKUP(A48,'[2]Pivot HorizontalMRP'!$A$4:$E$2689,5,0),0)</f>
        <v>28000</v>
      </c>
      <c r="O48" s="1" t="n">
        <f aca="false">K48+L48</f>
        <v>46222</v>
      </c>
      <c r="P48" s="1" t="n">
        <f aca="false">K48+L48+M48+N48</f>
        <v>74222</v>
      </c>
      <c r="Q48" s="1" t="n">
        <f aca="false">IFERROR(VLOOKUP(A48,'[2]Pivot HorizontalMRP'!$A$4:$F$2689,6,0),0)</f>
        <v>85488</v>
      </c>
      <c r="R48" s="1" t="n">
        <f aca="false">IFERROR(VLOOKUP(A48,'[2]Pivot HorizontalMRP'!$A$4:$G$2689,7,0),0)</f>
        <v>63360</v>
      </c>
      <c r="S48" s="1" t="n">
        <f aca="false">IFERROR(VLOOKUP(A48,'[2]Pivot HorizontalMRP'!$A$4:$H$2689,8,0),0)</f>
        <v>63456</v>
      </c>
      <c r="T48" s="1" t="n">
        <f aca="false">IFERROR(VLOOKUP(A48,'[2]Pivot HorizontalMRP'!$A$4:$I$2689,9,0),0)</f>
        <v>63072</v>
      </c>
      <c r="U48" s="1" t="n">
        <f aca="false">IF(I48="delivery",O48-SUM(Q48+R48),IF(I48="PO",P48-SUM(Q48:R48)))</f>
        <v>-74626</v>
      </c>
      <c r="V48" s="81" t="n">
        <v>0.32</v>
      </c>
      <c r="W48" s="81"/>
      <c r="X48" s="81" t="n">
        <f aca="false">W48-V48</f>
        <v>-0.32</v>
      </c>
      <c r="Y48" s="81"/>
      <c r="Z48" s="81"/>
      <c r="AA48" s="81" t="n">
        <v>0.36</v>
      </c>
      <c r="AB48" s="81"/>
      <c r="AC48" s="81"/>
      <c r="AD48" s="81"/>
      <c r="AE48" s="81"/>
      <c r="AF48" s="81"/>
      <c r="AG48" s="81"/>
      <c r="AH48" s="81"/>
      <c r="AI48" s="81"/>
      <c r="AJ48" s="81"/>
      <c r="AK48" s="81"/>
      <c r="AL48" s="81"/>
      <c r="AM48" s="81"/>
      <c r="AN48" s="81"/>
      <c r="AO48" s="81" t="str">
        <f aca="false">D48</f>
        <v>Arista</v>
      </c>
      <c r="AP48" s="1" t="s">
        <v>1432</v>
      </c>
      <c r="AQ48" s="1"/>
      <c r="AR48" s="1"/>
      <c r="AS48" s="1"/>
      <c r="AT48" s="1"/>
      <c r="AU48" s="1"/>
      <c r="AV48" s="1"/>
      <c r="AW48" s="1"/>
      <c r="AX48" s="1"/>
      <c r="AY48" s="1"/>
      <c r="AZ48" s="1"/>
      <c r="BA48" s="1"/>
      <c r="BB48" s="1"/>
      <c r="BC48" s="1"/>
      <c r="BD48" s="1"/>
      <c r="BE48" s="1"/>
      <c r="BF48" s="1" t="s">
        <v>14668</v>
      </c>
      <c r="BG48" s="1" t="s">
        <v>183</v>
      </c>
      <c r="BH48" s="1"/>
      <c r="BI48" s="1"/>
    </row>
    <row r="49" customFormat="false" ht="12.75" hidden="false" customHeight="false" outlineLevel="0" collapsed="false">
      <c r="A49" s="1" t="s">
        <v>4727</v>
      </c>
      <c r="B49" s="1" t="s">
        <v>4728</v>
      </c>
      <c r="C49" s="1" t="s">
        <v>177</v>
      </c>
      <c r="D49" s="1" t="s">
        <v>82</v>
      </c>
      <c r="E49" s="1" t="s">
        <v>4729</v>
      </c>
      <c r="F49" s="1" t="s">
        <v>4730</v>
      </c>
      <c r="G49" s="1" t="n">
        <v>76</v>
      </c>
      <c r="H49" s="1" t="n">
        <v>36</v>
      </c>
      <c r="I49" s="101" t="s">
        <v>188</v>
      </c>
      <c r="J49" s="1" t="s">
        <v>4731</v>
      </c>
      <c r="K49" s="1" t="n">
        <f aca="false">IFERROR(VLOOKUP(A49,'[2]Pivot HorizontalMRP'!$A$4:$B$2689,2,0),0)</f>
        <v>0</v>
      </c>
      <c r="L49" s="1" t="n">
        <f aca="false">IFERROR(VLOOKUP(A49,'[2]Pivot HorizontalMRP'!$A$4:$C$2689,3,0),0)</f>
        <v>111</v>
      </c>
      <c r="M49" s="1" t="n">
        <f aca="false">IFERROR(VLOOKUP(A49,'[2]Pivot HorizontalMRP'!$A$4:$D$2689,0.4,0),0)</f>
        <v>0</v>
      </c>
      <c r="N49" s="1" t="n">
        <f aca="false">IFERROR(VLOOKUP(A49,'[2]Pivot HorizontalMRP'!$A$4:$E$2689,5,0),0)</f>
        <v>772</v>
      </c>
      <c r="O49" s="1" t="n">
        <f aca="false">K49+L49</f>
        <v>111</v>
      </c>
      <c r="P49" s="1" t="n">
        <f aca="false">K49+L49+M49+N49</f>
        <v>883</v>
      </c>
      <c r="Q49" s="1" t="n">
        <f aca="false">IFERROR(VLOOKUP(A49,'[2]Pivot HorizontalMRP'!$A$4:$F$2689,6,0),0)</f>
        <v>327</v>
      </c>
      <c r="R49" s="1" t="n">
        <f aca="false">IFERROR(VLOOKUP(A49,'[2]Pivot HorizontalMRP'!$A$4:$G$2689,7,0),0)</f>
        <v>485</v>
      </c>
      <c r="S49" s="1" t="n">
        <f aca="false">IFERROR(VLOOKUP(A49,'[2]Pivot HorizontalMRP'!$A$4:$H$2689,8,0),0)</f>
        <v>368</v>
      </c>
      <c r="T49" s="1" t="n">
        <f aca="false">IFERROR(VLOOKUP(A49,'[2]Pivot HorizontalMRP'!$A$4:$I$2689,9,0),0)</f>
        <v>121</v>
      </c>
      <c r="U49" s="1" t="n">
        <f aca="false">IF(I49="delivery",O49-SUM(Q49+R49),IF(I49="PO",P49-SUM(Q49:R49)))</f>
        <v>71</v>
      </c>
      <c r="V49" s="81" t="n">
        <v>18.255</v>
      </c>
      <c r="W49" s="81"/>
      <c r="X49" s="81" t="n">
        <f aca="false">W49-V49</f>
        <v>-18.255</v>
      </c>
      <c r="Y49" s="81"/>
      <c r="Z49" s="81"/>
      <c r="AA49" s="81" t="n">
        <v>18.6</v>
      </c>
      <c r="AB49" s="81"/>
      <c r="AC49" s="81"/>
      <c r="AD49" s="81"/>
      <c r="AE49" s="81"/>
      <c r="AF49" s="81"/>
      <c r="AG49" s="81"/>
      <c r="AH49" s="81"/>
      <c r="AI49" s="81"/>
      <c r="AJ49" s="81"/>
      <c r="AK49" s="81"/>
      <c r="AL49" s="81"/>
      <c r="AM49" s="81"/>
      <c r="AN49" s="81"/>
      <c r="AO49" s="81" t="str">
        <f aca="false">D49</f>
        <v>Arista</v>
      </c>
      <c r="AP49" s="1" t="s">
        <v>1432</v>
      </c>
      <c r="AQ49" s="1"/>
      <c r="AR49" s="1"/>
      <c r="AS49" s="1"/>
      <c r="AT49" s="1"/>
      <c r="AU49" s="1"/>
      <c r="AV49" s="1"/>
      <c r="AW49" s="1"/>
      <c r="AX49" s="1"/>
      <c r="AY49" s="1"/>
      <c r="AZ49" s="1"/>
      <c r="BA49" s="1"/>
      <c r="BB49" s="1"/>
      <c r="BC49" s="1"/>
      <c r="BD49" s="1"/>
      <c r="BE49" s="1"/>
      <c r="BF49" s="1" t="s">
        <v>14668</v>
      </c>
      <c r="BG49" s="1" t="s">
        <v>183</v>
      </c>
      <c r="BH49" s="1"/>
      <c r="BI49" s="1"/>
    </row>
    <row r="50" customFormat="false" ht="12.75" hidden="false" customHeight="false" outlineLevel="0" collapsed="false">
      <c r="A50" s="1" t="s">
        <v>4732</v>
      </c>
      <c r="B50" s="1" t="s">
        <v>4733</v>
      </c>
      <c r="C50" s="1" t="s">
        <v>177</v>
      </c>
      <c r="D50" s="1" t="s">
        <v>82</v>
      </c>
      <c r="E50" s="1" t="s">
        <v>4734</v>
      </c>
      <c r="F50" s="1" t="s">
        <v>4735</v>
      </c>
      <c r="G50" s="1" t="n">
        <v>101</v>
      </c>
      <c r="H50" s="1" t="n">
        <v>400</v>
      </c>
      <c r="I50" s="101" t="s">
        <v>188</v>
      </c>
      <c r="J50" s="1" t="s">
        <v>4736</v>
      </c>
      <c r="K50" s="1" t="n">
        <f aca="false">IFERROR(VLOOKUP(A50,'[2]Pivot HorizontalMRP'!$A$4:$B$2689,2,0),0)</f>
        <v>0</v>
      </c>
      <c r="L50" s="1" t="n">
        <f aca="false">IFERROR(VLOOKUP(A50,'[2]Pivot HorizontalMRP'!$A$4:$C$2689,3,0),0)</f>
        <v>401</v>
      </c>
      <c r="M50" s="1" t="n">
        <f aca="false">IFERROR(VLOOKUP(A50,'[2]Pivot HorizontalMRP'!$A$4:$D$2689,0.4,0),0)</f>
        <v>0</v>
      </c>
      <c r="N50" s="1" t="n">
        <f aca="false">IFERROR(VLOOKUP(A50,'[2]Pivot HorizontalMRP'!$A$4:$E$2689,5,0),0)</f>
        <v>300</v>
      </c>
      <c r="O50" s="1" t="n">
        <f aca="false">K50+L50</f>
        <v>401</v>
      </c>
      <c r="P50" s="1" t="n">
        <f aca="false">K50+L50+M50+N50</f>
        <v>701</v>
      </c>
      <c r="Q50" s="1" t="n">
        <f aca="false">IFERROR(VLOOKUP(A50,'[2]Pivot HorizontalMRP'!$A$4:$F$2689,6,0),0)</f>
        <v>358</v>
      </c>
      <c r="R50" s="1" t="n">
        <f aca="false">IFERROR(VLOOKUP(A50,'[2]Pivot HorizontalMRP'!$A$4:$G$2689,7,0),0)</f>
        <v>332</v>
      </c>
      <c r="S50" s="1" t="n">
        <f aca="false">IFERROR(VLOOKUP(A50,'[2]Pivot HorizontalMRP'!$A$4:$H$2689,8,0),0)</f>
        <v>362</v>
      </c>
      <c r="T50" s="1" t="n">
        <f aca="false">IFERROR(VLOOKUP(A50,'[2]Pivot HorizontalMRP'!$A$4:$I$2689,9,0),0)</f>
        <v>121</v>
      </c>
      <c r="U50" s="1" t="n">
        <f aca="false">IF(I50="delivery",O50-SUM(Q50+R50),IF(I50="PO",P50-SUM(Q50:R50)))</f>
        <v>11</v>
      </c>
      <c r="V50" s="81" t="n">
        <v>0.84</v>
      </c>
      <c r="W50" s="81"/>
      <c r="X50" s="81" t="n">
        <f aca="false">W50-V50</f>
        <v>-0.84</v>
      </c>
      <c r="Y50" s="81"/>
      <c r="Z50" s="81"/>
      <c r="AA50" s="81" t="n">
        <v>0.775</v>
      </c>
      <c r="AB50" s="81"/>
      <c r="AC50" s="81"/>
      <c r="AD50" s="81"/>
      <c r="AE50" s="81"/>
      <c r="AF50" s="81"/>
      <c r="AG50" s="81"/>
      <c r="AH50" s="81"/>
      <c r="AI50" s="81"/>
      <c r="AJ50" s="81"/>
      <c r="AK50" s="81"/>
      <c r="AL50" s="81"/>
      <c r="AM50" s="81"/>
      <c r="AN50" s="81"/>
      <c r="AO50" s="81" t="str">
        <f aca="false">D50</f>
        <v>Arista</v>
      </c>
      <c r="AP50" s="1" t="s">
        <v>1432</v>
      </c>
      <c r="AQ50" s="1"/>
      <c r="AR50" s="1"/>
      <c r="AS50" s="1"/>
      <c r="AT50" s="1"/>
      <c r="AU50" s="1"/>
      <c r="AV50" s="1"/>
      <c r="AW50" s="1"/>
      <c r="AX50" s="1"/>
      <c r="AY50" s="1"/>
      <c r="AZ50" s="1"/>
      <c r="BA50" s="1"/>
      <c r="BB50" s="1"/>
      <c r="BC50" s="1"/>
      <c r="BD50" s="1"/>
      <c r="BE50" s="1"/>
      <c r="BF50" s="1" t="s">
        <v>14668</v>
      </c>
      <c r="BG50" s="1" t="s">
        <v>183</v>
      </c>
      <c r="BH50" s="1"/>
      <c r="BI50" s="1"/>
    </row>
    <row r="51" customFormat="false" ht="12.75" hidden="false" customHeight="false" outlineLevel="0" collapsed="false">
      <c r="A51" s="1" t="s">
        <v>4737</v>
      </c>
      <c r="B51" s="1" t="s">
        <v>4738</v>
      </c>
      <c r="C51" s="1" t="s">
        <v>177</v>
      </c>
      <c r="D51" s="1" t="s">
        <v>82</v>
      </c>
      <c r="E51" s="1" t="s">
        <v>14698</v>
      </c>
      <c r="F51" s="1" t="s">
        <v>4740</v>
      </c>
      <c r="G51" s="1" t="n">
        <v>56</v>
      </c>
      <c r="H51" s="1" t="n">
        <v>84</v>
      </c>
      <c r="I51" s="101" t="s">
        <v>188</v>
      </c>
      <c r="J51" s="1" t="s">
        <v>1431</v>
      </c>
      <c r="K51" s="1" t="n">
        <f aca="false">IFERROR(VLOOKUP(A51,'[2]Pivot HorizontalMRP'!$A$4:$B$2689,2,0),0)</f>
        <v>0</v>
      </c>
      <c r="L51" s="1" t="n">
        <f aca="false">IFERROR(VLOOKUP(A51,'[2]Pivot HorizontalMRP'!$A$4:$C$2689,3,0),0)</f>
        <v>682</v>
      </c>
      <c r="M51" s="1" t="n">
        <f aca="false">IFERROR(VLOOKUP(A51,'[2]Pivot HorizontalMRP'!$A$4:$D$2689,0.4,0),0)</f>
        <v>0</v>
      </c>
      <c r="N51" s="1" t="n">
        <f aca="false">IFERROR(VLOOKUP(A51,'[2]Pivot HorizontalMRP'!$A$4:$E$2689,5,0),0)</f>
        <v>1596</v>
      </c>
      <c r="O51" s="1" t="n">
        <f aca="false">K51+L51</f>
        <v>682</v>
      </c>
      <c r="P51" s="1" t="n">
        <f aca="false">K51+L51+M51+N51</f>
        <v>2278</v>
      </c>
      <c r="Q51" s="1" t="n">
        <f aca="false">IFERROR(VLOOKUP(A51,'[2]Pivot HorizontalMRP'!$A$4:$F$2689,6,0),0)</f>
        <v>2032</v>
      </c>
      <c r="R51" s="1" t="n">
        <f aca="false">IFERROR(VLOOKUP(A51,'[2]Pivot HorizontalMRP'!$A$4:$G$2689,7,0),0)</f>
        <v>992</v>
      </c>
      <c r="S51" s="1" t="n">
        <f aca="false">IFERROR(VLOOKUP(A51,'[2]Pivot HorizontalMRP'!$A$4:$H$2689,8,0),0)</f>
        <v>1085</v>
      </c>
      <c r="T51" s="1" t="n">
        <f aca="false">IFERROR(VLOOKUP(A51,'[2]Pivot HorizontalMRP'!$A$4:$I$2689,9,0),0)</f>
        <v>681</v>
      </c>
      <c r="U51" s="1" t="n">
        <f aca="false">IF(I51="delivery",O51-SUM(Q51+R51),IF(I51="PO",P51-SUM(Q51:R51)))</f>
        <v>-746</v>
      </c>
      <c r="V51" s="81" t="n">
        <v>9.48</v>
      </c>
      <c r="W51" s="81"/>
      <c r="X51" s="81" t="n">
        <f aca="false">W51-V51</f>
        <v>-9.48</v>
      </c>
      <c r="Y51" s="81"/>
      <c r="Z51" s="81"/>
      <c r="AA51" s="81" t="n">
        <v>9.48</v>
      </c>
      <c r="AB51" s="81"/>
      <c r="AC51" s="81"/>
      <c r="AD51" s="81"/>
      <c r="AE51" s="81"/>
      <c r="AF51" s="81"/>
      <c r="AG51" s="81"/>
      <c r="AH51" s="81"/>
      <c r="AI51" s="81"/>
      <c r="AJ51" s="81"/>
      <c r="AK51" s="81"/>
      <c r="AL51" s="81"/>
      <c r="AM51" s="81"/>
      <c r="AN51" s="81"/>
      <c r="AO51" s="81" t="str">
        <f aca="false">D51</f>
        <v>Arista</v>
      </c>
      <c r="AP51" s="1" t="s">
        <v>1432</v>
      </c>
      <c r="AQ51" s="1"/>
      <c r="AR51" s="1"/>
      <c r="AS51" s="1"/>
      <c r="AT51" s="1"/>
      <c r="AU51" s="1"/>
      <c r="AV51" s="1"/>
      <c r="AW51" s="1"/>
      <c r="AX51" s="1"/>
      <c r="AY51" s="1"/>
      <c r="AZ51" s="1"/>
      <c r="BA51" s="1"/>
      <c r="BB51" s="1"/>
      <c r="BC51" s="1"/>
      <c r="BD51" s="1"/>
      <c r="BE51" s="1"/>
      <c r="BF51" s="1" t="s">
        <v>14668</v>
      </c>
      <c r="BG51" s="1" t="s">
        <v>183</v>
      </c>
      <c r="BH51" s="1"/>
      <c r="BI51" s="1"/>
    </row>
    <row r="52" customFormat="false" ht="12.75" hidden="false" customHeight="false" outlineLevel="0" collapsed="false">
      <c r="A52" s="1" t="s">
        <v>4741</v>
      </c>
      <c r="B52" s="1" t="s">
        <v>4742</v>
      </c>
      <c r="C52" s="1" t="s">
        <v>177</v>
      </c>
      <c r="D52" s="1" t="s">
        <v>82</v>
      </c>
      <c r="E52" s="1" t="s">
        <v>4743</v>
      </c>
      <c r="F52" s="1" t="s">
        <v>14699</v>
      </c>
      <c r="G52" s="1" t="n">
        <v>61</v>
      </c>
      <c r="H52" s="1" t="n">
        <v>92</v>
      </c>
      <c r="I52" s="101" t="s">
        <v>188</v>
      </c>
      <c r="J52" s="1" t="s">
        <v>1431</v>
      </c>
      <c r="K52" s="1" t="n">
        <f aca="false">IFERROR(VLOOKUP(A52,'[2]Pivot HorizontalMRP'!$A$4:$B$2689,2,0),0)</f>
        <v>0</v>
      </c>
      <c r="L52" s="1" t="n">
        <f aca="false">IFERROR(VLOOKUP(A52,'[2]Pivot HorizontalMRP'!$A$4:$C$2689,3,0),0)</f>
        <v>1426</v>
      </c>
      <c r="M52" s="1" t="n">
        <f aca="false">IFERROR(VLOOKUP(A52,'[2]Pivot HorizontalMRP'!$A$4:$D$2689,0.4,0),0)</f>
        <v>0</v>
      </c>
      <c r="N52" s="1" t="n">
        <f aca="false">IFERROR(VLOOKUP(A52,'[2]Pivot HorizontalMRP'!$A$4:$E$2689,5,0),0)</f>
        <v>2852</v>
      </c>
      <c r="O52" s="1" t="n">
        <f aca="false">K52+L52</f>
        <v>1426</v>
      </c>
      <c r="P52" s="1" t="n">
        <f aca="false">K52+L52+M52+N52</f>
        <v>4278</v>
      </c>
      <c r="Q52" s="1" t="n">
        <f aca="false">IFERROR(VLOOKUP(A52,'[2]Pivot HorizontalMRP'!$A$4:$F$2689,6,0),0)</f>
        <v>4198</v>
      </c>
      <c r="R52" s="1" t="n">
        <f aca="false">IFERROR(VLOOKUP(A52,'[2]Pivot HorizontalMRP'!$A$4:$G$2689,7,0),0)</f>
        <v>2228</v>
      </c>
      <c r="S52" s="1" t="n">
        <f aca="false">IFERROR(VLOOKUP(A52,'[2]Pivot HorizontalMRP'!$A$4:$H$2689,8,0),0)</f>
        <v>2636</v>
      </c>
      <c r="T52" s="1" t="n">
        <f aca="false">IFERROR(VLOOKUP(A52,'[2]Pivot HorizontalMRP'!$A$4:$I$2689,9,0),0)</f>
        <v>1513</v>
      </c>
      <c r="U52" s="1" t="n">
        <f aca="false">IF(I52="delivery",O52-SUM(Q52+R52),IF(I52="PO",P52-SUM(Q52:R52)))</f>
        <v>-2148</v>
      </c>
      <c r="V52" s="81" t="n">
        <v>6.05</v>
      </c>
      <c r="W52" s="81"/>
      <c r="X52" s="81" t="n">
        <f aca="false">W52-V52</f>
        <v>-6.05</v>
      </c>
      <c r="Y52" s="81"/>
      <c r="Z52" s="81"/>
      <c r="AA52" s="81" t="n">
        <v>6.05</v>
      </c>
      <c r="AB52" s="81"/>
      <c r="AC52" s="81"/>
      <c r="AD52" s="81"/>
      <c r="AE52" s="81"/>
      <c r="AF52" s="81"/>
      <c r="AG52" s="81"/>
      <c r="AH52" s="81"/>
      <c r="AI52" s="81"/>
      <c r="AJ52" s="81"/>
      <c r="AK52" s="81"/>
      <c r="AL52" s="81"/>
      <c r="AM52" s="81"/>
      <c r="AN52" s="81"/>
      <c r="AO52" s="81" t="str">
        <f aca="false">D52</f>
        <v>Arista</v>
      </c>
      <c r="AP52" s="1" t="s">
        <v>1432</v>
      </c>
      <c r="AQ52" s="1"/>
      <c r="AR52" s="1"/>
      <c r="AS52" s="1"/>
      <c r="AT52" s="1"/>
      <c r="AU52" s="1"/>
      <c r="AV52" s="1"/>
      <c r="AW52" s="1"/>
      <c r="AX52" s="1"/>
      <c r="AY52" s="1"/>
      <c r="AZ52" s="1"/>
      <c r="BA52" s="1"/>
      <c r="BB52" s="1"/>
      <c r="BC52" s="1"/>
      <c r="BD52" s="1"/>
      <c r="BE52" s="1"/>
      <c r="BF52" s="1" t="s">
        <v>14668</v>
      </c>
      <c r="BG52" s="1" t="s">
        <v>183</v>
      </c>
      <c r="BH52" s="1"/>
      <c r="BI52" s="1"/>
    </row>
    <row r="53" customFormat="false" ht="12.75" hidden="false" customHeight="false" outlineLevel="0" collapsed="false">
      <c r="A53" s="1" t="s">
        <v>4749</v>
      </c>
      <c r="B53" s="1" t="s">
        <v>4750</v>
      </c>
      <c r="C53" s="1" t="s">
        <v>177</v>
      </c>
      <c r="D53" s="1" t="s">
        <v>82</v>
      </c>
      <c r="E53" s="1" t="s">
        <v>4751</v>
      </c>
      <c r="F53" s="1" t="s">
        <v>4752</v>
      </c>
      <c r="G53" s="1" t="n">
        <v>56</v>
      </c>
      <c r="H53" s="1" t="n">
        <v>280</v>
      </c>
      <c r="I53" s="101" t="s">
        <v>180</v>
      </c>
      <c r="J53" s="1" t="s">
        <v>4693</v>
      </c>
      <c r="K53" s="1" t="n">
        <f aca="false">IFERROR(VLOOKUP(A53,'[2]Pivot HorizontalMRP'!$A$4:$B$2689,2,0),0)</f>
        <v>0</v>
      </c>
      <c r="L53" s="1" t="n">
        <f aca="false">IFERROR(VLOOKUP(A53,'[2]Pivot HorizontalMRP'!$A$4:$C$2689,3,0),0)</f>
        <v>2108</v>
      </c>
      <c r="M53" s="1" t="n">
        <f aca="false">IFERROR(VLOOKUP(A53,'[2]Pivot HorizontalMRP'!$A$4:$D$2689,0.4,0),0)</f>
        <v>0</v>
      </c>
      <c r="N53" s="1" t="n">
        <f aca="false">IFERROR(VLOOKUP(A53,'[2]Pivot HorizontalMRP'!$A$4:$E$2689,5,0),0)</f>
        <v>0</v>
      </c>
      <c r="O53" s="1" t="n">
        <f aca="false">K53+L53</f>
        <v>2108</v>
      </c>
      <c r="P53" s="1" t="n">
        <f aca="false">K53+L53+M53+N53</f>
        <v>2108</v>
      </c>
      <c r="Q53" s="1" t="n">
        <f aca="false">IFERROR(VLOOKUP(A53,'[2]Pivot HorizontalMRP'!$A$4:$F$2689,6,0),0)</f>
        <v>454</v>
      </c>
      <c r="R53" s="1" t="n">
        <f aca="false">IFERROR(VLOOKUP(A53,'[2]Pivot HorizontalMRP'!$A$4:$G$2689,7,0),0)</f>
        <v>300</v>
      </c>
      <c r="S53" s="1" t="n">
        <f aca="false">IFERROR(VLOOKUP(A53,'[2]Pivot HorizontalMRP'!$A$4:$H$2689,8,0),0)</f>
        <v>312</v>
      </c>
      <c r="T53" s="1" t="n">
        <f aca="false">IFERROR(VLOOKUP(A53,'[2]Pivot HorizontalMRP'!$A$4:$I$2689,9,0),0)</f>
        <v>108</v>
      </c>
      <c r="U53" s="1" t="n">
        <f aca="false">IF(I53="delivery",O53-SUM(Q53+R53),IF(I53="PO",P53-SUM(Q53:R53)))</f>
        <v>1354</v>
      </c>
      <c r="V53" s="81" t="n">
        <v>1.7</v>
      </c>
      <c r="W53" s="81"/>
      <c r="X53" s="81" t="n">
        <f aca="false">W53-V53</f>
        <v>-1.7</v>
      </c>
      <c r="Y53" s="81"/>
      <c r="Z53" s="81"/>
      <c r="AA53" s="81" t="n">
        <v>1.7</v>
      </c>
      <c r="AB53" s="81"/>
      <c r="AC53" s="81"/>
      <c r="AD53" s="81"/>
      <c r="AE53" s="81"/>
      <c r="AF53" s="81"/>
      <c r="AG53" s="81"/>
      <c r="AH53" s="81"/>
      <c r="AI53" s="81"/>
      <c r="AJ53" s="81"/>
      <c r="AK53" s="81"/>
      <c r="AL53" s="81"/>
      <c r="AM53" s="81"/>
      <c r="AN53" s="81"/>
      <c r="AO53" s="81" t="str">
        <f aca="false">D53</f>
        <v>Arista</v>
      </c>
      <c r="AP53" s="1" t="s">
        <v>1432</v>
      </c>
      <c r="AQ53" s="1"/>
      <c r="AR53" s="1"/>
      <c r="AS53" s="1"/>
      <c r="AT53" s="1"/>
      <c r="AU53" s="1"/>
      <c r="AV53" s="1"/>
      <c r="AW53" s="1"/>
      <c r="AX53" s="1"/>
      <c r="AY53" s="1"/>
      <c r="AZ53" s="1"/>
      <c r="BA53" s="1"/>
      <c r="BB53" s="1"/>
      <c r="BC53" s="1"/>
      <c r="BD53" s="1"/>
      <c r="BE53" s="1"/>
      <c r="BF53" s="1" t="s">
        <v>14668</v>
      </c>
      <c r="BG53" s="1" t="s">
        <v>183</v>
      </c>
      <c r="BH53" s="1"/>
      <c r="BI53" s="1"/>
    </row>
    <row r="54" customFormat="false" ht="12.75" hidden="false" customHeight="false" outlineLevel="0" collapsed="false">
      <c r="A54" s="1" t="s">
        <v>4757</v>
      </c>
      <c r="B54" s="1" t="s">
        <v>4758</v>
      </c>
      <c r="C54" s="1" t="s">
        <v>177</v>
      </c>
      <c r="D54" s="1" t="s">
        <v>82</v>
      </c>
      <c r="E54" s="1" t="s">
        <v>14700</v>
      </c>
      <c r="F54" s="1" t="s">
        <v>4760</v>
      </c>
      <c r="G54" s="1" t="n">
        <v>56</v>
      </c>
      <c r="H54" s="1" t="n">
        <v>24</v>
      </c>
      <c r="I54" s="101" t="s">
        <v>188</v>
      </c>
      <c r="J54" s="1" t="s">
        <v>4731</v>
      </c>
      <c r="K54" s="1" t="n">
        <f aca="false">IFERROR(VLOOKUP(A54,'[2]Pivot HorizontalMRP'!$A$4:$B$2689,2,0),0)</f>
        <v>0</v>
      </c>
      <c r="L54" s="1" t="n">
        <f aca="false">IFERROR(VLOOKUP(A54,'[2]Pivot HorizontalMRP'!$A$4:$C$2689,3,0),0)</f>
        <v>1198</v>
      </c>
      <c r="M54" s="1" t="n">
        <f aca="false">IFERROR(VLOOKUP(A54,'[2]Pivot HorizontalMRP'!$A$4:$D$2689,0.4,0),0)</f>
        <v>0</v>
      </c>
      <c r="N54" s="1" t="n">
        <f aca="false">IFERROR(VLOOKUP(A54,'[2]Pivot HorizontalMRP'!$A$4:$E$2689,5,0),0)</f>
        <v>0</v>
      </c>
      <c r="O54" s="1" t="n">
        <f aca="false">K54+L54</f>
        <v>1198</v>
      </c>
      <c r="P54" s="1" t="n">
        <f aca="false">K54+L54+M54+N54</f>
        <v>1198</v>
      </c>
      <c r="Q54" s="1" t="n">
        <f aca="false">IFERROR(VLOOKUP(A54,'[2]Pivot HorizontalMRP'!$A$4:$F$2689,6,0),0)</f>
        <v>793</v>
      </c>
      <c r="R54" s="1" t="n">
        <f aca="false">IFERROR(VLOOKUP(A54,'[2]Pivot HorizontalMRP'!$A$4:$G$2689,7,0),0)</f>
        <v>716</v>
      </c>
      <c r="S54" s="1" t="n">
        <f aca="false">IFERROR(VLOOKUP(A54,'[2]Pivot HorizontalMRP'!$A$4:$H$2689,8,0),0)</f>
        <v>684</v>
      </c>
      <c r="T54" s="1" t="n">
        <f aca="false">IFERROR(VLOOKUP(A54,'[2]Pivot HorizontalMRP'!$A$4:$I$2689,9,0),0)</f>
        <v>196</v>
      </c>
      <c r="U54" s="1" t="n">
        <f aca="false">IF(I54="delivery",O54-SUM(Q54+R54),IF(I54="PO",P54-SUM(Q54:R54)))</f>
        <v>-311</v>
      </c>
      <c r="V54" s="81" t="n">
        <v>12.126</v>
      </c>
      <c r="W54" s="81"/>
      <c r="X54" s="81" t="n">
        <f aca="false">W54-V54</f>
        <v>-12.126</v>
      </c>
      <c r="Y54" s="81"/>
      <c r="Z54" s="81"/>
      <c r="AA54" s="81" t="n">
        <v>15.74</v>
      </c>
      <c r="AB54" s="81"/>
      <c r="AC54" s="81"/>
      <c r="AD54" s="81"/>
      <c r="AE54" s="81"/>
      <c r="AF54" s="81"/>
      <c r="AG54" s="81"/>
      <c r="AH54" s="81"/>
      <c r="AI54" s="81"/>
      <c r="AJ54" s="81"/>
      <c r="AK54" s="81"/>
      <c r="AL54" s="81"/>
      <c r="AM54" s="81"/>
      <c r="AN54" s="81"/>
      <c r="AO54" s="81" t="str">
        <f aca="false">D54</f>
        <v>Arista</v>
      </c>
      <c r="AP54" s="1" t="s">
        <v>1432</v>
      </c>
      <c r="AQ54" s="1"/>
      <c r="AR54" s="1"/>
      <c r="AS54" s="1"/>
      <c r="AT54" s="1"/>
      <c r="AU54" s="1"/>
      <c r="AV54" s="1"/>
      <c r="AW54" s="1"/>
      <c r="AX54" s="1"/>
      <c r="AY54" s="1"/>
      <c r="AZ54" s="1"/>
      <c r="BA54" s="1"/>
      <c r="BB54" s="1"/>
      <c r="BC54" s="1"/>
      <c r="BD54" s="1"/>
      <c r="BE54" s="1"/>
      <c r="BF54" s="1" t="s">
        <v>14668</v>
      </c>
      <c r="BG54" s="1" t="s">
        <v>183</v>
      </c>
      <c r="BH54" s="1"/>
      <c r="BI54" s="1"/>
    </row>
    <row r="55" customFormat="false" ht="12.75" hidden="false" customHeight="false" outlineLevel="0" collapsed="false">
      <c r="A55" s="1" t="s">
        <v>4765</v>
      </c>
      <c r="B55" s="1" t="s">
        <v>4766</v>
      </c>
      <c r="C55" s="1" t="s">
        <v>177</v>
      </c>
      <c r="D55" s="1" t="s">
        <v>82</v>
      </c>
      <c r="E55" s="1" t="s">
        <v>14701</v>
      </c>
      <c r="F55" s="1" t="s">
        <v>4768</v>
      </c>
      <c r="G55" s="1" t="n">
        <v>56</v>
      </c>
      <c r="H55" s="1" t="n">
        <v>48</v>
      </c>
      <c r="I55" s="101" t="s">
        <v>188</v>
      </c>
      <c r="J55" s="1" t="s">
        <v>4731</v>
      </c>
      <c r="K55" s="1" t="n">
        <f aca="false">IFERROR(VLOOKUP(A55,'[2]Pivot HorizontalMRP'!$A$4:$B$2689,2,0),0)</f>
        <v>0</v>
      </c>
      <c r="L55" s="1" t="n">
        <f aca="false">IFERROR(VLOOKUP(A55,'[2]Pivot HorizontalMRP'!$A$4:$C$2689,3,0),0)</f>
        <v>893</v>
      </c>
      <c r="M55" s="1" t="n">
        <f aca="false">IFERROR(VLOOKUP(A55,'[2]Pivot HorizontalMRP'!$A$4:$D$2689,0.4,0),0)</f>
        <v>0</v>
      </c>
      <c r="N55" s="1" t="n">
        <f aca="false">IFERROR(VLOOKUP(A55,'[2]Pivot HorizontalMRP'!$A$4:$E$2689,5,0),0)</f>
        <v>0</v>
      </c>
      <c r="O55" s="1" t="n">
        <f aca="false">K55+L55</f>
        <v>893</v>
      </c>
      <c r="P55" s="1" t="n">
        <f aca="false">K55+L55+M55+N55</f>
        <v>893</v>
      </c>
      <c r="Q55" s="1" t="n">
        <f aca="false">IFERROR(VLOOKUP(A55,'[2]Pivot HorizontalMRP'!$A$4:$F$2689,6,0),0)</f>
        <v>749</v>
      </c>
      <c r="R55" s="1" t="n">
        <f aca="false">IFERROR(VLOOKUP(A55,'[2]Pivot HorizontalMRP'!$A$4:$G$2689,7,0),0)</f>
        <v>658</v>
      </c>
      <c r="S55" s="1" t="n">
        <f aca="false">IFERROR(VLOOKUP(A55,'[2]Pivot HorizontalMRP'!$A$4:$H$2689,8,0),0)</f>
        <v>696</v>
      </c>
      <c r="T55" s="1" t="n">
        <f aca="false">IFERROR(VLOOKUP(A55,'[2]Pivot HorizontalMRP'!$A$4:$I$2689,9,0),0)</f>
        <v>293</v>
      </c>
      <c r="U55" s="1" t="n">
        <f aca="false">IF(I55="delivery",O55-SUM(Q55+R55),IF(I55="PO",P55-SUM(Q55:R55)))</f>
        <v>-514</v>
      </c>
      <c r="V55" s="81" t="n">
        <v>14.15</v>
      </c>
      <c r="W55" s="81"/>
      <c r="X55" s="81" t="n">
        <f aca="false">W55-V55</f>
        <v>-14.15</v>
      </c>
      <c r="Y55" s="81"/>
      <c r="Z55" s="81"/>
      <c r="AA55" s="81" t="n">
        <v>14.94</v>
      </c>
      <c r="AB55" s="81"/>
      <c r="AC55" s="81"/>
      <c r="AD55" s="81"/>
      <c r="AE55" s="81"/>
      <c r="AF55" s="81"/>
      <c r="AG55" s="81"/>
      <c r="AH55" s="81"/>
      <c r="AI55" s="81"/>
      <c r="AJ55" s="81"/>
      <c r="AK55" s="81"/>
      <c r="AL55" s="81"/>
      <c r="AM55" s="81"/>
      <c r="AN55" s="81"/>
      <c r="AO55" s="81" t="str">
        <f aca="false">D55</f>
        <v>Arista</v>
      </c>
      <c r="AP55" s="1" t="s">
        <v>1432</v>
      </c>
      <c r="AQ55" s="1"/>
      <c r="AR55" s="1"/>
      <c r="AS55" s="1"/>
      <c r="AT55" s="1"/>
      <c r="AU55" s="1"/>
      <c r="AV55" s="1"/>
      <c r="AW55" s="1"/>
      <c r="AX55" s="1"/>
      <c r="AY55" s="1"/>
      <c r="AZ55" s="1"/>
      <c r="BA55" s="1"/>
      <c r="BB55" s="1"/>
      <c r="BC55" s="1"/>
      <c r="BD55" s="1"/>
      <c r="BE55" s="1"/>
      <c r="BF55" s="1" t="s">
        <v>14668</v>
      </c>
      <c r="BG55" s="1" t="s">
        <v>183</v>
      </c>
      <c r="BH55" s="1"/>
      <c r="BI55" s="1"/>
    </row>
    <row r="56" customFormat="false" ht="12.75" hidden="false" customHeight="false" outlineLevel="0" collapsed="false">
      <c r="A56" s="1" t="s">
        <v>4813</v>
      </c>
      <c r="B56" s="1" t="s">
        <v>4814</v>
      </c>
      <c r="C56" s="1" t="s">
        <v>177</v>
      </c>
      <c r="D56" s="1" t="s">
        <v>82</v>
      </c>
      <c r="E56" s="1" t="s">
        <v>14702</v>
      </c>
      <c r="F56" s="1" t="s">
        <v>14703</v>
      </c>
      <c r="G56" s="1" t="n">
        <v>61</v>
      </c>
      <c r="H56" s="1" t="n">
        <v>270</v>
      </c>
      <c r="I56" s="101" t="s">
        <v>188</v>
      </c>
      <c r="J56" s="1" t="s">
        <v>1431</v>
      </c>
      <c r="K56" s="1" t="n">
        <f aca="false">IFERROR(VLOOKUP(A56,'[2]Pivot HorizontalMRP'!$A$4:$B$2689,2,0),0)</f>
        <v>0</v>
      </c>
      <c r="L56" s="1" t="n">
        <f aca="false">IFERROR(VLOOKUP(A56,'[2]Pivot HorizontalMRP'!$A$4:$C$2689,3,0),0)</f>
        <v>2821</v>
      </c>
      <c r="M56" s="1" t="n">
        <f aca="false">IFERROR(VLOOKUP(A56,'[2]Pivot HorizontalMRP'!$A$4:$D$2689,0.4,0),0)</f>
        <v>0</v>
      </c>
      <c r="N56" s="1" t="n">
        <f aca="false">IFERROR(VLOOKUP(A56,'[2]Pivot HorizontalMRP'!$A$4:$E$2689,5,0),0)</f>
        <v>336</v>
      </c>
      <c r="O56" s="1" t="n">
        <f aca="false">K56+L56</f>
        <v>2821</v>
      </c>
      <c r="P56" s="1" t="n">
        <f aca="false">K56+L56+M56+N56</f>
        <v>3157</v>
      </c>
      <c r="Q56" s="1" t="n">
        <f aca="false">IFERROR(VLOOKUP(A56,'[2]Pivot HorizontalMRP'!$A$4:$F$2689,6,0),0)</f>
        <v>981</v>
      </c>
      <c r="R56" s="1" t="n">
        <f aca="false">IFERROR(VLOOKUP(A56,'[2]Pivot HorizontalMRP'!$A$4:$G$2689,7,0),0)</f>
        <v>501</v>
      </c>
      <c r="S56" s="1" t="n">
        <f aca="false">IFERROR(VLOOKUP(A56,'[2]Pivot HorizontalMRP'!$A$4:$H$2689,8,0),0)</f>
        <v>545</v>
      </c>
      <c r="T56" s="1" t="n">
        <f aca="false">IFERROR(VLOOKUP(A56,'[2]Pivot HorizontalMRP'!$A$4:$I$2689,9,0),0)</f>
        <v>229</v>
      </c>
      <c r="U56" s="1" t="n">
        <f aca="false">IF(I56="delivery",O56-SUM(Q56+R56),IF(I56="PO",P56-SUM(Q56:R56)))</f>
        <v>1675</v>
      </c>
      <c r="V56" s="81" t="n">
        <v>11.29</v>
      </c>
      <c r="W56" s="81"/>
      <c r="X56" s="81" t="n">
        <f aca="false">W56-V56</f>
        <v>-11.29</v>
      </c>
      <c r="Y56" s="81"/>
      <c r="Z56" s="81"/>
      <c r="AA56" s="81"/>
      <c r="AB56" s="81"/>
      <c r="AC56" s="81"/>
      <c r="AD56" s="81"/>
      <c r="AE56" s="81"/>
      <c r="AF56" s="81"/>
      <c r="AG56" s="81"/>
      <c r="AH56" s="81"/>
      <c r="AI56" s="81"/>
      <c r="AJ56" s="81"/>
      <c r="AK56" s="81"/>
      <c r="AL56" s="81"/>
      <c r="AM56" s="81"/>
      <c r="AN56" s="81"/>
      <c r="AO56" s="81" t="str">
        <f aca="false">D56</f>
        <v>Arista</v>
      </c>
      <c r="AP56" s="1" t="s">
        <v>1432</v>
      </c>
      <c r="AQ56" s="1"/>
      <c r="AR56" s="1"/>
      <c r="AS56" s="1"/>
      <c r="AT56" s="1"/>
      <c r="AU56" s="1"/>
      <c r="AV56" s="1"/>
      <c r="AW56" s="1"/>
      <c r="AX56" s="1"/>
      <c r="AY56" s="1"/>
      <c r="AZ56" s="1"/>
      <c r="BA56" s="1"/>
      <c r="BB56" s="1"/>
      <c r="BC56" s="1"/>
      <c r="BD56" s="1"/>
      <c r="BE56" s="1"/>
      <c r="BF56" s="1" t="s">
        <v>14668</v>
      </c>
      <c r="BG56" s="1" t="s">
        <v>183</v>
      </c>
      <c r="BH56" s="1"/>
      <c r="BI56" s="1"/>
    </row>
    <row r="57" customFormat="false" ht="12.75" hidden="false" customHeight="false" outlineLevel="0" collapsed="false">
      <c r="A57" s="1" t="s">
        <v>4821</v>
      </c>
      <c r="B57" s="1" t="s">
        <v>4822</v>
      </c>
      <c r="C57" s="1" t="s">
        <v>177</v>
      </c>
      <c r="D57" s="1" t="s">
        <v>82</v>
      </c>
      <c r="E57" s="1" t="s">
        <v>14704</v>
      </c>
      <c r="F57" s="1" t="s">
        <v>4824</v>
      </c>
      <c r="G57" s="1" t="n">
        <v>61</v>
      </c>
      <c r="H57" s="1" t="n">
        <v>16</v>
      </c>
      <c r="I57" s="101" t="s">
        <v>188</v>
      </c>
      <c r="J57" s="1" t="s">
        <v>1431</v>
      </c>
      <c r="K57" s="1" t="n">
        <f aca="false">IFERROR(VLOOKUP(A57,'[2]Pivot HorizontalMRP'!$A$4:$B$2689,2,0),0)</f>
        <v>42</v>
      </c>
      <c r="L57" s="1" t="n">
        <f aca="false">IFERROR(VLOOKUP(A57,'[2]Pivot HorizontalMRP'!$A$4:$C$2689,3,0),0)</f>
        <v>98</v>
      </c>
      <c r="M57" s="1" t="n">
        <f aca="false">IFERROR(VLOOKUP(A57,'[2]Pivot HorizontalMRP'!$A$4:$D$2689,0.4,0),0)</f>
        <v>0</v>
      </c>
      <c r="N57" s="1" t="n">
        <f aca="false">IFERROR(VLOOKUP(A57,'[2]Pivot HorizontalMRP'!$A$4:$E$2689,5,0),0)</f>
        <v>16</v>
      </c>
      <c r="O57" s="1" t="n">
        <f aca="false">K57+L57</f>
        <v>140</v>
      </c>
      <c r="P57" s="1" t="n">
        <f aca="false">K57+L57+M57+N57</f>
        <v>156</v>
      </c>
      <c r="Q57" s="1" t="n">
        <f aca="false">IFERROR(VLOOKUP(A57,'[2]Pivot HorizontalMRP'!$A$4:$F$2689,6,0),0)</f>
        <v>2</v>
      </c>
      <c r="R57" s="1" t="n">
        <f aca="false">IFERROR(VLOOKUP(A57,'[2]Pivot HorizontalMRP'!$A$4:$G$2689,7,0),0)</f>
        <v>37</v>
      </c>
      <c r="S57" s="1" t="n">
        <f aca="false">IFERROR(VLOOKUP(A57,'[2]Pivot HorizontalMRP'!$A$4:$H$2689,8,0),0)</f>
        <v>48</v>
      </c>
      <c r="T57" s="1" t="n">
        <f aca="false">IFERROR(VLOOKUP(A57,'[2]Pivot HorizontalMRP'!$A$4:$I$2689,9,0),0)</f>
        <v>26</v>
      </c>
      <c r="U57" s="1" t="n">
        <f aca="false">IF(I57="delivery",O57-SUM(Q57+R57),IF(I57="PO",P57-SUM(Q57:R57)))</f>
        <v>117</v>
      </c>
      <c r="V57" s="81" t="n">
        <v>57.7</v>
      </c>
      <c r="W57" s="81"/>
      <c r="X57" s="81" t="n">
        <f aca="false">W57-V57</f>
        <v>-57.7</v>
      </c>
      <c r="Y57" s="81"/>
      <c r="Z57" s="81"/>
      <c r="AA57" s="81" t="n">
        <v>57.7</v>
      </c>
      <c r="AB57" s="81"/>
      <c r="AC57" s="81"/>
      <c r="AD57" s="81"/>
      <c r="AE57" s="81"/>
      <c r="AF57" s="81"/>
      <c r="AG57" s="81"/>
      <c r="AH57" s="81"/>
      <c r="AI57" s="81"/>
      <c r="AJ57" s="81"/>
      <c r="AK57" s="81"/>
      <c r="AL57" s="81"/>
      <c r="AM57" s="81"/>
      <c r="AN57" s="81"/>
      <c r="AO57" s="81" t="str">
        <f aca="false">D57</f>
        <v>Arista</v>
      </c>
      <c r="AP57" s="1" t="s">
        <v>1432</v>
      </c>
      <c r="AQ57" s="1"/>
      <c r="AR57" s="1"/>
      <c r="AS57" s="1"/>
      <c r="AT57" s="1"/>
      <c r="AU57" s="1"/>
      <c r="AV57" s="1"/>
      <c r="AW57" s="1"/>
      <c r="AX57" s="1"/>
      <c r="AY57" s="1"/>
      <c r="AZ57" s="1"/>
      <c r="BA57" s="1"/>
      <c r="BB57" s="1"/>
      <c r="BC57" s="1"/>
      <c r="BD57" s="1"/>
      <c r="BE57" s="1"/>
      <c r="BF57" s="1" t="s">
        <v>14668</v>
      </c>
      <c r="BG57" s="1" t="s">
        <v>183</v>
      </c>
      <c r="BH57" s="1"/>
      <c r="BI57" s="1"/>
    </row>
    <row r="58" customFormat="false" ht="12.75" hidden="false" customHeight="false" outlineLevel="0" collapsed="false">
      <c r="A58" s="1" t="s">
        <v>4825</v>
      </c>
      <c r="B58" s="1" t="s">
        <v>4826</v>
      </c>
      <c r="C58" s="1" t="s">
        <v>177</v>
      </c>
      <c r="D58" s="1" t="s">
        <v>82</v>
      </c>
      <c r="E58" s="1" t="s">
        <v>14705</v>
      </c>
      <c r="F58" s="1" t="s">
        <v>4828</v>
      </c>
      <c r="G58" s="1" t="n">
        <v>61</v>
      </c>
      <c r="H58" s="1" t="n">
        <v>3000</v>
      </c>
      <c r="I58" s="101" t="s">
        <v>188</v>
      </c>
      <c r="J58" s="1" t="s">
        <v>4731</v>
      </c>
      <c r="K58" s="1" t="n">
        <f aca="false">IFERROR(VLOOKUP(A58,'[2]Pivot HorizontalMRP'!$A$4:$B$2689,2,0),0)</f>
        <v>0</v>
      </c>
      <c r="L58" s="1" t="n">
        <f aca="false">IFERROR(VLOOKUP(A58,'[2]Pivot HorizontalMRP'!$A$4:$C$2689,3,0),0)</f>
        <v>117</v>
      </c>
      <c r="M58" s="1" t="n">
        <f aca="false">IFERROR(VLOOKUP(A58,'[2]Pivot HorizontalMRP'!$A$4:$D$2689,0.4,0),0)</f>
        <v>0</v>
      </c>
      <c r="N58" s="1" t="n">
        <f aca="false">IFERROR(VLOOKUP(A58,'[2]Pivot HorizontalMRP'!$A$4:$E$2689,5,0),0)</f>
        <v>720</v>
      </c>
      <c r="O58" s="1" t="n">
        <f aca="false">K58+L58</f>
        <v>117</v>
      </c>
      <c r="P58" s="1" t="n">
        <f aca="false">K58+L58+M58+N58</f>
        <v>837</v>
      </c>
      <c r="Q58" s="1" t="n">
        <f aca="false">IFERROR(VLOOKUP(A58,'[2]Pivot HorizontalMRP'!$A$4:$F$2689,6,0),0)</f>
        <v>204</v>
      </c>
      <c r="R58" s="1" t="n">
        <f aca="false">IFERROR(VLOOKUP(A58,'[2]Pivot HorizontalMRP'!$A$4:$G$2689,7,0),0)</f>
        <v>664</v>
      </c>
      <c r="S58" s="1" t="n">
        <f aca="false">IFERROR(VLOOKUP(A58,'[2]Pivot HorizontalMRP'!$A$4:$H$2689,8,0),0)</f>
        <v>1792</v>
      </c>
      <c r="T58" s="1" t="n">
        <f aca="false">IFERROR(VLOOKUP(A58,'[2]Pivot HorizontalMRP'!$A$4:$I$2689,9,0),0)</f>
        <v>512</v>
      </c>
      <c r="U58" s="1" t="n">
        <f aca="false">IF(I58="delivery",O58-SUM(Q58+R58),IF(I58="PO",P58-SUM(Q58:R58)))</f>
        <v>-31</v>
      </c>
      <c r="V58" s="81" t="n">
        <v>1.69</v>
      </c>
      <c r="W58" s="81"/>
      <c r="X58" s="81" t="n">
        <f aca="false">W58-V58</f>
        <v>-1.69</v>
      </c>
      <c r="Y58" s="81"/>
      <c r="Z58" s="81"/>
      <c r="AA58" s="81" t="n">
        <v>1.725</v>
      </c>
      <c r="AB58" s="81"/>
      <c r="AC58" s="81"/>
      <c r="AD58" s="81"/>
      <c r="AE58" s="81"/>
      <c r="AF58" s="81"/>
      <c r="AG58" s="81"/>
      <c r="AH58" s="81"/>
      <c r="AI58" s="81"/>
      <c r="AJ58" s="81"/>
      <c r="AK58" s="81"/>
      <c r="AL58" s="81"/>
      <c r="AM58" s="81"/>
      <c r="AN58" s="81"/>
      <c r="AO58" s="81" t="str">
        <f aca="false">D58</f>
        <v>Arista</v>
      </c>
      <c r="AP58" s="1" t="s">
        <v>1432</v>
      </c>
      <c r="AQ58" s="1"/>
      <c r="AR58" s="1"/>
      <c r="AS58" s="1"/>
      <c r="AT58" s="1"/>
      <c r="AU58" s="1"/>
      <c r="AV58" s="1"/>
      <c r="AW58" s="1"/>
      <c r="AX58" s="1"/>
      <c r="AY58" s="1"/>
      <c r="AZ58" s="1"/>
      <c r="BA58" s="1"/>
      <c r="BB58" s="1"/>
      <c r="BC58" s="1"/>
      <c r="BD58" s="1"/>
      <c r="BE58" s="1"/>
      <c r="BF58" s="1" t="s">
        <v>14668</v>
      </c>
      <c r="BG58" s="1" t="s">
        <v>183</v>
      </c>
      <c r="BH58" s="1"/>
      <c r="BI58" s="1"/>
    </row>
    <row r="59" customFormat="false" ht="12.75" hidden="false" customHeight="false" outlineLevel="0" collapsed="false">
      <c r="A59" s="1" t="s">
        <v>4829</v>
      </c>
      <c r="B59" s="1" t="s">
        <v>4830</v>
      </c>
      <c r="C59" s="1" t="s">
        <v>177</v>
      </c>
      <c r="D59" s="1" t="s">
        <v>82</v>
      </c>
      <c r="E59" s="1" t="s">
        <v>14706</v>
      </c>
      <c r="F59" s="1" t="s">
        <v>14707</v>
      </c>
      <c r="G59" s="1" t="n">
        <v>61</v>
      </c>
      <c r="H59" s="1" t="n">
        <v>40</v>
      </c>
      <c r="I59" s="101" t="s">
        <v>188</v>
      </c>
      <c r="J59" s="1" t="s">
        <v>1431</v>
      </c>
      <c r="K59" s="1" t="n">
        <f aca="false">IFERROR(VLOOKUP(A59,'[2]Pivot HorizontalMRP'!$A$4:$B$2689,2,0),0)</f>
        <v>1706</v>
      </c>
      <c r="L59" s="1" t="n">
        <f aca="false">IFERROR(VLOOKUP(A59,'[2]Pivot HorizontalMRP'!$A$4:$C$2689,3,0),0)</f>
        <v>568</v>
      </c>
      <c r="M59" s="1" t="n">
        <f aca="false">IFERROR(VLOOKUP(A59,'[2]Pivot HorizontalMRP'!$A$4:$D$2689,0.4,0),0)</f>
        <v>0</v>
      </c>
      <c r="N59" s="1" t="n">
        <f aca="false">IFERROR(VLOOKUP(A59,'[2]Pivot HorizontalMRP'!$A$4:$E$2689,5,0),0)</f>
        <v>0</v>
      </c>
      <c r="O59" s="1" t="n">
        <f aca="false">K59+L59</f>
        <v>2274</v>
      </c>
      <c r="P59" s="1" t="n">
        <f aca="false">K59+L59+M59+N59</f>
        <v>2274</v>
      </c>
      <c r="Q59" s="1" t="n">
        <f aca="false">IFERROR(VLOOKUP(A59,'[2]Pivot HorizontalMRP'!$A$4:$F$2689,6,0),0)</f>
        <v>215</v>
      </c>
      <c r="R59" s="1" t="n">
        <f aca="false">IFERROR(VLOOKUP(A59,'[2]Pivot HorizontalMRP'!$A$4:$G$2689,7,0),0)</f>
        <v>20</v>
      </c>
      <c r="S59" s="1" t="n">
        <f aca="false">IFERROR(VLOOKUP(A59,'[2]Pivot HorizontalMRP'!$A$4:$H$2689,8,0),0)</f>
        <v>57</v>
      </c>
      <c r="T59" s="1" t="n">
        <f aca="false">IFERROR(VLOOKUP(A59,'[2]Pivot HorizontalMRP'!$A$4:$I$2689,9,0),0)</f>
        <v>30</v>
      </c>
      <c r="U59" s="1" t="n">
        <f aca="false">IF(I59="delivery",O59-SUM(Q59+R59),IF(I59="PO",P59-SUM(Q59:R59)))</f>
        <v>2039</v>
      </c>
      <c r="V59" s="81" t="n">
        <v>13.97</v>
      </c>
      <c r="W59" s="81"/>
      <c r="X59" s="81" t="n">
        <f aca="false">W59-V59</f>
        <v>-13.97</v>
      </c>
      <c r="Y59" s="81"/>
      <c r="Z59" s="81"/>
      <c r="AA59" s="81" t="n">
        <v>13.97</v>
      </c>
      <c r="AB59" s="81"/>
      <c r="AC59" s="81"/>
      <c r="AD59" s="81"/>
      <c r="AE59" s="81"/>
      <c r="AF59" s="81"/>
      <c r="AG59" s="81"/>
      <c r="AH59" s="81"/>
      <c r="AI59" s="81"/>
      <c r="AJ59" s="81"/>
      <c r="AK59" s="81"/>
      <c r="AL59" s="81"/>
      <c r="AM59" s="81"/>
      <c r="AN59" s="81"/>
      <c r="AO59" s="81" t="str">
        <f aca="false">D59</f>
        <v>Arista</v>
      </c>
      <c r="AP59" s="1" t="s">
        <v>1432</v>
      </c>
      <c r="AQ59" s="1"/>
      <c r="AR59" s="1"/>
      <c r="AS59" s="1"/>
      <c r="AT59" s="1"/>
      <c r="AU59" s="1"/>
      <c r="AV59" s="1"/>
      <c r="AW59" s="1"/>
      <c r="AX59" s="1"/>
      <c r="AY59" s="1"/>
      <c r="AZ59" s="1"/>
      <c r="BA59" s="1"/>
      <c r="BB59" s="1"/>
      <c r="BC59" s="1"/>
      <c r="BD59" s="1"/>
      <c r="BE59" s="1"/>
      <c r="BF59" s="1" t="s">
        <v>14668</v>
      </c>
      <c r="BG59" s="1" t="s">
        <v>183</v>
      </c>
      <c r="BH59" s="1"/>
      <c r="BI59" s="1"/>
    </row>
    <row r="60" customFormat="false" ht="12.75" hidden="false" customHeight="false" outlineLevel="0" collapsed="false">
      <c r="A60" s="1" t="s">
        <v>4833</v>
      </c>
      <c r="B60" s="1" t="s">
        <v>4834</v>
      </c>
      <c r="C60" s="1" t="s">
        <v>177</v>
      </c>
      <c r="D60" s="1" t="s">
        <v>82</v>
      </c>
      <c r="E60" s="1" t="s">
        <v>14708</v>
      </c>
      <c r="F60" s="1" t="s">
        <v>14709</v>
      </c>
      <c r="G60" s="1" t="n">
        <v>61</v>
      </c>
      <c r="H60" s="1" t="n">
        <v>252</v>
      </c>
      <c r="I60" s="101" t="s">
        <v>188</v>
      </c>
      <c r="J60" s="1" t="s">
        <v>1431</v>
      </c>
      <c r="K60" s="1" t="n">
        <f aca="false">IFERROR(VLOOKUP(A60,'[2]Pivot HorizontalMRP'!$A$4:$B$2689,2,0),0)</f>
        <v>570</v>
      </c>
      <c r="L60" s="1" t="n">
        <f aca="false">IFERROR(VLOOKUP(A60,'[2]Pivot HorizontalMRP'!$A$4:$C$2689,3,0),0)</f>
        <v>1081</v>
      </c>
      <c r="M60" s="1" t="n">
        <f aca="false">IFERROR(VLOOKUP(A60,'[2]Pivot HorizontalMRP'!$A$4:$D$2689,0.4,0),0)</f>
        <v>0</v>
      </c>
      <c r="N60" s="1" t="n">
        <f aca="false">IFERROR(VLOOKUP(A60,'[2]Pivot HorizontalMRP'!$A$4:$E$2689,5,0),0)</f>
        <v>0</v>
      </c>
      <c r="O60" s="1" t="n">
        <f aca="false">K60+L60</f>
        <v>1651</v>
      </c>
      <c r="P60" s="1" t="n">
        <f aca="false">K60+L60+M60+N60</f>
        <v>1651</v>
      </c>
      <c r="Q60" s="1" t="n">
        <f aca="false">IFERROR(VLOOKUP(A60,'[2]Pivot HorizontalMRP'!$A$4:$F$2689,6,0),0)</f>
        <v>588</v>
      </c>
      <c r="R60" s="1" t="n">
        <f aca="false">IFERROR(VLOOKUP(A60,'[2]Pivot HorizontalMRP'!$A$4:$G$2689,7,0),0)</f>
        <v>180</v>
      </c>
      <c r="S60" s="1" t="n">
        <f aca="false">IFERROR(VLOOKUP(A60,'[2]Pivot HorizontalMRP'!$A$4:$H$2689,8,0),0)</f>
        <v>241</v>
      </c>
      <c r="T60" s="1" t="n">
        <f aca="false">IFERROR(VLOOKUP(A60,'[2]Pivot HorizontalMRP'!$A$4:$I$2689,9,0),0)</f>
        <v>166</v>
      </c>
      <c r="U60" s="1" t="n">
        <f aca="false">IF(I60="delivery",O60-SUM(Q60+R60),IF(I60="PO",P60-SUM(Q60:R60)))</f>
        <v>883</v>
      </c>
      <c r="V60" s="81" t="n">
        <v>2.07</v>
      </c>
      <c r="W60" s="81"/>
      <c r="X60" s="81" t="n">
        <f aca="false">W60-V60</f>
        <v>-2.07</v>
      </c>
      <c r="Y60" s="81"/>
      <c r="Z60" s="81"/>
      <c r="AA60" s="81" t="n">
        <v>2.07</v>
      </c>
      <c r="AB60" s="81"/>
      <c r="AC60" s="81"/>
      <c r="AD60" s="81"/>
      <c r="AE60" s="81"/>
      <c r="AF60" s="81"/>
      <c r="AG60" s="81"/>
      <c r="AH60" s="81"/>
      <c r="AI60" s="81"/>
      <c r="AJ60" s="81"/>
      <c r="AK60" s="81"/>
      <c r="AL60" s="81"/>
      <c r="AM60" s="81"/>
      <c r="AN60" s="81"/>
      <c r="AO60" s="81" t="str">
        <f aca="false">D60</f>
        <v>Arista</v>
      </c>
      <c r="AP60" s="1" t="s">
        <v>1432</v>
      </c>
      <c r="AQ60" s="1"/>
      <c r="AR60" s="1"/>
      <c r="AS60" s="1"/>
      <c r="AT60" s="1"/>
      <c r="AU60" s="1"/>
      <c r="AV60" s="1"/>
      <c r="AW60" s="1"/>
      <c r="AX60" s="1"/>
      <c r="AY60" s="1"/>
      <c r="AZ60" s="1"/>
      <c r="BA60" s="1"/>
      <c r="BB60" s="1"/>
      <c r="BC60" s="1"/>
      <c r="BD60" s="1"/>
      <c r="BE60" s="1"/>
      <c r="BF60" s="1" t="s">
        <v>14668</v>
      </c>
      <c r="BG60" s="1" t="s">
        <v>183</v>
      </c>
      <c r="BH60" s="1"/>
      <c r="BI60" s="1"/>
    </row>
    <row r="61" customFormat="false" ht="12.75" hidden="false" customHeight="false" outlineLevel="0" collapsed="false">
      <c r="A61" s="1" t="s">
        <v>4841</v>
      </c>
      <c r="B61" s="1" t="s">
        <v>4842</v>
      </c>
      <c r="C61" s="1" t="s">
        <v>177</v>
      </c>
      <c r="D61" s="1" t="s">
        <v>82</v>
      </c>
      <c r="E61" s="1" t="s">
        <v>4843</v>
      </c>
      <c r="F61" s="1" t="s">
        <v>4844</v>
      </c>
      <c r="G61" s="1" t="n">
        <v>36</v>
      </c>
      <c r="H61" s="1" t="n">
        <v>500</v>
      </c>
      <c r="I61" s="101" t="s">
        <v>188</v>
      </c>
      <c r="J61" s="1" t="s">
        <v>4736</v>
      </c>
      <c r="K61" s="1" t="n">
        <f aca="false">IFERROR(VLOOKUP(A61,'[2]Pivot HorizontalMRP'!$A$4:$B$2689,2,0),0)</f>
        <v>0</v>
      </c>
      <c r="L61" s="1" t="n">
        <f aca="false">IFERROR(VLOOKUP(A61,'[2]Pivot HorizontalMRP'!$A$4:$C$2689,3,0),0)</f>
        <v>610</v>
      </c>
      <c r="M61" s="1" t="n">
        <f aca="false">IFERROR(VLOOKUP(A61,'[2]Pivot HorizontalMRP'!$A$4:$D$2689,0.4,0),0)</f>
        <v>0</v>
      </c>
      <c r="N61" s="1" t="n">
        <f aca="false">IFERROR(VLOOKUP(A61,'[2]Pivot HorizontalMRP'!$A$4:$E$2689,5,0),0)</f>
        <v>0</v>
      </c>
      <c r="O61" s="1" t="n">
        <f aca="false">K61+L61</f>
        <v>610</v>
      </c>
      <c r="P61" s="1" t="n">
        <f aca="false">K61+L61+M61+N61</f>
        <v>610</v>
      </c>
      <c r="Q61" s="1" t="n">
        <f aca="false">IFERROR(VLOOKUP(A61,'[2]Pivot HorizontalMRP'!$A$4:$F$2689,6,0),0)</f>
        <v>380</v>
      </c>
      <c r="R61" s="1" t="n">
        <f aca="false">IFERROR(VLOOKUP(A61,'[2]Pivot HorizontalMRP'!$A$4:$G$2689,7,0),0)</f>
        <v>502</v>
      </c>
      <c r="S61" s="1" t="n">
        <f aca="false">IFERROR(VLOOKUP(A61,'[2]Pivot HorizontalMRP'!$A$4:$H$2689,8,0),0)</f>
        <v>386</v>
      </c>
      <c r="T61" s="1" t="n">
        <f aca="false">IFERROR(VLOOKUP(A61,'[2]Pivot HorizontalMRP'!$A$4:$I$2689,9,0),0)</f>
        <v>127</v>
      </c>
      <c r="U61" s="1" t="n">
        <f aca="false">IF(I61="delivery",O61-SUM(Q61+R61),IF(I61="PO",P61-SUM(Q61:R61)))</f>
        <v>-272</v>
      </c>
      <c r="V61" s="81" t="n">
        <v>0.72</v>
      </c>
      <c r="W61" s="81"/>
      <c r="X61" s="81" t="n">
        <f aca="false">W61-V61</f>
        <v>-0.72</v>
      </c>
      <c r="Y61" s="81"/>
      <c r="Z61" s="81"/>
      <c r="AA61" s="81" t="n">
        <v>0.72</v>
      </c>
      <c r="AB61" s="81"/>
      <c r="AC61" s="81"/>
      <c r="AD61" s="81"/>
      <c r="AE61" s="81"/>
      <c r="AF61" s="81"/>
      <c r="AG61" s="81"/>
      <c r="AH61" s="81"/>
      <c r="AI61" s="81"/>
      <c r="AJ61" s="81"/>
      <c r="AK61" s="81"/>
      <c r="AL61" s="81"/>
      <c r="AM61" s="81"/>
      <c r="AN61" s="81"/>
      <c r="AO61" s="81" t="str">
        <f aca="false">D61</f>
        <v>Arista</v>
      </c>
      <c r="AP61" s="1" t="s">
        <v>1432</v>
      </c>
      <c r="AQ61" s="1"/>
      <c r="AR61" s="1"/>
      <c r="AS61" s="1"/>
      <c r="AT61" s="1"/>
      <c r="AU61" s="1"/>
      <c r="AV61" s="1"/>
      <c r="AW61" s="1"/>
      <c r="AX61" s="1"/>
      <c r="AY61" s="1"/>
      <c r="AZ61" s="1"/>
      <c r="BA61" s="1"/>
      <c r="BB61" s="1"/>
      <c r="BC61" s="1"/>
      <c r="BD61" s="1"/>
      <c r="BE61" s="1"/>
      <c r="BF61" s="1" t="s">
        <v>14668</v>
      </c>
      <c r="BG61" s="1" t="s">
        <v>183</v>
      </c>
      <c r="BH61" s="1"/>
      <c r="BI61" s="1"/>
    </row>
    <row r="62" customFormat="false" ht="12.75" hidden="false" customHeight="false" outlineLevel="0" collapsed="false">
      <c r="A62" s="1" t="s">
        <v>4849</v>
      </c>
      <c r="B62" s="1" t="s">
        <v>4850</v>
      </c>
      <c r="C62" s="1" t="s">
        <v>177</v>
      </c>
      <c r="D62" s="1" t="s">
        <v>82</v>
      </c>
      <c r="E62" s="1" t="s">
        <v>14710</v>
      </c>
      <c r="F62" s="1" t="s">
        <v>4852</v>
      </c>
      <c r="G62" s="1" t="n">
        <v>72</v>
      </c>
      <c r="H62" s="1" t="n">
        <v>128</v>
      </c>
      <c r="I62" s="101" t="s">
        <v>180</v>
      </c>
      <c r="J62" s="1" t="s">
        <v>4853</v>
      </c>
      <c r="K62" s="1" t="n">
        <f aca="false">IFERROR(VLOOKUP(A62,'[2]Pivot HorizontalMRP'!$A$4:$B$2689,2,0),0)</f>
        <v>0</v>
      </c>
      <c r="L62" s="1" t="n">
        <f aca="false">IFERROR(VLOOKUP(A62,'[2]Pivot HorizontalMRP'!$A$4:$C$2689,3,0),0)</f>
        <v>42</v>
      </c>
      <c r="M62" s="1" t="n">
        <f aca="false">IFERROR(VLOOKUP(A62,'[2]Pivot HorizontalMRP'!$A$4:$D$2689,0.4,0),0)</f>
        <v>0</v>
      </c>
      <c r="N62" s="1" t="n">
        <f aca="false">IFERROR(VLOOKUP(A62,'[2]Pivot HorizontalMRP'!$A$4:$E$2689,5,0),0)</f>
        <v>0</v>
      </c>
      <c r="O62" s="1" t="n">
        <f aca="false">K62+L62</f>
        <v>42</v>
      </c>
      <c r="P62" s="1" t="n">
        <f aca="false">K62+L62+M62+N62</f>
        <v>42</v>
      </c>
      <c r="Q62" s="1" t="n">
        <f aca="false">IFERROR(VLOOKUP(A62,'[2]Pivot HorizontalMRP'!$A$4:$F$2689,6,0),0)</f>
        <v>21</v>
      </c>
      <c r="R62" s="1" t="n">
        <f aca="false">IFERROR(VLOOKUP(A62,'[2]Pivot HorizontalMRP'!$A$4:$G$2689,7,0),0)</f>
        <v>0</v>
      </c>
      <c r="S62" s="1" t="n">
        <f aca="false">IFERROR(VLOOKUP(A62,'[2]Pivot HorizontalMRP'!$A$4:$H$2689,8,0),0)</f>
        <v>0</v>
      </c>
      <c r="T62" s="1" t="n">
        <f aca="false">IFERROR(VLOOKUP(A62,'[2]Pivot HorizontalMRP'!$A$4:$I$2689,9,0),0)</f>
        <v>0</v>
      </c>
      <c r="U62" s="1" t="n">
        <f aca="false">IF(I62="delivery",O62-SUM(Q62+R62),IF(I62="PO",P62-SUM(Q62:R62)))</f>
        <v>21</v>
      </c>
      <c r="V62" s="81" t="n">
        <v>13.48</v>
      </c>
      <c r="W62" s="81"/>
      <c r="X62" s="81" t="n">
        <f aca="false">W62-V62</f>
        <v>-13.48</v>
      </c>
      <c r="Y62" s="81"/>
      <c r="Z62" s="81"/>
      <c r="AA62" s="81" t="n">
        <v>13.48</v>
      </c>
      <c r="AB62" s="81"/>
      <c r="AC62" s="81"/>
      <c r="AD62" s="81"/>
      <c r="AE62" s="81"/>
      <c r="AF62" s="81"/>
      <c r="AG62" s="81"/>
      <c r="AH62" s="81"/>
      <c r="AI62" s="81"/>
      <c r="AJ62" s="81"/>
      <c r="AK62" s="81"/>
      <c r="AL62" s="81"/>
      <c r="AM62" s="81"/>
      <c r="AN62" s="81"/>
      <c r="AO62" s="81" t="str">
        <f aca="false">D62</f>
        <v>Arista</v>
      </c>
      <c r="AP62" s="1" t="s">
        <v>1432</v>
      </c>
      <c r="AQ62" s="1"/>
      <c r="AR62" s="1"/>
      <c r="AS62" s="1"/>
      <c r="AT62" s="1"/>
      <c r="AU62" s="1"/>
      <c r="AV62" s="1"/>
      <c r="AW62" s="1"/>
      <c r="AX62" s="1"/>
      <c r="AY62" s="1"/>
      <c r="AZ62" s="1"/>
      <c r="BA62" s="1"/>
      <c r="BB62" s="1"/>
      <c r="BC62" s="1"/>
      <c r="BD62" s="1"/>
      <c r="BE62" s="1"/>
      <c r="BF62" s="1" t="s">
        <v>14668</v>
      </c>
      <c r="BG62" s="1" t="s">
        <v>183</v>
      </c>
      <c r="BH62" s="1"/>
      <c r="BI62" s="1"/>
    </row>
    <row r="63" customFormat="false" ht="12.75" hidden="false" customHeight="false" outlineLevel="0" collapsed="false">
      <c r="A63" s="1" t="s">
        <v>4854</v>
      </c>
      <c r="B63" s="1" t="s">
        <v>4855</v>
      </c>
      <c r="C63" s="1" t="s">
        <v>177</v>
      </c>
      <c r="D63" s="1" t="s">
        <v>82</v>
      </c>
      <c r="E63" s="1" t="s">
        <v>14711</v>
      </c>
      <c r="F63" s="1" t="s">
        <v>4857</v>
      </c>
      <c r="G63" s="1" t="n">
        <v>90</v>
      </c>
      <c r="H63" s="1" t="n">
        <v>48</v>
      </c>
      <c r="I63" s="101" t="s">
        <v>180</v>
      </c>
      <c r="J63" s="1" t="s">
        <v>4853</v>
      </c>
      <c r="K63" s="1" t="n">
        <f aca="false">IFERROR(VLOOKUP(A63,'[2]Pivot HorizontalMRP'!$A$4:$B$2689,2,0),0)</f>
        <v>0</v>
      </c>
      <c r="L63" s="1" t="n">
        <f aca="false">IFERROR(VLOOKUP(A63,'[2]Pivot HorizontalMRP'!$A$4:$C$2689,3,0),0)</f>
        <v>102</v>
      </c>
      <c r="M63" s="1" t="n">
        <f aca="false">IFERROR(VLOOKUP(A63,'[2]Pivot HorizontalMRP'!$A$4:$D$2689,0.4,0),0)</f>
        <v>0</v>
      </c>
      <c r="N63" s="1" t="n">
        <f aca="false">IFERROR(VLOOKUP(A63,'[2]Pivot HorizontalMRP'!$A$4:$E$2689,5,0),0)</f>
        <v>0</v>
      </c>
      <c r="O63" s="1" t="n">
        <f aca="false">K63+L63</f>
        <v>102</v>
      </c>
      <c r="P63" s="1" t="n">
        <f aca="false">K63+L63+M63+N63</f>
        <v>102</v>
      </c>
      <c r="Q63" s="1" t="n">
        <f aca="false">IFERROR(VLOOKUP(A63,'[2]Pivot HorizontalMRP'!$A$4:$F$2689,6,0),0)</f>
        <v>21</v>
      </c>
      <c r="R63" s="1" t="n">
        <f aca="false">IFERROR(VLOOKUP(A63,'[2]Pivot HorizontalMRP'!$A$4:$G$2689,7,0),0)</f>
        <v>0</v>
      </c>
      <c r="S63" s="1" t="n">
        <f aca="false">IFERROR(VLOOKUP(A63,'[2]Pivot HorizontalMRP'!$A$4:$H$2689,8,0),0)</f>
        <v>0</v>
      </c>
      <c r="T63" s="1" t="n">
        <f aca="false">IFERROR(VLOOKUP(A63,'[2]Pivot HorizontalMRP'!$A$4:$I$2689,9,0),0)</f>
        <v>0</v>
      </c>
      <c r="U63" s="1" t="n">
        <f aca="false">IF(I63="delivery",O63-SUM(Q63+R63),IF(I63="PO",P63-SUM(Q63:R63)))</f>
        <v>81</v>
      </c>
      <c r="V63" s="81" t="n">
        <v>17.47</v>
      </c>
      <c r="W63" s="81"/>
      <c r="X63" s="81" t="n">
        <f aca="false">W63-V63</f>
        <v>-17.47</v>
      </c>
      <c r="Y63" s="81"/>
      <c r="Z63" s="81"/>
      <c r="AA63" s="81"/>
      <c r="AB63" s="81"/>
      <c r="AC63" s="81"/>
      <c r="AD63" s="81"/>
      <c r="AE63" s="81"/>
      <c r="AF63" s="81"/>
      <c r="AG63" s="81"/>
      <c r="AH63" s="81"/>
      <c r="AI63" s="81"/>
      <c r="AJ63" s="81"/>
      <c r="AK63" s="81"/>
      <c r="AL63" s="81"/>
      <c r="AM63" s="81"/>
      <c r="AN63" s="81"/>
      <c r="AO63" s="81" t="str">
        <f aca="false">D63</f>
        <v>Arista</v>
      </c>
      <c r="AP63" s="1" t="s">
        <v>1432</v>
      </c>
      <c r="AQ63" s="1"/>
      <c r="AR63" s="1"/>
      <c r="AS63" s="1"/>
      <c r="AT63" s="1"/>
      <c r="AU63" s="1"/>
      <c r="AV63" s="1"/>
      <c r="AW63" s="1"/>
      <c r="AX63" s="1"/>
      <c r="AY63" s="1"/>
      <c r="AZ63" s="1"/>
      <c r="BA63" s="1"/>
      <c r="BB63" s="1"/>
      <c r="BC63" s="1"/>
      <c r="BD63" s="1"/>
      <c r="BE63" s="1"/>
      <c r="BF63" s="1" t="s">
        <v>14668</v>
      </c>
      <c r="BG63" s="1" t="s">
        <v>183</v>
      </c>
      <c r="BH63" s="1"/>
      <c r="BI63" s="1"/>
    </row>
    <row r="64" customFormat="false" ht="12.75" hidden="false" customHeight="false" outlineLevel="0" collapsed="false">
      <c r="A64" s="1" t="s">
        <v>4858</v>
      </c>
      <c r="B64" s="1" t="s">
        <v>4859</v>
      </c>
      <c r="C64" s="1" t="s">
        <v>177</v>
      </c>
      <c r="D64" s="1" t="s">
        <v>82</v>
      </c>
      <c r="E64" s="1" t="s">
        <v>14712</v>
      </c>
      <c r="F64" s="1" t="s">
        <v>4861</v>
      </c>
      <c r="G64" s="1" t="n">
        <v>61</v>
      </c>
      <c r="H64" s="1" t="n">
        <v>3000</v>
      </c>
      <c r="I64" s="101" t="s">
        <v>188</v>
      </c>
      <c r="J64" s="1" t="s">
        <v>1431</v>
      </c>
      <c r="K64" s="1" t="n">
        <f aca="false">IFERROR(VLOOKUP(A64,'[2]Pivot HorizontalMRP'!$A$4:$B$2689,2,0),0)</f>
        <v>0</v>
      </c>
      <c r="L64" s="1" t="n">
        <f aca="false">IFERROR(VLOOKUP(A64,'[2]Pivot HorizontalMRP'!$A$4:$C$2689,3,0),0)</f>
        <v>1079</v>
      </c>
      <c r="M64" s="1" t="n">
        <f aca="false">IFERROR(VLOOKUP(A64,'[2]Pivot HorizontalMRP'!$A$4:$D$2689,0.4,0),0)</f>
        <v>0</v>
      </c>
      <c r="N64" s="1" t="n">
        <f aca="false">IFERROR(VLOOKUP(A64,'[2]Pivot HorizontalMRP'!$A$4:$E$2689,5,0),0)</f>
        <v>0</v>
      </c>
      <c r="O64" s="1" t="n">
        <f aca="false">K64+L64</f>
        <v>1079</v>
      </c>
      <c r="P64" s="1" t="n">
        <f aca="false">K64+L64+M64+N64</f>
        <v>1079</v>
      </c>
      <c r="Q64" s="1" t="n">
        <f aca="false">IFERROR(VLOOKUP(A64,'[2]Pivot HorizontalMRP'!$A$4:$F$2689,6,0),0)</f>
        <v>14</v>
      </c>
      <c r="R64" s="1" t="n">
        <f aca="false">IFERROR(VLOOKUP(A64,'[2]Pivot HorizontalMRP'!$A$4:$G$2689,7,0),0)</f>
        <v>0</v>
      </c>
      <c r="S64" s="1" t="n">
        <f aca="false">IFERROR(VLOOKUP(A64,'[2]Pivot HorizontalMRP'!$A$4:$H$2689,8,0),0)</f>
        <v>0</v>
      </c>
      <c r="T64" s="1" t="n">
        <f aca="false">IFERROR(VLOOKUP(A64,'[2]Pivot HorizontalMRP'!$A$4:$I$2689,9,0),0)</f>
        <v>0</v>
      </c>
      <c r="U64" s="1" t="n">
        <f aca="false">IF(I64="delivery",O64-SUM(Q64+R64),IF(I64="PO",P64-SUM(Q64:R64)))</f>
        <v>1065</v>
      </c>
      <c r="V64" s="81" t="n">
        <v>3.25</v>
      </c>
      <c r="W64" s="81"/>
      <c r="X64" s="81" t="n">
        <f aca="false">W64-V64</f>
        <v>-3.25</v>
      </c>
      <c r="Y64" s="81"/>
      <c r="Z64" s="81"/>
      <c r="AA64" s="81"/>
      <c r="AB64" s="81"/>
      <c r="AC64" s="81"/>
      <c r="AD64" s="81"/>
      <c r="AE64" s="81"/>
      <c r="AF64" s="81"/>
      <c r="AG64" s="81"/>
      <c r="AH64" s="81"/>
      <c r="AI64" s="81"/>
      <c r="AJ64" s="81"/>
      <c r="AK64" s="81"/>
      <c r="AL64" s="81"/>
      <c r="AM64" s="81"/>
      <c r="AN64" s="81"/>
      <c r="AO64" s="81" t="str">
        <f aca="false">D64</f>
        <v>Arista</v>
      </c>
      <c r="AP64" s="1" t="s">
        <v>1432</v>
      </c>
      <c r="AQ64" s="1"/>
      <c r="AR64" s="1"/>
      <c r="AS64" s="1"/>
      <c r="AT64" s="1"/>
      <c r="AU64" s="1"/>
      <c r="AV64" s="1"/>
      <c r="AW64" s="1"/>
      <c r="AX64" s="1"/>
      <c r="AY64" s="1"/>
      <c r="AZ64" s="1"/>
      <c r="BA64" s="1"/>
      <c r="BB64" s="1"/>
      <c r="BC64" s="1"/>
      <c r="BD64" s="1"/>
      <c r="BE64" s="1"/>
      <c r="BF64" s="1" t="s">
        <v>14668</v>
      </c>
      <c r="BG64" s="1" t="s">
        <v>183</v>
      </c>
      <c r="BH64" s="1"/>
      <c r="BI64" s="1"/>
    </row>
    <row r="65" customFormat="false" ht="12.75" hidden="false" customHeight="false" outlineLevel="0" collapsed="false">
      <c r="A65" s="1" t="s">
        <v>4866</v>
      </c>
      <c r="B65" s="1" t="s">
        <v>4867</v>
      </c>
      <c r="C65" s="1" t="s">
        <v>177</v>
      </c>
      <c r="D65" s="1" t="s">
        <v>82</v>
      </c>
      <c r="E65" s="1" t="s">
        <v>4868</v>
      </c>
      <c r="F65" s="1" t="s">
        <v>4869</v>
      </c>
      <c r="G65" s="1" t="n">
        <v>51</v>
      </c>
      <c r="H65" s="1" t="n">
        <v>384</v>
      </c>
      <c r="I65" s="101" t="s">
        <v>188</v>
      </c>
      <c r="J65" s="1" t="s">
        <v>1431</v>
      </c>
      <c r="K65" s="1" t="n">
        <f aca="false">IFERROR(VLOOKUP(A65,'[2]Pivot HorizontalMRP'!$A$4:$B$2689,2,0),0)</f>
        <v>0</v>
      </c>
      <c r="L65" s="1" t="n">
        <f aca="false">IFERROR(VLOOKUP(A65,'[2]Pivot HorizontalMRP'!$A$4:$C$2689,3,0),0)</f>
        <v>428</v>
      </c>
      <c r="M65" s="1" t="n">
        <f aca="false">IFERROR(VLOOKUP(A65,'[2]Pivot HorizontalMRP'!$A$4:$D$2689,0.4,0),0)</f>
        <v>0</v>
      </c>
      <c r="N65" s="1" t="n">
        <f aca="false">IFERROR(VLOOKUP(A65,'[2]Pivot HorizontalMRP'!$A$4:$E$2689,5,0),0)</f>
        <v>9600</v>
      </c>
      <c r="O65" s="1" t="n">
        <f aca="false">K65+L65</f>
        <v>428</v>
      </c>
      <c r="P65" s="1" t="n">
        <f aca="false">K65+L65+M65+N65</f>
        <v>10028</v>
      </c>
      <c r="Q65" s="1" t="n">
        <f aca="false">IFERROR(VLOOKUP(A65,'[2]Pivot HorizontalMRP'!$A$4:$F$2689,6,0),0)</f>
        <v>11186</v>
      </c>
      <c r="R65" s="1" t="n">
        <f aca="false">IFERROR(VLOOKUP(A65,'[2]Pivot HorizontalMRP'!$A$4:$G$2689,7,0),0)</f>
        <v>5138</v>
      </c>
      <c r="S65" s="1" t="n">
        <f aca="false">IFERROR(VLOOKUP(A65,'[2]Pivot HorizontalMRP'!$A$4:$H$2689,8,0),0)</f>
        <v>5259</v>
      </c>
      <c r="T65" s="1" t="n">
        <f aca="false">IFERROR(VLOOKUP(A65,'[2]Pivot HorizontalMRP'!$A$4:$I$2689,9,0),0)</f>
        <v>3276</v>
      </c>
      <c r="U65" s="1" t="n">
        <f aca="false">IF(I65="delivery",O65-SUM(Q65+R65),IF(I65="PO",P65-SUM(Q65:R65)))</f>
        <v>-6296</v>
      </c>
      <c r="V65" s="81" t="n">
        <v>1.8</v>
      </c>
      <c r="W65" s="81"/>
      <c r="X65" s="81" t="n">
        <f aca="false">W65-V65</f>
        <v>-1.8</v>
      </c>
      <c r="Y65" s="81"/>
      <c r="Z65" s="81"/>
      <c r="AA65" s="81" t="n">
        <v>3.195</v>
      </c>
      <c r="AB65" s="81"/>
      <c r="AC65" s="81"/>
      <c r="AD65" s="81"/>
      <c r="AE65" s="81"/>
      <c r="AF65" s="81"/>
      <c r="AG65" s="81"/>
      <c r="AH65" s="81"/>
      <c r="AI65" s="81"/>
      <c r="AJ65" s="81"/>
      <c r="AK65" s="81"/>
      <c r="AL65" s="81"/>
      <c r="AM65" s="81"/>
      <c r="AN65" s="81"/>
      <c r="AO65" s="81" t="str">
        <f aca="false">D65</f>
        <v>Arista</v>
      </c>
      <c r="AP65" s="1" t="s">
        <v>1432</v>
      </c>
      <c r="AQ65" s="1"/>
      <c r="AR65" s="1"/>
      <c r="AS65" s="1"/>
      <c r="AT65" s="1"/>
      <c r="AU65" s="1"/>
      <c r="AV65" s="1"/>
      <c r="AW65" s="1"/>
      <c r="AX65" s="1"/>
      <c r="AY65" s="1"/>
      <c r="AZ65" s="1"/>
      <c r="BA65" s="1"/>
      <c r="BB65" s="1"/>
      <c r="BC65" s="1"/>
      <c r="BD65" s="1"/>
      <c r="BE65" s="1"/>
      <c r="BF65" s="1" t="s">
        <v>14668</v>
      </c>
      <c r="BG65" s="1" t="s">
        <v>183</v>
      </c>
      <c r="BH65" s="1"/>
      <c r="BI65" s="1"/>
    </row>
    <row r="66" customFormat="false" ht="12.75" hidden="false" customHeight="false" outlineLevel="0" collapsed="false">
      <c r="A66" s="1" t="s">
        <v>4874</v>
      </c>
      <c r="B66" s="1" t="s">
        <v>4875</v>
      </c>
      <c r="C66" s="1" t="s">
        <v>177</v>
      </c>
      <c r="D66" s="1" t="s">
        <v>82</v>
      </c>
      <c r="E66" s="1" t="s">
        <v>14713</v>
      </c>
      <c r="F66" s="1" t="s">
        <v>4877</v>
      </c>
      <c r="G66" s="1" t="n">
        <v>61</v>
      </c>
      <c r="H66" s="1" t="n">
        <v>1568</v>
      </c>
      <c r="I66" s="101" t="s">
        <v>188</v>
      </c>
      <c r="J66" s="1" t="s">
        <v>4878</v>
      </c>
      <c r="K66" s="1" t="n">
        <f aca="false">IFERROR(VLOOKUP(A66,'[2]Pivot HorizontalMRP'!$A$4:$B$2689,2,0),0)</f>
        <v>0</v>
      </c>
      <c r="L66" s="1" t="n">
        <f aca="false">IFERROR(VLOOKUP(A66,'[2]Pivot HorizontalMRP'!$A$4:$C$2689,3,0),0)</f>
        <v>270</v>
      </c>
      <c r="M66" s="1" t="n">
        <f aca="false">IFERROR(VLOOKUP(A66,'[2]Pivot HorizontalMRP'!$A$4:$D$2689,0.4,0),0)</f>
        <v>0</v>
      </c>
      <c r="N66" s="1" t="n">
        <f aca="false">IFERROR(VLOOKUP(A66,'[2]Pivot HorizontalMRP'!$A$4:$E$2689,5,0),0)</f>
        <v>1568</v>
      </c>
      <c r="O66" s="1" t="n">
        <f aca="false">K66+L66</f>
        <v>270</v>
      </c>
      <c r="P66" s="1" t="n">
        <f aca="false">K66+L66+M66+N66</f>
        <v>1838</v>
      </c>
      <c r="Q66" s="1" t="n">
        <f aca="false">IFERROR(VLOOKUP(A66,'[2]Pivot HorizontalMRP'!$A$4:$F$2689,6,0),0)</f>
        <v>327</v>
      </c>
      <c r="R66" s="1" t="n">
        <f aca="false">IFERROR(VLOOKUP(A66,'[2]Pivot HorizontalMRP'!$A$4:$G$2689,7,0),0)</f>
        <v>485</v>
      </c>
      <c r="S66" s="1" t="n">
        <f aca="false">IFERROR(VLOOKUP(A66,'[2]Pivot HorizontalMRP'!$A$4:$H$2689,8,0),0)</f>
        <v>368</v>
      </c>
      <c r="T66" s="1" t="n">
        <f aca="false">IFERROR(VLOOKUP(A66,'[2]Pivot HorizontalMRP'!$A$4:$I$2689,9,0),0)</f>
        <v>121</v>
      </c>
      <c r="U66" s="1" t="n">
        <f aca="false">IF(I66="delivery",O66-SUM(Q66+R66),IF(I66="PO",P66-SUM(Q66:R66)))</f>
        <v>1026</v>
      </c>
      <c r="V66" s="81" t="n">
        <v>3.84</v>
      </c>
      <c r="W66" s="81"/>
      <c r="X66" s="81" t="n">
        <f aca="false">W66-V66</f>
        <v>-3.84</v>
      </c>
      <c r="Y66" s="81"/>
      <c r="Z66" s="81"/>
      <c r="AA66" s="81"/>
      <c r="AB66" s="81"/>
      <c r="AC66" s="81"/>
      <c r="AD66" s="81"/>
      <c r="AE66" s="81"/>
      <c r="AF66" s="81"/>
      <c r="AG66" s="81"/>
      <c r="AH66" s="81"/>
      <c r="AI66" s="81"/>
      <c r="AJ66" s="81"/>
      <c r="AK66" s="81"/>
      <c r="AL66" s="81"/>
      <c r="AM66" s="81"/>
      <c r="AN66" s="81"/>
      <c r="AO66" s="81" t="str">
        <f aca="false">D66</f>
        <v>Arista</v>
      </c>
      <c r="AP66" s="1" t="s">
        <v>1432</v>
      </c>
      <c r="AQ66" s="1"/>
      <c r="AR66" s="1"/>
      <c r="AS66" s="1"/>
      <c r="AT66" s="1"/>
      <c r="AU66" s="1"/>
      <c r="AV66" s="1"/>
      <c r="AW66" s="1"/>
      <c r="AX66" s="1"/>
      <c r="AY66" s="1"/>
      <c r="AZ66" s="1"/>
      <c r="BA66" s="1"/>
      <c r="BB66" s="1"/>
      <c r="BC66" s="1"/>
      <c r="BD66" s="1"/>
      <c r="BE66" s="1"/>
      <c r="BF66" s="1" t="s">
        <v>14668</v>
      </c>
      <c r="BG66" s="1" t="s">
        <v>183</v>
      </c>
      <c r="BH66" s="1"/>
      <c r="BI66" s="1"/>
    </row>
    <row r="67" customFormat="false" ht="12.75" hidden="false" customHeight="false" outlineLevel="0" collapsed="false">
      <c r="A67" s="1" t="s">
        <v>4883</v>
      </c>
      <c r="B67" s="1" t="s">
        <v>4884</v>
      </c>
      <c r="C67" s="1" t="s">
        <v>177</v>
      </c>
      <c r="D67" s="1" t="s">
        <v>82</v>
      </c>
      <c r="E67" s="1" t="s">
        <v>4885</v>
      </c>
      <c r="F67" s="1" t="s">
        <v>4886</v>
      </c>
      <c r="G67" s="1" t="n">
        <v>61</v>
      </c>
      <c r="H67" s="1" t="n">
        <v>2500</v>
      </c>
      <c r="I67" s="101" t="s">
        <v>180</v>
      </c>
      <c r="J67" s="1" t="s">
        <v>1437</v>
      </c>
      <c r="K67" s="1" t="n">
        <f aca="false">IFERROR(VLOOKUP(A67,'[2]Pivot HorizontalMRP'!$A$4:$B$2689,2,0),0)</f>
        <v>0</v>
      </c>
      <c r="L67" s="1" t="n">
        <f aca="false">IFERROR(VLOOKUP(A67,'[2]Pivot HorizontalMRP'!$A$4:$C$2689,3,0),0)</f>
        <v>37981</v>
      </c>
      <c r="M67" s="1" t="n">
        <f aca="false">IFERROR(VLOOKUP(A67,'[2]Pivot HorizontalMRP'!$A$4:$D$2689,0.4,0),0)</f>
        <v>0</v>
      </c>
      <c r="N67" s="1" t="n">
        <f aca="false">IFERROR(VLOOKUP(A67,'[2]Pivot HorizontalMRP'!$A$4:$E$2689,5,0),0)</f>
        <v>4000</v>
      </c>
      <c r="O67" s="1" t="n">
        <f aca="false">K67+L67</f>
        <v>37981</v>
      </c>
      <c r="P67" s="1" t="n">
        <f aca="false">K67+L67+M67+N67</f>
        <v>41981</v>
      </c>
      <c r="Q67" s="1" t="n">
        <f aca="false">IFERROR(VLOOKUP(A67,'[2]Pivot HorizontalMRP'!$A$4:$F$2689,6,0),0)</f>
        <v>32902</v>
      </c>
      <c r="R67" s="1" t="n">
        <f aca="false">IFERROR(VLOOKUP(A67,'[2]Pivot HorizontalMRP'!$A$4:$G$2689,7,0),0)</f>
        <v>57706</v>
      </c>
      <c r="S67" s="1" t="n">
        <f aca="false">IFERROR(VLOOKUP(A67,'[2]Pivot HorizontalMRP'!$A$4:$H$2689,8,0),0)</f>
        <v>70093</v>
      </c>
      <c r="T67" s="1" t="n">
        <f aca="false">IFERROR(VLOOKUP(A67,'[2]Pivot HorizontalMRP'!$A$4:$I$2689,9,0),0)</f>
        <v>32725</v>
      </c>
      <c r="U67" s="1" t="n">
        <f aca="false">IF(I67="delivery",O67-SUM(Q67+R67),IF(I67="PO",P67-SUM(Q67:R67)))</f>
        <v>-52627</v>
      </c>
      <c r="V67" s="81" t="n">
        <v>0.6</v>
      </c>
      <c r="W67" s="81"/>
      <c r="X67" s="81" t="n">
        <f aca="false">W67-V67</f>
        <v>-0.6</v>
      </c>
      <c r="Y67" s="81"/>
      <c r="Z67" s="81"/>
      <c r="AA67" s="81" t="n">
        <v>0.6</v>
      </c>
      <c r="AB67" s="81"/>
      <c r="AC67" s="81"/>
      <c r="AD67" s="81"/>
      <c r="AE67" s="81"/>
      <c r="AF67" s="81"/>
      <c r="AG67" s="81"/>
      <c r="AH67" s="81"/>
      <c r="AI67" s="81"/>
      <c r="AJ67" s="81"/>
      <c r="AK67" s="81"/>
      <c r="AL67" s="81"/>
      <c r="AM67" s="81"/>
      <c r="AN67" s="81"/>
      <c r="AO67" s="81" t="str">
        <f aca="false">D67</f>
        <v>Arista</v>
      </c>
      <c r="AP67" s="1" t="s">
        <v>1432</v>
      </c>
      <c r="AQ67" s="1"/>
      <c r="AR67" s="1"/>
      <c r="AS67" s="1"/>
      <c r="AT67" s="1"/>
      <c r="AU67" s="1"/>
      <c r="AV67" s="1"/>
      <c r="AW67" s="1"/>
      <c r="AX67" s="1"/>
      <c r="AY67" s="1"/>
      <c r="AZ67" s="1"/>
      <c r="BA67" s="1"/>
      <c r="BB67" s="1"/>
      <c r="BC67" s="1"/>
      <c r="BD67" s="1"/>
      <c r="BE67" s="1"/>
      <c r="BF67" s="1" t="s">
        <v>14668</v>
      </c>
      <c r="BG67" s="1" t="s">
        <v>183</v>
      </c>
      <c r="BH67" s="1"/>
      <c r="BI67" s="1"/>
    </row>
    <row r="68" customFormat="false" ht="12.75" hidden="false" customHeight="false" outlineLevel="0" collapsed="false">
      <c r="A68" s="1" t="s">
        <v>4887</v>
      </c>
      <c r="B68" s="1" t="s">
        <v>4888</v>
      </c>
      <c r="C68" s="1" t="s">
        <v>177</v>
      </c>
      <c r="D68" s="1" t="s">
        <v>82</v>
      </c>
      <c r="E68" s="1" t="s">
        <v>14714</v>
      </c>
      <c r="F68" s="1" t="s">
        <v>4890</v>
      </c>
      <c r="G68" s="1" t="n">
        <v>48</v>
      </c>
      <c r="H68" s="1" t="n">
        <v>32</v>
      </c>
      <c r="I68" s="101" t="s">
        <v>180</v>
      </c>
      <c r="J68" s="1" t="s">
        <v>4693</v>
      </c>
      <c r="K68" s="1" t="n">
        <f aca="false">IFERROR(VLOOKUP(A68,'[2]Pivot HorizontalMRP'!$A$4:$B$2689,2,0),0)</f>
        <v>0</v>
      </c>
      <c r="L68" s="1" t="n">
        <f aca="false">IFERROR(VLOOKUP(A68,'[2]Pivot HorizontalMRP'!$A$4:$C$2689,3,0),0)</f>
        <v>242</v>
      </c>
      <c r="M68" s="1" t="n">
        <f aca="false">IFERROR(VLOOKUP(A68,'[2]Pivot HorizontalMRP'!$A$4:$D$2689,0.4,0),0)</f>
        <v>0</v>
      </c>
      <c r="N68" s="1" t="n">
        <f aca="false">IFERROR(VLOOKUP(A68,'[2]Pivot HorizontalMRP'!$A$4:$E$2689,5,0),0)</f>
        <v>0</v>
      </c>
      <c r="O68" s="1" t="n">
        <f aca="false">K68+L68</f>
        <v>242</v>
      </c>
      <c r="P68" s="1" t="n">
        <f aca="false">K68+L68+M68+N68</f>
        <v>242</v>
      </c>
      <c r="Q68" s="1" t="n">
        <f aca="false">IFERROR(VLOOKUP(A68,'[2]Pivot HorizontalMRP'!$A$4:$F$2689,6,0),0)</f>
        <v>336</v>
      </c>
      <c r="R68" s="1" t="n">
        <f aca="false">IFERROR(VLOOKUP(A68,'[2]Pivot HorizontalMRP'!$A$4:$G$2689,7,0),0)</f>
        <v>0</v>
      </c>
      <c r="S68" s="1" t="n">
        <f aca="false">IFERROR(VLOOKUP(A68,'[2]Pivot HorizontalMRP'!$A$4:$H$2689,8,0),0)</f>
        <v>0</v>
      </c>
      <c r="T68" s="1" t="n">
        <f aca="false">IFERROR(VLOOKUP(A68,'[2]Pivot HorizontalMRP'!$A$4:$I$2689,9,0),0)</f>
        <v>0</v>
      </c>
      <c r="U68" s="1" t="n">
        <f aca="false">IF(I68="delivery",O68-SUM(Q68+R68),IF(I68="PO",P68-SUM(Q68:R68)))</f>
        <v>-94</v>
      </c>
      <c r="V68" s="81" t="n">
        <v>8.725</v>
      </c>
      <c r="W68" s="81"/>
      <c r="X68" s="81" t="n">
        <f aca="false">W68-V68</f>
        <v>-8.725</v>
      </c>
      <c r="Y68" s="81"/>
      <c r="Z68" s="81"/>
      <c r="AA68" s="81" t="n">
        <v>9.05</v>
      </c>
      <c r="AB68" s="81"/>
      <c r="AC68" s="81"/>
      <c r="AD68" s="81"/>
      <c r="AE68" s="81"/>
      <c r="AF68" s="81"/>
      <c r="AG68" s="81"/>
      <c r="AH68" s="81"/>
      <c r="AI68" s="81"/>
      <c r="AJ68" s="81"/>
      <c r="AK68" s="81"/>
      <c r="AL68" s="81"/>
      <c r="AM68" s="81"/>
      <c r="AN68" s="81"/>
      <c r="AO68" s="81" t="str">
        <f aca="false">D68</f>
        <v>Arista</v>
      </c>
      <c r="AP68" s="1" t="s">
        <v>1432</v>
      </c>
      <c r="AQ68" s="1"/>
      <c r="AR68" s="1"/>
      <c r="AS68" s="1"/>
      <c r="AT68" s="1"/>
      <c r="AU68" s="1"/>
      <c r="AV68" s="1"/>
      <c r="AW68" s="1"/>
      <c r="AX68" s="1"/>
      <c r="AY68" s="1"/>
      <c r="AZ68" s="1"/>
      <c r="BA68" s="1"/>
      <c r="BB68" s="1"/>
      <c r="BC68" s="1"/>
      <c r="BD68" s="1"/>
      <c r="BE68" s="1"/>
      <c r="BF68" s="1" t="s">
        <v>14668</v>
      </c>
      <c r="BG68" s="1" t="s">
        <v>183</v>
      </c>
      <c r="BH68" s="1"/>
      <c r="BI68" s="1"/>
    </row>
    <row r="69" customFormat="false" ht="12.75" hidden="false" customHeight="false" outlineLevel="0" collapsed="false">
      <c r="A69" s="1" t="s">
        <v>4891</v>
      </c>
      <c r="B69" s="1" t="s">
        <v>4892</v>
      </c>
      <c r="C69" s="1" t="s">
        <v>177</v>
      </c>
      <c r="D69" s="1" t="s">
        <v>82</v>
      </c>
      <c r="E69" s="1" t="s">
        <v>14715</v>
      </c>
      <c r="F69" s="1" t="s">
        <v>4894</v>
      </c>
      <c r="G69" s="1" t="n">
        <v>64</v>
      </c>
      <c r="H69" s="1" t="n">
        <v>144</v>
      </c>
      <c r="I69" s="101" t="s">
        <v>180</v>
      </c>
      <c r="J69" s="1" t="s">
        <v>4693</v>
      </c>
      <c r="K69" s="1" t="n">
        <f aca="false">IFERROR(VLOOKUP(A69,'[2]Pivot HorizontalMRP'!$A$4:$B$2689,2,0),0)</f>
        <v>0</v>
      </c>
      <c r="L69" s="1" t="n">
        <f aca="false">IFERROR(VLOOKUP(A69,'[2]Pivot HorizontalMRP'!$A$4:$C$2689,3,0),0)</f>
        <v>721</v>
      </c>
      <c r="M69" s="1" t="n">
        <f aca="false">IFERROR(VLOOKUP(A69,'[2]Pivot HorizontalMRP'!$A$4:$D$2689,0.4,0),0)</f>
        <v>0</v>
      </c>
      <c r="N69" s="1" t="n">
        <f aca="false">IFERROR(VLOOKUP(A69,'[2]Pivot HorizontalMRP'!$A$4:$E$2689,5,0),0)</f>
        <v>1856</v>
      </c>
      <c r="O69" s="1" t="n">
        <f aca="false">K69+L69</f>
        <v>721</v>
      </c>
      <c r="P69" s="1" t="n">
        <f aca="false">K69+L69+M69+N69</f>
        <v>2577</v>
      </c>
      <c r="Q69" s="1" t="n">
        <f aca="false">IFERROR(VLOOKUP(A69,'[2]Pivot HorizontalMRP'!$A$4:$F$2689,6,0),0)</f>
        <v>3405</v>
      </c>
      <c r="R69" s="1" t="n">
        <f aca="false">IFERROR(VLOOKUP(A69,'[2]Pivot HorizontalMRP'!$A$4:$G$2689,7,0),0)</f>
        <v>2028</v>
      </c>
      <c r="S69" s="1" t="n">
        <f aca="false">IFERROR(VLOOKUP(A69,'[2]Pivot HorizontalMRP'!$A$4:$H$2689,8,0),0)</f>
        <v>1548</v>
      </c>
      <c r="T69" s="1" t="n">
        <f aca="false">IFERROR(VLOOKUP(A69,'[2]Pivot HorizontalMRP'!$A$4:$I$2689,9,0),0)</f>
        <v>820</v>
      </c>
      <c r="U69" s="1" t="n">
        <f aca="false">IF(I69="delivery",O69-SUM(Q69+R69),IF(I69="PO",P69-SUM(Q69:R69)))</f>
        <v>-4712</v>
      </c>
      <c r="V69" s="81" t="n">
        <v>5.275</v>
      </c>
      <c r="W69" s="81"/>
      <c r="X69" s="81" t="n">
        <f aca="false">W69-V69</f>
        <v>-5.275</v>
      </c>
      <c r="Y69" s="81"/>
      <c r="Z69" s="81"/>
      <c r="AA69" s="81" t="n">
        <v>7.075</v>
      </c>
      <c r="AB69" s="81"/>
      <c r="AC69" s="81"/>
      <c r="AD69" s="81"/>
      <c r="AE69" s="81"/>
      <c r="AF69" s="81"/>
      <c r="AG69" s="81"/>
      <c r="AH69" s="81"/>
      <c r="AI69" s="81"/>
      <c r="AJ69" s="81"/>
      <c r="AK69" s="81"/>
      <c r="AL69" s="81"/>
      <c r="AM69" s="81"/>
      <c r="AN69" s="81"/>
      <c r="AO69" s="81" t="str">
        <f aca="false">D69</f>
        <v>Arista</v>
      </c>
      <c r="AP69" s="1" t="s">
        <v>1432</v>
      </c>
      <c r="AQ69" s="1"/>
      <c r="AR69" s="1"/>
      <c r="AS69" s="1"/>
      <c r="AT69" s="1"/>
      <c r="AU69" s="1"/>
      <c r="AV69" s="1"/>
      <c r="AW69" s="1"/>
      <c r="AX69" s="1"/>
      <c r="AY69" s="1"/>
      <c r="AZ69" s="1"/>
      <c r="BA69" s="1"/>
      <c r="BB69" s="1"/>
      <c r="BC69" s="1"/>
      <c r="BD69" s="1"/>
      <c r="BE69" s="1"/>
      <c r="BF69" s="1" t="s">
        <v>14668</v>
      </c>
      <c r="BG69" s="1" t="s">
        <v>183</v>
      </c>
      <c r="BH69" s="1"/>
      <c r="BI69" s="1"/>
    </row>
    <row r="70" customFormat="false" ht="12.75" hidden="false" customHeight="false" outlineLevel="0" collapsed="false">
      <c r="A70" s="1" t="s">
        <v>4895</v>
      </c>
      <c r="B70" s="1" t="s">
        <v>4896</v>
      </c>
      <c r="C70" s="1" t="s">
        <v>177</v>
      </c>
      <c r="D70" s="1" t="s">
        <v>82</v>
      </c>
      <c r="E70" s="1" t="s">
        <v>4897</v>
      </c>
      <c r="F70" s="1" t="s">
        <v>4898</v>
      </c>
      <c r="G70" s="1" t="n">
        <v>51</v>
      </c>
      <c r="H70" s="1" t="n">
        <v>384</v>
      </c>
      <c r="I70" s="101" t="s">
        <v>188</v>
      </c>
      <c r="J70" s="1" t="s">
        <v>1431</v>
      </c>
      <c r="K70" s="1" t="n">
        <f aca="false">IFERROR(VLOOKUP(A70,'[2]Pivot HorizontalMRP'!$A$4:$B$2689,2,0),0)</f>
        <v>0</v>
      </c>
      <c r="L70" s="1" t="n">
        <f aca="false">IFERROR(VLOOKUP(A70,'[2]Pivot HorizontalMRP'!$A$4:$C$2689,3,0),0)</f>
        <v>6684</v>
      </c>
      <c r="M70" s="1" t="n">
        <f aca="false">IFERROR(VLOOKUP(A70,'[2]Pivot HorizontalMRP'!$A$4:$D$2689,0.4,0),0)</f>
        <v>0</v>
      </c>
      <c r="N70" s="1" t="n">
        <f aca="false">IFERROR(VLOOKUP(A70,'[2]Pivot HorizontalMRP'!$A$4:$E$2689,5,0),0)</f>
        <v>2688</v>
      </c>
      <c r="O70" s="1" t="n">
        <f aca="false">K70+L70</f>
        <v>6684</v>
      </c>
      <c r="P70" s="1" t="n">
        <f aca="false">K70+L70+M70+N70</f>
        <v>9372</v>
      </c>
      <c r="Q70" s="1" t="n">
        <f aca="false">IFERROR(VLOOKUP(A70,'[2]Pivot HorizontalMRP'!$A$4:$F$2689,6,0),0)</f>
        <v>11087</v>
      </c>
      <c r="R70" s="1" t="n">
        <f aca="false">IFERROR(VLOOKUP(A70,'[2]Pivot HorizontalMRP'!$A$4:$G$2689,7,0),0)</f>
        <v>4950</v>
      </c>
      <c r="S70" s="1" t="n">
        <f aca="false">IFERROR(VLOOKUP(A70,'[2]Pivot HorizontalMRP'!$A$4:$H$2689,8,0),0)</f>
        <v>5047</v>
      </c>
      <c r="T70" s="1" t="n">
        <f aca="false">IFERROR(VLOOKUP(A70,'[2]Pivot HorizontalMRP'!$A$4:$I$2689,9,0),0)</f>
        <v>3138</v>
      </c>
      <c r="U70" s="1" t="n">
        <f aca="false">IF(I70="delivery",O70-SUM(Q70+R70),IF(I70="PO",P70-SUM(Q70:R70)))</f>
        <v>-6665</v>
      </c>
      <c r="V70" s="81" t="n">
        <v>3.35</v>
      </c>
      <c r="W70" s="81"/>
      <c r="X70" s="81" t="n">
        <f aca="false">W70-V70</f>
        <v>-3.35</v>
      </c>
      <c r="Y70" s="81"/>
      <c r="Z70" s="81"/>
      <c r="AA70" s="81" t="n">
        <v>3.35</v>
      </c>
      <c r="AB70" s="81"/>
      <c r="AC70" s="81"/>
      <c r="AD70" s="81"/>
      <c r="AE70" s="81"/>
      <c r="AF70" s="81"/>
      <c r="AG70" s="81"/>
      <c r="AH70" s="81"/>
      <c r="AI70" s="81"/>
      <c r="AJ70" s="81"/>
      <c r="AK70" s="81"/>
      <c r="AL70" s="81"/>
      <c r="AM70" s="81"/>
      <c r="AN70" s="81"/>
      <c r="AO70" s="81" t="str">
        <f aca="false">D70</f>
        <v>Arista</v>
      </c>
      <c r="AP70" s="1" t="s">
        <v>1432</v>
      </c>
      <c r="AQ70" s="1"/>
      <c r="AR70" s="1"/>
      <c r="AS70" s="1"/>
      <c r="AT70" s="1"/>
      <c r="AU70" s="1"/>
      <c r="AV70" s="1"/>
      <c r="AW70" s="1"/>
      <c r="AX70" s="1"/>
      <c r="AY70" s="1"/>
      <c r="AZ70" s="1"/>
      <c r="BA70" s="1"/>
      <c r="BB70" s="1"/>
      <c r="BC70" s="1"/>
      <c r="BD70" s="1"/>
      <c r="BE70" s="1"/>
      <c r="BF70" s="1" t="s">
        <v>14668</v>
      </c>
      <c r="BG70" s="1" t="s">
        <v>183</v>
      </c>
      <c r="BH70" s="1"/>
      <c r="BI70" s="1"/>
    </row>
    <row r="71" customFormat="false" ht="12.75" hidden="false" customHeight="false" outlineLevel="0" collapsed="false">
      <c r="A71" s="1" t="s">
        <v>4899</v>
      </c>
      <c r="B71" s="1" t="s">
        <v>4900</v>
      </c>
      <c r="C71" s="1" t="s">
        <v>177</v>
      </c>
      <c r="D71" s="1" t="s">
        <v>82</v>
      </c>
      <c r="E71" s="1" t="s">
        <v>14716</v>
      </c>
      <c r="F71" s="1" t="s">
        <v>4902</v>
      </c>
      <c r="G71" s="1" t="n">
        <v>111</v>
      </c>
      <c r="H71" s="1" t="n">
        <v>1000</v>
      </c>
      <c r="I71" s="101" t="s">
        <v>180</v>
      </c>
      <c r="J71" s="1" t="s">
        <v>4903</v>
      </c>
      <c r="K71" s="1" t="n">
        <f aca="false">IFERROR(VLOOKUP(A71,'[2]Pivot HorizontalMRP'!$A$4:$B$2689,2,0),0)</f>
        <v>0</v>
      </c>
      <c r="L71" s="1" t="n">
        <f aca="false">IFERROR(VLOOKUP(A71,'[2]Pivot HorizontalMRP'!$A$4:$C$2689,3,0),0)</f>
        <v>1651</v>
      </c>
      <c r="M71" s="1" t="n">
        <f aca="false">IFERROR(VLOOKUP(A71,'[2]Pivot HorizontalMRP'!$A$4:$D$2689,0.4,0),0)</f>
        <v>0</v>
      </c>
      <c r="N71" s="1" t="n">
        <f aca="false">IFERROR(VLOOKUP(A71,'[2]Pivot HorizontalMRP'!$A$4:$E$2689,5,0),0)</f>
        <v>0</v>
      </c>
      <c r="O71" s="1" t="n">
        <f aca="false">K71+L71</f>
        <v>1651</v>
      </c>
      <c r="P71" s="1" t="n">
        <f aca="false">K71+L71+M71+N71</f>
        <v>1651</v>
      </c>
      <c r="Q71" s="1" t="n">
        <f aca="false">IFERROR(VLOOKUP(A71,'[2]Pivot HorizontalMRP'!$A$4:$F$2689,6,0),0)</f>
        <v>160</v>
      </c>
      <c r="R71" s="1" t="n">
        <f aca="false">IFERROR(VLOOKUP(A71,'[2]Pivot HorizontalMRP'!$A$4:$G$2689,7,0),0)</f>
        <v>0</v>
      </c>
      <c r="S71" s="1" t="n">
        <f aca="false">IFERROR(VLOOKUP(A71,'[2]Pivot HorizontalMRP'!$A$4:$H$2689,8,0),0)</f>
        <v>0</v>
      </c>
      <c r="T71" s="1" t="n">
        <f aca="false">IFERROR(VLOOKUP(A71,'[2]Pivot HorizontalMRP'!$A$4:$I$2689,9,0),0)</f>
        <v>0</v>
      </c>
      <c r="U71" s="1" t="n">
        <f aca="false">IF(I71="delivery",O71-SUM(Q71+R71),IF(I71="PO",P71-SUM(Q71:R71)))</f>
        <v>1491</v>
      </c>
      <c r="V71" s="81" t="n">
        <v>4</v>
      </c>
      <c r="W71" s="81"/>
      <c r="X71" s="81" t="n">
        <f aca="false">W71-V71</f>
        <v>-4</v>
      </c>
      <c r="Y71" s="81"/>
      <c r="Z71" s="81"/>
      <c r="AA71" s="81"/>
      <c r="AB71" s="81"/>
      <c r="AC71" s="81"/>
      <c r="AD71" s="81"/>
      <c r="AE71" s="81"/>
      <c r="AF71" s="81"/>
      <c r="AG71" s="81"/>
      <c r="AH71" s="81"/>
      <c r="AI71" s="81"/>
      <c r="AJ71" s="81"/>
      <c r="AK71" s="81"/>
      <c r="AL71" s="81"/>
      <c r="AM71" s="81"/>
      <c r="AN71" s="81"/>
      <c r="AO71" s="81" t="str">
        <f aca="false">D71</f>
        <v>Arista</v>
      </c>
      <c r="AP71" s="1" t="s">
        <v>1432</v>
      </c>
      <c r="AQ71" s="1"/>
      <c r="AR71" s="1"/>
      <c r="AS71" s="1"/>
      <c r="AT71" s="1"/>
      <c r="AU71" s="1"/>
      <c r="AV71" s="1"/>
      <c r="AW71" s="1"/>
      <c r="AX71" s="1"/>
      <c r="AY71" s="1"/>
      <c r="AZ71" s="1"/>
      <c r="BA71" s="1"/>
      <c r="BB71" s="1"/>
      <c r="BC71" s="1"/>
      <c r="BD71" s="1"/>
      <c r="BE71" s="1"/>
      <c r="BF71" s="1" t="s">
        <v>14668</v>
      </c>
      <c r="BG71" s="1" t="s">
        <v>183</v>
      </c>
      <c r="BH71" s="1"/>
      <c r="BI71" s="1"/>
    </row>
    <row r="72" customFormat="false" ht="12.75" hidden="false" customHeight="false" outlineLevel="0" collapsed="false">
      <c r="A72" s="1" t="s">
        <v>4904</v>
      </c>
      <c r="B72" s="1" t="s">
        <v>4905</v>
      </c>
      <c r="C72" s="1" t="s">
        <v>177</v>
      </c>
      <c r="D72" s="1" t="s">
        <v>82</v>
      </c>
      <c r="E72" s="1" t="s">
        <v>14717</v>
      </c>
      <c r="F72" s="1" t="s">
        <v>4907</v>
      </c>
      <c r="G72" s="1" t="n">
        <v>131</v>
      </c>
      <c r="H72" s="1" t="n">
        <v>1000</v>
      </c>
      <c r="I72" s="101" t="s">
        <v>180</v>
      </c>
      <c r="J72" s="1" t="s">
        <v>4903</v>
      </c>
      <c r="K72" s="1" t="n">
        <f aca="false">IFERROR(VLOOKUP(A72,'[2]Pivot HorizontalMRP'!$A$4:$B$2689,2,0),0)</f>
        <v>0</v>
      </c>
      <c r="L72" s="1" t="n">
        <f aca="false">IFERROR(VLOOKUP(A72,'[2]Pivot HorizontalMRP'!$A$4:$C$2689,3,0),0)</f>
        <v>417</v>
      </c>
      <c r="M72" s="1" t="n">
        <f aca="false">IFERROR(VLOOKUP(A72,'[2]Pivot HorizontalMRP'!$A$4:$D$2689,0.4,0),0)</f>
        <v>0</v>
      </c>
      <c r="N72" s="1" t="n">
        <f aca="false">IFERROR(VLOOKUP(A72,'[2]Pivot HorizontalMRP'!$A$4:$E$2689,5,0),0)</f>
        <v>5400</v>
      </c>
      <c r="O72" s="1" t="n">
        <f aca="false">K72+L72</f>
        <v>417</v>
      </c>
      <c r="P72" s="1" t="n">
        <f aca="false">K72+L72+M72+N72</f>
        <v>5817</v>
      </c>
      <c r="Q72" s="1" t="n">
        <f aca="false">IFERROR(VLOOKUP(A72,'[2]Pivot HorizontalMRP'!$A$4:$F$2689,6,0),0)</f>
        <v>690</v>
      </c>
      <c r="R72" s="1" t="n">
        <f aca="false">IFERROR(VLOOKUP(A72,'[2]Pivot HorizontalMRP'!$A$4:$G$2689,7,0),0)</f>
        <v>664</v>
      </c>
      <c r="S72" s="1" t="n">
        <f aca="false">IFERROR(VLOOKUP(A72,'[2]Pivot HorizontalMRP'!$A$4:$H$2689,8,0),0)</f>
        <v>724</v>
      </c>
      <c r="T72" s="1" t="n">
        <f aca="false">IFERROR(VLOOKUP(A72,'[2]Pivot HorizontalMRP'!$A$4:$I$2689,9,0),0)</f>
        <v>242</v>
      </c>
      <c r="U72" s="1" t="n">
        <f aca="false">IF(I72="delivery",O72-SUM(Q72+R72),IF(I72="PO",P72-SUM(Q72:R72)))</f>
        <v>-937</v>
      </c>
      <c r="V72" s="81" t="n">
        <v>5.84</v>
      </c>
      <c r="W72" s="81"/>
      <c r="X72" s="81" t="n">
        <f aca="false">W72-V72</f>
        <v>-5.84</v>
      </c>
      <c r="Y72" s="81"/>
      <c r="Z72" s="81"/>
      <c r="AA72" s="81" t="n">
        <v>4</v>
      </c>
      <c r="AB72" s="81"/>
      <c r="AC72" s="81"/>
      <c r="AD72" s="81"/>
      <c r="AE72" s="81"/>
      <c r="AF72" s="81"/>
      <c r="AG72" s="81"/>
      <c r="AH72" s="81"/>
      <c r="AI72" s="81"/>
      <c r="AJ72" s="81"/>
      <c r="AK72" s="81"/>
      <c r="AL72" s="81"/>
      <c r="AM72" s="81"/>
      <c r="AN72" s="81"/>
      <c r="AO72" s="81" t="str">
        <f aca="false">D72</f>
        <v>Arista</v>
      </c>
      <c r="AP72" s="1" t="s">
        <v>1432</v>
      </c>
      <c r="AQ72" s="1"/>
      <c r="AR72" s="1"/>
      <c r="AS72" s="1"/>
      <c r="AT72" s="1"/>
      <c r="AU72" s="1"/>
      <c r="AV72" s="1"/>
      <c r="AW72" s="1"/>
      <c r="AX72" s="1"/>
      <c r="AY72" s="1"/>
      <c r="AZ72" s="1"/>
      <c r="BA72" s="1"/>
      <c r="BB72" s="1"/>
      <c r="BC72" s="1"/>
      <c r="BD72" s="1"/>
      <c r="BE72" s="1"/>
      <c r="BF72" s="1" t="s">
        <v>14668</v>
      </c>
      <c r="BG72" s="1" t="s">
        <v>183</v>
      </c>
      <c r="BH72" s="1"/>
      <c r="BI72" s="1"/>
    </row>
    <row r="73" customFormat="false" ht="12.75" hidden="false" customHeight="false" outlineLevel="0" collapsed="false">
      <c r="A73" s="1" t="s">
        <v>4912</v>
      </c>
      <c r="B73" s="1" t="s">
        <v>4913</v>
      </c>
      <c r="C73" s="1" t="s">
        <v>177</v>
      </c>
      <c r="D73" s="1" t="s">
        <v>82</v>
      </c>
      <c r="E73" s="1" t="s">
        <v>14718</v>
      </c>
      <c r="F73" s="1" t="s">
        <v>4915</v>
      </c>
      <c r="G73" s="1" t="n">
        <v>61</v>
      </c>
      <c r="H73" s="1" t="n">
        <v>1008</v>
      </c>
      <c r="I73" s="101" t="s">
        <v>180</v>
      </c>
      <c r="J73" s="1" t="s">
        <v>4916</v>
      </c>
      <c r="K73" s="1" t="n">
        <f aca="false">IFERROR(VLOOKUP(A73,'[2]Pivot HorizontalMRP'!$A$4:$B$2689,2,0),0)</f>
        <v>0</v>
      </c>
      <c r="L73" s="1" t="n">
        <f aca="false">IFERROR(VLOOKUP(A73,'[2]Pivot HorizontalMRP'!$A$4:$C$2689,3,0),0)</f>
        <v>1030</v>
      </c>
      <c r="M73" s="1" t="n">
        <f aca="false">IFERROR(VLOOKUP(A73,'[2]Pivot HorizontalMRP'!$A$4:$D$2689,0.4,0),0)</f>
        <v>0</v>
      </c>
      <c r="N73" s="1" t="n">
        <f aca="false">IFERROR(VLOOKUP(A73,'[2]Pivot HorizontalMRP'!$A$4:$E$2689,5,0),0)</f>
        <v>1008</v>
      </c>
      <c r="O73" s="1" t="n">
        <f aca="false">K73+L73</f>
        <v>1030</v>
      </c>
      <c r="P73" s="1" t="n">
        <f aca="false">K73+L73+M73+N73</f>
        <v>2038</v>
      </c>
      <c r="Q73" s="1" t="n">
        <f aca="false">IFERROR(VLOOKUP(A73,'[2]Pivot HorizontalMRP'!$A$4:$F$2689,6,0),0)</f>
        <v>803</v>
      </c>
      <c r="R73" s="1" t="n">
        <f aca="false">IFERROR(VLOOKUP(A73,'[2]Pivot HorizontalMRP'!$A$4:$G$2689,7,0),0)</f>
        <v>846</v>
      </c>
      <c r="S73" s="1" t="n">
        <f aca="false">IFERROR(VLOOKUP(A73,'[2]Pivot HorizontalMRP'!$A$4:$H$2689,8,0),0)</f>
        <v>918</v>
      </c>
      <c r="T73" s="1" t="n">
        <f aca="false">IFERROR(VLOOKUP(A73,'[2]Pivot HorizontalMRP'!$A$4:$I$2689,9,0),0)</f>
        <v>360</v>
      </c>
      <c r="U73" s="1" t="n">
        <f aca="false">IF(I73="delivery",O73-SUM(Q73+R73),IF(I73="PO",P73-SUM(Q73:R73)))</f>
        <v>-619</v>
      </c>
      <c r="V73" s="81" t="n">
        <v>39.58</v>
      </c>
      <c r="W73" s="81"/>
      <c r="X73" s="81" t="n">
        <f aca="false">W73-V73</f>
        <v>-39.58</v>
      </c>
      <c r="Y73" s="81"/>
      <c r="Z73" s="81"/>
      <c r="AA73" s="81" t="n">
        <v>41.73</v>
      </c>
      <c r="AB73" s="81"/>
      <c r="AC73" s="81"/>
      <c r="AD73" s="81"/>
      <c r="AE73" s="81"/>
      <c r="AF73" s="81"/>
      <c r="AG73" s="81"/>
      <c r="AH73" s="81"/>
      <c r="AI73" s="81"/>
      <c r="AJ73" s="81"/>
      <c r="AK73" s="81"/>
      <c r="AL73" s="81"/>
      <c r="AM73" s="81"/>
      <c r="AN73" s="81"/>
      <c r="AO73" s="81" t="str">
        <f aca="false">D73</f>
        <v>Arista</v>
      </c>
      <c r="AP73" s="1" t="s">
        <v>1432</v>
      </c>
      <c r="AQ73" s="1"/>
      <c r="AR73" s="1"/>
      <c r="AS73" s="1"/>
      <c r="AT73" s="1"/>
      <c r="AU73" s="1"/>
      <c r="AV73" s="1"/>
      <c r="AW73" s="1"/>
      <c r="AX73" s="1"/>
      <c r="AY73" s="1"/>
      <c r="AZ73" s="1"/>
      <c r="BA73" s="1"/>
      <c r="BB73" s="1"/>
      <c r="BC73" s="1"/>
      <c r="BD73" s="1"/>
      <c r="BE73" s="1"/>
      <c r="BF73" s="1" t="s">
        <v>14668</v>
      </c>
      <c r="BG73" s="1" t="s">
        <v>183</v>
      </c>
      <c r="BH73" s="1"/>
      <c r="BI73" s="1"/>
    </row>
    <row r="74" customFormat="false" ht="12.75" hidden="false" customHeight="false" outlineLevel="0" collapsed="false">
      <c r="A74" s="1" t="s">
        <v>4917</v>
      </c>
      <c r="B74" s="1" t="s">
        <v>4918</v>
      </c>
      <c r="C74" s="1" t="s">
        <v>177</v>
      </c>
      <c r="D74" s="1" t="s">
        <v>82</v>
      </c>
      <c r="E74" s="1" t="s">
        <v>14719</v>
      </c>
      <c r="F74" s="1" t="s">
        <v>14720</v>
      </c>
      <c r="G74" s="1" t="n">
        <v>61</v>
      </c>
      <c r="H74" s="1" t="n">
        <v>480</v>
      </c>
      <c r="I74" s="101" t="s">
        <v>188</v>
      </c>
      <c r="J74" s="1" t="s">
        <v>4921</v>
      </c>
      <c r="K74" s="1" t="n">
        <f aca="false">IFERROR(VLOOKUP(A74,'[2]Pivot HorizontalMRP'!$A$4:$B$2689,2,0),0)</f>
        <v>0</v>
      </c>
      <c r="L74" s="1" t="n">
        <f aca="false">IFERROR(VLOOKUP(A74,'[2]Pivot HorizontalMRP'!$A$4:$C$2689,3,0),0)</f>
        <v>961</v>
      </c>
      <c r="M74" s="1" t="n">
        <f aca="false">IFERROR(VLOOKUP(A74,'[2]Pivot HorizontalMRP'!$A$4:$D$2689,0.4,0),0)</f>
        <v>0</v>
      </c>
      <c r="N74" s="1" t="n">
        <f aca="false">IFERROR(VLOOKUP(A74,'[2]Pivot HorizontalMRP'!$A$4:$E$2689,5,0),0)</f>
        <v>0</v>
      </c>
      <c r="O74" s="1" t="n">
        <f aca="false">K74+L74</f>
        <v>961</v>
      </c>
      <c r="P74" s="1" t="n">
        <f aca="false">K74+L74+M74+N74</f>
        <v>961</v>
      </c>
      <c r="Q74" s="1" t="n">
        <f aca="false">IFERROR(VLOOKUP(A74,'[2]Pivot HorizontalMRP'!$A$4:$F$2689,6,0),0)</f>
        <v>168</v>
      </c>
      <c r="R74" s="1" t="n">
        <f aca="false">IFERROR(VLOOKUP(A74,'[2]Pivot HorizontalMRP'!$A$4:$G$2689,7,0),0)</f>
        <v>0</v>
      </c>
      <c r="S74" s="1" t="n">
        <f aca="false">IFERROR(VLOOKUP(A74,'[2]Pivot HorizontalMRP'!$A$4:$H$2689,8,0),0)</f>
        <v>0</v>
      </c>
      <c r="T74" s="1" t="n">
        <f aca="false">IFERROR(VLOOKUP(A74,'[2]Pivot HorizontalMRP'!$A$4:$I$2689,9,0),0)</f>
        <v>0</v>
      </c>
      <c r="U74" s="1" t="n">
        <f aca="false">IF(I74="delivery",O74-SUM(Q74+R74),IF(I74="PO",P74-SUM(Q74:R74)))</f>
        <v>793</v>
      </c>
      <c r="V74" s="81" t="n">
        <v>8.09</v>
      </c>
      <c r="W74" s="81"/>
      <c r="X74" s="81" t="n">
        <f aca="false">W74-V74</f>
        <v>-8.09</v>
      </c>
      <c r="Y74" s="81"/>
      <c r="Z74" s="81"/>
      <c r="AA74" s="81" t="n">
        <v>8.09</v>
      </c>
      <c r="AB74" s="81"/>
      <c r="AC74" s="81"/>
      <c r="AD74" s="81"/>
      <c r="AE74" s="81"/>
      <c r="AF74" s="81"/>
      <c r="AG74" s="81"/>
      <c r="AH74" s="81"/>
      <c r="AI74" s="81"/>
      <c r="AJ74" s="81"/>
      <c r="AK74" s="81"/>
      <c r="AL74" s="81"/>
      <c r="AM74" s="81"/>
      <c r="AN74" s="81"/>
      <c r="AO74" s="81" t="str">
        <f aca="false">D74</f>
        <v>Arista</v>
      </c>
      <c r="AP74" s="1" t="s">
        <v>1432</v>
      </c>
      <c r="AQ74" s="1"/>
      <c r="AR74" s="1"/>
      <c r="AS74" s="1"/>
      <c r="AT74" s="1"/>
      <c r="AU74" s="1"/>
      <c r="AV74" s="1"/>
      <c r="AW74" s="1"/>
      <c r="AX74" s="1"/>
      <c r="AY74" s="1"/>
      <c r="AZ74" s="1"/>
      <c r="BA74" s="1"/>
      <c r="BB74" s="1"/>
      <c r="BC74" s="1"/>
      <c r="BD74" s="1"/>
      <c r="BE74" s="1"/>
      <c r="BF74" s="1" t="s">
        <v>14668</v>
      </c>
      <c r="BG74" s="1" t="s">
        <v>183</v>
      </c>
      <c r="BH74" s="1"/>
      <c r="BI74" s="1"/>
    </row>
    <row r="75" customFormat="false" ht="12.75" hidden="false" customHeight="false" outlineLevel="0" collapsed="false">
      <c r="A75" s="1" t="s">
        <v>4922</v>
      </c>
      <c r="B75" s="1" t="s">
        <v>4923</v>
      </c>
      <c r="C75" s="1" t="s">
        <v>177</v>
      </c>
      <c r="D75" s="1" t="s">
        <v>82</v>
      </c>
      <c r="E75" s="1" t="s">
        <v>14721</v>
      </c>
      <c r="F75" s="1" t="s">
        <v>4925</v>
      </c>
      <c r="G75" s="1" t="n">
        <v>46</v>
      </c>
      <c r="H75" s="1" t="n">
        <v>300</v>
      </c>
      <c r="I75" s="101" t="s">
        <v>188</v>
      </c>
      <c r="J75" s="1" t="s">
        <v>4921</v>
      </c>
      <c r="K75" s="1" t="n">
        <f aca="false">IFERROR(VLOOKUP(A75,'[2]Pivot HorizontalMRP'!$A$4:$B$2689,2,0),0)</f>
        <v>0</v>
      </c>
      <c r="L75" s="1" t="n">
        <f aca="false">IFERROR(VLOOKUP(A75,'[2]Pivot HorizontalMRP'!$A$4:$C$2689,3,0),0)</f>
        <v>509</v>
      </c>
      <c r="M75" s="1" t="n">
        <f aca="false">IFERROR(VLOOKUP(A75,'[2]Pivot HorizontalMRP'!$A$4:$D$2689,0.4,0),0)</f>
        <v>0</v>
      </c>
      <c r="N75" s="1" t="n">
        <f aca="false">IFERROR(VLOOKUP(A75,'[2]Pivot HorizontalMRP'!$A$4:$E$2689,5,0),0)</f>
        <v>0</v>
      </c>
      <c r="O75" s="1" t="n">
        <f aca="false">K75+L75</f>
        <v>509</v>
      </c>
      <c r="P75" s="1" t="n">
        <f aca="false">K75+L75+M75+N75</f>
        <v>509</v>
      </c>
      <c r="Q75" s="1" t="n">
        <f aca="false">IFERROR(VLOOKUP(A75,'[2]Pivot HorizontalMRP'!$A$4:$F$2689,6,0),0)</f>
        <v>168</v>
      </c>
      <c r="R75" s="1" t="n">
        <f aca="false">IFERROR(VLOOKUP(A75,'[2]Pivot HorizontalMRP'!$A$4:$G$2689,7,0),0)</f>
        <v>0</v>
      </c>
      <c r="S75" s="1" t="n">
        <f aca="false">IFERROR(VLOOKUP(A75,'[2]Pivot HorizontalMRP'!$A$4:$H$2689,8,0),0)</f>
        <v>0</v>
      </c>
      <c r="T75" s="1" t="n">
        <f aca="false">IFERROR(VLOOKUP(A75,'[2]Pivot HorizontalMRP'!$A$4:$I$2689,9,0),0)</f>
        <v>0</v>
      </c>
      <c r="U75" s="1" t="n">
        <f aca="false">IF(I75="delivery",O75-SUM(Q75+R75),IF(I75="PO",P75-SUM(Q75:R75)))</f>
        <v>341</v>
      </c>
      <c r="V75" s="81" t="n">
        <v>15.857</v>
      </c>
      <c r="W75" s="81"/>
      <c r="X75" s="81" t="n">
        <f aca="false">W75-V75</f>
        <v>-15.857</v>
      </c>
      <c r="Y75" s="81"/>
      <c r="Z75" s="81"/>
      <c r="AA75" s="81" t="n">
        <v>19</v>
      </c>
      <c r="AB75" s="81"/>
      <c r="AC75" s="81"/>
      <c r="AD75" s="81"/>
      <c r="AE75" s="81"/>
      <c r="AF75" s="81"/>
      <c r="AG75" s="81"/>
      <c r="AH75" s="81"/>
      <c r="AI75" s="81"/>
      <c r="AJ75" s="81"/>
      <c r="AK75" s="81"/>
      <c r="AL75" s="81"/>
      <c r="AM75" s="81"/>
      <c r="AN75" s="81"/>
      <c r="AO75" s="81" t="str">
        <f aca="false">D75</f>
        <v>Arista</v>
      </c>
      <c r="AP75" s="1" t="s">
        <v>1432</v>
      </c>
      <c r="AQ75" s="1"/>
      <c r="AR75" s="1"/>
      <c r="AS75" s="1"/>
      <c r="AT75" s="1"/>
      <c r="AU75" s="1"/>
      <c r="AV75" s="1"/>
      <c r="AW75" s="1"/>
      <c r="AX75" s="1"/>
      <c r="AY75" s="1"/>
      <c r="AZ75" s="1"/>
      <c r="BA75" s="1"/>
      <c r="BB75" s="1"/>
      <c r="BC75" s="1"/>
      <c r="BD75" s="1"/>
      <c r="BE75" s="1"/>
      <c r="BF75" s="1" t="s">
        <v>14668</v>
      </c>
      <c r="BG75" s="1" t="s">
        <v>183</v>
      </c>
      <c r="BH75" s="1"/>
      <c r="BI75" s="1"/>
    </row>
    <row r="76" customFormat="false" ht="12.75" hidden="false" customHeight="false" outlineLevel="0" collapsed="false">
      <c r="A76" s="1" t="s">
        <v>4926</v>
      </c>
      <c r="B76" s="1" t="s">
        <v>4927</v>
      </c>
      <c r="C76" s="1" t="s">
        <v>177</v>
      </c>
      <c r="D76" s="1" t="s">
        <v>82</v>
      </c>
      <c r="E76" s="1" t="s">
        <v>4928</v>
      </c>
      <c r="F76" s="1" t="s">
        <v>4929</v>
      </c>
      <c r="G76" s="1" t="n">
        <v>51</v>
      </c>
      <c r="H76" s="1" t="n">
        <v>500</v>
      </c>
      <c r="I76" s="101" t="s">
        <v>180</v>
      </c>
      <c r="J76" s="1" t="s">
        <v>4930</v>
      </c>
      <c r="K76" s="1" t="n">
        <f aca="false">IFERROR(VLOOKUP(A76,'[2]Pivot HorizontalMRP'!$A$4:$B$2689,2,0),0)</f>
        <v>0</v>
      </c>
      <c r="L76" s="1" t="n">
        <f aca="false">IFERROR(VLOOKUP(A76,'[2]Pivot HorizontalMRP'!$A$4:$C$2689,3,0),0)</f>
        <v>1874</v>
      </c>
      <c r="M76" s="1" t="n">
        <f aca="false">IFERROR(VLOOKUP(A76,'[2]Pivot HorizontalMRP'!$A$4:$D$2689,0.4,0),0)</f>
        <v>0</v>
      </c>
      <c r="N76" s="1" t="n">
        <f aca="false">IFERROR(VLOOKUP(A76,'[2]Pivot HorizontalMRP'!$A$4:$E$2689,5,0),0)</f>
        <v>6000</v>
      </c>
      <c r="O76" s="1" t="n">
        <f aca="false">K76+L76</f>
        <v>1874</v>
      </c>
      <c r="P76" s="1" t="n">
        <f aca="false">K76+L76+M76+N76</f>
        <v>7874</v>
      </c>
      <c r="Q76" s="1" t="n">
        <f aca="false">IFERROR(VLOOKUP(A76,'[2]Pivot HorizontalMRP'!$A$4:$F$2689,6,0),0)</f>
        <v>10164</v>
      </c>
      <c r="R76" s="1" t="n">
        <f aca="false">IFERROR(VLOOKUP(A76,'[2]Pivot HorizontalMRP'!$A$4:$G$2689,7,0),0)</f>
        <v>6084</v>
      </c>
      <c r="S76" s="1" t="n">
        <f aca="false">IFERROR(VLOOKUP(A76,'[2]Pivot HorizontalMRP'!$A$4:$H$2689,8,0),0)</f>
        <v>4644</v>
      </c>
      <c r="T76" s="1" t="n">
        <f aca="false">IFERROR(VLOOKUP(A76,'[2]Pivot HorizontalMRP'!$A$4:$I$2689,9,0),0)</f>
        <v>2460</v>
      </c>
      <c r="U76" s="1" t="n">
        <f aca="false">IF(I76="delivery",O76-SUM(Q76+R76),IF(I76="PO",P76-SUM(Q76:R76)))</f>
        <v>-14374</v>
      </c>
      <c r="V76" s="81" t="n">
        <v>10.59</v>
      </c>
      <c r="W76" s="81"/>
      <c r="X76" s="81" t="n">
        <f aca="false">W76-V76</f>
        <v>-10.59</v>
      </c>
      <c r="Y76" s="81"/>
      <c r="Z76" s="81"/>
      <c r="AA76" s="81" t="n">
        <v>10.66143</v>
      </c>
      <c r="AB76" s="81"/>
      <c r="AC76" s="81"/>
      <c r="AD76" s="81"/>
      <c r="AE76" s="81"/>
      <c r="AF76" s="81"/>
      <c r="AG76" s="81"/>
      <c r="AH76" s="81"/>
      <c r="AI76" s="81"/>
      <c r="AJ76" s="81"/>
      <c r="AK76" s="81"/>
      <c r="AL76" s="81"/>
      <c r="AM76" s="81"/>
      <c r="AN76" s="81"/>
      <c r="AO76" s="81" t="str">
        <f aca="false">D76</f>
        <v>Arista</v>
      </c>
      <c r="AP76" s="1" t="s">
        <v>1432</v>
      </c>
      <c r="AQ76" s="1"/>
      <c r="AR76" s="1"/>
      <c r="AS76" s="1"/>
      <c r="AT76" s="1"/>
      <c r="AU76" s="1"/>
      <c r="AV76" s="1"/>
      <c r="AW76" s="1"/>
      <c r="AX76" s="1"/>
      <c r="AY76" s="1"/>
      <c r="AZ76" s="1"/>
      <c r="BA76" s="1"/>
      <c r="BB76" s="1"/>
      <c r="BC76" s="1"/>
      <c r="BD76" s="1"/>
      <c r="BE76" s="1"/>
      <c r="BF76" s="1" t="s">
        <v>14668</v>
      </c>
      <c r="BG76" s="1" t="s">
        <v>183</v>
      </c>
      <c r="BH76" s="1"/>
      <c r="BI76" s="1"/>
    </row>
    <row r="77" customFormat="false" ht="12.75" hidden="false" customHeight="false" outlineLevel="0" collapsed="false">
      <c r="A77" s="1" t="s">
        <v>4935</v>
      </c>
      <c r="B77" s="1" t="s">
        <v>4936</v>
      </c>
      <c r="C77" s="1" t="s">
        <v>177</v>
      </c>
      <c r="D77" s="1" t="s">
        <v>82</v>
      </c>
      <c r="E77" s="1" t="s">
        <v>14722</v>
      </c>
      <c r="F77" s="1" t="s">
        <v>4938</v>
      </c>
      <c r="G77" s="1" t="n">
        <v>61</v>
      </c>
      <c r="H77" s="1" t="n">
        <v>560</v>
      </c>
      <c r="I77" s="101" t="s">
        <v>188</v>
      </c>
      <c r="J77" s="1" t="s">
        <v>4939</v>
      </c>
      <c r="K77" s="1" t="n">
        <f aca="false">IFERROR(VLOOKUP(A77,'[2]Pivot HorizontalMRP'!$A$4:$B$2689,2,0),0)</f>
        <v>0</v>
      </c>
      <c r="L77" s="1" t="n">
        <f aca="false">IFERROR(VLOOKUP(A77,'[2]Pivot HorizontalMRP'!$A$4:$C$2689,3,0),0)</f>
        <v>778</v>
      </c>
      <c r="M77" s="1" t="n">
        <f aca="false">IFERROR(VLOOKUP(A77,'[2]Pivot HorizontalMRP'!$A$4:$D$2689,0.4,0),0)</f>
        <v>0</v>
      </c>
      <c r="N77" s="1" t="n">
        <f aca="false">IFERROR(VLOOKUP(A77,'[2]Pivot HorizontalMRP'!$A$4:$E$2689,5,0),0)</f>
        <v>0</v>
      </c>
      <c r="O77" s="1" t="n">
        <f aca="false">K77+L77</f>
        <v>778</v>
      </c>
      <c r="P77" s="1" t="n">
        <f aca="false">K77+L77+M77+N77</f>
        <v>778</v>
      </c>
      <c r="Q77" s="1" t="n">
        <f aca="false">IFERROR(VLOOKUP(A77,'[2]Pivot HorizontalMRP'!$A$4:$F$2689,6,0),0)</f>
        <v>168</v>
      </c>
      <c r="R77" s="1" t="n">
        <f aca="false">IFERROR(VLOOKUP(A77,'[2]Pivot HorizontalMRP'!$A$4:$G$2689,7,0),0)</f>
        <v>0</v>
      </c>
      <c r="S77" s="1" t="n">
        <f aca="false">IFERROR(VLOOKUP(A77,'[2]Pivot HorizontalMRP'!$A$4:$H$2689,8,0),0)</f>
        <v>0</v>
      </c>
      <c r="T77" s="1" t="n">
        <f aca="false">IFERROR(VLOOKUP(A77,'[2]Pivot HorizontalMRP'!$A$4:$I$2689,9,0),0)</f>
        <v>0</v>
      </c>
      <c r="U77" s="1" t="n">
        <f aca="false">IF(I77="delivery",O77-SUM(Q77+R77),IF(I77="PO",P77-SUM(Q77:R77)))</f>
        <v>610</v>
      </c>
      <c r="V77" s="81" t="n">
        <v>33.8</v>
      </c>
      <c r="W77" s="81"/>
      <c r="X77" s="81" t="n">
        <f aca="false">W77-V77</f>
        <v>-33.8</v>
      </c>
      <c r="Y77" s="81"/>
      <c r="Z77" s="81"/>
      <c r="AA77" s="81" t="n">
        <v>33.8</v>
      </c>
      <c r="AB77" s="81"/>
      <c r="AC77" s="81"/>
      <c r="AD77" s="81"/>
      <c r="AE77" s="81"/>
      <c r="AF77" s="81"/>
      <c r="AG77" s="81"/>
      <c r="AH77" s="81"/>
      <c r="AI77" s="81"/>
      <c r="AJ77" s="81"/>
      <c r="AK77" s="81"/>
      <c r="AL77" s="81"/>
      <c r="AM77" s="81"/>
      <c r="AN77" s="81"/>
      <c r="AO77" s="81" t="str">
        <f aca="false">D77</f>
        <v>Arista</v>
      </c>
      <c r="AP77" s="1" t="s">
        <v>1432</v>
      </c>
      <c r="AQ77" s="1"/>
      <c r="AR77" s="1"/>
      <c r="AS77" s="1"/>
      <c r="AT77" s="1"/>
      <c r="AU77" s="1"/>
      <c r="AV77" s="1"/>
      <c r="AW77" s="1"/>
      <c r="AX77" s="1"/>
      <c r="AY77" s="1"/>
      <c r="AZ77" s="1"/>
      <c r="BA77" s="1"/>
      <c r="BB77" s="1"/>
      <c r="BC77" s="1"/>
      <c r="BD77" s="1"/>
      <c r="BE77" s="1"/>
      <c r="BF77" s="1" t="s">
        <v>14668</v>
      </c>
      <c r="BG77" s="1" t="s">
        <v>183</v>
      </c>
      <c r="BH77" s="1"/>
      <c r="BI77" s="1"/>
    </row>
    <row r="78" customFormat="false" ht="12.75" hidden="false" customHeight="false" outlineLevel="0" collapsed="false">
      <c r="A78" s="1" t="s">
        <v>4940</v>
      </c>
      <c r="B78" s="1" t="s">
        <v>4941</v>
      </c>
      <c r="C78" s="1" t="s">
        <v>177</v>
      </c>
      <c r="D78" s="1" t="s">
        <v>82</v>
      </c>
      <c r="E78" s="1" t="s">
        <v>14723</v>
      </c>
      <c r="F78" s="1" t="s">
        <v>4943</v>
      </c>
      <c r="G78" s="1" t="n">
        <v>61</v>
      </c>
      <c r="H78" s="1" t="n">
        <v>50</v>
      </c>
      <c r="I78" s="101" t="s">
        <v>188</v>
      </c>
      <c r="J78" s="1" t="s">
        <v>1431</v>
      </c>
      <c r="K78" s="1" t="n">
        <f aca="false">IFERROR(VLOOKUP(A78,'[2]Pivot HorizontalMRP'!$A$4:$B$2689,2,0),0)</f>
        <v>0</v>
      </c>
      <c r="L78" s="1" t="n">
        <f aca="false">IFERROR(VLOOKUP(A78,'[2]Pivot HorizontalMRP'!$A$4:$C$2689,3,0),0)</f>
        <v>809</v>
      </c>
      <c r="M78" s="1" t="n">
        <f aca="false">IFERROR(VLOOKUP(A78,'[2]Pivot HorizontalMRP'!$A$4:$D$2689,0.4,0),0)</f>
        <v>0</v>
      </c>
      <c r="N78" s="1" t="n">
        <f aca="false">IFERROR(VLOOKUP(A78,'[2]Pivot HorizontalMRP'!$A$4:$E$2689,5,0),0)</f>
        <v>600</v>
      </c>
      <c r="O78" s="1" t="n">
        <f aca="false">K78+L78</f>
        <v>809</v>
      </c>
      <c r="P78" s="1" t="n">
        <f aca="false">K78+L78+M78+N78</f>
        <v>1409</v>
      </c>
      <c r="Q78" s="1" t="n">
        <f aca="false">IFERROR(VLOOKUP(A78,'[2]Pivot HorizontalMRP'!$A$4:$F$2689,6,0),0)</f>
        <v>546</v>
      </c>
      <c r="R78" s="1" t="n">
        <f aca="false">IFERROR(VLOOKUP(A78,'[2]Pivot HorizontalMRP'!$A$4:$G$2689,7,0),0)</f>
        <v>462</v>
      </c>
      <c r="S78" s="1" t="n">
        <f aca="false">IFERROR(VLOOKUP(A78,'[2]Pivot HorizontalMRP'!$A$4:$H$2689,8,0),0)</f>
        <v>504</v>
      </c>
      <c r="T78" s="1" t="n">
        <f aca="false">IFERROR(VLOOKUP(A78,'[2]Pivot HorizontalMRP'!$A$4:$I$2689,9,0),0)</f>
        <v>336</v>
      </c>
      <c r="U78" s="1" t="n">
        <f aca="false">IF(I78="delivery",O78-SUM(Q78+R78),IF(I78="PO",P78-SUM(Q78:R78)))</f>
        <v>401</v>
      </c>
      <c r="V78" s="81" t="n">
        <v>12.33</v>
      </c>
      <c r="W78" s="81"/>
      <c r="X78" s="81" t="n">
        <f aca="false">W78-V78</f>
        <v>-12.33</v>
      </c>
      <c r="Y78" s="81"/>
      <c r="Z78" s="81"/>
      <c r="AA78" s="81" t="n">
        <v>12.33</v>
      </c>
      <c r="AB78" s="81"/>
      <c r="AC78" s="81"/>
      <c r="AD78" s="81"/>
      <c r="AE78" s="81"/>
      <c r="AF78" s="81"/>
      <c r="AG78" s="81"/>
      <c r="AH78" s="81"/>
      <c r="AI78" s="81"/>
      <c r="AJ78" s="81"/>
      <c r="AK78" s="81"/>
      <c r="AL78" s="81"/>
      <c r="AM78" s="81"/>
      <c r="AN78" s="81"/>
      <c r="AO78" s="81" t="str">
        <f aca="false">D78</f>
        <v>Arista</v>
      </c>
      <c r="AP78" s="1" t="s">
        <v>1432</v>
      </c>
      <c r="AQ78" s="1"/>
      <c r="AR78" s="1"/>
      <c r="AS78" s="1"/>
      <c r="AT78" s="1"/>
      <c r="AU78" s="1"/>
      <c r="AV78" s="1"/>
      <c r="AW78" s="1"/>
      <c r="AX78" s="1"/>
      <c r="AY78" s="1"/>
      <c r="AZ78" s="1"/>
      <c r="BA78" s="1"/>
      <c r="BB78" s="1"/>
      <c r="BC78" s="1"/>
      <c r="BD78" s="1"/>
      <c r="BE78" s="1"/>
      <c r="BF78" s="1" t="s">
        <v>14668</v>
      </c>
      <c r="BG78" s="1" t="s">
        <v>183</v>
      </c>
      <c r="BH78" s="1"/>
      <c r="BI78" s="1"/>
    </row>
    <row r="79" customFormat="false" ht="12.75" hidden="false" customHeight="false" outlineLevel="0" collapsed="false">
      <c r="A79" s="1" t="s">
        <v>4944</v>
      </c>
      <c r="B79" s="1" t="s">
        <v>4945</v>
      </c>
      <c r="C79" s="1" t="s">
        <v>177</v>
      </c>
      <c r="D79" s="1" t="s">
        <v>82</v>
      </c>
      <c r="E79" s="1" t="s">
        <v>14723</v>
      </c>
      <c r="F79" s="1" t="s">
        <v>4946</v>
      </c>
      <c r="G79" s="1" t="n">
        <v>61</v>
      </c>
      <c r="H79" s="1" t="n">
        <v>32</v>
      </c>
      <c r="I79" s="101" t="s">
        <v>188</v>
      </c>
      <c r="J79" s="1" t="s">
        <v>1431</v>
      </c>
      <c r="K79" s="1" t="n">
        <f aca="false">IFERROR(VLOOKUP(A79,'[2]Pivot HorizontalMRP'!$A$4:$B$2689,2,0),0)</f>
        <v>402</v>
      </c>
      <c r="L79" s="1" t="n">
        <f aca="false">IFERROR(VLOOKUP(A79,'[2]Pivot HorizontalMRP'!$A$4:$C$2689,3,0),0)</f>
        <v>470</v>
      </c>
      <c r="M79" s="1" t="n">
        <f aca="false">IFERROR(VLOOKUP(A79,'[2]Pivot HorizontalMRP'!$A$4:$D$2689,0.4,0),0)</f>
        <v>0</v>
      </c>
      <c r="N79" s="1" t="n">
        <f aca="false">IFERROR(VLOOKUP(A79,'[2]Pivot HorizontalMRP'!$A$4:$E$2689,5,0),0)</f>
        <v>0</v>
      </c>
      <c r="O79" s="1" t="n">
        <f aca="false">K79+L79</f>
        <v>872</v>
      </c>
      <c r="P79" s="1" t="n">
        <f aca="false">K79+L79+M79+N79</f>
        <v>872</v>
      </c>
      <c r="Q79" s="1" t="n">
        <f aca="false">IFERROR(VLOOKUP(A79,'[2]Pivot HorizontalMRP'!$A$4:$F$2689,6,0),0)</f>
        <v>101</v>
      </c>
      <c r="R79" s="1" t="n">
        <f aca="false">IFERROR(VLOOKUP(A79,'[2]Pivot HorizontalMRP'!$A$4:$G$2689,7,0),0)</f>
        <v>77</v>
      </c>
      <c r="S79" s="1" t="n">
        <f aca="false">IFERROR(VLOOKUP(A79,'[2]Pivot HorizontalMRP'!$A$4:$H$2689,8,0),0)</f>
        <v>84</v>
      </c>
      <c r="T79" s="1" t="n">
        <f aca="false">IFERROR(VLOOKUP(A79,'[2]Pivot HorizontalMRP'!$A$4:$I$2689,9,0),0)</f>
        <v>56</v>
      </c>
      <c r="U79" s="1" t="n">
        <f aca="false">IF(I79="delivery",O79-SUM(Q79+R79),IF(I79="PO",P79-SUM(Q79:R79)))</f>
        <v>694</v>
      </c>
      <c r="V79" s="81" t="n">
        <v>18.65</v>
      </c>
      <c r="W79" s="81"/>
      <c r="X79" s="81" t="n">
        <f aca="false">W79-V79</f>
        <v>-18.65</v>
      </c>
      <c r="Y79" s="81"/>
      <c r="Z79" s="81"/>
      <c r="AA79" s="81" t="n">
        <v>18.65</v>
      </c>
      <c r="AB79" s="81"/>
      <c r="AC79" s="81"/>
      <c r="AD79" s="81"/>
      <c r="AE79" s="81"/>
      <c r="AF79" s="81"/>
      <c r="AG79" s="81"/>
      <c r="AH79" s="81"/>
      <c r="AI79" s="81"/>
      <c r="AJ79" s="81"/>
      <c r="AK79" s="81"/>
      <c r="AL79" s="81"/>
      <c r="AM79" s="81"/>
      <c r="AN79" s="81"/>
      <c r="AO79" s="81" t="str">
        <f aca="false">D79</f>
        <v>Arista</v>
      </c>
      <c r="AP79" s="1" t="s">
        <v>1432</v>
      </c>
      <c r="AQ79" s="1"/>
      <c r="AR79" s="1"/>
      <c r="AS79" s="1"/>
      <c r="AT79" s="1"/>
      <c r="AU79" s="1"/>
      <c r="AV79" s="1"/>
      <c r="AW79" s="1"/>
      <c r="AX79" s="1"/>
      <c r="AY79" s="1"/>
      <c r="AZ79" s="1"/>
      <c r="BA79" s="1"/>
      <c r="BB79" s="1"/>
      <c r="BC79" s="1"/>
      <c r="BD79" s="1"/>
      <c r="BE79" s="1"/>
      <c r="BF79" s="1" t="s">
        <v>14668</v>
      </c>
      <c r="BG79" s="1" t="s">
        <v>183</v>
      </c>
      <c r="BH79" s="1"/>
      <c r="BI79" s="1"/>
    </row>
    <row r="80" customFormat="false" ht="12.75" hidden="false" customHeight="false" outlineLevel="0" collapsed="false">
      <c r="A80" s="1" t="s">
        <v>4947</v>
      </c>
      <c r="B80" s="1" t="s">
        <v>4948</v>
      </c>
      <c r="C80" s="1" t="s">
        <v>177</v>
      </c>
      <c r="D80" s="1" t="s">
        <v>82</v>
      </c>
      <c r="E80" s="1" t="s">
        <v>14724</v>
      </c>
      <c r="F80" s="1" t="s">
        <v>4950</v>
      </c>
      <c r="G80" s="1" t="n">
        <v>61</v>
      </c>
      <c r="H80" s="1" t="n">
        <v>16</v>
      </c>
      <c r="I80" s="101" t="s">
        <v>188</v>
      </c>
      <c r="J80" s="1" t="s">
        <v>1431</v>
      </c>
      <c r="K80" s="1" t="n">
        <f aca="false">IFERROR(VLOOKUP(A80,'[2]Pivot HorizontalMRP'!$A$4:$B$2689,2,0),0)</f>
        <v>1230</v>
      </c>
      <c r="L80" s="1" t="n">
        <f aca="false">IFERROR(VLOOKUP(A80,'[2]Pivot HorizontalMRP'!$A$4:$C$2689,3,0),0)</f>
        <v>14</v>
      </c>
      <c r="M80" s="1" t="n">
        <f aca="false">IFERROR(VLOOKUP(A80,'[2]Pivot HorizontalMRP'!$A$4:$D$2689,0.4,0),0)</f>
        <v>0</v>
      </c>
      <c r="N80" s="1" t="n">
        <f aca="false">IFERROR(VLOOKUP(A80,'[2]Pivot HorizontalMRP'!$A$4:$E$2689,5,0),0)</f>
        <v>0</v>
      </c>
      <c r="O80" s="1" t="n">
        <f aca="false">K80+L80</f>
        <v>1244</v>
      </c>
      <c r="P80" s="1" t="n">
        <f aca="false">K80+L80+M80+N80</f>
        <v>1244</v>
      </c>
      <c r="Q80" s="1" t="n">
        <f aca="false">IFERROR(VLOOKUP(A80,'[2]Pivot HorizontalMRP'!$A$4:$F$2689,6,0),0)</f>
        <v>15</v>
      </c>
      <c r="R80" s="1" t="n">
        <f aca="false">IFERROR(VLOOKUP(A80,'[2]Pivot HorizontalMRP'!$A$4:$G$2689,7,0),0)</f>
        <v>0</v>
      </c>
      <c r="S80" s="1" t="n">
        <f aca="false">IFERROR(VLOOKUP(A80,'[2]Pivot HorizontalMRP'!$A$4:$H$2689,8,0),0)</f>
        <v>0</v>
      </c>
      <c r="T80" s="1" t="n">
        <f aca="false">IFERROR(VLOOKUP(A80,'[2]Pivot HorizontalMRP'!$A$4:$I$2689,9,0),0)</f>
        <v>0</v>
      </c>
      <c r="U80" s="1" t="n">
        <f aca="false">IF(I80="delivery",O80-SUM(Q80+R80),IF(I80="PO",P80-SUM(Q80:R80)))</f>
        <v>1229</v>
      </c>
      <c r="V80" s="81" t="n">
        <v>36.18</v>
      </c>
      <c r="W80" s="81"/>
      <c r="X80" s="81" t="n">
        <f aca="false">W80-V80</f>
        <v>-36.18</v>
      </c>
      <c r="Y80" s="81"/>
      <c r="Z80" s="81"/>
      <c r="AA80" s="81"/>
      <c r="AB80" s="81"/>
      <c r="AC80" s="81"/>
      <c r="AD80" s="81"/>
      <c r="AE80" s="81"/>
      <c r="AF80" s="81"/>
      <c r="AG80" s="81"/>
      <c r="AH80" s="81"/>
      <c r="AI80" s="81"/>
      <c r="AJ80" s="81"/>
      <c r="AK80" s="81"/>
      <c r="AL80" s="81"/>
      <c r="AM80" s="81"/>
      <c r="AN80" s="81"/>
      <c r="AO80" s="81" t="str">
        <f aca="false">D80</f>
        <v>Arista</v>
      </c>
      <c r="AP80" s="1" t="s">
        <v>1432</v>
      </c>
      <c r="AQ80" s="1"/>
      <c r="AR80" s="1"/>
      <c r="AS80" s="1"/>
      <c r="AT80" s="1"/>
      <c r="AU80" s="1"/>
      <c r="AV80" s="1"/>
      <c r="AW80" s="1"/>
      <c r="AX80" s="1"/>
      <c r="AY80" s="1"/>
      <c r="AZ80" s="1"/>
      <c r="BA80" s="1"/>
      <c r="BB80" s="1"/>
      <c r="BC80" s="1"/>
      <c r="BD80" s="1"/>
      <c r="BE80" s="1"/>
      <c r="BF80" s="1" t="s">
        <v>14668</v>
      </c>
      <c r="BG80" s="1" t="s">
        <v>183</v>
      </c>
      <c r="BH80" s="1"/>
      <c r="BI80" s="1"/>
    </row>
    <row r="81" customFormat="false" ht="12.75" hidden="false" customHeight="false" outlineLevel="0" collapsed="false">
      <c r="A81" s="1" t="s">
        <v>4951</v>
      </c>
      <c r="B81" s="1" t="s">
        <v>4952</v>
      </c>
      <c r="C81" s="1" t="s">
        <v>177</v>
      </c>
      <c r="D81" s="1" t="s">
        <v>82</v>
      </c>
      <c r="E81" s="1" t="s">
        <v>14725</v>
      </c>
      <c r="F81" s="1" t="s">
        <v>4954</v>
      </c>
      <c r="G81" s="1" t="n">
        <v>86</v>
      </c>
      <c r="H81" s="1" t="n">
        <v>24</v>
      </c>
      <c r="I81" s="101" t="s">
        <v>188</v>
      </c>
      <c r="J81" s="1" t="s">
        <v>1431</v>
      </c>
      <c r="K81" s="1" t="n">
        <f aca="false">IFERROR(VLOOKUP(A81,'[2]Pivot HorizontalMRP'!$A$4:$B$2689,2,0),0)</f>
        <v>4254</v>
      </c>
      <c r="L81" s="1" t="n">
        <f aca="false">IFERROR(VLOOKUP(A81,'[2]Pivot HorizontalMRP'!$A$4:$C$2689,3,0),0)</f>
        <v>57</v>
      </c>
      <c r="M81" s="1" t="n">
        <f aca="false">IFERROR(VLOOKUP(A81,'[2]Pivot HorizontalMRP'!$A$4:$D$2689,0.4,0),0)</f>
        <v>0</v>
      </c>
      <c r="N81" s="1" t="n">
        <f aca="false">IFERROR(VLOOKUP(A81,'[2]Pivot HorizontalMRP'!$A$4:$E$2689,5,0),0)</f>
        <v>0</v>
      </c>
      <c r="O81" s="1" t="n">
        <f aca="false">K81+L81</f>
        <v>4311</v>
      </c>
      <c r="P81" s="1" t="n">
        <f aca="false">K81+L81+M81+N81</f>
        <v>4311</v>
      </c>
      <c r="Q81" s="1" t="n">
        <f aca="false">IFERROR(VLOOKUP(A81,'[2]Pivot HorizontalMRP'!$A$4:$F$2689,6,0),0)</f>
        <v>86</v>
      </c>
      <c r="R81" s="1" t="n">
        <f aca="false">IFERROR(VLOOKUP(A81,'[2]Pivot HorizontalMRP'!$A$4:$G$2689,7,0),0)</f>
        <v>77</v>
      </c>
      <c r="S81" s="1" t="n">
        <f aca="false">IFERROR(VLOOKUP(A81,'[2]Pivot HorizontalMRP'!$A$4:$H$2689,8,0),0)</f>
        <v>84</v>
      </c>
      <c r="T81" s="1" t="n">
        <f aca="false">IFERROR(VLOOKUP(A81,'[2]Pivot HorizontalMRP'!$A$4:$I$2689,9,0),0)</f>
        <v>56</v>
      </c>
      <c r="U81" s="1" t="n">
        <f aca="false">IF(I81="delivery",O81-SUM(Q81+R81),IF(I81="PO",P81-SUM(Q81:R81)))</f>
        <v>4148</v>
      </c>
      <c r="V81" s="81" t="n">
        <v>33.23</v>
      </c>
      <c r="W81" s="81"/>
      <c r="X81" s="81" t="n">
        <f aca="false">W81-V81</f>
        <v>-33.23</v>
      </c>
      <c r="Y81" s="81"/>
      <c r="Z81" s="81"/>
      <c r="AA81" s="81"/>
      <c r="AB81" s="81"/>
      <c r="AC81" s="81"/>
      <c r="AD81" s="81"/>
      <c r="AE81" s="81"/>
      <c r="AF81" s="81"/>
      <c r="AG81" s="81"/>
      <c r="AH81" s="81"/>
      <c r="AI81" s="81"/>
      <c r="AJ81" s="81"/>
      <c r="AK81" s="81"/>
      <c r="AL81" s="81"/>
      <c r="AM81" s="81"/>
      <c r="AN81" s="81"/>
      <c r="AO81" s="81" t="str">
        <f aca="false">D81</f>
        <v>Arista</v>
      </c>
      <c r="AP81" s="1" t="s">
        <v>1432</v>
      </c>
      <c r="AQ81" s="1"/>
      <c r="AR81" s="1"/>
      <c r="AS81" s="1"/>
      <c r="AT81" s="1"/>
      <c r="AU81" s="1"/>
      <c r="AV81" s="1"/>
      <c r="AW81" s="1"/>
      <c r="AX81" s="1"/>
      <c r="AY81" s="1"/>
      <c r="AZ81" s="1"/>
      <c r="BA81" s="1"/>
      <c r="BB81" s="1"/>
      <c r="BC81" s="1"/>
      <c r="BD81" s="1"/>
      <c r="BE81" s="1"/>
      <c r="BF81" s="1" t="s">
        <v>14668</v>
      </c>
      <c r="BG81" s="1" t="s">
        <v>183</v>
      </c>
      <c r="BH81" s="1"/>
      <c r="BI81" s="1"/>
    </row>
    <row r="82" customFormat="false" ht="12.75" hidden="false" customHeight="false" outlineLevel="0" collapsed="false">
      <c r="A82" s="1" t="s">
        <v>4959</v>
      </c>
      <c r="B82" s="1" t="s">
        <v>4960</v>
      </c>
      <c r="C82" s="1" t="s">
        <v>177</v>
      </c>
      <c r="D82" s="1" t="s">
        <v>82</v>
      </c>
      <c r="E82" s="1" t="s">
        <v>4961</v>
      </c>
      <c r="F82" s="1" t="s">
        <v>4962</v>
      </c>
      <c r="G82" s="1" t="n">
        <v>61</v>
      </c>
      <c r="H82" s="1" t="n">
        <v>100</v>
      </c>
      <c r="I82" s="101" t="s">
        <v>188</v>
      </c>
      <c r="J82" s="1" t="s">
        <v>4963</v>
      </c>
      <c r="K82" s="1" t="n">
        <f aca="false">IFERROR(VLOOKUP(A82,'[2]Pivot HorizontalMRP'!$A$4:$B$2689,2,0),0)</f>
        <v>0</v>
      </c>
      <c r="L82" s="1" t="n">
        <f aca="false">IFERROR(VLOOKUP(A82,'[2]Pivot HorizontalMRP'!$A$4:$C$2689,3,0),0)</f>
        <v>1763</v>
      </c>
      <c r="M82" s="1" t="n">
        <f aca="false">IFERROR(VLOOKUP(A82,'[2]Pivot HorizontalMRP'!$A$4:$D$2689,0.4,0),0)</f>
        <v>0</v>
      </c>
      <c r="N82" s="1" t="n">
        <f aca="false">IFERROR(VLOOKUP(A82,'[2]Pivot HorizontalMRP'!$A$4:$E$2689,5,0),0)</f>
        <v>0</v>
      </c>
      <c r="O82" s="1" t="n">
        <f aca="false">K82+L82</f>
        <v>1763</v>
      </c>
      <c r="P82" s="1" t="n">
        <f aca="false">K82+L82+M82+N82</f>
        <v>1763</v>
      </c>
      <c r="Q82" s="1" t="n">
        <f aca="false">IFERROR(VLOOKUP(A82,'[2]Pivot HorizontalMRP'!$A$4:$F$2689,6,0),0)</f>
        <v>0</v>
      </c>
      <c r="R82" s="1" t="n">
        <f aca="false">IFERROR(VLOOKUP(A82,'[2]Pivot HorizontalMRP'!$A$4:$G$2689,7,0),0)</f>
        <v>0</v>
      </c>
      <c r="S82" s="1" t="n">
        <f aca="false">IFERROR(VLOOKUP(A82,'[2]Pivot HorizontalMRP'!$A$4:$H$2689,8,0),0)</f>
        <v>0</v>
      </c>
      <c r="T82" s="1" t="n">
        <f aca="false">IFERROR(VLOOKUP(A82,'[2]Pivot HorizontalMRP'!$A$4:$I$2689,9,0),0)</f>
        <v>0</v>
      </c>
      <c r="U82" s="1" t="n">
        <f aca="false">IF(I82="delivery",O82-SUM(Q82+R82),IF(I82="PO",P82-SUM(Q82:R82)))</f>
        <v>1763</v>
      </c>
      <c r="V82" s="81" t="n">
        <v>0.89</v>
      </c>
      <c r="W82" s="81"/>
      <c r="X82" s="81" t="n">
        <f aca="false">W82-V82</f>
        <v>-0.89</v>
      </c>
      <c r="Y82" s="81"/>
      <c r="Z82" s="81"/>
      <c r="AA82" s="81"/>
      <c r="AB82" s="81"/>
      <c r="AC82" s="81"/>
      <c r="AD82" s="81"/>
      <c r="AE82" s="81"/>
      <c r="AF82" s="81"/>
      <c r="AG82" s="81"/>
      <c r="AH82" s="81"/>
      <c r="AI82" s="81"/>
      <c r="AJ82" s="81"/>
      <c r="AK82" s="81"/>
      <c r="AL82" s="81"/>
      <c r="AM82" s="81"/>
      <c r="AN82" s="81"/>
      <c r="AO82" s="81" t="str">
        <f aca="false">D82</f>
        <v>Arista</v>
      </c>
      <c r="AP82" s="1" t="s">
        <v>1432</v>
      </c>
      <c r="AQ82" s="1"/>
      <c r="AR82" s="1"/>
      <c r="AS82" s="1"/>
      <c r="AT82" s="1"/>
      <c r="AU82" s="1"/>
      <c r="AV82" s="1"/>
      <c r="AW82" s="1"/>
      <c r="AX82" s="1"/>
      <c r="AY82" s="1"/>
      <c r="AZ82" s="1"/>
      <c r="BA82" s="1"/>
      <c r="BB82" s="1"/>
      <c r="BC82" s="1"/>
      <c r="BD82" s="1"/>
      <c r="BE82" s="1"/>
      <c r="BF82" s="1" t="s">
        <v>14668</v>
      </c>
      <c r="BG82" s="1" t="s">
        <v>183</v>
      </c>
      <c r="BH82" s="1"/>
      <c r="BI82" s="1"/>
    </row>
    <row r="83" customFormat="false" ht="12.75" hidden="false" customHeight="false" outlineLevel="0" collapsed="false">
      <c r="A83" s="1" t="s">
        <v>4964</v>
      </c>
      <c r="B83" s="1" t="s">
        <v>4965</v>
      </c>
      <c r="C83" s="1" t="s">
        <v>177</v>
      </c>
      <c r="D83" s="1" t="s">
        <v>82</v>
      </c>
      <c r="E83" s="1" t="s">
        <v>4966</v>
      </c>
      <c r="F83" s="1" t="s">
        <v>4967</v>
      </c>
      <c r="G83" s="1" t="n">
        <v>61</v>
      </c>
      <c r="H83" s="1" t="n">
        <v>100</v>
      </c>
      <c r="I83" s="101" t="s">
        <v>188</v>
      </c>
      <c r="J83" s="1" t="s">
        <v>4963</v>
      </c>
      <c r="K83" s="1" t="n">
        <f aca="false">IFERROR(VLOOKUP(A83,'[2]Pivot HorizontalMRP'!$A$4:$B$2689,2,0),0)</f>
        <v>0</v>
      </c>
      <c r="L83" s="1" t="n">
        <f aca="false">IFERROR(VLOOKUP(A83,'[2]Pivot HorizontalMRP'!$A$4:$C$2689,3,0),0)</f>
        <v>1768</v>
      </c>
      <c r="M83" s="1" t="n">
        <f aca="false">IFERROR(VLOOKUP(A83,'[2]Pivot HorizontalMRP'!$A$4:$D$2689,0.4,0),0)</f>
        <v>0</v>
      </c>
      <c r="N83" s="1" t="n">
        <f aca="false">IFERROR(VLOOKUP(A83,'[2]Pivot HorizontalMRP'!$A$4:$E$2689,5,0),0)</f>
        <v>0</v>
      </c>
      <c r="O83" s="1" t="n">
        <f aca="false">K83+L83</f>
        <v>1768</v>
      </c>
      <c r="P83" s="1" t="n">
        <f aca="false">K83+L83+M83+N83</f>
        <v>1768</v>
      </c>
      <c r="Q83" s="1" t="n">
        <f aca="false">IFERROR(VLOOKUP(A83,'[2]Pivot HorizontalMRP'!$A$4:$F$2689,6,0),0)</f>
        <v>0</v>
      </c>
      <c r="R83" s="1" t="n">
        <f aca="false">IFERROR(VLOOKUP(A83,'[2]Pivot HorizontalMRP'!$A$4:$G$2689,7,0),0)</f>
        <v>0</v>
      </c>
      <c r="S83" s="1" t="n">
        <f aca="false">IFERROR(VLOOKUP(A83,'[2]Pivot HorizontalMRP'!$A$4:$H$2689,8,0),0)</f>
        <v>0</v>
      </c>
      <c r="T83" s="1" t="n">
        <f aca="false">IFERROR(VLOOKUP(A83,'[2]Pivot HorizontalMRP'!$A$4:$I$2689,9,0),0)</f>
        <v>0</v>
      </c>
      <c r="U83" s="1" t="n">
        <f aca="false">IF(I83="delivery",O83-SUM(Q83+R83),IF(I83="PO",P83-SUM(Q83:R83)))</f>
        <v>1768</v>
      </c>
      <c r="V83" s="81" t="n">
        <v>0.59</v>
      </c>
      <c r="W83" s="81"/>
      <c r="X83" s="81" t="n">
        <f aca="false">W83-V83</f>
        <v>-0.59</v>
      </c>
      <c r="Y83" s="81"/>
      <c r="Z83" s="81"/>
      <c r="AA83" s="81"/>
      <c r="AB83" s="81"/>
      <c r="AC83" s="81"/>
      <c r="AD83" s="81"/>
      <c r="AE83" s="81"/>
      <c r="AF83" s="81"/>
      <c r="AG83" s="81"/>
      <c r="AH83" s="81"/>
      <c r="AI83" s="81"/>
      <c r="AJ83" s="81"/>
      <c r="AK83" s="81"/>
      <c r="AL83" s="81"/>
      <c r="AM83" s="81"/>
      <c r="AN83" s="81"/>
      <c r="AO83" s="81" t="str">
        <f aca="false">D83</f>
        <v>Arista</v>
      </c>
      <c r="AP83" s="1" t="s">
        <v>1432</v>
      </c>
      <c r="AQ83" s="1"/>
      <c r="AR83" s="1"/>
      <c r="AS83" s="1"/>
      <c r="AT83" s="1"/>
      <c r="AU83" s="1"/>
      <c r="AV83" s="1"/>
      <c r="AW83" s="1"/>
      <c r="AX83" s="1"/>
      <c r="AY83" s="1"/>
      <c r="AZ83" s="1"/>
      <c r="BA83" s="1"/>
      <c r="BB83" s="1"/>
      <c r="BC83" s="1"/>
      <c r="BD83" s="1"/>
      <c r="BE83" s="1"/>
      <c r="BF83" s="1" t="s">
        <v>14668</v>
      </c>
      <c r="BG83" s="1" t="s">
        <v>183</v>
      </c>
      <c r="BH83" s="1"/>
      <c r="BI83" s="1"/>
    </row>
    <row r="84" customFormat="false" ht="12.75" hidden="false" customHeight="false" outlineLevel="0" collapsed="false">
      <c r="A84" s="1" t="s">
        <v>4972</v>
      </c>
      <c r="B84" s="1" t="s">
        <v>4973</v>
      </c>
      <c r="C84" s="1" t="s">
        <v>177</v>
      </c>
      <c r="D84" s="1" t="s">
        <v>82</v>
      </c>
      <c r="E84" s="1" t="s">
        <v>4974</v>
      </c>
      <c r="F84" s="1" t="s">
        <v>4975</v>
      </c>
      <c r="G84" s="1" t="n">
        <v>61</v>
      </c>
      <c r="H84" s="1" t="n">
        <v>3600</v>
      </c>
      <c r="I84" s="101" t="s">
        <v>188</v>
      </c>
      <c r="J84" s="1" t="s">
        <v>1431</v>
      </c>
      <c r="K84" s="1" t="n">
        <f aca="false">IFERROR(VLOOKUP(A84,'[2]Pivot HorizontalMRP'!$A$4:$B$2689,2,0),0)</f>
        <v>0</v>
      </c>
      <c r="L84" s="1" t="n">
        <f aca="false">IFERROR(VLOOKUP(A84,'[2]Pivot HorizontalMRP'!$A$4:$C$2689,3,0),0)</f>
        <v>1017</v>
      </c>
      <c r="M84" s="1" t="n">
        <f aca="false">IFERROR(VLOOKUP(A84,'[2]Pivot HorizontalMRP'!$A$4:$D$2689,0.4,0),0)</f>
        <v>0</v>
      </c>
      <c r="N84" s="1" t="n">
        <f aca="false">IFERROR(VLOOKUP(A84,'[2]Pivot HorizontalMRP'!$A$4:$E$2689,5,0),0)</f>
        <v>21600</v>
      </c>
      <c r="O84" s="1" t="n">
        <f aca="false">K84+L84</f>
        <v>1017</v>
      </c>
      <c r="P84" s="1" t="n">
        <f aca="false">K84+L84+M84+N84</f>
        <v>22617</v>
      </c>
      <c r="Q84" s="1" t="n">
        <f aca="false">IFERROR(VLOOKUP(A84,'[2]Pivot HorizontalMRP'!$A$4:$F$2689,6,0),0)</f>
        <v>24109</v>
      </c>
      <c r="R84" s="1" t="n">
        <f aca="false">IFERROR(VLOOKUP(A84,'[2]Pivot HorizontalMRP'!$A$4:$G$2689,7,0),0)</f>
        <v>11366</v>
      </c>
      <c r="S84" s="1" t="n">
        <f aca="false">IFERROR(VLOOKUP(A84,'[2]Pivot HorizontalMRP'!$A$4:$H$2689,8,0),0)</f>
        <v>11570</v>
      </c>
      <c r="T84" s="1" t="n">
        <f aca="false">IFERROR(VLOOKUP(A84,'[2]Pivot HorizontalMRP'!$A$4:$I$2689,9,0),0)</f>
        <v>6988</v>
      </c>
      <c r="U84" s="1" t="n">
        <f aca="false">IF(I84="delivery",O84-SUM(Q84+R84),IF(I84="PO",P84-SUM(Q84:R84)))</f>
        <v>-12858</v>
      </c>
      <c r="V84" s="81" t="n">
        <v>2.7</v>
      </c>
      <c r="W84" s="81"/>
      <c r="X84" s="81" t="n">
        <f aca="false">W84-V84</f>
        <v>-2.7</v>
      </c>
      <c r="Y84" s="81"/>
      <c r="Z84" s="81"/>
      <c r="AA84" s="81" t="n">
        <v>2.7</v>
      </c>
      <c r="AB84" s="81"/>
      <c r="AC84" s="81"/>
      <c r="AD84" s="81"/>
      <c r="AE84" s="81"/>
      <c r="AF84" s="81"/>
      <c r="AG84" s="81"/>
      <c r="AH84" s="81"/>
      <c r="AI84" s="81"/>
      <c r="AJ84" s="81"/>
      <c r="AK84" s="81"/>
      <c r="AL84" s="81"/>
      <c r="AM84" s="81"/>
      <c r="AN84" s="81"/>
      <c r="AO84" s="81" t="str">
        <f aca="false">D84</f>
        <v>Arista</v>
      </c>
      <c r="AP84" s="1" t="s">
        <v>1432</v>
      </c>
      <c r="AQ84" s="1"/>
      <c r="AR84" s="1"/>
      <c r="AS84" s="1"/>
      <c r="AT84" s="1"/>
      <c r="AU84" s="1"/>
      <c r="AV84" s="1"/>
      <c r="AW84" s="1"/>
      <c r="AX84" s="1"/>
      <c r="AY84" s="1"/>
      <c r="AZ84" s="1"/>
      <c r="BA84" s="1"/>
      <c r="BB84" s="1"/>
      <c r="BC84" s="1"/>
      <c r="BD84" s="1"/>
      <c r="BE84" s="1"/>
      <c r="BF84" s="1" t="s">
        <v>14668</v>
      </c>
      <c r="BG84" s="1" t="s">
        <v>183</v>
      </c>
      <c r="BH84" s="1"/>
      <c r="BI84" s="1"/>
    </row>
    <row r="85" customFormat="false" ht="12.75" hidden="false" customHeight="false" outlineLevel="0" collapsed="false">
      <c r="A85" s="1" t="s">
        <v>4976</v>
      </c>
      <c r="B85" s="1" t="s">
        <v>4977</v>
      </c>
      <c r="C85" s="1" t="s">
        <v>177</v>
      </c>
      <c r="D85" s="1" t="s">
        <v>82</v>
      </c>
      <c r="E85" s="1" t="s">
        <v>4978</v>
      </c>
      <c r="F85" s="1" t="s">
        <v>4979</v>
      </c>
      <c r="G85" s="1" t="n">
        <v>86</v>
      </c>
      <c r="H85" s="1" t="n">
        <v>100</v>
      </c>
      <c r="I85" s="101" t="s">
        <v>188</v>
      </c>
      <c r="J85" s="1" t="s">
        <v>4736</v>
      </c>
      <c r="K85" s="1" t="n">
        <f aca="false">IFERROR(VLOOKUP(A85,'[2]Pivot HorizontalMRP'!$A$4:$B$2689,2,0),0)</f>
        <v>0</v>
      </c>
      <c r="L85" s="1" t="n">
        <f aca="false">IFERROR(VLOOKUP(A85,'[2]Pivot HorizontalMRP'!$A$4:$C$2689,3,0),0)</f>
        <v>11551</v>
      </c>
      <c r="M85" s="1" t="n">
        <f aca="false">IFERROR(VLOOKUP(A85,'[2]Pivot HorizontalMRP'!$A$4:$D$2689,0.4,0),0)</f>
        <v>0</v>
      </c>
      <c r="N85" s="1" t="n">
        <f aca="false">IFERROR(VLOOKUP(A85,'[2]Pivot HorizontalMRP'!$A$4:$E$2689,5,0),0)</f>
        <v>7900</v>
      </c>
      <c r="O85" s="1" t="n">
        <f aca="false">K85+L85</f>
        <v>11551</v>
      </c>
      <c r="P85" s="1" t="n">
        <f aca="false">K85+L85+M85+N85</f>
        <v>19451</v>
      </c>
      <c r="Q85" s="1" t="n">
        <f aca="false">IFERROR(VLOOKUP(A85,'[2]Pivot HorizontalMRP'!$A$4:$F$2689,6,0),0)</f>
        <v>17538</v>
      </c>
      <c r="R85" s="1" t="n">
        <f aca="false">IFERROR(VLOOKUP(A85,'[2]Pivot HorizontalMRP'!$A$4:$G$2689,7,0),0)</f>
        <v>14515</v>
      </c>
      <c r="S85" s="1" t="n">
        <f aca="false">IFERROR(VLOOKUP(A85,'[2]Pivot HorizontalMRP'!$A$4:$H$2689,8,0),0)</f>
        <v>12619</v>
      </c>
      <c r="T85" s="1" t="n">
        <f aca="false">IFERROR(VLOOKUP(A85,'[2]Pivot HorizontalMRP'!$A$4:$I$2689,9,0),0)</f>
        <v>8013</v>
      </c>
      <c r="U85" s="1" t="n">
        <f aca="false">IF(I85="delivery",O85-SUM(Q85+R85),IF(I85="PO",P85-SUM(Q85:R85)))</f>
        <v>-12602</v>
      </c>
      <c r="V85" s="81" t="n">
        <v>0.56</v>
      </c>
      <c r="W85" s="81"/>
      <c r="X85" s="81" t="n">
        <f aca="false">W85-V85</f>
        <v>-0.56</v>
      </c>
      <c r="Y85" s="81"/>
      <c r="Z85" s="81"/>
      <c r="AA85" s="81" t="n">
        <v>0.505</v>
      </c>
      <c r="AB85" s="81"/>
      <c r="AC85" s="81"/>
      <c r="AD85" s="81"/>
      <c r="AE85" s="81"/>
      <c r="AF85" s="81"/>
      <c r="AG85" s="81"/>
      <c r="AH85" s="81"/>
      <c r="AI85" s="81"/>
      <c r="AJ85" s="81"/>
      <c r="AK85" s="81"/>
      <c r="AL85" s="81"/>
      <c r="AM85" s="81"/>
      <c r="AN85" s="81"/>
      <c r="AO85" s="81" t="str">
        <f aca="false">D85</f>
        <v>Arista</v>
      </c>
      <c r="AP85" s="1" t="s">
        <v>1432</v>
      </c>
      <c r="AQ85" s="1"/>
      <c r="AR85" s="1"/>
      <c r="AS85" s="1"/>
      <c r="AT85" s="1"/>
      <c r="AU85" s="1"/>
      <c r="AV85" s="1"/>
      <c r="AW85" s="1"/>
      <c r="AX85" s="1"/>
      <c r="AY85" s="1"/>
      <c r="AZ85" s="1"/>
      <c r="BA85" s="1"/>
      <c r="BB85" s="1"/>
      <c r="BC85" s="1"/>
      <c r="BD85" s="1"/>
      <c r="BE85" s="1"/>
      <c r="BF85" s="1" t="s">
        <v>14668</v>
      </c>
      <c r="BG85" s="1" t="s">
        <v>183</v>
      </c>
      <c r="BH85" s="1"/>
      <c r="BI85" s="1"/>
    </row>
    <row r="86" customFormat="false" ht="12.75" hidden="false" customHeight="false" outlineLevel="0" collapsed="false">
      <c r="A86" s="1" t="s">
        <v>1427</v>
      </c>
      <c r="B86" s="1" t="s">
        <v>1428</v>
      </c>
      <c r="C86" s="1" t="s">
        <v>177</v>
      </c>
      <c r="D86" s="1" t="s">
        <v>82</v>
      </c>
      <c r="E86" s="1" t="s">
        <v>14726</v>
      </c>
      <c r="F86" s="1" t="s">
        <v>1430</v>
      </c>
      <c r="G86" s="1" t="n">
        <v>46</v>
      </c>
      <c r="H86" s="1" t="n">
        <v>300</v>
      </c>
      <c r="I86" s="101" t="s">
        <v>188</v>
      </c>
      <c r="J86" s="1" t="s">
        <v>1431</v>
      </c>
      <c r="K86" s="1" t="n">
        <f aca="false">IFERROR(VLOOKUP(A86,'[2]Pivot HorizontalMRP'!$A$4:$B$2689,2,0),0)</f>
        <v>0</v>
      </c>
      <c r="L86" s="1" t="n">
        <f aca="false">IFERROR(VLOOKUP(A86,'[2]Pivot HorizontalMRP'!$A$4:$C$2689,3,0),0)</f>
        <v>802</v>
      </c>
      <c r="M86" s="1" t="n">
        <f aca="false">IFERROR(VLOOKUP(A86,'[2]Pivot HorizontalMRP'!$A$4:$D$2689,0.4,0),0)</f>
        <v>0</v>
      </c>
      <c r="N86" s="1" t="n">
        <f aca="false">IFERROR(VLOOKUP(A86,'[2]Pivot HorizontalMRP'!$A$4:$E$2689,5,0),0)</f>
        <v>0</v>
      </c>
      <c r="O86" s="1" t="n">
        <f aca="false">K86+L86</f>
        <v>802</v>
      </c>
      <c r="P86" s="1" t="n">
        <f aca="false">K86+L86+M86+N86</f>
        <v>802</v>
      </c>
      <c r="Q86" s="1" t="n">
        <f aca="false">IFERROR(VLOOKUP(A86,'[2]Pivot HorizontalMRP'!$A$4:$F$2689,6,0),0)</f>
        <v>288</v>
      </c>
      <c r="R86" s="1" t="n">
        <f aca="false">IFERROR(VLOOKUP(A86,'[2]Pivot HorizontalMRP'!$A$4:$G$2689,7,0),0)</f>
        <v>0</v>
      </c>
      <c r="S86" s="1" t="n">
        <f aca="false">IFERROR(VLOOKUP(A86,'[2]Pivot HorizontalMRP'!$A$4:$H$2689,8,0),0)</f>
        <v>0</v>
      </c>
      <c r="T86" s="1" t="n">
        <f aca="false">IFERROR(VLOOKUP(A86,'[2]Pivot HorizontalMRP'!$A$4:$I$2689,9,0),0)</f>
        <v>0</v>
      </c>
      <c r="U86" s="1" t="n">
        <f aca="false">IF(I86="delivery",O86-SUM(Q86+R86),IF(I86="PO",P86-SUM(Q86:R86)))</f>
        <v>514</v>
      </c>
      <c r="V86" s="81" t="n">
        <v>1.25</v>
      </c>
      <c r="W86" s="81"/>
      <c r="X86" s="81" t="n">
        <f aca="false">W86-V86</f>
        <v>-1.25</v>
      </c>
      <c r="Y86" s="81"/>
      <c r="Z86" s="81"/>
      <c r="AA86" s="81" t="n">
        <v>1.31</v>
      </c>
      <c r="AB86" s="81"/>
      <c r="AC86" s="81"/>
      <c r="AD86" s="81"/>
      <c r="AE86" s="81"/>
      <c r="AF86" s="81"/>
      <c r="AG86" s="81"/>
      <c r="AH86" s="81"/>
      <c r="AI86" s="81"/>
      <c r="AJ86" s="81"/>
      <c r="AK86" s="81"/>
      <c r="AL86" s="81"/>
      <c r="AM86" s="81"/>
      <c r="AN86" s="81"/>
      <c r="AO86" s="81" t="str">
        <f aca="false">D86</f>
        <v>Arista</v>
      </c>
      <c r="AP86" s="1" t="s">
        <v>1432</v>
      </c>
      <c r="AQ86" s="1"/>
      <c r="AR86" s="1"/>
      <c r="AS86" s="1"/>
      <c r="AT86" s="1"/>
      <c r="AU86" s="1"/>
      <c r="AV86" s="1"/>
      <c r="AW86" s="1"/>
      <c r="AX86" s="1"/>
      <c r="AY86" s="1"/>
      <c r="AZ86" s="1"/>
      <c r="BA86" s="1"/>
      <c r="BB86" s="1"/>
      <c r="BC86" s="1"/>
      <c r="BD86" s="1"/>
      <c r="BE86" s="1"/>
      <c r="BF86" s="1" t="s">
        <v>14668</v>
      </c>
      <c r="BG86" s="1" t="s">
        <v>183</v>
      </c>
      <c r="BH86" s="1"/>
      <c r="BI86" s="1"/>
    </row>
    <row r="87" customFormat="false" ht="12.75" hidden="false" customHeight="false" outlineLevel="0" collapsed="false">
      <c r="A87" s="1" t="s">
        <v>4992</v>
      </c>
      <c r="B87" s="1" t="s">
        <v>4993</v>
      </c>
      <c r="C87" s="1" t="s">
        <v>177</v>
      </c>
      <c r="D87" s="1" t="s">
        <v>82</v>
      </c>
      <c r="E87" s="1" t="s">
        <v>14727</v>
      </c>
      <c r="F87" s="1" t="s">
        <v>14728</v>
      </c>
      <c r="G87" s="1" t="n">
        <v>88</v>
      </c>
      <c r="H87" s="1" t="n">
        <v>450</v>
      </c>
      <c r="I87" s="101" t="s">
        <v>180</v>
      </c>
      <c r="J87" s="1" t="s">
        <v>4718</v>
      </c>
      <c r="K87" s="1" t="n">
        <f aca="false">IFERROR(VLOOKUP(A87,'[2]Pivot HorizontalMRP'!$A$4:$B$2689,2,0),0)</f>
        <v>0</v>
      </c>
      <c r="L87" s="1" t="n">
        <f aca="false">IFERROR(VLOOKUP(A87,'[2]Pivot HorizontalMRP'!$A$4:$C$2689,3,0),0)</f>
        <v>4256</v>
      </c>
      <c r="M87" s="1" t="n">
        <f aca="false">IFERROR(VLOOKUP(A87,'[2]Pivot HorizontalMRP'!$A$4:$D$2689,0.4,0),0)</f>
        <v>0</v>
      </c>
      <c r="N87" s="1" t="n">
        <f aca="false">IFERROR(VLOOKUP(A87,'[2]Pivot HorizontalMRP'!$A$4:$E$2689,5,0),0)</f>
        <v>6684</v>
      </c>
      <c r="O87" s="1" t="n">
        <f aca="false">K87+L87</f>
        <v>4256</v>
      </c>
      <c r="P87" s="1" t="n">
        <f aca="false">K87+L87+M87+N87</f>
        <v>10940</v>
      </c>
      <c r="Q87" s="1" t="n">
        <f aca="false">IFERROR(VLOOKUP(A87,'[2]Pivot HorizontalMRP'!$A$4:$F$2689,6,0),0)</f>
        <v>10960</v>
      </c>
      <c r="R87" s="1" t="n">
        <f aca="false">IFERROR(VLOOKUP(A87,'[2]Pivot HorizontalMRP'!$A$4:$G$2689,7,0),0)</f>
        <v>4778</v>
      </c>
      <c r="S87" s="1" t="n">
        <f aca="false">IFERROR(VLOOKUP(A87,'[2]Pivot HorizontalMRP'!$A$4:$H$2689,8,0),0)</f>
        <v>4876</v>
      </c>
      <c r="T87" s="1" t="n">
        <f aca="false">IFERROR(VLOOKUP(A87,'[2]Pivot HorizontalMRP'!$A$4:$I$2689,9,0),0)</f>
        <v>3191</v>
      </c>
      <c r="U87" s="1" t="n">
        <f aca="false">IF(I87="delivery",O87-SUM(Q87+R87),IF(I87="PO",P87-SUM(Q87:R87)))</f>
        <v>-11482</v>
      </c>
      <c r="V87" s="81" t="n">
        <v>3.5</v>
      </c>
      <c r="W87" s="81"/>
      <c r="X87" s="81" t="n">
        <f aca="false">W87-V87</f>
        <v>-3.5</v>
      </c>
      <c r="Y87" s="81"/>
      <c r="Z87" s="81"/>
      <c r="AA87" s="81" t="n">
        <v>8.8755</v>
      </c>
      <c r="AB87" s="81"/>
      <c r="AC87" s="81"/>
      <c r="AD87" s="81"/>
      <c r="AE87" s="81"/>
      <c r="AF87" s="81"/>
      <c r="AG87" s="81"/>
      <c r="AH87" s="81"/>
      <c r="AI87" s="81"/>
      <c r="AJ87" s="81"/>
      <c r="AK87" s="81"/>
      <c r="AL87" s="81"/>
      <c r="AM87" s="81"/>
      <c r="AN87" s="81"/>
      <c r="AO87" s="81" t="str">
        <f aca="false">D87</f>
        <v>Arista</v>
      </c>
      <c r="AP87" s="1" t="s">
        <v>1432</v>
      </c>
      <c r="AQ87" s="1"/>
      <c r="AR87" s="1"/>
      <c r="AS87" s="1"/>
      <c r="AT87" s="1"/>
      <c r="AU87" s="1"/>
      <c r="AV87" s="1"/>
      <c r="AW87" s="1"/>
      <c r="AX87" s="1"/>
      <c r="AY87" s="1"/>
      <c r="AZ87" s="1"/>
      <c r="BA87" s="1"/>
      <c r="BB87" s="1"/>
      <c r="BC87" s="1"/>
      <c r="BD87" s="1"/>
      <c r="BE87" s="1"/>
      <c r="BF87" s="1" t="s">
        <v>14668</v>
      </c>
      <c r="BG87" s="1" t="s">
        <v>183</v>
      </c>
      <c r="BH87" s="1"/>
      <c r="BI87" s="1"/>
    </row>
    <row r="88" customFormat="false" ht="12.75" hidden="false" customHeight="false" outlineLevel="0" collapsed="false">
      <c r="A88" s="1" t="s">
        <v>4996</v>
      </c>
      <c r="B88" s="1" t="s">
        <v>4997</v>
      </c>
      <c r="C88" s="1" t="s">
        <v>177</v>
      </c>
      <c r="D88" s="1" t="s">
        <v>82</v>
      </c>
      <c r="E88" s="1" t="s">
        <v>14729</v>
      </c>
      <c r="F88" s="1" t="s">
        <v>4999</v>
      </c>
      <c r="G88" s="1" t="n">
        <v>61</v>
      </c>
      <c r="H88" s="1" t="n">
        <v>486</v>
      </c>
      <c r="I88" s="101" t="s">
        <v>188</v>
      </c>
      <c r="J88" s="1" t="s">
        <v>4731</v>
      </c>
      <c r="K88" s="1" t="n">
        <f aca="false">IFERROR(VLOOKUP(A88,'[2]Pivot HorizontalMRP'!$A$4:$B$2689,2,0),0)</f>
        <v>0</v>
      </c>
      <c r="L88" s="1" t="n">
        <f aca="false">IFERROR(VLOOKUP(A88,'[2]Pivot HorizontalMRP'!$A$4:$C$2689,3,0),0)</f>
        <v>1978</v>
      </c>
      <c r="M88" s="1" t="n">
        <f aca="false">IFERROR(VLOOKUP(A88,'[2]Pivot HorizontalMRP'!$A$4:$D$2689,0.4,0),0)</f>
        <v>0</v>
      </c>
      <c r="N88" s="1" t="n">
        <f aca="false">IFERROR(VLOOKUP(A88,'[2]Pivot HorizontalMRP'!$A$4:$E$2689,5,0),0)</f>
        <v>486</v>
      </c>
      <c r="O88" s="1" t="n">
        <f aca="false">K88+L88</f>
        <v>1978</v>
      </c>
      <c r="P88" s="1" t="n">
        <f aca="false">K88+L88+M88+N88</f>
        <v>2464</v>
      </c>
      <c r="Q88" s="1" t="n">
        <f aca="false">IFERROR(VLOOKUP(A88,'[2]Pivot HorizontalMRP'!$A$4:$F$2689,6,0),0)</f>
        <v>42</v>
      </c>
      <c r="R88" s="1" t="n">
        <f aca="false">IFERROR(VLOOKUP(A88,'[2]Pivot HorizontalMRP'!$A$4:$G$2689,7,0),0)</f>
        <v>1564</v>
      </c>
      <c r="S88" s="1" t="n">
        <f aca="false">IFERROR(VLOOKUP(A88,'[2]Pivot HorizontalMRP'!$A$4:$H$2689,8,0),0)</f>
        <v>930</v>
      </c>
      <c r="T88" s="1" t="n">
        <f aca="false">IFERROR(VLOOKUP(A88,'[2]Pivot HorizontalMRP'!$A$4:$I$2689,9,0),0)</f>
        <v>727</v>
      </c>
      <c r="U88" s="1" t="n">
        <f aca="false">IF(I88="delivery",O88-SUM(Q88+R88),IF(I88="PO",P88-SUM(Q88:R88)))</f>
        <v>858</v>
      </c>
      <c r="V88" s="81" t="n">
        <v>6.205</v>
      </c>
      <c r="W88" s="81"/>
      <c r="X88" s="81" t="n">
        <f aca="false">W88-V88</f>
        <v>-6.205</v>
      </c>
      <c r="Y88" s="81"/>
      <c r="Z88" s="81"/>
      <c r="AA88" s="81" t="n">
        <v>6.7325</v>
      </c>
      <c r="AB88" s="81"/>
      <c r="AC88" s="81"/>
      <c r="AD88" s="81"/>
      <c r="AE88" s="81"/>
      <c r="AF88" s="81"/>
      <c r="AG88" s="81"/>
      <c r="AH88" s="81"/>
      <c r="AI88" s="81"/>
      <c r="AJ88" s="81"/>
      <c r="AK88" s="81"/>
      <c r="AL88" s="81"/>
      <c r="AM88" s="81"/>
      <c r="AN88" s="81"/>
      <c r="AO88" s="81" t="str">
        <f aca="false">D88</f>
        <v>Arista</v>
      </c>
      <c r="AP88" s="1" t="s">
        <v>1432</v>
      </c>
      <c r="AQ88" s="1"/>
      <c r="AR88" s="1"/>
      <c r="AS88" s="1"/>
      <c r="AT88" s="1"/>
      <c r="AU88" s="1"/>
      <c r="AV88" s="1"/>
      <c r="AW88" s="1"/>
      <c r="AX88" s="1"/>
      <c r="AY88" s="1"/>
      <c r="AZ88" s="1"/>
      <c r="BA88" s="1"/>
      <c r="BB88" s="1"/>
      <c r="BC88" s="1"/>
      <c r="BD88" s="1"/>
      <c r="BE88" s="1"/>
      <c r="BF88" s="1" t="s">
        <v>14668</v>
      </c>
      <c r="BG88" s="1" t="s">
        <v>183</v>
      </c>
      <c r="BH88" s="1"/>
      <c r="BI88" s="1"/>
    </row>
    <row r="89" customFormat="false" ht="12.75" hidden="false" customHeight="false" outlineLevel="0" collapsed="false">
      <c r="A89" s="1" t="s">
        <v>5000</v>
      </c>
      <c r="B89" s="1" t="s">
        <v>5001</v>
      </c>
      <c r="C89" s="1" t="s">
        <v>177</v>
      </c>
      <c r="D89" s="1" t="s">
        <v>82</v>
      </c>
      <c r="E89" s="1" t="s">
        <v>14730</v>
      </c>
      <c r="F89" s="1" t="s">
        <v>5003</v>
      </c>
      <c r="G89" s="1" t="n">
        <v>71</v>
      </c>
      <c r="H89" s="1" t="n">
        <v>525</v>
      </c>
      <c r="I89" s="101" t="s">
        <v>180</v>
      </c>
      <c r="J89" s="1" t="s">
        <v>1442</v>
      </c>
      <c r="K89" s="1" t="n">
        <f aca="false">IFERROR(VLOOKUP(A89,'[2]Pivot HorizontalMRP'!$A$4:$B$2689,2,0),0)</f>
        <v>0</v>
      </c>
      <c r="L89" s="1" t="n">
        <f aca="false">IFERROR(VLOOKUP(A89,'[2]Pivot HorizontalMRP'!$A$4:$C$2689,3,0),0)</f>
        <v>13039</v>
      </c>
      <c r="M89" s="1" t="n">
        <f aca="false">IFERROR(VLOOKUP(A89,'[2]Pivot HorizontalMRP'!$A$4:$D$2689,0.4,0),0)</f>
        <v>0</v>
      </c>
      <c r="N89" s="1" t="n">
        <f aca="false">IFERROR(VLOOKUP(A89,'[2]Pivot HorizontalMRP'!$A$4:$E$2689,5,0),0)</f>
        <v>5325</v>
      </c>
      <c r="O89" s="1" t="n">
        <f aca="false">K89+L89</f>
        <v>13039</v>
      </c>
      <c r="P89" s="1" t="n">
        <f aca="false">K89+L89+M89+N89</f>
        <v>18364</v>
      </c>
      <c r="Q89" s="1" t="n">
        <f aca="false">IFERROR(VLOOKUP(A89,'[2]Pivot HorizontalMRP'!$A$4:$F$2689,6,0),0)</f>
        <v>18462</v>
      </c>
      <c r="R89" s="1" t="n">
        <f aca="false">IFERROR(VLOOKUP(A89,'[2]Pivot HorizontalMRP'!$A$4:$G$2689,7,0),0)</f>
        <v>10552</v>
      </c>
      <c r="S89" s="1" t="n">
        <f aca="false">IFERROR(VLOOKUP(A89,'[2]Pivot HorizontalMRP'!$A$4:$H$2689,8,0),0)</f>
        <v>12350</v>
      </c>
      <c r="T89" s="1" t="n">
        <f aca="false">IFERROR(VLOOKUP(A89,'[2]Pivot HorizontalMRP'!$A$4:$I$2689,9,0),0)</f>
        <v>7387</v>
      </c>
      <c r="U89" s="1" t="n">
        <f aca="false">IF(I89="delivery",O89-SUM(Q89+R89),IF(I89="PO",P89-SUM(Q89:R89)))</f>
        <v>-15975</v>
      </c>
      <c r="V89" s="81" t="n">
        <v>0.89</v>
      </c>
      <c r="W89" s="81"/>
      <c r="X89" s="81" t="n">
        <f aca="false">W89-V89</f>
        <v>-0.89</v>
      </c>
      <c r="Y89" s="81"/>
      <c r="Z89" s="81"/>
      <c r="AA89" s="81" t="n">
        <v>0.89</v>
      </c>
      <c r="AB89" s="81"/>
      <c r="AC89" s="81"/>
      <c r="AD89" s="81"/>
      <c r="AE89" s="81"/>
      <c r="AF89" s="81"/>
      <c r="AG89" s="81"/>
      <c r="AH89" s="81"/>
      <c r="AI89" s="81"/>
      <c r="AJ89" s="81"/>
      <c r="AK89" s="81"/>
      <c r="AL89" s="81"/>
      <c r="AM89" s="81"/>
      <c r="AN89" s="81"/>
      <c r="AO89" s="81" t="str">
        <f aca="false">D89</f>
        <v>Arista</v>
      </c>
      <c r="AP89" s="1" t="s">
        <v>1432</v>
      </c>
      <c r="AQ89" s="1"/>
      <c r="AR89" s="1"/>
      <c r="AS89" s="1"/>
      <c r="AT89" s="1"/>
      <c r="AU89" s="1"/>
      <c r="AV89" s="1"/>
      <c r="AW89" s="1"/>
      <c r="AX89" s="1"/>
      <c r="AY89" s="1"/>
      <c r="AZ89" s="1"/>
      <c r="BA89" s="1"/>
      <c r="BB89" s="1"/>
      <c r="BC89" s="1"/>
      <c r="BD89" s="1"/>
      <c r="BE89" s="1"/>
      <c r="BF89" s="1" t="s">
        <v>14668</v>
      </c>
      <c r="BG89" s="1" t="s">
        <v>183</v>
      </c>
      <c r="BH89" s="1"/>
      <c r="BI89" s="1"/>
    </row>
    <row r="90" customFormat="false" ht="12.75" hidden="false" customHeight="false" outlineLevel="0" collapsed="false">
      <c r="A90" s="1" t="s">
        <v>5004</v>
      </c>
      <c r="B90" s="1" t="s">
        <v>5005</v>
      </c>
      <c r="C90" s="1" t="s">
        <v>177</v>
      </c>
      <c r="D90" s="1" t="s">
        <v>82</v>
      </c>
      <c r="E90" s="1" t="s">
        <v>14731</v>
      </c>
      <c r="F90" s="1" t="s">
        <v>5007</v>
      </c>
      <c r="G90" s="1" t="n">
        <v>61</v>
      </c>
      <c r="H90" s="1" t="n">
        <v>480</v>
      </c>
      <c r="I90" s="101" t="s">
        <v>188</v>
      </c>
      <c r="J90" s="1" t="s">
        <v>5008</v>
      </c>
      <c r="K90" s="1" t="n">
        <f aca="false">IFERROR(VLOOKUP(A90,'[2]Pivot HorizontalMRP'!$A$4:$B$2689,2,0),0)</f>
        <v>0</v>
      </c>
      <c r="L90" s="1" t="n">
        <f aca="false">IFERROR(VLOOKUP(A90,'[2]Pivot HorizontalMRP'!$A$4:$C$2689,3,0),0)</f>
        <v>1852</v>
      </c>
      <c r="M90" s="1" t="n">
        <f aca="false">IFERROR(VLOOKUP(A90,'[2]Pivot HorizontalMRP'!$A$4:$D$2689,0.4,0),0)</f>
        <v>0</v>
      </c>
      <c r="N90" s="1" t="n">
        <f aca="false">IFERROR(VLOOKUP(A90,'[2]Pivot HorizontalMRP'!$A$4:$E$2689,5,0),0)</f>
        <v>960</v>
      </c>
      <c r="O90" s="1" t="n">
        <f aca="false">K90+L90</f>
        <v>1852</v>
      </c>
      <c r="P90" s="1" t="n">
        <f aca="false">K90+L90+M90+N90</f>
        <v>2812</v>
      </c>
      <c r="Q90" s="1" t="n">
        <f aca="false">IFERROR(VLOOKUP(A90,'[2]Pivot HorizontalMRP'!$A$4:$F$2689,6,0),0)</f>
        <v>3951</v>
      </c>
      <c r="R90" s="1" t="n">
        <f aca="false">IFERROR(VLOOKUP(A90,'[2]Pivot HorizontalMRP'!$A$4:$G$2689,7,0),0)</f>
        <v>4044</v>
      </c>
      <c r="S90" s="1" t="n">
        <f aca="false">IFERROR(VLOOKUP(A90,'[2]Pivot HorizontalMRP'!$A$4:$H$2689,8,0),0)</f>
        <v>3435</v>
      </c>
      <c r="T90" s="1" t="n">
        <f aca="false">IFERROR(VLOOKUP(A90,'[2]Pivot HorizontalMRP'!$A$4:$I$2689,9,0),0)</f>
        <v>1768</v>
      </c>
      <c r="U90" s="1" t="n">
        <f aca="false">IF(I90="delivery",O90-SUM(Q90+R90),IF(I90="PO",P90-SUM(Q90:R90)))</f>
        <v>-5183</v>
      </c>
      <c r="V90" s="81" t="n">
        <v>4.346</v>
      </c>
      <c r="W90" s="81"/>
      <c r="X90" s="81" t="n">
        <f aca="false">W90-V90</f>
        <v>-4.346</v>
      </c>
      <c r="Y90" s="81"/>
      <c r="Z90" s="81"/>
      <c r="AA90" s="81" t="n">
        <v>5.38267</v>
      </c>
      <c r="AB90" s="81"/>
      <c r="AC90" s="81"/>
      <c r="AD90" s="81"/>
      <c r="AE90" s="81"/>
      <c r="AF90" s="81"/>
      <c r="AG90" s="81"/>
      <c r="AH90" s="81"/>
      <c r="AI90" s="81"/>
      <c r="AJ90" s="81"/>
      <c r="AK90" s="81"/>
      <c r="AL90" s="81"/>
      <c r="AM90" s="81"/>
      <c r="AN90" s="81"/>
      <c r="AO90" s="81" t="str">
        <f aca="false">D90</f>
        <v>Arista</v>
      </c>
      <c r="AP90" s="1" t="s">
        <v>1432</v>
      </c>
      <c r="AQ90" s="1"/>
      <c r="AR90" s="1"/>
      <c r="AS90" s="1"/>
      <c r="AT90" s="1"/>
      <c r="AU90" s="1"/>
      <c r="AV90" s="1"/>
      <c r="AW90" s="1"/>
      <c r="AX90" s="1"/>
      <c r="AY90" s="1"/>
      <c r="AZ90" s="1"/>
      <c r="BA90" s="1"/>
      <c r="BB90" s="1"/>
      <c r="BC90" s="1"/>
      <c r="BD90" s="1"/>
      <c r="BE90" s="1"/>
      <c r="BF90" s="1" t="s">
        <v>14668</v>
      </c>
      <c r="BG90" s="1" t="s">
        <v>183</v>
      </c>
      <c r="BH90" s="1"/>
      <c r="BI90" s="1"/>
    </row>
    <row r="91" customFormat="false" ht="12.75" hidden="false" customHeight="false" outlineLevel="0" collapsed="false">
      <c r="A91" s="1" t="s">
        <v>5009</v>
      </c>
      <c r="B91" s="1" t="s">
        <v>5010</v>
      </c>
      <c r="C91" s="1" t="s">
        <v>177</v>
      </c>
      <c r="D91" s="1" t="s">
        <v>82</v>
      </c>
      <c r="E91" s="1" t="s">
        <v>5011</v>
      </c>
      <c r="F91" s="1" t="s">
        <v>5012</v>
      </c>
      <c r="G91" s="1" t="n">
        <v>100</v>
      </c>
      <c r="H91" s="1" t="n">
        <v>42</v>
      </c>
      <c r="I91" s="101" t="s">
        <v>188</v>
      </c>
      <c r="J91" s="1" t="s">
        <v>1431</v>
      </c>
      <c r="K91" s="1" t="n">
        <f aca="false">IFERROR(VLOOKUP(A91,'[2]Pivot HorizontalMRP'!$A$4:$B$2689,2,0),0)</f>
        <v>0</v>
      </c>
      <c r="L91" s="1" t="n">
        <f aca="false">IFERROR(VLOOKUP(A91,'[2]Pivot HorizontalMRP'!$A$4:$C$2689,3,0),0)</f>
        <v>7336</v>
      </c>
      <c r="M91" s="1" t="n">
        <f aca="false">IFERROR(VLOOKUP(A91,'[2]Pivot HorizontalMRP'!$A$4:$D$2689,0.4,0),0)</f>
        <v>0</v>
      </c>
      <c r="N91" s="1" t="n">
        <f aca="false">IFERROR(VLOOKUP(A91,'[2]Pivot HorizontalMRP'!$A$4:$E$2689,5,0),0)</f>
        <v>18984</v>
      </c>
      <c r="O91" s="1" t="n">
        <f aca="false">K91+L91</f>
        <v>7336</v>
      </c>
      <c r="P91" s="1" t="n">
        <f aca="false">K91+L91+M91+N91</f>
        <v>26320</v>
      </c>
      <c r="Q91" s="1" t="n">
        <f aca="false">IFERROR(VLOOKUP(A91,'[2]Pivot HorizontalMRP'!$A$4:$F$2689,6,0),0)</f>
        <v>25917</v>
      </c>
      <c r="R91" s="1" t="n">
        <f aca="false">IFERROR(VLOOKUP(A91,'[2]Pivot HorizontalMRP'!$A$4:$G$2689,7,0),0)</f>
        <v>14556</v>
      </c>
      <c r="S91" s="1" t="n">
        <f aca="false">IFERROR(VLOOKUP(A91,'[2]Pivot HorizontalMRP'!$A$4:$H$2689,8,0),0)</f>
        <v>15815</v>
      </c>
      <c r="T91" s="1" t="n">
        <f aca="false">IFERROR(VLOOKUP(A91,'[2]Pivot HorizontalMRP'!$A$4:$I$2689,9,0),0)</f>
        <v>10172</v>
      </c>
      <c r="U91" s="1" t="n">
        <f aca="false">IF(I91="delivery",O91-SUM(Q91+R91),IF(I91="PO",P91-SUM(Q91:R91)))</f>
        <v>-14153</v>
      </c>
      <c r="V91" s="81" t="n">
        <v>17.36</v>
      </c>
      <c r="W91" s="81"/>
      <c r="X91" s="81" t="n">
        <f aca="false">W91-V91</f>
        <v>-17.36</v>
      </c>
      <c r="Y91" s="81"/>
      <c r="Z91" s="81"/>
      <c r="AA91" s="81" t="n">
        <v>17.36</v>
      </c>
      <c r="AB91" s="81"/>
      <c r="AC91" s="81"/>
      <c r="AD91" s="81"/>
      <c r="AE91" s="81"/>
      <c r="AF91" s="81"/>
      <c r="AG91" s="81"/>
      <c r="AH91" s="81"/>
      <c r="AI91" s="81"/>
      <c r="AJ91" s="81"/>
      <c r="AK91" s="81"/>
      <c r="AL91" s="81"/>
      <c r="AM91" s="81"/>
      <c r="AN91" s="81"/>
      <c r="AO91" s="81" t="str">
        <f aca="false">D91</f>
        <v>Arista</v>
      </c>
      <c r="AP91" s="1" t="s">
        <v>1432</v>
      </c>
      <c r="AQ91" s="1"/>
      <c r="AR91" s="1"/>
      <c r="AS91" s="1"/>
      <c r="AT91" s="1"/>
      <c r="AU91" s="1"/>
      <c r="AV91" s="1"/>
      <c r="AW91" s="1"/>
      <c r="AX91" s="1"/>
      <c r="AY91" s="1"/>
      <c r="AZ91" s="1"/>
      <c r="BA91" s="1"/>
      <c r="BB91" s="1"/>
      <c r="BC91" s="1"/>
      <c r="BD91" s="1"/>
      <c r="BE91" s="1"/>
      <c r="BF91" s="1" t="s">
        <v>14668</v>
      </c>
      <c r="BG91" s="1" t="s">
        <v>183</v>
      </c>
      <c r="BH91" s="1"/>
      <c r="BI91" s="1"/>
    </row>
    <row r="92" customFormat="false" ht="12.75" hidden="false" customHeight="false" outlineLevel="0" collapsed="false">
      <c r="A92" s="1" t="s">
        <v>5013</v>
      </c>
      <c r="B92" s="1" t="s">
        <v>5014</v>
      </c>
      <c r="C92" s="1" t="s">
        <v>177</v>
      </c>
      <c r="D92" s="1" t="s">
        <v>82</v>
      </c>
      <c r="E92" s="1" t="s">
        <v>14732</v>
      </c>
      <c r="F92" s="1" t="s">
        <v>5016</v>
      </c>
      <c r="G92" s="1" t="n">
        <v>100</v>
      </c>
      <c r="H92" s="1" t="n">
        <v>36</v>
      </c>
      <c r="I92" s="101" t="s">
        <v>188</v>
      </c>
      <c r="J92" s="1" t="s">
        <v>1431</v>
      </c>
      <c r="K92" s="1" t="n">
        <f aca="false">IFERROR(VLOOKUP(A92,'[2]Pivot HorizontalMRP'!$A$4:$B$2689,2,0),0)</f>
        <v>0</v>
      </c>
      <c r="L92" s="1" t="n">
        <f aca="false">IFERROR(VLOOKUP(A92,'[2]Pivot HorizontalMRP'!$A$4:$C$2689,3,0),0)</f>
        <v>1492</v>
      </c>
      <c r="M92" s="1" t="n">
        <f aca="false">IFERROR(VLOOKUP(A92,'[2]Pivot HorizontalMRP'!$A$4:$D$2689,0.4,0),0)</f>
        <v>0</v>
      </c>
      <c r="N92" s="1" t="n">
        <f aca="false">IFERROR(VLOOKUP(A92,'[2]Pivot HorizontalMRP'!$A$4:$E$2689,5,0),0)</f>
        <v>2232</v>
      </c>
      <c r="O92" s="1" t="n">
        <f aca="false">K92+L92</f>
        <v>1492</v>
      </c>
      <c r="P92" s="1" t="n">
        <f aca="false">K92+L92+M92+N92</f>
        <v>3724</v>
      </c>
      <c r="Q92" s="1" t="n">
        <f aca="false">IFERROR(VLOOKUP(A92,'[2]Pivot HorizontalMRP'!$A$4:$F$2689,6,0),0)</f>
        <v>3639</v>
      </c>
      <c r="R92" s="1" t="n">
        <f aca="false">IFERROR(VLOOKUP(A92,'[2]Pivot HorizontalMRP'!$A$4:$G$2689,7,0),0)</f>
        <v>2044</v>
      </c>
      <c r="S92" s="1" t="n">
        <f aca="false">IFERROR(VLOOKUP(A92,'[2]Pivot HorizontalMRP'!$A$4:$H$2689,8,0),0)</f>
        <v>2241</v>
      </c>
      <c r="T92" s="1" t="n">
        <f aca="false">IFERROR(VLOOKUP(A92,'[2]Pivot HorizontalMRP'!$A$4:$I$2689,9,0),0)</f>
        <v>1474</v>
      </c>
      <c r="U92" s="1" t="n">
        <f aca="false">IF(I92="delivery",O92-SUM(Q92+R92),IF(I92="PO",P92-SUM(Q92:R92)))</f>
        <v>-1959</v>
      </c>
      <c r="V92" s="81" t="n">
        <v>25.98</v>
      </c>
      <c r="W92" s="81"/>
      <c r="X92" s="81" t="n">
        <f aca="false">W92-V92</f>
        <v>-25.98</v>
      </c>
      <c r="Y92" s="81"/>
      <c r="Z92" s="81"/>
      <c r="AA92" s="81" t="n">
        <v>25.98</v>
      </c>
      <c r="AB92" s="81"/>
      <c r="AC92" s="81"/>
      <c r="AD92" s="81"/>
      <c r="AE92" s="81"/>
      <c r="AF92" s="81"/>
      <c r="AG92" s="81"/>
      <c r="AH92" s="81"/>
      <c r="AI92" s="81"/>
      <c r="AJ92" s="81"/>
      <c r="AK92" s="81"/>
      <c r="AL92" s="81"/>
      <c r="AM92" s="81"/>
      <c r="AN92" s="81"/>
      <c r="AO92" s="81" t="str">
        <f aca="false">D92</f>
        <v>Arista</v>
      </c>
      <c r="AP92" s="1" t="s">
        <v>1432</v>
      </c>
      <c r="AQ92" s="1"/>
      <c r="AR92" s="1"/>
      <c r="AS92" s="1"/>
      <c r="AT92" s="1"/>
      <c r="AU92" s="1"/>
      <c r="AV92" s="1"/>
      <c r="AW92" s="1"/>
      <c r="AX92" s="1"/>
      <c r="AY92" s="1"/>
      <c r="AZ92" s="1"/>
      <c r="BA92" s="1"/>
      <c r="BB92" s="1"/>
      <c r="BC92" s="1"/>
      <c r="BD92" s="1"/>
      <c r="BE92" s="1"/>
      <c r="BF92" s="1" t="s">
        <v>14668</v>
      </c>
      <c r="BG92" s="1" t="s">
        <v>183</v>
      </c>
      <c r="BH92" s="1"/>
      <c r="BI92" s="1"/>
    </row>
    <row r="93" customFormat="false" ht="12.75" hidden="false" customHeight="false" outlineLevel="0" collapsed="false">
      <c r="A93" s="1" t="s">
        <v>5017</v>
      </c>
      <c r="B93" s="1" t="s">
        <v>5018</v>
      </c>
      <c r="C93" s="1" t="s">
        <v>177</v>
      </c>
      <c r="D93" s="1" t="s">
        <v>82</v>
      </c>
      <c r="E93" s="1" t="s">
        <v>14733</v>
      </c>
      <c r="F93" s="1" t="s">
        <v>5020</v>
      </c>
      <c r="G93" s="1" t="n">
        <v>100</v>
      </c>
      <c r="H93" s="1" t="n">
        <v>30</v>
      </c>
      <c r="I93" s="101" t="s">
        <v>188</v>
      </c>
      <c r="J93" s="1" t="s">
        <v>1431</v>
      </c>
      <c r="K93" s="1" t="n">
        <f aca="false">IFERROR(VLOOKUP(A93,'[2]Pivot HorizontalMRP'!$A$4:$B$2689,2,0),0)</f>
        <v>0</v>
      </c>
      <c r="L93" s="1" t="n">
        <f aca="false">IFERROR(VLOOKUP(A93,'[2]Pivot HorizontalMRP'!$A$4:$C$2689,3,0),0)</f>
        <v>1919</v>
      </c>
      <c r="M93" s="1" t="n">
        <f aca="false">IFERROR(VLOOKUP(A93,'[2]Pivot HorizontalMRP'!$A$4:$D$2689,0.4,0),0)</f>
        <v>0</v>
      </c>
      <c r="N93" s="1" t="n">
        <f aca="false">IFERROR(VLOOKUP(A93,'[2]Pivot HorizontalMRP'!$A$4:$E$2689,5,0),0)</f>
        <v>4500</v>
      </c>
      <c r="O93" s="1" t="n">
        <f aca="false">K93+L93</f>
        <v>1919</v>
      </c>
      <c r="P93" s="1" t="n">
        <f aca="false">K93+L93+M93+N93</f>
        <v>6419</v>
      </c>
      <c r="Q93" s="1" t="n">
        <f aca="false">IFERROR(VLOOKUP(A93,'[2]Pivot HorizontalMRP'!$A$4:$F$2689,6,0),0)</f>
        <v>6734</v>
      </c>
      <c r="R93" s="1" t="n">
        <f aca="false">IFERROR(VLOOKUP(A93,'[2]Pivot HorizontalMRP'!$A$4:$G$2689,7,0),0)</f>
        <v>4000</v>
      </c>
      <c r="S93" s="1" t="n">
        <f aca="false">IFERROR(VLOOKUP(A93,'[2]Pivot HorizontalMRP'!$A$4:$H$2689,8,0),0)</f>
        <v>4362</v>
      </c>
      <c r="T93" s="1" t="n">
        <f aca="false">IFERROR(VLOOKUP(A93,'[2]Pivot HorizontalMRP'!$A$4:$I$2689,9,0),0)</f>
        <v>2908</v>
      </c>
      <c r="U93" s="1" t="n">
        <f aca="false">IF(I93="delivery",O93-SUM(Q93+R93),IF(I93="PO",P93-SUM(Q93:R93)))</f>
        <v>-4315</v>
      </c>
      <c r="V93" s="81" t="n">
        <v>19.81</v>
      </c>
      <c r="W93" s="81"/>
      <c r="X93" s="81" t="n">
        <f aca="false">W93-V93</f>
        <v>-19.81</v>
      </c>
      <c r="Y93" s="81"/>
      <c r="Z93" s="81"/>
      <c r="AA93" s="81" t="n">
        <v>19.81</v>
      </c>
      <c r="AB93" s="81"/>
      <c r="AC93" s="81"/>
      <c r="AD93" s="81"/>
      <c r="AE93" s="81"/>
      <c r="AF93" s="81"/>
      <c r="AG93" s="81"/>
      <c r="AH93" s="81"/>
      <c r="AI93" s="81"/>
      <c r="AJ93" s="81"/>
      <c r="AK93" s="81"/>
      <c r="AL93" s="81"/>
      <c r="AM93" s="81"/>
      <c r="AN93" s="81"/>
      <c r="AO93" s="81" t="str">
        <f aca="false">D93</f>
        <v>Arista</v>
      </c>
      <c r="AP93" s="1" t="s">
        <v>1432</v>
      </c>
      <c r="AQ93" s="1"/>
      <c r="AR93" s="1"/>
      <c r="AS93" s="1"/>
      <c r="AT93" s="1"/>
      <c r="AU93" s="1"/>
      <c r="AV93" s="1"/>
      <c r="AW93" s="1"/>
      <c r="AX93" s="1"/>
      <c r="AY93" s="1"/>
      <c r="AZ93" s="1"/>
      <c r="BA93" s="1"/>
      <c r="BB93" s="1"/>
      <c r="BC93" s="1"/>
      <c r="BD93" s="1"/>
      <c r="BE93" s="1"/>
      <c r="BF93" s="1" t="s">
        <v>14668</v>
      </c>
      <c r="BG93" s="1" t="s">
        <v>183</v>
      </c>
      <c r="BH93" s="1"/>
      <c r="BI93" s="1"/>
    </row>
    <row r="94" customFormat="false" ht="12.75" hidden="false" customHeight="false" outlineLevel="0" collapsed="false">
      <c r="A94" s="1" t="s">
        <v>5021</v>
      </c>
      <c r="B94" s="1" t="s">
        <v>5022</v>
      </c>
      <c r="C94" s="1" t="s">
        <v>177</v>
      </c>
      <c r="D94" s="1" t="s">
        <v>82</v>
      </c>
      <c r="E94" s="1" t="s">
        <v>14734</v>
      </c>
      <c r="F94" s="1" t="s">
        <v>5024</v>
      </c>
      <c r="G94" s="1" t="n">
        <v>100</v>
      </c>
      <c r="H94" s="1" t="n">
        <v>24</v>
      </c>
      <c r="I94" s="101" t="s">
        <v>188</v>
      </c>
      <c r="J94" s="1" t="s">
        <v>1431</v>
      </c>
      <c r="K94" s="1" t="n">
        <f aca="false">IFERROR(VLOOKUP(A94,'[2]Pivot HorizontalMRP'!$A$4:$B$2689,2,0),0)</f>
        <v>0</v>
      </c>
      <c r="L94" s="1" t="n">
        <f aca="false">IFERROR(VLOOKUP(A94,'[2]Pivot HorizontalMRP'!$A$4:$C$2689,3,0),0)</f>
        <v>342</v>
      </c>
      <c r="M94" s="1" t="n">
        <f aca="false">IFERROR(VLOOKUP(A94,'[2]Pivot HorizontalMRP'!$A$4:$D$2689,0.4,0),0)</f>
        <v>0</v>
      </c>
      <c r="N94" s="1" t="n">
        <f aca="false">IFERROR(VLOOKUP(A94,'[2]Pivot HorizontalMRP'!$A$4:$E$2689,5,0),0)</f>
        <v>1716</v>
      </c>
      <c r="O94" s="1" t="n">
        <f aca="false">K94+L94</f>
        <v>342</v>
      </c>
      <c r="P94" s="1" t="n">
        <f aca="false">K94+L94+M94+N94</f>
        <v>2058</v>
      </c>
      <c r="Q94" s="1" t="n">
        <f aca="false">IFERROR(VLOOKUP(A94,'[2]Pivot HorizontalMRP'!$A$4:$F$2689,6,0),0)</f>
        <v>2024</v>
      </c>
      <c r="R94" s="1" t="n">
        <f aca="false">IFERROR(VLOOKUP(A94,'[2]Pivot HorizontalMRP'!$A$4:$G$2689,7,0),0)</f>
        <v>1176</v>
      </c>
      <c r="S94" s="1" t="n">
        <f aca="false">IFERROR(VLOOKUP(A94,'[2]Pivot HorizontalMRP'!$A$4:$H$2689,8,0),0)</f>
        <v>1220</v>
      </c>
      <c r="T94" s="1" t="n">
        <f aca="false">IFERROR(VLOOKUP(A94,'[2]Pivot HorizontalMRP'!$A$4:$I$2689,9,0),0)</f>
        <v>720</v>
      </c>
      <c r="U94" s="1" t="n">
        <f aca="false">IF(I94="delivery",O94-SUM(Q94+R94),IF(I94="PO",P94-SUM(Q94:R94)))</f>
        <v>-1142</v>
      </c>
      <c r="V94" s="81" t="n">
        <v>21.8</v>
      </c>
      <c r="W94" s="81"/>
      <c r="X94" s="81" t="n">
        <f aca="false">W94-V94</f>
        <v>-21.8</v>
      </c>
      <c r="Y94" s="81"/>
      <c r="Z94" s="81"/>
      <c r="AA94" s="81" t="n">
        <v>21.8</v>
      </c>
      <c r="AB94" s="81"/>
      <c r="AC94" s="81"/>
      <c r="AD94" s="81"/>
      <c r="AE94" s="81"/>
      <c r="AF94" s="81"/>
      <c r="AG94" s="81"/>
      <c r="AH94" s="81"/>
      <c r="AI94" s="81"/>
      <c r="AJ94" s="81"/>
      <c r="AK94" s="81"/>
      <c r="AL94" s="81"/>
      <c r="AM94" s="81"/>
      <c r="AN94" s="81"/>
      <c r="AO94" s="81" t="str">
        <f aca="false">D94</f>
        <v>Arista</v>
      </c>
      <c r="AP94" s="1" t="s">
        <v>1432</v>
      </c>
      <c r="AQ94" s="1"/>
      <c r="AR94" s="1"/>
      <c r="AS94" s="1"/>
      <c r="AT94" s="1"/>
      <c r="AU94" s="1"/>
      <c r="AV94" s="1"/>
      <c r="AW94" s="1"/>
      <c r="AX94" s="1"/>
      <c r="AY94" s="1"/>
      <c r="AZ94" s="1"/>
      <c r="BA94" s="1"/>
      <c r="BB94" s="1"/>
      <c r="BC94" s="1"/>
      <c r="BD94" s="1"/>
      <c r="BE94" s="1"/>
      <c r="BF94" s="1" t="s">
        <v>14668</v>
      </c>
      <c r="BG94" s="1" t="s">
        <v>183</v>
      </c>
      <c r="BH94" s="1"/>
      <c r="BI94" s="1"/>
    </row>
    <row r="95" customFormat="false" ht="12.75" hidden="false" customHeight="false" outlineLevel="0" collapsed="false">
      <c r="A95" s="1" t="s">
        <v>5025</v>
      </c>
      <c r="B95" s="1" t="s">
        <v>5026</v>
      </c>
      <c r="C95" s="1" t="s">
        <v>177</v>
      </c>
      <c r="D95" s="1" t="s">
        <v>82</v>
      </c>
      <c r="E95" s="1" t="s">
        <v>14735</v>
      </c>
      <c r="F95" s="1" t="s">
        <v>5028</v>
      </c>
      <c r="G95" s="1" t="n">
        <v>100</v>
      </c>
      <c r="H95" s="1" t="n">
        <v>30</v>
      </c>
      <c r="I95" s="101" t="s">
        <v>188</v>
      </c>
      <c r="J95" s="1" t="s">
        <v>1431</v>
      </c>
      <c r="K95" s="1" t="n">
        <f aca="false">IFERROR(VLOOKUP(A95,'[2]Pivot HorizontalMRP'!$A$4:$B$2689,2,0),0)</f>
        <v>0</v>
      </c>
      <c r="L95" s="1" t="n">
        <f aca="false">IFERROR(VLOOKUP(A95,'[2]Pivot HorizontalMRP'!$A$4:$C$2689,3,0),0)</f>
        <v>173</v>
      </c>
      <c r="M95" s="1" t="n">
        <f aca="false">IFERROR(VLOOKUP(A95,'[2]Pivot HorizontalMRP'!$A$4:$D$2689,0.4,0),0)</f>
        <v>0</v>
      </c>
      <c r="N95" s="1" t="n">
        <f aca="false">IFERROR(VLOOKUP(A95,'[2]Pivot HorizontalMRP'!$A$4:$E$2689,5,0),0)</f>
        <v>1890</v>
      </c>
      <c r="O95" s="1" t="n">
        <f aca="false">K95+L95</f>
        <v>173</v>
      </c>
      <c r="P95" s="1" t="n">
        <f aca="false">K95+L95+M95+N95</f>
        <v>2063</v>
      </c>
      <c r="Q95" s="1" t="n">
        <f aca="false">IFERROR(VLOOKUP(A95,'[2]Pivot HorizontalMRP'!$A$4:$F$2689,6,0),0)</f>
        <v>2028</v>
      </c>
      <c r="R95" s="1" t="n">
        <f aca="false">IFERROR(VLOOKUP(A95,'[2]Pivot HorizontalMRP'!$A$4:$G$2689,7,0),0)</f>
        <v>1176</v>
      </c>
      <c r="S95" s="1" t="n">
        <f aca="false">IFERROR(VLOOKUP(A95,'[2]Pivot HorizontalMRP'!$A$4:$H$2689,8,0),0)</f>
        <v>1220</v>
      </c>
      <c r="T95" s="1" t="n">
        <f aca="false">IFERROR(VLOOKUP(A95,'[2]Pivot HorizontalMRP'!$A$4:$I$2689,9,0),0)</f>
        <v>720</v>
      </c>
      <c r="U95" s="1" t="n">
        <f aca="false">IF(I95="delivery",O95-SUM(Q95+R95),IF(I95="PO",P95-SUM(Q95:R95)))</f>
        <v>-1141</v>
      </c>
      <c r="V95" s="81" t="n">
        <v>19.81</v>
      </c>
      <c r="W95" s="81"/>
      <c r="X95" s="81" t="n">
        <f aca="false">W95-V95</f>
        <v>-19.81</v>
      </c>
      <c r="Y95" s="81"/>
      <c r="Z95" s="81"/>
      <c r="AA95" s="81" t="n">
        <v>19.81</v>
      </c>
      <c r="AB95" s="81"/>
      <c r="AC95" s="81"/>
      <c r="AD95" s="81"/>
      <c r="AE95" s="81"/>
      <c r="AF95" s="81"/>
      <c r="AG95" s="81"/>
      <c r="AH95" s="81"/>
      <c r="AI95" s="81"/>
      <c r="AJ95" s="81"/>
      <c r="AK95" s="81"/>
      <c r="AL95" s="81"/>
      <c r="AM95" s="81"/>
      <c r="AN95" s="81"/>
      <c r="AO95" s="81" t="str">
        <f aca="false">D95</f>
        <v>Arista</v>
      </c>
      <c r="AP95" s="1" t="s">
        <v>1432</v>
      </c>
      <c r="AQ95" s="1"/>
      <c r="AR95" s="1"/>
      <c r="AS95" s="1"/>
      <c r="AT95" s="1"/>
      <c r="AU95" s="1"/>
      <c r="AV95" s="1"/>
      <c r="AW95" s="1"/>
      <c r="AX95" s="1"/>
      <c r="AY95" s="1"/>
      <c r="AZ95" s="1"/>
      <c r="BA95" s="1"/>
      <c r="BB95" s="1"/>
      <c r="BC95" s="1"/>
      <c r="BD95" s="1"/>
      <c r="BE95" s="1"/>
      <c r="BF95" s="1" t="s">
        <v>14668</v>
      </c>
      <c r="BG95" s="1" t="s">
        <v>183</v>
      </c>
      <c r="BH95" s="1"/>
      <c r="BI95" s="1"/>
    </row>
    <row r="96" customFormat="false" ht="12.75" hidden="false" customHeight="false" outlineLevel="0" collapsed="false">
      <c r="A96" s="1" t="s">
        <v>5029</v>
      </c>
      <c r="B96" s="1" t="s">
        <v>5030</v>
      </c>
      <c r="C96" s="1" t="s">
        <v>177</v>
      </c>
      <c r="D96" s="1" t="s">
        <v>82</v>
      </c>
      <c r="E96" s="1" t="s">
        <v>14736</v>
      </c>
      <c r="F96" s="1" t="s">
        <v>5032</v>
      </c>
      <c r="G96" s="1" t="n">
        <v>48</v>
      </c>
      <c r="H96" s="1" t="n">
        <v>32</v>
      </c>
      <c r="I96" s="101" t="s">
        <v>188</v>
      </c>
      <c r="J96" s="1" t="s">
        <v>4718</v>
      </c>
      <c r="K96" s="1" t="n">
        <f aca="false">IFERROR(VLOOKUP(A96,'[2]Pivot HorizontalMRP'!$A$4:$B$2689,2,0),0)</f>
        <v>0</v>
      </c>
      <c r="L96" s="1" t="n">
        <f aca="false">IFERROR(VLOOKUP(A96,'[2]Pivot HorizontalMRP'!$A$4:$C$2689,3,0),0)</f>
        <v>46141</v>
      </c>
      <c r="M96" s="1" t="n">
        <f aca="false">IFERROR(VLOOKUP(A96,'[2]Pivot HorizontalMRP'!$A$4:$D$2689,0.4,0),0)</f>
        <v>0</v>
      </c>
      <c r="N96" s="1" t="n">
        <f aca="false">IFERROR(VLOOKUP(A96,'[2]Pivot HorizontalMRP'!$A$4:$E$2689,5,0),0)</f>
        <v>29256</v>
      </c>
      <c r="O96" s="1" t="n">
        <f aca="false">K96+L96</f>
        <v>46141</v>
      </c>
      <c r="P96" s="1" t="n">
        <f aca="false">K96+L96+M96+N96</f>
        <v>75397</v>
      </c>
      <c r="Q96" s="1" t="n">
        <f aca="false">IFERROR(VLOOKUP(A96,'[2]Pivot HorizontalMRP'!$A$4:$F$2689,6,0),0)</f>
        <v>86228</v>
      </c>
      <c r="R96" s="1" t="n">
        <f aca="false">IFERROR(VLOOKUP(A96,'[2]Pivot HorizontalMRP'!$A$4:$G$2689,7,0),0)</f>
        <v>36758</v>
      </c>
      <c r="S96" s="1" t="n">
        <f aca="false">IFERROR(VLOOKUP(A96,'[2]Pivot HorizontalMRP'!$A$4:$H$2689,8,0),0)</f>
        <v>37836</v>
      </c>
      <c r="T96" s="1" t="n">
        <f aca="false">IFERROR(VLOOKUP(A96,'[2]Pivot HorizontalMRP'!$A$4:$I$2689,9,0),0)</f>
        <v>24564</v>
      </c>
      <c r="U96" s="1" t="n">
        <f aca="false">IF(I96="delivery",O96-SUM(Q96+R96),IF(I96="PO",P96-SUM(Q96:R96)))</f>
        <v>-47589</v>
      </c>
      <c r="V96" s="81" t="n">
        <v>9.011</v>
      </c>
      <c r="W96" s="81"/>
      <c r="X96" s="81" t="n">
        <f aca="false">W96-V96</f>
        <v>-9.011</v>
      </c>
      <c r="Y96" s="81"/>
      <c r="Z96" s="81"/>
      <c r="AA96" s="81"/>
      <c r="AB96" s="81"/>
      <c r="AC96" s="81"/>
      <c r="AD96" s="81"/>
      <c r="AE96" s="81"/>
      <c r="AF96" s="81"/>
      <c r="AG96" s="81"/>
      <c r="AH96" s="81"/>
      <c r="AI96" s="81"/>
      <c r="AJ96" s="81"/>
      <c r="AK96" s="81"/>
      <c r="AL96" s="81"/>
      <c r="AM96" s="81"/>
      <c r="AN96" s="81"/>
      <c r="AO96" s="81" t="str">
        <f aca="false">D96</f>
        <v>Arista</v>
      </c>
      <c r="AP96" s="1" t="s">
        <v>1432</v>
      </c>
      <c r="AQ96" s="1"/>
      <c r="AR96" s="1"/>
      <c r="AS96" s="1"/>
      <c r="AT96" s="1"/>
      <c r="AU96" s="1"/>
      <c r="AV96" s="1"/>
      <c r="AW96" s="1"/>
      <c r="AX96" s="1"/>
      <c r="AY96" s="1"/>
      <c r="AZ96" s="1"/>
      <c r="BA96" s="1"/>
      <c r="BB96" s="1"/>
      <c r="BC96" s="1"/>
      <c r="BD96" s="1"/>
      <c r="BE96" s="1"/>
      <c r="BF96" s="1" t="s">
        <v>14668</v>
      </c>
      <c r="BG96" s="1" t="s">
        <v>183</v>
      </c>
      <c r="BH96" s="1"/>
      <c r="BI96" s="1"/>
    </row>
    <row r="97" customFormat="false" ht="12.75" hidden="false" customHeight="false" outlineLevel="0" collapsed="false">
      <c r="A97" s="1" t="s">
        <v>5033</v>
      </c>
      <c r="B97" s="1" t="s">
        <v>5034</v>
      </c>
      <c r="C97" s="1" t="s">
        <v>177</v>
      </c>
      <c r="D97" s="1" t="s">
        <v>82</v>
      </c>
      <c r="E97" s="1" t="s">
        <v>14737</v>
      </c>
      <c r="F97" s="1" t="s">
        <v>5036</v>
      </c>
      <c r="G97" s="1" t="n">
        <v>61</v>
      </c>
      <c r="H97" s="1" t="n">
        <v>100</v>
      </c>
      <c r="I97" s="101" t="s">
        <v>188</v>
      </c>
      <c r="J97" s="1" t="s">
        <v>4963</v>
      </c>
      <c r="K97" s="1" t="n">
        <f aca="false">IFERROR(VLOOKUP(A97,'[2]Pivot HorizontalMRP'!$A$4:$B$2689,2,0),0)</f>
        <v>0</v>
      </c>
      <c r="L97" s="1" t="n">
        <f aca="false">IFERROR(VLOOKUP(A97,'[2]Pivot HorizontalMRP'!$A$4:$C$2689,3,0),0)</f>
        <v>1314</v>
      </c>
      <c r="M97" s="1" t="n">
        <f aca="false">IFERROR(VLOOKUP(A97,'[2]Pivot HorizontalMRP'!$A$4:$D$2689,0.4,0),0)</f>
        <v>0</v>
      </c>
      <c r="N97" s="1" t="n">
        <f aca="false">IFERROR(VLOOKUP(A97,'[2]Pivot HorizontalMRP'!$A$4:$E$2689,5,0),0)</f>
        <v>250</v>
      </c>
      <c r="O97" s="1" t="n">
        <f aca="false">K97+L97</f>
        <v>1314</v>
      </c>
      <c r="P97" s="1" t="n">
        <f aca="false">K97+L97+M97+N97</f>
        <v>1564</v>
      </c>
      <c r="Q97" s="1" t="n">
        <f aca="false">IFERROR(VLOOKUP(A97,'[2]Pivot HorizontalMRP'!$A$4:$F$2689,6,0),0)</f>
        <v>1032</v>
      </c>
      <c r="R97" s="1" t="n">
        <f aca="false">IFERROR(VLOOKUP(A97,'[2]Pivot HorizontalMRP'!$A$4:$G$2689,7,0),0)</f>
        <v>682</v>
      </c>
      <c r="S97" s="1" t="n">
        <f aca="false">IFERROR(VLOOKUP(A97,'[2]Pivot HorizontalMRP'!$A$4:$H$2689,8,0),0)</f>
        <v>738</v>
      </c>
      <c r="T97" s="1" t="n">
        <f aca="false">IFERROR(VLOOKUP(A97,'[2]Pivot HorizontalMRP'!$A$4:$I$2689,9,0),0)</f>
        <v>492</v>
      </c>
      <c r="U97" s="1" t="n">
        <f aca="false">IF(I97="delivery",O97-SUM(Q97+R97),IF(I97="PO",P97-SUM(Q97:R97)))</f>
        <v>-150</v>
      </c>
      <c r="V97" s="81" t="n">
        <v>5.2</v>
      </c>
      <c r="W97" s="81"/>
      <c r="X97" s="81" t="n">
        <f aca="false">W97-V97</f>
        <v>-5.2</v>
      </c>
      <c r="Y97" s="81"/>
      <c r="Z97" s="81"/>
      <c r="AA97" s="81"/>
      <c r="AB97" s="81"/>
      <c r="AC97" s="81"/>
      <c r="AD97" s="81"/>
      <c r="AE97" s="81"/>
      <c r="AF97" s="81"/>
      <c r="AG97" s="81"/>
      <c r="AH97" s="81"/>
      <c r="AI97" s="81"/>
      <c r="AJ97" s="81"/>
      <c r="AK97" s="81"/>
      <c r="AL97" s="81"/>
      <c r="AM97" s="81"/>
      <c r="AN97" s="81"/>
      <c r="AO97" s="81" t="str">
        <f aca="false">D97</f>
        <v>Arista</v>
      </c>
      <c r="AP97" s="1" t="s">
        <v>1432</v>
      </c>
      <c r="AQ97" s="1"/>
      <c r="AR97" s="1"/>
      <c r="AS97" s="1"/>
      <c r="AT97" s="1"/>
      <c r="AU97" s="1"/>
      <c r="AV97" s="1"/>
      <c r="AW97" s="1"/>
      <c r="AX97" s="1"/>
      <c r="AY97" s="1"/>
      <c r="AZ97" s="1"/>
      <c r="BA97" s="1"/>
      <c r="BB97" s="1"/>
      <c r="BC97" s="1"/>
      <c r="BD97" s="1"/>
      <c r="BE97" s="1"/>
      <c r="BF97" s="1" t="s">
        <v>14668</v>
      </c>
      <c r="BG97" s="1" t="s">
        <v>183</v>
      </c>
      <c r="BH97" s="1"/>
      <c r="BI97" s="1"/>
    </row>
    <row r="98" customFormat="false" ht="12.75" hidden="false" customHeight="false" outlineLevel="0" collapsed="false">
      <c r="A98" s="1" t="s">
        <v>5041</v>
      </c>
      <c r="B98" s="1" t="s">
        <v>5042</v>
      </c>
      <c r="C98" s="1" t="s">
        <v>177</v>
      </c>
      <c r="D98" s="1" t="s">
        <v>82</v>
      </c>
      <c r="E98" s="1" t="s">
        <v>14738</v>
      </c>
      <c r="F98" s="1" t="s">
        <v>5044</v>
      </c>
      <c r="G98" s="1" t="n">
        <v>61</v>
      </c>
      <c r="H98" s="1" t="n">
        <v>100</v>
      </c>
      <c r="I98" s="101" t="s">
        <v>188</v>
      </c>
      <c r="J98" s="1" t="s">
        <v>5045</v>
      </c>
      <c r="K98" s="1" t="n">
        <f aca="false">IFERROR(VLOOKUP(A98,'[2]Pivot HorizontalMRP'!$A$4:$B$2689,2,0),0)</f>
        <v>0</v>
      </c>
      <c r="L98" s="1" t="n">
        <f aca="false">IFERROR(VLOOKUP(A98,'[2]Pivot HorizontalMRP'!$A$4:$C$2689,3,0),0)</f>
        <v>895</v>
      </c>
      <c r="M98" s="1" t="n">
        <f aca="false">IFERROR(VLOOKUP(A98,'[2]Pivot HorizontalMRP'!$A$4:$D$2689,0.4,0),0)</f>
        <v>0</v>
      </c>
      <c r="N98" s="1" t="n">
        <f aca="false">IFERROR(VLOOKUP(A98,'[2]Pivot HorizontalMRP'!$A$4:$E$2689,5,0),0)</f>
        <v>900</v>
      </c>
      <c r="O98" s="1" t="n">
        <f aca="false">K98+L98</f>
        <v>895</v>
      </c>
      <c r="P98" s="1" t="n">
        <f aca="false">K98+L98+M98+N98</f>
        <v>1795</v>
      </c>
      <c r="Q98" s="1" t="n">
        <f aca="false">IFERROR(VLOOKUP(A98,'[2]Pivot HorizontalMRP'!$A$4:$F$2689,6,0),0)</f>
        <v>1205</v>
      </c>
      <c r="R98" s="1" t="n">
        <f aca="false">IFERROR(VLOOKUP(A98,'[2]Pivot HorizontalMRP'!$A$4:$G$2689,7,0),0)</f>
        <v>971</v>
      </c>
      <c r="S98" s="1" t="n">
        <f aca="false">IFERROR(VLOOKUP(A98,'[2]Pivot HorizontalMRP'!$A$4:$H$2689,8,0),0)</f>
        <v>876</v>
      </c>
      <c r="T98" s="1" t="n">
        <f aca="false">IFERROR(VLOOKUP(A98,'[2]Pivot HorizontalMRP'!$A$4:$I$2689,9,0),0)</f>
        <v>389</v>
      </c>
      <c r="U98" s="1" t="n">
        <f aca="false">IF(I98="delivery",O98-SUM(Q98+R98),IF(I98="PO",P98-SUM(Q98:R98)))</f>
        <v>-381</v>
      </c>
      <c r="V98" s="81" t="n">
        <v>5</v>
      </c>
      <c r="W98" s="81"/>
      <c r="X98" s="81" t="n">
        <f aca="false">W98-V98</f>
        <v>-5</v>
      </c>
      <c r="Y98" s="81"/>
      <c r="Z98" s="81"/>
      <c r="AA98" s="81" t="n">
        <v>5</v>
      </c>
      <c r="AB98" s="81"/>
      <c r="AC98" s="81"/>
      <c r="AD98" s="81"/>
      <c r="AE98" s="81"/>
      <c r="AF98" s="81"/>
      <c r="AG98" s="81"/>
      <c r="AH98" s="81"/>
      <c r="AI98" s="81"/>
      <c r="AJ98" s="81"/>
      <c r="AK98" s="81"/>
      <c r="AL98" s="81"/>
      <c r="AM98" s="81"/>
      <c r="AN98" s="81"/>
      <c r="AO98" s="81" t="str">
        <f aca="false">D98</f>
        <v>Arista</v>
      </c>
      <c r="AP98" s="1" t="s">
        <v>1432</v>
      </c>
      <c r="AQ98" s="1"/>
      <c r="AR98" s="1"/>
      <c r="AS98" s="1"/>
      <c r="AT98" s="1"/>
      <c r="AU98" s="1"/>
      <c r="AV98" s="1"/>
      <c r="AW98" s="1"/>
      <c r="AX98" s="1"/>
      <c r="AY98" s="1"/>
      <c r="AZ98" s="1"/>
      <c r="BA98" s="1"/>
      <c r="BB98" s="1"/>
      <c r="BC98" s="1"/>
      <c r="BD98" s="1"/>
      <c r="BE98" s="1"/>
      <c r="BF98" s="1" t="s">
        <v>14668</v>
      </c>
      <c r="BG98" s="1" t="s">
        <v>183</v>
      </c>
      <c r="BH98" s="1"/>
      <c r="BI98" s="1"/>
    </row>
    <row r="99" customFormat="false" ht="12.75" hidden="false" customHeight="false" outlineLevel="0" collapsed="false">
      <c r="A99" s="1" t="s">
        <v>5050</v>
      </c>
      <c r="B99" s="1" t="s">
        <v>5051</v>
      </c>
      <c r="C99" s="1" t="s">
        <v>177</v>
      </c>
      <c r="D99" s="1" t="s">
        <v>82</v>
      </c>
      <c r="E99" s="1" t="s">
        <v>14739</v>
      </c>
      <c r="F99" s="1" t="s">
        <v>5053</v>
      </c>
      <c r="G99" s="1" t="n">
        <v>78</v>
      </c>
      <c r="H99" s="1" t="n">
        <v>24</v>
      </c>
      <c r="I99" s="101" t="s">
        <v>180</v>
      </c>
      <c r="J99" s="1" t="s">
        <v>5054</v>
      </c>
      <c r="K99" s="1" t="n">
        <f aca="false">IFERROR(VLOOKUP(A99,'[2]Pivot HorizontalMRP'!$A$4:$B$2689,2,0),0)</f>
        <v>0</v>
      </c>
      <c r="L99" s="1" t="n">
        <f aca="false">IFERROR(VLOOKUP(A99,'[2]Pivot HorizontalMRP'!$A$4:$C$2689,3,0),0)</f>
        <v>511</v>
      </c>
      <c r="M99" s="1" t="n">
        <f aca="false">IFERROR(VLOOKUP(A99,'[2]Pivot HorizontalMRP'!$A$4:$D$2689,0.4,0),0)</f>
        <v>0</v>
      </c>
      <c r="N99" s="1" t="n">
        <f aca="false">IFERROR(VLOOKUP(A99,'[2]Pivot HorizontalMRP'!$A$4:$E$2689,5,0),0)</f>
        <v>750</v>
      </c>
      <c r="O99" s="1" t="n">
        <f aca="false">K99+L99</f>
        <v>511</v>
      </c>
      <c r="P99" s="1" t="n">
        <f aca="false">K99+L99+M99+N99</f>
        <v>1261</v>
      </c>
      <c r="Q99" s="1" t="n">
        <f aca="false">IFERROR(VLOOKUP(A99,'[2]Pivot HorizontalMRP'!$A$4:$F$2689,6,0),0)</f>
        <v>1096</v>
      </c>
      <c r="R99" s="1" t="n">
        <f aca="false">IFERROR(VLOOKUP(A99,'[2]Pivot HorizontalMRP'!$A$4:$G$2689,7,0),0)</f>
        <v>598</v>
      </c>
      <c r="S99" s="1" t="n">
        <f aca="false">IFERROR(VLOOKUP(A99,'[2]Pivot HorizontalMRP'!$A$4:$H$2689,8,0),0)</f>
        <v>648</v>
      </c>
      <c r="T99" s="1" t="n">
        <f aca="false">IFERROR(VLOOKUP(A99,'[2]Pivot HorizontalMRP'!$A$4:$I$2689,9,0),0)</f>
        <v>216</v>
      </c>
      <c r="U99" s="1" t="n">
        <f aca="false">IF(I99="delivery",O99-SUM(Q99+R99),IF(I99="PO",P99-SUM(Q99:R99)))</f>
        <v>-1183</v>
      </c>
      <c r="V99" s="81" t="n">
        <v>36.995</v>
      </c>
      <c r="W99" s="81"/>
      <c r="X99" s="81" t="n">
        <f aca="false">W99-V99</f>
        <v>-36.995</v>
      </c>
      <c r="Y99" s="81"/>
      <c r="Z99" s="81"/>
      <c r="AA99" s="81" t="n">
        <v>37.772</v>
      </c>
      <c r="AB99" s="81"/>
      <c r="AC99" s="81"/>
      <c r="AD99" s="81"/>
      <c r="AE99" s="81"/>
      <c r="AF99" s="81"/>
      <c r="AG99" s="81"/>
      <c r="AH99" s="81"/>
      <c r="AI99" s="81"/>
      <c r="AJ99" s="81"/>
      <c r="AK99" s="81"/>
      <c r="AL99" s="81"/>
      <c r="AM99" s="81"/>
      <c r="AN99" s="81"/>
      <c r="AO99" s="81" t="str">
        <f aca="false">D99</f>
        <v>Arista</v>
      </c>
      <c r="AP99" s="1" t="s">
        <v>1432</v>
      </c>
      <c r="AQ99" s="1"/>
      <c r="AR99" s="1"/>
      <c r="AS99" s="1"/>
      <c r="AT99" s="1"/>
      <c r="AU99" s="1"/>
      <c r="AV99" s="1"/>
      <c r="AW99" s="1"/>
      <c r="AX99" s="1"/>
      <c r="AY99" s="1"/>
      <c r="AZ99" s="1"/>
      <c r="BA99" s="1"/>
      <c r="BB99" s="1"/>
      <c r="BC99" s="1"/>
      <c r="BD99" s="1"/>
      <c r="BE99" s="1"/>
      <c r="BF99" s="1" t="s">
        <v>14668</v>
      </c>
      <c r="BG99" s="1" t="s">
        <v>183</v>
      </c>
      <c r="BH99" s="1"/>
      <c r="BI99" s="1"/>
    </row>
    <row r="100" customFormat="false" ht="12.75" hidden="false" customHeight="false" outlineLevel="0" collapsed="false">
      <c r="A100" s="1" t="s">
        <v>5055</v>
      </c>
      <c r="B100" s="1" t="s">
        <v>5056</v>
      </c>
      <c r="C100" s="1" t="s">
        <v>177</v>
      </c>
      <c r="D100" s="1" t="s">
        <v>82</v>
      </c>
      <c r="E100" s="1" t="s">
        <v>14740</v>
      </c>
      <c r="F100" s="1" t="s">
        <v>5058</v>
      </c>
      <c r="G100" s="1" t="n">
        <v>78</v>
      </c>
      <c r="H100" s="1" t="n">
        <v>48</v>
      </c>
      <c r="I100" s="101" t="s">
        <v>188</v>
      </c>
      <c r="J100" s="1" t="s">
        <v>5059</v>
      </c>
      <c r="K100" s="1" t="n">
        <f aca="false">IFERROR(VLOOKUP(A100,'[2]Pivot HorizontalMRP'!$A$4:$B$2689,2,0),0)</f>
        <v>0</v>
      </c>
      <c r="L100" s="1" t="n">
        <f aca="false">IFERROR(VLOOKUP(A100,'[2]Pivot HorizontalMRP'!$A$4:$C$2689,3,0),0)</f>
        <v>498</v>
      </c>
      <c r="M100" s="1" t="n">
        <f aca="false">IFERROR(VLOOKUP(A100,'[2]Pivot HorizontalMRP'!$A$4:$D$2689,0.4,0),0)</f>
        <v>0</v>
      </c>
      <c r="N100" s="1" t="n">
        <f aca="false">IFERROR(VLOOKUP(A100,'[2]Pivot HorizontalMRP'!$A$4:$E$2689,5,0),0)</f>
        <v>576</v>
      </c>
      <c r="O100" s="1" t="n">
        <f aca="false">K100+L100</f>
        <v>498</v>
      </c>
      <c r="P100" s="1" t="n">
        <f aca="false">K100+L100+M100+N100</f>
        <v>1074</v>
      </c>
      <c r="Q100" s="1" t="n">
        <f aca="false">IFERROR(VLOOKUP(A100,'[2]Pivot HorizontalMRP'!$A$4:$F$2689,6,0),0)</f>
        <v>748</v>
      </c>
      <c r="R100" s="1" t="n">
        <f aca="false">IFERROR(VLOOKUP(A100,'[2]Pivot HorizontalMRP'!$A$4:$G$2689,7,0),0)</f>
        <v>1164</v>
      </c>
      <c r="S100" s="1" t="n">
        <f aca="false">IFERROR(VLOOKUP(A100,'[2]Pivot HorizontalMRP'!$A$4:$H$2689,8,0),0)</f>
        <v>924</v>
      </c>
      <c r="T100" s="1" t="n">
        <f aca="false">IFERROR(VLOOKUP(A100,'[2]Pivot HorizontalMRP'!$A$4:$I$2689,9,0),0)</f>
        <v>308</v>
      </c>
      <c r="U100" s="1" t="n">
        <f aca="false">IF(I100="delivery",O100-SUM(Q100+R100),IF(I100="PO",P100-SUM(Q100:R100)))</f>
        <v>-838</v>
      </c>
      <c r="V100" s="81" t="n">
        <v>30.778</v>
      </c>
      <c r="W100" s="81"/>
      <c r="X100" s="81" t="n">
        <f aca="false">W100-V100</f>
        <v>-30.778</v>
      </c>
      <c r="Y100" s="81"/>
      <c r="Z100" s="81"/>
      <c r="AA100" s="81" t="n">
        <v>28.33</v>
      </c>
      <c r="AB100" s="81"/>
      <c r="AC100" s="81"/>
      <c r="AD100" s="81"/>
      <c r="AE100" s="81"/>
      <c r="AF100" s="81"/>
      <c r="AG100" s="81"/>
      <c r="AH100" s="81"/>
      <c r="AI100" s="81"/>
      <c r="AJ100" s="81"/>
      <c r="AK100" s="81"/>
      <c r="AL100" s="81"/>
      <c r="AM100" s="81"/>
      <c r="AN100" s="81"/>
      <c r="AO100" s="81" t="str">
        <f aca="false">D100</f>
        <v>Arista</v>
      </c>
      <c r="AP100" s="1" t="s">
        <v>1432</v>
      </c>
      <c r="AQ100" s="1"/>
      <c r="AR100" s="1"/>
      <c r="AS100" s="1"/>
      <c r="AT100" s="1"/>
      <c r="AU100" s="1"/>
      <c r="AV100" s="1"/>
      <c r="AW100" s="1"/>
      <c r="AX100" s="1"/>
      <c r="AY100" s="1"/>
      <c r="AZ100" s="1"/>
      <c r="BA100" s="1"/>
      <c r="BB100" s="1"/>
      <c r="BC100" s="1"/>
      <c r="BD100" s="1"/>
      <c r="BE100" s="1"/>
      <c r="BF100" s="1" t="s">
        <v>14668</v>
      </c>
      <c r="BG100" s="1" t="s">
        <v>183</v>
      </c>
      <c r="BH100" s="1"/>
      <c r="BI100" s="1"/>
    </row>
    <row r="101" customFormat="false" ht="12.75" hidden="false" customHeight="false" outlineLevel="0" collapsed="false">
      <c r="A101" s="1" t="s">
        <v>5064</v>
      </c>
      <c r="B101" s="1" t="s">
        <v>5065</v>
      </c>
      <c r="C101" s="1" t="s">
        <v>177</v>
      </c>
      <c r="D101" s="1" t="s">
        <v>82</v>
      </c>
      <c r="E101" s="1" t="s">
        <v>14741</v>
      </c>
      <c r="F101" s="1" t="s">
        <v>14742</v>
      </c>
      <c r="G101" s="1" t="n">
        <v>51</v>
      </c>
      <c r="H101" s="1" t="n">
        <v>100</v>
      </c>
      <c r="I101" s="101" t="s">
        <v>188</v>
      </c>
      <c r="J101" s="1" t="s">
        <v>1431</v>
      </c>
      <c r="K101" s="1" t="n">
        <f aca="false">IFERROR(VLOOKUP(A101,'[2]Pivot HorizontalMRP'!$A$4:$B$2689,2,0),0)</f>
        <v>0</v>
      </c>
      <c r="L101" s="1" t="n">
        <f aca="false">IFERROR(VLOOKUP(A101,'[2]Pivot HorizontalMRP'!$A$4:$C$2689,3,0),0)</f>
        <v>3858</v>
      </c>
      <c r="M101" s="1" t="n">
        <f aca="false">IFERROR(VLOOKUP(A101,'[2]Pivot HorizontalMRP'!$A$4:$D$2689,0.4,0),0)</f>
        <v>0</v>
      </c>
      <c r="N101" s="1" t="n">
        <f aca="false">IFERROR(VLOOKUP(A101,'[2]Pivot HorizontalMRP'!$A$4:$E$2689,5,0),0)</f>
        <v>0</v>
      </c>
      <c r="O101" s="1" t="n">
        <f aca="false">K101+L101</f>
        <v>3858</v>
      </c>
      <c r="P101" s="1" t="n">
        <f aca="false">K101+L101+M101+N101</f>
        <v>3858</v>
      </c>
      <c r="Q101" s="1" t="n">
        <f aca="false">IFERROR(VLOOKUP(A101,'[2]Pivot HorizontalMRP'!$A$4:$F$2689,6,0),0)</f>
        <v>691</v>
      </c>
      <c r="R101" s="1" t="n">
        <f aca="false">IFERROR(VLOOKUP(A101,'[2]Pivot HorizontalMRP'!$A$4:$G$2689,7,0),0)</f>
        <v>937</v>
      </c>
      <c r="S101" s="1" t="n">
        <f aca="false">IFERROR(VLOOKUP(A101,'[2]Pivot HorizontalMRP'!$A$4:$H$2689,8,0),0)</f>
        <v>894</v>
      </c>
      <c r="T101" s="1" t="n">
        <f aca="false">IFERROR(VLOOKUP(A101,'[2]Pivot HorizontalMRP'!$A$4:$I$2689,9,0),0)</f>
        <v>490</v>
      </c>
      <c r="U101" s="1" t="n">
        <f aca="false">IF(I101="delivery",O101-SUM(Q101+R101),IF(I101="PO",P101-SUM(Q101:R101)))</f>
        <v>2230</v>
      </c>
      <c r="V101" s="81" t="n">
        <v>3.14</v>
      </c>
      <c r="W101" s="81"/>
      <c r="X101" s="81" t="n">
        <f aca="false">W101-V101</f>
        <v>-3.14</v>
      </c>
      <c r="Y101" s="81"/>
      <c r="Z101" s="81"/>
      <c r="AA101" s="81"/>
      <c r="AB101" s="81"/>
      <c r="AC101" s="81"/>
      <c r="AD101" s="81"/>
      <c r="AE101" s="81"/>
      <c r="AF101" s="81"/>
      <c r="AG101" s="81"/>
      <c r="AH101" s="81"/>
      <c r="AI101" s="81"/>
      <c r="AJ101" s="81"/>
      <c r="AK101" s="81"/>
      <c r="AL101" s="81"/>
      <c r="AM101" s="81"/>
      <c r="AN101" s="81"/>
      <c r="AO101" s="81" t="str">
        <f aca="false">D101</f>
        <v>Arista</v>
      </c>
      <c r="AP101" s="1" t="s">
        <v>1432</v>
      </c>
      <c r="AQ101" s="1"/>
      <c r="AR101" s="1"/>
      <c r="AS101" s="1"/>
      <c r="AT101" s="1"/>
      <c r="AU101" s="1"/>
      <c r="AV101" s="1"/>
      <c r="AW101" s="1"/>
      <c r="AX101" s="1"/>
      <c r="AY101" s="1"/>
      <c r="AZ101" s="1"/>
      <c r="BA101" s="1"/>
      <c r="BB101" s="1"/>
      <c r="BC101" s="1"/>
      <c r="BD101" s="1"/>
      <c r="BE101" s="1"/>
      <c r="BF101" s="1" t="s">
        <v>14668</v>
      </c>
      <c r="BG101" s="1" t="s">
        <v>183</v>
      </c>
      <c r="BH101" s="1"/>
      <c r="BI101" s="1"/>
    </row>
    <row r="102" customFormat="false" ht="12.75" hidden="false" customHeight="false" outlineLevel="0" collapsed="false">
      <c r="A102" s="1" t="s">
        <v>5068</v>
      </c>
      <c r="B102" s="1" t="s">
        <v>5069</v>
      </c>
      <c r="C102" s="1" t="s">
        <v>177</v>
      </c>
      <c r="D102" s="1" t="s">
        <v>82</v>
      </c>
      <c r="E102" s="1" t="s">
        <v>14743</v>
      </c>
      <c r="F102" s="1" t="s">
        <v>5071</v>
      </c>
      <c r="G102" s="1" t="n">
        <v>61</v>
      </c>
      <c r="H102" s="1" t="n">
        <v>128</v>
      </c>
      <c r="I102" s="101" t="s">
        <v>188</v>
      </c>
      <c r="J102" s="1" t="s">
        <v>1431</v>
      </c>
      <c r="K102" s="1" t="n">
        <f aca="false">IFERROR(VLOOKUP(A102,'[2]Pivot HorizontalMRP'!$A$4:$B$2689,2,0),0)</f>
        <v>0</v>
      </c>
      <c r="L102" s="1" t="n">
        <f aca="false">IFERROR(VLOOKUP(A102,'[2]Pivot HorizontalMRP'!$A$4:$C$2689,3,0),0)</f>
        <v>125</v>
      </c>
      <c r="M102" s="1" t="n">
        <f aca="false">IFERROR(VLOOKUP(A102,'[2]Pivot HorizontalMRP'!$A$4:$D$2689,0.4,0),0)</f>
        <v>0</v>
      </c>
      <c r="N102" s="1" t="n">
        <f aca="false">IFERROR(VLOOKUP(A102,'[2]Pivot HorizontalMRP'!$A$4:$E$2689,5,0),0)</f>
        <v>0</v>
      </c>
      <c r="O102" s="1" t="n">
        <f aca="false">K102+L102</f>
        <v>125</v>
      </c>
      <c r="P102" s="1" t="n">
        <f aca="false">K102+L102+M102+N102</f>
        <v>125</v>
      </c>
      <c r="Q102" s="1" t="n">
        <f aca="false">IFERROR(VLOOKUP(A102,'[2]Pivot HorizontalMRP'!$A$4:$F$2689,6,0),0)</f>
        <v>46</v>
      </c>
      <c r="R102" s="1" t="n">
        <f aca="false">IFERROR(VLOOKUP(A102,'[2]Pivot HorizontalMRP'!$A$4:$G$2689,7,0),0)</f>
        <v>0</v>
      </c>
      <c r="S102" s="1" t="n">
        <f aca="false">IFERROR(VLOOKUP(A102,'[2]Pivot HorizontalMRP'!$A$4:$H$2689,8,0),0)</f>
        <v>0</v>
      </c>
      <c r="T102" s="1" t="n">
        <f aca="false">IFERROR(VLOOKUP(A102,'[2]Pivot HorizontalMRP'!$A$4:$I$2689,9,0),0)</f>
        <v>0</v>
      </c>
      <c r="U102" s="1" t="n">
        <f aca="false">IF(I102="delivery",O102-SUM(Q102+R102),IF(I102="PO",P102-SUM(Q102:R102)))</f>
        <v>79</v>
      </c>
      <c r="V102" s="81" t="n">
        <v>5.28</v>
      </c>
      <c r="W102" s="81"/>
      <c r="X102" s="81" t="n">
        <f aca="false">W102-V102</f>
        <v>-5.28</v>
      </c>
      <c r="Y102" s="81"/>
      <c r="Z102" s="81"/>
      <c r="AA102" s="81" t="n">
        <v>5.28</v>
      </c>
      <c r="AB102" s="81"/>
      <c r="AC102" s="81"/>
      <c r="AD102" s="81"/>
      <c r="AE102" s="81"/>
      <c r="AF102" s="81"/>
      <c r="AG102" s="81"/>
      <c r="AH102" s="81"/>
      <c r="AI102" s="81"/>
      <c r="AJ102" s="81"/>
      <c r="AK102" s="81"/>
      <c r="AL102" s="81"/>
      <c r="AM102" s="81"/>
      <c r="AN102" s="81"/>
      <c r="AO102" s="81" t="str">
        <f aca="false">D102</f>
        <v>Arista</v>
      </c>
      <c r="AP102" s="1" t="s">
        <v>1432</v>
      </c>
      <c r="AQ102" s="1"/>
      <c r="AR102" s="1"/>
      <c r="AS102" s="1"/>
      <c r="AT102" s="1"/>
      <c r="AU102" s="1"/>
      <c r="AV102" s="1"/>
      <c r="AW102" s="1"/>
      <c r="AX102" s="1"/>
      <c r="AY102" s="1"/>
      <c r="AZ102" s="1"/>
      <c r="BA102" s="1"/>
      <c r="BB102" s="1"/>
      <c r="BC102" s="1"/>
      <c r="BD102" s="1"/>
      <c r="BE102" s="1"/>
      <c r="BF102" s="1" t="s">
        <v>14668</v>
      </c>
      <c r="BG102" s="1" t="s">
        <v>183</v>
      </c>
      <c r="BH102" s="1"/>
      <c r="BI102" s="1"/>
    </row>
    <row r="103" customFormat="false" ht="12.75" hidden="false" customHeight="false" outlineLevel="0" collapsed="false">
      <c r="A103" s="1" t="s">
        <v>5072</v>
      </c>
      <c r="B103" s="1" t="s">
        <v>5073</v>
      </c>
      <c r="C103" s="1" t="s">
        <v>177</v>
      </c>
      <c r="D103" s="1" t="s">
        <v>82</v>
      </c>
      <c r="E103" s="1" t="s">
        <v>14744</v>
      </c>
      <c r="F103" s="1" t="s">
        <v>5075</v>
      </c>
      <c r="G103" s="1" t="n">
        <v>61</v>
      </c>
      <c r="H103" s="1" t="n">
        <v>136</v>
      </c>
      <c r="I103" s="101" t="s">
        <v>188</v>
      </c>
      <c r="J103" s="1" t="s">
        <v>1431</v>
      </c>
      <c r="K103" s="1" t="n">
        <f aca="false">IFERROR(VLOOKUP(A103,'[2]Pivot HorizontalMRP'!$A$4:$B$2689,2,0),0)</f>
        <v>0</v>
      </c>
      <c r="L103" s="1" t="n">
        <f aca="false">IFERROR(VLOOKUP(A103,'[2]Pivot HorizontalMRP'!$A$4:$C$2689,3,0),0)</f>
        <v>0</v>
      </c>
      <c r="M103" s="1" t="n">
        <f aca="false">IFERROR(VLOOKUP(A103,'[2]Pivot HorizontalMRP'!$A$4:$D$2689,0.4,0),0)</f>
        <v>0</v>
      </c>
      <c r="N103" s="1" t="n">
        <f aca="false">IFERROR(VLOOKUP(A103,'[2]Pivot HorizontalMRP'!$A$4:$E$2689,5,0),0)</f>
        <v>150</v>
      </c>
      <c r="O103" s="1" t="n">
        <f aca="false">K103+L103</f>
        <v>0</v>
      </c>
      <c r="P103" s="1" t="n">
        <f aca="false">K103+L103+M103+N103</f>
        <v>150</v>
      </c>
      <c r="Q103" s="1" t="n">
        <f aca="false">IFERROR(VLOOKUP(A103,'[2]Pivot HorizontalMRP'!$A$4:$F$2689,6,0),0)</f>
        <v>150</v>
      </c>
      <c r="R103" s="1" t="n">
        <f aca="false">IFERROR(VLOOKUP(A103,'[2]Pivot HorizontalMRP'!$A$4:$G$2689,7,0),0)</f>
        <v>0</v>
      </c>
      <c r="S103" s="1" t="n">
        <f aca="false">IFERROR(VLOOKUP(A103,'[2]Pivot HorizontalMRP'!$A$4:$H$2689,8,0),0)</f>
        <v>0</v>
      </c>
      <c r="T103" s="1" t="n">
        <f aca="false">IFERROR(VLOOKUP(A103,'[2]Pivot HorizontalMRP'!$A$4:$I$2689,9,0),0)</f>
        <v>0</v>
      </c>
      <c r="U103" s="1" t="n">
        <f aca="false">IF(I103="delivery",O103-SUM(Q103+R103),IF(I103="PO",P103-SUM(Q103:R103)))</f>
        <v>0</v>
      </c>
      <c r="V103" s="81" t="n">
        <v>5.28</v>
      </c>
      <c r="W103" s="81"/>
      <c r="X103" s="81" t="n">
        <f aca="false">W103-V103</f>
        <v>-5.28</v>
      </c>
      <c r="Y103" s="81"/>
      <c r="Z103" s="81"/>
      <c r="AA103" s="81"/>
      <c r="AB103" s="81"/>
      <c r="AC103" s="81"/>
      <c r="AD103" s="81"/>
      <c r="AE103" s="81"/>
      <c r="AF103" s="81"/>
      <c r="AG103" s="81"/>
      <c r="AH103" s="81"/>
      <c r="AI103" s="81"/>
      <c r="AJ103" s="81"/>
      <c r="AK103" s="81"/>
      <c r="AL103" s="81"/>
      <c r="AM103" s="81"/>
      <c r="AN103" s="81"/>
      <c r="AO103" s="81" t="str">
        <f aca="false">D103</f>
        <v>Arista</v>
      </c>
      <c r="AP103" s="1" t="s">
        <v>1432</v>
      </c>
      <c r="AQ103" s="1"/>
      <c r="AR103" s="1"/>
      <c r="AS103" s="1"/>
      <c r="AT103" s="1"/>
      <c r="AU103" s="1"/>
      <c r="AV103" s="1"/>
      <c r="AW103" s="1"/>
      <c r="AX103" s="1"/>
      <c r="AY103" s="1"/>
      <c r="AZ103" s="1"/>
      <c r="BA103" s="1"/>
      <c r="BB103" s="1"/>
      <c r="BC103" s="1"/>
      <c r="BD103" s="1"/>
      <c r="BE103" s="1"/>
      <c r="BF103" s="1" t="s">
        <v>14668</v>
      </c>
      <c r="BG103" s="1" t="s">
        <v>183</v>
      </c>
      <c r="BH103" s="1"/>
      <c r="BI103" s="1"/>
    </row>
    <row r="104" customFormat="false" ht="12.75" hidden="false" customHeight="false" outlineLevel="0" collapsed="false">
      <c r="A104" s="1" t="s">
        <v>5076</v>
      </c>
      <c r="B104" s="1" t="s">
        <v>5077</v>
      </c>
      <c r="C104" s="1" t="s">
        <v>177</v>
      </c>
      <c r="D104" s="1" t="s">
        <v>82</v>
      </c>
      <c r="E104" s="1" t="s">
        <v>14745</v>
      </c>
      <c r="F104" s="1" t="s">
        <v>5079</v>
      </c>
      <c r="G104" s="1" t="n">
        <v>61</v>
      </c>
      <c r="H104" s="1" t="n">
        <v>160</v>
      </c>
      <c r="I104" s="101" t="s">
        <v>188</v>
      </c>
      <c r="J104" s="1" t="s">
        <v>1431</v>
      </c>
      <c r="K104" s="1" t="n">
        <f aca="false">IFERROR(VLOOKUP(A104,'[2]Pivot HorizontalMRP'!$A$4:$B$2689,2,0),0)</f>
        <v>0</v>
      </c>
      <c r="L104" s="1" t="n">
        <f aca="false">IFERROR(VLOOKUP(A104,'[2]Pivot HorizontalMRP'!$A$4:$C$2689,3,0),0)</f>
        <v>28</v>
      </c>
      <c r="M104" s="1" t="n">
        <f aca="false">IFERROR(VLOOKUP(A104,'[2]Pivot HorizontalMRP'!$A$4:$D$2689,0.4,0),0)</f>
        <v>0</v>
      </c>
      <c r="N104" s="1" t="n">
        <f aca="false">IFERROR(VLOOKUP(A104,'[2]Pivot HorizontalMRP'!$A$4:$E$2689,5,0),0)</f>
        <v>135</v>
      </c>
      <c r="O104" s="1" t="n">
        <f aca="false">K104+L104</f>
        <v>28</v>
      </c>
      <c r="P104" s="1" t="n">
        <f aca="false">K104+L104+M104+N104</f>
        <v>163</v>
      </c>
      <c r="Q104" s="1" t="n">
        <f aca="false">IFERROR(VLOOKUP(A104,'[2]Pivot HorizontalMRP'!$A$4:$F$2689,6,0),0)</f>
        <v>46</v>
      </c>
      <c r="R104" s="1" t="n">
        <f aca="false">IFERROR(VLOOKUP(A104,'[2]Pivot HorizontalMRP'!$A$4:$G$2689,7,0),0)</f>
        <v>0</v>
      </c>
      <c r="S104" s="1" t="n">
        <f aca="false">IFERROR(VLOOKUP(A104,'[2]Pivot HorizontalMRP'!$A$4:$H$2689,8,0),0)</f>
        <v>0</v>
      </c>
      <c r="T104" s="1" t="n">
        <f aca="false">IFERROR(VLOOKUP(A104,'[2]Pivot HorizontalMRP'!$A$4:$I$2689,9,0),0)</f>
        <v>0</v>
      </c>
      <c r="U104" s="1" t="n">
        <f aca="false">IF(I104="delivery",O104-SUM(Q104+R104),IF(I104="PO",P104-SUM(Q104:R104)))</f>
        <v>117</v>
      </c>
      <c r="V104" s="81" t="n">
        <v>3.96</v>
      </c>
      <c r="W104" s="81"/>
      <c r="X104" s="81" t="n">
        <f aca="false">W104-V104</f>
        <v>-3.96</v>
      </c>
      <c r="Y104" s="81"/>
      <c r="Z104" s="81"/>
      <c r="AA104" s="81"/>
      <c r="AB104" s="81"/>
      <c r="AC104" s="81"/>
      <c r="AD104" s="81"/>
      <c r="AE104" s="81"/>
      <c r="AF104" s="81"/>
      <c r="AG104" s="81"/>
      <c r="AH104" s="81"/>
      <c r="AI104" s="81"/>
      <c r="AJ104" s="81"/>
      <c r="AK104" s="81"/>
      <c r="AL104" s="81"/>
      <c r="AM104" s="81"/>
      <c r="AN104" s="81"/>
      <c r="AO104" s="81" t="str">
        <f aca="false">D104</f>
        <v>Arista</v>
      </c>
      <c r="AP104" s="1" t="s">
        <v>1432</v>
      </c>
      <c r="AQ104" s="1"/>
      <c r="AR104" s="1"/>
      <c r="AS104" s="1"/>
      <c r="AT104" s="1"/>
      <c r="AU104" s="1"/>
      <c r="AV104" s="1"/>
      <c r="AW104" s="1"/>
      <c r="AX104" s="1"/>
      <c r="AY104" s="1"/>
      <c r="AZ104" s="1"/>
      <c r="BA104" s="1"/>
      <c r="BB104" s="1"/>
      <c r="BC104" s="1"/>
      <c r="BD104" s="1"/>
      <c r="BE104" s="1"/>
      <c r="BF104" s="1" t="s">
        <v>14668</v>
      </c>
      <c r="BG104" s="1" t="s">
        <v>183</v>
      </c>
      <c r="BH104" s="1"/>
      <c r="BI104" s="1"/>
    </row>
    <row r="105" customFormat="false" ht="12.75" hidden="false" customHeight="false" outlineLevel="0" collapsed="false">
      <c r="A105" s="1" t="s">
        <v>5080</v>
      </c>
      <c r="B105" s="1" t="s">
        <v>5081</v>
      </c>
      <c r="C105" s="1" t="s">
        <v>177</v>
      </c>
      <c r="D105" s="1" t="s">
        <v>82</v>
      </c>
      <c r="E105" s="1" t="s">
        <v>14746</v>
      </c>
      <c r="F105" s="1" t="s">
        <v>5083</v>
      </c>
      <c r="G105" s="1" t="n">
        <v>61</v>
      </c>
      <c r="H105" s="1" t="n">
        <v>12</v>
      </c>
      <c r="I105" s="101" t="s">
        <v>188</v>
      </c>
      <c r="J105" s="1" t="s">
        <v>1431</v>
      </c>
      <c r="K105" s="1" t="n">
        <f aca="false">IFERROR(VLOOKUP(A105,'[2]Pivot HorizontalMRP'!$A$4:$B$2689,2,0),0)</f>
        <v>2633</v>
      </c>
      <c r="L105" s="1" t="n">
        <f aca="false">IFERROR(VLOOKUP(A105,'[2]Pivot HorizontalMRP'!$A$4:$C$2689,3,0),0)</f>
        <v>55</v>
      </c>
      <c r="M105" s="1" t="n">
        <f aca="false">IFERROR(VLOOKUP(A105,'[2]Pivot HorizontalMRP'!$A$4:$D$2689,0.4,0),0)</f>
        <v>0</v>
      </c>
      <c r="N105" s="1" t="n">
        <f aca="false">IFERROR(VLOOKUP(A105,'[2]Pivot HorizontalMRP'!$A$4:$E$2689,5,0),0)</f>
        <v>0</v>
      </c>
      <c r="O105" s="1" t="n">
        <f aca="false">K105+L105</f>
        <v>2688</v>
      </c>
      <c r="P105" s="1" t="n">
        <f aca="false">K105+L105+M105+N105</f>
        <v>2688</v>
      </c>
      <c r="Q105" s="1" t="n">
        <f aca="false">IFERROR(VLOOKUP(A105,'[2]Pivot HorizontalMRP'!$A$4:$F$2689,6,0),0)</f>
        <v>44</v>
      </c>
      <c r="R105" s="1" t="n">
        <f aca="false">IFERROR(VLOOKUP(A105,'[2]Pivot HorizontalMRP'!$A$4:$G$2689,7,0),0)</f>
        <v>0</v>
      </c>
      <c r="S105" s="1" t="n">
        <f aca="false">IFERROR(VLOOKUP(A105,'[2]Pivot HorizontalMRP'!$A$4:$H$2689,8,0),0)</f>
        <v>0</v>
      </c>
      <c r="T105" s="1" t="n">
        <f aca="false">IFERROR(VLOOKUP(A105,'[2]Pivot HorizontalMRP'!$A$4:$I$2689,9,0),0)</f>
        <v>0</v>
      </c>
      <c r="U105" s="1" t="n">
        <f aca="false">IF(I105="delivery",O105-SUM(Q105+R105),IF(I105="PO",P105-SUM(Q105:R105)))</f>
        <v>2644</v>
      </c>
      <c r="V105" s="81" t="n">
        <v>57.08</v>
      </c>
      <c r="W105" s="81"/>
      <c r="X105" s="81" t="n">
        <f aca="false">W105-V105</f>
        <v>-57.08</v>
      </c>
      <c r="Y105" s="81"/>
      <c r="Z105" s="81"/>
      <c r="AA105" s="81"/>
      <c r="AB105" s="81"/>
      <c r="AC105" s="81"/>
      <c r="AD105" s="81"/>
      <c r="AE105" s="81"/>
      <c r="AF105" s="81"/>
      <c r="AG105" s="81"/>
      <c r="AH105" s="81"/>
      <c r="AI105" s="81"/>
      <c r="AJ105" s="81"/>
      <c r="AK105" s="81"/>
      <c r="AL105" s="81"/>
      <c r="AM105" s="81"/>
      <c r="AN105" s="81"/>
      <c r="AO105" s="81" t="str">
        <f aca="false">D105</f>
        <v>Arista</v>
      </c>
      <c r="AP105" s="1" t="s">
        <v>1432</v>
      </c>
      <c r="AQ105" s="1"/>
      <c r="AR105" s="1"/>
      <c r="AS105" s="1"/>
      <c r="AT105" s="1"/>
      <c r="AU105" s="1"/>
      <c r="AV105" s="1"/>
      <c r="AW105" s="1"/>
      <c r="AX105" s="1"/>
      <c r="AY105" s="1"/>
      <c r="AZ105" s="1"/>
      <c r="BA105" s="1"/>
      <c r="BB105" s="1"/>
      <c r="BC105" s="1"/>
      <c r="BD105" s="1"/>
      <c r="BE105" s="1"/>
      <c r="BF105" s="1" t="s">
        <v>14668</v>
      </c>
      <c r="BG105" s="1" t="s">
        <v>183</v>
      </c>
      <c r="BH105" s="1"/>
      <c r="BI105" s="1"/>
    </row>
    <row r="106" customFormat="false" ht="12.75" hidden="false" customHeight="false" outlineLevel="0" collapsed="false">
      <c r="A106" s="1" t="s">
        <v>5084</v>
      </c>
      <c r="B106" s="1" t="s">
        <v>5085</v>
      </c>
      <c r="C106" s="1" t="s">
        <v>177</v>
      </c>
      <c r="D106" s="1" t="s">
        <v>82</v>
      </c>
      <c r="E106" s="1" t="s">
        <v>14747</v>
      </c>
      <c r="F106" s="1" t="s">
        <v>5087</v>
      </c>
      <c r="G106" s="1" t="n">
        <v>63</v>
      </c>
      <c r="H106" s="1" t="n">
        <v>1</v>
      </c>
      <c r="I106" s="101" t="s">
        <v>188</v>
      </c>
      <c r="J106" s="1" t="s">
        <v>5088</v>
      </c>
      <c r="K106" s="1" t="n">
        <f aca="false">IFERROR(VLOOKUP(A106,'[2]Pivot HorizontalMRP'!$A$4:$B$2689,2,0),0)</f>
        <v>0</v>
      </c>
      <c r="L106" s="1" t="n">
        <f aca="false">IFERROR(VLOOKUP(A106,'[2]Pivot HorizontalMRP'!$A$4:$C$2689,3,0),0)</f>
        <v>1758</v>
      </c>
      <c r="M106" s="1" t="n">
        <f aca="false">IFERROR(VLOOKUP(A106,'[2]Pivot HorizontalMRP'!$A$4:$D$2689,0.4,0),0)</f>
        <v>0</v>
      </c>
      <c r="N106" s="1" t="n">
        <f aca="false">IFERROR(VLOOKUP(A106,'[2]Pivot HorizontalMRP'!$A$4:$E$2689,5,0),0)</f>
        <v>0</v>
      </c>
      <c r="O106" s="1" t="n">
        <f aca="false">K106+L106</f>
        <v>1758</v>
      </c>
      <c r="P106" s="1" t="n">
        <f aca="false">K106+L106+M106+N106</f>
        <v>1758</v>
      </c>
      <c r="Q106" s="1" t="n">
        <f aca="false">IFERROR(VLOOKUP(A106,'[2]Pivot HorizontalMRP'!$A$4:$F$2689,6,0),0)</f>
        <v>1456</v>
      </c>
      <c r="R106" s="1" t="n">
        <f aca="false">IFERROR(VLOOKUP(A106,'[2]Pivot HorizontalMRP'!$A$4:$G$2689,7,0),0)</f>
        <v>1808</v>
      </c>
      <c r="S106" s="1" t="n">
        <f aca="false">IFERROR(VLOOKUP(A106,'[2]Pivot HorizontalMRP'!$A$4:$H$2689,8,0),0)</f>
        <v>2104</v>
      </c>
      <c r="T106" s="1" t="n">
        <f aca="false">IFERROR(VLOOKUP(A106,'[2]Pivot HorizontalMRP'!$A$4:$I$2689,9,0),0)</f>
        <v>1476</v>
      </c>
      <c r="U106" s="1" t="n">
        <f aca="false">IF(I106="delivery",O106-SUM(Q106+R106),IF(I106="PO",P106-SUM(Q106:R106)))</f>
        <v>-1506</v>
      </c>
      <c r="V106" s="81" t="n">
        <v>1.525</v>
      </c>
      <c r="W106" s="81"/>
      <c r="X106" s="81" t="n">
        <f aca="false">W106-V106</f>
        <v>-1.525</v>
      </c>
      <c r="Y106" s="81"/>
      <c r="Z106" s="81"/>
      <c r="AA106" s="81" t="n">
        <v>1.5075</v>
      </c>
      <c r="AB106" s="81"/>
      <c r="AC106" s="81"/>
      <c r="AD106" s="81"/>
      <c r="AE106" s="81"/>
      <c r="AF106" s="81"/>
      <c r="AG106" s="81"/>
      <c r="AH106" s="81"/>
      <c r="AI106" s="81"/>
      <c r="AJ106" s="81"/>
      <c r="AK106" s="81"/>
      <c r="AL106" s="81"/>
      <c r="AM106" s="81"/>
      <c r="AN106" s="81"/>
      <c r="AO106" s="81" t="str">
        <f aca="false">D106</f>
        <v>Arista</v>
      </c>
      <c r="AP106" s="1" t="s">
        <v>1432</v>
      </c>
      <c r="AQ106" s="1"/>
      <c r="AR106" s="1"/>
      <c r="AS106" s="1"/>
      <c r="AT106" s="1"/>
      <c r="AU106" s="1"/>
      <c r="AV106" s="1"/>
      <c r="AW106" s="1"/>
      <c r="AX106" s="1"/>
      <c r="AY106" s="1"/>
      <c r="AZ106" s="1"/>
      <c r="BA106" s="1"/>
      <c r="BB106" s="1"/>
      <c r="BC106" s="1"/>
      <c r="BD106" s="1"/>
      <c r="BE106" s="1"/>
      <c r="BF106" s="1" t="s">
        <v>14668</v>
      </c>
      <c r="BG106" s="1" t="s">
        <v>183</v>
      </c>
      <c r="BH106" s="1"/>
      <c r="BI106" s="1"/>
    </row>
    <row r="107" customFormat="false" ht="12.75" hidden="false" customHeight="false" outlineLevel="0" collapsed="false">
      <c r="A107" s="1" t="s">
        <v>5089</v>
      </c>
      <c r="B107" s="1" t="s">
        <v>5090</v>
      </c>
      <c r="C107" s="1" t="s">
        <v>177</v>
      </c>
      <c r="D107" s="1" t="s">
        <v>82</v>
      </c>
      <c r="E107" s="1" t="s">
        <v>14748</v>
      </c>
      <c r="F107" s="1" t="s">
        <v>5092</v>
      </c>
      <c r="G107" s="1" t="n">
        <v>61</v>
      </c>
      <c r="H107" s="1" t="n">
        <v>156</v>
      </c>
      <c r="I107" s="101" t="s">
        <v>180</v>
      </c>
      <c r="J107" s="1" t="s">
        <v>4693</v>
      </c>
      <c r="K107" s="1" t="n">
        <f aca="false">IFERROR(VLOOKUP(A107,'[2]Pivot HorizontalMRP'!$A$4:$B$2689,2,0),0)</f>
        <v>0</v>
      </c>
      <c r="L107" s="1" t="n">
        <f aca="false">IFERROR(VLOOKUP(A107,'[2]Pivot HorizontalMRP'!$A$4:$C$2689,3,0),0)</f>
        <v>2985</v>
      </c>
      <c r="M107" s="1" t="n">
        <f aca="false">IFERROR(VLOOKUP(A107,'[2]Pivot HorizontalMRP'!$A$4:$D$2689,0.4,0),0)</f>
        <v>0</v>
      </c>
      <c r="N107" s="1" t="n">
        <f aca="false">IFERROR(VLOOKUP(A107,'[2]Pivot HorizontalMRP'!$A$4:$E$2689,5,0),0)</f>
        <v>0</v>
      </c>
      <c r="O107" s="1" t="n">
        <f aca="false">K107+L107</f>
        <v>2985</v>
      </c>
      <c r="P107" s="1" t="n">
        <f aca="false">K107+L107+M107+N107</f>
        <v>2985</v>
      </c>
      <c r="Q107" s="1" t="n">
        <f aca="false">IFERROR(VLOOKUP(A107,'[2]Pivot HorizontalMRP'!$A$4:$F$2689,6,0),0)</f>
        <v>352</v>
      </c>
      <c r="R107" s="1" t="n">
        <f aca="false">IFERROR(VLOOKUP(A107,'[2]Pivot HorizontalMRP'!$A$4:$G$2689,7,0),0)</f>
        <v>118</v>
      </c>
      <c r="S107" s="1" t="n">
        <f aca="false">IFERROR(VLOOKUP(A107,'[2]Pivot HorizontalMRP'!$A$4:$H$2689,8,0),0)</f>
        <v>126</v>
      </c>
      <c r="T107" s="1" t="n">
        <f aca="false">IFERROR(VLOOKUP(A107,'[2]Pivot HorizontalMRP'!$A$4:$I$2689,9,0),0)</f>
        <v>48</v>
      </c>
      <c r="U107" s="1" t="n">
        <f aca="false">IF(I107="delivery",O107-SUM(Q107+R107),IF(I107="PO",P107-SUM(Q107:R107)))</f>
        <v>2515</v>
      </c>
      <c r="V107" s="81" t="n">
        <v>35.6</v>
      </c>
      <c r="W107" s="81"/>
      <c r="X107" s="81" t="n">
        <f aca="false">W107-V107</f>
        <v>-35.6</v>
      </c>
      <c r="Y107" s="81"/>
      <c r="Z107" s="81"/>
      <c r="AA107" s="81" t="n">
        <v>38</v>
      </c>
      <c r="AB107" s="81"/>
      <c r="AC107" s="81"/>
      <c r="AD107" s="81"/>
      <c r="AE107" s="81"/>
      <c r="AF107" s="81"/>
      <c r="AG107" s="81"/>
      <c r="AH107" s="81"/>
      <c r="AI107" s="81"/>
      <c r="AJ107" s="81"/>
      <c r="AK107" s="81"/>
      <c r="AL107" s="81"/>
      <c r="AM107" s="81"/>
      <c r="AN107" s="81"/>
      <c r="AO107" s="81" t="str">
        <f aca="false">D107</f>
        <v>Arista</v>
      </c>
      <c r="AP107" s="1" t="s">
        <v>1432</v>
      </c>
      <c r="AQ107" s="1"/>
      <c r="AR107" s="1"/>
      <c r="AS107" s="1"/>
      <c r="AT107" s="1"/>
      <c r="AU107" s="1"/>
      <c r="AV107" s="1"/>
      <c r="AW107" s="1"/>
      <c r="AX107" s="1"/>
      <c r="AY107" s="1"/>
      <c r="AZ107" s="1"/>
      <c r="BA107" s="1"/>
      <c r="BB107" s="1"/>
      <c r="BC107" s="1"/>
      <c r="BD107" s="1"/>
      <c r="BE107" s="1"/>
      <c r="BF107" s="1" t="s">
        <v>14668</v>
      </c>
      <c r="BG107" s="1" t="s">
        <v>183</v>
      </c>
      <c r="BH107" s="1"/>
      <c r="BI107" s="1"/>
    </row>
    <row r="108" customFormat="false" ht="12.75" hidden="false" customHeight="false" outlineLevel="0" collapsed="false">
      <c r="A108" s="1" t="s">
        <v>5093</v>
      </c>
      <c r="B108" s="1" t="s">
        <v>5094</v>
      </c>
      <c r="C108" s="1" t="s">
        <v>177</v>
      </c>
      <c r="D108" s="1" t="s">
        <v>82</v>
      </c>
      <c r="E108" s="1" t="s">
        <v>14749</v>
      </c>
      <c r="F108" s="1" t="s">
        <v>5096</v>
      </c>
      <c r="G108" s="1" t="n">
        <v>61</v>
      </c>
      <c r="H108" s="1" t="n">
        <v>5040</v>
      </c>
      <c r="I108" s="101" t="s">
        <v>188</v>
      </c>
      <c r="J108" s="1" t="s">
        <v>1431</v>
      </c>
      <c r="K108" s="1" t="n">
        <f aca="false">IFERROR(VLOOKUP(A108,'[2]Pivot HorizontalMRP'!$A$4:$B$2689,2,0),0)</f>
        <v>0</v>
      </c>
      <c r="L108" s="1" t="n">
        <f aca="false">IFERROR(VLOOKUP(A108,'[2]Pivot HorizontalMRP'!$A$4:$C$2689,3,0),0)</f>
        <v>2513</v>
      </c>
      <c r="M108" s="1" t="n">
        <f aca="false">IFERROR(VLOOKUP(A108,'[2]Pivot HorizontalMRP'!$A$4:$D$2689,0.4,0),0)</f>
        <v>0</v>
      </c>
      <c r="N108" s="1" t="n">
        <f aca="false">IFERROR(VLOOKUP(A108,'[2]Pivot HorizontalMRP'!$A$4:$E$2689,5,0),0)</f>
        <v>9936</v>
      </c>
      <c r="O108" s="1" t="n">
        <f aca="false">K108+L108</f>
        <v>2513</v>
      </c>
      <c r="P108" s="1" t="n">
        <f aca="false">K108+L108+M108+N108</f>
        <v>12449</v>
      </c>
      <c r="Q108" s="1" t="n">
        <f aca="false">IFERROR(VLOOKUP(A108,'[2]Pivot HorizontalMRP'!$A$4:$F$2689,6,0),0)</f>
        <v>13904</v>
      </c>
      <c r="R108" s="1" t="n">
        <f aca="false">IFERROR(VLOOKUP(A108,'[2]Pivot HorizontalMRP'!$A$4:$G$2689,7,0),0)</f>
        <v>10772</v>
      </c>
      <c r="S108" s="1" t="n">
        <f aca="false">IFERROR(VLOOKUP(A108,'[2]Pivot HorizontalMRP'!$A$4:$H$2689,8,0),0)</f>
        <v>9916</v>
      </c>
      <c r="T108" s="1" t="n">
        <f aca="false">IFERROR(VLOOKUP(A108,'[2]Pivot HorizontalMRP'!$A$4:$I$2689,9,0),0)</f>
        <v>6086</v>
      </c>
      <c r="U108" s="1" t="n">
        <f aca="false">IF(I108="delivery",O108-SUM(Q108+R108),IF(I108="PO",P108-SUM(Q108:R108)))</f>
        <v>-12227</v>
      </c>
      <c r="V108" s="81" t="n">
        <v>5.09</v>
      </c>
      <c r="W108" s="81"/>
      <c r="X108" s="81" t="n">
        <f aca="false">W108-V108</f>
        <v>-5.09</v>
      </c>
      <c r="Y108" s="81"/>
      <c r="Z108" s="81"/>
      <c r="AA108" s="81" t="n">
        <v>5.09</v>
      </c>
      <c r="AB108" s="81"/>
      <c r="AC108" s="81"/>
      <c r="AD108" s="81"/>
      <c r="AE108" s="81"/>
      <c r="AF108" s="81"/>
      <c r="AG108" s="81"/>
      <c r="AH108" s="81"/>
      <c r="AI108" s="81"/>
      <c r="AJ108" s="81"/>
      <c r="AK108" s="81"/>
      <c r="AL108" s="81"/>
      <c r="AM108" s="81"/>
      <c r="AN108" s="81"/>
      <c r="AO108" s="81" t="str">
        <f aca="false">D108</f>
        <v>Arista</v>
      </c>
      <c r="AP108" s="1" t="s">
        <v>1432</v>
      </c>
      <c r="AQ108" s="1"/>
      <c r="AR108" s="1"/>
      <c r="AS108" s="1"/>
      <c r="AT108" s="1"/>
      <c r="AU108" s="1"/>
      <c r="AV108" s="1"/>
      <c r="AW108" s="1"/>
      <c r="AX108" s="1"/>
      <c r="AY108" s="1"/>
      <c r="AZ108" s="1"/>
      <c r="BA108" s="1"/>
      <c r="BB108" s="1"/>
      <c r="BC108" s="1"/>
      <c r="BD108" s="1"/>
      <c r="BE108" s="1"/>
      <c r="BF108" s="1" t="s">
        <v>14668</v>
      </c>
      <c r="BG108" s="1" t="s">
        <v>183</v>
      </c>
      <c r="BH108" s="1"/>
      <c r="BI108" s="1"/>
    </row>
    <row r="109" customFormat="false" ht="12.75" hidden="false" customHeight="false" outlineLevel="0" collapsed="false">
      <c r="A109" s="1" t="s">
        <v>5097</v>
      </c>
      <c r="B109" s="1" t="s">
        <v>5098</v>
      </c>
      <c r="C109" s="1" t="s">
        <v>177</v>
      </c>
      <c r="D109" s="1" t="s">
        <v>82</v>
      </c>
      <c r="E109" s="1" t="s">
        <v>14750</v>
      </c>
      <c r="F109" s="1" t="s">
        <v>5100</v>
      </c>
      <c r="G109" s="1" t="n">
        <v>46</v>
      </c>
      <c r="H109" s="1" t="n">
        <v>1260</v>
      </c>
      <c r="I109" s="101" t="s">
        <v>180</v>
      </c>
      <c r="J109" s="1" t="s">
        <v>4903</v>
      </c>
      <c r="K109" s="1" t="n">
        <f aca="false">IFERROR(VLOOKUP(A109,'[2]Pivot HorizontalMRP'!$A$4:$B$2689,2,0),0)</f>
        <v>0</v>
      </c>
      <c r="L109" s="1" t="n">
        <f aca="false">IFERROR(VLOOKUP(A109,'[2]Pivot HorizontalMRP'!$A$4:$C$2689,3,0),0)</f>
        <v>3546</v>
      </c>
      <c r="M109" s="1" t="n">
        <f aca="false">IFERROR(VLOOKUP(A109,'[2]Pivot HorizontalMRP'!$A$4:$D$2689,0.4,0),0)</f>
        <v>0</v>
      </c>
      <c r="N109" s="1" t="n">
        <f aca="false">IFERROR(VLOOKUP(A109,'[2]Pivot HorizontalMRP'!$A$4:$E$2689,5,0),0)</f>
        <v>5040</v>
      </c>
      <c r="O109" s="1" t="n">
        <f aca="false">K109+L109</f>
        <v>3546</v>
      </c>
      <c r="P109" s="1" t="n">
        <f aca="false">K109+L109+M109+N109</f>
        <v>8586</v>
      </c>
      <c r="Q109" s="1" t="n">
        <f aca="false">IFERROR(VLOOKUP(A109,'[2]Pivot HorizontalMRP'!$A$4:$F$2689,6,0),0)</f>
        <v>6496</v>
      </c>
      <c r="R109" s="1" t="n">
        <f aca="false">IFERROR(VLOOKUP(A109,'[2]Pivot HorizontalMRP'!$A$4:$G$2689,7,0),0)</f>
        <v>8192</v>
      </c>
      <c r="S109" s="1" t="n">
        <f aca="false">IFERROR(VLOOKUP(A109,'[2]Pivot HorizontalMRP'!$A$4:$H$2689,8,0),0)</f>
        <v>7806</v>
      </c>
      <c r="T109" s="1" t="n">
        <f aca="false">IFERROR(VLOOKUP(A109,'[2]Pivot HorizontalMRP'!$A$4:$I$2689,9,0),0)</f>
        <v>4638</v>
      </c>
      <c r="U109" s="1" t="n">
        <f aca="false">IF(I109="delivery",O109-SUM(Q109+R109),IF(I109="PO",P109-SUM(Q109:R109)))</f>
        <v>-11142</v>
      </c>
      <c r="V109" s="81" t="n">
        <v>3</v>
      </c>
      <c r="W109" s="81"/>
      <c r="X109" s="81" t="n">
        <f aca="false">W109-V109</f>
        <v>-3</v>
      </c>
      <c r="Y109" s="81"/>
      <c r="Z109" s="81"/>
      <c r="AA109" s="81" t="n">
        <v>3.6</v>
      </c>
      <c r="AB109" s="81"/>
      <c r="AC109" s="81"/>
      <c r="AD109" s="81"/>
      <c r="AE109" s="81"/>
      <c r="AF109" s="81"/>
      <c r="AG109" s="81"/>
      <c r="AH109" s="81"/>
      <c r="AI109" s="81"/>
      <c r="AJ109" s="81"/>
      <c r="AK109" s="81"/>
      <c r="AL109" s="81"/>
      <c r="AM109" s="81"/>
      <c r="AN109" s="81"/>
      <c r="AO109" s="81" t="str">
        <f aca="false">D109</f>
        <v>Arista</v>
      </c>
      <c r="AP109" s="1" t="s">
        <v>1432</v>
      </c>
      <c r="AQ109" s="1"/>
      <c r="AR109" s="1"/>
      <c r="AS109" s="1"/>
      <c r="AT109" s="1"/>
      <c r="AU109" s="1"/>
      <c r="AV109" s="1"/>
      <c r="AW109" s="1"/>
      <c r="AX109" s="1"/>
      <c r="AY109" s="1"/>
      <c r="AZ109" s="1"/>
      <c r="BA109" s="1"/>
      <c r="BB109" s="1"/>
      <c r="BC109" s="1"/>
      <c r="BD109" s="1"/>
      <c r="BE109" s="1"/>
      <c r="BF109" s="1" t="s">
        <v>14668</v>
      </c>
      <c r="BG109" s="1" t="s">
        <v>183</v>
      </c>
      <c r="BH109" s="1"/>
      <c r="BI109" s="1"/>
    </row>
    <row r="110" customFormat="false" ht="12.75" hidden="false" customHeight="false" outlineLevel="0" collapsed="false">
      <c r="A110" s="1" t="s">
        <v>5101</v>
      </c>
      <c r="B110" s="1" t="s">
        <v>5102</v>
      </c>
      <c r="C110" s="1" t="s">
        <v>177</v>
      </c>
      <c r="D110" s="1" t="s">
        <v>82</v>
      </c>
      <c r="E110" s="1" t="s">
        <v>5103</v>
      </c>
      <c r="F110" s="1" t="s">
        <v>14751</v>
      </c>
      <c r="G110" s="1" t="n">
        <v>61</v>
      </c>
      <c r="H110" s="1" t="n">
        <v>100</v>
      </c>
      <c r="I110" s="101" t="s">
        <v>188</v>
      </c>
      <c r="J110" s="1" t="s">
        <v>4963</v>
      </c>
      <c r="K110" s="1" t="n">
        <f aca="false">IFERROR(VLOOKUP(A110,'[2]Pivot HorizontalMRP'!$A$4:$B$2689,2,0),0)</f>
        <v>0</v>
      </c>
      <c r="L110" s="1" t="n">
        <f aca="false">IFERROR(VLOOKUP(A110,'[2]Pivot HorizontalMRP'!$A$4:$C$2689,3,0),0)</f>
        <v>1028</v>
      </c>
      <c r="M110" s="1" t="n">
        <f aca="false">IFERROR(VLOOKUP(A110,'[2]Pivot HorizontalMRP'!$A$4:$D$2689,0.4,0),0)</f>
        <v>0</v>
      </c>
      <c r="N110" s="1" t="n">
        <f aca="false">IFERROR(VLOOKUP(A110,'[2]Pivot HorizontalMRP'!$A$4:$E$2689,5,0),0)</f>
        <v>0</v>
      </c>
      <c r="O110" s="1" t="n">
        <f aca="false">K110+L110</f>
        <v>1028</v>
      </c>
      <c r="P110" s="1" t="n">
        <f aca="false">K110+L110+M110+N110</f>
        <v>1028</v>
      </c>
      <c r="Q110" s="1" t="n">
        <f aca="false">IFERROR(VLOOKUP(A110,'[2]Pivot HorizontalMRP'!$A$4:$F$2689,6,0),0)</f>
        <v>0</v>
      </c>
      <c r="R110" s="1" t="n">
        <f aca="false">IFERROR(VLOOKUP(A110,'[2]Pivot HorizontalMRP'!$A$4:$G$2689,7,0),0)</f>
        <v>88</v>
      </c>
      <c r="S110" s="1" t="n">
        <f aca="false">IFERROR(VLOOKUP(A110,'[2]Pivot HorizontalMRP'!$A$4:$H$2689,8,0),0)</f>
        <v>120</v>
      </c>
      <c r="T110" s="1" t="n">
        <f aca="false">IFERROR(VLOOKUP(A110,'[2]Pivot HorizontalMRP'!$A$4:$I$2689,9,0),0)</f>
        <v>40</v>
      </c>
      <c r="U110" s="1" t="n">
        <f aca="false">IF(I110="delivery",O110-SUM(Q110+R110),IF(I110="PO",P110-SUM(Q110:R110)))</f>
        <v>940</v>
      </c>
      <c r="V110" s="81" t="n">
        <v>0.8</v>
      </c>
      <c r="W110" s="81"/>
      <c r="X110" s="81" t="n">
        <f aca="false">W110-V110</f>
        <v>-0.8</v>
      </c>
      <c r="Y110" s="81"/>
      <c r="Z110" s="81"/>
      <c r="AA110" s="81"/>
      <c r="AB110" s="81"/>
      <c r="AC110" s="81"/>
      <c r="AD110" s="81"/>
      <c r="AE110" s="81"/>
      <c r="AF110" s="81"/>
      <c r="AG110" s="81"/>
      <c r="AH110" s="81"/>
      <c r="AI110" s="81"/>
      <c r="AJ110" s="81"/>
      <c r="AK110" s="81"/>
      <c r="AL110" s="81"/>
      <c r="AM110" s="81"/>
      <c r="AN110" s="81"/>
      <c r="AO110" s="81" t="str">
        <f aca="false">D110</f>
        <v>Arista</v>
      </c>
      <c r="AP110" s="1" t="s">
        <v>1432</v>
      </c>
      <c r="AQ110" s="1"/>
      <c r="AR110" s="1"/>
      <c r="AS110" s="1"/>
      <c r="AT110" s="1"/>
      <c r="AU110" s="1"/>
      <c r="AV110" s="1"/>
      <c r="AW110" s="1"/>
      <c r="AX110" s="1"/>
      <c r="AY110" s="1"/>
      <c r="AZ110" s="1"/>
      <c r="BA110" s="1"/>
      <c r="BB110" s="1"/>
      <c r="BC110" s="1"/>
      <c r="BD110" s="1"/>
      <c r="BE110" s="1"/>
      <c r="BF110" s="1" t="s">
        <v>14668</v>
      </c>
      <c r="BG110" s="1" t="s">
        <v>183</v>
      </c>
      <c r="BH110" s="1"/>
      <c r="BI110" s="1"/>
    </row>
    <row r="111" customFormat="false" ht="12.75" hidden="false" customHeight="false" outlineLevel="0" collapsed="false">
      <c r="A111" s="1" t="s">
        <v>5105</v>
      </c>
      <c r="B111" s="1" t="s">
        <v>5106</v>
      </c>
      <c r="C111" s="1" t="s">
        <v>177</v>
      </c>
      <c r="D111" s="1" t="s">
        <v>82</v>
      </c>
      <c r="E111" s="1" t="s">
        <v>14752</v>
      </c>
      <c r="F111" s="1" t="s">
        <v>5108</v>
      </c>
      <c r="G111" s="1" t="n">
        <v>61</v>
      </c>
      <c r="H111" s="1" t="n">
        <v>432</v>
      </c>
      <c r="I111" s="101" t="s">
        <v>188</v>
      </c>
      <c r="J111" s="1" t="s">
        <v>5109</v>
      </c>
      <c r="K111" s="1" t="n">
        <f aca="false">IFERROR(VLOOKUP(A111,'[2]Pivot HorizontalMRP'!$A$4:$B$2689,2,0),0)</f>
        <v>0</v>
      </c>
      <c r="L111" s="1" t="n">
        <f aca="false">IFERROR(VLOOKUP(A111,'[2]Pivot HorizontalMRP'!$A$4:$C$2689,3,0),0)</f>
        <v>864</v>
      </c>
      <c r="M111" s="1" t="n">
        <f aca="false">IFERROR(VLOOKUP(A111,'[2]Pivot HorizontalMRP'!$A$4:$D$2689,0.4,0),0)</f>
        <v>0</v>
      </c>
      <c r="N111" s="1" t="n">
        <f aca="false">IFERROR(VLOOKUP(A111,'[2]Pivot HorizontalMRP'!$A$4:$E$2689,5,0),0)</f>
        <v>0</v>
      </c>
      <c r="O111" s="1" t="n">
        <f aca="false">K111+L111</f>
        <v>864</v>
      </c>
      <c r="P111" s="1" t="n">
        <f aca="false">K111+L111+M111+N111</f>
        <v>864</v>
      </c>
      <c r="Q111" s="1" t="n">
        <f aca="false">IFERROR(VLOOKUP(A111,'[2]Pivot HorizontalMRP'!$A$4:$F$2689,6,0),0)</f>
        <v>381</v>
      </c>
      <c r="R111" s="1" t="n">
        <f aca="false">IFERROR(VLOOKUP(A111,'[2]Pivot HorizontalMRP'!$A$4:$G$2689,7,0),0)</f>
        <v>357</v>
      </c>
      <c r="S111" s="1" t="n">
        <f aca="false">IFERROR(VLOOKUP(A111,'[2]Pivot HorizontalMRP'!$A$4:$H$2689,8,0),0)</f>
        <v>387</v>
      </c>
      <c r="T111" s="1" t="n">
        <f aca="false">IFERROR(VLOOKUP(A111,'[2]Pivot HorizontalMRP'!$A$4:$I$2689,9,0),0)</f>
        <v>258</v>
      </c>
      <c r="U111" s="1" t="n">
        <f aca="false">IF(I111="delivery",O111-SUM(Q111+R111),IF(I111="PO",P111-SUM(Q111:R111)))</f>
        <v>126</v>
      </c>
      <c r="V111" s="81" t="n">
        <v>6.976</v>
      </c>
      <c r="W111" s="81"/>
      <c r="X111" s="81" t="n">
        <f aca="false">W111-V111</f>
        <v>-6.976</v>
      </c>
      <c r="Y111" s="81"/>
      <c r="Z111" s="81"/>
      <c r="AA111" s="81" t="n">
        <v>6.8</v>
      </c>
      <c r="AB111" s="81"/>
      <c r="AC111" s="81"/>
      <c r="AD111" s="81"/>
      <c r="AE111" s="81"/>
      <c r="AF111" s="81"/>
      <c r="AG111" s="81"/>
      <c r="AH111" s="81"/>
      <c r="AI111" s="81"/>
      <c r="AJ111" s="81"/>
      <c r="AK111" s="81"/>
      <c r="AL111" s="81"/>
      <c r="AM111" s="81"/>
      <c r="AN111" s="81"/>
      <c r="AO111" s="81" t="str">
        <f aca="false">D111</f>
        <v>Arista</v>
      </c>
      <c r="AP111" s="1" t="s">
        <v>1432</v>
      </c>
      <c r="AQ111" s="1"/>
      <c r="AR111" s="1"/>
      <c r="AS111" s="1"/>
      <c r="AT111" s="1"/>
      <c r="AU111" s="1"/>
      <c r="AV111" s="1"/>
      <c r="AW111" s="1"/>
      <c r="AX111" s="1"/>
      <c r="AY111" s="1"/>
      <c r="AZ111" s="1"/>
      <c r="BA111" s="1"/>
      <c r="BB111" s="1"/>
      <c r="BC111" s="1"/>
      <c r="BD111" s="1"/>
      <c r="BE111" s="1"/>
      <c r="BF111" s="1" t="s">
        <v>14668</v>
      </c>
      <c r="BG111" s="1" t="s">
        <v>183</v>
      </c>
      <c r="BH111" s="1"/>
      <c r="BI111" s="1"/>
    </row>
    <row r="112" customFormat="false" ht="12.75" hidden="false" customHeight="false" outlineLevel="0" collapsed="false">
      <c r="A112" s="1" t="s">
        <v>5110</v>
      </c>
      <c r="B112" s="1" t="s">
        <v>5111</v>
      </c>
      <c r="C112" s="1" t="s">
        <v>177</v>
      </c>
      <c r="D112" s="1" t="s">
        <v>82</v>
      </c>
      <c r="E112" s="1" t="s">
        <v>14753</v>
      </c>
      <c r="F112" s="1" t="s">
        <v>5113</v>
      </c>
      <c r="G112" s="1" t="n">
        <v>86</v>
      </c>
      <c r="H112" s="1" t="n">
        <v>270</v>
      </c>
      <c r="I112" s="101" t="s">
        <v>188</v>
      </c>
      <c r="J112" s="1" t="s">
        <v>4718</v>
      </c>
      <c r="K112" s="1" t="n">
        <f aca="false">IFERROR(VLOOKUP(A112,'[2]Pivot HorizontalMRP'!$A$4:$B$2689,2,0),0)</f>
        <v>0</v>
      </c>
      <c r="L112" s="1" t="n">
        <f aca="false">IFERROR(VLOOKUP(A112,'[2]Pivot HorizontalMRP'!$A$4:$C$2689,3,0),0)</f>
        <v>5382</v>
      </c>
      <c r="M112" s="1" t="n">
        <f aca="false">IFERROR(VLOOKUP(A112,'[2]Pivot HorizontalMRP'!$A$4:$D$2689,0.4,0),0)</f>
        <v>0</v>
      </c>
      <c r="N112" s="1" t="n">
        <f aca="false">IFERROR(VLOOKUP(A112,'[2]Pivot HorizontalMRP'!$A$4:$E$2689,5,0),0)</f>
        <v>18242</v>
      </c>
      <c r="O112" s="1" t="n">
        <f aca="false">K112+L112</f>
        <v>5382</v>
      </c>
      <c r="P112" s="1" t="n">
        <f aca="false">K112+L112+M112+N112</f>
        <v>23624</v>
      </c>
      <c r="Q112" s="1" t="n">
        <f aca="false">IFERROR(VLOOKUP(A112,'[2]Pivot HorizontalMRP'!$A$4:$F$2689,6,0),0)</f>
        <v>19243</v>
      </c>
      <c r="R112" s="1" t="n">
        <f aca="false">IFERROR(VLOOKUP(A112,'[2]Pivot HorizontalMRP'!$A$4:$G$2689,7,0),0)</f>
        <v>12493</v>
      </c>
      <c r="S112" s="1" t="n">
        <f aca="false">IFERROR(VLOOKUP(A112,'[2]Pivot HorizontalMRP'!$A$4:$H$2689,8,0),0)</f>
        <v>12290</v>
      </c>
      <c r="T112" s="1" t="n">
        <f aca="false">IFERROR(VLOOKUP(A112,'[2]Pivot HorizontalMRP'!$A$4:$I$2689,9,0),0)</f>
        <v>7947</v>
      </c>
      <c r="U112" s="1" t="n">
        <f aca="false">IF(I112="delivery",O112-SUM(Q112+R112),IF(I112="PO",P112-SUM(Q112:R112)))</f>
        <v>-8112</v>
      </c>
      <c r="V112" s="81" t="n">
        <v>11.8554</v>
      </c>
      <c r="W112" s="81"/>
      <c r="X112" s="81" t="n">
        <f aca="false">W112-V112</f>
        <v>-11.8554</v>
      </c>
      <c r="Y112" s="81"/>
      <c r="Z112" s="81"/>
      <c r="AA112" s="81" t="n">
        <v>12.2353</v>
      </c>
      <c r="AB112" s="81"/>
      <c r="AC112" s="81"/>
      <c r="AD112" s="81"/>
      <c r="AE112" s="81"/>
      <c r="AF112" s="81"/>
      <c r="AG112" s="81"/>
      <c r="AH112" s="81"/>
      <c r="AI112" s="81"/>
      <c r="AJ112" s="81"/>
      <c r="AK112" s="81"/>
      <c r="AL112" s="81"/>
      <c r="AM112" s="81"/>
      <c r="AN112" s="81"/>
      <c r="AO112" s="81" t="str">
        <f aca="false">D112</f>
        <v>Arista</v>
      </c>
      <c r="AP112" s="1" t="s">
        <v>1432</v>
      </c>
      <c r="AQ112" s="1"/>
      <c r="AR112" s="1"/>
      <c r="AS112" s="1"/>
      <c r="AT112" s="1"/>
      <c r="AU112" s="1"/>
      <c r="AV112" s="1"/>
      <c r="AW112" s="1"/>
      <c r="AX112" s="1"/>
      <c r="AY112" s="1"/>
      <c r="AZ112" s="1"/>
      <c r="BA112" s="1"/>
      <c r="BB112" s="1"/>
      <c r="BC112" s="1"/>
      <c r="BD112" s="1"/>
      <c r="BE112" s="1"/>
      <c r="BF112" s="1" t="s">
        <v>14668</v>
      </c>
      <c r="BG112" s="1" t="s">
        <v>183</v>
      </c>
      <c r="BH112" s="1"/>
      <c r="BI112" s="1"/>
    </row>
    <row r="113" customFormat="false" ht="12.75" hidden="false" customHeight="false" outlineLevel="0" collapsed="false">
      <c r="A113" s="1" t="s">
        <v>5114</v>
      </c>
      <c r="B113" s="1" t="s">
        <v>5115</v>
      </c>
      <c r="C113" s="1" t="s">
        <v>177</v>
      </c>
      <c r="D113" s="1" t="s">
        <v>82</v>
      </c>
      <c r="E113" s="1" t="s">
        <v>14754</v>
      </c>
      <c r="F113" s="1" t="s">
        <v>5117</v>
      </c>
      <c r="G113" s="1" t="n">
        <v>61</v>
      </c>
      <c r="H113" s="1" t="n">
        <v>50</v>
      </c>
      <c r="I113" s="101" t="s">
        <v>188</v>
      </c>
      <c r="J113" s="1" t="s">
        <v>4963</v>
      </c>
      <c r="K113" s="1" t="n">
        <f aca="false">IFERROR(VLOOKUP(A113,'[2]Pivot HorizontalMRP'!$A$4:$B$2689,2,0),0)</f>
        <v>0</v>
      </c>
      <c r="L113" s="1" t="n">
        <f aca="false">IFERROR(VLOOKUP(A113,'[2]Pivot HorizontalMRP'!$A$4:$C$2689,3,0),0)</f>
        <v>1134</v>
      </c>
      <c r="M113" s="1" t="n">
        <f aca="false">IFERROR(VLOOKUP(A113,'[2]Pivot HorizontalMRP'!$A$4:$D$2689,0.4,0),0)</f>
        <v>0</v>
      </c>
      <c r="N113" s="1" t="n">
        <f aca="false">IFERROR(VLOOKUP(A113,'[2]Pivot HorizontalMRP'!$A$4:$E$2689,5,0),0)</f>
        <v>0</v>
      </c>
      <c r="O113" s="1" t="n">
        <f aca="false">K113+L113</f>
        <v>1134</v>
      </c>
      <c r="P113" s="1" t="n">
        <f aca="false">K113+L113+M113+N113</f>
        <v>1134</v>
      </c>
      <c r="Q113" s="1" t="n">
        <f aca="false">IFERROR(VLOOKUP(A113,'[2]Pivot HorizontalMRP'!$A$4:$F$2689,6,0),0)</f>
        <v>22</v>
      </c>
      <c r="R113" s="1" t="n">
        <f aca="false">IFERROR(VLOOKUP(A113,'[2]Pivot HorizontalMRP'!$A$4:$G$2689,7,0),0)</f>
        <v>166</v>
      </c>
      <c r="S113" s="1" t="n">
        <f aca="false">IFERROR(VLOOKUP(A113,'[2]Pivot HorizontalMRP'!$A$4:$H$2689,8,0),0)</f>
        <v>448</v>
      </c>
      <c r="T113" s="1" t="n">
        <f aca="false">IFERROR(VLOOKUP(A113,'[2]Pivot HorizontalMRP'!$A$4:$I$2689,9,0),0)</f>
        <v>128</v>
      </c>
      <c r="U113" s="1" t="n">
        <f aca="false">IF(I113="delivery",O113-SUM(Q113+R113),IF(I113="PO",P113-SUM(Q113:R113)))</f>
        <v>946</v>
      </c>
      <c r="V113" s="81" t="n">
        <v>4.95</v>
      </c>
      <c r="W113" s="81"/>
      <c r="X113" s="81" t="n">
        <f aca="false">W113-V113</f>
        <v>-4.95</v>
      </c>
      <c r="Y113" s="81"/>
      <c r="Z113" s="81"/>
      <c r="AA113" s="81"/>
      <c r="AB113" s="81"/>
      <c r="AC113" s="81"/>
      <c r="AD113" s="81"/>
      <c r="AE113" s="81"/>
      <c r="AF113" s="81"/>
      <c r="AG113" s="81"/>
      <c r="AH113" s="81"/>
      <c r="AI113" s="81"/>
      <c r="AJ113" s="81"/>
      <c r="AK113" s="81"/>
      <c r="AL113" s="81"/>
      <c r="AM113" s="81"/>
      <c r="AN113" s="81"/>
      <c r="AO113" s="81" t="str">
        <f aca="false">D113</f>
        <v>Arista</v>
      </c>
      <c r="AP113" s="1" t="s">
        <v>1432</v>
      </c>
      <c r="AQ113" s="1"/>
      <c r="AR113" s="1"/>
      <c r="AS113" s="1"/>
      <c r="AT113" s="1"/>
      <c r="AU113" s="1"/>
      <c r="AV113" s="1"/>
      <c r="AW113" s="1"/>
      <c r="AX113" s="1"/>
      <c r="AY113" s="1"/>
      <c r="AZ113" s="1"/>
      <c r="BA113" s="1"/>
      <c r="BB113" s="1"/>
      <c r="BC113" s="1"/>
      <c r="BD113" s="1"/>
      <c r="BE113" s="1"/>
      <c r="BF113" s="1" t="s">
        <v>14668</v>
      </c>
      <c r="BG113" s="1" t="s">
        <v>183</v>
      </c>
      <c r="BH113" s="1"/>
      <c r="BI113" s="1"/>
    </row>
    <row r="114" customFormat="false" ht="12.75" hidden="false" customHeight="false" outlineLevel="0" collapsed="false">
      <c r="A114" s="1" t="s">
        <v>5118</v>
      </c>
      <c r="B114" s="1" t="s">
        <v>5119</v>
      </c>
      <c r="C114" s="1" t="s">
        <v>177</v>
      </c>
      <c r="D114" s="1" t="s">
        <v>82</v>
      </c>
      <c r="E114" s="1" t="s">
        <v>14755</v>
      </c>
      <c r="F114" s="1" t="s">
        <v>5121</v>
      </c>
      <c r="G114" s="1" t="n">
        <v>61</v>
      </c>
      <c r="H114" s="1" t="n">
        <v>100</v>
      </c>
      <c r="I114" s="101" t="s">
        <v>188</v>
      </c>
      <c r="J114" s="1" t="s">
        <v>4963</v>
      </c>
      <c r="K114" s="1" t="n">
        <f aca="false">IFERROR(VLOOKUP(A114,'[2]Pivot HorizontalMRP'!$A$4:$B$2689,2,0),0)</f>
        <v>0</v>
      </c>
      <c r="L114" s="1" t="n">
        <f aca="false">IFERROR(VLOOKUP(A114,'[2]Pivot HorizontalMRP'!$A$4:$C$2689,3,0),0)</f>
        <v>2465</v>
      </c>
      <c r="M114" s="1" t="n">
        <f aca="false">IFERROR(VLOOKUP(A114,'[2]Pivot HorizontalMRP'!$A$4:$D$2689,0.4,0),0)</f>
        <v>0</v>
      </c>
      <c r="N114" s="1" t="n">
        <f aca="false">IFERROR(VLOOKUP(A114,'[2]Pivot HorizontalMRP'!$A$4:$E$2689,5,0),0)</f>
        <v>0</v>
      </c>
      <c r="O114" s="1" t="n">
        <f aca="false">K114+L114</f>
        <v>2465</v>
      </c>
      <c r="P114" s="1" t="n">
        <f aca="false">K114+L114+M114+N114</f>
        <v>2465</v>
      </c>
      <c r="Q114" s="1" t="n">
        <f aca="false">IFERROR(VLOOKUP(A114,'[2]Pivot HorizontalMRP'!$A$4:$F$2689,6,0),0)</f>
        <v>548</v>
      </c>
      <c r="R114" s="1" t="n">
        <f aca="false">IFERROR(VLOOKUP(A114,'[2]Pivot HorizontalMRP'!$A$4:$G$2689,7,0),0)</f>
        <v>0</v>
      </c>
      <c r="S114" s="1" t="n">
        <f aca="false">IFERROR(VLOOKUP(A114,'[2]Pivot HorizontalMRP'!$A$4:$H$2689,8,0),0)</f>
        <v>0</v>
      </c>
      <c r="T114" s="1" t="n">
        <f aca="false">IFERROR(VLOOKUP(A114,'[2]Pivot HorizontalMRP'!$A$4:$I$2689,9,0),0)</f>
        <v>0</v>
      </c>
      <c r="U114" s="1" t="n">
        <f aca="false">IF(I114="delivery",O114-SUM(Q114+R114),IF(I114="PO",P114-SUM(Q114:R114)))</f>
        <v>1917</v>
      </c>
      <c r="V114" s="81" t="n">
        <v>1.85</v>
      </c>
      <c r="W114" s="81"/>
      <c r="X114" s="81" t="n">
        <f aca="false">W114-V114</f>
        <v>-1.85</v>
      </c>
      <c r="Y114" s="81"/>
      <c r="Z114" s="81"/>
      <c r="AA114" s="81" t="n">
        <v>1.8</v>
      </c>
      <c r="AB114" s="81"/>
      <c r="AC114" s="81"/>
      <c r="AD114" s="81"/>
      <c r="AE114" s="81"/>
      <c r="AF114" s="81"/>
      <c r="AG114" s="81"/>
      <c r="AH114" s="81"/>
      <c r="AI114" s="81"/>
      <c r="AJ114" s="81"/>
      <c r="AK114" s="81"/>
      <c r="AL114" s="81"/>
      <c r="AM114" s="81"/>
      <c r="AN114" s="81"/>
      <c r="AO114" s="81" t="str">
        <f aca="false">D114</f>
        <v>Arista</v>
      </c>
      <c r="AP114" s="1" t="s">
        <v>1432</v>
      </c>
      <c r="AQ114" s="1"/>
      <c r="AR114" s="1"/>
      <c r="AS114" s="1"/>
      <c r="AT114" s="1"/>
      <c r="AU114" s="1"/>
      <c r="AV114" s="1"/>
      <c r="AW114" s="1"/>
      <c r="AX114" s="1"/>
      <c r="AY114" s="1"/>
      <c r="AZ114" s="1"/>
      <c r="BA114" s="1"/>
      <c r="BB114" s="1"/>
      <c r="BC114" s="1"/>
      <c r="BD114" s="1"/>
      <c r="BE114" s="1"/>
      <c r="BF114" s="1" t="s">
        <v>14668</v>
      </c>
      <c r="BG114" s="1" t="s">
        <v>183</v>
      </c>
      <c r="BH114" s="1"/>
      <c r="BI114" s="1"/>
    </row>
    <row r="115" customFormat="false" ht="12.75" hidden="false" customHeight="false" outlineLevel="0" collapsed="false">
      <c r="A115" s="1" t="s">
        <v>5122</v>
      </c>
      <c r="B115" s="1" t="s">
        <v>5123</v>
      </c>
      <c r="C115" s="1" t="s">
        <v>177</v>
      </c>
      <c r="D115" s="1" t="s">
        <v>82</v>
      </c>
      <c r="E115" s="1" t="s">
        <v>14756</v>
      </c>
      <c r="F115" s="1" t="s">
        <v>5125</v>
      </c>
      <c r="G115" s="1" t="n">
        <v>61</v>
      </c>
      <c r="H115" s="1" t="n">
        <v>68</v>
      </c>
      <c r="I115" s="101" t="s">
        <v>180</v>
      </c>
      <c r="J115" s="1" t="s">
        <v>4693</v>
      </c>
      <c r="K115" s="1" t="n">
        <f aca="false">IFERROR(VLOOKUP(A115,'[2]Pivot HorizontalMRP'!$A$4:$B$2689,2,0),0)</f>
        <v>0</v>
      </c>
      <c r="L115" s="1" t="n">
        <f aca="false">IFERROR(VLOOKUP(A115,'[2]Pivot HorizontalMRP'!$A$4:$C$2689,3,0),0)</f>
        <v>389</v>
      </c>
      <c r="M115" s="1" t="n">
        <f aca="false">IFERROR(VLOOKUP(A115,'[2]Pivot HorizontalMRP'!$A$4:$D$2689,0.4,0),0)</f>
        <v>0</v>
      </c>
      <c r="N115" s="1" t="n">
        <f aca="false">IFERROR(VLOOKUP(A115,'[2]Pivot HorizontalMRP'!$A$4:$E$2689,5,0),0)</f>
        <v>252</v>
      </c>
      <c r="O115" s="1" t="n">
        <f aca="false">K115+L115</f>
        <v>389</v>
      </c>
      <c r="P115" s="1" t="n">
        <f aca="false">K115+L115+M115+N115</f>
        <v>641</v>
      </c>
      <c r="Q115" s="1" t="n">
        <f aca="false">IFERROR(VLOOKUP(A115,'[2]Pivot HorizontalMRP'!$A$4:$F$2689,6,0),0)</f>
        <v>187</v>
      </c>
      <c r="R115" s="1" t="n">
        <f aca="false">IFERROR(VLOOKUP(A115,'[2]Pivot HorizontalMRP'!$A$4:$G$2689,7,0),0)</f>
        <v>291</v>
      </c>
      <c r="S115" s="1" t="n">
        <f aca="false">IFERROR(VLOOKUP(A115,'[2]Pivot HorizontalMRP'!$A$4:$H$2689,8,0),0)</f>
        <v>231</v>
      </c>
      <c r="T115" s="1" t="n">
        <f aca="false">IFERROR(VLOOKUP(A115,'[2]Pivot HorizontalMRP'!$A$4:$I$2689,9,0),0)</f>
        <v>77</v>
      </c>
      <c r="U115" s="1" t="n">
        <f aca="false">IF(I115="delivery",O115-SUM(Q115+R115),IF(I115="PO",P115-SUM(Q115:R115)))</f>
        <v>-89</v>
      </c>
      <c r="V115" s="81" t="n">
        <v>5.355</v>
      </c>
      <c r="W115" s="81"/>
      <c r="X115" s="81" t="n">
        <f aca="false">W115-V115</f>
        <v>-5.355</v>
      </c>
      <c r="Y115" s="81"/>
      <c r="Z115" s="81"/>
      <c r="AA115" s="81"/>
      <c r="AB115" s="81"/>
      <c r="AC115" s="81"/>
      <c r="AD115" s="81"/>
      <c r="AE115" s="81"/>
      <c r="AF115" s="81"/>
      <c r="AG115" s="81"/>
      <c r="AH115" s="81"/>
      <c r="AI115" s="81"/>
      <c r="AJ115" s="81"/>
      <c r="AK115" s="81"/>
      <c r="AL115" s="81"/>
      <c r="AM115" s="81"/>
      <c r="AN115" s="81"/>
      <c r="AO115" s="81" t="str">
        <f aca="false">D115</f>
        <v>Arista</v>
      </c>
      <c r="AP115" s="1" t="s">
        <v>1432</v>
      </c>
      <c r="AQ115" s="1"/>
      <c r="AR115" s="1"/>
      <c r="AS115" s="1"/>
      <c r="AT115" s="1"/>
      <c r="AU115" s="1"/>
      <c r="AV115" s="1"/>
      <c r="AW115" s="1"/>
      <c r="AX115" s="1"/>
      <c r="AY115" s="1"/>
      <c r="AZ115" s="1"/>
      <c r="BA115" s="1"/>
      <c r="BB115" s="1"/>
      <c r="BC115" s="1"/>
      <c r="BD115" s="1"/>
      <c r="BE115" s="1"/>
      <c r="BF115" s="1" t="s">
        <v>14668</v>
      </c>
      <c r="BG115" s="1" t="s">
        <v>183</v>
      </c>
      <c r="BH115" s="1"/>
      <c r="BI115" s="1"/>
    </row>
    <row r="116" customFormat="false" ht="12.75" hidden="false" customHeight="false" outlineLevel="0" collapsed="false">
      <c r="A116" s="1" t="s">
        <v>5126</v>
      </c>
      <c r="B116" s="1" t="s">
        <v>5127</v>
      </c>
      <c r="C116" s="1" t="s">
        <v>177</v>
      </c>
      <c r="D116" s="1" t="s">
        <v>82</v>
      </c>
      <c r="E116" s="1" t="s">
        <v>14757</v>
      </c>
      <c r="F116" s="1" t="s">
        <v>5129</v>
      </c>
      <c r="G116" s="1" t="n">
        <v>61</v>
      </c>
      <c r="H116" s="1" t="n">
        <v>180</v>
      </c>
      <c r="I116" s="101" t="s">
        <v>180</v>
      </c>
      <c r="J116" s="1" t="s">
        <v>4693</v>
      </c>
      <c r="K116" s="1" t="n">
        <f aca="false">IFERROR(VLOOKUP(A116,'[2]Pivot HorizontalMRP'!$A$4:$B$2689,2,0),0)</f>
        <v>0</v>
      </c>
      <c r="L116" s="1" t="n">
        <f aca="false">IFERROR(VLOOKUP(A116,'[2]Pivot HorizontalMRP'!$A$4:$C$2689,3,0),0)</f>
        <v>1129</v>
      </c>
      <c r="M116" s="1" t="n">
        <f aca="false">IFERROR(VLOOKUP(A116,'[2]Pivot HorizontalMRP'!$A$4:$D$2689,0.4,0),0)</f>
        <v>0</v>
      </c>
      <c r="N116" s="1" t="n">
        <f aca="false">IFERROR(VLOOKUP(A116,'[2]Pivot HorizontalMRP'!$A$4:$E$2689,5,0),0)</f>
        <v>0</v>
      </c>
      <c r="O116" s="1" t="n">
        <f aca="false">K116+L116</f>
        <v>1129</v>
      </c>
      <c r="P116" s="1" t="n">
        <f aca="false">K116+L116+M116+N116</f>
        <v>1129</v>
      </c>
      <c r="Q116" s="1" t="n">
        <f aca="false">IFERROR(VLOOKUP(A116,'[2]Pivot HorizontalMRP'!$A$4:$F$2689,6,0),0)</f>
        <v>3</v>
      </c>
      <c r="R116" s="1" t="n">
        <f aca="false">IFERROR(VLOOKUP(A116,'[2]Pivot HorizontalMRP'!$A$4:$G$2689,7,0),0)</f>
        <v>0</v>
      </c>
      <c r="S116" s="1" t="n">
        <f aca="false">IFERROR(VLOOKUP(A116,'[2]Pivot HorizontalMRP'!$A$4:$H$2689,8,0),0)</f>
        <v>0</v>
      </c>
      <c r="T116" s="1" t="n">
        <f aca="false">IFERROR(VLOOKUP(A116,'[2]Pivot HorizontalMRP'!$A$4:$I$2689,9,0),0)</f>
        <v>0</v>
      </c>
      <c r="U116" s="1" t="n">
        <f aca="false">IF(I116="delivery",O116-SUM(Q116+R116),IF(I116="PO",P116-SUM(Q116:R116)))</f>
        <v>1126</v>
      </c>
      <c r="V116" s="81" t="n">
        <v>10.295</v>
      </c>
      <c r="W116" s="81"/>
      <c r="X116" s="81" t="n">
        <f aca="false">W116-V116</f>
        <v>-10.295</v>
      </c>
      <c r="Y116" s="81"/>
      <c r="Z116" s="81"/>
      <c r="AA116" s="81"/>
      <c r="AB116" s="81"/>
      <c r="AC116" s="81"/>
      <c r="AD116" s="81"/>
      <c r="AE116" s="81"/>
      <c r="AF116" s="81"/>
      <c r="AG116" s="81"/>
      <c r="AH116" s="81"/>
      <c r="AI116" s="81"/>
      <c r="AJ116" s="81"/>
      <c r="AK116" s="81"/>
      <c r="AL116" s="81"/>
      <c r="AM116" s="81"/>
      <c r="AN116" s="81"/>
      <c r="AO116" s="81" t="str">
        <f aca="false">D116</f>
        <v>Arista</v>
      </c>
      <c r="AP116" s="1" t="s">
        <v>1432</v>
      </c>
      <c r="AQ116" s="1"/>
      <c r="AR116" s="1"/>
      <c r="AS116" s="1"/>
      <c r="AT116" s="1"/>
      <c r="AU116" s="1"/>
      <c r="AV116" s="1"/>
      <c r="AW116" s="1"/>
      <c r="AX116" s="1"/>
      <c r="AY116" s="1"/>
      <c r="AZ116" s="1"/>
      <c r="BA116" s="1"/>
      <c r="BB116" s="1"/>
      <c r="BC116" s="1"/>
      <c r="BD116" s="1"/>
      <c r="BE116" s="1"/>
      <c r="BF116" s="1" t="s">
        <v>14668</v>
      </c>
      <c r="BG116" s="1" t="s">
        <v>183</v>
      </c>
      <c r="BH116" s="1"/>
      <c r="BI116" s="1"/>
    </row>
    <row r="117" customFormat="false" ht="12.75" hidden="false" customHeight="false" outlineLevel="0" collapsed="false">
      <c r="A117" s="1" t="s">
        <v>5130</v>
      </c>
      <c r="B117" s="1" t="s">
        <v>5131</v>
      </c>
      <c r="C117" s="1" t="s">
        <v>177</v>
      </c>
      <c r="D117" s="1" t="s">
        <v>82</v>
      </c>
      <c r="E117" s="1" t="s">
        <v>14758</v>
      </c>
      <c r="F117" s="1" t="s">
        <v>14759</v>
      </c>
      <c r="G117" s="1" t="n">
        <v>61</v>
      </c>
      <c r="H117" s="1" t="n">
        <v>180</v>
      </c>
      <c r="I117" s="101" t="s">
        <v>180</v>
      </c>
      <c r="J117" s="1" t="s">
        <v>5134</v>
      </c>
      <c r="K117" s="1" t="n">
        <f aca="false">IFERROR(VLOOKUP(A117,'[2]Pivot HorizontalMRP'!$A$4:$B$2689,2,0),0)</f>
        <v>0</v>
      </c>
      <c r="L117" s="1" t="n">
        <f aca="false">IFERROR(VLOOKUP(A117,'[2]Pivot HorizontalMRP'!$A$4:$C$2689,3,0),0)</f>
        <v>1007</v>
      </c>
      <c r="M117" s="1" t="n">
        <f aca="false">IFERROR(VLOOKUP(A117,'[2]Pivot HorizontalMRP'!$A$4:$D$2689,0.4,0),0)</f>
        <v>0</v>
      </c>
      <c r="N117" s="1" t="n">
        <f aca="false">IFERROR(VLOOKUP(A117,'[2]Pivot HorizontalMRP'!$A$4:$E$2689,5,0),0)</f>
        <v>0</v>
      </c>
      <c r="O117" s="1" t="n">
        <f aca="false">K117+L117</f>
        <v>1007</v>
      </c>
      <c r="P117" s="1" t="n">
        <f aca="false">K117+L117+M117+N117</f>
        <v>1007</v>
      </c>
      <c r="Q117" s="1" t="n">
        <f aca="false">IFERROR(VLOOKUP(A117,'[2]Pivot HorizontalMRP'!$A$4:$F$2689,6,0),0)</f>
        <v>508</v>
      </c>
      <c r="R117" s="1" t="n">
        <f aca="false">IFERROR(VLOOKUP(A117,'[2]Pivot HorizontalMRP'!$A$4:$G$2689,7,0),0)</f>
        <v>476</v>
      </c>
      <c r="S117" s="1" t="n">
        <f aca="false">IFERROR(VLOOKUP(A117,'[2]Pivot HorizontalMRP'!$A$4:$H$2689,8,0),0)</f>
        <v>516</v>
      </c>
      <c r="T117" s="1" t="n">
        <f aca="false">IFERROR(VLOOKUP(A117,'[2]Pivot HorizontalMRP'!$A$4:$I$2689,9,0),0)</f>
        <v>344</v>
      </c>
      <c r="U117" s="1" t="n">
        <f aca="false">IF(I117="delivery",O117-SUM(Q117+R117),IF(I117="PO",P117-SUM(Q117:R117)))</f>
        <v>23</v>
      </c>
      <c r="V117" s="81" t="n">
        <v>37.5</v>
      </c>
      <c r="W117" s="81"/>
      <c r="X117" s="81" t="n">
        <f aca="false">W117-V117</f>
        <v>-37.5</v>
      </c>
      <c r="Y117" s="81"/>
      <c r="Z117" s="81"/>
      <c r="AA117" s="81" t="n">
        <v>37.5</v>
      </c>
      <c r="AB117" s="81"/>
      <c r="AC117" s="81"/>
      <c r="AD117" s="81"/>
      <c r="AE117" s="81"/>
      <c r="AF117" s="81"/>
      <c r="AG117" s="81"/>
      <c r="AH117" s="81"/>
      <c r="AI117" s="81"/>
      <c r="AJ117" s="81"/>
      <c r="AK117" s="81"/>
      <c r="AL117" s="81"/>
      <c r="AM117" s="81"/>
      <c r="AN117" s="81"/>
      <c r="AO117" s="81" t="str">
        <f aca="false">D117</f>
        <v>Arista</v>
      </c>
      <c r="AP117" s="1" t="s">
        <v>1432</v>
      </c>
      <c r="AQ117" s="1"/>
      <c r="AR117" s="1"/>
      <c r="AS117" s="1"/>
      <c r="AT117" s="1"/>
      <c r="AU117" s="1"/>
      <c r="AV117" s="1"/>
      <c r="AW117" s="1"/>
      <c r="AX117" s="1"/>
      <c r="AY117" s="1"/>
      <c r="AZ117" s="1"/>
      <c r="BA117" s="1"/>
      <c r="BB117" s="1"/>
      <c r="BC117" s="1"/>
      <c r="BD117" s="1"/>
      <c r="BE117" s="1"/>
      <c r="BF117" s="1" t="s">
        <v>14668</v>
      </c>
      <c r="BG117" s="1" t="s">
        <v>183</v>
      </c>
      <c r="BH117" s="1"/>
      <c r="BI117" s="1"/>
    </row>
    <row r="118" customFormat="false" ht="12.75" hidden="false" customHeight="false" outlineLevel="0" collapsed="false">
      <c r="A118" s="1" t="s">
        <v>5135</v>
      </c>
      <c r="B118" s="1" t="s">
        <v>5136</v>
      </c>
      <c r="C118" s="1" t="s">
        <v>177</v>
      </c>
      <c r="D118" s="1" t="s">
        <v>82</v>
      </c>
      <c r="E118" s="1" t="s">
        <v>5137</v>
      </c>
      <c r="F118" s="1" t="s">
        <v>5138</v>
      </c>
      <c r="G118" s="1" t="n">
        <v>61</v>
      </c>
      <c r="H118" s="1" t="n">
        <v>840</v>
      </c>
      <c r="I118" s="101" t="s">
        <v>180</v>
      </c>
      <c r="J118" s="1" t="s">
        <v>1442</v>
      </c>
      <c r="K118" s="1" t="n">
        <f aca="false">IFERROR(VLOOKUP(A118,'[2]Pivot HorizontalMRP'!$A$4:$B$2689,2,0),0)</f>
        <v>0</v>
      </c>
      <c r="L118" s="1" t="n">
        <f aca="false">IFERROR(VLOOKUP(A118,'[2]Pivot HorizontalMRP'!$A$4:$C$2689,3,0),0)</f>
        <v>1410</v>
      </c>
      <c r="M118" s="1" t="n">
        <f aca="false">IFERROR(VLOOKUP(A118,'[2]Pivot HorizontalMRP'!$A$4:$D$2689,0.4,0),0)</f>
        <v>0</v>
      </c>
      <c r="N118" s="1" t="n">
        <f aca="false">IFERROR(VLOOKUP(A118,'[2]Pivot HorizontalMRP'!$A$4:$E$2689,5,0),0)</f>
        <v>0</v>
      </c>
      <c r="O118" s="1" t="n">
        <f aca="false">K118+L118</f>
        <v>1410</v>
      </c>
      <c r="P118" s="1" t="n">
        <f aca="false">K118+L118+M118+N118</f>
        <v>1410</v>
      </c>
      <c r="Q118" s="1" t="n">
        <f aca="false">IFERROR(VLOOKUP(A118,'[2]Pivot HorizontalMRP'!$A$4:$F$2689,6,0),0)</f>
        <v>424</v>
      </c>
      <c r="R118" s="1" t="n">
        <f aca="false">IFERROR(VLOOKUP(A118,'[2]Pivot HorizontalMRP'!$A$4:$G$2689,7,0),0)</f>
        <v>175</v>
      </c>
      <c r="S118" s="1" t="n">
        <f aca="false">IFERROR(VLOOKUP(A118,'[2]Pivot HorizontalMRP'!$A$4:$H$2689,8,0),0)</f>
        <v>130</v>
      </c>
      <c r="T118" s="1" t="n">
        <f aca="false">IFERROR(VLOOKUP(A118,'[2]Pivot HorizontalMRP'!$A$4:$I$2689,9,0),0)</f>
        <v>70</v>
      </c>
      <c r="U118" s="1" t="n">
        <f aca="false">IF(I118="delivery",O118-SUM(Q118+R118),IF(I118="PO",P118-SUM(Q118:R118)))</f>
        <v>811</v>
      </c>
      <c r="V118" s="81" t="n">
        <v>4</v>
      </c>
      <c r="W118" s="81"/>
      <c r="X118" s="81" t="n">
        <f aca="false">W118-V118</f>
        <v>-4</v>
      </c>
      <c r="Y118" s="81"/>
      <c r="Z118" s="81"/>
      <c r="AA118" s="81"/>
      <c r="AB118" s="81"/>
      <c r="AC118" s="81"/>
      <c r="AD118" s="81"/>
      <c r="AE118" s="81"/>
      <c r="AF118" s="81"/>
      <c r="AG118" s="81"/>
      <c r="AH118" s="81"/>
      <c r="AI118" s="81"/>
      <c r="AJ118" s="81"/>
      <c r="AK118" s="81"/>
      <c r="AL118" s="81"/>
      <c r="AM118" s="81"/>
      <c r="AN118" s="81"/>
      <c r="AO118" s="81" t="str">
        <f aca="false">D118</f>
        <v>Arista</v>
      </c>
      <c r="AP118" s="1" t="s">
        <v>1432</v>
      </c>
      <c r="AQ118" s="1"/>
      <c r="AR118" s="1"/>
      <c r="AS118" s="1"/>
      <c r="AT118" s="1"/>
      <c r="AU118" s="1"/>
      <c r="AV118" s="1"/>
      <c r="AW118" s="1"/>
      <c r="AX118" s="1"/>
      <c r="AY118" s="1"/>
      <c r="AZ118" s="1"/>
      <c r="BA118" s="1"/>
      <c r="BB118" s="1"/>
      <c r="BC118" s="1"/>
      <c r="BD118" s="1"/>
      <c r="BE118" s="1"/>
      <c r="BF118" s="1" t="s">
        <v>14668</v>
      </c>
      <c r="BG118" s="1" t="s">
        <v>183</v>
      </c>
      <c r="BH118" s="1"/>
      <c r="BI118" s="1"/>
    </row>
    <row r="119" customFormat="false" ht="12.75" hidden="false" customHeight="false" outlineLevel="0" collapsed="false">
      <c r="A119" s="1" t="s">
        <v>5139</v>
      </c>
      <c r="B119" s="1" t="s">
        <v>5140</v>
      </c>
      <c r="C119" s="1" t="s">
        <v>177</v>
      </c>
      <c r="D119" s="1" t="s">
        <v>82</v>
      </c>
      <c r="E119" s="1" t="s">
        <v>14760</v>
      </c>
      <c r="F119" s="1" t="s">
        <v>5142</v>
      </c>
      <c r="G119" s="1" t="n">
        <v>61</v>
      </c>
      <c r="H119" s="1" t="n">
        <v>945</v>
      </c>
      <c r="I119" s="101" t="s">
        <v>180</v>
      </c>
      <c r="J119" s="1" t="s">
        <v>1442</v>
      </c>
      <c r="K119" s="1" t="n">
        <f aca="false">IFERROR(VLOOKUP(A119,'[2]Pivot HorizontalMRP'!$A$4:$B$2689,2,0),0)</f>
        <v>825</v>
      </c>
      <c r="L119" s="1" t="n">
        <f aca="false">IFERROR(VLOOKUP(A119,'[2]Pivot HorizontalMRP'!$A$4:$C$2689,3,0),0)</f>
        <v>82</v>
      </c>
      <c r="M119" s="1" t="n">
        <f aca="false">IFERROR(VLOOKUP(A119,'[2]Pivot HorizontalMRP'!$A$4:$D$2689,0.4,0),0)</f>
        <v>0</v>
      </c>
      <c r="N119" s="1" t="n">
        <f aca="false">IFERROR(VLOOKUP(A119,'[2]Pivot HorizontalMRP'!$A$4:$E$2689,5,0),0)</f>
        <v>0</v>
      </c>
      <c r="O119" s="1" t="n">
        <f aca="false">K119+L119</f>
        <v>907</v>
      </c>
      <c r="P119" s="1" t="n">
        <f aca="false">K119+L119+M119+N119</f>
        <v>907</v>
      </c>
      <c r="Q119" s="1" t="n">
        <f aca="false">IFERROR(VLOOKUP(A119,'[2]Pivot HorizontalMRP'!$A$4:$F$2689,6,0),0)</f>
        <v>255</v>
      </c>
      <c r="R119" s="1" t="n">
        <f aca="false">IFERROR(VLOOKUP(A119,'[2]Pivot HorizontalMRP'!$A$4:$G$2689,7,0),0)</f>
        <v>212</v>
      </c>
      <c r="S119" s="1" t="n">
        <f aca="false">IFERROR(VLOOKUP(A119,'[2]Pivot HorizontalMRP'!$A$4:$H$2689,8,0),0)</f>
        <v>138</v>
      </c>
      <c r="T119" s="1" t="n">
        <f aca="false">IFERROR(VLOOKUP(A119,'[2]Pivot HorizontalMRP'!$A$4:$I$2689,9,0),0)</f>
        <v>100</v>
      </c>
      <c r="U119" s="1" t="n">
        <f aca="false">IF(I119="delivery",O119-SUM(Q119+R119),IF(I119="PO",P119-SUM(Q119:R119)))</f>
        <v>440</v>
      </c>
      <c r="V119" s="81" t="n">
        <v>4.9</v>
      </c>
      <c r="W119" s="81"/>
      <c r="X119" s="81" t="n">
        <f aca="false">W119-V119</f>
        <v>-4.9</v>
      </c>
      <c r="Y119" s="81"/>
      <c r="Z119" s="81"/>
      <c r="AA119" s="81"/>
      <c r="AB119" s="81"/>
      <c r="AC119" s="81"/>
      <c r="AD119" s="81"/>
      <c r="AE119" s="81"/>
      <c r="AF119" s="81"/>
      <c r="AG119" s="81"/>
      <c r="AH119" s="81"/>
      <c r="AI119" s="81"/>
      <c r="AJ119" s="81"/>
      <c r="AK119" s="81"/>
      <c r="AL119" s="81"/>
      <c r="AM119" s="81"/>
      <c r="AN119" s="81"/>
      <c r="AO119" s="81" t="str">
        <f aca="false">D119</f>
        <v>Arista</v>
      </c>
      <c r="AP119" s="1" t="s">
        <v>1432</v>
      </c>
      <c r="AQ119" s="1"/>
      <c r="AR119" s="1"/>
      <c r="AS119" s="1"/>
      <c r="AT119" s="1"/>
      <c r="AU119" s="1"/>
      <c r="AV119" s="1"/>
      <c r="AW119" s="1"/>
      <c r="AX119" s="1"/>
      <c r="AY119" s="1"/>
      <c r="AZ119" s="1"/>
      <c r="BA119" s="1"/>
      <c r="BB119" s="1"/>
      <c r="BC119" s="1"/>
      <c r="BD119" s="1"/>
      <c r="BE119" s="1"/>
      <c r="BF119" s="1" t="s">
        <v>14668</v>
      </c>
      <c r="BG119" s="1" t="s">
        <v>183</v>
      </c>
      <c r="BH119" s="1"/>
      <c r="BI119" s="1"/>
    </row>
    <row r="120" customFormat="false" ht="12.75" hidden="false" customHeight="false" outlineLevel="0" collapsed="false">
      <c r="A120" s="1" t="s">
        <v>5143</v>
      </c>
      <c r="B120" s="1" t="s">
        <v>5144</v>
      </c>
      <c r="C120" s="1" t="s">
        <v>177</v>
      </c>
      <c r="D120" s="1" t="s">
        <v>82</v>
      </c>
      <c r="E120" s="1" t="s">
        <v>5145</v>
      </c>
      <c r="F120" s="1" t="s">
        <v>5146</v>
      </c>
      <c r="G120" s="1" t="n">
        <v>61</v>
      </c>
      <c r="H120" s="1" t="n">
        <v>100</v>
      </c>
      <c r="I120" s="101" t="s">
        <v>188</v>
      </c>
      <c r="J120" s="1" t="s">
        <v>4963</v>
      </c>
      <c r="K120" s="1" t="n">
        <f aca="false">IFERROR(VLOOKUP(A120,'[2]Pivot HorizontalMRP'!$A$4:$B$2689,2,0),0)</f>
        <v>0</v>
      </c>
      <c r="L120" s="1" t="n">
        <f aca="false">IFERROR(VLOOKUP(A120,'[2]Pivot HorizontalMRP'!$A$4:$C$2689,3,0),0)</f>
        <v>1885</v>
      </c>
      <c r="M120" s="1" t="n">
        <f aca="false">IFERROR(VLOOKUP(A120,'[2]Pivot HorizontalMRP'!$A$4:$D$2689,0.4,0),0)</f>
        <v>0</v>
      </c>
      <c r="N120" s="1" t="n">
        <f aca="false">IFERROR(VLOOKUP(A120,'[2]Pivot HorizontalMRP'!$A$4:$E$2689,5,0),0)</f>
        <v>0</v>
      </c>
      <c r="O120" s="1" t="n">
        <f aca="false">K120+L120</f>
        <v>1885</v>
      </c>
      <c r="P120" s="1" t="n">
        <f aca="false">K120+L120+M120+N120</f>
        <v>1885</v>
      </c>
      <c r="Q120" s="1" t="n">
        <f aca="false">IFERROR(VLOOKUP(A120,'[2]Pivot HorizontalMRP'!$A$4:$F$2689,6,0),0)</f>
        <v>564</v>
      </c>
      <c r="R120" s="1" t="n">
        <f aca="false">IFERROR(VLOOKUP(A120,'[2]Pivot HorizontalMRP'!$A$4:$G$2689,7,0),0)</f>
        <v>0</v>
      </c>
      <c r="S120" s="1" t="n">
        <f aca="false">IFERROR(VLOOKUP(A120,'[2]Pivot HorizontalMRP'!$A$4:$H$2689,8,0),0)</f>
        <v>0</v>
      </c>
      <c r="T120" s="1" t="n">
        <f aca="false">IFERROR(VLOOKUP(A120,'[2]Pivot HorizontalMRP'!$A$4:$I$2689,9,0),0)</f>
        <v>0</v>
      </c>
      <c r="U120" s="1" t="n">
        <f aca="false">IF(I120="delivery",O120-SUM(Q120+R120),IF(I120="PO",P120-SUM(Q120:R120)))</f>
        <v>1321</v>
      </c>
      <c r="V120" s="81" t="n">
        <v>1.44</v>
      </c>
      <c r="W120" s="81"/>
      <c r="X120" s="81" t="n">
        <f aca="false">W120-V120</f>
        <v>-1.44</v>
      </c>
      <c r="Y120" s="81"/>
      <c r="Z120" s="81"/>
      <c r="AA120" s="81" t="n">
        <v>1.44</v>
      </c>
      <c r="AB120" s="81"/>
      <c r="AC120" s="81"/>
      <c r="AD120" s="81"/>
      <c r="AE120" s="81"/>
      <c r="AF120" s="81"/>
      <c r="AG120" s="81"/>
      <c r="AH120" s="81"/>
      <c r="AI120" s="81"/>
      <c r="AJ120" s="81"/>
      <c r="AK120" s="81"/>
      <c r="AL120" s="81"/>
      <c r="AM120" s="81"/>
      <c r="AN120" s="81"/>
      <c r="AO120" s="81" t="str">
        <f aca="false">D120</f>
        <v>Arista</v>
      </c>
      <c r="AP120" s="1" t="s">
        <v>1432</v>
      </c>
      <c r="AQ120" s="1"/>
      <c r="AR120" s="1"/>
      <c r="AS120" s="1"/>
      <c r="AT120" s="1"/>
      <c r="AU120" s="1"/>
      <c r="AV120" s="1"/>
      <c r="AW120" s="1"/>
      <c r="AX120" s="1"/>
      <c r="AY120" s="1"/>
      <c r="AZ120" s="1"/>
      <c r="BA120" s="1"/>
      <c r="BB120" s="1"/>
      <c r="BC120" s="1"/>
      <c r="BD120" s="1"/>
      <c r="BE120" s="1"/>
      <c r="BF120" s="1" t="s">
        <v>14668</v>
      </c>
      <c r="BG120" s="1" t="s">
        <v>183</v>
      </c>
      <c r="BH120" s="1"/>
      <c r="BI120" s="1"/>
    </row>
    <row r="121" customFormat="false" ht="12.75" hidden="false" customHeight="false" outlineLevel="0" collapsed="false">
      <c r="A121" s="1" t="s">
        <v>5147</v>
      </c>
      <c r="B121" s="1" t="s">
        <v>5148</v>
      </c>
      <c r="C121" s="1" t="s">
        <v>177</v>
      </c>
      <c r="D121" s="1" t="s">
        <v>82</v>
      </c>
      <c r="E121" s="1" t="s">
        <v>14761</v>
      </c>
      <c r="F121" s="1" t="s">
        <v>5150</v>
      </c>
      <c r="G121" s="1" t="n">
        <v>51</v>
      </c>
      <c r="H121" s="1" t="n">
        <v>5720</v>
      </c>
      <c r="I121" s="101" t="s">
        <v>188</v>
      </c>
      <c r="J121" s="1" t="s">
        <v>4718</v>
      </c>
      <c r="K121" s="1" t="n">
        <f aca="false">IFERROR(VLOOKUP(A121,'[2]Pivot HorizontalMRP'!$A$4:$B$2689,2,0),0)</f>
        <v>0</v>
      </c>
      <c r="L121" s="1" t="n">
        <f aca="false">IFERROR(VLOOKUP(A121,'[2]Pivot HorizontalMRP'!$A$4:$C$2689,3,0),0)</f>
        <v>799</v>
      </c>
      <c r="M121" s="1" t="n">
        <f aca="false">IFERROR(VLOOKUP(A121,'[2]Pivot HorizontalMRP'!$A$4:$D$2689,0.4,0),0)</f>
        <v>0</v>
      </c>
      <c r="N121" s="1" t="n">
        <f aca="false">IFERROR(VLOOKUP(A121,'[2]Pivot HorizontalMRP'!$A$4:$E$2689,5,0),0)</f>
        <v>0</v>
      </c>
      <c r="O121" s="1" t="n">
        <f aca="false">K121+L121</f>
        <v>799</v>
      </c>
      <c r="P121" s="1" t="n">
        <f aca="false">K121+L121+M121+N121</f>
        <v>799</v>
      </c>
      <c r="Q121" s="1" t="n">
        <f aca="false">IFERROR(VLOOKUP(A121,'[2]Pivot HorizontalMRP'!$A$4:$F$2689,6,0),0)</f>
        <v>439</v>
      </c>
      <c r="R121" s="1" t="n">
        <f aca="false">IFERROR(VLOOKUP(A121,'[2]Pivot HorizontalMRP'!$A$4:$G$2689,7,0),0)</f>
        <v>175</v>
      </c>
      <c r="S121" s="1" t="n">
        <f aca="false">IFERROR(VLOOKUP(A121,'[2]Pivot HorizontalMRP'!$A$4:$H$2689,8,0),0)</f>
        <v>130</v>
      </c>
      <c r="T121" s="1" t="n">
        <f aca="false">IFERROR(VLOOKUP(A121,'[2]Pivot HorizontalMRP'!$A$4:$I$2689,9,0),0)</f>
        <v>70</v>
      </c>
      <c r="U121" s="1" t="n">
        <f aca="false">IF(I121="delivery",O121-SUM(Q121+R121),IF(I121="PO",P121-SUM(Q121:R121)))</f>
        <v>185</v>
      </c>
      <c r="V121" s="81" t="n">
        <v>0.49</v>
      </c>
      <c r="W121" s="81"/>
      <c r="X121" s="81" t="n">
        <f aca="false">W121-V121</f>
        <v>-0.49</v>
      </c>
      <c r="Y121" s="81"/>
      <c r="Z121" s="81"/>
      <c r="AA121" s="81" t="n">
        <v>0.76</v>
      </c>
      <c r="AB121" s="81"/>
      <c r="AC121" s="81"/>
      <c r="AD121" s="81"/>
      <c r="AE121" s="81"/>
      <c r="AF121" s="81"/>
      <c r="AG121" s="81"/>
      <c r="AH121" s="81"/>
      <c r="AI121" s="81"/>
      <c r="AJ121" s="81"/>
      <c r="AK121" s="81"/>
      <c r="AL121" s="81"/>
      <c r="AM121" s="81"/>
      <c r="AN121" s="81"/>
      <c r="AO121" s="81" t="str">
        <f aca="false">D121</f>
        <v>Arista</v>
      </c>
      <c r="AP121" s="1" t="s">
        <v>1432</v>
      </c>
      <c r="AQ121" s="1"/>
      <c r="AR121" s="1"/>
      <c r="AS121" s="1"/>
      <c r="AT121" s="1"/>
      <c r="AU121" s="1"/>
      <c r="AV121" s="1"/>
      <c r="AW121" s="1"/>
      <c r="AX121" s="1"/>
      <c r="AY121" s="1"/>
      <c r="AZ121" s="1"/>
      <c r="BA121" s="1"/>
      <c r="BB121" s="1"/>
      <c r="BC121" s="1"/>
      <c r="BD121" s="1"/>
      <c r="BE121" s="1"/>
      <c r="BF121" s="1" t="s">
        <v>14668</v>
      </c>
      <c r="BG121" s="1" t="s">
        <v>183</v>
      </c>
      <c r="BH121" s="1"/>
      <c r="BI121" s="1"/>
    </row>
    <row r="122" customFormat="false" ht="12.75" hidden="false" customHeight="false" outlineLevel="0" collapsed="false">
      <c r="A122" s="1" t="s">
        <v>5151</v>
      </c>
      <c r="B122" s="1" t="s">
        <v>5152</v>
      </c>
      <c r="C122" s="1" t="s">
        <v>177</v>
      </c>
      <c r="D122" s="1" t="s">
        <v>82</v>
      </c>
      <c r="E122" s="1" t="s">
        <v>14762</v>
      </c>
      <c r="F122" s="1" t="s">
        <v>5154</v>
      </c>
      <c r="G122" s="1" t="n">
        <v>50</v>
      </c>
      <c r="H122" s="1" t="n">
        <v>4500</v>
      </c>
      <c r="I122" s="101" t="s">
        <v>180</v>
      </c>
      <c r="J122" s="1" t="s">
        <v>4853</v>
      </c>
      <c r="K122" s="1" t="n">
        <f aca="false">IFERROR(VLOOKUP(A122,'[2]Pivot HorizontalMRP'!$A$4:$B$2689,2,0),0)</f>
        <v>0</v>
      </c>
      <c r="L122" s="1" t="n">
        <f aca="false">IFERROR(VLOOKUP(A122,'[2]Pivot HorizontalMRP'!$A$4:$C$2689,3,0),0)</f>
        <v>4365</v>
      </c>
      <c r="M122" s="1" t="n">
        <f aca="false">IFERROR(VLOOKUP(A122,'[2]Pivot HorizontalMRP'!$A$4:$D$2689,0.4,0),0)</f>
        <v>0</v>
      </c>
      <c r="N122" s="1" t="n">
        <f aca="false">IFERROR(VLOOKUP(A122,'[2]Pivot HorizontalMRP'!$A$4:$E$2689,5,0),0)</f>
        <v>0</v>
      </c>
      <c r="O122" s="1" t="n">
        <f aca="false">K122+L122</f>
        <v>4365</v>
      </c>
      <c r="P122" s="1" t="n">
        <f aca="false">K122+L122+M122+N122</f>
        <v>4365</v>
      </c>
      <c r="Q122" s="1" t="n">
        <f aca="false">IFERROR(VLOOKUP(A122,'[2]Pivot HorizontalMRP'!$A$4:$F$2689,6,0),0)</f>
        <v>819</v>
      </c>
      <c r="R122" s="1" t="n">
        <f aca="false">IFERROR(VLOOKUP(A122,'[2]Pivot HorizontalMRP'!$A$4:$G$2689,7,0),0)</f>
        <v>1023</v>
      </c>
      <c r="S122" s="1" t="n">
        <f aca="false">IFERROR(VLOOKUP(A122,'[2]Pivot HorizontalMRP'!$A$4:$H$2689,8,0),0)</f>
        <v>1780</v>
      </c>
      <c r="T122" s="1" t="n">
        <f aca="false">IFERROR(VLOOKUP(A122,'[2]Pivot HorizontalMRP'!$A$4:$I$2689,9,0),0)</f>
        <v>498</v>
      </c>
      <c r="U122" s="1" t="n">
        <f aca="false">IF(I122="delivery",O122-SUM(Q122+R122),IF(I122="PO",P122-SUM(Q122:R122)))</f>
        <v>2523</v>
      </c>
      <c r="V122" s="81" t="n">
        <v>0.35</v>
      </c>
      <c r="W122" s="81"/>
      <c r="X122" s="81" t="n">
        <f aca="false">W122-V122</f>
        <v>-0.35</v>
      </c>
      <c r="Y122" s="81"/>
      <c r="Z122" s="81"/>
      <c r="AA122" s="81" t="n">
        <v>0.35</v>
      </c>
      <c r="AB122" s="81"/>
      <c r="AC122" s="81"/>
      <c r="AD122" s="81"/>
      <c r="AE122" s="81"/>
      <c r="AF122" s="81"/>
      <c r="AG122" s="81"/>
      <c r="AH122" s="81"/>
      <c r="AI122" s="81"/>
      <c r="AJ122" s="81"/>
      <c r="AK122" s="81"/>
      <c r="AL122" s="81"/>
      <c r="AM122" s="81"/>
      <c r="AN122" s="81"/>
      <c r="AO122" s="81" t="str">
        <f aca="false">D122</f>
        <v>Arista</v>
      </c>
      <c r="AP122" s="1" t="s">
        <v>1432</v>
      </c>
      <c r="AQ122" s="1"/>
      <c r="AR122" s="1"/>
      <c r="AS122" s="1"/>
      <c r="AT122" s="1"/>
      <c r="AU122" s="1"/>
      <c r="AV122" s="1"/>
      <c r="AW122" s="1"/>
      <c r="AX122" s="1"/>
      <c r="AY122" s="1"/>
      <c r="AZ122" s="1"/>
      <c r="BA122" s="1"/>
      <c r="BB122" s="1"/>
      <c r="BC122" s="1"/>
      <c r="BD122" s="1"/>
      <c r="BE122" s="1"/>
      <c r="BF122" s="1" t="s">
        <v>14668</v>
      </c>
      <c r="BG122" s="1" t="s">
        <v>183</v>
      </c>
      <c r="BH122" s="1"/>
      <c r="BI122" s="1"/>
    </row>
    <row r="123" customFormat="false" ht="12.75" hidden="false" customHeight="false" outlineLevel="0" collapsed="false">
      <c r="A123" s="1" t="s">
        <v>5155</v>
      </c>
      <c r="B123" s="1" t="s">
        <v>5156</v>
      </c>
      <c r="C123" s="1" t="s">
        <v>177</v>
      </c>
      <c r="D123" s="1" t="s">
        <v>82</v>
      </c>
      <c r="E123" s="1" t="s">
        <v>5157</v>
      </c>
      <c r="F123" s="1" t="s">
        <v>5158</v>
      </c>
      <c r="G123" s="1" t="n">
        <v>61</v>
      </c>
      <c r="H123" s="1" t="n">
        <v>500</v>
      </c>
      <c r="I123" s="101" t="s">
        <v>188</v>
      </c>
      <c r="J123" s="1" t="s">
        <v>1431</v>
      </c>
      <c r="K123" s="1" t="n">
        <f aca="false">IFERROR(VLOOKUP(A123,'[2]Pivot HorizontalMRP'!$A$4:$B$2689,2,0),0)</f>
        <v>0</v>
      </c>
      <c r="L123" s="1" t="n">
        <f aca="false">IFERROR(VLOOKUP(A123,'[2]Pivot HorizontalMRP'!$A$4:$C$2689,3,0),0)</f>
        <v>1829</v>
      </c>
      <c r="M123" s="1" t="n">
        <f aca="false">IFERROR(VLOOKUP(A123,'[2]Pivot HorizontalMRP'!$A$4:$D$2689,0.4,0),0)</f>
        <v>0</v>
      </c>
      <c r="N123" s="1" t="n">
        <f aca="false">IFERROR(VLOOKUP(A123,'[2]Pivot HorizontalMRP'!$A$4:$E$2689,5,0),0)</f>
        <v>0</v>
      </c>
      <c r="O123" s="1" t="n">
        <f aca="false">K123+L123</f>
        <v>1829</v>
      </c>
      <c r="P123" s="1" t="n">
        <f aca="false">K123+L123+M123+N123</f>
        <v>1829</v>
      </c>
      <c r="Q123" s="1" t="n">
        <f aca="false">IFERROR(VLOOKUP(A123,'[2]Pivot HorizontalMRP'!$A$4:$F$2689,6,0),0)</f>
        <v>874</v>
      </c>
      <c r="R123" s="1" t="n">
        <f aca="false">IFERROR(VLOOKUP(A123,'[2]Pivot HorizontalMRP'!$A$4:$G$2689,7,0),0)</f>
        <v>350</v>
      </c>
      <c r="S123" s="1" t="n">
        <f aca="false">IFERROR(VLOOKUP(A123,'[2]Pivot HorizontalMRP'!$A$4:$H$2689,8,0),0)</f>
        <v>260</v>
      </c>
      <c r="T123" s="1" t="n">
        <f aca="false">IFERROR(VLOOKUP(A123,'[2]Pivot HorizontalMRP'!$A$4:$I$2689,9,0),0)</f>
        <v>140</v>
      </c>
      <c r="U123" s="1" t="n">
        <f aca="false">IF(I123="delivery",O123-SUM(Q123+R123),IF(I123="PO",P123-SUM(Q123:R123)))</f>
        <v>605</v>
      </c>
      <c r="V123" s="81" t="n">
        <v>2.46</v>
      </c>
      <c r="W123" s="81"/>
      <c r="X123" s="81" t="n">
        <f aca="false">W123-V123</f>
        <v>-2.46</v>
      </c>
      <c r="Y123" s="81"/>
      <c r="Z123" s="81"/>
      <c r="AA123" s="81" t="n">
        <v>2.46</v>
      </c>
      <c r="AB123" s="81"/>
      <c r="AC123" s="81"/>
      <c r="AD123" s="81"/>
      <c r="AE123" s="81"/>
      <c r="AF123" s="81"/>
      <c r="AG123" s="81"/>
      <c r="AH123" s="81"/>
      <c r="AI123" s="81"/>
      <c r="AJ123" s="81"/>
      <c r="AK123" s="81"/>
      <c r="AL123" s="81"/>
      <c r="AM123" s="81"/>
      <c r="AN123" s="81"/>
      <c r="AO123" s="81" t="str">
        <f aca="false">D123</f>
        <v>Arista</v>
      </c>
      <c r="AP123" s="1" t="s">
        <v>1432</v>
      </c>
      <c r="AQ123" s="1"/>
      <c r="AR123" s="1"/>
      <c r="AS123" s="1"/>
      <c r="AT123" s="1"/>
      <c r="AU123" s="1"/>
      <c r="AV123" s="1"/>
      <c r="AW123" s="1"/>
      <c r="AX123" s="1"/>
      <c r="AY123" s="1"/>
      <c r="AZ123" s="1"/>
      <c r="BA123" s="1"/>
      <c r="BB123" s="1"/>
      <c r="BC123" s="1"/>
      <c r="BD123" s="1"/>
      <c r="BE123" s="1"/>
      <c r="BF123" s="1" t="s">
        <v>14668</v>
      </c>
      <c r="BG123" s="1" t="s">
        <v>183</v>
      </c>
      <c r="BH123" s="1"/>
      <c r="BI123" s="1"/>
    </row>
    <row r="124" customFormat="false" ht="12.75" hidden="false" customHeight="false" outlineLevel="0" collapsed="false">
      <c r="A124" s="1" t="s">
        <v>5159</v>
      </c>
      <c r="B124" s="1" t="s">
        <v>5160</v>
      </c>
      <c r="C124" s="1" t="s">
        <v>177</v>
      </c>
      <c r="D124" s="1" t="s">
        <v>82</v>
      </c>
      <c r="E124" s="1" t="s">
        <v>5161</v>
      </c>
      <c r="F124" s="1" t="s">
        <v>5162</v>
      </c>
      <c r="G124" s="1" t="n">
        <v>46</v>
      </c>
      <c r="H124" s="1" t="n">
        <v>500</v>
      </c>
      <c r="I124" s="101" t="s">
        <v>188</v>
      </c>
      <c r="J124" s="1" t="s">
        <v>1431</v>
      </c>
      <c r="K124" s="1" t="n">
        <f aca="false">IFERROR(VLOOKUP(A124,'[2]Pivot HorizontalMRP'!$A$4:$B$2689,2,0),0)</f>
        <v>0</v>
      </c>
      <c r="L124" s="1" t="n">
        <f aca="false">IFERROR(VLOOKUP(A124,'[2]Pivot HorizontalMRP'!$A$4:$C$2689,3,0),0)</f>
        <v>6649</v>
      </c>
      <c r="M124" s="1" t="n">
        <f aca="false">IFERROR(VLOOKUP(A124,'[2]Pivot HorizontalMRP'!$A$4:$D$2689,0.4,0),0)</f>
        <v>0</v>
      </c>
      <c r="N124" s="1" t="n">
        <f aca="false">IFERROR(VLOOKUP(A124,'[2]Pivot HorizontalMRP'!$A$4:$E$2689,5,0),0)</f>
        <v>0</v>
      </c>
      <c r="O124" s="1" t="n">
        <f aca="false">K124+L124</f>
        <v>6649</v>
      </c>
      <c r="P124" s="1" t="n">
        <f aca="false">K124+L124+M124+N124</f>
        <v>6649</v>
      </c>
      <c r="Q124" s="1" t="n">
        <f aca="false">IFERROR(VLOOKUP(A124,'[2]Pivot HorizontalMRP'!$A$4:$F$2689,6,0),0)</f>
        <v>7661</v>
      </c>
      <c r="R124" s="1" t="n">
        <f aca="false">IFERROR(VLOOKUP(A124,'[2]Pivot HorizontalMRP'!$A$4:$G$2689,7,0),0)</f>
        <v>11494</v>
      </c>
      <c r="S124" s="1" t="n">
        <f aca="false">IFERROR(VLOOKUP(A124,'[2]Pivot HorizontalMRP'!$A$4:$H$2689,8,0),0)</f>
        <v>10081</v>
      </c>
      <c r="T124" s="1" t="n">
        <f aca="false">IFERROR(VLOOKUP(A124,'[2]Pivot HorizontalMRP'!$A$4:$I$2689,9,0),0)</f>
        <v>6972</v>
      </c>
      <c r="U124" s="1" t="n">
        <f aca="false">IF(I124="delivery",O124-SUM(Q124+R124),IF(I124="PO",P124-SUM(Q124:R124)))</f>
        <v>-12506</v>
      </c>
      <c r="V124" s="81" t="n">
        <v>0.39</v>
      </c>
      <c r="W124" s="81"/>
      <c r="X124" s="81" t="n">
        <f aca="false">W124-V124</f>
        <v>-0.39</v>
      </c>
      <c r="Y124" s="81"/>
      <c r="Z124" s="81"/>
      <c r="AA124" s="81" t="n">
        <v>0.41</v>
      </c>
      <c r="AB124" s="81"/>
      <c r="AC124" s="81"/>
      <c r="AD124" s="81"/>
      <c r="AE124" s="81"/>
      <c r="AF124" s="81"/>
      <c r="AG124" s="81"/>
      <c r="AH124" s="81"/>
      <c r="AI124" s="81"/>
      <c r="AJ124" s="81"/>
      <c r="AK124" s="81"/>
      <c r="AL124" s="81"/>
      <c r="AM124" s="81"/>
      <c r="AN124" s="81"/>
      <c r="AO124" s="81" t="str">
        <f aca="false">D124</f>
        <v>Arista</v>
      </c>
      <c r="AP124" s="1" t="s">
        <v>1432</v>
      </c>
      <c r="AQ124" s="1"/>
      <c r="AR124" s="1"/>
      <c r="AS124" s="1"/>
      <c r="AT124" s="1"/>
      <c r="AU124" s="1"/>
      <c r="AV124" s="1"/>
      <c r="AW124" s="1"/>
      <c r="AX124" s="1"/>
      <c r="AY124" s="1"/>
      <c r="AZ124" s="1"/>
      <c r="BA124" s="1"/>
      <c r="BB124" s="1"/>
      <c r="BC124" s="1"/>
      <c r="BD124" s="1"/>
      <c r="BE124" s="1"/>
      <c r="BF124" s="1" t="s">
        <v>14668</v>
      </c>
      <c r="BG124" s="1" t="s">
        <v>183</v>
      </c>
      <c r="BH124" s="1"/>
      <c r="BI124" s="1"/>
    </row>
    <row r="125" customFormat="false" ht="12.75" hidden="false" customHeight="false" outlineLevel="0" collapsed="false">
      <c r="A125" s="1" t="s">
        <v>5163</v>
      </c>
      <c r="B125" s="1" t="s">
        <v>5164</v>
      </c>
      <c r="C125" s="1" t="s">
        <v>177</v>
      </c>
      <c r="D125" s="1" t="s">
        <v>82</v>
      </c>
      <c r="E125" s="1" t="s">
        <v>14763</v>
      </c>
      <c r="F125" s="1" t="s">
        <v>5166</v>
      </c>
      <c r="G125" s="1" t="n">
        <v>69</v>
      </c>
      <c r="H125" s="1" t="n">
        <v>18000</v>
      </c>
      <c r="I125" s="101" t="s">
        <v>180</v>
      </c>
      <c r="J125" s="1" t="s">
        <v>4853</v>
      </c>
      <c r="K125" s="1" t="n">
        <f aca="false">IFERROR(VLOOKUP(A125,'[2]Pivot HorizontalMRP'!$A$4:$B$2689,2,0),0)</f>
        <v>0</v>
      </c>
      <c r="L125" s="1" t="n">
        <f aca="false">IFERROR(VLOOKUP(A125,'[2]Pivot HorizontalMRP'!$A$4:$C$2689,3,0),0)</f>
        <v>4274</v>
      </c>
      <c r="M125" s="1" t="n">
        <f aca="false">IFERROR(VLOOKUP(A125,'[2]Pivot HorizontalMRP'!$A$4:$D$2689,0.4,0),0)</f>
        <v>0</v>
      </c>
      <c r="N125" s="1" t="n">
        <f aca="false">IFERROR(VLOOKUP(A125,'[2]Pivot HorizontalMRP'!$A$4:$E$2689,5,0),0)</f>
        <v>0</v>
      </c>
      <c r="O125" s="1" t="n">
        <f aca="false">K125+L125</f>
        <v>4274</v>
      </c>
      <c r="P125" s="1" t="n">
        <f aca="false">K125+L125+M125+N125</f>
        <v>4274</v>
      </c>
      <c r="Q125" s="1" t="n">
        <f aca="false">IFERROR(VLOOKUP(A125,'[2]Pivot HorizontalMRP'!$A$4:$F$2689,6,0),0)</f>
        <v>931</v>
      </c>
      <c r="R125" s="1" t="n">
        <f aca="false">IFERROR(VLOOKUP(A125,'[2]Pivot HorizontalMRP'!$A$4:$G$2689,7,0),0)</f>
        <v>948</v>
      </c>
      <c r="S125" s="1" t="n">
        <f aca="false">IFERROR(VLOOKUP(A125,'[2]Pivot HorizontalMRP'!$A$4:$H$2689,8,0),0)</f>
        <v>1794</v>
      </c>
      <c r="T125" s="1" t="n">
        <f aca="false">IFERROR(VLOOKUP(A125,'[2]Pivot HorizontalMRP'!$A$4:$I$2689,9,0),0)</f>
        <v>384</v>
      </c>
      <c r="U125" s="1" t="n">
        <f aca="false">IF(I125="delivery",O125-SUM(Q125+R125),IF(I125="PO",P125-SUM(Q125:R125)))</f>
        <v>2395</v>
      </c>
      <c r="V125" s="81" t="n">
        <v>0.09</v>
      </c>
      <c r="W125" s="81"/>
      <c r="X125" s="81" t="n">
        <f aca="false">W125-V125</f>
        <v>-0.09</v>
      </c>
      <c r="Y125" s="81"/>
      <c r="Z125" s="81"/>
      <c r="AA125" s="81" t="n">
        <v>0.09</v>
      </c>
      <c r="AB125" s="81"/>
      <c r="AC125" s="81"/>
      <c r="AD125" s="81"/>
      <c r="AE125" s="81"/>
      <c r="AF125" s="81"/>
      <c r="AG125" s="81"/>
      <c r="AH125" s="81"/>
      <c r="AI125" s="81"/>
      <c r="AJ125" s="81"/>
      <c r="AK125" s="81"/>
      <c r="AL125" s="81"/>
      <c r="AM125" s="81"/>
      <c r="AN125" s="81"/>
      <c r="AO125" s="81" t="str">
        <f aca="false">D125</f>
        <v>Arista</v>
      </c>
      <c r="AP125" s="1" t="s">
        <v>1432</v>
      </c>
      <c r="AQ125" s="1"/>
      <c r="AR125" s="1"/>
      <c r="AS125" s="1"/>
      <c r="AT125" s="1"/>
      <c r="AU125" s="1"/>
      <c r="AV125" s="1"/>
      <c r="AW125" s="1"/>
      <c r="AX125" s="1"/>
      <c r="AY125" s="1"/>
      <c r="AZ125" s="1"/>
      <c r="BA125" s="1"/>
      <c r="BB125" s="1"/>
      <c r="BC125" s="1"/>
      <c r="BD125" s="1"/>
      <c r="BE125" s="1"/>
      <c r="BF125" s="1" t="s">
        <v>14668</v>
      </c>
      <c r="BG125" s="1" t="s">
        <v>183</v>
      </c>
      <c r="BH125" s="1"/>
      <c r="BI125" s="1"/>
    </row>
    <row r="126" customFormat="false" ht="12.75" hidden="false" customHeight="false" outlineLevel="0" collapsed="false">
      <c r="A126" s="1" t="s">
        <v>5167</v>
      </c>
      <c r="B126" s="1" t="s">
        <v>5168</v>
      </c>
      <c r="C126" s="1" t="s">
        <v>177</v>
      </c>
      <c r="D126" s="1" t="s">
        <v>82</v>
      </c>
      <c r="E126" s="1" t="s">
        <v>14764</v>
      </c>
      <c r="F126" s="1" t="s">
        <v>14765</v>
      </c>
      <c r="G126" s="1" t="n">
        <v>34</v>
      </c>
      <c r="H126" s="1" t="n">
        <v>1008</v>
      </c>
      <c r="I126" s="101" t="s">
        <v>188</v>
      </c>
      <c r="J126" s="1" t="s">
        <v>4731</v>
      </c>
      <c r="K126" s="1" t="n">
        <f aca="false">IFERROR(VLOOKUP(A126,'[2]Pivot HorizontalMRP'!$A$4:$B$2689,2,0),0)</f>
        <v>0</v>
      </c>
      <c r="L126" s="1" t="n">
        <f aca="false">IFERROR(VLOOKUP(A126,'[2]Pivot HorizontalMRP'!$A$4:$C$2689,3,0),0)</f>
        <v>366</v>
      </c>
      <c r="M126" s="1" t="n">
        <f aca="false">IFERROR(VLOOKUP(A126,'[2]Pivot HorizontalMRP'!$A$4:$D$2689,0.4,0),0)</f>
        <v>0</v>
      </c>
      <c r="N126" s="1" t="n">
        <f aca="false">IFERROR(VLOOKUP(A126,'[2]Pivot HorizontalMRP'!$A$4:$E$2689,5,0),0)</f>
        <v>76</v>
      </c>
      <c r="O126" s="1" t="n">
        <f aca="false">K126+L126</f>
        <v>366</v>
      </c>
      <c r="P126" s="1" t="n">
        <f aca="false">K126+L126+M126+N126</f>
        <v>442</v>
      </c>
      <c r="Q126" s="1" t="n">
        <f aca="false">IFERROR(VLOOKUP(A126,'[2]Pivot HorizontalMRP'!$A$4:$F$2689,6,0),0)</f>
        <v>424</v>
      </c>
      <c r="R126" s="1" t="n">
        <f aca="false">IFERROR(VLOOKUP(A126,'[2]Pivot HorizontalMRP'!$A$4:$G$2689,7,0),0)</f>
        <v>175</v>
      </c>
      <c r="S126" s="1" t="n">
        <f aca="false">IFERROR(VLOOKUP(A126,'[2]Pivot HorizontalMRP'!$A$4:$H$2689,8,0),0)</f>
        <v>130</v>
      </c>
      <c r="T126" s="1" t="n">
        <f aca="false">IFERROR(VLOOKUP(A126,'[2]Pivot HorizontalMRP'!$A$4:$I$2689,9,0),0)</f>
        <v>70</v>
      </c>
      <c r="U126" s="1" t="n">
        <f aca="false">IF(I126="delivery",O126-SUM(Q126+R126),IF(I126="PO",P126-SUM(Q126:R126)))</f>
        <v>-157</v>
      </c>
      <c r="V126" s="81" t="n">
        <v>1.38</v>
      </c>
      <c r="W126" s="81"/>
      <c r="X126" s="81" t="n">
        <f aca="false">W126-V126</f>
        <v>-1.38</v>
      </c>
      <c r="Y126" s="81"/>
      <c r="Z126" s="81"/>
      <c r="AA126" s="81" t="n">
        <v>1.38</v>
      </c>
      <c r="AB126" s="81"/>
      <c r="AC126" s="81"/>
      <c r="AD126" s="81"/>
      <c r="AE126" s="81"/>
      <c r="AF126" s="81"/>
      <c r="AG126" s="81"/>
      <c r="AH126" s="81"/>
      <c r="AI126" s="81"/>
      <c r="AJ126" s="81"/>
      <c r="AK126" s="81"/>
      <c r="AL126" s="81"/>
      <c r="AM126" s="81"/>
      <c r="AN126" s="81"/>
      <c r="AO126" s="81" t="str">
        <f aca="false">D126</f>
        <v>Arista</v>
      </c>
      <c r="AP126" s="1" t="s">
        <v>1432</v>
      </c>
      <c r="AQ126" s="1"/>
      <c r="AR126" s="1"/>
      <c r="AS126" s="1"/>
      <c r="AT126" s="1"/>
      <c r="AU126" s="1"/>
      <c r="AV126" s="1"/>
      <c r="AW126" s="1"/>
      <c r="AX126" s="1"/>
      <c r="AY126" s="1"/>
      <c r="AZ126" s="1"/>
      <c r="BA126" s="1"/>
      <c r="BB126" s="1"/>
      <c r="BC126" s="1"/>
      <c r="BD126" s="1"/>
      <c r="BE126" s="1"/>
      <c r="BF126" s="1" t="s">
        <v>14668</v>
      </c>
      <c r="BG126" s="1" t="s">
        <v>183</v>
      </c>
      <c r="BH126" s="1"/>
      <c r="BI126" s="1"/>
    </row>
    <row r="127" customFormat="false" ht="12.75" hidden="false" customHeight="false" outlineLevel="0" collapsed="false">
      <c r="A127" s="1" t="s">
        <v>5171</v>
      </c>
      <c r="B127" s="1" t="s">
        <v>5172</v>
      </c>
      <c r="C127" s="1" t="s">
        <v>177</v>
      </c>
      <c r="D127" s="1" t="s">
        <v>82</v>
      </c>
      <c r="E127" s="1" t="s">
        <v>14766</v>
      </c>
      <c r="F127" s="1" t="s">
        <v>5174</v>
      </c>
      <c r="G127" s="1" t="n">
        <v>44</v>
      </c>
      <c r="H127" s="1" t="n">
        <v>1800</v>
      </c>
      <c r="I127" s="101" t="s">
        <v>180</v>
      </c>
      <c r="J127" s="1" t="s">
        <v>5054</v>
      </c>
      <c r="K127" s="1" t="n">
        <f aca="false">IFERROR(VLOOKUP(A127,'[2]Pivot HorizontalMRP'!$A$4:$B$2689,2,0),0)</f>
        <v>0</v>
      </c>
      <c r="L127" s="1" t="n">
        <f aca="false">IFERROR(VLOOKUP(A127,'[2]Pivot HorizontalMRP'!$A$4:$C$2689,3,0),0)</f>
        <v>3934</v>
      </c>
      <c r="M127" s="1" t="n">
        <f aca="false">IFERROR(VLOOKUP(A127,'[2]Pivot HorizontalMRP'!$A$4:$D$2689,0.4,0),0)</f>
        <v>0</v>
      </c>
      <c r="N127" s="1" t="n">
        <f aca="false">IFERROR(VLOOKUP(A127,'[2]Pivot HorizontalMRP'!$A$4:$E$2689,5,0),0)</f>
        <v>0</v>
      </c>
      <c r="O127" s="1" t="n">
        <f aca="false">K127+L127</f>
        <v>3934</v>
      </c>
      <c r="P127" s="1" t="n">
        <f aca="false">K127+L127+M127+N127</f>
        <v>3934</v>
      </c>
      <c r="Q127" s="1" t="n">
        <f aca="false">IFERROR(VLOOKUP(A127,'[2]Pivot HorizontalMRP'!$A$4:$F$2689,6,0),0)</f>
        <v>640</v>
      </c>
      <c r="R127" s="1" t="n">
        <f aca="false">IFERROR(VLOOKUP(A127,'[2]Pivot HorizontalMRP'!$A$4:$G$2689,7,0),0)</f>
        <v>647</v>
      </c>
      <c r="S127" s="1" t="n">
        <f aca="false">IFERROR(VLOOKUP(A127,'[2]Pivot HorizontalMRP'!$A$4:$H$2689,8,0),0)</f>
        <v>781</v>
      </c>
      <c r="T127" s="1" t="n">
        <f aca="false">IFERROR(VLOOKUP(A127,'[2]Pivot HorizontalMRP'!$A$4:$I$2689,9,0),0)</f>
        <v>128</v>
      </c>
      <c r="U127" s="1" t="n">
        <f aca="false">IF(I127="delivery",O127-SUM(Q127+R127),IF(I127="PO",P127-SUM(Q127:R127)))</f>
        <v>2647</v>
      </c>
      <c r="V127" s="81" t="n">
        <v>1.04</v>
      </c>
      <c r="W127" s="81"/>
      <c r="X127" s="81" t="n">
        <f aca="false">W127-V127</f>
        <v>-1.04</v>
      </c>
      <c r="Y127" s="81"/>
      <c r="Z127" s="81"/>
      <c r="AA127" s="81"/>
      <c r="AB127" s="81"/>
      <c r="AC127" s="81"/>
      <c r="AD127" s="81"/>
      <c r="AE127" s="81"/>
      <c r="AF127" s="81"/>
      <c r="AG127" s="81"/>
      <c r="AH127" s="81"/>
      <c r="AI127" s="81"/>
      <c r="AJ127" s="81"/>
      <c r="AK127" s="81"/>
      <c r="AL127" s="81"/>
      <c r="AM127" s="81"/>
      <c r="AN127" s="81"/>
      <c r="AO127" s="81" t="str">
        <f aca="false">D127</f>
        <v>Arista</v>
      </c>
      <c r="AP127" s="1" t="s">
        <v>1432</v>
      </c>
      <c r="AQ127" s="1"/>
      <c r="AR127" s="1"/>
      <c r="AS127" s="1"/>
      <c r="AT127" s="1"/>
      <c r="AU127" s="1"/>
      <c r="AV127" s="1"/>
      <c r="AW127" s="1"/>
      <c r="AX127" s="1"/>
      <c r="AY127" s="1"/>
      <c r="AZ127" s="1"/>
      <c r="BA127" s="1"/>
      <c r="BB127" s="1"/>
      <c r="BC127" s="1"/>
      <c r="BD127" s="1"/>
      <c r="BE127" s="1"/>
      <c r="BF127" s="1" t="s">
        <v>14668</v>
      </c>
      <c r="BG127" s="1" t="s">
        <v>183</v>
      </c>
      <c r="BH127" s="1"/>
      <c r="BI127" s="1"/>
    </row>
    <row r="128" customFormat="false" ht="12.75" hidden="false" customHeight="false" outlineLevel="0" collapsed="false">
      <c r="A128" s="1" t="s">
        <v>5175</v>
      </c>
      <c r="B128" s="1" t="s">
        <v>5176</v>
      </c>
      <c r="C128" s="1" t="s">
        <v>177</v>
      </c>
      <c r="D128" s="1" t="s">
        <v>82</v>
      </c>
      <c r="E128" s="1" t="s">
        <v>14767</v>
      </c>
      <c r="F128" s="1" t="s">
        <v>5178</v>
      </c>
      <c r="G128" s="1" t="n">
        <v>97</v>
      </c>
      <c r="H128" s="1" t="n">
        <v>40</v>
      </c>
      <c r="I128" s="101" t="s">
        <v>180</v>
      </c>
      <c r="J128" s="1" t="s">
        <v>4853</v>
      </c>
      <c r="K128" s="1" t="n">
        <f aca="false">IFERROR(VLOOKUP(A128,'[2]Pivot HorizontalMRP'!$A$4:$B$2689,2,0),0)</f>
        <v>0</v>
      </c>
      <c r="L128" s="1" t="n">
        <f aca="false">IFERROR(VLOOKUP(A128,'[2]Pivot HorizontalMRP'!$A$4:$C$2689,3,0),0)</f>
        <v>60</v>
      </c>
      <c r="M128" s="1" t="n">
        <f aca="false">IFERROR(VLOOKUP(A128,'[2]Pivot HorizontalMRP'!$A$4:$D$2689,0.4,0),0)</f>
        <v>0</v>
      </c>
      <c r="N128" s="1" t="n">
        <f aca="false">IFERROR(VLOOKUP(A128,'[2]Pivot HorizontalMRP'!$A$4:$E$2689,5,0),0)</f>
        <v>0</v>
      </c>
      <c r="O128" s="1" t="n">
        <f aca="false">K128+L128</f>
        <v>60</v>
      </c>
      <c r="P128" s="1" t="n">
        <f aca="false">K128+L128+M128+N128</f>
        <v>60</v>
      </c>
      <c r="Q128" s="1" t="n">
        <f aca="false">IFERROR(VLOOKUP(A128,'[2]Pivot HorizontalMRP'!$A$4:$F$2689,6,0),0)</f>
        <v>0</v>
      </c>
      <c r="R128" s="1" t="n">
        <f aca="false">IFERROR(VLOOKUP(A128,'[2]Pivot HorizontalMRP'!$A$4:$G$2689,7,0),0)</f>
        <v>0</v>
      </c>
      <c r="S128" s="1" t="n">
        <f aca="false">IFERROR(VLOOKUP(A128,'[2]Pivot HorizontalMRP'!$A$4:$H$2689,8,0),0)</f>
        <v>0</v>
      </c>
      <c r="T128" s="1" t="n">
        <f aca="false">IFERROR(VLOOKUP(A128,'[2]Pivot HorizontalMRP'!$A$4:$I$2689,9,0),0)</f>
        <v>0</v>
      </c>
      <c r="U128" s="1" t="n">
        <f aca="false">IF(I128="delivery",O128-SUM(Q128+R128),IF(I128="PO",P128-SUM(Q128:R128)))</f>
        <v>60</v>
      </c>
      <c r="V128" s="81" t="n">
        <v>17.97</v>
      </c>
      <c r="W128" s="81"/>
      <c r="X128" s="81" t="n">
        <f aca="false">W128-V128</f>
        <v>-17.97</v>
      </c>
      <c r="Y128" s="81"/>
      <c r="Z128" s="81"/>
      <c r="AA128" s="81" t="n">
        <v>17.97</v>
      </c>
      <c r="AB128" s="81"/>
      <c r="AC128" s="81"/>
      <c r="AD128" s="81"/>
      <c r="AE128" s="81"/>
      <c r="AF128" s="81"/>
      <c r="AG128" s="81"/>
      <c r="AH128" s="81"/>
      <c r="AI128" s="81"/>
      <c r="AJ128" s="81"/>
      <c r="AK128" s="81"/>
      <c r="AL128" s="81"/>
      <c r="AM128" s="81"/>
      <c r="AN128" s="81"/>
      <c r="AO128" s="81" t="str">
        <f aca="false">D128</f>
        <v>Arista</v>
      </c>
      <c r="AP128" s="1" t="s">
        <v>1432</v>
      </c>
      <c r="AQ128" s="1"/>
      <c r="AR128" s="1"/>
      <c r="AS128" s="1"/>
      <c r="AT128" s="1"/>
      <c r="AU128" s="1"/>
      <c r="AV128" s="1"/>
      <c r="AW128" s="1"/>
      <c r="AX128" s="1"/>
      <c r="AY128" s="1"/>
      <c r="AZ128" s="1"/>
      <c r="BA128" s="1"/>
      <c r="BB128" s="1"/>
      <c r="BC128" s="1"/>
      <c r="BD128" s="1"/>
      <c r="BE128" s="1"/>
      <c r="BF128" s="1" t="s">
        <v>14668</v>
      </c>
      <c r="BG128" s="1" t="s">
        <v>183</v>
      </c>
      <c r="BH128" s="1"/>
      <c r="BI128" s="1"/>
    </row>
    <row r="129" customFormat="false" ht="12.75" hidden="false" customHeight="false" outlineLevel="0" collapsed="false">
      <c r="A129" s="1" t="s">
        <v>5179</v>
      </c>
      <c r="B129" s="1" t="s">
        <v>5180</v>
      </c>
      <c r="C129" s="1" t="s">
        <v>177</v>
      </c>
      <c r="D129" s="1" t="s">
        <v>82</v>
      </c>
      <c r="E129" s="1" t="s">
        <v>14768</v>
      </c>
      <c r="F129" s="1" t="s">
        <v>5182</v>
      </c>
      <c r="G129" s="1" t="n">
        <v>97</v>
      </c>
      <c r="H129" s="1" t="n">
        <v>16</v>
      </c>
      <c r="I129" s="101" t="s">
        <v>180</v>
      </c>
      <c r="J129" s="1" t="s">
        <v>4853</v>
      </c>
      <c r="K129" s="1" t="n">
        <f aca="false">IFERROR(VLOOKUP(A129,'[2]Pivot HorizontalMRP'!$A$4:$B$2689,2,0),0)</f>
        <v>0</v>
      </c>
      <c r="L129" s="1" t="n">
        <f aca="false">IFERROR(VLOOKUP(A129,'[2]Pivot HorizontalMRP'!$A$4:$C$2689,3,0),0)</f>
        <v>120</v>
      </c>
      <c r="M129" s="1" t="n">
        <f aca="false">IFERROR(VLOOKUP(A129,'[2]Pivot HorizontalMRP'!$A$4:$D$2689,0.4,0),0)</f>
        <v>0</v>
      </c>
      <c r="N129" s="1" t="n">
        <f aca="false">IFERROR(VLOOKUP(A129,'[2]Pivot HorizontalMRP'!$A$4:$E$2689,5,0),0)</f>
        <v>0</v>
      </c>
      <c r="O129" s="1" t="n">
        <f aca="false">K129+L129</f>
        <v>120</v>
      </c>
      <c r="P129" s="1" t="n">
        <f aca="false">K129+L129+M129+N129</f>
        <v>120</v>
      </c>
      <c r="Q129" s="1" t="n">
        <f aca="false">IFERROR(VLOOKUP(A129,'[2]Pivot HorizontalMRP'!$A$4:$F$2689,6,0),0)</f>
        <v>0</v>
      </c>
      <c r="R129" s="1" t="n">
        <f aca="false">IFERROR(VLOOKUP(A129,'[2]Pivot HorizontalMRP'!$A$4:$G$2689,7,0),0)</f>
        <v>0</v>
      </c>
      <c r="S129" s="1" t="n">
        <f aca="false">IFERROR(VLOOKUP(A129,'[2]Pivot HorizontalMRP'!$A$4:$H$2689,8,0),0)</f>
        <v>0</v>
      </c>
      <c r="T129" s="1" t="n">
        <f aca="false">IFERROR(VLOOKUP(A129,'[2]Pivot HorizontalMRP'!$A$4:$I$2689,9,0),0)</f>
        <v>0</v>
      </c>
      <c r="U129" s="1" t="n">
        <f aca="false">IF(I129="delivery",O129-SUM(Q129+R129),IF(I129="PO",P129-SUM(Q129:R129)))</f>
        <v>120</v>
      </c>
      <c r="V129" s="81" t="n">
        <v>27.97</v>
      </c>
      <c r="W129" s="81"/>
      <c r="X129" s="81" t="n">
        <f aca="false">W129-V129</f>
        <v>-27.97</v>
      </c>
      <c r="Y129" s="81"/>
      <c r="Z129" s="81"/>
      <c r="AA129" s="81" t="n">
        <v>27.97</v>
      </c>
      <c r="AB129" s="81"/>
      <c r="AC129" s="81"/>
      <c r="AD129" s="81"/>
      <c r="AE129" s="81"/>
      <c r="AF129" s="81"/>
      <c r="AG129" s="81"/>
      <c r="AH129" s="81"/>
      <c r="AI129" s="81"/>
      <c r="AJ129" s="81"/>
      <c r="AK129" s="81"/>
      <c r="AL129" s="81"/>
      <c r="AM129" s="81"/>
      <c r="AN129" s="81"/>
      <c r="AO129" s="81" t="str">
        <f aca="false">D129</f>
        <v>Arista</v>
      </c>
      <c r="AP129" s="1" t="s">
        <v>1432</v>
      </c>
      <c r="AQ129" s="1"/>
      <c r="AR129" s="1"/>
      <c r="AS129" s="1"/>
      <c r="AT129" s="1"/>
      <c r="AU129" s="1"/>
      <c r="AV129" s="1"/>
      <c r="AW129" s="1"/>
      <c r="AX129" s="1"/>
      <c r="AY129" s="1"/>
      <c r="AZ129" s="1"/>
      <c r="BA129" s="1"/>
      <c r="BB129" s="1"/>
      <c r="BC129" s="1"/>
      <c r="BD129" s="1"/>
      <c r="BE129" s="1"/>
      <c r="BF129" s="1" t="s">
        <v>14668</v>
      </c>
      <c r="BG129" s="1" t="s">
        <v>183</v>
      </c>
      <c r="BH129" s="1"/>
      <c r="BI129" s="1"/>
    </row>
    <row r="130" customFormat="false" ht="12.75" hidden="false" customHeight="false" outlineLevel="0" collapsed="false">
      <c r="A130" s="103" t="s">
        <v>10343</v>
      </c>
      <c r="B130" s="104" t="s">
        <v>10344</v>
      </c>
      <c r="C130" s="99" t="s">
        <v>177</v>
      </c>
      <c r="D130" s="99" t="s">
        <v>82</v>
      </c>
      <c r="E130" s="99" t="s">
        <v>10345</v>
      </c>
      <c r="F130" s="99" t="s">
        <v>10346</v>
      </c>
      <c r="G130" s="99" t="n">
        <v>21</v>
      </c>
      <c r="H130" s="99" t="n">
        <v>5000</v>
      </c>
      <c r="I130" s="99" t="s">
        <v>188</v>
      </c>
      <c r="J130" s="105" t="s">
        <v>14061</v>
      </c>
      <c r="K130" s="1" t="n">
        <f aca="false">IFERROR(VLOOKUP(A130,'[2]Pivot HorizontalMRP'!$A$4:$B$2689,2,0),0)</f>
        <v>0</v>
      </c>
      <c r="L130" s="1" t="n">
        <f aca="false">IFERROR(VLOOKUP(A130,'[2]Pivot HorizontalMRP'!$A$4:$C$2689,3,0),0)</f>
        <v>7513</v>
      </c>
      <c r="M130" s="1" t="n">
        <f aca="false">IFERROR(VLOOKUP(A130,'[2]Pivot HorizontalMRP'!$A$4:$D$2689,0.4,0),0)</f>
        <v>0</v>
      </c>
      <c r="N130" s="1" t="n">
        <f aca="false">IFERROR(VLOOKUP(A130,'[2]Pivot HorizontalMRP'!$A$4:$E$2689,5,0),0)</f>
        <v>0</v>
      </c>
      <c r="O130" s="1" t="n">
        <f aca="false">K130+L130</f>
        <v>7513</v>
      </c>
      <c r="P130" s="1" t="n">
        <f aca="false">K130+L130+M130+N130</f>
        <v>7513</v>
      </c>
      <c r="Q130" s="1" t="n">
        <f aca="false">IFERROR(VLOOKUP(A130,'[2]Pivot HorizontalMRP'!$A$4:$F$2689,6,0),0)</f>
        <v>256</v>
      </c>
      <c r="R130" s="1" t="n">
        <f aca="false">IFERROR(VLOOKUP(A130,'[2]Pivot HorizontalMRP'!$A$4:$G$2689,7,0),0)</f>
        <v>0</v>
      </c>
      <c r="S130" s="1" t="n">
        <f aca="false">IFERROR(VLOOKUP(A130,'[2]Pivot HorizontalMRP'!$A$4:$H$2689,8,0),0)</f>
        <v>0</v>
      </c>
      <c r="T130" s="1" t="n">
        <f aca="false">IFERROR(VLOOKUP(A130,'[2]Pivot HorizontalMRP'!$A$4:$I$2689,9,0),0)</f>
        <v>0</v>
      </c>
      <c r="U130" s="1" t="n">
        <f aca="false">IF(I130="delivery",O130-SUM(Q130+R130),IF(I130="PO",P130-SUM(Q130:R130)))</f>
        <v>7257</v>
      </c>
      <c r="V130" s="99" t="n">
        <v>1.05</v>
      </c>
      <c r="X130" s="81" t="n">
        <f aca="false">W130-V130</f>
        <v>-1.05</v>
      </c>
      <c r="AA130" s="81"/>
      <c r="AO130" s="81" t="str">
        <f aca="false">D130</f>
        <v>Arista</v>
      </c>
      <c r="AP130" s="99" t="s">
        <v>1432</v>
      </c>
      <c r="BF130" s="99" t="s">
        <v>14668</v>
      </c>
      <c r="BG130" s="1" t="s">
        <v>183</v>
      </c>
    </row>
    <row r="131" customFormat="false" ht="12.75" hidden="false" customHeight="false" outlineLevel="0" collapsed="false">
      <c r="A131" s="1" t="s">
        <v>5183</v>
      </c>
      <c r="B131" s="1" t="s">
        <v>5184</v>
      </c>
      <c r="C131" s="1" t="s">
        <v>177</v>
      </c>
      <c r="D131" s="1" t="s">
        <v>82</v>
      </c>
      <c r="E131" s="1" t="s">
        <v>14769</v>
      </c>
      <c r="F131" s="1" t="s">
        <v>5186</v>
      </c>
      <c r="G131" s="1" t="n">
        <v>118</v>
      </c>
      <c r="H131" s="1" t="n">
        <v>11</v>
      </c>
      <c r="I131" s="102" t="s">
        <v>188</v>
      </c>
      <c r="J131" s="105" t="s">
        <v>1431</v>
      </c>
      <c r="K131" s="1" t="n">
        <f aca="false">IFERROR(VLOOKUP(A131,'[2]Pivot HorizontalMRP'!$A$4:$B$2689,2,0),0)</f>
        <v>0</v>
      </c>
      <c r="L131" s="1" t="n">
        <f aca="false">IFERROR(VLOOKUP(A131,'[2]Pivot HorizontalMRP'!$A$4:$C$2689,3,0),0)</f>
        <v>264</v>
      </c>
      <c r="M131" s="1" t="n">
        <f aca="false">IFERROR(VLOOKUP(A131,'[2]Pivot HorizontalMRP'!$A$4:$D$2689,0.4,0),0)</f>
        <v>0</v>
      </c>
      <c r="N131" s="1" t="n">
        <f aca="false">IFERROR(VLOOKUP(A131,'[2]Pivot HorizontalMRP'!$A$4:$E$2689,5,0),0)</f>
        <v>0</v>
      </c>
      <c r="O131" s="1" t="n">
        <f aca="false">K131+L131</f>
        <v>264</v>
      </c>
      <c r="P131" s="1" t="n">
        <f aca="false">K131+L131+M131+N131</f>
        <v>264</v>
      </c>
      <c r="Q131" s="1" t="n">
        <f aca="false">IFERROR(VLOOKUP(A131,'[2]Pivot HorizontalMRP'!$A$4:$F$2689,6,0),0)</f>
        <v>0</v>
      </c>
      <c r="R131" s="1" t="n">
        <f aca="false">IFERROR(VLOOKUP(A131,'[2]Pivot HorizontalMRP'!$A$4:$G$2689,7,0),0)</f>
        <v>0</v>
      </c>
      <c r="S131" s="1" t="n">
        <f aca="false">IFERROR(VLOOKUP(A131,'[2]Pivot HorizontalMRP'!$A$4:$H$2689,8,0),0)</f>
        <v>260</v>
      </c>
      <c r="T131" s="1" t="n">
        <f aca="false">IFERROR(VLOOKUP(A131,'[2]Pivot HorizontalMRP'!$A$4:$I$2689,9,0),0)</f>
        <v>0</v>
      </c>
      <c r="U131" s="1" t="n">
        <f aca="false">IF(I131="delivery",O131-SUM(Q131+R131),IF(I131="PO",P131-SUM(Q131:R131)))</f>
        <v>264</v>
      </c>
      <c r="V131" s="81" t="n">
        <v>23.21</v>
      </c>
      <c r="W131" s="81"/>
      <c r="X131" s="81" t="n">
        <f aca="false">W131-V131</f>
        <v>-23.21</v>
      </c>
      <c r="Y131" s="81"/>
      <c r="Z131" s="81"/>
      <c r="AA131" s="81" t="n">
        <v>23.21</v>
      </c>
      <c r="AB131" s="81"/>
      <c r="AC131" s="81"/>
      <c r="AD131" s="81"/>
      <c r="AE131" s="81"/>
      <c r="AF131" s="81"/>
      <c r="AG131" s="81"/>
      <c r="AH131" s="81"/>
      <c r="AI131" s="81"/>
      <c r="AJ131" s="81"/>
      <c r="AK131" s="81"/>
      <c r="AL131" s="81"/>
      <c r="AM131" s="81"/>
      <c r="AN131" s="81"/>
      <c r="AO131" s="81" t="str">
        <f aca="false">D131</f>
        <v>Arista</v>
      </c>
      <c r="AP131" s="102" t="s">
        <v>1432</v>
      </c>
      <c r="AQ131" s="1"/>
      <c r="AR131" s="1"/>
      <c r="AS131" s="1"/>
      <c r="AT131" s="1"/>
      <c r="AU131" s="1"/>
      <c r="AV131" s="1"/>
      <c r="AW131" s="1"/>
      <c r="AX131" s="1"/>
      <c r="AY131" s="1"/>
      <c r="AZ131" s="1"/>
      <c r="BA131" s="1"/>
      <c r="BB131" s="1"/>
      <c r="BC131" s="1"/>
      <c r="BD131" s="1"/>
      <c r="BE131" s="1"/>
      <c r="BF131" s="1" t="s">
        <v>412</v>
      </c>
      <c r="BG131" s="1" t="s">
        <v>183</v>
      </c>
      <c r="BH131" s="1"/>
      <c r="BI131" s="1"/>
    </row>
    <row r="132" customFormat="false" ht="12.75" hidden="false" customHeight="false" outlineLevel="0" collapsed="false">
      <c r="A132" s="1" t="s">
        <v>5187</v>
      </c>
      <c r="B132" s="1" t="s">
        <v>5188</v>
      </c>
      <c r="C132" s="1" t="s">
        <v>177</v>
      </c>
      <c r="D132" s="1" t="s">
        <v>82</v>
      </c>
      <c r="E132" s="1" t="s">
        <v>14770</v>
      </c>
      <c r="F132" s="1" t="s">
        <v>5190</v>
      </c>
      <c r="G132" s="1" t="n">
        <v>118</v>
      </c>
      <c r="H132" s="1" t="n">
        <v>12</v>
      </c>
      <c r="I132" s="101" t="s">
        <v>188</v>
      </c>
      <c r="J132" s="1" t="s">
        <v>1431</v>
      </c>
      <c r="K132" s="1" t="n">
        <f aca="false">IFERROR(VLOOKUP(A132,'[2]Pivot HorizontalMRP'!$A$4:$B$2689,2,0),0)</f>
        <v>300</v>
      </c>
      <c r="L132" s="1" t="n">
        <f aca="false">IFERROR(VLOOKUP(A132,'[2]Pivot HorizontalMRP'!$A$4:$C$2689,3,0),0)</f>
        <v>693</v>
      </c>
      <c r="M132" s="1" t="n">
        <f aca="false">IFERROR(VLOOKUP(A132,'[2]Pivot HorizontalMRP'!$A$4:$D$2689,0.4,0),0)</f>
        <v>0</v>
      </c>
      <c r="N132" s="1" t="n">
        <f aca="false">IFERROR(VLOOKUP(A132,'[2]Pivot HorizontalMRP'!$A$4:$E$2689,5,0),0)</f>
        <v>0</v>
      </c>
      <c r="O132" s="1" t="n">
        <f aca="false">K132+L132</f>
        <v>993</v>
      </c>
      <c r="P132" s="1" t="n">
        <f aca="false">K132+L132+M132+N132</f>
        <v>993</v>
      </c>
      <c r="Q132" s="1" t="n">
        <f aca="false">IFERROR(VLOOKUP(A132,'[2]Pivot HorizontalMRP'!$A$4:$F$2689,6,0),0)</f>
        <v>0</v>
      </c>
      <c r="R132" s="1" t="n">
        <f aca="false">IFERROR(VLOOKUP(A132,'[2]Pivot HorizontalMRP'!$A$4:$G$2689,7,0),0)</f>
        <v>0</v>
      </c>
      <c r="S132" s="1" t="n">
        <f aca="false">IFERROR(VLOOKUP(A132,'[2]Pivot HorizontalMRP'!$A$4:$H$2689,8,0),0)</f>
        <v>1300</v>
      </c>
      <c r="T132" s="1" t="n">
        <f aca="false">IFERROR(VLOOKUP(A132,'[2]Pivot HorizontalMRP'!$A$4:$I$2689,9,0),0)</f>
        <v>0</v>
      </c>
      <c r="U132" s="1" t="n">
        <f aca="false">IF(I132="delivery",O132-SUM(Q132+R132),IF(I132="PO",P132-SUM(Q132:R132)))</f>
        <v>993</v>
      </c>
      <c r="V132" s="81" t="n">
        <v>20.35</v>
      </c>
      <c r="W132" s="81"/>
      <c r="X132" s="81" t="n">
        <f aca="false">W132-V132</f>
        <v>-20.35</v>
      </c>
      <c r="Y132" s="81"/>
      <c r="Z132" s="81"/>
      <c r="AA132" s="81"/>
      <c r="AB132" s="81"/>
      <c r="AC132" s="81"/>
      <c r="AD132" s="81"/>
      <c r="AE132" s="81"/>
      <c r="AF132" s="81"/>
      <c r="AG132" s="81"/>
      <c r="AH132" s="81"/>
      <c r="AI132" s="81"/>
      <c r="AJ132" s="81"/>
      <c r="AK132" s="81"/>
      <c r="AL132" s="81"/>
      <c r="AM132" s="81"/>
      <c r="AN132" s="81"/>
      <c r="AO132" s="81" t="str">
        <f aca="false">D132</f>
        <v>Arista</v>
      </c>
      <c r="AP132" s="1" t="s">
        <v>1432</v>
      </c>
      <c r="AQ132" s="1"/>
      <c r="AR132" s="1"/>
      <c r="AS132" s="1"/>
      <c r="AT132" s="1"/>
      <c r="AU132" s="1"/>
      <c r="AV132" s="1"/>
      <c r="AW132" s="1"/>
      <c r="AX132" s="1"/>
      <c r="AY132" s="1"/>
      <c r="AZ132" s="1"/>
      <c r="BA132" s="1"/>
      <c r="BB132" s="1"/>
      <c r="BC132" s="1"/>
      <c r="BD132" s="1"/>
      <c r="BE132" s="1"/>
      <c r="BF132" s="1" t="s">
        <v>14668</v>
      </c>
      <c r="BG132" s="1" t="s">
        <v>183</v>
      </c>
      <c r="BH132" s="1"/>
      <c r="BI132" s="1"/>
    </row>
    <row r="133" customFormat="false" ht="12.75" hidden="false" customHeight="false" outlineLevel="0" collapsed="false">
      <c r="A133" s="1" t="s">
        <v>5203</v>
      </c>
      <c r="B133" s="1" t="s">
        <v>5204</v>
      </c>
      <c r="C133" s="1" t="s">
        <v>177</v>
      </c>
      <c r="D133" s="1" t="s">
        <v>82</v>
      </c>
      <c r="E133" s="1" t="s">
        <v>5205</v>
      </c>
      <c r="F133" s="1" t="s">
        <v>5206</v>
      </c>
      <c r="G133" s="1" t="n">
        <v>81</v>
      </c>
      <c r="H133" s="1" t="n">
        <v>6600</v>
      </c>
      <c r="I133" s="101" t="s">
        <v>180</v>
      </c>
      <c r="J133" s="1" t="s">
        <v>5054</v>
      </c>
      <c r="K133" s="1" t="n">
        <f aca="false">IFERROR(VLOOKUP(A133,'[2]Pivot HorizontalMRP'!$A$4:$B$2689,2,0),0)</f>
        <v>0</v>
      </c>
      <c r="L133" s="1" t="n">
        <f aca="false">IFERROR(VLOOKUP(A133,'[2]Pivot HorizontalMRP'!$A$4:$C$2689,3,0),0)</f>
        <v>2846</v>
      </c>
      <c r="M133" s="1" t="n">
        <f aca="false">IFERROR(VLOOKUP(A133,'[2]Pivot HorizontalMRP'!$A$4:$D$2689,0.4,0),0)</f>
        <v>0</v>
      </c>
      <c r="N133" s="1" t="n">
        <f aca="false">IFERROR(VLOOKUP(A133,'[2]Pivot HorizontalMRP'!$A$4:$E$2689,5,0),0)</f>
        <v>0</v>
      </c>
      <c r="O133" s="1" t="n">
        <f aca="false">K133+L133</f>
        <v>2846</v>
      </c>
      <c r="P133" s="1" t="n">
        <f aca="false">K133+L133+M133+N133</f>
        <v>2846</v>
      </c>
      <c r="Q133" s="1" t="n">
        <f aca="false">IFERROR(VLOOKUP(A133,'[2]Pivot HorizontalMRP'!$A$4:$F$2689,6,0),0)</f>
        <v>1781</v>
      </c>
      <c r="R133" s="1" t="n">
        <f aca="false">IFERROR(VLOOKUP(A133,'[2]Pivot HorizontalMRP'!$A$4:$G$2689,7,0),0)</f>
        <v>1320</v>
      </c>
      <c r="S133" s="1" t="n">
        <f aca="false">IFERROR(VLOOKUP(A133,'[2]Pivot HorizontalMRP'!$A$4:$H$2689,8,0),0)</f>
        <v>1322</v>
      </c>
      <c r="T133" s="1" t="n">
        <f aca="false">IFERROR(VLOOKUP(A133,'[2]Pivot HorizontalMRP'!$A$4:$I$2689,9,0),0)</f>
        <v>1314</v>
      </c>
      <c r="U133" s="1" t="n">
        <f aca="false">IF(I133="delivery",O133-SUM(Q133+R133),IF(I133="PO",P133-SUM(Q133:R133)))</f>
        <v>-255</v>
      </c>
      <c r="V133" s="81" t="n">
        <v>0.60563</v>
      </c>
      <c r="W133" s="81"/>
      <c r="X133" s="81" t="n">
        <f aca="false">W133-V133</f>
        <v>-0.60563</v>
      </c>
      <c r="Y133" s="81"/>
      <c r="Z133" s="81"/>
      <c r="AA133" s="81"/>
      <c r="AB133" s="81"/>
      <c r="AC133" s="81"/>
      <c r="AD133" s="81"/>
      <c r="AE133" s="81"/>
      <c r="AF133" s="81"/>
      <c r="AG133" s="81"/>
      <c r="AH133" s="81"/>
      <c r="AI133" s="81"/>
      <c r="AJ133" s="81"/>
      <c r="AK133" s="81"/>
      <c r="AL133" s="81"/>
      <c r="AM133" s="81"/>
      <c r="AN133" s="81"/>
      <c r="AO133" s="81" t="str">
        <f aca="false">D133</f>
        <v>Arista</v>
      </c>
      <c r="AP133" s="1" t="s">
        <v>1432</v>
      </c>
      <c r="AQ133" s="1"/>
      <c r="AR133" s="1"/>
      <c r="AS133" s="1"/>
      <c r="AT133" s="1"/>
      <c r="AU133" s="1"/>
      <c r="AV133" s="1"/>
      <c r="AW133" s="1"/>
      <c r="AX133" s="1"/>
      <c r="AY133" s="1"/>
      <c r="AZ133" s="1"/>
      <c r="BA133" s="1"/>
      <c r="BB133" s="1"/>
      <c r="BC133" s="1"/>
      <c r="BD133" s="1"/>
      <c r="BE133" s="1"/>
      <c r="BF133" s="1" t="s">
        <v>14668</v>
      </c>
      <c r="BG133" s="1" t="s">
        <v>183</v>
      </c>
      <c r="BH133" s="1"/>
      <c r="BI133" s="1"/>
    </row>
    <row r="134" customFormat="false" ht="12.75" hidden="false" customHeight="false" outlineLevel="0" collapsed="false">
      <c r="A134" s="1" t="s">
        <v>5207</v>
      </c>
      <c r="B134" s="1" t="s">
        <v>5208</v>
      </c>
      <c r="C134" s="1" t="s">
        <v>177</v>
      </c>
      <c r="D134" s="1" t="s">
        <v>82</v>
      </c>
      <c r="E134" s="1" t="s">
        <v>14771</v>
      </c>
      <c r="F134" s="1" t="s">
        <v>5210</v>
      </c>
      <c r="G134" s="1" t="n">
        <v>43</v>
      </c>
      <c r="H134" s="1" t="n">
        <v>125</v>
      </c>
      <c r="I134" s="101" t="s">
        <v>188</v>
      </c>
      <c r="J134" s="1" t="s">
        <v>4963</v>
      </c>
      <c r="K134" s="1" t="n">
        <f aca="false">IFERROR(VLOOKUP(A134,'[2]Pivot HorizontalMRP'!$A$4:$B$2689,2,0),0)</f>
        <v>0</v>
      </c>
      <c r="L134" s="1" t="n">
        <f aca="false">IFERROR(VLOOKUP(A134,'[2]Pivot HorizontalMRP'!$A$4:$C$2689,3,0),0)</f>
        <v>1241</v>
      </c>
      <c r="M134" s="1" t="n">
        <f aca="false">IFERROR(VLOOKUP(A134,'[2]Pivot HorizontalMRP'!$A$4:$D$2689,0.4,0),0)</f>
        <v>0</v>
      </c>
      <c r="N134" s="1" t="n">
        <f aca="false">IFERROR(VLOOKUP(A134,'[2]Pivot HorizontalMRP'!$A$4:$E$2689,5,0),0)</f>
        <v>0</v>
      </c>
      <c r="O134" s="1" t="n">
        <f aca="false">K134+L134</f>
        <v>1241</v>
      </c>
      <c r="P134" s="1" t="n">
        <f aca="false">K134+L134+M134+N134</f>
        <v>1241</v>
      </c>
      <c r="Q134" s="1" t="n">
        <f aca="false">IFERROR(VLOOKUP(A134,'[2]Pivot HorizontalMRP'!$A$4:$F$2689,6,0),0)</f>
        <v>364</v>
      </c>
      <c r="R134" s="1" t="n">
        <f aca="false">IFERROR(VLOOKUP(A134,'[2]Pivot HorizontalMRP'!$A$4:$G$2689,7,0),0)</f>
        <v>452</v>
      </c>
      <c r="S134" s="1" t="n">
        <f aca="false">IFERROR(VLOOKUP(A134,'[2]Pivot HorizontalMRP'!$A$4:$H$2689,8,0),0)</f>
        <v>526</v>
      </c>
      <c r="T134" s="1" t="n">
        <f aca="false">IFERROR(VLOOKUP(A134,'[2]Pivot HorizontalMRP'!$A$4:$I$2689,9,0),0)</f>
        <v>369</v>
      </c>
      <c r="U134" s="1" t="n">
        <f aca="false">IF(I134="delivery",O134-SUM(Q134+R134),IF(I134="PO",P134-SUM(Q134:R134)))</f>
        <v>425</v>
      </c>
      <c r="V134" s="81" t="n">
        <v>12.75</v>
      </c>
      <c r="W134" s="81"/>
      <c r="X134" s="81" t="n">
        <f aca="false">W134-V134</f>
        <v>-12.75</v>
      </c>
      <c r="Y134" s="81"/>
      <c r="Z134" s="81"/>
      <c r="AA134" s="81" t="n">
        <v>12.75</v>
      </c>
      <c r="AB134" s="81"/>
      <c r="AC134" s="81"/>
      <c r="AD134" s="81"/>
      <c r="AE134" s="81"/>
      <c r="AF134" s="81"/>
      <c r="AG134" s="81"/>
      <c r="AH134" s="81"/>
      <c r="AI134" s="81"/>
      <c r="AJ134" s="81"/>
      <c r="AK134" s="81"/>
      <c r="AL134" s="81"/>
      <c r="AM134" s="81"/>
      <c r="AN134" s="81"/>
      <c r="AO134" s="81" t="str">
        <f aca="false">D134</f>
        <v>Arista</v>
      </c>
      <c r="AP134" s="1" t="s">
        <v>1432</v>
      </c>
      <c r="AQ134" s="1"/>
      <c r="AR134" s="1"/>
      <c r="AS134" s="1"/>
      <c r="AT134" s="1"/>
      <c r="AU134" s="1"/>
      <c r="AV134" s="1"/>
      <c r="AW134" s="1"/>
      <c r="AX134" s="1"/>
      <c r="AY134" s="1"/>
      <c r="AZ134" s="1"/>
      <c r="BA134" s="1"/>
      <c r="BB134" s="1"/>
      <c r="BC134" s="1"/>
      <c r="BD134" s="1"/>
      <c r="BE134" s="1"/>
      <c r="BF134" s="1" t="s">
        <v>14668</v>
      </c>
      <c r="BG134" s="1" t="s">
        <v>183</v>
      </c>
      <c r="BH134" s="1"/>
      <c r="BI134" s="1"/>
    </row>
    <row r="135" customFormat="false" ht="12.75" hidden="false" customHeight="false" outlineLevel="0" collapsed="false">
      <c r="A135" s="1" t="s">
        <v>5211</v>
      </c>
      <c r="B135" s="1" t="s">
        <v>5212</v>
      </c>
      <c r="C135" s="1" t="s">
        <v>177</v>
      </c>
      <c r="D135" s="1" t="s">
        <v>82</v>
      </c>
      <c r="E135" s="1" t="s">
        <v>5213</v>
      </c>
      <c r="F135" s="1" t="s">
        <v>5214</v>
      </c>
      <c r="G135" s="1" t="n">
        <v>43</v>
      </c>
      <c r="H135" s="1" t="n">
        <v>125</v>
      </c>
      <c r="I135" s="101" t="s">
        <v>188</v>
      </c>
      <c r="J135" s="1" t="s">
        <v>4963</v>
      </c>
      <c r="K135" s="1" t="n">
        <f aca="false">IFERROR(VLOOKUP(A135,'[2]Pivot HorizontalMRP'!$A$4:$B$2689,2,0),0)</f>
        <v>0</v>
      </c>
      <c r="L135" s="1" t="n">
        <f aca="false">IFERROR(VLOOKUP(A135,'[2]Pivot HorizontalMRP'!$A$4:$C$2689,3,0),0)</f>
        <v>1035</v>
      </c>
      <c r="M135" s="1" t="n">
        <f aca="false">IFERROR(VLOOKUP(A135,'[2]Pivot HorizontalMRP'!$A$4:$D$2689,0.4,0),0)</f>
        <v>0</v>
      </c>
      <c r="N135" s="1" t="n">
        <f aca="false">IFERROR(VLOOKUP(A135,'[2]Pivot HorizontalMRP'!$A$4:$E$2689,5,0),0)</f>
        <v>0</v>
      </c>
      <c r="O135" s="1" t="n">
        <f aca="false">K135+L135</f>
        <v>1035</v>
      </c>
      <c r="P135" s="1" t="n">
        <f aca="false">K135+L135+M135+N135</f>
        <v>1035</v>
      </c>
      <c r="Q135" s="1" t="n">
        <f aca="false">IFERROR(VLOOKUP(A135,'[2]Pivot HorizontalMRP'!$A$4:$F$2689,6,0),0)</f>
        <v>366</v>
      </c>
      <c r="R135" s="1" t="n">
        <f aca="false">IFERROR(VLOOKUP(A135,'[2]Pivot HorizontalMRP'!$A$4:$G$2689,7,0),0)</f>
        <v>452</v>
      </c>
      <c r="S135" s="1" t="n">
        <f aca="false">IFERROR(VLOOKUP(A135,'[2]Pivot HorizontalMRP'!$A$4:$H$2689,8,0),0)</f>
        <v>526</v>
      </c>
      <c r="T135" s="1" t="n">
        <f aca="false">IFERROR(VLOOKUP(A135,'[2]Pivot HorizontalMRP'!$A$4:$I$2689,9,0),0)</f>
        <v>369</v>
      </c>
      <c r="U135" s="1" t="n">
        <f aca="false">IF(I135="delivery",O135-SUM(Q135+R135),IF(I135="PO",P135-SUM(Q135:R135)))</f>
        <v>217</v>
      </c>
      <c r="V135" s="81" t="n">
        <v>14</v>
      </c>
      <c r="W135" s="81"/>
      <c r="X135" s="81" t="n">
        <f aca="false">W135-V135</f>
        <v>-14</v>
      </c>
      <c r="Y135" s="81"/>
      <c r="Z135" s="81"/>
      <c r="AA135" s="81"/>
      <c r="AB135" s="81"/>
      <c r="AC135" s="81"/>
      <c r="AD135" s="81"/>
      <c r="AE135" s="81"/>
      <c r="AF135" s="81"/>
      <c r="AG135" s="81"/>
      <c r="AH135" s="81"/>
      <c r="AI135" s="81"/>
      <c r="AJ135" s="81"/>
      <c r="AK135" s="81"/>
      <c r="AL135" s="81"/>
      <c r="AM135" s="81"/>
      <c r="AN135" s="81"/>
      <c r="AO135" s="81" t="str">
        <f aca="false">D135</f>
        <v>Arista</v>
      </c>
      <c r="AP135" s="1" t="s">
        <v>1432</v>
      </c>
      <c r="AQ135" s="1"/>
      <c r="AR135" s="1"/>
      <c r="AS135" s="1"/>
      <c r="AT135" s="1"/>
      <c r="AU135" s="1"/>
      <c r="AV135" s="1"/>
      <c r="AW135" s="1"/>
      <c r="AX135" s="1"/>
      <c r="AY135" s="1"/>
      <c r="AZ135" s="1"/>
      <c r="BA135" s="1"/>
      <c r="BB135" s="1"/>
      <c r="BC135" s="1"/>
      <c r="BD135" s="1"/>
      <c r="BE135" s="1"/>
      <c r="BF135" s="1" t="s">
        <v>14668</v>
      </c>
      <c r="BG135" s="1" t="s">
        <v>183</v>
      </c>
      <c r="BH135" s="1"/>
      <c r="BI135" s="1"/>
    </row>
    <row r="136" customFormat="false" ht="12.75" hidden="false" customHeight="false" outlineLevel="0" collapsed="false">
      <c r="A136" s="1" t="s">
        <v>14251</v>
      </c>
      <c r="B136" s="1" t="s">
        <v>5217</v>
      </c>
      <c r="C136" s="1" t="s">
        <v>177</v>
      </c>
      <c r="D136" s="1" t="s">
        <v>82</v>
      </c>
      <c r="E136" s="1" t="s">
        <v>5218</v>
      </c>
      <c r="F136" s="1" t="s">
        <v>5219</v>
      </c>
      <c r="G136" s="1" t="n">
        <v>163</v>
      </c>
      <c r="H136" s="1" t="n">
        <v>24</v>
      </c>
      <c r="I136" s="101" t="s">
        <v>188</v>
      </c>
      <c r="J136" s="1" t="s">
        <v>1431</v>
      </c>
      <c r="K136" s="1" t="n">
        <f aca="false">IFERROR(VLOOKUP(A136,'[2]Pivot HorizontalMRP'!$A$4:$B$2689,2,0),0)</f>
        <v>0</v>
      </c>
      <c r="L136" s="1" t="n">
        <f aca="false">IFERROR(VLOOKUP(A136,'[2]Pivot HorizontalMRP'!$A$4:$C$2689,3,0),0)</f>
        <v>7612</v>
      </c>
      <c r="M136" s="1" t="n">
        <f aca="false">IFERROR(VLOOKUP(A136,'[2]Pivot HorizontalMRP'!$A$4:$D$2689,0.4,0),0)</f>
        <v>0</v>
      </c>
      <c r="N136" s="1" t="n">
        <f aca="false">IFERROR(VLOOKUP(A136,'[2]Pivot HorizontalMRP'!$A$4:$E$2689,5,0),0)</f>
        <v>7619</v>
      </c>
      <c r="O136" s="1" t="n">
        <f aca="false">K136+L136</f>
        <v>7612</v>
      </c>
      <c r="P136" s="1" t="n">
        <f aca="false">K136+L136+M136+N136</f>
        <v>15231</v>
      </c>
      <c r="Q136" s="1" t="n">
        <f aca="false">IFERROR(VLOOKUP(A136,'[2]Pivot HorizontalMRP'!$A$4:$F$2689,6,0),0)</f>
        <v>8102</v>
      </c>
      <c r="R136" s="1" t="n">
        <f aca="false">IFERROR(VLOOKUP(A136,'[2]Pivot HorizontalMRP'!$A$4:$G$2689,7,0),0)</f>
        <v>6876</v>
      </c>
      <c r="S136" s="1" t="n">
        <f aca="false">IFERROR(VLOOKUP(A136,'[2]Pivot HorizontalMRP'!$A$4:$H$2689,8,0),0)</f>
        <v>6684</v>
      </c>
      <c r="T136" s="1" t="n">
        <f aca="false">IFERROR(VLOOKUP(A136,'[2]Pivot HorizontalMRP'!$A$4:$I$2689,9,0),0)</f>
        <v>4368</v>
      </c>
      <c r="U136" s="1" t="n">
        <f aca="false">IF(I136="delivery",O136-SUM(Q136+R136),IF(I136="PO",P136-SUM(Q136:R136)))</f>
        <v>253</v>
      </c>
      <c r="V136" s="81" t="n">
        <v>27.68</v>
      </c>
      <c r="W136" s="81"/>
      <c r="X136" s="81" t="n">
        <f aca="false">W136-V136</f>
        <v>-27.68</v>
      </c>
      <c r="Y136" s="81"/>
      <c r="Z136" s="81"/>
      <c r="AA136" s="81" t="n">
        <v>27.68</v>
      </c>
      <c r="AB136" s="81"/>
      <c r="AC136" s="81"/>
      <c r="AD136" s="81"/>
      <c r="AE136" s="81"/>
      <c r="AF136" s="81"/>
      <c r="AG136" s="81"/>
      <c r="AH136" s="81"/>
      <c r="AI136" s="81"/>
      <c r="AJ136" s="81"/>
      <c r="AK136" s="81"/>
      <c r="AL136" s="81"/>
      <c r="AM136" s="81"/>
      <c r="AN136" s="81"/>
      <c r="AO136" s="81" t="str">
        <f aca="false">D136</f>
        <v>Arista</v>
      </c>
      <c r="AP136" s="1" t="s">
        <v>1432</v>
      </c>
      <c r="AQ136" s="1"/>
      <c r="AR136" s="1"/>
      <c r="AS136" s="1"/>
      <c r="AT136" s="1"/>
      <c r="AU136" s="1"/>
      <c r="AV136" s="1"/>
      <c r="AW136" s="1"/>
      <c r="AX136" s="1"/>
      <c r="AY136" s="1"/>
      <c r="AZ136" s="1"/>
      <c r="BA136" s="1"/>
      <c r="BB136" s="1"/>
      <c r="BC136" s="1"/>
      <c r="BD136" s="1"/>
      <c r="BE136" s="1"/>
      <c r="BF136" s="1" t="s">
        <v>14668</v>
      </c>
      <c r="BG136" s="1" t="s">
        <v>183</v>
      </c>
      <c r="BH136" s="1"/>
      <c r="BI136" s="1"/>
    </row>
    <row r="137" customFormat="false" ht="12.75" hidden="false" customHeight="false" outlineLevel="0" collapsed="false">
      <c r="A137" s="103" t="s">
        <v>5216</v>
      </c>
      <c r="B137" s="104" t="s">
        <v>5217</v>
      </c>
      <c r="C137" s="99" t="s">
        <v>177</v>
      </c>
      <c r="D137" s="99" t="s">
        <v>82</v>
      </c>
      <c r="E137" s="99" t="s">
        <v>5218</v>
      </c>
      <c r="F137" s="99" t="s">
        <v>5219</v>
      </c>
      <c r="G137" s="99" t="n">
        <v>156</v>
      </c>
      <c r="H137" s="99" t="n">
        <v>5</v>
      </c>
      <c r="I137" s="99" t="s">
        <v>188</v>
      </c>
      <c r="J137" s="105" t="s">
        <v>1431</v>
      </c>
      <c r="K137" s="1" t="n">
        <f aca="false">IFERROR(VLOOKUP(A137,'[2]Pivot HorizontalMRP'!$A$4:$B$2689,2,0),0)</f>
        <v>0</v>
      </c>
      <c r="L137" s="1" t="n">
        <f aca="false">IFERROR(VLOOKUP(A137,'[2]Pivot HorizontalMRP'!$A$4:$C$2689,3,0),0)</f>
        <v>1047</v>
      </c>
      <c r="M137" s="1" t="n">
        <f aca="false">IFERROR(VLOOKUP(A137,'[2]Pivot HorizontalMRP'!$A$4:$D$2689,0.4,0),0)</f>
        <v>0</v>
      </c>
      <c r="N137" s="1" t="n">
        <f aca="false">IFERROR(VLOOKUP(A137,'[2]Pivot HorizontalMRP'!$A$4:$E$2689,5,0),0)</f>
        <v>0</v>
      </c>
      <c r="O137" s="1" t="n">
        <f aca="false">K137+L137</f>
        <v>1047</v>
      </c>
      <c r="P137" s="1" t="n">
        <f aca="false">K137+L137+M137+N137</f>
        <v>1047</v>
      </c>
      <c r="Q137" s="1" t="n">
        <f aca="false">IFERROR(VLOOKUP(A137,'[2]Pivot HorizontalMRP'!$A$4:$F$2689,6,0),0)</f>
        <v>0</v>
      </c>
      <c r="R137" s="1" t="n">
        <f aca="false">IFERROR(VLOOKUP(A137,'[2]Pivot HorizontalMRP'!$A$4:$G$2689,7,0),0)</f>
        <v>0</v>
      </c>
      <c r="S137" s="1" t="n">
        <f aca="false">IFERROR(VLOOKUP(A137,'[2]Pivot HorizontalMRP'!$A$4:$H$2689,8,0),0)</f>
        <v>0</v>
      </c>
      <c r="T137" s="1" t="n">
        <f aca="false">IFERROR(VLOOKUP(A137,'[2]Pivot HorizontalMRP'!$A$4:$I$2689,9,0),0)</f>
        <v>0</v>
      </c>
      <c r="U137" s="1" t="n">
        <f aca="false">IF(I137="delivery",O137-SUM(Q137+R137),IF(I137="PO",P137-SUM(Q137:R137)))</f>
        <v>1047</v>
      </c>
      <c r="V137" s="99" t="n">
        <v>27.68</v>
      </c>
      <c r="X137" s="81" t="n">
        <f aca="false">W137-V137</f>
        <v>-27.68</v>
      </c>
      <c r="AA137" s="81"/>
      <c r="AO137" s="81" t="str">
        <f aca="false">D137</f>
        <v>Arista</v>
      </c>
      <c r="AP137" s="99" t="s">
        <v>1432</v>
      </c>
      <c r="BF137" s="99" t="s">
        <v>14668</v>
      </c>
      <c r="BG137" s="1" t="s">
        <v>183</v>
      </c>
    </row>
    <row r="138" customFormat="false" ht="12.75" hidden="false" customHeight="false" outlineLevel="0" collapsed="false">
      <c r="A138" s="1" t="s">
        <v>14772</v>
      </c>
      <c r="B138" s="1" t="s">
        <v>5221</v>
      </c>
      <c r="C138" s="1" t="s">
        <v>177</v>
      </c>
      <c r="D138" s="1" t="s">
        <v>82</v>
      </c>
      <c r="E138" s="1" t="s">
        <v>5222</v>
      </c>
      <c r="F138" s="1" t="s">
        <v>5223</v>
      </c>
      <c r="G138" s="1" t="n">
        <v>55</v>
      </c>
      <c r="H138" s="1" t="n">
        <v>1</v>
      </c>
      <c r="I138" s="102" t="s">
        <v>188</v>
      </c>
      <c r="J138" s="105" t="s">
        <v>1431</v>
      </c>
      <c r="K138" s="1" t="n">
        <f aca="false">IFERROR(VLOOKUP(A138,'[2]Pivot HorizontalMRP'!$A$4:$B$2689,2,0),0)</f>
        <v>0</v>
      </c>
      <c r="L138" s="1" t="n">
        <f aca="false">IFERROR(VLOOKUP(A138,'[2]Pivot HorizontalMRP'!$A$4:$C$2689,3,0),0)</f>
        <v>0</v>
      </c>
      <c r="M138" s="1" t="n">
        <f aca="false">IFERROR(VLOOKUP(A138,'[2]Pivot HorizontalMRP'!$A$4:$D$2689,0.4,0),0)</f>
        <v>0</v>
      </c>
      <c r="N138" s="1" t="n">
        <f aca="false">IFERROR(VLOOKUP(A138,'[2]Pivot HorizontalMRP'!$A$4:$E$2689,5,0),0)</f>
        <v>0</v>
      </c>
      <c r="O138" s="1" t="n">
        <f aca="false">K138+L138</f>
        <v>0</v>
      </c>
      <c r="P138" s="1" t="n">
        <f aca="false">K138+L138+M138+N138</f>
        <v>0</v>
      </c>
      <c r="Q138" s="1" t="n">
        <f aca="false">IFERROR(VLOOKUP(A138,'[2]Pivot HorizontalMRP'!$A$4:$F$2689,6,0),0)</f>
        <v>14908</v>
      </c>
      <c r="R138" s="1" t="n">
        <f aca="false">IFERROR(VLOOKUP(A138,'[2]Pivot HorizontalMRP'!$A$4:$G$2689,7,0),0)</f>
        <v>20816</v>
      </c>
      <c r="S138" s="1" t="n">
        <f aca="false">IFERROR(VLOOKUP(A138,'[2]Pivot HorizontalMRP'!$A$4:$H$2689,8,0),0)</f>
        <v>28592</v>
      </c>
      <c r="T138" s="1" t="n">
        <f aca="false">IFERROR(VLOOKUP(A138,'[2]Pivot HorizontalMRP'!$A$4:$I$2689,9,0),0)</f>
        <v>14832</v>
      </c>
      <c r="U138" s="1" t="n">
        <f aca="false">IF(I138="delivery",O138-SUM(Q138+R138),IF(I138="PO",P138-SUM(Q138:R138)))</f>
        <v>-35724</v>
      </c>
      <c r="V138" s="81" t="n">
        <v>49.76</v>
      </c>
      <c r="W138" s="81"/>
      <c r="X138" s="81" t="n">
        <f aca="false">W138-V138</f>
        <v>-49.76</v>
      </c>
      <c r="Y138" s="81"/>
      <c r="Z138" s="81"/>
      <c r="AA138" s="81"/>
      <c r="AB138" s="81"/>
      <c r="AC138" s="81"/>
      <c r="AD138" s="81"/>
      <c r="AE138" s="81"/>
      <c r="AF138" s="81"/>
      <c r="AG138" s="81"/>
      <c r="AH138" s="81"/>
      <c r="AI138" s="81"/>
      <c r="AJ138" s="81"/>
      <c r="AK138" s="81"/>
      <c r="AL138" s="81"/>
      <c r="AM138" s="81"/>
      <c r="AN138" s="81"/>
      <c r="AO138" s="81" t="str">
        <f aca="false">D138</f>
        <v>Arista</v>
      </c>
      <c r="AP138" s="102" t="s">
        <v>1432</v>
      </c>
      <c r="AQ138" s="1"/>
      <c r="AR138" s="1"/>
      <c r="AS138" s="1"/>
      <c r="AT138" s="1"/>
      <c r="AU138" s="1"/>
      <c r="AV138" s="1"/>
      <c r="AW138" s="1"/>
      <c r="AX138" s="1"/>
      <c r="AY138" s="1"/>
      <c r="AZ138" s="1"/>
      <c r="BA138" s="1"/>
      <c r="BB138" s="1"/>
      <c r="BC138" s="1"/>
      <c r="BD138" s="1"/>
      <c r="BE138" s="1"/>
      <c r="BF138" s="1" t="s">
        <v>10507</v>
      </c>
      <c r="BG138" s="1" t="s">
        <v>183</v>
      </c>
      <c r="BH138" s="1"/>
      <c r="BI138" s="1"/>
    </row>
    <row r="139" customFormat="false" ht="12.75" hidden="false" customHeight="false" outlineLevel="0" collapsed="false">
      <c r="A139" s="103" t="s">
        <v>5220</v>
      </c>
      <c r="B139" s="104" t="s">
        <v>5221</v>
      </c>
      <c r="C139" s="99" t="s">
        <v>177</v>
      </c>
      <c r="D139" s="99" t="s">
        <v>82</v>
      </c>
      <c r="E139" s="99" t="s">
        <v>5222</v>
      </c>
      <c r="F139" s="99" t="s">
        <v>5223</v>
      </c>
      <c r="G139" s="99" t="n">
        <v>156</v>
      </c>
      <c r="H139" s="99" t="n">
        <v>6</v>
      </c>
      <c r="I139" s="99" t="s">
        <v>188</v>
      </c>
      <c r="J139" s="105" t="s">
        <v>1431</v>
      </c>
      <c r="K139" s="1" t="n">
        <f aca="false">IFERROR(VLOOKUP(A139,'[2]Pivot HorizontalMRP'!$A$4:$B$2689,2,0),0)</f>
        <v>0</v>
      </c>
      <c r="L139" s="1" t="n">
        <f aca="false">IFERROR(VLOOKUP(A139,'[2]Pivot HorizontalMRP'!$A$4:$C$2689,3,0),0)</f>
        <v>10078</v>
      </c>
      <c r="M139" s="1" t="n">
        <f aca="false">IFERROR(VLOOKUP(A139,'[2]Pivot HorizontalMRP'!$A$4:$D$2689,0.4,0),0)</f>
        <v>0</v>
      </c>
      <c r="N139" s="1" t="n">
        <f aca="false">IFERROR(VLOOKUP(A139,'[2]Pivot HorizontalMRP'!$A$4:$E$2689,5,0),0)</f>
        <v>9766</v>
      </c>
      <c r="O139" s="1" t="n">
        <f aca="false">K139+L139</f>
        <v>10078</v>
      </c>
      <c r="P139" s="1" t="n">
        <f aca="false">K139+L139+M139+N139</f>
        <v>19844</v>
      </c>
      <c r="Q139" s="1" t="n">
        <f aca="false">IFERROR(VLOOKUP(A139,'[2]Pivot HorizontalMRP'!$A$4:$F$2689,6,0),0)</f>
        <v>0</v>
      </c>
      <c r="R139" s="1" t="n">
        <f aca="false">IFERROR(VLOOKUP(A139,'[2]Pivot HorizontalMRP'!$A$4:$G$2689,7,0),0)</f>
        <v>0</v>
      </c>
      <c r="S139" s="1" t="n">
        <f aca="false">IFERROR(VLOOKUP(A139,'[2]Pivot HorizontalMRP'!$A$4:$H$2689,8,0),0)</f>
        <v>0</v>
      </c>
      <c r="T139" s="1" t="n">
        <f aca="false">IFERROR(VLOOKUP(A139,'[2]Pivot HorizontalMRP'!$A$4:$I$2689,9,0),0)</f>
        <v>0</v>
      </c>
      <c r="U139" s="1" t="n">
        <f aca="false">IF(I139="delivery",O139-SUM(Q139+R139),IF(I139="PO",P139-SUM(Q139:R139)))</f>
        <v>19844</v>
      </c>
      <c r="V139" s="99" t="n">
        <v>49.76</v>
      </c>
      <c r="X139" s="81" t="n">
        <f aca="false">W139-V139</f>
        <v>-49.76</v>
      </c>
      <c r="AA139" s="81"/>
      <c r="AO139" s="81" t="str">
        <f aca="false">D139</f>
        <v>Arista</v>
      </c>
      <c r="AP139" s="99" t="s">
        <v>1432</v>
      </c>
      <c r="BF139" s="99" t="s">
        <v>14668</v>
      </c>
      <c r="BG139" s="1" t="s">
        <v>183</v>
      </c>
    </row>
    <row r="140" customFormat="false" ht="12.75" hidden="false" customHeight="false" outlineLevel="0" collapsed="false">
      <c r="A140" s="1" t="s">
        <v>14586</v>
      </c>
      <c r="B140" s="1" t="s">
        <v>5225</v>
      </c>
      <c r="C140" s="1" t="s">
        <v>177</v>
      </c>
      <c r="D140" s="1" t="s">
        <v>82</v>
      </c>
      <c r="E140" s="1" t="s">
        <v>5226</v>
      </c>
      <c r="F140" s="1" t="s">
        <v>14773</v>
      </c>
      <c r="G140" s="1" t="n">
        <v>46</v>
      </c>
      <c r="H140" s="1" t="n">
        <v>240</v>
      </c>
      <c r="I140" s="101" t="s">
        <v>188</v>
      </c>
      <c r="J140" s="105" t="s">
        <v>1431</v>
      </c>
      <c r="K140" s="1" t="n">
        <f aca="false">IFERROR(VLOOKUP(A140,'[2]Pivot HorizontalMRP'!$A$4:$B$2689,2,0),0)</f>
        <v>0</v>
      </c>
      <c r="L140" s="1" t="n">
        <f aca="false">IFERROR(VLOOKUP(A140,'[2]Pivot HorizontalMRP'!$A$4:$C$2689,3,0),0)</f>
        <v>205</v>
      </c>
      <c r="M140" s="1" t="n">
        <f aca="false">IFERROR(VLOOKUP(A140,'[2]Pivot HorizontalMRP'!$A$4:$D$2689,0.4,0),0)</f>
        <v>0</v>
      </c>
      <c r="N140" s="1" t="n">
        <f aca="false">IFERROR(VLOOKUP(A140,'[2]Pivot HorizontalMRP'!$A$4:$E$2689,5,0),0)</f>
        <v>0</v>
      </c>
      <c r="O140" s="1" t="n">
        <f aca="false">K140+L140</f>
        <v>205</v>
      </c>
      <c r="P140" s="1" t="n">
        <f aca="false">K140+L140+M140+N140</f>
        <v>205</v>
      </c>
      <c r="Q140" s="1" t="n">
        <f aca="false">IFERROR(VLOOKUP(A140,'[2]Pivot HorizontalMRP'!$A$4:$F$2689,6,0),0)</f>
        <v>936</v>
      </c>
      <c r="R140" s="1" t="n">
        <f aca="false">IFERROR(VLOOKUP(A140,'[2]Pivot HorizontalMRP'!$A$4:$G$2689,7,0),0)</f>
        <v>528</v>
      </c>
      <c r="S140" s="1" t="n">
        <f aca="false">IFERROR(VLOOKUP(A140,'[2]Pivot HorizontalMRP'!$A$4:$H$2689,8,0),0)</f>
        <v>528</v>
      </c>
      <c r="T140" s="1" t="n">
        <f aca="false">IFERROR(VLOOKUP(A140,'[2]Pivot HorizontalMRP'!$A$4:$I$2689,9,0),0)</f>
        <v>432</v>
      </c>
      <c r="U140" s="1" t="n">
        <f aca="false">IF(I140="delivery",O140-SUM(Q140+R140),IF(I140="PO",P140-SUM(Q140:R140)))</f>
        <v>-1259</v>
      </c>
      <c r="V140" s="81" t="n">
        <v>69.36</v>
      </c>
      <c r="W140" s="81"/>
      <c r="X140" s="81" t="n">
        <f aca="false">W140-V140</f>
        <v>-69.36</v>
      </c>
      <c r="Y140" s="81"/>
      <c r="Z140" s="81"/>
      <c r="AA140" s="81"/>
      <c r="AB140" s="81"/>
      <c r="AC140" s="81"/>
      <c r="AD140" s="81"/>
      <c r="AE140" s="81"/>
      <c r="AF140" s="81"/>
      <c r="AG140" s="81"/>
      <c r="AH140" s="81"/>
      <c r="AI140" s="81"/>
      <c r="AJ140" s="81"/>
      <c r="AK140" s="81"/>
      <c r="AL140" s="81"/>
      <c r="AM140" s="81"/>
      <c r="AN140" s="81"/>
      <c r="AO140" s="81" t="str">
        <f aca="false">D140</f>
        <v>Arista</v>
      </c>
      <c r="AP140" s="1" t="s">
        <v>1432</v>
      </c>
      <c r="AQ140" s="1"/>
      <c r="AR140" s="1"/>
      <c r="AS140" s="1"/>
      <c r="AT140" s="1"/>
      <c r="AU140" s="1"/>
      <c r="AV140" s="1"/>
      <c r="AW140" s="1"/>
      <c r="AX140" s="1"/>
      <c r="AY140" s="1"/>
      <c r="AZ140" s="1"/>
      <c r="BA140" s="1"/>
      <c r="BB140" s="1"/>
      <c r="BC140" s="1"/>
      <c r="BD140" s="1"/>
      <c r="BE140" s="1"/>
      <c r="BF140" s="1" t="s">
        <v>14668</v>
      </c>
      <c r="BG140" s="1" t="s">
        <v>183</v>
      </c>
      <c r="BH140" s="1"/>
      <c r="BI140" s="1"/>
    </row>
    <row r="141" customFormat="false" ht="12.75" hidden="false" customHeight="false" outlineLevel="0" collapsed="false">
      <c r="A141" s="103" t="s">
        <v>5224</v>
      </c>
      <c r="B141" s="104" t="s">
        <v>5225</v>
      </c>
      <c r="C141" s="99" t="s">
        <v>177</v>
      </c>
      <c r="D141" s="99" t="s">
        <v>82</v>
      </c>
      <c r="E141" s="99" t="s">
        <v>5226</v>
      </c>
      <c r="F141" s="99" t="s">
        <v>14774</v>
      </c>
      <c r="G141" s="99" t="n">
        <v>51</v>
      </c>
      <c r="H141" s="99" t="n">
        <v>240</v>
      </c>
      <c r="I141" s="99" t="s">
        <v>188</v>
      </c>
      <c r="J141" s="105" t="s">
        <v>1431</v>
      </c>
      <c r="K141" s="1" t="n">
        <f aca="false">IFERROR(VLOOKUP(A141,'[2]Pivot HorizontalMRP'!$A$4:$B$2689,2,0),0)</f>
        <v>0</v>
      </c>
      <c r="L141" s="1" t="n">
        <f aca="false">IFERROR(VLOOKUP(A141,'[2]Pivot HorizontalMRP'!$A$4:$C$2689,3,0),0)</f>
        <v>42</v>
      </c>
      <c r="M141" s="1" t="n">
        <f aca="false">IFERROR(VLOOKUP(A141,'[2]Pivot HorizontalMRP'!$A$4:$D$2689,0.4,0),0)</f>
        <v>0</v>
      </c>
      <c r="N141" s="1" t="n">
        <f aca="false">IFERROR(VLOOKUP(A141,'[2]Pivot HorizontalMRP'!$A$4:$E$2689,5,0),0)</f>
        <v>0</v>
      </c>
      <c r="O141" s="1" t="n">
        <f aca="false">K141+L141</f>
        <v>42</v>
      </c>
      <c r="P141" s="1" t="n">
        <f aca="false">K141+L141+M141+N141</f>
        <v>42</v>
      </c>
      <c r="Q141" s="1" t="n">
        <f aca="false">IFERROR(VLOOKUP(A141,'[2]Pivot HorizontalMRP'!$A$4:$F$2689,6,0),0)</f>
        <v>0</v>
      </c>
      <c r="R141" s="1" t="n">
        <f aca="false">IFERROR(VLOOKUP(A141,'[2]Pivot HorizontalMRP'!$A$4:$G$2689,7,0),0)</f>
        <v>0</v>
      </c>
      <c r="S141" s="1" t="n">
        <f aca="false">IFERROR(VLOOKUP(A141,'[2]Pivot HorizontalMRP'!$A$4:$H$2689,8,0),0)</f>
        <v>0</v>
      </c>
      <c r="T141" s="1" t="n">
        <f aca="false">IFERROR(VLOOKUP(A141,'[2]Pivot HorizontalMRP'!$A$4:$I$2689,9,0),0)</f>
        <v>0</v>
      </c>
      <c r="U141" s="1" t="n">
        <f aca="false">IF(I141="delivery",O141-SUM(Q141+R141),IF(I141="PO",P141-SUM(Q141:R141)))</f>
        <v>42</v>
      </c>
      <c r="V141" s="99" t="n">
        <v>69.36</v>
      </c>
      <c r="X141" s="81" t="n">
        <f aca="false">W141-V141</f>
        <v>-69.36</v>
      </c>
      <c r="AA141" s="81"/>
      <c r="AO141" s="81" t="str">
        <f aca="false">D141</f>
        <v>Arista</v>
      </c>
      <c r="AP141" s="99" t="s">
        <v>1432</v>
      </c>
      <c r="BF141" s="99" t="s">
        <v>14668</v>
      </c>
      <c r="BG141" s="1" t="s">
        <v>183</v>
      </c>
    </row>
    <row r="142" customFormat="false" ht="12.75" hidden="false" customHeight="false" outlineLevel="0" collapsed="false">
      <c r="A142" s="1" t="s">
        <v>5228</v>
      </c>
      <c r="B142" s="1" t="s">
        <v>5229</v>
      </c>
      <c r="C142" s="1" t="s">
        <v>177</v>
      </c>
      <c r="D142" s="1" t="s">
        <v>82</v>
      </c>
      <c r="E142" s="1" t="s">
        <v>5230</v>
      </c>
      <c r="F142" s="1" t="s">
        <v>5231</v>
      </c>
      <c r="G142" s="1" t="n">
        <v>61</v>
      </c>
      <c r="H142" s="1" t="n">
        <v>2500</v>
      </c>
      <c r="I142" s="101" t="s">
        <v>188</v>
      </c>
      <c r="J142" s="1" t="s">
        <v>5232</v>
      </c>
      <c r="K142" s="1" t="n">
        <f aca="false">IFERROR(VLOOKUP(A142,'[2]Pivot HorizontalMRP'!$A$4:$B$2689,2,0),0)</f>
        <v>0</v>
      </c>
      <c r="L142" s="1" t="n">
        <f aca="false">IFERROR(VLOOKUP(A142,'[2]Pivot HorizontalMRP'!$A$4:$C$2689,3,0),0)</f>
        <v>2593</v>
      </c>
      <c r="M142" s="1" t="n">
        <f aca="false">IFERROR(VLOOKUP(A142,'[2]Pivot HorizontalMRP'!$A$4:$D$2689,0.4,0),0)</f>
        <v>0</v>
      </c>
      <c r="N142" s="1" t="n">
        <f aca="false">IFERROR(VLOOKUP(A142,'[2]Pivot HorizontalMRP'!$A$4:$E$2689,5,0),0)</f>
        <v>0</v>
      </c>
      <c r="O142" s="1" t="n">
        <f aca="false">K142+L142</f>
        <v>2593</v>
      </c>
      <c r="P142" s="1" t="n">
        <f aca="false">K142+L142+M142+N142</f>
        <v>2593</v>
      </c>
      <c r="Q142" s="1" t="n">
        <f aca="false">IFERROR(VLOOKUP(A142,'[2]Pivot HorizontalMRP'!$A$4:$F$2689,6,0),0)</f>
        <v>364</v>
      </c>
      <c r="R142" s="1" t="n">
        <f aca="false">IFERROR(VLOOKUP(A142,'[2]Pivot HorizontalMRP'!$A$4:$G$2689,7,0),0)</f>
        <v>452</v>
      </c>
      <c r="S142" s="1" t="n">
        <f aca="false">IFERROR(VLOOKUP(A142,'[2]Pivot HorizontalMRP'!$A$4:$H$2689,8,0),0)</f>
        <v>526</v>
      </c>
      <c r="T142" s="1" t="n">
        <f aca="false">IFERROR(VLOOKUP(A142,'[2]Pivot HorizontalMRP'!$A$4:$I$2689,9,0),0)</f>
        <v>369</v>
      </c>
      <c r="U142" s="1" t="n">
        <f aca="false">IF(I142="delivery",O142-SUM(Q142+R142),IF(I142="PO",P142-SUM(Q142:R142)))</f>
        <v>1777</v>
      </c>
      <c r="V142" s="81" t="n">
        <v>1.07</v>
      </c>
      <c r="W142" s="81"/>
      <c r="X142" s="81" t="n">
        <f aca="false">W142-V142</f>
        <v>-1.07</v>
      </c>
      <c r="Y142" s="81"/>
      <c r="Z142" s="81"/>
      <c r="AA142" s="81"/>
      <c r="AB142" s="81"/>
      <c r="AC142" s="81"/>
      <c r="AD142" s="81"/>
      <c r="AE142" s="81"/>
      <c r="AF142" s="81"/>
      <c r="AG142" s="81"/>
      <c r="AH142" s="81"/>
      <c r="AI142" s="81"/>
      <c r="AJ142" s="81"/>
      <c r="AK142" s="81"/>
      <c r="AL142" s="81"/>
      <c r="AM142" s="81"/>
      <c r="AN142" s="81"/>
      <c r="AO142" s="81" t="str">
        <f aca="false">D142</f>
        <v>Arista</v>
      </c>
      <c r="AP142" s="1" t="s">
        <v>1432</v>
      </c>
      <c r="AQ142" s="1"/>
      <c r="AR142" s="1"/>
      <c r="AS142" s="1"/>
      <c r="AT142" s="1"/>
      <c r="AU142" s="1"/>
      <c r="AV142" s="1"/>
      <c r="AW142" s="1"/>
      <c r="AX142" s="1"/>
      <c r="AY142" s="1"/>
      <c r="AZ142" s="1"/>
      <c r="BA142" s="1"/>
      <c r="BB142" s="1"/>
      <c r="BC142" s="1"/>
      <c r="BD142" s="1"/>
      <c r="BE142" s="1"/>
      <c r="BF142" s="1" t="s">
        <v>14668</v>
      </c>
      <c r="BG142" s="1" t="s">
        <v>183</v>
      </c>
      <c r="BH142" s="1"/>
      <c r="BI142" s="1"/>
    </row>
    <row r="143" customFormat="false" ht="12.75" hidden="false" customHeight="false" outlineLevel="0" collapsed="false">
      <c r="A143" s="1" t="s">
        <v>5233</v>
      </c>
      <c r="B143" s="1" t="s">
        <v>5234</v>
      </c>
      <c r="C143" s="1" t="s">
        <v>177</v>
      </c>
      <c r="D143" s="1" t="s">
        <v>82</v>
      </c>
      <c r="E143" s="1" t="s">
        <v>5235</v>
      </c>
      <c r="F143" s="1" t="s">
        <v>5236</v>
      </c>
      <c r="G143" s="1" t="n">
        <v>41</v>
      </c>
      <c r="H143" s="1" t="n">
        <v>500</v>
      </c>
      <c r="I143" s="101" t="s">
        <v>188</v>
      </c>
      <c r="J143" s="1" t="s">
        <v>5109</v>
      </c>
      <c r="K143" s="1" t="n">
        <f aca="false">IFERROR(VLOOKUP(A143,'[2]Pivot HorizontalMRP'!$A$4:$B$2689,2,0),0)</f>
        <v>0</v>
      </c>
      <c r="L143" s="1" t="n">
        <f aca="false">IFERROR(VLOOKUP(A143,'[2]Pivot HorizontalMRP'!$A$4:$C$2689,3,0),0)</f>
        <v>0</v>
      </c>
      <c r="M143" s="1" t="n">
        <f aca="false">IFERROR(VLOOKUP(A143,'[2]Pivot HorizontalMRP'!$A$4:$D$2689,0.4,0),0)</f>
        <v>0</v>
      </c>
      <c r="N143" s="1" t="n">
        <f aca="false">IFERROR(VLOOKUP(A143,'[2]Pivot HorizontalMRP'!$A$4:$E$2689,5,0),0)</f>
        <v>520</v>
      </c>
      <c r="O143" s="1" t="n">
        <f aca="false">K143+L143</f>
        <v>0</v>
      </c>
      <c r="P143" s="1" t="n">
        <f aca="false">K143+L143+M143+N143</f>
        <v>520</v>
      </c>
      <c r="Q143" s="1" t="n">
        <f aca="false">IFERROR(VLOOKUP(A143,'[2]Pivot HorizontalMRP'!$A$4:$F$2689,6,0),0)</f>
        <v>264</v>
      </c>
      <c r="R143" s="1" t="n">
        <f aca="false">IFERROR(VLOOKUP(A143,'[2]Pivot HorizontalMRP'!$A$4:$G$2689,7,0),0)</f>
        <v>600</v>
      </c>
      <c r="S143" s="1" t="n">
        <f aca="false">IFERROR(VLOOKUP(A143,'[2]Pivot HorizontalMRP'!$A$4:$H$2689,8,0),0)</f>
        <v>0</v>
      </c>
      <c r="T143" s="1" t="n">
        <f aca="false">IFERROR(VLOOKUP(A143,'[2]Pivot HorizontalMRP'!$A$4:$I$2689,9,0),0)</f>
        <v>0</v>
      </c>
      <c r="U143" s="1" t="n">
        <f aca="false">IF(I143="delivery",O143-SUM(Q143+R143),IF(I143="PO",P143-SUM(Q143:R143)))</f>
        <v>-344</v>
      </c>
      <c r="V143" s="81" t="n">
        <v>9.6</v>
      </c>
      <c r="W143" s="81"/>
      <c r="X143" s="81" t="n">
        <f aca="false">W143-V143</f>
        <v>-9.6</v>
      </c>
      <c r="Y143" s="81"/>
      <c r="Z143" s="81"/>
      <c r="AA143" s="81"/>
      <c r="AB143" s="81"/>
      <c r="AC143" s="81"/>
      <c r="AD143" s="81"/>
      <c r="AE143" s="81"/>
      <c r="AF143" s="81"/>
      <c r="AG143" s="81"/>
      <c r="AH143" s="81"/>
      <c r="AI143" s="81"/>
      <c r="AJ143" s="81"/>
      <c r="AK143" s="81"/>
      <c r="AL143" s="81"/>
      <c r="AM143" s="81"/>
      <c r="AN143" s="81"/>
      <c r="AO143" s="81" t="str">
        <f aca="false">D143</f>
        <v>Arista</v>
      </c>
      <c r="AP143" s="1" t="s">
        <v>1432</v>
      </c>
      <c r="AQ143" s="1"/>
      <c r="AR143" s="1"/>
      <c r="AS143" s="1"/>
      <c r="AT143" s="1"/>
      <c r="AU143" s="1"/>
      <c r="AV143" s="1"/>
      <c r="AW143" s="1"/>
      <c r="AX143" s="1"/>
      <c r="AY143" s="1"/>
      <c r="AZ143" s="1"/>
      <c r="BA143" s="1"/>
      <c r="BB143" s="1"/>
      <c r="BC143" s="1"/>
      <c r="BD143" s="1"/>
      <c r="BE143" s="1"/>
      <c r="BF143" s="1" t="s">
        <v>14668</v>
      </c>
      <c r="BG143" s="1" t="s">
        <v>183</v>
      </c>
      <c r="BH143" s="1"/>
      <c r="BI143" s="1"/>
    </row>
    <row r="144" customFormat="false" ht="12.75" hidden="false" customHeight="false" outlineLevel="0" collapsed="false">
      <c r="A144" s="1" t="s">
        <v>14775</v>
      </c>
      <c r="B144" s="1" t="s">
        <v>5238</v>
      </c>
      <c r="C144" s="1" t="s">
        <v>177</v>
      </c>
      <c r="D144" s="1" t="s">
        <v>82</v>
      </c>
      <c r="E144" s="1" t="s">
        <v>5239</v>
      </c>
      <c r="F144" s="1" t="s">
        <v>14776</v>
      </c>
      <c r="G144" s="1" t="n">
        <v>55</v>
      </c>
      <c r="H144" s="1" t="n">
        <v>1</v>
      </c>
      <c r="I144" s="102" t="s">
        <v>188</v>
      </c>
      <c r="J144" s="105" t="s">
        <v>14777</v>
      </c>
      <c r="K144" s="1" t="n">
        <f aca="false">IFERROR(VLOOKUP(A144,'[2]Pivot HorizontalMRP'!$A$4:$B$2689,2,0),0)</f>
        <v>0</v>
      </c>
      <c r="L144" s="1" t="n">
        <f aca="false">IFERROR(VLOOKUP(A144,'[2]Pivot HorizontalMRP'!$A$4:$C$2689,3,0),0)</f>
        <v>0</v>
      </c>
      <c r="M144" s="1" t="n">
        <f aca="false">IFERROR(VLOOKUP(A144,'[2]Pivot HorizontalMRP'!$A$4:$D$2689,0.4,0),0)</f>
        <v>0</v>
      </c>
      <c r="N144" s="1" t="n">
        <f aca="false">IFERROR(VLOOKUP(A144,'[2]Pivot HorizontalMRP'!$A$4:$E$2689,5,0),0)</f>
        <v>0</v>
      </c>
      <c r="O144" s="1" t="n">
        <f aca="false">K144+L144</f>
        <v>0</v>
      </c>
      <c r="P144" s="1" t="n">
        <f aca="false">K144+L144+M144+N144</f>
        <v>0</v>
      </c>
      <c r="Q144" s="1" t="n">
        <f aca="false">IFERROR(VLOOKUP(A144,'[2]Pivot HorizontalMRP'!$A$4:$F$2689,6,0),0)</f>
        <v>0</v>
      </c>
      <c r="R144" s="1" t="n">
        <f aca="false">IFERROR(VLOOKUP(A144,'[2]Pivot HorizontalMRP'!$A$4:$G$2689,7,0),0)</f>
        <v>1440</v>
      </c>
      <c r="S144" s="1" t="n">
        <f aca="false">IFERROR(VLOOKUP(A144,'[2]Pivot HorizontalMRP'!$A$4:$H$2689,8,0),0)</f>
        <v>2400</v>
      </c>
      <c r="T144" s="1" t="n">
        <f aca="false">IFERROR(VLOOKUP(A144,'[2]Pivot HorizontalMRP'!$A$4:$I$2689,9,0),0)</f>
        <v>0</v>
      </c>
      <c r="U144" s="1" t="n">
        <f aca="false">IF(I144="delivery",O144-SUM(Q144+R144),IF(I144="PO",P144-SUM(Q144:R144)))</f>
        <v>-1440</v>
      </c>
      <c r="V144" s="81" t="n">
        <v>2.8975</v>
      </c>
      <c r="W144" s="81"/>
      <c r="X144" s="81" t="n">
        <f aca="false">W144-V144</f>
        <v>-2.8975</v>
      </c>
      <c r="Y144" s="81"/>
      <c r="Z144" s="81"/>
      <c r="AA144" s="81"/>
      <c r="AB144" s="81"/>
      <c r="AC144" s="81"/>
      <c r="AD144" s="81"/>
      <c r="AE144" s="81"/>
      <c r="AF144" s="81"/>
      <c r="AG144" s="81"/>
      <c r="AH144" s="81"/>
      <c r="AI144" s="81"/>
      <c r="AJ144" s="81"/>
      <c r="AK144" s="81"/>
      <c r="AL144" s="81"/>
      <c r="AM144" s="81"/>
      <c r="AN144" s="81"/>
      <c r="AO144" s="81" t="str">
        <f aca="false">D144</f>
        <v>Arista</v>
      </c>
      <c r="AP144" s="102" t="s">
        <v>1432</v>
      </c>
      <c r="AQ144" s="1"/>
      <c r="AR144" s="1"/>
      <c r="AS144" s="1"/>
      <c r="AT144" s="1"/>
      <c r="AU144" s="1"/>
      <c r="AV144" s="1"/>
      <c r="AW144" s="1"/>
      <c r="AX144" s="1"/>
      <c r="AY144" s="1"/>
      <c r="AZ144" s="1"/>
      <c r="BA144" s="1"/>
      <c r="BB144" s="1"/>
      <c r="BC144" s="1"/>
      <c r="BD144" s="1"/>
      <c r="BE144" s="1"/>
      <c r="BF144" s="1" t="s">
        <v>10507</v>
      </c>
      <c r="BG144" s="1" t="s">
        <v>183</v>
      </c>
      <c r="BH144" s="1"/>
      <c r="BI144" s="1"/>
    </row>
    <row r="145" customFormat="false" ht="12.75" hidden="false" customHeight="false" outlineLevel="0" collapsed="false">
      <c r="A145" s="1" t="s">
        <v>5237</v>
      </c>
      <c r="B145" s="1" t="s">
        <v>5238</v>
      </c>
      <c r="C145" s="1" t="s">
        <v>177</v>
      </c>
      <c r="D145" s="1" t="s">
        <v>82</v>
      </c>
      <c r="E145" s="1" t="s">
        <v>5239</v>
      </c>
      <c r="F145" s="1" t="s">
        <v>5240</v>
      </c>
      <c r="G145" s="1" t="n">
        <v>51</v>
      </c>
      <c r="H145" s="1" t="n">
        <v>540</v>
      </c>
      <c r="I145" s="101" t="s">
        <v>188</v>
      </c>
      <c r="J145" s="1" t="s">
        <v>14252</v>
      </c>
      <c r="K145" s="1" t="n">
        <f aca="false">IFERROR(VLOOKUP(A145,'[2]Pivot HorizontalMRP'!$A$4:$B$2689,2,0),0)</f>
        <v>0</v>
      </c>
      <c r="L145" s="1" t="n">
        <f aca="false">IFERROR(VLOOKUP(A145,'[2]Pivot HorizontalMRP'!$A$4:$C$2689,3,0),0)</f>
        <v>0</v>
      </c>
      <c r="M145" s="1" t="n">
        <f aca="false">IFERROR(VLOOKUP(A145,'[2]Pivot HorizontalMRP'!$A$4:$D$2689,0.4,0),0)</f>
        <v>0</v>
      </c>
      <c r="N145" s="1" t="n">
        <f aca="false">IFERROR(VLOOKUP(A145,'[2]Pivot HorizontalMRP'!$A$4:$E$2689,5,0),0)</f>
        <v>0</v>
      </c>
      <c r="O145" s="1" t="n">
        <f aca="false">K145+L145</f>
        <v>0</v>
      </c>
      <c r="P145" s="1" t="n">
        <f aca="false">K145+L145+M145+N145</f>
        <v>0</v>
      </c>
      <c r="Q145" s="1" t="n">
        <f aca="false">IFERROR(VLOOKUP(A145,'[2]Pivot HorizontalMRP'!$A$4:$F$2689,6,0),0)</f>
        <v>248</v>
      </c>
      <c r="R145" s="1" t="n">
        <f aca="false">IFERROR(VLOOKUP(A145,'[2]Pivot HorizontalMRP'!$A$4:$G$2689,7,0),0)</f>
        <v>10488</v>
      </c>
      <c r="S145" s="1" t="n">
        <f aca="false">IFERROR(VLOOKUP(A145,'[2]Pivot HorizontalMRP'!$A$4:$H$2689,8,0),0)</f>
        <v>20484</v>
      </c>
      <c r="T145" s="1" t="n">
        <f aca="false">IFERROR(VLOOKUP(A145,'[2]Pivot HorizontalMRP'!$A$4:$I$2689,9,0),0)</f>
        <v>7064</v>
      </c>
      <c r="U145" s="1" t="n">
        <f aca="false">IF(I145="delivery",O145-SUM(Q145+R145),IF(I145="PO",P145-SUM(Q145:R145)))</f>
        <v>-10736</v>
      </c>
      <c r="V145" s="81" t="n">
        <v>2.666</v>
      </c>
      <c r="W145" s="81"/>
      <c r="X145" s="81" t="n">
        <f aca="false">W145-V145</f>
        <v>-2.666</v>
      </c>
      <c r="Y145" s="81"/>
      <c r="Z145" s="81"/>
      <c r="AA145" s="81"/>
      <c r="AB145" s="81"/>
      <c r="AC145" s="81"/>
      <c r="AD145" s="81"/>
      <c r="AE145" s="81"/>
      <c r="AF145" s="81"/>
      <c r="AG145" s="81"/>
      <c r="AH145" s="81"/>
      <c r="AI145" s="81"/>
      <c r="AJ145" s="81"/>
      <c r="AK145" s="81"/>
      <c r="AL145" s="81"/>
      <c r="AM145" s="81"/>
      <c r="AN145" s="81"/>
      <c r="AO145" s="81" t="str">
        <f aca="false">D145</f>
        <v>Arista</v>
      </c>
      <c r="AP145" s="1" t="s">
        <v>1432</v>
      </c>
      <c r="AQ145" s="1"/>
      <c r="AR145" s="1"/>
      <c r="AS145" s="1"/>
      <c r="AT145" s="1"/>
      <c r="AU145" s="1"/>
      <c r="AV145" s="1"/>
      <c r="AW145" s="1"/>
      <c r="AX145" s="1"/>
      <c r="AY145" s="1"/>
      <c r="AZ145" s="1"/>
      <c r="BA145" s="1"/>
      <c r="BB145" s="1"/>
      <c r="BC145" s="1"/>
      <c r="BD145" s="1"/>
      <c r="BE145" s="1"/>
      <c r="BF145" s="1" t="s">
        <v>14668</v>
      </c>
      <c r="BG145" s="1" t="s">
        <v>183</v>
      </c>
      <c r="BH145" s="1"/>
      <c r="BI145" s="1"/>
    </row>
    <row r="146" customFormat="false" ht="12.75" hidden="false" customHeight="false" outlineLevel="0" collapsed="false">
      <c r="A146" s="1" t="s">
        <v>14778</v>
      </c>
      <c r="B146" s="1" t="s">
        <v>5243</v>
      </c>
      <c r="C146" s="1" t="s">
        <v>177</v>
      </c>
      <c r="D146" s="1" t="s">
        <v>82</v>
      </c>
      <c r="E146" s="1" t="s">
        <v>14779</v>
      </c>
      <c r="F146" s="1" t="s">
        <v>5245</v>
      </c>
      <c r="G146" s="1" t="n">
        <v>96</v>
      </c>
      <c r="H146" s="1" t="n">
        <v>1</v>
      </c>
      <c r="I146" s="102" t="s">
        <v>188</v>
      </c>
      <c r="J146" s="105" t="s">
        <v>1431</v>
      </c>
      <c r="K146" s="1" t="n">
        <f aca="false">IFERROR(VLOOKUP(A146,'[2]Pivot HorizontalMRP'!$A$4:$B$2689,2,0),0)</f>
        <v>0</v>
      </c>
      <c r="L146" s="1" t="n">
        <f aca="false">IFERROR(VLOOKUP(A146,'[2]Pivot HorizontalMRP'!$A$4:$C$2689,3,0),0)</f>
        <v>1463</v>
      </c>
      <c r="M146" s="1" t="n">
        <f aca="false">IFERROR(VLOOKUP(A146,'[2]Pivot HorizontalMRP'!$A$4:$D$2689,0.4,0),0)</f>
        <v>0</v>
      </c>
      <c r="N146" s="1" t="n">
        <f aca="false">IFERROR(VLOOKUP(A146,'[2]Pivot HorizontalMRP'!$A$4:$E$2689,5,0),0)</f>
        <v>0</v>
      </c>
      <c r="O146" s="1" t="n">
        <f aca="false">K146+L146</f>
        <v>1463</v>
      </c>
      <c r="P146" s="1" t="n">
        <f aca="false">K146+L146+M146+N146</f>
        <v>1463</v>
      </c>
      <c r="Q146" s="1" t="n">
        <f aca="false">IFERROR(VLOOKUP(A146,'[2]Pivot HorizontalMRP'!$A$4:$F$2689,6,0),0)</f>
        <v>1343</v>
      </c>
      <c r="R146" s="1" t="n">
        <f aca="false">IFERROR(VLOOKUP(A146,'[2]Pivot HorizontalMRP'!$A$4:$G$2689,7,0),0)</f>
        <v>1146</v>
      </c>
      <c r="S146" s="1" t="n">
        <f aca="false">IFERROR(VLOOKUP(A146,'[2]Pivot HorizontalMRP'!$A$4:$H$2689,8,0),0)</f>
        <v>1114</v>
      </c>
      <c r="T146" s="1" t="n">
        <f aca="false">IFERROR(VLOOKUP(A146,'[2]Pivot HorizontalMRP'!$A$4:$I$2689,9,0),0)</f>
        <v>728</v>
      </c>
      <c r="U146" s="1" t="n">
        <f aca="false">IF(I146="delivery",O146-SUM(Q146+R146),IF(I146="PO",P146-SUM(Q146:R146)))</f>
        <v>-1026</v>
      </c>
      <c r="V146" s="81" t="n">
        <v>5.61</v>
      </c>
      <c r="W146" s="81"/>
      <c r="X146" s="81" t="n">
        <f aca="false">W146-V146</f>
        <v>-5.61</v>
      </c>
      <c r="Y146" s="81"/>
      <c r="Z146" s="81"/>
      <c r="AA146" s="81"/>
      <c r="AB146" s="81"/>
      <c r="AC146" s="81"/>
      <c r="AD146" s="81"/>
      <c r="AE146" s="81"/>
      <c r="AF146" s="81"/>
      <c r="AG146" s="81"/>
      <c r="AH146" s="81"/>
      <c r="AI146" s="81"/>
      <c r="AJ146" s="81"/>
      <c r="AK146" s="81"/>
      <c r="AL146" s="81"/>
      <c r="AM146" s="81"/>
      <c r="AN146" s="81"/>
      <c r="AO146" s="81" t="str">
        <f aca="false">D146</f>
        <v>Arista</v>
      </c>
      <c r="AP146" s="102" t="s">
        <v>1432</v>
      </c>
      <c r="AQ146" s="1"/>
      <c r="AR146" s="1"/>
      <c r="AS146" s="1"/>
      <c r="AT146" s="1"/>
      <c r="AU146" s="1"/>
      <c r="AV146" s="1"/>
      <c r="AW146" s="1"/>
      <c r="AX146" s="1"/>
      <c r="AY146" s="1"/>
      <c r="AZ146" s="1"/>
      <c r="BA146" s="1"/>
      <c r="BB146" s="1"/>
      <c r="BC146" s="1"/>
      <c r="BD146" s="1"/>
      <c r="BE146" s="1"/>
      <c r="BF146" s="1" t="s">
        <v>10507</v>
      </c>
      <c r="BG146" s="1" t="s">
        <v>183</v>
      </c>
      <c r="BH146" s="1"/>
      <c r="BI146" s="1"/>
    </row>
    <row r="147" customFormat="false" ht="12.75" hidden="false" customHeight="false" outlineLevel="0" collapsed="false">
      <c r="A147" s="103" t="s">
        <v>5242</v>
      </c>
      <c r="B147" s="104" t="s">
        <v>5243</v>
      </c>
      <c r="C147" s="99" t="s">
        <v>177</v>
      </c>
      <c r="D147" s="99" t="s">
        <v>82</v>
      </c>
      <c r="E147" s="99" t="s">
        <v>14779</v>
      </c>
      <c r="F147" s="99" t="s">
        <v>5245</v>
      </c>
      <c r="G147" s="99" t="n">
        <v>71</v>
      </c>
      <c r="H147" s="99" t="n">
        <v>89</v>
      </c>
      <c r="I147" s="99" t="s">
        <v>188</v>
      </c>
      <c r="J147" s="105" t="s">
        <v>1431</v>
      </c>
      <c r="K147" s="1" t="n">
        <f aca="false">IFERROR(VLOOKUP(A147,'[2]Pivot HorizontalMRP'!$A$4:$B$2689,2,0),0)</f>
        <v>0</v>
      </c>
      <c r="L147" s="1" t="n">
        <f aca="false">IFERROR(VLOOKUP(A147,'[2]Pivot HorizontalMRP'!$A$4:$C$2689,3,0),0)</f>
        <v>242</v>
      </c>
      <c r="M147" s="1" t="n">
        <f aca="false">IFERROR(VLOOKUP(A147,'[2]Pivot HorizontalMRP'!$A$4:$D$2689,0.4,0),0)</f>
        <v>0</v>
      </c>
      <c r="N147" s="1" t="n">
        <f aca="false">IFERROR(VLOOKUP(A147,'[2]Pivot HorizontalMRP'!$A$4:$E$2689,5,0),0)</f>
        <v>352</v>
      </c>
      <c r="O147" s="1" t="n">
        <f aca="false">K147+L147</f>
        <v>242</v>
      </c>
      <c r="P147" s="1" t="n">
        <f aca="false">K147+L147+M147+N147</f>
        <v>594</v>
      </c>
      <c r="Q147" s="1" t="n">
        <f aca="false">IFERROR(VLOOKUP(A147,'[2]Pivot HorizontalMRP'!$A$4:$F$2689,6,0),0)</f>
        <v>0</v>
      </c>
      <c r="R147" s="1" t="n">
        <f aca="false">IFERROR(VLOOKUP(A147,'[2]Pivot HorizontalMRP'!$A$4:$G$2689,7,0),0)</f>
        <v>0</v>
      </c>
      <c r="S147" s="1" t="n">
        <f aca="false">IFERROR(VLOOKUP(A147,'[2]Pivot HorizontalMRP'!$A$4:$H$2689,8,0),0)</f>
        <v>0</v>
      </c>
      <c r="T147" s="1" t="n">
        <f aca="false">IFERROR(VLOOKUP(A147,'[2]Pivot HorizontalMRP'!$A$4:$I$2689,9,0),0)</f>
        <v>0</v>
      </c>
      <c r="U147" s="1" t="n">
        <f aca="false">IF(I147="delivery",O147-SUM(Q147+R147),IF(I147="PO",P147-SUM(Q147:R147)))</f>
        <v>594</v>
      </c>
      <c r="V147" s="99" t="n">
        <v>5.61</v>
      </c>
      <c r="X147" s="81" t="n">
        <f aca="false">W147-V147</f>
        <v>-5.61</v>
      </c>
      <c r="AA147" s="81"/>
      <c r="AO147" s="81" t="str">
        <f aca="false">D147</f>
        <v>Arista</v>
      </c>
      <c r="AP147" s="99" t="s">
        <v>1432</v>
      </c>
      <c r="BF147" s="99" t="s">
        <v>14668</v>
      </c>
      <c r="BG147" s="1" t="s">
        <v>183</v>
      </c>
    </row>
    <row r="148" customFormat="false" ht="12.75" hidden="false" customHeight="false" outlineLevel="0" collapsed="false">
      <c r="A148" s="1" t="s">
        <v>5246</v>
      </c>
      <c r="B148" s="1" t="s">
        <v>5247</v>
      </c>
      <c r="C148" s="1" t="s">
        <v>177</v>
      </c>
      <c r="D148" s="1" t="s">
        <v>82</v>
      </c>
      <c r="E148" s="1" t="s">
        <v>14780</v>
      </c>
      <c r="F148" s="1" t="s">
        <v>5249</v>
      </c>
      <c r="G148" s="1" t="n">
        <v>61</v>
      </c>
      <c r="H148" s="1" t="n">
        <v>360</v>
      </c>
      <c r="I148" s="101" t="s">
        <v>188</v>
      </c>
      <c r="J148" s="1" t="s">
        <v>1431</v>
      </c>
      <c r="K148" s="1" t="n">
        <f aca="false">IFERROR(VLOOKUP(A148,'[2]Pivot HorizontalMRP'!$A$4:$B$2689,2,0),0)</f>
        <v>4464</v>
      </c>
      <c r="L148" s="1" t="n">
        <f aca="false">IFERROR(VLOOKUP(A148,'[2]Pivot HorizontalMRP'!$A$4:$C$2689,3,0),0)</f>
        <v>729</v>
      </c>
      <c r="M148" s="1" t="n">
        <f aca="false">IFERROR(VLOOKUP(A148,'[2]Pivot HorizontalMRP'!$A$4:$D$2689,0.4,0),0)</f>
        <v>0</v>
      </c>
      <c r="N148" s="1" t="n">
        <f aca="false">IFERROR(VLOOKUP(A148,'[2]Pivot HorizontalMRP'!$A$4:$E$2689,5,0),0)</f>
        <v>0</v>
      </c>
      <c r="O148" s="1" t="n">
        <f aca="false">K148+L148</f>
        <v>5193</v>
      </c>
      <c r="P148" s="1" t="n">
        <f aca="false">K148+L148+M148+N148</f>
        <v>5193</v>
      </c>
      <c r="Q148" s="1" t="n">
        <f aca="false">IFERROR(VLOOKUP(A148,'[2]Pivot HorizontalMRP'!$A$4:$F$2689,6,0),0)</f>
        <v>4377</v>
      </c>
      <c r="R148" s="1" t="n">
        <f aca="false">IFERROR(VLOOKUP(A148,'[2]Pivot HorizontalMRP'!$A$4:$G$2689,7,0),0)</f>
        <v>2200</v>
      </c>
      <c r="S148" s="1" t="n">
        <f aca="false">IFERROR(VLOOKUP(A148,'[2]Pivot HorizontalMRP'!$A$4:$H$2689,8,0),0)</f>
        <v>1992</v>
      </c>
      <c r="T148" s="1" t="n">
        <f aca="false">IFERROR(VLOOKUP(A148,'[2]Pivot HorizontalMRP'!$A$4:$I$2689,9,0),0)</f>
        <v>768</v>
      </c>
      <c r="U148" s="1" t="n">
        <f aca="false">IF(I148="delivery",O148-SUM(Q148+R148),IF(I148="PO",P148-SUM(Q148:R148)))</f>
        <v>-1384</v>
      </c>
      <c r="V148" s="81" t="n">
        <v>17.91</v>
      </c>
      <c r="W148" s="81"/>
      <c r="X148" s="81" t="n">
        <f aca="false">W148-V148</f>
        <v>-17.91</v>
      </c>
      <c r="Y148" s="81"/>
      <c r="Z148" s="81"/>
      <c r="AA148" s="81" t="n">
        <v>17.91</v>
      </c>
      <c r="AB148" s="81"/>
      <c r="AC148" s="81"/>
      <c r="AD148" s="81"/>
      <c r="AE148" s="81"/>
      <c r="AF148" s="81"/>
      <c r="AG148" s="81"/>
      <c r="AH148" s="81"/>
      <c r="AI148" s="81"/>
      <c r="AJ148" s="81"/>
      <c r="AK148" s="81"/>
      <c r="AL148" s="81"/>
      <c r="AM148" s="81"/>
      <c r="AN148" s="81"/>
      <c r="AO148" s="81" t="str">
        <f aca="false">D148</f>
        <v>Arista</v>
      </c>
      <c r="AP148" s="1" t="s">
        <v>1432</v>
      </c>
      <c r="AQ148" s="1"/>
      <c r="AR148" s="1"/>
      <c r="AS148" s="1"/>
      <c r="AT148" s="1"/>
      <c r="AU148" s="1"/>
      <c r="AV148" s="1"/>
      <c r="AW148" s="1"/>
      <c r="AX148" s="1"/>
      <c r="AY148" s="1"/>
      <c r="AZ148" s="1"/>
      <c r="BA148" s="1"/>
      <c r="BB148" s="1"/>
      <c r="BC148" s="1"/>
      <c r="BD148" s="1"/>
      <c r="BE148" s="1"/>
      <c r="BF148" s="1" t="s">
        <v>14668</v>
      </c>
      <c r="BG148" s="1" t="s">
        <v>183</v>
      </c>
      <c r="BH148" s="1"/>
      <c r="BI148" s="1"/>
    </row>
    <row r="149" customFormat="false" ht="12.75" hidden="false" customHeight="false" outlineLevel="0" collapsed="false">
      <c r="A149" s="1" t="s">
        <v>5250</v>
      </c>
      <c r="B149" s="1" t="s">
        <v>5251</v>
      </c>
      <c r="C149" s="1" t="s">
        <v>177</v>
      </c>
      <c r="D149" s="1" t="s">
        <v>82</v>
      </c>
      <c r="E149" s="1" t="s">
        <v>14780</v>
      </c>
      <c r="F149" s="1" t="s">
        <v>5253</v>
      </c>
      <c r="G149" s="1" t="n">
        <v>61</v>
      </c>
      <c r="H149" s="1" t="n">
        <v>120</v>
      </c>
      <c r="I149" s="101" t="s">
        <v>188</v>
      </c>
      <c r="J149" s="1" t="s">
        <v>1431</v>
      </c>
      <c r="K149" s="1" t="n">
        <f aca="false">IFERROR(VLOOKUP(A149,'[2]Pivot HorizontalMRP'!$A$4:$B$2689,2,0),0)</f>
        <v>8280</v>
      </c>
      <c r="L149" s="1" t="n">
        <f aca="false">IFERROR(VLOOKUP(A149,'[2]Pivot HorizontalMRP'!$A$4:$C$2689,3,0),0)</f>
        <v>88</v>
      </c>
      <c r="M149" s="1" t="n">
        <f aca="false">IFERROR(VLOOKUP(A149,'[2]Pivot HorizontalMRP'!$A$4:$D$2689,0.4,0),0)</f>
        <v>0</v>
      </c>
      <c r="N149" s="1" t="n">
        <f aca="false">IFERROR(VLOOKUP(A149,'[2]Pivot HorizontalMRP'!$A$4:$E$2689,5,0),0)</f>
        <v>0</v>
      </c>
      <c r="O149" s="1" t="n">
        <f aca="false">K149+L149</f>
        <v>8368</v>
      </c>
      <c r="P149" s="1" t="n">
        <f aca="false">K149+L149+M149+N149</f>
        <v>8368</v>
      </c>
      <c r="Q149" s="1" t="n">
        <f aca="false">IFERROR(VLOOKUP(A149,'[2]Pivot HorizontalMRP'!$A$4:$F$2689,6,0),0)</f>
        <v>3200</v>
      </c>
      <c r="R149" s="1" t="n">
        <f aca="false">IFERROR(VLOOKUP(A149,'[2]Pivot HorizontalMRP'!$A$4:$G$2689,7,0),0)</f>
        <v>2424</v>
      </c>
      <c r="S149" s="1" t="n">
        <f aca="false">IFERROR(VLOOKUP(A149,'[2]Pivot HorizontalMRP'!$A$4:$H$2689,8,0),0)</f>
        <v>2024</v>
      </c>
      <c r="T149" s="1" t="n">
        <f aca="false">IFERROR(VLOOKUP(A149,'[2]Pivot HorizontalMRP'!$A$4:$I$2689,9,0),0)</f>
        <v>776</v>
      </c>
      <c r="U149" s="1" t="n">
        <f aca="false">IF(I149="delivery",O149-SUM(Q149+R149),IF(I149="PO",P149-SUM(Q149:R149)))</f>
        <v>2744</v>
      </c>
      <c r="V149" s="81" t="n">
        <v>11.95</v>
      </c>
      <c r="W149" s="81"/>
      <c r="X149" s="81" t="n">
        <f aca="false">W149-V149</f>
        <v>-11.95</v>
      </c>
      <c r="Y149" s="81"/>
      <c r="Z149" s="81"/>
      <c r="AA149" s="81"/>
      <c r="AB149" s="81"/>
      <c r="AC149" s="81"/>
      <c r="AD149" s="81"/>
      <c r="AE149" s="81"/>
      <c r="AF149" s="81"/>
      <c r="AG149" s="81"/>
      <c r="AH149" s="81"/>
      <c r="AI149" s="81"/>
      <c r="AJ149" s="81"/>
      <c r="AK149" s="81"/>
      <c r="AL149" s="81"/>
      <c r="AM149" s="81"/>
      <c r="AN149" s="81"/>
      <c r="AO149" s="81" t="str">
        <f aca="false">D149</f>
        <v>Arista</v>
      </c>
      <c r="AP149" s="1" t="s">
        <v>1432</v>
      </c>
      <c r="AQ149" s="1"/>
      <c r="AR149" s="1"/>
      <c r="AS149" s="1"/>
      <c r="AT149" s="1"/>
      <c r="AU149" s="1"/>
      <c r="AV149" s="1"/>
      <c r="AW149" s="1"/>
      <c r="AX149" s="1"/>
      <c r="AY149" s="1"/>
      <c r="AZ149" s="1"/>
      <c r="BA149" s="1"/>
      <c r="BB149" s="1"/>
      <c r="BC149" s="1"/>
      <c r="BD149" s="1"/>
      <c r="BE149" s="1"/>
      <c r="BF149" s="1" t="s">
        <v>14668</v>
      </c>
      <c r="BG149" s="1" t="s">
        <v>183</v>
      </c>
      <c r="BH149" s="1"/>
      <c r="BI149" s="1"/>
    </row>
    <row r="150" customFormat="false" ht="12.75" hidden="false" customHeight="false" outlineLevel="0" collapsed="false">
      <c r="A150" s="1" t="s">
        <v>5254</v>
      </c>
      <c r="B150" s="1" t="s">
        <v>5255</v>
      </c>
      <c r="C150" s="1" t="s">
        <v>177</v>
      </c>
      <c r="D150" s="1" t="s">
        <v>82</v>
      </c>
      <c r="E150" s="1" t="s">
        <v>14781</v>
      </c>
      <c r="F150" s="1" t="s">
        <v>5257</v>
      </c>
      <c r="G150" s="1" t="n">
        <v>61</v>
      </c>
      <c r="H150" s="1" t="n">
        <v>344</v>
      </c>
      <c r="I150" s="101" t="s">
        <v>188</v>
      </c>
      <c r="J150" s="1" t="s">
        <v>1431</v>
      </c>
      <c r="K150" s="1" t="n">
        <f aca="false">IFERROR(VLOOKUP(A150,'[2]Pivot HorizontalMRP'!$A$4:$B$2689,2,0),0)</f>
        <v>0</v>
      </c>
      <c r="L150" s="1" t="n">
        <f aca="false">IFERROR(VLOOKUP(A150,'[2]Pivot HorizontalMRP'!$A$4:$C$2689,3,0),0)</f>
        <v>635</v>
      </c>
      <c r="M150" s="1" t="n">
        <f aca="false">IFERROR(VLOOKUP(A150,'[2]Pivot HorizontalMRP'!$A$4:$D$2689,0.4,0),0)</f>
        <v>0</v>
      </c>
      <c r="N150" s="1" t="n">
        <f aca="false">IFERROR(VLOOKUP(A150,'[2]Pivot HorizontalMRP'!$A$4:$E$2689,5,0),0)</f>
        <v>0</v>
      </c>
      <c r="O150" s="1" t="n">
        <f aca="false">K150+L150</f>
        <v>635</v>
      </c>
      <c r="P150" s="1" t="n">
        <f aca="false">K150+L150+M150+N150</f>
        <v>635</v>
      </c>
      <c r="Q150" s="1" t="n">
        <f aca="false">IFERROR(VLOOKUP(A150,'[2]Pivot HorizontalMRP'!$A$4:$F$2689,6,0),0)</f>
        <v>398</v>
      </c>
      <c r="R150" s="1" t="n">
        <f aca="false">IFERROR(VLOOKUP(A150,'[2]Pivot HorizontalMRP'!$A$4:$G$2689,7,0),0)</f>
        <v>303</v>
      </c>
      <c r="S150" s="1" t="n">
        <f aca="false">IFERROR(VLOOKUP(A150,'[2]Pivot HorizontalMRP'!$A$4:$H$2689,8,0),0)</f>
        <v>253</v>
      </c>
      <c r="T150" s="1" t="n">
        <f aca="false">IFERROR(VLOOKUP(A150,'[2]Pivot HorizontalMRP'!$A$4:$I$2689,9,0),0)</f>
        <v>97</v>
      </c>
      <c r="U150" s="1" t="n">
        <f aca="false">IF(I150="delivery",O150-SUM(Q150+R150),IF(I150="PO",P150-SUM(Q150:R150)))</f>
        <v>-66</v>
      </c>
      <c r="V150" s="81" t="n">
        <v>6.02</v>
      </c>
      <c r="W150" s="81"/>
      <c r="X150" s="81" t="n">
        <f aca="false">W150-V150</f>
        <v>-6.02</v>
      </c>
      <c r="Y150" s="81"/>
      <c r="Z150" s="81"/>
      <c r="AA150" s="81"/>
      <c r="AB150" s="81"/>
      <c r="AC150" s="81"/>
      <c r="AD150" s="81"/>
      <c r="AE150" s="81"/>
      <c r="AF150" s="81"/>
      <c r="AG150" s="81"/>
      <c r="AH150" s="81"/>
      <c r="AI150" s="81"/>
      <c r="AJ150" s="81"/>
      <c r="AK150" s="81"/>
      <c r="AL150" s="81"/>
      <c r="AM150" s="81"/>
      <c r="AN150" s="81"/>
      <c r="AO150" s="81" t="str">
        <f aca="false">D150</f>
        <v>Arista</v>
      </c>
      <c r="AP150" s="1" t="s">
        <v>1432</v>
      </c>
      <c r="AQ150" s="1"/>
      <c r="AR150" s="1"/>
      <c r="AS150" s="1"/>
      <c r="AT150" s="1"/>
      <c r="AU150" s="1"/>
      <c r="AV150" s="1"/>
      <c r="AW150" s="1"/>
      <c r="AX150" s="1"/>
      <c r="AY150" s="1"/>
      <c r="AZ150" s="1"/>
      <c r="BA150" s="1"/>
      <c r="BB150" s="1"/>
      <c r="BC150" s="1"/>
      <c r="BD150" s="1"/>
      <c r="BE150" s="1"/>
      <c r="BF150" s="1" t="s">
        <v>14668</v>
      </c>
      <c r="BG150" s="1" t="s">
        <v>183</v>
      </c>
      <c r="BH150" s="1"/>
      <c r="BI150" s="1"/>
    </row>
    <row r="151" customFormat="false" ht="12.75" hidden="false" customHeight="false" outlineLevel="0" collapsed="false">
      <c r="A151" s="1" t="s">
        <v>5258</v>
      </c>
      <c r="B151" s="1" t="s">
        <v>5259</v>
      </c>
      <c r="C151" s="1" t="s">
        <v>177</v>
      </c>
      <c r="D151" s="1" t="s">
        <v>82</v>
      </c>
      <c r="E151" s="1" t="s">
        <v>14782</v>
      </c>
      <c r="F151" s="1" t="s">
        <v>5261</v>
      </c>
      <c r="G151" s="1" t="n">
        <v>51</v>
      </c>
      <c r="H151" s="1" t="n">
        <v>360</v>
      </c>
      <c r="I151" s="101" t="s">
        <v>188</v>
      </c>
      <c r="J151" s="1" t="s">
        <v>5262</v>
      </c>
      <c r="K151" s="1" t="n">
        <f aca="false">IFERROR(VLOOKUP(A151,'[2]Pivot HorizontalMRP'!$A$4:$B$2689,2,0),0)</f>
        <v>0</v>
      </c>
      <c r="L151" s="1" t="n">
        <f aca="false">IFERROR(VLOOKUP(A151,'[2]Pivot HorizontalMRP'!$A$4:$C$2689,3,0),0)</f>
        <v>376</v>
      </c>
      <c r="M151" s="1" t="n">
        <f aca="false">IFERROR(VLOOKUP(A151,'[2]Pivot HorizontalMRP'!$A$4:$D$2689,0.4,0),0)</f>
        <v>0</v>
      </c>
      <c r="N151" s="1" t="n">
        <f aca="false">IFERROR(VLOOKUP(A151,'[2]Pivot HorizontalMRP'!$A$4:$E$2689,5,0),0)</f>
        <v>0</v>
      </c>
      <c r="O151" s="1" t="n">
        <f aca="false">K151+L151</f>
        <v>376</v>
      </c>
      <c r="P151" s="1" t="n">
        <f aca="false">K151+L151+M151+N151</f>
        <v>376</v>
      </c>
      <c r="Q151" s="1" t="n">
        <f aca="false">IFERROR(VLOOKUP(A151,'[2]Pivot HorizontalMRP'!$A$4:$F$2689,6,0),0)</f>
        <v>106</v>
      </c>
      <c r="R151" s="1" t="n">
        <f aca="false">IFERROR(VLOOKUP(A151,'[2]Pivot HorizontalMRP'!$A$4:$G$2689,7,0),0)</f>
        <v>120</v>
      </c>
      <c r="S151" s="1" t="n">
        <f aca="false">IFERROR(VLOOKUP(A151,'[2]Pivot HorizontalMRP'!$A$4:$H$2689,8,0),0)</f>
        <v>120</v>
      </c>
      <c r="T151" s="1" t="n">
        <f aca="false">IFERROR(VLOOKUP(A151,'[2]Pivot HorizontalMRP'!$A$4:$I$2689,9,0),0)</f>
        <v>0</v>
      </c>
      <c r="U151" s="1" t="n">
        <f aca="false">IF(I151="delivery",O151-SUM(Q151+R151),IF(I151="PO",P151-SUM(Q151:R151)))</f>
        <v>150</v>
      </c>
      <c r="V151" s="81" t="n">
        <v>10.78</v>
      </c>
      <c r="W151" s="81"/>
      <c r="X151" s="81" t="n">
        <f aca="false">W151-V151</f>
        <v>-10.78</v>
      </c>
      <c r="Y151" s="81"/>
      <c r="Z151" s="81"/>
      <c r="AA151" s="81"/>
      <c r="AB151" s="81"/>
      <c r="AC151" s="81"/>
      <c r="AD151" s="81"/>
      <c r="AE151" s="81"/>
      <c r="AF151" s="81"/>
      <c r="AG151" s="81"/>
      <c r="AH151" s="81"/>
      <c r="AI151" s="81"/>
      <c r="AJ151" s="81"/>
      <c r="AK151" s="81"/>
      <c r="AL151" s="81"/>
      <c r="AM151" s="81"/>
      <c r="AN151" s="81"/>
      <c r="AO151" s="81" t="str">
        <f aca="false">D151</f>
        <v>Arista</v>
      </c>
      <c r="AP151" s="1" t="s">
        <v>1432</v>
      </c>
      <c r="AQ151" s="1"/>
      <c r="AR151" s="1"/>
      <c r="AS151" s="1"/>
      <c r="AT151" s="1"/>
      <c r="AU151" s="1"/>
      <c r="AV151" s="1"/>
      <c r="AW151" s="1"/>
      <c r="AX151" s="1"/>
      <c r="AY151" s="1"/>
      <c r="AZ151" s="1"/>
      <c r="BA151" s="1"/>
      <c r="BB151" s="1"/>
      <c r="BC151" s="1"/>
      <c r="BD151" s="1"/>
      <c r="BE151" s="1"/>
      <c r="BF151" s="1" t="s">
        <v>14668</v>
      </c>
      <c r="BG151" s="1" t="s">
        <v>183</v>
      </c>
      <c r="BH151" s="1"/>
      <c r="BI151" s="1"/>
    </row>
    <row r="152" customFormat="false" ht="12.75" hidden="false" customHeight="false" outlineLevel="0" collapsed="false">
      <c r="A152" s="1" t="s">
        <v>5263</v>
      </c>
      <c r="B152" s="1" t="s">
        <v>5264</v>
      </c>
      <c r="C152" s="1" t="s">
        <v>177</v>
      </c>
      <c r="D152" s="1" t="s">
        <v>82</v>
      </c>
      <c r="E152" s="1" t="s">
        <v>14783</v>
      </c>
      <c r="F152" s="1" t="s">
        <v>5266</v>
      </c>
      <c r="G152" s="1" t="n">
        <v>36</v>
      </c>
      <c r="H152" s="1" t="n">
        <v>10</v>
      </c>
      <c r="I152" s="101" t="s">
        <v>180</v>
      </c>
      <c r="J152" s="1" t="s">
        <v>4853</v>
      </c>
      <c r="K152" s="1" t="n">
        <f aca="false">IFERROR(VLOOKUP(A152,'[2]Pivot HorizontalMRP'!$A$4:$B$2689,2,0),0)</f>
        <v>0</v>
      </c>
      <c r="L152" s="1" t="n">
        <f aca="false">IFERROR(VLOOKUP(A152,'[2]Pivot HorizontalMRP'!$A$4:$C$2689,3,0),0)</f>
        <v>3086</v>
      </c>
      <c r="M152" s="1" t="n">
        <f aca="false">IFERROR(VLOOKUP(A152,'[2]Pivot HorizontalMRP'!$A$4:$D$2689,0.4,0),0)</f>
        <v>0</v>
      </c>
      <c r="N152" s="1" t="n">
        <f aca="false">IFERROR(VLOOKUP(A152,'[2]Pivot HorizontalMRP'!$A$4:$E$2689,5,0),0)</f>
        <v>0</v>
      </c>
      <c r="O152" s="1" t="n">
        <f aca="false">K152+L152</f>
        <v>3086</v>
      </c>
      <c r="P152" s="1" t="n">
        <f aca="false">K152+L152+M152+N152</f>
        <v>3086</v>
      </c>
      <c r="Q152" s="1" t="n">
        <f aca="false">IFERROR(VLOOKUP(A152,'[2]Pivot HorizontalMRP'!$A$4:$F$2689,6,0),0)</f>
        <v>3261</v>
      </c>
      <c r="R152" s="1" t="n">
        <f aca="false">IFERROR(VLOOKUP(A152,'[2]Pivot HorizontalMRP'!$A$4:$G$2689,7,0),0)</f>
        <v>3964</v>
      </c>
      <c r="S152" s="1" t="n">
        <f aca="false">IFERROR(VLOOKUP(A152,'[2]Pivot HorizontalMRP'!$A$4:$H$2689,8,0),0)</f>
        <v>4802</v>
      </c>
      <c r="T152" s="1" t="n">
        <f aca="false">IFERROR(VLOOKUP(A152,'[2]Pivot HorizontalMRP'!$A$4:$I$2689,9,0),0)</f>
        <v>2660</v>
      </c>
      <c r="U152" s="1" t="n">
        <f aca="false">IF(I152="delivery",O152-SUM(Q152+R152),IF(I152="PO",P152-SUM(Q152:R152)))</f>
        <v>-4139</v>
      </c>
      <c r="V152" s="81" t="n">
        <v>8.8</v>
      </c>
      <c r="W152" s="81"/>
      <c r="X152" s="81" t="n">
        <f aca="false">W152-V152</f>
        <v>-8.8</v>
      </c>
      <c r="Y152" s="81"/>
      <c r="Z152" s="81"/>
      <c r="AA152" s="81"/>
      <c r="AB152" s="81"/>
      <c r="AC152" s="81"/>
      <c r="AD152" s="81"/>
      <c r="AE152" s="81"/>
      <c r="AF152" s="81"/>
      <c r="AG152" s="81"/>
      <c r="AH152" s="81"/>
      <c r="AI152" s="81"/>
      <c r="AJ152" s="81"/>
      <c r="AK152" s="81"/>
      <c r="AL152" s="81"/>
      <c r="AM152" s="81"/>
      <c r="AN152" s="81"/>
      <c r="AO152" s="81" t="str">
        <f aca="false">D152</f>
        <v>Arista</v>
      </c>
      <c r="AP152" s="1" t="s">
        <v>1432</v>
      </c>
      <c r="AQ152" s="1"/>
      <c r="AR152" s="1"/>
      <c r="AS152" s="1"/>
      <c r="AT152" s="1"/>
      <c r="AU152" s="1"/>
      <c r="AV152" s="1"/>
      <c r="AW152" s="1"/>
      <c r="AX152" s="1"/>
      <c r="AY152" s="1"/>
      <c r="AZ152" s="1"/>
      <c r="BA152" s="1"/>
      <c r="BB152" s="1"/>
      <c r="BC152" s="1"/>
      <c r="BD152" s="1"/>
      <c r="BE152" s="1"/>
      <c r="BF152" s="1" t="s">
        <v>14668</v>
      </c>
      <c r="BG152" s="1" t="s">
        <v>183</v>
      </c>
      <c r="BH152" s="1"/>
      <c r="BI152" s="1"/>
    </row>
    <row r="153" customFormat="false" ht="12.75" hidden="false" customHeight="false" outlineLevel="0" collapsed="false">
      <c r="A153" s="1" t="s">
        <v>5267</v>
      </c>
      <c r="B153" s="1" t="s">
        <v>5268</v>
      </c>
      <c r="C153" s="1" t="s">
        <v>177</v>
      </c>
      <c r="D153" s="1" t="s">
        <v>82</v>
      </c>
      <c r="E153" s="1" t="s">
        <v>5269</v>
      </c>
      <c r="F153" s="1" t="s">
        <v>14784</v>
      </c>
      <c r="G153" s="1" t="n">
        <v>51</v>
      </c>
      <c r="H153" s="1" t="n">
        <v>1800</v>
      </c>
      <c r="I153" s="101" t="s">
        <v>180</v>
      </c>
      <c r="J153" s="1" t="s">
        <v>4853</v>
      </c>
      <c r="K153" s="1" t="n">
        <f aca="false">IFERROR(VLOOKUP(A153,'[2]Pivot HorizontalMRP'!$A$4:$B$2689,2,0),0)</f>
        <v>0</v>
      </c>
      <c r="L153" s="1" t="n">
        <f aca="false">IFERROR(VLOOKUP(A153,'[2]Pivot HorizontalMRP'!$A$4:$C$2689,3,0),0)</f>
        <v>520</v>
      </c>
      <c r="M153" s="1" t="n">
        <f aca="false">IFERROR(VLOOKUP(A153,'[2]Pivot HorizontalMRP'!$A$4:$D$2689,0.4,0),0)</f>
        <v>0</v>
      </c>
      <c r="N153" s="1" t="n">
        <f aca="false">IFERROR(VLOOKUP(A153,'[2]Pivot HorizontalMRP'!$A$4:$E$2689,5,0),0)</f>
        <v>0</v>
      </c>
      <c r="O153" s="1" t="n">
        <f aca="false">K153+L153</f>
        <v>520</v>
      </c>
      <c r="P153" s="1" t="n">
        <f aca="false">K153+L153+M153+N153</f>
        <v>520</v>
      </c>
      <c r="Q153" s="1" t="n">
        <f aca="false">IFERROR(VLOOKUP(A153,'[2]Pivot HorizontalMRP'!$A$4:$F$2689,6,0),0)</f>
        <v>199</v>
      </c>
      <c r="R153" s="1" t="n">
        <f aca="false">IFERROR(VLOOKUP(A153,'[2]Pivot HorizontalMRP'!$A$4:$G$2689,7,0),0)</f>
        <v>1361</v>
      </c>
      <c r="S153" s="1" t="n">
        <f aca="false">IFERROR(VLOOKUP(A153,'[2]Pivot HorizontalMRP'!$A$4:$H$2689,8,0),0)</f>
        <v>646</v>
      </c>
      <c r="T153" s="1" t="n">
        <f aca="false">IFERROR(VLOOKUP(A153,'[2]Pivot HorizontalMRP'!$A$4:$I$2689,9,0),0)</f>
        <v>550</v>
      </c>
      <c r="U153" s="1" t="n">
        <f aca="false">IF(I153="delivery",O153-SUM(Q153+R153),IF(I153="PO",P153-SUM(Q153:R153)))</f>
        <v>-1040</v>
      </c>
      <c r="V153" s="81" t="n">
        <v>0.965</v>
      </c>
      <c r="W153" s="81"/>
      <c r="X153" s="81" t="n">
        <f aca="false">W153-V153</f>
        <v>-0.965</v>
      </c>
      <c r="Y153" s="81"/>
      <c r="Z153" s="81"/>
      <c r="AA153" s="81" t="n">
        <v>0.99</v>
      </c>
      <c r="AB153" s="81"/>
      <c r="AC153" s="81"/>
      <c r="AD153" s="81"/>
      <c r="AE153" s="81"/>
      <c r="AF153" s="81"/>
      <c r="AG153" s="81"/>
      <c r="AH153" s="81"/>
      <c r="AI153" s="81"/>
      <c r="AJ153" s="81"/>
      <c r="AK153" s="81"/>
      <c r="AL153" s="81"/>
      <c r="AM153" s="81"/>
      <c r="AN153" s="81"/>
      <c r="AO153" s="81" t="str">
        <f aca="false">D153</f>
        <v>Arista</v>
      </c>
      <c r="AP153" s="1" t="s">
        <v>1432</v>
      </c>
      <c r="AQ153" s="1"/>
      <c r="AR153" s="1"/>
      <c r="AS153" s="1"/>
      <c r="AT153" s="1"/>
      <c r="AU153" s="1"/>
      <c r="AV153" s="1"/>
      <c r="AW153" s="1"/>
      <c r="AX153" s="1"/>
      <c r="AY153" s="1"/>
      <c r="AZ153" s="1"/>
      <c r="BA153" s="1"/>
      <c r="BB153" s="1"/>
      <c r="BC153" s="1"/>
      <c r="BD153" s="1"/>
      <c r="BE153" s="1"/>
      <c r="BF153" s="1" t="s">
        <v>14668</v>
      </c>
      <c r="BG153" s="1" t="s">
        <v>183</v>
      </c>
      <c r="BH153" s="1"/>
      <c r="BI153" s="1"/>
    </row>
    <row r="154" customFormat="false" ht="12.75" hidden="false" customHeight="false" outlineLevel="0" collapsed="false">
      <c r="A154" s="1" t="s">
        <v>5271</v>
      </c>
      <c r="B154" s="1" t="s">
        <v>5272</v>
      </c>
      <c r="C154" s="1" t="s">
        <v>177</v>
      </c>
      <c r="D154" s="1" t="s">
        <v>82</v>
      </c>
      <c r="E154" s="1" t="s">
        <v>14785</v>
      </c>
      <c r="F154" s="1" t="s">
        <v>5274</v>
      </c>
      <c r="G154" s="1" t="n">
        <v>51</v>
      </c>
      <c r="H154" s="1" t="n">
        <v>160</v>
      </c>
      <c r="I154" s="101" t="s">
        <v>188</v>
      </c>
      <c r="J154" s="1" t="s">
        <v>4939</v>
      </c>
      <c r="K154" s="1" t="n">
        <f aca="false">IFERROR(VLOOKUP(A154,'[2]Pivot HorizontalMRP'!$A$4:$B$2689,2,0),0)</f>
        <v>80</v>
      </c>
      <c r="L154" s="1" t="n">
        <f aca="false">IFERROR(VLOOKUP(A154,'[2]Pivot HorizontalMRP'!$A$4:$C$2689,3,0),0)</f>
        <v>12</v>
      </c>
      <c r="M154" s="1" t="n">
        <f aca="false">IFERROR(VLOOKUP(A154,'[2]Pivot HorizontalMRP'!$A$4:$D$2689,0.4,0),0)</f>
        <v>0</v>
      </c>
      <c r="N154" s="1" t="n">
        <f aca="false">IFERROR(VLOOKUP(A154,'[2]Pivot HorizontalMRP'!$A$4:$E$2689,5,0),0)</f>
        <v>0</v>
      </c>
      <c r="O154" s="1" t="n">
        <f aca="false">K154+L154</f>
        <v>92</v>
      </c>
      <c r="P154" s="1" t="n">
        <f aca="false">K154+L154+M154+N154</f>
        <v>92</v>
      </c>
      <c r="Q154" s="1" t="n">
        <f aca="false">IFERROR(VLOOKUP(A154,'[2]Pivot HorizontalMRP'!$A$4:$F$2689,6,0),0)</f>
        <v>0</v>
      </c>
      <c r="R154" s="1" t="n">
        <f aca="false">IFERROR(VLOOKUP(A154,'[2]Pivot HorizontalMRP'!$A$4:$G$2689,7,0),0)</f>
        <v>0</v>
      </c>
      <c r="S154" s="1" t="n">
        <f aca="false">IFERROR(VLOOKUP(A154,'[2]Pivot HorizontalMRP'!$A$4:$H$2689,8,0),0)</f>
        <v>0</v>
      </c>
      <c r="T154" s="1" t="n">
        <f aca="false">IFERROR(VLOOKUP(A154,'[2]Pivot HorizontalMRP'!$A$4:$I$2689,9,0),0)</f>
        <v>0</v>
      </c>
      <c r="U154" s="1" t="n">
        <f aca="false">IF(I154="delivery",O154-SUM(Q154+R154),IF(I154="PO",P154-SUM(Q154:R154)))</f>
        <v>92</v>
      </c>
      <c r="V154" s="81" t="n">
        <v>21.35</v>
      </c>
      <c r="W154" s="81"/>
      <c r="X154" s="81" t="n">
        <f aca="false">W154-V154</f>
        <v>-21.35</v>
      </c>
      <c r="Y154" s="81"/>
      <c r="Z154" s="81"/>
      <c r="AA154" s="81" t="n">
        <v>21.35</v>
      </c>
      <c r="AB154" s="81"/>
      <c r="AC154" s="81"/>
      <c r="AD154" s="81"/>
      <c r="AE154" s="81"/>
      <c r="AF154" s="81"/>
      <c r="AG154" s="81"/>
      <c r="AH154" s="81"/>
      <c r="AI154" s="81"/>
      <c r="AJ154" s="81"/>
      <c r="AK154" s="81"/>
      <c r="AL154" s="81"/>
      <c r="AM154" s="81"/>
      <c r="AN154" s="81"/>
      <c r="AO154" s="81" t="str">
        <f aca="false">D154</f>
        <v>Arista</v>
      </c>
      <c r="AP154" s="1" t="s">
        <v>1432</v>
      </c>
      <c r="AQ154" s="1"/>
      <c r="AR154" s="1"/>
      <c r="AS154" s="1"/>
      <c r="AT154" s="1"/>
      <c r="AU154" s="1"/>
      <c r="AV154" s="1"/>
      <c r="AW154" s="1"/>
      <c r="AX154" s="1"/>
      <c r="AY154" s="1"/>
      <c r="AZ154" s="1"/>
      <c r="BA154" s="1"/>
      <c r="BB154" s="1"/>
      <c r="BC154" s="1"/>
      <c r="BD154" s="1"/>
      <c r="BE154" s="1"/>
      <c r="BF154" s="1" t="s">
        <v>14668</v>
      </c>
      <c r="BG154" s="1" t="s">
        <v>183</v>
      </c>
      <c r="BH154" s="1"/>
      <c r="BI154" s="1"/>
    </row>
    <row r="155" customFormat="false" ht="12.75" hidden="false" customHeight="false" outlineLevel="0" collapsed="false">
      <c r="A155" s="1" t="s">
        <v>5275</v>
      </c>
      <c r="B155" s="1" t="s">
        <v>5276</v>
      </c>
      <c r="C155" s="1" t="s">
        <v>177</v>
      </c>
      <c r="D155" s="1" t="s">
        <v>82</v>
      </c>
      <c r="E155" s="1" t="s">
        <v>14786</v>
      </c>
      <c r="F155" s="1" t="s">
        <v>5278</v>
      </c>
      <c r="G155" s="1" t="n">
        <v>54</v>
      </c>
      <c r="H155" s="1" t="n">
        <v>135</v>
      </c>
      <c r="I155" s="101" t="s">
        <v>180</v>
      </c>
      <c r="J155" s="1" t="s">
        <v>4853</v>
      </c>
      <c r="K155" s="1" t="n">
        <f aca="false">IFERROR(VLOOKUP(A155,'[2]Pivot HorizontalMRP'!$A$4:$B$2689,2,0),0)</f>
        <v>0</v>
      </c>
      <c r="L155" s="1" t="n">
        <f aca="false">IFERROR(VLOOKUP(A155,'[2]Pivot HorizontalMRP'!$A$4:$C$2689,3,0),0)</f>
        <v>394</v>
      </c>
      <c r="M155" s="1" t="n">
        <f aca="false">IFERROR(VLOOKUP(A155,'[2]Pivot HorizontalMRP'!$A$4:$D$2689,0.4,0),0)</f>
        <v>0</v>
      </c>
      <c r="N155" s="1" t="n">
        <f aca="false">IFERROR(VLOOKUP(A155,'[2]Pivot HorizontalMRP'!$A$4:$E$2689,5,0),0)</f>
        <v>675</v>
      </c>
      <c r="O155" s="1" t="n">
        <f aca="false">K155+L155</f>
        <v>394</v>
      </c>
      <c r="P155" s="1" t="n">
        <f aca="false">K155+L155+M155+N155</f>
        <v>1069</v>
      </c>
      <c r="Q155" s="1" t="n">
        <f aca="false">IFERROR(VLOOKUP(A155,'[2]Pivot HorizontalMRP'!$A$4:$F$2689,6,0),0)</f>
        <v>726</v>
      </c>
      <c r="R155" s="1" t="n">
        <f aca="false">IFERROR(VLOOKUP(A155,'[2]Pivot HorizontalMRP'!$A$4:$G$2689,7,0),0)</f>
        <v>634</v>
      </c>
      <c r="S155" s="1" t="n">
        <f aca="false">IFERROR(VLOOKUP(A155,'[2]Pivot HorizontalMRP'!$A$4:$H$2689,8,0),0)</f>
        <v>436</v>
      </c>
      <c r="T155" s="1" t="n">
        <f aca="false">IFERROR(VLOOKUP(A155,'[2]Pivot HorizontalMRP'!$A$4:$I$2689,9,0),0)</f>
        <v>97</v>
      </c>
      <c r="U155" s="1" t="n">
        <f aca="false">IF(I155="delivery",O155-SUM(Q155+R155),IF(I155="PO",P155-SUM(Q155:R155)))</f>
        <v>-966</v>
      </c>
      <c r="V155" s="81" t="n">
        <v>2.5</v>
      </c>
      <c r="W155" s="81"/>
      <c r="X155" s="81" t="n">
        <f aca="false">W155-V155</f>
        <v>-2.5</v>
      </c>
      <c r="Y155" s="81"/>
      <c r="Z155" s="81"/>
      <c r="AA155" s="81"/>
      <c r="AB155" s="81"/>
      <c r="AC155" s="81"/>
      <c r="AD155" s="81"/>
      <c r="AE155" s="81"/>
      <c r="AF155" s="81"/>
      <c r="AG155" s="81"/>
      <c r="AH155" s="81"/>
      <c r="AI155" s="81"/>
      <c r="AJ155" s="81"/>
      <c r="AK155" s="81"/>
      <c r="AL155" s="81"/>
      <c r="AM155" s="81"/>
      <c r="AN155" s="81"/>
      <c r="AO155" s="81" t="str">
        <f aca="false">D155</f>
        <v>Arista</v>
      </c>
      <c r="AP155" s="1" t="s">
        <v>1432</v>
      </c>
      <c r="AQ155" s="1"/>
      <c r="AR155" s="1"/>
      <c r="AS155" s="1"/>
      <c r="AT155" s="1"/>
      <c r="AU155" s="1"/>
      <c r="AV155" s="1"/>
      <c r="AW155" s="1"/>
      <c r="AX155" s="1"/>
      <c r="AY155" s="1"/>
      <c r="AZ155" s="1"/>
      <c r="BA155" s="1"/>
      <c r="BB155" s="1"/>
      <c r="BC155" s="1"/>
      <c r="BD155" s="1"/>
      <c r="BE155" s="1"/>
      <c r="BF155" s="1" t="s">
        <v>14668</v>
      </c>
      <c r="BG155" s="1" t="s">
        <v>183</v>
      </c>
      <c r="BH155" s="1"/>
      <c r="BI155" s="1"/>
    </row>
    <row r="156" customFormat="false" ht="12.75" hidden="false" customHeight="false" outlineLevel="0" collapsed="false">
      <c r="A156" s="1" t="s">
        <v>5279</v>
      </c>
      <c r="B156" s="1" t="s">
        <v>5280</v>
      </c>
      <c r="C156" s="1" t="s">
        <v>177</v>
      </c>
      <c r="D156" s="1" t="s">
        <v>82</v>
      </c>
      <c r="E156" s="1" t="s">
        <v>5281</v>
      </c>
      <c r="F156" s="1" t="s">
        <v>5282</v>
      </c>
      <c r="G156" s="1" t="n">
        <v>43</v>
      </c>
      <c r="H156" s="1" t="n">
        <v>540</v>
      </c>
      <c r="I156" s="101" t="s">
        <v>180</v>
      </c>
      <c r="J156" s="1" t="s">
        <v>4853</v>
      </c>
      <c r="K156" s="1" t="n">
        <f aca="false">IFERROR(VLOOKUP(A156,'[2]Pivot HorizontalMRP'!$A$4:$B$2689,2,0),0)</f>
        <v>0</v>
      </c>
      <c r="L156" s="1" t="n">
        <f aca="false">IFERROR(VLOOKUP(A156,'[2]Pivot HorizontalMRP'!$A$4:$C$2689,3,0),0)</f>
        <v>523</v>
      </c>
      <c r="M156" s="1" t="n">
        <f aca="false">IFERROR(VLOOKUP(A156,'[2]Pivot HorizontalMRP'!$A$4:$D$2689,0.4,0),0)</f>
        <v>0</v>
      </c>
      <c r="N156" s="1" t="n">
        <f aca="false">IFERROR(VLOOKUP(A156,'[2]Pivot HorizontalMRP'!$A$4:$E$2689,5,0),0)</f>
        <v>0</v>
      </c>
      <c r="O156" s="1" t="n">
        <f aca="false">K156+L156</f>
        <v>523</v>
      </c>
      <c r="P156" s="1" t="n">
        <f aca="false">K156+L156+M156+N156</f>
        <v>523</v>
      </c>
      <c r="Q156" s="1" t="n">
        <f aca="false">IFERROR(VLOOKUP(A156,'[2]Pivot HorizontalMRP'!$A$4:$F$2689,6,0),0)</f>
        <v>619</v>
      </c>
      <c r="R156" s="1" t="n">
        <f aca="false">IFERROR(VLOOKUP(A156,'[2]Pivot HorizontalMRP'!$A$4:$G$2689,7,0),0)</f>
        <v>281</v>
      </c>
      <c r="S156" s="1" t="n">
        <f aca="false">IFERROR(VLOOKUP(A156,'[2]Pivot HorizontalMRP'!$A$4:$H$2689,8,0),0)</f>
        <v>152</v>
      </c>
      <c r="T156" s="1" t="n">
        <f aca="false">IFERROR(VLOOKUP(A156,'[2]Pivot HorizontalMRP'!$A$4:$I$2689,9,0),0)</f>
        <v>0</v>
      </c>
      <c r="U156" s="1" t="n">
        <f aca="false">IF(I156="delivery",O156-SUM(Q156+R156),IF(I156="PO",P156-SUM(Q156:R156)))</f>
        <v>-377</v>
      </c>
      <c r="V156" s="81" t="n">
        <v>2</v>
      </c>
      <c r="W156" s="81"/>
      <c r="X156" s="81" t="n">
        <f aca="false">W156-V156</f>
        <v>-2</v>
      </c>
      <c r="Y156" s="81"/>
      <c r="Z156" s="81"/>
      <c r="AA156" s="81" t="n">
        <v>2</v>
      </c>
      <c r="AB156" s="81"/>
      <c r="AC156" s="81"/>
      <c r="AD156" s="81"/>
      <c r="AE156" s="81"/>
      <c r="AF156" s="81"/>
      <c r="AG156" s="81"/>
      <c r="AH156" s="81"/>
      <c r="AI156" s="81"/>
      <c r="AJ156" s="81"/>
      <c r="AK156" s="81"/>
      <c r="AL156" s="81"/>
      <c r="AM156" s="81"/>
      <c r="AN156" s="81"/>
      <c r="AO156" s="81" t="str">
        <f aca="false">D156</f>
        <v>Arista</v>
      </c>
      <c r="AP156" s="1" t="s">
        <v>1432</v>
      </c>
      <c r="AQ156" s="1"/>
      <c r="AR156" s="1"/>
      <c r="AS156" s="1"/>
      <c r="AT156" s="1"/>
      <c r="AU156" s="1"/>
      <c r="AV156" s="1"/>
      <c r="AW156" s="1"/>
      <c r="AX156" s="1"/>
      <c r="AY156" s="1"/>
      <c r="AZ156" s="1"/>
      <c r="BA156" s="1"/>
      <c r="BB156" s="1"/>
      <c r="BC156" s="1"/>
      <c r="BD156" s="1"/>
      <c r="BE156" s="1"/>
      <c r="BF156" s="1" t="s">
        <v>14668</v>
      </c>
      <c r="BG156" s="1" t="s">
        <v>183</v>
      </c>
      <c r="BH156" s="1"/>
      <c r="BI156" s="1"/>
    </row>
    <row r="157" customFormat="false" ht="12.75" hidden="false" customHeight="false" outlineLevel="0" collapsed="false">
      <c r="A157" s="1" t="s">
        <v>5283</v>
      </c>
      <c r="B157" s="1" t="s">
        <v>5284</v>
      </c>
      <c r="C157" s="1" t="s">
        <v>177</v>
      </c>
      <c r="D157" s="1" t="s">
        <v>82</v>
      </c>
      <c r="E157" s="1" t="s">
        <v>14787</v>
      </c>
      <c r="F157" s="1" t="s">
        <v>5286</v>
      </c>
      <c r="G157" s="1" t="n">
        <v>71</v>
      </c>
      <c r="H157" s="1" t="n">
        <v>500</v>
      </c>
      <c r="I157" s="101" t="s">
        <v>188</v>
      </c>
      <c r="J157" s="1" t="s">
        <v>1431</v>
      </c>
      <c r="K157" s="1" t="n">
        <f aca="false">IFERROR(VLOOKUP(A157,'[2]Pivot HorizontalMRP'!$A$4:$B$2689,2,0),0)</f>
        <v>0</v>
      </c>
      <c r="L157" s="1" t="n">
        <f aca="false">IFERROR(VLOOKUP(A157,'[2]Pivot HorizontalMRP'!$A$4:$C$2689,3,0),0)</f>
        <v>2807</v>
      </c>
      <c r="M157" s="1" t="n">
        <f aca="false">IFERROR(VLOOKUP(A157,'[2]Pivot HorizontalMRP'!$A$4:$D$2689,0.4,0),0)</f>
        <v>0</v>
      </c>
      <c r="N157" s="1" t="n">
        <f aca="false">IFERROR(VLOOKUP(A157,'[2]Pivot HorizontalMRP'!$A$4:$E$2689,5,0),0)</f>
        <v>1240</v>
      </c>
      <c r="O157" s="1" t="n">
        <f aca="false">K157+L157</f>
        <v>2807</v>
      </c>
      <c r="P157" s="1" t="n">
        <f aca="false">K157+L157+M157+N157</f>
        <v>4047</v>
      </c>
      <c r="Q157" s="1" t="n">
        <f aca="false">IFERROR(VLOOKUP(A157,'[2]Pivot HorizontalMRP'!$A$4:$F$2689,6,0),0)</f>
        <v>1918</v>
      </c>
      <c r="R157" s="1" t="n">
        <f aca="false">IFERROR(VLOOKUP(A157,'[2]Pivot HorizontalMRP'!$A$4:$G$2689,7,0),0)</f>
        <v>2818</v>
      </c>
      <c r="S157" s="1" t="n">
        <f aca="false">IFERROR(VLOOKUP(A157,'[2]Pivot HorizontalMRP'!$A$4:$H$2689,8,0),0)</f>
        <v>3688</v>
      </c>
      <c r="T157" s="1" t="n">
        <f aca="false">IFERROR(VLOOKUP(A157,'[2]Pivot HorizontalMRP'!$A$4:$I$2689,9,0),0)</f>
        <v>1932</v>
      </c>
      <c r="U157" s="1" t="n">
        <f aca="false">IF(I157="delivery",O157-SUM(Q157+R157),IF(I157="PO",P157-SUM(Q157:R157)))</f>
        <v>-689</v>
      </c>
      <c r="V157" s="81" t="n">
        <v>4.97</v>
      </c>
      <c r="W157" s="81"/>
      <c r="X157" s="81" t="n">
        <f aca="false">W157-V157</f>
        <v>-4.97</v>
      </c>
      <c r="Y157" s="81"/>
      <c r="Z157" s="81"/>
      <c r="AA157" s="81"/>
      <c r="AB157" s="81"/>
      <c r="AC157" s="81"/>
      <c r="AD157" s="81"/>
      <c r="AE157" s="81"/>
      <c r="AF157" s="81"/>
      <c r="AG157" s="81"/>
      <c r="AH157" s="81"/>
      <c r="AI157" s="81"/>
      <c r="AJ157" s="81"/>
      <c r="AK157" s="81"/>
      <c r="AL157" s="81"/>
      <c r="AM157" s="81"/>
      <c r="AN157" s="81"/>
      <c r="AO157" s="81" t="str">
        <f aca="false">D157</f>
        <v>Arista</v>
      </c>
      <c r="AP157" s="1" t="s">
        <v>1432</v>
      </c>
      <c r="AQ157" s="1"/>
      <c r="AR157" s="1"/>
      <c r="AS157" s="1"/>
      <c r="AT157" s="1"/>
      <c r="AU157" s="1"/>
      <c r="AV157" s="1"/>
      <c r="AW157" s="1"/>
      <c r="AX157" s="1"/>
      <c r="AY157" s="1"/>
      <c r="AZ157" s="1"/>
      <c r="BA157" s="1"/>
      <c r="BB157" s="1"/>
      <c r="BC157" s="1"/>
      <c r="BD157" s="1"/>
      <c r="BE157" s="1"/>
      <c r="BF157" s="1" t="s">
        <v>14668</v>
      </c>
      <c r="BG157" s="1" t="s">
        <v>183</v>
      </c>
      <c r="BH157" s="1"/>
      <c r="BI157" s="1"/>
    </row>
    <row r="158" customFormat="false" ht="12.75" hidden="false" customHeight="false" outlineLevel="0" collapsed="false">
      <c r="A158" s="1" t="s">
        <v>5287</v>
      </c>
      <c r="B158" s="1" t="s">
        <v>5288</v>
      </c>
      <c r="C158" s="1" t="s">
        <v>177</v>
      </c>
      <c r="D158" s="1" t="s">
        <v>82</v>
      </c>
      <c r="E158" s="1" t="s">
        <v>5289</v>
      </c>
      <c r="F158" s="1" t="s">
        <v>5290</v>
      </c>
      <c r="G158" s="1" t="n">
        <v>52</v>
      </c>
      <c r="H158" s="1" t="n">
        <v>4000</v>
      </c>
      <c r="I158" s="101" t="s">
        <v>180</v>
      </c>
      <c r="J158" s="1" t="s">
        <v>4853</v>
      </c>
      <c r="K158" s="1" t="n">
        <f aca="false">IFERROR(VLOOKUP(A158,'[2]Pivot HorizontalMRP'!$A$4:$B$2689,2,0),0)</f>
        <v>0</v>
      </c>
      <c r="L158" s="1" t="n">
        <f aca="false">IFERROR(VLOOKUP(A158,'[2]Pivot HorizontalMRP'!$A$4:$C$2689,3,0),0)</f>
        <v>8492</v>
      </c>
      <c r="M158" s="1" t="n">
        <f aca="false">IFERROR(VLOOKUP(A158,'[2]Pivot HorizontalMRP'!$A$4:$D$2689,0.4,0),0)</f>
        <v>0</v>
      </c>
      <c r="N158" s="1" t="n">
        <f aca="false">IFERROR(VLOOKUP(A158,'[2]Pivot HorizontalMRP'!$A$4:$E$2689,5,0),0)</f>
        <v>0</v>
      </c>
      <c r="O158" s="1" t="n">
        <f aca="false">K158+L158</f>
        <v>8492</v>
      </c>
      <c r="P158" s="1" t="n">
        <f aca="false">K158+L158+M158+N158</f>
        <v>8492</v>
      </c>
      <c r="Q158" s="1" t="n">
        <f aca="false">IFERROR(VLOOKUP(A158,'[2]Pivot HorizontalMRP'!$A$4:$F$2689,6,0),0)</f>
        <v>3727</v>
      </c>
      <c r="R158" s="1" t="n">
        <f aca="false">IFERROR(VLOOKUP(A158,'[2]Pivot HorizontalMRP'!$A$4:$G$2689,7,0),0)</f>
        <v>5204</v>
      </c>
      <c r="S158" s="1" t="n">
        <f aca="false">IFERROR(VLOOKUP(A158,'[2]Pivot HorizontalMRP'!$A$4:$H$2689,8,0),0)</f>
        <v>7148</v>
      </c>
      <c r="T158" s="1" t="n">
        <f aca="false">IFERROR(VLOOKUP(A158,'[2]Pivot HorizontalMRP'!$A$4:$I$2689,9,0),0)</f>
        <v>3708</v>
      </c>
      <c r="U158" s="1" t="n">
        <f aca="false">IF(I158="delivery",O158-SUM(Q158+R158),IF(I158="PO",P158-SUM(Q158:R158)))</f>
        <v>-439</v>
      </c>
      <c r="V158" s="81" t="n">
        <v>0.31</v>
      </c>
      <c r="W158" s="81"/>
      <c r="X158" s="81" t="n">
        <f aca="false">W158-V158</f>
        <v>-0.31</v>
      </c>
      <c r="Y158" s="81"/>
      <c r="Z158" s="81"/>
      <c r="AA158" s="81" t="n">
        <v>0.19</v>
      </c>
      <c r="AB158" s="81"/>
      <c r="AC158" s="81"/>
      <c r="AD158" s="81"/>
      <c r="AE158" s="81"/>
      <c r="AF158" s="81"/>
      <c r="AG158" s="81"/>
      <c r="AH158" s="81"/>
      <c r="AI158" s="81"/>
      <c r="AJ158" s="81"/>
      <c r="AK158" s="81"/>
      <c r="AL158" s="81"/>
      <c r="AM158" s="81"/>
      <c r="AN158" s="81"/>
      <c r="AO158" s="81" t="str">
        <f aca="false">D158</f>
        <v>Arista</v>
      </c>
      <c r="AP158" s="1" t="s">
        <v>1432</v>
      </c>
      <c r="AQ158" s="1"/>
      <c r="AR158" s="1"/>
      <c r="AS158" s="1"/>
      <c r="AT158" s="1"/>
      <c r="AU158" s="1"/>
      <c r="AV158" s="1"/>
      <c r="AW158" s="1"/>
      <c r="AX158" s="1"/>
      <c r="AY158" s="1"/>
      <c r="AZ158" s="1"/>
      <c r="BA158" s="1"/>
      <c r="BB158" s="1"/>
      <c r="BC158" s="1"/>
      <c r="BD158" s="1"/>
      <c r="BE158" s="1"/>
      <c r="BF158" s="1" t="s">
        <v>14668</v>
      </c>
      <c r="BG158" s="1" t="s">
        <v>183</v>
      </c>
      <c r="BH158" s="1"/>
      <c r="BI158" s="1"/>
    </row>
    <row r="159" customFormat="false" ht="12.75" hidden="false" customHeight="false" outlineLevel="0" collapsed="false">
      <c r="A159" s="1" t="s">
        <v>5291</v>
      </c>
      <c r="B159" s="1" t="s">
        <v>5292</v>
      </c>
      <c r="C159" s="1" t="s">
        <v>177</v>
      </c>
      <c r="D159" s="1" t="s">
        <v>82</v>
      </c>
      <c r="E159" s="1" t="s">
        <v>5293</v>
      </c>
      <c r="F159" s="1" t="s">
        <v>5294</v>
      </c>
      <c r="G159" s="1" t="n">
        <v>41</v>
      </c>
      <c r="H159" s="1" t="n">
        <v>480</v>
      </c>
      <c r="I159" s="101" t="s">
        <v>188</v>
      </c>
      <c r="J159" s="1" t="s">
        <v>4731</v>
      </c>
      <c r="K159" s="1" t="n">
        <f aca="false">IFERROR(VLOOKUP(A159,'[2]Pivot HorizontalMRP'!$A$4:$B$2689,2,0),0)</f>
        <v>0</v>
      </c>
      <c r="L159" s="1" t="n">
        <f aca="false">IFERROR(VLOOKUP(A159,'[2]Pivot HorizontalMRP'!$A$4:$C$2689,3,0),0)</f>
        <v>2150</v>
      </c>
      <c r="M159" s="1" t="n">
        <f aca="false">IFERROR(VLOOKUP(A159,'[2]Pivot HorizontalMRP'!$A$4:$D$2689,0.4,0),0)</f>
        <v>0</v>
      </c>
      <c r="N159" s="1" t="n">
        <f aca="false">IFERROR(VLOOKUP(A159,'[2]Pivot HorizontalMRP'!$A$4:$E$2689,5,0),0)</f>
        <v>2400</v>
      </c>
      <c r="O159" s="1" t="n">
        <f aca="false">K159+L159</f>
        <v>2150</v>
      </c>
      <c r="P159" s="1" t="n">
        <f aca="false">K159+L159+M159+N159</f>
        <v>4550</v>
      </c>
      <c r="Q159" s="1" t="n">
        <f aca="false">IFERROR(VLOOKUP(A159,'[2]Pivot HorizontalMRP'!$A$4:$F$2689,6,0),0)</f>
        <v>3562</v>
      </c>
      <c r="R159" s="1" t="n">
        <f aca="false">IFERROR(VLOOKUP(A159,'[2]Pivot HorizontalMRP'!$A$4:$G$2689,7,0),0)</f>
        <v>2640</v>
      </c>
      <c r="S159" s="1" t="n">
        <f aca="false">IFERROR(VLOOKUP(A159,'[2]Pivot HorizontalMRP'!$A$4:$H$2689,8,0),0)</f>
        <v>2644</v>
      </c>
      <c r="T159" s="1" t="n">
        <f aca="false">IFERROR(VLOOKUP(A159,'[2]Pivot HorizontalMRP'!$A$4:$I$2689,9,0),0)</f>
        <v>2628</v>
      </c>
      <c r="U159" s="1" t="n">
        <f aca="false">IF(I159="delivery",O159-SUM(Q159+R159),IF(I159="PO",P159-SUM(Q159:R159)))</f>
        <v>-1652</v>
      </c>
      <c r="V159" s="81" t="n">
        <v>9.19</v>
      </c>
      <c r="W159" s="81"/>
      <c r="X159" s="81" t="n">
        <f aca="false">W159-V159</f>
        <v>-9.19</v>
      </c>
      <c r="Y159" s="81"/>
      <c r="Z159" s="81"/>
      <c r="AA159" s="81" t="n">
        <v>10.7</v>
      </c>
      <c r="AB159" s="81"/>
      <c r="AC159" s="81"/>
      <c r="AD159" s="81"/>
      <c r="AE159" s="81"/>
      <c r="AF159" s="81"/>
      <c r="AG159" s="81"/>
      <c r="AH159" s="81"/>
      <c r="AI159" s="81"/>
      <c r="AJ159" s="81"/>
      <c r="AK159" s="81"/>
      <c r="AL159" s="81"/>
      <c r="AM159" s="81"/>
      <c r="AN159" s="81"/>
      <c r="AO159" s="81" t="str">
        <f aca="false">D159</f>
        <v>Arista</v>
      </c>
      <c r="AP159" s="1" t="s">
        <v>1432</v>
      </c>
      <c r="AQ159" s="1"/>
      <c r="AR159" s="1"/>
      <c r="AS159" s="1"/>
      <c r="AT159" s="1"/>
      <c r="AU159" s="1"/>
      <c r="AV159" s="1"/>
      <c r="AW159" s="1"/>
      <c r="AX159" s="1"/>
      <c r="AY159" s="1"/>
      <c r="AZ159" s="1"/>
      <c r="BA159" s="1"/>
      <c r="BB159" s="1"/>
      <c r="BC159" s="1"/>
      <c r="BD159" s="1"/>
      <c r="BE159" s="1"/>
      <c r="BF159" s="1" t="s">
        <v>14668</v>
      </c>
      <c r="BG159" s="1" t="s">
        <v>183</v>
      </c>
      <c r="BH159" s="1"/>
      <c r="BI159" s="1"/>
    </row>
    <row r="160" customFormat="false" ht="12.75" hidden="false" customHeight="false" outlineLevel="0" collapsed="false">
      <c r="A160" s="1" t="s">
        <v>5295</v>
      </c>
      <c r="B160" s="1" t="s">
        <v>5296</v>
      </c>
      <c r="C160" s="1" t="s">
        <v>177</v>
      </c>
      <c r="D160" s="1" t="s">
        <v>82</v>
      </c>
      <c r="E160" s="1" t="s">
        <v>5297</v>
      </c>
      <c r="F160" s="1" t="s">
        <v>5298</v>
      </c>
      <c r="G160" s="1" t="n">
        <v>51</v>
      </c>
      <c r="H160" s="1" t="n">
        <v>10</v>
      </c>
      <c r="I160" s="101" t="s">
        <v>188</v>
      </c>
      <c r="J160" s="1" t="s">
        <v>1431</v>
      </c>
      <c r="K160" s="1" t="n">
        <f aca="false">IFERROR(VLOOKUP(A160,'[2]Pivot HorizontalMRP'!$A$4:$B$2689,2,0),0)</f>
        <v>0</v>
      </c>
      <c r="L160" s="1" t="n">
        <f aca="false">IFERROR(VLOOKUP(A160,'[2]Pivot HorizontalMRP'!$A$4:$C$2689,3,0),0)</f>
        <v>1322</v>
      </c>
      <c r="M160" s="1" t="n">
        <f aca="false">IFERROR(VLOOKUP(A160,'[2]Pivot HorizontalMRP'!$A$4:$D$2689,0.4,0),0)</f>
        <v>0</v>
      </c>
      <c r="N160" s="1" t="n">
        <f aca="false">IFERROR(VLOOKUP(A160,'[2]Pivot HorizontalMRP'!$A$4:$E$2689,5,0),0)</f>
        <v>0</v>
      </c>
      <c r="O160" s="1" t="n">
        <f aca="false">K160+L160</f>
        <v>1322</v>
      </c>
      <c r="P160" s="1" t="n">
        <f aca="false">K160+L160+M160+N160</f>
        <v>1322</v>
      </c>
      <c r="Q160" s="1" t="n">
        <f aca="false">IFERROR(VLOOKUP(A160,'[2]Pivot HorizontalMRP'!$A$4:$F$2689,6,0),0)</f>
        <v>265</v>
      </c>
      <c r="R160" s="1" t="n">
        <f aca="false">IFERROR(VLOOKUP(A160,'[2]Pivot HorizontalMRP'!$A$4:$G$2689,7,0),0)</f>
        <v>412</v>
      </c>
      <c r="S160" s="1" t="n">
        <f aca="false">IFERROR(VLOOKUP(A160,'[2]Pivot HorizontalMRP'!$A$4:$H$2689,8,0),0)</f>
        <v>401</v>
      </c>
      <c r="T160" s="1" t="n">
        <f aca="false">IFERROR(VLOOKUP(A160,'[2]Pivot HorizontalMRP'!$A$4:$I$2689,9,0),0)</f>
        <v>333</v>
      </c>
      <c r="U160" s="1" t="n">
        <f aca="false">IF(I160="delivery",O160-SUM(Q160+R160),IF(I160="PO",P160-SUM(Q160:R160)))</f>
        <v>645</v>
      </c>
      <c r="V160" s="81" t="n">
        <v>48.89</v>
      </c>
      <c r="W160" s="81"/>
      <c r="X160" s="81" t="n">
        <f aca="false">W160-V160</f>
        <v>-48.89</v>
      </c>
      <c r="Y160" s="81"/>
      <c r="Z160" s="81"/>
      <c r="AA160" s="81"/>
      <c r="AB160" s="81"/>
      <c r="AC160" s="81"/>
      <c r="AD160" s="81"/>
      <c r="AE160" s="81"/>
      <c r="AF160" s="81"/>
      <c r="AG160" s="81"/>
      <c r="AH160" s="81"/>
      <c r="AI160" s="81"/>
      <c r="AJ160" s="81"/>
      <c r="AK160" s="81"/>
      <c r="AL160" s="81"/>
      <c r="AM160" s="81"/>
      <c r="AN160" s="81"/>
      <c r="AO160" s="81" t="str">
        <f aca="false">D160</f>
        <v>Arista</v>
      </c>
      <c r="AP160" s="1" t="s">
        <v>1432</v>
      </c>
      <c r="AQ160" s="1"/>
      <c r="AR160" s="1"/>
      <c r="AS160" s="1"/>
      <c r="AT160" s="1"/>
      <c r="AU160" s="1"/>
      <c r="AV160" s="1"/>
      <c r="AW160" s="1"/>
      <c r="AX160" s="1"/>
      <c r="AY160" s="1"/>
      <c r="AZ160" s="1"/>
      <c r="BA160" s="1"/>
      <c r="BB160" s="1"/>
      <c r="BC160" s="1"/>
      <c r="BD160" s="1"/>
      <c r="BE160" s="1"/>
      <c r="BF160" s="1" t="s">
        <v>14668</v>
      </c>
      <c r="BG160" s="1" t="s">
        <v>183</v>
      </c>
      <c r="BH160" s="1"/>
      <c r="BI160" s="1"/>
    </row>
    <row r="161" customFormat="false" ht="12.75" hidden="false" customHeight="false" outlineLevel="0" collapsed="false">
      <c r="A161" s="103" t="s">
        <v>10395</v>
      </c>
      <c r="B161" s="104" t="s">
        <v>5296</v>
      </c>
      <c r="C161" s="99" t="s">
        <v>177</v>
      </c>
      <c r="D161" s="99" t="s">
        <v>82</v>
      </c>
      <c r="E161" s="99" t="s">
        <v>5297</v>
      </c>
      <c r="F161" s="99" t="s">
        <v>5298</v>
      </c>
      <c r="G161" s="99" t="n">
        <v>51</v>
      </c>
      <c r="H161" s="99" t="n">
        <v>10</v>
      </c>
      <c r="I161" s="99" t="s">
        <v>188</v>
      </c>
      <c r="J161" s="105" t="s">
        <v>1431</v>
      </c>
      <c r="K161" s="1" t="n">
        <f aca="false">IFERROR(VLOOKUP(A161,'[2]Pivot HorizontalMRP'!$A$4:$B$2689,2,0),0)</f>
        <v>0</v>
      </c>
      <c r="L161" s="1" t="n">
        <f aca="false">IFERROR(VLOOKUP(A161,'[2]Pivot HorizontalMRP'!$A$4:$C$2689,3,0),0)</f>
        <v>13</v>
      </c>
      <c r="M161" s="1" t="n">
        <f aca="false">IFERROR(VLOOKUP(A161,'[2]Pivot HorizontalMRP'!$A$4:$D$2689,0.4,0),0)</f>
        <v>0</v>
      </c>
      <c r="N161" s="1" t="n">
        <f aca="false">IFERROR(VLOOKUP(A161,'[2]Pivot HorizontalMRP'!$A$4:$E$2689,5,0),0)</f>
        <v>0</v>
      </c>
      <c r="O161" s="1" t="n">
        <f aca="false">K161+L161</f>
        <v>13</v>
      </c>
      <c r="P161" s="1" t="n">
        <f aca="false">K161+L161+M161+N161</f>
        <v>13</v>
      </c>
      <c r="Q161" s="1" t="n">
        <f aca="false">IFERROR(VLOOKUP(A161,'[2]Pivot HorizontalMRP'!$A$4:$F$2689,6,0),0)</f>
        <v>0</v>
      </c>
      <c r="R161" s="1" t="n">
        <f aca="false">IFERROR(VLOOKUP(A161,'[2]Pivot HorizontalMRP'!$A$4:$G$2689,7,0),0)</f>
        <v>0</v>
      </c>
      <c r="S161" s="1" t="n">
        <f aca="false">IFERROR(VLOOKUP(A161,'[2]Pivot HorizontalMRP'!$A$4:$H$2689,8,0),0)</f>
        <v>0</v>
      </c>
      <c r="T161" s="1" t="n">
        <f aca="false">IFERROR(VLOOKUP(A161,'[2]Pivot HorizontalMRP'!$A$4:$I$2689,9,0),0)</f>
        <v>0</v>
      </c>
      <c r="U161" s="1" t="n">
        <f aca="false">IF(I161="delivery",O161-SUM(Q161+R161),IF(I161="PO",P161-SUM(Q161:R161)))</f>
        <v>13</v>
      </c>
      <c r="V161" s="99" t="n">
        <v>48.89</v>
      </c>
      <c r="X161" s="81" t="n">
        <f aca="false">W161-V161</f>
        <v>-48.89</v>
      </c>
      <c r="AA161" s="81"/>
      <c r="AO161" s="81" t="str">
        <f aca="false">D161</f>
        <v>Arista</v>
      </c>
      <c r="AP161" s="99" t="s">
        <v>1432</v>
      </c>
      <c r="BF161" s="99" t="s">
        <v>14668</v>
      </c>
      <c r="BG161" s="1" t="s">
        <v>183</v>
      </c>
    </row>
    <row r="162" customFormat="false" ht="12.75" hidden="false" customHeight="false" outlineLevel="0" collapsed="false">
      <c r="A162" s="1" t="s">
        <v>14788</v>
      </c>
      <c r="B162" s="1" t="s">
        <v>5300</v>
      </c>
      <c r="C162" s="1" t="s">
        <v>177</v>
      </c>
      <c r="D162" s="1" t="s">
        <v>82</v>
      </c>
      <c r="E162" s="1" t="s">
        <v>5301</v>
      </c>
      <c r="F162" s="1" t="s">
        <v>5302</v>
      </c>
      <c r="G162" s="1" t="n">
        <v>55</v>
      </c>
      <c r="H162" s="1" t="n">
        <v>1</v>
      </c>
      <c r="I162" s="102" t="s">
        <v>188</v>
      </c>
      <c r="J162" s="105" t="s">
        <v>1431</v>
      </c>
      <c r="K162" s="1" t="n">
        <f aca="false">IFERROR(VLOOKUP(A162,'[2]Pivot HorizontalMRP'!$A$4:$B$2689,2,0),0)</f>
        <v>0</v>
      </c>
      <c r="L162" s="1" t="n">
        <f aca="false">IFERROR(VLOOKUP(A162,'[2]Pivot HorizontalMRP'!$A$4:$C$2689,3,0),0)</f>
        <v>0</v>
      </c>
      <c r="M162" s="1" t="n">
        <f aca="false">IFERROR(VLOOKUP(A162,'[2]Pivot HorizontalMRP'!$A$4:$D$2689,0.4,0),0)</f>
        <v>0</v>
      </c>
      <c r="N162" s="1" t="n">
        <f aca="false">IFERROR(VLOOKUP(A162,'[2]Pivot HorizontalMRP'!$A$4:$E$2689,5,0),0)</f>
        <v>0</v>
      </c>
      <c r="O162" s="1" t="n">
        <f aca="false">K162+L162</f>
        <v>0</v>
      </c>
      <c r="P162" s="1" t="n">
        <f aca="false">K162+L162+M162+N162</f>
        <v>0</v>
      </c>
      <c r="Q162" s="1" t="n">
        <f aca="false">IFERROR(VLOOKUP(A162,'[2]Pivot HorizontalMRP'!$A$4:$F$2689,6,0),0)</f>
        <v>176</v>
      </c>
      <c r="R162" s="1" t="n">
        <f aca="false">IFERROR(VLOOKUP(A162,'[2]Pivot HorizontalMRP'!$A$4:$G$2689,7,0),0)</f>
        <v>1328</v>
      </c>
      <c r="S162" s="1" t="n">
        <f aca="false">IFERROR(VLOOKUP(A162,'[2]Pivot HorizontalMRP'!$A$4:$H$2689,8,0),0)</f>
        <v>3584</v>
      </c>
      <c r="T162" s="1" t="n">
        <f aca="false">IFERROR(VLOOKUP(A162,'[2]Pivot HorizontalMRP'!$A$4:$I$2689,9,0),0)</f>
        <v>1024</v>
      </c>
      <c r="U162" s="1" t="n">
        <f aca="false">IF(I162="delivery",O162-SUM(Q162+R162),IF(I162="PO",P162-SUM(Q162:R162)))</f>
        <v>-1504</v>
      </c>
      <c r="V162" s="81" t="n">
        <v>24.38</v>
      </c>
      <c r="W162" s="81"/>
      <c r="X162" s="81" t="n">
        <f aca="false">W162-V162</f>
        <v>-24.38</v>
      </c>
      <c r="Y162" s="81"/>
      <c r="Z162" s="81"/>
      <c r="AA162" s="81"/>
      <c r="AB162" s="81"/>
      <c r="AC162" s="81"/>
      <c r="AD162" s="81"/>
      <c r="AE162" s="81"/>
      <c r="AF162" s="81"/>
      <c r="AG162" s="81"/>
      <c r="AH162" s="81"/>
      <c r="AI162" s="81"/>
      <c r="AJ162" s="81"/>
      <c r="AK162" s="81"/>
      <c r="AL162" s="81"/>
      <c r="AM162" s="81"/>
      <c r="AN162" s="81"/>
      <c r="AO162" s="81" t="str">
        <f aca="false">D162</f>
        <v>Arista</v>
      </c>
      <c r="AP162" s="102" t="s">
        <v>1432</v>
      </c>
      <c r="AQ162" s="1"/>
      <c r="AR162" s="1"/>
      <c r="AS162" s="1"/>
      <c r="AT162" s="1"/>
      <c r="AU162" s="1"/>
      <c r="AV162" s="1"/>
      <c r="AW162" s="1"/>
      <c r="AX162" s="1"/>
      <c r="AY162" s="1"/>
      <c r="AZ162" s="1"/>
      <c r="BA162" s="1"/>
      <c r="BB162" s="1"/>
      <c r="BC162" s="1"/>
      <c r="BD162" s="1"/>
      <c r="BE162" s="1"/>
      <c r="BF162" s="1" t="s">
        <v>10507</v>
      </c>
      <c r="BG162" s="1" t="s">
        <v>183</v>
      </c>
      <c r="BH162" s="1"/>
      <c r="BI162" s="1"/>
    </row>
    <row r="163" customFormat="false" ht="12.75" hidden="false" customHeight="false" outlineLevel="0" collapsed="false">
      <c r="A163" s="1" t="s">
        <v>5303</v>
      </c>
      <c r="B163" s="1" t="s">
        <v>5304</v>
      </c>
      <c r="C163" s="1" t="s">
        <v>177</v>
      </c>
      <c r="D163" s="1" t="s">
        <v>82</v>
      </c>
      <c r="E163" s="1" t="s">
        <v>5305</v>
      </c>
      <c r="F163" s="1" t="s">
        <v>5306</v>
      </c>
      <c r="G163" s="1" t="n">
        <v>74</v>
      </c>
      <c r="H163" s="1" t="n">
        <v>27000</v>
      </c>
      <c r="I163" s="101" t="s">
        <v>180</v>
      </c>
      <c r="J163" s="1" t="s">
        <v>4853</v>
      </c>
      <c r="K163" s="1" t="n">
        <f aca="false">IFERROR(VLOOKUP(A163,'[2]Pivot HorizontalMRP'!$A$4:$B$2689,2,0),0)</f>
        <v>0</v>
      </c>
      <c r="L163" s="1" t="n">
        <f aca="false">IFERROR(VLOOKUP(A163,'[2]Pivot HorizontalMRP'!$A$4:$C$2689,3,0),0)</f>
        <v>14176</v>
      </c>
      <c r="M163" s="1" t="n">
        <f aca="false">IFERROR(VLOOKUP(A163,'[2]Pivot HorizontalMRP'!$A$4:$D$2689,0.4,0),0)</f>
        <v>0</v>
      </c>
      <c r="N163" s="1" t="n">
        <f aca="false">IFERROR(VLOOKUP(A163,'[2]Pivot HorizontalMRP'!$A$4:$E$2689,5,0),0)</f>
        <v>0</v>
      </c>
      <c r="O163" s="1" t="n">
        <f aca="false">K163+L163</f>
        <v>14176</v>
      </c>
      <c r="P163" s="1" t="n">
        <f aca="false">K163+L163+M163+N163</f>
        <v>14176</v>
      </c>
      <c r="Q163" s="1" t="n">
        <f aca="false">IFERROR(VLOOKUP(A163,'[2]Pivot HorizontalMRP'!$A$4:$F$2689,6,0),0)</f>
        <v>2468</v>
      </c>
      <c r="R163" s="1" t="n">
        <f aca="false">IFERROR(VLOOKUP(A163,'[2]Pivot HorizontalMRP'!$A$4:$G$2689,7,0),0)</f>
        <v>1584</v>
      </c>
      <c r="S163" s="1" t="n">
        <f aca="false">IFERROR(VLOOKUP(A163,'[2]Pivot HorizontalMRP'!$A$4:$H$2689,8,0),0)</f>
        <v>1584</v>
      </c>
      <c r="T163" s="1" t="n">
        <f aca="false">IFERROR(VLOOKUP(A163,'[2]Pivot HorizontalMRP'!$A$4:$I$2689,9,0),0)</f>
        <v>1296</v>
      </c>
      <c r="U163" s="1" t="n">
        <f aca="false">IF(I163="delivery",O163-SUM(Q163+R163),IF(I163="PO",P163-SUM(Q163:R163)))</f>
        <v>10124</v>
      </c>
      <c r="V163" s="81" t="n">
        <v>0.3311</v>
      </c>
      <c r="W163" s="81"/>
      <c r="X163" s="81" t="n">
        <f aca="false">W163-V163</f>
        <v>-0.3311</v>
      </c>
      <c r="Y163" s="81"/>
      <c r="Z163" s="81"/>
      <c r="AA163" s="81"/>
      <c r="AB163" s="81"/>
      <c r="AC163" s="81"/>
      <c r="AD163" s="81"/>
      <c r="AE163" s="81"/>
      <c r="AF163" s="81"/>
      <c r="AG163" s="81"/>
      <c r="AH163" s="81"/>
      <c r="AI163" s="81"/>
      <c r="AJ163" s="81"/>
      <c r="AK163" s="81"/>
      <c r="AL163" s="81"/>
      <c r="AM163" s="81"/>
      <c r="AN163" s="81"/>
      <c r="AO163" s="81" t="str">
        <f aca="false">D163</f>
        <v>Arista</v>
      </c>
      <c r="AP163" s="1" t="s">
        <v>1432</v>
      </c>
      <c r="AQ163" s="1"/>
      <c r="AR163" s="1"/>
      <c r="AS163" s="1"/>
      <c r="AT163" s="1"/>
      <c r="AU163" s="1"/>
      <c r="AV163" s="1"/>
      <c r="AW163" s="1"/>
      <c r="AX163" s="1"/>
      <c r="AY163" s="1"/>
      <c r="AZ163" s="1"/>
      <c r="BA163" s="1"/>
      <c r="BB163" s="1"/>
      <c r="BC163" s="1"/>
      <c r="BD163" s="1"/>
      <c r="BE163" s="1"/>
      <c r="BF163" s="1" t="s">
        <v>14668</v>
      </c>
      <c r="BG163" s="1" t="s">
        <v>183</v>
      </c>
      <c r="BH163" s="1"/>
      <c r="BI163" s="1"/>
    </row>
    <row r="164" customFormat="false" ht="12.75" hidden="false" customHeight="false" outlineLevel="0" collapsed="false">
      <c r="A164" s="1" t="s">
        <v>5307</v>
      </c>
      <c r="B164" s="1" t="s">
        <v>5308</v>
      </c>
      <c r="C164" s="1" t="s">
        <v>177</v>
      </c>
      <c r="D164" s="1" t="s">
        <v>82</v>
      </c>
      <c r="E164" s="1" t="s">
        <v>14789</v>
      </c>
      <c r="F164" s="1" t="s">
        <v>5310</v>
      </c>
      <c r="G164" s="1" t="n">
        <v>51</v>
      </c>
      <c r="H164" s="1" t="n">
        <v>576</v>
      </c>
      <c r="I164" s="101" t="s">
        <v>188</v>
      </c>
      <c r="J164" s="1" t="s">
        <v>4731</v>
      </c>
      <c r="K164" s="1" t="n">
        <f aca="false">IFERROR(VLOOKUP(A164,'[2]Pivot HorizontalMRP'!$A$4:$B$2689,2,0),0)</f>
        <v>0</v>
      </c>
      <c r="L164" s="1" t="n">
        <f aca="false">IFERROR(VLOOKUP(A164,'[2]Pivot HorizontalMRP'!$A$4:$C$2689,3,0),0)</f>
        <v>4784</v>
      </c>
      <c r="M164" s="1" t="n">
        <f aca="false">IFERROR(VLOOKUP(A164,'[2]Pivot HorizontalMRP'!$A$4:$D$2689,0.4,0),0)</f>
        <v>0</v>
      </c>
      <c r="N164" s="1" t="n">
        <f aca="false">IFERROR(VLOOKUP(A164,'[2]Pivot HorizontalMRP'!$A$4:$E$2689,5,0),0)</f>
        <v>2016</v>
      </c>
      <c r="O164" s="1" t="n">
        <f aca="false">K164+L164</f>
        <v>4784</v>
      </c>
      <c r="P164" s="1" t="n">
        <f aca="false">K164+L164+M164+N164</f>
        <v>6800</v>
      </c>
      <c r="Q164" s="1" t="n">
        <f aca="false">IFERROR(VLOOKUP(A164,'[2]Pivot HorizontalMRP'!$A$4:$F$2689,6,0),0)</f>
        <v>7124</v>
      </c>
      <c r="R164" s="1" t="n">
        <f aca="false">IFERROR(VLOOKUP(A164,'[2]Pivot HorizontalMRP'!$A$4:$G$2689,7,0),0)</f>
        <v>5280</v>
      </c>
      <c r="S164" s="1" t="n">
        <f aca="false">IFERROR(VLOOKUP(A164,'[2]Pivot HorizontalMRP'!$A$4:$H$2689,8,0),0)</f>
        <v>5288</v>
      </c>
      <c r="T164" s="1" t="n">
        <f aca="false">IFERROR(VLOOKUP(A164,'[2]Pivot HorizontalMRP'!$A$4:$I$2689,9,0),0)</f>
        <v>5256</v>
      </c>
      <c r="U164" s="1" t="n">
        <f aca="false">IF(I164="delivery",O164-SUM(Q164+R164),IF(I164="PO",P164-SUM(Q164:R164)))</f>
        <v>-5604</v>
      </c>
      <c r="V164" s="81" t="n">
        <v>3.47</v>
      </c>
      <c r="W164" s="81"/>
      <c r="X164" s="81" t="n">
        <f aca="false">W164-V164</f>
        <v>-3.47</v>
      </c>
      <c r="Y164" s="81"/>
      <c r="Z164" s="81"/>
      <c r="AA164" s="81" t="n">
        <v>8.43</v>
      </c>
      <c r="AB164" s="81"/>
      <c r="AC164" s="81"/>
      <c r="AD164" s="81"/>
      <c r="AE164" s="81"/>
      <c r="AF164" s="81"/>
      <c r="AG164" s="81"/>
      <c r="AH164" s="81"/>
      <c r="AI164" s="81"/>
      <c r="AJ164" s="81"/>
      <c r="AK164" s="81"/>
      <c r="AL164" s="81"/>
      <c r="AM164" s="81"/>
      <c r="AN164" s="81"/>
      <c r="AO164" s="81" t="str">
        <f aca="false">D164</f>
        <v>Arista</v>
      </c>
      <c r="AP164" s="1" t="s">
        <v>1432</v>
      </c>
      <c r="AQ164" s="1"/>
      <c r="AR164" s="1"/>
      <c r="AS164" s="1"/>
      <c r="AT164" s="1"/>
      <c r="AU164" s="1"/>
      <c r="AV164" s="1"/>
      <c r="AW164" s="1"/>
      <c r="AX164" s="1"/>
      <c r="AY164" s="1"/>
      <c r="AZ164" s="1"/>
      <c r="BA164" s="1"/>
      <c r="BB164" s="1"/>
      <c r="BC164" s="1"/>
      <c r="BD164" s="1"/>
      <c r="BE164" s="1"/>
      <c r="BF164" s="1" t="s">
        <v>14668</v>
      </c>
      <c r="BG164" s="1" t="s">
        <v>183</v>
      </c>
      <c r="BH164" s="1"/>
      <c r="BI164" s="1"/>
    </row>
    <row r="165" customFormat="false" ht="12.75" hidden="false" customHeight="false" outlineLevel="0" collapsed="false">
      <c r="A165" s="1" t="s">
        <v>5311</v>
      </c>
      <c r="B165" s="1" t="s">
        <v>5312</v>
      </c>
      <c r="C165" s="1" t="s">
        <v>177</v>
      </c>
      <c r="D165" s="1" t="s">
        <v>82</v>
      </c>
      <c r="E165" s="1" t="s">
        <v>5313</v>
      </c>
      <c r="F165" s="1" t="s">
        <v>14790</v>
      </c>
      <c r="G165" s="1" t="n">
        <v>51</v>
      </c>
      <c r="H165" s="1" t="n">
        <v>4000</v>
      </c>
      <c r="I165" s="101" t="s">
        <v>188</v>
      </c>
      <c r="J165" s="1" t="s">
        <v>5315</v>
      </c>
      <c r="K165" s="1" t="n">
        <f aca="false">IFERROR(VLOOKUP(A165,'[2]Pivot HorizontalMRP'!$A$4:$B$2689,2,0),0)</f>
        <v>0</v>
      </c>
      <c r="L165" s="1" t="n">
        <f aca="false">IFERROR(VLOOKUP(A165,'[2]Pivot HorizontalMRP'!$A$4:$C$2689,3,0),0)</f>
        <v>107</v>
      </c>
      <c r="M165" s="1" t="n">
        <f aca="false">IFERROR(VLOOKUP(A165,'[2]Pivot HorizontalMRP'!$A$4:$D$2689,0.4,0),0)</f>
        <v>0</v>
      </c>
      <c r="N165" s="1" t="n">
        <f aca="false">IFERROR(VLOOKUP(A165,'[2]Pivot HorizontalMRP'!$A$4:$E$2689,5,0),0)</f>
        <v>0</v>
      </c>
      <c r="O165" s="1" t="n">
        <f aca="false">K165+L165</f>
        <v>107</v>
      </c>
      <c r="P165" s="1" t="n">
        <f aca="false">K165+L165+M165+N165</f>
        <v>107</v>
      </c>
      <c r="Q165" s="1" t="n">
        <f aca="false">IFERROR(VLOOKUP(A165,'[2]Pivot HorizontalMRP'!$A$4:$F$2689,6,0),0)</f>
        <v>106</v>
      </c>
      <c r="R165" s="1" t="n">
        <f aca="false">IFERROR(VLOOKUP(A165,'[2]Pivot HorizontalMRP'!$A$4:$G$2689,7,0),0)</f>
        <v>120</v>
      </c>
      <c r="S165" s="1" t="n">
        <f aca="false">IFERROR(VLOOKUP(A165,'[2]Pivot HorizontalMRP'!$A$4:$H$2689,8,0),0)</f>
        <v>120</v>
      </c>
      <c r="T165" s="1" t="n">
        <f aca="false">IFERROR(VLOOKUP(A165,'[2]Pivot HorizontalMRP'!$A$4:$I$2689,9,0),0)</f>
        <v>0</v>
      </c>
      <c r="U165" s="1" t="n">
        <f aca="false">IF(I165="delivery",O165-SUM(Q165+R165),IF(I165="PO",P165-SUM(Q165:R165)))</f>
        <v>-119</v>
      </c>
      <c r="V165" s="81" t="n">
        <v>1.065</v>
      </c>
      <c r="W165" s="81"/>
      <c r="X165" s="81" t="n">
        <f aca="false">W165-V165</f>
        <v>-1.065</v>
      </c>
      <c r="Y165" s="81"/>
      <c r="Z165" s="81"/>
      <c r="AA165" s="81" t="n">
        <v>1.7</v>
      </c>
      <c r="AB165" s="81"/>
      <c r="AC165" s="81"/>
      <c r="AD165" s="81"/>
      <c r="AE165" s="81"/>
      <c r="AF165" s="81"/>
      <c r="AG165" s="81"/>
      <c r="AH165" s="81"/>
      <c r="AI165" s="81"/>
      <c r="AJ165" s="81"/>
      <c r="AK165" s="81"/>
      <c r="AL165" s="81"/>
      <c r="AM165" s="81"/>
      <c r="AN165" s="81"/>
      <c r="AO165" s="81" t="str">
        <f aca="false">D165</f>
        <v>Arista</v>
      </c>
      <c r="AP165" s="1" t="s">
        <v>1432</v>
      </c>
      <c r="AQ165" s="1"/>
      <c r="AR165" s="1"/>
      <c r="AS165" s="1"/>
      <c r="AT165" s="1"/>
      <c r="AU165" s="1"/>
      <c r="AV165" s="1"/>
      <c r="AW165" s="1"/>
      <c r="AX165" s="1"/>
      <c r="AY165" s="1"/>
      <c r="AZ165" s="1"/>
      <c r="BA165" s="1"/>
      <c r="BB165" s="1"/>
      <c r="BC165" s="1"/>
      <c r="BD165" s="1"/>
      <c r="BE165" s="1"/>
      <c r="BF165" s="1" t="s">
        <v>14668</v>
      </c>
      <c r="BG165" s="1" t="s">
        <v>183</v>
      </c>
      <c r="BH165" s="1"/>
      <c r="BI165" s="1"/>
    </row>
    <row r="166" customFormat="false" ht="12.75" hidden="false" customHeight="false" outlineLevel="0" collapsed="false">
      <c r="A166" s="1" t="s">
        <v>5316</v>
      </c>
      <c r="B166" s="1" t="s">
        <v>5317</v>
      </c>
      <c r="C166" s="1" t="s">
        <v>177</v>
      </c>
      <c r="D166" s="1" t="s">
        <v>82</v>
      </c>
      <c r="E166" s="1" t="s">
        <v>5318</v>
      </c>
      <c r="F166" s="1" t="s">
        <v>5319</v>
      </c>
      <c r="G166" s="1" t="n">
        <v>51</v>
      </c>
      <c r="H166" s="1" t="n">
        <v>4500</v>
      </c>
      <c r="I166" s="101" t="s">
        <v>188</v>
      </c>
      <c r="J166" s="1" t="s">
        <v>5088</v>
      </c>
      <c r="K166" s="1" t="n">
        <f aca="false">IFERROR(VLOOKUP(A166,'[2]Pivot HorizontalMRP'!$A$4:$B$2689,2,0),0)</f>
        <v>0</v>
      </c>
      <c r="L166" s="1" t="n">
        <f aca="false">IFERROR(VLOOKUP(A166,'[2]Pivot HorizontalMRP'!$A$4:$C$2689,3,0),0)</f>
        <v>351</v>
      </c>
      <c r="M166" s="1" t="n">
        <f aca="false">IFERROR(VLOOKUP(A166,'[2]Pivot HorizontalMRP'!$A$4:$D$2689,0.4,0),0)</f>
        <v>0</v>
      </c>
      <c r="N166" s="1" t="n">
        <f aca="false">IFERROR(VLOOKUP(A166,'[2]Pivot HorizontalMRP'!$A$4:$E$2689,5,0),0)</f>
        <v>0</v>
      </c>
      <c r="O166" s="1" t="n">
        <f aca="false">K166+L166</f>
        <v>351</v>
      </c>
      <c r="P166" s="1" t="n">
        <f aca="false">K166+L166+M166+N166</f>
        <v>351</v>
      </c>
      <c r="Q166" s="1" t="n">
        <f aca="false">IFERROR(VLOOKUP(A166,'[2]Pivot HorizontalMRP'!$A$4:$F$2689,6,0),0)</f>
        <v>106</v>
      </c>
      <c r="R166" s="1" t="n">
        <f aca="false">IFERROR(VLOOKUP(A166,'[2]Pivot HorizontalMRP'!$A$4:$G$2689,7,0),0)</f>
        <v>120</v>
      </c>
      <c r="S166" s="1" t="n">
        <f aca="false">IFERROR(VLOOKUP(A166,'[2]Pivot HorizontalMRP'!$A$4:$H$2689,8,0),0)</f>
        <v>120</v>
      </c>
      <c r="T166" s="1" t="n">
        <f aca="false">IFERROR(VLOOKUP(A166,'[2]Pivot HorizontalMRP'!$A$4:$I$2689,9,0),0)</f>
        <v>0</v>
      </c>
      <c r="U166" s="1" t="n">
        <f aca="false">IF(I166="delivery",O166-SUM(Q166+R166),IF(I166="PO",P166-SUM(Q166:R166)))</f>
        <v>125</v>
      </c>
      <c r="V166" s="81" t="n">
        <v>0.9225</v>
      </c>
      <c r="W166" s="81"/>
      <c r="X166" s="81" t="n">
        <f aca="false">W166-V166</f>
        <v>-0.9225</v>
      </c>
      <c r="Y166" s="81"/>
      <c r="Z166" s="81"/>
      <c r="AA166" s="81"/>
      <c r="AB166" s="81"/>
      <c r="AC166" s="81"/>
      <c r="AD166" s="81"/>
      <c r="AE166" s="81"/>
      <c r="AF166" s="81"/>
      <c r="AG166" s="81"/>
      <c r="AH166" s="81"/>
      <c r="AI166" s="81"/>
      <c r="AJ166" s="81"/>
      <c r="AK166" s="81"/>
      <c r="AL166" s="81"/>
      <c r="AM166" s="81"/>
      <c r="AN166" s="81"/>
      <c r="AO166" s="81" t="str">
        <f aca="false">D166</f>
        <v>Arista</v>
      </c>
      <c r="AP166" s="1" t="s">
        <v>1432</v>
      </c>
      <c r="AQ166" s="1"/>
      <c r="AR166" s="1"/>
      <c r="AS166" s="1"/>
      <c r="AT166" s="1"/>
      <c r="AU166" s="1"/>
      <c r="AV166" s="1"/>
      <c r="AW166" s="1"/>
      <c r="AX166" s="1"/>
      <c r="AY166" s="1"/>
      <c r="AZ166" s="1"/>
      <c r="BA166" s="1"/>
      <c r="BB166" s="1"/>
      <c r="BC166" s="1"/>
      <c r="BD166" s="1"/>
      <c r="BE166" s="1"/>
      <c r="BF166" s="1" t="s">
        <v>14668</v>
      </c>
      <c r="BG166" s="1" t="s">
        <v>183</v>
      </c>
      <c r="BH166" s="1"/>
      <c r="BI166" s="1"/>
    </row>
    <row r="167" customFormat="false" ht="12.75" hidden="false" customHeight="false" outlineLevel="0" collapsed="false">
      <c r="A167" s="1" t="s">
        <v>5320</v>
      </c>
      <c r="B167" s="1" t="s">
        <v>5321</v>
      </c>
      <c r="C167" s="1" t="s">
        <v>177</v>
      </c>
      <c r="D167" s="1" t="s">
        <v>82</v>
      </c>
      <c r="E167" s="1" t="s">
        <v>14791</v>
      </c>
      <c r="F167" s="1" t="s">
        <v>5323</v>
      </c>
      <c r="G167" s="1" t="n">
        <v>41</v>
      </c>
      <c r="H167" s="1" t="n">
        <v>1680</v>
      </c>
      <c r="I167" s="101" t="s">
        <v>188</v>
      </c>
      <c r="J167" s="1" t="s">
        <v>5088</v>
      </c>
      <c r="K167" s="1" t="n">
        <f aca="false">IFERROR(VLOOKUP(A167,'[2]Pivot HorizontalMRP'!$A$4:$B$2689,2,0),0)</f>
        <v>0</v>
      </c>
      <c r="L167" s="1" t="n">
        <f aca="false">IFERROR(VLOOKUP(A167,'[2]Pivot HorizontalMRP'!$A$4:$C$2689,3,0),0)</f>
        <v>7812</v>
      </c>
      <c r="M167" s="1" t="n">
        <f aca="false">IFERROR(VLOOKUP(A167,'[2]Pivot HorizontalMRP'!$A$4:$D$2689,0.4,0),0)</f>
        <v>0</v>
      </c>
      <c r="N167" s="1" t="n">
        <f aca="false">IFERROR(VLOOKUP(A167,'[2]Pivot HorizontalMRP'!$A$4:$E$2689,5,0),0)</f>
        <v>15708</v>
      </c>
      <c r="O167" s="1" t="n">
        <f aca="false">K167+L167</f>
        <v>7812</v>
      </c>
      <c r="P167" s="1" t="n">
        <f aca="false">K167+L167+M167+N167</f>
        <v>23520</v>
      </c>
      <c r="Q167" s="1" t="n">
        <f aca="false">IFERROR(VLOOKUP(A167,'[2]Pivot HorizontalMRP'!$A$4:$F$2689,6,0),0)</f>
        <v>24407</v>
      </c>
      <c r="R167" s="1" t="n">
        <f aca="false">IFERROR(VLOOKUP(A167,'[2]Pivot HorizontalMRP'!$A$4:$G$2689,7,0),0)</f>
        <v>11265</v>
      </c>
      <c r="S167" s="1" t="n">
        <f aca="false">IFERROR(VLOOKUP(A167,'[2]Pivot HorizontalMRP'!$A$4:$H$2689,8,0),0)</f>
        <v>11597</v>
      </c>
      <c r="T167" s="1" t="n">
        <f aca="false">IFERROR(VLOOKUP(A167,'[2]Pivot HorizontalMRP'!$A$4:$I$2689,9,0),0)</f>
        <v>7488</v>
      </c>
      <c r="U167" s="1" t="n">
        <f aca="false">IF(I167="delivery",O167-SUM(Q167+R167),IF(I167="PO",P167-SUM(Q167:R167)))</f>
        <v>-12152</v>
      </c>
      <c r="V167" s="81" t="n">
        <v>1.475</v>
      </c>
      <c r="W167" s="81"/>
      <c r="X167" s="81" t="n">
        <f aca="false">W167-V167</f>
        <v>-1.475</v>
      </c>
      <c r="Y167" s="81"/>
      <c r="Z167" s="81"/>
      <c r="AA167" s="81" t="n">
        <v>1.5</v>
      </c>
      <c r="AB167" s="81"/>
      <c r="AC167" s="81"/>
      <c r="AD167" s="81"/>
      <c r="AE167" s="81"/>
      <c r="AF167" s="81"/>
      <c r="AG167" s="81"/>
      <c r="AH167" s="81"/>
      <c r="AI167" s="81"/>
      <c r="AJ167" s="81"/>
      <c r="AK167" s="81"/>
      <c r="AL167" s="81"/>
      <c r="AM167" s="81"/>
      <c r="AN167" s="81"/>
      <c r="AO167" s="81" t="str">
        <f aca="false">D167</f>
        <v>Arista</v>
      </c>
      <c r="AP167" s="1" t="s">
        <v>1432</v>
      </c>
      <c r="AQ167" s="1"/>
      <c r="AR167" s="1"/>
      <c r="AS167" s="1"/>
      <c r="AT167" s="1"/>
      <c r="AU167" s="1"/>
      <c r="AV167" s="1"/>
      <c r="AW167" s="1"/>
      <c r="AX167" s="1"/>
      <c r="AY167" s="1"/>
      <c r="AZ167" s="1"/>
      <c r="BA167" s="1"/>
      <c r="BB167" s="1"/>
      <c r="BC167" s="1"/>
      <c r="BD167" s="1"/>
      <c r="BE167" s="1"/>
      <c r="BF167" s="1" t="s">
        <v>14668</v>
      </c>
      <c r="BG167" s="1" t="s">
        <v>183</v>
      </c>
      <c r="BH167" s="1"/>
      <c r="BI167" s="1"/>
    </row>
    <row r="168" customFormat="false" ht="12.75" hidden="false" customHeight="false" outlineLevel="0" collapsed="false">
      <c r="A168" s="1" t="s">
        <v>5324</v>
      </c>
      <c r="B168" s="1" t="s">
        <v>5325</v>
      </c>
      <c r="C168" s="1" t="s">
        <v>177</v>
      </c>
      <c r="D168" s="1" t="s">
        <v>82</v>
      </c>
      <c r="E168" s="1" t="s">
        <v>5326</v>
      </c>
      <c r="F168" s="1" t="s">
        <v>5327</v>
      </c>
      <c r="G168" s="1" t="n">
        <v>71</v>
      </c>
      <c r="H168" s="1" t="n">
        <v>1650</v>
      </c>
      <c r="I168" s="101" t="s">
        <v>180</v>
      </c>
      <c r="J168" s="1" t="s">
        <v>4853</v>
      </c>
      <c r="K168" s="1" t="n">
        <f aca="false">IFERROR(VLOOKUP(A168,'[2]Pivot HorizontalMRP'!$A$4:$B$2689,2,0),0)</f>
        <v>0</v>
      </c>
      <c r="L168" s="1" t="n">
        <f aca="false">IFERROR(VLOOKUP(A168,'[2]Pivot HorizontalMRP'!$A$4:$C$2689,3,0),0)</f>
        <v>30652</v>
      </c>
      <c r="M168" s="1" t="n">
        <f aca="false">IFERROR(VLOOKUP(A168,'[2]Pivot HorizontalMRP'!$A$4:$D$2689,0.4,0),0)</f>
        <v>0</v>
      </c>
      <c r="N168" s="1" t="n">
        <f aca="false">IFERROR(VLOOKUP(A168,'[2]Pivot HorizontalMRP'!$A$4:$E$2689,5,0),0)</f>
        <v>3300</v>
      </c>
      <c r="O168" s="1" t="n">
        <f aca="false">K168+L168</f>
        <v>30652</v>
      </c>
      <c r="P168" s="1" t="n">
        <f aca="false">K168+L168+M168+N168</f>
        <v>33952</v>
      </c>
      <c r="Q168" s="1" t="n">
        <f aca="false">IFERROR(VLOOKUP(A168,'[2]Pivot HorizontalMRP'!$A$4:$F$2689,6,0),0)</f>
        <v>11964</v>
      </c>
      <c r="R168" s="1" t="n">
        <f aca="false">IFERROR(VLOOKUP(A168,'[2]Pivot HorizontalMRP'!$A$4:$G$2689,7,0),0)</f>
        <v>20816</v>
      </c>
      <c r="S168" s="1" t="n">
        <f aca="false">IFERROR(VLOOKUP(A168,'[2]Pivot HorizontalMRP'!$A$4:$H$2689,8,0),0)</f>
        <v>26816</v>
      </c>
      <c r="T168" s="1" t="n">
        <f aca="false">IFERROR(VLOOKUP(A168,'[2]Pivot HorizontalMRP'!$A$4:$I$2689,9,0),0)</f>
        <v>16608</v>
      </c>
      <c r="U168" s="1" t="n">
        <f aca="false">IF(I168="delivery",O168-SUM(Q168+R168),IF(I168="PO",P168-SUM(Q168:R168)))</f>
        <v>-2128</v>
      </c>
      <c r="V168" s="81" t="n">
        <v>1.5</v>
      </c>
      <c r="W168" s="81"/>
      <c r="X168" s="81" t="n">
        <f aca="false">W168-V168</f>
        <v>-1.5</v>
      </c>
      <c r="Y168" s="81"/>
      <c r="Z168" s="81"/>
      <c r="AA168" s="81" t="n">
        <v>1.71651</v>
      </c>
      <c r="AB168" s="81"/>
      <c r="AC168" s="81"/>
      <c r="AD168" s="81"/>
      <c r="AE168" s="81"/>
      <c r="AF168" s="81"/>
      <c r="AG168" s="81"/>
      <c r="AH168" s="81"/>
      <c r="AI168" s="81"/>
      <c r="AJ168" s="81"/>
      <c r="AK168" s="81"/>
      <c r="AL168" s="81"/>
      <c r="AM168" s="81"/>
      <c r="AN168" s="81"/>
      <c r="AO168" s="81" t="str">
        <f aca="false">D168</f>
        <v>Arista</v>
      </c>
      <c r="AP168" s="1" t="s">
        <v>1432</v>
      </c>
      <c r="AQ168" s="1"/>
      <c r="AR168" s="1"/>
      <c r="AS168" s="1"/>
      <c r="AT168" s="1"/>
      <c r="AU168" s="1"/>
      <c r="AV168" s="1"/>
      <c r="AW168" s="1"/>
      <c r="AX168" s="1"/>
      <c r="AY168" s="1"/>
      <c r="AZ168" s="1"/>
      <c r="BA168" s="1"/>
      <c r="BB168" s="1"/>
      <c r="BC168" s="1"/>
      <c r="BD168" s="1"/>
      <c r="BE168" s="1"/>
      <c r="BF168" s="1" t="s">
        <v>14668</v>
      </c>
      <c r="BG168" s="1" t="s">
        <v>183</v>
      </c>
      <c r="BH168" s="1"/>
      <c r="BI168" s="1"/>
    </row>
    <row r="169" customFormat="false" ht="12.75" hidden="false" customHeight="false" outlineLevel="0" collapsed="false">
      <c r="A169" s="1" t="s">
        <v>14792</v>
      </c>
      <c r="B169" s="1" t="s">
        <v>5329</v>
      </c>
      <c r="C169" s="1" t="s">
        <v>177</v>
      </c>
      <c r="D169" s="1" t="s">
        <v>82</v>
      </c>
      <c r="E169" s="1" t="s">
        <v>14793</v>
      </c>
      <c r="F169" s="1" t="s">
        <v>5331</v>
      </c>
      <c r="G169" s="1" t="n">
        <v>56</v>
      </c>
      <c r="H169" s="1" t="n">
        <v>144</v>
      </c>
      <c r="I169" s="102" t="s">
        <v>188</v>
      </c>
      <c r="J169" s="105" t="s">
        <v>4731</v>
      </c>
      <c r="K169" s="1" t="n">
        <f aca="false">IFERROR(VLOOKUP(A169,'[2]Pivot HorizontalMRP'!$A$4:$B$2689,2,0),0)</f>
        <v>0</v>
      </c>
      <c r="L169" s="1" t="n">
        <f aca="false">IFERROR(VLOOKUP(A169,'[2]Pivot HorizontalMRP'!$A$4:$C$2689,3,0),0)</f>
        <v>478</v>
      </c>
      <c r="M169" s="1" t="n">
        <f aca="false">IFERROR(VLOOKUP(A169,'[2]Pivot HorizontalMRP'!$A$4:$D$2689,0.4,0),0)</f>
        <v>0</v>
      </c>
      <c r="N169" s="1" t="n">
        <f aca="false">IFERROR(VLOOKUP(A169,'[2]Pivot HorizontalMRP'!$A$4:$E$2689,5,0),0)</f>
        <v>0</v>
      </c>
      <c r="O169" s="1" t="n">
        <f aca="false">K169+L169</f>
        <v>478</v>
      </c>
      <c r="P169" s="1" t="n">
        <f aca="false">K169+L169+M169+N169</f>
        <v>478</v>
      </c>
      <c r="Q169" s="1" t="n">
        <f aca="false">IFERROR(VLOOKUP(A169,'[2]Pivot HorizontalMRP'!$A$4:$F$2689,6,0),0)</f>
        <v>1306</v>
      </c>
      <c r="R169" s="1" t="n">
        <f aca="false">IFERROR(VLOOKUP(A169,'[2]Pivot HorizontalMRP'!$A$4:$G$2689,7,0),0)</f>
        <v>528</v>
      </c>
      <c r="S169" s="1" t="n">
        <f aca="false">IFERROR(VLOOKUP(A169,'[2]Pivot HorizontalMRP'!$A$4:$H$2689,8,0),0)</f>
        <v>528</v>
      </c>
      <c r="T169" s="1" t="n">
        <f aca="false">IFERROR(VLOOKUP(A169,'[2]Pivot HorizontalMRP'!$A$4:$I$2689,9,0),0)</f>
        <v>432</v>
      </c>
      <c r="U169" s="1" t="n">
        <f aca="false">IF(I169="delivery",O169-SUM(Q169+R169),IF(I169="PO",P169-SUM(Q169:R169)))</f>
        <v>-1356</v>
      </c>
      <c r="V169" s="81" t="n">
        <v>2.761</v>
      </c>
      <c r="W169" s="81"/>
      <c r="X169" s="81" t="n">
        <f aca="false">W169-V169</f>
        <v>-2.761</v>
      </c>
      <c r="Y169" s="81"/>
      <c r="Z169" s="81"/>
      <c r="AA169" s="81"/>
      <c r="AB169" s="81"/>
      <c r="AC169" s="81"/>
      <c r="AD169" s="81"/>
      <c r="AE169" s="81"/>
      <c r="AF169" s="81"/>
      <c r="AG169" s="81"/>
      <c r="AH169" s="81"/>
      <c r="AI169" s="81"/>
      <c r="AJ169" s="81"/>
      <c r="AK169" s="81"/>
      <c r="AL169" s="81"/>
      <c r="AM169" s="81"/>
      <c r="AN169" s="81"/>
      <c r="AO169" s="81" t="str">
        <f aca="false">D169</f>
        <v>Arista</v>
      </c>
      <c r="AP169" s="102" t="s">
        <v>1432</v>
      </c>
      <c r="AQ169" s="1"/>
      <c r="AR169" s="1"/>
      <c r="AS169" s="1"/>
      <c r="AT169" s="1"/>
      <c r="AU169" s="1"/>
      <c r="AV169" s="1"/>
      <c r="AW169" s="1"/>
      <c r="AX169" s="1"/>
      <c r="AY169" s="1"/>
      <c r="AZ169" s="1"/>
      <c r="BA169" s="1"/>
      <c r="BB169" s="1"/>
      <c r="BC169" s="1"/>
      <c r="BD169" s="1"/>
      <c r="BE169" s="1"/>
      <c r="BF169" s="1" t="s">
        <v>10507</v>
      </c>
      <c r="BG169" s="1" t="s">
        <v>183</v>
      </c>
      <c r="BH169" s="1"/>
      <c r="BI169" s="1"/>
    </row>
    <row r="170" customFormat="false" ht="12.75" hidden="false" customHeight="false" outlineLevel="0" collapsed="false">
      <c r="A170" s="1" t="s">
        <v>5328</v>
      </c>
      <c r="B170" s="1" t="s">
        <v>5329</v>
      </c>
      <c r="C170" s="1" t="s">
        <v>177</v>
      </c>
      <c r="D170" s="1" t="s">
        <v>82</v>
      </c>
      <c r="E170" s="1" t="s">
        <v>14793</v>
      </c>
      <c r="F170" s="1" t="s">
        <v>5331</v>
      </c>
      <c r="G170" s="1" t="n">
        <v>61</v>
      </c>
      <c r="H170" s="1" t="n">
        <v>144</v>
      </c>
      <c r="I170" s="101" t="s">
        <v>188</v>
      </c>
      <c r="J170" s="1" t="s">
        <v>4731</v>
      </c>
      <c r="K170" s="1" t="n">
        <f aca="false">IFERROR(VLOOKUP(A170,'[2]Pivot HorizontalMRP'!$A$4:$B$2689,2,0),0)</f>
        <v>0</v>
      </c>
      <c r="L170" s="1" t="n">
        <f aca="false">IFERROR(VLOOKUP(A170,'[2]Pivot HorizontalMRP'!$A$4:$C$2689,3,0),0)</f>
        <v>7999</v>
      </c>
      <c r="M170" s="1" t="n">
        <f aca="false">IFERROR(VLOOKUP(A170,'[2]Pivot HorizontalMRP'!$A$4:$D$2689,0.4,0),0)</f>
        <v>0</v>
      </c>
      <c r="N170" s="1" t="n">
        <f aca="false">IFERROR(VLOOKUP(A170,'[2]Pivot HorizontalMRP'!$A$4:$E$2689,5,0),0)</f>
        <v>0</v>
      </c>
      <c r="O170" s="1" t="n">
        <f aca="false">K170+L170</f>
        <v>7999</v>
      </c>
      <c r="P170" s="1" t="n">
        <f aca="false">K170+L170+M170+N170</f>
        <v>7999</v>
      </c>
      <c r="Q170" s="1" t="n">
        <f aca="false">IFERROR(VLOOKUP(A170,'[2]Pivot HorizontalMRP'!$A$4:$F$2689,6,0),0)</f>
        <v>4046</v>
      </c>
      <c r="R170" s="1" t="n">
        <f aca="false">IFERROR(VLOOKUP(A170,'[2]Pivot HorizontalMRP'!$A$4:$G$2689,7,0),0)</f>
        <v>13696</v>
      </c>
      <c r="S170" s="1" t="n">
        <f aca="false">IFERROR(VLOOKUP(A170,'[2]Pivot HorizontalMRP'!$A$4:$H$2689,8,0),0)</f>
        <v>7900</v>
      </c>
      <c r="T170" s="1" t="n">
        <f aca="false">IFERROR(VLOOKUP(A170,'[2]Pivot HorizontalMRP'!$A$4:$I$2689,9,0),0)</f>
        <v>6548</v>
      </c>
      <c r="U170" s="1" t="n">
        <f aca="false">IF(I170="delivery",O170-SUM(Q170+R170),IF(I170="PO",P170-SUM(Q170:R170)))</f>
        <v>-9743</v>
      </c>
      <c r="V170" s="81" t="n">
        <v>2.761</v>
      </c>
      <c r="W170" s="81"/>
      <c r="X170" s="81" t="n">
        <f aca="false">W170-V170</f>
        <v>-2.761</v>
      </c>
      <c r="Y170" s="81"/>
      <c r="Z170" s="81"/>
      <c r="AA170" s="81"/>
      <c r="AB170" s="81"/>
      <c r="AC170" s="81"/>
      <c r="AD170" s="81"/>
      <c r="AE170" s="81"/>
      <c r="AF170" s="81"/>
      <c r="AG170" s="81"/>
      <c r="AH170" s="81"/>
      <c r="AI170" s="81"/>
      <c r="AJ170" s="81"/>
      <c r="AK170" s="81"/>
      <c r="AL170" s="81"/>
      <c r="AM170" s="81"/>
      <c r="AN170" s="81"/>
      <c r="AO170" s="81" t="str">
        <f aca="false">D170</f>
        <v>Arista</v>
      </c>
      <c r="AP170" s="1" t="s">
        <v>1432</v>
      </c>
      <c r="AQ170" s="1"/>
      <c r="AR170" s="1"/>
      <c r="AS170" s="1"/>
      <c r="AT170" s="1"/>
      <c r="AU170" s="1"/>
      <c r="AV170" s="1"/>
      <c r="AW170" s="1"/>
      <c r="AX170" s="1"/>
      <c r="AY170" s="1"/>
      <c r="AZ170" s="1"/>
      <c r="BA170" s="1"/>
      <c r="BB170" s="1"/>
      <c r="BC170" s="1"/>
      <c r="BD170" s="1"/>
      <c r="BE170" s="1"/>
      <c r="BF170" s="1" t="s">
        <v>14668</v>
      </c>
      <c r="BG170" s="1" t="s">
        <v>183</v>
      </c>
      <c r="BH170" s="1"/>
      <c r="BI170" s="1"/>
    </row>
    <row r="171" customFormat="false" ht="12.75" hidden="false" customHeight="false" outlineLevel="0" collapsed="false">
      <c r="A171" s="1" t="s">
        <v>5332</v>
      </c>
      <c r="B171" s="1" t="s">
        <v>5333</v>
      </c>
      <c r="C171" s="1" t="s">
        <v>177</v>
      </c>
      <c r="D171" s="1" t="s">
        <v>82</v>
      </c>
      <c r="E171" s="1" t="s">
        <v>14794</v>
      </c>
      <c r="F171" s="1" t="s">
        <v>5335</v>
      </c>
      <c r="G171" s="1" t="n">
        <v>79</v>
      </c>
      <c r="H171" s="1" t="n">
        <v>648</v>
      </c>
      <c r="I171" s="101" t="s">
        <v>180</v>
      </c>
      <c r="J171" s="1" t="s">
        <v>4853</v>
      </c>
      <c r="K171" s="1" t="n">
        <f aca="false">IFERROR(VLOOKUP(A171,'[2]Pivot HorizontalMRP'!$A$4:$B$2689,2,0),0)</f>
        <v>0</v>
      </c>
      <c r="L171" s="1" t="n">
        <f aca="false">IFERROR(VLOOKUP(A171,'[2]Pivot HorizontalMRP'!$A$4:$C$2689,3,0),0)</f>
        <v>2731</v>
      </c>
      <c r="M171" s="1" t="n">
        <f aca="false">IFERROR(VLOOKUP(A171,'[2]Pivot HorizontalMRP'!$A$4:$D$2689,0.4,0),0)</f>
        <v>0</v>
      </c>
      <c r="N171" s="1" t="n">
        <f aca="false">IFERROR(VLOOKUP(A171,'[2]Pivot HorizontalMRP'!$A$4:$E$2689,5,0),0)</f>
        <v>0</v>
      </c>
      <c r="O171" s="1" t="n">
        <f aca="false">K171+L171</f>
        <v>2731</v>
      </c>
      <c r="P171" s="1" t="n">
        <f aca="false">K171+L171+M171+N171</f>
        <v>2731</v>
      </c>
      <c r="Q171" s="1" t="n">
        <f aca="false">IFERROR(VLOOKUP(A171,'[2]Pivot HorizontalMRP'!$A$4:$F$2689,6,0),0)</f>
        <v>822</v>
      </c>
      <c r="R171" s="1" t="n">
        <f aca="false">IFERROR(VLOOKUP(A171,'[2]Pivot HorizontalMRP'!$A$4:$G$2689,7,0),0)</f>
        <v>884</v>
      </c>
      <c r="S171" s="1" t="n">
        <f aca="false">IFERROR(VLOOKUP(A171,'[2]Pivot HorizontalMRP'!$A$4:$H$2689,8,0),0)</f>
        <v>1036</v>
      </c>
      <c r="T171" s="1" t="n">
        <f aca="false">IFERROR(VLOOKUP(A171,'[2]Pivot HorizontalMRP'!$A$4:$I$2689,9,0),0)</f>
        <v>828</v>
      </c>
      <c r="U171" s="1" t="n">
        <f aca="false">IF(I171="delivery",O171-SUM(Q171+R171),IF(I171="PO",P171-SUM(Q171:R171)))</f>
        <v>1025</v>
      </c>
      <c r="V171" s="81" t="n">
        <v>1.5</v>
      </c>
      <c r="W171" s="81"/>
      <c r="X171" s="81" t="n">
        <f aca="false">W171-V171</f>
        <v>-1.5</v>
      </c>
      <c r="Y171" s="81"/>
      <c r="Z171" s="81"/>
      <c r="AA171" s="81"/>
      <c r="AB171" s="81"/>
      <c r="AC171" s="81"/>
      <c r="AD171" s="81"/>
      <c r="AE171" s="81"/>
      <c r="AF171" s="81"/>
      <c r="AG171" s="81"/>
      <c r="AH171" s="81"/>
      <c r="AI171" s="81"/>
      <c r="AJ171" s="81"/>
      <c r="AK171" s="81"/>
      <c r="AL171" s="81"/>
      <c r="AM171" s="81"/>
      <c r="AN171" s="81"/>
      <c r="AO171" s="81" t="str">
        <f aca="false">D171</f>
        <v>Arista</v>
      </c>
      <c r="AP171" s="1" t="s">
        <v>1432</v>
      </c>
      <c r="AQ171" s="1"/>
      <c r="AR171" s="1"/>
      <c r="AS171" s="1"/>
      <c r="AT171" s="1"/>
      <c r="AU171" s="1"/>
      <c r="AV171" s="1"/>
      <c r="AW171" s="1"/>
      <c r="AX171" s="1"/>
      <c r="AY171" s="1"/>
      <c r="AZ171" s="1"/>
      <c r="BA171" s="1"/>
      <c r="BB171" s="1"/>
      <c r="BC171" s="1"/>
      <c r="BD171" s="1"/>
      <c r="BE171" s="1"/>
      <c r="BF171" s="1" t="s">
        <v>14668</v>
      </c>
      <c r="BG171" s="1" t="s">
        <v>183</v>
      </c>
      <c r="BH171" s="1"/>
      <c r="BI171" s="1"/>
    </row>
    <row r="172" customFormat="false" ht="12.75" hidden="false" customHeight="false" outlineLevel="0" collapsed="false">
      <c r="A172" s="103" t="s">
        <v>5336</v>
      </c>
      <c r="B172" s="104" t="s">
        <v>5333</v>
      </c>
      <c r="C172" s="99" t="s">
        <v>177</v>
      </c>
      <c r="D172" s="99" t="s">
        <v>82</v>
      </c>
      <c r="E172" s="99" t="s">
        <v>14794</v>
      </c>
      <c r="F172" s="99" t="s">
        <v>5335</v>
      </c>
      <c r="G172" s="99" t="n">
        <v>79</v>
      </c>
      <c r="H172" s="99" t="n">
        <v>648</v>
      </c>
      <c r="I172" s="99" t="s">
        <v>180</v>
      </c>
      <c r="J172" s="105" t="s">
        <v>4853</v>
      </c>
      <c r="K172" s="1" t="n">
        <f aca="false">IFERROR(VLOOKUP(A172,'[2]Pivot HorizontalMRP'!$A$4:$B$2689,2,0),0)</f>
        <v>0</v>
      </c>
      <c r="L172" s="1" t="n">
        <f aca="false">IFERROR(VLOOKUP(A172,'[2]Pivot HorizontalMRP'!$A$4:$C$2689,3,0),0)</f>
        <v>157</v>
      </c>
      <c r="M172" s="1" t="n">
        <f aca="false">IFERROR(VLOOKUP(A172,'[2]Pivot HorizontalMRP'!$A$4:$D$2689,0.4,0),0)</f>
        <v>0</v>
      </c>
      <c r="N172" s="1" t="n">
        <f aca="false">IFERROR(VLOOKUP(A172,'[2]Pivot HorizontalMRP'!$A$4:$E$2689,5,0),0)</f>
        <v>0</v>
      </c>
      <c r="O172" s="1" t="n">
        <f aca="false">K172+L172</f>
        <v>157</v>
      </c>
      <c r="P172" s="1" t="n">
        <f aca="false">K172+L172+M172+N172</f>
        <v>157</v>
      </c>
      <c r="Q172" s="1" t="n">
        <f aca="false">IFERROR(VLOOKUP(A172,'[2]Pivot HorizontalMRP'!$A$4:$F$2689,6,0),0)</f>
        <v>0</v>
      </c>
      <c r="R172" s="1" t="n">
        <f aca="false">IFERROR(VLOOKUP(A172,'[2]Pivot HorizontalMRP'!$A$4:$G$2689,7,0),0)</f>
        <v>0</v>
      </c>
      <c r="S172" s="1" t="n">
        <f aca="false">IFERROR(VLOOKUP(A172,'[2]Pivot HorizontalMRP'!$A$4:$H$2689,8,0),0)</f>
        <v>0</v>
      </c>
      <c r="T172" s="1" t="n">
        <f aca="false">IFERROR(VLOOKUP(A172,'[2]Pivot HorizontalMRP'!$A$4:$I$2689,9,0),0)</f>
        <v>0</v>
      </c>
      <c r="U172" s="1" t="n">
        <f aca="false">IF(I172="delivery",O172-SUM(Q172+R172),IF(I172="PO",P172-SUM(Q172:R172)))</f>
        <v>157</v>
      </c>
      <c r="V172" s="99" t="n">
        <v>1.5</v>
      </c>
      <c r="X172" s="81" t="n">
        <f aca="false">W172-V172</f>
        <v>-1.5</v>
      </c>
      <c r="AA172" s="81"/>
      <c r="AO172" s="81" t="str">
        <f aca="false">D172</f>
        <v>Arista</v>
      </c>
      <c r="AP172" s="99" t="s">
        <v>1432</v>
      </c>
      <c r="BF172" s="99" t="s">
        <v>14668</v>
      </c>
      <c r="BG172" s="1" t="s">
        <v>183</v>
      </c>
    </row>
    <row r="173" customFormat="false" ht="12.75" hidden="false" customHeight="false" outlineLevel="0" collapsed="false">
      <c r="A173" s="1" t="s">
        <v>5337</v>
      </c>
      <c r="B173" s="1" t="s">
        <v>5338</v>
      </c>
      <c r="C173" s="1" t="s">
        <v>177</v>
      </c>
      <c r="D173" s="1" t="s">
        <v>82</v>
      </c>
      <c r="E173" s="1" t="s">
        <v>5339</v>
      </c>
      <c r="F173" s="1" t="s">
        <v>5340</v>
      </c>
      <c r="G173" s="1" t="n">
        <v>104</v>
      </c>
      <c r="H173" s="1" t="n">
        <v>720</v>
      </c>
      <c r="I173" s="101" t="s">
        <v>180</v>
      </c>
      <c r="J173" s="1" t="s">
        <v>4853</v>
      </c>
      <c r="K173" s="1" t="n">
        <f aca="false">IFERROR(VLOOKUP(A173,'[2]Pivot HorizontalMRP'!$A$4:$B$2689,2,0),0)</f>
        <v>0</v>
      </c>
      <c r="L173" s="1" t="n">
        <f aca="false">IFERROR(VLOOKUP(A173,'[2]Pivot HorizontalMRP'!$A$4:$C$2689,3,0),0)</f>
        <v>1927</v>
      </c>
      <c r="M173" s="1" t="n">
        <f aca="false">IFERROR(VLOOKUP(A173,'[2]Pivot HorizontalMRP'!$A$4:$D$2689,0.4,0),0)</f>
        <v>0</v>
      </c>
      <c r="N173" s="1" t="n">
        <f aca="false">IFERROR(VLOOKUP(A173,'[2]Pivot HorizontalMRP'!$A$4:$E$2689,5,0),0)</f>
        <v>720</v>
      </c>
      <c r="O173" s="1" t="n">
        <f aca="false">K173+L173</f>
        <v>1927</v>
      </c>
      <c r="P173" s="1" t="n">
        <f aca="false">K173+L173+M173+N173</f>
        <v>2647</v>
      </c>
      <c r="Q173" s="1" t="n">
        <f aca="false">IFERROR(VLOOKUP(A173,'[2]Pivot HorizontalMRP'!$A$4:$F$2689,6,0),0)</f>
        <v>4375</v>
      </c>
      <c r="R173" s="1" t="n">
        <f aca="false">IFERROR(VLOOKUP(A173,'[2]Pivot HorizontalMRP'!$A$4:$G$2689,7,0),0)</f>
        <v>2200</v>
      </c>
      <c r="S173" s="1" t="n">
        <f aca="false">IFERROR(VLOOKUP(A173,'[2]Pivot HorizontalMRP'!$A$4:$H$2689,8,0),0)</f>
        <v>1992</v>
      </c>
      <c r="T173" s="1" t="n">
        <f aca="false">IFERROR(VLOOKUP(A173,'[2]Pivot HorizontalMRP'!$A$4:$I$2689,9,0),0)</f>
        <v>768</v>
      </c>
      <c r="U173" s="1" t="n">
        <f aca="false">IF(I173="delivery",O173-SUM(Q173+R173),IF(I173="PO",P173-SUM(Q173:R173)))</f>
        <v>-4648</v>
      </c>
      <c r="V173" s="81" t="n">
        <v>2</v>
      </c>
      <c r="W173" s="81"/>
      <c r="X173" s="81" t="n">
        <f aca="false">W173-V173</f>
        <v>-2</v>
      </c>
      <c r="Y173" s="81"/>
      <c r="Z173" s="81"/>
      <c r="AA173" s="81" t="n">
        <v>2.87143</v>
      </c>
      <c r="AB173" s="81"/>
      <c r="AC173" s="81"/>
      <c r="AD173" s="81"/>
      <c r="AE173" s="81"/>
      <c r="AF173" s="81"/>
      <c r="AG173" s="81"/>
      <c r="AH173" s="81"/>
      <c r="AI173" s="81"/>
      <c r="AJ173" s="81"/>
      <c r="AK173" s="81"/>
      <c r="AL173" s="81"/>
      <c r="AM173" s="81"/>
      <c r="AN173" s="81"/>
      <c r="AO173" s="81" t="str">
        <f aca="false">D173</f>
        <v>Arista</v>
      </c>
      <c r="AP173" s="1" t="s">
        <v>1432</v>
      </c>
      <c r="AQ173" s="1"/>
      <c r="AR173" s="1"/>
      <c r="AS173" s="1"/>
      <c r="AT173" s="1"/>
      <c r="AU173" s="1"/>
      <c r="AV173" s="1"/>
      <c r="AW173" s="1"/>
      <c r="AX173" s="1"/>
      <c r="AY173" s="1"/>
      <c r="AZ173" s="1"/>
      <c r="BA173" s="1"/>
      <c r="BB173" s="1"/>
      <c r="BC173" s="1"/>
      <c r="BD173" s="1"/>
      <c r="BE173" s="1"/>
      <c r="BF173" s="1" t="s">
        <v>14668</v>
      </c>
      <c r="BG173" s="1" t="s">
        <v>183</v>
      </c>
      <c r="BH173" s="1"/>
      <c r="BI173" s="1"/>
    </row>
    <row r="174" customFormat="false" ht="12.75" hidden="false" customHeight="false" outlineLevel="0" collapsed="false">
      <c r="A174" s="1" t="s">
        <v>5341</v>
      </c>
      <c r="B174" s="1" t="s">
        <v>5342</v>
      </c>
      <c r="C174" s="1" t="s">
        <v>177</v>
      </c>
      <c r="D174" s="1" t="s">
        <v>82</v>
      </c>
      <c r="E174" s="1" t="s">
        <v>14795</v>
      </c>
      <c r="F174" s="1" t="s">
        <v>14796</v>
      </c>
      <c r="G174" s="1" t="n">
        <v>46</v>
      </c>
      <c r="H174" s="1" t="n">
        <v>1750</v>
      </c>
      <c r="I174" s="101" t="s">
        <v>188</v>
      </c>
      <c r="J174" s="1" t="s">
        <v>1431</v>
      </c>
      <c r="K174" s="1" t="n">
        <f aca="false">IFERROR(VLOOKUP(A174,'[2]Pivot HorizontalMRP'!$A$4:$B$2689,2,0),0)</f>
        <v>0</v>
      </c>
      <c r="L174" s="1" t="n">
        <f aca="false">IFERROR(VLOOKUP(A174,'[2]Pivot HorizontalMRP'!$A$4:$C$2689,3,0),0)</f>
        <v>7910</v>
      </c>
      <c r="M174" s="1" t="n">
        <f aca="false">IFERROR(VLOOKUP(A174,'[2]Pivot HorizontalMRP'!$A$4:$D$2689,0.4,0),0)</f>
        <v>0</v>
      </c>
      <c r="N174" s="1" t="n">
        <f aca="false">IFERROR(VLOOKUP(A174,'[2]Pivot HorizontalMRP'!$A$4:$E$2689,5,0),0)</f>
        <v>0</v>
      </c>
      <c r="O174" s="1" t="n">
        <f aca="false">K174+L174</f>
        <v>7910</v>
      </c>
      <c r="P174" s="1" t="n">
        <f aca="false">K174+L174+M174+N174</f>
        <v>7910</v>
      </c>
      <c r="Q174" s="1" t="n">
        <f aca="false">IFERROR(VLOOKUP(A174,'[2]Pivot HorizontalMRP'!$A$4:$F$2689,6,0),0)</f>
        <v>1056</v>
      </c>
      <c r="R174" s="1" t="n">
        <f aca="false">IFERROR(VLOOKUP(A174,'[2]Pivot HorizontalMRP'!$A$4:$G$2689,7,0),0)</f>
        <v>2400</v>
      </c>
      <c r="S174" s="1" t="n">
        <f aca="false">IFERROR(VLOOKUP(A174,'[2]Pivot HorizontalMRP'!$A$4:$H$2689,8,0),0)</f>
        <v>2232</v>
      </c>
      <c r="T174" s="1" t="n">
        <f aca="false">IFERROR(VLOOKUP(A174,'[2]Pivot HorizontalMRP'!$A$4:$I$2689,9,0),0)</f>
        <v>0</v>
      </c>
      <c r="U174" s="1" t="n">
        <f aca="false">IF(I174="delivery",O174-SUM(Q174+R174),IF(I174="PO",P174-SUM(Q174:R174)))</f>
        <v>4454</v>
      </c>
      <c r="V174" s="81" t="n">
        <v>2.85</v>
      </c>
      <c r="W174" s="81"/>
      <c r="X174" s="81" t="n">
        <f aca="false">W174-V174</f>
        <v>-2.85</v>
      </c>
      <c r="Y174" s="81"/>
      <c r="Z174" s="81"/>
      <c r="AA174" s="81" t="n">
        <v>2.775</v>
      </c>
      <c r="AB174" s="81"/>
      <c r="AC174" s="81"/>
      <c r="AD174" s="81"/>
      <c r="AE174" s="81"/>
      <c r="AF174" s="81"/>
      <c r="AG174" s="81"/>
      <c r="AH174" s="81"/>
      <c r="AI174" s="81"/>
      <c r="AJ174" s="81"/>
      <c r="AK174" s="81"/>
      <c r="AL174" s="81"/>
      <c r="AM174" s="81"/>
      <c r="AN174" s="81"/>
      <c r="AO174" s="81" t="str">
        <f aca="false">D174</f>
        <v>Arista</v>
      </c>
      <c r="AP174" s="1" t="s">
        <v>1432</v>
      </c>
      <c r="AQ174" s="1"/>
      <c r="AR174" s="1"/>
      <c r="AS174" s="1"/>
      <c r="AT174" s="1"/>
      <c r="AU174" s="1"/>
      <c r="AV174" s="1"/>
      <c r="AW174" s="1"/>
      <c r="AX174" s="1"/>
      <c r="AY174" s="1"/>
      <c r="AZ174" s="1"/>
      <c r="BA174" s="1"/>
      <c r="BB174" s="1"/>
      <c r="BC174" s="1"/>
      <c r="BD174" s="1"/>
      <c r="BE174" s="1"/>
      <c r="BF174" s="1" t="s">
        <v>14668</v>
      </c>
      <c r="BG174" s="1" t="s">
        <v>183</v>
      </c>
      <c r="BH174" s="1"/>
      <c r="BI174" s="1"/>
    </row>
    <row r="175" customFormat="false" ht="12.75" hidden="false" customHeight="false" outlineLevel="0" collapsed="false">
      <c r="A175" s="1" t="s">
        <v>5349</v>
      </c>
      <c r="B175" s="1" t="s">
        <v>5350</v>
      </c>
      <c r="C175" s="1" t="s">
        <v>177</v>
      </c>
      <c r="D175" s="1" t="s">
        <v>82</v>
      </c>
      <c r="E175" s="1" t="s">
        <v>14797</v>
      </c>
      <c r="F175" s="1" t="s">
        <v>5352</v>
      </c>
      <c r="G175" s="1" t="n">
        <v>94</v>
      </c>
      <c r="H175" s="1" t="n">
        <v>2592</v>
      </c>
      <c r="I175" s="101" t="s">
        <v>180</v>
      </c>
      <c r="J175" s="1" t="s">
        <v>4853</v>
      </c>
      <c r="K175" s="1" t="n">
        <f aca="false">IFERROR(VLOOKUP(A175,'[2]Pivot HorizontalMRP'!$A$4:$B$2689,2,0),0)</f>
        <v>0</v>
      </c>
      <c r="L175" s="1" t="n">
        <f aca="false">IFERROR(VLOOKUP(A175,'[2]Pivot HorizontalMRP'!$A$4:$C$2689,3,0),0)</f>
        <v>4055</v>
      </c>
      <c r="M175" s="1" t="n">
        <f aca="false">IFERROR(VLOOKUP(A175,'[2]Pivot HorizontalMRP'!$A$4:$D$2689,0.4,0),0)</f>
        <v>0</v>
      </c>
      <c r="N175" s="1" t="n">
        <f aca="false">IFERROR(VLOOKUP(A175,'[2]Pivot HorizontalMRP'!$A$4:$E$2689,5,0),0)</f>
        <v>0</v>
      </c>
      <c r="O175" s="1" t="n">
        <f aca="false">K175+L175</f>
        <v>4055</v>
      </c>
      <c r="P175" s="1" t="n">
        <f aca="false">K175+L175+M175+N175</f>
        <v>4055</v>
      </c>
      <c r="Q175" s="1" t="n">
        <f aca="false">IFERROR(VLOOKUP(A175,'[2]Pivot HorizontalMRP'!$A$4:$F$2689,6,0),0)</f>
        <v>476</v>
      </c>
      <c r="R175" s="1" t="n">
        <f aca="false">IFERROR(VLOOKUP(A175,'[2]Pivot HorizontalMRP'!$A$4:$G$2689,7,0),0)</f>
        <v>572</v>
      </c>
      <c r="S175" s="1" t="n">
        <f aca="false">IFERROR(VLOOKUP(A175,'[2]Pivot HorizontalMRP'!$A$4:$H$2689,8,0),0)</f>
        <v>646</v>
      </c>
      <c r="T175" s="1" t="n">
        <f aca="false">IFERROR(VLOOKUP(A175,'[2]Pivot HorizontalMRP'!$A$4:$I$2689,9,0),0)</f>
        <v>369</v>
      </c>
      <c r="U175" s="1" t="n">
        <f aca="false">IF(I175="delivery",O175-SUM(Q175+R175),IF(I175="PO",P175-SUM(Q175:R175)))</f>
        <v>3007</v>
      </c>
      <c r="V175" s="81" t="n">
        <v>0.85</v>
      </c>
      <c r="W175" s="81"/>
      <c r="X175" s="81" t="n">
        <f aca="false">W175-V175</f>
        <v>-0.85</v>
      </c>
      <c r="Y175" s="81"/>
      <c r="Z175" s="81"/>
      <c r="AA175" s="81" t="n">
        <v>0.85</v>
      </c>
      <c r="AB175" s="81"/>
      <c r="AC175" s="81"/>
      <c r="AD175" s="81"/>
      <c r="AE175" s="81"/>
      <c r="AF175" s="81"/>
      <c r="AG175" s="81"/>
      <c r="AH175" s="81"/>
      <c r="AI175" s="81"/>
      <c r="AJ175" s="81"/>
      <c r="AK175" s="81"/>
      <c r="AL175" s="81"/>
      <c r="AM175" s="81"/>
      <c r="AN175" s="81"/>
      <c r="AO175" s="81" t="str">
        <f aca="false">D175</f>
        <v>Arista</v>
      </c>
      <c r="AP175" s="1" t="s">
        <v>1432</v>
      </c>
      <c r="AQ175" s="1"/>
      <c r="AR175" s="1"/>
      <c r="AS175" s="1"/>
      <c r="AT175" s="1"/>
      <c r="AU175" s="1"/>
      <c r="AV175" s="1"/>
      <c r="AW175" s="1"/>
      <c r="AX175" s="1"/>
      <c r="AY175" s="1"/>
      <c r="AZ175" s="1"/>
      <c r="BA175" s="1"/>
      <c r="BB175" s="1"/>
      <c r="BC175" s="1"/>
      <c r="BD175" s="1"/>
      <c r="BE175" s="1"/>
      <c r="BF175" s="1" t="s">
        <v>14668</v>
      </c>
      <c r="BG175" s="1" t="s">
        <v>183</v>
      </c>
      <c r="BH175" s="1"/>
      <c r="BI175" s="1"/>
    </row>
    <row r="176" customFormat="false" ht="12.75" hidden="false" customHeight="false" outlineLevel="0" collapsed="false">
      <c r="A176" s="1" t="s">
        <v>5353</v>
      </c>
      <c r="B176" s="1" t="s">
        <v>5354</v>
      </c>
      <c r="C176" s="1" t="s">
        <v>177</v>
      </c>
      <c r="D176" s="1" t="s">
        <v>82</v>
      </c>
      <c r="E176" s="1" t="s">
        <v>14798</v>
      </c>
      <c r="F176" s="1" t="s">
        <v>14799</v>
      </c>
      <c r="G176" s="1" t="n">
        <v>51</v>
      </c>
      <c r="H176" s="1" t="n">
        <v>1</v>
      </c>
      <c r="I176" s="101" t="s">
        <v>188</v>
      </c>
      <c r="J176" s="1" t="s">
        <v>4963</v>
      </c>
      <c r="K176" s="1" t="n">
        <f aca="false">IFERROR(VLOOKUP(A176,'[2]Pivot HorizontalMRP'!$A$4:$B$2689,2,0),0)</f>
        <v>0</v>
      </c>
      <c r="L176" s="1" t="n">
        <f aca="false">IFERROR(VLOOKUP(A176,'[2]Pivot HorizontalMRP'!$A$4:$C$2689,3,0),0)</f>
        <v>198</v>
      </c>
      <c r="M176" s="1" t="n">
        <f aca="false">IFERROR(VLOOKUP(A176,'[2]Pivot HorizontalMRP'!$A$4:$D$2689,0.4,0),0)</f>
        <v>0</v>
      </c>
      <c r="N176" s="1" t="n">
        <f aca="false">IFERROR(VLOOKUP(A176,'[2]Pivot HorizontalMRP'!$A$4:$E$2689,5,0),0)</f>
        <v>0</v>
      </c>
      <c r="O176" s="1" t="n">
        <f aca="false">K176+L176</f>
        <v>198</v>
      </c>
      <c r="P176" s="1" t="n">
        <f aca="false">K176+L176+M176+N176</f>
        <v>198</v>
      </c>
      <c r="Q176" s="1" t="n">
        <f aca="false">IFERROR(VLOOKUP(A176,'[2]Pivot HorizontalMRP'!$A$4:$F$2689,6,0),0)</f>
        <v>106</v>
      </c>
      <c r="R176" s="1" t="n">
        <f aca="false">IFERROR(VLOOKUP(A176,'[2]Pivot HorizontalMRP'!$A$4:$G$2689,7,0),0)</f>
        <v>120</v>
      </c>
      <c r="S176" s="1" t="n">
        <f aca="false">IFERROR(VLOOKUP(A176,'[2]Pivot HorizontalMRP'!$A$4:$H$2689,8,0),0)</f>
        <v>120</v>
      </c>
      <c r="T176" s="1" t="n">
        <f aca="false">IFERROR(VLOOKUP(A176,'[2]Pivot HorizontalMRP'!$A$4:$I$2689,9,0),0)</f>
        <v>0</v>
      </c>
      <c r="U176" s="1" t="n">
        <f aca="false">IF(I176="delivery",O176-SUM(Q176+R176),IF(I176="PO",P176-SUM(Q176:R176)))</f>
        <v>-28</v>
      </c>
      <c r="V176" s="81" t="n">
        <v>1.78</v>
      </c>
      <c r="W176" s="81"/>
      <c r="X176" s="81" t="n">
        <f aca="false">W176-V176</f>
        <v>-1.78</v>
      </c>
      <c r="Y176" s="81"/>
      <c r="Z176" s="81"/>
      <c r="AA176" s="81" t="n">
        <v>1.78</v>
      </c>
      <c r="AB176" s="81"/>
      <c r="AC176" s="81"/>
      <c r="AD176" s="81"/>
      <c r="AE176" s="81"/>
      <c r="AF176" s="81"/>
      <c r="AG176" s="81"/>
      <c r="AH176" s="81"/>
      <c r="AI176" s="81"/>
      <c r="AJ176" s="81"/>
      <c r="AK176" s="81"/>
      <c r="AL176" s="81"/>
      <c r="AM176" s="81"/>
      <c r="AN176" s="81"/>
      <c r="AO176" s="81" t="str">
        <f aca="false">D176</f>
        <v>Arista</v>
      </c>
      <c r="AP176" s="1" t="s">
        <v>1432</v>
      </c>
      <c r="AQ176" s="1"/>
      <c r="AR176" s="1"/>
      <c r="AS176" s="1"/>
      <c r="AT176" s="1"/>
      <c r="AU176" s="1"/>
      <c r="AV176" s="1"/>
      <c r="AW176" s="1"/>
      <c r="AX176" s="1"/>
      <c r="AY176" s="1"/>
      <c r="AZ176" s="1"/>
      <c r="BA176" s="1"/>
      <c r="BB176" s="1"/>
      <c r="BC176" s="1"/>
      <c r="BD176" s="1"/>
      <c r="BE176" s="1"/>
      <c r="BF176" s="1" t="s">
        <v>14668</v>
      </c>
      <c r="BG176" s="1" t="s">
        <v>183</v>
      </c>
      <c r="BH176" s="1"/>
      <c r="BI176" s="1"/>
    </row>
    <row r="177" customFormat="false" ht="12.75" hidden="false" customHeight="false" outlineLevel="0" collapsed="false">
      <c r="A177" s="1" t="s">
        <v>5357</v>
      </c>
      <c r="B177" s="1" t="s">
        <v>5358</v>
      </c>
      <c r="C177" s="1" t="s">
        <v>177</v>
      </c>
      <c r="D177" s="1" t="s">
        <v>82</v>
      </c>
      <c r="E177" s="1" t="s">
        <v>14800</v>
      </c>
      <c r="F177" s="1" t="s">
        <v>14801</v>
      </c>
      <c r="G177" s="1" t="n">
        <v>51</v>
      </c>
      <c r="H177" s="1" t="n">
        <v>2000</v>
      </c>
      <c r="I177" s="101" t="s">
        <v>188</v>
      </c>
      <c r="J177" s="1" t="s">
        <v>1431</v>
      </c>
      <c r="K177" s="1" t="n">
        <f aca="false">IFERROR(VLOOKUP(A177,'[2]Pivot HorizontalMRP'!$A$4:$B$2689,2,0),0)</f>
        <v>0</v>
      </c>
      <c r="L177" s="1" t="n">
        <f aca="false">IFERROR(VLOOKUP(A177,'[2]Pivot HorizontalMRP'!$A$4:$C$2689,3,0),0)</f>
        <v>1968</v>
      </c>
      <c r="M177" s="1" t="n">
        <f aca="false">IFERROR(VLOOKUP(A177,'[2]Pivot HorizontalMRP'!$A$4:$D$2689,0.4,0),0)</f>
        <v>0</v>
      </c>
      <c r="N177" s="1" t="n">
        <f aca="false">IFERROR(VLOOKUP(A177,'[2]Pivot HorizontalMRP'!$A$4:$E$2689,5,0),0)</f>
        <v>0</v>
      </c>
      <c r="O177" s="1" t="n">
        <f aca="false">K177+L177</f>
        <v>1968</v>
      </c>
      <c r="P177" s="1" t="n">
        <f aca="false">K177+L177+M177+N177</f>
        <v>1968</v>
      </c>
      <c r="Q177" s="1" t="n">
        <f aca="false">IFERROR(VLOOKUP(A177,'[2]Pivot HorizontalMRP'!$A$4:$F$2689,6,0),0)</f>
        <v>1843</v>
      </c>
      <c r="R177" s="1" t="n">
        <f aca="false">IFERROR(VLOOKUP(A177,'[2]Pivot HorizontalMRP'!$A$4:$G$2689,7,0),0)</f>
        <v>1686</v>
      </c>
      <c r="S177" s="1" t="n">
        <f aca="false">IFERROR(VLOOKUP(A177,'[2]Pivot HorizontalMRP'!$A$4:$H$2689,8,0),0)</f>
        <v>1667</v>
      </c>
      <c r="T177" s="1" t="n">
        <f aca="false">IFERROR(VLOOKUP(A177,'[2]Pivot HorizontalMRP'!$A$4:$I$2689,9,0),0)</f>
        <v>1544</v>
      </c>
      <c r="U177" s="1" t="n">
        <f aca="false">IF(I177="delivery",O177-SUM(Q177+R177),IF(I177="PO",P177-SUM(Q177:R177)))</f>
        <v>-1561</v>
      </c>
      <c r="V177" s="81" t="n">
        <v>5.7</v>
      </c>
      <c r="W177" s="81"/>
      <c r="X177" s="81" t="n">
        <f aca="false">W177-V177</f>
        <v>-5.7</v>
      </c>
      <c r="Y177" s="81"/>
      <c r="Z177" s="81"/>
      <c r="AA177" s="81"/>
      <c r="AB177" s="81"/>
      <c r="AC177" s="81"/>
      <c r="AD177" s="81"/>
      <c r="AE177" s="81"/>
      <c r="AF177" s="81"/>
      <c r="AG177" s="81"/>
      <c r="AH177" s="81"/>
      <c r="AI177" s="81"/>
      <c r="AJ177" s="81"/>
      <c r="AK177" s="81"/>
      <c r="AL177" s="81"/>
      <c r="AM177" s="81"/>
      <c r="AN177" s="81"/>
      <c r="AO177" s="81" t="str">
        <f aca="false">D177</f>
        <v>Arista</v>
      </c>
      <c r="AP177" s="1" t="s">
        <v>1432</v>
      </c>
      <c r="AQ177" s="1"/>
      <c r="AR177" s="1"/>
      <c r="AS177" s="1"/>
      <c r="AT177" s="1"/>
      <c r="AU177" s="1"/>
      <c r="AV177" s="1"/>
      <c r="AW177" s="1"/>
      <c r="AX177" s="1"/>
      <c r="AY177" s="1"/>
      <c r="AZ177" s="1"/>
      <c r="BA177" s="1"/>
      <c r="BB177" s="1"/>
      <c r="BC177" s="1"/>
      <c r="BD177" s="1"/>
      <c r="BE177" s="1"/>
      <c r="BF177" s="1" t="s">
        <v>14668</v>
      </c>
      <c r="BG177" s="1" t="s">
        <v>183</v>
      </c>
      <c r="BH177" s="1"/>
      <c r="BI177" s="1"/>
    </row>
    <row r="178" customFormat="false" ht="12.75" hidden="false" customHeight="false" outlineLevel="0" collapsed="false">
      <c r="A178" s="1" t="s">
        <v>5361</v>
      </c>
      <c r="B178" s="1" t="s">
        <v>5362</v>
      </c>
      <c r="C178" s="1" t="s">
        <v>177</v>
      </c>
      <c r="D178" s="1" t="s">
        <v>82</v>
      </c>
      <c r="E178" s="1" t="s">
        <v>14802</v>
      </c>
      <c r="F178" s="1" t="s">
        <v>5364</v>
      </c>
      <c r="G178" s="1" t="n">
        <v>51</v>
      </c>
      <c r="H178" s="1" t="n">
        <v>2500</v>
      </c>
      <c r="I178" s="101" t="s">
        <v>188</v>
      </c>
      <c r="J178" s="1" t="s">
        <v>1431</v>
      </c>
      <c r="K178" s="1" t="n">
        <f aca="false">IFERROR(VLOOKUP(A178,'[2]Pivot HorizontalMRP'!$A$4:$B$2689,2,0),0)</f>
        <v>0</v>
      </c>
      <c r="L178" s="1" t="n">
        <f aca="false">IFERROR(VLOOKUP(A178,'[2]Pivot HorizontalMRP'!$A$4:$C$2689,3,0),0)</f>
        <v>2436</v>
      </c>
      <c r="M178" s="1" t="n">
        <f aca="false">IFERROR(VLOOKUP(A178,'[2]Pivot HorizontalMRP'!$A$4:$D$2689,0.4,0),0)</f>
        <v>0</v>
      </c>
      <c r="N178" s="1" t="n">
        <f aca="false">IFERROR(VLOOKUP(A178,'[2]Pivot HorizontalMRP'!$A$4:$E$2689,5,0),0)</f>
        <v>2500</v>
      </c>
      <c r="O178" s="1" t="n">
        <f aca="false">K178+L178</f>
        <v>2436</v>
      </c>
      <c r="P178" s="1" t="n">
        <f aca="false">K178+L178+M178+N178</f>
        <v>4936</v>
      </c>
      <c r="Q178" s="1" t="n">
        <f aca="false">IFERROR(VLOOKUP(A178,'[2]Pivot HorizontalMRP'!$A$4:$F$2689,6,0),0)</f>
        <v>3686</v>
      </c>
      <c r="R178" s="1" t="n">
        <f aca="false">IFERROR(VLOOKUP(A178,'[2]Pivot HorizontalMRP'!$A$4:$G$2689,7,0),0)</f>
        <v>3372</v>
      </c>
      <c r="S178" s="1" t="n">
        <f aca="false">IFERROR(VLOOKUP(A178,'[2]Pivot HorizontalMRP'!$A$4:$H$2689,8,0),0)</f>
        <v>3334</v>
      </c>
      <c r="T178" s="1" t="n">
        <f aca="false">IFERROR(VLOOKUP(A178,'[2]Pivot HorizontalMRP'!$A$4:$I$2689,9,0),0)</f>
        <v>3088</v>
      </c>
      <c r="U178" s="1" t="n">
        <f aca="false">IF(I178="delivery",O178-SUM(Q178+R178),IF(I178="PO",P178-SUM(Q178:R178)))</f>
        <v>-2122</v>
      </c>
      <c r="V178" s="81" t="n">
        <v>3.04</v>
      </c>
      <c r="W178" s="81"/>
      <c r="X178" s="81" t="n">
        <f aca="false">W178-V178</f>
        <v>-3.04</v>
      </c>
      <c r="Y178" s="81"/>
      <c r="Z178" s="81"/>
      <c r="AA178" s="81"/>
      <c r="AB178" s="81"/>
      <c r="AC178" s="81"/>
      <c r="AD178" s="81"/>
      <c r="AE178" s="81"/>
      <c r="AF178" s="81"/>
      <c r="AG178" s="81"/>
      <c r="AH178" s="81"/>
      <c r="AI178" s="81"/>
      <c r="AJ178" s="81"/>
      <c r="AK178" s="81"/>
      <c r="AL178" s="81"/>
      <c r="AM178" s="81"/>
      <c r="AN178" s="81"/>
      <c r="AO178" s="81" t="str">
        <f aca="false">D178</f>
        <v>Arista</v>
      </c>
      <c r="AP178" s="1" t="s">
        <v>1432</v>
      </c>
      <c r="AQ178" s="1"/>
      <c r="AR178" s="1"/>
      <c r="AS178" s="1"/>
      <c r="AT178" s="1"/>
      <c r="AU178" s="1"/>
      <c r="AV178" s="1"/>
      <c r="AW178" s="1"/>
      <c r="AX178" s="1"/>
      <c r="AY178" s="1"/>
      <c r="AZ178" s="1"/>
      <c r="BA178" s="1"/>
      <c r="BB178" s="1"/>
      <c r="BC178" s="1"/>
      <c r="BD178" s="1"/>
      <c r="BE178" s="1"/>
      <c r="BF178" s="1" t="s">
        <v>14668</v>
      </c>
      <c r="BG178" s="1" t="s">
        <v>183</v>
      </c>
      <c r="BH178" s="1"/>
      <c r="BI178" s="1"/>
    </row>
    <row r="179" customFormat="false" ht="12.75" hidden="false" customHeight="false" outlineLevel="0" collapsed="false">
      <c r="A179" s="1" t="s">
        <v>5365</v>
      </c>
      <c r="B179" s="1" t="s">
        <v>5366</v>
      </c>
      <c r="C179" s="1" t="s">
        <v>177</v>
      </c>
      <c r="D179" s="1" t="s">
        <v>82</v>
      </c>
      <c r="E179" s="1" t="s">
        <v>14803</v>
      </c>
      <c r="F179" s="1" t="s">
        <v>5368</v>
      </c>
      <c r="G179" s="1" t="n">
        <v>76</v>
      </c>
      <c r="H179" s="1" t="n">
        <v>50</v>
      </c>
      <c r="I179" s="101" t="s">
        <v>188</v>
      </c>
      <c r="J179" s="1" t="s">
        <v>4718</v>
      </c>
      <c r="K179" s="1" t="n">
        <f aca="false">IFERROR(VLOOKUP(A179,'[2]Pivot HorizontalMRP'!$A$4:$B$2689,2,0),0)</f>
        <v>0</v>
      </c>
      <c r="L179" s="1" t="n">
        <f aca="false">IFERROR(VLOOKUP(A179,'[2]Pivot HorizontalMRP'!$A$4:$C$2689,3,0),0)</f>
        <v>5486</v>
      </c>
      <c r="M179" s="1" t="n">
        <f aca="false">IFERROR(VLOOKUP(A179,'[2]Pivot HorizontalMRP'!$A$4:$D$2689,0.4,0),0)</f>
        <v>0</v>
      </c>
      <c r="N179" s="1" t="n">
        <f aca="false">IFERROR(VLOOKUP(A179,'[2]Pivot HorizontalMRP'!$A$4:$E$2689,5,0),0)</f>
        <v>2592</v>
      </c>
      <c r="O179" s="1" t="n">
        <f aca="false">K179+L179</f>
        <v>5486</v>
      </c>
      <c r="P179" s="1" t="n">
        <f aca="false">K179+L179+M179+N179</f>
        <v>8078</v>
      </c>
      <c r="Q179" s="1" t="n">
        <f aca="false">IFERROR(VLOOKUP(A179,'[2]Pivot HorizontalMRP'!$A$4:$F$2689,6,0),0)</f>
        <v>8780</v>
      </c>
      <c r="R179" s="1" t="n">
        <f aca="false">IFERROR(VLOOKUP(A179,'[2]Pivot HorizontalMRP'!$A$4:$G$2689,7,0),0)</f>
        <v>4400</v>
      </c>
      <c r="S179" s="1" t="n">
        <f aca="false">IFERROR(VLOOKUP(A179,'[2]Pivot HorizontalMRP'!$A$4:$H$2689,8,0),0)</f>
        <v>3984</v>
      </c>
      <c r="T179" s="1" t="n">
        <f aca="false">IFERROR(VLOOKUP(A179,'[2]Pivot HorizontalMRP'!$A$4:$I$2689,9,0),0)</f>
        <v>1536</v>
      </c>
      <c r="U179" s="1" t="n">
        <f aca="false">IF(I179="delivery",O179-SUM(Q179+R179),IF(I179="PO",P179-SUM(Q179:R179)))</f>
        <v>-5102</v>
      </c>
      <c r="V179" s="81" t="n">
        <v>6.5</v>
      </c>
      <c r="W179" s="81"/>
      <c r="X179" s="81" t="n">
        <f aca="false">W179-V179</f>
        <v>-6.5</v>
      </c>
      <c r="Y179" s="81"/>
      <c r="Z179" s="81"/>
      <c r="AA179" s="81" t="n">
        <v>6.71475</v>
      </c>
      <c r="AB179" s="81"/>
      <c r="AC179" s="81"/>
      <c r="AD179" s="81"/>
      <c r="AE179" s="81"/>
      <c r="AF179" s="81"/>
      <c r="AG179" s="81"/>
      <c r="AH179" s="81"/>
      <c r="AI179" s="81"/>
      <c r="AJ179" s="81"/>
      <c r="AK179" s="81"/>
      <c r="AL179" s="81"/>
      <c r="AM179" s="81"/>
      <c r="AN179" s="81"/>
      <c r="AO179" s="81" t="str">
        <f aca="false">D179</f>
        <v>Arista</v>
      </c>
      <c r="AP179" s="1" t="s">
        <v>1432</v>
      </c>
      <c r="AQ179" s="1"/>
      <c r="AR179" s="1"/>
      <c r="AS179" s="1"/>
      <c r="AT179" s="1"/>
      <c r="AU179" s="1"/>
      <c r="AV179" s="1"/>
      <c r="AW179" s="1"/>
      <c r="AX179" s="1"/>
      <c r="AY179" s="1"/>
      <c r="AZ179" s="1"/>
      <c r="BA179" s="1"/>
      <c r="BB179" s="1"/>
      <c r="BC179" s="1"/>
      <c r="BD179" s="1"/>
      <c r="BE179" s="1"/>
      <c r="BF179" s="1" t="s">
        <v>14668</v>
      </c>
      <c r="BG179" s="1" t="s">
        <v>183</v>
      </c>
      <c r="BH179" s="1"/>
      <c r="BI179" s="1"/>
    </row>
    <row r="180" customFormat="false" ht="12.75" hidden="false" customHeight="false" outlineLevel="0" collapsed="false">
      <c r="A180" s="1" t="s">
        <v>5369</v>
      </c>
      <c r="B180" s="1" t="s">
        <v>5370</v>
      </c>
      <c r="C180" s="1" t="s">
        <v>177</v>
      </c>
      <c r="D180" s="1" t="s">
        <v>82</v>
      </c>
      <c r="E180" s="1" t="s">
        <v>14804</v>
      </c>
      <c r="F180" s="1" t="s">
        <v>5372</v>
      </c>
      <c r="G180" s="1" t="n">
        <v>26</v>
      </c>
      <c r="H180" s="1" t="n">
        <v>1</v>
      </c>
      <c r="I180" s="101" t="s">
        <v>188</v>
      </c>
      <c r="J180" s="1" t="s">
        <v>4963</v>
      </c>
      <c r="K180" s="1" t="n">
        <f aca="false">IFERROR(VLOOKUP(A180,'[2]Pivot HorizontalMRP'!$A$4:$B$2689,2,0),0)</f>
        <v>0</v>
      </c>
      <c r="L180" s="1" t="n">
        <f aca="false">IFERROR(VLOOKUP(A180,'[2]Pivot HorizontalMRP'!$A$4:$C$2689,3,0),0)</f>
        <v>4284</v>
      </c>
      <c r="M180" s="1" t="n">
        <f aca="false">IFERROR(VLOOKUP(A180,'[2]Pivot HorizontalMRP'!$A$4:$D$2689,0.4,0),0)</f>
        <v>0</v>
      </c>
      <c r="N180" s="1" t="n">
        <f aca="false">IFERROR(VLOOKUP(A180,'[2]Pivot HorizontalMRP'!$A$4:$E$2689,5,0),0)</f>
        <v>0</v>
      </c>
      <c r="O180" s="1" t="n">
        <f aca="false">K180+L180</f>
        <v>4284</v>
      </c>
      <c r="P180" s="1" t="n">
        <f aca="false">K180+L180+M180+N180</f>
        <v>4284</v>
      </c>
      <c r="Q180" s="1" t="n">
        <f aca="false">IFERROR(VLOOKUP(A180,'[2]Pivot HorizontalMRP'!$A$4:$F$2689,6,0),0)</f>
        <v>2991</v>
      </c>
      <c r="R180" s="1" t="n">
        <f aca="false">IFERROR(VLOOKUP(A180,'[2]Pivot HorizontalMRP'!$A$4:$G$2689,7,0),0)</f>
        <v>5204</v>
      </c>
      <c r="S180" s="1" t="n">
        <f aca="false">IFERROR(VLOOKUP(A180,'[2]Pivot HorizontalMRP'!$A$4:$H$2689,8,0),0)</f>
        <v>6704</v>
      </c>
      <c r="T180" s="1" t="n">
        <f aca="false">IFERROR(VLOOKUP(A180,'[2]Pivot HorizontalMRP'!$A$4:$I$2689,9,0),0)</f>
        <v>4152</v>
      </c>
      <c r="U180" s="1" t="n">
        <f aca="false">IF(I180="delivery",O180-SUM(Q180+R180),IF(I180="PO",P180-SUM(Q180:R180)))</f>
        <v>-3911</v>
      </c>
      <c r="V180" s="81" t="n">
        <v>2.6</v>
      </c>
      <c r="W180" s="81"/>
      <c r="X180" s="81" t="n">
        <f aca="false">W180-V180</f>
        <v>-2.6</v>
      </c>
      <c r="Y180" s="81"/>
      <c r="Z180" s="81"/>
      <c r="AA180" s="81" t="n">
        <v>2.6</v>
      </c>
      <c r="AB180" s="81"/>
      <c r="AC180" s="81"/>
      <c r="AD180" s="81"/>
      <c r="AE180" s="81"/>
      <c r="AF180" s="81"/>
      <c r="AG180" s="81"/>
      <c r="AH180" s="81"/>
      <c r="AI180" s="81"/>
      <c r="AJ180" s="81"/>
      <c r="AK180" s="81"/>
      <c r="AL180" s="81"/>
      <c r="AM180" s="81"/>
      <c r="AN180" s="81"/>
      <c r="AO180" s="81" t="str">
        <f aca="false">D180</f>
        <v>Arista</v>
      </c>
      <c r="AP180" s="1" t="s">
        <v>1432</v>
      </c>
      <c r="AQ180" s="1"/>
      <c r="AR180" s="1"/>
      <c r="AS180" s="1"/>
      <c r="AT180" s="1"/>
      <c r="AU180" s="1"/>
      <c r="AV180" s="1"/>
      <c r="AW180" s="1"/>
      <c r="AX180" s="1"/>
      <c r="AY180" s="1"/>
      <c r="AZ180" s="1"/>
      <c r="BA180" s="1"/>
      <c r="BB180" s="1"/>
      <c r="BC180" s="1"/>
      <c r="BD180" s="1"/>
      <c r="BE180" s="1"/>
      <c r="BF180" s="1" t="s">
        <v>14668</v>
      </c>
      <c r="BG180" s="1" t="s">
        <v>183</v>
      </c>
      <c r="BH180" s="1"/>
      <c r="BI180" s="1"/>
    </row>
    <row r="181" customFormat="false" ht="12.75" hidden="false" customHeight="false" outlineLevel="0" collapsed="false">
      <c r="A181" s="1" t="s">
        <v>5373</v>
      </c>
      <c r="B181" s="1" t="s">
        <v>5374</v>
      </c>
      <c r="C181" s="1" t="s">
        <v>177</v>
      </c>
      <c r="D181" s="1" t="s">
        <v>82</v>
      </c>
      <c r="E181" s="1" t="s">
        <v>14805</v>
      </c>
      <c r="F181" s="1" t="s">
        <v>5376</v>
      </c>
      <c r="G181" s="1" t="n">
        <v>51</v>
      </c>
      <c r="H181" s="1" t="n">
        <v>125</v>
      </c>
      <c r="I181" s="101" t="s">
        <v>188</v>
      </c>
      <c r="J181" s="1" t="s">
        <v>4963</v>
      </c>
      <c r="K181" s="1" t="n">
        <f aca="false">IFERROR(VLOOKUP(A181,'[2]Pivot HorizontalMRP'!$A$4:$B$2689,2,0),0)</f>
        <v>594</v>
      </c>
      <c r="L181" s="1" t="n">
        <f aca="false">IFERROR(VLOOKUP(A181,'[2]Pivot HorizontalMRP'!$A$4:$C$2689,3,0),0)</f>
        <v>8</v>
      </c>
      <c r="M181" s="1" t="n">
        <f aca="false">IFERROR(VLOOKUP(A181,'[2]Pivot HorizontalMRP'!$A$4:$D$2689,0.4,0),0)</f>
        <v>0</v>
      </c>
      <c r="N181" s="1" t="n">
        <f aca="false">IFERROR(VLOOKUP(A181,'[2]Pivot HorizontalMRP'!$A$4:$E$2689,5,0),0)</f>
        <v>0</v>
      </c>
      <c r="O181" s="1" t="n">
        <f aca="false">K181+L181</f>
        <v>602</v>
      </c>
      <c r="P181" s="1" t="n">
        <f aca="false">K181+L181+M181+N181</f>
        <v>602</v>
      </c>
      <c r="Q181" s="1" t="n">
        <f aca="false">IFERROR(VLOOKUP(A181,'[2]Pivot HorizontalMRP'!$A$4:$F$2689,6,0),0)</f>
        <v>322</v>
      </c>
      <c r="R181" s="1" t="n">
        <f aca="false">IFERROR(VLOOKUP(A181,'[2]Pivot HorizontalMRP'!$A$4:$G$2689,7,0),0)</f>
        <v>316</v>
      </c>
      <c r="S181" s="1" t="n">
        <f aca="false">IFERROR(VLOOKUP(A181,'[2]Pivot HorizontalMRP'!$A$4:$H$2689,8,0),0)</f>
        <v>598</v>
      </c>
      <c r="T181" s="1" t="n">
        <f aca="false">IFERROR(VLOOKUP(A181,'[2]Pivot HorizontalMRP'!$A$4:$I$2689,9,0),0)</f>
        <v>128</v>
      </c>
      <c r="U181" s="1" t="n">
        <f aca="false">IF(I181="delivery",O181-SUM(Q181+R181),IF(I181="PO",P181-SUM(Q181:R181)))</f>
        <v>-36</v>
      </c>
      <c r="V181" s="81" t="n">
        <v>5.9</v>
      </c>
      <c r="W181" s="81"/>
      <c r="X181" s="81" t="n">
        <f aca="false">W181-V181</f>
        <v>-5.9</v>
      </c>
      <c r="Y181" s="81"/>
      <c r="Z181" s="81"/>
      <c r="AA181" s="81"/>
      <c r="AB181" s="81"/>
      <c r="AC181" s="81"/>
      <c r="AD181" s="81"/>
      <c r="AE181" s="81"/>
      <c r="AF181" s="81"/>
      <c r="AG181" s="81"/>
      <c r="AH181" s="81"/>
      <c r="AI181" s="81"/>
      <c r="AJ181" s="81"/>
      <c r="AK181" s="81"/>
      <c r="AL181" s="81"/>
      <c r="AM181" s="81"/>
      <c r="AN181" s="81"/>
      <c r="AO181" s="81" t="str">
        <f aca="false">D181</f>
        <v>Arista</v>
      </c>
      <c r="AP181" s="1" t="s">
        <v>1432</v>
      </c>
      <c r="AQ181" s="1"/>
      <c r="AR181" s="1"/>
      <c r="AS181" s="1"/>
      <c r="AT181" s="1"/>
      <c r="AU181" s="1"/>
      <c r="AV181" s="1"/>
      <c r="AW181" s="1"/>
      <c r="AX181" s="1"/>
      <c r="AY181" s="1"/>
      <c r="AZ181" s="1"/>
      <c r="BA181" s="1"/>
      <c r="BB181" s="1"/>
      <c r="BC181" s="1"/>
      <c r="BD181" s="1"/>
      <c r="BE181" s="1"/>
      <c r="BF181" s="1" t="s">
        <v>14668</v>
      </c>
      <c r="BG181" s="1" t="s">
        <v>183</v>
      </c>
      <c r="BH181" s="1"/>
      <c r="BI181" s="1"/>
    </row>
    <row r="182" customFormat="false" ht="12.75" hidden="false" customHeight="false" outlineLevel="0" collapsed="false">
      <c r="A182" s="1" t="s">
        <v>5377</v>
      </c>
      <c r="B182" s="1" t="s">
        <v>5378</v>
      </c>
      <c r="C182" s="1" t="s">
        <v>177</v>
      </c>
      <c r="D182" s="1" t="s">
        <v>82</v>
      </c>
      <c r="E182" s="1" t="s">
        <v>14806</v>
      </c>
      <c r="F182" s="1" t="s">
        <v>5380</v>
      </c>
      <c r="G182" s="1" t="n">
        <v>26</v>
      </c>
      <c r="H182" s="1" t="n">
        <v>1</v>
      </c>
      <c r="I182" s="101" t="s">
        <v>188</v>
      </c>
      <c r="J182" s="1" t="s">
        <v>4963</v>
      </c>
      <c r="K182" s="1" t="n">
        <f aca="false">IFERROR(VLOOKUP(A182,'[2]Pivot HorizontalMRP'!$A$4:$B$2689,2,0),0)</f>
        <v>0</v>
      </c>
      <c r="L182" s="1" t="n">
        <f aca="false">IFERROR(VLOOKUP(A182,'[2]Pivot HorizontalMRP'!$A$4:$C$2689,3,0),0)</f>
        <v>4575</v>
      </c>
      <c r="M182" s="1" t="n">
        <f aca="false">IFERROR(VLOOKUP(A182,'[2]Pivot HorizontalMRP'!$A$4:$D$2689,0.4,0),0)</f>
        <v>0</v>
      </c>
      <c r="N182" s="1" t="n">
        <f aca="false">IFERROR(VLOOKUP(A182,'[2]Pivot HorizontalMRP'!$A$4:$E$2689,5,0),0)</f>
        <v>0</v>
      </c>
      <c r="O182" s="1" t="n">
        <f aca="false">K182+L182</f>
        <v>4575</v>
      </c>
      <c r="P182" s="1" t="n">
        <f aca="false">K182+L182+M182+N182</f>
        <v>4575</v>
      </c>
      <c r="Q182" s="1" t="n">
        <f aca="false">IFERROR(VLOOKUP(A182,'[2]Pivot HorizontalMRP'!$A$4:$F$2689,6,0),0)</f>
        <v>3727</v>
      </c>
      <c r="R182" s="1" t="n">
        <f aca="false">IFERROR(VLOOKUP(A182,'[2]Pivot HorizontalMRP'!$A$4:$G$2689,7,0),0)</f>
        <v>5204</v>
      </c>
      <c r="S182" s="1" t="n">
        <f aca="false">IFERROR(VLOOKUP(A182,'[2]Pivot HorizontalMRP'!$A$4:$H$2689,8,0),0)</f>
        <v>7148</v>
      </c>
      <c r="T182" s="1" t="n">
        <f aca="false">IFERROR(VLOOKUP(A182,'[2]Pivot HorizontalMRP'!$A$4:$I$2689,9,0),0)</f>
        <v>3708</v>
      </c>
      <c r="U182" s="1" t="n">
        <f aca="false">IF(I182="delivery",O182-SUM(Q182+R182),IF(I182="PO",P182-SUM(Q182:R182)))</f>
        <v>-4356</v>
      </c>
      <c r="V182" s="81" t="n">
        <v>2</v>
      </c>
      <c r="W182" s="81"/>
      <c r="X182" s="81" t="n">
        <f aca="false">W182-V182</f>
        <v>-2</v>
      </c>
      <c r="Y182" s="81"/>
      <c r="Z182" s="81"/>
      <c r="AA182" s="81" t="n">
        <v>2</v>
      </c>
      <c r="AB182" s="81"/>
      <c r="AC182" s="81"/>
      <c r="AD182" s="81"/>
      <c r="AE182" s="81"/>
      <c r="AF182" s="81"/>
      <c r="AG182" s="81"/>
      <c r="AH182" s="81"/>
      <c r="AI182" s="81"/>
      <c r="AJ182" s="81"/>
      <c r="AK182" s="81"/>
      <c r="AL182" s="81"/>
      <c r="AM182" s="81"/>
      <c r="AN182" s="81"/>
      <c r="AO182" s="81" t="str">
        <f aca="false">D182</f>
        <v>Arista</v>
      </c>
      <c r="AP182" s="1" t="s">
        <v>1432</v>
      </c>
      <c r="AQ182" s="1"/>
      <c r="AR182" s="1"/>
      <c r="AS182" s="1"/>
      <c r="AT182" s="1"/>
      <c r="AU182" s="1"/>
      <c r="AV182" s="1"/>
      <c r="AW182" s="1"/>
      <c r="AX182" s="1"/>
      <c r="AY182" s="1"/>
      <c r="AZ182" s="1"/>
      <c r="BA182" s="1"/>
      <c r="BB182" s="1"/>
      <c r="BC182" s="1"/>
      <c r="BD182" s="1"/>
      <c r="BE182" s="1"/>
      <c r="BF182" s="1" t="s">
        <v>14668</v>
      </c>
      <c r="BG182" s="1" t="s">
        <v>183</v>
      </c>
      <c r="BH182" s="1"/>
      <c r="BI182" s="1"/>
    </row>
    <row r="183" customFormat="false" ht="12.75" hidden="false" customHeight="false" outlineLevel="0" collapsed="false">
      <c r="A183" s="1" t="s">
        <v>5381</v>
      </c>
      <c r="B183" s="1" t="s">
        <v>5382</v>
      </c>
      <c r="C183" s="1" t="s">
        <v>177</v>
      </c>
      <c r="D183" s="1" t="s">
        <v>82</v>
      </c>
      <c r="E183" s="1" t="s">
        <v>14807</v>
      </c>
      <c r="F183" s="1" t="s">
        <v>5384</v>
      </c>
      <c r="G183" s="1" t="n">
        <v>51</v>
      </c>
      <c r="H183" s="1" t="n">
        <v>2000</v>
      </c>
      <c r="I183" s="101" t="s">
        <v>188</v>
      </c>
      <c r="J183" s="1" t="s">
        <v>1431</v>
      </c>
      <c r="K183" s="1" t="n">
        <f aca="false">IFERROR(VLOOKUP(A183,'[2]Pivot HorizontalMRP'!$A$4:$B$2689,2,0),0)</f>
        <v>0</v>
      </c>
      <c r="L183" s="1" t="n">
        <f aca="false">IFERROR(VLOOKUP(A183,'[2]Pivot HorizontalMRP'!$A$4:$C$2689,3,0),0)</f>
        <v>232</v>
      </c>
      <c r="M183" s="1" t="n">
        <f aca="false">IFERROR(VLOOKUP(A183,'[2]Pivot HorizontalMRP'!$A$4:$D$2689,0.4,0),0)</f>
        <v>0</v>
      </c>
      <c r="N183" s="1" t="n">
        <f aca="false">IFERROR(VLOOKUP(A183,'[2]Pivot HorizontalMRP'!$A$4:$E$2689,5,0),0)</f>
        <v>0</v>
      </c>
      <c r="O183" s="1" t="n">
        <f aca="false">K183+L183</f>
        <v>232</v>
      </c>
      <c r="P183" s="1" t="n">
        <f aca="false">K183+L183+M183+N183</f>
        <v>232</v>
      </c>
      <c r="Q183" s="1" t="n">
        <f aca="false">IFERROR(VLOOKUP(A183,'[2]Pivot HorizontalMRP'!$A$4:$F$2689,6,0),0)</f>
        <v>259</v>
      </c>
      <c r="R183" s="1" t="n">
        <f aca="false">IFERROR(VLOOKUP(A183,'[2]Pivot HorizontalMRP'!$A$4:$G$2689,7,0),0)</f>
        <v>1443</v>
      </c>
      <c r="S183" s="1" t="n">
        <f aca="false">IFERROR(VLOOKUP(A183,'[2]Pivot HorizontalMRP'!$A$4:$H$2689,8,0),0)</f>
        <v>800</v>
      </c>
      <c r="T183" s="1" t="n">
        <f aca="false">IFERROR(VLOOKUP(A183,'[2]Pivot HorizontalMRP'!$A$4:$I$2689,9,0),0)</f>
        <v>656</v>
      </c>
      <c r="U183" s="1" t="n">
        <f aca="false">IF(I183="delivery",O183-SUM(Q183+R183),IF(I183="PO",P183-SUM(Q183:R183)))</f>
        <v>-1470</v>
      </c>
      <c r="V183" s="81" t="n">
        <v>6.09</v>
      </c>
      <c r="W183" s="81"/>
      <c r="X183" s="81" t="n">
        <f aca="false">W183-V183</f>
        <v>-6.09</v>
      </c>
      <c r="Y183" s="81"/>
      <c r="Z183" s="81"/>
      <c r="AA183" s="81" t="n">
        <v>8.53</v>
      </c>
      <c r="AB183" s="81"/>
      <c r="AC183" s="81"/>
      <c r="AD183" s="81"/>
      <c r="AE183" s="81"/>
      <c r="AF183" s="81"/>
      <c r="AG183" s="81"/>
      <c r="AH183" s="81"/>
      <c r="AI183" s="81"/>
      <c r="AJ183" s="81"/>
      <c r="AK183" s="81"/>
      <c r="AL183" s="81"/>
      <c r="AM183" s="81"/>
      <c r="AN183" s="81"/>
      <c r="AO183" s="81" t="str">
        <f aca="false">D183</f>
        <v>Arista</v>
      </c>
      <c r="AP183" s="1" t="s">
        <v>1432</v>
      </c>
      <c r="AQ183" s="1"/>
      <c r="AR183" s="1"/>
      <c r="AS183" s="1"/>
      <c r="AT183" s="1"/>
      <c r="AU183" s="1"/>
      <c r="AV183" s="1"/>
      <c r="AW183" s="1"/>
      <c r="AX183" s="1"/>
      <c r="AY183" s="1"/>
      <c r="AZ183" s="1"/>
      <c r="BA183" s="1"/>
      <c r="BB183" s="1"/>
      <c r="BC183" s="1"/>
      <c r="BD183" s="1"/>
      <c r="BE183" s="1"/>
      <c r="BF183" s="1" t="s">
        <v>14668</v>
      </c>
      <c r="BG183" s="1" t="s">
        <v>183</v>
      </c>
      <c r="BH183" s="1"/>
      <c r="BI183" s="1"/>
    </row>
    <row r="184" customFormat="false" ht="12.75" hidden="false" customHeight="false" outlineLevel="0" collapsed="false">
      <c r="A184" s="1" t="s">
        <v>5385</v>
      </c>
      <c r="B184" s="1" t="s">
        <v>5386</v>
      </c>
      <c r="C184" s="1" t="s">
        <v>177</v>
      </c>
      <c r="D184" s="1" t="s">
        <v>82</v>
      </c>
      <c r="E184" s="1" t="s">
        <v>14802</v>
      </c>
      <c r="F184" s="1" t="s">
        <v>14808</v>
      </c>
      <c r="G184" s="1" t="n">
        <v>211</v>
      </c>
      <c r="H184" s="1" t="n">
        <v>2500</v>
      </c>
      <c r="I184" s="101" t="s">
        <v>188</v>
      </c>
      <c r="J184" s="1" t="s">
        <v>1431</v>
      </c>
      <c r="K184" s="1" t="n">
        <f aca="false">IFERROR(VLOOKUP(A184,'[2]Pivot HorizontalMRP'!$A$4:$B$2689,2,0),0)</f>
        <v>0</v>
      </c>
      <c r="L184" s="1" t="n">
        <f aca="false">IFERROR(VLOOKUP(A184,'[2]Pivot HorizontalMRP'!$A$4:$C$2689,3,0),0)</f>
        <v>0</v>
      </c>
      <c r="M184" s="1" t="n">
        <f aca="false">IFERROR(VLOOKUP(A184,'[2]Pivot HorizontalMRP'!$A$4:$D$2689,0.4,0),0)</f>
        <v>0</v>
      </c>
      <c r="N184" s="1" t="n">
        <f aca="false">IFERROR(VLOOKUP(A184,'[2]Pivot HorizontalMRP'!$A$4:$E$2689,5,0),0)</f>
        <v>0</v>
      </c>
      <c r="O184" s="1" t="n">
        <f aca="false">K184+L184</f>
        <v>0</v>
      </c>
      <c r="P184" s="1" t="n">
        <f aca="false">K184+L184+M184+N184</f>
        <v>0</v>
      </c>
      <c r="Q184" s="1" t="n">
        <f aca="false">IFERROR(VLOOKUP(A184,'[2]Pivot HorizontalMRP'!$A$4:$F$2689,6,0),0)</f>
        <v>44</v>
      </c>
      <c r="R184" s="1" t="n">
        <f aca="false">IFERROR(VLOOKUP(A184,'[2]Pivot HorizontalMRP'!$A$4:$G$2689,7,0),0)</f>
        <v>332</v>
      </c>
      <c r="S184" s="1" t="n">
        <f aca="false">IFERROR(VLOOKUP(A184,'[2]Pivot HorizontalMRP'!$A$4:$H$2689,8,0),0)</f>
        <v>896</v>
      </c>
      <c r="T184" s="1" t="n">
        <f aca="false">IFERROR(VLOOKUP(A184,'[2]Pivot HorizontalMRP'!$A$4:$I$2689,9,0),0)</f>
        <v>256</v>
      </c>
      <c r="U184" s="1" t="n">
        <f aca="false">IF(I184="delivery",O184-SUM(Q184+R184),IF(I184="PO",P184-SUM(Q184:R184)))</f>
        <v>-376</v>
      </c>
      <c r="V184" s="81" t="n">
        <v>3.11</v>
      </c>
      <c r="W184" s="81"/>
      <c r="X184" s="81" t="n">
        <f aca="false">W184-V184</f>
        <v>-3.11</v>
      </c>
      <c r="Y184" s="81"/>
      <c r="Z184" s="81"/>
      <c r="AA184" s="81"/>
      <c r="AB184" s="81"/>
      <c r="AC184" s="81"/>
      <c r="AD184" s="81"/>
      <c r="AE184" s="81"/>
      <c r="AF184" s="81"/>
      <c r="AG184" s="81"/>
      <c r="AH184" s="81"/>
      <c r="AI184" s="81"/>
      <c r="AJ184" s="81"/>
      <c r="AK184" s="81"/>
      <c r="AL184" s="81"/>
      <c r="AM184" s="81"/>
      <c r="AN184" s="81"/>
      <c r="AO184" s="81" t="str">
        <f aca="false">D184</f>
        <v>Arista</v>
      </c>
      <c r="AP184" s="1" t="s">
        <v>1432</v>
      </c>
      <c r="AQ184" s="1"/>
      <c r="AR184" s="1"/>
      <c r="AS184" s="1"/>
      <c r="AT184" s="1"/>
      <c r="AU184" s="1"/>
      <c r="AV184" s="1"/>
      <c r="AW184" s="1"/>
      <c r="AX184" s="1"/>
      <c r="AY184" s="1"/>
      <c r="AZ184" s="1"/>
      <c r="BA184" s="1"/>
      <c r="BB184" s="1"/>
      <c r="BC184" s="1"/>
      <c r="BD184" s="1"/>
      <c r="BE184" s="1"/>
      <c r="BF184" s="1" t="s">
        <v>14668</v>
      </c>
      <c r="BG184" s="1" t="s">
        <v>183</v>
      </c>
      <c r="BH184" s="1"/>
      <c r="BI184" s="1"/>
    </row>
    <row r="185" customFormat="false" ht="12.75" hidden="false" customHeight="false" outlineLevel="0" collapsed="false">
      <c r="A185" s="1" t="s">
        <v>5389</v>
      </c>
      <c r="B185" s="1" t="s">
        <v>5390</v>
      </c>
      <c r="C185" s="1" t="s">
        <v>177</v>
      </c>
      <c r="D185" s="1" t="s">
        <v>82</v>
      </c>
      <c r="E185" s="1" t="s">
        <v>5391</v>
      </c>
      <c r="F185" s="1" t="s">
        <v>5392</v>
      </c>
      <c r="G185" s="1" t="n">
        <v>66</v>
      </c>
      <c r="H185" s="1" t="n">
        <v>1200</v>
      </c>
      <c r="I185" s="101" t="s">
        <v>188</v>
      </c>
      <c r="J185" s="1" t="s">
        <v>12326</v>
      </c>
      <c r="K185" s="1" t="n">
        <f aca="false">IFERROR(VLOOKUP(A185,'[2]Pivot HorizontalMRP'!$A$4:$B$2689,2,0),0)</f>
        <v>0</v>
      </c>
      <c r="L185" s="1" t="n">
        <f aca="false">IFERROR(VLOOKUP(A185,'[2]Pivot HorizontalMRP'!$A$4:$C$2689,3,0),0)</f>
        <v>0</v>
      </c>
      <c r="M185" s="1" t="n">
        <f aca="false">IFERROR(VLOOKUP(A185,'[2]Pivot HorizontalMRP'!$A$4:$D$2689,0.4,0),0)</f>
        <v>0</v>
      </c>
      <c r="N185" s="1" t="n">
        <f aca="false">IFERROR(VLOOKUP(A185,'[2]Pivot HorizontalMRP'!$A$4:$E$2689,5,0),0)</f>
        <v>1200</v>
      </c>
      <c r="O185" s="1" t="n">
        <f aca="false">K185+L185</f>
        <v>0</v>
      </c>
      <c r="P185" s="1" t="n">
        <f aca="false">K185+L185+M185+N185</f>
        <v>1200</v>
      </c>
      <c r="Q185" s="1" t="n">
        <f aca="false">IFERROR(VLOOKUP(A185,'[2]Pivot HorizontalMRP'!$A$4:$F$2689,6,0),0)</f>
        <v>0</v>
      </c>
      <c r="R185" s="1" t="n">
        <f aca="false">IFERROR(VLOOKUP(A185,'[2]Pivot HorizontalMRP'!$A$4:$G$2689,7,0),0)</f>
        <v>2890</v>
      </c>
      <c r="S185" s="1" t="n">
        <f aca="false">IFERROR(VLOOKUP(A185,'[2]Pivot HorizontalMRP'!$A$4:$H$2689,8,0),0)</f>
        <v>1758</v>
      </c>
      <c r="T185" s="1" t="n">
        <f aca="false">IFERROR(VLOOKUP(A185,'[2]Pivot HorizontalMRP'!$A$4:$I$2689,9,0),0)</f>
        <v>1394</v>
      </c>
      <c r="U185" s="1" t="n">
        <f aca="false">IF(I185="delivery",O185-SUM(Q185+R185),IF(I185="PO",P185-SUM(Q185:R185)))</f>
        <v>-1690</v>
      </c>
      <c r="V185" s="81" t="n">
        <v>25.75</v>
      </c>
      <c r="W185" s="81"/>
      <c r="X185" s="81" t="n">
        <f aca="false">W185-V185</f>
        <v>-25.75</v>
      </c>
      <c r="Y185" s="81"/>
      <c r="Z185" s="81"/>
      <c r="AA185" s="81"/>
      <c r="AB185" s="81"/>
      <c r="AC185" s="81"/>
      <c r="AD185" s="81"/>
      <c r="AE185" s="81"/>
      <c r="AF185" s="81"/>
      <c r="AG185" s="81"/>
      <c r="AH185" s="81"/>
      <c r="AI185" s="81"/>
      <c r="AJ185" s="81"/>
      <c r="AK185" s="81"/>
      <c r="AL185" s="81"/>
      <c r="AM185" s="81"/>
      <c r="AN185" s="81"/>
      <c r="AO185" s="81" t="str">
        <f aca="false">D185</f>
        <v>Arista</v>
      </c>
      <c r="AP185" s="1" t="s">
        <v>1432</v>
      </c>
      <c r="AQ185" s="1"/>
      <c r="AR185" s="1"/>
      <c r="AS185" s="1"/>
      <c r="AT185" s="1"/>
      <c r="AU185" s="1"/>
      <c r="AV185" s="1"/>
      <c r="AW185" s="1"/>
      <c r="AX185" s="1"/>
      <c r="AY185" s="1"/>
      <c r="AZ185" s="1"/>
      <c r="BA185" s="1"/>
      <c r="BB185" s="1"/>
      <c r="BC185" s="1"/>
      <c r="BD185" s="1"/>
      <c r="BE185" s="1"/>
      <c r="BF185" s="1" t="s">
        <v>14668</v>
      </c>
      <c r="BG185" s="1" t="s">
        <v>183</v>
      </c>
      <c r="BH185" s="1"/>
      <c r="BI185" s="1"/>
    </row>
    <row r="186" customFormat="false" ht="12.75" hidden="false" customHeight="false" outlineLevel="0" collapsed="false">
      <c r="A186" s="1" t="s">
        <v>5396</v>
      </c>
      <c r="B186" s="1" t="s">
        <v>5397</v>
      </c>
      <c r="C186" s="1" t="s">
        <v>177</v>
      </c>
      <c r="D186" s="1" t="s">
        <v>82</v>
      </c>
      <c r="E186" s="1" t="s">
        <v>5398</v>
      </c>
      <c r="F186" s="1" t="s">
        <v>14809</v>
      </c>
      <c r="G186" s="1" t="n">
        <v>61</v>
      </c>
      <c r="H186" s="1" t="n">
        <v>1200</v>
      </c>
      <c r="I186" s="101" t="s">
        <v>188</v>
      </c>
      <c r="J186" s="1" t="s">
        <v>5400</v>
      </c>
      <c r="K186" s="1" t="n">
        <f aca="false">IFERROR(VLOOKUP(A186,'[2]Pivot HorizontalMRP'!$A$4:$B$2689,2,0),0)</f>
        <v>0</v>
      </c>
      <c r="L186" s="1" t="n">
        <f aca="false">IFERROR(VLOOKUP(A186,'[2]Pivot HorizontalMRP'!$A$4:$C$2689,3,0),0)</f>
        <v>1120</v>
      </c>
      <c r="M186" s="1" t="n">
        <f aca="false">IFERROR(VLOOKUP(A186,'[2]Pivot HorizontalMRP'!$A$4:$D$2689,0.4,0),0)</f>
        <v>0</v>
      </c>
      <c r="N186" s="1" t="n">
        <f aca="false">IFERROR(VLOOKUP(A186,'[2]Pivot HorizontalMRP'!$A$4:$E$2689,5,0),0)</f>
        <v>0</v>
      </c>
      <c r="O186" s="1" t="n">
        <f aca="false">K186+L186</f>
        <v>1120</v>
      </c>
      <c r="P186" s="1" t="n">
        <f aca="false">K186+L186+M186+N186</f>
        <v>1120</v>
      </c>
      <c r="Q186" s="1" t="n">
        <f aca="false">IFERROR(VLOOKUP(A186,'[2]Pivot HorizontalMRP'!$A$4:$F$2689,6,0),0)</f>
        <v>0</v>
      </c>
      <c r="R186" s="1" t="n">
        <f aca="false">IFERROR(VLOOKUP(A186,'[2]Pivot HorizontalMRP'!$A$4:$G$2689,7,0),0)</f>
        <v>1326</v>
      </c>
      <c r="S186" s="1" t="n">
        <f aca="false">IFERROR(VLOOKUP(A186,'[2]Pivot HorizontalMRP'!$A$4:$H$2689,8,0),0)</f>
        <v>828</v>
      </c>
      <c r="T186" s="1" t="n">
        <f aca="false">IFERROR(VLOOKUP(A186,'[2]Pivot HorizontalMRP'!$A$4:$I$2689,9,0),0)</f>
        <v>667</v>
      </c>
      <c r="U186" s="1" t="n">
        <f aca="false">IF(I186="delivery",O186-SUM(Q186+R186),IF(I186="PO",P186-SUM(Q186:R186)))</f>
        <v>-206</v>
      </c>
      <c r="V186" s="81" t="n">
        <v>14.97</v>
      </c>
      <c r="W186" s="81"/>
      <c r="X186" s="81" t="n">
        <f aca="false">W186-V186</f>
        <v>-14.97</v>
      </c>
      <c r="Y186" s="81"/>
      <c r="Z186" s="81"/>
      <c r="AA186" s="81"/>
      <c r="AB186" s="81"/>
      <c r="AC186" s="81"/>
      <c r="AD186" s="81"/>
      <c r="AE186" s="81"/>
      <c r="AF186" s="81"/>
      <c r="AG186" s="81"/>
      <c r="AH186" s="81"/>
      <c r="AI186" s="81"/>
      <c r="AJ186" s="81"/>
      <c r="AK186" s="81"/>
      <c r="AL186" s="81"/>
      <c r="AM186" s="81"/>
      <c r="AN186" s="81"/>
      <c r="AO186" s="81" t="str">
        <f aca="false">D186</f>
        <v>Arista</v>
      </c>
      <c r="AP186" s="1" t="s">
        <v>1432</v>
      </c>
      <c r="AQ186" s="1"/>
      <c r="AR186" s="1"/>
      <c r="AS186" s="1"/>
      <c r="AT186" s="1"/>
      <c r="AU186" s="1"/>
      <c r="AV186" s="1"/>
      <c r="AW186" s="1"/>
      <c r="AX186" s="1"/>
      <c r="AY186" s="1"/>
      <c r="AZ186" s="1"/>
      <c r="BA186" s="1"/>
      <c r="BB186" s="1"/>
      <c r="BC186" s="1"/>
      <c r="BD186" s="1"/>
      <c r="BE186" s="1"/>
      <c r="BF186" s="1" t="s">
        <v>14668</v>
      </c>
      <c r="BG186" s="1" t="s">
        <v>183</v>
      </c>
      <c r="BH186" s="1"/>
      <c r="BI186" s="1"/>
    </row>
    <row r="187" customFormat="false" ht="12.75" hidden="false" customHeight="false" outlineLevel="0" collapsed="false">
      <c r="A187" s="1" t="s">
        <v>5405</v>
      </c>
      <c r="B187" s="1" t="s">
        <v>5406</v>
      </c>
      <c r="C187" s="1" t="s">
        <v>177</v>
      </c>
      <c r="D187" s="1" t="s">
        <v>82</v>
      </c>
      <c r="E187" s="1" t="s">
        <v>14810</v>
      </c>
      <c r="F187" s="1" t="s">
        <v>5408</v>
      </c>
      <c r="G187" s="1" t="n">
        <v>56</v>
      </c>
      <c r="H187" s="1" t="n">
        <v>200</v>
      </c>
      <c r="I187" s="101" t="s">
        <v>188</v>
      </c>
      <c r="J187" s="1" t="s">
        <v>5409</v>
      </c>
      <c r="K187" s="1" t="n">
        <f aca="false">IFERROR(VLOOKUP(A187,'[2]Pivot HorizontalMRP'!$A$4:$B$2689,2,0),0)</f>
        <v>0</v>
      </c>
      <c r="L187" s="1" t="n">
        <f aca="false">IFERROR(VLOOKUP(A187,'[2]Pivot HorizontalMRP'!$A$4:$C$2689,3,0),0)</f>
        <v>427</v>
      </c>
      <c r="M187" s="1" t="n">
        <f aca="false">IFERROR(VLOOKUP(A187,'[2]Pivot HorizontalMRP'!$A$4:$D$2689,0.4,0),0)</f>
        <v>0</v>
      </c>
      <c r="N187" s="1" t="n">
        <f aca="false">IFERROR(VLOOKUP(A187,'[2]Pivot HorizontalMRP'!$A$4:$E$2689,5,0),0)</f>
        <v>0</v>
      </c>
      <c r="O187" s="1" t="n">
        <f aca="false">K187+L187</f>
        <v>427</v>
      </c>
      <c r="P187" s="1" t="n">
        <f aca="false">K187+L187+M187+N187</f>
        <v>427</v>
      </c>
      <c r="Q187" s="1" t="n">
        <f aca="false">IFERROR(VLOOKUP(A187,'[2]Pivot HorizontalMRP'!$A$4:$F$2689,6,0),0)</f>
        <v>1</v>
      </c>
      <c r="R187" s="1" t="n">
        <f aca="false">IFERROR(VLOOKUP(A187,'[2]Pivot HorizontalMRP'!$A$4:$G$2689,7,0),0)</f>
        <v>17</v>
      </c>
      <c r="S187" s="1" t="n">
        <f aca="false">IFERROR(VLOOKUP(A187,'[2]Pivot HorizontalMRP'!$A$4:$H$2689,8,0),0)</f>
        <v>18</v>
      </c>
      <c r="T187" s="1" t="n">
        <f aca="false">IFERROR(VLOOKUP(A187,'[2]Pivot HorizontalMRP'!$A$4:$I$2689,9,0),0)</f>
        <v>6</v>
      </c>
      <c r="U187" s="1" t="n">
        <f aca="false">IF(I187="delivery",O187-SUM(Q187+R187),IF(I187="PO",P187-SUM(Q187:R187)))</f>
        <v>409</v>
      </c>
      <c r="V187" s="81" t="n">
        <v>4.918</v>
      </c>
      <c r="W187" s="81"/>
      <c r="X187" s="81" t="n">
        <f aca="false">W187-V187</f>
        <v>-4.918</v>
      </c>
      <c r="Y187" s="81"/>
      <c r="Z187" s="81"/>
      <c r="AA187" s="81"/>
      <c r="AB187" s="81"/>
      <c r="AC187" s="81"/>
      <c r="AD187" s="81"/>
      <c r="AE187" s="81"/>
      <c r="AF187" s="81"/>
      <c r="AG187" s="81"/>
      <c r="AH187" s="81"/>
      <c r="AI187" s="81"/>
      <c r="AJ187" s="81"/>
      <c r="AK187" s="81"/>
      <c r="AL187" s="81"/>
      <c r="AM187" s="81"/>
      <c r="AN187" s="81"/>
      <c r="AO187" s="81" t="str">
        <f aca="false">D187</f>
        <v>Arista</v>
      </c>
      <c r="AP187" s="1" t="s">
        <v>1432</v>
      </c>
      <c r="AQ187" s="1"/>
      <c r="AR187" s="1"/>
      <c r="AS187" s="1"/>
      <c r="AT187" s="1"/>
      <c r="AU187" s="1"/>
      <c r="AV187" s="1"/>
      <c r="AW187" s="1"/>
      <c r="AX187" s="1"/>
      <c r="AY187" s="1"/>
      <c r="AZ187" s="1"/>
      <c r="BA187" s="1"/>
      <c r="BB187" s="1"/>
      <c r="BC187" s="1"/>
      <c r="BD187" s="1"/>
      <c r="BE187" s="1"/>
      <c r="BF187" s="1" t="s">
        <v>14668</v>
      </c>
      <c r="BG187" s="1" t="s">
        <v>183</v>
      </c>
      <c r="BH187" s="1"/>
      <c r="BI187" s="1"/>
    </row>
    <row r="188" customFormat="false" ht="12.75" hidden="false" customHeight="false" outlineLevel="0" collapsed="false">
      <c r="A188" s="1" t="s">
        <v>5410</v>
      </c>
      <c r="B188" s="1" t="s">
        <v>5411</v>
      </c>
      <c r="C188" s="1" t="s">
        <v>177</v>
      </c>
      <c r="D188" s="1" t="s">
        <v>82</v>
      </c>
      <c r="E188" s="1" t="s">
        <v>14811</v>
      </c>
      <c r="F188" s="1" t="s">
        <v>5413</v>
      </c>
      <c r="G188" s="1" t="n">
        <v>36</v>
      </c>
      <c r="H188" s="1" t="n">
        <v>2400</v>
      </c>
      <c r="I188" s="101" t="s">
        <v>188</v>
      </c>
      <c r="J188" s="1" t="s">
        <v>1431</v>
      </c>
      <c r="K188" s="1" t="n">
        <f aca="false">IFERROR(VLOOKUP(A188,'[2]Pivot HorizontalMRP'!$A$4:$B$2689,2,0),0)</f>
        <v>0</v>
      </c>
      <c r="L188" s="1" t="n">
        <f aca="false">IFERROR(VLOOKUP(A188,'[2]Pivot HorizontalMRP'!$A$4:$C$2689,3,0),0)</f>
        <v>2400</v>
      </c>
      <c r="M188" s="1" t="n">
        <f aca="false">IFERROR(VLOOKUP(A188,'[2]Pivot HorizontalMRP'!$A$4:$D$2689,0.4,0),0)</f>
        <v>0</v>
      </c>
      <c r="N188" s="1" t="n">
        <f aca="false">IFERROR(VLOOKUP(A188,'[2]Pivot HorizontalMRP'!$A$4:$E$2689,5,0),0)</f>
        <v>0</v>
      </c>
      <c r="O188" s="1" t="n">
        <f aca="false">K188+L188</f>
        <v>2400</v>
      </c>
      <c r="P188" s="1" t="n">
        <f aca="false">K188+L188+M188+N188</f>
        <v>2400</v>
      </c>
      <c r="Q188" s="1" t="n">
        <f aca="false">IFERROR(VLOOKUP(A188,'[2]Pivot HorizontalMRP'!$A$4:$F$2689,6,0),0)</f>
        <v>0</v>
      </c>
      <c r="R188" s="1" t="n">
        <f aca="false">IFERROR(VLOOKUP(A188,'[2]Pivot HorizontalMRP'!$A$4:$G$2689,7,0),0)</f>
        <v>6280</v>
      </c>
      <c r="S188" s="1" t="n">
        <f aca="false">IFERROR(VLOOKUP(A188,'[2]Pivot HorizontalMRP'!$A$4:$H$2689,8,0),0)</f>
        <v>3834</v>
      </c>
      <c r="T188" s="1" t="n">
        <f aca="false">IFERROR(VLOOKUP(A188,'[2]Pivot HorizontalMRP'!$A$4:$I$2689,9,0),0)</f>
        <v>2770</v>
      </c>
      <c r="U188" s="1" t="n">
        <f aca="false">IF(I188="delivery",O188-SUM(Q188+R188),IF(I188="PO",P188-SUM(Q188:R188)))</f>
        <v>-3880</v>
      </c>
      <c r="V188" s="81" t="n">
        <v>1.43</v>
      </c>
      <c r="W188" s="81"/>
      <c r="X188" s="81" t="n">
        <f aca="false">W188-V188</f>
        <v>-1.43</v>
      </c>
      <c r="Y188" s="81"/>
      <c r="Z188" s="81"/>
      <c r="AA188" s="81" t="n">
        <v>0.835</v>
      </c>
      <c r="AB188" s="81"/>
      <c r="AC188" s="81"/>
      <c r="AD188" s="81"/>
      <c r="AE188" s="81"/>
      <c r="AF188" s="81"/>
      <c r="AG188" s="81"/>
      <c r="AH188" s="81"/>
      <c r="AI188" s="81"/>
      <c r="AJ188" s="81"/>
      <c r="AK188" s="81"/>
      <c r="AL188" s="81"/>
      <c r="AM188" s="81"/>
      <c r="AN188" s="81"/>
      <c r="AO188" s="81" t="str">
        <f aca="false">D188</f>
        <v>Arista</v>
      </c>
      <c r="AP188" s="1" t="s">
        <v>1432</v>
      </c>
      <c r="AQ188" s="1"/>
      <c r="AR188" s="1"/>
      <c r="AS188" s="1"/>
      <c r="AT188" s="1"/>
      <c r="AU188" s="1"/>
      <c r="AV188" s="1"/>
      <c r="AW188" s="1"/>
      <c r="AX188" s="1"/>
      <c r="AY188" s="1"/>
      <c r="AZ188" s="1"/>
      <c r="BA188" s="1"/>
      <c r="BB188" s="1"/>
      <c r="BC188" s="1"/>
      <c r="BD188" s="1"/>
      <c r="BE188" s="1"/>
      <c r="BF188" s="1" t="s">
        <v>14668</v>
      </c>
      <c r="BG188" s="1" t="s">
        <v>183</v>
      </c>
      <c r="BH188" s="1"/>
      <c r="BI188" s="1"/>
    </row>
    <row r="189" customFormat="false" ht="12.75" hidden="false" customHeight="false" outlineLevel="0" collapsed="false">
      <c r="A189" s="1" t="s">
        <v>5429</v>
      </c>
      <c r="B189" s="1" t="s">
        <v>5430</v>
      </c>
      <c r="C189" s="1" t="s">
        <v>177</v>
      </c>
      <c r="D189" s="1" t="s">
        <v>82</v>
      </c>
      <c r="E189" s="1" t="s">
        <v>5431</v>
      </c>
      <c r="F189" s="1" t="s">
        <v>5432</v>
      </c>
      <c r="G189" s="1" t="n">
        <v>51</v>
      </c>
      <c r="H189" s="1" t="n">
        <v>280</v>
      </c>
      <c r="I189" s="101" t="s">
        <v>180</v>
      </c>
      <c r="J189" s="1" t="s">
        <v>4693</v>
      </c>
      <c r="K189" s="1" t="n">
        <f aca="false">IFERROR(VLOOKUP(A189,'[2]Pivot HorizontalMRP'!$A$4:$B$2689,2,0),0)</f>
        <v>0</v>
      </c>
      <c r="L189" s="1" t="n">
        <f aca="false">IFERROR(VLOOKUP(A189,'[2]Pivot HorizontalMRP'!$A$4:$C$2689,3,0),0)</f>
        <v>15849</v>
      </c>
      <c r="M189" s="1" t="n">
        <f aca="false">IFERROR(VLOOKUP(A189,'[2]Pivot HorizontalMRP'!$A$4:$D$2689,0.4,0),0)</f>
        <v>0</v>
      </c>
      <c r="N189" s="1" t="n">
        <f aca="false">IFERROR(VLOOKUP(A189,'[2]Pivot HorizontalMRP'!$A$4:$E$2689,5,0),0)</f>
        <v>0</v>
      </c>
      <c r="O189" s="1" t="n">
        <f aca="false">K189+L189</f>
        <v>15849</v>
      </c>
      <c r="P189" s="1" t="n">
        <f aca="false">K189+L189+M189+N189</f>
        <v>15849</v>
      </c>
      <c r="Q189" s="1" t="n">
        <f aca="false">IFERROR(VLOOKUP(A189,'[2]Pivot HorizontalMRP'!$A$4:$F$2689,6,0),0)</f>
        <v>8754</v>
      </c>
      <c r="R189" s="1" t="n">
        <f aca="false">IFERROR(VLOOKUP(A189,'[2]Pivot HorizontalMRP'!$A$4:$G$2689,7,0),0)</f>
        <v>4400</v>
      </c>
      <c r="S189" s="1" t="n">
        <f aca="false">IFERROR(VLOOKUP(A189,'[2]Pivot HorizontalMRP'!$A$4:$H$2689,8,0),0)</f>
        <v>3984</v>
      </c>
      <c r="T189" s="1" t="n">
        <f aca="false">IFERROR(VLOOKUP(A189,'[2]Pivot HorizontalMRP'!$A$4:$I$2689,9,0),0)</f>
        <v>1536</v>
      </c>
      <c r="U189" s="1" t="n">
        <f aca="false">IF(I189="delivery",O189-SUM(Q189+R189),IF(I189="PO",P189-SUM(Q189:R189)))</f>
        <v>2695</v>
      </c>
      <c r="V189" s="81" t="n">
        <v>6.455</v>
      </c>
      <c r="W189" s="81"/>
      <c r="X189" s="81" t="n">
        <f aca="false">W189-V189</f>
        <v>-6.455</v>
      </c>
      <c r="Y189" s="81"/>
      <c r="Z189" s="81"/>
      <c r="AA189" s="81" t="n">
        <v>6.455</v>
      </c>
      <c r="AB189" s="81"/>
      <c r="AC189" s="81"/>
      <c r="AD189" s="81"/>
      <c r="AE189" s="81"/>
      <c r="AF189" s="81"/>
      <c r="AG189" s="81"/>
      <c r="AH189" s="81"/>
      <c r="AI189" s="81"/>
      <c r="AJ189" s="81"/>
      <c r="AK189" s="81"/>
      <c r="AL189" s="81"/>
      <c r="AM189" s="81"/>
      <c r="AN189" s="81"/>
      <c r="AO189" s="81" t="str">
        <f aca="false">D189</f>
        <v>Arista</v>
      </c>
      <c r="AP189" s="1" t="s">
        <v>1432</v>
      </c>
      <c r="AQ189" s="1"/>
      <c r="AR189" s="1"/>
      <c r="AS189" s="1"/>
      <c r="AT189" s="1"/>
      <c r="AU189" s="1"/>
      <c r="AV189" s="1"/>
      <c r="AW189" s="1"/>
      <c r="AX189" s="1"/>
      <c r="AY189" s="1"/>
      <c r="AZ189" s="1"/>
      <c r="BA189" s="1"/>
      <c r="BB189" s="1"/>
      <c r="BC189" s="1"/>
      <c r="BD189" s="1"/>
      <c r="BE189" s="1"/>
      <c r="BF189" s="1" t="s">
        <v>14668</v>
      </c>
      <c r="BG189" s="1" t="s">
        <v>183</v>
      </c>
      <c r="BH189" s="1"/>
      <c r="BI189" s="1"/>
    </row>
    <row r="190" customFormat="false" ht="12.75" hidden="false" customHeight="false" outlineLevel="0" collapsed="false">
      <c r="A190" s="1" t="s">
        <v>5433</v>
      </c>
      <c r="B190" s="1" t="s">
        <v>5434</v>
      </c>
      <c r="C190" s="1" t="s">
        <v>177</v>
      </c>
      <c r="D190" s="1" t="s">
        <v>82</v>
      </c>
      <c r="E190" s="1" t="s">
        <v>14812</v>
      </c>
      <c r="F190" s="1" t="s">
        <v>5436</v>
      </c>
      <c r="G190" s="1" t="n">
        <v>51</v>
      </c>
      <c r="H190" s="1" t="n">
        <v>680</v>
      </c>
      <c r="I190" s="101" t="s">
        <v>188</v>
      </c>
      <c r="J190" s="1" t="s">
        <v>5109</v>
      </c>
      <c r="K190" s="1" t="n">
        <f aca="false">IFERROR(VLOOKUP(A190,'[2]Pivot HorizontalMRP'!$A$4:$B$2689,2,0),0)</f>
        <v>0</v>
      </c>
      <c r="L190" s="1" t="n">
        <f aca="false">IFERROR(VLOOKUP(A190,'[2]Pivot HorizontalMRP'!$A$4:$C$2689,3,0),0)</f>
        <v>37961</v>
      </c>
      <c r="M190" s="1" t="n">
        <f aca="false">IFERROR(VLOOKUP(A190,'[2]Pivot HorizontalMRP'!$A$4:$D$2689,0.4,0),0)</f>
        <v>0</v>
      </c>
      <c r="N190" s="1" t="n">
        <f aca="false">IFERROR(VLOOKUP(A190,'[2]Pivot HorizontalMRP'!$A$4:$E$2689,5,0),0)</f>
        <v>36195</v>
      </c>
      <c r="O190" s="1" t="n">
        <f aca="false">K190+L190</f>
        <v>37961</v>
      </c>
      <c r="P190" s="1" t="n">
        <f aca="false">K190+L190+M190+N190</f>
        <v>74156</v>
      </c>
      <c r="Q190" s="1" t="n">
        <f aca="false">IFERROR(VLOOKUP(A190,'[2]Pivot HorizontalMRP'!$A$4:$F$2689,6,0),0)</f>
        <v>81400</v>
      </c>
      <c r="R190" s="1" t="n">
        <f aca="false">IFERROR(VLOOKUP(A190,'[2]Pivot HorizontalMRP'!$A$4:$G$2689,7,0),0)</f>
        <v>57472</v>
      </c>
      <c r="S190" s="1" t="n">
        <f aca="false">IFERROR(VLOOKUP(A190,'[2]Pivot HorizontalMRP'!$A$4:$H$2689,8,0),0)</f>
        <v>53488</v>
      </c>
      <c r="T190" s="1" t="n">
        <f aca="false">IFERROR(VLOOKUP(A190,'[2]Pivot HorizontalMRP'!$A$4:$I$2689,9,0),0)</f>
        <v>30160</v>
      </c>
      <c r="U190" s="1" t="n">
        <f aca="false">IF(I190="delivery",O190-SUM(Q190+R190),IF(I190="PO",P190-SUM(Q190:R190)))</f>
        <v>-64716</v>
      </c>
      <c r="V190" s="81" t="n">
        <v>0.816</v>
      </c>
      <c r="W190" s="81"/>
      <c r="X190" s="81" t="n">
        <f aca="false">W190-V190</f>
        <v>-0.816</v>
      </c>
      <c r="Y190" s="81"/>
      <c r="Z190" s="81"/>
      <c r="AA190" s="81" t="n">
        <v>0.85334</v>
      </c>
      <c r="AB190" s="81"/>
      <c r="AC190" s="81"/>
      <c r="AD190" s="81"/>
      <c r="AE190" s="81"/>
      <c r="AF190" s="81"/>
      <c r="AG190" s="81"/>
      <c r="AH190" s="81"/>
      <c r="AI190" s="81"/>
      <c r="AJ190" s="81"/>
      <c r="AK190" s="81"/>
      <c r="AL190" s="81"/>
      <c r="AM190" s="81"/>
      <c r="AN190" s="81"/>
      <c r="AO190" s="81" t="str">
        <f aca="false">D190</f>
        <v>Arista</v>
      </c>
      <c r="AP190" s="1" t="s">
        <v>1432</v>
      </c>
      <c r="AQ190" s="1"/>
      <c r="AR190" s="1"/>
      <c r="AS190" s="1"/>
      <c r="AT190" s="1"/>
      <c r="AU190" s="1"/>
      <c r="AV190" s="1"/>
      <c r="AW190" s="1"/>
      <c r="AX190" s="1"/>
      <c r="AY190" s="1"/>
      <c r="AZ190" s="1"/>
      <c r="BA190" s="1"/>
      <c r="BB190" s="1"/>
      <c r="BC190" s="1"/>
      <c r="BD190" s="1"/>
      <c r="BE190" s="1"/>
      <c r="BF190" s="1" t="s">
        <v>14668</v>
      </c>
      <c r="BG190" s="1" t="s">
        <v>183</v>
      </c>
      <c r="BH190" s="1"/>
      <c r="BI190" s="1"/>
    </row>
    <row r="191" customFormat="false" ht="12.75" hidden="false" customHeight="false" outlineLevel="0" collapsed="false">
      <c r="A191" s="1" t="s">
        <v>5437</v>
      </c>
      <c r="B191" s="1" t="s">
        <v>5438</v>
      </c>
      <c r="C191" s="1" t="s">
        <v>177</v>
      </c>
      <c r="D191" s="1" t="s">
        <v>82</v>
      </c>
      <c r="E191" s="1" t="s">
        <v>14813</v>
      </c>
      <c r="F191" s="1" t="s">
        <v>5440</v>
      </c>
      <c r="G191" s="1" t="n">
        <v>56</v>
      </c>
      <c r="H191" s="1" t="n">
        <v>576</v>
      </c>
      <c r="I191" s="101" t="s">
        <v>180</v>
      </c>
      <c r="J191" s="1" t="s">
        <v>4853</v>
      </c>
      <c r="K191" s="1" t="n">
        <f aca="false">IFERROR(VLOOKUP(A191,'[2]Pivot HorizontalMRP'!$A$4:$B$2689,2,0),0)</f>
        <v>0</v>
      </c>
      <c r="L191" s="1" t="n">
        <f aca="false">IFERROR(VLOOKUP(A191,'[2]Pivot HorizontalMRP'!$A$4:$C$2689,3,0),0)</f>
        <v>576</v>
      </c>
      <c r="M191" s="1" t="n">
        <f aca="false">IFERROR(VLOOKUP(A191,'[2]Pivot HorizontalMRP'!$A$4:$D$2689,0.4,0),0)</f>
        <v>0</v>
      </c>
      <c r="N191" s="1" t="n">
        <f aca="false">IFERROR(VLOOKUP(A191,'[2]Pivot HorizontalMRP'!$A$4:$E$2689,5,0),0)</f>
        <v>576</v>
      </c>
      <c r="O191" s="1" t="n">
        <f aca="false">K191+L191</f>
        <v>576</v>
      </c>
      <c r="P191" s="1" t="n">
        <f aca="false">K191+L191+M191+N191</f>
        <v>1152</v>
      </c>
      <c r="Q191" s="1" t="n">
        <f aca="false">IFERROR(VLOOKUP(A191,'[2]Pivot HorizontalMRP'!$A$4:$F$2689,6,0),0)</f>
        <v>0</v>
      </c>
      <c r="R191" s="1" t="n">
        <f aca="false">IFERROR(VLOOKUP(A191,'[2]Pivot HorizontalMRP'!$A$4:$G$2689,7,0),0)</f>
        <v>6280</v>
      </c>
      <c r="S191" s="1" t="n">
        <f aca="false">IFERROR(VLOOKUP(A191,'[2]Pivot HorizontalMRP'!$A$4:$H$2689,8,0),0)</f>
        <v>3834</v>
      </c>
      <c r="T191" s="1" t="n">
        <f aca="false">IFERROR(VLOOKUP(A191,'[2]Pivot HorizontalMRP'!$A$4:$I$2689,9,0),0)</f>
        <v>2770</v>
      </c>
      <c r="U191" s="1" t="n">
        <f aca="false">IF(I191="delivery",O191-SUM(Q191+R191),IF(I191="PO",P191-SUM(Q191:R191)))</f>
        <v>-5704</v>
      </c>
      <c r="V191" s="81" t="n">
        <v>2.89</v>
      </c>
      <c r="W191" s="81"/>
      <c r="X191" s="81" t="n">
        <f aca="false">W191-V191</f>
        <v>-2.89</v>
      </c>
      <c r="Y191" s="81"/>
      <c r="Z191" s="81"/>
      <c r="AA191" s="81"/>
      <c r="AB191" s="81"/>
      <c r="AC191" s="81"/>
      <c r="AD191" s="81"/>
      <c r="AE191" s="81"/>
      <c r="AF191" s="81"/>
      <c r="AG191" s="81"/>
      <c r="AH191" s="81"/>
      <c r="AI191" s="81"/>
      <c r="AJ191" s="81"/>
      <c r="AK191" s="81"/>
      <c r="AL191" s="81"/>
      <c r="AM191" s="81"/>
      <c r="AN191" s="81"/>
      <c r="AO191" s="81" t="str">
        <f aca="false">D191</f>
        <v>Arista</v>
      </c>
      <c r="AP191" s="1" t="s">
        <v>1432</v>
      </c>
      <c r="AQ191" s="1"/>
      <c r="AR191" s="1"/>
      <c r="AS191" s="1"/>
      <c r="AT191" s="1"/>
      <c r="AU191" s="1"/>
      <c r="AV191" s="1"/>
      <c r="AW191" s="1"/>
      <c r="AX191" s="1"/>
      <c r="AY191" s="1"/>
      <c r="AZ191" s="1"/>
      <c r="BA191" s="1"/>
      <c r="BB191" s="1"/>
      <c r="BC191" s="1"/>
      <c r="BD191" s="1"/>
      <c r="BE191" s="1"/>
      <c r="BF191" s="1" t="s">
        <v>14668</v>
      </c>
      <c r="BG191" s="1" t="s">
        <v>183</v>
      </c>
      <c r="BH191" s="1"/>
      <c r="BI191" s="1"/>
    </row>
    <row r="192" customFormat="false" ht="12.75" hidden="false" customHeight="false" outlineLevel="0" collapsed="false">
      <c r="A192" s="1" t="s">
        <v>5442</v>
      </c>
      <c r="B192" s="1" t="s">
        <v>5443</v>
      </c>
      <c r="C192" s="1" t="s">
        <v>177</v>
      </c>
      <c r="D192" s="1" t="s">
        <v>82</v>
      </c>
      <c r="E192" s="1" t="s">
        <v>14789</v>
      </c>
      <c r="F192" s="1" t="s">
        <v>5445</v>
      </c>
      <c r="G192" s="1" t="n">
        <v>41</v>
      </c>
      <c r="H192" s="1" t="n">
        <v>480</v>
      </c>
      <c r="I192" s="101" t="s">
        <v>188</v>
      </c>
      <c r="J192" s="1" t="s">
        <v>1431</v>
      </c>
      <c r="K192" s="1" t="n">
        <f aca="false">IFERROR(VLOOKUP(A192,'[2]Pivot HorizontalMRP'!$A$4:$B$2689,2,0),0)</f>
        <v>0</v>
      </c>
      <c r="L192" s="1" t="n">
        <f aca="false">IFERROR(VLOOKUP(A192,'[2]Pivot HorizontalMRP'!$A$4:$C$2689,3,0),0)</f>
        <v>3988</v>
      </c>
      <c r="M192" s="1" t="n">
        <f aca="false">IFERROR(VLOOKUP(A192,'[2]Pivot HorizontalMRP'!$A$4:$D$2689,0.4,0),0)</f>
        <v>0</v>
      </c>
      <c r="N192" s="1" t="n">
        <f aca="false">IFERROR(VLOOKUP(A192,'[2]Pivot HorizontalMRP'!$A$4:$E$2689,5,0),0)</f>
        <v>2400</v>
      </c>
      <c r="O192" s="1" t="n">
        <f aca="false">K192+L192</f>
        <v>3988</v>
      </c>
      <c r="P192" s="1" t="n">
        <f aca="false">K192+L192+M192+N192</f>
        <v>6388</v>
      </c>
      <c r="Q192" s="1" t="n">
        <f aca="false">IFERROR(VLOOKUP(A192,'[2]Pivot HorizontalMRP'!$A$4:$F$2689,6,0),0)</f>
        <v>7124</v>
      </c>
      <c r="R192" s="1" t="n">
        <f aca="false">IFERROR(VLOOKUP(A192,'[2]Pivot HorizontalMRP'!$A$4:$G$2689,7,0),0)</f>
        <v>5280</v>
      </c>
      <c r="S192" s="1" t="n">
        <f aca="false">IFERROR(VLOOKUP(A192,'[2]Pivot HorizontalMRP'!$A$4:$H$2689,8,0),0)</f>
        <v>5288</v>
      </c>
      <c r="T192" s="1" t="n">
        <f aca="false">IFERROR(VLOOKUP(A192,'[2]Pivot HorizontalMRP'!$A$4:$I$2689,9,0),0)</f>
        <v>5256</v>
      </c>
      <c r="U192" s="1" t="n">
        <f aca="false">IF(I192="delivery",O192-SUM(Q192+R192),IF(I192="PO",P192-SUM(Q192:R192)))</f>
        <v>-6016</v>
      </c>
      <c r="V192" s="81" t="n">
        <v>7.84</v>
      </c>
      <c r="W192" s="81"/>
      <c r="X192" s="81" t="n">
        <f aca="false">W192-V192</f>
        <v>-7.84</v>
      </c>
      <c r="Y192" s="81"/>
      <c r="Z192" s="81"/>
      <c r="AA192" s="81" t="n">
        <v>7.92</v>
      </c>
      <c r="AB192" s="81"/>
      <c r="AC192" s="81"/>
      <c r="AD192" s="81"/>
      <c r="AE192" s="81"/>
      <c r="AF192" s="81"/>
      <c r="AG192" s="81"/>
      <c r="AH192" s="81"/>
      <c r="AI192" s="81"/>
      <c r="AJ192" s="81"/>
      <c r="AK192" s="81"/>
      <c r="AL192" s="81"/>
      <c r="AM192" s="81"/>
      <c r="AN192" s="81"/>
      <c r="AO192" s="81" t="str">
        <f aca="false">D192</f>
        <v>Arista</v>
      </c>
      <c r="AP192" s="1" t="s">
        <v>1432</v>
      </c>
      <c r="AQ192" s="1"/>
      <c r="AR192" s="1"/>
      <c r="AS192" s="1"/>
      <c r="AT192" s="1"/>
      <c r="AU192" s="1"/>
      <c r="AV192" s="1"/>
      <c r="AW192" s="1"/>
      <c r="AX192" s="1"/>
      <c r="AY192" s="1"/>
      <c r="AZ192" s="1"/>
      <c r="BA192" s="1"/>
      <c r="BB192" s="1"/>
      <c r="BC192" s="1"/>
      <c r="BD192" s="1"/>
      <c r="BE192" s="1"/>
      <c r="BF192" s="1" t="s">
        <v>14668</v>
      </c>
      <c r="BG192" s="1" t="s">
        <v>183</v>
      </c>
      <c r="BH192" s="1"/>
      <c r="BI192" s="1"/>
    </row>
    <row r="193" customFormat="false" ht="12.75" hidden="false" customHeight="false" outlineLevel="0" collapsed="false">
      <c r="A193" s="1" t="s">
        <v>5446</v>
      </c>
      <c r="B193" s="1" t="s">
        <v>5447</v>
      </c>
      <c r="C193" s="1" t="s">
        <v>177</v>
      </c>
      <c r="D193" s="1" t="s">
        <v>82</v>
      </c>
      <c r="E193" s="1" t="s">
        <v>14814</v>
      </c>
      <c r="F193" s="1" t="s">
        <v>5449</v>
      </c>
      <c r="G193" s="1" t="n">
        <v>61</v>
      </c>
      <c r="H193" s="1" t="n">
        <v>3000</v>
      </c>
      <c r="I193" s="101" t="s">
        <v>188</v>
      </c>
      <c r="J193" s="1" t="s">
        <v>5241</v>
      </c>
      <c r="K193" s="1" t="n">
        <f aca="false">IFERROR(VLOOKUP(A193,'[2]Pivot HorizontalMRP'!$A$4:$B$2689,2,0),0)</f>
        <v>0</v>
      </c>
      <c r="L193" s="1" t="n">
        <f aca="false">IFERROR(VLOOKUP(A193,'[2]Pivot HorizontalMRP'!$A$4:$C$2689,3,0),0)</f>
        <v>367</v>
      </c>
      <c r="M193" s="1" t="n">
        <f aca="false">IFERROR(VLOOKUP(A193,'[2]Pivot HorizontalMRP'!$A$4:$D$2689,0.4,0),0)</f>
        <v>0</v>
      </c>
      <c r="N193" s="1" t="n">
        <f aca="false">IFERROR(VLOOKUP(A193,'[2]Pivot HorizontalMRP'!$A$4:$E$2689,5,0),0)</f>
        <v>0</v>
      </c>
      <c r="O193" s="1" t="n">
        <f aca="false">K193+L193</f>
        <v>367</v>
      </c>
      <c r="P193" s="1" t="n">
        <f aca="false">K193+L193+M193+N193</f>
        <v>367</v>
      </c>
      <c r="Q193" s="1" t="n">
        <f aca="false">IFERROR(VLOOKUP(A193,'[2]Pivot HorizontalMRP'!$A$4:$F$2689,6,0),0)</f>
        <v>106</v>
      </c>
      <c r="R193" s="1" t="n">
        <f aca="false">IFERROR(VLOOKUP(A193,'[2]Pivot HorizontalMRP'!$A$4:$G$2689,7,0),0)</f>
        <v>120</v>
      </c>
      <c r="S193" s="1" t="n">
        <f aca="false">IFERROR(VLOOKUP(A193,'[2]Pivot HorizontalMRP'!$A$4:$H$2689,8,0),0)</f>
        <v>120</v>
      </c>
      <c r="T193" s="1" t="n">
        <f aca="false">IFERROR(VLOOKUP(A193,'[2]Pivot HorizontalMRP'!$A$4:$I$2689,9,0),0)</f>
        <v>0</v>
      </c>
      <c r="U193" s="1" t="n">
        <f aca="false">IF(I193="delivery",O193-SUM(Q193+R193),IF(I193="PO",P193-SUM(Q193:R193)))</f>
        <v>141</v>
      </c>
      <c r="V193" s="81" t="n">
        <v>0.64245</v>
      </c>
      <c r="W193" s="81"/>
      <c r="X193" s="81" t="n">
        <f aca="false">W193-V193</f>
        <v>-0.64245</v>
      </c>
      <c r="Y193" s="81"/>
      <c r="Z193" s="81"/>
      <c r="AA193" s="81"/>
      <c r="AB193" s="81"/>
      <c r="AC193" s="81"/>
      <c r="AD193" s="81"/>
      <c r="AE193" s="81"/>
      <c r="AF193" s="81"/>
      <c r="AG193" s="81"/>
      <c r="AH193" s="81"/>
      <c r="AI193" s="81"/>
      <c r="AJ193" s="81"/>
      <c r="AK193" s="81"/>
      <c r="AL193" s="81"/>
      <c r="AM193" s="81"/>
      <c r="AN193" s="81"/>
      <c r="AO193" s="81" t="str">
        <f aca="false">D193</f>
        <v>Arista</v>
      </c>
      <c r="AP193" s="1" t="s">
        <v>1432</v>
      </c>
      <c r="AQ193" s="1"/>
      <c r="AR193" s="1"/>
      <c r="AS193" s="1"/>
      <c r="AT193" s="1"/>
      <c r="AU193" s="1"/>
      <c r="AV193" s="1"/>
      <c r="AW193" s="1"/>
      <c r="AX193" s="1"/>
      <c r="AY193" s="1"/>
      <c r="AZ193" s="1"/>
      <c r="BA193" s="1"/>
      <c r="BB193" s="1"/>
      <c r="BC193" s="1"/>
      <c r="BD193" s="1"/>
      <c r="BE193" s="1"/>
      <c r="BF193" s="1" t="s">
        <v>14668</v>
      </c>
      <c r="BG193" s="1" t="s">
        <v>183</v>
      </c>
      <c r="BH193" s="1"/>
      <c r="BI193" s="1"/>
    </row>
    <row r="194" customFormat="false" ht="12.75" hidden="false" customHeight="false" outlineLevel="0" collapsed="false">
      <c r="A194" s="1" t="s">
        <v>14565</v>
      </c>
      <c r="B194" s="1" t="s">
        <v>5451</v>
      </c>
      <c r="C194" s="1" t="s">
        <v>177</v>
      </c>
      <c r="D194" s="1" t="s">
        <v>82</v>
      </c>
      <c r="E194" s="1" t="s">
        <v>14566</v>
      </c>
      <c r="F194" s="1" t="s">
        <v>5453</v>
      </c>
      <c r="G194" s="1" t="n">
        <v>51</v>
      </c>
      <c r="H194" s="1" t="n">
        <v>9</v>
      </c>
      <c r="I194" s="101" t="s">
        <v>180</v>
      </c>
      <c r="J194" s="1" t="s">
        <v>1442</v>
      </c>
      <c r="K194" s="1" t="n">
        <f aca="false">IFERROR(VLOOKUP(A194,'[2]Pivot HorizontalMRP'!$A$4:$B$2689,2,0),0)</f>
        <v>0</v>
      </c>
      <c r="L194" s="1" t="n">
        <f aca="false">IFERROR(VLOOKUP(A194,'[2]Pivot HorizontalMRP'!$A$4:$C$2689,3,0),0)</f>
        <v>40</v>
      </c>
      <c r="M194" s="1" t="n">
        <f aca="false">IFERROR(VLOOKUP(A194,'[2]Pivot HorizontalMRP'!$A$4:$D$2689,0.4,0),0)</f>
        <v>0</v>
      </c>
      <c r="N194" s="1" t="n">
        <f aca="false">IFERROR(VLOOKUP(A194,'[2]Pivot HorizontalMRP'!$A$4:$E$2689,5,0),0)</f>
        <v>243</v>
      </c>
      <c r="O194" s="1" t="n">
        <f aca="false">K194+L194</f>
        <v>40</v>
      </c>
      <c r="P194" s="1" t="n">
        <f aca="false">K194+L194+M194+N194</f>
        <v>283</v>
      </c>
      <c r="Q194" s="1" t="n">
        <f aca="false">IFERROR(VLOOKUP(A194,'[2]Pivot HorizontalMRP'!$A$4:$F$2689,6,0),0)</f>
        <v>240</v>
      </c>
      <c r="R194" s="1" t="n">
        <f aca="false">IFERROR(VLOOKUP(A194,'[2]Pivot HorizontalMRP'!$A$4:$G$2689,7,0),0)</f>
        <v>288</v>
      </c>
      <c r="S194" s="1" t="n">
        <f aca="false">IFERROR(VLOOKUP(A194,'[2]Pivot HorizontalMRP'!$A$4:$H$2689,8,0),0)</f>
        <v>176</v>
      </c>
      <c r="T194" s="1" t="n">
        <f aca="false">IFERROR(VLOOKUP(A194,'[2]Pivot HorizontalMRP'!$A$4:$I$2689,9,0),0)</f>
        <v>264</v>
      </c>
      <c r="U194" s="1" t="n">
        <f aca="false">IF(I194="delivery",O194-SUM(Q194+R194),IF(I194="PO",P194-SUM(Q194:R194)))</f>
        <v>-488</v>
      </c>
      <c r="V194" s="81" t="n">
        <v>41.5</v>
      </c>
      <c r="W194" s="81"/>
      <c r="X194" s="81" t="n">
        <f aca="false">W194-V194</f>
        <v>-41.5</v>
      </c>
      <c r="Y194" s="81"/>
      <c r="Z194" s="81"/>
      <c r="AA194" s="81" t="n">
        <v>41.5</v>
      </c>
      <c r="AB194" s="81"/>
      <c r="AC194" s="81"/>
      <c r="AD194" s="81"/>
      <c r="AE194" s="81"/>
      <c r="AF194" s="81"/>
      <c r="AG194" s="81"/>
      <c r="AH194" s="81"/>
      <c r="AI194" s="81"/>
      <c r="AJ194" s="81"/>
      <c r="AK194" s="81"/>
      <c r="AL194" s="81"/>
      <c r="AM194" s="81"/>
      <c r="AN194" s="81"/>
      <c r="AO194" s="81" t="str">
        <f aca="false">D194</f>
        <v>Arista</v>
      </c>
      <c r="AP194" s="1" t="s">
        <v>1432</v>
      </c>
      <c r="AQ194" s="1"/>
      <c r="AR194" s="1"/>
      <c r="AS194" s="1"/>
      <c r="AT194" s="1"/>
      <c r="AU194" s="1"/>
      <c r="AV194" s="1"/>
      <c r="AW194" s="1"/>
      <c r="AX194" s="1"/>
      <c r="AY194" s="1"/>
      <c r="AZ194" s="1"/>
      <c r="BA194" s="1"/>
      <c r="BB194" s="1"/>
      <c r="BC194" s="1"/>
      <c r="BD194" s="1"/>
      <c r="BE194" s="1"/>
      <c r="BF194" s="1" t="s">
        <v>14668</v>
      </c>
      <c r="BG194" s="1" t="s">
        <v>183</v>
      </c>
      <c r="BH194" s="1"/>
      <c r="BI194" s="1"/>
    </row>
    <row r="195" customFormat="false" ht="12.75" hidden="false" customHeight="false" outlineLevel="0" collapsed="false">
      <c r="A195" s="1" t="s">
        <v>5454</v>
      </c>
      <c r="B195" s="1" t="s">
        <v>5455</v>
      </c>
      <c r="C195" s="1" t="s">
        <v>177</v>
      </c>
      <c r="D195" s="1" t="s">
        <v>82</v>
      </c>
      <c r="E195" s="1" t="s">
        <v>14815</v>
      </c>
      <c r="F195" s="1" t="s">
        <v>5457</v>
      </c>
      <c r="G195" s="1" t="n">
        <v>71</v>
      </c>
      <c r="H195" s="1" t="n">
        <v>5040</v>
      </c>
      <c r="I195" s="101" t="s">
        <v>188</v>
      </c>
      <c r="J195" s="1" t="s">
        <v>5458</v>
      </c>
      <c r="K195" s="1" t="n">
        <f aca="false">IFERROR(VLOOKUP(A195,'[2]Pivot HorizontalMRP'!$A$4:$B$2689,2,0),0)</f>
        <v>0</v>
      </c>
      <c r="L195" s="1" t="n">
        <f aca="false">IFERROR(VLOOKUP(A195,'[2]Pivot HorizontalMRP'!$A$4:$C$2689,3,0),0)</f>
        <v>4385</v>
      </c>
      <c r="M195" s="1" t="n">
        <f aca="false">IFERROR(VLOOKUP(A195,'[2]Pivot HorizontalMRP'!$A$4:$D$2689,0.4,0),0)</f>
        <v>0</v>
      </c>
      <c r="N195" s="1" t="n">
        <f aca="false">IFERROR(VLOOKUP(A195,'[2]Pivot HorizontalMRP'!$A$4:$E$2689,5,0),0)</f>
        <v>0</v>
      </c>
      <c r="O195" s="1" t="n">
        <f aca="false">K195+L195</f>
        <v>4385</v>
      </c>
      <c r="P195" s="1" t="n">
        <f aca="false">K195+L195+M195+N195</f>
        <v>4385</v>
      </c>
      <c r="Q195" s="1" t="n">
        <f aca="false">IFERROR(VLOOKUP(A195,'[2]Pivot HorizontalMRP'!$A$4:$F$2689,6,0),0)</f>
        <v>399</v>
      </c>
      <c r="R195" s="1" t="n">
        <f aca="false">IFERROR(VLOOKUP(A195,'[2]Pivot HorizontalMRP'!$A$4:$G$2689,7,0),0)</f>
        <v>452</v>
      </c>
      <c r="S195" s="1" t="n">
        <f aca="false">IFERROR(VLOOKUP(A195,'[2]Pivot HorizontalMRP'!$A$4:$H$2689,8,0),0)</f>
        <v>526</v>
      </c>
      <c r="T195" s="1" t="n">
        <f aca="false">IFERROR(VLOOKUP(A195,'[2]Pivot HorizontalMRP'!$A$4:$I$2689,9,0),0)</f>
        <v>369</v>
      </c>
      <c r="U195" s="1" t="n">
        <f aca="false">IF(I195="delivery",O195-SUM(Q195+R195),IF(I195="PO",P195-SUM(Q195:R195)))</f>
        <v>3534</v>
      </c>
      <c r="V195" s="81" t="n">
        <v>1.12</v>
      </c>
      <c r="W195" s="81"/>
      <c r="X195" s="81" t="n">
        <f aca="false">W195-V195</f>
        <v>-1.12</v>
      </c>
      <c r="Y195" s="81"/>
      <c r="Z195" s="81"/>
      <c r="AA195" s="81"/>
      <c r="AB195" s="81"/>
      <c r="AC195" s="81"/>
      <c r="AD195" s="81"/>
      <c r="AE195" s="81"/>
      <c r="AF195" s="81"/>
      <c r="AG195" s="81"/>
      <c r="AH195" s="81"/>
      <c r="AI195" s="81"/>
      <c r="AJ195" s="81"/>
      <c r="AK195" s="81"/>
      <c r="AL195" s="81"/>
      <c r="AM195" s="81"/>
      <c r="AN195" s="81"/>
      <c r="AO195" s="81" t="str">
        <f aca="false">D195</f>
        <v>Arista</v>
      </c>
      <c r="AP195" s="1" t="s">
        <v>1432</v>
      </c>
      <c r="AQ195" s="1"/>
      <c r="AR195" s="1"/>
      <c r="AS195" s="1"/>
      <c r="AT195" s="1"/>
      <c r="AU195" s="1"/>
      <c r="AV195" s="1"/>
      <c r="AW195" s="1"/>
      <c r="AX195" s="1"/>
      <c r="AY195" s="1"/>
      <c r="AZ195" s="1"/>
      <c r="BA195" s="1"/>
      <c r="BB195" s="1"/>
      <c r="BC195" s="1"/>
      <c r="BD195" s="1"/>
      <c r="BE195" s="1"/>
      <c r="BF195" s="1" t="s">
        <v>14668</v>
      </c>
      <c r="BG195" s="1" t="s">
        <v>183</v>
      </c>
      <c r="BH195" s="1"/>
      <c r="BI195" s="1"/>
    </row>
    <row r="196" customFormat="false" ht="12.75" hidden="false" customHeight="false" outlineLevel="0" collapsed="false">
      <c r="A196" s="103" t="s">
        <v>10397</v>
      </c>
      <c r="B196" s="104" t="s">
        <v>5455</v>
      </c>
      <c r="C196" s="99" t="s">
        <v>177</v>
      </c>
      <c r="D196" s="99" t="s">
        <v>82</v>
      </c>
      <c r="E196" s="99" t="s">
        <v>14815</v>
      </c>
      <c r="F196" s="99" t="s">
        <v>10399</v>
      </c>
      <c r="G196" s="99" t="n">
        <v>71</v>
      </c>
      <c r="H196" s="99" t="n">
        <v>5040</v>
      </c>
      <c r="I196" s="99" t="s">
        <v>188</v>
      </c>
      <c r="J196" s="105" t="s">
        <v>14816</v>
      </c>
      <c r="K196" s="1" t="n">
        <f aca="false">IFERROR(VLOOKUP(A196,'[2]Pivot HorizontalMRP'!$A$4:$B$2689,2,0),0)</f>
        <v>0</v>
      </c>
      <c r="L196" s="1" t="n">
        <f aca="false">IFERROR(VLOOKUP(A196,'[2]Pivot HorizontalMRP'!$A$4:$C$2689,3,0),0)</f>
        <v>417</v>
      </c>
      <c r="M196" s="1" t="n">
        <f aca="false">IFERROR(VLOOKUP(A196,'[2]Pivot HorizontalMRP'!$A$4:$D$2689,0.4,0),0)</f>
        <v>0</v>
      </c>
      <c r="N196" s="1" t="n">
        <f aca="false">IFERROR(VLOOKUP(A196,'[2]Pivot HorizontalMRP'!$A$4:$E$2689,5,0),0)</f>
        <v>0</v>
      </c>
      <c r="O196" s="1" t="n">
        <f aca="false">K196+L196</f>
        <v>417</v>
      </c>
      <c r="P196" s="1" t="n">
        <f aca="false">K196+L196+M196+N196</f>
        <v>417</v>
      </c>
      <c r="Q196" s="1" t="n">
        <f aca="false">IFERROR(VLOOKUP(A196,'[2]Pivot HorizontalMRP'!$A$4:$F$2689,6,0),0)</f>
        <v>0</v>
      </c>
      <c r="R196" s="1" t="n">
        <f aca="false">IFERROR(VLOOKUP(A196,'[2]Pivot HorizontalMRP'!$A$4:$G$2689,7,0),0)</f>
        <v>0</v>
      </c>
      <c r="S196" s="1" t="n">
        <f aca="false">IFERROR(VLOOKUP(A196,'[2]Pivot HorizontalMRP'!$A$4:$H$2689,8,0),0)</f>
        <v>0</v>
      </c>
      <c r="T196" s="1" t="n">
        <f aca="false">IFERROR(VLOOKUP(A196,'[2]Pivot HorizontalMRP'!$A$4:$I$2689,9,0),0)</f>
        <v>0</v>
      </c>
      <c r="U196" s="1" t="n">
        <f aca="false">IF(I196="delivery",O196-SUM(Q196+R196),IF(I196="PO",P196-SUM(Q196:R196)))</f>
        <v>417</v>
      </c>
      <c r="V196" s="99" t="n">
        <v>1.12</v>
      </c>
      <c r="X196" s="81" t="n">
        <f aca="false">W196-V196</f>
        <v>-1.12</v>
      </c>
      <c r="AA196" s="81"/>
      <c r="AO196" s="81" t="str">
        <f aca="false">D196</f>
        <v>Arista</v>
      </c>
      <c r="AP196" s="99" t="s">
        <v>1432</v>
      </c>
      <c r="BF196" s="99" t="s">
        <v>14668</v>
      </c>
      <c r="BG196" s="1" t="s">
        <v>183</v>
      </c>
    </row>
    <row r="197" customFormat="false" ht="12.75" hidden="false" customHeight="false" outlineLevel="0" collapsed="false">
      <c r="A197" s="1" t="s">
        <v>5459</v>
      </c>
      <c r="B197" s="1" t="s">
        <v>5460</v>
      </c>
      <c r="C197" s="1" t="s">
        <v>177</v>
      </c>
      <c r="D197" s="1" t="s">
        <v>82</v>
      </c>
      <c r="E197" s="1" t="s">
        <v>14817</v>
      </c>
      <c r="F197" s="1" t="s">
        <v>5462</v>
      </c>
      <c r="G197" s="1" t="n">
        <v>81</v>
      </c>
      <c r="H197" s="1" t="n">
        <v>40</v>
      </c>
      <c r="I197" s="101" t="s">
        <v>188</v>
      </c>
      <c r="J197" s="1" t="s">
        <v>1431</v>
      </c>
      <c r="K197" s="1" t="n">
        <f aca="false">IFERROR(VLOOKUP(A197,'[2]Pivot HorizontalMRP'!$A$4:$B$2689,2,0),0)</f>
        <v>2796</v>
      </c>
      <c r="L197" s="1" t="n">
        <f aca="false">IFERROR(VLOOKUP(A197,'[2]Pivot HorizontalMRP'!$A$4:$C$2689,3,0),0)</f>
        <v>2965</v>
      </c>
      <c r="M197" s="1" t="n">
        <f aca="false">IFERROR(VLOOKUP(A197,'[2]Pivot HorizontalMRP'!$A$4:$D$2689,0.4,0),0)</f>
        <v>0</v>
      </c>
      <c r="N197" s="1" t="n">
        <f aca="false">IFERROR(VLOOKUP(A197,'[2]Pivot HorizontalMRP'!$A$4:$E$2689,5,0),0)</f>
        <v>0</v>
      </c>
      <c r="O197" s="1" t="n">
        <f aca="false">K197+L197</f>
        <v>5761</v>
      </c>
      <c r="P197" s="1" t="n">
        <f aca="false">K197+L197+M197+N197</f>
        <v>5761</v>
      </c>
      <c r="Q197" s="1" t="n">
        <f aca="false">IFERROR(VLOOKUP(A197,'[2]Pivot HorizontalMRP'!$A$4:$F$2689,6,0),0)</f>
        <v>1573</v>
      </c>
      <c r="R197" s="1" t="n">
        <f aca="false">IFERROR(VLOOKUP(A197,'[2]Pivot HorizontalMRP'!$A$4:$G$2689,7,0),0)</f>
        <v>294</v>
      </c>
      <c r="S197" s="1" t="n">
        <f aca="false">IFERROR(VLOOKUP(A197,'[2]Pivot HorizontalMRP'!$A$4:$H$2689,8,0),0)</f>
        <v>483</v>
      </c>
      <c r="T197" s="1" t="n">
        <f aca="false">IFERROR(VLOOKUP(A197,'[2]Pivot HorizontalMRP'!$A$4:$I$2689,9,0),0)</f>
        <v>378</v>
      </c>
      <c r="U197" s="1" t="n">
        <f aca="false">IF(I197="delivery",O197-SUM(Q197+R197),IF(I197="PO",P197-SUM(Q197:R197)))</f>
        <v>3894</v>
      </c>
      <c r="V197" s="81" t="n">
        <v>12.33</v>
      </c>
      <c r="W197" s="81"/>
      <c r="X197" s="81" t="n">
        <f aca="false">W197-V197</f>
        <v>-12.33</v>
      </c>
      <c r="Y197" s="81"/>
      <c r="Z197" s="81"/>
      <c r="AA197" s="81" t="n">
        <v>12.33</v>
      </c>
      <c r="AB197" s="81"/>
      <c r="AC197" s="81"/>
      <c r="AD197" s="81"/>
      <c r="AE197" s="81"/>
      <c r="AF197" s="81"/>
      <c r="AG197" s="81"/>
      <c r="AH197" s="81"/>
      <c r="AI197" s="81"/>
      <c r="AJ197" s="81"/>
      <c r="AK197" s="81"/>
      <c r="AL197" s="81"/>
      <c r="AM197" s="81"/>
      <c r="AN197" s="81"/>
      <c r="AO197" s="81" t="str">
        <f aca="false">D197</f>
        <v>Arista</v>
      </c>
      <c r="AP197" s="1" t="s">
        <v>1432</v>
      </c>
      <c r="AQ197" s="1"/>
      <c r="AR197" s="1"/>
      <c r="AS197" s="1"/>
      <c r="AT197" s="1"/>
      <c r="AU197" s="1"/>
      <c r="AV197" s="1"/>
      <c r="AW197" s="1"/>
      <c r="AX197" s="1"/>
      <c r="AY197" s="1"/>
      <c r="AZ197" s="1"/>
      <c r="BA197" s="1"/>
      <c r="BB197" s="1"/>
      <c r="BC197" s="1"/>
      <c r="BD197" s="1"/>
      <c r="BE197" s="1"/>
      <c r="BF197" s="1" t="s">
        <v>14668</v>
      </c>
      <c r="BG197" s="1" t="s">
        <v>183</v>
      </c>
      <c r="BH197" s="1"/>
      <c r="BI197" s="1"/>
    </row>
    <row r="198" customFormat="false" ht="12.75" hidden="false" customHeight="false" outlineLevel="0" collapsed="false">
      <c r="A198" s="1" t="s">
        <v>5463</v>
      </c>
      <c r="B198" s="1" t="s">
        <v>5464</v>
      </c>
      <c r="C198" s="1" t="s">
        <v>177</v>
      </c>
      <c r="D198" s="1" t="s">
        <v>82</v>
      </c>
      <c r="E198" s="1" t="s">
        <v>14818</v>
      </c>
      <c r="F198" s="1" t="s">
        <v>5466</v>
      </c>
      <c r="G198" s="1" t="n">
        <v>81</v>
      </c>
      <c r="H198" s="1" t="n">
        <v>27</v>
      </c>
      <c r="I198" s="101" t="s">
        <v>188</v>
      </c>
      <c r="J198" s="1" t="s">
        <v>1431</v>
      </c>
      <c r="K198" s="1" t="n">
        <f aca="false">IFERROR(VLOOKUP(A198,'[2]Pivot HorizontalMRP'!$A$4:$B$2689,2,0),0)</f>
        <v>1436</v>
      </c>
      <c r="L198" s="1" t="n">
        <f aca="false">IFERROR(VLOOKUP(A198,'[2]Pivot HorizontalMRP'!$A$4:$C$2689,3,0),0)</f>
        <v>893</v>
      </c>
      <c r="M198" s="1" t="n">
        <f aca="false">IFERROR(VLOOKUP(A198,'[2]Pivot HorizontalMRP'!$A$4:$D$2689,0.4,0),0)</f>
        <v>0</v>
      </c>
      <c r="N198" s="1" t="n">
        <f aca="false">IFERROR(VLOOKUP(A198,'[2]Pivot HorizontalMRP'!$A$4:$E$2689,5,0),0)</f>
        <v>0</v>
      </c>
      <c r="O198" s="1" t="n">
        <f aca="false">K198+L198</f>
        <v>2329</v>
      </c>
      <c r="P198" s="1" t="n">
        <f aca="false">K198+L198+M198+N198</f>
        <v>2329</v>
      </c>
      <c r="Q198" s="1" t="n">
        <f aca="false">IFERROR(VLOOKUP(A198,'[2]Pivot HorizontalMRP'!$A$4:$F$2689,6,0),0)</f>
        <v>487</v>
      </c>
      <c r="R198" s="1" t="n">
        <f aca="false">IFERROR(VLOOKUP(A198,'[2]Pivot HorizontalMRP'!$A$4:$G$2689,7,0),0)</f>
        <v>103</v>
      </c>
      <c r="S198" s="1" t="n">
        <f aca="false">IFERROR(VLOOKUP(A198,'[2]Pivot HorizontalMRP'!$A$4:$H$2689,8,0),0)</f>
        <v>157</v>
      </c>
      <c r="T198" s="1" t="n">
        <f aca="false">IFERROR(VLOOKUP(A198,'[2]Pivot HorizontalMRP'!$A$4:$I$2689,9,0),0)</f>
        <v>110</v>
      </c>
      <c r="U198" s="1" t="n">
        <f aca="false">IF(I198="delivery",O198-SUM(Q198+R198),IF(I198="PO",P198-SUM(Q198:R198)))</f>
        <v>1739</v>
      </c>
      <c r="V198" s="81" t="n">
        <v>19.21</v>
      </c>
      <c r="W198" s="81"/>
      <c r="X198" s="81" t="n">
        <f aca="false">W198-V198</f>
        <v>-19.21</v>
      </c>
      <c r="Y198" s="81"/>
      <c r="Z198" s="81"/>
      <c r="AA198" s="81"/>
      <c r="AB198" s="81"/>
      <c r="AC198" s="81"/>
      <c r="AD198" s="81"/>
      <c r="AE198" s="81"/>
      <c r="AF198" s="81"/>
      <c r="AG198" s="81"/>
      <c r="AH198" s="81"/>
      <c r="AI198" s="81"/>
      <c r="AJ198" s="81"/>
      <c r="AK198" s="81"/>
      <c r="AL198" s="81"/>
      <c r="AM198" s="81"/>
      <c r="AN198" s="81"/>
      <c r="AO198" s="81" t="str">
        <f aca="false">D198</f>
        <v>Arista</v>
      </c>
      <c r="AP198" s="1" t="s">
        <v>1432</v>
      </c>
      <c r="AQ198" s="1"/>
      <c r="AR198" s="1"/>
      <c r="AS198" s="1"/>
      <c r="AT198" s="1"/>
      <c r="AU198" s="1"/>
      <c r="AV198" s="1"/>
      <c r="AW198" s="1"/>
      <c r="AX198" s="1"/>
      <c r="AY198" s="1"/>
      <c r="AZ198" s="1"/>
      <c r="BA198" s="1"/>
      <c r="BB198" s="1"/>
      <c r="BC198" s="1"/>
      <c r="BD198" s="1"/>
      <c r="BE198" s="1"/>
      <c r="BF198" s="1" t="s">
        <v>14668</v>
      </c>
      <c r="BG198" s="1" t="s">
        <v>183</v>
      </c>
      <c r="BH198" s="1"/>
      <c r="BI198" s="1"/>
    </row>
    <row r="199" customFormat="false" ht="12.75" hidden="false" customHeight="false" outlineLevel="0" collapsed="false">
      <c r="A199" s="1" t="s">
        <v>5467</v>
      </c>
      <c r="B199" s="1" t="s">
        <v>5468</v>
      </c>
      <c r="C199" s="1" t="s">
        <v>177</v>
      </c>
      <c r="D199" s="1" t="s">
        <v>82</v>
      </c>
      <c r="E199" s="1" t="s">
        <v>14819</v>
      </c>
      <c r="F199" s="1" t="s">
        <v>5470</v>
      </c>
      <c r="G199" s="1" t="n">
        <v>81</v>
      </c>
      <c r="H199" s="1" t="n">
        <v>13</v>
      </c>
      <c r="I199" s="101" t="s">
        <v>188</v>
      </c>
      <c r="J199" s="1" t="s">
        <v>1431</v>
      </c>
      <c r="K199" s="1" t="n">
        <f aca="false">IFERROR(VLOOKUP(A199,'[2]Pivot HorizontalMRP'!$A$4:$B$2689,2,0),0)</f>
        <v>164</v>
      </c>
      <c r="L199" s="1" t="n">
        <f aca="false">IFERROR(VLOOKUP(A199,'[2]Pivot HorizontalMRP'!$A$4:$C$2689,3,0),0)</f>
        <v>280</v>
      </c>
      <c r="M199" s="1" t="n">
        <f aca="false">IFERROR(VLOOKUP(A199,'[2]Pivot HorizontalMRP'!$A$4:$D$2689,0.4,0),0)</f>
        <v>0</v>
      </c>
      <c r="N199" s="1" t="n">
        <f aca="false">IFERROR(VLOOKUP(A199,'[2]Pivot HorizontalMRP'!$A$4:$E$2689,5,0),0)</f>
        <v>0</v>
      </c>
      <c r="O199" s="1" t="n">
        <f aca="false">K199+L199</f>
        <v>444</v>
      </c>
      <c r="P199" s="1" t="n">
        <f aca="false">K199+L199+M199+N199</f>
        <v>444</v>
      </c>
      <c r="Q199" s="1" t="n">
        <f aca="false">IFERROR(VLOOKUP(A199,'[2]Pivot HorizontalMRP'!$A$4:$F$2689,6,0),0)</f>
        <v>176</v>
      </c>
      <c r="R199" s="1" t="n">
        <f aca="false">IFERROR(VLOOKUP(A199,'[2]Pivot HorizontalMRP'!$A$4:$G$2689,7,0),0)</f>
        <v>66</v>
      </c>
      <c r="S199" s="1" t="n">
        <f aca="false">IFERROR(VLOOKUP(A199,'[2]Pivot HorizontalMRP'!$A$4:$H$2689,8,0),0)</f>
        <v>72</v>
      </c>
      <c r="T199" s="1" t="n">
        <f aca="false">IFERROR(VLOOKUP(A199,'[2]Pivot HorizontalMRP'!$A$4:$I$2689,9,0),0)</f>
        <v>48</v>
      </c>
      <c r="U199" s="1" t="n">
        <f aca="false">IF(I199="delivery",O199-SUM(Q199+R199),IF(I199="PO",P199-SUM(Q199:R199)))</f>
        <v>202</v>
      </c>
      <c r="V199" s="81" t="n">
        <v>36.18</v>
      </c>
      <c r="W199" s="81"/>
      <c r="X199" s="81" t="n">
        <f aca="false">W199-V199</f>
        <v>-36.18</v>
      </c>
      <c r="Y199" s="81"/>
      <c r="Z199" s="81"/>
      <c r="AA199" s="81"/>
      <c r="AB199" s="81"/>
      <c r="AC199" s="81"/>
      <c r="AD199" s="81"/>
      <c r="AE199" s="81"/>
      <c r="AF199" s="81"/>
      <c r="AG199" s="81"/>
      <c r="AH199" s="81"/>
      <c r="AI199" s="81"/>
      <c r="AJ199" s="81"/>
      <c r="AK199" s="81"/>
      <c r="AL199" s="81"/>
      <c r="AM199" s="81"/>
      <c r="AN199" s="81"/>
      <c r="AO199" s="81" t="str">
        <f aca="false">D199</f>
        <v>Arista</v>
      </c>
      <c r="AP199" s="1" t="s">
        <v>1432</v>
      </c>
      <c r="AQ199" s="1"/>
      <c r="AR199" s="1"/>
      <c r="AS199" s="1"/>
      <c r="AT199" s="1"/>
      <c r="AU199" s="1"/>
      <c r="AV199" s="1"/>
      <c r="AW199" s="1"/>
      <c r="AX199" s="1"/>
      <c r="AY199" s="1"/>
      <c r="AZ199" s="1"/>
      <c r="BA199" s="1"/>
      <c r="BB199" s="1"/>
      <c r="BC199" s="1"/>
      <c r="BD199" s="1"/>
      <c r="BE199" s="1"/>
      <c r="BF199" s="1" t="s">
        <v>14668</v>
      </c>
      <c r="BG199" s="1" t="s">
        <v>183</v>
      </c>
      <c r="BH199" s="1"/>
      <c r="BI199" s="1"/>
    </row>
    <row r="200" customFormat="false" ht="12.75" hidden="false" customHeight="false" outlineLevel="0" collapsed="false">
      <c r="A200" s="1" t="s">
        <v>5471</v>
      </c>
      <c r="B200" s="1" t="s">
        <v>5472</v>
      </c>
      <c r="C200" s="1" t="s">
        <v>177</v>
      </c>
      <c r="D200" s="1" t="s">
        <v>82</v>
      </c>
      <c r="E200" s="1" t="s">
        <v>14725</v>
      </c>
      <c r="F200" s="1" t="s">
        <v>5474</v>
      </c>
      <c r="G200" s="1" t="n">
        <v>81</v>
      </c>
      <c r="H200" s="1" t="n">
        <v>20</v>
      </c>
      <c r="I200" s="101" t="s">
        <v>188</v>
      </c>
      <c r="J200" s="1" t="s">
        <v>1431</v>
      </c>
      <c r="K200" s="1" t="n">
        <f aca="false">IFERROR(VLOOKUP(A200,'[2]Pivot HorizontalMRP'!$A$4:$B$2689,2,0),0)</f>
        <v>0</v>
      </c>
      <c r="L200" s="1" t="n">
        <f aca="false">IFERROR(VLOOKUP(A200,'[2]Pivot HorizontalMRP'!$A$4:$C$2689,3,0),0)</f>
        <v>142</v>
      </c>
      <c r="M200" s="1" t="n">
        <f aca="false">IFERROR(VLOOKUP(A200,'[2]Pivot HorizontalMRP'!$A$4:$D$2689,0.4,0),0)</f>
        <v>0</v>
      </c>
      <c r="N200" s="1" t="n">
        <f aca="false">IFERROR(VLOOKUP(A200,'[2]Pivot HorizontalMRP'!$A$4:$E$2689,5,0),0)</f>
        <v>0</v>
      </c>
      <c r="O200" s="1" t="n">
        <f aca="false">K200+L200</f>
        <v>142</v>
      </c>
      <c r="P200" s="1" t="n">
        <f aca="false">K200+L200+M200+N200</f>
        <v>142</v>
      </c>
      <c r="Q200" s="1" t="n">
        <f aca="false">IFERROR(VLOOKUP(A200,'[2]Pivot HorizontalMRP'!$A$4:$F$2689,6,0),0)</f>
        <v>96</v>
      </c>
      <c r="R200" s="1" t="n">
        <f aca="false">IFERROR(VLOOKUP(A200,'[2]Pivot HorizontalMRP'!$A$4:$G$2689,7,0),0)</f>
        <v>17</v>
      </c>
      <c r="S200" s="1" t="n">
        <f aca="false">IFERROR(VLOOKUP(A200,'[2]Pivot HorizontalMRP'!$A$4:$H$2689,8,0),0)</f>
        <v>28</v>
      </c>
      <c r="T200" s="1" t="n">
        <f aca="false">IFERROR(VLOOKUP(A200,'[2]Pivot HorizontalMRP'!$A$4:$I$2689,9,0),0)</f>
        <v>32</v>
      </c>
      <c r="U200" s="1" t="n">
        <f aca="false">IF(I200="delivery",O200-SUM(Q200+R200),IF(I200="PO",P200-SUM(Q200:R200)))</f>
        <v>29</v>
      </c>
      <c r="V200" s="81" t="n">
        <v>24.94</v>
      </c>
      <c r="W200" s="81"/>
      <c r="X200" s="81" t="n">
        <f aca="false">W200-V200</f>
        <v>-24.94</v>
      </c>
      <c r="Y200" s="81"/>
      <c r="Z200" s="81"/>
      <c r="AA200" s="81"/>
      <c r="AB200" s="81"/>
      <c r="AC200" s="81"/>
      <c r="AD200" s="81"/>
      <c r="AE200" s="81"/>
      <c r="AF200" s="81"/>
      <c r="AG200" s="81"/>
      <c r="AH200" s="81"/>
      <c r="AI200" s="81"/>
      <c r="AJ200" s="81"/>
      <c r="AK200" s="81"/>
      <c r="AL200" s="81"/>
      <c r="AM200" s="81"/>
      <c r="AN200" s="81"/>
      <c r="AO200" s="81" t="str">
        <f aca="false">D200</f>
        <v>Arista</v>
      </c>
      <c r="AP200" s="1" t="s">
        <v>1432</v>
      </c>
      <c r="AQ200" s="1"/>
      <c r="AR200" s="1"/>
      <c r="AS200" s="1"/>
      <c r="AT200" s="1"/>
      <c r="AU200" s="1"/>
      <c r="AV200" s="1"/>
      <c r="AW200" s="1"/>
      <c r="AX200" s="1"/>
      <c r="AY200" s="1"/>
      <c r="AZ200" s="1"/>
      <c r="BA200" s="1"/>
      <c r="BB200" s="1"/>
      <c r="BC200" s="1"/>
      <c r="BD200" s="1"/>
      <c r="BE200" s="1"/>
      <c r="BF200" s="1" t="s">
        <v>14668</v>
      </c>
      <c r="BG200" s="1" t="s">
        <v>183</v>
      </c>
      <c r="BH200" s="1"/>
      <c r="BI200" s="1"/>
    </row>
    <row r="201" customFormat="false" ht="12.75" hidden="false" customHeight="false" outlineLevel="0" collapsed="false">
      <c r="A201" s="1" t="s">
        <v>5475</v>
      </c>
      <c r="B201" s="1" t="s">
        <v>5476</v>
      </c>
      <c r="C201" s="1" t="s">
        <v>177</v>
      </c>
      <c r="D201" s="1" t="s">
        <v>82</v>
      </c>
      <c r="E201" s="1" t="s">
        <v>5477</v>
      </c>
      <c r="F201" s="1" t="s">
        <v>5478</v>
      </c>
      <c r="G201" s="1" t="n">
        <v>61</v>
      </c>
      <c r="H201" s="1" t="n">
        <v>500</v>
      </c>
      <c r="I201" s="101" t="s">
        <v>188</v>
      </c>
      <c r="J201" s="1" t="s">
        <v>5479</v>
      </c>
      <c r="K201" s="1" t="n">
        <f aca="false">IFERROR(VLOOKUP(A201,'[2]Pivot HorizontalMRP'!$A$4:$B$2689,2,0),0)</f>
        <v>0</v>
      </c>
      <c r="L201" s="1" t="n">
        <f aca="false">IFERROR(VLOOKUP(A201,'[2]Pivot HorizontalMRP'!$A$4:$C$2689,3,0),0)</f>
        <v>502</v>
      </c>
      <c r="M201" s="1" t="n">
        <f aca="false">IFERROR(VLOOKUP(A201,'[2]Pivot HorizontalMRP'!$A$4:$D$2689,0.4,0),0)</f>
        <v>0</v>
      </c>
      <c r="N201" s="1" t="n">
        <f aca="false">IFERROR(VLOOKUP(A201,'[2]Pivot HorizontalMRP'!$A$4:$E$2689,5,0),0)</f>
        <v>0</v>
      </c>
      <c r="O201" s="1" t="n">
        <f aca="false">K201+L201</f>
        <v>502</v>
      </c>
      <c r="P201" s="1" t="n">
        <f aca="false">K201+L201+M201+N201</f>
        <v>502</v>
      </c>
      <c r="Q201" s="1" t="n">
        <f aca="false">IFERROR(VLOOKUP(A201,'[2]Pivot HorizontalMRP'!$A$4:$F$2689,6,0),0)</f>
        <v>0</v>
      </c>
      <c r="R201" s="1" t="n">
        <f aca="false">IFERROR(VLOOKUP(A201,'[2]Pivot HorizontalMRP'!$A$4:$G$2689,7,0),0)</f>
        <v>2902</v>
      </c>
      <c r="S201" s="1" t="n">
        <f aca="false">IFERROR(VLOOKUP(A201,'[2]Pivot HorizontalMRP'!$A$4:$H$2689,8,0),0)</f>
        <v>1884</v>
      </c>
      <c r="T201" s="1" t="n">
        <f aca="false">IFERROR(VLOOKUP(A201,'[2]Pivot HorizontalMRP'!$A$4:$I$2689,9,0),0)</f>
        <v>1256</v>
      </c>
      <c r="U201" s="1" t="n">
        <f aca="false">IF(I201="delivery",O201-SUM(Q201+R201),IF(I201="PO",P201-SUM(Q201:R201)))</f>
        <v>-2400</v>
      </c>
      <c r="V201" s="81" t="n">
        <v>22.67</v>
      </c>
      <c r="W201" s="81"/>
      <c r="X201" s="81" t="n">
        <f aca="false">W201-V201</f>
        <v>-22.67</v>
      </c>
      <c r="Y201" s="81"/>
      <c r="Z201" s="81"/>
      <c r="AA201" s="81" t="n">
        <v>22.67</v>
      </c>
      <c r="AB201" s="81"/>
      <c r="AC201" s="81"/>
      <c r="AD201" s="81"/>
      <c r="AE201" s="81"/>
      <c r="AF201" s="81"/>
      <c r="AG201" s="81"/>
      <c r="AH201" s="81"/>
      <c r="AI201" s="81"/>
      <c r="AJ201" s="81"/>
      <c r="AK201" s="81"/>
      <c r="AL201" s="81"/>
      <c r="AM201" s="81"/>
      <c r="AN201" s="81"/>
      <c r="AO201" s="81" t="str">
        <f aca="false">D201</f>
        <v>Arista</v>
      </c>
      <c r="AP201" s="1" t="s">
        <v>1432</v>
      </c>
      <c r="AQ201" s="1"/>
      <c r="AR201" s="1"/>
      <c r="AS201" s="1"/>
      <c r="AT201" s="1"/>
      <c r="AU201" s="1"/>
      <c r="AV201" s="1"/>
      <c r="AW201" s="1"/>
      <c r="AX201" s="1"/>
      <c r="AY201" s="1"/>
      <c r="AZ201" s="1"/>
      <c r="BA201" s="1"/>
      <c r="BB201" s="1"/>
      <c r="BC201" s="1"/>
      <c r="BD201" s="1"/>
      <c r="BE201" s="1"/>
      <c r="BF201" s="1" t="s">
        <v>14668</v>
      </c>
      <c r="BG201" s="1" t="s">
        <v>183</v>
      </c>
      <c r="BH201" s="1"/>
      <c r="BI201" s="1"/>
    </row>
    <row r="202" customFormat="false" ht="12.75" hidden="false" customHeight="false" outlineLevel="0" collapsed="false">
      <c r="A202" s="1" t="s">
        <v>5482</v>
      </c>
      <c r="B202" s="1" t="s">
        <v>5483</v>
      </c>
      <c r="C202" s="1" t="s">
        <v>177</v>
      </c>
      <c r="D202" s="1" t="s">
        <v>82</v>
      </c>
      <c r="E202" s="1" t="s">
        <v>5484</v>
      </c>
      <c r="F202" s="1" t="s">
        <v>5485</v>
      </c>
      <c r="G202" s="1" t="n">
        <v>61</v>
      </c>
      <c r="H202" s="1" t="n">
        <v>1650</v>
      </c>
      <c r="I202" s="101" t="s">
        <v>188</v>
      </c>
      <c r="J202" s="1" t="s">
        <v>5479</v>
      </c>
      <c r="K202" s="1" t="n">
        <f aca="false">IFERROR(VLOOKUP(A202,'[2]Pivot HorizontalMRP'!$A$4:$B$2689,2,0),0)</f>
        <v>0</v>
      </c>
      <c r="L202" s="1" t="n">
        <f aca="false">IFERROR(VLOOKUP(A202,'[2]Pivot HorizontalMRP'!$A$4:$C$2689,3,0),0)</f>
        <v>0</v>
      </c>
      <c r="M202" s="1" t="n">
        <f aca="false">IFERROR(VLOOKUP(A202,'[2]Pivot HorizontalMRP'!$A$4:$D$2689,0.4,0),0)</f>
        <v>0</v>
      </c>
      <c r="N202" s="1" t="n">
        <f aca="false">IFERROR(VLOOKUP(A202,'[2]Pivot HorizontalMRP'!$A$4:$E$2689,5,0),0)</f>
        <v>1650</v>
      </c>
      <c r="O202" s="1" t="n">
        <f aca="false">K202+L202</f>
        <v>0</v>
      </c>
      <c r="P202" s="1" t="n">
        <f aca="false">K202+L202+M202+N202</f>
        <v>1650</v>
      </c>
      <c r="Q202" s="1" t="n">
        <f aca="false">IFERROR(VLOOKUP(A202,'[2]Pivot HorizontalMRP'!$A$4:$F$2689,6,0),0)</f>
        <v>0</v>
      </c>
      <c r="R202" s="1" t="n">
        <f aca="false">IFERROR(VLOOKUP(A202,'[2]Pivot HorizontalMRP'!$A$4:$G$2689,7,0),0)</f>
        <v>2902</v>
      </c>
      <c r="S202" s="1" t="n">
        <f aca="false">IFERROR(VLOOKUP(A202,'[2]Pivot HorizontalMRP'!$A$4:$H$2689,8,0),0)</f>
        <v>1884</v>
      </c>
      <c r="T202" s="1" t="n">
        <f aca="false">IFERROR(VLOOKUP(A202,'[2]Pivot HorizontalMRP'!$A$4:$I$2689,9,0),0)</f>
        <v>1256</v>
      </c>
      <c r="U202" s="1" t="n">
        <f aca="false">IF(I202="delivery",O202-SUM(Q202+R202),IF(I202="PO",P202-SUM(Q202:R202)))</f>
        <v>-1252</v>
      </c>
      <c r="V202" s="81" t="n">
        <v>13.26</v>
      </c>
      <c r="W202" s="81"/>
      <c r="X202" s="81" t="n">
        <f aca="false">W202-V202</f>
        <v>-13.26</v>
      </c>
      <c r="Y202" s="81"/>
      <c r="Z202" s="81"/>
      <c r="AA202" s="81"/>
      <c r="AB202" s="81"/>
      <c r="AC202" s="81"/>
      <c r="AD202" s="81"/>
      <c r="AE202" s="81"/>
      <c r="AF202" s="81"/>
      <c r="AG202" s="81"/>
      <c r="AH202" s="81"/>
      <c r="AI202" s="81"/>
      <c r="AJ202" s="81"/>
      <c r="AK202" s="81"/>
      <c r="AL202" s="81"/>
      <c r="AM202" s="81"/>
      <c r="AN202" s="81"/>
      <c r="AO202" s="81" t="str">
        <f aca="false">D202</f>
        <v>Arista</v>
      </c>
      <c r="AP202" s="1" t="s">
        <v>1432</v>
      </c>
      <c r="AQ202" s="1"/>
      <c r="AR202" s="1"/>
      <c r="AS202" s="1"/>
      <c r="AT202" s="1"/>
      <c r="AU202" s="1"/>
      <c r="AV202" s="1"/>
      <c r="AW202" s="1"/>
      <c r="AX202" s="1"/>
      <c r="AY202" s="1"/>
      <c r="AZ202" s="1"/>
      <c r="BA202" s="1"/>
      <c r="BB202" s="1"/>
      <c r="BC202" s="1"/>
      <c r="BD202" s="1"/>
      <c r="BE202" s="1"/>
      <c r="BF202" s="1" t="s">
        <v>14668</v>
      </c>
      <c r="BG202" s="1" t="s">
        <v>183</v>
      </c>
      <c r="BH202" s="1"/>
      <c r="BI202" s="1"/>
    </row>
    <row r="203" customFormat="false" ht="12.75" hidden="false" customHeight="false" outlineLevel="0" collapsed="false">
      <c r="A203" s="1" t="s">
        <v>5486</v>
      </c>
      <c r="B203" s="1" t="s">
        <v>5487</v>
      </c>
      <c r="C203" s="1" t="s">
        <v>177</v>
      </c>
      <c r="D203" s="1" t="s">
        <v>82</v>
      </c>
      <c r="E203" s="1" t="s">
        <v>14820</v>
      </c>
      <c r="F203" s="1" t="s">
        <v>5489</v>
      </c>
      <c r="G203" s="1" t="n">
        <v>56</v>
      </c>
      <c r="H203" s="1" t="n">
        <v>90</v>
      </c>
      <c r="I203" s="101" t="s">
        <v>180</v>
      </c>
      <c r="J203" s="1" t="s">
        <v>4853</v>
      </c>
      <c r="K203" s="1" t="n">
        <f aca="false">IFERROR(VLOOKUP(A203,'[2]Pivot HorizontalMRP'!$A$4:$B$2689,2,0),0)</f>
        <v>0</v>
      </c>
      <c r="L203" s="1" t="n">
        <f aca="false">IFERROR(VLOOKUP(A203,'[2]Pivot HorizontalMRP'!$A$4:$C$2689,3,0),0)</f>
        <v>0</v>
      </c>
      <c r="M203" s="1" t="n">
        <f aca="false">IFERROR(VLOOKUP(A203,'[2]Pivot HorizontalMRP'!$A$4:$D$2689,0.4,0),0)</f>
        <v>0</v>
      </c>
      <c r="N203" s="1" t="n">
        <f aca="false">IFERROR(VLOOKUP(A203,'[2]Pivot HorizontalMRP'!$A$4:$E$2689,5,0),0)</f>
        <v>540</v>
      </c>
      <c r="O203" s="1" t="n">
        <f aca="false">K203+L203</f>
        <v>0</v>
      </c>
      <c r="P203" s="1" t="n">
        <f aca="false">K203+L203+M203+N203</f>
        <v>540</v>
      </c>
      <c r="Q203" s="1" t="n">
        <f aca="false">IFERROR(VLOOKUP(A203,'[2]Pivot HorizontalMRP'!$A$4:$F$2689,6,0),0)</f>
        <v>0</v>
      </c>
      <c r="R203" s="1" t="n">
        <f aca="false">IFERROR(VLOOKUP(A203,'[2]Pivot HorizontalMRP'!$A$4:$G$2689,7,0),0)</f>
        <v>4728</v>
      </c>
      <c r="S203" s="1" t="n">
        <f aca="false">IFERROR(VLOOKUP(A203,'[2]Pivot HorizontalMRP'!$A$4:$H$2689,8,0),0)</f>
        <v>2961</v>
      </c>
      <c r="T203" s="1" t="n">
        <f aca="false">IFERROR(VLOOKUP(A203,'[2]Pivot HorizontalMRP'!$A$4:$I$2689,9,0),0)</f>
        <v>1974</v>
      </c>
      <c r="U203" s="1" t="n">
        <f aca="false">IF(I203="delivery",O203-SUM(Q203+R203),IF(I203="PO",P203-SUM(Q203:R203)))</f>
        <v>-4728</v>
      </c>
      <c r="V203" s="81" t="n">
        <v>4.15</v>
      </c>
      <c r="W203" s="81"/>
      <c r="X203" s="81" t="n">
        <f aca="false">W203-V203</f>
        <v>-4.15</v>
      </c>
      <c r="Y203" s="81"/>
      <c r="Z203" s="81"/>
      <c r="AA203" s="81"/>
      <c r="AB203" s="81"/>
      <c r="AC203" s="81"/>
      <c r="AD203" s="81"/>
      <c r="AE203" s="81"/>
      <c r="AF203" s="81"/>
      <c r="AG203" s="81"/>
      <c r="AH203" s="81"/>
      <c r="AI203" s="81"/>
      <c r="AJ203" s="81"/>
      <c r="AK203" s="81"/>
      <c r="AL203" s="81"/>
      <c r="AM203" s="81"/>
      <c r="AN203" s="81"/>
      <c r="AO203" s="81" t="str">
        <f aca="false">D203</f>
        <v>Arista</v>
      </c>
      <c r="AP203" s="1" t="s">
        <v>1432</v>
      </c>
      <c r="AQ203" s="1"/>
      <c r="AR203" s="1"/>
      <c r="AS203" s="1"/>
      <c r="AT203" s="1"/>
      <c r="AU203" s="1"/>
      <c r="AV203" s="1"/>
      <c r="AW203" s="1"/>
      <c r="AX203" s="1"/>
      <c r="AY203" s="1"/>
      <c r="AZ203" s="1"/>
      <c r="BA203" s="1"/>
      <c r="BB203" s="1"/>
      <c r="BC203" s="1"/>
      <c r="BD203" s="1"/>
      <c r="BE203" s="1"/>
      <c r="BF203" s="1" t="s">
        <v>14668</v>
      </c>
      <c r="BG203" s="1" t="s">
        <v>183</v>
      </c>
      <c r="BH203" s="1"/>
      <c r="BI203" s="1"/>
    </row>
    <row r="204" customFormat="false" ht="12.75" hidden="false" customHeight="false" outlineLevel="0" collapsed="false">
      <c r="A204" s="1" t="s">
        <v>5490</v>
      </c>
      <c r="B204" s="1" t="s">
        <v>5491</v>
      </c>
      <c r="C204" s="1" t="s">
        <v>177</v>
      </c>
      <c r="D204" s="1" t="s">
        <v>82</v>
      </c>
      <c r="E204" s="1" t="s">
        <v>14815</v>
      </c>
      <c r="F204" s="1" t="s">
        <v>5493</v>
      </c>
      <c r="G204" s="1" t="n">
        <v>51</v>
      </c>
      <c r="H204" s="1" t="n">
        <v>600</v>
      </c>
      <c r="I204" s="101" t="s">
        <v>180</v>
      </c>
      <c r="J204" s="1" t="s">
        <v>5494</v>
      </c>
      <c r="K204" s="1" t="n">
        <f aca="false">IFERROR(VLOOKUP(A204,'[2]Pivot HorizontalMRP'!$A$4:$B$2689,2,0),0)</f>
        <v>0</v>
      </c>
      <c r="L204" s="1" t="n">
        <f aca="false">IFERROR(VLOOKUP(A204,'[2]Pivot HorizontalMRP'!$A$4:$C$2689,3,0),0)</f>
        <v>0</v>
      </c>
      <c r="M204" s="1" t="n">
        <f aca="false">IFERROR(VLOOKUP(A204,'[2]Pivot HorizontalMRP'!$A$4:$D$2689,0.4,0),0)</f>
        <v>0</v>
      </c>
      <c r="N204" s="1" t="n">
        <f aca="false">IFERROR(VLOOKUP(A204,'[2]Pivot HorizontalMRP'!$A$4:$E$2689,5,0),0)</f>
        <v>600</v>
      </c>
      <c r="O204" s="1" t="n">
        <f aca="false">K204+L204</f>
        <v>0</v>
      </c>
      <c r="P204" s="1" t="n">
        <f aca="false">K204+L204+M204+N204</f>
        <v>600</v>
      </c>
      <c r="Q204" s="1" t="n">
        <f aca="false">IFERROR(VLOOKUP(A204,'[2]Pivot HorizontalMRP'!$A$4:$F$2689,6,0),0)</f>
        <v>199</v>
      </c>
      <c r="R204" s="1" t="n">
        <f aca="false">IFERROR(VLOOKUP(A204,'[2]Pivot HorizontalMRP'!$A$4:$G$2689,7,0),0)</f>
        <v>1361</v>
      </c>
      <c r="S204" s="1" t="n">
        <f aca="false">IFERROR(VLOOKUP(A204,'[2]Pivot HorizontalMRP'!$A$4:$H$2689,8,0),0)</f>
        <v>646</v>
      </c>
      <c r="T204" s="1" t="n">
        <f aca="false">IFERROR(VLOOKUP(A204,'[2]Pivot HorizontalMRP'!$A$4:$I$2689,9,0),0)</f>
        <v>550</v>
      </c>
      <c r="U204" s="1" t="n">
        <f aca="false">IF(I204="delivery",O204-SUM(Q204+R204),IF(I204="PO",P204-SUM(Q204:R204)))</f>
        <v>-1560</v>
      </c>
      <c r="V204" s="81" t="n">
        <v>2.77</v>
      </c>
      <c r="W204" s="81"/>
      <c r="X204" s="81" t="n">
        <f aca="false">W204-V204</f>
        <v>-2.77</v>
      </c>
      <c r="Y204" s="81"/>
      <c r="Z204" s="81"/>
      <c r="AA204" s="81"/>
      <c r="AB204" s="81"/>
      <c r="AC204" s="81"/>
      <c r="AD204" s="81"/>
      <c r="AE204" s="81"/>
      <c r="AF204" s="81"/>
      <c r="AG204" s="81"/>
      <c r="AH204" s="81"/>
      <c r="AI204" s="81"/>
      <c r="AJ204" s="81"/>
      <c r="AK204" s="81"/>
      <c r="AL204" s="81"/>
      <c r="AM204" s="81"/>
      <c r="AN204" s="81"/>
      <c r="AO204" s="81" t="str">
        <f aca="false">D204</f>
        <v>Arista</v>
      </c>
      <c r="AP204" s="1" t="s">
        <v>1432</v>
      </c>
      <c r="AQ204" s="1"/>
      <c r="AR204" s="1"/>
      <c r="AS204" s="1"/>
      <c r="AT204" s="1"/>
      <c r="AU204" s="1"/>
      <c r="AV204" s="1"/>
      <c r="AW204" s="1"/>
      <c r="AX204" s="1"/>
      <c r="AY204" s="1"/>
      <c r="AZ204" s="1"/>
      <c r="BA204" s="1"/>
      <c r="BB204" s="1"/>
      <c r="BC204" s="1"/>
      <c r="BD204" s="1"/>
      <c r="BE204" s="1"/>
      <c r="BF204" s="1" t="s">
        <v>14668</v>
      </c>
      <c r="BG204" s="1" t="s">
        <v>183</v>
      </c>
      <c r="BH204" s="1"/>
      <c r="BI204" s="1"/>
    </row>
    <row r="205" customFormat="false" ht="12.75" hidden="false" customHeight="false" outlineLevel="0" collapsed="false">
      <c r="A205" s="1" t="s">
        <v>5496</v>
      </c>
      <c r="B205" s="1" t="s">
        <v>5497</v>
      </c>
      <c r="C205" s="1" t="s">
        <v>177</v>
      </c>
      <c r="D205" s="1" t="s">
        <v>82</v>
      </c>
      <c r="E205" s="1" t="s">
        <v>5498</v>
      </c>
      <c r="F205" s="1" t="s">
        <v>14821</v>
      </c>
      <c r="G205" s="1" t="n">
        <v>55</v>
      </c>
      <c r="H205" s="1" t="n">
        <v>1</v>
      </c>
      <c r="I205" s="102" t="s">
        <v>188</v>
      </c>
      <c r="J205" s="105" t="s">
        <v>1431</v>
      </c>
      <c r="K205" s="1" t="n">
        <f aca="false">IFERROR(VLOOKUP(A205,'[2]Pivot HorizontalMRP'!$A$4:$B$2689,2,0),0)</f>
        <v>0</v>
      </c>
      <c r="L205" s="1" t="n">
        <f aca="false">IFERROR(VLOOKUP(A205,'[2]Pivot HorizontalMRP'!$A$4:$C$2689,3,0),0)</f>
        <v>0</v>
      </c>
      <c r="M205" s="1" t="n">
        <f aca="false">IFERROR(VLOOKUP(A205,'[2]Pivot HorizontalMRP'!$A$4:$D$2689,0.4,0),0)</f>
        <v>0</v>
      </c>
      <c r="N205" s="1" t="n">
        <f aca="false">IFERROR(VLOOKUP(A205,'[2]Pivot HorizontalMRP'!$A$4:$E$2689,5,0),0)</f>
        <v>0</v>
      </c>
      <c r="O205" s="1" t="n">
        <f aca="false">K205+L205</f>
        <v>0</v>
      </c>
      <c r="P205" s="1" t="n">
        <f aca="false">K205+L205+M205+N205</f>
        <v>0</v>
      </c>
      <c r="Q205" s="1" t="n">
        <f aca="false">IFERROR(VLOOKUP(A205,'[2]Pivot HorizontalMRP'!$A$4:$F$2689,6,0),0)</f>
        <v>0</v>
      </c>
      <c r="R205" s="1" t="n">
        <f aca="false">IFERROR(VLOOKUP(A205,'[2]Pivot HorizontalMRP'!$A$4:$G$2689,7,0),0)</f>
        <v>20</v>
      </c>
      <c r="S205" s="1" t="n">
        <f aca="false">IFERROR(VLOOKUP(A205,'[2]Pivot HorizontalMRP'!$A$4:$H$2689,8,0),0)</f>
        <v>95</v>
      </c>
      <c r="T205" s="1" t="n">
        <f aca="false">IFERROR(VLOOKUP(A205,'[2]Pivot HorizontalMRP'!$A$4:$I$2689,9,0),0)</f>
        <v>16</v>
      </c>
      <c r="U205" s="1" t="n">
        <f aca="false">IF(I205="delivery",O205-SUM(Q205+R205),IF(I205="PO",P205-SUM(Q205:R205)))</f>
        <v>-20</v>
      </c>
      <c r="V205" s="81" t="n">
        <v>67.15</v>
      </c>
      <c r="W205" s="81"/>
      <c r="X205" s="81" t="n">
        <f aca="false">W205-V205</f>
        <v>-67.15</v>
      </c>
      <c r="Y205" s="81"/>
      <c r="Z205" s="81"/>
      <c r="AA205" s="81"/>
      <c r="AB205" s="81"/>
      <c r="AC205" s="81"/>
      <c r="AD205" s="81"/>
      <c r="AE205" s="81"/>
      <c r="AF205" s="81"/>
      <c r="AG205" s="81"/>
      <c r="AH205" s="81"/>
      <c r="AI205" s="81"/>
      <c r="AJ205" s="81"/>
      <c r="AK205" s="81"/>
      <c r="AL205" s="81"/>
      <c r="AM205" s="81"/>
      <c r="AN205" s="81"/>
      <c r="AO205" s="81" t="str">
        <f aca="false">D205</f>
        <v>Arista</v>
      </c>
      <c r="AP205" s="102" t="s">
        <v>1432</v>
      </c>
      <c r="AQ205" s="1"/>
      <c r="AR205" s="1"/>
      <c r="AS205" s="1"/>
      <c r="AT205" s="1"/>
      <c r="AU205" s="1"/>
      <c r="AV205" s="1"/>
      <c r="AW205" s="1"/>
      <c r="AX205" s="1"/>
      <c r="AY205" s="1"/>
      <c r="AZ205" s="1"/>
      <c r="BA205" s="1"/>
      <c r="BB205" s="1"/>
      <c r="BC205" s="1"/>
      <c r="BD205" s="1"/>
      <c r="BE205" s="1"/>
      <c r="BF205" s="1" t="s">
        <v>719</v>
      </c>
      <c r="BG205" s="1" t="s">
        <v>183</v>
      </c>
      <c r="BH205" s="1"/>
      <c r="BI205" s="1"/>
    </row>
    <row r="206" customFormat="false" ht="12.75" hidden="false" customHeight="false" outlineLevel="0" collapsed="false">
      <c r="A206" s="1" t="s">
        <v>5500</v>
      </c>
      <c r="B206" s="1" t="s">
        <v>5501</v>
      </c>
      <c r="C206" s="1" t="s">
        <v>177</v>
      </c>
      <c r="D206" s="1" t="s">
        <v>82</v>
      </c>
      <c r="E206" s="1" t="s">
        <v>5502</v>
      </c>
      <c r="F206" s="1" t="s">
        <v>14822</v>
      </c>
      <c r="G206" s="1" t="n">
        <v>61</v>
      </c>
      <c r="H206" s="1" t="n">
        <v>1650</v>
      </c>
      <c r="I206" s="101" t="s">
        <v>188</v>
      </c>
      <c r="J206" s="1" t="s">
        <v>5479</v>
      </c>
      <c r="K206" s="1" t="n">
        <f aca="false">IFERROR(VLOOKUP(A206,'[2]Pivot HorizontalMRP'!$A$4:$B$2689,2,0),0)</f>
        <v>0</v>
      </c>
      <c r="L206" s="1" t="n">
        <f aca="false">IFERROR(VLOOKUP(A206,'[2]Pivot HorizontalMRP'!$A$4:$C$2689,3,0),0)</f>
        <v>1750</v>
      </c>
      <c r="M206" s="1" t="n">
        <f aca="false">IFERROR(VLOOKUP(A206,'[2]Pivot HorizontalMRP'!$A$4:$D$2689,0.4,0),0)</f>
        <v>0</v>
      </c>
      <c r="N206" s="1" t="n">
        <f aca="false">IFERROR(VLOOKUP(A206,'[2]Pivot HorizontalMRP'!$A$4:$E$2689,5,0),0)</f>
        <v>0</v>
      </c>
      <c r="O206" s="1" t="n">
        <f aca="false">K206+L206</f>
        <v>1750</v>
      </c>
      <c r="P206" s="1" t="n">
        <f aca="false">K206+L206+M206+N206</f>
        <v>1750</v>
      </c>
      <c r="Q206" s="1" t="n">
        <f aca="false">IFERROR(VLOOKUP(A206,'[2]Pivot HorizontalMRP'!$A$4:$F$2689,6,0),0)</f>
        <v>0</v>
      </c>
      <c r="R206" s="1" t="n">
        <f aca="false">IFERROR(VLOOKUP(A206,'[2]Pivot HorizontalMRP'!$A$4:$G$2689,7,0),0)</f>
        <v>1564</v>
      </c>
      <c r="S206" s="1" t="n">
        <f aca="false">IFERROR(VLOOKUP(A206,'[2]Pivot HorizontalMRP'!$A$4:$H$2689,8,0),0)</f>
        <v>930</v>
      </c>
      <c r="T206" s="1" t="n">
        <f aca="false">IFERROR(VLOOKUP(A206,'[2]Pivot HorizontalMRP'!$A$4:$I$2689,9,0),0)</f>
        <v>727</v>
      </c>
      <c r="U206" s="1" t="n">
        <f aca="false">IF(I206="delivery",O206-SUM(Q206+R206),IF(I206="PO",P206-SUM(Q206:R206)))</f>
        <v>186</v>
      </c>
      <c r="V206" s="81" t="n">
        <v>14.318</v>
      </c>
      <c r="W206" s="81"/>
      <c r="X206" s="81" t="n">
        <f aca="false">W206-V206</f>
        <v>-14.318</v>
      </c>
      <c r="Y206" s="81"/>
      <c r="Z206" s="81"/>
      <c r="AA206" s="81" t="n">
        <v>15.25</v>
      </c>
      <c r="AB206" s="81"/>
      <c r="AC206" s="81"/>
      <c r="AD206" s="81"/>
      <c r="AE206" s="81"/>
      <c r="AF206" s="81"/>
      <c r="AG206" s="81"/>
      <c r="AH206" s="81"/>
      <c r="AI206" s="81"/>
      <c r="AJ206" s="81"/>
      <c r="AK206" s="81"/>
      <c r="AL206" s="81"/>
      <c r="AM206" s="81"/>
      <c r="AN206" s="81"/>
      <c r="AO206" s="81" t="str">
        <f aca="false">D206</f>
        <v>Arista</v>
      </c>
      <c r="AP206" s="1" t="s">
        <v>1432</v>
      </c>
      <c r="AQ206" s="1"/>
      <c r="AR206" s="1"/>
      <c r="AS206" s="1"/>
      <c r="AT206" s="1"/>
      <c r="AU206" s="1"/>
      <c r="AV206" s="1"/>
      <c r="AW206" s="1"/>
      <c r="AX206" s="1"/>
      <c r="AY206" s="1"/>
      <c r="AZ206" s="1"/>
      <c r="BA206" s="1"/>
      <c r="BB206" s="1"/>
      <c r="BC206" s="1"/>
      <c r="BD206" s="1"/>
      <c r="BE206" s="1"/>
      <c r="BF206" s="1" t="s">
        <v>14668</v>
      </c>
      <c r="BG206" s="1" t="s">
        <v>183</v>
      </c>
      <c r="BH206" s="1"/>
      <c r="BI206" s="1"/>
    </row>
    <row r="207" customFormat="false" ht="12.75" hidden="false" customHeight="false" outlineLevel="0" collapsed="false">
      <c r="A207" s="1" t="s">
        <v>5504</v>
      </c>
      <c r="B207" s="1" t="s">
        <v>5505</v>
      </c>
      <c r="C207" s="1" t="s">
        <v>177</v>
      </c>
      <c r="D207" s="1" t="s">
        <v>82</v>
      </c>
      <c r="E207" s="1" t="s">
        <v>5506</v>
      </c>
      <c r="F207" s="1" t="s">
        <v>5507</v>
      </c>
      <c r="G207" s="1" t="n">
        <v>46</v>
      </c>
      <c r="H207" s="1" t="n">
        <v>4968</v>
      </c>
      <c r="I207" s="101" t="s">
        <v>180</v>
      </c>
      <c r="J207" s="1" t="s">
        <v>1442</v>
      </c>
      <c r="K207" s="1" t="n">
        <f aca="false">IFERROR(VLOOKUP(A207,'[2]Pivot HorizontalMRP'!$A$4:$B$2689,2,0),0)</f>
        <v>0</v>
      </c>
      <c r="L207" s="1" t="n">
        <f aca="false">IFERROR(VLOOKUP(A207,'[2]Pivot HorizontalMRP'!$A$4:$C$2689,3,0),0)</f>
        <v>47</v>
      </c>
      <c r="M207" s="1" t="n">
        <f aca="false">IFERROR(VLOOKUP(A207,'[2]Pivot HorizontalMRP'!$A$4:$D$2689,0.4,0),0)</f>
        <v>0</v>
      </c>
      <c r="N207" s="1" t="n">
        <f aca="false">IFERROR(VLOOKUP(A207,'[2]Pivot HorizontalMRP'!$A$4:$E$2689,5,0),0)</f>
        <v>4752</v>
      </c>
      <c r="O207" s="1" t="n">
        <f aca="false">K207+L207</f>
        <v>47</v>
      </c>
      <c r="P207" s="1" t="n">
        <f aca="false">K207+L207+M207+N207</f>
        <v>4799</v>
      </c>
      <c r="Q207" s="1" t="n">
        <f aca="false">IFERROR(VLOOKUP(A207,'[2]Pivot HorizontalMRP'!$A$4:$F$2689,6,0),0)</f>
        <v>259</v>
      </c>
      <c r="R207" s="1" t="n">
        <f aca="false">IFERROR(VLOOKUP(A207,'[2]Pivot HorizontalMRP'!$A$4:$G$2689,7,0),0)</f>
        <v>1443</v>
      </c>
      <c r="S207" s="1" t="n">
        <f aca="false">IFERROR(VLOOKUP(A207,'[2]Pivot HorizontalMRP'!$A$4:$H$2689,8,0),0)</f>
        <v>800</v>
      </c>
      <c r="T207" s="1" t="n">
        <f aca="false">IFERROR(VLOOKUP(A207,'[2]Pivot HorizontalMRP'!$A$4:$I$2689,9,0),0)</f>
        <v>656</v>
      </c>
      <c r="U207" s="1" t="n">
        <f aca="false">IF(I207="delivery",O207-SUM(Q207+R207),IF(I207="PO",P207-SUM(Q207:R207)))</f>
        <v>-1655</v>
      </c>
      <c r="V207" s="81" t="n">
        <v>7.5</v>
      </c>
      <c r="W207" s="81"/>
      <c r="X207" s="81" t="n">
        <f aca="false">W207-V207</f>
        <v>-7.5</v>
      </c>
      <c r="Y207" s="81"/>
      <c r="Z207" s="81"/>
      <c r="AA207" s="81" t="n">
        <v>7.5</v>
      </c>
      <c r="AB207" s="81"/>
      <c r="AC207" s="81"/>
      <c r="AD207" s="81"/>
      <c r="AE207" s="81"/>
      <c r="AF207" s="81"/>
      <c r="AG207" s="81"/>
      <c r="AH207" s="81"/>
      <c r="AI207" s="81"/>
      <c r="AJ207" s="81"/>
      <c r="AK207" s="81"/>
      <c r="AL207" s="81"/>
      <c r="AM207" s="81"/>
      <c r="AN207" s="81"/>
      <c r="AO207" s="81" t="str">
        <f aca="false">D207</f>
        <v>Arista</v>
      </c>
      <c r="AP207" s="1" t="s">
        <v>1432</v>
      </c>
      <c r="AQ207" s="1"/>
      <c r="AR207" s="1"/>
      <c r="AS207" s="1"/>
      <c r="AT207" s="1"/>
      <c r="AU207" s="1"/>
      <c r="AV207" s="1"/>
      <c r="AW207" s="1"/>
      <c r="AX207" s="1"/>
      <c r="AY207" s="1"/>
      <c r="AZ207" s="1"/>
      <c r="BA207" s="1"/>
      <c r="BB207" s="1"/>
      <c r="BC207" s="1"/>
      <c r="BD207" s="1"/>
      <c r="BE207" s="1"/>
      <c r="BF207" s="1" t="s">
        <v>14668</v>
      </c>
      <c r="BG207" s="1" t="s">
        <v>183</v>
      </c>
      <c r="BH207" s="1"/>
      <c r="BI207" s="1"/>
    </row>
    <row r="208" customFormat="false" ht="12.75" hidden="false" customHeight="false" outlineLevel="0" collapsed="false">
      <c r="A208" s="1" t="s">
        <v>5509</v>
      </c>
      <c r="B208" s="1" t="s">
        <v>5510</v>
      </c>
      <c r="C208" s="1" t="s">
        <v>177</v>
      </c>
      <c r="D208" s="1" t="s">
        <v>82</v>
      </c>
      <c r="E208" s="1" t="s">
        <v>5511</v>
      </c>
      <c r="F208" s="1" t="s">
        <v>5512</v>
      </c>
      <c r="G208" s="1" t="n">
        <v>46</v>
      </c>
      <c r="H208" s="1" t="n">
        <v>4968</v>
      </c>
      <c r="I208" s="101" t="s">
        <v>180</v>
      </c>
      <c r="J208" s="1" t="s">
        <v>1442</v>
      </c>
      <c r="K208" s="1" t="n">
        <f aca="false">IFERROR(VLOOKUP(A208,'[2]Pivot HorizontalMRP'!$A$4:$B$2689,2,0),0)</f>
        <v>0</v>
      </c>
      <c r="L208" s="1" t="n">
        <f aca="false">IFERROR(VLOOKUP(A208,'[2]Pivot HorizontalMRP'!$A$4:$C$2689,3,0),0)</f>
        <v>57</v>
      </c>
      <c r="M208" s="1" t="n">
        <f aca="false">IFERROR(VLOOKUP(A208,'[2]Pivot HorizontalMRP'!$A$4:$D$2689,0.4,0),0)</f>
        <v>0</v>
      </c>
      <c r="N208" s="1" t="n">
        <f aca="false">IFERROR(VLOOKUP(A208,'[2]Pivot HorizontalMRP'!$A$4:$E$2689,5,0),0)</f>
        <v>0</v>
      </c>
      <c r="O208" s="1" t="n">
        <f aca="false">K208+L208</f>
        <v>57</v>
      </c>
      <c r="P208" s="1" t="n">
        <f aca="false">K208+L208+M208+N208</f>
        <v>57</v>
      </c>
      <c r="Q208" s="1" t="n">
        <f aca="false">IFERROR(VLOOKUP(A208,'[2]Pivot HorizontalMRP'!$A$4:$F$2689,6,0),0)</f>
        <v>259</v>
      </c>
      <c r="R208" s="1" t="n">
        <f aca="false">IFERROR(VLOOKUP(A208,'[2]Pivot HorizontalMRP'!$A$4:$G$2689,7,0),0)</f>
        <v>1443</v>
      </c>
      <c r="S208" s="1" t="n">
        <f aca="false">IFERROR(VLOOKUP(A208,'[2]Pivot HorizontalMRP'!$A$4:$H$2689,8,0),0)</f>
        <v>800</v>
      </c>
      <c r="T208" s="1" t="n">
        <f aca="false">IFERROR(VLOOKUP(A208,'[2]Pivot HorizontalMRP'!$A$4:$I$2689,9,0),0)</f>
        <v>656</v>
      </c>
      <c r="U208" s="1" t="n">
        <f aca="false">IF(I208="delivery",O208-SUM(Q208+R208),IF(I208="PO",P208-SUM(Q208:R208)))</f>
        <v>-1645</v>
      </c>
      <c r="V208" s="81" t="n">
        <v>7.5</v>
      </c>
      <c r="W208" s="81"/>
      <c r="X208" s="81" t="n">
        <f aca="false">W208-V208</f>
        <v>-7.5</v>
      </c>
      <c r="Y208" s="81"/>
      <c r="Z208" s="81"/>
      <c r="AA208" s="81" t="n">
        <v>7.5</v>
      </c>
      <c r="AB208" s="81"/>
      <c r="AC208" s="81"/>
      <c r="AD208" s="81"/>
      <c r="AE208" s="81"/>
      <c r="AF208" s="81"/>
      <c r="AG208" s="81"/>
      <c r="AH208" s="81"/>
      <c r="AI208" s="81"/>
      <c r="AJ208" s="81"/>
      <c r="AK208" s="81"/>
      <c r="AL208" s="81"/>
      <c r="AM208" s="81"/>
      <c r="AN208" s="81"/>
      <c r="AO208" s="81" t="str">
        <f aca="false">D208</f>
        <v>Arista</v>
      </c>
      <c r="AP208" s="1" t="s">
        <v>1432</v>
      </c>
      <c r="AQ208" s="1"/>
      <c r="AR208" s="1"/>
      <c r="AS208" s="1"/>
      <c r="AT208" s="1"/>
      <c r="AU208" s="1"/>
      <c r="AV208" s="1"/>
      <c r="AW208" s="1"/>
      <c r="AX208" s="1"/>
      <c r="AY208" s="1"/>
      <c r="AZ208" s="1"/>
      <c r="BA208" s="1"/>
      <c r="BB208" s="1"/>
      <c r="BC208" s="1"/>
      <c r="BD208" s="1"/>
      <c r="BE208" s="1"/>
      <c r="BF208" s="1" t="s">
        <v>14668</v>
      </c>
      <c r="BG208" s="1" t="s">
        <v>183</v>
      </c>
      <c r="BH208" s="1"/>
      <c r="BI208" s="1"/>
    </row>
    <row r="209" customFormat="false" ht="12.75" hidden="false" customHeight="false" outlineLevel="0" collapsed="false">
      <c r="A209" s="1" t="s">
        <v>1433</v>
      </c>
      <c r="B209" s="1" t="s">
        <v>1434</v>
      </c>
      <c r="C209" s="1" t="s">
        <v>177</v>
      </c>
      <c r="D209" s="1" t="s">
        <v>82</v>
      </c>
      <c r="E209" s="1" t="s">
        <v>1435</v>
      </c>
      <c r="F209" s="1" t="s">
        <v>1436</v>
      </c>
      <c r="G209" s="1" t="n">
        <v>83</v>
      </c>
      <c r="H209" s="1" t="n">
        <v>108</v>
      </c>
      <c r="I209" s="101" t="s">
        <v>180</v>
      </c>
      <c r="J209" s="1" t="s">
        <v>1437</v>
      </c>
      <c r="K209" s="1" t="n">
        <f aca="false">IFERROR(VLOOKUP(A209,'[2]Pivot HorizontalMRP'!$A$4:$B$2689,2,0),0)</f>
        <v>0</v>
      </c>
      <c r="L209" s="1" t="n">
        <f aca="false">IFERROR(VLOOKUP(A209,'[2]Pivot HorizontalMRP'!$A$4:$C$2689,3,0),0)</f>
        <v>2088</v>
      </c>
      <c r="M209" s="1" t="n">
        <f aca="false">IFERROR(VLOOKUP(A209,'[2]Pivot HorizontalMRP'!$A$4:$D$2689,0.4,0),0)</f>
        <v>0</v>
      </c>
      <c r="N209" s="1" t="n">
        <f aca="false">IFERROR(VLOOKUP(A209,'[2]Pivot HorizontalMRP'!$A$4:$E$2689,5,0),0)</f>
        <v>180</v>
      </c>
      <c r="O209" s="1" t="n">
        <f aca="false">K209+L209</f>
        <v>2088</v>
      </c>
      <c r="P209" s="1" t="n">
        <f aca="false">K209+L209+M209+N209</f>
        <v>2268</v>
      </c>
      <c r="Q209" s="1" t="n">
        <f aca="false">IFERROR(VLOOKUP(A209,'[2]Pivot HorizontalMRP'!$A$4:$F$2689,6,0),0)</f>
        <v>1970</v>
      </c>
      <c r="R209" s="1" t="n">
        <f aca="false">IFERROR(VLOOKUP(A209,'[2]Pivot HorizontalMRP'!$A$4:$G$2689,7,0),0)</f>
        <v>4222</v>
      </c>
      <c r="S209" s="1" t="n">
        <f aca="false">IFERROR(VLOOKUP(A209,'[2]Pivot HorizontalMRP'!$A$4:$H$2689,8,0),0)</f>
        <v>2780</v>
      </c>
      <c r="T209" s="1" t="n">
        <f aca="false">IFERROR(VLOOKUP(A209,'[2]Pivot HorizontalMRP'!$A$4:$I$2689,9,0),0)</f>
        <v>2984</v>
      </c>
      <c r="U209" s="1" t="n">
        <f aca="false">IF(I209="delivery",O209-SUM(Q209+R209),IF(I209="PO",P209-SUM(Q209:R209)))</f>
        <v>-4104</v>
      </c>
      <c r="V209" s="81" t="n">
        <v>21.6</v>
      </c>
      <c r="W209" s="81"/>
      <c r="X209" s="81" t="n">
        <f aca="false">W209-V209</f>
        <v>-21.6</v>
      </c>
      <c r="Y209" s="81"/>
      <c r="Z209" s="81"/>
      <c r="AA209" s="81"/>
      <c r="AB209" s="81"/>
      <c r="AC209" s="81"/>
      <c r="AD209" s="81"/>
      <c r="AE209" s="81"/>
      <c r="AF209" s="81"/>
      <c r="AG209" s="81"/>
      <c r="AH209" s="81"/>
      <c r="AI209" s="81"/>
      <c r="AJ209" s="81"/>
      <c r="AK209" s="81"/>
      <c r="AL209" s="81"/>
      <c r="AM209" s="81"/>
      <c r="AN209" s="81"/>
      <c r="AO209" s="81" t="str">
        <f aca="false">D209</f>
        <v>Arista</v>
      </c>
      <c r="AP209" s="1" t="s">
        <v>1432</v>
      </c>
      <c r="AQ209" s="1"/>
      <c r="AR209" s="1"/>
      <c r="AS209" s="1"/>
      <c r="AT209" s="1"/>
      <c r="AU209" s="1"/>
      <c r="AV209" s="1"/>
      <c r="AW209" s="1"/>
      <c r="AX209" s="1"/>
      <c r="AY209" s="1"/>
      <c r="AZ209" s="1"/>
      <c r="BA209" s="1"/>
      <c r="BB209" s="1"/>
      <c r="BC209" s="1"/>
      <c r="BD209" s="1"/>
      <c r="BE209" s="1"/>
      <c r="BF209" s="1" t="s">
        <v>14668</v>
      </c>
      <c r="BG209" s="1" t="s">
        <v>183</v>
      </c>
      <c r="BH209" s="1"/>
      <c r="BI209" s="1"/>
    </row>
    <row r="210" customFormat="false" ht="12.75" hidden="false" customHeight="false" outlineLevel="0" collapsed="false">
      <c r="A210" s="1" t="s">
        <v>14823</v>
      </c>
      <c r="B210" s="1" t="s">
        <v>5515</v>
      </c>
      <c r="C210" s="1" t="s">
        <v>177</v>
      </c>
      <c r="D210" s="1" t="s">
        <v>82</v>
      </c>
      <c r="E210" s="1" t="s">
        <v>14824</v>
      </c>
      <c r="F210" s="1" t="s">
        <v>5517</v>
      </c>
      <c r="G210" s="1" t="n">
        <v>55</v>
      </c>
      <c r="H210" s="1" t="n">
        <v>1</v>
      </c>
      <c r="I210" s="102" t="s">
        <v>180</v>
      </c>
      <c r="J210" s="105" t="s">
        <v>1437</v>
      </c>
      <c r="K210" s="1" t="n">
        <f aca="false">IFERROR(VLOOKUP(A210,'[2]Pivot HorizontalMRP'!$A$4:$B$2689,2,0),0)</f>
        <v>0</v>
      </c>
      <c r="L210" s="1" t="n">
        <f aca="false">IFERROR(VLOOKUP(A210,'[2]Pivot HorizontalMRP'!$A$4:$C$2689,3,0),0)</f>
        <v>84</v>
      </c>
      <c r="M210" s="1" t="n">
        <f aca="false">IFERROR(VLOOKUP(A210,'[2]Pivot HorizontalMRP'!$A$4:$D$2689,0.4,0),0)</f>
        <v>0</v>
      </c>
      <c r="N210" s="1" t="n">
        <f aca="false">IFERROR(VLOOKUP(A210,'[2]Pivot HorizontalMRP'!$A$4:$E$2689,5,0),0)</f>
        <v>0</v>
      </c>
      <c r="O210" s="1" t="n">
        <f aca="false">K210+L210</f>
        <v>84</v>
      </c>
      <c r="P210" s="1" t="n">
        <f aca="false">K210+L210+M210+N210</f>
        <v>84</v>
      </c>
      <c r="Q210" s="1" t="n">
        <f aca="false">IFERROR(VLOOKUP(A210,'[2]Pivot HorizontalMRP'!$A$4:$F$2689,6,0),0)</f>
        <v>2216</v>
      </c>
      <c r="R210" s="1" t="n">
        <f aca="false">IFERROR(VLOOKUP(A210,'[2]Pivot HorizontalMRP'!$A$4:$G$2689,7,0),0)</f>
        <v>4568</v>
      </c>
      <c r="S210" s="1" t="n">
        <f aca="false">IFERROR(VLOOKUP(A210,'[2]Pivot HorizontalMRP'!$A$4:$H$2689,8,0),0)</f>
        <v>3065</v>
      </c>
      <c r="T210" s="1" t="n">
        <f aca="false">IFERROR(VLOOKUP(A210,'[2]Pivot HorizontalMRP'!$A$4:$I$2689,9,0),0)</f>
        <v>2322</v>
      </c>
      <c r="U210" s="1" t="n">
        <f aca="false">IF(I210="delivery",O210-SUM(Q210+R210),IF(I210="PO",P210-SUM(Q210:R210)))</f>
        <v>-6700</v>
      </c>
      <c r="V210" s="81" t="n">
        <v>14.4</v>
      </c>
      <c r="W210" s="81"/>
      <c r="X210" s="81" t="n">
        <f aca="false">W210-V210</f>
        <v>-14.4</v>
      </c>
      <c r="Y210" s="81"/>
      <c r="Z210" s="81"/>
      <c r="AA210" s="81"/>
      <c r="AB210" s="81"/>
      <c r="AC210" s="81"/>
      <c r="AD210" s="81"/>
      <c r="AE210" s="81"/>
      <c r="AF210" s="81"/>
      <c r="AG210" s="81"/>
      <c r="AH210" s="81"/>
      <c r="AI210" s="81"/>
      <c r="AJ210" s="81"/>
      <c r="AK210" s="81"/>
      <c r="AL210" s="81"/>
      <c r="AM210" s="81"/>
      <c r="AN210" s="81"/>
      <c r="AO210" s="81" t="str">
        <f aca="false">D210</f>
        <v>Arista</v>
      </c>
      <c r="AP210" s="102" t="s">
        <v>1432</v>
      </c>
      <c r="AQ210" s="1"/>
      <c r="AR210" s="1"/>
      <c r="AS210" s="1"/>
      <c r="AT210" s="1"/>
      <c r="AU210" s="1"/>
      <c r="AV210" s="1"/>
      <c r="AW210" s="1"/>
      <c r="AX210" s="1"/>
      <c r="AY210" s="1"/>
      <c r="AZ210" s="1"/>
      <c r="BA210" s="1"/>
      <c r="BB210" s="1"/>
      <c r="BC210" s="1"/>
      <c r="BD210" s="1"/>
      <c r="BE210" s="1"/>
      <c r="BF210" s="1" t="s">
        <v>10507</v>
      </c>
      <c r="BG210" s="1" t="s">
        <v>183</v>
      </c>
      <c r="BH210" s="1"/>
      <c r="BI210" s="1"/>
    </row>
    <row r="211" customFormat="false" ht="12.75" hidden="false" customHeight="false" outlineLevel="0" collapsed="false">
      <c r="A211" s="103" t="s">
        <v>5514</v>
      </c>
      <c r="B211" s="104" t="s">
        <v>5515</v>
      </c>
      <c r="C211" s="99" t="s">
        <v>177</v>
      </c>
      <c r="D211" s="99" t="s">
        <v>82</v>
      </c>
      <c r="E211" s="99" t="s">
        <v>14824</v>
      </c>
      <c r="F211" s="99" t="s">
        <v>5517</v>
      </c>
      <c r="G211" s="99" t="n">
        <v>123</v>
      </c>
      <c r="H211" s="99" t="n">
        <v>108</v>
      </c>
      <c r="I211" s="99" t="s">
        <v>180</v>
      </c>
      <c r="J211" s="105" t="s">
        <v>1437</v>
      </c>
      <c r="K211" s="1" t="n">
        <f aca="false">IFERROR(VLOOKUP(A211,'[2]Pivot HorizontalMRP'!$A$4:$B$2689,2,0),0)</f>
        <v>0</v>
      </c>
      <c r="L211" s="1" t="n">
        <f aca="false">IFERROR(VLOOKUP(A211,'[2]Pivot HorizontalMRP'!$A$4:$C$2689,3,0),0)</f>
        <v>2339</v>
      </c>
      <c r="M211" s="1" t="n">
        <f aca="false">IFERROR(VLOOKUP(A211,'[2]Pivot HorizontalMRP'!$A$4:$D$2689,0.4,0),0)</f>
        <v>0</v>
      </c>
      <c r="N211" s="1" t="n">
        <f aca="false">IFERROR(VLOOKUP(A211,'[2]Pivot HorizontalMRP'!$A$4:$E$2689,5,0),0)</f>
        <v>0</v>
      </c>
      <c r="O211" s="1" t="n">
        <f aca="false">K211+L211</f>
        <v>2339</v>
      </c>
      <c r="P211" s="1" t="n">
        <f aca="false">K211+L211+M211+N211</f>
        <v>2339</v>
      </c>
      <c r="Q211" s="1" t="n">
        <f aca="false">IFERROR(VLOOKUP(A211,'[2]Pivot HorizontalMRP'!$A$4:$F$2689,6,0),0)</f>
        <v>0</v>
      </c>
      <c r="R211" s="1" t="n">
        <f aca="false">IFERROR(VLOOKUP(A211,'[2]Pivot HorizontalMRP'!$A$4:$G$2689,7,0),0)</f>
        <v>0</v>
      </c>
      <c r="S211" s="1" t="n">
        <f aca="false">IFERROR(VLOOKUP(A211,'[2]Pivot HorizontalMRP'!$A$4:$H$2689,8,0),0)</f>
        <v>0</v>
      </c>
      <c r="T211" s="1" t="n">
        <f aca="false">IFERROR(VLOOKUP(A211,'[2]Pivot HorizontalMRP'!$A$4:$I$2689,9,0),0)</f>
        <v>0</v>
      </c>
      <c r="U211" s="1" t="n">
        <f aca="false">IF(I211="delivery",O211-SUM(Q211+R211),IF(I211="PO",P211-SUM(Q211:R211)))</f>
        <v>2339</v>
      </c>
      <c r="V211" s="99" t="n">
        <v>14.4</v>
      </c>
      <c r="X211" s="81" t="n">
        <f aca="false">W211-V211</f>
        <v>-14.4</v>
      </c>
      <c r="AA211" s="81"/>
      <c r="AO211" s="81" t="str">
        <f aca="false">D211</f>
        <v>Arista</v>
      </c>
      <c r="AP211" s="99" t="s">
        <v>1432</v>
      </c>
      <c r="BF211" s="99" t="s">
        <v>14668</v>
      </c>
      <c r="BG211" s="1" t="s">
        <v>183</v>
      </c>
    </row>
    <row r="212" customFormat="false" ht="12.75" hidden="false" customHeight="false" outlineLevel="0" collapsed="false">
      <c r="A212" s="1" t="s">
        <v>5518</v>
      </c>
      <c r="B212" s="1" t="s">
        <v>5519</v>
      </c>
      <c r="C212" s="1" t="s">
        <v>177</v>
      </c>
      <c r="D212" s="1" t="s">
        <v>82</v>
      </c>
      <c r="E212" s="1" t="s">
        <v>14825</v>
      </c>
      <c r="F212" s="1" t="s">
        <v>5521</v>
      </c>
      <c r="G212" s="1" t="n">
        <v>93</v>
      </c>
      <c r="H212" s="1" t="n">
        <v>108</v>
      </c>
      <c r="I212" s="101" t="s">
        <v>180</v>
      </c>
      <c r="J212" s="1" t="s">
        <v>1437</v>
      </c>
      <c r="K212" s="1" t="n">
        <f aca="false">IFERROR(VLOOKUP(A212,'[2]Pivot HorizontalMRP'!$A$4:$B$2689,2,0),0)</f>
        <v>0</v>
      </c>
      <c r="L212" s="1" t="n">
        <f aca="false">IFERROR(VLOOKUP(A212,'[2]Pivot HorizontalMRP'!$A$4:$C$2689,3,0),0)</f>
        <v>2303</v>
      </c>
      <c r="M212" s="1" t="n">
        <f aca="false">IFERROR(VLOOKUP(A212,'[2]Pivot HorizontalMRP'!$A$4:$D$2689,0.4,0),0)</f>
        <v>0</v>
      </c>
      <c r="N212" s="1" t="n">
        <f aca="false">IFERROR(VLOOKUP(A212,'[2]Pivot HorizontalMRP'!$A$4:$E$2689,5,0),0)</f>
        <v>206</v>
      </c>
      <c r="O212" s="1" t="n">
        <f aca="false">K212+L212</f>
        <v>2303</v>
      </c>
      <c r="P212" s="1" t="n">
        <f aca="false">K212+L212+M212+N212</f>
        <v>2509</v>
      </c>
      <c r="Q212" s="1" t="n">
        <f aca="false">IFERROR(VLOOKUP(A212,'[2]Pivot HorizontalMRP'!$A$4:$F$2689,6,0),0)</f>
        <v>2213</v>
      </c>
      <c r="R212" s="1" t="n">
        <f aca="false">IFERROR(VLOOKUP(A212,'[2]Pivot HorizontalMRP'!$A$4:$G$2689,7,0),0)</f>
        <v>4568</v>
      </c>
      <c r="S212" s="1" t="n">
        <f aca="false">IFERROR(VLOOKUP(A212,'[2]Pivot HorizontalMRP'!$A$4:$H$2689,8,0),0)</f>
        <v>2991</v>
      </c>
      <c r="T212" s="1" t="n">
        <f aca="false">IFERROR(VLOOKUP(A212,'[2]Pivot HorizontalMRP'!$A$4:$I$2689,9,0),0)</f>
        <v>2396</v>
      </c>
      <c r="U212" s="1" t="n">
        <f aca="false">IF(I212="delivery",O212-SUM(Q212+R212),IF(I212="PO",P212-SUM(Q212:R212)))</f>
        <v>-4478</v>
      </c>
      <c r="V212" s="81" t="n">
        <v>14.4</v>
      </c>
      <c r="W212" s="81"/>
      <c r="X212" s="81" t="n">
        <f aca="false">W212-V212</f>
        <v>-14.4</v>
      </c>
      <c r="Y212" s="81"/>
      <c r="Z212" s="81"/>
      <c r="AA212" s="81"/>
      <c r="AB212" s="81"/>
      <c r="AC212" s="81"/>
      <c r="AD212" s="81"/>
      <c r="AE212" s="81"/>
      <c r="AF212" s="81"/>
      <c r="AG212" s="81"/>
      <c r="AH212" s="81"/>
      <c r="AI212" s="81"/>
      <c r="AJ212" s="81"/>
      <c r="AK212" s="81"/>
      <c r="AL212" s="81"/>
      <c r="AM212" s="81"/>
      <c r="AN212" s="81"/>
      <c r="AO212" s="81" t="str">
        <f aca="false">D212</f>
        <v>Arista</v>
      </c>
      <c r="AP212" s="1" t="s">
        <v>1432</v>
      </c>
      <c r="AQ212" s="1"/>
      <c r="AR212" s="1"/>
      <c r="AS212" s="1"/>
      <c r="AT212" s="1"/>
      <c r="AU212" s="1"/>
      <c r="AV212" s="1"/>
      <c r="AW212" s="1"/>
      <c r="AX212" s="1"/>
      <c r="AY212" s="1"/>
      <c r="AZ212" s="1"/>
      <c r="BA212" s="1"/>
      <c r="BB212" s="1"/>
      <c r="BC212" s="1"/>
      <c r="BD212" s="1"/>
      <c r="BE212" s="1"/>
      <c r="BF212" s="1" t="s">
        <v>14668</v>
      </c>
      <c r="BG212" s="1" t="s">
        <v>183</v>
      </c>
      <c r="BH212" s="1"/>
      <c r="BI212" s="1"/>
    </row>
    <row r="213" customFormat="false" ht="12.75" hidden="false" customHeight="false" outlineLevel="0" collapsed="false">
      <c r="A213" s="1" t="s">
        <v>14826</v>
      </c>
      <c r="B213" s="1" t="s">
        <v>5524</v>
      </c>
      <c r="C213" s="1" t="s">
        <v>177</v>
      </c>
      <c r="D213" s="1" t="s">
        <v>82</v>
      </c>
      <c r="E213" s="1" t="s">
        <v>5525</v>
      </c>
      <c r="F213" s="1" t="s">
        <v>14827</v>
      </c>
      <c r="G213" s="1" t="n">
        <v>55</v>
      </c>
      <c r="H213" s="1" t="n">
        <v>1</v>
      </c>
      <c r="I213" s="102" t="s">
        <v>188</v>
      </c>
      <c r="J213" s="105" t="s">
        <v>1431</v>
      </c>
      <c r="K213" s="1" t="n">
        <f aca="false">IFERROR(VLOOKUP(A213,'[2]Pivot HorizontalMRP'!$A$4:$B$2689,2,0),0)</f>
        <v>0</v>
      </c>
      <c r="L213" s="1" t="n">
        <f aca="false">IFERROR(VLOOKUP(A213,'[2]Pivot HorizontalMRP'!$A$4:$C$2689,3,0),0)</f>
        <v>150</v>
      </c>
      <c r="M213" s="1" t="n">
        <f aca="false">IFERROR(VLOOKUP(A213,'[2]Pivot HorizontalMRP'!$A$4:$D$2689,0.4,0),0)</f>
        <v>0</v>
      </c>
      <c r="N213" s="1" t="n">
        <f aca="false">IFERROR(VLOOKUP(A213,'[2]Pivot HorizontalMRP'!$A$4:$E$2689,5,0),0)</f>
        <v>0</v>
      </c>
      <c r="O213" s="1" t="n">
        <f aca="false">K213+L213</f>
        <v>150</v>
      </c>
      <c r="P213" s="1" t="n">
        <f aca="false">K213+L213+M213+N213</f>
        <v>150</v>
      </c>
      <c r="Q213" s="1" t="n">
        <f aca="false">IFERROR(VLOOKUP(A213,'[2]Pivot HorizontalMRP'!$A$4:$F$2689,6,0),0)</f>
        <v>9788</v>
      </c>
      <c r="R213" s="1" t="n">
        <f aca="false">IFERROR(VLOOKUP(A213,'[2]Pivot HorizontalMRP'!$A$4:$G$2689,7,0),0)</f>
        <v>28448</v>
      </c>
      <c r="S213" s="1" t="n">
        <f aca="false">IFERROR(VLOOKUP(A213,'[2]Pivot HorizontalMRP'!$A$4:$H$2689,8,0),0)</f>
        <v>16856</v>
      </c>
      <c r="T213" s="1" t="n">
        <f aca="false">IFERROR(VLOOKUP(A213,'[2]Pivot HorizontalMRP'!$A$4:$I$2689,9,0),0)</f>
        <v>13960</v>
      </c>
      <c r="U213" s="1" t="n">
        <f aca="false">IF(I213="delivery",O213-SUM(Q213+R213),IF(I213="PO",P213-SUM(Q213:R213)))</f>
        <v>-38086</v>
      </c>
      <c r="V213" s="81" t="n">
        <v>0.705</v>
      </c>
      <c r="W213" s="81"/>
      <c r="X213" s="81" t="n">
        <f aca="false">W213-V213</f>
        <v>-0.705</v>
      </c>
      <c r="Y213" s="81"/>
      <c r="Z213" s="81"/>
      <c r="AA213" s="81"/>
      <c r="AB213" s="81"/>
      <c r="AC213" s="81"/>
      <c r="AD213" s="81"/>
      <c r="AE213" s="81"/>
      <c r="AF213" s="81"/>
      <c r="AG213" s="81"/>
      <c r="AH213" s="81"/>
      <c r="AI213" s="81"/>
      <c r="AJ213" s="81"/>
      <c r="AK213" s="81"/>
      <c r="AL213" s="81"/>
      <c r="AM213" s="81"/>
      <c r="AN213" s="81"/>
      <c r="AO213" s="81" t="str">
        <f aca="false">D213</f>
        <v>Arista</v>
      </c>
      <c r="AP213" s="102" t="s">
        <v>1432</v>
      </c>
      <c r="AQ213" s="1"/>
      <c r="AR213" s="1"/>
      <c r="AS213" s="1"/>
      <c r="AT213" s="1"/>
      <c r="AU213" s="1"/>
      <c r="AV213" s="1"/>
      <c r="AW213" s="1"/>
      <c r="AX213" s="1"/>
      <c r="AY213" s="1"/>
      <c r="AZ213" s="1"/>
      <c r="BA213" s="1"/>
      <c r="BB213" s="1"/>
      <c r="BC213" s="1"/>
      <c r="BD213" s="1"/>
      <c r="BE213" s="1"/>
      <c r="BF213" s="1" t="s">
        <v>10507</v>
      </c>
      <c r="BG213" s="1" t="s">
        <v>183</v>
      </c>
      <c r="BH213" s="1"/>
      <c r="BI213" s="1"/>
    </row>
    <row r="214" customFormat="false" ht="12.75" hidden="false" customHeight="false" outlineLevel="0" collapsed="false">
      <c r="A214" s="103" t="s">
        <v>5523</v>
      </c>
      <c r="B214" s="104" t="s">
        <v>5524</v>
      </c>
      <c r="C214" s="99" t="s">
        <v>177</v>
      </c>
      <c r="D214" s="99" t="s">
        <v>82</v>
      </c>
      <c r="E214" s="99" t="s">
        <v>5525</v>
      </c>
      <c r="F214" s="99" t="s">
        <v>5526</v>
      </c>
      <c r="G214" s="99" t="n">
        <v>51</v>
      </c>
      <c r="H214" s="99" t="n">
        <v>400</v>
      </c>
      <c r="I214" s="99" t="s">
        <v>188</v>
      </c>
      <c r="J214" s="105" t="s">
        <v>1431</v>
      </c>
      <c r="K214" s="1" t="n">
        <f aca="false">IFERROR(VLOOKUP(A214,'[2]Pivot HorizontalMRP'!$A$4:$B$2689,2,0),0)</f>
        <v>0</v>
      </c>
      <c r="L214" s="1" t="n">
        <f aca="false">IFERROR(VLOOKUP(A214,'[2]Pivot HorizontalMRP'!$A$4:$C$2689,3,0),0)</f>
        <v>6923</v>
      </c>
      <c r="M214" s="1" t="n">
        <f aca="false">IFERROR(VLOOKUP(A214,'[2]Pivot HorizontalMRP'!$A$4:$D$2689,0.4,0),0)</f>
        <v>0</v>
      </c>
      <c r="N214" s="1" t="n">
        <f aca="false">IFERROR(VLOOKUP(A214,'[2]Pivot HorizontalMRP'!$A$4:$E$2689,5,0),0)</f>
        <v>1360</v>
      </c>
      <c r="O214" s="1" t="n">
        <f aca="false">K214+L214</f>
        <v>6923</v>
      </c>
      <c r="P214" s="1" t="n">
        <f aca="false">K214+L214+M214+N214</f>
        <v>8283</v>
      </c>
      <c r="Q214" s="1" t="n">
        <f aca="false">IFERROR(VLOOKUP(A214,'[2]Pivot HorizontalMRP'!$A$4:$F$2689,6,0),0)</f>
        <v>0</v>
      </c>
      <c r="R214" s="1" t="n">
        <f aca="false">IFERROR(VLOOKUP(A214,'[2]Pivot HorizontalMRP'!$A$4:$G$2689,7,0),0)</f>
        <v>0</v>
      </c>
      <c r="S214" s="1" t="n">
        <f aca="false">IFERROR(VLOOKUP(A214,'[2]Pivot HorizontalMRP'!$A$4:$H$2689,8,0),0)</f>
        <v>0</v>
      </c>
      <c r="T214" s="1" t="n">
        <f aca="false">IFERROR(VLOOKUP(A214,'[2]Pivot HorizontalMRP'!$A$4:$I$2689,9,0),0)</f>
        <v>0</v>
      </c>
      <c r="U214" s="1" t="n">
        <f aca="false">IF(I214="delivery",O214-SUM(Q214+R214),IF(I214="PO",P214-SUM(Q214:R214)))</f>
        <v>8283</v>
      </c>
      <c r="V214" s="99" t="n">
        <v>0.7</v>
      </c>
      <c r="X214" s="81" t="n">
        <f aca="false">W214-V214</f>
        <v>-0.7</v>
      </c>
      <c r="AA214" s="81"/>
      <c r="AO214" s="81" t="str">
        <f aca="false">D214</f>
        <v>Arista</v>
      </c>
      <c r="AP214" s="99" t="s">
        <v>1432</v>
      </c>
      <c r="BF214" s="99" t="s">
        <v>14668</v>
      </c>
      <c r="BG214" s="1" t="s">
        <v>183</v>
      </c>
    </row>
    <row r="215" customFormat="false" ht="12.75" hidden="false" customHeight="false" outlineLevel="0" collapsed="false">
      <c r="A215" s="1" t="s">
        <v>5527</v>
      </c>
      <c r="B215" s="1" t="s">
        <v>5528</v>
      </c>
      <c r="C215" s="1" t="s">
        <v>177</v>
      </c>
      <c r="D215" s="1" t="s">
        <v>82</v>
      </c>
      <c r="E215" s="1" t="s">
        <v>14828</v>
      </c>
      <c r="F215" s="1" t="s">
        <v>5530</v>
      </c>
      <c r="G215" s="1" t="n">
        <v>61</v>
      </c>
      <c r="H215" s="1" t="n">
        <v>270</v>
      </c>
      <c r="I215" s="101" t="s">
        <v>188</v>
      </c>
      <c r="J215" s="1" t="s">
        <v>4718</v>
      </c>
      <c r="K215" s="1" t="n">
        <f aca="false">IFERROR(VLOOKUP(A215,'[2]Pivot HorizontalMRP'!$A$4:$B$2689,2,0),0)</f>
        <v>0</v>
      </c>
      <c r="L215" s="1" t="n">
        <f aca="false">IFERROR(VLOOKUP(A215,'[2]Pivot HorizontalMRP'!$A$4:$C$2689,3,0),0)</f>
        <v>23786</v>
      </c>
      <c r="M215" s="1" t="n">
        <f aca="false">IFERROR(VLOOKUP(A215,'[2]Pivot HorizontalMRP'!$A$4:$D$2689,0.4,0),0)</f>
        <v>0</v>
      </c>
      <c r="N215" s="1" t="n">
        <f aca="false">IFERROR(VLOOKUP(A215,'[2]Pivot HorizontalMRP'!$A$4:$E$2689,5,0),0)</f>
        <v>4608</v>
      </c>
      <c r="O215" s="1" t="n">
        <f aca="false">K215+L215</f>
        <v>23786</v>
      </c>
      <c r="P215" s="1" t="n">
        <f aca="false">K215+L215+M215+N215</f>
        <v>28394</v>
      </c>
      <c r="Q215" s="1" t="n">
        <f aca="false">IFERROR(VLOOKUP(A215,'[2]Pivot HorizontalMRP'!$A$4:$F$2689,6,0),0)</f>
        <v>13052</v>
      </c>
      <c r="R215" s="1" t="n">
        <f aca="false">IFERROR(VLOOKUP(A215,'[2]Pivot HorizontalMRP'!$A$4:$G$2689,7,0),0)</f>
        <v>35560</v>
      </c>
      <c r="S215" s="1" t="n">
        <f aca="false">IFERROR(VLOOKUP(A215,'[2]Pivot HorizontalMRP'!$A$4:$H$2689,8,0),0)</f>
        <v>21680</v>
      </c>
      <c r="T215" s="1" t="n">
        <f aca="false">IFERROR(VLOOKUP(A215,'[2]Pivot HorizontalMRP'!$A$4:$I$2689,9,0),0)</f>
        <v>16840</v>
      </c>
      <c r="U215" s="1" t="n">
        <f aca="false">IF(I215="delivery",O215-SUM(Q215+R215),IF(I215="PO",P215-SUM(Q215:R215)))</f>
        <v>-20218</v>
      </c>
      <c r="V215" s="81" t="n">
        <v>13.44</v>
      </c>
      <c r="W215" s="81"/>
      <c r="X215" s="81" t="n">
        <f aca="false">W215-V215</f>
        <v>-13.44</v>
      </c>
      <c r="Y215" s="81"/>
      <c r="Z215" s="81"/>
      <c r="AA215" s="81" t="n">
        <v>13.44</v>
      </c>
      <c r="AB215" s="81"/>
      <c r="AC215" s="81"/>
      <c r="AD215" s="81"/>
      <c r="AE215" s="81"/>
      <c r="AF215" s="81"/>
      <c r="AG215" s="81"/>
      <c r="AH215" s="81"/>
      <c r="AI215" s="81"/>
      <c r="AJ215" s="81"/>
      <c r="AK215" s="81"/>
      <c r="AL215" s="81"/>
      <c r="AM215" s="81"/>
      <c r="AN215" s="81"/>
      <c r="AO215" s="81" t="str">
        <f aca="false">D215</f>
        <v>Arista</v>
      </c>
      <c r="AP215" s="1" t="s">
        <v>1432</v>
      </c>
      <c r="AQ215" s="1"/>
      <c r="AR215" s="1"/>
      <c r="AS215" s="1"/>
      <c r="AT215" s="1"/>
      <c r="AU215" s="1"/>
      <c r="AV215" s="1"/>
      <c r="AW215" s="1"/>
      <c r="AX215" s="1"/>
      <c r="AY215" s="1"/>
      <c r="AZ215" s="1"/>
      <c r="BA215" s="1"/>
      <c r="BB215" s="1"/>
      <c r="BC215" s="1"/>
      <c r="BD215" s="1"/>
      <c r="BE215" s="1"/>
      <c r="BF215" s="1" t="s">
        <v>14668</v>
      </c>
      <c r="BG215" s="1" t="s">
        <v>183</v>
      </c>
      <c r="BH215" s="1"/>
      <c r="BI215" s="1"/>
    </row>
    <row r="216" customFormat="false" ht="12.75" hidden="false" customHeight="false" outlineLevel="0" collapsed="false">
      <c r="A216" s="1" t="s">
        <v>5533</v>
      </c>
      <c r="B216" s="1" t="s">
        <v>5534</v>
      </c>
      <c r="C216" s="1" t="s">
        <v>177</v>
      </c>
      <c r="D216" s="1" t="s">
        <v>82</v>
      </c>
      <c r="E216" s="1" t="s">
        <v>14829</v>
      </c>
      <c r="F216" s="1" t="s">
        <v>5536</v>
      </c>
      <c r="G216" s="1" t="n">
        <v>55</v>
      </c>
      <c r="H216" s="1" t="n">
        <v>1</v>
      </c>
      <c r="I216" s="102" t="s">
        <v>188</v>
      </c>
      <c r="J216" s="105" t="s">
        <v>5059</v>
      </c>
      <c r="K216" s="1" t="n">
        <f aca="false">IFERROR(VLOOKUP(A216,'[2]Pivot HorizontalMRP'!$A$4:$B$2689,2,0),0)</f>
        <v>0</v>
      </c>
      <c r="L216" s="1" t="n">
        <f aca="false">IFERROR(VLOOKUP(A216,'[2]Pivot HorizontalMRP'!$A$4:$C$2689,3,0),0)</f>
        <v>0</v>
      </c>
      <c r="M216" s="1" t="n">
        <f aca="false">IFERROR(VLOOKUP(A216,'[2]Pivot HorizontalMRP'!$A$4:$D$2689,0.4,0),0)</f>
        <v>0</v>
      </c>
      <c r="N216" s="1" t="n">
        <f aca="false">IFERROR(VLOOKUP(A216,'[2]Pivot HorizontalMRP'!$A$4:$E$2689,5,0),0)</f>
        <v>0</v>
      </c>
      <c r="O216" s="1" t="n">
        <f aca="false">K216+L216</f>
        <v>0</v>
      </c>
      <c r="P216" s="1" t="n">
        <f aca="false">K216+L216+M216+N216</f>
        <v>0</v>
      </c>
      <c r="Q216" s="1" t="n">
        <f aca="false">IFERROR(VLOOKUP(A216,'[2]Pivot HorizontalMRP'!$A$4:$F$2689,6,0),0)</f>
        <v>0</v>
      </c>
      <c r="R216" s="1" t="n">
        <f aca="false">IFERROR(VLOOKUP(A216,'[2]Pivot HorizontalMRP'!$A$4:$G$2689,7,0),0)</f>
        <v>80</v>
      </c>
      <c r="S216" s="1" t="n">
        <f aca="false">IFERROR(VLOOKUP(A216,'[2]Pivot HorizontalMRP'!$A$4:$H$2689,8,0),0)</f>
        <v>880</v>
      </c>
      <c r="T216" s="1" t="n">
        <f aca="false">IFERROR(VLOOKUP(A216,'[2]Pivot HorizontalMRP'!$A$4:$I$2689,9,0),0)</f>
        <v>320</v>
      </c>
      <c r="U216" s="1" t="n">
        <f aca="false">IF(I216="delivery",O216-SUM(Q216+R216),IF(I216="PO",P216-SUM(Q216:R216)))</f>
        <v>-80</v>
      </c>
      <c r="V216" s="81" t="n">
        <v>33.56</v>
      </c>
      <c r="W216" s="81"/>
      <c r="X216" s="81" t="n">
        <f aca="false">W216-V216</f>
        <v>-33.56</v>
      </c>
      <c r="Y216" s="81"/>
      <c r="Z216" s="81"/>
      <c r="AA216" s="81"/>
      <c r="AB216" s="81"/>
      <c r="AC216" s="81"/>
      <c r="AD216" s="81"/>
      <c r="AE216" s="81"/>
      <c r="AF216" s="81"/>
      <c r="AG216" s="81"/>
      <c r="AH216" s="81"/>
      <c r="AI216" s="81"/>
      <c r="AJ216" s="81"/>
      <c r="AK216" s="81"/>
      <c r="AL216" s="81"/>
      <c r="AM216" s="81"/>
      <c r="AN216" s="81"/>
      <c r="AO216" s="81" t="str">
        <f aca="false">D216</f>
        <v>Arista</v>
      </c>
      <c r="AP216" s="102" t="s">
        <v>1432</v>
      </c>
      <c r="AQ216" s="1"/>
      <c r="AR216" s="1"/>
      <c r="AS216" s="1"/>
      <c r="AT216" s="1"/>
      <c r="AU216" s="1"/>
      <c r="AV216" s="1"/>
      <c r="AW216" s="1"/>
      <c r="AX216" s="1"/>
      <c r="AY216" s="1"/>
      <c r="AZ216" s="1"/>
      <c r="BA216" s="1"/>
      <c r="BB216" s="1"/>
      <c r="BC216" s="1"/>
      <c r="BD216" s="1"/>
      <c r="BE216" s="1"/>
      <c r="BF216" s="1" t="s">
        <v>719</v>
      </c>
      <c r="BG216" s="1" t="s">
        <v>183</v>
      </c>
      <c r="BH216" s="1"/>
      <c r="BI216" s="1"/>
    </row>
    <row r="217" customFormat="false" ht="12.75" hidden="false" customHeight="false" outlineLevel="0" collapsed="false">
      <c r="A217" s="1" t="s">
        <v>14830</v>
      </c>
      <c r="B217" s="1" t="s">
        <v>5538</v>
      </c>
      <c r="C217" s="1" t="s">
        <v>177</v>
      </c>
      <c r="D217" s="1" t="s">
        <v>82</v>
      </c>
      <c r="E217" s="1" t="s">
        <v>14831</v>
      </c>
      <c r="F217" s="1" t="s">
        <v>5540</v>
      </c>
      <c r="G217" s="1" t="n">
        <v>55</v>
      </c>
      <c r="H217" s="1" t="n">
        <v>1</v>
      </c>
      <c r="I217" s="102" t="s">
        <v>188</v>
      </c>
      <c r="J217" s="105" t="s">
        <v>4963</v>
      </c>
      <c r="K217" s="1" t="n">
        <f aca="false">IFERROR(VLOOKUP(A217,'[2]Pivot HorizontalMRP'!$A$4:$B$2689,2,0),0)</f>
        <v>0</v>
      </c>
      <c r="L217" s="1" t="n">
        <f aca="false">IFERROR(VLOOKUP(A217,'[2]Pivot HorizontalMRP'!$A$4:$C$2689,3,0),0)</f>
        <v>105</v>
      </c>
      <c r="M217" s="1" t="n">
        <f aca="false">IFERROR(VLOOKUP(A217,'[2]Pivot HorizontalMRP'!$A$4:$D$2689,0.4,0),0)</f>
        <v>0</v>
      </c>
      <c r="N217" s="1" t="n">
        <f aca="false">IFERROR(VLOOKUP(A217,'[2]Pivot HorizontalMRP'!$A$4:$E$2689,5,0),0)</f>
        <v>0</v>
      </c>
      <c r="O217" s="1" t="n">
        <f aca="false">K217+L217</f>
        <v>105</v>
      </c>
      <c r="P217" s="1" t="n">
        <f aca="false">K217+L217+M217+N217</f>
        <v>105</v>
      </c>
      <c r="Q217" s="1" t="n">
        <f aca="false">IFERROR(VLOOKUP(A217,'[2]Pivot HorizontalMRP'!$A$4:$F$2689,6,0),0)</f>
        <v>60</v>
      </c>
      <c r="R217" s="1" t="n">
        <f aca="false">IFERROR(VLOOKUP(A217,'[2]Pivot HorizontalMRP'!$A$4:$G$2689,7,0),0)</f>
        <v>82</v>
      </c>
      <c r="S217" s="1" t="n">
        <f aca="false">IFERROR(VLOOKUP(A217,'[2]Pivot HorizontalMRP'!$A$4:$H$2689,8,0),0)</f>
        <v>154</v>
      </c>
      <c r="T217" s="1" t="n">
        <f aca="false">IFERROR(VLOOKUP(A217,'[2]Pivot HorizontalMRP'!$A$4:$I$2689,9,0),0)</f>
        <v>106</v>
      </c>
      <c r="U217" s="1" t="n">
        <f aca="false">IF(I217="delivery",O217-SUM(Q217+R217),IF(I217="PO",P217-SUM(Q217:R217)))</f>
        <v>-37</v>
      </c>
      <c r="V217" s="81" t="n">
        <v>3</v>
      </c>
      <c r="W217" s="81"/>
      <c r="X217" s="81" t="n">
        <f aca="false">W217-V217</f>
        <v>-3</v>
      </c>
      <c r="Y217" s="81"/>
      <c r="Z217" s="81"/>
      <c r="AA217" s="81"/>
      <c r="AB217" s="81"/>
      <c r="AC217" s="81"/>
      <c r="AD217" s="81"/>
      <c r="AE217" s="81"/>
      <c r="AF217" s="81"/>
      <c r="AG217" s="81"/>
      <c r="AH217" s="81"/>
      <c r="AI217" s="81"/>
      <c r="AJ217" s="81"/>
      <c r="AK217" s="81"/>
      <c r="AL217" s="81"/>
      <c r="AM217" s="81"/>
      <c r="AN217" s="81"/>
      <c r="AO217" s="81" t="str">
        <f aca="false">D217</f>
        <v>Arista</v>
      </c>
      <c r="AP217" s="102" t="s">
        <v>1432</v>
      </c>
      <c r="AQ217" s="1"/>
      <c r="AR217" s="1"/>
      <c r="AS217" s="1"/>
      <c r="AT217" s="1"/>
      <c r="AU217" s="1"/>
      <c r="AV217" s="1"/>
      <c r="AW217" s="1"/>
      <c r="AX217" s="1"/>
      <c r="AY217" s="1"/>
      <c r="AZ217" s="1"/>
      <c r="BA217" s="1"/>
      <c r="BB217" s="1"/>
      <c r="BC217" s="1"/>
      <c r="BD217" s="1"/>
      <c r="BE217" s="1"/>
      <c r="BF217" s="1" t="s">
        <v>10507</v>
      </c>
      <c r="BG217" s="1" t="s">
        <v>183</v>
      </c>
      <c r="BH217" s="1"/>
      <c r="BI217" s="1"/>
    </row>
    <row r="218" customFormat="false" ht="12.75" hidden="false" customHeight="false" outlineLevel="0" collapsed="false">
      <c r="A218" s="1" t="s">
        <v>14137</v>
      </c>
      <c r="B218" s="1" t="s">
        <v>14138</v>
      </c>
      <c r="C218" s="1" t="s">
        <v>177</v>
      </c>
      <c r="D218" s="1" t="s">
        <v>82</v>
      </c>
      <c r="E218" s="1" t="s">
        <v>14139</v>
      </c>
      <c r="F218" s="1" t="s">
        <v>14140</v>
      </c>
      <c r="G218" s="1" t="n">
        <v>55</v>
      </c>
      <c r="H218" s="1" t="n">
        <v>1</v>
      </c>
      <c r="I218" s="101" t="s">
        <v>180</v>
      </c>
      <c r="J218" s="1" t="s">
        <v>1437</v>
      </c>
      <c r="K218" s="1" t="n">
        <f aca="false">IFERROR(VLOOKUP(A218,'[2]Pivot HorizontalMRP'!$A$4:$B$2689,2,0),0)</f>
        <v>0</v>
      </c>
      <c r="L218" s="1" t="n">
        <f aca="false">IFERROR(VLOOKUP(A218,'[2]Pivot HorizontalMRP'!$A$4:$C$2689,3,0),0)</f>
        <v>0</v>
      </c>
      <c r="M218" s="1" t="n">
        <f aca="false">IFERROR(VLOOKUP(A218,'[2]Pivot HorizontalMRP'!$A$4:$D$2689,0.4,0),0)</f>
        <v>0</v>
      </c>
      <c r="N218" s="1" t="n">
        <f aca="false">IFERROR(VLOOKUP(A218,'[2]Pivot HorizontalMRP'!$A$4:$E$2689,5,0),0)</f>
        <v>0</v>
      </c>
      <c r="O218" s="1" t="n">
        <f aca="false">K218+L218</f>
        <v>0</v>
      </c>
      <c r="P218" s="1" t="n">
        <f aca="false">K218+L218+M218+N218</f>
        <v>0</v>
      </c>
      <c r="Q218" s="1" t="n">
        <f aca="false">IFERROR(VLOOKUP(A218,'[2]Pivot HorizontalMRP'!$A$4:$F$2689,6,0),0)</f>
        <v>62</v>
      </c>
      <c r="R218" s="1" t="n">
        <f aca="false">IFERROR(VLOOKUP(A218,'[2]Pivot HorizontalMRP'!$A$4:$G$2689,7,0),0)</f>
        <v>366</v>
      </c>
      <c r="S218" s="1" t="n">
        <f aca="false">IFERROR(VLOOKUP(A218,'[2]Pivot HorizontalMRP'!$A$4:$H$2689,8,0),0)</f>
        <v>230</v>
      </c>
      <c r="T218" s="1" t="n">
        <f aca="false">IFERROR(VLOOKUP(A218,'[2]Pivot HorizontalMRP'!$A$4:$I$2689,9,0),0)</f>
        <v>345</v>
      </c>
      <c r="U218" s="1" t="n">
        <f aca="false">IF(I218="delivery",O218-SUM(Q218+R218),IF(I218="PO",P218-SUM(Q218:R218)))</f>
        <v>-428</v>
      </c>
      <c r="V218" s="81" t="n">
        <v>12</v>
      </c>
      <c r="W218" s="81"/>
      <c r="X218" s="81" t="n">
        <f aca="false">W218-V218</f>
        <v>-12</v>
      </c>
      <c r="Y218" s="81"/>
      <c r="Z218" s="81"/>
      <c r="AA218" s="81"/>
      <c r="AB218" s="81"/>
      <c r="AC218" s="81"/>
      <c r="AD218" s="81"/>
      <c r="AE218" s="81"/>
      <c r="AF218" s="81"/>
      <c r="AG218" s="81"/>
      <c r="AH218" s="81"/>
      <c r="AI218" s="81"/>
      <c r="AJ218" s="81"/>
      <c r="AK218" s="81"/>
      <c r="AL218" s="81"/>
      <c r="AM218" s="81"/>
      <c r="AN218" s="81"/>
      <c r="AO218" s="81" t="str">
        <f aca="false">D218</f>
        <v>Arista</v>
      </c>
      <c r="AP218" s="1" t="s">
        <v>1432</v>
      </c>
      <c r="AQ218" s="1"/>
      <c r="AR218" s="1"/>
      <c r="AS218" s="1"/>
      <c r="AT218" s="1"/>
      <c r="AU218" s="1"/>
      <c r="AV218" s="1"/>
      <c r="AW218" s="1"/>
      <c r="AX218" s="1"/>
      <c r="AY218" s="1"/>
      <c r="AZ218" s="1"/>
      <c r="BA218" s="1"/>
      <c r="BB218" s="1"/>
      <c r="BC218" s="1"/>
      <c r="BD218" s="1"/>
      <c r="BE218" s="1"/>
      <c r="BF218" s="1" t="s">
        <v>14668</v>
      </c>
      <c r="BG218" s="1" t="s">
        <v>183</v>
      </c>
      <c r="BH218" s="1"/>
      <c r="BI218" s="1"/>
    </row>
    <row r="219" customFormat="false" ht="12.75" hidden="false" customHeight="false" outlineLevel="0" collapsed="false">
      <c r="A219" s="1" t="s">
        <v>14832</v>
      </c>
      <c r="B219" s="1" t="s">
        <v>5542</v>
      </c>
      <c r="C219" s="1" t="s">
        <v>177</v>
      </c>
      <c r="D219" s="1" t="s">
        <v>82</v>
      </c>
      <c r="E219" s="1" t="s">
        <v>14833</v>
      </c>
      <c r="F219" s="1" t="s">
        <v>14834</v>
      </c>
      <c r="G219" s="1" t="n">
        <v>55</v>
      </c>
      <c r="H219" s="1" t="n">
        <v>1008</v>
      </c>
      <c r="I219" s="102" t="s">
        <v>180</v>
      </c>
      <c r="J219" s="105" t="s">
        <v>1442</v>
      </c>
      <c r="K219" s="1" t="n">
        <f aca="false">IFERROR(VLOOKUP(A219,'[2]Pivot HorizontalMRP'!$A$4:$B$2689,2,0),0)</f>
        <v>0</v>
      </c>
      <c r="L219" s="1" t="n">
        <f aca="false">IFERROR(VLOOKUP(A219,'[2]Pivot HorizontalMRP'!$A$4:$C$2689,3,0),0)</f>
        <v>0</v>
      </c>
      <c r="M219" s="1" t="n">
        <f aca="false">IFERROR(VLOOKUP(A219,'[2]Pivot HorizontalMRP'!$A$4:$D$2689,0.4,0),0)</f>
        <v>0</v>
      </c>
      <c r="N219" s="1" t="n">
        <f aca="false">IFERROR(VLOOKUP(A219,'[2]Pivot HorizontalMRP'!$A$4:$E$2689,5,0),0)</f>
        <v>0</v>
      </c>
      <c r="O219" s="1" t="n">
        <f aca="false">K219+L219</f>
        <v>0</v>
      </c>
      <c r="P219" s="1" t="n">
        <f aca="false">K219+L219+M219+N219</f>
        <v>0</v>
      </c>
      <c r="Q219" s="1" t="n">
        <f aca="false">IFERROR(VLOOKUP(A219,'[2]Pivot HorizontalMRP'!$A$4:$F$2689,6,0),0)</f>
        <v>0</v>
      </c>
      <c r="R219" s="1" t="n">
        <f aca="false">IFERROR(VLOOKUP(A219,'[2]Pivot HorizontalMRP'!$A$4:$G$2689,7,0),0)</f>
        <v>5568</v>
      </c>
      <c r="S219" s="1" t="n">
        <f aca="false">IFERROR(VLOOKUP(A219,'[2]Pivot HorizontalMRP'!$A$4:$H$2689,8,0),0)</f>
        <v>21504</v>
      </c>
      <c r="T219" s="1" t="n">
        <f aca="false">IFERROR(VLOOKUP(A219,'[2]Pivot HorizontalMRP'!$A$4:$I$2689,9,0),0)</f>
        <v>6144</v>
      </c>
      <c r="U219" s="1" t="n">
        <f aca="false">IF(I219="delivery",O219-SUM(Q219+R219),IF(I219="PO",P219-SUM(Q219:R219)))</f>
        <v>-5568</v>
      </c>
      <c r="V219" s="81" t="n">
        <v>7.105</v>
      </c>
      <c r="W219" s="81"/>
      <c r="X219" s="81" t="n">
        <f aca="false">W219-V219</f>
        <v>-7.105</v>
      </c>
      <c r="Y219" s="81"/>
      <c r="Z219" s="81"/>
      <c r="AA219" s="81"/>
      <c r="AB219" s="81"/>
      <c r="AC219" s="81"/>
      <c r="AD219" s="81"/>
      <c r="AE219" s="81"/>
      <c r="AF219" s="81"/>
      <c r="AG219" s="81"/>
      <c r="AH219" s="81"/>
      <c r="AI219" s="81"/>
      <c r="AJ219" s="81"/>
      <c r="AK219" s="81"/>
      <c r="AL219" s="81"/>
      <c r="AM219" s="81"/>
      <c r="AN219" s="81"/>
      <c r="AO219" s="81" t="str">
        <f aca="false">D219</f>
        <v>Arista</v>
      </c>
      <c r="AP219" s="102" t="s">
        <v>1432</v>
      </c>
      <c r="AQ219" s="1"/>
      <c r="AR219" s="1"/>
      <c r="AS219" s="1"/>
      <c r="AT219" s="1"/>
      <c r="AU219" s="1"/>
      <c r="AV219" s="1"/>
      <c r="AW219" s="1"/>
      <c r="AX219" s="1"/>
      <c r="AY219" s="1"/>
      <c r="AZ219" s="1"/>
      <c r="BA219" s="1"/>
      <c r="BB219" s="1"/>
      <c r="BC219" s="1"/>
      <c r="BD219" s="1"/>
      <c r="BE219" s="1"/>
      <c r="BF219" s="1" t="s">
        <v>10507</v>
      </c>
      <c r="BG219" s="1" t="s">
        <v>183</v>
      </c>
      <c r="BH219" s="1"/>
      <c r="BI219" s="1"/>
    </row>
    <row r="220" customFormat="false" ht="12.75" hidden="false" customHeight="false" outlineLevel="0" collapsed="false">
      <c r="A220" s="1" t="s">
        <v>5545</v>
      </c>
      <c r="B220" s="1" t="s">
        <v>5546</v>
      </c>
      <c r="C220" s="1" t="s">
        <v>177</v>
      </c>
      <c r="D220" s="1" t="s">
        <v>82</v>
      </c>
      <c r="E220" s="1" t="s">
        <v>14835</v>
      </c>
      <c r="F220" s="1" t="s">
        <v>5548</v>
      </c>
      <c r="G220" s="1" t="n">
        <v>55</v>
      </c>
      <c r="H220" s="1" t="n">
        <v>1</v>
      </c>
      <c r="I220" s="102" t="s">
        <v>188</v>
      </c>
      <c r="J220" s="105" t="s">
        <v>5109</v>
      </c>
      <c r="K220" s="1" t="n">
        <f aca="false">IFERROR(VLOOKUP(A220,'[2]Pivot HorizontalMRP'!$A$4:$B$2689,2,0),0)</f>
        <v>0</v>
      </c>
      <c r="L220" s="1" t="n">
        <f aca="false">IFERROR(VLOOKUP(A220,'[2]Pivot HorizontalMRP'!$A$4:$C$2689,3,0),0)</f>
        <v>0</v>
      </c>
      <c r="M220" s="1" t="n">
        <f aca="false">IFERROR(VLOOKUP(A220,'[2]Pivot HorizontalMRP'!$A$4:$D$2689,0.4,0),0)</f>
        <v>0</v>
      </c>
      <c r="N220" s="1" t="n">
        <f aca="false">IFERROR(VLOOKUP(A220,'[2]Pivot HorizontalMRP'!$A$4:$E$2689,5,0),0)</f>
        <v>0</v>
      </c>
      <c r="O220" s="1" t="n">
        <f aca="false">K220+L220</f>
        <v>0</v>
      </c>
      <c r="P220" s="1" t="n">
        <f aca="false">K220+L220+M220+N220</f>
        <v>0</v>
      </c>
      <c r="Q220" s="1" t="n">
        <f aca="false">IFERROR(VLOOKUP(A220,'[2]Pivot HorizontalMRP'!$A$4:$F$2689,6,0),0)</f>
        <v>0</v>
      </c>
      <c r="R220" s="1" t="n">
        <f aca="false">IFERROR(VLOOKUP(A220,'[2]Pivot HorizontalMRP'!$A$4:$G$2689,7,0),0)</f>
        <v>2448</v>
      </c>
      <c r="S220" s="1" t="n">
        <f aca="false">IFERROR(VLOOKUP(A220,'[2]Pivot HorizontalMRP'!$A$4:$H$2689,8,0),0)</f>
        <v>1116</v>
      </c>
      <c r="T220" s="1" t="n">
        <f aca="false">IFERROR(VLOOKUP(A220,'[2]Pivot HorizontalMRP'!$A$4:$I$2689,9,0),0)</f>
        <v>0</v>
      </c>
      <c r="U220" s="1" t="n">
        <f aca="false">IF(I220="delivery",O220-SUM(Q220+R220),IF(I220="PO",P220-SUM(Q220:R220)))</f>
        <v>-2448</v>
      </c>
      <c r="V220" s="81" t="n">
        <v>1.92</v>
      </c>
      <c r="W220" s="81"/>
      <c r="X220" s="81" t="n">
        <f aca="false">W220-V220</f>
        <v>-1.92</v>
      </c>
      <c r="Y220" s="81"/>
      <c r="Z220" s="81"/>
      <c r="AA220" s="81"/>
      <c r="AB220" s="81"/>
      <c r="AC220" s="81"/>
      <c r="AD220" s="81"/>
      <c r="AE220" s="81"/>
      <c r="AF220" s="81"/>
      <c r="AG220" s="81"/>
      <c r="AH220" s="81"/>
      <c r="AI220" s="81"/>
      <c r="AJ220" s="81"/>
      <c r="AK220" s="81"/>
      <c r="AL220" s="81"/>
      <c r="AM220" s="81"/>
      <c r="AN220" s="81"/>
      <c r="AO220" s="81" t="str">
        <f aca="false">D220</f>
        <v>Arista</v>
      </c>
      <c r="AP220" s="102" t="s">
        <v>1432</v>
      </c>
      <c r="AQ220" s="1"/>
      <c r="AR220" s="1"/>
      <c r="AS220" s="1"/>
      <c r="AT220" s="1"/>
      <c r="AU220" s="1"/>
      <c r="AV220" s="1"/>
      <c r="AW220" s="1"/>
      <c r="AX220" s="1"/>
      <c r="AY220" s="1"/>
      <c r="AZ220" s="1"/>
      <c r="BA220" s="1"/>
      <c r="BB220" s="1"/>
      <c r="BC220" s="1"/>
      <c r="BD220" s="1"/>
      <c r="BE220" s="1"/>
      <c r="BF220" s="1" t="s">
        <v>719</v>
      </c>
      <c r="BG220" s="1" t="s">
        <v>183</v>
      </c>
      <c r="BH220" s="1"/>
      <c r="BI220" s="1"/>
    </row>
    <row r="221" customFormat="false" ht="12.75" hidden="false" customHeight="false" outlineLevel="0" collapsed="false">
      <c r="A221" s="1" t="s">
        <v>14257</v>
      </c>
      <c r="B221" s="1" t="s">
        <v>14258</v>
      </c>
      <c r="C221" s="1" t="s">
        <v>177</v>
      </c>
      <c r="D221" s="1" t="s">
        <v>82</v>
      </c>
      <c r="E221" s="1" t="s">
        <v>14259</v>
      </c>
      <c r="F221" s="1" t="s">
        <v>14836</v>
      </c>
      <c r="G221" s="1" t="n">
        <v>41</v>
      </c>
      <c r="H221" s="1" t="n">
        <v>420</v>
      </c>
      <c r="I221" s="106" t="s">
        <v>188</v>
      </c>
      <c r="J221" s="1" t="s">
        <v>1431</v>
      </c>
      <c r="K221" s="1" t="n">
        <f aca="false">IFERROR(VLOOKUP(A221,'[2]Pivot HorizontalMRP'!$A$4:$B$2689,2,0),0)</f>
        <v>0</v>
      </c>
      <c r="L221" s="1" t="n">
        <f aca="false">IFERROR(VLOOKUP(A221,'[2]Pivot HorizontalMRP'!$A$4:$C$2689,3,0),0)</f>
        <v>0</v>
      </c>
      <c r="M221" s="1" t="n">
        <f aca="false">IFERROR(VLOOKUP(A221,'[2]Pivot HorizontalMRP'!$A$4:$D$2689,0.4,0),0)</f>
        <v>0</v>
      </c>
      <c r="N221" s="1" t="n">
        <f aca="false">IFERROR(VLOOKUP(A221,'[2]Pivot HorizontalMRP'!$A$4:$E$2689,5,0),0)</f>
        <v>0</v>
      </c>
      <c r="O221" s="1" t="n">
        <f aca="false">K221+L221</f>
        <v>0</v>
      </c>
      <c r="P221" s="1" t="n">
        <f aca="false">K221+L221+M221+N221</f>
        <v>0</v>
      </c>
      <c r="Q221" s="1" t="n">
        <f aca="false">IFERROR(VLOOKUP(A221,'[2]Pivot HorizontalMRP'!$A$4:$F$2689,6,0),0)</f>
        <v>248</v>
      </c>
      <c r="R221" s="1" t="n">
        <f aca="false">IFERROR(VLOOKUP(A221,'[2]Pivot HorizontalMRP'!$A$4:$G$2689,7,0),0)</f>
        <v>1464</v>
      </c>
      <c r="S221" s="1" t="n">
        <f aca="false">IFERROR(VLOOKUP(A221,'[2]Pivot HorizontalMRP'!$A$4:$H$2689,8,0),0)</f>
        <v>1380</v>
      </c>
      <c r="T221" s="1" t="n">
        <f aca="false">IFERROR(VLOOKUP(A221,'[2]Pivot HorizontalMRP'!$A$4:$I$2689,9,0),0)</f>
        <v>920</v>
      </c>
      <c r="U221" s="1" t="n">
        <f aca="false">IF(I221="delivery",O221-SUM(Q221+R221),IF(I221="PO",P221-SUM(Q221:R221)))</f>
        <v>-1712</v>
      </c>
      <c r="V221" s="81" t="n">
        <v>9.52</v>
      </c>
      <c r="W221" s="81"/>
      <c r="X221" s="81" t="n">
        <f aca="false">W221-V221</f>
        <v>-9.52</v>
      </c>
      <c r="Y221" s="81"/>
      <c r="Z221" s="81"/>
      <c r="AA221" s="81"/>
      <c r="AB221" s="81"/>
      <c r="AC221" s="81"/>
      <c r="AD221" s="81"/>
      <c r="AE221" s="81"/>
      <c r="AF221" s="81"/>
      <c r="AG221" s="81"/>
      <c r="AH221" s="81"/>
      <c r="AI221" s="81"/>
      <c r="AJ221" s="81"/>
      <c r="AK221" s="81"/>
      <c r="AL221" s="81"/>
      <c r="AM221" s="81"/>
      <c r="AN221" s="81"/>
      <c r="AO221" s="81" t="str">
        <f aca="false">D221</f>
        <v>Arista</v>
      </c>
      <c r="AP221" s="1" t="s">
        <v>1432</v>
      </c>
      <c r="AQ221" s="1"/>
      <c r="AR221" s="1"/>
      <c r="AS221" s="1"/>
      <c r="AT221" s="1"/>
      <c r="AU221" s="1"/>
      <c r="AV221" s="1"/>
      <c r="AW221" s="1"/>
      <c r="AX221" s="1"/>
      <c r="AY221" s="1"/>
      <c r="AZ221" s="1"/>
      <c r="BA221" s="1"/>
      <c r="BB221" s="1"/>
      <c r="BC221" s="1"/>
      <c r="BD221" s="1"/>
      <c r="BE221" s="1"/>
      <c r="BF221" s="1" t="s">
        <v>14668</v>
      </c>
      <c r="BG221" s="1" t="s">
        <v>183</v>
      </c>
      <c r="BH221" s="1"/>
      <c r="BI221" s="1"/>
    </row>
    <row r="222" customFormat="false" ht="12.75" hidden="false" customHeight="false" outlineLevel="0" collapsed="false">
      <c r="A222" s="1" t="s">
        <v>5549</v>
      </c>
      <c r="B222" s="1" t="s">
        <v>5550</v>
      </c>
      <c r="C222" s="1" t="s">
        <v>177</v>
      </c>
      <c r="D222" s="1" t="s">
        <v>82</v>
      </c>
      <c r="E222" s="1" t="s">
        <v>14837</v>
      </c>
      <c r="F222" s="1" t="s">
        <v>5552</v>
      </c>
      <c r="G222" s="1" t="n">
        <v>55</v>
      </c>
      <c r="H222" s="1" t="n">
        <v>1</v>
      </c>
      <c r="I222" s="102" t="s">
        <v>180</v>
      </c>
      <c r="J222" s="105" t="s">
        <v>1442</v>
      </c>
      <c r="K222" s="1" t="n">
        <f aca="false">IFERROR(VLOOKUP(A222,'[2]Pivot HorizontalMRP'!$A$4:$B$2689,2,0),0)</f>
        <v>0</v>
      </c>
      <c r="L222" s="1" t="n">
        <f aca="false">IFERROR(VLOOKUP(A222,'[2]Pivot HorizontalMRP'!$A$4:$C$2689,3,0),0)</f>
        <v>0</v>
      </c>
      <c r="M222" s="1" t="n">
        <f aca="false">IFERROR(VLOOKUP(A222,'[2]Pivot HorizontalMRP'!$A$4:$D$2689,0.4,0),0)</f>
        <v>0</v>
      </c>
      <c r="N222" s="1" t="n">
        <f aca="false">IFERROR(VLOOKUP(A222,'[2]Pivot HorizontalMRP'!$A$4:$E$2689,5,0),0)</f>
        <v>0</v>
      </c>
      <c r="O222" s="1" t="n">
        <f aca="false">K222+L222</f>
        <v>0</v>
      </c>
      <c r="P222" s="1" t="n">
        <f aca="false">K222+L222+M222+N222</f>
        <v>0</v>
      </c>
      <c r="Q222" s="1" t="n">
        <f aca="false">IFERROR(VLOOKUP(A222,'[2]Pivot HorizontalMRP'!$A$4:$F$2689,6,0),0)</f>
        <v>480</v>
      </c>
      <c r="R222" s="1" t="n">
        <f aca="false">IFERROR(VLOOKUP(A222,'[2]Pivot HorizontalMRP'!$A$4:$G$2689,7,0),0)</f>
        <v>0</v>
      </c>
      <c r="S222" s="1" t="n">
        <f aca="false">IFERROR(VLOOKUP(A222,'[2]Pivot HorizontalMRP'!$A$4:$H$2689,8,0),0)</f>
        <v>0</v>
      </c>
      <c r="T222" s="1" t="n">
        <f aca="false">IFERROR(VLOOKUP(A222,'[2]Pivot HorizontalMRP'!$A$4:$I$2689,9,0),0)</f>
        <v>0</v>
      </c>
      <c r="U222" s="1" t="n">
        <f aca="false">IF(I222="delivery",O222-SUM(Q222+R222),IF(I222="PO",P222-SUM(Q222:R222)))</f>
        <v>-480</v>
      </c>
      <c r="V222" s="81" t="n">
        <v>14.2</v>
      </c>
      <c r="W222" s="81"/>
      <c r="X222" s="81" t="n">
        <f aca="false">W222-V222</f>
        <v>-14.2</v>
      </c>
      <c r="Y222" s="81"/>
      <c r="Z222" s="81"/>
      <c r="AA222" s="81"/>
      <c r="AB222" s="81"/>
      <c r="AC222" s="81"/>
      <c r="AD222" s="81"/>
      <c r="AE222" s="81"/>
      <c r="AF222" s="81"/>
      <c r="AG222" s="81"/>
      <c r="AH222" s="81"/>
      <c r="AI222" s="81"/>
      <c r="AJ222" s="81"/>
      <c r="AK222" s="81"/>
      <c r="AL222" s="81"/>
      <c r="AM222" s="81"/>
      <c r="AN222" s="81"/>
      <c r="AO222" s="81" t="str">
        <f aca="false">D222</f>
        <v>Arista</v>
      </c>
      <c r="AP222" s="102" t="s">
        <v>1432</v>
      </c>
      <c r="AQ222" s="1"/>
      <c r="AR222" s="1"/>
      <c r="AS222" s="1"/>
      <c r="AT222" s="1"/>
      <c r="AU222" s="1"/>
      <c r="AV222" s="1"/>
      <c r="AW222" s="1"/>
      <c r="AX222" s="1"/>
      <c r="AY222" s="1"/>
      <c r="AZ222" s="1"/>
      <c r="BA222" s="1"/>
      <c r="BB222" s="1"/>
      <c r="BC222" s="1"/>
      <c r="BD222" s="1"/>
      <c r="BE222" s="1"/>
      <c r="BF222" s="1" t="s">
        <v>719</v>
      </c>
      <c r="BG222" s="1" t="s">
        <v>183</v>
      </c>
      <c r="BH222" s="1"/>
      <c r="BI222" s="1"/>
    </row>
    <row r="223" customFormat="false" ht="12.75" hidden="false" customHeight="false" outlineLevel="0" collapsed="false">
      <c r="A223" s="1" t="s">
        <v>5553</v>
      </c>
      <c r="B223" s="1" t="s">
        <v>5554</v>
      </c>
      <c r="C223" s="1" t="s">
        <v>177</v>
      </c>
      <c r="D223" s="1" t="s">
        <v>82</v>
      </c>
      <c r="E223" s="1" t="s">
        <v>5555</v>
      </c>
      <c r="F223" s="1" t="s">
        <v>5556</v>
      </c>
      <c r="G223" s="1" t="n">
        <v>51</v>
      </c>
      <c r="H223" s="1" t="n">
        <v>750</v>
      </c>
      <c r="I223" s="101" t="s">
        <v>188</v>
      </c>
      <c r="J223" s="1" t="s">
        <v>5109</v>
      </c>
      <c r="K223" s="1" t="n">
        <f aca="false">IFERROR(VLOOKUP(A223,'[2]Pivot HorizontalMRP'!$A$4:$B$2689,2,0),0)</f>
        <v>0</v>
      </c>
      <c r="L223" s="1" t="n">
        <f aca="false">IFERROR(VLOOKUP(A223,'[2]Pivot HorizontalMRP'!$A$4:$C$2689,3,0),0)</f>
        <v>0</v>
      </c>
      <c r="M223" s="1" t="n">
        <f aca="false">IFERROR(VLOOKUP(A223,'[2]Pivot HorizontalMRP'!$A$4:$D$2689,0.4,0),0)</f>
        <v>0</v>
      </c>
      <c r="N223" s="1" t="n">
        <f aca="false">IFERROR(VLOOKUP(A223,'[2]Pivot HorizontalMRP'!$A$4:$E$2689,5,0),0)</f>
        <v>0</v>
      </c>
      <c r="O223" s="1" t="n">
        <f aca="false">K223+L223</f>
        <v>0</v>
      </c>
      <c r="P223" s="1" t="n">
        <f aca="false">K223+L223+M223+N223</f>
        <v>0</v>
      </c>
      <c r="Q223" s="1" t="n">
        <f aca="false">IFERROR(VLOOKUP(A223,'[2]Pivot HorizontalMRP'!$A$4:$F$2689,6,0),0)</f>
        <v>199</v>
      </c>
      <c r="R223" s="1" t="n">
        <f aca="false">IFERROR(VLOOKUP(A223,'[2]Pivot HorizontalMRP'!$A$4:$G$2689,7,0),0)</f>
        <v>1361</v>
      </c>
      <c r="S223" s="1" t="n">
        <f aca="false">IFERROR(VLOOKUP(A223,'[2]Pivot HorizontalMRP'!$A$4:$H$2689,8,0),0)</f>
        <v>646</v>
      </c>
      <c r="T223" s="1" t="n">
        <f aca="false">IFERROR(VLOOKUP(A223,'[2]Pivot HorizontalMRP'!$A$4:$I$2689,9,0),0)</f>
        <v>550</v>
      </c>
      <c r="U223" s="1" t="n">
        <f aca="false">IF(I223="delivery",O223-SUM(Q223+R223),IF(I223="PO",P223-SUM(Q223:R223)))</f>
        <v>-1560</v>
      </c>
      <c r="V223" s="81" t="n">
        <v>0.495</v>
      </c>
      <c r="W223" s="81"/>
      <c r="X223" s="81" t="n">
        <f aca="false">W223-V223</f>
        <v>-0.495</v>
      </c>
      <c r="Y223" s="81"/>
      <c r="Z223" s="81"/>
      <c r="AA223" s="81"/>
      <c r="AB223" s="81"/>
      <c r="AC223" s="81"/>
      <c r="AD223" s="81"/>
      <c r="AE223" s="81"/>
      <c r="AF223" s="81"/>
      <c r="AG223" s="81"/>
      <c r="AH223" s="81"/>
      <c r="AI223" s="81"/>
      <c r="AJ223" s="81"/>
      <c r="AK223" s="81"/>
      <c r="AL223" s="81"/>
      <c r="AM223" s="81"/>
      <c r="AN223" s="81"/>
      <c r="AO223" s="81" t="str">
        <f aca="false">D223</f>
        <v>Arista</v>
      </c>
      <c r="AP223" s="1" t="s">
        <v>1432</v>
      </c>
      <c r="AQ223" s="1"/>
      <c r="AR223" s="1"/>
      <c r="AS223" s="1"/>
      <c r="AT223" s="1"/>
      <c r="AU223" s="1"/>
      <c r="AV223" s="1"/>
      <c r="AW223" s="1"/>
      <c r="AX223" s="1"/>
      <c r="AY223" s="1"/>
      <c r="AZ223" s="1"/>
      <c r="BA223" s="1"/>
      <c r="BB223" s="1"/>
      <c r="BC223" s="1"/>
      <c r="BD223" s="1"/>
      <c r="BE223" s="1"/>
      <c r="BF223" s="1" t="s">
        <v>14668</v>
      </c>
      <c r="BG223" s="1" t="s">
        <v>183</v>
      </c>
      <c r="BH223" s="1"/>
      <c r="BI223" s="1"/>
    </row>
    <row r="224" customFormat="false" ht="12.75" hidden="false" customHeight="false" outlineLevel="0" collapsed="false">
      <c r="A224" s="1" t="s">
        <v>14263</v>
      </c>
      <c r="B224" s="1" t="s">
        <v>14264</v>
      </c>
      <c r="C224" s="1" t="s">
        <v>177</v>
      </c>
      <c r="D224" s="1" t="s">
        <v>82</v>
      </c>
      <c r="E224" s="1" t="s">
        <v>14259</v>
      </c>
      <c r="F224" s="1" t="s">
        <v>14265</v>
      </c>
      <c r="G224" s="1" t="n">
        <v>41</v>
      </c>
      <c r="H224" s="1" t="n">
        <v>420</v>
      </c>
      <c r="I224" s="101" t="s">
        <v>188</v>
      </c>
      <c r="J224" s="1" t="s">
        <v>1431</v>
      </c>
      <c r="K224" s="1" t="n">
        <f aca="false">IFERROR(VLOOKUP(A224,'[2]Pivot HorizontalMRP'!$A$4:$B$2689,2,0),0)</f>
        <v>0</v>
      </c>
      <c r="L224" s="1" t="n">
        <f aca="false">IFERROR(VLOOKUP(A224,'[2]Pivot HorizontalMRP'!$A$4:$C$2689,3,0),0)</f>
        <v>0</v>
      </c>
      <c r="M224" s="1" t="n">
        <f aca="false">IFERROR(VLOOKUP(A224,'[2]Pivot HorizontalMRP'!$A$4:$D$2689,0.4,0),0)</f>
        <v>0</v>
      </c>
      <c r="N224" s="1" t="n">
        <f aca="false">IFERROR(VLOOKUP(A224,'[2]Pivot HorizontalMRP'!$A$4:$E$2689,5,0),0)</f>
        <v>0</v>
      </c>
      <c r="O224" s="1" t="n">
        <f aca="false">K224+L224</f>
        <v>0</v>
      </c>
      <c r="P224" s="1" t="n">
        <f aca="false">K224+L224+M224+N224</f>
        <v>0</v>
      </c>
      <c r="Q224" s="1" t="n">
        <f aca="false">IFERROR(VLOOKUP(A224,'[2]Pivot HorizontalMRP'!$A$4:$F$2689,6,0),0)</f>
        <v>248</v>
      </c>
      <c r="R224" s="1" t="n">
        <f aca="false">IFERROR(VLOOKUP(A224,'[2]Pivot HorizontalMRP'!$A$4:$G$2689,7,0),0)</f>
        <v>1464</v>
      </c>
      <c r="S224" s="1" t="n">
        <f aca="false">IFERROR(VLOOKUP(A224,'[2]Pivot HorizontalMRP'!$A$4:$H$2689,8,0),0)</f>
        <v>1380</v>
      </c>
      <c r="T224" s="1" t="n">
        <f aca="false">IFERROR(VLOOKUP(A224,'[2]Pivot HorizontalMRP'!$A$4:$I$2689,9,0),0)</f>
        <v>920</v>
      </c>
      <c r="U224" s="1" t="n">
        <f aca="false">IF(I224="delivery",O224-SUM(Q224+R224),IF(I224="PO",P224-SUM(Q224:R224)))</f>
        <v>-1712</v>
      </c>
      <c r="V224" s="81" t="n">
        <v>9.3</v>
      </c>
      <c r="W224" s="81"/>
      <c r="X224" s="81" t="n">
        <f aca="false">W224-V224</f>
        <v>-9.3</v>
      </c>
      <c r="Y224" s="81"/>
      <c r="Z224" s="81"/>
      <c r="AA224" s="81"/>
      <c r="AB224" s="81"/>
      <c r="AC224" s="81"/>
      <c r="AD224" s="81"/>
      <c r="AE224" s="81"/>
      <c r="AF224" s="81"/>
      <c r="AG224" s="81"/>
      <c r="AH224" s="81"/>
      <c r="AI224" s="81"/>
      <c r="AJ224" s="81"/>
      <c r="AK224" s="81"/>
      <c r="AL224" s="81"/>
      <c r="AM224" s="81"/>
      <c r="AN224" s="81"/>
      <c r="AO224" s="81" t="str">
        <f aca="false">D224</f>
        <v>Arista</v>
      </c>
      <c r="AP224" s="1" t="s">
        <v>1432</v>
      </c>
      <c r="AQ224" s="1"/>
      <c r="AR224" s="1"/>
      <c r="AS224" s="1"/>
      <c r="AT224" s="1"/>
      <c r="AU224" s="1"/>
      <c r="AV224" s="1"/>
      <c r="AW224" s="1"/>
      <c r="AX224" s="1"/>
      <c r="AY224" s="1"/>
      <c r="AZ224" s="1"/>
      <c r="BA224" s="1"/>
      <c r="BB224" s="1"/>
      <c r="BC224" s="1"/>
      <c r="BD224" s="1"/>
      <c r="BE224" s="1"/>
      <c r="BF224" s="1" t="s">
        <v>14668</v>
      </c>
      <c r="BG224" s="1" t="s">
        <v>183</v>
      </c>
      <c r="BH224" s="1"/>
      <c r="BI224" s="1"/>
    </row>
    <row r="225" customFormat="false" ht="12.75" hidden="false" customHeight="false" outlineLevel="0" collapsed="false">
      <c r="A225" s="1" t="s">
        <v>14268</v>
      </c>
      <c r="B225" s="1" t="s">
        <v>14269</v>
      </c>
      <c r="C225" s="1" t="s">
        <v>177</v>
      </c>
      <c r="D225" s="1" t="s">
        <v>82</v>
      </c>
      <c r="E225" s="1" t="s">
        <v>14270</v>
      </c>
      <c r="F225" s="1" t="s">
        <v>14271</v>
      </c>
      <c r="G225" s="1" t="n">
        <v>51</v>
      </c>
      <c r="H225" s="1" t="n">
        <v>1008</v>
      </c>
      <c r="I225" s="101" t="s">
        <v>180</v>
      </c>
      <c r="J225" s="1" t="s">
        <v>4853</v>
      </c>
      <c r="K225" s="1" t="n">
        <f aca="false">IFERROR(VLOOKUP(A225,'[2]Pivot HorizontalMRP'!$A$4:$B$2689,2,0),0)</f>
        <v>0</v>
      </c>
      <c r="L225" s="1" t="n">
        <f aca="false">IFERROR(VLOOKUP(A225,'[2]Pivot HorizontalMRP'!$A$4:$C$2689,3,0),0)</f>
        <v>0</v>
      </c>
      <c r="M225" s="1" t="n">
        <f aca="false">IFERROR(VLOOKUP(A225,'[2]Pivot HorizontalMRP'!$A$4:$D$2689,0.4,0),0)</f>
        <v>0</v>
      </c>
      <c r="N225" s="1" t="n">
        <f aca="false">IFERROR(VLOOKUP(A225,'[2]Pivot HorizontalMRP'!$A$4:$E$2689,5,0),0)</f>
        <v>0</v>
      </c>
      <c r="O225" s="1" t="n">
        <f aca="false">K225+L225</f>
        <v>0</v>
      </c>
      <c r="P225" s="1" t="n">
        <f aca="false">K225+L225+M225+N225</f>
        <v>0</v>
      </c>
      <c r="Q225" s="1" t="n">
        <f aca="false">IFERROR(VLOOKUP(A225,'[2]Pivot HorizontalMRP'!$A$4:$F$2689,6,0),0)</f>
        <v>248</v>
      </c>
      <c r="R225" s="1" t="n">
        <f aca="false">IFERROR(VLOOKUP(A225,'[2]Pivot HorizontalMRP'!$A$4:$G$2689,7,0),0)</f>
        <v>1464</v>
      </c>
      <c r="S225" s="1" t="n">
        <f aca="false">IFERROR(VLOOKUP(A225,'[2]Pivot HorizontalMRP'!$A$4:$H$2689,8,0),0)</f>
        <v>1380</v>
      </c>
      <c r="T225" s="1" t="n">
        <f aca="false">IFERROR(VLOOKUP(A225,'[2]Pivot HorizontalMRP'!$A$4:$I$2689,9,0),0)</f>
        <v>920</v>
      </c>
      <c r="U225" s="1" t="n">
        <f aca="false">IF(I225="delivery",O225-SUM(Q225+R225),IF(I225="PO",P225-SUM(Q225:R225)))</f>
        <v>-1712</v>
      </c>
      <c r="V225" s="81" t="n">
        <v>6.64</v>
      </c>
      <c r="W225" s="81"/>
      <c r="X225" s="81" t="n">
        <f aca="false">W225-V225</f>
        <v>-6.64</v>
      </c>
      <c r="Y225" s="81"/>
      <c r="Z225" s="81"/>
      <c r="AA225" s="81"/>
      <c r="AB225" s="81"/>
      <c r="AC225" s="81"/>
      <c r="AD225" s="81"/>
      <c r="AE225" s="81"/>
      <c r="AF225" s="81"/>
      <c r="AG225" s="81"/>
      <c r="AH225" s="81"/>
      <c r="AI225" s="81"/>
      <c r="AJ225" s="81"/>
      <c r="AK225" s="81"/>
      <c r="AL225" s="81"/>
      <c r="AM225" s="81"/>
      <c r="AN225" s="81"/>
      <c r="AO225" s="81" t="str">
        <f aca="false">D225</f>
        <v>Arista</v>
      </c>
      <c r="AP225" s="1" t="s">
        <v>1432</v>
      </c>
      <c r="AQ225" s="1"/>
      <c r="AR225" s="1"/>
      <c r="AS225" s="1"/>
      <c r="AT225" s="1"/>
      <c r="AU225" s="1"/>
      <c r="AV225" s="1"/>
      <c r="AW225" s="1"/>
      <c r="AX225" s="1"/>
      <c r="AY225" s="1"/>
      <c r="AZ225" s="1"/>
      <c r="BA225" s="1"/>
      <c r="BB225" s="1"/>
      <c r="BC225" s="1"/>
      <c r="BD225" s="1"/>
      <c r="BE225" s="1"/>
      <c r="BF225" s="1" t="s">
        <v>14668</v>
      </c>
      <c r="BG225" s="1" t="s">
        <v>183</v>
      </c>
      <c r="BH225" s="1"/>
      <c r="BI225" s="1"/>
    </row>
    <row r="226" customFormat="false" ht="12.75" hidden="false" customHeight="false" outlineLevel="0" collapsed="false">
      <c r="A226" s="1" t="s">
        <v>14273</v>
      </c>
      <c r="B226" s="1" t="s">
        <v>14274</v>
      </c>
      <c r="C226" s="1" t="s">
        <v>177</v>
      </c>
      <c r="D226" s="1" t="s">
        <v>82</v>
      </c>
      <c r="E226" s="1" t="s">
        <v>14275</v>
      </c>
      <c r="F226" s="1" t="s">
        <v>14276</v>
      </c>
      <c r="G226" s="1" t="n">
        <v>41</v>
      </c>
      <c r="H226" s="1" t="n">
        <v>2800</v>
      </c>
      <c r="I226" s="101" t="s">
        <v>180</v>
      </c>
      <c r="J226" s="1" t="s">
        <v>4853</v>
      </c>
      <c r="K226" s="1" t="n">
        <f aca="false">IFERROR(VLOOKUP(A226,'[2]Pivot HorizontalMRP'!$A$4:$B$2689,2,0),0)</f>
        <v>0</v>
      </c>
      <c r="L226" s="1" t="n">
        <f aca="false">IFERROR(VLOOKUP(A226,'[2]Pivot HorizontalMRP'!$A$4:$C$2689,3,0),0)</f>
        <v>0</v>
      </c>
      <c r="M226" s="1" t="n">
        <f aca="false">IFERROR(VLOOKUP(A226,'[2]Pivot HorizontalMRP'!$A$4:$D$2689,0.4,0),0)</f>
        <v>0</v>
      </c>
      <c r="N226" s="1" t="n">
        <f aca="false">IFERROR(VLOOKUP(A226,'[2]Pivot HorizontalMRP'!$A$4:$E$2689,5,0),0)</f>
        <v>0</v>
      </c>
      <c r="O226" s="1" t="n">
        <f aca="false">K226+L226</f>
        <v>0</v>
      </c>
      <c r="P226" s="1" t="n">
        <f aca="false">K226+L226+M226+N226</f>
        <v>0</v>
      </c>
      <c r="Q226" s="1" t="n">
        <f aca="false">IFERROR(VLOOKUP(A226,'[2]Pivot HorizontalMRP'!$A$4:$F$2689,6,0),0)</f>
        <v>62</v>
      </c>
      <c r="R226" s="1" t="n">
        <f aca="false">IFERROR(VLOOKUP(A226,'[2]Pivot HorizontalMRP'!$A$4:$G$2689,7,0),0)</f>
        <v>544</v>
      </c>
      <c r="S226" s="1" t="n">
        <f aca="false">IFERROR(VLOOKUP(A226,'[2]Pivot HorizontalMRP'!$A$4:$H$2689,8,0),0)</f>
        <v>390</v>
      </c>
      <c r="T226" s="1" t="n">
        <f aca="false">IFERROR(VLOOKUP(A226,'[2]Pivot HorizontalMRP'!$A$4:$I$2689,9,0),0)</f>
        <v>260</v>
      </c>
      <c r="U226" s="1" t="n">
        <f aca="false">IF(I226="delivery",O226-SUM(Q226+R226),IF(I226="PO",P226-SUM(Q226:R226)))</f>
        <v>-606</v>
      </c>
      <c r="V226" s="81" t="n">
        <v>1.534</v>
      </c>
      <c r="W226" s="81"/>
      <c r="X226" s="81" t="n">
        <f aca="false">W226-V226</f>
        <v>-1.534</v>
      </c>
      <c r="Y226" s="81"/>
      <c r="Z226" s="81"/>
      <c r="AA226" s="81"/>
      <c r="AB226" s="81"/>
      <c r="AC226" s="81"/>
      <c r="AD226" s="81"/>
      <c r="AE226" s="81"/>
      <c r="AF226" s="81"/>
      <c r="AG226" s="81"/>
      <c r="AH226" s="81"/>
      <c r="AI226" s="81"/>
      <c r="AJ226" s="81"/>
      <c r="AK226" s="81"/>
      <c r="AL226" s="81"/>
      <c r="AM226" s="81"/>
      <c r="AN226" s="81"/>
      <c r="AO226" s="81" t="str">
        <f aca="false">D226</f>
        <v>Arista</v>
      </c>
      <c r="AP226" s="1" t="s">
        <v>1432</v>
      </c>
      <c r="AQ226" s="1"/>
      <c r="AR226" s="1"/>
      <c r="AS226" s="1"/>
      <c r="AT226" s="1"/>
      <c r="AU226" s="1"/>
      <c r="AV226" s="1"/>
      <c r="AW226" s="1"/>
      <c r="AX226" s="1"/>
      <c r="AY226" s="1"/>
      <c r="AZ226" s="1"/>
      <c r="BA226" s="1"/>
      <c r="BB226" s="1"/>
      <c r="BC226" s="1"/>
      <c r="BD226" s="1"/>
      <c r="BE226" s="1"/>
      <c r="BF226" s="1" t="s">
        <v>14668</v>
      </c>
      <c r="BG226" s="1" t="s">
        <v>183</v>
      </c>
      <c r="BH226" s="1"/>
      <c r="BI226" s="1"/>
    </row>
    <row r="227" customFormat="false" ht="12.75" hidden="false" customHeight="false" outlineLevel="0" collapsed="false">
      <c r="A227" s="1" t="s">
        <v>5557</v>
      </c>
      <c r="B227" s="1" t="s">
        <v>5558</v>
      </c>
      <c r="C227" s="1" t="s">
        <v>177</v>
      </c>
      <c r="D227" s="1" t="s">
        <v>82</v>
      </c>
      <c r="E227" s="1" t="s">
        <v>14838</v>
      </c>
      <c r="F227" s="1" t="s">
        <v>5560</v>
      </c>
      <c r="G227" s="1" t="n">
        <v>55</v>
      </c>
      <c r="H227" s="1" t="n">
        <v>1</v>
      </c>
      <c r="I227" s="102" t="s">
        <v>188</v>
      </c>
      <c r="J227" s="105" t="s">
        <v>5109</v>
      </c>
      <c r="K227" s="1" t="n">
        <f aca="false">IFERROR(VLOOKUP(A227,'[2]Pivot HorizontalMRP'!$A$4:$B$2689,2,0),0)</f>
        <v>0</v>
      </c>
      <c r="L227" s="1" t="n">
        <f aca="false">IFERROR(VLOOKUP(A227,'[2]Pivot HorizontalMRP'!$A$4:$C$2689,3,0),0)</f>
        <v>0</v>
      </c>
      <c r="M227" s="1" t="n">
        <f aca="false">IFERROR(VLOOKUP(A227,'[2]Pivot HorizontalMRP'!$A$4:$D$2689,0.4,0),0)</f>
        <v>0</v>
      </c>
      <c r="N227" s="1" t="n">
        <f aca="false">IFERROR(VLOOKUP(A227,'[2]Pivot HorizontalMRP'!$A$4:$E$2689,5,0),0)</f>
        <v>0</v>
      </c>
      <c r="O227" s="1" t="n">
        <f aca="false">K227+L227</f>
        <v>0</v>
      </c>
      <c r="P227" s="1" t="n">
        <f aca="false">K227+L227+M227+N227</f>
        <v>0</v>
      </c>
      <c r="Q227" s="1" t="n">
        <f aca="false">IFERROR(VLOOKUP(A227,'[2]Pivot HorizontalMRP'!$A$4:$F$2689,6,0),0)</f>
        <v>0</v>
      </c>
      <c r="R227" s="1" t="n">
        <f aca="false">IFERROR(VLOOKUP(A227,'[2]Pivot HorizontalMRP'!$A$4:$G$2689,7,0),0)</f>
        <v>20</v>
      </c>
      <c r="S227" s="1" t="n">
        <f aca="false">IFERROR(VLOOKUP(A227,'[2]Pivot HorizontalMRP'!$A$4:$H$2689,8,0),0)</f>
        <v>220</v>
      </c>
      <c r="T227" s="1" t="n">
        <f aca="false">IFERROR(VLOOKUP(A227,'[2]Pivot HorizontalMRP'!$A$4:$I$2689,9,0),0)</f>
        <v>80</v>
      </c>
      <c r="U227" s="1" t="n">
        <f aca="false">IF(I227="delivery",O227-SUM(Q227+R227),IF(I227="PO",P227-SUM(Q227:R227)))</f>
        <v>-20</v>
      </c>
      <c r="V227" s="81" t="n">
        <v>1.59</v>
      </c>
      <c r="W227" s="81"/>
      <c r="X227" s="81" t="n">
        <f aca="false">W227-V227</f>
        <v>-1.59</v>
      </c>
      <c r="Y227" s="81"/>
      <c r="Z227" s="81"/>
      <c r="AA227" s="81"/>
      <c r="AB227" s="81"/>
      <c r="AC227" s="81"/>
      <c r="AD227" s="81"/>
      <c r="AE227" s="81"/>
      <c r="AF227" s="81"/>
      <c r="AG227" s="81"/>
      <c r="AH227" s="81"/>
      <c r="AI227" s="81"/>
      <c r="AJ227" s="81"/>
      <c r="AK227" s="81"/>
      <c r="AL227" s="81"/>
      <c r="AM227" s="81"/>
      <c r="AN227" s="81"/>
      <c r="AO227" s="81" t="str">
        <f aca="false">D227</f>
        <v>Arista</v>
      </c>
      <c r="AP227" s="102" t="s">
        <v>1432</v>
      </c>
      <c r="AQ227" s="1"/>
      <c r="AR227" s="1"/>
      <c r="AS227" s="1"/>
      <c r="AT227" s="1"/>
      <c r="AU227" s="1"/>
      <c r="AV227" s="1"/>
      <c r="AW227" s="1"/>
      <c r="AX227" s="1"/>
      <c r="AY227" s="1"/>
      <c r="AZ227" s="1"/>
      <c r="BA227" s="1"/>
      <c r="BB227" s="1"/>
      <c r="BC227" s="1"/>
      <c r="BD227" s="1"/>
      <c r="BE227" s="1"/>
      <c r="BF227" s="1" t="s">
        <v>719</v>
      </c>
      <c r="BG227" s="1" t="s">
        <v>183</v>
      </c>
      <c r="BH227" s="1"/>
      <c r="BI227" s="1"/>
    </row>
    <row r="228" customFormat="false" ht="12.75" hidden="false" customHeight="false" outlineLevel="0" collapsed="false">
      <c r="A228" s="1" t="s">
        <v>5561</v>
      </c>
      <c r="B228" s="1" t="s">
        <v>5562</v>
      </c>
      <c r="C228" s="1" t="s">
        <v>177</v>
      </c>
      <c r="D228" s="1" t="s">
        <v>82</v>
      </c>
      <c r="E228" s="1" t="s">
        <v>14839</v>
      </c>
      <c r="F228" s="1" t="s">
        <v>5564</v>
      </c>
      <c r="G228" s="1" t="n">
        <v>55</v>
      </c>
      <c r="H228" s="1" t="n">
        <v>1</v>
      </c>
      <c r="I228" s="102" t="s">
        <v>180</v>
      </c>
      <c r="J228" s="105" t="s">
        <v>1442</v>
      </c>
      <c r="K228" s="1" t="n">
        <f aca="false">IFERROR(VLOOKUP(A228,'[2]Pivot HorizontalMRP'!$A$4:$B$2689,2,0),0)</f>
        <v>0</v>
      </c>
      <c r="L228" s="1" t="n">
        <f aca="false">IFERROR(VLOOKUP(A228,'[2]Pivot HorizontalMRP'!$A$4:$C$2689,3,0),0)</f>
        <v>0</v>
      </c>
      <c r="M228" s="1" t="n">
        <f aca="false">IFERROR(VLOOKUP(A228,'[2]Pivot HorizontalMRP'!$A$4:$D$2689,0.4,0),0)</f>
        <v>0</v>
      </c>
      <c r="N228" s="1" t="n">
        <f aca="false">IFERROR(VLOOKUP(A228,'[2]Pivot HorizontalMRP'!$A$4:$E$2689,5,0),0)</f>
        <v>0</v>
      </c>
      <c r="O228" s="1" t="n">
        <f aca="false">K228+L228</f>
        <v>0</v>
      </c>
      <c r="P228" s="1" t="n">
        <f aca="false">K228+L228+M228+N228</f>
        <v>0</v>
      </c>
      <c r="Q228" s="1" t="n">
        <f aca="false">IFERROR(VLOOKUP(A228,'[2]Pivot HorizontalMRP'!$A$4:$F$2689,6,0),0)</f>
        <v>480</v>
      </c>
      <c r="R228" s="1" t="n">
        <f aca="false">IFERROR(VLOOKUP(A228,'[2]Pivot HorizontalMRP'!$A$4:$G$2689,7,0),0)</f>
        <v>0</v>
      </c>
      <c r="S228" s="1" t="n">
        <f aca="false">IFERROR(VLOOKUP(A228,'[2]Pivot HorizontalMRP'!$A$4:$H$2689,8,0),0)</f>
        <v>0</v>
      </c>
      <c r="T228" s="1" t="n">
        <f aca="false">IFERROR(VLOOKUP(A228,'[2]Pivot HorizontalMRP'!$A$4:$I$2689,9,0),0)</f>
        <v>0</v>
      </c>
      <c r="U228" s="1" t="n">
        <f aca="false">IF(I228="delivery",O228-SUM(Q228+R228),IF(I228="PO",P228-SUM(Q228:R228)))</f>
        <v>-480</v>
      </c>
      <c r="V228" s="81" t="n">
        <v>6.25</v>
      </c>
      <c r="W228" s="81"/>
      <c r="X228" s="81" t="n">
        <f aca="false">W228-V228</f>
        <v>-6.25</v>
      </c>
      <c r="Y228" s="81"/>
      <c r="Z228" s="81"/>
      <c r="AA228" s="81"/>
      <c r="AB228" s="81"/>
      <c r="AC228" s="81"/>
      <c r="AD228" s="81"/>
      <c r="AE228" s="81"/>
      <c r="AF228" s="81"/>
      <c r="AG228" s="81"/>
      <c r="AH228" s="81"/>
      <c r="AI228" s="81"/>
      <c r="AJ228" s="81"/>
      <c r="AK228" s="81"/>
      <c r="AL228" s="81"/>
      <c r="AM228" s="81"/>
      <c r="AN228" s="81"/>
      <c r="AO228" s="81" t="str">
        <f aca="false">D228</f>
        <v>Arista</v>
      </c>
      <c r="AP228" s="102" t="s">
        <v>1432</v>
      </c>
      <c r="AQ228" s="1"/>
      <c r="AR228" s="1"/>
      <c r="AS228" s="1"/>
      <c r="AT228" s="1"/>
      <c r="AU228" s="1"/>
      <c r="AV228" s="1"/>
      <c r="AW228" s="1"/>
      <c r="AX228" s="1"/>
      <c r="AY228" s="1"/>
      <c r="AZ228" s="1"/>
      <c r="BA228" s="1"/>
      <c r="BB228" s="1"/>
      <c r="BC228" s="1"/>
      <c r="BD228" s="1"/>
      <c r="BE228" s="1"/>
      <c r="BF228" s="1" t="s">
        <v>719</v>
      </c>
      <c r="BG228" s="1" t="s">
        <v>183</v>
      </c>
      <c r="BH228" s="1"/>
      <c r="BI228" s="1"/>
    </row>
    <row r="229" customFormat="false" ht="12.75" hidden="false" customHeight="false" outlineLevel="0" collapsed="false">
      <c r="A229" s="1" t="s">
        <v>5565</v>
      </c>
      <c r="B229" s="1" t="s">
        <v>14840</v>
      </c>
      <c r="C229" s="1" t="s">
        <v>177</v>
      </c>
      <c r="D229" s="1" t="s">
        <v>82</v>
      </c>
      <c r="E229" s="1" t="s">
        <v>14841</v>
      </c>
      <c r="F229" s="1" t="s">
        <v>5568</v>
      </c>
      <c r="G229" s="1" t="n">
        <v>55</v>
      </c>
      <c r="H229" s="1" t="n">
        <v>1</v>
      </c>
      <c r="I229" s="102" t="s">
        <v>188</v>
      </c>
      <c r="J229" s="105" t="s">
        <v>1431</v>
      </c>
      <c r="K229" s="1" t="n">
        <f aca="false">IFERROR(VLOOKUP(A229,'[2]Pivot HorizontalMRP'!$A$4:$B$2689,2,0),0)</f>
        <v>0</v>
      </c>
      <c r="L229" s="1" t="n">
        <f aca="false">IFERROR(VLOOKUP(A229,'[2]Pivot HorizontalMRP'!$A$4:$C$2689,3,0),0)</f>
        <v>0</v>
      </c>
      <c r="M229" s="1" t="n">
        <f aca="false">IFERROR(VLOOKUP(A229,'[2]Pivot HorizontalMRP'!$A$4:$D$2689,0.4,0),0)</f>
        <v>0</v>
      </c>
      <c r="N229" s="1" t="n">
        <f aca="false">IFERROR(VLOOKUP(A229,'[2]Pivot HorizontalMRP'!$A$4:$E$2689,5,0),0)</f>
        <v>0</v>
      </c>
      <c r="O229" s="1" t="n">
        <f aca="false">K229+L229</f>
        <v>0</v>
      </c>
      <c r="P229" s="1" t="n">
        <f aca="false">K229+L229+M229+N229</f>
        <v>0</v>
      </c>
      <c r="Q229" s="1" t="n">
        <f aca="false">IFERROR(VLOOKUP(A229,'[2]Pivot HorizontalMRP'!$A$4:$F$2689,6,0),0)</f>
        <v>0</v>
      </c>
      <c r="R229" s="1" t="n">
        <f aca="false">IFERROR(VLOOKUP(A229,'[2]Pivot HorizontalMRP'!$A$4:$G$2689,7,0),0)</f>
        <v>4896</v>
      </c>
      <c r="S229" s="1" t="n">
        <f aca="false">IFERROR(VLOOKUP(A229,'[2]Pivot HorizontalMRP'!$A$4:$H$2689,8,0),0)</f>
        <v>0</v>
      </c>
      <c r="T229" s="1" t="n">
        <f aca="false">IFERROR(VLOOKUP(A229,'[2]Pivot HorizontalMRP'!$A$4:$I$2689,9,0),0)</f>
        <v>0</v>
      </c>
      <c r="U229" s="1" t="n">
        <f aca="false">IF(I229="delivery",O229-SUM(Q229+R229),IF(I229="PO",P229-SUM(Q229:R229)))</f>
        <v>-4896</v>
      </c>
      <c r="V229" s="81" t="n">
        <v>3.68</v>
      </c>
      <c r="W229" s="81"/>
      <c r="X229" s="81" t="n">
        <f aca="false">W229-V229</f>
        <v>-3.68</v>
      </c>
      <c r="Y229" s="81"/>
      <c r="Z229" s="81"/>
      <c r="AA229" s="81"/>
      <c r="AB229" s="81"/>
      <c r="AC229" s="81"/>
      <c r="AD229" s="81"/>
      <c r="AE229" s="81"/>
      <c r="AF229" s="81"/>
      <c r="AG229" s="81"/>
      <c r="AH229" s="81"/>
      <c r="AI229" s="81"/>
      <c r="AJ229" s="81"/>
      <c r="AK229" s="81"/>
      <c r="AL229" s="81"/>
      <c r="AM229" s="81"/>
      <c r="AN229" s="81"/>
      <c r="AO229" s="81" t="str">
        <f aca="false">D229</f>
        <v>Arista</v>
      </c>
      <c r="AP229" s="102" t="s">
        <v>1432</v>
      </c>
      <c r="AQ229" s="1"/>
      <c r="AR229" s="1"/>
      <c r="AS229" s="1"/>
      <c r="AT229" s="1"/>
      <c r="AU229" s="1"/>
      <c r="AV229" s="1"/>
      <c r="AW229" s="1"/>
      <c r="AX229" s="1"/>
      <c r="AY229" s="1"/>
      <c r="AZ229" s="1"/>
      <c r="BA229" s="1"/>
      <c r="BB229" s="1"/>
      <c r="BC229" s="1"/>
      <c r="BD229" s="1"/>
      <c r="BE229" s="1"/>
      <c r="BF229" s="1" t="s">
        <v>719</v>
      </c>
      <c r="BG229" s="1" t="s">
        <v>183</v>
      </c>
      <c r="BH229" s="1"/>
      <c r="BI229" s="1"/>
    </row>
    <row r="230" customFormat="false" ht="12.75" hidden="false" customHeight="false" outlineLevel="0" collapsed="false">
      <c r="A230" s="1" t="s">
        <v>5569</v>
      </c>
      <c r="B230" s="1" t="s">
        <v>5570</v>
      </c>
      <c r="C230" s="1" t="s">
        <v>177</v>
      </c>
      <c r="D230" s="1" t="s">
        <v>82</v>
      </c>
      <c r="E230" s="1" t="s">
        <v>14842</v>
      </c>
      <c r="F230" s="1" t="s">
        <v>5572</v>
      </c>
      <c r="G230" s="1" t="n">
        <v>55</v>
      </c>
      <c r="H230" s="1" t="n">
        <v>1</v>
      </c>
      <c r="I230" s="102" t="s">
        <v>188</v>
      </c>
      <c r="J230" s="105" t="s">
        <v>5109</v>
      </c>
      <c r="K230" s="1" t="n">
        <f aca="false">IFERROR(VLOOKUP(A230,'[2]Pivot HorizontalMRP'!$A$4:$B$2689,2,0),0)</f>
        <v>0</v>
      </c>
      <c r="L230" s="1" t="n">
        <f aca="false">IFERROR(VLOOKUP(A230,'[2]Pivot HorizontalMRP'!$A$4:$C$2689,3,0),0)</f>
        <v>0</v>
      </c>
      <c r="M230" s="1" t="n">
        <f aca="false">IFERROR(VLOOKUP(A230,'[2]Pivot HorizontalMRP'!$A$4:$D$2689,0.4,0),0)</f>
        <v>0</v>
      </c>
      <c r="N230" s="1" t="n">
        <f aca="false">IFERROR(VLOOKUP(A230,'[2]Pivot HorizontalMRP'!$A$4:$E$2689,5,0),0)</f>
        <v>0</v>
      </c>
      <c r="O230" s="1" t="n">
        <f aca="false">K230+L230</f>
        <v>0</v>
      </c>
      <c r="P230" s="1" t="n">
        <f aca="false">K230+L230+M230+N230</f>
        <v>0</v>
      </c>
      <c r="Q230" s="1" t="n">
        <f aca="false">IFERROR(VLOOKUP(A230,'[2]Pivot HorizontalMRP'!$A$4:$F$2689,6,0),0)</f>
        <v>0</v>
      </c>
      <c r="R230" s="1" t="n">
        <f aca="false">IFERROR(VLOOKUP(A230,'[2]Pivot HorizontalMRP'!$A$4:$G$2689,7,0),0)</f>
        <v>20</v>
      </c>
      <c r="S230" s="1" t="n">
        <f aca="false">IFERROR(VLOOKUP(A230,'[2]Pivot HorizontalMRP'!$A$4:$H$2689,8,0),0)</f>
        <v>220</v>
      </c>
      <c r="T230" s="1" t="n">
        <f aca="false">IFERROR(VLOOKUP(A230,'[2]Pivot HorizontalMRP'!$A$4:$I$2689,9,0),0)</f>
        <v>80</v>
      </c>
      <c r="U230" s="1" t="n">
        <f aca="false">IF(I230="delivery",O230-SUM(Q230+R230),IF(I230="PO",P230-SUM(Q230:R230)))</f>
        <v>-20</v>
      </c>
      <c r="V230" s="81" t="n">
        <v>2.07</v>
      </c>
      <c r="W230" s="81"/>
      <c r="X230" s="81" t="n">
        <f aca="false">W230-V230</f>
        <v>-2.07</v>
      </c>
      <c r="Y230" s="81"/>
      <c r="Z230" s="81"/>
      <c r="AA230" s="81"/>
      <c r="AB230" s="81"/>
      <c r="AC230" s="81"/>
      <c r="AD230" s="81"/>
      <c r="AE230" s="81"/>
      <c r="AF230" s="81"/>
      <c r="AG230" s="81"/>
      <c r="AH230" s="81"/>
      <c r="AI230" s="81"/>
      <c r="AJ230" s="81"/>
      <c r="AK230" s="81"/>
      <c r="AL230" s="81"/>
      <c r="AM230" s="81"/>
      <c r="AN230" s="81"/>
      <c r="AO230" s="81" t="str">
        <f aca="false">D230</f>
        <v>Arista</v>
      </c>
      <c r="AP230" s="102" t="s">
        <v>1432</v>
      </c>
      <c r="AQ230" s="1"/>
      <c r="AR230" s="1"/>
      <c r="AS230" s="1"/>
      <c r="AT230" s="1"/>
      <c r="AU230" s="1"/>
      <c r="AV230" s="1"/>
      <c r="AW230" s="1"/>
      <c r="AX230" s="1"/>
      <c r="AY230" s="1"/>
      <c r="AZ230" s="1"/>
      <c r="BA230" s="1"/>
      <c r="BB230" s="1"/>
      <c r="BC230" s="1"/>
      <c r="BD230" s="1"/>
      <c r="BE230" s="1"/>
      <c r="BF230" s="1" t="s">
        <v>719</v>
      </c>
      <c r="BG230" s="1" t="s">
        <v>183</v>
      </c>
      <c r="BH230" s="1"/>
      <c r="BI230" s="1"/>
    </row>
    <row r="231" customFormat="false" ht="12.75" hidden="false" customHeight="false" outlineLevel="0" collapsed="false">
      <c r="A231" s="1" t="s">
        <v>259</v>
      </c>
      <c r="B231" s="1" t="s">
        <v>260</v>
      </c>
      <c r="C231" s="1" t="s">
        <v>177</v>
      </c>
      <c r="D231" s="1" t="s">
        <v>82</v>
      </c>
      <c r="E231" s="1" t="s">
        <v>261</v>
      </c>
      <c r="F231" s="1" t="s">
        <v>262</v>
      </c>
      <c r="G231" s="1" t="n">
        <v>74</v>
      </c>
      <c r="H231" s="1" t="n">
        <v>2500</v>
      </c>
      <c r="I231" s="101" t="s">
        <v>188</v>
      </c>
      <c r="J231" s="1"/>
      <c r="K231" s="1" t="n">
        <f aca="false">IFERROR(VLOOKUP(A231,'[2]Pivot HorizontalMRP'!$A$4:$B$2689,2,0),0)</f>
        <v>10604</v>
      </c>
      <c r="L231" s="1" t="n">
        <f aca="false">IFERROR(VLOOKUP(A231,'[2]Pivot HorizontalMRP'!$A$4:$C$2689,3,0),0)</f>
        <v>1187</v>
      </c>
      <c r="M231" s="1" t="n">
        <f aca="false">IFERROR(VLOOKUP(A231,'[2]Pivot HorizontalMRP'!$A$4:$D$2689,0.4,0),0)</f>
        <v>0</v>
      </c>
      <c r="N231" s="1" t="n">
        <f aca="false">IFERROR(VLOOKUP(A231,'[2]Pivot HorizontalMRP'!$A$4:$E$2689,5,0),0)</f>
        <v>0</v>
      </c>
      <c r="O231" s="1" t="n">
        <f aca="false">K231+L231</f>
        <v>11791</v>
      </c>
      <c r="P231" s="1" t="n">
        <f aca="false">K231+L231+M231+N231</f>
        <v>11791</v>
      </c>
      <c r="Q231" s="1" t="n">
        <f aca="false">IFERROR(VLOOKUP(A231,'[2]Pivot HorizontalMRP'!$A$4:$F$2689,6,0),0)</f>
        <v>4824</v>
      </c>
      <c r="R231" s="1" t="n">
        <f aca="false">IFERROR(VLOOKUP(A231,'[2]Pivot HorizontalMRP'!$A$4:$G$2689,7,0),0)</f>
        <v>3019</v>
      </c>
      <c r="S231" s="1" t="n">
        <f aca="false">IFERROR(VLOOKUP(A231,'[2]Pivot HorizontalMRP'!$A$4:$H$2689,8,0),0)</f>
        <v>2380</v>
      </c>
      <c r="T231" s="1" t="n">
        <f aca="false">IFERROR(VLOOKUP(A231,'[2]Pivot HorizontalMRP'!$A$4:$I$2689,9,0),0)</f>
        <v>2064</v>
      </c>
      <c r="U231" s="1" t="n">
        <f aca="false">IF(I231="delivery",O231-SUM(Q231+R231),IF(I231="PO",P231-SUM(Q231:R231)))</f>
        <v>3948</v>
      </c>
      <c r="V231" s="81" t="n">
        <v>2.408</v>
      </c>
      <c r="W231" s="81"/>
      <c r="X231" s="81" t="n">
        <f aca="false">W231-V231</f>
        <v>-2.408</v>
      </c>
      <c r="Y231" s="81"/>
      <c r="Z231" s="81"/>
      <c r="AA231" s="81"/>
      <c r="AB231" s="81"/>
      <c r="AC231" s="81"/>
      <c r="AD231" s="81"/>
      <c r="AE231" s="81"/>
      <c r="AF231" s="81"/>
      <c r="AG231" s="81"/>
      <c r="AH231" s="81"/>
      <c r="AI231" s="81"/>
      <c r="AJ231" s="81"/>
      <c r="AK231" s="81"/>
      <c r="AL231" s="81"/>
      <c r="AM231" s="81"/>
      <c r="AN231" s="81"/>
      <c r="AO231" s="81" t="str">
        <f aca="false">D231</f>
        <v>Arista</v>
      </c>
      <c r="AP231" s="1" t="s">
        <v>263</v>
      </c>
      <c r="AQ231" s="1"/>
      <c r="AR231" s="1"/>
      <c r="AS231" s="1"/>
      <c r="AT231" s="1"/>
      <c r="AU231" s="1"/>
      <c r="AV231" s="1"/>
      <c r="AW231" s="1"/>
      <c r="AX231" s="1"/>
      <c r="AY231" s="1"/>
      <c r="AZ231" s="1"/>
      <c r="BA231" s="1"/>
      <c r="BB231" s="1"/>
      <c r="BC231" s="1"/>
      <c r="BD231" s="1"/>
      <c r="BE231" s="1"/>
      <c r="BF231" s="1" t="s">
        <v>14668</v>
      </c>
      <c r="BG231" s="1" t="s">
        <v>183</v>
      </c>
      <c r="BH231" s="1"/>
      <c r="BI231" s="1"/>
    </row>
    <row r="232" customFormat="false" ht="12.75" hidden="false" customHeight="false" outlineLevel="0" collapsed="false">
      <c r="A232" s="1" t="s">
        <v>288</v>
      </c>
      <c r="B232" s="1" t="s">
        <v>289</v>
      </c>
      <c r="C232" s="1" t="s">
        <v>177</v>
      </c>
      <c r="D232" s="1" t="s">
        <v>82</v>
      </c>
      <c r="E232" s="1" t="s">
        <v>14843</v>
      </c>
      <c r="F232" s="1" t="s">
        <v>291</v>
      </c>
      <c r="G232" s="1" t="n">
        <v>66</v>
      </c>
      <c r="H232" s="1" t="n">
        <v>75000</v>
      </c>
      <c r="I232" s="101" t="s">
        <v>188</v>
      </c>
      <c r="J232" s="1"/>
      <c r="K232" s="1" t="n">
        <f aca="false">IFERROR(VLOOKUP(A232,'[2]Pivot HorizontalMRP'!$A$4:$B$2689,2,0),0)</f>
        <v>0</v>
      </c>
      <c r="L232" s="1" t="n">
        <f aca="false">IFERROR(VLOOKUP(A232,'[2]Pivot HorizontalMRP'!$A$4:$C$2689,3,0),0)</f>
        <v>74831</v>
      </c>
      <c r="M232" s="1" t="n">
        <f aca="false">IFERROR(VLOOKUP(A232,'[2]Pivot HorizontalMRP'!$A$4:$D$2689,0.4,0),0)</f>
        <v>0</v>
      </c>
      <c r="N232" s="1" t="n">
        <f aca="false">IFERROR(VLOOKUP(A232,'[2]Pivot HorizontalMRP'!$A$4:$E$2689,5,0),0)</f>
        <v>150000</v>
      </c>
      <c r="O232" s="1" t="n">
        <f aca="false">K232+L232</f>
        <v>74831</v>
      </c>
      <c r="P232" s="1" t="n">
        <f aca="false">K232+L232+M232+N232</f>
        <v>224831</v>
      </c>
      <c r="Q232" s="1" t="n">
        <f aca="false">IFERROR(VLOOKUP(A232,'[2]Pivot HorizontalMRP'!$A$4:$F$2689,6,0),0)</f>
        <v>218823</v>
      </c>
      <c r="R232" s="1" t="n">
        <f aca="false">IFERROR(VLOOKUP(A232,'[2]Pivot HorizontalMRP'!$A$4:$G$2689,7,0),0)</f>
        <v>92458</v>
      </c>
      <c r="S232" s="1" t="n">
        <f aca="false">IFERROR(VLOOKUP(A232,'[2]Pivot HorizontalMRP'!$A$4:$H$2689,8,0),0)</f>
        <v>83597</v>
      </c>
      <c r="T232" s="1" t="n">
        <f aca="false">IFERROR(VLOOKUP(A232,'[2]Pivot HorizontalMRP'!$A$4:$I$2689,9,0),0)</f>
        <v>87484</v>
      </c>
      <c r="U232" s="1" t="n">
        <f aca="false">IF(I232="delivery",O232-SUM(Q232+R232),IF(I232="PO",P232-SUM(Q232:R232)))</f>
        <v>-86450</v>
      </c>
      <c r="V232" s="81" t="n">
        <v>0.2211</v>
      </c>
      <c r="W232" s="81"/>
      <c r="X232" s="81" t="n">
        <f aca="false">W232-V232</f>
        <v>-0.2211</v>
      </c>
      <c r="Y232" s="81"/>
      <c r="Z232" s="81"/>
      <c r="AA232" s="81" t="n">
        <v>0.3065</v>
      </c>
      <c r="AB232" s="81"/>
      <c r="AC232" s="81"/>
      <c r="AD232" s="81"/>
      <c r="AE232" s="81"/>
      <c r="AF232" s="81"/>
      <c r="AG232" s="81"/>
      <c r="AH232" s="81"/>
      <c r="AI232" s="81"/>
      <c r="AJ232" s="81"/>
      <c r="AK232" s="81"/>
      <c r="AL232" s="81"/>
      <c r="AM232" s="81"/>
      <c r="AN232" s="81"/>
      <c r="AO232" s="81" t="str">
        <f aca="false">D232</f>
        <v>Arista</v>
      </c>
      <c r="AP232" s="1" t="s">
        <v>263</v>
      </c>
      <c r="AQ232" s="1"/>
      <c r="AR232" s="1"/>
      <c r="AS232" s="1"/>
      <c r="AT232" s="1"/>
      <c r="AU232" s="1"/>
      <c r="AV232" s="1"/>
      <c r="AW232" s="1"/>
      <c r="AX232" s="1"/>
      <c r="AY232" s="1"/>
      <c r="AZ232" s="1"/>
      <c r="BA232" s="1"/>
      <c r="BB232" s="1"/>
      <c r="BC232" s="1"/>
      <c r="BD232" s="1"/>
      <c r="BE232" s="1"/>
      <c r="BF232" s="1" t="s">
        <v>14668</v>
      </c>
      <c r="BG232" s="1" t="s">
        <v>183</v>
      </c>
      <c r="BH232" s="1"/>
      <c r="BI232" s="1"/>
    </row>
    <row r="233" customFormat="false" ht="12.75" hidden="false" customHeight="false" outlineLevel="0" collapsed="false">
      <c r="A233" s="1" t="s">
        <v>292</v>
      </c>
      <c r="B233" s="1" t="s">
        <v>293</v>
      </c>
      <c r="C233" s="1" t="s">
        <v>177</v>
      </c>
      <c r="D233" s="1" t="s">
        <v>82</v>
      </c>
      <c r="E233" s="1" t="s">
        <v>14844</v>
      </c>
      <c r="F233" s="1" t="s">
        <v>14845</v>
      </c>
      <c r="G233" s="1" t="n">
        <v>74</v>
      </c>
      <c r="H233" s="1" t="n">
        <v>2000</v>
      </c>
      <c r="I233" s="101" t="s">
        <v>188</v>
      </c>
      <c r="J233" s="1"/>
      <c r="K233" s="1" t="n">
        <f aca="false">IFERROR(VLOOKUP(A233,'[2]Pivot HorizontalMRP'!$A$4:$B$2689,2,0),0)</f>
        <v>0</v>
      </c>
      <c r="L233" s="1" t="n">
        <f aca="false">IFERROR(VLOOKUP(A233,'[2]Pivot HorizontalMRP'!$A$4:$C$2689,3,0),0)</f>
        <v>84</v>
      </c>
      <c r="M233" s="1" t="n">
        <f aca="false">IFERROR(VLOOKUP(A233,'[2]Pivot HorizontalMRP'!$A$4:$D$2689,0.4,0),0)</f>
        <v>0</v>
      </c>
      <c r="N233" s="1" t="n">
        <f aca="false">IFERROR(VLOOKUP(A233,'[2]Pivot HorizontalMRP'!$A$4:$E$2689,5,0),0)</f>
        <v>41</v>
      </c>
      <c r="O233" s="1" t="n">
        <f aca="false">K233+L233</f>
        <v>84</v>
      </c>
      <c r="P233" s="1" t="n">
        <f aca="false">K233+L233+M233+N233</f>
        <v>125</v>
      </c>
      <c r="Q233" s="1" t="n">
        <f aca="false">IFERROR(VLOOKUP(A233,'[2]Pivot HorizontalMRP'!$A$4:$F$2689,6,0),0)</f>
        <v>125</v>
      </c>
      <c r="R233" s="1" t="n">
        <f aca="false">IFERROR(VLOOKUP(A233,'[2]Pivot HorizontalMRP'!$A$4:$G$2689,7,0),0)</f>
        <v>0</v>
      </c>
      <c r="S233" s="1" t="n">
        <f aca="false">IFERROR(VLOOKUP(A233,'[2]Pivot HorizontalMRP'!$A$4:$H$2689,8,0),0)</f>
        <v>0</v>
      </c>
      <c r="T233" s="1" t="n">
        <f aca="false">IFERROR(VLOOKUP(A233,'[2]Pivot HorizontalMRP'!$A$4:$I$2689,9,0),0)</f>
        <v>0</v>
      </c>
      <c r="U233" s="1" t="n">
        <f aca="false">IF(I233="delivery",O233-SUM(Q233+R233),IF(I233="PO",P233-SUM(Q233:R233)))</f>
        <v>0</v>
      </c>
      <c r="V233" s="81" t="n">
        <v>0.585</v>
      </c>
      <c r="W233" s="81"/>
      <c r="X233" s="81" t="n">
        <f aca="false">W233-V233</f>
        <v>-0.585</v>
      </c>
      <c r="Y233" s="81"/>
      <c r="Z233" s="81"/>
      <c r="AA233" s="81"/>
      <c r="AB233" s="81"/>
      <c r="AC233" s="81"/>
      <c r="AD233" s="81"/>
      <c r="AE233" s="81"/>
      <c r="AF233" s="81"/>
      <c r="AG233" s="81"/>
      <c r="AH233" s="81"/>
      <c r="AI233" s="81"/>
      <c r="AJ233" s="81"/>
      <c r="AK233" s="81"/>
      <c r="AL233" s="81"/>
      <c r="AM233" s="81"/>
      <c r="AN233" s="81"/>
      <c r="AO233" s="81" t="str">
        <f aca="false">D233</f>
        <v>Arista</v>
      </c>
      <c r="AP233" s="1" t="s">
        <v>263</v>
      </c>
      <c r="AQ233" s="1"/>
      <c r="AR233" s="1"/>
      <c r="AS233" s="1"/>
      <c r="AT233" s="1"/>
      <c r="AU233" s="1"/>
      <c r="AV233" s="1"/>
      <c r="AW233" s="1"/>
      <c r="AX233" s="1"/>
      <c r="AY233" s="1"/>
      <c r="AZ233" s="1"/>
      <c r="BA233" s="1"/>
      <c r="BB233" s="1"/>
      <c r="BC233" s="1"/>
      <c r="BD233" s="1"/>
      <c r="BE233" s="1"/>
      <c r="BF233" s="1" t="s">
        <v>14668</v>
      </c>
      <c r="BG233" s="1" t="s">
        <v>183</v>
      </c>
      <c r="BH233" s="1"/>
      <c r="BI233" s="1"/>
    </row>
    <row r="234" customFormat="false" ht="12.75" hidden="false" customHeight="false" outlineLevel="0" collapsed="false">
      <c r="A234" s="1" t="s">
        <v>296</v>
      </c>
      <c r="B234" s="1" t="s">
        <v>297</v>
      </c>
      <c r="C234" s="1" t="s">
        <v>177</v>
      </c>
      <c r="D234" s="1" t="s">
        <v>82</v>
      </c>
      <c r="E234" s="1" t="s">
        <v>14846</v>
      </c>
      <c r="F234" s="1" t="s">
        <v>14847</v>
      </c>
      <c r="G234" s="1" t="n">
        <v>74</v>
      </c>
      <c r="H234" s="1" t="n">
        <v>5000</v>
      </c>
      <c r="I234" s="101" t="s">
        <v>188</v>
      </c>
      <c r="J234" s="1"/>
      <c r="K234" s="1" t="n">
        <f aca="false">IFERROR(VLOOKUP(A234,'[2]Pivot HorizontalMRP'!$A$4:$B$2689,2,0),0)</f>
        <v>0</v>
      </c>
      <c r="L234" s="1" t="n">
        <f aca="false">IFERROR(VLOOKUP(A234,'[2]Pivot HorizontalMRP'!$A$4:$C$2689,3,0),0)</f>
        <v>3763</v>
      </c>
      <c r="M234" s="1" t="n">
        <f aca="false">IFERROR(VLOOKUP(A234,'[2]Pivot HorizontalMRP'!$A$4:$D$2689,0.4,0),0)</f>
        <v>0</v>
      </c>
      <c r="N234" s="1" t="n">
        <f aca="false">IFERROR(VLOOKUP(A234,'[2]Pivot HorizontalMRP'!$A$4:$E$2689,5,0),0)</f>
        <v>10000</v>
      </c>
      <c r="O234" s="1" t="n">
        <f aca="false">K234+L234</f>
        <v>3763</v>
      </c>
      <c r="P234" s="1" t="n">
        <f aca="false">K234+L234+M234+N234</f>
        <v>13763</v>
      </c>
      <c r="Q234" s="1" t="n">
        <f aca="false">IFERROR(VLOOKUP(A234,'[2]Pivot HorizontalMRP'!$A$4:$F$2689,6,0),0)</f>
        <v>8457</v>
      </c>
      <c r="R234" s="1" t="n">
        <f aca="false">IFERROR(VLOOKUP(A234,'[2]Pivot HorizontalMRP'!$A$4:$G$2689,7,0),0)</f>
        <v>5312</v>
      </c>
      <c r="S234" s="1" t="n">
        <f aca="false">IFERROR(VLOOKUP(A234,'[2]Pivot HorizontalMRP'!$A$4:$H$2689,8,0),0)</f>
        <v>5282</v>
      </c>
      <c r="T234" s="1" t="n">
        <f aca="false">IFERROR(VLOOKUP(A234,'[2]Pivot HorizontalMRP'!$A$4:$I$2689,9,0),0)</f>
        <v>5322</v>
      </c>
      <c r="U234" s="1" t="n">
        <f aca="false">IF(I234="delivery",O234-SUM(Q234+R234),IF(I234="PO",P234-SUM(Q234:R234)))</f>
        <v>-6</v>
      </c>
      <c r="V234" s="107" t="n">
        <v>0.371</v>
      </c>
      <c r="W234" s="81"/>
      <c r="X234" s="81" t="n">
        <f aca="false">W234-V234</f>
        <v>-0.371</v>
      </c>
      <c r="Y234" s="81"/>
      <c r="Z234" s="81"/>
      <c r="AA234" s="81" t="n">
        <v>0.371</v>
      </c>
      <c r="AB234" s="81"/>
      <c r="AC234" s="81"/>
      <c r="AD234" s="81"/>
      <c r="AE234" s="81"/>
      <c r="AF234" s="81"/>
      <c r="AG234" s="81"/>
      <c r="AH234" s="81"/>
      <c r="AI234" s="81"/>
      <c r="AJ234" s="81"/>
      <c r="AK234" s="81"/>
      <c r="AL234" s="81"/>
      <c r="AM234" s="81"/>
      <c r="AN234" s="81"/>
      <c r="AO234" s="81" t="str">
        <f aca="false">D234</f>
        <v>Arista</v>
      </c>
      <c r="AP234" s="1" t="s">
        <v>263</v>
      </c>
      <c r="AQ234" s="1"/>
      <c r="AR234" s="1"/>
      <c r="AS234" s="1"/>
      <c r="AT234" s="1"/>
      <c r="AU234" s="1"/>
      <c r="AV234" s="1"/>
      <c r="AW234" s="1"/>
      <c r="AX234" s="1"/>
      <c r="AY234" s="1"/>
      <c r="AZ234" s="1"/>
      <c r="BA234" s="1"/>
      <c r="BB234" s="1"/>
      <c r="BC234" s="1"/>
      <c r="BD234" s="1"/>
      <c r="BE234" s="1"/>
      <c r="BF234" s="1" t="s">
        <v>14668</v>
      </c>
      <c r="BG234" s="1" t="s">
        <v>183</v>
      </c>
      <c r="BH234" s="1"/>
      <c r="BI234" s="1"/>
    </row>
    <row r="235" customFormat="false" ht="12.75" hidden="false" customHeight="false" outlineLevel="0" collapsed="false">
      <c r="A235" s="1" t="s">
        <v>308</v>
      </c>
      <c r="B235" s="1" t="s">
        <v>309</v>
      </c>
      <c r="C235" s="1" t="s">
        <v>177</v>
      </c>
      <c r="D235" s="1" t="s">
        <v>82</v>
      </c>
      <c r="E235" s="1" t="s">
        <v>310</v>
      </c>
      <c r="F235" s="1" t="s">
        <v>14848</v>
      </c>
      <c r="G235" s="1" t="n">
        <v>74</v>
      </c>
      <c r="H235" s="1" t="n">
        <v>1000</v>
      </c>
      <c r="I235" s="101" t="s">
        <v>188</v>
      </c>
      <c r="J235" s="1"/>
      <c r="K235" s="1" t="n">
        <f aca="false">IFERROR(VLOOKUP(A235,'[2]Pivot HorizontalMRP'!$A$4:$B$2689,2,0),0)</f>
        <v>5659</v>
      </c>
      <c r="L235" s="1" t="n">
        <f aca="false">IFERROR(VLOOKUP(A235,'[2]Pivot HorizontalMRP'!$A$4:$C$2689,3,0),0)</f>
        <v>1016</v>
      </c>
      <c r="M235" s="1" t="n">
        <f aca="false">IFERROR(VLOOKUP(A235,'[2]Pivot HorizontalMRP'!$A$4:$D$2689,0.4,0),0)</f>
        <v>0</v>
      </c>
      <c r="N235" s="1" t="n">
        <f aca="false">IFERROR(VLOOKUP(A235,'[2]Pivot HorizontalMRP'!$A$4:$E$2689,5,0),0)</f>
        <v>0</v>
      </c>
      <c r="O235" s="1" t="n">
        <f aca="false">K235+L235</f>
        <v>6675</v>
      </c>
      <c r="P235" s="1" t="n">
        <f aca="false">K235+L235+M235+N235</f>
        <v>6675</v>
      </c>
      <c r="Q235" s="1" t="n">
        <f aca="false">IFERROR(VLOOKUP(A235,'[2]Pivot HorizontalMRP'!$A$4:$F$2689,6,0),0)</f>
        <v>532</v>
      </c>
      <c r="R235" s="1" t="n">
        <f aca="false">IFERROR(VLOOKUP(A235,'[2]Pivot HorizontalMRP'!$A$4:$G$2689,7,0),0)</f>
        <v>388</v>
      </c>
      <c r="S235" s="1" t="n">
        <f aca="false">IFERROR(VLOOKUP(A235,'[2]Pivot HorizontalMRP'!$A$4:$H$2689,8,0),0)</f>
        <v>384</v>
      </c>
      <c r="T235" s="1" t="n">
        <f aca="false">IFERROR(VLOOKUP(A235,'[2]Pivot HorizontalMRP'!$A$4:$I$2689,9,0),0)</f>
        <v>222</v>
      </c>
      <c r="U235" s="1" t="n">
        <f aca="false">IF(I235="delivery",O235-SUM(Q235+R235),IF(I235="PO",P235-SUM(Q235:R235)))</f>
        <v>5755</v>
      </c>
      <c r="V235" s="81" t="n">
        <v>1.15</v>
      </c>
      <c r="W235" s="81"/>
      <c r="X235" s="81" t="n">
        <f aca="false">W235-V235</f>
        <v>-1.15</v>
      </c>
      <c r="Y235" s="81"/>
      <c r="Z235" s="81"/>
      <c r="AA235" s="81"/>
      <c r="AB235" s="81"/>
      <c r="AC235" s="81"/>
      <c r="AD235" s="81"/>
      <c r="AE235" s="81"/>
      <c r="AF235" s="81"/>
      <c r="AG235" s="81"/>
      <c r="AH235" s="81"/>
      <c r="AI235" s="81"/>
      <c r="AJ235" s="81"/>
      <c r="AK235" s="81"/>
      <c r="AL235" s="81"/>
      <c r="AM235" s="81"/>
      <c r="AN235" s="81"/>
      <c r="AO235" s="81" t="str">
        <f aca="false">D235</f>
        <v>Arista</v>
      </c>
      <c r="AP235" s="1" t="s">
        <v>263</v>
      </c>
      <c r="AQ235" s="1"/>
      <c r="AR235" s="1"/>
      <c r="AS235" s="1"/>
      <c r="AT235" s="1"/>
      <c r="AU235" s="1"/>
      <c r="AV235" s="1"/>
      <c r="AW235" s="1"/>
      <c r="AX235" s="1"/>
      <c r="AY235" s="1"/>
      <c r="AZ235" s="1"/>
      <c r="BA235" s="1"/>
      <c r="BB235" s="1"/>
      <c r="BC235" s="1"/>
      <c r="BD235" s="1"/>
      <c r="BE235" s="1"/>
      <c r="BF235" s="1" t="s">
        <v>14668</v>
      </c>
      <c r="BG235" s="1" t="s">
        <v>183</v>
      </c>
      <c r="BH235" s="1"/>
      <c r="BI235" s="1"/>
    </row>
    <row r="236" customFormat="false" ht="12.75" hidden="false" customHeight="false" outlineLevel="0" collapsed="false">
      <c r="A236" s="1" t="s">
        <v>320</v>
      </c>
      <c r="B236" s="1" t="s">
        <v>321</v>
      </c>
      <c r="C236" s="1" t="s">
        <v>177</v>
      </c>
      <c r="D236" s="1" t="s">
        <v>82</v>
      </c>
      <c r="E236" s="1" t="s">
        <v>322</v>
      </c>
      <c r="F236" s="1" t="s">
        <v>14849</v>
      </c>
      <c r="G236" s="1" t="n">
        <v>74</v>
      </c>
      <c r="H236" s="1" t="n">
        <v>1000</v>
      </c>
      <c r="I236" s="101" t="s">
        <v>188</v>
      </c>
      <c r="J236" s="1"/>
      <c r="K236" s="1" t="n">
        <f aca="false">IFERROR(VLOOKUP(A236,'[2]Pivot HorizontalMRP'!$A$4:$B$2689,2,0),0)</f>
        <v>0</v>
      </c>
      <c r="L236" s="1" t="n">
        <f aca="false">IFERROR(VLOOKUP(A236,'[2]Pivot HorizontalMRP'!$A$4:$C$2689,3,0),0)</f>
        <v>1945</v>
      </c>
      <c r="M236" s="1" t="n">
        <f aca="false">IFERROR(VLOOKUP(A236,'[2]Pivot HorizontalMRP'!$A$4:$D$2689,0.4,0),0)</f>
        <v>0</v>
      </c>
      <c r="N236" s="1" t="n">
        <f aca="false">IFERROR(VLOOKUP(A236,'[2]Pivot HorizontalMRP'!$A$4:$E$2689,5,0),0)</f>
        <v>0</v>
      </c>
      <c r="O236" s="1" t="n">
        <f aca="false">K236+L236</f>
        <v>1945</v>
      </c>
      <c r="P236" s="1" t="n">
        <f aca="false">K236+L236+M236+N236</f>
        <v>1945</v>
      </c>
      <c r="Q236" s="1" t="n">
        <f aca="false">IFERROR(VLOOKUP(A236,'[2]Pivot HorizontalMRP'!$A$4:$F$2689,6,0),0)</f>
        <v>791</v>
      </c>
      <c r="R236" s="1" t="n">
        <f aca="false">IFERROR(VLOOKUP(A236,'[2]Pivot HorizontalMRP'!$A$4:$G$2689,7,0),0)</f>
        <v>988</v>
      </c>
      <c r="S236" s="1" t="n">
        <f aca="false">IFERROR(VLOOKUP(A236,'[2]Pivot HorizontalMRP'!$A$4:$H$2689,8,0),0)</f>
        <v>857</v>
      </c>
      <c r="T236" s="1" t="n">
        <f aca="false">IFERROR(VLOOKUP(A236,'[2]Pivot HorizontalMRP'!$A$4:$I$2689,9,0),0)</f>
        <v>634</v>
      </c>
      <c r="U236" s="1" t="n">
        <f aca="false">IF(I236="delivery",O236-SUM(Q236+R236),IF(I236="PO",P236-SUM(Q236:R236)))</f>
        <v>166</v>
      </c>
      <c r="V236" s="81" t="n">
        <v>2.019</v>
      </c>
      <c r="W236" s="81"/>
      <c r="X236" s="81" t="n">
        <f aca="false">W236-V236</f>
        <v>-2.019</v>
      </c>
      <c r="Y236" s="81"/>
      <c r="Z236" s="81"/>
      <c r="AA236" s="81" t="n">
        <v>2.019</v>
      </c>
      <c r="AB236" s="81"/>
      <c r="AC236" s="81"/>
      <c r="AD236" s="81"/>
      <c r="AE236" s="81"/>
      <c r="AF236" s="81"/>
      <c r="AG236" s="81"/>
      <c r="AH236" s="81"/>
      <c r="AI236" s="81"/>
      <c r="AJ236" s="81"/>
      <c r="AK236" s="81"/>
      <c r="AL236" s="81"/>
      <c r="AM236" s="81"/>
      <c r="AN236" s="81"/>
      <c r="AO236" s="81" t="str">
        <f aca="false">D236</f>
        <v>Arista</v>
      </c>
      <c r="AP236" s="1" t="s">
        <v>263</v>
      </c>
      <c r="AQ236" s="1"/>
      <c r="AR236" s="1"/>
      <c r="AS236" s="1"/>
      <c r="AT236" s="1"/>
      <c r="AU236" s="1"/>
      <c r="AV236" s="1"/>
      <c r="AW236" s="1"/>
      <c r="AX236" s="1"/>
      <c r="AY236" s="1"/>
      <c r="AZ236" s="1"/>
      <c r="BA236" s="1"/>
      <c r="BB236" s="1"/>
      <c r="BC236" s="1"/>
      <c r="BD236" s="1"/>
      <c r="BE236" s="1"/>
      <c r="BF236" s="1" t="s">
        <v>14668</v>
      </c>
      <c r="BG236" s="1" t="s">
        <v>183</v>
      </c>
      <c r="BH236" s="1"/>
      <c r="BI236" s="1"/>
    </row>
    <row r="237" customFormat="false" ht="12.75" hidden="false" customHeight="false" outlineLevel="0" collapsed="false">
      <c r="A237" s="1" t="s">
        <v>324</v>
      </c>
      <c r="B237" s="1" t="s">
        <v>325</v>
      </c>
      <c r="C237" s="1" t="s">
        <v>177</v>
      </c>
      <c r="D237" s="1" t="s">
        <v>82</v>
      </c>
      <c r="E237" s="1" t="s">
        <v>326</v>
      </c>
      <c r="F237" s="1" t="s">
        <v>14850</v>
      </c>
      <c r="G237" s="1" t="n">
        <v>74</v>
      </c>
      <c r="H237" s="1" t="n">
        <v>1000</v>
      </c>
      <c r="I237" s="101" t="s">
        <v>188</v>
      </c>
      <c r="J237" s="1"/>
      <c r="K237" s="1" t="n">
        <f aca="false">IFERROR(VLOOKUP(A237,'[2]Pivot HorizontalMRP'!$A$4:$B$2689,2,0),0)</f>
        <v>0</v>
      </c>
      <c r="L237" s="1" t="n">
        <f aca="false">IFERROR(VLOOKUP(A237,'[2]Pivot HorizontalMRP'!$A$4:$C$2689,3,0),0)</f>
        <v>19003</v>
      </c>
      <c r="M237" s="1" t="n">
        <f aca="false">IFERROR(VLOOKUP(A237,'[2]Pivot HorizontalMRP'!$A$4:$D$2689,0.4,0),0)</f>
        <v>0</v>
      </c>
      <c r="N237" s="1" t="n">
        <f aca="false">IFERROR(VLOOKUP(A237,'[2]Pivot HorizontalMRP'!$A$4:$E$2689,5,0),0)</f>
        <v>7000</v>
      </c>
      <c r="O237" s="1" t="n">
        <f aca="false">K237+L237</f>
        <v>19003</v>
      </c>
      <c r="P237" s="1" t="n">
        <f aca="false">K237+L237+M237+N237</f>
        <v>26003</v>
      </c>
      <c r="Q237" s="1" t="n">
        <f aca="false">IFERROR(VLOOKUP(A237,'[2]Pivot HorizontalMRP'!$A$4:$F$2689,6,0),0)</f>
        <v>9060</v>
      </c>
      <c r="R237" s="1" t="n">
        <f aca="false">IFERROR(VLOOKUP(A237,'[2]Pivot HorizontalMRP'!$A$4:$G$2689,7,0),0)</f>
        <v>7840</v>
      </c>
      <c r="S237" s="1" t="n">
        <f aca="false">IFERROR(VLOOKUP(A237,'[2]Pivot HorizontalMRP'!$A$4:$H$2689,8,0),0)</f>
        <v>7670</v>
      </c>
      <c r="T237" s="1" t="n">
        <f aca="false">IFERROR(VLOOKUP(A237,'[2]Pivot HorizontalMRP'!$A$4:$I$2689,9,0),0)</f>
        <v>8150</v>
      </c>
      <c r="U237" s="1" t="n">
        <f aca="false">IF(I237="delivery",O237-SUM(Q237+R237),IF(I237="PO",P237-SUM(Q237:R237)))</f>
        <v>9103</v>
      </c>
      <c r="V237" s="81" t="n">
        <v>1.238</v>
      </c>
      <c r="W237" s="81"/>
      <c r="X237" s="81" t="n">
        <f aca="false">W237-V237</f>
        <v>-1.238</v>
      </c>
      <c r="Y237" s="81"/>
      <c r="Z237" s="81"/>
      <c r="AA237" s="81" t="n">
        <v>1.128</v>
      </c>
      <c r="AB237" s="81"/>
      <c r="AC237" s="81"/>
      <c r="AD237" s="81"/>
      <c r="AE237" s="81"/>
      <c r="AF237" s="81"/>
      <c r="AG237" s="81"/>
      <c r="AH237" s="81"/>
      <c r="AI237" s="81"/>
      <c r="AJ237" s="81"/>
      <c r="AK237" s="81"/>
      <c r="AL237" s="81"/>
      <c r="AM237" s="81"/>
      <c r="AN237" s="81"/>
      <c r="AO237" s="81" t="str">
        <f aca="false">D237</f>
        <v>Arista</v>
      </c>
      <c r="AP237" s="1" t="s">
        <v>263</v>
      </c>
      <c r="AQ237" s="1"/>
      <c r="AR237" s="1"/>
      <c r="AS237" s="1"/>
      <c r="AT237" s="1"/>
      <c r="AU237" s="1"/>
      <c r="AV237" s="1"/>
      <c r="AW237" s="1"/>
      <c r="AX237" s="1"/>
      <c r="AY237" s="1"/>
      <c r="AZ237" s="1"/>
      <c r="BA237" s="1"/>
      <c r="BB237" s="1"/>
      <c r="BC237" s="1"/>
      <c r="BD237" s="1"/>
      <c r="BE237" s="1"/>
      <c r="BF237" s="1" t="s">
        <v>14668</v>
      </c>
      <c r="BG237" s="1" t="s">
        <v>183</v>
      </c>
      <c r="BH237" s="1"/>
      <c r="BI237" s="1"/>
    </row>
    <row r="238" customFormat="false" ht="12.75" hidden="false" customHeight="false" outlineLevel="0" collapsed="false">
      <c r="A238" s="1" t="s">
        <v>445</v>
      </c>
      <c r="B238" s="1" t="s">
        <v>446</v>
      </c>
      <c r="C238" s="1" t="s">
        <v>177</v>
      </c>
      <c r="D238" s="1" t="s">
        <v>82</v>
      </c>
      <c r="E238" s="1" t="s">
        <v>14851</v>
      </c>
      <c r="F238" s="1" t="s">
        <v>14852</v>
      </c>
      <c r="G238" s="1" t="n">
        <v>81</v>
      </c>
      <c r="H238" s="1" t="n">
        <v>1000</v>
      </c>
      <c r="I238" s="101" t="s">
        <v>188</v>
      </c>
      <c r="J238" s="1"/>
      <c r="K238" s="1" t="n">
        <f aca="false">IFERROR(VLOOKUP(A238,'[2]Pivot HorizontalMRP'!$A$4:$B$2689,2,0),0)</f>
        <v>0</v>
      </c>
      <c r="L238" s="1" t="n">
        <f aca="false">IFERROR(VLOOKUP(A238,'[2]Pivot HorizontalMRP'!$A$4:$C$2689,3,0),0)</f>
        <v>1893</v>
      </c>
      <c r="M238" s="1" t="n">
        <f aca="false">IFERROR(VLOOKUP(A238,'[2]Pivot HorizontalMRP'!$A$4:$D$2689,0.4,0),0)</f>
        <v>0</v>
      </c>
      <c r="N238" s="1" t="n">
        <f aca="false">IFERROR(VLOOKUP(A238,'[2]Pivot HorizontalMRP'!$A$4:$E$2689,5,0),0)</f>
        <v>0</v>
      </c>
      <c r="O238" s="1" t="n">
        <f aca="false">K238+L238</f>
        <v>1893</v>
      </c>
      <c r="P238" s="1" t="n">
        <f aca="false">K238+L238+M238+N238</f>
        <v>1893</v>
      </c>
      <c r="Q238" s="1" t="n">
        <f aca="false">IFERROR(VLOOKUP(A238,'[2]Pivot HorizontalMRP'!$A$4:$F$2689,6,0),0)</f>
        <v>1186</v>
      </c>
      <c r="R238" s="1" t="n">
        <f aca="false">IFERROR(VLOOKUP(A238,'[2]Pivot HorizontalMRP'!$A$4:$G$2689,7,0),0)</f>
        <v>682</v>
      </c>
      <c r="S238" s="1" t="n">
        <f aca="false">IFERROR(VLOOKUP(A238,'[2]Pivot HorizontalMRP'!$A$4:$H$2689,8,0),0)</f>
        <v>494</v>
      </c>
      <c r="T238" s="1" t="n">
        <f aca="false">IFERROR(VLOOKUP(A238,'[2]Pivot HorizontalMRP'!$A$4:$I$2689,9,0),0)</f>
        <v>736</v>
      </c>
      <c r="U238" s="1" t="n">
        <f aca="false">IF(I238="delivery",O238-SUM(Q238+R238),IF(I238="PO",P238-SUM(Q238:R238)))</f>
        <v>25</v>
      </c>
      <c r="V238" s="81" t="n">
        <v>1.233</v>
      </c>
      <c r="W238" s="81"/>
      <c r="X238" s="81" t="n">
        <f aca="false">W238-V238</f>
        <v>-1.233</v>
      </c>
      <c r="Y238" s="81"/>
      <c r="Z238" s="81"/>
      <c r="AA238" s="81" t="n">
        <v>1.233</v>
      </c>
      <c r="AB238" s="81"/>
      <c r="AC238" s="81"/>
      <c r="AD238" s="81"/>
      <c r="AE238" s="81"/>
      <c r="AF238" s="81"/>
      <c r="AG238" s="81"/>
      <c r="AH238" s="81"/>
      <c r="AI238" s="81"/>
      <c r="AJ238" s="81"/>
      <c r="AK238" s="81"/>
      <c r="AL238" s="81"/>
      <c r="AM238" s="81"/>
      <c r="AN238" s="81"/>
      <c r="AO238" s="81" t="str">
        <f aca="false">D238</f>
        <v>Arista</v>
      </c>
      <c r="AP238" s="1" t="s">
        <v>263</v>
      </c>
      <c r="AQ238" s="1"/>
      <c r="AR238" s="1"/>
      <c r="AS238" s="1"/>
      <c r="AT238" s="1"/>
      <c r="AU238" s="1"/>
      <c r="AV238" s="1"/>
      <c r="AW238" s="1"/>
      <c r="AX238" s="1"/>
      <c r="AY238" s="1"/>
      <c r="AZ238" s="1"/>
      <c r="BA238" s="1"/>
      <c r="BB238" s="1"/>
      <c r="BC238" s="1"/>
      <c r="BD238" s="1"/>
      <c r="BE238" s="1"/>
      <c r="BF238" s="1" t="s">
        <v>14668</v>
      </c>
      <c r="BG238" s="1" t="s">
        <v>183</v>
      </c>
      <c r="BH238" s="1"/>
      <c r="BI238" s="1"/>
    </row>
    <row r="239" customFormat="false" ht="12.75" hidden="false" customHeight="false" outlineLevel="0" collapsed="false">
      <c r="A239" s="1" t="s">
        <v>541</v>
      </c>
      <c r="B239" s="1" t="s">
        <v>542</v>
      </c>
      <c r="C239" s="1" t="s">
        <v>177</v>
      </c>
      <c r="D239" s="1" t="s">
        <v>82</v>
      </c>
      <c r="E239" s="1" t="s">
        <v>543</v>
      </c>
      <c r="F239" s="1" t="s">
        <v>14853</v>
      </c>
      <c r="G239" s="1" t="n">
        <v>74</v>
      </c>
      <c r="H239" s="1" t="n">
        <v>5000</v>
      </c>
      <c r="I239" s="101" t="s">
        <v>188</v>
      </c>
      <c r="J239" s="1"/>
      <c r="K239" s="1" t="n">
        <f aca="false">IFERROR(VLOOKUP(A239,'[2]Pivot HorizontalMRP'!$A$4:$B$2689,2,0),0)</f>
        <v>6376</v>
      </c>
      <c r="L239" s="1" t="n">
        <f aca="false">IFERROR(VLOOKUP(A239,'[2]Pivot HorizontalMRP'!$A$4:$C$2689,3,0),0)</f>
        <v>4198</v>
      </c>
      <c r="M239" s="1" t="n">
        <f aca="false">IFERROR(VLOOKUP(A239,'[2]Pivot HorizontalMRP'!$A$4:$D$2689,0.4,0),0)</f>
        <v>0</v>
      </c>
      <c r="N239" s="1" t="n">
        <f aca="false">IFERROR(VLOOKUP(A239,'[2]Pivot HorizontalMRP'!$A$4:$E$2689,5,0),0)</f>
        <v>0</v>
      </c>
      <c r="O239" s="1" t="n">
        <f aca="false">K239+L239</f>
        <v>10574</v>
      </c>
      <c r="P239" s="1" t="n">
        <f aca="false">K239+L239+M239+N239</f>
        <v>10574</v>
      </c>
      <c r="Q239" s="1" t="n">
        <f aca="false">IFERROR(VLOOKUP(A239,'[2]Pivot HorizontalMRP'!$A$4:$F$2689,6,0),0)</f>
        <v>3264</v>
      </c>
      <c r="R239" s="1" t="n">
        <f aca="false">IFERROR(VLOOKUP(A239,'[2]Pivot HorizontalMRP'!$A$4:$G$2689,7,0),0)</f>
        <v>708</v>
      </c>
      <c r="S239" s="1" t="n">
        <f aca="false">IFERROR(VLOOKUP(A239,'[2]Pivot HorizontalMRP'!$A$4:$H$2689,8,0),0)</f>
        <v>504</v>
      </c>
      <c r="T239" s="1" t="n">
        <f aca="false">IFERROR(VLOOKUP(A239,'[2]Pivot HorizontalMRP'!$A$4:$I$2689,9,0),0)</f>
        <v>756</v>
      </c>
      <c r="U239" s="1" t="n">
        <f aca="false">IF(I239="delivery",O239-SUM(Q239+R239),IF(I239="PO",P239-SUM(Q239:R239)))</f>
        <v>6602</v>
      </c>
      <c r="V239" s="81" t="n">
        <v>1.587</v>
      </c>
      <c r="W239" s="81"/>
      <c r="X239" s="81" t="n">
        <f aca="false">W239-V239</f>
        <v>-1.587</v>
      </c>
      <c r="Y239" s="81"/>
      <c r="Z239" s="81"/>
      <c r="AA239" s="81"/>
      <c r="AB239" s="81"/>
      <c r="AC239" s="81"/>
      <c r="AD239" s="81"/>
      <c r="AE239" s="81"/>
      <c r="AF239" s="81"/>
      <c r="AG239" s="81"/>
      <c r="AH239" s="81"/>
      <c r="AI239" s="81"/>
      <c r="AJ239" s="81"/>
      <c r="AK239" s="81"/>
      <c r="AL239" s="81"/>
      <c r="AM239" s="81"/>
      <c r="AN239" s="81"/>
      <c r="AO239" s="81" t="str">
        <f aca="false">D239</f>
        <v>Arista</v>
      </c>
      <c r="AP239" s="1" t="s">
        <v>263</v>
      </c>
      <c r="AQ239" s="1"/>
      <c r="AR239" s="1"/>
      <c r="AS239" s="1"/>
      <c r="AT239" s="1"/>
      <c r="AU239" s="1"/>
      <c r="AV239" s="1"/>
      <c r="AW239" s="1"/>
      <c r="AX239" s="1"/>
      <c r="AY239" s="1"/>
      <c r="AZ239" s="1"/>
      <c r="BA239" s="1"/>
      <c r="BB239" s="1"/>
      <c r="BC239" s="1"/>
      <c r="BD239" s="1"/>
      <c r="BE239" s="1"/>
      <c r="BF239" s="1" t="s">
        <v>14668</v>
      </c>
      <c r="BG239" s="1" t="s">
        <v>183</v>
      </c>
      <c r="BH239" s="1"/>
      <c r="BI239" s="1"/>
    </row>
    <row r="240" customFormat="false" ht="12.75" hidden="false" customHeight="false" outlineLevel="0" collapsed="false">
      <c r="A240" s="1" t="s">
        <v>697</v>
      </c>
      <c r="B240" s="1" t="s">
        <v>698</v>
      </c>
      <c r="C240" s="1" t="s">
        <v>177</v>
      </c>
      <c r="D240" s="1" t="s">
        <v>82</v>
      </c>
      <c r="E240" s="1" t="s">
        <v>699</v>
      </c>
      <c r="F240" s="1" t="s">
        <v>14854</v>
      </c>
      <c r="G240" s="1" t="n">
        <v>74</v>
      </c>
      <c r="H240" s="1" t="n">
        <v>1000</v>
      </c>
      <c r="I240" s="101" t="s">
        <v>188</v>
      </c>
      <c r="J240" s="1"/>
      <c r="K240" s="1" t="n">
        <f aca="false">IFERROR(VLOOKUP(A240,'[2]Pivot HorizontalMRP'!$A$4:$B$2689,2,0),0)</f>
        <v>560</v>
      </c>
      <c r="L240" s="1" t="n">
        <f aca="false">IFERROR(VLOOKUP(A240,'[2]Pivot HorizontalMRP'!$A$4:$C$2689,3,0),0)</f>
        <v>96</v>
      </c>
      <c r="M240" s="1" t="n">
        <f aca="false">IFERROR(VLOOKUP(A240,'[2]Pivot HorizontalMRP'!$A$4:$D$2689,0.4,0),0)</f>
        <v>0</v>
      </c>
      <c r="N240" s="1" t="n">
        <f aca="false">IFERROR(VLOOKUP(A240,'[2]Pivot HorizontalMRP'!$A$4:$E$2689,5,0),0)</f>
        <v>0</v>
      </c>
      <c r="O240" s="1" t="n">
        <f aca="false">K240+L240</f>
        <v>656</v>
      </c>
      <c r="P240" s="1" t="n">
        <f aca="false">K240+L240+M240+N240</f>
        <v>656</v>
      </c>
      <c r="Q240" s="1" t="n">
        <f aca="false">IFERROR(VLOOKUP(A240,'[2]Pivot HorizontalMRP'!$A$4:$F$2689,6,0),0)</f>
        <v>8</v>
      </c>
      <c r="R240" s="1" t="n">
        <f aca="false">IFERROR(VLOOKUP(A240,'[2]Pivot HorizontalMRP'!$A$4:$G$2689,7,0),0)</f>
        <v>0</v>
      </c>
      <c r="S240" s="1" t="n">
        <f aca="false">IFERROR(VLOOKUP(A240,'[2]Pivot HorizontalMRP'!$A$4:$H$2689,8,0),0)</f>
        <v>0</v>
      </c>
      <c r="T240" s="1" t="n">
        <f aca="false">IFERROR(VLOOKUP(A240,'[2]Pivot HorizontalMRP'!$A$4:$I$2689,9,0),0)</f>
        <v>0</v>
      </c>
      <c r="U240" s="1" t="n">
        <f aca="false">IF(I240="delivery",O240-SUM(Q240+R240),IF(I240="PO",P240-SUM(Q240:R240)))</f>
        <v>648</v>
      </c>
      <c r="V240" s="81" t="n">
        <v>2.178</v>
      </c>
      <c r="W240" s="81"/>
      <c r="X240" s="81" t="n">
        <f aca="false">W240-V240</f>
        <v>-2.178</v>
      </c>
      <c r="Y240" s="81"/>
      <c r="Z240" s="81"/>
      <c r="AA240" s="81"/>
      <c r="AB240" s="81"/>
      <c r="AC240" s="81"/>
      <c r="AD240" s="81"/>
      <c r="AE240" s="81"/>
      <c r="AF240" s="81"/>
      <c r="AG240" s="81"/>
      <c r="AH240" s="81"/>
      <c r="AI240" s="81"/>
      <c r="AJ240" s="81"/>
      <c r="AK240" s="81"/>
      <c r="AL240" s="81"/>
      <c r="AM240" s="81"/>
      <c r="AN240" s="81"/>
      <c r="AO240" s="81" t="str">
        <f aca="false">D240</f>
        <v>Arista</v>
      </c>
      <c r="AP240" s="1" t="s">
        <v>263</v>
      </c>
      <c r="AQ240" s="1"/>
      <c r="AR240" s="1"/>
      <c r="AS240" s="1"/>
      <c r="AT240" s="1"/>
      <c r="AU240" s="1"/>
      <c r="AV240" s="1"/>
      <c r="AW240" s="1"/>
      <c r="AX240" s="1"/>
      <c r="AY240" s="1"/>
      <c r="AZ240" s="1"/>
      <c r="BA240" s="1"/>
      <c r="BB240" s="1"/>
      <c r="BC240" s="1"/>
      <c r="BD240" s="1"/>
      <c r="BE240" s="1"/>
      <c r="BF240" s="1" t="s">
        <v>14668</v>
      </c>
      <c r="BG240" s="1" t="s">
        <v>183</v>
      </c>
      <c r="BH240" s="1"/>
      <c r="BI240" s="1"/>
    </row>
    <row r="241" customFormat="false" ht="12.75" hidden="false" customHeight="false" outlineLevel="0" collapsed="false">
      <c r="A241" s="1" t="s">
        <v>701</v>
      </c>
      <c r="B241" s="1" t="s">
        <v>702</v>
      </c>
      <c r="C241" s="1" t="s">
        <v>177</v>
      </c>
      <c r="D241" s="1" t="s">
        <v>82</v>
      </c>
      <c r="E241" s="1" t="s">
        <v>703</v>
      </c>
      <c r="F241" s="1" t="s">
        <v>704</v>
      </c>
      <c r="G241" s="1" t="n">
        <v>74</v>
      </c>
      <c r="H241" s="1" t="n">
        <v>1000</v>
      </c>
      <c r="I241" s="101" t="s">
        <v>188</v>
      </c>
      <c r="J241" s="1"/>
      <c r="K241" s="1" t="n">
        <f aca="false">IFERROR(VLOOKUP(A241,'[2]Pivot HorizontalMRP'!$A$4:$B$2689,2,0),0)</f>
        <v>0</v>
      </c>
      <c r="L241" s="1" t="n">
        <f aca="false">IFERROR(VLOOKUP(A241,'[2]Pivot HorizontalMRP'!$A$4:$C$2689,3,0),0)</f>
        <v>3059</v>
      </c>
      <c r="M241" s="1" t="n">
        <f aca="false">IFERROR(VLOOKUP(A241,'[2]Pivot HorizontalMRP'!$A$4:$D$2689,0.4,0),0)</f>
        <v>0</v>
      </c>
      <c r="N241" s="1" t="n">
        <f aca="false">IFERROR(VLOOKUP(A241,'[2]Pivot HorizontalMRP'!$A$4:$E$2689,5,0),0)</f>
        <v>0</v>
      </c>
      <c r="O241" s="1" t="n">
        <f aca="false">K241+L241</f>
        <v>3059</v>
      </c>
      <c r="P241" s="1" t="n">
        <f aca="false">K241+L241+M241+N241</f>
        <v>3059</v>
      </c>
      <c r="Q241" s="1" t="n">
        <f aca="false">IFERROR(VLOOKUP(A241,'[2]Pivot HorizontalMRP'!$A$4:$F$2689,6,0),0)</f>
        <v>0</v>
      </c>
      <c r="R241" s="1" t="n">
        <f aca="false">IFERROR(VLOOKUP(A241,'[2]Pivot HorizontalMRP'!$A$4:$G$2689,7,0),0)</f>
        <v>2766</v>
      </c>
      <c r="S241" s="1" t="n">
        <f aca="false">IFERROR(VLOOKUP(A241,'[2]Pivot HorizontalMRP'!$A$4:$H$2689,8,0),0)</f>
        <v>1459</v>
      </c>
      <c r="T241" s="1" t="n">
        <f aca="false">IFERROR(VLOOKUP(A241,'[2]Pivot HorizontalMRP'!$A$4:$I$2689,9,0),0)</f>
        <v>1817</v>
      </c>
      <c r="U241" s="1" t="n">
        <f aca="false">IF(I241="delivery",O241-SUM(Q241+R241),IF(I241="PO",P241-SUM(Q241:R241)))</f>
        <v>293</v>
      </c>
      <c r="V241" s="81" t="n">
        <v>2.178</v>
      </c>
      <c r="W241" s="81"/>
      <c r="X241" s="81" t="n">
        <f aca="false">W241-V241</f>
        <v>-2.178</v>
      </c>
      <c r="Y241" s="81"/>
      <c r="Z241" s="81"/>
      <c r="AA241" s="81" t="n">
        <v>2.178</v>
      </c>
      <c r="AB241" s="81"/>
      <c r="AC241" s="81"/>
      <c r="AD241" s="81"/>
      <c r="AE241" s="81"/>
      <c r="AF241" s="81"/>
      <c r="AG241" s="81"/>
      <c r="AH241" s="81"/>
      <c r="AI241" s="81"/>
      <c r="AJ241" s="81"/>
      <c r="AK241" s="81"/>
      <c r="AL241" s="81"/>
      <c r="AM241" s="81"/>
      <c r="AN241" s="81"/>
      <c r="AO241" s="81" t="str">
        <f aca="false">D241</f>
        <v>Arista</v>
      </c>
      <c r="AP241" s="1" t="s">
        <v>263</v>
      </c>
      <c r="AQ241" s="1"/>
      <c r="AR241" s="1"/>
      <c r="AS241" s="1"/>
      <c r="AT241" s="1"/>
      <c r="AU241" s="1"/>
      <c r="AV241" s="1"/>
      <c r="AW241" s="1"/>
      <c r="AX241" s="1"/>
      <c r="AY241" s="1"/>
      <c r="AZ241" s="1"/>
      <c r="BA241" s="1"/>
      <c r="BB241" s="1"/>
      <c r="BC241" s="1"/>
      <c r="BD241" s="1"/>
      <c r="BE241" s="1"/>
      <c r="BF241" s="1" t="s">
        <v>14668</v>
      </c>
      <c r="BG241" s="1" t="s">
        <v>183</v>
      </c>
      <c r="BH241" s="1"/>
      <c r="BI241" s="1"/>
    </row>
    <row r="242" customFormat="false" ht="12.75" hidden="false" customHeight="false" outlineLevel="0" collapsed="false">
      <c r="A242" s="1" t="s">
        <v>3734</v>
      </c>
      <c r="B242" s="1" t="s">
        <v>3735</v>
      </c>
      <c r="C242" s="1" t="s">
        <v>177</v>
      </c>
      <c r="D242" s="1" t="s">
        <v>82</v>
      </c>
      <c r="E242" s="1" t="s">
        <v>14855</v>
      </c>
      <c r="F242" s="1" t="s">
        <v>3737</v>
      </c>
      <c r="G242" s="1" t="n">
        <v>74</v>
      </c>
      <c r="H242" s="1" t="n">
        <v>1000</v>
      </c>
      <c r="I242" s="101" t="s">
        <v>188</v>
      </c>
      <c r="J242" s="1"/>
      <c r="K242" s="1" t="n">
        <f aca="false">IFERROR(VLOOKUP(A242,'[2]Pivot HorizontalMRP'!$A$4:$B$2689,2,0),0)</f>
        <v>1462</v>
      </c>
      <c r="L242" s="1" t="n">
        <f aca="false">IFERROR(VLOOKUP(A242,'[2]Pivot HorizontalMRP'!$A$4:$C$2689,3,0),0)</f>
        <v>1908</v>
      </c>
      <c r="M242" s="1" t="n">
        <f aca="false">IFERROR(VLOOKUP(A242,'[2]Pivot HorizontalMRP'!$A$4:$D$2689,0.4,0),0)</f>
        <v>0</v>
      </c>
      <c r="N242" s="1" t="n">
        <f aca="false">IFERROR(VLOOKUP(A242,'[2]Pivot HorizontalMRP'!$A$4:$E$2689,5,0),0)</f>
        <v>3245</v>
      </c>
      <c r="O242" s="1" t="n">
        <f aca="false">K242+L242</f>
        <v>3370</v>
      </c>
      <c r="P242" s="1" t="n">
        <f aca="false">K242+L242+M242+N242</f>
        <v>6615</v>
      </c>
      <c r="Q242" s="1" t="n">
        <f aca="false">IFERROR(VLOOKUP(A242,'[2]Pivot HorizontalMRP'!$A$4:$F$2689,6,0),0)</f>
        <v>4147</v>
      </c>
      <c r="R242" s="1" t="n">
        <f aca="false">IFERROR(VLOOKUP(A242,'[2]Pivot HorizontalMRP'!$A$4:$G$2689,7,0),0)</f>
        <v>3720</v>
      </c>
      <c r="S242" s="1" t="n">
        <f aca="false">IFERROR(VLOOKUP(A242,'[2]Pivot HorizontalMRP'!$A$4:$H$2689,8,0),0)</f>
        <v>2784</v>
      </c>
      <c r="T242" s="1" t="n">
        <f aca="false">IFERROR(VLOOKUP(A242,'[2]Pivot HorizontalMRP'!$A$4:$I$2689,9,0),0)</f>
        <v>2064</v>
      </c>
      <c r="U242" s="1" t="n">
        <f aca="false">IF(I242="delivery",O242-SUM(Q242+R242),IF(I242="PO",P242-SUM(Q242:R242)))</f>
        <v>-1252</v>
      </c>
      <c r="V242" s="81" t="n">
        <v>1.898</v>
      </c>
      <c r="W242" s="81"/>
      <c r="X242" s="81" t="n">
        <f aca="false">W242-V242</f>
        <v>-1.898</v>
      </c>
      <c r="Y242" s="81"/>
      <c r="Z242" s="81"/>
      <c r="AA242" s="81"/>
      <c r="AB242" s="81"/>
      <c r="AC242" s="81"/>
      <c r="AD242" s="81"/>
      <c r="AE242" s="81"/>
      <c r="AF242" s="81"/>
      <c r="AG242" s="81"/>
      <c r="AH242" s="81"/>
      <c r="AI242" s="81"/>
      <c r="AJ242" s="81"/>
      <c r="AK242" s="81"/>
      <c r="AL242" s="81"/>
      <c r="AM242" s="81"/>
      <c r="AN242" s="81"/>
      <c r="AO242" s="81" t="str">
        <f aca="false">D242</f>
        <v>Arista</v>
      </c>
      <c r="AP242" s="1" t="s">
        <v>263</v>
      </c>
      <c r="AQ242" s="1"/>
      <c r="AR242" s="1"/>
      <c r="AS242" s="1"/>
      <c r="AT242" s="1"/>
      <c r="AU242" s="1"/>
      <c r="AV242" s="1"/>
      <c r="AW242" s="1"/>
      <c r="AX242" s="1"/>
      <c r="AY242" s="1"/>
      <c r="AZ242" s="1"/>
      <c r="BA242" s="1"/>
      <c r="BB242" s="1"/>
      <c r="BC242" s="1"/>
      <c r="BD242" s="1"/>
      <c r="BE242" s="1"/>
      <c r="BF242" s="1" t="s">
        <v>14668</v>
      </c>
      <c r="BG242" s="1" t="s">
        <v>183</v>
      </c>
      <c r="BH242" s="1"/>
      <c r="BI242" s="1"/>
    </row>
    <row r="243" customFormat="false" ht="12.75" hidden="false" customHeight="false" outlineLevel="0" collapsed="false">
      <c r="A243" s="1" t="s">
        <v>3738</v>
      </c>
      <c r="B243" s="1" t="s">
        <v>3739</v>
      </c>
      <c r="C243" s="1" t="s">
        <v>177</v>
      </c>
      <c r="D243" s="1" t="s">
        <v>82</v>
      </c>
      <c r="E243" s="1" t="s">
        <v>14855</v>
      </c>
      <c r="F243" s="1" t="s">
        <v>3741</v>
      </c>
      <c r="G243" s="1" t="n">
        <v>74</v>
      </c>
      <c r="H243" s="1" t="n">
        <v>1000</v>
      </c>
      <c r="I243" s="101" t="s">
        <v>188</v>
      </c>
      <c r="J243" s="1"/>
      <c r="K243" s="1" t="n">
        <f aca="false">IFERROR(VLOOKUP(A243,'[2]Pivot HorizontalMRP'!$A$4:$B$2689,2,0),0)</f>
        <v>0</v>
      </c>
      <c r="L243" s="1" t="n">
        <f aca="false">IFERROR(VLOOKUP(A243,'[2]Pivot HorizontalMRP'!$A$4:$C$2689,3,0),0)</f>
        <v>1694</v>
      </c>
      <c r="M243" s="1" t="n">
        <f aca="false">IFERROR(VLOOKUP(A243,'[2]Pivot HorizontalMRP'!$A$4:$D$2689,0.4,0),0)</f>
        <v>0</v>
      </c>
      <c r="N243" s="1" t="n">
        <f aca="false">IFERROR(VLOOKUP(A243,'[2]Pivot HorizontalMRP'!$A$4:$E$2689,5,0),0)</f>
        <v>9100</v>
      </c>
      <c r="O243" s="1" t="n">
        <f aca="false">K243+L243</f>
        <v>1694</v>
      </c>
      <c r="P243" s="1" t="n">
        <f aca="false">K243+L243+M243+N243</f>
        <v>10794</v>
      </c>
      <c r="Q243" s="1" t="n">
        <f aca="false">IFERROR(VLOOKUP(A243,'[2]Pivot HorizontalMRP'!$A$4:$F$2689,6,0),0)</f>
        <v>4296</v>
      </c>
      <c r="R243" s="1" t="n">
        <f aca="false">IFERROR(VLOOKUP(A243,'[2]Pivot HorizontalMRP'!$A$4:$G$2689,7,0),0)</f>
        <v>3720</v>
      </c>
      <c r="S243" s="1" t="n">
        <f aca="false">IFERROR(VLOOKUP(A243,'[2]Pivot HorizontalMRP'!$A$4:$H$2689,8,0),0)</f>
        <v>2784</v>
      </c>
      <c r="T243" s="1" t="n">
        <f aca="false">IFERROR(VLOOKUP(A243,'[2]Pivot HorizontalMRP'!$A$4:$I$2689,9,0),0)</f>
        <v>2064</v>
      </c>
      <c r="U243" s="1" t="n">
        <f aca="false">IF(I243="delivery",O243-SUM(Q243+R243),IF(I243="PO",P243-SUM(Q243:R243)))</f>
        <v>2778</v>
      </c>
      <c r="V243" s="81" t="n">
        <v>1.898</v>
      </c>
      <c r="W243" s="81"/>
      <c r="X243" s="81" t="n">
        <f aca="false">W243-V243</f>
        <v>-1.898</v>
      </c>
      <c r="Y243" s="81"/>
      <c r="Z243" s="81"/>
      <c r="AA243" s="81"/>
      <c r="AB243" s="81"/>
      <c r="AC243" s="81"/>
      <c r="AD243" s="81"/>
      <c r="AE243" s="81"/>
      <c r="AF243" s="81"/>
      <c r="AG243" s="81"/>
      <c r="AH243" s="81"/>
      <c r="AI243" s="81"/>
      <c r="AJ243" s="81"/>
      <c r="AK243" s="81"/>
      <c r="AL243" s="81"/>
      <c r="AM243" s="81"/>
      <c r="AN243" s="81"/>
      <c r="AO243" s="81" t="str">
        <f aca="false">D243</f>
        <v>Arista</v>
      </c>
      <c r="AP243" s="1" t="s">
        <v>263</v>
      </c>
      <c r="AQ243" s="1"/>
      <c r="AR243" s="1"/>
      <c r="AS243" s="1"/>
      <c r="AT243" s="1"/>
      <c r="AU243" s="1"/>
      <c r="AV243" s="1"/>
      <c r="AW243" s="1"/>
      <c r="AX243" s="1"/>
      <c r="AY243" s="1"/>
      <c r="AZ243" s="1"/>
      <c r="BA243" s="1"/>
      <c r="BB243" s="1"/>
      <c r="BC243" s="1"/>
      <c r="BD243" s="1"/>
      <c r="BE243" s="1"/>
      <c r="BF243" s="1" t="s">
        <v>14668</v>
      </c>
      <c r="BG243" s="1" t="s">
        <v>183</v>
      </c>
      <c r="BH243" s="1"/>
      <c r="BI243" s="1"/>
    </row>
    <row r="244" customFormat="false" ht="12.75" hidden="false" customHeight="false" outlineLevel="0" collapsed="false">
      <c r="A244" s="1" t="s">
        <v>720</v>
      </c>
      <c r="B244" s="1" t="s">
        <v>721</v>
      </c>
      <c r="C244" s="1" t="s">
        <v>177</v>
      </c>
      <c r="D244" s="1" t="s">
        <v>82</v>
      </c>
      <c r="E244" s="1" t="s">
        <v>722</v>
      </c>
      <c r="F244" s="1" t="s">
        <v>723</v>
      </c>
      <c r="G244" s="1" t="n">
        <v>74</v>
      </c>
      <c r="H244" s="1" t="n">
        <v>1000</v>
      </c>
      <c r="I244" s="101" t="s">
        <v>188</v>
      </c>
      <c r="J244" s="1"/>
      <c r="K244" s="1" t="n">
        <f aca="false">IFERROR(VLOOKUP(A244,'[2]Pivot HorizontalMRP'!$A$4:$B$2689,2,0),0)</f>
        <v>40</v>
      </c>
      <c r="L244" s="1" t="n">
        <f aca="false">IFERROR(VLOOKUP(A244,'[2]Pivot HorizontalMRP'!$A$4:$C$2689,3,0),0)</f>
        <v>1650</v>
      </c>
      <c r="M244" s="1" t="n">
        <f aca="false">IFERROR(VLOOKUP(A244,'[2]Pivot HorizontalMRP'!$A$4:$D$2689,0.4,0),0)</f>
        <v>0</v>
      </c>
      <c r="N244" s="1" t="n">
        <f aca="false">IFERROR(VLOOKUP(A244,'[2]Pivot HorizontalMRP'!$A$4:$E$2689,5,0),0)</f>
        <v>0</v>
      </c>
      <c r="O244" s="1" t="n">
        <f aca="false">K244+L244</f>
        <v>1690</v>
      </c>
      <c r="P244" s="1" t="n">
        <f aca="false">K244+L244+M244+N244</f>
        <v>1690</v>
      </c>
      <c r="Q244" s="1" t="n">
        <f aca="false">IFERROR(VLOOKUP(A244,'[2]Pivot HorizontalMRP'!$A$4:$F$2689,6,0),0)</f>
        <v>370</v>
      </c>
      <c r="R244" s="1" t="n">
        <f aca="false">IFERROR(VLOOKUP(A244,'[2]Pivot HorizontalMRP'!$A$4:$G$2689,7,0),0)</f>
        <v>432</v>
      </c>
      <c r="S244" s="1" t="n">
        <f aca="false">IFERROR(VLOOKUP(A244,'[2]Pivot HorizontalMRP'!$A$4:$H$2689,8,0),0)</f>
        <v>510</v>
      </c>
      <c r="T244" s="1" t="n">
        <f aca="false">IFERROR(VLOOKUP(A244,'[2]Pivot HorizontalMRP'!$A$4:$I$2689,9,0),0)</f>
        <v>459</v>
      </c>
      <c r="U244" s="1" t="n">
        <f aca="false">IF(I244="delivery",O244-SUM(Q244+R244),IF(I244="PO",P244-SUM(Q244:R244)))</f>
        <v>888</v>
      </c>
      <c r="V244" s="81" t="n">
        <v>1.107</v>
      </c>
      <c r="W244" s="81"/>
      <c r="X244" s="81" t="n">
        <f aca="false">W244-V244</f>
        <v>-1.107</v>
      </c>
      <c r="Y244" s="81"/>
      <c r="Z244" s="81"/>
      <c r="AA244" s="81" t="n">
        <v>1.107</v>
      </c>
      <c r="AB244" s="81"/>
      <c r="AC244" s="81"/>
      <c r="AD244" s="81"/>
      <c r="AE244" s="81"/>
      <c r="AF244" s="81"/>
      <c r="AG244" s="81"/>
      <c r="AH244" s="81"/>
      <c r="AI244" s="81"/>
      <c r="AJ244" s="81"/>
      <c r="AK244" s="81"/>
      <c r="AL244" s="81"/>
      <c r="AM244" s="81"/>
      <c r="AN244" s="81"/>
      <c r="AO244" s="81" t="str">
        <f aca="false">D244</f>
        <v>Arista</v>
      </c>
      <c r="AP244" s="1" t="s">
        <v>263</v>
      </c>
      <c r="AQ244" s="1"/>
      <c r="AR244" s="1"/>
      <c r="AS244" s="1"/>
      <c r="AT244" s="1"/>
      <c r="AU244" s="1"/>
      <c r="AV244" s="1"/>
      <c r="AW244" s="1"/>
      <c r="AX244" s="1"/>
      <c r="AY244" s="1"/>
      <c r="AZ244" s="1"/>
      <c r="BA244" s="1"/>
      <c r="BB244" s="1"/>
      <c r="BC244" s="1"/>
      <c r="BD244" s="1"/>
      <c r="BE244" s="1"/>
      <c r="BF244" s="1" t="s">
        <v>14668</v>
      </c>
      <c r="BG244" s="1" t="s">
        <v>183</v>
      </c>
      <c r="BH244" s="1"/>
      <c r="BI244" s="1"/>
    </row>
    <row r="245" customFormat="false" ht="12.75" hidden="false" customHeight="false" outlineLevel="0" collapsed="false">
      <c r="A245" s="103" t="s">
        <v>760</v>
      </c>
      <c r="B245" s="104" t="s">
        <v>761</v>
      </c>
      <c r="C245" s="99" t="s">
        <v>177</v>
      </c>
      <c r="D245" s="99" t="s">
        <v>82</v>
      </c>
      <c r="E245" s="99" t="s">
        <v>762</v>
      </c>
      <c r="F245" s="99" t="s">
        <v>763</v>
      </c>
      <c r="G245" s="99" t="n">
        <v>51</v>
      </c>
      <c r="H245" s="99" t="n">
        <v>100</v>
      </c>
      <c r="I245" s="99" t="s">
        <v>188</v>
      </c>
      <c r="K245" s="1" t="n">
        <f aca="false">IFERROR(VLOOKUP(A245,'[2]Pivot HorizontalMRP'!$A$4:$B$2689,2,0),0)</f>
        <v>0</v>
      </c>
      <c r="L245" s="1" t="n">
        <f aca="false">IFERROR(VLOOKUP(A245,'[2]Pivot HorizontalMRP'!$A$4:$C$2689,3,0),0)</f>
        <v>7</v>
      </c>
      <c r="M245" s="1" t="n">
        <f aca="false">IFERROR(VLOOKUP(A245,'[2]Pivot HorizontalMRP'!$A$4:$D$2689,0.4,0),0)</f>
        <v>0</v>
      </c>
      <c r="N245" s="1" t="n">
        <f aca="false">IFERROR(VLOOKUP(A245,'[2]Pivot HorizontalMRP'!$A$4:$E$2689,5,0),0)</f>
        <v>0</v>
      </c>
      <c r="O245" s="1" t="n">
        <f aca="false">K245+L245</f>
        <v>7</v>
      </c>
      <c r="P245" s="1" t="n">
        <f aca="false">K245+L245+M245+N245</f>
        <v>7</v>
      </c>
      <c r="Q245" s="1" t="n">
        <f aca="false">IFERROR(VLOOKUP(A245,'[2]Pivot HorizontalMRP'!$A$4:$F$2689,6,0),0)</f>
        <v>1</v>
      </c>
      <c r="R245" s="1" t="n">
        <f aca="false">IFERROR(VLOOKUP(A245,'[2]Pivot HorizontalMRP'!$A$4:$G$2689,7,0),0)</f>
        <v>0</v>
      </c>
      <c r="S245" s="1" t="n">
        <f aca="false">IFERROR(VLOOKUP(A245,'[2]Pivot HorizontalMRP'!$A$4:$H$2689,8,0),0)</f>
        <v>0</v>
      </c>
      <c r="T245" s="1" t="n">
        <f aca="false">IFERROR(VLOOKUP(A245,'[2]Pivot HorizontalMRP'!$A$4:$I$2689,9,0),0)</f>
        <v>0</v>
      </c>
      <c r="U245" s="1" t="n">
        <f aca="false">IF(I245="delivery",O245-SUM(Q245+R245),IF(I245="PO",P245-SUM(Q245:R245)))</f>
        <v>6</v>
      </c>
      <c r="V245" s="99" t="n">
        <v>88.64</v>
      </c>
      <c r="X245" s="81" t="n">
        <f aca="false">W245-V245</f>
        <v>-88.64</v>
      </c>
      <c r="AA245" s="81"/>
      <c r="AO245" s="81" t="str">
        <f aca="false">D245</f>
        <v>Arista</v>
      </c>
      <c r="AP245" s="99" t="s">
        <v>263</v>
      </c>
      <c r="BF245" s="99" t="s">
        <v>14668</v>
      </c>
      <c r="BG245" s="1" t="s">
        <v>183</v>
      </c>
    </row>
    <row r="246" customFormat="false" ht="12.75" hidden="false" customHeight="false" outlineLevel="0" collapsed="false">
      <c r="A246" s="1" t="s">
        <v>14856</v>
      </c>
      <c r="B246" s="1" t="s">
        <v>768</v>
      </c>
      <c r="C246" s="1" t="s">
        <v>177</v>
      </c>
      <c r="D246" s="1" t="s">
        <v>82</v>
      </c>
      <c r="E246" s="1" t="s">
        <v>762</v>
      </c>
      <c r="F246" s="1" t="s">
        <v>14857</v>
      </c>
      <c r="G246" s="1" t="n">
        <v>66</v>
      </c>
      <c r="H246" s="1" t="n">
        <v>260</v>
      </c>
      <c r="I246" s="102" t="s">
        <v>188</v>
      </c>
      <c r="J246" s="1"/>
      <c r="K246" s="1" t="n">
        <f aca="false">IFERROR(VLOOKUP(A246,'[2]Pivot HorizontalMRP'!$A$4:$B$2689,2,0),0)</f>
        <v>0</v>
      </c>
      <c r="L246" s="1" t="n">
        <f aca="false">IFERROR(VLOOKUP(A246,'[2]Pivot HorizontalMRP'!$A$4:$C$2689,3,0),0)</f>
        <v>95</v>
      </c>
      <c r="M246" s="1" t="n">
        <f aca="false">IFERROR(VLOOKUP(A246,'[2]Pivot HorizontalMRP'!$A$4:$D$2689,0.4,0),0)</f>
        <v>0</v>
      </c>
      <c r="N246" s="1" t="n">
        <f aca="false">IFERROR(VLOOKUP(A246,'[2]Pivot HorizontalMRP'!$A$4:$E$2689,5,0),0)</f>
        <v>0</v>
      </c>
      <c r="O246" s="1" t="n">
        <f aca="false">K246+L246</f>
        <v>95</v>
      </c>
      <c r="P246" s="1" t="n">
        <f aca="false">K246+L246+M246+N246</f>
        <v>95</v>
      </c>
      <c r="Q246" s="1" t="n">
        <f aca="false">IFERROR(VLOOKUP(A246,'[2]Pivot HorizontalMRP'!$A$4:$F$2689,6,0),0)</f>
        <v>63</v>
      </c>
      <c r="R246" s="1" t="n">
        <f aca="false">IFERROR(VLOOKUP(A246,'[2]Pivot HorizontalMRP'!$A$4:$G$2689,7,0),0)</f>
        <v>0</v>
      </c>
      <c r="S246" s="1" t="n">
        <f aca="false">IFERROR(VLOOKUP(A246,'[2]Pivot HorizontalMRP'!$A$4:$H$2689,8,0),0)</f>
        <v>0</v>
      </c>
      <c r="T246" s="1" t="n">
        <f aca="false">IFERROR(VLOOKUP(A246,'[2]Pivot HorizontalMRP'!$A$4:$I$2689,9,0),0)</f>
        <v>0</v>
      </c>
      <c r="U246" s="1" t="n">
        <f aca="false">IF(I246="delivery",O246-SUM(Q246+R246),IF(I246="PO",P246-SUM(Q246:R246)))</f>
        <v>32</v>
      </c>
      <c r="V246" s="81" t="n">
        <v>79.17</v>
      </c>
      <c r="W246" s="81"/>
      <c r="X246" s="81" t="n">
        <f aca="false">W246-V246</f>
        <v>-79.17</v>
      </c>
      <c r="Y246" s="81"/>
      <c r="Z246" s="81"/>
      <c r="AA246" s="81"/>
      <c r="AB246" s="81"/>
      <c r="AC246" s="81"/>
      <c r="AD246" s="81"/>
      <c r="AE246" s="81"/>
      <c r="AF246" s="81"/>
      <c r="AG246" s="81"/>
      <c r="AH246" s="81"/>
      <c r="AI246" s="81"/>
      <c r="AJ246" s="81"/>
      <c r="AK246" s="81"/>
      <c r="AL246" s="81"/>
      <c r="AM246" s="81"/>
      <c r="AN246" s="81"/>
      <c r="AO246" s="81" t="str">
        <f aca="false">D246</f>
        <v>Arista</v>
      </c>
      <c r="AP246" s="102" t="s">
        <v>263</v>
      </c>
      <c r="AQ246" s="1"/>
      <c r="AR246" s="1"/>
      <c r="AS246" s="1"/>
      <c r="AT246" s="1"/>
      <c r="AU246" s="1"/>
      <c r="AV246" s="1"/>
      <c r="AW246" s="1"/>
      <c r="AX246" s="1"/>
      <c r="AY246" s="1"/>
      <c r="AZ246" s="1"/>
      <c r="BA246" s="1"/>
      <c r="BB246" s="1"/>
      <c r="BC246" s="1"/>
      <c r="BD246" s="1"/>
      <c r="BE246" s="1"/>
      <c r="BF246" s="1" t="s">
        <v>10507</v>
      </c>
      <c r="BG246" s="1" t="s">
        <v>183</v>
      </c>
      <c r="BH246" s="1"/>
      <c r="BI246" s="1"/>
    </row>
    <row r="247" customFormat="false" ht="12.75" hidden="false" customHeight="false" outlineLevel="0" collapsed="false">
      <c r="A247" s="103" t="s">
        <v>767</v>
      </c>
      <c r="B247" s="104" t="s">
        <v>768</v>
      </c>
      <c r="C247" s="99" t="s">
        <v>177</v>
      </c>
      <c r="D247" s="99" t="s">
        <v>82</v>
      </c>
      <c r="E247" s="99" t="s">
        <v>762</v>
      </c>
      <c r="F247" s="99" t="s">
        <v>769</v>
      </c>
      <c r="G247" s="99" t="n">
        <v>51</v>
      </c>
      <c r="H247" s="99" t="n">
        <v>100</v>
      </c>
      <c r="I247" s="99" t="s">
        <v>188</v>
      </c>
      <c r="K247" s="1" t="n">
        <f aca="false">IFERROR(VLOOKUP(A247,'[2]Pivot HorizontalMRP'!$A$4:$B$2689,2,0),0)</f>
        <v>0</v>
      </c>
      <c r="L247" s="1" t="n">
        <f aca="false">IFERROR(VLOOKUP(A247,'[2]Pivot HorizontalMRP'!$A$4:$C$2689,3,0),0)</f>
        <v>10</v>
      </c>
      <c r="M247" s="1" t="n">
        <f aca="false">IFERROR(VLOOKUP(A247,'[2]Pivot HorizontalMRP'!$A$4:$D$2689,0.4,0),0)</f>
        <v>0</v>
      </c>
      <c r="N247" s="1" t="n">
        <f aca="false">IFERROR(VLOOKUP(A247,'[2]Pivot HorizontalMRP'!$A$4:$E$2689,5,0),0)</f>
        <v>0</v>
      </c>
      <c r="O247" s="1" t="n">
        <f aca="false">K247+L247</f>
        <v>10</v>
      </c>
      <c r="P247" s="1" t="n">
        <f aca="false">K247+L247+M247+N247</f>
        <v>10</v>
      </c>
      <c r="Q247" s="1" t="n">
        <f aca="false">IFERROR(VLOOKUP(A247,'[2]Pivot HorizontalMRP'!$A$4:$F$2689,6,0),0)</f>
        <v>49</v>
      </c>
      <c r="R247" s="1" t="n">
        <f aca="false">IFERROR(VLOOKUP(A247,'[2]Pivot HorizontalMRP'!$A$4:$G$2689,7,0),0)</f>
        <v>0</v>
      </c>
      <c r="S247" s="1" t="n">
        <f aca="false">IFERROR(VLOOKUP(A247,'[2]Pivot HorizontalMRP'!$A$4:$H$2689,8,0),0)</f>
        <v>0</v>
      </c>
      <c r="T247" s="1" t="n">
        <f aca="false">IFERROR(VLOOKUP(A247,'[2]Pivot HorizontalMRP'!$A$4:$I$2689,9,0),0)</f>
        <v>0</v>
      </c>
      <c r="U247" s="1" t="n">
        <f aca="false">IF(I247="delivery",O247-SUM(Q247+R247),IF(I247="PO",P247-SUM(Q247:R247)))</f>
        <v>-39</v>
      </c>
      <c r="V247" s="99" t="n">
        <v>79.17</v>
      </c>
      <c r="X247" s="81" t="n">
        <f aca="false">W247-V247</f>
        <v>-79.17</v>
      </c>
      <c r="AA247" s="81"/>
      <c r="AO247" s="81" t="str">
        <f aca="false">D247</f>
        <v>Arista</v>
      </c>
      <c r="AP247" s="99" t="s">
        <v>263</v>
      </c>
      <c r="BF247" s="99" t="s">
        <v>14668</v>
      </c>
      <c r="BG247" s="1" t="s">
        <v>183</v>
      </c>
    </row>
    <row r="248" customFormat="false" ht="12.75" hidden="false" customHeight="false" outlineLevel="0" collapsed="false">
      <c r="A248" s="1" t="s">
        <v>770</v>
      </c>
      <c r="B248" s="1" t="s">
        <v>771</v>
      </c>
      <c r="C248" s="1" t="s">
        <v>177</v>
      </c>
      <c r="D248" s="1" t="s">
        <v>82</v>
      </c>
      <c r="E248" s="1" t="s">
        <v>772</v>
      </c>
      <c r="F248" s="1" t="s">
        <v>773</v>
      </c>
      <c r="G248" s="1" t="n">
        <v>51</v>
      </c>
      <c r="H248" s="1" t="n">
        <v>100</v>
      </c>
      <c r="I248" s="101" t="s">
        <v>188</v>
      </c>
      <c r="J248" s="1"/>
      <c r="K248" s="1" t="n">
        <f aca="false">IFERROR(VLOOKUP(A248,'[2]Pivot HorizontalMRP'!$A$4:$B$2689,2,0),0)</f>
        <v>0</v>
      </c>
      <c r="L248" s="1" t="n">
        <f aca="false">IFERROR(VLOOKUP(A248,'[2]Pivot HorizontalMRP'!$A$4:$C$2689,3,0),0)</f>
        <v>257</v>
      </c>
      <c r="M248" s="1" t="n">
        <f aca="false">IFERROR(VLOOKUP(A248,'[2]Pivot HorizontalMRP'!$A$4:$D$2689,0.4,0),0)</f>
        <v>0</v>
      </c>
      <c r="N248" s="1" t="n">
        <f aca="false">IFERROR(VLOOKUP(A248,'[2]Pivot HorizontalMRP'!$A$4:$E$2689,5,0),0)</f>
        <v>0</v>
      </c>
      <c r="O248" s="1" t="n">
        <f aca="false">K248+L248</f>
        <v>257</v>
      </c>
      <c r="P248" s="1" t="n">
        <f aca="false">K248+L248+M248+N248</f>
        <v>257</v>
      </c>
      <c r="Q248" s="1" t="n">
        <f aca="false">IFERROR(VLOOKUP(A248,'[2]Pivot HorizontalMRP'!$A$4:$F$2689,6,0),0)</f>
        <v>269</v>
      </c>
      <c r="R248" s="1" t="n">
        <f aca="false">IFERROR(VLOOKUP(A248,'[2]Pivot HorizontalMRP'!$A$4:$G$2689,7,0),0)</f>
        <v>392</v>
      </c>
      <c r="S248" s="1" t="n">
        <f aca="false">IFERROR(VLOOKUP(A248,'[2]Pivot HorizontalMRP'!$A$4:$H$2689,8,0),0)</f>
        <v>403</v>
      </c>
      <c r="T248" s="1" t="n">
        <f aca="false">IFERROR(VLOOKUP(A248,'[2]Pivot HorizontalMRP'!$A$4:$I$2689,9,0),0)</f>
        <v>405</v>
      </c>
      <c r="U248" s="1" t="n">
        <f aca="false">IF(I248="delivery",O248-SUM(Q248+R248),IF(I248="PO",P248-SUM(Q248:R248)))</f>
        <v>-404</v>
      </c>
      <c r="V248" s="81" t="n">
        <v>6.78</v>
      </c>
      <c r="W248" s="81"/>
      <c r="X248" s="81" t="n">
        <f aca="false">W248-V248</f>
        <v>-6.78</v>
      </c>
      <c r="Y248" s="81"/>
      <c r="Z248" s="81"/>
      <c r="AA248" s="81"/>
      <c r="AB248" s="81"/>
      <c r="AC248" s="81"/>
      <c r="AD248" s="81"/>
      <c r="AE248" s="81"/>
      <c r="AF248" s="81"/>
      <c r="AG248" s="81"/>
      <c r="AH248" s="81"/>
      <c r="AI248" s="81"/>
      <c r="AJ248" s="81"/>
      <c r="AK248" s="81"/>
      <c r="AL248" s="81"/>
      <c r="AM248" s="81"/>
      <c r="AN248" s="81"/>
      <c r="AO248" s="81" t="str">
        <f aca="false">D248</f>
        <v>Arista</v>
      </c>
      <c r="AP248" s="1" t="s">
        <v>263</v>
      </c>
      <c r="AQ248" s="1"/>
      <c r="AR248" s="1"/>
      <c r="AS248" s="1"/>
      <c r="AT248" s="1"/>
      <c r="AU248" s="1"/>
      <c r="AV248" s="1"/>
      <c r="AW248" s="1"/>
      <c r="AX248" s="1"/>
      <c r="AY248" s="1"/>
      <c r="AZ248" s="1"/>
      <c r="BA248" s="1"/>
      <c r="BB248" s="1"/>
      <c r="BC248" s="1"/>
      <c r="BD248" s="1"/>
      <c r="BE248" s="1"/>
      <c r="BF248" s="1" t="s">
        <v>14668</v>
      </c>
      <c r="BG248" s="1" t="s">
        <v>183</v>
      </c>
      <c r="BH248" s="1"/>
      <c r="BI248" s="1"/>
    </row>
    <row r="249" customFormat="false" ht="12.75" hidden="false" customHeight="false" outlineLevel="0" collapsed="false">
      <c r="A249" s="1" t="s">
        <v>774</v>
      </c>
      <c r="B249" s="1" t="s">
        <v>775</v>
      </c>
      <c r="C249" s="1" t="s">
        <v>177</v>
      </c>
      <c r="D249" s="1" t="s">
        <v>82</v>
      </c>
      <c r="E249" s="1" t="s">
        <v>776</v>
      </c>
      <c r="F249" s="1" t="s">
        <v>777</v>
      </c>
      <c r="G249" s="1" t="n">
        <v>51</v>
      </c>
      <c r="H249" s="1" t="n">
        <v>100</v>
      </c>
      <c r="I249" s="101" t="s">
        <v>188</v>
      </c>
      <c r="J249" s="1"/>
      <c r="K249" s="1" t="n">
        <f aca="false">IFERROR(VLOOKUP(A249,'[2]Pivot HorizontalMRP'!$A$4:$B$2689,2,0),0)</f>
        <v>0</v>
      </c>
      <c r="L249" s="1" t="n">
        <f aca="false">IFERROR(VLOOKUP(A249,'[2]Pivot HorizontalMRP'!$A$4:$C$2689,3,0),0)</f>
        <v>260</v>
      </c>
      <c r="M249" s="1" t="n">
        <f aca="false">IFERROR(VLOOKUP(A249,'[2]Pivot HorizontalMRP'!$A$4:$D$2689,0.4,0),0)</f>
        <v>0</v>
      </c>
      <c r="N249" s="1" t="n">
        <f aca="false">IFERROR(VLOOKUP(A249,'[2]Pivot HorizontalMRP'!$A$4:$E$2689,5,0),0)</f>
        <v>0</v>
      </c>
      <c r="O249" s="1" t="n">
        <f aca="false">K249+L249</f>
        <v>260</v>
      </c>
      <c r="P249" s="1" t="n">
        <f aca="false">K249+L249+M249+N249</f>
        <v>260</v>
      </c>
      <c r="Q249" s="1" t="n">
        <f aca="false">IFERROR(VLOOKUP(A249,'[2]Pivot HorizontalMRP'!$A$4:$F$2689,6,0),0)</f>
        <v>269</v>
      </c>
      <c r="R249" s="1" t="n">
        <f aca="false">IFERROR(VLOOKUP(A249,'[2]Pivot HorizontalMRP'!$A$4:$G$2689,7,0),0)</f>
        <v>392</v>
      </c>
      <c r="S249" s="1" t="n">
        <f aca="false">IFERROR(VLOOKUP(A249,'[2]Pivot HorizontalMRP'!$A$4:$H$2689,8,0),0)</f>
        <v>403</v>
      </c>
      <c r="T249" s="1" t="n">
        <f aca="false">IFERROR(VLOOKUP(A249,'[2]Pivot HorizontalMRP'!$A$4:$I$2689,9,0),0)</f>
        <v>405</v>
      </c>
      <c r="U249" s="1" t="n">
        <f aca="false">IF(I249="delivery",O249-SUM(Q249+R249),IF(I249="PO",P249-SUM(Q249:R249)))</f>
        <v>-401</v>
      </c>
      <c r="V249" s="81" t="n">
        <v>3.92</v>
      </c>
      <c r="W249" s="81"/>
      <c r="X249" s="81" t="n">
        <f aca="false">W249-V249</f>
        <v>-3.92</v>
      </c>
      <c r="Y249" s="81"/>
      <c r="Z249" s="81"/>
      <c r="AA249" s="81"/>
      <c r="AB249" s="81"/>
      <c r="AC249" s="81"/>
      <c r="AD249" s="81"/>
      <c r="AE249" s="81"/>
      <c r="AF249" s="81"/>
      <c r="AG249" s="81"/>
      <c r="AH249" s="81"/>
      <c r="AI249" s="81"/>
      <c r="AJ249" s="81"/>
      <c r="AK249" s="81"/>
      <c r="AL249" s="81"/>
      <c r="AM249" s="81"/>
      <c r="AN249" s="81"/>
      <c r="AO249" s="81" t="str">
        <f aca="false">D249</f>
        <v>Arista</v>
      </c>
      <c r="AP249" s="1" t="s">
        <v>263</v>
      </c>
      <c r="AQ249" s="1"/>
      <c r="AR249" s="1"/>
      <c r="AS249" s="1"/>
      <c r="AT249" s="1"/>
      <c r="AU249" s="1"/>
      <c r="AV249" s="1"/>
      <c r="AW249" s="1"/>
      <c r="AX249" s="1"/>
      <c r="AY249" s="1"/>
      <c r="AZ249" s="1"/>
      <c r="BA249" s="1"/>
      <c r="BB249" s="1"/>
      <c r="BC249" s="1"/>
      <c r="BD249" s="1"/>
      <c r="BE249" s="1"/>
      <c r="BF249" s="1" t="s">
        <v>14668</v>
      </c>
      <c r="BG249" s="1" t="s">
        <v>183</v>
      </c>
      <c r="BH249" s="1"/>
      <c r="BI249" s="1"/>
    </row>
    <row r="250" customFormat="false" ht="12.75" hidden="false" customHeight="false" outlineLevel="0" collapsed="false">
      <c r="A250" s="1" t="s">
        <v>14515</v>
      </c>
      <c r="B250" s="1" t="s">
        <v>14516</v>
      </c>
      <c r="C250" s="1" t="s">
        <v>177</v>
      </c>
      <c r="D250" s="1" t="s">
        <v>82</v>
      </c>
      <c r="E250" s="1" t="s">
        <v>792</v>
      </c>
      <c r="F250" s="1" t="s">
        <v>14517</v>
      </c>
      <c r="G250" s="1" t="n">
        <v>65</v>
      </c>
      <c r="H250" s="1" t="n">
        <v>1</v>
      </c>
      <c r="I250" s="101" t="s">
        <v>188</v>
      </c>
      <c r="J250" s="1"/>
      <c r="K250" s="1" t="n">
        <f aca="false">IFERROR(VLOOKUP(A250,'[2]Pivot HorizontalMRP'!$A$4:$B$2689,2,0),0)</f>
        <v>0</v>
      </c>
      <c r="L250" s="1" t="n">
        <f aca="false">IFERROR(VLOOKUP(A250,'[2]Pivot HorizontalMRP'!$A$4:$C$2689,3,0),0)</f>
        <v>45</v>
      </c>
      <c r="M250" s="1" t="n">
        <f aca="false">IFERROR(VLOOKUP(A250,'[2]Pivot HorizontalMRP'!$A$4:$D$2689,0.4,0),0)</f>
        <v>0</v>
      </c>
      <c r="N250" s="1" t="n">
        <f aca="false">IFERROR(VLOOKUP(A250,'[2]Pivot HorizontalMRP'!$A$4:$E$2689,5,0),0)</f>
        <v>0</v>
      </c>
      <c r="O250" s="1" t="n">
        <f aca="false">K250+L250</f>
        <v>45</v>
      </c>
      <c r="P250" s="1" t="n">
        <f aca="false">K250+L250+M250+N250</f>
        <v>45</v>
      </c>
      <c r="Q250" s="1" t="n">
        <f aca="false">IFERROR(VLOOKUP(A250,'[2]Pivot HorizontalMRP'!$A$4:$F$2689,6,0),0)</f>
        <v>99</v>
      </c>
      <c r="R250" s="1" t="n">
        <f aca="false">IFERROR(VLOOKUP(A250,'[2]Pivot HorizontalMRP'!$A$4:$G$2689,7,0),0)</f>
        <v>0</v>
      </c>
      <c r="S250" s="1" t="n">
        <f aca="false">IFERROR(VLOOKUP(A250,'[2]Pivot HorizontalMRP'!$A$4:$H$2689,8,0),0)</f>
        <v>0</v>
      </c>
      <c r="T250" s="1" t="n">
        <f aca="false">IFERROR(VLOOKUP(A250,'[2]Pivot HorizontalMRP'!$A$4:$I$2689,9,0),0)</f>
        <v>0</v>
      </c>
      <c r="U250" s="1" t="n">
        <f aca="false">IF(I250="delivery",O250-SUM(Q250+R250),IF(I250="PO",P250-SUM(Q250:R250)))</f>
        <v>-54</v>
      </c>
      <c r="V250" s="81" t="n">
        <v>102.5</v>
      </c>
      <c r="W250" s="81"/>
      <c r="X250" s="81" t="n">
        <f aca="false">W250-V250</f>
        <v>-102.5</v>
      </c>
      <c r="Y250" s="81"/>
      <c r="Z250" s="81"/>
      <c r="AA250" s="81"/>
      <c r="AB250" s="81"/>
      <c r="AC250" s="81"/>
      <c r="AD250" s="81"/>
      <c r="AE250" s="81"/>
      <c r="AF250" s="81"/>
      <c r="AG250" s="81"/>
      <c r="AH250" s="81"/>
      <c r="AI250" s="81"/>
      <c r="AJ250" s="81"/>
      <c r="AK250" s="81"/>
      <c r="AL250" s="81"/>
      <c r="AM250" s="81"/>
      <c r="AN250" s="81"/>
      <c r="AO250" s="81" t="str">
        <f aca="false">D250</f>
        <v>Arista</v>
      </c>
      <c r="AP250" s="1" t="s">
        <v>263</v>
      </c>
      <c r="AQ250" s="1"/>
      <c r="AR250" s="1"/>
      <c r="AS250" s="1"/>
      <c r="AT250" s="1"/>
      <c r="AU250" s="1"/>
      <c r="AV250" s="1"/>
      <c r="AW250" s="1"/>
      <c r="AX250" s="1"/>
      <c r="AY250" s="1"/>
      <c r="AZ250" s="1"/>
      <c r="BA250" s="1"/>
      <c r="BB250" s="1"/>
      <c r="BC250" s="1"/>
      <c r="BD250" s="1"/>
      <c r="BE250" s="1"/>
      <c r="BF250" s="1" t="s">
        <v>14668</v>
      </c>
      <c r="BG250" s="1" t="s">
        <v>183</v>
      </c>
      <c r="BH250" s="1"/>
      <c r="BI250" s="1"/>
    </row>
    <row r="251" customFormat="false" ht="12.75" hidden="false" customHeight="false" outlineLevel="0" collapsed="false">
      <c r="A251" s="1" t="s">
        <v>14858</v>
      </c>
      <c r="B251" s="1" t="s">
        <v>14520</v>
      </c>
      <c r="C251" s="1" t="s">
        <v>177</v>
      </c>
      <c r="D251" s="1" t="s">
        <v>82</v>
      </c>
      <c r="E251" s="1" t="s">
        <v>14521</v>
      </c>
      <c r="F251" s="1" t="s">
        <v>14859</v>
      </c>
      <c r="G251" s="1" t="n">
        <v>46</v>
      </c>
      <c r="H251" s="1" t="n">
        <v>100</v>
      </c>
      <c r="I251" s="102" t="s">
        <v>188</v>
      </c>
      <c r="J251" s="1"/>
      <c r="K251" s="1" t="n">
        <f aca="false">IFERROR(VLOOKUP(A251,'[2]Pivot HorizontalMRP'!$A$4:$B$2689,2,0),0)</f>
        <v>0</v>
      </c>
      <c r="L251" s="1" t="n">
        <f aca="false">IFERROR(VLOOKUP(A251,'[2]Pivot HorizontalMRP'!$A$4:$C$2689,3,0),0)</f>
        <v>0</v>
      </c>
      <c r="M251" s="1" t="n">
        <f aca="false">IFERROR(VLOOKUP(A251,'[2]Pivot HorizontalMRP'!$A$4:$D$2689,0.4,0),0)</f>
        <v>0</v>
      </c>
      <c r="N251" s="1" t="n">
        <f aca="false">IFERROR(VLOOKUP(A251,'[2]Pivot HorizontalMRP'!$A$4:$E$2689,5,0),0)</f>
        <v>45</v>
      </c>
      <c r="O251" s="1" t="n">
        <f aca="false">K251+L251</f>
        <v>0</v>
      </c>
      <c r="P251" s="1" t="n">
        <f aca="false">K251+L251+M251+N251</f>
        <v>45</v>
      </c>
      <c r="Q251" s="1" t="n">
        <f aca="false">IFERROR(VLOOKUP(A251,'[2]Pivot HorizontalMRP'!$A$4:$F$2689,6,0),0)</f>
        <v>320</v>
      </c>
      <c r="R251" s="1" t="n">
        <f aca="false">IFERROR(VLOOKUP(A251,'[2]Pivot HorizontalMRP'!$A$4:$G$2689,7,0),0)</f>
        <v>226</v>
      </c>
      <c r="S251" s="1" t="n">
        <f aca="false">IFERROR(VLOOKUP(A251,'[2]Pivot HorizontalMRP'!$A$4:$H$2689,8,0),0)</f>
        <v>176</v>
      </c>
      <c r="T251" s="1" t="n">
        <f aca="false">IFERROR(VLOOKUP(A251,'[2]Pivot HorizontalMRP'!$A$4:$I$2689,9,0),0)</f>
        <v>176</v>
      </c>
      <c r="U251" s="1" t="n">
        <f aca="false">IF(I251="delivery",O251-SUM(Q251+R251),IF(I251="PO",P251-SUM(Q251:R251)))</f>
        <v>-501</v>
      </c>
      <c r="V251" s="81" t="n">
        <v>9.15</v>
      </c>
      <c r="W251" s="81"/>
      <c r="X251" s="81" t="n">
        <f aca="false">W251-V251</f>
        <v>-9.15</v>
      </c>
      <c r="Y251" s="81"/>
      <c r="Z251" s="81"/>
      <c r="AA251" s="81"/>
      <c r="AB251" s="81"/>
      <c r="AC251" s="81"/>
      <c r="AD251" s="81"/>
      <c r="AE251" s="81"/>
      <c r="AF251" s="81"/>
      <c r="AG251" s="81"/>
      <c r="AH251" s="81"/>
      <c r="AI251" s="81"/>
      <c r="AJ251" s="81"/>
      <c r="AK251" s="81"/>
      <c r="AL251" s="81"/>
      <c r="AM251" s="81"/>
      <c r="AN251" s="81"/>
      <c r="AO251" s="81" t="str">
        <f aca="false">D251</f>
        <v>Arista</v>
      </c>
      <c r="AP251" s="102" t="s">
        <v>263</v>
      </c>
      <c r="AQ251" s="1"/>
      <c r="AR251" s="1"/>
      <c r="AS251" s="1"/>
      <c r="AT251" s="1"/>
      <c r="AU251" s="1"/>
      <c r="AV251" s="1"/>
      <c r="AW251" s="1"/>
      <c r="AX251" s="1"/>
      <c r="AY251" s="1"/>
      <c r="AZ251" s="1"/>
      <c r="BA251" s="1"/>
      <c r="BB251" s="1"/>
      <c r="BC251" s="1"/>
      <c r="BD251" s="1"/>
      <c r="BE251" s="1"/>
      <c r="BF251" s="1" t="s">
        <v>10507</v>
      </c>
      <c r="BG251" s="1" t="s">
        <v>183</v>
      </c>
      <c r="BH251" s="1"/>
      <c r="BI251" s="1"/>
    </row>
    <row r="252" customFormat="false" ht="12.75" hidden="false" customHeight="false" outlineLevel="0" collapsed="false">
      <c r="A252" s="103" t="s">
        <v>801</v>
      </c>
      <c r="B252" s="104" t="s">
        <v>802</v>
      </c>
      <c r="C252" s="99" t="s">
        <v>177</v>
      </c>
      <c r="D252" s="99" t="s">
        <v>82</v>
      </c>
      <c r="E252" s="99" t="s">
        <v>803</v>
      </c>
      <c r="F252" s="99" t="s">
        <v>804</v>
      </c>
      <c r="G252" s="99" t="n">
        <v>51</v>
      </c>
      <c r="H252" s="99" t="n">
        <v>100</v>
      </c>
      <c r="I252" s="99" t="s">
        <v>188</v>
      </c>
      <c r="K252" s="1" t="n">
        <f aca="false">IFERROR(VLOOKUP(A252,'[2]Pivot HorizontalMRP'!$A$4:$B$2689,2,0),0)</f>
        <v>0</v>
      </c>
      <c r="L252" s="1" t="n">
        <f aca="false">IFERROR(VLOOKUP(A252,'[2]Pivot HorizontalMRP'!$A$4:$C$2689,3,0),0)</f>
        <v>2</v>
      </c>
      <c r="M252" s="1" t="n">
        <f aca="false">IFERROR(VLOOKUP(A252,'[2]Pivot HorizontalMRP'!$A$4:$D$2689,0.4,0),0)</f>
        <v>0</v>
      </c>
      <c r="N252" s="1" t="n">
        <f aca="false">IFERROR(VLOOKUP(A252,'[2]Pivot HorizontalMRP'!$A$4:$E$2689,5,0),0)</f>
        <v>0</v>
      </c>
      <c r="O252" s="1" t="n">
        <f aca="false">K252+L252</f>
        <v>2</v>
      </c>
      <c r="P252" s="1" t="n">
        <f aca="false">K252+L252+M252+N252</f>
        <v>2</v>
      </c>
      <c r="Q252" s="1" t="n">
        <f aca="false">IFERROR(VLOOKUP(A252,'[2]Pivot HorizontalMRP'!$A$4:$F$2689,6,0),0)</f>
        <v>0</v>
      </c>
      <c r="R252" s="1" t="n">
        <f aca="false">IFERROR(VLOOKUP(A252,'[2]Pivot HorizontalMRP'!$A$4:$G$2689,7,0),0)</f>
        <v>0</v>
      </c>
      <c r="S252" s="1" t="n">
        <f aca="false">IFERROR(VLOOKUP(A252,'[2]Pivot HorizontalMRP'!$A$4:$H$2689,8,0),0)</f>
        <v>0</v>
      </c>
      <c r="T252" s="1" t="n">
        <f aca="false">IFERROR(VLOOKUP(A252,'[2]Pivot HorizontalMRP'!$A$4:$I$2689,9,0),0)</f>
        <v>0</v>
      </c>
      <c r="U252" s="1" t="n">
        <f aca="false">IF(I252="delivery",O252-SUM(Q252+R252),IF(I252="PO",P252-SUM(Q252:R252)))</f>
        <v>2</v>
      </c>
      <c r="V252" s="99" t="n">
        <v>15.41</v>
      </c>
      <c r="X252" s="81" t="n">
        <f aca="false">W252-V252</f>
        <v>-15.41</v>
      </c>
      <c r="AA252" s="81"/>
      <c r="AO252" s="81" t="str">
        <f aca="false">D252</f>
        <v>Arista</v>
      </c>
      <c r="AP252" s="99" t="s">
        <v>263</v>
      </c>
      <c r="BF252" s="99" t="s">
        <v>14668</v>
      </c>
      <c r="BG252" s="1" t="s">
        <v>183</v>
      </c>
    </row>
    <row r="253" customFormat="false" ht="12.75" hidden="false" customHeight="false" outlineLevel="0" collapsed="false">
      <c r="A253" s="1" t="s">
        <v>14860</v>
      </c>
      <c r="B253" s="1" t="s">
        <v>14524</v>
      </c>
      <c r="C253" s="1" t="s">
        <v>177</v>
      </c>
      <c r="D253" s="1" t="s">
        <v>82</v>
      </c>
      <c r="E253" s="1" t="s">
        <v>14525</v>
      </c>
      <c r="F253" s="1" t="s">
        <v>14861</v>
      </c>
      <c r="G253" s="1" t="n">
        <v>46</v>
      </c>
      <c r="H253" s="1" t="n">
        <v>100</v>
      </c>
      <c r="I253" s="102" t="s">
        <v>188</v>
      </c>
      <c r="J253" s="1"/>
      <c r="K253" s="1" t="n">
        <f aca="false">IFERROR(VLOOKUP(A253,'[2]Pivot HorizontalMRP'!$A$4:$B$2689,2,0),0)</f>
        <v>0</v>
      </c>
      <c r="L253" s="1" t="n">
        <f aca="false">IFERROR(VLOOKUP(A253,'[2]Pivot HorizontalMRP'!$A$4:$C$2689,3,0),0)</f>
        <v>10</v>
      </c>
      <c r="M253" s="1" t="n">
        <f aca="false">IFERROR(VLOOKUP(A253,'[2]Pivot HorizontalMRP'!$A$4:$D$2689,0.4,0),0)</f>
        <v>0</v>
      </c>
      <c r="N253" s="1" t="n">
        <f aca="false">IFERROR(VLOOKUP(A253,'[2]Pivot HorizontalMRP'!$A$4:$E$2689,5,0),0)</f>
        <v>0</v>
      </c>
      <c r="O253" s="1" t="n">
        <f aca="false">K253+L253</f>
        <v>10</v>
      </c>
      <c r="P253" s="1" t="n">
        <f aca="false">K253+L253+M253+N253</f>
        <v>10</v>
      </c>
      <c r="Q253" s="1" t="n">
        <f aca="false">IFERROR(VLOOKUP(A253,'[2]Pivot HorizontalMRP'!$A$4:$F$2689,6,0),0)</f>
        <v>290</v>
      </c>
      <c r="R253" s="1" t="n">
        <f aca="false">IFERROR(VLOOKUP(A253,'[2]Pivot HorizontalMRP'!$A$4:$G$2689,7,0),0)</f>
        <v>176</v>
      </c>
      <c r="S253" s="1" t="n">
        <f aca="false">IFERROR(VLOOKUP(A253,'[2]Pivot HorizontalMRP'!$A$4:$H$2689,8,0),0)</f>
        <v>176</v>
      </c>
      <c r="T253" s="1" t="n">
        <f aca="false">IFERROR(VLOOKUP(A253,'[2]Pivot HorizontalMRP'!$A$4:$I$2689,9,0),0)</f>
        <v>176</v>
      </c>
      <c r="U253" s="1" t="n">
        <f aca="false">IF(I253="delivery",O253-SUM(Q253+R253),IF(I253="PO",P253-SUM(Q253:R253)))</f>
        <v>-456</v>
      </c>
      <c r="V253" s="81" t="n">
        <v>15.88</v>
      </c>
      <c r="W253" s="81"/>
      <c r="X253" s="81" t="n">
        <f aca="false">W253-V253</f>
        <v>-15.88</v>
      </c>
      <c r="Y253" s="81"/>
      <c r="Z253" s="81"/>
      <c r="AA253" s="81"/>
      <c r="AB253" s="81"/>
      <c r="AC253" s="81"/>
      <c r="AD253" s="81"/>
      <c r="AE253" s="81"/>
      <c r="AF253" s="81"/>
      <c r="AG253" s="81"/>
      <c r="AH253" s="81"/>
      <c r="AI253" s="81"/>
      <c r="AJ253" s="81"/>
      <c r="AK253" s="81"/>
      <c r="AL253" s="81"/>
      <c r="AM253" s="81"/>
      <c r="AN253" s="81"/>
      <c r="AO253" s="81" t="str">
        <f aca="false">D253</f>
        <v>Arista</v>
      </c>
      <c r="AP253" s="102" t="s">
        <v>263</v>
      </c>
      <c r="AQ253" s="1"/>
      <c r="AR253" s="1"/>
      <c r="AS253" s="1"/>
      <c r="AT253" s="1"/>
      <c r="AU253" s="1"/>
      <c r="AV253" s="1"/>
      <c r="AW253" s="1"/>
      <c r="AX253" s="1"/>
      <c r="AY253" s="1"/>
      <c r="AZ253" s="1"/>
      <c r="BA253" s="1"/>
      <c r="BB253" s="1"/>
      <c r="BC253" s="1"/>
      <c r="BD253" s="1"/>
      <c r="BE253" s="1"/>
      <c r="BF253" s="1" t="s">
        <v>10507</v>
      </c>
      <c r="BG253" s="1" t="s">
        <v>183</v>
      </c>
      <c r="BH253" s="1"/>
      <c r="BI253" s="1"/>
    </row>
    <row r="254" customFormat="false" ht="12.75" hidden="false" customHeight="false" outlineLevel="0" collapsed="false">
      <c r="A254" s="103" t="s">
        <v>14523</v>
      </c>
      <c r="B254" s="104" t="s">
        <v>14524</v>
      </c>
      <c r="C254" s="99" t="s">
        <v>177</v>
      </c>
      <c r="D254" s="99" t="s">
        <v>82</v>
      </c>
      <c r="E254" s="99" t="s">
        <v>14525</v>
      </c>
      <c r="F254" s="99" t="s">
        <v>14526</v>
      </c>
      <c r="G254" s="99" t="n">
        <v>55</v>
      </c>
      <c r="H254" s="99" t="n">
        <v>1</v>
      </c>
      <c r="I254" s="99" t="s">
        <v>188</v>
      </c>
      <c r="K254" s="1" t="n">
        <f aca="false">IFERROR(VLOOKUP(A254,'[2]Pivot HorizontalMRP'!$A$4:$B$2689,2,0),0)</f>
        <v>0</v>
      </c>
      <c r="L254" s="1" t="n">
        <f aca="false">IFERROR(VLOOKUP(A254,'[2]Pivot HorizontalMRP'!$A$4:$C$2689,3,0),0)</f>
        <v>35</v>
      </c>
      <c r="M254" s="1" t="n">
        <f aca="false">IFERROR(VLOOKUP(A254,'[2]Pivot HorizontalMRP'!$A$4:$D$2689,0.4,0),0)</f>
        <v>0</v>
      </c>
      <c r="N254" s="1" t="n">
        <f aca="false">IFERROR(VLOOKUP(A254,'[2]Pivot HorizontalMRP'!$A$4:$E$2689,5,0),0)</f>
        <v>100</v>
      </c>
      <c r="O254" s="1" t="n">
        <f aca="false">K254+L254</f>
        <v>35</v>
      </c>
      <c r="P254" s="1" t="n">
        <f aca="false">K254+L254+M254+N254</f>
        <v>135</v>
      </c>
      <c r="Q254" s="1" t="n">
        <f aca="false">IFERROR(VLOOKUP(A254,'[2]Pivot HorizontalMRP'!$A$4:$F$2689,6,0),0)</f>
        <v>0</v>
      </c>
      <c r="R254" s="1" t="n">
        <f aca="false">IFERROR(VLOOKUP(A254,'[2]Pivot HorizontalMRP'!$A$4:$G$2689,7,0),0)</f>
        <v>0</v>
      </c>
      <c r="S254" s="1" t="n">
        <f aca="false">IFERROR(VLOOKUP(A254,'[2]Pivot HorizontalMRP'!$A$4:$H$2689,8,0),0)</f>
        <v>0</v>
      </c>
      <c r="T254" s="1" t="n">
        <f aca="false">IFERROR(VLOOKUP(A254,'[2]Pivot HorizontalMRP'!$A$4:$I$2689,9,0),0)</f>
        <v>0</v>
      </c>
      <c r="U254" s="1" t="n">
        <f aca="false">IF(I254="delivery",O254-SUM(Q254+R254),IF(I254="PO",P254-SUM(Q254:R254)))</f>
        <v>135</v>
      </c>
      <c r="V254" s="99" t="n">
        <v>15.88</v>
      </c>
      <c r="X254" s="81" t="n">
        <f aca="false">W254-V254</f>
        <v>-15.88</v>
      </c>
      <c r="AA254" s="81"/>
      <c r="AO254" s="81" t="str">
        <f aca="false">D254</f>
        <v>Arista</v>
      </c>
      <c r="AP254" s="99" t="s">
        <v>263</v>
      </c>
      <c r="BF254" s="99" t="s">
        <v>14668</v>
      </c>
      <c r="BG254" s="1" t="s">
        <v>183</v>
      </c>
    </row>
    <row r="255" customFormat="false" ht="12.75" hidden="false" customHeight="false" outlineLevel="0" collapsed="false">
      <c r="A255" s="1" t="s">
        <v>14862</v>
      </c>
      <c r="B255" s="1" t="s">
        <v>14863</v>
      </c>
      <c r="C255" s="1" t="s">
        <v>177</v>
      </c>
      <c r="D255" s="1" t="s">
        <v>82</v>
      </c>
      <c r="E255" s="1" t="s">
        <v>14864</v>
      </c>
      <c r="F255" s="1" t="s">
        <v>14865</v>
      </c>
      <c r="G255" s="1" t="n">
        <v>55</v>
      </c>
      <c r="H255" s="1" t="n">
        <v>1</v>
      </c>
      <c r="I255" s="102" t="s">
        <v>188</v>
      </c>
      <c r="J255" s="1"/>
      <c r="K255" s="1" t="n">
        <f aca="false">IFERROR(VLOOKUP(A255,'[2]Pivot HorizontalMRP'!$A$4:$B$2689,2,0),0)</f>
        <v>0</v>
      </c>
      <c r="L255" s="1" t="n">
        <f aca="false">IFERROR(VLOOKUP(A255,'[2]Pivot HorizontalMRP'!$A$4:$C$2689,3,0),0)</f>
        <v>0</v>
      </c>
      <c r="M255" s="1" t="n">
        <f aca="false">IFERROR(VLOOKUP(A255,'[2]Pivot HorizontalMRP'!$A$4:$D$2689,0.4,0),0)</f>
        <v>0</v>
      </c>
      <c r="N255" s="1" t="n">
        <f aca="false">IFERROR(VLOOKUP(A255,'[2]Pivot HorizontalMRP'!$A$4:$E$2689,5,0),0)</f>
        <v>0</v>
      </c>
      <c r="O255" s="1" t="n">
        <f aca="false">K255+L255</f>
        <v>0</v>
      </c>
      <c r="P255" s="1" t="n">
        <f aca="false">K255+L255+M255+N255</f>
        <v>0</v>
      </c>
      <c r="Q255" s="1" t="n">
        <f aca="false">IFERROR(VLOOKUP(A255,'[2]Pivot HorizontalMRP'!$A$4:$F$2689,6,0),0)</f>
        <v>30</v>
      </c>
      <c r="R255" s="1" t="n">
        <f aca="false">IFERROR(VLOOKUP(A255,'[2]Pivot HorizontalMRP'!$A$4:$G$2689,7,0),0)</f>
        <v>50</v>
      </c>
      <c r="S255" s="1" t="n">
        <f aca="false">IFERROR(VLOOKUP(A255,'[2]Pivot HorizontalMRP'!$A$4:$H$2689,8,0),0)</f>
        <v>0</v>
      </c>
      <c r="T255" s="1" t="n">
        <f aca="false">IFERROR(VLOOKUP(A255,'[2]Pivot HorizontalMRP'!$A$4:$I$2689,9,0),0)</f>
        <v>0</v>
      </c>
      <c r="U255" s="1" t="n">
        <f aca="false">IF(I255="delivery",O255-SUM(Q255+R255),IF(I255="PO",P255-SUM(Q255:R255)))</f>
        <v>-80</v>
      </c>
      <c r="V255" s="81" t="n">
        <v>9.68</v>
      </c>
      <c r="W255" s="81"/>
      <c r="X255" s="81" t="n">
        <f aca="false">W255-V255</f>
        <v>-9.68</v>
      </c>
      <c r="Y255" s="81"/>
      <c r="Z255" s="81"/>
      <c r="AA255" s="81"/>
      <c r="AB255" s="81"/>
      <c r="AC255" s="81"/>
      <c r="AD255" s="81"/>
      <c r="AE255" s="81"/>
      <c r="AF255" s="81"/>
      <c r="AG255" s="81"/>
      <c r="AH255" s="81"/>
      <c r="AI255" s="81"/>
      <c r="AJ255" s="81"/>
      <c r="AK255" s="81"/>
      <c r="AL255" s="81"/>
      <c r="AM255" s="81"/>
      <c r="AN255" s="81"/>
      <c r="AO255" s="81" t="str">
        <f aca="false">D255</f>
        <v>Arista</v>
      </c>
      <c r="AP255" s="102" t="s">
        <v>263</v>
      </c>
      <c r="AQ255" s="1"/>
      <c r="AR255" s="1"/>
      <c r="AS255" s="1"/>
      <c r="AT255" s="1"/>
      <c r="AU255" s="1"/>
      <c r="AV255" s="1"/>
      <c r="AW255" s="1"/>
      <c r="AX255" s="1"/>
      <c r="AY255" s="1"/>
      <c r="AZ255" s="1"/>
      <c r="BA255" s="1"/>
      <c r="BB255" s="1"/>
      <c r="BC255" s="1"/>
      <c r="BD255" s="1"/>
      <c r="BE255" s="1"/>
      <c r="BF255" s="1" t="s">
        <v>10507</v>
      </c>
      <c r="BG255" s="1" t="s">
        <v>183</v>
      </c>
      <c r="BH255" s="1"/>
      <c r="BI255" s="1"/>
    </row>
    <row r="256" customFormat="false" ht="12.75" hidden="false" customHeight="false" outlineLevel="0" collapsed="false">
      <c r="A256" s="1" t="s">
        <v>14866</v>
      </c>
      <c r="B256" s="1" t="s">
        <v>829</v>
      </c>
      <c r="C256" s="1" t="s">
        <v>177</v>
      </c>
      <c r="D256" s="1" t="s">
        <v>82</v>
      </c>
      <c r="E256" s="1" t="s">
        <v>825</v>
      </c>
      <c r="F256" s="1" t="s">
        <v>14867</v>
      </c>
      <c r="G256" s="1" t="n">
        <v>46</v>
      </c>
      <c r="H256" s="1" t="n">
        <v>1000</v>
      </c>
      <c r="I256" s="102" t="s">
        <v>188</v>
      </c>
      <c r="J256" s="1"/>
      <c r="K256" s="1" t="n">
        <f aca="false">IFERROR(VLOOKUP(A256,'[2]Pivot HorizontalMRP'!$A$4:$B$2689,2,0),0)</f>
        <v>0</v>
      </c>
      <c r="L256" s="1" t="n">
        <f aca="false">IFERROR(VLOOKUP(A256,'[2]Pivot HorizontalMRP'!$A$4:$C$2689,3,0),0)</f>
        <v>0</v>
      </c>
      <c r="M256" s="1" t="n">
        <f aca="false">IFERROR(VLOOKUP(A256,'[2]Pivot HorizontalMRP'!$A$4:$D$2689,0.4,0),0)</f>
        <v>0</v>
      </c>
      <c r="N256" s="1" t="n">
        <f aca="false">IFERROR(VLOOKUP(A256,'[2]Pivot HorizontalMRP'!$A$4:$E$2689,5,0),0)</f>
        <v>0</v>
      </c>
      <c r="O256" s="1" t="n">
        <f aca="false">K256+L256</f>
        <v>0</v>
      </c>
      <c r="P256" s="1" t="n">
        <f aca="false">K256+L256+M256+N256</f>
        <v>0</v>
      </c>
      <c r="Q256" s="1" t="n">
        <f aca="false">IFERROR(VLOOKUP(A256,'[2]Pivot HorizontalMRP'!$A$4:$F$2689,6,0),0)</f>
        <v>1211</v>
      </c>
      <c r="R256" s="1" t="n">
        <f aca="false">IFERROR(VLOOKUP(A256,'[2]Pivot HorizontalMRP'!$A$4:$G$2689,7,0),0)</f>
        <v>1146</v>
      </c>
      <c r="S256" s="1" t="n">
        <f aca="false">IFERROR(VLOOKUP(A256,'[2]Pivot HorizontalMRP'!$A$4:$H$2689,8,0),0)</f>
        <v>1005</v>
      </c>
      <c r="T256" s="1" t="n">
        <f aca="false">IFERROR(VLOOKUP(A256,'[2]Pivot HorizontalMRP'!$A$4:$I$2689,9,0),0)</f>
        <v>991</v>
      </c>
      <c r="U256" s="1" t="n">
        <f aca="false">IF(I256="delivery",O256-SUM(Q256+R256),IF(I256="PO",P256-SUM(Q256:R256)))</f>
        <v>-2357</v>
      </c>
      <c r="V256" s="81" t="n">
        <v>3.29</v>
      </c>
      <c r="W256" s="81"/>
      <c r="X256" s="81" t="n">
        <f aca="false">W256-V256</f>
        <v>-3.29</v>
      </c>
      <c r="Y256" s="81"/>
      <c r="Z256" s="81"/>
      <c r="AA256" s="81"/>
      <c r="AB256" s="81"/>
      <c r="AC256" s="81"/>
      <c r="AD256" s="81"/>
      <c r="AE256" s="81"/>
      <c r="AF256" s="81"/>
      <c r="AG256" s="81"/>
      <c r="AH256" s="81"/>
      <c r="AI256" s="81"/>
      <c r="AJ256" s="81"/>
      <c r="AK256" s="81"/>
      <c r="AL256" s="81"/>
      <c r="AM256" s="81"/>
      <c r="AN256" s="81"/>
      <c r="AO256" s="81" t="str">
        <f aca="false">D256</f>
        <v>Arista</v>
      </c>
      <c r="AP256" s="102" t="s">
        <v>263</v>
      </c>
      <c r="AQ256" s="1"/>
      <c r="AR256" s="1"/>
      <c r="AS256" s="1"/>
      <c r="AT256" s="1"/>
      <c r="AU256" s="1"/>
      <c r="AV256" s="1"/>
      <c r="AW256" s="1"/>
      <c r="AX256" s="1"/>
      <c r="AY256" s="1"/>
      <c r="AZ256" s="1"/>
      <c r="BA256" s="1"/>
      <c r="BB256" s="1"/>
      <c r="BC256" s="1"/>
      <c r="BD256" s="1"/>
      <c r="BE256" s="1"/>
      <c r="BF256" s="1" t="s">
        <v>10507</v>
      </c>
      <c r="BG256" s="1" t="s">
        <v>183</v>
      </c>
      <c r="BH256" s="1"/>
      <c r="BI256" s="1"/>
    </row>
    <row r="257" customFormat="false" ht="12.75" hidden="false" customHeight="false" outlineLevel="0" collapsed="false">
      <c r="A257" s="103" t="s">
        <v>828</v>
      </c>
      <c r="B257" s="104" t="s">
        <v>829</v>
      </c>
      <c r="C257" s="99" t="s">
        <v>177</v>
      </c>
      <c r="D257" s="99" t="s">
        <v>82</v>
      </c>
      <c r="E257" s="99" t="s">
        <v>825</v>
      </c>
      <c r="F257" s="99" t="s">
        <v>14868</v>
      </c>
      <c r="G257" s="99" t="n">
        <v>51</v>
      </c>
      <c r="H257" s="99" t="n">
        <v>500</v>
      </c>
      <c r="I257" s="99" t="s">
        <v>188</v>
      </c>
      <c r="K257" s="1" t="n">
        <f aca="false">IFERROR(VLOOKUP(A257,'[2]Pivot HorizontalMRP'!$A$4:$B$2689,2,0),0)</f>
        <v>0</v>
      </c>
      <c r="L257" s="1" t="n">
        <f aca="false">IFERROR(VLOOKUP(A257,'[2]Pivot HorizontalMRP'!$A$4:$C$2689,3,0),0)</f>
        <v>1677</v>
      </c>
      <c r="M257" s="1" t="n">
        <f aca="false">IFERROR(VLOOKUP(A257,'[2]Pivot HorizontalMRP'!$A$4:$D$2689,0.4,0),0)</f>
        <v>0</v>
      </c>
      <c r="N257" s="1" t="n">
        <f aca="false">IFERROR(VLOOKUP(A257,'[2]Pivot HorizontalMRP'!$A$4:$E$2689,5,0),0)</f>
        <v>79</v>
      </c>
      <c r="O257" s="1" t="n">
        <f aca="false">K257+L257</f>
        <v>1677</v>
      </c>
      <c r="P257" s="1" t="n">
        <f aca="false">K257+L257+M257+N257</f>
        <v>1756</v>
      </c>
      <c r="Q257" s="1" t="n">
        <f aca="false">IFERROR(VLOOKUP(A257,'[2]Pivot HorizontalMRP'!$A$4:$F$2689,6,0),0)</f>
        <v>15</v>
      </c>
      <c r="R257" s="1" t="n">
        <f aca="false">IFERROR(VLOOKUP(A257,'[2]Pivot HorizontalMRP'!$A$4:$G$2689,7,0),0)</f>
        <v>0</v>
      </c>
      <c r="S257" s="1" t="n">
        <f aca="false">IFERROR(VLOOKUP(A257,'[2]Pivot HorizontalMRP'!$A$4:$H$2689,8,0),0)</f>
        <v>0</v>
      </c>
      <c r="T257" s="1" t="n">
        <f aca="false">IFERROR(VLOOKUP(A257,'[2]Pivot HorizontalMRP'!$A$4:$I$2689,9,0),0)</f>
        <v>0</v>
      </c>
      <c r="U257" s="1" t="n">
        <f aca="false">IF(I257="delivery",O257-SUM(Q257+R257),IF(I257="PO",P257-SUM(Q257:R257)))</f>
        <v>1741</v>
      </c>
      <c r="V257" s="99" t="n">
        <v>3.29</v>
      </c>
      <c r="X257" s="81" t="n">
        <f aca="false">W257-V257</f>
        <v>-3.29</v>
      </c>
      <c r="AA257" s="81"/>
      <c r="AO257" s="81" t="str">
        <f aca="false">D257</f>
        <v>Arista</v>
      </c>
      <c r="AP257" s="99" t="s">
        <v>263</v>
      </c>
      <c r="BF257" s="99" t="s">
        <v>14668</v>
      </c>
      <c r="BG257" s="1" t="s">
        <v>183</v>
      </c>
    </row>
    <row r="258" customFormat="false" ht="12.75" hidden="false" customHeight="false" outlineLevel="0" collapsed="false">
      <c r="A258" s="1" t="s">
        <v>14869</v>
      </c>
      <c r="B258" s="1" t="s">
        <v>848</v>
      </c>
      <c r="C258" s="1" t="s">
        <v>177</v>
      </c>
      <c r="D258" s="1" t="s">
        <v>82</v>
      </c>
      <c r="E258" s="1" t="s">
        <v>849</v>
      </c>
      <c r="F258" s="1" t="s">
        <v>14870</v>
      </c>
      <c r="G258" s="1" t="n">
        <v>55</v>
      </c>
      <c r="H258" s="1" t="n">
        <v>1</v>
      </c>
      <c r="I258" s="102" t="s">
        <v>188</v>
      </c>
      <c r="J258" s="1"/>
      <c r="K258" s="1" t="n">
        <f aca="false">IFERROR(VLOOKUP(A258,'[2]Pivot HorizontalMRP'!$A$4:$B$2689,2,0),0)</f>
        <v>0</v>
      </c>
      <c r="L258" s="1" t="n">
        <f aca="false">IFERROR(VLOOKUP(A258,'[2]Pivot HorizontalMRP'!$A$4:$C$2689,3,0),0)</f>
        <v>0</v>
      </c>
      <c r="M258" s="1" t="n">
        <f aca="false">IFERROR(VLOOKUP(A258,'[2]Pivot HorizontalMRP'!$A$4:$D$2689,0.4,0),0)</f>
        <v>0</v>
      </c>
      <c r="N258" s="1" t="n">
        <f aca="false">IFERROR(VLOOKUP(A258,'[2]Pivot HorizontalMRP'!$A$4:$E$2689,5,0),0)</f>
        <v>0</v>
      </c>
      <c r="O258" s="1" t="n">
        <f aca="false">K258+L258</f>
        <v>0</v>
      </c>
      <c r="P258" s="1" t="n">
        <f aca="false">K258+L258+M258+N258</f>
        <v>0</v>
      </c>
      <c r="Q258" s="1" t="n">
        <f aca="false">IFERROR(VLOOKUP(A258,'[2]Pivot HorizontalMRP'!$A$4:$F$2689,6,0),0)</f>
        <v>1125</v>
      </c>
      <c r="R258" s="1" t="n">
        <f aca="false">IFERROR(VLOOKUP(A258,'[2]Pivot HorizontalMRP'!$A$4:$G$2689,7,0),0)</f>
        <v>2082</v>
      </c>
      <c r="S258" s="1" t="n">
        <f aca="false">IFERROR(VLOOKUP(A258,'[2]Pivot HorizontalMRP'!$A$4:$H$2689,8,0),0)</f>
        <v>3302</v>
      </c>
      <c r="T258" s="1" t="n">
        <f aca="false">IFERROR(VLOOKUP(A258,'[2]Pivot HorizontalMRP'!$A$4:$I$2689,9,0),0)</f>
        <v>2442</v>
      </c>
      <c r="U258" s="1" t="n">
        <f aca="false">IF(I258="delivery",O258-SUM(Q258+R258),IF(I258="PO",P258-SUM(Q258:R258)))</f>
        <v>-3207</v>
      </c>
      <c r="V258" s="81" t="n">
        <v>15.7</v>
      </c>
      <c r="W258" s="81"/>
      <c r="X258" s="81" t="n">
        <f aca="false">W258-V258</f>
        <v>-15.7</v>
      </c>
      <c r="Y258" s="81"/>
      <c r="Z258" s="81"/>
      <c r="AA258" s="81"/>
      <c r="AB258" s="81"/>
      <c r="AC258" s="81"/>
      <c r="AD258" s="81"/>
      <c r="AE258" s="81"/>
      <c r="AF258" s="81"/>
      <c r="AG258" s="81"/>
      <c r="AH258" s="81"/>
      <c r="AI258" s="81"/>
      <c r="AJ258" s="81"/>
      <c r="AK258" s="81"/>
      <c r="AL258" s="81"/>
      <c r="AM258" s="81"/>
      <c r="AN258" s="81"/>
      <c r="AO258" s="81" t="str">
        <f aca="false">D258</f>
        <v>Arista</v>
      </c>
      <c r="AP258" s="102" t="s">
        <v>263</v>
      </c>
      <c r="AQ258" s="1"/>
      <c r="AR258" s="1"/>
      <c r="AS258" s="1"/>
      <c r="AT258" s="1"/>
      <c r="AU258" s="1"/>
      <c r="AV258" s="1"/>
      <c r="AW258" s="1"/>
      <c r="AX258" s="1"/>
      <c r="AY258" s="1"/>
      <c r="AZ258" s="1"/>
      <c r="BA258" s="1"/>
      <c r="BB258" s="1"/>
      <c r="BC258" s="1"/>
      <c r="BD258" s="1"/>
      <c r="BE258" s="1"/>
      <c r="BF258" s="1" t="s">
        <v>10507</v>
      </c>
      <c r="BG258" s="1" t="s">
        <v>183</v>
      </c>
      <c r="BH258" s="1"/>
      <c r="BI258" s="1"/>
    </row>
    <row r="259" customFormat="false" ht="12.75" hidden="false" customHeight="false" outlineLevel="0" collapsed="false">
      <c r="A259" s="103" t="s">
        <v>847</v>
      </c>
      <c r="B259" s="104" t="s">
        <v>848</v>
      </c>
      <c r="C259" s="99" t="s">
        <v>177</v>
      </c>
      <c r="D259" s="99" t="s">
        <v>82</v>
      </c>
      <c r="E259" s="99" t="s">
        <v>849</v>
      </c>
      <c r="F259" s="99" t="s">
        <v>14871</v>
      </c>
      <c r="G259" s="99" t="n">
        <v>51</v>
      </c>
      <c r="H259" s="99" t="n">
        <v>500</v>
      </c>
      <c r="I259" s="99" t="s">
        <v>188</v>
      </c>
      <c r="K259" s="1" t="n">
        <f aca="false">IFERROR(VLOOKUP(A259,'[2]Pivot HorizontalMRP'!$A$4:$B$2689,2,0),0)</f>
        <v>0</v>
      </c>
      <c r="L259" s="1" t="n">
        <f aca="false">IFERROR(VLOOKUP(A259,'[2]Pivot HorizontalMRP'!$A$4:$C$2689,3,0),0)</f>
        <v>1498</v>
      </c>
      <c r="M259" s="1" t="n">
        <f aca="false">IFERROR(VLOOKUP(A259,'[2]Pivot HorizontalMRP'!$A$4:$D$2689,0.4,0),0)</f>
        <v>0</v>
      </c>
      <c r="N259" s="1" t="n">
        <f aca="false">IFERROR(VLOOKUP(A259,'[2]Pivot HorizontalMRP'!$A$4:$E$2689,5,0),0)</f>
        <v>500</v>
      </c>
      <c r="O259" s="1" t="n">
        <f aca="false">K259+L259</f>
        <v>1498</v>
      </c>
      <c r="P259" s="1" t="n">
        <f aca="false">K259+L259+M259+N259</f>
        <v>1998</v>
      </c>
      <c r="Q259" s="1" t="n">
        <f aca="false">IFERROR(VLOOKUP(A259,'[2]Pivot HorizontalMRP'!$A$4:$F$2689,6,0),0)</f>
        <v>71</v>
      </c>
      <c r="R259" s="1" t="n">
        <f aca="false">IFERROR(VLOOKUP(A259,'[2]Pivot HorizontalMRP'!$A$4:$G$2689,7,0),0)</f>
        <v>0</v>
      </c>
      <c r="S259" s="1" t="n">
        <f aca="false">IFERROR(VLOOKUP(A259,'[2]Pivot HorizontalMRP'!$A$4:$H$2689,8,0),0)</f>
        <v>0</v>
      </c>
      <c r="T259" s="1" t="n">
        <f aca="false">IFERROR(VLOOKUP(A259,'[2]Pivot HorizontalMRP'!$A$4:$I$2689,9,0),0)</f>
        <v>0</v>
      </c>
      <c r="U259" s="1" t="n">
        <f aca="false">IF(I259="delivery",O259-SUM(Q259+R259),IF(I259="PO",P259-SUM(Q259:R259)))</f>
        <v>1927</v>
      </c>
      <c r="V259" s="99" t="n">
        <v>15.7</v>
      </c>
      <c r="X259" s="81" t="n">
        <f aca="false">W259-V259</f>
        <v>-15.7</v>
      </c>
      <c r="AA259" s="81"/>
      <c r="AO259" s="81" t="str">
        <f aca="false">D259</f>
        <v>Arista</v>
      </c>
      <c r="AP259" s="99" t="s">
        <v>263</v>
      </c>
      <c r="BF259" s="99" t="s">
        <v>14668</v>
      </c>
      <c r="BG259" s="1" t="s">
        <v>183</v>
      </c>
    </row>
    <row r="260" customFormat="false" ht="12.75" hidden="false" customHeight="false" outlineLevel="0" collapsed="false">
      <c r="A260" s="1" t="s">
        <v>14872</v>
      </c>
      <c r="B260" s="1" t="s">
        <v>852</v>
      </c>
      <c r="C260" s="1" t="s">
        <v>177</v>
      </c>
      <c r="D260" s="1" t="s">
        <v>82</v>
      </c>
      <c r="E260" s="1" t="s">
        <v>853</v>
      </c>
      <c r="F260" s="1" t="s">
        <v>14873</v>
      </c>
      <c r="G260" s="1" t="n">
        <v>55</v>
      </c>
      <c r="H260" s="1" t="n">
        <v>1</v>
      </c>
      <c r="I260" s="102" t="s">
        <v>188</v>
      </c>
      <c r="J260" s="1"/>
      <c r="K260" s="1" t="n">
        <f aca="false">IFERROR(VLOOKUP(A260,'[2]Pivot HorizontalMRP'!$A$4:$B$2689,2,0),0)</f>
        <v>0</v>
      </c>
      <c r="L260" s="1" t="n">
        <f aca="false">IFERROR(VLOOKUP(A260,'[2]Pivot HorizontalMRP'!$A$4:$C$2689,3,0),0)</f>
        <v>0</v>
      </c>
      <c r="M260" s="1" t="n">
        <f aca="false">IFERROR(VLOOKUP(A260,'[2]Pivot HorizontalMRP'!$A$4:$D$2689,0.4,0),0)</f>
        <v>0</v>
      </c>
      <c r="N260" s="1" t="n">
        <f aca="false">IFERROR(VLOOKUP(A260,'[2]Pivot HorizontalMRP'!$A$4:$E$2689,5,0),0)</f>
        <v>0</v>
      </c>
      <c r="O260" s="1" t="n">
        <f aca="false">K260+L260</f>
        <v>0</v>
      </c>
      <c r="P260" s="1" t="n">
        <f aca="false">K260+L260+M260+N260</f>
        <v>0</v>
      </c>
      <c r="Q260" s="1" t="n">
        <f aca="false">IFERROR(VLOOKUP(A260,'[2]Pivot HorizontalMRP'!$A$4:$F$2689,6,0),0)</f>
        <v>1125</v>
      </c>
      <c r="R260" s="1" t="n">
        <f aca="false">IFERROR(VLOOKUP(A260,'[2]Pivot HorizontalMRP'!$A$4:$G$2689,7,0),0)</f>
        <v>2082</v>
      </c>
      <c r="S260" s="1" t="n">
        <f aca="false">IFERROR(VLOOKUP(A260,'[2]Pivot HorizontalMRP'!$A$4:$H$2689,8,0),0)</f>
        <v>3302</v>
      </c>
      <c r="T260" s="1" t="n">
        <f aca="false">IFERROR(VLOOKUP(A260,'[2]Pivot HorizontalMRP'!$A$4:$I$2689,9,0),0)</f>
        <v>2442</v>
      </c>
      <c r="U260" s="1" t="n">
        <f aca="false">IF(I260="delivery",O260-SUM(Q260+R260),IF(I260="PO",P260-SUM(Q260:R260)))</f>
        <v>-3207</v>
      </c>
      <c r="V260" s="81" t="n">
        <v>10.38</v>
      </c>
      <c r="W260" s="81"/>
      <c r="X260" s="81" t="n">
        <f aca="false">W260-V260</f>
        <v>-10.38</v>
      </c>
      <c r="Y260" s="81"/>
      <c r="Z260" s="81"/>
      <c r="AA260" s="81"/>
      <c r="AB260" s="81"/>
      <c r="AC260" s="81"/>
      <c r="AD260" s="81"/>
      <c r="AE260" s="81"/>
      <c r="AF260" s="81"/>
      <c r="AG260" s="81"/>
      <c r="AH260" s="81"/>
      <c r="AI260" s="81"/>
      <c r="AJ260" s="81"/>
      <c r="AK260" s="81"/>
      <c r="AL260" s="81"/>
      <c r="AM260" s="81"/>
      <c r="AN260" s="81"/>
      <c r="AO260" s="81" t="str">
        <f aca="false">D260</f>
        <v>Arista</v>
      </c>
      <c r="AP260" s="102" t="s">
        <v>263</v>
      </c>
      <c r="AQ260" s="1"/>
      <c r="AR260" s="1"/>
      <c r="AS260" s="1"/>
      <c r="AT260" s="1"/>
      <c r="AU260" s="1"/>
      <c r="AV260" s="1"/>
      <c r="AW260" s="1"/>
      <c r="AX260" s="1"/>
      <c r="AY260" s="1"/>
      <c r="AZ260" s="1"/>
      <c r="BA260" s="1"/>
      <c r="BB260" s="1"/>
      <c r="BC260" s="1"/>
      <c r="BD260" s="1"/>
      <c r="BE260" s="1"/>
      <c r="BF260" s="1" t="s">
        <v>10507</v>
      </c>
      <c r="BG260" s="1" t="s">
        <v>183</v>
      </c>
      <c r="BH260" s="1"/>
      <c r="BI260" s="1"/>
    </row>
    <row r="261" customFormat="false" ht="12.75" hidden="false" customHeight="false" outlineLevel="0" collapsed="false">
      <c r="A261" s="103" t="s">
        <v>851</v>
      </c>
      <c r="B261" s="104" t="s">
        <v>852</v>
      </c>
      <c r="C261" s="99" t="s">
        <v>177</v>
      </c>
      <c r="D261" s="99" t="s">
        <v>82</v>
      </c>
      <c r="E261" s="99" t="s">
        <v>853</v>
      </c>
      <c r="F261" s="99" t="s">
        <v>14874</v>
      </c>
      <c r="G261" s="99" t="n">
        <v>51</v>
      </c>
      <c r="H261" s="99" t="n">
        <v>500</v>
      </c>
      <c r="I261" s="99" t="s">
        <v>188</v>
      </c>
      <c r="K261" s="1" t="n">
        <f aca="false">IFERROR(VLOOKUP(A261,'[2]Pivot HorizontalMRP'!$A$4:$B$2689,2,0),0)</f>
        <v>0</v>
      </c>
      <c r="L261" s="1" t="n">
        <f aca="false">IFERROR(VLOOKUP(A261,'[2]Pivot HorizontalMRP'!$A$4:$C$2689,3,0),0)</f>
        <v>1518</v>
      </c>
      <c r="M261" s="1" t="n">
        <f aca="false">IFERROR(VLOOKUP(A261,'[2]Pivot HorizontalMRP'!$A$4:$D$2689,0.4,0),0)</f>
        <v>0</v>
      </c>
      <c r="N261" s="1" t="n">
        <f aca="false">IFERROR(VLOOKUP(A261,'[2]Pivot HorizontalMRP'!$A$4:$E$2689,5,0),0)</f>
        <v>500</v>
      </c>
      <c r="O261" s="1" t="n">
        <f aca="false">K261+L261</f>
        <v>1518</v>
      </c>
      <c r="P261" s="1" t="n">
        <f aca="false">K261+L261+M261+N261</f>
        <v>2018</v>
      </c>
      <c r="Q261" s="1" t="n">
        <f aca="false">IFERROR(VLOOKUP(A261,'[2]Pivot HorizontalMRP'!$A$4:$F$2689,6,0),0)</f>
        <v>66</v>
      </c>
      <c r="R261" s="1" t="n">
        <f aca="false">IFERROR(VLOOKUP(A261,'[2]Pivot HorizontalMRP'!$A$4:$G$2689,7,0),0)</f>
        <v>0</v>
      </c>
      <c r="S261" s="1" t="n">
        <f aca="false">IFERROR(VLOOKUP(A261,'[2]Pivot HorizontalMRP'!$A$4:$H$2689,8,0),0)</f>
        <v>0</v>
      </c>
      <c r="T261" s="1" t="n">
        <f aca="false">IFERROR(VLOOKUP(A261,'[2]Pivot HorizontalMRP'!$A$4:$I$2689,9,0),0)</f>
        <v>0</v>
      </c>
      <c r="U261" s="1" t="n">
        <f aca="false">IF(I261="delivery",O261-SUM(Q261+R261),IF(I261="PO",P261-SUM(Q261:R261)))</f>
        <v>1952</v>
      </c>
      <c r="V261" s="99" t="n">
        <v>10.38</v>
      </c>
      <c r="X261" s="81" t="n">
        <f aca="false">W261-V261</f>
        <v>-10.38</v>
      </c>
      <c r="AA261" s="81"/>
      <c r="AO261" s="81" t="str">
        <f aca="false">D261</f>
        <v>Arista</v>
      </c>
      <c r="AP261" s="99" t="s">
        <v>263</v>
      </c>
      <c r="BF261" s="99" t="s">
        <v>14668</v>
      </c>
      <c r="BG261" s="1" t="s">
        <v>183</v>
      </c>
    </row>
    <row r="262" customFormat="false" ht="12.75" hidden="false" customHeight="false" outlineLevel="0" collapsed="false">
      <c r="A262" s="1" t="s">
        <v>14875</v>
      </c>
      <c r="B262" s="1" t="s">
        <v>856</v>
      </c>
      <c r="C262" s="1" t="s">
        <v>177</v>
      </c>
      <c r="D262" s="1" t="s">
        <v>82</v>
      </c>
      <c r="E262" s="1" t="s">
        <v>857</v>
      </c>
      <c r="F262" s="1" t="s">
        <v>14876</v>
      </c>
      <c r="G262" s="1" t="n">
        <v>55</v>
      </c>
      <c r="H262" s="1" t="n">
        <v>1</v>
      </c>
      <c r="I262" s="102" t="s">
        <v>188</v>
      </c>
      <c r="J262" s="1"/>
      <c r="K262" s="1" t="n">
        <f aca="false">IFERROR(VLOOKUP(A262,'[2]Pivot HorizontalMRP'!$A$4:$B$2689,2,0),0)</f>
        <v>0</v>
      </c>
      <c r="L262" s="1" t="n">
        <f aca="false">IFERROR(VLOOKUP(A262,'[2]Pivot HorizontalMRP'!$A$4:$C$2689,3,0),0)</f>
        <v>0</v>
      </c>
      <c r="M262" s="1" t="n">
        <f aca="false">IFERROR(VLOOKUP(A262,'[2]Pivot HorizontalMRP'!$A$4:$D$2689,0.4,0),0)</f>
        <v>0</v>
      </c>
      <c r="N262" s="1" t="n">
        <f aca="false">IFERROR(VLOOKUP(A262,'[2]Pivot HorizontalMRP'!$A$4:$E$2689,5,0),0)</f>
        <v>0</v>
      </c>
      <c r="O262" s="1" t="n">
        <f aca="false">K262+L262</f>
        <v>0</v>
      </c>
      <c r="P262" s="1" t="n">
        <f aca="false">K262+L262+M262+N262</f>
        <v>0</v>
      </c>
      <c r="Q262" s="1" t="n">
        <f aca="false">IFERROR(VLOOKUP(A262,'[2]Pivot HorizontalMRP'!$A$4:$F$2689,6,0),0)</f>
        <v>1125</v>
      </c>
      <c r="R262" s="1" t="n">
        <f aca="false">IFERROR(VLOOKUP(A262,'[2]Pivot HorizontalMRP'!$A$4:$G$2689,7,0),0)</f>
        <v>2082</v>
      </c>
      <c r="S262" s="1" t="n">
        <f aca="false">IFERROR(VLOOKUP(A262,'[2]Pivot HorizontalMRP'!$A$4:$H$2689,8,0),0)</f>
        <v>3302</v>
      </c>
      <c r="T262" s="1" t="n">
        <f aca="false">IFERROR(VLOOKUP(A262,'[2]Pivot HorizontalMRP'!$A$4:$I$2689,9,0),0)</f>
        <v>2442</v>
      </c>
      <c r="U262" s="1" t="n">
        <f aca="false">IF(I262="delivery",O262-SUM(Q262+R262),IF(I262="PO",P262-SUM(Q262:R262)))</f>
        <v>-3207</v>
      </c>
      <c r="V262" s="81" t="n">
        <v>7.51</v>
      </c>
      <c r="W262" s="81"/>
      <c r="X262" s="81" t="n">
        <f aca="false">W262-V262</f>
        <v>-7.51</v>
      </c>
      <c r="Y262" s="81"/>
      <c r="Z262" s="81"/>
      <c r="AA262" s="81"/>
      <c r="AB262" s="81"/>
      <c r="AC262" s="81"/>
      <c r="AD262" s="81"/>
      <c r="AE262" s="81"/>
      <c r="AF262" s="81"/>
      <c r="AG262" s="81"/>
      <c r="AH262" s="81"/>
      <c r="AI262" s="81"/>
      <c r="AJ262" s="81"/>
      <c r="AK262" s="81"/>
      <c r="AL262" s="81"/>
      <c r="AM262" s="81"/>
      <c r="AN262" s="81"/>
      <c r="AO262" s="81" t="str">
        <f aca="false">D262</f>
        <v>Arista</v>
      </c>
      <c r="AP262" s="102" t="s">
        <v>263</v>
      </c>
      <c r="AQ262" s="1"/>
      <c r="AR262" s="1"/>
      <c r="AS262" s="1"/>
      <c r="AT262" s="1"/>
      <c r="AU262" s="1"/>
      <c r="AV262" s="1"/>
      <c r="AW262" s="1"/>
      <c r="AX262" s="1"/>
      <c r="AY262" s="1"/>
      <c r="AZ262" s="1"/>
      <c r="BA262" s="1"/>
      <c r="BB262" s="1"/>
      <c r="BC262" s="1"/>
      <c r="BD262" s="1"/>
      <c r="BE262" s="1"/>
      <c r="BF262" s="1" t="s">
        <v>10507</v>
      </c>
      <c r="BG262" s="1" t="s">
        <v>183</v>
      </c>
      <c r="BH262" s="1"/>
      <c r="BI262" s="1"/>
    </row>
    <row r="263" customFormat="false" ht="12.75" hidden="false" customHeight="false" outlineLevel="0" collapsed="false">
      <c r="A263" s="103" t="s">
        <v>855</v>
      </c>
      <c r="B263" s="104" t="s">
        <v>856</v>
      </c>
      <c r="C263" s="99" t="s">
        <v>177</v>
      </c>
      <c r="D263" s="99" t="s">
        <v>82</v>
      </c>
      <c r="E263" s="99" t="s">
        <v>857</v>
      </c>
      <c r="F263" s="99" t="s">
        <v>14877</v>
      </c>
      <c r="G263" s="99" t="n">
        <v>51</v>
      </c>
      <c r="H263" s="99" t="n">
        <v>500</v>
      </c>
      <c r="I263" s="99" t="s">
        <v>188</v>
      </c>
      <c r="K263" s="1" t="n">
        <f aca="false">IFERROR(VLOOKUP(A263,'[2]Pivot HorizontalMRP'!$A$4:$B$2689,2,0),0)</f>
        <v>0</v>
      </c>
      <c r="L263" s="1" t="n">
        <f aca="false">IFERROR(VLOOKUP(A263,'[2]Pivot HorizontalMRP'!$A$4:$C$2689,3,0),0)</f>
        <v>2018</v>
      </c>
      <c r="M263" s="1" t="n">
        <f aca="false">IFERROR(VLOOKUP(A263,'[2]Pivot HorizontalMRP'!$A$4:$D$2689,0.4,0),0)</f>
        <v>0</v>
      </c>
      <c r="N263" s="1" t="n">
        <f aca="false">IFERROR(VLOOKUP(A263,'[2]Pivot HorizontalMRP'!$A$4:$E$2689,5,0),0)</f>
        <v>0</v>
      </c>
      <c r="O263" s="1" t="n">
        <f aca="false">K263+L263</f>
        <v>2018</v>
      </c>
      <c r="P263" s="1" t="n">
        <f aca="false">K263+L263+M263+N263</f>
        <v>2018</v>
      </c>
      <c r="Q263" s="1" t="n">
        <f aca="false">IFERROR(VLOOKUP(A263,'[2]Pivot HorizontalMRP'!$A$4:$F$2689,6,0),0)</f>
        <v>66</v>
      </c>
      <c r="R263" s="1" t="n">
        <f aca="false">IFERROR(VLOOKUP(A263,'[2]Pivot HorizontalMRP'!$A$4:$G$2689,7,0),0)</f>
        <v>0</v>
      </c>
      <c r="S263" s="1" t="n">
        <f aca="false">IFERROR(VLOOKUP(A263,'[2]Pivot HorizontalMRP'!$A$4:$H$2689,8,0),0)</f>
        <v>0</v>
      </c>
      <c r="T263" s="1" t="n">
        <f aca="false">IFERROR(VLOOKUP(A263,'[2]Pivot HorizontalMRP'!$A$4:$I$2689,9,0),0)</f>
        <v>0</v>
      </c>
      <c r="U263" s="1" t="n">
        <f aca="false">IF(I263="delivery",O263-SUM(Q263+R263),IF(I263="PO",P263-SUM(Q263:R263)))</f>
        <v>1952</v>
      </c>
      <c r="V263" s="99" t="n">
        <v>7.51</v>
      </c>
      <c r="X263" s="81" t="n">
        <f aca="false">W263-V263</f>
        <v>-7.51</v>
      </c>
      <c r="AA263" s="81"/>
      <c r="AO263" s="81" t="str">
        <f aca="false">D263</f>
        <v>Arista</v>
      </c>
      <c r="AP263" s="99" t="s">
        <v>263</v>
      </c>
      <c r="BF263" s="99" t="s">
        <v>14668</v>
      </c>
      <c r="BG263" s="1" t="s">
        <v>183</v>
      </c>
    </row>
    <row r="264" customFormat="false" ht="12.75" hidden="false" customHeight="false" outlineLevel="0" collapsed="false">
      <c r="A264" s="1" t="s">
        <v>859</v>
      </c>
      <c r="B264" s="1" t="s">
        <v>860</v>
      </c>
      <c r="C264" s="1" t="s">
        <v>177</v>
      </c>
      <c r="D264" s="1" t="s">
        <v>82</v>
      </c>
      <c r="E264" s="1" t="s">
        <v>861</v>
      </c>
      <c r="F264" s="1" t="s">
        <v>862</v>
      </c>
      <c r="G264" s="1" t="n">
        <v>74</v>
      </c>
      <c r="H264" s="1" t="n">
        <v>2500</v>
      </c>
      <c r="I264" s="101" t="s">
        <v>188</v>
      </c>
      <c r="J264" s="1"/>
      <c r="K264" s="1" t="n">
        <f aca="false">IFERROR(VLOOKUP(A264,'[2]Pivot HorizontalMRP'!$A$4:$B$2689,2,0),0)</f>
        <v>0</v>
      </c>
      <c r="L264" s="1" t="n">
        <f aca="false">IFERROR(VLOOKUP(A264,'[2]Pivot HorizontalMRP'!$A$4:$C$2689,3,0),0)</f>
        <v>3500</v>
      </c>
      <c r="M264" s="1" t="n">
        <f aca="false">IFERROR(VLOOKUP(A264,'[2]Pivot HorizontalMRP'!$A$4:$D$2689,0.4,0),0)</f>
        <v>0</v>
      </c>
      <c r="N264" s="1" t="n">
        <f aca="false">IFERROR(VLOOKUP(A264,'[2]Pivot HorizontalMRP'!$A$4:$E$2689,5,0),0)</f>
        <v>2500</v>
      </c>
      <c r="O264" s="1" t="n">
        <f aca="false">K264+L264</f>
        <v>3500</v>
      </c>
      <c r="P264" s="1" t="n">
        <f aca="false">K264+L264+M264+N264</f>
        <v>6000</v>
      </c>
      <c r="Q264" s="1" t="n">
        <f aca="false">IFERROR(VLOOKUP(A264,'[2]Pivot HorizontalMRP'!$A$4:$F$2689,6,0),0)</f>
        <v>5220</v>
      </c>
      <c r="R264" s="1" t="n">
        <f aca="false">IFERROR(VLOOKUP(A264,'[2]Pivot HorizontalMRP'!$A$4:$G$2689,7,0),0)</f>
        <v>3168</v>
      </c>
      <c r="S264" s="1" t="n">
        <f aca="false">IFERROR(VLOOKUP(A264,'[2]Pivot HorizontalMRP'!$A$4:$H$2689,8,0),0)</f>
        <v>3168</v>
      </c>
      <c r="T264" s="1" t="n">
        <f aca="false">IFERROR(VLOOKUP(A264,'[2]Pivot HorizontalMRP'!$A$4:$I$2689,9,0),0)</f>
        <v>3168</v>
      </c>
      <c r="U264" s="1" t="n">
        <f aca="false">IF(I264="delivery",O264-SUM(Q264+R264),IF(I264="PO",P264-SUM(Q264:R264)))</f>
        <v>-2388</v>
      </c>
      <c r="V264" s="81" t="n">
        <v>1.212</v>
      </c>
      <c r="W264" s="81"/>
      <c r="X264" s="81" t="n">
        <f aca="false">W264-V264</f>
        <v>-1.212</v>
      </c>
      <c r="Y264" s="81"/>
      <c r="Z264" s="81"/>
      <c r="AA264" s="81" t="n">
        <v>1.212</v>
      </c>
      <c r="AB264" s="81"/>
      <c r="AC264" s="81"/>
      <c r="AD264" s="81"/>
      <c r="AE264" s="81"/>
      <c r="AF264" s="81"/>
      <c r="AG264" s="81"/>
      <c r="AH264" s="81"/>
      <c r="AI264" s="81"/>
      <c r="AJ264" s="81"/>
      <c r="AK264" s="81"/>
      <c r="AL264" s="81"/>
      <c r="AM264" s="81"/>
      <c r="AN264" s="81"/>
      <c r="AO264" s="81" t="str">
        <f aca="false">D264</f>
        <v>Arista</v>
      </c>
      <c r="AP264" s="1" t="s">
        <v>263</v>
      </c>
      <c r="AQ264" s="1"/>
      <c r="AR264" s="1"/>
      <c r="AS264" s="1"/>
      <c r="AT264" s="1"/>
      <c r="AU264" s="1"/>
      <c r="AV264" s="1"/>
      <c r="AW264" s="1"/>
      <c r="AX264" s="1"/>
      <c r="AY264" s="1"/>
      <c r="AZ264" s="1"/>
      <c r="BA264" s="1"/>
      <c r="BB264" s="1"/>
      <c r="BC264" s="1"/>
      <c r="BD264" s="1"/>
      <c r="BE264" s="1"/>
      <c r="BF264" s="1" t="s">
        <v>14668</v>
      </c>
      <c r="BG264" s="1" t="s">
        <v>183</v>
      </c>
      <c r="BH264" s="1"/>
      <c r="BI264" s="1"/>
    </row>
    <row r="265" customFormat="false" ht="12.75" hidden="false" customHeight="false" outlineLevel="0" collapsed="false">
      <c r="A265" s="1" t="s">
        <v>863</v>
      </c>
      <c r="B265" s="1" t="s">
        <v>864</v>
      </c>
      <c r="C265" s="1" t="s">
        <v>177</v>
      </c>
      <c r="D265" s="1" t="s">
        <v>82</v>
      </c>
      <c r="E265" s="1" t="s">
        <v>865</v>
      </c>
      <c r="F265" s="1" t="s">
        <v>866</v>
      </c>
      <c r="G265" s="1" t="n">
        <v>167</v>
      </c>
      <c r="H265" s="1" t="n">
        <v>1000</v>
      </c>
      <c r="I265" s="101" t="s">
        <v>188</v>
      </c>
      <c r="J265" s="1"/>
      <c r="K265" s="1" t="n">
        <f aca="false">IFERROR(VLOOKUP(A265,'[2]Pivot HorizontalMRP'!$A$4:$B$2689,2,0),0)</f>
        <v>0</v>
      </c>
      <c r="L265" s="1" t="n">
        <f aca="false">IFERROR(VLOOKUP(A265,'[2]Pivot HorizontalMRP'!$A$4:$C$2689,3,0),0)</f>
        <v>303</v>
      </c>
      <c r="M265" s="1" t="n">
        <f aca="false">IFERROR(VLOOKUP(A265,'[2]Pivot HorizontalMRP'!$A$4:$D$2689,0.4,0),0)</f>
        <v>0</v>
      </c>
      <c r="N265" s="1" t="n">
        <f aca="false">IFERROR(VLOOKUP(A265,'[2]Pivot HorizontalMRP'!$A$4:$E$2689,5,0),0)</f>
        <v>0</v>
      </c>
      <c r="O265" s="1" t="n">
        <f aca="false">K265+L265</f>
        <v>303</v>
      </c>
      <c r="P265" s="1" t="n">
        <f aca="false">K265+L265+M265+N265</f>
        <v>303</v>
      </c>
      <c r="Q265" s="1" t="n">
        <f aca="false">IFERROR(VLOOKUP(A265,'[2]Pivot HorizontalMRP'!$A$4:$F$2689,6,0),0)</f>
        <v>131</v>
      </c>
      <c r="R265" s="1" t="n">
        <f aca="false">IFERROR(VLOOKUP(A265,'[2]Pivot HorizontalMRP'!$A$4:$G$2689,7,0),0)</f>
        <v>110</v>
      </c>
      <c r="S265" s="1" t="n">
        <f aca="false">IFERROR(VLOOKUP(A265,'[2]Pivot HorizontalMRP'!$A$4:$H$2689,8,0),0)</f>
        <v>80</v>
      </c>
      <c r="T265" s="1" t="n">
        <f aca="false">IFERROR(VLOOKUP(A265,'[2]Pivot HorizontalMRP'!$A$4:$I$2689,9,0),0)</f>
        <v>120</v>
      </c>
      <c r="U265" s="1" t="n">
        <f aca="false">IF(I265="delivery",O265-SUM(Q265+R265),IF(I265="PO",P265-SUM(Q265:R265)))</f>
        <v>62</v>
      </c>
      <c r="V265" s="81" t="n">
        <v>2.071</v>
      </c>
      <c r="W265" s="81"/>
      <c r="X265" s="81" t="n">
        <f aca="false">W265-V265</f>
        <v>-2.071</v>
      </c>
      <c r="Y265" s="81"/>
      <c r="Z265" s="81"/>
      <c r="AA265" s="81"/>
      <c r="AB265" s="81"/>
      <c r="AC265" s="81"/>
      <c r="AD265" s="81"/>
      <c r="AE265" s="81"/>
      <c r="AF265" s="81"/>
      <c r="AG265" s="81"/>
      <c r="AH265" s="81"/>
      <c r="AI265" s="81"/>
      <c r="AJ265" s="81"/>
      <c r="AK265" s="81"/>
      <c r="AL265" s="81"/>
      <c r="AM265" s="81"/>
      <c r="AN265" s="81"/>
      <c r="AO265" s="81" t="str">
        <f aca="false">D265</f>
        <v>Arista</v>
      </c>
      <c r="AP265" s="1" t="s">
        <v>263</v>
      </c>
      <c r="AQ265" s="1"/>
      <c r="AR265" s="1"/>
      <c r="AS265" s="1"/>
      <c r="AT265" s="1"/>
      <c r="AU265" s="1"/>
      <c r="AV265" s="1"/>
      <c r="AW265" s="1"/>
      <c r="AX265" s="1"/>
      <c r="AY265" s="1"/>
      <c r="AZ265" s="1"/>
      <c r="BA265" s="1"/>
      <c r="BB265" s="1"/>
      <c r="BC265" s="1"/>
      <c r="BD265" s="1"/>
      <c r="BE265" s="1"/>
      <c r="BF265" s="1" t="s">
        <v>14668</v>
      </c>
      <c r="BG265" s="1" t="s">
        <v>183</v>
      </c>
      <c r="BH265" s="1"/>
      <c r="BI265" s="1"/>
    </row>
    <row r="266" customFormat="false" ht="12.75" hidden="false" customHeight="false" outlineLevel="0" collapsed="false">
      <c r="A266" s="103" t="s">
        <v>901</v>
      </c>
      <c r="B266" s="104" t="s">
        <v>902</v>
      </c>
      <c r="C266" s="99" t="s">
        <v>177</v>
      </c>
      <c r="D266" s="99" t="s">
        <v>82</v>
      </c>
      <c r="E266" s="99" t="s">
        <v>903</v>
      </c>
      <c r="F266" s="99" t="s">
        <v>904</v>
      </c>
      <c r="G266" s="99" t="n">
        <v>41</v>
      </c>
      <c r="H266" s="99" t="n">
        <v>1000</v>
      </c>
      <c r="I266" s="99" t="s">
        <v>188</v>
      </c>
      <c r="K266" s="1" t="n">
        <f aca="false">IFERROR(VLOOKUP(A266,'[2]Pivot HorizontalMRP'!$A$4:$B$2689,2,0),0)</f>
        <v>680</v>
      </c>
      <c r="L266" s="1" t="n">
        <f aca="false">IFERROR(VLOOKUP(A266,'[2]Pivot HorizontalMRP'!$A$4:$C$2689,3,0),0)</f>
        <v>305</v>
      </c>
      <c r="M266" s="1" t="n">
        <f aca="false">IFERROR(VLOOKUP(A266,'[2]Pivot HorizontalMRP'!$A$4:$D$2689,0.4,0),0)</f>
        <v>0</v>
      </c>
      <c r="N266" s="1" t="n">
        <f aca="false">IFERROR(VLOOKUP(A266,'[2]Pivot HorizontalMRP'!$A$4:$E$2689,5,0),0)</f>
        <v>0</v>
      </c>
      <c r="O266" s="1" t="n">
        <f aca="false">K266+L266</f>
        <v>985</v>
      </c>
      <c r="P266" s="1" t="n">
        <f aca="false">K266+L266+M266+N266</f>
        <v>985</v>
      </c>
      <c r="Q266" s="1" t="n">
        <f aca="false">IFERROR(VLOOKUP(A266,'[2]Pivot HorizontalMRP'!$A$4:$F$2689,6,0),0)</f>
        <v>0</v>
      </c>
      <c r="R266" s="1" t="n">
        <f aca="false">IFERROR(VLOOKUP(A266,'[2]Pivot HorizontalMRP'!$A$4:$G$2689,7,0),0)</f>
        <v>0</v>
      </c>
      <c r="S266" s="1" t="n">
        <f aca="false">IFERROR(VLOOKUP(A266,'[2]Pivot HorizontalMRP'!$A$4:$H$2689,8,0),0)</f>
        <v>0</v>
      </c>
      <c r="T266" s="1" t="n">
        <f aca="false">IFERROR(VLOOKUP(A266,'[2]Pivot HorizontalMRP'!$A$4:$I$2689,9,0),0)</f>
        <v>0</v>
      </c>
      <c r="U266" s="1" t="n">
        <f aca="false">IF(I266="delivery",O266-SUM(Q266+R266),IF(I266="PO",P266-SUM(Q266:R266)))</f>
        <v>985</v>
      </c>
      <c r="V266" s="99" t="n">
        <v>1.234</v>
      </c>
      <c r="X266" s="81" t="n">
        <f aca="false">W266-V266</f>
        <v>-1.234</v>
      </c>
      <c r="AA266" s="81" t="n">
        <v>1.234</v>
      </c>
      <c r="AF266" s="81"/>
      <c r="AO266" s="81" t="str">
        <f aca="false">D266</f>
        <v>Arista</v>
      </c>
      <c r="AP266" s="99" t="s">
        <v>263</v>
      </c>
      <c r="BF266" s="99" t="s">
        <v>14668</v>
      </c>
      <c r="BG266" s="1" t="s">
        <v>183</v>
      </c>
    </row>
    <row r="267" customFormat="false" ht="12.75" hidden="false" customHeight="false" outlineLevel="0" collapsed="false">
      <c r="A267" s="1" t="s">
        <v>927</v>
      </c>
      <c r="B267" s="1" t="s">
        <v>928</v>
      </c>
      <c r="C267" s="1" t="s">
        <v>177</v>
      </c>
      <c r="D267" s="1" t="s">
        <v>82</v>
      </c>
      <c r="E267" s="1" t="s">
        <v>929</v>
      </c>
      <c r="F267" s="1" t="s">
        <v>930</v>
      </c>
      <c r="G267" s="1" t="n">
        <v>51</v>
      </c>
      <c r="H267" s="1" t="n">
        <v>100</v>
      </c>
      <c r="I267" s="101" t="s">
        <v>188</v>
      </c>
      <c r="J267" s="1"/>
      <c r="K267" s="1" t="n">
        <f aca="false">IFERROR(VLOOKUP(A267,'[2]Pivot HorizontalMRP'!$A$4:$B$2689,2,0),0)</f>
        <v>0</v>
      </c>
      <c r="L267" s="1" t="n">
        <f aca="false">IFERROR(VLOOKUP(A267,'[2]Pivot HorizontalMRP'!$A$4:$C$2689,3,0),0)</f>
        <v>265</v>
      </c>
      <c r="M267" s="1" t="n">
        <f aca="false">IFERROR(VLOOKUP(A267,'[2]Pivot HorizontalMRP'!$A$4:$D$2689,0.4,0),0)</f>
        <v>0</v>
      </c>
      <c r="N267" s="1" t="n">
        <f aca="false">IFERROR(VLOOKUP(A267,'[2]Pivot HorizontalMRP'!$A$4:$E$2689,5,0),0)</f>
        <v>100</v>
      </c>
      <c r="O267" s="1" t="n">
        <f aca="false">K267+L267</f>
        <v>265</v>
      </c>
      <c r="P267" s="1" t="n">
        <f aca="false">K267+L267+M267+N267</f>
        <v>365</v>
      </c>
      <c r="Q267" s="1" t="n">
        <f aca="false">IFERROR(VLOOKUP(A267,'[2]Pivot HorizontalMRP'!$A$4:$F$2689,6,0),0)</f>
        <v>370</v>
      </c>
      <c r="R267" s="1" t="n">
        <f aca="false">IFERROR(VLOOKUP(A267,'[2]Pivot HorizontalMRP'!$A$4:$G$2689,7,0),0)</f>
        <v>432</v>
      </c>
      <c r="S267" s="1" t="n">
        <f aca="false">IFERROR(VLOOKUP(A267,'[2]Pivot HorizontalMRP'!$A$4:$H$2689,8,0),0)</f>
        <v>510</v>
      </c>
      <c r="T267" s="1" t="n">
        <f aca="false">IFERROR(VLOOKUP(A267,'[2]Pivot HorizontalMRP'!$A$4:$I$2689,9,0),0)</f>
        <v>459</v>
      </c>
      <c r="U267" s="1" t="n">
        <f aca="false">IF(I267="delivery",O267-SUM(Q267+R267),IF(I267="PO",P267-SUM(Q267:R267)))</f>
        <v>-437</v>
      </c>
      <c r="V267" s="81" t="n">
        <v>8.79</v>
      </c>
      <c r="W267" s="81"/>
      <c r="X267" s="81" t="n">
        <f aca="false">W267-V267</f>
        <v>-8.79</v>
      </c>
      <c r="Y267" s="81"/>
      <c r="Z267" s="81"/>
      <c r="AA267" s="81"/>
      <c r="AB267" s="81"/>
      <c r="AC267" s="81"/>
      <c r="AD267" s="81"/>
      <c r="AE267" s="81"/>
      <c r="AF267" s="81"/>
      <c r="AG267" s="81"/>
      <c r="AH267" s="81"/>
      <c r="AI267" s="81"/>
      <c r="AJ267" s="81"/>
      <c r="AK267" s="81"/>
      <c r="AL267" s="81"/>
      <c r="AM267" s="81"/>
      <c r="AN267" s="81"/>
      <c r="AO267" s="81" t="str">
        <f aca="false">D267</f>
        <v>Arista</v>
      </c>
      <c r="AP267" s="1" t="s">
        <v>263</v>
      </c>
      <c r="AQ267" s="1"/>
      <c r="AR267" s="1"/>
      <c r="AS267" s="1"/>
      <c r="AT267" s="1"/>
      <c r="AU267" s="1"/>
      <c r="AV267" s="1"/>
      <c r="AW267" s="1"/>
      <c r="AX267" s="1"/>
      <c r="AY267" s="1"/>
      <c r="AZ267" s="1"/>
      <c r="BA267" s="1"/>
      <c r="BB267" s="1"/>
      <c r="BC267" s="1"/>
      <c r="BD267" s="1"/>
      <c r="BE267" s="1"/>
      <c r="BF267" s="1" t="s">
        <v>14668</v>
      </c>
      <c r="BG267" s="1" t="s">
        <v>183</v>
      </c>
      <c r="BH267" s="1"/>
      <c r="BI267" s="1"/>
    </row>
    <row r="268" customFormat="false" ht="12.75" hidden="false" customHeight="false" outlineLevel="0" collapsed="false">
      <c r="A268" s="1" t="s">
        <v>14878</v>
      </c>
      <c r="B268" s="1" t="s">
        <v>1043</v>
      </c>
      <c r="C268" s="1" t="s">
        <v>177</v>
      </c>
      <c r="D268" s="1" t="s">
        <v>82</v>
      </c>
      <c r="E268" s="1" t="s">
        <v>14879</v>
      </c>
      <c r="F268" s="1" t="s">
        <v>14880</v>
      </c>
      <c r="G268" s="1" t="n">
        <v>55</v>
      </c>
      <c r="H268" s="1" t="n">
        <v>1</v>
      </c>
      <c r="I268" s="102" t="s">
        <v>188</v>
      </c>
      <c r="J268" s="1"/>
      <c r="K268" s="1" t="n">
        <f aca="false">IFERROR(VLOOKUP(A268,'[2]Pivot HorizontalMRP'!$A$4:$B$2689,2,0),0)</f>
        <v>0</v>
      </c>
      <c r="L268" s="1" t="n">
        <f aca="false">IFERROR(VLOOKUP(A268,'[2]Pivot HorizontalMRP'!$A$4:$C$2689,3,0),0)</f>
        <v>0</v>
      </c>
      <c r="M268" s="1" t="n">
        <f aca="false">IFERROR(VLOOKUP(A268,'[2]Pivot HorizontalMRP'!$A$4:$D$2689,0.4,0),0)</f>
        <v>0</v>
      </c>
      <c r="N268" s="1" t="n">
        <f aca="false">IFERROR(VLOOKUP(A268,'[2]Pivot HorizontalMRP'!$A$4:$E$2689,5,0),0)</f>
        <v>0</v>
      </c>
      <c r="O268" s="1" t="n">
        <f aca="false">K268+L268</f>
        <v>0</v>
      </c>
      <c r="P268" s="1" t="n">
        <f aca="false">K268+L268+M268+N268</f>
        <v>0</v>
      </c>
      <c r="Q268" s="1" t="n">
        <f aca="false">IFERROR(VLOOKUP(A268,'[2]Pivot HorizontalMRP'!$A$4:$F$2689,6,0),0)</f>
        <v>1125</v>
      </c>
      <c r="R268" s="1" t="n">
        <f aca="false">IFERROR(VLOOKUP(A268,'[2]Pivot HorizontalMRP'!$A$4:$G$2689,7,0),0)</f>
        <v>2082</v>
      </c>
      <c r="S268" s="1" t="n">
        <f aca="false">IFERROR(VLOOKUP(A268,'[2]Pivot HorizontalMRP'!$A$4:$H$2689,8,0),0)</f>
        <v>3302</v>
      </c>
      <c r="T268" s="1" t="n">
        <f aca="false">IFERROR(VLOOKUP(A268,'[2]Pivot HorizontalMRP'!$A$4:$I$2689,9,0),0)</f>
        <v>2442</v>
      </c>
      <c r="U268" s="1" t="n">
        <f aca="false">IF(I268="delivery",O268-SUM(Q268+R268),IF(I268="PO",P268-SUM(Q268:R268)))</f>
        <v>-3207</v>
      </c>
      <c r="V268" s="81" t="n">
        <v>9.95</v>
      </c>
      <c r="W268" s="81"/>
      <c r="X268" s="81" t="n">
        <f aca="false">W268-V268</f>
        <v>-9.95</v>
      </c>
      <c r="Y268" s="81"/>
      <c r="Z268" s="81"/>
      <c r="AA268" s="81"/>
      <c r="AB268" s="81"/>
      <c r="AC268" s="81"/>
      <c r="AD268" s="81"/>
      <c r="AE268" s="81"/>
      <c r="AF268" s="81"/>
      <c r="AG268" s="81"/>
      <c r="AH268" s="81"/>
      <c r="AI268" s="81"/>
      <c r="AJ268" s="81"/>
      <c r="AK268" s="81"/>
      <c r="AL268" s="81"/>
      <c r="AM268" s="81"/>
      <c r="AN268" s="81"/>
      <c r="AO268" s="81" t="str">
        <f aca="false">D268</f>
        <v>Arista</v>
      </c>
      <c r="AP268" s="102" t="s">
        <v>263</v>
      </c>
      <c r="AQ268" s="1"/>
      <c r="AR268" s="1"/>
      <c r="AS268" s="1"/>
      <c r="AT268" s="1"/>
      <c r="AU268" s="1"/>
      <c r="AV268" s="1"/>
      <c r="AW268" s="1"/>
      <c r="AX268" s="1"/>
      <c r="AY268" s="1"/>
      <c r="AZ268" s="1"/>
      <c r="BA268" s="1"/>
      <c r="BB268" s="1"/>
      <c r="BC268" s="1"/>
      <c r="BD268" s="1"/>
      <c r="BE268" s="1"/>
      <c r="BF268" s="1" t="s">
        <v>10507</v>
      </c>
      <c r="BG268" s="1" t="s">
        <v>183</v>
      </c>
      <c r="BH268" s="1"/>
      <c r="BI268" s="1"/>
    </row>
    <row r="269" customFormat="false" ht="12.75" hidden="false" customHeight="false" outlineLevel="0" collapsed="false">
      <c r="A269" s="103" t="s">
        <v>1042</v>
      </c>
      <c r="B269" s="104" t="s">
        <v>1043</v>
      </c>
      <c r="C269" s="99" t="s">
        <v>177</v>
      </c>
      <c r="D269" s="99" t="s">
        <v>82</v>
      </c>
      <c r="E269" s="99" t="s">
        <v>14879</v>
      </c>
      <c r="F269" s="99" t="s">
        <v>14881</v>
      </c>
      <c r="G269" s="99" t="n">
        <v>51</v>
      </c>
      <c r="H269" s="99" t="n">
        <v>500</v>
      </c>
      <c r="I269" s="99" t="s">
        <v>188</v>
      </c>
      <c r="K269" s="1" t="n">
        <f aca="false">IFERROR(VLOOKUP(A269,'[2]Pivot HorizontalMRP'!$A$4:$B$2689,2,0),0)</f>
        <v>0</v>
      </c>
      <c r="L269" s="1" t="n">
        <f aca="false">IFERROR(VLOOKUP(A269,'[2]Pivot HorizontalMRP'!$A$4:$C$2689,3,0),0)</f>
        <v>1483</v>
      </c>
      <c r="M269" s="1" t="n">
        <f aca="false">IFERROR(VLOOKUP(A269,'[2]Pivot HorizontalMRP'!$A$4:$D$2689,0.4,0),0)</f>
        <v>0</v>
      </c>
      <c r="N269" s="1" t="n">
        <f aca="false">IFERROR(VLOOKUP(A269,'[2]Pivot HorizontalMRP'!$A$4:$E$2689,5,0),0)</f>
        <v>0</v>
      </c>
      <c r="O269" s="1" t="n">
        <f aca="false">K269+L269</f>
        <v>1483</v>
      </c>
      <c r="P269" s="1" t="n">
        <f aca="false">K269+L269+M269+N269</f>
        <v>1483</v>
      </c>
      <c r="Q269" s="1" t="n">
        <f aca="false">IFERROR(VLOOKUP(A269,'[2]Pivot HorizontalMRP'!$A$4:$F$2689,6,0),0)</f>
        <v>39</v>
      </c>
      <c r="R269" s="1" t="n">
        <f aca="false">IFERROR(VLOOKUP(A269,'[2]Pivot HorizontalMRP'!$A$4:$G$2689,7,0),0)</f>
        <v>0</v>
      </c>
      <c r="S269" s="1" t="n">
        <f aca="false">IFERROR(VLOOKUP(A269,'[2]Pivot HorizontalMRP'!$A$4:$H$2689,8,0),0)</f>
        <v>0</v>
      </c>
      <c r="T269" s="1" t="n">
        <f aca="false">IFERROR(VLOOKUP(A269,'[2]Pivot HorizontalMRP'!$A$4:$I$2689,9,0),0)</f>
        <v>0</v>
      </c>
      <c r="U269" s="1" t="n">
        <f aca="false">IF(I269="delivery",O269-SUM(Q269+R269),IF(I269="PO",P269-SUM(Q269:R269)))</f>
        <v>1444</v>
      </c>
      <c r="V269" s="99" t="n">
        <v>9.95</v>
      </c>
      <c r="X269" s="81" t="n">
        <f aca="false">W269-V269</f>
        <v>-9.95</v>
      </c>
      <c r="AA269" s="81"/>
      <c r="AO269" s="81" t="str">
        <f aca="false">D269</f>
        <v>Arista</v>
      </c>
      <c r="AP269" s="99" t="s">
        <v>263</v>
      </c>
      <c r="BF269" s="99" t="s">
        <v>14668</v>
      </c>
      <c r="BG269" s="1" t="s">
        <v>183</v>
      </c>
    </row>
    <row r="270" customFormat="false" ht="12.75" hidden="false" customHeight="false" outlineLevel="0" collapsed="false">
      <c r="A270" s="1" t="s">
        <v>1089</v>
      </c>
      <c r="B270" s="1" t="s">
        <v>1090</v>
      </c>
      <c r="C270" s="1" t="s">
        <v>177</v>
      </c>
      <c r="D270" s="1" t="s">
        <v>82</v>
      </c>
      <c r="E270" s="1" t="s">
        <v>14882</v>
      </c>
      <c r="F270" s="1" t="s">
        <v>1092</v>
      </c>
      <c r="G270" s="1" t="n">
        <v>71</v>
      </c>
      <c r="H270" s="1" t="n">
        <v>500</v>
      </c>
      <c r="I270" s="101" t="s">
        <v>188</v>
      </c>
      <c r="J270" s="1"/>
      <c r="K270" s="1" t="n">
        <f aca="false">IFERROR(VLOOKUP(A270,'[2]Pivot HorizontalMRP'!$A$4:$B$2689,2,0),0)</f>
        <v>0</v>
      </c>
      <c r="L270" s="1" t="n">
        <f aca="false">IFERROR(VLOOKUP(A270,'[2]Pivot HorizontalMRP'!$A$4:$C$2689,3,0),0)</f>
        <v>1318</v>
      </c>
      <c r="M270" s="1" t="n">
        <f aca="false">IFERROR(VLOOKUP(A270,'[2]Pivot HorizontalMRP'!$A$4:$D$2689,0.4,0),0)</f>
        <v>0</v>
      </c>
      <c r="N270" s="1" t="n">
        <f aca="false">IFERROR(VLOOKUP(A270,'[2]Pivot HorizontalMRP'!$A$4:$E$2689,5,0),0)</f>
        <v>0</v>
      </c>
      <c r="O270" s="1" t="n">
        <f aca="false">K270+L270</f>
        <v>1318</v>
      </c>
      <c r="P270" s="1" t="n">
        <f aca="false">K270+L270+M270+N270</f>
        <v>1318</v>
      </c>
      <c r="Q270" s="1" t="n">
        <f aca="false">IFERROR(VLOOKUP(A270,'[2]Pivot HorizontalMRP'!$A$4:$F$2689,6,0),0)</f>
        <v>424</v>
      </c>
      <c r="R270" s="1" t="n">
        <f aca="false">IFERROR(VLOOKUP(A270,'[2]Pivot HorizontalMRP'!$A$4:$G$2689,7,0),0)</f>
        <v>0</v>
      </c>
      <c r="S270" s="1" t="n">
        <f aca="false">IFERROR(VLOOKUP(A270,'[2]Pivot HorizontalMRP'!$A$4:$H$2689,8,0),0)</f>
        <v>0</v>
      </c>
      <c r="T270" s="1" t="n">
        <f aca="false">IFERROR(VLOOKUP(A270,'[2]Pivot HorizontalMRP'!$A$4:$I$2689,9,0),0)</f>
        <v>0</v>
      </c>
      <c r="U270" s="1" t="n">
        <f aca="false">IF(I270="delivery",O270-SUM(Q270+R270),IF(I270="PO",P270-SUM(Q270:R270)))</f>
        <v>894</v>
      </c>
      <c r="V270" s="81" t="n">
        <v>318.46</v>
      </c>
      <c r="W270" s="81"/>
      <c r="X270" s="81" t="n">
        <f aca="false">W270-V270</f>
        <v>-318.46</v>
      </c>
      <c r="Y270" s="81"/>
      <c r="Z270" s="81"/>
      <c r="AA270" s="81"/>
      <c r="AB270" s="81"/>
      <c r="AC270" s="81"/>
      <c r="AD270" s="81"/>
      <c r="AE270" s="81"/>
      <c r="AF270" s="81"/>
      <c r="AG270" s="81"/>
      <c r="AH270" s="81"/>
      <c r="AI270" s="81"/>
      <c r="AJ270" s="81"/>
      <c r="AK270" s="81"/>
      <c r="AL270" s="81"/>
      <c r="AM270" s="81"/>
      <c r="AN270" s="81"/>
      <c r="AO270" s="81" t="str">
        <f aca="false">D270</f>
        <v>Arista</v>
      </c>
      <c r="AP270" s="1" t="s">
        <v>263</v>
      </c>
      <c r="AQ270" s="1"/>
      <c r="AR270" s="1"/>
      <c r="AS270" s="1"/>
      <c r="AT270" s="1"/>
      <c r="AU270" s="1"/>
      <c r="AV270" s="1"/>
      <c r="AW270" s="1"/>
      <c r="AX270" s="1"/>
      <c r="AY270" s="1"/>
      <c r="AZ270" s="1"/>
      <c r="BA270" s="1"/>
      <c r="BB270" s="1"/>
      <c r="BC270" s="1"/>
      <c r="BD270" s="1"/>
      <c r="BE270" s="1"/>
      <c r="BF270" s="1" t="s">
        <v>14668</v>
      </c>
      <c r="BG270" s="1" t="s">
        <v>183</v>
      </c>
      <c r="BH270" s="1"/>
      <c r="BI270" s="1"/>
    </row>
    <row r="271" customFormat="false" ht="12.75" hidden="false" customHeight="false" outlineLevel="0" collapsed="false">
      <c r="A271" s="1" t="s">
        <v>1093</v>
      </c>
      <c r="B271" s="1" t="s">
        <v>1094</v>
      </c>
      <c r="C271" s="1" t="s">
        <v>177</v>
      </c>
      <c r="D271" s="1" t="s">
        <v>82</v>
      </c>
      <c r="E271" s="1" t="s">
        <v>1095</v>
      </c>
      <c r="F271" s="1" t="s">
        <v>14883</v>
      </c>
      <c r="G271" s="1" t="n">
        <v>51</v>
      </c>
      <c r="H271" s="1" t="n">
        <v>300</v>
      </c>
      <c r="I271" s="101" t="s">
        <v>188</v>
      </c>
      <c r="J271" s="1"/>
      <c r="K271" s="1" t="n">
        <f aca="false">IFERROR(VLOOKUP(A271,'[2]Pivot HorizontalMRP'!$A$4:$B$2689,2,0),0)</f>
        <v>0</v>
      </c>
      <c r="L271" s="1" t="n">
        <f aca="false">IFERROR(VLOOKUP(A271,'[2]Pivot HorizontalMRP'!$A$4:$C$2689,3,0),0)</f>
        <v>715</v>
      </c>
      <c r="M271" s="1" t="n">
        <f aca="false">IFERROR(VLOOKUP(A271,'[2]Pivot HorizontalMRP'!$A$4:$D$2689,0.4,0),0)</f>
        <v>0</v>
      </c>
      <c r="N271" s="1" t="n">
        <f aca="false">IFERROR(VLOOKUP(A271,'[2]Pivot HorizontalMRP'!$A$4:$E$2689,5,0),0)</f>
        <v>0</v>
      </c>
      <c r="O271" s="1" t="n">
        <f aca="false">K271+L271</f>
        <v>715</v>
      </c>
      <c r="P271" s="1" t="n">
        <f aca="false">K271+L271+M271+N271</f>
        <v>715</v>
      </c>
      <c r="Q271" s="1" t="n">
        <f aca="false">IFERROR(VLOOKUP(A271,'[2]Pivot HorizontalMRP'!$A$4:$F$2689,6,0),0)</f>
        <v>584</v>
      </c>
      <c r="R271" s="1" t="n">
        <f aca="false">IFERROR(VLOOKUP(A271,'[2]Pivot HorizontalMRP'!$A$4:$G$2689,7,0),0)</f>
        <v>652</v>
      </c>
      <c r="S271" s="1" t="n">
        <f aca="false">IFERROR(VLOOKUP(A271,'[2]Pivot HorizontalMRP'!$A$4:$H$2689,8,0),0)</f>
        <v>635</v>
      </c>
      <c r="T271" s="1" t="n">
        <f aca="false">IFERROR(VLOOKUP(A271,'[2]Pivot HorizontalMRP'!$A$4:$I$2689,9,0),0)</f>
        <v>683</v>
      </c>
      <c r="U271" s="1" t="n">
        <f aca="false">IF(I271="delivery",O271-SUM(Q271+R271),IF(I271="PO",P271-SUM(Q271:R271)))</f>
        <v>-521</v>
      </c>
      <c r="V271" s="81" t="n">
        <v>8.61</v>
      </c>
      <c r="W271" s="81"/>
      <c r="X271" s="81" t="n">
        <f aca="false">W271-V271</f>
        <v>-8.61</v>
      </c>
      <c r="Y271" s="81"/>
      <c r="Z271" s="81"/>
      <c r="AA271" s="81"/>
      <c r="AB271" s="81"/>
      <c r="AC271" s="81"/>
      <c r="AD271" s="81"/>
      <c r="AE271" s="81"/>
      <c r="AF271" s="81"/>
      <c r="AG271" s="81"/>
      <c r="AH271" s="81"/>
      <c r="AI271" s="81"/>
      <c r="AJ271" s="81"/>
      <c r="AK271" s="81"/>
      <c r="AL271" s="81"/>
      <c r="AM271" s="81"/>
      <c r="AN271" s="81"/>
      <c r="AO271" s="81" t="str">
        <f aca="false">D271</f>
        <v>Arista</v>
      </c>
      <c r="AP271" s="1" t="s">
        <v>263</v>
      </c>
      <c r="AQ271" s="1"/>
      <c r="AR271" s="1"/>
      <c r="AS271" s="1"/>
      <c r="AT271" s="1"/>
      <c r="AU271" s="1"/>
      <c r="AV271" s="1"/>
      <c r="AW271" s="1"/>
      <c r="AX271" s="1"/>
      <c r="AY271" s="1"/>
      <c r="AZ271" s="1"/>
      <c r="BA271" s="1"/>
      <c r="BB271" s="1"/>
      <c r="BC271" s="1"/>
      <c r="BD271" s="1"/>
      <c r="BE271" s="1"/>
      <c r="BF271" s="1" t="s">
        <v>14668</v>
      </c>
      <c r="BG271" s="1" t="s">
        <v>183</v>
      </c>
      <c r="BH271" s="1"/>
      <c r="BI271" s="1"/>
    </row>
    <row r="272" customFormat="false" ht="12.75" hidden="false" customHeight="false" outlineLevel="0" collapsed="false">
      <c r="A272" s="103" t="s">
        <v>14884</v>
      </c>
      <c r="B272" s="104" t="s">
        <v>1103</v>
      </c>
      <c r="C272" s="99" t="s">
        <v>177</v>
      </c>
      <c r="D272" s="99" t="s">
        <v>82</v>
      </c>
      <c r="E272" s="99" t="s">
        <v>1099</v>
      </c>
      <c r="F272" s="99" t="s">
        <v>14885</v>
      </c>
      <c r="G272" s="99" t="n">
        <v>0</v>
      </c>
      <c r="H272" s="99" t="n">
        <v>1000</v>
      </c>
      <c r="I272" s="108" t="s">
        <v>188</v>
      </c>
      <c r="K272" s="1" t="n">
        <f aca="false">IFERROR(VLOOKUP(A272,'[2]Pivot HorizontalMRP'!$A$4:$B$2689,2,0),0)</f>
        <v>0</v>
      </c>
      <c r="L272" s="1" t="n">
        <f aca="false">IFERROR(VLOOKUP(A272,'[2]Pivot HorizontalMRP'!$A$4:$C$2689,3,0),0)</f>
        <v>149</v>
      </c>
      <c r="M272" s="1" t="n">
        <f aca="false">IFERROR(VLOOKUP(A272,'[2]Pivot HorizontalMRP'!$A$4:$D$2689,0.4,0),0)</f>
        <v>0</v>
      </c>
      <c r="N272" s="1" t="n">
        <f aca="false">IFERROR(VLOOKUP(A272,'[2]Pivot HorizontalMRP'!$A$4:$E$2689,5,0),0)</f>
        <v>0</v>
      </c>
      <c r="O272" s="1" t="n">
        <f aca="false">K272+L272</f>
        <v>149</v>
      </c>
      <c r="P272" s="1" t="n">
        <f aca="false">K272+L272+M272+N272</f>
        <v>149</v>
      </c>
      <c r="Q272" s="1" t="n">
        <f aca="false">IFERROR(VLOOKUP(A272,'[2]Pivot HorizontalMRP'!$A$4:$F$2689,6,0),0)</f>
        <v>891</v>
      </c>
      <c r="R272" s="1" t="n">
        <f aca="false">IFERROR(VLOOKUP(A272,'[2]Pivot HorizontalMRP'!$A$4:$G$2689,7,0),0)</f>
        <v>784</v>
      </c>
      <c r="S272" s="1" t="n">
        <f aca="false">IFERROR(VLOOKUP(A272,'[2]Pivot HorizontalMRP'!$A$4:$H$2689,8,0),0)</f>
        <v>767</v>
      </c>
      <c r="T272" s="1" t="n">
        <f aca="false">IFERROR(VLOOKUP(A272,'[2]Pivot HorizontalMRP'!$A$4:$I$2689,9,0),0)</f>
        <v>815</v>
      </c>
      <c r="U272" s="1" t="n">
        <f aca="false">IF(I272="delivery",O272-SUM(Q272+R272),IF(I272="PO",P272-SUM(Q272:R272)))</f>
        <v>-1526</v>
      </c>
      <c r="V272" s="99" t="n">
        <v>8.14</v>
      </c>
      <c r="X272" s="81" t="n">
        <f aca="false">W272-V272</f>
        <v>-8.14</v>
      </c>
      <c r="AA272" s="81"/>
      <c r="AO272" s="81" t="str">
        <f aca="false">D272</f>
        <v>Arista</v>
      </c>
      <c r="AP272" s="108" t="s">
        <v>263</v>
      </c>
      <c r="BF272" s="99" t="s">
        <v>10507</v>
      </c>
      <c r="BG272" s="1" t="s">
        <v>183</v>
      </c>
    </row>
    <row r="273" customFormat="false" ht="12.75" hidden="false" customHeight="false" outlineLevel="0" collapsed="false">
      <c r="A273" s="1" t="s">
        <v>1102</v>
      </c>
      <c r="B273" s="1" t="s">
        <v>1103</v>
      </c>
      <c r="C273" s="1" t="s">
        <v>177</v>
      </c>
      <c r="D273" s="1" t="s">
        <v>82</v>
      </c>
      <c r="E273" s="1" t="s">
        <v>1099</v>
      </c>
      <c r="F273" s="1" t="s">
        <v>14886</v>
      </c>
      <c r="G273" s="1" t="n">
        <v>51</v>
      </c>
      <c r="H273" s="1" t="n">
        <v>300</v>
      </c>
      <c r="I273" s="101" t="s">
        <v>188</v>
      </c>
      <c r="J273" s="1"/>
      <c r="K273" s="1" t="n">
        <f aca="false">IFERROR(VLOOKUP(A273,'[2]Pivot HorizontalMRP'!$A$4:$B$2689,2,0),0)</f>
        <v>0</v>
      </c>
      <c r="L273" s="1" t="n">
        <f aca="false">IFERROR(VLOOKUP(A273,'[2]Pivot HorizontalMRP'!$A$4:$C$2689,3,0),0)</f>
        <v>1144</v>
      </c>
      <c r="M273" s="1" t="n">
        <f aca="false">IFERROR(VLOOKUP(A273,'[2]Pivot HorizontalMRP'!$A$4:$D$2689,0.4,0),0)</f>
        <v>0</v>
      </c>
      <c r="N273" s="1" t="n">
        <f aca="false">IFERROR(VLOOKUP(A273,'[2]Pivot HorizontalMRP'!$A$4:$E$2689,5,0),0)</f>
        <v>0</v>
      </c>
      <c r="O273" s="1" t="n">
        <f aca="false">K273+L273</f>
        <v>1144</v>
      </c>
      <c r="P273" s="1" t="n">
        <f aca="false">K273+L273+M273+N273</f>
        <v>1144</v>
      </c>
      <c r="Q273" s="1" t="n">
        <f aca="false">IFERROR(VLOOKUP(A273,'[2]Pivot HorizontalMRP'!$A$4:$F$2689,6,0),0)</f>
        <v>54</v>
      </c>
      <c r="R273" s="1" t="n">
        <f aca="false">IFERROR(VLOOKUP(A273,'[2]Pivot HorizontalMRP'!$A$4:$G$2689,7,0),0)</f>
        <v>0</v>
      </c>
      <c r="S273" s="1" t="n">
        <f aca="false">IFERROR(VLOOKUP(A273,'[2]Pivot HorizontalMRP'!$A$4:$H$2689,8,0),0)</f>
        <v>0</v>
      </c>
      <c r="T273" s="1" t="n">
        <f aca="false">IFERROR(VLOOKUP(A273,'[2]Pivot HorizontalMRP'!$A$4:$I$2689,9,0),0)</f>
        <v>0</v>
      </c>
      <c r="U273" s="1" t="n">
        <f aca="false">IF(I273="delivery",O273-SUM(Q273+R273),IF(I273="PO",P273-SUM(Q273:R273)))</f>
        <v>1090</v>
      </c>
      <c r="V273" s="81" t="n">
        <v>8.14</v>
      </c>
      <c r="W273" s="81"/>
      <c r="X273" s="81" t="n">
        <f aca="false">W273-V273</f>
        <v>-8.14</v>
      </c>
      <c r="Y273" s="81"/>
      <c r="Z273" s="81"/>
      <c r="AA273" s="81"/>
      <c r="AB273" s="81"/>
      <c r="AC273" s="81"/>
      <c r="AD273" s="81"/>
      <c r="AE273" s="81"/>
      <c r="AF273" s="81"/>
      <c r="AG273" s="81"/>
      <c r="AH273" s="81"/>
      <c r="AI273" s="81"/>
      <c r="AJ273" s="81"/>
      <c r="AK273" s="81"/>
      <c r="AL273" s="81"/>
      <c r="AM273" s="81"/>
      <c r="AN273" s="81"/>
      <c r="AO273" s="81" t="str">
        <f aca="false">D273</f>
        <v>Arista</v>
      </c>
      <c r="AP273" s="1" t="s">
        <v>263</v>
      </c>
      <c r="AQ273" s="1"/>
      <c r="AR273" s="1"/>
      <c r="AS273" s="1"/>
      <c r="AT273" s="1"/>
      <c r="AU273" s="1"/>
      <c r="AV273" s="1"/>
      <c r="AW273" s="1"/>
      <c r="AX273" s="1"/>
      <c r="AY273" s="1"/>
      <c r="AZ273" s="1"/>
      <c r="BA273" s="1"/>
      <c r="BB273" s="1"/>
      <c r="BC273" s="1"/>
      <c r="BD273" s="1"/>
      <c r="BE273" s="1"/>
      <c r="BF273" s="1" t="s">
        <v>14668</v>
      </c>
      <c r="BG273" s="1" t="s">
        <v>183</v>
      </c>
      <c r="BH273" s="1"/>
      <c r="BI273" s="1"/>
    </row>
    <row r="274" customFormat="false" ht="12.75" hidden="false" customHeight="false" outlineLevel="0" collapsed="false">
      <c r="A274" s="103" t="s">
        <v>1114</v>
      </c>
      <c r="B274" s="104" t="s">
        <v>1115</v>
      </c>
      <c r="C274" s="99" t="s">
        <v>177</v>
      </c>
      <c r="D274" s="99" t="s">
        <v>82</v>
      </c>
      <c r="E274" s="99" t="s">
        <v>1107</v>
      </c>
      <c r="F274" s="99" t="s">
        <v>1117</v>
      </c>
      <c r="G274" s="99" t="n">
        <v>71</v>
      </c>
      <c r="H274" s="99" t="n">
        <v>300</v>
      </c>
      <c r="I274" s="99" t="s">
        <v>188</v>
      </c>
      <c r="K274" s="1" t="n">
        <f aca="false">IFERROR(VLOOKUP(A274,'[2]Pivot HorizontalMRP'!$A$4:$B$2689,2,0),0)</f>
        <v>0</v>
      </c>
      <c r="L274" s="1" t="n">
        <f aca="false">IFERROR(VLOOKUP(A274,'[2]Pivot HorizontalMRP'!$A$4:$C$2689,3,0),0)</f>
        <v>28</v>
      </c>
      <c r="M274" s="1" t="n">
        <f aca="false">IFERROR(VLOOKUP(A274,'[2]Pivot HorizontalMRP'!$A$4:$D$2689,0.4,0),0)</f>
        <v>0</v>
      </c>
      <c r="N274" s="1" t="n">
        <f aca="false">IFERROR(VLOOKUP(A274,'[2]Pivot HorizontalMRP'!$A$4:$E$2689,5,0),0)</f>
        <v>0</v>
      </c>
      <c r="O274" s="1" t="n">
        <f aca="false">K274+L274</f>
        <v>28</v>
      </c>
      <c r="P274" s="1" t="n">
        <f aca="false">K274+L274+M274+N274</f>
        <v>28</v>
      </c>
      <c r="Q274" s="1" t="n">
        <f aca="false">IFERROR(VLOOKUP(A274,'[2]Pivot HorizontalMRP'!$A$4:$F$2689,6,0),0)</f>
        <v>18</v>
      </c>
      <c r="R274" s="1" t="n">
        <f aca="false">IFERROR(VLOOKUP(A274,'[2]Pivot HorizontalMRP'!$A$4:$G$2689,7,0),0)</f>
        <v>0</v>
      </c>
      <c r="S274" s="1" t="n">
        <f aca="false">IFERROR(VLOOKUP(A274,'[2]Pivot HorizontalMRP'!$A$4:$H$2689,8,0),0)</f>
        <v>0</v>
      </c>
      <c r="T274" s="1" t="n">
        <f aca="false">IFERROR(VLOOKUP(A274,'[2]Pivot HorizontalMRP'!$A$4:$I$2689,9,0),0)</f>
        <v>0</v>
      </c>
      <c r="U274" s="1" t="n">
        <f aca="false">IF(I274="delivery",O274-SUM(Q274+R274),IF(I274="PO",P274-SUM(Q274:R274)))</f>
        <v>10</v>
      </c>
      <c r="V274" s="99" t="n">
        <v>81.77</v>
      </c>
      <c r="X274" s="81" t="n">
        <f aca="false">W274-V274</f>
        <v>-81.77</v>
      </c>
      <c r="AA274" s="81"/>
      <c r="AO274" s="81" t="str">
        <f aca="false">D274</f>
        <v>Arista</v>
      </c>
      <c r="AP274" s="99" t="s">
        <v>263</v>
      </c>
      <c r="BF274" s="99" t="s">
        <v>14668</v>
      </c>
      <c r="BG274" s="1" t="s">
        <v>183</v>
      </c>
    </row>
    <row r="275" customFormat="false" ht="12.75" hidden="false" customHeight="false" outlineLevel="0" collapsed="false">
      <c r="A275" s="103" t="s">
        <v>14887</v>
      </c>
      <c r="B275" s="104" t="s">
        <v>14099</v>
      </c>
      <c r="C275" s="99" t="s">
        <v>177</v>
      </c>
      <c r="D275" s="99" t="s">
        <v>82</v>
      </c>
      <c r="E275" s="99" t="s">
        <v>1107</v>
      </c>
      <c r="F275" s="99" t="s">
        <v>14888</v>
      </c>
      <c r="G275" s="99" t="n">
        <v>0</v>
      </c>
      <c r="H275" s="99" t="n">
        <v>1000</v>
      </c>
      <c r="I275" s="108" t="s">
        <v>188</v>
      </c>
      <c r="K275" s="1" t="n">
        <f aca="false">IFERROR(VLOOKUP(A275,'[2]Pivot HorizontalMRP'!$A$4:$B$2689,2,0),0)</f>
        <v>0</v>
      </c>
      <c r="L275" s="1" t="n">
        <f aca="false">IFERROR(VLOOKUP(A275,'[2]Pivot HorizontalMRP'!$A$4:$C$2689,3,0),0)</f>
        <v>315</v>
      </c>
      <c r="M275" s="1" t="n">
        <f aca="false">IFERROR(VLOOKUP(A275,'[2]Pivot HorizontalMRP'!$A$4:$D$2689,0.4,0),0)</f>
        <v>0</v>
      </c>
      <c r="N275" s="1" t="n">
        <f aca="false">IFERROR(VLOOKUP(A275,'[2]Pivot HorizontalMRP'!$A$4:$E$2689,5,0),0)</f>
        <v>0</v>
      </c>
      <c r="O275" s="1" t="n">
        <f aca="false">K275+L275</f>
        <v>315</v>
      </c>
      <c r="P275" s="1" t="n">
        <f aca="false">K275+L275+M275+N275</f>
        <v>315</v>
      </c>
      <c r="Q275" s="1" t="n">
        <f aca="false">IFERROR(VLOOKUP(A275,'[2]Pivot HorizontalMRP'!$A$4:$F$2689,6,0),0)</f>
        <v>873</v>
      </c>
      <c r="R275" s="1" t="n">
        <f aca="false">IFERROR(VLOOKUP(A275,'[2]Pivot HorizontalMRP'!$A$4:$G$2689,7,0),0)</f>
        <v>784</v>
      </c>
      <c r="S275" s="1" t="n">
        <f aca="false">IFERROR(VLOOKUP(A275,'[2]Pivot HorizontalMRP'!$A$4:$H$2689,8,0),0)</f>
        <v>767</v>
      </c>
      <c r="T275" s="1" t="n">
        <f aca="false">IFERROR(VLOOKUP(A275,'[2]Pivot HorizontalMRP'!$A$4:$I$2689,9,0),0)</f>
        <v>815</v>
      </c>
      <c r="U275" s="1" t="n">
        <f aca="false">IF(I275="delivery",O275-SUM(Q275+R275),IF(I275="PO",P275-SUM(Q275:R275)))</f>
        <v>-1342</v>
      </c>
      <c r="V275" s="99" t="n">
        <v>79.35</v>
      </c>
      <c r="X275" s="81" t="n">
        <f aca="false">W275-V275</f>
        <v>-79.35</v>
      </c>
      <c r="AA275" s="81"/>
      <c r="AO275" s="81" t="str">
        <f aca="false">D275</f>
        <v>Arista</v>
      </c>
      <c r="AP275" s="108" t="s">
        <v>263</v>
      </c>
      <c r="BF275" s="99" t="s">
        <v>10507</v>
      </c>
      <c r="BG275" s="1" t="s">
        <v>183</v>
      </c>
    </row>
    <row r="276" customFormat="false" ht="12.75" hidden="false" customHeight="false" outlineLevel="0" collapsed="false">
      <c r="A276" s="1" t="s">
        <v>14098</v>
      </c>
      <c r="B276" s="1" t="s">
        <v>14099</v>
      </c>
      <c r="C276" s="1" t="s">
        <v>177</v>
      </c>
      <c r="D276" s="1" t="s">
        <v>82</v>
      </c>
      <c r="E276" s="1" t="s">
        <v>1107</v>
      </c>
      <c r="F276" s="1" t="s">
        <v>14100</v>
      </c>
      <c r="G276" s="1" t="n">
        <v>55</v>
      </c>
      <c r="H276" s="1" t="n">
        <v>1</v>
      </c>
      <c r="I276" s="101" t="s">
        <v>188</v>
      </c>
      <c r="J276" s="1"/>
      <c r="K276" s="1" t="n">
        <f aca="false">IFERROR(VLOOKUP(A276,'[2]Pivot HorizontalMRP'!$A$4:$B$2689,2,0),0)</f>
        <v>0</v>
      </c>
      <c r="L276" s="1" t="n">
        <f aca="false">IFERROR(VLOOKUP(A276,'[2]Pivot HorizontalMRP'!$A$4:$C$2689,3,0),0)</f>
        <v>764</v>
      </c>
      <c r="M276" s="1" t="n">
        <f aca="false">IFERROR(VLOOKUP(A276,'[2]Pivot HorizontalMRP'!$A$4:$D$2689,0.4,0),0)</f>
        <v>0</v>
      </c>
      <c r="N276" s="1" t="n">
        <f aca="false">IFERROR(VLOOKUP(A276,'[2]Pivot HorizontalMRP'!$A$4:$E$2689,5,0),0)</f>
        <v>0</v>
      </c>
      <c r="O276" s="1" t="n">
        <f aca="false">K276+L276</f>
        <v>764</v>
      </c>
      <c r="P276" s="1" t="n">
        <f aca="false">K276+L276+M276+N276</f>
        <v>764</v>
      </c>
      <c r="Q276" s="1" t="n">
        <f aca="false">IFERROR(VLOOKUP(A276,'[2]Pivot HorizontalMRP'!$A$4:$F$2689,6,0),0)</f>
        <v>16</v>
      </c>
      <c r="R276" s="1" t="n">
        <f aca="false">IFERROR(VLOOKUP(A276,'[2]Pivot HorizontalMRP'!$A$4:$G$2689,7,0),0)</f>
        <v>0</v>
      </c>
      <c r="S276" s="1" t="n">
        <f aca="false">IFERROR(VLOOKUP(A276,'[2]Pivot HorizontalMRP'!$A$4:$H$2689,8,0),0)</f>
        <v>0</v>
      </c>
      <c r="T276" s="1" t="n">
        <f aca="false">IFERROR(VLOOKUP(A276,'[2]Pivot HorizontalMRP'!$A$4:$I$2689,9,0),0)</f>
        <v>0</v>
      </c>
      <c r="U276" s="1" t="n">
        <f aca="false">IF(I276="delivery",O276-SUM(Q276+R276),IF(I276="PO",P276-SUM(Q276:R276)))</f>
        <v>748</v>
      </c>
      <c r="V276" s="81" t="n">
        <v>79.35</v>
      </c>
      <c r="W276" s="81"/>
      <c r="X276" s="81" t="n">
        <f aca="false">W276-V276</f>
        <v>-79.35</v>
      </c>
      <c r="Y276" s="81"/>
      <c r="Z276" s="81"/>
      <c r="AA276" s="81"/>
      <c r="AB276" s="81"/>
      <c r="AC276" s="81"/>
      <c r="AD276" s="81"/>
      <c r="AE276" s="81"/>
      <c r="AF276" s="81"/>
      <c r="AG276" s="81"/>
      <c r="AH276" s="81"/>
      <c r="AI276" s="81"/>
      <c r="AJ276" s="81"/>
      <c r="AK276" s="81"/>
      <c r="AL276" s="81"/>
      <c r="AM276" s="81"/>
      <c r="AN276" s="81"/>
      <c r="AO276" s="81" t="str">
        <f aca="false">D276</f>
        <v>Arista</v>
      </c>
      <c r="AP276" s="1" t="s">
        <v>263</v>
      </c>
      <c r="AQ276" s="1"/>
      <c r="AR276" s="1"/>
      <c r="AS276" s="1"/>
      <c r="AT276" s="1"/>
      <c r="AU276" s="1"/>
      <c r="AV276" s="1"/>
      <c r="AW276" s="1"/>
      <c r="AX276" s="1"/>
      <c r="AY276" s="1"/>
      <c r="AZ276" s="1"/>
      <c r="BA276" s="1"/>
      <c r="BB276" s="1"/>
      <c r="BC276" s="1"/>
      <c r="BD276" s="1"/>
      <c r="BE276" s="1"/>
      <c r="BF276" s="1" t="s">
        <v>14668</v>
      </c>
      <c r="BG276" s="1" t="s">
        <v>183</v>
      </c>
      <c r="BH276" s="1"/>
      <c r="BI276" s="1"/>
    </row>
    <row r="277" customFormat="false" ht="12.75" hidden="false" customHeight="false" outlineLevel="0" collapsed="false">
      <c r="A277" s="1" t="s">
        <v>1121</v>
      </c>
      <c r="B277" s="1" t="s">
        <v>1122</v>
      </c>
      <c r="C277" s="1" t="s">
        <v>177</v>
      </c>
      <c r="D277" s="1" t="s">
        <v>82</v>
      </c>
      <c r="E277" s="1" t="s">
        <v>1123</v>
      </c>
      <c r="F277" s="1" t="s">
        <v>14889</v>
      </c>
      <c r="G277" s="1" t="n">
        <v>51</v>
      </c>
      <c r="H277" s="1" t="n">
        <v>300</v>
      </c>
      <c r="I277" s="101" t="s">
        <v>188</v>
      </c>
      <c r="J277" s="1"/>
      <c r="K277" s="1" t="n">
        <f aca="false">IFERROR(VLOOKUP(A277,'[2]Pivot HorizontalMRP'!$A$4:$B$2689,2,0),0)</f>
        <v>0</v>
      </c>
      <c r="L277" s="1" t="n">
        <f aca="false">IFERROR(VLOOKUP(A277,'[2]Pivot HorizontalMRP'!$A$4:$C$2689,3,0),0)</f>
        <v>727</v>
      </c>
      <c r="M277" s="1" t="n">
        <f aca="false">IFERROR(VLOOKUP(A277,'[2]Pivot HorizontalMRP'!$A$4:$D$2689,0.4,0),0)</f>
        <v>0</v>
      </c>
      <c r="N277" s="1" t="n">
        <f aca="false">IFERROR(VLOOKUP(A277,'[2]Pivot HorizontalMRP'!$A$4:$E$2689,5,0),0)</f>
        <v>0</v>
      </c>
      <c r="O277" s="1" t="n">
        <f aca="false">K277+L277</f>
        <v>727</v>
      </c>
      <c r="P277" s="1" t="n">
        <f aca="false">K277+L277+M277+N277</f>
        <v>727</v>
      </c>
      <c r="Q277" s="1" t="n">
        <f aca="false">IFERROR(VLOOKUP(A277,'[2]Pivot HorizontalMRP'!$A$4:$F$2689,6,0),0)</f>
        <v>584</v>
      </c>
      <c r="R277" s="1" t="n">
        <f aca="false">IFERROR(VLOOKUP(A277,'[2]Pivot HorizontalMRP'!$A$4:$G$2689,7,0),0)</f>
        <v>652</v>
      </c>
      <c r="S277" s="1" t="n">
        <f aca="false">IFERROR(VLOOKUP(A277,'[2]Pivot HorizontalMRP'!$A$4:$H$2689,8,0),0)</f>
        <v>635</v>
      </c>
      <c r="T277" s="1" t="n">
        <f aca="false">IFERROR(VLOOKUP(A277,'[2]Pivot HorizontalMRP'!$A$4:$I$2689,9,0),0)</f>
        <v>683</v>
      </c>
      <c r="U277" s="1" t="n">
        <f aca="false">IF(I277="delivery",O277-SUM(Q277+R277),IF(I277="PO",P277-SUM(Q277:R277)))</f>
        <v>-509</v>
      </c>
      <c r="V277" s="81" t="n">
        <v>22.43</v>
      </c>
      <c r="W277" s="81"/>
      <c r="X277" s="81" t="n">
        <f aca="false">W277-V277</f>
        <v>-22.43</v>
      </c>
      <c r="Y277" s="81"/>
      <c r="Z277" s="81"/>
      <c r="AA277" s="81"/>
      <c r="AB277" s="81"/>
      <c r="AC277" s="81"/>
      <c r="AD277" s="81"/>
      <c r="AE277" s="81"/>
      <c r="AF277" s="81"/>
      <c r="AG277" s="81"/>
      <c r="AH277" s="81"/>
      <c r="AI277" s="81"/>
      <c r="AJ277" s="81"/>
      <c r="AK277" s="81"/>
      <c r="AL277" s="81"/>
      <c r="AM277" s="81"/>
      <c r="AN277" s="81"/>
      <c r="AO277" s="81" t="str">
        <f aca="false">D277</f>
        <v>Arista</v>
      </c>
      <c r="AP277" s="1" t="s">
        <v>263</v>
      </c>
      <c r="AQ277" s="1"/>
      <c r="AR277" s="1"/>
      <c r="AS277" s="1"/>
      <c r="AT277" s="1"/>
      <c r="AU277" s="1"/>
      <c r="AV277" s="1"/>
      <c r="AW277" s="1"/>
      <c r="AX277" s="1"/>
      <c r="AY277" s="1"/>
      <c r="AZ277" s="1"/>
      <c r="BA277" s="1"/>
      <c r="BB277" s="1"/>
      <c r="BC277" s="1"/>
      <c r="BD277" s="1"/>
      <c r="BE277" s="1"/>
      <c r="BF277" s="1" t="s">
        <v>14668</v>
      </c>
      <c r="BG277" s="1" t="s">
        <v>183</v>
      </c>
      <c r="BH277" s="1"/>
      <c r="BI277" s="1"/>
    </row>
    <row r="278" customFormat="false" ht="12.75" hidden="false" customHeight="false" outlineLevel="0" collapsed="false">
      <c r="A278" s="1" t="s">
        <v>1129</v>
      </c>
      <c r="B278" s="1" t="s">
        <v>1130</v>
      </c>
      <c r="C278" s="1" t="s">
        <v>177</v>
      </c>
      <c r="D278" s="1" t="s">
        <v>82</v>
      </c>
      <c r="E278" s="1" t="s">
        <v>1131</v>
      </c>
      <c r="F278" s="1" t="s">
        <v>1132</v>
      </c>
      <c r="G278" s="1" t="n">
        <v>41</v>
      </c>
      <c r="H278" s="1" t="n">
        <v>1000</v>
      </c>
      <c r="I278" s="101" t="s">
        <v>188</v>
      </c>
      <c r="J278" s="1"/>
      <c r="K278" s="1" t="n">
        <f aca="false">IFERROR(VLOOKUP(A278,'[2]Pivot HorizontalMRP'!$A$4:$B$2689,2,0),0)</f>
        <v>0</v>
      </c>
      <c r="L278" s="1" t="n">
        <f aca="false">IFERROR(VLOOKUP(A278,'[2]Pivot HorizontalMRP'!$A$4:$C$2689,3,0),0)</f>
        <v>0</v>
      </c>
      <c r="M278" s="1" t="n">
        <f aca="false">IFERROR(VLOOKUP(A278,'[2]Pivot HorizontalMRP'!$A$4:$D$2689,0.4,0),0)</f>
        <v>0</v>
      </c>
      <c r="N278" s="1" t="n">
        <f aca="false">IFERROR(VLOOKUP(A278,'[2]Pivot HorizontalMRP'!$A$4:$E$2689,5,0),0)</f>
        <v>0</v>
      </c>
      <c r="O278" s="1" t="n">
        <f aca="false">K278+L278</f>
        <v>0</v>
      </c>
      <c r="P278" s="1" t="n">
        <f aca="false">K278+L278+M278+N278</f>
        <v>0</v>
      </c>
      <c r="Q278" s="1" t="n">
        <f aca="false">IFERROR(VLOOKUP(A278,'[2]Pivot HorizontalMRP'!$A$4:$F$2689,6,0),0)</f>
        <v>264</v>
      </c>
      <c r="R278" s="1" t="n">
        <f aca="false">IFERROR(VLOOKUP(A278,'[2]Pivot HorizontalMRP'!$A$4:$G$2689,7,0),0)</f>
        <v>600</v>
      </c>
      <c r="S278" s="1" t="n">
        <f aca="false">IFERROR(VLOOKUP(A278,'[2]Pivot HorizontalMRP'!$A$4:$H$2689,8,0),0)</f>
        <v>0</v>
      </c>
      <c r="T278" s="1" t="n">
        <f aca="false">IFERROR(VLOOKUP(A278,'[2]Pivot HorizontalMRP'!$A$4:$I$2689,9,0),0)</f>
        <v>0</v>
      </c>
      <c r="U278" s="1" t="n">
        <f aca="false">IF(I278="delivery",O278-SUM(Q278+R278),IF(I278="PO",P278-SUM(Q278:R278)))</f>
        <v>-864</v>
      </c>
      <c r="V278" s="81" t="n">
        <v>0.5293</v>
      </c>
      <c r="W278" s="81"/>
      <c r="X278" s="81" t="n">
        <f aca="false">W278-V278</f>
        <v>-0.5293</v>
      </c>
      <c r="Y278" s="81"/>
      <c r="Z278" s="81"/>
      <c r="AA278" s="81"/>
      <c r="AB278" s="81"/>
      <c r="AC278" s="81"/>
      <c r="AD278" s="81"/>
      <c r="AE278" s="81"/>
      <c r="AF278" s="81"/>
      <c r="AG278" s="81"/>
      <c r="AH278" s="81"/>
      <c r="AI278" s="81"/>
      <c r="AJ278" s="81"/>
      <c r="AK278" s="81"/>
      <c r="AL278" s="81"/>
      <c r="AM278" s="81"/>
      <c r="AN278" s="81"/>
      <c r="AO278" s="81" t="str">
        <f aca="false">D278</f>
        <v>Arista</v>
      </c>
      <c r="AP278" s="1" t="s">
        <v>263</v>
      </c>
      <c r="AQ278" s="1"/>
      <c r="AR278" s="1"/>
      <c r="AS278" s="1"/>
      <c r="AT278" s="1"/>
      <c r="AU278" s="1"/>
      <c r="AV278" s="1"/>
      <c r="AW278" s="1"/>
      <c r="AX278" s="1"/>
      <c r="AY278" s="1"/>
      <c r="AZ278" s="1"/>
      <c r="BA278" s="1"/>
      <c r="BB278" s="1"/>
      <c r="BC278" s="1"/>
      <c r="BD278" s="1"/>
      <c r="BE278" s="1"/>
      <c r="BF278" s="1" t="s">
        <v>14668</v>
      </c>
      <c r="BG278" s="1" t="s">
        <v>183</v>
      </c>
      <c r="BH278" s="1"/>
      <c r="BI278" s="1"/>
    </row>
    <row r="279" customFormat="false" ht="12.75" hidden="false" customHeight="false" outlineLevel="0" collapsed="false">
      <c r="A279" s="1" t="s">
        <v>1133</v>
      </c>
      <c r="B279" s="1" t="s">
        <v>1134</v>
      </c>
      <c r="C279" s="1" t="s">
        <v>177</v>
      </c>
      <c r="D279" s="1" t="s">
        <v>82</v>
      </c>
      <c r="E279" s="1" t="s">
        <v>1135</v>
      </c>
      <c r="F279" s="1" t="s">
        <v>1136</v>
      </c>
      <c r="G279" s="1" t="n">
        <v>41</v>
      </c>
      <c r="H279" s="1" t="n">
        <v>1000</v>
      </c>
      <c r="I279" s="101" t="s">
        <v>188</v>
      </c>
      <c r="J279" s="1"/>
      <c r="K279" s="1" t="n">
        <f aca="false">IFERROR(VLOOKUP(A279,'[2]Pivot HorizontalMRP'!$A$4:$B$2689,2,0),0)</f>
        <v>0</v>
      </c>
      <c r="L279" s="1" t="n">
        <f aca="false">IFERROR(VLOOKUP(A279,'[2]Pivot HorizontalMRP'!$A$4:$C$2689,3,0),0)</f>
        <v>0</v>
      </c>
      <c r="M279" s="1" t="n">
        <f aca="false">IFERROR(VLOOKUP(A279,'[2]Pivot HorizontalMRP'!$A$4:$D$2689,0.4,0),0)</f>
        <v>0</v>
      </c>
      <c r="N279" s="1" t="n">
        <f aca="false">IFERROR(VLOOKUP(A279,'[2]Pivot HorizontalMRP'!$A$4:$E$2689,5,0),0)</f>
        <v>0</v>
      </c>
      <c r="O279" s="1" t="n">
        <f aca="false">K279+L279</f>
        <v>0</v>
      </c>
      <c r="P279" s="1" t="n">
        <f aca="false">K279+L279+M279+N279</f>
        <v>0</v>
      </c>
      <c r="Q279" s="1" t="n">
        <f aca="false">IFERROR(VLOOKUP(A279,'[2]Pivot HorizontalMRP'!$A$4:$F$2689,6,0),0)</f>
        <v>264</v>
      </c>
      <c r="R279" s="1" t="n">
        <f aca="false">IFERROR(VLOOKUP(A279,'[2]Pivot HorizontalMRP'!$A$4:$G$2689,7,0),0)</f>
        <v>600</v>
      </c>
      <c r="S279" s="1" t="n">
        <f aca="false">IFERROR(VLOOKUP(A279,'[2]Pivot HorizontalMRP'!$A$4:$H$2689,8,0),0)</f>
        <v>0</v>
      </c>
      <c r="T279" s="1" t="n">
        <f aca="false">IFERROR(VLOOKUP(A279,'[2]Pivot HorizontalMRP'!$A$4:$I$2689,9,0),0)</f>
        <v>0</v>
      </c>
      <c r="U279" s="1" t="n">
        <f aca="false">IF(I279="delivery",O279-SUM(Q279+R279),IF(I279="PO",P279-SUM(Q279:R279)))</f>
        <v>-864</v>
      </c>
      <c r="V279" s="81" t="n">
        <v>0.5293</v>
      </c>
      <c r="W279" s="81"/>
      <c r="X279" s="81" t="n">
        <f aca="false">W279-V279</f>
        <v>-0.5293</v>
      </c>
      <c r="Y279" s="81"/>
      <c r="Z279" s="81"/>
      <c r="AA279" s="81"/>
      <c r="AB279" s="81"/>
      <c r="AC279" s="81"/>
      <c r="AD279" s="81"/>
      <c r="AE279" s="81"/>
      <c r="AF279" s="81"/>
      <c r="AG279" s="81"/>
      <c r="AH279" s="81"/>
      <c r="AI279" s="81"/>
      <c r="AJ279" s="81"/>
      <c r="AK279" s="81"/>
      <c r="AL279" s="81"/>
      <c r="AM279" s="81"/>
      <c r="AN279" s="81"/>
      <c r="AO279" s="81" t="str">
        <f aca="false">D279</f>
        <v>Arista</v>
      </c>
      <c r="AP279" s="1" t="s">
        <v>263</v>
      </c>
      <c r="AQ279" s="1"/>
      <c r="AR279" s="1"/>
      <c r="AS279" s="1"/>
      <c r="AT279" s="1"/>
      <c r="AU279" s="1"/>
      <c r="AV279" s="1"/>
      <c r="AW279" s="1"/>
      <c r="AX279" s="1"/>
      <c r="AY279" s="1"/>
      <c r="AZ279" s="1"/>
      <c r="BA279" s="1"/>
      <c r="BB279" s="1"/>
      <c r="BC279" s="1"/>
      <c r="BD279" s="1"/>
      <c r="BE279" s="1"/>
      <c r="BF279" s="1" t="s">
        <v>14668</v>
      </c>
      <c r="BG279" s="1" t="s">
        <v>183</v>
      </c>
      <c r="BH279" s="1"/>
      <c r="BI279" s="1"/>
    </row>
    <row r="280" customFormat="false" ht="12.75" hidden="false" customHeight="false" outlineLevel="0" collapsed="false">
      <c r="A280" s="1" t="s">
        <v>1146</v>
      </c>
      <c r="B280" s="1" t="s">
        <v>1147</v>
      </c>
      <c r="C280" s="1" t="s">
        <v>177</v>
      </c>
      <c r="D280" s="1" t="s">
        <v>82</v>
      </c>
      <c r="E280" s="1" t="s">
        <v>1144</v>
      </c>
      <c r="F280" s="1" t="s">
        <v>1148</v>
      </c>
      <c r="G280" s="1" t="n">
        <v>51</v>
      </c>
      <c r="H280" s="1" t="n">
        <v>200</v>
      </c>
      <c r="I280" s="101" t="s">
        <v>188</v>
      </c>
      <c r="J280" s="1"/>
      <c r="K280" s="1" t="n">
        <f aca="false">IFERROR(VLOOKUP(A280,'[2]Pivot HorizontalMRP'!$A$4:$B$2689,2,0),0)</f>
        <v>0</v>
      </c>
      <c r="L280" s="1" t="n">
        <f aca="false">IFERROR(VLOOKUP(A280,'[2]Pivot HorizontalMRP'!$A$4:$C$2689,3,0),0)</f>
        <v>700</v>
      </c>
      <c r="M280" s="1" t="n">
        <f aca="false">IFERROR(VLOOKUP(A280,'[2]Pivot HorizontalMRP'!$A$4:$D$2689,0.4,0),0)</f>
        <v>0</v>
      </c>
      <c r="N280" s="1" t="n">
        <f aca="false">IFERROR(VLOOKUP(A280,'[2]Pivot HorizontalMRP'!$A$4:$E$2689,5,0),0)</f>
        <v>0</v>
      </c>
      <c r="O280" s="1" t="n">
        <f aca="false">K280+L280</f>
        <v>700</v>
      </c>
      <c r="P280" s="1" t="n">
        <f aca="false">K280+L280+M280+N280</f>
        <v>700</v>
      </c>
      <c r="Q280" s="1" t="n">
        <f aca="false">IFERROR(VLOOKUP(A280,'[2]Pivot HorizontalMRP'!$A$4:$F$2689,6,0),0)</f>
        <v>349</v>
      </c>
      <c r="R280" s="1" t="n">
        <f aca="false">IFERROR(VLOOKUP(A280,'[2]Pivot HorizontalMRP'!$A$4:$G$2689,7,0),0)</f>
        <v>360</v>
      </c>
      <c r="S280" s="1" t="n">
        <f aca="false">IFERROR(VLOOKUP(A280,'[2]Pivot HorizontalMRP'!$A$4:$H$2689,8,0),0)</f>
        <v>222</v>
      </c>
      <c r="T280" s="1" t="n">
        <f aca="false">IFERROR(VLOOKUP(A280,'[2]Pivot HorizontalMRP'!$A$4:$I$2689,9,0),0)</f>
        <v>234</v>
      </c>
      <c r="U280" s="1" t="n">
        <f aca="false">IF(I280="delivery",O280-SUM(Q280+R280),IF(I280="PO",P280-SUM(Q280:R280)))</f>
        <v>-9</v>
      </c>
      <c r="V280" s="81" t="n">
        <v>3.95</v>
      </c>
      <c r="W280" s="81"/>
      <c r="X280" s="81" t="n">
        <f aca="false">W280-V280</f>
        <v>-3.95</v>
      </c>
      <c r="Y280" s="81"/>
      <c r="Z280" s="81"/>
      <c r="AA280" s="81"/>
      <c r="AB280" s="81"/>
      <c r="AC280" s="81"/>
      <c r="AD280" s="81"/>
      <c r="AE280" s="81"/>
      <c r="AF280" s="81"/>
      <c r="AG280" s="81"/>
      <c r="AH280" s="81"/>
      <c r="AI280" s="81"/>
      <c r="AJ280" s="81"/>
      <c r="AK280" s="81"/>
      <c r="AL280" s="81"/>
      <c r="AM280" s="81"/>
      <c r="AN280" s="81"/>
      <c r="AO280" s="81" t="str">
        <f aca="false">D280</f>
        <v>Arista</v>
      </c>
      <c r="AP280" s="1" t="s">
        <v>263</v>
      </c>
      <c r="AQ280" s="1"/>
      <c r="AR280" s="1"/>
      <c r="AS280" s="1"/>
      <c r="AT280" s="1"/>
      <c r="AU280" s="1"/>
      <c r="AV280" s="1"/>
      <c r="AW280" s="1"/>
      <c r="AX280" s="1"/>
      <c r="AY280" s="1"/>
      <c r="AZ280" s="1"/>
      <c r="BA280" s="1"/>
      <c r="BB280" s="1"/>
      <c r="BC280" s="1"/>
      <c r="BD280" s="1"/>
      <c r="BE280" s="1"/>
      <c r="BF280" s="1" t="s">
        <v>14668</v>
      </c>
      <c r="BG280" s="1" t="s">
        <v>183</v>
      </c>
      <c r="BH280" s="1"/>
      <c r="BI280" s="1"/>
    </row>
    <row r="281" customFormat="false" ht="12.75" hidden="false" customHeight="false" outlineLevel="0" collapsed="false">
      <c r="A281" s="1" t="s">
        <v>1153</v>
      </c>
      <c r="B281" s="1" t="s">
        <v>1154</v>
      </c>
      <c r="C281" s="1" t="s">
        <v>177</v>
      </c>
      <c r="D281" s="1" t="s">
        <v>82</v>
      </c>
      <c r="E281" s="1" t="s">
        <v>1151</v>
      </c>
      <c r="F281" s="1" t="s">
        <v>1155</v>
      </c>
      <c r="G281" s="1" t="n">
        <v>51</v>
      </c>
      <c r="H281" s="1" t="n">
        <v>200</v>
      </c>
      <c r="I281" s="101" t="s">
        <v>188</v>
      </c>
      <c r="J281" s="1"/>
      <c r="K281" s="1" t="n">
        <f aca="false">IFERROR(VLOOKUP(A281,'[2]Pivot HorizontalMRP'!$A$4:$B$2689,2,0),0)</f>
        <v>0</v>
      </c>
      <c r="L281" s="1" t="n">
        <f aca="false">IFERROR(VLOOKUP(A281,'[2]Pivot HorizontalMRP'!$A$4:$C$2689,3,0),0)</f>
        <v>715</v>
      </c>
      <c r="M281" s="1" t="n">
        <f aca="false">IFERROR(VLOOKUP(A281,'[2]Pivot HorizontalMRP'!$A$4:$D$2689,0.4,0),0)</f>
        <v>0</v>
      </c>
      <c r="N281" s="1" t="n">
        <f aca="false">IFERROR(VLOOKUP(A281,'[2]Pivot HorizontalMRP'!$A$4:$E$2689,5,0),0)</f>
        <v>0</v>
      </c>
      <c r="O281" s="1" t="n">
        <f aca="false">K281+L281</f>
        <v>715</v>
      </c>
      <c r="P281" s="1" t="n">
        <f aca="false">K281+L281+M281+N281</f>
        <v>715</v>
      </c>
      <c r="Q281" s="1" t="n">
        <f aca="false">IFERROR(VLOOKUP(A281,'[2]Pivot HorizontalMRP'!$A$4:$F$2689,6,0),0)</f>
        <v>349</v>
      </c>
      <c r="R281" s="1" t="n">
        <f aca="false">IFERROR(VLOOKUP(A281,'[2]Pivot HorizontalMRP'!$A$4:$G$2689,7,0),0)</f>
        <v>360</v>
      </c>
      <c r="S281" s="1" t="n">
        <f aca="false">IFERROR(VLOOKUP(A281,'[2]Pivot HorizontalMRP'!$A$4:$H$2689,8,0),0)</f>
        <v>222</v>
      </c>
      <c r="T281" s="1" t="n">
        <f aca="false">IFERROR(VLOOKUP(A281,'[2]Pivot HorizontalMRP'!$A$4:$I$2689,9,0),0)</f>
        <v>234</v>
      </c>
      <c r="U281" s="1" t="n">
        <f aca="false">IF(I281="delivery",O281-SUM(Q281+R281),IF(I281="PO",P281-SUM(Q281:R281)))</f>
        <v>6</v>
      </c>
      <c r="V281" s="81" t="n">
        <v>8.11</v>
      </c>
      <c r="W281" s="81"/>
      <c r="X281" s="81" t="n">
        <f aca="false">W281-V281</f>
        <v>-8.11</v>
      </c>
      <c r="Y281" s="81"/>
      <c r="Z281" s="81"/>
      <c r="AA281" s="81"/>
      <c r="AB281" s="81"/>
      <c r="AC281" s="81"/>
      <c r="AD281" s="81"/>
      <c r="AE281" s="81"/>
      <c r="AF281" s="81"/>
      <c r="AG281" s="81"/>
      <c r="AH281" s="81"/>
      <c r="AI281" s="81"/>
      <c r="AJ281" s="81"/>
      <c r="AK281" s="81"/>
      <c r="AL281" s="81"/>
      <c r="AM281" s="81"/>
      <c r="AN281" s="81"/>
      <c r="AO281" s="81" t="str">
        <f aca="false">D281</f>
        <v>Arista</v>
      </c>
      <c r="AP281" s="1" t="s">
        <v>263</v>
      </c>
      <c r="AQ281" s="1"/>
      <c r="AR281" s="1"/>
      <c r="AS281" s="1"/>
      <c r="AT281" s="1"/>
      <c r="AU281" s="1"/>
      <c r="AV281" s="1"/>
      <c r="AW281" s="1"/>
      <c r="AX281" s="1"/>
      <c r="AY281" s="1"/>
      <c r="AZ281" s="1"/>
      <c r="BA281" s="1"/>
      <c r="BB281" s="1"/>
      <c r="BC281" s="1"/>
      <c r="BD281" s="1"/>
      <c r="BE281" s="1"/>
      <c r="BF281" s="1" t="s">
        <v>14668</v>
      </c>
      <c r="BG281" s="1" t="s">
        <v>183</v>
      </c>
      <c r="BH281" s="1"/>
      <c r="BI281" s="1"/>
    </row>
    <row r="282" customFormat="false" ht="12.75" hidden="false" customHeight="false" outlineLevel="0" collapsed="false">
      <c r="A282" s="103" t="s">
        <v>1166</v>
      </c>
      <c r="B282" s="104" t="s">
        <v>1167</v>
      </c>
      <c r="C282" s="99" t="s">
        <v>177</v>
      </c>
      <c r="D282" s="99" t="s">
        <v>82</v>
      </c>
      <c r="E282" s="99" t="s">
        <v>14890</v>
      </c>
      <c r="F282" s="99" t="s">
        <v>1169</v>
      </c>
      <c r="G282" s="99" t="n">
        <v>71</v>
      </c>
      <c r="H282" s="99" t="n">
        <v>200</v>
      </c>
      <c r="I282" s="99" t="s">
        <v>188</v>
      </c>
      <c r="K282" s="1" t="n">
        <f aca="false">IFERROR(VLOOKUP(A282,'[2]Pivot HorizontalMRP'!$A$4:$B$2689,2,0),0)</f>
        <v>0</v>
      </c>
      <c r="L282" s="1" t="n">
        <f aca="false">IFERROR(VLOOKUP(A282,'[2]Pivot HorizontalMRP'!$A$4:$C$2689,3,0),0)</f>
        <v>507</v>
      </c>
      <c r="M282" s="1" t="n">
        <f aca="false">IFERROR(VLOOKUP(A282,'[2]Pivot HorizontalMRP'!$A$4:$D$2689,0.4,0),0)</f>
        <v>0</v>
      </c>
      <c r="N282" s="1" t="n">
        <f aca="false">IFERROR(VLOOKUP(A282,'[2]Pivot HorizontalMRP'!$A$4:$E$2689,5,0),0)</f>
        <v>61</v>
      </c>
      <c r="O282" s="1" t="n">
        <f aca="false">K282+L282</f>
        <v>507</v>
      </c>
      <c r="P282" s="1" t="n">
        <f aca="false">K282+L282+M282+N282</f>
        <v>568</v>
      </c>
      <c r="Q282" s="1" t="n">
        <f aca="false">IFERROR(VLOOKUP(A282,'[2]Pivot HorizontalMRP'!$A$4:$F$2689,6,0),0)</f>
        <v>0</v>
      </c>
      <c r="R282" s="1" t="n">
        <f aca="false">IFERROR(VLOOKUP(A282,'[2]Pivot HorizontalMRP'!$A$4:$G$2689,7,0),0)</f>
        <v>0</v>
      </c>
      <c r="S282" s="1" t="n">
        <f aca="false">IFERROR(VLOOKUP(A282,'[2]Pivot HorizontalMRP'!$A$4:$H$2689,8,0),0)</f>
        <v>0</v>
      </c>
      <c r="T282" s="1" t="n">
        <f aca="false">IFERROR(VLOOKUP(A282,'[2]Pivot HorizontalMRP'!$A$4:$I$2689,9,0),0)</f>
        <v>0</v>
      </c>
      <c r="U282" s="1" t="n">
        <f aca="false">IF(I282="delivery",O282-SUM(Q282+R282),IF(I282="PO",P282-SUM(Q282:R282)))</f>
        <v>568</v>
      </c>
      <c r="V282" s="99" t="n">
        <v>333.35</v>
      </c>
      <c r="X282" s="81" t="n">
        <f aca="false">W282-V282</f>
        <v>-333.35</v>
      </c>
      <c r="AA282" s="81"/>
      <c r="AO282" s="81" t="str">
        <f aca="false">D282</f>
        <v>Arista</v>
      </c>
      <c r="AP282" s="99" t="s">
        <v>263</v>
      </c>
      <c r="BF282" s="99" t="s">
        <v>14668</v>
      </c>
      <c r="BG282" s="1" t="s">
        <v>183</v>
      </c>
    </row>
    <row r="283" customFormat="false" ht="14.25" hidden="false" customHeight="false" outlineLevel="0" collapsed="false">
      <c r="A283" s="1" t="s">
        <v>14891</v>
      </c>
      <c r="B283" s="1" t="s">
        <v>14892</v>
      </c>
      <c r="C283" s="1" t="s">
        <v>177</v>
      </c>
      <c r="D283" s="1" t="s">
        <v>82</v>
      </c>
      <c r="E283" s="1" t="s">
        <v>14890</v>
      </c>
      <c r="F283" s="1" t="s">
        <v>14893</v>
      </c>
      <c r="G283" s="1" t="n">
        <v>55</v>
      </c>
      <c r="H283" s="1" t="n">
        <v>1</v>
      </c>
      <c r="I283" s="108" t="s">
        <v>188</v>
      </c>
      <c r="J283" s="1"/>
      <c r="K283" s="1" t="n">
        <f aca="false">IFERROR(VLOOKUP(A283,'[2]Pivot HorizontalMRP'!$A$4:$B$2689,2,0),0)</f>
        <v>0</v>
      </c>
      <c r="L283" s="1" t="n">
        <f aca="false">IFERROR(VLOOKUP(A283,'[2]Pivot HorizontalMRP'!$A$4:$C$2689,3,0),0)</f>
        <v>0</v>
      </c>
      <c r="M283" s="1" t="n">
        <f aca="false">IFERROR(VLOOKUP(A283,'[2]Pivot HorizontalMRP'!$A$4:$D$2689,0.4,0),0)</f>
        <v>0</v>
      </c>
      <c r="N283" s="1" t="n">
        <f aca="false">IFERROR(VLOOKUP(A283,'[2]Pivot HorizontalMRP'!$A$4:$E$2689,5,0),0)</f>
        <v>0</v>
      </c>
      <c r="O283" s="1" t="n">
        <f aca="false">K283+L283</f>
        <v>0</v>
      </c>
      <c r="P283" s="1" t="n">
        <f aca="false">K283+L283+M283+N283</f>
        <v>0</v>
      </c>
      <c r="Q283" s="1" t="n">
        <f aca="false">IFERROR(VLOOKUP(A283,'[2]Pivot HorizontalMRP'!$A$4:$F$2689,6,0),0)</f>
        <v>349</v>
      </c>
      <c r="R283" s="1" t="n">
        <f aca="false">IFERROR(VLOOKUP(A283,'[2]Pivot HorizontalMRP'!$A$4:$G$2689,7,0),0)</f>
        <v>360</v>
      </c>
      <c r="S283" s="1" t="n">
        <f aca="false">IFERROR(VLOOKUP(A283,'[2]Pivot HorizontalMRP'!$A$4:$H$2689,8,0),0)</f>
        <v>222</v>
      </c>
      <c r="T283" s="1" t="n">
        <f aca="false">IFERROR(VLOOKUP(A283,'[2]Pivot HorizontalMRP'!$A$4:$I$2689,9,0),0)</f>
        <v>234</v>
      </c>
      <c r="U283" s="1" t="n">
        <f aca="false">IF(I283="delivery",O283-SUM(Q283+R283),IF(I283="PO",P283-SUM(Q283:R283)))</f>
        <v>-709</v>
      </c>
      <c r="V283" s="109" t="n">
        <v>349.67</v>
      </c>
      <c r="W283" s="81"/>
      <c r="X283" s="81" t="n">
        <f aca="false">W283-V283</f>
        <v>-349.67</v>
      </c>
      <c r="Y283" s="81"/>
      <c r="Z283" s="81"/>
      <c r="AA283" s="81"/>
      <c r="AB283" s="81"/>
      <c r="AC283" s="81"/>
      <c r="AD283" s="81"/>
      <c r="AE283" s="81"/>
      <c r="AF283" s="81"/>
      <c r="AG283" s="81"/>
      <c r="AH283" s="81"/>
      <c r="AI283" s="81"/>
      <c r="AJ283" s="81"/>
      <c r="AK283" s="81"/>
      <c r="AL283" s="81"/>
      <c r="AM283" s="81"/>
      <c r="AN283" s="81"/>
      <c r="AO283" s="81" t="str">
        <f aca="false">D283</f>
        <v>Arista</v>
      </c>
      <c r="AP283" s="102" t="s">
        <v>263</v>
      </c>
      <c r="AQ283" s="1"/>
      <c r="AR283" s="1"/>
      <c r="AS283" s="1"/>
      <c r="AT283" s="1"/>
      <c r="AU283" s="1"/>
      <c r="AV283" s="1"/>
      <c r="AW283" s="1"/>
      <c r="AX283" s="1"/>
      <c r="AY283" s="1"/>
      <c r="AZ283" s="1"/>
      <c r="BA283" s="1"/>
      <c r="BB283" s="1"/>
      <c r="BC283" s="1"/>
      <c r="BD283" s="1"/>
      <c r="BE283" s="1"/>
      <c r="BF283" s="105" t="s">
        <v>10507</v>
      </c>
      <c r="BG283" s="1" t="s">
        <v>183</v>
      </c>
      <c r="BH283" s="1"/>
      <c r="BI283" s="1"/>
    </row>
    <row r="284" customFormat="false" ht="12.75" hidden="false" customHeight="false" outlineLevel="0" collapsed="false">
      <c r="A284" s="1" t="s">
        <v>1170</v>
      </c>
      <c r="B284" s="1" t="s">
        <v>1171</v>
      </c>
      <c r="C284" s="1" t="s">
        <v>177</v>
      </c>
      <c r="D284" s="1" t="s">
        <v>82</v>
      </c>
      <c r="E284" s="1" t="s">
        <v>1172</v>
      </c>
      <c r="F284" s="1" t="s">
        <v>1173</v>
      </c>
      <c r="G284" s="1" t="n">
        <v>51</v>
      </c>
      <c r="H284" s="1" t="n">
        <v>200</v>
      </c>
      <c r="I284" s="101" t="s">
        <v>188</v>
      </c>
      <c r="J284" s="1"/>
      <c r="K284" s="1" t="n">
        <f aca="false">IFERROR(VLOOKUP(A284,'[2]Pivot HorizontalMRP'!$A$4:$B$2689,2,0),0)</f>
        <v>0</v>
      </c>
      <c r="L284" s="1" t="n">
        <f aca="false">IFERROR(VLOOKUP(A284,'[2]Pivot HorizontalMRP'!$A$4:$C$2689,3,0),0)</f>
        <v>713</v>
      </c>
      <c r="M284" s="1" t="n">
        <f aca="false">IFERROR(VLOOKUP(A284,'[2]Pivot HorizontalMRP'!$A$4:$D$2689,0.4,0),0)</f>
        <v>0</v>
      </c>
      <c r="N284" s="1" t="n">
        <f aca="false">IFERROR(VLOOKUP(A284,'[2]Pivot HorizontalMRP'!$A$4:$E$2689,5,0),0)</f>
        <v>0</v>
      </c>
      <c r="O284" s="1" t="n">
        <f aca="false">K284+L284</f>
        <v>713</v>
      </c>
      <c r="P284" s="1" t="n">
        <f aca="false">K284+L284+M284+N284</f>
        <v>713</v>
      </c>
      <c r="Q284" s="1" t="n">
        <f aca="false">IFERROR(VLOOKUP(A284,'[2]Pivot HorizontalMRP'!$A$4:$F$2689,6,0),0)</f>
        <v>349</v>
      </c>
      <c r="R284" s="1" t="n">
        <f aca="false">IFERROR(VLOOKUP(A284,'[2]Pivot HorizontalMRP'!$A$4:$G$2689,7,0),0)</f>
        <v>360</v>
      </c>
      <c r="S284" s="1" t="n">
        <f aca="false">IFERROR(VLOOKUP(A284,'[2]Pivot HorizontalMRP'!$A$4:$H$2689,8,0),0)</f>
        <v>222</v>
      </c>
      <c r="T284" s="1" t="n">
        <f aca="false">IFERROR(VLOOKUP(A284,'[2]Pivot HorizontalMRP'!$A$4:$I$2689,9,0),0)</f>
        <v>234</v>
      </c>
      <c r="U284" s="1" t="n">
        <f aca="false">IF(I284="delivery",O284-SUM(Q284+R284),IF(I284="PO",P284-SUM(Q284:R284)))</f>
        <v>4</v>
      </c>
      <c r="V284" s="81" t="n">
        <v>8.67</v>
      </c>
      <c r="W284" s="81"/>
      <c r="X284" s="81" t="n">
        <f aca="false">W284-V284</f>
        <v>-8.67</v>
      </c>
      <c r="Y284" s="81"/>
      <c r="Z284" s="81"/>
      <c r="AA284" s="81"/>
      <c r="AB284" s="81"/>
      <c r="AC284" s="81"/>
      <c r="AD284" s="81"/>
      <c r="AE284" s="81"/>
      <c r="AF284" s="81"/>
      <c r="AG284" s="81"/>
      <c r="AH284" s="81"/>
      <c r="AI284" s="81"/>
      <c r="AJ284" s="81"/>
      <c r="AK284" s="81"/>
      <c r="AL284" s="81"/>
      <c r="AM284" s="81"/>
      <c r="AN284" s="81"/>
      <c r="AO284" s="81" t="str">
        <f aca="false">D284</f>
        <v>Arista</v>
      </c>
      <c r="AP284" s="1" t="s">
        <v>263</v>
      </c>
      <c r="AQ284" s="1"/>
      <c r="AR284" s="1"/>
      <c r="AS284" s="1"/>
      <c r="AT284" s="1"/>
      <c r="AU284" s="1"/>
      <c r="AV284" s="1"/>
      <c r="AW284" s="1"/>
      <c r="AX284" s="1"/>
      <c r="AY284" s="1"/>
      <c r="AZ284" s="1"/>
      <c r="BA284" s="1"/>
      <c r="BB284" s="1"/>
      <c r="BC284" s="1"/>
      <c r="BD284" s="1"/>
      <c r="BE284" s="1"/>
      <c r="BF284" s="1" t="s">
        <v>14668</v>
      </c>
      <c r="BG284" s="1" t="s">
        <v>183</v>
      </c>
      <c r="BH284" s="1"/>
      <c r="BI284" s="1"/>
    </row>
    <row r="285" customFormat="false" ht="12.75" hidden="false" customHeight="false" outlineLevel="0" collapsed="false">
      <c r="A285" s="1" t="s">
        <v>1181</v>
      </c>
      <c r="B285" s="1" t="s">
        <v>1182</v>
      </c>
      <c r="C285" s="1" t="s">
        <v>177</v>
      </c>
      <c r="D285" s="1" t="s">
        <v>82</v>
      </c>
      <c r="E285" s="1" t="s">
        <v>14894</v>
      </c>
      <c r="F285" s="1" t="s">
        <v>1184</v>
      </c>
      <c r="G285" s="1" t="n">
        <v>51</v>
      </c>
      <c r="H285" s="1" t="n">
        <v>500</v>
      </c>
      <c r="I285" s="101" t="s">
        <v>188</v>
      </c>
      <c r="J285" s="1"/>
      <c r="K285" s="1" t="n">
        <f aca="false">IFERROR(VLOOKUP(A285,'[2]Pivot HorizontalMRP'!$A$4:$B$2689,2,0),0)</f>
        <v>0</v>
      </c>
      <c r="L285" s="1" t="n">
        <f aca="false">IFERROR(VLOOKUP(A285,'[2]Pivot HorizontalMRP'!$A$4:$C$2689,3,0),0)</f>
        <v>697</v>
      </c>
      <c r="M285" s="1" t="n">
        <f aca="false">IFERROR(VLOOKUP(A285,'[2]Pivot HorizontalMRP'!$A$4:$D$2689,0.4,0),0)</f>
        <v>0</v>
      </c>
      <c r="N285" s="1" t="n">
        <f aca="false">IFERROR(VLOOKUP(A285,'[2]Pivot HorizontalMRP'!$A$4:$E$2689,5,0),0)</f>
        <v>0</v>
      </c>
      <c r="O285" s="1" t="n">
        <f aca="false">K285+L285</f>
        <v>697</v>
      </c>
      <c r="P285" s="1" t="n">
        <f aca="false">K285+L285+M285+N285</f>
        <v>697</v>
      </c>
      <c r="Q285" s="1" t="n">
        <f aca="false">IFERROR(VLOOKUP(A285,'[2]Pivot HorizontalMRP'!$A$4:$F$2689,6,0),0)</f>
        <v>349</v>
      </c>
      <c r="R285" s="1" t="n">
        <f aca="false">IFERROR(VLOOKUP(A285,'[2]Pivot HorizontalMRP'!$A$4:$G$2689,7,0),0)</f>
        <v>360</v>
      </c>
      <c r="S285" s="1" t="n">
        <f aca="false">IFERROR(VLOOKUP(A285,'[2]Pivot HorizontalMRP'!$A$4:$H$2689,8,0),0)</f>
        <v>222</v>
      </c>
      <c r="T285" s="1" t="n">
        <f aca="false">IFERROR(VLOOKUP(A285,'[2]Pivot HorizontalMRP'!$A$4:$I$2689,9,0),0)</f>
        <v>234</v>
      </c>
      <c r="U285" s="1" t="n">
        <f aca="false">IF(I285="delivery",O285-SUM(Q285+R285),IF(I285="PO",P285-SUM(Q285:R285)))</f>
        <v>-12</v>
      </c>
      <c r="V285" s="81" t="n">
        <v>7.55</v>
      </c>
      <c r="W285" s="81"/>
      <c r="X285" s="81" t="n">
        <f aca="false">W285-V285</f>
        <v>-7.55</v>
      </c>
      <c r="Y285" s="81"/>
      <c r="Z285" s="81"/>
      <c r="AA285" s="81"/>
      <c r="AB285" s="81"/>
      <c r="AC285" s="81"/>
      <c r="AD285" s="81"/>
      <c r="AE285" s="81"/>
      <c r="AF285" s="81"/>
      <c r="AG285" s="81"/>
      <c r="AH285" s="81"/>
      <c r="AI285" s="81"/>
      <c r="AJ285" s="81"/>
      <c r="AK285" s="81"/>
      <c r="AL285" s="81"/>
      <c r="AM285" s="81"/>
      <c r="AN285" s="81"/>
      <c r="AO285" s="81" t="str">
        <f aca="false">D285</f>
        <v>Arista</v>
      </c>
      <c r="AP285" s="1" t="s">
        <v>263</v>
      </c>
      <c r="AQ285" s="1"/>
      <c r="AR285" s="1"/>
      <c r="AS285" s="1"/>
      <c r="AT285" s="1"/>
      <c r="AU285" s="1"/>
      <c r="AV285" s="1"/>
      <c r="AW285" s="1"/>
      <c r="AX285" s="1"/>
      <c r="AY285" s="1"/>
      <c r="AZ285" s="1"/>
      <c r="BA285" s="1"/>
      <c r="BB285" s="1"/>
      <c r="BC285" s="1"/>
      <c r="BD285" s="1"/>
      <c r="BE285" s="1"/>
      <c r="BF285" s="1" t="s">
        <v>14668</v>
      </c>
      <c r="BG285" s="1" t="s">
        <v>183</v>
      </c>
      <c r="BH285" s="1"/>
      <c r="BI285" s="1"/>
    </row>
    <row r="286" customFormat="false" ht="12.75" hidden="false" customHeight="false" outlineLevel="0" collapsed="false">
      <c r="A286" s="1" t="s">
        <v>14895</v>
      </c>
      <c r="B286" s="1" t="s">
        <v>14896</v>
      </c>
      <c r="C286" s="1" t="s">
        <v>177</v>
      </c>
      <c r="D286" s="1" t="s">
        <v>82</v>
      </c>
      <c r="E286" s="1" t="s">
        <v>14897</v>
      </c>
      <c r="F286" s="1" t="s">
        <v>14898</v>
      </c>
      <c r="G286" s="1" t="n">
        <v>55</v>
      </c>
      <c r="H286" s="1" t="n">
        <v>1</v>
      </c>
      <c r="I286" s="102" t="s">
        <v>188</v>
      </c>
      <c r="J286" s="1"/>
      <c r="K286" s="1" t="n">
        <f aca="false">IFERROR(VLOOKUP(A286,'[2]Pivot HorizontalMRP'!$A$4:$B$2689,2,0),0)</f>
        <v>0</v>
      </c>
      <c r="L286" s="1" t="n">
        <f aca="false">IFERROR(VLOOKUP(A286,'[2]Pivot HorizontalMRP'!$A$4:$C$2689,3,0),0)</f>
        <v>0</v>
      </c>
      <c r="M286" s="1" t="n">
        <f aca="false">IFERROR(VLOOKUP(A286,'[2]Pivot HorizontalMRP'!$A$4:$D$2689,0.4,0),0)</f>
        <v>0</v>
      </c>
      <c r="N286" s="1" t="n">
        <f aca="false">IFERROR(VLOOKUP(A286,'[2]Pivot HorizontalMRP'!$A$4:$E$2689,5,0),0)</f>
        <v>0</v>
      </c>
      <c r="O286" s="1" t="n">
        <f aca="false">K286+L286</f>
        <v>0</v>
      </c>
      <c r="P286" s="1" t="n">
        <f aca="false">K286+L286+M286+N286</f>
        <v>0</v>
      </c>
      <c r="Q286" s="1" t="n">
        <f aca="false">IFERROR(VLOOKUP(A286,'[2]Pivot HorizontalMRP'!$A$4:$F$2689,6,0),0)</f>
        <v>0</v>
      </c>
      <c r="R286" s="1" t="n">
        <f aca="false">IFERROR(VLOOKUP(A286,'[2]Pivot HorizontalMRP'!$A$4:$G$2689,7,0),0)</f>
        <v>272</v>
      </c>
      <c r="S286" s="1" t="n">
        <f aca="false">IFERROR(VLOOKUP(A286,'[2]Pivot HorizontalMRP'!$A$4:$H$2689,8,0),0)</f>
        <v>124</v>
      </c>
      <c r="T286" s="1" t="n">
        <f aca="false">IFERROR(VLOOKUP(A286,'[2]Pivot HorizontalMRP'!$A$4:$I$2689,9,0),0)</f>
        <v>0</v>
      </c>
      <c r="U286" s="1" t="n">
        <f aca="false">IF(I286="delivery",O286-SUM(Q286+R286),IF(I286="PO",P286-SUM(Q286:R286)))</f>
        <v>-272</v>
      </c>
      <c r="V286" s="81" t="n">
        <v>18.06</v>
      </c>
      <c r="W286" s="81"/>
      <c r="X286" s="81" t="n">
        <f aca="false">W286-V286</f>
        <v>-18.06</v>
      </c>
      <c r="Y286" s="81"/>
      <c r="Z286" s="81"/>
      <c r="AA286" s="81"/>
      <c r="AB286" s="81"/>
      <c r="AC286" s="81"/>
      <c r="AD286" s="81"/>
      <c r="AE286" s="81"/>
      <c r="AF286" s="81"/>
      <c r="AG286" s="81"/>
      <c r="AH286" s="81"/>
      <c r="AI286" s="81"/>
      <c r="AJ286" s="81"/>
      <c r="AK286" s="81"/>
      <c r="AL286" s="81"/>
      <c r="AM286" s="81"/>
      <c r="AN286" s="81"/>
      <c r="AO286" s="81" t="str">
        <f aca="false">D286</f>
        <v>Arista</v>
      </c>
      <c r="AP286" s="102" t="s">
        <v>263</v>
      </c>
      <c r="AQ286" s="1"/>
      <c r="AR286" s="1"/>
      <c r="AS286" s="1"/>
      <c r="AT286" s="1"/>
      <c r="AU286" s="1"/>
      <c r="AV286" s="1"/>
      <c r="AW286" s="1"/>
      <c r="AX286" s="1"/>
      <c r="AY286" s="1"/>
      <c r="AZ286" s="1"/>
      <c r="BA286" s="1"/>
      <c r="BB286" s="1"/>
      <c r="BC286" s="1"/>
      <c r="BD286" s="1"/>
      <c r="BE286" s="1"/>
      <c r="BF286" s="1" t="s">
        <v>10507</v>
      </c>
      <c r="BG286" s="1" t="s">
        <v>183</v>
      </c>
      <c r="BH286" s="1"/>
      <c r="BI286" s="1"/>
    </row>
    <row r="287" customFormat="false" ht="12.75" hidden="false" customHeight="false" outlineLevel="0" collapsed="false">
      <c r="A287" s="1" t="s">
        <v>14899</v>
      </c>
      <c r="B287" s="1" t="s">
        <v>3743</v>
      </c>
      <c r="C287" s="1" t="s">
        <v>177</v>
      </c>
      <c r="D287" s="1" t="s">
        <v>82</v>
      </c>
      <c r="E287" s="1" t="s">
        <v>3744</v>
      </c>
      <c r="F287" s="1" t="s">
        <v>3745</v>
      </c>
      <c r="G287" s="1" t="n">
        <v>55</v>
      </c>
      <c r="H287" s="1" t="n">
        <v>1</v>
      </c>
      <c r="I287" s="108" t="s">
        <v>188</v>
      </c>
      <c r="J287" s="1"/>
      <c r="K287" s="1" t="n">
        <f aca="false">IFERROR(VLOOKUP(A287,'[2]Pivot HorizontalMRP'!$A$4:$B$2689,2,0),0)</f>
        <v>0</v>
      </c>
      <c r="L287" s="1" t="n">
        <f aca="false">IFERROR(VLOOKUP(A287,'[2]Pivot HorizontalMRP'!$A$4:$C$2689,3,0),0)</f>
        <v>0</v>
      </c>
      <c r="M287" s="1" t="n">
        <f aca="false">IFERROR(VLOOKUP(A287,'[2]Pivot HorizontalMRP'!$A$4:$D$2689,0.4,0),0)</f>
        <v>0</v>
      </c>
      <c r="N287" s="1" t="n">
        <f aca="false">IFERROR(VLOOKUP(A287,'[2]Pivot HorizontalMRP'!$A$4:$E$2689,5,0),0)</f>
        <v>152</v>
      </c>
      <c r="O287" s="1" t="n">
        <f aca="false">K287+L287</f>
        <v>0</v>
      </c>
      <c r="P287" s="1" t="n">
        <f aca="false">K287+L287+M287+N287</f>
        <v>152</v>
      </c>
      <c r="Q287" s="1" t="n">
        <f aca="false">IFERROR(VLOOKUP(A287,'[2]Pivot HorizontalMRP'!$A$4:$F$2689,6,0),0)</f>
        <v>248</v>
      </c>
      <c r="R287" s="1" t="n">
        <f aca="false">IFERROR(VLOOKUP(A287,'[2]Pivot HorizontalMRP'!$A$4:$G$2689,7,0),0)</f>
        <v>7032</v>
      </c>
      <c r="S287" s="1" t="n">
        <f aca="false">IFERROR(VLOOKUP(A287,'[2]Pivot HorizontalMRP'!$A$4:$H$2689,8,0),0)</f>
        <v>22884</v>
      </c>
      <c r="T287" s="1" t="n">
        <f aca="false">IFERROR(VLOOKUP(A287,'[2]Pivot HorizontalMRP'!$A$4:$I$2689,9,0),0)</f>
        <v>7064</v>
      </c>
      <c r="U287" s="1" t="n">
        <f aca="false">IF(I287="delivery",O287-SUM(Q287+R287),IF(I287="PO",P287-SUM(Q287:R287)))</f>
        <v>-7128</v>
      </c>
      <c r="V287" s="81" t="n">
        <v>0.55</v>
      </c>
      <c r="W287" s="81"/>
      <c r="X287" s="81" t="n">
        <f aca="false">W287-V287</f>
        <v>-0.55</v>
      </c>
      <c r="Y287" s="81"/>
      <c r="Z287" s="81"/>
      <c r="AA287" s="81"/>
      <c r="AB287" s="81"/>
      <c r="AC287" s="81"/>
      <c r="AD287" s="81"/>
      <c r="AE287" s="81"/>
      <c r="AF287" s="81"/>
      <c r="AG287" s="81"/>
      <c r="AH287" s="81"/>
      <c r="AI287" s="81"/>
      <c r="AJ287" s="81"/>
      <c r="AK287" s="81"/>
      <c r="AL287" s="81"/>
      <c r="AM287" s="81"/>
      <c r="AN287" s="81"/>
      <c r="AO287" s="81" t="str">
        <f aca="false">D287</f>
        <v>Arista</v>
      </c>
      <c r="AP287" s="102" t="s">
        <v>263</v>
      </c>
      <c r="AQ287" s="1"/>
      <c r="AR287" s="1"/>
      <c r="AS287" s="1"/>
      <c r="AT287" s="1"/>
      <c r="AU287" s="1"/>
      <c r="AV287" s="1"/>
      <c r="AW287" s="1"/>
      <c r="AX287" s="1"/>
      <c r="AY287" s="1"/>
      <c r="AZ287" s="1"/>
      <c r="BA287" s="1"/>
      <c r="BB287" s="1"/>
      <c r="BC287" s="1"/>
      <c r="BD287" s="1"/>
      <c r="BE287" s="1"/>
      <c r="BF287" s="1" t="s">
        <v>10507</v>
      </c>
      <c r="BG287" s="1" t="s">
        <v>183</v>
      </c>
      <c r="BH287" s="1"/>
      <c r="BI287" s="1"/>
    </row>
    <row r="288" customFormat="false" ht="12.75" hidden="false" customHeight="false" outlineLevel="0" collapsed="false">
      <c r="A288" s="1" t="s">
        <v>14900</v>
      </c>
      <c r="B288" s="1" t="s">
        <v>14901</v>
      </c>
      <c r="C288" s="1" t="s">
        <v>177</v>
      </c>
      <c r="D288" s="1" t="s">
        <v>82</v>
      </c>
      <c r="E288" s="1" t="s">
        <v>14902</v>
      </c>
      <c r="F288" s="1" t="s">
        <v>14903</v>
      </c>
      <c r="G288" s="1" t="n">
        <v>55</v>
      </c>
      <c r="H288" s="1" t="n">
        <v>1</v>
      </c>
      <c r="I288" s="108" t="s">
        <v>188</v>
      </c>
      <c r="J288" s="1"/>
      <c r="K288" s="1" t="n">
        <f aca="false">IFERROR(VLOOKUP(A288,'[2]Pivot HorizontalMRP'!$A$4:$B$2689,2,0),0)</f>
        <v>0</v>
      </c>
      <c r="L288" s="1" t="n">
        <f aca="false">IFERROR(VLOOKUP(A288,'[2]Pivot HorizontalMRP'!$A$4:$C$2689,3,0),0)</f>
        <v>0</v>
      </c>
      <c r="M288" s="1" t="n">
        <f aca="false">IFERROR(VLOOKUP(A288,'[2]Pivot HorizontalMRP'!$A$4:$D$2689,0.4,0),0)</f>
        <v>0</v>
      </c>
      <c r="N288" s="1" t="n">
        <f aca="false">IFERROR(VLOOKUP(A288,'[2]Pivot HorizontalMRP'!$A$4:$E$2689,5,0),0)</f>
        <v>0</v>
      </c>
      <c r="O288" s="1" t="n">
        <f aca="false">K288+L288</f>
        <v>0</v>
      </c>
      <c r="P288" s="1" t="n">
        <f aca="false">K288+L288+M288+N288</f>
        <v>0</v>
      </c>
      <c r="Q288" s="1" t="n">
        <f aca="false">IFERROR(VLOOKUP(A288,'[2]Pivot HorizontalMRP'!$A$4:$F$2689,6,0),0)</f>
        <v>0</v>
      </c>
      <c r="R288" s="1" t="n">
        <f aca="false">IFERROR(VLOOKUP(A288,'[2]Pivot HorizontalMRP'!$A$4:$G$2689,7,0),0)</f>
        <v>0</v>
      </c>
      <c r="S288" s="1" t="n">
        <f aca="false">IFERROR(VLOOKUP(A288,'[2]Pivot HorizontalMRP'!$A$4:$H$2689,8,0),0)</f>
        <v>0</v>
      </c>
      <c r="T288" s="1" t="n">
        <f aca="false">IFERROR(VLOOKUP(A288,'[2]Pivot HorizontalMRP'!$A$4:$I$2689,9,0),0)</f>
        <v>0</v>
      </c>
      <c r="U288" s="1" t="n">
        <f aca="false">IF(I288="delivery",O288-SUM(Q288+R288),IF(I288="PO",P288-SUM(Q288:R288)))</f>
        <v>0</v>
      </c>
      <c r="V288" s="81" t="n">
        <v>103.8</v>
      </c>
      <c r="W288" s="81"/>
      <c r="X288" s="81" t="n">
        <f aca="false">W288-V288</f>
        <v>-103.8</v>
      </c>
      <c r="Y288" s="81"/>
      <c r="Z288" s="81"/>
      <c r="AA288" s="81"/>
      <c r="AB288" s="81"/>
      <c r="AC288" s="81"/>
      <c r="AD288" s="81"/>
      <c r="AE288" s="81"/>
      <c r="AF288" s="81"/>
      <c r="AG288" s="81"/>
      <c r="AH288" s="81"/>
      <c r="AI288" s="81"/>
      <c r="AJ288" s="81"/>
      <c r="AK288" s="81"/>
      <c r="AL288" s="81"/>
      <c r="AM288" s="81"/>
      <c r="AN288" s="81"/>
      <c r="AO288" s="81" t="str">
        <f aca="false">D288</f>
        <v>Arista</v>
      </c>
      <c r="AP288" s="102" t="s">
        <v>263</v>
      </c>
      <c r="AQ288" s="1"/>
      <c r="AR288" s="1"/>
      <c r="AS288" s="1"/>
      <c r="AT288" s="1"/>
      <c r="AU288" s="1"/>
      <c r="AV288" s="1"/>
      <c r="AW288" s="1"/>
      <c r="AX288" s="1"/>
      <c r="AY288" s="1"/>
      <c r="AZ288" s="1"/>
      <c r="BA288" s="1"/>
      <c r="BB288" s="1"/>
      <c r="BC288" s="1"/>
      <c r="BD288" s="1"/>
      <c r="BE288" s="1"/>
      <c r="BF288" s="1" t="s">
        <v>10507</v>
      </c>
      <c r="BG288" s="1" t="s">
        <v>183</v>
      </c>
      <c r="BH288" s="1"/>
      <c r="BI288" s="1"/>
    </row>
    <row r="289" customFormat="false" ht="12.75" hidden="false" customHeight="false" outlineLevel="0" collapsed="false">
      <c r="A289" s="1" t="s">
        <v>1205</v>
      </c>
      <c r="B289" s="1" t="s">
        <v>1206</v>
      </c>
      <c r="C289" s="1" t="s">
        <v>177</v>
      </c>
      <c r="D289" s="1" t="s">
        <v>82</v>
      </c>
      <c r="E289" s="1" t="s">
        <v>1207</v>
      </c>
      <c r="F289" s="1" t="s">
        <v>14904</v>
      </c>
      <c r="G289" s="1" t="n">
        <v>55</v>
      </c>
      <c r="H289" s="1" t="n">
        <v>1</v>
      </c>
      <c r="I289" s="108" t="s">
        <v>188</v>
      </c>
      <c r="J289" s="1"/>
      <c r="K289" s="1" t="n">
        <f aca="false">IFERROR(VLOOKUP(A289,'[2]Pivot HorizontalMRP'!$A$4:$B$2689,2,0),0)</f>
        <v>0</v>
      </c>
      <c r="L289" s="1" t="n">
        <f aca="false">IFERROR(VLOOKUP(A289,'[2]Pivot HorizontalMRP'!$A$4:$C$2689,3,0),0)</f>
        <v>0</v>
      </c>
      <c r="M289" s="1" t="n">
        <f aca="false">IFERROR(VLOOKUP(A289,'[2]Pivot HorizontalMRP'!$A$4:$D$2689,0.4,0),0)</f>
        <v>0</v>
      </c>
      <c r="N289" s="1" t="n">
        <f aca="false">IFERROR(VLOOKUP(A289,'[2]Pivot HorizontalMRP'!$A$4:$E$2689,5,0),0)</f>
        <v>0</v>
      </c>
      <c r="O289" s="1" t="n">
        <f aca="false">K289+L289</f>
        <v>0</v>
      </c>
      <c r="P289" s="1" t="n">
        <f aca="false">K289+L289+M289+N289</f>
        <v>0</v>
      </c>
      <c r="Q289" s="1" t="n">
        <f aca="false">IFERROR(VLOOKUP(A289,'[2]Pivot HorizontalMRP'!$A$4:$F$2689,6,0),0)</f>
        <v>0</v>
      </c>
      <c r="R289" s="1" t="n">
        <f aca="false">IFERROR(VLOOKUP(A289,'[2]Pivot HorizontalMRP'!$A$4:$G$2689,7,0),0)</f>
        <v>20</v>
      </c>
      <c r="S289" s="1" t="n">
        <f aca="false">IFERROR(VLOOKUP(A289,'[2]Pivot HorizontalMRP'!$A$4:$H$2689,8,0),0)</f>
        <v>87</v>
      </c>
      <c r="T289" s="1" t="n">
        <f aca="false">IFERROR(VLOOKUP(A289,'[2]Pivot HorizontalMRP'!$A$4:$I$2689,9,0),0)</f>
        <v>24</v>
      </c>
      <c r="U289" s="1" t="n">
        <f aca="false">IF(I289="delivery",O289-SUM(Q289+R289),IF(I289="PO",P289-SUM(Q289:R289)))</f>
        <v>-20</v>
      </c>
      <c r="V289" s="81" t="n">
        <v>32.96</v>
      </c>
      <c r="W289" s="81"/>
      <c r="X289" s="81" t="n">
        <f aca="false">W289-V289</f>
        <v>-32.96</v>
      </c>
      <c r="Y289" s="81"/>
      <c r="Z289" s="81"/>
      <c r="AA289" s="81"/>
      <c r="AB289" s="81"/>
      <c r="AC289" s="81"/>
      <c r="AD289" s="81"/>
      <c r="AE289" s="81"/>
      <c r="AF289" s="81"/>
      <c r="AG289" s="81"/>
      <c r="AH289" s="81"/>
      <c r="AI289" s="81"/>
      <c r="AJ289" s="81"/>
      <c r="AK289" s="81"/>
      <c r="AL289" s="81"/>
      <c r="AM289" s="81"/>
      <c r="AN289" s="81"/>
      <c r="AO289" s="81" t="str">
        <f aca="false">D289</f>
        <v>Arista</v>
      </c>
      <c r="AP289" s="102" t="s">
        <v>263</v>
      </c>
      <c r="AQ289" s="1"/>
      <c r="AR289" s="1"/>
      <c r="AS289" s="1"/>
      <c r="AT289" s="1"/>
      <c r="AU289" s="1"/>
      <c r="AV289" s="1"/>
      <c r="AW289" s="1"/>
      <c r="AX289" s="1"/>
      <c r="AY289" s="1"/>
      <c r="AZ289" s="1"/>
      <c r="BA289" s="1"/>
      <c r="BB289" s="1"/>
      <c r="BC289" s="1"/>
      <c r="BD289" s="1"/>
      <c r="BE289" s="1"/>
      <c r="BF289" s="1" t="s">
        <v>719</v>
      </c>
      <c r="BG289" s="1" t="s">
        <v>183</v>
      </c>
      <c r="BH289" s="1"/>
      <c r="BI289" s="1"/>
    </row>
    <row r="290" customFormat="false" ht="12.75" hidden="false" customHeight="false" outlineLevel="0" collapsed="false">
      <c r="A290" s="1" t="s">
        <v>1209</v>
      </c>
      <c r="B290" s="1" t="s">
        <v>1210</v>
      </c>
      <c r="C290" s="1" t="s">
        <v>177</v>
      </c>
      <c r="D290" s="1" t="s">
        <v>82</v>
      </c>
      <c r="E290" s="1" t="s">
        <v>14905</v>
      </c>
      <c r="F290" s="1" t="s">
        <v>14906</v>
      </c>
      <c r="G290" s="1" t="n">
        <v>55</v>
      </c>
      <c r="H290" s="1" t="n">
        <v>1</v>
      </c>
      <c r="I290" s="108" t="s">
        <v>188</v>
      </c>
      <c r="J290" s="1"/>
      <c r="K290" s="1" t="n">
        <f aca="false">IFERROR(VLOOKUP(A290,'[2]Pivot HorizontalMRP'!$A$4:$B$2689,2,0),0)</f>
        <v>0</v>
      </c>
      <c r="L290" s="1" t="n">
        <f aca="false">IFERROR(VLOOKUP(A290,'[2]Pivot HorizontalMRP'!$A$4:$C$2689,3,0),0)</f>
        <v>0</v>
      </c>
      <c r="M290" s="1" t="n">
        <f aca="false">IFERROR(VLOOKUP(A290,'[2]Pivot HorizontalMRP'!$A$4:$D$2689,0.4,0),0)</f>
        <v>0</v>
      </c>
      <c r="N290" s="1" t="n">
        <f aca="false">IFERROR(VLOOKUP(A290,'[2]Pivot HorizontalMRP'!$A$4:$E$2689,5,0),0)</f>
        <v>0</v>
      </c>
      <c r="O290" s="1" t="n">
        <f aca="false">K290+L290</f>
        <v>0</v>
      </c>
      <c r="P290" s="1" t="n">
        <f aca="false">K290+L290+M290+N290</f>
        <v>0</v>
      </c>
      <c r="Q290" s="1" t="n">
        <f aca="false">IFERROR(VLOOKUP(A290,'[2]Pivot HorizontalMRP'!$A$4:$F$2689,6,0),0)</f>
        <v>0</v>
      </c>
      <c r="R290" s="1" t="n">
        <f aca="false">IFERROR(VLOOKUP(A290,'[2]Pivot HorizontalMRP'!$A$4:$G$2689,7,0),0)</f>
        <v>20</v>
      </c>
      <c r="S290" s="1" t="n">
        <f aca="false">IFERROR(VLOOKUP(A290,'[2]Pivot HorizontalMRP'!$A$4:$H$2689,8,0),0)</f>
        <v>87</v>
      </c>
      <c r="T290" s="1" t="n">
        <f aca="false">IFERROR(VLOOKUP(A290,'[2]Pivot HorizontalMRP'!$A$4:$I$2689,9,0),0)</f>
        <v>24</v>
      </c>
      <c r="U290" s="1" t="n">
        <f aca="false">IF(I290="delivery",O290-SUM(Q290+R290),IF(I290="PO",P290-SUM(Q290:R290)))</f>
        <v>-20</v>
      </c>
      <c r="V290" s="81" t="n">
        <v>23.17</v>
      </c>
      <c r="W290" s="81"/>
      <c r="X290" s="81" t="n">
        <f aca="false">W290-V290</f>
        <v>-23.17</v>
      </c>
      <c r="Y290" s="81"/>
      <c r="Z290" s="81"/>
      <c r="AA290" s="81"/>
      <c r="AB290" s="81"/>
      <c r="AC290" s="81"/>
      <c r="AD290" s="81"/>
      <c r="AE290" s="81"/>
      <c r="AF290" s="81"/>
      <c r="AG290" s="81"/>
      <c r="AH290" s="81"/>
      <c r="AI290" s="81"/>
      <c r="AJ290" s="81"/>
      <c r="AK290" s="81"/>
      <c r="AL290" s="81"/>
      <c r="AM290" s="81"/>
      <c r="AN290" s="81"/>
      <c r="AO290" s="81" t="str">
        <f aca="false">D290</f>
        <v>Arista</v>
      </c>
      <c r="AP290" s="102" t="s">
        <v>263</v>
      </c>
      <c r="AQ290" s="1"/>
      <c r="AR290" s="1"/>
      <c r="AS290" s="1"/>
      <c r="AT290" s="1"/>
      <c r="AU290" s="1"/>
      <c r="AV290" s="1"/>
      <c r="AW290" s="1"/>
      <c r="AX290" s="1"/>
      <c r="AY290" s="1"/>
      <c r="AZ290" s="1"/>
      <c r="BA290" s="1"/>
      <c r="BB290" s="1"/>
      <c r="BC290" s="1"/>
      <c r="BD290" s="1"/>
      <c r="BE290" s="1"/>
      <c r="BF290" s="1" t="s">
        <v>719</v>
      </c>
      <c r="BG290" s="1" t="s">
        <v>183</v>
      </c>
      <c r="BH290" s="1"/>
      <c r="BI290" s="1"/>
    </row>
    <row r="291" customFormat="false" ht="12.75" hidden="false" customHeight="false" outlineLevel="0" collapsed="false">
      <c r="A291" s="1" t="s">
        <v>1217</v>
      </c>
      <c r="B291" s="1" t="s">
        <v>1218</v>
      </c>
      <c r="C291" s="1" t="s">
        <v>177</v>
      </c>
      <c r="D291" s="1" t="s">
        <v>82</v>
      </c>
      <c r="E291" s="1" t="s">
        <v>1219</v>
      </c>
      <c r="F291" s="1" t="s">
        <v>14907</v>
      </c>
      <c r="G291" s="1" t="n">
        <v>51</v>
      </c>
      <c r="H291" s="1" t="n">
        <v>300</v>
      </c>
      <c r="I291" s="101" t="s">
        <v>188</v>
      </c>
      <c r="J291" s="1"/>
      <c r="K291" s="1" t="n">
        <f aca="false">IFERROR(VLOOKUP(A291,'[2]Pivot HorizontalMRP'!$A$4:$B$2689,2,0),0)</f>
        <v>0</v>
      </c>
      <c r="L291" s="1" t="n">
        <f aca="false">IFERROR(VLOOKUP(A291,'[2]Pivot HorizontalMRP'!$A$4:$C$2689,3,0),0)</f>
        <v>724</v>
      </c>
      <c r="M291" s="1" t="n">
        <f aca="false">IFERROR(VLOOKUP(A291,'[2]Pivot HorizontalMRP'!$A$4:$D$2689,0.4,0),0)</f>
        <v>0</v>
      </c>
      <c r="N291" s="1" t="n">
        <f aca="false">IFERROR(VLOOKUP(A291,'[2]Pivot HorizontalMRP'!$A$4:$E$2689,5,0),0)</f>
        <v>0</v>
      </c>
      <c r="O291" s="1" t="n">
        <f aca="false">K291+L291</f>
        <v>724</v>
      </c>
      <c r="P291" s="1" t="n">
        <f aca="false">K291+L291+M291+N291</f>
        <v>724</v>
      </c>
      <c r="Q291" s="1" t="n">
        <f aca="false">IFERROR(VLOOKUP(A291,'[2]Pivot HorizontalMRP'!$A$4:$F$2689,6,0),0)</f>
        <v>584</v>
      </c>
      <c r="R291" s="1" t="n">
        <f aca="false">IFERROR(VLOOKUP(A291,'[2]Pivot HorizontalMRP'!$A$4:$G$2689,7,0),0)</f>
        <v>652</v>
      </c>
      <c r="S291" s="1" t="n">
        <f aca="false">IFERROR(VLOOKUP(A291,'[2]Pivot HorizontalMRP'!$A$4:$H$2689,8,0),0)</f>
        <v>635</v>
      </c>
      <c r="T291" s="1" t="n">
        <f aca="false">IFERROR(VLOOKUP(A291,'[2]Pivot HorizontalMRP'!$A$4:$I$2689,9,0),0)</f>
        <v>683</v>
      </c>
      <c r="U291" s="1" t="n">
        <f aca="false">IF(I291="delivery",O291-SUM(Q291+R291),IF(I291="PO",P291-SUM(Q291:R291)))</f>
        <v>-512</v>
      </c>
      <c r="V291" s="81" t="n">
        <v>2.86</v>
      </c>
      <c r="W291" s="81"/>
      <c r="X291" s="81" t="n">
        <f aca="false">W291-V291</f>
        <v>-2.86</v>
      </c>
      <c r="Y291" s="81"/>
      <c r="Z291" s="81"/>
      <c r="AA291" s="81"/>
      <c r="AB291" s="81"/>
      <c r="AC291" s="81"/>
      <c r="AD291" s="81"/>
      <c r="AE291" s="81"/>
      <c r="AF291" s="81"/>
      <c r="AG291" s="81"/>
      <c r="AH291" s="81"/>
      <c r="AI291" s="81"/>
      <c r="AJ291" s="81"/>
      <c r="AK291" s="81"/>
      <c r="AL291" s="81"/>
      <c r="AM291" s="81"/>
      <c r="AN291" s="81"/>
      <c r="AO291" s="81" t="str">
        <f aca="false">D291</f>
        <v>Arista</v>
      </c>
      <c r="AP291" s="1" t="s">
        <v>263</v>
      </c>
      <c r="AQ291" s="1"/>
      <c r="AR291" s="1"/>
      <c r="AS291" s="1"/>
      <c r="AT291" s="1"/>
      <c r="AU291" s="1"/>
      <c r="AV291" s="1"/>
      <c r="AW291" s="1"/>
      <c r="AX291" s="1"/>
      <c r="AY291" s="1"/>
      <c r="AZ291" s="1"/>
      <c r="BA291" s="1"/>
      <c r="BB291" s="1"/>
      <c r="BC291" s="1"/>
      <c r="BD291" s="1"/>
      <c r="BE291" s="1"/>
      <c r="BF291" s="1" t="s">
        <v>14668</v>
      </c>
      <c r="BG291" s="1" t="s">
        <v>183</v>
      </c>
      <c r="BH291" s="1"/>
      <c r="BI291" s="1"/>
    </row>
    <row r="292" customFormat="false" ht="12.75" hidden="false" customHeight="false" outlineLevel="0" collapsed="false">
      <c r="A292" s="103" t="s">
        <v>14908</v>
      </c>
      <c r="B292" s="104" t="s">
        <v>1234</v>
      </c>
      <c r="C292" s="99" t="s">
        <v>177</v>
      </c>
      <c r="D292" s="99" t="s">
        <v>82</v>
      </c>
      <c r="E292" s="99" t="s">
        <v>1235</v>
      </c>
      <c r="F292" s="99" t="s">
        <v>14909</v>
      </c>
      <c r="G292" s="99" t="n">
        <v>0</v>
      </c>
      <c r="H292" s="99" t="n">
        <v>250</v>
      </c>
      <c r="I292" s="108" t="s">
        <v>188</v>
      </c>
      <c r="K292" s="1" t="n">
        <f aca="false">IFERROR(VLOOKUP(A292,'[2]Pivot HorizontalMRP'!$A$4:$B$2689,2,0),0)</f>
        <v>0</v>
      </c>
      <c r="L292" s="1" t="n">
        <f aca="false">IFERROR(VLOOKUP(A292,'[2]Pivot HorizontalMRP'!$A$4:$C$2689,3,0),0)</f>
        <v>474</v>
      </c>
      <c r="M292" s="1" t="n">
        <f aca="false">IFERROR(VLOOKUP(A292,'[2]Pivot HorizontalMRP'!$A$4:$D$2689,0.4,0),0)</f>
        <v>0</v>
      </c>
      <c r="N292" s="1" t="n">
        <f aca="false">IFERROR(VLOOKUP(A292,'[2]Pivot HorizontalMRP'!$A$4:$E$2689,5,0),0)</f>
        <v>0</v>
      </c>
      <c r="O292" s="1" t="n">
        <f aca="false">K292+L292</f>
        <v>474</v>
      </c>
      <c r="P292" s="1" t="n">
        <f aca="false">K292+L292+M292+N292</f>
        <v>474</v>
      </c>
      <c r="Q292" s="1" t="n">
        <f aca="false">IFERROR(VLOOKUP(A292,'[2]Pivot HorizontalMRP'!$A$4:$F$2689,6,0),0)</f>
        <v>319</v>
      </c>
      <c r="R292" s="1" t="n">
        <f aca="false">IFERROR(VLOOKUP(A292,'[2]Pivot HorizontalMRP'!$A$4:$G$2689,7,0),0)</f>
        <v>132</v>
      </c>
      <c r="S292" s="1" t="n">
        <f aca="false">IFERROR(VLOOKUP(A292,'[2]Pivot HorizontalMRP'!$A$4:$H$2689,8,0),0)</f>
        <v>132</v>
      </c>
      <c r="T292" s="1" t="n">
        <f aca="false">IFERROR(VLOOKUP(A292,'[2]Pivot HorizontalMRP'!$A$4:$I$2689,9,0),0)</f>
        <v>132</v>
      </c>
      <c r="U292" s="1" t="n">
        <f aca="false">IF(I292="delivery",O292-SUM(Q292+R292),IF(I292="PO",P292-SUM(Q292:R292)))</f>
        <v>23</v>
      </c>
      <c r="V292" s="99" t="n">
        <v>3.63</v>
      </c>
      <c r="X292" s="81" t="n">
        <f aca="false">W292-V292</f>
        <v>-3.63</v>
      </c>
      <c r="AA292" s="81"/>
      <c r="AO292" s="81" t="str">
        <f aca="false">D292</f>
        <v>Arista</v>
      </c>
      <c r="AP292" s="108" t="s">
        <v>263</v>
      </c>
      <c r="BF292" s="99" t="s">
        <v>10507</v>
      </c>
      <c r="BG292" s="1" t="s">
        <v>183</v>
      </c>
    </row>
    <row r="293" customFormat="false" ht="12.75" hidden="false" customHeight="false" outlineLevel="0" collapsed="false">
      <c r="A293" s="1" t="s">
        <v>1233</v>
      </c>
      <c r="B293" s="1" t="s">
        <v>1234</v>
      </c>
      <c r="C293" s="1" t="s">
        <v>177</v>
      </c>
      <c r="D293" s="1" t="s">
        <v>82</v>
      </c>
      <c r="E293" s="1" t="s">
        <v>1235</v>
      </c>
      <c r="F293" s="1" t="s">
        <v>14910</v>
      </c>
      <c r="G293" s="1" t="n">
        <v>51</v>
      </c>
      <c r="H293" s="1" t="n">
        <v>100</v>
      </c>
      <c r="I293" s="101" t="s">
        <v>188</v>
      </c>
      <c r="J293" s="1"/>
      <c r="K293" s="1" t="n">
        <f aca="false">IFERROR(VLOOKUP(A293,'[2]Pivot HorizontalMRP'!$A$4:$B$2689,2,0),0)</f>
        <v>0</v>
      </c>
      <c r="L293" s="1" t="n">
        <f aca="false">IFERROR(VLOOKUP(A293,'[2]Pivot HorizontalMRP'!$A$4:$C$2689,3,0),0)</f>
        <v>72</v>
      </c>
      <c r="M293" s="1" t="n">
        <f aca="false">IFERROR(VLOOKUP(A293,'[2]Pivot HorizontalMRP'!$A$4:$D$2689,0.4,0),0)</f>
        <v>0</v>
      </c>
      <c r="N293" s="1" t="n">
        <f aca="false">IFERROR(VLOOKUP(A293,'[2]Pivot HorizontalMRP'!$A$4:$E$2689,5,0),0)</f>
        <v>0</v>
      </c>
      <c r="O293" s="1" t="n">
        <f aca="false">K293+L293</f>
        <v>72</v>
      </c>
      <c r="P293" s="1" t="n">
        <f aca="false">K293+L293+M293+N293</f>
        <v>72</v>
      </c>
      <c r="Q293" s="1" t="n">
        <f aca="false">IFERROR(VLOOKUP(A293,'[2]Pivot HorizontalMRP'!$A$4:$F$2689,6,0),0)</f>
        <v>13</v>
      </c>
      <c r="R293" s="1" t="n">
        <f aca="false">IFERROR(VLOOKUP(A293,'[2]Pivot HorizontalMRP'!$A$4:$G$2689,7,0),0)</f>
        <v>0</v>
      </c>
      <c r="S293" s="1" t="n">
        <f aca="false">IFERROR(VLOOKUP(A293,'[2]Pivot HorizontalMRP'!$A$4:$H$2689,8,0),0)</f>
        <v>0</v>
      </c>
      <c r="T293" s="1" t="n">
        <f aca="false">IFERROR(VLOOKUP(A293,'[2]Pivot HorizontalMRP'!$A$4:$I$2689,9,0),0)</f>
        <v>0</v>
      </c>
      <c r="U293" s="1" t="n">
        <f aca="false">IF(I293="delivery",O293-SUM(Q293+R293),IF(I293="PO",P293-SUM(Q293:R293)))</f>
        <v>59</v>
      </c>
      <c r="V293" s="81" t="n">
        <v>3.63</v>
      </c>
      <c r="W293" s="81"/>
      <c r="X293" s="81" t="n">
        <f aca="false">W293-V293</f>
        <v>-3.63</v>
      </c>
      <c r="Y293" s="81"/>
      <c r="Z293" s="81"/>
      <c r="AA293" s="81"/>
      <c r="AB293" s="81"/>
      <c r="AC293" s="81"/>
      <c r="AD293" s="81"/>
      <c r="AE293" s="81"/>
      <c r="AF293" s="81"/>
      <c r="AG293" s="81"/>
      <c r="AH293" s="81"/>
      <c r="AI293" s="81"/>
      <c r="AJ293" s="81"/>
      <c r="AK293" s="81"/>
      <c r="AL293" s="81"/>
      <c r="AM293" s="81"/>
      <c r="AN293" s="81"/>
      <c r="AO293" s="81" t="str">
        <f aca="false">D293</f>
        <v>Arista</v>
      </c>
      <c r="AP293" s="1" t="s">
        <v>263</v>
      </c>
      <c r="AQ293" s="1"/>
      <c r="AR293" s="1"/>
      <c r="AS293" s="1"/>
      <c r="AT293" s="1"/>
      <c r="AU293" s="1"/>
      <c r="AV293" s="1"/>
      <c r="AW293" s="1"/>
      <c r="AX293" s="1"/>
      <c r="AY293" s="1"/>
      <c r="AZ293" s="1"/>
      <c r="BA293" s="1"/>
      <c r="BB293" s="1"/>
      <c r="BC293" s="1"/>
      <c r="BD293" s="1"/>
      <c r="BE293" s="1"/>
      <c r="BF293" s="1" t="s">
        <v>14668</v>
      </c>
      <c r="BG293" s="1" t="s">
        <v>183</v>
      </c>
      <c r="BH293" s="1"/>
      <c r="BI293" s="1"/>
    </row>
    <row r="294" customFormat="false" ht="12.75" hidden="false" customHeight="false" outlineLevel="0" collapsed="false">
      <c r="A294" s="103" t="s">
        <v>14911</v>
      </c>
      <c r="B294" s="104" t="s">
        <v>1238</v>
      </c>
      <c r="C294" s="99" t="s">
        <v>177</v>
      </c>
      <c r="D294" s="99" t="s">
        <v>82</v>
      </c>
      <c r="E294" s="99" t="s">
        <v>1239</v>
      </c>
      <c r="F294" s="99" t="s">
        <v>14912</v>
      </c>
      <c r="G294" s="99" t="n">
        <v>0</v>
      </c>
      <c r="H294" s="99" t="n">
        <v>250</v>
      </c>
      <c r="I294" s="108" t="s">
        <v>188</v>
      </c>
      <c r="K294" s="1" t="n">
        <f aca="false">IFERROR(VLOOKUP(A294,'[2]Pivot HorizontalMRP'!$A$4:$B$2689,2,0),0)</f>
        <v>0</v>
      </c>
      <c r="L294" s="1" t="n">
        <f aca="false">IFERROR(VLOOKUP(A294,'[2]Pivot HorizontalMRP'!$A$4:$C$2689,3,0),0)</f>
        <v>454</v>
      </c>
      <c r="M294" s="1" t="n">
        <f aca="false">IFERROR(VLOOKUP(A294,'[2]Pivot HorizontalMRP'!$A$4:$D$2689,0.4,0),0)</f>
        <v>0</v>
      </c>
      <c r="N294" s="1" t="n">
        <f aca="false">IFERROR(VLOOKUP(A294,'[2]Pivot HorizontalMRP'!$A$4:$E$2689,5,0),0)</f>
        <v>0</v>
      </c>
      <c r="O294" s="1" t="n">
        <f aca="false">K294+L294</f>
        <v>454</v>
      </c>
      <c r="P294" s="1" t="n">
        <f aca="false">K294+L294+M294+N294</f>
        <v>454</v>
      </c>
      <c r="Q294" s="1" t="n">
        <f aca="false">IFERROR(VLOOKUP(A294,'[2]Pivot HorizontalMRP'!$A$4:$F$2689,6,0),0)</f>
        <v>319</v>
      </c>
      <c r="R294" s="1" t="n">
        <f aca="false">IFERROR(VLOOKUP(A294,'[2]Pivot HorizontalMRP'!$A$4:$G$2689,7,0),0)</f>
        <v>132</v>
      </c>
      <c r="S294" s="1" t="n">
        <f aca="false">IFERROR(VLOOKUP(A294,'[2]Pivot HorizontalMRP'!$A$4:$H$2689,8,0),0)</f>
        <v>132</v>
      </c>
      <c r="T294" s="1" t="n">
        <f aca="false">IFERROR(VLOOKUP(A294,'[2]Pivot HorizontalMRP'!$A$4:$I$2689,9,0),0)</f>
        <v>132</v>
      </c>
      <c r="U294" s="1" t="n">
        <f aca="false">IF(I294="delivery",O294-SUM(Q294+R294),IF(I294="PO",P294-SUM(Q294:R294)))</f>
        <v>3</v>
      </c>
      <c r="V294" s="99" t="n">
        <v>9.97</v>
      </c>
      <c r="X294" s="81" t="n">
        <f aca="false">W294-V294</f>
        <v>-9.97</v>
      </c>
      <c r="AA294" s="81"/>
      <c r="AO294" s="81" t="str">
        <f aca="false">D294</f>
        <v>Arista</v>
      </c>
      <c r="AP294" s="108" t="s">
        <v>263</v>
      </c>
      <c r="BF294" s="99" t="s">
        <v>10507</v>
      </c>
      <c r="BG294" s="1" t="s">
        <v>183</v>
      </c>
    </row>
    <row r="295" customFormat="false" ht="12.75" hidden="false" customHeight="false" outlineLevel="0" collapsed="false">
      <c r="A295" s="1" t="s">
        <v>1237</v>
      </c>
      <c r="B295" s="1" t="s">
        <v>1238</v>
      </c>
      <c r="C295" s="1" t="s">
        <v>177</v>
      </c>
      <c r="D295" s="1" t="s">
        <v>82</v>
      </c>
      <c r="E295" s="1" t="s">
        <v>1239</v>
      </c>
      <c r="F295" s="1" t="s">
        <v>14913</v>
      </c>
      <c r="G295" s="1" t="n">
        <v>51</v>
      </c>
      <c r="H295" s="1" t="n">
        <v>100</v>
      </c>
      <c r="I295" s="101" t="s">
        <v>188</v>
      </c>
      <c r="J295" s="1"/>
      <c r="K295" s="1" t="n">
        <f aca="false">IFERROR(VLOOKUP(A295,'[2]Pivot HorizontalMRP'!$A$4:$B$2689,2,0),0)</f>
        <v>0</v>
      </c>
      <c r="L295" s="1" t="n">
        <f aca="false">IFERROR(VLOOKUP(A295,'[2]Pivot HorizontalMRP'!$A$4:$C$2689,3,0),0)</f>
        <v>95</v>
      </c>
      <c r="M295" s="1" t="n">
        <f aca="false">IFERROR(VLOOKUP(A295,'[2]Pivot HorizontalMRP'!$A$4:$D$2689,0.4,0),0)</f>
        <v>0</v>
      </c>
      <c r="N295" s="1" t="n">
        <f aca="false">IFERROR(VLOOKUP(A295,'[2]Pivot HorizontalMRP'!$A$4:$E$2689,5,0),0)</f>
        <v>0</v>
      </c>
      <c r="O295" s="1" t="n">
        <f aca="false">K295+L295</f>
        <v>95</v>
      </c>
      <c r="P295" s="1" t="n">
        <f aca="false">K295+L295+M295+N295</f>
        <v>95</v>
      </c>
      <c r="Q295" s="1" t="n">
        <f aca="false">IFERROR(VLOOKUP(A295,'[2]Pivot HorizontalMRP'!$A$4:$F$2689,6,0),0)</f>
        <v>52</v>
      </c>
      <c r="R295" s="1" t="n">
        <f aca="false">IFERROR(VLOOKUP(A295,'[2]Pivot HorizontalMRP'!$A$4:$G$2689,7,0),0)</f>
        <v>0</v>
      </c>
      <c r="S295" s="1" t="n">
        <f aca="false">IFERROR(VLOOKUP(A295,'[2]Pivot HorizontalMRP'!$A$4:$H$2689,8,0),0)</f>
        <v>0</v>
      </c>
      <c r="T295" s="1" t="n">
        <f aca="false">IFERROR(VLOOKUP(A295,'[2]Pivot HorizontalMRP'!$A$4:$I$2689,9,0),0)</f>
        <v>0</v>
      </c>
      <c r="U295" s="1" t="n">
        <f aca="false">IF(I295="delivery",O295-SUM(Q295+R295),IF(I295="PO",P295-SUM(Q295:R295)))</f>
        <v>43</v>
      </c>
      <c r="V295" s="81" t="n">
        <v>9.97</v>
      </c>
      <c r="W295" s="81"/>
      <c r="X295" s="81" t="n">
        <f aca="false">W295-V295</f>
        <v>-9.97</v>
      </c>
      <c r="Y295" s="81"/>
      <c r="Z295" s="81"/>
      <c r="AA295" s="81"/>
      <c r="AB295" s="81"/>
      <c r="AC295" s="81"/>
      <c r="AD295" s="81"/>
      <c r="AE295" s="81"/>
      <c r="AF295" s="81"/>
      <c r="AG295" s="81"/>
      <c r="AH295" s="81"/>
      <c r="AI295" s="81"/>
      <c r="AJ295" s="81"/>
      <c r="AK295" s="81"/>
      <c r="AL295" s="81"/>
      <c r="AM295" s="81"/>
      <c r="AN295" s="81"/>
      <c r="AO295" s="81" t="str">
        <f aca="false">D295</f>
        <v>Arista</v>
      </c>
      <c r="AP295" s="1" t="s">
        <v>263</v>
      </c>
      <c r="AQ295" s="1"/>
      <c r="AR295" s="1"/>
      <c r="AS295" s="1"/>
      <c r="AT295" s="1"/>
      <c r="AU295" s="1"/>
      <c r="AV295" s="1"/>
      <c r="AW295" s="1"/>
      <c r="AX295" s="1"/>
      <c r="AY295" s="1"/>
      <c r="AZ295" s="1"/>
      <c r="BA295" s="1"/>
      <c r="BB295" s="1"/>
      <c r="BC295" s="1"/>
      <c r="BD295" s="1"/>
      <c r="BE295" s="1"/>
      <c r="BF295" s="1" t="s">
        <v>14668</v>
      </c>
      <c r="BG295" s="1" t="s">
        <v>183</v>
      </c>
      <c r="BH295" s="1"/>
      <c r="BI295" s="1"/>
    </row>
    <row r="296" customFormat="false" ht="12.75" hidden="false" customHeight="false" outlineLevel="0" collapsed="false">
      <c r="A296" s="103" t="s">
        <v>14914</v>
      </c>
      <c r="B296" s="104" t="s">
        <v>1242</v>
      </c>
      <c r="C296" s="99" t="s">
        <v>177</v>
      </c>
      <c r="D296" s="99" t="s">
        <v>82</v>
      </c>
      <c r="E296" s="99" t="s">
        <v>1243</v>
      </c>
      <c r="F296" s="99" t="s">
        <v>14915</v>
      </c>
      <c r="G296" s="99" t="n">
        <v>0</v>
      </c>
      <c r="H296" s="99" t="n">
        <v>250</v>
      </c>
      <c r="I296" s="108" t="s">
        <v>188</v>
      </c>
      <c r="K296" s="1" t="n">
        <f aca="false">IFERROR(VLOOKUP(A296,'[2]Pivot HorizontalMRP'!$A$4:$B$2689,2,0),0)</f>
        <v>0</v>
      </c>
      <c r="L296" s="1" t="n">
        <f aca="false">IFERROR(VLOOKUP(A296,'[2]Pivot HorizontalMRP'!$A$4:$C$2689,3,0),0)</f>
        <v>136</v>
      </c>
      <c r="M296" s="1" t="n">
        <f aca="false">IFERROR(VLOOKUP(A296,'[2]Pivot HorizontalMRP'!$A$4:$D$2689,0.4,0),0)</f>
        <v>0</v>
      </c>
      <c r="N296" s="1" t="n">
        <f aca="false">IFERROR(VLOOKUP(A296,'[2]Pivot HorizontalMRP'!$A$4:$E$2689,5,0),0)</f>
        <v>0</v>
      </c>
      <c r="O296" s="1" t="n">
        <f aca="false">K296+L296</f>
        <v>136</v>
      </c>
      <c r="P296" s="1" t="n">
        <f aca="false">K296+L296+M296+N296</f>
        <v>136</v>
      </c>
      <c r="Q296" s="1" t="n">
        <f aca="false">IFERROR(VLOOKUP(A296,'[2]Pivot HorizontalMRP'!$A$4:$F$2689,6,0),0)</f>
        <v>319</v>
      </c>
      <c r="R296" s="1" t="n">
        <f aca="false">IFERROR(VLOOKUP(A296,'[2]Pivot HorizontalMRP'!$A$4:$G$2689,7,0),0)</f>
        <v>132</v>
      </c>
      <c r="S296" s="1" t="n">
        <f aca="false">IFERROR(VLOOKUP(A296,'[2]Pivot HorizontalMRP'!$A$4:$H$2689,8,0),0)</f>
        <v>132</v>
      </c>
      <c r="T296" s="1" t="n">
        <f aca="false">IFERROR(VLOOKUP(A296,'[2]Pivot HorizontalMRP'!$A$4:$I$2689,9,0),0)</f>
        <v>132</v>
      </c>
      <c r="U296" s="1" t="n">
        <f aca="false">IF(I296="delivery",O296-SUM(Q296+R296),IF(I296="PO",P296-SUM(Q296:R296)))</f>
        <v>-315</v>
      </c>
      <c r="V296" s="99" t="n">
        <v>22.03</v>
      </c>
      <c r="X296" s="81" t="n">
        <f aca="false">W296-V296</f>
        <v>-22.03</v>
      </c>
      <c r="AA296" s="81"/>
      <c r="AO296" s="81" t="str">
        <f aca="false">D296</f>
        <v>Arista</v>
      </c>
      <c r="AP296" s="108" t="s">
        <v>263</v>
      </c>
      <c r="BF296" s="99" t="s">
        <v>10507</v>
      </c>
      <c r="BG296" s="1" t="s">
        <v>183</v>
      </c>
    </row>
    <row r="297" customFormat="false" ht="12.75" hidden="false" customHeight="false" outlineLevel="0" collapsed="false">
      <c r="A297" s="1" t="s">
        <v>1241</v>
      </c>
      <c r="B297" s="1" t="s">
        <v>1242</v>
      </c>
      <c r="C297" s="1" t="s">
        <v>177</v>
      </c>
      <c r="D297" s="1" t="s">
        <v>82</v>
      </c>
      <c r="E297" s="1" t="s">
        <v>1243</v>
      </c>
      <c r="F297" s="1" t="s">
        <v>14916</v>
      </c>
      <c r="G297" s="1" t="n">
        <v>51</v>
      </c>
      <c r="H297" s="1" t="n">
        <v>100</v>
      </c>
      <c r="I297" s="101" t="s">
        <v>188</v>
      </c>
      <c r="J297" s="1"/>
      <c r="K297" s="1" t="n">
        <f aca="false">IFERROR(VLOOKUP(A297,'[2]Pivot HorizontalMRP'!$A$4:$B$2689,2,0),0)</f>
        <v>0</v>
      </c>
      <c r="L297" s="1" t="n">
        <f aca="false">IFERROR(VLOOKUP(A297,'[2]Pivot HorizontalMRP'!$A$4:$C$2689,3,0),0)</f>
        <v>449</v>
      </c>
      <c r="M297" s="1" t="n">
        <f aca="false">IFERROR(VLOOKUP(A297,'[2]Pivot HorizontalMRP'!$A$4:$D$2689,0.4,0),0)</f>
        <v>0</v>
      </c>
      <c r="N297" s="1" t="n">
        <f aca="false">IFERROR(VLOOKUP(A297,'[2]Pivot HorizontalMRP'!$A$4:$E$2689,5,0),0)</f>
        <v>0</v>
      </c>
      <c r="O297" s="1" t="n">
        <f aca="false">K297+L297</f>
        <v>449</v>
      </c>
      <c r="P297" s="1" t="n">
        <f aca="false">K297+L297+M297+N297</f>
        <v>449</v>
      </c>
      <c r="Q297" s="1" t="n">
        <f aca="false">IFERROR(VLOOKUP(A297,'[2]Pivot HorizontalMRP'!$A$4:$F$2689,6,0),0)</f>
        <v>52</v>
      </c>
      <c r="R297" s="1" t="n">
        <f aca="false">IFERROR(VLOOKUP(A297,'[2]Pivot HorizontalMRP'!$A$4:$G$2689,7,0),0)</f>
        <v>0</v>
      </c>
      <c r="S297" s="1" t="n">
        <f aca="false">IFERROR(VLOOKUP(A297,'[2]Pivot HorizontalMRP'!$A$4:$H$2689,8,0),0)</f>
        <v>0</v>
      </c>
      <c r="T297" s="1" t="n">
        <f aca="false">IFERROR(VLOOKUP(A297,'[2]Pivot HorizontalMRP'!$A$4:$I$2689,9,0),0)</f>
        <v>0</v>
      </c>
      <c r="U297" s="1" t="n">
        <f aca="false">IF(I297="delivery",O297-SUM(Q297+R297),IF(I297="PO",P297-SUM(Q297:R297)))</f>
        <v>397</v>
      </c>
      <c r="V297" s="81" t="n">
        <v>22.03</v>
      </c>
      <c r="W297" s="81"/>
      <c r="X297" s="81" t="n">
        <f aca="false">W297-V297</f>
        <v>-22.03</v>
      </c>
      <c r="Y297" s="81"/>
      <c r="Z297" s="81"/>
      <c r="AA297" s="81"/>
      <c r="AB297" s="81"/>
      <c r="AC297" s="81"/>
      <c r="AD297" s="81"/>
      <c r="AE297" s="81"/>
      <c r="AF297" s="81"/>
      <c r="AG297" s="81"/>
      <c r="AH297" s="81"/>
      <c r="AI297" s="81"/>
      <c r="AJ297" s="81"/>
      <c r="AK297" s="81"/>
      <c r="AL297" s="81"/>
      <c r="AM297" s="81"/>
      <c r="AN297" s="81"/>
      <c r="AO297" s="81" t="str">
        <f aca="false">D297</f>
        <v>Arista</v>
      </c>
      <c r="AP297" s="1" t="s">
        <v>263</v>
      </c>
      <c r="AQ297" s="1"/>
      <c r="AR297" s="1"/>
      <c r="AS297" s="1"/>
      <c r="AT297" s="1"/>
      <c r="AU297" s="1"/>
      <c r="AV297" s="1"/>
      <c r="AW297" s="1"/>
      <c r="AX297" s="1"/>
      <c r="AY297" s="1"/>
      <c r="AZ297" s="1"/>
      <c r="BA297" s="1"/>
      <c r="BB297" s="1"/>
      <c r="BC297" s="1"/>
      <c r="BD297" s="1"/>
      <c r="BE297" s="1"/>
      <c r="BF297" s="1" t="s">
        <v>14668</v>
      </c>
      <c r="BG297" s="1" t="s">
        <v>183</v>
      </c>
      <c r="BH297" s="1"/>
      <c r="BI297" s="1"/>
    </row>
    <row r="298" customFormat="false" ht="12.75" hidden="false" customHeight="false" outlineLevel="0" collapsed="false">
      <c r="A298" s="1" t="s">
        <v>14917</v>
      </c>
      <c r="B298" s="1" t="s">
        <v>14918</v>
      </c>
      <c r="C298" s="1" t="s">
        <v>177</v>
      </c>
      <c r="D298" s="1" t="s">
        <v>82</v>
      </c>
      <c r="E298" s="1" t="s">
        <v>14919</v>
      </c>
      <c r="F298" s="1" t="s">
        <v>14920</v>
      </c>
      <c r="G298" s="1" t="n">
        <v>55</v>
      </c>
      <c r="H298" s="1" t="n">
        <v>1</v>
      </c>
      <c r="I298" s="102" t="s">
        <v>188</v>
      </c>
      <c r="J298" s="1"/>
      <c r="K298" s="1" t="n">
        <f aca="false">IFERROR(VLOOKUP(A298,'[2]Pivot HorizontalMRP'!$A$4:$B$2689,2,0),0)</f>
        <v>0</v>
      </c>
      <c r="L298" s="1" t="n">
        <f aca="false">IFERROR(VLOOKUP(A298,'[2]Pivot HorizontalMRP'!$A$4:$C$2689,3,0),0)</f>
        <v>0</v>
      </c>
      <c r="M298" s="1" t="n">
        <f aca="false">IFERROR(VLOOKUP(A298,'[2]Pivot HorizontalMRP'!$A$4:$D$2689,0.4,0),0)</f>
        <v>0</v>
      </c>
      <c r="N298" s="1" t="n">
        <f aca="false">IFERROR(VLOOKUP(A298,'[2]Pivot HorizontalMRP'!$A$4:$E$2689,5,0),0)</f>
        <v>0</v>
      </c>
      <c r="O298" s="1" t="n">
        <f aca="false">K298+L298</f>
        <v>0</v>
      </c>
      <c r="P298" s="1" t="n">
        <f aca="false">K298+L298+M298+N298</f>
        <v>0</v>
      </c>
      <c r="Q298" s="1" t="n">
        <f aca="false">IFERROR(VLOOKUP(A298,'[2]Pivot HorizontalMRP'!$A$4:$F$2689,6,0),0)</f>
        <v>0</v>
      </c>
      <c r="R298" s="1" t="n">
        <f aca="false">IFERROR(VLOOKUP(A298,'[2]Pivot HorizontalMRP'!$A$4:$G$2689,7,0),0)</f>
        <v>136</v>
      </c>
      <c r="S298" s="1" t="n">
        <f aca="false">IFERROR(VLOOKUP(A298,'[2]Pivot HorizontalMRP'!$A$4:$H$2689,8,0),0)</f>
        <v>62</v>
      </c>
      <c r="T298" s="1" t="n">
        <f aca="false">IFERROR(VLOOKUP(A298,'[2]Pivot HorizontalMRP'!$A$4:$I$2689,9,0),0)</f>
        <v>0</v>
      </c>
      <c r="U298" s="1" t="n">
        <f aca="false">IF(I298="delivery",O298-SUM(Q298+R298),IF(I298="PO",P298-SUM(Q298:R298)))</f>
        <v>-136</v>
      </c>
      <c r="V298" s="81" t="n">
        <v>1E-005</v>
      </c>
      <c r="W298" s="81"/>
      <c r="X298" s="81" t="n">
        <f aca="false">W298-V298</f>
        <v>-1E-005</v>
      </c>
      <c r="Y298" s="81"/>
      <c r="Z298" s="81"/>
      <c r="AA298" s="81"/>
      <c r="AB298" s="81"/>
      <c r="AC298" s="81"/>
      <c r="AD298" s="81"/>
      <c r="AE298" s="81"/>
      <c r="AF298" s="81"/>
      <c r="AG298" s="81"/>
      <c r="AH298" s="81"/>
      <c r="AI298" s="81"/>
      <c r="AJ298" s="81"/>
      <c r="AK298" s="81"/>
      <c r="AL298" s="81"/>
      <c r="AM298" s="81"/>
      <c r="AN298" s="81"/>
      <c r="AO298" s="81" t="str">
        <f aca="false">D298</f>
        <v>Arista</v>
      </c>
      <c r="AP298" s="102" t="s">
        <v>263</v>
      </c>
      <c r="AQ298" s="1"/>
      <c r="AR298" s="1"/>
      <c r="AS298" s="1"/>
      <c r="AT298" s="1"/>
      <c r="AU298" s="1"/>
      <c r="AV298" s="1"/>
      <c r="AW298" s="1"/>
      <c r="AX298" s="1"/>
      <c r="AY298" s="1"/>
      <c r="AZ298" s="1"/>
      <c r="BA298" s="1"/>
      <c r="BB298" s="1"/>
      <c r="BC298" s="1"/>
      <c r="BD298" s="1"/>
      <c r="BE298" s="1"/>
      <c r="BF298" s="1" t="s">
        <v>10540</v>
      </c>
      <c r="BG298" s="1" t="s">
        <v>183</v>
      </c>
      <c r="BH298" s="1"/>
      <c r="BI298" s="1"/>
    </row>
    <row r="299" customFormat="false" ht="12.75" hidden="false" customHeight="false" outlineLevel="0" collapsed="false">
      <c r="A299" s="1" t="s">
        <v>14921</v>
      </c>
      <c r="B299" s="1" t="s">
        <v>14922</v>
      </c>
      <c r="C299" s="1" t="s">
        <v>177</v>
      </c>
      <c r="D299" s="1" t="s">
        <v>82</v>
      </c>
      <c r="E299" s="1" t="s">
        <v>14923</v>
      </c>
      <c r="F299" s="1" t="s">
        <v>14924</v>
      </c>
      <c r="G299" s="1" t="n">
        <v>55</v>
      </c>
      <c r="H299" s="1" t="n">
        <v>1</v>
      </c>
      <c r="I299" s="102" t="s">
        <v>188</v>
      </c>
      <c r="J299" s="1"/>
      <c r="K299" s="1" t="n">
        <f aca="false">IFERROR(VLOOKUP(A299,'[2]Pivot HorizontalMRP'!$A$4:$B$2689,2,0),0)</f>
        <v>0</v>
      </c>
      <c r="L299" s="1" t="n">
        <f aca="false">IFERROR(VLOOKUP(A299,'[2]Pivot HorizontalMRP'!$A$4:$C$2689,3,0),0)</f>
        <v>0</v>
      </c>
      <c r="M299" s="1" t="n">
        <f aca="false">IFERROR(VLOOKUP(A299,'[2]Pivot HorizontalMRP'!$A$4:$D$2689,0.4,0),0)</f>
        <v>0</v>
      </c>
      <c r="N299" s="1" t="n">
        <f aca="false">IFERROR(VLOOKUP(A299,'[2]Pivot HorizontalMRP'!$A$4:$E$2689,5,0),0)</f>
        <v>0</v>
      </c>
      <c r="O299" s="1" t="n">
        <f aca="false">K299+L299</f>
        <v>0</v>
      </c>
      <c r="P299" s="1" t="n">
        <f aca="false">K299+L299+M299+N299</f>
        <v>0</v>
      </c>
      <c r="Q299" s="1" t="n">
        <f aca="false">IFERROR(VLOOKUP(A299,'[2]Pivot HorizontalMRP'!$A$4:$F$2689,6,0),0)</f>
        <v>0</v>
      </c>
      <c r="R299" s="1" t="n">
        <f aca="false">IFERROR(VLOOKUP(A299,'[2]Pivot HorizontalMRP'!$A$4:$G$2689,7,0),0)</f>
        <v>136</v>
      </c>
      <c r="S299" s="1" t="n">
        <f aca="false">IFERROR(VLOOKUP(A299,'[2]Pivot HorizontalMRP'!$A$4:$H$2689,8,0),0)</f>
        <v>62</v>
      </c>
      <c r="T299" s="1" t="n">
        <f aca="false">IFERROR(VLOOKUP(A299,'[2]Pivot HorizontalMRP'!$A$4:$I$2689,9,0),0)</f>
        <v>0</v>
      </c>
      <c r="U299" s="1" t="n">
        <f aca="false">IF(I299="delivery",O299-SUM(Q299+R299),IF(I299="PO",P299-SUM(Q299:R299)))</f>
        <v>-136</v>
      </c>
      <c r="V299" s="81" t="n">
        <v>1E-005</v>
      </c>
      <c r="W299" s="81"/>
      <c r="X299" s="81" t="n">
        <f aca="false">W299-V299</f>
        <v>-1E-005</v>
      </c>
      <c r="Y299" s="81"/>
      <c r="Z299" s="81"/>
      <c r="AA299" s="81"/>
      <c r="AB299" s="81"/>
      <c r="AC299" s="81"/>
      <c r="AD299" s="81"/>
      <c r="AE299" s="81"/>
      <c r="AF299" s="81"/>
      <c r="AG299" s="81"/>
      <c r="AH299" s="81"/>
      <c r="AI299" s="81"/>
      <c r="AJ299" s="81"/>
      <c r="AK299" s="81"/>
      <c r="AL299" s="81"/>
      <c r="AM299" s="81"/>
      <c r="AN299" s="81"/>
      <c r="AO299" s="81" t="str">
        <f aca="false">D299</f>
        <v>Arista</v>
      </c>
      <c r="AP299" s="102" t="s">
        <v>263</v>
      </c>
      <c r="AQ299" s="1"/>
      <c r="AR299" s="1"/>
      <c r="AS299" s="1"/>
      <c r="AT299" s="1"/>
      <c r="AU299" s="1"/>
      <c r="AV299" s="1"/>
      <c r="AW299" s="1"/>
      <c r="AX299" s="1"/>
      <c r="AY299" s="1"/>
      <c r="AZ299" s="1"/>
      <c r="BA299" s="1"/>
      <c r="BB299" s="1"/>
      <c r="BC299" s="1"/>
      <c r="BD299" s="1"/>
      <c r="BE299" s="1"/>
      <c r="BF299" s="1" t="s">
        <v>10540</v>
      </c>
      <c r="BG299" s="1" t="s">
        <v>183</v>
      </c>
      <c r="BH299" s="1"/>
      <c r="BI299" s="1"/>
    </row>
    <row r="300" customFormat="false" ht="12.75" hidden="false" customHeight="false" outlineLevel="0" collapsed="false">
      <c r="A300" s="1" t="s">
        <v>1290</v>
      </c>
      <c r="B300" s="1" t="s">
        <v>1291</v>
      </c>
      <c r="C300" s="1" t="s">
        <v>177</v>
      </c>
      <c r="D300" s="1" t="s">
        <v>82</v>
      </c>
      <c r="E300" s="1" t="s">
        <v>1292</v>
      </c>
      <c r="F300" s="1" t="s">
        <v>14925</v>
      </c>
      <c r="G300" s="1" t="n">
        <v>55</v>
      </c>
      <c r="H300" s="1" t="n">
        <v>1</v>
      </c>
      <c r="I300" s="102" t="s">
        <v>188</v>
      </c>
      <c r="J300" s="1"/>
      <c r="K300" s="1" t="n">
        <f aca="false">IFERROR(VLOOKUP(A300,'[2]Pivot HorizontalMRP'!$A$4:$B$2689,2,0),0)</f>
        <v>0</v>
      </c>
      <c r="L300" s="1" t="n">
        <f aca="false">IFERROR(VLOOKUP(A300,'[2]Pivot HorizontalMRP'!$A$4:$C$2689,3,0),0)</f>
        <v>0</v>
      </c>
      <c r="M300" s="1" t="n">
        <f aca="false">IFERROR(VLOOKUP(A300,'[2]Pivot HorizontalMRP'!$A$4:$D$2689,0.4,0),0)</f>
        <v>0</v>
      </c>
      <c r="N300" s="1" t="n">
        <f aca="false">IFERROR(VLOOKUP(A300,'[2]Pivot HorizontalMRP'!$A$4:$E$2689,5,0),0)</f>
        <v>0</v>
      </c>
      <c r="O300" s="1" t="n">
        <f aca="false">K300+L300</f>
        <v>0</v>
      </c>
      <c r="P300" s="1" t="n">
        <f aca="false">K300+L300+M300+N300</f>
        <v>0</v>
      </c>
      <c r="Q300" s="1" t="n">
        <f aca="false">IFERROR(VLOOKUP(A300,'[2]Pivot HorizontalMRP'!$A$4:$F$2689,6,0),0)</f>
        <v>0</v>
      </c>
      <c r="R300" s="1" t="n">
        <f aca="false">IFERROR(VLOOKUP(A300,'[2]Pivot HorizontalMRP'!$A$4:$G$2689,7,0),0)</f>
        <v>136</v>
      </c>
      <c r="S300" s="1" t="n">
        <f aca="false">IFERROR(VLOOKUP(A300,'[2]Pivot HorizontalMRP'!$A$4:$H$2689,8,0),0)</f>
        <v>62</v>
      </c>
      <c r="T300" s="1" t="n">
        <f aca="false">IFERROR(VLOOKUP(A300,'[2]Pivot HorizontalMRP'!$A$4:$I$2689,9,0),0)</f>
        <v>0</v>
      </c>
      <c r="U300" s="1" t="n">
        <f aca="false">IF(I300="delivery",O300-SUM(Q300+R300),IF(I300="PO",P300-SUM(Q300:R300)))</f>
        <v>-136</v>
      </c>
      <c r="V300" s="81" t="n">
        <v>72.18</v>
      </c>
      <c r="W300" s="81"/>
      <c r="X300" s="81" t="n">
        <f aca="false">W300-V300</f>
        <v>-72.18</v>
      </c>
      <c r="Y300" s="81"/>
      <c r="Z300" s="81"/>
      <c r="AA300" s="81"/>
      <c r="AB300" s="81"/>
      <c r="AC300" s="81"/>
      <c r="AD300" s="81"/>
      <c r="AE300" s="81"/>
      <c r="AF300" s="81"/>
      <c r="AG300" s="81"/>
      <c r="AH300" s="81"/>
      <c r="AI300" s="81"/>
      <c r="AJ300" s="81"/>
      <c r="AK300" s="81"/>
      <c r="AL300" s="81"/>
      <c r="AM300" s="81"/>
      <c r="AN300" s="81"/>
      <c r="AO300" s="81" t="str">
        <f aca="false">D300</f>
        <v>Arista</v>
      </c>
      <c r="AP300" s="102" t="s">
        <v>263</v>
      </c>
      <c r="AQ300" s="1"/>
      <c r="AR300" s="1"/>
      <c r="AS300" s="1"/>
      <c r="AT300" s="1"/>
      <c r="AU300" s="1"/>
      <c r="AV300" s="1"/>
      <c r="AW300" s="1"/>
      <c r="AX300" s="1"/>
      <c r="AY300" s="1"/>
      <c r="AZ300" s="1"/>
      <c r="BA300" s="1"/>
      <c r="BB300" s="1"/>
      <c r="BC300" s="1"/>
      <c r="BD300" s="1"/>
      <c r="BE300" s="1"/>
      <c r="BF300" s="1" t="s">
        <v>719</v>
      </c>
      <c r="BG300" s="1" t="s">
        <v>183</v>
      </c>
      <c r="BH300" s="1"/>
      <c r="BI300" s="1"/>
    </row>
    <row r="301" customFormat="false" ht="12.75" hidden="false" customHeight="false" outlineLevel="0" collapsed="false">
      <c r="A301" s="1" t="s">
        <v>14926</v>
      </c>
      <c r="B301" s="1" t="s">
        <v>14927</v>
      </c>
      <c r="C301" s="1" t="s">
        <v>177</v>
      </c>
      <c r="D301" s="1" t="s">
        <v>82</v>
      </c>
      <c r="E301" s="1" t="s">
        <v>1296</v>
      </c>
      <c r="F301" s="1" t="s">
        <v>14928</v>
      </c>
      <c r="G301" s="1" t="n">
        <v>55</v>
      </c>
      <c r="H301" s="1" t="n">
        <v>1</v>
      </c>
      <c r="I301" s="102" t="s">
        <v>188</v>
      </c>
      <c r="J301" s="1"/>
      <c r="K301" s="1" t="n">
        <f aca="false">IFERROR(VLOOKUP(A301,'[2]Pivot HorizontalMRP'!$A$4:$B$2689,2,0),0)</f>
        <v>0</v>
      </c>
      <c r="L301" s="1" t="n">
        <f aca="false">IFERROR(VLOOKUP(A301,'[2]Pivot HorizontalMRP'!$A$4:$C$2689,3,0),0)</f>
        <v>0</v>
      </c>
      <c r="M301" s="1" t="n">
        <f aca="false">IFERROR(VLOOKUP(A301,'[2]Pivot HorizontalMRP'!$A$4:$D$2689,0.4,0),0)</f>
        <v>0</v>
      </c>
      <c r="N301" s="1" t="n">
        <f aca="false">IFERROR(VLOOKUP(A301,'[2]Pivot HorizontalMRP'!$A$4:$E$2689,5,0),0)</f>
        <v>0</v>
      </c>
      <c r="O301" s="1" t="n">
        <f aca="false">K301+L301</f>
        <v>0</v>
      </c>
      <c r="P301" s="1" t="n">
        <f aca="false">K301+L301+M301+N301</f>
        <v>0</v>
      </c>
      <c r="Q301" s="1" t="n">
        <f aca="false">IFERROR(VLOOKUP(A301,'[2]Pivot HorizontalMRP'!$A$4:$F$2689,6,0),0)</f>
        <v>0</v>
      </c>
      <c r="R301" s="1" t="n">
        <f aca="false">IFERROR(VLOOKUP(A301,'[2]Pivot HorizontalMRP'!$A$4:$G$2689,7,0),0)</f>
        <v>136</v>
      </c>
      <c r="S301" s="1" t="n">
        <f aca="false">IFERROR(VLOOKUP(A301,'[2]Pivot HorizontalMRP'!$A$4:$H$2689,8,0),0)</f>
        <v>0</v>
      </c>
      <c r="T301" s="1" t="n">
        <f aca="false">IFERROR(VLOOKUP(A301,'[2]Pivot HorizontalMRP'!$A$4:$I$2689,9,0),0)</f>
        <v>0</v>
      </c>
      <c r="U301" s="1" t="n">
        <f aca="false">IF(I301="delivery",O301-SUM(Q301+R301),IF(I301="PO",P301-SUM(Q301:R301)))</f>
        <v>-136</v>
      </c>
      <c r="V301" s="81" t="n">
        <v>1E-005</v>
      </c>
      <c r="W301" s="81"/>
      <c r="X301" s="81" t="n">
        <f aca="false">W301-V301</f>
        <v>-1E-005</v>
      </c>
      <c r="Y301" s="81"/>
      <c r="Z301" s="81"/>
      <c r="AA301" s="81"/>
      <c r="AB301" s="81"/>
      <c r="AC301" s="81"/>
      <c r="AD301" s="81"/>
      <c r="AE301" s="81"/>
      <c r="AF301" s="81"/>
      <c r="AG301" s="81"/>
      <c r="AH301" s="81"/>
      <c r="AI301" s="81"/>
      <c r="AJ301" s="81"/>
      <c r="AK301" s="81"/>
      <c r="AL301" s="81"/>
      <c r="AM301" s="81"/>
      <c r="AN301" s="81"/>
      <c r="AO301" s="81" t="str">
        <f aca="false">D301</f>
        <v>Arista</v>
      </c>
      <c r="AP301" s="102" t="s">
        <v>263</v>
      </c>
      <c r="AQ301" s="1"/>
      <c r="AR301" s="1"/>
      <c r="AS301" s="1"/>
      <c r="AT301" s="1"/>
      <c r="AU301" s="1"/>
      <c r="AV301" s="1"/>
      <c r="AW301" s="1"/>
      <c r="AX301" s="1"/>
      <c r="AY301" s="1"/>
      <c r="AZ301" s="1"/>
      <c r="BA301" s="1"/>
      <c r="BB301" s="1"/>
      <c r="BC301" s="1"/>
      <c r="BD301" s="1"/>
      <c r="BE301" s="1"/>
      <c r="BF301" s="1" t="s">
        <v>10540</v>
      </c>
      <c r="BG301" s="1" t="s">
        <v>183</v>
      </c>
      <c r="BH301" s="1"/>
      <c r="BI301" s="1"/>
    </row>
    <row r="302" customFormat="false" ht="12.75" hidden="false" customHeight="false" outlineLevel="0" collapsed="false">
      <c r="A302" s="1" t="s">
        <v>1326</v>
      </c>
      <c r="B302" s="1" t="s">
        <v>1327</v>
      </c>
      <c r="C302" s="1" t="s">
        <v>177</v>
      </c>
      <c r="D302" s="1" t="s">
        <v>82</v>
      </c>
      <c r="E302" s="1" t="s">
        <v>1328</v>
      </c>
      <c r="F302" s="1" t="s">
        <v>1329</v>
      </c>
      <c r="G302" s="1" t="n">
        <v>41</v>
      </c>
      <c r="H302" s="1" t="n">
        <v>1000</v>
      </c>
      <c r="I302" s="101" t="s">
        <v>188</v>
      </c>
      <c r="J302" s="1"/>
      <c r="K302" s="1" t="n">
        <f aca="false">IFERROR(VLOOKUP(A302,'[2]Pivot HorizontalMRP'!$A$4:$B$2689,2,0),0)</f>
        <v>0</v>
      </c>
      <c r="L302" s="1" t="n">
        <f aca="false">IFERROR(VLOOKUP(A302,'[2]Pivot HorizontalMRP'!$A$4:$C$2689,3,0),0)</f>
        <v>0</v>
      </c>
      <c r="M302" s="1" t="n">
        <f aca="false">IFERROR(VLOOKUP(A302,'[2]Pivot HorizontalMRP'!$A$4:$D$2689,0.4,0),0)</f>
        <v>0</v>
      </c>
      <c r="N302" s="1" t="n">
        <f aca="false">IFERROR(VLOOKUP(A302,'[2]Pivot HorizontalMRP'!$A$4:$E$2689,5,0),0)</f>
        <v>930</v>
      </c>
      <c r="O302" s="1" t="n">
        <f aca="false">K302+L302</f>
        <v>0</v>
      </c>
      <c r="P302" s="1" t="n">
        <f aca="false">K302+L302+M302+N302</f>
        <v>930</v>
      </c>
      <c r="Q302" s="1" t="n">
        <f aca="false">IFERROR(VLOOKUP(A302,'[2]Pivot HorizontalMRP'!$A$4:$F$2689,6,0),0)</f>
        <v>199</v>
      </c>
      <c r="R302" s="1" t="n">
        <f aca="false">IFERROR(VLOOKUP(A302,'[2]Pivot HorizontalMRP'!$A$4:$G$2689,7,0),0)</f>
        <v>1389</v>
      </c>
      <c r="S302" s="1" t="n">
        <f aca="false">IFERROR(VLOOKUP(A302,'[2]Pivot HorizontalMRP'!$A$4:$H$2689,8,0),0)</f>
        <v>658</v>
      </c>
      <c r="T302" s="1" t="n">
        <f aca="false">IFERROR(VLOOKUP(A302,'[2]Pivot HorizontalMRP'!$A$4:$I$2689,9,0),0)</f>
        <v>634</v>
      </c>
      <c r="U302" s="1" t="n">
        <f aca="false">IF(I302="delivery",O302-SUM(Q302+R302),IF(I302="PO",P302-SUM(Q302:R302)))</f>
        <v>-658</v>
      </c>
      <c r="V302" s="81" t="n">
        <v>0.48</v>
      </c>
      <c r="W302" s="81"/>
      <c r="X302" s="81" t="n">
        <f aca="false">W302-V302</f>
        <v>-0.48</v>
      </c>
      <c r="Y302" s="81"/>
      <c r="Z302" s="81"/>
      <c r="AA302" s="81"/>
      <c r="AB302" s="81"/>
      <c r="AC302" s="81"/>
      <c r="AD302" s="81"/>
      <c r="AE302" s="81"/>
      <c r="AF302" s="81"/>
      <c r="AG302" s="81"/>
      <c r="AH302" s="81"/>
      <c r="AI302" s="81"/>
      <c r="AJ302" s="81"/>
      <c r="AK302" s="81"/>
      <c r="AL302" s="81"/>
      <c r="AM302" s="81"/>
      <c r="AN302" s="81"/>
      <c r="AO302" s="81" t="str">
        <f aca="false">D302</f>
        <v>Arista</v>
      </c>
      <c r="AP302" s="1" t="s">
        <v>263</v>
      </c>
      <c r="AQ302" s="1"/>
      <c r="AR302" s="1"/>
      <c r="AS302" s="1"/>
      <c r="AT302" s="1"/>
      <c r="AU302" s="1"/>
      <c r="AV302" s="1"/>
      <c r="AW302" s="1"/>
      <c r="AX302" s="1"/>
      <c r="AY302" s="1"/>
      <c r="AZ302" s="1"/>
      <c r="BA302" s="1"/>
      <c r="BB302" s="1"/>
      <c r="BC302" s="1"/>
      <c r="BD302" s="1"/>
      <c r="BE302" s="1"/>
      <c r="BF302" s="1" t="s">
        <v>14668</v>
      </c>
      <c r="BG302" s="1" t="s">
        <v>183</v>
      </c>
      <c r="BH302" s="1"/>
      <c r="BI302" s="1"/>
    </row>
    <row r="303" customFormat="false" ht="12.75" hidden="false" customHeight="false" outlineLevel="0" collapsed="false">
      <c r="A303" s="1" t="s">
        <v>1330</v>
      </c>
      <c r="B303" s="1" t="s">
        <v>1331</v>
      </c>
      <c r="C303" s="1" t="s">
        <v>177</v>
      </c>
      <c r="D303" s="1" t="s">
        <v>82</v>
      </c>
      <c r="E303" s="1" t="s">
        <v>1332</v>
      </c>
      <c r="F303" s="1" t="s">
        <v>14929</v>
      </c>
      <c r="G303" s="1" t="n">
        <v>55</v>
      </c>
      <c r="H303" s="1" t="n">
        <v>1</v>
      </c>
      <c r="I303" s="102" t="s">
        <v>188</v>
      </c>
      <c r="J303" s="1"/>
      <c r="K303" s="1" t="n">
        <f aca="false">IFERROR(VLOOKUP(A303,'[2]Pivot HorizontalMRP'!$A$4:$B$2689,2,0),0)</f>
        <v>0</v>
      </c>
      <c r="L303" s="1" t="n">
        <f aca="false">IFERROR(VLOOKUP(A303,'[2]Pivot HorizontalMRP'!$A$4:$C$2689,3,0),0)</f>
        <v>0</v>
      </c>
      <c r="M303" s="1" t="n">
        <f aca="false">IFERROR(VLOOKUP(A303,'[2]Pivot HorizontalMRP'!$A$4:$D$2689,0.4,0),0)</f>
        <v>0</v>
      </c>
      <c r="N303" s="1" t="n">
        <f aca="false">IFERROR(VLOOKUP(A303,'[2]Pivot HorizontalMRP'!$A$4:$E$2689,5,0),0)</f>
        <v>0</v>
      </c>
      <c r="O303" s="1" t="n">
        <f aca="false">K303+L303</f>
        <v>0</v>
      </c>
      <c r="P303" s="1" t="n">
        <f aca="false">K303+L303+M303+N303</f>
        <v>0</v>
      </c>
      <c r="Q303" s="1" t="n">
        <f aca="false">IFERROR(VLOOKUP(A303,'[2]Pivot HorizontalMRP'!$A$4:$F$2689,6,0),0)</f>
        <v>0</v>
      </c>
      <c r="R303" s="1" t="n">
        <f aca="false">IFERROR(VLOOKUP(A303,'[2]Pivot HorizontalMRP'!$A$4:$G$2689,7,0),0)</f>
        <v>0</v>
      </c>
      <c r="S303" s="1" t="n">
        <f aca="false">IFERROR(VLOOKUP(A303,'[2]Pivot HorizontalMRP'!$A$4:$H$2689,8,0),0)</f>
        <v>236</v>
      </c>
      <c r="T303" s="1" t="n">
        <f aca="false">IFERROR(VLOOKUP(A303,'[2]Pivot HorizontalMRP'!$A$4:$I$2689,9,0),0)</f>
        <v>0</v>
      </c>
      <c r="U303" s="1" t="n">
        <f aca="false">IF(I303="delivery",O303-SUM(Q303+R303),IF(I303="PO",P303-SUM(Q303:R303)))</f>
        <v>0</v>
      </c>
      <c r="V303" s="81" t="n">
        <v>1E-005</v>
      </c>
      <c r="W303" s="81"/>
      <c r="X303" s="81" t="n">
        <f aca="false">W303-V303</f>
        <v>-1E-005</v>
      </c>
      <c r="Y303" s="81"/>
      <c r="Z303" s="81"/>
      <c r="AA303" s="81"/>
      <c r="AB303" s="81"/>
      <c r="AC303" s="81"/>
      <c r="AD303" s="81"/>
      <c r="AE303" s="81"/>
      <c r="AF303" s="81"/>
      <c r="AG303" s="81"/>
      <c r="AH303" s="81"/>
      <c r="AI303" s="81"/>
      <c r="AJ303" s="81"/>
      <c r="AK303" s="81"/>
      <c r="AL303" s="81"/>
      <c r="AM303" s="81"/>
      <c r="AN303" s="81"/>
      <c r="AO303" s="81" t="str">
        <f aca="false">D303</f>
        <v>Arista</v>
      </c>
      <c r="AP303" s="102" t="s">
        <v>263</v>
      </c>
      <c r="AQ303" s="1"/>
      <c r="AR303" s="1"/>
      <c r="AS303" s="1"/>
      <c r="AT303" s="1"/>
      <c r="AU303" s="1"/>
      <c r="AV303" s="1"/>
      <c r="AW303" s="1"/>
      <c r="AX303" s="1"/>
      <c r="AY303" s="1"/>
      <c r="AZ303" s="1"/>
      <c r="BA303" s="1"/>
      <c r="BB303" s="1"/>
      <c r="BC303" s="1"/>
      <c r="BD303" s="1"/>
      <c r="BE303" s="1"/>
      <c r="BF303" s="1" t="s">
        <v>10540</v>
      </c>
      <c r="BG303" s="1" t="s">
        <v>183</v>
      </c>
      <c r="BH303" s="1"/>
      <c r="BI303" s="1"/>
    </row>
    <row r="304" customFormat="false" ht="12.75" hidden="false" customHeight="false" outlineLevel="0" collapsed="false">
      <c r="A304" s="1" t="s">
        <v>14402</v>
      </c>
      <c r="B304" s="1" t="s">
        <v>14403</v>
      </c>
      <c r="C304" s="1" t="s">
        <v>177</v>
      </c>
      <c r="D304" s="1" t="s">
        <v>82</v>
      </c>
      <c r="E304" s="1" t="s">
        <v>14404</v>
      </c>
      <c r="F304" s="1" t="s">
        <v>14405</v>
      </c>
      <c r="G304" s="1" t="n">
        <v>55</v>
      </c>
      <c r="H304" s="1" t="n">
        <v>1</v>
      </c>
      <c r="I304" s="101" t="s">
        <v>188</v>
      </c>
      <c r="J304" s="1"/>
      <c r="K304" s="1" t="n">
        <f aca="false">IFERROR(VLOOKUP(A304,'[2]Pivot HorizontalMRP'!$A$4:$B$2689,2,0),0)</f>
        <v>0</v>
      </c>
      <c r="L304" s="1" t="n">
        <f aca="false">IFERROR(VLOOKUP(A304,'[2]Pivot HorizontalMRP'!$A$4:$C$2689,3,0),0)</f>
        <v>0</v>
      </c>
      <c r="M304" s="1" t="n">
        <f aca="false">IFERROR(VLOOKUP(A304,'[2]Pivot HorizontalMRP'!$A$4:$D$2689,0.4,0),0)</f>
        <v>0</v>
      </c>
      <c r="N304" s="1" t="n">
        <f aca="false">IFERROR(VLOOKUP(A304,'[2]Pivot HorizontalMRP'!$A$4:$E$2689,5,0),0)</f>
        <v>1000</v>
      </c>
      <c r="O304" s="1" t="n">
        <f aca="false">K304+L304</f>
        <v>0</v>
      </c>
      <c r="P304" s="1" t="n">
        <f aca="false">K304+L304+M304+N304</f>
        <v>1000</v>
      </c>
      <c r="Q304" s="1" t="n">
        <f aca="false">IFERROR(VLOOKUP(A304,'[2]Pivot HorizontalMRP'!$A$4:$F$2689,6,0),0)</f>
        <v>1611</v>
      </c>
      <c r="R304" s="1" t="n">
        <f aca="false">IFERROR(VLOOKUP(A304,'[2]Pivot HorizontalMRP'!$A$4:$G$2689,7,0),0)</f>
        <v>6021</v>
      </c>
      <c r="S304" s="1" t="n">
        <f aca="false">IFERROR(VLOOKUP(A304,'[2]Pivot HorizontalMRP'!$A$4:$H$2689,8,0),0)</f>
        <v>3060</v>
      </c>
      <c r="T304" s="1" t="n">
        <f aca="false">IFERROR(VLOOKUP(A304,'[2]Pivot HorizontalMRP'!$A$4:$I$2689,9,0),0)</f>
        <v>2754</v>
      </c>
      <c r="U304" s="1" t="n">
        <f aca="false">IF(I304="delivery",O304-SUM(Q304+R304),IF(I304="PO",P304-SUM(Q304:R304)))</f>
        <v>-6632</v>
      </c>
      <c r="V304" s="81" t="n">
        <v>0.4024</v>
      </c>
      <c r="W304" s="81"/>
      <c r="X304" s="81" t="n">
        <f aca="false">W304-V304</f>
        <v>-0.4024</v>
      </c>
      <c r="Y304" s="81"/>
      <c r="Z304" s="81"/>
      <c r="AA304" s="81"/>
      <c r="AB304" s="81"/>
      <c r="AC304" s="81"/>
      <c r="AD304" s="81"/>
      <c r="AE304" s="81"/>
      <c r="AF304" s="81"/>
      <c r="AG304" s="81"/>
      <c r="AH304" s="81"/>
      <c r="AI304" s="81"/>
      <c r="AJ304" s="81"/>
      <c r="AK304" s="81"/>
      <c r="AL304" s="81"/>
      <c r="AM304" s="81"/>
      <c r="AN304" s="81"/>
      <c r="AO304" s="81" t="str">
        <f aca="false">D304</f>
        <v>Arista</v>
      </c>
      <c r="AP304" s="1" t="s">
        <v>263</v>
      </c>
      <c r="AQ304" s="1"/>
      <c r="AR304" s="1"/>
      <c r="AS304" s="1"/>
      <c r="AT304" s="1"/>
      <c r="AU304" s="1"/>
      <c r="AV304" s="1"/>
      <c r="AW304" s="1"/>
      <c r="AX304" s="1"/>
      <c r="AY304" s="1"/>
      <c r="AZ304" s="1"/>
      <c r="BA304" s="1"/>
      <c r="BB304" s="1"/>
      <c r="BC304" s="1"/>
      <c r="BD304" s="1"/>
      <c r="BE304" s="1"/>
      <c r="BF304" s="1" t="s">
        <v>14668</v>
      </c>
      <c r="BG304" s="1" t="s">
        <v>183</v>
      </c>
      <c r="BH304" s="1"/>
      <c r="BI304" s="1"/>
    </row>
    <row r="305" customFormat="false" ht="12.75" hidden="false" customHeight="false" outlineLevel="0" collapsed="false">
      <c r="A305" s="1" t="s">
        <v>1334</v>
      </c>
      <c r="B305" s="1" t="s">
        <v>1335</v>
      </c>
      <c r="C305" s="1" t="s">
        <v>177</v>
      </c>
      <c r="D305" s="1" t="s">
        <v>82</v>
      </c>
      <c r="E305" s="1" t="s">
        <v>1336</v>
      </c>
      <c r="F305" s="1" t="s">
        <v>1337</v>
      </c>
      <c r="G305" s="1" t="n">
        <v>55</v>
      </c>
      <c r="H305" s="1" t="n">
        <v>1</v>
      </c>
      <c r="I305" s="102" t="s">
        <v>188</v>
      </c>
      <c r="J305" s="1"/>
      <c r="K305" s="1" t="n">
        <f aca="false">IFERROR(VLOOKUP(A305,'[2]Pivot HorizontalMRP'!$A$4:$B$2689,2,0),0)</f>
        <v>0</v>
      </c>
      <c r="L305" s="1" t="n">
        <f aca="false">IFERROR(VLOOKUP(A305,'[2]Pivot HorizontalMRP'!$A$4:$C$2689,3,0),0)</f>
        <v>0</v>
      </c>
      <c r="M305" s="1" t="n">
        <f aca="false">IFERROR(VLOOKUP(A305,'[2]Pivot HorizontalMRP'!$A$4:$D$2689,0.4,0),0)</f>
        <v>0</v>
      </c>
      <c r="N305" s="1" t="n">
        <f aca="false">IFERROR(VLOOKUP(A305,'[2]Pivot HorizontalMRP'!$A$4:$E$2689,5,0),0)</f>
        <v>0</v>
      </c>
      <c r="O305" s="1" t="n">
        <f aca="false">K305+L305</f>
        <v>0</v>
      </c>
      <c r="P305" s="1" t="n">
        <f aca="false">K305+L305+M305+N305</f>
        <v>0</v>
      </c>
      <c r="Q305" s="1" t="n">
        <f aca="false">IFERROR(VLOOKUP(A305,'[2]Pivot HorizontalMRP'!$A$4:$F$2689,6,0),0)</f>
        <v>720</v>
      </c>
      <c r="R305" s="1" t="n">
        <f aca="false">IFERROR(VLOOKUP(A305,'[2]Pivot HorizontalMRP'!$A$4:$G$2689,7,0),0)</f>
        <v>1200</v>
      </c>
      <c r="S305" s="1" t="n">
        <f aca="false">IFERROR(VLOOKUP(A305,'[2]Pivot HorizontalMRP'!$A$4:$H$2689,8,0),0)</f>
        <v>0</v>
      </c>
      <c r="T305" s="1" t="n">
        <f aca="false">IFERROR(VLOOKUP(A305,'[2]Pivot HorizontalMRP'!$A$4:$I$2689,9,0),0)</f>
        <v>0</v>
      </c>
      <c r="U305" s="1" t="n">
        <f aca="false">IF(I305="delivery",O305-SUM(Q305+R305),IF(I305="PO",P305-SUM(Q305:R305)))</f>
        <v>-1920</v>
      </c>
      <c r="V305" s="81" t="n">
        <v>0.646</v>
      </c>
      <c r="W305" s="81"/>
      <c r="X305" s="81" t="n">
        <f aca="false">W305-V305</f>
        <v>-0.646</v>
      </c>
      <c r="Y305" s="81"/>
      <c r="Z305" s="81"/>
      <c r="AA305" s="81"/>
      <c r="AB305" s="81"/>
      <c r="AC305" s="81"/>
      <c r="AD305" s="81"/>
      <c r="AE305" s="81"/>
      <c r="AF305" s="81"/>
      <c r="AG305" s="81"/>
      <c r="AH305" s="81"/>
      <c r="AI305" s="81"/>
      <c r="AJ305" s="81"/>
      <c r="AK305" s="81"/>
      <c r="AL305" s="81"/>
      <c r="AM305" s="81"/>
      <c r="AN305" s="81"/>
      <c r="AO305" s="81" t="str">
        <f aca="false">D305</f>
        <v>Arista</v>
      </c>
      <c r="AP305" s="102" t="s">
        <v>263</v>
      </c>
      <c r="AQ305" s="1"/>
      <c r="AR305" s="1"/>
      <c r="AS305" s="1"/>
      <c r="AT305" s="1"/>
      <c r="AU305" s="1"/>
      <c r="AV305" s="1"/>
      <c r="AW305" s="1"/>
      <c r="AX305" s="1"/>
      <c r="AY305" s="1"/>
      <c r="AZ305" s="1"/>
      <c r="BA305" s="1"/>
      <c r="BB305" s="1"/>
      <c r="BC305" s="1"/>
      <c r="BD305" s="1"/>
      <c r="BE305" s="1"/>
      <c r="BF305" s="1" t="s">
        <v>719</v>
      </c>
      <c r="BG305" s="1" t="s">
        <v>183</v>
      </c>
      <c r="BH305" s="1"/>
      <c r="BI305" s="1"/>
    </row>
    <row r="306" customFormat="false" ht="12.75" hidden="false" customHeight="false" outlineLevel="0" collapsed="false">
      <c r="A306" s="1" t="s">
        <v>1338</v>
      </c>
      <c r="B306" s="1" t="s">
        <v>1339</v>
      </c>
      <c r="C306" s="1" t="s">
        <v>177</v>
      </c>
      <c r="D306" s="1" t="s">
        <v>82</v>
      </c>
      <c r="E306" s="1" t="s">
        <v>1340</v>
      </c>
      <c r="F306" s="1" t="s">
        <v>14930</v>
      </c>
      <c r="G306" s="1" t="n">
        <v>55</v>
      </c>
      <c r="H306" s="1" t="n">
        <v>1</v>
      </c>
      <c r="I306" s="102" t="s">
        <v>188</v>
      </c>
      <c r="J306" s="1"/>
      <c r="K306" s="1" t="n">
        <f aca="false">IFERROR(VLOOKUP(A306,'[2]Pivot HorizontalMRP'!$A$4:$B$2689,2,0),0)</f>
        <v>0</v>
      </c>
      <c r="L306" s="1" t="n">
        <f aca="false">IFERROR(VLOOKUP(A306,'[2]Pivot HorizontalMRP'!$A$4:$C$2689,3,0),0)</f>
        <v>0</v>
      </c>
      <c r="M306" s="1" t="n">
        <f aca="false">IFERROR(VLOOKUP(A306,'[2]Pivot HorizontalMRP'!$A$4:$D$2689,0.4,0),0)</f>
        <v>0</v>
      </c>
      <c r="N306" s="1" t="n">
        <f aca="false">IFERROR(VLOOKUP(A306,'[2]Pivot HorizontalMRP'!$A$4:$E$2689,5,0),0)</f>
        <v>0</v>
      </c>
      <c r="O306" s="1" t="n">
        <f aca="false">K306+L306</f>
        <v>0</v>
      </c>
      <c r="P306" s="1" t="n">
        <f aca="false">K306+L306+M306+N306</f>
        <v>0</v>
      </c>
      <c r="Q306" s="1" t="n">
        <f aca="false">IFERROR(VLOOKUP(A306,'[2]Pivot HorizontalMRP'!$A$4:$F$2689,6,0),0)</f>
        <v>30</v>
      </c>
      <c r="R306" s="1" t="n">
        <f aca="false">IFERROR(VLOOKUP(A306,'[2]Pivot HorizontalMRP'!$A$4:$G$2689,7,0),0)</f>
        <v>50</v>
      </c>
      <c r="S306" s="1" t="n">
        <f aca="false">IFERROR(VLOOKUP(A306,'[2]Pivot HorizontalMRP'!$A$4:$H$2689,8,0),0)</f>
        <v>0</v>
      </c>
      <c r="T306" s="1" t="n">
        <f aca="false">IFERROR(VLOOKUP(A306,'[2]Pivot HorizontalMRP'!$A$4:$I$2689,9,0),0)</f>
        <v>0</v>
      </c>
      <c r="U306" s="1" t="n">
        <f aca="false">IF(I306="delivery",O306-SUM(Q306+R306),IF(I306="PO",P306-SUM(Q306:R306)))</f>
        <v>-80</v>
      </c>
      <c r="V306" s="81" t="n">
        <v>126.77</v>
      </c>
      <c r="W306" s="81"/>
      <c r="X306" s="81" t="n">
        <f aca="false">W306-V306</f>
        <v>-126.77</v>
      </c>
      <c r="Y306" s="81"/>
      <c r="Z306" s="81"/>
      <c r="AA306" s="81"/>
      <c r="AB306" s="81"/>
      <c r="AC306" s="81"/>
      <c r="AD306" s="81"/>
      <c r="AE306" s="81"/>
      <c r="AF306" s="81"/>
      <c r="AG306" s="81"/>
      <c r="AH306" s="81"/>
      <c r="AI306" s="81"/>
      <c r="AJ306" s="81"/>
      <c r="AK306" s="81"/>
      <c r="AL306" s="81"/>
      <c r="AM306" s="81"/>
      <c r="AN306" s="81"/>
      <c r="AO306" s="81" t="str">
        <f aca="false">D306</f>
        <v>Arista</v>
      </c>
      <c r="AP306" s="102" t="s">
        <v>263</v>
      </c>
      <c r="AQ306" s="1"/>
      <c r="AR306" s="1"/>
      <c r="AS306" s="1"/>
      <c r="AT306" s="1"/>
      <c r="AU306" s="1"/>
      <c r="AV306" s="1"/>
      <c r="AW306" s="1"/>
      <c r="AX306" s="1"/>
      <c r="AY306" s="1"/>
      <c r="AZ306" s="1"/>
      <c r="BA306" s="1"/>
      <c r="BB306" s="1"/>
      <c r="BC306" s="1"/>
      <c r="BD306" s="1"/>
      <c r="BE306" s="1"/>
      <c r="BF306" s="1" t="s">
        <v>719</v>
      </c>
      <c r="BG306" s="1" t="s">
        <v>183</v>
      </c>
      <c r="BH306" s="1"/>
      <c r="BI306" s="1"/>
    </row>
    <row r="307" customFormat="false" ht="12.75" hidden="false" customHeight="false" outlineLevel="0" collapsed="false">
      <c r="A307" s="1" t="s">
        <v>1342</v>
      </c>
      <c r="B307" s="1" t="s">
        <v>1343</v>
      </c>
      <c r="C307" s="1" t="s">
        <v>177</v>
      </c>
      <c r="D307" s="1" t="s">
        <v>82</v>
      </c>
      <c r="E307" s="1" t="s">
        <v>1344</v>
      </c>
      <c r="F307" s="1" t="s">
        <v>14931</v>
      </c>
      <c r="G307" s="1" t="n">
        <v>55</v>
      </c>
      <c r="H307" s="1" t="n">
        <v>1</v>
      </c>
      <c r="I307" s="102" t="s">
        <v>188</v>
      </c>
      <c r="J307" s="1"/>
      <c r="K307" s="1" t="n">
        <f aca="false">IFERROR(VLOOKUP(A307,'[2]Pivot HorizontalMRP'!$A$4:$B$2689,2,0),0)</f>
        <v>0</v>
      </c>
      <c r="L307" s="1" t="n">
        <f aca="false">IFERROR(VLOOKUP(A307,'[2]Pivot HorizontalMRP'!$A$4:$C$2689,3,0),0)</f>
        <v>0</v>
      </c>
      <c r="M307" s="1" t="n">
        <f aca="false">IFERROR(VLOOKUP(A307,'[2]Pivot HorizontalMRP'!$A$4:$D$2689,0.4,0),0)</f>
        <v>0</v>
      </c>
      <c r="N307" s="1" t="n">
        <f aca="false">IFERROR(VLOOKUP(A307,'[2]Pivot HorizontalMRP'!$A$4:$E$2689,5,0),0)</f>
        <v>0</v>
      </c>
      <c r="O307" s="1" t="n">
        <f aca="false">K307+L307</f>
        <v>0</v>
      </c>
      <c r="P307" s="1" t="n">
        <f aca="false">K307+L307+M307+N307</f>
        <v>0</v>
      </c>
      <c r="Q307" s="1" t="n">
        <f aca="false">IFERROR(VLOOKUP(A307,'[2]Pivot HorizontalMRP'!$A$4:$F$2689,6,0),0)</f>
        <v>30</v>
      </c>
      <c r="R307" s="1" t="n">
        <f aca="false">IFERROR(VLOOKUP(A307,'[2]Pivot HorizontalMRP'!$A$4:$G$2689,7,0),0)</f>
        <v>50</v>
      </c>
      <c r="S307" s="1" t="n">
        <f aca="false">IFERROR(VLOOKUP(A307,'[2]Pivot HorizontalMRP'!$A$4:$H$2689,8,0),0)</f>
        <v>0</v>
      </c>
      <c r="T307" s="1" t="n">
        <f aca="false">IFERROR(VLOOKUP(A307,'[2]Pivot HorizontalMRP'!$A$4:$I$2689,9,0),0)</f>
        <v>0</v>
      </c>
      <c r="U307" s="1" t="n">
        <f aca="false">IF(I307="delivery",O307-SUM(Q307+R307),IF(I307="PO",P307-SUM(Q307:R307)))</f>
        <v>-80</v>
      </c>
      <c r="V307" s="81" t="n">
        <v>31.01</v>
      </c>
      <c r="W307" s="81"/>
      <c r="X307" s="81" t="n">
        <f aca="false">W307-V307</f>
        <v>-31.01</v>
      </c>
      <c r="Y307" s="81"/>
      <c r="Z307" s="81"/>
      <c r="AA307" s="81"/>
      <c r="AB307" s="81"/>
      <c r="AC307" s="81"/>
      <c r="AD307" s="81"/>
      <c r="AE307" s="81"/>
      <c r="AF307" s="81"/>
      <c r="AG307" s="81"/>
      <c r="AH307" s="81"/>
      <c r="AI307" s="81"/>
      <c r="AJ307" s="81"/>
      <c r="AK307" s="81"/>
      <c r="AL307" s="81"/>
      <c r="AM307" s="81"/>
      <c r="AN307" s="81"/>
      <c r="AO307" s="81" t="str">
        <f aca="false">D307</f>
        <v>Arista</v>
      </c>
      <c r="AP307" s="102" t="s">
        <v>263</v>
      </c>
      <c r="AQ307" s="1"/>
      <c r="AR307" s="1"/>
      <c r="AS307" s="1"/>
      <c r="AT307" s="1"/>
      <c r="AU307" s="1"/>
      <c r="AV307" s="1"/>
      <c r="AW307" s="1"/>
      <c r="AX307" s="1"/>
      <c r="AY307" s="1"/>
      <c r="AZ307" s="1"/>
      <c r="BA307" s="1"/>
      <c r="BB307" s="1"/>
      <c r="BC307" s="1"/>
      <c r="BD307" s="1"/>
      <c r="BE307" s="1"/>
      <c r="BF307" s="1" t="s">
        <v>719</v>
      </c>
      <c r="BG307" s="1" t="s">
        <v>183</v>
      </c>
      <c r="BH307" s="1"/>
      <c r="BI307" s="1"/>
    </row>
    <row r="308" customFormat="false" ht="12.75" hidden="false" customHeight="false" outlineLevel="0" collapsed="false">
      <c r="A308" s="1" t="s">
        <v>14410</v>
      </c>
      <c r="B308" s="1" t="s">
        <v>14411</v>
      </c>
      <c r="C308" s="1" t="s">
        <v>177</v>
      </c>
      <c r="D308" s="1" t="s">
        <v>82</v>
      </c>
      <c r="E308" s="1" t="s">
        <v>14404</v>
      </c>
      <c r="F308" s="1" t="s">
        <v>14412</v>
      </c>
      <c r="G308" s="1" t="n">
        <v>55</v>
      </c>
      <c r="H308" s="1" t="n">
        <v>1</v>
      </c>
      <c r="I308" s="101" t="s">
        <v>188</v>
      </c>
      <c r="J308" s="1"/>
      <c r="K308" s="1" t="n">
        <f aca="false">IFERROR(VLOOKUP(A308,'[2]Pivot HorizontalMRP'!$A$4:$B$2689,2,0),0)</f>
        <v>0</v>
      </c>
      <c r="L308" s="1" t="n">
        <f aca="false">IFERROR(VLOOKUP(A308,'[2]Pivot HorizontalMRP'!$A$4:$C$2689,3,0),0)</f>
        <v>0</v>
      </c>
      <c r="M308" s="1" t="n">
        <f aca="false">IFERROR(VLOOKUP(A308,'[2]Pivot HorizontalMRP'!$A$4:$D$2689,0.4,0),0)</f>
        <v>0</v>
      </c>
      <c r="N308" s="1" t="n">
        <f aca="false">IFERROR(VLOOKUP(A308,'[2]Pivot HorizontalMRP'!$A$4:$E$2689,5,0),0)</f>
        <v>1000</v>
      </c>
      <c r="O308" s="1" t="n">
        <f aca="false">K308+L308</f>
        <v>0</v>
      </c>
      <c r="P308" s="1" t="n">
        <f aca="false">K308+L308+M308+N308</f>
        <v>1000</v>
      </c>
      <c r="Q308" s="1" t="n">
        <f aca="false">IFERROR(VLOOKUP(A308,'[2]Pivot HorizontalMRP'!$A$4:$F$2689,6,0),0)</f>
        <v>358</v>
      </c>
      <c r="R308" s="1" t="n">
        <f aca="false">IFERROR(VLOOKUP(A308,'[2]Pivot HorizontalMRP'!$A$4:$G$2689,7,0),0)</f>
        <v>1338</v>
      </c>
      <c r="S308" s="1" t="n">
        <f aca="false">IFERROR(VLOOKUP(A308,'[2]Pivot HorizontalMRP'!$A$4:$H$2689,8,0),0)</f>
        <v>680</v>
      </c>
      <c r="T308" s="1" t="n">
        <f aca="false">IFERROR(VLOOKUP(A308,'[2]Pivot HorizontalMRP'!$A$4:$I$2689,9,0),0)</f>
        <v>612</v>
      </c>
      <c r="U308" s="1" t="n">
        <f aca="false">IF(I308="delivery",O308-SUM(Q308+R308),IF(I308="PO",P308-SUM(Q308:R308)))</f>
        <v>-696</v>
      </c>
      <c r="V308" s="81" t="n">
        <v>0.4502</v>
      </c>
      <c r="W308" s="81"/>
      <c r="X308" s="81" t="n">
        <f aca="false">W308-V308</f>
        <v>-0.4502</v>
      </c>
      <c r="Y308" s="81"/>
      <c r="Z308" s="81"/>
      <c r="AA308" s="81"/>
      <c r="AB308" s="81"/>
      <c r="AC308" s="81"/>
      <c r="AD308" s="81"/>
      <c r="AE308" s="81"/>
      <c r="AF308" s="81"/>
      <c r="AG308" s="81"/>
      <c r="AH308" s="81"/>
      <c r="AI308" s="81"/>
      <c r="AJ308" s="81"/>
      <c r="AK308" s="81"/>
      <c r="AL308" s="81"/>
      <c r="AM308" s="81"/>
      <c r="AN308" s="81"/>
      <c r="AO308" s="81" t="str">
        <f aca="false">D308</f>
        <v>Arista</v>
      </c>
      <c r="AP308" s="1" t="s">
        <v>263</v>
      </c>
      <c r="AQ308" s="1"/>
      <c r="AR308" s="1"/>
      <c r="AS308" s="1"/>
      <c r="AT308" s="1"/>
      <c r="AU308" s="1"/>
      <c r="AV308" s="1"/>
      <c r="AW308" s="1"/>
      <c r="AX308" s="1"/>
      <c r="AY308" s="1"/>
      <c r="AZ308" s="1"/>
      <c r="BA308" s="1"/>
      <c r="BB308" s="1"/>
      <c r="BC308" s="1"/>
      <c r="BD308" s="1"/>
      <c r="BE308" s="1"/>
      <c r="BF308" s="1" t="s">
        <v>14668</v>
      </c>
      <c r="BG308" s="1" t="s">
        <v>183</v>
      </c>
      <c r="BH308" s="1"/>
      <c r="BI308" s="1"/>
    </row>
    <row r="309" customFormat="false" ht="12.75" hidden="false" customHeight="false" outlineLevel="0" collapsed="false">
      <c r="A309" s="1" t="s">
        <v>14413</v>
      </c>
      <c r="B309" s="1" t="s">
        <v>14414</v>
      </c>
      <c r="C309" s="1" t="s">
        <v>177</v>
      </c>
      <c r="D309" s="1" t="s">
        <v>82</v>
      </c>
      <c r="E309" s="1" t="s">
        <v>14404</v>
      </c>
      <c r="F309" s="1" t="s">
        <v>14415</v>
      </c>
      <c r="G309" s="1" t="n">
        <v>55</v>
      </c>
      <c r="H309" s="1" t="n">
        <v>1</v>
      </c>
      <c r="I309" s="101" t="s">
        <v>188</v>
      </c>
      <c r="J309" s="1"/>
      <c r="K309" s="1" t="n">
        <f aca="false">IFERROR(VLOOKUP(A309,'[2]Pivot HorizontalMRP'!$A$4:$B$2689,2,0),0)</f>
        <v>0</v>
      </c>
      <c r="L309" s="1" t="n">
        <f aca="false">IFERROR(VLOOKUP(A309,'[2]Pivot HorizontalMRP'!$A$4:$C$2689,3,0),0)</f>
        <v>0</v>
      </c>
      <c r="M309" s="1" t="n">
        <f aca="false">IFERROR(VLOOKUP(A309,'[2]Pivot HorizontalMRP'!$A$4:$D$2689,0.4,0),0)</f>
        <v>0</v>
      </c>
      <c r="N309" s="1" t="n">
        <f aca="false">IFERROR(VLOOKUP(A309,'[2]Pivot HorizontalMRP'!$A$4:$E$2689,5,0),0)</f>
        <v>1000</v>
      </c>
      <c r="O309" s="1" t="n">
        <f aca="false">K309+L309</f>
        <v>0</v>
      </c>
      <c r="P309" s="1" t="n">
        <f aca="false">K309+L309+M309+N309</f>
        <v>1000</v>
      </c>
      <c r="Q309" s="1" t="n">
        <f aca="false">IFERROR(VLOOKUP(A309,'[2]Pivot HorizontalMRP'!$A$4:$F$2689,6,0),0)</f>
        <v>358</v>
      </c>
      <c r="R309" s="1" t="n">
        <f aca="false">IFERROR(VLOOKUP(A309,'[2]Pivot HorizontalMRP'!$A$4:$G$2689,7,0),0)</f>
        <v>1338</v>
      </c>
      <c r="S309" s="1" t="n">
        <f aca="false">IFERROR(VLOOKUP(A309,'[2]Pivot HorizontalMRP'!$A$4:$H$2689,8,0),0)</f>
        <v>680</v>
      </c>
      <c r="T309" s="1" t="n">
        <f aca="false">IFERROR(VLOOKUP(A309,'[2]Pivot HorizontalMRP'!$A$4:$I$2689,9,0),0)</f>
        <v>612</v>
      </c>
      <c r="U309" s="1" t="n">
        <f aca="false">IF(I309="delivery",O309-SUM(Q309+R309),IF(I309="PO",P309-SUM(Q309:R309)))</f>
        <v>-696</v>
      </c>
      <c r="V309" s="81" t="n">
        <v>0.4587</v>
      </c>
      <c r="W309" s="81"/>
      <c r="X309" s="81" t="n">
        <f aca="false">W309-V309</f>
        <v>-0.4587</v>
      </c>
      <c r="Y309" s="81"/>
      <c r="Z309" s="81"/>
      <c r="AA309" s="81"/>
      <c r="AB309" s="81"/>
      <c r="AC309" s="81"/>
      <c r="AD309" s="81"/>
      <c r="AE309" s="81"/>
      <c r="AF309" s="81"/>
      <c r="AG309" s="81"/>
      <c r="AH309" s="81"/>
      <c r="AI309" s="81"/>
      <c r="AJ309" s="81"/>
      <c r="AK309" s="81"/>
      <c r="AL309" s="81"/>
      <c r="AM309" s="81"/>
      <c r="AN309" s="81"/>
      <c r="AO309" s="81" t="str">
        <f aca="false">D309</f>
        <v>Arista</v>
      </c>
      <c r="AP309" s="1" t="s">
        <v>263</v>
      </c>
      <c r="AQ309" s="1"/>
      <c r="AR309" s="1"/>
      <c r="AS309" s="1"/>
      <c r="AT309" s="1"/>
      <c r="AU309" s="1"/>
      <c r="AV309" s="1"/>
      <c r="AW309" s="1"/>
      <c r="AX309" s="1"/>
      <c r="AY309" s="1"/>
      <c r="AZ309" s="1"/>
      <c r="BA309" s="1"/>
      <c r="BB309" s="1"/>
      <c r="BC309" s="1"/>
      <c r="BD309" s="1"/>
      <c r="BE309" s="1"/>
      <c r="BF309" s="1" t="s">
        <v>14668</v>
      </c>
      <c r="BG309" s="1" t="s">
        <v>183</v>
      </c>
      <c r="BH309" s="1"/>
      <c r="BI309" s="1"/>
    </row>
    <row r="310" customFormat="false" ht="12.75" hidden="false" customHeight="false" outlineLevel="0" collapsed="false">
      <c r="A310" s="1" t="s">
        <v>14416</v>
      </c>
      <c r="B310" s="1" t="s">
        <v>14417</v>
      </c>
      <c r="C310" s="1" t="s">
        <v>177</v>
      </c>
      <c r="D310" s="1" t="s">
        <v>82</v>
      </c>
      <c r="E310" s="1" t="s">
        <v>14418</v>
      </c>
      <c r="F310" s="1" t="s">
        <v>14419</v>
      </c>
      <c r="G310" s="1" t="n">
        <v>55</v>
      </c>
      <c r="H310" s="1" t="n">
        <v>1</v>
      </c>
      <c r="I310" s="101" t="s">
        <v>188</v>
      </c>
      <c r="J310" s="1"/>
      <c r="K310" s="1" t="n">
        <f aca="false">IFERROR(VLOOKUP(A310,'[2]Pivot HorizontalMRP'!$A$4:$B$2689,2,0),0)</f>
        <v>0</v>
      </c>
      <c r="L310" s="1" t="n">
        <f aca="false">IFERROR(VLOOKUP(A310,'[2]Pivot HorizontalMRP'!$A$4:$C$2689,3,0),0)</f>
        <v>0</v>
      </c>
      <c r="M310" s="1" t="n">
        <f aca="false">IFERROR(VLOOKUP(A310,'[2]Pivot HorizontalMRP'!$A$4:$D$2689,0.4,0),0)</f>
        <v>0</v>
      </c>
      <c r="N310" s="1" t="n">
        <f aca="false">IFERROR(VLOOKUP(A310,'[2]Pivot HorizontalMRP'!$A$4:$E$2689,5,0),0)</f>
        <v>1000</v>
      </c>
      <c r="O310" s="1" t="n">
        <f aca="false">K310+L310</f>
        <v>0</v>
      </c>
      <c r="P310" s="1" t="n">
        <f aca="false">K310+L310+M310+N310</f>
        <v>1000</v>
      </c>
      <c r="Q310" s="1" t="n">
        <f aca="false">IFERROR(VLOOKUP(A310,'[2]Pivot HorizontalMRP'!$A$4:$F$2689,6,0),0)</f>
        <v>1253</v>
      </c>
      <c r="R310" s="1" t="n">
        <f aca="false">IFERROR(VLOOKUP(A310,'[2]Pivot HorizontalMRP'!$A$4:$G$2689,7,0),0)</f>
        <v>5201</v>
      </c>
      <c r="S310" s="1" t="n">
        <f aca="false">IFERROR(VLOOKUP(A310,'[2]Pivot HorizontalMRP'!$A$4:$H$2689,8,0),0)</f>
        <v>2590</v>
      </c>
      <c r="T310" s="1" t="n">
        <f aca="false">IFERROR(VLOOKUP(A310,'[2]Pivot HorizontalMRP'!$A$4:$I$2689,9,0),0)</f>
        <v>2282</v>
      </c>
      <c r="U310" s="1" t="n">
        <f aca="false">IF(I310="delivery",O310-SUM(Q310+R310),IF(I310="PO",P310-SUM(Q310:R310)))</f>
        <v>-5454</v>
      </c>
      <c r="V310" s="81" t="n">
        <v>0.44</v>
      </c>
      <c r="W310" s="81"/>
      <c r="X310" s="81" t="n">
        <f aca="false">W310-V310</f>
        <v>-0.44</v>
      </c>
      <c r="Y310" s="81"/>
      <c r="Z310" s="81"/>
      <c r="AA310" s="81"/>
      <c r="AB310" s="81"/>
      <c r="AC310" s="81"/>
      <c r="AD310" s="81"/>
      <c r="AE310" s="81"/>
      <c r="AF310" s="81"/>
      <c r="AG310" s="81"/>
      <c r="AH310" s="81"/>
      <c r="AI310" s="81"/>
      <c r="AJ310" s="81"/>
      <c r="AK310" s="81"/>
      <c r="AL310" s="81"/>
      <c r="AM310" s="81"/>
      <c r="AN310" s="81"/>
      <c r="AO310" s="81" t="str">
        <f aca="false">D310</f>
        <v>Arista</v>
      </c>
      <c r="AP310" s="1" t="s">
        <v>263</v>
      </c>
      <c r="AQ310" s="1"/>
      <c r="AR310" s="1"/>
      <c r="AS310" s="1"/>
      <c r="AT310" s="1"/>
      <c r="AU310" s="1"/>
      <c r="AV310" s="1"/>
      <c r="AW310" s="1"/>
      <c r="AX310" s="1"/>
      <c r="AY310" s="1"/>
      <c r="AZ310" s="1"/>
      <c r="BA310" s="1"/>
      <c r="BB310" s="1"/>
      <c r="BC310" s="1"/>
      <c r="BD310" s="1"/>
      <c r="BE310" s="1"/>
      <c r="BF310" s="1" t="s">
        <v>14668</v>
      </c>
      <c r="BG310" s="1" t="s">
        <v>183</v>
      </c>
      <c r="BH310" s="1"/>
      <c r="BI310" s="1"/>
    </row>
    <row r="311" customFormat="false" ht="12.75" hidden="false" customHeight="false" outlineLevel="0" collapsed="false">
      <c r="A311" s="1" t="s">
        <v>14421</v>
      </c>
      <c r="B311" s="1" t="s">
        <v>14422</v>
      </c>
      <c r="C311" s="1" t="s">
        <v>177</v>
      </c>
      <c r="D311" s="1" t="s">
        <v>82</v>
      </c>
      <c r="E311" s="1" t="s">
        <v>14418</v>
      </c>
      <c r="F311" s="1" t="s">
        <v>14423</v>
      </c>
      <c r="G311" s="1" t="n">
        <v>55</v>
      </c>
      <c r="H311" s="1" t="n">
        <v>1</v>
      </c>
      <c r="I311" s="101" t="s">
        <v>188</v>
      </c>
      <c r="J311" s="1"/>
      <c r="K311" s="1" t="n">
        <f aca="false">IFERROR(VLOOKUP(A311,'[2]Pivot HorizontalMRP'!$A$4:$B$2689,2,0),0)</f>
        <v>0</v>
      </c>
      <c r="L311" s="1" t="n">
        <f aca="false">IFERROR(VLOOKUP(A311,'[2]Pivot HorizontalMRP'!$A$4:$C$2689,3,0),0)</f>
        <v>0</v>
      </c>
      <c r="M311" s="1" t="n">
        <f aca="false">IFERROR(VLOOKUP(A311,'[2]Pivot HorizontalMRP'!$A$4:$D$2689,0.4,0),0)</f>
        <v>0</v>
      </c>
      <c r="N311" s="1" t="n">
        <f aca="false">IFERROR(VLOOKUP(A311,'[2]Pivot HorizontalMRP'!$A$4:$E$2689,5,0),0)</f>
        <v>1000</v>
      </c>
      <c r="O311" s="1" t="n">
        <f aca="false">K311+L311</f>
        <v>0</v>
      </c>
      <c r="P311" s="1" t="n">
        <f aca="false">K311+L311+M311+N311</f>
        <v>1000</v>
      </c>
      <c r="Q311" s="1" t="n">
        <f aca="false">IFERROR(VLOOKUP(A311,'[2]Pivot HorizontalMRP'!$A$4:$F$2689,6,0),0)</f>
        <v>179</v>
      </c>
      <c r="R311" s="1" t="n">
        <f aca="false">IFERROR(VLOOKUP(A311,'[2]Pivot HorizontalMRP'!$A$4:$G$2689,7,0),0)</f>
        <v>743</v>
      </c>
      <c r="S311" s="1" t="n">
        <f aca="false">IFERROR(VLOOKUP(A311,'[2]Pivot HorizontalMRP'!$A$4:$H$2689,8,0),0)</f>
        <v>370</v>
      </c>
      <c r="T311" s="1" t="n">
        <f aca="false">IFERROR(VLOOKUP(A311,'[2]Pivot HorizontalMRP'!$A$4:$I$2689,9,0),0)</f>
        <v>326</v>
      </c>
      <c r="U311" s="1" t="n">
        <f aca="false">IF(I311="delivery",O311-SUM(Q311+R311),IF(I311="PO",P311-SUM(Q311:R311)))</f>
        <v>78</v>
      </c>
      <c r="V311" s="81" t="n">
        <v>0.4662</v>
      </c>
      <c r="W311" s="81"/>
      <c r="X311" s="81" t="n">
        <f aca="false">W311-V311</f>
        <v>-0.4662</v>
      </c>
      <c r="Y311" s="81"/>
      <c r="Z311" s="81"/>
      <c r="AA311" s="81"/>
      <c r="AB311" s="81"/>
      <c r="AC311" s="81"/>
      <c r="AD311" s="81"/>
      <c r="AE311" s="81"/>
      <c r="AF311" s="81"/>
      <c r="AG311" s="81"/>
      <c r="AH311" s="81"/>
      <c r="AI311" s="81"/>
      <c r="AJ311" s="81"/>
      <c r="AK311" s="81"/>
      <c r="AL311" s="81"/>
      <c r="AM311" s="81"/>
      <c r="AN311" s="81"/>
      <c r="AO311" s="81" t="str">
        <f aca="false">D311</f>
        <v>Arista</v>
      </c>
      <c r="AP311" s="1" t="s">
        <v>263</v>
      </c>
      <c r="AQ311" s="1"/>
      <c r="AR311" s="1"/>
      <c r="AS311" s="1"/>
      <c r="AT311" s="1"/>
      <c r="AU311" s="1"/>
      <c r="AV311" s="1"/>
      <c r="AW311" s="1"/>
      <c r="AX311" s="1"/>
      <c r="AY311" s="1"/>
      <c r="AZ311" s="1"/>
      <c r="BA311" s="1"/>
      <c r="BB311" s="1"/>
      <c r="BC311" s="1"/>
      <c r="BD311" s="1"/>
      <c r="BE311" s="1"/>
      <c r="BF311" s="1" t="s">
        <v>14668</v>
      </c>
      <c r="BG311" s="1" t="s">
        <v>183</v>
      </c>
      <c r="BH311" s="1"/>
      <c r="BI311" s="1"/>
    </row>
    <row r="312" customFormat="false" ht="12.75" hidden="false" customHeight="false" outlineLevel="0" collapsed="false">
      <c r="A312" s="1" t="s">
        <v>14424</v>
      </c>
      <c r="B312" s="1" t="s">
        <v>14425</v>
      </c>
      <c r="C312" s="1" t="s">
        <v>177</v>
      </c>
      <c r="D312" s="1" t="s">
        <v>82</v>
      </c>
      <c r="E312" s="1" t="s">
        <v>14418</v>
      </c>
      <c r="F312" s="1" t="s">
        <v>14426</v>
      </c>
      <c r="G312" s="1" t="n">
        <v>55</v>
      </c>
      <c r="H312" s="1" t="n">
        <v>1</v>
      </c>
      <c r="I312" s="101" t="s">
        <v>188</v>
      </c>
      <c r="J312" s="1"/>
      <c r="K312" s="1" t="n">
        <f aca="false">IFERROR(VLOOKUP(A312,'[2]Pivot HorizontalMRP'!$A$4:$B$2689,2,0),0)</f>
        <v>0</v>
      </c>
      <c r="L312" s="1" t="n">
        <f aca="false">IFERROR(VLOOKUP(A312,'[2]Pivot HorizontalMRP'!$A$4:$C$2689,3,0),0)</f>
        <v>0</v>
      </c>
      <c r="M312" s="1" t="n">
        <f aca="false">IFERROR(VLOOKUP(A312,'[2]Pivot HorizontalMRP'!$A$4:$D$2689,0.4,0),0)</f>
        <v>0</v>
      </c>
      <c r="N312" s="1" t="n">
        <f aca="false">IFERROR(VLOOKUP(A312,'[2]Pivot HorizontalMRP'!$A$4:$E$2689,5,0),0)</f>
        <v>1000</v>
      </c>
      <c r="O312" s="1" t="n">
        <f aca="false">K312+L312</f>
        <v>0</v>
      </c>
      <c r="P312" s="1" t="n">
        <f aca="false">K312+L312+M312+N312</f>
        <v>1000</v>
      </c>
      <c r="Q312" s="1" t="n">
        <f aca="false">IFERROR(VLOOKUP(A312,'[2]Pivot HorizontalMRP'!$A$4:$F$2689,6,0),0)</f>
        <v>179</v>
      </c>
      <c r="R312" s="1" t="n">
        <f aca="false">IFERROR(VLOOKUP(A312,'[2]Pivot HorizontalMRP'!$A$4:$G$2689,7,0),0)</f>
        <v>743</v>
      </c>
      <c r="S312" s="1" t="n">
        <f aca="false">IFERROR(VLOOKUP(A312,'[2]Pivot HorizontalMRP'!$A$4:$H$2689,8,0),0)</f>
        <v>370</v>
      </c>
      <c r="T312" s="1" t="n">
        <f aca="false">IFERROR(VLOOKUP(A312,'[2]Pivot HorizontalMRP'!$A$4:$I$2689,9,0),0)</f>
        <v>326</v>
      </c>
      <c r="U312" s="1" t="n">
        <f aca="false">IF(I312="delivery",O312-SUM(Q312+R312),IF(I312="PO",P312-SUM(Q312:R312)))</f>
        <v>78</v>
      </c>
      <c r="V312" s="81" t="n">
        <v>0.4662</v>
      </c>
      <c r="W312" s="81"/>
      <c r="X312" s="81" t="n">
        <f aca="false">W312-V312</f>
        <v>-0.4662</v>
      </c>
      <c r="Y312" s="81"/>
      <c r="Z312" s="81"/>
      <c r="AA312" s="81"/>
      <c r="AB312" s="81"/>
      <c r="AC312" s="81"/>
      <c r="AD312" s="81"/>
      <c r="AE312" s="81"/>
      <c r="AF312" s="81"/>
      <c r="AG312" s="81"/>
      <c r="AH312" s="81"/>
      <c r="AI312" s="81"/>
      <c r="AJ312" s="81"/>
      <c r="AK312" s="81"/>
      <c r="AL312" s="81"/>
      <c r="AM312" s="81"/>
      <c r="AN312" s="81"/>
      <c r="AO312" s="81" t="str">
        <f aca="false">D312</f>
        <v>Arista</v>
      </c>
      <c r="AP312" s="1" t="s">
        <v>263</v>
      </c>
      <c r="AQ312" s="1"/>
      <c r="AR312" s="1"/>
      <c r="AS312" s="1"/>
      <c r="AT312" s="1"/>
      <c r="AU312" s="1"/>
      <c r="AV312" s="1"/>
      <c r="AW312" s="1"/>
      <c r="AX312" s="1"/>
      <c r="AY312" s="1"/>
      <c r="AZ312" s="1"/>
      <c r="BA312" s="1"/>
      <c r="BB312" s="1"/>
      <c r="BC312" s="1"/>
      <c r="BD312" s="1"/>
      <c r="BE312" s="1"/>
      <c r="BF312" s="1" t="s">
        <v>14668</v>
      </c>
      <c r="BG312" s="1" t="s">
        <v>183</v>
      </c>
      <c r="BH312" s="1"/>
      <c r="BI312" s="1"/>
    </row>
    <row r="313" customFormat="false" ht="12.75" hidden="false" customHeight="false" outlineLevel="0" collapsed="false">
      <c r="A313" s="1" t="s">
        <v>14932</v>
      </c>
      <c r="B313" s="1" t="s">
        <v>14933</v>
      </c>
      <c r="C313" s="1" t="s">
        <v>177</v>
      </c>
      <c r="D313" s="1" t="s">
        <v>82</v>
      </c>
      <c r="E313" s="1" t="s">
        <v>14934</v>
      </c>
      <c r="F313" s="1" t="s">
        <v>14935</v>
      </c>
      <c r="G313" s="1" t="n">
        <v>55</v>
      </c>
      <c r="H313" s="1" t="n">
        <v>1</v>
      </c>
      <c r="I313" s="102" t="s">
        <v>188</v>
      </c>
      <c r="J313" s="1"/>
      <c r="K313" s="1" t="n">
        <f aca="false">IFERROR(VLOOKUP(A313,'[2]Pivot HorizontalMRP'!$A$4:$B$2689,2,0),0)</f>
        <v>0</v>
      </c>
      <c r="L313" s="1" t="n">
        <f aca="false">IFERROR(VLOOKUP(A313,'[2]Pivot HorizontalMRP'!$A$4:$C$2689,3,0),0)</f>
        <v>0</v>
      </c>
      <c r="M313" s="1" t="n">
        <f aca="false">IFERROR(VLOOKUP(A313,'[2]Pivot HorizontalMRP'!$A$4:$D$2689,0.4,0),0)</f>
        <v>0</v>
      </c>
      <c r="N313" s="1" t="n">
        <f aca="false">IFERROR(VLOOKUP(A313,'[2]Pivot HorizontalMRP'!$A$4:$E$2689,5,0),0)</f>
        <v>0</v>
      </c>
      <c r="O313" s="1" t="n">
        <f aca="false">K313+L313</f>
        <v>0</v>
      </c>
      <c r="P313" s="1" t="n">
        <f aca="false">K313+L313+M313+N313</f>
        <v>0</v>
      </c>
      <c r="Q313" s="1" t="n">
        <f aca="false">IFERROR(VLOOKUP(A313,'[2]Pivot HorizontalMRP'!$A$4:$F$2689,6,0),0)</f>
        <v>0</v>
      </c>
      <c r="R313" s="1" t="n">
        <f aca="false">IFERROR(VLOOKUP(A313,'[2]Pivot HorizontalMRP'!$A$4:$G$2689,7,0),0)</f>
        <v>2448</v>
      </c>
      <c r="S313" s="1" t="n">
        <f aca="false">IFERROR(VLOOKUP(A313,'[2]Pivot HorizontalMRP'!$A$4:$H$2689,8,0),0)</f>
        <v>0</v>
      </c>
      <c r="T313" s="1" t="n">
        <f aca="false">IFERROR(VLOOKUP(A313,'[2]Pivot HorizontalMRP'!$A$4:$I$2689,9,0),0)</f>
        <v>0</v>
      </c>
      <c r="U313" s="1" t="n">
        <f aca="false">IF(I313="delivery",O313-SUM(Q313+R313),IF(I313="PO",P313-SUM(Q313:R313)))</f>
        <v>-2448</v>
      </c>
      <c r="V313" s="81" t="n">
        <v>1E-005</v>
      </c>
      <c r="W313" s="81"/>
      <c r="X313" s="81" t="n">
        <f aca="false">W313-V313</f>
        <v>-1E-005</v>
      </c>
      <c r="Y313" s="81"/>
      <c r="Z313" s="81"/>
      <c r="AA313" s="81"/>
      <c r="AB313" s="81"/>
      <c r="AC313" s="81"/>
      <c r="AD313" s="81"/>
      <c r="AE313" s="81"/>
      <c r="AF313" s="81"/>
      <c r="AG313" s="81"/>
      <c r="AH313" s="81"/>
      <c r="AI313" s="81"/>
      <c r="AJ313" s="81"/>
      <c r="AK313" s="81"/>
      <c r="AL313" s="81"/>
      <c r="AM313" s="81"/>
      <c r="AN313" s="81"/>
      <c r="AO313" s="81" t="str">
        <f aca="false">D313</f>
        <v>Arista</v>
      </c>
      <c r="AP313" s="102" t="s">
        <v>263</v>
      </c>
      <c r="AQ313" s="1"/>
      <c r="AR313" s="1"/>
      <c r="AS313" s="1"/>
      <c r="AT313" s="1"/>
      <c r="AU313" s="1"/>
      <c r="AV313" s="1"/>
      <c r="AW313" s="1"/>
      <c r="AX313" s="1"/>
      <c r="AY313" s="1"/>
      <c r="AZ313" s="1"/>
      <c r="BA313" s="1"/>
      <c r="BB313" s="1"/>
      <c r="BC313" s="1"/>
      <c r="BD313" s="1"/>
      <c r="BE313" s="1"/>
      <c r="BF313" s="1" t="s">
        <v>10540</v>
      </c>
      <c r="BG313" s="1" t="s">
        <v>183</v>
      </c>
      <c r="BH313" s="1"/>
      <c r="BI313" s="1"/>
    </row>
    <row r="314" customFormat="false" ht="12.75" hidden="false" customHeight="false" outlineLevel="0" collapsed="false">
      <c r="A314" s="1" t="s">
        <v>14936</v>
      </c>
      <c r="B314" s="1" t="s">
        <v>14937</v>
      </c>
      <c r="C314" s="1" t="s">
        <v>177</v>
      </c>
      <c r="D314" s="1" t="s">
        <v>82</v>
      </c>
      <c r="E314" s="1" t="s">
        <v>14938</v>
      </c>
      <c r="F314" s="1" t="s">
        <v>14939</v>
      </c>
      <c r="G314" s="1" t="n">
        <v>55</v>
      </c>
      <c r="H314" s="1" t="n">
        <v>1</v>
      </c>
      <c r="I314" s="102" t="s">
        <v>188</v>
      </c>
      <c r="J314" s="1"/>
      <c r="K314" s="1" t="n">
        <f aca="false">IFERROR(VLOOKUP(A314,'[2]Pivot HorizontalMRP'!$A$4:$B$2689,2,0),0)</f>
        <v>0</v>
      </c>
      <c r="L314" s="1" t="n">
        <f aca="false">IFERROR(VLOOKUP(A314,'[2]Pivot HorizontalMRP'!$A$4:$C$2689,3,0),0)</f>
        <v>0</v>
      </c>
      <c r="M314" s="1" t="n">
        <f aca="false">IFERROR(VLOOKUP(A314,'[2]Pivot HorizontalMRP'!$A$4:$D$2689,0.4,0),0)</f>
        <v>0</v>
      </c>
      <c r="N314" s="1" t="n">
        <f aca="false">IFERROR(VLOOKUP(A314,'[2]Pivot HorizontalMRP'!$A$4:$E$2689,5,0),0)</f>
        <v>0</v>
      </c>
      <c r="O314" s="1" t="n">
        <f aca="false">K314+L314</f>
        <v>0</v>
      </c>
      <c r="P314" s="1" t="n">
        <f aca="false">K314+L314+M314+N314</f>
        <v>0</v>
      </c>
      <c r="Q314" s="1" t="n">
        <f aca="false">IFERROR(VLOOKUP(A314,'[2]Pivot HorizontalMRP'!$A$4:$F$2689,6,0),0)</f>
        <v>0</v>
      </c>
      <c r="R314" s="1" t="n">
        <f aca="false">IFERROR(VLOOKUP(A314,'[2]Pivot HorizontalMRP'!$A$4:$G$2689,7,0),0)</f>
        <v>62</v>
      </c>
      <c r="S314" s="1" t="n">
        <f aca="false">IFERROR(VLOOKUP(A314,'[2]Pivot HorizontalMRP'!$A$4:$H$2689,8,0),0)</f>
        <v>62</v>
      </c>
      <c r="T314" s="1" t="n">
        <f aca="false">IFERROR(VLOOKUP(A314,'[2]Pivot HorizontalMRP'!$A$4:$I$2689,9,0),0)</f>
        <v>0</v>
      </c>
      <c r="U314" s="1" t="n">
        <f aca="false">IF(I314="delivery",O314-SUM(Q314+R314),IF(I314="PO",P314-SUM(Q314:R314)))</f>
        <v>-62</v>
      </c>
      <c r="V314" s="81" t="n">
        <v>1E-005</v>
      </c>
      <c r="W314" s="81"/>
      <c r="X314" s="81" t="n">
        <f aca="false">W314-V314</f>
        <v>-1E-005</v>
      </c>
      <c r="Y314" s="81"/>
      <c r="Z314" s="81"/>
      <c r="AA314" s="81"/>
      <c r="AB314" s="81"/>
      <c r="AC314" s="81"/>
      <c r="AD314" s="81"/>
      <c r="AE314" s="81"/>
      <c r="AF314" s="81"/>
      <c r="AG314" s="81"/>
      <c r="AH314" s="81"/>
      <c r="AI314" s="81"/>
      <c r="AJ314" s="81"/>
      <c r="AK314" s="81"/>
      <c r="AL314" s="81"/>
      <c r="AM314" s="81"/>
      <c r="AN314" s="81"/>
      <c r="AO314" s="81" t="str">
        <f aca="false">D314</f>
        <v>Arista</v>
      </c>
      <c r="AP314" s="102" t="s">
        <v>263</v>
      </c>
      <c r="AQ314" s="1"/>
      <c r="AR314" s="1"/>
      <c r="AS314" s="1"/>
      <c r="AT314" s="1"/>
      <c r="AU314" s="1"/>
      <c r="AV314" s="1"/>
      <c r="AW314" s="1"/>
      <c r="AX314" s="1"/>
      <c r="AY314" s="1"/>
      <c r="AZ314" s="1"/>
      <c r="BA314" s="1"/>
      <c r="BB314" s="1"/>
      <c r="BC314" s="1"/>
      <c r="BD314" s="1"/>
      <c r="BE314" s="1"/>
      <c r="BF314" s="1" t="s">
        <v>10540</v>
      </c>
      <c r="BG314" s="1" t="s">
        <v>183</v>
      </c>
      <c r="BH314" s="1"/>
      <c r="BI314" s="1"/>
    </row>
    <row r="315" customFormat="false" ht="12.75" hidden="false" customHeight="false" outlineLevel="0" collapsed="false">
      <c r="A315" s="1" t="s">
        <v>14940</v>
      </c>
      <c r="B315" s="1" t="s">
        <v>14941</v>
      </c>
      <c r="C315" s="1" t="s">
        <v>177</v>
      </c>
      <c r="D315" s="1" t="s">
        <v>82</v>
      </c>
      <c r="E315" s="1" t="s">
        <v>14942</v>
      </c>
      <c r="F315" s="1" t="s">
        <v>14943</v>
      </c>
      <c r="G315" s="1" t="n">
        <v>55</v>
      </c>
      <c r="H315" s="1" t="n">
        <v>1</v>
      </c>
      <c r="I315" s="102" t="s">
        <v>188</v>
      </c>
      <c r="J315" s="1"/>
      <c r="K315" s="1" t="n">
        <f aca="false">IFERROR(VLOOKUP(A315,'[2]Pivot HorizontalMRP'!$A$4:$B$2689,2,0),0)</f>
        <v>0</v>
      </c>
      <c r="L315" s="1" t="n">
        <f aca="false">IFERROR(VLOOKUP(A315,'[2]Pivot HorizontalMRP'!$A$4:$C$2689,3,0),0)</f>
        <v>0</v>
      </c>
      <c r="M315" s="1" t="n">
        <f aca="false">IFERROR(VLOOKUP(A315,'[2]Pivot HorizontalMRP'!$A$4:$D$2689,0.4,0),0)</f>
        <v>0</v>
      </c>
      <c r="N315" s="1" t="n">
        <f aca="false">IFERROR(VLOOKUP(A315,'[2]Pivot HorizontalMRP'!$A$4:$E$2689,5,0),0)</f>
        <v>0</v>
      </c>
      <c r="O315" s="1" t="n">
        <f aca="false">K315+L315</f>
        <v>0</v>
      </c>
      <c r="P315" s="1" t="n">
        <f aca="false">K315+L315+M315+N315</f>
        <v>0</v>
      </c>
      <c r="Q315" s="1" t="n">
        <f aca="false">IFERROR(VLOOKUP(A315,'[2]Pivot HorizontalMRP'!$A$4:$F$2689,6,0),0)</f>
        <v>0</v>
      </c>
      <c r="R315" s="1" t="n">
        <f aca="false">IFERROR(VLOOKUP(A315,'[2]Pivot HorizontalMRP'!$A$4:$G$2689,7,0),0)</f>
        <v>62</v>
      </c>
      <c r="S315" s="1" t="n">
        <f aca="false">IFERROR(VLOOKUP(A315,'[2]Pivot HorizontalMRP'!$A$4:$H$2689,8,0),0)</f>
        <v>62</v>
      </c>
      <c r="T315" s="1" t="n">
        <f aca="false">IFERROR(VLOOKUP(A315,'[2]Pivot HorizontalMRP'!$A$4:$I$2689,9,0),0)</f>
        <v>0</v>
      </c>
      <c r="U315" s="1" t="n">
        <f aca="false">IF(I315="delivery",O315-SUM(Q315+R315),IF(I315="PO",P315-SUM(Q315:R315)))</f>
        <v>-62</v>
      </c>
      <c r="V315" s="81" t="n">
        <v>1E-005</v>
      </c>
      <c r="W315" s="81"/>
      <c r="X315" s="81" t="n">
        <f aca="false">W315-V315</f>
        <v>-1E-005</v>
      </c>
      <c r="Y315" s="81"/>
      <c r="Z315" s="81"/>
      <c r="AA315" s="81"/>
      <c r="AB315" s="81"/>
      <c r="AC315" s="81"/>
      <c r="AD315" s="81"/>
      <c r="AE315" s="81"/>
      <c r="AF315" s="81"/>
      <c r="AG315" s="81"/>
      <c r="AH315" s="81"/>
      <c r="AI315" s="81"/>
      <c r="AJ315" s="81"/>
      <c r="AK315" s="81"/>
      <c r="AL315" s="81"/>
      <c r="AM315" s="81"/>
      <c r="AN315" s="81"/>
      <c r="AO315" s="81" t="str">
        <f aca="false">D315</f>
        <v>Arista</v>
      </c>
      <c r="AP315" s="102" t="s">
        <v>263</v>
      </c>
      <c r="AQ315" s="1"/>
      <c r="AR315" s="1"/>
      <c r="AS315" s="1"/>
      <c r="AT315" s="1"/>
      <c r="AU315" s="1"/>
      <c r="AV315" s="1"/>
      <c r="AW315" s="1"/>
      <c r="AX315" s="1"/>
      <c r="AY315" s="1"/>
      <c r="AZ315" s="1"/>
      <c r="BA315" s="1"/>
      <c r="BB315" s="1"/>
      <c r="BC315" s="1"/>
      <c r="BD315" s="1"/>
      <c r="BE315" s="1"/>
      <c r="BF315" s="1" t="s">
        <v>10540</v>
      </c>
      <c r="BG315" s="1" t="s">
        <v>183</v>
      </c>
      <c r="BH315" s="1"/>
      <c r="BI315" s="1"/>
    </row>
    <row r="316" customFormat="false" ht="12.75" hidden="false" customHeight="false" outlineLevel="0" collapsed="false">
      <c r="A316" s="1" t="s">
        <v>14427</v>
      </c>
      <c r="B316" s="1" t="s">
        <v>14428</v>
      </c>
      <c r="C316" s="1" t="s">
        <v>177</v>
      </c>
      <c r="D316" s="1" t="s">
        <v>82</v>
      </c>
      <c r="E316" s="1" t="s">
        <v>14404</v>
      </c>
      <c r="F316" s="1" t="s">
        <v>14429</v>
      </c>
      <c r="G316" s="1" t="n">
        <v>55</v>
      </c>
      <c r="H316" s="1" t="n">
        <v>1</v>
      </c>
      <c r="I316" s="101" t="s">
        <v>188</v>
      </c>
      <c r="J316" s="1"/>
      <c r="K316" s="1" t="n">
        <f aca="false">IFERROR(VLOOKUP(A316,'[2]Pivot HorizontalMRP'!$A$4:$B$2689,2,0),0)</f>
        <v>0</v>
      </c>
      <c r="L316" s="1" t="n">
        <f aca="false">IFERROR(VLOOKUP(A316,'[2]Pivot HorizontalMRP'!$A$4:$C$2689,3,0),0)</f>
        <v>0</v>
      </c>
      <c r="M316" s="1" t="n">
        <f aca="false">IFERROR(VLOOKUP(A316,'[2]Pivot HorizontalMRP'!$A$4:$D$2689,0.4,0),0)</f>
        <v>0</v>
      </c>
      <c r="N316" s="1" t="n">
        <f aca="false">IFERROR(VLOOKUP(A316,'[2]Pivot HorizontalMRP'!$A$4:$E$2689,5,0),0)</f>
        <v>1000</v>
      </c>
      <c r="O316" s="1" t="n">
        <f aca="false">K316+L316</f>
        <v>0</v>
      </c>
      <c r="P316" s="1" t="n">
        <f aca="false">K316+L316+M316+N316</f>
        <v>1000</v>
      </c>
      <c r="Q316" s="1" t="n">
        <f aca="false">IFERROR(VLOOKUP(A316,'[2]Pivot HorizontalMRP'!$A$4:$F$2689,6,0),0)</f>
        <v>1611</v>
      </c>
      <c r="R316" s="1" t="n">
        <f aca="false">IFERROR(VLOOKUP(A316,'[2]Pivot HorizontalMRP'!$A$4:$G$2689,7,0),0)</f>
        <v>6021</v>
      </c>
      <c r="S316" s="1" t="n">
        <f aca="false">IFERROR(VLOOKUP(A316,'[2]Pivot HorizontalMRP'!$A$4:$H$2689,8,0),0)</f>
        <v>3060</v>
      </c>
      <c r="T316" s="1" t="n">
        <f aca="false">IFERROR(VLOOKUP(A316,'[2]Pivot HorizontalMRP'!$A$4:$I$2689,9,0),0)</f>
        <v>2754</v>
      </c>
      <c r="U316" s="1" t="n">
        <f aca="false">IF(I316="delivery",O316-SUM(Q316+R316),IF(I316="PO",P316-SUM(Q316:R316)))</f>
        <v>-6632</v>
      </c>
      <c r="V316" s="81" t="n">
        <v>0.4024</v>
      </c>
      <c r="W316" s="81"/>
      <c r="X316" s="81" t="n">
        <f aca="false">W316-V316</f>
        <v>-0.4024</v>
      </c>
      <c r="Y316" s="81"/>
      <c r="Z316" s="81"/>
      <c r="AA316" s="81"/>
      <c r="AB316" s="81"/>
      <c r="AC316" s="81"/>
      <c r="AD316" s="81"/>
      <c r="AE316" s="81"/>
      <c r="AF316" s="81"/>
      <c r="AG316" s="81"/>
      <c r="AH316" s="81"/>
      <c r="AI316" s="81"/>
      <c r="AJ316" s="81"/>
      <c r="AK316" s="81"/>
      <c r="AL316" s="81"/>
      <c r="AM316" s="81"/>
      <c r="AN316" s="81"/>
      <c r="AO316" s="81" t="str">
        <f aca="false">D316</f>
        <v>Arista</v>
      </c>
      <c r="AP316" s="1" t="s">
        <v>263</v>
      </c>
      <c r="AQ316" s="1"/>
      <c r="AR316" s="1"/>
      <c r="AS316" s="1"/>
      <c r="AT316" s="1"/>
      <c r="AU316" s="1"/>
      <c r="AV316" s="1"/>
      <c r="AW316" s="1"/>
      <c r="AX316" s="1"/>
      <c r="AY316" s="1"/>
      <c r="AZ316" s="1"/>
      <c r="BA316" s="1"/>
      <c r="BB316" s="1"/>
      <c r="BC316" s="1"/>
      <c r="BD316" s="1"/>
      <c r="BE316" s="1"/>
      <c r="BF316" s="1" t="s">
        <v>14668</v>
      </c>
      <c r="BG316" s="1" t="s">
        <v>183</v>
      </c>
      <c r="BH316" s="1"/>
      <c r="BI316" s="1"/>
    </row>
    <row r="317" customFormat="false" ht="12.75" hidden="false" customHeight="false" outlineLevel="0" collapsed="false">
      <c r="A317" s="1" t="s">
        <v>14944</v>
      </c>
      <c r="B317" s="1" t="s">
        <v>14547</v>
      </c>
      <c r="C317" s="1" t="s">
        <v>177</v>
      </c>
      <c r="D317" s="1" t="s">
        <v>82</v>
      </c>
      <c r="E317" s="1" t="s">
        <v>14548</v>
      </c>
      <c r="F317" s="1" t="s">
        <v>14945</v>
      </c>
      <c r="G317" s="1" t="n">
        <v>46</v>
      </c>
      <c r="H317" s="1" t="n">
        <v>100</v>
      </c>
      <c r="I317" s="102" t="s">
        <v>188</v>
      </c>
      <c r="J317" s="1"/>
      <c r="K317" s="1" t="n">
        <f aca="false">IFERROR(VLOOKUP(A317,'[2]Pivot HorizontalMRP'!$A$4:$B$2689,2,0),0)</f>
        <v>0</v>
      </c>
      <c r="L317" s="1" t="n">
        <f aca="false">IFERROR(VLOOKUP(A317,'[2]Pivot HorizontalMRP'!$A$4:$C$2689,3,0),0)</f>
        <v>44</v>
      </c>
      <c r="M317" s="1" t="n">
        <f aca="false">IFERROR(VLOOKUP(A317,'[2]Pivot HorizontalMRP'!$A$4:$D$2689,0.4,0),0)</f>
        <v>0</v>
      </c>
      <c r="N317" s="1" t="n">
        <f aca="false">IFERROR(VLOOKUP(A317,'[2]Pivot HorizontalMRP'!$A$4:$E$2689,5,0),0)</f>
        <v>0</v>
      </c>
      <c r="O317" s="1" t="n">
        <f aca="false">K317+L317</f>
        <v>44</v>
      </c>
      <c r="P317" s="1" t="n">
        <f aca="false">K317+L317+M317+N317</f>
        <v>44</v>
      </c>
      <c r="Q317" s="1" t="n">
        <f aca="false">IFERROR(VLOOKUP(A317,'[2]Pivot HorizontalMRP'!$A$4:$F$2689,6,0),0)</f>
        <v>290</v>
      </c>
      <c r="R317" s="1" t="n">
        <f aca="false">IFERROR(VLOOKUP(A317,'[2]Pivot HorizontalMRP'!$A$4:$G$2689,7,0),0)</f>
        <v>176</v>
      </c>
      <c r="S317" s="1" t="n">
        <f aca="false">IFERROR(VLOOKUP(A317,'[2]Pivot HorizontalMRP'!$A$4:$H$2689,8,0),0)</f>
        <v>176</v>
      </c>
      <c r="T317" s="1" t="n">
        <f aca="false">IFERROR(VLOOKUP(A317,'[2]Pivot HorizontalMRP'!$A$4:$I$2689,9,0),0)</f>
        <v>176</v>
      </c>
      <c r="U317" s="1" t="n">
        <f aca="false">IF(I317="delivery",O317-SUM(Q317+R317),IF(I317="PO",P317-SUM(Q317:R317)))</f>
        <v>-422</v>
      </c>
      <c r="V317" s="81" t="n">
        <v>17.24</v>
      </c>
      <c r="W317" s="81"/>
      <c r="X317" s="81" t="n">
        <f aca="false">W317-V317</f>
        <v>-17.24</v>
      </c>
      <c r="Y317" s="81"/>
      <c r="Z317" s="81"/>
      <c r="AA317" s="81"/>
      <c r="AB317" s="81"/>
      <c r="AC317" s="81"/>
      <c r="AD317" s="81"/>
      <c r="AE317" s="81"/>
      <c r="AF317" s="81"/>
      <c r="AG317" s="81"/>
      <c r="AH317" s="81"/>
      <c r="AI317" s="81"/>
      <c r="AJ317" s="81"/>
      <c r="AK317" s="81"/>
      <c r="AL317" s="81"/>
      <c r="AM317" s="81"/>
      <c r="AN317" s="81"/>
      <c r="AO317" s="81" t="str">
        <f aca="false">D317</f>
        <v>Arista</v>
      </c>
      <c r="AP317" s="102" t="s">
        <v>263</v>
      </c>
      <c r="AQ317" s="1"/>
      <c r="AR317" s="1"/>
      <c r="AS317" s="1"/>
      <c r="AT317" s="1"/>
      <c r="AU317" s="1"/>
      <c r="AV317" s="1"/>
      <c r="AW317" s="1"/>
      <c r="AX317" s="1"/>
      <c r="AY317" s="1"/>
      <c r="AZ317" s="1"/>
      <c r="BA317" s="1"/>
      <c r="BB317" s="1"/>
      <c r="BC317" s="1"/>
      <c r="BD317" s="1"/>
      <c r="BE317" s="1"/>
      <c r="BF317" s="1" t="s">
        <v>10507</v>
      </c>
      <c r="BG317" s="1" t="s">
        <v>183</v>
      </c>
      <c r="BH317" s="1"/>
      <c r="BI317" s="1"/>
    </row>
    <row r="318" customFormat="false" ht="12.75" hidden="false" customHeight="false" outlineLevel="0" collapsed="false">
      <c r="A318" s="1" t="s">
        <v>2693</v>
      </c>
      <c r="B318" s="1" t="s">
        <v>2694</v>
      </c>
      <c r="C318" s="1" t="s">
        <v>177</v>
      </c>
      <c r="D318" s="1" t="s">
        <v>82</v>
      </c>
      <c r="E318" s="1" t="s">
        <v>2695</v>
      </c>
      <c r="F318" s="1" t="s">
        <v>14946</v>
      </c>
      <c r="G318" s="1" t="n">
        <v>41</v>
      </c>
      <c r="H318" s="1" t="n">
        <v>1000</v>
      </c>
      <c r="I318" s="101" t="s">
        <v>188</v>
      </c>
      <c r="J318" s="1"/>
      <c r="K318" s="1" t="n">
        <f aca="false">IFERROR(VLOOKUP(A318,'[2]Pivot HorizontalMRP'!$A$4:$B$2689,2,0),0)</f>
        <v>0</v>
      </c>
      <c r="L318" s="1" t="n">
        <f aca="false">IFERROR(VLOOKUP(A318,'[2]Pivot HorizontalMRP'!$A$4:$C$2689,3,0),0)</f>
        <v>1089</v>
      </c>
      <c r="M318" s="1" t="n">
        <f aca="false">IFERROR(VLOOKUP(A318,'[2]Pivot HorizontalMRP'!$A$4:$D$2689,0.4,0),0)</f>
        <v>0</v>
      </c>
      <c r="N318" s="1" t="n">
        <f aca="false">IFERROR(VLOOKUP(A318,'[2]Pivot HorizontalMRP'!$A$4:$E$2689,5,0),0)</f>
        <v>0</v>
      </c>
      <c r="O318" s="1" t="n">
        <f aca="false">K318+L318</f>
        <v>1089</v>
      </c>
      <c r="P318" s="1" t="n">
        <f aca="false">K318+L318+M318+N318</f>
        <v>1089</v>
      </c>
      <c r="Q318" s="1" t="n">
        <f aca="false">IFERROR(VLOOKUP(A318,'[2]Pivot HorizontalMRP'!$A$4:$F$2689,6,0),0)</f>
        <v>419</v>
      </c>
      <c r="R318" s="1" t="n">
        <f aca="false">IFERROR(VLOOKUP(A318,'[2]Pivot HorizontalMRP'!$A$4:$G$2689,7,0),0)</f>
        <v>359</v>
      </c>
      <c r="S318" s="1" t="n">
        <f aca="false">IFERROR(VLOOKUP(A318,'[2]Pivot HorizontalMRP'!$A$4:$H$2689,8,0),0)</f>
        <v>252</v>
      </c>
      <c r="T318" s="1" t="n">
        <f aca="false">IFERROR(VLOOKUP(A318,'[2]Pivot HorizontalMRP'!$A$4:$I$2689,9,0),0)</f>
        <v>363</v>
      </c>
      <c r="U318" s="1" t="n">
        <f aca="false">IF(I318="delivery",O318-SUM(Q318+R318),IF(I318="PO",P318-SUM(Q318:R318)))</f>
        <v>311</v>
      </c>
      <c r="V318" s="81" t="n">
        <v>0.893</v>
      </c>
      <c r="W318" s="81"/>
      <c r="X318" s="81" t="n">
        <f aca="false">W318-V318</f>
        <v>-0.893</v>
      </c>
      <c r="Y318" s="81"/>
      <c r="Z318" s="81"/>
      <c r="AA318" s="81" t="n">
        <v>0.893</v>
      </c>
      <c r="AB318" s="81"/>
      <c r="AC318" s="81"/>
      <c r="AD318" s="81"/>
      <c r="AE318" s="81"/>
      <c r="AF318" s="81"/>
      <c r="AG318" s="81"/>
      <c r="AH318" s="81"/>
      <c r="AI318" s="81"/>
      <c r="AJ318" s="81"/>
      <c r="AK318" s="81"/>
      <c r="AL318" s="81"/>
      <c r="AM318" s="81"/>
      <c r="AN318" s="81"/>
      <c r="AO318" s="81" t="str">
        <f aca="false">D318</f>
        <v>Arista</v>
      </c>
      <c r="AP318" s="1" t="s">
        <v>263</v>
      </c>
      <c r="AQ318" s="1"/>
      <c r="AR318" s="1"/>
      <c r="AS318" s="1"/>
      <c r="AT318" s="1"/>
      <c r="AU318" s="1"/>
      <c r="AV318" s="1"/>
      <c r="AW318" s="1"/>
      <c r="AX318" s="1"/>
      <c r="AY318" s="1"/>
      <c r="AZ318" s="1"/>
      <c r="BA318" s="1"/>
      <c r="BB318" s="1"/>
      <c r="BC318" s="1"/>
      <c r="BD318" s="1"/>
      <c r="BE318" s="1"/>
      <c r="BF318" s="1" t="s">
        <v>14668</v>
      </c>
      <c r="BG318" s="1" t="s">
        <v>183</v>
      </c>
      <c r="BH318" s="1"/>
      <c r="BI318" s="1"/>
    </row>
    <row r="319" customFormat="false" ht="12.75" hidden="false" customHeight="false" outlineLevel="0" collapsed="false">
      <c r="A319" s="1" t="s">
        <v>2697</v>
      </c>
      <c r="B319" s="1" t="s">
        <v>2698</v>
      </c>
      <c r="C319" s="1" t="s">
        <v>177</v>
      </c>
      <c r="D319" s="1" t="s">
        <v>82</v>
      </c>
      <c r="E319" s="1" t="s">
        <v>2699</v>
      </c>
      <c r="F319" s="1" t="s">
        <v>14947</v>
      </c>
      <c r="G319" s="1" t="n">
        <v>41</v>
      </c>
      <c r="H319" s="1" t="n">
        <v>1000</v>
      </c>
      <c r="I319" s="101" t="s">
        <v>188</v>
      </c>
      <c r="J319" s="1"/>
      <c r="K319" s="1" t="n">
        <f aca="false">IFERROR(VLOOKUP(A319,'[2]Pivot HorizontalMRP'!$A$4:$B$2689,2,0),0)</f>
        <v>1333</v>
      </c>
      <c r="L319" s="1" t="n">
        <f aca="false">IFERROR(VLOOKUP(A319,'[2]Pivot HorizontalMRP'!$A$4:$C$2689,3,0),0)</f>
        <v>775</v>
      </c>
      <c r="M319" s="1" t="n">
        <f aca="false">IFERROR(VLOOKUP(A319,'[2]Pivot HorizontalMRP'!$A$4:$D$2689,0.4,0),0)</f>
        <v>0</v>
      </c>
      <c r="N319" s="1" t="n">
        <f aca="false">IFERROR(VLOOKUP(A319,'[2]Pivot HorizontalMRP'!$A$4:$E$2689,5,0),0)</f>
        <v>0</v>
      </c>
      <c r="O319" s="1" t="n">
        <f aca="false">K319+L319</f>
        <v>2108</v>
      </c>
      <c r="P319" s="1" t="n">
        <f aca="false">K319+L319+M319+N319</f>
        <v>2108</v>
      </c>
      <c r="Q319" s="1" t="n">
        <f aca="false">IFERROR(VLOOKUP(A319,'[2]Pivot HorizontalMRP'!$A$4:$F$2689,6,0),0)</f>
        <v>740</v>
      </c>
      <c r="R319" s="1" t="n">
        <f aca="false">IFERROR(VLOOKUP(A319,'[2]Pivot HorizontalMRP'!$A$4:$G$2689,7,0),0)</f>
        <v>359</v>
      </c>
      <c r="S319" s="1" t="n">
        <f aca="false">IFERROR(VLOOKUP(A319,'[2]Pivot HorizontalMRP'!$A$4:$H$2689,8,0),0)</f>
        <v>252</v>
      </c>
      <c r="T319" s="1" t="n">
        <f aca="false">IFERROR(VLOOKUP(A319,'[2]Pivot HorizontalMRP'!$A$4:$I$2689,9,0),0)</f>
        <v>363</v>
      </c>
      <c r="U319" s="1" t="n">
        <f aca="false">IF(I319="delivery",O319-SUM(Q319+R319),IF(I319="PO",P319-SUM(Q319:R319)))</f>
        <v>1009</v>
      </c>
      <c r="V319" s="81" t="n">
        <v>0.352</v>
      </c>
      <c r="W319" s="81"/>
      <c r="X319" s="81" t="n">
        <f aca="false">W319-V319</f>
        <v>-0.352</v>
      </c>
      <c r="Y319" s="81"/>
      <c r="Z319" s="81"/>
      <c r="AA319" s="81"/>
      <c r="AB319" s="81"/>
      <c r="AC319" s="81"/>
      <c r="AD319" s="81"/>
      <c r="AE319" s="81"/>
      <c r="AF319" s="81"/>
      <c r="AG319" s="81"/>
      <c r="AH319" s="81"/>
      <c r="AI319" s="81"/>
      <c r="AJ319" s="81"/>
      <c r="AK319" s="81"/>
      <c r="AL319" s="81"/>
      <c r="AM319" s="81"/>
      <c r="AN319" s="81"/>
      <c r="AO319" s="81" t="str">
        <f aca="false">D319</f>
        <v>Arista</v>
      </c>
      <c r="AP319" s="1" t="s">
        <v>263</v>
      </c>
      <c r="AQ319" s="1"/>
      <c r="AR319" s="1"/>
      <c r="AS319" s="1"/>
      <c r="AT319" s="1"/>
      <c r="AU319" s="1"/>
      <c r="AV319" s="1"/>
      <c r="AW319" s="1"/>
      <c r="AX319" s="1"/>
      <c r="AY319" s="1"/>
      <c r="AZ319" s="1"/>
      <c r="BA319" s="1"/>
      <c r="BB319" s="1"/>
      <c r="BC319" s="1"/>
      <c r="BD319" s="1"/>
      <c r="BE319" s="1"/>
      <c r="BF319" s="1" t="s">
        <v>14668</v>
      </c>
      <c r="BG319" s="1" t="s">
        <v>183</v>
      </c>
      <c r="BH319" s="1"/>
      <c r="BI319" s="1"/>
    </row>
    <row r="320" customFormat="false" ht="12.75" hidden="false" customHeight="false" outlineLevel="0" collapsed="false">
      <c r="A320" s="1" t="s">
        <v>2709</v>
      </c>
      <c r="B320" s="1" t="s">
        <v>2710</v>
      </c>
      <c r="C320" s="1" t="s">
        <v>177</v>
      </c>
      <c r="D320" s="1" t="s">
        <v>82</v>
      </c>
      <c r="E320" s="1" t="s">
        <v>2711</v>
      </c>
      <c r="F320" s="1" t="s">
        <v>2712</v>
      </c>
      <c r="G320" s="1" t="n">
        <v>41</v>
      </c>
      <c r="H320" s="1" t="n">
        <v>2500</v>
      </c>
      <c r="I320" s="101" t="s">
        <v>188</v>
      </c>
      <c r="J320" s="1"/>
      <c r="K320" s="1" t="n">
        <f aca="false">IFERROR(VLOOKUP(A320,'[2]Pivot HorizontalMRP'!$A$4:$B$2689,2,0),0)</f>
        <v>0</v>
      </c>
      <c r="L320" s="1" t="n">
        <f aca="false">IFERROR(VLOOKUP(A320,'[2]Pivot HorizontalMRP'!$A$4:$C$2689,3,0),0)</f>
        <v>1392</v>
      </c>
      <c r="M320" s="1" t="n">
        <f aca="false">IFERROR(VLOOKUP(A320,'[2]Pivot HorizontalMRP'!$A$4:$D$2689,0.4,0),0)</f>
        <v>0</v>
      </c>
      <c r="N320" s="1" t="n">
        <f aca="false">IFERROR(VLOOKUP(A320,'[2]Pivot HorizontalMRP'!$A$4:$E$2689,5,0),0)</f>
        <v>2500</v>
      </c>
      <c r="O320" s="1" t="n">
        <f aca="false">K320+L320</f>
        <v>1392</v>
      </c>
      <c r="P320" s="1" t="n">
        <f aca="false">K320+L320+M320+N320</f>
        <v>3892</v>
      </c>
      <c r="Q320" s="1" t="n">
        <f aca="false">IFERROR(VLOOKUP(A320,'[2]Pivot HorizontalMRP'!$A$4:$F$2689,6,0),0)</f>
        <v>4366</v>
      </c>
      <c r="R320" s="1" t="n">
        <f aca="false">IFERROR(VLOOKUP(A320,'[2]Pivot HorizontalMRP'!$A$4:$G$2689,7,0),0)</f>
        <v>2897</v>
      </c>
      <c r="S320" s="1" t="n">
        <f aca="false">IFERROR(VLOOKUP(A320,'[2]Pivot HorizontalMRP'!$A$4:$H$2689,8,0),0)</f>
        <v>1979</v>
      </c>
      <c r="T320" s="1" t="n">
        <f aca="false">IFERROR(VLOOKUP(A320,'[2]Pivot HorizontalMRP'!$A$4:$I$2689,9,0),0)</f>
        <v>2018</v>
      </c>
      <c r="U320" s="1" t="n">
        <f aca="false">IF(I320="delivery",O320-SUM(Q320+R320),IF(I320="PO",P320-SUM(Q320:R320)))</f>
        <v>-3371</v>
      </c>
      <c r="V320" s="81" t="n">
        <v>0.648</v>
      </c>
      <c r="W320" s="81"/>
      <c r="X320" s="81" t="n">
        <f aca="false">W320-V320</f>
        <v>-0.648</v>
      </c>
      <c r="Y320" s="81"/>
      <c r="Z320" s="81"/>
      <c r="AA320" s="81"/>
      <c r="AB320" s="81"/>
      <c r="AC320" s="81"/>
      <c r="AD320" s="81"/>
      <c r="AE320" s="81"/>
      <c r="AF320" s="81"/>
      <c r="AG320" s="81"/>
      <c r="AH320" s="81"/>
      <c r="AI320" s="81"/>
      <c r="AJ320" s="81"/>
      <c r="AK320" s="81"/>
      <c r="AL320" s="81"/>
      <c r="AM320" s="81"/>
      <c r="AN320" s="81"/>
      <c r="AO320" s="81" t="str">
        <f aca="false">D320</f>
        <v>Arista</v>
      </c>
      <c r="AP320" s="1" t="s">
        <v>263</v>
      </c>
      <c r="AQ320" s="1"/>
      <c r="AR320" s="1"/>
      <c r="AS320" s="1"/>
      <c r="AT320" s="1"/>
      <c r="AU320" s="1"/>
      <c r="AV320" s="1"/>
      <c r="AW320" s="1"/>
      <c r="AX320" s="1"/>
      <c r="AY320" s="1"/>
      <c r="AZ320" s="1"/>
      <c r="BA320" s="1"/>
      <c r="BB320" s="1"/>
      <c r="BC320" s="1"/>
      <c r="BD320" s="1"/>
      <c r="BE320" s="1"/>
      <c r="BF320" s="1" t="s">
        <v>14668</v>
      </c>
      <c r="BG320" s="1" t="s">
        <v>183</v>
      </c>
      <c r="BH320" s="1"/>
      <c r="BI320" s="1"/>
    </row>
    <row r="321" customFormat="false" ht="12.75" hidden="false" customHeight="false" outlineLevel="0" collapsed="false">
      <c r="A321" s="1" t="s">
        <v>2713</v>
      </c>
      <c r="B321" s="1" t="s">
        <v>2714</v>
      </c>
      <c r="C321" s="1" t="s">
        <v>177</v>
      </c>
      <c r="D321" s="1" t="s">
        <v>82</v>
      </c>
      <c r="E321" s="1" t="s">
        <v>2715</v>
      </c>
      <c r="F321" s="1" t="s">
        <v>14948</v>
      </c>
      <c r="G321" s="1" t="n">
        <v>41</v>
      </c>
      <c r="H321" s="1" t="n">
        <v>2500</v>
      </c>
      <c r="I321" s="101" t="s">
        <v>188</v>
      </c>
      <c r="J321" s="1"/>
      <c r="K321" s="1" t="n">
        <f aca="false">IFERROR(VLOOKUP(A321,'[2]Pivot HorizontalMRP'!$A$4:$B$2689,2,0),0)</f>
        <v>0</v>
      </c>
      <c r="L321" s="1" t="n">
        <f aca="false">IFERROR(VLOOKUP(A321,'[2]Pivot HorizontalMRP'!$A$4:$C$2689,3,0),0)</f>
        <v>2192</v>
      </c>
      <c r="M321" s="1" t="n">
        <f aca="false">IFERROR(VLOOKUP(A321,'[2]Pivot HorizontalMRP'!$A$4:$D$2689,0.4,0),0)</f>
        <v>0</v>
      </c>
      <c r="N321" s="1" t="n">
        <f aca="false">IFERROR(VLOOKUP(A321,'[2]Pivot HorizontalMRP'!$A$4:$E$2689,5,0),0)</f>
        <v>0</v>
      </c>
      <c r="O321" s="1" t="n">
        <f aca="false">K321+L321</f>
        <v>2192</v>
      </c>
      <c r="P321" s="1" t="n">
        <f aca="false">K321+L321+M321+N321</f>
        <v>2192</v>
      </c>
      <c r="Q321" s="1" t="n">
        <f aca="false">IFERROR(VLOOKUP(A321,'[2]Pivot HorizontalMRP'!$A$4:$F$2689,6,0),0)</f>
        <v>4394</v>
      </c>
      <c r="R321" s="1" t="n">
        <f aca="false">IFERROR(VLOOKUP(A321,'[2]Pivot HorizontalMRP'!$A$4:$G$2689,7,0),0)</f>
        <v>2897</v>
      </c>
      <c r="S321" s="1" t="n">
        <f aca="false">IFERROR(VLOOKUP(A321,'[2]Pivot HorizontalMRP'!$A$4:$H$2689,8,0),0)</f>
        <v>1979</v>
      </c>
      <c r="T321" s="1" t="n">
        <f aca="false">IFERROR(VLOOKUP(A321,'[2]Pivot HorizontalMRP'!$A$4:$I$2689,9,0),0)</f>
        <v>2018</v>
      </c>
      <c r="U321" s="1" t="n">
        <f aca="false">IF(I321="delivery",O321-SUM(Q321+R321),IF(I321="PO",P321-SUM(Q321:R321)))</f>
        <v>-5099</v>
      </c>
      <c r="V321" s="81" t="n">
        <v>0.745</v>
      </c>
      <c r="W321" s="81"/>
      <c r="X321" s="81" t="n">
        <f aca="false">W321-V321</f>
        <v>-0.745</v>
      </c>
      <c r="Y321" s="81"/>
      <c r="Z321" s="81"/>
      <c r="AA321" s="81"/>
      <c r="AB321" s="81"/>
      <c r="AC321" s="81"/>
      <c r="AD321" s="81"/>
      <c r="AE321" s="81"/>
      <c r="AF321" s="81"/>
      <c r="AG321" s="81"/>
      <c r="AH321" s="81"/>
      <c r="AI321" s="81"/>
      <c r="AJ321" s="81"/>
      <c r="AK321" s="81"/>
      <c r="AL321" s="81"/>
      <c r="AM321" s="81"/>
      <c r="AN321" s="81"/>
      <c r="AO321" s="81" t="str">
        <f aca="false">D321</f>
        <v>Arista</v>
      </c>
      <c r="AP321" s="1" t="s">
        <v>263</v>
      </c>
      <c r="AQ321" s="1"/>
      <c r="AR321" s="1"/>
      <c r="AS321" s="1"/>
      <c r="AT321" s="1"/>
      <c r="AU321" s="1"/>
      <c r="AV321" s="1"/>
      <c r="AW321" s="1"/>
      <c r="AX321" s="1"/>
      <c r="AY321" s="1"/>
      <c r="AZ321" s="1"/>
      <c r="BA321" s="1"/>
      <c r="BB321" s="1"/>
      <c r="BC321" s="1"/>
      <c r="BD321" s="1"/>
      <c r="BE321" s="1"/>
      <c r="BF321" s="1" t="s">
        <v>14668</v>
      </c>
      <c r="BG321" s="1" t="s">
        <v>183</v>
      </c>
      <c r="BH321" s="1"/>
      <c r="BI321" s="1"/>
    </row>
    <row r="322" customFormat="false" ht="12.75" hidden="false" customHeight="false" outlineLevel="0" collapsed="false">
      <c r="A322" s="1" t="s">
        <v>2721</v>
      </c>
      <c r="B322" s="1" t="s">
        <v>2722</v>
      </c>
      <c r="C322" s="1" t="s">
        <v>177</v>
      </c>
      <c r="D322" s="1" t="s">
        <v>82</v>
      </c>
      <c r="E322" s="1" t="s">
        <v>14949</v>
      </c>
      <c r="F322" s="1" t="s">
        <v>14950</v>
      </c>
      <c r="G322" s="1" t="n">
        <v>41</v>
      </c>
      <c r="H322" s="1" t="n">
        <v>1000</v>
      </c>
      <c r="I322" s="101" t="s">
        <v>188</v>
      </c>
      <c r="J322" s="1"/>
      <c r="K322" s="1" t="n">
        <f aca="false">IFERROR(VLOOKUP(A322,'[2]Pivot HorizontalMRP'!$A$4:$B$2689,2,0),0)</f>
        <v>90</v>
      </c>
      <c r="L322" s="1" t="n">
        <f aca="false">IFERROR(VLOOKUP(A322,'[2]Pivot HorizontalMRP'!$A$4:$C$2689,3,0),0)</f>
        <v>2117</v>
      </c>
      <c r="M322" s="1" t="n">
        <f aca="false">IFERROR(VLOOKUP(A322,'[2]Pivot HorizontalMRP'!$A$4:$D$2689,0.4,0),0)</f>
        <v>0</v>
      </c>
      <c r="N322" s="1" t="n">
        <f aca="false">IFERROR(VLOOKUP(A322,'[2]Pivot HorizontalMRP'!$A$4:$E$2689,5,0),0)</f>
        <v>0</v>
      </c>
      <c r="O322" s="1" t="n">
        <f aca="false">K322+L322</f>
        <v>2207</v>
      </c>
      <c r="P322" s="1" t="n">
        <f aca="false">K322+L322+M322+N322</f>
        <v>2207</v>
      </c>
      <c r="Q322" s="1" t="n">
        <f aca="false">IFERROR(VLOOKUP(A322,'[2]Pivot HorizontalMRP'!$A$4:$F$2689,6,0),0)</f>
        <v>1788</v>
      </c>
      <c r="R322" s="1" t="n">
        <f aca="false">IFERROR(VLOOKUP(A322,'[2]Pivot HorizontalMRP'!$A$4:$G$2689,7,0),0)</f>
        <v>1320</v>
      </c>
      <c r="S322" s="1" t="n">
        <f aca="false">IFERROR(VLOOKUP(A322,'[2]Pivot HorizontalMRP'!$A$4:$H$2689,8,0),0)</f>
        <v>1314</v>
      </c>
      <c r="T322" s="1" t="n">
        <f aca="false">IFERROR(VLOOKUP(A322,'[2]Pivot HorizontalMRP'!$A$4:$I$2689,9,0),0)</f>
        <v>1322</v>
      </c>
      <c r="U322" s="1" t="n">
        <f aca="false">IF(I322="delivery",O322-SUM(Q322+R322),IF(I322="PO",P322-SUM(Q322:R322)))</f>
        <v>-901</v>
      </c>
      <c r="V322" s="81" t="n">
        <v>0.65</v>
      </c>
      <c r="W322" s="81"/>
      <c r="X322" s="81" t="n">
        <f aca="false">W322-V322</f>
        <v>-0.65</v>
      </c>
      <c r="Y322" s="81"/>
      <c r="Z322" s="81"/>
      <c r="AA322" s="81"/>
      <c r="AB322" s="81"/>
      <c r="AC322" s="81"/>
      <c r="AD322" s="81"/>
      <c r="AE322" s="81"/>
      <c r="AF322" s="81"/>
      <c r="AG322" s="81"/>
      <c r="AH322" s="81"/>
      <c r="AI322" s="81"/>
      <c r="AJ322" s="81"/>
      <c r="AK322" s="81"/>
      <c r="AL322" s="81"/>
      <c r="AM322" s="81"/>
      <c r="AN322" s="81"/>
      <c r="AO322" s="81" t="str">
        <f aca="false">D322</f>
        <v>Arista</v>
      </c>
      <c r="AP322" s="1" t="s">
        <v>263</v>
      </c>
      <c r="AQ322" s="1"/>
      <c r="AR322" s="1"/>
      <c r="AS322" s="1"/>
      <c r="AT322" s="1"/>
      <c r="AU322" s="1"/>
      <c r="AV322" s="1"/>
      <c r="AW322" s="1"/>
      <c r="AX322" s="1"/>
      <c r="AY322" s="1"/>
      <c r="AZ322" s="1"/>
      <c r="BA322" s="1"/>
      <c r="BB322" s="1"/>
      <c r="BC322" s="1"/>
      <c r="BD322" s="1"/>
      <c r="BE322" s="1"/>
      <c r="BF322" s="1" t="s">
        <v>14668</v>
      </c>
      <c r="BG322" s="1" t="s">
        <v>183</v>
      </c>
      <c r="BH322" s="1"/>
      <c r="BI322" s="1"/>
    </row>
    <row r="323" customFormat="false" ht="12.75" hidden="false" customHeight="false" outlineLevel="0" collapsed="false">
      <c r="A323" s="1" t="s">
        <v>2729</v>
      </c>
      <c r="B323" s="1" t="s">
        <v>2730</v>
      </c>
      <c r="C323" s="1" t="s">
        <v>177</v>
      </c>
      <c r="D323" s="1" t="s">
        <v>82</v>
      </c>
      <c r="E323" s="1" t="s">
        <v>2731</v>
      </c>
      <c r="F323" s="1" t="s">
        <v>14951</v>
      </c>
      <c r="G323" s="1" t="n">
        <v>41</v>
      </c>
      <c r="H323" s="1" t="n">
        <v>1000</v>
      </c>
      <c r="I323" s="101" t="s">
        <v>188</v>
      </c>
      <c r="J323" s="1"/>
      <c r="K323" s="1" t="n">
        <f aca="false">IFERROR(VLOOKUP(A323,'[2]Pivot HorizontalMRP'!$A$4:$B$2689,2,0),0)</f>
        <v>0</v>
      </c>
      <c r="L323" s="1" t="n">
        <f aca="false">IFERROR(VLOOKUP(A323,'[2]Pivot HorizontalMRP'!$A$4:$C$2689,3,0),0)</f>
        <v>360</v>
      </c>
      <c r="M323" s="1" t="n">
        <f aca="false">IFERROR(VLOOKUP(A323,'[2]Pivot HorizontalMRP'!$A$4:$D$2689,0.4,0),0)</f>
        <v>0</v>
      </c>
      <c r="N323" s="1" t="n">
        <f aca="false">IFERROR(VLOOKUP(A323,'[2]Pivot HorizontalMRP'!$A$4:$E$2689,5,0),0)</f>
        <v>0</v>
      </c>
      <c r="O323" s="1" t="n">
        <f aca="false">K323+L323</f>
        <v>360</v>
      </c>
      <c r="P323" s="1" t="n">
        <f aca="false">K323+L323+M323+N323</f>
        <v>360</v>
      </c>
      <c r="Q323" s="1" t="n">
        <f aca="false">IFERROR(VLOOKUP(A323,'[2]Pivot HorizontalMRP'!$A$4:$F$2689,6,0),0)</f>
        <v>2</v>
      </c>
      <c r="R323" s="1" t="n">
        <f aca="false">IFERROR(VLOOKUP(A323,'[2]Pivot HorizontalMRP'!$A$4:$G$2689,7,0),0)</f>
        <v>11</v>
      </c>
      <c r="S323" s="1" t="n">
        <f aca="false">IFERROR(VLOOKUP(A323,'[2]Pivot HorizontalMRP'!$A$4:$H$2689,8,0),0)</f>
        <v>12</v>
      </c>
      <c r="T323" s="1" t="n">
        <f aca="false">IFERROR(VLOOKUP(A323,'[2]Pivot HorizontalMRP'!$A$4:$I$2689,9,0),0)</f>
        <v>18</v>
      </c>
      <c r="U323" s="1" t="n">
        <f aca="false">IF(I323="delivery",O323-SUM(Q323+R323),IF(I323="PO",P323-SUM(Q323:R323)))</f>
        <v>347</v>
      </c>
      <c r="V323" s="81" t="n">
        <v>0.992</v>
      </c>
      <c r="W323" s="81"/>
      <c r="X323" s="81" t="n">
        <f aca="false">W323-V323</f>
        <v>-0.992</v>
      </c>
      <c r="Y323" s="81"/>
      <c r="Z323" s="81"/>
      <c r="AA323" s="81"/>
      <c r="AB323" s="81"/>
      <c r="AC323" s="81"/>
      <c r="AD323" s="81"/>
      <c r="AE323" s="81"/>
      <c r="AF323" s="81"/>
      <c r="AG323" s="81"/>
      <c r="AH323" s="81"/>
      <c r="AI323" s="81"/>
      <c r="AJ323" s="81"/>
      <c r="AK323" s="81"/>
      <c r="AL323" s="81"/>
      <c r="AM323" s="81"/>
      <c r="AN323" s="81"/>
      <c r="AO323" s="81" t="str">
        <f aca="false">D323</f>
        <v>Arista</v>
      </c>
      <c r="AP323" s="1" t="s">
        <v>263</v>
      </c>
      <c r="AQ323" s="1"/>
      <c r="AR323" s="1"/>
      <c r="AS323" s="1"/>
      <c r="AT323" s="1"/>
      <c r="AU323" s="1"/>
      <c r="AV323" s="1"/>
      <c r="AW323" s="1"/>
      <c r="AX323" s="1"/>
      <c r="AY323" s="1"/>
      <c r="AZ323" s="1"/>
      <c r="BA323" s="1"/>
      <c r="BB323" s="1"/>
      <c r="BC323" s="1"/>
      <c r="BD323" s="1"/>
      <c r="BE323" s="1"/>
      <c r="BF323" s="1" t="s">
        <v>14668</v>
      </c>
      <c r="BG323" s="1" t="s">
        <v>183</v>
      </c>
      <c r="BH323" s="1"/>
      <c r="BI323" s="1"/>
    </row>
    <row r="324" customFormat="false" ht="12.75" hidden="false" customHeight="false" outlineLevel="0" collapsed="false">
      <c r="A324" s="1" t="s">
        <v>2733</v>
      </c>
      <c r="B324" s="1" t="s">
        <v>2734</v>
      </c>
      <c r="C324" s="1" t="s">
        <v>177</v>
      </c>
      <c r="D324" s="1" t="s">
        <v>82</v>
      </c>
      <c r="E324" s="1" t="s">
        <v>14952</v>
      </c>
      <c r="F324" s="1" t="s">
        <v>2736</v>
      </c>
      <c r="G324" s="1" t="n">
        <v>41</v>
      </c>
      <c r="H324" s="1" t="n">
        <v>1000</v>
      </c>
      <c r="I324" s="101" t="s">
        <v>188</v>
      </c>
      <c r="J324" s="1"/>
      <c r="K324" s="1" t="n">
        <f aca="false">IFERROR(VLOOKUP(A324,'[2]Pivot HorizontalMRP'!$A$4:$B$2689,2,0),0)</f>
        <v>0</v>
      </c>
      <c r="L324" s="1" t="n">
        <f aca="false">IFERROR(VLOOKUP(A324,'[2]Pivot HorizontalMRP'!$A$4:$C$2689,3,0),0)</f>
        <v>784</v>
      </c>
      <c r="M324" s="1" t="n">
        <f aca="false">IFERROR(VLOOKUP(A324,'[2]Pivot HorizontalMRP'!$A$4:$D$2689,0.4,0),0)</f>
        <v>0</v>
      </c>
      <c r="N324" s="1" t="n">
        <f aca="false">IFERROR(VLOOKUP(A324,'[2]Pivot HorizontalMRP'!$A$4:$E$2689,5,0),0)</f>
        <v>0</v>
      </c>
      <c r="O324" s="1" t="n">
        <f aca="false">K324+L324</f>
        <v>784</v>
      </c>
      <c r="P324" s="1" t="n">
        <f aca="false">K324+L324+M324+N324</f>
        <v>784</v>
      </c>
      <c r="Q324" s="1" t="n">
        <f aca="false">IFERROR(VLOOKUP(A324,'[2]Pivot HorizontalMRP'!$A$4:$F$2689,6,0),0)</f>
        <v>700</v>
      </c>
      <c r="R324" s="1" t="n">
        <f aca="false">IFERROR(VLOOKUP(A324,'[2]Pivot HorizontalMRP'!$A$4:$G$2689,7,0),0)</f>
        <v>1688</v>
      </c>
      <c r="S324" s="1" t="n">
        <f aca="false">IFERROR(VLOOKUP(A324,'[2]Pivot HorizontalMRP'!$A$4:$H$2689,8,0),0)</f>
        <v>1365</v>
      </c>
      <c r="T324" s="1" t="n">
        <f aca="false">IFERROR(VLOOKUP(A324,'[2]Pivot HorizontalMRP'!$A$4:$I$2689,9,0),0)</f>
        <v>1133</v>
      </c>
      <c r="U324" s="1" t="n">
        <f aca="false">IF(I324="delivery",O324-SUM(Q324+R324),IF(I324="PO",P324-SUM(Q324:R324)))</f>
        <v>-1604</v>
      </c>
      <c r="V324" s="81" t="n">
        <v>0.864</v>
      </c>
      <c r="W324" s="81"/>
      <c r="X324" s="81" t="n">
        <f aca="false">W324-V324</f>
        <v>-0.864</v>
      </c>
      <c r="Y324" s="81"/>
      <c r="Z324" s="81"/>
      <c r="AA324" s="81"/>
      <c r="AB324" s="81"/>
      <c r="AC324" s="81"/>
      <c r="AD324" s="81"/>
      <c r="AE324" s="81"/>
      <c r="AF324" s="81"/>
      <c r="AG324" s="81"/>
      <c r="AH324" s="81"/>
      <c r="AI324" s="81"/>
      <c r="AJ324" s="81"/>
      <c r="AK324" s="81"/>
      <c r="AL324" s="81"/>
      <c r="AM324" s="81"/>
      <c r="AN324" s="81"/>
      <c r="AO324" s="81" t="str">
        <f aca="false">D324</f>
        <v>Arista</v>
      </c>
      <c r="AP324" s="1" t="s">
        <v>263</v>
      </c>
      <c r="AQ324" s="1"/>
      <c r="AR324" s="1"/>
      <c r="AS324" s="1"/>
      <c r="AT324" s="1"/>
      <c r="AU324" s="1"/>
      <c r="AV324" s="1"/>
      <c r="AW324" s="1"/>
      <c r="AX324" s="1"/>
      <c r="AY324" s="1"/>
      <c r="AZ324" s="1"/>
      <c r="BA324" s="1"/>
      <c r="BB324" s="1"/>
      <c r="BC324" s="1"/>
      <c r="BD324" s="1"/>
      <c r="BE324" s="1"/>
      <c r="BF324" s="1" t="s">
        <v>14668</v>
      </c>
      <c r="BG324" s="1" t="s">
        <v>183</v>
      </c>
      <c r="BH324" s="1"/>
      <c r="BI324" s="1"/>
    </row>
    <row r="325" customFormat="false" ht="12.75" hidden="false" customHeight="false" outlineLevel="0" collapsed="false">
      <c r="A325" s="1" t="s">
        <v>7933</v>
      </c>
      <c r="B325" s="1" t="s">
        <v>7934</v>
      </c>
      <c r="C325" s="1" t="s">
        <v>177</v>
      </c>
      <c r="D325" s="1" t="s">
        <v>82</v>
      </c>
      <c r="E325" s="1" t="s">
        <v>7935</v>
      </c>
      <c r="F325" s="1" t="s">
        <v>7936</v>
      </c>
      <c r="G325" s="1" t="n">
        <v>41</v>
      </c>
      <c r="H325" s="1" t="n">
        <v>1000</v>
      </c>
      <c r="I325" s="101" t="s">
        <v>188</v>
      </c>
      <c r="J325" s="1"/>
      <c r="K325" s="1" t="n">
        <f aca="false">IFERROR(VLOOKUP(A325,'[2]Pivot HorizontalMRP'!$A$4:$B$2689,2,0),0)</f>
        <v>2382</v>
      </c>
      <c r="L325" s="1" t="n">
        <f aca="false">IFERROR(VLOOKUP(A325,'[2]Pivot HorizontalMRP'!$A$4:$C$2689,3,0),0)</f>
        <v>172</v>
      </c>
      <c r="M325" s="1" t="n">
        <f aca="false">IFERROR(VLOOKUP(A325,'[2]Pivot HorizontalMRP'!$A$4:$D$2689,0.4,0),0)</f>
        <v>0</v>
      </c>
      <c r="N325" s="1" t="n">
        <f aca="false">IFERROR(VLOOKUP(A325,'[2]Pivot HorizontalMRP'!$A$4:$E$2689,5,0),0)</f>
        <v>0</v>
      </c>
      <c r="O325" s="1" t="n">
        <f aca="false">K325+L325</f>
        <v>2554</v>
      </c>
      <c r="P325" s="1" t="n">
        <f aca="false">K325+L325+M325+N325</f>
        <v>2554</v>
      </c>
      <c r="Q325" s="1" t="n">
        <f aca="false">IFERROR(VLOOKUP(A325,'[2]Pivot HorizontalMRP'!$A$4:$F$2689,6,0),0)</f>
        <v>4</v>
      </c>
      <c r="R325" s="1" t="n">
        <f aca="false">IFERROR(VLOOKUP(A325,'[2]Pivot HorizontalMRP'!$A$4:$G$2689,7,0),0)</f>
        <v>0</v>
      </c>
      <c r="S325" s="1" t="n">
        <f aca="false">IFERROR(VLOOKUP(A325,'[2]Pivot HorizontalMRP'!$A$4:$H$2689,8,0),0)</f>
        <v>0</v>
      </c>
      <c r="T325" s="1" t="n">
        <f aca="false">IFERROR(VLOOKUP(A325,'[2]Pivot HorizontalMRP'!$A$4:$I$2689,9,0),0)</f>
        <v>0</v>
      </c>
      <c r="U325" s="1" t="n">
        <f aca="false">IF(I325="delivery",O325-SUM(Q325+R325),IF(I325="PO",P325-SUM(Q325:R325)))</f>
        <v>2550</v>
      </c>
      <c r="V325" s="81" t="n">
        <v>0.625</v>
      </c>
      <c r="W325" s="81"/>
      <c r="X325" s="81" t="n">
        <f aca="false">W325-V325</f>
        <v>-0.625</v>
      </c>
      <c r="Y325" s="81"/>
      <c r="Z325" s="81"/>
      <c r="AA325" s="81"/>
      <c r="AB325" s="81"/>
      <c r="AC325" s="81"/>
      <c r="AD325" s="81"/>
      <c r="AE325" s="81"/>
      <c r="AF325" s="81"/>
      <c r="AG325" s="81"/>
      <c r="AH325" s="81"/>
      <c r="AI325" s="81"/>
      <c r="AJ325" s="81"/>
      <c r="AK325" s="81"/>
      <c r="AL325" s="81"/>
      <c r="AM325" s="81"/>
      <c r="AN325" s="81"/>
      <c r="AO325" s="81" t="str">
        <f aca="false">D325</f>
        <v>Arista</v>
      </c>
      <c r="AP325" s="1" t="s">
        <v>263</v>
      </c>
      <c r="AQ325" s="1"/>
      <c r="AR325" s="1"/>
      <c r="AS325" s="1"/>
      <c r="AT325" s="1"/>
      <c r="AU325" s="1"/>
      <c r="AV325" s="1"/>
      <c r="AW325" s="1"/>
      <c r="AX325" s="1"/>
      <c r="AY325" s="1"/>
      <c r="AZ325" s="1"/>
      <c r="BA325" s="1"/>
      <c r="BB325" s="1"/>
      <c r="BC325" s="1"/>
      <c r="BD325" s="1"/>
      <c r="BE325" s="1"/>
      <c r="BF325" s="1" t="s">
        <v>14668</v>
      </c>
      <c r="BG325" s="1" t="s">
        <v>183</v>
      </c>
      <c r="BH325" s="1"/>
      <c r="BI325" s="1"/>
    </row>
    <row r="326" customFormat="false" ht="12.75" hidden="false" customHeight="false" outlineLevel="0" collapsed="false">
      <c r="A326" s="1" t="s">
        <v>7937</v>
      </c>
      <c r="B326" s="1" t="s">
        <v>7938</v>
      </c>
      <c r="C326" s="1" t="s">
        <v>177</v>
      </c>
      <c r="D326" s="1" t="s">
        <v>82</v>
      </c>
      <c r="E326" s="1" t="s">
        <v>7939</v>
      </c>
      <c r="F326" s="1" t="s">
        <v>7940</v>
      </c>
      <c r="G326" s="1" t="n">
        <v>41</v>
      </c>
      <c r="H326" s="1" t="n">
        <v>1000</v>
      </c>
      <c r="I326" s="101" t="s">
        <v>188</v>
      </c>
      <c r="J326" s="1"/>
      <c r="K326" s="1" t="n">
        <f aca="false">IFERROR(VLOOKUP(A326,'[2]Pivot HorizontalMRP'!$A$4:$B$2689,2,0),0)</f>
        <v>0</v>
      </c>
      <c r="L326" s="1" t="n">
        <f aca="false">IFERROR(VLOOKUP(A326,'[2]Pivot HorizontalMRP'!$A$4:$C$2689,3,0),0)</f>
        <v>974</v>
      </c>
      <c r="M326" s="1" t="n">
        <f aca="false">IFERROR(VLOOKUP(A326,'[2]Pivot HorizontalMRP'!$A$4:$D$2689,0.4,0),0)</f>
        <v>0</v>
      </c>
      <c r="N326" s="1" t="n">
        <f aca="false">IFERROR(VLOOKUP(A326,'[2]Pivot HorizontalMRP'!$A$4:$E$2689,5,0),0)</f>
        <v>0</v>
      </c>
      <c r="O326" s="1" t="n">
        <f aca="false">K326+L326</f>
        <v>974</v>
      </c>
      <c r="P326" s="1" t="n">
        <f aca="false">K326+L326+M326+N326</f>
        <v>974</v>
      </c>
      <c r="Q326" s="1" t="n">
        <f aca="false">IFERROR(VLOOKUP(A326,'[2]Pivot HorizontalMRP'!$A$4:$F$2689,6,0),0)</f>
        <v>2</v>
      </c>
      <c r="R326" s="1" t="n">
        <f aca="false">IFERROR(VLOOKUP(A326,'[2]Pivot HorizontalMRP'!$A$4:$G$2689,7,0),0)</f>
        <v>0</v>
      </c>
      <c r="S326" s="1" t="n">
        <f aca="false">IFERROR(VLOOKUP(A326,'[2]Pivot HorizontalMRP'!$A$4:$H$2689,8,0),0)</f>
        <v>0</v>
      </c>
      <c r="T326" s="1" t="n">
        <f aca="false">IFERROR(VLOOKUP(A326,'[2]Pivot HorizontalMRP'!$A$4:$I$2689,9,0),0)</f>
        <v>0</v>
      </c>
      <c r="U326" s="1" t="n">
        <f aca="false">IF(I326="delivery",O326-SUM(Q326+R326),IF(I326="PO",P326-SUM(Q326:R326)))</f>
        <v>972</v>
      </c>
      <c r="V326" s="81" t="n">
        <v>1.047</v>
      </c>
      <c r="W326" s="81"/>
      <c r="X326" s="81" t="n">
        <f aca="false">W326-V326</f>
        <v>-1.047</v>
      </c>
      <c r="Y326" s="81"/>
      <c r="Z326" s="81"/>
      <c r="AA326" s="81"/>
      <c r="AB326" s="81"/>
      <c r="AC326" s="81"/>
      <c r="AD326" s="81"/>
      <c r="AE326" s="81"/>
      <c r="AF326" s="81"/>
      <c r="AG326" s="81"/>
      <c r="AH326" s="81"/>
      <c r="AI326" s="81"/>
      <c r="AJ326" s="81"/>
      <c r="AK326" s="81"/>
      <c r="AL326" s="81"/>
      <c r="AM326" s="81"/>
      <c r="AN326" s="81"/>
      <c r="AO326" s="81" t="str">
        <f aca="false">D326</f>
        <v>Arista</v>
      </c>
      <c r="AP326" s="1" t="s">
        <v>263</v>
      </c>
      <c r="AQ326" s="1"/>
      <c r="AR326" s="1"/>
      <c r="AS326" s="1"/>
      <c r="AT326" s="1"/>
      <c r="AU326" s="1"/>
      <c r="AV326" s="1"/>
      <c r="AW326" s="1"/>
      <c r="AX326" s="1"/>
      <c r="AY326" s="1"/>
      <c r="AZ326" s="1"/>
      <c r="BA326" s="1"/>
      <c r="BB326" s="1"/>
      <c r="BC326" s="1"/>
      <c r="BD326" s="1"/>
      <c r="BE326" s="1"/>
      <c r="BF326" s="1" t="s">
        <v>14668</v>
      </c>
      <c r="BG326" s="1" t="s">
        <v>183</v>
      </c>
      <c r="BH326" s="1"/>
      <c r="BI326" s="1"/>
    </row>
    <row r="327" customFormat="false" ht="12.75" hidden="false" customHeight="false" outlineLevel="0" collapsed="false">
      <c r="A327" s="1" t="s">
        <v>2737</v>
      </c>
      <c r="B327" s="1" t="s">
        <v>2738</v>
      </c>
      <c r="C327" s="1" t="s">
        <v>177</v>
      </c>
      <c r="D327" s="1" t="s">
        <v>82</v>
      </c>
      <c r="E327" s="1" t="s">
        <v>14953</v>
      </c>
      <c r="F327" s="1" t="s">
        <v>2740</v>
      </c>
      <c r="G327" s="1" t="n">
        <v>41</v>
      </c>
      <c r="H327" s="1" t="n">
        <v>1000</v>
      </c>
      <c r="I327" s="101" t="s">
        <v>188</v>
      </c>
      <c r="J327" s="1"/>
      <c r="K327" s="1" t="n">
        <f aca="false">IFERROR(VLOOKUP(A327,'[2]Pivot HorizontalMRP'!$A$4:$B$2689,2,0),0)</f>
        <v>6164</v>
      </c>
      <c r="L327" s="1" t="n">
        <f aca="false">IFERROR(VLOOKUP(A327,'[2]Pivot HorizontalMRP'!$A$4:$C$2689,3,0),0)</f>
        <v>333</v>
      </c>
      <c r="M327" s="1" t="n">
        <f aca="false">IFERROR(VLOOKUP(A327,'[2]Pivot HorizontalMRP'!$A$4:$D$2689,0.4,0),0)</f>
        <v>0</v>
      </c>
      <c r="N327" s="1" t="n">
        <f aca="false">IFERROR(VLOOKUP(A327,'[2]Pivot HorizontalMRP'!$A$4:$E$2689,5,0),0)</f>
        <v>0</v>
      </c>
      <c r="O327" s="1" t="n">
        <f aca="false">K327+L327</f>
        <v>6497</v>
      </c>
      <c r="P327" s="1" t="n">
        <f aca="false">K327+L327+M327+N327</f>
        <v>6497</v>
      </c>
      <c r="Q327" s="1" t="n">
        <f aca="false">IFERROR(VLOOKUP(A327,'[2]Pivot HorizontalMRP'!$A$4:$F$2689,6,0),0)</f>
        <v>324</v>
      </c>
      <c r="R327" s="1" t="n">
        <f aca="false">IFERROR(VLOOKUP(A327,'[2]Pivot HorizontalMRP'!$A$4:$G$2689,7,0),0)</f>
        <v>0</v>
      </c>
      <c r="S327" s="1" t="n">
        <f aca="false">IFERROR(VLOOKUP(A327,'[2]Pivot HorizontalMRP'!$A$4:$H$2689,8,0),0)</f>
        <v>0</v>
      </c>
      <c r="T327" s="1" t="n">
        <f aca="false">IFERROR(VLOOKUP(A327,'[2]Pivot HorizontalMRP'!$A$4:$I$2689,9,0),0)</f>
        <v>0</v>
      </c>
      <c r="U327" s="1" t="n">
        <f aca="false">IF(I327="delivery",O327-SUM(Q327+R327),IF(I327="PO",P327-SUM(Q327:R327)))</f>
        <v>6173</v>
      </c>
      <c r="V327" s="81" t="n">
        <v>0.46769</v>
      </c>
      <c r="W327" s="81"/>
      <c r="X327" s="81" t="n">
        <f aca="false">W327-V327</f>
        <v>-0.46769</v>
      </c>
      <c r="Y327" s="81"/>
      <c r="Z327" s="81"/>
      <c r="AA327" s="81"/>
      <c r="AB327" s="81"/>
      <c r="AC327" s="81"/>
      <c r="AD327" s="81"/>
      <c r="AE327" s="81"/>
      <c r="AF327" s="81"/>
      <c r="AG327" s="81"/>
      <c r="AH327" s="81"/>
      <c r="AI327" s="81"/>
      <c r="AJ327" s="81"/>
      <c r="AK327" s="81"/>
      <c r="AL327" s="81"/>
      <c r="AM327" s="81"/>
      <c r="AN327" s="81"/>
      <c r="AO327" s="81" t="str">
        <f aca="false">D327</f>
        <v>Arista</v>
      </c>
      <c r="AP327" s="1" t="s">
        <v>263</v>
      </c>
      <c r="AQ327" s="1"/>
      <c r="AR327" s="1"/>
      <c r="AS327" s="1"/>
      <c r="AT327" s="1"/>
      <c r="AU327" s="1"/>
      <c r="AV327" s="1"/>
      <c r="AW327" s="1"/>
      <c r="AX327" s="1"/>
      <c r="AY327" s="1"/>
      <c r="AZ327" s="1"/>
      <c r="BA327" s="1"/>
      <c r="BB327" s="1"/>
      <c r="BC327" s="1"/>
      <c r="BD327" s="1"/>
      <c r="BE327" s="1"/>
      <c r="BF327" s="1" t="s">
        <v>14668</v>
      </c>
      <c r="BG327" s="1" t="s">
        <v>183</v>
      </c>
      <c r="BH327" s="1"/>
      <c r="BI327" s="1"/>
    </row>
    <row r="328" customFormat="false" ht="12.75" hidden="false" customHeight="false" outlineLevel="0" collapsed="false">
      <c r="A328" s="1" t="s">
        <v>2741</v>
      </c>
      <c r="B328" s="1" t="s">
        <v>2742</v>
      </c>
      <c r="C328" s="1" t="s">
        <v>177</v>
      </c>
      <c r="D328" s="1" t="s">
        <v>82</v>
      </c>
      <c r="E328" s="1" t="s">
        <v>14954</v>
      </c>
      <c r="F328" s="1" t="s">
        <v>2744</v>
      </c>
      <c r="G328" s="1" t="n">
        <v>41</v>
      </c>
      <c r="H328" s="1" t="n">
        <v>2500</v>
      </c>
      <c r="I328" s="101" t="s">
        <v>188</v>
      </c>
      <c r="J328" s="1"/>
      <c r="K328" s="1" t="n">
        <f aca="false">IFERROR(VLOOKUP(A328,'[2]Pivot HorizontalMRP'!$A$4:$B$2689,2,0),0)</f>
        <v>0</v>
      </c>
      <c r="L328" s="1" t="n">
        <f aca="false">IFERROR(VLOOKUP(A328,'[2]Pivot HorizontalMRP'!$A$4:$C$2689,3,0),0)</f>
        <v>7078</v>
      </c>
      <c r="M328" s="1" t="n">
        <f aca="false">IFERROR(VLOOKUP(A328,'[2]Pivot HorizontalMRP'!$A$4:$D$2689,0.4,0),0)</f>
        <v>0</v>
      </c>
      <c r="N328" s="1" t="n">
        <f aca="false">IFERROR(VLOOKUP(A328,'[2]Pivot HorizontalMRP'!$A$4:$E$2689,5,0),0)</f>
        <v>0</v>
      </c>
      <c r="O328" s="1" t="n">
        <f aca="false">K328+L328</f>
        <v>7078</v>
      </c>
      <c r="P328" s="1" t="n">
        <f aca="false">K328+L328+M328+N328</f>
        <v>7078</v>
      </c>
      <c r="Q328" s="1" t="n">
        <f aca="false">IFERROR(VLOOKUP(A328,'[2]Pivot HorizontalMRP'!$A$4:$F$2689,6,0),0)</f>
        <v>6373</v>
      </c>
      <c r="R328" s="1" t="n">
        <f aca="false">IFERROR(VLOOKUP(A328,'[2]Pivot HorizontalMRP'!$A$4:$G$2689,7,0),0)</f>
        <v>4322</v>
      </c>
      <c r="S328" s="1" t="n">
        <f aca="false">IFERROR(VLOOKUP(A328,'[2]Pivot HorizontalMRP'!$A$4:$H$2689,8,0),0)</f>
        <v>4174</v>
      </c>
      <c r="T328" s="1" t="n">
        <f aca="false">IFERROR(VLOOKUP(A328,'[2]Pivot HorizontalMRP'!$A$4:$I$2689,9,0),0)</f>
        <v>4098</v>
      </c>
      <c r="U328" s="1" t="n">
        <f aca="false">IF(I328="delivery",O328-SUM(Q328+R328),IF(I328="PO",P328-SUM(Q328:R328)))</f>
        <v>-3617</v>
      </c>
      <c r="V328" s="81" t="n">
        <v>0.281</v>
      </c>
      <c r="W328" s="81"/>
      <c r="X328" s="81" t="n">
        <f aca="false">W328-V328</f>
        <v>-0.281</v>
      </c>
      <c r="Y328" s="81"/>
      <c r="Z328" s="81"/>
      <c r="AA328" s="81"/>
      <c r="AB328" s="81"/>
      <c r="AC328" s="81"/>
      <c r="AD328" s="81"/>
      <c r="AE328" s="81"/>
      <c r="AF328" s="81"/>
      <c r="AG328" s="81"/>
      <c r="AH328" s="81"/>
      <c r="AI328" s="81"/>
      <c r="AJ328" s="81"/>
      <c r="AK328" s="81"/>
      <c r="AL328" s="81"/>
      <c r="AM328" s="81"/>
      <c r="AN328" s="81"/>
      <c r="AO328" s="81" t="str">
        <f aca="false">D328</f>
        <v>Arista</v>
      </c>
      <c r="AP328" s="1" t="s">
        <v>263</v>
      </c>
      <c r="AQ328" s="1"/>
      <c r="AR328" s="1"/>
      <c r="AS328" s="1"/>
      <c r="AT328" s="1"/>
      <c r="AU328" s="1"/>
      <c r="AV328" s="1"/>
      <c r="AW328" s="1"/>
      <c r="AX328" s="1"/>
      <c r="AY328" s="1"/>
      <c r="AZ328" s="1"/>
      <c r="BA328" s="1"/>
      <c r="BB328" s="1"/>
      <c r="BC328" s="1"/>
      <c r="BD328" s="1"/>
      <c r="BE328" s="1"/>
      <c r="BF328" s="1" t="s">
        <v>14668</v>
      </c>
      <c r="BG328" s="1" t="s">
        <v>183</v>
      </c>
      <c r="BH328" s="1"/>
      <c r="BI328" s="1"/>
    </row>
    <row r="329" customFormat="false" ht="12.75" hidden="false" customHeight="false" outlineLevel="0" collapsed="false">
      <c r="A329" s="1" t="s">
        <v>2757</v>
      </c>
      <c r="B329" s="1" t="s">
        <v>2758</v>
      </c>
      <c r="C329" s="1" t="s">
        <v>177</v>
      </c>
      <c r="D329" s="1" t="s">
        <v>82</v>
      </c>
      <c r="E329" s="1" t="s">
        <v>14955</v>
      </c>
      <c r="F329" s="1" t="s">
        <v>14956</v>
      </c>
      <c r="G329" s="1" t="n">
        <v>41</v>
      </c>
      <c r="H329" s="1" t="n">
        <v>2500</v>
      </c>
      <c r="I329" s="101" t="s">
        <v>188</v>
      </c>
      <c r="J329" s="1"/>
      <c r="K329" s="1" t="n">
        <f aca="false">IFERROR(VLOOKUP(A329,'[2]Pivot HorizontalMRP'!$A$4:$B$2689,2,0),0)</f>
        <v>0</v>
      </c>
      <c r="L329" s="1" t="n">
        <f aca="false">IFERROR(VLOOKUP(A329,'[2]Pivot HorizontalMRP'!$A$4:$C$2689,3,0),0)</f>
        <v>3973</v>
      </c>
      <c r="M329" s="1" t="n">
        <f aca="false">IFERROR(VLOOKUP(A329,'[2]Pivot HorizontalMRP'!$A$4:$D$2689,0.4,0),0)</f>
        <v>0</v>
      </c>
      <c r="N329" s="1" t="n">
        <f aca="false">IFERROR(VLOOKUP(A329,'[2]Pivot HorizontalMRP'!$A$4:$E$2689,5,0),0)</f>
        <v>7500</v>
      </c>
      <c r="O329" s="1" t="n">
        <f aca="false">K329+L329</f>
        <v>3973</v>
      </c>
      <c r="P329" s="1" t="n">
        <f aca="false">K329+L329+M329+N329</f>
        <v>11473</v>
      </c>
      <c r="Q329" s="1" t="n">
        <f aca="false">IFERROR(VLOOKUP(A329,'[2]Pivot HorizontalMRP'!$A$4:$F$2689,6,0),0)</f>
        <v>10673</v>
      </c>
      <c r="R329" s="1" t="n">
        <f aca="false">IFERROR(VLOOKUP(A329,'[2]Pivot HorizontalMRP'!$A$4:$G$2689,7,0),0)</f>
        <v>5108</v>
      </c>
      <c r="S329" s="1" t="n">
        <f aca="false">IFERROR(VLOOKUP(A329,'[2]Pivot HorizontalMRP'!$A$4:$H$2689,8,0),0)</f>
        <v>4980</v>
      </c>
      <c r="T329" s="1" t="n">
        <f aca="false">IFERROR(VLOOKUP(A329,'[2]Pivot HorizontalMRP'!$A$4:$I$2689,9,0),0)</f>
        <v>4800</v>
      </c>
      <c r="U329" s="1" t="n">
        <f aca="false">IF(I329="delivery",O329-SUM(Q329+R329),IF(I329="PO",P329-SUM(Q329:R329)))</f>
        <v>-4308</v>
      </c>
      <c r="V329" s="81" t="n">
        <v>0.962</v>
      </c>
      <c r="W329" s="81"/>
      <c r="X329" s="81" t="n">
        <f aca="false">W329-V329</f>
        <v>-0.962</v>
      </c>
      <c r="Y329" s="81"/>
      <c r="Z329" s="81"/>
      <c r="AA329" s="81" t="n">
        <v>0.962</v>
      </c>
      <c r="AB329" s="81"/>
      <c r="AC329" s="81"/>
      <c r="AD329" s="81"/>
      <c r="AE329" s="81"/>
      <c r="AF329" s="81"/>
      <c r="AG329" s="81"/>
      <c r="AH329" s="81"/>
      <c r="AI329" s="81"/>
      <c r="AJ329" s="81"/>
      <c r="AK329" s="81"/>
      <c r="AL329" s="81"/>
      <c r="AM329" s="81"/>
      <c r="AN329" s="81"/>
      <c r="AO329" s="81" t="str">
        <f aca="false">D329</f>
        <v>Arista</v>
      </c>
      <c r="AP329" s="1" t="s">
        <v>263</v>
      </c>
      <c r="AQ329" s="1"/>
      <c r="AR329" s="1"/>
      <c r="AS329" s="1"/>
      <c r="AT329" s="1"/>
      <c r="AU329" s="1"/>
      <c r="AV329" s="1"/>
      <c r="AW329" s="1"/>
      <c r="AX329" s="1"/>
      <c r="AY329" s="1"/>
      <c r="AZ329" s="1"/>
      <c r="BA329" s="1"/>
      <c r="BB329" s="1"/>
      <c r="BC329" s="1"/>
      <c r="BD329" s="1"/>
      <c r="BE329" s="1"/>
      <c r="BF329" s="1" t="s">
        <v>14668</v>
      </c>
      <c r="BG329" s="1" t="s">
        <v>183</v>
      </c>
      <c r="BH329" s="1"/>
      <c r="BI329" s="1"/>
    </row>
    <row r="330" customFormat="false" ht="12.75" hidden="false" customHeight="false" outlineLevel="0" collapsed="false">
      <c r="A330" s="1" t="s">
        <v>2761</v>
      </c>
      <c r="B330" s="1" t="s">
        <v>2762</v>
      </c>
      <c r="C330" s="1" t="s">
        <v>177</v>
      </c>
      <c r="D330" s="1" t="s">
        <v>82</v>
      </c>
      <c r="E330" s="1" t="s">
        <v>14957</v>
      </c>
      <c r="F330" s="1" t="s">
        <v>2764</v>
      </c>
      <c r="G330" s="1" t="n">
        <v>41</v>
      </c>
      <c r="H330" s="1" t="n">
        <v>1000</v>
      </c>
      <c r="I330" s="101" t="s">
        <v>188</v>
      </c>
      <c r="J330" s="1"/>
      <c r="K330" s="1" t="n">
        <f aca="false">IFERROR(VLOOKUP(A330,'[2]Pivot HorizontalMRP'!$A$4:$B$2689,2,0),0)</f>
        <v>0</v>
      </c>
      <c r="L330" s="1" t="n">
        <f aca="false">IFERROR(VLOOKUP(A330,'[2]Pivot HorizontalMRP'!$A$4:$C$2689,3,0),0)</f>
        <v>22</v>
      </c>
      <c r="M330" s="1" t="n">
        <f aca="false">IFERROR(VLOOKUP(A330,'[2]Pivot HorizontalMRP'!$A$4:$D$2689,0.4,0),0)</f>
        <v>0</v>
      </c>
      <c r="N330" s="1" t="n">
        <f aca="false">IFERROR(VLOOKUP(A330,'[2]Pivot HorizontalMRP'!$A$4:$E$2689,5,0),0)</f>
        <v>1000</v>
      </c>
      <c r="O330" s="1" t="n">
        <f aca="false">K330+L330</f>
        <v>22</v>
      </c>
      <c r="P330" s="1" t="n">
        <f aca="false">K330+L330+M330+N330</f>
        <v>1022</v>
      </c>
      <c r="Q330" s="1" t="n">
        <f aca="false">IFERROR(VLOOKUP(A330,'[2]Pivot HorizontalMRP'!$A$4:$F$2689,6,0),0)</f>
        <v>438</v>
      </c>
      <c r="R330" s="1" t="n">
        <f aca="false">IFERROR(VLOOKUP(A330,'[2]Pivot HorizontalMRP'!$A$4:$G$2689,7,0),0)</f>
        <v>104</v>
      </c>
      <c r="S330" s="1" t="n">
        <f aca="false">IFERROR(VLOOKUP(A330,'[2]Pivot HorizontalMRP'!$A$4:$H$2689,8,0),0)</f>
        <v>16</v>
      </c>
      <c r="T330" s="1" t="n">
        <f aca="false">IFERROR(VLOOKUP(A330,'[2]Pivot HorizontalMRP'!$A$4:$I$2689,9,0),0)</f>
        <v>24</v>
      </c>
      <c r="U330" s="1" t="n">
        <f aca="false">IF(I330="delivery",O330-SUM(Q330+R330),IF(I330="PO",P330-SUM(Q330:R330)))</f>
        <v>480</v>
      </c>
      <c r="V330" s="81" t="n">
        <v>1.091</v>
      </c>
      <c r="W330" s="81"/>
      <c r="X330" s="81" t="n">
        <f aca="false">W330-V330</f>
        <v>-1.091</v>
      </c>
      <c r="Y330" s="81"/>
      <c r="Z330" s="81"/>
      <c r="AA330" s="81"/>
      <c r="AB330" s="81"/>
      <c r="AC330" s="81"/>
      <c r="AD330" s="81"/>
      <c r="AE330" s="81"/>
      <c r="AF330" s="81"/>
      <c r="AG330" s="81"/>
      <c r="AH330" s="81"/>
      <c r="AI330" s="81"/>
      <c r="AJ330" s="81"/>
      <c r="AK330" s="81"/>
      <c r="AL330" s="81"/>
      <c r="AM330" s="81"/>
      <c r="AN330" s="81"/>
      <c r="AO330" s="81" t="str">
        <f aca="false">D330</f>
        <v>Arista</v>
      </c>
      <c r="AP330" s="1" t="s">
        <v>263</v>
      </c>
      <c r="AQ330" s="1"/>
      <c r="AR330" s="1"/>
      <c r="AS330" s="1"/>
      <c r="AT330" s="1"/>
      <c r="AU330" s="1"/>
      <c r="AV330" s="1"/>
      <c r="AW330" s="1"/>
      <c r="AX330" s="1"/>
      <c r="AY330" s="1"/>
      <c r="AZ330" s="1"/>
      <c r="BA330" s="1"/>
      <c r="BB330" s="1"/>
      <c r="BC330" s="1"/>
      <c r="BD330" s="1"/>
      <c r="BE330" s="1"/>
      <c r="BF330" s="1" t="s">
        <v>14668</v>
      </c>
      <c r="BG330" s="1" t="s">
        <v>183</v>
      </c>
      <c r="BH330" s="1"/>
      <c r="BI330" s="1"/>
    </row>
    <row r="331" customFormat="false" ht="12.75" hidden="false" customHeight="false" outlineLevel="0" collapsed="false">
      <c r="A331" s="1" t="s">
        <v>2765</v>
      </c>
      <c r="B331" s="1" t="s">
        <v>2766</v>
      </c>
      <c r="C331" s="1" t="s">
        <v>177</v>
      </c>
      <c r="D331" s="1" t="s">
        <v>82</v>
      </c>
      <c r="E331" s="1" t="s">
        <v>14958</v>
      </c>
      <c r="F331" s="1" t="s">
        <v>14959</v>
      </c>
      <c r="G331" s="1" t="n">
        <v>41</v>
      </c>
      <c r="H331" s="1" t="n">
        <v>5000</v>
      </c>
      <c r="I331" s="101" t="s">
        <v>188</v>
      </c>
      <c r="J331" s="1"/>
      <c r="K331" s="1" t="n">
        <f aca="false">IFERROR(VLOOKUP(A331,'[2]Pivot HorizontalMRP'!$A$4:$B$2689,2,0),0)</f>
        <v>0</v>
      </c>
      <c r="L331" s="1" t="n">
        <f aca="false">IFERROR(VLOOKUP(A331,'[2]Pivot HorizontalMRP'!$A$4:$C$2689,3,0),0)</f>
        <v>3729</v>
      </c>
      <c r="M331" s="1" t="n">
        <f aca="false">IFERROR(VLOOKUP(A331,'[2]Pivot HorizontalMRP'!$A$4:$D$2689,0.4,0),0)</f>
        <v>0</v>
      </c>
      <c r="N331" s="1" t="n">
        <f aca="false">IFERROR(VLOOKUP(A331,'[2]Pivot HorizontalMRP'!$A$4:$E$2689,5,0),0)</f>
        <v>11100</v>
      </c>
      <c r="O331" s="1" t="n">
        <f aca="false">K331+L331</f>
        <v>3729</v>
      </c>
      <c r="P331" s="1" t="n">
        <f aca="false">K331+L331+M331+N331</f>
        <v>14829</v>
      </c>
      <c r="Q331" s="1" t="n">
        <f aca="false">IFERROR(VLOOKUP(A331,'[2]Pivot HorizontalMRP'!$A$4:$F$2689,6,0),0)</f>
        <v>11529</v>
      </c>
      <c r="R331" s="1" t="n">
        <f aca="false">IFERROR(VLOOKUP(A331,'[2]Pivot HorizontalMRP'!$A$4:$G$2689,7,0),0)</f>
        <v>6848</v>
      </c>
      <c r="S331" s="1" t="n">
        <f aca="false">IFERROR(VLOOKUP(A331,'[2]Pivot HorizontalMRP'!$A$4:$H$2689,8,0),0)</f>
        <v>5931</v>
      </c>
      <c r="T331" s="1" t="n">
        <f aca="false">IFERROR(VLOOKUP(A331,'[2]Pivot HorizontalMRP'!$A$4:$I$2689,9,0),0)</f>
        <v>5680</v>
      </c>
      <c r="U331" s="1" t="n">
        <f aca="false">IF(I331="delivery",O331-SUM(Q331+R331),IF(I331="PO",P331-SUM(Q331:R331)))</f>
        <v>-3548</v>
      </c>
      <c r="V331" s="81" t="n">
        <v>0.274</v>
      </c>
      <c r="W331" s="81"/>
      <c r="X331" s="81" t="n">
        <f aca="false">W331-V331</f>
        <v>-0.274</v>
      </c>
      <c r="Y331" s="81"/>
      <c r="Z331" s="81"/>
      <c r="AA331" s="81" t="n">
        <v>0.274</v>
      </c>
      <c r="AB331" s="81"/>
      <c r="AC331" s="81"/>
      <c r="AD331" s="81"/>
      <c r="AE331" s="81"/>
      <c r="AF331" s="81"/>
      <c r="AG331" s="81"/>
      <c r="AH331" s="81"/>
      <c r="AI331" s="81"/>
      <c r="AJ331" s="81"/>
      <c r="AK331" s="81"/>
      <c r="AL331" s="81"/>
      <c r="AM331" s="81"/>
      <c r="AN331" s="81"/>
      <c r="AO331" s="81" t="str">
        <f aca="false">D331</f>
        <v>Arista</v>
      </c>
      <c r="AP331" s="1" t="s">
        <v>263</v>
      </c>
      <c r="AQ331" s="1"/>
      <c r="AR331" s="1"/>
      <c r="AS331" s="1"/>
      <c r="AT331" s="1"/>
      <c r="AU331" s="1"/>
      <c r="AV331" s="1"/>
      <c r="AW331" s="1"/>
      <c r="AX331" s="1"/>
      <c r="AY331" s="1"/>
      <c r="AZ331" s="1"/>
      <c r="BA331" s="1"/>
      <c r="BB331" s="1"/>
      <c r="BC331" s="1"/>
      <c r="BD331" s="1"/>
      <c r="BE331" s="1"/>
      <c r="BF331" s="1" t="s">
        <v>14668</v>
      </c>
      <c r="BG331" s="1" t="s">
        <v>183</v>
      </c>
      <c r="BH331" s="1"/>
      <c r="BI331" s="1"/>
    </row>
    <row r="332" customFormat="false" ht="12.75" hidden="false" customHeight="false" outlineLevel="0" collapsed="false">
      <c r="A332" s="103" t="s">
        <v>10452</v>
      </c>
      <c r="B332" s="104" t="s">
        <v>2766</v>
      </c>
      <c r="C332" s="99" t="s">
        <v>177</v>
      </c>
      <c r="D332" s="99" t="s">
        <v>82</v>
      </c>
      <c r="E332" s="99" t="s">
        <v>14958</v>
      </c>
      <c r="F332" s="99" t="s">
        <v>2768</v>
      </c>
      <c r="G332" s="99" t="n">
        <v>41</v>
      </c>
      <c r="H332" s="99" t="n">
        <v>5000</v>
      </c>
      <c r="I332" s="99" t="s">
        <v>188</v>
      </c>
      <c r="K332" s="1" t="n">
        <f aca="false">IFERROR(VLOOKUP(A332,'[2]Pivot HorizontalMRP'!$A$4:$B$2689,2,0),0)</f>
        <v>0</v>
      </c>
      <c r="L332" s="1" t="n">
        <f aca="false">IFERROR(VLOOKUP(A332,'[2]Pivot HorizontalMRP'!$A$4:$C$2689,3,0),0)</f>
        <v>293</v>
      </c>
      <c r="M332" s="1" t="n">
        <f aca="false">IFERROR(VLOOKUP(A332,'[2]Pivot HorizontalMRP'!$A$4:$D$2689,0.4,0),0)</f>
        <v>0</v>
      </c>
      <c r="N332" s="1" t="n">
        <f aca="false">IFERROR(VLOOKUP(A332,'[2]Pivot HorizontalMRP'!$A$4:$E$2689,5,0),0)</f>
        <v>0</v>
      </c>
      <c r="O332" s="1" t="n">
        <f aca="false">K332+L332</f>
        <v>293</v>
      </c>
      <c r="P332" s="1" t="n">
        <f aca="false">K332+L332+M332+N332</f>
        <v>293</v>
      </c>
      <c r="Q332" s="1" t="n">
        <f aca="false">IFERROR(VLOOKUP(A332,'[2]Pivot HorizontalMRP'!$A$4:$F$2689,6,0),0)</f>
        <v>165</v>
      </c>
      <c r="R332" s="1" t="n">
        <f aca="false">IFERROR(VLOOKUP(A332,'[2]Pivot HorizontalMRP'!$A$4:$G$2689,7,0),0)</f>
        <v>1326</v>
      </c>
      <c r="S332" s="1" t="n">
        <f aca="false">IFERROR(VLOOKUP(A332,'[2]Pivot HorizontalMRP'!$A$4:$H$2689,8,0),0)</f>
        <v>598</v>
      </c>
      <c r="T332" s="1" t="n">
        <f aca="false">IFERROR(VLOOKUP(A332,'[2]Pivot HorizontalMRP'!$A$4:$I$2689,9,0),0)</f>
        <v>897</v>
      </c>
      <c r="U332" s="1" t="n">
        <f aca="false">IF(I332="delivery",O332-SUM(Q332+R332),IF(I332="PO",P332-SUM(Q332:R332)))</f>
        <v>-1198</v>
      </c>
      <c r="V332" s="99" t="n">
        <v>0.274</v>
      </c>
      <c r="X332" s="81" t="n">
        <f aca="false">W332-V332</f>
        <v>-0.274</v>
      </c>
      <c r="AA332" s="81"/>
      <c r="AO332" s="81" t="str">
        <f aca="false">D332</f>
        <v>Arista</v>
      </c>
      <c r="AP332" s="99" t="s">
        <v>263</v>
      </c>
      <c r="BF332" s="99" t="s">
        <v>14668</v>
      </c>
      <c r="BG332" s="1" t="s">
        <v>183</v>
      </c>
    </row>
    <row r="333" customFormat="false" ht="12.75" hidden="false" customHeight="false" outlineLevel="0" collapsed="false">
      <c r="A333" s="1" t="s">
        <v>2769</v>
      </c>
      <c r="B333" s="1" t="s">
        <v>2770</v>
      </c>
      <c r="C333" s="1" t="s">
        <v>177</v>
      </c>
      <c r="D333" s="1" t="s">
        <v>82</v>
      </c>
      <c r="E333" s="1" t="s">
        <v>14960</v>
      </c>
      <c r="F333" s="1" t="s">
        <v>14961</v>
      </c>
      <c r="G333" s="1" t="n">
        <v>41</v>
      </c>
      <c r="H333" s="1" t="n">
        <v>5000</v>
      </c>
      <c r="I333" s="101" t="s">
        <v>188</v>
      </c>
      <c r="J333" s="1"/>
      <c r="K333" s="1" t="n">
        <f aca="false">IFERROR(VLOOKUP(A333,'[2]Pivot HorizontalMRP'!$A$4:$B$2689,2,0),0)</f>
        <v>0</v>
      </c>
      <c r="L333" s="1" t="n">
        <f aca="false">IFERROR(VLOOKUP(A333,'[2]Pivot HorizontalMRP'!$A$4:$C$2689,3,0),0)</f>
        <v>2572</v>
      </c>
      <c r="M333" s="1" t="n">
        <f aca="false">IFERROR(VLOOKUP(A333,'[2]Pivot HorizontalMRP'!$A$4:$D$2689,0.4,0),0)</f>
        <v>0</v>
      </c>
      <c r="N333" s="1" t="n">
        <f aca="false">IFERROR(VLOOKUP(A333,'[2]Pivot HorizontalMRP'!$A$4:$E$2689,5,0),0)</f>
        <v>5000</v>
      </c>
      <c r="O333" s="1" t="n">
        <f aca="false">K333+L333</f>
        <v>2572</v>
      </c>
      <c r="P333" s="1" t="n">
        <f aca="false">K333+L333+M333+N333</f>
        <v>7572</v>
      </c>
      <c r="Q333" s="1" t="n">
        <f aca="false">IFERROR(VLOOKUP(A333,'[2]Pivot HorizontalMRP'!$A$4:$F$2689,6,0),0)</f>
        <v>12125</v>
      </c>
      <c r="R333" s="1" t="n">
        <f aca="false">IFERROR(VLOOKUP(A333,'[2]Pivot HorizontalMRP'!$A$4:$G$2689,7,0),0)</f>
        <v>5327</v>
      </c>
      <c r="S333" s="1" t="n">
        <f aca="false">IFERROR(VLOOKUP(A333,'[2]Pivot HorizontalMRP'!$A$4:$H$2689,8,0),0)</f>
        <v>4701</v>
      </c>
      <c r="T333" s="1" t="n">
        <f aca="false">IFERROR(VLOOKUP(A333,'[2]Pivot HorizontalMRP'!$A$4:$I$2689,9,0),0)</f>
        <v>5216</v>
      </c>
      <c r="U333" s="1" t="n">
        <f aca="false">IF(I333="delivery",O333-SUM(Q333+R333),IF(I333="PO",P333-SUM(Q333:R333)))</f>
        <v>-9880</v>
      </c>
      <c r="V333" s="81" t="n">
        <v>1.218</v>
      </c>
      <c r="W333" s="81"/>
      <c r="X333" s="81" t="n">
        <f aca="false">W333-V333</f>
        <v>-1.218</v>
      </c>
      <c r="Y333" s="81"/>
      <c r="Z333" s="81"/>
      <c r="AA333" s="81" t="n">
        <v>1.218</v>
      </c>
      <c r="AB333" s="81"/>
      <c r="AC333" s="81"/>
      <c r="AD333" s="81"/>
      <c r="AE333" s="81"/>
      <c r="AF333" s="81"/>
      <c r="AG333" s="81"/>
      <c r="AH333" s="81"/>
      <c r="AI333" s="81"/>
      <c r="AJ333" s="81"/>
      <c r="AK333" s="81"/>
      <c r="AL333" s="81"/>
      <c r="AM333" s="81"/>
      <c r="AN333" s="81"/>
      <c r="AO333" s="81" t="str">
        <f aca="false">D333</f>
        <v>Arista</v>
      </c>
      <c r="AP333" s="1" t="s">
        <v>263</v>
      </c>
      <c r="AQ333" s="1"/>
      <c r="AR333" s="1"/>
      <c r="AS333" s="1"/>
      <c r="AT333" s="1"/>
      <c r="AU333" s="1"/>
      <c r="AV333" s="1"/>
      <c r="AW333" s="1"/>
      <c r="AX333" s="1"/>
      <c r="AY333" s="1"/>
      <c r="AZ333" s="1"/>
      <c r="BA333" s="1"/>
      <c r="BB333" s="1"/>
      <c r="BC333" s="1"/>
      <c r="BD333" s="1"/>
      <c r="BE333" s="1"/>
      <c r="BF333" s="1" t="s">
        <v>14668</v>
      </c>
      <c r="BG333" s="1" t="s">
        <v>183</v>
      </c>
      <c r="BH333" s="1"/>
      <c r="BI333" s="1"/>
    </row>
    <row r="334" customFormat="false" ht="12.75" hidden="false" customHeight="false" outlineLevel="0" collapsed="false">
      <c r="A334" s="1" t="s">
        <v>2773</v>
      </c>
      <c r="B334" s="1" t="s">
        <v>2774</v>
      </c>
      <c r="C334" s="1" t="s">
        <v>177</v>
      </c>
      <c r="D334" s="1" t="s">
        <v>82</v>
      </c>
      <c r="E334" s="1" t="s">
        <v>2775</v>
      </c>
      <c r="F334" s="1" t="s">
        <v>2776</v>
      </c>
      <c r="G334" s="1" t="n">
        <v>56</v>
      </c>
      <c r="H334" s="1" t="n">
        <v>100000</v>
      </c>
      <c r="I334" s="101" t="s">
        <v>188</v>
      </c>
      <c r="J334" s="1"/>
      <c r="K334" s="1" t="n">
        <f aca="false">IFERROR(VLOOKUP(A334,'[2]Pivot HorizontalMRP'!$A$4:$B$2689,2,0),0)</f>
        <v>0</v>
      </c>
      <c r="L334" s="1" t="n">
        <f aca="false">IFERROR(VLOOKUP(A334,'[2]Pivot HorizontalMRP'!$A$4:$C$2689,3,0),0)</f>
        <v>168077</v>
      </c>
      <c r="M334" s="1" t="n">
        <f aca="false">IFERROR(VLOOKUP(A334,'[2]Pivot HorizontalMRP'!$A$4:$D$2689,0.4,0),0)</f>
        <v>0</v>
      </c>
      <c r="N334" s="1" t="n">
        <f aca="false">IFERROR(VLOOKUP(A334,'[2]Pivot HorizontalMRP'!$A$4:$E$2689,5,0),0)</f>
        <v>401000</v>
      </c>
      <c r="O334" s="1" t="n">
        <f aca="false">K334+L334</f>
        <v>168077</v>
      </c>
      <c r="P334" s="1" t="n">
        <f aca="false">K334+L334+M334+N334</f>
        <v>569077</v>
      </c>
      <c r="Q334" s="1" t="n">
        <f aca="false">IFERROR(VLOOKUP(A334,'[2]Pivot HorizontalMRP'!$A$4:$F$2689,6,0),0)</f>
        <v>613697</v>
      </c>
      <c r="R334" s="1" t="n">
        <f aca="false">IFERROR(VLOOKUP(A334,'[2]Pivot HorizontalMRP'!$A$4:$G$2689,7,0),0)</f>
        <v>385964</v>
      </c>
      <c r="S334" s="1" t="n">
        <f aca="false">IFERROR(VLOOKUP(A334,'[2]Pivot HorizontalMRP'!$A$4:$H$2689,8,0),0)</f>
        <v>318182</v>
      </c>
      <c r="T334" s="1" t="n">
        <f aca="false">IFERROR(VLOOKUP(A334,'[2]Pivot HorizontalMRP'!$A$4:$I$2689,9,0),0)</f>
        <v>302300</v>
      </c>
      <c r="U334" s="1" t="n">
        <f aca="false">IF(I334="delivery",O334-SUM(Q334+R334),IF(I334="PO",P334-SUM(Q334:R334)))</f>
        <v>-430584</v>
      </c>
      <c r="V334" s="81" t="n">
        <v>0.05</v>
      </c>
      <c r="W334" s="81"/>
      <c r="X334" s="81" t="n">
        <f aca="false">W334-V334</f>
        <v>-0.05</v>
      </c>
      <c r="Y334" s="81"/>
      <c r="Z334" s="81"/>
      <c r="AA334" s="81" t="n">
        <v>0.05</v>
      </c>
      <c r="AB334" s="81"/>
      <c r="AC334" s="81"/>
      <c r="AD334" s="81"/>
      <c r="AE334" s="81"/>
      <c r="AF334" s="81"/>
      <c r="AG334" s="81"/>
      <c r="AH334" s="81"/>
      <c r="AI334" s="81"/>
      <c r="AJ334" s="81"/>
      <c r="AK334" s="81"/>
      <c r="AL334" s="81"/>
      <c r="AM334" s="81"/>
      <c r="AN334" s="81"/>
      <c r="AO334" s="81" t="str">
        <f aca="false">D334</f>
        <v>Arista</v>
      </c>
      <c r="AP334" s="1" t="s">
        <v>263</v>
      </c>
      <c r="AQ334" s="1"/>
      <c r="AR334" s="1"/>
      <c r="AS334" s="1"/>
      <c r="AT334" s="1"/>
      <c r="AU334" s="1"/>
      <c r="AV334" s="1"/>
      <c r="AW334" s="1"/>
      <c r="AX334" s="1"/>
      <c r="AY334" s="1"/>
      <c r="AZ334" s="1"/>
      <c r="BA334" s="1"/>
      <c r="BB334" s="1"/>
      <c r="BC334" s="1"/>
      <c r="BD334" s="1"/>
      <c r="BE334" s="1"/>
      <c r="BF334" s="1" t="s">
        <v>14668</v>
      </c>
      <c r="BG334" s="1" t="s">
        <v>183</v>
      </c>
      <c r="BH334" s="1"/>
      <c r="BI334" s="1"/>
    </row>
    <row r="335" customFormat="false" ht="12.75" hidden="false" customHeight="false" outlineLevel="0" collapsed="false">
      <c r="A335" s="1" t="s">
        <v>2777</v>
      </c>
      <c r="B335" s="1" t="s">
        <v>2778</v>
      </c>
      <c r="C335" s="1" t="s">
        <v>177</v>
      </c>
      <c r="D335" s="1" t="s">
        <v>82</v>
      </c>
      <c r="E335" s="1" t="s">
        <v>14962</v>
      </c>
      <c r="F335" s="1" t="s">
        <v>14963</v>
      </c>
      <c r="G335" s="1" t="n">
        <v>41</v>
      </c>
      <c r="H335" s="1" t="n">
        <v>2500</v>
      </c>
      <c r="I335" s="101" t="s">
        <v>188</v>
      </c>
      <c r="J335" s="1"/>
      <c r="K335" s="1" t="n">
        <f aca="false">IFERROR(VLOOKUP(A335,'[2]Pivot HorizontalMRP'!$A$4:$B$2689,2,0),0)</f>
        <v>0</v>
      </c>
      <c r="L335" s="1" t="n">
        <f aca="false">IFERROR(VLOOKUP(A335,'[2]Pivot HorizontalMRP'!$A$4:$C$2689,3,0),0)</f>
        <v>4251</v>
      </c>
      <c r="M335" s="1" t="n">
        <f aca="false">IFERROR(VLOOKUP(A335,'[2]Pivot HorizontalMRP'!$A$4:$D$2689,0.4,0),0)</f>
        <v>0</v>
      </c>
      <c r="N335" s="1" t="n">
        <f aca="false">IFERROR(VLOOKUP(A335,'[2]Pivot HorizontalMRP'!$A$4:$E$2689,5,0),0)</f>
        <v>2500</v>
      </c>
      <c r="O335" s="1" t="n">
        <f aca="false">K335+L335</f>
        <v>4251</v>
      </c>
      <c r="P335" s="1" t="n">
        <f aca="false">K335+L335+M335+N335</f>
        <v>6751</v>
      </c>
      <c r="Q335" s="1" t="n">
        <f aca="false">IFERROR(VLOOKUP(A335,'[2]Pivot HorizontalMRP'!$A$4:$F$2689,6,0),0)</f>
        <v>7142</v>
      </c>
      <c r="R335" s="1" t="n">
        <f aca="false">IFERROR(VLOOKUP(A335,'[2]Pivot HorizontalMRP'!$A$4:$G$2689,7,0),0)</f>
        <v>4265</v>
      </c>
      <c r="S335" s="1" t="n">
        <f aca="false">IFERROR(VLOOKUP(A335,'[2]Pivot HorizontalMRP'!$A$4:$H$2689,8,0),0)</f>
        <v>4174</v>
      </c>
      <c r="T335" s="1" t="n">
        <f aca="false">IFERROR(VLOOKUP(A335,'[2]Pivot HorizontalMRP'!$A$4:$I$2689,9,0),0)</f>
        <v>4207</v>
      </c>
      <c r="U335" s="1" t="n">
        <f aca="false">IF(I335="delivery",O335-SUM(Q335+R335),IF(I335="PO",P335-SUM(Q335:R335)))</f>
        <v>-4656</v>
      </c>
      <c r="V335" s="81" t="n">
        <v>1.483</v>
      </c>
      <c r="W335" s="81"/>
      <c r="X335" s="81" t="n">
        <f aca="false">W335-V335</f>
        <v>-1.483</v>
      </c>
      <c r="Y335" s="81"/>
      <c r="Z335" s="81"/>
      <c r="AA335" s="81" t="n">
        <v>1.4692</v>
      </c>
      <c r="AB335" s="81"/>
      <c r="AC335" s="81"/>
      <c r="AD335" s="81"/>
      <c r="AE335" s="81"/>
      <c r="AF335" s="81"/>
      <c r="AG335" s="81"/>
      <c r="AH335" s="81"/>
      <c r="AI335" s="81"/>
      <c r="AJ335" s="81"/>
      <c r="AK335" s="81"/>
      <c r="AL335" s="81"/>
      <c r="AM335" s="81"/>
      <c r="AN335" s="81"/>
      <c r="AO335" s="81" t="str">
        <f aca="false">D335</f>
        <v>Arista</v>
      </c>
      <c r="AP335" s="1" t="s">
        <v>263</v>
      </c>
      <c r="AQ335" s="1"/>
      <c r="AR335" s="1"/>
      <c r="AS335" s="1"/>
      <c r="AT335" s="1"/>
      <c r="AU335" s="1"/>
      <c r="AV335" s="1"/>
      <c r="AW335" s="1"/>
      <c r="AX335" s="1"/>
      <c r="AY335" s="1"/>
      <c r="AZ335" s="1"/>
      <c r="BA335" s="1"/>
      <c r="BB335" s="1"/>
      <c r="BC335" s="1"/>
      <c r="BD335" s="1"/>
      <c r="BE335" s="1"/>
      <c r="BF335" s="1" t="s">
        <v>14668</v>
      </c>
      <c r="BG335" s="1" t="s">
        <v>183</v>
      </c>
      <c r="BH335" s="1"/>
      <c r="BI335" s="1"/>
    </row>
    <row r="336" customFormat="false" ht="12.75" hidden="false" customHeight="false" outlineLevel="0" collapsed="false">
      <c r="A336" s="1" t="s">
        <v>2789</v>
      </c>
      <c r="B336" s="1" t="s">
        <v>2790</v>
      </c>
      <c r="C336" s="1" t="s">
        <v>177</v>
      </c>
      <c r="D336" s="1" t="s">
        <v>82</v>
      </c>
      <c r="E336" s="1" t="s">
        <v>2791</v>
      </c>
      <c r="F336" s="1" t="s">
        <v>2792</v>
      </c>
      <c r="G336" s="1" t="n">
        <v>41</v>
      </c>
      <c r="H336" s="1" t="n">
        <v>1000</v>
      </c>
      <c r="I336" s="101" t="s">
        <v>188</v>
      </c>
      <c r="J336" s="1"/>
      <c r="K336" s="1" t="n">
        <f aca="false">IFERROR(VLOOKUP(A336,'[2]Pivot HorizontalMRP'!$A$4:$B$2689,2,0),0)</f>
        <v>0</v>
      </c>
      <c r="L336" s="1" t="n">
        <f aca="false">IFERROR(VLOOKUP(A336,'[2]Pivot HorizontalMRP'!$A$4:$C$2689,3,0),0)</f>
        <v>788</v>
      </c>
      <c r="M336" s="1" t="n">
        <f aca="false">IFERROR(VLOOKUP(A336,'[2]Pivot HorizontalMRP'!$A$4:$D$2689,0.4,0),0)</f>
        <v>0</v>
      </c>
      <c r="N336" s="1" t="n">
        <f aca="false">IFERROR(VLOOKUP(A336,'[2]Pivot HorizontalMRP'!$A$4:$E$2689,5,0),0)</f>
        <v>1000</v>
      </c>
      <c r="O336" s="1" t="n">
        <f aca="false">K336+L336</f>
        <v>788</v>
      </c>
      <c r="P336" s="1" t="n">
        <f aca="false">K336+L336+M336+N336</f>
        <v>1788</v>
      </c>
      <c r="Q336" s="1" t="n">
        <f aca="false">IFERROR(VLOOKUP(A336,'[2]Pivot HorizontalMRP'!$A$4:$F$2689,6,0),0)</f>
        <v>1195</v>
      </c>
      <c r="R336" s="1" t="n">
        <f aca="false">IFERROR(VLOOKUP(A336,'[2]Pivot HorizontalMRP'!$A$4:$G$2689,7,0),0)</f>
        <v>682</v>
      </c>
      <c r="S336" s="1" t="n">
        <f aca="false">IFERROR(VLOOKUP(A336,'[2]Pivot HorizontalMRP'!$A$4:$H$2689,8,0),0)</f>
        <v>494</v>
      </c>
      <c r="T336" s="1" t="n">
        <f aca="false">IFERROR(VLOOKUP(A336,'[2]Pivot HorizontalMRP'!$A$4:$I$2689,9,0),0)</f>
        <v>736</v>
      </c>
      <c r="U336" s="1" t="n">
        <f aca="false">IF(I336="delivery",O336-SUM(Q336+R336),IF(I336="PO",P336-SUM(Q336:R336)))</f>
        <v>-89</v>
      </c>
      <c r="V336" s="81" t="n">
        <v>0.988</v>
      </c>
      <c r="W336" s="81"/>
      <c r="X336" s="81" t="n">
        <f aca="false">W336-V336</f>
        <v>-0.988</v>
      </c>
      <c r="Y336" s="81"/>
      <c r="Z336" s="81"/>
      <c r="AA336" s="81" t="n">
        <v>0.988</v>
      </c>
      <c r="AB336" s="81"/>
      <c r="AC336" s="81"/>
      <c r="AD336" s="81"/>
      <c r="AE336" s="81"/>
      <c r="AF336" s="81"/>
      <c r="AG336" s="81"/>
      <c r="AH336" s="81"/>
      <c r="AI336" s="81"/>
      <c r="AJ336" s="81"/>
      <c r="AK336" s="81"/>
      <c r="AL336" s="81"/>
      <c r="AM336" s="81"/>
      <c r="AN336" s="81"/>
      <c r="AO336" s="81" t="str">
        <f aca="false">D336</f>
        <v>Arista</v>
      </c>
      <c r="AP336" s="1" t="s">
        <v>263</v>
      </c>
      <c r="AQ336" s="1"/>
      <c r="AR336" s="1"/>
      <c r="AS336" s="1"/>
      <c r="AT336" s="1"/>
      <c r="AU336" s="1"/>
      <c r="AV336" s="1"/>
      <c r="AW336" s="1"/>
      <c r="AX336" s="1"/>
      <c r="AY336" s="1"/>
      <c r="AZ336" s="1"/>
      <c r="BA336" s="1"/>
      <c r="BB336" s="1"/>
      <c r="BC336" s="1"/>
      <c r="BD336" s="1"/>
      <c r="BE336" s="1"/>
      <c r="BF336" s="1" t="s">
        <v>14668</v>
      </c>
      <c r="BG336" s="1" t="s">
        <v>183</v>
      </c>
      <c r="BH336" s="1"/>
      <c r="BI336" s="1"/>
    </row>
    <row r="337" customFormat="false" ht="12.75" hidden="false" customHeight="false" outlineLevel="0" collapsed="false">
      <c r="A337" s="1" t="s">
        <v>2797</v>
      </c>
      <c r="B337" s="1" t="s">
        <v>2798</v>
      </c>
      <c r="C337" s="1" t="s">
        <v>177</v>
      </c>
      <c r="D337" s="1" t="s">
        <v>82</v>
      </c>
      <c r="E337" s="1" t="s">
        <v>14964</v>
      </c>
      <c r="F337" s="1" t="s">
        <v>14965</v>
      </c>
      <c r="G337" s="1" t="n">
        <v>41</v>
      </c>
      <c r="H337" s="1" t="n">
        <v>1000</v>
      </c>
      <c r="I337" s="101" t="s">
        <v>188</v>
      </c>
      <c r="J337" s="1"/>
      <c r="K337" s="1" t="n">
        <f aca="false">IFERROR(VLOOKUP(A337,'[2]Pivot HorizontalMRP'!$A$4:$B$2689,2,0),0)</f>
        <v>0</v>
      </c>
      <c r="L337" s="1" t="n">
        <f aca="false">IFERROR(VLOOKUP(A337,'[2]Pivot HorizontalMRP'!$A$4:$C$2689,3,0),0)</f>
        <v>601</v>
      </c>
      <c r="M337" s="1" t="n">
        <f aca="false">IFERROR(VLOOKUP(A337,'[2]Pivot HorizontalMRP'!$A$4:$D$2689,0.4,0),0)</f>
        <v>0</v>
      </c>
      <c r="N337" s="1" t="n">
        <f aca="false">IFERROR(VLOOKUP(A337,'[2]Pivot HorizontalMRP'!$A$4:$E$2689,5,0),0)</f>
        <v>0</v>
      </c>
      <c r="O337" s="1" t="n">
        <f aca="false">K337+L337</f>
        <v>601</v>
      </c>
      <c r="P337" s="1" t="n">
        <f aca="false">K337+L337+M337+N337</f>
        <v>601</v>
      </c>
      <c r="Q337" s="1" t="n">
        <f aca="false">IFERROR(VLOOKUP(A337,'[2]Pivot HorizontalMRP'!$A$4:$F$2689,6,0),0)</f>
        <v>70</v>
      </c>
      <c r="R337" s="1" t="n">
        <f aca="false">IFERROR(VLOOKUP(A337,'[2]Pivot HorizontalMRP'!$A$4:$G$2689,7,0),0)</f>
        <v>0</v>
      </c>
      <c r="S337" s="1" t="n">
        <f aca="false">IFERROR(VLOOKUP(A337,'[2]Pivot HorizontalMRP'!$A$4:$H$2689,8,0),0)</f>
        <v>0</v>
      </c>
      <c r="T337" s="1" t="n">
        <f aca="false">IFERROR(VLOOKUP(A337,'[2]Pivot HorizontalMRP'!$A$4:$I$2689,9,0),0)</f>
        <v>0</v>
      </c>
      <c r="U337" s="1" t="n">
        <f aca="false">IF(I337="delivery",O337-SUM(Q337+R337),IF(I337="PO",P337-SUM(Q337:R337)))</f>
        <v>531</v>
      </c>
      <c r="V337" s="81" t="n">
        <v>2.171</v>
      </c>
      <c r="W337" s="81"/>
      <c r="X337" s="81" t="n">
        <f aca="false">W337-V337</f>
        <v>-2.171</v>
      </c>
      <c r="Y337" s="81"/>
      <c r="Z337" s="81"/>
      <c r="AA337" s="81"/>
      <c r="AB337" s="81"/>
      <c r="AC337" s="81"/>
      <c r="AD337" s="81"/>
      <c r="AE337" s="81"/>
      <c r="AF337" s="81"/>
      <c r="AG337" s="81"/>
      <c r="AH337" s="81"/>
      <c r="AI337" s="81"/>
      <c r="AJ337" s="81"/>
      <c r="AK337" s="81"/>
      <c r="AL337" s="81"/>
      <c r="AM337" s="81"/>
      <c r="AN337" s="81"/>
      <c r="AO337" s="81" t="str">
        <f aca="false">D337</f>
        <v>Arista</v>
      </c>
      <c r="AP337" s="1" t="s">
        <v>263</v>
      </c>
      <c r="AQ337" s="1"/>
      <c r="AR337" s="1"/>
      <c r="AS337" s="1"/>
      <c r="AT337" s="1"/>
      <c r="AU337" s="1"/>
      <c r="AV337" s="1"/>
      <c r="AW337" s="1"/>
      <c r="AX337" s="1"/>
      <c r="AY337" s="1"/>
      <c r="AZ337" s="1"/>
      <c r="BA337" s="1"/>
      <c r="BB337" s="1"/>
      <c r="BC337" s="1"/>
      <c r="BD337" s="1"/>
      <c r="BE337" s="1"/>
      <c r="BF337" s="1" t="s">
        <v>14668</v>
      </c>
      <c r="BG337" s="1" t="s">
        <v>183</v>
      </c>
      <c r="BH337" s="1"/>
      <c r="BI337" s="1"/>
    </row>
    <row r="338" customFormat="false" ht="12.75" hidden="false" customHeight="false" outlineLevel="0" collapsed="false">
      <c r="A338" s="1" t="s">
        <v>2801</v>
      </c>
      <c r="B338" s="1" t="s">
        <v>2802</v>
      </c>
      <c r="C338" s="1" t="s">
        <v>177</v>
      </c>
      <c r="D338" s="1" t="s">
        <v>82</v>
      </c>
      <c r="E338" s="1" t="s">
        <v>14966</v>
      </c>
      <c r="F338" s="1" t="s">
        <v>14967</v>
      </c>
      <c r="G338" s="1" t="n">
        <v>41</v>
      </c>
      <c r="H338" s="1" t="n">
        <v>1000</v>
      </c>
      <c r="I338" s="101" t="s">
        <v>188</v>
      </c>
      <c r="J338" s="1"/>
      <c r="K338" s="1" t="n">
        <f aca="false">IFERROR(VLOOKUP(A338,'[2]Pivot HorizontalMRP'!$A$4:$B$2689,2,0),0)</f>
        <v>0</v>
      </c>
      <c r="L338" s="1" t="n">
        <f aca="false">IFERROR(VLOOKUP(A338,'[2]Pivot HorizontalMRP'!$A$4:$C$2689,3,0),0)</f>
        <v>817</v>
      </c>
      <c r="M338" s="1" t="n">
        <f aca="false">IFERROR(VLOOKUP(A338,'[2]Pivot HorizontalMRP'!$A$4:$D$2689,0.4,0),0)</f>
        <v>0</v>
      </c>
      <c r="N338" s="1" t="n">
        <f aca="false">IFERROR(VLOOKUP(A338,'[2]Pivot HorizontalMRP'!$A$4:$E$2689,5,0),0)</f>
        <v>0</v>
      </c>
      <c r="O338" s="1" t="n">
        <f aca="false">K338+L338</f>
        <v>817</v>
      </c>
      <c r="P338" s="1" t="n">
        <f aca="false">K338+L338+M338+N338</f>
        <v>817</v>
      </c>
      <c r="Q338" s="1" t="n">
        <f aca="false">IFERROR(VLOOKUP(A338,'[2]Pivot HorizontalMRP'!$A$4:$F$2689,6,0),0)</f>
        <v>99</v>
      </c>
      <c r="R338" s="1" t="n">
        <f aca="false">IFERROR(VLOOKUP(A338,'[2]Pivot HorizontalMRP'!$A$4:$G$2689,7,0),0)</f>
        <v>0</v>
      </c>
      <c r="S338" s="1" t="n">
        <f aca="false">IFERROR(VLOOKUP(A338,'[2]Pivot HorizontalMRP'!$A$4:$H$2689,8,0),0)</f>
        <v>0</v>
      </c>
      <c r="T338" s="1" t="n">
        <f aca="false">IFERROR(VLOOKUP(A338,'[2]Pivot HorizontalMRP'!$A$4:$I$2689,9,0),0)</f>
        <v>0</v>
      </c>
      <c r="U338" s="1" t="n">
        <f aca="false">IF(I338="delivery",O338-SUM(Q338+R338),IF(I338="PO",P338-SUM(Q338:R338)))</f>
        <v>718</v>
      </c>
      <c r="V338" s="81" t="n">
        <v>2.124</v>
      </c>
      <c r="W338" s="81"/>
      <c r="X338" s="81" t="n">
        <f aca="false">W338-V338</f>
        <v>-2.124</v>
      </c>
      <c r="Y338" s="81"/>
      <c r="Z338" s="81"/>
      <c r="AA338" s="81"/>
      <c r="AB338" s="81"/>
      <c r="AC338" s="81"/>
      <c r="AD338" s="81"/>
      <c r="AE338" s="81"/>
      <c r="AF338" s="81"/>
      <c r="AG338" s="81"/>
      <c r="AH338" s="81"/>
      <c r="AI338" s="81"/>
      <c r="AJ338" s="81"/>
      <c r="AK338" s="81"/>
      <c r="AL338" s="81"/>
      <c r="AM338" s="81"/>
      <c r="AN338" s="81"/>
      <c r="AO338" s="81" t="str">
        <f aca="false">D338</f>
        <v>Arista</v>
      </c>
      <c r="AP338" s="1" t="s">
        <v>263</v>
      </c>
      <c r="AQ338" s="1"/>
      <c r="AR338" s="1"/>
      <c r="AS338" s="1"/>
      <c r="AT338" s="1"/>
      <c r="AU338" s="1"/>
      <c r="AV338" s="1"/>
      <c r="AW338" s="1"/>
      <c r="AX338" s="1"/>
      <c r="AY338" s="1"/>
      <c r="AZ338" s="1"/>
      <c r="BA338" s="1"/>
      <c r="BB338" s="1"/>
      <c r="BC338" s="1"/>
      <c r="BD338" s="1"/>
      <c r="BE338" s="1"/>
      <c r="BF338" s="1" t="s">
        <v>14668</v>
      </c>
      <c r="BG338" s="1" t="s">
        <v>183</v>
      </c>
      <c r="BH338" s="1"/>
      <c r="BI338" s="1"/>
    </row>
    <row r="339" customFormat="false" ht="12.75" hidden="false" customHeight="false" outlineLevel="0" collapsed="false">
      <c r="A339" s="1" t="s">
        <v>2805</v>
      </c>
      <c r="B339" s="1" t="s">
        <v>2806</v>
      </c>
      <c r="C339" s="1" t="s">
        <v>177</v>
      </c>
      <c r="D339" s="1" t="s">
        <v>82</v>
      </c>
      <c r="E339" s="1" t="s">
        <v>2807</v>
      </c>
      <c r="F339" s="1" t="s">
        <v>14968</v>
      </c>
      <c r="G339" s="1" t="n">
        <v>41</v>
      </c>
      <c r="H339" s="1" t="n">
        <v>1000</v>
      </c>
      <c r="I339" s="101" t="s">
        <v>188</v>
      </c>
      <c r="J339" s="1"/>
      <c r="K339" s="1" t="n">
        <f aca="false">IFERROR(VLOOKUP(A339,'[2]Pivot HorizontalMRP'!$A$4:$B$2689,2,0),0)</f>
        <v>770</v>
      </c>
      <c r="L339" s="1" t="n">
        <f aca="false">IFERROR(VLOOKUP(A339,'[2]Pivot HorizontalMRP'!$A$4:$C$2689,3,0),0)</f>
        <v>40</v>
      </c>
      <c r="M339" s="1" t="n">
        <f aca="false">IFERROR(VLOOKUP(A339,'[2]Pivot HorizontalMRP'!$A$4:$D$2689,0.4,0),0)</f>
        <v>0</v>
      </c>
      <c r="N339" s="1" t="n">
        <f aca="false">IFERROR(VLOOKUP(A339,'[2]Pivot HorizontalMRP'!$A$4:$E$2689,5,0),0)</f>
        <v>0</v>
      </c>
      <c r="O339" s="1" t="n">
        <f aca="false">K339+L339</f>
        <v>810</v>
      </c>
      <c r="P339" s="1" t="n">
        <f aca="false">K339+L339+M339+N339</f>
        <v>810</v>
      </c>
      <c r="Q339" s="1" t="n">
        <f aca="false">IFERROR(VLOOKUP(A339,'[2]Pivot HorizontalMRP'!$A$4:$F$2689,6,0),0)</f>
        <v>104</v>
      </c>
      <c r="R339" s="1" t="n">
        <f aca="false">IFERROR(VLOOKUP(A339,'[2]Pivot HorizontalMRP'!$A$4:$G$2689,7,0),0)</f>
        <v>0</v>
      </c>
      <c r="S339" s="1" t="n">
        <f aca="false">IFERROR(VLOOKUP(A339,'[2]Pivot HorizontalMRP'!$A$4:$H$2689,8,0),0)</f>
        <v>0</v>
      </c>
      <c r="T339" s="1" t="n">
        <f aca="false">IFERROR(VLOOKUP(A339,'[2]Pivot HorizontalMRP'!$A$4:$I$2689,9,0),0)</f>
        <v>0</v>
      </c>
      <c r="U339" s="1" t="n">
        <f aca="false">IF(I339="delivery",O339-SUM(Q339+R339),IF(I339="PO",P339-SUM(Q339:R339)))</f>
        <v>706</v>
      </c>
      <c r="V339" s="81" t="n">
        <v>1.386</v>
      </c>
      <c r="W339" s="81"/>
      <c r="X339" s="81" t="n">
        <f aca="false">W339-V339</f>
        <v>-1.386</v>
      </c>
      <c r="Y339" s="81"/>
      <c r="Z339" s="81"/>
      <c r="AA339" s="81" t="n">
        <v>1.386</v>
      </c>
      <c r="AB339" s="81"/>
      <c r="AC339" s="81"/>
      <c r="AD339" s="81"/>
      <c r="AE339" s="81"/>
      <c r="AF339" s="81"/>
      <c r="AG339" s="81"/>
      <c r="AH339" s="81"/>
      <c r="AI339" s="81"/>
      <c r="AJ339" s="81"/>
      <c r="AK339" s="81"/>
      <c r="AL339" s="81"/>
      <c r="AM339" s="81"/>
      <c r="AN339" s="81"/>
      <c r="AO339" s="81" t="str">
        <f aca="false">D339</f>
        <v>Arista</v>
      </c>
      <c r="AP339" s="1" t="s">
        <v>263</v>
      </c>
      <c r="AQ339" s="1"/>
      <c r="AR339" s="1"/>
      <c r="AS339" s="1"/>
      <c r="AT339" s="1"/>
      <c r="AU339" s="1"/>
      <c r="AV339" s="1"/>
      <c r="AW339" s="1"/>
      <c r="AX339" s="1"/>
      <c r="AY339" s="1"/>
      <c r="AZ339" s="1"/>
      <c r="BA339" s="1"/>
      <c r="BB339" s="1"/>
      <c r="BC339" s="1"/>
      <c r="BD339" s="1"/>
      <c r="BE339" s="1"/>
      <c r="BF339" s="1" t="s">
        <v>14668</v>
      </c>
      <c r="BG339" s="1" t="s">
        <v>183</v>
      </c>
      <c r="BH339" s="1"/>
      <c r="BI339" s="1"/>
    </row>
    <row r="340" customFormat="false" ht="12.75" hidden="false" customHeight="false" outlineLevel="0" collapsed="false">
      <c r="A340" s="1" t="s">
        <v>2809</v>
      </c>
      <c r="B340" s="1" t="s">
        <v>2810</v>
      </c>
      <c r="C340" s="1" t="s">
        <v>177</v>
      </c>
      <c r="D340" s="1" t="s">
        <v>82</v>
      </c>
      <c r="E340" s="1" t="s">
        <v>2811</v>
      </c>
      <c r="F340" s="1" t="s">
        <v>2812</v>
      </c>
      <c r="G340" s="1" t="n">
        <v>41</v>
      </c>
      <c r="H340" s="1" t="n">
        <v>2500</v>
      </c>
      <c r="I340" s="101" t="s">
        <v>188</v>
      </c>
      <c r="J340" s="1"/>
      <c r="K340" s="1" t="n">
        <f aca="false">IFERROR(VLOOKUP(A340,'[2]Pivot HorizontalMRP'!$A$4:$B$2689,2,0),0)</f>
        <v>69000</v>
      </c>
      <c r="L340" s="1" t="n">
        <f aca="false">IFERROR(VLOOKUP(A340,'[2]Pivot HorizontalMRP'!$A$4:$C$2689,3,0),0)</f>
        <v>8389</v>
      </c>
      <c r="M340" s="1" t="n">
        <f aca="false">IFERROR(VLOOKUP(A340,'[2]Pivot HorizontalMRP'!$A$4:$D$2689,0.4,0),0)</f>
        <v>0</v>
      </c>
      <c r="N340" s="1" t="n">
        <f aca="false">IFERROR(VLOOKUP(A340,'[2]Pivot HorizontalMRP'!$A$4:$E$2689,5,0),0)</f>
        <v>0</v>
      </c>
      <c r="O340" s="1" t="n">
        <f aca="false">K340+L340</f>
        <v>77389</v>
      </c>
      <c r="P340" s="1" t="n">
        <f aca="false">K340+L340+M340+N340</f>
        <v>77389</v>
      </c>
      <c r="Q340" s="1" t="n">
        <f aca="false">IFERROR(VLOOKUP(A340,'[2]Pivot HorizontalMRP'!$A$4:$F$2689,6,0),0)</f>
        <v>6016</v>
      </c>
      <c r="R340" s="1" t="n">
        <f aca="false">IFERROR(VLOOKUP(A340,'[2]Pivot HorizontalMRP'!$A$4:$G$2689,7,0),0)</f>
        <v>4148</v>
      </c>
      <c r="S340" s="1" t="n">
        <f aca="false">IFERROR(VLOOKUP(A340,'[2]Pivot HorizontalMRP'!$A$4:$H$2689,8,0),0)</f>
        <v>2476</v>
      </c>
      <c r="T340" s="1" t="n">
        <f aca="false">IFERROR(VLOOKUP(A340,'[2]Pivot HorizontalMRP'!$A$4:$I$2689,9,0),0)</f>
        <v>2460</v>
      </c>
      <c r="U340" s="1" t="n">
        <f aca="false">IF(I340="delivery",O340-SUM(Q340+R340),IF(I340="PO",P340-SUM(Q340:R340)))</f>
        <v>67225</v>
      </c>
      <c r="V340" s="81" t="n">
        <v>0.412</v>
      </c>
      <c r="W340" s="81"/>
      <c r="X340" s="81" t="n">
        <f aca="false">W340-V340</f>
        <v>-0.412</v>
      </c>
      <c r="Y340" s="81"/>
      <c r="Z340" s="81"/>
      <c r="AA340" s="81"/>
      <c r="AB340" s="81"/>
      <c r="AC340" s="81"/>
      <c r="AD340" s="81"/>
      <c r="AE340" s="81"/>
      <c r="AF340" s="81"/>
      <c r="AG340" s="81"/>
      <c r="AH340" s="81"/>
      <c r="AI340" s="81"/>
      <c r="AJ340" s="81"/>
      <c r="AK340" s="81"/>
      <c r="AL340" s="81"/>
      <c r="AM340" s="81"/>
      <c r="AN340" s="81"/>
      <c r="AO340" s="81" t="str">
        <f aca="false">D340</f>
        <v>Arista</v>
      </c>
      <c r="AP340" s="1" t="s">
        <v>263</v>
      </c>
      <c r="AQ340" s="1"/>
      <c r="AR340" s="1"/>
      <c r="AS340" s="1"/>
      <c r="AT340" s="1"/>
      <c r="AU340" s="1"/>
      <c r="AV340" s="1"/>
      <c r="AW340" s="1"/>
      <c r="AX340" s="1"/>
      <c r="AY340" s="1"/>
      <c r="AZ340" s="1"/>
      <c r="BA340" s="1"/>
      <c r="BB340" s="1"/>
      <c r="BC340" s="1"/>
      <c r="BD340" s="1"/>
      <c r="BE340" s="1"/>
      <c r="BF340" s="1" t="s">
        <v>14668</v>
      </c>
      <c r="BG340" s="1" t="s">
        <v>183</v>
      </c>
      <c r="BH340" s="1"/>
      <c r="BI340" s="1"/>
    </row>
    <row r="341" customFormat="false" ht="12.75" hidden="false" customHeight="false" outlineLevel="0" collapsed="false">
      <c r="A341" s="1" t="s">
        <v>2813</v>
      </c>
      <c r="B341" s="1" t="s">
        <v>2814</v>
      </c>
      <c r="C341" s="1" t="s">
        <v>177</v>
      </c>
      <c r="D341" s="1" t="s">
        <v>82</v>
      </c>
      <c r="E341" s="1" t="s">
        <v>2815</v>
      </c>
      <c r="F341" s="1" t="s">
        <v>2816</v>
      </c>
      <c r="G341" s="1" t="n">
        <v>41</v>
      </c>
      <c r="H341" s="1" t="n">
        <v>1000</v>
      </c>
      <c r="I341" s="101" t="s">
        <v>188</v>
      </c>
      <c r="J341" s="1"/>
      <c r="K341" s="1" t="n">
        <f aca="false">IFERROR(VLOOKUP(A341,'[2]Pivot HorizontalMRP'!$A$4:$B$2689,2,0),0)</f>
        <v>0</v>
      </c>
      <c r="L341" s="1" t="n">
        <f aca="false">IFERROR(VLOOKUP(A341,'[2]Pivot HorizontalMRP'!$A$4:$C$2689,3,0),0)</f>
        <v>1930</v>
      </c>
      <c r="M341" s="1" t="n">
        <f aca="false">IFERROR(VLOOKUP(A341,'[2]Pivot HorizontalMRP'!$A$4:$D$2689,0.4,0),0)</f>
        <v>0</v>
      </c>
      <c r="N341" s="1" t="n">
        <f aca="false">IFERROR(VLOOKUP(A341,'[2]Pivot HorizontalMRP'!$A$4:$E$2689,5,0),0)</f>
        <v>0</v>
      </c>
      <c r="O341" s="1" t="n">
        <f aca="false">K341+L341</f>
        <v>1930</v>
      </c>
      <c r="P341" s="1" t="n">
        <f aca="false">K341+L341+M341+N341</f>
        <v>1930</v>
      </c>
      <c r="Q341" s="1" t="n">
        <f aca="false">IFERROR(VLOOKUP(A341,'[2]Pivot HorizontalMRP'!$A$4:$F$2689,6,0),0)</f>
        <v>0</v>
      </c>
      <c r="R341" s="1" t="n">
        <f aca="false">IFERROR(VLOOKUP(A341,'[2]Pivot HorizontalMRP'!$A$4:$G$2689,7,0),0)</f>
        <v>3004</v>
      </c>
      <c r="S341" s="1" t="n">
        <f aca="false">IFERROR(VLOOKUP(A341,'[2]Pivot HorizontalMRP'!$A$4:$H$2689,8,0),0)</f>
        <v>1531</v>
      </c>
      <c r="T341" s="1" t="n">
        <f aca="false">IFERROR(VLOOKUP(A341,'[2]Pivot HorizontalMRP'!$A$4:$I$2689,9,0),0)</f>
        <v>1907</v>
      </c>
      <c r="U341" s="1" t="n">
        <f aca="false">IF(I341="delivery",O341-SUM(Q341+R341),IF(I341="PO",P341-SUM(Q341:R341)))</f>
        <v>-1074</v>
      </c>
      <c r="V341" s="81" t="n">
        <v>1.454</v>
      </c>
      <c r="W341" s="81"/>
      <c r="X341" s="81" t="n">
        <f aca="false">W341-V341</f>
        <v>-1.454</v>
      </c>
      <c r="Y341" s="81"/>
      <c r="Z341" s="81"/>
      <c r="AA341" s="81"/>
      <c r="AB341" s="81"/>
      <c r="AC341" s="81"/>
      <c r="AD341" s="81"/>
      <c r="AE341" s="81"/>
      <c r="AF341" s="81"/>
      <c r="AG341" s="81"/>
      <c r="AH341" s="81"/>
      <c r="AI341" s="81"/>
      <c r="AJ341" s="81"/>
      <c r="AK341" s="81"/>
      <c r="AL341" s="81"/>
      <c r="AM341" s="81"/>
      <c r="AN341" s="81"/>
      <c r="AO341" s="81" t="str">
        <f aca="false">D341</f>
        <v>Arista</v>
      </c>
      <c r="AP341" s="1" t="s">
        <v>263</v>
      </c>
      <c r="AQ341" s="1"/>
      <c r="AR341" s="1"/>
      <c r="AS341" s="1"/>
      <c r="AT341" s="1"/>
      <c r="AU341" s="1"/>
      <c r="AV341" s="1"/>
      <c r="AW341" s="1"/>
      <c r="AX341" s="1"/>
      <c r="AY341" s="1"/>
      <c r="AZ341" s="1"/>
      <c r="BA341" s="1"/>
      <c r="BB341" s="1"/>
      <c r="BC341" s="1"/>
      <c r="BD341" s="1"/>
      <c r="BE341" s="1"/>
      <c r="BF341" s="1" t="s">
        <v>14668</v>
      </c>
      <c r="BG341" s="1" t="s">
        <v>183</v>
      </c>
      <c r="BH341" s="1"/>
      <c r="BI341" s="1"/>
    </row>
    <row r="342" customFormat="false" ht="12.75" hidden="false" customHeight="false" outlineLevel="0" collapsed="false">
      <c r="A342" s="1" t="s">
        <v>2817</v>
      </c>
      <c r="B342" s="1" t="s">
        <v>2818</v>
      </c>
      <c r="C342" s="1" t="s">
        <v>177</v>
      </c>
      <c r="D342" s="1" t="s">
        <v>82</v>
      </c>
      <c r="E342" s="1" t="s">
        <v>2819</v>
      </c>
      <c r="F342" s="1" t="s">
        <v>14969</v>
      </c>
      <c r="G342" s="1" t="n">
        <v>41</v>
      </c>
      <c r="H342" s="1" t="n">
        <v>5000</v>
      </c>
      <c r="I342" s="101" t="s">
        <v>188</v>
      </c>
      <c r="J342" s="1"/>
      <c r="K342" s="1" t="n">
        <f aca="false">IFERROR(VLOOKUP(A342,'[2]Pivot HorizontalMRP'!$A$4:$B$2689,2,0),0)</f>
        <v>0</v>
      </c>
      <c r="L342" s="1" t="n">
        <f aca="false">IFERROR(VLOOKUP(A342,'[2]Pivot HorizontalMRP'!$A$4:$C$2689,3,0),0)</f>
        <v>14358</v>
      </c>
      <c r="M342" s="1" t="n">
        <f aca="false">IFERROR(VLOOKUP(A342,'[2]Pivot HorizontalMRP'!$A$4:$D$2689,0.4,0),0)</f>
        <v>0</v>
      </c>
      <c r="N342" s="1" t="n">
        <f aca="false">IFERROR(VLOOKUP(A342,'[2]Pivot HorizontalMRP'!$A$4:$E$2689,5,0),0)</f>
        <v>5000</v>
      </c>
      <c r="O342" s="1" t="n">
        <f aca="false">K342+L342</f>
        <v>14358</v>
      </c>
      <c r="P342" s="1" t="n">
        <f aca="false">K342+L342+M342+N342</f>
        <v>19358</v>
      </c>
      <c r="Q342" s="1" t="n">
        <f aca="false">IFERROR(VLOOKUP(A342,'[2]Pivot HorizontalMRP'!$A$4:$F$2689,6,0),0)</f>
        <v>17232</v>
      </c>
      <c r="R342" s="1" t="n">
        <f aca="false">IFERROR(VLOOKUP(A342,'[2]Pivot HorizontalMRP'!$A$4:$G$2689,7,0),0)</f>
        <v>8490</v>
      </c>
      <c r="S342" s="1" t="n">
        <f aca="false">IFERROR(VLOOKUP(A342,'[2]Pivot HorizontalMRP'!$A$4:$H$2689,8,0),0)</f>
        <v>9690</v>
      </c>
      <c r="T342" s="1" t="n">
        <f aca="false">IFERROR(VLOOKUP(A342,'[2]Pivot HorizontalMRP'!$A$4:$I$2689,9,0),0)</f>
        <v>8850</v>
      </c>
      <c r="U342" s="1" t="n">
        <f aca="false">IF(I342="delivery",O342-SUM(Q342+R342),IF(I342="PO",P342-SUM(Q342:R342)))</f>
        <v>-6364</v>
      </c>
      <c r="V342" s="81" t="n">
        <v>1.309</v>
      </c>
      <c r="W342" s="81"/>
      <c r="X342" s="81" t="n">
        <f aca="false">W342-V342</f>
        <v>-1.309</v>
      </c>
      <c r="Y342" s="81"/>
      <c r="Z342" s="81"/>
      <c r="AA342" s="81" t="n">
        <v>1.309</v>
      </c>
      <c r="AB342" s="81"/>
      <c r="AC342" s="81"/>
      <c r="AD342" s="81"/>
      <c r="AE342" s="81"/>
      <c r="AF342" s="81"/>
      <c r="AG342" s="81"/>
      <c r="AH342" s="81"/>
      <c r="AI342" s="81"/>
      <c r="AJ342" s="81"/>
      <c r="AK342" s="81"/>
      <c r="AL342" s="81"/>
      <c r="AM342" s="81"/>
      <c r="AN342" s="81"/>
      <c r="AO342" s="81" t="str">
        <f aca="false">D342</f>
        <v>Arista</v>
      </c>
      <c r="AP342" s="1" t="s">
        <v>263</v>
      </c>
      <c r="AQ342" s="1"/>
      <c r="AR342" s="1"/>
      <c r="AS342" s="1"/>
      <c r="AT342" s="1"/>
      <c r="AU342" s="1"/>
      <c r="AV342" s="1"/>
      <c r="AW342" s="1"/>
      <c r="AX342" s="1"/>
      <c r="AY342" s="1"/>
      <c r="AZ342" s="1"/>
      <c r="BA342" s="1"/>
      <c r="BB342" s="1"/>
      <c r="BC342" s="1"/>
      <c r="BD342" s="1"/>
      <c r="BE342" s="1"/>
      <c r="BF342" s="1" t="s">
        <v>14668</v>
      </c>
      <c r="BG342" s="1" t="s">
        <v>183</v>
      </c>
      <c r="BH342" s="1"/>
      <c r="BI342" s="1"/>
    </row>
    <row r="343" customFormat="false" ht="12.75" hidden="false" customHeight="false" outlineLevel="0" collapsed="false">
      <c r="A343" s="1" t="s">
        <v>2821</v>
      </c>
      <c r="B343" s="1" t="s">
        <v>2822</v>
      </c>
      <c r="C343" s="1" t="s">
        <v>177</v>
      </c>
      <c r="D343" s="1" t="s">
        <v>82</v>
      </c>
      <c r="E343" s="1" t="s">
        <v>2823</v>
      </c>
      <c r="F343" s="1" t="s">
        <v>2824</v>
      </c>
      <c r="G343" s="1" t="n">
        <v>36</v>
      </c>
      <c r="H343" s="1" t="n">
        <v>1000</v>
      </c>
      <c r="I343" s="101" t="s">
        <v>188</v>
      </c>
      <c r="J343" s="1"/>
      <c r="K343" s="1" t="n">
        <f aca="false">IFERROR(VLOOKUP(A343,'[2]Pivot HorizontalMRP'!$A$4:$B$2689,2,0),0)</f>
        <v>0</v>
      </c>
      <c r="L343" s="1" t="n">
        <f aca="false">IFERROR(VLOOKUP(A343,'[2]Pivot HorizontalMRP'!$A$4:$C$2689,3,0),0)</f>
        <v>160</v>
      </c>
      <c r="M343" s="1" t="n">
        <f aca="false">IFERROR(VLOOKUP(A343,'[2]Pivot HorizontalMRP'!$A$4:$D$2689,0.4,0),0)</f>
        <v>0</v>
      </c>
      <c r="N343" s="1" t="n">
        <f aca="false">IFERROR(VLOOKUP(A343,'[2]Pivot HorizontalMRP'!$A$4:$E$2689,5,0),0)</f>
        <v>0</v>
      </c>
      <c r="O343" s="1" t="n">
        <f aca="false">K343+L343</f>
        <v>160</v>
      </c>
      <c r="P343" s="1" t="n">
        <f aca="false">K343+L343+M343+N343</f>
        <v>160</v>
      </c>
      <c r="Q343" s="1" t="n">
        <f aca="false">IFERROR(VLOOKUP(A343,'[2]Pivot HorizontalMRP'!$A$4:$F$2689,6,0),0)</f>
        <v>30</v>
      </c>
      <c r="R343" s="1" t="n">
        <f aca="false">IFERROR(VLOOKUP(A343,'[2]Pivot HorizontalMRP'!$A$4:$G$2689,7,0),0)</f>
        <v>50</v>
      </c>
      <c r="S343" s="1" t="n">
        <f aca="false">IFERROR(VLOOKUP(A343,'[2]Pivot HorizontalMRP'!$A$4:$H$2689,8,0),0)</f>
        <v>0</v>
      </c>
      <c r="T343" s="1" t="n">
        <f aca="false">IFERROR(VLOOKUP(A343,'[2]Pivot HorizontalMRP'!$A$4:$I$2689,9,0),0)</f>
        <v>0</v>
      </c>
      <c r="U343" s="1" t="n">
        <f aca="false">IF(I343="delivery",O343-SUM(Q343+R343),IF(I343="PO",P343-SUM(Q343:R343)))</f>
        <v>80</v>
      </c>
      <c r="V343" s="81" t="n">
        <v>0.64342</v>
      </c>
      <c r="W343" s="81"/>
      <c r="X343" s="81" t="n">
        <f aca="false">W343-V343</f>
        <v>-0.64342</v>
      </c>
      <c r="Y343" s="81"/>
      <c r="Z343" s="81"/>
      <c r="AA343" s="81"/>
      <c r="AB343" s="81"/>
      <c r="AC343" s="81"/>
      <c r="AD343" s="81"/>
      <c r="AE343" s="81"/>
      <c r="AF343" s="81"/>
      <c r="AG343" s="81"/>
      <c r="AH343" s="81"/>
      <c r="AI343" s="81"/>
      <c r="AJ343" s="81"/>
      <c r="AK343" s="81"/>
      <c r="AL343" s="81"/>
      <c r="AM343" s="81"/>
      <c r="AN343" s="81"/>
      <c r="AO343" s="81" t="str">
        <f aca="false">D343</f>
        <v>Arista</v>
      </c>
      <c r="AP343" s="1" t="s">
        <v>263</v>
      </c>
      <c r="AQ343" s="1"/>
      <c r="AR343" s="1"/>
      <c r="AS343" s="1"/>
      <c r="AT343" s="1"/>
      <c r="AU343" s="1"/>
      <c r="AV343" s="1"/>
      <c r="AW343" s="1"/>
      <c r="AX343" s="1"/>
      <c r="AY343" s="1"/>
      <c r="AZ343" s="1"/>
      <c r="BA343" s="1"/>
      <c r="BB343" s="1"/>
      <c r="BC343" s="1"/>
      <c r="BD343" s="1"/>
      <c r="BE343" s="1"/>
      <c r="BF343" s="1" t="s">
        <v>14668</v>
      </c>
      <c r="BG343" s="1" t="s">
        <v>183</v>
      </c>
      <c r="BH343" s="1"/>
      <c r="BI343" s="1"/>
    </row>
    <row r="344" customFormat="false" ht="12.75" hidden="false" customHeight="false" outlineLevel="0" collapsed="false">
      <c r="A344" s="1" t="s">
        <v>2825</v>
      </c>
      <c r="B344" s="1" t="s">
        <v>2826</v>
      </c>
      <c r="C344" s="1" t="s">
        <v>177</v>
      </c>
      <c r="D344" s="1" t="s">
        <v>82</v>
      </c>
      <c r="E344" s="1" t="s">
        <v>2827</v>
      </c>
      <c r="F344" s="1" t="s">
        <v>2828</v>
      </c>
      <c r="G344" s="1" t="n">
        <v>41</v>
      </c>
      <c r="H344" s="1" t="n">
        <v>1000</v>
      </c>
      <c r="I344" s="101" t="s">
        <v>188</v>
      </c>
      <c r="J344" s="1"/>
      <c r="K344" s="1" t="n">
        <f aca="false">IFERROR(VLOOKUP(A344,'[2]Pivot HorizontalMRP'!$A$4:$B$2689,2,0),0)</f>
        <v>2188</v>
      </c>
      <c r="L344" s="1" t="n">
        <f aca="false">IFERROR(VLOOKUP(A344,'[2]Pivot HorizontalMRP'!$A$4:$C$2689,3,0),0)</f>
        <v>251</v>
      </c>
      <c r="M344" s="1" t="n">
        <f aca="false">IFERROR(VLOOKUP(A344,'[2]Pivot HorizontalMRP'!$A$4:$D$2689,0.4,0),0)</f>
        <v>0</v>
      </c>
      <c r="N344" s="1" t="n">
        <f aca="false">IFERROR(VLOOKUP(A344,'[2]Pivot HorizontalMRP'!$A$4:$E$2689,5,0),0)</f>
        <v>0</v>
      </c>
      <c r="O344" s="1" t="n">
        <f aca="false">K344+L344</f>
        <v>2439</v>
      </c>
      <c r="P344" s="1" t="n">
        <f aca="false">K344+L344+M344+N344</f>
        <v>2439</v>
      </c>
      <c r="Q344" s="1" t="n">
        <f aca="false">IFERROR(VLOOKUP(A344,'[2]Pivot HorizontalMRP'!$A$4:$F$2689,6,0),0)</f>
        <v>369</v>
      </c>
      <c r="R344" s="1" t="n">
        <f aca="false">IFERROR(VLOOKUP(A344,'[2]Pivot HorizontalMRP'!$A$4:$G$2689,7,0),0)</f>
        <v>249</v>
      </c>
      <c r="S344" s="1" t="n">
        <f aca="false">IFERROR(VLOOKUP(A344,'[2]Pivot HorizontalMRP'!$A$4:$H$2689,8,0),0)</f>
        <v>138</v>
      </c>
      <c r="T344" s="1" t="n">
        <f aca="false">IFERROR(VLOOKUP(A344,'[2]Pivot HorizontalMRP'!$A$4:$I$2689,9,0),0)</f>
        <v>138</v>
      </c>
      <c r="U344" s="1" t="n">
        <f aca="false">IF(I344="delivery",O344-SUM(Q344+R344),IF(I344="PO",P344-SUM(Q344:R344)))</f>
        <v>1821</v>
      </c>
      <c r="V344" s="81" t="n">
        <v>3.202</v>
      </c>
      <c r="W344" s="81"/>
      <c r="X344" s="81" t="n">
        <f aca="false">W344-V344</f>
        <v>-3.202</v>
      </c>
      <c r="Y344" s="81"/>
      <c r="Z344" s="81"/>
      <c r="AA344" s="81"/>
      <c r="AB344" s="81"/>
      <c r="AC344" s="81"/>
      <c r="AD344" s="81"/>
      <c r="AE344" s="81"/>
      <c r="AF344" s="81"/>
      <c r="AG344" s="81"/>
      <c r="AH344" s="81"/>
      <c r="AI344" s="81"/>
      <c r="AJ344" s="81"/>
      <c r="AK344" s="81"/>
      <c r="AL344" s="81"/>
      <c r="AM344" s="81"/>
      <c r="AN344" s="81"/>
      <c r="AO344" s="81" t="str">
        <f aca="false">D344</f>
        <v>Arista</v>
      </c>
      <c r="AP344" s="1" t="s">
        <v>263</v>
      </c>
      <c r="AQ344" s="1"/>
      <c r="AR344" s="1"/>
      <c r="AS344" s="1"/>
      <c r="AT344" s="1"/>
      <c r="AU344" s="1"/>
      <c r="AV344" s="1"/>
      <c r="AW344" s="1"/>
      <c r="AX344" s="1"/>
      <c r="AY344" s="1"/>
      <c r="AZ344" s="1"/>
      <c r="BA344" s="1"/>
      <c r="BB344" s="1"/>
      <c r="BC344" s="1"/>
      <c r="BD344" s="1"/>
      <c r="BE344" s="1"/>
      <c r="BF344" s="1" t="s">
        <v>14668</v>
      </c>
      <c r="BG344" s="1" t="s">
        <v>183</v>
      </c>
      <c r="BH344" s="1"/>
      <c r="BI344" s="1"/>
    </row>
    <row r="345" customFormat="false" ht="12.75" hidden="false" customHeight="false" outlineLevel="0" collapsed="false">
      <c r="A345" s="1" t="s">
        <v>2829</v>
      </c>
      <c r="B345" s="1" t="s">
        <v>2830</v>
      </c>
      <c r="C345" s="1" t="s">
        <v>177</v>
      </c>
      <c r="D345" s="1" t="s">
        <v>82</v>
      </c>
      <c r="E345" s="1" t="s">
        <v>2831</v>
      </c>
      <c r="F345" s="1" t="s">
        <v>2832</v>
      </c>
      <c r="G345" s="1" t="n">
        <v>41</v>
      </c>
      <c r="H345" s="1" t="n">
        <v>1000</v>
      </c>
      <c r="I345" s="101" t="s">
        <v>188</v>
      </c>
      <c r="J345" s="1"/>
      <c r="K345" s="1" t="n">
        <f aca="false">IFERROR(VLOOKUP(A345,'[2]Pivot HorizontalMRP'!$A$4:$B$2689,2,0),0)</f>
        <v>0</v>
      </c>
      <c r="L345" s="1" t="n">
        <f aca="false">IFERROR(VLOOKUP(A345,'[2]Pivot HorizontalMRP'!$A$4:$C$2689,3,0),0)</f>
        <v>738</v>
      </c>
      <c r="M345" s="1" t="n">
        <f aca="false">IFERROR(VLOOKUP(A345,'[2]Pivot HorizontalMRP'!$A$4:$D$2689,0.4,0),0)</f>
        <v>0</v>
      </c>
      <c r="N345" s="1" t="n">
        <f aca="false">IFERROR(VLOOKUP(A345,'[2]Pivot HorizontalMRP'!$A$4:$E$2689,5,0),0)</f>
        <v>0</v>
      </c>
      <c r="O345" s="1" t="n">
        <f aca="false">K345+L345</f>
        <v>738</v>
      </c>
      <c r="P345" s="1" t="n">
        <f aca="false">K345+L345+M345+N345</f>
        <v>738</v>
      </c>
      <c r="Q345" s="1" t="n">
        <f aca="false">IFERROR(VLOOKUP(A345,'[2]Pivot HorizontalMRP'!$A$4:$F$2689,6,0),0)</f>
        <v>323</v>
      </c>
      <c r="R345" s="1" t="n">
        <f aca="false">IFERROR(VLOOKUP(A345,'[2]Pivot HorizontalMRP'!$A$4:$G$2689,7,0),0)</f>
        <v>249</v>
      </c>
      <c r="S345" s="1" t="n">
        <f aca="false">IFERROR(VLOOKUP(A345,'[2]Pivot HorizontalMRP'!$A$4:$H$2689,8,0),0)</f>
        <v>138</v>
      </c>
      <c r="T345" s="1" t="n">
        <f aca="false">IFERROR(VLOOKUP(A345,'[2]Pivot HorizontalMRP'!$A$4:$I$2689,9,0),0)</f>
        <v>138</v>
      </c>
      <c r="U345" s="1" t="n">
        <f aca="false">IF(I345="delivery",O345-SUM(Q345+R345),IF(I345="PO",P345-SUM(Q345:R345)))</f>
        <v>166</v>
      </c>
      <c r="V345" s="81" t="n">
        <v>0.375</v>
      </c>
      <c r="W345" s="81"/>
      <c r="X345" s="81" t="n">
        <f aca="false">W345-V345</f>
        <v>-0.375</v>
      </c>
      <c r="Y345" s="81"/>
      <c r="Z345" s="81"/>
      <c r="AA345" s="81"/>
      <c r="AB345" s="81"/>
      <c r="AC345" s="81"/>
      <c r="AD345" s="81"/>
      <c r="AE345" s="81"/>
      <c r="AF345" s="81"/>
      <c r="AG345" s="81"/>
      <c r="AH345" s="81"/>
      <c r="AI345" s="81"/>
      <c r="AJ345" s="81"/>
      <c r="AK345" s="81"/>
      <c r="AL345" s="81"/>
      <c r="AM345" s="81"/>
      <c r="AN345" s="81"/>
      <c r="AO345" s="81" t="str">
        <f aca="false">D345</f>
        <v>Arista</v>
      </c>
      <c r="AP345" s="1" t="s">
        <v>263</v>
      </c>
      <c r="AQ345" s="1"/>
      <c r="AR345" s="1"/>
      <c r="AS345" s="1"/>
      <c r="AT345" s="1"/>
      <c r="AU345" s="1"/>
      <c r="AV345" s="1"/>
      <c r="AW345" s="1"/>
      <c r="AX345" s="1"/>
      <c r="AY345" s="1"/>
      <c r="AZ345" s="1"/>
      <c r="BA345" s="1"/>
      <c r="BB345" s="1"/>
      <c r="BC345" s="1"/>
      <c r="BD345" s="1"/>
      <c r="BE345" s="1"/>
      <c r="BF345" s="1" t="s">
        <v>14668</v>
      </c>
      <c r="BG345" s="1" t="s">
        <v>183</v>
      </c>
      <c r="BH345" s="1"/>
      <c r="BI345" s="1"/>
    </row>
    <row r="346" customFormat="false" ht="12.75" hidden="false" customHeight="false" outlineLevel="0" collapsed="false">
      <c r="A346" s="1" t="s">
        <v>2833</v>
      </c>
      <c r="B346" s="1" t="s">
        <v>2834</v>
      </c>
      <c r="C346" s="1" t="s">
        <v>177</v>
      </c>
      <c r="D346" s="1" t="s">
        <v>82</v>
      </c>
      <c r="E346" s="1" t="s">
        <v>2835</v>
      </c>
      <c r="F346" s="1" t="s">
        <v>2836</v>
      </c>
      <c r="G346" s="1" t="n">
        <v>41</v>
      </c>
      <c r="H346" s="1" t="n">
        <v>1000</v>
      </c>
      <c r="I346" s="101" t="s">
        <v>188</v>
      </c>
      <c r="J346" s="1"/>
      <c r="K346" s="1" t="n">
        <f aca="false">IFERROR(VLOOKUP(A346,'[2]Pivot HorizontalMRP'!$A$4:$B$2689,2,0),0)</f>
        <v>0</v>
      </c>
      <c r="L346" s="1" t="n">
        <f aca="false">IFERROR(VLOOKUP(A346,'[2]Pivot HorizontalMRP'!$A$4:$C$2689,3,0),0)</f>
        <v>244</v>
      </c>
      <c r="M346" s="1" t="n">
        <f aca="false">IFERROR(VLOOKUP(A346,'[2]Pivot HorizontalMRP'!$A$4:$D$2689,0.4,0),0)</f>
        <v>0</v>
      </c>
      <c r="N346" s="1" t="n">
        <f aca="false">IFERROR(VLOOKUP(A346,'[2]Pivot HorizontalMRP'!$A$4:$E$2689,5,0),0)</f>
        <v>634</v>
      </c>
      <c r="O346" s="1" t="n">
        <f aca="false">K346+L346</f>
        <v>244</v>
      </c>
      <c r="P346" s="1" t="n">
        <f aca="false">K346+L346+M346+N346</f>
        <v>878</v>
      </c>
      <c r="Q346" s="1" t="n">
        <f aca="false">IFERROR(VLOOKUP(A346,'[2]Pivot HorizontalMRP'!$A$4:$F$2689,6,0),0)</f>
        <v>323</v>
      </c>
      <c r="R346" s="1" t="n">
        <f aca="false">IFERROR(VLOOKUP(A346,'[2]Pivot HorizontalMRP'!$A$4:$G$2689,7,0),0)</f>
        <v>249</v>
      </c>
      <c r="S346" s="1" t="n">
        <f aca="false">IFERROR(VLOOKUP(A346,'[2]Pivot HorizontalMRP'!$A$4:$H$2689,8,0),0)</f>
        <v>138</v>
      </c>
      <c r="T346" s="1" t="n">
        <f aca="false">IFERROR(VLOOKUP(A346,'[2]Pivot HorizontalMRP'!$A$4:$I$2689,9,0),0)</f>
        <v>138</v>
      </c>
      <c r="U346" s="1" t="n">
        <f aca="false">IF(I346="delivery",O346-SUM(Q346+R346),IF(I346="PO",P346-SUM(Q346:R346)))</f>
        <v>306</v>
      </c>
      <c r="V346" s="81" t="n">
        <v>0.375</v>
      </c>
      <c r="W346" s="81"/>
      <c r="X346" s="81" t="n">
        <f aca="false">W346-V346</f>
        <v>-0.375</v>
      </c>
      <c r="Y346" s="81"/>
      <c r="Z346" s="81"/>
      <c r="AA346" s="81"/>
      <c r="AB346" s="81"/>
      <c r="AC346" s="81"/>
      <c r="AD346" s="81"/>
      <c r="AE346" s="81"/>
      <c r="AF346" s="81"/>
      <c r="AG346" s="81"/>
      <c r="AH346" s="81"/>
      <c r="AI346" s="81"/>
      <c r="AJ346" s="81"/>
      <c r="AK346" s="81"/>
      <c r="AL346" s="81"/>
      <c r="AM346" s="81"/>
      <c r="AN346" s="81"/>
      <c r="AO346" s="81" t="str">
        <f aca="false">D346</f>
        <v>Arista</v>
      </c>
      <c r="AP346" s="1" t="s">
        <v>263</v>
      </c>
      <c r="AQ346" s="1"/>
      <c r="AR346" s="1"/>
      <c r="AS346" s="1"/>
      <c r="AT346" s="1"/>
      <c r="AU346" s="1"/>
      <c r="AV346" s="1"/>
      <c r="AW346" s="1"/>
      <c r="AX346" s="1"/>
      <c r="AY346" s="1"/>
      <c r="AZ346" s="1"/>
      <c r="BA346" s="1"/>
      <c r="BB346" s="1"/>
      <c r="BC346" s="1"/>
      <c r="BD346" s="1"/>
      <c r="BE346" s="1"/>
      <c r="BF346" s="1" t="s">
        <v>14668</v>
      </c>
      <c r="BG346" s="1" t="s">
        <v>183</v>
      </c>
      <c r="BH346" s="1"/>
      <c r="BI346" s="1"/>
    </row>
    <row r="347" customFormat="false" ht="12.75" hidden="false" customHeight="false" outlineLevel="0" collapsed="false">
      <c r="A347" s="1" t="s">
        <v>2837</v>
      </c>
      <c r="B347" s="1" t="s">
        <v>2838</v>
      </c>
      <c r="C347" s="1" t="s">
        <v>177</v>
      </c>
      <c r="D347" s="1" t="s">
        <v>82</v>
      </c>
      <c r="E347" s="1" t="s">
        <v>2839</v>
      </c>
      <c r="F347" s="1" t="s">
        <v>14970</v>
      </c>
      <c r="G347" s="1" t="n">
        <v>41</v>
      </c>
      <c r="H347" s="1" t="n">
        <v>2000</v>
      </c>
      <c r="I347" s="101" t="s">
        <v>188</v>
      </c>
      <c r="J347" s="1"/>
      <c r="K347" s="1" t="n">
        <f aca="false">IFERROR(VLOOKUP(A347,'[2]Pivot HorizontalMRP'!$A$4:$B$2689,2,0),0)</f>
        <v>0</v>
      </c>
      <c r="L347" s="1" t="n">
        <f aca="false">IFERROR(VLOOKUP(A347,'[2]Pivot HorizontalMRP'!$A$4:$C$2689,3,0),0)</f>
        <v>1840</v>
      </c>
      <c r="M347" s="1" t="n">
        <f aca="false">IFERROR(VLOOKUP(A347,'[2]Pivot HorizontalMRP'!$A$4:$D$2689,0.4,0),0)</f>
        <v>0</v>
      </c>
      <c r="N347" s="1" t="n">
        <f aca="false">IFERROR(VLOOKUP(A347,'[2]Pivot HorizontalMRP'!$A$4:$E$2689,5,0),0)</f>
        <v>0</v>
      </c>
      <c r="O347" s="1" t="n">
        <f aca="false">K347+L347</f>
        <v>1840</v>
      </c>
      <c r="P347" s="1" t="n">
        <f aca="false">K347+L347+M347+N347</f>
        <v>1840</v>
      </c>
      <c r="Q347" s="1" t="n">
        <f aca="false">IFERROR(VLOOKUP(A347,'[2]Pivot HorizontalMRP'!$A$4:$F$2689,6,0),0)</f>
        <v>8</v>
      </c>
      <c r="R347" s="1" t="n">
        <f aca="false">IFERROR(VLOOKUP(A347,'[2]Pivot HorizontalMRP'!$A$4:$G$2689,7,0),0)</f>
        <v>4330</v>
      </c>
      <c r="S347" s="1" t="n">
        <f aca="false">IFERROR(VLOOKUP(A347,'[2]Pivot HorizontalMRP'!$A$4:$H$2689,8,0),0)</f>
        <v>2359</v>
      </c>
      <c r="T347" s="1" t="n">
        <f aca="false">IFERROR(VLOOKUP(A347,'[2]Pivot HorizontalMRP'!$A$4:$I$2689,9,0),0)</f>
        <v>2574</v>
      </c>
      <c r="U347" s="1" t="n">
        <f aca="false">IF(I347="delivery",O347-SUM(Q347+R347),IF(I347="PO",P347-SUM(Q347:R347)))</f>
        <v>-2498</v>
      </c>
      <c r="V347" s="81" t="n">
        <v>0.365</v>
      </c>
      <c r="W347" s="81"/>
      <c r="X347" s="81" t="n">
        <f aca="false">W347-V347</f>
        <v>-0.365</v>
      </c>
      <c r="Y347" s="81"/>
      <c r="Z347" s="81"/>
      <c r="AA347" s="81" t="n">
        <v>0.39</v>
      </c>
      <c r="AB347" s="81"/>
      <c r="AC347" s="81"/>
      <c r="AD347" s="81"/>
      <c r="AE347" s="81"/>
      <c r="AF347" s="81"/>
      <c r="AG347" s="81"/>
      <c r="AH347" s="81"/>
      <c r="AI347" s="81"/>
      <c r="AJ347" s="81"/>
      <c r="AK347" s="81"/>
      <c r="AL347" s="81"/>
      <c r="AM347" s="81"/>
      <c r="AN347" s="81"/>
      <c r="AO347" s="81" t="str">
        <f aca="false">D347</f>
        <v>Arista</v>
      </c>
      <c r="AP347" s="1" t="s">
        <v>263</v>
      </c>
      <c r="AQ347" s="1"/>
      <c r="AR347" s="1"/>
      <c r="AS347" s="1"/>
      <c r="AT347" s="1"/>
      <c r="AU347" s="1"/>
      <c r="AV347" s="1"/>
      <c r="AW347" s="1"/>
      <c r="AX347" s="1"/>
      <c r="AY347" s="1"/>
      <c r="AZ347" s="1"/>
      <c r="BA347" s="1"/>
      <c r="BB347" s="1"/>
      <c r="BC347" s="1"/>
      <c r="BD347" s="1"/>
      <c r="BE347" s="1"/>
      <c r="BF347" s="1" t="s">
        <v>14668</v>
      </c>
      <c r="BG347" s="1" t="s">
        <v>183</v>
      </c>
      <c r="BH347" s="1"/>
      <c r="BI347" s="1"/>
    </row>
    <row r="348" customFormat="false" ht="12.75" hidden="false" customHeight="false" outlineLevel="0" collapsed="false">
      <c r="A348" s="1" t="s">
        <v>2841</v>
      </c>
      <c r="B348" s="1" t="s">
        <v>2842</v>
      </c>
      <c r="C348" s="1" t="s">
        <v>177</v>
      </c>
      <c r="D348" s="1" t="s">
        <v>82</v>
      </c>
      <c r="E348" s="1" t="s">
        <v>2843</v>
      </c>
      <c r="F348" s="1" t="s">
        <v>2844</v>
      </c>
      <c r="G348" s="1" t="n">
        <v>56</v>
      </c>
      <c r="H348" s="1" t="n">
        <v>10000</v>
      </c>
      <c r="I348" s="101" t="s">
        <v>188</v>
      </c>
      <c r="J348" s="1"/>
      <c r="K348" s="1" t="n">
        <f aca="false">IFERROR(VLOOKUP(A348,'[2]Pivot HorizontalMRP'!$A$4:$B$2689,2,0),0)</f>
        <v>0</v>
      </c>
      <c r="L348" s="1" t="n">
        <f aca="false">IFERROR(VLOOKUP(A348,'[2]Pivot HorizontalMRP'!$A$4:$C$2689,3,0),0)</f>
        <v>15633</v>
      </c>
      <c r="M348" s="1" t="n">
        <f aca="false">IFERROR(VLOOKUP(A348,'[2]Pivot HorizontalMRP'!$A$4:$D$2689,0.4,0),0)</f>
        <v>0</v>
      </c>
      <c r="N348" s="1" t="n">
        <f aca="false">IFERROR(VLOOKUP(A348,'[2]Pivot HorizontalMRP'!$A$4:$E$2689,5,0),0)</f>
        <v>0</v>
      </c>
      <c r="O348" s="1" t="n">
        <f aca="false">K348+L348</f>
        <v>15633</v>
      </c>
      <c r="P348" s="1" t="n">
        <f aca="false">K348+L348+M348+N348</f>
        <v>15633</v>
      </c>
      <c r="Q348" s="1" t="n">
        <f aca="false">IFERROR(VLOOKUP(A348,'[2]Pivot HorizontalMRP'!$A$4:$F$2689,6,0),0)</f>
        <v>11496</v>
      </c>
      <c r="R348" s="1" t="n">
        <f aca="false">IFERROR(VLOOKUP(A348,'[2]Pivot HorizontalMRP'!$A$4:$G$2689,7,0),0)</f>
        <v>8736</v>
      </c>
      <c r="S348" s="1" t="n">
        <f aca="false">IFERROR(VLOOKUP(A348,'[2]Pivot HorizontalMRP'!$A$4:$H$2689,8,0),0)</f>
        <v>6336</v>
      </c>
      <c r="T348" s="1" t="n">
        <f aca="false">IFERROR(VLOOKUP(A348,'[2]Pivot HorizontalMRP'!$A$4:$I$2689,9,0),0)</f>
        <v>6336</v>
      </c>
      <c r="U348" s="1" t="n">
        <f aca="false">IF(I348="delivery",O348-SUM(Q348+R348),IF(I348="PO",P348-SUM(Q348:R348)))</f>
        <v>-4599</v>
      </c>
      <c r="V348" s="81" t="n">
        <v>0.19</v>
      </c>
      <c r="W348" s="81"/>
      <c r="X348" s="81" t="n">
        <f aca="false">W348-V348</f>
        <v>-0.19</v>
      </c>
      <c r="Y348" s="81"/>
      <c r="Z348" s="81"/>
      <c r="AA348" s="81" t="n">
        <v>0.35</v>
      </c>
      <c r="AB348" s="81"/>
      <c r="AC348" s="81"/>
      <c r="AD348" s="81"/>
      <c r="AE348" s="81"/>
      <c r="AF348" s="81"/>
      <c r="AG348" s="81"/>
      <c r="AH348" s="81"/>
      <c r="AI348" s="81"/>
      <c r="AJ348" s="81"/>
      <c r="AK348" s="81"/>
      <c r="AL348" s="81"/>
      <c r="AM348" s="81"/>
      <c r="AN348" s="81"/>
      <c r="AO348" s="81" t="str">
        <f aca="false">D348</f>
        <v>Arista</v>
      </c>
      <c r="AP348" s="1" t="s">
        <v>263</v>
      </c>
      <c r="AQ348" s="1"/>
      <c r="AR348" s="1"/>
      <c r="AS348" s="1"/>
      <c r="AT348" s="1"/>
      <c r="AU348" s="1"/>
      <c r="AV348" s="1"/>
      <c r="AW348" s="1"/>
      <c r="AX348" s="1"/>
      <c r="AY348" s="1"/>
      <c r="AZ348" s="1"/>
      <c r="BA348" s="1"/>
      <c r="BB348" s="1"/>
      <c r="BC348" s="1"/>
      <c r="BD348" s="1"/>
      <c r="BE348" s="1"/>
      <c r="BF348" s="1" t="s">
        <v>14668</v>
      </c>
      <c r="BG348" s="1" t="s">
        <v>183</v>
      </c>
      <c r="BH348" s="1"/>
      <c r="BI348" s="1"/>
    </row>
    <row r="349" customFormat="false" ht="12.75" hidden="false" customHeight="false" outlineLevel="0" collapsed="false">
      <c r="A349" s="1" t="s">
        <v>2845</v>
      </c>
      <c r="B349" s="1" t="s">
        <v>2846</v>
      </c>
      <c r="C349" s="1" t="s">
        <v>177</v>
      </c>
      <c r="D349" s="1" t="s">
        <v>82</v>
      </c>
      <c r="E349" s="1" t="s">
        <v>2847</v>
      </c>
      <c r="F349" s="1" t="s">
        <v>2848</v>
      </c>
      <c r="G349" s="1" t="n">
        <v>41</v>
      </c>
      <c r="H349" s="1" t="n">
        <v>1000</v>
      </c>
      <c r="I349" s="101" t="s">
        <v>188</v>
      </c>
      <c r="J349" s="1"/>
      <c r="K349" s="1" t="n">
        <f aca="false">IFERROR(VLOOKUP(A349,'[2]Pivot HorizontalMRP'!$A$4:$B$2689,2,0),0)</f>
        <v>0</v>
      </c>
      <c r="L349" s="1" t="n">
        <f aca="false">IFERROR(VLOOKUP(A349,'[2]Pivot HorizontalMRP'!$A$4:$C$2689,3,0),0)</f>
        <v>176</v>
      </c>
      <c r="M349" s="1" t="n">
        <f aca="false">IFERROR(VLOOKUP(A349,'[2]Pivot HorizontalMRP'!$A$4:$D$2689,0.4,0),0)</f>
        <v>0</v>
      </c>
      <c r="N349" s="1" t="n">
        <f aca="false">IFERROR(VLOOKUP(A349,'[2]Pivot HorizontalMRP'!$A$4:$E$2689,5,0),0)</f>
        <v>0</v>
      </c>
      <c r="O349" s="1" t="n">
        <f aca="false">K349+L349</f>
        <v>176</v>
      </c>
      <c r="P349" s="1" t="n">
        <f aca="false">K349+L349+M349+N349</f>
        <v>176</v>
      </c>
      <c r="Q349" s="1" t="n">
        <f aca="false">IFERROR(VLOOKUP(A349,'[2]Pivot HorizontalMRP'!$A$4:$F$2689,6,0),0)</f>
        <v>8</v>
      </c>
      <c r="R349" s="1" t="n">
        <f aca="false">IFERROR(VLOOKUP(A349,'[2]Pivot HorizontalMRP'!$A$4:$G$2689,7,0),0)</f>
        <v>0</v>
      </c>
      <c r="S349" s="1" t="n">
        <f aca="false">IFERROR(VLOOKUP(A349,'[2]Pivot HorizontalMRP'!$A$4:$H$2689,8,0),0)</f>
        <v>0</v>
      </c>
      <c r="T349" s="1" t="n">
        <f aca="false">IFERROR(VLOOKUP(A349,'[2]Pivot HorizontalMRP'!$A$4:$I$2689,9,0),0)</f>
        <v>0</v>
      </c>
      <c r="U349" s="1" t="n">
        <f aca="false">IF(I349="delivery",O349-SUM(Q349+R349),IF(I349="PO",P349-SUM(Q349:R349)))</f>
        <v>168</v>
      </c>
      <c r="V349" s="81" t="n">
        <v>1.085</v>
      </c>
      <c r="W349" s="81"/>
      <c r="X349" s="81" t="n">
        <f aca="false">W349-V349</f>
        <v>-1.085</v>
      </c>
      <c r="Y349" s="81"/>
      <c r="Z349" s="81"/>
      <c r="AA349" s="81"/>
      <c r="AB349" s="81"/>
      <c r="AC349" s="81"/>
      <c r="AD349" s="81"/>
      <c r="AE349" s="81"/>
      <c r="AF349" s="81"/>
      <c r="AG349" s="81"/>
      <c r="AH349" s="81"/>
      <c r="AI349" s="81"/>
      <c r="AJ349" s="81"/>
      <c r="AK349" s="81"/>
      <c r="AL349" s="81"/>
      <c r="AM349" s="81"/>
      <c r="AN349" s="81"/>
      <c r="AO349" s="81" t="str">
        <f aca="false">D349</f>
        <v>Arista</v>
      </c>
      <c r="AP349" s="1" t="s">
        <v>263</v>
      </c>
      <c r="AQ349" s="1"/>
      <c r="AR349" s="1"/>
      <c r="AS349" s="1"/>
      <c r="AT349" s="1"/>
      <c r="AU349" s="1"/>
      <c r="AV349" s="1"/>
      <c r="AW349" s="1"/>
      <c r="AX349" s="1"/>
      <c r="AY349" s="1"/>
      <c r="AZ349" s="1"/>
      <c r="BA349" s="1"/>
      <c r="BB349" s="1"/>
      <c r="BC349" s="1"/>
      <c r="BD349" s="1"/>
      <c r="BE349" s="1"/>
      <c r="BF349" s="1" t="s">
        <v>14668</v>
      </c>
      <c r="BG349" s="1" t="s">
        <v>183</v>
      </c>
      <c r="BH349" s="1"/>
      <c r="BI349" s="1"/>
    </row>
    <row r="350" customFormat="false" ht="12.75" hidden="false" customHeight="false" outlineLevel="0" collapsed="false">
      <c r="A350" s="1" t="s">
        <v>2849</v>
      </c>
      <c r="B350" s="1" t="s">
        <v>2850</v>
      </c>
      <c r="C350" s="1" t="s">
        <v>177</v>
      </c>
      <c r="D350" s="1" t="s">
        <v>82</v>
      </c>
      <c r="E350" s="1" t="s">
        <v>2851</v>
      </c>
      <c r="F350" s="1" t="s">
        <v>2852</v>
      </c>
      <c r="G350" s="1" t="n">
        <v>36</v>
      </c>
      <c r="H350" s="1" t="n">
        <v>1000</v>
      </c>
      <c r="I350" s="101" t="s">
        <v>188</v>
      </c>
      <c r="J350" s="1"/>
      <c r="K350" s="1" t="n">
        <f aca="false">IFERROR(VLOOKUP(A350,'[2]Pivot HorizontalMRP'!$A$4:$B$2689,2,0),0)</f>
        <v>0</v>
      </c>
      <c r="L350" s="1" t="n">
        <f aca="false">IFERROR(VLOOKUP(A350,'[2]Pivot HorizontalMRP'!$A$4:$C$2689,3,0),0)</f>
        <v>3831</v>
      </c>
      <c r="M350" s="1" t="n">
        <f aca="false">IFERROR(VLOOKUP(A350,'[2]Pivot HorizontalMRP'!$A$4:$D$2689,0.4,0),0)</f>
        <v>0</v>
      </c>
      <c r="N350" s="1" t="n">
        <f aca="false">IFERROR(VLOOKUP(A350,'[2]Pivot HorizontalMRP'!$A$4:$E$2689,5,0),0)</f>
        <v>0</v>
      </c>
      <c r="O350" s="1" t="n">
        <f aca="false">K350+L350</f>
        <v>3831</v>
      </c>
      <c r="P350" s="1" t="n">
        <f aca="false">K350+L350+M350+N350</f>
        <v>3831</v>
      </c>
      <c r="Q350" s="1" t="n">
        <f aca="false">IFERROR(VLOOKUP(A350,'[2]Pivot HorizontalMRP'!$A$4:$F$2689,6,0),0)</f>
        <v>4395</v>
      </c>
      <c r="R350" s="1" t="n">
        <f aca="false">IFERROR(VLOOKUP(A350,'[2]Pivot HorizontalMRP'!$A$4:$G$2689,7,0),0)</f>
        <v>7126</v>
      </c>
      <c r="S350" s="1" t="n">
        <f aca="false">IFERROR(VLOOKUP(A350,'[2]Pivot HorizontalMRP'!$A$4:$H$2689,8,0),0)</f>
        <v>11350</v>
      </c>
      <c r="T350" s="1" t="n">
        <f aca="false">IFERROR(VLOOKUP(A350,'[2]Pivot HorizontalMRP'!$A$4:$I$2689,9,0),0)</f>
        <v>8378</v>
      </c>
      <c r="U350" s="1" t="n">
        <f aca="false">IF(I350="delivery",O350-SUM(Q350+R350),IF(I350="PO",P350-SUM(Q350:R350)))</f>
        <v>-7690</v>
      </c>
      <c r="V350" s="81" t="n">
        <v>2.59</v>
      </c>
      <c r="W350" s="81"/>
      <c r="X350" s="81" t="n">
        <f aca="false">W350-V350</f>
        <v>-2.59</v>
      </c>
      <c r="Y350" s="81"/>
      <c r="Z350" s="81"/>
      <c r="AA350" s="81"/>
      <c r="AB350" s="81"/>
      <c r="AC350" s="81"/>
      <c r="AD350" s="81"/>
      <c r="AE350" s="81"/>
      <c r="AF350" s="81"/>
      <c r="AG350" s="81"/>
      <c r="AH350" s="81"/>
      <c r="AI350" s="81"/>
      <c r="AJ350" s="81"/>
      <c r="AK350" s="81"/>
      <c r="AL350" s="81"/>
      <c r="AM350" s="81"/>
      <c r="AN350" s="81"/>
      <c r="AO350" s="81" t="str">
        <f aca="false">D350</f>
        <v>Arista</v>
      </c>
      <c r="AP350" s="1" t="s">
        <v>263</v>
      </c>
      <c r="AQ350" s="1"/>
      <c r="AR350" s="1"/>
      <c r="AS350" s="1"/>
      <c r="AT350" s="1"/>
      <c r="AU350" s="1"/>
      <c r="AV350" s="1"/>
      <c r="AW350" s="1"/>
      <c r="AX350" s="1"/>
      <c r="AY350" s="1"/>
      <c r="AZ350" s="1"/>
      <c r="BA350" s="1"/>
      <c r="BB350" s="1"/>
      <c r="BC350" s="1"/>
      <c r="BD350" s="1"/>
      <c r="BE350" s="1"/>
      <c r="BF350" s="1" t="s">
        <v>14668</v>
      </c>
      <c r="BG350" s="1" t="s">
        <v>183</v>
      </c>
      <c r="BH350" s="1"/>
      <c r="BI350" s="1"/>
    </row>
    <row r="351" customFormat="false" ht="12.75" hidden="false" customHeight="false" outlineLevel="0" collapsed="false">
      <c r="A351" s="1" t="s">
        <v>14971</v>
      </c>
      <c r="B351" s="1" t="s">
        <v>2854</v>
      </c>
      <c r="C351" s="1" t="s">
        <v>177</v>
      </c>
      <c r="D351" s="1" t="s">
        <v>82</v>
      </c>
      <c r="E351" s="1" t="s">
        <v>2855</v>
      </c>
      <c r="F351" s="1" t="s">
        <v>14972</v>
      </c>
      <c r="G351" s="1" t="n">
        <v>36</v>
      </c>
      <c r="H351" s="1" t="n">
        <v>1000</v>
      </c>
      <c r="I351" s="102" t="s">
        <v>188</v>
      </c>
      <c r="J351" s="1"/>
      <c r="K351" s="1" t="n">
        <f aca="false">IFERROR(VLOOKUP(A351,'[2]Pivot HorizontalMRP'!$A$4:$B$2689,2,0),0)</f>
        <v>0</v>
      </c>
      <c r="L351" s="1" t="n">
        <f aca="false">IFERROR(VLOOKUP(A351,'[2]Pivot HorizontalMRP'!$A$4:$C$2689,3,0),0)</f>
        <v>1621</v>
      </c>
      <c r="M351" s="1" t="n">
        <f aca="false">IFERROR(VLOOKUP(A351,'[2]Pivot HorizontalMRP'!$A$4:$D$2689,0.4,0),0)</f>
        <v>0</v>
      </c>
      <c r="N351" s="1" t="n">
        <f aca="false">IFERROR(VLOOKUP(A351,'[2]Pivot HorizontalMRP'!$A$4:$E$2689,5,0),0)</f>
        <v>0</v>
      </c>
      <c r="O351" s="1" t="n">
        <f aca="false">K351+L351</f>
        <v>1621</v>
      </c>
      <c r="P351" s="1" t="n">
        <f aca="false">K351+L351+M351+N351</f>
        <v>1621</v>
      </c>
      <c r="Q351" s="1" t="n">
        <f aca="false">IFERROR(VLOOKUP(A351,'[2]Pivot HorizontalMRP'!$A$4:$F$2689,6,0),0)</f>
        <v>1211</v>
      </c>
      <c r="R351" s="1" t="n">
        <f aca="false">IFERROR(VLOOKUP(A351,'[2]Pivot HorizontalMRP'!$A$4:$G$2689,7,0),0)</f>
        <v>1146</v>
      </c>
      <c r="S351" s="1" t="n">
        <f aca="false">IFERROR(VLOOKUP(A351,'[2]Pivot HorizontalMRP'!$A$4:$H$2689,8,0),0)</f>
        <v>1005</v>
      </c>
      <c r="T351" s="1" t="n">
        <f aca="false">IFERROR(VLOOKUP(A351,'[2]Pivot HorizontalMRP'!$A$4:$I$2689,9,0),0)</f>
        <v>991</v>
      </c>
      <c r="U351" s="1" t="n">
        <f aca="false">IF(I351="delivery",O351-SUM(Q351+R351),IF(I351="PO",P351-SUM(Q351:R351)))</f>
        <v>-736</v>
      </c>
      <c r="V351" s="81" t="n">
        <v>0.906</v>
      </c>
      <c r="W351" s="81"/>
      <c r="X351" s="81" t="n">
        <f aca="false">W351-V351</f>
        <v>-0.906</v>
      </c>
      <c r="Y351" s="81"/>
      <c r="Z351" s="81"/>
      <c r="AA351" s="81"/>
      <c r="AB351" s="81"/>
      <c r="AC351" s="81"/>
      <c r="AD351" s="81"/>
      <c r="AE351" s="81"/>
      <c r="AF351" s="81"/>
      <c r="AG351" s="81"/>
      <c r="AH351" s="81"/>
      <c r="AI351" s="81"/>
      <c r="AJ351" s="81"/>
      <c r="AK351" s="81"/>
      <c r="AL351" s="81"/>
      <c r="AM351" s="81"/>
      <c r="AN351" s="81"/>
      <c r="AO351" s="81" t="str">
        <f aca="false">D351</f>
        <v>Arista</v>
      </c>
      <c r="AP351" s="102" t="s">
        <v>263</v>
      </c>
      <c r="AQ351" s="1"/>
      <c r="AR351" s="1"/>
      <c r="AS351" s="1"/>
      <c r="AT351" s="1"/>
      <c r="AU351" s="1"/>
      <c r="AV351" s="1"/>
      <c r="AW351" s="1"/>
      <c r="AX351" s="1"/>
      <c r="AY351" s="1"/>
      <c r="AZ351" s="1"/>
      <c r="BA351" s="1"/>
      <c r="BB351" s="1"/>
      <c r="BC351" s="1"/>
      <c r="BD351" s="1"/>
      <c r="BE351" s="1"/>
      <c r="BF351" s="1" t="s">
        <v>10507</v>
      </c>
      <c r="BG351" s="1" t="s">
        <v>183</v>
      </c>
      <c r="BH351" s="1"/>
      <c r="BI351" s="1"/>
    </row>
    <row r="352" customFormat="false" ht="12.75" hidden="false" customHeight="false" outlineLevel="0" collapsed="false">
      <c r="A352" s="103" t="s">
        <v>2853</v>
      </c>
      <c r="B352" s="104" t="s">
        <v>2854</v>
      </c>
      <c r="C352" s="99" t="s">
        <v>177</v>
      </c>
      <c r="D352" s="99" t="s">
        <v>82</v>
      </c>
      <c r="E352" s="99" t="s">
        <v>2855</v>
      </c>
      <c r="F352" s="99" t="s">
        <v>14972</v>
      </c>
      <c r="G352" s="99" t="n">
        <v>41</v>
      </c>
      <c r="H352" s="99" t="n">
        <v>1000</v>
      </c>
      <c r="I352" s="99" t="s">
        <v>188</v>
      </c>
      <c r="K352" s="1" t="n">
        <f aca="false">IFERROR(VLOOKUP(A352,'[2]Pivot HorizontalMRP'!$A$4:$B$2689,2,0),0)</f>
        <v>0</v>
      </c>
      <c r="L352" s="1" t="n">
        <f aca="false">IFERROR(VLOOKUP(A352,'[2]Pivot HorizontalMRP'!$A$4:$C$2689,3,0),0)</f>
        <v>317</v>
      </c>
      <c r="M352" s="1" t="n">
        <f aca="false">IFERROR(VLOOKUP(A352,'[2]Pivot HorizontalMRP'!$A$4:$D$2689,0.4,0),0)</f>
        <v>0</v>
      </c>
      <c r="N352" s="1" t="n">
        <f aca="false">IFERROR(VLOOKUP(A352,'[2]Pivot HorizontalMRP'!$A$4:$E$2689,5,0),0)</f>
        <v>0</v>
      </c>
      <c r="O352" s="1" t="n">
        <f aca="false">K352+L352</f>
        <v>317</v>
      </c>
      <c r="P352" s="1" t="n">
        <f aca="false">K352+L352+M352+N352</f>
        <v>317</v>
      </c>
      <c r="Q352" s="1" t="n">
        <f aca="false">IFERROR(VLOOKUP(A352,'[2]Pivot HorizontalMRP'!$A$4:$F$2689,6,0),0)</f>
        <v>15</v>
      </c>
      <c r="R352" s="1" t="n">
        <f aca="false">IFERROR(VLOOKUP(A352,'[2]Pivot HorizontalMRP'!$A$4:$G$2689,7,0),0)</f>
        <v>0</v>
      </c>
      <c r="S352" s="1" t="n">
        <f aca="false">IFERROR(VLOOKUP(A352,'[2]Pivot HorizontalMRP'!$A$4:$H$2689,8,0),0)</f>
        <v>0</v>
      </c>
      <c r="T352" s="1" t="n">
        <f aca="false">IFERROR(VLOOKUP(A352,'[2]Pivot HorizontalMRP'!$A$4:$I$2689,9,0),0)</f>
        <v>0</v>
      </c>
      <c r="U352" s="1" t="n">
        <f aca="false">IF(I352="delivery",O352-SUM(Q352+R352),IF(I352="PO",P352-SUM(Q352:R352)))</f>
        <v>302</v>
      </c>
      <c r="V352" s="99" t="n">
        <v>0.906</v>
      </c>
      <c r="X352" s="81" t="n">
        <f aca="false">W352-V352</f>
        <v>-0.906</v>
      </c>
      <c r="AA352" s="81"/>
      <c r="AO352" s="81" t="str">
        <f aca="false">D352</f>
        <v>Arista</v>
      </c>
      <c r="AP352" s="99" t="s">
        <v>263</v>
      </c>
      <c r="BF352" s="99" t="s">
        <v>14668</v>
      </c>
      <c r="BG352" s="1" t="s">
        <v>183</v>
      </c>
    </row>
    <row r="353" customFormat="false" ht="12.75" hidden="false" customHeight="false" outlineLevel="0" collapsed="false">
      <c r="A353" s="1" t="s">
        <v>14973</v>
      </c>
      <c r="B353" s="1" t="s">
        <v>2858</v>
      </c>
      <c r="C353" s="1" t="s">
        <v>177</v>
      </c>
      <c r="D353" s="1" t="s">
        <v>82</v>
      </c>
      <c r="E353" s="1" t="s">
        <v>2859</v>
      </c>
      <c r="F353" s="1" t="s">
        <v>14974</v>
      </c>
      <c r="G353" s="1" t="n">
        <v>36</v>
      </c>
      <c r="H353" s="1" t="n">
        <v>1000</v>
      </c>
      <c r="I353" s="102" t="s">
        <v>188</v>
      </c>
      <c r="J353" s="1"/>
      <c r="K353" s="1" t="n">
        <f aca="false">IFERROR(VLOOKUP(A353,'[2]Pivot HorizontalMRP'!$A$4:$B$2689,2,0),0)</f>
        <v>0</v>
      </c>
      <c r="L353" s="1" t="n">
        <f aca="false">IFERROR(VLOOKUP(A353,'[2]Pivot HorizontalMRP'!$A$4:$C$2689,3,0),0)</f>
        <v>20</v>
      </c>
      <c r="M353" s="1" t="n">
        <f aca="false">IFERROR(VLOOKUP(A353,'[2]Pivot HorizontalMRP'!$A$4:$D$2689,0.4,0),0)</f>
        <v>0</v>
      </c>
      <c r="N353" s="1" t="n">
        <f aca="false">IFERROR(VLOOKUP(A353,'[2]Pivot HorizontalMRP'!$A$4:$E$2689,5,0),0)</f>
        <v>0</v>
      </c>
      <c r="O353" s="1" t="n">
        <f aca="false">K353+L353</f>
        <v>20</v>
      </c>
      <c r="P353" s="1" t="n">
        <f aca="false">K353+L353+M353+N353</f>
        <v>20</v>
      </c>
      <c r="Q353" s="1" t="n">
        <f aca="false">IFERROR(VLOOKUP(A353,'[2]Pivot HorizontalMRP'!$A$4:$F$2689,6,0),0)</f>
        <v>1211</v>
      </c>
      <c r="R353" s="1" t="n">
        <f aca="false">IFERROR(VLOOKUP(A353,'[2]Pivot HorizontalMRP'!$A$4:$G$2689,7,0),0)</f>
        <v>1146</v>
      </c>
      <c r="S353" s="1" t="n">
        <f aca="false">IFERROR(VLOOKUP(A353,'[2]Pivot HorizontalMRP'!$A$4:$H$2689,8,0),0)</f>
        <v>1005</v>
      </c>
      <c r="T353" s="1" t="n">
        <f aca="false">IFERROR(VLOOKUP(A353,'[2]Pivot HorizontalMRP'!$A$4:$I$2689,9,0),0)</f>
        <v>991</v>
      </c>
      <c r="U353" s="1" t="n">
        <f aca="false">IF(I353="delivery",O353-SUM(Q353+R353),IF(I353="PO",P353-SUM(Q353:R353)))</f>
        <v>-2337</v>
      </c>
      <c r="V353" s="81" t="n">
        <v>0.916</v>
      </c>
      <c r="W353" s="81"/>
      <c r="X353" s="81" t="n">
        <f aca="false">W353-V353</f>
        <v>-0.916</v>
      </c>
      <c r="Y353" s="81"/>
      <c r="Z353" s="81"/>
      <c r="AA353" s="81"/>
      <c r="AB353" s="81"/>
      <c r="AC353" s="81"/>
      <c r="AD353" s="81"/>
      <c r="AE353" s="81"/>
      <c r="AF353" s="81"/>
      <c r="AG353" s="81"/>
      <c r="AH353" s="81"/>
      <c r="AI353" s="81"/>
      <c r="AJ353" s="81"/>
      <c r="AK353" s="81"/>
      <c r="AL353" s="81"/>
      <c r="AM353" s="81"/>
      <c r="AN353" s="81"/>
      <c r="AO353" s="81" t="str">
        <f aca="false">D353</f>
        <v>Arista</v>
      </c>
      <c r="AP353" s="102" t="s">
        <v>263</v>
      </c>
      <c r="AQ353" s="1"/>
      <c r="AR353" s="1"/>
      <c r="AS353" s="1"/>
      <c r="AT353" s="1"/>
      <c r="AU353" s="1"/>
      <c r="AV353" s="1"/>
      <c r="AW353" s="1"/>
      <c r="AX353" s="1"/>
      <c r="AY353" s="1"/>
      <c r="AZ353" s="1"/>
      <c r="BA353" s="1"/>
      <c r="BB353" s="1"/>
      <c r="BC353" s="1"/>
      <c r="BD353" s="1"/>
      <c r="BE353" s="1"/>
      <c r="BF353" s="1" t="s">
        <v>10507</v>
      </c>
      <c r="BG353" s="1" t="s">
        <v>183</v>
      </c>
      <c r="BH353" s="1"/>
      <c r="BI353" s="1"/>
    </row>
    <row r="354" customFormat="false" ht="12.75" hidden="false" customHeight="false" outlineLevel="0" collapsed="false">
      <c r="A354" s="103" t="s">
        <v>2857</v>
      </c>
      <c r="B354" s="104" t="s">
        <v>2858</v>
      </c>
      <c r="C354" s="99" t="s">
        <v>177</v>
      </c>
      <c r="D354" s="99" t="s">
        <v>82</v>
      </c>
      <c r="E354" s="99" t="s">
        <v>2859</v>
      </c>
      <c r="F354" s="99" t="s">
        <v>14974</v>
      </c>
      <c r="G354" s="99" t="n">
        <v>41</v>
      </c>
      <c r="H354" s="99" t="n">
        <v>1000</v>
      </c>
      <c r="I354" s="99" t="s">
        <v>188</v>
      </c>
      <c r="K354" s="1" t="n">
        <f aca="false">IFERROR(VLOOKUP(A354,'[2]Pivot HorizontalMRP'!$A$4:$B$2689,2,0),0)</f>
        <v>0</v>
      </c>
      <c r="L354" s="1" t="n">
        <f aca="false">IFERROR(VLOOKUP(A354,'[2]Pivot HorizontalMRP'!$A$4:$C$2689,3,0),0)</f>
        <v>1904</v>
      </c>
      <c r="M354" s="1" t="n">
        <f aca="false">IFERROR(VLOOKUP(A354,'[2]Pivot HorizontalMRP'!$A$4:$D$2689,0.4,0),0)</f>
        <v>0</v>
      </c>
      <c r="N354" s="1" t="n">
        <f aca="false">IFERROR(VLOOKUP(A354,'[2]Pivot HorizontalMRP'!$A$4:$E$2689,5,0),0)</f>
        <v>1000</v>
      </c>
      <c r="O354" s="1" t="n">
        <f aca="false">K354+L354</f>
        <v>1904</v>
      </c>
      <c r="P354" s="1" t="n">
        <f aca="false">K354+L354+M354+N354</f>
        <v>2904</v>
      </c>
      <c r="Q354" s="1" t="n">
        <f aca="false">IFERROR(VLOOKUP(A354,'[2]Pivot HorizontalMRP'!$A$4:$F$2689,6,0),0)</f>
        <v>15</v>
      </c>
      <c r="R354" s="1" t="n">
        <f aca="false">IFERROR(VLOOKUP(A354,'[2]Pivot HorizontalMRP'!$A$4:$G$2689,7,0),0)</f>
        <v>0</v>
      </c>
      <c r="S354" s="1" t="n">
        <f aca="false">IFERROR(VLOOKUP(A354,'[2]Pivot HorizontalMRP'!$A$4:$H$2689,8,0),0)</f>
        <v>0</v>
      </c>
      <c r="T354" s="1" t="n">
        <f aca="false">IFERROR(VLOOKUP(A354,'[2]Pivot HorizontalMRP'!$A$4:$I$2689,9,0),0)</f>
        <v>0</v>
      </c>
      <c r="U354" s="1" t="n">
        <f aca="false">IF(I354="delivery",O354-SUM(Q354+R354),IF(I354="PO",P354-SUM(Q354:R354)))</f>
        <v>2889</v>
      </c>
      <c r="V354" s="99" t="n">
        <v>0.916</v>
      </c>
      <c r="X354" s="81" t="n">
        <f aca="false">W354-V354</f>
        <v>-0.916</v>
      </c>
      <c r="AA354" s="81"/>
      <c r="AO354" s="81" t="str">
        <f aca="false">D354</f>
        <v>Arista</v>
      </c>
      <c r="AP354" s="99" t="s">
        <v>263</v>
      </c>
      <c r="BF354" s="99" t="s">
        <v>14668</v>
      </c>
      <c r="BG354" s="1" t="s">
        <v>183</v>
      </c>
    </row>
    <row r="355" customFormat="false" ht="12.75" hidden="false" customHeight="false" outlineLevel="0" collapsed="false">
      <c r="A355" s="1" t="s">
        <v>2861</v>
      </c>
      <c r="B355" s="1" t="s">
        <v>2862</v>
      </c>
      <c r="C355" s="1" t="s">
        <v>177</v>
      </c>
      <c r="D355" s="1" t="s">
        <v>82</v>
      </c>
      <c r="E355" s="1" t="s">
        <v>2863</v>
      </c>
      <c r="F355" s="1" t="s">
        <v>2864</v>
      </c>
      <c r="G355" s="1" t="n">
        <v>56</v>
      </c>
      <c r="H355" s="1" t="n">
        <v>3000</v>
      </c>
      <c r="I355" s="101" t="s">
        <v>188</v>
      </c>
      <c r="J355" s="1"/>
      <c r="K355" s="1" t="n">
        <f aca="false">IFERROR(VLOOKUP(A355,'[2]Pivot HorizontalMRP'!$A$4:$B$2689,2,0),0)</f>
        <v>0</v>
      </c>
      <c r="L355" s="1" t="n">
        <f aca="false">IFERROR(VLOOKUP(A355,'[2]Pivot HorizontalMRP'!$A$4:$C$2689,3,0),0)</f>
        <v>3897</v>
      </c>
      <c r="M355" s="1" t="n">
        <f aca="false">IFERROR(VLOOKUP(A355,'[2]Pivot HorizontalMRP'!$A$4:$D$2689,0.4,0),0)</f>
        <v>0</v>
      </c>
      <c r="N355" s="1" t="n">
        <f aca="false">IFERROR(VLOOKUP(A355,'[2]Pivot HorizontalMRP'!$A$4:$E$2689,5,0),0)</f>
        <v>0</v>
      </c>
      <c r="O355" s="1" t="n">
        <f aca="false">K355+L355</f>
        <v>3897</v>
      </c>
      <c r="P355" s="1" t="n">
        <f aca="false">K355+L355+M355+N355</f>
        <v>3897</v>
      </c>
      <c r="Q355" s="1" t="n">
        <f aca="false">IFERROR(VLOOKUP(A355,'[2]Pivot HorizontalMRP'!$A$4:$F$2689,6,0),0)</f>
        <v>58</v>
      </c>
      <c r="R355" s="1" t="n">
        <f aca="false">IFERROR(VLOOKUP(A355,'[2]Pivot HorizontalMRP'!$A$4:$G$2689,7,0),0)</f>
        <v>272</v>
      </c>
      <c r="S355" s="1" t="n">
        <f aca="false">IFERROR(VLOOKUP(A355,'[2]Pivot HorizontalMRP'!$A$4:$H$2689,8,0),0)</f>
        <v>124</v>
      </c>
      <c r="T355" s="1" t="n">
        <f aca="false">IFERROR(VLOOKUP(A355,'[2]Pivot HorizontalMRP'!$A$4:$I$2689,9,0),0)</f>
        <v>0</v>
      </c>
      <c r="U355" s="1" t="n">
        <f aca="false">IF(I355="delivery",O355-SUM(Q355+R355),IF(I355="PO",P355-SUM(Q355:R355)))</f>
        <v>3567</v>
      </c>
      <c r="V355" s="81" t="n">
        <v>1.35</v>
      </c>
      <c r="W355" s="81"/>
      <c r="X355" s="81" t="n">
        <f aca="false">W355-V355</f>
        <v>-1.35</v>
      </c>
      <c r="Y355" s="81"/>
      <c r="Z355" s="81"/>
      <c r="AA355" s="81"/>
      <c r="AB355" s="81"/>
      <c r="AC355" s="81"/>
      <c r="AD355" s="81"/>
      <c r="AE355" s="81"/>
      <c r="AF355" s="81"/>
      <c r="AG355" s="81"/>
      <c r="AH355" s="81"/>
      <c r="AI355" s="81"/>
      <c r="AJ355" s="81"/>
      <c r="AK355" s="81"/>
      <c r="AL355" s="81"/>
      <c r="AM355" s="81"/>
      <c r="AN355" s="81"/>
      <c r="AO355" s="81" t="str">
        <f aca="false">D355</f>
        <v>Arista</v>
      </c>
      <c r="AP355" s="1" t="s">
        <v>263</v>
      </c>
      <c r="AQ355" s="1"/>
      <c r="AR355" s="1"/>
      <c r="AS355" s="1"/>
      <c r="AT355" s="1"/>
      <c r="AU355" s="1"/>
      <c r="AV355" s="1"/>
      <c r="AW355" s="1"/>
      <c r="AX355" s="1"/>
      <c r="AY355" s="1"/>
      <c r="AZ355" s="1"/>
      <c r="BA355" s="1"/>
      <c r="BB355" s="1"/>
      <c r="BC355" s="1"/>
      <c r="BD355" s="1"/>
      <c r="BE355" s="1"/>
      <c r="BF355" s="1" t="s">
        <v>14668</v>
      </c>
      <c r="BG355" s="1" t="s">
        <v>183</v>
      </c>
      <c r="BH355" s="1"/>
      <c r="BI355" s="1"/>
    </row>
    <row r="356" customFormat="false" ht="12.75" hidden="false" customHeight="false" outlineLevel="0" collapsed="false">
      <c r="A356" s="1" t="s">
        <v>14975</v>
      </c>
      <c r="B356" s="1" t="s">
        <v>14182</v>
      </c>
      <c r="C356" s="1" t="s">
        <v>177</v>
      </c>
      <c r="D356" s="1" t="s">
        <v>82</v>
      </c>
      <c r="E356" s="1" t="s">
        <v>2863</v>
      </c>
      <c r="F356" s="1" t="s">
        <v>14976</v>
      </c>
      <c r="G356" s="1" t="n">
        <v>51</v>
      </c>
      <c r="H356" s="1" t="n">
        <v>3000</v>
      </c>
      <c r="I356" s="102" t="s">
        <v>188</v>
      </c>
      <c r="J356" s="1"/>
      <c r="K356" s="1" t="n">
        <f aca="false">IFERROR(VLOOKUP(A356,'[2]Pivot HorizontalMRP'!$A$4:$B$2689,2,0),0)</f>
        <v>0</v>
      </c>
      <c r="L356" s="1" t="n">
        <f aca="false">IFERROR(VLOOKUP(A356,'[2]Pivot HorizontalMRP'!$A$4:$C$2689,3,0),0)</f>
        <v>20</v>
      </c>
      <c r="M356" s="1" t="n">
        <f aca="false">IFERROR(VLOOKUP(A356,'[2]Pivot HorizontalMRP'!$A$4:$D$2689,0.4,0),0)</f>
        <v>0</v>
      </c>
      <c r="N356" s="1" t="n">
        <f aca="false">IFERROR(VLOOKUP(A356,'[2]Pivot HorizontalMRP'!$A$4:$E$2689,5,0),0)</f>
        <v>0</v>
      </c>
      <c r="O356" s="1" t="n">
        <f aca="false">K356+L356</f>
        <v>20</v>
      </c>
      <c r="P356" s="1" t="n">
        <f aca="false">K356+L356+M356+N356</f>
        <v>20</v>
      </c>
      <c r="Q356" s="1" t="n">
        <f aca="false">IFERROR(VLOOKUP(A356,'[2]Pivot HorizontalMRP'!$A$4:$F$2689,6,0),0)</f>
        <v>1223</v>
      </c>
      <c r="R356" s="1" t="n">
        <f aca="false">IFERROR(VLOOKUP(A356,'[2]Pivot HorizontalMRP'!$A$4:$G$2689,7,0),0)</f>
        <v>1332</v>
      </c>
      <c r="S356" s="1" t="n">
        <f aca="false">IFERROR(VLOOKUP(A356,'[2]Pivot HorizontalMRP'!$A$4:$H$2689,8,0),0)</f>
        <v>1005</v>
      </c>
      <c r="T356" s="1" t="n">
        <f aca="false">IFERROR(VLOOKUP(A356,'[2]Pivot HorizontalMRP'!$A$4:$I$2689,9,0),0)</f>
        <v>991</v>
      </c>
      <c r="U356" s="1" t="n">
        <f aca="false">IF(I356="delivery",O356-SUM(Q356+R356),IF(I356="PO",P356-SUM(Q356:R356)))</f>
        <v>-2535</v>
      </c>
      <c r="V356" s="81" t="n">
        <v>1.35</v>
      </c>
      <c r="W356" s="81"/>
      <c r="X356" s="81" t="n">
        <f aca="false">W356-V356</f>
        <v>-1.35</v>
      </c>
      <c r="Y356" s="81"/>
      <c r="Z356" s="81"/>
      <c r="AA356" s="81"/>
      <c r="AB356" s="81"/>
      <c r="AC356" s="81"/>
      <c r="AD356" s="81"/>
      <c r="AE356" s="81"/>
      <c r="AF356" s="81"/>
      <c r="AG356" s="81"/>
      <c r="AH356" s="81"/>
      <c r="AI356" s="81"/>
      <c r="AJ356" s="81"/>
      <c r="AK356" s="81"/>
      <c r="AL356" s="81"/>
      <c r="AM356" s="81"/>
      <c r="AN356" s="81"/>
      <c r="AO356" s="81" t="str">
        <f aca="false">D356</f>
        <v>Arista</v>
      </c>
      <c r="AP356" s="102" t="s">
        <v>263</v>
      </c>
      <c r="AQ356" s="1"/>
      <c r="AR356" s="1"/>
      <c r="AS356" s="1"/>
      <c r="AT356" s="1"/>
      <c r="AU356" s="1"/>
      <c r="AV356" s="1"/>
      <c r="AW356" s="1"/>
      <c r="AX356" s="1"/>
      <c r="AY356" s="1"/>
      <c r="AZ356" s="1"/>
      <c r="BA356" s="1"/>
      <c r="BB356" s="1"/>
      <c r="BC356" s="1"/>
      <c r="BD356" s="1"/>
      <c r="BE356" s="1"/>
      <c r="BF356" s="1" t="s">
        <v>10507</v>
      </c>
      <c r="BG356" s="1" t="s">
        <v>183</v>
      </c>
      <c r="BH356" s="1"/>
      <c r="BI356" s="1"/>
    </row>
    <row r="357" customFormat="false" ht="12.75" hidden="false" customHeight="false" outlineLevel="0" collapsed="false">
      <c r="A357" s="103" t="s">
        <v>14181</v>
      </c>
      <c r="B357" s="104" t="s">
        <v>14182</v>
      </c>
      <c r="C357" s="99" t="s">
        <v>177</v>
      </c>
      <c r="D357" s="99" t="s">
        <v>82</v>
      </c>
      <c r="E357" s="99" t="s">
        <v>2863</v>
      </c>
      <c r="F357" s="99" t="s">
        <v>14183</v>
      </c>
      <c r="G357" s="99" t="n">
        <v>55</v>
      </c>
      <c r="H357" s="99" t="n">
        <v>1</v>
      </c>
      <c r="I357" s="99" t="s">
        <v>188</v>
      </c>
      <c r="K357" s="1" t="n">
        <f aca="false">IFERROR(VLOOKUP(A357,'[2]Pivot HorizontalMRP'!$A$4:$B$2689,2,0),0)</f>
        <v>0</v>
      </c>
      <c r="L357" s="1" t="n">
        <f aca="false">IFERROR(VLOOKUP(A357,'[2]Pivot HorizontalMRP'!$A$4:$C$2689,3,0),0)</f>
        <v>607</v>
      </c>
      <c r="M357" s="1" t="n">
        <f aca="false">IFERROR(VLOOKUP(A357,'[2]Pivot HorizontalMRP'!$A$4:$D$2689,0.4,0),0)</f>
        <v>0</v>
      </c>
      <c r="N357" s="1" t="n">
        <f aca="false">IFERROR(VLOOKUP(A357,'[2]Pivot HorizontalMRP'!$A$4:$E$2689,5,0),0)</f>
        <v>2360</v>
      </c>
      <c r="O357" s="1" t="n">
        <f aca="false">K357+L357</f>
        <v>607</v>
      </c>
      <c r="P357" s="1" t="n">
        <f aca="false">K357+L357+M357+N357</f>
        <v>2967</v>
      </c>
      <c r="Q357" s="1" t="n">
        <f aca="false">IFERROR(VLOOKUP(A357,'[2]Pivot HorizontalMRP'!$A$4:$F$2689,6,0),0)</f>
        <v>4</v>
      </c>
      <c r="R357" s="1" t="n">
        <f aca="false">IFERROR(VLOOKUP(A357,'[2]Pivot HorizontalMRP'!$A$4:$G$2689,7,0),0)</f>
        <v>0</v>
      </c>
      <c r="S357" s="1" t="n">
        <f aca="false">IFERROR(VLOOKUP(A357,'[2]Pivot HorizontalMRP'!$A$4:$H$2689,8,0),0)</f>
        <v>0</v>
      </c>
      <c r="T357" s="1" t="n">
        <f aca="false">IFERROR(VLOOKUP(A357,'[2]Pivot HorizontalMRP'!$A$4:$I$2689,9,0),0)</f>
        <v>0</v>
      </c>
      <c r="U357" s="1" t="n">
        <f aca="false">IF(I357="delivery",O357-SUM(Q357+R357),IF(I357="PO",P357-SUM(Q357:R357)))</f>
        <v>2963</v>
      </c>
      <c r="V357" s="99" t="n">
        <v>1.35</v>
      </c>
      <c r="X357" s="81" t="n">
        <f aca="false">W357-V357</f>
        <v>-1.35</v>
      </c>
      <c r="AA357" s="81"/>
      <c r="AO357" s="81" t="str">
        <f aca="false">D357</f>
        <v>Arista</v>
      </c>
      <c r="AP357" s="99" t="s">
        <v>263</v>
      </c>
      <c r="BF357" s="99" t="s">
        <v>14668</v>
      </c>
      <c r="BG357" s="1" t="s">
        <v>183</v>
      </c>
    </row>
    <row r="358" customFormat="false" ht="12.75" hidden="false" customHeight="false" outlineLevel="0" collapsed="false">
      <c r="A358" s="1" t="s">
        <v>2865</v>
      </c>
      <c r="B358" s="1" t="s">
        <v>2866</v>
      </c>
      <c r="C358" s="1" t="s">
        <v>177</v>
      </c>
      <c r="D358" s="1" t="s">
        <v>82</v>
      </c>
      <c r="E358" s="1" t="s">
        <v>2867</v>
      </c>
      <c r="F358" s="1" t="s">
        <v>2868</v>
      </c>
      <c r="G358" s="1" t="n">
        <v>41</v>
      </c>
      <c r="H358" s="1" t="n">
        <v>1000</v>
      </c>
      <c r="I358" s="101" t="s">
        <v>188</v>
      </c>
      <c r="J358" s="1"/>
      <c r="K358" s="1" t="n">
        <f aca="false">IFERROR(VLOOKUP(A358,'[2]Pivot HorizontalMRP'!$A$4:$B$2689,2,0),0)</f>
        <v>0</v>
      </c>
      <c r="L358" s="1" t="n">
        <f aca="false">IFERROR(VLOOKUP(A358,'[2]Pivot HorizontalMRP'!$A$4:$C$2689,3,0),0)</f>
        <v>1701</v>
      </c>
      <c r="M358" s="1" t="n">
        <f aca="false">IFERROR(VLOOKUP(A358,'[2]Pivot HorizontalMRP'!$A$4:$D$2689,0.4,0),0)</f>
        <v>0</v>
      </c>
      <c r="N358" s="1" t="n">
        <f aca="false">IFERROR(VLOOKUP(A358,'[2]Pivot HorizontalMRP'!$A$4:$E$2689,5,0),0)</f>
        <v>0</v>
      </c>
      <c r="O358" s="1" t="n">
        <f aca="false">K358+L358</f>
        <v>1701</v>
      </c>
      <c r="P358" s="1" t="n">
        <f aca="false">K358+L358+M358+N358</f>
        <v>1701</v>
      </c>
      <c r="Q358" s="1" t="n">
        <f aca="false">IFERROR(VLOOKUP(A358,'[2]Pivot HorizontalMRP'!$A$4:$F$2689,6,0),0)</f>
        <v>580</v>
      </c>
      <c r="R358" s="1" t="n">
        <f aca="false">IFERROR(VLOOKUP(A358,'[2]Pivot HorizontalMRP'!$A$4:$G$2689,7,0),0)</f>
        <v>352</v>
      </c>
      <c r="S358" s="1" t="n">
        <f aca="false">IFERROR(VLOOKUP(A358,'[2]Pivot HorizontalMRP'!$A$4:$H$2689,8,0),0)</f>
        <v>352</v>
      </c>
      <c r="T358" s="1" t="n">
        <f aca="false">IFERROR(VLOOKUP(A358,'[2]Pivot HorizontalMRP'!$A$4:$I$2689,9,0),0)</f>
        <v>352</v>
      </c>
      <c r="U358" s="1" t="n">
        <f aca="false">IF(I358="delivery",O358-SUM(Q358+R358),IF(I358="PO",P358-SUM(Q358:R358)))</f>
        <v>769</v>
      </c>
      <c r="V358" s="81" t="n">
        <v>0.475</v>
      </c>
      <c r="W358" s="81"/>
      <c r="X358" s="81" t="n">
        <f aca="false">W358-V358</f>
        <v>-0.475</v>
      </c>
      <c r="Y358" s="81"/>
      <c r="Z358" s="81"/>
      <c r="AA358" s="81" t="n">
        <v>0.475</v>
      </c>
      <c r="AB358" s="81"/>
      <c r="AC358" s="81"/>
      <c r="AD358" s="81"/>
      <c r="AE358" s="81"/>
      <c r="AF358" s="81"/>
      <c r="AG358" s="81"/>
      <c r="AH358" s="81"/>
      <c r="AI358" s="81"/>
      <c r="AJ358" s="81"/>
      <c r="AK358" s="81"/>
      <c r="AL358" s="81"/>
      <c r="AM358" s="81"/>
      <c r="AN358" s="81"/>
      <c r="AO358" s="81" t="str">
        <f aca="false">D358</f>
        <v>Arista</v>
      </c>
      <c r="AP358" s="1" t="s">
        <v>263</v>
      </c>
      <c r="AQ358" s="1"/>
      <c r="AR358" s="1"/>
      <c r="AS358" s="1"/>
      <c r="AT358" s="1"/>
      <c r="AU358" s="1"/>
      <c r="AV358" s="1"/>
      <c r="AW358" s="1"/>
      <c r="AX358" s="1"/>
      <c r="AY358" s="1"/>
      <c r="AZ358" s="1"/>
      <c r="BA358" s="1"/>
      <c r="BB358" s="1"/>
      <c r="BC358" s="1"/>
      <c r="BD358" s="1"/>
      <c r="BE358" s="1"/>
      <c r="BF358" s="1" t="s">
        <v>14668</v>
      </c>
      <c r="BG358" s="1" t="s">
        <v>183</v>
      </c>
      <c r="BH358" s="1"/>
      <c r="BI358" s="1"/>
    </row>
    <row r="359" customFormat="false" ht="12.75" hidden="false" customHeight="false" outlineLevel="0" collapsed="false">
      <c r="A359" s="1" t="s">
        <v>2869</v>
      </c>
      <c r="B359" s="1" t="s">
        <v>2870</v>
      </c>
      <c r="C359" s="1" t="s">
        <v>177</v>
      </c>
      <c r="D359" s="1" t="s">
        <v>82</v>
      </c>
      <c r="E359" s="1" t="s">
        <v>2871</v>
      </c>
      <c r="F359" s="1" t="s">
        <v>2872</v>
      </c>
      <c r="G359" s="1" t="n">
        <v>43</v>
      </c>
      <c r="H359" s="1" t="n">
        <v>1000</v>
      </c>
      <c r="I359" s="102" t="s">
        <v>188</v>
      </c>
      <c r="J359" s="1"/>
      <c r="K359" s="1" t="n">
        <f aca="false">IFERROR(VLOOKUP(A359,'[2]Pivot HorizontalMRP'!$A$4:$B$2689,2,0),0)</f>
        <v>0</v>
      </c>
      <c r="L359" s="1" t="n">
        <f aca="false">IFERROR(VLOOKUP(A359,'[2]Pivot HorizontalMRP'!$A$4:$C$2689,3,0),0)</f>
        <v>0</v>
      </c>
      <c r="M359" s="1" t="n">
        <f aca="false">IFERROR(VLOOKUP(A359,'[2]Pivot HorizontalMRP'!$A$4:$D$2689,0.4,0),0)</f>
        <v>0</v>
      </c>
      <c r="N359" s="1" t="n">
        <f aca="false">IFERROR(VLOOKUP(A359,'[2]Pivot HorizontalMRP'!$A$4:$E$2689,5,0),0)</f>
        <v>0</v>
      </c>
      <c r="O359" s="1" t="n">
        <f aca="false">K359+L359</f>
        <v>0</v>
      </c>
      <c r="P359" s="1" t="n">
        <f aca="false">K359+L359+M359+N359</f>
        <v>0</v>
      </c>
      <c r="Q359" s="1" t="n">
        <f aca="false">IFERROR(VLOOKUP(A359,'[2]Pivot HorizontalMRP'!$A$4:$F$2689,6,0),0)</f>
        <v>0</v>
      </c>
      <c r="R359" s="1" t="n">
        <f aca="false">IFERROR(VLOOKUP(A359,'[2]Pivot HorizontalMRP'!$A$4:$G$2689,7,0),0)</f>
        <v>136</v>
      </c>
      <c r="S359" s="1" t="n">
        <f aca="false">IFERROR(VLOOKUP(A359,'[2]Pivot HorizontalMRP'!$A$4:$H$2689,8,0),0)</f>
        <v>62</v>
      </c>
      <c r="T359" s="1" t="n">
        <f aca="false">IFERROR(VLOOKUP(A359,'[2]Pivot HorizontalMRP'!$A$4:$I$2689,9,0),0)</f>
        <v>0</v>
      </c>
      <c r="U359" s="1" t="n">
        <f aca="false">IF(I359="delivery",O359-SUM(Q359+R359),IF(I359="PO",P359-SUM(Q359:R359)))</f>
        <v>-136</v>
      </c>
      <c r="V359" s="81" t="n">
        <v>0.444</v>
      </c>
      <c r="W359" s="81"/>
      <c r="X359" s="81" t="n">
        <f aca="false">W359-V359</f>
        <v>-0.444</v>
      </c>
      <c r="Y359" s="81"/>
      <c r="Z359" s="81"/>
      <c r="AA359" s="81"/>
      <c r="AB359" s="81"/>
      <c r="AC359" s="81"/>
      <c r="AD359" s="81"/>
      <c r="AE359" s="81"/>
      <c r="AF359" s="81"/>
      <c r="AG359" s="81"/>
      <c r="AH359" s="81"/>
      <c r="AI359" s="81"/>
      <c r="AJ359" s="81"/>
      <c r="AK359" s="81"/>
      <c r="AL359" s="81"/>
      <c r="AM359" s="81"/>
      <c r="AN359" s="81"/>
      <c r="AO359" s="81" t="str">
        <f aca="false">D359</f>
        <v>Arista</v>
      </c>
      <c r="AP359" s="102" t="s">
        <v>263</v>
      </c>
      <c r="AQ359" s="1"/>
      <c r="AR359" s="1"/>
      <c r="AS359" s="1"/>
      <c r="AT359" s="1"/>
      <c r="AU359" s="1"/>
      <c r="AV359" s="1"/>
      <c r="AW359" s="1"/>
      <c r="AX359" s="1"/>
      <c r="AY359" s="1"/>
      <c r="AZ359" s="1"/>
      <c r="BA359" s="1"/>
      <c r="BB359" s="1"/>
      <c r="BC359" s="1"/>
      <c r="BD359" s="1"/>
      <c r="BE359" s="1"/>
      <c r="BF359" s="1" t="s">
        <v>412</v>
      </c>
      <c r="BG359" s="1" t="s">
        <v>183</v>
      </c>
      <c r="BH359" s="1"/>
      <c r="BI359" s="1"/>
    </row>
    <row r="360" customFormat="false" ht="12.75" hidden="false" customHeight="false" outlineLevel="0" collapsed="false">
      <c r="A360" s="1" t="s">
        <v>14977</v>
      </c>
      <c r="B360" s="1" t="s">
        <v>2874</v>
      </c>
      <c r="C360" s="1" t="s">
        <v>177</v>
      </c>
      <c r="D360" s="1" t="s">
        <v>82</v>
      </c>
      <c r="E360" s="1" t="s">
        <v>2875</v>
      </c>
      <c r="F360" s="1" t="s">
        <v>2876</v>
      </c>
      <c r="G360" s="1" t="n">
        <v>55</v>
      </c>
      <c r="H360" s="1" t="n">
        <v>1</v>
      </c>
      <c r="I360" s="102" t="s">
        <v>188</v>
      </c>
      <c r="J360" s="1"/>
      <c r="K360" s="1" t="n">
        <f aca="false">IFERROR(VLOOKUP(A360,'[2]Pivot HorizontalMRP'!$A$4:$B$2689,2,0),0)</f>
        <v>0</v>
      </c>
      <c r="L360" s="1" t="n">
        <f aca="false">IFERROR(VLOOKUP(A360,'[2]Pivot HorizontalMRP'!$A$4:$C$2689,3,0),0)</f>
        <v>0</v>
      </c>
      <c r="M360" s="1" t="n">
        <f aca="false">IFERROR(VLOOKUP(A360,'[2]Pivot HorizontalMRP'!$A$4:$D$2689,0.4,0),0)</f>
        <v>0</v>
      </c>
      <c r="N360" s="1" t="n">
        <f aca="false">IFERROR(VLOOKUP(A360,'[2]Pivot HorizontalMRP'!$A$4:$E$2689,5,0),0)</f>
        <v>0</v>
      </c>
      <c r="O360" s="1" t="n">
        <f aca="false">K360+L360</f>
        <v>0</v>
      </c>
      <c r="P360" s="1" t="n">
        <f aca="false">K360+L360+M360+N360</f>
        <v>0</v>
      </c>
      <c r="Q360" s="1" t="n">
        <f aca="false">IFERROR(VLOOKUP(A360,'[2]Pivot HorizontalMRP'!$A$4:$F$2689,6,0),0)</f>
        <v>4073</v>
      </c>
      <c r="R360" s="1" t="n">
        <f aca="false">IFERROR(VLOOKUP(A360,'[2]Pivot HorizontalMRP'!$A$4:$G$2689,7,0),0)</f>
        <v>6966</v>
      </c>
      <c r="S360" s="1" t="n">
        <f aca="false">IFERROR(VLOOKUP(A360,'[2]Pivot HorizontalMRP'!$A$4:$H$2689,8,0),0)</f>
        <v>10350</v>
      </c>
      <c r="T360" s="1" t="n">
        <f aca="false">IFERROR(VLOOKUP(A360,'[2]Pivot HorizontalMRP'!$A$4:$I$2689,9,0),0)</f>
        <v>7794</v>
      </c>
      <c r="U360" s="1" t="n">
        <f aca="false">IF(I360="delivery",O360-SUM(Q360+R360),IF(I360="PO",P360-SUM(Q360:R360)))</f>
        <v>-11039</v>
      </c>
      <c r="V360" s="81" t="n">
        <v>1.39</v>
      </c>
      <c r="W360" s="81"/>
      <c r="X360" s="81" t="n">
        <f aca="false">W360-V360</f>
        <v>-1.39</v>
      </c>
      <c r="Y360" s="81"/>
      <c r="Z360" s="81"/>
      <c r="AA360" s="81"/>
      <c r="AB360" s="81"/>
      <c r="AC360" s="81"/>
      <c r="AD360" s="81"/>
      <c r="AE360" s="81"/>
      <c r="AF360" s="81"/>
      <c r="AG360" s="81"/>
      <c r="AH360" s="81"/>
      <c r="AI360" s="81"/>
      <c r="AJ360" s="81"/>
      <c r="AK360" s="81"/>
      <c r="AL360" s="81"/>
      <c r="AM360" s="81"/>
      <c r="AN360" s="81"/>
      <c r="AO360" s="81" t="str">
        <f aca="false">D360</f>
        <v>Arista</v>
      </c>
      <c r="AP360" s="102" t="s">
        <v>263</v>
      </c>
      <c r="AQ360" s="1"/>
      <c r="AR360" s="1"/>
      <c r="AS360" s="1"/>
      <c r="AT360" s="1"/>
      <c r="AU360" s="1"/>
      <c r="AV360" s="1"/>
      <c r="AW360" s="1"/>
      <c r="AX360" s="1"/>
      <c r="AY360" s="1"/>
      <c r="AZ360" s="1"/>
      <c r="BA360" s="1"/>
      <c r="BB360" s="1"/>
      <c r="BC360" s="1"/>
      <c r="BD360" s="1"/>
      <c r="BE360" s="1"/>
      <c r="BF360" s="1" t="s">
        <v>10507</v>
      </c>
      <c r="BG360" s="1" t="s">
        <v>183</v>
      </c>
      <c r="BH360" s="1"/>
      <c r="BI360" s="1"/>
    </row>
    <row r="361" customFormat="false" ht="12.75" hidden="false" customHeight="false" outlineLevel="0" collapsed="false">
      <c r="A361" s="103" t="s">
        <v>2873</v>
      </c>
      <c r="B361" s="104" t="s">
        <v>2874</v>
      </c>
      <c r="C361" s="99" t="s">
        <v>177</v>
      </c>
      <c r="D361" s="99" t="s">
        <v>82</v>
      </c>
      <c r="E361" s="99" t="s">
        <v>2875</v>
      </c>
      <c r="F361" s="99" t="s">
        <v>2876</v>
      </c>
      <c r="G361" s="99" t="n">
        <v>56</v>
      </c>
      <c r="H361" s="99" t="n">
        <v>3000</v>
      </c>
      <c r="I361" s="99" t="s">
        <v>188</v>
      </c>
      <c r="K361" s="1" t="n">
        <f aca="false">IFERROR(VLOOKUP(A361,'[2]Pivot HorizontalMRP'!$A$4:$B$2689,2,0),0)</f>
        <v>0</v>
      </c>
      <c r="L361" s="1" t="n">
        <f aca="false">IFERROR(VLOOKUP(A361,'[2]Pivot HorizontalMRP'!$A$4:$C$2689,3,0),0)</f>
        <v>6696</v>
      </c>
      <c r="M361" s="1" t="n">
        <f aca="false">IFERROR(VLOOKUP(A361,'[2]Pivot HorizontalMRP'!$A$4:$D$2689,0.4,0),0)</f>
        <v>0</v>
      </c>
      <c r="N361" s="1" t="n">
        <f aca="false">IFERROR(VLOOKUP(A361,'[2]Pivot HorizontalMRP'!$A$4:$E$2689,5,0),0)</f>
        <v>0</v>
      </c>
      <c r="O361" s="1" t="n">
        <f aca="false">K361+L361</f>
        <v>6696</v>
      </c>
      <c r="P361" s="1" t="n">
        <f aca="false">K361+L361+M361+N361</f>
        <v>6696</v>
      </c>
      <c r="Q361" s="1" t="n">
        <f aca="false">IFERROR(VLOOKUP(A361,'[2]Pivot HorizontalMRP'!$A$4:$F$2689,6,0),0)</f>
        <v>0</v>
      </c>
      <c r="R361" s="1" t="n">
        <f aca="false">IFERROR(VLOOKUP(A361,'[2]Pivot HorizontalMRP'!$A$4:$G$2689,7,0),0)</f>
        <v>0</v>
      </c>
      <c r="S361" s="1" t="n">
        <f aca="false">IFERROR(VLOOKUP(A361,'[2]Pivot HorizontalMRP'!$A$4:$H$2689,8,0),0)</f>
        <v>0</v>
      </c>
      <c r="T361" s="1" t="n">
        <f aca="false">IFERROR(VLOOKUP(A361,'[2]Pivot HorizontalMRP'!$A$4:$I$2689,9,0),0)</f>
        <v>0</v>
      </c>
      <c r="U361" s="1" t="n">
        <f aca="false">IF(I361="delivery",O361-SUM(Q361+R361),IF(I361="PO",P361-SUM(Q361:R361)))</f>
        <v>6696</v>
      </c>
      <c r="V361" s="99" t="n">
        <v>1.39</v>
      </c>
      <c r="X361" s="81" t="n">
        <f aca="false">W361-V361</f>
        <v>-1.39</v>
      </c>
      <c r="AA361" s="81"/>
      <c r="AO361" s="81" t="str">
        <f aca="false">D361</f>
        <v>Arista</v>
      </c>
      <c r="AP361" s="99" t="s">
        <v>263</v>
      </c>
      <c r="BF361" s="99" t="s">
        <v>14668</v>
      </c>
      <c r="BG361" s="1" t="s">
        <v>183</v>
      </c>
    </row>
    <row r="362" customFormat="false" ht="12.75" hidden="false" customHeight="false" outlineLevel="0" collapsed="false">
      <c r="A362" s="103" t="s">
        <v>2877</v>
      </c>
      <c r="B362" s="104" t="s">
        <v>2878</v>
      </c>
      <c r="C362" s="99" t="s">
        <v>177</v>
      </c>
      <c r="D362" s="99" t="s">
        <v>82</v>
      </c>
      <c r="E362" s="99" t="s">
        <v>2879</v>
      </c>
      <c r="F362" s="99" t="s">
        <v>2880</v>
      </c>
      <c r="G362" s="99" t="n">
        <v>41</v>
      </c>
      <c r="H362" s="99" t="n">
        <v>5000</v>
      </c>
      <c r="I362" s="99" t="s">
        <v>188</v>
      </c>
      <c r="K362" s="1" t="n">
        <f aca="false">IFERROR(VLOOKUP(A362,'[2]Pivot HorizontalMRP'!$A$4:$B$2689,2,0),0)</f>
        <v>0</v>
      </c>
      <c r="L362" s="1" t="n">
        <f aca="false">IFERROR(VLOOKUP(A362,'[2]Pivot HorizontalMRP'!$A$4:$C$2689,3,0),0)</f>
        <v>120</v>
      </c>
      <c r="M362" s="1" t="n">
        <f aca="false">IFERROR(VLOOKUP(A362,'[2]Pivot HorizontalMRP'!$A$4:$D$2689,0.4,0),0)</f>
        <v>0</v>
      </c>
      <c r="N362" s="1" t="n">
        <f aca="false">IFERROR(VLOOKUP(A362,'[2]Pivot HorizontalMRP'!$A$4:$E$2689,5,0),0)</f>
        <v>0</v>
      </c>
      <c r="O362" s="1" t="n">
        <f aca="false">K362+L362</f>
        <v>120</v>
      </c>
      <c r="P362" s="1" t="n">
        <f aca="false">K362+L362+M362+N362</f>
        <v>120</v>
      </c>
      <c r="Q362" s="1" t="n">
        <f aca="false">IFERROR(VLOOKUP(A362,'[2]Pivot HorizontalMRP'!$A$4:$F$2689,6,0),0)</f>
        <v>0</v>
      </c>
      <c r="R362" s="1" t="n">
        <f aca="false">IFERROR(VLOOKUP(A362,'[2]Pivot HorizontalMRP'!$A$4:$G$2689,7,0),0)</f>
        <v>0</v>
      </c>
      <c r="S362" s="1" t="n">
        <f aca="false">IFERROR(VLOOKUP(A362,'[2]Pivot HorizontalMRP'!$A$4:$H$2689,8,0),0)</f>
        <v>0</v>
      </c>
      <c r="T362" s="1" t="n">
        <f aca="false">IFERROR(VLOOKUP(A362,'[2]Pivot HorizontalMRP'!$A$4:$I$2689,9,0),0)</f>
        <v>0</v>
      </c>
      <c r="U362" s="1" t="n">
        <f aca="false">IF(I362="delivery",O362-SUM(Q362+R362),IF(I362="PO",P362-SUM(Q362:R362)))</f>
        <v>120</v>
      </c>
      <c r="V362" s="99" t="n">
        <v>0.535</v>
      </c>
      <c r="X362" s="81" t="n">
        <f aca="false">W362-V362</f>
        <v>-0.535</v>
      </c>
      <c r="AA362" s="81"/>
      <c r="AO362" s="81" t="str">
        <f aca="false">D362</f>
        <v>Arista</v>
      </c>
      <c r="AP362" s="99" t="s">
        <v>263</v>
      </c>
      <c r="BF362" s="99" t="s">
        <v>14668</v>
      </c>
      <c r="BG362" s="1" t="s">
        <v>183</v>
      </c>
    </row>
    <row r="363" customFormat="false" ht="12.75" hidden="false" customHeight="false" outlineLevel="0" collapsed="false">
      <c r="A363" s="1" t="s">
        <v>14978</v>
      </c>
      <c r="B363" s="1" t="s">
        <v>14186</v>
      </c>
      <c r="C363" s="1" t="s">
        <v>177</v>
      </c>
      <c r="D363" s="1" t="s">
        <v>82</v>
      </c>
      <c r="E363" s="1" t="s">
        <v>2879</v>
      </c>
      <c r="F363" s="1" t="s">
        <v>14187</v>
      </c>
      <c r="G363" s="1" t="n">
        <v>36</v>
      </c>
      <c r="H363" s="1" t="n">
        <v>5000</v>
      </c>
      <c r="I363" s="102" t="s">
        <v>188</v>
      </c>
      <c r="J363" s="1"/>
      <c r="K363" s="1" t="n">
        <f aca="false">IFERROR(VLOOKUP(A363,'[2]Pivot HorizontalMRP'!$A$4:$B$2689,2,0),0)</f>
        <v>0</v>
      </c>
      <c r="L363" s="1" t="n">
        <f aca="false">IFERROR(VLOOKUP(A363,'[2]Pivot HorizontalMRP'!$A$4:$C$2689,3,0),0)</f>
        <v>13000</v>
      </c>
      <c r="M363" s="1" t="n">
        <f aca="false">IFERROR(VLOOKUP(A363,'[2]Pivot HorizontalMRP'!$A$4:$D$2689,0.4,0),0)</f>
        <v>0</v>
      </c>
      <c r="N363" s="1" t="n">
        <f aca="false">IFERROR(VLOOKUP(A363,'[2]Pivot HorizontalMRP'!$A$4:$E$2689,5,0),0)</f>
        <v>0</v>
      </c>
      <c r="O363" s="1" t="n">
        <f aca="false">K363+L363</f>
        <v>13000</v>
      </c>
      <c r="P363" s="1" t="n">
        <f aca="false">K363+L363+M363+N363</f>
        <v>13000</v>
      </c>
      <c r="Q363" s="1" t="n">
        <f aca="false">IFERROR(VLOOKUP(A363,'[2]Pivot HorizontalMRP'!$A$4:$F$2689,6,0),0)</f>
        <v>11870</v>
      </c>
      <c r="R363" s="1" t="n">
        <f aca="false">IFERROR(VLOOKUP(A363,'[2]Pivot HorizontalMRP'!$A$4:$G$2689,7,0),0)</f>
        <v>20538</v>
      </c>
      <c r="S363" s="1" t="n">
        <f aca="false">IFERROR(VLOOKUP(A363,'[2]Pivot HorizontalMRP'!$A$4:$H$2689,8,0),0)</f>
        <v>30828</v>
      </c>
      <c r="T363" s="1" t="n">
        <f aca="false">IFERROR(VLOOKUP(A363,'[2]Pivot HorizontalMRP'!$A$4:$I$2689,9,0),0)</f>
        <v>23148</v>
      </c>
      <c r="U363" s="1" t="n">
        <f aca="false">IF(I363="delivery",O363-SUM(Q363+R363),IF(I363="PO",P363-SUM(Q363:R363)))</f>
        <v>-19408</v>
      </c>
      <c r="V363" s="81" t="n">
        <v>0.535</v>
      </c>
      <c r="W363" s="81"/>
      <c r="X363" s="81" t="n">
        <f aca="false">W363-V363</f>
        <v>-0.535</v>
      </c>
      <c r="Y363" s="81"/>
      <c r="Z363" s="81"/>
      <c r="AA363" s="81"/>
      <c r="AB363" s="81"/>
      <c r="AC363" s="81"/>
      <c r="AD363" s="81"/>
      <c r="AE363" s="81"/>
      <c r="AF363" s="81"/>
      <c r="AG363" s="81"/>
      <c r="AH363" s="81"/>
      <c r="AI363" s="81"/>
      <c r="AJ363" s="81"/>
      <c r="AK363" s="81"/>
      <c r="AL363" s="81"/>
      <c r="AM363" s="81"/>
      <c r="AN363" s="81"/>
      <c r="AO363" s="81" t="str">
        <f aca="false">D363</f>
        <v>Arista</v>
      </c>
      <c r="AP363" s="102" t="s">
        <v>263</v>
      </c>
      <c r="AQ363" s="1"/>
      <c r="AR363" s="1"/>
      <c r="AS363" s="1"/>
      <c r="AT363" s="1"/>
      <c r="AU363" s="1"/>
      <c r="AV363" s="1"/>
      <c r="AW363" s="1"/>
      <c r="AX363" s="1"/>
      <c r="AY363" s="1"/>
      <c r="AZ363" s="1"/>
      <c r="BA363" s="1"/>
      <c r="BB363" s="1"/>
      <c r="BC363" s="1"/>
      <c r="BD363" s="1"/>
      <c r="BE363" s="1"/>
      <c r="BF363" s="1" t="s">
        <v>719</v>
      </c>
      <c r="BG363" s="1" t="s">
        <v>183</v>
      </c>
      <c r="BH363" s="1"/>
      <c r="BI363" s="1"/>
    </row>
    <row r="364" customFormat="false" ht="12.75" hidden="false" customHeight="false" outlineLevel="0" collapsed="false">
      <c r="A364" s="103" t="s">
        <v>14185</v>
      </c>
      <c r="B364" s="104" t="s">
        <v>14186</v>
      </c>
      <c r="C364" s="99" t="s">
        <v>177</v>
      </c>
      <c r="D364" s="99" t="s">
        <v>82</v>
      </c>
      <c r="E364" s="99" t="s">
        <v>2879</v>
      </c>
      <c r="F364" s="99" t="s">
        <v>14187</v>
      </c>
      <c r="G364" s="99" t="n">
        <v>31</v>
      </c>
      <c r="H364" s="99" t="n">
        <v>1000</v>
      </c>
      <c r="I364" s="99" t="s">
        <v>188</v>
      </c>
      <c r="K364" s="1" t="n">
        <f aca="false">IFERROR(VLOOKUP(A364,'[2]Pivot HorizontalMRP'!$A$4:$B$2689,2,0),0)</f>
        <v>0</v>
      </c>
      <c r="L364" s="1" t="n">
        <f aca="false">IFERROR(VLOOKUP(A364,'[2]Pivot HorizontalMRP'!$A$4:$C$2689,3,0),0)</f>
        <v>168</v>
      </c>
      <c r="M364" s="1" t="n">
        <f aca="false">IFERROR(VLOOKUP(A364,'[2]Pivot HorizontalMRP'!$A$4:$D$2689,0.4,0),0)</f>
        <v>0</v>
      </c>
      <c r="N364" s="1" t="n">
        <f aca="false">IFERROR(VLOOKUP(A364,'[2]Pivot HorizontalMRP'!$A$4:$E$2689,5,0),0)</f>
        <v>0</v>
      </c>
      <c r="O364" s="1" t="n">
        <f aca="false">K364+L364</f>
        <v>168</v>
      </c>
      <c r="P364" s="1" t="n">
        <f aca="false">K364+L364+M364+N364</f>
        <v>168</v>
      </c>
      <c r="Q364" s="1" t="n">
        <f aca="false">IFERROR(VLOOKUP(A364,'[2]Pivot HorizontalMRP'!$A$4:$F$2689,6,0),0)</f>
        <v>0</v>
      </c>
      <c r="R364" s="1" t="n">
        <f aca="false">IFERROR(VLOOKUP(A364,'[2]Pivot HorizontalMRP'!$A$4:$G$2689,7,0),0)</f>
        <v>0</v>
      </c>
      <c r="S364" s="1" t="n">
        <f aca="false">IFERROR(VLOOKUP(A364,'[2]Pivot HorizontalMRP'!$A$4:$H$2689,8,0),0)</f>
        <v>0</v>
      </c>
      <c r="T364" s="1" t="n">
        <f aca="false">IFERROR(VLOOKUP(A364,'[2]Pivot HorizontalMRP'!$A$4:$I$2689,9,0),0)</f>
        <v>0</v>
      </c>
      <c r="U364" s="1" t="n">
        <f aca="false">IF(I364="delivery",O364-SUM(Q364+R364),IF(I364="PO",P364-SUM(Q364:R364)))</f>
        <v>168</v>
      </c>
      <c r="V364" s="99" t="n">
        <v>0.535</v>
      </c>
      <c r="X364" s="81" t="n">
        <f aca="false">W364-V364</f>
        <v>-0.535</v>
      </c>
      <c r="AA364" s="81"/>
      <c r="AO364" s="81" t="str">
        <f aca="false">D364</f>
        <v>Arista</v>
      </c>
      <c r="AP364" s="99" t="s">
        <v>263</v>
      </c>
      <c r="BF364" s="99" t="s">
        <v>14668</v>
      </c>
      <c r="BG364" s="1" t="s">
        <v>183</v>
      </c>
    </row>
    <row r="365" customFormat="false" ht="12.75" hidden="false" customHeight="false" outlineLevel="0" collapsed="false">
      <c r="A365" s="1" t="s">
        <v>2881</v>
      </c>
      <c r="B365" s="1" t="s">
        <v>2882</v>
      </c>
      <c r="C365" s="1" t="s">
        <v>177</v>
      </c>
      <c r="D365" s="1" t="s">
        <v>82</v>
      </c>
      <c r="E365" s="1" t="s">
        <v>2883</v>
      </c>
      <c r="F365" s="1" t="s">
        <v>2884</v>
      </c>
      <c r="G365" s="1" t="n">
        <v>36</v>
      </c>
      <c r="H365" s="1" t="n">
        <v>1000</v>
      </c>
      <c r="I365" s="101" t="s">
        <v>188</v>
      </c>
      <c r="J365" s="1"/>
      <c r="K365" s="1" t="n">
        <f aca="false">IFERROR(VLOOKUP(A365,'[2]Pivot HorizontalMRP'!$A$4:$B$2689,2,0),0)</f>
        <v>0</v>
      </c>
      <c r="L365" s="1" t="n">
        <f aca="false">IFERROR(VLOOKUP(A365,'[2]Pivot HorizontalMRP'!$A$4:$C$2689,3,0),0)</f>
        <v>0</v>
      </c>
      <c r="M365" s="1" t="n">
        <f aca="false">IFERROR(VLOOKUP(A365,'[2]Pivot HorizontalMRP'!$A$4:$D$2689,0.4,0),0)</f>
        <v>0</v>
      </c>
      <c r="N365" s="1" t="n">
        <f aca="false">IFERROR(VLOOKUP(A365,'[2]Pivot HorizontalMRP'!$A$4:$E$2689,5,0),0)</f>
        <v>0</v>
      </c>
      <c r="O365" s="1" t="n">
        <f aca="false">K365+L365</f>
        <v>0</v>
      </c>
      <c r="P365" s="1" t="n">
        <f aca="false">K365+L365+M365+N365</f>
        <v>0</v>
      </c>
      <c r="Q365" s="1" t="n">
        <f aca="false">IFERROR(VLOOKUP(A365,'[2]Pivot HorizontalMRP'!$A$4:$F$2689,6,0),0)</f>
        <v>62</v>
      </c>
      <c r="R365" s="1" t="n">
        <f aca="false">IFERROR(VLOOKUP(A365,'[2]Pivot HorizontalMRP'!$A$4:$G$2689,7,0),0)</f>
        <v>366</v>
      </c>
      <c r="S365" s="1" t="n">
        <f aca="false">IFERROR(VLOOKUP(A365,'[2]Pivot HorizontalMRP'!$A$4:$H$2689,8,0),0)</f>
        <v>230</v>
      </c>
      <c r="T365" s="1" t="n">
        <f aca="false">IFERROR(VLOOKUP(A365,'[2]Pivot HorizontalMRP'!$A$4:$I$2689,9,0),0)</f>
        <v>345</v>
      </c>
      <c r="U365" s="1" t="n">
        <f aca="false">IF(I365="delivery",O365-SUM(Q365+R365),IF(I365="PO",P365-SUM(Q365:R365)))</f>
        <v>-428</v>
      </c>
      <c r="V365" s="81" t="n">
        <v>0.2299</v>
      </c>
      <c r="W365" s="81"/>
      <c r="X365" s="81" t="n">
        <f aca="false">W365-V365</f>
        <v>-0.2299</v>
      </c>
      <c r="Y365" s="81"/>
      <c r="Z365" s="81"/>
      <c r="AA365" s="81"/>
      <c r="AB365" s="81"/>
      <c r="AC365" s="81"/>
      <c r="AD365" s="81"/>
      <c r="AE365" s="81"/>
      <c r="AF365" s="81"/>
      <c r="AG365" s="81"/>
      <c r="AH365" s="81"/>
      <c r="AI365" s="81"/>
      <c r="AJ365" s="81"/>
      <c r="AK365" s="81"/>
      <c r="AL365" s="81"/>
      <c r="AM365" s="81"/>
      <c r="AN365" s="81"/>
      <c r="AO365" s="81" t="str">
        <f aca="false">D365</f>
        <v>Arista</v>
      </c>
      <c r="AP365" s="1" t="s">
        <v>263</v>
      </c>
      <c r="AQ365" s="1"/>
      <c r="AR365" s="1"/>
      <c r="AS365" s="1"/>
      <c r="AT365" s="1"/>
      <c r="AU365" s="1"/>
      <c r="AV365" s="1"/>
      <c r="AW365" s="1"/>
      <c r="AX365" s="1"/>
      <c r="AY365" s="1"/>
      <c r="AZ365" s="1"/>
      <c r="BA365" s="1"/>
      <c r="BB365" s="1"/>
      <c r="BC365" s="1"/>
      <c r="BD365" s="1"/>
      <c r="BE365" s="1"/>
      <c r="BF365" s="1" t="s">
        <v>14668</v>
      </c>
      <c r="BG365" s="1" t="s">
        <v>183</v>
      </c>
      <c r="BH365" s="1"/>
      <c r="BI365" s="1"/>
    </row>
    <row r="366" customFormat="false" ht="12.75" hidden="false" customHeight="false" outlineLevel="0" collapsed="false">
      <c r="A366" s="1" t="s">
        <v>2885</v>
      </c>
      <c r="B366" s="1" t="s">
        <v>2886</v>
      </c>
      <c r="C366" s="1" t="s">
        <v>177</v>
      </c>
      <c r="D366" s="1" t="s">
        <v>82</v>
      </c>
      <c r="E366" s="1" t="s">
        <v>2887</v>
      </c>
      <c r="F366" s="1" t="s">
        <v>2888</v>
      </c>
      <c r="G366" s="1" t="n">
        <v>43</v>
      </c>
      <c r="H366" s="1" t="n">
        <v>1000</v>
      </c>
      <c r="I366" s="101" t="s">
        <v>188</v>
      </c>
      <c r="J366" s="1"/>
      <c r="K366" s="1" t="n">
        <f aca="false">IFERROR(VLOOKUP(A366,'[2]Pivot HorizontalMRP'!$A$4:$B$2689,2,0),0)</f>
        <v>0</v>
      </c>
      <c r="L366" s="1" t="n">
        <f aca="false">IFERROR(VLOOKUP(A366,'[2]Pivot HorizontalMRP'!$A$4:$C$2689,3,0),0)</f>
        <v>2845</v>
      </c>
      <c r="M366" s="1" t="n">
        <f aca="false">IFERROR(VLOOKUP(A366,'[2]Pivot HorizontalMRP'!$A$4:$D$2689,0.4,0),0)</f>
        <v>0</v>
      </c>
      <c r="N366" s="1" t="n">
        <f aca="false">IFERROR(VLOOKUP(A366,'[2]Pivot HorizontalMRP'!$A$4:$E$2689,5,0),0)</f>
        <v>3000</v>
      </c>
      <c r="O366" s="1" t="n">
        <f aca="false">K366+L366</f>
        <v>2845</v>
      </c>
      <c r="P366" s="1" t="n">
        <f aca="false">K366+L366+M366+N366</f>
        <v>5845</v>
      </c>
      <c r="Q366" s="1" t="n">
        <f aca="false">IFERROR(VLOOKUP(A366,'[2]Pivot HorizontalMRP'!$A$4:$F$2689,6,0),0)</f>
        <v>5264</v>
      </c>
      <c r="R366" s="1" t="n">
        <f aca="false">IFERROR(VLOOKUP(A366,'[2]Pivot HorizontalMRP'!$A$4:$G$2689,7,0),0)</f>
        <v>2420</v>
      </c>
      <c r="S366" s="1" t="n">
        <f aca="false">IFERROR(VLOOKUP(A366,'[2]Pivot HorizontalMRP'!$A$4:$H$2689,8,0),0)</f>
        <v>2320</v>
      </c>
      <c r="T366" s="1" t="n">
        <f aca="false">IFERROR(VLOOKUP(A366,'[2]Pivot HorizontalMRP'!$A$4:$I$2689,9,0),0)</f>
        <v>1320</v>
      </c>
      <c r="U366" s="1" t="n">
        <f aca="false">IF(I366="delivery",O366-SUM(Q366+R366),IF(I366="PO",P366-SUM(Q366:R366)))</f>
        <v>-1839</v>
      </c>
      <c r="V366" s="81" t="n">
        <v>0.489</v>
      </c>
      <c r="W366" s="81"/>
      <c r="X366" s="81" t="n">
        <f aca="false">W366-V366</f>
        <v>-0.489</v>
      </c>
      <c r="Y366" s="81"/>
      <c r="Z366" s="81"/>
      <c r="AA366" s="81"/>
      <c r="AB366" s="81"/>
      <c r="AC366" s="81"/>
      <c r="AD366" s="81"/>
      <c r="AE366" s="81"/>
      <c r="AF366" s="81"/>
      <c r="AG366" s="81"/>
      <c r="AH366" s="81"/>
      <c r="AI366" s="81"/>
      <c r="AJ366" s="81"/>
      <c r="AK366" s="81"/>
      <c r="AL366" s="81"/>
      <c r="AM366" s="81"/>
      <c r="AN366" s="81"/>
      <c r="AO366" s="81" t="str">
        <f aca="false">D366</f>
        <v>Arista</v>
      </c>
      <c r="AP366" s="1" t="s">
        <v>263</v>
      </c>
      <c r="AQ366" s="1"/>
      <c r="AR366" s="1"/>
      <c r="AS366" s="1"/>
      <c r="AT366" s="1"/>
      <c r="AU366" s="1"/>
      <c r="AV366" s="1"/>
      <c r="AW366" s="1"/>
      <c r="AX366" s="1"/>
      <c r="AY366" s="1"/>
      <c r="AZ366" s="1"/>
      <c r="BA366" s="1"/>
      <c r="BB366" s="1"/>
      <c r="BC366" s="1"/>
      <c r="BD366" s="1"/>
      <c r="BE366" s="1"/>
      <c r="BF366" s="1" t="s">
        <v>14668</v>
      </c>
      <c r="BG366" s="1" t="s">
        <v>183</v>
      </c>
      <c r="BH366" s="1"/>
      <c r="BI366" s="1"/>
    </row>
    <row r="367" customFormat="false" ht="12.75" hidden="false" customHeight="false" outlineLevel="0" collapsed="false">
      <c r="A367" s="1" t="s">
        <v>2899</v>
      </c>
      <c r="B367" s="1" t="s">
        <v>2900</v>
      </c>
      <c r="C367" s="1" t="s">
        <v>177</v>
      </c>
      <c r="D367" s="1" t="s">
        <v>82</v>
      </c>
      <c r="E367" s="1" t="s">
        <v>2901</v>
      </c>
      <c r="F367" s="1" t="s">
        <v>2902</v>
      </c>
      <c r="G367" s="1" t="n">
        <v>41</v>
      </c>
      <c r="H367" s="1" t="n">
        <v>1000</v>
      </c>
      <c r="I367" s="101" t="s">
        <v>188</v>
      </c>
      <c r="J367" s="1"/>
      <c r="K367" s="1" t="n">
        <f aca="false">IFERROR(VLOOKUP(A367,'[2]Pivot HorizontalMRP'!$A$4:$B$2689,2,0),0)</f>
        <v>0</v>
      </c>
      <c r="L367" s="1" t="n">
        <f aca="false">IFERROR(VLOOKUP(A367,'[2]Pivot HorizontalMRP'!$A$4:$C$2689,3,0),0)</f>
        <v>2469</v>
      </c>
      <c r="M367" s="1" t="n">
        <f aca="false">IFERROR(VLOOKUP(A367,'[2]Pivot HorizontalMRP'!$A$4:$D$2689,0.4,0),0)</f>
        <v>0</v>
      </c>
      <c r="N367" s="1" t="n">
        <f aca="false">IFERROR(VLOOKUP(A367,'[2]Pivot HorizontalMRP'!$A$4:$E$2689,5,0),0)</f>
        <v>0</v>
      </c>
      <c r="O367" s="1" t="n">
        <f aca="false">K367+L367</f>
        <v>2469</v>
      </c>
      <c r="P367" s="1" t="n">
        <f aca="false">K367+L367+M367+N367</f>
        <v>2469</v>
      </c>
      <c r="Q367" s="1" t="n">
        <f aca="false">IFERROR(VLOOKUP(A367,'[2]Pivot HorizontalMRP'!$A$4:$F$2689,6,0),0)</f>
        <v>2284</v>
      </c>
      <c r="R367" s="1" t="n">
        <f aca="false">IFERROR(VLOOKUP(A367,'[2]Pivot HorizontalMRP'!$A$4:$G$2689,7,0),0)</f>
        <v>4960</v>
      </c>
      <c r="S367" s="1" t="n">
        <f aca="false">IFERROR(VLOOKUP(A367,'[2]Pivot HorizontalMRP'!$A$4:$H$2689,8,0),0)</f>
        <v>4837</v>
      </c>
      <c r="T367" s="1" t="n">
        <f aca="false">IFERROR(VLOOKUP(A367,'[2]Pivot HorizontalMRP'!$A$4:$I$2689,9,0),0)</f>
        <v>3810</v>
      </c>
      <c r="U367" s="1" t="n">
        <f aca="false">IF(I367="delivery",O367-SUM(Q367+R367),IF(I367="PO",P367-SUM(Q367:R367)))</f>
        <v>-4775</v>
      </c>
      <c r="V367" s="81" t="n">
        <v>1.352</v>
      </c>
      <c r="W367" s="81"/>
      <c r="X367" s="81" t="n">
        <f aca="false">W367-V367</f>
        <v>-1.352</v>
      </c>
      <c r="Y367" s="81"/>
      <c r="Z367" s="81"/>
      <c r="AA367" s="81" t="n">
        <v>1.352</v>
      </c>
      <c r="AB367" s="81"/>
      <c r="AC367" s="81"/>
      <c r="AD367" s="81"/>
      <c r="AE367" s="81"/>
      <c r="AF367" s="81"/>
      <c r="AG367" s="81"/>
      <c r="AH367" s="81"/>
      <c r="AI367" s="81"/>
      <c r="AJ367" s="81"/>
      <c r="AK367" s="81"/>
      <c r="AL367" s="81"/>
      <c r="AM367" s="81"/>
      <c r="AN367" s="81"/>
      <c r="AO367" s="81" t="str">
        <f aca="false">D367</f>
        <v>Arista</v>
      </c>
      <c r="AP367" s="1" t="s">
        <v>263</v>
      </c>
      <c r="AQ367" s="1"/>
      <c r="AR367" s="1"/>
      <c r="AS367" s="1"/>
      <c r="AT367" s="1"/>
      <c r="AU367" s="1"/>
      <c r="AV367" s="1"/>
      <c r="AW367" s="1"/>
      <c r="AX367" s="1"/>
      <c r="AY367" s="1"/>
      <c r="AZ367" s="1"/>
      <c r="BA367" s="1"/>
      <c r="BB367" s="1"/>
      <c r="BC367" s="1"/>
      <c r="BD367" s="1"/>
      <c r="BE367" s="1"/>
      <c r="BF367" s="1" t="s">
        <v>14668</v>
      </c>
      <c r="BG367" s="1" t="s">
        <v>183</v>
      </c>
      <c r="BH367" s="1"/>
      <c r="BI367" s="1"/>
    </row>
    <row r="368" customFormat="false" ht="12.75" hidden="false" customHeight="false" outlineLevel="0" collapsed="false">
      <c r="A368" s="1" t="s">
        <v>2907</v>
      </c>
      <c r="B368" s="1" t="s">
        <v>2908</v>
      </c>
      <c r="C368" s="1" t="s">
        <v>177</v>
      </c>
      <c r="D368" s="1" t="s">
        <v>82</v>
      </c>
      <c r="E368" s="1" t="s">
        <v>14979</v>
      </c>
      <c r="F368" s="1" t="s">
        <v>2910</v>
      </c>
      <c r="G368" s="1" t="n">
        <v>41</v>
      </c>
      <c r="H368" s="1" t="n">
        <v>2000</v>
      </c>
      <c r="I368" s="101" t="s">
        <v>188</v>
      </c>
      <c r="J368" s="1"/>
      <c r="K368" s="1" t="n">
        <f aca="false">IFERROR(VLOOKUP(A368,'[2]Pivot HorizontalMRP'!$A$4:$B$2689,2,0),0)</f>
        <v>0</v>
      </c>
      <c r="L368" s="1" t="n">
        <f aca="false">IFERROR(VLOOKUP(A368,'[2]Pivot HorizontalMRP'!$A$4:$C$2689,3,0),0)</f>
        <v>7644</v>
      </c>
      <c r="M368" s="1" t="n">
        <f aca="false">IFERROR(VLOOKUP(A368,'[2]Pivot HorizontalMRP'!$A$4:$D$2689,0.4,0),0)</f>
        <v>0</v>
      </c>
      <c r="N368" s="1" t="n">
        <f aca="false">IFERROR(VLOOKUP(A368,'[2]Pivot HorizontalMRP'!$A$4:$E$2689,5,0),0)</f>
        <v>8000</v>
      </c>
      <c r="O368" s="1" t="n">
        <f aca="false">K368+L368</f>
        <v>7644</v>
      </c>
      <c r="P368" s="1" t="n">
        <f aca="false">K368+L368+M368+N368</f>
        <v>15644</v>
      </c>
      <c r="Q368" s="1" t="n">
        <f aca="false">IFERROR(VLOOKUP(A368,'[2]Pivot HorizontalMRP'!$A$4:$F$2689,6,0),0)</f>
        <v>12228</v>
      </c>
      <c r="R368" s="1" t="n">
        <f aca="false">IFERROR(VLOOKUP(A368,'[2]Pivot HorizontalMRP'!$A$4:$G$2689,7,0),0)</f>
        <v>8000</v>
      </c>
      <c r="S368" s="1" t="n">
        <f aca="false">IFERROR(VLOOKUP(A368,'[2]Pivot HorizontalMRP'!$A$4:$H$2689,8,0),0)</f>
        <v>8120</v>
      </c>
      <c r="T368" s="1" t="n">
        <f aca="false">IFERROR(VLOOKUP(A368,'[2]Pivot HorizontalMRP'!$A$4:$I$2689,9,0),0)</f>
        <v>8400</v>
      </c>
      <c r="U368" s="1" t="n">
        <f aca="false">IF(I368="delivery",O368-SUM(Q368+R368),IF(I368="PO",P368-SUM(Q368:R368)))</f>
        <v>-4584</v>
      </c>
      <c r="V368" s="81" t="n">
        <v>0.106</v>
      </c>
      <c r="W368" s="81"/>
      <c r="X368" s="81" t="n">
        <f aca="false">W368-V368</f>
        <v>-0.106</v>
      </c>
      <c r="Y368" s="81"/>
      <c r="Z368" s="81"/>
      <c r="AA368" s="81" t="n">
        <v>0.106</v>
      </c>
      <c r="AB368" s="81"/>
      <c r="AC368" s="81"/>
      <c r="AD368" s="81"/>
      <c r="AE368" s="81"/>
      <c r="AF368" s="81"/>
      <c r="AG368" s="81"/>
      <c r="AH368" s="81"/>
      <c r="AI368" s="81"/>
      <c r="AJ368" s="81"/>
      <c r="AK368" s="81"/>
      <c r="AL368" s="81"/>
      <c r="AM368" s="81"/>
      <c r="AN368" s="81"/>
      <c r="AO368" s="81" t="str">
        <f aca="false">D368</f>
        <v>Arista</v>
      </c>
      <c r="AP368" s="1" t="s">
        <v>263</v>
      </c>
      <c r="AQ368" s="1"/>
      <c r="AR368" s="1"/>
      <c r="AS368" s="1"/>
      <c r="AT368" s="1"/>
      <c r="AU368" s="1"/>
      <c r="AV368" s="1"/>
      <c r="AW368" s="1"/>
      <c r="AX368" s="1"/>
      <c r="AY368" s="1"/>
      <c r="AZ368" s="1"/>
      <c r="BA368" s="1"/>
      <c r="BB368" s="1"/>
      <c r="BC368" s="1"/>
      <c r="BD368" s="1"/>
      <c r="BE368" s="1"/>
      <c r="BF368" s="1" t="s">
        <v>14668</v>
      </c>
      <c r="BG368" s="1" t="s">
        <v>183</v>
      </c>
      <c r="BH368" s="1"/>
      <c r="BI368" s="1"/>
    </row>
    <row r="369" customFormat="false" ht="12.75" hidden="false" customHeight="false" outlineLevel="0" collapsed="false">
      <c r="A369" s="103" t="s">
        <v>2911</v>
      </c>
      <c r="B369" s="104" t="s">
        <v>2912</v>
      </c>
      <c r="C369" s="99" t="s">
        <v>177</v>
      </c>
      <c r="D369" s="99" t="s">
        <v>82</v>
      </c>
      <c r="E369" s="99" t="s">
        <v>2913</v>
      </c>
      <c r="F369" s="99" t="s">
        <v>2914</v>
      </c>
      <c r="G369" s="99" t="n">
        <v>41</v>
      </c>
      <c r="H369" s="99" t="n">
        <v>1000</v>
      </c>
      <c r="I369" s="99" t="s">
        <v>188</v>
      </c>
      <c r="K369" s="1" t="n">
        <f aca="false">IFERROR(VLOOKUP(A369,'[2]Pivot HorizontalMRP'!$A$4:$B$2689,2,0),0)</f>
        <v>0</v>
      </c>
      <c r="L369" s="1" t="n">
        <f aca="false">IFERROR(VLOOKUP(A369,'[2]Pivot HorizontalMRP'!$A$4:$C$2689,3,0),0)</f>
        <v>1000</v>
      </c>
      <c r="M369" s="1" t="n">
        <f aca="false">IFERROR(VLOOKUP(A369,'[2]Pivot HorizontalMRP'!$A$4:$D$2689,0.4,0),0)</f>
        <v>0</v>
      </c>
      <c r="N369" s="1" t="n">
        <f aca="false">IFERROR(VLOOKUP(A369,'[2]Pivot HorizontalMRP'!$A$4:$E$2689,5,0),0)</f>
        <v>0</v>
      </c>
      <c r="O369" s="1" t="n">
        <f aca="false">K369+L369</f>
        <v>1000</v>
      </c>
      <c r="P369" s="1" t="n">
        <f aca="false">K369+L369+M369+N369</f>
        <v>1000</v>
      </c>
      <c r="Q369" s="1" t="n">
        <f aca="false">IFERROR(VLOOKUP(A369,'[2]Pivot HorizontalMRP'!$A$4:$F$2689,6,0),0)</f>
        <v>31</v>
      </c>
      <c r="R369" s="1" t="n">
        <f aca="false">IFERROR(VLOOKUP(A369,'[2]Pivot HorizontalMRP'!$A$4:$G$2689,7,0),0)</f>
        <v>22</v>
      </c>
      <c r="S369" s="1" t="n">
        <f aca="false">IFERROR(VLOOKUP(A369,'[2]Pivot HorizontalMRP'!$A$4:$H$2689,8,0),0)</f>
        <v>16</v>
      </c>
      <c r="T369" s="1" t="n">
        <f aca="false">IFERROR(VLOOKUP(A369,'[2]Pivot HorizontalMRP'!$A$4:$I$2689,9,0),0)</f>
        <v>24</v>
      </c>
      <c r="U369" s="1" t="n">
        <f aca="false">IF(I369="delivery",O369-SUM(Q369+R369),IF(I369="PO",P369-SUM(Q369:R369)))</f>
        <v>947</v>
      </c>
      <c r="V369" s="99" t="n">
        <v>0.3156</v>
      </c>
      <c r="X369" s="81" t="n">
        <f aca="false">W369-V369</f>
        <v>-0.3156</v>
      </c>
      <c r="AA369" s="81"/>
      <c r="AO369" s="81" t="str">
        <f aca="false">D369</f>
        <v>Arista</v>
      </c>
      <c r="AP369" s="99" t="s">
        <v>263</v>
      </c>
      <c r="BF369" s="99" t="s">
        <v>14668</v>
      </c>
      <c r="BG369" s="1" t="s">
        <v>183</v>
      </c>
    </row>
    <row r="370" customFormat="false" ht="12.75" hidden="false" customHeight="false" outlineLevel="0" collapsed="false">
      <c r="A370" s="1" t="s">
        <v>2915</v>
      </c>
      <c r="B370" s="1" t="s">
        <v>2916</v>
      </c>
      <c r="C370" s="1" t="s">
        <v>177</v>
      </c>
      <c r="D370" s="1" t="s">
        <v>82</v>
      </c>
      <c r="E370" s="1" t="s">
        <v>2917</v>
      </c>
      <c r="F370" s="1" t="s">
        <v>2918</v>
      </c>
      <c r="G370" s="1" t="n">
        <v>41</v>
      </c>
      <c r="H370" s="1" t="n">
        <v>1000</v>
      </c>
      <c r="I370" s="101" t="s">
        <v>188</v>
      </c>
      <c r="J370" s="1"/>
      <c r="K370" s="1" t="n">
        <f aca="false">IFERROR(VLOOKUP(A370,'[2]Pivot HorizontalMRP'!$A$4:$B$2689,2,0),0)</f>
        <v>0</v>
      </c>
      <c r="L370" s="1" t="n">
        <f aca="false">IFERROR(VLOOKUP(A370,'[2]Pivot HorizontalMRP'!$A$4:$C$2689,3,0),0)</f>
        <v>0</v>
      </c>
      <c r="M370" s="1" t="n">
        <f aca="false">IFERROR(VLOOKUP(A370,'[2]Pivot HorizontalMRP'!$A$4:$D$2689,0.4,0),0)</f>
        <v>0</v>
      </c>
      <c r="N370" s="1" t="n">
        <f aca="false">IFERROR(VLOOKUP(A370,'[2]Pivot HorizontalMRP'!$A$4:$E$2689,5,0),0)</f>
        <v>0</v>
      </c>
      <c r="O370" s="1" t="n">
        <f aca="false">K370+L370</f>
        <v>0</v>
      </c>
      <c r="P370" s="1" t="n">
        <f aca="false">K370+L370+M370+N370</f>
        <v>0</v>
      </c>
      <c r="Q370" s="1" t="n">
        <f aca="false">IFERROR(VLOOKUP(A370,'[2]Pivot HorizontalMRP'!$A$4:$F$2689,6,0),0)</f>
        <v>22</v>
      </c>
      <c r="R370" s="1" t="n">
        <f aca="false">IFERROR(VLOOKUP(A370,'[2]Pivot HorizontalMRP'!$A$4:$G$2689,7,0),0)</f>
        <v>80</v>
      </c>
      <c r="S370" s="1" t="n">
        <f aca="false">IFERROR(VLOOKUP(A370,'[2]Pivot HorizontalMRP'!$A$4:$H$2689,8,0),0)</f>
        <v>470</v>
      </c>
      <c r="T370" s="1" t="n">
        <f aca="false">IFERROR(VLOOKUP(A370,'[2]Pivot HorizontalMRP'!$A$4:$I$2689,9,0),0)</f>
        <v>192</v>
      </c>
      <c r="U370" s="1" t="n">
        <f aca="false">IF(I370="delivery",O370-SUM(Q370+R370),IF(I370="PO",P370-SUM(Q370:R370)))</f>
        <v>-102</v>
      </c>
      <c r="V370" s="81" t="n">
        <v>1.358</v>
      </c>
      <c r="W370" s="81"/>
      <c r="X370" s="81" t="n">
        <f aca="false">W370-V370</f>
        <v>-1.358</v>
      </c>
      <c r="Y370" s="81"/>
      <c r="Z370" s="81"/>
      <c r="AA370" s="81"/>
      <c r="AB370" s="81"/>
      <c r="AC370" s="81"/>
      <c r="AD370" s="81"/>
      <c r="AE370" s="81"/>
      <c r="AF370" s="81"/>
      <c r="AG370" s="81"/>
      <c r="AH370" s="81"/>
      <c r="AI370" s="81"/>
      <c r="AJ370" s="81"/>
      <c r="AK370" s="81"/>
      <c r="AL370" s="81"/>
      <c r="AM370" s="81"/>
      <c r="AN370" s="81"/>
      <c r="AO370" s="81" t="str">
        <f aca="false">D370</f>
        <v>Arista</v>
      </c>
      <c r="AP370" s="1" t="s">
        <v>263</v>
      </c>
      <c r="AQ370" s="1"/>
      <c r="AR370" s="1"/>
      <c r="AS370" s="1"/>
      <c r="AT370" s="1"/>
      <c r="AU370" s="1"/>
      <c r="AV370" s="1"/>
      <c r="AW370" s="1"/>
      <c r="AX370" s="1"/>
      <c r="AY370" s="1"/>
      <c r="AZ370" s="1"/>
      <c r="BA370" s="1"/>
      <c r="BB370" s="1"/>
      <c r="BC370" s="1"/>
      <c r="BD370" s="1"/>
      <c r="BE370" s="1"/>
      <c r="BF370" s="1" t="s">
        <v>14668</v>
      </c>
      <c r="BG370" s="1" t="s">
        <v>183</v>
      </c>
      <c r="BH370" s="1"/>
      <c r="BI370" s="1"/>
    </row>
    <row r="371" customFormat="false" ht="12.75" hidden="false" customHeight="false" outlineLevel="0" collapsed="false">
      <c r="A371" s="1" t="s">
        <v>2919</v>
      </c>
      <c r="B371" s="1" t="s">
        <v>2920</v>
      </c>
      <c r="C371" s="1" t="s">
        <v>177</v>
      </c>
      <c r="D371" s="1" t="s">
        <v>82</v>
      </c>
      <c r="E371" s="1" t="s">
        <v>2921</v>
      </c>
      <c r="F371" s="1" t="s">
        <v>2922</v>
      </c>
      <c r="G371" s="1" t="n">
        <v>41</v>
      </c>
      <c r="H371" s="1" t="n">
        <v>1000</v>
      </c>
      <c r="I371" s="101" t="s">
        <v>188</v>
      </c>
      <c r="J371" s="1"/>
      <c r="K371" s="1" t="n">
        <f aca="false">IFERROR(VLOOKUP(A371,'[2]Pivot HorizontalMRP'!$A$4:$B$2689,2,0),0)</f>
        <v>0</v>
      </c>
      <c r="L371" s="1" t="n">
        <f aca="false">IFERROR(VLOOKUP(A371,'[2]Pivot HorizontalMRP'!$A$4:$C$2689,3,0),0)</f>
        <v>974</v>
      </c>
      <c r="M371" s="1" t="n">
        <f aca="false">IFERROR(VLOOKUP(A371,'[2]Pivot HorizontalMRP'!$A$4:$D$2689,0.4,0),0)</f>
        <v>0</v>
      </c>
      <c r="N371" s="1" t="n">
        <f aca="false">IFERROR(VLOOKUP(A371,'[2]Pivot HorizontalMRP'!$A$4:$E$2689,5,0),0)</f>
        <v>2000</v>
      </c>
      <c r="O371" s="1" t="n">
        <f aca="false">K371+L371</f>
        <v>974</v>
      </c>
      <c r="P371" s="1" t="n">
        <f aca="false">K371+L371+M371+N371</f>
        <v>2974</v>
      </c>
      <c r="Q371" s="1" t="n">
        <f aca="false">IFERROR(VLOOKUP(A371,'[2]Pivot HorizontalMRP'!$A$4:$F$2689,6,0),0)</f>
        <v>1847</v>
      </c>
      <c r="R371" s="1" t="n">
        <f aca="false">IFERROR(VLOOKUP(A371,'[2]Pivot HorizontalMRP'!$A$4:$G$2689,7,0),0)</f>
        <v>1686</v>
      </c>
      <c r="S371" s="1" t="n">
        <f aca="false">IFERROR(VLOOKUP(A371,'[2]Pivot HorizontalMRP'!$A$4:$H$2689,8,0),0)</f>
        <v>1544</v>
      </c>
      <c r="T371" s="1" t="n">
        <f aca="false">IFERROR(VLOOKUP(A371,'[2]Pivot HorizontalMRP'!$A$4:$I$2689,9,0),0)</f>
        <v>1667</v>
      </c>
      <c r="U371" s="1" t="n">
        <f aca="false">IF(I371="delivery",O371-SUM(Q371+R371),IF(I371="PO",P371-SUM(Q371:R371)))</f>
        <v>-559</v>
      </c>
      <c r="V371" s="81" t="n">
        <v>0.3321</v>
      </c>
      <c r="W371" s="81"/>
      <c r="X371" s="81" t="n">
        <f aca="false">W371-V371</f>
        <v>-0.3321</v>
      </c>
      <c r="Y371" s="81"/>
      <c r="Z371" s="81"/>
      <c r="AA371" s="81"/>
      <c r="AB371" s="81"/>
      <c r="AC371" s="81"/>
      <c r="AD371" s="81"/>
      <c r="AE371" s="81"/>
      <c r="AF371" s="81"/>
      <c r="AG371" s="81"/>
      <c r="AH371" s="81"/>
      <c r="AI371" s="81"/>
      <c r="AJ371" s="81"/>
      <c r="AK371" s="81"/>
      <c r="AL371" s="81"/>
      <c r="AM371" s="81"/>
      <c r="AN371" s="81"/>
      <c r="AO371" s="81" t="str">
        <f aca="false">D371</f>
        <v>Arista</v>
      </c>
      <c r="AP371" s="1" t="s">
        <v>263</v>
      </c>
      <c r="AQ371" s="1"/>
      <c r="AR371" s="1"/>
      <c r="AS371" s="1"/>
      <c r="AT371" s="1"/>
      <c r="AU371" s="1"/>
      <c r="AV371" s="1"/>
      <c r="AW371" s="1"/>
      <c r="AX371" s="1"/>
      <c r="AY371" s="1"/>
      <c r="AZ371" s="1"/>
      <c r="BA371" s="1"/>
      <c r="BB371" s="1"/>
      <c r="BC371" s="1"/>
      <c r="BD371" s="1"/>
      <c r="BE371" s="1"/>
      <c r="BF371" s="1" t="s">
        <v>14668</v>
      </c>
      <c r="BG371" s="1" t="s">
        <v>183</v>
      </c>
      <c r="BH371" s="1"/>
      <c r="BI371" s="1"/>
    </row>
    <row r="372" customFormat="false" ht="12.75" hidden="false" customHeight="false" outlineLevel="0" collapsed="false">
      <c r="A372" s="1" t="s">
        <v>2923</v>
      </c>
      <c r="B372" s="1" t="s">
        <v>2924</v>
      </c>
      <c r="C372" s="1" t="s">
        <v>177</v>
      </c>
      <c r="D372" s="1" t="s">
        <v>82</v>
      </c>
      <c r="E372" s="1" t="s">
        <v>2925</v>
      </c>
      <c r="F372" s="1" t="s">
        <v>2926</v>
      </c>
      <c r="G372" s="1" t="n">
        <v>41</v>
      </c>
      <c r="H372" s="1" t="n">
        <v>1000</v>
      </c>
      <c r="I372" s="101" t="s">
        <v>188</v>
      </c>
      <c r="J372" s="1"/>
      <c r="K372" s="1" t="n">
        <f aca="false">IFERROR(VLOOKUP(A372,'[2]Pivot HorizontalMRP'!$A$4:$B$2689,2,0),0)</f>
        <v>0</v>
      </c>
      <c r="L372" s="1" t="n">
        <f aca="false">IFERROR(VLOOKUP(A372,'[2]Pivot HorizontalMRP'!$A$4:$C$2689,3,0),0)</f>
        <v>2877</v>
      </c>
      <c r="M372" s="1" t="n">
        <f aca="false">IFERROR(VLOOKUP(A372,'[2]Pivot HorizontalMRP'!$A$4:$D$2689,0.4,0),0)</f>
        <v>0</v>
      </c>
      <c r="N372" s="1" t="n">
        <f aca="false">IFERROR(VLOOKUP(A372,'[2]Pivot HorizontalMRP'!$A$4:$E$2689,5,0),0)</f>
        <v>0</v>
      </c>
      <c r="O372" s="1" t="n">
        <f aca="false">K372+L372</f>
        <v>2877</v>
      </c>
      <c r="P372" s="1" t="n">
        <f aca="false">K372+L372+M372+N372</f>
        <v>2877</v>
      </c>
      <c r="Q372" s="1" t="n">
        <f aca="false">IFERROR(VLOOKUP(A372,'[2]Pivot HorizontalMRP'!$A$4:$F$2689,6,0),0)</f>
        <v>1850</v>
      </c>
      <c r="R372" s="1" t="n">
        <f aca="false">IFERROR(VLOOKUP(A372,'[2]Pivot HorizontalMRP'!$A$4:$G$2689,7,0),0)</f>
        <v>1686</v>
      </c>
      <c r="S372" s="1" t="n">
        <f aca="false">IFERROR(VLOOKUP(A372,'[2]Pivot HorizontalMRP'!$A$4:$H$2689,8,0),0)</f>
        <v>1544</v>
      </c>
      <c r="T372" s="1" t="n">
        <f aca="false">IFERROR(VLOOKUP(A372,'[2]Pivot HorizontalMRP'!$A$4:$I$2689,9,0),0)</f>
        <v>1667</v>
      </c>
      <c r="U372" s="1" t="n">
        <f aca="false">IF(I372="delivery",O372-SUM(Q372+R372),IF(I372="PO",P372-SUM(Q372:R372)))</f>
        <v>-659</v>
      </c>
      <c r="V372" s="81" t="n">
        <v>0.3344</v>
      </c>
      <c r="W372" s="81"/>
      <c r="X372" s="81" t="n">
        <f aca="false">W372-V372</f>
        <v>-0.3344</v>
      </c>
      <c r="Y372" s="81"/>
      <c r="Z372" s="81"/>
      <c r="AA372" s="81" t="n">
        <v>0.3344</v>
      </c>
      <c r="AB372" s="81"/>
      <c r="AC372" s="81"/>
      <c r="AD372" s="81"/>
      <c r="AE372" s="81"/>
      <c r="AF372" s="81"/>
      <c r="AG372" s="81"/>
      <c r="AH372" s="81"/>
      <c r="AI372" s="81"/>
      <c r="AJ372" s="81"/>
      <c r="AK372" s="81"/>
      <c r="AL372" s="81"/>
      <c r="AM372" s="81"/>
      <c r="AN372" s="81"/>
      <c r="AO372" s="81" t="str">
        <f aca="false">D372</f>
        <v>Arista</v>
      </c>
      <c r="AP372" s="1" t="s">
        <v>263</v>
      </c>
      <c r="AQ372" s="1"/>
      <c r="AR372" s="1"/>
      <c r="AS372" s="1"/>
      <c r="AT372" s="1"/>
      <c r="AU372" s="1"/>
      <c r="AV372" s="1"/>
      <c r="AW372" s="1"/>
      <c r="AX372" s="1"/>
      <c r="AY372" s="1"/>
      <c r="AZ372" s="1"/>
      <c r="BA372" s="1"/>
      <c r="BB372" s="1"/>
      <c r="BC372" s="1"/>
      <c r="BD372" s="1"/>
      <c r="BE372" s="1"/>
      <c r="BF372" s="1" t="s">
        <v>14668</v>
      </c>
      <c r="BG372" s="1" t="s">
        <v>183</v>
      </c>
      <c r="BH372" s="1"/>
      <c r="BI372" s="1"/>
    </row>
    <row r="373" customFormat="false" ht="12.75" hidden="false" customHeight="false" outlineLevel="0" collapsed="false">
      <c r="A373" s="1" t="s">
        <v>2935</v>
      </c>
      <c r="B373" s="1" t="s">
        <v>2936</v>
      </c>
      <c r="C373" s="1" t="s">
        <v>177</v>
      </c>
      <c r="D373" s="1" t="s">
        <v>82</v>
      </c>
      <c r="E373" s="1" t="s">
        <v>2937</v>
      </c>
      <c r="F373" s="1" t="s">
        <v>2938</v>
      </c>
      <c r="G373" s="1" t="n">
        <v>41</v>
      </c>
      <c r="H373" s="1" t="n">
        <v>1000</v>
      </c>
      <c r="I373" s="101" t="s">
        <v>188</v>
      </c>
      <c r="J373" s="1"/>
      <c r="K373" s="1" t="n">
        <f aca="false">IFERROR(VLOOKUP(A373,'[2]Pivot HorizontalMRP'!$A$4:$B$2689,2,0),0)</f>
        <v>0</v>
      </c>
      <c r="L373" s="1" t="n">
        <f aca="false">IFERROR(VLOOKUP(A373,'[2]Pivot HorizontalMRP'!$A$4:$C$2689,3,0),0)</f>
        <v>6847</v>
      </c>
      <c r="M373" s="1" t="n">
        <f aca="false">IFERROR(VLOOKUP(A373,'[2]Pivot HorizontalMRP'!$A$4:$D$2689,0.4,0),0)</f>
        <v>0</v>
      </c>
      <c r="N373" s="1" t="n">
        <f aca="false">IFERROR(VLOOKUP(A373,'[2]Pivot HorizontalMRP'!$A$4:$E$2689,5,0),0)</f>
        <v>0</v>
      </c>
      <c r="O373" s="1" t="n">
        <f aca="false">K373+L373</f>
        <v>6847</v>
      </c>
      <c r="P373" s="1" t="n">
        <f aca="false">K373+L373+M373+N373</f>
        <v>6847</v>
      </c>
      <c r="Q373" s="1" t="n">
        <f aca="false">IFERROR(VLOOKUP(A373,'[2]Pivot HorizontalMRP'!$A$4:$F$2689,6,0),0)</f>
        <v>60</v>
      </c>
      <c r="R373" s="1" t="n">
        <f aca="false">IFERROR(VLOOKUP(A373,'[2]Pivot HorizontalMRP'!$A$4:$G$2689,7,0),0)</f>
        <v>0</v>
      </c>
      <c r="S373" s="1" t="n">
        <f aca="false">IFERROR(VLOOKUP(A373,'[2]Pivot HorizontalMRP'!$A$4:$H$2689,8,0),0)</f>
        <v>0</v>
      </c>
      <c r="T373" s="1" t="n">
        <f aca="false">IFERROR(VLOOKUP(A373,'[2]Pivot HorizontalMRP'!$A$4:$I$2689,9,0),0)</f>
        <v>0</v>
      </c>
      <c r="U373" s="1" t="n">
        <f aca="false">IF(I373="delivery",O373-SUM(Q373+R373),IF(I373="PO",P373-SUM(Q373:R373)))</f>
        <v>6787</v>
      </c>
      <c r="V373" s="81" t="n">
        <v>0.2051</v>
      </c>
      <c r="W373" s="81"/>
      <c r="X373" s="81" t="n">
        <f aca="false">W373-V373</f>
        <v>-0.2051</v>
      </c>
      <c r="Y373" s="81"/>
      <c r="Z373" s="81"/>
      <c r="AA373" s="81"/>
      <c r="AB373" s="81"/>
      <c r="AC373" s="81"/>
      <c r="AD373" s="81"/>
      <c r="AE373" s="81"/>
      <c r="AF373" s="81"/>
      <c r="AG373" s="81"/>
      <c r="AH373" s="81"/>
      <c r="AI373" s="81"/>
      <c r="AJ373" s="81"/>
      <c r="AK373" s="81"/>
      <c r="AL373" s="81"/>
      <c r="AM373" s="81"/>
      <c r="AN373" s="81"/>
      <c r="AO373" s="81" t="str">
        <f aca="false">D373</f>
        <v>Arista</v>
      </c>
      <c r="AP373" s="1" t="s">
        <v>263</v>
      </c>
      <c r="AQ373" s="1"/>
      <c r="AR373" s="1"/>
      <c r="AS373" s="1"/>
      <c r="AT373" s="1"/>
      <c r="AU373" s="1"/>
      <c r="AV373" s="1"/>
      <c r="AW373" s="1"/>
      <c r="AX373" s="1"/>
      <c r="AY373" s="1"/>
      <c r="AZ373" s="1"/>
      <c r="BA373" s="1"/>
      <c r="BB373" s="1"/>
      <c r="BC373" s="1"/>
      <c r="BD373" s="1"/>
      <c r="BE373" s="1"/>
      <c r="BF373" s="1" t="s">
        <v>14668</v>
      </c>
      <c r="BG373" s="1" t="s">
        <v>183</v>
      </c>
      <c r="BH373" s="1"/>
      <c r="BI373" s="1"/>
    </row>
    <row r="374" customFormat="false" ht="12.75" hidden="false" customHeight="false" outlineLevel="0" collapsed="false">
      <c r="A374" s="103" t="s">
        <v>2939</v>
      </c>
      <c r="B374" s="104" t="s">
        <v>2940</v>
      </c>
      <c r="C374" s="99" t="s">
        <v>177</v>
      </c>
      <c r="D374" s="99" t="s">
        <v>82</v>
      </c>
      <c r="E374" s="99" t="s">
        <v>2941</v>
      </c>
      <c r="F374" s="99" t="s">
        <v>2942</v>
      </c>
      <c r="G374" s="99" t="n">
        <v>41</v>
      </c>
      <c r="H374" s="99" t="n">
        <v>1000</v>
      </c>
      <c r="I374" s="99" t="s">
        <v>188</v>
      </c>
      <c r="K374" s="1" t="n">
        <f aca="false">IFERROR(VLOOKUP(A374,'[2]Pivot HorizontalMRP'!$A$4:$B$2689,2,0),0)</f>
        <v>0</v>
      </c>
      <c r="L374" s="1" t="n">
        <f aca="false">IFERROR(VLOOKUP(A374,'[2]Pivot HorizontalMRP'!$A$4:$C$2689,3,0),0)</f>
        <v>4</v>
      </c>
      <c r="M374" s="1" t="n">
        <f aca="false">IFERROR(VLOOKUP(A374,'[2]Pivot HorizontalMRP'!$A$4:$D$2689,0.4,0),0)</f>
        <v>0</v>
      </c>
      <c r="N374" s="1" t="n">
        <f aca="false">IFERROR(VLOOKUP(A374,'[2]Pivot HorizontalMRP'!$A$4:$E$2689,5,0),0)</f>
        <v>0</v>
      </c>
      <c r="O374" s="1" t="n">
        <f aca="false">K374+L374</f>
        <v>4</v>
      </c>
      <c r="P374" s="1" t="n">
        <f aca="false">K374+L374+M374+N374</f>
        <v>4</v>
      </c>
      <c r="Q374" s="1" t="n">
        <f aca="false">IFERROR(VLOOKUP(A374,'[2]Pivot HorizontalMRP'!$A$4:$F$2689,6,0),0)</f>
        <v>0</v>
      </c>
      <c r="R374" s="1" t="n">
        <f aca="false">IFERROR(VLOOKUP(A374,'[2]Pivot HorizontalMRP'!$A$4:$G$2689,7,0),0)</f>
        <v>0</v>
      </c>
      <c r="S374" s="1" t="n">
        <f aca="false">IFERROR(VLOOKUP(A374,'[2]Pivot HorizontalMRP'!$A$4:$H$2689,8,0),0)</f>
        <v>0</v>
      </c>
      <c r="T374" s="1" t="n">
        <f aca="false">IFERROR(VLOOKUP(A374,'[2]Pivot HorizontalMRP'!$A$4:$I$2689,9,0),0)</f>
        <v>0</v>
      </c>
      <c r="U374" s="1" t="n">
        <f aca="false">IF(I374="delivery",O374-SUM(Q374+R374),IF(I374="PO",P374-SUM(Q374:R374)))</f>
        <v>4</v>
      </c>
      <c r="V374" s="99" t="n">
        <v>0.21461</v>
      </c>
      <c r="X374" s="81" t="n">
        <f aca="false">W374-V374</f>
        <v>-0.21461</v>
      </c>
      <c r="AA374" s="81"/>
      <c r="AO374" s="81" t="str">
        <f aca="false">D374</f>
        <v>Arista</v>
      </c>
      <c r="AP374" s="99" t="s">
        <v>263</v>
      </c>
      <c r="BF374" s="99" t="s">
        <v>14668</v>
      </c>
      <c r="BG374" s="1" t="s">
        <v>183</v>
      </c>
    </row>
    <row r="375" customFormat="false" ht="12.75" hidden="false" customHeight="false" outlineLevel="0" collapsed="false">
      <c r="A375" s="103" t="s">
        <v>2943</v>
      </c>
      <c r="B375" s="104" t="s">
        <v>2944</v>
      </c>
      <c r="C375" s="99" t="s">
        <v>177</v>
      </c>
      <c r="D375" s="99" t="s">
        <v>82</v>
      </c>
      <c r="E375" s="99" t="s">
        <v>2941</v>
      </c>
      <c r="F375" s="99" t="s">
        <v>2945</v>
      </c>
      <c r="G375" s="99" t="n">
        <v>41</v>
      </c>
      <c r="H375" s="99" t="n">
        <v>1000</v>
      </c>
      <c r="I375" s="99" t="s">
        <v>188</v>
      </c>
      <c r="K375" s="1" t="n">
        <f aca="false">IFERROR(VLOOKUP(A375,'[2]Pivot HorizontalMRP'!$A$4:$B$2689,2,0),0)</f>
        <v>0</v>
      </c>
      <c r="L375" s="1" t="n">
        <f aca="false">IFERROR(VLOOKUP(A375,'[2]Pivot HorizontalMRP'!$A$4:$C$2689,3,0),0)</f>
        <v>8493</v>
      </c>
      <c r="M375" s="1" t="n">
        <f aca="false">IFERROR(VLOOKUP(A375,'[2]Pivot HorizontalMRP'!$A$4:$D$2689,0.4,0),0)</f>
        <v>0</v>
      </c>
      <c r="N375" s="1" t="n">
        <f aca="false">IFERROR(VLOOKUP(A375,'[2]Pivot HorizontalMRP'!$A$4:$E$2689,5,0),0)</f>
        <v>0</v>
      </c>
      <c r="O375" s="1" t="n">
        <f aca="false">K375+L375</f>
        <v>8493</v>
      </c>
      <c r="P375" s="1" t="n">
        <f aca="false">K375+L375+M375+N375</f>
        <v>8493</v>
      </c>
      <c r="Q375" s="1" t="n">
        <f aca="false">IFERROR(VLOOKUP(A375,'[2]Pivot HorizontalMRP'!$A$4:$F$2689,6,0),0)</f>
        <v>116</v>
      </c>
      <c r="R375" s="1" t="n">
        <f aca="false">IFERROR(VLOOKUP(A375,'[2]Pivot HorizontalMRP'!$A$4:$G$2689,7,0),0)</f>
        <v>0</v>
      </c>
      <c r="S375" s="1" t="n">
        <f aca="false">IFERROR(VLOOKUP(A375,'[2]Pivot HorizontalMRP'!$A$4:$H$2689,8,0),0)</f>
        <v>0</v>
      </c>
      <c r="T375" s="1" t="n">
        <f aca="false">IFERROR(VLOOKUP(A375,'[2]Pivot HorizontalMRP'!$A$4:$I$2689,9,0),0)</f>
        <v>0</v>
      </c>
      <c r="U375" s="1" t="n">
        <f aca="false">IF(I375="delivery",O375-SUM(Q375+R375),IF(I375="PO",P375-SUM(Q375:R375)))</f>
        <v>8377</v>
      </c>
      <c r="V375" s="99" t="n">
        <v>0.21461</v>
      </c>
      <c r="X375" s="81" t="n">
        <f aca="false">W375-V375</f>
        <v>-0.21461</v>
      </c>
      <c r="AA375" s="81"/>
      <c r="AO375" s="81" t="str">
        <f aca="false">D375</f>
        <v>Arista</v>
      </c>
      <c r="AP375" s="99" t="s">
        <v>263</v>
      </c>
      <c r="BF375" s="99" t="s">
        <v>14668</v>
      </c>
      <c r="BG375" s="1" t="s">
        <v>183</v>
      </c>
    </row>
    <row r="376" customFormat="false" ht="12.75" hidden="false" customHeight="false" outlineLevel="0" collapsed="false">
      <c r="A376" s="1" t="s">
        <v>14188</v>
      </c>
      <c r="B376" s="1" t="s">
        <v>14189</v>
      </c>
      <c r="C376" s="1" t="s">
        <v>177</v>
      </c>
      <c r="D376" s="1" t="s">
        <v>82</v>
      </c>
      <c r="E376" s="1" t="s">
        <v>2941</v>
      </c>
      <c r="F376" s="1" t="s">
        <v>14190</v>
      </c>
      <c r="G376" s="1" t="n">
        <v>55</v>
      </c>
      <c r="H376" s="1" t="n">
        <v>1</v>
      </c>
      <c r="I376" s="101" t="s">
        <v>188</v>
      </c>
      <c r="J376" s="1"/>
      <c r="K376" s="1" t="n">
        <f aca="false">IFERROR(VLOOKUP(A376,'[2]Pivot HorizontalMRP'!$A$4:$B$2689,2,0),0)</f>
        <v>0</v>
      </c>
      <c r="L376" s="1" t="n">
        <f aca="false">IFERROR(VLOOKUP(A376,'[2]Pivot HorizontalMRP'!$A$4:$C$2689,3,0),0)</f>
        <v>3948</v>
      </c>
      <c r="M376" s="1" t="n">
        <f aca="false">IFERROR(VLOOKUP(A376,'[2]Pivot HorizontalMRP'!$A$4:$D$2689,0.4,0),0)</f>
        <v>0</v>
      </c>
      <c r="N376" s="1" t="n">
        <f aca="false">IFERROR(VLOOKUP(A376,'[2]Pivot HorizontalMRP'!$A$4:$E$2689,5,0),0)</f>
        <v>0</v>
      </c>
      <c r="O376" s="1" t="n">
        <f aca="false">K376+L376</f>
        <v>3948</v>
      </c>
      <c r="P376" s="1" t="n">
        <f aca="false">K376+L376+M376+N376</f>
        <v>3948</v>
      </c>
      <c r="Q376" s="1" t="n">
        <f aca="false">IFERROR(VLOOKUP(A376,'[2]Pivot HorizontalMRP'!$A$4:$F$2689,6,0),0)</f>
        <v>16</v>
      </c>
      <c r="R376" s="1" t="n">
        <f aca="false">IFERROR(VLOOKUP(A376,'[2]Pivot HorizontalMRP'!$A$4:$G$2689,7,0),0)</f>
        <v>0</v>
      </c>
      <c r="S376" s="1" t="n">
        <f aca="false">IFERROR(VLOOKUP(A376,'[2]Pivot HorizontalMRP'!$A$4:$H$2689,8,0),0)</f>
        <v>0</v>
      </c>
      <c r="T376" s="1" t="n">
        <f aca="false">IFERROR(VLOOKUP(A376,'[2]Pivot HorizontalMRP'!$A$4:$I$2689,9,0),0)</f>
        <v>0</v>
      </c>
      <c r="U376" s="1" t="n">
        <f aca="false">IF(I376="delivery",O376-SUM(Q376+R376),IF(I376="PO",P376-SUM(Q376:R376)))</f>
        <v>3932</v>
      </c>
      <c r="V376" s="81" t="n">
        <v>0.2146</v>
      </c>
      <c r="W376" s="81"/>
      <c r="X376" s="81" t="n">
        <f aca="false">W376-V376</f>
        <v>-0.2146</v>
      </c>
      <c r="Y376" s="81"/>
      <c r="Z376" s="81"/>
      <c r="AA376" s="81"/>
      <c r="AB376" s="81"/>
      <c r="AC376" s="81"/>
      <c r="AD376" s="81"/>
      <c r="AE376" s="81"/>
      <c r="AF376" s="81"/>
      <c r="AG376" s="81"/>
      <c r="AH376" s="81"/>
      <c r="AI376" s="81"/>
      <c r="AJ376" s="81"/>
      <c r="AK376" s="81"/>
      <c r="AL376" s="81"/>
      <c r="AM376" s="81"/>
      <c r="AN376" s="81"/>
      <c r="AO376" s="81" t="str">
        <f aca="false">D376</f>
        <v>Arista</v>
      </c>
      <c r="AP376" s="1" t="s">
        <v>263</v>
      </c>
      <c r="AQ376" s="1"/>
      <c r="AR376" s="1"/>
      <c r="AS376" s="1"/>
      <c r="AT376" s="1"/>
      <c r="AU376" s="1"/>
      <c r="AV376" s="1"/>
      <c r="AW376" s="1"/>
      <c r="AX376" s="1"/>
      <c r="AY376" s="1"/>
      <c r="AZ376" s="1"/>
      <c r="BA376" s="1"/>
      <c r="BB376" s="1"/>
      <c r="BC376" s="1"/>
      <c r="BD376" s="1"/>
      <c r="BE376" s="1"/>
      <c r="BF376" s="1" t="s">
        <v>14668</v>
      </c>
      <c r="BG376" s="1" t="s">
        <v>183</v>
      </c>
      <c r="BH376" s="1"/>
      <c r="BI376" s="1"/>
    </row>
    <row r="377" customFormat="false" ht="12.75" hidden="false" customHeight="false" outlineLevel="0" collapsed="false">
      <c r="A377" s="1" t="s">
        <v>2950</v>
      </c>
      <c r="B377" s="1" t="s">
        <v>2951</v>
      </c>
      <c r="C377" s="1" t="s">
        <v>177</v>
      </c>
      <c r="D377" s="1" t="s">
        <v>82</v>
      </c>
      <c r="E377" s="1" t="s">
        <v>2952</v>
      </c>
      <c r="F377" s="1" t="s">
        <v>2953</v>
      </c>
      <c r="G377" s="1" t="n">
        <v>41</v>
      </c>
      <c r="H377" s="1" t="n">
        <v>5000</v>
      </c>
      <c r="I377" s="101" t="s">
        <v>188</v>
      </c>
      <c r="J377" s="1"/>
      <c r="K377" s="1" t="n">
        <f aca="false">IFERROR(VLOOKUP(A377,'[2]Pivot HorizontalMRP'!$A$4:$B$2689,2,0),0)</f>
        <v>0</v>
      </c>
      <c r="L377" s="1" t="n">
        <f aca="false">IFERROR(VLOOKUP(A377,'[2]Pivot HorizontalMRP'!$A$4:$C$2689,3,0),0)</f>
        <v>42047</v>
      </c>
      <c r="M377" s="1" t="n">
        <f aca="false">IFERROR(VLOOKUP(A377,'[2]Pivot HorizontalMRP'!$A$4:$D$2689,0.4,0),0)</f>
        <v>0</v>
      </c>
      <c r="N377" s="1" t="n">
        <f aca="false">IFERROR(VLOOKUP(A377,'[2]Pivot HorizontalMRP'!$A$4:$E$2689,5,0),0)</f>
        <v>0</v>
      </c>
      <c r="O377" s="1" t="n">
        <f aca="false">K377+L377</f>
        <v>42047</v>
      </c>
      <c r="P377" s="1" t="n">
        <f aca="false">K377+L377+M377+N377</f>
        <v>42047</v>
      </c>
      <c r="Q377" s="1" t="n">
        <f aca="false">IFERROR(VLOOKUP(A377,'[2]Pivot HorizontalMRP'!$A$4:$F$2689,6,0),0)</f>
        <v>31656</v>
      </c>
      <c r="R377" s="1" t="n">
        <f aca="false">IFERROR(VLOOKUP(A377,'[2]Pivot HorizontalMRP'!$A$4:$G$2689,7,0),0)</f>
        <v>53762</v>
      </c>
      <c r="S377" s="1" t="n">
        <f aca="false">IFERROR(VLOOKUP(A377,'[2]Pivot HorizontalMRP'!$A$4:$H$2689,8,0),0)</f>
        <v>35966</v>
      </c>
      <c r="T377" s="1" t="n">
        <f aca="false">IFERROR(VLOOKUP(A377,'[2]Pivot HorizontalMRP'!$A$4:$I$2689,9,0),0)</f>
        <v>35103</v>
      </c>
      <c r="U377" s="1" t="n">
        <f aca="false">IF(I377="delivery",O377-SUM(Q377+R377),IF(I377="PO",P377-SUM(Q377:R377)))</f>
        <v>-43371</v>
      </c>
      <c r="V377" s="81" t="n">
        <v>0.417</v>
      </c>
      <c r="W377" s="81"/>
      <c r="X377" s="81" t="n">
        <f aca="false">W377-V377</f>
        <v>-0.417</v>
      </c>
      <c r="Y377" s="81"/>
      <c r="Z377" s="81"/>
      <c r="AA377" s="81"/>
      <c r="AB377" s="81"/>
      <c r="AC377" s="81"/>
      <c r="AD377" s="81"/>
      <c r="AE377" s="81"/>
      <c r="AF377" s="81"/>
      <c r="AG377" s="81"/>
      <c r="AH377" s="81"/>
      <c r="AI377" s="81"/>
      <c r="AJ377" s="81"/>
      <c r="AK377" s="81"/>
      <c r="AL377" s="81"/>
      <c r="AM377" s="81"/>
      <c r="AN377" s="81"/>
      <c r="AO377" s="81" t="str">
        <f aca="false">D377</f>
        <v>Arista</v>
      </c>
      <c r="AP377" s="1" t="s">
        <v>263</v>
      </c>
      <c r="AQ377" s="1"/>
      <c r="AR377" s="1"/>
      <c r="AS377" s="1"/>
      <c r="AT377" s="1"/>
      <c r="AU377" s="1"/>
      <c r="AV377" s="1"/>
      <c r="AW377" s="1"/>
      <c r="AX377" s="1"/>
      <c r="AY377" s="1"/>
      <c r="AZ377" s="1"/>
      <c r="BA377" s="1"/>
      <c r="BB377" s="1"/>
      <c r="BC377" s="1"/>
      <c r="BD377" s="1"/>
      <c r="BE377" s="1"/>
      <c r="BF377" s="1" t="s">
        <v>14668</v>
      </c>
      <c r="BG377" s="1" t="s">
        <v>183</v>
      </c>
      <c r="BH377" s="1"/>
      <c r="BI377" s="1"/>
    </row>
    <row r="378" customFormat="false" ht="12.75" hidden="false" customHeight="false" outlineLevel="0" collapsed="false">
      <c r="A378" s="1" t="s">
        <v>2954</v>
      </c>
      <c r="B378" s="1" t="s">
        <v>2955</v>
      </c>
      <c r="C378" s="1" t="s">
        <v>177</v>
      </c>
      <c r="D378" s="1" t="s">
        <v>82</v>
      </c>
      <c r="E378" s="1" t="s">
        <v>2956</v>
      </c>
      <c r="F378" s="1" t="s">
        <v>2957</v>
      </c>
      <c r="G378" s="1" t="n">
        <v>36</v>
      </c>
      <c r="H378" s="1" t="n">
        <v>1000</v>
      </c>
      <c r="I378" s="101" t="s">
        <v>188</v>
      </c>
      <c r="J378" s="1"/>
      <c r="K378" s="1" t="n">
        <f aca="false">IFERROR(VLOOKUP(A378,'[2]Pivot HorizontalMRP'!$A$4:$B$2689,2,0),0)</f>
        <v>0</v>
      </c>
      <c r="L378" s="1" t="n">
        <f aca="false">IFERROR(VLOOKUP(A378,'[2]Pivot HorizontalMRP'!$A$4:$C$2689,3,0),0)</f>
        <v>900</v>
      </c>
      <c r="M378" s="1" t="n">
        <f aca="false">IFERROR(VLOOKUP(A378,'[2]Pivot HorizontalMRP'!$A$4:$D$2689,0.4,0),0)</f>
        <v>0</v>
      </c>
      <c r="N378" s="1" t="n">
        <f aca="false">IFERROR(VLOOKUP(A378,'[2]Pivot HorizontalMRP'!$A$4:$E$2689,5,0),0)</f>
        <v>0</v>
      </c>
      <c r="O378" s="1" t="n">
        <f aca="false">K378+L378</f>
        <v>900</v>
      </c>
      <c r="P378" s="1" t="n">
        <f aca="false">K378+L378+M378+N378</f>
        <v>900</v>
      </c>
      <c r="Q378" s="1" t="n">
        <f aca="false">IFERROR(VLOOKUP(A378,'[2]Pivot HorizontalMRP'!$A$4:$F$2689,6,0),0)</f>
        <v>62</v>
      </c>
      <c r="R378" s="1" t="n">
        <f aca="false">IFERROR(VLOOKUP(A378,'[2]Pivot HorizontalMRP'!$A$4:$G$2689,7,0),0)</f>
        <v>366</v>
      </c>
      <c r="S378" s="1" t="n">
        <f aca="false">IFERROR(VLOOKUP(A378,'[2]Pivot HorizontalMRP'!$A$4:$H$2689,8,0),0)</f>
        <v>230</v>
      </c>
      <c r="T378" s="1" t="n">
        <f aca="false">IFERROR(VLOOKUP(A378,'[2]Pivot HorizontalMRP'!$A$4:$I$2689,9,0),0)</f>
        <v>345</v>
      </c>
      <c r="U378" s="1" t="n">
        <f aca="false">IF(I378="delivery",O378-SUM(Q378+R378),IF(I378="PO",P378-SUM(Q378:R378)))</f>
        <v>472</v>
      </c>
      <c r="V378" s="81" t="n">
        <v>0.24741</v>
      </c>
      <c r="W378" s="81"/>
      <c r="X378" s="81" t="n">
        <f aca="false">W378-V378</f>
        <v>-0.24741</v>
      </c>
      <c r="Y378" s="81"/>
      <c r="Z378" s="81"/>
      <c r="AA378" s="81"/>
      <c r="AB378" s="81"/>
      <c r="AC378" s="81"/>
      <c r="AD378" s="81"/>
      <c r="AE378" s="81"/>
      <c r="AF378" s="81"/>
      <c r="AG378" s="81"/>
      <c r="AH378" s="81"/>
      <c r="AI378" s="81"/>
      <c r="AJ378" s="81"/>
      <c r="AK378" s="81"/>
      <c r="AL378" s="81"/>
      <c r="AM378" s="81"/>
      <c r="AN378" s="81"/>
      <c r="AO378" s="81" t="str">
        <f aca="false">D378</f>
        <v>Arista</v>
      </c>
      <c r="AP378" s="1" t="s">
        <v>263</v>
      </c>
      <c r="AQ378" s="1"/>
      <c r="AR378" s="1"/>
      <c r="AS378" s="1"/>
      <c r="AT378" s="1"/>
      <c r="AU378" s="1"/>
      <c r="AV378" s="1"/>
      <c r="AW378" s="1"/>
      <c r="AX378" s="1"/>
      <c r="AY378" s="1"/>
      <c r="AZ378" s="1"/>
      <c r="BA378" s="1"/>
      <c r="BB378" s="1"/>
      <c r="BC378" s="1"/>
      <c r="BD378" s="1"/>
      <c r="BE378" s="1"/>
      <c r="BF378" s="1" t="s">
        <v>14668</v>
      </c>
      <c r="BG378" s="1" t="s">
        <v>183</v>
      </c>
      <c r="BH378" s="1"/>
      <c r="BI378" s="1"/>
    </row>
    <row r="379" customFormat="false" ht="12.75" hidden="false" customHeight="false" outlineLevel="0" collapsed="false">
      <c r="A379" s="1" t="s">
        <v>2958</v>
      </c>
      <c r="B379" s="1" t="s">
        <v>2959</v>
      </c>
      <c r="C379" s="1" t="s">
        <v>177</v>
      </c>
      <c r="D379" s="1" t="s">
        <v>82</v>
      </c>
      <c r="E379" s="1" t="s">
        <v>2960</v>
      </c>
      <c r="F379" s="1" t="s">
        <v>2961</v>
      </c>
      <c r="G379" s="1" t="n">
        <v>36</v>
      </c>
      <c r="H379" s="1" t="n">
        <v>1000</v>
      </c>
      <c r="I379" s="101" t="s">
        <v>188</v>
      </c>
      <c r="J379" s="1"/>
      <c r="K379" s="1" t="n">
        <f aca="false">IFERROR(VLOOKUP(A379,'[2]Pivot HorizontalMRP'!$A$4:$B$2689,2,0),0)</f>
        <v>0</v>
      </c>
      <c r="L379" s="1" t="n">
        <f aca="false">IFERROR(VLOOKUP(A379,'[2]Pivot HorizontalMRP'!$A$4:$C$2689,3,0),0)</f>
        <v>965</v>
      </c>
      <c r="M379" s="1" t="n">
        <f aca="false">IFERROR(VLOOKUP(A379,'[2]Pivot HorizontalMRP'!$A$4:$D$2689,0.4,0),0)</f>
        <v>0</v>
      </c>
      <c r="N379" s="1" t="n">
        <f aca="false">IFERROR(VLOOKUP(A379,'[2]Pivot HorizontalMRP'!$A$4:$E$2689,5,0),0)</f>
        <v>0</v>
      </c>
      <c r="O379" s="1" t="n">
        <f aca="false">K379+L379</f>
        <v>965</v>
      </c>
      <c r="P379" s="1" t="n">
        <f aca="false">K379+L379+M379+N379</f>
        <v>965</v>
      </c>
      <c r="Q379" s="1" t="n">
        <f aca="false">IFERROR(VLOOKUP(A379,'[2]Pivot HorizontalMRP'!$A$4:$F$2689,6,0),0)</f>
        <v>0</v>
      </c>
      <c r="R379" s="1" t="n">
        <f aca="false">IFERROR(VLOOKUP(A379,'[2]Pivot HorizontalMRP'!$A$4:$G$2689,7,0),0)</f>
        <v>238</v>
      </c>
      <c r="S379" s="1" t="n">
        <f aca="false">IFERROR(VLOOKUP(A379,'[2]Pivot HorizontalMRP'!$A$4:$H$2689,8,0),0)</f>
        <v>72</v>
      </c>
      <c r="T379" s="1" t="n">
        <f aca="false">IFERROR(VLOOKUP(A379,'[2]Pivot HorizontalMRP'!$A$4:$I$2689,9,0),0)</f>
        <v>90</v>
      </c>
      <c r="U379" s="1" t="n">
        <f aca="false">IF(I379="delivery",O379-SUM(Q379+R379),IF(I379="PO",P379-SUM(Q379:R379)))</f>
        <v>727</v>
      </c>
      <c r="V379" s="81" t="n">
        <v>0.30398</v>
      </c>
      <c r="W379" s="81"/>
      <c r="X379" s="81" t="n">
        <f aca="false">W379-V379</f>
        <v>-0.30398</v>
      </c>
      <c r="Y379" s="81"/>
      <c r="Z379" s="81"/>
      <c r="AA379" s="81" t="n">
        <v>0.304</v>
      </c>
      <c r="AB379" s="81"/>
      <c r="AC379" s="81"/>
      <c r="AD379" s="81"/>
      <c r="AE379" s="81"/>
      <c r="AF379" s="81"/>
      <c r="AG379" s="81"/>
      <c r="AH379" s="81"/>
      <c r="AI379" s="81"/>
      <c r="AJ379" s="81"/>
      <c r="AK379" s="81"/>
      <c r="AL379" s="81"/>
      <c r="AM379" s="81"/>
      <c r="AN379" s="81"/>
      <c r="AO379" s="81" t="str">
        <f aca="false">D379</f>
        <v>Arista</v>
      </c>
      <c r="AP379" s="1" t="s">
        <v>263</v>
      </c>
      <c r="AQ379" s="1"/>
      <c r="AR379" s="1"/>
      <c r="AS379" s="1"/>
      <c r="AT379" s="1"/>
      <c r="AU379" s="1"/>
      <c r="AV379" s="1"/>
      <c r="AW379" s="1"/>
      <c r="AX379" s="1"/>
      <c r="AY379" s="1"/>
      <c r="AZ379" s="1"/>
      <c r="BA379" s="1"/>
      <c r="BB379" s="1"/>
      <c r="BC379" s="1"/>
      <c r="BD379" s="1"/>
      <c r="BE379" s="1"/>
      <c r="BF379" s="1" t="s">
        <v>14668</v>
      </c>
      <c r="BG379" s="1" t="s">
        <v>183</v>
      </c>
      <c r="BH379" s="1"/>
      <c r="BI379" s="1"/>
    </row>
    <row r="380" customFormat="false" ht="12.75" hidden="false" customHeight="false" outlineLevel="0" collapsed="false">
      <c r="A380" s="103" t="s">
        <v>2966</v>
      </c>
      <c r="B380" s="104" t="s">
        <v>2967</v>
      </c>
      <c r="C380" s="99" t="s">
        <v>177</v>
      </c>
      <c r="D380" s="99" t="s">
        <v>82</v>
      </c>
      <c r="E380" s="99" t="s">
        <v>2968</v>
      </c>
      <c r="F380" s="99" t="s">
        <v>2969</v>
      </c>
      <c r="G380" s="99" t="n">
        <v>41</v>
      </c>
      <c r="H380" s="99" t="n">
        <v>1000</v>
      </c>
      <c r="I380" s="99" t="s">
        <v>188</v>
      </c>
      <c r="K380" s="1" t="n">
        <f aca="false">IFERROR(VLOOKUP(A380,'[2]Pivot HorizontalMRP'!$A$4:$B$2689,2,0),0)</f>
        <v>0</v>
      </c>
      <c r="L380" s="1" t="n">
        <f aca="false">IFERROR(VLOOKUP(A380,'[2]Pivot HorizontalMRP'!$A$4:$C$2689,3,0),0)</f>
        <v>2000</v>
      </c>
      <c r="M380" s="1" t="n">
        <f aca="false">IFERROR(VLOOKUP(A380,'[2]Pivot HorizontalMRP'!$A$4:$D$2689,0.4,0),0)</f>
        <v>0</v>
      </c>
      <c r="N380" s="1" t="n">
        <f aca="false">IFERROR(VLOOKUP(A380,'[2]Pivot HorizontalMRP'!$A$4:$E$2689,5,0),0)</f>
        <v>0</v>
      </c>
      <c r="O380" s="1" t="n">
        <f aca="false">K380+L380</f>
        <v>2000</v>
      </c>
      <c r="P380" s="1" t="n">
        <f aca="false">K380+L380+M380+N380</f>
        <v>2000</v>
      </c>
      <c r="Q380" s="1" t="n">
        <f aca="false">IFERROR(VLOOKUP(A380,'[2]Pivot HorizontalMRP'!$A$4:$F$2689,6,0),0)</f>
        <v>31</v>
      </c>
      <c r="R380" s="1" t="n">
        <f aca="false">IFERROR(VLOOKUP(A380,'[2]Pivot HorizontalMRP'!$A$4:$G$2689,7,0),0)</f>
        <v>22</v>
      </c>
      <c r="S380" s="1" t="n">
        <f aca="false">IFERROR(VLOOKUP(A380,'[2]Pivot HorizontalMRP'!$A$4:$H$2689,8,0),0)</f>
        <v>24</v>
      </c>
      <c r="T380" s="1" t="n">
        <f aca="false">IFERROR(VLOOKUP(A380,'[2]Pivot HorizontalMRP'!$A$4:$I$2689,9,0),0)</f>
        <v>16</v>
      </c>
      <c r="U380" s="1" t="n">
        <f aca="false">IF(I380="delivery",O380-SUM(Q380+R380),IF(I380="PO",P380-SUM(Q380:R380)))</f>
        <v>1947</v>
      </c>
      <c r="V380" s="99" t="n">
        <v>0.3225</v>
      </c>
      <c r="X380" s="81" t="n">
        <f aca="false">W380-V380</f>
        <v>-0.3225</v>
      </c>
      <c r="AA380" s="81" t="n">
        <v>0.3225</v>
      </c>
      <c r="AF380" s="81"/>
      <c r="AO380" s="81" t="str">
        <f aca="false">D380</f>
        <v>Arista</v>
      </c>
      <c r="AP380" s="99" t="s">
        <v>263</v>
      </c>
      <c r="BF380" s="99" t="s">
        <v>14668</v>
      </c>
      <c r="BG380" s="1" t="s">
        <v>183</v>
      </c>
    </row>
    <row r="381" customFormat="false" ht="12.75" hidden="false" customHeight="false" outlineLevel="0" collapsed="false">
      <c r="A381" s="1" t="s">
        <v>2988</v>
      </c>
      <c r="B381" s="1" t="s">
        <v>2989</v>
      </c>
      <c r="C381" s="1" t="s">
        <v>177</v>
      </c>
      <c r="D381" s="1" t="s">
        <v>82</v>
      </c>
      <c r="E381" s="1" t="s">
        <v>14980</v>
      </c>
      <c r="F381" s="1" t="s">
        <v>2991</v>
      </c>
      <c r="G381" s="1" t="n">
        <v>55</v>
      </c>
      <c r="H381" s="1" t="n">
        <v>1</v>
      </c>
      <c r="I381" s="102" t="s">
        <v>188</v>
      </c>
      <c r="J381" s="1"/>
      <c r="K381" s="1" t="n">
        <f aca="false">IFERROR(VLOOKUP(A381,'[2]Pivot HorizontalMRP'!$A$4:$B$2689,2,0),0)</f>
        <v>0</v>
      </c>
      <c r="L381" s="1" t="n">
        <f aca="false">IFERROR(VLOOKUP(A381,'[2]Pivot HorizontalMRP'!$A$4:$C$2689,3,0),0)</f>
        <v>0</v>
      </c>
      <c r="M381" s="1" t="n">
        <f aca="false">IFERROR(VLOOKUP(A381,'[2]Pivot HorizontalMRP'!$A$4:$D$2689,0.4,0),0)</f>
        <v>0</v>
      </c>
      <c r="N381" s="1" t="n">
        <f aca="false">IFERROR(VLOOKUP(A381,'[2]Pivot HorizontalMRP'!$A$4:$E$2689,5,0),0)</f>
        <v>0</v>
      </c>
      <c r="O381" s="1" t="n">
        <f aca="false">K381+L381</f>
        <v>0</v>
      </c>
      <c r="P381" s="1" t="n">
        <f aca="false">K381+L381+M381+N381</f>
        <v>0</v>
      </c>
      <c r="Q381" s="1" t="n">
        <f aca="false">IFERROR(VLOOKUP(A381,'[2]Pivot HorizontalMRP'!$A$4:$F$2689,6,0),0)</f>
        <v>0</v>
      </c>
      <c r="R381" s="1" t="n">
        <f aca="false">IFERROR(VLOOKUP(A381,'[2]Pivot HorizontalMRP'!$A$4:$G$2689,7,0),0)</f>
        <v>2664</v>
      </c>
      <c r="S381" s="1" t="n">
        <f aca="false">IFERROR(VLOOKUP(A381,'[2]Pivot HorizontalMRP'!$A$4:$H$2689,8,0),0)</f>
        <v>0</v>
      </c>
      <c r="T381" s="1" t="n">
        <f aca="false">IFERROR(VLOOKUP(A381,'[2]Pivot HorizontalMRP'!$A$4:$I$2689,9,0),0)</f>
        <v>0</v>
      </c>
      <c r="U381" s="1" t="n">
        <f aca="false">IF(I381="delivery",O381-SUM(Q381+R381),IF(I381="PO",P381-SUM(Q381:R381)))</f>
        <v>-2664</v>
      </c>
      <c r="V381" s="81" t="n">
        <v>0.8322</v>
      </c>
      <c r="W381" s="81"/>
      <c r="X381" s="81" t="n">
        <f aca="false">W381-V381</f>
        <v>-0.8322</v>
      </c>
      <c r="Y381" s="81"/>
      <c r="Z381" s="81"/>
      <c r="AA381" s="81"/>
      <c r="AB381" s="81"/>
      <c r="AC381" s="81"/>
      <c r="AD381" s="81"/>
      <c r="AE381" s="81"/>
      <c r="AF381" s="81"/>
      <c r="AG381" s="81"/>
      <c r="AH381" s="81"/>
      <c r="AI381" s="81"/>
      <c r="AJ381" s="81"/>
      <c r="AK381" s="81"/>
      <c r="AL381" s="81"/>
      <c r="AM381" s="81"/>
      <c r="AN381" s="81"/>
      <c r="AO381" s="81" t="str">
        <f aca="false">D381</f>
        <v>Arista</v>
      </c>
      <c r="AP381" s="102" t="s">
        <v>263</v>
      </c>
      <c r="AQ381" s="1"/>
      <c r="AR381" s="1"/>
      <c r="AS381" s="1"/>
      <c r="AT381" s="1"/>
      <c r="AU381" s="1"/>
      <c r="AV381" s="1"/>
      <c r="AW381" s="1"/>
      <c r="AX381" s="1"/>
      <c r="AY381" s="1"/>
      <c r="AZ381" s="1"/>
      <c r="BA381" s="1"/>
      <c r="BB381" s="1"/>
      <c r="BC381" s="1"/>
      <c r="BD381" s="1"/>
      <c r="BE381" s="1"/>
      <c r="BF381" s="1" t="s">
        <v>719</v>
      </c>
      <c r="BG381" s="1" t="s">
        <v>183</v>
      </c>
      <c r="BH381" s="1"/>
      <c r="BI381" s="1"/>
    </row>
    <row r="382" customFormat="false" ht="12.75" hidden="false" customHeight="false" outlineLevel="0" collapsed="false">
      <c r="A382" s="1" t="s">
        <v>2992</v>
      </c>
      <c r="B382" s="1" t="s">
        <v>2993</v>
      </c>
      <c r="C382" s="1" t="s">
        <v>177</v>
      </c>
      <c r="D382" s="1" t="s">
        <v>82</v>
      </c>
      <c r="E382" s="1" t="s">
        <v>2994</v>
      </c>
      <c r="F382" s="1" t="s">
        <v>2995</v>
      </c>
      <c r="G382" s="1" t="n">
        <v>55</v>
      </c>
      <c r="H382" s="1" t="n">
        <v>1</v>
      </c>
      <c r="I382" s="102" t="s">
        <v>188</v>
      </c>
      <c r="J382" s="1"/>
      <c r="K382" s="1" t="n">
        <f aca="false">IFERROR(VLOOKUP(A382,'[2]Pivot HorizontalMRP'!$A$4:$B$2689,2,0),0)</f>
        <v>0</v>
      </c>
      <c r="L382" s="1" t="n">
        <f aca="false">IFERROR(VLOOKUP(A382,'[2]Pivot HorizontalMRP'!$A$4:$C$2689,3,0),0)</f>
        <v>0</v>
      </c>
      <c r="M382" s="1" t="n">
        <f aca="false">IFERROR(VLOOKUP(A382,'[2]Pivot HorizontalMRP'!$A$4:$D$2689,0.4,0),0)</f>
        <v>0</v>
      </c>
      <c r="N382" s="1" t="n">
        <f aca="false">IFERROR(VLOOKUP(A382,'[2]Pivot HorizontalMRP'!$A$4:$E$2689,5,0),0)</f>
        <v>0</v>
      </c>
      <c r="O382" s="1" t="n">
        <f aca="false">K382+L382</f>
        <v>0</v>
      </c>
      <c r="P382" s="1" t="n">
        <f aca="false">K382+L382+M382+N382</f>
        <v>0</v>
      </c>
      <c r="Q382" s="1" t="n">
        <f aca="false">IFERROR(VLOOKUP(A382,'[2]Pivot HorizontalMRP'!$A$4:$F$2689,6,0),0)</f>
        <v>0</v>
      </c>
      <c r="R382" s="1" t="n">
        <f aca="false">IFERROR(VLOOKUP(A382,'[2]Pivot HorizontalMRP'!$A$4:$G$2689,7,0),0)</f>
        <v>2664</v>
      </c>
      <c r="S382" s="1" t="n">
        <f aca="false">IFERROR(VLOOKUP(A382,'[2]Pivot HorizontalMRP'!$A$4:$H$2689,8,0),0)</f>
        <v>0</v>
      </c>
      <c r="T382" s="1" t="n">
        <f aca="false">IFERROR(VLOOKUP(A382,'[2]Pivot HorizontalMRP'!$A$4:$I$2689,9,0),0)</f>
        <v>0</v>
      </c>
      <c r="U382" s="1" t="n">
        <f aca="false">IF(I382="delivery",O382-SUM(Q382+R382),IF(I382="PO",P382-SUM(Q382:R382)))</f>
        <v>-2664</v>
      </c>
      <c r="V382" s="81" t="n">
        <v>1.2223</v>
      </c>
      <c r="W382" s="81"/>
      <c r="X382" s="81" t="n">
        <f aca="false">W382-V382</f>
        <v>-1.2223</v>
      </c>
      <c r="Y382" s="81"/>
      <c r="Z382" s="81"/>
      <c r="AA382" s="81"/>
      <c r="AB382" s="81"/>
      <c r="AC382" s="81"/>
      <c r="AD382" s="81"/>
      <c r="AE382" s="81"/>
      <c r="AF382" s="81"/>
      <c r="AG382" s="81"/>
      <c r="AH382" s="81"/>
      <c r="AI382" s="81"/>
      <c r="AJ382" s="81"/>
      <c r="AK382" s="81"/>
      <c r="AL382" s="81"/>
      <c r="AM382" s="81"/>
      <c r="AN382" s="81"/>
      <c r="AO382" s="81" t="str">
        <f aca="false">D382</f>
        <v>Arista</v>
      </c>
      <c r="AP382" s="102" t="s">
        <v>263</v>
      </c>
      <c r="AQ382" s="1"/>
      <c r="AR382" s="1"/>
      <c r="AS382" s="1"/>
      <c r="AT382" s="1"/>
      <c r="AU382" s="1"/>
      <c r="AV382" s="1"/>
      <c r="AW382" s="1"/>
      <c r="AX382" s="1"/>
      <c r="AY382" s="1"/>
      <c r="AZ382" s="1"/>
      <c r="BA382" s="1"/>
      <c r="BB382" s="1"/>
      <c r="BC382" s="1"/>
      <c r="BD382" s="1"/>
      <c r="BE382" s="1"/>
      <c r="BF382" s="1" t="s">
        <v>719</v>
      </c>
      <c r="BG382" s="1" t="s">
        <v>183</v>
      </c>
      <c r="BH382" s="1"/>
      <c r="BI382" s="1"/>
    </row>
    <row r="383" customFormat="false" ht="12.75" hidden="false" customHeight="false" outlineLevel="0" collapsed="false">
      <c r="A383" s="1" t="s">
        <v>14191</v>
      </c>
      <c r="B383" s="1" t="s">
        <v>14192</v>
      </c>
      <c r="C383" s="1" t="s">
        <v>177</v>
      </c>
      <c r="D383" s="1" t="s">
        <v>82</v>
      </c>
      <c r="E383" s="1" t="s">
        <v>14193</v>
      </c>
      <c r="F383" s="1" t="s">
        <v>14194</v>
      </c>
      <c r="G383" s="1" t="n">
        <v>55</v>
      </c>
      <c r="H383" s="1" t="n">
        <v>1</v>
      </c>
      <c r="I383" s="101" t="s">
        <v>188</v>
      </c>
      <c r="J383" s="1"/>
      <c r="K383" s="1" t="n">
        <f aca="false">IFERROR(VLOOKUP(A383,'[2]Pivot HorizontalMRP'!$A$4:$B$2689,2,0),0)</f>
        <v>0</v>
      </c>
      <c r="L383" s="1" t="n">
        <f aca="false">IFERROR(VLOOKUP(A383,'[2]Pivot HorizontalMRP'!$A$4:$C$2689,3,0),0)</f>
        <v>0</v>
      </c>
      <c r="M383" s="1" t="n">
        <f aca="false">IFERROR(VLOOKUP(A383,'[2]Pivot HorizontalMRP'!$A$4:$D$2689,0.4,0),0)</f>
        <v>0</v>
      </c>
      <c r="N383" s="1" t="n">
        <f aca="false">IFERROR(VLOOKUP(A383,'[2]Pivot HorizontalMRP'!$A$4:$E$2689,5,0),0)</f>
        <v>0</v>
      </c>
      <c r="O383" s="1" t="n">
        <f aca="false">K383+L383</f>
        <v>0</v>
      </c>
      <c r="P383" s="1" t="n">
        <f aca="false">K383+L383+M383+N383</f>
        <v>0</v>
      </c>
      <c r="Q383" s="1" t="n">
        <f aca="false">IFERROR(VLOOKUP(A383,'[2]Pivot HorizontalMRP'!$A$4:$F$2689,6,0),0)</f>
        <v>62</v>
      </c>
      <c r="R383" s="1" t="n">
        <f aca="false">IFERROR(VLOOKUP(A383,'[2]Pivot HorizontalMRP'!$A$4:$G$2689,7,0),0)</f>
        <v>366</v>
      </c>
      <c r="S383" s="1" t="n">
        <f aca="false">IFERROR(VLOOKUP(A383,'[2]Pivot HorizontalMRP'!$A$4:$H$2689,8,0),0)</f>
        <v>230</v>
      </c>
      <c r="T383" s="1" t="n">
        <f aca="false">IFERROR(VLOOKUP(A383,'[2]Pivot HorizontalMRP'!$A$4:$I$2689,9,0),0)</f>
        <v>345</v>
      </c>
      <c r="U383" s="1" t="n">
        <f aca="false">IF(I383="delivery",O383-SUM(Q383+R383),IF(I383="PO",P383-SUM(Q383:R383)))</f>
        <v>-428</v>
      </c>
      <c r="V383" s="81" t="n">
        <v>0.575</v>
      </c>
      <c r="W383" s="81"/>
      <c r="X383" s="81" t="n">
        <f aca="false">W383-V383</f>
        <v>-0.575</v>
      </c>
      <c r="Y383" s="81"/>
      <c r="Z383" s="81"/>
      <c r="AA383" s="81"/>
      <c r="AB383" s="81"/>
      <c r="AC383" s="81"/>
      <c r="AD383" s="81"/>
      <c r="AE383" s="81"/>
      <c r="AF383" s="81"/>
      <c r="AG383" s="81"/>
      <c r="AH383" s="81"/>
      <c r="AI383" s="81"/>
      <c r="AJ383" s="81"/>
      <c r="AK383" s="81"/>
      <c r="AL383" s="81"/>
      <c r="AM383" s="81"/>
      <c r="AN383" s="81"/>
      <c r="AO383" s="81" t="str">
        <f aca="false">D383</f>
        <v>Arista</v>
      </c>
      <c r="AP383" s="1" t="s">
        <v>263</v>
      </c>
      <c r="AQ383" s="1"/>
      <c r="AR383" s="1"/>
      <c r="AS383" s="1"/>
      <c r="AT383" s="1"/>
      <c r="AU383" s="1"/>
      <c r="AV383" s="1"/>
      <c r="AW383" s="1"/>
      <c r="AX383" s="1"/>
      <c r="AY383" s="1"/>
      <c r="AZ383" s="1"/>
      <c r="BA383" s="1"/>
      <c r="BB383" s="1"/>
      <c r="BC383" s="1"/>
      <c r="BD383" s="1"/>
      <c r="BE383" s="1"/>
      <c r="BF383" s="1" t="s">
        <v>14668</v>
      </c>
      <c r="BG383" s="1" t="s">
        <v>183</v>
      </c>
      <c r="BH383" s="1"/>
      <c r="BI383" s="1"/>
    </row>
    <row r="384" customFormat="false" ht="12.75" hidden="false" customHeight="false" outlineLevel="0" collapsed="false">
      <c r="A384" s="1" t="s">
        <v>14197</v>
      </c>
      <c r="B384" s="1" t="s">
        <v>14198</v>
      </c>
      <c r="C384" s="1" t="s">
        <v>177</v>
      </c>
      <c r="D384" s="1" t="s">
        <v>82</v>
      </c>
      <c r="E384" s="1" t="s">
        <v>14199</v>
      </c>
      <c r="F384" s="1" t="s">
        <v>14200</v>
      </c>
      <c r="G384" s="1" t="n">
        <v>55</v>
      </c>
      <c r="H384" s="1" t="n">
        <v>1</v>
      </c>
      <c r="I384" s="101" t="s">
        <v>188</v>
      </c>
      <c r="J384" s="1"/>
      <c r="K384" s="1" t="n">
        <f aca="false">IFERROR(VLOOKUP(A384,'[2]Pivot HorizontalMRP'!$A$4:$B$2689,2,0),0)</f>
        <v>0</v>
      </c>
      <c r="L384" s="1" t="n">
        <f aca="false">IFERROR(VLOOKUP(A384,'[2]Pivot HorizontalMRP'!$A$4:$C$2689,3,0),0)</f>
        <v>0</v>
      </c>
      <c r="M384" s="1" t="n">
        <f aca="false">IFERROR(VLOOKUP(A384,'[2]Pivot HorizontalMRP'!$A$4:$D$2689,0.4,0),0)</f>
        <v>0</v>
      </c>
      <c r="N384" s="1" t="n">
        <f aca="false">IFERROR(VLOOKUP(A384,'[2]Pivot HorizontalMRP'!$A$4:$E$2689,5,0),0)</f>
        <v>0</v>
      </c>
      <c r="O384" s="1" t="n">
        <f aca="false">K384+L384</f>
        <v>0</v>
      </c>
      <c r="P384" s="1" t="n">
        <f aca="false">K384+L384+M384+N384</f>
        <v>0</v>
      </c>
      <c r="Q384" s="1" t="n">
        <f aca="false">IFERROR(VLOOKUP(A384,'[2]Pivot HorizontalMRP'!$A$4:$F$2689,6,0),0)</f>
        <v>62</v>
      </c>
      <c r="R384" s="1" t="n">
        <f aca="false">IFERROR(VLOOKUP(A384,'[2]Pivot HorizontalMRP'!$A$4:$G$2689,7,0),0)</f>
        <v>366</v>
      </c>
      <c r="S384" s="1" t="n">
        <f aca="false">IFERROR(VLOOKUP(A384,'[2]Pivot HorizontalMRP'!$A$4:$H$2689,8,0),0)</f>
        <v>230</v>
      </c>
      <c r="T384" s="1" t="n">
        <f aca="false">IFERROR(VLOOKUP(A384,'[2]Pivot HorizontalMRP'!$A$4:$I$2689,9,0),0)</f>
        <v>345</v>
      </c>
      <c r="U384" s="1" t="n">
        <f aca="false">IF(I384="delivery",O384-SUM(Q384+R384),IF(I384="PO",P384-SUM(Q384:R384)))</f>
        <v>-428</v>
      </c>
      <c r="V384" s="81" t="n">
        <v>0.35</v>
      </c>
      <c r="W384" s="81"/>
      <c r="X384" s="81" t="n">
        <f aca="false">W384-V384</f>
        <v>-0.35</v>
      </c>
      <c r="Y384" s="81"/>
      <c r="Z384" s="81"/>
      <c r="AA384" s="81"/>
      <c r="AB384" s="81"/>
      <c r="AC384" s="81"/>
      <c r="AD384" s="81"/>
      <c r="AE384" s="81"/>
      <c r="AF384" s="81"/>
      <c r="AG384" s="81"/>
      <c r="AH384" s="81"/>
      <c r="AI384" s="81"/>
      <c r="AJ384" s="81"/>
      <c r="AK384" s="81"/>
      <c r="AL384" s="81"/>
      <c r="AM384" s="81"/>
      <c r="AN384" s="81"/>
      <c r="AO384" s="81" t="str">
        <f aca="false">D384</f>
        <v>Arista</v>
      </c>
      <c r="AP384" s="1" t="s">
        <v>263</v>
      </c>
      <c r="AQ384" s="1"/>
      <c r="AR384" s="1"/>
      <c r="AS384" s="1"/>
      <c r="AT384" s="1"/>
      <c r="AU384" s="1"/>
      <c r="AV384" s="1"/>
      <c r="AW384" s="1"/>
      <c r="AX384" s="1"/>
      <c r="AY384" s="1"/>
      <c r="AZ384" s="1"/>
      <c r="BA384" s="1"/>
      <c r="BB384" s="1"/>
      <c r="BC384" s="1"/>
      <c r="BD384" s="1"/>
      <c r="BE384" s="1"/>
      <c r="BF384" s="1" t="s">
        <v>14668</v>
      </c>
      <c r="BG384" s="1" t="s">
        <v>183</v>
      </c>
      <c r="BH384" s="1"/>
      <c r="BI384" s="1"/>
    </row>
    <row r="385" customFormat="false" ht="12.75" hidden="false" customHeight="false" outlineLevel="0" collapsed="false">
      <c r="A385" s="1" t="s">
        <v>14981</v>
      </c>
      <c r="B385" s="1" t="s">
        <v>14982</v>
      </c>
      <c r="C385" s="1" t="s">
        <v>177</v>
      </c>
      <c r="D385" s="1" t="s">
        <v>82</v>
      </c>
      <c r="E385" s="1" t="s">
        <v>14983</v>
      </c>
      <c r="F385" s="1" t="s">
        <v>14984</v>
      </c>
      <c r="G385" s="1" t="n">
        <v>36</v>
      </c>
      <c r="H385" s="1" t="n">
        <v>2000</v>
      </c>
      <c r="I385" s="102" t="s">
        <v>188</v>
      </c>
      <c r="J385" s="1"/>
      <c r="K385" s="1" t="n">
        <f aca="false">IFERROR(VLOOKUP(A385,'[2]Pivot HorizontalMRP'!$A$4:$B$2689,2,0),0)</f>
        <v>0</v>
      </c>
      <c r="L385" s="1" t="n">
        <f aca="false">IFERROR(VLOOKUP(A385,'[2]Pivot HorizontalMRP'!$A$4:$C$2689,3,0),0)</f>
        <v>151</v>
      </c>
      <c r="M385" s="1" t="n">
        <f aca="false">IFERROR(VLOOKUP(A385,'[2]Pivot HorizontalMRP'!$A$4:$D$2689,0.4,0),0)</f>
        <v>0</v>
      </c>
      <c r="N385" s="1" t="n">
        <f aca="false">IFERROR(VLOOKUP(A385,'[2]Pivot HorizontalMRP'!$A$4:$E$2689,5,0),0)</f>
        <v>513</v>
      </c>
      <c r="O385" s="1" t="n">
        <f aca="false">K385+L385</f>
        <v>151</v>
      </c>
      <c r="P385" s="1" t="n">
        <f aca="false">K385+L385+M385+N385</f>
        <v>664</v>
      </c>
      <c r="Q385" s="1" t="n">
        <f aca="false">IFERROR(VLOOKUP(A385,'[2]Pivot HorizontalMRP'!$A$4:$F$2689,6,0),0)</f>
        <v>1750</v>
      </c>
      <c r="R385" s="1" t="n">
        <f aca="false">IFERROR(VLOOKUP(A385,'[2]Pivot HorizontalMRP'!$A$4:$G$2689,7,0),0)</f>
        <v>1298</v>
      </c>
      <c r="S385" s="1" t="n">
        <f aca="false">IFERROR(VLOOKUP(A385,'[2]Pivot HorizontalMRP'!$A$4:$H$2689,8,0),0)</f>
        <v>1298</v>
      </c>
      <c r="T385" s="1" t="n">
        <f aca="false">IFERROR(VLOOKUP(A385,'[2]Pivot HorizontalMRP'!$A$4:$I$2689,9,0),0)</f>
        <v>1298</v>
      </c>
      <c r="U385" s="1" t="n">
        <f aca="false">IF(I385="delivery",O385-SUM(Q385+R385),IF(I385="PO",P385-SUM(Q385:R385)))</f>
        <v>-2384</v>
      </c>
      <c r="V385" s="81" t="n">
        <v>0.2611</v>
      </c>
      <c r="W385" s="81"/>
      <c r="X385" s="81" t="n">
        <f aca="false">W385-V385</f>
        <v>-0.2611</v>
      </c>
      <c r="Y385" s="81"/>
      <c r="Z385" s="81"/>
      <c r="AA385" s="81"/>
      <c r="AB385" s="81"/>
      <c r="AC385" s="81"/>
      <c r="AD385" s="81"/>
      <c r="AE385" s="81"/>
      <c r="AF385" s="81"/>
      <c r="AG385" s="81"/>
      <c r="AH385" s="81"/>
      <c r="AI385" s="81"/>
      <c r="AJ385" s="81"/>
      <c r="AK385" s="81"/>
      <c r="AL385" s="81"/>
      <c r="AM385" s="81"/>
      <c r="AN385" s="81"/>
      <c r="AO385" s="81" t="str">
        <f aca="false">D385</f>
        <v>Arista</v>
      </c>
      <c r="AP385" s="102" t="s">
        <v>263</v>
      </c>
      <c r="AQ385" s="1"/>
      <c r="AR385" s="1"/>
      <c r="AS385" s="1"/>
      <c r="AT385" s="1"/>
      <c r="AU385" s="1"/>
      <c r="AV385" s="1"/>
      <c r="AW385" s="1"/>
      <c r="AX385" s="1"/>
      <c r="AY385" s="1"/>
      <c r="AZ385" s="1"/>
      <c r="BA385" s="1"/>
      <c r="BB385" s="1"/>
      <c r="BC385" s="1"/>
      <c r="BD385" s="1"/>
      <c r="BE385" s="1"/>
      <c r="BF385" s="1" t="s">
        <v>10507</v>
      </c>
      <c r="BG385" s="1" t="s">
        <v>183</v>
      </c>
      <c r="BH385" s="1"/>
      <c r="BI385" s="1"/>
    </row>
    <row r="386" customFormat="false" ht="12.75" hidden="false" customHeight="false" outlineLevel="0" collapsed="false">
      <c r="A386" s="103" t="s">
        <v>14985</v>
      </c>
      <c r="B386" s="104" t="s">
        <v>14982</v>
      </c>
      <c r="C386" s="99" t="s">
        <v>177</v>
      </c>
      <c r="D386" s="99" t="s">
        <v>82</v>
      </c>
      <c r="E386" s="99" t="s">
        <v>14983</v>
      </c>
      <c r="F386" s="99" t="s">
        <v>14986</v>
      </c>
      <c r="G386" s="99" t="n">
        <v>55</v>
      </c>
      <c r="H386" s="99" t="n">
        <v>1</v>
      </c>
      <c r="I386" s="102" t="s">
        <v>188</v>
      </c>
      <c r="K386" s="1" t="n">
        <f aca="false">IFERROR(VLOOKUP(A386,'[2]Pivot HorizontalMRP'!$A$4:$B$2689,2,0),0)</f>
        <v>0</v>
      </c>
      <c r="L386" s="1" t="n">
        <f aca="false">IFERROR(VLOOKUP(A386,'[2]Pivot HorizontalMRP'!$A$4:$C$2689,3,0),0)</f>
        <v>23</v>
      </c>
      <c r="M386" s="1" t="n">
        <f aca="false">IFERROR(VLOOKUP(A386,'[2]Pivot HorizontalMRP'!$A$4:$D$2689,0.4,0),0)</f>
        <v>0</v>
      </c>
      <c r="N386" s="1" t="n">
        <f aca="false">IFERROR(VLOOKUP(A386,'[2]Pivot HorizontalMRP'!$A$4:$E$2689,5,0),0)</f>
        <v>0</v>
      </c>
      <c r="O386" s="1" t="n">
        <f aca="false">K386+L386</f>
        <v>23</v>
      </c>
      <c r="P386" s="1" t="n">
        <f aca="false">K386+L386+M386+N386</f>
        <v>23</v>
      </c>
      <c r="Q386" s="1" t="n">
        <f aca="false">IFERROR(VLOOKUP(A386,'[2]Pivot HorizontalMRP'!$A$4:$F$2689,6,0),0)</f>
        <v>4</v>
      </c>
      <c r="R386" s="1" t="n">
        <f aca="false">IFERROR(VLOOKUP(A386,'[2]Pivot HorizontalMRP'!$A$4:$G$2689,7,0),0)</f>
        <v>0</v>
      </c>
      <c r="S386" s="1" t="n">
        <f aca="false">IFERROR(VLOOKUP(A386,'[2]Pivot HorizontalMRP'!$A$4:$H$2689,8,0),0)</f>
        <v>0</v>
      </c>
      <c r="T386" s="1" t="n">
        <f aca="false">IFERROR(VLOOKUP(A386,'[2]Pivot HorizontalMRP'!$A$4:$I$2689,9,0),0)</f>
        <v>0</v>
      </c>
      <c r="U386" s="1" t="n">
        <f aca="false">IF(I386="delivery",O386-SUM(Q386+R386),IF(I386="PO",P386-SUM(Q386:R386)))</f>
        <v>19</v>
      </c>
      <c r="V386" s="99" t="n">
        <v>0.2611</v>
      </c>
      <c r="X386" s="81" t="n">
        <f aca="false">W386-V386</f>
        <v>-0.2611</v>
      </c>
      <c r="AA386" s="81"/>
      <c r="AO386" s="81" t="str">
        <f aca="false">D386</f>
        <v>Arista</v>
      </c>
      <c r="AP386" s="108" t="s">
        <v>263</v>
      </c>
      <c r="BF386" s="99" t="s">
        <v>14987</v>
      </c>
      <c r="BG386" s="1" t="s">
        <v>183</v>
      </c>
    </row>
    <row r="387" customFormat="false" ht="12.75" hidden="false" customHeight="false" outlineLevel="0" collapsed="false">
      <c r="A387" s="1" t="s">
        <v>7957</v>
      </c>
      <c r="B387" s="1" t="s">
        <v>7958</v>
      </c>
      <c r="C387" s="1" t="s">
        <v>177</v>
      </c>
      <c r="D387" s="1" t="s">
        <v>82</v>
      </c>
      <c r="E387" s="1" t="s">
        <v>14988</v>
      </c>
      <c r="F387" s="1" t="s">
        <v>7960</v>
      </c>
      <c r="G387" s="1" t="n">
        <v>55</v>
      </c>
      <c r="H387" s="1" t="n">
        <v>1</v>
      </c>
      <c r="I387" s="101" t="s">
        <v>188</v>
      </c>
      <c r="J387" s="1"/>
      <c r="K387" s="1" t="n">
        <f aca="false">IFERROR(VLOOKUP(A387,'[2]Pivot HorizontalMRP'!$A$4:$B$2689,2,0),0)</f>
        <v>0</v>
      </c>
      <c r="L387" s="1" t="n">
        <f aca="false">IFERROR(VLOOKUP(A387,'[2]Pivot HorizontalMRP'!$A$4:$C$2689,3,0),0)</f>
        <v>0</v>
      </c>
      <c r="M387" s="1" t="n">
        <f aca="false">IFERROR(VLOOKUP(A387,'[2]Pivot HorizontalMRP'!$A$4:$D$2689,0.4,0),0)</f>
        <v>0</v>
      </c>
      <c r="N387" s="1" t="n">
        <f aca="false">IFERROR(VLOOKUP(A387,'[2]Pivot HorizontalMRP'!$A$4:$E$2689,5,0),0)</f>
        <v>0</v>
      </c>
      <c r="O387" s="1" t="n">
        <f aca="false">K387+L387</f>
        <v>0</v>
      </c>
      <c r="P387" s="1" t="n">
        <f aca="false">K387+L387+M387+N387</f>
        <v>0</v>
      </c>
      <c r="Q387" s="1" t="n">
        <f aca="false">IFERROR(VLOOKUP(A387,'[2]Pivot HorizontalMRP'!$A$4:$F$2689,6,0),0)</f>
        <v>1056</v>
      </c>
      <c r="R387" s="1" t="n">
        <f aca="false">IFERROR(VLOOKUP(A387,'[2]Pivot HorizontalMRP'!$A$4:$G$2689,7,0),0)</f>
        <v>2400</v>
      </c>
      <c r="S387" s="1" t="n">
        <f aca="false">IFERROR(VLOOKUP(A387,'[2]Pivot HorizontalMRP'!$A$4:$H$2689,8,0),0)</f>
        <v>0</v>
      </c>
      <c r="T387" s="1" t="n">
        <f aca="false">IFERROR(VLOOKUP(A387,'[2]Pivot HorizontalMRP'!$A$4:$I$2689,9,0),0)</f>
        <v>0</v>
      </c>
      <c r="U387" s="1" t="n">
        <f aca="false">IF(I387="delivery",O387-SUM(Q387+R387),IF(I387="PO",P387-SUM(Q387:R387)))</f>
        <v>-3456</v>
      </c>
      <c r="V387" s="81" t="n">
        <v>0.3395</v>
      </c>
      <c r="W387" s="81"/>
      <c r="X387" s="81" t="n">
        <f aca="false">W387-V387</f>
        <v>-0.3395</v>
      </c>
      <c r="Y387" s="81"/>
      <c r="Z387" s="81"/>
      <c r="AA387" s="81"/>
      <c r="AB387" s="81"/>
      <c r="AC387" s="81"/>
      <c r="AD387" s="81"/>
      <c r="AE387" s="81"/>
      <c r="AF387" s="81"/>
      <c r="AG387" s="81"/>
      <c r="AH387" s="81"/>
      <c r="AI387" s="81"/>
      <c r="AJ387" s="81"/>
      <c r="AK387" s="81"/>
      <c r="AL387" s="81"/>
      <c r="AM387" s="81"/>
      <c r="AN387" s="81"/>
      <c r="AO387" s="81" t="str">
        <f aca="false">D387</f>
        <v>Arista</v>
      </c>
      <c r="AP387" s="1" t="s">
        <v>263</v>
      </c>
      <c r="AQ387" s="1"/>
      <c r="AR387" s="1"/>
      <c r="AS387" s="1"/>
      <c r="AT387" s="1"/>
      <c r="AU387" s="1"/>
      <c r="AV387" s="1"/>
      <c r="AW387" s="1"/>
      <c r="AX387" s="1"/>
      <c r="AY387" s="1"/>
      <c r="AZ387" s="1"/>
      <c r="BA387" s="1"/>
      <c r="BB387" s="1"/>
      <c r="BC387" s="1"/>
      <c r="BD387" s="1"/>
      <c r="BE387" s="1"/>
      <c r="BF387" s="1" t="s">
        <v>14668</v>
      </c>
      <c r="BG387" s="1" t="s">
        <v>183</v>
      </c>
      <c r="BH387" s="1"/>
      <c r="BI387" s="1"/>
    </row>
    <row r="388" customFormat="false" ht="12.75" hidden="false" customHeight="false" outlineLevel="0" collapsed="false">
      <c r="A388" s="103" t="s">
        <v>14390</v>
      </c>
      <c r="B388" s="104" t="s">
        <v>14391</v>
      </c>
      <c r="C388" s="99" t="s">
        <v>1465</v>
      </c>
      <c r="D388" s="99" t="s">
        <v>82</v>
      </c>
      <c r="E388" s="99" t="s">
        <v>14392</v>
      </c>
      <c r="F388" s="99" t="s">
        <v>14393</v>
      </c>
      <c r="G388" s="99" t="n">
        <v>55</v>
      </c>
      <c r="H388" s="99" t="n">
        <v>1</v>
      </c>
      <c r="I388" s="99" t="s">
        <v>188</v>
      </c>
      <c r="K388" s="1" t="n">
        <f aca="false">IFERROR(VLOOKUP(A388,'[2]Pivot HorizontalMRP'!$A$4:$B$2689,2,0),0)</f>
        <v>0</v>
      </c>
      <c r="L388" s="1" t="n">
        <f aca="false">IFERROR(VLOOKUP(A388,'[2]Pivot HorizontalMRP'!$A$4:$C$2689,3,0),0)</f>
        <v>200</v>
      </c>
      <c r="M388" s="1" t="n">
        <f aca="false">IFERROR(VLOOKUP(A388,'[2]Pivot HorizontalMRP'!$A$4:$D$2689,0.4,0),0)</f>
        <v>0</v>
      </c>
      <c r="N388" s="1" t="n">
        <f aca="false">IFERROR(VLOOKUP(A388,'[2]Pivot HorizontalMRP'!$A$4:$E$2689,5,0),0)</f>
        <v>0</v>
      </c>
      <c r="O388" s="1" t="n">
        <f aca="false">K388+L388</f>
        <v>200</v>
      </c>
      <c r="P388" s="1" t="n">
        <f aca="false">K388+L388+M388+N388</f>
        <v>200</v>
      </c>
      <c r="Q388" s="1" t="n">
        <f aca="false">IFERROR(VLOOKUP(A388,'[2]Pivot HorizontalMRP'!$A$4:$F$2689,6,0),0)</f>
        <v>0</v>
      </c>
      <c r="R388" s="1" t="n">
        <f aca="false">IFERROR(VLOOKUP(A388,'[2]Pivot HorizontalMRP'!$A$4:$G$2689,7,0),0)</f>
        <v>0</v>
      </c>
      <c r="S388" s="1" t="n">
        <f aca="false">IFERROR(VLOOKUP(A388,'[2]Pivot HorizontalMRP'!$A$4:$H$2689,8,0),0)</f>
        <v>0</v>
      </c>
      <c r="T388" s="1" t="n">
        <f aca="false">IFERROR(VLOOKUP(A388,'[2]Pivot HorizontalMRP'!$A$4:$I$2689,9,0),0)</f>
        <v>0</v>
      </c>
      <c r="U388" s="1" t="n">
        <f aca="false">IF(I388="delivery",O388-SUM(Q388+R388),IF(I388="PO",P388-SUM(Q388:R388)))</f>
        <v>200</v>
      </c>
      <c r="V388" s="81" t="n">
        <v>0.0001</v>
      </c>
      <c r="X388" s="81" t="n">
        <f aca="false">W388-V388</f>
        <v>-0.0001</v>
      </c>
      <c r="AA388" s="81"/>
      <c r="AO388" s="81" t="str">
        <f aca="false">D388</f>
        <v>Arista</v>
      </c>
      <c r="AP388" s="99" t="s">
        <v>263</v>
      </c>
      <c r="BF388" s="99" t="s">
        <v>14989</v>
      </c>
      <c r="BG388" s="1" t="s">
        <v>183</v>
      </c>
    </row>
    <row r="389" customFormat="false" ht="12.75" hidden="false" customHeight="false" outlineLevel="0" collapsed="false">
      <c r="A389" s="1" t="s">
        <v>14990</v>
      </c>
      <c r="B389" s="1" t="s">
        <v>14203</v>
      </c>
      <c r="C389" s="1" t="s">
        <v>177</v>
      </c>
      <c r="D389" s="1" t="s">
        <v>82</v>
      </c>
      <c r="E389" s="1" t="s">
        <v>14204</v>
      </c>
      <c r="F389" s="1" t="s">
        <v>14991</v>
      </c>
      <c r="G389" s="1" t="n">
        <v>51</v>
      </c>
      <c r="H389" s="1" t="n">
        <v>3000</v>
      </c>
      <c r="I389" s="102" t="s">
        <v>188</v>
      </c>
      <c r="J389" s="1"/>
      <c r="K389" s="1" t="n">
        <f aca="false">IFERROR(VLOOKUP(A389,'[2]Pivot HorizontalMRP'!$A$4:$B$2689,2,0),0)</f>
        <v>0</v>
      </c>
      <c r="L389" s="1" t="n">
        <f aca="false">IFERROR(VLOOKUP(A389,'[2]Pivot HorizontalMRP'!$A$4:$C$2689,3,0),0)</f>
        <v>20</v>
      </c>
      <c r="M389" s="1" t="n">
        <f aca="false">IFERROR(VLOOKUP(A389,'[2]Pivot HorizontalMRP'!$A$4:$D$2689,0.4,0),0)</f>
        <v>0</v>
      </c>
      <c r="N389" s="1" t="n">
        <f aca="false">IFERROR(VLOOKUP(A389,'[2]Pivot HorizontalMRP'!$A$4:$E$2689,5,0),0)</f>
        <v>0</v>
      </c>
      <c r="O389" s="1" t="n">
        <f aca="false">K389+L389</f>
        <v>20</v>
      </c>
      <c r="P389" s="1" t="n">
        <f aca="false">K389+L389+M389+N389</f>
        <v>20</v>
      </c>
      <c r="Q389" s="1" t="n">
        <f aca="false">IFERROR(VLOOKUP(A389,'[2]Pivot HorizontalMRP'!$A$4:$F$2689,6,0),0)</f>
        <v>1163</v>
      </c>
      <c r="R389" s="1" t="n">
        <f aca="false">IFERROR(VLOOKUP(A389,'[2]Pivot HorizontalMRP'!$A$4:$G$2689,7,0),0)</f>
        <v>960</v>
      </c>
      <c r="S389" s="1" t="n">
        <f aca="false">IFERROR(VLOOKUP(A389,'[2]Pivot HorizontalMRP'!$A$4:$H$2689,8,0),0)</f>
        <v>1005</v>
      </c>
      <c r="T389" s="1" t="n">
        <f aca="false">IFERROR(VLOOKUP(A389,'[2]Pivot HorizontalMRP'!$A$4:$I$2689,9,0),0)</f>
        <v>991</v>
      </c>
      <c r="U389" s="1" t="n">
        <f aca="false">IF(I389="delivery",O389-SUM(Q389+R389),IF(I389="PO",P389-SUM(Q389:R389)))</f>
        <v>-2103</v>
      </c>
      <c r="V389" s="81" t="n">
        <v>1.7105</v>
      </c>
      <c r="W389" s="81"/>
      <c r="X389" s="81" t="n">
        <f aca="false">W389-V389</f>
        <v>-1.7105</v>
      </c>
      <c r="Y389" s="81"/>
      <c r="Z389" s="81"/>
      <c r="AA389" s="81"/>
      <c r="AB389" s="81"/>
      <c r="AC389" s="81"/>
      <c r="AD389" s="81"/>
      <c r="AE389" s="81"/>
      <c r="AF389" s="81"/>
      <c r="AG389" s="81"/>
      <c r="AH389" s="81"/>
      <c r="AI389" s="81"/>
      <c r="AJ389" s="81"/>
      <c r="AK389" s="81"/>
      <c r="AL389" s="81"/>
      <c r="AM389" s="81"/>
      <c r="AN389" s="81"/>
      <c r="AO389" s="81" t="str">
        <f aca="false">D389</f>
        <v>Arista</v>
      </c>
      <c r="AP389" s="108" t="s">
        <v>263</v>
      </c>
      <c r="AQ389" s="1"/>
      <c r="AR389" s="1"/>
      <c r="AS389" s="1"/>
      <c r="AT389" s="1"/>
      <c r="AU389" s="1"/>
      <c r="AV389" s="1"/>
      <c r="AW389" s="1"/>
      <c r="AX389" s="1"/>
      <c r="AY389" s="1"/>
      <c r="AZ389" s="1"/>
      <c r="BA389" s="1"/>
      <c r="BB389" s="1"/>
      <c r="BC389" s="1"/>
      <c r="BD389" s="1"/>
      <c r="BE389" s="1"/>
      <c r="BF389" s="1" t="s">
        <v>10507</v>
      </c>
      <c r="BG389" s="1" t="s">
        <v>183</v>
      </c>
      <c r="BH389" s="1"/>
      <c r="BI389" s="1"/>
    </row>
    <row r="390" customFormat="false" ht="12.75" hidden="false" customHeight="false" outlineLevel="0" collapsed="false">
      <c r="A390" s="103" t="s">
        <v>14202</v>
      </c>
      <c r="B390" s="104" t="s">
        <v>14203</v>
      </c>
      <c r="C390" s="99" t="s">
        <v>177</v>
      </c>
      <c r="D390" s="99" t="s">
        <v>82</v>
      </c>
      <c r="E390" s="99" t="s">
        <v>14204</v>
      </c>
      <c r="F390" s="99" t="s">
        <v>14205</v>
      </c>
      <c r="G390" s="99" t="n">
        <v>55</v>
      </c>
      <c r="H390" s="99" t="n">
        <v>1</v>
      </c>
      <c r="I390" s="99" t="s">
        <v>188</v>
      </c>
      <c r="K390" s="1" t="n">
        <f aca="false">IFERROR(VLOOKUP(A390,'[2]Pivot HorizontalMRP'!$A$4:$B$2689,2,0),0)</f>
        <v>0</v>
      </c>
      <c r="L390" s="1" t="n">
        <f aca="false">IFERROR(VLOOKUP(A390,'[2]Pivot HorizontalMRP'!$A$4:$C$2689,3,0),0)</f>
        <v>266</v>
      </c>
      <c r="M390" s="1" t="n">
        <f aca="false">IFERROR(VLOOKUP(A390,'[2]Pivot HorizontalMRP'!$A$4:$D$2689,0.4,0),0)</f>
        <v>0</v>
      </c>
      <c r="N390" s="1" t="n">
        <f aca="false">IFERROR(VLOOKUP(A390,'[2]Pivot HorizontalMRP'!$A$4:$E$2689,5,0),0)</f>
        <v>0</v>
      </c>
      <c r="O390" s="1" t="n">
        <f aca="false">K390+L390</f>
        <v>266</v>
      </c>
      <c r="P390" s="1" t="n">
        <f aca="false">K390+L390+M390+N390</f>
        <v>266</v>
      </c>
      <c r="Q390" s="1" t="n">
        <f aca="false">IFERROR(VLOOKUP(A390,'[2]Pivot HorizontalMRP'!$A$4:$F$2689,6,0),0)</f>
        <v>15</v>
      </c>
      <c r="R390" s="1" t="n">
        <f aca="false">IFERROR(VLOOKUP(A390,'[2]Pivot HorizontalMRP'!$A$4:$G$2689,7,0),0)</f>
        <v>0</v>
      </c>
      <c r="S390" s="1" t="n">
        <f aca="false">IFERROR(VLOOKUP(A390,'[2]Pivot HorizontalMRP'!$A$4:$H$2689,8,0),0)</f>
        <v>0</v>
      </c>
      <c r="T390" s="1" t="n">
        <f aca="false">IFERROR(VLOOKUP(A390,'[2]Pivot HorizontalMRP'!$A$4:$I$2689,9,0),0)</f>
        <v>0</v>
      </c>
      <c r="U390" s="1" t="n">
        <f aca="false">IF(I390="delivery",O390-SUM(Q390+R390),IF(I390="PO",P390-SUM(Q390:R390)))</f>
        <v>251</v>
      </c>
      <c r="V390" s="99" t="n">
        <v>1.7105</v>
      </c>
      <c r="X390" s="81" t="n">
        <f aca="false">W390-V390</f>
        <v>-1.7105</v>
      </c>
      <c r="AA390" s="81"/>
      <c r="AO390" s="81" t="str">
        <f aca="false">D390</f>
        <v>Arista</v>
      </c>
      <c r="AP390" s="99" t="s">
        <v>263</v>
      </c>
      <c r="BF390" s="99" t="s">
        <v>14668</v>
      </c>
      <c r="BG390" s="1" t="s">
        <v>183</v>
      </c>
    </row>
    <row r="391" customFormat="false" ht="12.75" hidden="false" customHeight="false" outlineLevel="0" collapsed="false">
      <c r="A391" s="1" t="s">
        <v>2007</v>
      </c>
      <c r="B391" s="105" t="s">
        <v>2008</v>
      </c>
      <c r="C391" s="1" t="s">
        <v>1465</v>
      </c>
      <c r="D391" s="1" t="s">
        <v>82</v>
      </c>
      <c r="E391" s="1" t="s">
        <v>2009</v>
      </c>
      <c r="F391" s="1" t="s">
        <v>2010</v>
      </c>
      <c r="G391" s="1" t="n">
        <v>90</v>
      </c>
      <c r="H391" s="1" t="n">
        <v>100</v>
      </c>
      <c r="I391" s="101" t="s">
        <v>188</v>
      </c>
      <c r="J391" s="1"/>
      <c r="K391" s="1" t="n">
        <f aca="false">IFERROR(VLOOKUP(A391,'[2]Pivot HorizontalMRP'!$A$4:$B$2689,2,0),0)</f>
        <v>0</v>
      </c>
      <c r="L391" s="1" t="n">
        <f aca="false">IFERROR(VLOOKUP(A391,'[2]Pivot HorizontalMRP'!$A$4:$C$2689,3,0),0)</f>
        <v>96</v>
      </c>
      <c r="M391" s="1" t="n">
        <f aca="false">IFERROR(VLOOKUP(A391,'[2]Pivot HorizontalMRP'!$A$4:$D$2689,0.4,0),0)</f>
        <v>0</v>
      </c>
      <c r="N391" s="1" t="n">
        <f aca="false">IFERROR(VLOOKUP(A391,'[2]Pivot HorizontalMRP'!$A$4:$E$2689,5,0),0)</f>
        <v>0</v>
      </c>
      <c r="O391" s="1" t="n">
        <f aca="false">K391+L391</f>
        <v>96</v>
      </c>
      <c r="P391" s="1" t="n">
        <f aca="false">K391+L391+M391+N391</f>
        <v>96</v>
      </c>
      <c r="Q391" s="1" t="n">
        <f aca="false">IFERROR(VLOOKUP(A391,'[2]Pivot HorizontalMRP'!$A$4:$F$2689,6,0),0)</f>
        <v>1</v>
      </c>
      <c r="R391" s="1" t="n">
        <f aca="false">IFERROR(VLOOKUP(A391,'[2]Pivot HorizontalMRP'!$A$4:$G$2689,7,0),0)</f>
        <v>17</v>
      </c>
      <c r="S391" s="1" t="n">
        <f aca="false">IFERROR(VLOOKUP(A391,'[2]Pivot HorizontalMRP'!$A$4:$H$2689,8,0),0)</f>
        <v>18</v>
      </c>
      <c r="T391" s="1" t="n">
        <f aca="false">IFERROR(VLOOKUP(A391,'[2]Pivot HorizontalMRP'!$A$4:$I$2689,9,0),0)</f>
        <v>6</v>
      </c>
      <c r="U391" s="1" t="n">
        <f aca="false">IF(I391="delivery",O391-SUM(Q391+R391),IF(I391="PO",P391-SUM(Q391:R391)))</f>
        <v>78</v>
      </c>
      <c r="V391" s="81" t="n">
        <v>0.0001</v>
      </c>
      <c r="W391" s="81"/>
      <c r="X391" s="81" t="n">
        <f aca="false">W391-V391</f>
        <v>-0.0001</v>
      </c>
      <c r="Y391" s="81"/>
      <c r="Z391" s="81"/>
      <c r="AA391" s="81"/>
      <c r="AB391" s="81"/>
      <c r="AC391" s="81"/>
      <c r="AD391" s="81"/>
      <c r="AE391" s="81"/>
      <c r="AF391" s="81"/>
      <c r="AG391" s="81"/>
      <c r="AH391" s="81"/>
      <c r="AI391" s="81"/>
      <c r="AJ391" s="81"/>
      <c r="AK391" s="81"/>
      <c r="AL391" s="81"/>
      <c r="AM391" s="81"/>
      <c r="AN391" s="81"/>
      <c r="AO391" s="81" t="str">
        <f aca="false">D391</f>
        <v>Arista</v>
      </c>
      <c r="AP391" s="1" t="s">
        <v>2011</v>
      </c>
      <c r="AQ391" s="1"/>
      <c r="AR391" s="1"/>
      <c r="AS391" s="1"/>
      <c r="AT391" s="1"/>
      <c r="AU391" s="1"/>
      <c r="AV391" s="1"/>
      <c r="AW391" s="1"/>
      <c r="AX391" s="1"/>
      <c r="AY391" s="1"/>
      <c r="AZ391" s="1"/>
      <c r="BA391" s="1"/>
      <c r="BB391" s="1"/>
      <c r="BC391" s="1"/>
      <c r="BD391" s="1"/>
      <c r="BE391" s="1"/>
      <c r="BF391" s="1" t="s">
        <v>14989</v>
      </c>
      <c r="BG391" s="1" t="s">
        <v>183</v>
      </c>
      <c r="BH391" s="1"/>
      <c r="BI391" s="1"/>
    </row>
    <row r="392" customFormat="false" ht="12.75" hidden="false" customHeight="false" outlineLevel="0" collapsed="false">
      <c r="A392" s="1" t="s">
        <v>2012</v>
      </c>
      <c r="B392" s="105" t="s">
        <v>2013</v>
      </c>
      <c r="C392" s="1" t="s">
        <v>1465</v>
      </c>
      <c r="D392" s="1" t="s">
        <v>82</v>
      </c>
      <c r="E392" s="1" t="s">
        <v>2014</v>
      </c>
      <c r="F392" s="1" t="s">
        <v>2015</v>
      </c>
      <c r="G392" s="1" t="n">
        <v>138</v>
      </c>
      <c r="H392" s="1" t="n">
        <v>60</v>
      </c>
      <c r="I392" s="101" t="s">
        <v>188</v>
      </c>
      <c r="J392" s="1"/>
      <c r="K392" s="1" t="n">
        <f aca="false">IFERROR(VLOOKUP(A392,'[2]Pivot HorizontalMRP'!$A$4:$B$2689,2,0),0)</f>
        <v>0</v>
      </c>
      <c r="L392" s="1" t="n">
        <f aca="false">IFERROR(VLOOKUP(A392,'[2]Pivot HorizontalMRP'!$A$4:$C$2689,3,0),0)</f>
        <v>974</v>
      </c>
      <c r="M392" s="1" t="n">
        <f aca="false">IFERROR(VLOOKUP(A392,'[2]Pivot HorizontalMRP'!$A$4:$D$2689,0.4,0),0)</f>
        <v>0</v>
      </c>
      <c r="N392" s="1" t="n">
        <f aca="false">IFERROR(VLOOKUP(A392,'[2]Pivot HorizontalMRP'!$A$4:$E$2689,5,0),0)</f>
        <v>4150</v>
      </c>
      <c r="O392" s="1" t="n">
        <f aca="false">K392+L392</f>
        <v>974</v>
      </c>
      <c r="P392" s="1" t="n">
        <f aca="false">K392+L392+M392+N392</f>
        <v>5124</v>
      </c>
      <c r="Q392" s="1" t="n">
        <f aca="false">IFERROR(VLOOKUP(A392,'[2]Pivot HorizontalMRP'!$A$4:$F$2689,6,0),0)</f>
        <v>3320</v>
      </c>
      <c r="R392" s="1" t="n">
        <f aca="false">IFERROR(VLOOKUP(A392,'[2]Pivot HorizontalMRP'!$A$4:$G$2689,7,0),0)</f>
        <v>3384</v>
      </c>
      <c r="S392" s="1" t="n">
        <f aca="false">IFERROR(VLOOKUP(A392,'[2]Pivot HorizontalMRP'!$A$4:$H$2689,8,0),0)</f>
        <v>3672</v>
      </c>
      <c r="T392" s="1" t="n">
        <f aca="false">IFERROR(VLOOKUP(A392,'[2]Pivot HorizontalMRP'!$A$4:$I$2689,9,0),0)</f>
        <v>1440</v>
      </c>
      <c r="U392" s="1" t="n">
        <f aca="false">IF(I392="delivery",O392-SUM(Q392+R392),IF(I392="PO",P392-SUM(Q392:R392)))</f>
        <v>-1580</v>
      </c>
      <c r="V392" s="81" t="n">
        <v>0.0001</v>
      </c>
      <c r="W392" s="81"/>
      <c r="X392" s="81" t="n">
        <f aca="false">W392-V392</f>
        <v>-0.0001</v>
      </c>
      <c r="Y392" s="81"/>
      <c r="Z392" s="81"/>
      <c r="AA392" s="81"/>
      <c r="AB392" s="81"/>
      <c r="AC392" s="81"/>
      <c r="AD392" s="81"/>
      <c r="AE392" s="81"/>
      <c r="AF392" s="81"/>
      <c r="AG392" s="81"/>
      <c r="AH392" s="81"/>
      <c r="AI392" s="81"/>
      <c r="AJ392" s="81"/>
      <c r="AK392" s="81"/>
      <c r="AL392" s="81"/>
      <c r="AM392" s="81"/>
      <c r="AN392" s="81"/>
      <c r="AO392" s="81" t="str">
        <f aca="false">D392</f>
        <v>Arista</v>
      </c>
      <c r="AP392" s="1" t="s">
        <v>2011</v>
      </c>
      <c r="AQ392" s="1"/>
      <c r="AR392" s="1"/>
      <c r="AS392" s="1"/>
      <c r="AT392" s="1"/>
      <c r="AU392" s="1"/>
      <c r="AV392" s="1"/>
      <c r="AW392" s="1"/>
      <c r="AX392" s="1"/>
      <c r="AY392" s="1"/>
      <c r="AZ392" s="1"/>
      <c r="BA392" s="1"/>
      <c r="BB392" s="1"/>
      <c r="BC392" s="1"/>
      <c r="BD392" s="1"/>
      <c r="BE392" s="1"/>
      <c r="BF392" s="1" t="s">
        <v>14989</v>
      </c>
      <c r="BG392" s="1" t="s">
        <v>183</v>
      </c>
      <c r="BH392" s="1"/>
      <c r="BI392" s="1"/>
    </row>
    <row r="393" customFormat="false" ht="12.75" hidden="false" customHeight="false" outlineLevel="0" collapsed="false">
      <c r="A393" s="1" t="s">
        <v>2016</v>
      </c>
      <c r="B393" s="105" t="s">
        <v>2017</v>
      </c>
      <c r="C393" s="1" t="s">
        <v>1465</v>
      </c>
      <c r="D393" s="1" t="s">
        <v>82</v>
      </c>
      <c r="E393" s="1" t="s">
        <v>2018</v>
      </c>
      <c r="F393" s="1" t="s">
        <v>2019</v>
      </c>
      <c r="G393" s="1" t="n">
        <v>90</v>
      </c>
      <c r="H393" s="1" t="n">
        <v>100</v>
      </c>
      <c r="I393" s="101" t="s">
        <v>188</v>
      </c>
      <c r="J393" s="1"/>
      <c r="K393" s="1" t="n">
        <f aca="false">IFERROR(VLOOKUP(A393,'[2]Pivot HorizontalMRP'!$A$4:$B$2689,2,0),0)</f>
        <v>0</v>
      </c>
      <c r="L393" s="1" t="n">
        <f aca="false">IFERROR(VLOOKUP(A393,'[2]Pivot HorizontalMRP'!$A$4:$C$2689,3,0),0)</f>
        <v>2</v>
      </c>
      <c r="M393" s="1" t="n">
        <f aca="false">IFERROR(VLOOKUP(A393,'[2]Pivot HorizontalMRP'!$A$4:$D$2689,0.4,0),0)</f>
        <v>0</v>
      </c>
      <c r="N393" s="1" t="n">
        <f aca="false">IFERROR(VLOOKUP(A393,'[2]Pivot HorizontalMRP'!$A$4:$E$2689,5,0),0)</f>
        <v>0</v>
      </c>
      <c r="O393" s="1" t="n">
        <f aca="false">K393+L393</f>
        <v>2</v>
      </c>
      <c r="P393" s="1" t="n">
        <f aca="false">K393+L393+M393+N393</f>
        <v>2</v>
      </c>
      <c r="Q393" s="1" t="n">
        <f aca="false">IFERROR(VLOOKUP(A393,'[2]Pivot HorizontalMRP'!$A$4:$F$2689,6,0),0)</f>
        <v>50</v>
      </c>
      <c r="R393" s="1" t="n">
        <f aca="false">IFERROR(VLOOKUP(A393,'[2]Pivot HorizontalMRP'!$A$4:$G$2689,7,0),0)</f>
        <v>0</v>
      </c>
      <c r="S393" s="1" t="n">
        <f aca="false">IFERROR(VLOOKUP(A393,'[2]Pivot HorizontalMRP'!$A$4:$H$2689,8,0),0)</f>
        <v>0</v>
      </c>
      <c r="T393" s="1" t="n">
        <f aca="false">IFERROR(VLOOKUP(A393,'[2]Pivot HorizontalMRP'!$A$4:$I$2689,9,0),0)</f>
        <v>0</v>
      </c>
      <c r="U393" s="1" t="n">
        <f aca="false">IF(I393="delivery",O393-SUM(Q393+R393),IF(I393="PO",P393-SUM(Q393:R393)))</f>
        <v>-48</v>
      </c>
      <c r="V393" s="81" t="n">
        <v>0.0001</v>
      </c>
      <c r="W393" s="81"/>
      <c r="X393" s="81" t="n">
        <f aca="false">W393-V393</f>
        <v>-0.0001</v>
      </c>
      <c r="Y393" s="81"/>
      <c r="Z393" s="81"/>
      <c r="AA393" s="81"/>
      <c r="AB393" s="81"/>
      <c r="AC393" s="81"/>
      <c r="AD393" s="81"/>
      <c r="AE393" s="81"/>
      <c r="AF393" s="81"/>
      <c r="AG393" s="81"/>
      <c r="AH393" s="81"/>
      <c r="AI393" s="81"/>
      <c r="AJ393" s="81"/>
      <c r="AK393" s="81"/>
      <c r="AL393" s="81"/>
      <c r="AM393" s="81"/>
      <c r="AN393" s="81"/>
      <c r="AO393" s="81" t="str">
        <f aca="false">D393</f>
        <v>Arista</v>
      </c>
      <c r="AP393" s="1" t="s">
        <v>2011</v>
      </c>
      <c r="AQ393" s="1"/>
      <c r="AR393" s="1"/>
      <c r="AS393" s="1"/>
      <c r="AT393" s="1"/>
      <c r="AU393" s="1"/>
      <c r="AV393" s="1"/>
      <c r="AW393" s="1"/>
      <c r="AX393" s="1"/>
      <c r="AY393" s="1"/>
      <c r="AZ393" s="1"/>
      <c r="BA393" s="1"/>
      <c r="BB393" s="1"/>
      <c r="BC393" s="1"/>
      <c r="BD393" s="1"/>
      <c r="BE393" s="1"/>
      <c r="BF393" s="1" t="s">
        <v>14989</v>
      </c>
      <c r="BG393" s="1" t="s">
        <v>183</v>
      </c>
      <c r="BH393" s="1"/>
      <c r="BI393" s="1"/>
    </row>
    <row r="394" customFormat="false" ht="12.75" hidden="false" customHeight="false" outlineLevel="0" collapsed="false">
      <c r="A394" s="1" t="s">
        <v>2020</v>
      </c>
      <c r="B394" s="105" t="s">
        <v>2021</v>
      </c>
      <c r="C394" s="1" t="s">
        <v>1465</v>
      </c>
      <c r="D394" s="1" t="s">
        <v>82</v>
      </c>
      <c r="E394" s="1" t="s">
        <v>2022</v>
      </c>
      <c r="F394" s="1" t="s">
        <v>2023</v>
      </c>
      <c r="G394" s="1" t="n">
        <v>90</v>
      </c>
      <c r="H394" s="1" t="n">
        <v>100</v>
      </c>
      <c r="I394" s="101" t="s">
        <v>188</v>
      </c>
      <c r="J394" s="1"/>
      <c r="K394" s="1" t="n">
        <f aca="false">IFERROR(VLOOKUP(A394,'[2]Pivot HorizontalMRP'!$A$4:$B$2689,2,0),0)</f>
        <v>0</v>
      </c>
      <c r="L394" s="1" t="n">
        <f aca="false">IFERROR(VLOOKUP(A394,'[2]Pivot HorizontalMRP'!$A$4:$C$2689,3,0),0)</f>
        <v>39</v>
      </c>
      <c r="M394" s="1" t="n">
        <f aca="false">IFERROR(VLOOKUP(A394,'[2]Pivot HorizontalMRP'!$A$4:$D$2689,0.4,0),0)</f>
        <v>0</v>
      </c>
      <c r="N394" s="1" t="n">
        <f aca="false">IFERROR(VLOOKUP(A394,'[2]Pivot HorizontalMRP'!$A$4:$E$2689,5,0),0)</f>
        <v>0</v>
      </c>
      <c r="O394" s="1" t="n">
        <f aca="false">K394+L394</f>
        <v>39</v>
      </c>
      <c r="P394" s="1" t="n">
        <f aca="false">K394+L394+M394+N394</f>
        <v>39</v>
      </c>
      <c r="Q394" s="1" t="n">
        <f aca="false">IFERROR(VLOOKUP(A394,'[2]Pivot HorizontalMRP'!$A$4:$F$2689,6,0),0)</f>
        <v>36</v>
      </c>
      <c r="R394" s="1" t="n">
        <f aca="false">IFERROR(VLOOKUP(A394,'[2]Pivot HorizontalMRP'!$A$4:$G$2689,7,0),0)</f>
        <v>76</v>
      </c>
      <c r="S394" s="1" t="n">
        <f aca="false">IFERROR(VLOOKUP(A394,'[2]Pivot HorizontalMRP'!$A$4:$H$2689,8,0),0)</f>
        <v>60</v>
      </c>
      <c r="T394" s="1" t="n">
        <f aca="false">IFERROR(VLOOKUP(A394,'[2]Pivot HorizontalMRP'!$A$4:$I$2689,9,0),0)</f>
        <v>20</v>
      </c>
      <c r="U394" s="1" t="n">
        <f aca="false">IF(I394="delivery",O394-SUM(Q394+R394),IF(I394="PO",P394-SUM(Q394:R394)))</f>
        <v>-73</v>
      </c>
      <c r="V394" s="81" t="n">
        <v>0.0001</v>
      </c>
      <c r="W394" s="81"/>
      <c r="X394" s="81" t="n">
        <f aca="false">W394-V394</f>
        <v>-0.0001</v>
      </c>
      <c r="Y394" s="81"/>
      <c r="Z394" s="81"/>
      <c r="AA394" s="81"/>
      <c r="AB394" s="81"/>
      <c r="AC394" s="81"/>
      <c r="AD394" s="81"/>
      <c r="AE394" s="81"/>
      <c r="AF394" s="81"/>
      <c r="AG394" s="81"/>
      <c r="AH394" s="81"/>
      <c r="AI394" s="81"/>
      <c r="AJ394" s="81"/>
      <c r="AK394" s="81"/>
      <c r="AL394" s="81"/>
      <c r="AM394" s="81"/>
      <c r="AN394" s="81"/>
      <c r="AO394" s="81" t="str">
        <f aca="false">D394</f>
        <v>Arista</v>
      </c>
      <c r="AP394" s="1" t="s">
        <v>2011</v>
      </c>
      <c r="AQ394" s="1"/>
      <c r="AR394" s="1"/>
      <c r="AS394" s="1"/>
      <c r="AT394" s="1"/>
      <c r="AU394" s="1"/>
      <c r="AV394" s="1"/>
      <c r="AW394" s="1"/>
      <c r="AX394" s="1"/>
      <c r="AY394" s="1"/>
      <c r="AZ394" s="1"/>
      <c r="BA394" s="1"/>
      <c r="BB394" s="1"/>
      <c r="BC394" s="1"/>
      <c r="BD394" s="1"/>
      <c r="BE394" s="1"/>
      <c r="BF394" s="1" t="s">
        <v>14989</v>
      </c>
      <c r="BG394" s="1" t="s">
        <v>183</v>
      </c>
      <c r="BH394" s="1"/>
      <c r="BI394" s="1"/>
    </row>
    <row r="395" customFormat="false" ht="12.75" hidden="false" customHeight="false" outlineLevel="0" collapsed="false">
      <c r="A395" s="1" t="s">
        <v>2024</v>
      </c>
      <c r="B395" s="105" t="s">
        <v>2025</v>
      </c>
      <c r="C395" s="1" t="s">
        <v>1465</v>
      </c>
      <c r="D395" s="1" t="s">
        <v>82</v>
      </c>
      <c r="E395" s="1" t="s">
        <v>2026</v>
      </c>
      <c r="F395" s="1" t="s">
        <v>2027</v>
      </c>
      <c r="G395" s="1" t="n">
        <v>90</v>
      </c>
      <c r="H395" s="1" t="n">
        <v>100</v>
      </c>
      <c r="I395" s="101" t="s">
        <v>188</v>
      </c>
      <c r="J395" s="1"/>
      <c r="K395" s="1" t="n">
        <f aca="false">IFERROR(VLOOKUP(A395,'[2]Pivot HorizontalMRP'!$A$4:$B$2689,2,0),0)</f>
        <v>0</v>
      </c>
      <c r="L395" s="1" t="n">
        <f aca="false">IFERROR(VLOOKUP(A395,'[2]Pivot HorizontalMRP'!$A$4:$C$2689,3,0),0)</f>
        <v>221</v>
      </c>
      <c r="M395" s="1" t="n">
        <f aca="false">IFERROR(VLOOKUP(A395,'[2]Pivot HorizontalMRP'!$A$4:$D$2689,0.4,0),0)</f>
        <v>0</v>
      </c>
      <c r="N395" s="1" t="n">
        <f aca="false">IFERROR(VLOOKUP(A395,'[2]Pivot HorizontalMRP'!$A$4:$E$2689,5,0),0)</f>
        <v>100</v>
      </c>
      <c r="O395" s="1" t="n">
        <f aca="false">K395+L395</f>
        <v>221</v>
      </c>
      <c r="P395" s="1" t="n">
        <f aca="false">K395+L395+M395+N395</f>
        <v>321</v>
      </c>
      <c r="Q395" s="1" t="n">
        <f aca="false">IFERROR(VLOOKUP(A395,'[2]Pivot HorizontalMRP'!$A$4:$F$2689,6,0),0)</f>
        <v>252</v>
      </c>
      <c r="R395" s="1" t="n">
        <f aca="false">IFERROR(VLOOKUP(A395,'[2]Pivot HorizontalMRP'!$A$4:$G$2689,7,0),0)</f>
        <v>194</v>
      </c>
      <c r="S395" s="1" t="n">
        <f aca="false">IFERROR(VLOOKUP(A395,'[2]Pivot HorizontalMRP'!$A$4:$H$2689,8,0),0)</f>
        <v>212</v>
      </c>
      <c r="T395" s="1" t="n">
        <f aca="false">IFERROR(VLOOKUP(A395,'[2]Pivot HorizontalMRP'!$A$4:$I$2689,9,0),0)</f>
        <v>91</v>
      </c>
      <c r="U395" s="1" t="n">
        <f aca="false">IF(I395="delivery",O395-SUM(Q395+R395),IF(I395="PO",P395-SUM(Q395:R395)))</f>
        <v>-125</v>
      </c>
      <c r="V395" s="81" t="n">
        <v>0.0001</v>
      </c>
      <c r="W395" s="81"/>
      <c r="X395" s="81" t="n">
        <f aca="false">W395-V395</f>
        <v>-0.0001</v>
      </c>
      <c r="Y395" s="81"/>
      <c r="Z395" s="81"/>
      <c r="AA395" s="81"/>
      <c r="AB395" s="81"/>
      <c r="AC395" s="81"/>
      <c r="AD395" s="81"/>
      <c r="AE395" s="81"/>
      <c r="AF395" s="81"/>
      <c r="AG395" s="81"/>
      <c r="AH395" s="81"/>
      <c r="AI395" s="81"/>
      <c r="AJ395" s="81"/>
      <c r="AK395" s="81"/>
      <c r="AL395" s="81"/>
      <c r="AM395" s="81"/>
      <c r="AN395" s="81"/>
      <c r="AO395" s="81" t="str">
        <f aca="false">D395</f>
        <v>Arista</v>
      </c>
      <c r="AP395" s="1" t="s">
        <v>2011</v>
      </c>
      <c r="AQ395" s="1"/>
      <c r="AR395" s="1"/>
      <c r="AS395" s="1"/>
      <c r="AT395" s="1"/>
      <c r="AU395" s="1"/>
      <c r="AV395" s="1"/>
      <c r="AW395" s="1"/>
      <c r="AX395" s="1"/>
      <c r="AY395" s="1"/>
      <c r="AZ395" s="1"/>
      <c r="BA395" s="1"/>
      <c r="BB395" s="1"/>
      <c r="BC395" s="1"/>
      <c r="BD395" s="1"/>
      <c r="BE395" s="1"/>
      <c r="BF395" s="1" t="s">
        <v>14989</v>
      </c>
      <c r="BG395" s="1" t="s">
        <v>183</v>
      </c>
      <c r="BH395" s="1"/>
      <c r="BI395" s="1"/>
    </row>
    <row r="396" customFormat="false" ht="12.75" hidden="false" customHeight="false" outlineLevel="0" collapsed="false">
      <c r="A396" s="1" t="s">
        <v>2028</v>
      </c>
      <c r="B396" s="105" t="s">
        <v>2029</v>
      </c>
      <c r="C396" s="1" t="s">
        <v>1465</v>
      </c>
      <c r="D396" s="1" t="s">
        <v>82</v>
      </c>
      <c r="E396" s="1" t="s">
        <v>2030</v>
      </c>
      <c r="F396" s="1" t="s">
        <v>14992</v>
      </c>
      <c r="G396" s="1" t="n">
        <v>132</v>
      </c>
      <c r="H396" s="1" t="n">
        <v>100</v>
      </c>
      <c r="I396" s="101" t="s">
        <v>188</v>
      </c>
      <c r="J396" s="1"/>
      <c r="K396" s="1" t="n">
        <f aca="false">IFERROR(VLOOKUP(A396,'[2]Pivot HorizontalMRP'!$A$4:$B$2689,2,0),0)</f>
        <v>0</v>
      </c>
      <c r="L396" s="1" t="n">
        <f aca="false">IFERROR(VLOOKUP(A396,'[2]Pivot HorizontalMRP'!$A$4:$C$2689,3,0),0)</f>
        <v>143</v>
      </c>
      <c r="M396" s="1" t="n">
        <f aca="false">IFERROR(VLOOKUP(A396,'[2]Pivot HorizontalMRP'!$A$4:$D$2689,0.4,0),0)</f>
        <v>0</v>
      </c>
      <c r="N396" s="1" t="n">
        <f aca="false">IFERROR(VLOOKUP(A396,'[2]Pivot HorizontalMRP'!$A$4:$E$2689,5,0),0)</f>
        <v>210</v>
      </c>
      <c r="O396" s="1" t="n">
        <f aca="false">K396+L396</f>
        <v>143</v>
      </c>
      <c r="P396" s="1" t="n">
        <f aca="false">K396+L396+M396+N396</f>
        <v>353</v>
      </c>
      <c r="Q396" s="1" t="n">
        <f aca="false">IFERROR(VLOOKUP(A396,'[2]Pivot HorizontalMRP'!$A$4:$F$2689,6,0),0)</f>
        <v>187</v>
      </c>
      <c r="R396" s="1" t="n">
        <f aca="false">IFERROR(VLOOKUP(A396,'[2]Pivot HorizontalMRP'!$A$4:$G$2689,7,0),0)</f>
        <v>154</v>
      </c>
      <c r="S396" s="1" t="n">
        <f aca="false">IFERROR(VLOOKUP(A396,'[2]Pivot HorizontalMRP'!$A$4:$H$2689,8,0),0)</f>
        <v>168</v>
      </c>
      <c r="T396" s="1" t="n">
        <f aca="false">IFERROR(VLOOKUP(A396,'[2]Pivot HorizontalMRP'!$A$4:$I$2689,9,0),0)</f>
        <v>112</v>
      </c>
      <c r="U396" s="1" t="n">
        <f aca="false">IF(I396="delivery",O396-SUM(Q396+R396),IF(I396="PO",P396-SUM(Q396:R396)))</f>
        <v>12</v>
      </c>
      <c r="V396" s="81" t="n">
        <v>0.0001</v>
      </c>
      <c r="W396" s="81"/>
      <c r="X396" s="81" t="n">
        <f aca="false">W396-V396</f>
        <v>-0.0001</v>
      </c>
      <c r="Y396" s="81"/>
      <c r="Z396" s="81"/>
      <c r="AA396" s="81"/>
      <c r="AB396" s="81"/>
      <c r="AC396" s="81"/>
      <c r="AD396" s="81"/>
      <c r="AE396" s="81"/>
      <c r="AF396" s="81"/>
      <c r="AG396" s="81"/>
      <c r="AH396" s="81"/>
      <c r="AI396" s="81"/>
      <c r="AJ396" s="81"/>
      <c r="AK396" s="81"/>
      <c r="AL396" s="81"/>
      <c r="AM396" s="81"/>
      <c r="AN396" s="81"/>
      <c r="AO396" s="81" t="str">
        <f aca="false">D396</f>
        <v>Arista</v>
      </c>
      <c r="AP396" s="1" t="s">
        <v>2011</v>
      </c>
      <c r="AQ396" s="1"/>
      <c r="AR396" s="1"/>
      <c r="AS396" s="1"/>
      <c r="AT396" s="1"/>
      <c r="AU396" s="1"/>
      <c r="AV396" s="1"/>
      <c r="AW396" s="1"/>
      <c r="AX396" s="1"/>
      <c r="AY396" s="1"/>
      <c r="AZ396" s="1"/>
      <c r="BA396" s="1"/>
      <c r="BB396" s="1"/>
      <c r="BC396" s="1"/>
      <c r="BD396" s="1"/>
      <c r="BE396" s="1"/>
      <c r="BF396" s="1" t="s">
        <v>14989</v>
      </c>
      <c r="BG396" s="1" t="s">
        <v>183</v>
      </c>
      <c r="BH396" s="1"/>
      <c r="BI396" s="1"/>
    </row>
    <row r="397" customFormat="false" ht="12.75" hidden="false" customHeight="false" outlineLevel="0" collapsed="false">
      <c r="A397" s="1" t="s">
        <v>2032</v>
      </c>
      <c r="B397" s="105" t="s">
        <v>11085</v>
      </c>
      <c r="C397" s="1" t="s">
        <v>1465</v>
      </c>
      <c r="D397" s="1" t="s">
        <v>82</v>
      </c>
      <c r="E397" s="1" t="s">
        <v>2034</v>
      </c>
      <c r="F397" s="1" t="s">
        <v>2035</v>
      </c>
      <c r="G397" s="1" t="n">
        <v>90</v>
      </c>
      <c r="H397" s="1" t="n">
        <v>100</v>
      </c>
      <c r="I397" s="101" t="s">
        <v>188</v>
      </c>
      <c r="J397" s="1"/>
      <c r="K397" s="1" t="n">
        <f aca="false">IFERROR(VLOOKUP(A397,'[2]Pivot HorizontalMRP'!$A$4:$B$2689,2,0),0)</f>
        <v>0</v>
      </c>
      <c r="L397" s="1" t="n">
        <f aca="false">IFERROR(VLOOKUP(A397,'[2]Pivot HorizontalMRP'!$A$4:$C$2689,3,0),0)</f>
        <v>299</v>
      </c>
      <c r="M397" s="1" t="n">
        <f aca="false">IFERROR(VLOOKUP(A397,'[2]Pivot HorizontalMRP'!$A$4:$D$2689,0.4,0),0)</f>
        <v>0</v>
      </c>
      <c r="N397" s="1" t="n">
        <f aca="false">IFERROR(VLOOKUP(A397,'[2]Pivot HorizontalMRP'!$A$4:$E$2689,5,0),0)</f>
        <v>1</v>
      </c>
      <c r="O397" s="1" t="n">
        <f aca="false">K397+L397</f>
        <v>299</v>
      </c>
      <c r="P397" s="1" t="n">
        <f aca="false">K397+L397+M397+N397</f>
        <v>300</v>
      </c>
      <c r="Q397" s="1" t="n">
        <f aca="false">IFERROR(VLOOKUP(A397,'[2]Pivot HorizontalMRP'!$A$4:$F$2689,6,0),0)</f>
        <v>193</v>
      </c>
      <c r="R397" s="1" t="n">
        <f aca="false">IFERROR(VLOOKUP(A397,'[2]Pivot HorizontalMRP'!$A$4:$G$2689,7,0),0)</f>
        <v>244</v>
      </c>
      <c r="S397" s="1" t="n">
        <f aca="false">IFERROR(VLOOKUP(A397,'[2]Pivot HorizontalMRP'!$A$4:$H$2689,8,0),0)</f>
        <v>252</v>
      </c>
      <c r="T397" s="1" t="n">
        <f aca="false">IFERROR(VLOOKUP(A397,'[2]Pivot HorizontalMRP'!$A$4:$I$2689,9,0),0)</f>
        <v>68</v>
      </c>
      <c r="U397" s="1" t="n">
        <f aca="false">IF(I397="delivery",O397-SUM(Q397+R397),IF(I397="PO",P397-SUM(Q397:R397)))</f>
        <v>-137</v>
      </c>
      <c r="V397" s="81" t="n">
        <v>0.0001</v>
      </c>
      <c r="W397" s="81"/>
      <c r="X397" s="81" t="n">
        <f aca="false">W397-V397</f>
        <v>-0.0001</v>
      </c>
      <c r="Y397" s="81"/>
      <c r="Z397" s="81"/>
      <c r="AA397" s="81"/>
      <c r="AB397" s="81"/>
      <c r="AC397" s="81"/>
      <c r="AD397" s="81"/>
      <c r="AE397" s="81"/>
      <c r="AF397" s="81"/>
      <c r="AG397" s="81"/>
      <c r="AH397" s="81"/>
      <c r="AI397" s="81"/>
      <c r="AJ397" s="81"/>
      <c r="AK397" s="81"/>
      <c r="AL397" s="81"/>
      <c r="AM397" s="81"/>
      <c r="AN397" s="81"/>
      <c r="AO397" s="81" t="str">
        <f aca="false">D397</f>
        <v>Arista</v>
      </c>
      <c r="AP397" s="1" t="s">
        <v>2011</v>
      </c>
      <c r="AQ397" s="1"/>
      <c r="AR397" s="1"/>
      <c r="AS397" s="1"/>
      <c r="AT397" s="1"/>
      <c r="AU397" s="1"/>
      <c r="AV397" s="1"/>
      <c r="AW397" s="1"/>
      <c r="AX397" s="1"/>
      <c r="AY397" s="1"/>
      <c r="AZ397" s="1"/>
      <c r="BA397" s="1"/>
      <c r="BB397" s="1"/>
      <c r="BC397" s="1"/>
      <c r="BD397" s="1"/>
      <c r="BE397" s="1"/>
      <c r="BF397" s="1" t="s">
        <v>14989</v>
      </c>
      <c r="BG397" s="1" t="s">
        <v>183</v>
      </c>
      <c r="BH397" s="1"/>
      <c r="BI397" s="1"/>
    </row>
    <row r="398" customFormat="false" ht="12.75" hidden="false" customHeight="false" outlineLevel="0" collapsed="false">
      <c r="A398" s="1" t="s">
        <v>2036</v>
      </c>
      <c r="B398" s="105" t="s">
        <v>2037</v>
      </c>
      <c r="C398" s="1" t="s">
        <v>1465</v>
      </c>
      <c r="D398" s="1" t="s">
        <v>82</v>
      </c>
      <c r="E398" s="1" t="s">
        <v>2038</v>
      </c>
      <c r="F398" s="1" t="s">
        <v>2039</v>
      </c>
      <c r="G398" s="1" t="n">
        <v>138</v>
      </c>
      <c r="H398" s="1" t="n">
        <v>1</v>
      </c>
      <c r="I398" s="101" t="s">
        <v>188</v>
      </c>
      <c r="J398" s="1"/>
      <c r="K398" s="1" t="n">
        <f aca="false">IFERROR(VLOOKUP(A398,'[2]Pivot HorizontalMRP'!$A$4:$B$2689,2,0),0)</f>
        <v>0</v>
      </c>
      <c r="L398" s="1" t="n">
        <f aca="false">IFERROR(VLOOKUP(A398,'[2]Pivot HorizontalMRP'!$A$4:$C$2689,3,0),0)</f>
        <v>147</v>
      </c>
      <c r="M398" s="1" t="n">
        <f aca="false">IFERROR(VLOOKUP(A398,'[2]Pivot HorizontalMRP'!$A$4:$D$2689,0.4,0),0)</f>
        <v>0</v>
      </c>
      <c r="N398" s="1" t="n">
        <f aca="false">IFERROR(VLOOKUP(A398,'[2]Pivot HorizontalMRP'!$A$4:$E$2689,5,0),0)</f>
        <v>4805</v>
      </c>
      <c r="O398" s="1" t="n">
        <f aca="false">K398+L398</f>
        <v>147</v>
      </c>
      <c r="P398" s="1" t="n">
        <f aca="false">K398+L398+M398+N398</f>
        <v>4952</v>
      </c>
      <c r="Q398" s="1" t="n">
        <f aca="false">IFERROR(VLOOKUP(A398,'[2]Pivot HorizontalMRP'!$A$4:$F$2689,6,0),0)</f>
        <v>2885</v>
      </c>
      <c r="R398" s="1" t="n">
        <f aca="false">IFERROR(VLOOKUP(A398,'[2]Pivot HorizontalMRP'!$A$4:$G$2689,7,0),0)</f>
        <v>2028</v>
      </c>
      <c r="S398" s="1" t="n">
        <f aca="false">IFERROR(VLOOKUP(A398,'[2]Pivot HorizontalMRP'!$A$4:$H$2689,8,0),0)</f>
        <v>1548</v>
      </c>
      <c r="T398" s="1" t="n">
        <f aca="false">IFERROR(VLOOKUP(A398,'[2]Pivot HorizontalMRP'!$A$4:$I$2689,9,0),0)</f>
        <v>820</v>
      </c>
      <c r="U398" s="1" t="n">
        <f aca="false">IF(I398="delivery",O398-SUM(Q398+R398),IF(I398="PO",P398-SUM(Q398:R398)))</f>
        <v>39</v>
      </c>
      <c r="V398" s="81" t="n">
        <v>0.0001</v>
      </c>
      <c r="W398" s="81"/>
      <c r="X398" s="81" t="n">
        <f aca="false">W398-V398</f>
        <v>-0.0001</v>
      </c>
      <c r="Y398" s="81"/>
      <c r="Z398" s="81"/>
      <c r="AA398" s="81"/>
      <c r="AB398" s="81"/>
      <c r="AC398" s="81"/>
      <c r="AD398" s="81"/>
      <c r="AE398" s="81"/>
      <c r="AF398" s="81"/>
      <c r="AG398" s="81"/>
      <c r="AH398" s="81"/>
      <c r="AI398" s="81"/>
      <c r="AJ398" s="81"/>
      <c r="AK398" s="81"/>
      <c r="AL398" s="81"/>
      <c r="AM398" s="81"/>
      <c r="AN398" s="81"/>
      <c r="AO398" s="81" t="str">
        <f aca="false">D398</f>
        <v>Arista</v>
      </c>
      <c r="AP398" s="1" t="s">
        <v>2011</v>
      </c>
      <c r="AQ398" s="1"/>
      <c r="AR398" s="1"/>
      <c r="AS398" s="1"/>
      <c r="AT398" s="1"/>
      <c r="AU398" s="1"/>
      <c r="AV398" s="1"/>
      <c r="AW398" s="1"/>
      <c r="AX398" s="1"/>
      <c r="AY398" s="1"/>
      <c r="AZ398" s="1"/>
      <c r="BA398" s="1"/>
      <c r="BB398" s="1"/>
      <c r="BC398" s="1"/>
      <c r="BD398" s="1"/>
      <c r="BE398" s="1"/>
      <c r="BF398" s="1" t="s">
        <v>14989</v>
      </c>
      <c r="BG398" s="1" t="s">
        <v>183</v>
      </c>
      <c r="BH398" s="1"/>
      <c r="BI398" s="1"/>
    </row>
    <row r="399" customFormat="false" ht="12.75" hidden="false" customHeight="false" outlineLevel="0" collapsed="false">
      <c r="A399" s="1" t="s">
        <v>2040</v>
      </c>
      <c r="B399" s="105" t="s">
        <v>2041</v>
      </c>
      <c r="C399" s="1" t="s">
        <v>1465</v>
      </c>
      <c r="D399" s="1" t="s">
        <v>82</v>
      </c>
      <c r="E399" s="1" t="s">
        <v>2042</v>
      </c>
      <c r="F399" s="1" t="s">
        <v>2043</v>
      </c>
      <c r="G399" s="1" t="n">
        <v>138</v>
      </c>
      <c r="H399" s="1" t="n">
        <v>1</v>
      </c>
      <c r="I399" s="101" t="s">
        <v>188</v>
      </c>
      <c r="J399" s="1"/>
      <c r="K399" s="1" t="n">
        <f aca="false">IFERROR(VLOOKUP(A399,'[2]Pivot HorizontalMRP'!$A$4:$B$2689,2,0),0)</f>
        <v>0</v>
      </c>
      <c r="L399" s="1" t="n">
        <f aca="false">IFERROR(VLOOKUP(A399,'[2]Pivot HorizontalMRP'!$A$4:$C$2689,3,0),0)</f>
        <v>892</v>
      </c>
      <c r="M399" s="1" t="n">
        <f aca="false">IFERROR(VLOOKUP(A399,'[2]Pivot HorizontalMRP'!$A$4:$D$2689,0.4,0),0)</f>
        <v>0</v>
      </c>
      <c r="N399" s="1" t="n">
        <f aca="false">IFERROR(VLOOKUP(A399,'[2]Pivot HorizontalMRP'!$A$4:$E$2689,5,0),0)</f>
        <v>19710</v>
      </c>
      <c r="O399" s="1" t="n">
        <f aca="false">K399+L399</f>
        <v>892</v>
      </c>
      <c r="P399" s="1" t="n">
        <f aca="false">K399+L399+M399+N399</f>
        <v>20602</v>
      </c>
      <c r="Q399" s="1" t="n">
        <f aca="false">IFERROR(VLOOKUP(A399,'[2]Pivot HorizontalMRP'!$A$4:$F$2689,6,0),0)</f>
        <v>17310</v>
      </c>
      <c r="R399" s="1" t="n">
        <f aca="false">IFERROR(VLOOKUP(A399,'[2]Pivot HorizontalMRP'!$A$4:$G$2689,7,0),0)</f>
        <v>12168</v>
      </c>
      <c r="S399" s="1" t="n">
        <f aca="false">IFERROR(VLOOKUP(A399,'[2]Pivot HorizontalMRP'!$A$4:$H$2689,8,0),0)</f>
        <v>9288</v>
      </c>
      <c r="T399" s="1" t="n">
        <f aca="false">IFERROR(VLOOKUP(A399,'[2]Pivot HorizontalMRP'!$A$4:$I$2689,9,0),0)</f>
        <v>4920</v>
      </c>
      <c r="U399" s="1" t="n">
        <f aca="false">IF(I399="delivery",O399-SUM(Q399+R399),IF(I399="PO",P399-SUM(Q399:R399)))</f>
        <v>-8876</v>
      </c>
      <c r="V399" s="81" t="n">
        <v>0.0001</v>
      </c>
      <c r="W399" s="81"/>
      <c r="X399" s="81" t="n">
        <f aca="false">W399-V399</f>
        <v>-0.0001</v>
      </c>
      <c r="Y399" s="81"/>
      <c r="Z399" s="81"/>
      <c r="AA399" s="81"/>
      <c r="AB399" s="81"/>
      <c r="AC399" s="81"/>
      <c r="AD399" s="81"/>
      <c r="AE399" s="81"/>
      <c r="AF399" s="81"/>
      <c r="AG399" s="81"/>
      <c r="AH399" s="81"/>
      <c r="AI399" s="81"/>
      <c r="AJ399" s="81"/>
      <c r="AK399" s="81"/>
      <c r="AL399" s="81"/>
      <c r="AM399" s="81"/>
      <c r="AN399" s="81"/>
      <c r="AO399" s="81" t="str">
        <f aca="false">D399</f>
        <v>Arista</v>
      </c>
      <c r="AP399" s="1" t="s">
        <v>2011</v>
      </c>
      <c r="AQ399" s="1"/>
      <c r="AR399" s="1"/>
      <c r="AS399" s="1"/>
      <c r="AT399" s="1"/>
      <c r="AU399" s="1"/>
      <c r="AV399" s="1"/>
      <c r="AW399" s="1"/>
      <c r="AX399" s="1"/>
      <c r="AY399" s="1"/>
      <c r="AZ399" s="1"/>
      <c r="BA399" s="1"/>
      <c r="BB399" s="1"/>
      <c r="BC399" s="1"/>
      <c r="BD399" s="1"/>
      <c r="BE399" s="1"/>
      <c r="BF399" s="1" t="s">
        <v>14989</v>
      </c>
      <c r="BG399" s="1" t="s">
        <v>183</v>
      </c>
      <c r="BH399" s="1"/>
      <c r="BI399" s="1"/>
    </row>
    <row r="400" customFormat="false" ht="12.75" hidden="false" customHeight="false" outlineLevel="0" collapsed="false">
      <c r="A400" s="1" t="s">
        <v>2044</v>
      </c>
      <c r="B400" s="105" t="s">
        <v>2045</v>
      </c>
      <c r="C400" s="1" t="s">
        <v>1465</v>
      </c>
      <c r="D400" s="1" t="s">
        <v>82</v>
      </c>
      <c r="E400" s="1" t="s">
        <v>2046</v>
      </c>
      <c r="F400" s="1" t="s">
        <v>2047</v>
      </c>
      <c r="G400" s="1" t="n">
        <v>138</v>
      </c>
      <c r="H400" s="1" t="n">
        <v>100</v>
      </c>
      <c r="I400" s="101" t="s">
        <v>188</v>
      </c>
      <c r="J400" s="1"/>
      <c r="K400" s="1" t="n">
        <f aca="false">IFERROR(VLOOKUP(A400,'[2]Pivot HorizontalMRP'!$A$4:$B$2689,2,0),0)</f>
        <v>0</v>
      </c>
      <c r="L400" s="1" t="n">
        <f aca="false">IFERROR(VLOOKUP(A400,'[2]Pivot HorizontalMRP'!$A$4:$C$2689,3,0),0)</f>
        <v>175</v>
      </c>
      <c r="M400" s="1" t="n">
        <f aca="false">IFERROR(VLOOKUP(A400,'[2]Pivot HorizontalMRP'!$A$4:$D$2689,0.4,0),0)</f>
        <v>0</v>
      </c>
      <c r="N400" s="1" t="n">
        <f aca="false">IFERROR(VLOOKUP(A400,'[2]Pivot HorizontalMRP'!$A$4:$E$2689,5,0),0)</f>
        <v>320</v>
      </c>
      <c r="O400" s="1" t="n">
        <f aca="false">K400+L400</f>
        <v>175</v>
      </c>
      <c r="P400" s="1" t="n">
        <f aca="false">K400+L400+M400+N400</f>
        <v>495</v>
      </c>
      <c r="Q400" s="1" t="n">
        <f aca="false">IFERROR(VLOOKUP(A400,'[2]Pivot HorizontalMRP'!$A$4:$F$2689,6,0),0)</f>
        <v>293</v>
      </c>
      <c r="R400" s="1" t="n">
        <f aca="false">IFERROR(VLOOKUP(A400,'[2]Pivot HorizontalMRP'!$A$4:$G$2689,7,0),0)</f>
        <v>307</v>
      </c>
      <c r="S400" s="1" t="n">
        <f aca="false">IFERROR(VLOOKUP(A400,'[2]Pivot HorizontalMRP'!$A$4:$H$2689,8,0),0)</f>
        <v>333</v>
      </c>
      <c r="T400" s="1" t="n">
        <f aca="false">IFERROR(VLOOKUP(A400,'[2]Pivot HorizontalMRP'!$A$4:$I$2689,9,0),0)</f>
        <v>138</v>
      </c>
      <c r="U400" s="1" t="n">
        <f aca="false">IF(I400="delivery",O400-SUM(Q400+R400),IF(I400="PO",P400-SUM(Q400:R400)))</f>
        <v>-105</v>
      </c>
      <c r="V400" s="81" t="n">
        <v>0.0001</v>
      </c>
      <c r="W400" s="81"/>
      <c r="X400" s="81" t="n">
        <f aca="false">W400-V400</f>
        <v>-0.0001</v>
      </c>
      <c r="Y400" s="81"/>
      <c r="Z400" s="81"/>
      <c r="AA400" s="81"/>
      <c r="AB400" s="81"/>
      <c r="AC400" s="81"/>
      <c r="AD400" s="81"/>
      <c r="AE400" s="81"/>
      <c r="AF400" s="81"/>
      <c r="AG400" s="81"/>
      <c r="AH400" s="81"/>
      <c r="AI400" s="81"/>
      <c r="AJ400" s="81"/>
      <c r="AK400" s="81"/>
      <c r="AL400" s="81"/>
      <c r="AM400" s="81"/>
      <c r="AN400" s="81"/>
      <c r="AO400" s="81" t="str">
        <f aca="false">D400</f>
        <v>Arista</v>
      </c>
      <c r="AP400" s="1" t="s">
        <v>2011</v>
      </c>
      <c r="AQ400" s="1"/>
      <c r="AR400" s="1"/>
      <c r="AS400" s="1"/>
      <c r="AT400" s="1"/>
      <c r="AU400" s="1"/>
      <c r="AV400" s="1"/>
      <c r="AW400" s="1"/>
      <c r="AX400" s="1"/>
      <c r="AY400" s="1"/>
      <c r="AZ400" s="1"/>
      <c r="BA400" s="1"/>
      <c r="BB400" s="1"/>
      <c r="BC400" s="1"/>
      <c r="BD400" s="1"/>
      <c r="BE400" s="1"/>
      <c r="BF400" s="1" t="s">
        <v>14989</v>
      </c>
      <c r="BG400" s="1" t="s">
        <v>183</v>
      </c>
      <c r="BH400" s="1"/>
      <c r="BI400" s="1"/>
    </row>
    <row r="401" customFormat="false" ht="12.75" hidden="false" customHeight="false" outlineLevel="0" collapsed="false">
      <c r="A401" s="1" t="s">
        <v>2048</v>
      </c>
      <c r="B401" s="105" t="s">
        <v>2049</v>
      </c>
      <c r="C401" s="1" t="s">
        <v>1465</v>
      </c>
      <c r="D401" s="1" t="s">
        <v>82</v>
      </c>
      <c r="E401" s="1" t="s">
        <v>2050</v>
      </c>
      <c r="F401" s="1" t="s">
        <v>2051</v>
      </c>
      <c r="G401" s="1" t="n">
        <v>138</v>
      </c>
      <c r="H401" s="1" t="n">
        <v>1</v>
      </c>
      <c r="I401" s="101" t="s">
        <v>188</v>
      </c>
      <c r="J401" s="1"/>
      <c r="K401" s="1" t="n">
        <f aca="false">IFERROR(VLOOKUP(A401,'[2]Pivot HorizontalMRP'!$A$4:$B$2689,2,0),0)</f>
        <v>0</v>
      </c>
      <c r="L401" s="1" t="n">
        <f aca="false">IFERROR(VLOOKUP(A401,'[2]Pivot HorizontalMRP'!$A$4:$C$2689,3,0),0)</f>
        <v>2934</v>
      </c>
      <c r="M401" s="1" t="n">
        <f aca="false">IFERROR(VLOOKUP(A401,'[2]Pivot HorizontalMRP'!$A$4:$D$2689,0.4,0),0)</f>
        <v>0</v>
      </c>
      <c r="N401" s="1" t="n">
        <f aca="false">IFERROR(VLOOKUP(A401,'[2]Pivot HorizontalMRP'!$A$4:$E$2689,5,0),0)</f>
        <v>4280</v>
      </c>
      <c r="O401" s="1" t="n">
        <f aca="false">K401+L401</f>
        <v>2934</v>
      </c>
      <c r="P401" s="1" t="n">
        <f aca="false">K401+L401+M401+N401</f>
        <v>7214</v>
      </c>
      <c r="Q401" s="1" t="n">
        <f aca="false">IFERROR(VLOOKUP(A401,'[2]Pivot HorizontalMRP'!$A$4:$F$2689,6,0),0)</f>
        <v>7846</v>
      </c>
      <c r="R401" s="1" t="n">
        <f aca="false">IFERROR(VLOOKUP(A401,'[2]Pivot HorizontalMRP'!$A$4:$G$2689,7,0),0)</f>
        <v>4250</v>
      </c>
      <c r="S401" s="1" t="n">
        <f aca="false">IFERROR(VLOOKUP(A401,'[2]Pivot HorizontalMRP'!$A$4:$H$2689,8,0),0)</f>
        <v>4587</v>
      </c>
      <c r="T401" s="1" t="n">
        <f aca="false">IFERROR(VLOOKUP(A401,'[2]Pivot HorizontalMRP'!$A$4:$I$2689,9,0),0)</f>
        <v>2977</v>
      </c>
      <c r="U401" s="1" t="n">
        <f aca="false">IF(I401="delivery",O401-SUM(Q401+R401),IF(I401="PO",P401-SUM(Q401:R401)))</f>
        <v>-4882</v>
      </c>
      <c r="V401" s="81" t="n">
        <v>0.0001</v>
      </c>
      <c r="W401" s="81"/>
      <c r="X401" s="81" t="n">
        <f aca="false">W401-V401</f>
        <v>-0.0001</v>
      </c>
      <c r="Y401" s="81"/>
      <c r="Z401" s="81"/>
      <c r="AA401" s="81"/>
      <c r="AB401" s="81"/>
      <c r="AC401" s="81"/>
      <c r="AD401" s="81"/>
      <c r="AE401" s="81"/>
      <c r="AF401" s="81"/>
      <c r="AG401" s="81"/>
      <c r="AH401" s="81"/>
      <c r="AI401" s="81"/>
      <c r="AJ401" s="81"/>
      <c r="AK401" s="81"/>
      <c r="AL401" s="81"/>
      <c r="AM401" s="81"/>
      <c r="AN401" s="81"/>
      <c r="AO401" s="81" t="str">
        <f aca="false">D401</f>
        <v>Arista</v>
      </c>
      <c r="AP401" s="1" t="s">
        <v>2011</v>
      </c>
      <c r="AQ401" s="1"/>
      <c r="AR401" s="1"/>
      <c r="AS401" s="1"/>
      <c r="AT401" s="1"/>
      <c r="AU401" s="1"/>
      <c r="AV401" s="1"/>
      <c r="AW401" s="1"/>
      <c r="AX401" s="1"/>
      <c r="AY401" s="1"/>
      <c r="AZ401" s="1"/>
      <c r="BA401" s="1"/>
      <c r="BB401" s="1"/>
      <c r="BC401" s="1"/>
      <c r="BD401" s="1"/>
      <c r="BE401" s="1"/>
      <c r="BF401" s="1" t="s">
        <v>14989</v>
      </c>
      <c r="BG401" s="1" t="s">
        <v>183</v>
      </c>
      <c r="BH401" s="1"/>
      <c r="BI401" s="1"/>
    </row>
    <row r="402" customFormat="false" ht="12.75" hidden="false" customHeight="false" outlineLevel="0" collapsed="false">
      <c r="A402" s="1" t="s">
        <v>2052</v>
      </c>
      <c r="B402" s="105" t="s">
        <v>2053</v>
      </c>
      <c r="C402" s="1" t="s">
        <v>1465</v>
      </c>
      <c r="D402" s="1" t="s">
        <v>82</v>
      </c>
      <c r="E402" s="1" t="s">
        <v>2054</v>
      </c>
      <c r="F402" s="1" t="s">
        <v>2055</v>
      </c>
      <c r="G402" s="1" t="n">
        <v>138</v>
      </c>
      <c r="H402" s="1" t="n">
        <v>10</v>
      </c>
      <c r="I402" s="101" t="s">
        <v>188</v>
      </c>
      <c r="J402" s="1"/>
      <c r="K402" s="1" t="n">
        <f aca="false">IFERROR(VLOOKUP(A402,'[2]Pivot HorizontalMRP'!$A$4:$B$2689,2,0),0)</f>
        <v>0</v>
      </c>
      <c r="L402" s="1" t="n">
        <f aca="false">IFERROR(VLOOKUP(A402,'[2]Pivot HorizontalMRP'!$A$4:$C$2689,3,0),0)</f>
        <v>2136</v>
      </c>
      <c r="M402" s="1" t="n">
        <f aca="false">IFERROR(VLOOKUP(A402,'[2]Pivot HorizontalMRP'!$A$4:$D$2689,0.4,0),0)</f>
        <v>0</v>
      </c>
      <c r="N402" s="1" t="n">
        <f aca="false">IFERROR(VLOOKUP(A402,'[2]Pivot HorizontalMRP'!$A$4:$E$2689,5,0),0)</f>
        <v>7140</v>
      </c>
      <c r="O402" s="1" t="n">
        <f aca="false">K402+L402</f>
        <v>2136</v>
      </c>
      <c r="P402" s="1" t="n">
        <f aca="false">K402+L402+M402+N402</f>
        <v>9276</v>
      </c>
      <c r="Q402" s="1" t="n">
        <f aca="false">IFERROR(VLOOKUP(A402,'[2]Pivot HorizontalMRP'!$A$4:$F$2689,6,0),0)</f>
        <v>10032</v>
      </c>
      <c r="R402" s="1" t="n">
        <f aca="false">IFERROR(VLOOKUP(A402,'[2]Pivot HorizontalMRP'!$A$4:$G$2689,7,0),0)</f>
        <v>4288</v>
      </c>
      <c r="S402" s="1" t="n">
        <f aca="false">IFERROR(VLOOKUP(A402,'[2]Pivot HorizontalMRP'!$A$4:$H$2689,8,0),0)</f>
        <v>4371</v>
      </c>
      <c r="T402" s="1" t="n">
        <f aca="false">IFERROR(VLOOKUP(A402,'[2]Pivot HorizontalMRP'!$A$4:$I$2689,9,0),0)</f>
        <v>2914</v>
      </c>
      <c r="U402" s="1" t="n">
        <f aca="false">IF(I402="delivery",O402-SUM(Q402+R402),IF(I402="PO",P402-SUM(Q402:R402)))</f>
        <v>-5044</v>
      </c>
      <c r="V402" s="81" t="n">
        <v>0.0001</v>
      </c>
      <c r="W402" s="81"/>
      <c r="X402" s="81" t="n">
        <f aca="false">W402-V402</f>
        <v>-0.0001</v>
      </c>
      <c r="Y402" s="81"/>
      <c r="Z402" s="81"/>
      <c r="AA402" s="81"/>
      <c r="AB402" s="81"/>
      <c r="AC402" s="81"/>
      <c r="AD402" s="81"/>
      <c r="AE402" s="81"/>
      <c r="AF402" s="81"/>
      <c r="AG402" s="81"/>
      <c r="AH402" s="81"/>
      <c r="AI402" s="81"/>
      <c r="AJ402" s="81"/>
      <c r="AK402" s="81"/>
      <c r="AL402" s="81"/>
      <c r="AM402" s="81"/>
      <c r="AN402" s="81"/>
      <c r="AO402" s="81" t="str">
        <f aca="false">D402</f>
        <v>Arista</v>
      </c>
      <c r="AP402" s="1" t="s">
        <v>2011</v>
      </c>
      <c r="AQ402" s="1"/>
      <c r="AR402" s="1"/>
      <c r="AS402" s="1"/>
      <c r="AT402" s="1"/>
      <c r="AU402" s="1"/>
      <c r="AV402" s="1"/>
      <c r="AW402" s="1"/>
      <c r="AX402" s="1"/>
      <c r="AY402" s="1"/>
      <c r="AZ402" s="1"/>
      <c r="BA402" s="1"/>
      <c r="BB402" s="1"/>
      <c r="BC402" s="1"/>
      <c r="BD402" s="1"/>
      <c r="BE402" s="1"/>
      <c r="BF402" s="1" t="s">
        <v>14989</v>
      </c>
      <c r="BG402" s="1" t="s">
        <v>183</v>
      </c>
      <c r="BH402" s="1"/>
      <c r="BI402" s="1"/>
    </row>
    <row r="403" customFormat="false" ht="12.75" hidden="false" customHeight="false" outlineLevel="0" collapsed="false">
      <c r="A403" s="1" t="s">
        <v>2056</v>
      </c>
      <c r="B403" s="105" t="s">
        <v>2057</v>
      </c>
      <c r="C403" s="1" t="s">
        <v>1465</v>
      </c>
      <c r="D403" s="1" t="s">
        <v>82</v>
      </c>
      <c r="E403" s="1" t="s">
        <v>14993</v>
      </c>
      <c r="F403" s="1" t="s">
        <v>2059</v>
      </c>
      <c r="G403" s="1" t="n">
        <v>118</v>
      </c>
      <c r="H403" s="1" t="n">
        <v>1</v>
      </c>
      <c r="I403" s="101" t="s">
        <v>188</v>
      </c>
      <c r="J403" s="1"/>
      <c r="K403" s="1" t="n">
        <f aca="false">IFERROR(VLOOKUP(A403,'[2]Pivot HorizontalMRP'!$A$4:$B$2689,2,0),0)</f>
        <v>0</v>
      </c>
      <c r="L403" s="1" t="n">
        <f aca="false">IFERROR(VLOOKUP(A403,'[2]Pivot HorizontalMRP'!$A$4:$C$2689,3,0),0)</f>
        <v>3</v>
      </c>
      <c r="M403" s="1" t="n">
        <f aca="false">IFERROR(VLOOKUP(A403,'[2]Pivot HorizontalMRP'!$A$4:$D$2689,0.4,0),0)</f>
        <v>0</v>
      </c>
      <c r="N403" s="1" t="n">
        <f aca="false">IFERROR(VLOOKUP(A403,'[2]Pivot HorizontalMRP'!$A$4:$E$2689,5,0),0)</f>
        <v>0</v>
      </c>
      <c r="O403" s="1" t="n">
        <f aca="false">K403+L403</f>
        <v>3</v>
      </c>
      <c r="P403" s="1" t="n">
        <f aca="false">K403+L403+M403+N403</f>
        <v>3</v>
      </c>
      <c r="Q403" s="1" t="n">
        <f aca="false">IFERROR(VLOOKUP(A403,'[2]Pivot HorizontalMRP'!$A$4:$F$2689,6,0),0)</f>
        <v>1</v>
      </c>
      <c r="R403" s="1" t="n">
        <f aca="false">IFERROR(VLOOKUP(A403,'[2]Pivot HorizontalMRP'!$A$4:$G$2689,7,0),0)</f>
        <v>0</v>
      </c>
      <c r="S403" s="1" t="n">
        <f aca="false">IFERROR(VLOOKUP(A403,'[2]Pivot HorizontalMRP'!$A$4:$H$2689,8,0),0)</f>
        <v>0</v>
      </c>
      <c r="T403" s="1" t="n">
        <f aca="false">IFERROR(VLOOKUP(A403,'[2]Pivot HorizontalMRP'!$A$4:$I$2689,9,0),0)</f>
        <v>0</v>
      </c>
      <c r="U403" s="1" t="n">
        <f aca="false">IF(I403="delivery",O403-SUM(Q403+R403),IF(I403="PO",P403-SUM(Q403:R403)))</f>
        <v>2</v>
      </c>
      <c r="V403" s="81" t="n">
        <v>0.0001</v>
      </c>
      <c r="W403" s="81"/>
      <c r="X403" s="81" t="n">
        <f aca="false">W403-V403</f>
        <v>-0.0001</v>
      </c>
      <c r="Y403" s="81"/>
      <c r="Z403" s="81"/>
      <c r="AA403" s="81"/>
      <c r="AB403" s="81"/>
      <c r="AC403" s="81"/>
      <c r="AD403" s="81"/>
      <c r="AE403" s="81"/>
      <c r="AF403" s="81"/>
      <c r="AG403" s="81"/>
      <c r="AH403" s="81"/>
      <c r="AI403" s="81"/>
      <c r="AJ403" s="81"/>
      <c r="AK403" s="81"/>
      <c r="AL403" s="81"/>
      <c r="AM403" s="81"/>
      <c r="AN403" s="81"/>
      <c r="AO403" s="81" t="str">
        <f aca="false">D403</f>
        <v>Arista</v>
      </c>
      <c r="AP403" s="1" t="s">
        <v>2011</v>
      </c>
      <c r="AQ403" s="1"/>
      <c r="AR403" s="1"/>
      <c r="AS403" s="1"/>
      <c r="AT403" s="1"/>
      <c r="AU403" s="1"/>
      <c r="AV403" s="1"/>
      <c r="AW403" s="1"/>
      <c r="AX403" s="1"/>
      <c r="AY403" s="1"/>
      <c r="AZ403" s="1"/>
      <c r="BA403" s="1"/>
      <c r="BB403" s="1"/>
      <c r="BC403" s="1"/>
      <c r="BD403" s="1"/>
      <c r="BE403" s="1"/>
      <c r="BF403" s="1" t="s">
        <v>14989</v>
      </c>
      <c r="BG403" s="1" t="s">
        <v>183</v>
      </c>
      <c r="BH403" s="1"/>
      <c r="BI403" s="1"/>
    </row>
    <row r="404" customFormat="false" ht="12.75" hidden="false" customHeight="false" outlineLevel="0" collapsed="false">
      <c r="A404" s="1" t="s">
        <v>2064</v>
      </c>
      <c r="B404" s="105" t="s">
        <v>2065</v>
      </c>
      <c r="C404" s="1" t="s">
        <v>1465</v>
      </c>
      <c r="D404" s="1" t="s">
        <v>82</v>
      </c>
      <c r="E404" s="1" t="s">
        <v>2066</v>
      </c>
      <c r="F404" s="1" t="s">
        <v>2067</v>
      </c>
      <c r="G404" s="1" t="n">
        <v>138</v>
      </c>
      <c r="H404" s="1" t="n">
        <v>10</v>
      </c>
      <c r="I404" s="101" t="s">
        <v>188</v>
      </c>
      <c r="J404" s="1"/>
      <c r="K404" s="1" t="n">
        <f aca="false">IFERROR(VLOOKUP(A404,'[2]Pivot HorizontalMRP'!$A$4:$B$2689,2,0),0)</f>
        <v>0</v>
      </c>
      <c r="L404" s="1" t="n">
        <f aca="false">IFERROR(VLOOKUP(A404,'[2]Pivot HorizontalMRP'!$A$4:$C$2689,3,0),0)</f>
        <v>835</v>
      </c>
      <c r="M404" s="1" t="n">
        <f aca="false">IFERROR(VLOOKUP(A404,'[2]Pivot HorizontalMRP'!$A$4:$D$2689,0.4,0),0)</f>
        <v>0</v>
      </c>
      <c r="N404" s="1" t="n">
        <f aca="false">IFERROR(VLOOKUP(A404,'[2]Pivot HorizontalMRP'!$A$4:$E$2689,5,0),0)</f>
        <v>371</v>
      </c>
      <c r="O404" s="1" t="n">
        <f aca="false">K404+L404</f>
        <v>835</v>
      </c>
      <c r="P404" s="1" t="n">
        <f aca="false">K404+L404+M404+N404</f>
        <v>1206</v>
      </c>
      <c r="Q404" s="1" t="n">
        <f aca="false">IFERROR(VLOOKUP(A404,'[2]Pivot HorizontalMRP'!$A$4:$F$2689,6,0),0)</f>
        <v>1168</v>
      </c>
      <c r="R404" s="1" t="n">
        <f aca="false">IFERROR(VLOOKUP(A404,'[2]Pivot HorizontalMRP'!$A$4:$G$2689,7,0),0)</f>
        <v>856</v>
      </c>
      <c r="S404" s="1" t="n">
        <f aca="false">IFERROR(VLOOKUP(A404,'[2]Pivot HorizontalMRP'!$A$4:$H$2689,8,0),0)</f>
        <v>815</v>
      </c>
      <c r="T404" s="1" t="n">
        <f aca="false">IFERROR(VLOOKUP(A404,'[2]Pivot HorizontalMRP'!$A$4:$I$2689,9,0),0)</f>
        <v>349</v>
      </c>
      <c r="U404" s="1" t="n">
        <f aca="false">IF(I404="delivery",O404-SUM(Q404+R404),IF(I404="PO",P404-SUM(Q404:R404)))</f>
        <v>-818</v>
      </c>
      <c r="V404" s="81" t="n">
        <v>0.0001</v>
      </c>
      <c r="W404" s="81"/>
      <c r="X404" s="81" t="n">
        <f aca="false">W404-V404</f>
        <v>-0.0001</v>
      </c>
      <c r="Y404" s="81"/>
      <c r="Z404" s="81"/>
      <c r="AA404" s="81"/>
      <c r="AB404" s="81"/>
      <c r="AC404" s="81"/>
      <c r="AD404" s="81"/>
      <c r="AE404" s="81"/>
      <c r="AF404" s="81"/>
      <c r="AG404" s="81"/>
      <c r="AH404" s="81"/>
      <c r="AI404" s="81"/>
      <c r="AJ404" s="81"/>
      <c r="AK404" s="81"/>
      <c r="AL404" s="81"/>
      <c r="AM404" s="81"/>
      <c r="AN404" s="81"/>
      <c r="AO404" s="81" t="str">
        <f aca="false">D404</f>
        <v>Arista</v>
      </c>
      <c r="AP404" s="1" t="s">
        <v>2011</v>
      </c>
      <c r="AQ404" s="1"/>
      <c r="AR404" s="1"/>
      <c r="AS404" s="1"/>
      <c r="AT404" s="1"/>
      <c r="AU404" s="1"/>
      <c r="AV404" s="1"/>
      <c r="AW404" s="1"/>
      <c r="AX404" s="1"/>
      <c r="AY404" s="1"/>
      <c r="AZ404" s="1"/>
      <c r="BA404" s="1"/>
      <c r="BB404" s="1"/>
      <c r="BC404" s="1"/>
      <c r="BD404" s="1"/>
      <c r="BE404" s="1"/>
      <c r="BF404" s="1" t="s">
        <v>14989</v>
      </c>
      <c r="BG404" s="1" t="s">
        <v>183</v>
      </c>
      <c r="BH404" s="1"/>
      <c r="BI404" s="1"/>
    </row>
    <row r="405" customFormat="false" ht="12.75" hidden="false" customHeight="false" outlineLevel="0" collapsed="false">
      <c r="A405" s="1" t="s">
        <v>2068</v>
      </c>
      <c r="B405" s="105" t="s">
        <v>2069</v>
      </c>
      <c r="C405" s="1" t="s">
        <v>1465</v>
      </c>
      <c r="D405" s="1" t="s">
        <v>82</v>
      </c>
      <c r="E405" s="1" t="s">
        <v>2070</v>
      </c>
      <c r="F405" s="1" t="s">
        <v>2071</v>
      </c>
      <c r="G405" s="1" t="n">
        <v>132</v>
      </c>
      <c r="H405" s="1" t="n">
        <v>10</v>
      </c>
      <c r="I405" s="101" t="s">
        <v>188</v>
      </c>
      <c r="J405" s="1"/>
      <c r="K405" s="1" t="n">
        <f aca="false">IFERROR(VLOOKUP(A405,'[2]Pivot HorizontalMRP'!$A$4:$B$2689,2,0),0)</f>
        <v>0</v>
      </c>
      <c r="L405" s="1" t="n">
        <f aca="false">IFERROR(VLOOKUP(A405,'[2]Pivot HorizontalMRP'!$A$4:$C$2689,3,0),0)</f>
        <v>38</v>
      </c>
      <c r="M405" s="1" t="n">
        <f aca="false">IFERROR(VLOOKUP(A405,'[2]Pivot HorizontalMRP'!$A$4:$D$2689,0.4,0),0)</f>
        <v>0</v>
      </c>
      <c r="N405" s="1" t="n">
        <f aca="false">IFERROR(VLOOKUP(A405,'[2]Pivot HorizontalMRP'!$A$4:$E$2689,5,0),0)</f>
        <v>25</v>
      </c>
      <c r="O405" s="1" t="n">
        <f aca="false">K405+L405</f>
        <v>38</v>
      </c>
      <c r="P405" s="1" t="n">
        <f aca="false">K405+L405+M405+N405</f>
        <v>63</v>
      </c>
      <c r="Q405" s="1" t="n">
        <f aca="false">IFERROR(VLOOKUP(A405,'[2]Pivot HorizontalMRP'!$A$4:$F$2689,6,0),0)</f>
        <v>63</v>
      </c>
      <c r="R405" s="1" t="n">
        <f aca="false">IFERROR(VLOOKUP(A405,'[2]Pivot HorizontalMRP'!$A$4:$G$2689,7,0),0)</f>
        <v>0</v>
      </c>
      <c r="S405" s="1" t="n">
        <f aca="false">IFERROR(VLOOKUP(A405,'[2]Pivot HorizontalMRP'!$A$4:$H$2689,8,0),0)</f>
        <v>0</v>
      </c>
      <c r="T405" s="1" t="n">
        <f aca="false">IFERROR(VLOOKUP(A405,'[2]Pivot HorizontalMRP'!$A$4:$I$2689,9,0),0)</f>
        <v>0</v>
      </c>
      <c r="U405" s="1" t="n">
        <f aca="false">IF(I405="delivery",O405-SUM(Q405+R405),IF(I405="PO",P405-SUM(Q405:R405)))</f>
        <v>0</v>
      </c>
      <c r="V405" s="81" t="n">
        <v>0.0001</v>
      </c>
      <c r="W405" s="81"/>
      <c r="X405" s="81" t="n">
        <f aca="false">W405-V405</f>
        <v>-0.0001</v>
      </c>
      <c r="Y405" s="81"/>
      <c r="Z405" s="81"/>
      <c r="AA405" s="81"/>
      <c r="AB405" s="81"/>
      <c r="AC405" s="81"/>
      <c r="AD405" s="81"/>
      <c r="AE405" s="81"/>
      <c r="AF405" s="81"/>
      <c r="AG405" s="81"/>
      <c r="AH405" s="81"/>
      <c r="AI405" s="81"/>
      <c r="AJ405" s="81"/>
      <c r="AK405" s="81"/>
      <c r="AL405" s="81"/>
      <c r="AM405" s="81"/>
      <c r="AN405" s="81"/>
      <c r="AO405" s="81" t="str">
        <f aca="false">D405</f>
        <v>Arista</v>
      </c>
      <c r="AP405" s="1" t="s">
        <v>2011</v>
      </c>
      <c r="AQ405" s="1"/>
      <c r="AR405" s="1"/>
      <c r="AS405" s="1"/>
      <c r="AT405" s="1"/>
      <c r="AU405" s="1"/>
      <c r="AV405" s="1"/>
      <c r="AW405" s="1"/>
      <c r="AX405" s="1"/>
      <c r="AY405" s="1"/>
      <c r="AZ405" s="1"/>
      <c r="BA405" s="1"/>
      <c r="BB405" s="1"/>
      <c r="BC405" s="1"/>
      <c r="BD405" s="1"/>
      <c r="BE405" s="1"/>
      <c r="BF405" s="1" t="s">
        <v>14989</v>
      </c>
      <c r="BG405" s="1" t="s">
        <v>183</v>
      </c>
      <c r="BH405" s="1"/>
      <c r="BI405" s="1"/>
    </row>
    <row r="406" customFormat="false" ht="12.75" hidden="false" customHeight="false" outlineLevel="0" collapsed="false">
      <c r="A406" s="1" t="s">
        <v>2072</v>
      </c>
      <c r="B406" s="105" t="s">
        <v>2073</v>
      </c>
      <c r="C406" s="1" t="s">
        <v>1465</v>
      </c>
      <c r="D406" s="1" t="s">
        <v>82</v>
      </c>
      <c r="E406" s="1" t="s">
        <v>2074</v>
      </c>
      <c r="F406" s="1" t="s">
        <v>2075</v>
      </c>
      <c r="G406" s="1" t="n">
        <v>124</v>
      </c>
      <c r="H406" s="1" t="n">
        <v>1</v>
      </c>
      <c r="I406" s="101" t="s">
        <v>188</v>
      </c>
      <c r="J406" s="1"/>
      <c r="K406" s="1" t="n">
        <f aca="false">IFERROR(VLOOKUP(A406,'[2]Pivot HorizontalMRP'!$A$4:$B$2689,2,0),0)</f>
        <v>0</v>
      </c>
      <c r="L406" s="1" t="n">
        <f aca="false">IFERROR(VLOOKUP(A406,'[2]Pivot HorizontalMRP'!$A$4:$C$2689,3,0),0)</f>
        <v>11366</v>
      </c>
      <c r="M406" s="1" t="n">
        <f aca="false">IFERROR(VLOOKUP(A406,'[2]Pivot HorizontalMRP'!$A$4:$D$2689,0.4,0),0)</f>
        <v>0</v>
      </c>
      <c r="N406" s="1" t="n">
        <f aca="false">IFERROR(VLOOKUP(A406,'[2]Pivot HorizontalMRP'!$A$4:$E$2689,5,0),0)</f>
        <v>3330</v>
      </c>
      <c r="O406" s="1" t="n">
        <f aca="false">K406+L406</f>
        <v>11366</v>
      </c>
      <c r="P406" s="1" t="n">
        <f aca="false">K406+L406+M406+N406</f>
        <v>14696</v>
      </c>
      <c r="Q406" s="1" t="n">
        <f aca="false">IFERROR(VLOOKUP(A406,'[2]Pivot HorizontalMRP'!$A$4:$F$2689,6,0),0)</f>
        <v>14129</v>
      </c>
      <c r="R406" s="1" t="n">
        <f aca="false">IFERROR(VLOOKUP(A406,'[2]Pivot HorizontalMRP'!$A$4:$G$2689,7,0),0)</f>
        <v>7902</v>
      </c>
      <c r="S406" s="1" t="n">
        <f aca="false">IFERROR(VLOOKUP(A406,'[2]Pivot HorizontalMRP'!$A$4:$H$2689,8,0),0)</f>
        <v>8898</v>
      </c>
      <c r="T406" s="1" t="n">
        <f aca="false">IFERROR(VLOOKUP(A406,'[2]Pivot HorizontalMRP'!$A$4:$I$2689,9,0),0)</f>
        <v>5376</v>
      </c>
      <c r="U406" s="1" t="n">
        <f aca="false">IF(I406="delivery",O406-SUM(Q406+R406),IF(I406="PO",P406-SUM(Q406:R406)))</f>
        <v>-7335</v>
      </c>
      <c r="V406" s="81" t="n">
        <v>0.0001</v>
      </c>
      <c r="W406" s="81"/>
      <c r="X406" s="81" t="n">
        <f aca="false">W406-V406</f>
        <v>-0.0001</v>
      </c>
      <c r="Y406" s="81"/>
      <c r="Z406" s="81"/>
      <c r="AA406" s="81"/>
      <c r="AB406" s="81"/>
      <c r="AC406" s="81"/>
      <c r="AD406" s="81"/>
      <c r="AE406" s="81"/>
      <c r="AF406" s="81"/>
      <c r="AG406" s="81"/>
      <c r="AH406" s="81"/>
      <c r="AI406" s="81"/>
      <c r="AJ406" s="81"/>
      <c r="AK406" s="81"/>
      <c r="AL406" s="81"/>
      <c r="AM406" s="81"/>
      <c r="AN406" s="81"/>
      <c r="AO406" s="81" t="str">
        <f aca="false">D406</f>
        <v>Arista</v>
      </c>
      <c r="AP406" s="1" t="s">
        <v>2011</v>
      </c>
      <c r="AQ406" s="1"/>
      <c r="AR406" s="1"/>
      <c r="AS406" s="1"/>
      <c r="AT406" s="1"/>
      <c r="AU406" s="1"/>
      <c r="AV406" s="1"/>
      <c r="AW406" s="1"/>
      <c r="AX406" s="1"/>
      <c r="AY406" s="1"/>
      <c r="AZ406" s="1"/>
      <c r="BA406" s="1"/>
      <c r="BB406" s="1"/>
      <c r="BC406" s="1"/>
      <c r="BD406" s="1"/>
      <c r="BE406" s="1"/>
      <c r="BF406" s="1" t="s">
        <v>14989</v>
      </c>
      <c r="BG406" s="1" t="s">
        <v>183</v>
      </c>
      <c r="BH406" s="1"/>
      <c r="BI406" s="1"/>
    </row>
    <row r="407" customFormat="false" ht="12.75" hidden="false" customHeight="false" outlineLevel="0" collapsed="false">
      <c r="A407" s="1" t="s">
        <v>2076</v>
      </c>
      <c r="B407" s="105" t="s">
        <v>2077</v>
      </c>
      <c r="C407" s="1" t="s">
        <v>1465</v>
      </c>
      <c r="D407" s="1" t="s">
        <v>82</v>
      </c>
      <c r="E407" s="1" t="s">
        <v>2078</v>
      </c>
      <c r="F407" s="1" t="s">
        <v>14994</v>
      </c>
      <c r="G407" s="1" t="n">
        <v>96</v>
      </c>
      <c r="H407" s="1" t="n">
        <v>1</v>
      </c>
      <c r="I407" s="101" t="s">
        <v>188</v>
      </c>
      <c r="J407" s="1"/>
      <c r="K407" s="1" t="n">
        <f aca="false">IFERROR(VLOOKUP(A407,'[2]Pivot HorizontalMRP'!$A$4:$B$2689,2,0),0)</f>
        <v>0</v>
      </c>
      <c r="L407" s="1" t="n">
        <f aca="false">IFERROR(VLOOKUP(A407,'[2]Pivot HorizontalMRP'!$A$4:$C$2689,3,0),0)</f>
        <v>466</v>
      </c>
      <c r="M407" s="1" t="n">
        <f aca="false">IFERROR(VLOOKUP(A407,'[2]Pivot HorizontalMRP'!$A$4:$D$2689,0.4,0),0)</f>
        <v>0</v>
      </c>
      <c r="N407" s="1" t="n">
        <f aca="false">IFERROR(VLOOKUP(A407,'[2]Pivot HorizontalMRP'!$A$4:$E$2689,5,0),0)</f>
        <v>316</v>
      </c>
      <c r="O407" s="1" t="n">
        <f aca="false">K407+L407</f>
        <v>466</v>
      </c>
      <c r="P407" s="1" t="n">
        <f aca="false">K407+L407+M407+N407</f>
        <v>782</v>
      </c>
      <c r="Q407" s="1" t="n">
        <f aca="false">IFERROR(VLOOKUP(A407,'[2]Pivot HorizontalMRP'!$A$4:$F$2689,6,0),0)</f>
        <v>704</v>
      </c>
      <c r="R407" s="1" t="n">
        <f aca="false">IFERROR(VLOOKUP(A407,'[2]Pivot HorizontalMRP'!$A$4:$G$2689,7,0),0)</f>
        <v>917</v>
      </c>
      <c r="S407" s="1" t="n">
        <f aca="false">IFERROR(VLOOKUP(A407,'[2]Pivot HorizontalMRP'!$A$4:$H$2689,8,0),0)</f>
        <v>799</v>
      </c>
      <c r="T407" s="1" t="n">
        <f aca="false">IFERROR(VLOOKUP(A407,'[2]Pivot HorizontalMRP'!$A$4:$I$2689,9,0),0)</f>
        <v>474</v>
      </c>
      <c r="U407" s="1" t="n">
        <f aca="false">IF(I407="delivery",O407-SUM(Q407+R407),IF(I407="PO",P407-SUM(Q407:R407)))</f>
        <v>-839</v>
      </c>
      <c r="V407" s="81" t="n">
        <v>0.0001</v>
      </c>
      <c r="W407" s="81"/>
      <c r="X407" s="81" t="n">
        <f aca="false">W407-V407</f>
        <v>-0.0001</v>
      </c>
      <c r="Y407" s="81"/>
      <c r="Z407" s="81"/>
      <c r="AA407" s="81"/>
      <c r="AB407" s="81"/>
      <c r="AC407" s="81"/>
      <c r="AD407" s="81"/>
      <c r="AE407" s="81"/>
      <c r="AF407" s="81"/>
      <c r="AG407" s="81"/>
      <c r="AH407" s="81"/>
      <c r="AI407" s="81"/>
      <c r="AJ407" s="81"/>
      <c r="AK407" s="81"/>
      <c r="AL407" s="81"/>
      <c r="AM407" s="81"/>
      <c r="AN407" s="81"/>
      <c r="AO407" s="81" t="str">
        <f aca="false">D407</f>
        <v>Arista</v>
      </c>
      <c r="AP407" s="1" t="s">
        <v>2011</v>
      </c>
      <c r="AQ407" s="1"/>
      <c r="AR407" s="1"/>
      <c r="AS407" s="1"/>
      <c r="AT407" s="1"/>
      <c r="AU407" s="1"/>
      <c r="AV407" s="1"/>
      <c r="AW407" s="1"/>
      <c r="AX407" s="1"/>
      <c r="AY407" s="1"/>
      <c r="AZ407" s="1"/>
      <c r="BA407" s="1"/>
      <c r="BB407" s="1"/>
      <c r="BC407" s="1"/>
      <c r="BD407" s="1"/>
      <c r="BE407" s="1"/>
      <c r="BF407" s="1" t="s">
        <v>14989</v>
      </c>
      <c r="BG407" s="1" t="s">
        <v>183</v>
      </c>
      <c r="BH407" s="1"/>
      <c r="BI407" s="1"/>
    </row>
    <row r="408" customFormat="false" ht="12.75" hidden="false" customHeight="false" outlineLevel="0" collapsed="false">
      <c r="A408" s="1" t="s">
        <v>2080</v>
      </c>
      <c r="B408" s="105" t="s">
        <v>2081</v>
      </c>
      <c r="C408" s="1" t="s">
        <v>1465</v>
      </c>
      <c r="D408" s="1" t="s">
        <v>82</v>
      </c>
      <c r="E408" s="1" t="s">
        <v>2082</v>
      </c>
      <c r="F408" s="1" t="s">
        <v>2083</v>
      </c>
      <c r="G408" s="1" t="n">
        <v>90</v>
      </c>
      <c r="H408" s="1" t="n">
        <v>1</v>
      </c>
      <c r="I408" s="101" t="s">
        <v>188</v>
      </c>
      <c r="J408" s="1"/>
      <c r="K408" s="1" t="n">
        <f aca="false">IFERROR(VLOOKUP(A408,'[2]Pivot HorizontalMRP'!$A$4:$B$2689,2,0),0)</f>
        <v>0</v>
      </c>
      <c r="L408" s="1" t="n">
        <f aca="false">IFERROR(VLOOKUP(A408,'[2]Pivot HorizontalMRP'!$A$4:$C$2689,3,0),0)</f>
        <v>14</v>
      </c>
      <c r="M408" s="1" t="n">
        <f aca="false">IFERROR(VLOOKUP(A408,'[2]Pivot HorizontalMRP'!$A$4:$D$2689,0.4,0),0)</f>
        <v>0</v>
      </c>
      <c r="N408" s="1" t="n">
        <f aca="false">IFERROR(VLOOKUP(A408,'[2]Pivot HorizontalMRP'!$A$4:$E$2689,5,0),0)</f>
        <v>30</v>
      </c>
      <c r="O408" s="1" t="n">
        <f aca="false">K408+L408</f>
        <v>14</v>
      </c>
      <c r="P408" s="1" t="n">
        <f aca="false">K408+L408+M408+N408</f>
        <v>44</v>
      </c>
      <c r="Q408" s="1" t="n">
        <f aca="false">IFERROR(VLOOKUP(A408,'[2]Pivot HorizontalMRP'!$A$4:$F$2689,6,0),0)</f>
        <v>128</v>
      </c>
      <c r="R408" s="1" t="n">
        <f aca="false">IFERROR(VLOOKUP(A408,'[2]Pivot HorizontalMRP'!$A$4:$G$2689,7,0),0)</f>
        <v>286</v>
      </c>
      <c r="S408" s="1" t="n">
        <f aca="false">IFERROR(VLOOKUP(A408,'[2]Pivot HorizontalMRP'!$A$4:$H$2689,8,0),0)</f>
        <v>568</v>
      </c>
      <c r="T408" s="1" t="n">
        <f aca="false">IFERROR(VLOOKUP(A408,'[2]Pivot HorizontalMRP'!$A$4:$I$2689,9,0),0)</f>
        <v>128</v>
      </c>
      <c r="U408" s="1" t="n">
        <f aca="false">IF(I408="delivery",O408-SUM(Q408+R408),IF(I408="PO",P408-SUM(Q408:R408)))</f>
        <v>-370</v>
      </c>
      <c r="V408" s="81" t="n">
        <v>0.0001</v>
      </c>
      <c r="W408" s="81"/>
      <c r="X408" s="81" t="n">
        <f aca="false">W408-V408</f>
        <v>-0.0001</v>
      </c>
      <c r="Y408" s="81"/>
      <c r="Z408" s="81"/>
      <c r="AA408" s="81"/>
      <c r="AB408" s="81"/>
      <c r="AC408" s="81"/>
      <c r="AD408" s="81"/>
      <c r="AE408" s="81"/>
      <c r="AF408" s="81"/>
      <c r="AG408" s="81"/>
      <c r="AH408" s="81"/>
      <c r="AI408" s="81"/>
      <c r="AJ408" s="81"/>
      <c r="AK408" s="81"/>
      <c r="AL408" s="81"/>
      <c r="AM408" s="81"/>
      <c r="AN408" s="81"/>
      <c r="AO408" s="81" t="str">
        <f aca="false">D408</f>
        <v>Arista</v>
      </c>
      <c r="AP408" s="1" t="s">
        <v>2011</v>
      </c>
      <c r="AQ408" s="1"/>
      <c r="AR408" s="1"/>
      <c r="AS408" s="1"/>
      <c r="AT408" s="1"/>
      <c r="AU408" s="1"/>
      <c r="AV408" s="1"/>
      <c r="AW408" s="1"/>
      <c r="AX408" s="1"/>
      <c r="AY408" s="1"/>
      <c r="AZ408" s="1"/>
      <c r="BA408" s="1"/>
      <c r="BB408" s="1"/>
      <c r="BC408" s="1"/>
      <c r="BD408" s="1"/>
      <c r="BE408" s="1"/>
      <c r="BF408" s="1" t="s">
        <v>14989</v>
      </c>
      <c r="BG408" s="1" t="s">
        <v>183</v>
      </c>
      <c r="BH408" s="1"/>
      <c r="BI408" s="1"/>
    </row>
    <row r="409" customFormat="false" ht="12.75" hidden="false" customHeight="false" outlineLevel="0" collapsed="false">
      <c r="A409" s="1" t="s">
        <v>2084</v>
      </c>
      <c r="B409" s="105" t="s">
        <v>2085</v>
      </c>
      <c r="C409" s="1" t="s">
        <v>1465</v>
      </c>
      <c r="D409" s="1" t="s">
        <v>82</v>
      </c>
      <c r="E409" s="1" t="s">
        <v>2086</v>
      </c>
      <c r="F409" s="1" t="s">
        <v>2087</v>
      </c>
      <c r="G409" s="1" t="n">
        <v>96</v>
      </c>
      <c r="H409" s="1" t="n">
        <v>1</v>
      </c>
      <c r="I409" s="101" t="s">
        <v>188</v>
      </c>
      <c r="J409" s="1"/>
      <c r="K409" s="1" t="n">
        <f aca="false">IFERROR(VLOOKUP(A409,'[2]Pivot HorizontalMRP'!$A$4:$B$2689,2,0),0)</f>
        <v>0</v>
      </c>
      <c r="L409" s="1" t="n">
        <f aca="false">IFERROR(VLOOKUP(A409,'[2]Pivot HorizontalMRP'!$A$4:$C$2689,3,0),0)</f>
        <v>314</v>
      </c>
      <c r="M409" s="1" t="n">
        <f aca="false">IFERROR(VLOOKUP(A409,'[2]Pivot HorizontalMRP'!$A$4:$D$2689,0.4,0),0)</f>
        <v>0</v>
      </c>
      <c r="N409" s="1" t="n">
        <f aca="false">IFERROR(VLOOKUP(A409,'[2]Pivot HorizontalMRP'!$A$4:$E$2689,5,0),0)</f>
        <v>0</v>
      </c>
      <c r="O409" s="1" t="n">
        <f aca="false">K409+L409</f>
        <v>314</v>
      </c>
      <c r="P409" s="1" t="n">
        <f aca="false">K409+L409+M409+N409</f>
        <v>314</v>
      </c>
      <c r="Q409" s="1" t="n">
        <f aca="false">IFERROR(VLOOKUP(A409,'[2]Pivot HorizontalMRP'!$A$4:$F$2689,6,0),0)</f>
        <v>301</v>
      </c>
      <c r="R409" s="1" t="n">
        <f aca="false">IFERROR(VLOOKUP(A409,'[2]Pivot HorizontalMRP'!$A$4:$G$2689,7,0),0)</f>
        <v>150</v>
      </c>
      <c r="S409" s="1" t="n">
        <f aca="false">IFERROR(VLOOKUP(A409,'[2]Pivot HorizontalMRP'!$A$4:$H$2689,8,0),0)</f>
        <v>150</v>
      </c>
      <c r="T409" s="1" t="n">
        <f aca="false">IFERROR(VLOOKUP(A409,'[2]Pivot HorizontalMRP'!$A$4:$I$2689,9,0),0)</f>
        <v>0</v>
      </c>
      <c r="U409" s="1" t="n">
        <f aca="false">IF(I409="delivery",O409-SUM(Q409+R409),IF(I409="PO",P409-SUM(Q409:R409)))</f>
        <v>-137</v>
      </c>
      <c r="V409" s="81" t="n">
        <v>0.0001</v>
      </c>
      <c r="W409" s="81"/>
      <c r="X409" s="81" t="n">
        <f aca="false">W409-V409</f>
        <v>-0.0001</v>
      </c>
      <c r="Y409" s="81"/>
      <c r="Z409" s="81"/>
      <c r="AA409" s="81"/>
      <c r="AB409" s="81"/>
      <c r="AC409" s="81"/>
      <c r="AD409" s="81"/>
      <c r="AE409" s="81"/>
      <c r="AF409" s="81"/>
      <c r="AG409" s="81"/>
      <c r="AH409" s="81"/>
      <c r="AI409" s="81"/>
      <c r="AJ409" s="81"/>
      <c r="AK409" s="81"/>
      <c r="AL409" s="81"/>
      <c r="AM409" s="81"/>
      <c r="AN409" s="81"/>
      <c r="AO409" s="81" t="str">
        <f aca="false">D409</f>
        <v>Arista</v>
      </c>
      <c r="AP409" s="1" t="s">
        <v>2011</v>
      </c>
      <c r="AQ409" s="1"/>
      <c r="AR409" s="1"/>
      <c r="AS409" s="1"/>
      <c r="AT409" s="1"/>
      <c r="AU409" s="1"/>
      <c r="AV409" s="1"/>
      <c r="AW409" s="1"/>
      <c r="AX409" s="1"/>
      <c r="AY409" s="1"/>
      <c r="AZ409" s="1"/>
      <c r="BA409" s="1"/>
      <c r="BB409" s="1"/>
      <c r="BC409" s="1"/>
      <c r="BD409" s="1"/>
      <c r="BE409" s="1"/>
      <c r="BF409" s="1" t="s">
        <v>14989</v>
      </c>
      <c r="BG409" s="1" t="s">
        <v>183</v>
      </c>
      <c r="BH409" s="1"/>
      <c r="BI409" s="1"/>
    </row>
    <row r="410" customFormat="false" ht="12.75" hidden="false" customHeight="false" outlineLevel="0" collapsed="false">
      <c r="A410" s="1" t="s">
        <v>2088</v>
      </c>
      <c r="B410" s="105" t="s">
        <v>2089</v>
      </c>
      <c r="C410" s="1" t="s">
        <v>1465</v>
      </c>
      <c r="D410" s="1" t="s">
        <v>82</v>
      </c>
      <c r="E410" s="1" t="s">
        <v>2090</v>
      </c>
      <c r="F410" s="1" t="s">
        <v>2091</v>
      </c>
      <c r="G410" s="1" t="n">
        <v>132</v>
      </c>
      <c r="H410" s="1" t="n">
        <v>60</v>
      </c>
      <c r="I410" s="101" t="s">
        <v>188</v>
      </c>
      <c r="J410" s="1"/>
      <c r="K410" s="1" t="n">
        <f aca="false">IFERROR(VLOOKUP(A410,'[2]Pivot HorizontalMRP'!$A$4:$B$2689,2,0),0)</f>
        <v>0</v>
      </c>
      <c r="L410" s="1" t="n">
        <f aca="false">IFERROR(VLOOKUP(A410,'[2]Pivot HorizontalMRP'!$A$4:$C$2689,3,0),0)</f>
        <v>1929</v>
      </c>
      <c r="M410" s="1" t="n">
        <f aca="false">IFERROR(VLOOKUP(A410,'[2]Pivot HorizontalMRP'!$A$4:$D$2689,0.4,0),0)</f>
        <v>0</v>
      </c>
      <c r="N410" s="1" t="n">
        <f aca="false">IFERROR(VLOOKUP(A410,'[2]Pivot HorizontalMRP'!$A$4:$E$2689,5,0),0)</f>
        <v>2760</v>
      </c>
      <c r="O410" s="1" t="n">
        <f aca="false">K410+L410</f>
        <v>1929</v>
      </c>
      <c r="P410" s="1" t="n">
        <f aca="false">K410+L410+M410+N410</f>
        <v>4689</v>
      </c>
      <c r="Q410" s="1" t="n">
        <f aca="false">IFERROR(VLOOKUP(A410,'[2]Pivot HorizontalMRP'!$A$4:$F$2689,6,0),0)</f>
        <v>2256</v>
      </c>
      <c r="R410" s="1" t="n">
        <f aca="false">IFERROR(VLOOKUP(A410,'[2]Pivot HorizontalMRP'!$A$4:$G$2689,7,0),0)</f>
        <v>3492</v>
      </c>
      <c r="S410" s="1" t="n">
        <f aca="false">IFERROR(VLOOKUP(A410,'[2]Pivot HorizontalMRP'!$A$4:$H$2689,8,0),0)</f>
        <v>2772</v>
      </c>
      <c r="T410" s="1" t="n">
        <f aca="false">IFERROR(VLOOKUP(A410,'[2]Pivot HorizontalMRP'!$A$4:$I$2689,9,0),0)</f>
        <v>924</v>
      </c>
      <c r="U410" s="1" t="n">
        <f aca="false">IF(I410="delivery",O410-SUM(Q410+R410),IF(I410="PO",P410-SUM(Q410:R410)))</f>
        <v>-1059</v>
      </c>
      <c r="V410" s="81" t="n">
        <v>0.0001</v>
      </c>
      <c r="W410" s="81"/>
      <c r="X410" s="81" t="n">
        <f aca="false">W410-V410</f>
        <v>-0.0001</v>
      </c>
      <c r="Y410" s="81"/>
      <c r="Z410" s="81"/>
      <c r="AA410" s="81"/>
      <c r="AB410" s="81"/>
      <c r="AC410" s="81"/>
      <c r="AD410" s="81"/>
      <c r="AE410" s="81"/>
      <c r="AF410" s="81"/>
      <c r="AG410" s="81"/>
      <c r="AH410" s="81"/>
      <c r="AI410" s="81"/>
      <c r="AJ410" s="81"/>
      <c r="AK410" s="81"/>
      <c r="AL410" s="81"/>
      <c r="AM410" s="81"/>
      <c r="AN410" s="81"/>
      <c r="AO410" s="81" t="str">
        <f aca="false">D410</f>
        <v>Arista</v>
      </c>
      <c r="AP410" s="1" t="s">
        <v>2011</v>
      </c>
      <c r="AQ410" s="1"/>
      <c r="AR410" s="1"/>
      <c r="AS410" s="1"/>
      <c r="AT410" s="1"/>
      <c r="AU410" s="1"/>
      <c r="AV410" s="1"/>
      <c r="AW410" s="1"/>
      <c r="AX410" s="1"/>
      <c r="AY410" s="1"/>
      <c r="AZ410" s="1"/>
      <c r="BA410" s="1"/>
      <c r="BB410" s="1"/>
      <c r="BC410" s="1"/>
      <c r="BD410" s="1"/>
      <c r="BE410" s="1"/>
      <c r="BF410" s="1" t="s">
        <v>14989</v>
      </c>
      <c r="BG410" s="1" t="s">
        <v>183</v>
      </c>
      <c r="BH410" s="1"/>
      <c r="BI410" s="1"/>
    </row>
    <row r="411" customFormat="false" ht="12.75" hidden="false" customHeight="false" outlineLevel="0" collapsed="false">
      <c r="A411" s="1" t="s">
        <v>2092</v>
      </c>
      <c r="B411" s="105" t="s">
        <v>2093</v>
      </c>
      <c r="C411" s="1" t="s">
        <v>1465</v>
      </c>
      <c r="D411" s="1" t="s">
        <v>82</v>
      </c>
      <c r="E411" s="1" t="s">
        <v>2094</v>
      </c>
      <c r="F411" s="1" t="s">
        <v>2095</v>
      </c>
      <c r="G411" s="1" t="n">
        <v>160</v>
      </c>
      <c r="H411" s="1" t="n">
        <v>1</v>
      </c>
      <c r="I411" s="101" t="s">
        <v>188</v>
      </c>
      <c r="J411" s="1"/>
      <c r="K411" s="1" t="n">
        <f aca="false">IFERROR(VLOOKUP(A411,'[2]Pivot HorizontalMRP'!$A$4:$B$2689,2,0),0)</f>
        <v>0</v>
      </c>
      <c r="L411" s="1" t="n">
        <f aca="false">IFERROR(VLOOKUP(A411,'[2]Pivot HorizontalMRP'!$A$4:$C$2689,3,0),0)</f>
        <v>317</v>
      </c>
      <c r="M411" s="1" t="n">
        <f aca="false">IFERROR(VLOOKUP(A411,'[2]Pivot HorizontalMRP'!$A$4:$D$2689,0.4,0),0)</f>
        <v>0</v>
      </c>
      <c r="N411" s="1" t="n">
        <f aca="false">IFERROR(VLOOKUP(A411,'[2]Pivot HorizontalMRP'!$A$4:$E$2689,5,0),0)</f>
        <v>14</v>
      </c>
      <c r="O411" s="1" t="n">
        <f aca="false">K411+L411</f>
        <v>317</v>
      </c>
      <c r="P411" s="1" t="n">
        <f aca="false">K411+L411+M411+N411</f>
        <v>331</v>
      </c>
      <c r="Q411" s="1" t="n">
        <f aca="false">IFERROR(VLOOKUP(A411,'[2]Pivot HorizontalMRP'!$A$4:$F$2689,6,0),0)</f>
        <v>84</v>
      </c>
      <c r="R411" s="1" t="n">
        <f aca="false">IFERROR(VLOOKUP(A411,'[2]Pivot HorizontalMRP'!$A$4:$G$2689,7,0),0)</f>
        <v>0</v>
      </c>
      <c r="S411" s="1" t="n">
        <f aca="false">IFERROR(VLOOKUP(A411,'[2]Pivot HorizontalMRP'!$A$4:$H$2689,8,0),0)</f>
        <v>0</v>
      </c>
      <c r="T411" s="1" t="n">
        <f aca="false">IFERROR(VLOOKUP(A411,'[2]Pivot HorizontalMRP'!$A$4:$I$2689,9,0),0)</f>
        <v>0</v>
      </c>
      <c r="U411" s="1" t="n">
        <f aca="false">IF(I411="delivery",O411-SUM(Q411+R411),IF(I411="PO",P411-SUM(Q411:R411)))</f>
        <v>247</v>
      </c>
      <c r="V411" s="81" t="n">
        <v>0.0001</v>
      </c>
      <c r="W411" s="81"/>
      <c r="X411" s="81" t="n">
        <f aca="false">W411-V411</f>
        <v>-0.0001</v>
      </c>
      <c r="Y411" s="81"/>
      <c r="Z411" s="81"/>
      <c r="AA411" s="81"/>
      <c r="AB411" s="81"/>
      <c r="AC411" s="81"/>
      <c r="AD411" s="81"/>
      <c r="AE411" s="81"/>
      <c r="AF411" s="81"/>
      <c r="AG411" s="81"/>
      <c r="AH411" s="81"/>
      <c r="AI411" s="81"/>
      <c r="AJ411" s="81"/>
      <c r="AK411" s="81"/>
      <c r="AL411" s="81"/>
      <c r="AM411" s="81"/>
      <c r="AN411" s="81"/>
      <c r="AO411" s="81" t="str">
        <f aca="false">D411</f>
        <v>Arista</v>
      </c>
      <c r="AP411" s="1" t="s">
        <v>2011</v>
      </c>
      <c r="AQ411" s="1"/>
      <c r="AR411" s="1"/>
      <c r="AS411" s="1"/>
      <c r="AT411" s="1"/>
      <c r="AU411" s="1"/>
      <c r="AV411" s="1"/>
      <c r="AW411" s="1"/>
      <c r="AX411" s="1"/>
      <c r="AY411" s="1"/>
      <c r="AZ411" s="1"/>
      <c r="BA411" s="1"/>
      <c r="BB411" s="1"/>
      <c r="BC411" s="1"/>
      <c r="BD411" s="1"/>
      <c r="BE411" s="1"/>
      <c r="BF411" s="1" t="s">
        <v>14989</v>
      </c>
      <c r="BG411" s="1" t="s">
        <v>183</v>
      </c>
      <c r="BH411" s="1"/>
      <c r="BI411" s="1"/>
    </row>
    <row r="412" customFormat="false" ht="12.75" hidden="false" customHeight="false" outlineLevel="0" collapsed="false">
      <c r="A412" s="1" t="s">
        <v>2096</v>
      </c>
      <c r="B412" s="105" t="s">
        <v>2097</v>
      </c>
      <c r="C412" s="1" t="s">
        <v>1465</v>
      </c>
      <c r="D412" s="1" t="s">
        <v>82</v>
      </c>
      <c r="E412" s="1" t="s">
        <v>2098</v>
      </c>
      <c r="F412" s="1" t="s">
        <v>2099</v>
      </c>
      <c r="G412" s="1" t="n">
        <v>132</v>
      </c>
      <c r="H412" s="1" t="n">
        <v>1</v>
      </c>
      <c r="I412" s="101" t="s">
        <v>188</v>
      </c>
      <c r="J412" s="1"/>
      <c r="K412" s="1" t="n">
        <f aca="false">IFERROR(VLOOKUP(A412,'[2]Pivot HorizontalMRP'!$A$4:$B$2689,2,0),0)</f>
        <v>0</v>
      </c>
      <c r="L412" s="1" t="n">
        <f aca="false">IFERROR(VLOOKUP(A412,'[2]Pivot HorizontalMRP'!$A$4:$C$2689,3,0),0)</f>
        <v>697</v>
      </c>
      <c r="M412" s="1" t="n">
        <f aca="false">IFERROR(VLOOKUP(A412,'[2]Pivot HorizontalMRP'!$A$4:$D$2689,0.4,0),0)</f>
        <v>0</v>
      </c>
      <c r="N412" s="1" t="n">
        <f aca="false">IFERROR(VLOOKUP(A412,'[2]Pivot HorizontalMRP'!$A$4:$E$2689,5,0),0)</f>
        <v>30</v>
      </c>
      <c r="O412" s="1" t="n">
        <f aca="false">K412+L412</f>
        <v>697</v>
      </c>
      <c r="P412" s="1" t="n">
        <f aca="false">K412+L412+M412+N412</f>
        <v>727</v>
      </c>
      <c r="Q412" s="1" t="n">
        <f aca="false">IFERROR(VLOOKUP(A412,'[2]Pivot HorizontalMRP'!$A$4:$F$2689,6,0),0)</f>
        <v>168</v>
      </c>
      <c r="R412" s="1" t="n">
        <f aca="false">IFERROR(VLOOKUP(A412,'[2]Pivot HorizontalMRP'!$A$4:$G$2689,7,0),0)</f>
        <v>0</v>
      </c>
      <c r="S412" s="1" t="n">
        <f aca="false">IFERROR(VLOOKUP(A412,'[2]Pivot HorizontalMRP'!$A$4:$H$2689,8,0),0)</f>
        <v>0</v>
      </c>
      <c r="T412" s="1" t="n">
        <f aca="false">IFERROR(VLOOKUP(A412,'[2]Pivot HorizontalMRP'!$A$4:$I$2689,9,0),0)</f>
        <v>0</v>
      </c>
      <c r="U412" s="1" t="n">
        <f aca="false">IF(I412="delivery",O412-SUM(Q412+R412),IF(I412="PO",P412-SUM(Q412:R412)))</f>
        <v>559</v>
      </c>
      <c r="V412" s="81" t="n">
        <v>0.0001</v>
      </c>
      <c r="W412" s="81"/>
      <c r="X412" s="81" t="n">
        <f aca="false">W412-V412</f>
        <v>-0.0001</v>
      </c>
      <c r="Y412" s="81"/>
      <c r="Z412" s="81"/>
      <c r="AA412" s="81"/>
      <c r="AB412" s="81"/>
      <c r="AC412" s="81"/>
      <c r="AD412" s="81"/>
      <c r="AE412" s="81"/>
      <c r="AF412" s="81"/>
      <c r="AG412" s="81"/>
      <c r="AH412" s="81"/>
      <c r="AI412" s="81"/>
      <c r="AJ412" s="81"/>
      <c r="AK412" s="81"/>
      <c r="AL412" s="81"/>
      <c r="AM412" s="81"/>
      <c r="AN412" s="81"/>
      <c r="AO412" s="81" t="str">
        <f aca="false">D412</f>
        <v>Arista</v>
      </c>
      <c r="AP412" s="1" t="s">
        <v>2011</v>
      </c>
      <c r="AQ412" s="1"/>
      <c r="AR412" s="1"/>
      <c r="AS412" s="1"/>
      <c r="AT412" s="1"/>
      <c r="AU412" s="1"/>
      <c r="AV412" s="1"/>
      <c r="AW412" s="1"/>
      <c r="AX412" s="1"/>
      <c r="AY412" s="1"/>
      <c r="AZ412" s="1"/>
      <c r="BA412" s="1"/>
      <c r="BB412" s="1"/>
      <c r="BC412" s="1"/>
      <c r="BD412" s="1"/>
      <c r="BE412" s="1"/>
      <c r="BF412" s="1" t="s">
        <v>14989</v>
      </c>
      <c r="BG412" s="1" t="s">
        <v>183</v>
      </c>
      <c r="BH412" s="1"/>
      <c r="BI412" s="1"/>
    </row>
    <row r="413" customFormat="false" ht="12.75" hidden="false" customHeight="false" outlineLevel="0" collapsed="false">
      <c r="A413" s="1" t="s">
        <v>2100</v>
      </c>
      <c r="B413" s="105" t="s">
        <v>2101</v>
      </c>
      <c r="C413" s="1" t="s">
        <v>1465</v>
      </c>
      <c r="D413" s="1" t="s">
        <v>82</v>
      </c>
      <c r="E413" s="1" t="s">
        <v>2102</v>
      </c>
      <c r="F413" s="1" t="s">
        <v>2103</v>
      </c>
      <c r="G413" s="1" t="n">
        <v>55</v>
      </c>
      <c r="H413" s="1" t="n">
        <v>1</v>
      </c>
      <c r="I413" s="101" t="s">
        <v>188</v>
      </c>
      <c r="J413" s="1"/>
      <c r="K413" s="1" t="n">
        <f aca="false">IFERROR(VLOOKUP(A413,'[2]Pivot HorizontalMRP'!$A$4:$B$2689,2,0),0)</f>
        <v>0</v>
      </c>
      <c r="L413" s="1" t="n">
        <f aca="false">IFERROR(VLOOKUP(A413,'[2]Pivot HorizontalMRP'!$A$4:$C$2689,3,0),0)</f>
        <v>0</v>
      </c>
      <c r="M413" s="1" t="n">
        <f aca="false">IFERROR(VLOOKUP(A413,'[2]Pivot HorizontalMRP'!$A$4:$D$2689,0.4,0),0)</f>
        <v>0</v>
      </c>
      <c r="N413" s="1" t="n">
        <f aca="false">IFERROR(VLOOKUP(A413,'[2]Pivot HorizontalMRP'!$A$4:$E$2689,5,0),0)</f>
        <v>0</v>
      </c>
      <c r="O413" s="1" t="n">
        <f aca="false">K413+L413</f>
        <v>0</v>
      </c>
      <c r="P413" s="1" t="n">
        <f aca="false">K413+L413+M413+N413</f>
        <v>0</v>
      </c>
      <c r="Q413" s="1" t="n">
        <f aca="false">IFERROR(VLOOKUP(A413,'[2]Pivot HorizontalMRP'!$A$4:$F$2689,6,0),0)</f>
        <v>0</v>
      </c>
      <c r="R413" s="1" t="n">
        <f aca="false">IFERROR(VLOOKUP(A413,'[2]Pivot HorizontalMRP'!$A$4:$G$2689,7,0),0)</f>
        <v>20</v>
      </c>
      <c r="S413" s="1" t="n">
        <f aca="false">IFERROR(VLOOKUP(A413,'[2]Pivot HorizontalMRP'!$A$4:$H$2689,8,0),0)</f>
        <v>95</v>
      </c>
      <c r="T413" s="1" t="n">
        <f aca="false">IFERROR(VLOOKUP(A413,'[2]Pivot HorizontalMRP'!$A$4:$I$2689,9,0),0)</f>
        <v>16</v>
      </c>
      <c r="U413" s="1" t="n">
        <f aca="false">IF(I413="delivery",O413-SUM(Q413+R413),IF(I413="PO",P413-SUM(Q413:R413)))</f>
        <v>-20</v>
      </c>
      <c r="V413" s="81" t="n">
        <v>0.0001</v>
      </c>
      <c r="W413" s="81"/>
      <c r="X413" s="81" t="n">
        <f aca="false">W413-V413</f>
        <v>-0.0001</v>
      </c>
      <c r="Y413" s="81"/>
      <c r="Z413" s="81"/>
      <c r="AA413" s="81"/>
      <c r="AB413" s="81"/>
      <c r="AC413" s="81"/>
      <c r="AD413" s="81"/>
      <c r="AE413" s="81"/>
      <c r="AF413" s="81"/>
      <c r="AG413" s="81"/>
      <c r="AH413" s="81"/>
      <c r="AI413" s="81"/>
      <c r="AJ413" s="81"/>
      <c r="AK413" s="81"/>
      <c r="AL413" s="81"/>
      <c r="AM413" s="81"/>
      <c r="AN413" s="81"/>
      <c r="AO413" s="81" t="str">
        <f aca="false">D413</f>
        <v>Arista</v>
      </c>
      <c r="AP413" s="1" t="s">
        <v>2011</v>
      </c>
      <c r="AQ413" s="1"/>
      <c r="AR413" s="1"/>
      <c r="AS413" s="1"/>
      <c r="AT413" s="1"/>
      <c r="AU413" s="1"/>
      <c r="AV413" s="1"/>
      <c r="AW413" s="1"/>
      <c r="AX413" s="1"/>
      <c r="AY413" s="1"/>
      <c r="AZ413" s="1"/>
      <c r="BA413" s="1"/>
      <c r="BB413" s="1"/>
      <c r="BC413" s="1"/>
      <c r="BD413" s="1"/>
      <c r="BE413" s="1"/>
      <c r="BF413" s="1" t="s">
        <v>14989</v>
      </c>
      <c r="BG413" s="1" t="s">
        <v>183</v>
      </c>
      <c r="BH413" s="1"/>
      <c r="BI413" s="1"/>
    </row>
    <row r="414" customFormat="false" ht="12.75" hidden="false" customHeight="false" outlineLevel="0" collapsed="false">
      <c r="A414" s="1" t="s">
        <v>2104</v>
      </c>
      <c r="B414" s="105" t="s">
        <v>2105</v>
      </c>
      <c r="C414" s="1" t="s">
        <v>1465</v>
      </c>
      <c r="D414" s="1" t="s">
        <v>82</v>
      </c>
      <c r="E414" s="1" t="s">
        <v>2106</v>
      </c>
      <c r="F414" s="1" t="s">
        <v>2107</v>
      </c>
      <c r="G414" s="1" t="n">
        <v>82</v>
      </c>
      <c r="H414" s="1" t="n">
        <v>1</v>
      </c>
      <c r="I414" s="101" t="s">
        <v>188</v>
      </c>
      <c r="J414" s="1"/>
      <c r="K414" s="1" t="n">
        <f aca="false">IFERROR(VLOOKUP(A414,'[2]Pivot HorizontalMRP'!$A$4:$B$2689,2,0),0)</f>
        <v>0</v>
      </c>
      <c r="L414" s="1" t="n">
        <f aca="false">IFERROR(VLOOKUP(A414,'[2]Pivot HorizontalMRP'!$A$4:$C$2689,3,0),0)</f>
        <v>206</v>
      </c>
      <c r="M414" s="1" t="n">
        <f aca="false">IFERROR(VLOOKUP(A414,'[2]Pivot HorizontalMRP'!$A$4:$D$2689,0.4,0),0)</f>
        <v>0</v>
      </c>
      <c r="N414" s="1" t="n">
        <f aca="false">IFERROR(VLOOKUP(A414,'[2]Pivot HorizontalMRP'!$A$4:$E$2689,5,0),0)</f>
        <v>70</v>
      </c>
      <c r="O414" s="1" t="n">
        <f aca="false">K414+L414</f>
        <v>206</v>
      </c>
      <c r="P414" s="1" t="n">
        <f aca="false">K414+L414+M414+N414</f>
        <v>276</v>
      </c>
      <c r="Q414" s="1" t="n">
        <f aca="false">IFERROR(VLOOKUP(A414,'[2]Pivot HorizontalMRP'!$A$4:$F$2689,6,0),0)</f>
        <v>124</v>
      </c>
      <c r="R414" s="1" t="n">
        <f aca="false">IFERROR(VLOOKUP(A414,'[2]Pivot HorizontalMRP'!$A$4:$G$2689,7,0),0)</f>
        <v>82</v>
      </c>
      <c r="S414" s="1" t="n">
        <f aca="false">IFERROR(VLOOKUP(A414,'[2]Pivot HorizontalMRP'!$A$4:$H$2689,8,0),0)</f>
        <v>60</v>
      </c>
      <c r="T414" s="1" t="n">
        <f aca="false">IFERROR(VLOOKUP(A414,'[2]Pivot HorizontalMRP'!$A$4:$I$2689,9,0),0)</f>
        <v>26</v>
      </c>
      <c r="U414" s="1" t="n">
        <f aca="false">IF(I414="delivery",O414-SUM(Q414+R414),IF(I414="PO",P414-SUM(Q414:R414)))</f>
        <v>70</v>
      </c>
      <c r="V414" s="81" t="n">
        <v>0.0001</v>
      </c>
      <c r="W414" s="81"/>
      <c r="X414" s="81" t="n">
        <f aca="false">W414-V414</f>
        <v>-0.0001</v>
      </c>
      <c r="Y414" s="81"/>
      <c r="Z414" s="81"/>
      <c r="AA414" s="81"/>
      <c r="AB414" s="81"/>
      <c r="AC414" s="81"/>
      <c r="AD414" s="81"/>
      <c r="AE414" s="81"/>
      <c r="AF414" s="81"/>
      <c r="AG414" s="81"/>
      <c r="AH414" s="81"/>
      <c r="AI414" s="81"/>
      <c r="AJ414" s="81"/>
      <c r="AK414" s="81"/>
      <c r="AL414" s="81"/>
      <c r="AM414" s="81"/>
      <c r="AN414" s="81"/>
      <c r="AO414" s="81" t="str">
        <f aca="false">D414</f>
        <v>Arista</v>
      </c>
      <c r="AP414" s="1" t="s">
        <v>2011</v>
      </c>
      <c r="AQ414" s="1"/>
      <c r="AR414" s="1"/>
      <c r="AS414" s="1"/>
      <c r="AT414" s="1"/>
      <c r="AU414" s="1"/>
      <c r="AV414" s="1"/>
      <c r="AW414" s="1"/>
      <c r="AX414" s="1"/>
      <c r="AY414" s="1"/>
      <c r="AZ414" s="1"/>
      <c r="BA414" s="1"/>
      <c r="BB414" s="1"/>
      <c r="BC414" s="1"/>
      <c r="BD414" s="1"/>
      <c r="BE414" s="1"/>
      <c r="BF414" s="1" t="s">
        <v>14989</v>
      </c>
      <c r="BG414" s="1" t="s">
        <v>183</v>
      </c>
      <c r="BH414" s="1"/>
      <c r="BI414" s="1"/>
    </row>
    <row r="415" customFormat="false" ht="12.75" hidden="false" customHeight="false" outlineLevel="0" collapsed="false">
      <c r="A415" s="1" t="s">
        <v>2108</v>
      </c>
      <c r="B415" s="105" t="s">
        <v>2109</v>
      </c>
      <c r="C415" s="1" t="s">
        <v>1465</v>
      </c>
      <c r="D415" s="1" t="s">
        <v>82</v>
      </c>
      <c r="E415" s="1" t="s">
        <v>2110</v>
      </c>
      <c r="F415" s="1" t="s">
        <v>2111</v>
      </c>
      <c r="G415" s="1" t="n">
        <v>21</v>
      </c>
      <c r="H415" s="1" t="n">
        <v>105</v>
      </c>
      <c r="I415" s="101" t="s">
        <v>188</v>
      </c>
      <c r="J415" s="1"/>
      <c r="K415" s="1" t="n">
        <f aca="false">IFERROR(VLOOKUP(A415,'[2]Pivot HorizontalMRP'!$A$4:$B$2689,2,0),0)</f>
        <v>0</v>
      </c>
      <c r="L415" s="1" t="n">
        <f aca="false">IFERROR(VLOOKUP(A415,'[2]Pivot HorizontalMRP'!$A$4:$C$2689,3,0),0)</f>
        <v>11</v>
      </c>
      <c r="M415" s="1" t="n">
        <f aca="false">IFERROR(VLOOKUP(A415,'[2]Pivot HorizontalMRP'!$A$4:$D$2689,0.4,0),0)</f>
        <v>0</v>
      </c>
      <c r="N415" s="1" t="n">
        <f aca="false">IFERROR(VLOOKUP(A415,'[2]Pivot HorizontalMRP'!$A$4:$E$2689,5,0),0)</f>
        <v>10</v>
      </c>
      <c r="O415" s="1" t="n">
        <f aca="false">K415+L415</f>
        <v>11</v>
      </c>
      <c r="P415" s="1" t="n">
        <f aca="false">K415+L415+M415+N415</f>
        <v>21</v>
      </c>
      <c r="Q415" s="1" t="n">
        <f aca="false">IFERROR(VLOOKUP(A415,'[2]Pivot HorizontalMRP'!$A$4:$F$2689,6,0),0)</f>
        <v>3</v>
      </c>
      <c r="R415" s="1" t="n">
        <f aca="false">IFERROR(VLOOKUP(A415,'[2]Pivot HorizontalMRP'!$A$4:$G$2689,7,0),0)</f>
        <v>0</v>
      </c>
      <c r="S415" s="1" t="n">
        <f aca="false">IFERROR(VLOOKUP(A415,'[2]Pivot HorizontalMRP'!$A$4:$H$2689,8,0),0)</f>
        <v>0</v>
      </c>
      <c r="T415" s="1" t="n">
        <f aca="false">IFERROR(VLOOKUP(A415,'[2]Pivot HorizontalMRP'!$A$4:$I$2689,9,0),0)</f>
        <v>0</v>
      </c>
      <c r="U415" s="1" t="n">
        <f aca="false">IF(I415="delivery",O415-SUM(Q415+R415),IF(I415="PO",P415-SUM(Q415:R415)))</f>
        <v>18</v>
      </c>
      <c r="V415" s="81" t="n">
        <v>0.0001</v>
      </c>
      <c r="W415" s="81"/>
      <c r="X415" s="81" t="n">
        <f aca="false">W415-V415</f>
        <v>-0.0001</v>
      </c>
      <c r="Y415" s="81"/>
      <c r="Z415" s="81"/>
      <c r="AA415" s="81"/>
      <c r="AB415" s="81"/>
      <c r="AC415" s="81"/>
      <c r="AD415" s="81"/>
      <c r="AE415" s="81"/>
      <c r="AF415" s="81"/>
      <c r="AG415" s="81"/>
      <c r="AH415" s="81"/>
      <c r="AI415" s="81"/>
      <c r="AJ415" s="81"/>
      <c r="AK415" s="81"/>
      <c r="AL415" s="81"/>
      <c r="AM415" s="81"/>
      <c r="AN415" s="81"/>
      <c r="AO415" s="81" t="str">
        <f aca="false">D415</f>
        <v>Arista</v>
      </c>
      <c r="AP415" s="1" t="s">
        <v>2011</v>
      </c>
      <c r="AQ415" s="1"/>
      <c r="AR415" s="1"/>
      <c r="AS415" s="1"/>
      <c r="AT415" s="1"/>
      <c r="AU415" s="1"/>
      <c r="AV415" s="1"/>
      <c r="AW415" s="1"/>
      <c r="AX415" s="1"/>
      <c r="AY415" s="1"/>
      <c r="AZ415" s="1"/>
      <c r="BA415" s="1"/>
      <c r="BB415" s="1"/>
      <c r="BC415" s="1"/>
      <c r="BD415" s="1"/>
      <c r="BE415" s="1"/>
      <c r="BF415" s="1" t="s">
        <v>14989</v>
      </c>
      <c r="BG415" s="1" t="s">
        <v>183</v>
      </c>
      <c r="BH415" s="1"/>
      <c r="BI415" s="1"/>
    </row>
    <row r="416" customFormat="false" ht="12.75" hidden="false" customHeight="false" outlineLevel="0" collapsed="false">
      <c r="A416" s="1" t="s">
        <v>2112</v>
      </c>
      <c r="B416" s="105" t="s">
        <v>2113</v>
      </c>
      <c r="C416" s="1" t="s">
        <v>1465</v>
      </c>
      <c r="D416" s="1" t="s">
        <v>82</v>
      </c>
      <c r="E416" s="1" t="s">
        <v>2114</v>
      </c>
      <c r="F416" s="1" t="s">
        <v>2115</v>
      </c>
      <c r="G416" s="1" t="n">
        <v>123</v>
      </c>
      <c r="H416" s="1" t="n">
        <v>1</v>
      </c>
      <c r="I416" s="101" t="s">
        <v>188</v>
      </c>
      <c r="J416" s="1"/>
      <c r="K416" s="1" t="n">
        <f aca="false">IFERROR(VLOOKUP(A416,'[2]Pivot HorizontalMRP'!$A$4:$B$2689,2,0),0)</f>
        <v>0</v>
      </c>
      <c r="L416" s="1" t="n">
        <f aca="false">IFERROR(VLOOKUP(A416,'[2]Pivot HorizontalMRP'!$A$4:$C$2689,3,0),0)</f>
        <v>275</v>
      </c>
      <c r="M416" s="1" t="n">
        <f aca="false">IFERROR(VLOOKUP(A416,'[2]Pivot HorizontalMRP'!$A$4:$D$2689,0.4,0),0)</f>
        <v>0</v>
      </c>
      <c r="N416" s="1" t="n">
        <f aca="false">IFERROR(VLOOKUP(A416,'[2]Pivot HorizontalMRP'!$A$4:$E$2689,5,0),0)</f>
        <v>0</v>
      </c>
      <c r="O416" s="1" t="n">
        <f aca="false">K416+L416</f>
        <v>275</v>
      </c>
      <c r="P416" s="1" t="n">
        <f aca="false">K416+L416+M416+N416</f>
        <v>275</v>
      </c>
      <c r="Q416" s="1" t="n">
        <f aca="false">IFERROR(VLOOKUP(A416,'[2]Pivot HorizontalMRP'!$A$4:$F$2689,6,0),0)</f>
        <v>120</v>
      </c>
      <c r="R416" s="1" t="n">
        <f aca="false">IFERROR(VLOOKUP(A416,'[2]Pivot HorizontalMRP'!$A$4:$G$2689,7,0),0)</f>
        <v>50</v>
      </c>
      <c r="S416" s="1" t="n">
        <f aca="false">IFERROR(VLOOKUP(A416,'[2]Pivot HorizontalMRP'!$A$4:$H$2689,8,0),0)</f>
        <v>54</v>
      </c>
      <c r="T416" s="1" t="n">
        <f aca="false">IFERROR(VLOOKUP(A416,'[2]Pivot HorizontalMRP'!$A$4:$I$2689,9,0),0)</f>
        <v>18</v>
      </c>
      <c r="U416" s="1" t="n">
        <f aca="false">IF(I416="delivery",O416-SUM(Q416+R416),IF(I416="PO",P416-SUM(Q416:R416)))</f>
        <v>105</v>
      </c>
      <c r="V416" s="81" t="n">
        <v>0.0001</v>
      </c>
      <c r="W416" s="81"/>
      <c r="X416" s="81" t="n">
        <f aca="false">W416-V416</f>
        <v>-0.0001</v>
      </c>
      <c r="Y416" s="81"/>
      <c r="Z416" s="81"/>
      <c r="AA416" s="81"/>
      <c r="AB416" s="81"/>
      <c r="AC416" s="81"/>
      <c r="AD416" s="81"/>
      <c r="AE416" s="81"/>
      <c r="AF416" s="81"/>
      <c r="AG416" s="81"/>
      <c r="AH416" s="81"/>
      <c r="AI416" s="81"/>
      <c r="AJ416" s="81"/>
      <c r="AK416" s="81"/>
      <c r="AL416" s="81"/>
      <c r="AM416" s="81"/>
      <c r="AN416" s="81"/>
      <c r="AO416" s="81" t="str">
        <f aca="false">D416</f>
        <v>Arista</v>
      </c>
      <c r="AP416" s="1" t="s">
        <v>2011</v>
      </c>
      <c r="AQ416" s="1"/>
      <c r="AR416" s="1"/>
      <c r="AS416" s="1"/>
      <c r="AT416" s="1"/>
      <c r="AU416" s="1"/>
      <c r="AV416" s="1"/>
      <c r="AW416" s="1"/>
      <c r="AX416" s="1"/>
      <c r="AY416" s="1"/>
      <c r="AZ416" s="1"/>
      <c r="BA416" s="1"/>
      <c r="BB416" s="1"/>
      <c r="BC416" s="1"/>
      <c r="BD416" s="1"/>
      <c r="BE416" s="1"/>
      <c r="BF416" s="1" t="s">
        <v>14989</v>
      </c>
      <c r="BG416" s="1" t="s">
        <v>183</v>
      </c>
      <c r="BH416" s="1"/>
      <c r="BI416" s="1"/>
    </row>
    <row r="417" customFormat="false" ht="12.75" hidden="false" customHeight="false" outlineLevel="0" collapsed="false">
      <c r="A417" s="1" t="s">
        <v>2116</v>
      </c>
      <c r="B417" s="105" t="s">
        <v>2117</v>
      </c>
      <c r="C417" s="1" t="s">
        <v>1465</v>
      </c>
      <c r="D417" s="1" t="s">
        <v>82</v>
      </c>
      <c r="E417" s="1" t="s">
        <v>2118</v>
      </c>
      <c r="F417" s="1" t="s">
        <v>2119</v>
      </c>
      <c r="G417" s="1" t="n">
        <v>118</v>
      </c>
      <c r="H417" s="1" t="n">
        <v>1</v>
      </c>
      <c r="I417" s="101" t="s">
        <v>188</v>
      </c>
      <c r="J417" s="1"/>
      <c r="K417" s="1" t="n">
        <f aca="false">IFERROR(VLOOKUP(A417,'[2]Pivot HorizontalMRP'!$A$4:$B$2689,2,0),0)</f>
        <v>0</v>
      </c>
      <c r="L417" s="1" t="n">
        <f aca="false">IFERROR(VLOOKUP(A417,'[2]Pivot HorizontalMRP'!$A$4:$C$2689,3,0),0)</f>
        <v>196</v>
      </c>
      <c r="M417" s="1" t="n">
        <f aca="false">IFERROR(VLOOKUP(A417,'[2]Pivot HorizontalMRP'!$A$4:$D$2689,0.4,0),0)</f>
        <v>0</v>
      </c>
      <c r="N417" s="1" t="n">
        <f aca="false">IFERROR(VLOOKUP(A417,'[2]Pivot HorizontalMRP'!$A$4:$E$2689,5,0),0)</f>
        <v>50</v>
      </c>
      <c r="O417" s="1" t="n">
        <f aca="false">K417+L417</f>
        <v>196</v>
      </c>
      <c r="P417" s="1" t="n">
        <f aca="false">K417+L417+M417+N417</f>
        <v>246</v>
      </c>
      <c r="Q417" s="1" t="n">
        <f aca="false">IFERROR(VLOOKUP(A417,'[2]Pivot HorizontalMRP'!$A$4:$F$2689,6,0),0)</f>
        <v>128</v>
      </c>
      <c r="R417" s="1" t="n">
        <f aca="false">IFERROR(VLOOKUP(A417,'[2]Pivot HorizontalMRP'!$A$4:$G$2689,7,0),0)</f>
        <v>119</v>
      </c>
      <c r="S417" s="1" t="n">
        <f aca="false">IFERROR(VLOOKUP(A417,'[2]Pivot HorizontalMRP'!$A$4:$H$2689,8,0),0)</f>
        <v>129</v>
      </c>
      <c r="T417" s="1" t="n">
        <f aca="false">IFERROR(VLOOKUP(A417,'[2]Pivot HorizontalMRP'!$A$4:$I$2689,9,0),0)</f>
        <v>86</v>
      </c>
      <c r="U417" s="1" t="n">
        <f aca="false">IF(I417="delivery",O417-SUM(Q417+R417),IF(I417="PO",P417-SUM(Q417:R417)))</f>
        <v>-1</v>
      </c>
      <c r="V417" s="81" t="n">
        <v>0.0001</v>
      </c>
      <c r="W417" s="81"/>
      <c r="X417" s="81" t="n">
        <f aca="false">W417-V417</f>
        <v>-0.0001</v>
      </c>
      <c r="Y417" s="81"/>
      <c r="Z417" s="81"/>
      <c r="AA417" s="81"/>
      <c r="AB417" s="81"/>
      <c r="AC417" s="81"/>
      <c r="AD417" s="81"/>
      <c r="AE417" s="81"/>
      <c r="AF417" s="81"/>
      <c r="AG417" s="81"/>
      <c r="AH417" s="81"/>
      <c r="AI417" s="81"/>
      <c r="AJ417" s="81"/>
      <c r="AK417" s="81"/>
      <c r="AL417" s="81"/>
      <c r="AM417" s="81"/>
      <c r="AN417" s="81"/>
      <c r="AO417" s="81" t="str">
        <f aca="false">D417</f>
        <v>Arista</v>
      </c>
      <c r="AP417" s="1" t="s">
        <v>2011</v>
      </c>
      <c r="AQ417" s="1"/>
      <c r="AR417" s="1"/>
      <c r="AS417" s="1"/>
      <c r="AT417" s="1"/>
      <c r="AU417" s="1"/>
      <c r="AV417" s="1"/>
      <c r="AW417" s="1"/>
      <c r="AX417" s="1"/>
      <c r="AY417" s="1"/>
      <c r="AZ417" s="1"/>
      <c r="BA417" s="1"/>
      <c r="BB417" s="1"/>
      <c r="BC417" s="1"/>
      <c r="BD417" s="1"/>
      <c r="BE417" s="1"/>
      <c r="BF417" s="1" t="s">
        <v>14989</v>
      </c>
      <c r="BG417" s="1" t="s">
        <v>183</v>
      </c>
      <c r="BH417" s="1"/>
      <c r="BI417" s="1"/>
    </row>
    <row r="418" customFormat="false" ht="12.75" hidden="false" customHeight="false" outlineLevel="0" collapsed="false">
      <c r="A418" s="1" t="s">
        <v>2120</v>
      </c>
      <c r="B418" s="105" t="s">
        <v>2121</v>
      </c>
      <c r="C418" s="1" t="s">
        <v>1465</v>
      </c>
      <c r="D418" s="1" t="s">
        <v>82</v>
      </c>
      <c r="E418" s="1" t="s">
        <v>2122</v>
      </c>
      <c r="F418" s="1" t="s">
        <v>2123</v>
      </c>
      <c r="G418" s="1" t="n">
        <v>66</v>
      </c>
      <c r="H418" s="1" t="n">
        <v>1</v>
      </c>
      <c r="I418" s="101" t="s">
        <v>188</v>
      </c>
      <c r="J418" s="1"/>
      <c r="K418" s="1" t="n">
        <f aca="false">IFERROR(VLOOKUP(A418,'[2]Pivot HorizontalMRP'!$A$4:$B$2689,2,0),0)</f>
        <v>0</v>
      </c>
      <c r="L418" s="1" t="n">
        <f aca="false">IFERROR(VLOOKUP(A418,'[2]Pivot HorizontalMRP'!$A$4:$C$2689,3,0),0)</f>
        <v>348</v>
      </c>
      <c r="M418" s="1" t="n">
        <f aca="false">IFERROR(VLOOKUP(A418,'[2]Pivot HorizontalMRP'!$A$4:$D$2689,0.4,0),0)</f>
        <v>0</v>
      </c>
      <c r="N418" s="1" t="n">
        <f aca="false">IFERROR(VLOOKUP(A418,'[2]Pivot HorizontalMRP'!$A$4:$E$2689,5,0),0)</f>
        <v>192</v>
      </c>
      <c r="O418" s="1" t="n">
        <f aca="false">K418+L418</f>
        <v>348</v>
      </c>
      <c r="P418" s="1" t="n">
        <f aca="false">K418+L418+M418+N418</f>
        <v>540</v>
      </c>
      <c r="Q418" s="1" t="n">
        <f aca="false">IFERROR(VLOOKUP(A418,'[2]Pivot HorizontalMRP'!$A$4:$F$2689,6,0),0)</f>
        <v>236</v>
      </c>
      <c r="R418" s="1" t="n">
        <f aca="false">IFERROR(VLOOKUP(A418,'[2]Pivot HorizontalMRP'!$A$4:$G$2689,7,0),0)</f>
        <v>212</v>
      </c>
      <c r="S418" s="1" t="n">
        <f aca="false">IFERROR(VLOOKUP(A418,'[2]Pivot HorizontalMRP'!$A$4:$H$2689,8,0),0)</f>
        <v>138</v>
      </c>
      <c r="T418" s="1" t="n">
        <f aca="false">IFERROR(VLOOKUP(A418,'[2]Pivot HorizontalMRP'!$A$4:$I$2689,9,0),0)</f>
        <v>100</v>
      </c>
      <c r="U418" s="1" t="n">
        <f aca="false">IF(I418="delivery",O418-SUM(Q418+R418),IF(I418="PO",P418-SUM(Q418:R418)))</f>
        <v>92</v>
      </c>
      <c r="V418" s="81" t="n">
        <v>0.0001</v>
      </c>
      <c r="W418" s="81"/>
      <c r="X418" s="81" t="n">
        <f aca="false">W418-V418</f>
        <v>-0.0001</v>
      </c>
      <c r="Y418" s="81"/>
      <c r="Z418" s="81"/>
      <c r="AA418" s="81"/>
      <c r="AB418" s="81"/>
      <c r="AC418" s="81"/>
      <c r="AD418" s="81"/>
      <c r="AE418" s="81"/>
      <c r="AF418" s="81"/>
      <c r="AG418" s="81"/>
      <c r="AH418" s="81"/>
      <c r="AI418" s="81"/>
      <c r="AJ418" s="81"/>
      <c r="AK418" s="81"/>
      <c r="AL418" s="81"/>
      <c r="AM418" s="81"/>
      <c r="AN418" s="81"/>
      <c r="AO418" s="81" t="str">
        <f aca="false">D418</f>
        <v>Arista</v>
      </c>
      <c r="AP418" s="1" t="s">
        <v>2011</v>
      </c>
      <c r="AQ418" s="1"/>
      <c r="AR418" s="1"/>
      <c r="AS418" s="1"/>
      <c r="AT418" s="1"/>
      <c r="AU418" s="1"/>
      <c r="AV418" s="1"/>
      <c r="AW418" s="1"/>
      <c r="AX418" s="1"/>
      <c r="AY418" s="1"/>
      <c r="AZ418" s="1"/>
      <c r="BA418" s="1"/>
      <c r="BB418" s="1"/>
      <c r="BC418" s="1"/>
      <c r="BD418" s="1"/>
      <c r="BE418" s="1"/>
      <c r="BF418" s="1" t="s">
        <v>14989</v>
      </c>
      <c r="BG418" s="1" t="s">
        <v>183</v>
      </c>
      <c r="BH418" s="1"/>
      <c r="BI418" s="1"/>
    </row>
    <row r="419" customFormat="false" ht="12.75" hidden="false" customHeight="false" outlineLevel="0" collapsed="false">
      <c r="A419" s="1" t="s">
        <v>2124</v>
      </c>
      <c r="B419" s="105" t="s">
        <v>2125</v>
      </c>
      <c r="C419" s="1" t="s">
        <v>1465</v>
      </c>
      <c r="D419" s="1" t="s">
        <v>82</v>
      </c>
      <c r="E419" s="1" t="s">
        <v>2126</v>
      </c>
      <c r="F419" s="1" t="s">
        <v>2127</v>
      </c>
      <c r="G419" s="1" t="n">
        <v>138</v>
      </c>
      <c r="H419" s="1" t="n">
        <v>1</v>
      </c>
      <c r="I419" s="101" t="s">
        <v>188</v>
      </c>
      <c r="J419" s="1"/>
      <c r="K419" s="1" t="n">
        <f aca="false">IFERROR(VLOOKUP(A419,'[2]Pivot HorizontalMRP'!$A$4:$B$2689,2,0),0)</f>
        <v>0</v>
      </c>
      <c r="L419" s="1" t="n">
        <f aca="false">IFERROR(VLOOKUP(A419,'[2]Pivot HorizontalMRP'!$A$4:$C$2689,3,0),0)</f>
        <v>270</v>
      </c>
      <c r="M419" s="1" t="n">
        <f aca="false">IFERROR(VLOOKUP(A419,'[2]Pivot HorizontalMRP'!$A$4:$D$2689,0.4,0),0)</f>
        <v>0</v>
      </c>
      <c r="N419" s="1" t="n">
        <f aca="false">IFERROR(VLOOKUP(A419,'[2]Pivot HorizontalMRP'!$A$4:$E$2689,5,0),0)</f>
        <v>100</v>
      </c>
      <c r="O419" s="1" t="n">
        <f aca="false">K419+L419</f>
        <v>270</v>
      </c>
      <c r="P419" s="1" t="n">
        <f aca="false">K419+L419+M419+N419</f>
        <v>370</v>
      </c>
      <c r="Q419" s="1" t="n">
        <f aca="false">IFERROR(VLOOKUP(A419,'[2]Pivot HorizontalMRP'!$A$4:$F$2689,6,0),0)</f>
        <v>550</v>
      </c>
      <c r="R419" s="1" t="n">
        <f aca="false">IFERROR(VLOOKUP(A419,'[2]Pivot HorizontalMRP'!$A$4:$G$2689,7,0),0)</f>
        <v>196</v>
      </c>
      <c r="S419" s="1" t="n">
        <f aca="false">IFERROR(VLOOKUP(A419,'[2]Pivot HorizontalMRP'!$A$4:$H$2689,8,0),0)</f>
        <v>213</v>
      </c>
      <c r="T419" s="1" t="n">
        <f aca="false">IFERROR(VLOOKUP(A419,'[2]Pivot HorizontalMRP'!$A$4:$I$2689,9,0),0)</f>
        <v>71</v>
      </c>
      <c r="U419" s="1" t="n">
        <f aca="false">IF(I419="delivery",O419-SUM(Q419+R419),IF(I419="PO",P419-SUM(Q419:R419)))</f>
        <v>-376</v>
      </c>
      <c r="V419" s="81" t="n">
        <v>0.0001</v>
      </c>
      <c r="W419" s="81"/>
      <c r="X419" s="81" t="n">
        <f aca="false">W419-V419</f>
        <v>-0.0001</v>
      </c>
      <c r="Y419" s="81"/>
      <c r="Z419" s="81"/>
      <c r="AA419" s="81"/>
      <c r="AB419" s="81"/>
      <c r="AC419" s="81"/>
      <c r="AD419" s="81"/>
      <c r="AE419" s="81"/>
      <c r="AF419" s="81"/>
      <c r="AG419" s="81"/>
      <c r="AH419" s="81"/>
      <c r="AI419" s="81"/>
      <c r="AJ419" s="81"/>
      <c r="AK419" s="81"/>
      <c r="AL419" s="81"/>
      <c r="AM419" s="81"/>
      <c r="AN419" s="81"/>
      <c r="AO419" s="81" t="str">
        <f aca="false">D419</f>
        <v>Arista</v>
      </c>
      <c r="AP419" s="1" t="s">
        <v>2011</v>
      </c>
      <c r="AQ419" s="1"/>
      <c r="AR419" s="1"/>
      <c r="AS419" s="1"/>
      <c r="AT419" s="1"/>
      <c r="AU419" s="1"/>
      <c r="AV419" s="1"/>
      <c r="AW419" s="1"/>
      <c r="AX419" s="1"/>
      <c r="AY419" s="1"/>
      <c r="AZ419" s="1"/>
      <c r="BA419" s="1"/>
      <c r="BB419" s="1"/>
      <c r="BC419" s="1"/>
      <c r="BD419" s="1"/>
      <c r="BE419" s="1"/>
      <c r="BF419" s="1" t="s">
        <v>14989</v>
      </c>
      <c r="BG419" s="1" t="s">
        <v>183</v>
      </c>
      <c r="BH419" s="1"/>
      <c r="BI419" s="1"/>
    </row>
    <row r="420" customFormat="false" ht="12.75" hidden="false" customHeight="false" outlineLevel="0" collapsed="false">
      <c r="A420" s="1" t="s">
        <v>2128</v>
      </c>
      <c r="B420" s="105" t="s">
        <v>2129</v>
      </c>
      <c r="C420" s="1" t="s">
        <v>1465</v>
      </c>
      <c r="D420" s="1" t="s">
        <v>82</v>
      </c>
      <c r="E420" s="1" t="s">
        <v>2130</v>
      </c>
      <c r="F420" s="1" t="s">
        <v>2131</v>
      </c>
      <c r="G420" s="1" t="n">
        <v>138</v>
      </c>
      <c r="H420" s="1" t="n">
        <v>1</v>
      </c>
      <c r="I420" s="101" t="s">
        <v>188</v>
      </c>
      <c r="J420" s="1"/>
      <c r="K420" s="1" t="n">
        <f aca="false">IFERROR(VLOOKUP(A420,'[2]Pivot HorizontalMRP'!$A$4:$B$2689,2,0),0)</f>
        <v>0</v>
      </c>
      <c r="L420" s="1" t="n">
        <f aca="false">IFERROR(VLOOKUP(A420,'[2]Pivot HorizontalMRP'!$A$4:$C$2689,3,0),0)</f>
        <v>0</v>
      </c>
      <c r="M420" s="1" t="n">
        <f aca="false">IFERROR(VLOOKUP(A420,'[2]Pivot HorizontalMRP'!$A$4:$D$2689,0.4,0),0)</f>
        <v>0</v>
      </c>
      <c r="N420" s="1" t="n">
        <f aca="false">IFERROR(VLOOKUP(A420,'[2]Pivot HorizontalMRP'!$A$4:$E$2689,5,0),0)</f>
        <v>2205</v>
      </c>
      <c r="O420" s="1" t="n">
        <f aca="false">K420+L420</f>
        <v>0</v>
      </c>
      <c r="P420" s="1" t="n">
        <f aca="false">K420+L420+M420+N420</f>
        <v>2205</v>
      </c>
      <c r="Q420" s="1" t="n">
        <f aca="false">IFERROR(VLOOKUP(A420,'[2]Pivot HorizontalMRP'!$A$4:$F$2689,6,0),0)</f>
        <v>6183</v>
      </c>
      <c r="R420" s="1" t="n">
        <f aca="false">IFERROR(VLOOKUP(A420,'[2]Pivot HorizontalMRP'!$A$4:$G$2689,7,0),0)</f>
        <v>3860</v>
      </c>
      <c r="S420" s="1" t="n">
        <f aca="false">IFERROR(VLOOKUP(A420,'[2]Pivot HorizontalMRP'!$A$4:$H$2689,8,0),0)</f>
        <v>4256</v>
      </c>
      <c r="T420" s="1" t="n">
        <f aca="false">IFERROR(VLOOKUP(A420,'[2]Pivot HorizontalMRP'!$A$4:$I$2689,9,0),0)</f>
        <v>2696</v>
      </c>
      <c r="U420" s="1" t="n">
        <f aca="false">IF(I420="delivery",O420-SUM(Q420+R420),IF(I420="PO",P420-SUM(Q420:R420)))</f>
        <v>-7838</v>
      </c>
      <c r="V420" s="81" t="n">
        <v>0.0001</v>
      </c>
      <c r="W420" s="81"/>
      <c r="X420" s="81" t="n">
        <f aca="false">W420-V420</f>
        <v>-0.0001</v>
      </c>
      <c r="Y420" s="81"/>
      <c r="Z420" s="81"/>
      <c r="AA420" s="81"/>
      <c r="AB420" s="81"/>
      <c r="AC420" s="81"/>
      <c r="AD420" s="81"/>
      <c r="AE420" s="81"/>
      <c r="AF420" s="81"/>
      <c r="AG420" s="81"/>
      <c r="AH420" s="81"/>
      <c r="AI420" s="81"/>
      <c r="AJ420" s="81"/>
      <c r="AK420" s="81"/>
      <c r="AL420" s="81"/>
      <c r="AM420" s="81"/>
      <c r="AN420" s="81"/>
      <c r="AO420" s="81" t="str">
        <f aca="false">D420</f>
        <v>Arista</v>
      </c>
      <c r="AP420" s="1" t="s">
        <v>2011</v>
      </c>
      <c r="AQ420" s="1"/>
      <c r="AR420" s="1"/>
      <c r="AS420" s="1"/>
      <c r="AT420" s="1"/>
      <c r="AU420" s="1"/>
      <c r="AV420" s="1"/>
      <c r="AW420" s="1"/>
      <c r="AX420" s="1"/>
      <c r="AY420" s="1"/>
      <c r="AZ420" s="1"/>
      <c r="BA420" s="1"/>
      <c r="BB420" s="1"/>
      <c r="BC420" s="1"/>
      <c r="BD420" s="1"/>
      <c r="BE420" s="1"/>
      <c r="BF420" s="1" t="s">
        <v>14989</v>
      </c>
      <c r="BG420" s="1" t="s">
        <v>183</v>
      </c>
      <c r="BH420" s="1"/>
      <c r="BI420" s="1"/>
    </row>
    <row r="421" customFormat="false" ht="12.75" hidden="false" customHeight="false" outlineLevel="0" collapsed="false">
      <c r="A421" s="1" t="s">
        <v>2132</v>
      </c>
      <c r="B421" s="105" t="s">
        <v>2133</v>
      </c>
      <c r="C421" s="1" t="s">
        <v>1465</v>
      </c>
      <c r="D421" s="1" t="s">
        <v>82</v>
      </c>
      <c r="E421" s="1" t="s">
        <v>2134</v>
      </c>
      <c r="F421" s="1" t="s">
        <v>2135</v>
      </c>
      <c r="G421" s="1" t="n">
        <v>138</v>
      </c>
      <c r="H421" s="1" t="n">
        <v>1</v>
      </c>
      <c r="I421" s="101" t="s">
        <v>188</v>
      </c>
      <c r="J421" s="1"/>
      <c r="K421" s="1" t="n">
        <f aca="false">IFERROR(VLOOKUP(A421,'[2]Pivot HorizontalMRP'!$A$4:$B$2689,2,0),0)</f>
        <v>0</v>
      </c>
      <c r="L421" s="1" t="n">
        <f aca="false">IFERROR(VLOOKUP(A421,'[2]Pivot HorizontalMRP'!$A$4:$C$2689,3,0),0)</f>
        <v>56</v>
      </c>
      <c r="M421" s="1" t="n">
        <f aca="false">IFERROR(VLOOKUP(A421,'[2]Pivot HorizontalMRP'!$A$4:$D$2689,0.4,0),0)</f>
        <v>0</v>
      </c>
      <c r="N421" s="1" t="n">
        <f aca="false">IFERROR(VLOOKUP(A421,'[2]Pivot HorizontalMRP'!$A$4:$E$2689,5,0),0)</f>
        <v>50</v>
      </c>
      <c r="O421" s="1" t="n">
        <f aca="false">K421+L421</f>
        <v>56</v>
      </c>
      <c r="P421" s="1" t="n">
        <f aca="false">K421+L421+M421+N421</f>
        <v>106</v>
      </c>
      <c r="Q421" s="1" t="n">
        <f aca="false">IFERROR(VLOOKUP(A421,'[2]Pivot HorizontalMRP'!$A$4:$F$2689,6,0),0)</f>
        <v>96</v>
      </c>
      <c r="R421" s="1" t="n">
        <f aca="false">IFERROR(VLOOKUP(A421,'[2]Pivot HorizontalMRP'!$A$4:$G$2689,7,0),0)</f>
        <v>108</v>
      </c>
      <c r="S421" s="1" t="n">
        <f aca="false">IFERROR(VLOOKUP(A421,'[2]Pivot HorizontalMRP'!$A$4:$H$2689,8,0),0)</f>
        <v>84</v>
      </c>
      <c r="T421" s="1" t="n">
        <f aca="false">IFERROR(VLOOKUP(A421,'[2]Pivot HorizontalMRP'!$A$4:$I$2689,9,0),0)</f>
        <v>28</v>
      </c>
      <c r="U421" s="1" t="n">
        <f aca="false">IF(I421="delivery",O421-SUM(Q421+R421),IF(I421="PO",P421-SUM(Q421:R421)))</f>
        <v>-98</v>
      </c>
      <c r="V421" s="81" t="n">
        <v>0.0001</v>
      </c>
      <c r="W421" s="81"/>
      <c r="X421" s="81" t="n">
        <f aca="false">W421-V421</f>
        <v>-0.0001</v>
      </c>
      <c r="Y421" s="81"/>
      <c r="Z421" s="81"/>
      <c r="AA421" s="81"/>
      <c r="AB421" s="81"/>
      <c r="AC421" s="81"/>
      <c r="AD421" s="81"/>
      <c r="AE421" s="81"/>
      <c r="AF421" s="81"/>
      <c r="AG421" s="81"/>
      <c r="AH421" s="81"/>
      <c r="AI421" s="81"/>
      <c r="AJ421" s="81"/>
      <c r="AK421" s="81"/>
      <c r="AL421" s="81"/>
      <c r="AM421" s="81"/>
      <c r="AN421" s="81"/>
      <c r="AO421" s="81" t="str">
        <f aca="false">D421</f>
        <v>Arista</v>
      </c>
      <c r="AP421" s="1" t="s">
        <v>2011</v>
      </c>
      <c r="AQ421" s="1"/>
      <c r="AR421" s="1"/>
      <c r="AS421" s="1"/>
      <c r="AT421" s="1"/>
      <c r="AU421" s="1"/>
      <c r="AV421" s="1"/>
      <c r="AW421" s="1"/>
      <c r="AX421" s="1"/>
      <c r="AY421" s="1"/>
      <c r="AZ421" s="1"/>
      <c r="BA421" s="1"/>
      <c r="BB421" s="1"/>
      <c r="BC421" s="1"/>
      <c r="BD421" s="1"/>
      <c r="BE421" s="1"/>
      <c r="BF421" s="1" t="s">
        <v>14989</v>
      </c>
      <c r="BG421" s="1" t="s">
        <v>183</v>
      </c>
      <c r="BH421" s="1"/>
      <c r="BI421" s="1"/>
    </row>
    <row r="422" customFormat="false" ht="12.75" hidden="false" customHeight="false" outlineLevel="0" collapsed="false">
      <c r="A422" s="1" t="s">
        <v>2136</v>
      </c>
      <c r="B422" s="105" t="s">
        <v>2137</v>
      </c>
      <c r="C422" s="1" t="s">
        <v>1465</v>
      </c>
      <c r="D422" s="1" t="s">
        <v>82</v>
      </c>
      <c r="E422" s="1" t="s">
        <v>2138</v>
      </c>
      <c r="F422" s="1" t="s">
        <v>2139</v>
      </c>
      <c r="G422" s="1" t="n">
        <v>132</v>
      </c>
      <c r="H422" s="1" t="n">
        <v>1</v>
      </c>
      <c r="I422" s="101" t="s">
        <v>188</v>
      </c>
      <c r="J422" s="1"/>
      <c r="K422" s="1" t="n">
        <f aca="false">IFERROR(VLOOKUP(A422,'[2]Pivot HorizontalMRP'!$A$4:$B$2689,2,0),0)</f>
        <v>0</v>
      </c>
      <c r="L422" s="1" t="n">
        <f aca="false">IFERROR(VLOOKUP(A422,'[2]Pivot HorizontalMRP'!$A$4:$C$2689,3,0),0)</f>
        <v>0</v>
      </c>
      <c r="M422" s="1" t="n">
        <f aca="false">IFERROR(VLOOKUP(A422,'[2]Pivot HorizontalMRP'!$A$4:$D$2689,0.4,0),0)</f>
        <v>0</v>
      </c>
      <c r="N422" s="1" t="n">
        <f aca="false">IFERROR(VLOOKUP(A422,'[2]Pivot HorizontalMRP'!$A$4:$E$2689,5,0),0)</f>
        <v>0</v>
      </c>
      <c r="O422" s="1" t="n">
        <f aca="false">K422+L422</f>
        <v>0</v>
      </c>
      <c r="P422" s="1" t="n">
        <f aca="false">K422+L422+M422+N422</f>
        <v>0</v>
      </c>
      <c r="Q422" s="1" t="n">
        <f aca="false">IFERROR(VLOOKUP(A422,'[2]Pivot HorizontalMRP'!$A$4:$F$2689,6,0),0)</f>
        <v>0</v>
      </c>
      <c r="R422" s="1" t="n">
        <f aca="false">IFERROR(VLOOKUP(A422,'[2]Pivot HorizontalMRP'!$A$4:$G$2689,7,0),0)</f>
        <v>0</v>
      </c>
      <c r="S422" s="1" t="n">
        <f aca="false">IFERROR(VLOOKUP(A422,'[2]Pivot HorizontalMRP'!$A$4:$H$2689,8,0),0)</f>
        <v>0</v>
      </c>
      <c r="T422" s="1" t="n">
        <f aca="false">IFERROR(VLOOKUP(A422,'[2]Pivot HorizontalMRP'!$A$4:$I$2689,9,0),0)</f>
        <v>0</v>
      </c>
      <c r="U422" s="1" t="n">
        <f aca="false">IF(I422="delivery",O422-SUM(Q422+R422),IF(I422="PO",P422-SUM(Q422:R422)))</f>
        <v>0</v>
      </c>
      <c r="V422" s="81" t="n">
        <v>0.0001</v>
      </c>
      <c r="W422" s="81"/>
      <c r="X422" s="81" t="n">
        <f aca="false">W422-V422</f>
        <v>-0.0001</v>
      </c>
      <c r="Y422" s="81"/>
      <c r="Z422" s="81"/>
      <c r="AA422" s="81"/>
      <c r="AB422" s="81"/>
      <c r="AC422" s="81"/>
      <c r="AD422" s="81"/>
      <c r="AE422" s="81"/>
      <c r="AF422" s="81"/>
      <c r="AG422" s="81"/>
      <c r="AH422" s="81"/>
      <c r="AI422" s="81"/>
      <c r="AJ422" s="81"/>
      <c r="AK422" s="81"/>
      <c r="AL422" s="81"/>
      <c r="AM422" s="81"/>
      <c r="AN422" s="81"/>
      <c r="AO422" s="81" t="str">
        <f aca="false">D422</f>
        <v>Arista</v>
      </c>
      <c r="AP422" s="1" t="s">
        <v>2011</v>
      </c>
      <c r="AQ422" s="1"/>
      <c r="AR422" s="1"/>
      <c r="AS422" s="1"/>
      <c r="AT422" s="1"/>
      <c r="AU422" s="1"/>
      <c r="AV422" s="1"/>
      <c r="AW422" s="1"/>
      <c r="AX422" s="1"/>
      <c r="AY422" s="1"/>
      <c r="AZ422" s="1"/>
      <c r="BA422" s="1"/>
      <c r="BB422" s="1"/>
      <c r="BC422" s="1"/>
      <c r="BD422" s="1"/>
      <c r="BE422" s="1"/>
      <c r="BF422" s="1" t="s">
        <v>14989</v>
      </c>
      <c r="BG422" s="1" t="s">
        <v>183</v>
      </c>
      <c r="BH422" s="1"/>
      <c r="BI422" s="1"/>
    </row>
    <row r="423" customFormat="false" ht="12.75" hidden="false" customHeight="false" outlineLevel="0" collapsed="false">
      <c r="A423" s="1" t="s">
        <v>2140</v>
      </c>
      <c r="B423" s="105" t="s">
        <v>2141</v>
      </c>
      <c r="C423" s="1" t="s">
        <v>1465</v>
      </c>
      <c r="D423" s="1" t="s">
        <v>82</v>
      </c>
      <c r="E423" s="1" t="s">
        <v>2142</v>
      </c>
      <c r="F423" s="1" t="s">
        <v>2143</v>
      </c>
      <c r="G423" s="1" t="n">
        <v>132</v>
      </c>
      <c r="H423" s="1" t="n">
        <v>1</v>
      </c>
      <c r="I423" s="101" t="s">
        <v>188</v>
      </c>
      <c r="J423" s="1"/>
      <c r="K423" s="1" t="n">
        <f aca="false">IFERROR(VLOOKUP(A423,'[2]Pivot HorizontalMRP'!$A$4:$B$2689,2,0),0)</f>
        <v>0</v>
      </c>
      <c r="L423" s="1" t="n">
        <f aca="false">IFERROR(VLOOKUP(A423,'[2]Pivot HorizontalMRP'!$A$4:$C$2689,3,0),0)</f>
        <v>426</v>
      </c>
      <c r="M423" s="1" t="n">
        <f aca="false">IFERROR(VLOOKUP(A423,'[2]Pivot HorizontalMRP'!$A$4:$D$2689,0.4,0),0)</f>
        <v>0</v>
      </c>
      <c r="N423" s="1" t="n">
        <f aca="false">IFERROR(VLOOKUP(A423,'[2]Pivot HorizontalMRP'!$A$4:$E$2689,5,0),0)</f>
        <v>0</v>
      </c>
      <c r="O423" s="1" t="n">
        <f aca="false">K423+L423</f>
        <v>426</v>
      </c>
      <c r="P423" s="1" t="n">
        <f aca="false">K423+L423+M423+N423</f>
        <v>426</v>
      </c>
      <c r="Q423" s="1" t="n">
        <f aca="false">IFERROR(VLOOKUP(A423,'[2]Pivot HorizontalMRP'!$A$4:$F$2689,6,0),0)</f>
        <v>404</v>
      </c>
      <c r="R423" s="1" t="n">
        <f aca="false">IFERROR(VLOOKUP(A423,'[2]Pivot HorizontalMRP'!$A$4:$G$2689,7,0),0)</f>
        <v>113</v>
      </c>
      <c r="S423" s="1" t="n">
        <f aca="false">IFERROR(VLOOKUP(A423,'[2]Pivot HorizontalMRP'!$A$4:$H$2689,8,0),0)</f>
        <v>259</v>
      </c>
      <c r="T423" s="1" t="n">
        <f aca="false">IFERROR(VLOOKUP(A423,'[2]Pivot HorizontalMRP'!$A$4:$I$2689,9,0),0)</f>
        <v>160</v>
      </c>
      <c r="U423" s="1" t="n">
        <f aca="false">IF(I423="delivery",O423-SUM(Q423+R423),IF(I423="PO",P423-SUM(Q423:R423)))</f>
        <v>-91</v>
      </c>
      <c r="V423" s="81" t="n">
        <v>0.0001</v>
      </c>
      <c r="W423" s="81"/>
      <c r="X423" s="81" t="n">
        <f aca="false">W423-V423</f>
        <v>-0.0001</v>
      </c>
      <c r="Y423" s="81"/>
      <c r="Z423" s="81"/>
      <c r="AA423" s="81"/>
      <c r="AB423" s="81"/>
      <c r="AC423" s="81"/>
      <c r="AD423" s="81"/>
      <c r="AE423" s="81"/>
      <c r="AF423" s="81"/>
      <c r="AG423" s="81"/>
      <c r="AH423" s="81"/>
      <c r="AI423" s="81"/>
      <c r="AJ423" s="81"/>
      <c r="AK423" s="81"/>
      <c r="AL423" s="81"/>
      <c r="AM423" s="81"/>
      <c r="AN423" s="81"/>
      <c r="AO423" s="81" t="str">
        <f aca="false">D423</f>
        <v>Arista</v>
      </c>
      <c r="AP423" s="1" t="s">
        <v>2011</v>
      </c>
      <c r="AQ423" s="1"/>
      <c r="AR423" s="1"/>
      <c r="AS423" s="1"/>
      <c r="AT423" s="1"/>
      <c r="AU423" s="1"/>
      <c r="AV423" s="1"/>
      <c r="AW423" s="1"/>
      <c r="AX423" s="1"/>
      <c r="AY423" s="1"/>
      <c r="AZ423" s="1"/>
      <c r="BA423" s="1"/>
      <c r="BB423" s="1"/>
      <c r="BC423" s="1"/>
      <c r="BD423" s="1"/>
      <c r="BE423" s="1"/>
      <c r="BF423" s="1" t="s">
        <v>14989</v>
      </c>
      <c r="BG423" s="1" t="s">
        <v>183</v>
      </c>
      <c r="BH423" s="1"/>
      <c r="BI423" s="1"/>
    </row>
    <row r="424" customFormat="false" ht="12.75" hidden="false" customHeight="false" outlineLevel="0" collapsed="false">
      <c r="A424" s="103" t="s">
        <v>2144</v>
      </c>
      <c r="B424" s="104" t="s">
        <v>2145</v>
      </c>
      <c r="C424" s="99" t="s">
        <v>1465</v>
      </c>
      <c r="D424" s="99" t="s">
        <v>82</v>
      </c>
      <c r="E424" s="99" t="s">
        <v>2146</v>
      </c>
      <c r="F424" s="99" t="s">
        <v>2147</v>
      </c>
      <c r="G424" s="99" t="n">
        <v>66</v>
      </c>
      <c r="H424" s="99" t="n">
        <v>1</v>
      </c>
      <c r="I424" s="99" t="s">
        <v>188</v>
      </c>
      <c r="K424" s="1" t="n">
        <f aca="false">IFERROR(VLOOKUP(A424,'[2]Pivot HorizontalMRP'!$A$4:$B$2689,2,0),0)</f>
        <v>0</v>
      </c>
      <c r="L424" s="1" t="n">
        <f aca="false">IFERROR(VLOOKUP(A424,'[2]Pivot HorizontalMRP'!$A$4:$C$2689,3,0),0)</f>
        <v>2373</v>
      </c>
      <c r="M424" s="1" t="n">
        <f aca="false">IFERROR(VLOOKUP(A424,'[2]Pivot HorizontalMRP'!$A$4:$D$2689,0.4,0),0)</f>
        <v>0</v>
      </c>
      <c r="N424" s="1" t="n">
        <f aca="false">IFERROR(VLOOKUP(A424,'[2]Pivot HorizontalMRP'!$A$4:$E$2689,5,0),0)</f>
        <v>0</v>
      </c>
      <c r="O424" s="1" t="n">
        <f aca="false">K424+L424</f>
        <v>2373</v>
      </c>
      <c r="P424" s="1" t="n">
        <f aca="false">K424+L424+M424+N424</f>
        <v>2373</v>
      </c>
      <c r="Q424" s="1" t="n">
        <f aca="false">IFERROR(VLOOKUP(A424,'[2]Pivot HorizontalMRP'!$A$4:$F$2689,6,0),0)</f>
        <v>0</v>
      </c>
      <c r="R424" s="1" t="n">
        <f aca="false">IFERROR(VLOOKUP(A424,'[2]Pivot HorizontalMRP'!$A$4:$G$2689,7,0),0)</f>
        <v>0</v>
      </c>
      <c r="S424" s="1" t="n">
        <f aca="false">IFERROR(VLOOKUP(A424,'[2]Pivot HorizontalMRP'!$A$4:$H$2689,8,0),0)</f>
        <v>0</v>
      </c>
      <c r="T424" s="1" t="n">
        <f aca="false">IFERROR(VLOOKUP(A424,'[2]Pivot HorizontalMRP'!$A$4:$I$2689,9,0),0)</f>
        <v>0</v>
      </c>
      <c r="U424" s="1" t="n">
        <f aca="false">IF(I424="delivery",O424-SUM(Q424+R424),IF(I424="PO",P424-SUM(Q424:R424)))</f>
        <v>2373</v>
      </c>
      <c r="V424" s="81" t="n">
        <v>0.0001</v>
      </c>
      <c r="X424" s="81" t="n">
        <f aca="false">W424-V424</f>
        <v>-0.0001</v>
      </c>
      <c r="AA424" s="81"/>
      <c r="AO424" s="81" t="str">
        <f aca="false">D424</f>
        <v>Arista</v>
      </c>
      <c r="AP424" s="99" t="s">
        <v>2011</v>
      </c>
      <c r="BF424" s="99" t="s">
        <v>14989</v>
      </c>
      <c r="BG424" s="1" t="s">
        <v>183</v>
      </c>
    </row>
    <row r="425" customFormat="false" ht="12.75" hidden="false" customHeight="false" outlineLevel="0" collapsed="false">
      <c r="A425" s="1" t="s">
        <v>14995</v>
      </c>
      <c r="B425" s="105" t="s">
        <v>2145</v>
      </c>
      <c r="C425" s="1" t="s">
        <v>1465</v>
      </c>
      <c r="D425" s="1" t="s">
        <v>82</v>
      </c>
      <c r="E425" s="1" t="s">
        <v>2146</v>
      </c>
      <c r="F425" s="1" t="s">
        <v>2147</v>
      </c>
      <c r="G425" s="1" t="n">
        <v>55</v>
      </c>
      <c r="H425" s="1" t="n">
        <v>1</v>
      </c>
      <c r="I425" s="102" t="s">
        <v>188</v>
      </c>
      <c r="J425" s="1"/>
      <c r="K425" s="1" t="n">
        <f aca="false">IFERROR(VLOOKUP(A425,'[2]Pivot HorizontalMRP'!$A$4:$B$2689,2,0),0)</f>
        <v>0</v>
      </c>
      <c r="L425" s="1" t="n">
        <f aca="false">IFERROR(VLOOKUP(A425,'[2]Pivot HorizontalMRP'!$A$4:$C$2689,3,0),0)</f>
        <v>0</v>
      </c>
      <c r="M425" s="1" t="n">
        <f aca="false">IFERROR(VLOOKUP(A425,'[2]Pivot HorizontalMRP'!$A$4:$D$2689,0.4,0),0)</f>
        <v>0</v>
      </c>
      <c r="N425" s="1" t="n">
        <f aca="false">IFERROR(VLOOKUP(A425,'[2]Pivot HorizontalMRP'!$A$4:$E$2689,5,0),0)</f>
        <v>2240</v>
      </c>
      <c r="O425" s="1" t="n">
        <f aca="false">K425+L425</f>
        <v>0</v>
      </c>
      <c r="P425" s="1" t="n">
        <f aca="false">K425+L425+M425+N425</f>
        <v>2240</v>
      </c>
      <c r="Q425" s="1" t="n">
        <f aca="false">IFERROR(VLOOKUP(A425,'[2]Pivot HorizontalMRP'!$A$4:$F$2689,6,0),0)</f>
        <v>2333</v>
      </c>
      <c r="R425" s="1" t="n">
        <f aca="false">IFERROR(VLOOKUP(A425,'[2]Pivot HorizontalMRP'!$A$4:$G$2689,7,0),0)</f>
        <v>2718</v>
      </c>
      <c r="S425" s="1" t="n">
        <f aca="false">IFERROR(VLOOKUP(A425,'[2]Pivot HorizontalMRP'!$A$4:$H$2689,8,0),0)</f>
        <v>4616</v>
      </c>
      <c r="T425" s="1" t="n">
        <f aca="false">IFERROR(VLOOKUP(A425,'[2]Pivot HorizontalMRP'!$A$4:$I$2689,9,0),0)</f>
        <v>2032</v>
      </c>
      <c r="U425" s="1" t="n">
        <f aca="false">IF(I425="delivery",O425-SUM(Q425+R425),IF(I425="PO",P425-SUM(Q425:R425)))</f>
        <v>-2811</v>
      </c>
      <c r="V425" s="81" t="n">
        <v>0.0001</v>
      </c>
      <c r="W425" s="81"/>
      <c r="X425" s="81" t="n">
        <f aca="false">W425-V425</f>
        <v>-0.0001</v>
      </c>
      <c r="Y425" s="81"/>
      <c r="Z425" s="81"/>
      <c r="AA425" s="81"/>
      <c r="AB425" s="81"/>
      <c r="AC425" s="81"/>
      <c r="AD425" s="81"/>
      <c r="AE425" s="81"/>
      <c r="AF425" s="81"/>
      <c r="AG425" s="81"/>
      <c r="AH425" s="81"/>
      <c r="AI425" s="81"/>
      <c r="AJ425" s="81"/>
      <c r="AK425" s="81"/>
      <c r="AL425" s="81"/>
      <c r="AM425" s="81"/>
      <c r="AN425" s="81"/>
      <c r="AO425" s="81" t="str">
        <f aca="false">D425</f>
        <v>Arista</v>
      </c>
      <c r="AP425" s="102" t="s">
        <v>2011</v>
      </c>
      <c r="AQ425" s="1"/>
      <c r="AR425" s="1"/>
      <c r="AS425" s="1"/>
      <c r="AT425" s="1"/>
      <c r="AU425" s="1"/>
      <c r="AV425" s="1"/>
      <c r="AW425" s="1"/>
      <c r="AX425" s="1"/>
      <c r="AY425" s="1"/>
      <c r="AZ425" s="1"/>
      <c r="BA425" s="1"/>
      <c r="BB425" s="1"/>
      <c r="BC425" s="1"/>
      <c r="BD425" s="1"/>
      <c r="BE425" s="1"/>
      <c r="BF425" s="1" t="s">
        <v>14989</v>
      </c>
      <c r="BG425" s="1" t="s">
        <v>183</v>
      </c>
      <c r="BH425" s="1"/>
      <c r="BI425" s="1"/>
    </row>
    <row r="426" customFormat="false" ht="12.75" hidden="false" customHeight="false" outlineLevel="0" collapsed="false">
      <c r="A426" s="1" t="s">
        <v>2148</v>
      </c>
      <c r="B426" s="105" t="s">
        <v>2149</v>
      </c>
      <c r="C426" s="1" t="s">
        <v>1465</v>
      </c>
      <c r="D426" s="1" t="s">
        <v>82</v>
      </c>
      <c r="E426" s="1" t="s">
        <v>2150</v>
      </c>
      <c r="F426" s="1" t="s">
        <v>2151</v>
      </c>
      <c r="G426" s="1" t="n">
        <v>55</v>
      </c>
      <c r="H426" s="1" t="n">
        <v>1</v>
      </c>
      <c r="I426" s="101" t="s">
        <v>188</v>
      </c>
      <c r="J426" s="1"/>
      <c r="K426" s="1" t="n">
        <f aca="false">IFERROR(VLOOKUP(A426,'[2]Pivot HorizontalMRP'!$A$4:$B$2689,2,0),0)</f>
        <v>0</v>
      </c>
      <c r="L426" s="1" t="n">
        <f aca="false">IFERROR(VLOOKUP(A426,'[2]Pivot HorizontalMRP'!$A$4:$C$2689,3,0),0)</f>
        <v>6403</v>
      </c>
      <c r="M426" s="1" t="n">
        <f aca="false">IFERROR(VLOOKUP(A426,'[2]Pivot HorizontalMRP'!$A$4:$D$2689,0.4,0),0)</f>
        <v>0</v>
      </c>
      <c r="N426" s="1" t="n">
        <f aca="false">IFERROR(VLOOKUP(A426,'[2]Pivot HorizontalMRP'!$A$4:$E$2689,5,0),0)</f>
        <v>3450</v>
      </c>
      <c r="O426" s="1" t="n">
        <f aca="false">K426+L426</f>
        <v>6403</v>
      </c>
      <c r="P426" s="1" t="n">
        <f aca="false">K426+L426+M426+N426</f>
        <v>9853</v>
      </c>
      <c r="Q426" s="1" t="n">
        <f aca="false">IFERROR(VLOOKUP(A426,'[2]Pivot HorizontalMRP'!$A$4:$F$2689,6,0),0)</f>
        <v>3356</v>
      </c>
      <c r="R426" s="1" t="n">
        <f aca="false">IFERROR(VLOOKUP(A426,'[2]Pivot HorizontalMRP'!$A$4:$G$2689,7,0),0)</f>
        <v>5636</v>
      </c>
      <c r="S426" s="1" t="n">
        <f aca="false">IFERROR(VLOOKUP(A426,'[2]Pivot HorizontalMRP'!$A$4:$H$2689,8,0),0)</f>
        <v>7376</v>
      </c>
      <c r="T426" s="1" t="n">
        <f aca="false">IFERROR(VLOOKUP(A426,'[2]Pivot HorizontalMRP'!$A$4:$I$2689,9,0),0)</f>
        <v>3864</v>
      </c>
      <c r="U426" s="1" t="n">
        <f aca="false">IF(I426="delivery",O426-SUM(Q426+R426),IF(I426="PO",P426-SUM(Q426:R426)))</f>
        <v>861</v>
      </c>
      <c r="V426" s="81" t="n">
        <v>0.0001</v>
      </c>
      <c r="W426" s="81"/>
      <c r="X426" s="81" t="n">
        <f aca="false">W426-V426</f>
        <v>-0.0001</v>
      </c>
      <c r="Y426" s="81"/>
      <c r="Z426" s="81"/>
      <c r="AA426" s="81"/>
      <c r="AB426" s="81"/>
      <c r="AC426" s="81"/>
      <c r="AD426" s="81"/>
      <c r="AE426" s="81"/>
      <c r="AF426" s="81"/>
      <c r="AG426" s="81"/>
      <c r="AH426" s="81"/>
      <c r="AI426" s="81"/>
      <c r="AJ426" s="81"/>
      <c r="AK426" s="81"/>
      <c r="AL426" s="81"/>
      <c r="AM426" s="81"/>
      <c r="AN426" s="81"/>
      <c r="AO426" s="81" t="str">
        <f aca="false">D426</f>
        <v>Arista</v>
      </c>
      <c r="AP426" s="1" t="s">
        <v>2011</v>
      </c>
      <c r="AQ426" s="1"/>
      <c r="AR426" s="1"/>
      <c r="AS426" s="1"/>
      <c r="AT426" s="1"/>
      <c r="AU426" s="1"/>
      <c r="AV426" s="1"/>
      <c r="AW426" s="1"/>
      <c r="AX426" s="1"/>
      <c r="AY426" s="1"/>
      <c r="AZ426" s="1"/>
      <c r="BA426" s="1"/>
      <c r="BB426" s="1"/>
      <c r="BC426" s="1"/>
      <c r="BD426" s="1"/>
      <c r="BE426" s="1"/>
      <c r="BF426" s="1" t="s">
        <v>14989</v>
      </c>
      <c r="BG426" s="1" t="s">
        <v>183</v>
      </c>
      <c r="BH426" s="1"/>
      <c r="BI426" s="1"/>
    </row>
    <row r="427" customFormat="false" ht="12.75" hidden="false" customHeight="false" outlineLevel="0" collapsed="false">
      <c r="A427" s="1" t="s">
        <v>2156</v>
      </c>
      <c r="B427" s="105" t="s">
        <v>2157</v>
      </c>
      <c r="C427" s="1" t="s">
        <v>1465</v>
      </c>
      <c r="D427" s="1" t="s">
        <v>82</v>
      </c>
      <c r="E427" s="1" t="s">
        <v>2158</v>
      </c>
      <c r="F427" s="1" t="s">
        <v>14996</v>
      </c>
      <c r="G427" s="1" t="n">
        <v>132</v>
      </c>
      <c r="H427" s="1" t="n">
        <v>1</v>
      </c>
      <c r="I427" s="101" t="s">
        <v>188</v>
      </c>
      <c r="J427" s="1"/>
      <c r="K427" s="1" t="n">
        <f aca="false">IFERROR(VLOOKUP(A427,'[2]Pivot HorizontalMRP'!$A$4:$B$2689,2,0),0)</f>
        <v>0</v>
      </c>
      <c r="L427" s="1" t="n">
        <f aca="false">IFERROR(VLOOKUP(A427,'[2]Pivot HorizontalMRP'!$A$4:$C$2689,3,0),0)</f>
        <v>22803</v>
      </c>
      <c r="M427" s="1" t="n">
        <f aca="false">IFERROR(VLOOKUP(A427,'[2]Pivot HorizontalMRP'!$A$4:$D$2689,0.4,0),0)</f>
        <v>0</v>
      </c>
      <c r="N427" s="1" t="n">
        <f aca="false">IFERROR(VLOOKUP(A427,'[2]Pivot HorizontalMRP'!$A$4:$E$2689,5,0),0)</f>
        <v>0</v>
      </c>
      <c r="O427" s="1" t="n">
        <f aca="false">K427+L427</f>
        <v>22803</v>
      </c>
      <c r="P427" s="1" t="n">
        <f aca="false">K427+L427+M427+N427</f>
        <v>22803</v>
      </c>
      <c r="Q427" s="1" t="n">
        <f aca="false">IFERROR(VLOOKUP(A427,'[2]Pivot HorizontalMRP'!$A$4:$F$2689,6,0),0)</f>
        <v>14333</v>
      </c>
      <c r="R427" s="1" t="n">
        <f aca="false">IFERROR(VLOOKUP(A427,'[2]Pivot HorizontalMRP'!$A$4:$G$2689,7,0),0)</f>
        <v>29986</v>
      </c>
      <c r="S427" s="1" t="n">
        <f aca="false">IFERROR(VLOOKUP(A427,'[2]Pivot HorizontalMRP'!$A$4:$H$2689,8,0),0)</f>
        <v>20065</v>
      </c>
      <c r="T427" s="1" t="n">
        <f aca="false">IFERROR(VLOOKUP(A427,'[2]Pivot HorizontalMRP'!$A$4:$I$2689,9,0),0)</f>
        <v>15484</v>
      </c>
      <c r="U427" s="1" t="n">
        <f aca="false">IF(I427="delivery",O427-SUM(Q427+R427),IF(I427="PO",P427-SUM(Q427:R427)))</f>
        <v>-21516</v>
      </c>
      <c r="V427" s="81" t="n">
        <v>0.0001</v>
      </c>
      <c r="W427" s="81"/>
      <c r="X427" s="81" t="n">
        <f aca="false">W427-V427</f>
        <v>-0.0001</v>
      </c>
      <c r="Y427" s="81"/>
      <c r="Z427" s="81"/>
      <c r="AA427" s="81"/>
      <c r="AB427" s="81"/>
      <c r="AC427" s="81"/>
      <c r="AD427" s="81"/>
      <c r="AE427" s="81"/>
      <c r="AF427" s="81"/>
      <c r="AG427" s="81"/>
      <c r="AH427" s="81"/>
      <c r="AI427" s="81"/>
      <c r="AJ427" s="81"/>
      <c r="AK427" s="81"/>
      <c r="AL427" s="81"/>
      <c r="AM427" s="81"/>
      <c r="AN427" s="81"/>
      <c r="AO427" s="81" t="str">
        <f aca="false">D427</f>
        <v>Arista</v>
      </c>
      <c r="AP427" s="1" t="s">
        <v>2011</v>
      </c>
      <c r="AQ427" s="1"/>
      <c r="AR427" s="1"/>
      <c r="AS427" s="1"/>
      <c r="AT427" s="1"/>
      <c r="AU427" s="1"/>
      <c r="AV427" s="1"/>
      <c r="AW427" s="1"/>
      <c r="AX427" s="1"/>
      <c r="AY427" s="1"/>
      <c r="AZ427" s="1"/>
      <c r="BA427" s="1"/>
      <c r="BB427" s="1"/>
      <c r="BC427" s="1"/>
      <c r="BD427" s="1"/>
      <c r="BE427" s="1"/>
      <c r="BF427" s="1" t="s">
        <v>14989</v>
      </c>
      <c r="BG427" s="1" t="s">
        <v>183</v>
      </c>
      <c r="BH427" s="1"/>
      <c r="BI427" s="1"/>
    </row>
    <row r="428" customFormat="false" ht="12.75" hidden="false" customHeight="false" outlineLevel="0" collapsed="false">
      <c r="A428" s="1" t="s">
        <v>2160</v>
      </c>
      <c r="B428" s="105" t="s">
        <v>2161</v>
      </c>
      <c r="C428" s="1" t="s">
        <v>1465</v>
      </c>
      <c r="D428" s="1" t="s">
        <v>82</v>
      </c>
      <c r="E428" s="1" t="s">
        <v>2162</v>
      </c>
      <c r="F428" s="1" t="s">
        <v>14997</v>
      </c>
      <c r="G428" s="1" t="n">
        <v>66</v>
      </c>
      <c r="H428" s="1" t="n">
        <v>1</v>
      </c>
      <c r="I428" s="101" t="s">
        <v>188</v>
      </c>
      <c r="J428" s="1"/>
      <c r="K428" s="1" t="n">
        <f aca="false">IFERROR(VLOOKUP(A428,'[2]Pivot HorizontalMRP'!$A$4:$B$2689,2,0),0)</f>
        <v>0</v>
      </c>
      <c r="L428" s="1" t="n">
        <f aca="false">IFERROR(VLOOKUP(A428,'[2]Pivot HorizontalMRP'!$A$4:$C$2689,3,0),0)</f>
        <v>79</v>
      </c>
      <c r="M428" s="1" t="n">
        <f aca="false">IFERROR(VLOOKUP(A428,'[2]Pivot HorizontalMRP'!$A$4:$D$2689,0.4,0),0)</f>
        <v>0</v>
      </c>
      <c r="N428" s="1" t="n">
        <f aca="false">IFERROR(VLOOKUP(A428,'[2]Pivot HorizontalMRP'!$A$4:$E$2689,5,0),0)</f>
        <v>6540</v>
      </c>
      <c r="O428" s="1" t="n">
        <f aca="false">K428+L428</f>
        <v>79</v>
      </c>
      <c r="P428" s="1" t="n">
        <f aca="false">K428+L428+M428+N428</f>
        <v>6619</v>
      </c>
      <c r="Q428" s="1" t="n">
        <f aca="false">IFERROR(VLOOKUP(A428,'[2]Pivot HorizontalMRP'!$A$4:$F$2689,6,0),0)</f>
        <v>16296</v>
      </c>
      <c r="R428" s="1" t="n">
        <f aca="false">IFERROR(VLOOKUP(A428,'[2]Pivot HorizontalMRP'!$A$4:$G$2689,7,0),0)</f>
        <v>8800</v>
      </c>
      <c r="S428" s="1" t="n">
        <f aca="false">IFERROR(VLOOKUP(A428,'[2]Pivot HorizontalMRP'!$A$4:$H$2689,8,0),0)</f>
        <v>7968</v>
      </c>
      <c r="T428" s="1" t="n">
        <f aca="false">IFERROR(VLOOKUP(A428,'[2]Pivot HorizontalMRP'!$A$4:$I$2689,9,0),0)</f>
        <v>3072</v>
      </c>
      <c r="U428" s="1" t="n">
        <f aca="false">IF(I428="delivery",O428-SUM(Q428+R428),IF(I428="PO",P428-SUM(Q428:R428)))</f>
        <v>-18477</v>
      </c>
      <c r="V428" s="81" t="n">
        <v>0.0001</v>
      </c>
      <c r="W428" s="81"/>
      <c r="X428" s="81" t="n">
        <f aca="false">W428-V428</f>
        <v>-0.0001</v>
      </c>
      <c r="Y428" s="81"/>
      <c r="Z428" s="81"/>
      <c r="AA428" s="81"/>
      <c r="AB428" s="81"/>
      <c r="AC428" s="81"/>
      <c r="AD428" s="81"/>
      <c r="AE428" s="81"/>
      <c r="AF428" s="81"/>
      <c r="AG428" s="81"/>
      <c r="AH428" s="81"/>
      <c r="AI428" s="81"/>
      <c r="AJ428" s="81"/>
      <c r="AK428" s="81"/>
      <c r="AL428" s="81"/>
      <c r="AM428" s="81"/>
      <c r="AN428" s="81"/>
      <c r="AO428" s="81" t="str">
        <f aca="false">D428</f>
        <v>Arista</v>
      </c>
      <c r="AP428" s="1" t="s">
        <v>2011</v>
      </c>
      <c r="AQ428" s="1"/>
      <c r="AR428" s="1"/>
      <c r="AS428" s="1"/>
      <c r="AT428" s="1"/>
      <c r="AU428" s="1"/>
      <c r="AV428" s="1"/>
      <c r="AW428" s="1"/>
      <c r="AX428" s="1"/>
      <c r="AY428" s="1"/>
      <c r="AZ428" s="1"/>
      <c r="BA428" s="1"/>
      <c r="BB428" s="1"/>
      <c r="BC428" s="1"/>
      <c r="BD428" s="1"/>
      <c r="BE428" s="1"/>
      <c r="BF428" s="1" t="s">
        <v>14989</v>
      </c>
      <c r="BG428" s="1" t="s">
        <v>183</v>
      </c>
      <c r="BH428" s="1"/>
      <c r="BI428" s="1"/>
    </row>
    <row r="429" customFormat="false" ht="12.75" hidden="false" customHeight="false" outlineLevel="0" collapsed="false">
      <c r="A429" s="1" t="s">
        <v>2164</v>
      </c>
      <c r="B429" s="105" t="s">
        <v>2165</v>
      </c>
      <c r="C429" s="1" t="s">
        <v>1465</v>
      </c>
      <c r="D429" s="1" t="s">
        <v>82</v>
      </c>
      <c r="E429" s="1" t="s">
        <v>2166</v>
      </c>
      <c r="F429" s="1" t="s">
        <v>2167</v>
      </c>
      <c r="G429" s="1" t="n">
        <v>138</v>
      </c>
      <c r="H429" s="1" t="n">
        <v>1</v>
      </c>
      <c r="I429" s="101" t="s">
        <v>188</v>
      </c>
      <c r="J429" s="1"/>
      <c r="K429" s="1" t="n">
        <f aca="false">IFERROR(VLOOKUP(A429,'[2]Pivot HorizontalMRP'!$A$4:$B$2689,2,0),0)</f>
        <v>0</v>
      </c>
      <c r="L429" s="1" t="n">
        <f aca="false">IFERROR(VLOOKUP(A429,'[2]Pivot HorizontalMRP'!$A$4:$C$2689,3,0),0)</f>
        <v>700</v>
      </c>
      <c r="M429" s="1" t="n">
        <f aca="false">IFERROR(VLOOKUP(A429,'[2]Pivot HorizontalMRP'!$A$4:$D$2689,0.4,0),0)</f>
        <v>0</v>
      </c>
      <c r="N429" s="1" t="n">
        <f aca="false">IFERROR(VLOOKUP(A429,'[2]Pivot HorizontalMRP'!$A$4:$E$2689,5,0),0)</f>
        <v>0</v>
      </c>
      <c r="O429" s="1" t="n">
        <f aca="false">K429+L429</f>
        <v>700</v>
      </c>
      <c r="P429" s="1" t="n">
        <f aca="false">K429+L429+M429+N429</f>
        <v>700</v>
      </c>
      <c r="Q429" s="1" t="n">
        <f aca="false">IFERROR(VLOOKUP(A429,'[2]Pivot HorizontalMRP'!$A$4:$F$2689,6,0),0)</f>
        <v>0</v>
      </c>
      <c r="R429" s="1" t="n">
        <f aca="false">IFERROR(VLOOKUP(A429,'[2]Pivot HorizontalMRP'!$A$4:$G$2689,7,0),0)</f>
        <v>0</v>
      </c>
      <c r="S429" s="1" t="n">
        <f aca="false">IFERROR(VLOOKUP(A429,'[2]Pivot HorizontalMRP'!$A$4:$H$2689,8,0),0)</f>
        <v>0</v>
      </c>
      <c r="T429" s="1" t="n">
        <f aca="false">IFERROR(VLOOKUP(A429,'[2]Pivot HorizontalMRP'!$A$4:$I$2689,9,0),0)</f>
        <v>0</v>
      </c>
      <c r="U429" s="1" t="n">
        <f aca="false">IF(I429="delivery",O429-SUM(Q429+R429),IF(I429="PO",P429-SUM(Q429:R429)))</f>
        <v>700</v>
      </c>
      <c r="V429" s="81" t="n">
        <v>0.0001</v>
      </c>
      <c r="W429" s="81"/>
      <c r="X429" s="81" t="n">
        <f aca="false">W429-V429</f>
        <v>-0.0001</v>
      </c>
      <c r="Y429" s="81"/>
      <c r="Z429" s="81"/>
      <c r="AA429" s="81"/>
      <c r="AB429" s="81"/>
      <c r="AC429" s="81"/>
      <c r="AD429" s="81"/>
      <c r="AE429" s="81"/>
      <c r="AF429" s="81"/>
      <c r="AG429" s="81"/>
      <c r="AH429" s="81"/>
      <c r="AI429" s="81"/>
      <c r="AJ429" s="81"/>
      <c r="AK429" s="81"/>
      <c r="AL429" s="81"/>
      <c r="AM429" s="81"/>
      <c r="AN429" s="81"/>
      <c r="AO429" s="81" t="str">
        <f aca="false">D429</f>
        <v>Arista</v>
      </c>
      <c r="AP429" s="1" t="s">
        <v>2011</v>
      </c>
      <c r="AQ429" s="1"/>
      <c r="AR429" s="1"/>
      <c r="AS429" s="1"/>
      <c r="AT429" s="1"/>
      <c r="AU429" s="1"/>
      <c r="AV429" s="1"/>
      <c r="AW429" s="1"/>
      <c r="AX429" s="1"/>
      <c r="AY429" s="1"/>
      <c r="AZ429" s="1"/>
      <c r="BA429" s="1"/>
      <c r="BB429" s="1"/>
      <c r="BC429" s="1"/>
      <c r="BD429" s="1"/>
      <c r="BE429" s="1"/>
      <c r="BF429" s="1" t="s">
        <v>14989</v>
      </c>
      <c r="BG429" s="1" t="s">
        <v>183</v>
      </c>
      <c r="BH429" s="1"/>
      <c r="BI429" s="1"/>
    </row>
    <row r="430" customFormat="false" ht="12.75" hidden="false" customHeight="false" outlineLevel="0" collapsed="false">
      <c r="A430" s="1" t="s">
        <v>2168</v>
      </c>
      <c r="B430" s="105" t="s">
        <v>2169</v>
      </c>
      <c r="C430" s="1" t="s">
        <v>1465</v>
      </c>
      <c r="D430" s="1" t="s">
        <v>82</v>
      </c>
      <c r="E430" s="1" t="s">
        <v>2170</v>
      </c>
      <c r="F430" s="1" t="s">
        <v>2171</v>
      </c>
      <c r="G430" s="1" t="n">
        <v>72</v>
      </c>
      <c r="H430" s="1" t="n">
        <v>1</v>
      </c>
      <c r="I430" s="101" t="s">
        <v>188</v>
      </c>
      <c r="J430" s="1"/>
      <c r="K430" s="1" t="n">
        <f aca="false">IFERROR(VLOOKUP(A430,'[2]Pivot HorizontalMRP'!$A$4:$B$2689,2,0),0)</f>
        <v>0</v>
      </c>
      <c r="L430" s="1" t="n">
        <f aca="false">IFERROR(VLOOKUP(A430,'[2]Pivot HorizontalMRP'!$A$4:$C$2689,3,0),0)</f>
        <v>86</v>
      </c>
      <c r="M430" s="1" t="n">
        <f aca="false">IFERROR(VLOOKUP(A430,'[2]Pivot HorizontalMRP'!$A$4:$D$2689,0.4,0),0)</f>
        <v>0</v>
      </c>
      <c r="N430" s="1" t="n">
        <f aca="false">IFERROR(VLOOKUP(A430,'[2]Pivot HorizontalMRP'!$A$4:$E$2689,5,0),0)</f>
        <v>0</v>
      </c>
      <c r="O430" s="1" t="n">
        <f aca="false">K430+L430</f>
        <v>86</v>
      </c>
      <c r="P430" s="1" t="n">
        <f aca="false">K430+L430+M430+N430</f>
        <v>86</v>
      </c>
      <c r="Q430" s="1" t="n">
        <f aca="false">IFERROR(VLOOKUP(A430,'[2]Pivot HorizontalMRP'!$A$4:$F$2689,6,0),0)</f>
        <v>0</v>
      </c>
      <c r="R430" s="1" t="n">
        <f aca="false">IFERROR(VLOOKUP(A430,'[2]Pivot HorizontalMRP'!$A$4:$G$2689,7,0),0)</f>
        <v>0</v>
      </c>
      <c r="S430" s="1" t="n">
        <f aca="false">IFERROR(VLOOKUP(A430,'[2]Pivot HorizontalMRP'!$A$4:$H$2689,8,0),0)</f>
        <v>0</v>
      </c>
      <c r="T430" s="1" t="n">
        <f aca="false">IFERROR(VLOOKUP(A430,'[2]Pivot HorizontalMRP'!$A$4:$I$2689,9,0),0)</f>
        <v>0</v>
      </c>
      <c r="U430" s="1" t="n">
        <f aca="false">IF(I430="delivery",O430-SUM(Q430+R430),IF(I430="PO",P430-SUM(Q430:R430)))</f>
        <v>86</v>
      </c>
      <c r="V430" s="81" t="n">
        <v>0.0001</v>
      </c>
      <c r="W430" s="81"/>
      <c r="X430" s="81" t="n">
        <f aca="false">W430-V430</f>
        <v>-0.0001</v>
      </c>
      <c r="Y430" s="81"/>
      <c r="Z430" s="81"/>
      <c r="AA430" s="81"/>
      <c r="AB430" s="81"/>
      <c r="AC430" s="81"/>
      <c r="AD430" s="81"/>
      <c r="AE430" s="81"/>
      <c r="AF430" s="81"/>
      <c r="AG430" s="81"/>
      <c r="AH430" s="81"/>
      <c r="AI430" s="81"/>
      <c r="AJ430" s="81"/>
      <c r="AK430" s="81"/>
      <c r="AL430" s="81"/>
      <c r="AM430" s="81"/>
      <c r="AN430" s="81"/>
      <c r="AO430" s="81" t="str">
        <f aca="false">D430</f>
        <v>Arista</v>
      </c>
      <c r="AP430" s="1" t="s">
        <v>2011</v>
      </c>
      <c r="AQ430" s="1"/>
      <c r="AR430" s="1"/>
      <c r="AS430" s="1"/>
      <c r="AT430" s="1"/>
      <c r="AU430" s="1"/>
      <c r="AV430" s="1"/>
      <c r="AW430" s="1"/>
      <c r="AX430" s="1"/>
      <c r="AY430" s="1"/>
      <c r="AZ430" s="1"/>
      <c r="BA430" s="1"/>
      <c r="BB430" s="1"/>
      <c r="BC430" s="1"/>
      <c r="BD430" s="1"/>
      <c r="BE430" s="1"/>
      <c r="BF430" s="1" t="s">
        <v>14989</v>
      </c>
      <c r="BG430" s="1" t="s">
        <v>183</v>
      </c>
      <c r="BH430" s="1"/>
      <c r="BI430" s="1"/>
    </row>
    <row r="431" customFormat="false" ht="12.75" hidden="false" customHeight="false" outlineLevel="0" collapsed="false">
      <c r="A431" s="103" t="s">
        <v>2176</v>
      </c>
      <c r="B431" s="104" t="s">
        <v>2177</v>
      </c>
      <c r="C431" s="99" t="s">
        <v>1465</v>
      </c>
      <c r="D431" s="99" t="s">
        <v>82</v>
      </c>
      <c r="E431" s="99" t="s">
        <v>2178</v>
      </c>
      <c r="F431" s="99" t="s">
        <v>2179</v>
      </c>
      <c r="G431" s="99" t="n">
        <v>76</v>
      </c>
      <c r="H431" s="99" t="n">
        <v>1</v>
      </c>
      <c r="I431" s="99" t="s">
        <v>188</v>
      </c>
      <c r="K431" s="1" t="n">
        <f aca="false">IFERROR(VLOOKUP(A431,'[2]Pivot HorizontalMRP'!$A$4:$B$2689,2,0),0)</f>
        <v>0</v>
      </c>
      <c r="L431" s="1" t="n">
        <f aca="false">IFERROR(VLOOKUP(A431,'[2]Pivot HorizontalMRP'!$A$4:$C$2689,3,0),0)</f>
        <v>60</v>
      </c>
      <c r="M431" s="1" t="n">
        <f aca="false">IFERROR(VLOOKUP(A431,'[2]Pivot HorizontalMRP'!$A$4:$D$2689,0.4,0),0)</f>
        <v>0</v>
      </c>
      <c r="N431" s="1" t="n">
        <f aca="false">IFERROR(VLOOKUP(A431,'[2]Pivot HorizontalMRP'!$A$4:$E$2689,5,0),0)</f>
        <v>0</v>
      </c>
      <c r="O431" s="1" t="n">
        <f aca="false">K431+L431</f>
        <v>60</v>
      </c>
      <c r="P431" s="1" t="n">
        <f aca="false">K431+L431+M431+N431</f>
        <v>60</v>
      </c>
      <c r="Q431" s="1" t="n">
        <f aca="false">IFERROR(VLOOKUP(A431,'[2]Pivot HorizontalMRP'!$A$4:$F$2689,6,0),0)</f>
        <v>0</v>
      </c>
      <c r="R431" s="1" t="n">
        <f aca="false">IFERROR(VLOOKUP(A431,'[2]Pivot HorizontalMRP'!$A$4:$G$2689,7,0),0)</f>
        <v>0</v>
      </c>
      <c r="S431" s="1" t="n">
        <f aca="false">IFERROR(VLOOKUP(A431,'[2]Pivot HorizontalMRP'!$A$4:$H$2689,8,0),0)</f>
        <v>0</v>
      </c>
      <c r="T431" s="1" t="n">
        <f aca="false">IFERROR(VLOOKUP(A431,'[2]Pivot HorizontalMRP'!$A$4:$I$2689,9,0),0)</f>
        <v>0</v>
      </c>
      <c r="U431" s="1" t="n">
        <f aca="false">IF(I431="delivery",O431-SUM(Q431+R431),IF(I431="PO",P431-SUM(Q431:R431)))</f>
        <v>60</v>
      </c>
      <c r="V431" s="81" t="n">
        <v>0.0001</v>
      </c>
      <c r="X431" s="81" t="n">
        <f aca="false">W431-V431</f>
        <v>-0.0001</v>
      </c>
      <c r="AA431" s="81"/>
      <c r="AO431" s="81" t="str">
        <f aca="false">D431</f>
        <v>Arista</v>
      </c>
      <c r="AP431" s="99" t="s">
        <v>2011</v>
      </c>
      <c r="BF431" s="99" t="s">
        <v>14989</v>
      </c>
      <c r="BG431" s="1" t="s">
        <v>183</v>
      </c>
    </row>
    <row r="432" customFormat="false" ht="12.75" hidden="false" customHeight="false" outlineLevel="0" collapsed="false">
      <c r="A432" s="1" t="s">
        <v>2180</v>
      </c>
      <c r="B432" s="105" t="s">
        <v>2181</v>
      </c>
      <c r="C432" s="1" t="s">
        <v>1465</v>
      </c>
      <c r="D432" s="1" t="s">
        <v>82</v>
      </c>
      <c r="E432" s="1" t="s">
        <v>2182</v>
      </c>
      <c r="F432" s="1" t="s">
        <v>2179</v>
      </c>
      <c r="G432" s="1" t="n">
        <v>55</v>
      </c>
      <c r="H432" s="1" t="n">
        <v>1</v>
      </c>
      <c r="I432" s="101" t="s">
        <v>188</v>
      </c>
      <c r="J432" s="1"/>
      <c r="K432" s="1" t="n">
        <f aca="false">IFERROR(VLOOKUP(A432,'[2]Pivot HorizontalMRP'!$A$4:$B$2689,2,0),0)</f>
        <v>0</v>
      </c>
      <c r="L432" s="1" t="n">
        <f aca="false">IFERROR(VLOOKUP(A432,'[2]Pivot HorizontalMRP'!$A$4:$C$2689,3,0),0)</f>
        <v>5022</v>
      </c>
      <c r="M432" s="1" t="n">
        <f aca="false">IFERROR(VLOOKUP(A432,'[2]Pivot HorizontalMRP'!$A$4:$D$2689,0.4,0),0)</f>
        <v>0</v>
      </c>
      <c r="N432" s="1" t="n">
        <f aca="false">IFERROR(VLOOKUP(A432,'[2]Pivot HorizontalMRP'!$A$4:$E$2689,5,0),0)</f>
        <v>0</v>
      </c>
      <c r="O432" s="1" t="n">
        <f aca="false">K432+L432</f>
        <v>5022</v>
      </c>
      <c r="P432" s="1" t="n">
        <f aca="false">K432+L432+M432+N432</f>
        <v>5022</v>
      </c>
      <c r="Q432" s="1" t="n">
        <f aca="false">IFERROR(VLOOKUP(A432,'[2]Pivot HorizontalMRP'!$A$4:$F$2689,6,0),0)</f>
        <v>2073</v>
      </c>
      <c r="R432" s="1" t="n">
        <f aca="false">IFERROR(VLOOKUP(A432,'[2]Pivot HorizontalMRP'!$A$4:$G$2689,7,0),0)</f>
        <v>2890</v>
      </c>
      <c r="S432" s="1" t="n">
        <f aca="false">IFERROR(VLOOKUP(A432,'[2]Pivot HorizontalMRP'!$A$4:$H$2689,8,0),0)</f>
        <v>3411</v>
      </c>
      <c r="T432" s="1" t="n">
        <f aca="false">IFERROR(VLOOKUP(A432,'[2]Pivot HorizontalMRP'!$A$4:$I$2689,9,0),0)</f>
        <v>1718</v>
      </c>
      <c r="U432" s="1" t="n">
        <f aca="false">IF(I432="delivery",O432-SUM(Q432+R432),IF(I432="PO",P432-SUM(Q432:R432)))</f>
        <v>59</v>
      </c>
      <c r="V432" s="81" t="n">
        <v>0.0001</v>
      </c>
      <c r="W432" s="81"/>
      <c r="X432" s="81" t="n">
        <f aca="false">W432-V432</f>
        <v>-0.0001</v>
      </c>
      <c r="Y432" s="81"/>
      <c r="Z432" s="81"/>
      <c r="AA432" s="81"/>
      <c r="AB432" s="81"/>
      <c r="AC432" s="81"/>
      <c r="AD432" s="81"/>
      <c r="AE432" s="81"/>
      <c r="AF432" s="81"/>
      <c r="AG432" s="81"/>
      <c r="AH432" s="81"/>
      <c r="AI432" s="81"/>
      <c r="AJ432" s="81"/>
      <c r="AK432" s="81"/>
      <c r="AL432" s="81"/>
      <c r="AM432" s="81"/>
      <c r="AN432" s="81"/>
      <c r="AO432" s="81" t="str">
        <f aca="false">D432</f>
        <v>Arista</v>
      </c>
      <c r="AP432" s="1" t="s">
        <v>2011</v>
      </c>
      <c r="AQ432" s="1"/>
      <c r="AR432" s="1"/>
      <c r="AS432" s="1"/>
      <c r="AT432" s="1"/>
      <c r="AU432" s="1"/>
      <c r="AV432" s="1"/>
      <c r="AW432" s="1"/>
      <c r="AX432" s="1"/>
      <c r="AY432" s="1"/>
      <c r="AZ432" s="1"/>
      <c r="BA432" s="1"/>
      <c r="BB432" s="1"/>
      <c r="BC432" s="1"/>
      <c r="BD432" s="1"/>
      <c r="BE432" s="1"/>
      <c r="BF432" s="1" t="s">
        <v>14989</v>
      </c>
      <c r="BG432" s="1" t="s">
        <v>183</v>
      </c>
      <c r="BH432" s="1"/>
      <c r="BI432" s="1"/>
    </row>
    <row r="433" customFormat="false" ht="12.75" hidden="false" customHeight="false" outlineLevel="0" collapsed="false">
      <c r="A433" s="1" t="s">
        <v>2183</v>
      </c>
      <c r="B433" s="105" t="s">
        <v>2184</v>
      </c>
      <c r="C433" s="1" t="s">
        <v>1465</v>
      </c>
      <c r="D433" s="1" t="s">
        <v>82</v>
      </c>
      <c r="E433" s="1" t="s">
        <v>2185</v>
      </c>
      <c r="F433" s="1" t="s">
        <v>2186</v>
      </c>
      <c r="G433" s="1" t="n">
        <v>66</v>
      </c>
      <c r="H433" s="1" t="n">
        <v>1</v>
      </c>
      <c r="I433" s="101" t="s">
        <v>188</v>
      </c>
      <c r="J433" s="1"/>
      <c r="K433" s="1" t="n">
        <f aca="false">IFERROR(VLOOKUP(A433,'[2]Pivot HorizontalMRP'!$A$4:$B$2689,2,0),0)</f>
        <v>0</v>
      </c>
      <c r="L433" s="1" t="n">
        <f aca="false">IFERROR(VLOOKUP(A433,'[2]Pivot HorizontalMRP'!$A$4:$C$2689,3,0),0)</f>
        <v>74</v>
      </c>
      <c r="M433" s="1" t="n">
        <f aca="false">IFERROR(VLOOKUP(A433,'[2]Pivot HorizontalMRP'!$A$4:$D$2689,0.4,0),0)</f>
        <v>0</v>
      </c>
      <c r="N433" s="1" t="n">
        <f aca="false">IFERROR(VLOOKUP(A433,'[2]Pivot HorizontalMRP'!$A$4:$E$2689,5,0),0)</f>
        <v>300</v>
      </c>
      <c r="O433" s="1" t="n">
        <f aca="false">K433+L433</f>
        <v>74</v>
      </c>
      <c r="P433" s="1" t="n">
        <f aca="false">K433+L433+M433+N433</f>
        <v>374</v>
      </c>
      <c r="Q433" s="1" t="n">
        <f aca="false">IFERROR(VLOOKUP(A433,'[2]Pivot HorizontalMRP'!$A$4:$F$2689,6,0),0)</f>
        <v>349</v>
      </c>
      <c r="R433" s="1" t="n">
        <f aca="false">IFERROR(VLOOKUP(A433,'[2]Pivot HorizontalMRP'!$A$4:$G$2689,7,0),0)</f>
        <v>303</v>
      </c>
      <c r="S433" s="1" t="n">
        <f aca="false">IFERROR(VLOOKUP(A433,'[2]Pivot HorizontalMRP'!$A$4:$H$2689,8,0),0)</f>
        <v>253</v>
      </c>
      <c r="T433" s="1" t="n">
        <f aca="false">IFERROR(VLOOKUP(A433,'[2]Pivot HorizontalMRP'!$A$4:$I$2689,9,0),0)</f>
        <v>97</v>
      </c>
      <c r="U433" s="1" t="n">
        <f aca="false">IF(I433="delivery",O433-SUM(Q433+R433),IF(I433="PO",P433-SUM(Q433:R433)))</f>
        <v>-278</v>
      </c>
      <c r="V433" s="81" t="n">
        <v>0.0001</v>
      </c>
      <c r="W433" s="81"/>
      <c r="X433" s="81" t="n">
        <f aca="false">W433-V433</f>
        <v>-0.0001</v>
      </c>
      <c r="Y433" s="81"/>
      <c r="Z433" s="81"/>
      <c r="AA433" s="81"/>
      <c r="AB433" s="81"/>
      <c r="AC433" s="81"/>
      <c r="AD433" s="81"/>
      <c r="AE433" s="81"/>
      <c r="AF433" s="81"/>
      <c r="AG433" s="81"/>
      <c r="AH433" s="81"/>
      <c r="AI433" s="81"/>
      <c r="AJ433" s="81"/>
      <c r="AK433" s="81"/>
      <c r="AL433" s="81"/>
      <c r="AM433" s="81"/>
      <c r="AN433" s="81"/>
      <c r="AO433" s="81" t="str">
        <f aca="false">D433</f>
        <v>Arista</v>
      </c>
      <c r="AP433" s="1" t="s">
        <v>2011</v>
      </c>
      <c r="AQ433" s="1"/>
      <c r="AR433" s="1"/>
      <c r="AS433" s="1"/>
      <c r="AT433" s="1"/>
      <c r="AU433" s="1"/>
      <c r="AV433" s="1"/>
      <c r="AW433" s="1"/>
      <c r="AX433" s="1"/>
      <c r="AY433" s="1"/>
      <c r="AZ433" s="1"/>
      <c r="BA433" s="1"/>
      <c r="BB433" s="1"/>
      <c r="BC433" s="1"/>
      <c r="BD433" s="1"/>
      <c r="BE433" s="1"/>
      <c r="BF433" s="1" t="s">
        <v>14989</v>
      </c>
      <c r="BG433" s="1" t="s">
        <v>183</v>
      </c>
      <c r="BH433" s="1"/>
      <c r="BI433" s="1"/>
    </row>
    <row r="434" customFormat="false" ht="12.75" hidden="false" customHeight="false" outlineLevel="0" collapsed="false">
      <c r="A434" s="1" t="s">
        <v>2187</v>
      </c>
      <c r="B434" s="105" t="s">
        <v>2188</v>
      </c>
      <c r="C434" s="1" t="s">
        <v>1465</v>
      </c>
      <c r="D434" s="1" t="s">
        <v>82</v>
      </c>
      <c r="E434" s="1" t="s">
        <v>2189</v>
      </c>
      <c r="F434" s="1" t="s">
        <v>2190</v>
      </c>
      <c r="G434" s="1" t="n">
        <v>132</v>
      </c>
      <c r="H434" s="1" t="n">
        <v>1</v>
      </c>
      <c r="I434" s="101" t="s">
        <v>188</v>
      </c>
      <c r="J434" s="1"/>
      <c r="K434" s="1" t="n">
        <f aca="false">IFERROR(VLOOKUP(A434,'[2]Pivot HorizontalMRP'!$A$4:$B$2689,2,0),0)</f>
        <v>0</v>
      </c>
      <c r="L434" s="1" t="n">
        <f aca="false">IFERROR(VLOOKUP(A434,'[2]Pivot HorizontalMRP'!$A$4:$C$2689,3,0),0)</f>
        <v>725</v>
      </c>
      <c r="M434" s="1" t="n">
        <f aca="false">IFERROR(VLOOKUP(A434,'[2]Pivot HorizontalMRP'!$A$4:$D$2689,0.4,0),0)</f>
        <v>0</v>
      </c>
      <c r="N434" s="1" t="n">
        <f aca="false">IFERROR(VLOOKUP(A434,'[2]Pivot HorizontalMRP'!$A$4:$E$2689,5,0),0)</f>
        <v>0</v>
      </c>
      <c r="O434" s="1" t="n">
        <f aca="false">K434+L434</f>
        <v>725</v>
      </c>
      <c r="P434" s="1" t="n">
        <f aca="false">K434+L434+M434+N434</f>
        <v>725</v>
      </c>
      <c r="Q434" s="1" t="n">
        <f aca="false">IFERROR(VLOOKUP(A434,'[2]Pivot HorizontalMRP'!$A$4:$F$2689,6,0),0)</f>
        <v>368</v>
      </c>
      <c r="R434" s="1" t="n">
        <f aca="false">IFERROR(VLOOKUP(A434,'[2]Pivot HorizontalMRP'!$A$4:$G$2689,7,0),0)</f>
        <v>100</v>
      </c>
      <c r="S434" s="1" t="n">
        <f aca="false">IFERROR(VLOOKUP(A434,'[2]Pivot HorizontalMRP'!$A$4:$H$2689,8,0),0)</f>
        <v>128</v>
      </c>
      <c r="T434" s="1" t="n">
        <f aca="false">IFERROR(VLOOKUP(A434,'[2]Pivot HorizontalMRP'!$A$4:$I$2689,9,0),0)</f>
        <v>112</v>
      </c>
      <c r="U434" s="1" t="n">
        <f aca="false">IF(I434="delivery",O434-SUM(Q434+R434),IF(I434="PO",P434-SUM(Q434:R434)))</f>
        <v>257</v>
      </c>
      <c r="V434" s="81" t="n">
        <v>0.0001</v>
      </c>
      <c r="W434" s="81"/>
      <c r="X434" s="81" t="n">
        <f aca="false">W434-V434</f>
        <v>-0.0001</v>
      </c>
      <c r="Y434" s="81"/>
      <c r="Z434" s="81"/>
      <c r="AA434" s="81"/>
      <c r="AB434" s="81"/>
      <c r="AC434" s="81"/>
      <c r="AD434" s="81"/>
      <c r="AE434" s="81"/>
      <c r="AF434" s="81"/>
      <c r="AG434" s="81"/>
      <c r="AH434" s="81"/>
      <c r="AI434" s="81"/>
      <c r="AJ434" s="81"/>
      <c r="AK434" s="81"/>
      <c r="AL434" s="81"/>
      <c r="AM434" s="81"/>
      <c r="AN434" s="81"/>
      <c r="AO434" s="81" t="str">
        <f aca="false">D434</f>
        <v>Arista</v>
      </c>
      <c r="AP434" s="1" t="s">
        <v>2011</v>
      </c>
      <c r="AQ434" s="1"/>
      <c r="AR434" s="1"/>
      <c r="AS434" s="1"/>
      <c r="AT434" s="1"/>
      <c r="AU434" s="1"/>
      <c r="AV434" s="1"/>
      <c r="AW434" s="1"/>
      <c r="AX434" s="1"/>
      <c r="AY434" s="1"/>
      <c r="AZ434" s="1"/>
      <c r="BA434" s="1"/>
      <c r="BB434" s="1"/>
      <c r="BC434" s="1"/>
      <c r="BD434" s="1"/>
      <c r="BE434" s="1"/>
      <c r="BF434" s="1" t="s">
        <v>14989</v>
      </c>
      <c r="BG434" s="1" t="s">
        <v>183</v>
      </c>
      <c r="BH434" s="1"/>
      <c r="BI434" s="1"/>
    </row>
    <row r="435" customFormat="false" ht="12.75" hidden="false" customHeight="false" outlineLevel="0" collapsed="false">
      <c r="A435" s="1" t="s">
        <v>2191</v>
      </c>
      <c r="B435" s="105" t="s">
        <v>2192</v>
      </c>
      <c r="C435" s="1" t="s">
        <v>1465</v>
      </c>
      <c r="D435" s="1" t="s">
        <v>82</v>
      </c>
      <c r="E435" s="1" t="s">
        <v>2193</v>
      </c>
      <c r="F435" s="1" t="s">
        <v>2194</v>
      </c>
      <c r="G435" s="1" t="n">
        <v>66</v>
      </c>
      <c r="H435" s="1" t="n">
        <v>1</v>
      </c>
      <c r="I435" s="101" t="s">
        <v>188</v>
      </c>
      <c r="J435" s="1"/>
      <c r="K435" s="1" t="n">
        <f aca="false">IFERROR(VLOOKUP(A435,'[2]Pivot HorizontalMRP'!$A$4:$B$2689,2,0),0)</f>
        <v>0</v>
      </c>
      <c r="L435" s="1" t="n">
        <f aca="false">IFERROR(VLOOKUP(A435,'[2]Pivot HorizontalMRP'!$A$4:$C$2689,3,0),0)</f>
        <v>1170</v>
      </c>
      <c r="M435" s="1" t="n">
        <f aca="false">IFERROR(VLOOKUP(A435,'[2]Pivot HorizontalMRP'!$A$4:$D$2689,0.4,0),0)</f>
        <v>0</v>
      </c>
      <c r="N435" s="1" t="n">
        <f aca="false">IFERROR(VLOOKUP(A435,'[2]Pivot HorizontalMRP'!$A$4:$E$2689,5,0),0)</f>
        <v>670</v>
      </c>
      <c r="O435" s="1" t="n">
        <f aca="false">K435+L435</f>
        <v>1170</v>
      </c>
      <c r="P435" s="1" t="n">
        <f aca="false">K435+L435+M435+N435</f>
        <v>1840</v>
      </c>
      <c r="Q435" s="1" t="n">
        <f aca="false">IFERROR(VLOOKUP(A435,'[2]Pivot HorizontalMRP'!$A$4:$F$2689,6,0),0)</f>
        <v>1781</v>
      </c>
      <c r="R435" s="1" t="n">
        <f aca="false">IFERROR(VLOOKUP(A435,'[2]Pivot HorizontalMRP'!$A$4:$G$2689,7,0),0)</f>
        <v>1320</v>
      </c>
      <c r="S435" s="1" t="n">
        <f aca="false">IFERROR(VLOOKUP(A435,'[2]Pivot HorizontalMRP'!$A$4:$H$2689,8,0),0)</f>
        <v>1322</v>
      </c>
      <c r="T435" s="1" t="n">
        <f aca="false">IFERROR(VLOOKUP(A435,'[2]Pivot HorizontalMRP'!$A$4:$I$2689,9,0),0)</f>
        <v>1314</v>
      </c>
      <c r="U435" s="1" t="n">
        <f aca="false">IF(I435="delivery",O435-SUM(Q435+R435),IF(I435="PO",P435-SUM(Q435:R435)))</f>
        <v>-1261</v>
      </c>
      <c r="V435" s="81" t="n">
        <v>0.0001</v>
      </c>
      <c r="W435" s="81"/>
      <c r="X435" s="81" t="n">
        <f aca="false">W435-V435</f>
        <v>-0.0001</v>
      </c>
      <c r="Y435" s="81"/>
      <c r="Z435" s="81"/>
      <c r="AA435" s="81"/>
      <c r="AB435" s="81"/>
      <c r="AC435" s="81"/>
      <c r="AD435" s="81"/>
      <c r="AE435" s="81"/>
      <c r="AF435" s="81"/>
      <c r="AG435" s="81"/>
      <c r="AH435" s="81"/>
      <c r="AI435" s="81"/>
      <c r="AJ435" s="81"/>
      <c r="AK435" s="81"/>
      <c r="AL435" s="81"/>
      <c r="AM435" s="81"/>
      <c r="AN435" s="81"/>
      <c r="AO435" s="81" t="str">
        <f aca="false">D435</f>
        <v>Arista</v>
      </c>
      <c r="AP435" s="1" t="s">
        <v>2011</v>
      </c>
      <c r="AQ435" s="1"/>
      <c r="AR435" s="1"/>
      <c r="AS435" s="1"/>
      <c r="AT435" s="1"/>
      <c r="AU435" s="1"/>
      <c r="AV435" s="1"/>
      <c r="AW435" s="1"/>
      <c r="AX435" s="1"/>
      <c r="AY435" s="1"/>
      <c r="AZ435" s="1"/>
      <c r="BA435" s="1"/>
      <c r="BB435" s="1"/>
      <c r="BC435" s="1"/>
      <c r="BD435" s="1"/>
      <c r="BE435" s="1"/>
      <c r="BF435" s="1" t="s">
        <v>14989</v>
      </c>
      <c r="BG435" s="1" t="s">
        <v>183</v>
      </c>
      <c r="BH435" s="1"/>
      <c r="BI435" s="1"/>
    </row>
    <row r="436" customFormat="false" ht="12.75" hidden="false" customHeight="false" outlineLevel="0" collapsed="false">
      <c r="A436" s="1" t="s">
        <v>2195</v>
      </c>
      <c r="B436" s="105" t="s">
        <v>2196</v>
      </c>
      <c r="C436" s="1" t="s">
        <v>1465</v>
      </c>
      <c r="D436" s="1" t="s">
        <v>82</v>
      </c>
      <c r="E436" s="1" t="s">
        <v>2197</v>
      </c>
      <c r="F436" s="1" t="s">
        <v>2198</v>
      </c>
      <c r="G436" s="1" t="n">
        <v>55</v>
      </c>
      <c r="H436" s="1" t="n">
        <v>1</v>
      </c>
      <c r="I436" s="101" t="s">
        <v>188</v>
      </c>
      <c r="J436" s="1"/>
      <c r="K436" s="1" t="n">
        <f aca="false">IFERROR(VLOOKUP(A436,'[2]Pivot HorizontalMRP'!$A$4:$B$2689,2,0),0)</f>
        <v>0</v>
      </c>
      <c r="L436" s="1" t="n">
        <f aca="false">IFERROR(VLOOKUP(A436,'[2]Pivot HorizontalMRP'!$A$4:$C$2689,3,0),0)</f>
        <v>1140</v>
      </c>
      <c r="M436" s="1" t="n">
        <f aca="false">IFERROR(VLOOKUP(A436,'[2]Pivot HorizontalMRP'!$A$4:$D$2689,0.4,0),0)</f>
        <v>0</v>
      </c>
      <c r="N436" s="1" t="n">
        <f aca="false">IFERROR(VLOOKUP(A436,'[2]Pivot HorizontalMRP'!$A$4:$E$2689,5,0),0)</f>
        <v>370</v>
      </c>
      <c r="O436" s="1" t="n">
        <f aca="false">K436+L436</f>
        <v>1140</v>
      </c>
      <c r="P436" s="1" t="n">
        <f aca="false">K436+L436+M436+N436</f>
        <v>1510</v>
      </c>
      <c r="Q436" s="1" t="n">
        <f aca="false">IFERROR(VLOOKUP(A436,'[2]Pivot HorizontalMRP'!$A$4:$F$2689,6,0),0)</f>
        <v>0</v>
      </c>
      <c r="R436" s="1" t="n">
        <f aca="false">IFERROR(VLOOKUP(A436,'[2]Pivot HorizontalMRP'!$A$4:$G$2689,7,0),0)</f>
        <v>1326</v>
      </c>
      <c r="S436" s="1" t="n">
        <f aca="false">IFERROR(VLOOKUP(A436,'[2]Pivot HorizontalMRP'!$A$4:$H$2689,8,0),0)</f>
        <v>828</v>
      </c>
      <c r="T436" s="1" t="n">
        <f aca="false">IFERROR(VLOOKUP(A436,'[2]Pivot HorizontalMRP'!$A$4:$I$2689,9,0),0)</f>
        <v>667</v>
      </c>
      <c r="U436" s="1" t="n">
        <f aca="false">IF(I436="delivery",O436-SUM(Q436+R436),IF(I436="PO",P436-SUM(Q436:R436)))</f>
        <v>184</v>
      </c>
      <c r="V436" s="81" t="n">
        <v>0.0001</v>
      </c>
      <c r="W436" s="81"/>
      <c r="X436" s="81" t="n">
        <f aca="false">W436-V436</f>
        <v>-0.0001</v>
      </c>
      <c r="Y436" s="81"/>
      <c r="Z436" s="81"/>
      <c r="AA436" s="81"/>
      <c r="AB436" s="81"/>
      <c r="AC436" s="81"/>
      <c r="AD436" s="81"/>
      <c r="AE436" s="81"/>
      <c r="AF436" s="81"/>
      <c r="AG436" s="81"/>
      <c r="AH436" s="81"/>
      <c r="AI436" s="81"/>
      <c r="AJ436" s="81"/>
      <c r="AK436" s="81"/>
      <c r="AL436" s="81"/>
      <c r="AM436" s="81"/>
      <c r="AN436" s="81"/>
      <c r="AO436" s="81" t="str">
        <f aca="false">D436</f>
        <v>Arista</v>
      </c>
      <c r="AP436" s="1" t="s">
        <v>2011</v>
      </c>
      <c r="AQ436" s="1"/>
      <c r="AR436" s="1"/>
      <c r="AS436" s="1"/>
      <c r="AT436" s="1"/>
      <c r="AU436" s="1"/>
      <c r="AV436" s="1"/>
      <c r="AW436" s="1"/>
      <c r="AX436" s="1"/>
      <c r="AY436" s="1"/>
      <c r="AZ436" s="1"/>
      <c r="BA436" s="1"/>
      <c r="BB436" s="1"/>
      <c r="BC436" s="1"/>
      <c r="BD436" s="1"/>
      <c r="BE436" s="1"/>
      <c r="BF436" s="1" t="s">
        <v>14989</v>
      </c>
      <c r="BG436" s="1" t="s">
        <v>183</v>
      </c>
      <c r="BH436" s="1"/>
      <c r="BI436" s="1"/>
    </row>
    <row r="437" customFormat="false" ht="12.75" hidden="false" customHeight="false" outlineLevel="0" collapsed="false">
      <c r="A437" s="1" t="s">
        <v>2203</v>
      </c>
      <c r="B437" s="105" t="s">
        <v>2204</v>
      </c>
      <c r="C437" s="1" t="s">
        <v>1465</v>
      </c>
      <c r="D437" s="1" t="s">
        <v>82</v>
      </c>
      <c r="E437" s="1" t="s">
        <v>2205</v>
      </c>
      <c r="F437" s="1" t="s">
        <v>2206</v>
      </c>
      <c r="G437" s="1" t="n">
        <v>72</v>
      </c>
      <c r="H437" s="1" t="n">
        <v>1</v>
      </c>
      <c r="I437" s="101" t="s">
        <v>188</v>
      </c>
      <c r="J437" s="1"/>
      <c r="K437" s="1" t="n">
        <f aca="false">IFERROR(VLOOKUP(A437,'[2]Pivot HorizontalMRP'!$A$4:$B$2689,2,0),0)</f>
        <v>0</v>
      </c>
      <c r="L437" s="1" t="n">
        <f aca="false">IFERROR(VLOOKUP(A437,'[2]Pivot HorizontalMRP'!$A$4:$C$2689,3,0),0)</f>
        <v>45</v>
      </c>
      <c r="M437" s="1" t="n">
        <f aca="false">IFERROR(VLOOKUP(A437,'[2]Pivot HorizontalMRP'!$A$4:$D$2689,0.4,0),0)</f>
        <v>0</v>
      </c>
      <c r="N437" s="1" t="n">
        <f aca="false">IFERROR(VLOOKUP(A437,'[2]Pivot HorizontalMRP'!$A$4:$E$2689,5,0),0)</f>
        <v>0</v>
      </c>
      <c r="O437" s="1" t="n">
        <f aca="false">K437+L437</f>
        <v>45</v>
      </c>
      <c r="P437" s="1" t="n">
        <f aca="false">K437+L437+M437+N437</f>
        <v>45</v>
      </c>
      <c r="Q437" s="1" t="n">
        <f aca="false">IFERROR(VLOOKUP(A437,'[2]Pivot HorizontalMRP'!$A$4:$F$2689,6,0),0)</f>
        <v>1</v>
      </c>
      <c r="R437" s="1" t="n">
        <f aca="false">IFERROR(VLOOKUP(A437,'[2]Pivot HorizontalMRP'!$A$4:$G$2689,7,0),0)</f>
        <v>0</v>
      </c>
      <c r="S437" s="1" t="n">
        <f aca="false">IFERROR(VLOOKUP(A437,'[2]Pivot HorizontalMRP'!$A$4:$H$2689,8,0),0)</f>
        <v>0</v>
      </c>
      <c r="T437" s="1" t="n">
        <f aca="false">IFERROR(VLOOKUP(A437,'[2]Pivot HorizontalMRP'!$A$4:$I$2689,9,0),0)</f>
        <v>0</v>
      </c>
      <c r="U437" s="1" t="n">
        <f aca="false">IF(I437="delivery",O437-SUM(Q437+R437),IF(I437="PO",P437-SUM(Q437:R437)))</f>
        <v>44</v>
      </c>
      <c r="V437" s="81" t="n">
        <v>0.0001</v>
      </c>
      <c r="W437" s="81"/>
      <c r="X437" s="81" t="n">
        <f aca="false">W437-V437</f>
        <v>-0.0001</v>
      </c>
      <c r="Y437" s="81"/>
      <c r="Z437" s="81"/>
      <c r="AA437" s="81"/>
      <c r="AB437" s="81"/>
      <c r="AC437" s="81"/>
      <c r="AD437" s="81"/>
      <c r="AE437" s="81"/>
      <c r="AF437" s="81"/>
      <c r="AG437" s="81"/>
      <c r="AH437" s="81"/>
      <c r="AI437" s="81"/>
      <c r="AJ437" s="81"/>
      <c r="AK437" s="81"/>
      <c r="AL437" s="81"/>
      <c r="AM437" s="81"/>
      <c r="AN437" s="81"/>
      <c r="AO437" s="81" t="str">
        <f aca="false">D437</f>
        <v>Arista</v>
      </c>
      <c r="AP437" s="1" t="s">
        <v>2011</v>
      </c>
      <c r="AQ437" s="1"/>
      <c r="AR437" s="1"/>
      <c r="AS437" s="1"/>
      <c r="AT437" s="1"/>
      <c r="AU437" s="1"/>
      <c r="AV437" s="1"/>
      <c r="AW437" s="1"/>
      <c r="AX437" s="1"/>
      <c r="AY437" s="1"/>
      <c r="AZ437" s="1"/>
      <c r="BA437" s="1"/>
      <c r="BB437" s="1"/>
      <c r="BC437" s="1"/>
      <c r="BD437" s="1"/>
      <c r="BE437" s="1"/>
      <c r="BF437" s="1" t="s">
        <v>14989</v>
      </c>
      <c r="BG437" s="1" t="s">
        <v>183</v>
      </c>
      <c r="BH437" s="1"/>
      <c r="BI437" s="1"/>
    </row>
    <row r="438" customFormat="false" ht="12.75" hidden="false" customHeight="false" outlineLevel="0" collapsed="false">
      <c r="A438" s="1" t="s">
        <v>14998</v>
      </c>
      <c r="B438" s="105" t="s">
        <v>14999</v>
      </c>
      <c r="C438" s="1" t="s">
        <v>1465</v>
      </c>
      <c r="D438" s="1" t="s">
        <v>82</v>
      </c>
      <c r="E438" s="1" t="s">
        <v>15000</v>
      </c>
      <c r="F438" s="1" t="s">
        <v>15001</v>
      </c>
      <c r="G438" s="1" t="n">
        <v>55</v>
      </c>
      <c r="H438" s="1" t="n">
        <v>1</v>
      </c>
      <c r="I438" s="102" t="s">
        <v>188</v>
      </c>
      <c r="J438" s="1"/>
      <c r="K438" s="1" t="n">
        <f aca="false">IFERROR(VLOOKUP(A438,'[2]Pivot HorizontalMRP'!$A$4:$B$2689,2,0),0)</f>
        <v>0</v>
      </c>
      <c r="L438" s="1" t="n">
        <f aca="false">IFERROR(VLOOKUP(A438,'[2]Pivot HorizontalMRP'!$A$4:$C$2689,3,0),0)</f>
        <v>0</v>
      </c>
      <c r="M438" s="1" t="n">
        <f aca="false">IFERROR(VLOOKUP(A438,'[2]Pivot HorizontalMRP'!$A$4:$D$2689,0.4,0),0)</f>
        <v>0</v>
      </c>
      <c r="N438" s="1" t="n">
        <f aca="false">IFERROR(VLOOKUP(A438,'[2]Pivot HorizontalMRP'!$A$4:$E$2689,5,0),0)</f>
        <v>0</v>
      </c>
      <c r="O438" s="1" t="n">
        <f aca="false">K438+L438</f>
        <v>0</v>
      </c>
      <c r="P438" s="1" t="n">
        <f aca="false">K438+L438+M438+N438</f>
        <v>0</v>
      </c>
      <c r="Q438" s="1" t="n">
        <f aca="false">IFERROR(VLOOKUP(A438,'[2]Pivot HorizontalMRP'!$A$4:$F$2689,6,0),0)</f>
        <v>960</v>
      </c>
      <c r="R438" s="1" t="n">
        <f aca="false">IFERROR(VLOOKUP(A438,'[2]Pivot HorizontalMRP'!$A$4:$G$2689,7,0),0)</f>
        <v>0</v>
      </c>
      <c r="S438" s="1" t="n">
        <f aca="false">IFERROR(VLOOKUP(A438,'[2]Pivot HorizontalMRP'!$A$4:$H$2689,8,0),0)</f>
        <v>0</v>
      </c>
      <c r="T438" s="1" t="n">
        <f aca="false">IFERROR(VLOOKUP(A438,'[2]Pivot HorizontalMRP'!$A$4:$I$2689,9,0),0)</f>
        <v>0</v>
      </c>
      <c r="U438" s="1" t="n">
        <f aca="false">IF(I438="delivery",O438-SUM(Q438+R438),IF(I438="PO",P438-SUM(Q438:R438)))</f>
        <v>-960</v>
      </c>
      <c r="V438" s="81" t="n">
        <v>0.0001</v>
      </c>
      <c r="W438" s="81"/>
      <c r="X438" s="81" t="n">
        <f aca="false">W438-V438</f>
        <v>-0.0001</v>
      </c>
      <c r="Y438" s="81"/>
      <c r="Z438" s="81"/>
      <c r="AA438" s="81"/>
      <c r="AB438" s="81"/>
      <c r="AC438" s="81"/>
      <c r="AD438" s="81"/>
      <c r="AE438" s="81"/>
      <c r="AF438" s="81"/>
      <c r="AG438" s="81"/>
      <c r="AH438" s="81"/>
      <c r="AI438" s="81"/>
      <c r="AJ438" s="81"/>
      <c r="AK438" s="81"/>
      <c r="AL438" s="81"/>
      <c r="AM438" s="81"/>
      <c r="AN438" s="81"/>
      <c r="AO438" s="81" t="str">
        <f aca="false">D438</f>
        <v>Arista</v>
      </c>
      <c r="AP438" s="102" t="s">
        <v>2011</v>
      </c>
      <c r="AQ438" s="1"/>
      <c r="AR438" s="1"/>
      <c r="AS438" s="1"/>
      <c r="AT438" s="1"/>
      <c r="AU438" s="1"/>
      <c r="AV438" s="1"/>
      <c r="AW438" s="1"/>
      <c r="AX438" s="1"/>
      <c r="AY438" s="1"/>
      <c r="AZ438" s="1"/>
      <c r="BA438" s="1"/>
      <c r="BB438" s="1"/>
      <c r="BC438" s="1"/>
      <c r="BD438" s="1"/>
      <c r="BE438" s="1"/>
      <c r="BF438" s="1" t="s">
        <v>14989</v>
      </c>
      <c r="BG438" s="1" t="s">
        <v>183</v>
      </c>
      <c r="BH438" s="1"/>
      <c r="BI438" s="1"/>
    </row>
    <row r="439" customFormat="false" ht="12.75" hidden="false" customHeight="false" outlineLevel="0" collapsed="false">
      <c r="A439" s="1" t="s">
        <v>2207</v>
      </c>
      <c r="B439" s="105" t="s">
        <v>2208</v>
      </c>
      <c r="C439" s="1" t="s">
        <v>1465</v>
      </c>
      <c r="D439" s="1" t="s">
        <v>82</v>
      </c>
      <c r="E439" s="1" t="s">
        <v>2209</v>
      </c>
      <c r="F439" s="1" t="s">
        <v>2210</v>
      </c>
      <c r="G439" s="1" t="n">
        <v>55</v>
      </c>
      <c r="H439" s="1" t="n">
        <v>1</v>
      </c>
      <c r="I439" s="101" t="s">
        <v>188</v>
      </c>
      <c r="J439" s="1"/>
      <c r="K439" s="1" t="n">
        <f aca="false">IFERROR(VLOOKUP(A439,'[2]Pivot HorizontalMRP'!$A$4:$B$2689,2,0),0)</f>
        <v>0</v>
      </c>
      <c r="L439" s="1" t="n">
        <f aca="false">IFERROR(VLOOKUP(A439,'[2]Pivot HorizontalMRP'!$A$4:$C$2689,3,0),0)</f>
        <v>1260</v>
      </c>
      <c r="M439" s="1" t="n">
        <f aca="false">IFERROR(VLOOKUP(A439,'[2]Pivot HorizontalMRP'!$A$4:$D$2689,0.4,0),0)</f>
        <v>0</v>
      </c>
      <c r="N439" s="1" t="n">
        <f aca="false">IFERROR(VLOOKUP(A439,'[2]Pivot HorizontalMRP'!$A$4:$E$2689,5,0),0)</f>
        <v>1</v>
      </c>
      <c r="O439" s="1" t="n">
        <f aca="false">K439+L439</f>
        <v>1260</v>
      </c>
      <c r="P439" s="1" t="n">
        <f aca="false">K439+L439+M439+N439</f>
        <v>1261</v>
      </c>
      <c r="Q439" s="1" t="n">
        <f aca="false">IFERROR(VLOOKUP(A439,'[2]Pivot HorizontalMRP'!$A$4:$F$2689,6,0),0)</f>
        <v>0</v>
      </c>
      <c r="R439" s="1" t="n">
        <f aca="false">IFERROR(VLOOKUP(A439,'[2]Pivot HorizontalMRP'!$A$4:$G$2689,7,0),0)</f>
        <v>488</v>
      </c>
      <c r="S439" s="1" t="n">
        <f aca="false">IFERROR(VLOOKUP(A439,'[2]Pivot HorizontalMRP'!$A$4:$H$2689,8,0),0)</f>
        <v>192</v>
      </c>
      <c r="T439" s="1" t="n">
        <f aca="false">IFERROR(VLOOKUP(A439,'[2]Pivot HorizontalMRP'!$A$4:$I$2689,9,0),0)</f>
        <v>120</v>
      </c>
      <c r="U439" s="1" t="n">
        <f aca="false">IF(I439="delivery",O439-SUM(Q439+R439),IF(I439="PO",P439-SUM(Q439:R439)))</f>
        <v>773</v>
      </c>
      <c r="V439" s="81" t="n">
        <v>0.0001</v>
      </c>
      <c r="W439" s="81"/>
      <c r="X439" s="81" t="n">
        <f aca="false">W439-V439</f>
        <v>-0.0001</v>
      </c>
      <c r="Y439" s="81"/>
      <c r="Z439" s="81"/>
      <c r="AA439" s="81"/>
      <c r="AB439" s="81"/>
      <c r="AC439" s="81"/>
      <c r="AD439" s="81"/>
      <c r="AE439" s="81"/>
      <c r="AF439" s="81"/>
      <c r="AG439" s="81"/>
      <c r="AH439" s="81"/>
      <c r="AI439" s="81"/>
      <c r="AJ439" s="81"/>
      <c r="AK439" s="81"/>
      <c r="AL439" s="81"/>
      <c r="AM439" s="81"/>
      <c r="AN439" s="81"/>
      <c r="AO439" s="81" t="str">
        <f aca="false">D439</f>
        <v>Arista</v>
      </c>
      <c r="AP439" s="1" t="s">
        <v>2011</v>
      </c>
      <c r="AQ439" s="1"/>
      <c r="AR439" s="1"/>
      <c r="AS439" s="1"/>
      <c r="AT439" s="1"/>
      <c r="AU439" s="1"/>
      <c r="AV439" s="1"/>
      <c r="AW439" s="1"/>
      <c r="AX439" s="1"/>
      <c r="AY439" s="1"/>
      <c r="AZ439" s="1"/>
      <c r="BA439" s="1"/>
      <c r="BB439" s="1"/>
      <c r="BC439" s="1"/>
      <c r="BD439" s="1"/>
      <c r="BE439" s="1"/>
      <c r="BF439" s="1" t="s">
        <v>14989</v>
      </c>
      <c r="BG439" s="1" t="s">
        <v>183</v>
      </c>
      <c r="BH439" s="1"/>
      <c r="BI439" s="1"/>
    </row>
    <row r="440" customFormat="false" ht="12.75" hidden="false" customHeight="false" outlineLevel="0" collapsed="false">
      <c r="A440" s="1" t="s">
        <v>2217</v>
      </c>
      <c r="B440" s="105" t="s">
        <v>2218</v>
      </c>
      <c r="C440" s="1" t="s">
        <v>1465</v>
      </c>
      <c r="D440" s="1" t="s">
        <v>82</v>
      </c>
      <c r="E440" s="1" t="s">
        <v>2219</v>
      </c>
      <c r="F440" s="1" t="s">
        <v>2220</v>
      </c>
      <c r="G440" s="1" t="n">
        <v>55</v>
      </c>
      <c r="H440" s="1" t="n">
        <v>1</v>
      </c>
      <c r="I440" s="101" t="s">
        <v>188</v>
      </c>
      <c r="J440" s="1"/>
      <c r="K440" s="1" t="n">
        <f aca="false">IFERROR(VLOOKUP(A440,'[2]Pivot HorizontalMRP'!$A$4:$B$2689,2,0),0)</f>
        <v>0</v>
      </c>
      <c r="L440" s="1" t="n">
        <f aca="false">IFERROR(VLOOKUP(A440,'[2]Pivot HorizontalMRP'!$A$4:$C$2689,3,0),0)</f>
        <v>1000</v>
      </c>
      <c r="M440" s="1" t="n">
        <f aca="false">IFERROR(VLOOKUP(A440,'[2]Pivot HorizontalMRP'!$A$4:$D$2689,0.4,0),0)</f>
        <v>0</v>
      </c>
      <c r="N440" s="1" t="n">
        <f aca="false">IFERROR(VLOOKUP(A440,'[2]Pivot HorizontalMRP'!$A$4:$E$2689,5,0),0)</f>
        <v>30</v>
      </c>
      <c r="O440" s="1" t="n">
        <f aca="false">K440+L440</f>
        <v>1000</v>
      </c>
      <c r="P440" s="1" t="n">
        <f aca="false">K440+L440+M440+N440</f>
        <v>1030</v>
      </c>
      <c r="Q440" s="1" t="n">
        <f aca="false">IFERROR(VLOOKUP(A440,'[2]Pivot HorizontalMRP'!$A$4:$F$2689,6,0),0)</f>
        <v>0</v>
      </c>
      <c r="R440" s="1" t="n">
        <f aca="false">IFERROR(VLOOKUP(A440,'[2]Pivot HorizontalMRP'!$A$4:$G$2689,7,0),0)</f>
        <v>1326</v>
      </c>
      <c r="S440" s="1" t="n">
        <f aca="false">IFERROR(VLOOKUP(A440,'[2]Pivot HorizontalMRP'!$A$4:$H$2689,8,0),0)</f>
        <v>897</v>
      </c>
      <c r="T440" s="1" t="n">
        <f aca="false">IFERROR(VLOOKUP(A440,'[2]Pivot HorizontalMRP'!$A$4:$I$2689,9,0),0)</f>
        <v>598</v>
      </c>
      <c r="U440" s="1" t="n">
        <f aca="false">IF(I440="delivery",O440-SUM(Q440+R440),IF(I440="PO",P440-SUM(Q440:R440)))</f>
        <v>-296</v>
      </c>
      <c r="V440" s="81" t="n">
        <v>0.0001</v>
      </c>
      <c r="W440" s="81"/>
      <c r="X440" s="81" t="n">
        <f aca="false">W440-V440</f>
        <v>-0.0001</v>
      </c>
      <c r="Y440" s="81"/>
      <c r="Z440" s="81"/>
      <c r="AA440" s="81"/>
      <c r="AB440" s="81"/>
      <c r="AC440" s="81"/>
      <c r="AD440" s="81"/>
      <c r="AE440" s="81"/>
      <c r="AF440" s="81"/>
      <c r="AG440" s="81"/>
      <c r="AH440" s="81"/>
      <c r="AI440" s="81"/>
      <c r="AJ440" s="81"/>
      <c r="AK440" s="81"/>
      <c r="AL440" s="81"/>
      <c r="AM440" s="81"/>
      <c r="AN440" s="81"/>
      <c r="AO440" s="81" t="str">
        <f aca="false">D440</f>
        <v>Arista</v>
      </c>
      <c r="AP440" s="1" t="s">
        <v>2011</v>
      </c>
      <c r="AQ440" s="1"/>
      <c r="AR440" s="1"/>
      <c r="AS440" s="1"/>
      <c r="AT440" s="1"/>
      <c r="AU440" s="1"/>
      <c r="AV440" s="1"/>
      <c r="AW440" s="1"/>
      <c r="AX440" s="1"/>
      <c r="AY440" s="1"/>
      <c r="AZ440" s="1"/>
      <c r="BA440" s="1"/>
      <c r="BB440" s="1"/>
      <c r="BC440" s="1"/>
      <c r="BD440" s="1"/>
      <c r="BE440" s="1"/>
      <c r="BF440" s="1" t="s">
        <v>14989</v>
      </c>
      <c r="BG440" s="1" t="s">
        <v>183</v>
      </c>
      <c r="BH440" s="1"/>
      <c r="BI440" s="1"/>
    </row>
    <row r="441" customFormat="false" ht="12.75" hidden="false" customHeight="false" outlineLevel="0" collapsed="false">
      <c r="A441" s="1" t="s">
        <v>2225</v>
      </c>
      <c r="B441" s="105" t="s">
        <v>2226</v>
      </c>
      <c r="C441" s="1" t="s">
        <v>1465</v>
      </c>
      <c r="D441" s="1" t="s">
        <v>82</v>
      </c>
      <c r="E441" s="1" t="s">
        <v>2227</v>
      </c>
      <c r="F441" s="1" t="s">
        <v>2228</v>
      </c>
      <c r="G441" s="1" t="n">
        <v>55</v>
      </c>
      <c r="H441" s="1" t="n">
        <v>1</v>
      </c>
      <c r="I441" s="102" t="s">
        <v>188</v>
      </c>
      <c r="J441" s="1"/>
      <c r="K441" s="1" t="n">
        <f aca="false">IFERROR(VLOOKUP(A441,'[2]Pivot HorizontalMRP'!$A$4:$B$2689,2,0),0)</f>
        <v>0</v>
      </c>
      <c r="L441" s="1" t="n">
        <f aca="false">IFERROR(VLOOKUP(A441,'[2]Pivot HorizontalMRP'!$A$4:$C$2689,3,0),0)</f>
        <v>0</v>
      </c>
      <c r="M441" s="1" t="n">
        <f aca="false">IFERROR(VLOOKUP(A441,'[2]Pivot HorizontalMRP'!$A$4:$D$2689,0.4,0),0)</f>
        <v>0</v>
      </c>
      <c r="N441" s="1" t="n">
        <f aca="false">IFERROR(VLOOKUP(A441,'[2]Pivot HorizontalMRP'!$A$4:$E$2689,5,0),0)</f>
        <v>0</v>
      </c>
      <c r="O441" s="1" t="n">
        <f aca="false">K441+L441</f>
        <v>0</v>
      </c>
      <c r="P441" s="1" t="n">
        <f aca="false">K441+L441+M441+N441</f>
        <v>0</v>
      </c>
      <c r="Q441" s="1" t="n">
        <f aca="false">IFERROR(VLOOKUP(A441,'[2]Pivot HorizontalMRP'!$A$4:$F$2689,6,0),0)</f>
        <v>0</v>
      </c>
      <c r="R441" s="1" t="n">
        <f aca="false">IFERROR(VLOOKUP(A441,'[2]Pivot HorizontalMRP'!$A$4:$G$2689,7,0),0)</f>
        <v>120</v>
      </c>
      <c r="S441" s="1" t="n">
        <f aca="false">IFERROR(VLOOKUP(A441,'[2]Pivot HorizontalMRP'!$A$4:$H$2689,8,0),0)</f>
        <v>1320</v>
      </c>
      <c r="T441" s="1" t="n">
        <f aca="false">IFERROR(VLOOKUP(A441,'[2]Pivot HorizontalMRP'!$A$4:$I$2689,9,0),0)</f>
        <v>480</v>
      </c>
      <c r="U441" s="1" t="n">
        <f aca="false">IF(I441="delivery",O441-SUM(Q441+R441),IF(I441="PO",P441-SUM(Q441:R441)))</f>
        <v>-120</v>
      </c>
      <c r="V441" s="81" t="n">
        <v>0.0001</v>
      </c>
      <c r="W441" s="81"/>
      <c r="X441" s="81" t="n">
        <f aca="false">W441-V441</f>
        <v>-0.0001</v>
      </c>
      <c r="Y441" s="81"/>
      <c r="Z441" s="81"/>
      <c r="AA441" s="81"/>
      <c r="AB441" s="81"/>
      <c r="AC441" s="81"/>
      <c r="AD441" s="81"/>
      <c r="AE441" s="81"/>
      <c r="AF441" s="81"/>
      <c r="AG441" s="81"/>
      <c r="AH441" s="81"/>
      <c r="AI441" s="81"/>
      <c r="AJ441" s="81"/>
      <c r="AK441" s="81"/>
      <c r="AL441" s="81"/>
      <c r="AM441" s="81"/>
      <c r="AN441" s="81"/>
      <c r="AO441" s="81" t="str">
        <f aca="false">D441</f>
        <v>Arista</v>
      </c>
      <c r="AP441" s="102" t="s">
        <v>2011</v>
      </c>
      <c r="AQ441" s="1"/>
      <c r="AR441" s="1"/>
      <c r="AS441" s="1"/>
      <c r="AT441" s="1"/>
      <c r="AU441" s="1"/>
      <c r="AV441" s="1"/>
      <c r="AW441" s="1"/>
      <c r="AX441" s="1"/>
      <c r="AY441" s="1"/>
      <c r="AZ441" s="1"/>
      <c r="BA441" s="1"/>
      <c r="BB441" s="1"/>
      <c r="BC441" s="1"/>
      <c r="BD441" s="1"/>
      <c r="BE441" s="1"/>
      <c r="BF441" s="1" t="s">
        <v>14989</v>
      </c>
      <c r="BG441" s="1" t="s">
        <v>183</v>
      </c>
      <c r="BH441" s="1"/>
      <c r="BI441" s="1"/>
    </row>
    <row r="442" customFormat="false" ht="12.75" hidden="false" customHeight="false" outlineLevel="0" collapsed="false">
      <c r="A442" s="103" t="s">
        <v>7366</v>
      </c>
      <c r="B442" s="104" t="s">
        <v>7367</v>
      </c>
      <c r="C442" s="99" t="s">
        <v>1465</v>
      </c>
      <c r="D442" s="99" t="s">
        <v>82</v>
      </c>
      <c r="E442" s="99" t="s">
        <v>7368</v>
      </c>
      <c r="F442" s="99" t="s">
        <v>7369</v>
      </c>
      <c r="G442" s="99" t="n">
        <v>55</v>
      </c>
      <c r="H442" s="99" t="n">
        <v>1</v>
      </c>
      <c r="I442" s="99" t="s">
        <v>188</v>
      </c>
      <c r="K442" s="1" t="n">
        <f aca="false">IFERROR(VLOOKUP(A442,'[2]Pivot HorizontalMRP'!$A$4:$B$2689,2,0),0)</f>
        <v>0</v>
      </c>
      <c r="L442" s="1" t="n">
        <f aca="false">IFERROR(VLOOKUP(A442,'[2]Pivot HorizontalMRP'!$A$4:$C$2689,3,0),0)</f>
        <v>27</v>
      </c>
      <c r="M442" s="1" t="n">
        <f aca="false">IFERROR(VLOOKUP(A442,'[2]Pivot HorizontalMRP'!$A$4:$D$2689,0.4,0),0)</f>
        <v>0</v>
      </c>
      <c r="N442" s="1" t="n">
        <f aca="false">IFERROR(VLOOKUP(A442,'[2]Pivot HorizontalMRP'!$A$4:$E$2689,5,0),0)</f>
        <v>0</v>
      </c>
      <c r="O442" s="1" t="n">
        <f aca="false">K442+L442</f>
        <v>27</v>
      </c>
      <c r="P442" s="1" t="n">
        <f aca="false">K442+L442+M442+N442</f>
        <v>27</v>
      </c>
      <c r="Q442" s="1" t="n">
        <f aca="false">IFERROR(VLOOKUP(A442,'[2]Pivot HorizontalMRP'!$A$4:$F$2689,6,0),0)</f>
        <v>0</v>
      </c>
      <c r="R442" s="1" t="n">
        <f aca="false">IFERROR(VLOOKUP(A442,'[2]Pivot HorizontalMRP'!$A$4:$G$2689,7,0),0)</f>
        <v>0</v>
      </c>
      <c r="S442" s="1" t="n">
        <f aca="false">IFERROR(VLOOKUP(A442,'[2]Pivot HorizontalMRP'!$A$4:$H$2689,8,0),0)</f>
        <v>0</v>
      </c>
      <c r="T442" s="1" t="n">
        <f aca="false">IFERROR(VLOOKUP(A442,'[2]Pivot HorizontalMRP'!$A$4:$I$2689,9,0),0)</f>
        <v>0</v>
      </c>
      <c r="U442" s="1" t="n">
        <f aca="false">IF(I442="delivery",O442-SUM(Q442+R442),IF(I442="PO",P442-SUM(Q442:R442)))</f>
        <v>27</v>
      </c>
      <c r="V442" s="81" t="n">
        <v>0.0001</v>
      </c>
      <c r="X442" s="81" t="n">
        <f aca="false">W442-V442</f>
        <v>-0.0001</v>
      </c>
      <c r="AA442" s="81"/>
      <c r="AO442" s="81" t="str">
        <f aca="false">D442</f>
        <v>Arista</v>
      </c>
      <c r="AP442" s="99" t="s">
        <v>2011</v>
      </c>
      <c r="BF442" s="99" t="s">
        <v>14989</v>
      </c>
      <c r="BG442" s="1" t="s">
        <v>183</v>
      </c>
    </row>
    <row r="443" customFormat="false" ht="12.75" hidden="false" customHeight="false" outlineLevel="0" collapsed="false">
      <c r="A443" s="1" t="s">
        <v>13039</v>
      </c>
      <c r="B443" s="105" t="s">
        <v>7367</v>
      </c>
      <c r="C443" s="1" t="s">
        <v>1465</v>
      </c>
      <c r="D443" s="1" t="s">
        <v>82</v>
      </c>
      <c r="E443" s="1" t="s">
        <v>7368</v>
      </c>
      <c r="F443" s="1" t="s">
        <v>7369</v>
      </c>
      <c r="G443" s="1" t="n">
        <v>55</v>
      </c>
      <c r="H443" s="1" t="n">
        <v>1</v>
      </c>
      <c r="I443" s="101" t="s">
        <v>188</v>
      </c>
      <c r="J443" s="1"/>
      <c r="K443" s="1" t="n">
        <f aca="false">IFERROR(VLOOKUP(A443,'[2]Pivot HorizontalMRP'!$A$4:$B$2689,2,0),0)</f>
        <v>0</v>
      </c>
      <c r="L443" s="1" t="n">
        <f aca="false">IFERROR(VLOOKUP(A443,'[2]Pivot HorizontalMRP'!$A$4:$C$2689,3,0),0)</f>
        <v>0</v>
      </c>
      <c r="M443" s="1" t="n">
        <f aca="false">IFERROR(VLOOKUP(A443,'[2]Pivot HorizontalMRP'!$A$4:$D$2689,0.4,0),0)</f>
        <v>0</v>
      </c>
      <c r="N443" s="1" t="n">
        <f aca="false">IFERROR(VLOOKUP(A443,'[2]Pivot HorizontalMRP'!$A$4:$E$2689,5,0),0)</f>
        <v>0</v>
      </c>
      <c r="O443" s="1" t="n">
        <f aca="false">K443+L443</f>
        <v>0</v>
      </c>
      <c r="P443" s="1" t="n">
        <f aca="false">K443+L443+M443+N443</f>
        <v>0</v>
      </c>
      <c r="Q443" s="1" t="n">
        <f aca="false">IFERROR(VLOOKUP(A443,'[2]Pivot HorizontalMRP'!$A$4:$F$2689,6,0),0)</f>
        <v>0</v>
      </c>
      <c r="R443" s="1" t="n">
        <f aca="false">IFERROR(VLOOKUP(A443,'[2]Pivot HorizontalMRP'!$A$4:$G$2689,7,0),0)</f>
        <v>178</v>
      </c>
      <c r="S443" s="1" t="n">
        <f aca="false">IFERROR(VLOOKUP(A443,'[2]Pivot HorizontalMRP'!$A$4:$H$2689,8,0),0)</f>
        <v>45</v>
      </c>
      <c r="T443" s="1" t="n">
        <f aca="false">IFERROR(VLOOKUP(A443,'[2]Pivot HorizontalMRP'!$A$4:$I$2689,9,0),0)</f>
        <v>30</v>
      </c>
      <c r="U443" s="1" t="n">
        <f aca="false">IF(I443="delivery",O443-SUM(Q443+R443),IF(I443="PO",P443-SUM(Q443:R443)))</f>
        <v>-178</v>
      </c>
      <c r="V443" s="81" t="n">
        <v>0.0001</v>
      </c>
      <c r="W443" s="81"/>
      <c r="X443" s="81" t="n">
        <f aca="false">W443-V443</f>
        <v>-0.0001</v>
      </c>
      <c r="Y443" s="81"/>
      <c r="Z443" s="81"/>
      <c r="AA443" s="81"/>
      <c r="AB443" s="81"/>
      <c r="AC443" s="81"/>
      <c r="AD443" s="81"/>
      <c r="AE443" s="81"/>
      <c r="AF443" s="81"/>
      <c r="AG443" s="81"/>
      <c r="AH443" s="81"/>
      <c r="AI443" s="81"/>
      <c r="AJ443" s="81"/>
      <c r="AK443" s="81"/>
      <c r="AL443" s="81"/>
      <c r="AM443" s="81"/>
      <c r="AN443" s="81"/>
      <c r="AO443" s="81" t="str">
        <f aca="false">D443</f>
        <v>Arista</v>
      </c>
      <c r="AP443" s="1" t="s">
        <v>2011</v>
      </c>
      <c r="AQ443" s="1"/>
      <c r="AR443" s="1"/>
      <c r="AS443" s="1"/>
      <c r="AT443" s="1"/>
      <c r="AU443" s="1"/>
      <c r="AV443" s="1"/>
      <c r="AW443" s="1"/>
      <c r="AX443" s="1"/>
      <c r="AY443" s="1"/>
      <c r="AZ443" s="1"/>
      <c r="BA443" s="1"/>
      <c r="BB443" s="1"/>
      <c r="BC443" s="1"/>
      <c r="BD443" s="1"/>
      <c r="BE443" s="1"/>
      <c r="BF443" s="1" t="s">
        <v>14989</v>
      </c>
      <c r="BG443" s="1" t="s">
        <v>183</v>
      </c>
      <c r="BH443" s="1"/>
      <c r="BI443" s="1"/>
    </row>
    <row r="444" customFormat="false" ht="12.75" hidden="false" customHeight="false" outlineLevel="0" collapsed="false">
      <c r="A444" s="1" t="s">
        <v>14317</v>
      </c>
      <c r="B444" s="105" t="s">
        <v>10529</v>
      </c>
      <c r="C444" s="1" t="s">
        <v>1465</v>
      </c>
      <c r="D444" s="1" t="s">
        <v>82</v>
      </c>
      <c r="E444" s="1" t="s">
        <v>10530</v>
      </c>
      <c r="F444" s="1" t="s">
        <v>10531</v>
      </c>
      <c r="G444" s="1" t="n">
        <v>55</v>
      </c>
      <c r="H444" s="1" t="n">
        <v>1</v>
      </c>
      <c r="I444" s="101" t="s">
        <v>188</v>
      </c>
      <c r="J444" s="1"/>
      <c r="K444" s="1" t="n">
        <f aca="false">IFERROR(VLOOKUP(A444,'[2]Pivot HorizontalMRP'!$A$4:$B$2689,2,0),0)</f>
        <v>0</v>
      </c>
      <c r="L444" s="1" t="n">
        <f aca="false">IFERROR(VLOOKUP(A444,'[2]Pivot HorizontalMRP'!$A$4:$C$2689,3,0),0)</f>
        <v>0</v>
      </c>
      <c r="M444" s="1" t="n">
        <f aca="false">IFERROR(VLOOKUP(A444,'[2]Pivot HorizontalMRP'!$A$4:$D$2689,0.4,0),0)</f>
        <v>0</v>
      </c>
      <c r="N444" s="1" t="n">
        <f aca="false">IFERROR(VLOOKUP(A444,'[2]Pivot HorizontalMRP'!$A$4:$E$2689,5,0),0)</f>
        <v>0</v>
      </c>
      <c r="O444" s="1" t="n">
        <f aca="false">K444+L444</f>
        <v>0</v>
      </c>
      <c r="P444" s="1" t="n">
        <f aca="false">K444+L444+M444+N444</f>
        <v>0</v>
      </c>
      <c r="Q444" s="1" t="n">
        <f aca="false">IFERROR(VLOOKUP(A444,'[2]Pivot HorizontalMRP'!$A$4:$F$2689,6,0),0)</f>
        <v>620</v>
      </c>
      <c r="R444" s="1" t="n">
        <f aca="false">IFERROR(VLOOKUP(A444,'[2]Pivot HorizontalMRP'!$A$4:$G$2689,7,0),0)</f>
        <v>1880</v>
      </c>
      <c r="S444" s="1" t="n">
        <f aca="false">IFERROR(VLOOKUP(A444,'[2]Pivot HorizontalMRP'!$A$4:$H$2689,8,0),0)</f>
        <v>3000</v>
      </c>
      <c r="T444" s="1" t="n">
        <f aca="false">IFERROR(VLOOKUP(A444,'[2]Pivot HorizontalMRP'!$A$4:$I$2689,9,0),0)</f>
        <v>2000</v>
      </c>
      <c r="U444" s="1" t="n">
        <f aca="false">IF(I444="delivery",O444-SUM(Q444+R444),IF(I444="PO",P444-SUM(Q444:R444)))</f>
        <v>-2500</v>
      </c>
      <c r="V444" s="81" t="n">
        <v>0.0001</v>
      </c>
      <c r="W444" s="81"/>
      <c r="X444" s="81" t="n">
        <f aca="false">W444-V444</f>
        <v>-0.0001</v>
      </c>
      <c r="Y444" s="81"/>
      <c r="Z444" s="81"/>
      <c r="AA444" s="81"/>
      <c r="AB444" s="81"/>
      <c r="AC444" s="81"/>
      <c r="AD444" s="81"/>
      <c r="AE444" s="81"/>
      <c r="AF444" s="81"/>
      <c r="AG444" s="81"/>
      <c r="AH444" s="81"/>
      <c r="AI444" s="81"/>
      <c r="AJ444" s="81"/>
      <c r="AK444" s="81"/>
      <c r="AL444" s="81"/>
      <c r="AM444" s="81"/>
      <c r="AN444" s="81"/>
      <c r="AO444" s="81" t="str">
        <f aca="false">D444</f>
        <v>Arista</v>
      </c>
      <c r="AP444" s="1" t="s">
        <v>2011</v>
      </c>
      <c r="AQ444" s="1"/>
      <c r="AR444" s="1"/>
      <c r="AS444" s="1"/>
      <c r="AT444" s="1"/>
      <c r="AU444" s="1"/>
      <c r="AV444" s="1"/>
      <c r="AW444" s="1"/>
      <c r="AX444" s="1"/>
      <c r="AY444" s="1"/>
      <c r="AZ444" s="1"/>
      <c r="BA444" s="1"/>
      <c r="BB444" s="1"/>
      <c r="BC444" s="1"/>
      <c r="BD444" s="1"/>
      <c r="BE444" s="1"/>
      <c r="BF444" s="1" t="s">
        <v>14989</v>
      </c>
      <c r="BG444" s="1" t="s">
        <v>183</v>
      </c>
      <c r="BH444" s="1"/>
      <c r="BI444" s="1"/>
    </row>
    <row r="445" customFormat="false" ht="12.75" hidden="false" customHeight="false" outlineLevel="0" collapsed="false">
      <c r="A445" s="1" t="s">
        <v>15002</v>
      </c>
      <c r="B445" s="105" t="s">
        <v>15003</v>
      </c>
      <c r="C445" s="1" t="s">
        <v>1465</v>
      </c>
      <c r="D445" s="1" t="s">
        <v>82</v>
      </c>
      <c r="E445" s="1" t="s">
        <v>15004</v>
      </c>
      <c r="F445" s="1" t="s">
        <v>15005</v>
      </c>
      <c r="G445" s="1" t="n">
        <v>55</v>
      </c>
      <c r="H445" s="1" t="n">
        <v>1</v>
      </c>
      <c r="I445" s="102" t="s">
        <v>180</v>
      </c>
      <c r="J445" s="1"/>
      <c r="K445" s="1" t="n">
        <f aca="false">IFERROR(VLOOKUP(A445,'[2]Pivot HorizontalMRP'!$A$4:$B$2689,2,0),0)</f>
        <v>0</v>
      </c>
      <c r="L445" s="1" t="n">
        <f aca="false">IFERROR(VLOOKUP(A445,'[2]Pivot HorizontalMRP'!$A$4:$C$2689,3,0),0)</f>
        <v>0</v>
      </c>
      <c r="M445" s="1" t="n">
        <f aca="false">IFERROR(VLOOKUP(A445,'[2]Pivot HorizontalMRP'!$A$4:$D$2689,0.4,0),0)</f>
        <v>0</v>
      </c>
      <c r="N445" s="1" t="n">
        <f aca="false">IFERROR(VLOOKUP(A445,'[2]Pivot HorizontalMRP'!$A$4:$E$2689,5,0),0)</f>
        <v>0</v>
      </c>
      <c r="O445" s="1" t="n">
        <f aca="false">K445+L445</f>
        <v>0</v>
      </c>
      <c r="P445" s="1" t="n">
        <f aca="false">K445+L445+M445+N445</f>
        <v>0</v>
      </c>
      <c r="Q445" s="1" t="n">
        <f aca="false">IFERROR(VLOOKUP(A445,'[2]Pivot HorizontalMRP'!$A$4:$F$2689,6,0),0)</f>
        <v>0</v>
      </c>
      <c r="R445" s="1" t="n">
        <f aca="false">IFERROR(VLOOKUP(A445,'[2]Pivot HorizontalMRP'!$A$4:$G$2689,7,0),0)</f>
        <v>1116</v>
      </c>
      <c r="S445" s="1" t="n">
        <f aca="false">IFERROR(VLOOKUP(A445,'[2]Pivot HorizontalMRP'!$A$4:$H$2689,8,0),0)</f>
        <v>1116</v>
      </c>
      <c r="T445" s="1" t="n">
        <f aca="false">IFERROR(VLOOKUP(A445,'[2]Pivot HorizontalMRP'!$A$4:$I$2689,9,0),0)</f>
        <v>0</v>
      </c>
      <c r="U445" s="1" t="n">
        <f aca="false">IF(I445="delivery",O445-SUM(Q445+R445),IF(I445="PO",P445-SUM(Q445:R445)))</f>
        <v>-1116</v>
      </c>
      <c r="V445" s="81" t="n">
        <v>0.0001</v>
      </c>
      <c r="W445" s="81"/>
      <c r="X445" s="81" t="n">
        <f aca="false">W445-V445</f>
        <v>-0.0001</v>
      </c>
      <c r="Y445" s="81"/>
      <c r="Z445" s="81"/>
      <c r="AA445" s="81"/>
      <c r="AB445" s="81"/>
      <c r="AC445" s="81"/>
      <c r="AD445" s="81"/>
      <c r="AE445" s="81"/>
      <c r="AF445" s="81"/>
      <c r="AG445" s="81"/>
      <c r="AH445" s="81"/>
      <c r="AI445" s="81"/>
      <c r="AJ445" s="81"/>
      <c r="AK445" s="81"/>
      <c r="AL445" s="81"/>
      <c r="AM445" s="81"/>
      <c r="AN445" s="81"/>
      <c r="AO445" s="81" t="str">
        <f aca="false">D445</f>
        <v>Arista</v>
      </c>
      <c r="AP445" s="102" t="s">
        <v>2011</v>
      </c>
      <c r="AQ445" s="1"/>
      <c r="AR445" s="1"/>
      <c r="AS445" s="1"/>
      <c r="AT445" s="1"/>
      <c r="AU445" s="1"/>
      <c r="AV445" s="1"/>
      <c r="AW445" s="1"/>
      <c r="AX445" s="1"/>
      <c r="AY445" s="1"/>
      <c r="AZ445" s="1"/>
      <c r="BA445" s="1"/>
      <c r="BB445" s="1"/>
      <c r="BC445" s="1"/>
      <c r="BD445" s="1"/>
      <c r="BE445" s="1"/>
      <c r="BF445" s="1" t="s">
        <v>14989</v>
      </c>
      <c r="BG445" s="1" t="s">
        <v>183</v>
      </c>
      <c r="BH445" s="1"/>
      <c r="BI445" s="1"/>
    </row>
    <row r="446" customFormat="false" ht="12.75" hidden="false" customHeight="false" outlineLevel="0" collapsed="false">
      <c r="A446" s="1" t="s">
        <v>2229</v>
      </c>
      <c r="B446" s="1" t="s">
        <v>2230</v>
      </c>
      <c r="C446" s="1" t="s">
        <v>1465</v>
      </c>
      <c r="D446" s="1" t="s">
        <v>82</v>
      </c>
      <c r="E446" s="1" t="s">
        <v>15006</v>
      </c>
      <c r="F446" s="1" t="s">
        <v>2232</v>
      </c>
      <c r="G446" s="1" t="n">
        <v>55</v>
      </c>
      <c r="H446" s="1" t="n">
        <v>1</v>
      </c>
      <c r="I446" s="101" t="s">
        <v>188</v>
      </c>
      <c r="J446" s="1"/>
      <c r="K446" s="1" t="n">
        <f aca="false">IFERROR(VLOOKUP(A446,'[2]Pivot HorizontalMRP'!$A$4:$B$2689,2,0),0)</f>
        <v>0</v>
      </c>
      <c r="L446" s="1" t="n">
        <f aca="false">IFERROR(VLOOKUP(A446,'[2]Pivot HorizontalMRP'!$A$4:$C$2689,3,0),0)</f>
        <v>0</v>
      </c>
      <c r="M446" s="1" t="n">
        <f aca="false">IFERROR(VLOOKUP(A446,'[2]Pivot HorizontalMRP'!$A$4:$D$2689,0.4,0),0)</f>
        <v>0</v>
      </c>
      <c r="N446" s="1" t="n">
        <f aca="false">IFERROR(VLOOKUP(A446,'[2]Pivot HorizontalMRP'!$A$4:$E$2689,5,0),0)</f>
        <v>1474</v>
      </c>
      <c r="O446" s="1" t="n">
        <f aca="false">K446+L446</f>
        <v>0</v>
      </c>
      <c r="P446" s="1" t="n">
        <f aca="false">K446+L446+M446+N446</f>
        <v>1474</v>
      </c>
      <c r="Q446" s="1" t="n">
        <f aca="false">IFERROR(VLOOKUP(A446,'[2]Pivot HorizontalMRP'!$A$4:$F$2689,6,0),0)</f>
        <v>0</v>
      </c>
      <c r="R446" s="1" t="n">
        <f aca="false">IFERROR(VLOOKUP(A446,'[2]Pivot HorizontalMRP'!$A$4:$G$2689,7,0),0)</f>
        <v>0</v>
      </c>
      <c r="S446" s="1" t="n">
        <f aca="false">IFERROR(VLOOKUP(A446,'[2]Pivot HorizontalMRP'!$A$4:$H$2689,8,0),0)</f>
        <v>0</v>
      </c>
      <c r="T446" s="1" t="n">
        <f aca="false">IFERROR(VLOOKUP(A446,'[2]Pivot HorizontalMRP'!$A$4:$I$2689,9,0),0)</f>
        <v>0</v>
      </c>
      <c r="U446" s="1" t="n">
        <f aca="false">IF(I446="delivery",O446-SUM(Q446+R446),IF(I446="PO",P446-SUM(Q446:R446)))</f>
        <v>1474</v>
      </c>
      <c r="V446" s="110" t="n">
        <v>0.0001</v>
      </c>
      <c r="W446" s="81"/>
      <c r="X446" s="81" t="n">
        <f aca="false">W446-V446</f>
        <v>-0.0001</v>
      </c>
      <c r="Y446" s="81"/>
      <c r="Z446" s="81"/>
      <c r="AA446" s="81"/>
      <c r="AB446" s="81"/>
      <c r="AC446" s="81"/>
      <c r="AD446" s="81"/>
      <c r="AE446" s="81"/>
      <c r="AF446" s="81"/>
      <c r="AG446" s="81"/>
      <c r="AH446" s="81"/>
      <c r="AI446" s="81"/>
      <c r="AJ446" s="81"/>
      <c r="AK446" s="81"/>
      <c r="AL446" s="81"/>
      <c r="AM446" s="81"/>
      <c r="AN446" s="81"/>
      <c r="AO446" s="81" t="str">
        <f aca="false">D446</f>
        <v>Arista</v>
      </c>
      <c r="AP446" s="1" t="s">
        <v>2011</v>
      </c>
      <c r="AQ446" s="1"/>
      <c r="AR446" s="1"/>
      <c r="AS446" s="1"/>
      <c r="AT446" s="1"/>
      <c r="AU446" s="1"/>
      <c r="AV446" s="1"/>
      <c r="AW446" s="1"/>
      <c r="AX446" s="1"/>
      <c r="AY446" s="1"/>
      <c r="AZ446" s="1"/>
      <c r="BA446" s="1"/>
      <c r="BB446" s="1"/>
      <c r="BC446" s="1"/>
      <c r="BD446" s="1"/>
      <c r="BE446" s="1"/>
      <c r="BF446" s="1" t="s">
        <v>10498</v>
      </c>
      <c r="BG446" s="1" t="s">
        <v>183</v>
      </c>
      <c r="BH446" s="1"/>
      <c r="BI446" s="1"/>
    </row>
    <row r="447" customFormat="false" ht="12.75" hidden="false" customHeight="false" outlineLevel="0" collapsed="false">
      <c r="A447" s="103" t="s">
        <v>10444</v>
      </c>
      <c r="B447" s="104" t="s">
        <v>7419</v>
      </c>
      <c r="C447" s="99" t="s">
        <v>1465</v>
      </c>
      <c r="D447" s="99" t="s">
        <v>82</v>
      </c>
      <c r="E447" s="99" t="s">
        <v>15007</v>
      </c>
      <c r="F447" s="99" t="s">
        <v>7421</v>
      </c>
      <c r="G447" s="99" t="n">
        <v>55</v>
      </c>
      <c r="H447" s="99" t="n">
        <v>1</v>
      </c>
      <c r="I447" s="99" t="s">
        <v>188</v>
      </c>
      <c r="K447" s="1" t="n">
        <f aca="false">IFERROR(VLOOKUP(A447,'[2]Pivot HorizontalMRP'!$A$4:$B$2689,2,0),0)</f>
        <v>0</v>
      </c>
      <c r="L447" s="1" t="n">
        <f aca="false">IFERROR(VLOOKUP(A447,'[2]Pivot HorizontalMRP'!$A$4:$C$2689,3,0),0)</f>
        <v>3</v>
      </c>
      <c r="M447" s="1" t="n">
        <f aca="false">IFERROR(VLOOKUP(A447,'[2]Pivot HorizontalMRP'!$A$4:$D$2689,0.4,0),0)</f>
        <v>0</v>
      </c>
      <c r="N447" s="1" t="n">
        <f aca="false">IFERROR(VLOOKUP(A447,'[2]Pivot HorizontalMRP'!$A$4:$E$2689,5,0),0)</f>
        <v>0</v>
      </c>
      <c r="O447" s="1" t="n">
        <f aca="false">K447+L447</f>
        <v>3</v>
      </c>
      <c r="P447" s="1" t="n">
        <f aca="false">K447+L447+M447+N447</f>
        <v>3</v>
      </c>
      <c r="Q447" s="1" t="n">
        <f aca="false">IFERROR(VLOOKUP(A447,'[2]Pivot HorizontalMRP'!$A$4:$F$2689,6,0),0)</f>
        <v>0</v>
      </c>
      <c r="R447" s="1" t="n">
        <f aca="false">IFERROR(VLOOKUP(A447,'[2]Pivot HorizontalMRP'!$A$4:$G$2689,7,0),0)</f>
        <v>0</v>
      </c>
      <c r="S447" s="1" t="n">
        <f aca="false">IFERROR(VLOOKUP(A447,'[2]Pivot HorizontalMRP'!$A$4:$H$2689,8,0),0)</f>
        <v>0</v>
      </c>
      <c r="T447" s="1" t="n">
        <f aca="false">IFERROR(VLOOKUP(A447,'[2]Pivot HorizontalMRP'!$A$4:$I$2689,9,0),0)</f>
        <v>0</v>
      </c>
      <c r="U447" s="1" t="n">
        <f aca="false">IF(I447="delivery",O447-SUM(Q447+R447),IF(I447="PO",P447-SUM(Q447:R447)))</f>
        <v>3</v>
      </c>
      <c r="V447" s="81" t="n">
        <v>0.0001</v>
      </c>
      <c r="X447" s="81" t="n">
        <f aca="false">W447-V447</f>
        <v>-0.0001</v>
      </c>
      <c r="AA447" s="81"/>
      <c r="AO447" s="81" t="str">
        <f aca="false">D447</f>
        <v>Arista</v>
      </c>
      <c r="AP447" s="99" t="s">
        <v>2011</v>
      </c>
      <c r="BF447" s="99" t="s">
        <v>14668</v>
      </c>
      <c r="BG447" s="1" t="s">
        <v>183</v>
      </c>
    </row>
    <row r="448" customFormat="false" ht="12.75" hidden="false" customHeight="false" outlineLevel="0" collapsed="false">
      <c r="A448" s="1" t="s">
        <v>14571</v>
      </c>
      <c r="B448" s="105" t="s">
        <v>7419</v>
      </c>
      <c r="C448" s="1" t="s">
        <v>1465</v>
      </c>
      <c r="D448" s="1" t="s">
        <v>82</v>
      </c>
      <c r="E448" s="1" t="s">
        <v>7420</v>
      </c>
      <c r="F448" s="1" t="s">
        <v>7421</v>
      </c>
      <c r="G448" s="1" t="n">
        <v>55</v>
      </c>
      <c r="H448" s="1" t="n">
        <v>1</v>
      </c>
      <c r="I448" s="101" t="s">
        <v>188</v>
      </c>
      <c r="J448" s="1"/>
      <c r="K448" s="1" t="n">
        <f aca="false">IFERROR(VLOOKUP(A448,'[2]Pivot HorizontalMRP'!$A$4:$B$2689,2,0),0)</f>
        <v>0</v>
      </c>
      <c r="L448" s="1" t="n">
        <f aca="false">IFERROR(VLOOKUP(A448,'[2]Pivot HorizontalMRP'!$A$4:$C$2689,3,0),0)</f>
        <v>0</v>
      </c>
      <c r="M448" s="1" t="n">
        <f aca="false">IFERROR(VLOOKUP(A448,'[2]Pivot HorizontalMRP'!$A$4:$D$2689,0.4,0),0)</f>
        <v>0</v>
      </c>
      <c r="N448" s="1" t="n">
        <f aca="false">IFERROR(VLOOKUP(A448,'[2]Pivot HorizontalMRP'!$A$4:$E$2689,5,0),0)</f>
        <v>686</v>
      </c>
      <c r="O448" s="1" t="n">
        <f aca="false">K448+L448</f>
        <v>0</v>
      </c>
      <c r="P448" s="1" t="n">
        <f aca="false">K448+L448+M448+N448</f>
        <v>686</v>
      </c>
      <c r="Q448" s="1" t="n">
        <f aca="false">IFERROR(VLOOKUP(A448,'[2]Pivot HorizontalMRP'!$A$4:$F$2689,6,0),0)</f>
        <v>242</v>
      </c>
      <c r="R448" s="1" t="n">
        <f aca="false">IFERROR(VLOOKUP(A448,'[2]Pivot HorizontalMRP'!$A$4:$G$2689,7,0),0)</f>
        <v>2632</v>
      </c>
      <c r="S448" s="1" t="n">
        <f aca="false">IFERROR(VLOOKUP(A448,'[2]Pivot HorizontalMRP'!$A$4:$H$2689,8,0),0)</f>
        <v>1608</v>
      </c>
      <c r="T448" s="1" t="n">
        <f aca="false">IFERROR(VLOOKUP(A448,'[2]Pivot HorizontalMRP'!$A$4:$I$2689,9,0),0)</f>
        <v>1140</v>
      </c>
      <c r="U448" s="1" t="n">
        <f aca="false">IF(I448="delivery",O448-SUM(Q448+R448),IF(I448="PO",P448-SUM(Q448:R448)))</f>
        <v>-2188</v>
      </c>
      <c r="V448" s="81" t="n">
        <v>0.0001</v>
      </c>
      <c r="W448" s="81"/>
      <c r="X448" s="81" t="n">
        <f aca="false">W448-V448</f>
        <v>-0.0001</v>
      </c>
      <c r="Y448" s="81"/>
      <c r="Z448" s="81"/>
      <c r="AA448" s="81"/>
      <c r="AB448" s="81"/>
      <c r="AC448" s="81"/>
      <c r="AD448" s="81"/>
      <c r="AE448" s="81"/>
      <c r="AF448" s="81"/>
      <c r="AG448" s="81"/>
      <c r="AH448" s="81"/>
      <c r="AI448" s="81"/>
      <c r="AJ448" s="81"/>
      <c r="AK448" s="81"/>
      <c r="AL448" s="81"/>
      <c r="AM448" s="81"/>
      <c r="AN448" s="81"/>
      <c r="AO448" s="81" t="str">
        <f aca="false">D448</f>
        <v>Arista</v>
      </c>
      <c r="AP448" s="102" t="s">
        <v>2011</v>
      </c>
      <c r="AQ448" s="1"/>
      <c r="AR448" s="1"/>
      <c r="AS448" s="1"/>
      <c r="AT448" s="1"/>
      <c r="AU448" s="1"/>
      <c r="AV448" s="1"/>
      <c r="AW448" s="1"/>
      <c r="AX448" s="1"/>
      <c r="AY448" s="1"/>
      <c r="AZ448" s="1"/>
      <c r="BA448" s="1"/>
      <c r="BB448" s="1"/>
      <c r="BC448" s="1"/>
      <c r="BD448" s="1"/>
      <c r="BE448" s="1"/>
      <c r="BF448" s="1" t="s">
        <v>14989</v>
      </c>
      <c r="BG448" s="1" t="s">
        <v>183</v>
      </c>
      <c r="BH448" s="1"/>
      <c r="BI448" s="1"/>
    </row>
    <row r="449" customFormat="false" ht="12.75" hidden="false" customHeight="false" outlineLevel="0" collapsed="false">
      <c r="A449" s="1" t="s">
        <v>6345</v>
      </c>
      <c r="B449" s="1" t="s">
        <v>6346</v>
      </c>
      <c r="C449" s="1" t="s">
        <v>177</v>
      </c>
      <c r="D449" s="1" t="s">
        <v>1471</v>
      </c>
      <c r="E449" s="1" t="s">
        <v>15008</v>
      </c>
      <c r="F449" s="1" t="s">
        <v>6348</v>
      </c>
      <c r="G449" s="1" t="n">
        <v>53</v>
      </c>
      <c r="H449" s="1" t="n">
        <v>2500</v>
      </c>
      <c r="I449" s="101" t="s">
        <v>180</v>
      </c>
      <c r="J449" s="1"/>
      <c r="K449" s="1" t="n">
        <f aca="false">IFERROR(VLOOKUP(A449,'[2]Pivot HorizontalMRP'!$A$4:$B$2689,2,0),0)</f>
        <v>0</v>
      </c>
      <c r="L449" s="1" t="n">
        <f aca="false">IFERROR(VLOOKUP(A449,'[2]Pivot HorizontalMRP'!$A$4:$C$2689,3,0),0)</f>
        <v>12778</v>
      </c>
      <c r="M449" s="1" t="n">
        <f aca="false">IFERROR(VLOOKUP(A449,'[2]Pivot HorizontalMRP'!$A$4:$D$2689,0.4,0),0)</f>
        <v>0</v>
      </c>
      <c r="N449" s="1" t="n">
        <f aca="false">IFERROR(VLOOKUP(A449,'[2]Pivot HorizontalMRP'!$A$4:$E$2689,5,0),0)</f>
        <v>0</v>
      </c>
      <c r="O449" s="1" t="n">
        <f aca="false">K449+L449</f>
        <v>12778</v>
      </c>
      <c r="P449" s="1" t="n">
        <f aca="false">K449+L449+M449+N449</f>
        <v>12778</v>
      </c>
      <c r="Q449" s="1" t="n">
        <f aca="false">IFERROR(VLOOKUP(A449,'[2]Pivot HorizontalMRP'!$A$4:$F$2689,6,0),0)</f>
        <v>8119</v>
      </c>
      <c r="R449" s="1" t="n">
        <f aca="false">IFERROR(VLOOKUP(A449,'[2]Pivot HorizontalMRP'!$A$4:$G$2689,7,0),0)</f>
        <v>11912</v>
      </c>
      <c r="S449" s="1" t="n">
        <f aca="false">IFERROR(VLOOKUP(A449,'[2]Pivot HorizontalMRP'!$A$4:$H$2689,8,0),0)</f>
        <v>15762</v>
      </c>
      <c r="T449" s="1" t="n">
        <f aca="false">IFERROR(VLOOKUP(A449,'[2]Pivot HorizontalMRP'!$A$4:$I$2689,9,0),0)</f>
        <v>7950</v>
      </c>
      <c r="U449" s="1" t="n">
        <f aca="false">IF(I449="delivery",O449-SUM(Q449+R449),IF(I449="PO",P449-SUM(Q449:R449)))</f>
        <v>-7253</v>
      </c>
      <c r="V449" s="81" t="n">
        <v>0.33</v>
      </c>
      <c r="W449" s="81"/>
      <c r="X449" s="81" t="n">
        <f aca="false">W449-V449</f>
        <v>-0.33</v>
      </c>
      <c r="Y449" s="81"/>
      <c r="Z449" s="81"/>
      <c r="AA449" s="81" t="n">
        <v>0.2267</v>
      </c>
      <c r="AB449" s="81"/>
      <c r="AC449" s="81"/>
      <c r="AD449" s="81"/>
      <c r="AE449" s="81"/>
      <c r="AF449" s="81"/>
      <c r="AG449" s="81"/>
      <c r="AH449" s="81"/>
      <c r="AI449" s="81"/>
      <c r="AJ449" s="81"/>
      <c r="AK449" s="81"/>
      <c r="AL449" s="81"/>
      <c r="AM449" s="81"/>
      <c r="AN449" s="81"/>
      <c r="AO449" s="81" t="str">
        <f aca="false">D449</f>
        <v>Sanmina</v>
      </c>
      <c r="AP449" s="1" t="s">
        <v>2011</v>
      </c>
      <c r="AQ449" s="1"/>
      <c r="AR449" s="1"/>
      <c r="AS449" s="1"/>
      <c r="AT449" s="1"/>
      <c r="AU449" s="1"/>
      <c r="AV449" s="1"/>
      <c r="AW449" s="1"/>
      <c r="AX449" s="1"/>
      <c r="AY449" s="1"/>
      <c r="AZ449" s="1"/>
      <c r="BA449" s="1"/>
      <c r="BB449" s="1"/>
      <c r="BC449" s="1"/>
      <c r="BD449" s="1"/>
      <c r="BE449" s="1"/>
      <c r="BF449" s="1" t="s">
        <v>14668</v>
      </c>
      <c r="BG449" s="1" t="s">
        <v>183</v>
      </c>
      <c r="BH449" s="1"/>
      <c r="BI449" s="1"/>
    </row>
    <row r="450" customFormat="false" ht="12.75" hidden="false" customHeight="false" outlineLevel="0" collapsed="false">
      <c r="A450" s="1" t="s">
        <v>6349</v>
      </c>
      <c r="B450" s="1" t="s">
        <v>6350</v>
      </c>
      <c r="C450" s="1" t="s">
        <v>177</v>
      </c>
      <c r="D450" s="1" t="s">
        <v>1471</v>
      </c>
      <c r="E450" s="1" t="s">
        <v>15009</v>
      </c>
      <c r="F450" s="1" t="s">
        <v>6352</v>
      </c>
      <c r="G450" s="1" t="n">
        <v>61</v>
      </c>
      <c r="H450" s="1" t="n">
        <v>2500</v>
      </c>
      <c r="I450" s="101" t="s">
        <v>180</v>
      </c>
      <c r="J450" s="1"/>
      <c r="K450" s="1" t="n">
        <f aca="false">IFERROR(VLOOKUP(A450,'[2]Pivot HorizontalMRP'!$A$4:$B$2689,2,0),0)</f>
        <v>0</v>
      </c>
      <c r="L450" s="1" t="n">
        <f aca="false">IFERROR(VLOOKUP(A450,'[2]Pivot HorizontalMRP'!$A$4:$C$2689,3,0),0)</f>
        <v>8101</v>
      </c>
      <c r="M450" s="1" t="n">
        <f aca="false">IFERROR(VLOOKUP(A450,'[2]Pivot HorizontalMRP'!$A$4:$D$2689,0.4,0),0)</f>
        <v>0</v>
      </c>
      <c r="N450" s="1" t="n">
        <f aca="false">IFERROR(VLOOKUP(A450,'[2]Pivot HorizontalMRP'!$A$4:$E$2689,5,0),0)</f>
        <v>0</v>
      </c>
      <c r="O450" s="1" t="n">
        <f aca="false">K450+L450</f>
        <v>8101</v>
      </c>
      <c r="P450" s="1" t="n">
        <f aca="false">K450+L450+M450+N450</f>
        <v>8101</v>
      </c>
      <c r="Q450" s="1" t="n">
        <f aca="false">IFERROR(VLOOKUP(A450,'[2]Pivot HorizontalMRP'!$A$4:$F$2689,6,0),0)</f>
        <v>18882</v>
      </c>
      <c r="R450" s="1" t="n">
        <f aca="false">IFERROR(VLOOKUP(A450,'[2]Pivot HorizontalMRP'!$A$4:$G$2689,7,0),0)</f>
        <v>13618</v>
      </c>
      <c r="S450" s="1" t="n">
        <f aca="false">IFERROR(VLOOKUP(A450,'[2]Pivot HorizontalMRP'!$A$4:$H$2689,8,0),0)</f>
        <v>15874</v>
      </c>
      <c r="T450" s="1" t="n">
        <f aca="false">IFERROR(VLOOKUP(A450,'[2]Pivot HorizontalMRP'!$A$4:$I$2689,9,0),0)</f>
        <v>8617</v>
      </c>
      <c r="U450" s="1" t="n">
        <f aca="false">IF(I450="delivery",O450-SUM(Q450+R450),IF(I450="PO",P450-SUM(Q450:R450)))</f>
        <v>-24399</v>
      </c>
      <c r="V450" s="81" t="n">
        <v>0.418</v>
      </c>
      <c r="W450" s="81"/>
      <c r="X450" s="81" t="n">
        <f aca="false">W450-V450</f>
        <v>-0.418</v>
      </c>
      <c r="Y450" s="81"/>
      <c r="Z450" s="81"/>
      <c r="AA450" s="81" t="n">
        <v>0.44</v>
      </c>
      <c r="AB450" s="81"/>
      <c r="AC450" s="81"/>
      <c r="AD450" s="81"/>
      <c r="AE450" s="81"/>
      <c r="AF450" s="81"/>
      <c r="AG450" s="81"/>
      <c r="AH450" s="81"/>
      <c r="AI450" s="81"/>
      <c r="AJ450" s="81"/>
      <c r="AK450" s="81"/>
      <c r="AL450" s="81"/>
      <c r="AM450" s="81"/>
      <c r="AN450" s="81"/>
      <c r="AO450" s="81" t="str">
        <f aca="false">D450</f>
        <v>Sanmina</v>
      </c>
      <c r="AP450" s="1" t="s">
        <v>2011</v>
      </c>
      <c r="AQ450" s="1"/>
      <c r="AR450" s="1"/>
      <c r="AS450" s="1"/>
      <c r="AT450" s="1"/>
      <c r="AU450" s="1"/>
      <c r="AV450" s="1"/>
      <c r="AW450" s="1"/>
      <c r="AX450" s="1"/>
      <c r="AY450" s="1"/>
      <c r="AZ450" s="1"/>
      <c r="BA450" s="1"/>
      <c r="BB450" s="1"/>
      <c r="BC450" s="1"/>
      <c r="BD450" s="1"/>
      <c r="BE450" s="1"/>
      <c r="BF450" s="1" t="s">
        <v>14668</v>
      </c>
      <c r="BG450" s="1" t="s">
        <v>183</v>
      </c>
      <c r="BH450" s="1"/>
      <c r="BI450" s="1"/>
    </row>
    <row r="451" customFormat="false" ht="12.75" hidden="false" customHeight="false" outlineLevel="0" collapsed="false">
      <c r="A451" s="1" t="s">
        <v>6361</v>
      </c>
      <c r="B451" s="1" t="s">
        <v>6362</v>
      </c>
      <c r="C451" s="1" t="s">
        <v>177</v>
      </c>
      <c r="D451" s="1" t="s">
        <v>1471</v>
      </c>
      <c r="E451" s="1" t="s">
        <v>15010</v>
      </c>
      <c r="F451" s="1" t="s">
        <v>6364</v>
      </c>
      <c r="G451" s="1" t="n">
        <v>53</v>
      </c>
      <c r="H451" s="1" t="n">
        <v>2500</v>
      </c>
      <c r="I451" s="101" t="s">
        <v>180</v>
      </c>
      <c r="J451" s="1"/>
      <c r="K451" s="1" t="n">
        <f aca="false">IFERROR(VLOOKUP(A451,'[2]Pivot HorizontalMRP'!$A$4:$B$2689,2,0),0)</f>
        <v>0</v>
      </c>
      <c r="L451" s="1" t="n">
        <f aca="false">IFERROR(VLOOKUP(A451,'[2]Pivot HorizontalMRP'!$A$4:$C$2689,3,0),0)</f>
        <v>7907</v>
      </c>
      <c r="M451" s="1" t="n">
        <f aca="false">IFERROR(VLOOKUP(A451,'[2]Pivot HorizontalMRP'!$A$4:$D$2689,0.4,0),0)</f>
        <v>0</v>
      </c>
      <c r="N451" s="1" t="n">
        <f aca="false">IFERROR(VLOOKUP(A451,'[2]Pivot HorizontalMRP'!$A$4:$E$2689,5,0),0)</f>
        <v>0</v>
      </c>
      <c r="O451" s="1" t="n">
        <f aca="false">K451+L451</f>
        <v>7907</v>
      </c>
      <c r="P451" s="1" t="n">
        <f aca="false">K451+L451+M451+N451</f>
        <v>7907</v>
      </c>
      <c r="Q451" s="1" t="n">
        <f aca="false">IFERROR(VLOOKUP(A451,'[2]Pivot HorizontalMRP'!$A$4:$F$2689,6,0),0)</f>
        <v>4430</v>
      </c>
      <c r="R451" s="1" t="n">
        <f aca="false">IFERROR(VLOOKUP(A451,'[2]Pivot HorizontalMRP'!$A$4:$G$2689,7,0),0)</f>
        <v>2366</v>
      </c>
      <c r="S451" s="1" t="n">
        <f aca="false">IFERROR(VLOOKUP(A451,'[2]Pivot HorizontalMRP'!$A$4:$H$2689,8,0),0)</f>
        <v>2530</v>
      </c>
      <c r="T451" s="1" t="n">
        <f aca="false">IFERROR(VLOOKUP(A451,'[2]Pivot HorizontalMRP'!$A$4:$I$2689,9,0),0)</f>
        <v>1639</v>
      </c>
      <c r="U451" s="1" t="n">
        <f aca="false">IF(I451="delivery",O451-SUM(Q451+R451),IF(I451="PO",P451-SUM(Q451:R451)))</f>
        <v>1111</v>
      </c>
      <c r="V451" s="81" t="n">
        <v>0.077</v>
      </c>
      <c r="W451" s="81"/>
      <c r="X451" s="81" t="n">
        <f aca="false">W451-V451</f>
        <v>-0.077</v>
      </c>
      <c r="Y451" s="81"/>
      <c r="Z451" s="81"/>
      <c r="AA451" s="81" t="n">
        <v>0.09534</v>
      </c>
      <c r="AB451" s="81"/>
      <c r="AC451" s="81"/>
      <c r="AD451" s="81"/>
      <c r="AE451" s="81"/>
      <c r="AF451" s="81"/>
      <c r="AG451" s="81"/>
      <c r="AH451" s="81"/>
      <c r="AI451" s="81"/>
      <c r="AJ451" s="81"/>
      <c r="AK451" s="81"/>
      <c r="AL451" s="81"/>
      <c r="AM451" s="81"/>
      <c r="AN451" s="81"/>
      <c r="AO451" s="81" t="str">
        <f aca="false">D451</f>
        <v>Sanmina</v>
      </c>
      <c r="AP451" s="1" t="s">
        <v>2011</v>
      </c>
      <c r="AQ451" s="1"/>
      <c r="AR451" s="1"/>
      <c r="AS451" s="1"/>
      <c r="AT451" s="1"/>
      <c r="AU451" s="1"/>
      <c r="AV451" s="1"/>
      <c r="AW451" s="1"/>
      <c r="AX451" s="1"/>
      <c r="AY451" s="1"/>
      <c r="AZ451" s="1"/>
      <c r="BA451" s="1"/>
      <c r="BB451" s="1"/>
      <c r="BC451" s="1"/>
      <c r="BD451" s="1"/>
      <c r="BE451" s="1"/>
      <c r="BF451" s="1" t="s">
        <v>14668</v>
      </c>
      <c r="BG451" s="1" t="s">
        <v>183</v>
      </c>
      <c r="BH451" s="1"/>
      <c r="BI451" s="1"/>
    </row>
    <row r="452" customFormat="false" ht="12.75" hidden="false" customHeight="false" outlineLevel="0" collapsed="false">
      <c r="A452" s="1" t="s">
        <v>6365</v>
      </c>
      <c r="B452" s="1" t="s">
        <v>6366</v>
      </c>
      <c r="C452" s="1" t="s">
        <v>177</v>
      </c>
      <c r="D452" s="1" t="s">
        <v>1471</v>
      </c>
      <c r="E452" s="1" t="s">
        <v>15011</v>
      </c>
      <c r="F452" s="1" t="s">
        <v>6368</v>
      </c>
      <c r="G452" s="1" t="n">
        <v>73</v>
      </c>
      <c r="H452" s="1" t="n">
        <v>2000</v>
      </c>
      <c r="I452" s="101" t="s">
        <v>180</v>
      </c>
      <c r="J452" s="1"/>
      <c r="K452" s="1" t="n">
        <f aca="false">IFERROR(VLOOKUP(A452,'[2]Pivot HorizontalMRP'!$A$4:$B$2689,2,0),0)</f>
        <v>0</v>
      </c>
      <c r="L452" s="1" t="n">
        <f aca="false">IFERROR(VLOOKUP(A452,'[2]Pivot HorizontalMRP'!$A$4:$C$2689,3,0),0)</f>
        <v>1303</v>
      </c>
      <c r="M452" s="1" t="n">
        <f aca="false">IFERROR(VLOOKUP(A452,'[2]Pivot HorizontalMRP'!$A$4:$D$2689,0.4,0),0)</f>
        <v>0</v>
      </c>
      <c r="N452" s="1" t="n">
        <f aca="false">IFERROR(VLOOKUP(A452,'[2]Pivot HorizontalMRP'!$A$4:$E$2689,5,0),0)</f>
        <v>0</v>
      </c>
      <c r="O452" s="1" t="n">
        <f aca="false">K452+L452</f>
        <v>1303</v>
      </c>
      <c r="P452" s="1" t="n">
        <f aca="false">K452+L452+M452+N452</f>
        <v>1303</v>
      </c>
      <c r="Q452" s="1" t="n">
        <f aca="false">IFERROR(VLOOKUP(A452,'[2]Pivot HorizontalMRP'!$A$4:$F$2689,6,0),0)</f>
        <v>693</v>
      </c>
      <c r="R452" s="1" t="n">
        <f aca="false">IFERROR(VLOOKUP(A452,'[2]Pivot HorizontalMRP'!$A$4:$G$2689,7,0),0)</f>
        <v>971</v>
      </c>
      <c r="S452" s="1" t="n">
        <f aca="false">IFERROR(VLOOKUP(A452,'[2]Pivot HorizontalMRP'!$A$4:$H$2689,8,0),0)</f>
        <v>930</v>
      </c>
      <c r="T452" s="1" t="n">
        <f aca="false">IFERROR(VLOOKUP(A452,'[2]Pivot HorizontalMRP'!$A$4:$I$2689,9,0),0)</f>
        <v>502</v>
      </c>
      <c r="U452" s="1" t="n">
        <f aca="false">IF(I452="delivery",O452-SUM(Q452+R452),IF(I452="PO",P452-SUM(Q452:R452)))</f>
        <v>-361</v>
      </c>
      <c r="V452" s="81" t="n">
        <v>0.1404</v>
      </c>
      <c r="W452" s="81"/>
      <c r="X452" s="81" t="n">
        <f aca="false">W452-V452</f>
        <v>-0.1404</v>
      </c>
      <c r="Y452" s="81"/>
      <c r="Z452" s="81"/>
      <c r="AA452" s="81"/>
      <c r="AB452" s="81"/>
      <c r="AC452" s="81"/>
      <c r="AD452" s="81"/>
      <c r="AE452" s="81"/>
      <c r="AF452" s="81"/>
      <c r="AG452" s="81"/>
      <c r="AH452" s="81"/>
      <c r="AI452" s="81"/>
      <c r="AJ452" s="81"/>
      <c r="AK452" s="81"/>
      <c r="AL452" s="81"/>
      <c r="AM452" s="81"/>
      <c r="AN452" s="81"/>
      <c r="AO452" s="81" t="str">
        <f aca="false">D452</f>
        <v>Sanmina</v>
      </c>
      <c r="AP452" s="1" t="s">
        <v>2011</v>
      </c>
      <c r="AQ452" s="1"/>
      <c r="AR452" s="1"/>
      <c r="AS452" s="1"/>
      <c r="AT452" s="1"/>
      <c r="AU452" s="1"/>
      <c r="AV452" s="1"/>
      <c r="AW452" s="1"/>
      <c r="AX452" s="1"/>
      <c r="AY452" s="1"/>
      <c r="AZ452" s="1"/>
      <c r="BA452" s="1"/>
      <c r="BB452" s="1"/>
      <c r="BC452" s="1"/>
      <c r="BD452" s="1"/>
      <c r="BE452" s="1"/>
      <c r="BF452" s="1" t="s">
        <v>14668</v>
      </c>
      <c r="BG452" s="1" t="s">
        <v>183</v>
      </c>
      <c r="BH452" s="1"/>
      <c r="BI452" s="1"/>
    </row>
    <row r="453" customFormat="false" ht="12.75" hidden="false" customHeight="false" outlineLevel="0" collapsed="false">
      <c r="A453" s="1" t="s">
        <v>6369</v>
      </c>
      <c r="B453" s="1" t="s">
        <v>6370</v>
      </c>
      <c r="C453" s="1" t="s">
        <v>177</v>
      </c>
      <c r="D453" s="1" t="s">
        <v>1471</v>
      </c>
      <c r="E453" s="1" t="s">
        <v>15012</v>
      </c>
      <c r="F453" s="1" t="s">
        <v>6372</v>
      </c>
      <c r="G453" s="1" t="n">
        <v>73</v>
      </c>
      <c r="H453" s="1" t="n">
        <v>2000</v>
      </c>
      <c r="I453" s="101" t="s">
        <v>188</v>
      </c>
      <c r="J453" s="1"/>
      <c r="K453" s="1" t="n">
        <f aca="false">IFERROR(VLOOKUP(A453,'[2]Pivot HorizontalMRP'!$A$4:$B$2689,2,0),0)</f>
        <v>0</v>
      </c>
      <c r="L453" s="1" t="n">
        <f aca="false">IFERROR(VLOOKUP(A453,'[2]Pivot HorizontalMRP'!$A$4:$C$2689,3,0),0)</f>
        <v>15863</v>
      </c>
      <c r="M453" s="1" t="n">
        <f aca="false">IFERROR(VLOOKUP(A453,'[2]Pivot HorizontalMRP'!$A$4:$D$2689,0.4,0),0)</f>
        <v>0</v>
      </c>
      <c r="N453" s="1" t="n">
        <f aca="false">IFERROR(VLOOKUP(A453,'[2]Pivot HorizontalMRP'!$A$4:$E$2689,5,0),0)</f>
        <v>2000</v>
      </c>
      <c r="O453" s="1" t="n">
        <f aca="false">K453+L453</f>
        <v>15863</v>
      </c>
      <c r="P453" s="1" t="n">
        <f aca="false">K453+L453+M453+N453</f>
        <v>17863</v>
      </c>
      <c r="Q453" s="1" t="n">
        <f aca="false">IFERROR(VLOOKUP(A453,'[2]Pivot HorizontalMRP'!$A$4:$F$2689,6,0),0)</f>
        <v>7753</v>
      </c>
      <c r="R453" s="1" t="n">
        <f aca="false">IFERROR(VLOOKUP(A453,'[2]Pivot HorizontalMRP'!$A$4:$G$2689,7,0),0)</f>
        <v>7359</v>
      </c>
      <c r="S453" s="1" t="n">
        <f aca="false">IFERROR(VLOOKUP(A453,'[2]Pivot HorizontalMRP'!$A$4:$H$2689,8,0),0)</f>
        <v>9147</v>
      </c>
      <c r="T453" s="1" t="n">
        <f aca="false">IFERROR(VLOOKUP(A453,'[2]Pivot HorizontalMRP'!$A$4:$I$2689,9,0),0)</f>
        <v>4532</v>
      </c>
      <c r="U453" s="1" t="n">
        <f aca="false">IF(I453="delivery",O453-SUM(Q453+R453),IF(I453="PO",P453-SUM(Q453:R453)))</f>
        <v>2751</v>
      </c>
      <c r="V453" s="81" t="n">
        <v>0.368</v>
      </c>
      <c r="W453" s="81"/>
      <c r="X453" s="81" t="n">
        <f aca="false">W453-V453</f>
        <v>-0.368</v>
      </c>
      <c r="Y453" s="81"/>
      <c r="Z453" s="81"/>
      <c r="AA453" s="81" t="n">
        <v>0.37904</v>
      </c>
      <c r="AB453" s="81"/>
      <c r="AC453" s="81"/>
      <c r="AD453" s="81"/>
      <c r="AE453" s="81"/>
      <c r="AF453" s="81"/>
      <c r="AG453" s="81"/>
      <c r="AH453" s="81"/>
      <c r="AI453" s="81"/>
      <c r="AJ453" s="81"/>
      <c r="AK453" s="81"/>
      <c r="AL453" s="81"/>
      <c r="AM453" s="81"/>
      <c r="AN453" s="81"/>
      <c r="AO453" s="81" t="str">
        <f aca="false">D453</f>
        <v>Sanmina</v>
      </c>
      <c r="AP453" s="1" t="s">
        <v>2011</v>
      </c>
      <c r="AQ453" s="1"/>
      <c r="AR453" s="1"/>
      <c r="AS453" s="1"/>
      <c r="AT453" s="1"/>
      <c r="AU453" s="1"/>
      <c r="AV453" s="1"/>
      <c r="AW453" s="1"/>
      <c r="AX453" s="1"/>
      <c r="AY453" s="1"/>
      <c r="AZ453" s="1"/>
      <c r="BA453" s="1"/>
      <c r="BB453" s="1"/>
      <c r="BC453" s="1"/>
      <c r="BD453" s="1"/>
      <c r="BE453" s="1"/>
      <c r="BF453" s="1" t="s">
        <v>14668</v>
      </c>
      <c r="BG453" s="1" t="s">
        <v>183</v>
      </c>
      <c r="BH453" s="1"/>
      <c r="BI453" s="1"/>
    </row>
    <row r="454" customFormat="false" ht="12.75" hidden="false" customHeight="false" outlineLevel="0" collapsed="false">
      <c r="A454" s="1" t="s">
        <v>6377</v>
      </c>
      <c r="B454" s="1" t="s">
        <v>6378</v>
      </c>
      <c r="C454" s="1" t="s">
        <v>177</v>
      </c>
      <c r="D454" s="1" t="s">
        <v>1471</v>
      </c>
      <c r="E454" s="1" t="s">
        <v>6379</v>
      </c>
      <c r="F454" s="1" t="s">
        <v>6380</v>
      </c>
      <c r="G454" s="1" t="n">
        <v>43</v>
      </c>
      <c r="H454" s="1" t="n">
        <v>2000</v>
      </c>
      <c r="I454" s="101" t="s">
        <v>180</v>
      </c>
      <c r="J454" s="1"/>
      <c r="K454" s="1" t="n">
        <f aca="false">IFERROR(VLOOKUP(A454,'[2]Pivot HorizontalMRP'!$A$4:$B$2689,2,0),0)</f>
        <v>0</v>
      </c>
      <c r="L454" s="1" t="n">
        <f aca="false">IFERROR(VLOOKUP(A454,'[2]Pivot HorizontalMRP'!$A$4:$C$2689,3,0),0)</f>
        <v>12817</v>
      </c>
      <c r="M454" s="1" t="n">
        <f aca="false">IFERROR(VLOOKUP(A454,'[2]Pivot HorizontalMRP'!$A$4:$D$2689,0.4,0),0)</f>
        <v>0</v>
      </c>
      <c r="N454" s="1" t="n">
        <f aca="false">IFERROR(VLOOKUP(A454,'[2]Pivot HorizontalMRP'!$A$4:$E$2689,5,0),0)</f>
        <v>0</v>
      </c>
      <c r="O454" s="1" t="n">
        <f aca="false">K454+L454</f>
        <v>12817</v>
      </c>
      <c r="P454" s="1" t="n">
        <f aca="false">K454+L454+M454+N454</f>
        <v>12817</v>
      </c>
      <c r="Q454" s="1" t="n">
        <f aca="false">IFERROR(VLOOKUP(A454,'[2]Pivot HorizontalMRP'!$A$4:$F$2689,6,0),0)</f>
        <v>185</v>
      </c>
      <c r="R454" s="1" t="n">
        <f aca="false">IFERROR(VLOOKUP(A454,'[2]Pivot HorizontalMRP'!$A$4:$G$2689,7,0),0)</f>
        <v>20</v>
      </c>
      <c r="S454" s="1" t="n">
        <f aca="false">IFERROR(VLOOKUP(A454,'[2]Pivot HorizontalMRP'!$A$4:$H$2689,8,0),0)</f>
        <v>57</v>
      </c>
      <c r="T454" s="1" t="n">
        <f aca="false">IFERROR(VLOOKUP(A454,'[2]Pivot HorizontalMRP'!$A$4:$I$2689,9,0),0)</f>
        <v>30</v>
      </c>
      <c r="U454" s="1" t="n">
        <f aca="false">IF(I454="delivery",O454-SUM(Q454+R454),IF(I454="PO",P454-SUM(Q454:R454)))</f>
        <v>12612</v>
      </c>
      <c r="V454" s="81" t="n">
        <v>1.0259</v>
      </c>
      <c r="W454" s="81"/>
      <c r="X454" s="81" t="n">
        <f aca="false">W454-V454</f>
        <v>-1.0259</v>
      </c>
      <c r="Y454" s="81"/>
      <c r="Z454" s="81"/>
      <c r="AA454" s="81"/>
      <c r="AB454" s="81"/>
      <c r="AC454" s="81"/>
      <c r="AD454" s="81"/>
      <c r="AE454" s="81"/>
      <c r="AF454" s="81"/>
      <c r="AG454" s="81"/>
      <c r="AH454" s="81"/>
      <c r="AI454" s="81"/>
      <c r="AJ454" s="81"/>
      <c r="AK454" s="81"/>
      <c r="AL454" s="81"/>
      <c r="AM454" s="81"/>
      <c r="AN454" s="81"/>
      <c r="AO454" s="81" t="str">
        <f aca="false">D454</f>
        <v>Sanmina</v>
      </c>
      <c r="AP454" s="1" t="s">
        <v>2011</v>
      </c>
      <c r="AQ454" s="1"/>
      <c r="AR454" s="1"/>
      <c r="AS454" s="1"/>
      <c r="AT454" s="1"/>
      <c r="AU454" s="1"/>
      <c r="AV454" s="1"/>
      <c r="AW454" s="1"/>
      <c r="AX454" s="1"/>
      <c r="AY454" s="1"/>
      <c r="AZ454" s="1"/>
      <c r="BA454" s="1"/>
      <c r="BB454" s="1"/>
      <c r="BC454" s="1"/>
      <c r="BD454" s="1"/>
      <c r="BE454" s="1"/>
      <c r="BF454" s="1" t="s">
        <v>14668</v>
      </c>
      <c r="BG454" s="1" t="s">
        <v>183</v>
      </c>
      <c r="BH454" s="1"/>
      <c r="BI454" s="1"/>
    </row>
    <row r="455" customFormat="false" ht="12.75" hidden="false" customHeight="false" outlineLevel="0" collapsed="false">
      <c r="A455" s="1" t="s">
        <v>6385</v>
      </c>
      <c r="B455" s="1" t="s">
        <v>6386</v>
      </c>
      <c r="C455" s="1" t="s">
        <v>177</v>
      </c>
      <c r="D455" s="1" t="s">
        <v>1471</v>
      </c>
      <c r="E455" s="1" t="s">
        <v>6387</v>
      </c>
      <c r="F455" s="1" t="s">
        <v>6388</v>
      </c>
      <c r="G455" s="1" t="n">
        <v>43</v>
      </c>
      <c r="H455" s="1" t="n">
        <v>1500</v>
      </c>
      <c r="I455" s="101" t="s">
        <v>180</v>
      </c>
      <c r="J455" s="1"/>
      <c r="K455" s="1" t="n">
        <f aca="false">IFERROR(VLOOKUP(A455,'[2]Pivot HorizontalMRP'!$A$4:$B$2689,2,0),0)</f>
        <v>0</v>
      </c>
      <c r="L455" s="1" t="n">
        <f aca="false">IFERROR(VLOOKUP(A455,'[2]Pivot HorizontalMRP'!$A$4:$C$2689,3,0),0)</f>
        <v>3144</v>
      </c>
      <c r="M455" s="1" t="n">
        <f aca="false">IFERROR(VLOOKUP(A455,'[2]Pivot HorizontalMRP'!$A$4:$D$2689,0.4,0),0)</f>
        <v>0</v>
      </c>
      <c r="N455" s="1" t="n">
        <f aca="false">IFERROR(VLOOKUP(A455,'[2]Pivot HorizontalMRP'!$A$4:$E$2689,5,0),0)</f>
        <v>0</v>
      </c>
      <c r="O455" s="1" t="n">
        <f aca="false">K455+L455</f>
        <v>3144</v>
      </c>
      <c r="P455" s="1" t="n">
        <f aca="false">K455+L455+M455+N455</f>
        <v>3144</v>
      </c>
      <c r="Q455" s="1" t="n">
        <f aca="false">IFERROR(VLOOKUP(A455,'[2]Pivot HorizontalMRP'!$A$4:$F$2689,6,0),0)</f>
        <v>698</v>
      </c>
      <c r="R455" s="1" t="n">
        <f aca="false">IFERROR(VLOOKUP(A455,'[2]Pivot HorizontalMRP'!$A$4:$G$2689,7,0),0)</f>
        <v>1037</v>
      </c>
      <c r="S455" s="1" t="n">
        <f aca="false">IFERROR(VLOOKUP(A455,'[2]Pivot HorizontalMRP'!$A$4:$H$2689,8,0),0)</f>
        <v>984</v>
      </c>
      <c r="T455" s="1" t="n">
        <f aca="false">IFERROR(VLOOKUP(A455,'[2]Pivot HorizontalMRP'!$A$4:$I$2689,9,0),0)</f>
        <v>470</v>
      </c>
      <c r="U455" s="1" t="n">
        <f aca="false">IF(I455="delivery",O455-SUM(Q455+R455),IF(I455="PO",P455-SUM(Q455:R455)))</f>
        <v>1409</v>
      </c>
      <c r="V455" s="81" t="n">
        <v>0.2037</v>
      </c>
      <c r="W455" s="81"/>
      <c r="X455" s="81" t="n">
        <f aca="false">W455-V455</f>
        <v>-0.2037</v>
      </c>
      <c r="Y455" s="81"/>
      <c r="Z455" s="81"/>
      <c r="AA455" s="81"/>
      <c r="AB455" s="81"/>
      <c r="AC455" s="81"/>
      <c r="AD455" s="81"/>
      <c r="AE455" s="81"/>
      <c r="AF455" s="81"/>
      <c r="AG455" s="81"/>
      <c r="AH455" s="81"/>
      <c r="AI455" s="81"/>
      <c r="AJ455" s="81"/>
      <c r="AK455" s="81"/>
      <c r="AL455" s="81"/>
      <c r="AM455" s="81"/>
      <c r="AN455" s="81"/>
      <c r="AO455" s="81" t="str">
        <f aca="false">D455</f>
        <v>Sanmina</v>
      </c>
      <c r="AP455" s="1" t="s">
        <v>2011</v>
      </c>
      <c r="AQ455" s="1"/>
      <c r="AR455" s="1"/>
      <c r="AS455" s="1"/>
      <c r="AT455" s="1"/>
      <c r="AU455" s="1"/>
      <c r="AV455" s="1"/>
      <c r="AW455" s="1"/>
      <c r="AX455" s="1"/>
      <c r="AY455" s="1"/>
      <c r="AZ455" s="1"/>
      <c r="BA455" s="1"/>
      <c r="BB455" s="1"/>
      <c r="BC455" s="1"/>
      <c r="BD455" s="1"/>
      <c r="BE455" s="1"/>
      <c r="BF455" s="1" t="s">
        <v>14668</v>
      </c>
      <c r="BG455" s="1" t="s">
        <v>183</v>
      </c>
      <c r="BH455" s="1"/>
      <c r="BI455" s="1"/>
    </row>
    <row r="456" customFormat="false" ht="12.75" hidden="false" customHeight="false" outlineLevel="0" collapsed="false">
      <c r="A456" s="1" t="s">
        <v>6389</v>
      </c>
      <c r="B456" s="1" t="s">
        <v>6390</v>
      </c>
      <c r="C456" s="1" t="s">
        <v>177</v>
      </c>
      <c r="D456" s="1" t="s">
        <v>1471</v>
      </c>
      <c r="E456" s="1" t="s">
        <v>6391</v>
      </c>
      <c r="F456" s="1" t="s">
        <v>6392</v>
      </c>
      <c r="G456" s="1" t="n">
        <v>53</v>
      </c>
      <c r="H456" s="1" t="n">
        <v>3000</v>
      </c>
      <c r="I456" s="101" t="s">
        <v>188</v>
      </c>
      <c r="J456" s="1"/>
      <c r="K456" s="1" t="n">
        <f aca="false">IFERROR(VLOOKUP(A456,'[2]Pivot HorizontalMRP'!$A$4:$B$2689,2,0),0)</f>
        <v>0</v>
      </c>
      <c r="L456" s="1" t="n">
        <f aca="false">IFERROR(VLOOKUP(A456,'[2]Pivot HorizontalMRP'!$A$4:$C$2689,3,0),0)</f>
        <v>0</v>
      </c>
      <c r="M456" s="1" t="n">
        <f aca="false">IFERROR(VLOOKUP(A456,'[2]Pivot HorizontalMRP'!$A$4:$D$2689,0.4,0),0)</f>
        <v>0</v>
      </c>
      <c r="N456" s="1" t="n">
        <f aca="false">IFERROR(VLOOKUP(A456,'[2]Pivot HorizontalMRP'!$A$4:$E$2689,5,0),0)</f>
        <v>0</v>
      </c>
      <c r="O456" s="1" t="n">
        <f aca="false">K456+L456</f>
        <v>0</v>
      </c>
      <c r="P456" s="1" t="n">
        <f aca="false">K456+L456+M456+N456</f>
        <v>0</v>
      </c>
      <c r="Q456" s="1" t="n">
        <f aca="false">IFERROR(VLOOKUP(A456,'[2]Pivot HorizontalMRP'!$A$4:$F$2689,6,0),0)</f>
        <v>88</v>
      </c>
      <c r="R456" s="1" t="n">
        <f aca="false">IFERROR(VLOOKUP(A456,'[2]Pivot HorizontalMRP'!$A$4:$G$2689,7,0),0)</f>
        <v>2228</v>
      </c>
      <c r="S456" s="1" t="n">
        <f aca="false">IFERROR(VLOOKUP(A456,'[2]Pivot HorizontalMRP'!$A$4:$H$2689,8,0),0)</f>
        <v>2722</v>
      </c>
      <c r="T456" s="1" t="n">
        <f aca="false">IFERROR(VLOOKUP(A456,'[2]Pivot HorizontalMRP'!$A$4:$I$2689,9,0),0)</f>
        <v>1239</v>
      </c>
      <c r="U456" s="1" t="n">
        <f aca="false">IF(I456="delivery",O456-SUM(Q456+R456),IF(I456="PO",P456-SUM(Q456:R456)))</f>
        <v>-2316</v>
      </c>
      <c r="V456" s="81" t="n">
        <v>0.0575</v>
      </c>
      <c r="W456" s="81"/>
      <c r="X456" s="81" t="n">
        <f aca="false">W456-V456</f>
        <v>-0.0575</v>
      </c>
      <c r="Y456" s="81"/>
      <c r="Z456" s="81"/>
      <c r="AA456" s="81"/>
      <c r="AB456" s="81"/>
      <c r="AC456" s="81"/>
      <c r="AD456" s="81"/>
      <c r="AE456" s="81"/>
      <c r="AF456" s="81"/>
      <c r="AG456" s="81"/>
      <c r="AH456" s="81"/>
      <c r="AI456" s="81"/>
      <c r="AJ456" s="81"/>
      <c r="AK456" s="81"/>
      <c r="AL456" s="81"/>
      <c r="AM456" s="81"/>
      <c r="AN456" s="81"/>
      <c r="AO456" s="81" t="str">
        <f aca="false">D456</f>
        <v>Sanmina</v>
      </c>
      <c r="AP456" s="1" t="s">
        <v>2011</v>
      </c>
      <c r="AQ456" s="1"/>
      <c r="AR456" s="1"/>
      <c r="AS456" s="1"/>
      <c r="AT456" s="1"/>
      <c r="AU456" s="1"/>
      <c r="AV456" s="1"/>
      <c r="AW456" s="1"/>
      <c r="AX456" s="1"/>
      <c r="AY456" s="1"/>
      <c r="AZ456" s="1"/>
      <c r="BA456" s="1"/>
      <c r="BB456" s="1"/>
      <c r="BC456" s="1"/>
      <c r="BD456" s="1"/>
      <c r="BE456" s="1"/>
      <c r="BF456" s="1" t="s">
        <v>14668</v>
      </c>
      <c r="BG456" s="1" t="s">
        <v>183</v>
      </c>
      <c r="BH456" s="1"/>
      <c r="BI456" s="1"/>
    </row>
    <row r="457" customFormat="false" ht="12.75" hidden="false" customHeight="false" outlineLevel="0" collapsed="false">
      <c r="A457" s="103" t="s">
        <v>10435</v>
      </c>
      <c r="B457" s="104" t="s">
        <v>6390</v>
      </c>
      <c r="C457" s="99" t="s">
        <v>177</v>
      </c>
      <c r="D457" s="99" t="s">
        <v>1471</v>
      </c>
      <c r="E457" s="99" t="s">
        <v>6391</v>
      </c>
      <c r="F457" s="99" t="s">
        <v>10437</v>
      </c>
      <c r="G457" s="99" t="n">
        <v>108</v>
      </c>
      <c r="H457" s="99" t="n">
        <v>3000</v>
      </c>
      <c r="I457" s="99" t="s">
        <v>180</v>
      </c>
      <c r="K457" s="1" t="n">
        <f aca="false">IFERROR(VLOOKUP(A457,'[2]Pivot HorizontalMRP'!$A$4:$B$2689,2,0),0)</f>
        <v>0</v>
      </c>
      <c r="L457" s="1" t="n">
        <f aca="false">IFERROR(VLOOKUP(A457,'[2]Pivot HorizontalMRP'!$A$4:$C$2689,3,0),0)</f>
        <v>3000</v>
      </c>
      <c r="M457" s="1" t="n">
        <f aca="false">IFERROR(VLOOKUP(A457,'[2]Pivot HorizontalMRP'!$A$4:$D$2689,0.4,0),0)</f>
        <v>0</v>
      </c>
      <c r="N457" s="1" t="n">
        <f aca="false">IFERROR(VLOOKUP(A457,'[2]Pivot HorizontalMRP'!$A$4:$E$2689,5,0),0)</f>
        <v>0</v>
      </c>
      <c r="O457" s="1" t="n">
        <f aca="false">K457+L457</f>
        <v>3000</v>
      </c>
      <c r="P457" s="1" t="n">
        <f aca="false">K457+L457+M457+N457</f>
        <v>3000</v>
      </c>
      <c r="Q457" s="1" t="n">
        <f aca="false">IFERROR(VLOOKUP(A457,'[2]Pivot HorizontalMRP'!$A$4:$F$2689,6,0),0)</f>
        <v>0</v>
      </c>
      <c r="R457" s="1" t="n">
        <f aca="false">IFERROR(VLOOKUP(A457,'[2]Pivot HorizontalMRP'!$A$4:$G$2689,7,0),0)</f>
        <v>0</v>
      </c>
      <c r="S457" s="1" t="n">
        <f aca="false">IFERROR(VLOOKUP(A457,'[2]Pivot HorizontalMRP'!$A$4:$H$2689,8,0),0)</f>
        <v>0</v>
      </c>
      <c r="T457" s="1" t="n">
        <f aca="false">IFERROR(VLOOKUP(A457,'[2]Pivot HorizontalMRP'!$A$4:$I$2689,9,0),0)</f>
        <v>0</v>
      </c>
      <c r="U457" s="1" t="n">
        <f aca="false">IF(I457="delivery",O457-SUM(Q457+R457),IF(I457="PO",P457-SUM(Q457:R457)))</f>
        <v>3000</v>
      </c>
      <c r="V457" s="99" t="n">
        <v>0.0575</v>
      </c>
      <c r="X457" s="81" t="n">
        <f aca="false">W457-V457</f>
        <v>-0.0575</v>
      </c>
      <c r="AA457" s="81"/>
      <c r="AO457" s="81" t="str">
        <f aca="false">D457</f>
        <v>Sanmina</v>
      </c>
      <c r="AP457" s="99" t="s">
        <v>2011</v>
      </c>
      <c r="BF457" s="99" t="s">
        <v>14668</v>
      </c>
      <c r="BG457" s="1" t="s">
        <v>183</v>
      </c>
    </row>
    <row r="458" customFormat="false" ht="12.75" hidden="false" customHeight="false" outlineLevel="0" collapsed="false">
      <c r="A458" s="1" t="s">
        <v>6398</v>
      </c>
      <c r="B458" s="1" t="s">
        <v>6399</v>
      </c>
      <c r="C458" s="1" t="s">
        <v>177</v>
      </c>
      <c r="D458" s="1" t="s">
        <v>1471</v>
      </c>
      <c r="E458" s="1" t="s">
        <v>6400</v>
      </c>
      <c r="F458" s="1" t="s">
        <v>6401</v>
      </c>
      <c r="G458" s="1" t="n">
        <v>53</v>
      </c>
      <c r="H458" s="1" t="n">
        <v>3000</v>
      </c>
      <c r="I458" s="101" t="s">
        <v>188</v>
      </c>
      <c r="J458" s="1"/>
      <c r="K458" s="1" t="n">
        <f aca="false">IFERROR(VLOOKUP(A458,'[2]Pivot HorizontalMRP'!$A$4:$B$2689,2,0),0)</f>
        <v>0</v>
      </c>
      <c r="L458" s="1" t="n">
        <f aca="false">IFERROR(VLOOKUP(A458,'[2]Pivot HorizontalMRP'!$A$4:$C$2689,3,0),0)</f>
        <v>3193</v>
      </c>
      <c r="M458" s="1" t="n">
        <f aca="false">IFERROR(VLOOKUP(A458,'[2]Pivot HorizontalMRP'!$A$4:$D$2689,0.4,0),0)</f>
        <v>0</v>
      </c>
      <c r="N458" s="1" t="n">
        <f aca="false">IFERROR(VLOOKUP(A458,'[2]Pivot HorizontalMRP'!$A$4:$E$2689,5,0),0)</f>
        <v>0</v>
      </c>
      <c r="O458" s="1" t="n">
        <f aca="false">K458+L458</f>
        <v>3193</v>
      </c>
      <c r="P458" s="1" t="n">
        <f aca="false">K458+L458+M458+N458</f>
        <v>3193</v>
      </c>
      <c r="Q458" s="1" t="n">
        <f aca="false">IFERROR(VLOOKUP(A458,'[2]Pivot HorizontalMRP'!$A$4:$F$2689,6,0),0)</f>
        <v>2103</v>
      </c>
      <c r="R458" s="1" t="n">
        <f aca="false">IFERROR(VLOOKUP(A458,'[2]Pivot HorizontalMRP'!$A$4:$G$2689,7,0),0)</f>
        <v>1455</v>
      </c>
      <c r="S458" s="1" t="n">
        <f aca="false">IFERROR(VLOOKUP(A458,'[2]Pivot HorizontalMRP'!$A$4:$H$2689,8,0),0)</f>
        <v>1412</v>
      </c>
      <c r="T458" s="1" t="n">
        <f aca="false">IFERROR(VLOOKUP(A458,'[2]Pivot HorizontalMRP'!$A$4:$I$2689,9,0),0)</f>
        <v>777</v>
      </c>
      <c r="U458" s="1" t="n">
        <f aca="false">IF(I458="delivery",O458-SUM(Q458+R458),IF(I458="PO",P458-SUM(Q458:R458)))</f>
        <v>-365</v>
      </c>
      <c r="V458" s="81" t="n">
        <v>0.0207</v>
      </c>
      <c r="W458" s="81"/>
      <c r="X458" s="81" t="n">
        <f aca="false">W458-V458</f>
        <v>-0.0207</v>
      </c>
      <c r="Y458" s="81"/>
      <c r="Z458" s="81"/>
      <c r="AA458" s="81"/>
      <c r="AB458" s="81"/>
      <c r="AC458" s="81"/>
      <c r="AD458" s="81"/>
      <c r="AE458" s="81"/>
      <c r="AF458" s="81"/>
      <c r="AG458" s="81"/>
      <c r="AH458" s="81"/>
      <c r="AI458" s="81"/>
      <c r="AJ458" s="81"/>
      <c r="AK458" s="81"/>
      <c r="AL458" s="81"/>
      <c r="AM458" s="81"/>
      <c r="AN458" s="81"/>
      <c r="AO458" s="81" t="str">
        <f aca="false">D458</f>
        <v>Sanmina</v>
      </c>
      <c r="AP458" s="1" t="s">
        <v>2011</v>
      </c>
      <c r="AQ458" s="1"/>
      <c r="AR458" s="1"/>
      <c r="AS458" s="1"/>
      <c r="AT458" s="1"/>
      <c r="AU458" s="1"/>
      <c r="AV458" s="1"/>
      <c r="AW458" s="1"/>
      <c r="AX458" s="1"/>
      <c r="AY458" s="1"/>
      <c r="AZ458" s="1"/>
      <c r="BA458" s="1"/>
      <c r="BB458" s="1"/>
      <c r="BC458" s="1"/>
      <c r="BD458" s="1"/>
      <c r="BE458" s="1"/>
      <c r="BF458" s="1" t="s">
        <v>14668</v>
      </c>
      <c r="BG458" s="1" t="s">
        <v>183</v>
      </c>
      <c r="BH458" s="1"/>
      <c r="BI458" s="1"/>
    </row>
    <row r="459" customFormat="false" ht="12.75" hidden="false" customHeight="false" outlineLevel="0" collapsed="false">
      <c r="A459" s="1" t="s">
        <v>6402</v>
      </c>
      <c r="B459" s="1" t="s">
        <v>6403</v>
      </c>
      <c r="C459" s="1" t="s">
        <v>177</v>
      </c>
      <c r="D459" s="1" t="s">
        <v>1471</v>
      </c>
      <c r="E459" s="1" t="s">
        <v>15013</v>
      </c>
      <c r="F459" s="1" t="s">
        <v>6405</v>
      </c>
      <c r="G459" s="1" t="n">
        <v>53</v>
      </c>
      <c r="H459" s="1" t="n">
        <v>2500</v>
      </c>
      <c r="I459" s="101" t="s">
        <v>180</v>
      </c>
      <c r="J459" s="1"/>
      <c r="K459" s="1" t="n">
        <f aca="false">IFERROR(VLOOKUP(A459,'[2]Pivot HorizontalMRP'!$A$4:$B$2689,2,0),0)</f>
        <v>0</v>
      </c>
      <c r="L459" s="1" t="n">
        <f aca="false">IFERROR(VLOOKUP(A459,'[2]Pivot HorizontalMRP'!$A$4:$C$2689,3,0),0)</f>
        <v>37482</v>
      </c>
      <c r="M459" s="1" t="n">
        <f aca="false">IFERROR(VLOOKUP(A459,'[2]Pivot HorizontalMRP'!$A$4:$D$2689,0.4,0),0)</f>
        <v>0</v>
      </c>
      <c r="N459" s="1" t="n">
        <f aca="false">IFERROR(VLOOKUP(A459,'[2]Pivot HorizontalMRP'!$A$4:$E$2689,5,0),0)</f>
        <v>15000</v>
      </c>
      <c r="O459" s="1" t="n">
        <f aca="false">K459+L459</f>
        <v>37482</v>
      </c>
      <c r="P459" s="1" t="n">
        <f aca="false">K459+L459+M459+N459</f>
        <v>52482</v>
      </c>
      <c r="Q459" s="1" t="n">
        <f aca="false">IFERROR(VLOOKUP(A459,'[2]Pivot HorizontalMRP'!$A$4:$F$2689,6,0),0)</f>
        <v>18358</v>
      </c>
      <c r="R459" s="1" t="n">
        <f aca="false">IFERROR(VLOOKUP(A459,'[2]Pivot HorizontalMRP'!$A$4:$G$2689,7,0),0)</f>
        <v>11533</v>
      </c>
      <c r="S459" s="1" t="n">
        <f aca="false">IFERROR(VLOOKUP(A459,'[2]Pivot HorizontalMRP'!$A$4:$H$2689,8,0),0)</f>
        <v>12404</v>
      </c>
      <c r="T459" s="1" t="n">
        <f aca="false">IFERROR(VLOOKUP(A459,'[2]Pivot HorizontalMRP'!$A$4:$I$2689,9,0),0)</f>
        <v>8133</v>
      </c>
      <c r="U459" s="1" t="n">
        <f aca="false">IF(I459="delivery",O459-SUM(Q459+R459),IF(I459="PO",P459-SUM(Q459:R459)))</f>
        <v>7591</v>
      </c>
      <c r="V459" s="81" t="n">
        <v>0.0712</v>
      </c>
      <c r="W459" s="81"/>
      <c r="X459" s="81" t="n">
        <f aca="false">W459-V459</f>
        <v>-0.0712</v>
      </c>
      <c r="Y459" s="81"/>
      <c r="Z459" s="81"/>
      <c r="AA459" s="81" t="n">
        <v>0.068</v>
      </c>
      <c r="AB459" s="81"/>
      <c r="AC459" s="81"/>
      <c r="AD459" s="81"/>
      <c r="AE459" s="81"/>
      <c r="AF459" s="81"/>
      <c r="AG459" s="81"/>
      <c r="AH459" s="81"/>
      <c r="AI459" s="81"/>
      <c r="AJ459" s="81"/>
      <c r="AK459" s="81"/>
      <c r="AL459" s="81"/>
      <c r="AM459" s="81"/>
      <c r="AN459" s="81"/>
      <c r="AO459" s="81" t="str">
        <f aca="false">D459</f>
        <v>Sanmina</v>
      </c>
      <c r="AP459" s="1" t="s">
        <v>2011</v>
      </c>
      <c r="AQ459" s="1"/>
      <c r="AR459" s="1"/>
      <c r="AS459" s="1"/>
      <c r="AT459" s="1"/>
      <c r="AU459" s="1"/>
      <c r="AV459" s="1"/>
      <c r="AW459" s="1"/>
      <c r="AX459" s="1"/>
      <c r="AY459" s="1"/>
      <c r="AZ459" s="1"/>
      <c r="BA459" s="1"/>
      <c r="BB459" s="1"/>
      <c r="BC459" s="1"/>
      <c r="BD459" s="1"/>
      <c r="BE459" s="1"/>
      <c r="BF459" s="1" t="s">
        <v>14668</v>
      </c>
      <c r="BG459" s="1" t="s">
        <v>183</v>
      </c>
      <c r="BH459" s="1"/>
      <c r="BI459" s="1"/>
    </row>
    <row r="460" customFormat="false" ht="12.75" hidden="false" customHeight="false" outlineLevel="0" collapsed="false">
      <c r="A460" s="1" t="s">
        <v>6406</v>
      </c>
      <c r="B460" s="1" t="s">
        <v>6407</v>
      </c>
      <c r="C460" s="1" t="s">
        <v>177</v>
      </c>
      <c r="D460" s="1" t="s">
        <v>1471</v>
      </c>
      <c r="E460" s="1" t="s">
        <v>6408</v>
      </c>
      <c r="F460" s="1" t="s">
        <v>6409</v>
      </c>
      <c r="G460" s="1" t="n">
        <v>43</v>
      </c>
      <c r="H460" s="1" t="n">
        <v>2500</v>
      </c>
      <c r="I460" s="101" t="s">
        <v>180</v>
      </c>
      <c r="J460" s="1"/>
      <c r="K460" s="1" t="n">
        <f aca="false">IFERROR(VLOOKUP(A460,'[2]Pivot HorizontalMRP'!$A$4:$B$2689,2,0),0)</f>
        <v>0</v>
      </c>
      <c r="L460" s="1" t="n">
        <f aca="false">IFERROR(VLOOKUP(A460,'[2]Pivot HorizontalMRP'!$A$4:$C$2689,3,0),0)</f>
        <v>2493</v>
      </c>
      <c r="M460" s="1" t="n">
        <f aca="false">IFERROR(VLOOKUP(A460,'[2]Pivot HorizontalMRP'!$A$4:$D$2689,0.4,0),0)</f>
        <v>0</v>
      </c>
      <c r="N460" s="1" t="n">
        <f aca="false">IFERROR(VLOOKUP(A460,'[2]Pivot HorizontalMRP'!$A$4:$E$2689,5,0),0)</f>
        <v>0</v>
      </c>
      <c r="O460" s="1" t="n">
        <f aca="false">K460+L460</f>
        <v>2493</v>
      </c>
      <c r="P460" s="1" t="n">
        <f aca="false">K460+L460+M460+N460</f>
        <v>2493</v>
      </c>
      <c r="Q460" s="1" t="n">
        <f aca="false">IFERROR(VLOOKUP(A460,'[2]Pivot HorizontalMRP'!$A$4:$F$2689,6,0),0)</f>
        <v>235</v>
      </c>
      <c r="R460" s="1" t="n">
        <f aca="false">IFERROR(VLOOKUP(A460,'[2]Pivot HorizontalMRP'!$A$4:$G$2689,7,0),0)</f>
        <v>332</v>
      </c>
      <c r="S460" s="1" t="n">
        <f aca="false">IFERROR(VLOOKUP(A460,'[2]Pivot HorizontalMRP'!$A$4:$H$2689,8,0),0)</f>
        <v>362</v>
      </c>
      <c r="T460" s="1" t="n">
        <f aca="false">IFERROR(VLOOKUP(A460,'[2]Pivot HorizontalMRP'!$A$4:$I$2689,9,0),0)</f>
        <v>121</v>
      </c>
      <c r="U460" s="1" t="n">
        <f aca="false">IF(I460="delivery",O460-SUM(Q460+R460),IF(I460="PO",P460-SUM(Q460:R460)))</f>
        <v>1926</v>
      </c>
      <c r="V460" s="81" t="n">
        <v>0.0588</v>
      </c>
      <c r="W460" s="81"/>
      <c r="X460" s="81" t="n">
        <f aca="false">W460-V460</f>
        <v>-0.0588</v>
      </c>
      <c r="Y460" s="81"/>
      <c r="Z460" s="81"/>
      <c r="AA460" s="81"/>
      <c r="AB460" s="81"/>
      <c r="AC460" s="81"/>
      <c r="AD460" s="81"/>
      <c r="AE460" s="81"/>
      <c r="AF460" s="81"/>
      <c r="AG460" s="81"/>
      <c r="AH460" s="81"/>
      <c r="AI460" s="81"/>
      <c r="AJ460" s="81"/>
      <c r="AK460" s="81"/>
      <c r="AL460" s="81"/>
      <c r="AM460" s="81"/>
      <c r="AN460" s="81"/>
      <c r="AO460" s="81" t="str">
        <f aca="false">D460</f>
        <v>Sanmina</v>
      </c>
      <c r="AP460" s="1" t="s">
        <v>2011</v>
      </c>
      <c r="AQ460" s="1"/>
      <c r="AR460" s="1"/>
      <c r="AS460" s="1"/>
      <c r="AT460" s="1"/>
      <c r="AU460" s="1"/>
      <c r="AV460" s="1"/>
      <c r="AW460" s="1"/>
      <c r="AX460" s="1"/>
      <c r="AY460" s="1"/>
      <c r="AZ460" s="1"/>
      <c r="BA460" s="1"/>
      <c r="BB460" s="1"/>
      <c r="BC460" s="1"/>
      <c r="BD460" s="1"/>
      <c r="BE460" s="1"/>
      <c r="BF460" s="1" t="s">
        <v>14668</v>
      </c>
      <c r="BG460" s="1" t="s">
        <v>183</v>
      </c>
      <c r="BH460" s="1"/>
      <c r="BI460" s="1"/>
    </row>
    <row r="461" customFormat="false" ht="12.75" hidden="false" customHeight="false" outlineLevel="0" collapsed="false">
      <c r="A461" s="1" t="s">
        <v>6414</v>
      </c>
      <c r="B461" s="1" t="s">
        <v>6415</v>
      </c>
      <c r="C461" s="1" t="s">
        <v>177</v>
      </c>
      <c r="D461" s="1" t="s">
        <v>1471</v>
      </c>
      <c r="E461" s="1" t="s">
        <v>6416</v>
      </c>
      <c r="F461" s="1" t="s">
        <v>6417</v>
      </c>
      <c r="G461" s="1" t="n">
        <v>43</v>
      </c>
      <c r="H461" s="1" t="n">
        <v>3000</v>
      </c>
      <c r="I461" s="101" t="s">
        <v>180</v>
      </c>
      <c r="J461" s="1"/>
      <c r="K461" s="1" t="n">
        <f aca="false">IFERROR(VLOOKUP(A461,'[2]Pivot HorizontalMRP'!$A$4:$B$2689,2,0),0)</f>
        <v>0</v>
      </c>
      <c r="L461" s="1" t="n">
        <f aca="false">IFERROR(VLOOKUP(A461,'[2]Pivot HorizontalMRP'!$A$4:$C$2689,3,0),0)</f>
        <v>8553</v>
      </c>
      <c r="M461" s="1" t="n">
        <f aca="false">IFERROR(VLOOKUP(A461,'[2]Pivot HorizontalMRP'!$A$4:$D$2689,0.4,0),0)</f>
        <v>0</v>
      </c>
      <c r="N461" s="1" t="n">
        <f aca="false">IFERROR(VLOOKUP(A461,'[2]Pivot HorizontalMRP'!$A$4:$E$2689,5,0),0)</f>
        <v>6000</v>
      </c>
      <c r="O461" s="1" t="n">
        <f aca="false">K461+L461</f>
        <v>8553</v>
      </c>
      <c r="P461" s="1" t="n">
        <f aca="false">K461+L461+M461+N461</f>
        <v>14553</v>
      </c>
      <c r="Q461" s="1" t="n">
        <f aca="false">IFERROR(VLOOKUP(A461,'[2]Pivot HorizontalMRP'!$A$4:$F$2689,6,0),0)</f>
        <v>14736</v>
      </c>
      <c r="R461" s="1" t="n">
        <f aca="false">IFERROR(VLOOKUP(A461,'[2]Pivot HorizontalMRP'!$A$4:$G$2689,7,0),0)</f>
        <v>7359</v>
      </c>
      <c r="S461" s="1" t="n">
        <f aca="false">IFERROR(VLOOKUP(A461,'[2]Pivot HorizontalMRP'!$A$4:$H$2689,8,0),0)</f>
        <v>7688</v>
      </c>
      <c r="T461" s="1" t="n">
        <f aca="false">IFERROR(VLOOKUP(A461,'[2]Pivot HorizontalMRP'!$A$4:$I$2689,9,0),0)</f>
        <v>4902</v>
      </c>
      <c r="U461" s="1" t="n">
        <f aca="false">IF(I461="delivery",O461-SUM(Q461+R461),IF(I461="PO",P461-SUM(Q461:R461)))</f>
        <v>-13542</v>
      </c>
      <c r="V461" s="81" t="n">
        <v>0.237</v>
      </c>
      <c r="W461" s="81"/>
      <c r="X461" s="81" t="n">
        <f aca="false">W461-V461</f>
        <v>-0.237</v>
      </c>
      <c r="Y461" s="81"/>
      <c r="Z461" s="81"/>
      <c r="AA461" s="81" t="n">
        <v>0.237</v>
      </c>
      <c r="AB461" s="81"/>
      <c r="AC461" s="81"/>
      <c r="AD461" s="81"/>
      <c r="AE461" s="81"/>
      <c r="AF461" s="81"/>
      <c r="AG461" s="81"/>
      <c r="AH461" s="81"/>
      <c r="AI461" s="81"/>
      <c r="AJ461" s="81"/>
      <c r="AK461" s="81"/>
      <c r="AL461" s="81"/>
      <c r="AM461" s="81"/>
      <c r="AN461" s="81"/>
      <c r="AO461" s="81" t="str">
        <f aca="false">D461</f>
        <v>Sanmina</v>
      </c>
      <c r="AP461" s="1" t="s">
        <v>2011</v>
      </c>
      <c r="AQ461" s="1"/>
      <c r="AR461" s="1"/>
      <c r="AS461" s="1"/>
      <c r="AT461" s="1"/>
      <c r="AU461" s="1"/>
      <c r="AV461" s="1"/>
      <c r="AW461" s="1"/>
      <c r="AX461" s="1"/>
      <c r="AY461" s="1"/>
      <c r="AZ461" s="1"/>
      <c r="BA461" s="1"/>
      <c r="BB461" s="1"/>
      <c r="BC461" s="1"/>
      <c r="BD461" s="1"/>
      <c r="BE461" s="1"/>
      <c r="BF461" s="1" t="s">
        <v>14668</v>
      </c>
      <c r="BG461" s="1" t="s">
        <v>183</v>
      </c>
      <c r="BH461" s="1"/>
      <c r="BI461" s="1"/>
    </row>
    <row r="462" customFormat="false" ht="12.75" hidden="false" customHeight="false" outlineLevel="0" collapsed="false">
      <c r="A462" s="1" t="s">
        <v>6430</v>
      </c>
      <c r="B462" s="1" t="s">
        <v>6431</v>
      </c>
      <c r="C462" s="1" t="s">
        <v>177</v>
      </c>
      <c r="D462" s="1" t="s">
        <v>1471</v>
      </c>
      <c r="E462" s="1" t="s">
        <v>15014</v>
      </c>
      <c r="F462" s="1" t="s">
        <v>6433</v>
      </c>
      <c r="G462" s="1" t="n">
        <v>58</v>
      </c>
      <c r="H462" s="1" t="n">
        <v>3000</v>
      </c>
      <c r="I462" s="101" t="s">
        <v>180</v>
      </c>
      <c r="J462" s="1"/>
      <c r="K462" s="1" t="n">
        <f aca="false">IFERROR(VLOOKUP(A462,'[2]Pivot HorizontalMRP'!$A$4:$B$2689,2,0),0)</f>
        <v>0</v>
      </c>
      <c r="L462" s="1" t="n">
        <f aca="false">IFERROR(VLOOKUP(A462,'[2]Pivot HorizontalMRP'!$A$4:$C$2689,3,0),0)</f>
        <v>15997</v>
      </c>
      <c r="M462" s="1" t="n">
        <f aca="false">IFERROR(VLOOKUP(A462,'[2]Pivot HorizontalMRP'!$A$4:$D$2689,0.4,0),0)</f>
        <v>0</v>
      </c>
      <c r="N462" s="1" t="n">
        <f aca="false">IFERROR(VLOOKUP(A462,'[2]Pivot HorizontalMRP'!$A$4:$E$2689,5,0),0)</f>
        <v>27000</v>
      </c>
      <c r="O462" s="1" t="n">
        <f aca="false">K462+L462</f>
        <v>15997</v>
      </c>
      <c r="P462" s="1" t="n">
        <f aca="false">K462+L462+M462+N462</f>
        <v>42997</v>
      </c>
      <c r="Q462" s="1" t="n">
        <f aca="false">IFERROR(VLOOKUP(A462,'[2]Pivot HorizontalMRP'!$A$4:$F$2689,6,0),0)</f>
        <v>23376</v>
      </c>
      <c r="R462" s="1" t="n">
        <f aca="false">IFERROR(VLOOKUP(A462,'[2]Pivot HorizontalMRP'!$A$4:$G$2689,7,0),0)</f>
        <v>16383</v>
      </c>
      <c r="S462" s="1" t="n">
        <f aca="false">IFERROR(VLOOKUP(A462,'[2]Pivot HorizontalMRP'!$A$4:$H$2689,8,0),0)</f>
        <v>18082</v>
      </c>
      <c r="T462" s="1" t="n">
        <f aca="false">IFERROR(VLOOKUP(A462,'[2]Pivot HorizontalMRP'!$A$4:$I$2689,9,0),0)</f>
        <v>10531</v>
      </c>
      <c r="U462" s="1" t="n">
        <f aca="false">IF(I462="delivery",O462-SUM(Q462+R462),IF(I462="PO",P462-SUM(Q462:R462)))</f>
        <v>-23762</v>
      </c>
      <c r="V462" s="81" t="n">
        <v>0.1639</v>
      </c>
      <c r="W462" s="81"/>
      <c r="X462" s="81" t="n">
        <f aca="false">W462-V462</f>
        <v>-0.1639</v>
      </c>
      <c r="Y462" s="81"/>
      <c r="Z462" s="81"/>
      <c r="AA462" s="81" t="n">
        <v>0.1034</v>
      </c>
      <c r="AB462" s="81"/>
      <c r="AC462" s="81"/>
      <c r="AD462" s="81"/>
      <c r="AE462" s="81"/>
      <c r="AF462" s="81"/>
      <c r="AG462" s="81"/>
      <c r="AH462" s="81"/>
      <c r="AI462" s="81"/>
      <c r="AJ462" s="81"/>
      <c r="AK462" s="81"/>
      <c r="AL462" s="81"/>
      <c r="AM462" s="81"/>
      <c r="AN462" s="81"/>
      <c r="AO462" s="81" t="str">
        <f aca="false">D462</f>
        <v>Sanmina</v>
      </c>
      <c r="AP462" s="1" t="s">
        <v>2011</v>
      </c>
      <c r="AQ462" s="1"/>
      <c r="AR462" s="1"/>
      <c r="AS462" s="1"/>
      <c r="AT462" s="1"/>
      <c r="AU462" s="1"/>
      <c r="AV462" s="1"/>
      <c r="AW462" s="1"/>
      <c r="AX462" s="1"/>
      <c r="AY462" s="1"/>
      <c r="AZ462" s="1"/>
      <c r="BA462" s="1"/>
      <c r="BB462" s="1"/>
      <c r="BC462" s="1"/>
      <c r="BD462" s="1"/>
      <c r="BE462" s="1"/>
      <c r="BF462" s="1" t="s">
        <v>14668</v>
      </c>
      <c r="BG462" s="1" t="s">
        <v>183</v>
      </c>
      <c r="BH462" s="1"/>
      <c r="BI462" s="1"/>
    </row>
    <row r="463" customFormat="false" ht="12.75" hidden="false" customHeight="false" outlineLevel="0" collapsed="false">
      <c r="A463" s="1" t="s">
        <v>6442</v>
      </c>
      <c r="B463" s="1" t="s">
        <v>6443</v>
      </c>
      <c r="C463" s="1" t="s">
        <v>177</v>
      </c>
      <c r="D463" s="1" t="s">
        <v>1471</v>
      </c>
      <c r="E463" s="1" t="s">
        <v>15015</v>
      </c>
      <c r="F463" s="1" t="s">
        <v>6445</v>
      </c>
      <c r="G463" s="1" t="n">
        <v>73</v>
      </c>
      <c r="H463" s="1" t="n">
        <v>3000</v>
      </c>
      <c r="I463" s="101" t="s">
        <v>180</v>
      </c>
      <c r="J463" s="1"/>
      <c r="K463" s="1" t="n">
        <f aca="false">IFERROR(VLOOKUP(A463,'[2]Pivot HorizontalMRP'!$A$4:$B$2689,2,0),0)</f>
        <v>0</v>
      </c>
      <c r="L463" s="1" t="n">
        <f aca="false">IFERROR(VLOOKUP(A463,'[2]Pivot HorizontalMRP'!$A$4:$C$2689,3,0),0)</f>
        <v>6895</v>
      </c>
      <c r="M463" s="1" t="n">
        <f aca="false">IFERROR(VLOOKUP(A463,'[2]Pivot HorizontalMRP'!$A$4:$D$2689,0.4,0),0)</f>
        <v>0</v>
      </c>
      <c r="N463" s="1" t="n">
        <f aca="false">IFERROR(VLOOKUP(A463,'[2]Pivot HorizontalMRP'!$A$4:$E$2689,5,0),0)</f>
        <v>4000</v>
      </c>
      <c r="O463" s="1" t="n">
        <f aca="false">K463+L463</f>
        <v>6895</v>
      </c>
      <c r="P463" s="1" t="n">
        <f aca="false">K463+L463+M463+N463</f>
        <v>10895</v>
      </c>
      <c r="Q463" s="1" t="n">
        <f aca="false">IFERROR(VLOOKUP(A463,'[2]Pivot HorizontalMRP'!$A$4:$F$2689,6,0),0)</f>
        <v>9079</v>
      </c>
      <c r="R463" s="1" t="n">
        <f aca="false">IFERROR(VLOOKUP(A463,'[2]Pivot HorizontalMRP'!$A$4:$G$2689,7,0),0)</f>
        <v>5624</v>
      </c>
      <c r="S463" s="1" t="n">
        <f aca="false">IFERROR(VLOOKUP(A463,'[2]Pivot HorizontalMRP'!$A$4:$H$2689,8,0),0)</f>
        <v>5835</v>
      </c>
      <c r="T463" s="1" t="n">
        <f aca="false">IFERROR(VLOOKUP(A463,'[2]Pivot HorizontalMRP'!$A$4:$I$2689,9,0),0)</f>
        <v>3710</v>
      </c>
      <c r="U463" s="1" t="n">
        <f aca="false">IF(I463="delivery",O463-SUM(Q463+R463),IF(I463="PO",P463-SUM(Q463:R463)))</f>
        <v>-7808</v>
      </c>
      <c r="V463" s="81" t="n">
        <v>1.118</v>
      </c>
      <c r="W463" s="81"/>
      <c r="X463" s="81" t="n">
        <f aca="false">W463-V463</f>
        <v>-1.118</v>
      </c>
      <c r="Y463" s="81"/>
      <c r="Z463" s="81"/>
      <c r="AA463" s="81"/>
      <c r="AB463" s="81"/>
      <c r="AC463" s="81"/>
      <c r="AD463" s="81"/>
      <c r="AE463" s="81"/>
      <c r="AF463" s="81"/>
      <c r="AG463" s="81"/>
      <c r="AH463" s="81"/>
      <c r="AI463" s="81"/>
      <c r="AJ463" s="81"/>
      <c r="AK463" s="81"/>
      <c r="AL463" s="81"/>
      <c r="AM463" s="81"/>
      <c r="AN463" s="81"/>
      <c r="AO463" s="81" t="str">
        <f aca="false">D463</f>
        <v>Sanmina</v>
      </c>
      <c r="AP463" s="1" t="s">
        <v>2011</v>
      </c>
      <c r="AQ463" s="1"/>
      <c r="AR463" s="1"/>
      <c r="AS463" s="1"/>
      <c r="AT463" s="1"/>
      <c r="AU463" s="1"/>
      <c r="AV463" s="1"/>
      <c r="AW463" s="1"/>
      <c r="AX463" s="1"/>
      <c r="AY463" s="1"/>
      <c r="AZ463" s="1"/>
      <c r="BA463" s="1"/>
      <c r="BB463" s="1"/>
      <c r="BC463" s="1"/>
      <c r="BD463" s="1"/>
      <c r="BE463" s="1"/>
      <c r="BF463" s="1" t="s">
        <v>14668</v>
      </c>
      <c r="BG463" s="1" t="s">
        <v>183</v>
      </c>
      <c r="BH463" s="1"/>
      <c r="BI463" s="1"/>
    </row>
    <row r="464" customFormat="false" ht="12.75" hidden="false" customHeight="false" outlineLevel="0" collapsed="false">
      <c r="A464" s="1" t="s">
        <v>6470</v>
      </c>
      <c r="B464" s="1" t="s">
        <v>6471</v>
      </c>
      <c r="C464" s="1" t="s">
        <v>177</v>
      </c>
      <c r="D464" s="1" t="s">
        <v>1471</v>
      </c>
      <c r="E464" s="1" t="s">
        <v>15016</v>
      </c>
      <c r="F464" s="1" t="s">
        <v>6473</v>
      </c>
      <c r="G464" s="1" t="n">
        <v>53</v>
      </c>
      <c r="H464" s="1" t="n">
        <v>2000</v>
      </c>
      <c r="I464" s="101" t="s">
        <v>180</v>
      </c>
      <c r="J464" s="1"/>
      <c r="K464" s="1" t="n">
        <f aca="false">IFERROR(VLOOKUP(A464,'[2]Pivot HorizontalMRP'!$A$4:$B$2689,2,0),0)</f>
        <v>0</v>
      </c>
      <c r="L464" s="1" t="n">
        <f aca="false">IFERROR(VLOOKUP(A464,'[2]Pivot HorizontalMRP'!$A$4:$C$2689,3,0),0)</f>
        <v>24154</v>
      </c>
      <c r="M464" s="1" t="n">
        <f aca="false">IFERROR(VLOOKUP(A464,'[2]Pivot HorizontalMRP'!$A$4:$D$2689,0.4,0),0)</f>
        <v>0</v>
      </c>
      <c r="N464" s="1" t="n">
        <f aca="false">IFERROR(VLOOKUP(A464,'[2]Pivot HorizontalMRP'!$A$4:$E$2689,5,0),0)</f>
        <v>10000</v>
      </c>
      <c r="O464" s="1" t="n">
        <f aca="false">K464+L464</f>
        <v>24154</v>
      </c>
      <c r="P464" s="1" t="n">
        <f aca="false">K464+L464+M464+N464</f>
        <v>34154</v>
      </c>
      <c r="Q464" s="1" t="n">
        <f aca="false">IFERROR(VLOOKUP(A464,'[2]Pivot HorizontalMRP'!$A$4:$F$2689,6,0),0)</f>
        <v>38993</v>
      </c>
      <c r="R464" s="1" t="n">
        <f aca="false">IFERROR(VLOOKUP(A464,'[2]Pivot HorizontalMRP'!$A$4:$G$2689,7,0),0)</f>
        <v>21309</v>
      </c>
      <c r="S464" s="1" t="n">
        <f aca="false">IFERROR(VLOOKUP(A464,'[2]Pivot HorizontalMRP'!$A$4:$H$2689,8,0),0)</f>
        <v>21531</v>
      </c>
      <c r="T464" s="1" t="n">
        <f aca="false">IFERROR(VLOOKUP(A464,'[2]Pivot HorizontalMRP'!$A$4:$I$2689,9,0),0)</f>
        <v>12956</v>
      </c>
      <c r="U464" s="1" t="n">
        <f aca="false">IF(I464="delivery",O464-SUM(Q464+R464),IF(I464="PO",P464-SUM(Q464:R464)))</f>
        <v>-36148</v>
      </c>
      <c r="V464" s="81" t="n">
        <v>3.129</v>
      </c>
      <c r="W464" s="81"/>
      <c r="X464" s="81" t="n">
        <f aca="false">W464-V464</f>
        <v>-3.129</v>
      </c>
      <c r="Y464" s="81"/>
      <c r="Z464" s="81"/>
      <c r="AA464" s="81" t="n">
        <v>3.129</v>
      </c>
      <c r="AB464" s="81"/>
      <c r="AC464" s="81"/>
      <c r="AD464" s="81"/>
      <c r="AE464" s="81"/>
      <c r="AF464" s="81"/>
      <c r="AG464" s="81"/>
      <c r="AH464" s="81"/>
      <c r="AI464" s="81"/>
      <c r="AJ464" s="81"/>
      <c r="AK464" s="81"/>
      <c r="AL464" s="81"/>
      <c r="AM464" s="81"/>
      <c r="AN464" s="81"/>
      <c r="AO464" s="81" t="str">
        <f aca="false">D464</f>
        <v>Sanmina</v>
      </c>
      <c r="AP464" s="1" t="s">
        <v>2011</v>
      </c>
      <c r="AQ464" s="1"/>
      <c r="AR464" s="1"/>
      <c r="AS464" s="1"/>
      <c r="AT464" s="1"/>
      <c r="AU464" s="1"/>
      <c r="AV464" s="1"/>
      <c r="AW464" s="1"/>
      <c r="AX464" s="1"/>
      <c r="AY464" s="1"/>
      <c r="AZ464" s="1"/>
      <c r="BA464" s="1"/>
      <c r="BB464" s="1"/>
      <c r="BC464" s="1"/>
      <c r="BD464" s="1"/>
      <c r="BE464" s="1"/>
      <c r="BF464" s="1" t="s">
        <v>14668</v>
      </c>
      <c r="BG464" s="1" t="s">
        <v>183</v>
      </c>
      <c r="BH464" s="1"/>
      <c r="BI464" s="1"/>
    </row>
    <row r="465" customFormat="false" ht="12.75" hidden="false" customHeight="false" outlineLevel="0" collapsed="false">
      <c r="A465" s="1" t="s">
        <v>6506</v>
      </c>
      <c r="B465" s="1" t="s">
        <v>6507</v>
      </c>
      <c r="C465" s="1" t="s">
        <v>177</v>
      </c>
      <c r="D465" s="1" t="s">
        <v>1471</v>
      </c>
      <c r="E465" s="1" t="s">
        <v>15017</v>
      </c>
      <c r="F465" s="1" t="s">
        <v>6509</v>
      </c>
      <c r="G465" s="1" t="n">
        <v>71</v>
      </c>
      <c r="H465" s="1" t="n">
        <v>2500</v>
      </c>
      <c r="I465" s="101" t="s">
        <v>180</v>
      </c>
      <c r="J465" s="1"/>
      <c r="K465" s="1" t="n">
        <f aca="false">IFERROR(VLOOKUP(A465,'[2]Pivot HorizontalMRP'!$A$4:$B$2689,2,0),0)</f>
        <v>0</v>
      </c>
      <c r="L465" s="1" t="n">
        <f aca="false">IFERROR(VLOOKUP(A465,'[2]Pivot HorizontalMRP'!$A$4:$C$2689,3,0),0)</f>
        <v>1152</v>
      </c>
      <c r="M465" s="1" t="n">
        <f aca="false">IFERROR(VLOOKUP(A465,'[2]Pivot HorizontalMRP'!$A$4:$D$2689,0.4,0),0)</f>
        <v>0</v>
      </c>
      <c r="N465" s="1" t="n">
        <f aca="false">IFERROR(VLOOKUP(A465,'[2]Pivot HorizontalMRP'!$A$4:$E$2689,5,0),0)</f>
        <v>0</v>
      </c>
      <c r="O465" s="1" t="n">
        <f aca="false">K465+L465</f>
        <v>1152</v>
      </c>
      <c r="P465" s="1" t="n">
        <f aca="false">K465+L465+M465+N465</f>
        <v>1152</v>
      </c>
      <c r="Q465" s="1" t="n">
        <f aca="false">IFERROR(VLOOKUP(A465,'[2]Pivot HorizontalMRP'!$A$4:$F$2689,6,0),0)</f>
        <v>342</v>
      </c>
      <c r="R465" s="1" t="n">
        <f aca="false">IFERROR(VLOOKUP(A465,'[2]Pivot HorizontalMRP'!$A$4:$G$2689,7,0),0)</f>
        <v>307</v>
      </c>
      <c r="S465" s="1" t="n">
        <f aca="false">IFERROR(VLOOKUP(A465,'[2]Pivot HorizontalMRP'!$A$4:$H$2689,8,0),0)</f>
        <v>333</v>
      </c>
      <c r="T465" s="1" t="n">
        <f aca="false">IFERROR(VLOOKUP(A465,'[2]Pivot HorizontalMRP'!$A$4:$I$2689,9,0),0)</f>
        <v>138</v>
      </c>
      <c r="U465" s="1" t="n">
        <f aca="false">IF(I465="delivery",O465-SUM(Q465+R465),IF(I465="PO",P465-SUM(Q465:R465)))</f>
        <v>503</v>
      </c>
      <c r="V465" s="81" t="n">
        <v>1.472</v>
      </c>
      <c r="W465" s="81"/>
      <c r="X465" s="81" t="n">
        <f aca="false">W465-V465</f>
        <v>-1.472</v>
      </c>
      <c r="Y465" s="81"/>
      <c r="Z465" s="81"/>
      <c r="AA465" s="81"/>
      <c r="AB465" s="81"/>
      <c r="AC465" s="81"/>
      <c r="AD465" s="81"/>
      <c r="AE465" s="81"/>
      <c r="AF465" s="81"/>
      <c r="AG465" s="81"/>
      <c r="AH465" s="81"/>
      <c r="AI465" s="81"/>
      <c r="AJ465" s="81"/>
      <c r="AK465" s="81"/>
      <c r="AL465" s="81"/>
      <c r="AM465" s="81"/>
      <c r="AN465" s="81"/>
      <c r="AO465" s="81" t="str">
        <f aca="false">D465</f>
        <v>Sanmina</v>
      </c>
      <c r="AP465" s="1" t="s">
        <v>2011</v>
      </c>
      <c r="AQ465" s="1"/>
      <c r="AR465" s="1"/>
      <c r="AS465" s="1"/>
      <c r="AT465" s="1"/>
      <c r="AU465" s="1"/>
      <c r="AV465" s="1"/>
      <c r="AW465" s="1"/>
      <c r="AX465" s="1"/>
      <c r="AY465" s="1"/>
      <c r="AZ465" s="1"/>
      <c r="BA465" s="1"/>
      <c r="BB465" s="1"/>
      <c r="BC465" s="1"/>
      <c r="BD465" s="1"/>
      <c r="BE465" s="1"/>
      <c r="BF465" s="1" t="s">
        <v>14668</v>
      </c>
      <c r="BG465" s="1" t="s">
        <v>183</v>
      </c>
      <c r="BH465" s="1"/>
      <c r="BI465" s="1"/>
    </row>
    <row r="466" customFormat="false" ht="12.75" hidden="false" customHeight="false" outlineLevel="0" collapsed="false">
      <c r="A466" s="1" t="s">
        <v>6514</v>
      </c>
      <c r="B466" s="1" t="s">
        <v>6515</v>
      </c>
      <c r="C466" s="1" t="s">
        <v>177</v>
      </c>
      <c r="D466" s="1" t="s">
        <v>1471</v>
      </c>
      <c r="E466" s="1" t="s">
        <v>15018</v>
      </c>
      <c r="F466" s="1" t="s">
        <v>6517</v>
      </c>
      <c r="G466" s="1" t="n">
        <v>143</v>
      </c>
      <c r="H466" s="1" t="n">
        <v>2500</v>
      </c>
      <c r="I466" s="101" t="s">
        <v>180</v>
      </c>
      <c r="J466" s="1"/>
      <c r="K466" s="1" t="n">
        <f aca="false">IFERROR(VLOOKUP(A466,'[2]Pivot HorizontalMRP'!$A$4:$B$2689,2,0),0)</f>
        <v>0</v>
      </c>
      <c r="L466" s="1" t="n">
        <f aca="false">IFERROR(VLOOKUP(A466,'[2]Pivot HorizontalMRP'!$A$4:$C$2689,3,0),0)</f>
        <v>7208</v>
      </c>
      <c r="M466" s="1" t="n">
        <f aca="false">IFERROR(VLOOKUP(A466,'[2]Pivot HorizontalMRP'!$A$4:$D$2689,0.4,0),0)</f>
        <v>0</v>
      </c>
      <c r="N466" s="1" t="n">
        <f aca="false">IFERROR(VLOOKUP(A466,'[2]Pivot HorizontalMRP'!$A$4:$E$2689,5,0),0)</f>
        <v>22500</v>
      </c>
      <c r="O466" s="1" t="n">
        <f aca="false">K466+L466</f>
        <v>7208</v>
      </c>
      <c r="P466" s="1" t="n">
        <f aca="false">K466+L466+M466+N466</f>
        <v>29708</v>
      </c>
      <c r="Q466" s="1" t="n">
        <f aca="false">IFERROR(VLOOKUP(A466,'[2]Pivot HorizontalMRP'!$A$4:$F$2689,6,0),0)</f>
        <v>24632</v>
      </c>
      <c r="R466" s="1" t="n">
        <f aca="false">IFERROR(VLOOKUP(A466,'[2]Pivot HorizontalMRP'!$A$4:$G$2689,7,0),0)</f>
        <v>14862</v>
      </c>
      <c r="S466" s="1" t="n">
        <f aca="false">IFERROR(VLOOKUP(A466,'[2]Pivot HorizontalMRP'!$A$4:$H$2689,8,0),0)</f>
        <v>13727</v>
      </c>
      <c r="T466" s="1" t="n">
        <f aca="false">IFERROR(VLOOKUP(A466,'[2]Pivot HorizontalMRP'!$A$4:$I$2689,9,0),0)</f>
        <v>7177</v>
      </c>
      <c r="U466" s="1" t="n">
        <f aca="false">IF(I466="delivery",O466-SUM(Q466+R466),IF(I466="PO",P466-SUM(Q466:R466)))</f>
        <v>-32286</v>
      </c>
      <c r="V466" s="81" t="n">
        <v>0.471</v>
      </c>
      <c r="W466" s="81"/>
      <c r="X466" s="81" t="n">
        <f aca="false">W466-V466</f>
        <v>-0.471</v>
      </c>
      <c r="Y466" s="81"/>
      <c r="Z466" s="81"/>
      <c r="AA466" s="81"/>
      <c r="AB466" s="81"/>
      <c r="AC466" s="81"/>
      <c r="AD466" s="81"/>
      <c r="AE466" s="81"/>
      <c r="AF466" s="81"/>
      <c r="AG466" s="81"/>
      <c r="AH466" s="81"/>
      <c r="AI466" s="81"/>
      <c r="AJ466" s="81"/>
      <c r="AK466" s="81"/>
      <c r="AL466" s="81"/>
      <c r="AM466" s="81"/>
      <c r="AN466" s="81"/>
      <c r="AO466" s="81" t="str">
        <f aca="false">D466</f>
        <v>Sanmina</v>
      </c>
      <c r="AP466" s="1" t="s">
        <v>2011</v>
      </c>
      <c r="AQ466" s="1"/>
      <c r="AR466" s="1"/>
      <c r="AS466" s="1"/>
      <c r="AT466" s="1"/>
      <c r="AU466" s="1"/>
      <c r="AV466" s="1"/>
      <c r="AW466" s="1"/>
      <c r="AX466" s="1"/>
      <c r="AY466" s="1"/>
      <c r="AZ466" s="1"/>
      <c r="BA466" s="1"/>
      <c r="BB466" s="1"/>
      <c r="BC466" s="1"/>
      <c r="BD466" s="1"/>
      <c r="BE466" s="1"/>
      <c r="BF466" s="1" t="s">
        <v>14668</v>
      </c>
      <c r="BG466" s="1" t="s">
        <v>183</v>
      </c>
      <c r="BH466" s="1"/>
      <c r="BI466" s="1"/>
    </row>
    <row r="467" customFormat="false" ht="12.75" hidden="false" customHeight="false" outlineLevel="0" collapsed="false">
      <c r="A467" s="1" t="s">
        <v>6522</v>
      </c>
      <c r="B467" s="1" t="s">
        <v>6523</v>
      </c>
      <c r="C467" s="1" t="s">
        <v>177</v>
      </c>
      <c r="D467" s="1" t="s">
        <v>1471</v>
      </c>
      <c r="E467" s="1" t="s">
        <v>15019</v>
      </c>
      <c r="F467" s="1" t="s">
        <v>6525</v>
      </c>
      <c r="G467" s="1" t="n">
        <v>53</v>
      </c>
      <c r="H467" s="1" t="n">
        <v>2000</v>
      </c>
      <c r="I467" s="101" t="s">
        <v>180</v>
      </c>
      <c r="J467" s="1"/>
      <c r="K467" s="1" t="n">
        <f aca="false">IFERROR(VLOOKUP(A467,'[2]Pivot HorizontalMRP'!$A$4:$B$2689,2,0),0)</f>
        <v>0</v>
      </c>
      <c r="L467" s="1" t="n">
        <f aca="false">IFERROR(VLOOKUP(A467,'[2]Pivot HorizontalMRP'!$A$4:$C$2689,3,0),0)</f>
        <v>2424</v>
      </c>
      <c r="M467" s="1" t="n">
        <f aca="false">IFERROR(VLOOKUP(A467,'[2]Pivot HorizontalMRP'!$A$4:$D$2689,0.4,0),0)</f>
        <v>0</v>
      </c>
      <c r="N467" s="1" t="n">
        <f aca="false">IFERROR(VLOOKUP(A467,'[2]Pivot HorizontalMRP'!$A$4:$E$2689,5,0),0)</f>
        <v>2000</v>
      </c>
      <c r="O467" s="1" t="n">
        <f aca="false">K467+L467</f>
        <v>2424</v>
      </c>
      <c r="P467" s="1" t="n">
        <f aca="false">K467+L467+M467+N467</f>
        <v>4424</v>
      </c>
      <c r="Q467" s="1" t="n">
        <f aca="false">IFERROR(VLOOKUP(A467,'[2]Pivot HorizontalMRP'!$A$4:$F$2689,6,0),0)</f>
        <v>5765</v>
      </c>
      <c r="R467" s="1" t="n">
        <f aca="false">IFERROR(VLOOKUP(A467,'[2]Pivot HorizontalMRP'!$A$4:$G$2689,7,0),0)</f>
        <v>6158</v>
      </c>
      <c r="S467" s="1" t="n">
        <f aca="false">IFERROR(VLOOKUP(A467,'[2]Pivot HorizontalMRP'!$A$4:$H$2689,8,0),0)</f>
        <v>7028</v>
      </c>
      <c r="T467" s="1" t="n">
        <f aca="false">IFERROR(VLOOKUP(A467,'[2]Pivot HorizontalMRP'!$A$4:$I$2689,9,0),0)</f>
        <v>3589</v>
      </c>
      <c r="U467" s="1" t="n">
        <f aca="false">IF(I467="delivery",O467-SUM(Q467+R467),IF(I467="PO",P467-SUM(Q467:R467)))</f>
        <v>-9499</v>
      </c>
      <c r="V467" s="81" t="n">
        <v>5.03394</v>
      </c>
      <c r="W467" s="81"/>
      <c r="X467" s="81" t="n">
        <f aca="false">W467-V467</f>
        <v>-5.03394</v>
      </c>
      <c r="Y467" s="81"/>
      <c r="Z467" s="81"/>
      <c r="AA467" s="81" t="n">
        <v>4.86693</v>
      </c>
      <c r="AB467" s="81"/>
      <c r="AC467" s="81"/>
      <c r="AD467" s="81"/>
      <c r="AE467" s="81"/>
      <c r="AF467" s="81"/>
      <c r="AG467" s="81"/>
      <c r="AH467" s="81"/>
      <c r="AI467" s="81"/>
      <c r="AJ467" s="81"/>
      <c r="AK467" s="81"/>
      <c r="AL467" s="81"/>
      <c r="AM467" s="81"/>
      <c r="AN467" s="81"/>
      <c r="AO467" s="81" t="str">
        <f aca="false">D467</f>
        <v>Sanmina</v>
      </c>
      <c r="AP467" s="1" t="s">
        <v>2011</v>
      </c>
      <c r="AQ467" s="1"/>
      <c r="AR467" s="1"/>
      <c r="AS467" s="1"/>
      <c r="AT467" s="1"/>
      <c r="AU467" s="1"/>
      <c r="AV467" s="1"/>
      <c r="AW467" s="1"/>
      <c r="AX467" s="1"/>
      <c r="AY467" s="1"/>
      <c r="AZ467" s="1"/>
      <c r="BA467" s="1"/>
      <c r="BB467" s="1"/>
      <c r="BC467" s="1"/>
      <c r="BD467" s="1"/>
      <c r="BE467" s="1"/>
      <c r="BF467" s="1" t="s">
        <v>14668</v>
      </c>
      <c r="BG467" s="1" t="s">
        <v>183</v>
      </c>
      <c r="BH467" s="1"/>
      <c r="BI467" s="1"/>
    </row>
    <row r="468" customFormat="false" ht="12.75" hidden="false" customHeight="false" outlineLevel="0" collapsed="false">
      <c r="A468" s="1" t="s">
        <v>6546</v>
      </c>
      <c r="B468" s="1" t="s">
        <v>6547</v>
      </c>
      <c r="C468" s="1" t="s">
        <v>177</v>
      </c>
      <c r="D468" s="1" t="s">
        <v>1471</v>
      </c>
      <c r="E468" s="1" t="s">
        <v>15020</v>
      </c>
      <c r="F468" s="1" t="s">
        <v>6549</v>
      </c>
      <c r="G468" s="1" t="n">
        <v>53</v>
      </c>
      <c r="H468" s="1" t="n">
        <v>3000</v>
      </c>
      <c r="I468" s="101" t="s">
        <v>188</v>
      </c>
      <c r="J468" s="1"/>
      <c r="K468" s="1" t="n">
        <f aca="false">IFERROR(VLOOKUP(A468,'[2]Pivot HorizontalMRP'!$A$4:$B$2689,2,0),0)</f>
        <v>0</v>
      </c>
      <c r="L468" s="1" t="n">
        <f aca="false">IFERROR(VLOOKUP(A468,'[2]Pivot HorizontalMRP'!$A$4:$C$2689,3,0),0)</f>
        <v>12749</v>
      </c>
      <c r="M468" s="1" t="n">
        <f aca="false">IFERROR(VLOOKUP(A468,'[2]Pivot HorizontalMRP'!$A$4:$D$2689,0.4,0),0)</f>
        <v>0</v>
      </c>
      <c r="N468" s="1" t="n">
        <f aca="false">IFERROR(VLOOKUP(A468,'[2]Pivot HorizontalMRP'!$A$4:$E$2689,5,0),0)</f>
        <v>0</v>
      </c>
      <c r="O468" s="1" t="n">
        <f aca="false">K468+L468</f>
        <v>12749</v>
      </c>
      <c r="P468" s="1" t="n">
        <f aca="false">K468+L468+M468+N468</f>
        <v>12749</v>
      </c>
      <c r="Q468" s="1" t="n">
        <f aca="false">IFERROR(VLOOKUP(A468,'[2]Pivot HorizontalMRP'!$A$4:$F$2689,6,0),0)</f>
        <v>11358</v>
      </c>
      <c r="R468" s="1" t="n">
        <f aca="false">IFERROR(VLOOKUP(A468,'[2]Pivot HorizontalMRP'!$A$4:$G$2689,7,0),0)</f>
        <v>11068</v>
      </c>
      <c r="S468" s="1" t="n">
        <f aca="false">IFERROR(VLOOKUP(A468,'[2]Pivot HorizontalMRP'!$A$4:$H$2689,8,0),0)</f>
        <v>9789</v>
      </c>
      <c r="T468" s="1" t="n">
        <f aca="false">IFERROR(VLOOKUP(A468,'[2]Pivot HorizontalMRP'!$A$4:$I$2689,9,0),0)</f>
        <v>6640</v>
      </c>
      <c r="U468" s="1" t="n">
        <f aca="false">IF(I468="delivery",O468-SUM(Q468+R468),IF(I468="PO",P468-SUM(Q468:R468)))</f>
        <v>-9677</v>
      </c>
      <c r="V468" s="81" t="n">
        <v>0.0234</v>
      </c>
      <c r="W468" s="81"/>
      <c r="X468" s="81" t="n">
        <f aca="false">W468-V468</f>
        <v>-0.0234</v>
      </c>
      <c r="Y468" s="81"/>
      <c r="Z468" s="81"/>
      <c r="AA468" s="81"/>
      <c r="AB468" s="81"/>
      <c r="AC468" s="81"/>
      <c r="AD468" s="81"/>
      <c r="AE468" s="81"/>
      <c r="AF468" s="81"/>
      <c r="AG468" s="81"/>
      <c r="AH468" s="81"/>
      <c r="AI468" s="81"/>
      <c r="AJ468" s="81"/>
      <c r="AK468" s="81"/>
      <c r="AL468" s="81"/>
      <c r="AM468" s="81"/>
      <c r="AN468" s="81"/>
      <c r="AO468" s="81" t="str">
        <f aca="false">D468</f>
        <v>Sanmina</v>
      </c>
      <c r="AP468" s="1" t="s">
        <v>2011</v>
      </c>
      <c r="AQ468" s="1"/>
      <c r="AR468" s="1"/>
      <c r="AS468" s="1"/>
      <c r="AT468" s="1"/>
      <c r="AU468" s="1"/>
      <c r="AV468" s="1"/>
      <c r="AW468" s="1"/>
      <c r="AX468" s="1"/>
      <c r="AY468" s="1"/>
      <c r="AZ468" s="1"/>
      <c r="BA468" s="1"/>
      <c r="BB468" s="1"/>
      <c r="BC468" s="1"/>
      <c r="BD468" s="1"/>
      <c r="BE468" s="1"/>
      <c r="BF468" s="1" t="s">
        <v>14668</v>
      </c>
      <c r="BG468" s="1" t="s">
        <v>183</v>
      </c>
      <c r="BH468" s="1"/>
      <c r="BI468" s="1"/>
    </row>
    <row r="469" customFormat="false" ht="12.75" hidden="false" customHeight="false" outlineLevel="0" collapsed="false">
      <c r="A469" s="1" t="s">
        <v>6554</v>
      </c>
      <c r="B469" s="1" t="s">
        <v>6555</v>
      </c>
      <c r="C469" s="1" t="s">
        <v>177</v>
      </c>
      <c r="D469" s="1" t="s">
        <v>1471</v>
      </c>
      <c r="E469" s="1" t="s">
        <v>6556</v>
      </c>
      <c r="F469" s="1" t="s">
        <v>6557</v>
      </c>
      <c r="G469" s="1" t="n">
        <v>43</v>
      </c>
      <c r="H469" s="1" t="n">
        <v>1000</v>
      </c>
      <c r="I469" s="101" t="s">
        <v>180</v>
      </c>
      <c r="J469" s="1"/>
      <c r="K469" s="1" t="n">
        <f aca="false">IFERROR(VLOOKUP(A469,'[2]Pivot HorizontalMRP'!$A$4:$B$2689,2,0),0)</f>
        <v>0</v>
      </c>
      <c r="L469" s="1" t="n">
        <f aca="false">IFERROR(VLOOKUP(A469,'[2]Pivot HorizontalMRP'!$A$4:$C$2689,3,0),0)</f>
        <v>26897</v>
      </c>
      <c r="M469" s="1" t="n">
        <f aca="false">IFERROR(VLOOKUP(A469,'[2]Pivot HorizontalMRP'!$A$4:$D$2689,0.4,0),0)</f>
        <v>0</v>
      </c>
      <c r="N469" s="1" t="n">
        <f aca="false">IFERROR(VLOOKUP(A469,'[2]Pivot HorizontalMRP'!$A$4:$E$2689,5,0),0)</f>
        <v>0</v>
      </c>
      <c r="O469" s="1" t="n">
        <f aca="false">K469+L469</f>
        <v>26897</v>
      </c>
      <c r="P469" s="1" t="n">
        <f aca="false">K469+L469+M469+N469</f>
        <v>26897</v>
      </c>
      <c r="Q469" s="1" t="n">
        <f aca="false">IFERROR(VLOOKUP(A469,'[2]Pivot HorizontalMRP'!$A$4:$F$2689,6,0),0)</f>
        <v>6948</v>
      </c>
      <c r="R469" s="1" t="n">
        <f aca="false">IFERROR(VLOOKUP(A469,'[2]Pivot HorizontalMRP'!$A$4:$G$2689,7,0),0)</f>
        <v>5025</v>
      </c>
      <c r="S469" s="1" t="n">
        <f aca="false">IFERROR(VLOOKUP(A469,'[2]Pivot HorizontalMRP'!$A$4:$H$2689,8,0),0)</f>
        <v>5291</v>
      </c>
      <c r="T469" s="1" t="n">
        <f aca="false">IFERROR(VLOOKUP(A469,'[2]Pivot HorizontalMRP'!$A$4:$I$2689,9,0),0)</f>
        <v>2164</v>
      </c>
      <c r="U469" s="1" t="n">
        <f aca="false">IF(I469="delivery",O469-SUM(Q469+R469),IF(I469="PO",P469-SUM(Q469:R469)))</f>
        <v>14924</v>
      </c>
      <c r="V469" s="81" t="n">
        <v>0.175</v>
      </c>
      <c r="W469" s="81"/>
      <c r="X469" s="81" t="n">
        <f aca="false">W469-V469</f>
        <v>-0.175</v>
      </c>
      <c r="Y469" s="81"/>
      <c r="Z469" s="81"/>
      <c r="AA469" s="81" t="n">
        <v>0.14439</v>
      </c>
      <c r="AB469" s="81"/>
      <c r="AC469" s="81"/>
      <c r="AD469" s="81"/>
      <c r="AE469" s="81"/>
      <c r="AF469" s="81"/>
      <c r="AG469" s="81"/>
      <c r="AH469" s="81"/>
      <c r="AI469" s="81"/>
      <c r="AJ469" s="81"/>
      <c r="AK469" s="81"/>
      <c r="AL469" s="81"/>
      <c r="AM469" s="81"/>
      <c r="AN469" s="81"/>
      <c r="AO469" s="81" t="str">
        <f aca="false">D469</f>
        <v>Sanmina</v>
      </c>
      <c r="AP469" s="1" t="s">
        <v>2011</v>
      </c>
      <c r="AQ469" s="1"/>
      <c r="AR469" s="1"/>
      <c r="AS469" s="1"/>
      <c r="AT469" s="1"/>
      <c r="AU469" s="1"/>
      <c r="AV469" s="1"/>
      <c r="AW469" s="1"/>
      <c r="AX469" s="1"/>
      <c r="AY469" s="1"/>
      <c r="AZ469" s="1"/>
      <c r="BA469" s="1"/>
      <c r="BB469" s="1"/>
      <c r="BC469" s="1"/>
      <c r="BD469" s="1"/>
      <c r="BE469" s="1"/>
      <c r="BF469" s="1" t="s">
        <v>14668</v>
      </c>
      <c r="BG469" s="1" t="s">
        <v>183</v>
      </c>
      <c r="BH469" s="1"/>
      <c r="BI469" s="1"/>
    </row>
    <row r="470" customFormat="false" ht="12.75" hidden="false" customHeight="false" outlineLevel="0" collapsed="false">
      <c r="A470" s="1" t="s">
        <v>6562</v>
      </c>
      <c r="B470" s="1" t="s">
        <v>6563</v>
      </c>
      <c r="C470" s="1" t="s">
        <v>177</v>
      </c>
      <c r="D470" s="1" t="s">
        <v>1471</v>
      </c>
      <c r="E470" s="1" t="s">
        <v>15021</v>
      </c>
      <c r="F470" s="1" t="s">
        <v>6565</v>
      </c>
      <c r="G470" s="1" t="n">
        <v>93</v>
      </c>
      <c r="H470" s="1" t="n">
        <v>2000</v>
      </c>
      <c r="I470" s="101" t="s">
        <v>180</v>
      </c>
      <c r="J470" s="1"/>
      <c r="K470" s="1" t="n">
        <f aca="false">IFERROR(VLOOKUP(A470,'[2]Pivot HorizontalMRP'!$A$4:$B$2689,2,0),0)</f>
        <v>0</v>
      </c>
      <c r="L470" s="1" t="n">
        <f aca="false">IFERROR(VLOOKUP(A470,'[2]Pivot HorizontalMRP'!$A$4:$C$2689,3,0),0)</f>
        <v>2356</v>
      </c>
      <c r="M470" s="1" t="n">
        <f aca="false">IFERROR(VLOOKUP(A470,'[2]Pivot HorizontalMRP'!$A$4:$D$2689,0.4,0),0)</f>
        <v>0</v>
      </c>
      <c r="N470" s="1" t="n">
        <f aca="false">IFERROR(VLOOKUP(A470,'[2]Pivot HorizontalMRP'!$A$4:$E$2689,5,0),0)</f>
        <v>2000</v>
      </c>
      <c r="O470" s="1" t="n">
        <f aca="false">K470+L470</f>
        <v>2356</v>
      </c>
      <c r="P470" s="1" t="n">
        <f aca="false">K470+L470+M470+N470</f>
        <v>4356</v>
      </c>
      <c r="Q470" s="1" t="n">
        <f aca="false">IFERROR(VLOOKUP(A470,'[2]Pivot HorizontalMRP'!$A$4:$F$2689,6,0),0)</f>
        <v>2023</v>
      </c>
      <c r="R470" s="1" t="n">
        <f aca="false">IFERROR(VLOOKUP(A470,'[2]Pivot HorizontalMRP'!$A$4:$G$2689,7,0),0)</f>
        <v>789</v>
      </c>
      <c r="S470" s="1" t="n">
        <f aca="false">IFERROR(VLOOKUP(A470,'[2]Pivot HorizontalMRP'!$A$4:$H$2689,8,0),0)</f>
        <v>915</v>
      </c>
      <c r="T470" s="1" t="n">
        <f aca="false">IFERROR(VLOOKUP(A470,'[2]Pivot HorizontalMRP'!$A$4:$I$2689,9,0),0)</f>
        <v>504</v>
      </c>
      <c r="U470" s="1" t="n">
        <f aca="false">IF(I470="delivery",O470-SUM(Q470+R470),IF(I470="PO",P470-SUM(Q470:R470)))</f>
        <v>-456</v>
      </c>
      <c r="V470" s="81" t="n">
        <v>0.496</v>
      </c>
      <c r="W470" s="81"/>
      <c r="X470" s="81" t="n">
        <f aca="false">W470-V470</f>
        <v>-0.496</v>
      </c>
      <c r="Y470" s="81"/>
      <c r="Z470" s="81"/>
      <c r="AA470" s="81"/>
      <c r="AB470" s="81"/>
      <c r="AC470" s="81"/>
      <c r="AD470" s="81"/>
      <c r="AE470" s="81"/>
      <c r="AF470" s="81"/>
      <c r="AG470" s="81"/>
      <c r="AH470" s="81"/>
      <c r="AI470" s="81"/>
      <c r="AJ470" s="81"/>
      <c r="AK470" s="81"/>
      <c r="AL470" s="81"/>
      <c r="AM470" s="81"/>
      <c r="AN470" s="81"/>
      <c r="AO470" s="81" t="str">
        <f aca="false">D470</f>
        <v>Sanmina</v>
      </c>
      <c r="AP470" s="1" t="s">
        <v>2011</v>
      </c>
      <c r="AQ470" s="1"/>
      <c r="AR470" s="1"/>
      <c r="AS470" s="1"/>
      <c r="AT470" s="1"/>
      <c r="AU470" s="1"/>
      <c r="AV470" s="1"/>
      <c r="AW470" s="1"/>
      <c r="AX470" s="1"/>
      <c r="AY470" s="1"/>
      <c r="AZ470" s="1"/>
      <c r="BA470" s="1"/>
      <c r="BB470" s="1"/>
      <c r="BC470" s="1"/>
      <c r="BD470" s="1"/>
      <c r="BE470" s="1"/>
      <c r="BF470" s="1" t="s">
        <v>14668</v>
      </c>
      <c r="BG470" s="1" t="s">
        <v>183</v>
      </c>
      <c r="BH470" s="1"/>
      <c r="BI470" s="1"/>
    </row>
    <row r="471" customFormat="false" ht="12.75" hidden="false" customHeight="false" outlineLevel="0" collapsed="false">
      <c r="A471" s="1" t="s">
        <v>6586</v>
      </c>
      <c r="B471" s="1" t="s">
        <v>6587</v>
      </c>
      <c r="C471" s="1" t="s">
        <v>177</v>
      </c>
      <c r="D471" s="1" t="s">
        <v>1471</v>
      </c>
      <c r="E471" s="1" t="s">
        <v>6588</v>
      </c>
      <c r="F471" s="1" t="s">
        <v>6589</v>
      </c>
      <c r="G471" s="1" t="n">
        <v>53</v>
      </c>
      <c r="H471" s="1" t="n">
        <v>2500</v>
      </c>
      <c r="I471" s="101" t="s">
        <v>180</v>
      </c>
      <c r="J471" s="1"/>
      <c r="K471" s="1" t="n">
        <f aca="false">IFERROR(VLOOKUP(A471,'[2]Pivot HorizontalMRP'!$A$4:$B$2689,2,0),0)</f>
        <v>0</v>
      </c>
      <c r="L471" s="1" t="n">
        <f aca="false">IFERROR(VLOOKUP(A471,'[2]Pivot HorizontalMRP'!$A$4:$C$2689,3,0),0)</f>
        <v>8023</v>
      </c>
      <c r="M471" s="1" t="n">
        <f aca="false">IFERROR(VLOOKUP(A471,'[2]Pivot HorizontalMRP'!$A$4:$D$2689,0.4,0),0)</f>
        <v>0</v>
      </c>
      <c r="N471" s="1" t="n">
        <f aca="false">IFERROR(VLOOKUP(A471,'[2]Pivot HorizontalMRP'!$A$4:$E$2689,5,0),0)</f>
        <v>5000</v>
      </c>
      <c r="O471" s="1" t="n">
        <f aca="false">K471+L471</f>
        <v>8023</v>
      </c>
      <c r="P471" s="1" t="n">
        <f aca="false">K471+L471+M471+N471</f>
        <v>13023</v>
      </c>
      <c r="Q471" s="1" t="n">
        <f aca="false">IFERROR(VLOOKUP(A471,'[2]Pivot HorizontalMRP'!$A$4:$F$2689,6,0),0)</f>
        <v>12676</v>
      </c>
      <c r="R471" s="1" t="n">
        <f aca="false">IFERROR(VLOOKUP(A471,'[2]Pivot HorizontalMRP'!$A$4:$G$2689,7,0),0)</f>
        <v>7208</v>
      </c>
      <c r="S471" s="1" t="n">
        <f aca="false">IFERROR(VLOOKUP(A471,'[2]Pivot HorizontalMRP'!$A$4:$H$2689,8,0),0)</f>
        <v>6871</v>
      </c>
      <c r="T471" s="1" t="n">
        <f aca="false">IFERROR(VLOOKUP(A471,'[2]Pivot HorizontalMRP'!$A$4:$I$2689,9,0),0)</f>
        <v>3840</v>
      </c>
      <c r="U471" s="1" t="n">
        <f aca="false">IF(I471="delivery",O471-SUM(Q471+R471),IF(I471="PO",P471-SUM(Q471:R471)))</f>
        <v>-11861</v>
      </c>
      <c r="V471" s="81" t="n">
        <v>0.109</v>
      </c>
      <c r="W471" s="81"/>
      <c r="X471" s="81" t="n">
        <f aca="false">W471-V471</f>
        <v>-0.109</v>
      </c>
      <c r="Y471" s="81"/>
      <c r="Z471" s="81"/>
      <c r="AA471" s="81" t="n">
        <v>0.125</v>
      </c>
      <c r="AB471" s="81"/>
      <c r="AC471" s="81"/>
      <c r="AD471" s="81"/>
      <c r="AE471" s="81"/>
      <c r="AF471" s="81"/>
      <c r="AG471" s="81"/>
      <c r="AH471" s="81"/>
      <c r="AI471" s="81"/>
      <c r="AJ471" s="81"/>
      <c r="AK471" s="81"/>
      <c r="AL471" s="81"/>
      <c r="AM471" s="81"/>
      <c r="AN471" s="81"/>
      <c r="AO471" s="81" t="str">
        <f aca="false">D471</f>
        <v>Sanmina</v>
      </c>
      <c r="AP471" s="1" t="s">
        <v>2011</v>
      </c>
      <c r="AQ471" s="1"/>
      <c r="AR471" s="1"/>
      <c r="AS471" s="1"/>
      <c r="AT471" s="1"/>
      <c r="AU471" s="1"/>
      <c r="AV471" s="1"/>
      <c r="AW471" s="1"/>
      <c r="AX471" s="1"/>
      <c r="AY471" s="1"/>
      <c r="AZ471" s="1"/>
      <c r="BA471" s="1"/>
      <c r="BB471" s="1"/>
      <c r="BC471" s="1"/>
      <c r="BD471" s="1"/>
      <c r="BE471" s="1"/>
      <c r="BF471" s="1" t="s">
        <v>14668</v>
      </c>
      <c r="BG471" s="1" t="s">
        <v>183</v>
      </c>
      <c r="BH471" s="1"/>
      <c r="BI471" s="1"/>
    </row>
    <row r="472" customFormat="false" ht="12.75" hidden="false" customHeight="false" outlineLevel="0" collapsed="false">
      <c r="A472" s="1" t="s">
        <v>6622</v>
      </c>
      <c r="B472" s="1" t="s">
        <v>6623</v>
      </c>
      <c r="C472" s="1" t="s">
        <v>177</v>
      </c>
      <c r="D472" s="1" t="s">
        <v>1471</v>
      </c>
      <c r="E472" s="1" t="s">
        <v>15022</v>
      </c>
      <c r="F472" s="1" t="s">
        <v>15023</v>
      </c>
      <c r="G472" s="1" t="n">
        <v>113</v>
      </c>
      <c r="H472" s="1" t="n">
        <v>3000</v>
      </c>
      <c r="I472" s="101" t="s">
        <v>180</v>
      </c>
      <c r="J472" s="1"/>
      <c r="K472" s="1" t="n">
        <f aca="false">IFERROR(VLOOKUP(A472,'[2]Pivot HorizontalMRP'!$A$4:$B$2689,2,0),0)</f>
        <v>0</v>
      </c>
      <c r="L472" s="1" t="n">
        <f aca="false">IFERROR(VLOOKUP(A472,'[2]Pivot HorizontalMRP'!$A$4:$C$2689,3,0),0)</f>
        <v>5185</v>
      </c>
      <c r="M472" s="1" t="n">
        <f aca="false">IFERROR(VLOOKUP(A472,'[2]Pivot HorizontalMRP'!$A$4:$D$2689,0.4,0),0)</f>
        <v>0</v>
      </c>
      <c r="N472" s="1" t="n">
        <f aca="false">IFERROR(VLOOKUP(A472,'[2]Pivot HorizontalMRP'!$A$4:$E$2689,5,0),0)</f>
        <v>6000</v>
      </c>
      <c r="O472" s="1" t="n">
        <f aca="false">K472+L472</f>
        <v>5185</v>
      </c>
      <c r="P472" s="1" t="n">
        <f aca="false">K472+L472+M472+N472</f>
        <v>11185</v>
      </c>
      <c r="Q472" s="1" t="n">
        <f aca="false">IFERROR(VLOOKUP(A472,'[2]Pivot HorizontalMRP'!$A$4:$F$2689,6,0),0)</f>
        <v>4063</v>
      </c>
      <c r="R472" s="1" t="n">
        <f aca="false">IFERROR(VLOOKUP(A472,'[2]Pivot HorizontalMRP'!$A$4:$G$2689,7,0),0)</f>
        <v>5030</v>
      </c>
      <c r="S472" s="1" t="n">
        <f aca="false">IFERROR(VLOOKUP(A472,'[2]Pivot HorizontalMRP'!$A$4:$H$2689,8,0),0)</f>
        <v>6279</v>
      </c>
      <c r="T472" s="1" t="n">
        <f aca="false">IFERROR(VLOOKUP(A472,'[2]Pivot HorizontalMRP'!$A$4:$I$2689,9,0),0)</f>
        <v>3173</v>
      </c>
      <c r="U472" s="1" t="n">
        <f aca="false">IF(I472="delivery",O472-SUM(Q472+R472),IF(I472="PO",P472-SUM(Q472:R472)))</f>
        <v>-3908</v>
      </c>
      <c r="V472" s="81" t="n">
        <v>0.168</v>
      </c>
      <c r="W472" s="81"/>
      <c r="X472" s="81" t="n">
        <f aca="false">W472-V472</f>
        <v>-0.168</v>
      </c>
      <c r="Y472" s="81"/>
      <c r="Z472" s="81"/>
      <c r="AA472" s="81"/>
      <c r="AB472" s="81"/>
      <c r="AC472" s="81"/>
      <c r="AD472" s="81"/>
      <c r="AE472" s="81"/>
      <c r="AF472" s="81"/>
      <c r="AG472" s="81"/>
      <c r="AH472" s="81"/>
      <c r="AI472" s="81"/>
      <c r="AJ472" s="81"/>
      <c r="AK472" s="81"/>
      <c r="AL472" s="81"/>
      <c r="AM472" s="81"/>
      <c r="AN472" s="81"/>
      <c r="AO472" s="81" t="str">
        <f aca="false">D472</f>
        <v>Sanmina</v>
      </c>
      <c r="AP472" s="1" t="s">
        <v>2011</v>
      </c>
      <c r="AQ472" s="1"/>
      <c r="AR472" s="1"/>
      <c r="AS472" s="1"/>
      <c r="AT472" s="1"/>
      <c r="AU472" s="1"/>
      <c r="AV472" s="1"/>
      <c r="AW472" s="1"/>
      <c r="AX472" s="1"/>
      <c r="AY472" s="1"/>
      <c r="AZ472" s="1"/>
      <c r="BA472" s="1"/>
      <c r="BB472" s="1"/>
      <c r="BC472" s="1"/>
      <c r="BD472" s="1"/>
      <c r="BE472" s="1"/>
      <c r="BF472" s="1" t="s">
        <v>14668</v>
      </c>
      <c r="BG472" s="1" t="s">
        <v>183</v>
      </c>
      <c r="BH472" s="1"/>
      <c r="BI472" s="1"/>
    </row>
    <row r="473" customFormat="false" ht="12.75" hidden="false" customHeight="false" outlineLevel="0" collapsed="false">
      <c r="A473" s="1" t="s">
        <v>6626</v>
      </c>
      <c r="B473" s="1" t="s">
        <v>6627</v>
      </c>
      <c r="C473" s="1" t="s">
        <v>177</v>
      </c>
      <c r="D473" s="1" t="s">
        <v>1471</v>
      </c>
      <c r="E473" s="1" t="s">
        <v>15024</v>
      </c>
      <c r="F473" s="1" t="s">
        <v>6629</v>
      </c>
      <c r="G473" s="1" t="n">
        <v>43</v>
      </c>
      <c r="H473" s="1" t="n">
        <v>2000</v>
      </c>
      <c r="I473" s="101" t="s">
        <v>180</v>
      </c>
      <c r="J473" s="1"/>
      <c r="K473" s="1" t="n">
        <f aca="false">IFERROR(VLOOKUP(A473,'[2]Pivot HorizontalMRP'!$A$4:$B$2689,2,0),0)</f>
        <v>0</v>
      </c>
      <c r="L473" s="1" t="n">
        <f aca="false">IFERROR(VLOOKUP(A473,'[2]Pivot HorizontalMRP'!$A$4:$C$2689,3,0),0)</f>
        <v>4407</v>
      </c>
      <c r="M473" s="1" t="n">
        <f aca="false">IFERROR(VLOOKUP(A473,'[2]Pivot HorizontalMRP'!$A$4:$D$2689,0.4,0),0)</f>
        <v>0</v>
      </c>
      <c r="N473" s="1" t="n">
        <f aca="false">IFERROR(VLOOKUP(A473,'[2]Pivot HorizontalMRP'!$A$4:$E$2689,5,0),0)</f>
        <v>4000</v>
      </c>
      <c r="O473" s="1" t="n">
        <f aca="false">K473+L473</f>
        <v>4407</v>
      </c>
      <c r="P473" s="1" t="n">
        <f aca="false">K473+L473+M473+N473</f>
        <v>8407</v>
      </c>
      <c r="Q473" s="1" t="n">
        <f aca="false">IFERROR(VLOOKUP(A473,'[2]Pivot HorizontalMRP'!$A$4:$F$2689,6,0),0)</f>
        <v>4061</v>
      </c>
      <c r="R473" s="1" t="n">
        <f aca="false">IFERROR(VLOOKUP(A473,'[2]Pivot HorizontalMRP'!$A$4:$G$2689,7,0),0)</f>
        <v>5383</v>
      </c>
      <c r="S473" s="1" t="n">
        <f aca="false">IFERROR(VLOOKUP(A473,'[2]Pivot HorizontalMRP'!$A$4:$H$2689,8,0),0)</f>
        <v>6052</v>
      </c>
      <c r="T473" s="1" t="n">
        <f aca="false">IFERROR(VLOOKUP(A473,'[2]Pivot HorizontalMRP'!$A$4:$I$2689,9,0),0)</f>
        <v>3257</v>
      </c>
      <c r="U473" s="1" t="n">
        <f aca="false">IF(I473="delivery",O473-SUM(Q473+R473),IF(I473="PO",P473-SUM(Q473:R473)))</f>
        <v>-5037</v>
      </c>
      <c r="V473" s="81" t="n">
        <v>0.977</v>
      </c>
      <c r="W473" s="81"/>
      <c r="X473" s="81" t="n">
        <f aca="false">W473-V473</f>
        <v>-0.977</v>
      </c>
      <c r="Y473" s="81"/>
      <c r="Z473" s="81"/>
      <c r="AA473" s="81" t="n">
        <v>0.977</v>
      </c>
      <c r="AB473" s="81"/>
      <c r="AC473" s="81"/>
      <c r="AD473" s="81"/>
      <c r="AE473" s="81"/>
      <c r="AF473" s="81"/>
      <c r="AG473" s="81"/>
      <c r="AH473" s="81"/>
      <c r="AI473" s="81"/>
      <c r="AJ473" s="81"/>
      <c r="AK473" s="81"/>
      <c r="AL473" s="81"/>
      <c r="AM473" s="81"/>
      <c r="AN473" s="81"/>
      <c r="AO473" s="81" t="str">
        <f aca="false">D473</f>
        <v>Sanmina</v>
      </c>
      <c r="AP473" s="1" t="s">
        <v>2011</v>
      </c>
      <c r="AQ473" s="1"/>
      <c r="AR473" s="1"/>
      <c r="AS473" s="1"/>
      <c r="AT473" s="1"/>
      <c r="AU473" s="1"/>
      <c r="AV473" s="1"/>
      <c r="AW473" s="1"/>
      <c r="AX473" s="1"/>
      <c r="AY473" s="1"/>
      <c r="AZ473" s="1"/>
      <c r="BA473" s="1"/>
      <c r="BB473" s="1"/>
      <c r="BC473" s="1"/>
      <c r="BD473" s="1"/>
      <c r="BE473" s="1"/>
      <c r="BF473" s="1" t="s">
        <v>14668</v>
      </c>
      <c r="BG473" s="1" t="s">
        <v>183</v>
      </c>
      <c r="BH473" s="1"/>
      <c r="BI473" s="1"/>
    </row>
    <row r="474" customFormat="false" ht="12.75" hidden="false" customHeight="false" outlineLevel="0" collapsed="false">
      <c r="A474" s="1" t="s">
        <v>6638</v>
      </c>
      <c r="B474" s="1" t="s">
        <v>6639</v>
      </c>
      <c r="C474" s="1" t="s">
        <v>177</v>
      </c>
      <c r="D474" s="1" t="s">
        <v>1471</v>
      </c>
      <c r="E474" s="1" t="s">
        <v>15025</v>
      </c>
      <c r="F474" s="1" t="s">
        <v>6641</v>
      </c>
      <c r="G474" s="1" t="n">
        <v>53</v>
      </c>
      <c r="H474" s="1" t="n">
        <v>2000</v>
      </c>
      <c r="I474" s="101" t="s">
        <v>180</v>
      </c>
      <c r="J474" s="1"/>
      <c r="K474" s="1" t="n">
        <f aca="false">IFERROR(VLOOKUP(A474,'[2]Pivot HorizontalMRP'!$A$4:$B$2689,2,0),0)</f>
        <v>0</v>
      </c>
      <c r="L474" s="1" t="n">
        <f aca="false">IFERROR(VLOOKUP(A474,'[2]Pivot HorizontalMRP'!$A$4:$C$2689,3,0),0)</f>
        <v>3073</v>
      </c>
      <c r="M474" s="1" t="n">
        <f aca="false">IFERROR(VLOOKUP(A474,'[2]Pivot HorizontalMRP'!$A$4:$D$2689,0.4,0),0)</f>
        <v>0</v>
      </c>
      <c r="N474" s="1" t="n">
        <f aca="false">IFERROR(VLOOKUP(A474,'[2]Pivot HorizontalMRP'!$A$4:$E$2689,5,0),0)</f>
        <v>0</v>
      </c>
      <c r="O474" s="1" t="n">
        <f aca="false">K474+L474</f>
        <v>3073</v>
      </c>
      <c r="P474" s="1" t="n">
        <f aca="false">K474+L474+M474+N474</f>
        <v>3073</v>
      </c>
      <c r="Q474" s="1" t="n">
        <f aca="false">IFERROR(VLOOKUP(A474,'[2]Pivot HorizontalMRP'!$A$4:$F$2689,6,0),0)</f>
        <v>870</v>
      </c>
      <c r="R474" s="1" t="n">
        <f aca="false">IFERROR(VLOOKUP(A474,'[2]Pivot HorizontalMRP'!$A$4:$G$2689,7,0),0)</f>
        <v>1083</v>
      </c>
      <c r="S474" s="1" t="n">
        <f aca="false">IFERROR(VLOOKUP(A474,'[2]Pivot HorizontalMRP'!$A$4:$H$2689,8,0),0)</f>
        <v>1181</v>
      </c>
      <c r="T474" s="1" t="n">
        <f aca="false">IFERROR(VLOOKUP(A474,'[2]Pivot HorizontalMRP'!$A$4:$I$2689,9,0),0)</f>
        <v>502</v>
      </c>
      <c r="U474" s="1" t="n">
        <f aca="false">IF(I474="delivery",O474-SUM(Q474+R474),IF(I474="PO",P474-SUM(Q474:R474)))</f>
        <v>1120</v>
      </c>
      <c r="V474" s="81" t="n">
        <v>8.314</v>
      </c>
      <c r="W474" s="81"/>
      <c r="X474" s="81" t="n">
        <f aca="false">W474-V474</f>
        <v>-8.314</v>
      </c>
      <c r="Y474" s="81"/>
      <c r="Z474" s="81"/>
      <c r="AA474" s="81" t="n">
        <v>8.4425</v>
      </c>
      <c r="AB474" s="81"/>
      <c r="AC474" s="81"/>
      <c r="AD474" s="81"/>
      <c r="AE474" s="81"/>
      <c r="AF474" s="81"/>
      <c r="AG474" s="81"/>
      <c r="AH474" s="81"/>
      <c r="AI474" s="81"/>
      <c r="AJ474" s="81"/>
      <c r="AK474" s="81"/>
      <c r="AL474" s="81"/>
      <c r="AM474" s="81"/>
      <c r="AN474" s="81"/>
      <c r="AO474" s="81" t="str">
        <f aca="false">D474</f>
        <v>Sanmina</v>
      </c>
      <c r="AP474" s="1" t="s">
        <v>2011</v>
      </c>
      <c r="AQ474" s="1"/>
      <c r="AR474" s="1"/>
      <c r="AS474" s="1"/>
      <c r="AT474" s="1"/>
      <c r="AU474" s="1"/>
      <c r="AV474" s="1"/>
      <c r="AW474" s="1"/>
      <c r="AX474" s="1"/>
      <c r="AY474" s="1"/>
      <c r="AZ474" s="1"/>
      <c r="BA474" s="1"/>
      <c r="BB474" s="1"/>
      <c r="BC474" s="1"/>
      <c r="BD474" s="1"/>
      <c r="BE474" s="1"/>
      <c r="BF474" s="1" t="s">
        <v>14668</v>
      </c>
      <c r="BG474" s="1" t="s">
        <v>183</v>
      </c>
      <c r="BH474" s="1"/>
      <c r="BI474" s="1"/>
    </row>
    <row r="475" customFormat="false" ht="12.75" hidden="false" customHeight="false" outlineLevel="0" collapsed="false">
      <c r="A475" s="1" t="s">
        <v>6646</v>
      </c>
      <c r="B475" s="1" t="s">
        <v>6647</v>
      </c>
      <c r="C475" s="1" t="s">
        <v>177</v>
      </c>
      <c r="D475" s="1" t="s">
        <v>1471</v>
      </c>
      <c r="E475" s="1" t="s">
        <v>15026</v>
      </c>
      <c r="F475" s="1" t="s">
        <v>15027</v>
      </c>
      <c r="G475" s="1" t="n">
        <v>53</v>
      </c>
      <c r="H475" s="1" t="n">
        <v>3000</v>
      </c>
      <c r="I475" s="101" t="s">
        <v>180</v>
      </c>
      <c r="J475" s="1"/>
      <c r="K475" s="1" t="n">
        <f aca="false">IFERROR(VLOOKUP(A475,'[2]Pivot HorizontalMRP'!$A$4:$B$2689,2,0),0)</f>
        <v>0</v>
      </c>
      <c r="L475" s="1" t="n">
        <f aca="false">IFERROR(VLOOKUP(A475,'[2]Pivot HorizontalMRP'!$A$4:$C$2689,3,0),0)</f>
        <v>4302</v>
      </c>
      <c r="M475" s="1" t="n">
        <f aca="false">IFERROR(VLOOKUP(A475,'[2]Pivot HorizontalMRP'!$A$4:$D$2689,0.4,0),0)</f>
        <v>0</v>
      </c>
      <c r="N475" s="1" t="n">
        <f aca="false">IFERROR(VLOOKUP(A475,'[2]Pivot HorizontalMRP'!$A$4:$E$2689,5,0),0)</f>
        <v>1000</v>
      </c>
      <c r="O475" s="1" t="n">
        <f aca="false">K475+L475</f>
        <v>4302</v>
      </c>
      <c r="P475" s="1" t="n">
        <f aca="false">K475+L475+M475+N475</f>
        <v>5302</v>
      </c>
      <c r="Q475" s="1" t="n">
        <f aca="false">IFERROR(VLOOKUP(A475,'[2]Pivot HorizontalMRP'!$A$4:$F$2689,6,0),0)</f>
        <v>7201</v>
      </c>
      <c r="R475" s="1" t="n">
        <f aca="false">IFERROR(VLOOKUP(A475,'[2]Pivot HorizontalMRP'!$A$4:$G$2689,7,0),0)</f>
        <v>4649</v>
      </c>
      <c r="S475" s="1" t="n">
        <f aca="false">IFERROR(VLOOKUP(A475,'[2]Pivot HorizontalMRP'!$A$4:$H$2689,8,0),0)</f>
        <v>3778</v>
      </c>
      <c r="T475" s="1" t="n">
        <f aca="false">IFERROR(VLOOKUP(A475,'[2]Pivot HorizontalMRP'!$A$4:$I$2689,9,0),0)</f>
        <v>1240</v>
      </c>
      <c r="U475" s="1" t="n">
        <f aca="false">IF(I475="delivery",O475-SUM(Q475+R475),IF(I475="PO",P475-SUM(Q475:R475)))</f>
        <v>-7548</v>
      </c>
      <c r="V475" s="81" t="n">
        <v>0.0165</v>
      </c>
      <c r="W475" s="81"/>
      <c r="X475" s="81" t="n">
        <f aca="false">W475-V475</f>
        <v>-0.0165</v>
      </c>
      <c r="Y475" s="81"/>
      <c r="Z475" s="81"/>
      <c r="AA475" s="81" t="n">
        <v>0.01733</v>
      </c>
      <c r="AB475" s="81"/>
      <c r="AC475" s="81"/>
      <c r="AD475" s="81"/>
      <c r="AE475" s="81"/>
      <c r="AF475" s="81"/>
      <c r="AG475" s="81"/>
      <c r="AH475" s="81"/>
      <c r="AI475" s="81"/>
      <c r="AJ475" s="81"/>
      <c r="AK475" s="81"/>
      <c r="AL475" s="81"/>
      <c r="AM475" s="81"/>
      <c r="AN475" s="81"/>
      <c r="AO475" s="81" t="str">
        <f aca="false">D475</f>
        <v>Sanmina</v>
      </c>
      <c r="AP475" s="1" t="s">
        <v>2011</v>
      </c>
      <c r="AQ475" s="1"/>
      <c r="AR475" s="1"/>
      <c r="AS475" s="1"/>
      <c r="AT475" s="1"/>
      <c r="AU475" s="1"/>
      <c r="AV475" s="1"/>
      <c r="AW475" s="1"/>
      <c r="AX475" s="1"/>
      <c r="AY475" s="1"/>
      <c r="AZ475" s="1"/>
      <c r="BA475" s="1"/>
      <c r="BB475" s="1"/>
      <c r="BC475" s="1"/>
      <c r="BD475" s="1"/>
      <c r="BE475" s="1"/>
      <c r="BF475" s="1" t="s">
        <v>14668</v>
      </c>
      <c r="BG475" s="1" t="s">
        <v>183</v>
      </c>
      <c r="BH475" s="1"/>
      <c r="BI475" s="1"/>
    </row>
    <row r="476" customFormat="false" ht="12.75" hidden="false" customHeight="false" outlineLevel="0" collapsed="false">
      <c r="A476" s="1" t="s">
        <v>6650</v>
      </c>
      <c r="B476" s="1" t="s">
        <v>6651</v>
      </c>
      <c r="C476" s="1" t="s">
        <v>177</v>
      </c>
      <c r="D476" s="1" t="s">
        <v>1471</v>
      </c>
      <c r="E476" s="1" t="s">
        <v>15028</v>
      </c>
      <c r="F476" s="1" t="s">
        <v>6653</v>
      </c>
      <c r="G476" s="1" t="n">
        <v>53</v>
      </c>
      <c r="H476" s="1" t="n">
        <v>3000</v>
      </c>
      <c r="I476" s="101" t="s">
        <v>180</v>
      </c>
      <c r="J476" s="1"/>
      <c r="K476" s="1" t="n">
        <f aca="false">IFERROR(VLOOKUP(A476,'[2]Pivot HorizontalMRP'!$A$4:$B$2689,2,0),0)</f>
        <v>0</v>
      </c>
      <c r="L476" s="1" t="n">
        <f aca="false">IFERROR(VLOOKUP(A476,'[2]Pivot HorizontalMRP'!$A$4:$C$2689,3,0),0)</f>
        <v>7620</v>
      </c>
      <c r="M476" s="1" t="n">
        <f aca="false">IFERROR(VLOOKUP(A476,'[2]Pivot HorizontalMRP'!$A$4:$D$2689,0.4,0),0)</f>
        <v>0</v>
      </c>
      <c r="N476" s="1" t="n">
        <f aca="false">IFERROR(VLOOKUP(A476,'[2]Pivot HorizontalMRP'!$A$4:$E$2689,5,0),0)</f>
        <v>12000</v>
      </c>
      <c r="O476" s="1" t="n">
        <f aca="false">K476+L476</f>
        <v>7620</v>
      </c>
      <c r="P476" s="1" t="n">
        <f aca="false">K476+L476+M476+N476</f>
        <v>19620</v>
      </c>
      <c r="Q476" s="1" t="n">
        <f aca="false">IFERROR(VLOOKUP(A476,'[2]Pivot HorizontalMRP'!$A$4:$F$2689,6,0),0)</f>
        <v>10325</v>
      </c>
      <c r="R476" s="1" t="n">
        <f aca="false">IFERROR(VLOOKUP(A476,'[2]Pivot HorizontalMRP'!$A$4:$G$2689,7,0),0)</f>
        <v>13435</v>
      </c>
      <c r="S476" s="1" t="n">
        <f aca="false">IFERROR(VLOOKUP(A476,'[2]Pivot HorizontalMRP'!$A$4:$H$2689,8,0),0)</f>
        <v>10367</v>
      </c>
      <c r="T476" s="1" t="n">
        <f aca="false">IFERROR(VLOOKUP(A476,'[2]Pivot HorizontalMRP'!$A$4:$I$2689,9,0),0)</f>
        <v>8137</v>
      </c>
      <c r="U476" s="1" t="n">
        <f aca="false">IF(I476="delivery",O476-SUM(Q476+R476),IF(I476="PO",P476-SUM(Q476:R476)))</f>
        <v>-16140</v>
      </c>
      <c r="V476" s="81" t="n">
        <v>0.0375</v>
      </c>
      <c r="W476" s="81"/>
      <c r="X476" s="81" t="n">
        <f aca="false">W476-V476</f>
        <v>-0.0375</v>
      </c>
      <c r="Y476" s="81"/>
      <c r="Z476" s="81"/>
      <c r="AA476" s="81" t="n">
        <v>0.04807</v>
      </c>
      <c r="AB476" s="81"/>
      <c r="AC476" s="81"/>
      <c r="AD476" s="81"/>
      <c r="AE476" s="81"/>
      <c r="AF476" s="81"/>
      <c r="AG476" s="81"/>
      <c r="AH476" s="81"/>
      <c r="AI476" s="81"/>
      <c r="AJ476" s="81"/>
      <c r="AK476" s="81"/>
      <c r="AL476" s="81"/>
      <c r="AM476" s="81"/>
      <c r="AN476" s="81"/>
      <c r="AO476" s="81" t="str">
        <f aca="false">D476</f>
        <v>Sanmina</v>
      </c>
      <c r="AP476" s="1" t="s">
        <v>2011</v>
      </c>
      <c r="AQ476" s="1"/>
      <c r="AR476" s="1"/>
      <c r="AS476" s="1"/>
      <c r="AT476" s="1"/>
      <c r="AU476" s="1"/>
      <c r="AV476" s="1"/>
      <c r="AW476" s="1"/>
      <c r="AX476" s="1"/>
      <c r="AY476" s="1"/>
      <c r="AZ476" s="1"/>
      <c r="BA476" s="1"/>
      <c r="BB476" s="1"/>
      <c r="BC476" s="1"/>
      <c r="BD476" s="1"/>
      <c r="BE476" s="1"/>
      <c r="BF476" s="1" t="s">
        <v>14668</v>
      </c>
      <c r="BG476" s="1" t="s">
        <v>183</v>
      </c>
      <c r="BH476" s="1"/>
      <c r="BI476" s="1"/>
    </row>
    <row r="477" customFormat="false" ht="12.75" hidden="false" customHeight="false" outlineLevel="0" collapsed="false">
      <c r="A477" s="1" t="s">
        <v>6654</v>
      </c>
      <c r="B477" s="1" t="s">
        <v>6655</v>
      </c>
      <c r="C477" s="1" t="s">
        <v>177</v>
      </c>
      <c r="D477" s="1" t="s">
        <v>1471</v>
      </c>
      <c r="E477" s="1" t="s">
        <v>15029</v>
      </c>
      <c r="F477" s="1" t="s">
        <v>6657</v>
      </c>
      <c r="G477" s="1" t="n">
        <v>88</v>
      </c>
      <c r="H477" s="1" t="n">
        <v>3000</v>
      </c>
      <c r="I477" s="101" t="s">
        <v>180</v>
      </c>
      <c r="J477" s="1"/>
      <c r="K477" s="1" t="n">
        <f aca="false">IFERROR(VLOOKUP(A477,'[2]Pivot HorizontalMRP'!$A$4:$B$2689,2,0),0)</f>
        <v>0</v>
      </c>
      <c r="L477" s="1" t="n">
        <f aca="false">IFERROR(VLOOKUP(A477,'[2]Pivot HorizontalMRP'!$A$4:$C$2689,3,0),0)</f>
        <v>6076</v>
      </c>
      <c r="M477" s="1" t="n">
        <f aca="false">IFERROR(VLOOKUP(A477,'[2]Pivot HorizontalMRP'!$A$4:$D$2689,0.4,0),0)</f>
        <v>0</v>
      </c>
      <c r="N477" s="1" t="n">
        <f aca="false">IFERROR(VLOOKUP(A477,'[2]Pivot HorizontalMRP'!$A$4:$E$2689,5,0),0)</f>
        <v>0</v>
      </c>
      <c r="O477" s="1" t="n">
        <f aca="false">K477+L477</f>
        <v>6076</v>
      </c>
      <c r="P477" s="1" t="n">
        <f aca="false">K477+L477+M477+N477</f>
        <v>6076</v>
      </c>
      <c r="Q477" s="1" t="n">
        <f aca="false">IFERROR(VLOOKUP(A477,'[2]Pivot HorizontalMRP'!$A$4:$F$2689,6,0),0)</f>
        <v>53</v>
      </c>
      <c r="R477" s="1" t="n">
        <f aca="false">IFERROR(VLOOKUP(A477,'[2]Pivot HorizontalMRP'!$A$4:$G$2689,7,0),0)</f>
        <v>17</v>
      </c>
      <c r="S477" s="1" t="n">
        <f aca="false">IFERROR(VLOOKUP(A477,'[2]Pivot HorizontalMRP'!$A$4:$H$2689,8,0),0)</f>
        <v>18</v>
      </c>
      <c r="T477" s="1" t="n">
        <f aca="false">IFERROR(VLOOKUP(A477,'[2]Pivot HorizontalMRP'!$A$4:$I$2689,9,0),0)</f>
        <v>6</v>
      </c>
      <c r="U477" s="1" t="n">
        <f aca="false">IF(I477="delivery",O477-SUM(Q477+R477),IF(I477="PO",P477-SUM(Q477:R477)))</f>
        <v>6006</v>
      </c>
      <c r="V477" s="81" t="n">
        <v>0.45</v>
      </c>
      <c r="W477" s="81"/>
      <c r="X477" s="81" t="n">
        <f aca="false">W477-V477</f>
        <v>-0.45</v>
      </c>
      <c r="Y477" s="81"/>
      <c r="Z477" s="81"/>
      <c r="AA477" s="81"/>
      <c r="AB477" s="81"/>
      <c r="AC477" s="81"/>
      <c r="AD477" s="81"/>
      <c r="AE477" s="81"/>
      <c r="AF477" s="81"/>
      <c r="AG477" s="81"/>
      <c r="AH477" s="81"/>
      <c r="AI477" s="81"/>
      <c r="AJ477" s="81"/>
      <c r="AK477" s="81"/>
      <c r="AL477" s="81"/>
      <c r="AM477" s="81"/>
      <c r="AN477" s="81"/>
      <c r="AO477" s="81" t="str">
        <f aca="false">D477</f>
        <v>Sanmina</v>
      </c>
      <c r="AP477" s="1" t="s">
        <v>2011</v>
      </c>
      <c r="AQ477" s="1"/>
      <c r="AR477" s="1"/>
      <c r="AS477" s="1"/>
      <c r="AT477" s="1"/>
      <c r="AU477" s="1"/>
      <c r="AV477" s="1"/>
      <c r="AW477" s="1"/>
      <c r="AX477" s="1"/>
      <c r="AY477" s="1"/>
      <c r="AZ477" s="1"/>
      <c r="BA477" s="1"/>
      <c r="BB477" s="1"/>
      <c r="BC477" s="1"/>
      <c r="BD477" s="1"/>
      <c r="BE477" s="1"/>
      <c r="BF477" s="1" t="s">
        <v>14668</v>
      </c>
      <c r="BG477" s="1" t="s">
        <v>183</v>
      </c>
      <c r="BH477" s="1"/>
      <c r="BI477" s="1"/>
    </row>
    <row r="478" customFormat="false" ht="12.75" hidden="false" customHeight="false" outlineLevel="0" collapsed="false">
      <c r="A478" s="1" t="s">
        <v>6658</v>
      </c>
      <c r="B478" s="1" t="s">
        <v>6659</v>
      </c>
      <c r="C478" s="1" t="s">
        <v>177</v>
      </c>
      <c r="D478" s="1" t="s">
        <v>1471</v>
      </c>
      <c r="E478" s="1" t="s">
        <v>15030</v>
      </c>
      <c r="F478" s="1" t="s">
        <v>6661</v>
      </c>
      <c r="G478" s="1" t="n">
        <v>43</v>
      </c>
      <c r="H478" s="1" t="n">
        <v>3000</v>
      </c>
      <c r="I478" s="101" t="s">
        <v>188</v>
      </c>
      <c r="J478" s="1"/>
      <c r="K478" s="1" t="n">
        <f aca="false">IFERROR(VLOOKUP(A478,'[2]Pivot HorizontalMRP'!$A$4:$B$2689,2,0),0)</f>
        <v>0</v>
      </c>
      <c r="L478" s="1" t="n">
        <f aca="false">IFERROR(VLOOKUP(A478,'[2]Pivot HorizontalMRP'!$A$4:$C$2689,3,0),0)</f>
        <v>638</v>
      </c>
      <c r="M478" s="1" t="n">
        <f aca="false">IFERROR(VLOOKUP(A478,'[2]Pivot HorizontalMRP'!$A$4:$D$2689,0.4,0),0)</f>
        <v>0</v>
      </c>
      <c r="N478" s="1" t="n">
        <f aca="false">IFERROR(VLOOKUP(A478,'[2]Pivot HorizontalMRP'!$A$4:$E$2689,5,0),0)</f>
        <v>0</v>
      </c>
      <c r="O478" s="1" t="n">
        <f aca="false">K478+L478</f>
        <v>638</v>
      </c>
      <c r="P478" s="1" t="n">
        <f aca="false">K478+L478+M478+N478</f>
        <v>638</v>
      </c>
      <c r="Q478" s="1" t="n">
        <f aca="false">IFERROR(VLOOKUP(A478,'[2]Pivot HorizontalMRP'!$A$4:$F$2689,6,0),0)</f>
        <v>49</v>
      </c>
      <c r="R478" s="1" t="n">
        <f aca="false">IFERROR(VLOOKUP(A478,'[2]Pivot HorizontalMRP'!$A$4:$G$2689,7,0),0)</f>
        <v>17</v>
      </c>
      <c r="S478" s="1" t="n">
        <f aca="false">IFERROR(VLOOKUP(A478,'[2]Pivot HorizontalMRP'!$A$4:$H$2689,8,0),0)</f>
        <v>18</v>
      </c>
      <c r="T478" s="1" t="n">
        <f aca="false">IFERROR(VLOOKUP(A478,'[2]Pivot HorizontalMRP'!$A$4:$I$2689,9,0),0)</f>
        <v>6</v>
      </c>
      <c r="U478" s="1" t="n">
        <f aca="false">IF(I478="delivery",O478-SUM(Q478+R478),IF(I478="PO",P478-SUM(Q478:R478)))</f>
        <v>572</v>
      </c>
      <c r="V478" s="81" t="n">
        <v>0.376</v>
      </c>
      <c r="W478" s="81"/>
      <c r="X478" s="81" t="n">
        <f aca="false">W478-V478</f>
        <v>-0.376</v>
      </c>
      <c r="Y478" s="81"/>
      <c r="Z478" s="81"/>
      <c r="AA478" s="81"/>
      <c r="AB478" s="81"/>
      <c r="AC478" s="81"/>
      <c r="AD478" s="81"/>
      <c r="AE478" s="81"/>
      <c r="AF478" s="81"/>
      <c r="AG478" s="81"/>
      <c r="AH478" s="81"/>
      <c r="AI478" s="81"/>
      <c r="AJ478" s="81"/>
      <c r="AK478" s="81"/>
      <c r="AL478" s="81"/>
      <c r="AM478" s="81"/>
      <c r="AN478" s="81"/>
      <c r="AO478" s="81" t="str">
        <f aca="false">D478</f>
        <v>Sanmina</v>
      </c>
      <c r="AP478" s="1" t="s">
        <v>2011</v>
      </c>
      <c r="AQ478" s="1"/>
      <c r="AR478" s="1"/>
      <c r="AS478" s="1"/>
      <c r="AT478" s="1"/>
      <c r="AU478" s="1"/>
      <c r="AV478" s="1"/>
      <c r="AW478" s="1"/>
      <c r="AX478" s="1"/>
      <c r="AY478" s="1"/>
      <c r="AZ478" s="1"/>
      <c r="BA478" s="1"/>
      <c r="BB478" s="1"/>
      <c r="BC478" s="1"/>
      <c r="BD478" s="1"/>
      <c r="BE478" s="1"/>
      <c r="BF478" s="1" t="s">
        <v>14668</v>
      </c>
      <c r="BG478" s="1" t="s">
        <v>183</v>
      </c>
      <c r="BH478" s="1"/>
      <c r="BI478" s="1"/>
    </row>
    <row r="479" customFormat="false" ht="12.75" hidden="false" customHeight="false" outlineLevel="0" collapsed="false">
      <c r="A479" s="1" t="s">
        <v>6662</v>
      </c>
      <c r="B479" s="1" t="s">
        <v>6663</v>
      </c>
      <c r="C479" s="1" t="s">
        <v>177</v>
      </c>
      <c r="D479" s="1" t="s">
        <v>1471</v>
      </c>
      <c r="E479" s="1" t="s">
        <v>6664</v>
      </c>
      <c r="F479" s="1" t="s">
        <v>6665</v>
      </c>
      <c r="G479" s="1" t="n">
        <v>23</v>
      </c>
      <c r="H479" s="1" t="n">
        <v>1000</v>
      </c>
      <c r="I479" s="101" t="s">
        <v>188</v>
      </c>
      <c r="J479" s="1"/>
      <c r="K479" s="1" t="n">
        <f aca="false">IFERROR(VLOOKUP(A479,'[2]Pivot HorizontalMRP'!$A$4:$B$2689,2,0),0)</f>
        <v>0</v>
      </c>
      <c r="L479" s="1" t="n">
        <f aca="false">IFERROR(VLOOKUP(A479,'[2]Pivot HorizontalMRP'!$A$4:$C$2689,3,0),0)</f>
        <v>765</v>
      </c>
      <c r="M479" s="1" t="n">
        <f aca="false">IFERROR(VLOOKUP(A479,'[2]Pivot HorizontalMRP'!$A$4:$D$2689,0.4,0),0)</f>
        <v>0</v>
      </c>
      <c r="N479" s="1" t="n">
        <f aca="false">IFERROR(VLOOKUP(A479,'[2]Pivot HorizontalMRP'!$A$4:$E$2689,5,0),0)</f>
        <v>0</v>
      </c>
      <c r="O479" s="1" t="n">
        <f aca="false">K479+L479</f>
        <v>765</v>
      </c>
      <c r="P479" s="1" t="n">
        <f aca="false">K479+L479+M479+N479</f>
        <v>765</v>
      </c>
      <c r="Q479" s="1" t="n">
        <f aca="false">IFERROR(VLOOKUP(A479,'[2]Pivot HorizontalMRP'!$A$4:$F$2689,6,0),0)</f>
        <v>106</v>
      </c>
      <c r="R479" s="1" t="n">
        <f aca="false">IFERROR(VLOOKUP(A479,'[2]Pivot HorizontalMRP'!$A$4:$G$2689,7,0),0)</f>
        <v>34</v>
      </c>
      <c r="S479" s="1" t="n">
        <f aca="false">IFERROR(VLOOKUP(A479,'[2]Pivot HorizontalMRP'!$A$4:$H$2689,8,0),0)</f>
        <v>36</v>
      </c>
      <c r="T479" s="1" t="n">
        <f aca="false">IFERROR(VLOOKUP(A479,'[2]Pivot HorizontalMRP'!$A$4:$I$2689,9,0),0)</f>
        <v>12</v>
      </c>
      <c r="U479" s="1" t="n">
        <f aca="false">IF(I479="delivery",O479-SUM(Q479+R479),IF(I479="PO",P479-SUM(Q479:R479)))</f>
        <v>625</v>
      </c>
      <c r="V479" s="81" t="n">
        <v>0.1544</v>
      </c>
      <c r="W479" s="81"/>
      <c r="X479" s="81" t="n">
        <f aca="false">W479-V479</f>
        <v>-0.1544</v>
      </c>
      <c r="Y479" s="81"/>
      <c r="Z479" s="81"/>
      <c r="AA479" s="81"/>
      <c r="AB479" s="81"/>
      <c r="AC479" s="81"/>
      <c r="AD479" s="81"/>
      <c r="AE479" s="81"/>
      <c r="AF479" s="81"/>
      <c r="AG479" s="81"/>
      <c r="AH479" s="81"/>
      <c r="AI479" s="81"/>
      <c r="AJ479" s="81"/>
      <c r="AK479" s="81"/>
      <c r="AL479" s="81"/>
      <c r="AM479" s="81"/>
      <c r="AN479" s="81"/>
      <c r="AO479" s="81" t="str">
        <f aca="false">D479</f>
        <v>Sanmina</v>
      </c>
      <c r="AP479" s="1" t="s">
        <v>2011</v>
      </c>
      <c r="AQ479" s="1"/>
      <c r="AR479" s="1"/>
      <c r="AS479" s="1"/>
      <c r="AT479" s="1"/>
      <c r="AU479" s="1"/>
      <c r="AV479" s="1"/>
      <c r="AW479" s="1"/>
      <c r="AX479" s="1"/>
      <c r="AY479" s="1"/>
      <c r="AZ479" s="1"/>
      <c r="BA479" s="1"/>
      <c r="BB479" s="1"/>
      <c r="BC479" s="1"/>
      <c r="BD479" s="1"/>
      <c r="BE479" s="1"/>
      <c r="BF479" s="1" t="s">
        <v>14668</v>
      </c>
      <c r="BG479" s="1" t="s">
        <v>183</v>
      </c>
      <c r="BH479" s="1"/>
      <c r="BI479" s="1"/>
    </row>
    <row r="480" customFormat="false" ht="12.75" hidden="false" customHeight="false" outlineLevel="0" collapsed="false">
      <c r="A480" s="1" t="s">
        <v>6674</v>
      </c>
      <c r="B480" s="1" t="s">
        <v>6675</v>
      </c>
      <c r="C480" s="1" t="s">
        <v>177</v>
      </c>
      <c r="D480" s="1" t="s">
        <v>1471</v>
      </c>
      <c r="E480" s="1" t="s">
        <v>15031</v>
      </c>
      <c r="F480" s="1" t="s">
        <v>6677</v>
      </c>
      <c r="G480" s="1" t="n">
        <v>73</v>
      </c>
      <c r="H480" s="1" t="n">
        <v>2000</v>
      </c>
      <c r="I480" s="101" t="s">
        <v>180</v>
      </c>
      <c r="J480" s="1"/>
      <c r="K480" s="1" t="n">
        <f aca="false">IFERROR(VLOOKUP(A480,'[2]Pivot HorizontalMRP'!$A$4:$B$2689,2,0),0)</f>
        <v>0</v>
      </c>
      <c r="L480" s="1" t="n">
        <f aca="false">IFERROR(VLOOKUP(A480,'[2]Pivot HorizontalMRP'!$A$4:$C$2689,3,0),0)</f>
        <v>10646</v>
      </c>
      <c r="M480" s="1" t="n">
        <f aca="false">IFERROR(VLOOKUP(A480,'[2]Pivot HorizontalMRP'!$A$4:$D$2689,0.4,0),0)</f>
        <v>0</v>
      </c>
      <c r="N480" s="1" t="n">
        <f aca="false">IFERROR(VLOOKUP(A480,'[2]Pivot HorizontalMRP'!$A$4:$E$2689,5,0),0)</f>
        <v>6000</v>
      </c>
      <c r="O480" s="1" t="n">
        <f aca="false">K480+L480</f>
        <v>10646</v>
      </c>
      <c r="P480" s="1" t="n">
        <f aca="false">K480+L480+M480+N480</f>
        <v>16646</v>
      </c>
      <c r="Q480" s="1" t="n">
        <f aca="false">IFERROR(VLOOKUP(A480,'[2]Pivot HorizontalMRP'!$A$4:$F$2689,6,0),0)</f>
        <v>11605</v>
      </c>
      <c r="R480" s="1" t="n">
        <f aca="false">IFERROR(VLOOKUP(A480,'[2]Pivot HorizontalMRP'!$A$4:$G$2689,7,0),0)</f>
        <v>6716</v>
      </c>
      <c r="S480" s="1" t="n">
        <f aca="false">IFERROR(VLOOKUP(A480,'[2]Pivot HorizontalMRP'!$A$4:$H$2689,8,0),0)</f>
        <v>7218</v>
      </c>
      <c r="T480" s="1" t="n">
        <f aca="false">IFERROR(VLOOKUP(A480,'[2]Pivot HorizontalMRP'!$A$4:$I$2689,9,0),0)</f>
        <v>2160</v>
      </c>
      <c r="U480" s="1" t="n">
        <f aca="false">IF(I480="delivery",O480-SUM(Q480+R480),IF(I480="PO",P480-SUM(Q480:R480)))</f>
        <v>-7675</v>
      </c>
      <c r="V480" s="81" t="n">
        <v>0.09</v>
      </c>
      <c r="W480" s="81"/>
      <c r="X480" s="81" t="n">
        <f aca="false">W480-V480</f>
        <v>-0.09</v>
      </c>
      <c r="Y480" s="81"/>
      <c r="Z480" s="81"/>
      <c r="AA480" s="81" t="n">
        <v>0.09225</v>
      </c>
      <c r="AB480" s="81"/>
      <c r="AC480" s="81"/>
      <c r="AD480" s="81"/>
      <c r="AE480" s="81"/>
      <c r="AF480" s="81"/>
      <c r="AG480" s="81"/>
      <c r="AH480" s="81"/>
      <c r="AI480" s="81"/>
      <c r="AJ480" s="81"/>
      <c r="AK480" s="81"/>
      <c r="AL480" s="81"/>
      <c r="AM480" s="81"/>
      <c r="AN480" s="81"/>
      <c r="AO480" s="81" t="str">
        <f aca="false">D480</f>
        <v>Sanmina</v>
      </c>
      <c r="AP480" s="1" t="s">
        <v>2011</v>
      </c>
      <c r="AQ480" s="1"/>
      <c r="AR480" s="1"/>
      <c r="AS480" s="1"/>
      <c r="AT480" s="1"/>
      <c r="AU480" s="1"/>
      <c r="AV480" s="1"/>
      <c r="AW480" s="1"/>
      <c r="AX480" s="1"/>
      <c r="AY480" s="1"/>
      <c r="AZ480" s="1"/>
      <c r="BA480" s="1"/>
      <c r="BB480" s="1"/>
      <c r="BC480" s="1"/>
      <c r="BD480" s="1"/>
      <c r="BE480" s="1"/>
      <c r="BF480" s="1" t="s">
        <v>14668</v>
      </c>
      <c r="BG480" s="1" t="s">
        <v>183</v>
      </c>
      <c r="BH480" s="1"/>
      <c r="BI480" s="1"/>
    </row>
    <row r="481" customFormat="false" ht="12.75" hidden="false" customHeight="false" outlineLevel="0" collapsed="false">
      <c r="A481" s="1" t="s">
        <v>6678</v>
      </c>
      <c r="B481" s="1" t="s">
        <v>6679</v>
      </c>
      <c r="C481" s="1" t="s">
        <v>177</v>
      </c>
      <c r="D481" s="1" t="s">
        <v>1471</v>
      </c>
      <c r="E481" s="1" t="s">
        <v>15032</v>
      </c>
      <c r="F481" s="1" t="s">
        <v>6681</v>
      </c>
      <c r="G481" s="1" t="n">
        <v>53</v>
      </c>
      <c r="H481" s="1" t="n">
        <v>2500</v>
      </c>
      <c r="I481" s="101" t="s">
        <v>180</v>
      </c>
      <c r="J481" s="1"/>
      <c r="K481" s="1" t="n">
        <f aca="false">IFERROR(VLOOKUP(A481,'[2]Pivot HorizontalMRP'!$A$4:$B$2689,2,0),0)</f>
        <v>0</v>
      </c>
      <c r="L481" s="1" t="n">
        <f aca="false">IFERROR(VLOOKUP(A481,'[2]Pivot HorizontalMRP'!$A$4:$C$2689,3,0),0)</f>
        <v>21407</v>
      </c>
      <c r="M481" s="1" t="n">
        <f aca="false">IFERROR(VLOOKUP(A481,'[2]Pivot HorizontalMRP'!$A$4:$D$2689,0.4,0),0)</f>
        <v>0</v>
      </c>
      <c r="N481" s="1" t="n">
        <f aca="false">IFERROR(VLOOKUP(A481,'[2]Pivot HorizontalMRP'!$A$4:$E$2689,5,0),0)</f>
        <v>0</v>
      </c>
      <c r="O481" s="1" t="n">
        <f aca="false">K481+L481</f>
        <v>21407</v>
      </c>
      <c r="P481" s="1" t="n">
        <f aca="false">K481+L481+M481+N481</f>
        <v>21407</v>
      </c>
      <c r="Q481" s="1" t="n">
        <f aca="false">IFERROR(VLOOKUP(A481,'[2]Pivot HorizontalMRP'!$A$4:$F$2689,6,0),0)</f>
        <v>4508</v>
      </c>
      <c r="R481" s="1" t="n">
        <f aca="false">IFERROR(VLOOKUP(A481,'[2]Pivot HorizontalMRP'!$A$4:$G$2689,7,0),0)</f>
        <v>2835</v>
      </c>
      <c r="S481" s="1" t="n">
        <f aca="false">IFERROR(VLOOKUP(A481,'[2]Pivot HorizontalMRP'!$A$4:$H$2689,8,0),0)</f>
        <v>3141</v>
      </c>
      <c r="T481" s="1" t="n">
        <f aca="false">IFERROR(VLOOKUP(A481,'[2]Pivot HorizontalMRP'!$A$4:$I$2689,9,0),0)</f>
        <v>1121</v>
      </c>
      <c r="U481" s="1" t="n">
        <f aca="false">IF(I481="delivery",O481-SUM(Q481+R481),IF(I481="PO",P481-SUM(Q481:R481)))</f>
        <v>14064</v>
      </c>
      <c r="V481" s="81" t="n">
        <v>0.117</v>
      </c>
      <c r="W481" s="81"/>
      <c r="X481" s="81" t="n">
        <f aca="false">W481-V481</f>
        <v>-0.117</v>
      </c>
      <c r="Y481" s="81"/>
      <c r="Z481" s="81"/>
      <c r="AA481" s="81"/>
      <c r="AB481" s="81"/>
      <c r="AC481" s="81"/>
      <c r="AD481" s="81"/>
      <c r="AE481" s="81"/>
      <c r="AF481" s="81"/>
      <c r="AG481" s="81"/>
      <c r="AH481" s="81"/>
      <c r="AI481" s="81"/>
      <c r="AJ481" s="81"/>
      <c r="AK481" s="81"/>
      <c r="AL481" s="81"/>
      <c r="AM481" s="81"/>
      <c r="AN481" s="81"/>
      <c r="AO481" s="81" t="str">
        <f aca="false">D481</f>
        <v>Sanmina</v>
      </c>
      <c r="AP481" s="1" t="s">
        <v>2011</v>
      </c>
      <c r="AQ481" s="1"/>
      <c r="AR481" s="1"/>
      <c r="AS481" s="1"/>
      <c r="AT481" s="1"/>
      <c r="AU481" s="1"/>
      <c r="AV481" s="1"/>
      <c r="AW481" s="1"/>
      <c r="AX481" s="1"/>
      <c r="AY481" s="1"/>
      <c r="AZ481" s="1"/>
      <c r="BA481" s="1"/>
      <c r="BB481" s="1"/>
      <c r="BC481" s="1"/>
      <c r="BD481" s="1"/>
      <c r="BE481" s="1"/>
      <c r="BF481" s="1" t="s">
        <v>14668</v>
      </c>
      <c r="BG481" s="1" t="s">
        <v>183</v>
      </c>
      <c r="BH481" s="1"/>
      <c r="BI481" s="1"/>
    </row>
    <row r="482" customFormat="false" ht="12.75" hidden="false" customHeight="false" outlineLevel="0" collapsed="false">
      <c r="A482" s="1" t="s">
        <v>6682</v>
      </c>
      <c r="B482" s="1" t="s">
        <v>6683</v>
      </c>
      <c r="C482" s="1" t="s">
        <v>177</v>
      </c>
      <c r="D482" s="1" t="s">
        <v>1471</v>
      </c>
      <c r="E482" s="1" t="s">
        <v>15033</v>
      </c>
      <c r="F482" s="1" t="s">
        <v>6685</v>
      </c>
      <c r="G482" s="1" t="n">
        <v>48</v>
      </c>
      <c r="H482" s="1" t="n">
        <v>6000</v>
      </c>
      <c r="I482" s="101" t="s">
        <v>180</v>
      </c>
      <c r="J482" s="1"/>
      <c r="K482" s="1" t="n">
        <f aca="false">IFERROR(VLOOKUP(A482,'[2]Pivot HorizontalMRP'!$A$4:$B$2689,2,0),0)</f>
        <v>0</v>
      </c>
      <c r="L482" s="1" t="n">
        <f aca="false">IFERROR(VLOOKUP(A482,'[2]Pivot HorizontalMRP'!$A$4:$C$2689,3,0),0)</f>
        <v>1975</v>
      </c>
      <c r="M482" s="1" t="n">
        <f aca="false">IFERROR(VLOOKUP(A482,'[2]Pivot HorizontalMRP'!$A$4:$D$2689,0.4,0),0)</f>
        <v>0</v>
      </c>
      <c r="N482" s="1" t="n">
        <f aca="false">IFERROR(VLOOKUP(A482,'[2]Pivot HorizontalMRP'!$A$4:$E$2689,5,0),0)</f>
        <v>6000</v>
      </c>
      <c r="O482" s="1" t="n">
        <f aca="false">K482+L482</f>
        <v>1975</v>
      </c>
      <c r="P482" s="1" t="n">
        <f aca="false">K482+L482+M482+N482</f>
        <v>7975</v>
      </c>
      <c r="Q482" s="1" t="n">
        <f aca="false">IFERROR(VLOOKUP(A482,'[2]Pivot HorizontalMRP'!$A$4:$F$2689,6,0),0)</f>
        <v>3409</v>
      </c>
      <c r="R482" s="1" t="n">
        <f aca="false">IFERROR(VLOOKUP(A482,'[2]Pivot HorizontalMRP'!$A$4:$G$2689,7,0),0)</f>
        <v>2000</v>
      </c>
      <c r="S482" s="1" t="n">
        <f aca="false">IFERROR(VLOOKUP(A482,'[2]Pivot HorizontalMRP'!$A$4:$H$2689,8,0),0)</f>
        <v>2181</v>
      </c>
      <c r="T482" s="1" t="n">
        <f aca="false">IFERROR(VLOOKUP(A482,'[2]Pivot HorizontalMRP'!$A$4:$I$2689,9,0),0)</f>
        <v>1454</v>
      </c>
      <c r="U482" s="1" t="n">
        <f aca="false">IF(I482="delivery",O482-SUM(Q482+R482),IF(I482="PO",P482-SUM(Q482:R482)))</f>
        <v>-3434</v>
      </c>
      <c r="V482" s="81" t="n">
        <v>0.64</v>
      </c>
      <c r="W482" s="81"/>
      <c r="X482" s="81" t="n">
        <f aca="false">W482-V482</f>
        <v>-0.64</v>
      </c>
      <c r="Y482" s="81"/>
      <c r="Z482" s="81"/>
      <c r="AA482" s="81" t="n">
        <v>0.64</v>
      </c>
      <c r="AB482" s="81"/>
      <c r="AC482" s="81"/>
      <c r="AD482" s="81"/>
      <c r="AE482" s="81"/>
      <c r="AF482" s="81"/>
      <c r="AG482" s="81"/>
      <c r="AH482" s="81"/>
      <c r="AI482" s="81"/>
      <c r="AJ482" s="81"/>
      <c r="AK482" s="81"/>
      <c r="AL482" s="81"/>
      <c r="AM482" s="81"/>
      <c r="AN482" s="81"/>
      <c r="AO482" s="81" t="str">
        <f aca="false">D482</f>
        <v>Sanmina</v>
      </c>
      <c r="AP482" s="1" t="s">
        <v>2011</v>
      </c>
      <c r="AQ482" s="1"/>
      <c r="AR482" s="1"/>
      <c r="AS482" s="1"/>
      <c r="AT482" s="1"/>
      <c r="AU482" s="1"/>
      <c r="AV482" s="1"/>
      <c r="AW482" s="1"/>
      <c r="AX482" s="1"/>
      <c r="AY482" s="1"/>
      <c r="AZ482" s="1"/>
      <c r="BA482" s="1"/>
      <c r="BB482" s="1"/>
      <c r="BC482" s="1"/>
      <c r="BD482" s="1"/>
      <c r="BE482" s="1"/>
      <c r="BF482" s="1" t="s">
        <v>14668</v>
      </c>
      <c r="BG482" s="1" t="s">
        <v>183</v>
      </c>
      <c r="BH482" s="1"/>
      <c r="BI482" s="1"/>
    </row>
    <row r="483" customFormat="false" ht="12.75" hidden="false" customHeight="false" outlineLevel="0" collapsed="false">
      <c r="A483" s="1" t="s">
        <v>6686</v>
      </c>
      <c r="B483" s="1" t="s">
        <v>6687</v>
      </c>
      <c r="C483" s="1" t="s">
        <v>177</v>
      </c>
      <c r="D483" s="1" t="s">
        <v>1471</v>
      </c>
      <c r="E483" s="1" t="s">
        <v>6688</v>
      </c>
      <c r="F483" s="1" t="s">
        <v>6689</v>
      </c>
      <c r="G483" s="1" t="n">
        <v>53</v>
      </c>
      <c r="H483" s="1" t="n">
        <v>5000</v>
      </c>
      <c r="I483" s="101" t="s">
        <v>188</v>
      </c>
      <c r="J483" s="1"/>
      <c r="K483" s="1" t="n">
        <f aca="false">IFERROR(VLOOKUP(A483,'[2]Pivot HorizontalMRP'!$A$4:$B$2689,2,0),0)</f>
        <v>0</v>
      </c>
      <c r="L483" s="1" t="n">
        <f aca="false">IFERROR(VLOOKUP(A483,'[2]Pivot HorizontalMRP'!$A$4:$C$2689,3,0),0)</f>
        <v>18730</v>
      </c>
      <c r="M483" s="1" t="n">
        <f aca="false">IFERROR(VLOOKUP(A483,'[2]Pivot HorizontalMRP'!$A$4:$D$2689,0.4,0),0)</f>
        <v>0</v>
      </c>
      <c r="N483" s="1" t="n">
        <f aca="false">IFERROR(VLOOKUP(A483,'[2]Pivot HorizontalMRP'!$A$4:$E$2689,5,0),0)</f>
        <v>0</v>
      </c>
      <c r="O483" s="1" t="n">
        <f aca="false">K483+L483</f>
        <v>18730</v>
      </c>
      <c r="P483" s="1" t="n">
        <f aca="false">K483+L483+M483+N483</f>
        <v>18730</v>
      </c>
      <c r="Q483" s="1" t="n">
        <f aca="false">IFERROR(VLOOKUP(A483,'[2]Pivot HorizontalMRP'!$A$4:$F$2689,6,0),0)</f>
        <v>8620</v>
      </c>
      <c r="R483" s="1" t="n">
        <f aca="false">IFERROR(VLOOKUP(A483,'[2]Pivot HorizontalMRP'!$A$4:$G$2689,7,0),0)</f>
        <v>7214</v>
      </c>
      <c r="S483" s="1" t="n">
        <f aca="false">IFERROR(VLOOKUP(A483,'[2]Pivot HorizontalMRP'!$A$4:$H$2689,8,0),0)</f>
        <v>8451</v>
      </c>
      <c r="T483" s="1" t="n">
        <f aca="false">IFERROR(VLOOKUP(A483,'[2]Pivot HorizontalMRP'!$A$4:$I$2689,9,0),0)</f>
        <v>4739</v>
      </c>
      <c r="U483" s="1" t="n">
        <f aca="false">IF(I483="delivery",O483-SUM(Q483+R483),IF(I483="PO",P483-SUM(Q483:R483)))</f>
        <v>2896</v>
      </c>
      <c r="V483" s="81" t="n">
        <v>0.0463</v>
      </c>
      <c r="W483" s="81"/>
      <c r="X483" s="81" t="n">
        <f aca="false">W483-V483</f>
        <v>-0.0463</v>
      </c>
      <c r="Y483" s="81"/>
      <c r="Z483" s="81"/>
      <c r="AA483" s="81" t="n">
        <v>0.04082</v>
      </c>
      <c r="AB483" s="81"/>
      <c r="AC483" s="81"/>
      <c r="AD483" s="81"/>
      <c r="AE483" s="81"/>
      <c r="AF483" s="81"/>
      <c r="AG483" s="81"/>
      <c r="AH483" s="81"/>
      <c r="AI483" s="81"/>
      <c r="AJ483" s="81"/>
      <c r="AK483" s="81"/>
      <c r="AL483" s="81"/>
      <c r="AM483" s="81"/>
      <c r="AN483" s="81"/>
      <c r="AO483" s="81" t="str">
        <f aca="false">D483</f>
        <v>Sanmina</v>
      </c>
      <c r="AP483" s="1" t="s">
        <v>2011</v>
      </c>
      <c r="AQ483" s="1"/>
      <c r="AR483" s="1"/>
      <c r="AS483" s="1"/>
      <c r="AT483" s="1"/>
      <c r="AU483" s="1"/>
      <c r="AV483" s="1"/>
      <c r="AW483" s="1"/>
      <c r="AX483" s="1"/>
      <c r="AY483" s="1"/>
      <c r="AZ483" s="1"/>
      <c r="BA483" s="1"/>
      <c r="BB483" s="1"/>
      <c r="BC483" s="1"/>
      <c r="BD483" s="1"/>
      <c r="BE483" s="1"/>
      <c r="BF483" s="1" t="s">
        <v>14668</v>
      </c>
      <c r="BG483" s="1" t="s">
        <v>183</v>
      </c>
      <c r="BH483" s="1"/>
      <c r="BI483" s="1"/>
    </row>
    <row r="484" customFormat="false" ht="12.75" hidden="false" customHeight="false" outlineLevel="0" collapsed="false">
      <c r="A484" s="1" t="s">
        <v>6690</v>
      </c>
      <c r="B484" s="1" t="s">
        <v>6691</v>
      </c>
      <c r="C484" s="1" t="s">
        <v>177</v>
      </c>
      <c r="D484" s="1" t="s">
        <v>1471</v>
      </c>
      <c r="E484" s="1" t="s">
        <v>15034</v>
      </c>
      <c r="F484" s="1" t="s">
        <v>6693</v>
      </c>
      <c r="G484" s="1" t="n">
        <v>73</v>
      </c>
      <c r="H484" s="1" t="n">
        <v>2500</v>
      </c>
      <c r="I484" s="101" t="s">
        <v>180</v>
      </c>
      <c r="J484" s="1"/>
      <c r="K484" s="1" t="n">
        <f aca="false">IFERROR(VLOOKUP(A484,'[2]Pivot HorizontalMRP'!$A$4:$B$2689,2,0),0)</f>
        <v>0</v>
      </c>
      <c r="L484" s="1" t="n">
        <f aca="false">IFERROR(VLOOKUP(A484,'[2]Pivot HorizontalMRP'!$A$4:$C$2689,3,0),0)</f>
        <v>44812</v>
      </c>
      <c r="M484" s="1" t="n">
        <f aca="false">IFERROR(VLOOKUP(A484,'[2]Pivot HorizontalMRP'!$A$4:$D$2689,0.4,0),0)</f>
        <v>0</v>
      </c>
      <c r="N484" s="1" t="n">
        <f aca="false">IFERROR(VLOOKUP(A484,'[2]Pivot HorizontalMRP'!$A$4:$E$2689,5,0),0)</f>
        <v>40000</v>
      </c>
      <c r="O484" s="1" t="n">
        <f aca="false">K484+L484</f>
        <v>44812</v>
      </c>
      <c r="P484" s="1" t="n">
        <f aca="false">K484+L484+M484+N484</f>
        <v>84812</v>
      </c>
      <c r="Q484" s="1" t="n">
        <f aca="false">IFERROR(VLOOKUP(A484,'[2]Pivot HorizontalMRP'!$A$4:$F$2689,6,0),0)</f>
        <v>85623</v>
      </c>
      <c r="R484" s="1" t="n">
        <f aca="false">IFERROR(VLOOKUP(A484,'[2]Pivot HorizontalMRP'!$A$4:$G$2689,7,0),0)</f>
        <v>69338</v>
      </c>
      <c r="S484" s="1" t="n">
        <f aca="false">IFERROR(VLOOKUP(A484,'[2]Pivot HorizontalMRP'!$A$4:$H$2689,8,0),0)</f>
        <v>65019</v>
      </c>
      <c r="T484" s="1" t="n">
        <f aca="false">IFERROR(VLOOKUP(A484,'[2]Pivot HorizontalMRP'!$A$4:$I$2689,9,0),0)</f>
        <v>48809</v>
      </c>
      <c r="U484" s="1" t="n">
        <f aca="false">IF(I484="delivery",O484-SUM(Q484+R484),IF(I484="PO",P484-SUM(Q484:R484)))</f>
        <v>-110149</v>
      </c>
      <c r="V484" s="81" t="n">
        <v>0.072</v>
      </c>
      <c r="W484" s="81"/>
      <c r="X484" s="81" t="n">
        <f aca="false">W484-V484</f>
        <v>-0.072</v>
      </c>
      <c r="Y484" s="81"/>
      <c r="Z484" s="81"/>
      <c r="AA484" s="81" t="n">
        <v>0.072</v>
      </c>
      <c r="AB484" s="81"/>
      <c r="AC484" s="81"/>
      <c r="AD484" s="81"/>
      <c r="AE484" s="81"/>
      <c r="AF484" s="81"/>
      <c r="AG484" s="81"/>
      <c r="AH484" s="81"/>
      <c r="AI484" s="81"/>
      <c r="AJ484" s="81"/>
      <c r="AK484" s="81"/>
      <c r="AL484" s="81"/>
      <c r="AM484" s="81"/>
      <c r="AN484" s="81"/>
      <c r="AO484" s="81" t="str">
        <f aca="false">D484</f>
        <v>Sanmina</v>
      </c>
      <c r="AP484" s="1" t="s">
        <v>2011</v>
      </c>
      <c r="AQ484" s="1"/>
      <c r="AR484" s="1"/>
      <c r="AS484" s="1"/>
      <c r="AT484" s="1"/>
      <c r="AU484" s="1"/>
      <c r="AV484" s="1"/>
      <c r="AW484" s="1"/>
      <c r="AX484" s="1"/>
      <c r="AY484" s="1"/>
      <c r="AZ484" s="1"/>
      <c r="BA484" s="1"/>
      <c r="BB484" s="1"/>
      <c r="BC484" s="1"/>
      <c r="BD484" s="1"/>
      <c r="BE484" s="1"/>
      <c r="BF484" s="1" t="s">
        <v>14668</v>
      </c>
      <c r="BG484" s="1" t="s">
        <v>183</v>
      </c>
      <c r="BH484" s="1"/>
      <c r="BI484" s="1"/>
    </row>
    <row r="485" customFormat="false" ht="12.75" hidden="false" customHeight="false" outlineLevel="0" collapsed="false">
      <c r="A485" s="1" t="s">
        <v>6712</v>
      </c>
      <c r="B485" s="1" t="s">
        <v>6713</v>
      </c>
      <c r="C485" s="1" t="s">
        <v>177</v>
      </c>
      <c r="D485" s="1" t="s">
        <v>1471</v>
      </c>
      <c r="E485" s="1" t="s">
        <v>15035</v>
      </c>
      <c r="F485" s="1" t="s">
        <v>6715</v>
      </c>
      <c r="G485" s="1" t="n">
        <v>73</v>
      </c>
      <c r="H485" s="1" t="n">
        <v>3000</v>
      </c>
      <c r="I485" s="101" t="s">
        <v>180</v>
      </c>
      <c r="J485" s="1"/>
      <c r="K485" s="1" t="n">
        <f aca="false">IFERROR(VLOOKUP(A485,'[2]Pivot HorizontalMRP'!$A$4:$B$2689,2,0),0)</f>
        <v>0</v>
      </c>
      <c r="L485" s="1" t="n">
        <f aca="false">IFERROR(VLOOKUP(A485,'[2]Pivot HorizontalMRP'!$A$4:$C$2689,3,0),0)</f>
        <v>237375</v>
      </c>
      <c r="M485" s="1" t="n">
        <f aca="false">IFERROR(VLOOKUP(A485,'[2]Pivot HorizontalMRP'!$A$4:$D$2689,0.4,0),0)</f>
        <v>0</v>
      </c>
      <c r="N485" s="1" t="n">
        <f aca="false">IFERROR(VLOOKUP(A485,'[2]Pivot HorizontalMRP'!$A$4:$E$2689,5,0),0)</f>
        <v>66000</v>
      </c>
      <c r="O485" s="1" t="n">
        <f aca="false">K485+L485</f>
        <v>237375</v>
      </c>
      <c r="P485" s="1" t="n">
        <f aca="false">K485+L485+M485+N485</f>
        <v>303375</v>
      </c>
      <c r="Q485" s="1" t="n">
        <f aca="false">IFERROR(VLOOKUP(A485,'[2]Pivot HorizontalMRP'!$A$4:$F$2689,6,0),0)</f>
        <v>251016</v>
      </c>
      <c r="R485" s="1" t="n">
        <f aca="false">IFERROR(VLOOKUP(A485,'[2]Pivot HorizontalMRP'!$A$4:$G$2689,7,0),0)</f>
        <v>130799</v>
      </c>
      <c r="S485" s="1" t="n">
        <f aca="false">IFERROR(VLOOKUP(A485,'[2]Pivot HorizontalMRP'!$A$4:$H$2689,8,0),0)</f>
        <v>131418</v>
      </c>
      <c r="T485" s="1" t="n">
        <f aca="false">IFERROR(VLOOKUP(A485,'[2]Pivot HorizontalMRP'!$A$4:$I$2689,9,0),0)</f>
        <v>87953</v>
      </c>
      <c r="U485" s="1" t="n">
        <f aca="false">IF(I485="delivery",O485-SUM(Q485+R485),IF(I485="PO",P485-SUM(Q485:R485)))</f>
        <v>-144440</v>
      </c>
      <c r="V485" s="81" t="n">
        <v>0.296</v>
      </c>
      <c r="W485" s="81"/>
      <c r="X485" s="81" t="n">
        <f aca="false">W485-V485</f>
        <v>-0.296</v>
      </c>
      <c r="Y485" s="81"/>
      <c r="Z485" s="81"/>
      <c r="AA485" s="81" t="n">
        <v>0.29952</v>
      </c>
      <c r="AB485" s="81"/>
      <c r="AC485" s="81"/>
      <c r="AD485" s="81"/>
      <c r="AE485" s="81"/>
      <c r="AF485" s="81"/>
      <c r="AG485" s="81"/>
      <c r="AH485" s="81"/>
      <c r="AI485" s="81"/>
      <c r="AJ485" s="81"/>
      <c r="AK485" s="81"/>
      <c r="AL485" s="81"/>
      <c r="AM485" s="81"/>
      <c r="AN485" s="81"/>
      <c r="AO485" s="81" t="str">
        <f aca="false">D485</f>
        <v>Sanmina</v>
      </c>
      <c r="AP485" s="1" t="s">
        <v>2011</v>
      </c>
      <c r="AQ485" s="1"/>
      <c r="AR485" s="1"/>
      <c r="AS485" s="1"/>
      <c r="AT485" s="1"/>
      <c r="AU485" s="1"/>
      <c r="AV485" s="1"/>
      <c r="AW485" s="1"/>
      <c r="AX485" s="1"/>
      <c r="AY485" s="1"/>
      <c r="AZ485" s="1"/>
      <c r="BA485" s="1"/>
      <c r="BB485" s="1"/>
      <c r="BC485" s="1"/>
      <c r="BD485" s="1"/>
      <c r="BE485" s="1"/>
      <c r="BF485" s="1" t="s">
        <v>14668</v>
      </c>
      <c r="BG485" s="1" t="s">
        <v>183</v>
      </c>
      <c r="BH485" s="1"/>
      <c r="BI485" s="1"/>
    </row>
    <row r="486" customFormat="false" ht="12.75" hidden="false" customHeight="false" outlineLevel="0" collapsed="false">
      <c r="A486" s="1" t="s">
        <v>6724</v>
      </c>
      <c r="B486" s="1" t="s">
        <v>6725</v>
      </c>
      <c r="C486" s="1" t="s">
        <v>177</v>
      </c>
      <c r="D486" s="1" t="s">
        <v>1471</v>
      </c>
      <c r="E486" s="1" t="s">
        <v>15036</v>
      </c>
      <c r="F486" s="1" t="s">
        <v>6727</v>
      </c>
      <c r="G486" s="1" t="n">
        <v>54</v>
      </c>
      <c r="H486" s="1" t="n">
        <v>2000</v>
      </c>
      <c r="I486" s="101" t="s">
        <v>188</v>
      </c>
      <c r="J486" s="1"/>
      <c r="K486" s="1" t="n">
        <f aca="false">IFERROR(VLOOKUP(A486,'[2]Pivot HorizontalMRP'!$A$4:$B$2689,2,0),0)</f>
        <v>0</v>
      </c>
      <c r="L486" s="1" t="n">
        <f aca="false">IFERROR(VLOOKUP(A486,'[2]Pivot HorizontalMRP'!$A$4:$C$2689,3,0),0)</f>
        <v>15751</v>
      </c>
      <c r="M486" s="1" t="n">
        <f aca="false">IFERROR(VLOOKUP(A486,'[2]Pivot HorizontalMRP'!$A$4:$D$2689,0.4,0),0)</f>
        <v>0</v>
      </c>
      <c r="N486" s="1" t="n">
        <f aca="false">IFERROR(VLOOKUP(A486,'[2]Pivot HorizontalMRP'!$A$4:$E$2689,5,0),0)</f>
        <v>0</v>
      </c>
      <c r="O486" s="1" t="n">
        <f aca="false">K486+L486</f>
        <v>15751</v>
      </c>
      <c r="P486" s="1" t="n">
        <f aca="false">K486+L486+M486+N486</f>
        <v>15751</v>
      </c>
      <c r="Q486" s="1" t="n">
        <f aca="false">IFERROR(VLOOKUP(A486,'[2]Pivot HorizontalMRP'!$A$4:$F$2689,6,0),0)</f>
        <v>8091</v>
      </c>
      <c r="R486" s="1" t="n">
        <f aca="false">IFERROR(VLOOKUP(A486,'[2]Pivot HorizontalMRP'!$A$4:$G$2689,7,0),0)</f>
        <v>6641</v>
      </c>
      <c r="S486" s="1" t="n">
        <f aca="false">IFERROR(VLOOKUP(A486,'[2]Pivot HorizontalMRP'!$A$4:$H$2689,8,0),0)</f>
        <v>7469</v>
      </c>
      <c r="T486" s="1" t="n">
        <f aca="false">IFERROR(VLOOKUP(A486,'[2]Pivot HorizontalMRP'!$A$4:$I$2689,9,0),0)</f>
        <v>3789</v>
      </c>
      <c r="U486" s="1" t="n">
        <f aca="false">IF(I486="delivery",O486-SUM(Q486+R486),IF(I486="PO",P486-SUM(Q486:R486)))</f>
        <v>1019</v>
      </c>
      <c r="V486" s="81" t="n">
        <v>0.1092</v>
      </c>
      <c r="W486" s="81"/>
      <c r="X486" s="81" t="n">
        <f aca="false">W486-V486</f>
        <v>-0.1092</v>
      </c>
      <c r="Y486" s="81"/>
      <c r="Z486" s="81"/>
      <c r="AA486" s="81"/>
      <c r="AB486" s="81"/>
      <c r="AC486" s="81"/>
      <c r="AD486" s="81"/>
      <c r="AE486" s="81"/>
      <c r="AF486" s="81"/>
      <c r="AG486" s="81"/>
      <c r="AH486" s="81"/>
      <c r="AI486" s="81"/>
      <c r="AJ486" s="81"/>
      <c r="AK486" s="81"/>
      <c r="AL486" s="81"/>
      <c r="AM486" s="81"/>
      <c r="AN486" s="81"/>
      <c r="AO486" s="81" t="str">
        <f aca="false">D486</f>
        <v>Sanmina</v>
      </c>
      <c r="AP486" s="1" t="s">
        <v>2011</v>
      </c>
      <c r="AQ486" s="1"/>
      <c r="AR486" s="1"/>
      <c r="AS486" s="1"/>
      <c r="AT486" s="1"/>
      <c r="AU486" s="1"/>
      <c r="AV486" s="1"/>
      <c r="AW486" s="1"/>
      <c r="AX486" s="1"/>
      <c r="AY486" s="1"/>
      <c r="AZ486" s="1"/>
      <c r="BA486" s="1"/>
      <c r="BB486" s="1"/>
      <c r="BC486" s="1"/>
      <c r="BD486" s="1"/>
      <c r="BE486" s="1"/>
      <c r="BF486" s="1" t="s">
        <v>14668</v>
      </c>
      <c r="BG486" s="1" t="s">
        <v>183</v>
      </c>
      <c r="BH486" s="1"/>
      <c r="BI486" s="1"/>
    </row>
    <row r="487" customFormat="false" ht="12.75" hidden="false" customHeight="false" outlineLevel="0" collapsed="false">
      <c r="A487" s="1" t="s">
        <v>6732</v>
      </c>
      <c r="B487" s="1" t="s">
        <v>6733</v>
      </c>
      <c r="C487" s="1" t="s">
        <v>177</v>
      </c>
      <c r="D487" s="1" t="s">
        <v>1471</v>
      </c>
      <c r="E487" s="1" t="s">
        <v>15037</v>
      </c>
      <c r="F487" s="1" t="s">
        <v>6735</v>
      </c>
      <c r="G487" s="1" t="n">
        <v>53</v>
      </c>
      <c r="H487" s="1" t="n">
        <v>2500</v>
      </c>
      <c r="I487" s="101" t="s">
        <v>180</v>
      </c>
      <c r="J487" s="1"/>
      <c r="K487" s="1" t="n">
        <f aca="false">IFERROR(VLOOKUP(A487,'[2]Pivot HorizontalMRP'!$A$4:$B$2689,2,0),0)</f>
        <v>0</v>
      </c>
      <c r="L487" s="1" t="n">
        <f aca="false">IFERROR(VLOOKUP(A487,'[2]Pivot HorizontalMRP'!$A$4:$C$2689,3,0),0)</f>
        <v>24382</v>
      </c>
      <c r="M487" s="1" t="n">
        <f aca="false">IFERROR(VLOOKUP(A487,'[2]Pivot HorizontalMRP'!$A$4:$D$2689,0.4,0),0)</f>
        <v>0</v>
      </c>
      <c r="N487" s="1" t="n">
        <f aca="false">IFERROR(VLOOKUP(A487,'[2]Pivot HorizontalMRP'!$A$4:$E$2689,5,0),0)</f>
        <v>55000</v>
      </c>
      <c r="O487" s="1" t="n">
        <f aca="false">K487+L487</f>
        <v>24382</v>
      </c>
      <c r="P487" s="1" t="n">
        <f aca="false">K487+L487+M487+N487</f>
        <v>79382</v>
      </c>
      <c r="Q487" s="1" t="n">
        <f aca="false">IFERROR(VLOOKUP(A487,'[2]Pivot HorizontalMRP'!$A$4:$F$2689,6,0),0)</f>
        <v>58430</v>
      </c>
      <c r="R487" s="1" t="n">
        <f aca="false">IFERROR(VLOOKUP(A487,'[2]Pivot HorizontalMRP'!$A$4:$G$2689,7,0),0)</f>
        <v>36037</v>
      </c>
      <c r="S487" s="1" t="n">
        <f aca="false">IFERROR(VLOOKUP(A487,'[2]Pivot HorizontalMRP'!$A$4:$H$2689,8,0),0)</f>
        <v>35485</v>
      </c>
      <c r="T487" s="1" t="n">
        <f aca="false">IFERROR(VLOOKUP(A487,'[2]Pivot HorizontalMRP'!$A$4:$I$2689,9,0),0)</f>
        <v>22164</v>
      </c>
      <c r="U487" s="1" t="n">
        <f aca="false">IF(I487="delivery",O487-SUM(Q487+R487),IF(I487="PO",P487-SUM(Q487:R487)))</f>
        <v>-70085</v>
      </c>
      <c r="V487" s="81" t="n">
        <v>0.0574</v>
      </c>
      <c r="W487" s="81"/>
      <c r="X487" s="81" t="n">
        <f aca="false">W487-V487</f>
        <v>-0.0574</v>
      </c>
      <c r="Y487" s="81"/>
      <c r="Z487" s="81"/>
      <c r="AA487" s="81" t="n">
        <v>0.05896</v>
      </c>
      <c r="AB487" s="81"/>
      <c r="AC487" s="81"/>
      <c r="AD487" s="81"/>
      <c r="AE487" s="81"/>
      <c r="AF487" s="81"/>
      <c r="AG487" s="81"/>
      <c r="AH487" s="81"/>
      <c r="AI487" s="81"/>
      <c r="AJ487" s="81"/>
      <c r="AK487" s="81"/>
      <c r="AL487" s="81"/>
      <c r="AM487" s="81"/>
      <c r="AN487" s="81"/>
      <c r="AO487" s="81" t="str">
        <f aca="false">D487</f>
        <v>Sanmina</v>
      </c>
      <c r="AP487" s="1" t="s">
        <v>2011</v>
      </c>
      <c r="AQ487" s="1"/>
      <c r="AR487" s="1"/>
      <c r="AS487" s="1"/>
      <c r="AT487" s="1"/>
      <c r="AU487" s="1"/>
      <c r="AV487" s="1"/>
      <c r="AW487" s="1"/>
      <c r="AX487" s="1"/>
      <c r="AY487" s="1"/>
      <c r="AZ487" s="1"/>
      <c r="BA487" s="1"/>
      <c r="BB487" s="1"/>
      <c r="BC487" s="1"/>
      <c r="BD487" s="1"/>
      <c r="BE487" s="1"/>
      <c r="BF487" s="1" t="s">
        <v>14668</v>
      </c>
      <c r="BG487" s="1" t="s">
        <v>183</v>
      </c>
      <c r="BH487" s="1"/>
      <c r="BI487" s="1"/>
    </row>
    <row r="488" customFormat="false" ht="12.75" hidden="false" customHeight="false" outlineLevel="0" collapsed="false">
      <c r="A488" s="1" t="s">
        <v>6736</v>
      </c>
      <c r="B488" s="1" t="s">
        <v>6737</v>
      </c>
      <c r="C488" s="1" t="s">
        <v>177</v>
      </c>
      <c r="D488" s="1" t="s">
        <v>1471</v>
      </c>
      <c r="E488" s="1" t="s">
        <v>15038</v>
      </c>
      <c r="F488" s="1" t="s">
        <v>6739</v>
      </c>
      <c r="G488" s="1" t="n">
        <v>53</v>
      </c>
      <c r="H488" s="1" t="n">
        <v>2500</v>
      </c>
      <c r="I488" s="101" t="s">
        <v>180</v>
      </c>
      <c r="J488" s="1"/>
      <c r="K488" s="1" t="n">
        <f aca="false">IFERROR(VLOOKUP(A488,'[2]Pivot HorizontalMRP'!$A$4:$B$2689,2,0),0)</f>
        <v>0</v>
      </c>
      <c r="L488" s="1" t="n">
        <f aca="false">IFERROR(VLOOKUP(A488,'[2]Pivot HorizontalMRP'!$A$4:$C$2689,3,0),0)</f>
        <v>16481</v>
      </c>
      <c r="M488" s="1" t="n">
        <f aca="false">IFERROR(VLOOKUP(A488,'[2]Pivot HorizontalMRP'!$A$4:$D$2689,0.4,0),0)</f>
        <v>0</v>
      </c>
      <c r="N488" s="1" t="n">
        <f aca="false">IFERROR(VLOOKUP(A488,'[2]Pivot HorizontalMRP'!$A$4:$E$2689,5,0),0)</f>
        <v>32500</v>
      </c>
      <c r="O488" s="1" t="n">
        <f aca="false">K488+L488</f>
        <v>16481</v>
      </c>
      <c r="P488" s="1" t="n">
        <f aca="false">K488+L488+M488+N488</f>
        <v>48981</v>
      </c>
      <c r="Q488" s="1" t="n">
        <f aca="false">IFERROR(VLOOKUP(A488,'[2]Pivot HorizontalMRP'!$A$4:$F$2689,6,0),0)</f>
        <v>17132</v>
      </c>
      <c r="R488" s="1" t="n">
        <f aca="false">IFERROR(VLOOKUP(A488,'[2]Pivot HorizontalMRP'!$A$4:$G$2689,7,0),0)</f>
        <v>18794</v>
      </c>
      <c r="S488" s="1" t="n">
        <f aca="false">IFERROR(VLOOKUP(A488,'[2]Pivot HorizontalMRP'!$A$4:$H$2689,8,0),0)</f>
        <v>16008</v>
      </c>
      <c r="T488" s="1" t="n">
        <f aca="false">IFERROR(VLOOKUP(A488,'[2]Pivot HorizontalMRP'!$A$4:$I$2689,9,0),0)</f>
        <v>9355</v>
      </c>
      <c r="U488" s="1" t="n">
        <f aca="false">IF(I488="delivery",O488-SUM(Q488+R488),IF(I488="PO",P488-SUM(Q488:R488)))</f>
        <v>-19445</v>
      </c>
      <c r="V488" s="81" t="n">
        <v>0.08482</v>
      </c>
      <c r="W488" s="81"/>
      <c r="X488" s="81" t="n">
        <f aca="false">W488-V488</f>
        <v>-0.08482</v>
      </c>
      <c r="Y488" s="81"/>
      <c r="Z488" s="81"/>
      <c r="AA488" s="81"/>
      <c r="AB488" s="81"/>
      <c r="AC488" s="81"/>
      <c r="AD488" s="81"/>
      <c r="AE488" s="81"/>
      <c r="AF488" s="81"/>
      <c r="AG488" s="81"/>
      <c r="AH488" s="81"/>
      <c r="AI488" s="81"/>
      <c r="AJ488" s="81"/>
      <c r="AK488" s="81"/>
      <c r="AL488" s="81"/>
      <c r="AM488" s="81"/>
      <c r="AN488" s="81"/>
      <c r="AO488" s="81" t="str">
        <f aca="false">D488</f>
        <v>Sanmina</v>
      </c>
      <c r="AP488" s="1" t="s">
        <v>2011</v>
      </c>
      <c r="AQ488" s="1"/>
      <c r="AR488" s="1"/>
      <c r="AS488" s="1"/>
      <c r="AT488" s="1"/>
      <c r="AU488" s="1"/>
      <c r="AV488" s="1"/>
      <c r="AW488" s="1"/>
      <c r="AX488" s="1"/>
      <c r="AY488" s="1"/>
      <c r="AZ488" s="1"/>
      <c r="BA488" s="1"/>
      <c r="BB488" s="1"/>
      <c r="BC488" s="1"/>
      <c r="BD488" s="1"/>
      <c r="BE488" s="1"/>
      <c r="BF488" s="1" t="s">
        <v>14668</v>
      </c>
      <c r="BG488" s="1" t="s">
        <v>183</v>
      </c>
      <c r="BH488" s="1"/>
      <c r="BI488" s="1"/>
    </row>
    <row r="489" customFormat="false" ht="12.75" hidden="false" customHeight="false" outlineLevel="0" collapsed="false">
      <c r="A489" s="1" t="s">
        <v>6740</v>
      </c>
      <c r="B489" s="1" t="s">
        <v>6741</v>
      </c>
      <c r="C489" s="1" t="s">
        <v>177</v>
      </c>
      <c r="D489" s="1" t="s">
        <v>1471</v>
      </c>
      <c r="E489" s="1" t="s">
        <v>15039</v>
      </c>
      <c r="F489" s="1" t="s">
        <v>6743</v>
      </c>
      <c r="G489" s="1" t="n">
        <v>43</v>
      </c>
      <c r="H489" s="1" t="n">
        <v>3000</v>
      </c>
      <c r="I489" s="101" t="s">
        <v>180</v>
      </c>
      <c r="J489" s="1"/>
      <c r="K489" s="1" t="n">
        <f aca="false">IFERROR(VLOOKUP(A489,'[2]Pivot HorizontalMRP'!$A$4:$B$2689,2,0),0)</f>
        <v>0</v>
      </c>
      <c r="L489" s="1" t="n">
        <f aca="false">IFERROR(VLOOKUP(A489,'[2]Pivot HorizontalMRP'!$A$4:$C$2689,3,0),0)</f>
        <v>80566</v>
      </c>
      <c r="M489" s="1" t="n">
        <f aca="false">IFERROR(VLOOKUP(A489,'[2]Pivot HorizontalMRP'!$A$4:$D$2689,0.4,0),0)</f>
        <v>0</v>
      </c>
      <c r="N489" s="1" t="n">
        <f aca="false">IFERROR(VLOOKUP(A489,'[2]Pivot HorizontalMRP'!$A$4:$E$2689,5,0),0)</f>
        <v>72000</v>
      </c>
      <c r="O489" s="1" t="n">
        <f aca="false">K489+L489</f>
        <v>80566</v>
      </c>
      <c r="P489" s="1" t="n">
        <f aca="false">K489+L489+M489+N489</f>
        <v>152566</v>
      </c>
      <c r="Q489" s="1" t="n">
        <f aca="false">IFERROR(VLOOKUP(A489,'[2]Pivot HorizontalMRP'!$A$4:$F$2689,6,0),0)</f>
        <v>128272</v>
      </c>
      <c r="R489" s="1" t="n">
        <f aca="false">IFERROR(VLOOKUP(A489,'[2]Pivot HorizontalMRP'!$A$4:$G$2689,7,0),0)</f>
        <v>59063</v>
      </c>
      <c r="S489" s="1" t="n">
        <f aca="false">IFERROR(VLOOKUP(A489,'[2]Pivot HorizontalMRP'!$A$4:$H$2689,8,0),0)</f>
        <v>61585</v>
      </c>
      <c r="T489" s="1" t="n">
        <f aca="false">IFERROR(VLOOKUP(A489,'[2]Pivot HorizontalMRP'!$A$4:$I$2689,9,0),0)</f>
        <v>39333</v>
      </c>
      <c r="U489" s="1" t="n">
        <f aca="false">IF(I489="delivery",O489-SUM(Q489+R489),IF(I489="PO",P489-SUM(Q489:R489)))</f>
        <v>-106769</v>
      </c>
      <c r="V489" s="81" t="n">
        <v>0.165</v>
      </c>
      <c r="W489" s="81"/>
      <c r="X489" s="81" t="n">
        <f aca="false">W489-V489</f>
        <v>-0.165</v>
      </c>
      <c r="Y489" s="81"/>
      <c r="Z489" s="81"/>
      <c r="AA489" s="81" t="n">
        <v>0.165</v>
      </c>
      <c r="AB489" s="81"/>
      <c r="AC489" s="81"/>
      <c r="AD489" s="81"/>
      <c r="AE489" s="81"/>
      <c r="AF489" s="81"/>
      <c r="AG489" s="81"/>
      <c r="AH489" s="81"/>
      <c r="AI489" s="81"/>
      <c r="AJ489" s="81"/>
      <c r="AK489" s="81"/>
      <c r="AL489" s="81"/>
      <c r="AM489" s="81"/>
      <c r="AN489" s="81"/>
      <c r="AO489" s="81" t="str">
        <f aca="false">D489</f>
        <v>Sanmina</v>
      </c>
      <c r="AP489" s="1" t="s">
        <v>2011</v>
      </c>
      <c r="AQ489" s="1"/>
      <c r="AR489" s="1"/>
      <c r="AS489" s="1"/>
      <c r="AT489" s="1"/>
      <c r="AU489" s="1"/>
      <c r="AV489" s="1"/>
      <c r="AW489" s="1"/>
      <c r="AX489" s="1"/>
      <c r="AY489" s="1"/>
      <c r="AZ489" s="1"/>
      <c r="BA489" s="1"/>
      <c r="BB489" s="1"/>
      <c r="BC489" s="1"/>
      <c r="BD489" s="1"/>
      <c r="BE489" s="1"/>
      <c r="BF489" s="1" t="s">
        <v>14668</v>
      </c>
      <c r="BG489" s="1" t="s">
        <v>183</v>
      </c>
      <c r="BH489" s="1"/>
      <c r="BI489" s="1"/>
    </row>
    <row r="490" customFormat="false" ht="12.75" hidden="false" customHeight="false" outlineLevel="0" collapsed="false">
      <c r="A490" s="1" t="s">
        <v>6744</v>
      </c>
      <c r="B490" s="1" t="s">
        <v>6745</v>
      </c>
      <c r="C490" s="1" t="s">
        <v>177</v>
      </c>
      <c r="D490" s="1" t="s">
        <v>1471</v>
      </c>
      <c r="E490" s="1" t="s">
        <v>15034</v>
      </c>
      <c r="F490" s="1" t="s">
        <v>6747</v>
      </c>
      <c r="G490" s="1" t="n">
        <v>43</v>
      </c>
      <c r="H490" s="1" t="n">
        <v>3000</v>
      </c>
      <c r="I490" s="101" t="s">
        <v>180</v>
      </c>
      <c r="J490" s="1"/>
      <c r="K490" s="1" t="n">
        <f aca="false">IFERROR(VLOOKUP(A490,'[2]Pivot HorizontalMRP'!$A$4:$B$2689,2,0),0)</f>
        <v>0</v>
      </c>
      <c r="L490" s="1" t="n">
        <f aca="false">IFERROR(VLOOKUP(A490,'[2]Pivot HorizontalMRP'!$A$4:$C$2689,3,0),0)</f>
        <v>115055</v>
      </c>
      <c r="M490" s="1" t="n">
        <f aca="false">IFERROR(VLOOKUP(A490,'[2]Pivot HorizontalMRP'!$A$4:$D$2689,0.4,0),0)</f>
        <v>0</v>
      </c>
      <c r="N490" s="1" t="n">
        <f aca="false">IFERROR(VLOOKUP(A490,'[2]Pivot HorizontalMRP'!$A$4:$E$2689,5,0),0)</f>
        <v>24000</v>
      </c>
      <c r="O490" s="1" t="n">
        <f aca="false">K490+L490</f>
        <v>115055</v>
      </c>
      <c r="P490" s="1" t="n">
        <f aca="false">K490+L490+M490+N490</f>
        <v>139055</v>
      </c>
      <c r="Q490" s="1" t="n">
        <f aca="false">IFERROR(VLOOKUP(A490,'[2]Pivot HorizontalMRP'!$A$4:$F$2689,6,0),0)</f>
        <v>115119</v>
      </c>
      <c r="R490" s="1" t="n">
        <f aca="false">IFERROR(VLOOKUP(A490,'[2]Pivot HorizontalMRP'!$A$4:$G$2689,7,0),0)</f>
        <v>56520</v>
      </c>
      <c r="S490" s="1" t="n">
        <f aca="false">IFERROR(VLOOKUP(A490,'[2]Pivot HorizontalMRP'!$A$4:$H$2689,8,0),0)</f>
        <v>57101</v>
      </c>
      <c r="T490" s="1" t="n">
        <f aca="false">IFERROR(VLOOKUP(A490,'[2]Pivot HorizontalMRP'!$A$4:$I$2689,9,0),0)</f>
        <v>36557</v>
      </c>
      <c r="U490" s="1" t="n">
        <f aca="false">IF(I490="delivery",O490-SUM(Q490+R490),IF(I490="PO",P490-SUM(Q490:R490)))</f>
        <v>-56584</v>
      </c>
      <c r="V490" s="81" t="n">
        <v>0.11</v>
      </c>
      <c r="W490" s="81"/>
      <c r="X490" s="81" t="n">
        <f aca="false">W490-V490</f>
        <v>-0.11</v>
      </c>
      <c r="Y490" s="81"/>
      <c r="Z490" s="81"/>
      <c r="AA490" s="81" t="n">
        <v>0.11095</v>
      </c>
      <c r="AB490" s="81"/>
      <c r="AC490" s="81"/>
      <c r="AD490" s="81"/>
      <c r="AE490" s="81"/>
      <c r="AF490" s="81"/>
      <c r="AG490" s="81"/>
      <c r="AH490" s="81"/>
      <c r="AI490" s="81"/>
      <c r="AJ490" s="81"/>
      <c r="AK490" s="81"/>
      <c r="AL490" s="81"/>
      <c r="AM490" s="81"/>
      <c r="AN490" s="81"/>
      <c r="AO490" s="81" t="str">
        <f aca="false">D490</f>
        <v>Sanmina</v>
      </c>
      <c r="AP490" s="1" t="s">
        <v>2011</v>
      </c>
      <c r="AQ490" s="1"/>
      <c r="AR490" s="1"/>
      <c r="AS490" s="1"/>
      <c r="AT490" s="1"/>
      <c r="AU490" s="1"/>
      <c r="AV490" s="1"/>
      <c r="AW490" s="1"/>
      <c r="AX490" s="1"/>
      <c r="AY490" s="1"/>
      <c r="AZ490" s="1"/>
      <c r="BA490" s="1"/>
      <c r="BB490" s="1"/>
      <c r="BC490" s="1"/>
      <c r="BD490" s="1"/>
      <c r="BE490" s="1"/>
      <c r="BF490" s="1" t="s">
        <v>14668</v>
      </c>
      <c r="BG490" s="1" t="s">
        <v>183</v>
      </c>
      <c r="BH490" s="1"/>
      <c r="BI490" s="1"/>
    </row>
    <row r="491" customFormat="false" ht="12.75" hidden="false" customHeight="false" outlineLevel="0" collapsed="false">
      <c r="A491" s="1" t="s">
        <v>6752</v>
      </c>
      <c r="B491" s="1" t="s">
        <v>6753</v>
      </c>
      <c r="C491" s="1" t="s">
        <v>177</v>
      </c>
      <c r="D491" s="1" t="s">
        <v>1471</v>
      </c>
      <c r="E491" s="1" t="s">
        <v>15040</v>
      </c>
      <c r="F491" s="1" t="s">
        <v>6755</v>
      </c>
      <c r="G491" s="1" t="n">
        <v>66</v>
      </c>
      <c r="H491" s="1" t="n">
        <v>2500</v>
      </c>
      <c r="I491" s="101" t="s">
        <v>180</v>
      </c>
      <c r="J491" s="1"/>
      <c r="K491" s="1" t="n">
        <f aca="false">IFERROR(VLOOKUP(A491,'[2]Pivot HorizontalMRP'!$A$4:$B$2689,2,0),0)</f>
        <v>0</v>
      </c>
      <c r="L491" s="1" t="n">
        <f aca="false">IFERROR(VLOOKUP(A491,'[2]Pivot HorizontalMRP'!$A$4:$C$2689,3,0),0)</f>
        <v>6173</v>
      </c>
      <c r="M491" s="1" t="n">
        <f aca="false">IFERROR(VLOOKUP(A491,'[2]Pivot HorizontalMRP'!$A$4:$D$2689,0.4,0),0)</f>
        <v>0</v>
      </c>
      <c r="N491" s="1" t="n">
        <f aca="false">IFERROR(VLOOKUP(A491,'[2]Pivot HorizontalMRP'!$A$4:$E$2689,5,0),0)</f>
        <v>7500</v>
      </c>
      <c r="O491" s="1" t="n">
        <f aca="false">K491+L491</f>
        <v>6173</v>
      </c>
      <c r="P491" s="1" t="n">
        <f aca="false">K491+L491+M491+N491</f>
        <v>13673</v>
      </c>
      <c r="Q491" s="1" t="n">
        <f aca="false">IFERROR(VLOOKUP(A491,'[2]Pivot HorizontalMRP'!$A$4:$F$2689,6,0),0)</f>
        <v>9701</v>
      </c>
      <c r="R491" s="1" t="n">
        <f aca="false">IFERROR(VLOOKUP(A491,'[2]Pivot HorizontalMRP'!$A$4:$G$2689,7,0),0)</f>
        <v>6341</v>
      </c>
      <c r="S491" s="1" t="n">
        <f aca="false">IFERROR(VLOOKUP(A491,'[2]Pivot HorizontalMRP'!$A$4:$H$2689,8,0),0)</f>
        <v>7890</v>
      </c>
      <c r="T491" s="1" t="n">
        <f aca="false">IFERROR(VLOOKUP(A491,'[2]Pivot HorizontalMRP'!$A$4:$I$2689,9,0),0)</f>
        <v>4413</v>
      </c>
      <c r="U491" s="1" t="n">
        <f aca="false">IF(I491="delivery",O491-SUM(Q491+R491),IF(I491="PO",P491-SUM(Q491:R491)))</f>
        <v>-9869</v>
      </c>
      <c r="V491" s="81" t="n">
        <v>1.424</v>
      </c>
      <c r="W491" s="81"/>
      <c r="X491" s="81" t="n">
        <f aca="false">W491-V491</f>
        <v>-1.424</v>
      </c>
      <c r="Y491" s="81"/>
      <c r="Z491" s="81"/>
      <c r="AA491" s="81" t="n">
        <v>1.5</v>
      </c>
      <c r="AB491" s="81"/>
      <c r="AC491" s="81"/>
      <c r="AD491" s="81"/>
      <c r="AE491" s="81"/>
      <c r="AF491" s="81"/>
      <c r="AG491" s="81"/>
      <c r="AH491" s="81"/>
      <c r="AI491" s="81"/>
      <c r="AJ491" s="81"/>
      <c r="AK491" s="81"/>
      <c r="AL491" s="81"/>
      <c r="AM491" s="81"/>
      <c r="AN491" s="81"/>
      <c r="AO491" s="81" t="str">
        <f aca="false">D491</f>
        <v>Sanmina</v>
      </c>
      <c r="AP491" s="1" t="s">
        <v>2011</v>
      </c>
      <c r="AQ491" s="1"/>
      <c r="AR491" s="1"/>
      <c r="AS491" s="1"/>
      <c r="AT491" s="1"/>
      <c r="AU491" s="1"/>
      <c r="AV491" s="1"/>
      <c r="AW491" s="1"/>
      <c r="AX491" s="1"/>
      <c r="AY491" s="1"/>
      <c r="AZ491" s="1"/>
      <c r="BA491" s="1"/>
      <c r="BB491" s="1"/>
      <c r="BC491" s="1"/>
      <c r="BD491" s="1"/>
      <c r="BE491" s="1"/>
      <c r="BF491" s="1" t="s">
        <v>14668</v>
      </c>
      <c r="BG491" s="1" t="s">
        <v>183</v>
      </c>
      <c r="BH491" s="1"/>
      <c r="BI491" s="1"/>
    </row>
    <row r="492" customFormat="false" ht="12.75" hidden="false" customHeight="false" outlineLevel="0" collapsed="false">
      <c r="A492" s="1" t="s">
        <v>6760</v>
      </c>
      <c r="B492" s="1" t="s">
        <v>6761</v>
      </c>
      <c r="C492" s="1" t="s">
        <v>177</v>
      </c>
      <c r="D492" s="1" t="s">
        <v>1471</v>
      </c>
      <c r="E492" s="1" t="s">
        <v>6762</v>
      </c>
      <c r="F492" s="1" t="s">
        <v>6763</v>
      </c>
      <c r="G492" s="1" t="n">
        <v>43</v>
      </c>
      <c r="H492" s="1" t="n">
        <v>2000</v>
      </c>
      <c r="I492" s="101" t="s">
        <v>188</v>
      </c>
      <c r="J492" s="1"/>
      <c r="K492" s="1" t="n">
        <f aca="false">IFERROR(VLOOKUP(A492,'[2]Pivot HorizontalMRP'!$A$4:$B$2689,2,0),0)</f>
        <v>0</v>
      </c>
      <c r="L492" s="1" t="n">
        <f aca="false">IFERROR(VLOOKUP(A492,'[2]Pivot HorizontalMRP'!$A$4:$C$2689,3,0),0)</f>
        <v>3007</v>
      </c>
      <c r="M492" s="1" t="n">
        <f aca="false">IFERROR(VLOOKUP(A492,'[2]Pivot HorizontalMRP'!$A$4:$D$2689,0.4,0),0)</f>
        <v>0</v>
      </c>
      <c r="N492" s="1" t="n">
        <f aca="false">IFERROR(VLOOKUP(A492,'[2]Pivot HorizontalMRP'!$A$4:$E$2689,5,0),0)</f>
        <v>0</v>
      </c>
      <c r="O492" s="1" t="n">
        <f aca="false">K492+L492</f>
        <v>3007</v>
      </c>
      <c r="P492" s="1" t="n">
        <f aca="false">K492+L492+M492+N492</f>
        <v>3007</v>
      </c>
      <c r="Q492" s="1" t="n">
        <f aca="false">IFERROR(VLOOKUP(A492,'[2]Pivot HorizontalMRP'!$A$4:$F$2689,6,0),0)</f>
        <v>52</v>
      </c>
      <c r="R492" s="1" t="n">
        <f aca="false">IFERROR(VLOOKUP(A492,'[2]Pivot HorizontalMRP'!$A$4:$G$2689,7,0),0)</f>
        <v>0</v>
      </c>
      <c r="S492" s="1" t="n">
        <f aca="false">IFERROR(VLOOKUP(A492,'[2]Pivot HorizontalMRP'!$A$4:$H$2689,8,0),0)</f>
        <v>0</v>
      </c>
      <c r="T492" s="1" t="n">
        <f aca="false">IFERROR(VLOOKUP(A492,'[2]Pivot HorizontalMRP'!$A$4:$I$2689,9,0),0)</f>
        <v>0</v>
      </c>
      <c r="U492" s="1" t="n">
        <f aca="false">IF(I492="delivery",O492-SUM(Q492+R492),IF(I492="PO",P492-SUM(Q492:R492)))</f>
        <v>2955</v>
      </c>
      <c r="V492" s="81" t="n">
        <v>0.534</v>
      </c>
      <c r="W492" s="81"/>
      <c r="X492" s="81" t="n">
        <f aca="false">W492-V492</f>
        <v>-0.534</v>
      </c>
      <c r="Y492" s="81"/>
      <c r="Z492" s="81"/>
      <c r="AA492" s="81"/>
      <c r="AB492" s="81"/>
      <c r="AC492" s="81"/>
      <c r="AD492" s="81"/>
      <c r="AE492" s="81"/>
      <c r="AF492" s="81"/>
      <c r="AG492" s="81"/>
      <c r="AH492" s="81"/>
      <c r="AI492" s="81"/>
      <c r="AJ492" s="81"/>
      <c r="AK492" s="81"/>
      <c r="AL492" s="81"/>
      <c r="AM492" s="81"/>
      <c r="AN492" s="81"/>
      <c r="AO492" s="81" t="str">
        <f aca="false">D492</f>
        <v>Sanmina</v>
      </c>
      <c r="AP492" s="1" t="s">
        <v>2011</v>
      </c>
      <c r="AQ492" s="1"/>
      <c r="AR492" s="1"/>
      <c r="AS492" s="1"/>
      <c r="AT492" s="1"/>
      <c r="AU492" s="1"/>
      <c r="AV492" s="1"/>
      <c r="AW492" s="1"/>
      <c r="AX492" s="1"/>
      <c r="AY492" s="1"/>
      <c r="AZ492" s="1"/>
      <c r="BA492" s="1"/>
      <c r="BB492" s="1"/>
      <c r="BC492" s="1"/>
      <c r="BD492" s="1"/>
      <c r="BE492" s="1"/>
      <c r="BF492" s="1" t="s">
        <v>14668</v>
      </c>
      <c r="BG492" s="1" t="s">
        <v>183</v>
      </c>
      <c r="BH492" s="1"/>
      <c r="BI492" s="1"/>
    </row>
    <row r="493" customFormat="false" ht="12.75" hidden="false" customHeight="false" outlineLevel="0" collapsed="false">
      <c r="A493" s="1" t="s">
        <v>6764</v>
      </c>
      <c r="B493" s="1" t="s">
        <v>6765</v>
      </c>
      <c r="C493" s="1" t="s">
        <v>177</v>
      </c>
      <c r="D493" s="1" t="s">
        <v>1471</v>
      </c>
      <c r="E493" s="1" t="s">
        <v>15041</v>
      </c>
      <c r="F493" s="1" t="s">
        <v>15042</v>
      </c>
      <c r="G493" s="1" t="n">
        <v>43</v>
      </c>
      <c r="H493" s="1" t="n">
        <v>2000</v>
      </c>
      <c r="I493" s="101" t="s">
        <v>188</v>
      </c>
      <c r="J493" s="1"/>
      <c r="K493" s="1" t="n">
        <f aca="false">IFERROR(VLOOKUP(A493,'[2]Pivot HorizontalMRP'!$A$4:$B$2689,2,0),0)</f>
        <v>0</v>
      </c>
      <c r="L493" s="1" t="n">
        <f aca="false">IFERROR(VLOOKUP(A493,'[2]Pivot HorizontalMRP'!$A$4:$C$2689,3,0),0)</f>
        <v>172</v>
      </c>
      <c r="M493" s="1" t="n">
        <f aca="false">IFERROR(VLOOKUP(A493,'[2]Pivot HorizontalMRP'!$A$4:$D$2689,0.4,0),0)</f>
        <v>0</v>
      </c>
      <c r="N493" s="1" t="n">
        <f aca="false">IFERROR(VLOOKUP(A493,'[2]Pivot HorizontalMRP'!$A$4:$E$2689,5,0),0)</f>
        <v>79</v>
      </c>
      <c r="O493" s="1" t="n">
        <f aca="false">K493+L493</f>
        <v>172</v>
      </c>
      <c r="P493" s="1" t="n">
        <f aca="false">K493+L493+M493+N493</f>
        <v>251</v>
      </c>
      <c r="Q493" s="1" t="n">
        <f aca="false">IFERROR(VLOOKUP(A493,'[2]Pivot HorizontalMRP'!$A$4:$F$2689,6,0),0)</f>
        <v>50</v>
      </c>
      <c r="R493" s="1" t="n">
        <f aca="false">IFERROR(VLOOKUP(A493,'[2]Pivot HorizontalMRP'!$A$4:$G$2689,7,0),0)</f>
        <v>17</v>
      </c>
      <c r="S493" s="1" t="n">
        <f aca="false">IFERROR(VLOOKUP(A493,'[2]Pivot HorizontalMRP'!$A$4:$H$2689,8,0),0)</f>
        <v>18</v>
      </c>
      <c r="T493" s="1" t="n">
        <f aca="false">IFERROR(VLOOKUP(A493,'[2]Pivot HorizontalMRP'!$A$4:$I$2689,9,0),0)</f>
        <v>6</v>
      </c>
      <c r="U493" s="1" t="n">
        <f aca="false">IF(I493="delivery",O493-SUM(Q493+R493),IF(I493="PO",P493-SUM(Q493:R493)))</f>
        <v>184</v>
      </c>
      <c r="V493" s="81" t="n">
        <v>0.11</v>
      </c>
      <c r="W493" s="81"/>
      <c r="X493" s="81" t="n">
        <f aca="false">W493-V493</f>
        <v>-0.11</v>
      </c>
      <c r="Y493" s="81"/>
      <c r="Z493" s="81"/>
      <c r="AA493" s="81"/>
      <c r="AB493" s="81"/>
      <c r="AC493" s="81"/>
      <c r="AD493" s="81"/>
      <c r="AE493" s="81"/>
      <c r="AF493" s="81"/>
      <c r="AG493" s="81"/>
      <c r="AH493" s="81"/>
      <c r="AI493" s="81"/>
      <c r="AJ493" s="81"/>
      <c r="AK493" s="81"/>
      <c r="AL493" s="81"/>
      <c r="AM493" s="81"/>
      <c r="AN493" s="81"/>
      <c r="AO493" s="81" t="str">
        <f aca="false">D493</f>
        <v>Sanmina</v>
      </c>
      <c r="AP493" s="1" t="s">
        <v>2011</v>
      </c>
      <c r="AQ493" s="1"/>
      <c r="AR493" s="1"/>
      <c r="AS493" s="1"/>
      <c r="AT493" s="1"/>
      <c r="AU493" s="1"/>
      <c r="AV493" s="1"/>
      <c r="AW493" s="1"/>
      <c r="AX493" s="1"/>
      <c r="AY493" s="1"/>
      <c r="AZ493" s="1"/>
      <c r="BA493" s="1"/>
      <c r="BB493" s="1"/>
      <c r="BC493" s="1"/>
      <c r="BD493" s="1"/>
      <c r="BE493" s="1"/>
      <c r="BF493" s="1" t="s">
        <v>14668</v>
      </c>
      <c r="BG493" s="1" t="s">
        <v>183</v>
      </c>
      <c r="BH493" s="1"/>
      <c r="BI493" s="1"/>
    </row>
    <row r="494" customFormat="false" ht="12.75" hidden="false" customHeight="false" outlineLevel="0" collapsed="false">
      <c r="A494" s="1" t="s">
        <v>6776</v>
      </c>
      <c r="B494" s="1" t="s">
        <v>6777</v>
      </c>
      <c r="C494" s="1" t="s">
        <v>177</v>
      </c>
      <c r="D494" s="1" t="s">
        <v>1471</v>
      </c>
      <c r="E494" s="1" t="s">
        <v>15043</v>
      </c>
      <c r="F494" s="1" t="s">
        <v>6779</v>
      </c>
      <c r="G494" s="1" t="n">
        <v>48</v>
      </c>
      <c r="H494" s="1" t="n">
        <v>2500</v>
      </c>
      <c r="I494" s="101" t="s">
        <v>180</v>
      </c>
      <c r="J494" s="1"/>
      <c r="K494" s="1" t="n">
        <f aca="false">IFERROR(VLOOKUP(A494,'[2]Pivot HorizontalMRP'!$A$4:$B$2689,2,0),0)</f>
        <v>0</v>
      </c>
      <c r="L494" s="1" t="n">
        <f aca="false">IFERROR(VLOOKUP(A494,'[2]Pivot HorizontalMRP'!$A$4:$C$2689,3,0),0)</f>
        <v>988</v>
      </c>
      <c r="M494" s="1" t="n">
        <f aca="false">IFERROR(VLOOKUP(A494,'[2]Pivot HorizontalMRP'!$A$4:$D$2689,0.4,0),0)</f>
        <v>0</v>
      </c>
      <c r="N494" s="1" t="n">
        <f aca="false">IFERROR(VLOOKUP(A494,'[2]Pivot HorizontalMRP'!$A$4:$E$2689,5,0),0)</f>
        <v>5000</v>
      </c>
      <c r="O494" s="1" t="n">
        <f aca="false">K494+L494</f>
        <v>988</v>
      </c>
      <c r="P494" s="1" t="n">
        <f aca="false">K494+L494+M494+N494</f>
        <v>5988</v>
      </c>
      <c r="Q494" s="1" t="n">
        <f aca="false">IFERROR(VLOOKUP(A494,'[2]Pivot HorizontalMRP'!$A$4:$F$2689,6,0),0)</f>
        <v>2668</v>
      </c>
      <c r="R494" s="1" t="n">
        <f aca="false">IFERROR(VLOOKUP(A494,'[2]Pivot HorizontalMRP'!$A$4:$G$2689,7,0),0)</f>
        <v>3880</v>
      </c>
      <c r="S494" s="1" t="n">
        <f aca="false">IFERROR(VLOOKUP(A494,'[2]Pivot HorizontalMRP'!$A$4:$H$2689,8,0),0)</f>
        <v>2944</v>
      </c>
      <c r="T494" s="1" t="n">
        <f aca="false">IFERROR(VLOOKUP(A494,'[2]Pivot HorizontalMRP'!$A$4:$I$2689,9,0),0)</f>
        <v>968</v>
      </c>
      <c r="U494" s="1" t="n">
        <f aca="false">IF(I494="delivery",O494-SUM(Q494+R494),IF(I494="PO",P494-SUM(Q494:R494)))</f>
        <v>-5560</v>
      </c>
      <c r="V494" s="81" t="n">
        <v>0.276</v>
      </c>
      <c r="W494" s="81"/>
      <c r="X494" s="81" t="n">
        <f aca="false">W494-V494</f>
        <v>-0.276</v>
      </c>
      <c r="Y494" s="81"/>
      <c r="Z494" s="81"/>
      <c r="AA494" s="81" t="n">
        <v>0.27</v>
      </c>
      <c r="AB494" s="81"/>
      <c r="AC494" s="81"/>
      <c r="AD494" s="81"/>
      <c r="AE494" s="81"/>
      <c r="AF494" s="81"/>
      <c r="AG494" s="81"/>
      <c r="AH494" s="81"/>
      <c r="AI494" s="81"/>
      <c r="AJ494" s="81"/>
      <c r="AK494" s="81"/>
      <c r="AL494" s="81"/>
      <c r="AM494" s="81"/>
      <c r="AN494" s="81"/>
      <c r="AO494" s="81" t="str">
        <f aca="false">D494</f>
        <v>Sanmina</v>
      </c>
      <c r="AP494" s="1" t="s">
        <v>2011</v>
      </c>
      <c r="AQ494" s="1"/>
      <c r="AR494" s="1"/>
      <c r="AS494" s="1"/>
      <c r="AT494" s="1"/>
      <c r="AU494" s="1"/>
      <c r="AV494" s="1"/>
      <c r="AW494" s="1"/>
      <c r="AX494" s="1"/>
      <c r="AY494" s="1"/>
      <c r="AZ494" s="1"/>
      <c r="BA494" s="1"/>
      <c r="BB494" s="1"/>
      <c r="BC494" s="1"/>
      <c r="BD494" s="1"/>
      <c r="BE494" s="1"/>
      <c r="BF494" s="1" t="s">
        <v>14668</v>
      </c>
      <c r="BG494" s="1" t="s">
        <v>183</v>
      </c>
      <c r="BH494" s="1"/>
      <c r="BI494" s="1"/>
    </row>
    <row r="495" customFormat="false" ht="12.75" hidden="false" customHeight="false" outlineLevel="0" collapsed="false">
      <c r="A495" s="1" t="s">
        <v>6780</v>
      </c>
      <c r="B495" s="1" t="s">
        <v>6781</v>
      </c>
      <c r="C495" s="1" t="s">
        <v>177</v>
      </c>
      <c r="D495" s="1" t="s">
        <v>1471</v>
      </c>
      <c r="E495" s="1" t="s">
        <v>15044</v>
      </c>
      <c r="F495" s="1" t="s">
        <v>6783</v>
      </c>
      <c r="G495" s="1" t="n">
        <v>51</v>
      </c>
      <c r="H495" s="1" t="n">
        <v>2500</v>
      </c>
      <c r="I495" s="101" t="s">
        <v>180</v>
      </c>
      <c r="J495" s="1"/>
      <c r="K495" s="1" t="n">
        <f aca="false">IFERROR(VLOOKUP(A495,'[2]Pivot HorizontalMRP'!$A$4:$B$2689,2,0),0)</f>
        <v>0</v>
      </c>
      <c r="L495" s="1" t="n">
        <f aca="false">IFERROR(VLOOKUP(A495,'[2]Pivot HorizontalMRP'!$A$4:$C$2689,3,0),0)</f>
        <v>63761</v>
      </c>
      <c r="M495" s="1" t="n">
        <f aca="false">IFERROR(VLOOKUP(A495,'[2]Pivot HorizontalMRP'!$A$4:$D$2689,0.4,0),0)</f>
        <v>0</v>
      </c>
      <c r="N495" s="1" t="n">
        <f aca="false">IFERROR(VLOOKUP(A495,'[2]Pivot HorizontalMRP'!$A$4:$E$2689,5,0),0)</f>
        <v>0</v>
      </c>
      <c r="O495" s="1" t="n">
        <f aca="false">K495+L495</f>
        <v>63761</v>
      </c>
      <c r="P495" s="1" t="n">
        <f aca="false">K495+L495+M495+N495</f>
        <v>63761</v>
      </c>
      <c r="Q495" s="1" t="n">
        <f aca="false">IFERROR(VLOOKUP(A495,'[2]Pivot HorizontalMRP'!$A$4:$F$2689,6,0),0)</f>
        <v>30552</v>
      </c>
      <c r="R495" s="1" t="n">
        <f aca="false">IFERROR(VLOOKUP(A495,'[2]Pivot HorizontalMRP'!$A$4:$G$2689,7,0),0)</f>
        <v>23697</v>
      </c>
      <c r="S495" s="1" t="n">
        <f aca="false">IFERROR(VLOOKUP(A495,'[2]Pivot HorizontalMRP'!$A$4:$H$2689,8,0),0)</f>
        <v>24507</v>
      </c>
      <c r="T495" s="1" t="n">
        <f aca="false">IFERROR(VLOOKUP(A495,'[2]Pivot HorizontalMRP'!$A$4:$I$2689,9,0),0)</f>
        <v>14598</v>
      </c>
      <c r="U495" s="1" t="n">
        <f aca="false">IF(I495="delivery",O495-SUM(Q495+R495),IF(I495="PO",P495-SUM(Q495:R495)))</f>
        <v>9512</v>
      </c>
      <c r="V495" s="81" t="n">
        <v>0.6376</v>
      </c>
      <c r="W495" s="81"/>
      <c r="X495" s="81" t="n">
        <f aca="false">W495-V495</f>
        <v>-0.6376</v>
      </c>
      <c r="Y495" s="81"/>
      <c r="Z495" s="81"/>
      <c r="AA495" s="81"/>
      <c r="AB495" s="81"/>
      <c r="AC495" s="81"/>
      <c r="AD495" s="81"/>
      <c r="AE495" s="81"/>
      <c r="AF495" s="81"/>
      <c r="AG495" s="81"/>
      <c r="AH495" s="81"/>
      <c r="AI495" s="81"/>
      <c r="AJ495" s="81"/>
      <c r="AK495" s="81"/>
      <c r="AL495" s="81"/>
      <c r="AM495" s="81"/>
      <c r="AN495" s="81"/>
      <c r="AO495" s="81" t="str">
        <f aca="false">D495</f>
        <v>Sanmina</v>
      </c>
      <c r="AP495" s="1" t="s">
        <v>2011</v>
      </c>
      <c r="AQ495" s="1"/>
      <c r="AR495" s="1"/>
      <c r="AS495" s="1"/>
      <c r="AT495" s="1"/>
      <c r="AU495" s="1"/>
      <c r="AV495" s="1"/>
      <c r="AW495" s="1"/>
      <c r="AX495" s="1"/>
      <c r="AY495" s="1"/>
      <c r="AZ495" s="1"/>
      <c r="BA495" s="1"/>
      <c r="BB495" s="1"/>
      <c r="BC495" s="1"/>
      <c r="BD495" s="1"/>
      <c r="BE495" s="1"/>
      <c r="BF495" s="1" t="s">
        <v>14668</v>
      </c>
      <c r="BG495" s="1" t="s">
        <v>183</v>
      </c>
      <c r="BH495" s="1"/>
      <c r="BI495" s="1"/>
    </row>
    <row r="496" customFormat="false" ht="12.75" hidden="false" customHeight="false" outlineLevel="0" collapsed="false">
      <c r="A496" s="1" t="s">
        <v>6804</v>
      </c>
      <c r="B496" s="1" t="s">
        <v>6805</v>
      </c>
      <c r="C496" s="1" t="s">
        <v>177</v>
      </c>
      <c r="D496" s="1" t="s">
        <v>1471</v>
      </c>
      <c r="E496" s="1" t="s">
        <v>15045</v>
      </c>
      <c r="F496" s="1" t="s">
        <v>6807</v>
      </c>
      <c r="G496" s="1" t="n">
        <v>71</v>
      </c>
      <c r="H496" s="1" t="n">
        <v>2000</v>
      </c>
      <c r="I496" s="101" t="s">
        <v>180</v>
      </c>
      <c r="J496" s="1"/>
      <c r="K496" s="1" t="n">
        <f aca="false">IFERROR(VLOOKUP(A496,'[2]Pivot HorizontalMRP'!$A$4:$B$2689,2,0),0)</f>
        <v>0</v>
      </c>
      <c r="L496" s="1" t="n">
        <f aca="false">IFERROR(VLOOKUP(A496,'[2]Pivot HorizontalMRP'!$A$4:$C$2689,3,0),0)</f>
        <v>11590</v>
      </c>
      <c r="M496" s="1" t="n">
        <f aca="false">IFERROR(VLOOKUP(A496,'[2]Pivot HorizontalMRP'!$A$4:$D$2689,0.4,0),0)</f>
        <v>0</v>
      </c>
      <c r="N496" s="1" t="n">
        <f aca="false">IFERROR(VLOOKUP(A496,'[2]Pivot HorizontalMRP'!$A$4:$E$2689,5,0),0)</f>
        <v>10000</v>
      </c>
      <c r="O496" s="1" t="n">
        <f aca="false">K496+L496</f>
        <v>11590</v>
      </c>
      <c r="P496" s="1" t="n">
        <f aca="false">K496+L496+M496+N496</f>
        <v>21590</v>
      </c>
      <c r="Q496" s="1" t="n">
        <f aca="false">IFERROR(VLOOKUP(A496,'[2]Pivot HorizontalMRP'!$A$4:$F$2689,6,0),0)</f>
        <v>10126</v>
      </c>
      <c r="R496" s="1" t="n">
        <f aca="false">IFERROR(VLOOKUP(A496,'[2]Pivot HorizontalMRP'!$A$4:$G$2689,7,0),0)</f>
        <v>11501</v>
      </c>
      <c r="S496" s="1" t="n">
        <f aca="false">IFERROR(VLOOKUP(A496,'[2]Pivot HorizontalMRP'!$A$4:$H$2689,8,0),0)</f>
        <v>11509</v>
      </c>
      <c r="T496" s="1" t="n">
        <f aca="false">IFERROR(VLOOKUP(A496,'[2]Pivot HorizontalMRP'!$A$4:$I$2689,9,0),0)</f>
        <v>7301</v>
      </c>
      <c r="U496" s="1" t="n">
        <f aca="false">IF(I496="delivery",O496-SUM(Q496+R496),IF(I496="PO",P496-SUM(Q496:R496)))</f>
        <v>-10037</v>
      </c>
      <c r="V496" s="81" t="n">
        <v>0.118</v>
      </c>
      <c r="W496" s="81"/>
      <c r="X496" s="81" t="n">
        <f aca="false">W496-V496</f>
        <v>-0.118</v>
      </c>
      <c r="Y496" s="81"/>
      <c r="Z496" s="81"/>
      <c r="AA496" s="81" t="n">
        <v>0.118</v>
      </c>
      <c r="AB496" s="81"/>
      <c r="AC496" s="81"/>
      <c r="AD496" s="81"/>
      <c r="AE496" s="81"/>
      <c r="AF496" s="81"/>
      <c r="AG496" s="81"/>
      <c r="AH496" s="81"/>
      <c r="AI496" s="81"/>
      <c r="AJ496" s="81"/>
      <c r="AK496" s="81"/>
      <c r="AL496" s="81"/>
      <c r="AM496" s="81"/>
      <c r="AN496" s="81"/>
      <c r="AO496" s="81" t="str">
        <f aca="false">D496</f>
        <v>Sanmina</v>
      </c>
      <c r="AP496" s="1" t="s">
        <v>2011</v>
      </c>
      <c r="AQ496" s="1"/>
      <c r="AR496" s="1"/>
      <c r="AS496" s="1"/>
      <c r="AT496" s="1"/>
      <c r="AU496" s="1"/>
      <c r="AV496" s="1"/>
      <c r="AW496" s="1"/>
      <c r="AX496" s="1"/>
      <c r="AY496" s="1"/>
      <c r="AZ496" s="1"/>
      <c r="BA496" s="1"/>
      <c r="BB496" s="1"/>
      <c r="BC496" s="1"/>
      <c r="BD496" s="1"/>
      <c r="BE496" s="1"/>
      <c r="BF496" s="1" t="s">
        <v>14668</v>
      </c>
      <c r="BG496" s="1" t="s">
        <v>183</v>
      </c>
      <c r="BH496" s="1"/>
      <c r="BI496" s="1"/>
    </row>
    <row r="497" customFormat="false" ht="12.75" hidden="false" customHeight="false" outlineLevel="0" collapsed="false">
      <c r="A497" s="1" t="s">
        <v>6808</v>
      </c>
      <c r="B497" s="1" t="s">
        <v>6809</v>
      </c>
      <c r="C497" s="1" t="s">
        <v>177</v>
      </c>
      <c r="D497" s="1" t="s">
        <v>1471</v>
      </c>
      <c r="E497" s="1" t="s">
        <v>15046</v>
      </c>
      <c r="F497" s="1" t="s">
        <v>6811</v>
      </c>
      <c r="G497" s="1" t="n">
        <v>73</v>
      </c>
      <c r="H497" s="1" t="n">
        <v>2000</v>
      </c>
      <c r="I497" s="101" t="s">
        <v>180</v>
      </c>
      <c r="J497" s="1"/>
      <c r="K497" s="1" t="n">
        <f aca="false">IFERROR(VLOOKUP(A497,'[2]Pivot HorizontalMRP'!$A$4:$B$2689,2,0),0)</f>
        <v>0</v>
      </c>
      <c r="L497" s="1" t="n">
        <f aca="false">IFERROR(VLOOKUP(A497,'[2]Pivot HorizontalMRP'!$A$4:$C$2689,3,0),0)</f>
        <v>7624</v>
      </c>
      <c r="M497" s="1" t="n">
        <f aca="false">IFERROR(VLOOKUP(A497,'[2]Pivot HorizontalMRP'!$A$4:$D$2689,0.4,0),0)</f>
        <v>0</v>
      </c>
      <c r="N497" s="1" t="n">
        <f aca="false">IFERROR(VLOOKUP(A497,'[2]Pivot HorizontalMRP'!$A$4:$E$2689,5,0),0)</f>
        <v>0</v>
      </c>
      <c r="O497" s="1" t="n">
        <f aca="false">K497+L497</f>
        <v>7624</v>
      </c>
      <c r="P497" s="1" t="n">
        <f aca="false">K497+L497+M497+N497</f>
        <v>7624</v>
      </c>
      <c r="Q497" s="1" t="n">
        <f aca="false">IFERROR(VLOOKUP(A497,'[2]Pivot HorizontalMRP'!$A$4:$F$2689,6,0),0)</f>
        <v>4495</v>
      </c>
      <c r="R497" s="1" t="n">
        <f aca="false">IFERROR(VLOOKUP(A497,'[2]Pivot HorizontalMRP'!$A$4:$G$2689,7,0),0)</f>
        <v>5341</v>
      </c>
      <c r="S497" s="1" t="n">
        <f aca="false">IFERROR(VLOOKUP(A497,'[2]Pivot HorizontalMRP'!$A$4:$H$2689,8,0),0)</f>
        <v>6923</v>
      </c>
      <c r="T497" s="1" t="n">
        <f aca="false">IFERROR(VLOOKUP(A497,'[2]Pivot HorizontalMRP'!$A$4:$I$2689,9,0),0)</f>
        <v>3562</v>
      </c>
      <c r="U497" s="1" t="n">
        <f aca="false">IF(I497="delivery",O497-SUM(Q497+R497),IF(I497="PO",P497-SUM(Q497:R497)))</f>
        <v>-2212</v>
      </c>
      <c r="V497" s="81" t="n">
        <v>0.14</v>
      </c>
      <c r="W497" s="81"/>
      <c r="X497" s="81" t="n">
        <f aca="false">W497-V497</f>
        <v>-0.14</v>
      </c>
      <c r="Y497" s="81"/>
      <c r="Z497" s="81"/>
      <c r="AA497" s="81"/>
      <c r="AB497" s="81"/>
      <c r="AC497" s="81"/>
      <c r="AD497" s="81"/>
      <c r="AE497" s="81"/>
      <c r="AF497" s="81"/>
      <c r="AG497" s="81"/>
      <c r="AH497" s="81"/>
      <c r="AI497" s="81"/>
      <c r="AJ497" s="81"/>
      <c r="AK497" s="81"/>
      <c r="AL497" s="81"/>
      <c r="AM497" s="81"/>
      <c r="AN497" s="81"/>
      <c r="AO497" s="81" t="str">
        <f aca="false">D497</f>
        <v>Sanmina</v>
      </c>
      <c r="AP497" s="1" t="s">
        <v>2011</v>
      </c>
      <c r="AQ497" s="1"/>
      <c r="AR497" s="1"/>
      <c r="AS497" s="1"/>
      <c r="AT497" s="1"/>
      <c r="AU497" s="1"/>
      <c r="AV497" s="1"/>
      <c r="AW497" s="1"/>
      <c r="AX497" s="1"/>
      <c r="AY497" s="1"/>
      <c r="AZ497" s="1"/>
      <c r="BA497" s="1"/>
      <c r="BB497" s="1"/>
      <c r="BC497" s="1"/>
      <c r="BD497" s="1"/>
      <c r="BE497" s="1"/>
      <c r="BF497" s="1" t="s">
        <v>14668</v>
      </c>
      <c r="BG497" s="1" t="s">
        <v>183</v>
      </c>
      <c r="BH497" s="1"/>
      <c r="BI497" s="1"/>
    </row>
    <row r="498" customFormat="false" ht="12.75" hidden="false" customHeight="false" outlineLevel="0" collapsed="false">
      <c r="A498" s="1" t="s">
        <v>6812</v>
      </c>
      <c r="B498" s="1" t="s">
        <v>6813</v>
      </c>
      <c r="C498" s="1" t="s">
        <v>177</v>
      </c>
      <c r="D498" s="1" t="s">
        <v>1471</v>
      </c>
      <c r="E498" s="1" t="s">
        <v>15047</v>
      </c>
      <c r="F498" s="1" t="s">
        <v>6815</v>
      </c>
      <c r="G498" s="1" t="n">
        <v>83</v>
      </c>
      <c r="H498" s="1" t="n">
        <v>2500</v>
      </c>
      <c r="I498" s="101" t="s">
        <v>180</v>
      </c>
      <c r="J498" s="1"/>
      <c r="K498" s="1" t="n">
        <f aca="false">IFERROR(VLOOKUP(A498,'[2]Pivot HorizontalMRP'!$A$4:$B$2689,2,0),0)</f>
        <v>0</v>
      </c>
      <c r="L498" s="1" t="n">
        <f aca="false">IFERROR(VLOOKUP(A498,'[2]Pivot HorizontalMRP'!$A$4:$C$2689,3,0),0)</f>
        <v>9854</v>
      </c>
      <c r="M498" s="1" t="n">
        <f aca="false">IFERROR(VLOOKUP(A498,'[2]Pivot HorizontalMRP'!$A$4:$D$2689,0.4,0),0)</f>
        <v>0</v>
      </c>
      <c r="N498" s="1" t="n">
        <f aca="false">IFERROR(VLOOKUP(A498,'[2]Pivot HorizontalMRP'!$A$4:$E$2689,5,0),0)</f>
        <v>0</v>
      </c>
      <c r="O498" s="1" t="n">
        <f aca="false">K498+L498</f>
        <v>9854</v>
      </c>
      <c r="P498" s="1" t="n">
        <f aca="false">K498+L498+M498+N498</f>
        <v>9854</v>
      </c>
      <c r="Q498" s="1" t="n">
        <f aca="false">IFERROR(VLOOKUP(A498,'[2]Pivot HorizontalMRP'!$A$4:$F$2689,6,0),0)</f>
        <v>2923</v>
      </c>
      <c r="R498" s="1" t="n">
        <f aca="false">IFERROR(VLOOKUP(A498,'[2]Pivot HorizontalMRP'!$A$4:$G$2689,7,0),0)</f>
        <v>2666</v>
      </c>
      <c r="S498" s="1" t="n">
        <f aca="false">IFERROR(VLOOKUP(A498,'[2]Pivot HorizontalMRP'!$A$4:$H$2689,8,0),0)</f>
        <v>2017</v>
      </c>
      <c r="T498" s="1" t="n">
        <f aca="false">IFERROR(VLOOKUP(A498,'[2]Pivot HorizontalMRP'!$A$4:$I$2689,9,0),0)</f>
        <v>1050</v>
      </c>
      <c r="U498" s="1" t="n">
        <f aca="false">IF(I498="delivery",O498-SUM(Q498+R498),IF(I498="PO",P498-SUM(Q498:R498)))</f>
        <v>4265</v>
      </c>
      <c r="V498" s="81" t="n">
        <v>1.1316</v>
      </c>
      <c r="W498" s="81"/>
      <c r="X498" s="81" t="n">
        <f aca="false">W498-V498</f>
        <v>-1.1316</v>
      </c>
      <c r="Y498" s="81"/>
      <c r="Z498" s="81"/>
      <c r="AA498" s="81" t="n">
        <v>1.131</v>
      </c>
      <c r="AB498" s="81"/>
      <c r="AC498" s="81"/>
      <c r="AD498" s="81"/>
      <c r="AE498" s="81"/>
      <c r="AF498" s="81"/>
      <c r="AG498" s="81"/>
      <c r="AH498" s="81"/>
      <c r="AI498" s="81"/>
      <c r="AJ498" s="81"/>
      <c r="AK498" s="81"/>
      <c r="AL498" s="81"/>
      <c r="AM498" s="81"/>
      <c r="AN498" s="81"/>
      <c r="AO498" s="81" t="str">
        <f aca="false">D498</f>
        <v>Sanmina</v>
      </c>
      <c r="AP498" s="1" t="s">
        <v>2011</v>
      </c>
      <c r="AQ498" s="1"/>
      <c r="AR498" s="1"/>
      <c r="AS498" s="1"/>
      <c r="AT498" s="1"/>
      <c r="AU498" s="1"/>
      <c r="AV498" s="1"/>
      <c r="AW498" s="1"/>
      <c r="AX498" s="1"/>
      <c r="AY498" s="1"/>
      <c r="AZ498" s="1"/>
      <c r="BA498" s="1"/>
      <c r="BB498" s="1"/>
      <c r="BC498" s="1"/>
      <c r="BD498" s="1"/>
      <c r="BE498" s="1"/>
      <c r="BF498" s="1" t="s">
        <v>14668</v>
      </c>
      <c r="BG498" s="1" t="s">
        <v>183</v>
      </c>
      <c r="BH498" s="1"/>
      <c r="BI498" s="1"/>
    </row>
    <row r="499" customFormat="false" ht="12.75" hidden="false" customHeight="false" outlineLevel="0" collapsed="false">
      <c r="A499" s="1" t="s">
        <v>6828</v>
      </c>
      <c r="B499" s="1" t="s">
        <v>6829</v>
      </c>
      <c r="C499" s="1" t="s">
        <v>177</v>
      </c>
      <c r="D499" s="1" t="s">
        <v>1471</v>
      </c>
      <c r="E499" s="1" t="s">
        <v>15048</v>
      </c>
      <c r="F499" s="1" t="s">
        <v>6831</v>
      </c>
      <c r="G499" s="1" t="n">
        <v>53</v>
      </c>
      <c r="H499" s="1" t="n">
        <v>3000</v>
      </c>
      <c r="I499" s="101" t="s">
        <v>180</v>
      </c>
      <c r="J499" s="1"/>
      <c r="K499" s="1" t="n">
        <f aca="false">IFERROR(VLOOKUP(A499,'[2]Pivot HorizontalMRP'!$A$4:$B$2689,2,0),0)</f>
        <v>0</v>
      </c>
      <c r="L499" s="1" t="n">
        <f aca="false">IFERROR(VLOOKUP(A499,'[2]Pivot HorizontalMRP'!$A$4:$C$2689,3,0),0)</f>
        <v>11650</v>
      </c>
      <c r="M499" s="1" t="n">
        <f aca="false">IFERROR(VLOOKUP(A499,'[2]Pivot HorizontalMRP'!$A$4:$D$2689,0.4,0),0)</f>
        <v>0</v>
      </c>
      <c r="N499" s="1" t="n">
        <f aca="false">IFERROR(VLOOKUP(A499,'[2]Pivot HorizontalMRP'!$A$4:$E$2689,5,0),0)</f>
        <v>0</v>
      </c>
      <c r="O499" s="1" t="n">
        <f aca="false">K499+L499</f>
        <v>11650</v>
      </c>
      <c r="P499" s="1" t="n">
        <f aca="false">K499+L499+M499+N499</f>
        <v>11650</v>
      </c>
      <c r="Q499" s="1" t="n">
        <f aca="false">IFERROR(VLOOKUP(A499,'[2]Pivot HorizontalMRP'!$A$4:$F$2689,6,0),0)</f>
        <v>5672</v>
      </c>
      <c r="R499" s="1" t="n">
        <f aca="false">IFERROR(VLOOKUP(A499,'[2]Pivot HorizontalMRP'!$A$4:$G$2689,7,0),0)</f>
        <v>11702</v>
      </c>
      <c r="S499" s="1" t="n">
        <f aca="false">IFERROR(VLOOKUP(A499,'[2]Pivot HorizontalMRP'!$A$4:$H$2689,8,0),0)</f>
        <v>7562</v>
      </c>
      <c r="T499" s="1" t="n">
        <f aca="false">IFERROR(VLOOKUP(A499,'[2]Pivot HorizontalMRP'!$A$4:$I$2689,9,0),0)</f>
        <v>6084</v>
      </c>
      <c r="U499" s="1" t="n">
        <f aca="false">IF(I499="delivery",O499-SUM(Q499+R499),IF(I499="PO",P499-SUM(Q499:R499)))</f>
        <v>-5724</v>
      </c>
      <c r="V499" s="81" t="n">
        <v>0.02</v>
      </c>
      <c r="W499" s="81"/>
      <c r="X499" s="81" t="n">
        <f aca="false">W499-V499</f>
        <v>-0.02</v>
      </c>
      <c r="Y499" s="81"/>
      <c r="Z499" s="81"/>
      <c r="AA499" s="81"/>
      <c r="AB499" s="81"/>
      <c r="AC499" s="81"/>
      <c r="AD499" s="81"/>
      <c r="AE499" s="81"/>
      <c r="AF499" s="81"/>
      <c r="AG499" s="81"/>
      <c r="AH499" s="81"/>
      <c r="AI499" s="81"/>
      <c r="AJ499" s="81"/>
      <c r="AK499" s="81"/>
      <c r="AL499" s="81"/>
      <c r="AM499" s="81"/>
      <c r="AN499" s="81"/>
      <c r="AO499" s="81" t="str">
        <f aca="false">D499</f>
        <v>Sanmina</v>
      </c>
      <c r="AP499" s="1" t="s">
        <v>2011</v>
      </c>
      <c r="AQ499" s="1"/>
      <c r="AR499" s="1"/>
      <c r="AS499" s="1"/>
      <c r="AT499" s="1"/>
      <c r="AU499" s="1"/>
      <c r="AV499" s="1"/>
      <c r="AW499" s="1"/>
      <c r="AX499" s="1"/>
      <c r="AY499" s="1"/>
      <c r="AZ499" s="1"/>
      <c r="BA499" s="1"/>
      <c r="BB499" s="1"/>
      <c r="BC499" s="1"/>
      <c r="BD499" s="1"/>
      <c r="BE499" s="1"/>
      <c r="BF499" s="1" t="s">
        <v>14668</v>
      </c>
      <c r="BG499" s="1" t="s">
        <v>183</v>
      </c>
      <c r="BH499" s="1"/>
      <c r="BI499" s="1"/>
    </row>
    <row r="500" customFormat="false" ht="12.75" hidden="false" customHeight="false" outlineLevel="0" collapsed="false">
      <c r="A500" s="1" t="s">
        <v>6840</v>
      </c>
      <c r="B500" s="1" t="s">
        <v>6841</v>
      </c>
      <c r="C500" s="1" t="s">
        <v>177</v>
      </c>
      <c r="D500" s="1" t="s">
        <v>1471</v>
      </c>
      <c r="E500" s="1" t="s">
        <v>6842</v>
      </c>
      <c r="F500" s="1" t="s">
        <v>6843</v>
      </c>
      <c r="G500" s="1" t="n">
        <v>73</v>
      </c>
      <c r="H500" s="1" t="n">
        <v>8000</v>
      </c>
      <c r="I500" s="101" t="s">
        <v>180</v>
      </c>
      <c r="J500" s="1"/>
      <c r="K500" s="1" t="n">
        <f aca="false">IFERROR(VLOOKUP(A500,'[2]Pivot HorizontalMRP'!$A$4:$B$2689,2,0),0)</f>
        <v>0</v>
      </c>
      <c r="L500" s="1" t="n">
        <f aca="false">IFERROR(VLOOKUP(A500,'[2]Pivot HorizontalMRP'!$A$4:$C$2689,3,0),0)</f>
        <v>1603</v>
      </c>
      <c r="M500" s="1" t="n">
        <f aca="false">IFERROR(VLOOKUP(A500,'[2]Pivot HorizontalMRP'!$A$4:$D$2689,0.4,0),0)</f>
        <v>0</v>
      </c>
      <c r="N500" s="1" t="n">
        <f aca="false">IFERROR(VLOOKUP(A500,'[2]Pivot HorizontalMRP'!$A$4:$E$2689,5,0),0)</f>
        <v>16000</v>
      </c>
      <c r="O500" s="1" t="n">
        <f aca="false">K500+L500</f>
        <v>1603</v>
      </c>
      <c r="P500" s="1" t="n">
        <f aca="false">K500+L500+M500+N500</f>
        <v>17603</v>
      </c>
      <c r="Q500" s="1" t="n">
        <f aca="false">IFERROR(VLOOKUP(A500,'[2]Pivot HorizontalMRP'!$A$4:$F$2689,6,0),0)</f>
        <v>8509</v>
      </c>
      <c r="R500" s="1" t="n">
        <f aca="false">IFERROR(VLOOKUP(A500,'[2]Pivot HorizontalMRP'!$A$4:$G$2689,7,0),0)</f>
        <v>7488</v>
      </c>
      <c r="S500" s="1" t="n">
        <f aca="false">IFERROR(VLOOKUP(A500,'[2]Pivot HorizontalMRP'!$A$4:$H$2689,8,0),0)</f>
        <v>5838</v>
      </c>
      <c r="T500" s="1" t="n">
        <f aca="false">IFERROR(VLOOKUP(A500,'[2]Pivot HorizontalMRP'!$A$4:$I$2689,9,0),0)</f>
        <v>3679</v>
      </c>
      <c r="U500" s="1" t="n">
        <f aca="false">IF(I500="delivery",O500-SUM(Q500+R500),IF(I500="PO",P500-SUM(Q500:R500)))</f>
        <v>-14394</v>
      </c>
      <c r="V500" s="81" t="n">
        <v>0.046</v>
      </c>
      <c r="W500" s="81"/>
      <c r="X500" s="81" t="n">
        <f aca="false">W500-V500</f>
        <v>-0.046</v>
      </c>
      <c r="Y500" s="81"/>
      <c r="Z500" s="81"/>
      <c r="AA500" s="81" t="n">
        <v>0.056</v>
      </c>
      <c r="AB500" s="81"/>
      <c r="AC500" s="81"/>
      <c r="AD500" s="81"/>
      <c r="AE500" s="81"/>
      <c r="AF500" s="81"/>
      <c r="AG500" s="81"/>
      <c r="AH500" s="81"/>
      <c r="AI500" s="81"/>
      <c r="AJ500" s="81"/>
      <c r="AK500" s="81"/>
      <c r="AL500" s="81"/>
      <c r="AM500" s="81"/>
      <c r="AN500" s="81"/>
      <c r="AO500" s="81" t="str">
        <f aca="false">D500</f>
        <v>Sanmina</v>
      </c>
      <c r="AP500" s="1" t="s">
        <v>2011</v>
      </c>
      <c r="AQ500" s="1"/>
      <c r="AR500" s="1"/>
      <c r="AS500" s="1"/>
      <c r="AT500" s="1"/>
      <c r="AU500" s="1"/>
      <c r="AV500" s="1"/>
      <c r="AW500" s="1"/>
      <c r="AX500" s="1"/>
      <c r="AY500" s="1"/>
      <c r="AZ500" s="1"/>
      <c r="BA500" s="1"/>
      <c r="BB500" s="1"/>
      <c r="BC500" s="1"/>
      <c r="BD500" s="1"/>
      <c r="BE500" s="1"/>
      <c r="BF500" s="1" t="s">
        <v>14668</v>
      </c>
      <c r="BG500" s="1" t="s">
        <v>183</v>
      </c>
      <c r="BH500" s="1"/>
      <c r="BI500" s="1"/>
    </row>
    <row r="501" customFormat="false" ht="12.75" hidden="false" customHeight="false" outlineLevel="0" collapsed="false">
      <c r="A501" s="1" t="s">
        <v>6844</v>
      </c>
      <c r="B501" s="1" t="s">
        <v>6845</v>
      </c>
      <c r="C501" s="1" t="s">
        <v>177</v>
      </c>
      <c r="D501" s="1" t="s">
        <v>1471</v>
      </c>
      <c r="E501" s="1" t="s">
        <v>15049</v>
      </c>
      <c r="F501" s="1" t="s">
        <v>6847</v>
      </c>
      <c r="G501" s="1" t="n">
        <v>93</v>
      </c>
      <c r="H501" s="1" t="n">
        <v>3000</v>
      </c>
      <c r="I501" s="101" t="s">
        <v>180</v>
      </c>
      <c r="J501" s="1"/>
      <c r="K501" s="1" t="n">
        <f aca="false">IFERROR(VLOOKUP(A501,'[2]Pivot HorizontalMRP'!$A$4:$B$2689,2,0),0)</f>
        <v>0</v>
      </c>
      <c r="L501" s="1" t="n">
        <f aca="false">IFERROR(VLOOKUP(A501,'[2]Pivot HorizontalMRP'!$A$4:$C$2689,3,0),0)</f>
        <v>4346</v>
      </c>
      <c r="M501" s="1" t="n">
        <f aca="false">IFERROR(VLOOKUP(A501,'[2]Pivot HorizontalMRP'!$A$4:$D$2689,0.4,0),0)</f>
        <v>0</v>
      </c>
      <c r="N501" s="1" t="n">
        <f aca="false">IFERROR(VLOOKUP(A501,'[2]Pivot HorizontalMRP'!$A$4:$E$2689,5,0),0)</f>
        <v>6000</v>
      </c>
      <c r="O501" s="1" t="n">
        <f aca="false">K501+L501</f>
        <v>4346</v>
      </c>
      <c r="P501" s="1" t="n">
        <f aca="false">K501+L501+M501+N501</f>
        <v>10346</v>
      </c>
      <c r="Q501" s="1" t="n">
        <f aca="false">IFERROR(VLOOKUP(A501,'[2]Pivot HorizontalMRP'!$A$4:$F$2689,6,0),0)</f>
        <v>2664</v>
      </c>
      <c r="R501" s="1" t="n">
        <f aca="false">IFERROR(VLOOKUP(A501,'[2]Pivot HorizontalMRP'!$A$4:$G$2689,7,0),0)</f>
        <v>1932</v>
      </c>
      <c r="S501" s="1" t="n">
        <f aca="false">IFERROR(VLOOKUP(A501,'[2]Pivot HorizontalMRP'!$A$4:$H$2689,8,0),0)</f>
        <v>1881</v>
      </c>
      <c r="T501" s="1" t="n">
        <f aca="false">IFERROR(VLOOKUP(A501,'[2]Pivot HorizontalMRP'!$A$4:$I$2689,9,0),0)</f>
        <v>1211</v>
      </c>
      <c r="U501" s="1" t="n">
        <f aca="false">IF(I501="delivery",O501-SUM(Q501+R501),IF(I501="PO",P501-SUM(Q501:R501)))</f>
        <v>-250</v>
      </c>
      <c r="V501" s="81" t="n">
        <v>0.237</v>
      </c>
      <c r="W501" s="81"/>
      <c r="X501" s="81" t="n">
        <f aca="false">W501-V501</f>
        <v>-0.237</v>
      </c>
      <c r="Y501" s="81"/>
      <c r="Z501" s="81"/>
      <c r="AA501" s="81"/>
      <c r="AB501" s="81"/>
      <c r="AC501" s="81"/>
      <c r="AD501" s="81"/>
      <c r="AE501" s="81"/>
      <c r="AF501" s="81"/>
      <c r="AG501" s="81"/>
      <c r="AH501" s="81"/>
      <c r="AI501" s="81"/>
      <c r="AJ501" s="81"/>
      <c r="AK501" s="81"/>
      <c r="AL501" s="81"/>
      <c r="AM501" s="81"/>
      <c r="AN501" s="81"/>
      <c r="AO501" s="81" t="str">
        <f aca="false">D501</f>
        <v>Sanmina</v>
      </c>
      <c r="AP501" s="1" t="s">
        <v>2011</v>
      </c>
      <c r="AQ501" s="1"/>
      <c r="AR501" s="1"/>
      <c r="AS501" s="1"/>
      <c r="AT501" s="1"/>
      <c r="AU501" s="1"/>
      <c r="AV501" s="1"/>
      <c r="AW501" s="1"/>
      <c r="AX501" s="1"/>
      <c r="AY501" s="1"/>
      <c r="AZ501" s="1"/>
      <c r="BA501" s="1"/>
      <c r="BB501" s="1"/>
      <c r="BC501" s="1"/>
      <c r="BD501" s="1"/>
      <c r="BE501" s="1"/>
      <c r="BF501" s="1" t="s">
        <v>14668</v>
      </c>
      <c r="BG501" s="1" t="s">
        <v>183</v>
      </c>
      <c r="BH501" s="1"/>
      <c r="BI501" s="1"/>
    </row>
    <row r="502" customFormat="false" ht="12.75" hidden="false" customHeight="false" outlineLevel="0" collapsed="false">
      <c r="A502" s="1" t="s">
        <v>6848</v>
      </c>
      <c r="B502" s="1" t="s">
        <v>6849</v>
      </c>
      <c r="C502" s="1" t="s">
        <v>177</v>
      </c>
      <c r="D502" s="1" t="s">
        <v>1471</v>
      </c>
      <c r="E502" s="1" t="s">
        <v>6850</v>
      </c>
      <c r="F502" s="1" t="s">
        <v>6851</v>
      </c>
      <c r="G502" s="1" t="n">
        <v>48</v>
      </c>
      <c r="H502" s="1" t="n">
        <v>250</v>
      </c>
      <c r="I502" s="101" t="s">
        <v>180</v>
      </c>
      <c r="J502" s="1"/>
      <c r="K502" s="1" t="n">
        <f aca="false">IFERROR(VLOOKUP(A502,'[2]Pivot HorizontalMRP'!$A$4:$B$2689,2,0),0)</f>
        <v>0</v>
      </c>
      <c r="L502" s="1" t="n">
        <f aca="false">IFERROR(VLOOKUP(A502,'[2]Pivot HorizontalMRP'!$A$4:$C$2689,3,0),0)</f>
        <v>434</v>
      </c>
      <c r="M502" s="1" t="n">
        <f aca="false">IFERROR(VLOOKUP(A502,'[2]Pivot HorizontalMRP'!$A$4:$D$2689,0.4,0),0)</f>
        <v>0</v>
      </c>
      <c r="N502" s="1" t="n">
        <f aca="false">IFERROR(VLOOKUP(A502,'[2]Pivot HorizontalMRP'!$A$4:$E$2689,5,0),0)</f>
        <v>5000</v>
      </c>
      <c r="O502" s="1" t="n">
        <f aca="false">K502+L502</f>
        <v>434</v>
      </c>
      <c r="P502" s="1" t="n">
        <f aca="false">K502+L502+M502+N502</f>
        <v>5434</v>
      </c>
      <c r="Q502" s="1" t="n">
        <f aca="false">IFERROR(VLOOKUP(A502,'[2]Pivot HorizontalMRP'!$A$4:$F$2689,6,0),0)</f>
        <v>503</v>
      </c>
      <c r="R502" s="1" t="n">
        <f aca="false">IFERROR(VLOOKUP(A502,'[2]Pivot HorizontalMRP'!$A$4:$G$2689,7,0),0)</f>
        <v>2722</v>
      </c>
      <c r="S502" s="1" t="n">
        <f aca="false">IFERROR(VLOOKUP(A502,'[2]Pivot HorizontalMRP'!$A$4:$H$2689,8,0),0)</f>
        <v>1292</v>
      </c>
      <c r="T502" s="1" t="n">
        <f aca="false">IFERROR(VLOOKUP(A502,'[2]Pivot HorizontalMRP'!$A$4:$I$2689,9,0),0)</f>
        <v>1100</v>
      </c>
      <c r="U502" s="1" t="n">
        <f aca="false">IF(I502="delivery",O502-SUM(Q502+R502),IF(I502="PO",P502-SUM(Q502:R502)))</f>
        <v>-2791</v>
      </c>
      <c r="V502" s="81" t="n">
        <v>1.77</v>
      </c>
      <c r="W502" s="81"/>
      <c r="X502" s="81" t="n">
        <f aca="false">W502-V502</f>
        <v>-1.77</v>
      </c>
      <c r="Y502" s="81"/>
      <c r="Z502" s="81"/>
      <c r="AA502" s="81"/>
      <c r="AB502" s="81"/>
      <c r="AC502" s="81"/>
      <c r="AD502" s="81"/>
      <c r="AE502" s="81"/>
      <c r="AF502" s="81"/>
      <c r="AG502" s="81"/>
      <c r="AH502" s="81"/>
      <c r="AI502" s="81"/>
      <c r="AJ502" s="81"/>
      <c r="AK502" s="81"/>
      <c r="AL502" s="81"/>
      <c r="AM502" s="81"/>
      <c r="AN502" s="81"/>
      <c r="AO502" s="81" t="str">
        <f aca="false">D502</f>
        <v>Sanmina</v>
      </c>
      <c r="AP502" s="1" t="s">
        <v>2011</v>
      </c>
      <c r="AQ502" s="1"/>
      <c r="AR502" s="1"/>
      <c r="AS502" s="1"/>
      <c r="AT502" s="1"/>
      <c r="AU502" s="1"/>
      <c r="AV502" s="1"/>
      <c r="AW502" s="1"/>
      <c r="AX502" s="1"/>
      <c r="AY502" s="1"/>
      <c r="AZ502" s="1"/>
      <c r="BA502" s="1"/>
      <c r="BB502" s="1"/>
      <c r="BC502" s="1"/>
      <c r="BD502" s="1"/>
      <c r="BE502" s="1"/>
      <c r="BF502" s="1" t="s">
        <v>14668</v>
      </c>
      <c r="BG502" s="1" t="s">
        <v>183</v>
      </c>
      <c r="BH502" s="1"/>
      <c r="BI502" s="1"/>
    </row>
    <row r="503" customFormat="false" ht="12.75" hidden="false" customHeight="false" outlineLevel="0" collapsed="false">
      <c r="A503" s="1" t="s">
        <v>6852</v>
      </c>
      <c r="B503" s="1" t="s">
        <v>6853</v>
      </c>
      <c r="C503" s="1" t="s">
        <v>177</v>
      </c>
      <c r="D503" s="1" t="s">
        <v>1471</v>
      </c>
      <c r="E503" s="1" t="s">
        <v>15050</v>
      </c>
      <c r="F503" s="1" t="s">
        <v>6855</v>
      </c>
      <c r="G503" s="1" t="n">
        <v>71</v>
      </c>
      <c r="H503" s="1" t="n">
        <v>3000</v>
      </c>
      <c r="I503" s="101" t="s">
        <v>180</v>
      </c>
      <c r="J503" s="1"/>
      <c r="K503" s="1" t="n">
        <f aca="false">IFERROR(VLOOKUP(A503,'[2]Pivot HorizontalMRP'!$A$4:$B$2689,2,0),0)</f>
        <v>0</v>
      </c>
      <c r="L503" s="1" t="n">
        <f aca="false">IFERROR(VLOOKUP(A503,'[2]Pivot HorizontalMRP'!$A$4:$C$2689,3,0),0)</f>
        <v>12262</v>
      </c>
      <c r="M503" s="1" t="n">
        <f aca="false">IFERROR(VLOOKUP(A503,'[2]Pivot HorizontalMRP'!$A$4:$D$2689,0.4,0),0)</f>
        <v>0</v>
      </c>
      <c r="N503" s="1" t="n">
        <f aca="false">IFERROR(VLOOKUP(A503,'[2]Pivot HorizontalMRP'!$A$4:$E$2689,5,0),0)</f>
        <v>6000</v>
      </c>
      <c r="O503" s="1" t="n">
        <f aca="false">K503+L503</f>
        <v>12262</v>
      </c>
      <c r="P503" s="1" t="n">
        <f aca="false">K503+L503+M503+N503</f>
        <v>18262</v>
      </c>
      <c r="Q503" s="1" t="n">
        <f aca="false">IFERROR(VLOOKUP(A503,'[2]Pivot HorizontalMRP'!$A$4:$F$2689,6,0),0)</f>
        <v>11173</v>
      </c>
      <c r="R503" s="1" t="n">
        <f aca="false">IFERROR(VLOOKUP(A503,'[2]Pivot HorizontalMRP'!$A$4:$G$2689,7,0),0)</f>
        <v>5044</v>
      </c>
      <c r="S503" s="1" t="n">
        <f aca="false">IFERROR(VLOOKUP(A503,'[2]Pivot HorizontalMRP'!$A$4:$H$2689,8,0),0)</f>
        <v>5167</v>
      </c>
      <c r="T503" s="1" t="n">
        <f aca="false">IFERROR(VLOOKUP(A503,'[2]Pivot HorizontalMRP'!$A$4:$I$2689,9,0),0)</f>
        <v>3205</v>
      </c>
      <c r="U503" s="1" t="n">
        <f aca="false">IF(I503="delivery",O503-SUM(Q503+R503),IF(I503="PO",P503-SUM(Q503:R503)))</f>
        <v>-3955</v>
      </c>
      <c r="V503" s="81" t="n">
        <v>0.16536</v>
      </c>
      <c r="W503" s="81"/>
      <c r="X503" s="81" t="n">
        <f aca="false">W503-V503</f>
        <v>-0.16536</v>
      </c>
      <c r="Y503" s="81"/>
      <c r="Z503" s="81"/>
      <c r="AA503" s="81" t="n">
        <v>0.1419</v>
      </c>
      <c r="AB503" s="81"/>
      <c r="AC503" s="81"/>
      <c r="AD503" s="81"/>
      <c r="AE503" s="81"/>
      <c r="AF503" s="81"/>
      <c r="AG503" s="81"/>
      <c r="AH503" s="81"/>
      <c r="AI503" s="81"/>
      <c r="AJ503" s="81"/>
      <c r="AK503" s="81"/>
      <c r="AL503" s="81"/>
      <c r="AM503" s="81"/>
      <c r="AN503" s="81"/>
      <c r="AO503" s="81" t="str">
        <f aca="false">D503</f>
        <v>Sanmina</v>
      </c>
      <c r="AP503" s="1" t="s">
        <v>2011</v>
      </c>
      <c r="AQ503" s="1"/>
      <c r="AR503" s="1"/>
      <c r="AS503" s="1"/>
      <c r="AT503" s="1"/>
      <c r="AU503" s="1"/>
      <c r="AV503" s="1"/>
      <c r="AW503" s="1"/>
      <c r="AX503" s="1"/>
      <c r="AY503" s="1"/>
      <c r="AZ503" s="1"/>
      <c r="BA503" s="1"/>
      <c r="BB503" s="1"/>
      <c r="BC503" s="1"/>
      <c r="BD503" s="1"/>
      <c r="BE503" s="1"/>
      <c r="BF503" s="1" t="s">
        <v>14668</v>
      </c>
      <c r="BG503" s="1" t="s">
        <v>183</v>
      </c>
      <c r="BH503" s="1"/>
      <c r="BI503" s="1"/>
    </row>
    <row r="504" customFormat="false" ht="12.75" hidden="false" customHeight="false" outlineLevel="0" collapsed="false">
      <c r="A504" s="1" t="s">
        <v>6864</v>
      </c>
      <c r="B504" s="1" t="s">
        <v>6865</v>
      </c>
      <c r="C504" s="1" t="s">
        <v>177</v>
      </c>
      <c r="D504" s="1" t="s">
        <v>1471</v>
      </c>
      <c r="E504" s="1" t="s">
        <v>15051</v>
      </c>
      <c r="F504" s="1" t="s">
        <v>15052</v>
      </c>
      <c r="G504" s="1" t="n">
        <v>86</v>
      </c>
      <c r="H504" s="1" t="n">
        <v>3000</v>
      </c>
      <c r="I504" s="101" t="s">
        <v>180</v>
      </c>
      <c r="J504" s="1"/>
      <c r="K504" s="1" t="n">
        <f aca="false">IFERROR(VLOOKUP(A504,'[2]Pivot HorizontalMRP'!$A$4:$B$2689,2,0),0)</f>
        <v>0</v>
      </c>
      <c r="L504" s="1" t="n">
        <f aca="false">IFERROR(VLOOKUP(A504,'[2]Pivot HorizontalMRP'!$A$4:$C$2689,3,0),0)</f>
        <v>4206</v>
      </c>
      <c r="M504" s="1" t="n">
        <f aca="false">IFERROR(VLOOKUP(A504,'[2]Pivot HorizontalMRP'!$A$4:$D$2689,0.4,0),0)</f>
        <v>0</v>
      </c>
      <c r="N504" s="1" t="n">
        <f aca="false">IFERROR(VLOOKUP(A504,'[2]Pivot HorizontalMRP'!$A$4:$E$2689,5,0),0)</f>
        <v>0</v>
      </c>
      <c r="O504" s="1" t="n">
        <f aca="false">K504+L504</f>
        <v>4206</v>
      </c>
      <c r="P504" s="1" t="n">
        <f aca="false">K504+L504+M504+N504</f>
        <v>4206</v>
      </c>
      <c r="Q504" s="1" t="n">
        <f aca="false">IFERROR(VLOOKUP(A504,'[2]Pivot HorizontalMRP'!$A$4:$F$2689,6,0),0)</f>
        <v>3990</v>
      </c>
      <c r="R504" s="1" t="n">
        <f aca="false">IFERROR(VLOOKUP(A504,'[2]Pivot HorizontalMRP'!$A$4:$G$2689,7,0),0)</f>
        <v>7158</v>
      </c>
      <c r="S504" s="1" t="n">
        <f aca="false">IFERROR(VLOOKUP(A504,'[2]Pivot HorizontalMRP'!$A$4:$H$2689,8,0),0)</f>
        <v>10380</v>
      </c>
      <c r="T504" s="1" t="n">
        <f aca="false">IFERROR(VLOOKUP(A504,'[2]Pivot HorizontalMRP'!$A$4:$I$2689,9,0),0)</f>
        <v>5328</v>
      </c>
      <c r="U504" s="1" t="n">
        <f aca="false">IF(I504="delivery",O504-SUM(Q504+R504),IF(I504="PO",P504-SUM(Q504:R504)))</f>
        <v>-6942</v>
      </c>
      <c r="V504" s="81" t="n">
        <v>0.006901</v>
      </c>
      <c r="W504" s="81"/>
      <c r="X504" s="81" t="n">
        <f aca="false">W504-V504</f>
        <v>-0.006901</v>
      </c>
      <c r="Y504" s="81"/>
      <c r="Z504" s="81"/>
      <c r="AA504" s="81" t="n">
        <v>0.7245</v>
      </c>
      <c r="AB504" s="81"/>
      <c r="AC504" s="81"/>
      <c r="AD504" s="81"/>
      <c r="AE504" s="81"/>
      <c r="AF504" s="81"/>
      <c r="AG504" s="81"/>
      <c r="AH504" s="81"/>
      <c r="AI504" s="81"/>
      <c r="AJ504" s="81"/>
      <c r="AK504" s="81"/>
      <c r="AL504" s="81"/>
      <c r="AM504" s="81"/>
      <c r="AN504" s="81"/>
      <c r="AO504" s="81" t="str">
        <f aca="false">D504</f>
        <v>Sanmina</v>
      </c>
      <c r="AP504" s="1" t="s">
        <v>2011</v>
      </c>
      <c r="AQ504" s="1"/>
      <c r="AR504" s="1"/>
      <c r="AS504" s="1"/>
      <c r="AT504" s="1"/>
      <c r="AU504" s="1"/>
      <c r="AV504" s="1"/>
      <c r="AW504" s="1"/>
      <c r="AX504" s="1"/>
      <c r="AY504" s="1"/>
      <c r="AZ504" s="1"/>
      <c r="BA504" s="1"/>
      <c r="BB504" s="1"/>
      <c r="BC504" s="1"/>
      <c r="BD504" s="1"/>
      <c r="BE504" s="1"/>
      <c r="BF504" s="1" t="s">
        <v>14668</v>
      </c>
      <c r="BG504" s="1" t="s">
        <v>183</v>
      </c>
      <c r="BH504" s="1"/>
      <c r="BI504" s="1"/>
    </row>
    <row r="505" customFormat="false" ht="12.75" hidden="false" customHeight="false" outlineLevel="0" collapsed="false">
      <c r="A505" s="1" t="s">
        <v>6888</v>
      </c>
      <c r="B505" s="1" t="s">
        <v>6889</v>
      </c>
      <c r="C505" s="1" t="s">
        <v>177</v>
      </c>
      <c r="D505" s="1" t="s">
        <v>1471</v>
      </c>
      <c r="E505" s="1" t="s">
        <v>15053</v>
      </c>
      <c r="F505" s="1" t="s">
        <v>6891</v>
      </c>
      <c r="G505" s="1" t="n">
        <v>73</v>
      </c>
      <c r="H505" s="1" t="n">
        <v>3000</v>
      </c>
      <c r="I505" s="101" t="s">
        <v>180</v>
      </c>
      <c r="J505" s="1"/>
      <c r="K505" s="1" t="n">
        <f aca="false">IFERROR(VLOOKUP(A505,'[2]Pivot HorizontalMRP'!$A$4:$B$2689,2,0),0)</f>
        <v>0</v>
      </c>
      <c r="L505" s="1" t="n">
        <f aca="false">IFERROR(VLOOKUP(A505,'[2]Pivot HorizontalMRP'!$A$4:$C$2689,3,0),0)</f>
        <v>774</v>
      </c>
      <c r="M505" s="1" t="n">
        <f aca="false">IFERROR(VLOOKUP(A505,'[2]Pivot HorizontalMRP'!$A$4:$D$2689,0.4,0),0)</f>
        <v>0</v>
      </c>
      <c r="N505" s="1" t="n">
        <f aca="false">IFERROR(VLOOKUP(A505,'[2]Pivot HorizontalMRP'!$A$4:$E$2689,5,0),0)</f>
        <v>0</v>
      </c>
      <c r="O505" s="1" t="n">
        <f aca="false">K505+L505</f>
        <v>774</v>
      </c>
      <c r="P505" s="1" t="n">
        <f aca="false">K505+L505+M505+N505</f>
        <v>774</v>
      </c>
      <c r="Q505" s="1" t="n">
        <f aca="false">IFERROR(VLOOKUP(A505,'[2]Pivot HorizontalMRP'!$A$4:$F$2689,6,0),0)</f>
        <v>84</v>
      </c>
      <c r="R505" s="1" t="n">
        <f aca="false">IFERROR(VLOOKUP(A505,'[2]Pivot HorizontalMRP'!$A$4:$G$2689,7,0),0)</f>
        <v>0</v>
      </c>
      <c r="S505" s="1" t="n">
        <f aca="false">IFERROR(VLOOKUP(A505,'[2]Pivot HorizontalMRP'!$A$4:$H$2689,8,0),0)</f>
        <v>0</v>
      </c>
      <c r="T505" s="1" t="n">
        <f aca="false">IFERROR(VLOOKUP(A505,'[2]Pivot HorizontalMRP'!$A$4:$I$2689,9,0),0)</f>
        <v>0</v>
      </c>
      <c r="U505" s="1" t="n">
        <f aca="false">IF(I505="delivery",O505-SUM(Q505+R505),IF(I505="PO",P505-SUM(Q505:R505)))</f>
        <v>690</v>
      </c>
      <c r="V505" s="81" t="n">
        <v>0.482</v>
      </c>
      <c r="W505" s="81"/>
      <c r="X505" s="81" t="n">
        <f aca="false">W505-V505</f>
        <v>-0.482</v>
      </c>
      <c r="Y505" s="81"/>
      <c r="Z505" s="81"/>
      <c r="AA505" s="81" t="n">
        <v>0.482</v>
      </c>
      <c r="AB505" s="81"/>
      <c r="AC505" s="81"/>
      <c r="AD505" s="81"/>
      <c r="AE505" s="81"/>
      <c r="AF505" s="81"/>
      <c r="AG505" s="81"/>
      <c r="AH505" s="81"/>
      <c r="AI505" s="81"/>
      <c r="AJ505" s="81"/>
      <c r="AK505" s="81"/>
      <c r="AL505" s="81"/>
      <c r="AM505" s="81"/>
      <c r="AN505" s="81"/>
      <c r="AO505" s="81" t="str">
        <f aca="false">D505</f>
        <v>Sanmina</v>
      </c>
      <c r="AP505" s="1" t="s">
        <v>2011</v>
      </c>
      <c r="AQ505" s="1"/>
      <c r="AR505" s="1"/>
      <c r="AS505" s="1"/>
      <c r="AT505" s="1"/>
      <c r="AU505" s="1"/>
      <c r="AV505" s="1"/>
      <c r="AW505" s="1"/>
      <c r="AX505" s="1"/>
      <c r="AY505" s="1"/>
      <c r="AZ505" s="1"/>
      <c r="BA505" s="1"/>
      <c r="BB505" s="1"/>
      <c r="BC505" s="1"/>
      <c r="BD505" s="1"/>
      <c r="BE505" s="1"/>
      <c r="BF505" s="1" t="s">
        <v>14668</v>
      </c>
      <c r="BG505" s="1" t="s">
        <v>183</v>
      </c>
      <c r="BH505" s="1"/>
      <c r="BI505" s="1"/>
    </row>
    <row r="506" customFormat="false" ht="12.75" hidden="false" customHeight="false" outlineLevel="0" collapsed="false">
      <c r="A506" s="1" t="s">
        <v>6892</v>
      </c>
      <c r="B506" s="1" t="s">
        <v>6893</v>
      </c>
      <c r="C506" s="1" t="s">
        <v>177</v>
      </c>
      <c r="D506" s="1" t="s">
        <v>1471</v>
      </c>
      <c r="E506" s="1" t="s">
        <v>15054</v>
      </c>
      <c r="F506" s="1" t="s">
        <v>6895</v>
      </c>
      <c r="G506" s="1" t="n">
        <v>73</v>
      </c>
      <c r="H506" s="1" t="n">
        <v>2500</v>
      </c>
      <c r="I506" s="101" t="s">
        <v>180</v>
      </c>
      <c r="J506" s="1"/>
      <c r="K506" s="1" t="n">
        <f aca="false">IFERROR(VLOOKUP(A506,'[2]Pivot HorizontalMRP'!$A$4:$B$2689,2,0),0)</f>
        <v>0</v>
      </c>
      <c r="L506" s="1" t="n">
        <f aca="false">IFERROR(VLOOKUP(A506,'[2]Pivot HorizontalMRP'!$A$4:$C$2689,3,0),0)</f>
        <v>2979</v>
      </c>
      <c r="M506" s="1" t="n">
        <f aca="false">IFERROR(VLOOKUP(A506,'[2]Pivot HorizontalMRP'!$A$4:$D$2689,0.4,0),0)</f>
        <v>0</v>
      </c>
      <c r="N506" s="1" t="n">
        <f aca="false">IFERROR(VLOOKUP(A506,'[2]Pivot HorizontalMRP'!$A$4:$E$2689,5,0),0)</f>
        <v>7500</v>
      </c>
      <c r="O506" s="1" t="n">
        <f aca="false">K506+L506</f>
        <v>2979</v>
      </c>
      <c r="P506" s="1" t="n">
        <f aca="false">K506+L506+M506+N506</f>
        <v>10479</v>
      </c>
      <c r="Q506" s="1" t="n">
        <f aca="false">IFERROR(VLOOKUP(A506,'[2]Pivot HorizontalMRP'!$A$4:$F$2689,6,0),0)</f>
        <v>6075</v>
      </c>
      <c r="R506" s="1" t="n">
        <f aca="false">IFERROR(VLOOKUP(A506,'[2]Pivot HorizontalMRP'!$A$4:$G$2689,7,0),0)</f>
        <v>7631</v>
      </c>
      <c r="S506" s="1" t="n">
        <f aca="false">IFERROR(VLOOKUP(A506,'[2]Pivot HorizontalMRP'!$A$4:$H$2689,8,0),0)</f>
        <v>6590</v>
      </c>
      <c r="T506" s="1" t="n">
        <f aca="false">IFERROR(VLOOKUP(A506,'[2]Pivot HorizontalMRP'!$A$4:$I$2689,9,0),0)</f>
        <v>4502</v>
      </c>
      <c r="U506" s="1" t="n">
        <f aca="false">IF(I506="delivery",O506-SUM(Q506+R506),IF(I506="PO",P506-SUM(Q506:R506)))</f>
        <v>-10727</v>
      </c>
      <c r="V506" s="81" t="n">
        <v>0.28</v>
      </c>
      <c r="W506" s="81"/>
      <c r="X506" s="81" t="n">
        <f aca="false">W506-V506</f>
        <v>-0.28</v>
      </c>
      <c r="Y506" s="81"/>
      <c r="Z506" s="81"/>
      <c r="AA506" s="81" t="n">
        <v>0.29463</v>
      </c>
      <c r="AB506" s="81"/>
      <c r="AC506" s="81"/>
      <c r="AD506" s="81"/>
      <c r="AE506" s="81"/>
      <c r="AF506" s="81"/>
      <c r="AG506" s="81"/>
      <c r="AH506" s="81"/>
      <c r="AI506" s="81"/>
      <c r="AJ506" s="81"/>
      <c r="AK506" s="81"/>
      <c r="AL506" s="81"/>
      <c r="AM506" s="81"/>
      <c r="AN506" s="81"/>
      <c r="AO506" s="81" t="str">
        <f aca="false">D506</f>
        <v>Sanmina</v>
      </c>
      <c r="AP506" s="1" t="s">
        <v>2011</v>
      </c>
      <c r="AQ506" s="1"/>
      <c r="AR506" s="1"/>
      <c r="AS506" s="1"/>
      <c r="AT506" s="1"/>
      <c r="AU506" s="1"/>
      <c r="AV506" s="1"/>
      <c r="AW506" s="1"/>
      <c r="AX506" s="1"/>
      <c r="AY506" s="1"/>
      <c r="AZ506" s="1"/>
      <c r="BA506" s="1"/>
      <c r="BB506" s="1"/>
      <c r="BC506" s="1"/>
      <c r="BD506" s="1"/>
      <c r="BE506" s="1"/>
      <c r="BF506" s="1" t="s">
        <v>14668</v>
      </c>
      <c r="BG506" s="1" t="s">
        <v>183</v>
      </c>
      <c r="BH506" s="1"/>
      <c r="BI506" s="1"/>
    </row>
    <row r="507" customFormat="false" ht="12.75" hidden="false" customHeight="false" outlineLevel="0" collapsed="false">
      <c r="A507" s="1" t="s">
        <v>6896</v>
      </c>
      <c r="B507" s="1" t="s">
        <v>6897</v>
      </c>
      <c r="C507" s="1" t="s">
        <v>177</v>
      </c>
      <c r="D507" s="1" t="s">
        <v>1471</v>
      </c>
      <c r="E507" s="1" t="s">
        <v>15055</v>
      </c>
      <c r="F507" s="1" t="s">
        <v>6899</v>
      </c>
      <c r="G507" s="1" t="n">
        <v>73</v>
      </c>
      <c r="H507" s="1" t="n">
        <v>3000</v>
      </c>
      <c r="I507" s="101" t="s">
        <v>180</v>
      </c>
      <c r="J507" s="1"/>
      <c r="K507" s="1" t="n">
        <f aca="false">IFERROR(VLOOKUP(A507,'[2]Pivot HorizontalMRP'!$A$4:$B$2689,2,0),0)</f>
        <v>0</v>
      </c>
      <c r="L507" s="1" t="n">
        <f aca="false">IFERROR(VLOOKUP(A507,'[2]Pivot HorizontalMRP'!$A$4:$C$2689,3,0),0)</f>
        <v>2651</v>
      </c>
      <c r="M507" s="1" t="n">
        <f aca="false">IFERROR(VLOOKUP(A507,'[2]Pivot HorizontalMRP'!$A$4:$D$2689,0.4,0),0)</f>
        <v>0</v>
      </c>
      <c r="N507" s="1" t="n">
        <f aca="false">IFERROR(VLOOKUP(A507,'[2]Pivot HorizontalMRP'!$A$4:$E$2689,5,0),0)</f>
        <v>0</v>
      </c>
      <c r="O507" s="1" t="n">
        <f aca="false">K507+L507</f>
        <v>2651</v>
      </c>
      <c r="P507" s="1" t="n">
        <f aca="false">K507+L507+M507+N507</f>
        <v>2651</v>
      </c>
      <c r="Q507" s="1" t="n">
        <f aca="false">IFERROR(VLOOKUP(A507,'[2]Pivot HorizontalMRP'!$A$4:$F$2689,6,0),0)</f>
        <v>736</v>
      </c>
      <c r="R507" s="1" t="n">
        <f aca="false">IFERROR(VLOOKUP(A507,'[2]Pivot HorizontalMRP'!$A$4:$G$2689,7,0),0)</f>
        <v>200</v>
      </c>
      <c r="S507" s="1" t="n">
        <f aca="false">IFERROR(VLOOKUP(A507,'[2]Pivot HorizontalMRP'!$A$4:$H$2689,8,0),0)</f>
        <v>256</v>
      </c>
      <c r="T507" s="1" t="n">
        <f aca="false">IFERROR(VLOOKUP(A507,'[2]Pivot HorizontalMRP'!$A$4:$I$2689,9,0),0)</f>
        <v>224</v>
      </c>
      <c r="U507" s="1" t="n">
        <f aca="false">IF(I507="delivery",O507-SUM(Q507+R507),IF(I507="PO",P507-SUM(Q507:R507)))</f>
        <v>1715</v>
      </c>
      <c r="V507" s="81" t="n">
        <v>1.3262</v>
      </c>
      <c r="W507" s="81"/>
      <c r="X507" s="81" t="n">
        <f aca="false">W507-V507</f>
        <v>-1.3262</v>
      </c>
      <c r="Y507" s="81"/>
      <c r="Z507" s="81"/>
      <c r="AA507" s="81" t="n">
        <v>1.327</v>
      </c>
      <c r="AB507" s="81"/>
      <c r="AC507" s="81"/>
      <c r="AD507" s="81"/>
      <c r="AE507" s="81"/>
      <c r="AF507" s="81"/>
      <c r="AG507" s="81"/>
      <c r="AH507" s="81"/>
      <c r="AI507" s="81"/>
      <c r="AJ507" s="81"/>
      <c r="AK507" s="81"/>
      <c r="AL507" s="81"/>
      <c r="AM507" s="81"/>
      <c r="AN507" s="81"/>
      <c r="AO507" s="81" t="str">
        <f aca="false">D507</f>
        <v>Sanmina</v>
      </c>
      <c r="AP507" s="1" t="s">
        <v>2011</v>
      </c>
      <c r="AQ507" s="1"/>
      <c r="AR507" s="1"/>
      <c r="AS507" s="1"/>
      <c r="AT507" s="1"/>
      <c r="AU507" s="1"/>
      <c r="AV507" s="1"/>
      <c r="AW507" s="1"/>
      <c r="AX507" s="1"/>
      <c r="AY507" s="1"/>
      <c r="AZ507" s="1"/>
      <c r="BA507" s="1"/>
      <c r="BB507" s="1"/>
      <c r="BC507" s="1"/>
      <c r="BD507" s="1"/>
      <c r="BE507" s="1"/>
      <c r="BF507" s="1" t="s">
        <v>14668</v>
      </c>
      <c r="BG507" s="1" t="s">
        <v>183</v>
      </c>
      <c r="BH507" s="1"/>
      <c r="BI507" s="1"/>
    </row>
    <row r="508" customFormat="false" ht="12.75" hidden="false" customHeight="false" outlineLevel="0" collapsed="false">
      <c r="A508" s="1" t="s">
        <v>6904</v>
      </c>
      <c r="B508" s="1" t="s">
        <v>6905</v>
      </c>
      <c r="C508" s="1" t="s">
        <v>177</v>
      </c>
      <c r="D508" s="1" t="s">
        <v>1471</v>
      </c>
      <c r="E508" s="1" t="s">
        <v>15055</v>
      </c>
      <c r="F508" s="1" t="s">
        <v>6907</v>
      </c>
      <c r="G508" s="1" t="n">
        <v>73</v>
      </c>
      <c r="H508" s="1" t="n">
        <v>3000</v>
      </c>
      <c r="I508" s="101" t="s">
        <v>180</v>
      </c>
      <c r="J508" s="1"/>
      <c r="K508" s="1" t="n">
        <f aca="false">IFERROR(VLOOKUP(A508,'[2]Pivot HorizontalMRP'!$A$4:$B$2689,2,0),0)</f>
        <v>0</v>
      </c>
      <c r="L508" s="1" t="n">
        <f aca="false">IFERROR(VLOOKUP(A508,'[2]Pivot HorizontalMRP'!$A$4:$C$2689,3,0),0)</f>
        <v>10154</v>
      </c>
      <c r="M508" s="1" t="n">
        <f aca="false">IFERROR(VLOOKUP(A508,'[2]Pivot HorizontalMRP'!$A$4:$D$2689,0.4,0),0)</f>
        <v>0</v>
      </c>
      <c r="N508" s="1" t="n">
        <f aca="false">IFERROR(VLOOKUP(A508,'[2]Pivot HorizontalMRP'!$A$4:$E$2689,5,0),0)</f>
        <v>9000</v>
      </c>
      <c r="O508" s="1" t="n">
        <f aca="false">K508+L508</f>
        <v>10154</v>
      </c>
      <c r="P508" s="1" t="n">
        <f aca="false">K508+L508+M508+N508</f>
        <v>19154</v>
      </c>
      <c r="Q508" s="1" t="n">
        <f aca="false">IFERROR(VLOOKUP(A508,'[2]Pivot HorizontalMRP'!$A$4:$F$2689,6,0),0)</f>
        <v>12948</v>
      </c>
      <c r="R508" s="1" t="n">
        <f aca="false">IFERROR(VLOOKUP(A508,'[2]Pivot HorizontalMRP'!$A$4:$G$2689,7,0),0)</f>
        <v>16878</v>
      </c>
      <c r="S508" s="1" t="n">
        <f aca="false">IFERROR(VLOOKUP(A508,'[2]Pivot HorizontalMRP'!$A$4:$H$2689,8,0),0)</f>
        <v>14085</v>
      </c>
      <c r="T508" s="1" t="n">
        <f aca="false">IFERROR(VLOOKUP(A508,'[2]Pivot HorizontalMRP'!$A$4:$I$2689,9,0),0)</f>
        <v>8914</v>
      </c>
      <c r="U508" s="1" t="n">
        <f aca="false">IF(I508="delivery",O508-SUM(Q508+R508),IF(I508="PO",P508-SUM(Q508:R508)))</f>
        <v>-19672</v>
      </c>
      <c r="V508" s="81" t="n">
        <v>1.28684</v>
      </c>
      <c r="W508" s="81"/>
      <c r="X508" s="81" t="n">
        <f aca="false">W508-V508</f>
        <v>-1.28684</v>
      </c>
      <c r="Y508" s="81"/>
      <c r="Z508" s="81"/>
      <c r="AA508" s="81" t="n">
        <v>1.28684</v>
      </c>
      <c r="AB508" s="81"/>
      <c r="AC508" s="81"/>
      <c r="AD508" s="81"/>
      <c r="AE508" s="81"/>
      <c r="AF508" s="81"/>
      <c r="AG508" s="81"/>
      <c r="AH508" s="81"/>
      <c r="AI508" s="81"/>
      <c r="AJ508" s="81"/>
      <c r="AK508" s="81"/>
      <c r="AL508" s="81"/>
      <c r="AM508" s="81"/>
      <c r="AN508" s="81"/>
      <c r="AO508" s="81" t="str">
        <f aca="false">D508</f>
        <v>Sanmina</v>
      </c>
      <c r="AP508" s="1" t="s">
        <v>2011</v>
      </c>
      <c r="AQ508" s="1"/>
      <c r="AR508" s="1"/>
      <c r="AS508" s="1"/>
      <c r="AT508" s="1"/>
      <c r="AU508" s="1"/>
      <c r="AV508" s="1"/>
      <c r="AW508" s="1"/>
      <c r="AX508" s="1"/>
      <c r="AY508" s="1"/>
      <c r="AZ508" s="1"/>
      <c r="BA508" s="1"/>
      <c r="BB508" s="1"/>
      <c r="BC508" s="1"/>
      <c r="BD508" s="1"/>
      <c r="BE508" s="1"/>
      <c r="BF508" s="1" t="s">
        <v>14668</v>
      </c>
      <c r="BG508" s="1" t="s">
        <v>183</v>
      </c>
      <c r="BH508" s="1"/>
      <c r="BI508" s="1"/>
    </row>
    <row r="509" customFormat="false" ht="12.75" hidden="false" customHeight="false" outlineLevel="0" collapsed="false">
      <c r="A509" s="1" t="s">
        <v>6912</v>
      </c>
      <c r="B509" s="1" t="s">
        <v>6913</v>
      </c>
      <c r="C509" s="1" t="s">
        <v>177</v>
      </c>
      <c r="D509" s="1" t="s">
        <v>1471</v>
      </c>
      <c r="E509" s="1" t="s">
        <v>15056</v>
      </c>
      <c r="F509" s="1" t="s">
        <v>6915</v>
      </c>
      <c r="G509" s="1" t="n">
        <v>33</v>
      </c>
      <c r="H509" s="1" t="n">
        <v>7500</v>
      </c>
      <c r="I509" s="101" t="s">
        <v>180</v>
      </c>
      <c r="J509" s="1"/>
      <c r="K509" s="1" t="n">
        <f aca="false">IFERROR(VLOOKUP(A509,'[2]Pivot HorizontalMRP'!$A$4:$B$2689,2,0),0)</f>
        <v>0</v>
      </c>
      <c r="L509" s="1" t="n">
        <f aca="false">IFERROR(VLOOKUP(A509,'[2]Pivot HorizontalMRP'!$A$4:$C$2689,3,0),0)</f>
        <v>1018</v>
      </c>
      <c r="M509" s="1" t="n">
        <f aca="false">IFERROR(VLOOKUP(A509,'[2]Pivot HorizontalMRP'!$A$4:$D$2689,0.4,0),0)</f>
        <v>0</v>
      </c>
      <c r="N509" s="1" t="n">
        <f aca="false">IFERROR(VLOOKUP(A509,'[2]Pivot HorizontalMRP'!$A$4:$E$2689,5,0),0)</f>
        <v>0</v>
      </c>
      <c r="O509" s="1" t="n">
        <f aca="false">K509+L509</f>
        <v>1018</v>
      </c>
      <c r="P509" s="1" t="n">
        <f aca="false">K509+L509+M509+N509</f>
        <v>1018</v>
      </c>
      <c r="Q509" s="1" t="n">
        <f aca="false">IFERROR(VLOOKUP(A509,'[2]Pivot HorizontalMRP'!$A$4:$F$2689,6,0),0)</f>
        <v>691</v>
      </c>
      <c r="R509" s="1" t="n">
        <f aca="false">IFERROR(VLOOKUP(A509,'[2]Pivot HorizontalMRP'!$A$4:$G$2689,7,0),0)</f>
        <v>937</v>
      </c>
      <c r="S509" s="1" t="n">
        <f aca="false">IFERROR(VLOOKUP(A509,'[2]Pivot HorizontalMRP'!$A$4:$H$2689,8,0),0)</f>
        <v>894</v>
      </c>
      <c r="T509" s="1" t="n">
        <f aca="false">IFERROR(VLOOKUP(A509,'[2]Pivot HorizontalMRP'!$A$4:$I$2689,9,0),0)</f>
        <v>490</v>
      </c>
      <c r="U509" s="1" t="n">
        <f aca="false">IF(I509="delivery",O509-SUM(Q509+R509),IF(I509="PO",P509-SUM(Q509:R509)))</f>
        <v>-610</v>
      </c>
      <c r="V509" s="81" t="n">
        <v>0.424</v>
      </c>
      <c r="W509" s="81"/>
      <c r="X509" s="81" t="n">
        <f aca="false">W509-V509</f>
        <v>-0.424</v>
      </c>
      <c r="Y509" s="81"/>
      <c r="Z509" s="81"/>
      <c r="AA509" s="81" t="n">
        <v>0.4452</v>
      </c>
      <c r="AB509" s="81"/>
      <c r="AC509" s="81"/>
      <c r="AD509" s="81"/>
      <c r="AE509" s="81"/>
      <c r="AF509" s="81"/>
      <c r="AG509" s="81"/>
      <c r="AH509" s="81"/>
      <c r="AI509" s="81"/>
      <c r="AJ509" s="81"/>
      <c r="AK509" s="81"/>
      <c r="AL509" s="81"/>
      <c r="AM509" s="81"/>
      <c r="AN509" s="81"/>
      <c r="AO509" s="81" t="str">
        <f aca="false">D509</f>
        <v>Sanmina</v>
      </c>
      <c r="AP509" s="1" t="s">
        <v>2011</v>
      </c>
      <c r="AQ509" s="1"/>
      <c r="AR509" s="1"/>
      <c r="AS509" s="1"/>
      <c r="AT509" s="1"/>
      <c r="AU509" s="1"/>
      <c r="AV509" s="1"/>
      <c r="AW509" s="1"/>
      <c r="AX509" s="1"/>
      <c r="AY509" s="1"/>
      <c r="AZ509" s="1"/>
      <c r="BA509" s="1"/>
      <c r="BB509" s="1"/>
      <c r="BC509" s="1"/>
      <c r="BD509" s="1"/>
      <c r="BE509" s="1"/>
      <c r="BF509" s="1" t="s">
        <v>14668</v>
      </c>
      <c r="BG509" s="1" t="s">
        <v>183</v>
      </c>
      <c r="BH509" s="1"/>
      <c r="BI509" s="1"/>
    </row>
    <row r="510" customFormat="false" ht="12.75" hidden="false" customHeight="false" outlineLevel="0" collapsed="false">
      <c r="A510" s="1" t="s">
        <v>6916</v>
      </c>
      <c r="B510" s="1" t="s">
        <v>6917</v>
      </c>
      <c r="C510" s="1" t="s">
        <v>177</v>
      </c>
      <c r="D510" s="1" t="s">
        <v>1471</v>
      </c>
      <c r="E510" s="1" t="s">
        <v>15057</v>
      </c>
      <c r="F510" s="1" t="s">
        <v>6919</v>
      </c>
      <c r="G510" s="1" t="n">
        <v>43</v>
      </c>
      <c r="H510" s="1" t="n">
        <v>3000</v>
      </c>
      <c r="I510" s="101" t="s">
        <v>180</v>
      </c>
      <c r="J510" s="1"/>
      <c r="K510" s="1" t="n">
        <f aca="false">IFERROR(VLOOKUP(A510,'[2]Pivot HorizontalMRP'!$A$4:$B$2689,2,0),0)</f>
        <v>0</v>
      </c>
      <c r="L510" s="1" t="n">
        <f aca="false">IFERROR(VLOOKUP(A510,'[2]Pivot HorizontalMRP'!$A$4:$C$2689,3,0),0)</f>
        <v>2426</v>
      </c>
      <c r="M510" s="1" t="n">
        <f aca="false">IFERROR(VLOOKUP(A510,'[2]Pivot HorizontalMRP'!$A$4:$D$2689,0.4,0),0)</f>
        <v>0</v>
      </c>
      <c r="N510" s="1" t="n">
        <f aca="false">IFERROR(VLOOKUP(A510,'[2]Pivot HorizontalMRP'!$A$4:$E$2689,5,0),0)</f>
        <v>0</v>
      </c>
      <c r="O510" s="1" t="n">
        <f aca="false">K510+L510</f>
        <v>2426</v>
      </c>
      <c r="P510" s="1" t="n">
        <f aca="false">K510+L510+M510+N510</f>
        <v>2426</v>
      </c>
      <c r="Q510" s="1" t="n">
        <f aca="false">IFERROR(VLOOKUP(A510,'[2]Pivot HorizontalMRP'!$A$4:$F$2689,6,0),0)</f>
        <v>327</v>
      </c>
      <c r="R510" s="1" t="n">
        <f aca="false">IFERROR(VLOOKUP(A510,'[2]Pivot HorizontalMRP'!$A$4:$G$2689,7,0),0)</f>
        <v>485</v>
      </c>
      <c r="S510" s="1" t="n">
        <f aca="false">IFERROR(VLOOKUP(A510,'[2]Pivot HorizontalMRP'!$A$4:$H$2689,8,0),0)</f>
        <v>368</v>
      </c>
      <c r="T510" s="1" t="n">
        <f aca="false">IFERROR(VLOOKUP(A510,'[2]Pivot HorizontalMRP'!$A$4:$I$2689,9,0),0)</f>
        <v>121</v>
      </c>
      <c r="U510" s="1" t="n">
        <f aca="false">IF(I510="delivery",O510-SUM(Q510+R510),IF(I510="PO",P510-SUM(Q510:R510)))</f>
        <v>1614</v>
      </c>
      <c r="V510" s="81" t="n">
        <v>0.042</v>
      </c>
      <c r="W510" s="81"/>
      <c r="X510" s="81" t="n">
        <f aca="false">W510-V510</f>
        <v>-0.042</v>
      </c>
      <c r="Y510" s="81"/>
      <c r="Z510" s="81"/>
      <c r="AA510" s="81" t="n">
        <v>0.042</v>
      </c>
      <c r="AB510" s="81"/>
      <c r="AC510" s="81"/>
      <c r="AD510" s="81"/>
      <c r="AE510" s="81"/>
      <c r="AF510" s="81"/>
      <c r="AG510" s="81"/>
      <c r="AH510" s="81"/>
      <c r="AI510" s="81"/>
      <c r="AJ510" s="81"/>
      <c r="AK510" s="81"/>
      <c r="AL510" s="81"/>
      <c r="AM510" s="81"/>
      <c r="AN510" s="81"/>
      <c r="AO510" s="81" t="str">
        <f aca="false">D510</f>
        <v>Sanmina</v>
      </c>
      <c r="AP510" s="1" t="s">
        <v>2011</v>
      </c>
      <c r="AQ510" s="1"/>
      <c r="AR510" s="1"/>
      <c r="AS510" s="1"/>
      <c r="AT510" s="1"/>
      <c r="AU510" s="1"/>
      <c r="AV510" s="1"/>
      <c r="AW510" s="1"/>
      <c r="AX510" s="1"/>
      <c r="AY510" s="1"/>
      <c r="AZ510" s="1"/>
      <c r="BA510" s="1"/>
      <c r="BB510" s="1"/>
      <c r="BC510" s="1"/>
      <c r="BD510" s="1"/>
      <c r="BE510" s="1"/>
      <c r="BF510" s="1" t="s">
        <v>14668</v>
      </c>
      <c r="BG510" s="1" t="s">
        <v>183</v>
      </c>
      <c r="BH510" s="1"/>
      <c r="BI510" s="1"/>
    </row>
    <row r="511" customFormat="false" ht="12.75" hidden="false" customHeight="false" outlineLevel="0" collapsed="false">
      <c r="A511" s="1" t="s">
        <v>6920</v>
      </c>
      <c r="B511" s="1" t="s">
        <v>6921</v>
      </c>
      <c r="C511" s="1" t="s">
        <v>177</v>
      </c>
      <c r="D511" s="1" t="s">
        <v>1471</v>
      </c>
      <c r="E511" s="1" t="s">
        <v>15058</v>
      </c>
      <c r="F511" s="1" t="s">
        <v>6923</v>
      </c>
      <c r="G511" s="1" t="n">
        <v>73</v>
      </c>
      <c r="H511" s="1" t="n">
        <v>3000</v>
      </c>
      <c r="I511" s="101" t="s">
        <v>188</v>
      </c>
      <c r="J511" s="1"/>
      <c r="K511" s="1" t="n">
        <f aca="false">IFERROR(VLOOKUP(A511,'[2]Pivot HorizontalMRP'!$A$4:$B$2689,2,0),0)</f>
        <v>0</v>
      </c>
      <c r="L511" s="1" t="n">
        <f aca="false">IFERROR(VLOOKUP(A511,'[2]Pivot HorizontalMRP'!$A$4:$C$2689,3,0),0)</f>
        <v>4116</v>
      </c>
      <c r="M511" s="1" t="n">
        <f aca="false">IFERROR(VLOOKUP(A511,'[2]Pivot HorizontalMRP'!$A$4:$D$2689,0.4,0),0)</f>
        <v>0</v>
      </c>
      <c r="N511" s="1" t="n">
        <f aca="false">IFERROR(VLOOKUP(A511,'[2]Pivot HorizontalMRP'!$A$4:$E$2689,5,0),0)</f>
        <v>0</v>
      </c>
      <c r="O511" s="1" t="n">
        <f aca="false">K511+L511</f>
        <v>4116</v>
      </c>
      <c r="P511" s="1" t="n">
        <f aca="false">K511+L511+M511+N511</f>
        <v>4116</v>
      </c>
      <c r="Q511" s="1" t="n">
        <f aca="false">IFERROR(VLOOKUP(A511,'[2]Pivot HorizontalMRP'!$A$4:$F$2689,6,0),0)</f>
        <v>1382</v>
      </c>
      <c r="R511" s="1" t="n">
        <f aca="false">IFERROR(VLOOKUP(A511,'[2]Pivot HorizontalMRP'!$A$4:$G$2689,7,0),0)</f>
        <v>1874</v>
      </c>
      <c r="S511" s="1" t="n">
        <f aca="false">IFERROR(VLOOKUP(A511,'[2]Pivot HorizontalMRP'!$A$4:$H$2689,8,0),0)</f>
        <v>1788</v>
      </c>
      <c r="T511" s="1" t="n">
        <f aca="false">IFERROR(VLOOKUP(A511,'[2]Pivot HorizontalMRP'!$A$4:$I$2689,9,0),0)</f>
        <v>980</v>
      </c>
      <c r="U511" s="1" t="n">
        <f aca="false">IF(I511="delivery",O511-SUM(Q511+R511),IF(I511="PO",P511-SUM(Q511:R511)))</f>
        <v>860</v>
      </c>
      <c r="V511" s="81" t="n">
        <v>0.1113</v>
      </c>
      <c r="W511" s="81"/>
      <c r="X511" s="81" t="n">
        <f aca="false">W511-V511</f>
        <v>-0.1113</v>
      </c>
      <c r="Y511" s="81"/>
      <c r="Z511" s="81"/>
      <c r="AA511" s="81" t="n">
        <v>0.1113</v>
      </c>
      <c r="AB511" s="81"/>
      <c r="AC511" s="81"/>
      <c r="AD511" s="81"/>
      <c r="AE511" s="81"/>
      <c r="AF511" s="81"/>
      <c r="AG511" s="81"/>
      <c r="AH511" s="81"/>
      <c r="AI511" s="81"/>
      <c r="AJ511" s="81"/>
      <c r="AK511" s="81"/>
      <c r="AL511" s="81"/>
      <c r="AM511" s="81"/>
      <c r="AN511" s="81"/>
      <c r="AO511" s="81" t="str">
        <f aca="false">D511</f>
        <v>Sanmina</v>
      </c>
      <c r="AP511" s="1" t="s">
        <v>2011</v>
      </c>
      <c r="AQ511" s="1"/>
      <c r="AR511" s="1"/>
      <c r="AS511" s="1"/>
      <c r="AT511" s="1"/>
      <c r="AU511" s="1"/>
      <c r="AV511" s="1"/>
      <c r="AW511" s="1"/>
      <c r="AX511" s="1"/>
      <c r="AY511" s="1"/>
      <c r="AZ511" s="1"/>
      <c r="BA511" s="1"/>
      <c r="BB511" s="1"/>
      <c r="BC511" s="1"/>
      <c r="BD511" s="1"/>
      <c r="BE511" s="1"/>
      <c r="BF511" s="1" t="s">
        <v>14668</v>
      </c>
      <c r="BG511" s="1" t="s">
        <v>183</v>
      </c>
      <c r="BH511" s="1"/>
      <c r="BI511" s="1"/>
    </row>
    <row r="512" customFormat="false" ht="12.75" hidden="false" customHeight="false" outlineLevel="0" collapsed="false">
      <c r="A512" s="1" t="s">
        <v>6924</v>
      </c>
      <c r="B512" s="1" t="s">
        <v>6925</v>
      </c>
      <c r="C512" s="1" t="s">
        <v>177</v>
      </c>
      <c r="D512" s="1" t="s">
        <v>1471</v>
      </c>
      <c r="E512" s="1" t="s">
        <v>15059</v>
      </c>
      <c r="F512" s="1" t="s">
        <v>6927</v>
      </c>
      <c r="G512" s="1" t="n">
        <v>43</v>
      </c>
      <c r="H512" s="1" t="n">
        <v>3000</v>
      </c>
      <c r="I512" s="101" t="s">
        <v>180</v>
      </c>
      <c r="J512" s="1"/>
      <c r="K512" s="1" t="n">
        <f aca="false">IFERROR(VLOOKUP(A512,'[2]Pivot HorizontalMRP'!$A$4:$B$2689,2,0),0)</f>
        <v>0</v>
      </c>
      <c r="L512" s="1" t="n">
        <f aca="false">IFERROR(VLOOKUP(A512,'[2]Pivot HorizontalMRP'!$A$4:$C$2689,3,0),0)</f>
        <v>4141</v>
      </c>
      <c r="M512" s="1" t="n">
        <f aca="false">IFERROR(VLOOKUP(A512,'[2]Pivot HorizontalMRP'!$A$4:$D$2689,0.4,0),0)</f>
        <v>0</v>
      </c>
      <c r="N512" s="1" t="n">
        <f aca="false">IFERROR(VLOOKUP(A512,'[2]Pivot HorizontalMRP'!$A$4:$E$2689,5,0),0)</f>
        <v>3000</v>
      </c>
      <c r="O512" s="1" t="n">
        <f aca="false">K512+L512</f>
        <v>4141</v>
      </c>
      <c r="P512" s="1" t="n">
        <f aca="false">K512+L512+M512+N512</f>
        <v>7141</v>
      </c>
      <c r="Q512" s="1" t="n">
        <f aca="false">IFERROR(VLOOKUP(A512,'[2]Pivot HorizontalMRP'!$A$4:$F$2689,6,0),0)</f>
        <v>3364</v>
      </c>
      <c r="R512" s="1" t="n">
        <f aca="false">IFERROR(VLOOKUP(A512,'[2]Pivot HorizontalMRP'!$A$4:$G$2689,7,0),0)</f>
        <v>3594</v>
      </c>
      <c r="S512" s="1" t="n">
        <f aca="false">IFERROR(VLOOKUP(A512,'[2]Pivot HorizontalMRP'!$A$4:$H$2689,8,0),0)</f>
        <v>3024</v>
      </c>
      <c r="T512" s="1" t="n">
        <f aca="false">IFERROR(VLOOKUP(A512,'[2]Pivot HorizontalMRP'!$A$4:$I$2689,9,0),0)</f>
        <v>2088</v>
      </c>
      <c r="U512" s="1" t="n">
        <f aca="false">IF(I512="delivery",O512-SUM(Q512+R512),IF(I512="PO",P512-SUM(Q512:R512)))</f>
        <v>-2817</v>
      </c>
      <c r="V512" s="81" t="n">
        <v>0.02556</v>
      </c>
      <c r="W512" s="81"/>
      <c r="X512" s="81" t="n">
        <f aca="false">W512-V512</f>
        <v>-0.02556</v>
      </c>
      <c r="Y512" s="81"/>
      <c r="Z512" s="81"/>
      <c r="AA512" s="81" t="n">
        <v>0.02556</v>
      </c>
      <c r="AB512" s="81"/>
      <c r="AC512" s="81"/>
      <c r="AD512" s="81"/>
      <c r="AE512" s="81"/>
      <c r="AF512" s="81"/>
      <c r="AG512" s="81"/>
      <c r="AH512" s="81"/>
      <c r="AI512" s="81"/>
      <c r="AJ512" s="81"/>
      <c r="AK512" s="81"/>
      <c r="AL512" s="81"/>
      <c r="AM512" s="81"/>
      <c r="AN512" s="81"/>
      <c r="AO512" s="81" t="str">
        <f aca="false">D512</f>
        <v>Sanmina</v>
      </c>
      <c r="AP512" s="1" t="s">
        <v>2011</v>
      </c>
      <c r="AQ512" s="1"/>
      <c r="AR512" s="1"/>
      <c r="AS512" s="1"/>
      <c r="AT512" s="1"/>
      <c r="AU512" s="1"/>
      <c r="AV512" s="1"/>
      <c r="AW512" s="1"/>
      <c r="AX512" s="1"/>
      <c r="AY512" s="1"/>
      <c r="AZ512" s="1"/>
      <c r="BA512" s="1"/>
      <c r="BB512" s="1"/>
      <c r="BC512" s="1"/>
      <c r="BD512" s="1"/>
      <c r="BE512" s="1"/>
      <c r="BF512" s="1" t="s">
        <v>14668</v>
      </c>
      <c r="BG512" s="1" t="s">
        <v>183</v>
      </c>
      <c r="BH512" s="1"/>
      <c r="BI512" s="1"/>
    </row>
    <row r="513" customFormat="false" ht="12.75" hidden="false" customHeight="false" outlineLevel="0" collapsed="false">
      <c r="A513" s="1" t="s">
        <v>6928</v>
      </c>
      <c r="B513" s="1" t="s">
        <v>6929</v>
      </c>
      <c r="C513" s="1" t="s">
        <v>177</v>
      </c>
      <c r="D513" s="1" t="s">
        <v>1471</v>
      </c>
      <c r="E513" s="1" t="s">
        <v>15060</v>
      </c>
      <c r="F513" s="1" t="s">
        <v>6931</v>
      </c>
      <c r="G513" s="1" t="n">
        <v>73</v>
      </c>
      <c r="H513" s="1" t="n">
        <v>2500</v>
      </c>
      <c r="I513" s="101" t="s">
        <v>180</v>
      </c>
      <c r="J513" s="1"/>
      <c r="K513" s="1" t="n">
        <f aca="false">IFERROR(VLOOKUP(A513,'[2]Pivot HorizontalMRP'!$A$4:$B$2689,2,0),0)</f>
        <v>0</v>
      </c>
      <c r="L513" s="1" t="n">
        <f aca="false">IFERROR(VLOOKUP(A513,'[2]Pivot HorizontalMRP'!$A$4:$C$2689,3,0),0)</f>
        <v>2363</v>
      </c>
      <c r="M513" s="1" t="n">
        <f aca="false">IFERROR(VLOOKUP(A513,'[2]Pivot HorizontalMRP'!$A$4:$D$2689,0.4,0),0)</f>
        <v>0</v>
      </c>
      <c r="N513" s="1" t="n">
        <f aca="false">IFERROR(VLOOKUP(A513,'[2]Pivot HorizontalMRP'!$A$4:$E$2689,5,0),0)</f>
        <v>0</v>
      </c>
      <c r="O513" s="1" t="n">
        <f aca="false">K513+L513</f>
        <v>2363</v>
      </c>
      <c r="P513" s="1" t="n">
        <f aca="false">K513+L513+M513+N513</f>
        <v>2363</v>
      </c>
      <c r="Q513" s="1" t="n">
        <f aca="false">IFERROR(VLOOKUP(A513,'[2]Pivot HorizontalMRP'!$A$4:$F$2689,6,0),0)</f>
        <v>649</v>
      </c>
      <c r="R513" s="1" t="n">
        <f aca="false">IFERROR(VLOOKUP(A513,'[2]Pivot HorizontalMRP'!$A$4:$G$2689,7,0),0)</f>
        <v>820</v>
      </c>
      <c r="S513" s="1" t="n">
        <f aca="false">IFERROR(VLOOKUP(A513,'[2]Pivot HorizontalMRP'!$A$4:$H$2689,8,0),0)</f>
        <v>720</v>
      </c>
      <c r="T513" s="1" t="n">
        <f aca="false">IFERROR(VLOOKUP(A513,'[2]Pivot HorizontalMRP'!$A$4:$I$2689,9,0),0)</f>
        <v>326</v>
      </c>
      <c r="U513" s="1" t="n">
        <f aca="false">IF(I513="delivery",O513-SUM(Q513+R513),IF(I513="PO",P513-SUM(Q513:R513)))</f>
        <v>894</v>
      </c>
      <c r="V513" s="81" t="n">
        <v>1.196</v>
      </c>
      <c r="W513" s="81"/>
      <c r="X513" s="81" t="n">
        <f aca="false">W513-V513</f>
        <v>-1.196</v>
      </c>
      <c r="Y513" s="81"/>
      <c r="Z513" s="81"/>
      <c r="AA513" s="81"/>
      <c r="AB513" s="81"/>
      <c r="AC513" s="81"/>
      <c r="AD513" s="81"/>
      <c r="AE513" s="81"/>
      <c r="AF513" s="81"/>
      <c r="AG513" s="81"/>
      <c r="AH513" s="81"/>
      <c r="AI513" s="81"/>
      <c r="AJ513" s="81"/>
      <c r="AK513" s="81"/>
      <c r="AL513" s="81"/>
      <c r="AM513" s="81"/>
      <c r="AN513" s="81"/>
      <c r="AO513" s="81" t="str">
        <f aca="false">D513</f>
        <v>Sanmina</v>
      </c>
      <c r="AP513" s="1" t="s">
        <v>2011</v>
      </c>
      <c r="AQ513" s="1"/>
      <c r="AR513" s="1"/>
      <c r="AS513" s="1"/>
      <c r="AT513" s="1"/>
      <c r="AU513" s="1"/>
      <c r="AV513" s="1"/>
      <c r="AW513" s="1"/>
      <c r="AX513" s="1"/>
      <c r="AY513" s="1"/>
      <c r="AZ513" s="1"/>
      <c r="BA513" s="1"/>
      <c r="BB513" s="1"/>
      <c r="BC513" s="1"/>
      <c r="BD513" s="1"/>
      <c r="BE513" s="1"/>
      <c r="BF513" s="1" t="s">
        <v>14668</v>
      </c>
      <c r="BG513" s="1" t="s">
        <v>183</v>
      </c>
      <c r="BH513" s="1"/>
      <c r="BI513" s="1"/>
    </row>
    <row r="514" customFormat="false" ht="12.75" hidden="false" customHeight="false" outlineLevel="0" collapsed="false">
      <c r="A514" s="1" t="s">
        <v>6944</v>
      </c>
      <c r="B514" s="1" t="s">
        <v>6945</v>
      </c>
      <c r="C514" s="1" t="s">
        <v>177</v>
      </c>
      <c r="D514" s="1" t="s">
        <v>1471</v>
      </c>
      <c r="E514" s="1" t="s">
        <v>6946</v>
      </c>
      <c r="F514" s="1" t="s">
        <v>6947</v>
      </c>
      <c r="G514" s="1" t="n">
        <v>73</v>
      </c>
      <c r="H514" s="1" t="n">
        <v>3000</v>
      </c>
      <c r="I514" s="101" t="s">
        <v>180</v>
      </c>
      <c r="J514" s="1"/>
      <c r="K514" s="1" t="n">
        <f aca="false">IFERROR(VLOOKUP(A514,'[2]Pivot HorizontalMRP'!$A$4:$B$2689,2,0),0)</f>
        <v>0</v>
      </c>
      <c r="L514" s="1" t="n">
        <f aca="false">IFERROR(VLOOKUP(A514,'[2]Pivot HorizontalMRP'!$A$4:$C$2689,3,0),0)</f>
        <v>24017</v>
      </c>
      <c r="M514" s="1" t="n">
        <f aca="false">IFERROR(VLOOKUP(A514,'[2]Pivot HorizontalMRP'!$A$4:$D$2689,0.4,0),0)</f>
        <v>0</v>
      </c>
      <c r="N514" s="1" t="n">
        <f aca="false">IFERROR(VLOOKUP(A514,'[2]Pivot HorizontalMRP'!$A$4:$E$2689,5,0),0)</f>
        <v>0</v>
      </c>
      <c r="O514" s="1" t="n">
        <f aca="false">K514+L514</f>
        <v>24017</v>
      </c>
      <c r="P514" s="1" t="n">
        <f aca="false">K514+L514+M514+N514</f>
        <v>24017</v>
      </c>
      <c r="Q514" s="1" t="n">
        <f aca="false">IFERROR(VLOOKUP(A514,'[2]Pivot HorizontalMRP'!$A$4:$F$2689,6,0),0)</f>
        <v>21457</v>
      </c>
      <c r="R514" s="1" t="n">
        <f aca="false">IFERROR(VLOOKUP(A514,'[2]Pivot HorizontalMRP'!$A$4:$G$2689,7,0),0)</f>
        <v>19925</v>
      </c>
      <c r="S514" s="1" t="n">
        <f aca="false">IFERROR(VLOOKUP(A514,'[2]Pivot HorizontalMRP'!$A$4:$H$2689,8,0),0)</f>
        <v>20974</v>
      </c>
      <c r="T514" s="1" t="n">
        <f aca="false">IFERROR(VLOOKUP(A514,'[2]Pivot HorizontalMRP'!$A$4:$I$2689,9,0),0)</f>
        <v>12704</v>
      </c>
      <c r="U514" s="1" t="n">
        <f aca="false">IF(I514="delivery",O514-SUM(Q514+R514),IF(I514="PO",P514-SUM(Q514:R514)))</f>
        <v>-17365</v>
      </c>
      <c r="V514" s="81" t="n">
        <v>0.29</v>
      </c>
      <c r="W514" s="81"/>
      <c r="X514" s="81" t="n">
        <f aca="false">W514-V514</f>
        <v>-0.29</v>
      </c>
      <c r="Y514" s="81"/>
      <c r="Z514" s="81"/>
      <c r="AA514" s="81"/>
      <c r="AB514" s="81"/>
      <c r="AC514" s="81"/>
      <c r="AD514" s="81"/>
      <c r="AE514" s="81"/>
      <c r="AF514" s="81"/>
      <c r="AG514" s="81"/>
      <c r="AH514" s="81"/>
      <c r="AI514" s="81"/>
      <c r="AJ514" s="81"/>
      <c r="AK514" s="81"/>
      <c r="AL514" s="81"/>
      <c r="AM514" s="81"/>
      <c r="AN514" s="81"/>
      <c r="AO514" s="81" t="str">
        <f aca="false">D514</f>
        <v>Sanmina</v>
      </c>
      <c r="AP514" s="1" t="s">
        <v>2011</v>
      </c>
      <c r="AQ514" s="1"/>
      <c r="AR514" s="1"/>
      <c r="AS514" s="1"/>
      <c r="AT514" s="1"/>
      <c r="AU514" s="1"/>
      <c r="AV514" s="1"/>
      <c r="AW514" s="1"/>
      <c r="AX514" s="1"/>
      <c r="AY514" s="1"/>
      <c r="AZ514" s="1"/>
      <c r="BA514" s="1"/>
      <c r="BB514" s="1"/>
      <c r="BC514" s="1"/>
      <c r="BD514" s="1"/>
      <c r="BE514" s="1"/>
      <c r="BF514" s="1" t="s">
        <v>14668</v>
      </c>
      <c r="BG514" s="1" t="s">
        <v>183</v>
      </c>
      <c r="BH514" s="1"/>
      <c r="BI514" s="1"/>
    </row>
    <row r="515" customFormat="false" ht="12.75" hidden="false" customHeight="false" outlineLevel="0" collapsed="false">
      <c r="A515" s="1" t="s">
        <v>7004</v>
      </c>
      <c r="B515" s="1" t="s">
        <v>7005</v>
      </c>
      <c r="C515" s="1" t="s">
        <v>177</v>
      </c>
      <c r="D515" s="1" t="s">
        <v>1471</v>
      </c>
      <c r="E515" s="1" t="s">
        <v>15061</v>
      </c>
      <c r="F515" s="1" t="s">
        <v>7007</v>
      </c>
      <c r="G515" s="1" t="n">
        <v>53</v>
      </c>
      <c r="H515" s="1" t="n">
        <v>3000</v>
      </c>
      <c r="I515" s="101" t="s">
        <v>180</v>
      </c>
      <c r="J515" s="1"/>
      <c r="K515" s="1" t="n">
        <f aca="false">IFERROR(VLOOKUP(A515,'[2]Pivot HorizontalMRP'!$A$4:$B$2689,2,0),0)</f>
        <v>0</v>
      </c>
      <c r="L515" s="1" t="n">
        <f aca="false">IFERROR(VLOOKUP(A515,'[2]Pivot HorizontalMRP'!$A$4:$C$2689,3,0),0)</f>
        <v>1643</v>
      </c>
      <c r="M515" s="1" t="n">
        <f aca="false">IFERROR(VLOOKUP(A515,'[2]Pivot HorizontalMRP'!$A$4:$D$2689,0.4,0),0)</f>
        <v>0</v>
      </c>
      <c r="N515" s="1" t="n">
        <f aca="false">IFERROR(VLOOKUP(A515,'[2]Pivot HorizontalMRP'!$A$4:$E$2689,5,0),0)</f>
        <v>0</v>
      </c>
      <c r="O515" s="1" t="n">
        <f aca="false">K515+L515</f>
        <v>1643</v>
      </c>
      <c r="P515" s="1" t="n">
        <f aca="false">K515+L515+M515+N515</f>
        <v>1643</v>
      </c>
      <c r="Q515" s="1" t="n">
        <f aca="false">IFERROR(VLOOKUP(A515,'[2]Pivot HorizontalMRP'!$A$4:$F$2689,6,0),0)</f>
        <v>168</v>
      </c>
      <c r="R515" s="1" t="n">
        <f aca="false">IFERROR(VLOOKUP(A515,'[2]Pivot HorizontalMRP'!$A$4:$G$2689,7,0),0)</f>
        <v>0</v>
      </c>
      <c r="S515" s="1" t="n">
        <f aca="false">IFERROR(VLOOKUP(A515,'[2]Pivot HorizontalMRP'!$A$4:$H$2689,8,0),0)</f>
        <v>0</v>
      </c>
      <c r="T515" s="1" t="n">
        <f aca="false">IFERROR(VLOOKUP(A515,'[2]Pivot HorizontalMRP'!$A$4:$I$2689,9,0),0)</f>
        <v>0</v>
      </c>
      <c r="U515" s="1" t="n">
        <f aca="false">IF(I515="delivery",O515-SUM(Q515+R515),IF(I515="PO",P515-SUM(Q515:R515)))</f>
        <v>1475</v>
      </c>
      <c r="V515" s="81" t="n">
        <v>0.74865</v>
      </c>
      <c r="W515" s="81"/>
      <c r="X515" s="81" t="n">
        <f aca="false">W515-V515</f>
        <v>-0.74865</v>
      </c>
      <c r="Y515" s="81"/>
      <c r="Z515" s="81"/>
      <c r="AA515" s="81" t="n">
        <v>0.74865</v>
      </c>
      <c r="AB515" s="81"/>
      <c r="AC515" s="81"/>
      <c r="AD515" s="81"/>
      <c r="AE515" s="81"/>
      <c r="AF515" s="81"/>
      <c r="AG515" s="81"/>
      <c r="AH515" s="81"/>
      <c r="AI515" s="81"/>
      <c r="AJ515" s="81"/>
      <c r="AK515" s="81"/>
      <c r="AL515" s="81"/>
      <c r="AM515" s="81"/>
      <c r="AN515" s="81"/>
      <c r="AO515" s="81" t="str">
        <f aca="false">D515</f>
        <v>Sanmina</v>
      </c>
      <c r="AP515" s="1" t="s">
        <v>2011</v>
      </c>
      <c r="AQ515" s="1"/>
      <c r="AR515" s="1"/>
      <c r="AS515" s="1"/>
      <c r="AT515" s="1"/>
      <c r="AU515" s="1"/>
      <c r="AV515" s="1"/>
      <c r="AW515" s="1"/>
      <c r="AX515" s="1"/>
      <c r="AY515" s="1"/>
      <c r="AZ515" s="1"/>
      <c r="BA515" s="1"/>
      <c r="BB515" s="1"/>
      <c r="BC515" s="1"/>
      <c r="BD515" s="1"/>
      <c r="BE515" s="1"/>
      <c r="BF515" s="1" t="s">
        <v>14668</v>
      </c>
      <c r="BG515" s="1" t="s">
        <v>183</v>
      </c>
      <c r="BH515" s="1"/>
      <c r="BI515" s="1"/>
    </row>
    <row r="516" customFormat="false" ht="12.75" hidden="false" customHeight="false" outlineLevel="0" collapsed="false">
      <c r="A516" s="1" t="s">
        <v>7008</v>
      </c>
      <c r="B516" s="1" t="s">
        <v>7009</v>
      </c>
      <c r="C516" s="1" t="s">
        <v>177</v>
      </c>
      <c r="D516" s="1" t="s">
        <v>1471</v>
      </c>
      <c r="E516" s="1" t="s">
        <v>15062</v>
      </c>
      <c r="F516" s="1" t="s">
        <v>7011</v>
      </c>
      <c r="G516" s="1" t="n">
        <v>48</v>
      </c>
      <c r="H516" s="1" t="n">
        <v>3000</v>
      </c>
      <c r="I516" s="101" t="s">
        <v>180</v>
      </c>
      <c r="J516" s="1"/>
      <c r="K516" s="1" t="n">
        <f aca="false">IFERROR(VLOOKUP(A516,'[2]Pivot HorizontalMRP'!$A$4:$B$2689,2,0),0)</f>
        <v>0</v>
      </c>
      <c r="L516" s="1" t="n">
        <f aca="false">IFERROR(VLOOKUP(A516,'[2]Pivot HorizontalMRP'!$A$4:$C$2689,3,0),0)</f>
        <v>2838</v>
      </c>
      <c r="M516" s="1" t="n">
        <f aca="false">IFERROR(VLOOKUP(A516,'[2]Pivot HorizontalMRP'!$A$4:$D$2689,0.4,0),0)</f>
        <v>0</v>
      </c>
      <c r="N516" s="1" t="n">
        <f aca="false">IFERROR(VLOOKUP(A516,'[2]Pivot HorizontalMRP'!$A$4:$E$2689,5,0),0)</f>
        <v>0</v>
      </c>
      <c r="O516" s="1" t="n">
        <f aca="false">K516+L516</f>
        <v>2838</v>
      </c>
      <c r="P516" s="1" t="n">
        <f aca="false">K516+L516+M516+N516</f>
        <v>2838</v>
      </c>
      <c r="Q516" s="1" t="n">
        <f aca="false">IFERROR(VLOOKUP(A516,'[2]Pivot HorizontalMRP'!$A$4:$F$2689,6,0),0)</f>
        <v>168</v>
      </c>
      <c r="R516" s="1" t="n">
        <f aca="false">IFERROR(VLOOKUP(A516,'[2]Pivot HorizontalMRP'!$A$4:$G$2689,7,0),0)</f>
        <v>0</v>
      </c>
      <c r="S516" s="1" t="n">
        <f aca="false">IFERROR(VLOOKUP(A516,'[2]Pivot HorizontalMRP'!$A$4:$H$2689,8,0),0)</f>
        <v>0</v>
      </c>
      <c r="T516" s="1" t="n">
        <f aca="false">IFERROR(VLOOKUP(A516,'[2]Pivot HorizontalMRP'!$A$4:$I$2689,9,0),0)</f>
        <v>0</v>
      </c>
      <c r="U516" s="1" t="n">
        <f aca="false">IF(I516="delivery",O516-SUM(Q516+R516),IF(I516="PO",P516-SUM(Q516:R516)))</f>
        <v>2670</v>
      </c>
      <c r="V516" s="81" t="n">
        <v>0.104</v>
      </c>
      <c r="W516" s="81"/>
      <c r="X516" s="81" t="n">
        <f aca="false">W516-V516</f>
        <v>-0.104</v>
      </c>
      <c r="Y516" s="81"/>
      <c r="Z516" s="81"/>
      <c r="AA516" s="81" t="n">
        <v>0.104</v>
      </c>
      <c r="AB516" s="81"/>
      <c r="AC516" s="81"/>
      <c r="AD516" s="81"/>
      <c r="AE516" s="81"/>
      <c r="AF516" s="81"/>
      <c r="AG516" s="81"/>
      <c r="AH516" s="81"/>
      <c r="AI516" s="81"/>
      <c r="AJ516" s="81"/>
      <c r="AK516" s="81"/>
      <c r="AL516" s="81"/>
      <c r="AM516" s="81"/>
      <c r="AN516" s="81"/>
      <c r="AO516" s="81" t="str">
        <f aca="false">D516</f>
        <v>Sanmina</v>
      </c>
      <c r="AP516" s="1" t="s">
        <v>2011</v>
      </c>
      <c r="AQ516" s="1"/>
      <c r="AR516" s="1"/>
      <c r="AS516" s="1"/>
      <c r="AT516" s="1"/>
      <c r="AU516" s="1"/>
      <c r="AV516" s="1"/>
      <c r="AW516" s="1"/>
      <c r="AX516" s="1"/>
      <c r="AY516" s="1"/>
      <c r="AZ516" s="1"/>
      <c r="BA516" s="1"/>
      <c r="BB516" s="1"/>
      <c r="BC516" s="1"/>
      <c r="BD516" s="1"/>
      <c r="BE516" s="1"/>
      <c r="BF516" s="1" t="s">
        <v>14668</v>
      </c>
      <c r="BG516" s="1" t="s">
        <v>183</v>
      </c>
      <c r="BH516" s="1"/>
      <c r="BI516" s="1"/>
    </row>
    <row r="517" customFormat="false" ht="12.75" hidden="false" customHeight="false" outlineLevel="0" collapsed="false">
      <c r="A517" s="1" t="s">
        <v>7012</v>
      </c>
      <c r="B517" s="1" t="s">
        <v>7013</v>
      </c>
      <c r="C517" s="1" t="s">
        <v>177</v>
      </c>
      <c r="D517" s="1" t="s">
        <v>1471</v>
      </c>
      <c r="E517" s="1" t="s">
        <v>15063</v>
      </c>
      <c r="F517" s="1" t="s">
        <v>7015</v>
      </c>
      <c r="G517" s="1" t="n">
        <v>53</v>
      </c>
      <c r="H517" s="1" t="n">
        <v>3000</v>
      </c>
      <c r="I517" s="101" t="s">
        <v>180</v>
      </c>
      <c r="J517" s="1"/>
      <c r="K517" s="1" t="n">
        <f aca="false">IFERROR(VLOOKUP(A517,'[2]Pivot HorizontalMRP'!$A$4:$B$2689,2,0),0)</f>
        <v>0</v>
      </c>
      <c r="L517" s="1" t="n">
        <f aca="false">IFERROR(VLOOKUP(A517,'[2]Pivot HorizontalMRP'!$A$4:$C$2689,3,0),0)</f>
        <v>879</v>
      </c>
      <c r="M517" s="1" t="n">
        <f aca="false">IFERROR(VLOOKUP(A517,'[2]Pivot HorizontalMRP'!$A$4:$D$2689,0.4,0),0)</f>
        <v>0</v>
      </c>
      <c r="N517" s="1" t="n">
        <f aca="false">IFERROR(VLOOKUP(A517,'[2]Pivot HorizontalMRP'!$A$4:$E$2689,5,0),0)</f>
        <v>0</v>
      </c>
      <c r="O517" s="1" t="n">
        <f aca="false">K517+L517</f>
        <v>879</v>
      </c>
      <c r="P517" s="1" t="n">
        <f aca="false">K517+L517+M517+N517</f>
        <v>879</v>
      </c>
      <c r="Q517" s="1" t="n">
        <f aca="false">IFERROR(VLOOKUP(A517,'[2]Pivot HorizontalMRP'!$A$4:$F$2689,6,0),0)</f>
        <v>454</v>
      </c>
      <c r="R517" s="1" t="n">
        <f aca="false">IFERROR(VLOOKUP(A517,'[2]Pivot HorizontalMRP'!$A$4:$G$2689,7,0),0)</f>
        <v>40</v>
      </c>
      <c r="S517" s="1" t="n">
        <f aca="false">IFERROR(VLOOKUP(A517,'[2]Pivot HorizontalMRP'!$A$4:$H$2689,8,0),0)</f>
        <v>60</v>
      </c>
      <c r="T517" s="1" t="n">
        <f aca="false">IFERROR(VLOOKUP(A517,'[2]Pivot HorizontalMRP'!$A$4:$I$2689,9,0),0)</f>
        <v>40</v>
      </c>
      <c r="U517" s="1" t="n">
        <f aca="false">IF(I517="delivery",O517-SUM(Q517+R517),IF(I517="PO",P517-SUM(Q517:R517)))</f>
        <v>385</v>
      </c>
      <c r="V517" s="81" t="n">
        <v>0.162</v>
      </c>
      <c r="W517" s="81"/>
      <c r="X517" s="81" t="n">
        <f aca="false">W517-V517</f>
        <v>-0.162</v>
      </c>
      <c r="Y517" s="81"/>
      <c r="Z517" s="81"/>
      <c r="AA517" s="81" t="n">
        <v>0.1701</v>
      </c>
      <c r="AB517" s="81"/>
      <c r="AC517" s="81"/>
      <c r="AD517" s="81"/>
      <c r="AE517" s="81"/>
      <c r="AF517" s="81"/>
      <c r="AG517" s="81"/>
      <c r="AH517" s="81"/>
      <c r="AI517" s="81"/>
      <c r="AJ517" s="81"/>
      <c r="AK517" s="81"/>
      <c r="AL517" s="81"/>
      <c r="AM517" s="81"/>
      <c r="AN517" s="81"/>
      <c r="AO517" s="81" t="str">
        <f aca="false">D517</f>
        <v>Sanmina</v>
      </c>
      <c r="AP517" s="1" t="s">
        <v>2011</v>
      </c>
      <c r="AQ517" s="1"/>
      <c r="AR517" s="1"/>
      <c r="AS517" s="1"/>
      <c r="AT517" s="1"/>
      <c r="AU517" s="1"/>
      <c r="AV517" s="1"/>
      <c r="AW517" s="1"/>
      <c r="AX517" s="1"/>
      <c r="AY517" s="1"/>
      <c r="AZ517" s="1"/>
      <c r="BA517" s="1"/>
      <c r="BB517" s="1"/>
      <c r="BC517" s="1"/>
      <c r="BD517" s="1"/>
      <c r="BE517" s="1"/>
      <c r="BF517" s="1" t="s">
        <v>14668</v>
      </c>
      <c r="BG517" s="1" t="s">
        <v>183</v>
      </c>
      <c r="BH517" s="1"/>
      <c r="BI517" s="1"/>
    </row>
    <row r="518" customFormat="false" ht="12.75" hidden="false" customHeight="false" outlineLevel="0" collapsed="false">
      <c r="A518" s="1" t="s">
        <v>7044</v>
      </c>
      <c r="B518" s="1" t="s">
        <v>7045</v>
      </c>
      <c r="C518" s="1" t="s">
        <v>177</v>
      </c>
      <c r="D518" s="1" t="s">
        <v>1471</v>
      </c>
      <c r="E518" s="1" t="s">
        <v>15064</v>
      </c>
      <c r="F518" s="1" t="s">
        <v>7047</v>
      </c>
      <c r="G518" s="1" t="n">
        <v>43</v>
      </c>
      <c r="H518" s="1" t="n">
        <v>3000</v>
      </c>
      <c r="I518" s="101" t="s">
        <v>188</v>
      </c>
      <c r="J518" s="1"/>
      <c r="K518" s="1" t="n">
        <f aca="false">IFERROR(VLOOKUP(A518,'[2]Pivot HorizontalMRP'!$A$4:$B$2689,2,0),0)</f>
        <v>0</v>
      </c>
      <c r="L518" s="1" t="n">
        <f aca="false">IFERROR(VLOOKUP(A518,'[2]Pivot HorizontalMRP'!$A$4:$C$2689,3,0),0)</f>
        <v>10510</v>
      </c>
      <c r="M518" s="1" t="n">
        <f aca="false">IFERROR(VLOOKUP(A518,'[2]Pivot HorizontalMRP'!$A$4:$D$2689,0.4,0),0)</f>
        <v>0</v>
      </c>
      <c r="N518" s="1" t="n">
        <f aca="false">IFERROR(VLOOKUP(A518,'[2]Pivot HorizontalMRP'!$A$4:$E$2689,5,0),0)</f>
        <v>0</v>
      </c>
      <c r="O518" s="1" t="n">
        <f aca="false">K518+L518</f>
        <v>10510</v>
      </c>
      <c r="P518" s="1" t="n">
        <f aca="false">K518+L518+M518+N518</f>
        <v>10510</v>
      </c>
      <c r="Q518" s="1" t="n">
        <f aca="false">IFERROR(VLOOKUP(A518,'[2]Pivot HorizontalMRP'!$A$4:$F$2689,6,0),0)</f>
        <v>933</v>
      </c>
      <c r="R518" s="1" t="n">
        <f aca="false">IFERROR(VLOOKUP(A518,'[2]Pivot HorizontalMRP'!$A$4:$G$2689,7,0),0)</f>
        <v>2031</v>
      </c>
      <c r="S518" s="1" t="n">
        <f aca="false">IFERROR(VLOOKUP(A518,'[2]Pivot HorizontalMRP'!$A$4:$H$2689,8,0),0)</f>
        <v>1384</v>
      </c>
      <c r="T518" s="1" t="n">
        <f aca="false">IFERROR(VLOOKUP(A518,'[2]Pivot HorizontalMRP'!$A$4:$I$2689,9,0),0)</f>
        <v>1068</v>
      </c>
      <c r="U518" s="1" t="n">
        <f aca="false">IF(I518="delivery",O518-SUM(Q518+R518),IF(I518="PO",P518-SUM(Q518:R518)))</f>
        <v>7546</v>
      </c>
      <c r="V518" s="81" t="n">
        <v>0.21</v>
      </c>
      <c r="W518" s="81"/>
      <c r="X518" s="81" t="n">
        <f aca="false">W518-V518</f>
        <v>-0.21</v>
      </c>
      <c r="Y518" s="81"/>
      <c r="Z518" s="81"/>
      <c r="AA518" s="81"/>
      <c r="AB518" s="81"/>
      <c r="AC518" s="81"/>
      <c r="AD518" s="81"/>
      <c r="AE518" s="81"/>
      <c r="AF518" s="81"/>
      <c r="AG518" s="81"/>
      <c r="AH518" s="81"/>
      <c r="AI518" s="81"/>
      <c r="AJ518" s="81"/>
      <c r="AK518" s="81"/>
      <c r="AL518" s="81"/>
      <c r="AM518" s="81"/>
      <c r="AN518" s="81"/>
      <c r="AO518" s="81" t="str">
        <f aca="false">D518</f>
        <v>Sanmina</v>
      </c>
      <c r="AP518" s="1" t="s">
        <v>2011</v>
      </c>
      <c r="AQ518" s="1"/>
      <c r="AR518" s="1"/>
      <c r="AS518" s="1"/>
      <c r="AT518" s="1"/>
      <c r="AU518" s="1"/>
      <c r="AV518" s="1"/>
      <c r="AW518" s="1"/>
      <c r="AX518" s="1"/>
      <c r="AY518" s="1"/>
      <c r="AZ518" s="1"/>
      <c r="BA518" s="1"/>
      <c r="BB518" s="1"/>
      <c r="BC518" s="1"/>
      <c r="BD518" s="1"/>
      <c r="BE518" s="1"/>
      <c r="BF518" s="1" t="s">
        <v>14668</v>
      </c>
      <c r="BG518" s="1" t="s">
        <v>183</v>
      </c>
      <c r="BH518" s="1"/>
      <c r="BI518" s="1"/>
    </row>
    <row r="519" customFormat="false" ht="12.75" hidden="false" customHeight="false" outlineLevel="0" collapsed="false">
      <c r="A519" s="1" t="s">
        <v>7048</v>
      </c>
      <c r="B519" s="1" t="s">
        <v>7049</v>
      </c>
      <c r="C519" s="1" t="s">
        <v>177</v>
      </c>
      <c r="D519" s="1" t="s">
        <v>1471</v>
      </c>
      <c r="E519" s="1" t="s">
        <v>15065</v>
      </c>
      <c r="F519" s="1" t="s">
        <v>7051</v>
      </c>
      <c r="G519" s="1" t="n">
        <v>68</v>
      </c>
      <c r="H519" s="1" t="n">
        <v>7500</v>
      </c>
      <c r="I519" s="101" t="s">
        <v>180</v>
      </c>
      <c r="J519" s="1"/>
      <c r="K519" s="1" t="n">
        <f aca="false">IFERROR(VLOOKUP(A519,'[2]Pivot HorizontalMRP'!$A$4:$B$2689,2,0),0)</f>
        <v>0</v>
      </c>
      <c r="L519" s="1" t="n">
        <f aca="false">IFERROR(VLOOKUP(A519,'[2]Pivot HorizontalMRP'!$A$4:$C$2689,3,0),0)</f>
        <v>9500</v>
      </c>
      <c r="M519" s="1" t="n">
        <f aca="false">IFERROR(VLOOKUP(A519,'[2]Pivot HorizontalMRP'!$A$4:$D$2689,0.4,0),0)</f>
        <v>0</v>
      </c>
      <c r="N519" s="1" t="n">
        <f aca="false">IFERROR(VLOOKUP(A519,'[2]Pivot HorizontalMRP'!$A$4:$E$2689,5,0),0)</f>
        <v>0</v>
      </c>
      <c r="O519" s="1" t="n">
        <f aca="false">K519+L519</f>
        <v>9500</v>
      </c>
      <c r="P519" s="1" t="n">
        <f aca="false">K519+L519+M519+N519</f>
        <v>9500</v>
      </c>
      <c r="Q519" s="1" t="n">
        <f aca="false">IFERROR(VLOOKUP(A519,'[2]Pivot HorizontalMRP'!$A$4:$F$2689,6,0),0)</f>
        <v>0</v>
      </c>
      <c r="R519" s="1" t="n">
        <f aca="false">IFERROR(VLOOKUP(A519,'[2]Pivot HorizontalMRP'!$A$4:$G$2689,7,0),0)</f>
        <v>0</v>
      </c>
      <c r="S519" s="1" t="n">
        <f aca="false">IFERROR(VLOOKUP(A519,'[2]Pivot HorizontalMRP'!$A$4:$H$2689,8,0),0)</f>
        <v>0</v>
      </c>
      <c r="T519" s="1" t="n">
        <f aca="false">IFERROR(VLOOKUP(A519,'[2]Pivot HorizontalMRP'!$A$4:$I$2689,9,0),0)</f>
        <v>0</v>
      </c>
      <c r="U519" s="1" t="n">
        <f aca="false">IF(I519="delivery",O519-SUM(Q519+R519),IF(I519="PO",P519-SUM(Q519:R519)))</f>
        <v>9500</v>
      </c>
      <c r="V519" s="81" t="n">
        <v>0.08</v>
      </c>
      <c r="W519" s="81"/>
      <c r="X519" s="81" t="n">
        <f aca="false">W519-V519</f>
        <v>-0.08</v>
      </c>
      <c r="Y519" s="81"/>
      <c r="Z519" s="81"/>
      <c r="AA519" s="81"/>
      <c r="AB519" s="81"/>
      <c r="AC519" s="81"/>
      <c r="AD519" s="81"/>
      <c r="AE519" s="81"/>
      <c r="AF519" s="81"/>
      <c r="AG519" s="81"/>
      <c r="AH519" s="81"/>
      <c r="AI519" s="81"/>
      <c r="AJ519" s="81"/>
      <c r="AK519" s="81"/>
      <c r="AL519" s="81"/>
      <c r="AM519" s="81"/>
      <c r="AN519" s="81"/>
      <c r="AO519" s="81" t="str">
        <f aca="false">D519</f>
        <v>Sanmina</v>
      </c>
      <c r="AP519" s="1" t="s">
        <v>2011</v>
      </c>
      <c r="AQ519" s="1"/>
      <c r="AR519" s="1"/>
      <c r="AS519" s="1"/>
      <c r="AT519" s="1"/>
      <c r="AU519" s="1"/>
      <c r="AV519" s="1"/>
      <c r="AW519" s="1"/>
      <c r="AX519" s="1"/>
      <c r="AY519" s="1"/>
      <c r="AZ519" s="1"/>
      <c r="BA519" s="1"/>
      <c r="BB519" s="1"/>
      <c r="BC519" s="1"/>
      <c r="BD519" s="1"/>
      <c r="BE519" s="1"/>
      <c r="BF519" s="1" t="s">
        <v>14668</v>
      </c>
      <c r="BG519" s="1" t="s">
        <v>183</v>
      </c>
      <c r="BH519" s="1"/>
      <c r="BI519" s="1"/>
    </row>
    <row r="520" customFormat="false" ht="12.75" hidden="false" customHeight="false" outlineLevel="0" collapsed="false">
      <c r="A520" s="1" t="s">
        <v>7064</v>
      </c>
      <c r="B520" s="1" t="s">
        <v>7065</v>
      </c>
      <c r="C520" s="1" t="s">
        <v>177</v>
      </c>
      <c r="D520" s="1" t="s">
        <v>1471</v>
      </c>
      <c r="E520" s="1" t="s">
        <v>15066</v>
      </c>
      <c r="F520" s="1" t="s">
        <v>7067</v>
      </c>
      <c r="G520" s="1" t="n">
        <v>113</v>
      </c>
      <c r="H520" s="1" t="n">
        <v>3000</v>
      </c>
      <c r="I520" s="101" t="s">
        <v>180</v>
      </c>
      <c r="J520" s="1"/>
      <c r="K520" s="1" t="n">
        <f aca="false">IFERROR(VLOOKUP(A520,'[2]Pivot HorizontalMRP'!$A$4:$B$2689,2,0),0)</f>
        <v>0</v>
      </c>
      <c r="L520" s="1" t="n">
        <f aca="false">IFERROR(VLOOKUP(A520,'[2]Pivot HorizontalMRP'!$A$4:$C$2689,3,0),0)</f>
        <v>1322</v>
      </c>
      <c r="M520" s="1" t="n">
        <f aca="false">IFERROR(VLOOKUP(A520,'[2]Pivot HorizontalMRP'!$A$4:$D$2689,0.4,0),0)</f>
        <v>0</v>
      </c>
      <c r="N520" s="1" t="n">
        <f aca="false">IFERROR(VLOOKUP(A520,'[2]Pivot HorizontalMRP'!$A$4:$E$2689,5,0),0)</f>
        <v>0</v>
      </c>
      <c r="O520" s="1" t="n">
        <f aca="false">K520+L520</f>
        <v>1322</v>
      </c>
      <c r="P520" s="1" t="n">
        <f aca="false">K520+L520+M520+N520</f>
        <v>1322</v>
      </c>
      <c r="Q520" s="1" t="n">
        <f aca="false">IFERROR(VLOOKUP(A520,'[2]Pivot HorizontalMRP'!$A$4:$F$2689,6,0),0)</f>
        <v>174</v>
      </c>
      <c r="R520" s="1" t="n">
        <f aca="false">IFERROR(VLOOKUP(A520,'[2]Pivot HorizontalMRP'!$A$4:$G$2689,7,0),0)</f>
        <v>391</v>
      </c>
      <c r="S520" s="1" t="n">
        <f aca="false">IFERROR(VLOOKUP(A520,'[2]Pivot HorizontalMRP'!$A$4:$H$2689,8,0),0)</f>
        <v>584</v>
      </c>
      <c r="T520" s="1" t="n">
        <f aca="false">IFERROR(VLOOKUP(A520,'[2]Pivot HorizontalMRP'!$A$4:$I$2689,9,0),0)</f>
        <v>242</v>
      </c>
      <c r="U520" s="1" t="n">
        <f aca="false">IF(I520="delivery",O520-SUM(Q520+R520),IF(I520="PO",P520-SUM(Q520:R520)))</f>
        <v>757</v>
      </c>
      <c r="V520" s="81" t="n">
        <v>0.468</v>
      </c>
      <c r="W520" s="81"/>
      <c r="X520" s="81" t="n">
        <f aca="false">W520-V520</f>
        <v>-0.468</v>
      </c>
      <c r="Y520" s="81"/>
      <c r="Z520" s="81"/>
      <c r="AA520" s="81"/>
      <c r="AB520" s="81"/>
      <c r="AC520" s="81"/>
      <c r="AD520" s="81"/>
      <c r="AE520" s="81"/>
      <c r="AF520" s="81"/>
      <c r="AG520" s="81"/>
      <c r="AH520" s="81"/>
      <c r="AI520" s="81"/>
      <c r="AJ520" s="81"/>
      <c r="AK520" s="81"/>
      <c r="AL520" s="81"/>
      <c r="AM520" s="81"/>
      <c r="AN520" s="81"/>
      <c r="AO520" s="81" t="str">
        <f aca="false">D520</f>
        <v>Sanmina</v>
      </c>
      <c r="AP520" s="1" t="s">
        <v>2011</v>
      </c>
      <c r="AQ520" s="1"/>
      <c r="AR520" s="1"/>
      <c r="AS520" s="1"/>
      <c r="AT520" s="1"/>
      <c r="AU520" s="1"/>
      <c r="AV520" s="1"/>
      <c r="AW520" s="1"/>
      <c r="AX520" s="1"/>
      <c r="AY520" s="1"/>
      <c r="AZ520" s="1"/>
      <c r="BA520" s="1"/>
      <c r="BB520" s="1"/>
      <c r="BC520" s="1"/>
      <c r="BD520" s="1"/>
      <c r="BE520" s="1"/>
      <c r="BF520" s="1" t="s">
        <v>14668</v>
      </c>
      <c r="BG520" s="1" t="s">
        <v>183</v>
      </c>
      <c r="BH520" s="1"/>
      <c r="BI520" s="1"/>
    </row>
    <row r="521" customFormat="false" ht="12.75" hidden="false" customHeight="false" outlineLevel="0" collapsed="false">
      <c r="A521" s="1" t="s">
        <v>7117</v>
      </c>
      <c r="B521" s="1" t="s">
        <v>7118</v>
      </c>
      <c r="C521" s="1" t="s">
        <v>177</v>
      </c>
      <c r="D521" s="1" t="s">
        <v>1471</v>
      </c>
      <c r="E521" s="1" t="s">
        <v>15067</v>
      </c>
      <c r="F521" s="1" t="s">
        <v>7120</v>
      </c>
      <c r="G521" s="1" t="n">
        <v>55</v>
      </c>
      <c r="H521" s="1" t="n">
        <v>1</v>
      </c>
      <c r="I521" s="101" t="s">
        <v>180</v>
      </c>
      <c r="J521" s="1"/>
      <c r="K521" s="1" t="n">
        <f aca="false">IFERROR(VLOOKUP(A521,'[2]Pivot HorizontalMRP'!$A$4:$B$2689,2,0),0)</f>
        <v>0</v>
      </c>
      <c r="L521" s="1" t="n">
        <f aca="false">IFERROR(VLOOKUP(A521,'[2]Pivot HorizontalMRP'!$A$4:$C$2689,3,0),0)</f>
        <v>0</v>
      </c>
      <c r="M521" s="1" t="n">
        <f aca="false">IFERROR(VLOOKUP(A521,'[2]Pivot HorizontalMRP'!$A$4:$D$2689,0.4,0),0)</f>
        <v>0</v>
      </c>
      <c r="N521" s="1" t="n">
        <f aca="false">IFERROR(VLOOKUP(A521,'[2]Pivot HorizontalMRP'!$A$4:$E$2689,5,0),0)</f>
        <v>0</v>
      </c>
      <c r="O521" s="1" t="n">
        <f aca="false">K521+L521</f>
        <v>0</v>
      </c>
      <c r="P521" s="1" t="n">
        <f aca="false">K521+L521+M521+N521</f>
        <v>0</v>
      </c>
      <c r="Q521" s="1" t="n">
        <f aca="false">IFERROR(VLOOKUP(A521,'[2]Pivot HorizontalMRP'!$A$4:$F$2689,6,0),0)</f>
        <v>0</v>
      </c>
      <c r="R521" s="1" t="n">
        <f aca="false">IFERROR(VLOOKUP(A521,'[2]Pivot HorizontalMRP'!$A$4:$G$2689,7,0),0)</f>
        <v>356</v>
      </c>
      <c r="S521" s="1" t="n">
        <f aca="false">IFERROR(VLOOKUP(A521,'[2]Pivot HorizontalMRP'!$A$4:$H$2689,8,0),0)</f>
        <v>90</v>
      </c>
      <c r="T521" s="1" t="n">
        <f aca="false">IFERROR(VLOOKUP(A521,'[2]Pivot HorizontalMRP'!$A$4:$I$2689,9,0),0)</f>
        <v>60</v>
      </c>
      <c r="U521" s="1" t="n">
        <f aca="false">IF(I521="delivery",O521-SUM(Q521+R521),IF(I521="PO",P521-SUM(Q521:R521)))</f>
        <v>-356</v>
      </c>
      <c r="V521" s="81" t="n">
        <v>0.158</v>
      </c>
      <c r="W521" s="81"/>
      <c r="X521" s="81" t="n">
        <f aca="false">W521-V521</f>
        <v>-0.158</v>
      </c>
      <c r="Y521" s="81"/>
      <c r="Z521" s="81"/>
      <c r="AA521" s="81"/>
      <c r="AB521" s="81"/>
      <c r="AC521" s="81"/>
      <c r="AD521" s="81"/>
      <c r="AE521" s="81"/>
      <c r="AF521" s="81"/>
      <c r="AG521" s="81"/>
      <c r="AH521" s="81"/>
      <c r="AI521" s="81"/>
      <c r="AJ521" s="81"/>
      <c r="AK521" s="81"/>
      <c r="AL521" s="81"/>
      <c r="AM521" s="81"/>
      <c r="AN521" s="81"/>
      <c r="AO521" s="81" t="str">
        <f aca="false">D521</f>
        <v>Sanmina</v>
      </c>
      <c r="AP521" s="1" t="s">
        <v>2011</v>
      </c>
      <c r="AQ521" s="1"/>
      <c r="AR521" s="1"/>
      <c r="AS521" s="1"/>
      <c r="AT521" s="1"/>
      <c r="AU521" s="1"/>
      <c r="AV521" s="1"/>
      <c r="AW521" s="1"/>
      <c r="AX521" s="1"/>
      <c r="AY521" s="1"/>
      <c r="AZ521" s="1"/>
      <c r="BA521" s="1"/>
      <c r="BB521" s="1"/>
      <c r="BC521" s="1"/>
      <c r="BD521" s="1"/>
      <c r="BE521" s="1"/>
      <c r="BF521" s="1" t="s">
        <v>14668</v>
      </c>
      <c r="BG521" s="1" t="s">
        <v>183</v>
      </c>
      <c r="BH521" s="1"/>
      <c r="BI521" s="1"/>
    </row>
    <row r="522" customFormat="false" ht="12.75" hidden="false" customHeight="false" outlineLevel="0" collapsed="false">
      <c r="A522" s="1" t="s">
        <v>7961</v>
      </c>
      <c r="B522" s="1" t="s">
        <v>7962</v>
      </c>
      <c r="C522" s="1" t="s">
        <v>177</v>
      </c>
      <c r="D522" s="1" t="s">
        <v>1471</v>
      </c>
      <c r="E522" s="1" t="s">
        <v>7963</v>
      </c>
      <c r="F522" s="1" t="s">
        <v>7964</v>
      </c>
      <c r="G522" s="1" t="n">
        <v>106</v>
      </c>
      <c r="H522" s="1" t="n">
        <v>2500</v>
      </c>
      <c r="I522" s="101" t="s">
        <v>180</v>
      </c>
      <c r="J522" s="1"/>
      <c r="K522" s="1" t="n">
        <f aca="false">IFERROR(VLOOKUP(A522,'[2]Pivot HorizontalMRP'!$A$4:$B$2689,2,0),0)</f>
        <v>0</v>
      </c>
      <c r="L522" s="1" t="n">
        <f aca="false">IFERROR(VLOOKUP(A522,'[2]Pivot HorizontalMRP'!$A$4:$C$2689,3,0),0)</f>
        <v>37491</v>
      </c>
      <c r="M522" s="1" t="n">
        <f aca="false">IFERROR(VLOOKUP(A522,'[2]Pivot HorizontalMRP'!$A$4:$D$2689,0.4,0),0)</f>
        <v>0</v>
      </c>
      <c r="N522" s="1" t="n">
        <f aca="false">IFERROR(VLOOKUP(A522,'[2]Pivot HorizontalMRP'!$A$4:$E$2689,5,0),0)</f>
        <v>20000</v>
      </c>
      <c r="O522" s="1" t="n">
        <f aca="false">K522+L522</f>
        <v>37491</v>
      </c>
      <c r="P522" s="1" t="n">
        <f aca="false">K522+L522+M522+N522</f>
        <v>57491</v>
      </c>
      <c r="Q522" s="1" t="n">
        <f aca="false">IFERROR(VLOOKUP(A522,'[2]Pivot HorizontalMRP'!$A$4:$F$2689,6,0),0)</f>
        <v>19543</v>
      </c>
      <c r="R522" s="1" t="n">
        <f aca="false">IFERROR(VLOOKUP(A522,'[2]Pivot HorizontalMRP'!$A$4:$G$2689,7,0),0)</f>
        <v>17421</v>
      </c>
      <c r="S522" s="1" t="n">
        <f aca="false">IFERROR(VLOOKUP(A522,'[2]Pivot HorizontalMRP'!$A$4:$H$2689,8,0),0)</f>
        <v>14901</v>
      </c>
      <c r="T522" s="1" t="n">
        <f aca="false">IFERROR(VLOOKUP(A522,'[2]Pivot HorizontalMRP'!$A$4:$I$2689,9,0),0)</f>
        <v>8587</v>
      </c>
      <c r="U522" s="1" t="n">
        <f aca="false">IF(I522="delivery",O522-SUM(Q522+R522),IF(I522="PO",P522-SUM(Q522:R522)))</f>
        <v>527</v>
      </c>
      <c r="V522" s="81" t="n">
        <v>0.0445</v>
      </c>
      <c r="W522" s="81"/>
      <c r="X522" s="81" t="n">
        <f aca="false">W522-V522</f>
        <v>-0.0445</v>
      </c>
      <c r="Y522" s="81"/>
      <c r="Z522" s="81"/>
      <c r="AA522" s="81" t="n">
        <v>0.0445</v>
      </c>
      <c r="AB522" s="81"/>
      <c r="AC522" s="81"/>
      <c r="AD522" s="81"/>
      <c r="AE522" s="81"/>
      <c r="AF522" s="81"/>
      <c r="AG522" s="81"/>
      <c r="AH522" s="81"/>
      <c r="AI522" s="81"/>
      <c r="AJ522" s="81"/>
      <c r="AK522" s="81"/>
      <c r="AL522" s="81"/>
      <c r="AM522" s="81"/>
      <c r="AN522" s="81"/>
      <c r="AO522" s="81" t="str">
        <f aca="false">D522</f>
        <v>Sanmina</v>
      </c>
      <c r="AP522" s="1" t="s">
        <v>2011</v>
      </c>
      <c r="AQ522" s="1"/>
      <c r="AR522" s="1"/>
      <c r="AS522" s="1"/>
      <c r="AT522" s="1"/>
      <c r="AU522" s="1"/>
      <c r="AV522" s="1"/>
      <c r="AW522" s="1"/>
      <c r="AX522" s="1"/>
      <c r="AY522" s="1"/>
      <c r="AZ522" s="1"/>
      <c r="BA522" s="1"/>
      <c r="BB522" s="1"/>
      <c r="BC522" s="1"/>
      <c r="BD522" s="1"/>
      <c r="BE522" s="1"/>
      <c r="BF522" s="1" t="s">
        <v>14668</v>
      </c>
      <c r="BG522" s="1" t="s">
        <v>183</v>
      </c>
      <c r="BH522" s="1"/>
      <c r="BI522" s="1"/>
    </row>
    <row r="523" customFormat="false" ht="12.75" hidden="false" customHeight="false" outlineLevel="0" collapsed="false">
      <c r="A523" s="1" t="s">
        <v>7965</v>
      </c>
      <c r="B523" s="1" t="s">
        <v>7966</v>
      </c>
      <c r="C523" s="1" t="s">
        <v>177</v>
      </c>
      <c r="D523" s="1" t="s">
        <v>1471</v>
      </c>
      <c r="E523" s="1" t="s">
        <v>7967</v>
      </c>
      <c r="F523" s="1" t="s">
        <v>7968</v>
      </c>
      <c r="G523" s="1" t="n">
        <v>46</v>
      </c>
      <c r="H523" s="1" t="n">
        <v>2500</v>
      </c>
      <c r="I523" s="101" t="s">
        <v>188</v>
      </c>
      <c r="J523" s="1"/>
      <c r="K523" s="1" t="n">
        <f aca="false">IFERROR(VLOOKUP(A523,'[2]Pivot HorizontalMRP'!$A$4:$B$2689,2,0),0)</f>
        <v>0</v>
      </c>
      <c r="L523" s="1" t="n">
        <f aca="false">IFERROR(VLOOKUP(A523,'[2]Pivot HorizontalMRP'!$A$4:$C$2689,3,0),0)</f>
        <v>37159</v>
      </c>
      <c r="M523" s="1" t="n">
        <f aca="false">IFERROR(VLOOKUP(A523,'[2]Pivot HorizontalMRP'!$A$4:$D$2689,0.4,0),0)</f>
        <v>0</v>
      </c>
      <c r="N523" s="1" t="n">
        <f aca="false">IFERROR(VLOOKUP(A523,'[2]Pivot HorizontalMRP'!$A$4:$E$2689,5,0),0)</f>
        <v>0</v>
      </c>
      <c r="O523" s="1" t="n">
        <f aca="false">K523+L523</f>
        <v>37159</v>
      </c>
      <c r="P523" s="1" t="n">
        <f aca="false">K523+L523+M523+N523</f>
        <v>37159</v>
      </c>
      <c r="Q523" s="1" t="n">
        <f aca="false">IFERROR(VLOOKUP(A523,'[2]Pivot HorizontalMRP'!$A$4:$F$2689,6,0),0)</f>
        <v>33196</v>
      </c>
      <c r="R523" s="1" t="n">
        <f aca="false">IFERROR(VLOOKUP(A523,'[2]Pivot HorizontalMRP'!$A$4:$G$2689,7,0),0)</f>
        <v>26505</v>
      </c>
      <c r="S523" s="1" t="n">
        <f aca="false">IFERROR(VLOOKUP(A523,'[2]Pivot HorizontalMRP'!$A$4:$H$2689,8,0),0)</f>
        <v>25538</v>
      </c>
      <c r="T523" s="1" t="n">
        <f aca="false">IFERROR(VLOOKUP(A523,'[2]Pivot HorizontalMRP'!$A$4:$I$2689,9,0),0)</f>
        <v>16216</v>
      </c>
      <c r="U523" s="1" t="n">
        <f aca="false">IF(I523="delivery",O523-SUM(Q523+R523),IF(I523="PO",P523-SUM(Q523:R523)))</f>
        <v>-22542</v>
      </c>
      <c r="V523" s="81" t="n">
        <v>0.45</v>
      </c>
      <c r="W523" s="81"/>
      <c r="X523" s="81" t="n">
        <f aca="false">W523-V523</f>
        <v>-0.45</v>
      </c>
      <c r="Y523" s="81"/>
      <c r="Z523" s="81"/>
      <c r="AA523" s="81" t="n">
        <v>0.3175</v>
      </c>
      <c r="AB523" s="81"/>
      <c r="AC523" s="81"/>
      <c r="AD523" s="81"/>
      <c r="AE523" s="81"/>
      <c r="AF523" s="81"/>
      <c r="AG523" s="81"/>
      <c r="AH523" s="81"/>
      <c r="AI523" s="81"/>
      <c r="AJ523" s="81"/>
      <c r="AK523" s="81"/>
      <c r="AL523" s="81"/>
      <c r="AM523" s="81"/>
      <c r="AN523" s="81"/>
      <c r="AO523" s="81" t="str">
        <f aca="false">D523</f>
        <v>Sanmina</v>
      </c>
      <c r="AP523" s="1" t="s">
        <v>2011</v>
      </c>
      <c r="AQ523" s="1"/>
      <c r="AR523" s="1"/>
      <c r="AS523" s="1"/>
      <c r="AT523" s="1"/>
      <c r="AU523" s="1"/>
      <c r="AV523" s="1"/>
      <c r="AW523" s="1"/>
      <c r="AX523" s="1"/>
      <c r="AY523" s="1"/>
      <c r="AZ523" s="1"/>
      <c r="BA523" s="1"/>
      <c r="BB523" s="1"/>
      <c r="BC523" s="1"/>
      <c r="BD523" s="1"/>
      <c r="BE523" s="1"/>
      <c r="BF523" s="1" t="s">
        <v>14668</v>
      </c>
      <c r="BG523" s="1" t="s">
        <v>183</v>
      </c>
      <c r="BH523" s="1"/>
      <c r="BI523" s="1"/>
    </row>
    <row r="524" customFormat="false" ht="12.75" hidden="false" customHeight="false" outlineLevel="0" collapsed="false">
      <c r="A524" s="1" t="s">
        <v>7981</v>
      </c>
      <c r="B524" s="1" t="s">
        <v>7982</v>
      </c>
      <c r="C524" s="1" t="s">
        <v>177</v>
      </c>
      <c r="D524" s="1" t="s">
        <v>1471</v>
      </c>
      <c r="E524" s="1" t="s">
        <v>15068</v>
      </c>
      <c r="F524" s="1" t="s">
        <v>7984</v>
      </c>
      <c r="G524" s="1" t="n">
        <v>101</v>
      </c>
      <c r="H524" s="1" t="n">
        <v>1500</v>
      </c>
      <c r="I524" s="101" t="s">
        <v>188</v>
      </c>
      <c r="J524" s="1"/>
      <c r="K524" s="1" t="n">
        <f aca="false">IFERROR(VLOOKUP(A524,'[2]Pivot HorizontalMRP'!$A$4:$B$2689,2,0),0)</f>
        <v>0</v>
      </c>
      <c r="L524" s="1" t="n">
        <f aca="false">IFERROR(VLOOKUP(A524,'[2]Pivot HorizontalMRP'!$A$4:$C$2689,3,0),0)</f>
        <v>711</v>
      </c>
      <c r="M524" s="1" t="n">
        <f aca="false">IFERROR(VLOOKUP(A524,'[2]Pivot HorizontalMRP'!$A$4:$D$2689,0.4,0),0)</f>
        <v>0</v>
      </c>
      <c r="N524" s="1" t="n">
        <f aca="false">IFERROR(VLOOKUP(A524,'[2]Pivot HorizontalMRP'!$A$4:$E$2689,5,0),0)</f>
        <v>0</v>
      </c>
      <c r="O524" s="1" t="n">
        <f aca="false">K524+L524</f>
        <v>711</v>
      </c>
      <c r="P524" s="1" t="n">
        <f aca="false">K524+L524+M524+N524</f>
        <v>711</v>
      </c>
      <c r="Q524" s="1" t="n">
        <f aca="false">IFERROR(VLOOKUP(A524,'[2]Pivot HorizontalMRP'!$A$4:$F$2689,6,0),0)</f>
        <v>273</v>
      </c>
      <c r="R524" s="1" t="n">
        <f aca="false">IFERROR(VLOOKUP(A524,'[2]Pivot HorizontalMRP'!$A$4:$G$2689,7,0),0)</f>
        <v>364</v>
      </c>
      <c r="S524" s="1" t="n">
        <f aca="false">IFERROR(VLOOKUP(A524,'[2]Pivot HorizontalMRP'!$A$4:$H$2689,8,0),0)</f>
        <v>362</v>
      </c>
      <c r="T524" s="1" t="n">
        <f aca="false">IFERROR(VLOOKUP(A524,'[2]Pivot HorizontalMRP'!$A$4:$I$2689,9,0),0)</f>
        <v>71</v>
      </c>
      <c r="U524" s="1" t="n">
        <f aca="false">IF(I524="delivery",O524-SUM(Q524+R524),IF(I524="PO",P524-SUM(Q524:R524)))</f>
        <v>74</v>
      </c>
      <c r="V524" s="81" t="n">
        <v>0.28</v>
      </c>
      <c r="W524" s="81"/>
      <c r="X524" s="81" t="n">
        <f aca="false">W524-V524</f>
        <v>-0.28</v>
      </c>
      <c r="Y524" s="81"/>
      <c r="Z524" s="81"/>
      <c r="AA524" s="81"/>
      <c r="AB524" s="81"/>
      <c r="AC524" s="81"/>
      <c r="AD524" s="81"/>
      <c r="AE524" s="81"/>
      <c r="AF524" s="81"/>
      <c r="AG524" s="81"/>
      <c r="AH524" s="81"/>
      <c r="AI524" s="81"/>
      <c r="AJ524" s="81"/>
      <c r="AK524" s="81"/>
      <c r="AL524" s="81"/>
      <c r="AM524" s="81"/>
      <c r="AN524" s="81"/>
      <c r="AO524" s="81" t="str">
        <f aca="false">D524</f>
        <v>Sanmina</v>
      </c>
      <c r="AP524" s="1" t="s">
        <v>2011</v>
      </c>
      <c r="AQ524" s="1"/>
      <c r="AR524" s="1"/>
      <c r="AS524" s="1"/>
      <c r="AT524" s="1"/>
      <c r="AU524" s="1"/>
      <c r="AV524" s="1"/>
      <c r="AW524" s="1"/>
      <c r="AX524" s="1"/>
      <c r="AY524" s="1"/>
      <c r="AZ524" s="1"/>
      <c r="BA524" s="1"/>
      <c r="BB524" s="1"/>
      <c r="BC524" s="1"/>
      <c r="BD524" s="1"/>
      <c r="BE524" s="1"/>
      <c r="BF524" s="1" t="s">
        <v>14668</v>
      </c>
      <c r="BG524" s="1" t="s">
        <v>183</v>
      </c>
      <c r="BH524" s="1"/>
      <c r="BI524" s="1"/>
    </row>
    <row r="525" customFormat="false" ht="12.75" hidden="false" customHeight="false" outlineLevel="0" collapsed="false">
      <c r="A525" s="1" t="s">
        <v>7985</v>
      </c>
      <c r="B525" s="1" t="s">
        <v>7986</v>
      </c>
      <c r="C525" s="1" t="s">
        <v>177</v>
      </c>
      <c r="D525" s="1" t="s">
        <v>1471</v>
      </c>
      <c r="E525" s="1" t="s">
        <v>7987</v>
      </c>
      <c r="F525" s="1" t="s">
        <v>7988</v>
      </c>
      <c r="G525" s="1" t="n">
        <v>23</v>
      </c>
      <c r="H525" s="1" t="n">
        <v>4000</v>
      </c>
      <c r="I525" s="101" t="s">
        <v>188</v>
      </c>
      <c r="J525" s="1"/>
      <c r="K525" s="1" t="n">
        <f aca="false">IFERROR(VLOOKUP(A525,'[2]Pivot HorizontalMRP'!$A$4:$B$2689,2,0),0)</f>
        <v>0</v>
      </c>
      <c r="L525" s="1" t="n">
        <f aca="false">IFERROR(VLOOKUP(A525,'[2]Pivot HorizontalMRP'!$A$4:$C$2689,3,0),0)</f>
        <v>5711</v>
      </c>
      <c r="M525" s="1" t="n">
        <f aca="false">IFERROR(VLOOKUP(A525,'[2]Pivot HorizontalMRP'!$A$4:$D$2689,0.4,0),0)</f>
        <v>0</v>
      </c>
      <c r="N525" s="1" t="n">
        <f aca="false">IFERROR(VLOOKUP(A525,'[2]Pivot HorizontalMRP'!$A$4:$E$2689,5,0),0)</f>
        <v>0</v>
      </c>
      <c r="O525" s="1" t="n">
        <f aca="false">K525+L525</f>
        <v>5711</v>
      </c>
      <c r="P525" s="1" t="n">
        <f aca="false">K525+L525+M525+N525</f>
        <v>5711</v>
      </c>
      <c r="Q525" s="1" t="n">
        <f aca="false">IFERROR(VLOOKUP(A525,'[2]Pivot HorizontalMRP'!$A$4:$F$2689,6,0),0)</f>
        <v>5674</v>
      </c>
      <c r="R525" s="1" t="n">
        <f aca="false">IFERROR(VLOOKUP(A525,'[2]Pivot HorizontalMRP'!$A$4:$G$2689,7,0),0)</f>
        <v>5980</v>
      </c>
      <c r="S525" s="1" t="n">
        <f aca="false">IFERROR(VLOOKUP(A525,'[2]Pivot HorizontalMRP'!$A$4:$H$2689,8,0),0)</f>
        <v>6716</v>
      </c>
      <c r="T525" s="1" t="n">
        <f aca="false">IFERROR(VLOOKUP(A525,'[2]Pivot HorizontalMRP'!$A$4:$I$2689,9,0),0)</f>
        <v>3625</v>
      </c>
      <c r="U525" s="1" t="n">
        <f aca="false">IF(I525="delivery",O525-SUM(Q525+R525),IF(I525="PO",P525-SUM(Q525:R525)))</f>
        <v>-5943</v>
      </c>
      <c r="V525" s="81" t="n">
        <v>0.21</v>
      </c>
      <c r="W525" s="81"/>
      <c r="X525" s="81" t="n">
        <f aca="false">W525-V525</f>
        <v>-0.21</v>
      </c>
      <c r="Y525" s="81"/>
      <c r="Z525" s="81"/>
      <c r="AA525" s="81" t="n">
        <v>0.23</v>
      </c>
      <c r="AB525" s="81"/>
      <c r="AC525" s="81"/>
      <c r="AD525" s="81"/>
      <c r="AE525" s="81"/>
      <c r="AF525" s="81"/>
      <c r="AG525" s="81"/>
      <c r="AH525" s="81"/>
      <c r="AI525" s="81"/>
      <c r="AJ525" s="81"/>
      <c r="AK525" s="81"/>
      <c r="AL525" s="81"/>
      <c r="AM525" s="81"/>
      <c r="AN525" s="81"/>
      <c r="AO525" s="81" t="str">
        <f aca="false">D525</f>
        <v>Sanmina</v>
      </c>
      <c r="AP525" s="1" t="s">
        <v>2011</v>
      </c>
      <c r="AQ525" s="1"/>
      <c r="AR525" s="1"/>
      <c r="AS525" s="1"/>
      <c r="AT525" s="1"/>
      <c r="AU525" s="1"/>
      <c r="AV525" s="1"/>
      <c r="AW525" s="1"/>
      <c r="AX525" s="1"/>
      <c r="AY525" s="1"/>
      <c r="AZ525" s="1"/>
      <c r="BA525" s="1"/>
      <c r="BB525" s="1"/>
      <c r="BC525" s="1"/>
      <c r="BD525" s="1"/>
      <c r="BE525" s="1"/>
      <c r="BF525" s="1" t="s">
        <v>14668</v>
      </c>
      <c r="BG525" s="1" t="s">
        <v>183</v>
      </c>
      <c r="BH525" s="1"/>
      <c r="BI525" s="1"/>
    </row>
    <row r="526" customFormat="false" ht="12.75" hidden="false" customHeight="false" outlineLevel="0" collapsed="false">
      <c r="A526" s="1" t="s">
        <v>8001</v>
      </c>
      <c r="B526" s="1" t="s">
        <v>8002</v>
      </c>
      <c r="C526" s="1" t="s">
        <v>177</v>
      </c>
      <c r="D526" s="1" t="s">
        <v>1471</v>
      </c>
      <c r="E526" s="1" t="s">
        <v>15069</v>
      </c>
      <c r="F526" s="1" t="s">
        <v>8004</v>
      </c>
      <c r="G526" s="1" t="n">
        <v>101</v>
      </c>
      <c r="H526" s="1" t="n">
        <v>4000</v>
      </c>
      <c r="I526" s="101" t="s">
        <v>180</v>
      </c>
      <c r="J526" s="1"/>
      <c r="K526" s="1" t="n">
        <f aca="false">IFERROR(VLOOKUP(A526,'[2]Pivot HorizontalMRP'!$A$4:$B$2689,2,0),0)</f>
        <v>0</v>
      </c>
      <c r="L526" s="1" t="n">
        <f aca="false">IFERROR(VLOOKUP(A526,'[2]Pivot HorizontalMRP'!$A$4:$C$2689,3,0),0)</f>
        <v>2955</v>
      </c>
      <c r="M526" s="1" t="n">
        <f aca="false">IFERROR(VLOOKUP(A526,'[2]Pivot HorizontalMRP'!$A$4:$D$2689,0.4,0),0)</f>
        <v>0</v>
      </c>
      <c r="N526" s="1" t="n">
        <f aca="false">IFERROR(VLOOKUP(A526,'[2]Pivot HorizontalMRP'!$A$4:$E$2689,5,0),0)</f>
        <v>0</v>
      </c>
      <c r="O526" s="1" t="n">
        <f aca="false">K526+L526</f>
        <v>2955</v>
      </c>
      <c r="P526" s="1" t="n">
        <f aca="false">K526+L526+M526+N526</f>
        <v>2955</v>
      </c>
      <c r="Q526" s="1" t="n">
        <f aca="false">IFERROR(VLOOKUP(A526,'[2]Pivot HorizontalMRP'!$A$4:$F$2689,6,0),0)</f>
        <v>3592</v>
      </c>
      <c r="R526" s="1" t="n">
        <f aca="false">IFERROR(VLOOKUP(A526,'[2]Pivot HorizontalMRP'!$A$4:$G$2689,7,0),0)</f>
        <v>2191</v>
      </c>
      <c r="S526" s="1" t="n">
        <f aca="false">IFERROR(VLOOKUP(A526,'[2]Pivot HorizontalMRP'!$A$4:$H$2689,8,0),0)</f>
        <v>2286</v>
      </c>
      <c r="T526" s="1" t="n">
        <f aca="false">IFERROR(VLOOKUP(A526,'[2]Pivot HorizontalMRP'!$A$4:$I$2689,9,0),0)</f>
        <v>1190</v>
      </c>
      <c r="U526" s="1" t="n">
        <f aca="false">IF(I526="delivery",O526-SUM(Q526+R526),IF(I526="PO",P526-SUM(Q526:R526)))</f>
        <v>-2828</v>
      </c>
      <c r="V526" s="81" t="n">
        <v>0.86</v>
      </c>
      <c r="W526" s="81"/>
      <c r="X526" s="81" t="n">
        <f aca="false">W526-V526</f>
        <v>-0.86</v>
      </c>
      <c r="Y526" s="81"/>
      <c r="Z526" s="81"/>
      <c r="AA526" s="81" t="n">
        <v>0.785</v>
      </c>
      <c r="AB526" s="81"/>
      <c r="AC526" s="81"/>
      <c r="AD526" s="81"/>
      <c r="AE526" s="81"/>
      <c r="AF526" s="81"/>
      <c r="AG526" s="81"/>
      <c r="AH526" s="81"/>
      <c r="AI526" s="81"/>
      <c r="AJ526" s="81"/>
      <c r="AK526" s="81"/>
      <c r="AL526" s="81"/>
      <c r="AM526" s="81"/>
      <c r="AN526" s="81"/>
      <c r="AO526" s="81" t="str">
        <f aca="false">D526</f>
        <v>Sanmina</v>
      </c>
      <c r="AP526" s="1" t="s">
        <v>2011</v>
      </c>
      <c r="AQ526" s="1"/>
      <c r="AR526" s="1"/>
      <c r="AS526" s="1"/>
      <c r="AT526" s="1"/>
      <c r="AU526" s="1"/>
      <c r="AV526" s="1"/>
      <c r="AW526" s="1"/>
      <c r="AX526" s="1"/>
      <c r="AY526" s="1"/>
      <c r="AZ526" s="1"/>
      <c r="BA526" s="1"/>
      <c r="BB526" s="1"/>
      <c r="BC526" s="1"/>
      <c r="BD526" s="1"/>
      <c r="BE526" s="1"/>
      <c r="BF526" s="1" t="s">
        <v>14668</v>
      </c>
      <c r="BG526" s="1" t="s">
        <v>183</v>
      </c>
      <c r="BH526" s="1"/>
      <c r="BI526" s="1"/>
    </row>
    <row r="527" customFormat="false" ht="12.75" hidden="false" customHeight="false" outlineLevel="0" collapsed="false">
      <c r="A527" s="1" t="s">
        <v>8013</v>
      </c>
      <c r="B527" s="1" t="s">
        <v>8014</v>
      </c>
      <c r="C527" s="1" t="s">
        <v>177</v>
      </c>
      <c r="D527" s="1" t="s">
        <v>1471</v>
      </c>
      <c r="E527" s="1" t="s">
        <v>8015</v>
      </c>
      <c r="F527" s="1" t="s">
        <v>8016</v>
      </c>
      <c r="G527" s="1" t="n">
        <v>81</v>
      </c>
      <c r="H527" s="1" t="n">
        <v>3000</v>
      </c>
      <c r="I527" s="101" t="s">
        <v>188</v>
      </c>
      <c r="J527" s="1"/>
      <c r="K527" s="1" t="n">
        <f aca="false">IFERROR(VLOOKUP(A527,'[2]Pivot HorizontalMRP'!$A$4:$B$2689,2,0),0)</f>
        <v>0</v>
      </c>
      <c r="L527" s="1" t="n">
        <f aca="false">IFERROR(VLOOKUP(A527,'[2]Pivot HorizontalMRP'!$A$4:$C$2689,3,0),0)</f>
        <v>13479</v>
      </c>
      <c r="M527" s="1" t="n">
        <f aca="false">IFERROR(VLOOKUP(A527,'[2]Pivot HorizontalMRP'!$A$4:$D$2689,0.4,0),0)</f>
        <v>0</v>
      </c>
      <c r="N527" s="1" t="n">
        <f aca="false">IFERROR(VLOOKUP(A527,'[2]Pivot HorizontalMRP'!$A$4:$E$2689,5,0),0)</f>
        <v>0</v>
      </c>
      <c r="O527" s="1" t="n">
        <f aca="false">K527+L527</f>
        <v>13479</v>
      </c>
      <c r="P527" s="1" t="n">
        <f aca="false">K527+L527+M527+N527</f>
        <v>13479</v>
      </c>
      <c r="Q527" s="1" t="n">
        <f aca="false">IFERROR(VLOOKUP(A527,'[2]Pivot HorizontalMRP'!$A$4:$F$2689,6,0),0)</f>
        <v>0</v>
      </c>
      <c r="R527" s="1" t="n">
        <f aca="false">IFERROR(VLOOKUP(A527,'[2]Pivot HorizontalMRP'!$A$4:$G$2689,7,0),0)</f>
        <v>0</v>
      </c>
      <c r="S527" s="1" t="n">
        <f aca="false">IFERROR(VLOOKUP(A527,'[2]Pivot HorizontalMRP'!$A$4:$H$2689,8,0),0)</f>
        <v>0</v>
      </c>
      <c r="T527" s="1" t="n">
        <f aca="false">IFERROR(VLOOKUP(A527,'[2]Pivot HorizontalMRP'!$A$4:$I$2689,9,0),0)</f>
        <v>0</v>
      </c>
      <c r="U527" s="1" t="n">
        <f aca="false">IF(I527="delivery",O527-SUM(Q527+R527),IF(I527="PO",P527-SUM(Q527:R527)))</f>
        <v>13479</v>
      </c>
      <c r="V527" s="81" t="n">
        <v>0.217</v>
      </c>
      <c r="W527" s="81"/>
      <c r="X527" s="81" t="n">
        <f aca="false">W527-V527</f>
        <v>-0.217</v>
      </c>
      <c r="Y527" s="81"/>
      <c r="Z527" s="81"/>
      <c r="AA527" s="81"/>
      <c r="AB527" s="81"/>
      <c r="AC527" s="81"/>
      <c r="AD527" s="81"/>
      <c r="AE527" s="81"/>
      <c r="AF527" s="81"/>
      <c r="AG527" s="81"/>
      <c r="AH527" s="81"/>
      <c r="AI527" s="81"/>
      <c r="AJ527" s="81"/>
      <c r="AK527" s="81"/>
      <c r="AL527" s="81"/>
      <c r="AM527" s="81"/>
      <c r="AN527" s="81"/>
      <c r="AO527" s="81" t="str">
        <f aca="false">D527</f>
        <v>Sanmina</v>
      </c>
      <c r="AP527" s="1" t="s">
        <v>2011</v>
      </c>
      <c r="AQ527" s="1"/>
      <c r="AR527" s="1"/>
      <c r="AS527" s="1"/>
      <c r="AT527" s="1"/>
      <c r="AU527" s="1"/>
      <c r="AV527" s="1"/>
      <c r="AW527" s="1"/>
      <c r="AX527" s="1"/>
      <c r="AY527" s="1"/>
      <c r="AZ527" s="1"/>
      <c r="BA527" s="1"/>
      <c r="BB527" s="1"/>
      <c r="BC527" s="1"/>
      <c r="BD527" s="1"/>
      <c r="BE527" s="1"/>
      <c r="BF527" s="1" t="s">
        <v>14668</v>
      </c>
      <c r="BG527" s="1" t="s">
        <v>183</v>
      </c>
      <c r="BH527" s="1"/>
      <c r="BI527" s="1"/>
    </row>
    <row r="528" customFormat="false" ht="12.75" hidden="false" customHeight="false" outlineLevel="0" collapsed="false">
      <c r="A528" s="1" t="s">
        <v>8017</v>
      </c>
      <c r="B528" s="1" t="s">
        <v>8018</v>
      </c>
      <c r="C528" s="1" t="s">
        <v>177</v>
      </c>
      <c r="D528" s="1" t="s">
        <v>1471</v>
      </c>
      <c r="E528" s="1" t="s">
        <v>15070</v>
      </c>
      <c r="F528" s="1" t="s">
        <v>8020</v>
      </c>
      <c r="G528" s="1" t="n">
        <v>28</v>
      </c>
      <c r="H528" s="1" t="n">
        <v>4000</v>
      </c>
      <c r="I528" s="101" t="s">
        <v>180</v>
      </c>
      <c r="J528" s="1"/>
      <c r="K528" s="1" t="n">
        <f aca="false">IFERROR(VLOOKUP(A528,'[2]Pivot HorizontalMRP'!$A$4:$B$2689,2,0),0)</f>
        <v>0</v>
      </c>
      <c r="L528" s="1" t="n">
        <f aca="false">IFERROR(VLOOKUP(A528,'[2]Pivot HorizontalMRP'!$A$4:$C$2689,3,0),0)</f>
        <v>674</v>
      </c>
      <c r="M528" s="1" t="n">
        <f aca="false">IFERROR(VLOOKUP(A528,'[2]Pivot HorizontalMRP'!$A$4:$D$2689,0.4,0),0)</f>
        <v>0</v>
      </c>
      <c r="N528" s="1" t="n">
        <f aca="false">IFERROR(VLOOKUP(A528,'[2]Pivot HorizontalMRP'!$A$4:$E$2689,5,0),0)</f>
        <v>0</v>
      </c>
      <c r="O528" s="1" t="n">
        <f aca="false">K528+L528</f>
        <v>674</v>
      </c>
      <c r="P528" s="1" t="n">
        <f aca="false">K528+L528+M528+N528</f>
        <v>674</v>
      </c>
      <c r="Q528" s="1" t="n">
        <f aca="false">IFERROR(VLOOKUP(A528,'[2]Pivot HorizontalMRP'!$A$4:$F$2689,6,0),0)</f>
        <v>349</v>
      </c>
      <c r="R528" s="1" t="n">
        <f aca="false">IFERROR(VLOOKUP(A528,'[2]Pivot HorizontalMRP'!$A$4:$G$2689,7,0),0)</f>
        <v>303</v>
      </c>
      <c r="S528" s="1" t="n">
        <f aca="false">IFERROR(VLOOKUP(A528,'[2]Pivot HorizontalMRP'!$A$4:$H$2689,8,0),0)</f>
        <v>253</v>
      </c>
      <c r="T528" s="1" t="n">
        <f aca="false">IFERROR(VLOOKUP(A528,'[2]Pivot HorizontalMRP'!$A$4:$I$2689,9,0),0)</f>
        <v>97</v>
      </c>
      <c r="U528" s="1" t="n">
        <f aca="false">IF(I528="delivery",O528-SUM(Q528+R528),IF(I528="PO",P528-SUM(Q528:R528)))</f>
        <v>22</v>
      </c>
      <c r="V528" s="81" t="n">
        <v>1.18</v>
      </c>
      <c r="W528" s="81"/>
      <c r="X528" s="81" t="n">
        <f aca="false">W528-V528</f>
        <v>-1.18</v>
      </c>
      <c r="Y528" s="81"/>
      <c r="Z528" s="81"/>
      <c r="AA528" s="81" t="n">
        <v>1.18</v>
      </c>
      <c r="AB528" s="81"/>
      <c r="AC528" s="81"/>
      <c r="AD528" s="81"/>
      <c r="AE528" s="81"/>
      <c r="AF528" s="81"/>
      <c r="AG528" s="81"/>
      <c r="AH528" s="81"/>
      <c r="AI528" s="81"/>
      <c r="AJ528" s="81"/>
      <c r="AK528" s="81"/>
      <c r="AL528" s="81"/>
      <c r="AM528" s="81"/>
      <c r="AN528" s="81"/>
      <c r="AO528" s="81" t="str">
        <f aca="false">D528</f>
        <v>Sanmina</v>
      </c>
      <c r="AP528" s="1" t="s">
        <v>2011</v>
      </c>
      <c r="AQ528" s="1"/>
      <c r="AR528" s="1"/>
      <c r="AS528" s="1"/>
      <c r="AT528" s="1"/>
      <c r="AU528" s="1"/>
      <c r="AV528" s="1"/>
      <c r="AW528" s="1"/>
      <c r="AX528" s="1"/>
      <c r="AY528" s="1"/>
      <c r="AZ528" s="1"/>
      <c r="BA528" s="1"/>
      <c r="BB528" s="1"/>
      <c r="BC528" s="1"/>
      <c r="BD528" s="1"/>
      <c r="BE528" s="1"/>
      <c r="BF528" s="1" t="s">
        <v>14668</v>
      </c>
      <c r="BG528" s="1" t="s">
        <v>183</v>
      </c>
      <c r="BH528" s="1"/>
      <c r="BI528" s="1"/>
    </row>
    <row r="529" customFormat="false" ht="12.75" hidden="false" customHeight="false" outlineLevel="0" collapsed="false">
      <c r="A529" s="1" t="s">
        <v>8025</v>
      </c>
      <c r="B529" s="1" t="s">
        <v>8026</v>
      </c>
      <c r="C529" s="1" t="s">
        <v>177</v>
      </c>
      <c r="D529" s="1" t="s">
        <v>1471</v>
      </c>
      <c r="E529" s="1" t="s">
        <v>15071</v>
      </c>
      <c r="F529" s="1" t="s">
        <v>8028</v>
      </c>
      <c r="G529" s="1" t="n">
        <v>101</v>
      </c>
      <c r="H529" s="1" t="n">
        <v>570</v>
      </c>
      <c r="I529" s="101" t="s">
        <v>180</v>
      </c>
      <c r="J529" s="1"/>
      <c r="K529" s="1" t="n">
        <f aca="false">IFERROR(VLOOKUP(A529,'[2]Pivot HorizontalMRP'!$A$4:$B$2689,2,0),0)</f>
        <v>0</v>
      </c>
      <c r="L529" s="1" t="n">
        <f aca="false">IFERROR(VLOOKUP(A529,'[2]Pivot HorizontalMRP'!$A$4:$C$2689,3,0),0)</f>
        <v>5789</v>
      </c>
      <c r="M529" s="1" t="n">
        <f aca="false">IFERROR(VLOOKUP(A529,'[2]Pivot HorizontalMRP'!$A$4:$D$2689,0.4,0),0)</f>
        <v>0</v>
      </c>
      <c r="N529" s="1" t="n">
        <f aca="false">IFERROR(VLOOKUP(A529,'[2]Pivot HorizontalMRP'!$A$4:$E$2689,5,0),0)</f>
        <v>0</v>
      </c>
      <c r="O529" s="1" t="n">
        <f aca="false">K529+L529</f>
        <v>5789</v>
      </c>
      <c r="P529" s="1" t="n">
        <f aca="false">K529+L529+M529+N529</f>
        <v>5789</v>
      </c>
      <c r="Q529" s="1" t="n">
        <f aca="false">IFERROR(VLOOKUP(A529,'[2]Pivot HorizontalMRP'!$A$4:$F$2689,6,0),0)</f>
        <v>84</v>
      </c>
      <c r="R529" s="1" t="n">
        <f aca="false">IFERROR(VLOOKUP(A529,'[2]Pivot HorizontalMRP'!$A$4:$G$2689,7,0),0)</f>
        <v>0</v>
      </c>
      <c r="S529" s="1" t="n">
        <f aca="false">IFERROR(VLOOKUP(A529,'[2]Pivot HorizontalMRP'!$A$4:$H$2689,8,0),0)</f>
        <v>0</v>
      </c>
      <c r="T529" s="1" t="n">
        <f aca="false">IFERROR(VLOOKUP(A529,'[2]Pivot HorizontalMRP'!$A$4:$I$2689,9,0),0)</f>
        <v>0</v>
      </c>
      <c r="U529" s="1" t="n">
        <f aca="false">IF(I529="delivery",O529-SUM(Q529+R529),IF(I529="PO",P529-SUM(Q529:R529)))</f>
        <v>5705</v>
      </c>
      <c r="V529" s="81" t="n">
        <v>1.25</v>
      </c>
      <c r="W529" s="81"/>
      <c r="X529" s="81" t="n">
        <f aca="false">W529-V529</f>
        <v>-1.25</v>
      </c>
      <c r="Y529" s="81"/>
      <c r="Z529" s="81"/>
      <c r="AA529" s="81" t="n">
        <v>1.5319</v>
      </c>
      <c r="AB529" s="81"/>
      <c r="AC529" s="81"/>
      <c r="AD529" s="81"/>
      <c r="AE529" s="81"/>
      <c r="AF529" s="81"/>
      <c r="AG529" s="81"/>
      <c r="AH529" s="81"/>
      <c r="AI529" s="81"/>
      <c r="AJ529" s="81"/>
      <c r="AK529" s="81"/>
      <c r="AL529" s="81"/>
      <c r="AM529" s="81"/>
      <c r="AN529" s="81"/>
      <c r="AO529" s="81" t="str">
        <f aca="false">D529</f>
        <v>Sanmina</v>
      </c>
      <c r="AP529" s="1" t="s">
        <v>2011</v>
      </c>
      <c r="AQ529" s="1"/>
      <c r="AR529" s="1"/>
      <c r="AS529" s="1"/>
      <c r="AT529" s="1"/>
      <c r="AU529" s="1"/>
      <c r="AV529" s="1"/>
      <c r="AW529" s="1"/>
      <c r="AX529" s="1"/>
      <c r="AY529" s="1"/>
      <c r="AZ529" s="1"/>
      <c r="BA529" s="1"/>
      <c r="BB529" s="1"/>
      <c r="BC529" s="1"/>
      <c r="BD529" s="1"/>
      <c r="BE529" s="1"/>
      <c r="BF529" s="1" t="s">
        <v>14668</v>
      </c>
      <c r="BG529" s="1" t="s">
        <v>183</v>
      </c>
      <c r="BH529" s="1"/>
      <c r="BI529" s="1"/>
    </row>
    <row r="530" customFormat="false" ht="12.75" hidden="false" customHeight="false" outlineLevel="0" collapsed="false">
      <c r="A530" s="1" t="s">
        <v>8029</v>
      </c>
      <c r="B530" s="1" t="s">
        <v>8030</v>
      </c>
      <c r="C530" s="1" t="s">
        <v>177</v>
      </c>
      <c r="D530" s="1" t="s">
        <v>1471</v>
      </c>
      <c r="E530" s="1" t="s">
        <v>15072</v>
      </c>
      <c r="F530" s="1" t="s">
        <v>8032</v>
      </c>
      <c r="G530" s="1" t="n">
        <v>33</v>
      </c>
      <c r="H530" s="1" t="n">
        <v>6000</v>
      </c>
      <c r="I530" s="101" t="s">
        <v>180</v>
      </c>
      <c r="J530" s="1"/>
      <c r="K530" s="1" t="n">
        <f aca="false">IFERROR(VLOOKUP(A530,'[2]Pivot HorizontalMRP'!$A$4:$B$2689,2,0),0)</f>
        <v>0</v>
      </c>
      <c r="L530" s="1" t="n">
        <f aca="false">IFERROR(VLOOKUP(A530,'[2]Pivot HorizontalMRP'!$A$4:$C$2689,3,0),0)</f>
        <v>1016</v>
      </c>
      <c r="M530" s="1" t="n">
        <f aca="false">IFERROR(VLOOKUP(A530,'[2]Pivot HorizontalMRP'!$A$4:$D$2689,0.4,0),0)</f>
        <v>0</v>
      </c>
      <c r="N530" s="1" t="n">
        <f aca="false">IFERROR(VLOOKUP(A530,'[2]Pivot HorizontalMRP'!$A$4:$E$2689,5,0),0)</f>
        <v>0</v>
      </c>
      <c r="O530" s="1" t="n">
        <f aca="false">K530+L530</f>
        <v>1016</v>
      </c>
      <c r="P530" s="1" t="n">
        <f aca="false">K530+L530+M530+N530</f>
        <v>1016</v>
      </c>
      <c r="Q530" s="1" t="n">
        <f aca="false">IFERROR(VLOOKUP(A530,'[2]Pivot HorizontalMRP'!$A$4:$F$2689,6,0),0)</f>
        <v>105</v>
      </c>
      <c r="R530" s="1" t="n">
        <f aca="false">IFERROR(VLOOKUP(A530,'[2]Pivot HorizontalMRP'!$A$4:$G$2689,7,0),0)</f>
        <v>0</v>
      </c>
      <c r="S530" s="1" t="n">
        <f aca="false">IFERROR(VLOOKUP(A530,'[2]Pivot HorizontalMRP'!$A$4:$H$2689,8,0),0)</f>
        <v>0</v>
      </c>
      <c r="T530" s="1" t="n">
        <f aca="false">IFERROR(VLOOKUP(A530,'[2]Pivot HorizontalMRP'!$A$4:$I$2689,9,0),0)</f>
        <v>0</v>
      </c>
      <c r="U530" s="1" t="n">
        <f aca="false">IF(I530="delivery",O530-SUM(Q530+R530),IF(I530="PO",P530-SUM(Q530:R530)))</f>
        <v>911</v>
      </c>
      <c r="V530" s="81" t="n">
        <v>0.315</v>
      </c>
      <c r="W530" s="81"/>
      <c r="X530" s="81" t="n">
        <f aca="false">W530-V530</f>
        <v>-0.315</v>
      </c>
      <c r="Y530" s="81"/>
      <c r="Z530" s="81"/>
      <c r="AA530" s="81" t="n">
        <v>0.28</v>
      </c>
      <c r="AB530" s="81"/>
      <c r="AC530" s="81"/>
      <c r="AD530" s="81"/>
      <c r="AE530" s="81"/>
      <c r="AF530" s="81"/>
      <c r="AG530" s="81"/>
      <c r="AH530" s="81"/>
      <c r="AI530" s="81"/>
      <c r="AJ530" s="81"/>
      <c r="AK530" s="81"/>
      <c r="AL530" s="81"/>
      <c r="AM530" s="81"/>
      <c r="AN530" s="81"/>
      <c r="AO530" s="81" t="str">
        <f aca="false">D530</f>
        <v>Sanmina</v>
      </c>
      <c r="AP530" s="1" t="s">
        <v>2011</v>
      </c>
      <c r="AQ530" s="1"/>
      <c r="AR530" s="1"/>
      <c r="AS530" s="1"/>
      <c r="AT530" s="1"/>
      <c r="AU530" s="1"/>
      <c r="AV530" s="1"/>
      <c r="AW530" s="1"/>
      <c r="AX530" s="1"/>
      <c r="AY530" s="1"/>
      <c r="AZ530" s="1"/>
      <c r="BA530" s="1"/>
      <c r="BB530" s="1"/>
      <c r="BC530" s="1"/>
      <c r="BD530" s="1"/>
      <c r="BE530" s="1"/>
      <c r="BF530" s="1" t="s">
        <v>14668</v>
      </c>
      <c r="BG530" s="1" t="s">
        <v>183</v>
      </c>
      <c r="BH530" s="1"/>
      <c r="BI530" s="1"/>
    </row>
    <row r="531" customFormat="false" ht="12.75" hidden="false" customHeight="false" outlineLevel="0" collapsed="false">
      <c r="A531" s="1" t="s">
        <v>8033</v>
      </c>
      <c r="B531" s="1" t="s">
        <v>8034</v>
      </c>
      <c r="C531" s="1" t="s">
        <v>177</v>
      </c>
      <c r="D531" s="1" t="s">
        <v>1471</v>
      </c>
      <c r="E531" s="1" t="s">
        <v>15073</v>
      </c>
      <c r="F531" s="1" t="s">
        <v>8036</v>
      </c>
      <c r="G531" s="1" t="n">
        <v>101</v>
      </c>
      <c r="H531" s="1" t="n">
        <v>5700</v>
      </c>
      <c r="I531" s="101" t="s">
        <v>188</v>
      </c>
      <c r="J531" s="1"/>
      <c r="K531" s="1" t="n">
        <f aca="false">IFERROR(VLOOKUP(A531,'[2]Pivot HorizontalMRP'!$A$4:$B$2689,2,0),0)</f>
        <v>0</v>
      </c>
      <c r="L531" s="1" t="n">
        <f aca="false">IFERROR(VLOOKUP(A531,'[2]Pivot HorizontalMRP'!$A$4:$C$2689,3,0),0)</f>
        <v>8239</v>
      </c>
      <c r="M531" s="1" t="n">
        <f aca="false">IFERROR(VLOOKUP(A531,'[2]Pivot HorizontalMRP'!$A$4:$D$2689,0.4,0),0)</f>
        <v>0</v>
      </c>
      <c r="N531" s="1" t="n">
        <f aca="false">IFERROR(VLOOKUP(A531,'[2]Pivot HorizontalMRP'!$A$4:$E$2689,5,0),0)</f>
        <v>0</v>
      </c>
      <c r="O531" s="1" t="n">
        <f aca="false">K531+L531</f>
        <v>8239</v>
      </c>
      <c r="P531" s="1" t="n">
        <f aca="false">K531+L531+M531+N531</f>
        <v>8239</v>
      </c>
      <c r="Q531" s="1" t="n">
        <f aca="false">IFERROR(VLOOKUP(A531,'[2]Pivot HorizontalMRP'!$A$4:$F$2689,6,0),0)</f>
        <v>792</v>
      </c>
      <c r="R531" s="1" t="n">
        <f aca="false">IFERROR(VLOOKUP(A531,'[2]Pivot HorizontalMRP'!$A$4:$G$2689,7,0),0)</f>
        <v>888</v>
      </c>
      <c r="S531" s="1" t="n">
        <f aca="false">IFERROR(VLOOKUP(A531,'[2]Pivot HorizontalMRP'!$A$4:$H$2689,8,0),0)</f>
        <v>1244</v>
      </c>
      <c r="T531" s="1" t="n">
        <f aca="false">IFERROR(VLOOKUP(A531,'[2]Pivot HorizontalMRP'!$A$4:$I$2689,9,0),0)</f>
        <v>497</v>
      </c>
      <c r="U531" s="1" t="n">
        <f aca="false">IF(I531="delivery",O531-SUM(Q531+R531),IF(I531="PO",P531-SUM(Q531:R531)))</f>
        <v>6559</v>
      </c>
      <c r="V531" s="81" t="n">
        <v>0.393</v>
      </c>
      <c r="W531" s="81"/>
      <c r="X531" s="81" t="n">
        <f aca="false">W531-V531</f>
        <v>-0.393</v>
      </c>
      <c r="Y531" s="81"/>
      <c r="Z531" s="81"/>
      <c r="AA531" s="81"/>
      <c r="AB531" s="81"/>
      <c r="AC531" s="81"/>
      <c r="AD531" s="81"/>
      <c r="AE531" s="81"/>
      <c r="AF531" s="81"/>
      <c r="AG531" s="81"/>
      <c r="AH531" s="81"/>
      <c r="AI531" s="81"/>
      <c r="AJ531" s="81"/>
      <c r="AK531" s="81"/>
      <c r="AL531" s="81"/>
      <c r="AM531" s="81"/>
      <c r="AN531" s="81"/>
      <c r="AO531" s="81" t="str">
        <f aca="false">D531</f>
        <v>Sanmina</v>
      </c>
      <c r="AP531" s="1" t="s">
        <v>2011</v>
      </c>
      <c r="AQ531" s="1"/>
      <c r="AR531" s="1"/>
      <c r="AS531" s="1"/>
      <c r="AT531" s="1"/>
      <c r="AU531" s="1"/>
      <c r="AV531" s="1"/>
      <c r="AW531" s="1"/>
      <c r="AX531" s="1"/>
      <c r="AY531" s="1"/>
      <c r="AZ531" s="1"/>
      <c r="BA531" s="1"/>
      <c r="BB531" s="1"/>
      <c r="BC531" s="1"/>
      <c r="BD531" s="1"/>
      <c r="BE531" s="1"/>
      <c r="BF531" s="1" t="s">
        <v>14668</v>
      </c>
      <c r="BG531" s="1" t="s">
        <v>183</v>
      </c>
      <c r="BH531" s="1"/>
      <c r="BI531" s="1"/>
    </row>
    <row r="532" customFormat="false" ht="12.75" hidden="false" customHeight="false" outlineLevel="0" collapsed="false">
      <c r="A532" s="1" t="s">
        <v>8041</v>
      </c>
      <c r="B532" s="1" t="s">
        <v>8042</v>
      </c>
      <c r="C532" s="1" t="s">
        <v>177</v>
      </c>
      <c r="D532" s="1" t="s">
        <v>1471</v>
      </c>
      <c r="E532" s="1" t="s">
        <v>15074</v>
      </c>
      <c r="F532" s="1" t="s">
        <v>15075</v>
      </c>
      <c r="G532" s="1" t="n">
        <v>66</v>
      </c>
      <c r="H532" s="1" t="n">
        <v>2000</v>
      </c>
      <c r="I532" s="101" t="s">
        <v>188</v>
      </c>
      <c r="J532" s="1"/>
      <c r="K532" s="1" t="n">
        <f aca="false">IFERROR(VLOOKUP(A532,'[2]Pivot HorizontalMRP'!$A$4:$B$2689,2,0),0)</f>
        <v>0</v>
      </c>
      <c r="L532" s="1" t="n">
        <f aca="false">IFERROR(VLOOKUP(A532,'[2]Pivot HorizontalMRP'!$A$4:$C$2689,3,0),0)</f>
        <v>2215</v>
      </c>
      <c r="M532" s="1" t="n">
        <f aca="false">IFERROR(VLOOKUP(A532,'[2]Pivot HorizontalMRP'!$A$4:$D$2689,0.4,0),0)</f>
        <v>0</v>
      </c>
      <c r="N532" s="1" t="n">
        <f aca="false">IFERROR(VLOOKUP(A532,'[2]Pivot HorizontalMRP'!$A$4:$E$2689,5,0),0)</f>
        <v>0</v>
      </c>
      <c r="O532" s="1" t="n">
        <f aca="false">K532+L532</f>
        <v>2215</v>
      </c>
      <c r="P532" s="1" t="n">
        <f aca="false">K532+L532+M532+N532</f>
        <v>2215</v>
      </c>
      <c r="Q532" s="1" t="n">
        <f aca="false">IFERROR(VLOOKUP(A532,'[2]Pivot HorizontalMRP'!$A$4:$F$2689,6,0),0)</f>
        <v>413</v>
      </c>
      <c r="R532" s="1" t="n">
        <f aca="false">IFERROR(VLOOKUP(A532,'[2]Pivot HorizontalMRP'!$A$4:$G$2689,7,0),0)</f>
        <v>1629</v>
      </c>
      <c r="S532" s="1" t="n">
        <f aca="false">IFERROR(VLOOKUP(A532,'[2]Pivot HorizontalMRP'!$A$4:$H$2689,8,0),0)</f>
        <v>852</v>
      </c>
      <c r="T532" s="1" t="n">
        <f aca="false">IFERROR(VLOOKUP(A532,'[2]Pivot HorizontalMRP'!$A$4:$I$2689,9,0),0)</f>
        <v>646</v>
      </c>
      <c r="U532" s="1" t="n">
        <f aca="false">IF(I532="delivery",O532-SUM(Q532+R532),IF(I532="PO",P532-SUM(Q532:R532)))</f>
        <v>173</v>
      </c>
      <c r="V532" s="81" t="n">
        <v>0.335</v>
      </c>
      <c r="W532" s="81"/>
      <c r="X532" s="81" t="n">
        <f aca="false">W532-V532</f>
        <v>-0.335</v>
      </c>
      <c r="Y532" s="81"/>
      <c r="Z532" s="81"/>
      <c r="AA532" s="81"/>
      <c r="AB532" s="81"/>
      <c r="AC532" s="81"/>
      <c r="AD532" s="81"/>
      <c r="AE532" s="81"/>
      <c r="AF532" s="81"/>
      <c r="AG532" s="81"/>
      <c r="AH532" s="81"/>
      <c r="AI532" s="81"/>
      <c r="AJ532" s="81"/>
      <c r="AK532" s="81"/>
      <c r="AL532" s="81"/>
      <c r="AM532" s="81"/>
      <c r="AN532" s="81"/>
      <c r="AO532" s="81" t="str">
        <f aca="false">D532</f>
        <v>Sanmina</v>
      </c>
      <c r="AP532" s="1" t="s">
        <v>2011</v>
      </c>
      <c r="AQ532" s="1"/>
      <c r="AR532" s="1"/>
      <c r="AS532" s="1"/>
      <c r="AT532" s="1"/>
      <c r="AU532" s="1"/>
      <c r="AV532" s="1"/>
      <c r="AW532" s="1"/>
      <c r="AX532" s="1"/>
      <c r="AY532" s="1"/>
      <c r="AZ532" s="1"/>
      <c r="BA532" s="1"/>
      <c r="BB532" s="1"/>
      <c r="BC532" s="1"/>
      <c r="BD532" s="1"/>
      <c r="BE532" s="1"/>
      <c r="BF532" s="1" t="s">
        <v>14668</v>
      </c>
      <c r="BG532" s="1" t="s">
        <v>183</v>
      </c>
      <c r="BH532" s="1"/>
      <c r="BI532" s="1"/>
    </row>
    <row r="533" customFormat="false" ht="12.75" hidden="false" customHeight="false" outlineLevel="0" collapsed="false">
      <c r="A533" s="1" t="s">
        <v>8045</v>
      </c>
      <c r="B533" s="1" t="s">
        <v>8046</v>
      </c>
      <c r="C533" s="1" t="s">
        <v>177</v>
      </c>
      <c r="D533" s="1" t="s">
        <v>1471</v>
      </c>
      <c r="E533" s="1" t="s">
        <v>15076</v>
      </c>
      <c r="F533" s="1" t="s">
        <v>8048</v>
      </c>
      <c r="G533" s="1" t="n">
        <v>101</v>
      </c>
      <c r="H533" s="1" t="n">
        <v>92</v>
      </c>
      <c r="I533" s="101" t="s">
        <v>188</v>
      </c>
      <c r="J533" s="1"/>
      <c r="K533" s="1" t="n">
        <f aca="false">IFERROR(VLOOKUP(A533,'[2]Pivot HorizontalMRP'!$A$4:$B$2689,2,0),0)</f>
        <v>0</v>
      </c>
      <c r="L533" s="1" t="n">
        <f aca="false">IFERROR(VLOOKUP(A533,'[2]Pivot HorizontalMRP'!$A$4:$C$2689,3,0),0)</f>
        <v>40143</v>
      </c>
      <c r="M533" s="1" t="n">
        <f aca="false">IFERROR(VLOOKUP(A533,'[2]Pivot HorizontalMRP'!$A$4:$D$2689,0.4,0),0)</f>
        <v>0</v>
      </c>
      <c r="N533" s="1" t="n">
        <f aca="false">IFERROR(VLOOKUP(A533,'[2]Pivot HorizontalMRP'!$A$4:$E$2689,5,0),0)</f>
        <v>0</v>
      </c>
      <c r="O533" s="1" t="n">
        <f aca="false">K533+L533</f>
        <v>40143</v>
      </c>
      <c r="P533" s="1" t="n">
        <f aca="false">K533+L533+M533+N533</f>
        <v>40143</v>
      </c>
      <c r="Q533" s="1" t="n">
        <f aca="false">IFERROR(VLOOKUP(A533,'[2]Pivot HorizontalMRP'!$A$4:$F$2689,6,0),0)</f>
        <v>9336</v>
      </c>
      <c r="R533" s="1" t="n">
        <f aca="false">IFERROR(VLOOKUP(A533,'[2]Pivot HorizontalMRP'!$A$4:$G$2689,7,0),0)</f>
        <v>6387</v>
      </c>
      <c r="S533" s="1" t="n">
        <f aca="false">IFERROR(VLOOKUP(A533,'[2]Pivot HorizontalMRP'!$A$4:$H$2689,8,0),0)</f>
        <v>6326</v>
      </c>
      <c r="T533" s="1" t="n">
        <f aca="false">IFERROR(VLOOKUP(A533,'[2]Pivot HorizontalMRP'!$A$4:$I$2689,9,0),0)</f>
        <v>4525</v>
      </c>
      <c r="U533" s="1" t="n">
        <f aca="false">IF(I533="delivery",O533-SUM(Q533+R533),IF(I533="PO",P533-SUM(Q533:R533)))</f>
        <v>24420</v>
      </c>
      <c r="V533" s="81" t="n">
        <v>0.305</v>
      </c>
      <c r="W533" s="81"/>
      <c r="X533" s="81" t="n">
        <f aca="false">W533-V533</f>
        <v>-0.305</v>
      </c>
      <c r="Y533" s="81"/>
      <c r="Z533" s="81"/>
      <c r="AA533" s="81"/>
      <c r="AB533" s="81"/>
      <c r="AC533" s="81"/>
      <c r="AD533" s="81"/>
      <c r="AE533" s="81"/>
      <c r="AF533" s="81"/>
      <c r="AG533" s="81"/>
      <c r="AH533" s="81"/>
      <c r="AI533" s="81"/>
      <c r="AJ533" s="81"/>
      <c r="AK533" s="81"/>
      <c r="AL533" s="81"/>
      <c r="AM533" s="81"/>
      <c r="AN533" s="81"/>
      <c r="AO533" s="81" t="str">
        <f aca="false">D533</f>
        <v>Sanmina</v>
      </c>
      <c r="AP533" s="1" t="s">
        <v>2011</v>
      </c>
      <c r="AQ533" s="1"/>
      <c r="AR533" s="1"/>
      <c r="AS533" s="1"/>
      <c r="AT533" s="1"/>
      <c r="AU533" s="1"/>
      <c r="AV533" s="1"/>
      <c r="AW533" s="1"/>
      <c r="AX533" s="1"/>
      <c r="AY533" s="1"/>
      <c r="AZ533" s="1"/>
      <c r="BA533" s="1"/>
      <c r="BB533" s="1"/>
      <c r="BC533" s="1"/>
      <c r="BD533" s="1"/>
      <c r="BE533" s="1"/>
      <c r="BF533" s="1" t="s">
        <v>14668</v>
      </c>
      <c r="BG533" s="1" t="s">
        <v>183</v>
      </c>
      <c r="BH533" s="1"/>
      <c r="BI533" s="1"/>
    </row>
    <row r="534" customFormat="false" ht="12.75" hidden="false" customHeight="false" outlineLevel="0" collapsed="false">
      <c r="A534" s="1" t="s">
        <v>8057</v>
      </c>
      <c r="B534" s="1" t="s">
        <v>8058</v>
      </c>
      <c r="C534" s="1" t="s">
        <v>177</v>
      </c>
      <c r="D534" s="1" t="s">
        <v>1471</v>
      </c>
      <c r="E534" s="1" t="s">
        <v>8059</v>
      </c>
      <c r="F534" s="1" t="s">
        <v>15077</v>
      </c>
      <c r="G534" s="1" t="n">
        <v>63</v>
      </c>
      <c r="H534" s="1" t="n">
        <v>2500</v>
      </c>
      <c r="I534" s="101" t="s">
        <v>180</v>
      </c>
      <c r="J534" s="1"/>
      <c r="K534" s="1" t="n">
        <f aca="false">IFERROR(VLOOKUP(A534,'[2]Pivot HorizontalMRP'!$A$4:$B$2689,2,0),0)</f>
        <v>0</v>
      </c>
      <c r="L534" s="1" t="n">
        <f aca="false">IFERROR(VLOOKUP(A534,'[2]Pivot HorizontalMRP'!$A$4:$C$2689,3,0),0)</f>
        <v>0</v>
      </c>
      <c r="M534" s="1" t="n">
        <f aca="false">IFERROR(VLOOKUP(A534,'[2]Pivot HorizontalMRP'!$A$4:$D$2689,0.4,0),0)</f>
        <v>0</v>
      </c>
      <c r="N534" s="1" t="n">
        <f aca="false">IFERROR(VLOOKUP(A534,'[2]Pivot HorizontalMRP'!$A$4:$E$2689,5,0),0)</f>
        <v>0</v>
      </c>
      <c r="O534" s="1" t="n">
        <f aca="false">K534+L534</f>
        <v>0</v>
      </c>
      <c r="P534" s="1" t="n">
        <f aca="false">K534+L534+M534+N534</f>
        <v>0</v>
      </c>
      <c r="Q534" s="1" t="n">
        <f aca="false">IFERROR(VLOOKUP(A534,'[2]Pivot HorizontalMRP'!$A$4:$F$2689,6,0),0)</f>
        <v>44</v>
      </c>
      <c r="R534" s="1" t="n">
        <f aca="false">IFERROR(VLOOKUP(A534,'[2]Pivot HorizontalMRP'!$A$4:$G$2689,7,0),0)</f>
        <v>332</v>
      </c>
      <c r="S534" s="1" t="n">
        <f aca="false">IFERROR(VLOOKUP(A534,'[2]Pivot HorizontalMRP'!$A$4:$H$2689,8,0),0)</f>
        <v>1026</v>
      </c>
      <c r="T534" s="1" t="n">
        <f aca="false">IFERROR(VLOOKUP(A534,'[2]Pivot HorizontalMRP'!$A$4:$I$2689,9,0),0)</f>
        <v>256</v>
      </c>
      <c r="U534" s="1" t="n">
        <f aca="false">IF(I534="delivery",O534-SUM(Q534+R534),IF(I534="PO",P534-SUM(Q534:R534)))</f>
        <v>-376</v>
      </c>
      <c r="V534" s="81" t="n">
        <v>0.1872</v>
      </c>
      <c r="W534" s="81"/>
      <c r="X534" s="81" t="n">
        <f aca="false">W534-V534</f>
        <v>-0.1872</v>
      </c>
      <c r="Y534" s="81"/>
      <c r="Z534" s="81"/>
      <c r="AA534" s="81"/>
      <c r="AB534" s="81"/>
      <c r="AC534" s="81"/>
      <c r="AD534" s="81"/>
      <c r="AE534" s="81"/>
      <c r="AF534" s="81"/>
      <c r="AG534" s="81"/>
      <c r="AH534" s="81"/>
      <c r="AI534" s="81"/>
      <c r="AJ534" s="81"/>
      <c r="AK534" s="81"/>
      <c r="AL534" s="81"/>
      <c r="AM534" s="81"/>
      <c r="AN534" s="81"/>
      <c r="AO534" s="81" t="str">
        <f aca="false">D534</f>
        <v>Sanmina</v>
      </c>
      <c r="AP534" s="1" t="s">
        <v>2011</v>
      </c>
      <c r="AQ534" s="1"/>
      <c r="AR534" s="1"/>
      <c r="AS534" s="1"/>
      <c r="AT534" s="1"/>
      <c r="AU534" s="1"/>
      <c r="AV534" s="1"/>
      <c r="AW534" s="1"/>
      <c r="AX534" s="1"/>
      <c r="AY534" s="1"/>
      <c r="AZ534" s="1"/>
      <c r="BA534" s="1"/>
      <c r="BB534" s="1"/>
      <c r="BC534" s="1"/>
      <c r="BD534" s="1"/>
      <c r="BE534" s="1"/>
      <c r="BF534" s="1" t="s">
        <v>14668</v>
      </c>
      <c r="BG534" s="1" t="s">
        <v>183</v>
      </c>
      <c r="BH534" s="1"/>
      <c r="BI534" s="1"/>
    </row>
    <row r="535" customFormat="false" ht="12.75" hidden="false" customHeight="false" outlineLevel="0" collapsed="false">
      <c r="A535" s="1" t="s">
        <v>8081</v>
      </c>
      <c r="B535" s="1" t="s">
        <v>8082</v>
      </c>
      <c r="C535" s="1" t="s">
        <v>177</v>
      </c>
      <c r="D535" s="1" t="s">
        <v>1471</v>
      </c>
      <c r="E535" s="1" t="s">
        <v>15078</v>
      </c>
      <c r="F535" s="1" t="s">
        <v>8084</v>
      </c>
      <c r="G535" s="1" t="n">
        <v>55</v>
      </c>
      <c r="H535" s="1" t="n">
        <v>1</v>
      </c>
      <c r="I535" s="101" t="s">
        <v>188</v>
      </c>
      <c r="J535" s="1"/>
      <c r="K535" s="1" t="n">
        <f aca="false">IFERROR(VLOOKUP(A535,'[2]Pivot HorizontalMRP'!$A$4:$B$2689,2,0),0)</f>
        <v>0</v>
      </c>
      <c r="L535" s="1" t="n">
        <f aca="false">IFERROR(VLOOKUP(A535,'[2]Pivot HorizontalMRP'!$A$4:$C$2689,3,0),0)</f>
        <v>2115</v>
      </c>
      <c r="M535" s="1" t="n">
        <f aca="false">IFERROR(VLOOKUP(A535,'[2]Pivot HorizontalMRP'!$A$4:$D$2689,0.4,0),0)</f>
        <v>0</v>
      </c>
      <c r="N535" s="1" t="n">
        <f aca="false">IFERROR(VLOOKUP(A535,'[2]Pivot HorizontalMRP'!$A$4:$E$2689,5,0),0)</f>
        <v>0</v>
      </c>
      <c r="O535" s="1" t="n">
        <f aca="false">K535+L535</f>
        <v>2115</v>
      </c>
      <c r="P535" s="1" t="n">
        <f aca="false">K535+L535+M535+N535</f>
        <v>2115</v>
      </c>
      <c r="Q535" s="1" t="n">
        <f aca="false">IFERROR(VLOOKUP(A535,'[2]Pivot HorizontalMRP'!$A$4:$F$2689,6,0),0)</f>
        <v>959</v>
      </c>
      <c r="R535" s="1" t="n">
        <f aca="false">IFERROR(VLOOKUP(A535,'[2]Pivot HorizontalMRP'!$A$4:$G$2689,7,0),0)</f>
        <v>2634</v>
      </c>
      <c r="S535" s="1" t="n">
        <f aca="false">IFERROR(VLOOKUP(A535,'[2]Pivot HorizontalMRP'!$A$4:$H$2689,8,0),0)</f>
        <v>2742</v>
      </c>
      <c r="T535" s="1" t="n">
        <f aca="false">IFERROR(VLOOKUP(A535,'[2]Pivot HorizontalMRP'!$A$4:$I$2689,9,0),0)</f>
        <v>1520</v>
      </c>
      <c r="U535" s="1" t="n">
        <f aca="false">IF(I535="delivery",O535-SUM(Q535+R535),IF(I535="PO",P535-SUM(Q535:R535)))</f>
        <v>-1478</v>
      </c>
      <c r="V535" s="81" t="n">
        <v>0.289</v>
      </c>
      <c r="W535" s="81"/>
      <c r="X535" s="81" t="n">
        <f aca="false">W535-V535</f>
        <v>-0.289</v>
      </c>
      <c r="Y535" s="81"/>
      <c r="Z535" s="81"/>
      <c r="AA535" s="81"/>
      <c r="AB535" s="81"/>
      <c r="AC535" s="81"/>
      <c r="AD535" s="81"/>
      <c r="AE535" s="81"/>
      <c r="AF535" s="81"/>
      <c r="AG535" s="81"/>
      <c r="AH535" s="81"/>
      <c r="AI535" s="81"/>
      <c r="AJ535" s="81"/>
      <c r="AK535" s="81"/>
      <c r="AL535" s="81"/>
      <c r="AM535" s="81"/>
      <c r="AN535" s="81"/>
      <c r="AO535" s="81" t="str">
        <f aca="false">D535</f>
        <v>Sanmina</v>
      </c>
      <c r="AP535" s="1" t="s">
        <v>2011</v>
      </c>
      <c r="AQ535" s="1"/>
      <c r="AR535" s="1"/>
      <c r="AS535" s="1"/>
      <c r="AT535" s="1"/>
      <c r="AU535" s="1"/>
      <c r="AV535" s="1"/>
      <c r="AW535" s="1"/>
      <c r="AX535" s="1"/>
      <c r="AY535" s="1"/>
      <c r="AZ535" s="1"/>
      <c r="BA535" s="1"/>
      <c r="BB535" s="1"/>
      <c r="BC535" s="1"/>
      <c r="BD535" s="1"/>
      <c r="BE535" s="1"/>
      <c r="BF535" s="1" t="s">
        <v>14668</v>
      </c>
      <c r="BG535" s="1" t="s">
        <v>183</v>
      </c>
      <c r="BH535" s="1"/>
      <c r="BI535" s="1"/>
    </row>
    <row r="536" customFormat="false" ht="12.75" hidden="false" customHeight="false" outlineLevel="0" collapsed="false">
      <c r="A536" s="1" t="s">
        <v>8314</v>
      </c>
      <c r="B536" s="1" t="s">
        <v>8315</v>
      </c>
      <c r="C536" s="1" t="s">
        <v>177</v>
      </c>
      <c r="D536" s="1" t="s">
        <v>1471</v>
      </c>
      <c r="E536" s="1" t="s">
        <v>8316</v>
      </c>
      <c r="F536" s="1" t="s">
        <v>8317</v>
      </c>
      <c r="G536" s="1" t="n">
        <v>53</v>
      </c>
      <c r="H536" s="1" t="n">
        <v>2000</v>
      </c>
      <c r="I536" s="101" t="s">
        <v>188</v>
      </c>
      <c r="J536" s="1"/>
      <c r="K536" s="1" t="n">
        <f aca="false">IFERROR(VLOOKUP(A536,'[2]Pivot HorizontalMRP'!$A$4:$B$2689,2,0),0)</f>
        <v>0</v>
      </c>
      <c r="L536" s="1" t="n">
        <f aca="false">IFERROR(VLOOKUP(A536,'[2]Pivot HorizontalMRP'!$A$4:$C$2689,3,0),0)</f>
        <v>175</v>
      </c>
      <c r="M536" s="1" t="n">
        <f aca="false">IFERROR(VLOOKUP(A536,'[2]Pivot HorizontalMRP'!$A$4:$D$2689,0.4,0),0)</f>
        <v>0</v>
      </c>
      <c r="N536" s="1" t="n">
        <f aca="false">IFERROR(VLOOKUP(A536,'[2]Pivot HorizontalMRP'!$A$4:$E$2689,5,0),0)</f>
        <v>0</v>
      </c>
      <c r="O536" s="1" t="n">
        <f aca="false">K536+L536</f>
        <v>175</v>
      </c>
      <c r="P536" s="1" t="n">
        <f aca="false">K536+L536+M536+N536</f>
        <v>175</v>
      </c>
      <c r="Q536" s="1" t="n">
        <f aca="false">IFERROR(VLOOKUP(A536,'[2]Pivot HorizontalMRP'!$A$4:$F$2689,6,0),0)</f>
        <v>470</v>
      </c>
      <c r="R536" s="1" t="n">
        <f aca="false">IFERROR(VLOOKUP(A536,'[2]Pivot HorizontalMRP'!$A$4:$G$2689,7,0),0)</f>
        <v>664</v>
      </c>
      <c r="S536" s="1" t="n">
        <f aca="false">IFERROR(VLOOKUP(A536,'[2]Pivot HorizontalMRP'!$A$4:$H$2689,8,0),0)</f>
        <v>724</v>
      </c>
      <c r="T536" s="1" t="n">
        <f aca="false">IFERROR(VLOOKUP(A536,'[2]Pivot HorizontalMRP'!$A$4:$I$2689,9,0),0)</f>
        <v>242</v>
      </c>
      <c r="U536" s="1" t="n">
        <f aca="false">IF(I536="delivery",O536-SUM(Q536+R536),IF(I536="PO",P536-SUM(Q536:R536)))</f>
        <v>-959</v>
      </c>
      <c r="V536" s="81" t="n">
        <v>0.2448</v>
      </c>
      <c r="W536" s="81"/>
      <c r="X536" s="81" t="n">
        <f aca="false">W536-V536</f>
        <v>-0.2448</v>
      </c>
      <c r="Y536" s="81"/>
      <c r="Z536" s="81"/>
      <c r="AA536" s="81" t="n">
        <v>0.216</v>
      </c>
      <c r="AB536" s="81"/>
      <c r="AC536" s="81"/>
      <c r="AD536" s="81"/>
      <c r="AE536" s="81"/>
      <c r="AF536" s="81"/>
      <c r="AG536" s="81"/>
      <c r="AH536" s="81"/>
      <c r="AI536" s="81"/>
      <c r="AJ536" s="81"/>
      <c r="AK536" s="81"/>
      <c r="AL536" s="81"/>
      <c r="AM536" s="81"/>
      <c r="AN536" s="81"/>
      <c r="AO536" s="81" t="str">
        <f aca="false">D536</f>
        <v>Sanmina</v>
      </c>
      <c r="AP536" s="1" t="s">
        <v>2011</v>
      </c>
      <c r="AQ536" s="1"/>
      <c r="AR536" s="1"/>
      <c r="AS536" s="1"/>
      <c r="AT536" s="1"/>
      <c r="AU536" s="1"/>
      <c r="AV536" s="1"/>
      <c r="AW536" s="1"/>
      <c r="AX536" s="1"/>
      <c r="AY536" s="1"/>
      <c r="AZ536" s="1"/>
      <c r="BA536" s="1"/>
      <c r="BB536" s="1"/>
      <c r="BC536" s="1"/>
      <c r="BD536" s="1"/>
      <c r="BE536" s="1"/>
      <c r="BF536" s="1" t="s">
        <v>14668</v>
      </c>
      <c r="BG536" s="1" t="s">
        <v>183</v>
      </c>
      <c r="BH536" s="1"/>
      <c r="BI536" s="1"/>
    </row>
    <row r="537" customFormat="false" ht="12.75" hidden="false" customHeight="false" outlineLevel="0" collapsed="false">
      <c r="A537" s="1" t="s">
        <v>8322</v>
      </c>
      <c r="B537" s="1" t="s">
        <v>8323</v>
      </c>
      <c r="C537" s="1" t="s">
        <v>177</v>
      </c>
      <c r="D537" s="1" t="s">
        <v>1471</v>
      </c>
      <c r="E537" s="1" t="s">
        <v>8324</v>
      </c>
      <c r="F537" s="1" t="s">
        <v>8325</v>
      </c>
      <c r="G537" s="1" t="n">
        <v>53</v>
      </c>
      <c r="H537" s="1" t="n">
        <v>2500</v>
      </c>
      <c r="I537" s="101" t="s">
        <v>180</v>
      </c>
      <c r="J537" s="1"/>
      <c r="K537" s="1" t="n">
        <f aca="false">IFERROR(VLOOKUP(A537,'[2]Pivot HorizontalMRP'!$A$4:$B$2689,2,0),0)</f>
        <v>0</v>
      </c>
      <c r="L537" s="1" t="n">
        <f aca="false">IFERROR(VLOOKUP(A537,'[2]Pivot HorizontalMRP'!$A$4:$C$2689,3,0),0)</f>
        <v>22415</v>
      </c>
      <c r="M537" s="1" t="n">
        <f aca="false">IFERROR(VLOOKUP(A537,'[2]Pivot HorizontalMRP'!$A$4:$D$2689,0.4,0),0)</f>
        <v>0</v>
      </c>
      <c r="N537" s="1" t="n">
        <f aca="false">IFERROR(VLOOKUP(A537,'[2]Pivot HorizontalMRP'!$A$4:$E$2689,5,0),0)</f>
        <v>0</v>
      </c>
      <c r="O537" s="1" t="n">
        <f aca="false">K537+L537</f>
        <v>22415</v>
      </c>
      <c r="P537" s="1" t="n">
        <f aca="false">K537+L537+M537+N537</f>
        <v>22415</v>
      </c>
      <c r="Q537" s="1" t="n">
        <f aca="false">IFERROR(VLOOKUP(A537,'[2]Pivot HorizontalMRP'!$A$4:$F$2689,6,0),0)</f>
        <v>14883</v>
      </c>
      <c r="R537" s="1" t="n">
        <f aca="false">IFERROR(VLOOKUP(A537,'[2]Pivot HorizontalMRP'!$A$4:$G$2689,7,0),0)</f>
        <v>6997</v>
      </c>
      <c r="S537" s="1" t="n">
        <f aca="false">IFERROR(VLOOKUP(A537,'[2]Pivot HorizontalMRP'!$A$4:$H$2689,8,0),0)</f>
        <v>7263</v>
      </c>
      <c r="T537" s="1" t="n">
        <f aca="false">IFERROR(VLOOKUP(A537,'[2]Pivot HorizontalMRP'!$A$4:$I$2689,9,0),0)</f>
        <v>4626</v>
      </c>
      <c r="U537" s="1" t="n">
        <f aca="false">IF(I537="delivery",O537-SUM(Q537+R537),IF(I537="PO",P537-SUM(Q537:R537)))</f>
        <v>535</v>
      </c>
      <c r="V537" s="81" t="n">
        <v>0.6395</v>
      </c>
      <c r="W537" s="81"/>
      <c r="X537" s="81" t="n">
        <f aca="false">W537-V537</f>
        <v>-0.6395</v>
      </c>
      <c r="Y537" s="81"/>
      <c r="Z537" s="81"/>
      <c r="AA537" s="81" t="n">
        <v>0.57659</v>
      </c>
      <c r="AB537" s="81"/>
      <c r="AC537" s="81"/>
      <c r="AD537" s="81"/>
      <c r="AE537" s="81"/>
      <c r="AF537" s="81"/>
      <c r="AG537" s="81"/>
      <c r="AH537" s="81"/>
      <c r="AI537" s="81"/>
      <c r="AJ537" s="81"/>
      <c r="AK537" s="81"/>
      <c r="AL537" s="81"/>
      <c r="AM537" s="81"/>
      <c r="AN537" s="81"/>
      <c r="AO537" s="81" t="str">
        <f aca="false">D537</f>
        <v>Sanmina</v>
      </c>
      <c r="AP537" s="1" t="s">
        <v>2011</v>
      </c>
      <c r="AQ537" s="1"/>
      <c r="AR537" s="1"/>
      <c r="AS537" s="1"/>
      <c r="AT537" s="1"/>
      <c r="AU537" s="1"/>
      <c r="AV537" s="1"/>
      <c r="AW537" s="1"/>
      <c r="AX537" s="1"/>
      <c r="AY537" s="1"/>
      <c r="AZ537" s="1"/>
      <c r="BA537" s="1"/>
      <c r="BB537" s="1"/>
      <c r="BC537" s="1"/>
      <c r="BD537" s="1"/>
      <c r="BE537" s="1"/>
      <c r="BF537" s="1" t="s">
        <v>14668</v>
      </c>
      <c r="BG537" s="1" t="s">
        <v>183</v>
      </c>
      <c r="BH537" s="1"/>
      <c r="BI537" s="1"/>
    </row>
    <row r="538" customFormat="false" ht="12.75" hidden="false" customHeight="false" outlineLevel="0" collapsed="false">
      <c r="A538" s="1" t="s">
        <v>8330</v>
      </c>
      <c r="B538" s="1" t="s">
        <v>8331</v>
      </c>
      <c r="C538" s="1" t="s">
        <v>177</v>
      </c>
      <c r="D538" s="1" t="s">
        <v>1471</v>
      </c>
      <c r="E538" s="1" t="s">
        <v>15079</v>
      </c>
      <c r="F538" s="1" t="s">
        <v>8333</v>
      </c>
      <c r="G538" s="1" t="n">
        <v>53</v>
      </c>
      <c r="H538" s="1" t="n">
        <v>2500</v>
      </c>
      <c r="I538" s="101" t="s">
        <v>180</v>
      </c>
      <c r="J538" s="1"/>
      <c r="K538" s="1" t="n">
        <f aca="false">IFERROR(VLOOKUP(A538,'[2]Pivot HorizontalMRP'!$A$4:$B$2689,2,0),0)</f>
        <v>0</v>
      </c>
      <c r="L538" s="1" t="n">
        <f aca="false">IFERROR(VLOOKUP(A538,'[2]Pivot HorizontalMRP'!$A$4:$C$2689,3,0),0)</f>
        <v>58113</v>
      </c>
      <c r="M538" s="1" t="n">
        <f aca="false">IFERROR(VLOOKUP(A538,'[2]Pivot HorizontalMRP'!$A$4:$D$2689,0.4,0),0)</f>
        <v>0</v>
      </c>
      <c r="N538" s="1" t="n">
        <f aca="false">IFERROR(VLOOKUP(A538,'[2]Pivot HorizontalMRP'!$A$4:$E$2689,5,0),0)</f>
        <v>0</v>
      </c>
      <c r="O538" s="1" t="n">
        <f aca="false">K538+L538</f>
        <v>58113</v>
      </c>
      <c r="P538" s="1" t="n">
        <f aca="false">K538+L538+M538+N538</f>
        <v>58113</v>
      </c>
      <c r="Q538" s="1" t="n">
        <f aca="false">IFERROR(VLOOKUP(A538,'[2]Pivot HorizontalMRP'!$A$4:$F$2689,6,0),0)</f>
        <v>811</v>
      </c>
      <c r="R538" s="1" t="n">
        <f aca="false">IFERROR(VLOOKUP(A538,'[2]Pivot HorizontalMRP'!$A$4:$G$2689,7,0),0)</f>
        <v>937</v>
      </c>
      <c r="S538" s="1" t="n">
        <f aca="false">IFERROR(VLOOKUP(A538,'[2]Pivot HorizontalMRP'!$A$4:$H$2689,8,0),0)</f>
        <v>897</v>
      </c>
      <c r="T538" s="1" t="n">
        <f aca="false">IFERROR(VLOOKUP(A538,'[2]Pivot HorizontalMRP'!$A$4:$I$2689,9,0),0)</f>
        <v>276</v>
      </c>
      <c r="U538" s="1" t="n">
        <f aca="false">IF(I538="delivery",O538-SUM(Q538+R538),IF(I538="PO",P538-SUM(Q538:R538)))</f>
        <v>56365</v>
      </c>
      <c r="V538" s="81" t="n">
        <v>0.147</v>
      </c>
      <c r="W538" s="81"/>
      <c r="X538" s="81" t="n">
        <f aca="false">W538-V538</f>
        <v>-0.147</v>
      </c>
      <c r="Y538" s="81"/>
      <c r="Z538" s="81"/>
      <c r="AA538" s="81"/>
      <c r="AB538" s="81"/>
      <c r="AC538" s="81"/>
      <c r="AD538" s="81"/>
      <c r="AE538" s="81"/>
      <c r="AF538" s="81"/>
      <c r="AG538" s="81"/>
      <c r="AH538" s="81"/>
      <c r="AI538" s="81"/>
      <c r="AJ538" s="81"/>
      <c r="AK538" s="81"/>
      <c r="AL538" s="81"/>
      <c r="AM538" s="81"/>
      <c r="AN538" s="81"/>
      <c r="AO538" s="81" t="str">
        <f aca="false">D538</f>
        <v>Sanmina</v>
      </c>
      <c r="AP538" s="1" t="s">
        <v>2011</v>
      </c>
      <c r="AQ538" s="1"/>
      <c r="AR538" s="1"/>
      <c r="AS538" s="1"/>
      <c r="AT538" s="1"/>
      <c r="AU538" s="1"/>
      <c r="AV538" s="1"/>
      <c r="AW538" s="1"/>
      <c r="AX538" s="1"/>
      <c r="AY538" s="1"/>
      <c r="AZ538" s="1"/>
      <c r="BA538" s="1"/>
      <c r="BB538" s="1"/>
      <c r="BC538" s="1"/>
      <c r="BD538" s="1"/>
      <c r="BE538" s="1"/>
      <c r="BF538" s="1" t="s">
        <v>14668</v>
      </c>
      <c r="BG538" s="1" t="s">
        <v>183</v>
      </c>
      <c r="BH538" s="1"/>
      <c r="BI538" s="1"/>
    </row>
    <row r="539" customFormat="false" ht="12.75" hidden="false" customHeight="false" outlineLevel="0" collapsed="false">
      <c r="A539" s="1" t="s">
        <v>8394</v>
      </c>
      <c r="B539" s="1" t="s">
        <v>8395</v>
      </c>
      <c r="C539" s="1" t="s">
        <v>177</v>
      </c>
      <c r="D539" s="1" t="s">
        <v>1471</v>
      </c>
      <c r="E539" s="1" t="s">
        <v>15080</v>
      </c>
      <c r="F539" s="1" t="s">
        <v>8397</v>
      </c>
      <c r="G539" s="1" t="n">
        <v>23</v>
      </c>
      <c r="H539" s="1" t="n">
        <v>1</v>
      </c>
      <c r="I539" s="101" t="s">
        <v>180</v>
      </c>
      <c r="J539" s="1"/>
      <c r="K539" s="1" t="n">
        <f aca="false">IFERROR(VLOOKUP(A539,'[2]Pivot HorizontalMRP'!$A$4:$B$2689,2,0),0)</f>
        <v>0</v>
      </c>
      <c r="L539" s="1" t="n">
        <f aca="false">IFERROR(VLOOKUP(A539,'[2]Pivot HorizontalMRP'!$A$4:$C$2689,3,0),0)</f>
        <v>10890</v>
      </c>
      <c r="M539" s="1" t="n">
        <f aca="false">IFERROR(VLOOKUP(A539,'[2]Pivot HorizontalMRP'!$A$4:$D$2689,0.4,0),0)</f>
        <v>0</v>
      </c>
      <c r="N539" s="1" t="n">
        <f aca="false">IFERROR(VLOOKUP(A539,'[2]Pivot HorizontalMRP'!$A$4:$E$2689,5,0),0)</f>
        <v>0</v>
      </c>
      <c r="O539" s="1" t="n">
        <f aca="false">K539+L539</f>
        <v>10890</v>
      </c>
      <c r="P539" s="1" t="n">
        <f aca="false">K539+L539+M539+N539</f>
        <v>10890</v>
      </c>
      <c r="Q539" s="1" t="n">
        <f aca="false">IFERROR(VLOOKUP(A539,'[2]Pivot HorizontalMRP'!$A$4:$F$2689,6,0),0)</f>
        <v>12400</v>
      </c>
      <c r="R539" s="1" t="n">
        <f aca="false">IFERROR(VLOOKUP(A539,'[2]Pivot HorizontalMRP'!$A$4:$G$2689,7,0),0)</f>
        <v>9422</v>
      </c>
      <c r="S539" s="1" t="n">
        <f aca="false">IFERROR(VLOOKUP(A539,'[2]Pivot HorizontalMRP'!$A$4:$H$2689,8,0),0)</f>
        <v>10324</v>
      </c>
      <c r="T539" s="1" t="n">
        <f aca="false">IFERROR(VLOOKUP(A539,'[2]Pivot HorizontalMRP'!$A$4:$I$2689,9,0),0)</f>
        <v>5394</v>
      </c>
      <c r="U539" s="1" t="n">
        <f aca="false">IF(I539="delivery",O539-SUM(Q539+R539),IF(I539="PO",P539-SUM(Q539:R539)))</f>
        <v>-10932</v>
      </c>
      <c r="V539" s="81" t="n">
        <v>1.37482</v>
      </c>
      <c r="W539" s="81"/>
      <c r="X539" s="81" t="n">
        <f aca="false">W539-V539</f>
        <v>-1.37482</v>
      </c>
      <c r="Y539" s="81"/>
      <c r="Z539" s="81"/>
      <c r="AA539" s="81"/>
      <c r="AB539" s="81"/>
      <c r="AC539" s="81"/>
      <c r="AD539" s="81"/>
      <c r="AE539" s="81"/>
      <c r="AF539" s="81"/>
      <c r="AG539" s="81"/>
      <c r="AH539" s="81"/>
      <c r="AI539" s="81"/>
      <c r="AJ539" s="81"/>
      <c r="AK539" s="81"/>
      <c r="AL539" s="81"/>
      <c r="AM539" s="81"/>
      <c r="AN539" s="81"/>
      <c r="AO539" s="81" t="str">
        <f aca="false">D539</f>
        <v>Sanmina</v>
      </c>
      <c r="AP539" s="1" t="s">
        <v>2011</v>
      </c>
      <c r="AQ539" s="1"/>
      <c r="AR539" s="1"/>
      <c r="AS539" s="1"/>
      <c r="AT539" s="1"/>
      <c r="AU539" s="1"/>
      <c r="AV539" s="1"/>
      <c r="AW539" s="1"/>
      <c r="AX539" s="1"/>
      <c r="AY539" s="1"/>
      <c r="AZ539" s="1"/>
      <c r="BA539" s="1"/>
      <c r="BB539" s="1"/>
      <c r="BC539" s="1"/>
      <c r="BD539" s="1"/>
      <c r="BE539" s="1"/>
      <c r="BF539" s="1" t="s">
        <v>14668</v>
      </c>
      <c r="BG539" s="1" t="s">
        <v>183</v>
      </c>
      <c r="BH539" s="1"/>
      <c r="BI539" s="1"/>
    </row>
    <row r="540" customFormat="false" ht="12.75" hidden="false" customHeight="false" outlineLevel="0" collapsed="false">
      <c r="A540" s="1" t="s">
        <v>8398</v>
      </c>
      <c r="B540" s="1" t="s">
        <v>8399</v>
      </c>
      <c r="C540" s="1" t="s">
        <v>177</v>
      </c>
      <c r="D540" s="1" t="s">
        <v>1471</v>
      </c>
      <c r="E540" s="1" t="s">
        <v>15081</v>
      </c>
      <c r="F540" s="1" t="s">
        <v>8401</v>
      </c>
      <c r="G540" s="1" t="n">
        <v>118</v>
      </c>
      <c r="H540" s="1" t="n">
        <v>3000</v>
      </c>
      <c r="I540" s="101" t="s">
        <v>180</v>
      </c>
      <c r="J540" s="1"/>
      <c r="K540" s="1" t="n">
        <f aca="false">IFERROR(VLOOKUP(A540,'[2]Pivot HorizontalMRP'!$A$4:$B$2689,2,0),0)</f>
        <v>0</v>
      </c>
      <c r="L540" s="1" t="n">
        <f aca="false">IFERROR(VLOOKUP(A540,'[2]Pivot HorizontalMRP'!$A$4:$C$2689,3,0),0)</f>
        <v>4299</v>
      </c>
      <c r="M540" s="1" t="n">
        <f aca="false">IFERROR(VLOOKUP(A540,'[2]Pivot HorizontalMRP'!$A$4:$D$2689,0.4,0),0)</f>
        <v>0</v>
      </c>
      <c r="N540" s="1" t="n">
        <f aca="false">IFERROR(VLOOKUP(A540,'[2]Pivot HorizontalMRP'!$A$4:$E$2689,5,0),0)</f>
        <v>6000</v>
      </c>
      <c r="O540" s="1" t="n">
        <f aca="false">K540+L540</f>
        <v>4299</v>
      </c>
      <c r="P540" s="1" t="n">
        <f aca="false">K540+L540+M540+N540</f>
        <v>10299</v>
      </c>
      <c r="Q540" s="1" t="n">
        <f aca="false">IFERROR(VLOOKUP(A540,'[2]Pivot HorizontalMRP'!$A$4:$F$2689,6,0),0)</f>
        <v>2861</v>
      </c>
      <c r="R540" s="1" t="n">
        <f aca="false">IFERROR(VLOOKUP(A540,'[2]Pivot HorizontalMRP'!$A$4:$G$2689,7,0),0)</f>
        <v>5168</v>
      </c>
      <c r="S540" s="1" t="n">
        <f aca="false">IFERROR(VLOOKUP(A540,'[2]Pivot HorizontalMRP'!$A$4:$H$2689,8,0),0)</f>
        <v>3465</v>
      </c>
      <c r="T540" s="1" t="n">
        <f aca="false">IFERROR(VLOOKUP(A540,'[2]Pivot HorizontalMRP'!$A$4:$I$2689,9,0),0)</f>
        <v>2205</v>
      </c>
      <c r="U540" s="1" t="n">
        <f aca="false">IF(I540="delivery",O540-SUM(Q540+R540),IF(I540="PO",P540-SUM(Q540:R540)))</f>
        <v>-3730</v>
      </c>
      <c r="V540" s="81" t="n">
        <v>0.127</v>
      </c>
      <c r="W540" s="81"/>
      <c r="X540" s="81" t="n">
        <f aca="false">W540-V540</f>
        <v>-0.127</v>
      </c>
      <c r="Y540" s="81"/>
      <c r="Z540" s="81"/>
      <c r="AA540" s="81" t="n">
        <v>0.1334</v>
      </c>
      <c r="AB540" s="81"/>
      <c r="AC540" s="81"/>
      <c r="AD540" s="81"/>
      <c r="AE540" s="81"/>
      <c r="AF540" s="81"/>
      <c r="AG540" s="81"/>
      <c r="AH540" s="81"/>
      <c r="AI540" s="81"/>
      <c r="AJ540" s="81"/>
      <c r="AK540" s="81"/>
      <c r="AL540" s="81"/>
      <c r="AM540" s="81"/>
      <c r="AN540" s="81"/>
      <c r="AO540" s="81" t="str">
        <f aca="false">D540</f>
        <v>Sanmina</v>
      </c>
      <c r="AP540" s="1" t="s">
        <v>2011</v>
      </c>
      <c r="AQ540" s="1"/>
      <c r="AR540" s="1"/>
      <c r="AS540" s="1"/>
      <c r="AT540" s="1"/>
      <c r="AU540" s="1"/>
      <c r="AV540" s="1"/>
      <c r="AW540" s="1"/>
      <c r="AX540" s="1"/>
      <c r="AY540" s="1"/>
      <c r="AZ540" s="1"/>
      <c r="BA540" s="1"/>
      <c r="BB540" s="1"/>
      <c r="BC540" s="1"/>
      <c r="BD540" s="1"/>
      <c r="BE540" s="1"/>
      <c r="BF540" s="1" t="s">
        <v>14668</v>
      </c>
      <c r="BG540" s="1" t="s">
        <v>183</v>
      </c>
      <c r="BH540" s="1"/>
      <c r="BI540" s="1"/>
    </row>
    <row r="541" customFormat="false" ht="12.75" hidden="false" customHeight="false" outlineLevel="0" collapsed="false">
      <c r="A541" s="1" t="s">
        <v>8429</v>
      </c>
      <c r="B541" s="1" t="s">
        <v>8430</v>
      </c>
      <c r="C541" s="1" t="s">
        <v>177</v>
      </c>
      <c r="D541" s="1" t="s">
        <v>1471</v>
      </c>
      <c r="E541" s="1" t="s">
        <v>8431</v>
      </c>
      <c r="F541" s="1" t="s">
        <v>8432</v>
      </c>
      <c r="G541" s="1" t="n">
        <v>73</v>
      </c>
      <c r="H541" s="1" t="n">
        <v>3000</v>
      </c>
      <c r="I541" s="101" t="s">
        <v>180</v>
      </c>
      <c r="J541" s="1"/>
      <c r="K541" s="1" t="n">
        <f aca="false">IFERROR(VLOOKUP(A541,'[2]Pivot HorizontalMRP'!$A$4:$B$2689,2,0),0)</f>
        <v>0</v>
      </c>
      <c r="L541" s="1" t="n">
        <f aca="false">IFERROR(VLOOKUP(A541,'[2]Pivot HorizontalMRP'!$A$4:$C$2689,3,0),0)</f>
        <v>55081</v>
      </c>
      <c r="M541" s="1" t="n">
        <f aca="false">IFERROR(VLOOKUP(A541,'[2]Pivot HorizontalMRP'!$A$4:$D$2689,0.4,0),0)</f>
        <v>0</v>
      </c>
      <c r="N541" s="1" t="n">
        <f aca="false">IFERROR(VLOOKUP(A541,'[2]Pivot HorizontalMRP'!$A$4:$E$2689,5,0),0)</f>
        <v>39000</v>
      </c>
      <c r="O541" s="1" t="n">
        <f aca="false">K541+L541</f>
        <v>55081</v>
      </c>
      <c r="P541" s="1" t="n">
        <f aca="false">K541+L541+M541+N541</f>
        <v>94081</v>
      </c>
      <c r="Q541" s="1" t="n">
        <f aca="false">IFERROR(VLOOKUP(A541,'[2]Pivot HorizontalMRP'!$A$4:$F$2689,6,0),0)</f>
        <v>48380</v>
      </c>
      <c r="R541" s="1" t="n">
        <f aca="false">IFERROR(VLOOKUP(A541,'[2]Pivot HorizontalMRP'!$A$4:$G$2689,7,0),0)</f>
        <v>36930</v>
      </c>
      <c r="S541" s="1" t="n">
        <f aca="false">IFERROR(VLOOKUP(A541,'[2]Pivot HorizontalMRP'!$A$4:$H$2689,8,0),0)</f>
        <v>42300</v>
      </c>
      <c r="T541" s="1" t="n">
        <f aca="false">IFERROR(VLOOKUP(A541,'[2]Pivot HorizontalMRP'!$A$4:$I$2689,9,0),0)</f>
        <v>24809</v>
      </c>
      <c r="U541" s="1" t="n">
        <f aca="false">IF(I541="delivery",O541-SUM(Q541+R541),IF(I541="PO",P541-SUM(Q541:R541)))</f>
        <v>-30229</v>
      </c>
      <c r="V541" s="81" t="n">
        <v>0.362</v>
      </c>
      <c r="W541" s="81"/>
      <c r="X541" s="81" t="n">
        <f aca="false">W541-V541</f>
        <v>-0.362</v>
      </c>
      <c r="Y541" s="81"/>
      <c r="Z541" s="81"/>
      <c r="AA541" s="81" t="n">
        <v>0.362</v>
      </c>
      <c r="AB541" s="81"/>
      <c r="AC541" s="81"/>
      <c r="AD541" s="81"/>
      <c r="AE541" s="81"/>
      <c r="AF541" s="81"/>
      <c r="AG541" s="81"/>
      <c r="AH541" s="81"/>
      <c r="AI541" s="81"/>
      <c r="AJ541" s="81"/>
      <c r="AK541" s="81"/>
      <c r="AL541" s="81"/>
      <c r="AM541" s="81"/>
      <c r="AN541" s="81"/>
      <c r="AO541" s="81" t="str">
        <f aca="false">D541</f>
        <v>Sanmina</v>
      </c>
      <c r="AP541" s="1" t="s">
        <v>2011</v>
      </c>
      <c r="AQ541" s="1"/>
      <c r="AR541" s="1"/>
      <c r="AS541" s="1"/>
      <c r="AT541" s="1"/>
      <c r="AU541" s="1"/>
      <c r="AV541" s="1"/>
      <c r="AW541" s="1"/>
      <c r="AX541" s="1"/>
      <c r="AY541" s="1"/>
      <c r="AZ541" s="1"/>
      <c r="BA541" s="1"/>
      <c r="BB541" s="1"/>
      <c r="BC541" s="1"/>
      <c r="BD541" s="1"/>
      <c r="BE541" s="1"/>
      <c r="BF541" s="1" t="s">
        <v>14668</v>
      </c>
      <c r="BG541" s="1" t="s">
        <v>183</v>
      </c>
      <c r="BH541" s="1"/>
      <c r="BI541" s="1"/>
    </row>
    <row r="542" customFormat="false" ht="12.75" hidden="false" customHeight="false" outlineLevel="0" collapsed="false">
      <c r="A542" s="1" t="s">
        <v>8437</v>
      </c>
      <c r="B542" s="1" t="s">
        <v>8438</v>
      </c>
      <c r="C542" s="1" t="s">
        <v>177</v>
      </c>
      <c r="D542" s="1" t="s">
        <v>1471</v>
      </c>
      <c r="E542" s="1" t="s">
        <v>8439</v>
      </c>
      <c r="F542" s="1" t="s">
        <v>8440</v>
      </c>
      <c r="G542" s="1" t="n">
        <v>188</v>
      </c>
      <c r="H542" s="1" t="n">
        <v>2500</v>
      </c>
      <c r="I542" s="101" t="s">
        <v>180</v>
      </c>
      <c r="J542" s="1"/>
      <c r="K542" s="1" t="n">
        <f aca="false">IFERROR(VLOOKUP(A542,'[2]Pivot HorizontalMRP'!$A$4:$B$2689,2,0),0)</f>
        <v>0</v>
      </c>
      <c r="L542" s="1" t="n">
        <f aca="false">IFERROR(VLOOKUP(A542,'[2]Pivot HorizontalMRP'!$A$4:$C$2689,3,0),0)</f>
        <v>1527</v>
      </c>
      <c r="M542" s="1" t="n">
        <f aca="false">IFERROR(VLOOKUP(A542,'[2]Pivot HorizontalMRP'!$A$4:$D$2689,0.4,0),0)</f>
        <v>0</v>
      </c>
      <c r="N542" s="1" t="n">
        <f aca="false">IFERROR(VLOOKUP(A542,'[2]Pivot HorizontalMRP'!$A$4:$E$2689,5,0),0)</f>
        <v>0</v>
      </c>
      <c r="O542" s="1" t="n">
        <f aca="false">K542+L542</f>
        <v>1527</v>
      </c>
      <c r="P542" s="1" t="n">
        <f aca="false">K542+L542+M542+N542</f>
        <v>1527</v>
      </c>
      <c r="Q542" s="1" t="n">
        <f aca="false">IFERROR(VLOOKUP(A542,'[2]Pivot HorizontalMRP'!$A$4:$F$2689,6,0),0)</f>
        <v>187</v>
      </c>
      <c r="R542" s="1" t="n">
        <f aca="false">IFERROR(VLOOKUP(A542,'[2]Pivot HorizontalMRP'!$A$4:$G$2689,7,0),0)</f>
        <v>291</v>
      </c>
      <c r="S542" s="1" t="n">
        <f aca="false">IFERROR(VLOOKUP(A542,'[2]Pivot HorizontalMRP'!$A$4:$H$2689,8,0),0)</f>
        <v>231</v>
      </c>
      <c r="T542" s="1" t="n">
        <f aca="false">IFERROR(VLOOKUP(A542,'[2]Pivot HorizontalMRP'!$A$4:$I$2689,9,0),0)</f>
        <v>77</v>
      </c>
      <c r="U542" s="1" t="n">
        <f aca="false">IF(I542="delivery",O542-SUM(Q542+R542),IF(I542="PO",P542-SUM(Q542:R542)))</f>
        <v>1049</v>
      </c>
      <c r="V542" s="81" t="n">
        <v>3.24</v>
      </c>
      <c r="W542" s="81"/>
      <c r="X542" s="81" t="n">
        <f aca="false">W542-V542</f>
        <v>-3.24</v>
      </c>
      <c r="Y542" s="81"/>
      <c r="Z542" s="81"/>
      <c r="AA542" s="81"/>
      <c r="AB542" s="81"/>
      <c r="AC542" s="81"/>
      <c r="AD542" s="81"/>
      <c r="AE542" s="81"/>
      <c r="AF542" s="81"/>
      <c r="AG542" s="81"/>
      <c r="AH542" s="81"/>
      <c r="AI542" s="81"/>
      <c r="AJ542" s="81"/>
      <c r="AK542" s="81"/>
      <c r="AL542" s="81"/>
      <c r="AM542" s="81"/>
      <c r="AN542" s="81"/>
      <c r="AO542" s="81" t="str">
        <f aca="false">D542</f>
        <v>Sanmina</v>
      </c>
      <c r="AP542" s="1" t="s">
        <v>2011</v>
      </c>
      <c r="AQ542" s="1"/>
      <c r="AR542" s="1"/>
      <c r="AS542" s="1"/>
      <c r="AT542" s="1"/>
      <c r="AU542" s="1"/>
      <c r="AV542" s="1"/>
      <c r="AW542" s="1"/>
      <c r="AX542" s="1"/>
      <c r="AY542" s="1"/>
      <c r="AZ542" s="1"/>
      <c r="BA542" s="1"/>
      <c r="BB542" s="1"/>
      <c r="BC542" s="1"/>
      <c r="BD542" s="1"/>
      <c r="BE542" s="1"/>
      <c r="BF542" s="1" t="s">
        <v>14668</v>
      </c>
      <c r="BG542" s="1" t="s">
        <v>183</v>
      </c>
      <c r="BH542" s="1"/>
      <c r="BI542" s="1"/>
    </row>
    <row r="543" customFormat="false" ht="12.75" hidden="false" customHeight="false" outlineLevel="0" collapsed="false">
      <c r="A543" s="1" t="s">
        <v>8453</v>
      </c>
      <c r="B543" s="1" t="s">
        <v>8454</v>
      </c>
      <c r="C543" s="1" t="s">
        <v>177</v>
      </c>
      <c r="D543" s="1" t="s">
        <v>1471</v>
      </c>
      <c r="E543" s="1" t="s">
        <v>15082</v>
      </c>
      <c r="F543" s="1" t="s">
        <v>8456</v>
      </c>
      <c r="G543" s="1" t="n">
        <v>83</v>
      </c>
      <c r="H543" s="1" t="n">
        <v>3000</v>
      </c>
      <c r="I543" s="101" t="s">
        <v>180</v>
      </c>
      <c r="J543" s="1"/>
      <c r="K543" s="1" t="n">
        <f aca="false">IFERROR(VLOOKUP(A543,'[2]Pivot HorizontalMRP'!$A$4:$B$2689,2,0),0)</f>
        <v>0</v>
      </c>
      <c r="L543" s="1" t="n">
        <f aca="false">IFERROR(VLOOKUP(A543,'[2]Pivot HorizontalMRP'!$A$4:$C$2689,3,0),0)</f>
        <v>2432</v>
      </c>
      <c r="M543" s="1" t="n">
        <f aca="false">IFERROR(VLOOKUP(A543,'[2]Pivot HorizontalMRP'!$A$4:$D$2689,0.4,0),0)</f>
        <v>0</v>
      </c>
      <c r="N543" s="1" t="n">
        <f aca="false">IFERROR(VLOOKUP(A543,'[2]Pivot HorizontalMRP'!$A$4:$E$2689,5,0),0)</f>
        <v>0</v>
      </c>
      <c r="O543" s="1" t="n">
        <f aca="false">K543+L543</f>
        <v>2432</v>
      </c>
      <c r="P543" s="1" t="n">
        <f aca="false">K543+L543+M543+N543</f>
        <v>2432</v>
      </c>
      <c r="Q543" s="1" t="n">
        <f aca="false">IFERROR(VLOOKUP(A543,'[2]Pivot HorizontalMRP'!$A$4:$F$2689,6,0),0)</f>
        <v>1258</v>
      </c>
      <c r="R543" s="1" t="n">
        <f aca="false">IFERROR(VLOOKUP(A543,'[2]Pivot HorizontalMRP'!$A$4:$G$2689,7,0),0)</f>
        <v>1373</v>
      </c>
      <c r="S543" s="1" t="n">
        <f aca="false">IFERROR(VLOOKUP(A543,'[2]Pivot HorizontalMRP'!$A$4:$H$2689,8,0),0)</f>
        <v>1612</v>
      </c>
      <c r="T543" s="1" t="n">
        <f aca="false">IFERROR(VLOOKUP(A543,'[2]Pivot HorizontalMRP'!$A$4:$I$2689,9,0),0)</f>
        <v>618</v>
      </c>
      <c r="U543" s="1" t="n">
        <f aca="false">IF(I543="delivery",O543-SUM(Q543+R543),IF(I543="PO",P543-SUM(Q543:R543)))</f>
        <v>-199</v>
      </c>
      <c r="V543" s="81" t="n">
        <v>0.3</v>
      </c>
      <c r="W543" s="81"/>
      <c r="X543" s="81" t="n">
        <f aca="false">W543-V543</f>
        <v>-0.3</v>
      </c>
      <c r="Y543" s="81"/>
      <c r="Z543" s="81"/>
      <c r="AA543" s="81" t="n">
        <v>0.235</v>
      </c>
      <c r="AB543" s="81"/>
      <c r="AC543" s="81"/>
      <c r="AD543" s="81"/>
      <c r="AE543" s="81"/>
      <c r="AF543" s="81"/>
      <c r="AG543" s="81"/>
      <c r="AH543" s="81"/>
      <c r="AI543" s="81"/>
      <c r="AJ543" s="81"/>
      <c r="AK543" s="81"/>
      <c r="AL543" s="81"/>
      <c r="AM543" s="81"/>
      <c r="AN543" s="81"/>
      <c r="AO543" s="81" t="str">
        <f aca="false">D543</f>
        <v>Sanmina</v>
      </c>
      <c r="AP543" s="1" t="s">
        <v>2011</v>
      </c>
      <c r="AQ543" s="1"/>
      <c r="AR543" s="1"/>
      <c r="AS543" s="1"/>
      <c r="AT543" s="1"/>
      <c r="AU543" s="1"/>
      <c r="AV543" s="1"/>
      <c r="AW543" s="1"/>
      <c r="AX543" s="1"/>
      <c r="AY543" s="1"/>
      <c r="AZ543" s="1"/>
      <c r="BA543" s="1"/>
      <c r="BB543" s="1"/>
      <c r="BC543" s="1"/>
      <c r="BD543" s="1"/>
      <c r="BE543" s="1"/>
      <c r="BF543" s="1" t="s">
        <v>14668</v>
      </c>
      <c r="BG543" s="1" t="s">
        <v>183</v>
      </c>
      <c r="BH543" s="1"/>
      <c r="BI543" s="1"/>
    </row>
    <row r="544" customFormat="false" ht="12.75" hidden="false" customHeight="false" outlineLevel="0" collapsed="false">
      <c r="A544" s="1" t="s">
        <v>8461</v>
      </c>
      <c r="B544" s="1" t="s">
        <v>8462</v>
      </c>
      <c r="C544" s="1" t="s">
        <v>177</v>
      </c>
      <c r="D544" s="1" t="s">
        <v>1471</v>
      </c>
      <c r="E544" s="1" t="s">
        <v>15083</v>
      </c>
      <c r="F544" s="1" t="s">
        <v>8464</v>
      </c>
      <c r="G544" s="1" t="n">
        <v>292</v>
      </c>
      <c r="H544" s="1" t="n">
        <v>3000</v>
      </c>
      <c r="I544" s="101" t="s">
        <v>180</v>
      </c>
      <c r="J544" s="1"/>
      <c r="K544" s="1" t="n">
        <f aca="false">IFERROR(VLOOKUP(A544,'[2]Pivot HorizontalMRP'!$A$4:$B$2689,2,0),0)</f>
        <v>0</v>
      </c>
      <c r="L544" s="1" t="n">
        <f aca="false">IFERROR(VLOOKUP(A544,'[2]Pivot HorizontalMRP'!$A$4:$C$2689,3,0),0)</f>
        <v>1319</v>
      </c>
      <c r="M544" s="1" t="n">
        <f aca="false">IFERROR(VLOOKUP(A544,'[2]Pivot HorizontalMRP'!$A$4:$D$2689,0.4,0),0)</f>
        <v>0</v>
      </c>
      <c r="N544" s="1" t="n">
        <f aca="false">IFERROR(VLOOKUP(A544,'[2]Pivot HorizontalMRP'!$A$4:$E$2689,5,0),0)</f>
        <v>0</v>
      </c>
      <c r="O544" s="1" t="n">
        <f aca="false">K544+L544</f>
        <v>1319</v>
      </c>
      <c r="P544" s="1" t="n">
        <f aca="false">K544+L544+M544+N544</f>
        <v>1319</v>
      </c>
      <c r="Q544" s="1" t="n">
        <f aca="false">IFERROR(VLOOKUP(A544,'[2]Pivot HorizontalMRP'!$A$4:$F$2689,6,0),0)</f>
        <v>597</v>
      </c>
      <c r="R544" s="1" t="n">
        <f aca="false">IFERROR(VLOOKUP(A544,'[2]Pivot HorizontalMRP'!$A$4:$G$2689,7,0),0)</f>
        <v>266</v>
      </c>
      <c r="S544" s="1" t="n">
        <f aca="false">IFERROR(VLOOKUP(A544,'[2]Pivot HorizontalMRP'!$A$4:$H$2689,8,0),0)</f>
        <v>390</v>
      </c>
      <c r="T544" s="1" t="n">
        <f aca="false">IFERROR(VLOOKUP(A544,'[2]Pivot HorizontalMRP'!$A$4:$I$2689,9,0),0)</f>
        <v>164</v>
      </c>
      <c r="U544" s="1" t="n">
        <f aca="false">IF(I544="delivery",O544-SUM(Q544+R544),IF(I544="PO",P544-SUM(Q544:R544)))</f>
        <v>456</v>
      </c>
      <c r="V544" s="81" t="n">
        <v>0.819</v>
      </c>
      <c r="W544" s="81"/>
      <c r="X544" s="81" t="n">
        <f aca="false">W544-V544</f>
        <v>-0.819</v>
      </c>
      <c r="Y544" s="81"/>
      <c r="Z544" s="81"/>
      <c r="AA544" s="81" t="n">
        <v>0.819</v>
      </c>
      <c r="AB544" s="81"/>
      <c r="AC544" s="81"/>
      <c r="AD544" s="81"/>
      <c r="AE544" s="81"/>
      <c r="AF544" s="81"/>
      <c r="AG544" s="81"/>
      <c r="AH544" s="81"/>
      <c r="AI544" s="81"/>
      <c r="AJ544" s="81"/>
      <c r="AK544" s="81"/>
      <c r="AL544" s="81"/>
      <c r="AM544" s="81"/>
      <c r="AN544" s="81"/>
      <c r="AO544" s="81" t="str">
        <f aca="false">D544</f>
        <v>Sanmina</v>
      </c>
      <c r="AP544" s="1" t="s">
        <v>2011</v>
      </c>
      <c r="AQ544" s="1"/>
      <c r="AR544" s="1"/>
      <c r="AS544" s="1"/>
      <c r="AT544" s="1"/>
      <c r="AU544" s="1"/>
      <c r="AV544" s="1"/>
      <c r="AW544" s="1"/>
      <c r="AX544" s="1"/>
      <c r="AY544" s="1"/>
      <c r="AZ544" s="1"/>
      <c r="BA544" s="1"/>
      <c r="BB544" s="1"/>
      <c r="BC544" s="1"/>
      <c r="BD544" s="1"/>
      <c r="BE544" s="1"/>
      <c r="BF544" s="1" t="s">
        <v>14668</v>
      </c>
      <c r="BG544" s="1" t="s">
        <v>183</v>
      </c>
      <c r="BH544" s="1"/>
      <c r="BI544" s="1"/>
    </row>
    <row r="545" customFormat="false" ht="12.75" hidden="false" customHeight="false" outlineLevel="0" collapsed="false">
      <c r="A545" s="1" t="s">
        <v>8465</v>
      </c>
      <c r="B545" s="1" t="s">
        <v>8466</v>
      </c>
      <c r="C545" s="1" t="s">
        <v>177</v>
      </c>
      <c r="D545" s="1" t="s">
        <v>1471</v>
      </c>
      <c r="E545" s="1" t="s">
        <v>15084</v>
      </c>
      <c r="F545" s="1" t="s">
        <v>8468</v>
      </c>
      <c r="G545" s="1" t="n">
        <v>103</v>
      </c>
      <c r="H545" s="1" t="n">
        <v>3000</v>
      </c>
      <c r="I545" s="101" t="s">
        <v>180</v>
      </c>
      <c r="J545" s="1"/>
      <c r="K545" s="1" t="n">
        <f aca="false">IFERROR(VLOOKUP(A545,'[2]Pivot HorizontalMRP'!$A$4:$B$2689,2,0),0)</f>
        <v>0</v>
      </c>
      <c r="L545" s="1" t="n">
        <f aca="false">IFERROR(VLOOKUP(A545,'[2]Pivot HorizontalMRP'!$A$4:$C$2689,3,0),0)</f>
        <v>4701</v>
      </c>
      <c r="M545" s="1" t="n">
        <f aca="false">IFERROR(VLOOKUP(A545,'[2]Pivot HorizontalMRP'!$A$4:$D$2689,0.4,0),0)</f>
        <v>0</v>
      </c>
      <c r="N545" s="1" t="n">
        <f aca="false">IFERROR(VLOOKUP(A545,'[2]Pivot HorizontalMRP'!$A$4:$E$2689,5,0),0)</f>
        <v>6000</v>
      </c>
      <c r="O545" s="1" t="n">
        <f aca="false">K545+L545</f>
        <v>4701</v>
      </c>
      <c r="P545" s="1" t="n">
        <f aca="false">K545+L545+M545+N545</f>
        <v>10701</v>
      </c>
      <c r="Q545" s="1" t="n">
        <f aca="false">IFERROR(VLOOKUP(A545,'[2]Pivot HorizontalMRP'!$A$4:$F$2689,6,0),0)</f>
        <v>3782</v>
      </c>
      <c r="R545" s="1" t="n">
        <f aca="false">IFERROR(VLOOKUP(A545,'[2]Pivot HorizontalMRP'!$A$4:$G$2689,7,0),0)</f>
        <v>3266</v>
      </c>
      <c r="S545" s="1" t="n">
        <f aca="false">IFERROR(VLOOKUP(A545,'[2]Pivot HorizontalMRP'!$A$4:$H$2689,8,0),0)</f>
        <v>5770</v>
      </c>
      <c r="T545" s="1" t="n">
        <f aca="false">IFERROR(VLOOKUP(A545,'[2]Pivot HorizontalMRP'!$A$4:$I$2689,9,0),0)</f>
        <v>2206</v>
      </c>
      <c r="U545" s="1" t="n">
        <f aca="false">IF(I545="delivery",O545-SUM(Q545+R545),IF(I545="PO",P545-SUM(Q545:R545)))</f>
        <v>-2347</v>
      </c>
      <c r="V545" s="81" t="n">
        <v>1.291</v>
      </c>
      <c r="W545" s="81"/>
      <c r="X545" s="81" t="n">
        <f aca="false">W545-V545</f>
        <v>-1.291</v>
      </c>
      <c r="Y545" s="81"/>
      <c r="Z545" s="81"/>
      <c r="AA545" s="81" t="n">
        <v>1.3556</v>
      </c>
      <c r="AB545" s="81"/>
      <c r="AC545" s="81"/>
      <c r="AD545" s="81"/>
      <c r="AE545" s="81"/>
      <c r="AF545" s="81"/>
      <c r="AG545" s="81"/>
      <c r="AH545" s="81"/>
      <c r="AI545" s="81"/>
      <c r="AJ545" s="81"/>
      <c r="AK545" s="81"/>
      <c r="AL545" s="81"/>
      <c r="AM545" s="81"/>
      <c r="AN545" s="81"/>
      <c r="AO545" s="81" t="str">
        <f aca="false">D545</f>
        <v>Sanmina</v>
      </c>
      <c r="AP545" s="1" t="s">
        <v>2011</v>
      </c>
      <c r="AQ545" s="1"/>
      <c r="AR545" s="1"/>
      <c r="AS545" s="1"/>
      <c r="AT545" s="1"/>
      <c r="AU545" s="1"/>
      <c r="AV545" s="1"/>
      <c r="AW545" s="1"/>
      <c r="AX545" s="1"/>
      <c r="AY545" s="1"/>
      <c r="AZ545" s="1"/>
      <c r="BA545" s="1"/>
      <c r="BB545" s="1"/>
      <c r="BC545" s="1"/>
      <c r="BD545" s="1"/>
      <c r="BE545" s="1"/>
      <c r="BF545" s="1" t="s">
        <v>14668</v>
      </c>
      <c r="BG545" s="1" t="s">
        <v>183</v>
      </c>
      <c r="BH545" s="1"/>
      <c r="BI545" s="1"/>
    </row>
    <row r="546" customFormat="false" ht="12.75" hidden="false" customHeight="false" outlineLevel="0" collapsed="false">
      <c r="A546" s="1" t="s">
        <v>8481</v>
      </c>
      <c r="B546" s="1" t="s">
        <v>8482</v>
      </c>
      <c r="C546" s="1" t="s">
        <v>177</v>
      </c>
      <c r="D546" s="1" t="s">
        <v>1471</v>
      </c>
      <c r="E546" s="1" t="s">
        <v>15085</v>
      </c>
      <c r="F546" s="1" t="s">
        <v>8484</v>
      </c>
      <c r="G546" s="1" t="n">
        <v>93</v>
      </c>
      <c r="H546" s="1" t="n">
        <v>3000</v>
      </c>
      <c r="I546" s="101" t="s">
        <v>180</v>
      </c>
      <c r="J546" s="1"/>
      <c r="K546" s="1" t="n">
        <f aca="false">IFERROR(VLOOKUP(A546,'[2]Pivot HorizontalMRP'!$A$4:$B$2689,2,0),0)</f>
        <v>0</v>
      </c>
      <c r="L546" s="1" t="n">
        <f aca="false">IFERROR(VLOOKUP(A546,'[2]Pivot HorizontalMRP'!$A$4:$C$2689,3,0),0)</f>
        <v>6776</v>
      </c>
      <c r="M546" s="1" t="n">
        <f aca="false">IFERROR(VLOOKUP(A546,'[2]Pivot HorizontalMRP'!$A$4:$D$2689,0.4,0),0)</f>
        <v>0</v>
      </c>
      <c r="N546" s="1" t="n">
        <f aca="false">IFERROR(VLOOKUP(A546,'[2]Pivot HorizontalMRP'!$A$4:$E$2689,5,0),0)</f>
        <v>0</v>
      </c>
      <c r="O546" s="1" t="n">
        <f aca="false">K546+L546</f>
        <v>6776</v>
      </c>
      <c r="P546" s="1" t="n">
        <f aca="false">K546+L546+M546+N546</f>
        <v>6776</v>
      </c>
      <c r="Q546" s="1" t="n">
        <f aca="false">IFERROR(VLOOKUP(A546,'[2]Pivot HorizontalMRP'!$A$4:$F$2689,6,0),0)</f>
        <v>3470</v>
      </c>
      <c r="R546" s="1" t="n">
        <f aca="false">IFERROR(VLOOKUP(A546,'[2]Pivot HorizontalMRP'!$A$4:$G$2689,7,0),0)</f>
        <v>3811</v>
      </c>
      <c r="S546" s="1" t="n">
        <f aca="false">IFERROR(VLOOKUP(A546,'[2]Pivot HorizontalMRP'!$A$4:$H$2689,8,0),0)</f>
        <v>3227</v>
      </c>
      <c r="T546" s="1" t="n">
        <f aca="false">IFERROR(VLOOKUP(A546,'[2]Pivot HorizontalMRP'!$A$4:$I$2689,9,0),0)</f>
        <v>2434</v>
      </c>
      <c r="U546" s="1" t="n">
        <f aca="false">IF(I546="delivery",O546-SUM(Q546+R546),IF(I546="PO",P546-SUM(Q546:R546)))</f>
        <v>-505</v>
      </c>
      <c r="V546" s="81" t="n">
        <v>0.453</v>
      </c>
      <c r="W546" s="81"/>
      <c r="X546" s="81" t="n">
        <f aca="false">W546-V546</f>
        <v>-0.453</v>
      </c>
      <c r="Y546" s="81"/>
      <c r="Z546" s="81"/>
      <c r="AA546" s="81" t="n">
        <v>0.453</v>
      </c>
      <c r="AB546" s="81"/>
      <c r="AC546" s="81"/>
      <c r="AD546" s="81"/>
      <c r="AE546" s="81"/>
      <c r="AF546" s="81"/>
      <c r="AG546" s="81"/>
      <c r="AH546" s="81"/>
      <c r="AI546" s="81"/>
      <c r="AJ546" s="81"/>
      <c r="AK546" s="81"/>
      <c r="AL546" s="81"/>
      <c r="AM546" s="81"/>
      <c r="AN546" s="81"/>
      <c r="AO546" s="81" t="str">
        <f aca="false">D546</f>
        <v>Sanmina</v>
      </c>
      <c r="AP546" s="1" t="s">
        <v>2011</v>
      </c>
      <c r="AQ546" s="1"/>
      <c r="AR546" s="1"/>
      <c r="AS546" s="1"/>
      <c r="AT546" s="1"/>
      <c r="AU546" s="1"/>
      <c r="AV546" s="1"/>
      <c r="AW546" s="1"/>
      <c r="AX546" s="1"/>
      <c r="AY546" s="1"/>
      <c r="AZ546" s="1"/>
      <c r="BA546" s="1"/>
      <c r="BB546" s="1"/>
      <c r="BC546" s="1"/>
      <c r="BD546" s="1"/>
      <c r="BE546" s="1"/>
      <c r="BF546" s="1" t="s">
        <v>14668</v>
      </c>
      <c r="BG546" s="1" t="s">
        <v>183</v>
      </c>
      <c r="BH546" s="1"/>
      <c r="BI546" s="1"/>
    </row>
    <row r="547" customFormat="false" ht="12.75" hidden="false" customHeight="false" outlineLevel="0" collapsed="false">
      <c r="A547" s="1" t="s">
        <v>8485</v>
      </c>
      <c r="B547" s="1" t="s">
        <v>8486</v>
      </c>
      <c r="C547" s="1" t="s">
        <v>177</v>
      </c>
      <c r="D547" s="1" t="s">
        <v>1471</v>
      </c>
      <c r="E547" s="1" t="s">
        <v>15086</v>
      </c>
      <c r="F547" s="1" t="s">
        <v>8488</v>
      </c>
      <c r="G547" s="1" t="n">
        <v>93</v>
      </c>
      <c r="H547" s="1" t="n">
        <v>3000</v>
      </c>
      <c r="I547" s="101" t="s">
        <v>180</v>
      </c>
      <c r="J547" s="1"/>
      <c r="K547" s="1" t="n">
        <f aca="false">IFERROR(VLOOKUP(A547,'[2]Pivot HorizontalMRP'!$A$4:$B$2689,2,0),0)</f>
        <v>0</v>
      </c>
      <c r="L547" s="1" t="n">
        <f aca="false">IFERROR(VLOOKUP(A547,'[2]Pivot HorizontalMRP'!$A$4:$C$2689,3,0),0)</f>
        <v>1076</v>
      </c>
      <c r="M547" s="1" t="n">
        <f aca="false">IFERROR(VLOOKUP(A547,'[2]Pivot HorizontalMRP'!$A$4:$D$2689,0.4,0),0)</f>
        <v>0</v>
      </c>
      <c r="N547" s="1" t="n">
        <f aca="false">IFERROR(VLOOKUP(A547,'[2]Pivot HorizontalMRP'!$A$4:$E$2689,5,0),0)</f>
        <v>0</v>
      </c>
      <c r="O547" s="1" t="n">
        <f aca="false">K547+L547</f>
        <v>1076</v>
      </c>
      <c r="P547" s="1" t="n">
        <f aca="false">K547+L547+M547+N547</f>
        <v>1076</v>
      </c>
      <c r="Q547" s="1" t="n">
        <f aca="false">IFERROR(VLOOKUP(A547,'[2]Pivot HorizontalMRP'!$A$4:$F$2689,6,0),0)</f>
        <v>252</v>
      </c>
      <c r="R547" s="1" t="n">
        <f aca="false">IFERROR(VLOOKUP(A547,'[2]Pivot HorizontalMRP'!$A$4:$G$2689,7,0),0)</f>
        <v>0</v>
      </c>
      <c r="S547" s="1" t="n">
        <f aca="false">IFERROR(VLOOKUP(A547,'[2]Pivot HorizontalMRP'!$A$4:$H$2689,8,0),0)</f>
        <v>0</v>
      </c>
      <c r="T547" s="1" t="n">
        <f aca="false">IFERROR(VLOOKUP(A547,'[2]Pivot HorizontalMRP'!$A$4:$I$2689,9,0),0)</f>
        <v>0</v>
      </c>
      <c r="U547" s="1" t="n">
        <f aca="false">IF(I547="delivery",O547-SUM(Q547+R547),IF(I547="PO",P547-SUM(Q547:R547)))</f>
        <v>824</v>
      </c>
      <c r="V547" s="81" t="n">
        <v>2.2775</v>
      </c>
      <c r="W547" s="81"/>
      <c r="X547" s="81" t="n">
        <f aca="false">W547-V547</f>
        <v>-2.2775</v>
      </c>
      <c r="Y547" s="81"/>
      <c r="Z547" s="81"/>
      <c r="AA547" s="81" t="n">
        <v>2.2775</v>
      </c>
      <c r="AB547" s="81"/>
      <c r="AC547" s="81"/>
      <c r="AD547" s="81"/>
      <c r="AE547" s="81"/>
      <c r="AF547" s="81"/>
      <c r="AG547" s="81"/>
      <c r="AH547" s="81"/>
      <c r="AI547" s="81"/>
      <c r="AJ547" s="81"/>
      <c r="AK547" s="81"/>
      <c r="AL547" s="81"/>
      <c r="AM547" s="81"/>
      <c r="AN547" s="81"/>
      <c r="AO547" s="81" t="str">
        <f aca="false">D547</f>
        <v>Sanmina</v>
      </c>
      <c r="AP547" s="1" t="s">
        <v>2011</v>
      </c>
      <c r="AQ547" s="1"/>
      <c r="AR547" s="1"/>
      <c r="AS547" s="1"/>
      <c r="AT547" s="1"/>
      <c r="AU547" s="1"/>
      <c r="AV547" s="1"/>
      <c r="AW547" s="1"/>
      <c r="AX547" s="1"/>
      <c r="AY547" s="1"/>
      <c r="AZ547" s="1"/>
      <c r="BA547" s="1"/>
      <c r="BB547" s="1"/>
      <c r="BC547" s="1"/>
      <c r="BD547" s="1"/>
      <c r="BE547" s="1"/>
      <c r="BF547" s="1" t="s">
        <v>14668</v>
      </c>
      <c r="BG547" s="1" t="s">
        <v>183</v>
      </c>
      <c r="BH547" s="1"/>
      <c r="BI547" s="1"/>
    </row>
    <row r="548" customFormat="false" ht="12.75" hidden="false" customHeight="false" outlineLevel="0" collapsed="false">
      <c r="A548" s="1" t="s">
        <v>8509</v>
      </c>
      <c r="B548" s="1" t="s">
        <v>8510</v>
      </c>
      <c r="C548" s="1" t="s">
        <v>177</v>
      </c>
      <c r="D548" s="1" t="s">
        <v>1471</v>
      </c>
      <c r="E548" s="1" t="s">
        <v>8511</v>
      </c>
      <c r="F548" s="1" t="s">
        <v>8512</v>
      </c>
      <c r="G548" s="1" t="n">
        <v>93</v>
      </c>
      <c r="H548" s="1" t="n">
        <v>3000</v>
      </c>
      <c r="I548" s="101" t="s">
        <v>180</v>
      </c>
      <c r="J548" s="1"/>
      <c r="K548" s="1" t="n">
        <f aca="false">IFERROR(VLOOKUP(A548,'[2]Pivot HorizontalMRP'!$A$4:$B$2689,2,0),0)</f>
        <v>0</v>
      </c>
      <c r="L548" s="1" t="n">
        <f aca="false">IFERROR(VLOOKUP(A548,'[2]Pivot HorizontalMRP'!$A$4:$C$2689,3,0),0)</f>
        <v>10664</v>
      </c>
      <c r="M548" s="1" t="n">
        <f aca="false">IFERROR(VLOOKUP(A548,'[2]Pivot HorizontalMRP'!$A$4:$D$2689,0.4,0),0)</f>
        <v>0</v>
      </c>
      <c r="N548" s="1" t="n">
        <f aca="false">IFERROR(VLOOKUP(A548,'[2]Pivot HorizontalMRP'!$A$4:$E$2689,5,0),0)</f>
        <v>0</v>
      </c>
      <c r="O548" s="1" t="n">
        <f aca="false">K548+L548</f>
        <v>10664</v>
      </c>
      <c r="P548" s="1" t="n">
        <f aca="false">K548+L548+M548+N548</f>
        <v>10664</v>
      </c>
      <c r="Q548" s="1" t="n">
        <f aca="false">IFERROR(VLOOKUP(A548,'[2]Pivot HorizontalMRP'!$A$4:$F$2689,6,0),0)</f>
        <v>3049</v>
      </c>
      <c r="R548" s="1" t="n">
        <f aca="false">IFERROR(VLOOKUP(A548,'[2]Pivot HorizontalMRP'!$A$4:$G$2689,7,0),0)</f>
        <v>6946</v>
      </c>
      <c r="S548" s="1" t="n">
        <f aca="false">IFERROR(VLOOKUP(A548,'[2]Pivot HorizontalMRP'!$A$4:$H$2689,8,0),0)</f>
        <v>7754</v>
      </c>
      <c r="T548" s="1" t="n">
        <f aca="false">IFERROR(VLOOKUP(A548,'[2]Pivot HorizontalMRP'!$A$4:$I$2689,9,0),0)</f>
        <v>3944</v>
      </c>
      <c r="U548" s="1" t="n">
        <f aca="false">IF(I548="delivery",O548-SUM(Q548+R548),IF(I548="PO",P548-SUM(Q548:R548)))</f>
        <v>669</v>
      </c>
      <c r="V548" s="81" t="n">
        <v>0.7632</v>
      </c>
      <c r="W548" s="81"/>
      <c r="X548" s="81" t="n">
        <f aca="false">W548-V548</f>
        <v>-0.7632</v>
      </c>
      <c r="Y548" s="81"/>
      <c r="Z548" s="81"/>
      <c r="AA548" s="81" t="n">
        <v>0.7608</v>
      </c>
      <c r="AB548" s="81"/>
      <c r="AC548" s="81"/>
      <c r="AD548" s="81"/>
      <c r="AE548" s="81"/>
      <c r="AF548" s="81"/>
      <c r="AG548" s="81"/>
      <c r="AH548" s="81"/>
      <c r="AI548" s="81"/>
      <c r="AJ548" s="81"/>
      <c r="AK548" s="81"/>
      <c r="AL548" s="81"/>
      <c r="AM548" s="81"/>
      <c r="AN548" s="81"/>
      <c r="AO548" s="81" t="str">
        <f aca="false">D548</f>
        <v>Sanmina</v>
      </c>
      <c r="AP548" s="1" t="s">
        <v>2011</v>
      </c>
      <c r="AQ548" s="1"/>
      <c r="AR548" s="1"/>
      <c r="AS548" s="1"/>
      <c r="AT548" s="1"/>
      <c r="AU548" s="1"/>
      <c r="AV548" s="1"/>
      <c r="AW548" s="1"/>
      <c r="AX548" s="1"/>
      <c r="AY548" s="1"/>
      <c r="AZ548" s="1"/>
      <c r="BA548" s="1"/>
      <c r="BB548" s="1"/>
      <c r="BC548" s="1"/>
      <c r="BD548" s="1"/>
      <c r="BE548" s="1"/>
      <c r="BF548" s="1" t="s">
        <v>14668</v>
      </c>
      <c r="BG548" s="1" t="s">
        <v>183</v>
      </c>
      <c r="BH548" s="1"/>
      <c r="BI548" s="1"/>
    </row>
    <row r="549" customFormat="false" ht="12.75" hidden="false" customHeight="false" outlineLevel="0" collapsed="false">
      <c r="A549" s="1" t="s">
        <v>184</v>
      </c>
      <c r="B549" s="1" t="s">
        <v>185</v>
      </c>
      <c r="C549" s="1" t="s">
        <v>177</v>
      </c>
      <c r="D549" s="1" t="s">
        <v>82</v>
      </c>
      <c r="E549" s="1" t="s">
        <v>186</v>
      </c>
      <c r="F549" s="1" t="s">
        <v>187</v>
      </c>
      <c r="G549" s="1" t="n">
        <v>96</v>
      </c>
      <c r="H549" s="1" t="n">
        <v>2000</v>
      </c>
      <c r="I549" s="101" t="s">
        <v>188</v>
      </c>
      <c r="J549" s="1"/>
      <c r="K549" s="1" t="n">
        <f aca="false">IFERROR(VLOOKUP(A549,'[2]Pivot HorizontalMRP'!$A$4:$B$2689,2,0),0)</f>
        <v>67</v>
      </c>
      <c r="L549" s="1" t="n">
        <f aca="false">IFERROR(VLOOKUP(A549,'[2]Pivot HorizontalMRP'!$A$4:$C$2689,3,0),0)</f>
        <v>1178</v>
      </c>
      <c r="M549" s="1" t="n">
        <f aca="false">IFERROR(VLOOKUP(A549,'[2]Pivot HorizontalMRP'!$A$4:$D$2689,0.4,0),0)</f>
        <v>0</v>
      </c>
      <c r="N549" s="1" t="n">
        <f aca="false">IFERROR(VLOOKUP(A549,'[2]Pivot HorizontalMRP'!$A$4:$E$2689,5,0),0)</f>
        <v>2600</v>
      </c>
      <c r="O549" s="1" t="n">
        <f aca="false">K549+L549</f>
        <v>1245</v>
      </c>
      <c r="P549" s="1" t="n">
        <f aca="false">K549+L549+M549+N549</f>
        <v>3845</v>
      </c>
      <c r="Q549" s="1" t="n">
        <f aca="false">IFERROR(VLOOKUP(A549,'[2]Pivot HorizontalMRP'!$A$4:$F$2689,6,0),0)</f>
        <v>2121</v>
      </c>
      <c r="R549" s="1" t="n">
        <f aca="false">IFERROR(VLOOKUP(A549,'[2]Pivot HorizontalMRP'!$A$4:$G$2689,7,0),0)</f>
        <v>1011</v>
      </c>
      <c r="S549" s="1" t="n">
        <f aca="false">IFERROR(VLOOKUP(A549,'[2]Pivot HorizontalMRP'!$A$4:$H$2689,8,0),0)</f>
        <v>997</v>
      </c>
      <c r="T549" s="1" t="n">
        <f aca="false">IFERROR(VLOOKUP(A549,'[2]Pivot HorizontalMRP'!$A$4:$I$2689,9,0),0)</f>
        <v>1007</v>
      </c>
      <c r="U549" s="1" t="n">
        <f aca="false">IF(I549="delivery",O549-SUM(Q549+R549),IF(I549="PO",P549-SUM(Q549:R549)))</f>
        <v>713</v>
      </c>
      <c r="V549" s="81" t="n">
        <v>0.615</v>
      </c>
      <c r="W549" s="81"/>
      <c r="X549" s="81" t="n">
        <f aca="false">W549-V549</f>
        <v>-0.615</v>
      </c>
      <c r="Y549" s="81"/>
      <c r="Z549" s="81"/>
      <c r="AA549" s="81"/>
      <c r="AB549" s="81"/>
      <c r="AC549" s="81"/>
      <c r="AD549" s="81"/>
      <c r="AE549" s="81"/>
      <c r="AF549" s="81"/>
      <c r="AG549" s="81"/>
      <c r="AH549" s="81"/>
      <c r="AI549" s="81"/>
      <c r="AJ549" s="81"/>
      <c r="AK549" s="81"/>
      <c r="AL549" s="81"/>
      <c r="AM549" s="81"/>
      <c r="AN549" s="81"/>
      <c r="AO549" s="81" t="str">
        <f aca="false">D549</f>
        <v>Arista</v>
      </c>
      <c r="AP549" s="1" t="s">
        <v>189</v>
      </c>
      <c r="AQ549" s="1"/>
      <c r="AR549" s="1"/>
      <c r="AS549" s="1"/>
      <c r="AT549" s="1"/>
      <c r="AU549" s="1"/>
      <c r="AV549" s="1"/>
      <c r="AW549" s="1"/>
      <c r="AX549" s="1"/>
      <c r="AY549" s="1"/>
      <c r="AZ549" s="1"/>
      <c r="BA549" s="1"/>
      <c r="BB549" s="1"/>
      <c r="BC549" s="1"/>
      <c r="BD549" s="1"/>
      <c r="BE549" s="1"/>
      <c r="BF549" s="1" t="s">
        <v>14668</v>
      </c>
      <c r="BG549" s="1" t="s">
        <v>183</v>
      </c>
      <c r="BH549" s="1"/>
      <c r="BI549" s="1"/>
    </row>
    <row r="550" customFormat="false" ht="12.75" hidden="false" customHeight="false" outlineLevel="0" collapsed="false">
      <c r="A550" s="1" t="s">
        <v>207</v>
      </c>
      <c r="B550" s="1" t="s">
        <v>208</v>
      </c>
      <c r="C550" s="1" t="s">
        <v>177</v>
      </c>
      <c r="D550" s="1" t="s">
        <v>82</v>
      </c>
      <c r="E550" s="1" t="s">
        <v>15087</v>
      </c>
      <c r="F550" s="1" t="s">
        <v>210</v>
      </c>
      <c r="G550" s="1" t="n">
        <v>71</v>
      </c>
      <c r="H550" s="1" t="n">
        <v>1000</v>
      </c>
      <c r="I550" s="101" t="s">
        <v>188</v>
      </c>
      <c r="J550" s="1"/>
      <c r="K550" s="1" t="n">
        <f aca="false">IFERROR(VLOOKUP(A550,'[2]Pivot HorizontalMRP'!$A$4:$B$2689,2,0),0)</f>
        <v>0</v>
      </c>
      <c r="L550" s="1" t="n">
        <f aca="false">IFERROR(VLOOKUP(A550,'[2]Pivot HorizontalMRP'!$A$4:$C$2689,3,0),0)</f>
        <v>672</v>
      </c>
      <c r="M550" s="1" t="n">
        <f aca="false">IFERROR(VLOOKUP(A550,'[2]Pivot HorizontalMRP'!$A$4:$D$2689,0.4,0),0)</f>
        <v>0</v>
      </c>
      <c r="N550" s="1" t="n">
        <f aca="false">IFERROR(VLOOKUP(A550,'[2]Pivot HorizontalMRP'!$A$4:$E$2689,5,0),0)</f>
        <v>0</v>
      </c>
      <c r="O550" s="1" t="n">
        <f aca="false">K550+L550</f>
        <v>672</v>
      </c>
      <c r="P550" s="1" t="n">
        <f aca="false">K550+L550+M550+N550</f>
        <v>672</v>
      </c>
      <c r="Q550" s="1" t="n">
        <f aca="false">IFERROR(VLOOKUP(A550,'[2]Pivot HorizontalMRP'!$A$4:$F$2689,6,0),0)</f>
        <v>702</v>
      </c>
      <c r="R550" s="1" t="n">
        <f aca="false">IFERROR(VLOOKUP(A550,'[2]Pivot HorizontalMRP'!$A$4:$G$2689,7,0),0)</f>
        <v>286</v>
      </c>
      <c r="S550" s="1" t="n">
        <f aca="false">IFERROR(VLOOKUP(A550,'[2]Pivot HorizontalMRP'!$A$4:$H$2689,8,0),0)</f>
        <v>162</v>
      </c>
      <c r="T550" s="1" t="n">
        <f aca="false">IFERROR(VLOOKUP(A550,'[2]Pivot HorizontalMRP'!$A$4:$I$2689,9,0),0)</f>
        <v>189</v>
      </c>
      <c r="U550" s="1" t="n">
        <f aca="false">IF(I550="delivery",O550-SUM(Q550+R550),IF(I550="PO",P550-SUM(Q550:R550)))</f>
        <v>-316</v>
      </c>
      <c r="V550" s="81" t="n">
        <v>2.176</v>
      </c>
      <c r="W550" s="81"/>
      <c r="X550" s="81" t="n">
        <f aca="false">W550-V550</f>
        <v>-2.176</v>
      </c>
      <c r="Y550" s="81"/>
      <c r="Z550" s="81"/>
      <c r="AA550" s="81"/>
      <c r="AB550" s="81"/>
      <c r="AC550" s="81"/>
      <c r="AD550" s="81"/>
      <c r="AE550" s="81"/>
      <c r="AF550" s="81"/>
      <c r="AG550" s="81"/>
      <c r="AH550" s="81"/>
      <c r="AI550" s="81"/>
      <c r="AJ550" s="81"/>
      <c r="AK550" s="81"/>
      <c r="AL550" s="81"/>
      <c r="AM550" s="81"/>
      <c r="AN550" s="81"/>
      <c r="AO550" s="81" t="str">
        <f aca="false">D550</f>
        <v>Arista</v>
      </c>
      <c r="AP550" s="1" t="s">
        <v>189</v>
      </c>
      <c r="AQ550" s="1"/>
      <c r="AR550" s="1"/>
      <c r="AS550" s="1"/>
      <c r="AT550" s="1"/>
      <c r="AU550" s="1"/>
      <c r="AV550" s="1"/>
      <c r="AW550" s="1"/>
      <c r="AX550" s="1"/>
      <c r="AY550" s="1"/>
      <c r="AZ550" s="1"/>
      <c r="BA550" s="1"/>
      <c r="BB550" s="1"/>
      <c r="BC550" s="1"/>
      <c r="BD550" s="1"/>
      <c r="BE550" s="1"/>
      <c r="BF550" s="1" t="s">
        <v>14668</v>
      </c>
      <c r="BG550" s="1" t="s">
        <v>183</v>
      </c>
      <c r="BH550" s="1"/>
      <c r="BI550" s="1"/>
    </row>
    <row r="551" customFormat="false" ht="12.75" hidden="false" customHeight="false" outlineLevel="0" collapsed="false">
      <c r="A551" s="1" t="s">
        <v>239</v>
      </c>
      <c r="B551" s="1" t="s">
        <v>240</v>
      </c>
      <c r="C551" s="1" t="s">
        <v>177</v>
      </c>
      <c r="D551" s="1" t="s">
        <v>82</v>
      </c>
      <c r="E551" s="1" t="s">
        <v>15088</v>
      </c>
      <c r="F551" s="1" t="s">
        <v>242</v>
      </c>
      <c r="G551" s="1" t="n">
        <v>189</v>
      </c>
      <c r="H551" s="1" t="n">
        <v>1000</v>
      </c>
      <c r="I551" s="101" t="s">
        <v>188</v>
      </c>
      <c r="J551" s="1"/>
      <c r="K551" s="1" t="n">
        <f aca="false">IFERROR(VLOOKUP(A551,'[2]Pivot HorizontalMRP'!$A$4:$B$2689,2,0),0)</f>
        <v>2451</v>
      </c>
      <c r="L551" s="1" t="n">
        <f aca="false">IFERROR(VLOOKUP(A551,'[2]Pivot HorizontalMRP'!$A$4:$C$2689,3,0),0)</f>
        <v>418</v>
      </c>
      <c r="M551" s="1" t="n">
        <f aca="false">IFERROR(VLOOKUP(A551,'[2]Pivot HorizontalMRP'!$A$4:$D$2689,0.4,0),0)</f>
        <v>0</v>
      </c>
      <c r="N551" s="1" t="n">
        <f aca="false">IFERROR(VLOOKUP(A551,'[2]Pivot HorizontalMRP'!$A$4:$E$2689,5,0),0)</f>
        <v>0</v>
      </c>
      <c r="O551" s="1" t="n">
        <f aca="false">K551+L551</f>
        <v>2869</v>
      </c>
      <c r="P551" s="1" t="n">
        <f aca="false">K551+L551+M551+N551</f>
        <v>2869</v>
      </c>
      <c r="Q551" s="1" t="n">
        <f aca="false">IFERROR(VLOOKUP(A551,'[2]Pivot HorizontalMRP'!$A$4:$F$2689,6,0),0)</f>
        <v>242</v>
      </c>
      <c r="R551" s="1" t="n">
        <f aca="false">IFERROR(VLOOKUP(A551,'[2]Pivot HorizontalMRP'!$A$4:$G$2689,7,0),0)</f>
        <v>20</v>
      </c>
      <c r="S551" s="1" t="n">
        <f aca="false">IFERROR(VLOOKUP(A551,'[2]Pivot HorizontalMRP'!$A$4:$H$2689,8,0),0)</f>
        <v>14</v>
      </c>
      <c r="T551" s="1" t="n">
        <f aca="false">IFERROR(VLOOKUP(A551,'[2]Pivot HorizontalMRP'!$A$4:$I$2689,9,0),0)</f>
        <v>77</v>
      </c>
      <c r="U551" s="1" t="n">
        <f aca="false">IF(I551="delivery",O551-SUM(Q551+R551),IF(I551="PO",P551-SUM(Q551:R551)))</f>
        <v>2607</v>
      </c>
      <c r="V551" s="81" t="n">
        <v>13.36</v>
      </c>
      <c r="W551" s="81"/>
      <c r="X551" s="81" t="n">
        <f aca="false">W551-V551</f>
        <v>-13.36</v>
      </c>
      <c r="Y551" s="81"/>
      <c r="Z551" s="81"/>
      <c r="AA551" s="81"/>
      <c r="AB551" s="81"/>
      <c r="AC551" s="81"/>
      <c r="AD551" s="81"/>
      <c r="AE551" s="81"/>
      <c r="AF551" s="81"/>
      <c r="AG551" s="81"/>
      <c r="AH551" s="81"/>
      <c r="AI551" s="81"/>
      <c r="AJ551" s="81"/>
      <c r="AK551" s="81"/>
      <c r="AL551" s="81"/>
      <c r="AM551" s="81"/>
      <c r="AN551" s="81"/>
      <c r="AO551" s="81" t="str">
        <f aca="false">D551</f>
        <v>Arista</v>
      </c>
      <c r="AP551" s="1" t="s">
        <v>189</v>
      </c>
      <c r="AQ551" s="1"/>
      <c r="AR551" s="1"/>
      <c r="AS551" s="1"/>
      <c r="AT551" s="1"/>
      <c r="AU551" s="1"/>
      <c r="AV551" s="1"/>
      <c r="AW551" s="1"/>
      <c r="AX551" s="1"/>
      <c r="AY551" s="1"/>
      <c r="AZ551" s="1"/>
      <c r="BA551" s="1"/>
      <c r="BB551" s="1"/>
      <c r="BC551" s="1"/>
      <c r="BD551" s="1"/>
      <c r="BE551" s="1"/>
      <c r="BF551" s="1" t="s">
        <v>14668</v>
      </c>
      <c r="BG551" s="1" t="s">
        <v>183</v>
      </c>
      <c r="BH551" s="1"/>
      <c r="BI551" s="1"/>
    </row>
    <row r="552" customFormat="false" ht="12.75" hidden="false" customHeight="false" outlineLevel="0" collapsed="false">
      <c r="A552" s="1" t="s">
        <v>3722</v>
      </c>
      <c r="B552" s="1" t="s">
        <v>3723</v>
      </c>
      <c r="C552" s="1" t="s">
        <v>177</v>
      </c>
      <c r="D552" s="1" t="s">
        <v>82</v>
      </c>
      <c r="E552" s="1" t="s">
        <v>15089</v>
      </c>
      <c r="F552" s="1" t="s">
        <v>3725</v>
      </c>
      <c r="G552" s="1" t="n">
        <v>71</v>
      </c>
      <c r="H552" s="1" t="n">
        <v>250</v>
      </c>
      <c r="I552" s="101" t="s">
        <v>188</v>
      </c>
      <c r="J552" s="1"/>
      <c r="K552" s="1" t="n">
        <f aca="false">IFERROR(VLOOKUP(A552,'[2]Pivot HorizontalMRP'!$A$4:$B$2689,2,0),0)</f>
        <v>0</v>
      </c>
      <c r="L552" s="1" t="n">
        <f aca="false">IFERROR(VLOOKUP(A552,'[2]Pivot HorizontalMRP'!$A$4:$C$2689,3,0),0)</f>
        <v>343</v>
      </c>
      <c r="M552" s="1" t="n">
        <f aca="false">IFERROR(VLOOKUP(A552,'[2]Pivot HorizontalMRP'!$A$4:$D$2689,0.4,0),0)</f>
        <v>0</v>
      </c>
      <c r="N552" s="1" t="n">
        <f aca="false">IFERROR(VLOOKUP(A552,'[2]Pivot HorizontalMRP'!$A$4:$E$2689,5,0),0)</f>
        <v>0</v>
      </c>
      <c r="O552" s="1" t="n">
        <f aca="false">K552+L552</f>
        <v>343</v>
      </c>
      <c r="P552" s="1" t="n">
        <f aca="false">K552+L552+M552+N552</f>
        <v>343</v>
      </c>
      <c r="Q552" s="1" t="n">
        <f aca="false">IFERROR(VLOOKUP(A552,'[2]Pivot HorizontalMRP'!$A$4:$F$2689,6,0),0)</f>
        <v>111</v>
      </c>
      <c r="R552" s="1" t="n">
        <f aca="false">IFERROR(VLOOKUP(A552,'[2]Pivot HorizontalMRP'!$A$4:$G$2689,7,0),0)</f>
        <v>77</v>
      </c>
      <c r="S552" s="1" t="n">
        <f aca="false">IFERROR(VLOOKUP(A552,'[2]Pivot HorizontalMRP'!$A$4:$H$2689,8,0),0)</f>
        <v>84</v>
      </c>
      <c r="T552" s="1" t="n">
        <f aca="false">IFERROR(VLOOKUP(A552,'[2]Pivot HorizontalMRP'!$A$4:$I$2689,9,0),0)</f>
        <v>56</v>
      </c>
      <c r="U552" s="1" t="n">
        <f aca="false">IF(I552="delivery",O552-SUM(Q552+R552),IF(I552="PO",P552-SUM(Q552:R552)))</f>
        <v>155</v>
      </c>
      <c r="V552" s="81" t="n">
        <v>1.5716</v>
      </c>
      <c r="W552" s="81"/>
      <c r="X552" s="81" t="n">
        <f aca="false">W552-V552</f>
        <v>-1.5716</v>
      </c>
      <c r="Y552" s="81"/>
      <c r="Z552" s="81"/>
      <c r="AA552" s="81" t="n">
        <v>1.57903</v>
      </c>
      <c r="AB552" s="81"/>
      <c r="AC552" s="81"/>
      <c r="AD552" s="81"/>
      <c r="AE552" s="81"/>
      <c r="AF552" s="81"/>
      <c r="AG552" s="81"/>
      <c r="AH552" s="81"/>
      <c r="AI552" s="81"/>
      <c r="AJ552" s="81"/>
      <c r="AK552" s="81"/>
      <c r="AL552" s="81"/>
      <c r="AM552" s="81"/>
      <c r="AN552" s="81"/>
      <c r="AO552" s="81" t="str">
        <f aca="false">D552</f>
        <v>Arista</v>
      </c>
      <c r="AP552" s="1" t="s">
        <v>189</v>
      </c>
      <c r="AQ552" s="1"/>
      <c r="AR552" s="1"/>
      <c r="AS552" s="1"/>
      <c r="AT552" s="1"/>
      <c r="AU552" s="1"/>
      <c r="AV552" s="1"/>
      <c r="AW552" s="1"/>
      <c r="AX552" s="1"/>
      <c r="AY552" s="1"/>
      <c r="AZ552" s="1"/>
      <c r="BA552" s="1"/>
      <c r="BB552" s="1"/>
      <c r="BC552" s="1"/>
      <c r="BD552" s="1"/>
      <c r="BE552" s="1"/>
      <c r="BF552" s="1" t="s">
        <v>14668</v>
      </c>
      <c r="BG552" s="1" t="s">
        <v>183</v>
      </c>
      <c r="BH552" s="1"/>
      <c r="BI552" s="1"/>
    </row>
    <row r="553" customFormat="false" ht="12.75" hidden="false" customHeight="false" outlineLevel="0" collapsed="false">
      <c r="A553" s="1" t="s">
        <v>243</v>
      </c>
      <c r="B553" s="1" t="s">
        <v>244</v>
      </c>
      <c r="C553" s="1" t="s">
        <v>177</v>
      </c>
      <c r="D553" s="1" t="s">
        <v>82</v>
      </c>
      <c r="E553" s="1" t="s">
        <v>15090</v>
      </c>
      <c r="F553" s="1" t="s">
        <v>246</v>
      </c>
      <c r="G553" s="1" t="n">
        <v>210</v>
      </c>
      <c r="H553" s="1" t="n">
        <v>200</v>
      </c>
      <c r="I553" s="101" t="s">
        <v>188</v>
      </c>
      <c r="J553" s="1"/>
      <c r="K553" s="1" t="n">
        <f aca="false">IFERROR(VLOOKUP(A553,'[2]Pivot HorizontalMRP'!$A$4:$B$2689,2,0),0)</f>
        <v>150</v>
      </c>
      <c r="L553" s="1" t="n">
        <f aca="false">IFERROR(VLOOKUP(A553,'[2]Pivot HorizontalMRP'!$A$4:$C$2689,3,0),0)</f>
        <v>81</v>
      </c>
      <c r="M553" s="1" t="n">
        <f aca="false">IFERROR(VLOOKUP(A553,'[2]Pivot HorizontalMRP'!$A$4:$D$2689,0.4,0),0)</f>
        <v>0</v>
      </c>
      <c r="N553" s="1" t="n">
        <f aca="false">IFERROR(VLOOKUP(A553,'[2]Pivot HorizontalMRP'!$A$4:$E$2689,5,0),0)</f>
        <v>0</v>
      </c>
      <c r="O553" s="1" t="n">
        <f aca="false">K553+L553</f>
        <v>231</v>
      </c>
      <c r="P553" s="1" t="n">
        <f aca="false">K553+L553+M553+N553</f>
        <v>231</v>
      </c>
      <c r="Q553" s="1" t="n">
        <f aca="false">IFERROR(VLOOKUP(A553,'[2]Pivot HorizontalMRP'!$A$4:$F$2689,6,0),0)</f>
        <v>2</v>
      </c>
      <c r="R553" s="1" t="n">
        <f aca="false">IFERROR(VLOOKUP(A553,'[2]Pivot HorizontalMRP'!$A$4:$G$2689,7,0),0)</f>
        <v>11</v>
      </c>
      <c r="S553" s="1" t="n">
        <f aca="false">IFERROR(VLOOKUP(A553,'[2]Pivot HorizontalMRP'!$A$4:$H$2689,8,0),0)</f>
        <v>12</v>
      </c>
      <c r="T553" s="1" t="n">
        <f aca="false">IFERROR(VLOOKUP(A553,'[2]Pivot HorizontalMRP'!$A$4:$I$2689,9,0),0)</f>
        <v>18</v>
      </c>
      <c r="U553" s="1" t="n">
        <f aca="false">IF(I553="delivery",O553-SUM(Q553+R553),IF(I553="PO",P553-SUM(Q553:R553)))</f>
        <v>218</v>
      </c>
      <c r="V553" s="81" t="n">
        <v>47.96</v>
      </c>
      <c r="W553" s="81"/>
      <c r="X553" s="81" t="n">
        <f aca="false">W553-V553</f>
        <v>-47.96</v>
      </c>
      <c r="Y553" s="81"/>
      <c r="Z553" s="81"/>
      <c r="AA553" s="81"/>
      <c r="AB553" s="81"/>
      <c r="AC553" s="81"/>
      <c r="AD553" s="81"/>
      <c r="AE553" s="81"/>
      <c r="AF553" s="81"/>
      <c r="AG553" s="81"/>
      <c r="AH553" s="81"/>
      <c r="AI553" s="81"/>
      <c r="AJ553" s="81"/>
      <c r="AK553" s="81"/>
      <c r="AL553" s="81"/>
      <c r="AM553" s="81"/>
      <c r="AN553" s="81"/>
      <c r="AO553" s="81" t="str">
        <f aca="false">D553</f>
        <v>Arista</v>
      </c>
      <c r="AP553" s="1" t="s">
        <v>189</v>
      </c>
      <c r="AQ553" s="1"/>
      <c r="AR553" s="1"/>
      <c r="AS553" s="1"/>
      <c r="AT553" s="1"/>
      <c r="AU553" s="1"/>
      <c r="AV553" s="1"/>
      <c r="AW553" s="1"/>
      <c r="AX553" s="1"/>
      <c r="AY553" s="1"/>
      <c r="AZ553" s="1"/>
      <c r="BA553" s="1"/>
      <c r="BB553" s="1"/>
      <c r="BC553" s="1"/>
      <c r="BD553" s="1"/>
      <c r="BE553" s="1"/>
      <c r="BF553" s="1" t="s">
        <v>14668</v>
      </c>
      <c r="BG553" s="1" t="s">
        <v>183</v>
      </c>
      <c r="BH553" s="1"/>
      <c r="BI553" s="1"/>
    </row>
    <row r="554" customFormat="false" ht="12.75" hidden="false" customHeight="false" outlineLevel="0" collapsed="false">
      <c r="A554" s="1" t="s">
        <v>247</v>
      </c>
      <c r="B554" s="1" t="s">
        <v>248</v>
      </c>
      <c r="C554" s="1" t="s">
        <v>177</v>
      </c>
      <c r="D554" s="1" t="s">
        <v>82</v>
      </c>
      <c r="E554" s="1" t="s">
        <v>15091</v>
      </c>
      <c r="F554" s="1" t="s">
        <v>250</v>
      </c>
      <c r="G554" s="1" t="n">
        <v>168</v>
      </c>
      <c r="H554" s="1" t="n">
        <v>500</v>
      </c>
      <c r="I554" s="101" t="s">
        <v>188</v>
      </c>
      <c r="J554" s="1"/>
      <c r="K554" s="1" t="n">
        <f aca="false">IFERROR(VLOOKUP(A554,'[2]Pivot HorizontalMRP'!$A$4:$B$2689,2,0),0)</f>
        <v>572</v>
      </c>
      <c r="L554" s="1" t="n">
        <f aca="false">IFERROR(VLOOKUP(A554,'[2]Pivot HorizontalMRP'!$A$4:$C$2689,3,0),0)</f>
        <v>10</v>
      </c>
      <c r="M554" s="1" t="n">
        <f aca="false">IFERROR(VLOOKUP(A554,'[2]Pivot HorizontalMRP'!$A$4:$D$2689,0.4,0),0)</f>
        <v>0</v>
      </c>
      <c r="N554" s="1" t="n">
        <f aca="false">IFERROR(VLOOKUP(A554,'[2]Pivot HorizontalMRP'!$A$4:$E$2689,5,0),0)</f>
        <v>0</v>
      </c>
      <c r="O554" s="1" t="n">
        <f aca="false">K554+L554</f>
        <v>582</v>
      </c>
      <c r="P554" s="1" t="n">
        <f aca="false">K554+L554+M554+N554</f>
        <v>582</v>
      </c>
      <c r="Q554" s="1" t="n">
        <f aca="false">IFERROR(VLOOKUP(A554,'[2]Pivot HorizontalMRP'!$A$4:$F$2689,6,0),0)</f>
        <v>2</v>
      </c>
      <c r="R554" s="1" t="n">
        <f aca="false">IFERROR(VLOOKUP(A554,'[2]Pivot HorizontalMRP'!$A$4:$G$2689,7,0),0)</f>
        <v>0</v>
      </c>
      <c r="S554" s="1" t="n">
        <f aca="false">IFERROR(VLOOKUP(A554,'[2]Pivot HorizontalMRP'!$A$4:$H$2689,8,0),0)</f>
        <v>0</v>
      </c>
      <c r="T554" s="1" t="n">
        <f aca="false">IFERROR(VLOOKUP(A554,'[2]Pivot HorizontalMRP'!$A$4:$I$2689,9,0),0)</f>
        <v>0</v>
      </c>
      <c r="U554" s="1" t="n">
        <f aca="false">IF(I554="delivery",O554-SUM(Q554+R554),IF(I554="PO",P554-SUM(Q554:R554)))</f>
        <v>580</v>
      </c>
      <c r="V554" s="81" t="n">
        <v>2.23724</v>
      </c>
      <c r="W554" s="81"/>
      <c r="X554" s="81" t="n">
        <f aca="false">W554-V554</f>
        <v>-2.23724</v>
      </c>
      <c r="Y554" s="81"/>
      <c r="Z554" s="81"/>
      <c r="AA554" s="81"/>
      <c r="AB554" s="81"/>
      <c r="AC554" s="81"/>
      <c r="AD554" s="81"/>
      <c r="AE554" s="81"/>
      <c r="AF554" s="81"/>
      <c r="AG554" s="81"/>
      <c r="AH554" s="81"/>
      <c r="AI554" s="81"/>
      <c r="AJ554" s="81"/>
      <c r="AK554" s="81"/>
      <c r="AL554" s="81"/>
      <c r="AM554" s="81"/>
      <c r="AN554" s="81"/>
      <c r="AO554" s="81" t="str">
        <f aca="false">D554</f>
        <v>Arista</v>
      </c>
      <c r="AP554" s="1" t="s">
        <v>189</v>
      </c>
      <c r="AQ554" s="1"/>
      <c r="AR554" s="1"/>
      <c r="AS554" s="1"/>
      <c r="AT554" s="1"/>
      <c r="AU554" s="1"/>
      <c r="AV554" s="1"/>
      <c r="AW554" s="1"/>
      <c r="AX554" s="1"/>
      <c r="AY554" s="1"/>
      <c r="AZ554" s="1"/>
      <c r="BA554" s="1"/>
      <c r="BB554" s="1"/>
      <c r="BC554" s="1"/>
      <c r="BD554" s="1"/>
      <c r="BE554" s="1"/>
      <c r="BF554" s="1" t="s">
        <v>14668</v>
      </c>
      <c r="BG554" s="1" t="s">
        <v>183</v>
      </c>
      <c r="BH554" s="1"/>
      <c r="BI554" s="1"/>
    </row>
    <row r="555" customFormat="false" ht="12.75" hidden="false" customHeight="false" outlineLevel="0" collapsed="false">
      <c r="A555" s="1" t="s">
        <v>251</v>
      </c>
      <c r="B555" s="1" t="s">
        <v>252</v>
      </c>
      <c r="C555" s="1" t="s">
        <v>177</v>
      </c>
      <c r="D555" s="1" t="s">
        <v>82</v>
      </c>
      <c r="E555" s="1" t="s">
        <v>253</v>
      </c>
      <c r="F555" s="1" t="s">
        <v>254</v>
      </c>
      <c r="G555" s="1" t="n">
        <v>168</v>
      </c>
      <c r="H555" s="1" t="n">
        <v>1000</v>
      </c>
      <c r="I555" s="101" t="s">
        <v>188</v>
      </c>
      <c r="J555" s="1"/>
      <c r="K555" s="1" t="n">
        <f aca="false">IFERROR(VLOOKUP(A555,'[2]Pivot HorizontalMRP'!$A$4:$B$2689,2,0),0)</f>
        <v>192</v>
      </c>
      <c r="L555" s="1" t="n">
        <f aca="false">IFERROR(VLOOKUP(A555,'[2]Pivot HorizontalMRP'!$A$4:$C$2689,3,0),0)</f>
        <v>216</v>
      </c>
      <c r="M555" s="1" t="n">
        <f aca="false">IFERROR(VLOOKUP(A555,'[2]Pivot HorizontalMRP'!$A$4:$D$2689,0.4,0),0)</f>
        <v>0</v>
      </c>
      <c r="N555" s="1" t="n">
        <f aca="false">IFERROR(VLOOKUP(A555,'[2]Pivot HorizontalMRP'!$A$4:$E$2689,5,0),0)</f>
        <v>0</v>
      </c>
      <c r="O555" s="1" t="n">
        <f aca="false">K555+L555</f>
        <v>408</v>
      </c>
      <c r="P555" s="1" t="n">
        <f aca="false">K555+L555+M555+N555</f>
        <v>408</v>
      </c>
      <c r="Q555" s="1" t="n">
        <f aca="false">IFERROR(VLOOKUP(A555,'[2]Pivot HorizontalMRP'!$A$4:$F$2689,6,0),0)</f>
        <v>127</v>
      </c>
      <c r="R555" s="1" t="n">
        <f aca="false">IFERROR(VLOOKUP(A555,'[2]Pivot HorizontalMRP'!$A$4:$G$2689,7,0),0)</f>
        <v>31</v>
      </c>
      <c r="S555" s="1" t="n">
        <f aca="false">IFERROR(VLOOKUP(A555,'[2]Pivot HorizontalMRP'!$A$4:$H$2689,8,0),0)</f>
        <v>32</v>
      </c>
      <c r="T555" s="1" t="n">
        <f aca="false">IFERROR(VLOOKUP(A555,'[2]Pivot HorizontalMRP'!$A$4:$I$2689,9,0),0)</f>
        <v>48</v>
      </c>
      <c r="U555" s="1" t="n">
        <f aca="false">IF(I555="delivery",O555-SUM(Q555+R555),IF(I555="PO",P555-SUM(Q555:R555)))</f>
        <v>250</v>
      </c>
      <c r="V555" s="81" t="n">
        <v>1.1564</v>
      </c>
      <c r="W555" s="81"/>
      <c r="X555" s="81" t="n">
        <f aca="false">W555-V555</f>
        <v>-1.1564</v>
      </c>
      <c r="Y555" s="81"/>
      <c r="Z555" s="81"/>
      <c r="AA555" s="81"/>
      <c r="AB555" s="81"/>
      <c r="AC555" s="81"/>
      <c r="AD555" s="81"/>
      <c r="AE555" s="81"/>
      <c r="AF555" s="81"/>
      <c r="AG555" s="81"/>
      <c r="AH555" s="81"/>
      <c r="AI555" s="81"/>
      <c r="AJ555" s="81"/>
      <c r="AK555" s="81"/>
      <c r="AL555" s="81"/>
      <c r="AM555" s="81"/>
      <c r="AN555" s="81"/>
      <c r="AO555" s="81" t="str">
        <f aca="false">D555</f>
        <v>Arista</v>
      </c>
      <c r="AP555" s="1" t="s">
        <v>189</v>
      </c>
      <c r="AQ555" s="1"/>
      <c r="AR555" s="1"/>
      <c r="AS555" s="1"/>
      <c r="AT555" s="1"/>
      <c r="AU555" s="1"/>
      <c r="AV555" s="1"/>
      <c r="AW555" s="1"/>
      <c r="AX555" s="1"/>
      <c r="AY555" s="1"/>
      <c r="AZ555" s="1"/>
      <c r="BA555" s="1"/>
      <c r="BB555" s="1"/>
      <c r="BC555" s="1"/>
      <c r="BD555" s="1"/>
      <c r="BE555" s="1"/>
      <c r="BF555" s="1" t="s">
        <v>14668</v>
      </c>
      <c r="BG555" s="1" t="s">
        <v>183</v>
      </c>
      <c r="BH555" s="1"/>
      <c r="BI555" s="1"/>
    </row>
    <row r="556" customFormat="false" ht="12.75" hidden="false" customHeight="false" outlineLevel="0" collapsed="false">
      <c r="A556" s="1" t="s">
        <v>255</v>
      </c>
      <c r="B556" s="1" t="s">
        <v>256</v>
      </c>
      <c r="C556" s="1" t="s">
        <v>177</v>
      </c>
      <c r="D556" s="1" t="s">
        <v>82</v>
      </c>
      <c r="E556" s="1" t="s">
        <v>15092</v>
      </c>
      <c r="F556" s="1" t="s">
        <v>258</v>
      </c>
      <c r="G556" s="1" t="n">
        <v>81</v>
      </c>
      <c r="H556" s="1" t="n">
        <v>100</v>
      </c>
      <c r="I556" s="101" t="s">
        <v>188</v>
      </c>
      <c r="J556" s="1"/>
      <c r="K556" s="1" t="n">
        <f aca="false">IFERROR(VLOOKUP(A556,'[2]Pivot HorizontalMRP'!$A$4:$B$2689,2,0),0)</f>
        <v>72</v>
      </c>
      <c r="L556" s="1" t="n">
        <f aca="false">IFERROR(VLOOKUP(A556,'[2]Pivot HorizontalMRP'!$A$4:$C$2689,3,0),0)</f>
        <v>123</v>
      </c>
      <c r="M556" s="1" t="n">
        <f aca="false">IFERROR(VLOOKUP(A556,'[2]Pivot HorizontalMRP'!$A$4:$D$2689,0.4,0),0)</f>
        <v>0</v>
      </c>
      <c r="N556" s="1" t="n">
        <f aca="false">IFERROR(VLOOKUP(A556,'[2]Pivot HorizontalMRP'!$A$4:$E$2689,5,0),0)</f>
        <v>0</v>
      </c>
      <c r="O556" s="1" t="n">
        <f aca="false">K556+L556</f>
        <v>195</v>
      </c>
      <c r="P556" s="1" t="n">
        <f aca="false">K556+L556+M556+N556</f>
        <v>195</v>
      </c>
      <c r="Q556" s="1" t="n">
        <f aca="false">IFERROR(VLOOKUP(A556,'[2]Pivot HorizontalMRP'!$A$4:$F$2689,6,0),0)</f>
        <v>112</v>
      </c>
      <c r="R556" s="1" t="n">
        <f aca="false">IFERROR(VLOOKUP(A556,'[2]Pivot HorizontalMRP'!$A$4:$G$2689,7,0),0)</f>
        <v>77</v>
      </c>
      <c r="S556" s="1" t="n">
        <f aca="false">IFERROR(VLOOKUP(A556,'[2]Pivot HorizontalMRP'!$A$4:$H$2689,8,0),0)</f>
        <v>56</v>
      </c>
      <c r="T556" s="1" t="n">
        <f aca="false">IFERROR(VLOOKUP(A556,'[2]Pivot HorizontalMRP'!$A$4:$I$2689,9,0),0)</f>
        <v>84</v>
      </c>
      <c r="U556" s="1" t="n">
        <f aca="false">IF(I556="delivery",O556-SUM(Q556+R556),IF(I556="PO",P556-SUM(Q556:R556)))</f>
        <v>6</v>
      </c>
      <c r="V556" s="81" t="n">
        <v>168.1336</v>
      </c>
      <c r="W556" s="81"/>
      <c r="X556" s="81" t="n">
        <f aca="false">W556-V556</f>
        <v>-168.1336</v>
      </c>
      <c r="Y556" s="81"/>
      <c r="Z556" s="81"/>
      <c r="AA556" s="81" t="n">
        <v>168.1336</v>
      </c>
      <c r="AB556" s="81"/>
      <c r="AC556" s="81"/>
      <c r="AD556" s="81"/>
      <c r="AE556" s="81"/>
      <c r="AF556" s="81"/>
      <c r="AG556" s="81"/>
      <c r="AH556" s="81"/>
      <c r="AI556" s="81"/>
      <c r="AJ556" s="81"/>
      <c r="AK556" s="81"/>
      <c r="AL556" s="81"/>
      <c r="AM556" s="81"/>
      <c r="AN556" s="81"/>
      <c r="AO556" s="81" t="str">
        <f aca="false">D556</f>
        <v>Arista</v>
      </c>
      <c r="AP556" s="1" t="s">
        <v>189</v>
      </c>
      <c r="AQ556" s="1"/>
      <c r="AR556" s="1"/>
      <c r="AS556" s="1"/>
      <c r="AT556" s="1"/>
      <c r="AU556" s="1"/>
      <c r="AV556" s="1"/>
      <c r="AW556" s="1"/>
      <c r="AX556" s="1"/>
      <c r="AY556" s="1"/>
      <c r="AZ556" s="1"/>
      <c r="BA556" s="1"/>
      <c r="BB556" s="1"/>
      <c r="BC556" s="1"/>
      <c r="BD556" s="1"/>
      <c r="BE556" s="1"/>
      <c r="BF556" s="1" t="s">
        <v>14668</v>
      </c>
      <c r="BG556" s="1" t="s">
        <v>183</v>
      </c>
      <c r="BH556" s="1"/>
      <c r="BI556" s="1"/>
    </row>
    <row r="557" customFormat="false" ht="12.75" hidden="false" customHeight="false" outlineLevel="0" collapsed="false">
      <c r="A557" s="1" t="s">
        <v>3726</v>
      </c>
      <c r="B557" s="1" t="s">
        <v>3727</v>
      </c>
      <c r="C557" s="1" t="s">
        <v>177</v>
      </c>
      <c r="D557" s="1" t="s">
        <v>82</v>
      </c>
      <c r="E557" s="1" t="s">
        <v>15093</v>
      </c>
      <c r="F557" s="1" t="s">
        <v>15094</v>
      </c>
      <c r="G557" s="1" t="n">
        <v>71</v>
      </c>
      <c r="H557" s="1" t="n">
        <v>2500</v>
      </c>
      <c r="I557" s="101" t="s">
        <v>188</v>
      </c>
      <c r="J557" s="1"/>
      <c r="K557" s="1" t="n">
        <f aca="false">IFERROR(VLOOKUP(A557,'[2]Pivot HorizontalMRP'!$A$4:$B$2689,2,0),0)</f>
        <v>0</v>
      </c>
      <c r="L557" s="1" t="n">
        <f aca="false">IFERROR(VLOOKUP(A557,'[2]Pivot HorizontalMRP'!$A$4:$C$2689,3,0),0)</f>
        <v>579</v>
      </c>
      <c r="M557" s="1" t="n">
        <f aca="false">IFERROR(VLOOKUP(A557,'[2]Pivot HorizontalMRP'!$A$4:$D$2689,0.4,0),0)</f>
        <v>0</v>
      </c>
      <c r="N557" s="1" t="n">
        <f aca="false">IFERROR(VLOOKUP(A557,'[2]Pivot HorizontalMRP'!$A$4:$E$2689,5,0),0)</f>
        <v>0</v>
      </c>
      <c r="O557" s="1" t="n">
        <f aca="false">K557+L557</f>
        <v>579</v>
      </c>
      <c r="P557" s="1" t="n">
        <f aca="false">K557+L557+M557+N557</f>
        <v>579</v>
      </c>
      <c r="Q557" s="1" t="n">
        <f aca="false">IFERROR(VLOOKUP(A557,'[2]Pivot HorizontalMRP'!$A$4:$F$2689,6,0),0)</f>
        <v>298</v>
      </c>
      <c r="R557" s="1" t="n">
        <f aca="false">IFERROR(VLOOKUP(A557,'[2]Pivot HorizontalMRP'!$A$4:$G$2689,7,0),0)</f>
        <v>154</v>
      </c>
      <c r="S557" s="1" t="n">
        <f aca="false">IFERROR(VLOOKUP(A557,'[2]Pivot HorizontalMRP'!$A$4:$H$2689,8,0),0)</f>
        <v>112</v>
      </c>
      <c r="T557" s="1" t="n">
        <f aca="false">IFERROR(VLOOKUP(A557,'[2]Pivot HorizontalMRP'!$A$4:$I$2689,9,0),0)</f>
        <v>168</v>
      </c>
      <c r="U557" s="1" t="n">
        <f aca="false">IF(I557="delivery",O557-SUM(Q557+R557),IF(I557="PO",P557-SUM(Q557:R557)))</f>
        <v>127</v>
      </c>
      <c r="V557" s="81" t="n">
        <v>1.78</v>
      </c>
      <c r="W557" s="81"/>
      <c r="X557" s="81" t="n">
        <f aca="false">W557-V557</f>
        <v>-1.78</v>
      </c>
      <c r="Y557" s="81"/>
      <c r="Z557" s="81"/>
      <c r="AA557" s="81"/>
      <c r="AB557" s="81"/>
      <c r="AC557" s="81"/>
      <c r="AD557" s="81"/>
      <c r="AE557" s="81"/>
      <c r="AF557" s="81"/>
      <c r="AG557" s="81"/>
      <c r="AH557" s="81"/>
      <c r="AI557" s="81"/>
      <c r="AJ557" s="81"/>
      <c r="AK557" s="81"/>
      <c r="AL557" s="81"/>
      <c r="AM557" s="81"/>
      <c r="AN557" s="81"/>
      <c r="AO557" s="81" t="str">
        <f aca="false">D557</f>
        <v>Arista</v>
      </c>
      <c r="AP557" s="1" t="s">
        <v>189</v>
      </c>
      <c r="AQ557" s="1"/>
      <c r="AR557" s="1"/>
      <c r="AS557" s="1"/>
      <c r="AT557" s="1"/>
      <c r="AU557" s="1"/>
      <c r="AV557" s="1"/>
      <c r="AW557" s="1"/>
      <c r="AX557" s="1"/>
      <c r="AY557" s="1"/>
      <c r="AZ557" s="1"/>
      <c r="BA557" s="1"/>
      <c r="BB557" s="1"/>
      <c r="BC557" s="1"/>
      <c r="BD557" s="1"/>
      <c r="BE557" s="1"/>
      <c r="BF557" s="1" t="s">
        <v>14668</v>
      </c>
      <c r="BG557" s="1" t="s">
        <v>183</v>
      </c>
      <c r="BH557" s="1"/>
      <c r="BI557" s="1"/>
    </row>
    <row r="558" customFormat="false" ht="12.75" hidden="false" customHeight="false" outlineLevel="0" collapsed="false">
      <c r="A558" s="1" t="s">
        <v>264</v>
      </c>
      <c r="B558" s="1" t="s">
        <v>265</v>
      </c>
      <c r="C558" s="1" t="s">
        <v>177</v>
      </c>
      <c r="D558" s="1" t="s">
        <v>82</v>
      </c>
      <c r="E558" s="1" t="s">
        <v>266</v>
      </c>
      <c r="F558" s="1" t="s">
        <v>267</v>
      </c>
      <c r="G558" s="1" t="n">
        <v>96</v>
      </c>
      <c r="H558" s="1" t="n">
        <v>100</v>
      </c>
      <c r="I558" s="101" t="s">
        <v>188</v>
      </c>
      <c r="J558" s="1"/>
      <c r="K558" s="1" t="n">
        <f aca="false">IFERROR(VLOOKUP(A558,'[2]Pivot HorizontalMRP'!$A$4:$B$2689,2,0),0)</f>
        <v>88</v>
      </c>
      <c r="L558" s="1" t="n">
        <f aca="false">IFERROR(VLOOKUP(A558,'[2]Pivot HorizontalMRP'!$A$4:$C$2689,3,0),0)</f>
        <v>43</v>
      </c>
      <c r="M558" s="1" t="n">
        <f aca="false">IFERROR(VLOOKUP(A558,'[2]Pivot HorizontalMRP'!$A$4:$D$2689,0.4,0),0)</f>
        <v>0</v>
      </c>
      <c r="N558" s="1" t="n">
        <f aca="false">IFERROR(VLOOKUP(A558,'[2]Pivot HorizontalMRP'!$A$4:$E$2689,5,0),0)</f>
        <v>0</v>
      </c>
      <c r="O558" s="1" t="n">
        <f aca="false">K558+L558</f>
        <v>131</v>
      </c>
      <c r="P558" s="1" t="n">
        <f aca="false">K558+L558+M558+N558</f>
        <v>131</v>
      </c>
      <c r="Q558" s="1" t="n">
        <f aca="false">IFERROR(VLOOKUP(A558,'[2]Pivot HorizontalMRP'!$A$4:$F$2689,6,0),0)</f>
        <v>58</v>
      </c>
      <c r="R558" s="1" t="n">
        <f aca="false">IFERROR(VLOOKUP(A558,'[2]Pivot HorizontalMRP'!$A$4:$G$2689,7,0),0)</f>
        <v>0</v>
      </c>
      <c r="S558" s="1" t="n">
        <f aca="false">IFERROR(VLOOKUP(A558,'[2]Pivot HorizontalMRP'!$A$4:$H$2689,8,0),0)</f>
        <v>0</v>
      </c>
      <c r="T558" s="1" t="n">
        <f aca="false">IFERROR(VLOOKUP(A558,'[2]Pivot HorizontalMRP'!$A$4:$I$2689,9,0),0)</f>
        <v>0</v>
      </c>
      <c r="U558" s="1" t="n">
        <f aca="false">IF(I558="delivery",O558-SUM(Q558+R558),IF(I558="PO",P558-SUM(Q558:R558)))</f>
        <v>73</v>
      </c>
      <c r="V558" s="81" t="n">
        <v>113.6658</v>
      </c>
      <c r="W558" s="81"/>
      <c r="X558" s="81" t="n">
        <f aca="false">W558-V558</f>
        <v>-113.6658</v>
      </c>
      <c r="Y558" s="81"/>
      <c r="Z558" s="81"/>
      <c r="AA558" s="81" t="n">
        <v>105.53785</v>
      </c>
      <c r="AB558" s="81"/>
      <c r="AC558" s="81"/>
      <c r="AD558" s="81"/>
      <c r="AE558" s="81"/>
      <c r="AF558" s="81"/>
      <c r="AG558" s="81"/>
      <c r="AH558" s="81"/>
      <c r="AI558" s="81"/>
      <c r="AJ558" s="81"/>
      <c r="AK558" s="81"/>
      <c r="AL558" s="81"/>
      <c r="AM558" s="81"/>
      <c r="AN558" s="81"/>
      <c r="AO558" s="81" t="str">
        <f aca="false">D558</f>
        <v>Arista</v>
      </c>
      <c r="AP558" s="1" t="s">
        <v>189</v>
      </c>
      <c r="AQ558" s="1"/>
      <c r="AR558" s="1"/>
      <c r="AS558" s="1"/>
      <c r="AT558" s="1"/>
      <c r="AU558" s="1"/>
      <c r="AV558" s="1"/>
      <c r="AW558" s="1"/>
      <c r="AX558" s="1"/>
      <c r="AY558" s="1"/>
      <c r="AZ558" s="1"/>
      <c r="BA558" s="1"/>
      <c r="BB558" s="1"/>
      <c r="BC558" s="1"/>
      <c r="BD558" s="1"/>
      <c r="BE558" s="1"/>
      <c r="BF558" s="1" t="s">
        <v>14668</v>
      </c>
      <c r="BG558" s="1" t="s">
        <v>183</v>
      </c>
      <c r="BH558" s="1"/>
      <c r="BI558" s="1"/>
    </row>
    <row r="559" customFormat="false" ht="12.75" hidden="false" customHeight="false" outlineLevel="0" collapsed="false">
      <c r="A559" s="1" t="s">
        <v>268</v>
      </c>
      <c r="B559" s="1" t="s">
        <v>269</v>
      </c>
      <c r="C559" s="1" t="s">
        <v>177</v>
      </c>
      <c r="D559" s="1" t="s">
        <v>82</v>
      </c>
      <c r="E559" s="1" t="s">
        <v>270</v>
      </c>
      <c r="F559" s="1" t="s">
        <v>271</v>
      </c>
      <c r="G559" s="1" t="n">
        <v>168</v>
      </c>
      <c r="H559" s="1" t="n">
        <v>500</v>
      </c>
      <c r="I559" s="101" t="s">
        <v>188</v>
      </c>
      <c r="J559" s="1"/>
      <c r="K559" s="1" t="n">
        <f aca="false">IFERROR(VLOOKUP(A559,'[2]Pivot HorizontalMRP'!$A$4:$B$2689,2,0),0)</f>
        <v>2985</v>
      </c>
      <c r="L559" s="1" t="n">
        <f aca="false">IFERROR(VLOOKUP(A559,'[2]Pivot HorizontalMRP'!$A$4:$C$2689,3,0),0)</f>
        <v>332</v>
      </c>
      <c r="M559" s="1" t="n">
        <f aca="false">IFERROR(VLOOKUP(A559,'[2]Pivot HorizontalMRP'!$A$4:$D$2689,0.4,0),0)</f>
        <v>0</v>
      </c>
      <c r="N559" s="1" t="n">
        <f aca="false">IFERROR(VLOOKUP(A559,'[2]Pivot HorizontalMRP'!$A$4:$E$2689,5,0),0)</f>
        <v>0</v>
      </c>
      <c r="O559" s="1" t="n">
        <f aca="false">K559+L559</f>
        <v>3317</v>
      </c>
      <c r="P559" s="1" t="n">
        <f aca="false">K559+L559+M559+N559</f>
        <v>3317</v>
      </c>
      <c r="Q559" s="1" t="n">
        <f aca="false">IFERROR(VLOOKUP(A559,'[2]Pivot HorizontalMRP'!$A$4:$F$2689,6,0),0)</f>
        <v>257</v>
      </c>
      <c r="R559" s="1" t="n">
        <f aca="false">IFERROR(VLOOKUP(A559,'[2]Pivot HorizontalMRP'!$A$4:$G$2689,7,0),0)</f>
        <v>66</v>
      </c>
      <c r="S559" s="1" t="n">
        <f aca="false">IFERROR(VLOOKUP(A559,'[2]Pivot HorizontalMRP'!$A$4:$H$2689,8,0),0)</f>
        <v>48</v>
      </c>
      <c r="T559" s="1" t="n">
        <f aca="false">IFERROR(VLOOKUP(A559,'[2]Pivot HorizontalMRP'!$A$4:$I$2689,9,0),0)</f>
        <v>72</v>
      </c>
      <c r="U559" s="1" t="n">
        <f aca="false">IF(I559="delivery",O559-SUM(Q559+R559),IF(I559="PO",P559-SUM(Q559:R559)))</f>
        <v>2994</v>
      </c>
      <c r="V559" s="81" t="n">
        <v>12.60395</v>
      </c>
      <c r="W559" s="81"/>
      <c r="X559" s="81" t="n">
        <f aca="false">W559-V559</f>
        <v>-12.60395</v>
      </c>
      <c r="Y559" s="81"/>
      <c r="Z559" s="81"/>
      <c r="AA559" s="81"/>
      <c r="AB559" s="81"/>
      <c r="AC559" s="81"/>
      <c r="AD559" s="81"/>
      <c r="AE559" s="81"/>
      <c r="AF559" s="81"/>
      <c r="AG559" s="81"/>
      <c r="AH559" s="81"/>
      <c r="AI559" s="81"/>
      <c r="AJ559" s="81"/>
      <c r="AK559" s="81"/>
      <c r="AL559" s="81"/>
      <c r="AM559" s="81"/>
      <c r="AN559" s="81"/>
      <c r="AO559" s="81" t="str">
        <f aca="false">D559</f>
        <v>Arista</v>
      </c>
      <c r="AP559" s="1" t="s">
        <v>189</v>
      </c>
      <c r="AQ559" s="1"/>
      <c r="AR559" s="1"/>
      <c r="AS559" s="1"/>
      <c r="AT559" s="1"/>
      <c r="AU559" s="1"/>
      <c r="AV559" s="1"/>
      <c r="AW559" s="1"/>
      <c r="AX559" s="1"/>
      <c r="AY559" s="1"/>
      <c r="AZ559" s="1"/>
      <c r="BA559" s="1"/>
      <c r="BB559" s="1"/>
      <c r="BC559" s="1"/>
      <c r="BD559" s="1"/>
      <c r="BE559" s="1"/>
      <c r="BF559" s="1" t="s">
        <v>14668</v>
      </c>
      <c r="BG559" s="1" t="s">
        <v>183</v>
      </c>
      <c r="BH559" s="1"/>
      <c r="BI559" s="1"/>
    </row>
    <row r="560" customFormat="false" ht="12.75" hidden="false" customHeight="false" outlineLevel="0" collapsed="false">
      <c r="A560" s="1" t="s">
        <v>272</v>
      </c>
      <c r="B560" s="1" t="s">
        <v>273</v>
      </c>
      <c r="C560" s="1" t="s">
        <v>177</v>
      </c>
      <c r="D560" s="1" t="s">
        <v>82</v>
      </c>
      <c r="E560" s="1" t="s">
        <v>274</v>
      </c>
      <c r="F560" s="1" t="s">
        <v>275</v>
      </c>
      <c r="G560" s="1" t="n">
        <v>76</v>
      </c>
      <c r="H560" s="1" t="n">
        <v>500</v>
      </c>
      <c r="I560" s="101" t="s">
        <v>188</v>
      </c>
      <c r="J560" s="1"/>
      <c r="K560" s="1" t="n">
        <f aca="false">IFERROR(VLOOKUP(A560,'[2]Pivot HorizontalMRP'!$A$4:$B$2689,2,0),0)</f>
        <v>0</v>
      </c>
      <c r="L560" s="1" t="n">
        <f aca="false">IFERROR(VLOOKUP(A560,'[2]Pivot HorizontalMRP'!$A$4:$C$2689,3,0),0)</f>
        <v>171</v>
      </c>
      <c r="M560" s="1" t="n">
        <f aca="false">IFERROR(VLOOKUP(A560,'[2]Pivot HorizontalMRP'!$A$4:$D$2689,0.4,0),0)</f>
        <v>0</v>
      </c>
      <c r="N560" s="1" t="n">
        <f aca="false">IFERROR(VLOOKUP(A560,'[2]Pivot HorizontalMRP'!$A$4:$E$2689,5,0),0)</f>
        <v>0</v>
      </c>
      <c r="O560" s="1" t="n">
        <f aca="false">K560+L560</f>
        <v>171</v>
      </c>
      <c r="P560" s="1" t="n">
        <f aca="false">K560+L560+M560+N560</f>
        <v>171</v>
      </c>
      <c r="Q560" s="1" t="n">
        <f aca="false">IFERROR(VLOOKUP(A560,'[2]Pivot HorizontalMRP'!$A$4:$F$2689,6,0),0)</f>
        <v>58</v>
      </c>
      <c r="R560" s="1" t="n">
        <f aca="false">IFERROR(VLOOKUP(A560,'[2]Pivot HorizontalMRP'!$A$4:$G$2689,7,0),0)</f>
        <v>0</v>
      </c>
      <c r="S560" s="1" t="n">
        <f aca="false">IFERROR(VLOOKUP(A560,'[2]Pivot HorizontalMRP'!$A$4:$H$2689,8,0),0)</f>
        <v>0</v>
      </c>
      <c r="T560" s="1" t="n">
        <f aca="false">IFERROR(VLOOKUP(A560,'[2]Pivot HorizontalMRP'!$A$4:$I$2689,9,0),0)</f>
        <v>0</v>
      </c>
      <c r="U560" s="1" t="n">
        <f aca="false">IF(I560="delivery",O560-SUM(Q560+R560),IF(I560="PO",P560-SUM(Q560:R560)))</f>
        <v>113</v>
      </c>
      <c r="V560" s="81" t="n">
        <v>3.5523</v>
      </c>
      <c r="W560" s="81"/>
      <c r="X560" s="81" t="n">
        <f aca="false">W560-V560</f>
        <v>-3.5523</v>
      </c>
      <c r="Y560" s="81"/>
      <c r="Z560" s="81"/>
      <c r="AA560" s="81" t="n">
        <v>3.79384</v>
      </c>
      <c r="AB560" s="81"/>
      <c r="AC560" s="81"/>
      <c r="AD560" s="81"/>
      <c r="AE560" s="81"/>
      <c r="AF560" s="81"/>
      <c r="AG560" s="81"/>
      <c r="AH560" s="81"/>
      <c r="AI560" s="81"/>
      <c r="AJ560" s="81"/>
      <c r="AK560" s="81"/>
      <c r="AL560" s="81"/>
      <c r="AM560" s="81"/>
      <c r="AN560" s="81"/>
      <c r="AO560" s="81" t="str">
        <f aca="false">D560</f>
        <v>Arista</v>
      </c>
      <c r="AP560" s="1" t="s">
        <v>189</v>
      </c>
      <c r="AQ560" s="1"/>
      <c r="AR560" s="1"/>
      <c r="AS560" s="1"/>
      <c r="AT560" s="1"/>
      <c r="AU560" s="1"/>
      <c r="AV560" s="1"/>
      <c r="AW560" s="1"/>
      <c r="AX560" s="1"/>
      <c r="AY560" s="1"/>
      <c r="AZ560" s="1"/>
      <c r="BA560" s="1"/>
      <c r="BB560" s="1"/>
      <c r="BC560" s="1"/>
      <c r="BD560" s="1"/>
      <c r="BE560" s="1"/>
      <c r="BF560" s="1" t="s">
        <v>14668</v>
      </c>
      <c r="BG560" s="1" t="s">
        <v>183</v>
      </c>
      <c r="BH560" s="1"/>
      <c r="BI560" s="1"/>
    </row>
    <row r="561" customFormat="false" ht="12.75" hidden="false" customHeight="false" outlineLevel="0" collapsed="false">
      <c r="A561" s="1" t="s">
        <v>276</v>
      </c>
      <c r="B561" s="1" t="s">
        <v>277</v>
      </c>
      <c r="C561" s="1" t="s">
        <v>177</v>
      </c>
      <c r="D561" s="1" t="s">
        <v>82</v>
      </c>
      <c r="E561" s="1" t="s">
        <v>15095</v>
      </c>
      <c r="F561" s="1" t="s">
        <v>279</v>
      </c>
      <c r="G561" s="1" t="n">
        <v>91</v>
      </c>
      <c r="H561" s="1" t="n">
        <v>100</v>
      </c>
      <c r="I561" s="101" t="s">
        <v>188</v>
      </c>
      <c r="J561" s="1"/>
      <c r="K561" s="1" t="n">
        <f aca="false">IFERROR(VLOOKUP(A561,'[2]Pivot HorizontalMRP'!$A$4:$B$2689,2,0),0)</f>
        <v>0</v>
      </c>
      <c r="L561" s="1" t="n">
        <f aca="false">IFERROR(VLOOKUP(A561,'[2]Pivot HorizontalMRP'!$A$4:$C$2689,3,0),0)</f>
        <v>989</v>
      </c>
      <c r="M561" s="1" t="n">
        <f aca="false">IFERROR(VLOOKUP(A561,'[2]Pivot HorizontalMRP'!$A$4:$D$2689,0.4,0),0)</f>
        <v>0</v>
      </c>
      <c r="N561" s="1" t="n">
        <f aca="false">IFERROR(VLOOKUP(A561,'[2]Pivot HorizontalMRP'!$A$4:$E$2689,5,0),0)</f>
        <v>0</v>
      </c>
      <c r="O561" s="1" t="n">
        <f aca="false">K561+L561</f>
        <v>989</v>
      </c>
      <c r="P561" s="1" t="n">
        <f aca="false">K561+L561+M561+N561</f>
        <v>989</v>
      </c>
      <c r="Q561" s="1" t="n">
        <f aca="false">IFERROR(VLOOKUP(A561,'[2]Pivot HorizontalMRP'!$A$4:$F$2689,6,0),0)</f>
        <v>719</v>
      </c>
      <c r="R561" s="1" t="n">
        <f aca="false">IFERROR(VLOOKUP(A561,'[2]Pivot HorizontalMRP'!$A$4:$G$2689,7,0),0)</f>
        <v>482</v>
      </c>
      <c r="S561" s="1" t="n">
        <f aca="false">IFERROR(VLOOKUP(A561,'[2]Pivot HorizontalMRP'!$A$4:$H$2689,8,0),0)</f>
        <v>348</v>
      </c>
      <c r="T561" s="1" t="n">
        <f aca="false">IFERROR(VLOOKUP(A561,'[2]Pivot HorizontalMRP'!$A$4:$I$2689,9,0),0)</f>
        <v>525</v>
      </c>
      <c r="U561" s="1" t="n">
        <f aca="false">IF(I561="delivery",O561-SUM(Q561+R561),IF(I561="PO",P561-SUM(Q561:R561)))</f>
        <v>-212</v>
      </c>
      <c r="V561" s="81" t="n">
        <v>37.3</v>
      </c>
      <c r="W561" s="81"/>
      <c r="X561" s="81" t="n">
        <f aca="false">W561-V561</f>
        <v>-37.3</v>
      </c>
      <c r="Y561" s="81"/>
      <c r="Z561" s="81"/>
      <c r="AA561" s="81" t="n">
        <v>37.3</v>
      </c>
      <c r="AB561" s="81"/>
      <c r="AC561" s="81"/>
      <c r="AD561" s="81"/>
      <c r="AE561" s="81"/>
      <c r="AF561" s="81"/>
      <c r="AG561" s="81"/>
      <c r="AH561" s="81"/>
      <c r="AI561" s="81"/>
      <c r="AJ561" s="81"/>
      <c r="AK561" s="81"/>
      <c r="AL561" s="81"/>
      <c r="AM561" s="81"/>
      <c r="AN561" s="81"/>
      <c r="AO561" s="81" t="str">
        <f aca="false">D561</f>
        <v>Arista</v>
      </c>
      <c r="AP561" s="1" t="s">
        <v>189</v>
      </c>
      <c r="AQ561" s="1"/>
      <c r="AR561" s="1"/>
      <c r="AS561" s="1"/>
      <c r="AT561" s="1"/>
      <c r="AU561" s="1"/>
      <c r="AV561" s="1"/>
      <c r="AW561" s="1"/>
      <c r="AX561" s="1"/>
      <c r="AY561" s="1"/>
      <c r="AZ561" s="1"/>
      <c r="BA561" s="1"/>
      <c r="BB561" s="1"/>
      <c r="BC561" s="1"/>
      <c r="BD561" s="1"/>
      <c r="BE561" s="1"/>
      <c r="BF561" s="1" t="s">
        <v>14668</v>
      </c>
      <c r="BG561" s="1" t="s">
        <v>183</v>
      </c>
      <c r="BH561" s="1"/>
      <c r="BI561" s="1"/>
    </row>
    <row r="562" customFormat="false" ht="12.75" hidden="false" customHeight="false" outlineLevel="0" collapsed="false">
      <c r="A562" s="1" t="s">
        <v>300</v>
      </c>
      <c r="B562" s="1" t="s">
        <v>301</v>
      </c>
      <c r="C562" s="1" t="s">
        <v>177</v>
      </c>
      <c r="D562" s="1" t="s">
        <v>82</v>
      </c>
      <c r="E562" s="1" t="s">
        <v>15096</v>
      </c>
      <c r="F562" s="1" t="s">
        <v>303</v>
      </c>
      <c r="G562" s="1" t="n">
        <v>168</v>
      </c>
      <c r="H562" s="1" t="n">
        <v>54</v>
      </c>
      <c r="I562" s="101" t="s">
        <v>188</v>
      </c>
      <c r="J562" s="1"/>
      <c r="K562" s="1" t="n">
        <f aca="false">IFERROR(VLOOKUP(A562,'[2]Pivot HorizontalMRP'!$A$4:$B$2689,2,0),0)</f>
        <v>52</v>
      </c>
      <c r="L562" s="1" t="n">
        <f aca="false">IFERROR(VLOOKUP(A562,'[2]Pivot HorizontalMRP'!$A$4:$C$2689,3,0),0)</f>
        <v>480</v>
      </c>
      <c r="M562" s="1" t="n">
        <f aca="false">IFERROR(VLOOKUP(A562,'[2]Pivot HorizontalMRP'!$A$4:$D$2689,0.4,0),0)</f>
        <v>0</v>
      </c>
      <c r="N562" s="1" t="n">
        <f aca="false">IFERROR(VLOOKUP(A562,'[2]Pivot HorizontalMRP'!$A$4:$E$2689,5,0),0)</f>
        <v>0</v>
      </c>
      <c r="O562" s="1" t="n">
        <f aca="false">K562+L562</f>
        <v>532</v>
      </c>
      <c r="P562" s="1" t="n">
        <f aca="false">K562+L562+M562+N562</f>
        <v>532</v>
      </c>
      <c r="Q562" s="1" t="n">
        <f aca="false">IFERROR(VLOOKUP(A562,'[2]Pivot HorizontalMRP'!$A$4:$F$2689,6,0),0)</f>
        <v>233</v>
      </c>
      <c r="R562" s="1" t="n">
        <f aca="false">IFERROR(VLOOKUP(A562,'[2]Pivot HorizontalMRP'!$A$4:$G$2689,7,0),0)</f>
        <v>94</v>
      </c>
      <c r="S562" s="1" t="n">
        <f aca="false">IFERROR(VLOOKUP(A562,'[2]Pivot HorizontalMRP'!$A$4:$H$2689,8,0),0)</f>
        <v>68</v>
      </c>
      <c r="T562" s="1" t="n">
        <f aca="false">IFERROR(VLOOKUP(A562,'[2]Pivot HorizontalMRP'!$A$4:$I$2689,9,0),0)</f>
        <v>132</v>
      </c>
      <c r="U562" s="1" t="n">
        <f aca="false">IF(I562="delivery",O562-SUM(Q562+R562),IF(I562="PO",P562-SUM(Q562:R562)))</f>
        <v>205</v>
      </c>
      <c r="V562" s="81" t="n">
        <v>14.4951</v>
      </c>
      <c r="W562" s="81"/>
      <c r="X562" s="81" t="n">
        <f aca="false">W562-V562</f>
        <v>-14.4951</v>
      </c>
      <c r="Y562" s="81"/>
      <c r="Z562" s="81"/>
      <c r="AA562" s="81" t="n">
        <v>12.9358</v>
      </c>
      <c r="AB562" s="81"/>
      <c r="AC562" s="81"/>
      <c r="AD562" s="81"/>
      <c r="AE562" s="81"/>
      <c r="AF562" s="81"/>
      <c r="AG562" s="81"/>
      <c r="AH562" s="81"/>
      <c r="AI562" s="81"/>
      <c r="AJ562" s="81"/>
      <c r="AK562" s="81"/>
      <c r="AL562" s="81"/>
      <c r="AM562" s="81"/>
      <c r="AN562" s="81"/>
      <c r="AO562" s="81" t="str">
        <f aca="false">D562</f>
        <v>Arista</v>
      </c>
      <c r="AP562" s="1" t="s">
        <v>189</v>
      </c>
      <c r="AQ562" s="1"/>
      <c r="AR562" s="1"/>
      <c r="AS562" s="1"/>
      <c r="AT562" s="1"/>
      <c r="AU562" s="1"/>
      <c r="AV562" s="1"/>
      <c r="AW562" s="1"/>
      <c r="AX562" s="1"/>
      <c r="AY562" s="1"/>
      <c r="AZ562" s="1"/>
      <c r="BA562" s="1"/>
      <c r="BB562" s="1"/>
      <c r="BC562" s="1"/>
      <c r="BD562" s="1"/>
      <c r="BE562" s="1"/>
      <c r="BF562" s="1" t="s">
        <v>14668</v>
      </c>
      <c r="BG562" s="1" t="s">
        <v>183</v>
      </c>
      <c r="BH562" s="1"/>
      <c r="BI562" s="1"/>
    </row>
    <row r="563" customFormat="false" ht="12.75" hidden="false" customHeight="false" outlineLevel="0" collapsed="false">
      <c r="A563" s="1" t="s">
        <v>304</v>
      </c>
      <c r="B563" s="1" t="s">
        <v>305</v>
      </c>
      <c r="C563" s="1" t="s">
        <v>177</v>
      </c>
      <c r="D563" s="1" t="s">
        <v>82</v>
      </c>
      <c r="E563" s="1" t="s">
        <v>306</v>
      </c>
      <c r="F563" s="1" t="s">
        <v>307</v>
      </c>
      <c r="G563" s="1" t="n">
        <v>71</v>
      </c>
      <c r="H563" s="1" t="n">
        <v>250</v>
      </c>
      <c r="I563" s="101" t="s">
        <v>188</v>
      </c>
      <c r="J563" s="1"/>
      <c r="K563" s="1" t="n">
        <f aca="false">IFERROR(VLOOKUP(A563,'[2]Pivot HorizontalMRP'!$A$4:$B$2689,2,0),0)</f>
        <v>0</v>
      </c>
      <c r="L563" s="1" t="n">
        <f aca="false">IFERROR(VLOOKUP(A563,'[2]Pivot HorizontalMRP'!$A$4:$C$2689,3,0),0)</f>
        <v>296</v>
      </c>
      <c r="M563" s="1" t="n">
        <f aca="false">IFERROR(VLOOKUP(A563,'[2]Pivot HorizontalMRP'!$A$4:$D$2689,0.4,0),0)</f>
        <v>0</v>
      </c>
      <c r="N563" s="1" t="n">
        <f aca="false">IFERROR(VLOOKUP(A563,'[2]Pivot HorizontalMRP'!$A$4:$E$2689,5,0),0)</f>
        <v>150</v>
      </c>
      <c r="O563" s="1" t="n">
        <f aca="false">K563+L563</f>
        <v>296</v>
      </c>
      <c r="P563" s="1" t="n">
        <f aca="false">K563+L563+M563+N563</f>
        <v>446</v>
      </c>
      <c r="Q563" s="1" t="n">
        <f aca="false">IFERROR(VLOOKUP(A563,'[2]Pivot HorizontalMRP'!$A$4:$F$2689,6,0),0)</f>
        <v>112</v>
      </c>
      <c r="R563" s="1" t="n">
        <f aca="false">IFERROR(VLOOKUP(A563,'[2]Pivot HorizontalMRP'!$A$4:$G$2689,7,0),0)</f>
        <v>77</v>
      </c>
      <c r="S563" s="1" t="n">
        <f aca="false">IFERROR(VLOOKUP(A563,'[2]Pivot HorizontalMRP'!$A$4:$H$2689,8,0),0)</f>
        <v>56</v>
      </c>
      <c r="T563" s="1" t="n">
        <f aca="false">IFERROR(VLOOKUP(A563,'[2]Pivot HorizontalMRP'!$A$4:$I$2689,9,0),0)</f>
        <v>84</v>
      </c>
      <c r="U563" s="1" t="n">
        <f aca="false">IF(I563="delivery",O563-SUM(Q563+R563),IF(I563="PO",P563-SUM(Q563:R563)))</f>
        <v>257</v>
      </c>
      <c r="V563" s="81" t="n">
        <v>12.7436</v>
      </c>
      <c r="W563" s="81"/>
      <c r="X563" s="81" t="n">
        <f aca="false">W563-V563</f>
        <v>-12.7436</v>
      </c>
      <c r="Y563" s="81"/>
      <c r="Z563" s="81"/>
      <c r="AA563" s="81" t="n">
        <v>12.7436</v>
      </c>
      <c r="AB563" s="81"/>
      <c r="AC563" s="81"/>
      <c r="AD563" s="81"/>
      <c r="AE563" s="81"/>
      <c r="AF563" s="81"/>
      <c r="AG563" s="81"/>
      <c r="AH563" s="81"/>
      <c r="AI563" s="81"/>
      <c r="AJ563" s="81"/>
      <c r="AK563" s="81"/>
      <c r="AL563" s="81"/>
      <c r="AM563" s="81"/>
      <c r="AN563" s="81"/>
      <c r="AO563" s="81" t="str">
        <f aca="false">D563</f>
        <v>Arista</v>
      </c>
      <c r="AP563" s="1" t="s">
        <v>189</v>
      </c>
      <c r="AQ563" s="1"/>
      <c r="AR563" s="1"/>
      <c r="AS563" s="1"/>
      <c r="AT563" s="1"/>
      <c r="AU563" s="1"/>
      <c r="AV563" s="1"/>
      <c r="AW563" s="1"/>
      <c r="AX563" s="1"/>
      <c r="AY563" s="1"/>
      <c r="AZ563" s="1"/>
      <c r="BA563" s="1"/>
      <c r="BB563" s="1"/>
      <c r="BC563" s="1"/>
      <c r="BD563" s="1"/>
      <c r="BE563" s="1"/>
      <c r="BF563" s="1" t="s">
        <v>14668</v>
      </c>
      <c r="BG563" s="1" t="s">
        <v>183</v>
      </c>
      <c r="BH563" s="1"/>
      <c r="BI563" s="1"/>
    </row>
    <row r="564" customFormat="false" ht="12.75" hidden="false" customHeight="false" outlineLevel="0" collapsed="false">
      <c r="A564" s="1" t="s">
        <v>328</v>
      </c>
      <c r="B564" s="1" t="s">
        <v>329</v>
      </c>
      <c r="C564" s="1" t="s">
        <v>177</v>
      </c>
      <c r="D564" s="1" t="s">
        <v>82</v>
      </c>
      <c r="E564" s="1" t="s">
        <v>15097</v>
      </c>
      <c r="F564" s="1" t="s">
        <v>331</v>
      </c>
      <c r="G564" s="1" t="n">
        <v>71</v>
      </c>
      <c r="H564" s="1" t="n">
        <v>500</v>
      </c>
      <c r="I564" s="101" t="s">
        <v>188</v>
      </c>
      <c r="J564" s="1"/>
      <c r="K564" s="1" t="n">
        <f aca="false">IFERROR(VLOOKUP(A564,'[2]Pivot HorizontalMRP'!$A$4:$B$2689,2,0),0)</f>
        <v>487</v>
      </c>
      <c r="L564" s="1" t="n">
        <f aca="false">IFERROR(VLOOKUP(A564,'[2]Pivot HorizontalMRP'!$A$4:$C$2689,3,0),0)</f>
        <v>84</v>
      </c>
      <c r="M564" s="1" t="n">
        <f aca="false">IFERROR(VLOOKUP(A564,'[2]Pivot HorizontalMRP'!$A$4:$D$2689,0.4,0),0)</f>
        <v>0</v>
      </c>
      <c r="N564" s="1" t="n">
        <f aca="false">IFERROR(VLOOKUP(A564,'[2]Pivot HorizontalMRP'!$A$4:$E$2689,5,0),0)</f>
        <v>0</v>
      </c>
      <c r="O564" s="1" t="n">
        <f aca="false">K564+L564</f>
        <v>571</v>
      </c>
      <c r="P564" s="1" t="n">
        <f aca="false">K564+L564+M564+N564</f>
        <v>571</v>
      </c>
      <c r="Q564" s="1" t="n">
        <f aca="false">IFERROR(VLOOKUP(A564,'[2]Pivot HorizontalMRP'!$A$4:$F$2689,6,0),0)</f>
        <v>2</v>
      </c>
      <c r="R564" s="1" t="n">
        <f aca="false">IFERROR(VLOOKUP(A564,'[2]Pivot HorizontalMRP'!$A$4:$G$2689,7,0),0)</f>
        <v>11</v>
      </c>
      <c r="S564" s="1" t="n">
        <f aca="false">IFERROR(VLOOKUP(A564,'[2]Pivot HorizontalMRP'!$A$4:$H$2689,8,0),0)</f>
        <v>12</v>
      </c>
      <c r="T564" s="1" t="n">
        <f aca="false">IFERROR(VLOOKUP(A564,'[2]Pivot HorizontalMRP'!$A$4:$I$2689,9,0),0)</f>
        <v>18</v>
      </c>
      <c r="U564" s="1" t="n">
        <f aca="false">IF(I564="delivery",O564-SUM(Q564+R564),IF(I564="PO",P564-SUM(Q564:R564)))</f>
        <v>558</v>
      </c>
      <c r="V564" s="81" t="n">
        <v>3.5594</v>
      </c>
      <c r="W564" s="81"/>
      <c r="X564" s="81" t="n">
        <f aca="false">W564-V564</f>
        <v>-3.5594</v>
      </c>
      <c r="Y564" s="81"/>
      <c r="Z564" s="81"/>
      <c r="AA564" s="81"/>
      <c r="AB564" s="81"/>
      <c r="AC564" s="81"/>
      <c r="AD564" s="81"/>
      <c r="AE564" s="81"/>
      <c r="AF564" s="81"/>
      <c r="AG564" s="81"/>
      <c r="AH564" s="81"/>
      <c r="AI564" s="81"/>
      <c r="AJ564" s="81"/>
      <c r="AK564" s="81"/>
      <c r="AL564" s="81"/>
      <c r="AM564" s="81"/>
      <c r="AN564" s="81"/>
      <c r="AO564" s="81" t="str">
        <f aca="false">D564</f>
        <v>Arista</v>
      </c>
      <c r="AP564" s="1" t="s">
        <v>189</v>
      </c>
      <c r="AQ564" s="1"/>
      <c r="AR564" s="1"/>
      <c r="AS564" s="1"/>
      <c r="AT564" s="1"/>
      <c r="AU564" s="1"/>
      <c r="AV564" s="1"/>
      <c r="AW564" s="1"/>
      <c r="AX564" s="1"/>
      <c r="AY564" s="1"/>
      <c r="AZ564" s="1"/>
      <c r="BA564" s="1"/>
      <c r="BB564" s="1"/>
      <c r="BC564" s="1"/>
      <c r="BD564" s="1"/>
      <c r="BE564" s="1"/>
      <c r="BF564" s="1" t="s">
        <v>14668</v>
      </c>
      <c r="BG564" s="1" t="s">
        <v>183</v>
      </c>
      <c r="BH564" s="1"/>
      <c r="BI564" s="1"/>
    </row>
    <row r="565" customFormat="false" ht="12.75" hidden="false" customHeight="false" outlineLevel="0" collapsed="false">
      <c r="A565" s="1" t="s">
        <v>332</v>
      </c>
      <c r="B565" s="1" t="s">
        <v>333</v>
      </c>
      <c r="C565" s="1" t="s">
        <v>177</v>
      </c>
      <c r="D565" s="1" t="s">
        <v>82</v>
      </c>
      <c r="E565" s="1" t="s">
        <v>15098</v>
      </c>
      <c r="F565" s="1" t="s">
        <v>335</v>
      </c>
      <c r="G565" s="1" t="n">
        <v>66</v>
      </c>
      <c r="H565" s="1" t="n">
        <v>2500</v>
      </c>
      <c r="I565" s="101" t="s">
        <v>188</v>
      </c>
      <c r="J565" s="1"/>
      <c r="K565" s="1" t="n">
        <f aca="false">IFERROR(VLOOKUP(A565,'[2]Pivot HorizontalMRP'!$A$4:$B$2689,2,0),0)</f>
        <v>0</v>
      </c>
      <c r="L565" s="1" t="n">
        <f aca="false">IFERROR(VLOOKUP(A565,'[2]Pivot HorizontalMRP'!$A$4:$C$2689,3,0),0)</f>
        <v>2695</v>
      </c>
      <c r="M565" s="1" t="n">
        <f aca="false">IFERROR(VLOOKUP(A565,'[2]Pivot HorizontalMRP'!$A$4:$D$2689,0.4,0),0)</f>
        <v>0</v>
      </c>
      <c r="N565" s="1" t="n">
        <f aca="false">IFERROR(VLOOKUP(A565,'[2]Pivot HorizontalMRP'!$A$4:$E$2689,5,0),0)</f>
        <v>0</v>
      </c>
      <c r="O565" s="1" t="n">
        <f aca="false">K565+L565</f>
        <v>2695</v>
      </c>
      <c r="P565" s="1" t="n">
        <f aca="false">K565+L565+M565+N565</f>
        <v>2695</v>
      </c>
      <c r="Q565" s="1" t="n">
        <f aca="false">IFERROR(VLOOKUP(A565,'[2]Pivot HorizontalMRP'!$A$4:$F$2689,6,0),0)</f>
        <v>577</v>
      </c>
      <c r="R565" s="1" t="n">
        <f aca="false">IFERROR(VLOOKUP(A565,'[2]Pivot HorizontalMRP'!$A$4:$G$2689,7,0),0)</f>
        <v>307</v>
      </c>
      <c r="S565" s="1" t="n">
        <f aca="false">IFERROR(VLOOKUP(A565,'[2]Pivot HorizontalMRP'!$A$4:$H$2689,8,0),0)</f>
        <v>222</v>
      </c>
      <c r="T565" s="1" t="n">
        <f aca="false">IFERROR(VLOOKUP(A565,'[2]Pivot HorizontalMRP'!$A$4:$I$2689,9,0),0)</f>
        <v>333</v>
      </c>
      <c r="U565" s="1" t="n">
        <f aca="false">IF(I565="delivery",O565-SUM(Q565+R565),IF(I565="PO",P565-SUM(Q565:R565)))</f>
        <v>1811</v>
      </c>
      <c r="V565" s="81" t="n">
        <v>1.78</v>
      </c>
      <c r="W565" s="81"/>
      <c r="X565" s="81" t="n">
        <f aca="false">W565-V565</f>
        <v>-1.78</v>
      </c>
      <c r="Y565" s="81"/>
      <c r="Z565" s="81"/>
      <c r="AA565" s="81"/>
      <c r="AB565" s="81"/>
      <c r="AC565" s="81"/>
      <c r="AD565" s="81"/>
      <c r="AE565" s="81"/>
      <c r="AF565" s="81"/>
      <c r="AG565" s="81"/>
      <c r="AH565" s="81"/>
      <c r="AI565" s="81"/>
      <c r="AJ565" s="81"/>
      <c r="AK565" s="81"/>
      <c r="AL565" s="81"/>
      <c r="AM565" s="81"/>
      <c r="AN565" s="81"/>
      <c r="AO565" s="81" t="str">
        <f aca="false">D565</f>
        <v>Arista</v>
      </c>
      <c r="AP565" s="1" t="s">
        <v>189</v>
      </c>
      <c r="AQ565" s="1"/>
      <c r="AR565" s="1"/>
      <c r="AS565" s="1"/>
      <c r="AT565" s="1"/>
      <c r="AU565" s="1"/>
      <c r="AV565" s="1"/>
      <c r="AW565" s="1"/>
      <c r="AX565" s="1"/>
      <c r="AY565" s="1"/>
      <c r="AZ565" s="1"/>
      <c r="BA565" s="1"/>
      <c r="BB565" s="1"/>
      <c r="BC565" s="1"/>
      <c r="BD565" s="1"/>
      <c r="BE565" s="1"/>
      <c r="BF565" s="1" t="s">
        <v>14668</v>
      </c>
      <c r="BG565" s="1" t="s">
        <v>183</v>
      </c>
      <c r="BH565" s="1"/>
      <c r="BI565" s="1"/>
    </row>
    <row r="566" customFormat="false" ht="12.75" hidden="false" customHeight="false" outlineLevel="0" collapsed="false">
      <c r="A566" s="1" t="s">
        <v>356</v>
      </c>
      <c r="B566" s="1" t="s">
        <v>357</v>
      </c>
      <c r="C566" s="1" t="s">
        <v>177</v>
      </c>
      <c r="D566" s="1" t="s">
        <v>82</v>
      </c>
      <c r="E566" s="1" t="s">
        <v>15099</v>
      </c>
      <c r="F566" s="1" t="s">
        <v>359</v>
      </c>
      <c r="G566" s="1" t="n">
        <v>66</v>
      </c>
      <c r="H566" s="1" t="n">
        <v>2500</v>
      </c>
      <c r="I566" s="101" t="s">
        <v>188</v>
      </c>
      <c r="J566" s="1"/>
      <c r="K566" s="1" t="n">
        <f aca="false">IFERROR(VLOOKUP(A566,'[2]Pivot HorizontalMRP'!$A$4:$B$2689,2,0),0)</f>
        <v>273</v>
      </c>
      <c r="L566" s="1" t="n">
        <f aca="false">IFERROR(VLOOKUP(A566,'[2]Pivot HorizontalMRP'!$A$4:$C$2689,3,0),0)</f>
        <v>3706</v>
      </c>
      <c r="M566" s="1" t="n">
        <f aca="false">IFERROR(VLOOKUP(A566,'[2]Pivot HorizontalMRP'!$A$4:$D$2689,0.4,0),0)</f>
        <v>0</v>
      </c>
      <c r="N566" s="1" t="n">
        <f aca="false">IFERROR(VLOOKUP(A566,'[2]Pivot HorizontalMRP'!$A$4:$E$2689,5,0),0)</f>
        <v>0</v>
      </c>
      <c r="O566" s="1" t="n">
        <f aca="false">K566+L566</f>
        <v>3979</v>
      </c>
      <c r="P566" s="1" t="n">
        <f aca="false">K566+L566+M566+N566</f>
        <v>3979</v>
      </c>
      <c r="Q566" s="1" t="n">
        <f aca="false">IFERROR(VLOOKUP(A566,'[2]Pivot HorizontalMRP'!$A$4:$F$2689,6,0),0)</f>
        <v>4142</v>
      </c>
      <c r="R566" s="1" t="n">
        <f aca="false">IFERROR(VLOOKUP(A566,'[2]Pivot HorizontalMRP'!$A$4:$G$2689,7,0),0)</f>
        <v>2108</v>
      </c>
      <c r="S566" s="1" t="n">
        <f aca="false">IFERROR(VLOOKUP(A566,'[2]Pivot HorizontalMRP'!$A$4:$H$2689,8,0),0)</f>
        <v>1409</v>
      </c>
      <c r="T566" s="1" t="n">
        <f aca="false">IFERROR(VLOOKUP(A566,'[2]Pivot HorizontalMRP'!$A$4:$I$2689,9,0),0)</f>
        <v>1160</v>
      </c>
      <c r="U566" s="1" t="n">
        <f aca="false">IF(I566="delivery",O566-SUM(Q566+R566),IF(I566="PO",P566-SUM(Q566:R566)))</f>
        <v>-2271</v>
      </c>
      <c r="V566" s="81" t="n">
        <v>1.78</v>
      </c>
      <c r="W566" s="81"/>
      <c r="X566" s="81" t="n">
        <f aca="false">W566-V566</f>
        <v>-1.78</v>
      </c>
      <c r="Y566" s="81"/>
      <c r="Z566" s="81"/>
      <c r="AA566" s="81" t="n">
        <v>1.78</v>
      </c>
      <c r="AB566" s="81"/>
      <c r="AC566" s="81"/>
      <c r="AD566" s="81"/>
      <c r="AE566" s="81"/>
      <c r="AF566" s="81"/>
      <c r="AG566" s="81"/>
      <c r="AH566" s="81"/>
      <c r="AI566" s="81"/>
      <c r="AJ566" s="81"/>
      <c r="AK566" s="81"/>
      <c r="AL566" s="81"/>
      <c r="AM566" s="81"/>
      <c r="AN566" s="81"/>
      <c r="AO566" s="81" t="str">
        <f aca="false">D566</f>
        <v>Arista</v>
      </c>
      <c r="AP566" s="1" t="s">
        <v>189</v>
      </c>
      <c r="AQ566" s="1"/>
      <c r="AR566" s="1"/>
      <c r="AS566" s="1"/>
      <c r="AT566" s="1"/>
      <c r="AU566" s="1"/>
      <c r="AV566" s="1"/>
      <c r="AW566" s="1"/>
      <c r="AX566" s="1"/>
      <c r="AY566" s="1"/>
      <c r="AZ566" s="1"/>
      <c r="BA566" s="1"/>
      <c r="BB566" s="1"/>
      <c r="BC566" s="1"/>
      <c r="BD566" s="1"/>
      <c r="BE566" s="1"/>
      <c r="BF566" s="1" t="s">
        <v>14668</v>
      </c>
      <c r="BG566" s="1" t="s">
        <v>183</v>
      </c>
      <c r="BH566" s="1"/>
      <c r="BI566" s="1"/>
    </row>
    <row r="567" customFormat="false" ht="12.75" hidden="false" customHeight="false" outlineLevel="0" collapsed="false">
      <c r="A567" s="1" t="s">
        <v>380</v>
      </c>
      <c r="B567" s="1" t="s">
        <v>381</v>
      </c>
      <c r="C567" s="1" t="s">
        <v>177</v>
      </c>
      <c r="D567" s="1" t="s">
        <v>82</v>
      </c>
      <c r="E567" s="1" t="s">
        <v>15100</v>
      </c>
      <c r="F567" s="1" t="s">
        <v>383</v>
      </c>
      <c r="G567" s="1" t="n">
        <v>91</v>
      </c>
      <c r="H567" s="1" t="n">
        <v>5000</v>
      </c>
      <c r="I567" s="101" t="s">
        <v>188</v>
      </c>
      <c r="J567" s="1"/>
      <c r="K567" s="1" t="n">
        <f aca="false">IFERROR(VLOOKUP(A567,'[2]Pivot HorizontalMRP'!$A$4:$B$2689,2,0),0)</f>
        <v>0</v>
      </c>
      <c r="L567" s="1" t="n">
        <f aca="false">IFERROR(VLOOKUP(A567,'[2]Pivot HorizontalMRP'!$A$4:$C$2689,3,0),0)</f>
        <v>9060</v>
      </c>
      <c r="M567" s="1" t="n">
        <f aca="false">IFERROR(VLOOKUP(A567,'[2]Pivot HorizontalMRP'!$A$4:$D$2689,0.4,0),0)</f>
        <v>0</v>
      </c>
      <c r="N567" s="1" t="n">
        <f aca="false">IFERROR(VLOOKUP(A567,'[2]Pivot HorizontalMRP'!$A$4:$E$2689,5,0),0)</f>
        <v>0</v>
      </c>
      <c r="O567" s="1" t="n">
        <f aca="false">K567+L567</f>
        <v>9060</v>
      </c>
      <c r="P567" s="1" t="n">
        <f aca="false">K567+L567+M567+N567</f>
        <v>9060</v>
      </c>
      <c r="Q567" s="1" t="n">
        <f aca="false">IFERROR(VLOOKUP(A567,'[2]Pivot HorizontalMRP'!$A$4:$F$2689,6,0),0)</f>
        <v>11384</v>
      </c>
      <c r="R567" s="1" t="n">
        <f aca="false">IFERROR(VLOOKUP(A567,'[2]Pivot HorizontalMRP'!$A$4:$G$2689,7,0),0)</f>
        <v>4733</v>
      </c>
      <c r="S567" s="1" t="n">
        <f aca="false">IFERROR(VLOOKUP(A567,'[2]Pivot HorizontalMRP'!$A$4:$H$2689,8,0),0)</f>
        <v>4271</v>
      </c>
      <c r="T567" s="1" t="n">
        <f aca="false">IFERROR(VLOOKUP(A567,'[2]Pivot HorizontalMRP'!$A$4:$I$2689,9,0),0)</f>
        <v>4404</v>
      </c>
      <c r="U567" s="1" t="n">
        <f aca="false">IF(I567="delivery",O567-SUM(Q567+R567),IF(I567="PO",P567-SUM(Q567:R567)))</f>
        <v>-7057</v>
      </c>
      <c r="V567" s="81" t="n">
        <v>1.85</v>
      </c>
      <c r="W567" s="81"/>
      <c r="X567" s="81" t="n">
        <f aca="false">W567-V567</f>
        <v>-1.85</v>
      </c>
      <c r="Y567" s="81"/>
      <c r="Z567" s="81"/>
      <c r="AA567" s="81" t="n">
        <v>1.83</v>
      </c>
      <c r="AB567" s="81"/>
      <c r="AC567" s="81"/>
      <c r="AD567" s="81"/>
      <c r="AE567" s="81"/>
      <c r="AF567" s="81"/>
      <c r="AG567" s="81"/>
      <c r="AH567" s="81"/>
      <c r="AI567" s="81"/>
      <c r="AJ567" s="81"/>
      <c r="AK567" s="81"/>
      <c r="AL567" s="81"/>
      <c r="AM567" s="81"/>
      <c r="AN567" s="81"/>
      <c r="AO567" s="81" t="str">
        <f aca="false">D567</f>
        <v>Arista</v>
      </c>
      <c r="AP567" s="1" t="s">
        <v>189</v>
      </c>
      <c r="AQ567" s="1"/>
      <c r="AR567" s="1"/>
      <c r="AS567" s="1"/>
      <c r="AT567" s="1"/>
      <c r="AU567" s="1"/>
      <c r="AV567" s="1"/>
      <c r="AW567" s="1"/>
      <c r="AX567" s="1"/>
      <c r="AY567" s="1"/>
      <c r="AZ567" s="1"/>
      <c r="BA567" s="1"/>
      <c r="BB567" s="1"/>
      <c r="BC567" s="1"/>
      <c r="BD567" s="1"/>
      <c r="BE567" s="1"/>
      <c r="BF567" s="1" t="s">
        <v>14668</v>
      </c>
      <c r="BG567" s="1" t="s">
        <v>183</v>
      </c>
      <c r="BH567" s="1"/>
      <c r="BI567" s="1"/>
    </row>
    <row r="568" customFormat="false" ht="12.75" hidden="false" customHeight="false" outlineLevel="0" collapsed="false">
      <c r="A568" s="1" t="s">
        <v>384</v>
      </c>
      <c r="B568" s="1" t="s">
        <v>385</v>
      </c>
      <c r="C568" s="1" t="s">
        <v>177</v>
      </c>
      <c r="D568" s="1" t="s">
        <v>82</v>
      </c>
      <c r="E568" s="1" t="s">
        <v>386</v>
      </c>
      <c r="F568" s="1" t="s">
        <v>387</v>
      </c>
      <c r="G568" s="1" t="n">
        <v>71</v>
      </c>
      <c r="H568" s="1" t="n">
        <v>100</v>
      </c>
      <c r="I568" s="101" t="s">
        <v>188</v>
      </c>
      <c r="J568" s="1"/>
      <c r="K568" s="1" t="n">
        <f aca="false">IFERROR(VLOOKUP(A568,'[2]Pivot HorizontalMRP'!$A$4:$B$2689,2,0),0)</f>
        <v>0</v>
      </c>
      <c r="L568" s="1" t="n">
        <f aca="false">IFERROR(VLOOKUP(A568,'[2]Pivot HorizontalMRP'!$A$4:$C$2689,3,0),0)</f>
        <v>138</v>
      </c>
      <c r="M568" s="1" t="n">
        <f aca="false">IFERROR(VLOOKUP(A568,'[2]Pivot HorizontalMRP'!$A$4:$D$2689,0.4,0),0)</f>
        <v>0</v>
      </c>
      <c r="N568" s="1" t="n">
        <f aca="false">IFERROR(VLOOKUP(A568,'[2]Pivot HorizontalMRP'!$A$4:$E$2689,5,0),0)</f>
        <v>200</v>
      </c>
      <c r="O568" s="1" t="n">
        <f aca="false">K568+L568</f>
        <v>138</v>
      </c>
      <c r="P568" s="1" t="n">
        <f aca="false">K568+L568+M568+N568</f>
        <v>338</v>
      </c>
      <c r="Q568" s="1" t="n">
        <f aca="false">IFERROR(VLOOKUP(A568,'[2]Pivot HorizontalMRP'!$A$4:$F$2689,6,0),0)</f>
        <v>476</v>
      </c>
      <c r="R568" s="1" t="n">
        <f aca="false">IFERROR(VLOOKUP(A568,'[2]Pivot HorizontalMRP'!$A$4:$G$2689,7,0),0)</f>
        <v>220</v>
      </c>
      <c r="S568" s="1" t="n">
        <f aca="false">IFERROR(VLOOKUP(A568,'[2]Pivot HorizontalMRP'!$A$4:$H$2689,8,0),0)</f>
        <v>114</v>
      </c>
      <c r="T568" s="1" t="n">
        <f aca="false">IFERROR(VLOOKUP(A568,'[2]Pivot HorizontalMRP'!$A$4:$I$2689,9,0),0)</f>
        <v>117</v>
      </c>
      <c r="U568" s="1" t="n">
        <f aca="false">IF(I568="delivery",O568-SUM(Q568+R568),IF(I568="PO",P568-SUM(Q568:R568)))</f>
        <v>-358</v>
      </c>
      <c r="V568" s="81" t="n">
        <v>106.2649</v>
      </c>
      <c r="W568" s="81"/>
      <c r="X568" s="81" t="n">
        <f aca="false">W568-V568</f>
        <v>-106.2649</v>
      </c>
      <c r="Y568" s="81"/>
      <c r="Z568" s="81"/>
      <c r="AA568" s="81"/>
      <c r="AB568" s="81"/>
      <c r="AC568" s="81"/>
      <c r="AD568" s="81"/>
      <c r="AE568" s="81"/>
      <c r="AF568" s="81"/>
      <c r="AG568" s="81"/>
      <c r="AH568" s="81"/>
      <c r="AI568" s="81"/>
      <c r="AJ568" s="81"/>
      <c r="AK568" s="81"/>
      <c r="AL568" s="81"/>
      <c r="AM568" s="81"/>
      <c r="AN568" s="81"/>
      <c r="AO568" s="81" t="str">
        <f aca="false">D568</f>
        <v>Arista</v>
      </c>
      <c r="AP568" s="1" t="s">
        <v>189</v>
      </c>
      <c r="AQ568" s="1"/>
      <c r="AR568" s="1"/>
      <c r="AS568" s="1"/>
      <c r="AT568" s="1"/>
      <c r="AU568" s="1"/>
      <c r="AV568" s="1"/>
      <c r="AW568" s="1"/>
      <c r="AX568" s="1"/>
      <c r="AY568" s="1"/>
      <c r="AZ568" s="1"/>
      <c r="BA568" s="1"/>
      <c r="BB568" s="1"/>
      <c r="BC568" s="1"/>
      <c r="BD568" s="1"/>
      <c r="BE568" s="1"/>
      <c r="BF568" s="1" t="s">
        <v>14668</v>
      </c>
      <c r="BG568" s="1" t="s">
        <v>183</v>
      </c>
      <c r="BH568" s="1"/>
      <c r="BI568" s="1"/>
    </row>
    <row r="569" customFormat="false" ht="12.75" hidden="false" customHeight="false" outlineLevel="0" collapsed="false">
      <c r="A569" s="1" t="s">
        <v>404</v>
      </c>
      <c r="B569" s="1" t="s">
        <v>405</v>
      </c>
      <c r="C569" s="1" t="s">
        <v>177</v>
      </c>
      <c r="D569" s="1" t="s">
        <v>82</v>
      </c>
      <c r="E569" s="1" t="s">
        <v>15101</v>
      </c>
      <c r="F569" s="1" t="s">
        <v>407</v>
      </c>
      <c r="G569" s="1" t="n">
        <v>71</v>
      </c>
      <c r="H569" s="1" t="n">
        <v>500</v>
      </c>
      <c r="I569" s="101" t="s">
        <v>188</v>
      </c>
      <c r="J569" s="1"/>
      <c r="K569" s="1" t="n">
        <f aca="false">IFERROR(VLOOKUP(A569,'[2]Pivot HorizontalMRP'!$A$4:$B$2689,2,0),0)</f>
        <v>338</v>
      </c>
      <c r="L569" s="1" t="n">
        <f aca="false">IFERROR(VLOOKUP(A569,'[2]Pivot HorizontalMRP'!$A$4:$C$2689,3,0),0)</f>
        <v>306</v>
      </c>
      <c r="M569" s="1" t="n">
        <f aca="false">IFERROR(VLOOKUP(A569,'[2]Pivot HorizontalMRP'!$A$4:$D$2689,0.4,0),0)</f>
        <v>0</v>
      </c>
      <c r="N569" s="1" t="n">
        <f aca="false">IFERROR(VLOOKUP(A569,'[2]Pivot HorizontalMRP'!$A$4:$E$2689,5,0),0)</f>
        <v>0</v>
      </c>
      <c r="O569" s="1" t="n">
        <f aca="false">K569+L569</f>
        <v>644</v>
      </c>
      <c r="P569" s="1" t="n">
        <f aca="false">K569+L569+M569+N569</f>
        <v>644</v>
      </c>
      <c r="Q569" s="1" t="n">
        <f aca="false">IFERROR(VLOOKUP(A569,'[2]Pivot HorizontalMRP'!$A$4:$F$2689,6,0),0)</f>
        <v>141</v>
      </c>
      <c r="R569" s="1" t="n">
        <f aca="false">IFERROR(VLOOKUP(A569,'[2]Pivot HorizontalMRP'!$A$4:$G$2689,7,0),0)</f>
        <v>11</v>
      </c>
      <c r="S569" s="1" t="n">
        <f aca="false">IFERROR(VLOOKUP(A569,'[2]Pivot HorizontalMRP'!$A$4:$H$2689,8,0),0)</f>
        <v>8</v>
      </c>
      <c r="T569" s="1" t="n">
        <f aca="false">IFERROR(VLOOKUP(A569,'[2]Pivot HorizontalMRP'!$A$4:$I$2689,9,0),0)</f>
        <v>68</v>
      </c>
      <c r="U569" s="1" t="n">
        <f aca="false">IF(I569="delivery",O569-SUM(Q569+R569),IF(I569="PO",P569-SUM(Q569:R569)))</f>
        <v>492</v>
      </c>
      <c r="V569" s="81" t="n">
        <v>49.1916</v>
      </c>
      <c r="W569" s="81"/>
      <c r="X569" s="81" t="n">
        <f aca="false">W569-V569</f>
        <v>-49.1916</v>
      </c>
      <c r="Y569" s="81"/>
      <c r="Z569" s="81"/>
      <c r="AA569" s="81"/>
      <c r="AB569" s="81"/>
      <c r="AC569" s="81"/>
      <c r="AD569" s="81"/>
      <c r="AE569" s="81"/>
      <c r="AF569" s="81"/>
      <c r="AG569" s="81"/>
      <c r="AH569" s="81"/>
      <c r="AI569" s="81"/>
      <c r="AJ569" s="81"/>
      <c r="AK569" s="81"/>
      <c r="AL569" s="81"/>
      <c r="AM569" s="81"/>
      <c r="AN569" s="81"/>
      <c r="AO569" s="81" t="str">
        <f aca="false">D569</f>
        <v>Arista</v>
      </c>
      <c r="AP569" s="1" t="s">
        <v>189</v>
      </c>
      <c r="AQ569" s="1"/>
      <c r="AR569" s="1"/>
      <c r="AS569" s="1"/>
      <c r="AT569" s="1"/>
      <c r="AU569" s="1"/>
      <c r="AV569" s="1"/>
      <c r="AW569" s="1"/>
      <c r="AX569" s="1"/>
      <c r="AY569" s="1"/>
      <c r="AZ569" s="1"/>
      <c r="BA569" s="1"/>
      <c r="BB569" s="1"/>
      <c r="BC569" s="1"/>
      <c r="BD569" s="1"/>
      <c r="BE569" s="1"/>
      <c r="BF569" s="1" t="s">
        <v>14668</v>
      </c>
      <c r="BG569" s="1" t="s">
        <v>183</v>
      </c>
      <c r="BH569" s="1"/>
      <c r="BI569" s="1"/>
    </row>
    <row r="570" customFormat="false" ht="12.75" hidden="false" customHeight="false" outlineLevel="0" collapsed="false">
      <c r="A570" s="1" t="s">
        <v>413</v>
      </c>
      <c r="B570" s="1" t="s">
        <v>414</v>
      </c>
      <c r="C570" s="1" t="s">
        <v>177</v>
      </c>
      <c r="D570" s="1" t="s">
        <v>82</v>
      </c>
      <c r="E570" s="1" t="s">
        <v>415</v>
      </c>
      <c r="F570" s="1" t="s">
        <v>416</v>
      </c>
      <c r="G570" s="1" t="n">
        <v>71</v>
      </c>
      <c r="H570" s="1" t="n">
        <v>2000</v>
      </c>
      <c r="I570" s="101" t="s">
        <v>188</v>
      </c>
      <c r="J570" s="1"/>
      <c r="K570" s="1" t="n">
        <f aca="false">IFERROR(VLOOKUP(A570,'[2]Pivot HorizontalMRP'!$A$4:$B$2689,2,0),0)</f>
        <v>0</v>
      </c>
      <c r="L570" s="1" t="n">
        <f aca="false">IFERROR(VLOOKUP(A570,'[2]Pivot HorizontalMRP'!$A$4:$C$2689,3,0),0)</f>
        <v>1287</v>
      </c>
      <c r="M570" s="1" t="n">
        <f aca="false">IFERROR(VLOOKUP(A570,'[2]Pivot HorizontalMRP'!$A$4:$D$2689,0.4,0),0)</f>
        <v>0</v>
      </c>
      <c r="N570" s="1" t="n">
        <f aca="false">IFERROR(VLOOKUP(A570,'[2]Pivot HorizontalMRP'!$A$4:$E$2689,5,0),0)</f>
        <v>2001</v>
      </c>
      <c r="O570" s="1" t="n">
        <f aca="false">K570+L570</f>
        <v>1287</v>
      </c>
      <c r="P570" s="1" t="n">
        <f aca="false">K570+L570+M570+N570</f>
        <v>3288</v>
      </c>
      <c r="Q570" s="1" t="n">
        <f aca="false">IFERROR(VLOOKUP(A570,'[2]Pivot HorizontalMRP'!$A$4:$F$2689,6,0),0)</f>
        <v>3226</v>
      </c>
      <c r="R570" s="1" t="n">
        <f aca="false">IFERROR(VLOOKUP(A570,'[2]Pivot HorizontalMRP'!$A$4:$G$2689,7,0),0)</f>
        <v>2000</v>
      </c>
      <c r="S570" s="1" t="n">
        <f aca="false">IFERROR(VLOOKUP(A570,'[2]Pivot HorizontalMRP'!$A$4:$H$2689,8,0),0)</f>
        <v>2000</v>
      </c>
      <c r="T570" s="1" t="n">
        <f aca="false">IFERROR(VLOOKUP(A570,'[2]Pivot HorizontalMRP'!$A$4:$I$2689,9,0),0)</f>
        <v>2000</v>
      </c>
      <c r="U570" s="1" t="n">
        <f aca="false">IF(I570="delivery",O570-SUM(Q570+R570),IF(I570="PO",P570-SUM(Q570:R570)))</f>
        <v>-1938</v>
      </c>
      <c r="V570" s="81" t="n">
        <v>80.71</v>
      </c>
      <c r="W570" s="81"/>
      <c r="X570" s="81" t="n">
        <f aca="false">W570-V570</f>
        <v>-80.71</v>
      </c>
      <c r="Y570" s="81"/>
      <c r="Z570" s="81"/>
      <c r="AA570" s="81" t="n">
        <v>78.09</v>
      </c>
      <c r="AB570" s="81"/>
      <c r="AC570" s="81"/>
      <c r="AD570" s="81"/>
      <c r="AE570" s="81"/>
      <c r="AF570" s="81"/>
      <c r="AG570" s="81"/>
      <c r="AH570" s="81"/>
      <c r="AI570" s="81"/>
      <c r="AJ570" s="81"/>
      <c r="AK570" s="81"/>
      <c r="AL570" s="81"/>
      <c r="AM570" s="81"/>
      <c r="AN570" s="81"/>
      <c r="AO570" s="81" t="str">
        <f aca="false">D570</f>
        <v>Arista</v>
      </c>
      <c r="AP570" s="1" t="s">
        <v>189</v>
      </c>
      <c r="AQ570" s="1"/>
      <c r="AR570" s="1"/>
      <c r="AS570" s="1"/>
      <c r="AT570" s="1"/>
      <c r="AU570" s="1"/>
      <c r="AV570" s="1"/>
      <c r="AW570" s="1"/>
      <c r="AX570" s="1"/>
      <c r="AY570" s="1"/>
      <c r="AZ570" s="1"/>
      <c r="BA570" s="1"/>
      <c r="BB570" s="1"/>
      <c r="BC570" s="1"/>
      <c r="BD570" s="1"/>
      <c r="BE570" s="1"/>
      <c r="BF570" s="1" t="s">
        <v>14668</v>
      </c>
      <c r="BG570" s="1" t="s">
        <v>183</v>
      </c>
      <c r="BH570" s="1"/>
      <c r="BI570" s="1"/>
    </row>
    <row r="571" customFormat="false" ht="12.75" hidden="false" customHeight="false" outlineLevel="0" collapsed="false">
      <c r="A571" s="1" t="s">
        <v>417</v>
      </c>
      <c r="B571" s="1" t="s">
        <v>418</v>
      </c>
      <c r="C571" s="1" t="s">
        <v>177</v>
      </c>
      <c r="D571" s="1" t="s">
        <v>82</v>
      </c>
      <c r="E571" s="1" t="s">
        <v>15102</v>
      </c>
      <c r="F571" s="1" t="s">
        <v>420</v>
      </c>
      <c r="G571" s="1" t="n">
        <v>101</v>
      </c>
      <c r="H571" s="1" t="n">
        <v>1000</v>
      </c>
      <c r="I571" s="101" t="s">
        <v>188</v>
      </c>
      <c r="J571" s="1"/>
      <c r="K571" s="1" t="n">
        <f aca="false">IFERROR(VLOOKUP(A571,'[2]Pivot HorizontalMRP'!$A$4:$B$2689,2,0),0)</f>
        <v>0</v>
      </c>
      <c r="L571" s="1" t="n">
        <f aca="false">IFERROR(VLOOKUP(A571,'[2]Pivot HorizontalMRP'!$A$4:$C$2689,3,0),0)</f>
        <v>4107</v>
      </c>
      <c r="M571" s="1" t="n">
        <f aca="false">IFERROR(VLOOKUP(A571,'[2]Pivot HorizontalMRP'!$A$4:$D$2689,0.4,0),0)</f>
        <v>0</v>
      </c>
      <c r="N571" s="1" t="n">
        <f aca="false">IFERROR(VLOOKUP(A571,'[2]Pivot HorizontalMRP'!$A$4:$E$2689,5,0),0)</f>
        <v>4000</v>
      </c>
      <c r="O571" s="1" t="n">
        <f aca="false">K571+L571</f>
        <v>4107</v>
      </c>
      <c r="P571" s="1" t="n">
        <f aca="false">K571+L571+M571+N571</f>
        <v>8107</v>
      </c>
      <c r="Q571" s="1" t="n">
        <f aca="false">IFERROR(VLOOKUP(A571,'[2]Pivot HorizontalMRP'!$A$4:$F$2689,6,0),0)</f>
        <v>6842</v>
      </c>
      <c r="R571" s="1" t="n">
        <f aca="false">IFERROR(VLOOKUP(A571,'[2]Pivot HorizontalMRP'!$A$4:$G$2689,7,0),0)</f>
        <v>4064</v>
      </c>
      <c r="S571" s="1" t="n">
        <f aca="false">IFERROR(VLOOKUP(A571,'[2]Pivot HorizontalMRP'!$A$4:$H$2689,8,0),0)</f>
        <v>4064</v>
      </c>
      <c r="T571" s="1" t="n">
        <f aca="false">IFERROR(VLOOKUP(A571,'[2]Pivot HorizontalMRP'!$A$4:$I$2689,9,0),0)</f>
        <v>4156</v>
      </c>
      <c r="U571" s="1" t="n">
        <f aca="false">IF(I571="delivery",O571-SUM(Q571+R571),IF(I571="PO",P571-SUM(Q571:R571)))</f>
        <v>-2799</v>
      </c>
      <c r="V571" s="81" t="n">
        <v>2.1</v>
      </c>
      <c r="W571" s="81"/>
      <c r="X571" s="81" t="n">
        <f aca="false">W571-V571</f>
        <v>-2.1</v>
      </c>
      <c r="Y571" s="81"/>
      <c r="Z571" s="81"/>
      <c r="AA571" s="81" t="n">
        <v>2.1</v>
      </c>
      <c r="AB571" s="81"/>
      <c r="AC571" s="81"/>
      <c r="AD571" s="81"/>
      <c r="AE571" s="81"/>
      <c r="AF571" s="81"/>
      <c r="AG571" s="81"/>
      <c r="AH571" s="81"/>
      <c r="AI571" s="81"/>
      <c r="AJ571" s="81"/>
      <c r="AK571" s="81"/>
      <c r="AL571" s="81"/>
      <c r="AM571" s="81"/>
      <c r="AN571" s="81"/>
      <c r="AO571" s="81" t="str">
        <f aca="false">D571</f>
        <v>Arista</v>
      </c>
      <c r="AP571" s="1" t="s">
        <v>189</v>
      </c>
      <c r="AQ571" s="1"/>
      <c r="AR571" s="1"/>
      <c r="AS571" s="1"/>
      <c r="AT571" s="1"/>
      <c r="AU571" s="1"/>
      <c r="AV571" s="1"/>
      <c r="AW571" s="1"/>
      <c r="AX571" s="1"/>
      <c r="AY571" s="1"/>
      <c r="AZ571" s="1"/>
      <c r="BA571" s="1"/>
      <c r="BB571" s="1"/>
      <c r="BC571" s="1"/>
      <c r="BD571" s="1"/>
      <c r="BE571" s="1"/>
      <c r="BF571" s="1" t="s">
        <v>14668</v>
      </c>
      <c r="BG571" s="1" t="s">
        <v>183</v>
      </c>
      <c r="BH571" s="1"/>
      <c r="BI571" s="1"/>
    </row>
    <row r="572" customFormat="false" ht="12.75" hidden="false" customHeight="false" outlineLevel="0" collapsed="false">
      <c r="A572" s="1" t="s">
        <v>429</v>
      </c>
      <c r="B572" s="1" t="s">
        <v>430</v>
      </c>
      <c r="C572" s="1" t="s">
        <v>177</v>
      </c>
      <c r="D572" s="1" t="s">
        <v>82</v>
      </c>
      <c r="E572" s="1" t="s">
        <v>15103</v>
      </c>
      <c r="F572" s="1" t="s">
        <v>432</v>
      </c>
      <c r="G572" s="1" t="n">
        <v>71</v>
      </c>
      <c r="H572" s="1" t="n">
        <v>100</v>
      </c>
      <c r="I572" s="101" t="s">
        <v>188</v>
      </c>
      <c r="J572" s="1"/>
      <c r="K572" s="1" t="n">
        <f aca="false">IFERROR(VLOOKUP(A572,'[2]Pivot HorizontalMRP'!$A$4:$B$2689,2,0),0)</f>
        <v>3196</v>
      </c>
      <c r="L572" s="1" t="n">
        <f aca="false">IFERROR(VLOOKUP(A572,'[2]Pivot HorizontalMRP'!$A$4:$C$2689,3,0),0)</f>
        <v>241</v>
      </c>
      <c r="M572" s="1" t="n">
        <f aca="false">IFERROR(VLOOKUP(A572,'[2]Pivot HorizontalMRP'!$A$4:$D$2689,0.4,0),0)</f>
        <v>0</v>
      </c>
      <c r="N572" s="1" t="n">
        <f aca="false">IFERROR(VLOOKUP(A572,'[2]Pivot HorizontalMRP'!$A$4:$E$2689,5,0),0)</f>
        <v>0</v>
      </c>
      <c r="O572" s="1" t="n">
        <f aca="false">K572+L572</f>
        <v>3437</v>
      </c>
      <c r="P572" s="1" t="n">
        <f aca="false">K572+L572+M572+N572</f>
        <v>3437</v>
      </c>
      <c r="Q572" s="1" t="n">
        <f aca="false">IFERROR(VLOOKUP(A572,'[2]Pivot HorizontalMRP'!$A$4:$F$2689,6,0),0)</f>
        <v>199</v>
      </c>
      <c r="R572" s="1" t="n">
        <f aca="false">IFERROR(VLOOKUP(A572,'[2]Pivot HorizontalMRP'!$A$4:$G$2689,7,0),0)</f>
        <v>66</v>
      </c>
      <c r="S572" s="1" t="n">
        <f aca="false">IFERROR(VLOOKUP(A572,'[2]Pivot HorizontalMRP'!$A$4:$H$2689,8,0),0)</f>
        <v>48</v>
      </c>
      <c r="T572" s="1" t="n">
        <f aca="false">IFERROR(VLOOKUP(A572,'[2]Pivot HorizontalMRP'!$A$4:$I$2689,9,0),0)</f>
        <v>72</v>
      </c>
      <c r="U572" s="1" t="n">
        <f aca="false">IF(I572="delivery",O572-SUM(Q572+R572),IF(I572="PO",P572-SUM(Q572:R572)))</f>
        <v>3172</v>
      </c>
      <c r="V572" s="81" t="n">
        <v>27.5578</v>
      </c>
      <c r="W572" s="81"/>
      <c r="X572" s="81" t="n">
        <f aca="false">W572-V572</f>
        <v>-27.5578</v>
      </c>
      <c r="Y572" s="81"/>
      <c r="Z572" s="81"/>
      <c r="AA572" s="81"/>
      <c r="AB572" s="81"/>
      <c r="AC572" s="81"/>
      <c r="AD572" s="81"/>
      <c r="AE572" s="81"/>
      <c r="AF572" s="81"/>
      <c r="AG572" s="81"/>
      <c r="AH572" s="81"/>
      <c r="AI572" s="81"/>
      <c r="AJ572" s="81"/>
      <c r="AK572" s="81"/>
      <c r="AL572" s="81"/>
      <c r="AM572" s="81"/>
      <c r="AN572" s="81"/>
      <c r="AO572" s="81" t="str">
        <f aca="false">D572</f>
        <v>Arista</v>
      </c>
      <c r="AP572" s="1" t="s">
        <v>189</v>
      </c>
      <c r="AQ572" s="1"/>
      <c r="AR572" s="1"/>
      <c r="AS572" s="1"/>
      <c r="AT572" s="1"/>
      <c r="AU572" s="1"/>
      <c r="AV572" s="1"/>
      <c r="AW572" s="1"/>
      <c r="AX572" s="1"/>
      <c r="AY572" s="1"/>
      <c r="AZ572" s="1"/>
      <c r="BA572" s="1"/>
      <c r="BB572" s="1"/>
      <c r="BC572" s="1"/>
      <c r="BD572" s="1"/>
      <c r="BE572" s="1"/>
      <c r="BF572" s="1" t="s">
        <v>14668</v>
      </c>
      <c r="BG572" s="1" t="s">
        <v>183</v>
      </c>
      <c r="BH572" s="1"/>
      <c r="BI572" s="1"/>
    </row>
    <row r="573" customFormat="false" ht="12.75" hidden="false" customHeight="false" outlineLevel="0" collapsed="false">
      <c r="A573" s="1" t="s">
        <v>433</v>
      </c>
      <c r="B573" s="1" t="s">
        <v>434</v>
      </c>
      <c r="C573" s="1" t="s">
        <v>177</v>
      </c>
      <c r="D573" s="1" t="s">
        <v>82</v>
      </c>
      <c r="E573" s="1" t="s">
        <v>15104</v>
      </c>
      <c r="F573" s="1" t="s">
        <v>436</v>
      </c>
      <c r="G573" s="1" t="n">
        <v>71</v>
      </c>
      <c r="H573" s="1" t="n">
        <v>50</v>
      </c>
      <c r="I573" s="101" t="s">
        <v>188</v>
      </c>
      <c r="J573" s="1"/>
      <c r="K573" s="1" t="n">
        <f aca="false">IFERROR(VLOOKUP(A573,'[2]Pivot HorizontalMRP'!$A$4:$B$2689,2,0),0)</f>
        <v>104</v>
      </c>
      <c r="L573" s="1" t="n">
        <f aca="false">IFERROR(VLOOKUP(A573,'[2]Pivot HorizontalMRP'!$A$4:$C$2689,3,0),0)</f>
        <v>220</v>
      </c>
      <c r="M573" s="1" t="n">
        <f aca="false">IFERROR(VLOOKUP(A573,'[2]Pivot HorizontalMRP'!$A$4:$D$2689,0.4,0),0)</f>
        <v>0</v>
      </c>
      <c r="N573" s="1" t="n">
        <f aca="false">IFERROR(VLOOKUP(A573,'[2]Pivot HorizontalMRP'!$A$4:$E$2689,5,0),0)</f>
        <v>0</v>
      </c>
      <c r="O573" s="1" t="n">
        <f aca="false">K573+L573</f>
        <v>324</v>
      </c>
      <c r="P573" s="1" t="n">
        <f aca="false">K573+L573+M573+N573</f>
        <v>324</v>
      </c>
      <c r="Q573" s="1" t="n">
        <f aca="false">IFERROR(VLOOKUP(A573,'[2]Pivot HorizontalMRP'!$A$4:$F$2689,6,0),0)</f>
        <v>121</v>
      </c>
      <c r="R573" s="1" t="n">
        <f aca="false">IFERROR(VLOOKUP(A573,'[2]Pivot HorizontalMRP'!$A$4:$G$2689,7,0),0)</f>
        <v>17</v>
      </c>
      <c r="S573" s="1" t="n">
        <f aca="false">IFERROR(VLOOKUP(A573,'[2]Pivot HorizontalMRP'!$A$4:$H$2689,8,0),0)</f>
        <v>12</v>
      </c>
      <c r="T573" s="1" t="n">
        <f aca="false">IFERROR(VLOOKUP(A573,'[2]Pivot HorizontalMRP'!$A$4:$I$2689,9,0),0)</f>
        <v>48</v>
      </c>
      <c r="U573" s="1" t="n">
        <f aca="false">IF(I573="delivery",O573-SUM(Q573+R573),IF(I573="PO",P573-SUM(Q573:R573)))</f>
        <v>186</v>
      </c>
      <c r="V573" s="81" t="n">
        <v>18.2355</v>
      </c>
      <c r="W573" s="81"/>
      <c r="X573" s="81" t="n">
        <f aca="false">W573-V573</f>
        <v>-18.2355</v>
      </c>
      <c r="Y573" s="81"/>
      <c r="Z573" s="81"/>
      <c r="AA573" s="81" t="n">
        <v>18.2355</v>
      </c>
      <c r="AB573" s="81"/>
      <c r="AC573" s="81"/>
      <c r="AD573" s="81"/>
      <c r="AE573" s="81"/>
      <c r="AF573" s="81"/>
      <c r="AG573" s="81"/>
      <c r="AH573" s="81"/>
      <c r="AI573" s="81"/>
      <c r="AJ573" s="81"/>
      <c r="AK573" s="81"/>
      <c r="AL573" s="81"/>
      <c r="AM573" s="81"/>
      <c r="AN573" s="81"/>
      <c r="AO573" s="81" t="str">
        <f aca="false">D573</f>
        <v>Arista</v>
      </c>
      <c r="AP573" s="1" t="s">
        <v>189</v>
      </c>
      <c r="AQ573" s="1"/>
      <c r="AR573" s="1"/>
      <c r="AS573" s="1"/>
      <c r="AT573" s="1"/>
      <c r="AU573" s="1"/>
      <c r="AV573" s="1"/>
      <c r="AW573" s="1"/>
      <c r="AX573" s="1"/>
      <c r="AY573" s="1"/>
      <c r="AZ573" s="1"/>
      <c r="BA573" s="1"/>
      <c r="BB573" s="1"/>
      <c r="BC573" s="1"/>
      <c r="BD573" s="1"/>
      <c r="BE573" s="1"/>
      <c r="BF573" s="1" t="s">
        <v>14668</v>
      </c>
      <c r="BG573" s="1" t="s">
        <v>183</v>
      </c>
      <c r="BH573" s="1"/>
      <c r="BI573" s="1"/>
    </row>
    <row r="574" customFormat="false" ht="12.75" hidden="false" customHeight="false" outlineLevel="0" collapsed="false">
      <c r="A574" s="1" t="s">
        <v>437</v>
      </c>
      <c r="B574" s="1" t="s">
        <v>438</v>
      </c>
      <c r="C574" s="1" t="s">
        <v>177</v>
      </c>
      <c r="D574" s="1" t="s">
        <v>82</v>
      </c>
      <c r="E574" s="1" t="s">
        <v>15105</v>
      </c>
      <c r="F574" s="1" t="s">
        <v>15106</v>
      </c>
      <c r="G574" s="1" t="n">
        <v>71</v>
      </c>
      <c r="H574" s="1" t="n">
        <v>500</v>
      </c>
      <c r="I574" s="101" t="s">
        <v>188</v>
      </c>
      <c r="J574" s="1"/>
      <c r="K574" s="1" t="n">
        <f aca="false">IFERROR(VLOOKUP(A574,'[2]Pivot HorizontalMRP'!$A$4:$B$2689,2,0),0)</f>
        <v>0</v>
      </c>
      <c r="L574" s="1" t="n">
        <f aca="false">IFERROR(VLOOKUP(A574,'[2]Pivot HorizontalMRP'!$A$4:$C$2689,3,0),0)</f>
        <v>0</v>
      </c>
      <c r="M574" s="1" t="n">
        <f aca="false">IFERROR(VLOOKUP(A574,'[2]Pivot HorizontalMRP'!$A$4:$D$2689,0.4,0),0)</f>
        <v>0</v>
      </c>
      <c r="N574" s="1" t="n">
        <f aca="false">IFERROR(VLOOKUP(A574,'[2]Pivot HorizontalMRP'!$A$4:$E$2689,5,0),0)</f>
        <v>0</v>
      </c>
      <c r="O574" s="1" t="n">
        <f aca="false">K574+L574</f>
        <v>0</v>
      </c>
      <c r="P574" s="1" t="n">
        <f aca="false">K574+L574+M574+N574</f>
        <v>0</v>
      </c>
      <c r="Q574" s="1" t="n">
        <f aca="false">IFERROR(VLOOKUP(A574,'[2]Pivot HorizontalMRP'!$A$4:$F$2689,6,0),0)</f>
        <v>0</v>
      </c>
      <c r="R574" s="1" t="n">
        <f aca="false">IFERROR(VLOOKUP(A574,'[2]Pivot HorizontalMRP'!$A$4:$G$2689,7,0),0)</f>
        <v>0</v>
      </c>
      <c r="S574" s="1" t="n">
        <f aca="false">IFERROR(VLOOKUP(A574,'[2]Pivot HorizontalMRP'!$A$4:$H$2689,8,0),0)</f>
        <v>0</v>
      </c>
      <c r="T574" s="1" t="n">
        <f aca="false">IFERROR(VLOOKUP(A574,'[2]Pivot HorizontalMRP'!$A$4:$I$2689,9,0),0)</f>
        <v>0</v>
      </c>
      <c r="U574" s="1" t="n">
        <f aca="false">IF(I574="delivery",O574-SUM(Q574+R574),IF(I574="PO",P574-SUM(Q574:R574)))</f>
        <v>0</v>
      </c>
      <c r="V574" s="81" t="n">
        <v>96.289317</v>
      </c>
      <c r="W574" s="81"/>
      <c r="X574" s="81" t="n">
        <f aca="false">W574-V574</f>
        <v>-96.289317</v>
      </c>
      <c r="Y574" s="81"/>
      <c r="Z574" s="81"/>
      <c r="AA574" s="81"/>
      <c r="AB574" s="81"/>
      <c r="AC574" s="81"/>
      <c r="AD574" s="81"/>
      <c r="AE574" s="81"/>
      <c r="AF574" s="81"/>
      <c r="AG574" s="81"/>
      <c r="AH574" s="81"/>
      <c r="AI574" s="81"/>
      <c r="AJ574" s="81"/>
      <c r="AK574" s="81"/>
      <c r="AL574" s="81"/>
      <c r="AM574" s="81"/>
      <c r="AN574" s="81"/>
      <c r="AO574" s="81" t="str">
        <f aca="false">D574</f>
        <v>Arista</v>
      </c>
      <c r="AP574" s="1" t="s">
        <v>189</v>
      </c>
      <c r="AQ574" s="1"/>
      <c r="AR574" s="1"/>
      <c r="AS574" s="1"/>
      <c r="AT574" s="1"/>
      <c r="AU574" s="1"/>
      <c r="AV574" s="1"/>
      <c r="AW574" s="1"/>
      <c r="AX574" s="1"/>
      <c r="AY574" s="1"/>
      <c r="AZ574" s="1"/>
      <c r="BA574" s="1"/>
      <c r="BB574" s="1"/>
      <c r="BC574" s="1"/>
      <c r="BD574" s="1"/>
      <c r="BE574" s="1"/>
      <c r="BF574" s="1" t="s">
        <v>14668</v>
      </c>
      <c r="BG574" s="1" t="s">
        <v>183</v>
      </c>
      <c r="BH574" s="1"/>
      <c r="BI574" s="1"/>
    </row>
    <row r="575" customFormat="false" ht="12.75" hidden="false" customHeight="false" outlineLevel="0" collapsed="false">
      <c r="A575" s="1" t="s">
        <v>441</v>
      </c>
      <c r="B575" s="1" t="s">
        <v>442</v>
      </c>
      <c r="C575" s="1" t="s">
        <v>177</v>
      </c>
      <c r="D575" s="1" t="s">
        <v>82</v>
      </c>
      <c r="E575" s="1" t="s">
        <v>15107</v>
      </c>
      <c r="F575" s="1" t="s">
        <v>444</v>
      </c>
      <c r="G575" s="1" t="n">
        <v>71</v>
      </c>
      <c r="H575" s="1" t="n">
        <v>100</v>
      </c>
      <c r="I575" s="101" t="s">
        <v>188</v>
      </c>
      <c r="J575" s="1"/>
      <c r="K575" s="1" t="n">
        <f aca="false">IFERROR(VLOOKUP(A575,'[2]Pivot HorizontalMRP'!$A$4:$B$2689,2,0),0)</f>
        <v>75</v>
      </c>
      <c r="L575" s="1" t="n">
        <f aca="false">IFERROR(VLOOKUP(A575,'[2]Pivot HorizontalMRP'!$A$4:$C$2689,3,0),0)</f>
        <v>219</v>
      </c>
      <c r="M575" s="1" t="n">
        <f aca="false">IFERROR(VLOOKUP(A575,'[2]Pivot HorizontalMRP'!$A$4:$D$2689,0.4,0),0)</f>
        <v>0</v>
      </c>
      <c r="N575" s="1" t="n">
        <f aca="false">IFERROR(VLOOKUP(A575,'[2]Pivot HorizontalMRP'!$A$4:$E$2689,5,0),0)</f>
        <v>100</v>
      </c>
      <c r="O575" s="1" t="n">
        <f aca="false">K575+L575</f>
        <v>294</v>
      </c>
      <c r="P575" s="1" t="n">
        <f aca="false">K575+L575+M575+N575</f>
        <v>394</v>
      </c>
      <c r="Q575" s="1" t="n">
        <f aca="false">IFERROR(VLOOKUP(A575,'[2]Pivot HorizontalMRP'!$A$4:$F$2689,6,0),0)</f>
        <v>121</v>
      </c>
      <c r="R575" s="1" t="n">
        <f aca="false">IFERROR(VLOOKUP(A575,'[2]Pivot HorizontalMRP'!$A$4:$G$2689,7,0),0)</f>
        <v>17</v>
      </c>
      <c r="S575" s="1" t="n">
        <f aca="false">IFERROR(VLOOKUP(A575,'[2]Pivot HorizontalMRP'!$A$4:$H$2689,8,0),0)</f>
        <v>12</v>
      </c>
      <c r="T575" s="1" t="n">
        <f aca="false">IFERROR(VLOOKUP(A575,'[2]Pivot HorizontalMRP'!$A$4:$I$2689,9,0),0)</f>
        <v>48</v>
      </c>
      <c r="U575" s="1" t="n">
        <f aca="false">IF(I575="delivery",O575-SUM(Q575+R575),IF(I575="PO",P575-SUM(Q575:R575)))</f>
        <v>256</v>
      </c>
      <c r="V575" s="81" t="n">
        <v>150.1499</v>
      </c>
      <c r="W575" s="81"/>
      <c r="X575" s="81" t="n">
        <f aca="false">W575-V575</f>
        <v>-150.1499</v>
      </c>
      <c r="Y575" s="81"/>
      <c r="Z575" s="81"/>
      <c r="AA575" s="81" t="n">
        <v>150.1499</v>
      </c>
      <c r="AB575" s="81"/>
      <c r="AC575" s="81"/>
      <c r="AD575" s="81"/>
      <c r="AE575" s="81"/>
      <c r="AF575" s="81"/>
      <c r="AG575" s="81"/>
      <c r="AH575" s="81"/>
      <c r="AI575" s="81"/>
      <c r="AJ575" s="81"/>
      <c r="AK575" s="81"/>
      <c r="AL575" s="81"/>
      <c r="AM575" s="81"/>
      <c r="AN575" s="81"/>
      <c r="AO575" s="81" t="str">
        <f aca="false">D575</f>
        <v>Arista</v>
      </c>
      <c r="AP575" s="1" t="s">
        <v>189</v>
      </c>
      <c r="AQ575" s="1"/>
      <c r="AR575" s="1"/>
      <c r="AS575" s="1"/>
      <c r="AT575" s="1"/>
      <c r="AU575" s="1"/>
      <c r="AV575" s="1"/>
      <c r="AW575" s="1"/>
      <c r="AX575" s="1"/>
      <c r="AY575" s="1"/>
      <c r="AZ575" s="1"/>
      <c r="BA575" s="1"/>
      <c r="BB575" s="1"/>
      <c r="BC575" s="1"/>
      <c r="BD575" s="1"/>
      <c r="BE575" s="1"/>
      <c r="BF575" s="1" t="s">
        <v>14668</v>
      </c>
      <c r="BG575" s="1" t="s">
        <v>183</v>
      </c>
      <c r="BH575" s="1"/>
      <c r="BI575" s="1"/>
    </row>
    <row r="576" customFormat="false" ht="12.75" hidden="false" customHeight="false" outlineLevel="0" collapsed="false">
      <c r="A576" s="1" t="s">
        <v>449</v>
      </c>
      <c r="B576" s="1" t="s">
        <v>450</v>
      </c>
      <c r="C576" s="1" t="s">
        <v>177</v>
      </c>
      <c r="D576" s="1" t="s">
        <v>82</v>
      </c>
      <c r="E576" s="1" t="s">
        <v>15108</v>
      </c>
      <c r="F576" s="1" t="s">
        <v>452</v>
      </c>
      <c r="G576" s="1" t="n">
        <v>96</v>
      </c>
      <c r="H576" s="1" t="n">
        <v>500</v>
      </c>
      <c r="I576" s="101" t="s">
        <v>188</v>
      </c>
      <c r="J576" s="1"/>
      <c r="K576" s="1" t="n">
        <f aca="false">IFERROR(VLOOKUP(A576,'[2]Pivot HorizontalMRP'!$A$4:$B$2689,2,0),0)</f>
        <v>0</v>
      </c>
      <c r="L576" s="1" t="n">
        <f aca="false">IFERROR(VLOOKUP(A576,'[2]Pivot HorizontalMRP'!$A$4:$C$2689,3,0),0)</f>
        <v>490</v>
      </c>
      <c r="M576" s="1" t="n">
        <f aca="false">IFERROR(VLOOKUP(A576,'[2]Pivot HorizontalMRP'!$A$4:$D$2689,0.4,0),0)</f>
        <v>0</v>
      </c>
      <c r="N576" s="1" t="n">
        <f aca="false">IFERROR(VLOOKUP(A576,'[2]Pivot HorizontalMRP'!$A$4:$E$2689,5,0),0)</f>
        <v>500</v>
      </c>
      <c r="O576" s="1" t="n">
        <f aca="false">K576+L576</f>
        <v>490</v>
      </c>
      <c r="P576" s="1" t="n">
        <f aca="false">K576+L576+M576+N576</f>
        <v>990</v>
      </c>
      <c r="Q576" s="1" t="n">
        <f aca="false">IFERROR(VLOOKUP(A576,'[2]Pivot HorizontalMRP'!$A$4:$F$2689,6,0),0)</f>
        <v>528</v>
      </c>
      <c r="R576" s="1" t="n">
        <f aca="false">IFERROR(VLOOKUP(A576,'[2]Pivot HorizontalMRP'!$A$4:$G$2689,7,0),0)</f>
        <v>359</v>
      </c>
      <c r="S576" s="1" t="n">
        <f aca="false">IFERROR(VLOOKUP(A576,'[2]Pivot HorizontalMRP'!$A$4:$H$2689,8,0),0)</f>
        <v>252</v>
      </c>
      <c r="T576" s="1" t="n">
        <f aca="false">IFERROR(VLOOKUP(A576,'[2]Pivot HorizontalMRP'!$A$4:$I$2689,9,0),0)</f>
        <v>363</v>
      </c>
      <c r="U576" s="1" t="n">
        <f aca="false">IF(I576="delivery",O576-SUM(Q576+R576),IF(I576="PO",P576-SUM(Q576:R576)))</f>
        <v>103</v>
      </c>
      <c r="V576" s="81" t="n">
        <v>28.59099</v>
      </c>
      <c r="W576" s="81"/>
      <c r="X576" s="81" t="n">
        <f aca="false">W576-V576</f>
        <v>-28.59099</v>
      </c>
      <c r="Y576" s="81"/>
      <c r="Z576" s="81"/>
      <c r="AA576" s="81" t="n">
        <v>30.743</v>
      </c>
      <c r="AB576" s="81"/>
      <c r="AC576" s="81"/>
      <c r="AD576" s="81"/>
      <c r="AE576" s="81"/>
      <c r="AF576" s="81"/>
      <c r="AG576" s="81"/>
      <c r="AH576" s="81"/>
      <c r="AI576" s="81"/>
      <c r="AJ576" s="81"/>
      <c r="AK576" s="81"/>
      <c r="AL576" s="81"/>
      <c r="AM576" s="81"/>
      <c r="AN576" s="81"/>
      <c r="AO576" s="81" t="str">
        <f aca="false">D576</f>
        <v>Arista</v>
      </c>
      <c r="AP576" s="1" t="s">
        <v>189</v>
      </c>
      <c r="AQ576" s="1"/>
      <c r="AR576" s="1"/>
      <c r="AS576" s="1"/>
      <c r="AT576" s="1"/>
      <c r="AU576" s="1"/>
      <c r="AV576" s="1"/>
      <c r="AW576" s="1"/>
      <c r="AX576" s="1"/>
      <c r="AY576" s="1"/>
      <c r="AZ576" s="1"/>
      <c r="BA576" s="1"/>
      <c r="BB576" s="1"/>
      <c r="BC576" s="1"/>
      <c r="BD576" s="1"/>
      <c r="BE576" s="1"/>
      <c r="BF576" s="1" t="s">
        <v>14668</v>
      </c>
      <c r="BG576" s="1" t="s">
        <v>183</v>
      </c>
      <c r="BH576" s="1"/>
      <c r="BI576" s="1"/>
    </row>
    <row r="577" customFormat="false" ht="12.75" hidden="false" customHeight="false" outlineLevel="0" collapsed="false">
      <c r="A577" s="1" t="s">
        <v>453</v>
      </c>
      <c r="B577" s="1" t="s">
        <v>454</v>
      </c>
      <c r="C577" s="1" t="s">
        <v>177</v>
      </c>
      <c r="D577" s="1" t="s">
        <v>82</v>
      </c>
      <c r="E577" s="1" t="s">
        <v>15109</v>
      </c>
      <c r="F577" s="1" t="s">
        <v>456</v>
      </c>
      <c r="G577" s="1" t="n">
        <v>96</v>
      </c>
      <c r="H577" s="1" t="n">
        <v>500</v>
      </c>
      <c r="I577" s="101" t="s">
        <v>188</v>
      </c>
      <c r="J577" s="1"/>
      <c r="K577" s="1" t="n">
        <f aca="false">IFERROR(VLOOKUP(A577,'[2]Pivot HorizontalMRP'!$A$4:$B$2689,2,0),0)</f>
        <v>0</v>
      </c>
      <c r="L577" s="1" t="n">
        <f aca="false">IFERROR(VLOOKUP(A577,'[2]Pivot HorizontalMRP'!$A$4:$C$2689,3,0),0)</f>
        <v>395</v>
      </c>
      <c r="M577" s="1" t="n">
        <f aca="false">IFERROR(VLOOKUP(A577,'[2]Pivot HorizontalMRP'!$A$4:$D$2689,0.4,0),0)</f>
        <v>0</v>
      </c>
      <c r="N577" s="1" t="n">
        <f aca="false">IFERROR(VLOOKUP(A577,'[2]Pivot HorizontalMRP'!$A$4:$E$2689,5,0),0)</f>
        <v>500</v>
      </c>
      <c r="O577" s="1" t="n">
        <f aca="false">K577+L577</f>
        <v>395</v>
      </c>
      <c r="P577" s="1" t="n">
        <f aca="false">K577+L577+M577+N577</f>
        <v>895</v>
      </c>
      <c r="Q577" s="1" t="n">
        <f aca="false">IFERROR(VLOOKUP(A577,'[2]Pivot HorizontalMRP'!$A$4:$F$2689,6,0),0)</f>
        <v>490</v>
      </c>
      <c r="R577" s="1" t="n">
        <f aca="false">IFERROR(VLOOKUP(A577,'[2]Pivot HorizontalMRP'!$A$4:$G$2689,7,0),0)</f>
        <v>359</v>
      </c>
      <c r="S577" s="1" t="n">
        <f aca="false">IFERROR(VLOOKUP(A577,'[2]Pivot HorizontalMRP'!$A$4:$H$2689,8,0),0)</f>
        <v>252</v>
      </c>
      <c r="T577" s="1" t="n">
        <f aca="false">IFERROR(VLOOKUP(A577,'[2]Pivot HorizontalMRP'!$A$4:$I$2689,9,0),0)</f>
        <v>363</v>
      </c>
      <c r="U577" s="1" t="n">
        <f aca="false">IF(I577="delivery",O577-SUM(Q577+R577),IF(I577="PO",P577-SUM(Q577:R577)))</f>
        <v>46</v>
      </c>
      <c r="V577" s="81" t="n">
        <v>4.83</v>
      </c>
      <c r="W577" s="81"/>
      <c r="X577" s="81" t="n">
        <f aca="false">W577-V577</f>
        <v>-4.83</v>
      </c>
      <c r="Y577" s="81"/>
      <c r="Z577" s="81"/>
      <c r="AA577" s="81" t="n">
        <v>5.1936</v>
      </c>
      <c r="AB577" s="81"/>
      <c r="AC577" s="81"/>
      <c r="AD577" s="81"/>
      <c r="AE577" s="81"/>
      <c r="AF577" s="81"/>
      <c r="AG577" s="81"/>
      <c r="AH577" s="81"/>
      <c r="AI577" s="81"/>
      <c r="AJ577" s="81"/>
      <c r="AK577" s="81"/>
      <c r="AL577" s="81"/>
      <c r="AM577" s="81"/>
      <c r="AN577" s="81"/>
      <c r="AO577" s="81" t="str">
        <f aca="false">D577</f>
        <v>Arista</v>
      </c>
      <c r="AP577" s="1" t="s">
        <v>189</v>
      </c>
      <c r="AQ577" s="1"/>
      <c r="AR577" s="1"/>
      <c r="AS577" s="1"/>
      <c r="AT577" s="1"/>
      <c r="AU577" s="1"/>
      <c r="AV577" s="1"/>
      <c r="AW577" s="1"/>
      <c r="AX577" s="1"/>
      <c r="AY577" s="1"/>
      <c r="AZ577" s="1"/>
      <c r="BA577" s="1"/>
      <c r="BB577" s="1"/>
      <c r="BC577" s="1"/>
      <c r="BD577" s="1"/>
      <c r="BE577" s="1"/>
      <c r="BF577" s="1" t="s">
        <v>14668</v>
      </c>
      <c r="BG577" s="1" t="s">
        <v>183</v>
      </c>
      <c r="BH577" s="1"/>
      <c r="BI577" s="1"/>
    </row>
    <row r="578" customFormat="false" ht="12.75" hidden="false" customHeight="false" outlineLevel="0" collapsed="false">
      <c r="A578" s="1" t="s">
        <v>501</v>
      </c>
      <c r="B578" s="1" t="s">
        <v>502</v>
      </c>
      <c r="C578" s="1" t="s">
        <v>177</v>
      </c>
      <c r="D578" s="1" t="s">
        <v>82</v>
      </c>
      <c r="E578" s="1" t="s">
        <v>15110</v>
      </c>
      <c r="F578" s="1" t="s">
        <v>504</v>
      </c>
      <c r="G578" s="1" t="n">
        <v>66</v>
      </c>
      <c r="H578" s="1" t="n">
        <v>1000</v>
      </c>
      <c r="I578" s="101" t="s">
        <v>188</v>
      </c>
      <c r="J578" s="1"/>
      <c r="K578" s="1" t="n">
        <f aca="false">IFERROR(VLOOKUP(A578,'[2]Pivot HorizontalMRP'!$A$4:$B$2689,2,0),0)</f>
        <v>1203</v>
      </c>
      <c r="L578" s="1" t="n">
        <f aca="false">IFERROR(VLOOKUP(A578,'[2]Pivot HorizontalMRP'!$A$4:$C$2689,3,0),0)</f>
        <v>80</v>
      </c>
      <c r="M578" s="1" t="n">
        <f aca="false">IFERROR(VLOOKUP(A578,'[2]Pivot HorizontalMRP'!$A$4:$D$2689,0.4,0),0)</f>
        <v>0</v>
      </c>
      <c r="N578" s="1" t="n">
        <f aca="false">IFERROR(VLOOKUP(A578,'[2]Pivot HorizontalMRP'!$A$4:$E$2689,5,0),0)</f>
        <v>0</v>
      </c>
      <c r="O578" s="1" t="n">
        <f aca="false">K578+L578</f>
        <v>1283</v>
      </c>
      <c r="P578" s="1" t="n">
        <f aca="false">K578+L578+M578+N578</f>
        <v>1283</v>
      </c>
      <c r="Q578" s="1" t="n">
        <f aca="false">IFERROR(VLOOKUP(A578,'[2]Pivot HorizontalMRP'!$A$4:$F$2689,6,0),0)</f>
        <v>208</v>
      </c>
      <c r="R578" s="1" t="n">
        <f aca="false">IFERROR(VLOOKUP(A578,'[2]Pivot HorizontalMRP'!$A$4:$G$2689,7,0),0)</f>
        <v>0</v>
      </c>
      <c r="S578" s="1" t="n">
        <f aca="false">IFERROR(VLOOKUP(A578,'[2]Pivot HorizontalMRP'!$A$4:$H$2689,8,0),0)</f>
        <v>0</v>
      </c>
      <c r="T578" s="1" t="n">
        <f aca="false">IFERROR(VLOOKUP(A578,'[2]Pivot HorizontalMRP'!$A$4:$I$2689,9,0),0)</f>
        <v>0</v>
      </c>
      <c r="U578" s="1" t="n">
        <f aca="false">IF(I578="delivery",O578-SUM(Q578+R578),IF(I578="PO",P578-SUM(Q578:R578)))</f>
        <v>1075</v>
      </c>
      <c r="V578" s="81" t="n">
        <v>1.05</v>
      </c>
      <c r="W578" s="81"/>
      <c r="X578" s="81" t="n">
        <f aca="false">W578-V578</f>
        <v>-1.05</v>
      </c>
      <c r="Y578" s="81"/>
      <c r="Z578" s="81"/>
      <c r="AA578" s="81" t="n">
        <v>1.05</v>
      </c>
      <c r="AB578" s="81"/>
      <c r="AC578" s="81"/>
      <c r="AD578" s="81"/>
      <c r="AE578" s="81"/>
      <c r="AF578" s="81"/>
      <c r="AG578" s="81"/>
      <c r="AH578" s="81"/>
      <c r="AI578" s="81"/>
      <c r="AJ578" s="81"/>
      <c r="AK578" s="81"/>
      <c r="AL578" s="81"/>
      <c r="AM578" s="81"/>
      <c r="AN578" s="81"/>
      <c r="AO578" s="81" t="str">
        <f aca="false">D578</f>
        <v>Arista</v>
      </c>
      <c r="AP578" s="1" t="s">
        <v>189</v>
      </c>
      <c r="AQ578" s="1"/>
      <c r="AR578" s="1"/>
      <c r="AS578" s="1"/>
      <c r="AT578" s="1"/>
      <c r="AU578" s="1"/>
      <c r="AV578" s="1"/>
      <c r="AW578" s="1"/>
      <c r="AX578" s="1"/>
      <c r="AY578" s="1"/>
      <c r="AZ578" s="1"/>
      <c r="BA578" s="1"/>
      <c r="BB578" s="1"/>
      <c r="BC578" s="1"/>
      <c r="BD578" s="1"/>
      <c r="BE578" s="1"/>
      <c r="BF578" s="1" t="s">
        <v>14668</v>
      </c>
      <c r="BG578" s="1" t="s">
        <v>183</v>
      </c>
      <c r="BH578" s="1"/>
      <c r="BI578" s="1"/>
    </row>
    <row r="579" customFormat="false" ht="12.75" hidden="false" customHeight="false" outlineLevel="0" collapsed="false">
      <c r="A579" s="103" t="s">
        <v>15111</v>
      </c>
      <c r="B579" s="104" t="s">
        <v>15112</v>
      </c>
      <c r="C579" s="99" t="s">
        <v>177</v>
      </c>
      <c r="D579" s="99" t="s">
        <v>82</v>
      </c>
      <c r="E579" s="99" t="s">
        <v>15113</v>
      </c>
      <c r="F579" s="99" t="s">
        <v>15114</v>
      </c>
      <c r="G579" s="99" t="n">
        <v>55</v>
      </c>
      <c r="H579" s="99" t="n">
        <v>1</v>
      </c>
      <c r="I579" s="108" t="s">
        <v>188</v>
      </c>
      <c r="K579" s="1" t="n">
        <f aca="false">IFERROR(VLOOKUP(A579,'[2]Pivot HorizontalMRP'!$A$4:$B$2689,2,0),0)</f>
        <v>0</v>
      </c>
      <c r="L579" s="1" t="n">
        <f aca="false">IFERROR(VLOOKUP(A579,'[2]Pivot HorizontalMRP'!$A$4:$C$2689,3,0),0)</f>
        <v>20</v>
      </c>
      <c r="M579" s="1" t="n">
        <f aca="false">IFERROR(VLOOKUP(A579,'[2]Pivot HorizontalMRP'!$A$4:$D$2689,0.4,0),0)</f>
        <v>0</v>
      </c>
      <c r="N579" s="1" t="n">
        <f aca="false">IFERROR(VLOOKUP(A579,'[2]Pivot HorizontalMRP'!$A$4:$E$2689,5,0),0)</f>
        <v>0</v>
      </c>
      <c r="O579" s="1" t="n">
        <f aca="false">K579+L579</f>
        <v>20</v>
      </c>
      <c r="P579" s="1" t="n">
        <f aca="false">K579+L579+M579+N579</f>
        <v>20</v>
      </c>
      <c r="Q579" s="1" t="n">
        <f aca="false">IFERROR(VLOOKUP(A579,'[2]Pivot HorizontalMRP'!$A$4:$F$2689,6,0),0)</f>
        <v>0</v>
      </c>
      <c r="R579" s="1" t="n">
        <f aca="false">IFERROR(VLOOKUP(A579,'[2]Pivot HorizontalMRP'!$A$4:$G$2689,7,0),0)</f>
        <v>0</v>
      </c>
      <c r="S579" s="1" t="n">
        <f aca="false">IFERROR(VLOOKUP(A579,'[2]Pivot HorizontalMRP'!$A$4:$H$2689,8,0),0)</f>
        <v>0</v>
      </c>
      <c r="T579" s="1" t="n">
        <f aca="false">IFERROR(VLOOKUP(A579,'[2]Pivot HorizontalMRP'!$A$4:$I$2689,9,0),0)</f>
        <v>0</v>
      </c>
      <c r="U579" s="1" t="n">
        <f aca="false">IF(I579="delivery",O579-SUM(Q579+R579),IF(I579="PO",P579-SUM(Q579:R579)))</f>
        <v>20</v>
      </c>
      <c r="V579" s="99" t="n">
        <v>78.4194</v>
      </c>
      <c r="X579" s="81" t="n">
        <f aca="false">W579-V579</f>
        <v>-78.4194</v>
      </c>
      <c r="AA579" s="81" t="n">
        <v>95.6575</v>
      </c>
      <c r="AF579" s="81"/>
      <c r="AO579" s="81" t="str">
        <f aca="false">D579</f>
        <v>Arista</v>
      </c>
      <c r="AP579" s="108" t="s">
        <v>189</v>
      </c>
      <c r="BF579" s="99" t="s">
        <v>719</v>
      </c>
      <c r="BG579" s="1" t="s">
        <v>183</v>
      </c>
    </row>
    <row r="580" customFormat="false" ht="12.75" hidden="false" customHeight="false" outlineLevel="0" collapsed="false">
      <c r="A580" s="103" t="s">
        <v>10333</v>
      </c>
      <c r="B580" s="104" t="s">
        <v>10334</v>
      </c>
      <c r="C580" s="99" t="s">
        <v>177</v>
      </c>
      <c r="D580" s="99" t="s">
        <v>82</v>
      </c>
      <c r="E580" s="99" t="s">
        <v>15115</v>
      </c>
      <c r="F580" s="99" t="s">
        <v>10336</v>
      </c>
      <c r="G580" s="99" t="n">
        <v>66</v>
      </c>
      <c r="H580" s="99" t="n">
        <v>2500</v>
      </c>
      <c r="I580" s="99" t="s">
        <v>188</v>
      </c>
      <c r="K580" s="1" t="n">
        <f aca="false">IFERROR(VLOOKUP(A580,'[2]Pivot HorizontalMRP'!$A$4:$B$2689,2,0),0)</f>
        <v>0</v>
      </c>
      <c r="L580" s="1" t="n">
        <f aca="false">IFERROR(VLOOKUP(A580,'[2]Pivot HorizontalMRP'!$A$4:$C$2689,3,0),0)</f>
        <v>2</v>
      </c>
      <c r="M580" s="1" t="n">
        <f aca="false">IFERROR(VLOOKUP(A580,'[2]Pivot HorizontalMRP'!$A$4:$D$2689,0.4,0),0)</f>
        <v>0</v>
      </c>
      <c r="N580" s="1" t="n">
        <f aca="false">IFERROR(VLOOKUP(A580,'[2]Pivot HorizontalMRP'!$A$4:$E$2689,5,0),0)</f>
        <v>0</v>
      </c>
      <c r="O580" s="1" t="n">
        <f aca="false">K580+L580</f>
        <v>2</v>
      </c>
      <c r="P580" s="1" t="n">
        <f aca="false">K580+L580+M580+N580</f>
        <v>2</v>
      </c>
      <c r="Q580" s="1" t="n">
        <f aca="false">IFERROR(VLOOKUP(A580,'[2]Pivot HorizontalMRP'!$A$4:$F$2689,6,0),0)</f>
        <v>0</v>
      </c>
      <c r="R580" s="1" t="n">
        <f aca="false">IFERROR(VLOOKUP(A580,'[2]Pivot HorizontalMRP'!$A$4:$G$2689,7,0),0)</f>
        <v>0</v>
      </c>
      <c r="S580" s="1" t="n">
        <f aca="false">IFERROR(VLOOKUP(A580,'[2]Pivot HorizontalMRP'!$A$4:$H$2689,8,0),0)</f>
        <v>0</v>
      </c>
      <c r="T580" s="1" t="n">
        <f aca="false">IFERROR(VLOOKUP(A580,'[2]Pivot HorizontalMRP'!$A$4:$I$2689,9,0),0)</f>
        <v>0</v>
      </c>
      <c r="U580" s="1" t="n">
        <f aca="false">IF(I580="delivery",O580-SUM(Q580+R580),IF(I580="PO",P580-SUM(Q580:R580)))</f>
        <v>2</v>
      </c>
      <c r="V580" s="99" t="n">
        <v>2.6</v>
      </c>
      <c r="X580" s="81" t="n">
        <f aca="false">W580-V580</f>
        <v>-2.6</v>
      </c>
      <c r="AA580" s="81"/>
      <c r="AO580" s="81" t="str">
        <f aca="false">D580</f>
        <v>Arista</v>
      </c>
      <c r="AP580" s="99" t="s">
        <v>189</v>
      </c>
      <c r="BF580" s="99" t="s">
        <v>14668</v>
      </c>
      <c r="BG580" s="1" t="s">
        <v>183</v>
      </c>
    </row>
    <row r="581" customFormat="false" ht="12.75" hidden="false" customHeight="false" outlineLevel="0" collapsed="false">
      <c r="A581" s="1" t="s">
        <v>517</v>
      </c>
      <c r="B581" s="1" t="s">
        <v>518</v>
      </c>
      <c r="C581" s="1" t="s">
        <v>177</v>
      </c>
      <c r="D581" s="1" t="s">
        <v>82</v>
      </c>
      <c r="E581" s="1" t="s">
        <v>15115</v>
      </c>
      <c r="F581" s="1" t="s">
        <v>15116</v>
      </c>
      <c r="G581" s="1" t="n">
        <v>110</v>
      </c>
      <c r="H581" s="1" t="n">
        <v>1000</v>
      </c>
      <c r="I581" s="101" t="s">
        <v>188</v>
      </c>
      <c r="J581" s="1"/>
      <c r="K581" s="1" t="n">
        <f aca="false">IFERROR(VLOOKUP(A581,'[2]Pivot HorizontalMRP'!$A$4:$B$2689,2,0),0)</f>
        <v>0</v>
      </c>
      <c r="L581" s="1" t="n">
        <f aca="false">IFERROR(VLOOKUP(A581,'[2]Pivot HorizontalMRP'!$A$4:$C$2689,3,0),0)</f>
        <v>1794</v>
      </c>
      <c r="M581" s="1" t="n">
        <f aca="false">IFERROR(VLOOKUP(A581,'[2]Pivot HorizontalMRP'!$A$4:$D$2689,0.4,0),0)</f>
        <v>0</v>
      </c>
      <c r="N581" s="1" t="n">
        <f aca="false">IFERROR(VLOOKUP(A581,'[2]Pivot HorizontalMRP'!$A$4:$E$2689,5,0),0)</f>
        <v>0</v>
      </c>
      <c r="O581" s="1" t="n">
        <f aca="false">K581+L581</f>
        <v>1794</v>
      </c>
      <c r="P581" s="1" t="n">
        <f aca="false">K581+L581+M581+N581</f>
        <v>1794</v>
      </c>
      <c r="Q581" s="1" t="n">
        <f aca="false">IFERROR(VLOOKUP(A581,'[2]Pivot HorizontalMRP'!$A$4:$F$2689,6,0),0)</f>
        <v>1423</v>
      </c>
      <c r="R581" s="1" t="n">
        <f aca="false">IFERROR(VLOOKUP(A581,'[2]Pivot HorizontalMRP'!$A$4:$G$2689,7,0),0)</f>
        <v>779</v>
      </c>
      <c r="S581" s="1" t="n">
        <f aca="false">IFERROR(VLOOKUP(A581,'[2]Pivot HorizontalMRP'!$A$4:$H$2689,8,0),0)</f>
        <v>550</v>
      </c>
      <c r="T581" s="1" t="n">
        <f aca="false">IFERROR(VLOOKUP(A581,'[2]Pivot HorizontalMRP'!$A$4:$I$2689,9,0),0)</f>
        <v>799</v>
      </c>
      <c r="U581" s="1" t="n">
        <f aca="false">IF(I581="delivery",O581-SUM(Q581+R581),IF(I581="PO",P581-SUM(Q581:R581)))</f>
        <v>-408</v>
      </c>
      <c r="V581" s="81" t="n">
        <v>2.65</v>
      </c>
      <c r="W581" s="81"/>
      <c r="X581" s="81" t="n">
        <f aca="false">W581-V581</f>
        <v>-2.65</v>
      </c>
      <c r="Y581" s="81"/>
      <c r="Z581" s="81"/>
      <c r="AA581" s="81"/>
      <c r="AB581" s="81"/>
      <c r="AC581" s="81"/>
      <c r="AD581" s="81"/>
      <c r="AE581" s="81"/>
      <c r="AF581" s="81"/>
      <c r="AG581" s="81"/>
      <c r="AH581" s="81"/>
      <c r="AI581" s="81"/>
      <c r="AJ581" s="81"/>
      <c r="AK581" s="81"/>
      <c r="AL581" s="81"/>
      <c r="AM581" s="81"/>
      <c r="AN581" s="81"/>
      <c r="AO581" s="81" t="str">
        <f aca="false">D581</f>
        <v>Arista</v>
      </c>
      <c r="AP581" s="1" t="s">
        <v>189</v>
      </c>
      <c r="AQ581" s="1"/>
      <c r="AR581" s="1"/>
      <c r="AS581" s="1"/>
      <c r="AT581" s="1"/>
      <c r="AU581" s="1"/>
      <c r="AV581" s="1"/>
      <c r="AW581" s="1"/>
      <c r="AX581" s="1"/>
      <c r="AY581" s="1"/>
      <c r="AZ581" s="1"/>
      <c r="BA581" s="1"/>
      <c r="BB581" s="1"/>
      <c r="BC581" s="1"/>
      <c r="BD581" s="1"/>
      <c r="BE581" s="1"/>
      <c r="BF581" s="1" t="s">
        <v>14668</v>
      </c>
      <c r="BG581" s="1" t="s">
        <v>183</v>
      </c>
      <c r="BH581" s="1"/>
      <c r="BI581" s="1"/>
    </row>
    <row r="582" customFormat="false" ht="12.75" hidden="false" customHeight="false" outlineLevel="0" collapsed="false">
      <c r="A582" s="1" t="s">
        <v>521</v>
      </c>
      <c r="B582" s="1" t="s">
        <v>522</v>
      </c>
      <c r="C582" s="1" t="s">
        <v>177</v>
      </c>
      <c r="D582" s="1" t="s">
        <v>82</v>
      </c>
      <c r="E582" s="1" t="s">
        <v>523</v>
      </c>
      <c r="F582" s="1" t="s">
        <v>524</v>
      </c>
      <c r="G582" s="1" t="n">
        <v>61</v>
      </c>
      <c r="H582" s="1" t="n">
        <v>200</v>
      </c>
      <c r="I582" s="101" t="s">
        <v>188</v>
      </c>
      <c r="J582" s="1"/>
      <c r="K582" s="1" t="n">
        <f aca="false">IFERROR(VLOOKUP(A582,'[2]Pivot HorizontalMRP'!$A$4:$B$2689,2,0),0)</f>
        <v>37</v>
      </c>
      <c r="L582" s="1" t="n">
        <f aca="false">IFERROR(VLOOKUP(A582,'[2]Pivot HorizontalMRP'!$A$4:$C$2689,3,0),0)</f>
        <v>81</v>
      </c>
      <c r="M582" s="1" t="n">
        <f aca="false">IFERROR(VLOOKUP(A582,'[2]Pivot HorizontalMRP'!$A$4:$D$2689,0.4,0),0)</f>
        <v>0</v>
      </c>
      <c r="N582" s="1" t="n">
        <f aca="false">IFERROR(VLOOKUP(A582,'[2]Pivot HorizontalMRP'!$A$4:$E$2689,5,0),0)</f>
        <v>0</v>
      </c>
      <c r="O582" s="1" t="n">
        <f aca="false">K582+L582</f>
        <v>118</v>
      </c>
      <c r="P582" s="1" t="n">
        <f aca="false">K582+L582+M582+N582</f>
        <v>118</v>
      </c>
      <c r="Q582" s="1" t="n">
        <f aca="false">IFERROR(VLOOKUP(A582,'[2]Pivot HorizontalMRP'!$A$4:$F$2689,6,0),0)</f>
        <v>2</v>
      </c>
      <c r="R582" s="1" t="n">
        <f aca="false">IFERROR(VLOOKUP(A582,'[2]Pivot HorizontalMRP'!$A$4:$G$2689,7,0),0)</f>
        <v>11</v>
      </c>
      <c r="S582" s="1" t="n">
        <f aca="false">IFERROR(VLOOKUP(A582,'[2]Pivot HorizontalMRP'!$A$4:$H$2689,8,0),0)</f>
        <v>12</v>
      </c>
      <c r="T582" s="1" t="n">
        <f aca="false">IFERROR(VLOOKUP(A582,'[2]Pivot HorizontalMRP'!$A$4:$I$2689,9,0),0)</f>
        <v>18</v>
      </c>
      <c r="U582" s="1" t="n">
        <f aca="false">IF(I582="delivery",O582-SUM(Q582+R582),IF(I582="PO",P582-SUM(Q582:R582)))</f>
        <v>105</v>
      </c>
      <c r="V582" s="81" t="n">
        <v>11.34</v>
      </c>
      <c r="W582" s="81"/>
      <c r="X582" s="81" t="n">
        <f aca="false">W582-V582</f>
        <v>-11.34</v>
      </c>
      <c r="Y582" s="81"/>
      <c r="Z582" s="81"/>
      <c r="AA582" s="81"/>
      <c r="AB582" s="81"/>
      <c r="AC582" s="81"/>
      <c r="AD582" s="81"/>
      <c r="AE582" s="81"/>
      <c r="AF582" s="81"/>
      <c r="AG582" s="81"/>
      <c r="AH582" s="81"/>
      <c r="AI582" s="81"/>
      <c r="AJ582" s="81"/>
      <c r="AK582" s="81"/>
      <c r="AL582" s="81"/>
      <c r="AM582" s="81"/>
      <c r="AN582" s="81"/>
      <c r="AO582" s="81" t="str">
        <f aca="false">D582</f>
        <v>Arista</v>
      </c>
      <c r="AP582" s="1" t="s">
        <v>189</v>
      </c>
      <c r="AQ582" s="1"/>
      <c r="AR582" s="1"/>
      <c r="AS582" s="1"/>
      <c r="AT582" s="1"/>
      <c r="AU582" s="1"/>
      <c r="AV582" s="1"/>
      <c r="AW582" s="1"/>
      <c r="AX582" s="1"/>
      <c r="AY582" s="1"/>
      <c r="AZ582" s="1"/>
      <c r="BA582" s="1"/>
      <c r="BB582" s="1"/>
      <c r="BC582" s="1"/>
      <c r="BD582" s="1"/>
      <c r="BE582" s="1"/>
      <c r="BF582" s="1" t="s">
        <v>14668</v>
      </c>
      <c r="BG582" s="1" t="s">
        <v>183</v>
      </c>
      <c r="BH582" s="1"/>
      <c r="BI582" s="1"/>
    </row>
    <row r="583" customFormat="false" ht="12.75" hidden="false" customHeight="false" outlineLevel="0" collapsed="false">
      <c r="A583" s="1" t="s">
        <v>525</v>
      </c>
      <c r="B583" s="1" t="s">
        <v>526</v>
      </c>
      <c r="C583" s="1" t="s">
        <v>177</v>
      </c>
      <c r="D583" s="1" t="s">
        <v>82</v>
      </c>
      <c r="E583" s="1" t="s">
        <v>15117</v>
      </c>
      <c r="F583" s="1" t="s">
        <v>528</v>
      </c>
      <c r="G583" s="1" t="n">
        <v>71</v>
      </c>
      <c r="H583" s="1" t="n">
        <v>1000</v>
      </c>
      <c r="I583" s="101" t="s">
        <v>188</v>
      </c>
      <c r="J583" s="1"/>
      <c r="K583" s="1" t="n">
        <f aca="false">IFERROR(VLOOKUP(A583,'[2]Pivot HorizontalMRP'!$A$4:$B$2689,2,0),0)</f>
        <v>0</v>
      </c>
      <c r="L583" s="1" t="n">
        <f aca="false">IFERROR(VLOOKUP(A583,'[2]Pivot HorizontalMRP'!$A$4:$C$2689,3,0),0)</f>
        <v>2363</v>
      </c>
      <c r="M583" s="1" t="n">
        <f aca="false">IFERROR(VLOOKUP(A583,'[2]Pivot HorizontalMRP'!$A$4:$D$2689,0.4,0),0)</f>
        <v>0</v>
      </c>
      <c r="N583" s="1" t="n">
        <f aca="false">IFERROR(VLOOKUP(A583,'[2]Pivot HorizontalMRP'!$A$4:$E$2689,5,0),0)</f>
        <v>0</v>
      </c>
      <c r="O583" s="1" t="n">
        <f aca="false">K583+L583</f>
        <v>2363</v>
      </c>
      <c r="P583" s="1" t="n">
        <f aca="false">K583+L583+M583+N583</f>
        <v>2363</v>
      </c>
      <c r="Q583" s="1" t="n">
        <f aca="false">IFERROR(VLOOKUP(A583,'[2]Pivot HorizontalMRP'!$A$4:$F$2689,6,0),0)</f>
        <v>2121</v>
      </c>
      <c r="R583" s="1" t="n">
        <f aca="false">IFERROR(VLOOKUP(A583,'[2]Pivot HorizontalMRP'!$A$4:$G$2689,7,0),0)</f>
        <v>1011</v>
      </c>
      <c r="S583" s="1" t="n">
        <f aca="false">IFERROR(VLOOKUP(A583,'[2]Pivot HorizontalMRP'!$A$4:$H$2689,8,0),0)</f>
        <v>997</v>
      </c>
      <c r="T583" s="1" t="n">
        <f aca="false">IFERROR(VLOOKUP(A583,'[2]Pivot HorizontalMRP'!$A$4:$I$2689,9,0),0)</f>
        <v>1007</v>
      </c>
      <c r="U583" s="1" t="n">
        <f aca="false">IF(I583="delivery",O583-SUM(Q583+R583),IF(I583="PO",P583-SUM(Q583:R583)))</f>
        <v>-769</v>
      </c>
      <c r="V583" s="81" t="n">
        <v>1.3641</v>
      </c>
      <c r="W583" s="81"/>
      <c r="X583" s="81" t="n">
        <f aca="false">W583-V583</f>
        <v>-1.3641</v>
      </c>
      <c r="Y583" s="81"/>
      <c r="Z583" s="81"/>
      <c r="AA583" s="81"/>
      <c r="AB583" s="81"/>
      <c r="AC583" s="81"/>
      <c r="AD583" s="81"/>
      <c r="AE583" s="81"/>
      <c r="AF583" s="81"/>
      <c r="AG583" s="81"/>
      <c r="AH583" s="81"/>
      <c r="AI583" s="81"/>
      <c r="AJ583" s="81"/>
      <c r="AK583" s="81"/>
      <c r="AL583" s="81"/>
      <c r="AM583" s="81"/>
      <c r="AN583" s="81"/>
      <c r="AO583" s="81" t="str">
        <f aca="false">D583</f>
        <v>Arista</v>
      </c>
      <c r="AP583" s="1" t="s">
        <v>189</v>
      </c>
      <c r="AQ583" s="1"/>
      <c r="AR583" s="1"/>
      <c r="AS583" s="1"/>
      <c r="AT583" s="1"/>
      <c r="AU583" s="1"/>
      <c r="AV583" s="1"/>
      <c r="AW583" s="1"/>
      <c r="AX583" s="1"/>
      <c r="AY583" s="1"/>
      <c r="AZ583" s="1"/>
      <c r="BA583" s="1"/>
      <c r="BB583" s="1"/>
      <c r="BC583" s="1"/>
      <c r="BD583" s="1"/>
      <c r="BE583" s="1"/>
      <c r="BF583" s="1" t="s">
        <v>14668</v>
      </c>
      <c r="BG583" s="1" t="s">
        <v>183</v>
      </c>
      <c r="BH583" s="1"/>
      <c r="BI583" s="1"/>
    </row>
    <row r="584" customFormat="false" ht="12.75" hidden="false" customHeight="false" outlineLevel="0" collapsed="false">
      <c r="A584" s="1" t="s">
        <v>537</v>
      </c>
      <c r="B584" s="1" t="s">
        <v>538</v>
      </c>
      <c r="C584" s="1" t="s">
        <v>177</v>
      </c>
      <c r="D584" s="1" t="s">
        <v>82</v>
      </c>
      <c r="E584" s="1" t="s">
        <v>15118</v>
      </c>
      <c r="F584" s="1" t="s">
        <v>540</v>
      </c>
      <c r="G584" s="1" t="n">
        <v>71</v>
      </c>
      <c r="H584" s="1" t="n">
        <v>1000</v>
      </c>
      <c r="I584" s="101" t="s">
        <v>188</v>
      </c>
      <c r="J584" s="1"/>
      <c r="K584" s="1" t="n">
        <f aca="false">IFERROR(VLOOKUP(A584,'[2]Pivot HorizontalMRP'!$A$4:$B$2689,2,0),0)</f>
        <v>1997</v>
      </c>
      <c r="L584" s="1" t="n">
        <f aca="false">IFERROR(VLOOKUP(A584,'[2]Pivot HorizontalMRP'!$A$4:$C$2689,3,0),0)</f>
        <v>768</v>
      </c>
      <c r="M584" s="1" t="n">
        <f aca="false">IFERROR(VLOOKUP(A584,'[2]Pivot HorizontalMRP'!$A$4:$D$2689,0.4,0),0)</f>
        <v>0</v>
      </c>
      <c r="N584" s="1" t="n">
        <f aca="false">IFERROR(VLOOKUP(A584,'[2]Pivot HorizontalMRP'!$A$4:$E$2689,5,0),0)</f>
        <v>0</v>
      </c>
      <c r="O584" s="1" t="n">
        <f aca="false">K584+L584</f>
        <v>2765</v>
      </c>
      <c r="P584" s="1" t="n">
        <f aca="false">K584+L584+M584+N584</f>
        <v>2765</v>
      </c>
      <c r="Q584" s="1" t="n">
        <f aca="false">IFERROR(VLOOKUP(A584,'[2]Pivot HorizontalMRP'!$A$4:$F$2689,6,0),0)</f>
        <v>708</v>
      </c>
      <c r="R584" s="1" t="n">
        <f aca="false">IFERROR(VLOOKUP(A584,'[2]Pivot HorizontalMRP'!$A$4:$G$2689,7,0),0)</f>
        <v>22</v>
      </c>
      <c r="S584" s="1" t="n">
        <f aca="false">IFERROR(VLOOKUP(A584,'[2]Pivot HorizontalMRP'!$A$4:$H$2689,8,0),0)</f>
        <v>16</v>
      </c>
      <c r="T584" s="1" t="n">
        <f aca="false">IFERROR(VLOOKUP(A584,'[2]Pivot HorizontalMRP'!$A$4:$I$2689,9,0),0)</f>
        <v>136</v>
      </c>
      <c r="U584" s="1" t="n">
        <f aca="false">IF(I584="delivery",O584-SUM(Q584+R584),IF(I584="PO",P584-SUM(Q584:R584)))</f>
        <v>2035</v>
      </c>
      <c r="V584" s="81" t="n">
        <v>2.3</v>
      </c>
      <c r="W584" s="81"/>
      <c r="X584" s="81" t="n">
        <f aca="false">W584-V584</f>
        <v>-2.3</v>
      </c>
      <c r="Y584" s="81"/>
      <c r="Z584" s="81"/>
      <c r="AA584" s="81"/>
      <c r="AB584" s="81"/>
      <c r="AC584" s="81"/>
      <c r="AD584" s="81"/>
      <c r="AE584" s="81"/>
      <c r="AF584" s="81"/>
      <c r="AG584" s="81"/>
      <c r="AH584" s="81"/>
      <c r="AI584" s="81"/>
      <c r="AJ584" s="81"/>
      <c r="AK584" s="81"/>
      <c r="AL584" s="81"/>
      <c r="AM584" s="81"/>
      <c r="AN584" s="81"/>
      <c r="AO584" s="81" t="str">
        <f aca="false">D584</f>
        <v>Arista</v>
      </c>
      <c r="AP584" s="1" t="s">
        <v>189</v>
      </c>
      <c r="AQ584" s="1"/>
      <c r="AR584" s="1"/>
      <c r="AS584" s="1"/>
      <c r="AT584" s="1"/>
      <c r="AU584" s="1"/>
      <c r="AV584" s="1"/>
      <c r="AW584" s="1"/>
      <c r="AX584" s="1"/>
      <c r="AY584" s="1"/>
      <c r="AZ584" s="1"/>
      <c r="BA584" s="1"/>
      <c r="BB584" s="1"/>
      <c r="BC584" s="1"/>
      <c r="BD584" s="1"/>
      <c r="BE584" s="1"/>
      <c r="BF584" s="1" t="s">
        <v>14668</v>
      </c>
      <c r="BG584" s="1" t="s">
        <v>183</v>
      </c>
      <c r="BH584" s="1"/>
      <c r="BI584" s="1"/>
    </row>
    <row r="585" customFormat="false" ht="12.75" hidden="false" customHeight="false" outlineLevel="0" collapsed="false">
      <c r="A585" s="1" t="s">
        <v>553</v>
      </c>
      <c r="B585" s="1" t="s">
        <v>554</v>
      </c>
      <c r="C585" s="1" t="s">
        <v>177</v>
      </c>
      <c r="D585" s="1" t="s">
        <v>82</v>
      </c>
      <c r="E585" s="1" t="s">
        <v>555</v>
      </c>
      <c r="F585" s="1" t="s">
        <v>556</v>
      </c>
      <c r="G585" s="1" t="n">
        <v>66</v>
      </c>
      <c r="H585" s="1" t="n">
        <v>500</v>
      </c>
      <c r="I585" s="101" t="s">
        <v>188</v>
      </c>
      <c r="J585" s="1"/>
      <c r="K585" s="1" t="n">
        <f aca="false">IFERROR(VLOOKUP(A585,'[2]Pivot HorizontalMRP'!$A$4:$B$2689,2,0),0)</f>
        <v>317</v>
      </c>
      <c r="L585" s="1" t="n">
        <f aca="false">IFERROR(VLOOKUP(A585,'[2]Pivot HorizontalMRP'!$A$4:$C$2689,3,0),0)</f>
        <v>681</v>
      </c>
      <c r="M585" s="1" t="n">
        <f aca="false">IFERROR(VLOOKUP(A585,'[2]Pivot HorizontalMRP'!$A$4:$D$2689,0.4,0),0)</f>
        <v>0</v>
      </c>
      <c r="N585" s="1" t="n">
        <f aca="false">IFERROR(VLOOKUP(A585,'[2]Pivot HorizontalMRP'!$A$4:$E$2689,5,0),0)</f>
        <v>0</v>
      </c>
      <c r="O585" s="1" t="n">
        <f aca="false">K585+L585</f>
        <v>998</v>
      </c>
      <c r="P585" s="1" t="n">
        <f aca="false">K585+L585+M585+N585</f>
        <v>998</v>
      </c>
      <c r="Q585" s="1" t="n">
        <f aca="false">IFERROR(VLOOKUP(A585,'[2]Pivot HorizontalMRP'!$A$4:$F$2689,6,0),0)</f>
        <v>409</v>
      </c>
      <c r="R585" s="1" t="n">
        <f aca="false">IFERROR(VLOOKUP(A585,'[2]Pivot HorizontalMRP'!$A$4:$G$2689,7,0),0)</f>
        <v>15</v>
      </c>
      <c r="S585" s="1" t="n">
        <f aca="false">IFERROR(VLOOKUP(A585,'[2]Pivot HorizontalMRP'!$A$4:$H$2689,8,0),0)</f>
        <v>20</v>
      </c>
      <c r="T585" s="1" t="n">
        <f aca="false">IFERROR(VLOOKUP(A585,'[2]Pivot HorizontalMRP'!$A$4:$I$2689,9,0),0)</f>
        <v>30</v>
      </c>
      <c r="U585" s="1" t="n">
        <f aca="false">IF(I585="delivery",O585-SUM(Q585+R585),IF(I585="PO",P585-SUM(Q585:R585)))</f>
        <v>574</v>
      </c>
      <c r="V585" s="81" t="n">
        <v>2.5</v>
      </c>
      <c r="W585" s="81"/>
      <c r="X585" s="81" t="n">
        <f aca="false">W585-V585</f>
        <v>-2.5</v>
      </c>
      <c r="Y585" s="81"/>
      <c r="Z585" s="81"/>
      <c r="AA585" s="81"/>
      <c r="AB585" s="81"/>
      <c r="AC585" s="81"/>
      <c r="AD585" s="81"/>
      <c r="AE585" s="81"/>
      <c r="AF585" s="81"/>
      <c r="AG585" s="81"/>
      <c r="AH585" s="81"/>
      <c r="AI585" s="81"/>
      <c r="AJ585" s="81"/>
      <c r="AK585" s="81"/>
      <c r="AL585" s="81"/>
      <c r="AM585" s="81"/>
      <c r="AN585" s="81"/>
      <c r="AO585" s="81" t="str">
        <f aca="false">D585</f>
        <v>Arista</v>
      </c>
      <c r="AP585" s="1" t="s">
        <v>189</v>
      </c>
      <c r="AQ585" s="1"/>
      <c r="AR585" s="1"/>
      <c r="AS585" s="1"/>
      <c r="AT585" s="1"/>
      <c r="AU585" s="1"/>
      <c r="AV585" s="1"/>
      <c r="AW585" s="1"/>
      <c r="AX585" s="1"/>
      <c r="AY585" s="1"/>
      <c r="AZ585" s="1"/>
      <c r="BA585" s="1"/>
      <c r="BB585" s="1"/>
      <c r="BC585" s="1"/>
      <c r="BD585" s="1"/>
      <c r="BE585" s="1"/>
      <c r="BF585" s="1" t="s">
        <v>14668</v>
      </c>
      <c r="BG585" s="1" t="s">
        <v>183</v>
      </c>
      <c r="BH585" s="1"/>
      <c r="BI585" s="1"/>
    </row>
    <row r="586" customFormat="false" ht="12.75" hidden="false" customHeight="false" outlineLevel="0" collapsed="false">
      <c r="A586" s="1" t="s">
        <v>3730</v>
      </c>
      <c r="B586" s="1" t="s">
        <v>3731</v>
      </c>
      <c r="C586" s="1" t="s">
        <v>177</v>
      </c>
      <c r="D586" s="1" t="s">
        <v>82</v>
      </c>
      <c r="E586" s="1" t="s">
        <v>3732</v>
      </c>
      <c r="F586" s="1" t="s">
        <v>3733</v>
      </c>
      <c r="G586" s="1" t="n">
        <v>55</v>
      </c>
      <c r="H586" s="1" t="n">
        <v>1</v>
      </c>
      <c r="I586" s="101" t="s">
        <v>188</v>
      </c>
      <c r="J586" s="1"/>
      <c r="K586" s="1" t="n">
        <f aca="false">IFERROR(VLOOKUP(A586,'[2]Pivot HorizontalMRP'!$A$4:$B$2689,2,0),0)</f>
        <v>0</v>
      </c>
      <c r="L586" s="1" t="n">
        <f aca="false">IFERROR(VLOOKUP(A586,'[2]Pivot HorizontalMRP'!$A$4:$C$2689,3,0),0)</f>
        <v>0</v>
      </c>
      <c r="M586" s="1" t="n">
        <f aca="false">IFERROR(VLOOKUP(A586,'[2]Pivot HorizontalMRP'!$A$4:$D$2689,0.4,0),0)</f>
        <v>0</v>
      </c>
      <c r="N586" s="1" t="n">
        <f aca="false">IFERROR(VLOOKUP(A586,'[2]Pivot HorizontalMRP'!$A$4:$E$2689,5,0),0)</f>
        <v>30</v>
      </c>
      <c r="O586" s="1" t="n">
        <f aca="false">K586+L586</f>
        <v>0</v>
      </c>
      <c r="P586" s="1" t="n">
        <f aca="false">K586+L586+M586+N586</f>
        <v>30</v>
      </c>
      <c r="Q586" s="1" t="n">
        <f aca="false">IFERROR(VLOOKUP(A586,'[2]Pivot HorizontalMRP'!$A$4:$F$2689,6,0),0)</f>
        <v>15</v>
      </c>
      <c r="R586" s="1" t="n">
        <f aca="false">IFERROR(VLOOKUP(A586,'[2]Pivot HorizontalMRP'!$A$4:$G$2689,7,0),0)</f>
        <v>0</v>
      </c>
      <c r="S586" s="1" t="n">
        <f aca="false">IFERROR(VLOOKUP(A586,'[2]Pivot HorizontalMRP'!$A$4:$H$2689,8,0),0)</f>
        <v>0</v>
      </c>
      <c r="T586" s="1" t="n">
        <f aca="false">IFERROR(VLOOKUP(A586,'[2]Pivot HorizontalMRP'!$A$4:$I$2689,9,0),0)</f>
        <v>0</v>
      </c>
      <c r="U586" s="1" t="n">
        <f aca="false">IF(I586="delivery",O586-SUM(Q586+R586),IF(I586="PO",P586-SUM(Q586:R586)))</f>
        <v>15</v>
      </c>
      <c r="V586" s="81" t="n">
        <v>1.75</v>
      </c>
      <c r="W586" s="81"/>
      <c r="X586" s="81" t="n">
        <f aca="false">W586-V586</f>
        <v>-1.75</v>
      </c>
      <c r="Y586" s="81"/>
      <c r="Z586" s="81"/>
      <c r="AA586" s="81"/>
      <c r="AB586" s="81"/>
      <c r="AC586" s="81"/>
      <c r="AD586" s="81"/>
      <c r="AE586" s="81"/>
      <c r="AF586" s="81"/>
      <c r="AG586" s="81"/>
      <c r="AH586" s="81"/>
      <c r="AI586" s="81"/>
      <c r="AJ586" s="81"/>
      <c r="AK586" s="81"/>
      <c r="AL586" s="81"/>
      <c r="AM586" s="81"/>
      <c r="AN586" s="81"/>
      <c r="AO586" s="81" t="str">
        <f aca="false">D586</f>
        <v>Arista</v>
      </c>
      <c r="AP586" s="1" t="s">
        <v>189</v>
      </c>
      <c r="AQ586" s="1"/>
      <c r="AR586" s="1"/>
      <c r="AS586" s="1"/>
      <c r="AT586" s="1"/>
      <c r="AU586" s="1"/>
      <c r="AV586" s="1"/>
      <c r="AW586" s="1"/>
      <c r="AX586" s="1"/>
      <c r="AY586" s="1"/>
      <c r="AZ586" s="1"/>
      <c r="BA586" s="1"/>
      <c r="BB586" s="1"/>
      <c r="BC586" s="1"/>
      <c r="BD586" s="1"/>
      <c r="BE586" s="1"/>
      <c r="BF586" s="1" t="s">
        <v>14668</v>
      </c>
      <c r="BG586" s="1" t="s">
        <v>183</v>
      </c>
      <c r="BH586" s="1"/>
      <c r="BI586" s="1"/>
    </row>
    <row r="587" customFormat="false" ht="12.75" hidden="false" customHeight="false" outlineLevel="0" collapsed="false">
      <c r="A587" s="1" t="s">
        <v>565</v>
      </c>
      <c r="B587" s="1" t="s">
        <v>566</v>
      </c>
      <c r="C587" s="1" t="s">
        <v>177</v>
      </c>
      <c r="D587" s="1" t="s">
        <v>82</v>
      </c>
      <c r="E587" s="1" t="s">
        <v>15119</v>
      </c>
      <c r="F587" s="1" t="s">
        <v>568</v>
      </c>
      <c r="G587" s="1" t="n">
        <v>71</v>
      </c>
      <c r="H587" s="1" t="n">
        <v>5000</v>
      </c>
      <c r="I587" s="101" t="s">
        <v>188</v>
      </c>
      <c r="J587" s="1"/>
      <c r="K587" s="1" t="n">
        <f aca="false">IFERROR(VLOOKUP(A587,'[2]Pivot HorizontalMRP'!$A$4:$B$2689,2,0),0)</f>
        <v>0</v>
      </c>
      <c r="L587" s="1" t="n">
        <f aca="false">IFERROR(VLOOKUP(A587,'[2]Pivot HorizontalMRP'!$A$4:$C$2689,3,0),0)</f>
        <v>6077</v>
      </c>
      <c r="M587" s="1" t="n">
        <f aca="false">IFERROR(VLOOKUP(A587,'[2]Pivot HorizontalMRP'!$A$4:$D$2689,0.4,0),0)</f>
        <v>0</v>
      </c>
      <c r="N587" s="1" t="n">
        <f aca="false">IFERROR(VLOOKUP(A587,'[2]Pivot HorizontalMRP'!$A$4:$E$2689,5,0),0)</f>
        <v>3461</v>
      </c>
      <c r="O587" s="1" t="n">
        <f aca="false">K587+L587</f>
        <v>6077</v>
      </c>
      <c r="P587" s="1" t="n">
        <f aca="false">K587+L587+M587+N587</f>
        <v>9538</v>
      </c>
      <c r="Q587" s="1" t="n">
        <f aca="false">IFERROR(VLOOKUP(A587,'[2]Pivot HorizontalMRP'!$A$4:$F$2689,6,0),0)</f>
        <v>8862</v>
      </c>
      <c r="R587" s="1" t="n">
        <f aca="false">IFERROR(VLOOKUP(A587,'[2]Pivot HorizontalMRP'!$A$4:$G$2689,7,0),0)</f>
        <v>4044</v>
      </c>
      <c r="S587" s="1" t="n">
        <f aca="false">IFERROR(VLOOKUP(A587,'[2]Pivot HorizontalMRP'!$A$4:$H$2689,8,0),0)</f>
        <v>3988</v>
      </c>
      <c r="T587" s="1" t="n">
        <f aca="false">IFERROR(VLOOKUP(A587,'[2]Pivot HorizontalMRP'!$A$4:$I$2689,9,0),0)</f>
        <v>4028</v>
      </c>
      <c r="U587" s="1" t="n">
        <f aca="false">IF(I587="delivery",O587-SUM(Q587+R587),IF(I587="PO",P587-SUM(Q587:R587)))</f>
        <v>-3368</v>
      </c>
      <c r="V587" s="81" t="n">
        <v>2.173</v>
      </c>
      <c r="W587" s="81"/>
      <c r="X587" s="81" t="n">
        <f aca="false">W587-V587</f>
        <v>-2.173</v>
      </c>
      <c r="Y587" s="81"/>
      <c r="Z587" s="81"/>
      <c r="AA587" s="81" t="n">
        <v>2.1525</v>
      </c>
      <c r="AB587" s="81"/>
      <c r="AC587" s="81"/>
      <c r="AD587" s="81"/>
      <c r="AE587" s="81"/>
      <c r="AF587" s="81"/>
      <c r="AG587" s="81"/>
      <c r="AH587" s="81"/>
      <c r="AI587" s="81"/>
      <c r="AJ587" s="81"/>
      <c r="AK587" s="81"/>
      <c r="AL587" s="81"/>
      <c r="AM587" s="81"/>
      <c r="AN587" s="81"/>
      <c r="AO587" s="81" t="str">
        <f aca="false">D587</f>
        <v>Arista</v>
      </c>
      <c r="AP587" s="1" t="s">
        <v>189</v>
      </c>
      <c r="AQ587" s="1"/>
      <c r="AR587" s="1"/>
      <c r="AS587" s="1"/>
      <c r="AT587" s="1"/>
      <c r="AU587" s="1"/>
      <c r="AV587" s="1"/>
      <c r="AW587" s="1"/>
      <c r="AX587" s="1"/>
      <c r="AY587" s="1"/>
      <c r="AZ587" s="1"/>
      <c r="BA587" s="1"/>
      <c r="BB587" s="1"/>
      <c r="BC587" s="1"/>
      <c r="BD587" s="1"/>
      <c r="BE587" s="1"/>
      <c r="BF587" s="1" t="s">
        <v>14668</v>
      </c>
      <c r="BG587" s="1" t="s">
        <v>183</v>
      </c>
      <c r="BH587" s="1"/>
      <c r="BI587" s="1"/>
    </row>
    <row r="588" customFormat="false" ht="12.75" hidden="false" customHeight="false" outlineLevel="0" collapsed="false">
      <c r="A588" s="1" t="s">
        <v>569</v>
      </c>
      <c r="B588" s="1" t="s">
        <v>570</v>
      </c>
      <c r="C588" s="1" t="s">
        <v>177</v>
      </c>
      <c r="D588" s="1" t="s">
        <v>82</v>
      </c>
      <c r="E588" s="1" t="s">
        <v>571</v>
      </c>
      <c r="F588" s="1" t="s">
        <v>15120</v>
      </c>
      <c r="G588" s="1" t="n">
        <v>71</v>
      </c>
      <c r="H588" s="1" t="n">
        <v>100</v>
      </c>
      <c r="I588" s="101" t="s">
        <v>188</v>
      </c>
      <c r="J588" s="1"/>
      <c r="K588" s="1" t="n">
        <f aca="false">IFERROR(VLOOKUP(A588,'[2]Pivot HorizontalMRP'!$A$4:$B$2689,2,0),0)</f>
        <v>127</v>
      </c>
      <c r="L588" s="1" t="n">
        <f aca="false">IFERROR(VLOOKUP(A588,'[2]Pivot HorizontalMRP'!$A$4:$C$2689,3,0),0)</f>
        <v>10</v>
      </c>
      <c r="M588" s="1" t="n">
        <f aca="false">IFERROR(VLOOKUP(A588,'[2]Pivot HorizontalMRP'!$A$4:$D$2689,0.4,0),0)</f>
        <v>0</v>
      </c>
      <c r="N588" s="1" t="n">
        <f aca="false">IFERROR(VLOOKUP(A588,'[2]Pivot HorizontalMRP'!$A$4:$E$2689,5,0),0)</f>
        <v>50</v>
      </c>
      <c r="O588" s="1" t="n">
        <f aca="false">K588+L588</f>
        <v>137</v>
      </c>
      <c r="P588" s="1" t="n">
        <f aca="false">K588+L588+M588+N588</f>
        <v>187</v>
      </c>
      <c r="Q588" s="1" t="n">
        <f aca="false">IFERROR(VLOOKUP(A588,'[2]Pivot HorizontalMRP'!$A$4:$F$2689,6,0),0)</f>
        <v>26</v>
      </c>
      <c r="R588" s="1" t="n">
        <f aca="false">IFERROR(VLOOKUP(A588,'[2]Pivot HorizontalMRP'!$A$4:$G$2689,7,0),0)</f>
        <v>0</v>
      </c>
      <c r="S588" s="1" t="n">
        <f aca="false">IFERROR(VLOOKUP(A588,'[2]Pivot HorizontalMRP'!$A$4:$H$2689,8,0),0)</f>
        <v>0</v>
      </c>
      <c r="T588" s="1" t="n">
        <f aca="false">IFERROR(VLOOKUP(A588,'[2]Pivot HorizontalMRP'!$A$4:$I$2689,9,0),0)</f>
        <v>0</v>
      </c>
      <c r="U588" s="1" t="n">
        <f aca="false">IF(I588="delivery",O588-SUM(Q588+R588),IF(I588="PO",P588-SUM(Q588:R588)))</f>
        <v>161</v>
      </c>
      <c r="V588" s="81" t="n">
        <v>154.051</v>
      </c>
      <c r="W588" s="81"/>
      <c r="X588" s="81" t="n">
        <f aca="false">W588-V588</f>
        <v>-154.051</v>
      </c>
      <c r="Y588" s="81"/>
      <c r="Z588" s="81"/>
      <c r="AA588" s="81" t="n">
        <v>154.051</v>
      </c>
      <c r="AB588" s="81"/>
      <c r="AC588" s="81"/>
      <c r="AD588" s="81"/>
      <c r="AE588" s="81"/>
      <c r="AF588" s="81"/>
      <c r="AG588" s="81"/>
      <c r="AH588" s="81"/>
      <c r="AI588" s="81"/>
      <c r="AJ588" s="81"/>
      <c r="AK588" s="81"/>
      <c r="AL588" s="81"/>
      <c r="AM588" s="81"/>
      <c r="AN588" s="81"/>
      <c r="AO588" s="81" t="str">
        <f aca="false">D588</f>
        <v>Arista</v>
      </c>
      <c r="AP588" s="1" t="s">
        <v>189</v>
      </c>
      <c r="AQ588" s="1"/>
      <c r="AR588" s="1"/>
      <c r="AS588" s="1"/>
      <c r="AT588" s="1"/>
      <c r="AU588" s="1"/>
      <c r="AV588" s="1"/>
      <c r="AW588" s="1"/>
      <c r="AX588" s="1"/>
      <c r="AY588" s="1"/>
      <c r="AZ588" s="1"/>
      <c r="BA588" s="1"/>
      <c r="BB588" s="1"/>
      <c r="BC588" s="1"/>
      <c r="BD588" s="1"/>
      <c r="BE588" s="1"/>
      <c r="BF588" s="1" t="s">
        <v>14668</v>
      </c>
      <c r="BG588" s="1" t="s">
        <v>183</v>
      </c>
      <c r="BH588" s="1"/>
      <c r="BI588" s="1"/>
    </row>
    <row r="589" customFormat="false" ht="12.75" hidden="false" customHeight="false" outlineLevel="0" collapsed="false">
      <c r="A589" s="1" t="s">
        <v>573</v>
      </c>
      <c r="B589" s="1" t="s">
        <v>574</v>
      </c>
      <c r="C589" s="1" t="s">
        <v>177</v>
      </c>
      <c r="D589" s="1" t="s">
        <v>82</v>
      </c>
      <c r="E589" s="1" t="s">
        <v>575</v>
      </c>
      <c r="F589" s="1" t="s">
        <v>15121</v>
      </c>
      <c r="G589" s="1" t="n">
        <v>86</v>
      </c>
      <c r="H589" s="1" t="n">
        <v>50</v>
      </c>
      <c r="I589" s="101" t="s">
        <v>188</v>
      </c>
      <c r="J589" s="1"/>
      <c r="K589" s="1" t="n">
        <f aca="false">IFERROR(VLOOKUP(A589,'[2]Pivot HorizontalMRP'!$A$4:$B$2689,2,0),0)</f>
        <v>110</v>
      </c>
      <c r="L589" s="1" t="n">
        <f aca="false">IFERROR(VLOOKUP(A589,'[2]Pivot HorizontalMRP'!$A$4:$C$2689,3,0),0)</f>
        <v>60</v>
      </c>
      <c r="M589" s="1" t="n">
        <f aca="false">IFERROR(VLOOKUP(A589,'[2]Pivot HorizontalMRP'!$A$4:$D$2689,0.4,0),0)</f>
        <v>0</v>
      </c>
      <c r="N589" s="1" t="n">
        <f aca="false">IFERROR(VLOOKUP(A589,'[2]Pivot HorizontalMRP'!$A$4:$E$2689,5,0),0)</f>
        <v>0</v>
      </c>
      <c r="O589" s="1" t="n">
        <f aca="false">K589+L589</f>
        <v>170</v>
      </c>
      <c r="P589" s="1" t="n">
        <f aca="false">K589+L589+M589+N589</f>
        <v>170</v>
      </c>
      <c r="Q589" s="1" t="n">
        <f aca="false">IFERROR(VLOOKUP(A589,'[2]Pivot HorizontalMRP'!$A$4:$F$2689,6,0),0)</f>
        <v>26</v>
      </c>
      <c r="R589" s="1" t="n">
        <f aca="false">IFERROR(VLOOKUP(A589,'[2]Pivot HorizontalMRP'!$A$4:$G$2689,7,0),0)</f>
        <v>0</v>
      </c>
      <c r="S589" s="1" t="n">
        <f aca="false">IFERROR(VLOOKUP(A589,'[2]Pivot HorizontalMRP'!$A$4:$H$2689,8,0),0)</f>
        <v>0</v>
      </c>
      <c r="T589" s="1" t="n">
        <f aca="false">IFERROR(VLOOKUP(A589,'[2]Pivot HorizontalMRP'!$A$4:$I$2689,9,0),0)</f>
        <v>0</v>
      </c>
      <c r="U589" s="1" t="n">
        <f aca="false">IF(I589="delivery",O589-SUM(Q589+R589),IF(I589="PO",P589-SUM(Q589:R589)))</f>
        <v>144</v>
      </c>
      <c r="V589" s="81" t="n">
        <v>34.0343</v>
      </c>
      <c r="W589" s="81"/>
      <c r="X589" s="81" t="n">
        <f aca="false">W589-V589</f>
        <v>-34.0343</v>
      </c>
      <c r="Y589" s="81"/>
      <c r="Z589" s="81"/>
      <c r="AA589" s="81" t="n">
        <v>25.05795</v>
      </c>
      <c r="AB589" s="81"/>
      <c r="AC589" s="81"/>
      <c r="AD589" s="81"/>
      <c r="AE589" s="81"/>
      <c r="AF589" s="81"/>
      <c r="AG589" s="81"/>
      <c r="AH589" s="81"/>
      <c r="AI589" s="81"/>
      <c r="AJ589" s="81"/>
      <c r="AK589" s="81"/>
      <c r="AL589" s="81"/>
      <c r="AM589" s="81"/>
      <c r="AN589" s="81"/>
      <c r="AO589" s="81" t="str">
        <f aca="false">D589</f>
        <v>Arista</v>
      </c>
      <c r="AP589" s="1" t="s">
        <v>189</v>
      </c>
      <c r="AQ589" s="1"/>
      <c r="AR589" s="1"/>
      <c r="AS589" s="1"/>
      <c r="AT589" s="1"/>
      <c r="AU589" s="1"/>
      <c r="AV589" s="1"/>
      <c r="AW589" s="1"/>
      <c r="AX589" s="1"/>
      <c r="AY589" s="1"/>
      <c r="AZ589" s="1"/>
      <c r="BA589" s="1"/>
      <c r="BB589" s="1"/>
      <c r="BC589" s="1"/>
      <c r="BD589" s="1"/>
      <c r="BE589" s="1"/>
      <c r="BF589" s="1" t="s">
        <v>14668</v>
      </c>
      <c r="BG589" s="1" t="s">
        <v>183</v>
      </c>
      <c r="BH589" s="1"/>
      <c r="BI589" s="1"/>
    </row>
    <row r="590" customFormat="false" ht="12.75" hidden="false" customHeight="false" outlineLevel="0" collapsed="false">
      <c r="A590" s="1" t="s">
        <v>577</v>
      </c>
      <c r="B590" s="1" t="s">
        <v>578</v>
      </c>
      <c r="C590" s="1" t="s">
        <v>177</v>
      </c>
      <c r="D590" s="1" t="s">
        <v>82</v>
      </c>
      <c r="E590" s="1" t="s">
        <v>15122</v>
      </c>
      <c r="F590" s="1" t="s">
        <v>15123</v>
      </c>
      <c r="G590" s="1" t="n">
        <v>71</v>
      </c>
      <c r="H590" s="1" t="n">
        <v>50</v>
      </c>
      <c r="I590" s="101" t="s">
        <v>188</v>
      </c>
      <c r="J590" s="1"/>
      <c r="K590" s="1" t="n">
        <f aca="false">IFERROR(VLOOKUP(A590,'[2]Pivot HorizontalMRP'!$A$4:$B$2689,2,0),0)</f>
        <v>0</v>
      </c>
      <c r="L590" s="1" t="n">
        <f aca="false">IFERROR(VLOOKUP(A590,'[2]Pivot HorizontalMRP'!$A$4:$C$2689,3,0),0)</f>
        <v>363</v>
      </c>
      <c r="M590" s="1" t="n">
        <f aca="false">IFERROR(VLOOKUP(A590,'[2]Pivot HorizontalMRP'!$A$4:$D$2689,0.4,0),0)</f>
        <v>0</v>
      </c>
      <c r="N590" s="1" t="n">
        <f aca="false">IFERROR(VLOOKUP(A590,'[2]Pivot HorizontalMRP'!$A$4:$E$2689,5,0),0)</f>
        <v>201</v>
      </c>
      <c r="O590" s="1" t="n">
        <f aca="false">K590+L590</f>
        <v>363</v>
      </c>
      <c r="P590" s="1" t="n">
        <f aca="false">K590+L590+M590+N590</f>
        <v>564</v>
      </c>
      <c r="Q590" s="1" t="n">
        <f aca="false">IFERROR(VLOOKUP(A590,'[2]Pivot HorizontalMRP'!$A$4:$F$2689,6,0),0)</f>
        <v>107</v>
      </c>
      <c r="R590" s="1" t="n">
        <f aca="false">IFERROR(VLOOKUP(A590,'[2]Pivot HorizontalMRP'!$A$4:$G$2689,7,0),0)</f>
        <v>15</v>
      </c>
      <c r="S590" s="1" t="n">
        <f aca="false">IFERROR(VLOOKUP(A590,'[2]Pivot HorizontalMRP'!$A$4:$H$2689,8,0),0)</f>
        <v>20</v>
      </c>
      <c r="T590" s="1" t="n">
        <f aca="false">IFERROR(VLOOKUP(A590,'[2]Pivot HorizontalMRP'!$A$4:$I$2689,9,0),0)</f>
        <v>30</v>
      </c>
      <c r="U590" s="1" t="n">
        <f aca="false">IF(I590="delivery",O590-SUM(Q590+R590),IF(I590="PO",P590-SUM(Q590:R590)))</f>
        <v>442</v>
      </c>
      <c r="V590" s="81" t="n">
        <v>231.9012</v>
      </c>
      <c r="W590" s="81"/>
      <c r="X590" s="81" t="n">
        <f aca="false">W590-V590</f>
        <v>-231.9012</v>
      </c>
      <c r="Y590" s="81"/>
      <c r="Z590" s="81"/>
      <c r="AA590" s="81" t="n">
        <v>217.9543</v>
      </c>
      <c r="AB590" s="81"/>
      <c r="AC590" s="81"/>
      <c r="AD590" s="81"/>
      <c r="AE590" s="81"/>
      <c r="AF590" s="81"/>
      <c r="AG590" s="81"/>
      <c r="AH590" s="81"/>
      <c r="AI590" s="81"/>
      <c r="AJ590" s="81"/>
      <c r="AK590" s="81"/>
      <c r="AL590" s="81"/>
      <c r="AM590" s="81"/>
      <c r="AN590" s="81"/>
      <c r="AO590" s="81" t="str">
        <f aca="false">D590</f>
        <v>Arista</v>
      </c>
      <c r="AP590" s="1" t="s">
        <v>189</v>
      </c>
      <c r="AQ590" s="1"/>
      <c r="AR590" s="1"/>
      <c r="AS590" s="1"/>
      <c r="AT590" s="1"/>
      <c r="AU590" s="1"/>
      <c r="AV590" s="1"/>
      <c r="AW590" s="1"/>
      <c r="AX590" s="1"/>
      <c r="AY590" s="1"/>
      <c r="AZ590" s="1"/>
      <c r="BA590" s="1"/>
      <c r="BB590" s="1"/>
      <c r="BC590" s="1"/>
      <c r="BD590" s="1"/>
      <c r="BE590" s="1"/>
      <c r="BF590" s="1" t="s">
        <v>14668</v>
      </c>
      <c r="BG590" s="1" t="s">
        <v>183</v>
      </c>
      <c r="BH590" s="1"/>
      <c r="BI590" s="1"/>
    </row>
    <row r="591" customFormat="false" ht="12.75" hidden="false" customHeight="false" outlineLevel="0" collapsed="false">
      <c r="A591" s="1" t="s">
        <v>601</v>
      </c>
      <c r="B591" s="1" t="s">
        <v>602</v>
      </c>
      <c r="C591" s="1" t="s">
        <v>177</v>
      </c>
      <c r="D591" s="1" t="s">
        <v>82</v>
      </c>
      <c r="E591" s="1" t="s">
        <v>603</v>
      </c>
      <c r="F591" s="1" t="s">
        <v>15124</v>
      </c>
      <c r="G591" s="1" t="n">
        <v>81</v>
      </c>
      <c r="H591" s="1" t="n">
        <v>500</v>
      </c>
      <c r="I591" s="101" t="s">
        <v>188</v>
      </c>
      <c r="J591" s="1"/>
      <c r="K591" s="1" t="n">
        <f aca="false">IFERROR(VLOOKUP(A591,'[2]Pivot HorizontalMRP'!$A$4:$B$2689,2,0),0)</f>
        <v>0</v>
      </c>
      <c r="L591" s="1" t="n">
        <f aca="false">IFERROR(VLOOKUP(A591,'[2]Pivot HorizontalMRP'!$A$4:$C$2689,3,0),0)</f>
        <v>1076</v>
      </c>
      <c r="M591" s="1" t="n">
        <f aca="false">IFERROR(VLOOKUP(A591,'[2]Pivot HorizontalMRP'!$A$4:$D$2689,0.4,0),0)</f>
        <v>0</v>
      </c>
      <c r="N591" s="1" t="n">
        <f aca="false">IFERROR(VLOOKUP(A591,'[2]Pivot HorizontalMRP'!$A$4:$E$2689,5,0),0)</f>
        <v>0</v>
      </c>
      <c r="O591" s="1" t="n">
        <f aca="false">K591+L591</f>
        <v>1076</v>
      </c>
      <c r="P591" s="1" t="n">
        <f aca="false">K591+L591+M591+N591</f>
        <v>1076</v>
      </c>
      <c r="Q591" s="1" t="n">
        <f aca="false">IFERROR(VLOOKUP(A591,'[2]Pivot HorizontalMRP'!$A$4:$F$2689,6,0),0)</f>
        <v>1414</v>
      </c>
      <c r="R591" s="1" t="n">
        <f aca="false">IFERROR(VLOOKUP(A591,'[2]Pivot HorizontalMRP'!$A$4:$G$2689,7,0),0)</f>
        <v>722</v>
      </c>
      <c r="S591" s="1" t="n">
        <f aca="false">IFERROR(VLOOKUP(A591,'[2]Pivot HorizontalMRP'!$A$4:$H$2689,8,0),0)</f>
        <v>708</v>
      </c>
      <c r="T591" s="1" t="n">
        <f aca="false">IFERROR(VLOOKUP(A591,'[2]Pivot HorizontalMRP'!$A$4:$I$2689,9,0),0)</f>
        <v>718</v>
      </c>
      <c r="U591" s="1" t="n">
        <f aca="false">IF(I591="delivery",O591-SUM(Q591+R591),IF(I591="PO",P591-SUM(Q591:R591)))</f>
        <v>-1060</v>
      </c>
      <c r="V591" s="81" t="n">
        <v>59.042</v>
      </c>
      <c r="W591" s="81"/>
      <c r="X591" s="81" t="n">
        <f aca="false">W591-V591</f>
        <v>-59.042</v>
      </c>
      <c r="Y591" s="81"/>
      <c r="Z591" s="81"/>
      <c r="AA591" s="81" t="n">
        <v>56.87279</v>
      </c>
      <c r="AB591" s="81"/>
      <c r="AC591" s="81"/>
      <c r="AD591" s="81"/>
      <c r="AE591" s="81"/>
      <c r="AF591" s="81"/>
      <c r="AG591" s="81"/>
      <c r="AH591" s="81"/>
      <c r="AI591" s="81"/>
      <c r="AJ591" s="81"/>
      <c r="AK591" s="81"/>
      <c r="AL591" s="81"/>
      <c r="AM591" s="81"/>
      <c r="AN591" s="81"/>
      <c r="AO591" s="81" t="str">
        <f aca="false">D591</f>
        <v>Arista</v>
      </c>
      <c r="AP591" s="1" t="s">
        <v>189</v>
      </c>
      <c r="AQ591" s="1"/>
      <c r="AR591" s="1"/>
      <c r="AS591" s="1"/>
      <c r="AT591" s="1"/>
      <c r="AU591" s="1"/>
      <c r="AV591" s="1"/>
      <c r="AW591" s="1"/>
      <c r="AX591" s="1"/>
      <c r="AY591" s="1"/>
      <c r="AZ591" s="1"/>
      <c r="BA591" s="1"/>
      <c r="BB591" s="1"/>
      <c r="BC591" s="1"/>
      <c r="BD591" s="1"/>
      <c r="BE591" s="1"/>
      <c r="BF591" s="1" t="s">
        <v>14668</v>
      </c>
      <c r="BG591" s="1" t="s">
        <v>183</v>
      </c>
      <c r="BH591" s="1"/>
      <c r="BI591" s="1"/>
    </row>
    <row r="592" customFormat="false" ht="12.75" hidden="false" customHeight="false" outlineLevel="0" collapsed="false">
      <c r="A592" s="1" t="s">
        <v>605</v>
      </c>
      <c r="B592" s="1" t="s">
        <v>606</v>
      </c>
      <c r="C592" s="1" t="s">
        <v>177</v>
      </c>
      <c r="D592" s="1" t="s">
        <v>82</v>
      </c>
      <c r="E592" s="1" t="s">
        <v>607</v>
      </c>
      <c r="F592" s="1" t="s">
        <v>15125</v>
      </c>
      <c r="G592" s="1" t="n">
        <v>96</v>
      </c>
      <c r="H592" s="1" t="n">
        <v>500</v>
      </c>
      <c r="I592" s="101" t="s">
        <v>188</v>
      </c>
      <c r="J592" s="1"/>
      <c r="K592" s="1" t="n">
        <f aca="false">IFERROR(VLOOKUP(A592,'[2]Pivot HorizontalMRP'!$A$4:$B$2689,2,0),0)</f>
        <v>0</v>
      </c>
      <c r="L592" s="1" t="n">
        <f aca="false">IFERROR(VLOOKUP(A592,'[2]Pivot HorizontalMRP'!$A$4:$C$2689,3,0),0)</f>
        <v>690</v>
      </c>
      <c r="M592" s="1" t="n">
        <f aca="false">IFERROR(VLOOKUP(A592,'[2]Pivot HorizontalMRP'!$A$4:$D$2689,0.4,0),0)</f>
        <v>0</v>
      </c>
      <c r="N592" s="1" t="n">
        <f aca="false">IFERROR(VLOOKUP(A592,'[2]Pivot HorizontalMRP'!$A$4:$E$2689,5,0),0)</f>
        <v>0</v>
      </c>
      <c r="O592" s="1" t="n">
        <f aca="false">K592+L592</f>
        <v>690</v>
      </c>
      <c r="P592" s="1" t="n">
        <f aca="false">K592+L592+M592+N592</f>
        <v>690</v>
      </c>
      <c r="Q592" s="1" t="n">
        <f aca="false">IFERROR(VLOOKUP(A592,'[2]Pivot HorizontalMRP'!$A$4:$F$2689,6,0),0)</f>
        <v>1419</v>
      </c>
      <c r="R592" s="1" t="n">
        <f aca="false">IFERROR(VLOOKUP(A592,'[2]Pivot HorizontalMRP'!$A$4:$G$2689,7,0),0)</f>
        <v>722</v>
      </c>
      <c r="S592" s="1" t="n">
        <f aca="false">IFERROR(VLOOKUP(A592,'[2]Pivot HorizontalMRP'!$A$4:$H$2689,8,0),0)</f>
        <v>708</v>
      </c>
      <c r="T592" s="1" t="n">
        <f aca="false">IFERROR(VLOOKUP(A592,'[2]Pivot HorizontalMRP'!$A$4:$I$2689,9,0),0)</f>
        <v>718</v>
      </c>
      <c r="U592" s="1" t="n">
        <f aca="false">IF(I592="delivery",O592-SUM(Q592+R592),IF(I592="PO",P592-SUM(Q592:R592)))</f>
        <v>-1451</v>
      </c>
      <c r="V592" s="81" t="n">
        <v>14.2849</v>
      </c>
      <c r="W592" s="81"/>
      <c r="X592" s="81" t="n">
        <f aca="false">W592-V592</f>
        <v>-14.2849</v>
      </c>
      <c r="Y592" s="81"/>
      <c r="Z592" s="81"/>
      <c r="AA592" s="81" t="n">
        <v>14.3413</v>
      </c>
      <c r="AB592" s="81"/>
      <c r="AC592" s="81"/>
      <c r="AD592" s="81"/>
      <c r="AE592" s="81"/>
      <c r="AF592" s="81"/>
      <c r="AG592" s="81"/>
      <c r="AH592" s="81"/>
      <c r="AI592" s="81"/>
      <c r="AJ592" s="81"/>
      <c r="AK592" s="81"/>
      <c r="AL592" s="81"/>
      <c r="AM592" s="81"/>
      <c r="AN592" s="81"/>
      <c r="AO592" s="81" t="str">
        <f aca="false">D592</f>
        <v>Arista</v>
      </c>
      <c r="AP592" s="1" t="s">
        <v>189</v>
      </c>
      <c r="AQ592" s="1"/>
      <c r="AR592" s="1"/>
      <c r="AS592" s="1"/>
      <c r="AT592" s="1"/>
      <c r="AU592" s="1"/>
      <c r="AV592" s="1"/>
      <c r="AW592" s="1"/>
      <c r="AX592" s="1"/>
      <c r="AY592" s="1"/>
      <c r="AZ592" s="1"/>
      <c r="BA592" s="1"/>
      <c r="BB592" s="1"/>
      <c r="BC592" s="1"/>
      <c r="BD592" s="1"/>
      <c r="BE592" s="1"/>
      <c r="BF592" s="1" t="s">
        <v>14668</v>
      </c>
      <c r="BG592" s="1" t="s">
        <v>183</v>
      </c>
      <c r="BH592" s="1"/>
      <c r="BI592" s="1"/>
    </row>
    <row r="593" customFormat="false" ht="12.75" hidden="false" customHeight="false" outlineLevel="0" collapsed="false">
      <c r="A593" s="1" t="s">
        <v>609</v>
      </c>
      <c r="B593" s="1" t="s">
        <v>610</v>
      </c>
      <c r="C593" s="1" t="s">
        <v>177</v>
      </c>
      <c r="D593" s="1" t="s">
        <v>82</v>
      </c>
      <c r="E593" s="1" t="s">
        <v>15126</v>
      </c>
      <c r="F593" s="1" t="s">
        <v>612</v>
      </c>
      <c r="G593" s="1" t="n">
        <v>71</v>
      </c>
      <c r="H593" s="1" t="n">
        <v>2500</v>
      </c>
      <c r="I593" s="101" t="s">
        <v>188</v>
      </c>
      <c r="J593" s="1"/>
      <c r="K593" s="1" t="n">
        <f aca="false">IFERROR(VLOOKUP(A593,'[2]Pivot HorizontalMRP'!$A$4:$B$2689,2,0),0)</f>
        <v>0</v>
      </c>
      <c r="L593" s="1" t="n">
        <f aca="false">IFERROR(VLOOKUP(A593,'[2]Pivot HorizontalMRP'!$A$4:$C$2689,3,0),0)</f>
        <v>3943</v>
      </c>
      <c r="M593" s="1" t="n">
        <f aca="false">IFERROR(VLOOKUP(A593,'[2]Pivot HorizontalMRP'!$A$4:$D$2689,0.4,0),0)</f>
        <v>0</v>
      </c>
      <c r="N593" s="1" t="n">
        <f aca="false">IFERROR(VLOOKUP(A593,'[2]Pivot HorizontalMRP'!$A$4:$E$2689,5,0),0)</f>
        <v>0</v>
      </c>
      <c r="O593" s="1" t="n">
        <f aca="false">K593+L593</f>
        <v>3943</v>
      </c>
      <c r="P593" s="1" t="n">
        <f aca="false">K593+L593+M593+N593</f>
        <v>3943</v>
      </c>
      <c r="Q593" s="1" t="n">
        <f aca="false">IFERROR(VLOOKUP(A593,'[2]Pivot HorizontalMRP'!$A$4:$F$2689,6,0),0)</f>
        <v>170</v>
      </c>
      <c r="R593" s="1" t="n">
        <f aca="false">IFERROR(VLOOKUP(A593,'[2]Pivot HorizontalMRP'!$A$4:$G$2689,7,0),0)</f>
        <v>3072</v>
      </c>
      <c r="S593" s="1" t="n">
        <f aca="false">IFERROR(VLOOKUP(A593,'[2]Pivot HorizontalMRP'!$A$4:$H$2689,8,0),0)</f>
        <v>1571</v>
      </c>
      <c r="T593" s="1" t="n">
        <f aca="false">IFERROR(VLOOKUP(A593,'[2]Pivot HorizontalMRP'!$A$4:$I$2689,9,0),0)</f>
        <v>1967</v>
      </c>
      <c r="U593" s="1" t="n">
        <f aca="false">IF(I593="delivery",O593-SUM(Q593+R593),IF(I593="PO",P593-SUM(Q593:R593)))</f>
        <v>701</v>
      </c>
      <c r="V593" s="81" t="n">
        <v>2.32</v>
      </c>
      <c r="W593" s="81"/>
      <c r="X593" s="81" t="n">
        <f aca="false">W593-V593</f>
        <v>-2.32</v>
      </c>
      <c r="Y593" s="81"/>
      <c r="Z593" s="81"/>
      <c r="AA593" s="81" t="n">
        <v>2.3</v>
      </c>
      <c r="AB593" s="81"/>
      <c r="AC593" s="81"/>
      <c r="AD593" s="81"/>
      <c r="AE593" s="81"/>
      <c r="AF593" s="81"/>
      <c r="AG593" s="81"/>
      <c r="AH593" s="81"/>
      <c r="AI593" s="81"/>
      <c r="AJ593" s="81"/>
      <c r="AK593" s="81"/>
      <c r="AL593" s="81"/>
      <c r="AM593" s="81"/>
      <c r="AN593" s="81"/>
      <c r="AO593" s="81" t="str">
        <f aca="false">D593</f>
        <v>Arista</v>
      </c>
      <c r="AP593" s="1" t="s">
        <v>189</v>
      </c>
      <c r="AQ593" s="1"/>
      <c r="AR593" s="1"/>
      <c r="AS593" s="1"/>
      <c r="AT593" s="1"/>
      <c r="AU593" s="1"/>
      <c r="AV593" s="1"/>
      <c r="AW593" s="1"/>
      <c r="AX593" s="1"/>
      <c r="AY593" s="1"/>
      <c r="AZ593" s="1"/>
      <c r="BA593" s="1"/>
      <c r="BB593" s="1"/>
      <c r="BC593" s="1"/>
      <c r="BD593" s="1"/>
      <c r="BE593" s="1"/>
      <c r="BF593" s="1" t="s">
        <v>14668</v>
      </c>
      <c r="BG593" s="1" t="s">
        <v>183</v>
      </c>
      <c r="BH593" s="1"/>
      <c r="BI593" s="1"/>
    </row>
    <row r="594" customFormat="false" ht="12.75" hidden="false" customHeight="false" outlineLevel="0" collapsed="false">
      <c r="A594" s="1" t="s">
        <v>625</v>
      </c>
      <c r="B594" s="1" t="s">
        <v>626</v>
      </c>
      <c r="C594" s="1" t="s">
        <v>177</v>
      </c>
      <c r="D594" s="1" t="s">
        <v>82</v>
      </c>
      <c r="E594" s="1" t="s">
        <v>627</v>
      </c>
      <c r="F594" s="1" t="s">
        <v>628</v>
      </c>
      <c r="G594" s="1" t="n">
        <v>66</v>
      </c>
      <c r="H594" s="1" t="n">
        <v>1000</v>
      </c>
      <c r="I594" s="101" t="s">
        <v>188</v>
      </c>
      <c r="J594" s="1"/>
      <c r="K594" s="1" t="n">
        <f aca="false">IFERROR(VLOOKUP(A594,'[2]Pivot HorizontalMRP'!$A$4:$B$2689,2,0),0)</f>
        <v>1259</v>
      </c>
      <c r="L594" s="1" t="n">
        <f aca="false">IFERROR(VLOOKUP(A594,'[2]Pivot HorizontalMRP'!$A$4:$C$2689,3,0),0)</f>
        <v>40</v>
      </c>
      <c r="M594" s="1" t="n">
        <f aca="false">IFERROR(VLOOKUP(A594,'[2]Pivot HorizontalMRP'!$A$4:$D$2689,0.4,0),0)</f>
        <v>0</v>
      </c>
      <c r="N594" s="1" t="n">
        <f aca="false">IFERROR(VLOOKUP(A594,'[2]Pivot HorizontalMRP'!$A$4:$E$2689,5,0),0)</f>
        <v>0</v>
      </c>
      <c r="O594" s="1" t="n">
        <f aca="false">K594+L594</f>
        <v>1299</v>
      </c>
      <c r="P594" s="1" t="n">
        <f aca="false">K594+L594+M594+N594</f>
        <v>1299</v>
      </c>
      <c r="Q594" s="1" t="n">
        <f aca="false">IFERROR(VLOOKUP(A594,'[2]Pivot HorizontalMRP'!$A$4:$F$2689,6,0),0)</f>
        <v>104</v>
      </c>
      <c r="R594" s="1" t="n">
        <f aca="false">IFERROR(VLOOKUP(A594,'[2]Pivot HorizontalMRP'!$A$4:$G$2689,7,0),0)</f>
        <v>0</v>
      </c>
      <c r="S594" s="1" t="n">
        <f aca="false">IFERROR(VLOOKUP(A594,'[2]Pivot HorizontalMRP'!$A$4:$H$2689,8,0),0)</f>
        <v>0</v>
      </c>
      <c r="T594" s="1" t="n">
        <f aca="false">IFERROR(VLOOKUP(A594,'[2]Pivot HorizontalMRP'!$A$4:$I$2689,9,0),0)</f>
        <v>0</v>
      </c>
      <c r="U594" s="1" t="n">
        <f aca="false">IF(I594="delivery",O594-SUM(Q594+R594),IF(I594="PO",P594-SUM(Q594:R594)))</f>
        <v>1195</v>
      </c>
      <c r="V594" s="81" t="n">
        <v>2.2</v>
      </c>
      <c r="W594" s="81"/>
      <c r="X594" s="81" t="n">
        <f aca="false">W594-V594</f>
        <v>-2.2</v>
      </c>
      <c r="Y594" s="81"/>
      <c r="Z594" s="81"/>
      <c r="AA594" s="81" t="n">
        <v>2.2</v>
      </c>
      <c r="AB594" s="81"/>
      <c r="AC594" s="81"/>
      <c r="AD594" s="81"/>
      <c r="AE594" s="81"/>
      <c r="AF594" s="81"/>
      <c r="AG594" s="81"/>
      <c r="AH594" s="81"/>
      <c r="AI594" s="81"/>
      <c r="AJ594" s="81"/>
      <c r="AK594" s="81"/>
      <c r="AL594" s="81"/>
      <c r="AM594" s="81"/>
      <c r="AN594" s="81"/>
      <c r="AO594" s="81" t="str">
        <f aca="false">D594</f>
        <v>Arista</v>
      </c>
      <c r="AP594" s="1" t="s">
        <v>189</v>
      </c>
      <c r="AQ594" s="1"/>
      <c r="AR594" s="1"/>
      <c r="AS594" s="1"/>
      <c r="AT594" s="1"/>
      <c r="AU594" s="1"/>
      <c r="AV594" s="1"/>
      <c r="AW594" s="1"/>
      <c r="AX594" s="1"/>
      <c r="AY594" s="1"/>
      <c r="AZ594" s="1"/>
      <c r="BA594" s="1"/>
      <c r="BB594" s="1"/>
      <c r="BC594" s="1"/>
      <c r="BD594" s="1"/>
      <c r="BE594" s="1"/>
      <c r="BF594" s="1" t="s">
        <v>14668</v>
      </c>
      <c r="BG594" s="1" t="s">
        <v>183</v>
      </c>
      <c r="BH594" s="1"/>
      <c r="BI594" s="1"/>
    </row>
    <row r="595" customFormat="false" ht="12.75" hidden="false" customHeight="false" outlineLevel="0" collapsed="false">
      <c r="A595" s="103" t="s">
        <v>15127</v>
      </c>
      <c r="B595" s="104" t="s">
        <v>15128</v>
      </c>
      <c r="C595" s="99" t="s">
        <v>177</v>
      </c>
      <c r="D595" s="99" t="s">
        <v>82</v>
      </c>
      <c r="E595" s="99" t="s">
        <v>15129</v>
      </c>
      <c r="F595" s="99" t="s">
        <v>15130</v>
      </c>
      <c r="G595" s="99" t="n">
        <v>81</v>
      </c>
      <c r="H595" s="99" t="n">
        <v>1</v>
      </c>
      <c r="I595" s="108" t="s">
        <v>188</v>
      </c>
      <c r="K595" s="1" t="n">
        <f aca="false">IFERROR(VLOOKUP(A595,'[2]Pivot HorizontalMRP'!$A$4:$B$2689,2,0),0)</f>
        <v>0</v>
      </c>
      <c r="L595" s="1" t="n">
        <f aca="false">IFERROR(VLOOKUP(A595,'[2]Pivot HorizontalMRP'!$A$4:$C$2689,3,0),0)</f>
        <v>50</v>
      </c>
      <c r="M595" s="1" t="n">
        <f aca="false">IFERROR(VLOOKUP(A595,'[2]Pivot HorizontalMRP'!$A$4:$D$2689,0.4,0),0)</f>
        <v>0</v>
      </c>
      <c r="N595" s="1" t="n">
        <f aca="false">IFERROR(VLOOKUP(A595,'[2]Pivot HorizontalMRP'!$A$4:$E$2689,5,0),0)</f>
        <v>0</v>
      </c>
      <c r="O595" s="1" t="n">
        <f aca="false">K595+L595</f>
        <v>50</v>
      </c>
      <c r="P595" s="1" t="n">
        <f aca="false">K595+L595+M595+N595</f>
        <v>50</v>
      </c>
      <c r="Q595" s="1" t="n">
        <f aca="false">IFERROR(VLOOKUP(A595,'[2]Pivot HorizontalMRP'!$A$4:$F$2689,6,0),0)</f>
        <v>0</v>
      </c>
      <c r="R595" s="1" t="n">
        <f aca="false">IFERROR(VLOOKUP(A595,'[2]Pivot HorizontalMRP'!$A$4:$G$2689,7,0),0)</f>
        <v>0</v>
      </c>
      <c r="S595" s="1" t="n">
        <f aca="false">IFERROR(VLOOKUP(A595,'[2]Pivot HorizontalMRP'!$A$4:$H$2689,8,0),0)</f>
        <v>0</v>
      </c>
      <c r="T595" s="1" t="n">
        <f aca="false">IFERROR(VLOOKUP(A595,'[2]Pivot HorizontalMRP'!$A$4:$I$2689,9,0),0)</f>
        <v>0</v>
      </c>
      <c r="U595" s="1" t="n">
        <f aca="false">IF(I595="delivery",O595-SUM(Q595+R595),IF(I595="PO",P595-SUM(Q595:R595)))</f>
        <v>50</v>
      </c>
      <c r="V595" s="99" t="n">
        <v>17.7389</v>
      </c>
      <c r="X595" s="81" t="n">
        <f aca="false">W595-V595</f>
        <v>-17.7389</v>
      </c>
      <c r="AA595" s="81" t="n">
        <v>17.7389</v>
      </c>
      <c r="AF595" s="81"/>
      <c r="AO595" s="81" t="str">
        <f aca="false">D595</f>
        <v>Arista</v>
      </c>
      <c r="AP595" s="108" t="s">
        <v>189</v>
      </c>
      <c r="BF595" s="99" t="s">
        <v>719</v>
      </c>
      <c r="BG595" s="1" t="s">
        <v>183</v>
      </c>
    </row>
    <row r="596" customFormat="false" ht="12.75" hidden="false" customHeight="false" outlineLevel="0" collapsed="false">
      <c r="A596" s="1" t="s">
        <v>633</v>
      </c>
      <c r="B596" s="1" t="s">
        <v>634</v>
      </c>
      <c r="C596" s="1" t="s">
        <v>177</v>
      </c>
      <c r="D596" s="1" t="s">
        <v>82</v>
      </c>
      <c r="E596" s="1" t="s">
        <v>15131</v>
      </c>
      <c r="F596" s="1" t="s">
        <v>636</v>
      </c>
      <c r="G596" s="1" t="n">
        <v>71</v>
      </c>
      <c r="H596" s="1" t="n">
        <v>1000</v>
      </c>
      <c r="I596" s="101" t="s">
        <v>188</v>
      </c>
      <c r="J596" s="1"/>
      <c r="K596" s="1" t="n">
        <f aca="false">IFERROR(VLOOKUP(A596,'[2]Pivot HorizontalMRP'!$A$4:$B$2689,2,0),0)</f>
        <v>692</v>
      </c>
      <c r="L596" s="1" t="n">
        <f aca="false">IFERROR(VLOOKUP(A596,'[2]Pivot HorizontalMRP'!$A$4:$C$2689,3,0),0)</f>
        <v>199</v>
      </c>
      <c r="M596" s="1" t="n">
        <f aca="false">IFERROR(VLOOKUP(A596,'[2]Pivot HorizontalMRP'!$A$4:$D$2689,0.4,0),0)</f>
        <v>0</v>
      </c>
      <c r="N596" s="1" t="n">
        <f aca="false">IFERROR(VLOOKUP(A596,'[2]Pivot HorizontalMRP'!$A$4:$E$2689,5,0),0)</f>
        <v>0</v>
      </c>
      <c r="O596" s="1" t="n">
        <f aca="false">K596+L596</f>
        <v>891</v>
      </c>
      <c r="P596" s="1" t="n">
        <f aca="false">K596+L596+M596+N596</f>
        <v>891</v>
      </c>
      <c r="Q596" s="1" t="n">
        <f aca="false">IFERROR(VLOOKUP(A596,'[2]Pivot HorizontalMRP'!$A$4:$F$2689,6,0),0)</f>
        <v>367</v>
      </c>
      <c r="R596" s="1" t="n">
        <f aca="false">IFERROR(VLOOKUP(A596,'[2]Pivot HorizontalMRP'!$A$4:$G$2689,7,0),0)</f>
        <v>249</v>
      </c>
      <c r="S596" s="1" t="n">
        <f aca="false">IFERROR(VLOOKUP(A596,'[2]Pivot HorizontalMRP'!$A$4:$H$2689,8,0),0)</f>
        <v>138</v>
      </c>
      <c r="T596" s="1" t="n">
        <f aca="false">IFERROR(VLOOKUP(A596,'[2]Pivot HorizontalMRP'!$A$4:$I$2689,9,0),0)</f>
        <v>138</v>
      </c>
      <c r="U596" s="1" t="n">
        <f aca="false">IF(I596="delivery",O596-SUM(Q596+R596),IF(I596="PO",P596-SUM(Q596:R596)))</f>
        <v>275</v>
      </c>
      <c r="V596" s="81" t="n">
        <v>2.333</v>
      </c>
      <c r="W596" s="81"/>
      <c r="X596" s="81" t="n">
        <f aca="false">W596-V596</f>
        <v>-2.333</v>
      </c>
      <c r="Y596" s="81"/>
      <c r="Z596" s="81"/>
      <c r="AA596" s="81"/>
      <c r="AB596" s="81"/>
      <c r="AC596" s="81"/>
      <c r="AD596" s="81"/>
      <c r="AE596" s="81"/>
      <c r="AF596" s="81"/>
      <c r="AG596" s="81"/>
      <c r="AH596" s="81"/>
      <c r="AI596" s="81"/>
      <c r="AJ596" s="81"/>
      <c r="AK596" s="81"/>
      <c r="AL596" s="81"/>
      <c r="AM596" s="81"/>
      <c r="AN596" s="81"/>
      <c r="AO596" s="81" t="str">
        <f aca="false">D596</f>
        <v>Arista</v>
      </c>
      <c r="AP596" s="1" t="s">
        <v>189</v>
      </c>
      <c r="AQ596" s="1"/>
      <c r="AR596" s="1"/>
      <c r="AS596" s="1"/>
      <c r="AT596" s="1"/>
      <c r="AU596" s="1"/>
      <c r="AV596" s="1"/>
      <c r="AW596" s="1"/>
      <c r="AX596" s="1"/>
      <c r="AY596" s="1"/>
      <c r="AZ596" s="1"/>
      <c r="BA596" s="1"/>
      <c r="BB596" s="1"/>
      <c r="BC596" s="1"/>
      <c r="BD596" s="1"/>
      <c r="BE596" s="1"/>
      <c r="BF596" s="1" t="s">
        <v>14668</v>
      </c>
      <c r="BG596" s="1" t="s">
        <v>183</v>
      </c>
      <c r="BH596" s="1"/>
      <c r="BI596" s="1"/>
    </row>
    <row r="597" customFormat="false" ht="12.75" hidden="false" customHeight="false" outlineLevel="0" collapsed="false">
      <c r="A597" s="1" t="s">
        <v>637</v>
      </c>
      <c r="B597" s="1" t="s">
        <v>638</v>
      </c>
      <c r="C597" s="1" t="s">
        <v>177</v>
      </c>
      <c r="D597" s="1" t="s">
        <v>82</v>
      </c>
      <c r="E597" s="1" t="s">
        <v>15132</v>
      </c>
      <c r="F597" s="1" t="s">
        <v>640</v>
      </c>
      <c r="G597" s="1" t="n">
        <v>101</v>
      </c>
      <c r="H597" s="1" t="n">
        <v>1000</v>
      </c>
      <c r="I597" s="101" t="s">
        <v>188</v>
      </c>
      <c r="J597" s="1"/>
      <c r="K597" s="1" t="n">
        <f aca="false">IFERROR(VLOOKUP(A597,'[2]Pivot HorizontalMRP'!$A$4:$B$2689,2,0),0)</f>
        <v>0</v>
      </c>
      <c r="L597" s="1" t="n">
        <f aca="false">IFERROR(VLOOKUP(A597,'[2]Pivot HorizontalMRP'!$A$4:$C$2689,3,0),0)</f>
        <v>1943</v>
      </c>
      <c r="M597" s="1" t="n">
        <f aca="false">IFERROR(VLOOKUP(A597,'[2]Pivot HorizontalMRP'!$A$4:$D$2689,0.4,0),0)</f>
        <v>0</v>
      </c>
      <c r="N597" s="1" t="n">
        <f aca="false">IFERROR(VLOOKUP(A597,'[2]Pivot HorizontalMRP'!$A$4:$E$2689,5,0),0)</f>
        <v>0</v>
      </c>
      <c r="O597" s="1" t="n">
        <f aca="false">K597+L597</f>
        <v>1943</v>
      </c>
      <c r="P597" s="1" t="n">
        <f aca="false">K597+L597+M597+N597</f>
        <v>1943</v>
      </c>
      <c r="Q597" s="1" t="n">
        <f aca="false">IFERROR(VLOOKUP(A597,'[2]Pivot HorizontalMRP'!$A$4:$F$2689,6,0),0)</f>
        <v>900</v>
      </c>
      <c r="R597" s="1" t="n">
        <f aca="false">IFERROR(VLOOKUP(A597,'[2]Pivot HorizontalMRP'!$A$4:$G$2689,7,0),0)</f>
        <v>1227</v>
      </c>
      <c r="S597" s="1" t="n">
        <f aca="false">IFERROR(VLOOKUP(A597,'[2]Pivot HorizontalMRP'!$A$4:$H$2689,8,0),0)</f>
        <v>1273</v>
      </c>
      <c r="T597" s="1" t="n">
        <f aca="false">IFERROR(VLOOKUP(A597,'[2]Pivot HorizontalMRP'!$A$4:$I$2689,9,0),0)</f>
        <v>984</v>
      </c>
      <c r="U597" s="1" t="n">
        <f aca="false">IF(I597="delivery",O597-SUM(Q597+R597),IF(I597="PO",P597-SUM(Q597:R597)))</f>
        <v>-184</v>
      </c>
      <c r="V597" s="81" t="n">
        <v>2.15</v>
      </c>
      <c r="W597" s="81"/>
      <c r="X597" s="81" t="n">
        <f aca="false">W597-V597</f>
        <v>-2.15</v>
      </c>
      <c r="Y597" s="81"/>
      <c r="Z597" s="81"/>
      <c r="AA597" s="81"/>
      <c r="AB597" s="81"/>
      <c r="AC597" s="81"/>
      <c r="AD597" s="81"/>
      <c r="AE597" s="81"/>
      <c r="AF597" s="81"/>
      <c r="AG597" s="81"/>
      <c r="AH597" s="81"/>
      <c r="AI597" s="81"/>
      <c r="AJ597" s="81"/>
      <c r="AK597" s="81"/>
      <c r="AL597" s="81"/>
      <c r="AM597" s="81"/>
      <c r="AN597" s="81"/>
      <c r="AO597" s="81" t="str">
        <f aca="false">D597</f>
        <v>Arista</v>
      </c>
      <c r="AP597" s="1" t="s">
        <v>189</v>
      </c>
      <c r="AQ597" s="1"/>
      <c r="AR597" s="1"/>
      <c r="AS597" s="1"/>
      <c r="AT597" s="1"/>
      <c r="AU597" s="1"/>
      <c r="AV597" s="1"/>
      <c r="AW597" s="1"/>
      <c r="AX597" s="1"/>
      <c r="AY597" s="1"/>
      <c r="AZ597" s="1"/>
      <c r="BA597" s="1"/>
      <c r="BB597" s="1"/>
      <c r="BC597" s="1"/>
      <c r="BD597" s="1"/>
      <c r="BE597" s="1"/>
      <c r="BF597" s="1" t="s">
        <v>14668</v>
      </c>
      <c r="BG597" s="1" t="s">
        <v>183</v>
      </c>
      <c r="BH597" s="1"/>
      <c r="BI597" s="1"/>
    </row>
    <row r="598" customFormat="false" ht="12.75" hidden="false" customHeight="false" outlineLevel="0" collapsed="false">
      <c r="A598" s="1" t="s">
        <v>641</v>
      </c>
      <c r="B598" s="1" t="s">
        <v>642</v>
      </c>
      <c r="C598" s="1" t="s">
        <v>177</v>
      </c>
      <c r="D598" s="1" t="s">
        <v>82</v>
      </c>
      <c r="E598" s="1" t="s">
        <v>643</v>
      </c>
      <c r="F598" s="1" t="s">
        <v>644</v>
      </c>
      <c r="G598" s="1" t="n">
        <v>81</v>
      </c>
      <c r="H598" s="1" t="n">
        <v>100</v>
      </c>
      <c r="I598" s="101" t="s">
        <v>188</v>
      </c>
      <c r="J598" s="1"/>
      <c r="K598" s="1" t="n">
        <f aca="false">IFERROR(VLOOKUP(A598,'[2]Pivot HorizontalMRP'!$A$4:$B$2689,2,0),0)</f>
        <v>0</v>
      </c>
      <c r="L598" s="1" t="n">
        <f aca="false">IFERROR(VLOOKUP(A598,'[2]Pivot HorizontalMRP'!$A$4:$C$2689,3,0),0)</f>
        <v>141</v>
      </c>
      <c r="M598" s="1" t="n">
        <f aca="false">IFERROR(VLOOKUP(A598,'[2]Pivot HorizontalMRP'!$A$4:$D$2689,0.4,0),0)</f>
        <v>0</v>
      </c>
      <c r="N598" s="1" t="n">
        <f aca="false">IFERROR(VLOOKUP(A598,'[2]Pivot HorizontalMRP'!$A$4:$E$2689,5,0),0)</f>
        <v>0</v>
      </c>
      <c r="O598" s="1" t="n">
        <f aca="false">K598+L598</f>
        <v>141</v>
      </c>
      <c r="P598" s="1" t="n">
        <f aca="false">K598+L598+M598+N598</f>
        <v>141</v>
      </c>
      <c r="Q598" s="1" t="n">
        <f aca="false">IFERROR(VLOOKUP(A598,'[2]Pivot HorizontalMRP'!$A$4:$F$2689,6,0),0)</f>
        <v>466</v>
      </c>
      <c r="R598" s="1" t="n">
        <f aca="false">IFERROR(VLOOKUP(A598,'[2]Pivot HorizontalMRP'!$A$4:$G$2689,7,0),0)</f>
        <v>289</v>
      </c>
      <c r="S598" s="1" t="n">
        <f aca="false">IFERROR(VLOOKUP(A598,'[2]Pivot HorizontalMRP'!$A$4:$H$2689,8,0),0)</f>
        <v>289</v>
      </c>
      <c r="T598" s="1" t="n">
        <f aca="false">IFERROR(VLOOKUP(A598,'[2]Pivot HorizontalMRP'!$A$4:$I$2689,9,0),0)</f>
        <v>289</v>
      </c>
      <c r="U598" s="1" t="n">
        <f aca="false">IF(I598="delivery",O598-SUM(Q598+R598),IF(I598="PO",P598-SUM(Q598:R598)))</f>
        <v>-614</v>
      </c>
      <c r="V598" s="81" t="n">
        <v>13.997059</v>
      </c>
      <c r="W598" s="81"/>
      <c r="X598" s="81" t="n">
        <f aca="false">W598-V598</f>
        <v>-13.997059</v>
      </c>
      <c r="Y598" s="81"/>
      <c r="Z598" s="81"/>
      <c r="AA598" s="81" t="n">
        <v>15.0506</v>
      </c>
      <c r="AB598" s="81"/>
      <c r="AC598" s="81"/>
      <c r="AD598" s="81"/>
      <c r="AE598" s="81"/>
      <c r="AF598" s="81"/>
      <c r="AG598" s="81"/>
      <c r="AH598" s="81"/>
      <c r="AI598" s="81"/>
      <c r="AJ598" s="81"/>
      <c r="AK598" s="81"/>
      <c r="AL598" s="81"/>
      <c r="AM598" s="81"/>
      <c r="AN598" s="81"/>
      <c r="AO598" s="81" t="str">
        <f aca="false">D598</f>
        <v>Arista</v>
      </c>
      <c r="AP598" s="1" t="s">
        <v>189</v>
      </c>
      <c r="AQ598" s="1"/>
      <c r="AR598" s="1"/>
      <c r="AS598" s="1"/>
      <c r="AT598" s="1"/>
      <c r="AU598" s="1"/>
      <c r="AV598" s="1"/>
      <c r="AW598" s="1"/>
      <c r="AX598" s="1"/>
      <c r="AY598" s="1"/>
      <c r="AZ598" s="1"/>
      <c r="BA598" s="1"/>
      <c r="BB598" s="1"/>
      <c r="BC598" s="1"/>
      <c r="BD598" s="1"/>
      <c r="BE598" s="1"/>
      <c r="BF598" s="1" t="s">
        <v>14668</v>
      </c>
      <c r="BG598" s="1" t="s">
        <v>183</v>
      </c>
      <c r="BH598" s="1"/>
      <c r="BI598" s="1"/>
    </row>
    <row r="599" customFormat="false" ht="12.75" hidden="false" customHeight="false" outlineLevel="0" collapsed="false">
      <c r="A599" s="1" t="s">
        <v>645</v>
      </c>
      <c r="B599" s="1" t="s">
        <v>646</v>
      </c>
      <c r="C599" s="1" t="s">
        <v>177</v>
      </c>
      <c r="D599" s="1" t="s">
        <v>82</v>
      </c>
      <c r="E599" s="1" t="s">
        <v>647</v>
      </c>
      <c r="F599" s="1" t="s">
        <v>648</v>
      </c>
      <c r="G599" s="1" t="n">
        <v>71</v>
      </c>
      <c r="H599" s="1" t="n">
        <v>500</v>
      </c>
      <c r="I599" s="101" t="s">
        <v>188</v>
      </c>
      <c r="J599" s="1"/>
      <c r="K599" s="1" t="n">
        <f aca="false">IFERROR(VLOOKUP(A599,'[2]Pivot HorizontalMRP'!$A$4:$B$2689,2,0),0)</f>
        <v>0</v>
      </c>
      <c r="L599" s="1" t="n">
        <f aca="false">IFERROR(VLOOKUP(A599,'[2]Pivot HorizontalMRP'!$A$4:$C$2689,3,0),0)</f>
        <v>389</v>
      </c>
      <c r="M599" s="1" t="n">
        <f aca="false">IFERROR(VLOOKUP(A599,'[2]Pivot HorizontalMRP'!$A$4:$D$2689,0.4,0),0)</f>
        <v>0</v>
      </c>
      <c r="N599" s="1" t="n">
        <f aca="false">IFERROR(VLOOKUP(A599,'[2]Pivot HorizontalMRP'!$A$4:$E$2689,5,0),0)</f>
        <v>0</v>
      </c>
      <c r="O599" s="1" t="n">
        <f aca="false">K599+L599</f>
        <v>389</v>
      </c>
      <c r="P599" s="1" t="n">
        <f aca="false">K599+L599+M599+N599</f>
        <v>389</v>
      </c>
      <c r="Q599" s="1" t="n">
        <f aca="false">IFERROR(VLOOKUP(A599,'[2]Pivot HorizontalMRP'!$A$4:$F$2689,6,0),0)</f>
        <v>441</v>
      </c>
      <c r="R599" s="1" t="n">
        <f aca="false">IFERROR(VLOOKUP(A599,'[2]Pivot HorizontalMRP'!$A$4:$G$2689,7,0),0)</f>
        <v>289</v>
      </c>
      <c r="S599" s="1" t="n">
        <f aca="false">IFERROR(VLOOKUP(A599,'[2]Pivot HorizontalMRP'!$A$4:$H$2689,8,0),0)</f>
        <v>289</v>
      </c>
      <c r="T599" s="1" t="n">
        <f aca="false">IFERROR(VLOOKUP(A599,'[2]Pivot HorizontalMRP'!$A$4:$I$2689,9,0),0)</f>
        <v>289</v>
      </c>
      <c r="U599" s="1" t="n">
        <f aca="false">IF(I599="delivery",O599-SUM(Q599+R599),IF(I599="PO",P599-SUM(Q599:R599)))</f>
        <v>-341</v>
      </c>
      <c r="V599" s="81" t="n">
        <v>53.4133</v>
      </c>
      <c r="W599" s="81"/>
      <c r="X599" s="81" t="n">
        <f aca="false">W599-V599</f>
        <v>-53.4133</v>
      </c>
      <c r="Y599" s="81"/>
      <c r="Z599" s="81"/>
      <c r="AA599" s="81"/>
      <c r="AB599" s="81"/>
      <c r="AC599" s="81"/>
      <c r="AD599" s="81"/>
      <c r="AE599" s="81"/>
      <c r="AF599" s="81"/>
      <c r="AG599" s="81"/>
      <c r="AH599" s="81"/>
      <c r="AI599" s="81"/>
      <c r="AJ599" s="81"/>
      <c r="AK599" s="81"/>
      <c r="AL599" s="81"/>
      <c r="AM599" s="81"/>
      <c r="AN599" s="81"/>
      <c r="AO599" s="81" t="str">
        <f aca="false">D599</f>
        <v>Arista</v>
      </c>
      <c r="AP599" s="1" t="s">
        <v>189</v>
      </c>
      <c r="AQ599" s="1"/>
      <c r="AR599" s="1"/>
      <c r="AS599" s="1"/>
      <c r="AT599" s="1"/>
      <c r="AU599" s="1"/>
      <c r="AV599" s="1"/>
      <c r="AW599" s="1"/>
      <c r="AX599" s="1"/>
      <c r="AY599" s="1"/>
      <c r="AZ599" s="1"/>
      <c r="BA599" s="1"/>
      <c r="BB599" s="1"/>
      <c r="BC599" s="1"/>
      <c r="BD599" s="1"/>
      <c r="BE599" s="1"/>
      <c r="BF599" s="1" t="s">
        <v>14668</v>
      </c>
      <c r="BG599" s="1" t="s">
        <v>183</v>
      </c>
      <c r="BH599" s="1"/>
      <c r="BI599" s="1"/>
    </row>
    <row r="600" customFormat="false" ht="12.75" hidden="false" customHeight="false" outlineLevel="0" collapsed="false">
      <c r="A600" s="1" t="s">
        <v>657</v>
      </c>
      <c r="B600" s="1" t="s">
        <v>658</v>
      </c>
      <c r="C600" s="1" t="s">
        <v>177</v>
      </c>
      <c r="D600" s="1" t="s">
        <v>82</v>
      </c>
      <c r="E600" s="1" t="s">
        <v>659</v>
      </c>
      <c r="F600" s="1" t="s">
        <v>660</v>
      </c>
      <c r="G600" s="1" t="n">
        <v>71</v>
      </c>
      <c r="H600" s="1" t="n">
        <v>500</v>
      </c>
      <c r="I600" s="101" t="s">
        <v>188</v>
      </c>
      <c r="J600" s="1"/>
      <c r="K600" s="1" t="n">
        <f aca="false">IFERROR(VLOOKUP(A600,'[2]Pivot HorizontalMRP'!$A$4:$B$2689,2,0),0)</f>
        <v>444</v>
      </c>
      <c r="L600" s="1" t="n">
        <f aca="false">IFERROR(VLOOKUP(A600,'[2]Pivot HorizontalMRP'!$A$4:$C$2689,3,0),0)</f>
        <v>167</v>
      </c>
      <c r="M600" s="1" t="n">
        <f aca="false">IFERROR(VLOOKUP(A600,'[2]Pivot HorizontalMRP'!$A$4:$D$2689,0.4,0),0)</f>
        <v>0</v>
      </c>
      <c r="N600" s="1" t="n">
        <f aca="false">IFERROR(VLOOKUP(A600,'[2]Pivot HorizontalMRP'!$A$4:$E$2689,5,0),0)</f>
        <v>0</v>
      </c>
      <c r="O600" s="1" t="n">
        <f aca="false">K600+L600</f>
        <v>611</v>
      </c>
      <c r="P600" s="1" t="n">
        <f aca="false">K600+L600+M600+N600</f>
        <v>611</v>
      </c>
      <c r="Q600" s="1" t="n">
        <f aca="false">IFERROR(VLOOKUP(A600,'[2]Pivot HorizontalMRP'!$A$4:$F$2689,6,0),0)</f>
        <v>142</v>
      </c>
      <c r="R600" s="1" t="n">
        <f aca="false">IFERROR(VLOOKUP(A600,'[2]Pivot HorizontalMRP'!$A$4:$G$2689,7,0),0)</f>
        <v>0</v>
      </c>
      <c r="S600" s="1" t="n">
        <f aca="false">IFERROR(VLOOKUP(A600,'[2]Pivot HorizontalMRP'!$A$4:$H$2689,8,0),0)</f>
        <v>0</v>
      </c>
      <c r="T600" s="1" t="n">
        <f aca="false">IFERROR(VLOOKUP(A600,'[2]Pivot HorizontalMRP'!$A$4:$I$2689,9,0),0)</f>
        <v>0</v>
      </c>
      <c r="U600" s="1" t="n">
        <f aca="false">IF(I600="delivery",O600-SUM(Q600+R600),IF(I600="PO",P600-SUM(Q600:R600)))</f>
        <v>469</v>
      </c>
      <c r="V600" s="81" t="n">
        <v>485.46</v>
      </c>
      <c r="W600" s="81"/>
      <c r="X600" s="81" t="n">
        <f aca="false">W600-V600</f>
        <v>-485.46</v>
      </c>
      <c r="Y600" s="81"/>
      <c r="Z600" s="81"/>
      <c r="AA600" s="81" t="n">
        <v>485.46</v>
      </c>
      <c r="AB600" s="81"/>
      <c r="AC600" s="81"/>
      <c r="AD600" s="81"/>
      <c r="AE600" s="81"/>
      <c r="AF600" s="81"/>
      <c r="AG600" s="81"/>
      <c r="AH600" s="81"/>
      <c r="AI600" s="81"/>
      <c r="AJ600" s="81"/>
      <c r="AK600" s="81"/>
      <c r="AL600" s="81"/>
      <c r="AM600" s="81"/>
      <c r="AN600" s="81"/>
      <c r="AO600" s="81" t="str">
        <f aca="false">D600</f>
        <v>Arista</v>
      </c>
      <c r="AP600" s="1" t="s">
        <v>189</v>
      </c>
      <c r="AQ600" s="1"/>
      <c r="AR600" s="1"/>
      <c r="AS600" s="1"/>
      <c r="AT600" s="1"/>
      <c r="AU600" s="1"/>
      <c r="AV600" s="1"/>
      <c r="AW600" s="1"/>
      <c r="AX600" s="1"/>
      <c r="AY600" s="1"/>
      <c r="AZ600" s="1"/>
      <c r="BA600" s="1"/>
      <c r="BB600" s="1"/>
      <c r="BC600" s="1"/>
      <c r="BD600" s="1"/>
      <c r="BE600" s="1"/>
      <c r="BF600" s="1" t="s">
        <v>14668</v>
      </c>
      <c r="BG600" s="1" t="s">
        <v>183</v>
      </c>
      <c r="BH600" s="1"/>
      <c r="BI600" s="1"/>
    </row>
    <row r="601" customFormat="false" ht="12.75" hidden="false" customHeight="false" outlineLevel="0" collapsed="false">
      <c r="A601" s="1" t="s">
        <v>669</v>
      </c>
      <c r="B601" s="1" t="s">
        <v>670</v>
      </c>
      <c r="C601" s="1" t="s">
        <v>177</v>
      </c>
      <c r="D601" s="1" t="s">
        <v>82</v>
      </c>
      <c r="E601" s="1" t="s">
        <v>15133</v>
      </c>
      <c r="F601" s="1" t="s">
        <v>672</v>
      </c>
      <c r="G601" s="1" t="n">
        <v>66</v>
      </c>
      <c r="H601" s="1" t="n">
        <v>250</v>
      </c>
      <c r="I601" s="101" t="s">
        <v>188</v>
      </c>
      <c r="J601" s="1"/>
      <c r="K601" s="1" t="n">
        <f aca="false">IFERROR(VLOOKUP(A601,'[2]Pivot HorizontalMRP'!$A$4:$B$2689,2,0),0)</f>
        <v>0</v>
      </c>
      <c r="L601" s="1" t="n">
        <f aca="false">IFERROR(VLOOKUP(A601,'[2]Pivot HorizontalMRP'!$A$4:$C$2689,3,0),0)</f>
        <v>159</v>
      </c>
      <c r="M601" s="1" t="n">
        <f aca="false">IFERROR(VLOOKUP(A601,'[2]Pivot HorizontalMRP'!$A$4:$D$2689,0.4,0),0)</f>
        <v>0</v>
      </c>
      <c r="N601" s="1" t="n">
        <f aca="false">IFERROR(VLOOKUP(A601,'[2]Pivot HorizontalMRP'!$A$4:$E$2689,5,0),0)</f>
        <v>0</v>
      </c>
      <c r="O601" s="1" t="n">
        <f aca="false">K601+L601</f>
        <v>159</v>
      </c>
      <c r="P601" s="1" t="n">
        <f aca="false">K601+L601+M601+N601</f>
        <v>159</v>
      </c>
      <c r="Q601" s="1" t="n">
        <f aca="false">IFERROR(VLOOKUP(A601,'[2]Pivot HorizontalMRP'!$A$4:$F$2689,6,0),0)</f>
        <v>86</v>
      </c>
      <c r="R601" s="1" t="n">
        <f aca="false">IFERROR(VLOOKUP(A601,'[2]Pivot HorizontalMRP'!$A$4:$G$2689,7,0),0)</f>
        <v>9</v>
      </c>
      <c r="S601" s="1" t="n">
        <f aca="false">IFERROR(VLOOKUP(A601,'[2]Pivot HorizontalMRP'!$A$4:$H$2689,8,0),0)</f>
        <v>6</v>
      </c>
      <c r="T601" s="1" t="n">
        <f aca="false">IFERROR(VLOOKUP(A601,'[2]Pivot HorizontalMRP'!$A$4:$I$2689,9,0),0)</f>
        <v>9</v>
      </c>
      <c r="U601" s="1" t="n">
        <f aca="false">IF(I601="delivery",O601-SUM(Q601+R601),IF(I601="PO",P601-SUM(Q601:R601)))</f>
        <v>64</v>
      </c>
      <c r="V601" s="81" t="n">
        <v>2.75</v>
      </c>
      <c r="W601" s="81"/>
      <c r="X601" s="81" t="n">
        <f aca="false">W601-V601</f>
        <v>-2.75</v>
      </c>
      <c r="Y601" s="81"/>
      <c r="Z601" s="81"/>
      <c r="AA601" s="81"/>
      <c r="AB601" s="81"/>
      <c r="AC601" s="81"/>
      <c r="AD601" s="81"/>
      <c r="AE601" s="81"/>
      <c r="AF601" s="81"/>
      <c r="AG601" s="81"/>
      <c r="AH601" s="81"/>
      <c r="AI601" s="81"/>
      <c r="AJ601" s="81"/>
      <c r="AK601" s="81"/>
      <c r="AL601" s="81"/>
      <c r="AM601" s="81"/>
      <c r="AN601" s="81"/>
      <c r="AO601" s="81" t="str">
        <f aca="false">D601</f>
        <v>Arista</v>
      </c>
      <c r="AP601" s="1" t="s">
        <v>189</v>
      </c>
      <c r="AQ601" s="1"/>
      <c r="AR601" s="1"/>
      <c r="AS601" s="1"/>
      <c r="AT601" s="1"/>
      <c r="AU601" s="1"/>
      <c r="AV601" s="1"/>
      <c r="AW601" s="1"/>
      <c r="AX601" s="1"/>
      <c r="AY601" s="1"/>
      <c r="AZ601" s="1"/>
      <c r="BA601" s="1"/>
      <c r="BB601" s="1"/>
      <c r="BC601" s="1"/>
      <c r="BD601" s="1"/>
      <c r="BE601" s="1"/>
      <c r="BF601" s="1" t="s">
        <v>14668</v>
      </c>
      <c r="BG601" s="1" t="s">
        <v>183</v>
      </c>
      <c r="BH601" s="1"/>
      <c r="BI601" s="1"/>
    </row>
    <row r="602" customFormat="false" ht="12.75" hidden="false" customHeight="false" outlineLevel="0" collapsed="false">
      <c r="A602" s="1" t="s">
        <v>724</v>
      </c>
      <c r="B602" s="1" t="s">
        <v>725</v>
      </c>
      <c r="C602" s="1" t="s">
        <v>177</v>
      </c>
      <c r="D602" s="1" t="s">
        <v>82</v>
      </c>
      <c r="E602" s="1" t="s">
        <v>726</v>
      </c>
      <c r="F602" s="1" t="s">
        <v>15134</v>
      </c>
      <c r="G602" s="1" t="n">
        <v>133</v>
      </c>
      <c r="H602" s="1" t="n">
        <v>50</v>
      </c>
      <c r="I602" s="101" t="s">
        <v>188</v>
      </c>
      <c r="J602" s="1"/>
      <c r="K602" s="1" t="n">
        <f aca="false">IFERROR(VLOOKUP(A602,'[2]Pivot HorizontalMRP'!$A$4:$B$2689,2,0),0)</f>
        <v>0</v>
      </c>
      <c r="L602" s="1" t="n">
        <f aca="false">IFERROR(VLOOKUP(A602,'[2]Pivot HorizontalMRP'!$A$4:$C$2689,3,0),0)</f>
        <v>130</v>
      </c>
      <c r="M602" s="1" t="n">
        <f aca="false">IFERROR(VLOOKUP(A602,'[2]Pivot HorizontalMRP'!$A$4:$D$2689,0.4,0),0)</f>
        <v>0</v>
      </c>
      <c r="N602" s="1" t="n">
        <f aca="false">IFERROR(VLOOKUP(A602,'[2]Pivot HorizontalMRP'!$A$4:$E$2689,5,0),0)</f>
        <v>55</v>
      </c>
      <c r="O602" s="1" t="n">
        <f aca="false">K602+L602</f>
        <v>130</v>
      </c>
      <c r="P602" s="1" t="n">
        <f aca="false">K602+L602+M602+N602</f>
        <v>185</v>
      </c>
      <c r="Q602" s="1" t="n">
        <f aca="false">IFERROR(VLOOKUP(A602,'[2]Pivot HorizontalMRP'!$A$4:$F$2689,6,0),0)</f>
        <v>125</v>
      </c>
      <c r="R602" s="1" t="n">
        <f aca="false">IFERROR(VLOOKUP(A602,'[2]Pivot HorizontalMRP'!$A$4:$G$2689,7,0),0)</f>
        <v>20</v>
      </c>
      <c r="S602" s="1" t="n">
        <f aca="false">IFERROR(VLOOKUP(A602,'[2]Pivot HorizontalMRP'!$A$4:$H$2689,8,0),0)</f>
        <v>20</v>
      </c>
      <c r="T602" s="1" t="n">
        <f aca="false">IFERROR(VLOOKUP(A602,'[2]Pivot HorizontalMRP'!$A$4:$I$2689,9,0),0)</f>
        <v>30</v>
      </c>
      <c r="U602" s="1" t="n">
        <f aca="false">IF(I602="delivery",O602-SUM(Q602+R602),IF(I602="PO",P602-SUM(Q602:R602)))</f>
        <v>40</v>
      </c>
      <c r="V602" s="81" t="n">
        <v>44</v>
      </c>
      <c r="W602" s="81"/>
      <c r="X602" s="81" t="n">
        <f aca="false">W602-V602</f>
        <v>-44</v>
      </c>
      <c r="Y602" s="81"/>
      <c r="Z602" s="81"/>
      <c r="AA602" s="81"/>
      <c r="AB602" s="81"/>
      <c r="AC602" s="81"/>
      <c r="AD602" s="81"/>
      <c r="AE602" s="81"/>
      <c r="AF602" s="81"/>
      <c r="AG602" s="81"/>
      <c r="AH602" s="81"/>
      <c r="AI602" s="81"/>
      <c r="AJ602" s="81"/>
      <c r="AK602" s="81"/>
      <c r="AL602" s="81"/>
      <c r="AM602" s="81"/>
      <c r="AN602" s="81"/>
      <c r="AO602" s="81" t="str">
        <f aca="false">D602</f>
        <v>Arista</v>
      </c>
      <c r="AP602" s="1" t="s">
        <v>189</v>
      </c>
      <c r="AQ602" s="1"/>
      <c r="AR602" s="1"/>
      <c r="AS602" s="1"/>
      <c r="AT602" s="1"/>
      <c r="AU602" s="1"/>
      <c r="AV602" s="1"/>
      <c r="AW602" s="1"/>
      <c r="AX602" s="1"/>
      <c r="AY602" s="1"/>
      <c r="AZ602" s="1"/>
      <c r="BA602" s="1"/>
      <c r="BB602" s="1"/>
      <c r="BC602" s="1"/>
      <c r="BD602" s="1"/>
      <c r="BE602" s="1"/>
      <c r="BF602" s="1" t="s">
        <v>14668</v>
      </c>
      <c r="BG602" s="1" t="s">
        <v>183</v>
      </c>
      <c r="BH602" s="1"/>
      <c r="BI602" s="1"/>
    </row>
    <row r="603" customFormat="false" ht="12.75" hidden="false" customHeight="false" outlineLevel="0" collapsed="false">
      <c r="A603" s="1" t="s">
        <v>728</v>
      </c>
      <c r="B603" s="1" t="s">
        <v>729</v>
      </c>
      <c r="C603" s="1" t="s">
        <v>177</v>
      </c>
      <c r="D603" s="1" t="s">
        <v>82</v>
      </c>
      <c r="E603" s="1" t="s">
        <v>730</v>
      </c>
      <c r="F603" s="1" t="s">
        <v>731</v>
      </c>
      <c r="G603" s="1" t="n">
        <v>122</v>
      </c>
      <c r="H603" s="1" t="n">
        <v>50</v>
      </c>
      <c r="I603" s="101" t="s">
        <v>188</v>
      </c>
      <c r="J603" s="1"/>
      <c r="K603" s="1" t="n">
        <f aca="false">IFERROR(VLOOKUP(A603,'[2]Pivot HorizontalMRP'!$A$4:$B$2689,2,0),0)</f>
        <v>0</v>
      </c>
      <c r="L603" s="1" t="n">
        <f aca="false">IFERROR(VLOOKUP(A603,'[2]Pivot HorizontalMRP'!$A$4:$C$2689,3,0),0)</f>
        <v>106</v>
      </c>
      <c r="M603" s="1" t="n">
        <f aca="false">IFERROR(VLOOKUP(A603,'[2]Pivot HorizontalMRP'!$A$4:$D$2689,0.4,0),0)</f>
        <v>0</v>
      </c>
      <c r="N603" s="1" t="n">
        <f aca="false">IFERROR(VLOOKUP(A603,'[2]Pivot HorizontalMRP'!$A$4:$E$2689,5,0),0)</f>
        <v>0</v>
      </c>
      <c r="O603" s="1" t="n">
        <f aca="false">K603+L603</f>
        <v>106</v>
      </c>
      <c r="P603" s="1" t="n">
        <f aca="false">K603+L603+M603+N603</f>
        <v>106</v>
      </c>
      <c r="Q603" s="1" t="n">
        <f aca="false">IFERROR(VLOOKUP(A603,'[2]Pivot HorizontalMRP'!$A$4:$F$2689,6,0),0)</f>
        <v>101</v>
      </c>
      <c r="R603" s="1" t="n">
        <f aca="false">IFERROR(VLOOKUP(A603,'[2]Pivot HorizontalMRP'!$A$4:$G$2689,7,0),0)</f>
        <v>0</v>
      </c>
      <c r="S603" s="1" t="n">
        <f aca="false">IFERROR(VLOOKUP(A603,'[2]Pivot HorizontalMRP'!$A$4:$H$2689,8,0),0)</f>
        <v>0</v>
      </c>
      <c r="T603" s="1" t="n">
        <f aca="false">IFERROR(VLOOKUP(A603,'[2]Pivot HorizontalMRP'!$A$4:$I$2689,9,0),0)</f>
        <v>0</v>
      </c>
      <c r="U603" s="1" t="n">
        <f aca="false">IF(I603="delivery",O603-SUM(Q603+R603),IF(I603="PO",P603-SUM(Q603:R603)))</f>
        <v>5</v>
      </c>
      <c r="V603" s="81" t="n">
        <v>216</v>
      </c>
      <c r="W603" s="81"/>
      <c r="X603" s="81" t="n">
        <f aca="false">W603-V603</f>
        <v>-216</v>
      </c>
      <c r="Y603" s="81"/>
      <c r="Z603" s="81"/>
      <c r="AA603" s="81"/>
      <c r="AB603" s="81"/>
      <c r="AC603" s="81"/>
      <c r="AD603" s="81"/>
      <c r="AE603" s="81"/>
      <c r="AF603" s="81"/>
      <c r="AG603" s="81"/>
      <c r="AH603" s="81"/>
      <c r="AI603" s="81"/>
      <c r="AJ603" s="81"/>
      <c r="AK603" s="81"/>
      <c r="AL603" s="81"/>
      <c r="AM603" s="81"/>
      <c r="AN603" s="81"/>
      <c r="AO603" s="81" t="str">
        <f aca="false">D603</f>
        <v>Arista</v>
      </c>
      <c r="AP603" s="1" t="s">
        <v>189</v>
      </c>
      <c r="AQ603" s="1"/>
      <c r="AR603" s="1"/>
      <c r="AS603" s="1"/>
      <c r="AT603" s="1"/>
      <c r="AU603" s="1"/>
      <c r="AV603" s="1"/>
      <c r="AW603" s="1"/>
      <c r="AX603" s="1"/>
      <c r="AY603" s="1"/>
      <c r="AZ603" s="1"/>
      <c r="BA603" s="1"/>
      <c r="BB603" s="1"/>
      <c r="BC603" s="1"/>
      <c r="BD603" s="1"/>
      <c r="BE603" s="1"/>
      <c r="BF603" s="1" t="s">
        <v>14668</v>
      </c>
      <c r="BG603" s="1" t="s">
        <v>183</v>
      </c>
      <c r="BH603" s="1"/>
      <c r="BI603" s="1"/>
    </row>
    <row r="604" customFormat="false" ht="12.75" hidden="false" customHeight="false" outlineLevel="0" collapsed="false">
      <c r="A604" s="1" t="s">
        <v>15135</v>
      </c>
      <c r="B604" s="1" t="s">
        <v>757</v>
      </c>
      <c r="C604" s="1" t="s">
        <v>177</v>
      </c>
      <c r="D604" s="1" t="s">
        <v>82</v>
      </c>
      <c r="E604" s="1" t="s">
        <v>15136</v>
      </c>
      <c r="F604" s="1" t="s">
        <v>15137</v>
      </c>
      <c r="G604" s="1" t="n">
        <v>36</v>
      </c>
      <c r="H604" s="1" t="n">
        <v>1000</v>
      </c>
      <c r="I604" s="102" t="s">
        <v>188</v>
      </c>
      <c r="J604" s="1"/>
      <c r="K604" s="1" t="n">
        <f aca="false">IFERROR(VLOOKUP(A604,'[2]Pivot HorizontalMRP'!$A$4:$B$2689,2,0),0)</f>
        <v>0</v>
      </c>
      <c r="L604" s="1" t="n">
        <f aca="false">IFERROR(VLOOKUP(A604,'[2]Pivot HorizontalMRP'!$A$4:$C$2689,3,0),0)</f>
        <v>500</v>
      </c>
      <c r="M604" s="1" t="n">
        <f aca="false">IFERROR(VLOOKUP(A604,'[2]Pivot HorizontalMRP'!$A$4:$D$2689,0.4,0),0)</f>
        <v>0</v>
      </c>
      <c r="N604" s="1" t="n">
        <f aca="false">IFERROR(VLOOKUP(A604,'[2]Pivot HorizontalMRP'!$A$4:$E$2689,5,0),0)</f>
        <v>0</v>
      </c>
      <c r="O604" s="1" t="n">
        <f aca="false">K604+L604</f>
        <v>500</v>
      </c>
      <c r="P604" s="1" t="n">
        <f aca="false">K604+L604+M604+N604</f>
        <v>500</v>
      </c>
      <c r="Q604" s="1" t="n">
        <f aca="false">IFERROR(VLOOKUP(A604,'[2]Pivot HorizontalMRP'!$A$4:$F$2689,6,0),0)</f>
        <v>1791</v>
      </c>
      <c r="R604" s="1" t="n">
        <f aca="false">IFERROR(VLOOKUP(A604,'[2]Pivot HorizontalMRP'!$A$4:$G$2689,7,0),0)</f>
        <v>1770</v>
      </c>
      <c r="S604" s="1" t="n">
        <f aca="false">IFERROR(VLOOKUP(A604,'[2]Pivot HorizontalMRP'!$A$4:$H$2689,8,0),0)</f>
        <v>1481</v>
      </c>
      <c r="T604" s="1" t="n">
        <f aca="false">IFERROR(VLOOKUP(A604,'[2]Pivot HorizontalMRP'!$A$4:$I$2689,9,0),0)</f>
        <v>1343</v>
      </c>
      <c r="U604" s="1" t="n">
        <f aca="false">IF(I604="delivery",O604-SUM(Q604+R604),IF(I604="PO",P604-SUM(Q604:R604)))</f>
        <v>-3061</v>
      </c>
      <c r="V604" s="81" t="n">
        <v>2.99</v>
      </c>
      <c r="W604" s="81"/>
      <c r="X604" s="81" t="n">
        <f aca="false">W604-V604</f>
        <v>-2.99</v>
      </c>
      <c r="Y604" s="81"/>
      <c r="Z604" s="81"/>
      <c r="AA604" s="81"/>
      <c r="AB604" s="81"/>
      <c r="AC604" s="81"/>
      <c r="AD604" s="81"/>
      <c r="AE604" s="81"/>
      <c r="AF604" s="81"/>
      <c r="AG604" s="81"/>
      <c r="AH604" s="81"/>
      <c r="AI604" s="81"/>
      <c r="AJ604" s="81"/>
      <c r="AK604" s="81"/>
      <c r="AL604" s="81"/>
      <c r="AM604" s="81"/>
      <c r="AN604" s="81"/>
      <c r="AO604" s="81" t="str">
        <f aca="false">D604</f>
        <v>Arista</v>
      </c>
      <c r="AP604" s="102" t="s">
        <v>189</v>
      </c>
      <c r="AQ604" s="1"/>
      <c r="AR604" s="1"/>
      <c r="AS604" s="1"/>
      <c r="AT604" s="1"/>
      <c r="AU604" s="1"/>
      <c r="AV604" s="1"/>
      <c r="AW604" s="1"/>
      <c r="AX604" s="1"/>
      <c r="AY604" s="1"/>
      <c r="AZ604" s="1"/>
      <c r="BA604" s="1"/>
      <c r="BB604" s="1"/>
      <c r="BC604" s="1"/>
      <c r="BD604" s="1"/>
      <c r="BE604" s="1"/>
      <c r="BF604" s="1" t="s">
        <v>10507</v>
      </c>
      <c r="BG604" s="1" t="s">
        <v>183</v>
      </c>
      <c r="BH604" s="1"/>
      <c r="BI604" s="1"/>
    </row>
    <row r="605" customFormat="false" ht="12.75" hidden="false" customHeight="false" outlineLevel="0" collapsed="false">
      <c r="A605" s="103" t="s">
        <v>756</v>
      </c>
      <c r="B605" s="104" t="s">
        <v>757</v>
      </c>
      <c r="C605" s="99" t="s">
        <v>177</v>
      </c>
      <c r="D605" s="99" t="s">
        <v>82</v>
      </c>
      <c r="E605" s="99" t="s">
        <v>15136</v>
      </c>
      <c r="F605" s="99" t="s">
        <v>15138</v>
      </c>
      <c r="G605" s="99" t="n">
        <v>31</v>
      </c>
      <c r="H605" s="99" t="n">
        <v>500</v>
      </c>
      <c r="I605" s="99" t="s">
        <v>188</v>
      </c>
      <c r="K605" s="1" t="n">
        <f aca="false">IFERROR(VLOOKUP(A605,'[2]Pivot HorizontalMRP'!$A$4:$B$2689,2,0),0)</f>
        <v>0</v>
      </c>
      <c r="L605" s="1" t="n">
        <f aca="false">IFERROR(VLOOKUP(A605,'[2]Pivot HorizontalMRP'!$A$4:$C$2689,3,0),0)</f>
        <v>1111</v>
      </c>
      <c r="M605" s="1" t="n">
        <f aca="false">IFERROR(VLOOKUP(A605,'[2]Pivot HorizontalMRP'!$A$4:$D$2689,0.4,0),0)</f>
        <v>0</v>
      </c>
      <c r="N605" s="1" t="n">
        <f aca="false">IFERROR(VLOOKUP(A605,'[2]Pivot HorizontalMRP'!$A$4:$E$2689,5,0),0)</f>
        <v>0</v>
      </c>
      <c r="O605" s="1" t="n">
        <f aca="false">K605+L605</f>
        <v>1111</v>
      </c>
      <c r="P605" s="1" t="n">
        <f aca="false">K605+L605+M605+N605</f>
        <v>1111</v>
      </c>
      <c r="Q605" s="1" t="n">
        <f aca="false">IFERROR(VLOOKUP(A605,'[2]Pivot HorizontalMRP'!$A$4:$F$2689,6,0),0)</f>
        <v>15</v>
      </c>
      <c r="R605" s="1" t="n">
        <f aca="false">IFERROR(VLOOKUP(A605,'[2]Pivot HorizontalMRP'!$A$4:$G$2689,7,0),0)</f>
        <v>0</v>
      </c>
      <c r="S605" s="1" t="n">
        <f aca="false">IFERROR(VLOOKUP(A605,'[2]Pivot HorizontalMRP'!$A$4:$H$2689,8,0),0)</f>
        <v>0</v>
      </c>
      <c r="T605" s="1" t="n">
        <f aca="false">IFERROR(VLOOKUP(A605,'[2]Pivot HorizontalMRP'!$A$4:$I$2689,9,0),0)</f>
        <v>0</v>
      </c>
      <c r="U605" s="1" t="n">
        <f aca="false">IF(I605="delivery",O605-SUM(Q605+R605),IF(I605="PO",P605-SUM(Q605:R605)))</f>
        <v>1096</v>
      </c>
      <c r="V605" s="99" t="n">
        <v>2.99</v>
      </c>
      <c r="X605" s="81" t="n">
        <f aca="false">W605-V605</f>
        <v>-2.99</v>
      </c>
      <c r="AA605" s="81"/>
      <c r="AO605" s="81" t="str">
        <f aca="false">D605</f>
        <v>Arista</v>
      </c>
      <c r="AP605" s="99" t="s">
        <v>189</v>
      </c>
      <c r="BF605" s="99" t="s">
        <v>14668</v>
      </c>
      <c r="BG605" s="1" t="s">
        <v>183</v>
      </c>
    </row>
    <row r="606" customFormat="false" ht="12.75" hidden="false" customHeight="false" outlineLevel="0" collapsed="false">
      <c r="A606" s="103" t="s">
        <v>817</v>
      </c>
      <c r="B606" s="104" t="s">
        <v>818</v>
      </c>
      <c r="C606" s="99" t="s">
        <v>177</v>
      </c>
      <c r="D606" s="99" t="s">
        <v>82</v>
      </c>
      <c r="E606" s="99" t="s">
        <v>815</v>
      </c>
      <c r="F606" s="99" t="s">
        <v>15139</v>
      </c>
      <c r="G606" s="99" t="n">
        <v>51</v>
      </c>
      <c r="H606" s="99" t="n">
        <v>250</v>
      </c>
      <c r="I606" s="99" t="s">
        <v>188</v>
      </c>
      <c r="K606" s="1" t="n">
        <f aca="false">IFERROR(VLOOKUP(A606,'[2]Pivot HorizontalMRP'!$A$4:$B$2689,2,0),0)</f>
        <v>0</v>
      </c>
      <c r="L606" s="1" t="n">
        <f aca="false">IFERROR(VLOOKUP(A606,'[2]Pivot HorizontalMRP'!$A$4:$C$2689,3,0),0)</f>
        <v>90</v>
      </c>
      <c r="M606" s="1" t="n">
        <f aca="false">IFERROR(VLOOKUP(A606,'[2]Pivot HorizontalMRP'!$A$4:$D$2689,0.4,0),0)</f>
        <v>0</v>
      </c>
      <c r="N606" s="1" t="n">
        <f aca="false">IFERROR(VLOOKUP(A606,'[2]Pivot HorizontalMRP'!$A$4:$E$2689,5,0),0)</f>
        <v>0</v>
      </c>
      <c r="O606" s="1" t="n">
        <f aca="false">K606+L606</f>
        <v>90</v>
      </c>
      <c r="P606" s="1" t="n">
        <f aca="false">K606+L606+M606+N606</f>
        <v>90</v>
      </c>
      <c r="Q606" s="1" t="n">
        <f aca="false">IFERROR(VLOOKUP(A606,'[2]Pivot HorizontalMRP'!$A$4:$F$2689,6,0),0)</f>
        <v>0</v>
      </c>
      <c r="R606" s="1" t="n">
        <f aca="false">IFERROR(VLOOKUP(A606,'[2]Pivot HorizontalMRP'!$A$4:$G$2689,7,0),0)</f>
        <v>0</v>
      </c>
      <c r="S606" s="1" t="n">
        <f aca="false">IFERROR(VLOOKUP(A606,'[2]Pivot HorizontalMRP'!$A$4:$H$2689,8,0),0)</f>
        <v>0</v>
      </c>
      <c r="T606" s="1" t="n">
        <f aca="false">IFERROR(VLOOKUP(A606,'[2]Pivot HorizontalMRP'!$A$4:$I$2689,9,0),0)</f>
        <v>0</v>
      </c>
      <c r="U606" s="1" t="n">
        <f aca="false">IF(I606="delivery",O606-SUM(Q606+R606),IF(I606="PO",P606-SUM(Q606:R606)))</f>
        <v>90</v>
      </c>
      <c r="V606" s="99" t="n">
        <v>13.745</v>
      </c>
      <c r="X606" s="81" t="n">
        <f aca="false">W606-V606</f>
        <v>-13.745</v>
      </c>
      <c r="AA606" s="81"/>
      <c r="AO606" s="81" t="str">
        <f aca="false">D606</f>
        <v>Arista</v>
      </c>
      <c r="AP606" s="99" t="s">
        <v>189</v>
      </c>
      <c r="BF606" s="99" t="s">
        <v>14668</v>
      </c>
      <c r="BG606" s="1" t="s">
        <v>183</v>
      </c>
    </row>
    <row r="607" customFormat="false" ht="12.75" hidden="false" customHeight="false" outlineLevel="0" collapsed="false">
      <c r="A607" s="1" t="s">
        <v>15140</v>
      </c>
      <c r="B607" s="1" t="s">
        <v>821</v>
      </c>
      <c r="C607" s="1" t="s">
        <v>177</v>
      </c>
      <c r="D607" s="1" t="s">
        <v>82</v>
      </c>
      <c r="E607" s="1" t="s">
        <v>815</v>
      </c>
      <c r="F607" s="1" t="s">
        <v>15141</v>
      </c>
      <c r="G607" s="1" t="n">
        <v>46</v>
      </c>
      <c r="H607" s="1" t="n">
        <v>250</v>
      </c>
      <c r="I607" s="102" t="s">
        <v>188</v>
      </c>
      <c r="J607" s="1"/>
      <c r="K607" s="1" t="n">
        <f aca="false">IFERROR(VLOOKUP(A607,'[2]Pivot HorizontalMRP'!$A$4:$B$2689,2,0),0)</f>
        <v>0</v>
      </c>
      <c r="L607" s="1" t="n">
        <f aca="false">IFERROR(VLOOKUP(A607,'[2]Pivot HorizontalMRP'!$A$4:$C$2689,3,0),0)</f>
        <v>100</v>
      </c>
      <c r="M607" s="1" t="n">
        <f aca="false">IFERROR(VLOOKUP(A607,'[2]Pivot HorizontalMRP'!$A$4:$D$2689,0.4,0),0)</f>
        <v>0</v>
      </c>
      <c r="N607" s="1" t="n">
        <f aca="false">IFERROR(VLOOKUP(A607,'[2]Pivot HorizontalMRP'!$A$4:$E$2689,5,0),0)</f>
        <v>0</v>
      </c>
      <c r="O607" s="1" t="n">
        <f aca="false">K607+L607</f>
        <v>100</v>
      </c>
      <c r="P607" s="1" t="n">
        <f aca="false">K607+L607+M607+N607</f>
        <v>100</v>
      </c>
      <c r="Q607" s="1" t="n">
        <f aca="false">IFERROR(VLOOKUP(A607,'[2]Pivot HorizontalMRP'!$A$4:$F$2689,6,0),0)</f>
        <v>290</v>
      </c>
      <c r="R607" s="1" t="n">
        <f aca="false">IFERROR(VLOOKUP(A607,'[2]Pivot HorizontalMRP'!$A$4:$G$2689,7,0),0)</f>
        <v>176</v>
      </c>
      <c r="S607" s="1" t="n">
        <f aca="false">IFERROR(VLOOKUP(A607,'[2]Pivot HorizontalMRP'!$A$4:$H$2689,8,0),0)</f>
        <v>176</v>
      </c>
      <c r="T607" s="1" t="n">
        <f aca="false">IFERROR(VLOOKUP(A607,'[2]Pivot HorizontalMRP'!$A$4:$I$2689,9,0),0)</f>
        <v>176</v>
      </c>
      <c r="U607" s="1" t="n">
        <f aca="false">IF(I607="delivery",O607-SUM(Q607+R607),IF(I607="PO",P607-SUM(Q607:R607)))</f>
        <v>-366</v>
      </c>
      <c r="V607" s="81" t="n">
        <v>14.85</v>
      </c>
      <c r="W607" s="81"/>
      <c r="X607" s="81" t="n">
        <f aca="false">W607-V607</f>
        <v>-14.85</v>
      </c>
      <c r="Y607" s="81"/>
      <c r="Z607" s="81"/>
      <c r="AA607" s="81"/>
      <c r="AB607" s="81"/>
      <c r="AC607" s="81"/>
      <c r="AD607" s="81"/>
      <c r="AE607" s="81"/>
      <c r="AF607" s="81"/>
      <c r="AG607" s="81"/>
      <c r="AH607" s="81"/>
      <c r="AI607" s="81"/>
      <c r="AJ607" s="81"/>
      <c r="AK607" s="81"/>
      <c r="AL607" s="81"/>
      <c r="AM607" s="81"/>
      <c r="AN607" s="81"/>
      <c r="AO607" s="81" t="str">
        <f aca="false">D607</f>
        <v>Arista</v>
      </c>
      <c r="AP607" s="102" t="s">
        <v>189</v>
      </c>
      <c r="AQ607" s="1"/>
      <c r="AR607" s="1"/>
      <c r="AS607" s="1"/>
      <c r="AT607" s="1"/>
      <c r="AU607" s="1"/>
      <c r="AV607" s="1"/>
      <c r="AW607" s="1"/>
      <c r="AX607" s="1"/>
      <c r="AY607" s="1"/>
      <c r="AZ607" s="1"/>
      <c r="BA607" s="1"/>
      <c r="BB607" s="1"/>
      <c r="BC607" s="1"/>
      <c r="BD607" s="1"/>
      <c r="BE607" s="1"/>
      <c r="BF607" s="1" t="s">
        <v>10507</v>
      </c>
      <c r="BG607" s="1" t="s">
        <v>183</v>
      </c>
      <c r="BH607" s="1"/>
      <c r="BI607" s="1"/>
    </row>
    <row r="608" customFormat="false" ht="12.75" hidden="false" customHeight="false" outlineLevel="0" collapsed="false">
      <c r="A608" s="103" t="s">
        <v>820</v>
      </c>
      <c r="B608" s="104" t="s">
        <v>821</v>
      </c>
      <c r="C608" s="99" t="s">
        <v>177</v>
      </c>
      <c r="D608" s="99" t="s">
        <v>82</v>
      </c>
      <c r="E608" s="99" t="s">
        <v>815</v>
      </c>
      <c r="F608" s="99" t="s">
        <v>822</v>
      </c>
      <c r="G608" s="99" t="n">
        <v>51</v>
      </c>
      <c r="H608" s="99" t="n">
        <v>250</v>
      </c>
      <c r="I608" s="99" t="s">
        <v>188</v>
      </c>
      <c r="K608" s="1" t="n">
        <f aca="false">IFERROR(VLOOKUP(A608,'[2]Pivot HorizontalMRP'!$A$4:$B$2689,2,0),0)</f>
        <v>0</v>
      </c>
      <c r="L608" s="1" t="n">
        <f aca="false">IFERROR(VLOOKUP(A608,'[2]Pivot HorizontalMRP'!$A$4:$C$2689,3,0),0)</f>
        <v>400</v>
      </c>
      <c r="M608" s="1" t="n">
        <f aca="false">IFERROR(VLOOKUP(A608,'[2]Pivot HorizontalMRP'!$A$4:$D$2689,0.4,0),0)</f>
        <v>0</v>
      </c>
      <c r="N608" s="1" t="n">
        <f aca="false">IFERROR(VLOOKUP(A608,'[2]Pivot HorizontalMRP'!$A$4:$E$2689,5,0),0)</f>
        <v>0</v>
      </c>
      <c r="O608" s="1" t="n">
        <f aca="false">K608+L608</f>
        <v>400</v>
      </c>
      <c r="P608" s="1" t="n">
        <f aca="false">K608+L608+M608+N608</f>
        <v>400</v>
      </c>
      <c r="Q608" s="1" t="n">
        <f aca="false">IFERROR(VLOOKUP(A608,'[2]Pivot HorizontalMRP'!$A$4:$F$2689,6,0),0)</f>
        <v>0</v>
      </c>
      <c r="R608" s="1" t="n">
        <f aca="false">IFERROR(VLOOKUP(A608,'[2]Pivot HorizontalMRP'!$A$4:$G$2689,7,0),0)</f>
        <v>0</v>
      </c>
      <c r="S608" s="1" t="n">
        <f aca="false">IFERROR(VLOOKUP(A608,'[2]Pivot HorizontalMRP'!$A$4:$H$2689,8,0),0)</f>
        <v>0</v>
      </c>
      <c r="T608" s="1" t="n">
        <f aca="false">IFERROR(VLOOKUP(A608,'[2]Pivot HorizontalMRP'!$A$4:$I$2689,9,0),0)</f>
        <v>0</v>
      </c>
      <c r="U608" s="1" t="n">
        <f aca="false">IF(I608="delivery",O608-SUM(Q608+R608),IF(I608="PO",P608-SUM(Q608:R608)))</f>
        <v>400</v>
      </c>
      <c r="V608" s="99" t="n">
        <v>14.85</v>
      </c>
      <c r="X608" s="81" t="n">
        <f aca="false">W608-V608</f>
        <v>-14.85</v>
      </c>
      <c r="AA608" s="81"/>
      <c r="AO608" s="81" t="str">
        <f aca="false">D608</f>
        <v>Arista</v>
      </c>
      <c r="AP608" s="99" t="s">
        <v>189</v>
      </c>
      <c r="BF608" s="99" t="s">
        <v>14668</v>
      </c>
      <c r="BG608" s="1" t="s">
        <v>183</v>
      </c>
    </row>
    <row r="609" customFormat="false" ht="12.75" hidden="false" customHeight="false" outlineLevel="0" collapsed="false">
      <c r="A609" s="1" t="s">
        <v>831</v>
      </c>
      <c r="B609" s="1" t="s">
        <v>832</v>
      </c>
      <c r="C609" s="1" t="s">
        <v>177</v>
      </c>
      <c r="D609" s="1" t="s">
        <v>82</v>
      </c>
      <c r="E609" s="1" t="s">
        <v>15142</v>
      </c>
      <c r="F609" s="1" t="s">
        <v>15143</v>
      </c>
      <c r="G609" s="1" t="n">
        <v>31</v>
      </c>
      <c r="H609" s="1" t="n">
        <v>500</v>
      </c>
      <c r="I609" s="101" t="s">
        <v>188</v>
      </c>
      <c r="J609" s="1"/>
      <c r="K609" s="1" t="n">
        <f aca="false">IFERROR(VLOOKUP(A609,'[2]Pivot HorizontalMRP'!$A$4:$B$2689,2,0),0)</f>
        <v>0</v>
      </c>
      <c r="L609" s="1" t="n">
        <f aca="false">IFERROR(VLOOKUP(A609,'[2]Pivot HorizontalMRP'!$A$4:$C$2689,3,0),0)</f>
        <v>1562</v>
      </c>
      <c r="M609" s="1" t="n">
        <f aca="false">IFERROR(VLOOKUP(A609,'[2]Pivot HorizontalMRP'!$A$4:$D$2689,0.4,0),0)</f>
        <v>0</v>
      </c>
      <c r="N609" s="1" t="n">
        <f aca="false">IFERROR(VLOOKUP(A609,'[2]Pivot HorizontalMRP'!$A$4:$E$2689,5,0),0)</f>
        <v>0</v>
      </c>
      <c r="O609" s="1" t="n">
        <f aca="false">K609+L609</f>
        <v>1562</v>
      </c>
      <c r="P609" s="1" t="n">
        <f aca="false">K609+L609+M609+N609</f>
        <v>1562</v>
      </c>
      <c r="Q609" s="1" t="n">
        <f aca="false">IFERROR(VLOOKUP(A609,'[2]Pivot HorizontalMRP'!$A$4:$F$2689,6,0),0)</f>
        <v>698</v>
      </c>
      <c r="R609" s="1" t="n">
        <f aca="false">IFERROR(VLOOKUP(A609,'[2]Pivot HorizontalMRP'!$A$4:$G$2689,7,0),0)</f>
        <v>720</v>
      </c>
      <c r="S609" s="1" t="n">
        <f aca="false">IFERROR(VLOOKUP(A609,'[2]Pivot HorizontalMRP'!$A$4:$H$2689,8,0),0)</f>
        <v>504</v>
      </c>
      <c r="T609" s="1" t="n">
        <f aca="false">IFERROR(VLOOKUP(A609,'[2]Pivot HorizontalMRP'!$A$4:$I$2689,9,0),0)</f>
        <v>668</v>
      </c>
      <c r="U609" s="1" t="n">
        <f aca="false">IF(I609="delivery",O609-SUM(Q609+R609),IF(I609="PO",P609-SUM(Q609:R609)))</f>
        <v>144</v>
      </c>
      <c r="V609" s="81" t="n">
        <v>3.54</v>
      </c>
      <c r="W609" s="81"/>
      <c r="X609" s="81" t="n">
        <f aca="false">W609-V609</f>
        <v>-3.54</v>
      </c>
      <c r="Y609" s="81"/>
      <c r="Z609" s="81"/>
      <c r="AA609" s="81"/>
      <c r="AB609" s="81"/>
      <c r="AC609" s="81"/>
      <c r="AD609" s="81"/>
      <c r="AE609" s="81"/>
      <c r="AF609" s="81"/>
      <c r="AG609" s="81"/>
      <c r="AH609" s="81"/>
      <c r="AI609" s="81"/>
      <c r="AJ609" s="81"/>
      <c r="AK609" s="81"/>
      <c r="AL609" s="81"/>
      <c r="AM609" s="81"/>
      <c r="AN609" s="81"/>
      <c r="AO609" s="81" t="str">
        <f aca="false">D609</f>
        <v>Arista</v>
      </c>
      <c r="AP609" s="1" t="s">
        <v>189</v>
      </c>
      <c r="AQ609" s="1"/>
      <c r="AR609" s="1"/>
      <c r="AS609" s="1"/>
      <c r="AT609" s="1"/>
      <c r="AU609" s="1"/>
      <c r="AV609" s="1"/>
      <c r="AW609" s="1"/>
      <c r="AX609" s="1"/>
      <c r="AY609" s="1"/>
      <c r="AZ609" s="1"/>
      <c r="BA609" s="1"/>
      <c r="BB609" s="1"/>
      <c r="BC609" s="1"/>
      <c r="BD609" s="1"/>
      <c r="BE609" s="1"/>
      <c r="BF609" s="1" t="s">
        <v>14668</v>
      </c>
      <c r="BG609" s="1" t="s">
        <v>183</v>
      </c>
      <c r="BH609" s="1"/>
      <c r="BI609" s="1"/>
    </row>
    <row r="610" customFormat="false" ht="12.75" hidden="false" customHeight="false" outlineLevel="0" collapsed="false">
      <c r="A610" s="1" t="s">
        <v>835</v>
      </c>
      <c r="B610" s="1" t="s">
        <v>836</v>
      </c>
      <c r="C610" s="1" t="s">
        <v>177</v>
      </c>
      <c r="D610" s="1" t="s">
        <v>82</v>
      </c>
      <c r="E610" s="1" t="s">
        <v>15144</v>
      </c>
      <c r="F610" s="1" t="s">
        <v>838</v>
      </c>
      <c r="G610" s="1" t="n">
        <v>117</v>
      </c>
      <c r="H610" s="1" t="n">
        <v>5000</v>
      </c>
      <c r="I610" s="101" t="s">
        <v>188</v>
      </c>
      <c r="J610" s="1"/>
      <c r="K610" s="1" t="n">
        <f aca="false">IFERROR(VLOOKUP(A610,'[2]Pivot HorizontalMRP'!$A$4:$B$2689,2,0),0)</f>
        <v>76</v>
      </c>
      <c r="L610" s="1" t="n">
        <f aca="false">IFERROR(VLOOKUP(A610,'[2]Pivot HorizontalMRP'!$A$4:$C$2689,3,0),0)</f>
        <v>953</v>
      </c>
      <c r="M610" s="1" t="n">
        <f aca="false">IFERROR(VLOOKUP(A610,'[2]Pivot HorizontalMRP'!$A$4:$D$2689,0.4,0),0)</f>
        <v>0</v>
      </c>
      <c r="N610" s="1" t="n">
        <f aca="false">IFERROR(VLOOKUP(A610,'[2]Pivot HorizontalMRP'!$A$4:$E$2689,5,0),0)</f>
        <v>0</v>
      </c>
      <c r="O610" s="1" t="n">
        <f aca="false">K610+L610</f>
        <v>1029</v>
      </c>
      <c r="P610" s="1" t="n">
        <f aca="false">K610+L610+M610+N610</f>
        <v>1029</v>
      </c>
      <c r="Q610" s="1" t="n">
        <f aca="false">IFERROR(VLOOKUP(A610,'[2]Pivot HorizontalMRP'!$A$4:$F$2689,6,0),0)</f>
        <v>472</v>
      </c>
      <c r="R610" s="1" t="n">
        <f aca="false">IFERROR(VLOOKUP(A610,'[2]Pivot HorizontalMRP'!$A$4:$G$2689,7,0),0)</f>
        <v>303</v>
      </c>
      <c r="S610" s="1" t="n">
        <f aca="false">IFERROR(VLOOKUP(A610,'[2]Pivot HorizontalMRP'!$A$4:$H$2689,8,0),0)</f>
        <v>292</v>
      </c>
      <c r="T610" s="1" t="n">
        <f aca="false">IFERROR(VLOOKUP(A610,'[2]Pivot HorizontalMRP'!$A$4:$I$2689,9,0),0)</f>
        <v>168</v>
      </c>
      <c r="U610" s="1" t="n">
        <f aca="false">IF(I610="delivery",O610-SUM(Q610+R610),IF(I610="PO",P610-SUM(Q610:R610)))</f>
        <v>254</v>
      </c>
      <c r="V610" s="81" t="n">
        <v>3.79</v>
      </c>
      <c r="W610" s="81"/>
      <c r="X610" s="81" t="n">
        <f aca="false">W610-V610</f>
        <v>-3.79</v>
      </c>
      <c r="Y610" s="81"/>
      <c r="Z610" s="81"/>
      <c r="AA610" s="81" t="n">
        <v>3.19</v>
      </c>
      <c r="AB610" s="81"/>
      <c r="AC610" s="81"/>
      <c r="AD610" s="81"/>
      <c r="AE610" s="81"/>
      <c r="AF610" s="81"/>
      <c r="AG610" s="81"/>
      <c r="AH610" s="81"/>
      <c r="AI610" s="81"/>
      <c r="AJ610" s="81"/>
      <c r="AK610" s="81"/>
      <c r="AL610" s="81"/>
      <c r="AM610" s="81"/>
      <c r="AN610" s="81"/>
      <c r="AO610" s="81" t="str">
        <f aca="false">D610</f>
        <v>Arista</v>
      </c>
      <c r="AP610" s="1" t="s">
        <v>189</v>
      </c>
      <c r="AQ610" s="1"/>
      <c r="AR610" s="1"/>
      <c r="AS610" s="1"/>
      <c r="AT610" s="1"/>
      <c r="AU610" s="1"/>
      <c r="AV610" s="1"/>
      <c r="AW610" s="1"/>
      <c r="AX610" s="1"/>
      <c r="AY610" s="1"/>
      <c r="AZ610" s="1"/>
      <c r="BA610" s="1"/>
      <c r="BB610" s="1"/>
      <c r="BC610" s="1"/>
      <c r="BD610" s="1"/>
      <c r="BE610" s="1"/>
      <c r="BF610" s="1" t="s">
        <v>14668</v>
      </c>
      <c r="BG610" s="1" t="s">
        <v>183</v>
      </c>
      <c r="BH610" s="1"/>
      <c r="BI610" s="1"/>
    </row>
    <row r="611" customFormat="false" ht="12.75" hidden="false" customHeight="false" outlineLevel="0" collapsed="false">
      <c r="A611" s="1" t="s">
        <v>843</v>
      </c>
      <c r="B611" s="1" t="s">
        <v>844</v>
      </c>
      <c r="C611" s="1" t="s">
        <v>177</v>
      </c>
      <c r="D611" s="1" t="s">
        <v>82</v>
      </c>
      <c r="E611" s="1" t="s">
        <v>845</v>
      </c>
      <c r="F611" s="1" t="s">
        <v>846</v>
      </c>
      <c r="G611" s="1" t="n">
        <v>61</v>
      </c>
      <c r="H611" s="1" t="n">
        <v>500</v>
      </c>
      <c r="I611" s="101" t="s">
        <v>188</v>
      </c>
      <c r="J611" s="1"/>
      <c r="K611" s="1" t="n">
        <f aca="false">IFERROR(VLOOKUP(A611,'[2]Pivot HorizontalMRP'!$A$4:$B$2689,2,0),0)</f>
        <v>0</v>
      </c>
      <c r="L611" s="1" t="n">
        <f aca="false">IFERROR(VLOOKUP(A611,'[2]Pivot HorizontalMRP'!$A$4:$C$2689,3,0),0)</f>
        <v>159</v>
      </c>
      <c r="M611" s="1" t="n">
        <f aca="false">IFERROR(VLOOKUP(A611,'[2]Pivot HorizontalMRP'!$A$4:$D$2689,0.4,0),0)</f>
        <v>0</v>
      </c>
      <c r="N611" s="1" t="n">
        <f aca="false">IFERROR(VLOOKUP(A611,'[2]Pivot HorizontalMRP'!$A$4:$E$2689,5,0),0)</f>
        <v>0</v>
      </c>
      <c r="O611" s="1" t="n">
        <f aca="false">K611+L611</f>
        <v>159</v>
      </c>
      <c r="P611" s="1" t="n">
        <f aca="false">K611+L611+M611+N611</f>
        <v>159</v>
      </c>
      <c r="Q611" s="1" t="n">
        <f aca="false">IFERROR(VLOOKUP(A611,'[2]Pivot HorizontalMRP'!$A$4:$F$2689,6,0),0)</f>
        <v>199</v>
      </c>
      <c r="R611" s="1" t="n">
        <f aca="false">IFERROR(VLOOKUP(A611,'[2]Pivot HorizontalMRP'!$A$4:$G$2689,7,0),0)</f>
        <v>66</v>
      </c>
      <c r="S611" s="1" t="n">
        <f aca="false">IFERROR(VLOOKUP(A611,'[2]Pivot HorizontalMRP'!$A$4:$H$2689,8,0),0)</f>
        <v>48</v>
      </c>
      <c r="T611" s="1" t="n">
        <f aca="false">IFERROR(VLOOKUP(A611,'[2]Pivot HorizontalMRP'!$A$4:$I$2689,9,0),0)</f>
        <v>72</v>
      </c>
      <c r="U611" s="1" t="n">
        <f aca="false">IF(I611="delivery",O611-SUM(Q611+R611),IF(I611="PO",P611-SUM(Q611:R611)))</f>
        <v>-106</v>
      </c>
      <c r="V611" s="81" t="n">
        <v>103.4945</v>
      </c>
      <c r="W611" s="81"/>
      <c r="X611" s="81" t="n">
        <f aca="false">W611-V611</f>
        <v>-103.4945</v>
      </c>
      <c r="Y611" s="81"/>
      <c r="Z611" s="81"/>
      <c r="AA611" s="81"/>
      <c r="AB611" s="81"/>
      <c r="AC611" s="81"/>
      <c r="AD611" s="81"/>
      <c r="AE611" s="81"/>
      <c r="AF611" s="81"/>
      <c r="AG611" s="81"/>
      <c r="AH611" s="81"/>
      <c r="AI611" s="81"/>
      <c r="AJ611" s="81"/>
      <c r="AK611" s="81"/>
      <c r="AL611" s="81"/>
      <c r="AM611" s="81"/>
      <c r="AN611" s="81"/>
      <c r="AO611" s="81" t="str">
        <f aca="false">D611</f>
        <v>Arista</v>
      </c>
      <c r="AP611" s="1" t="s">
        <v>189</v>
      </c>
      <c r="AQ611" s="1"/>
      <c r="AR611" s="1"/>
      <c r="AS611" s="1"/>
      <c r="AT611" s="1"/>
      <c r="AU611" s="1"/>
      <c r="AV611" s="1"/>
      <c r="AW611" s="1"/>
      <c r="AX611" s="1"/>
      <c r="AY611" s="1"/>
      <c r="AZ611" s="1"/>
      <c r="BA611" s="1"/>
      <c r="BB611" s="1"/>
      <c r="BC611" s="1"/>
      <c r="BD611" s="1"/>
      <c r="BE611" s="1"/>
      <c r="BF611" s="1" t="s">
        <v>14668</v>
      </c>
      <c r="BG611" s="1" t="s">
        <v>183</v>
      </c>
      <c r="BH611" s="1"/>
      <c r="BI611" s="1"/>
    </row>
    <row r="612" customFormat="false" ht="12.75" hidden="false" customHeight="false" outlineLevel="0" collapsed="false">
      <c r="A612" s="1" t="s">
        <v>897</v>
      </c>
      <c r="B612" s="1" t="s">
        <v>898</v>
      </c>
      <c r="C612" s="1" t="s">
        <v>177</v>
      </c>
      <c r="D612" s="1" t="s">
        <v>82</v>
      </c>
      <c r="E612" s="1" t="s">
        <v>15145</v>
      </c>
      <c r="F612" s="1" t="s">
        <v>900</v>
      </c>
      <c r="G612" s="1" t="n">
        <v>137</v>
      </c>
      <c r="H612" s="1" t="n">
        <v>1000</v>
      </c>
      <c r="I612" s="101" t="s">
        <v>188</v>
      </c>
      <c r="J612" s="1"/>
      <c r="K612" s="1" t="n">
        <f aca="false">IFERROR(VLOOKUP(A612,'[2]Pivot HorizontalMRP'!$A$4:$B$2689,2,0),0)</f>
        <v>0</v>
      </c>
      <c r="L612" s="1" t="n">
        <f aca="false">IFERROR(VLOOKUP(A612,'[2]Pivot HorizontalMRP'!$A$4:$C$2689,3,0),0)</f>
        <v>4157</v>
      </c>
      <c r="M612" s="1" t="n">
        <f aca="false">IFERROR(VLOOKUP(A612,'[2]Pivot HorizontalMRP'!$A$4:$D$2689,0.4,0),0)</f>
        <v>0</v>
      </c>
      <c r="N612" s="1" t="n">
        <f aca="false">IFERROR(VLOOKUP(A612,'[2]Pivot HorizontalMRP'!$A$4:$E$2689,5,0),0)</f>
        <v>2000</v>
      </c>
      <c r="O612" s="1" t="n">
        <f aca="false">K612+L612</f>
        <v>4157</v>
      </c>
      <c r="P612" s="1" t="n">
        <f aca="false">K612+L612+M612+N612</f>
        <v>6157</v>
      </c>
      <c r="Q612" s="1" t="n">
        <f aca="false">IFERROR(VLOOKUP(A612,'[2]Pivot HorizontalMRP'!$A$4:$F$2689,6,0),0)</f>
        <v>2086</v>
      </c>
      <c r="R612" s="1" t="n">
        <f aca="false">IFERROR(VLOOKUP(A612,'[2]Pivot HorizontalMRP'!$A$4:$G$2689,7,0),0)</f>
        <v>3045</v>
      </c>
      <c r="S612" s="1" t="n">
        <f aca="false">IFERROR(VLOOKUP(A612,'[2]Pivot HorizontalMRP'!$A$4:$H$2689,8,0),0)</f>
        <v>2301</v>
      </c>
      <c r="T612" s="1" t="n">
        <f aca="false">IFERROR(VLOOKUP(A612,'[2]Pivot HorizontalMRP'!$A$4:$I$2689,9,0),0)</f>
        <v>2470</v>
      </c>
      <c r="U612" s="1" t="n">
        <f aca="false">IF(I612="delivery",O612-SUM(Q612+R612),IF(I612="PO",P612-SUM(Q612:R612)))</f>
        <v>1026</v>
      </c>
      <c r="V612" s="81" t="n">
        <v>3.26</v>
      </c>
      <c r="W612" s="81"/>
      <c r="X612" s="81" t="n">
        <f aca="false">W612-V612</f>
        <v>-3.26</v>
      </c>
      <c r="Y612" s="81"/>
      <c r="Z612" s="81"/>
      <c r="AA612" s="81" t="n">
        <v>3.26</v>
      </c>
      <c r="AB612" s="81"/>
      <c r="AC612" s="81"/>
      <c r="AD612" s="81"/>
      <c r="AE612" s="81"/>
      <c r="AF612" s="81"/>
      <c r="AG612" s="81"/>
      <c r="AH612" s="81"/>
      <c r="AI612" s="81"/>
      <c r="AJ612" s="81"/>
      <c r="AK612" s="81"/>
      <c r="AL612" s="81"/>
      <c r="AM612" s="81"/>
      <c r="AN612" s="81"/>
      <c r="AO612" s="81" t="str">
        <f aca="false">D612</f>
        <v>Arista</v>
      </c>
      <c r="AP612" s="1" t="s">
        <v>189</v>
      </c>
      <c r="AQ612" s="1"/>
      <c r="AR612" s="1"/>
      <c r="AS612" s="1"/>
      <c r="AT612" s="1"/>
      <c r="AU612" s="1"/>
      <c r="AV612" s="1"/>
      <c r="AW612" s="1"/>
      <c r="AX612" s="1"/>
      <c r="AY612" s="1"/>
      <c r="AZ612" s="1"/>
      <c r="BA612" s="1"/>
      <c r="BB612" s="1"/>
      <c r="BC612" s="1"/>
      <c r="BD612" s="1"/>
      <c r="BE612" s="1"/>
      <c r="BF612" s="1" t="s">
        <v>14668</v>
      </c>
      <c r="BG612" s="1" t="s">
        <v>183</v>
      </c>
      <c r="BH612" s="1"/>
      <c r="BI612" s="1"/>
    </row>
    <row r="613" customFormat="false" ht="12.75" hidden="false" customHeight="false" outlineLevel="0" collapsed="false">
      <c r="A613" s="103" t="s">
        <v>913</v>
      </c>
      <c r="B613" s="104" t="s">
        <v>914</v>
      </c>
      <c r="C613" s="99" t="s">
        <v>177</v>
      </c>
      <c r="D613" s="99" t="s">
        <v>82</v>
      </c>
      <c r="E613" s="99" t="s">
        <v>911</v>
      </c>
      <c r="F613" s="99" t="s">
        <v>15146</v>
      </c>
      <c r="G613" s="99" t="n">
        <v>51</v>
      </c>
      <c r="H613" s="99" t="n">
        <v>250</v>
      </c>
      <c r="I613" s="99" t="s">
        <v>188</v>
      </c>
      <c r="K613" s="1" t="n">
        <f aca="false">IFERROR(VLOOKUP(A613,'[2]Pivot HorizontalMRP'!$A$4:$B$2689,2,0),0)</f>
        <v>0</v>
      </c>
      <c r="L613" s="1" t="n">
        <f aca="false">IFERROR(VLOOKUP(A613,'[2]Pivot HorizontalMRP'!$A$4:$C$2689,3,0),0)</f>
        <v>84</v>
      </c>
      <c r="M613" s="1" t="n">
        <f aca="false">IFERROR(VLOOKUP(A613,'[2]Pivot HorizontalMRP'!$A$4:$D$2689,0.4,0),0)</f>
        <v>0</v>
      </c>
      <c r="N613" s="1" t="n">
        <f aca="false">IFERROR(VLOOKUP(A613,'[2]Pivot HorizontalMRP'!$A$4:$E$2689,5,0),0)</f>
        <v>0</v>
      </c>
      <c r="O613" s="1" t="n">
        <f aca="false">K613+L613</f>
        <v>84</v>
      </c>
      <c r="P613" s="1" t="n">
        <f aca="false">K613+L613+M613+N613</f>
        <v>84</v>
      </c>
      <c r="Q613" s="1" t="n">
        <f aca="false">IFERROR(VLOOKUP(A613,'[2]Pivot HorizontalMRP'!$A$4:$F$2689,6,0),0)</f>
        <v>0</v>
      </c>
      <c r="R613" s="1" t="n">
        <f aca="false">IFERROR(VLOOKUP(A613,'[2]Pivot HorizontalMRP'!$A$4:$G$2689,7,0),0)</f>
        <v>0</v>
      </c>
      <c r="S613" s="1" t="n">
        <f aca="false">IFERROR(VLOOKUP(A613,'[2]Pivot HorizontalMRP'!$A$4:$H$2689,8,0),0)</f>
        <v>0</v>
      </c>
      <c r="T613" s="1" t="n">
        <f aca="false">IFERROR(VLOOKUP(A613,'[2]Pivot HorizontalMRP'!$A$4:$I$2689,9,0),0)</f>
        <v>0</v>
      </c>
      <c r="U613" s="1" t="n">
        <f aca="false">IF(I613="delivery",O613-SUM(Q613+R613),IF(I613="PO",P613-SUM(Q613:R613)))</f>
        <v>84</v>
      </c>
      <c r="V613" s="99" t="n">
        <v>6.42</v>
      </c>
      <c r="X613" s="81" t="n">
        <f aca="false">W613-V613</f>
        <v>-6.42</v>
      </c>
      <c r="AA613" s="81"/>
      <c r="AO613" s="81" t="str">
        <f aca="false">D613</f>
        <v>Arista</v>
      </c>
      <c r="AP613" s="99" t="s">
        <v>189</v>
      </c>
      <c r="BF613" s="99" t="s">
        <v>14668</v>
      </c>
      <c r="BG613" s="1" t="s">
        <v>183</v>
      </c>
    </row>
    <row r="614" customFormat="false" ht="12.75" hidden="false" customHeight="false" outlineLevel="0" collapsed="false">
      <c r="A614" s="1" t="s">
        <v>15147</v>
      </c>
      <c r="B614" s="1" t="s">
        <v>917</v>
      </c>
      <c r="C614" s="1" t="s">
        <v>177</v>
      </c>
      <c r="D614" s="1" t="s">
        <v>82</v>
      </c>
      <c r="E614" s="1" t="s">
        <v>911</v>
      </c>
      <c r="F614" s="1" t="s">
        <v>15148</v>
      </c>
      <c r="G614" s="1" t="n">
        <v>46</v>
      </c>
      <c r="H614" s="1" t="n">
        <v>250</v>
      </c>
      <c r="I614" s="102" t="s">
        <v>188</v>
      </c>
      <c r="J614" s="1"/>
      <c r="K614" s="1" t="n">
        <f aca="false">IFERROR(VLOOKUP(A614,'[2]Pivot HorizontalMRP'!$A$4:$B$2689,2,0),0)</f>
        <v>0</v>
      </c>
      <c r="L614" s="1" t="n">
        <f aca="false">IFERROR(VLOOKUP(A614,'[2]Pivot HorizontalMRP'!$A$4:$C$2689,3,0),0)</f>
        <v>500</v>
      </c>
      <c r="M614" s="1" t="n">
        <f aca="false">IFERROR(VLOOKUP(A614,'[2]Pivot HorizontalMRP'!$A$4:$D$2689,0.4,0),0)</f>
        <v>0</v>
      </c>
      <c r="N614" s="1" t="n">
        <f aca="false">IFERROR(VLOOKUP(A614,'[2]Pivot HorizontalMRP'!$A$4:$E$2689,5,0),0)</f>
        <v>0</v>
      </c>
      <c r="O614" s="1" t="n">
        <f aca="false">K614+L614</f>
        <v>500</v>
      </c>
      <c r="P614" s="1" t="n">
        <f aca="false">K614+L614+M614+N614</f>
        <v>500</v>
      </c>
      <c r="Q614" s="1" t="n">
        <f aca="false">IFERROR(VLOOKUP(A614,'[2]Pivot HorizontalMRP'!$A$4:$F$2689,6,0),0)</f>
        <v>290</v>
      </c>
      <c r="R614" s="1" t="n">
        <f aca="false">IFERROR(VLOOKUP(A614,'[2]Pivot HorizontalMRP'!$A$4:$G$2689,7,0),0)</f>
        <v>176</v>
      </c>
      <c r="S614" s="1" t="n">
        <f aca="false">IFERROR(VLOOKUP(A614,'[2]Pivot HorizontalMRP'!$A$4:$H$2689,8,0),0)</f>
        <v>176</v>
      </c>
      <c r="T614" s="1" t="n">
        <f aca="false">IFERROR(VLOOKUP(A614,'[2]Pivot HorizontalMRP'!$A$4:$I$2689,9,0),0)</f>
        <v>176</v>
      </c>
      <c r="U614" s="1" t="n">
        <f aca="false">IF(I614="delivery",O614-SUM(Q614+R614),IF(I614="PO",P614-SUM(Q614:R614)))</f>
        <v>34</v>
      </c>
      <c r="V614" s="81" t="n">
        <v>6.38</v>
      </c>
      <c r="W614" s="81"/>
      <c r="X614" s="81" t="n">
        <f aca="false">W614-V614</f>
        <v>-6.38</v>
      </c>
      <c r="Y614" s="81"/>
      <c r="Z614" s="81"/>
      <c r="AA614" s="81"/>
      <c r="AB614" s="81"/>
      <c r="AC614" s="81"/>
      <c r="AD614" s="81"/>
      <c r="AE614" s="81"/>
      <c r="AF614" s="81"/>
      <c r="AG614" s="81"/>
      <c r="AH614" s="81"/>
      <c r="AI614" s="81"/>
      <c r="AJ614" s="81"/>
      <c r="AK614" s="81"/>
      <c r="AL614" s="81"/>
      <c r="AM614" s="81"/>
      <c r="AN614" s="81"/>
      <c r="AO614" s="81" t="str">
        <f aca="false">D614</f>
        <v>Arista</v>
      </c>
      <c r="AP614" s="102" t="s">
        <v>189</v>
      </c>
      <c r="AQ614" s="1"/>
      <c r="AR614" s="1"/>
      <c r="AS614" s="1"/>
      <c r="AT614" s="1"/>
      <c r="AU614" s="1"/>
      <c r="AV614" s="1"/>
      <c r="AW614" s="1"/>
      <c r="AX614" s="1"/>
      <c r="AY614" s="1"/>
      <c r="AZ614" s="1"/>
      <c r="BA614" s="1"/>
      <c r="BB614" s="1"/>
      <c r="BC614" s="1"/>
      <c r="BD614" s="1"/>
      <c r="BE614" s="1"/>
      <c r="BF614" s="1" t="s">
        <v>10507</v>
      </c>
      <c r="BG614" s="1" t="s">
        <v>183</v>
      </c>
      <c r="BH614" s="1"/>
      <c r="BI614" s="1"/>
    </row>
    <row r="615" customFormat="false" ht="12.75" hidden="false" customHeight="false" outlineLevel="0" collapsed="false">
      <c r="A615" s="1" t="s">
        <v>919</v>
      </c>
      <c r="B615" s="1" t="s">
        <v>920</v>
      </c>
      <c r="C615" s="1" t="s">
        <v>177</v>
      </c>
      <c r="D615" s="1" t="s">
        <v>82</v>
      </c>
      <c r="E615" s="1" t="s">
        <v>15149</v>
      </c>
      <c r="F615" s="1" t="s">
        <v>922</v>
      </c>
      <c r="G615" s="1" t="n">
        <v>132</v>
      </c>
      <c r="H615" s="1" t="n">
        <v>500</v>
      </c>
      <c r="I615" s="101" t="s">
        <v>188</v>
      </c>
      <c r="J615" s="1"/>
      <c r="K615" s="1" t="n">
        <f aca="false">IFERROR(VLOOKUP(A615,'[2]Pivot HorizontalMRP'!$A$4:$B$2689,2,0),0)</f>
        <v>37</v>
      </c>
      <c r="L615" s="1" t="n">
        <f aca="false">IFERROR(VLOOKUP(A615,'[2]Pivot HorizontalMRP'!$A$4:$C$2689,3,0),0)</f>
        <v>238</v>
      </c>
      <c r="M615" s="1" t="n">
        <f aca="false">IFERROR(VLOOKUP(A615,'[2]Pivot HorizontalMRP'!$A$4:$D$2689,0.4,0),0)</f>
        <v>0</v>
      </c>
      <c r="N615" s="1" t="n">
        <f aca="false">IFERROR(VLOOKUP(A615,'[2]Pivot HorizontalMRP'!$A$4:$E$2689,5,0),0)</f>
        <v>0</v>
      </c>
      <c r="O615" s="1" t="n">
        <f aca="false">K615+L615</f>
        <v>275</v>
      </c>
      <c r="P615" s="1" t="n">
        <f aca="false">K615+L615+M615+N615</f>
        <v>275</v>
      </c>
      <c r="Q615" s="1" t="n">
        <f aca="false">IFERROR(VLOOKUP(A615,'[2]Pivot HorizontalMRP'!$A$4:$F$2689,6,0),0)</f>
        <v>140</v>
      </c>
      <c r="R615" s="1" t="n">
        <f aca="false">IFERROR(VLOOKUP(A615,'[2]Pivot HorizontalMRP'!$A$4:$G$2689,7,0),0)</f>
        <v>9</v>
      </c>
      <c r="S615" s="1" t="n">
        <f aca="false">IFERROR(VLOOKUP(A615,'[2]Pivot HorizontalMRP'!$A$4:$H$2689,8,0),0)</f>
        <v>6</v>
      </c>
      <c r="T615" s="1" t="n">
        <f aca="false">IFERROR(VLOOKUP(A615,'[2]Pivot HorizontalMRP'!$A$4:$I$2689,9,0),0)</f>
        <v>9</v>
      </c>
      <c r="U615" s="1" t="n">
        <f aca="false">IF(I615="delivery",O615-SUM(Q615+R615),IF(I615="PO",P615-SUM(Q615:R615)))</f>
        <v>126</v>
      </c>
      <c r="V615" s="81" t="n">
        <v>51.1028</v>
      </c>
      <c r="W615" s="81"/>
      <c r="X615" s="81" t="n">
        <f aca="false">W615-V615</f>
        <v>-51.1028</v>
      </c>
      <c r="Y615" s="81"/>
      <c r="Z615" s="81"/>
      <c r="AA615" s="81" t="n">
        <v>55.18554</v>
      </c>
      <c r="AB615" s="81"/>
      <c r="AC615" s="81"/>
      <c r="AD615" s="81"/>
      <c r="AE615" s="81"/>
      <c r="AF615" s="81"/>
      <c r="AG615" s="81"/>
      <c r="AH615" s="81"/>
      <c r="AI615" s="81"/>
      <c r="AJ615" s="81"/>
      <c r="AK615" s="81"/>
      <c r="AL615" s="81"/>
      <c r="AM615" s="81"/>
      <c r="AN615" s="81"/>
      <c r="AO615" s="81" t="str">
        <f aca="false">D615</f>
        <v>Arista</v>
      </c>
      <c r="AP615" s="1" t="s">
        <v>189</v>
      </c>
      <c r="AQ615" s="1"/>
      <c r="AR615" s="1"/>
      <c r="AS615" s="1"/>
      <c r="AT615" s="1"/>
      <c r="AU615" s="1"/>
      <c r="AV615" s="1"/>
      <c r="AW615" s="1"/>
      <c r="AX615" s="1"/>
      <c r="AY615" s="1"/>
      <c r="AZ615" s="1"/>
      <c r="BA615" s="1"/>
      <c r="BB615" s="1"/>
      <c r="BC615" s="1"/>
      <c r="BD615" s="1"/>
      <c r="BE615" s="1"/>
      <c r="BF615" s="1" t="s">
        <v>14668</v>
      </c>
      <c r="BG615" s="1" t="s">
        <v>183</v>
      </c>
      <c r="BH615" s="1"/>
      <c r="BI615" s="1"/>
    </row>
    <row r="616" customFormat="false" ht="12.75" hidden="false" customHeight="false" outlineLevel="0" collapsed="false">
      <c r="A616" s="1" t="s">
        <v>935</v>
      </c>
      <c r="B616" s="1" t="s">
        <v>936</v>
      </c>
      <c r="C616" s="1" t="s">
        <v>177</v>
      </c>
      <c r="D616" s="1" t="s">
        <v>82</v>
      </c>
      <c r="E616" s="1" t="s">
        <v>15150</v>
      </c>
      <c r="F616" s="1" t="s">
        <v>15151</v>
      </c>
      <c r="G616" s="1" t="n">
        <v>31</v>
      </c>
      <c r="H616" s="1" t="n">
        <v>250</v>
      </c>
      <c r="I616" s="101" t="s">
        <v>188</v>
      </c>
      <c r="J616" s="1"/>
      <c r="K616" s="1" t="n">
        <f aca="false">IFERROR(VLOOKUP(A616,'[2]Pivot HorizontalMRP'!$A$4:$B$2689,2,0),0)</f>
        <v>0</v>
      </c>
      <c r="L616" s="1" t="n">
        <f aca="false">IFERROR(VLOOKUP(A616,'[2]Pivot HorizontalMRP'!$A$4:$C$2689,3,0),0)</f>
        <v>0</v>
      </c>
      <c r="M616" s="1" t="n">
        <f aca="false">IFERROR(VLOOKUP(A616,'[2]Pivot HorizontalMRP'!$A$4:$D$2689,0.4,0),0)</f>
        <v>0</v>
      </c>
      <c r="N616" s="1" t="n">
        <f aca="false">IFERROR(VLOOKUP(A616,'[2]Pivot HorizontalMRP'!$A$4:$E$2689,5,0),0)</f>
        <v>0</v>
      </c>
      <c r="O616" s="1" t="n">
        <f aca="false">K616+L616</f>
        <v>0</v>
      </c>
      <c r="P616" s="1" t="n">
        <f aca="false">K616+L616+M616+N616</f>
        <v>0</v>
      </c>
      <c r="Q616" s="1" t="n">
        <f aca="false">IFERROR(VLOOKUP(A616,'[2]Pivot HorizontalMRP'!$A$4:$F$2689,6,0),0)</f>
        <v>358</v>
      </c>
      <c r="R616" s="1" t="n">
        <f aca="false">IFERROR(VLOOKUP(A616,'[2]Pivot HorizontalMRP'!$A$4:$G$2689,7,0),0)</f>
        <v>2554</v>
      </c>
      <c r="S616" s="1" t="n">
        <f aca="false">IFERROR(VLOOKUP(A616,'[2]Pivot HorizontalMRP'!$A$4:$H$2689,8,0),0)</f>
        <v>1246</v>
      </c>
      <c r="T616" s="1" t="n">
        <f aca="false">IFERROR(VLOOKUP(A616,'[2]Pivot HorizontalMRP'!$A$4:$I$2689,9,0),0)</f>
        <v>1354</v>
      </c>
      <c r="U616" s="1" t="n">
        <f aca="false">IF(I616="delivery",O616-SUM(Q616+R616),IF(I616="PO",P616-SUM(Q616:R616)))</f>
        <v>-2912</v>
      </c>
      <c r="V616" s="81" t="n">
        <v>3.99</v>
      </c>
      <c r="W616" s="81"/>
      <c r="X616" s="81" t="n">
        <f aca="false">W616-V616</f>
        <v>-3.99</v>
      </c>
      <c r="Y616" s="81"/>
      <c r="Z616" s="81"/>
      <c r="AA616" s="81"/>
      <c r="AB616" s="81"/>
      <c r="AC616" s="81"/>
      <c r="AD616" s="81"/>
      <c r="AE616" s="81"/>
      <c r="AF616" s="81"/>
      <c r="AG616" s="81"/>
      <c r="AH616" s="81"/>
      <c r="AI616" s="81"/>
      <c r="AJ616" s="81"/>
      <c r="AK616" s="81"/>
      <c r="AL616" s="81"/>
      <c r="AM616" s="81"/>
      <c r="AN616" s="81"/>
      <c r="AO616" s="81" t="str">
        <f aca="false">D616</f>
        <v>Arista</v>
      </c>
      <c r="AP616" s="1" t="s">
        <v>189</v>
      </c>
      <c r="AQ616" s="1"/>
      <c r="AR616" s="1"/>
      <c r="AS616" s="1"/>
      <c r="AT616" s="1"/>
      <c r="AU616" s="1"/>
      <c r="AV616" s="1"/>
      <c r="AW616" s="1"/>
      <c r="AX616" s="1"/>
      <c r="AY616" s="1"/>
      <c r="AZ616" s="1"/>
      <c r="BA616" s="1"/>
      <c r="BB616" s="1"/>
      <c r="BC616" s="1"/>
      <c r="BD616" s="1"/>
      <c r="BE616" s="1"/>
      <c r="BF616" s="1" t="s">
        <v>14668</v>
      </c>
      <c r="BG616" s="1" t="s">
        <v>183</v>
      </c>
      <c r="BH616" s="1"/>
      <c r="BI616" s="1"/>
    </row>
    <row r="617" customFormat="false" ht="12.75" hidden="false" customHeight="false" outlineLevel="0" collapsed="false">
      <c r="A617" s="1" t="s">
        <v>957</v>
      </c>
      <c r="B617" s="1" t="s">
        <v>958</v>
      </c>
      <c r="C617" s="1" t="s">
        <v>177</v>
      </c>
      <c r="D617" s="1" t="s">
        <v>82</v>
      </c>
      <c r="E617" s="1" t="s">
        <v>15152</v>
      </c>
      <c r="F617" s="1" t="s">
        <v>15153</v>
      </c>
      <c r="G617" s="1" t="n">
        <v>36</v>
      </c>
      <c r="H617" s="1" t="n">
        <v>100</v>
      </c>
      <c r="I617" s="101" t="s">
        <v>188</v>
      </c>
      <c r="J617" s="1"/>
      <c r="K617" s="1" t="n">
        <f aca="false">IFERROR(VLOOKUP(A617,'[2]Pivot HorizontalMRP'!$A$4:$B$2689,2,0),0)</f>
        <v>0</v>
      </c>
      <c r="L617" s="1" t="n">
        <f aca="false">IFERROR(VLOOKUP(A617,'[2]Pivot HorizontalMRP'!$A$4:$C$2689,3,0),0)</f>
        <v>0</v>
      </c>
      <c r="M617" s="1" t="n">
        <f aca="false">IFERROR(VLOOKUP(A617,'[2]Pivot HorizontalMRP'!$A$4:$D$2689,0.4,0),0)</f>
        <v>0</v>
      </c>
      <c r="N617" s="1" t="n">
        <f aca="false">IFERROR(VLOOKUP(A617,'[2]Pivot HorizontalMRP'!$A$4:$E$2689,5,0),0)</f>
        <v>0</v>
      </c>
      <c r="O617" s="1" t="n">
        <f aca="false">K617+L617</f>
        <v>0</v>
      </c>
      <c r="P617" s="1" t="n">
        <f aca="false">K617+L617+M617+N617</f>
        <v>0</v>
      </c>
      <c r="Q617" s="1" t="n">
        <f aca="false">IFERROR(VLOOKUP(A617,'[2]Pivot HorizontalMRP'!$A$4:$F$2689,6,0),0)</f>
        <v>44</v>
      </c>
      <c r="R617" s="1" t="n">
        <f aca="false">IFERROR(VLOOKUP(A617,'[2]Pivot HorizontalMRP'!$A$4:$G$2689,7,0),0)</f>
        <v>160</v>
      </c>
      <c r="S617" s="1" t="n">
        <f aca="false">IFERROR(VLOOKUP(A617,'[2]Pivot HorizontalMRP'!$A$4:$H$2689,8,0),0)</f>
        <v>940</v>
      </c>
      <c r="T617" s="1" t="n">
        <f aca="false">IFERROR(VLOOKUP(A617,'[2]Pivot HorizontalMRP'!$A$4:$I$2689,9,0),0)</f>
        <v>384</v>
      </c>
      <c r="U617" s="1" t="n">
        <f aca="false">IF(I617="delivery",O617-SUM(Q617+R617),IF(I617="PO",P617-SUM(Q617:R617)))</f>
        <v>-204</v>
      </c>
      <c r="V617" s="81" t="n">
        <v>5.95</v>
      </c>
      <c r="W617" s="81"/>
      <c r="X617" s="81" t="n">
        <f aca="false">W617-V617</f>
        <v>-5.95</v>
      </c>
      <c r="Y617" s="81"/>
      <c r="Z617" s="81"/>
      <c r="AA617" s="81"/>
      <c r="AB617" s="81"/>
      <c r="AC617" s="81"/>
      <c r="AD617" s="81"/>
      <c r="AE617" s="81"/>
      <c r="AF617" s="81"/>
      <c r="AG617" s="81"/>
      <c r="AH617" s="81"/>
      <c r="AI617" s="81"/>
      <c r="AJ617" s="81"/>
      <c r="AK617" s="81"/>
      <c r="AL617" s="81"/>
      <c r="AM617" s="81"/>
      <c r="AN617" s="81"/>
      <c r="AO617" s="81" t="str">
        <f aca="false">D617</f>
        <v>Arista</v>
      </c>
      <c r="AP617" s="1" t="s">
        <v>189</v>
      </c>
      <c r="AQ617" s="1"/>
      <c r="AR617" s="1"/>
      <c r="AS617" s="1"/>
      <c r="AT617" s="1"/>
      <c r="AU617" s="1"/>
      <c r="AV617" s="1"/>
      <c r="AW617" s="1"/>
      <c r="AX617" s="1"/>
      <c r="AY617" s="1"/>
      <c r="AZ617" s="1"/>
      <c r="BA617" s="1"/>
      <c r="BB617" s="1"/>
      <c r="BC617" s="1"/>
      <c r="BD617" s="1"/>
      <c r="BE617" s="1"/>
      <c r="BF617" s="1" t="s">
        <v>14668</v>
      </c>
      <c r="BG617" s="1" t="s">
        <v>183</v>
      </c>
      <c r="BH617" s="1"/>
      <c r="BI617" s="1"/>
    </row>
    <row r="618" customFormat="false" ht="12.75" hidden="false" customHeight="false" outlineLevel="0" collapsed="false">
      <c r="A618" s="1" t="s">
        <v>991</v>
      </c>
      <c r="B618" s="1" t="s">
        <v>992</v>
      </c>
      <c r="C618" s="1" t="s">
        <v>177</v>
      </c>
      <c r="D618" s="1" t="s">
        <v>82</v>
      </c>
      <c r="E618" s="1" t="s">
        <v>15154</v>
      </c>
      <c r="F618" s="1" t="s">
        <v>994</v>
      </c>
      <c r="G618" s="1" t="n">
        <v>61</v>
      </c>
      <c r="H618" s="1" t="n">
        <v>500</v>
      </c>
      <c r="I618" s="101" t="s">
        <v>188</v>
      </c>
      <c r="J618" s="1"/>
      <c r="K618" s="1" t="n">
        <f aca="false">IFERROR(VLOOKUP(A618,'[2]Pivot HorizontalMRP'!$A$4:$B$2689,2,0),0)</f>
        <v>0</v>
      </c>
      <c r="L618" s="1" t="n">
        <f aca="false">IFERROR(VLOOKUP(A618,'[2]Pivot HorizontalMRP'!$A$4:$C$2689,3,0),0)</f>
        <v>1977</v>
      </c>
      <c r="M618" s="1" t="n">
        <f aca="false">IFERROR(VLOOKUP(A618,'[2]Pivot HorizontalMRP'!$A$4:$D$2689,0.4,0),0)</f>
        <v>0</v>
      </c>
      <c r="N618" s="1" t="n">
        <f aca="false">IFERROR(VLOOKUP(A618,'[2]Pivot HorizontalMRP'!$A$4:$E$2689,5,0),0)</f>
        <v>500</v>
      </c>
      <c r="O618" s="1" t="n">
        <f aca="false">K618+L618</f>
        <v>1977</v>
      </c>
      <c r="P618" s="1" t="n">
        <f aca="false">K618+L618+M618+N618</f>
        <v>2477</v>
      </c>
      <c r="Q618" s="1" t="n">
        <f aca="false">IFERROR(VLOOKUP(A618,'[2]Pivot HorizontalMRP'!$A$4:$F$2689,6,0),0)</f>
        <v>1788</v>
      </c>
      <c r="R618" s="1" t="n">
        <f aca="false">IFERROR(VLOOKUP(A618,'[2]Pivot HorizontalMRP'!$A$4:$G$2689,7,0),0)</f>
        <v>1320</v>
      </c>
      <c r="S618" s="1" t="n">
        <f aca="false">IFERROR(VLOOKUP(A618,'[2]Pivot HorizontalMRP'!$A$4:$H$2689,8,0),0)</f>
        <v>1314</v>
      </c>
      <c r="T618" s="1" t="n">
        <f aca="false">IFERROR(VLOOKUP(A618,'[2]Pivot HorizontalMRP'!$A$4:$I$2689,9,0),0)</f>
        <v>1322</v>
      </c>
      <c r="U618" s="1" t="n">
        <f aca="false">IF(I618="delivery",O618-SUM(Q618+R618),IF(I618="PO",P618-SUM(Q618:R618)))</f>
        <v>-631</v>
      </c>
      <c r="V618" s="81" t="n">
        <v>2.3</v>
      </c>
      <c r="W618" s="81"/>
      <c r="X618" s="81" t="n">
        <f aca="false">W618-V618</f>
        <v>-2.3</v>
      </c>
      <c r="Y618" s="81"/>
      <c r="Z618" s="81"/>
      <c r="AA618" s="81" t="n">
        <v>2.405</v>
      </c>
      <c r="AB618" s="81"/>
      <c r="AC618" s="81"/>
      <c r="AD618" s="81"/>
      <c r="AE618" s="81"/>
      <c r="AF618" s="81"/>
      <c r="AG618" s="81"/>
      <c r="AH618" s="81"/>
      <c r="AI618" s="81"/>
      <c r="AJ618" s="81"/>
      <c r="AK618" s="81"/>
      <c r="AL618" s="81"/>
      <c r="AM618" s="81"/>
      <c r="AN618" s="81"/>
      <c r="AO618" s="81" t="str">
        <f aca="false">D618</f>
        <v>Arista</v>
      </c>
      <c r="AP618" s="1" t="s">
        <v>189</v>
      </c>
      <c r="AQ618" s="1"/>
      <c r="AR618" s="1"/>
      <c r="AS618" s="1"/>
      <c r="AT618" s="1"/>
      <c r="AU618" s="1"/>
      <c r="AV618" s="1"/>
      <c r="AW618" s="1"/>
      <c r="AX618" s="1"/>
      <c r="AY618" s="1"/>
      <c r="AZ618" s="1"/>
      <c r="BA618" s="1"/>
      <c r="BB618" s="1"/>
      <c r="BC618" s="1"/>
      <c r="BD618" s="1"/>
      <c r="BE618" s="1"/>
      <c r="BF618" s="1" t="s">
        <v>14668</v>
      </c>
      <c r="BG618" s="1" t="s">
        <v>183</v>
      </c>
      <c r="BH618" s="1"/>
      <c r="BI618" s="1"/>
    </row>
    <row r="619" customFormat="false" ht="12.75" hidden="false" customHeight="false" outlineLevel="0" collapsed="false">
      <c r="A619" s="1" t="s">
        <v>1030</v>
      </c>
      <c r="B619" s="1" t="s">
        <v>1031</v>
      </c>
      <c r="C619" s="1" t="s">
        <v>177</v>
      </c>
      <c r="D619" s="1" t="s">
        <v>82</v>
      </c>
      <c r="E619" s="1" t="s">
        <v>15155</v>
      </c>
      <c r="F619" s="1" t="s">
        <v>15156</v>
      </c>
      <c r="G619" s="1" t="n">
        <v>31</v>
      </c>
      <c r="H619" s="1" t="n">
        <v>100</v>
      </c>
      <c r="I619" s="101" t="s">
        <v>188</v>
      </c>
      <c r="J619" s="1"/>
      <c r="K619" s="1" t="n">
        <f aca="false">IFERROR(VLOOKUP(A619,'[2]Pivot HorizontalMRP'!$A$4:$B$2689,2,0),0)</f>
        <v>0</v>
      </c>
      <c r="L619" s="1" t="n">
        <f aca="false">IFERROR(VLOOKUP(A619,'[2]Pivot HorizontalMRP'!$A$4:$C$2689,3,0),0)</f>
        <v>0</v>
      </c>
      <c r="M619" s="1" t="n">
        <f aca="false">IFERROR(VLOOKUP(A619,'[2]Pivot HorizontalMRP'!$A$4:$D$2689,0.4,0),0)</f>
        <v>0</v>
      </c>
      <c r="N619" s="1" t="n">
        <f aca="false">IFERROR(VLOOKUP(A619,'[2]Pivot HorizontalMRP'!$A$4:$E$2689,5,0),0)</f>
        <v>0</v>
      </c>
      <c r="O619" s="1" t="n">
        <f aca="false">K619+L619</f>
        <v>0</v>
      </c>
      <c r="P619" s="1" t="n">
        <f aca="false">K619+L619+M619+N619</f>
        <v>0</v>
      </c>
      <c r="Q619" s="1" t="n">
        <f aca="false">IFERROR(VLOOKUP(A619,'[2]Pivot HorizontalMRP'!$A$4:$F$2689,6,0),0)</f>
        <v>62</v>
      </c>
      <c r="R619" s="1" t="n">
        <f aca="false">IFERROR(VLOOKUP(A619,'[2]Pivot HorizontalMRP'!$A$4:$G$2689,7,0),0)</f>
        <v>366</v>
      </c>
      <c r="S619" s="1" t="n">
        <f aca="false">IFERROR(VLOOKUP(A619,'[2]Pivot HorizontalMRP'!$A$4:$H$2689,8,0),0)</f>
        <v>230</v>
      </c>
      <c r="T619" s="1" t="n">
        <f aca="false">IFERROR(VLOOKUP(A619,'[2]Pivot HorizontalMRP'!$A$4:$I$2689,9,0),0)</f>
        <v>345</v>
      </c>
      <c r="U619" s="1" t="n">
        <f aca="false">IF(I619="delivery",O619-SUM(Q619+R619),IF(I619="PO",P619-SUM(Q619:R619)))</f>
        <v>-428</v>
      </c>
      <c r="V619" s="81" t="n">
        <v>21.35</v>
      </c>
      <c r="W619" s="81"/>
      <c r="X619" s="81" t="n">
        <f aca="false">W619-V619</f>
        <v>-21.35</v>
      </c>
      <c r="Y619" s="81"/>
      <c r="Z619" s="81"/>
      <c r="AA619" s="81"/>
      <c r="AB619" s="81"/>
      <c r="AC619" s="81"/>
      <c r="AD619" s="81"/>
      <c r="AE619" s="81"/>
      <c r="AF619" s="81"/>
      <c r="AG619" s="81"/>
      <c r="AH619" s="81"/>
      <c r="AI619" s="81"/>
      <c r="AJ619" s="81"/>
      <c r="AK619" s="81"/>
      <c r="AL619" s="81"/>
      <c r="AM619" s="81"/>
      <c r="AN619" s="81"/>
      <c r="AO619" s="81" t="str">
        <f aca="false">D619</f>
        <v>Arista</v>
      </c>
      <c r="AP619" s="1" t="s">
        <v>189</v>
      </c>
      <c r="AQ619" s="1"/>
      <c r="AR619" s="1"/>
      <c r="AS619" s="1"/>
      <c r="AT619" s="1"/>
      <c r="AU619" s="1"/>
      <c r="AV619" s="1"/>
      <c r="AW619" s="1"/>
      <c r="AX619" s="1"/>
      <c r="AY619" s="1"/>
      <c r="AZ619" s="1"/>
      <c r="BA619" s="1"/>
      <c r="BB619" s="1"/>
      <c r="BC619" s="1"/>
      <c r="BD619" s="1"/>
      <c r="BE619" s="1"/>
      <c r="BF619" s="1" t="s">
        <v>14668</v>
      </c>
      <c r="BG619" s="1" t="s">
        <v>183</v>
      </c>
      <c r="BH619" s="1"/>
      <c r="BI619" s="1"/>
    </row>
    <row r="620" customFormat="false" ht="12.75" hidden="false" customHeight="false" outlineLevel="0" collapsed="false">
      <c r="A620" s="1" t="s">
        <v>15157</v>
      </c>
      <c r="B620" s="1" t="s">
        <v>1194</v>
      </c>
      <c r="C620" s="1" t="s">
        <v>177</v>
      </c>
      <c r="D620" s="1" t="s">
        <v>82</v>
      </c>
      <c r="E620" s="1" t="s">
        <v>15158</v>
      </c>
      <c r="F620" s="1" t="s">
        <v>15159</v>
      </c>
      <c r="G620" s="1" t="n">
        <v>55</v>
      </c>
      <c r="H620" s="1" t="n">
        <v>1</v>
      </c>
      <c r="I620" s="102" t="s">
        <v>188</v>
      </c>
      <c r="J620" s="1"/>
      <c r="K620" s="1" t="n">
        <f aca="false">IFERROR(VLOOKUP(A620,'[2]Pivot HorizontalMRP'!$A$4:$B$2689,2,0),0)</f>
        <v>0</v>
      </c>
      <c r="L620" s="1" t="n">
        <f aca="false">IFERROR(VLOOKUP(A620,'[2]Pivot HorizontalMRP'!$A$4:$C$2689,3,0),0)</f>
        <v>0</v>
      </c>
      <c r="M620" s="1" t="n">
        <f aca="false">IFERROR(VLOOKUP(A620,'[2]Pivot HorizontalMRP'!$A$4:$D$2689,0.4,0),0)</f>
        <v>0</v>
      </c>
      <c r="N620" s="1" t="n">
        <f aca="false">IFERROR(VLOOKUP(A620,'[2]Pivot HorizontalMRP'!$A$4:$E$2689,5,0),0)</f>
        <v>0</v>
      </c>
      <c r="O620" s="1" t="n">
        <f aca="false">K620+L620</f>
        <v>0</v>
      </c>
      <c r="P620" s="1" t="n">
        <f aca="false">K620+L620+M620+N620</f>
        <v>0</v>
      </c>
      <c r="Q620" s="1" t="n">
        <f aca="false">IFERROR(VLOOKUP(A620,'[2]Pivot HorizontalMRP'!$A$4:$F$2689,6,0),0)</f>
        <v>3375</v>
      </c>
      <c r="R620" s="1" t="n">
        <f aca="false">IFERROR(VLOOKUP(A620,'[2]Pivot HorizontalMRP'!$A$4:$G$2689,7,0),0)</f>
        <v>6246</v>
      </c>
      <c r="S620" s="1" t="n">
        <f aca="false">IFERROR(VLOOKUP(A620,'[2]Pivot HorizontalMRP'!$A$4:$H$2689,8,0),0)</f>
        <v>9906</v>
      </c>
      <c r="T620" s="1" t="n">
        <f aca="false">IFERROR(VLOOKUP(A620,'[2]Pivot HorizontalMRP'!$A$4:$I$2689,9,0),0)</f>
        <v>7326</v>
      </c>
      <c r="U620" s="1" t="n">
        <f aca="false">IF(I620="delivery",O620-SUM(Q620+R620),IF(I620="PO",P620-SUM(Q620:R620)))</f>
        <v>-9621</v>
      </c>
      <c r="V620" s="81" t="n">
        <v>4.24</v>
      </c>
      <c r="W620" s="81"/>
      <c r="X620" s="81" t="n">
        <f aca="false">W620-V620</f>
        <v>-4.24</v>
      </c>
      <c r="Y620" s="81"/>
      <c r="Z620" s="81"/>
      <c r="AA620" s="81"/>
      <c r="AB620" s="81"/>
      <c r="AC620" s="81"/>
      <c r="AD620" s="81"/>
      <c r="AE620" s="81"/>
      <c r="AF620" s="81"/>
      <c r="AG620" s="81"/>
      <c r="AH620" s="81"/>
      <c r="AI620" s="81"/>
      <c r="AJ620" s="81"/>
      <c r="AK620" s="81"/>
      <c r="AL620" s="81"/>
      <c r="AM620" s="81"/>
      <c r="AN620" s="81"/>
      <c r="AO620" s="81" t="str">
        <f aca="false">D620</f>
        <v>Arista</v>
      </c>
      <c r="AP620" s="102" t="s">
        <v>189</v>
      </c>
      <c r="AQ620" s="1"/>
      <c r="AR620" s="1"/>
      <c r="AS620" s="1"/>
      <c r="AT620" s="1"/>
      <c r="AU620" s="1"/>
      <c r="AV620" s="1"/>
      <c r="AW620" s="1"/>
      <c r="AX620" s="1"/>
      <c r="AY620" s="1"/>
      <c r="AZ620" s="1"/>
      <c r="BA620" s="1"/>
      <c r="BB620" s="1"/>
      <c r="BC620" s="1"/>
      <c r="BD620" s="1"/>
      <c r="BE620" s="1"/>
      <c r="BF620" s="1" t="s">
        <v>10507</v>
      </c>
      <c r="BG620" s="1" t="s">
        <v>183</v>
      </c>
      <c r="BH620" s="1"/>
      <c r="BI620" s="1"/>
    </row>
    <row r="621" customFormat="false" ht="12.75" hidden="false" customHeight="false" outlineLevel="0" collapsed="false">
      <c r="A621" s="103" t="s">
        <v>1193</v>
      </c>
      <c r="B621" s="104" t="s">
        <v>1194</v>
      </c>
      <c r="C621" s="99" t="s">
        <v>177</v>
      </c>
      <c r="D621" s="99" t="s">
        <v>82</v>
      </c>
      <c r="E621" s="99" t="s">
        <v>15158</v>
      </c>
      <c r="F621" s="99" t="s">
        <v>1196</v>
      </c>
      <c r="G621" s="99" t="n">
        <v>31</v>
      </c>
      <c r="H621" s="99" t="n">
        <v>250</v>
      </c>
      <c r="I621" s="99" t="s">
        <v>188</v>
      </c>
      <c r="K621" s="1" t="n">
        <f aca="false">IFERROR(VLOOKUP(A621,'[2]Pivot HorizontalMRP'!$A$4:$B$2689,2,0),0)</f>
        <v>0</v>
      </c>
      <c r="L621" s="1" t="n">
        <f aca="false">IFERROR(VLOOKUP(A621,'[2]Pivot HorizontalMRP'!$A$4:$C$2689,3,0),0)</f>
        <v>6076</v>
      </c>
      <c r="M621" s="1" t="n">
        <f aca="false">IFERROR(VLOOKUP(A621,'[2]Pivot HorizontalMRP'!$A$4:$D$2689,0.4,0),0)</f>
        <v>0</v>
      </c>
      <c r="N621" s="1" t="n">
        <f aca="false">IFERROR(VLOOKUP(A621,'[2]Pivot HorizontalMRP'!$A$4:$E$2689,5,0),0)</f>
        <v>0</v>
      </c>
      <c r="O621" s="1" t="n">
        <f aca="false">K621+L621</f>
        <v>6076</v>
      </c>
      <c r="P621" s="1" t="n">
        <f aca="false">K621+L621+M621+N621</f>
        <v>6076</v>
      </c>
      <c r="Q621" s="1" t="n">
        <f aca="false">IFERROR(VLOOKUP(A621,'[2]Pivot HorizontalMRP'!$A$4:$F$2689,6,0),0)</f>
        <v>117</v>
      </c>
      <c r="R621" s="1" t="n">
        <f aca="false">IFERROR(VLOOKUP(A621,'[2]Pivot HorizontalMRP'!$A$4:$G$2689,7,0),0)</f>
        <v>0</v>
      </c>
      <c r="S621" s="1" t="n">
        <f aca="false">IFERROR(VLOOKUP(A621,'[2]Pivot HorizontalMRP'!$A$4:$H$2689,8,0),0)</f>
        <v>0</v>
      </c>
      <c r="T621" s="1" t="n">
        <f aca="false">IFERROR(VLOOKUP(A621,'[2]Pivot HorizontalMRP'!$A$4:$I$2689,9,0),0)</f>
        <v>0</v>
      </c>
      <c r="U621" s="1" t="n">
        <f aca="false">IF(I621="delivery",O621-SUM(Q621+R621),IF(I621="PO",P621-SUM(Q621:R621)))</f>
        <v>5959</v>
      </c>
      <c r="V621" s="99" t="n">
        <v>4.24</v>
      </c>
      <c r="X621" s="81" t="n">
        <f aca="false">W621-V621</f>
        <v>-4.24</v>
      </c>
      <c r="AA621" s="81"/>
      <c r="AO621" s="81" t="str">
        <f aca="false">D621</f>
        <v>Arista</v>
      </c>
      <c r="AP621" s="99" t="s">
        <v>189</v>
      </c>
      <c r="BF621" s="99" t="s">
        <v>14668</v>
      </c>
      <c r="BG621" s="1" t="s">
        <v>183</v>
      </c>
    </row>
    <row r="622" customFormat="false" ht="12.75" hidden="false" customHeight="false" outlineLevel="0" collapsed="false">
      <c r="A622" s="1" t="s">
        <v>1197</v>
      </c>
      <c r="B622" s="1" t="s">
        <v>1198</v>
      </c>
      <c r="C622" s="1" t="s">
        <v>177</v>
      </c>
      <c r="D622" s="1" t="s">
        <v>82</v>
      </c>
      <c r="E622" s="1" t="s">
        <v>1199</v>
      </c>
      <c r="F622" s="1" t="s">
        <v>15160</v>
      </c>
      <c r="G622" s="1" t="n">
        <v>55</v>
      </c>
      <c r="H622" s="1" t="n">
        <v>1</v>
      </c>
      <c r="I622" s="108" t="s">
        <v>188</v>
      </c>
      <c r="J622" s="1"/>
      <c r="K622" s="1" t="n">
        <f aca="false">IFERROR(VLOOKUP(A622,'[2]Pivot HorizontalMRP'!$A$4:$B$2689,2,0),0)</f>
        <v>0</v>
      </c>
      <c r="L622" s="1" t="n">
        <f aca="false">IFERROR(VLOOKUP(A622,'[2]Pivot HorizontalMRP'!$A$4:$C$2689,3,0),0)</f>
        <v>0</v>
      </c>
      <c r="M622" s="1" t="n">
        <f aca="false">IFERROR(VLOOKUP(A622,'[2]Pivot HorizontalMRP'!$A$4:$D$2689,0.4,0),0)</f>
        <v>0</v>
      </c>
      <c r="N622" s="1" t="n">
        <f aca="false">IFERROR(VLOOKUP(A622,'[2]Pivot HorizontalMRP'!$A$4:$E$2689,5,0),0)</f>
        <v>0</v>
      </c>
      <c r="O622" s="1" t="n">
        <f aca="false">K622+L622</f>
        <v>0</v>
      </c>
      <c r="P622" s="1" t="n">
        <f aca="false">K622+L622+M622+N622</f>
        <v>0</v>
      </c>
      <c r="Q622" s="1" t="n">
        <f aca="false">IFERROR(VLOOKUP(A622,'[2]Pivot HorizontalMRP'!$A$4:$F$2689,6,0),0)</f>
        <v>0</v>
      </c>
      <c r="R622" s="1" t="n">
        <f aca="false">IFERROR(VLOOKUP(A622,'[2]Pivot HorizontalMRP'!$A$4:$G$2689,7,0),0)</f>
        <v>0</v>
      </c>
      <c r="S622" s="1" t="n">
        <f aca="false">IFERROR(VLOOKUP(A622,'[2]Pivot HorizontalMRP'!$A$4:$H$2689,8,0),0)</f>
        <v>30</v>
      </c>
      <c r="T622" s="1" t="n">
        <f aca="false">IFERROR(VLOOKUP(A622,'[2]Pivot HorizontalMRP'!$A$4:$I$2689,9,0),0)</f>
        <v>100</v>
      </c>
      <c r="U622" s="1" t="n">
        <f aca="false">IF(I622="delivery",O622-SUM(Q622+R622),IF(I622="PO",P622-SUM(Q622:R622)))</f>
        <v>0</v>
      </c>
      <c r="V622" s="81" t="n">
        <v>454.6754</v>
      </c>
      <c r="W622" s="81"/>
      <c r="X622" s="81" t="n">
        <f aca="false">W622-V622</f>
        <v>-454.6754</v>
      </c>
      <c r="Y622" s="81"/>
      <c r="Z622" s="81"/>
      <c r="AA622" s="81"/>
      <c r="AB622" s="81"/>
      <c r="AC622" s="81"/>
      <c r="AD622" s="81"/>
      <c r="AE622" s="81"/>
      <c r="AF622" s="81"/>
      <c r="AG622" s="81"/>
      <c r="AH622" s="81"/>
      <c r="AI622" s="81"/>
      <c r="AJ622" s="81"/>
      <c r="AK622" s="81"/>
      <c r="AL622" s="81"/>
      <c r="AM622" s="81"/>
      <c r="AN622" s="81"/>
      <c r="AO622" s="81" t="str">
        <f aca="false">D622</f>
        <v>Arista</v>
      </c>
      <c r="AP622" s="102" t="s">
        <v>189</v>
      </c>
      <c r="AQ622" s="1"/>
      <c r="AR622" s="1"/>
      <c r="AS622" s="1"/>
      <c r="AT622" s="1"/>
      <c r="AU622" s="1"/>
      <c r="AV622" s="1"/>
      <c r="AW622" s="1"/>
      <c r="AX622" s="1"/>
      <c r="AY622" s="1"/>
      <c r="AZ622" s="1"/>
      <c r="BA622" s="1"/>
      <c r="BB622" s="1"/>
      <c r="BC622" s="1"/>
      <c r="BD622" s="1"/>
      <c r="BE622" s="1"/>
      <c r="BF622" s="1" t="s">
        <v>719</v>
      </c>
      <c r="BG622" s="1" t="s">
        <v>183</v>
      </c>
      <c r="BH622" s="1"/>
      <c r="BI622" s="1"/>
    </row>
    <row r="623" customFormat="false" ht="12.75" hidden="false" customHeight="false" outlineLevel="0" collapsed="false">
      <c r="A623" s="1" t="s">
        <v>14102</v>
      </c>
      <c r="B623" s="1" t="s">
        <v>14103</v>
      </c>
      <c r="C623" s="1" t="s">
        <v>177</v>
      </c>
      <c r="D623" s="1" t="s">
        <v>82</v>
      </c>
      <c r="E623" s="1" t="s">
        <v>15161</v>
      </c>
      <c r="F623" s="1" t="s">
        <v>15162</v>
      </c>
      <c r="G623" s="1" t="n">
        <v>55</v>
      </c>
      <c r="H623" s="1" t="n">
        <v>1</v>
      </c>
      <c r="I623" s="101" t="s">
        <v>188</v>
      </c>
      <c r="J623" s="1"/>
      <c r="K623" s="1" t="n">
        <f aca="false">IFERROR(VLOOKUP(A623,'[2]Pivot HorizontalMRP'!$A$4:$B$2689,2,0),0)</f>
        <v>0</v>
      </c>
      <c r="L623" s="1" t="n">
        <f aca="false">IFERROR(VLOOKUP(A623,'[2]Pivot HorizontalMRP'!$A$4:$C$2689,3,0),0)</f>
        <v>0</v>
      </c>
      <c r="M623" s="1" t="n">
        <f aca="false">IFERROR(VLOOKUP(A623,'[2]Pivot HorizontalMRP'!$A$4:$D$2689,0.4,0),0)</f>
        <v>0</v>
      </c>
      <c r="N623" s="1" t="n">
        <f aca="false">IFERROR(VLOOKUP(A623,'[2]Pivot HorizontalMRP'!$A$4:$E$2689,5,0),0)</f>
        <v>100</v>
      </c>
      <c r="O623" s="1" t="n">
        <f aca="false">K623+L623</f>
        <v>0</v>
      </c>
      <c r="P623" s="1" t="n">
        <f aca="false">K623+L623+M623+N623</f>
        <v>100</v>
      </c>
      <c r="Q623" s="1" t="n">
        <f aca="false">IFERROR(VLOOKUP(A623,'[2]Pivot HorizontalMRP'!$A$4:$F$2689,6,0),0)</f>
        <v>60</v>
      </c>
      <c r="R623" s="1" t="n">
        <f aca="false">IFERROR(VLOOKUP(A623,'[2]Pivot HorizontalMRP'!$A$4:$G$2689,7,0),0)</f>
        <v>82</v>
      </c>
      <c r="S623" s="1" t="n">
        <f aca="false">IFERROR(VLOOKUP(A623,'[2]Pivot HorizontalMRP'!$A$4:$H$2689,8,0),0)</f>
        <v>134</v>
      </c>
      <c r="T623" s="1" t="n">
        <f aca="false">IFERROR(VLOOKUP(A623,'[2]Pivot HorizontalMRP'!$A$4:$I$2689,9,0),0)</f>
        <v>126</v>
      </c>
      <c r="U623" s="1" t="n">
        <f aca="false">IF(I623="delivery",O623-SUM(Q623+R623),IF(I623="PO",P623-SUM(Q623:R623)))</f>
        <v>-42</v>
      </c>
      <c r="V623" s="81" t="n">
        <v>3.64</v>
      </c>
      <c r="W623" s="81"/>
      <c r="X623" s="81" t="n">
        <f aca="false">W623-V623</f>
        <v>-3.64</v>
      </c>
      <c r="Y623" s="81"/>
      <c r="Z623" s="81"/>
      <c r="AA623" s="81"/>
      <c r="AB623" s="81"/>
      <c r="AC623" s="81"/>
      <c r="AD623" s="81"/>
      <c r="AE623" s="81"/>
      <c r="AF623" s="81"/>
      <c r="AG623" s="81"/>
      <c r="AH623" s="81"/>
      <c r="AI623" s="81"/>
      <c r="AJ623" s="81"/>
      <c r="AK623" s="81"/>
      <c r="AL623" s="81"/>
      <c r="AM623" s="81"/>
      <c r="AN623" s="81"/>
      <c r="AO623" s="81" t="str">
        <f aca="false">D623</f>
        <v>Arista</v>
      </c>
      <c r="AP623" s="1" t="s">
        <v>189</v>
      </c>
      <c r="AQ623" s="1"/>
      <c r="AR623" s="1"/>
      <c r="AS623" s="1"/>
      <c r="AT623" s="1"/>
      <c r="AU623" s="1"/>
      <c r="AV623" s="1"/>
      <c r="AW623" s="1"/>
      <c r="AX623" s="1"/>
      <c r="AY623" s="1"/>
      <c r="AZ623" s="1"/>
      <c r="BA623" s="1"/>
      <c r="BB623" s="1"/>
      <c r="BC623" s="1"/>
      <c r="BD623" s="1"/>
      <c r="BE623" s="1"/>
      <c r="BF623" s="1" t="s">
        <v>14668</v>
      </c>
      <c r="BG623" s="1" t="s">
        <v>183</v>
      </c>
      <c r="BH623" s="1"/>
      <c r="BI623" s="1"/>
    </row>
    <row r="624" customFormat="false" ht="12.75" hidden="false" customHeight="false" outlineLevel="0" collapsed="false">
      <c r="A624" s="1" t="s">
        <v>14535</v>
      </c>
      <c r="B624" s="1" t="s">
        <v>14536</v>
      </c>
      <c r="C624" s="1" t="s">
        <v>177</v>
      </c>
      <c r="D624" s="1" t="s">
        <v>82</v>
      </c>
      <c r="E624" s="1" t="s">
        <v>14537</v>
      </c>
      <c r="F624" s="1" t="s">
        <v>14538</v>
      </c>
      <c r="G624" s="1" t="n">
        <v>55</v>
      </c>
      <c r="H624" s="1" t="n">
        <v>1</v>
      </c>
      <c r="I624" s="101" t="s">
        <v>188</v>
      </c>
      <c r="J624" s="1"/>
      <c r="K624" s="1" t="n">
        <f aca="false">IFERROR(VLOOKUP(A624,'[2]Pivot HorizontalMRP'!$A$4:$B$2689,2,0),0)</f>
        <v>0</v>
      </c>
      <c r="L624" s="1" t="n">
        <f aca="false">IFERROR(VLOOKUP(A624,'[2]Pivot HorizontalMRP'!$A$4:$C$2689,3,0),0)</f>
        <v>0</v>
      </c>
      <c r="M624" s="1" t="n">
        <f aca="false">IFERROR(VLOOKUP(A624,'[2]Pivot HorizontalMRP'!$A$4:$D$2689,0.4,0),0)</f>
        <v>0</v>
      </c>
      <c r="N624" s="1" t="n">
        <f aca="false">IFERROR(VLOOKUP(A624,'[2]Pivot HorizontalMRP'!$A$4:$E$2689,5,0),0)</f>
        <v>0</v>
      </c>
      <c r="O624" s="1" t="n">
        <f aca="false">K624+L624</f>
        <v>0</v>
      </c>
      <c r="P624" s="1" t="n">
        <f aca="false">K624+L624+M624+N624</f>
        <v>0</v>
      </c>
      <c r="Q624" s="1" t="n">
        <f aca="false">IFERROR(VLOOKUP(A624,'[2]Pivot HorizontalMRP'!$A$4:$F$2689,6,0),0)</f>
        <v>88</v>
      </c>
      <c r="R624" s="1" t="n">
        <f aca="false">IFERROR(VLOOKUP(A624,'[2]Pivot HorizontalMRP'!$A$4:$G$2689,7,0),0)</f>
        <v>320</v>
      </c>
      <c r="S624" s="1" t="n">
        <f aca="false">IFERROR(VLOOKUP(A624,'[2]Pivot HorizontalMRP'!$A$4:$H$2689,8,0),0)</f>
        <v>1880</v>
      </c>
      <c r="T624" s="1" t="n">
        <f aca="false">IFERROR(VLOOKUP(A624,'[2]Pivot HorizontalMRP'!$A$4:$I$2689,9,0),0)</f>
        <v>768</v>
      </c>
      <c r="U624" s="1" t="n">
        <f aca="false">IF(I624="delivery",O624-SUM(Q624+R624),IF(I624="PO",P624-SUM(Q624:R624)))</f>
        <v>-408</v>
      </c>
      <c r="V624" s="81" t="n">
        <v>13.58</v>
      </c>
      <c r="W624" s="81"/>
      <c r="X624" s="81" t="n">
        <f aca="false">W624-V624</f>
        <v>-13.58</v>
      </c>
      <c r="Y624" s="81"/>
      <c r="Z624" s="81"/>
      <c r="AA624" s="81"/>
      <c r="AB624" s="81"/>
      <c r="AC624" s="81"/>
      <c r="AD624" s="81"/>
      <c r="AE624" s="81"/>
      <c r="AF624" s="81"/>
      <c r="AG624" s="81"/>
      <c r="AH624" s="81"/>
      <c r="AI624" s="81"/>
      <c r="AJ624" s="81"/>
      <c r="AK624" s="81"/>
      <c r="AL624" s="81"/>
      <c r="AM624" s="81"/>
      <c r="AN624" s="81"/>
      <c r="AO624" s="81" t="str">
        <f aca="false">D624</f>
        <v>Arista</v>
      </c>
      <c r="AP624" s="1" t="s">
        <v>189</v>
      </c>
      <c r="AQ624" s="1"/>
      <c r="AR624" s="1"/>
      <c r="AS624" s="1"/>
      <c r="AT624" s="1"/>
      <c r="AU624" s="1"/>
      <c r="AV624" s="1"/>
      <c r="AW624" s="1"/>
      <c r="AX624" s="1"/>
      <c r="AY624" s="1"/>
      <c r="AZ624" s="1"/>
      <c r="BA624" s="1"/>
      <c r="BB624" s="1"/>
      <c r="BC624" s="1"/>
      <c r="BD624" s="1"/>
      <c r="BE624" s="1"/>
      <c r="BF624" s="1" t="s">
        <v>14668</v>
      </c>
      <c r="BG624" s="1" t="s">
        <v>183</v>
      </c>
      <c r="BH624" s="1"/>
      <c r="BI624" s="1"/>
    </row>
    <row r="625" customFormat="false" ht="12.75" hidden="false" customHeight="false" outlineLevel="0" collapsed="false">
      <c r="A625" s="1" t="s">
        <v>15163</v>
      </c>
      <c r="B625" s="1" t="s">
        <v>15164</v>
      </c>
      <c r="C625" s="1" t="s">
        <v>177</v>
      </c>
      <c r="D625" s="1" t="s">
        <v>82</v>
      </c>
      <c r="E625" s="1" t="s">
        <v>1304</v>
      </c>
      <c r="F625" s="1" t="s">
        <v>15165</v>
      </c>
      <c r="G625" s="1" t="n">
        <v>55</v>
      </c>
      <c r="H625" s="1" t="n">
        <v>1</v>
      </c>
      <c r="I625" s="102" t="s">
        <v>188</v>
      </c>
      <c r="J625" s="1"/>
      <c r="K625" s="1" t="n">
        <f aca="false">IFERROR(VLOOKUP(A625,'[2]Pivot HorizontalMRP'!$A$4:$B$2689,2,0),0)</f>
        <v>0</v>
      </c>
      <c r="L625" s="1" t="n">
        <f aca="false">IFERROR(VLOOKUP(A625,'[2]Pivot HorizontalMRP'!$A$4:$C$2689,3,0),0)</f>
        <v>0</v>
      </c>
      <c r="M625" s="1" t="n">
        <f aca="false">IFERROR(VLOOKUP(A625,'[2]Pivot HorizontalMRP'!$A$4:$D$2689,0.4,0),0)</f>
        <v>0</v>
      </c>
      <c r="N625" s="1" t="n">
        <f aca="false">IFERROR(VLOOKUP(A625,'[2]Pivot HorizontalMRP'!$A$4:$E$2689,5,0),0)</f>
        <v>0</v>
      </c>
      <c r="O625" s="1" t="n">
        <f aca="false">K625+L625</f>
        <v>0</v>
      </c>
      <c r="P625" s="1" t="n">
        <f aca="false">K625+L625+M625+N625</f>
        <v>0</v>
      </c>
      <c r="Q625" s="1" t="n">
        <f aca="false">IFERROR(VLOOKUP(A625,'[2]Pivot HorizontalMRP'!$A$4:$F$2689,6,0),0)</f>
        <v>0</v>
      </c>
      <c r="R625" s="1" t="n">
        <f aca="false">IFERROR(VLOOKUP(A625,'[2]Pivot HorizontalMRP'!$A$4:$G$2689,7,0),0)</f>
        <v>136</v>
      </c>
      <c r="S625" s="1" t="n">
        <f aca="false">IFERROR(VLOOKUP(A625,'[2]Pivot HorizontalMRP'!$A$4:$H$2689,8,0),0)</f>
        <v>0</v>
      </c>
      <c r="T625" s="1" t="n">
        <f aca="false">IFERROR(VLOOKUP(A625,'[2]Pivot HorizontalMRP'!$A$4:$I$2689,9,0),0)</f>
        <v>0</v>
      </c>
      <c r="U625" s="1" t="n">
        <f aca="false">IF(I625="delivery",O625-SUM(Q625+R625),IF(I625="PO",P625-SUM(Q625:R625)))</f>
        <v>-136</v>
      </c>
      <c r="V625" s="81" t="n">
        <v>1E-005</v>
      </c>
      <c r="W625" s="81"/>
      <c r="X625" s="81" t="n">
        <f aca="false">W625-V625</f>
        <v>-1E-005</v>
      </c>
      <c r="Y625" s="81"/>
      <c r="Z625" s="81"/>
      <c r="AA625" s="81"/>
      <c r="AB625" s="81"/>
      <c r="AC625" s="81"/>
      <c r="AD625" s="81"/>
      <c r="AE625" s="81"/>
      <c r="AF625" s="81"/>
      <c r="AG625" s="81"/>
      <c r="AH625" s="81"/>
      <c r="AI625" s="81"/>
      <c r="AJ625" s="81"/>
      <c r="AK625" s="81"/>
      <c r="AL625" s="81"/>
      <c r="AM625" s="81"/>
      <c r="AN625" s="81"/>
      <c r="AO625" s="81" t="str">
        <f aca="false">D625</f>
        <v>Arista</v>
      </c>
      <c r="AP625" s="102" t="s">
        <v>189</v>
      </c>
      <c r="AQ625" s="1"/>
      <c r="AR625" s="1"/>
      <c r="AS625" s="1"/>
      <c r="AT625" s="1"/>
      <c r="AU625" s="1"/>
      <c r="AV625" s="1"/>
      <c r="AW625" s="1"/>
      <c r="AX625" s="1"/>
      <c r="AY625" s="1"/>
      <c r="AZ625" s="1"/>
      <c r="BA625" s="1"/>
      <c r="BB625" s="1"/>
      <c r="BC625" s="1"/>
      <c r="BD625" s="1"/>
      <c r="BE625" s="1"/>
      <c r="BF625" s="1" t="s">
        <v>10540</v>
      </c>
      <c r="BG625" s="1" t="s">
        <v>183</v>
      </c>
      <c r="BH625" s="1"/>
      <c r="BI625" s="1"/>
    </row>
    <row r="626" customFormat="false" ht="12.75" hidden="false" customHeight="false" outlineLevel="0" collapsed="false">
      <c r="A626" s="1" t="s">
        <v>15166</v>
      </c>
      <c r="B626" s="1" t="s">
        <v>15167</v>
      </c>
      <c r="C626" s="1" t="s">
        <v>177</v>
      </c>
      <c r="D626" s="1" t="s">
        <v>82</v>
      </c>
      <c r="E626" s="1" t="s">
        <v>1304</v>
      </c>
      <c r="F626" s="1" t="s">
        <v>15168</v>
      </c>
      <c r="G626" s="1" t="n">
        <v>55</v>
      </c>
      <c r="H626" s="1" t="n">
        <v>1</v>
      </c>
      <c r="I626" s="102" t="s">
        <v>188</v>
      </c>
      <c r="J626" s="1"/>
      <c r="K626" s="1" t="n">
        <f aca="false">IFERROR(VLOOKUP(A626,'[2]Pivot HorizontalMRP'!$A$4:$B$2689,2,0),0)</f>
        <v>0</v>
      </c>
      <c r="L626" s="1" t="n">
        <f aca="false">IFERROR(VLOOKUP(A626,'[2]Pivot HorizontalMRP'!$A$4:$C$2689,3,0),0)</f>
        <v>0</v>
      </c>
      <c r="M626" s="1" t="n">
        <f aca="false">IFERROR(VLOOKUP(A626,'[2]Pivot HorizontalMRP'!$A$4:$D$2689,0.4,0),0)</f>
        <v>0</v>
      </c>
      <c r="N626" s="1" t="n">
        <f aca="false">IFERROR(VLOOKUP(A626,'[2]Pivot HorizontalMRP'!$A$4:$E$2689,5,0),0)</f>
        <v>0</v>
      </c>
      <c r="O626" s="1" t="n">
        <f aca="false">K626+L626</f>
        <v>0</v>
      </c>
      <c r="P626" s="1" t="n">
        <f aca="false">K626+L626+M626+N626</f>
        <v>0</v>
      </c>
      <c r="Q626" s="1" t="n">
        <f aca="false">IFERROR(VLOOKUP(A626,'[2]Pivot HorizontalMRP'!$A$4:$F$2689,6,0),0)</f>
        <v>0</v>
      </c>
      <c r="R626" s="1" t="n">
        <f aca="false">IFERROR(VLOOKUP(A626,'[2]Pivot HorizontalMRP'!$A$4:$G$2689,7,0),0)</f>
        <v>0</v>
      </c>
      <c r="S626" s="1" t="n">
        <f aca="false">IFERROR(VLOOKUP(A626,'[2]Pivot HorizontalMRP'!$A$4:$H$2689,8,0),0)</f>
        <v>62</v>
      </c>
      <c r="T626" s="1" t="n">
        <f aca="false">IFERROR(VLOOKUP(A626,'[2]Pivot HorizontalMRP'!$A$4:$I$2689,9,0),0)</f>
        <v>0</v>
      </c>
      <c r="U626" s="1" t="n">
        <f aca="false">IF(I626="delivery",O626-SUM(Q626+R626),IF(I626="PO",P626-SUM(Q626:R626)))</f>
        <v>0</v>
      </c>
      <c r="V626" s="81" t="n">
        <v>20.97</v>
      </c>
      <c r="W626" s="81"/>
      <c r="X626" s="81" t="n">
        <f aca="false">W626-V626</f>
        <v>-20.97</v>
      </c>
      <c r="Y626" s="81"/>
      <c r="Z626" s="81"/>
      <c r="AA626" s="81"/>
      <c r="AB626" s="81"/>
      <c r="AC626" s="81"/>
      <c r="AD626" s="81"/>
      <c r="AE626" s="81"/>
      <c r="AF626" s="81"/>
      <c r="AG626" s="81"/>
      <c r="AH626" s="81"/>
      <c r="AI626" s="81"/>
      <c r="AJ626" s="81"/>
      <c r="AK626" s="81"/>
      <c r="AL626" s="81"/>
      <c r="AM626" s="81"/>
      <c r="AN626" s="81"/>
      <c r="AO626" s="81" t="str">
        <f aca="false">D626</f>
        <v>Arista</v>
      </c>
      <c r="AP626" s="102" t="s">
        <v>189</v>
      </c>
      <c r="AQ626" s="1"/>
      <c r="AR626" s="1"/>
      <c r="AS626" s="1"/>
      <c r="AT626" s="1"/>
      <c r="AU626" s="1"/>
      <c r="AV626" s="1"/>
      <c r="AW626" s="1"/>
      <c r="AX626" s="1"/>
      <c r="AY626" s="1"/>
      <c r="AZ626" s="1"/>
      <c r="BA626" s="1"/>
      <c r="BB626" s="1"/>
      <c r="BC626" s="1"/>
      <c r="BD626" s="1"/>
      <c r="BE626" s="1"/>
      <c r="BF626" s="1" t="s">
        <v>10507</v>
      </c>
      <c r="BG626" s="1" t="s">
        <v>183</v>
      </c>
      <c r="BH626" s="1"/>
      <c r="BI626" s="1"/>
    </row>
    <row r="627" customFormat="false" ht="12.75" hidden="false" customHeight="false" outlineLevel="0" collapsed="false">
      <c r="A627" s="1" t="s">
        <v>1306</v>
      </c>
      <c r="B627" s="1" t="s">
        <v>1307</v>
      </c>
      <c r="C627" s="1" t="s">
        <v>177</v>
      </c>
      <c r="D627" s="1" t="s">
        <v>82</v>
      </c>
      <c r="E627" s="1" t="s">
        <v>1308</v>
      </c>
      <c r="F627" s="1" t="s">
        <v>1309</v>
      </c>
      <c r="G627" s="1" t="n">
        <v>55</v>
      </c>
      <c r="H627" s="1" t="n">
        <v>1</v>
      </c>
      <c r="I627" s="102" t="s">
        <v>188</v>
      </c>
      <c r="J627" s="1"/>
      <c r="K627" s="1" t="n">
        <f aca="false">IFERROR(VLOOKUP(A627,'[2]Pivot HorizontalMRP'!$A$4:$B$2689,2,0),0)</f>
        <v>0</v>
      </c>
      <c r="L627" s="1" t="n">
        <f aca="false">IFERROR(VLOOKUP(A627,'[2]Pivot HorizontalMRP'!$A$4:$C$2689,3,0),0)</f>
        <v>0</v>
      </c>
      <c r="M627" s="1" t="n">
        <f aca="false">IFERROR(VLOOKUP(A627,'[2]Pivot HorizontalMRP'!$A$4:$D$2689,0.4,0),0)</f>
        <v>0</v>
      </c>
      <c r="N627" s="1" t="n">
        <f aca="false">IFERROR(VLOOKUP(A627,'[2]Pivot HorizontalMRP'!$A$4:$E$2689,5,0),0)</f>
        <v>0</v>
      </c>
      <c r="O627" s="1" t="n">
        <f aca="false">K627+L627</f>
        <v>0</v>
      </c>
      <c r="P627" s="1" t="n">
        <f aca="false">K627+L627+M627+N627</f>
        <v>0</v>
      </c>
      <c r="Q627" s="1" t="n">
        <f aca="false">IFERROR(VLOOKUP(A627,'[2]Pivot HorizontalMRP'!$A$4:$F$2689,6,0),0)</f>
        <v>0</v>
      </c>
      <c r="R627" s="1" t="n">
        <f aca="false">IFERROR(VLOOKUP(A627,'[2]Pivot HorizontalMRP'!$A$4:$G$2689,7,0),0)</f>
        <v>136</v>
      </c>
      <c r="S627" s="1" t="n">
        <f aca="false">IFERROR(VLOOKUP(A627,'[2]Pivot HorizontalMRP'!$A$4:$H$2689,8,0),0)</f>
        <v>0</v>
      </c>
      <c r="T627" s="1" t="n">
        <f aca="false">IFERROR(VLOOKUP(A627,'[2]Pivot HorizontalMRP'!$A$4:$I$2689,9,0),0)</f>
        <v>0</v>
      </c>
      <c r="U627" s="1" t="n">
        <f aca="false">IF(I627="delivery",O627-SUM(Q627+R627),IF(I627="PO",P627-SUM(Q627:R627)))</f>
        <v>-136</v>
      </c>
      <c r="V627" s="81" t="n">
        <v>11.19</v>
      </c>
      <c r="W627" s="81"/>
      <c r="X627" s="81" t="n">
        <f aca="false">W627-V627</f>
        <v>-11.19</v>
      </c>
      <c r="Y627" s="81"/>
      <c r="Z627" s="81"/>
      <c r="AA627" s="81"/>
      <c r="AB627" s="81"/>
      <c r="AC627" s="81"/>
      <c r="AD627" s="81"/>
      <c r="AE627" s="81"/>
      <c r="AF627" s="81"/>
      <c r="AG627" s="81"/>
      <c r="AH627" s="81"/>
      <c r="AI627" s="81"/>
      <c r="AJ627" s="81"/>
      <c r="AK627" s="81"/>
      <c r="AL627" s="81"/>
      <c r="AM627" s="81"/>
      <c r="AN627" s="81"/>
      <c r="AO627" s="81" t="str">
        <f aca="false">D627</f>
        <v>Arista</v>
      </c>
      <c r="AP627" s="102" t="s">
        <v>189</v>
      </c>
      <c r="AQ627" s="1"/>
      <c r="AR627" s="1"/>
      <c r="AS627" s="1"/>
      <c r="AT627" s="1"/>
      <c r="AU627" s="1"/>
      <c r="AV627" s="1"/>
      <c r="AW627" s="1"/>
      <c r="AX627" s="1"/>
      <c r="AY627" s="1"/>
      <c r="AZ627" s="1"/>
      <c r="BA627" s="1"/>
      <c r="BB627" s="1"/>
      <c r="BC627" s="1"/>
      <c r="BD627" s="1"/>
      <c r="BE627" s="1"/>
      <c r="BF627" s="1" t="s">
        <v>10507</v>
      </c>
      <c r="BG627" s="1" t="s">
        <v>183</v>
      </c>
      <c r="BH627" s="1"/>
      <c r="BI627" s="1"/>
    </row>
    <row r="628" customFormat="false" ht="12.75" hidden="false" customHeight="false" outlineLevel="0" collapsed="false">
      <c r="A628" s="1" t="s">
        <v>15169</v>
      </c>
      <c r="B628" s="1" t="s">
        <v>15170</v>
      </c>
      <c r="C628" s="1" t="s">
        <v>177</v>
      </c>
      <c r="D628" s="1" t="s">
        <v>82</v>
      </c>
      <c r="E628" s="1" t="s">
        <v>1308</v>
      </c>
      <c r="F628" s="1" t="s">
        <v>15171</v>
      </c>
      <c r="G628" s="1" t="n">
        <v>55</v>
      </c>
      <c r="H628" s="1" t="n">
        <v>1</v>
      </c>
      <c r="I628" s="102" t="s">
        <v>188</v>
      </c>
      <c r="J628" s="1"/>
      <c r="K628" s="1" t="n">
        <f aca="false">IFERROR(VLOOKUP(A628,'[2]Pivot HorizontalMRP'!$A$4:$B$2689,2,0),0)</f>
        <v>0</v>
      </c>
      <c r="L628" s="1" t="n">
        <f aca="false">IFERROR(VLOOKUP(A628,'[2]Pivot HorizontalMRP'!$A$4:$C$2689,3,0),0)</f>
        <v>0</v>
      </c>
      <c r="M628" s="1" t="n">
        <f aca="false">IFERROR(VLOOKUP(A628,'[2]Pivot HorizontalMRP'!$A$4:$D$2689,0.4,0),0)</f>
        <v>0</v>
      </c>
      <c r="N628" s="1" t="n">
        <f aca="false">IFERROR(VLOOKUP(A628,'[2]Pivot HorizontalMRP'!$A$4:$E$2689,5,0),0)</f>
        <v>0</v>
      </c>
      <c r="O628" s="1" t="n">
        <f aca="false">K628+L628</f>
        <v>0</v>
      </c>
      <c r="P628" s="1" t="n">
        <f aca="false">K628+L628+M628+N628</f>
        <v>0</v>
      </c>
      <c r="Q628" s="1" t="n">
        <f aca="false">IFERROR(VLOOKUP(A628,'[2]Pivot HorizontalMRP'!$A$4:$F$2689,6,0),0)</f>
        <v>0</v>
      </c>
      <c r="R628" s="1" t="n">
        <f aca="false">IFERROR(VLOOKUP(A628,'[2]Pivot HorizontalMRP'!$A$4:$G$2689,7,0),0)</f>
        <v>0</v>
      </c>
      <c r="S628" s="1" t="n">
        <f aca="false">IFERROR(VLOOKUP(A628,'[2]Pivot HorizontalMRP'!$A$4:$H$2689,8,0),0)</f>
        <v>62</v>
      </c>
      <c r="T628" s="1" t="n">
        <f aca="false">IFERROR(VLOOKUP(A628,'[2]Pivot HorizontalMRP'!$A$4:$I$2689,9,0),0)</f>
        <v>0</v>
      </c>
      <c r="U628" s="1" t="n">
        <f aca="false">IF(I628="delivery",O628-SUM(Q628+R628),IF(I628="PO",P628-SUM(Q628:R628)))</f>
        <v>0</v>
      </c>
      <c r="V628" s="81" t="n">
        <v>9.72</v>
      </c>
      <c r="W628" s="81"/>
      <c r="X628" s="81" t="n">
        <f aca="false">W628-V628</f>
        <v>-9.72</v>
      </c>
      <c r="Y628" s="81"/>
      <c r="Z628" s="81"/>
      <c r="AA628" s="81"/>
      <c r="AB628" s="81"/>
      <c r="AC628" s="81"/>
      <c r="AD628" s="81"/>
      <c r="AE628" s="81"/>
      <c r="AF628" s="81"/>
      <c r="AG628" s="81"/>
      <c r="AH628" s="81"/>
      <c r="AI628" s="81"/>
      <c r="AJ628" s="81"/>
      <c r="AK628" s="81"/>
      <c r="AL628" s="81"/>
      <c r="AM628" s="81"/>
      <c r="AN628" s="81"/>
      <c r="AO628" s="81" t="str">
        <f aca="false">D628</f>
        <v>Arista</v>
      </c>
      <c r="AP628" s="102" t="s">
        <v>189</v>
      </c>
      <c r="AQ628" s="1"/>
      <c r="AR628" s="1"/>
      <c r="AS628" s="1"/>
      <c r="AT628" s="1"/>
      <c r="AU628" s="1"/>
      <c r="AV628" s="1"/>
      <c r="AW628" s="1"/>
      <c r="AX628" s="1"/>
      <c r="AY628" s="1"/>
      <c r="AZ628" s="1"/>
      <c r="BA628" s="1"/>
      <c r="BB628" s="1"/>
      <c r="BC628" s="1"/>
      <c r="BD628" s="1"/>
      <c r="BE628" s="1"/>
      <c r="BF628" s="1" t="s">
        <v>10507</v>
      </c>
      <c r="BG628" s="1" t="s">
        <v>183</v>
      </c>
      <c r="BH628" s="1"/>
      <c r="BI628" s="1"/>
    </row>
    <row r="629" customFormat="false" ht="12.75" hidden="false" customHeight="false" outlineLevel="0" collapsed="false">
      <c r="A629" s="1" t="s">
        <v>1310</v>
      </c>
      <c r="B629" s="1" t="s">
        <v>1311</v>
      </c>
      <c r="C629" s="1" t="s">
        <v>177</v>
      </c>
      <c r="D629" s="1" t="s">
        <v>82</v>
      </c>
      <c r="E629" s="1" t="s">
        <v>1312</v>
      </c>
      <c r="F629" s="1" t="s">
        <v>1313</v>
      </c>
      <c r="G629" s="1" t="n">
        <v>55</v>
      </c>
      <c r="H629" s="1" t="n">
        <v>1</v>
      </c>
      <c r="I629" s="102" t="s">
        <v>188</v>
      </c>
      <c r="J629" s="1"/>
      <c r="K629" s="1" t="n">
        <f aca="false">IFERROR(VLOOKUP(A629,'[2]Pivot HorizontalMRP'!$A$4:$B$2689,2,0),0)</f>
        <v>0</v>
      </c>
      <c r="L629" s="1" t="n">
        <f aca="false">IFERROR(VLOOKUP(A629,'[2]Pivot HorizontalMRP'!$A$4:$C$2689,3,0),0)</f>
        <v>0</v>
      </c>
      <c r="M629" s="1" t="n">
        <f aca="false">IFERROR(VLOOKUP(A629,'[2]Pivot HorizontalMRP'!$A$4:$D$2689,0.4,0),0)</f>
        <v>0</v>
      </c>
      <c r="N629" s="1" t="n">
        <f aca="false">IFERROR(VLOOKUP(A629,'[2]Pivot HorizontalMRP'!$A$4:$E$2689,5,0),0)</f>
        <v>0</v>
      </c>
      <c r="O629" s="1" t="n">
        <f aca="false">K629+L629</f>
        <v>0</v>
      </c>
      <c r="P629" s="1" t="n">
        <f aca="false">K629+L629+M629+N629</f>
        <v>0</v>
      </c>
      <c r="Q629" s="1" t="n">
        <f aca="false">IFERROR(VLOOKUP(A629,'[2]Pivot HorizontalMRP'!$A$4:$F$2689,6,0),0)</f>
        <v>0</v>
      </c>
      <c r="R629" s="1" t="n">
        <f aca="false">IFERROR(VLOOKUP(A629,'[2]Pivot HorizontalMRP'!$A$4:$G$2689,7,0),0)</f>
        <v>136</v>
      </c>
      <c r="S629" s="1" t="n">
        <f aca="false">IFERROR(VLOOKUP(A629,'[2]Pivot HorizontalMRP'!$A$4:$H$2689,8,0),0)</f>
        <v>0</v>
      </c>
      <c r="T629" s="1" t="n">
        <f aca="false">IFERROR(VLOOKUP(A629,'[2]Pivot HorizontalMRP'!$A$4:$I$2689,9,0),0)</f>
        <v>0</v>
      </c>
      <c r="U629" s="1" t="n">
        <f aca="false">IF(I629="delivery",O629-SUM(Q629+R629),IF(I629="PO",P629-SUM(Q629:R629)))</f>
        <v>-136</v>
      </c>
      <c r="V629" s="81" t="n">
        <v>26.96</v>
      </c>
      <c r="W629" s="81"/>
      <c r="X629" s="81" t="n">
        <f aca="false">W629-V629</f>
        <v>-26.96</v>
      </c>
      <c r="Y629" s="81"/>
      <c r="Z629" s="81"/>
      <c r="AA629" s="81"/>
      <c r="AB629" s="81"/>
      <c r="AC629" s="81"/>
      <c r="AD629" s="81"/>
      <c r="AE629" s="81"/>
      <c r="AF629" s="81"/>
      <c r="AG629" s="81"/>
      <c r="AH629" s="81"/>
      <c r="AI629" s="81"/>
      <c r="AJ629" s="81"/>
      <c r="AK629" s="81"/>
      <c r="AL629" s="81"/>
      <c r="AM629" s="81"/>
      <c r="AN629" s="81"/>
      <c r="AO629" s="81" t="str">
        <f aca="false">D629</f>
        <v>Arista</v>
      </c>
      <c r="AP629" s="102" t="s">
        <v>189</v>
      </c>
      <c r="AQ629" s="1"/>
      <c r="AR629" s="1"/>
      <c r="AS629" s="1"/>
      <c r="AT629" s="1"/>
      <c r="AU629" s="1"/>
      <c r="AV629" s="1"/>
      <c r="AW629" s="1"/>
      <c r="AX629" s="1"/>
      <c r="AY629" s="1"/>
      <c r="AZ629" s="1"/>
      <c r="BA629" s="1"/>
      <c r="BB629" s="1"/>
      <c r="BC629" s="1"/>
      <c r="BD629" s="1"/>
      <c r="BE629" s="1"/>
      <c r="BF629" s="1" t="s">
        <v>10507</v>
      </c>
      <c r="BG629" s="1" t="s">
        <v>183</v>
      </c>
      <c r="BH629" s="1"/>
      <c r="BI629" s="1"/>
    </row>
    <row r="630" customFormat="false" ht="12.75" hidden="false" customHeight="false" outlineLevel="0" collapsed="false">
      <c r="A630" s="1" t="s">
        <v>15172</v>
      </c>
      <c r="B630" s="1" t="s">
        <v>15173</v>
      </c>
      <c r="C630" s="1" t="s">
        <v>177</v>
      </c>
      <c r="D630" s="1" t="s">
        <v>82</v>
      </c>
      <c r="E630" s="1" t="s">
        <v>1312</v>
      </c>
      <c r="F630" s="1" t="s">
        <v>15174</v>
      </c>
      <c r="G630" s="1" t="n">
        <v>55</v>
      </c>
      <c r="H630" s="1" t="n">
        <v>1</v>
      </c>
      <c r="I630" s="102" t="s">
        <v>188</v>
      </c>
      <c r="J630" s="1"/>
      <c r="K630" s="1" t="n">
        <f aca="false">IFERROR(VLOOKUP(A630,'[2]Pivot HorizontalMRP'!$A$4:$B$2689,2,0),0)</f>
        <v>0</v>
      </c>
      <c r="L630" s="1" t="n">
        <f aca="false">IFERROR(VLOOKUP(A630,'[2]Pivot HorizontalMRP'!$A$4:$C$2689,3,0),0)</f>
        <v>0</v>
      </c>
      <c r="M630" s="1" t="n">
        <f aca="false">IFERROR(VLOOKUP(A630,'[2]Pivot HorizontalMRP'!$A$4:$D$2689,0.4,0),0)</f>
        <v>0</v>
      </c>
      <c r="N630" s="1" t="n">
        <f aca="false">IFERROR(VLOOKUP(A630,'[2]Pivot HorizontalMRP'!$A$4:$E$2689,5,0),0)</f>
        <v>0</v>
      </c>
      <c r="O630" s="1" t="n">
        <f aca="false">K630+L630</f>
        <v>0</v>
      </c>
      <c r="P630" s="1" t="n">
        <f aca="false">K630+L630+M630+N630</f>
        <v>0</v>
      </c>
      <c r="Q630" s="1" t="n">
        <f aca="false">IFERROR(VLOOKUP(A630,'[2]Pivot HorizontalMRP'!$A$4:$F$2689,6,0),0)</f>
        <v>0</v>
      </c>
      <c r="R630" s="1" t="n">
        <f aca="false">IFERROR(VLOOKUP(A630,'[2]Pivot HorizontalMRP'!$A$4:$G$2689,7,0),0)</f>
        <v>0</v>
      </c>
      <c r="S630" s="1" t="n">
        <f aca="false">IFERROR(VLOOKUP(A630,'[2]Pivot HorizontalMRP'!$A$4:$H$2689,8,0),0)</f>
        <v>62</v>
      </c>
      <c r="T630" s="1" t="n">
        <f aca="false">IFERROR(VLOOKUP(A630,'[2]Pivot HorizontalMRP'!$A$4:$I$2689,9,0),0)</f>
        <v>0</v>
      </c>
      <c r="U630" s="1" t="n">
        <f aca="false">IF(I630="delivery",O630-SUM(Q630+R630),IF(I630="PO",P630-SUM(Q630:R630)))</f>
        <v>0</v>
      </c>
      <c r="V630" s="81" t="n">
        <v>23.41</v>
      </c>
      <c r="W630" s="81"/>
      <c r="X630" s="81" t="n">
        <f aca="false">W630-V630</f>
        <v>-23.41</v>
      </c>
      <c r="Y630" s="81"/>
      <c r="Z630" s="81"/>
      <c r="AA630" s="81"/>
      <c r="AB630" s="81"/>
      <c r="AC630" s="81"/>
      <c r="AD630" s="81"/>
      <c r="AE630" s="81"/>
      <c r="AF630" s="81"/>
      <c r="AG630" s="81"/>
      <c r="AH630" s="81"/>
      <c r="AI630" s="81"/>
      <c r="AJ630" s="81"/>
      <c r="AK630" s="81"/>
      <c r="AL630" s="81"/>
      <c r="AM630" s="81"/>
      <c r="AN630" s="81"/>
      <c r="AO630" s="81" t="str">
        <f aca="false">D630</f>
        <v>Arista</v>
      </c>
      <c r="AP630" s="102" t="s">
        <v>189</v>
      </c>
      <c r="AQ630" s="1"/>
      <c r="AR630" s="1"/>
      <c r="AS630" s="1"/>
      <c r="AT630" s="1"/>
      <c r="AU630" s="1"/>
      <c r="AV630" s="1"/>
      <c r="AW630" s="1"/>
      <c r="AX630" s="1"/>
      <c r="AY630" s="1"/>
      <c r="AZ630" s="1"/>
      <c r="BA630" s="1"/>
      <c r="BB630" s="1"/>
      <c r="BC630" s="1"/>
      <c r="BD630" s="1"/>
      <c r="BE630" s="1"/>
      <c r="BF630" s="1" t="s">
        <v>10507</v>
      </c>
      <c r="BG630" s="1" t="s">
        <v>183</v>
      </c>
      <c r="BH630" s="1"/>
      <c r="BI630" s="1"/>
    </row>
    <row r="631" customFormat="false" ht="12.75" hidden="false" customHeight="false" outlineLevel="0" collapsed="false">
      <c r="A631" s="1" t="s">
        <v>1346</v>
      </c>
      <c r="B631" s="1" t="s">
        <v>1347</v>
      </c>
      <c r="C631" s="1" t="s">
        <v>177</v>
      </c>
      <c r="D631" s="1" t="s">
        <v>82</v>
      </c>
      <c r="E631" s="1" t="s">
        <v>15175</v>
      </c>
      <c r="F631" s="1" t="s">
        <v>1349</v>
      </c>
      <c r="G631" s="1" t="n">
        <v>71</v>
      </c>
      <c r="H631" s="1" t="n">
        <v>5000</v>
      </c>
      <c r="I631" s="101" t="s">
        <v>188</v>
      </c>
      <c r="J631" s="1"/>
      <c r="K631" s="1" t="n">
        <f aca="false">IFERROR(VLOOKUP(A631,'[2]Pivot HorizontalMRP'!$A$4:$B$2689,2,0),0)</f>
        <v>0</v>
      </c>
      <c r="L631" s="1" t="n">
        <f aca="false">IFERROR(VLOOKUP(A631,'[2]Pivot HorizontalMRP'!$A$4:$C$2689,3,0),0)</f>
        <v>5276</v>
      </c>
      <c r="M631" s="1" t="n">
        <f aca="false">IFERROR(VLOOKUP(A631,'[2]Pivot HorizontalMRP'!$A$4:$D$2689,0.4,0),0)</f>
        <v>0</v>
      </c>
      <c r="N631" s="1" t="n">
        <f aca="false">IFERROR(VLOOKUP(A631,'[2]Pivot HorizontalMRP'!$A$4:$E$2689,5,0),0)</f>
        <v>15000</v>
      </c>
      <c r="O631" s="1" t="n">
        <f aca="false">K631+L631</f>
        <v>5276</v>
      </c>
      <c r="P631" s="1" t="n">
        <f aca="false">K631+L631+M631+N631</f>
        <v>20276</v>
      </c>
      <c r="Q631" s="1" t="n">
        <f aca="false">IFERROR(VLOOKUP(A631,'[2]Pivot HorizontalMRP'!$A$4:$F$2689,6,0),0)</f>
        <v>17280</v>
      </c>
      <c r="R631" s="1" t="n">
        <f aca="false">IFERROR(VLOOKUP(A631,'[2]Pivot HorizontalMRP'!$A$4:$G$2689,7,0),0)</f>
        <v>11454</v>
      </c>
      <c r="S631" s="1" t="n">
        <f aca="false">IFERROR(VLOOKUP(A631,'[2]Pivot HorizontalMRP'!$A$4:$H$2689,8,0),0)</f>
        <v>8754</v>
      </c>
      <c r="T631" s="1" t="n">
        <f aca="false">IFERROR(VLOOKUP(A631,'[2]Pivot HorizontalMRP'!$A$4:$I$2689,9,0),0)</f>
        <v>9800</v>
      </c>
      <c r="U631" s="1" t="n">
        <f aca="false">IF(I631="delivery",O631-SUM(Q631+R631),IF(I631="PO",P631-SUM(Q631:R631)))</f>
        <v>-8458</v>
      </c>
      <c r="V631" s="81" t="n">
        <v>0.88</v>
      </c>
      <c r="W631" s="81"/>
      <c r="X631" s="81" t="n">
        <f aca="false">W631-V631</f>
        <v>-0.88</v>
      </c>
      <c r="Y631" s="81"/>
      <c r="Z631" s="81"/>
      <c r="AA631" s="81" t="n">
        <v>0.91747</v>
      </c>
      <c r="AB631" s="81"/>
      <c r="AC631" s="81"/>
      <c r="AD631" s="81"/>
      <c r="AE631" s="81"/>
      <c r="AF631" s="81"/>
      <c r="AG631" s="81"/>
      <c r="AH631" s="81"/>
      <c r="AI631" s="81"/>
      <c r="AJ631" s="81"/>
      <c r="AK631" s="81"/>
      <c r="AL631" s="81"/>
      <c r="AM631" s="81"/>
      <c r="AN631" s="81"/>
      <c r="AO631" s="81" t="str">
        <f aca="false">D631</f>
        <v>Arista</v>
      </c>
      <c r="AP631" s="1" t="s">
        <v>189</v>
      </c>
      <c r="AQ631" s="1"/>
      <c r="AR631" s="1"/>
      <c r="AS631" s="1"/>
      <c r="AT631" s="1"/>
      <c r="AU631" s="1"/>
      <c r="AV631" s="1"/>
      <c r="AW631" s="1"/>
      <c r="AX631" s="1"/>
      <c r="AY631" s="1"/>
      <c r="AZ631" s="1"/>
      <c r="BA631" s="1"/>
      <c r="BB631" s="1"/>
      <c r="BC631" s="1"/>
      <c r="BD631" s="1"/>
      <c r="BE631" s="1"/>
      <c r="BF631" s="1" t="s">
        <v>14668</v>
      </c>
      <c r="BG631" s="1" t="s">
        <v>183</v>
      </c>
      <c r="BH631" s="1"/>
      <c r="BI631" s="1"/>
    </row>
    <row r="632" customFormat="false" ht="12.75" hidden="false" customHeight="false" outlineLevel="0" collapsed="false">
      <c r="A632" s="1" t="s">
        <v>1350</v>
      </c>
      <c r="B632" s="1" t="s">
        <v>1351</v>
      </c>
      <c r="C632" s="1" t="s">
        <v>177</v>
      </c>
      <c r="D632" s="1" t="s">
        <v>82</v>
      </c>
      <c r="E632" s="1" t="s">
        <v>15176</v>
      </c>
      <c r="F632" s="1" t="s">
        <v>1353</v>
      </c>
      <c r="G632" s="1" t="n">
        <v>71</v>
      </c>
      <c r="H632" s="1" t="n">
        <v>5000</v>
      </c>
      <c r="I632" s="101" t="s">
        <v>188</v>
      </c>
      <c r="J632" s="1"/>
      <c r="K632" s="1" t="n">
        <f aca="false">IFERROR(VLOOKUP(A632,'[2]Pivot HorizontalMRP'!$A$4:$B$2689,2,0),0)</f>
        <v>0</v>
      </c>
      <c r="L632" s="1" t="n">
        <f aca="false">IFERROR(VLOOKUP(A632,'[2]Pivot HorizontalMRP'!$A$4:$C$2689,3,0),0)</f>
        <v>10270</v>
      </c>
      <c r="M632" s="1" t="n">
        <f aca="false">IFERROR(VLOOKUP(A632,'[2]Pivot HorizontalMRP'!$A$4:$D$2689,0.4,0),0)</f>
        <v>0</v>
      </c>
      <c r="N632" s="1" t="n">
        <f aca="false">IFERROR(VLOOKUP(A632,'[2]Pivot HorizontalMRP'!$A$4:$E$2689,5,0),0)</f>
        <v>12500</v>
      </c>
      <c r="O632" s="1" t="n">
        <f aca="false">K632+L632</f>
        <v>10270</v>
      </c>
      <c r="P632" s="1" t="n">
        <f aca="false">K632+L632+M632+N632</f>
        <v>22770</v>
      </c>
      <c r="Q632" s="1" t="n">
        <f aca="false">IFERROR(VLOOKUP(A632,'[2]Pivot HorizontalMRP'!$A$4:$F$2689,6,0),0)</f>
        <v>17740</v>
      </c>
      <c r="R632" s="1" t="n">
        <f aca="false">IFERROR(VLOOKUP(A632,'[2]Pivot HorizontalMRP'!$A$4:$G$2689,7,0),0)</f>
        <v>11454</v>
      </c>
      <c r="S632" s="1" t="n">
        <f aca="false">IFERROR(VLOOKUP(A632,'[2]Pivot HorizontalMRP'!$A$4:$H$2689,8,0),0)</f>
        <v>8754</v>
      </c>
      <c r="T632" s="1" t="n">
        <f aca="false">IFERROR(VLOOKUP(A632,'[2]Pivot HorizontalMRP'!$A$4:$I$2689,9,0),0)</f>
        <v>9800</v>
      </c>
      <c r="U632" s="1" t="n">
        <f aca="false">IF(I632="delivery",O632-SUM(Q632+R632),IF(I632="PO",P632-SUM(Q632:R632)))</f>
        <v>-6424</v>
      </c>
      <c r="V632" s="81" t="n">
        <v>0.89</v>
      </c>
      <c r="W632" s="81"/>
      <c r="X632" s="81" t="n">
        <f aca="false">W632-V632</f>
        <v>-0.89</v>
      </c>
      <c r="Y632" s="81"/>
      <c r="Z632" s="81"/>
      <c r="AA632" s="81" t="n">
        <v>0.94625</v>
      </c>
      <c r="AB632" s="81"/>
      <c r="AC632" s="81"/>
      <c r="AD632" s="81"/>
      <c r="AE632" s="81"/>
      <c r="AF632" s="81"/>
      <c r="AG632" s="81"/>
      <c r="AH632" s="81"/>
      <c r="AI632" s="81"/>
      <c r="AJ632" s="81"/>
      <c r="AK632" s="81"/>
      <c r="AL632" s="81"/>
      <c r="AM632" s="81"/>
      <c r="AN632" s="81"/>
      <c r="AO632" s="81" t="str">
        <f aca="false">D632</f>
        <v>Arista</v>
      </c>
      <c r="AP632" s="1" t="s">
        <v>189</v>
      </c>
      <c r="AQ632" s="1"/>
      <c r="AR632" s="1"/>
      <c r="AS632" s="1"/>
      <c r="AT632" s="1"/>
      <c r="AU632" s="1"/>
      <c r="AV632" s="1"/>
      <c r="AW632" s="1"/>
      <c r="AX632" s="1"/>
      <c r="AY632" s="1"/>
      <c r="AZ632" s="1"/>
      <c r="BA632" s="1"/>
      <c r="BB632" s="1"/>
      <c r="BC632" s="1"/>
      <c r="BD632" s="1"/>
      <c r="BE632" s="1"/>
      <c r="BF632" s="1" t="s">
        <v>14668</v>
      </c>
      <c r="BG632" s="1" t="s">
        <v>183</v>
      </c>
      <c r="BH632" s="1"/>
      <c r="BI632" s="1"/>
    </row>
    <row r="633" customFormat="false" ht="12.75" hidden="false" customHeight="false" outlineLevel="0" collapsed="false">
      <c r="A633" s="1" t="s">
        <v>1354</v>
      </c>
      <c r="B633" s="1" t="s">
        <v>1355</v>
      </c>
      <c r="C633" s="1" t="s">
        <v>177</v>
      </c>
      <c r="D633" s="1" t="s">
        <v>82</v>
      </c>
      <c r="E633" s="1" t="s">
        <v>15177</v>
      </c>
      <c r="F633" s="1" t="s">
        <v>1357</v>
      </c>
      <c r="G633" s="1" t="n">
        <v>31</v>
      </c>
      <c r="H633" s="1" t="n">
        <v>200</v>
      </c>
      <c r="I633" s="101" t="s">
        <v>188</v>
      </c>
      <c r="J633" s="1"/>
      <c r="K633" s="1" t="n">
        <f aca="false">IFERROR(VLOOKUP(A633,'[2]Pivot HorizontalMRP'!$A$4:$B$2689,2,0),0)</f>
        <v>1738</v>
      </c>
      <c r="L633" s="1" t="n">
        <f aca="false">IFERROR(VLOOKUP(A633,'[2]Pivot HorizontalMRP'!$A$4:$C$2689,3,0),0)</f>
        <v>81</v>
      </c>
      <c r="M633" s="1" t="n">
        <f aca="false">IFERROR(VLOOKUP(A633,'[2]Pivot HorizontalMRP'!$A$4:$D$2689,0.4,0),0)</f>
        <v>0</v>
      </c>
      <c r="N633" s="1" t="n">
        <f aca="false">IFERROR(VLOOKUP(A633,'[2]Pivot HorizontalMRP'!$A$4:$E$2689,5,0),0)</f>
        <v>0</v>
      </c>
      <c r="O633" s="1" t="n">
        <f aca="false">K633+L633</f>
        <v>1819</v>
      </c>
      <c r="P633" s="1" t="n">
        <f aca="false">K633+L633+M633+N633</f>
        <v>1819</v>
      </c>
      <c r="Q633" s="1" t="n">
        <f aca="false">IFERROR(VLOOKUP(A633,'[2]Pivot HorizontalMRP'!$A$4:$F$2689,6,0),0)</f>
        <v>2</v>
      </c>
      <c r="R633" s="1" t="n">
        <f aca="false">IFERROR(VLOOKUP(A633,'[2]Pivot HorizontalMRP'!$A$4:$G$2689,7,0),0)</f>
        <v>11</v>
      </c>
      <c r="S633" s="1" t="n">
        <f aca="false">IFERROR(VLOOKUP(A633,'[2]Pivot HorizontalMRP'!$A$4:$H$2689,8,0),0)</f>
        <v>12</v>
      </c>
      <c r="T633" s="1" t="n">
        <f aca="false">IFERROR(VLOOKUP(A633,'[2]Pivot HorizontalMRP'!$A$4:$I$2689,9,0),0)</f>
        <v>18</v>
      </c>
      <c r="U633" s="1" t="n">
        <f aca="false">IF(I633="delivery",O633-SUM(Q633+R633),IF(I633="PO",P633-SUM(Q633:R633)))</f>
        <v>1806</v>
      </c>
      <c r="V633" s="81" t="n">
        <v>5.28</v>
      </c>
      <c r="W633" s="81"/>
      <c r="X633" s="81" t="n">
        <f aca="false">W633-V633</f>
        <v>-5.28</v>
      </c>
      <c r="Y633" s="81"/>
      <c r="Z633" s="81"/>
      <c r="AA633" s="81"/>
      <c r="AB633" s="81"/>
      <c r="AC633" s="81"/>
      <c r="AD633" s="81"/>
      <c r="AE633" s="81"/>
      <c r="AF633" s="81"/>
      <c r="AG633" s="81"/>
      <c r="AH633" s="81"/>
      <c r="AI633" s="81"/>
      <c r="AJ633" s="81"/>
      <c r="AK633" s="81"/>
      <c r="AL633" s="81"/>
      <c r="AM633" s="81"/>
      <c r="AN633" s="81"/>
      <c r="AO633" s="81" t="str">
        <f aca="false">D633</f>
        <v>Arista</v>
      </c>
      <c r="AP633" s="1" t="s">
        <v>189</v>
      </c>
      <c r="AQ633" s="1"/>
      <c r="AR633" s="1"/>
      <c r="AS633" s="1"/>
      <c r="AT633" s="1"/>
      <c r="AU633" s="1"/>
      <c r="AV633" s="1"/>
      <c r="AW633" s="1"/>
      <c r="AX633" s="1"/>
      <c r="AY633" s="1"/>
      <c r="AZ633" s="1"/>
      <c r="BA633" s="1"/>
      <c r="BB633" s="1"/>
      <c r="BC633" s="1"/>
      <c r="BD633" s="1"/>
      <c r="BE633" s="1"/>
      <c r="BF633" s="1" t="s">
        <v>14668</v>
      </c>
      <c r="BG633" s="1" t="s">
        <v>183</v>
      </c>
      <c r="BH633" s="1"/>
      <c r="BI633" s="1"/>
    </row>
    <row r="634" customFormat="false" ht="12.75" hidden="false" customHeight="false" outlineLevel="0" collapsed="false">
      <c r="A634" s="1" t="s">
        <v>1358</v>
      </c>
      <c r="B634" s="1" t="s">
        <v>1359</v>
      </c>
      <c r="C634" s="1" t="s">
        <v>177</v>
      </c>
      <c r="D634" s="1" t="s">
        <v>82</v>
      </c>
      <c r="E634" s="1" t="s">
        <v>15178</v>
      </c>
      <c r="F634" s="1" t="s">
        <v>1361</v>
      </c>
      <c r="G634" s="1" t="n">
        <v>71</v>
      </c>
      <c r="H634" s="1" t="n">
        <v>1050</v>
      </c>
      <c r="I634" s="101" t="s">
        <v>188</v>
      </c>
      <c r="J634" s="1"/>
      <c r="K634" s="1" t="n">
        <f aca="false">IFERROR(VLOOKUP(A634,'[2]Pivot HorizontalMRP'!$A$4:$B$2689,2,0),0)</f>
        <v>0</v>
      </c>
      <c r="L634" s="1" t="n">
        <f aca="false">IFERROR(VLOOKUP(A634,'[2]Pivot HorizontalMRP'!$A$4:$C$2689,3,0),0)</f>
        <v>15949</v>
      </c>
      <c r="M634" s="1" t="n">
        <f aca="false">IFERROR(VLOOKUP(A634,'[2]Pivot HorizontalMRP'!$A$4:$D$2689,0.4,0),0)</f>
        <v>0</v>
      </c>
      <c r="N634" s="1" t="n">
        <f aca="false">IFERROR(VLOOKUP(A634,'[2]Pivot HorizontalMRP'!$A$4:$E$2689,5,0),0)</f>
        <v>22250</v>
      </c>
      <c r="O634" s="1" t="n">
        <f aca="false">K634+L634</f>
        <v>15949</v>
      </c>
      <c r="P634" s="1" t="n">
        <f aca="false">K634+L634+M634+N634</f>
        <v>38199</v>
      </c>
      <c r="Q634" s="1" t="n">
        <f aca="false">IFERROR(VLOOKUP(A634,'[2]Pivot HorizontalMRP'!$A$4:$F$2689,6,0),0)</f>
        <v>41692</v>
      </c>
      <c r="R634" s="1" t="n">
        <f aca="false">IFERROR(VLOOKUP(A634,'[2]Pivot HorizontalMRP'!$A$4:$G$2689,7,0),0)</f>
        <v>19750</v>
      </c>
      <c r="S634" s="1" t="n">
        <f aca="false">IFERROR(VLOOKUP(A634,'[2]Pivot HorizontalMRP'!$A$4:$H$2689,8,0),0)</f>
        <v>16578</v>
      </c>
      <c r="T634" s="1" t="n">
        <f aca="false">IFERROR(VLOOKUP(A634,'[2]Pivot HorizontalMRP'!$A$4:$I$2689,9,0),0)</f>
        <v>17344</v>
      </c>
      <c r="U634" s="1" t="n">
        <f aca="false">IF(I634="delivery",O634-SUM(Q634+R634),IF(I634="PO",P634-SUM(Q634:R634)))</f>
        <v>-23243</v>
      </c>
      <c r="V634" s="81" t="n">
        <v>1.838</v>
      </c>
      <c r="W634" s="81"/>
      <c r="X634" s="81" t="n">
        <f aca="false">W634-V634</f>
        <v>-1.838</v>
      </c>
      <c r="Y634" s="81"/>
      <c r="Z634" s="81"/>
      <c r="AA634" s="81"/>
      <c r="AB634" s="81"/>
      <c r="AC634" s="81"/>
      <c r="AD634" s="81"/>
      <c r="AE634" s="81"/>
      <c r="AF634" s="81"/>
      <c r="AG634" s="81"/>
      <c r="AH634" s="81"/>
      <c r="AI634" s="81"/>
      <c r="AJ634" s="81"/>
      <c r="AK634" s="81"/>
      <c r="AL634" s="81"/>
      <c r="AM634" s="81"/>
      <c r="AN634" s="81"/>
      <c r="AO634" s="81" t="str">
        <f aca="false">D634</f>
        <v>Arista</v>
      </c>
      <c r="AP634" s="1" t="s">
        <v>189</v>
      </c>
      <c r="AQ634" s="1"/>
      <c r="AR634" s="1"/>
      <c r="AS634" s="1"/>
      <c r="AT634" s="1"/>
      <c r="AU634" s="1"/>
      <c r="AV634" s="1"/>
      <c r="AW634" s="1"/>
      <c r="AX634" s="1"/>
      <c r="AY634" s="1"/>
      <c r="AZ634" s="1"/>
      <c r="BA634" s="1"/>
      <c r="BB634" s="1"/>
      <c r="BC634" s="1"/>
      <c r="BD634" s="1"/>
      <c r="BE634" s="1"/>
      <c r="BF634" s="1" t="s">
        <v>14668</v>
      </c>
      <c r="BG634" s="1" t="s">
        <v>183</v>
      </c>
      <c r="BH634" s="1"/>
      <c r="BI634" s="1"/>
    </row>
    <row r="635" customFormat="false" ht="12.75" hidden="false" customHeight="false" outlineLevel="0" collapsed="false">
      <c r="A635" s="1" t="s">
        <v>1362</v>
      </c>
      <c r="B635" s="1" t="s">
        <v>1363</v>
      </c>
      <c r="C635" s="1" t="s">
        <v>177</v>
      </c>
      <c r="D635" s="1" t="s">
        <v>82</v>
      </c>
      <c r="E635" s="1" t="s">
        <v>15179</v>
      </c>
      <c r="F635" s="1" t="s">
        <v>1365</v>
      </c>
      <c r="G635" s="1" t="n">
        <v>71</v>
      </c>
      <c r="H635" s="1" t="n">
        <v>495</v>
      </c>
      <c r="I635" s="101" t="s">
        <v>188</v>
      </c>
      <c r="J635" s="1"/>
      <c r="K635" s="1" t="n">
        <f aca="false">IFERROR(VLOOKUP(A635,'[2]Pivot HorizontalMRP'!$A$4:$B$2689,2,0),0)</f>
        <v>4844</v>
      </c>
      <c r="L635" s="1" t="n">
        <f aca="false">IFERROR(VLOOKUP(A635,'[2]Pivot HorizontalMRP'!$A$4:$C$2689,3,0),0)</f>
        <v>164</v>
      </c>
      <c r="M635" s="1" t="n">
        <f aca="false">IFERROR(VLOOKUP(A635,'[2]Pivot HorizontalMRP'!$A$4:$D$2689,0.4,0),0)</f>
        <v>0</v>
      </c>
      <c r="N635" s="1" t="n">
        <f aca="false">IFERROR(VLOOKUP(A635,'[2]Pivot HorizontalMRP'!$A$4:$E$2689,5,0),0)</f>
        <v>0</v>
      </c>
      <c r="O635" s="1" t="n">
        <f aca="false">K635+L635</f>
        <v>5008</v>
      </c>
      <c r="P635" s="1" t="n">
        <f aca="false">K635+L635+M635+N635</f>
        <v>5008</v>
      </c>
      <c r="Q635" s="1" t="n">
        <f aca="false">IFERROR(VLOOKUP(A635,'[2]Pivot HorizontalMRP'!$A$4:$F$2689,6,0),0)</f>
        <v>480</v>
      </c>
      <c r="R635" s="1" t="n">
        <f aca="false">IFERROR(VLOOKUP(A635,'[2]Pivot HorizontalMRP'!$A$4:$G$2689,7,0),0)</f>
        <v>1262</v>
      </c>
      <c r="S635" s="1" t="n">
        <f aca="false">IFERROR(VLOOKUP(A635,'[2]Pivot HorizontalMRP'!$A$4:$H$2689,8,0),0)</f>
        <v>670</v>
      </c>
      <c r="T635" s="1" t="n">
        <f aca="false">IFERROR(VLOOKUP(A635,'[2]Pivot HorizontalMRP'!$A$4:$I$2689,9,0),0)</f>
        <v>738</v>
      </c>
      <c r="U635" s="1" t="n">
        <f aca="false">IF(I635="delivery",O635-SUM(Q635+R635),IF(I635="PO",P635-SUM(Q635:R635)))</f>
        <v>3266</v>
      </c>
      <c r="V635" s="81" t="n">
        <v>4.02</v>
      </c>
      <c r="W635" s="81"/>
      <c r="X635" s="81" t="n">
        <f aca="false">W635-V635</f>
        <v>-4.02</v>
      </c>
      <c r="Y635" s="81"/>
      <c r="Z635" s="81"/>
      <c r="AA635" s="81" t="n">
        <v>4.02</v>
      </c>
      <c r="AB635" s="81"/>
      <c r="AC635" s="81"/>
      <c r="AD635" s="81"/>
      <c r="AE635" s="81"/>
      <c r="AF635" s="81"/>
      <c r="AG635" s="81"/>
      <c r="AH635" s="81"/>
      <c r="AI635" s="81"/>
      <c r="AJ635" s="81"/>
      <c r="AK635" s="81"/>
      <c r="AL635" s="81"/>
      <c r="AM635" s="81"/>
      <c r="AN635" s="81"/>
      <c r="AO635" s="81" t="str">
        <f aca="false">D635</f>
        <v>Arista</v>
      </c>
      <c r="AP635" s="1" t="s">
        <v>189</v>
      </c>
      <c r="AQ635" s="1"/>
      <c r="AR635" s="1"/>
      <c r="AS635" s="1"/>
      <c r="AT635" s="1"/>
      <c r="AU635" s="1"/>
      <c r="AV635" s="1"/>
      <c r="AW635" s="1"/>
      <c r="AX635" s="1"/>
      <c r="AY635" s="1"/>
      <c r="AZ635" s="1"/>
      <c r="BA635" s="1"/>
      <c r="BB635" s="1"/>
      <c r="BC635" s="1"/>
      <c r="BD635" s="1"/>
      <c r="BE635" s="1"/>
      <c r="BF635" s="1" t="s">
        <v>14668</v>
      </c>
      <c r="BG635" s="1" t="s">
        <v>183</v>
      </c>
      <c r="BH635" s="1"/>
      <c r="BI635" s="1"/>
    </row>
    <row r="636" customFormat="false" ht="12.75" hidden="false" customHeight="false" outlineLevel="0" collapsed="false">
      <c r="A636" s="1" t="s">
        <v>1366</v>
      </c>
      <c r="B636" s="1" t="s">
        <v>1367</v>
      </c>
      <c r="C636" s="1" t="s">
        <v>177</v>
      </c>
      <c r="D636" s="1" t="s">
        <v>82</v>
      </c>
      <c r="E636" s="1" t="s">
        <v>1368</v>
      </c>
      <c r="F636" s="1" t="s">
        <v>1369</v>
      </c>
      <c r="G636" s="1" t="n">
        <v>71</v>
      </c>
      <c r="H636" s="1" t="n">
        <v>2500</v>
      </c>
      <c r="I636" s="101" t="s">
        <v>188</v>
      </c>
      <c r="J636" s="1"/>
      <c r="K636" s="1" t="n">
        <f aca="false">IFERROR(VLOOKUP(A636,'[2]Pivot HorizontalMRP'!$A$4:$B$2689,2,0),0)</f>
        <v>3654</v>
      </c>
      <c r="L636" s="1" t="n">
        <f aca="false">IFERROR(VLOOKUP(A636,'[2]Pivot HorizontalMRP'!$A$4:$C$2689,3,0),0)</f>
        <v>4003</v>
      </c>
      <c r="M636" s="1" t="n">
        <f aca="false">IFERROR(VLOOKUP(A636,'[2]Pivot HorizontalMRP'!$A$4:$D$2689,0.4,0),0)</f>
        <v>0</v>
      </c>
      <c r="N636" s="1" t="n">
        <f aca="false">IFERROR(VLOOKUP(A636,'[2]Pivot HorizontalMRP'!$A$4:$E$2689,5,0),0)</f>
        <v>0</v>
      </c>
      <c r="O636" s="1" t="n">
        <f aca="false">K636+L636</f>
        <v>7657</v>
      </c>
      <c r="P636" s="1" t="n">
        <f aca="false">K636+L636+M636+N636</f>
        <v>7657</v>
      </c>
      <c r="Q636" s="1" t="n">
        <f aca="false">IFERROR(VLOOKUP(A636,'[2]Pivot HorizontalMRP'!$A$4:$F$2689,6,0),0)</f>
        <v>8282</v>
      </c>
      <c r="R636" s="1" t="n">
        <f aca="false">IFERROR(VLOOKUP(A636,'[2]Pivot HorizontalMRP'!$A$4:$G$2689,7,0),0)</f>
        <v>4216</v>
      </c>
      <c r="S636" s="1" t="n">
        <f aca="false">IFERROR(VLOOKUP(A636,'[2]Pivot HorizontalMRP'!$A$4:$H$2689,8,0),0)</f>
        <v>2818</v>
      </c>
      <c r="T636" s="1" t="n">
        <f aca="false">IFERROR(VLOOKUP(A636,'[2]Pivot HorizontalMRP'!$A$4:$I$2689,9,0),0)</f>
        <v>2320</v>
      </c>
      <c r="U636" s="1" t="n">
        <f aca="false">IF(I636="delivery",O636-SUM(Q636+R636),IF(I636="PO",P636-SUM(Q636:R636)))</f>
        <v>-4841</v>
      </c>
      <c r="V636" s="81" t="n">
        <v>1.905</v>
      </c>
      <c r="W636" s="81"/>
      <c r="X636" s="81" t="n">
        <f aca="false">W636-V636</f>
        <v>-1.905</v>
      </c>
      <c r="Y636" s="81"/>
      <c r="Z636" s="81"/>
      <c r="AA636" s="81" t="n">
        <v>1.905</v>
      </c>
      <c r="AB636" s="81"/>
      <c r="AC636" s="81"/>
      <c r="AD636" s="81"/>
      <c r="AE636" s="81"/>
      <c r="AF636" s="81"/>
      <c r="AG636" s="81"/>
      <c r="AH636" s="81"/>
      <c r="AI636" s="81"/>
      <c r="AJ636" s="81"/>
      <c r="AK636" s="81"/>
      <c r="AL636" s="81"/>
      <c r="AM636" s="81"/>
      <c r="AN636" s="81"/>
      <c r="AO636" s="81" t="str">
        <f aca="false">D636</f>
        <v>Arista</v>
      </c>
      <c r="AP636" s="1" t="s">
        <v>189</v>
      </c>
      <c r="AQ636" s="1"/>
      <c r="AR636" s="1"/>
      <c r="AS636" s="1"/>
      <c r="AT636" s="1"/>
      <c r="AU636" s="1"/>
      <c r="AV636" s="1"/>
      <c r="AW636" s="1"/>
      <c r="AX636" s="1"/>
      <c r="AY636" s="1"/>
      <c r="AZ636" s="1"/>
      <c r="BA636" s="1"/>
      <c r="BB636" s="1"/>
      <c r="BC636" s="1"/>
      <c r="BD636" s="1"/>
      <c r="BE636" s="1"/>
      <c r="BF636" s="1" t="s">
        <v>14668</v>
      </c>
      <c r="BG636" s="1" t="s">
        <v>183</v>
      </c>
      <c r="BH636" s="1"/>
      <c r="BI636" s="1"/>
    </row>
    <row r="637" customFormat="false" ht="12.75" hidden="false" customHeight="false" outlineLevel="0" collapsed="false">
      <c r="A637" s="1" t="s">
        <v>1370</v>
      </c>
      <c r="B637" s="1" t="s">
        <v>1371</v>
      </c>
      <c r="C637" s="1" t="s">
        <v>177</v>
      </c>
      <c r="D637" s="1" t="s">
        <v>82</v>
      </c>
      <c r="E637" s="1" t="s">
        <v>1372</v>
      </c>
      <c r="F637" s="1" t="s">
        <v>1373</v>
      </c>
      <c r="G637" s="1" t="n">
        <v>51</v>
      </c>
      <c r="H637" s="1" t="n">
        <v>2700</v>
      </c>
      <c r="I637" s="101" t="s">
        <v>188</v>
      </c>
      <c r="J637" s="1"/>
      <c r="K637" s="1" t="n">
        <f aca="false">IFERROR(VLOOKUP(A637,'[2]Pivot HorizontalMRP'!$A$4:$B$2689,2,0),0)</f>
        <v>0</v>
      </c>
      <c r="L637" s="1" t="n">
        <f aca="false">IFERROR(VLOOKUP(A637,'[2]Pivot HorizontalMRP'!$A$4:$C$2689,3,0),0)</f>
        <v>6019</v>
      </c>
      <c r="M637" s="1" t="n">
        <f aca="false">IFERROR(VLOOKUP(A637,'[2]Pivot HorizontalMRP'!$A$4:$D$2689,0.4,0),0)</f>
        <v>0</v>
      </c>
      <c r="N637" s="1" t="n">
        <f aca="false">IFERROR(VLOOKUP(A637,'[2]Pivot HorizontalMRP'!$A$4:$E$2689,5,0),0)</f>
        <v>2700</v>
      </c>
      <c r="O637" s="1" t="n">
        <f aca="false">K637+L637</f>
        <v>6019</v>
      </c>
      <c r="P637" s="1" t="n">
        <f aca="false">K637+L637+M637+N637</f>
        <v>8719</v>
      </c>
      <c r="Q637" s="1" t="n">
        <f aca="false">IFERROR(VLOOKUP(A637,'[2]Pivot HorizontalMRP'!$A$4:$F$2689,6,0),0)</f>
        <v>7550</v>
      </c>
      <c r="R637" s="1" t="n">
        <f aca="false">IFERROR(VLOOKUP(A637,'[2]Pivot HorizontalMRP'!$A$4:$G$2689,7,0),0)</f>
        <v>4112</v>
      </c>
      <c r="S637" s="1" t="n">
        <f aca="false">IFERROR(VLOOKUP(A637,'[2]Pivot HorizontalMRP'!$A$4:$H$2689,8,0),0)</f>
        <v>2802</v>
      </c>
      <c r="T637" s="1" t="n">
        <f aca="false">IFERROR(VLOOKUP(A637,'[2]Pivot HorizontalMRP'!$A$4:$I$2689,9,0),0)</f>
        <v>2296</v>
      </c>
      <c r="U637" s="1" t="n">
        <f aca="false">IF(I637="delivery",O637-SUM(Q637+R637),IF(I637="PO",P637-SUM(Q637:R637)))</f>
        <v>-2943</v>
      </c>
      <c r="V637" s="81" t="n">
        <v>4.98</v>
      </c>
      <c r="W637" s="81"/>
      <c r="X637" s="81" t="n">
        <f aca="false">W637-V637</f>
        <v>-4.98</v>
      </c>
      <c r="Y637" s="81"/>
      <c r="Z637" s="81"/>
      <c r="AA637" s="81" t="n">
        <v>4.98</v>
      </c>
      <c r="AB637" s="81"/>
      <c r="AC637" s="81"/>
      <c r="AD637" s="81"/>
      <c r="AE637" s="81"/>
      <c r="AF637" s="81"/>
      <c r="AG637" s="81"/>
      <c r="AH637" s="81"/>
      <c r="AI637" s="81"/>
      <c r="AJ637" s="81"/>
      <c r="AK637" s="81"/>
      <c r="AL637" s="81"/>
      <c r="AM637" s="81"/>
      <c r="AN637" s="81"/>
      <c r="AO637" s="81" t="str">
        <f aca="false">D637</f>
        <v>Arista</v>
      </c>
      <c r="AP637" s="1" t="s">
        <v>189</v>
      </c>
      <c r="AQ637" s="1"/>
      <c r="AR637" s="1"/>
      <c r="AS637" s="1"/>
      <c r="AT637" s="1"/>
      <c r="AU637" s="1"/>
      <c r="AV637" s="1"/>
      <c r="AW637" s="1"/>
      <c r="AX637" s="1"/>
      <c r="AY637" s="1"/>
      <c r="AZ637" s="1"/>
      <c r="BA637" s="1"/>
      <c r="BB637" s="1"/>
      <c r="BC637" s="1"/>
      <c r="BD637" s="1"/>
      <c r="BE637" s="1"/>
      <c r="BF637" s="1" t="s">
        <v>14668</v>
      </c>
      <c r="BG637" s="1" t="s">
        <v>183</v>
      </c>
      <c r="BH637" s="1"/>
      <c r="BI637" s="1"/>
    </row>
    <row r="638" customFormat="false" ht="12.75" hidden="false" customHeight="false" outlineLevel="0" collapsed="false">
      <c r="A638" s="1" t="s">
        <v>1374</v>
      </c>
      <c r="B638" s="1" t="s">
        <v>1375</v>
      </c>
      <c r="C638" s="1" t="s">
        <v>177</v>
      </c>
      <c r="D638" s="1" t="s">
        <v>82</v>
      </c>
      <c r="E638" s="1" t="s">
        <v>15180</v>
      </c>
      <c r="F638" s="1" t="s">
        <v>1377</v>
      </c>
      <c r="G638" s="1" t="n">
        <v>108</v>
      </c>
      <c r="H638" s="1" t="n">
        <v>501</v>
      </c>
      <c r="I638" s="101" t="s">
        <v>188</v>
      </c>
      <c r="J638" s="1"/>
      <c r="K638" s="1" t="n">
        <f aca="false">IFERROR(VLOOKUP(A638,'[2]Pivot HorizontalMRP'!$A$4:$B$2689,2,0),0)</f>
        <v>0</v>
      </c>
      <c r="L638" s="1" t="n">
        <f aca="false">IFERROR(VLOOKUP(A638,'[2]Pivot HorizontalMRP'!$A$4:$C$2689,3,0),0)</f>
        <v>116</v>
      </c>
      <c r="M638" s="1" t="n">
        <f aca="false">IFERROR(VLOOKUP(A638,'[2]Pivot HorizontalMRP'!$A$4:$D$2689,0.4,0),0)</f>
        <v>0</v>
      </c>
      <c r="N638" s="1" t="n">
        <f aca="false">IFERROR(VLOOKUP(A638,'[2]Pivot HorizontalMRP'!$A$4:$E$2689,5,0),0)</f>
        <v>341</v>
      </c>
      <c r="O638" s="1" t="n">
        <f aca="false">K638+L638</f>
        <v>116</v>
      </c>
      <c r="P638" s="1" t="n">
        <f aca="false">K638+L638+M638+N638</f>
        <v>457</v>
      </c>
      <c r="Q638" s="1" t="n">
        <f aca="false">IFERROR(VLOOKUP(A638,'[2]Pivot HorizontalMRP'!$A$4:$F$2689,6,0),0)</f>
        <v>439</v>
      </c>
      <c r="R638" s="1" t="n">
        <f aca="false">IFERROR(VLOOKUP(A638,'[2]Pivot HorizontalMRP'!$A$4:$G$2689,7,0),0)</f>
        <v>104</v>
      </c>
      <c r="S638" s="1" t="n">
        <f aca="false">IFERROR(VLOOKUP(A638,'[2]Pivot HorizontalMRP'!$A$4:$H$2689,8,0),0)</f>
        <v>16</v>
      </c>
      <c r="T638" s="1" t="n">
        <f aca="false">IFERROR(VLOOKUP(A638,'[2]Pivot HorizontalMRP'!$A$4:$I$2689,9,0),0)</f>
        <v>24</v>
      </c>
      <c r="U638" s="1" t="n">
        <f aca="false">IF(I638="delivery",O638-SUM(Q638+R638),IF(I638="PO",P638-SUM(Q638:R638)))</f>
        <v>-86</v>
      </c>
      <c r="V638" s="81" t="n">
        <v>4</v>
      </c>
      <c r="W638" s="81"/>
      <c r="X638" s="81" t="n">
        <f aca="false">W638-V638</f>
        <v>-4</v>
      </c>
      <c r="Y638" s="81"/>
      <c r="Z638" s="81"/>
      <c r="AA638" s="81" t="n">
        <v>3.92667</v>
      </c>
      <c r="AB638" s="81"/>
      <c r="AC638" s="81"/>
      <c r="AD638" s="81"/>
      <c r="AE638" s="81"/>
      <c r="AF638" s="81"/>
      <c r="AG638" s="81"/>
      <c r="AH638" s="81"/>
      <c r="AI638" s="81"/>
      <c r="AJ638" s="81"/>
      <c r="AK638" s="81"/>
      <c r="AL638" s="81"/>
      <c r="AM638" s="81"/>
      <c r="AN638" s="81"/>
      <c r="AO638" s="81" t="str">
        <f aca="false">D638</f>
        <v>Arista</v>
      </c>
      <c r="AP638" s="1" t="s">
        <v>189</v>
      </c>
      <c r="AQ638" s="1"/>
      <c r="AR638" s="1"/>
      <c r="AS638" s="1"/>
      <c r="AT638" s="1"/>
      <c r="AU638" s="1"/>
      <c r="AV638" s="1"/>
      <c r="AW638" s="1"/>
      <c r="AX638" s="1"/>
      <c r="AY638" s="1"/>
      <c r="AZ638" s="1"/>
      <c r="BA638" s="1"/>
      <c r="BB638" s="1"/>
      <c r="BC638" s="1"/>
      <c r="BD638" s="1"/>
      <c r="BE638" s="1"/>
      <c r="BF638" s="1" t="s">
        <v>14668</v>
      </c>
      <c r="BG638" s="1" t="s">
        <v>183</v>
      </c>
      <c r="BH638" s="1"/>
      <c r="BI638" s="1"/>
    </row>
    <row r="639" customFormat="false" ht="12.75" hidden="false" customHeight="false" outlineLevel="0" collapsed="false">
      <c r="A639" s="1" t="s">
        <v>1383</v>
      </c>
      <c r="B639" s="1" t="s">
        <v>1384</v>
      </c>
      <c r="C639" s="1" t="s">
        <v>177</v>
      </c>
      <c r="D639" s="1" t="s">
        <v>82</v>
      </c>
      <c r="E639" s="1" t="s">
        <v>15181</v>
      </c>
      <c r="F639" s="1" t="s">
        <v>15182</v>
      </c>
      <c r="G639" s="1" t="n">
        <v>61</v>
      </c>
      <c r="H639" s="1" t="n">
        <v>36</v>
      </c>
      <c r="I639" s="101" t="s">
        <v>188</v>
      </c>
      <c r="J639" s="1"/>
      <c r="K639" s="1" t="n">
        <f aca="false">IFERROR(VLOOKUP(A639,'[2]Pivot HorizontalMRP'!$A$4:$B$2689,2,0),0)</f>
        <v>0</v>
      </c>
      <c r="L639" s="1" t="n">
        <f aca="false">IFERROR(VLOOKUP(A639,'[2]Pivot HorizontalMRP'!$A$4:$C$2689,3,0),0)</f>
        <v>35</v>
      </c>
      <c r="M639" s="1" t="n">
        <f aca="false">IFERROR(VLOOKUP(A639,'[2]Pivot HorizontalMRP'!$A$4:$D$2689,0.4,0),0)</f>
        <v>0</v>
      </c>
      <c r="N639" s="1" t="n">
        <f aca="false">IFERROR(VLOOKUP(A639,'[2]Pivot HorizontalMRP'!$A$4:$E$2689,5,0),0)</f>
        <v>432</v>
      </c>
      <c r="O639" s="1" t="n">
        <f aca="false">K639+L639</f>
        <v>35</v>
      </c>
      <c r="P639" s="1" t="n">
        <f aca="false">K639+L639+M639+N639</f>
        <v>467</v>
      </c>
      <c r="Q639" s="1" t="n">
        <f aca="false">IFERROR(VLOOKUP(A639,'[2]Pivot HorizontalMRP'!$A$4:$F$2689,6,0),0)</f>
        <v>438</v>
      </c>
      <c r="R639" s="1" t="n">
        <f aca="false">IFERROR(VLOOKUP(A639,'[2]Pivot HorizontalMRP'!$A$4:$G$2689,7,0),0)</f>
        <v>104</v>
      </c>
      <c r="S639" s="1" t="n">
        <f aca="false">IFERROR(VLOOKUP(A639,'[2]Pivot HorizontalMRP'!$A$4:$H$2689,8,0),0)</f>
        <v>16</v>
      </c>
      <c r="T639" s="1" t="n">
        <f aca="false">IFERROR(VLOOKUP(A639,'[2]Pivot HorizontalMRP'!$A$4:$I$2689,9,0),0)</f>
        <v>24</v>
      </c>
      <c r="U639" s="1" t="n">
        <f aca="false">IF(I639="delivery",O639-SUM(Q639+R639),IF(I639="PO",P639-SUM(Q639:R639)))</f>
        <v>-75</v>
      </c>
      <c r="V639" s="81" t="n">
        <v>4.75</v>
      </c>
      <c r="W639" s="81"/>
      <c r="X639" s="81" t="n">
        <f aca="false">W639-V639</f>
        <v>-4.75</v>
      </c>
      <c r="Y639" s="81"/>
      <c r="Z639" s="81"/>
      <c r="AA639" s="81" t="n">
        <v>4.81</v>
      </c>
      <c r="AB639" s="81"/>
      <c r="AC639" s="81"/>
      <c r="AD639" s="81"/>
      <c r="AE639" s="81"/>
      <c r="AF639" s="81"/>
      <c r="AG639" s="81"/>
      <c r="AH639" s="81"/>
      <c r="AI639" s="81"/>
      <c r="AJ639" s="81"/>
      <c r="AK639" s="81"/>
      <c r="AL639" s="81"/>
      <c r="AM639" s="81"/>
      <c r="AN639" s="81"/>
      <c r="AO639" s="81" t="str">
        <f aca="false">D639</f>
        <v>Arista</v>
      </c>
      <c r="AP639" s="1" t="s">
        <v>189</v>
      </c>
      <c r="AQ639" s="1"/>
      <c r="AR639" s="1"/>
      <c r="AS639" s="1"/>
      <c r="AT639" s="1"/>
      <c r="AU639" s="1"/>
      <c r="AV639" s="1"/>
      <c r="AW639" s="1"/>
      <c r="AX639" s="1"/>
      <c r="AY639" s="1"/>
      <c r="AZ639" s="1"/>
      <c r="BA639" s="1"/>
      <c r="BB639" s="1"/>
      <c r="BC639" s="1"/>
      <c r="BD639" s="1"/>
      <c r="BE639" s="1"/>
      <c r="BF639" s="1" t="s">
        <v>14668</v>
      </c>
      <c r="BG639" s="1" t="s">
        <v>183</v>
      </c>
      <c r="BH639" s="1"/>
      <c r="BI639" s="1"/>
    </row>
    <row r="640" customFormat="false" ht="12.75" hidden="false" customHeight="false" outlineLevel="0" collapsed="false">
      <c r="A640" s="1" t="s">
        <v>1387</v>
      </c>
      <c r="B640" s="1" t="s">
        <v>1388</v>
      </c>
      <c r="C640" s="1" t="s">
        <v>177</v>
      </c>
      <c r="D640" s="1" t="s">
        <v>82</v>
      </c>
      <c r="E640" s="1" t="s">
        <v>1389</v>
      </c>
      <c r="F640" s="1" t="s">
        <v>1390</v>
      </c>
      <c r="G640" s="1" t="n">
        <v>51</v>
      </c>
      <c r="H640" s="1" t="n">
        <v>100</v>
      </c>
      <c r="I640" s="101" t="s">
        <v>188</v>
      </c>
      <c r="J640" s="1"/>
      <c r="K640" s="1" t="n">
        <f aca="false">IFERROR(VLOOKUP(A640,'[2]Pivot HorizontalMRP'!$A$4:$B$2689,2,0),0)</f>
        <v>0</v>
      </c>
      <c r="L640" s="1" t="n">
        <f aca="false">IFERROR(VLOOKUP(A640,'[2]Pivot HorizontalMRP'!$A$4:$C$2689,3,0),0)</f>
        <v>0</v>
      </c>
      <c r="M640" s="1" t="n">
        <f aca="false">IFERROR(VLOOKUP(A640,'[2]Pivot HorizontalMRP'!$A$4:$D$2689,0.4,0),0)</f>
        <v>0</v>
      </c>
      <c r="N640" s="1" t="n">
        <f aca="false">IFERROR(VLOOKUP(A640,'[2]Pivot HorizontalMRP'!$A$4:$E$2689,5,0),0)</f>
        <v>0</v>
      </c>
      <c r="O640" s="1" t="n">
        <f aca="false">K640+L640</f>
        <v>0</v>
      </c>
      <c r="P640" s="1" t="n">
        <f aca="false">K640+L640+M640+N640</f>
        <v>0</v>
      </c>
      <c r="Q640" s="1" t="n">
        <f aca="false">IFERROR(VLOOKUP(A640,'[2]Pivot HorizontalMRP'!$A$4:$F$2689,6,0),0)</f>
        <v>22</v>
      </c>
      <c r="R640" s="1" t="n">
        <f aca="false">IFERROR(VLOOKUP(A640,'[2]Pivot HorizontalMRP'!$A$4:$G$2689,7,0),0)</f>
        <v>80</v>
      </c>
      <c r="S640" s="1" t="n">
        <f aca="false">IFERROR(VLOOKUP(A640,'[2]Pivot HorizontalMRP'!$A$4:$H$2689,8,0),0)</f>
        <v>470</v>
      </c>
      <c r="T640" s="1" t="n">
        <f aca="false">IFERROR(VLOOKUP(A640,'[2]Pivot HorizontalMRP'!$A$4:$I$2689,9,0),0)</f>
        <v>192</v>
      </c>
      <c r="U640" s="1" t="n">
        <f aca="false">IF(I640="delivery",O640-SUM(Q640+R640),IF(I640="PO",P640-SUM(Q640:R640)))</f>
        <v>-102</v>
      </c>
      <c r="V640" s="81" t="n">
        <v>4.5</v>
      </c>
      <c r="W640" s="81"/>
      <c r="X640" s="81" t="n">
        <f aca="false">W640-V640</f>
        <v>-4.5</v>
      </c>
      <c r="Y640" s="81"/>
      <c r="Z640" s="81"/>
      <c r="AA640" s="81"/>
      <c r="AB640" s="81"/>
      <c r="AC640" s="81"/>
      <c r="AD640" s="81"/>
      <c r="AE640" s="81"/>
      <c r="AF640" s="81"/>
      <c r="AG640" s="81"/>
      <c r="AH640" s="81"/>
      <c r="AI640" s="81"/>
      <c r="AJ640" s="81"/>
      <c r="AK640" s="81"/>
      <c r="AL640" s="81"/>
      <c r="AM640" s="81"/>
      <c r="AN640" s="81"/>
      <c r="AO640" s="81" t="str">
        <f aca="false">D640</f>
        <v>Arista</v>
      </c>
      <c r="AP640" s="1" t="s">
        <v>189</v>
      </c>
      <c r="AQ640" s="1"/>
      <c r="AR640" s="1"/>
      <c r="AS640" s="1"/>
      <c r="AT640" s="1"/>
      <c r="AU640" s="1"/>
      <c r="AV640" s="1"/>
      <c r="AW640" s="1"/>
      <c r="AX640" s="1"/>
      <c r="AY640" s="1"/>
      <c r="AZ640" s="1"/>
      <c r="BA640" s="1"/>
      <c r="BB640" s="1"/>
      <c r="BC640" s="1"/>
      <c r="BD640" s="1"/>
      <c r="BE640" s="1"/>
      <c r="BF640" s="1" t="s">
        <v>14668</v>
      </c>
      <c r="BG640" s="1" t="s">
        <v>183</v>
      </c>
      <c r="BH640" s="1"/>
      <c r="BI640" s="1"/>
    </row>
    <row r="641" customFormat="false" ht="12.75" hidden="false" customHeight="false" outlineLevel="0" collapsed="false">
      <c r="A641" s="1" t="s">
        <v>1391</v>
      </c>
      <c r="B641" s="1" t="s">
        <v>1392</v>
      </c>
      <c r="C641" s="1" t="s">
        <v>177</v>
      </c>
      <c r="D641" s="1" t="s">
        <v>82</v>
      </c>
      <c r="E641" s="1" t="s">
        <v>1393</v>
      </c>
      <c r="F641" s="1" t="s">
        <v>1394</v>
      </c>
      <c r="G641" s="1" t="n">
        <v>41</v>
      </c>
      <c r="H641" s="1" t="n">
        <v>500</v>
      </c>
      <c r="I641" s="101" t="s">
        <v>188</v>
      </c>
      <c r="J641" s="1"/>
      <c r="K641" s="1" t="n">
        <f aca="false">IFERROR(VLOOKUP(A641,'[2]Pivot HorizontalMRP'!$A$4:$B$2689,2,0),0)</f>
        <v>1171</v>
      </c>
      <c r="L641" s="1" t="n">
        <f aca="false">IFERROR(VLOOKUP(A641,'[2]Pivot HorizontalMRP'!$A$4:$C$2689,3,0),0)</f>
        <v>155</v>
      </c>
      <c r="M641" s="1" t="n">
        <f aca="false">IFERROR(VLOOKUP(A641,'[2]Pivot HorizontalMRP'!$A$4:$D$2689,0.4,0),0)</f>
        <v>0</v>
      </c>
      <c r="N641" s="1" t="n">
        <f aca="false">IFERROR(VLOOKUP(A641,'[2]Pivot HorizontalMRP'!$A$4:$E$2689,5,0),0)</f>
        <v>0</v>
      </c>
      <c r="O641" s="1" t="n">
        <f aca="false">K641+L641</f>
        <v>1326</v>
      </c>
      <c r="P641" s="1" t="n">
        <f aca="false">K641+L641+M641+N641</f>
        <v>1326</v>
      </c>
      <c r="Q641" s="1" t="n">
        <f aca="false">IFERROR(VLOOKUP(A641,'[2]Pivot HorizontalMRP'!$A$4:$F$2689,6,0),0)</f>
        <v>195</v>
      </c>
      <c r="R641" s="1" t="n">
        <f aca="false">IFERROR(VLOOKUP(A641,'[2]Pivot HorizontalMRP'!$A$4:$G$2689,7,0),0)</f>
        <v>1277</v>
      </c>
      <c r="S641" s="1" t="n">
        <f aca="false">IFERROR(VLOOKUP(A641,'[2]Pivot HorizontalMRP'!$A$4:$H$2689,8,0),0)</f>
        <v>623</v>
      </c>
      <c r="T641" s="1" t="n">
        <f aca="false">IFERROR(VLOOKUP(A641,'[2]Pivot HorizontalMRP'!$A$4:$I$2689,9,0),0)</f>
        <v>677</v>
      </c>
      <c r="U641" s="1" t="n">
        <f aca="false">IF(I641="delivery",O641-SUM(Q641+R641),IF(I641="PO",P641-SUM(Q641:R641)))</f>
        <v>-146</v>
      </c>
      <c r="V641" s="81" t="n">
        <v>2.638</v>
      </c>
      <c r="W641" s="81"/>
      <c r="X641" s="81" t="n">
        <f aca="false">W641-V641</f>
        <v>-2.638</v>
      </c>
      <c r="Y641" s="81"/>
      <c r="Z641" s="81"/>
      <c r="AA641" s="81" t="n">
        <v>9.5</v>
      </c>
      <c r="AB641" s="81"/>
      <c r="AC641" s="81"/>
      <c r="AD641" s="81"/>
      <c r="AE641" s="81"/>
      <c r="AF641" s="81"/>
      <c r="AG641" s="81"/>
      <c r="AH641" s="81"/>
      <c r="AI641" s="81"/>
      <c r="AJ641" s="81"/>
      <c r="AK641" s="81"/>
      <c r="AL641" s="81"/>
      <c r="AM641" s="81"/>
      <c r="AN641" s="81"/>
      <c r="AO641" s="81" t="str">
        <f aca="false">D641</f>
        <v>Arista</v>
      </c>
      <c r="AP641" s="1" t="s">
        <v>189</v>
      </c>
      <c r="AQ641" s="1"/>
      <c r="AR641" s="1"/>
      <c r="AS641" s="1"/>
      <c r="AT641" s="1"/>
      <c r="AU641" s="1"/>
      <c r="AV641" s="1"/>
      <c r="AW641" s="1"/>
      <c r="AX641" s="1"/>
      <c r="AY641" s="1"/>
      <c r="AZ641" s="1"/>
      <c r="BA641" s="1"/>
      <c r="BB641" s="1"/>
      <c r="BC641" s="1"/>
      <c r="BD641" s="1"/>
      <c r="BE641" s="1"/>
      <c r="BF641" s="1" t="s">
        <v>14668</v>
      </c>
      <c r="BG641" s="1" t="s">
        <v>183</v>
      </c>
      <c r="BH641" s="1"/>
      <c r="BI641" s="1"/>
    </row>
    <row r="642" customFormat="false" ht="12.75" hidden="false" customHeight="false" outlineLevel="0" collapsed="false">
      <c r="A642" s="1" t="s">
        <v>1395</v>
      </c>
      <c r="B642" s="1" t="s">
        <v>1396</v>
      </c>
      <c r="C642" s="1" t="s">
        <v>177</v>
      </c>
      <c r="D642" s="1" t="s">
        <v>82</v>
      </c>
      <c r="E642" s="1" t="s">
        <v>15183</v>
      </c>
      <c r="F642" s="1" t="s">
        <v>1398</v>
      </c>
      <c r="G642" s="1" t="n">
        <v>26</v>
      </c>
      <c r="H642" s="1" t="n">
        <v>1000</v>
      </c>
      <c r="I642" s="101" t="s">
        <v>188</v>
      </c>
      <c r="J642" s="1"/>
      <c r="K642" s="1" t="n">
        <f aca="false">IFERROR(VLOOKUP(A642,'[2]Pivot HorizontalMRP'!$A$4:$B$2689,2,0),0)</f>
        <v>0</v>
      </c>
      <c r="L642" s="1" t="n">
        <f aca="false">IFERROR(VLOOKUP(A642,'[2]Pivot HorizontalMRP'!$A$4:$C$2689,3,0),0)</f>
        <v>620</v>
      </c>
      <c r="M642" s="1" t="n">
        <f aca="false">IFERROR(VLOOKUP(A642,'[2]Pivot HorizontalMRP'!$A$4:$D$2689,0.4,0),0)</f>
        <v>0</v>
      </c>
      <c r="N642" s="1" t="n">
        <f aca="false">IFERROR(VLOOKUP(A642,'[2]Pivot HorizontalMRP'!$A$4:$E$2689,5,0),0)</f>
        <v>0</v>
      </c>
      <c r="O642" s="1" t="n">
        <f aca="false">K642+L642</f>
        <v>620</v>
      </c>
      <c r="P642" s="1" t="n">
        <f aca="false">K642+L642+M642+N642</f>
        <v>620</v>
      </c>
      <c r="Q642" s="1" t="n">
        <f aca="false">IFERROR(VLOOKUP(A642,'[2]Pivot HorizontalMRP'!$A$4:$F$2689,6,0),0)</f>
        <v>869</v>
      </c>
      <c r="R642" s="1" t="n">
        <f aca="false">IFERROR(VLOOKUP(A642,'[2]Pivot HorizontalMRP'!$A$4:$G$2689,7,0),0)</f>
        <v>3047</v>
      </c>
      <c r="S642" s="1" t="n">
        <f aca="false">IFERROR(VLOOKUP(A642,'[2]Pivot HorizontalMRP'!$A$4:$H$2689,8,0),0)</f>
        <v>2122</v>
      </c>
      <c r="T642" s="1" t="n">
        <f aca="false">IFERROR(VLOOKUP(A642,'[2]Pivot HorizontalMRP'!$A$4:$I$2689,9,0),0)</f>
        <v>1936</v>
      </c>
      <c r="U642" s="1" t="n">
        <f aca="false">IF(I642="delivery",O642-SUM(Q642+R642),IF(I642="PO",P642-SUM(Q642:R642)))</f>
        <v>-3296</v>
      </c>
      <c r="V642" s="81" t="n">
        <v>7.78</v>
      </c>
      <c r="W642" s="81"/>
      <c r="X642" s="81" t="n">
        <f aca="false">W642-V642</f>
        <v>-7.78</v>
      </c>
      <c r="Y642" s="81"/>
      <c r="Z642" s="81"/>
      <c r="AA642" s="81"/>
      <c r="AB642" s="81"/>
      <c r="AC642" s="81"/>
      <c r="AD642" s="81"/>
      <c r="AE642" s="81"/>
      <c r="AF642" s="81"/>
      <c r="AG642" s="81"/>
      <c r="AH642" s="81"/>
      <c r="AI642" s="81"/>
      <c r="AJ642" s="81"/>
      <c r="AK642" s="81"/>
      <c r="AL642" s="81"/>
      <c r="AM642" s="81"/>
      <c r="AN642" s="81"/>
      <c r="AO642" s="81" t="str">
        <f aca="false">D642</f>
        <v>Arista</v>
      </c>
      <c r="AP642" s="1" t="s">
        <v>189</v>
      </c>
      <c r="AQ642" s="1"/>
      <c r="AR642" s="1"/>
      <c r="AS642" s="1"/>
      <c r="AT642" s="1"/>
      <c r="AU642" s="1"/>
      <c r="AV642" s="1"/>
      <c r="AW642" s="1"/>
      <c r="AX642" s="1"/>
      <c r="AY642" s="1"/>
      <c r="AZ642" s="1"/>
      <c r="BA642" s="1"/>
      <c r="BB642" s="1"/>
      <c r="BC642" s="1"/>
      <c r="BD642" s="1"/>
      <c r="BE642" s="1"/>
      <c r="BF642" s="1" t="s">
        <v>14668</v>
      </c>
      <c r="BG642" s="1" t="s">
        <v>183</v>
      </c>
      <c r="BH642" s="1"/>
      <c r="BI642" s="1"/>
    </row>
    <row r="643" customFormat="false" ht="12.75" hidden="false" customHeight="false" outlineLevel="0" collapsed="false">
      <c r="A643" s="1" t="s">
        <v>1403</v>
      </c>
      <c r="B643" s="1" t="s">
        <v>1404</v>
      </c>
      <c r="C643" s="1" t="s">
        <v>177</v>
      </c>
      <c r="D643" s="1" t="s">
        <v>82</v>
      </c>
      <c r="E643" s="1" t="s">
        <v>15184</v>
      </c>
      <c r="F643" s="1" t="s">
        <v>1406</v>
      </c>
      <c r="G643" s="1" t="n">
        <v>31</v>
      </c>
      <c r="H643" s="1" t="n">
        <v>1000</v>
      </c>
      <c r="I643" s="101" t="s">
        <v>188</v>
      </c>
      <c r="J643" s="1"/>
      <c r="K643" s="1" t="n">
        <f aca="false">IFERROR(VLOOKUP(A643,'[2]Pivot HorizontalMRP'!$A$4:$B$2689,2,0),0)</f>
        <v>2591</v>
      </c>
      <c r="L643" s="1" t="n">
        <f aca="false">IFERROR(VLOOKUP(A643,'[2]Pivot HorizontalMRP'!$A$4:$C$2689,3,0),0)</f>
        <v>299</v>
      </c>
      <c r="M643" s="1" t="n">
        <f aca="false">IFERROR(VLOOKUP(A643,'[2]Pivot HorizontalMRP'!$A$4:$D$2689,0.4,0),0)</f>
        <v>0</v>
      </c>
      <c r="N643" s="1" t="n">
        <f aca="false">IFERROR(VLOOKUP(A643,'[2]Pivot HorizontalMRP'!$A$4:$E$2689,5,0),0)</f>
        <v>0</v>
      </c>
      <c r="O643" s="1" t="n">
        <f aca="false">K643+L643</f>
        <v>2890</v>
      </c>
      <c r="P643" s="1" t="n">
        <f aca="false">K643+L643+M643+N643</f>
        <v>2890</v>
      </c>
      <c r="Q643" s="1" t="n">
        <f aca="false">IFERROR(VLOOKUP(A643,'[2]Pivot HorizontalMRP'!$A$4:$F$2689,6,0),0)</f>
        <v>344</v>
      </c>
      <c r="R643" s="1" t="n">
        <f aca="false">IFERROR(VLOOKUP(A643,'[2]Pivot HorizontalMRP'!$A$4:$G$2689,7,0),0)</f>
        <v>249</v>
      </c>
      <c r="S643" s="1" t="n">
        <f aca="false">IFERROR(VLOOKUP(A643,'[2]Pivot HorizontalMRP'!$A$4:$H$2689,8,0),0)</f>
        <v>138</v>
      </c>
      <c r="T643" s="1" t="n">
        <f aca="false">IFERROR(VLOOKUP(A643,'[2]Pivot HorizontalMRP'!$A$4:$I$2689,9,0),0)</f>
        <v>138</v>
      </c>
      <c r="U643" s="1" t="n">
        <f aca="false">IF(I643="delivery",O643-SUM(Q643+R643),IF(I643="PO",P643-SUM(Q643:R643)))</f>
        <v>2297</v>
      </c>
      <c r="V643" s="81" t="n">
        <v>9.22</v>
      </c>
      <c r="W643" s="81"/>
      <c r="X643" s="81" t="n">
        <f aca="false">W643-V643</f>
        <v>-9.22</v>
      </c>
      <c r="Y643" s="81"/>
      <c r="Z643" s="81"/>
      <c r="AA643" s="81"/>
      <c r="AB643" s="81"/>
      <c r="AC643" s="81"/>
      <c r="AD643" s="81"/>
      <c r="AE643" s="81"/>
      <c r="AF643" s="81"/>
      <c r="AG643" s="81"/>
      <c r="AH643" s="81"/>
      <c r="AI643" s="81"/>
      <c r="AJ643" s="81"/>
      <c r="AK643" s="81"/>
      <c r="AL643" s="81"/>
      <c r="AM643" s="81"/>
      <c r="AN643" s="81"/>
      <c r="AO643" s="81" t="str">
        <f aca="false">D643</f>
        <v>Arista</v>
      </c>
      <c r="AP643" s="1" t="s">
        <v>189</v>
      </c>
      <c r="AQ643" s="1"/>
      <c r="AR643" s="1"/>
      <c r="AS643" s="1"/>
      <c r="AT643" s="1"/>
      <c r="AU643" s="1"/>
      <c r="AV643" s="1"/>
      <c r="AW643" s="1"/>
      <c r="AX643" s="1"/>
      <c r="AY643" s="1"/>
      <c r="AZ643" s="1"/>
      <c r="BA643" s="1"/>
      <c r="BB643" s="1"/>
      <c r="BC643" s="1"/>
      <c r="BD643" s="1"/>
      <c r="BE643" s="1"/>
      <c r="BF643" s="1" t="s">
        <v>14668</v>
      </c>
      <c r="BG643" s="1" t="s">
        <v>183</v>
      </c>
      <c r="BH643" s="1"/>
      <c r="BI643" s="1"/>
    </row>
    <row r="644" customFormat="false" ht="12.75" hidden="false" customHeight="false" outlineLevel="0" collapsed="false">
      <c r="A644" s="1" t="s">
        <v>1407</v>
      </c>
      <c r="B644" s="1" t="s">
        <v>1408</v>
      </c>
      <c r="C644" s="1" t="s">
        <v>177</v>
      </c>
      <c r="D644" s="1" t="s">
        <v>82</v>
      </c>
      <c r="E644" s="1" t="s">
        <v>1409</v>
      </c>
      <c r="F644" s="1" t="s">
        <v>15185</v>
      </c>
      <c r="G644" s="1" t="n">
        <v>26</v>
      </c>
      <c r="H644" s="1" t="n">
        <v>1000</v>
      </c>
      <c r="I644" s="101" t="s">
        <v>188</v>
      </c>
      <c r="J644" s="1"/>
      <c r="K644" s="1" t="n">
        <f aca="false">IFERROR(VLOOKUP(A644,'[2]Pivot HorizontalMRP'!$A$4:$B$2689,2,0),0)</f>
        <v>0</v>
      </c>
      <c r="L644" s="1" t="n">
        <f aca="false">IFERROR(VLOOKUP(A644,'[2]Pivot HorizontalMRP'!$A$4:$C$2689,3,0),0)</f>
        <v>0</v>
      </c>
      <c r="M644" s="1" t="n">
        <f aca="false">IFERROR(VLOOKUP(A644,'[2]Pivot HorizontalMRP'!$A$4:$D$2689,0.4,0),0)</f>
        <v>0</v>
      </c>
      <c r="N644" s="1" t="n">
        <f aca="false">IFERROR(VLOOKUP(A644,'[2]Pivot HorizontalMRP'!$A$4:$E$2689,5,0),0)</f>
        <v>0</v>
      </c>
      <c r="O644" s="1" t="n">
        <f aca="false">K644+L644</f>
        <v>0</v>
      </c>
      <c r="P644" s="1" t="n">
        <f aca="false">K644+L644+M644+N644</f>
        <v>0</v>
      </c>
      <c r="Q644" s="1" t="n">
        <f aca="false">IFERROR(VLOOKUP(A644,'[2]Pivot HorizontalMRP'!$A$4:$F$2689,6,0),0)</f>
        <v>0</v>
      </c>
      <c r="R644" s="1" t="n">
        <f aca="false">IFERROR(VLOOKUP(A644,'[2]Pivot HorizontalMRP'!$A$4:$G$2689,7,0),0)</f>
        <v>0</v>
      </c>
      <c r="S644" s="1" t="n">
        <f aca="false">IFERROR(VLOOKUP(A644,'[2]Pivot HorizontalMRP'!$A$4:$H$2689,8,0),0)</f>
        <v>0</v>
      </c>
      <c r="T644" s="1" t="n">
        <f aca="false">IFERROR(VLOOKUP(A644,'[2]Pivot HorizontalMRP'!$A$4:$I$2689,9,0),0)</f>
        <v>0</v>
      </c>
      <c r="U644" s="1" t="n">
        <f aca="false">IF(I644="delivery",O644-SUM(Q644+R644),IF(I644="PO",P644-SUM(Q644:R644)))</f>
        <v>0</v>
      </c>
      <c r="V644" s="81" t="n">
        <v>3.87</v>
      </c>
      <c r="W644" s="81"/>
      <c r="X644" s="81" t="n">
        <f aca="false">W644-V644</f>
        <v>-3.87</v>
      </c>
      <c r="Y644" s="81"/>
      <c r="Z644" s="81"/>
      <c r="AA644" s="81"/>
      <c r="AB644" s="81"/>
      <c r="AC644" s="81"/>
      <c r="AD644" s="81"/>
      <c r="AE644" s="81"/>
      <c r="AF644" s="81"/>
      <c r="AG644" s="81"/>
      <c r="AH644" s="81"/>
      <c r="AI644" s="81"/>
      <c r="AJ644" s="81"/>
      <c r="AK644" s="81"/>
      <c r="AL644" s="81"/>
      <c r="AM644" s="81"/>
      <c r="AN644" s="81"/>
      <c r="AO644" s="81" t="str">
        <f aca="false">D644</f>
        <v>Arista</v>
      </c>
      <c r="AP644" s="1" t="s">
        <v>189</v>
      </c>
      <c r="AQ644" s="1"/>
      <c r="AR644" s="1"/>
      <c r="AS644" s="1"/>
      <c r="AT644" s="1"/>
      <c r="AU644" s="1"/>
      <c r="AV644" s="1"/>
      <c r="AW644" s="1"/>
      <c r="AX644" s="1"/>
      <c r="AY644" s="1"/>
      <c r="AZ644" s="1"/>
      <c r="BA644" s="1"/>
      <c r="BB644" s="1"/>
      <c r="BC644" s="1"/>
      <c r="BD644" s="1"/>
      <c r="BE644" s="1"/>
      <c r="BF644" s="1" t="s">
        <v>14668</v>
      </c>
      <c r="BG644" s="1" t="s">
        <v>183</v>
      </c>
      <c r="BH644" s="1"/>
      <c r="BI644" s="1"/>
    </row>
    <row r="645" customFormat="false" ht="12.75" hidden="false" customHeight="false" outlineLevel="0" collapsed="false">
      <c r="A645" s="1" t="s">
        <v>1415</v>
      </c>
      <c r="B645" s="1" t="s">
        <v>1416</v>
      </c>
      <c r="C645" s="1" t="s">
        <v>177</v>
      </c>
      <c r="D645" s="1" t="s">
        <v>82</v>
      </c>
      <c r="E645" s="1" t="s">
        <v>1417</v>
      </c>
      <c r="F645" s="1" t="s">
        <v>1418</v>
      </c>
      <c r="G645" s="1" t="n">
        <v>51</v>
      </c>
      <c r="H645" s="1" t="n">
        <v>100</v>
      </c>
      <c r="I645" s="101" t="s">
        <v>188</v>
      </c>
      <c r="J645" s="1"/>
      <c r="K645" s="1" t="n">
        <f aca="false">IFERROR(VLOOKUP(A645,'[2]Pivot HorizontalMRP'!$A$4:$B$2689,2,0),0)</f>
        <v>0</v>
      </c>
      <c r="L645" s="1" t="n">
        <f aca="false">IFERROR(VLOOKUP(A645,'[2]Pivot HorizontalMRP'!$A$4:$C$2689,3,0),0)</f>
        <v>0</v>
      </c>
      <c r="M645" s="1" t="n">
        <f aca="false">IFERROR(VLOOKUP(A645,'[2]Pivot HorizontalMRP'!$A$4:$D$2689,0.4,0),0)</f>
        <v>0</v>
      </c>
      <c r="N645" s="1" t="n">
        <f aca="false">IFERROR(VLOOKUP(A645,'[2]Pivot HorizontalMRP'!$A$4:$E$2689,5,0),0)</f>
        <v>0</v>
      </c>
      <c r="O645" s="1" t="n">
        <f aca="false">K645+L645</f>
        <v>0</v>
      </c>
      <c r="P645" s="1" t="n">
        <f aca="false">K645+L645+M645+N645</f>
        <v>0</v>
      </c>
      <c r="Q645" s="1" t="n">
        <f aca="false">IFERROR(VLOOKUP(A645,'[2]Pivot HorizontalMRP'!$A$4:$F$2689,6,0),0)</f>
        <v>44</v>
      </c>
      <c r="R645" s="1" t="n">
        <f aca="false">IFERROR(VLOOKUP(A645,'[2]Pivot HorizontalMRP'!$A$4:$G$2689,7,0),0)</f>
        <v>160</v>
      </c>
      <c r="S645" s="1" t="n">
        <f aca="false">IFERROR(VLOOKUP(A645,'[2]Pivot HorizontalMRP'!$A$4:$H$2689,8,0),0)</f>
        <v>940</v>
      </c>
      <c r="T645" s="1" t="n">
        <f aca="false">IFERROR(VLOOKUP(A645,'[2]Pivot HorizontalMRP'!$A$4:$I$2689,9,0),0)</f>
        <v>384</v>
      </c>
      <c r="U645" s="1" t="n">
        <f aca="false">IF(I645="delivery",O645-SUM(Q645+R645),IF(I645="PO",P645-SUM(Q645:R645)))</f>
        <v>-204</v>
      </c>
      <c r="V645" s="81" t="n">
        <v>7.8</v>
      </c>
      <c r="W645" s="81"/>
      <c r="X645" s="81" t="n">
        <f aca="false">W645-V645</f>
        <v>-7.8</v>
      </c>
      <c r="Y645" s="81"/>
      <c r="Z645" s="81"/>
      <c r="AA645" s="81"/>
      <c r="AB645" s="81"/>
      <c r="AC645" s="81"/>
      <c r="AD645" s="81"/>
      <c r="AE645" s="81"/>
      <c r="AF645" s="81"/>
      <c r="AG645" s="81"/>
      <c r="AH645" s="81"/>
      <c r="AI645" s="81"/>
      <c r="AJ645" s="81"/>
      <c r="AK645" s="81"/>
      <c r="AL645" s="81"/>
      <c r="AM645" s="81"/>
      <c r="AN645" s="81"/>
      <c r="AO645" s="81" t="str">
        <f aca="false">D645</f>
        <v>Arista</v>
      </c>
      <c r="AP645" s="1" t="s">
        <v>189</v>
      </c>
      <c r="AQ645" s="1"/>
      <c r="AR645" s="1"/>
      <c r="AS645" s="1"/>
      <c r="AT645" s="1"/>
      <c r="AU645" s="1"/>
      <c r="AV645" s="1"/>
      <c r="AW645" s="1"/>
      <c r="AX645" s="1"/>
      <c r="AY645" s="1"/>
      <c r="AZ645" s="1"/>
      <c r="BA645" s="1"/>
      <c r="BB645" s="1"/>
      <c r="BC645" s="1"/>
      <c r="BD645" s="1"/>
      <c r="BE645" s="1"/>
      <c r="BF645" s="1" t="s">
        <v>14668</v>
      </c>
      <c r="BG645" s="1" t="s">
        <v>183</v>
      </c>
      <c r="BH645" s="1"/>
      <c r="BI645" s="1"/>
    </row>
    <row r="646" customFormat="false" ht="12.75" hidden="false" customHeight="false" outlineLevel="0" collapsed="false">
      <c r="A646" s="1" t="s">
        <v>15186</v>
      </c>
      <c r="B646" s="1" t="s">
        <v>1420</v>
      </c>
      <c r="C646" s="1" t="s">
        <v>177</v>
      </c>
      <c r="D646" s="1" t="s">
        <v>82</v>
      </c>
      <c r="E646" s="1" t="s">
        <v>15187</v>
      </c>
      <c r="F646" s="1" t="s">
        <v>15188</v>
      </c>
      <c r="G646" s="1" t="n">
        <v>46</v>
      </c>
      <c r="H646" s="1" t="n">
        <v>1000</v>
      </c>
      <c r="I646" s="102" t="s">
        <v>188</v>
      </c>
      <c r="J646" s="1"/>
      <c r="K646" s="1" t="n">
        <f aca="false">IFERROR(VLOOKUP(A646,'[2]Pivot HorizontalMRP'!$A$4:$B$2689,2,0),0)</f>
        <v>0</v>
      </c>
      <c r="L646" s="1" t="n">
        <f aca="false">IFERROR(VLOOKUP(A646,'[2]Pivot HorizontalMRP'!$A$4:$C$2689,3,0),0)</f>
        <v>702</v>
      </c>
      <c r="M646" s="1" t="n">
        <f aca="false">IFERROR(VLOOKUP(A646,'[2]Pivot HorizontalMRP'!$A$4:$D$2689,0.4,0),0)</f>
        <v>0</v>
      </c>
      <c r="N646" s="1" t="n">
        <f aca="false">IFERROR(VLOOKUP(A646,'[2]Pivot HorizontalMRP'!$A$4:$E$2689,5,0),0)</f>
        <v>0</v>
      </c>
      <c r="O646" s="1" t="n">
        <f aca="false">K646+L646</f>
        <v>702</v>
      </c>
      <c r="P646" s="1" t="n">
        <f aca="false">K646+L646+M646+N646</f>
        <v>702</v>
      </c>
      <c r="Q646" s="1" t="n">
        <f aca="false">IFERROR(VLOOKUP(A646,'[2]Pivot HorizontalMRP'!$A$4:$F$2689,6,0),0)</f>
        <v>870</v>
      </c>
      <c r="R646" s="1" t="n">
        <f aca="false">IFERROR(VLOOKUP(A646,'[2]Pivot HorizontalMRP'!$A$4:$G$2689,7,0),0)</f>
        <v>528</v>
      </c>
      <c r="S646" s="1" t="n">
        <f aca="false">IFERROR(VLOOKUP(A646,'[2]Pivot HorizontalMRP'!$A$4:$H$2689,8,0),0)</f>
        <v>528</v>
      </c>
      <c r="T646" s="1" t="n">
        <f aca="false">IFERROR(VLOOKUP(A646,'[2]Pivot HorizontalMRP'!$A$4:$I$2689,9,0),0)</f>
        <v>528</v>
      </c>
      <c r="U646" s="1" t="n">
        <f aca="false">IF(I646="delivery",O646-SUM(Q646+R646),IF(I646="PO",P646-SUM(Q646:R646)))</f>
        <v>-696</v>
      </c>
      <c r="V646" s="81" t="n">
        <v>2.99</v>
      </c>
      <c r="W646" s="81"/>
      <c r="X646" s="81" t="n">
        <f aca="false">W646-V646</f>
        <v>-2.99</v>
      </c>
      <c r="Y646" s="81"/>
      <c r="Z646" s="81"/>
      <c r="AA646" s="81"/>
      <c r="AB646" s="81"/>
      <c r="AC646" s="81"/>
      <c r="AD646" s="81"/>
      <c r="AE646" s="81"/>
      <c r="AF646" s="81"/>
      <c r="AG646" s="81"/>
      <c r="AH646" s="81"/>
      <c r="AI646" s="81"/>
      <c r="AJ646" s="81"/>
      <c r="AK646" s="81"/>
      <c r="AL646" s="81"/>
      <c r="AM646" s="81"/>
      <c r="AN646" s="81"/>
      <c r="AO646" s="81" t="str">
        <f aca="false">D646</f>
        <v>Arista</v>
      </c>
      <c r="AP646" s="102" t="s">
        <v>189</v>
      </c>
      <c r="AQ646" s="1"/>
      <c r="AR646" s="1"/>
      <c r="AS646" s="1"/>
      <c r="AT646" s="1"/>
      <c r="AU646" s="1"/>
      <c r="AV646" s="1"/>
      <c r="AW646" s="1"/>
      <c r="AX646" s="1"/>
      <c r="AY646" s="1"/>
      <c r="AZ646" s="1"/>
      <c r="BA646" s="1"/>
      <c r="BB646" s="1"/>
      <c r="BC646" s="1"/>
      <c r="BD646" s="1"/>
      <c r="BE646" s="1"/>
      <c r="BF646" s="1" t="s">
        <v>10507</v>
      </c>
      <c r="BG646" s="1" t="s">
        <v>183</v>
      </c>
      <c r="BH646" s="1"/>
      <c r="BI646" s="1"/>
    </row>
    <row r="647" customFormat="false" ht="12.75" hidden="false" customHeight="false" outlineLevel="0" collapsed="false">
      <c r="A647" s="1" t="s">
        <v>1423</v>
      </c>
      <c r="B647" s="1" t="s">
        <v>1424</v>
      </c>
      <c r="C647" s="1" t="s">
        <v>177</v>
      </c>
      <c r="D647" s="1" t="s">
        <v>82</v>
      </c>
      <c r="E647" s="1" t="s">
        <v>15179</v>
      </c>
      <c r="F647" s="1" t="s">
        <v>15189</v>
      </c>
      <c r="G647" s="1" t="n">
        <v>71</v>
      </c>
      <c r="H647" s="1" t="n">
        <v>1000</v>
      </c>
      <c r="I647" s="101" t="s">
        <v>188</v>
      </c>
      <c r="J647" s="1"/>
      <c r="K647" s="1" t="n">
        <f aca="false">IFERROR(VLOOKUP(A647,'[2]Pivot HorizontalMRP'!$A$4:$B$2689,2,0),0)</f>
        <v>0</v>
      </c>
      <c r="L647" s="1" t="n">
        <f aca="false">IFERROR(VLOOKUP(A647,'[2]Pivot HorizontalMRP'!$A$4:$C$2689,3,0),0)</f>
        <v>2972</v>
      </c>
      <c r="M647" s="1" t="n">
        <f aca="false">IFERROR(VLOOKUP(A647,'[2]Pivot HorizontalMRP'!$A$4:$D$2689,0.4,0),0)</f>
        <v>0</v>
      </c>
      <c r="N647" s="1" t="n">
        <f aca="false">IFERROR(VLOOKUP(A647,'[2]Pivot HorizontalMRP'!$A$4:$E$2689,5,0),0)</f>
        <v>0</v>
      </c>
      <c r="O647" s="1" t="n">
        <f aca="false">K647+L647</f>
        <v>2972</v>
      </c>
      <c r="P647" s="1" t="n">
        <f aca="false">K647+L647+M647+N647</f>
        <v>2972</v>
      </c>
      <c r="Q647" s="1" t="n">
        <f aca="false">IFERROR(VLOOKUP(A647,'[2]Pivot HorizontalMRP'!$A$4:$F$2689,6,0),0)</f>
        <v>0</v>
      </c>
      <c r="R647" s="1" t="n">
        <f aca="false">IFERROR(VLOOKUP(A647,'[2]Pivot HorizontalMRP'!$A$4:$G$2689,7,0),0)</f>
        <v>0</v>
      </c>
      <c r="S647" s="1" t="n">
        <f aca="false">IFERROR(VLOOKUP(A647,'[2]Pivot HorizontalMRP'!$A$4:$H$2689,8,0),0)</f>
        <v>0</v>
      </c>
      <c r="T647" s="1" t="n">
        <f aca="false">IFERROR(VLOOKUP(A647,'[2]Pivot HorizontalMRP'!$A$4:$I$2689,9,0),0)</f>
        <v>0</v>
      </c>
      <c r="U647" s="1" t="n">
        <f aca="false">IF(I647="delivery",O647-SUM(Q647+R647),IF(I647="PO",P647-SUM(Q647:R647)))</f>
        <v>2972</v>
      </c>
      <c r="V647" s="81" t="n">
        <v>3.55</v>
      </c>
      <c r="W647" s="81"/>
      <c r="X647" s="81" t="n">
        <f aca="false">W647-V647</f>
        <v>-3.55</v>
      </c>
      <c r="Y647" s="81"/>
      <c r="Z647" s="81"/>
      <c r="AA647" s="81"/>
      <c r="AB647" s="81"/>
      <c r="AC647" s="81"/>
      <c r="AD647" s="81"/>
      <c r="AE647" s="81"/>
      <c r="AF647" s="81"/>
      <c r="AG647" s="81"/>
      <c r="AH647" s="81"/>
      <c r="AI647" s="81"/>
      <c r="AJ647" s="81"/>
      <c r="AK647" s="81"/>
      <c r="AL647" s="81"/>
      <c r="AM647" s="81"/>
      <c r="AN647" s="81"/>
      <c r="AO647" s="81" t="str">
        <f aca="false">D647</f>
        <v>Arista</v>
      </c>
      <c r="AP647" s="1" t="s">
        <v>189</v>
      </c>
      <c r="AQ647" s="1"/>
      <c r="AR647" s="1"/>
      <c r="AS647" s="1"/>
      <c r="AT647" s="1"/>
      <c r="AU647" s="1"/>
      <c r="AV647" s="1"/>
      <c r="AW647" s="1"/>
      <c r="AX647" s="1"/>
      <c r="AY647" s="1"/>
      <c r="AZ647" s="1"/>
      <c r="BA647" s="1"/>
      <c r="BB647" s="1"/>
      <c r="BC647" s="1"/>
      <c r="BD647" s="1"/>
      <c r="BE647" s="1"/>
      <c r="BF647" s="1" t="s">
        <v>14668</v>
      </c>
      <c r="BG647" s="1" t="s">
        <v>183</v>
      </c>
      <c r="BH647" s="1"/>
      <c r="BI647" s="1"/>
    </row>
    <row r="648" customFormat="false" ht="12.75" hidden="false" customHeight="false" outlineLevel="0" collapsed="false">
      <c r="A648" s="1" t="s">
        <v>14508</v>
      </c>
      <c r="B648" s="1" t="s">
        <v>14509</v>
      </c>
      <c r="C648" s="1" t="s">
        <v>177</v>
      </c>
      <c r="D648" s="1" t="s">
        <v>82</v>
      </c>
      <c r="E648" s="1" t="s">
        <v>14510</v>
      </c>
      <c r="F648" s="1" t="s">
        <v>14511</v>
      </c>
      <c r="G648" s="1" t="n">
        <v>55</v>
      </c>
      <c r="H648" s="1" t="n">
        <v>1</v>
      </c>
      <c r="I648" s="101" t="s">
        <v>188</v>
      </c>
      <c r="J648" s="1"/>
      <c r="K648" s="1" t="n">
        <f aca="false">IFERROR(VLOOKUP(A648,'[2]Pivot HorizontalMRP'!$A$4:$B$2689,2,0),0)</f>
        <v>0</v>
      </c>
      <c r="L648" s="1" t="n">
        <f aca="false">IFERROR(VLOOKUP(A648,'[2]Pivot HorizontalMRP'!$A$4:$C$2689,3,0),0)</f>
        <v>0</v>
      </c>
      <c r="M648" s="1" t="n">
        <f aca="false">IFERROR(VLOOKUP(A648,'[2]Pivot HorizontalMRP'!$A$4:$D$2689,0.4,0),0)</f>
        <v>0</v>
      </c>
      <c r="N648" s="1" t="n">
        <f aca="false">IFERROR(VLOOKUP(A648,'[2]Pivot HorizontalMRP'!$A$4:$E$2689,5,0),0)</f>
        <v>0</v>
      </c>
      <c r="O648" s="1" t="n">
        <f aca="false">K648+L648</f>
        <v>0</v>
      </c>
      <c r="P648" s="1" t="n">
        <f aca="false">K648+L648+M648+N648</f>
        <v>0</v>
      </c>
      <c r="Q648" s="1" t="n">
        <f aca="false">IFERROR(VLOOKUP(A648,'[2]Pivot HorizontalMRP'!$A$4:$F$2689,6,0),0)</f>
        <v>0</v>
      </c>
      <c r="R648" s="1" t="n">
        <f aca="false">IFERROR(VLOOKUP(A648,'[2]Pivot HorizontalMRP'!$A$4:$G$2689,7,0),0)</f>
        <v>178</v>
      </c>
      <c r="S648" s="1" t="n">
        <f aca="false">IFERROR(VLOOKUP(A648,'[2]Pivot HorizontalMRP'!$A$4:$H$2689,8,0),0)</f>
        <v>30</v>
      </c>
      <c r="T648" s="1" t="n">
        <f aca="false">IFERROR(VLOOKUP(A648,'[2]Pivot HorizontalMRP'!$A$4:$I$2689,9,0),0)</f>
        <v>45</v>
      </c>
      <c r="U648" s="1" t="n">
        <f aca="false">IF(I648="delivery",O648-SUM(Q648+R648),IF(I648="PO",P648-SUM(Q648:R648)))</f>
        <v>-178</v>
      </c>
      <c r="V648" s="81" t="n">
        <v>6.5</v>
      </c>
      <c r="W648" s="81"/>
      <c r="X648" s="81" t="n">
        <f aca="false">W648-V648</f>
        <v>-6.5</v>
      </c>
      <c r="Y648" s="81"/>
      <c r="Z648" s="81"/>
      <c r="AA648" s="81"/>
      <c r="AB648" s="81"/>
      <c r="AC648" s="81"/>
      <c r="AD648" s="81"/>
      <c r="AE648" s="81"/>
      <c r="AF648" s="81"/>
      <c r="AG648" s="81"/>
      <c r="AH648" s="81"/>
      <c r="AI648" s="81"/>
      <c r="AJ648" s="81"/>
      <c r="AK648" s="81"/>
      <c r="AL648" s="81"/>
      <c r="AM648" s="81"/>
      <c r="AN648" s="81"/>
      <c r="AO648" s="81" t="str">
        <f aca="false">D648</f>
        <v>Arista</v>
      </c>
      <c r="AP648" s="1" t="s">
        <v>189</v>
      </c>
      <c r="AQ648" s="1"/>
      <c r="AR648" s="1"/>
      <c r="AS648" s="1"/>
      <c r="AT648" s="1"/>
      <c r="AU648" s="1"/>
      <c r="AV648" s="1"/>
      <c r="AW648" s="1"/>
      <c r="AX648" s="1"/>
      <c r="AY648" s="1"/>
      <c r="AZ648" s="1"/>
      <c r="BA648" s="1"/>
      <c r="BB648" s="1"/>
      <c r="BC648" s="1"/>
      <c r="BD648" s="1"/>
      <c r="BE648" s="1"/>
      <c r="BF648" s="1" t="s">
        <v>14668</v>
      </c>
      <c r="BG648" s="1" t="s">
        <v>183</v>
      </c>
      <c r="BH648" s="1"/>
      <c r="BI648" s="1"/>
    </row>
    <row r="649" customFormat="false" ht="12.75" hidden="false" customHeight="false" outlineLevel="0" collapsed="false">
      <c r="A649" s="1" t="s">
        <v>6282</v>
      </c>
      <c r="B649" s="1" t="s">
        <v>6283</v>
      </c>
      <c r="C649" s="1" t="s">
        <v>177</v>
      </c>
      <c r="D649" s="1" t="s">
        <v>82</v>
      </c>
      <c r="E649" s="1" t="s">
        <v>6284</v>
      </c>
      <c r="F649" s="1" t="s">
        <v>6285</v>
      </c>
      <c r="G649" s="1" t="n">
        <v>61</v>
      </c>
      <c r="H649" s="1" t="n">
        <v>1000</v>
      </c>
      <c r="I649" s="101" t="s">
        <v>188</v>
      </c>
      <c r="J649" s="1"/>
      <c r="K649" s="1" t="n">
        <f aca="false">IFERROR(VLOOKUP(A649,'[2]Pivot HorizontalMRP'!$A$4:$B$2689,2,0),0)</f>
        <v>373</v>
      </c>
      <c r="L649" s="1" t="n">
        <f aca="false">IFERROR(VLOOKUP(A649,'[2]Pivot HorizontalMRP'!$A$4:$C$2689,3,0),0)</f>
        <v>827</v>
      </c>
      <c r="M649" s="1" t="n">
        <f aca="false">IFERROR(VLOOKUP(A649,'[2]Pivot HorizontalMRP'!$A$4:$D$2689,0.4,0),0)</f>
        <v>0</v>
      </c>
      <c r="N649" s="1" t="n">
        <f aca="false">IFERROR(VLOOKUP(A649,'[2]Pivot HorizontalMRP'!$A$4:$E$2689,5,0),0)</f>
        <v>0</v>
      </c>
      <c r="O649" s="1" t="n">
        <f aca="false">K649+L649</f>
        <v>1200</v>
      </c>
      <c r="P649" s="1" t="n">
        <f aca="false">K649+L649+M649+N649</f>
        <v>1200</v>
      </c>
      <c r="Q649" s="1" t="n">
        <f aca="false">IFERROR(VLOOKUP(A649,'[2]Pivot HorizontalMRP'!$A$4:$F$2689,6,0),0)</f>
        <v>375</v>
      </c>
      <c r="R649" s="1" t="n">
        <f aca="false">IFERROR(VLOOKUP(A649,'[2]Pivot HorizontalMRP'!$A$4:$G$2689,7,0),0)</f>
        <v>20</v>
      </c>
      <c r="S649" s="1" t="n">
        <f aca="false">IFERROR(VLOOKUP(A649,'[2]Pivot HorizontalMRP'!$A$4:$H$2689,8,0),0)</f>
        <v>14</v>
      </c>
      <c r="T649" s="1" t="n">
        <f aca="false">IFERROR(VLOOKUP(A649,'[2]Pivot HorizontalMRP'!$A$4:$I$2689,9,0),0)</f>
        <v>77</v>
      </c>
      <c r="U649" s="1" t="n">
        <f aca="false">IF(I649="delivery",O649-SUM(Q649+R649),IF(I649="PO",P649-SUM(Q649:R649)))</f>
        <v>805</v>
      </c>
      <c r="V649" s="81" t="n">
        <v>0.92</v>
      </c>
      <c r="W649" s="81"/>
      <c r="X649" s="81" t="n">
        <f aca="false">W649-V649</f>
        <v>-0.92</v>
      </c>
      <c r="Y649" s="81"/>
      <c r="Z649" s="81"/>
      <c r="AA649" s="81"/>
      <c r="AB649" s="81"/>
      <c r="AC649" s="81"/>
      <c r="AD649" s="81"/>
      <c r="AE649" s="81"/>
      <c r="AF649" s="81"/>
      <c r="AG649" s="81"/>
      <c r="AH649" s="81"/>
      <c r="AI649" s="81"/>
      <c r="AJ649" s="81"/>
      <c r="AK649" s="81"/>
      <c r="AL649" s="81"/>
      <c r="AM649" s="81"/>
      <c r="AN649" s="81"/>
      <c r="AO649" s="81" t="str">
        <f aca="false">D649</f>
        <v>Arista</v>
      </c>
      <c r="AP649" s="1" t="s">
        <v>189</v>
      </c>
      <c r="AQ649" s="1"/>
      <c r="AR649" s="1"/>
      <c r="AS649" s="1"/>
      <c r="AT649" s="1"/>
      <c r="AU649" s="1"/>
      <c r="AV649" s="1"/>
      <c r="AW649" s="1"/>
      <c r="AX649" s="1"/>
      <c r="AY649" s="1"/>
      <c r="AZ649" s="1"/>
      <c r="BA649" s="1"/>
      <c r="BB649" s="1"/>
      <c r="BC649" s="1"/>
      <c r="BD649" s="1"/>
      <c r="BE649" s="1"/>
      <c r="BF649" s="1" t="s">
        <v>14668</v>
      </c>
      <c r="BG649" s="1" t="s">
        <v>183</v>
      </c>
      <c r="BH649" s="1"/>
      <c r="BI649" s="1"/>
    </row>
    <row r="650" customFormat="false" ht="12.75" hidden="false" customHeight="false" outlineLevel="0" collapsed="false">
      <c r="A650" s="1" t="s">
        <v>1662</v>
      </c>
      <c r="B650" s="1" t="s">
        <v>1663</v>
      </c>
      <c r="C650" s="1" t="s">
        <v>177</v>
      </c>
      <c r="D650" s="1" t="s">
        <v>82</v>
      </c>
      <c r="E650" s="1" t="s">
        <v>15190</v>
      </c>
      <c r="F650" s="1" t="s">
        <v>1665</v>
      </c>
      <c r="G650" s="1" t="n">
        <v>61</v>
      </c>
      <c r="H650" s="1" t="n">
        <v>1000</v>
      </c>
      <c r="I650" s="101" t="s">
        <v>188</v>
      </c>
      <c r="J650" s="1"/>
      <c r="K650" s="1" t="n">
        <f aca="false">IFERROR(VLOOKUP(A650,'[2]Pivot HorizontalMRP'!$A$4:$B$2689,2,0),0)</f>
        <v>0</v>
      </c>
      <c r="L650" s="1" t="n">
        <f aca="false">IFERROR(VLOOKUP(A650,'[2]Pivot HorizontalMRP'!$A$4:$C$2689,3,0),0)</f>
        <v>9086</v>
      </c>
      <c r="M650" s="1" t="n">
        <f aca="false">IFERROR(VLOOKUP(A650,'[2]Pivot HorizontalMRP'!$A$4:$D$2689,0.4,0),0)</f>
        <v>0</v>
      </c>
      <c r="N650" s="1" t="n">
        <f aca="false">IFERROR(VLOOKUP(A650,'[2]Pivot HorizontalMRP'!$A$4:$E$2689,5,0),0)</f>
        <v>0</v>
      </c>
      <c r="O650" s="1" t="n">
        <f aca="false">K650+L650</f>
        <v>9086</v>
      </c>
      <c r="P650" s="1" t="n">
        <f aca="false">K650+L650+M650+N650</f>
        <v>9086</v>
      </c>
      <c r="Q650" s="1" t="n">
        <f aca="false">IFERROR(VLOOKUP(A650,'[2]Pivot HorizontalMRP'!$A$4:$F$2689,6,0),0)</f>
        <v>6911</v>
      </c>
      <c r="R650" s="1" t="n">
        <f aca="false">IFERROR(VLOOKUP(A650,'[2]Pivot HorizontalMRP'!$A$4:$G$2689,7,0),0)</f>
        <v>3763</v>
      </c>
      <c r="S650" s="1" t="n">
        <f aca="false">IFERROR(VLOOKUP(A650,'[2]Pivot HorizontalMRP'!$A$4:$H$2689,8,0),0)</f>
        <v>2787</v>
      </c>
      <c r="T650" s="1" t="n">
        <f aca="false">IFERROR(VLOOKUP(A650,'[2]Pivot HorizontalMRP'!$A$4:$I$2689,9,0),0)</f>
        <v>4059</v>
      </c>
      <c r="U650" s="1" t="n">
        <f aca="false">IF(I650="delivery",O650-SUM(Q650+R650),IF(I650="PO",P650-SUM(Q650:R650)))</f>
        <v>-1588</v>
      </c>
      <c r="V650" s="81" t="n">
        <v>0.68</v>
      </c>
      <c r="W650" s="81"/>
      <c r="X650" s="81" t="n">
        <f aca="false">W650-V650</f>
        <v>-0.68</v>
      </c>
      <c r="Y650" s="81"/>
      <c r="Z650" s="81"/>
      <c r="AA650" s="81"/>
      <c r="AB650" s="81"/>
      <c r="AC650" s="81"/>
      <c r="AD650" s="81"/>
      <c r="AE650" s="81"/>
      <c r="AF650" s="81"/>
      <c r="AG650" s="81"/>
      <c r="AH650" s="81"/>
      <c r="AI650" s="81"/>
      <c r="AJ650" s="81"/>
      <c r="AK650" s="81"/>
      <c r="AL650" s="81"/>
      <c r="AM650" s="81"/>
      <c r="AN650" s="81"/>
      <c r="AO650" s="81" t="str">
        <f aca="false">D650</f>
        <v>Arista</v>
      </c>
      <c r="AP650" s="1" t="s">
        <v>189</v>
      </c>
      <c r="AQ650" s="1"/>
      <c r="AR650" s="1"/>
      <c r="AS650" s="1"/>
      <c r="AT650" s="1"/>
      <c r="AU650" s="1"/>
      <c r="AV650" s="1"/>
      <c r="AW650" s="1"/>
      <c r="AX650" s="1"/>
      <c r="AY650" s="1"/>
      <c r="AZ650" s="1"/>
      <c r="BA650" s="1"/>
      <c r="BB650" s="1"/>
      <c r="BC650" s="1"/>
      <c r="BD650" s="1"/>
      <c r="BE650" s="1"/>
      <c r="BF650" s="1" t="s">
        <v>14668</v>
      </c>
      <c r="BG650" s="1" t="s">
        <v>183</v>
      </c>
      <c r="BH650" s="1"/>
      <c r="BI650" s="1"/>
    </row>
    <row r="651" customFormat="false" ht="12.75" hidden="false" customHeight="false" outlineLevel="0" collapsed="false">
      <c r="A651" s="1" t="s">
        <v>1666</v>
      </c>
      <c r="B651" s="1" t="s">
        <v>1667</v>
      </c>
      <c r="C651" s="1" t="s">
        <v>177</v>
      </c>
      <c r="D651" s="1" t="s">
        <v>82</v>
      </c>
      <c r="E651" s="1" t="s">
        <v>1668</v>
      </c>
      <c r="F651" s="1" t="s">
        <v>1669</v>
      </c>
      <c r="G651" s="1" t="n">
        <v>66</v>
      </c>
      <c r="H651" s="1" t="n">
        <v>1000</v>
      </c>
      <c r="I651" s="101" t="s">
        <v>188</v>
      </c>
      <c r="J651" s="1"/>
      <c r="K651" s="1" t="n">
        <f aca="false">IFERROR(VLOOKUP(A651,'[2]Pivot HorizontalMRP'!$A$4:$B$2689,2,0),0)</f>
        <v>395</v>
      </c>
      <c r="L651" s="1" t="n">
        <f aca="false">IFERROR(VLOOKUP(A651,'[2]Pivot HorizontalMRP'!$A$4:$C$2689,3,0),0)</f>
        <v>79</v>
      </c>
      <c r="M651" s="1" t="n">
        <f aca="false">IFERROR(VLOOKUP(A651,'[2]Pivot HorizontalMRP'!$A$4:$D$2689,0.4,0),0)</f>
        <v>0</v>
      </c>
      <c r="N651" s="1" t="n">
        <f aca="false">IFERROR(VLOOKUP(A651,'[2]Pivot HorizontalMRP'!$A$4:$E$2689,5,0),0)</f>
        <v>0</v>
      </c>
      <c r="O651" s="1" t="n">
        <f aca="false">K651+L651</f>
        <v>474</v>
      </c>
      <c r="P651" s="1" t="n">
        <f aca="false">K651+L651+M651+N651</f>
        <v>474</v>
      </c>
      <c r="Q651" s="1" t="n">
        <f aca="false">IFERROR(VLOOKUP(A651,'[2]Pivot HorizontalMRP'!$A$4:$F$2689,6,0),0)</f>
        <v>362</v>
      </c>
      <c r="R651" s="1" t="n">
        <f aca="false">IFERROR(VLOOKUP(A651,'[2]Pivot HorizontalMRP'!$A$4:$G$2689,7,0),0)</f>
        <v>332</v>
      </c>
      <c r="S651" s="1" t="n">
        <f aca="false">IFERROR(VLOOKUP(A651,'[2]Pivot HorizontalMRP'!$A$4:$H$2689,8,0),0)</f>
        <v>362</v>
      </c>
      <c r="T651" s="1" t="n">
        <f aca="false">IFERROR(VLOOKUP(A651,'[2]Pivot HorizontalMRP'!$A$4:$I$2689,9,0),0)</f>
        <v>121</v>
      </c>
      <c r="U651" s="1" t="n">
        <f aca="false">IF(I651="delivery",O651-SUM(Q651+R651),IF(I651="PO",P651-SUM(Q651:R651)))</f>
        <v>-220</v>
      </c>
      <c r="V651" s="81" t="n">
        <v>1.6</v>
      </c>
      <c r="W651" s="81"/>
      <c r="X651" s="81" t="n">
        <f aca="false">W651-V651</f>
        <v>-1.6</v>
      </c>
      <c r="Y651" s="81"/>
      <c r="Z651" s="81"/>
      <c r="AA651" s="81" t="n">
        <v>1.51</v>
      </c>
      <c r="AB651" s="81"/>
      <c r="AC651" s="81"/>
      <c r="AD651" s="81"/>
      <c r="AE651" s="81"/>
      <c r="AF651" s="81"/>
      <c r="AG651" s="81"/>
      <c r="AH651" s="81"/>
      <c r="AI651" s="81"/>
      <c r="AJ651" s="81"/>
      <c r="AK651" s="81"/>
      <c r="AL651" s="81"/>
      <c r="AM651" s="81"/>
      <c r="AN651" s="81"/>
      <c r="AO651" s="81" t="str">
        <f aca="false">D651</f>
        <v>Arista</v>
      </c>
      <c r="AP651" s="1" t="s">
        <v>189</v>
      </c>
      <c r="AQ651" s="1"/>
      <c r="AR651" s="1"/>
      <c r="AS651" s="1"/>
      <c r="AT651" s="1"/>
      <c r="AU651" s="1"/>
      <c r="AV651" s="1"/>
      <c r="AW651" s="1"/>
      <c r="AX651" s="1"/>
      <c r="AY651" s="1"/>
      <c r="AZ651" s="1"/>
      <c r="BA651" s="1"/>
      <c r="BB651" s="1"/>
      <c r="BC651" s="1"/>
      <c r="BD651" s="1"/>
      <c r="BE651" s="1"/>
      <c r="BF651" s="1" t="s">
        <v>14668</v>
      </c>
      <c r="BG651" s="1" t="s">
        <v>183</v>
      </c>
      <c r="BH651" s="1"/>
      <c r="BI651" s="1"/>
    </row>
    <row r="652" customFormat="false" ht="12.75" hidden="false" customHeight="false" outlineLevel="0" collapsed="false">
      <c r="A652" s="1" t="s">
        <v>1670</v>
      </c>
      <c r="B652" s="1" t="s">
        <v>1671</v>
      </c>
      <c r="C652" s="1" t="s">
        <v>177</v>
      </c>
      <c r="D652" s="1" t="s">
        <v>82</v>
      </c>
      <c r="E652" s="1" t="s">
        <v>1672</v>
      </c>
      <c r="F652" s="1" t="s">
        <v>1673</v>
      </c>
      <c r="G652" s="1" t="n">
        <v>66</v>
      </c>
      <c r="H652" s="1" t="n">
        <v>1000</v>
      </c>
      <c r="I652" s="101" t="s">
        <v>188</v>
      </c>
      <c r="J652" s="1"/>
      <c r="K652" s="1" t="n">
        <f aca="false">IFERROR(VLOOKUP(A652,'[2]Pivot HorizontalMRP'!$A$4:$B$2689,2,0),0)</f>
        <v>0</v>
      </c>
      <c r="L652" s="1" t="n">
        <f aca="false">IFERROR(VLOOKUP(A652,'[2]Pivot HorizontalMRP'!$A$4:$C$2689,3,0),0)</f>
        <v>385</v>
      </c>
      <c r="M652" s="1" t="n">
        <f aca="false">IFERROR(VLOOKUP(A652,'[2]Pivot HorizontalMRP'!$A$4:$D$2689,0.4,0),0)</f>
        <v>0</v>
      </c>
      <c r="N652" s="1" t="n">
        <f aca="false">IFERROR(VLOOKUP(A652,'[2]Pivot HorizontalMRP'!$A$4:$E$2689,5,0),0)</f>
        <v>560</v>
      </c>
      <c r="O652" s="1" t="n">
        <f aca="false">K652+L652</f>
        <v>385</v>
      </c>
      <c r="P652" s="1" t="n">
        <f aca="false">K652+L652+M652+N652</f>
        <v>945</v>
      </c>
      <c r="Q652" s="1" t="n">
        <f aca="false">IFERROR(VLOOKUP(A652,'[2]Pivot HorizontalMRP'!$A$4:$F$2689,6,0),0)</f>
        <v>362</v>
      </c>
      <c r="R652" s="1" t="n">
        <f aca="false">IFERROR(VLOOKUP(A652,'[2]Pivot HorizontalMRP'!$A$4:$G$2689,7,0),0)</f>
        <v>332</v>
      </c>
      <c r="S652" s="1" t="n">
        <f aca="false">IFERROR(VLOOKUP(A652,'[2]Pivot HorizontalMRP'!$A$4:$H$2689,8,0),0)</f>
        <v>362</v>
      </c>
      <c r="T652" s="1" t="n">
        <f aca="false">IFERROR(VLOOKUP(A652,'[2]Pivot HorizontalMRP'!$A$4:$I$2689,9,0),0)</f>
        <v>121</v>
      </c>
      <c r="U652" s="1" t="n">
        <f aca="false">IF(I652="delivery",O652-SUM(Q652+R652),IF(I652="PO",P652-SUM(Q652:R652)))</f>
        <v>251</v>
      </c>
      <c r="V652" s="81" t="n">
        <v>1.22</v>
      </c>
      <c r="W652" s="81"/>
      <c r="X652" s="81" t="n">
        <f aca="false">W652-V652</f>
        <v>-1.22</v>
      </c>
      <c r="Y652" s="81"/>
      <c r="Z652" s="81"/>
      <c r="AA652" s="81" t="n">
        <v>1.22</v>
      </c>
      <c r="AB652" s="81"/>
      <c r="AC652" s="81"/>
      <c r="AD652" s="81"/>
      <c r="AE652" s="81"/>
      <c r="AF652" s="81"/>
      <c r="AG652" s="81"/>
      <c r="AH652" s="81"/>
      <c r="AI652" s="81"/>
      <c r="AJ652" s="81"/>
      <c r="AK652" s="81"/>
      <c r="AL652" s="81"/>
      <c r="AM652" s="81"/>
      <c r="AN652" s="81"/>
      <c r="AO652" s="81" t="str">
        <f aca="false">D652</f>
        <v>Arista</v>
      </c>
      <c r="AP652" s="1" t="s">
        <v>189</v>
      </c>
      <c r="AQ652" s="1"/>
      <c r="AR652" s="1"/>
      <c r="AS652" s="1"/>
      <c r="AT652" s="1"/>
      <c r="AU652" s="1"/>
      <c r="AV652" s="1"/>
      <c r="AW652" s="1"/>
      <c r="AX652" s="1"/>
      <c r="AY652" s="1"/>
      <c r="AZ652" s="1"/>
      <c r="BA652" s="1"/>
      <c r="BB652" s="1"/>
      <c r="BC652" s="1"/>
      <c r="BD652" s="1"/>
      <c r="BE652" s="1"/>
      <c r="BF652" s="1" t="s">
        <v>14668</v>
      </c>
      <c r="BG652" s="1" t="s">
        <v>183</v>
      </c>
      <c r="BH652" s="1"/>
      <c r="BI652" s="1"/>
    </row>
    <row r="653" customFormat="false" ht="12.75" hidden="false" customHeight="false" outlineLevel="0" collapsed="false">
      <c r="A653" s="1" t="s">
        <v>1674</v>
      </c>
      <c r="B653" s="1" t="s">
        <v>1675</v>
      </c>
      <c r="C653" s="1" t="s">
        <v>177</v>
      </c>
      <c r="D653" s="1" t="s">
        <v>82</v>
      </c>
      <c r="E653" s="1" t="s">
        <v>15191</v>
      </c>
      <c r="F653" s="1" t="s">
        <v>1677</v>
      </c>
      <c r="G653" s="1" t="n">
        <v>66</v>
      </c>
      <c r="H653" s="1" t="n">
        <v>1</v>
      </c>
      <c r="I653" s="101" t="s">
        <v>188</v>
      </c>
      <c r="J653" s="1"/>
      <c r="K653" s="1" t="n">
        <f aca="false">IFERROR(VLOOKUP(A653,'[2]Pivot HorizontalMRP'!$A$4:$B$2689,2,0),0)</f>
        <v>999</v>
      </c>
      <c r="L653" s="1" t="n">
        <f aca="false">IFERROR(VLOOKUP(A653,'[2]Pivot HorizontalMRP'!$A$4:$C$2689,3,0),0)</f>
        <v>2645</v>
      </c>
      <c r="M653" s="1" t="n">
        <f aca="false">IFERROR(VLOOKUP(A653,'[2]Pivot HorizontalMRP'!$A$4:$D$2689,0.4,0),0)</f>
        <v>0</v>
      </c>
      <c r="N653" s="1" t="n">
        <f aca="false">IFERROR(VLOOKUP(A653,'[2]Pivot HorizontalMRP'!$A$4:$E$2689,5,0),0)</f>
        <v>0</v>
      </c>
      <c r="O653" s="1" t="n">
        <f aca="false">K653+L653</f>
        <v>3644</v>
      </c>
      <c r="P653" s="1" t="n">
        <f aca="false">K653+L653+M653+N653</f>
        <v>3644</v>
      </c>
      <c r="Q653" s="1" t="n">
        <f aca="false">IFERROR(VLOOKUP(A653,'[2]Pivot HorizontalMRP'!$A$4:$F$2689,6,0),0)</f>
        <v>50</v>
      </c>
      <c r="R653" s="1" t="n">
        <f aca="false">IFERROR(VLOOKUP(A653,'[2]Pivot HorizontalMRP'!$A$4:$G$2689,7,0),0)</f>
        <v>22</v>
      </c>
      <c r="S653" s="1" t="n">
        <f aca="false">IFERROR(VLOOKUP(A653,'[2]Pivot HorizontalMRP'!$A$4:$H$2689,8,0),0)</f>
        <v>24</v>
      </c>
      <c r="T653" s="1" t="n">
        <f aca="false">IFERROR(VLOOKUP(A653,'[2]Pivot HorizontalMRP'!$A$4:$I$2689,9,0),0)</f>
        <v>36</v>
      </c>
      <c r="U653" s="1" t="n">
        <f aca="false">IF(I653="delivery",O653-SUM(Q653+R653),IF(I653="PO",P653-SUM(Q653:R653)))</f>
        <v>3572</v>
      </c>
      <c r="V653" s="81" t="n">
        <v>0.77</v>
      </c>
      <c r="W653" s="81"/>
      <c r="X653" s="81" t="n">
        <f aca="false">W653-V653</f>
        <v>-0.77</v>
      </c>
      <c r="Y653" s="81"/>
      <c r="Z653" s="81"/>
      <c r="AA653" s="81"/>
      <c r="AB653" s="81"/>
      <c r="AC653" s="81"/>
      <c r="AD653" s="81"/>
      <c r="AE653" s="81"/>
      <c r="AF653" s="81"/>
      <c r="AG653" s="81"/>
      <c r="AH653" s="81"/>
      <c r="AI653" s="81"/>
      <c r="AJ653" s="81"/>
      <c r="AK653" s="81"/>
      <c r="AL653" s="81"/>
      <c r="AM653" s="81"/>
      <c r="AN653" s="81"/>
      <c r="AO653" s="81" t="str">
        <f aca="false">D653</f>
        <v>Arista</v>
      </c>
      <c r="AP653" s="1" t="s">
        <v>189</v>
      </c>
      <c r="AQ653" s="1"/>
      <c r="AR653" s="1"/>
      <c r="AS653" s="1"/>
      <c r="AT653" s="1"/>
      <c r="AU653" s="1"/>
      <c r="AV653" s="1"/>
      <c r="AW653" s="1"/>
      <c r="AX653" s="1"/>
      <c r="AY653" s="1"/>
      <c r="AZ653" s="1"/>
      <c r="BA653" s="1"/>
      <c r="BB653" s="1"/>
      <c r="BC653" s="1"/>
      <c r="BD653" s="1"/>
      <c r="BE653" s="1"/>
      <c r="BF653" s="1" t="s">
        <v>14668</v>
      </c>
      <c r="BG653" s="1" t="s">
        <v>183</v>
      </c>
      <c r="BH653" s="1"/>
      <c r="BI653" s="1"/>
    </row>
    <row r="654" customFormat="false" ht="12.75" hidden="false" customHeight="false" outlineLevel="0" collapsed="false">
      <c r="A654" s="1" t="s">
        <v>6286</v>
      </c>
      <c r="B654" s="1" t="s">
        <v>6287</v>
      </c>
      <c r="C654" s="1" t="s">
        <v>177</v>
      </c>
      <c r="D654" s="1" t="s">
        <v>82</v>
      </c>
      <c r="E654" s="1" t="s">
        <v>6288</v>
      </c>
      <c r="F654" s="1" t="s">
        <v>6289</v>
      </c>
      <c r="G654" s="1" t="n">
        <v>71</v>
      </c>
      <c r="H654" s="1" t="n">
        <v>2500</v>
      </c>
      <c r="I654" s="101" t="s">
        <v>188</v>
      </c>
      <c r="J654" s="1"/>
      <c r="K654" s="1" t="n">
        <f aca="false">IFERROR(VLOOKUP(A654,'[2]Pivot HorizontalMRP'!$A$4:$B$2689,2,0),0)</f>
        <v>0</v>
      </c>
      <c r="L654" s="1" t="n">
        <f aca="false">IFERROR(VLOOKUP(A654,'[2]Pivot HorizontalMRP'!$A$4:$C$2689,3,0),0)</f>
        <v>94</v>
      </c>
      <c r="M654" s="1" t="n">
        <f aca="false">IFERROR(VLOOKUP(A654,'[2]Pivot HorizontalMRP'!$A$4:$D$2689,0.4,0),0)</f>
        <v>0</v>
      </c>
      <c r="N654" s="1" t="n">
        <f aca="false">IFERROR(VLOOKUP(A654,'[2]Pivot HorizontalMRP'!$A$4:$E$2689,5,0),0)</f>
        <v>0</v>
      </c>
      <c r="O654" s="1" t="n">
        <f aca="false">K654+L654</f>
        <v>94</v>
      </c>
      <c r="P654" s="1" t="n">
        <f aca="false">K654+L654+M654+N654</f>
        <v>94</v>
      </c>
      <c r="Q654" s="1" t="n">
        <f aca="false">IFERROR(VLOOKUP(A654,'[2]Pivot HorizontalMRP'!$A$4:$F$2689,6,0),0)</f>
        <v>58</v>
      </c>
      <c r="R654" s="1" t="n">
        <f aca="false">IFERROR(VLOOKUP(A654,'[2]Pivot HorizontalMRP'!$A$4:$G$2689,7,0),0)</f>
        <v>0</v>
      </c>
      <c r="S654" s="1" t="n">
        <f aca="false">IFERROR(VLOOKUP(A654,'[2]Pivot HorizontalMRP'!$A$4:$H$2689,8,0),0)</f>
        <v>0</v>
      </c>
      <c r="T654" s="1" t="n">
        <f aca="false">IFERROR(VLOOKUP(A654,'[2]Pivot HorizontalMRP'!$A$4:$I$2689,9,0),0)</f>
        <v>0</v>
      </c>
      <c r="U654" s="1" t="n">
        <f aca="false">IF(I654="delivery",O654-SUM(Q654+R654),IF(I654="PO",P654-SUM(Q654:R654)))</f>
        <v>36</v>
      </c>
      <c r="V654" s="81" t="n">
        <v>18.11</v>
      </c>
      <c r="W654" s="81"/>
      <c r="X654" s="81" t="n">
        <f aca="false">W654-V654</f>
        <v>-18.11</v>
      </c>
      <c r="Y654" s="81"/>
      <c r="Z654" s="81"/>
      <c r="AA654" s="81"/>
      <c r="AB654" s="81"/>
      <c r="AC654" s="81"/>
      <c r="AD654" s="81"/>
      <c r="AE654" s="81"/>
      <c r="AF654" s="81"/>
      <c r="AG654" s="81"/>
      <c r="AH654" s="81"/>
      <c r="AI654" s="81"/>
      <c r="AJ654" s="81"/>
      <c r="AK654" s="81"/>
      <c r="AL654" s="81"/>
      <c r="AM654" s="81"/>
      <c r="AN654" s="81"/>
      <c r="AO654" s="81" t="str">
        <f aca="false">D654</f>
        <v>Arista</v>
      </c>
      <c r="AP654" s="1" t="s">
        <v>189</v>
      </c>
      <c r="AQ654" s="1"/>
      <c r="AR654" s="1"/>
      <c r="AS654" s="1"/>
      <c r="AT654" s="1"/>
      <c r="AU654" s="1"/>
      <c r="AV654" s="1"/>
      <c r="AW654" s="1"/>
      <c r="AX654" s="1"/>
      <c r="AY654" s="1"/>
      <c r="AZ654" s="1"/>
      <c r="BA654" s="1"/>
      <c r="BB654" s="1"/>
      <c r="BC654" s="1"/>
      <c r="BD654" s="1"/>
      <c r="BE654" s="1"/>
      <c r="BF654" s="1" t="s">
        <v>14668</v>
      </c>
      <c r="BG654" s="1" t="s">
        <v>183</v>
      </c>
      <c r="BH654" s="1"/>
      <c r="BI654" s="1"/>
    </row>
    <row r="655" customFormat="false" ht="12.75" hidden="false" customHeight="false" outlineLevel="0" collapsed="false">
      <c r="A655" s="1" t="s">
        <v>6290</v>
      </c>
      <c r="B655" s="1" t="s">
        <v>6291</v>
      </c>
      <c r="C655" s="1" t="s">
        <v>177</v>
      </c>
      <c r="D655" s="1" t="s">
        <v>82</v>
      </c>
      <c r="E655" s="1" t="s">
        <v>6292</v>
      </c>
      <c r="F655" s="1" t="s">
        <v>6293</v>
      </c>
      <c r="G655" s="1" t="n">
        <v>66</v>
      </c>
      <c r="H655" s="1" t="n">
        <v>500</v>
      </c>
      <c r="I655" s="101" t="s">
        <v>188</v>
      </c>
      <c r="J655" s="1"/>
      <c r="K655" s="1" t="n">
        <f aca="false">IFERROR(VLOOKUP(A655,'[2]Pivot HorizontalMRP'!$A$4:$B$2689,2,0),0)</f>
        <v>0</v>
      </c>
      <c r="L655" s="1" t="n">
        <f aca="false">IFERROR(VLOOKUP(A655,'[2]Pivot HorizontalMRP'!$A$4:$C$2689,3,0),0)</f>
        <v>613</v>
      </c>
      <c r="M655" s="1" t="n">
        <f aca="false">IFERROR(VLOOKUP(A655,'[2]Pivot HorizontalMRP'!$A$4:$D$2689,0.4,0),0)</f>
        <v>0</v>
      </c>
      <c r="N655" s="1" t="n">
        <f aca="false">IFERROR(VLOOKUP(A655,'[2]Pivot HorizontalMRP'!$A$4:$E$2689,5,0),0)</f>
        <v>0</v>
      </c>
      <c r="O655" s="1" t="n">
        <f aca="false">K655+L655</f>
        <v>613</v>
      </c>
      <c r="P655" s="1" t="n">
        <f aca="false">K655+L655+M655+N655</f>
        <v>613</v>
      </c>
      <c r="Q655" s="1" t="n">
        <f aca="false">IFERROR(VLOOKUP(A655,'[2]Pivot HorizontalMRP'!$A$4:$F$2689,6,0),0)</f>
        <v>15</v>
      </c>
      <c r="R655" s="1" t="n">
        <f aca="false">IFERROR(VLOOKUP(A655,'[2]Pivot HorizontalMRP'!$A$4:$G$2689,7,0),0)</f>
        <v>11</v>
      </c>
      <c r="S655" s="1" t="n">
        <f aca="false">IFERROR(VLOOKUP(A655,'[2]Pivot HorizontalMRP'!$A$4:$H$2689,8,0),0)</f>
        <v>12</v>
      </c>
      <c r="T655" s="1" t="n">
        <f aca="false">IFERROR(VLOOKUP(A655,'[2]Pivot HorizontalMRP'!$A$4:$I$2689,9,0),0)</f>
        <v>18</v>
      </c>
      <c r="U655" s="1" t="n">
        <f aca="false">IF(I655="delivery",O655-SUM(Q655+R655),IF(I655="PO",P655-SUM(Q655:R655)))</f>
        <v>587</v>
      </c>
      <c r="V655" s="81" t="n">
        <v>3.5</v>
      </c>
      <c r="W655" s="81"/>
      <c r="X655" s="81" t="n">
        <f aca="false">W655-V655</f>
        <v>-3.5</v>
      </c>
      <c r="Y655" s="81"/>
      <c r="Z655" s="81"/>
      <c r="AA655" s="81"/>
      <c r="AB655" s="81"/>
      <c r="AC655" s="81"/>
      <c r="AD655" s="81"/>
      <c r="AE655" s="81"/>
      <c r="AF655" s="81"/>
      <c r="AG655" s="81"/>
      <c r="AH655" s="81"/>
      <c r="AI655" s="81"/>
      <c r="AJ655" s="81"/>
      <c r="AK655" s="81"/>
      <c r="AL655" s="81"/>
      <c r="AM655" s="81"/>
      <c r="AN655" s="81"/>
      <c r="AO655" s="81" t="str">
        <f aca="false">D655</f>
        <v>Arista</v>
      </c>
      <c r="AP655" s="1" t="s">
        <v>189</v>
      </c>
      <c r="AQ655" s="1"/>
      <c r="AR655" s="1"/>
      <c r="AS655" s="1"/>
      <c r="AT655" s="1"/>
      <c r="AU655" s="1"/>
      <c r="AV655" s="1"/>
      <c r="AW655" s="1"/>
      <c r="AX655" s="1"/>
      <c r="AY655" s="1"/>
      <c r="AZ655" s="1"/>
      <c r="BA655" s="1"/>
      <c r="BB655" s="1"/>
      <c r="BC655" s="1"/>
      <c r="BD655" s="1"/>
      <c r="BE655" s="1"/>
      <c r="BF655" s="1" t="s">
        <v>14668</v>
      </c>
      <c r="BG655" s="1" t="s">
        <v>183</v>
      </c>
      <c r="BH655" s="1"/>
      <c r="BI655" s="1"/>
    </row>
    <row r="656" customFormat="false" ht="12.75" hidden="false" customHeight="false" outlineLevel="0" collapsed="false">
      <c r="A656" s="1" t="s">
        <v>6294</v>
      </c>
      <c r="B656" s="1" t="s">
        <v>6295</v>
      </c>
      <c r="C656" s="1" t="s">
        <v>177</v>
      </c>
      <c r="D656" s="1" t="s">
        <v>82</v>
      </c>
      <c r="E656" s="1" t="s">
        <v>15192</v>
      </c>
      <c r="F656" s="1" t="s">
        <v>6297</v>
      </c>
      <c r="G656" s="1" t="n">
        <v>61</v>
      </c>
      <c r="H656" s="1" t="n">
        <v>1000</v>
      </c>
      <c r="I656" s="101" t="s">
        <v>188</v>
      </c>
      <c r="J656" s="1"/>
      <c r="K656" s="1" t="n">
        <f aca="false">IFERROR(VLOOKUP(A656,'[2]Pivot HorizontalMRP'!$A$4:$B$2689,2,0),0)</f>
        <v>0</v>
      </c>
      <c r="L656" s="1" t="n">
        <f aca="false">IFERROR(VLOOKUP(A656,'[2]Pivot HorizontalMRP'!$A$4:$C$2689,3,0),0)</f>
        <v>198</v>
      </c>
      <c r="M656" s="1" t="n">
        <f aca="false">IFERROR(VLOOKUP(A656,'[2]Pivot HorizontalMRP'!$A$4:$D$2689,0.4,0),0)</f>
        <v>0</v>
      </c>
      <c r="N656" s="1" t="n">
        <f aca="false">IFERROR(VLOOKUP(A656,'[2]Pivot HorizontalMRP'!$A$4:$E$2689,5,0),0)</f>
        <v>0</v>
      </c>
      <c r="O656" s="1" t="n">
        <f aca="false">K656+L656</f>
        <v>198</v>
      </c>
      <c r="P656" s="1" t="n">
        <f aca="false">K656+L656+M656+N656</f>
        <v>198</v>
      </c>
      <c r="Q656" s="1" t="n">
        <f aca="false">IFERROR(VLOOKUP(A656,'[2]Pivot HorizontalMRP'!$A$4:$F$2689,6,0),0)</f>
        <v>86</v>
      </c>
      <c r="R656" s="1" t="n">
        <f aca="false">IFERROR(VLOOKUP(A656,'[2]Pivot HorizontalMRP'!$A$4:$G$2689,7,0),0)</f>
        <v>11</v>
      </c>
      <c r="S656" s="1" t="n">
        <f aca="false">IFERROR(VLOOKUP(A656,'[2]Pivot HorizontalMRP'!$A$4:$H$2689,8,0),0)</f>
        <v>12</v>
      </c>
      <c r="T656" s="1" t="n">
        <f aca="false">IFERROR(VLOOKUP(A656,'[2]Pivot HorizontalMRP'!$A$4:$I$2689,9,0),0)</f>
        <v>18</v>
      </c>
      <c r="U656" s="1" t="n">
        <f aca="false">IF(I656="delivery",O656-SUM(Q656+R656),IF(I656="PO",P656-SUM(Q656:R656)))</f>
        <v>101</v>
      </c>
      <c r="V656" s="81" t="n">
        <v>2.4</v>
      </c>
      <c r="W656" s="81"/>
      <c r="X656" s="81" t="n">
        <f aca="false">W656-V656</f>
        <v>-2.4</v>
      </c>
      <c r="Y656" s="81"/>
      <c r="Z656" s="81"/>
      <c r="AA656" s="81" t="n">
        <v>2.8</v>
      </c>
      <c r="AB656" s="81"/>
      <c r="AC656" s="81"/>
      <c r="AD656" s="81"/>
      <c r="AE656" s="81"/>
      <c r="AF656" s="81"/>
      <c r="AG656" s="81"/>
      <c r="AH656" s="81"/>
      <c r="AI656" s="81"/>
      <c r="AJ656" s="81"/>
      <c r="AK656" s="81"/>
      <c r="AL656" s="81"/>
      <c r="AM656" s="81"/>
      <c r="AN656" s="81"/>
      <c r="AO656" s="81" t="str">
        <f aca="false">D656</f>
        <v>Arista</v>
      </c>
      <c r="AP656" s="1" t="s">
        <v>189</v>
      </c>
      <c r="AQ656" s="1"/>
      <c r="AR656" s="1"/>
      <c r="AS656" s="1"/>
      <c r="AT656" s="1"/>
      <c r="AU656" s="1"/>
      <c r="AV656" s="1"/>
      <c r="AW656" s="1"/>
      <c r="AX656" s="1"/>
      <c r="AY656" s="1"/>
      <c r="AZ656" s="1"/>
      <c r="BA656" s="1"/>
      <c r="BB656" s="1"/>
      <c r="BC656" s="1"/>
      <c r="BD656" s="1"/>
      <c r="BE656" s="1"/>
      <c r="BF656" s="1" t="s">
        <v>14668</v>
      </c>
      <c r="BG656" s="1" t="s">
        <v>183</v>
      </c>
      <c r="BH656" s="1"/>
      <c r="BI656" s="1"/>
    </row>
    <row r="657" customFormat="false" ht="12.75" hidden="false" customHeight="false" outlineLevel="0" collapsed="false">
      <c r="A657" s="1" t="s">
        <v>1678</v>
      </c>
      <c r="B657" s="1" t="s">
        <v>1679</v>
      </c>
      <c r="C657" s="1" t="s">
        <v>177</v>
      </c>
      <c r="D657" s="1" t="s">
        <v>82</v>
      </c>
      <c r="E657" s="1" t="s">
        <v>15193</v>
      </c>
      <c r="F657" s="1" t="s">
        <v>1681</v>
      </c>
      <c r="G657" s="1" t="n">
        <v>96</v>
      </c>
      <c r="H657" s="1" t="n">
        <v>100</v>
      </c>
      <c r="I657" s="101" t="s">
        <v>188</v>
      </c>
      <c r="J657" s="1"/>
      <c r="K657" s="1" t="n">
        <f aca="false">IFERROR(VLOOKUP(A657,'[2]Pivot HorizontalMRP'!$A$4:$B$2689,2,0),0)</f>
        <v>0</v>
      </c>
      <c r="L657" s="1" t="n">
        <f aca="false">IFERROR(VLOOKUP(A657,'[2]Pivot HorizontalMRP'!$A$4:$C$2689,3,0),0)</f>
        <v>1295</v>
      </c>
      <c r="M657" s="1" t="n">
        <f aca="false">IFERROR(VLOOKUP(A657,'[2]Pivot HorizontalMRP'!$A$4:$D$2689,0.4,0),0)</f>
        <v>0</v>
      </c>
      <c r="N657" s="1" t="n">
        <f aca="false">IFERROR(VLOOKUP(A657,'[2]Pivot HorizontalMRP'!$A$4:$E$2689,5,0),0)</f>
        <v>0</v>
      </c>
      <c r="O657" s="1" t="n">
        <f aca="false">K657+L657</f>
        <v>1295</v>
      </c>
      <c r="P657" s="1" t="n">
        <f aca="false">K657+L657+M657+N657</f>
        <v>1295</v>
      </c>
      <c r="Q657" s="1" t="n">
        <f aca="false">IFERROR(VLOOKUP(A657,'[2]Pivot HorizontalMRP'!$A$4:$F$2689,6,0),0)</f>
        <v>591</v>
      </c>
      <c r="R657" s="1" t="n">
        <f aca="false">IFERROR(VLOOKUP(A657,'[2]Pivot HorizontalMRP'!$A$4:$G$2689,7,0),0)</f>
        <v>307</v>
      </c>
      <c r="S657" s="1" t="n">
        <f aca="false">IFERROR(VLOOKUP(A657,'[2]Pivot HorizontalMRP'!$A$4:$H$2689,8,0),0)</f>
        <v>222</v>
      </c>
      <c r="T657" s="1" t="n">
        <f aca="false">IFERROR(VLOOKUP(A657,'[2]Pivot HorizontalMRP'!$A$4:$I$2689,9,0),0)</f>
        <v>333</v>
      </c>
      <c r="U657" s="1" t="n">
        <f aca="false">IF(I657="delivery",O657-SUM(Q657+R657),IF(I657="PO",P657-SUM(Q657:R657)))</f>
        <v>397</v>
      </c>
      <c r="V657" s="81" t="n">
        <v>18.24</v>
      </c>
      <c r="W657" s="81"/>
      <c r="X657" s="81" t="n">
        <f aca="false">W657-V657</f>
        <v>-18.24</v>
      </c>
      <c r="Y657" s="81"/>
      <c r="Z657" s="81"/>
      <c r="AA657" s="81" t="n">
        <v>29.08</v>
      </c>
      <c r="AB657" s="81"/>
      <c r="AC657" s="81"/>
      <c r="AD657" s="81"/>
      <c r="AE657" s="81"/>
      <c r="AF657" s="81"/>
      <c r="AG657" s="81"/>
      <c r="AH657" s="81"/>
      <c r="AI657" s="81"/>
      <c r="AJ657" s="81"/>
      <c r="AK657" s="81"/>
      <c r="AL657" s="81"/>
      <c r="AM657" s="81"/>
      <c r="AN657" s="81"/>
      <c r="AO657" s="81" t="str">
        <f aca="false">D657</f>
        <v>Arista</v>
      </c>
      <c r="AP657" s="1" t="s">
        <v>189</v>
      </c>
      <c r="AQ657" s="1"/>
      <c r="AR657" s="1"/>
      <c r="AS657" s="1"/>
      <c r="AT657" s="1"/>
      <c r="AU657" s="1"/>
      <c r="AV657" s="1"/>
      <c r="AW657" s="1"/>
      <c r="AX657" s="1"/>
      <c r="AY657" s="1"/>
      <c r="AZ657" s="1"/>
      <c r="BA657" s="1"/>
      <c r="BB657" s="1"/>
      <c r="BC657" s="1"/>
      <c r="BD657" s="1"/>
      <c r="BE657" s="1"/>
      <c r="BF657" s="1" t="s">
        <v>14668</v>
      </c>
      <c r="BG657" s="1" t="s">
        <v>183</v>
      </c>
      <c r="BH657" s="1"/>
      <c r="BI657" s="1"/>
    </row>
    <row r="658" customFormat="false" ht="12.75" hidden="false" customHeight="false" outlineLevel="0" collapsed="false">
      <c r="A658" s="1" t="s">
        <v>6298</v>
      </c>
      <c r="B658" s="1" t="s">
        <v>6299</v>
      </c>
      <c r="C658" s="1" t="s">
        <v>177</v>
      </c>
      <c r="D658" s="1" t="s">
        <v>82</v>
      </c>
      <c r="E658" s="1" t="s">
        <v>6300</v>
      </c>
      <c r="F658" s="1" t="s">
        <v>6301</v>
      </c>
      <c r="G658" s="1" t="n">
        <v>71</v>
      </c>
      <c r="H658" s="1" t="n">
        <v>500</v>
      </c>
      <c r="I658" s="101" t="s">
        <v>188</v>
      </c>
      <c r="J658" s="1"/>
      <c r="K658" s="1" t="n">
        <f aca="false">IFERROR(VLOOKUP(A658,'[2]Pivot HorizontalMRP'!$A$4:$B$2689,2,0),0)</f>
        <v>0</v>
      </c>
      <c r="L658" s="1" t="n">
        <f aca="false">IFERROR(VLOOKUP(A658,'[2]Pivot HorizontalMRP'!$A$4:$C$2689,3,0),0)</f>
        <v>330</v>
      </c>
      <c r="M658" s="1" t="n">
        <f aca="false">IFERROR(VLOOKUP(A658,'[2]Pivot HorizontalMRP'!$A$4:$D$2689,0.4,0),0)</f>
        <v>0</v>
      </c>
      <c r="N658" s="1" t="n">
        <f aca="false">IFERROR(VLOOKUP(A658,'[2]Pivot HorizontalMRP'!$A$4:$E$2689,5,0),0)</f>
        <v>0</v>
      </c>
      <c r="O658" s="1" t="n">
        <f aca="false">K658+L658</f>
        <v>330</v>
      </c>
      <c r="P658" s="1" t="n">
        <f aca="false">K658+L658+M658+N658</f>
        <v>330</v>
      </c>
      <c r="Q658" s="1" t="n">
        <f aca="false">IFERROR(VLOOKUP(A658,'[2]Pivot HorizontalMRP'!$A$4:$F$2689,6,0),0)</f>
        <v>240</v>
      </c>
      <c r="R658" s="1" t="n">
        <f aca="false">IFERROR(VLOOKUP(A658,'[2]Pivot HorizontalMRP'!$A$4:$G$2689,7,0),0)</f>
        <v>154</v>
      </c>
      <c r="S658" s="1" t="n">
        <f aca="false">IFERROR(VLOOKUP(A658,'[2]Pivot HorizontalMRP'!$A$4:$H$2689,8,0),0)</f>
        <v>112</v>
      </c>
      <c r="T658" s="1" t="n">
        <f aca="false">IFERROR(VLOOKUP(A658,'[2]Pivot HorizontalMRP'!$A$4:$I$2689,9,0),0)</f>
        <v>168</v>
      </c>
      <c r="U658" s="1" t="n">
        <f aca="false">IF(I658="delivery",O658-SUM(Q658+R658),IF(I658="PO",P658-SUM(Q658:R658)))</f>
        <v>-64</v>
      </c>
      <c r="V658" s="81" t="n">
        <v>22.97</v>
      </c>
      <c r="W658" s="81"/>
      <c r="X658" s="81" t="n">
        <f aca="false">W658-V658</f>
        <v>-22.97</v>
      </c>
      <c r="Y658" s="81"/>
      <c r="Z658" s="81"/>
      <c r="AA658" s="81" t="n">
        <v>22.97</v>
      </c>
      <c r="AB658" s="81"/>
      <c r="AC658" s="81"/>
      <c r="AD658" s="81"/>
      <c r="AE658" s="81"/>
      <c r="AF658" s="81"/>
      <c r="AG658" s="81"/>
      <c r="AH658" s="81"/>
      <c r="AI658" s="81"/>
      <c r="AJ658" s="81"/>
      <c r="AK658" s="81"/>
      <c r="AL658" s="81"/>
      <c r="AM658" s="81"/>
      <c r="AN658" s="81"/>
      <c r="AO658" s="81" t="str">
        <f aca="false">D658</f>
        <v>Arista</v>
      </c>
      <c r="AP658" s="1" t="s">
        <v>189</v>
      </c>
      <c r="AQ658" s="1"/>
      <c r="AR658" s="1"/>
      <c r="AS658" s="1"/>
      <c r="AT658" s="1"/>
      <c r="AU658" s="1"/>
      <c r="AV658" s="1"/>
      <c r="AW658" s="1"/>
      <c r="AX658" s="1"/>
      <c r="AY658" s="1"/>
      <c r="AZ658" s="1"/>
      <c r="BA658" s="1"/>
      <c r="BB658" s="1"/>
      <c r="BC658" s="1"/>
      <c r="BD658" s="1"/>
      <c r="BE658" s="1"/>
      <c r="BF658" s="1" t="s">
        <v>14668</v>
      </c>
      <c r="BG658" s="1" t="s">
        <v>183</v>
      </c>
      <c r="BH658" s="1"/>
      <c r="BI658" s="1"/>
    </row>
    <row r="659" customFormat="false" ht="12.75" hidden="false" customHeight="false" outlineLevel="0" collapsed="false">
      <c r="A659" s="1" t="s">
        <v>1682</v>
      </c>
      <c r="B659" s="1" t="s">
        <v>1683</v>
      </c>
      <c r="C659" s="1" t="s">
        <v>177</v>
      </c>
      <c r="D659" s="1" t="s">
        <v>82</v>
      </c>
      <c r="E659" s="1" t="s">
        <v>15194</v>
      </c>
      <c r="F659" s="1" t="s">
        <v>1685</v>
      </c>
      <c r="G659" s="1" t="n">
        <v>60</v>
      </c>
      <c r="H659" s="1" t="n">
        <v>480</v>
      </c>
      <c r="I659" s="101" t="s">
        <v>188</v>
      </c>
      <c r="J659" s="1"/>
      <c r="K659" s="1" t="n">
        <f aca="false">IFERROR(VLOOKUP(A659,'[2]Pivot HorizontalMRP'!$A$4:$B$2689,2,0),0)</f>
        <v>0</v>
      </c>
      <c r="L659" s="1" t="n">
        <f aca="false">IFERROR(VLOOKUP(A659,'[2]Pivot HorizontalMRP'!$A$4:$C$2689,3,0),0)</f>
        <v>743</v>
      </c>
      <c r="M659" s="1" t="n">
        <f aca="false">IFERROR(VLOOKUP(A659,'[2]Pivot HorizontalMRP'!$A$4:$D$2689,0.4,0),0)</f>
        <v>0</v>
      </c>
      <c r="N659" s="1" t="n">
        <f aca="false">IFERROR(VLOOKUP(A659,'[2]Pivot HorizontalMRP'!$A$4:$E$2689,5,0),0)</f>
        <v>0</v>
      </c>
      <c r="O659" s="1" t="n">
        <f aca="false">K659+L659</f>
        <v>743</v>
      </c>
      <c r="P659" s="1" t="n">
        <f aca="false">K659+L659+M659+N659</f>
        <v>743</v>
      </c>
      <c r="Q659" s="1" t="n">
        <f aca="false">IFERROR(VLOOKUP(A659,'[2]Pivot HorizontalMRP'!$A$4:$F$2689,6,0),0)</f>
        <v>208</v>
      </c>
      <c r="R659" s="1" t="n">
        <f aca="false">IFERROR(VLOOKUP(A659,'[2]Pivot HorizontalMRP'!$A$4:$G$2689,7,0),0)</f>
        <v>0</v>
      </c>
      <c r="S659" s="1" t="n">
        <f aca="false">IFERROR(VLOOKUP(A659,'[2]Pivot HorizontalMRP'!$A$4:$H$2689,8,0),0)</f>
        <v>0</v>
      </c>
      <c r="T659" s="1" t="n">
        <f aca="false">IFERROR(VLOOKUP(A659,'[2]Pivot HorizontalMRP'!$A$4:$I$2689,9,0),0)</f>
        <v>0</v>
      </c>
      <c r="U659" s="1" t="n">
        <f aca="false">IF(I659="delivery",O659-SUM(Q659+R659),IF(I659="PO",P659-SUM(Q659:R659)))</f>
        <v>535</v>
      </c>
      <c r="V659" s="81" t="n">
        <v>9.75</v>
      </c>
      <c r="W659" s="81"/>
      <c r="X659" s="81" t="n">
        <f aca="false">W659-V659</f>
        <v>-9.75</v>
      </c>
      <c r="Y659" s="81"/>
      <c r="Z659" s="81"/>
      <c r="AA659" s="81" t="n">
        <v>14.385</v>
      </c>
      <c r="AB659" s="81"/>
      <c r="AC659" s="81"/>
      <c r="AD659" s="81"/>
      <c r="AE659" s="81"/>
      <c r="AF659" s="81"/>
      <c r="AG659" s="81"/>
      <c r="AH659" s="81"/>
      <c r="AI659" s="81"/>
      <c r="AJ659" s="81"/>
      <c r="AK659" s="81"/>
      <c r="AL659" s="81"/>
      <c r="AM659" s="81"/>
      <c r="AN659" s="81"/>
      <c r="AO659" s="81" t="str">
        <f aca="false">D659</f>
        <v>Arista</v>
      </c>
      <c r="AP659" s="1" t="s">
        <v>189</v>
      </c>
      <c r="AQ659" s="1"/>
      <c r="AR659" s="1"/>
      <c r="AS659" s="1"/>
      <c r="AT659" s="1"/>
      <c r="AU659" s="1"/>
      <c r="AV659" s="1"/>
      <c r="AW659" s="1"/>
      <c r="AX659" s="1"/>
      <c r="AY659" s="1"/>
      <c r="AZ659" s="1"/>
      <c r="BA659" s="1"/>
      <c r="BB659" s="1"/>
      <c r="BC659" s="1"/>
      <c r="BD659" s="1"/>
      <c r="BE659" s="1"/>
      <c r="BF659" s="1" t="s">
        <v>14668</v>
      </c>
      <c r="BG659" s="1" t="s">
        <v>183</v>
      </c>
      <c r="BH659" s="1"/>
      <c r="BI659" s="1"/>
    </row>
    <row r="660" customFormat="false" ht="12.75" hidden="false" customHeight="false" outlineLevel="0" collapsed="false">
      <c r="A660" s="1" t="s">
        <v>1686</v>
      </c>
      <c r="B660" s="1" t="s">
        <v>1687</v>
      </c>
      <c r="C660" s="1" t="s">
        <v>177</v>
      </c>
      <c r="D660" s="1" t="s">
        <v>82</v>
      </c>
      <c r="E660" s="1" t="s">
        <v>15195</v>
      </c>
      <c r="F660" s="1" t="s">
        <v>1689</v>
      </c>
      <c r="G660" s="1" t="n">
        <v>51</v>
      </c>
      <c r="H660" s="1" t="n">
        <v>480</v>
      </c>
      <c r="I660" s="101" t="s">
        <v>188</v>
      </c>
      <c r="J660" s="1"/>
      <c r="K660" s="1" t="n">
        <f aca="false">IFERROR(VLOOKUP(A660,'[2]Pivot HorizontalMRP'!$A$4:$B$2689,2,0),0)</f>
        <v>0</v>
      </c>
      <c r="L660" s="1" t="n">
        <f aca="false">IFERROR(VLOOKUP(A660,'[2]Pivot HorizontalMRP'!$A$4:$C$2689,3,0),0)</f>
        <v>524</v>
      </c>
      <c r="M660" s="1" t="n">
        <f aca="false">IFERROR(VLOOKUP(A660,'[2]Pivot HorizontalMRP'!$A$4:$D$2689,0.4,0),0)</f>
        <v>0</v>
      </c>
      <c r="N660" s="1" t="n">
        <f aca="false">IFERROR(VLOOKUP(A660,'[2]Pivot HorizontalMRP'!$A$4:$E$2689,5,0),0)</f>
        <v>0</v>
      </c>
      <c r="O660" s="1" t="n">
        <f aca="false">K660+L660</f>
        <v>524</v>
      </c>
      <c r="P660" s="1" t="n">
        <f aca="false">K660+L660+M660+N660</f>
        <v>524</v>
      </c>
      <c r="Q660" s="1" t="n">
        <f aca="false">IFERROR(VLOOKUP(A660,'[2]Pivot HorizontalMRP'!$A$4:$F$2689,6,0),0)</f>
        <v>208</v>
      </c>
      <c r="R660" s="1" t="n">
        <f aca="false">IFERROR(VLOOKUP(A660,'[2]Pivot HorizontalMRP'!$A$4:$G$2689,7,0),0)</f>
        <v>0</v>
      </c>
      <c r="S660" s="1" t="n">
        <f aca="false">IFERROR(VLOOKUP(A660,'[2]Pivot HorizontalMRP'!$A$4:$H$2689,8,0),0)</f>
        <v>0</v>
      </c>
      <c r="T660" s="1" t="n">
        <f aca="false">IFERROR(VLOOKUP(A660,'[2]Pivot HorizontalMRP'!$A$4:$I$2689,9,0),0)</f>
        <v>0</v>
      </c>
      <c r="U660" s="1" t="n">
        <f aca="false">IF(I660="delivery",O660-SUM(Q660+R660),IF(I660="PO",P660-SUM(Q660:R660)))</f>
        <v>316</v>
      </c>
      <c r="V660" s="81" t="n">
        <v>6.6</v>
      </c>
      <c r="W660" s="81"/>
      <c r="X660" s="81" t="n">
        <f aca="false">W660-V660</f>
        <v>-6.6</v>
      </c>
      <c r="Y660" s="81"/>
      <c r="Z660" s="81"/>
      <c r="AA660" s="81" t="n">
        <v>6.6</v>
      </c>
      <c r="AB660" s="81"/>
      <c r="AC660" s="81"/>
      <c r="AD660" s="81"/>
      <c r="AE660" s="81"/>
      <c r="AF660" s="81"/>
      <c r="AG660" s="81"/>
      <c r="AH660" s="81"/>
      <c r="AI660" s="81"/>
      <c r="AJ660" s="81"/>
      <c r="AK660" s="81"/>
      <c r="AL660" s="81"/>
      <c r="AM660" s="81"/>
      <c r="AN660" s="81"/>
      <c r="AO660" s="81" t="str">
        <f aca="false">D660</f>
        <v>Arista</v>
      </c>
      <c r="AP660" s="1" t="s">
        <v>189</v>
      </c>
      <c r="AQ660" s="1"/>
      <c r="AR660" s="1"/>
      <c r="AS660" s="1"/>
      <c r="AT660" s="1"/>
      <c r="AU660" s="1"/>
      <c r="AV660" s="1"/>
      <c r="AW660" s="1"/>
      <c r="AX660" s="1"/>
      <c r="AY660" s="1"/>
      <c r="AZ660" s="1"/>
      <c r="BA660" s="1"/>
      <c r="BB660" s="1"/>
      <c r="BC660" s="1"/>
      <c r="BD660" s="1"/>
      <c r="BE660" s="1"/>
      <c r="BF660" s="1" t="s">
        <v>14668</v>
      </c>
      <c r="BG660" s="1" t="s">
        <v>183</v>
      </c>
      <c r="BH660" s="1"/>
      <c r="BI660" s="1"/>
    </row>
    <row r="661" customFormat="false" ht="12.75" hidden="false" customHeight="false" outlineLevel="0" collapsed="false">
      <c r="A661" s="1" t="s">
        <v>1690</v>
      </c>
      <c r="B661" s="1" t="s">
        <v>1691</v>
      </c>
      <c r="C661" s="1" t="s">
        <v>177</v>
      </c>
      <c r="D661" s="1" t="s">
        <v>82</v>
      </c>
      <c r="E661" s="1" t="s">
        <v>15196</v>
      </c>
      <c r="F661" s="1" t="s">
        <v>1693</v>
      </c>
      <c r="G661" s="1" t="n">
        <v>71</v>
      </c>
      <c r="H661" s="1" t="n">
        <v>1000</v>
      </c>
      <c r="I661" s="101" t="s">
        <v>188</v>
      </c>
      <c r="J661" s="1"/>
      <c r="K661" s="1" t="n">
        <f aca="false">IFERROR(VLOOKUP(A661,'[2]Pivot HorizontalMRP'!$A$4:$B$2689,2,0),0)</f>
        <v>0</v>
      </c>
      <c r="L661" s="1" t="n">
        <f aca="false">IFERROR(VLOOKUP(A661,'[2]Pivot HorizontalMRP'!$A$4:$C$2689,3,0),0)</f>
        <v>2560</v>
      </c>
      <c r="M661" s="1" t="n">
        <f aca="false">IFERROR(VLOOKUP(A661,'[2]Pivot HorizontalMRP'!$A$4:$D$2689,0.4,0),0)</f>
        <v>0</v>
      </c>
      <c r="N661" s="1" t="n">
        <f aca="false">IFERROR(VLOOKUP(A661,'[2]Pivot HorizontalMRP'!$A$4:$E$2689,5,0),0)</f>
        <v>0</v>
      </c>
      <c r="O661" s="1" t="n">
        <f aca="false">K661+L661</f>
        <v>2560</v>
      </c>
      <c r="P661" s="1" t="n">
        <f aca="false">K661+L661+M661+N661</f>
        <v>2560</v>
      </c>
      <c r="Q661" s="1" t="n">
        <f aca="false">IFERROR(VLOOKUP(A661,'[2]Pivot HorizontalMRP'!$A$4:$F$2689,6,0),0)</f>
        <v>4142</v>
      </c>
      <c r="R661" s="1" t="n">
        <f aca="false">IFERROR(VLOOKUP(A661,'[2]Pivot HorizontalMRP'!$A$4:$G$2689,7,0),0)</f>
        <v>2108</v>
      </c>
      <c r="S661" s="1" t="n">
        <f aca="false">IFERROR(VLOOKUP(A661,'[2]Pivot HorizontalMRP'!$A$4:$H$2689,8,0),0)</f>
        <v>1409</v>
      </c>
      <c r="T661" s="1" t="n">
        <f aca="false">IFERROR(VLOOKUP(A661,'[2]Pivot HorizontalMRP'!$A$4:$I$2689,9,0),0)</f>
        <v>1160</v>
      </c>
      <c r="U661" s="1" t="n">
        <f aca="false">IF(I661="delivery",O661-SUM(Q661+R661),IF(I661="PO",P661-SUM(Q661:R661)))</f>
        <v>-3690</v>
      </c>
      <c r="V661" s="81" t="n">
        <v>2.59</v>
      </c>
      <c r="W661" s="81"/>
      <c r="X661" s="81" t="n">
        <f aca="false">W661-V661</f>
        <v>-2.59</v>
      </c>
      <c r="Y661" s="81"/>
      <c r="Z661" s="81"/>
      <c r="AA661" s="81"/>
      <c r="AB661" s="81"/>
      <c r="AC661" s="81"/>
      <c r="AD661" s="81"/>
      <c r="AE661" s="81"/>
      <c r="AF661" s="81"/>
      <c r="AG661" s="81"/>
      <c r="AH661" s="81"/>
      <c r="AI661" s="81"/>
      <c r="AJ661" s="81"/>
      <c r="AK661" s="81"/>
      <c r="AL661" s="81"/>
      <c r="AM661" s="81"/>
      <c r="AN661" s="81"/>
      <c r="AO661" s="81" t="str">
        <f aca="false">D661</f>
        <v>Arista</v>
      </c>
      <c r="AP661" s="1" t="s">
        <v>189</v>
      </c>
      <c r="AQ661" s="1"/>
      <c r="AR661" s="1"/>
      <c r="AS661" s="1"/>
      <c r="AT661" s="1"/>
      <c r="AU661" s="1"/>
      <c r="AV661" s="1"/>
      <c r="AW661" s="1"/>
      <c r="AX661" s="1"/>
      <c r="AY661" s="1"/>
      <c r="AZ661" s="1"/>
      <c r="BA661" s="1"/>
      <c r="BB661" s="1"/>
      <c r="BC661" s="1"/>
      <c r="BD661" s="1"/>
      <c r="BE661" s="1"/>
      <c r="BF661" s="1" t="s">
        <v>14668</v>
      </c>
      <c r="BG661" s="1" t="s">
        <v>183</v>
      </c>
      <c r="BH661" s="1"/>
      <c r="BI661" s="1"/>
    </row>
    <row r="662" customFormat="false" ht="12.75" hidden="false" customHeight="false" outlineLevel="0" collapsed="false">
      <c r="A662" s="1" t="s">
        <v>1694</v>
      </c>
      <c r="B662" s="1" t="s">
        <v>1695</v>
      </c>
      <c r="C662" s="1" t="s">
        <v>177</v>
      </c>
      <c r="D662" s="1" t="s">
        <v>82</v>
      </c>
      <c r="E662" s="1" t="s">
        <v>15197</v>
      </c>
      <c r="F662" s="1" t="s">
        <v>1697</v>
      </c>
      <c r="G662" s="1" t="n">
        <v>71</v>
      </c>
      <c r="H662" s="1" t="n">
        <v>10000</v>
      </c>
      <c r="I662" s="101" t="s">
        <v>188</v>
      </c>
      <c r="J662" s="1"/>
      <c r="K662" s="1" t="n">
        <f aca="false">IFERROR(VLOOKUP(A662,'[2]Pivot HorizontalMRP'!$A$4:$B$2689,2,0),0)</f>
        <v>0</v>
      </c>
      <c r="L662" s="1" t="n">
        <f aca="false">IFERROR(VLOOKUP(A662,'[2]Pivot HorizontalMRP'!$A$4:$C$2689,3,0),0)</f>
        <v>12575</v>
      </c>
      <c r="M662" s="1" t="n">
        <f aca="false">IFERROR(VLOOKUP(A662,'[2]Pivot HorizontalMRP'!$A$4:$D$2689,0.4,0),0)</f>
        <v>0</v>
      </c>
      <c r="N662" s="1" t="n">
        <f aca="false">IFERROR(VLOOKUP(A662,'[2]Pivot HorizontalMRP'!$A$4:$E$2689,5,0),0)</f>
        <v>0</v>
      </c>
      <c r="O662" s="1" t="n">
        <f aca="false">K662+L662</f>
        <v>12575</v>
      </c>
      <c r="P662" s="1" t="n">
        <f aca="false">K662+L662+M662+N662</f>
        <v>12575</v>
      </c>
      <c r="Q662" s="1" t="n">
        <f aca="false">IFERROR(VLOOKUP(A662,'[2]Pivot HorizontalMRP'!$A$4:$F$2689,6,0),0)</f>
        <v>20592</v>
      </c>
      <c r="R662" s="1" t="n">
        <f aca="false">IFERROR(VLOOKUP(A662,'[2]Pivot HorizontalMRP'!$A$4:$G$2689,7,0),0)</f>
        <v>12648</v>
      </c>
      <c r="S662" s="1" t="n">
        <f aca="false">IFERROR(VLOOKUP(A662,'[2]Pivot HorizontalMRP'!$A$4:$H$2689,8,0),0)</f>
        <v>8454</v>
      </c>
      <c r="T662" s="1" t="n">
        <f aca="false">IFERROR(VLOOKUP(A662,'[2]Pivot HorizontalMRP'!$A$4:$I$2689,9,0),0)</f>
        <v>6960</v>
      </c>
      <c r="U662" s="1" t="n">
        <f aca="false">IF(I662="delivery",O662-SUM(Q662+R662),IF(I662="PO",P662-SUM(Q662:R662)))</f>
        <v>-20665</v>
      </c>
      <c r="V662" s="81" t="n">
        <v>0.6</v>
      </c>
      <c r="W662" s="81"/>
      <c r="X662" s="81" t="n">
        <f aca="false">W662-V662</f>
        <v>-0.6</v>
      </c>
      <c r="Y662" s="81"/>
      <c r="Z662" s="81"/>
      <c r="AA662" s="81" t="n">
        <v>0.6</v>
      </c>
      <c r="AB662" s="81"/>
      <c r="AC662" s="81"/>
      <c r="AD662" s="81"/>
      <c r="AE662" s="81"/>
      <c r="AF662" s="81"/>
      <c r="AG662" s="81"/>
      <c r="AH662" s="81"/>
      <c r="AI662" s="81"/>
      <c r="AJ662" s="81"/>
      <c r="AK662" s="81"/>
      <c r="AL662" s="81"/>
      <c r="AM662" s="81"/>
      <c r="AN662" s="81"/>
      <c r="AO662" s="81" t="str">
        <f aca="false">D662</f>
        <v>Arista</v>
      </c>
      <c r="AP662" s="1" t="s">
        <v>189</v>
      </c>
      <c r="AQ662" s="1"/>
      <c r="AR662" s="1"/>
      <c r="AS662" s="1"/>
      <c r="AT662" s="1"/>
      <c r="AU662" s="1"/>
      <c r="AV662" s="1"/>
      <c r="AW662" s="1"/>
      <c r="AX662" s="1"/>
      <c r="AY662" s="1"/>
      <c r="AZ662" s="1"/>
      <c r="BA662" s="1"/>
      <c r="BB662" s="1"/>
      <c r="BC662" s="1"/>
      <c r="BD662" s="1"/>
      <c r="BE662" s="1"/>
      <c r="BF662" s="1" t="s">
        <v>14668</v>
      </c>
      <c r="BG662" s="1" t="s">
        <v>183</v>
      </c>
      <c r="BH662" s="1"/>
      <c r="BI662" s="1"/>
    </row>
    <row r="663" customFormat="false" ht="12.75" hidden="false" customHeight="false" outlineLevel="0" collapsed="false">
      <c r="A663" s="1" t="s">
        <v>1698</v>
      </c>
      <c r="B663" s="1" t="s">
        <v>1699</v>
      </c>
      <c r="C663" s="1" t="s">
        <v>177</v>
      </c>
      <c r="D663" s="1" t="s">
        <v>82</v>
      </c>
      <c r="E663" s="1" t="s">
        <v>1700</v>
      </c>
      <c r="F663" s="1" t="s">
        <v>1701</v>
      </c>
      <c r="G663" s="1" t="n">
        <v>71</v>
      </c>
      <c r="H663" s="1" t="n">
        <v>5000</v>
      </c>
      <c r="I663" s="101" t="s">
        <v>188</v>
      </c>
      <c r="J663" s="1"/>
      <c r="K663" s="1" t="n">
        <f aca="false">IFERROR(VLOOKUP(A663,'[2]Pivot HorizontalMRP'!$A$4:$B$2689,2,0),0)</f>
        <v>0</v>
      </c>
      <c r="L663" s="1" t="n">
        <f aca="false">IFERROR(VLOOKUP(A663,'[2]Pivot HorizontalMRP'!$A$4:$C$2689,3,0),0)</f>
        <v>2068</v>
      </c>
      <c r="M663" s="1" t="n">
        <f aca="false">IFERROR(VLOOKUP(A663,'[2]Pivot HorizontalMRP'!$A$4:$D$2689,0.4,0),0)</f>
        <v>0</v>
      </c>
      <c r="N663" s="1" t="n">
        <f aca="false">IFERROR(VLOOKUP(A663,'[2]Pivot HorizontalMRP'!$A$4:$E$2689,5,0),0)</f>
        <v>5000</v>
      </c>
      <c r="O663" s="1" t="n">
        <f aca="false">K663+L663</f>
        <v>2068</v>
      </c>
      <c r="P663" s="1" t="n">
        <f aca="false">K663+L663+M663+N663</f>
        <v>7068</v>
      </c>
      <c r="Q663" s="1" t="n">
        <f aca="false">IFERROR(VLOOKUP(A663,'[2]Pivot HorizontalMRP'!$A$4:$F$2689,6,0),0)</f>
        <v>10984</v>
      </c>
      <c r="R663" s="1" t="n">
        <f aca="false">IFERROR(VLOOKUP(A663,'[2]Pivot HorizontalMRP'!$A$4:$G$2689,7,0),0)</f>
        <v>4733</v>
      </c>
      <c r="S663" s="1" t="n">
        <f aca="false">IFERROR(VLOOKUP(A663,'[2]Pivot HorizontalMRP'!$A$4:$H$2689,8,0),0)</f>
        <v>4271</v>
      </c>
      <c r="T663" s="1" t="n">
        <f aca="false">IFERROR(VLOOKUP(A663,'[2]Pivot HorizontalMRP'!$A$4:$I$2689,9,0),0)</f>
        <v>4404</v>
      </c>
      <c r="U663" s="1" t="n">
        <f aca="false">IF(I663="delivery",O663-SUM(Q663+R663),IF(I663="PO",P663-SUM(Q663:R663)))</f>
        <v>-8649</v>
      </c>
      <c r="V663" s="81" t="n">
        <v>23.83</v>
      </c>
      <c r="W663" s="81"/>
      <c r="X663" s="81" t="n">
        <f aca="false">W663-V663</f>
        <v>-23.83</v>
      </c>
      <c r="Y663" s="81"/>
      <c r="Z663" s="81"/>
      <c r="AA663" s="81" t="n">
        <v>21.72</v>
      </c>
      <c r="AB663" s="81"/>
      <c r="AC663" s="81"/>
      <c r="AD663" s="81"/>
      <c r="AE663" s="81"/>
      <c r="AF663" s="81"/>
      <c r="AG663" s="81"/>
      <c r="AH663" s="81"/>
      <c r="AI663" s="81"/>
      <c r="AJ663" s="81"/>
      <c r="AK663" s="81"/>
      <c r="AL663" s="81"/>
      <c r="AM663" s="81"/>
      <c r="AN663" s="81"/>
      <c r="AO663" s="81" t="str">
        <f aca="false">D663</f>
        <v>Arista</v>
      </c>
      <c r="AP663" s="1" t="s">
        <v>189</v>
      </c>
      <c r="AQ663" s="1"/>
      <c r="AR663" s="1"/>
      <c r="AS663" s="1"/>
      <c r="AT663" s="1"/>
      <c r="AU663" s="1"/>
      <c r="AV663" s="1"/>
      <c r="AW663" s="1"/>
      <c r="AX663" s="1"/>
      <c r="AY663" s="1"/>
      <c r="AZ663" s="1"/>
      <c r="BA663" s="1"/>
      <c r="BB663" s="1"/>
      <c r="BC663" s="1"/>
      <c r="BD663" s="1"/>
      <c r="BE663" s="1"/>
      <c r="BF663" s="1" t="s">
        <v>14668</v>
      </c>
      <c r="BG663" s="1" t="s">
        <v>183</v>
      </c>
      <c r="BH663" s="1"/>
      <c r="BI663" s="1"/>
    </row>
    <row r="664" customFormat="false" ht="12.75" hidden="false" customHeight="false" outlineLevel="0" collapsed="false">
      <c r="A664" s="1" t="s">
        <v>1702</v>
      </c>
      <c r="B664" s="1" t="s">
        <v>1703</v>
      </c>
      <c r="C664" s="1" t="s">
        <v>177</v>
      </c>
      <c r="D664" s="1" t="s">
        <v>82</v>
      </c>
      <c r="E664" s="1" t="s">
        <v>1704</v>
      </c>
      <c r="F664" s="1" t="s">
        <v>1705</v>
      </c>
      <c r="G664" s="1" t="n">
        <v>91</v>
      </c>
      <c r="H664" s="1" t="n">
        <v>5000</v>
      </c>
      <c r="I664" s="101" t="s">
        <v>188</v>
      </c>
      <c r="J664" s="1"/>
      <c r="K664" s="1" t="n">
        <f aca="false">IFERROR(VLOOKUP(A664,'[2]Pivot HorizontalMRP'!$A$4:$B$2689,2,0),0)</f>
        <v>0</v>
      </c>
      <c r="L664" s="1" t="n">
        <f aca="false">IFERROR(VLOOKUP(A664,'[2]Pivot HorizontalMRP'!$A$4:$C$2689,3,0),0)</f>
        <v>6711</v>
      </c>
      <c r="M664" s="1" t="n">
        <f aca="false">IFERROR(VLOOKUP(A664,'[2]Pivot HorizontalMRP'!$A$4:$D$2689,0.4,0),0)</f>
        <v>0</v>
      </c>
      <c r="N664" s="1" t="n">
        <f aca="false">IFERROR(VLOOKUP(A664,'[2]Pivot HorizontalMRP'!$A$4:$E$2689,5,0),0)</f>
        <v>5000</v>
      </c>
      <c r="O664" s="1" t="n">
        <f aca="false">K664+L664</f>
        <v>6711</v>
      </c>
      <c r="P664" s="1" t="n">
        <f aca="false">K664+L664+M664+N664</f>
        <v>11711</v>
      </c>
      <c r="Q664" s="1" t="n">
        <f aca="false">IFERROR(VLOOKUP(A664,'[2]Pivot HorizontalMRP'!$A$4:$F$2689,6,0),0)</f>
        <v>12487</v>
      </c>
      <c r="R664" s="1" t="n">
        <f aca="false">IFERROR(VLOOKUP(A664,'[2]Pivot HorizontalMRP'!$A$4:$G$2689,7,0),0)</f>
        <v>5782</v>
      </c>
      <c r="S664" s="1" t="n">
        <f aca="false">IFERROR(VLOOKUP(A664,'[2]Pivot HorizontalMRP'!$A$4:$H$2689,8,0),0)</f>
        <v>5947</v>
      </c>
      <c r="T664" s="1" t="n">
        <f aca="false">IFERROR(VLOOKUP(A664,'[2]Pivot HorizontalMRP'!$A$4:$I$2689,9,0),0)</f>
        <v>3738</v>
      </c>
      <c r="U664" s="1" t="n">
        <f aca="false">IF(I664="delivery",O664-SUM(Q664+R664),IF(I664="PO",P664-SUM(Q664:R664)))</f>
        <v>-6558</v>
      </c>
      <c r="V664" s="81" t="n">
        <v>5.75</v>
      </c>
      <c r="W664" s="81"/>
      <c r="X664" s="81" t="n">
        <f aca="false">W664-V664</f>
        <v>-5.75</v>
      </c>
      <c r="Y664" s="81"/>
      <c r="Z664" s="81"/>
      <c r="AA664" s="81" t="n">
        <v>5.89</v>
      </c>
      <c r="AB664" s="81"/>
      <c r="AC664" s="81"/>
      <c r="AD664" s="81"/>
      <c r="AE664" s="81"/>
      <c r="AF664" s="81"/>
      <c r="AG664" s="81"/>
      <c r="AH664" s="81"/>
      <c r="AI664" s="81"/>
      <c r="AJ664" s="81"/>
      <c r="AK664" s="81"/>
      <c r="AL664" s="81"/>
      <c r="AM664" s="81"/>
      <c r="AN664" s="81"/>
      <c r="AO664" s="81" t="str">
        <f aca="false">D664</f>
        <v>Arista</v>
      </c>
      <c r="AP664" s="1" t="s">
        <v>189</v>
      </c>
      <c r="AQ664" s="1"/>
      <c r="AR664" s="1"/>
      <c r="AS664" s="1"/>
      <c r="AT664" s="1"/>
      <c r="AU664" s="1"/>
      <c r="AV664" s="1"/>
      <c r="AW664" s="1"/>
      <c r="AX664" s="1"/>
      <c r="AY664" s="1"/>
      <c r="AZ664" s="1"/>
      <c r="BA664" s="1"/>
      <c r="BB664" s="1"/>
      <c r="BC664" s="1"/>
      <c r="BD664" s="1"/>
      <c r="BE664" s="1"/>
      <c r="BF664" s="1" t="s">
        <v>14668</v>
      </c>
      <c r="BG664" s="1" t="s">
        <v>183</v>
      </c>
      <c r="BH664" s="1"/>
      <c r="BI664" s="1"/>
    </row>
    <row r="665" customFormat="false" ht="12.75" hidden="false" customHeight="false" outlineLevel="0" collapsed="false">
      <c r="A665" s="1" t="s">
        <v>1706</v>
      </c>
      <c r="B665" s="1" t="s">
        <v>1707</v>
      </c>
      <c r="C665" s="1" t="s">
        <v>177</v>
      </c>
      <c r="D665" s="1" t="s">
        <v>82</v>
      </c>
      <c r="E665" s="1" t="s">
        <v>1708</v>
      </c>
      <c r="F665" s="1" t="s">
        <v>1709</v>
      </c>
      <c r="G665" s="1" t="n">
        <v>66</v>
      </c>
      <c r="H665" s="1" t="n">
        <v>100</v>
      </c>
      <c r="I665" s="101" t="s">
        <v>188</v>
      </c>
      <c r="J665" s="1"/>
      <c r="K665" s="1" t="n">
        <f aca="false">IFERROR(VLOOKUP(A665,'[2]Pivot HorizontalMRP'!$A$4:$B$2689,2,0),0)</f>
        <v>531</v>
      </c>
      <c r="L665" s="1" t="n">
        <f aca="false">IFERROR(VLOOKUP(A665,'[2]Pivot HorizontalMRP'!$A$4:$C$2689,3,0),0)</f>
        <v>344</v>
      </c>
      <c r="M665" s="1" t="n">
        <f aca="false">IFERROR(VLOOKUP(A665,'[2]Pivot HorizontalMRP'!$A$4:$D$2689,0.4,0),0)</f>
        <v>0</v>
      </c>
      <c r="N665" s="1" t="n">
        <f aca="false">IFERROR(VLOOKUP(A665,'[2]Pivot HorizontalMRP'!$A$4:$E$2689,5,0),0)</f>
        <v>0</v>
      </c>
      <c r="O665" s="1" t="n">
        <f aca="false">K665+L665</f>
        <v>875</v>
      </c>
      <c r="P665" s="1" t="n">
        <f aca="false">K665+L665+M665+N665</f>
        <v>875</v>
      </c>
      <c r="Q665" s="1" t="n">
        <f aca="false">IFERROR(VLOOKUP(A665,'[2]Pivot HorizontalMRP'!$A$4:$F$2689,6,0),0)</f>
        <v>526</v>
      </c>
      <c r="R665" s="1" t="n">
        <f aca="false">IFERROR(VLOOKUP(A665,'[2]Pivot HorizontalMRP'!$A$4:$G$2689,7,0),0)</f>
        <v>220</v>
      </c>
      <c r="S665" s="1" t="n">
        <f aca="false">IFERROR(VLOOKUP(A665,'[2]Pivot HorizontalMRP'!$A$4:$H$2689,8,0),0)</f>
        <v>114</v>
      </c>
      <c r="T665" s="1" t="n">
        <f aca="false">IFERROR(VLOOKUP(A665,'[2]Pivot HorizontalMRP'!$A$4:$I$2689,9,0),0)</f>
        <v>117</v>
      </c>
      <c r="U665" s="1" t="n">
        <f aca="false">IF(I665="delivery",O665-SUM(Q665+R665),IF(I665="PO",P665-SUM(Q665:R665)))</f>
        <v>129</v>
      </c>
      <c r="V665" s="81" t="n">
        <v>19.32</v>
      </c>
      <c r="W665" s="81"/>
      <c r="X665" s="81" t="n">
        <f aca="false">W665-V665</f>
        <v>-19.32</v>
      </c>
      <c r="Y665" s="81"/>
      <c r="Z665" s="81"/>
      <c r="AA665" s="81"/>
      <c r="AB665" s="81"/>
      <c r="AC665" s="81"/>
      <c r="AD665" s="81"/>
      <c r="AE665" s="81"/>
      <c r="AF665" s="81"/>
      <c r="AG665" s="81"/>
      <c r="AH665" s="81"/>
      <c r="AI665" s="81"/>
      <c r="AJ665" s="81"/>
      <c r="AK665" s="81"/>
      <c r="AL665" s="81"/>
      <c r="AM665" s="81"/>
      <c r="AN665" s="81"/>
      <c r="AO665" s="81" t="str">
        <f aca="false">D665</f>
        <v>Arista</v>
      </c>
      <c r="AP665" s="1" t="s">
        <v>189</v>
      </c>
      <c r="AQ665" s="1"/>
      <c r="AR665" s="1"/>
      <c r="AS665" s="1"/>
      <c r="AT665" s="1"/>
      <c r="AU665" s="1"/>
      <c r="AV665" s="1"/>
      <c r="AW665" s="1"/>
      <c r="AX665" s="1"/>
      <c r="AY665" s="1"/>
      <c r="AZ665" s="1"/>
      <c r="BA665" s="1"/>
      <c r="BB665" s="1"/>
      <c r="BC665" s="1"/>
      <c r="BD665" s="1"/>
      <c r="BE665" s="1"/>
      <c r="BF665" s="1" t="s">
        <v>14668</v>
      </c>
      <c r="BG665" s="1" t="s">
        <v>183</v>
      </c>
      <c r="BH665" s="1"/>
      <c r="BI665" s="1"/>
    </row>
    <row r="666" customFormat="false" ht="12.75" hidden="false" customHeight="false" outlineLevel="0" collapsed="false">
      <c r="A666" s="1" t="s">
        <v>1710</v>
      </c>
      <c r="B666" s="1" t="s">
        <v>1711</v>
      </c>
      <c r="C666" s="1" t="s">
        <v>177</v>
      </c>
      <c r="D666" s="1" t="s">
        <v>82</v>
      </c>
      <c r="E666" s="1" t="s">
        <v>1712</v>
      </c>
      <c r="F666" s="1" t="s">
        <v>1713</v>
      </c>
      <c r="G666" s="1" t="n">
        <v>66</v>
      </c>
      <c r="H666" s="1" t="n">
        <v>1000</v>
      </c>
      <c r="I666" s="101" t="s">
        <v>188</v>
      </c>
      <c r="J666" s="1"/>
      <c r="K666" s="1" t="n">
        <f aca="false">IFERROR(VLOOKUP(A666,'[2]Pivot HorizontalMRP'!$A$4:$B$2689,2,0),0)</f>
        <v>0</v>
      </c>
      <c r="L666" s="1" t="n">
        <f aca="false">IFERROR(VLOOKUP(A666,'[2]Pivot HorizontalMRP'!$A$4:$C$2689,3,0),0)</f>
        <v>3118</v>
      </c>
      <c r="M666" s="1" t="n">
        <f aca="false">IFERROR(VLOOKUP(A666,'[2]Pivot HorizontalMRP'!$A$4:$D$2689,0.4,0),0)</f>
        <v>0</v>
      </c>
      <c r="N666" s="1" t="n">
        <f aca="false">IFERROR(VLOOKUP(A666,'[2]Pivot HorizontalMRP'!$A$4:$E$2689,5,0),0)</f>
        <v>2000</v>
      </c>
      <c r="O666" s="1" t="n">
        <f aca="false">K666+L666</f>
        <v>3118</v>
      </c>
      <c r="P666" s="1" t="n">
        <f aca="false">K666+L666+M666+N666</f>
        <v>5118</v>
      </c>
      <c r="Q666" s="1" t="n">
        <f aca="false">IFERROR(VLOOKUP(A666,'[2]Pivot HorizontalMRP'!$A$4:$F$2689,6,0),0)</f>
        <v>6402</v>
      </c>
      <c r="R666" s="1" t="n">
        <f aca="false">IFERROR(VLOOKUP(A666,'[2]Pivot HorizontalMRP'!$A$4:$G$2689,7,0),0)</f>
        <v>4034</v>
      </c>
      <c r="S666" s="1" t="n">
        <f aca="false">IFERROR(VLOOKUP(A666,'[2]Pivot HorizontalMRP'!$A$4:$H$2689,8,0),0)</f>
        <v>4024</v>
      </c>
      <c r="T666" s="1" t="n">
        <f aca="false">IFERROR(VLOOKUP(A666,'[2]Pivot HorizontalMRP'!$A$4:$I$2689,9,0),0)</f>
        <v>4096</v>
      </c>
      <c r="U666" s="1" t="n">
        <f aca="false">IF(I666="delivery",O666-SUM(Q666+R666),IF(I666="PO",P666-SUM(Q666:R666)))</f>
        <v>-5318</v>
      </c>
      <c r="V666" s="81" t="n">
        <v>20.51</v>
      </c>
      <c r="W666" s="81"/>
      <c r="X666" s="81" t="n">
        <f aca="false">W666-V666</f>
        <v>-20.51</v>
      </c>
      <c r="Y666" s="81"/>
      <c r="Z666" s="81"/>
      <c r="AA666" s="81" t="n">
        <v>19.77</v>
      </c>
      <c r="AB666" s="81"/>
      <c r="AC666" s="81"/>
      <c r="AD666" s="81"/>
      <c r="AE666" s="81"/>
      <c r="AF666" s="81"/>
      <c r="AG666" s="81"/>
      <c r="AH666" s="81"/>
      <c r="AI666" s="81"/>
      <c r="AJ666" s="81"/>
      <c r="AK666" s="81"/>
      <c r="AL666" s="81"/>
      <c r="AM666" s="81"/>
      <c r="AN666" s="81"/>
      <c r="AO666" s="81" t="str">
        <f aca="false">D666</f>
        <v>Arista</v>
      </c>
      <c r="AP666" s="1" t="s">
        <v>189</v>
      </c>
      <c r="AQ666" s="1"/>
      <c r="AR666" s="1"/>
      <c r="AS666" s="1"/>
      <c r="AT666" s="1"/>
      <c r="AU666" s="1"/>
      <c r="AV666" s="1"/>
      <c r="AW666" s="1"/>
      <c r="AX666" s="1"/>
      <c r="AY666" s="1"/>
      <c r="AZ666" s="1"/>
      <c r="BA666" s="1"/>
      <c r="BB666" s="1"/>
      <c r="BC666" s="1"/>
      <c r="BD666" s="1"/>
      <c r="BE666" s="1"/>
      <c r="BF666" s="1" t="s">
        <v>14668</v>
      </c>
      <c r="BG666" s="1" t="s">
        <v>183</v>
      </c>
      <c r="BH666" s="1"/>
      <c r="BI666" s="1"/>
    </row>
    <row r="667" customFormat="false" ht="12.75" hidden="false" customHeight="false" outlineLevel="0" collapsed="false">
      <c r="A667" s="1" t="s">
        <v>1714</v>
      </c>
      <c r="B667" s="1" t="s">
        <v>1715</v>
      </c>
      <c r="C667" s="1" t="s">
        <v>177</v>
      </c>
      <c r="D667" s="1" t="s">
        <v>82</v>
      </c>
      <c r="E667" s="1" t="s">
        <v>15198</v>
      </c>
      <c r="F667" s="1" t="s">
        <v>1717</v>
      </c>
      <c r="G667" s="1" t="n">
        <v>66</v>
      </c>
      <c r="H667" s="1" t="n">
        <v>1000</v>
      </c>
      <c r="I667" s="101" t="s">
        <v>188</v>
      </c>
      <c r="J667" s="1"/>
      <c r="K667" s="1" t="n">
        <f aca="false">IFERROR(VLOOKUP(A667,'[2]Pivot HorizontalMRP'!$A$4:$B$2689,2,0),0)</f>
        <v>1354</v>
      </c>
      <c r="L667" s="1" t="n">
        <f aca="false">IFERROR(VLOOKUP(A667,'[2]Pivot HorizontalMRP'!$A$4:$C$2689,3,0),0)</f>
        <v>1998</v>
      </c>
      <c r="M667" s="1" t="n">
        <f aca="false">IFERROR(VLOOKUP(A667,'[2]Pivot HorizontalMRP'!$A$4:$D$2689,0.4,0),0)</f>
        <v>0</v>
      </c>
      <c r="N667" s="1" t="n">
        <f aca="false">IFERROR(VLOOKUP(A667,'[2]Pivot HorizontalMRP'!$A$4:$E$2689,5,0),0)</f>
        <v>0</v>
      </c>
      <c r="O667" s="1" t="n">
        <f aca="false">K667+L667</f>
        <v>3352</v>
      </c>
      <c r="P667" s="1" t="n">
        <f aca="false">K667+L667+M667+N667</f>
        <v>3352</v>
      </c>
      <c r="Q667" s="1" t="n">
        <f aca="false">IFERROR(VLOOKUP(A667,'[2]Pivot HorizontalMRP'!$A$4:$F$2689,6,0),0)</f>
        <v>1683</v>
      </c>
      <c r="R667" s="1" t="n">
        <f aca="false">IFERROR(VLOOKUP(A667,'[2]Pivot HorizontalMRP'!$A$4:$G$2689,7,0),0)</f>
        <v>779</v>
      </c>
      <c r="S667" s="1" t="n">
        <f aca="false">IFERROR(VLOOKUP(A667,'[2]Pivot HorizontalMRP'!$A$4:$H$2689,8,0),0)</f>
        <v>550</v>
      </c>
      <c r="T667" s="1" t="n">
        <f aca="false">IFERROR(VLOOKUP(A667,'[2]Pivot HorizontalMRP'!$A$4:$I$2689,9,0),0)</f>
        <v>799</v>
      </c>
      <c r="U667" s="1" t="n">
        <f aca="false">IF(I667="delivery",O667-SUM(Q667+R667),IF(I667="PO",P667-SUM(Q667:R667)))</f>
        <v>890</v>
      </c>
      <c r="V667" s="81" t="n">
        <v>19.14</v>
      </c>
      <c r="W667" s="81"/>
      <c r="X667" s="81" t="n">
        <f aca="false">W667-V667</f>
        <v>-19.14</v>
      </c>
      <c r="Y667" s="81"/>
      <c r="Z667" s="81"/>
      <c r="AA667" s="81" t="n">
        <v>19.14</v>
      </c>
      <c r="AB667" s="81"/>
      <c r="AC667" s="81"/>
      <c r="AD667" s="81"/>
      <c r="AE667" s="81"/>
      <c r="AF667" s="81"/>
      <c r="AG667" s="81"/>
      <c r="AH667" s="81"/>
      <c r="AI667" s="81"/>
      <c r="AJ667" s="81"/>
      <c r="AK667" s="81"/>
      <c r="AL667" s="81"/>
      <c r="AM667" s="81"/>
      <c r="AN667" s="81"/>
      <c r="AO667" s="81" t="str">
        <f aca="false">D667</f>
        <v>Arista</v>
      </c>
      <c r="AP667" s="1" t="s">
        <v>189</v>
      </c>
      <c r="AQ667" s="1"/>
      <c r="AR667" s="1"/>
      <c r="AS667" s="1"/>
      <c r="AT667" s="1"/>
      <c r="AU667" s="1"/>
      <c r="AV667" s="1"/>
      <c r="AW667" s="1"/>
      <c r="AX667" s="1"/>
      <c r="AY667" s="1"/>
      <c r="AZ667" s="1"/>
      <c r="BA667" s="1"/>
      <c r="BB667" s="1"/>
      <c r="BC667" s="1"/>
      <c r="BD667" s="1"/>
      <c r="BE667" s="1"/>
      <c r="BF667" s="1" t="s">
        <v>14668</v>
      </c>
      <c r="BG667" s="1" t="s">
        <v>183</v>
      </c>
      <c r="BH667" s="1"/>
      <c r="BI667" s="1"/>
    </row>
    <row r="668" customFormat="false" ht="12.75" hidden="false" customHeight="false" outlineLevel="0" collapsed="false">
      <c r="A668" s="1" t="s">
        <v>6302</v>
      </c>
      <c r="B668" s="1" t="s">
        <v>6303</v>
      </c>
      <c r="C668" s="1" t="s">
        <v>177</v>
      </c>
      <c r="D668" s="1" t="s">
        <v>82</v>
      </c>
      <c r="E668" s="1" t="s">
        <v>6304</v>
      </c>
      <c r="F668" s="1" t="s">
        <v>6305</v>
      </c>
      <c r="G668" s="1" t="n">
        <v>66</v>
      </c>
      <c r="H668" s="1" t="n">
        <v>100</v>
      </c>
      <c r="I668" s="101" t="s">
        <v>188</v>
      </c>
      <c r="J668" s="1"/>
      <c r="K668" s="1" t="n">
        <f aca="false">IFERROR(VLOOKUP(A668,'[2]Pivot HorizontalMRP'!$A$4:$B$2689,2,0),0)</f>
        <v>707</v>
      </c>
      <c r="L668" s="1" t="n">
        <f aca="false">IFERROR(VLOOKUP(A668,'[2]Pivot HorizontalMRP'!$A$4:$C$2689,3,0),0)</f>
        <v>314</v>
      </c>
      <c r="M668" s="1" t="n">
        <f aca="false">IFERROR(VLOOKUP(A668,'[2]Pivot HorizontalMRP'!$A$4:$D$2689,0.4,0),0)</f>
        <v>0</v>
      </c>
      <c r="N668" s="1" t="n">
        <f aca="false">IFERROR(VLOOKUP(A668,'[2]Pivot HorizontalMRP'!$A$4:$E$2689,5,0),0)</f>
        <v>0</v>
      </c>
      <c r="O668" s="1" t="n">
        <f aca="false">K668+L668</f>
        <v>1021</v>
      </c>
      <c r="P668" s="1" t="n">
        <f aca="false">K668+L668+M668+N668</f>
        <v>1021</v>
      </c>
      <c r="Q668" s="1" t="n">
        <f aca="false">IFERROR(VLOOKUP(A668,'[2]Pivot HorizontalMRP'!$A$4:$F$2689,6,0),0)</f>
        <v>199</v>
      </c>
      <c r="R668" s="1" t="n">
        <f aca="false">IFERROR(VLOOKUP(A668,'[2]Pivot HorizontalMRP'!$A$4:$G$2689,7,0),0)</f>
        <v>66</v>
      </c>
      <c r="S668" s="1" t="n">
        <f aca="false">IFERROR(VLOOKUP(A668,'[2]Pivot HorizontalMRP'!$A$4:$H$2689,8,0),0)</f>
        <v>48</v>
      </c>
      <c r="T668" s="1" t="n">
        <f aca="false">IFERROR(VLOOKUP(A668,'[2]Pivot HorizontalMRP'!$A$4:$I$2689,9,0),0)</f>
        <v>72</v>
      </c>
      <c r="U668" s="1" t="n">
        <f aca="false">IF(I668="delivery",O668-SUM(Q668+R668),IF(I668="PO",P668-SUM(Q668:R668)))</f>
        <v>756</v>
      </c>
      <c r="V668" s="81" t="n">
        <v>20.57</v>
      </c>
      <c r="W668" s="81"/>
      <c r="X668" s="81" t="n">
        <f aca="false">W668-V668</f>
        <v>-20.57</v>
      </c>
      <c r="Y668" s="81"/>
      <c r="Z668" s="81"/>
      <c r="AA668" s="81"/>
      <c r="AB668" s="81"/>
      <c r="AC668" s="81"/>
      <c r="AD668" s="81"/>
      <c r="AE668" s="81"/>
      <c r="AF668" s="81"/>
      <c r="AG668" s="81"/>
      <c r="AH668" s="81"/>
      <c r="AI668" s="81"/>
      <c r="AJ668" s="81"/>
      <c r="AK668" s="81"/>
      <c r="AL668" s="81"/>
      <c r="AM668" s="81"/>
      <c r="AN668" s="81"/>
      <c r="AO668" s="81" t="str">
        <f aca="false">D668</f>
        <v>Arista</v>
      </c>
      <c r="AP668" s="1" t="s">
        <v>189</v>
      </c>
      <c r="AQ668" s="1"/>
      <c r="AR668" s="1"/>
      <c r="AS668" s="1"/>
      <c r="AT668" s="1"/>
      <c r="AU668" s="1"/>
      <c r="AV668" s="1"/>
      <c r="AW668" s="1"/>
      <c r="AX668" s="1"/>
      <c r="AY668" s="1"/>
      <c r="AZ668" s="1"/>
      <c r="BA668" s="1"/>
      <c r="BB668" s="1"/>
      <c r="BC668" s="1"/>
      <c r="BD668" s="1"/>
      <c r="BE668" s="1"/>
      <c r="BF668" s="1" t="s">
        <v>14668</v>
      </c>
      <c r="BG668" s="1" t="s">
        <v>183</v>
      </c>
      <c r="BH668" s="1"/>
      <c r="BI668" s="1"/>
    </row>
    <row r="669" customFormat="false" ht="12.75" hidden="false" customHeight="false" outlineLevel="0" collapsed="false">
      <c r="A669" s="1" t="s">
        <v>6306</v>
      </c>
      <c r="B669" s="1" t="s">
        <v>6307</v>
      </c>
      <c r="C669" s="1" t="s">
        <v>177</v>
      </c>
      <c r="D669" s="1" t="s">
        <v>82</v>
      </c>
      <c r="E669" s="1" t="s">
        <v>15199</v>
      </c>
      <c r="F669" s="1" t="s">
        <v>6309</v>
      </c>
      <c r="G669" s="1" t="n">
        <v>91</v>
      </c>
      <c r="H669" s="1" t="n">
        <v>500</v>
      </c>
      <c r="I669" s="101" t="s">
        <v>188</v>
      </c>
      <c r="J669" s="1"/>
      <c r="K669" s="1" t="n">
        <f aca="false">IFERROR(VLOOKUP(A669,'[2]Pivot HorizontalMRP'!$A$4:$B$2689,2,0),0)</f>
        <v>414</v>
      </c>
      <c r="L669" s="1" t="n">
        <f aca="false">IFERROR(VLOOKUP(A669,'[2]Pivot HorizontalMRP'!$A$4:$C$2689,3,0),0)</f>
        <v>114</v>
      </c>
      <c r="M669" s="1" t="n">
        <f aca="false">IFERROR(VLOOKUP(A669,'[2]Pivot HorizontalMRP'!$A$4:$D$2689,0.4,0),0)</f>
        <v>0</v>
      </c>
      <c r="N669" s="1" t="n">
        <f aca="false">IFERROR(VLOOKUP(A669,'[2]Pivot HorizontalMRP'!$A$4:$E$2689,5,0),0)</f>
        <v>0</v>
      </c>
      <c r="O669" s="1" t="n">
        <f aca="false">K669+L669</f>
        <v>528</v>
      </c>
      <c r="P669" s="1" t="n">
        <f aca="false">K669+L669+M669+N669</f>
        <v>528</v>
      </c>
      <c r="Q669" s="1" t="n">
        <f aca="false">IFERROR(VLOOKUP(A669,'[2]Pivot HorizontalMRP'!$A$4:$F$2689,6,0),0)</f>
        <v>162</v>
      </c>
      <c r="R669" s="1" t="n">
        <f aca="false">IFERROR(VLOOKUP(A669,'[2]Pivot HorizontalMRP'!$A$4:$G$2689,7,0),0)</f>
        <v>0</v>
      </c>
      <c r="S669" s="1" t="n">
        <f aca="false">IFERROR(VLOOKUP(A669,'[2]Pivot HorizontalMRP'!$A$4:$H$2689,8,0),0)</f>
        <v>0</v>
      </c>
      <c r="T669" s="1" t="n">
        <f aca="false">IFERROR(VLOOKUP(A669,'[2]Pivot HorizontalMRP'!$A$4:$I$2689,9,0),0)</f>
        <v>0</v>
      </c>
      <c r="U669" s="1" t="n">
        <f aca="false">IF(I669="delivery",O669-SUM(Q669+R669),IF(I669="PO",P669-SUM(Q669:R669)))</f>
        <v>366</v>
      </c>
      <c r="V669" s="81" t="n">
        <v>21.64</v>
      </c>
      <c r="W669" s="81"/>
      <c r="X669" s="81" t="n">
        <f aca="false">W669-V669</f>
        <v>-21.64</v>
      </c>
      <c r="Y669" s="81"/>
      <c r="Z669" s="81"/>
      <c r="AA669" s="81" t="n">
        <v>30.06</v>
      </c>
      <c r="AB669" s="81"/>
      <c r="AC669" s="81"/>
      <c r="AD669" s="81"/>
      <c r="AE669" s="81"/>
      <c r="AF669" s="81"/>
      <c r="AG669" s="81"/>
      <c r="AH669" s="81"/>
      <c r="AI669" s="81"/>
      <c r="AJ669" s="81"/>
      <c r="AK669" s="81"/>
      <c r="AL669" s="81"/>
      <c r="AM669" s="81"/>
      <c r="AN669" s="81"/>
      <c r="AO669" s="81" t="str">
        <f aca="false">D669</f>
        <v>Arista</v>
      </c>
      <c r="AP669" s="1" t="s">
        <v>189</v>
      </c>
      <c r="AQ669" s="1"/>
      <c r="AR669" s="1"/>
      <c r="AS669" s="1"/>
      <c r="AT669" s="1"/>
      <c r="AU669" s="1"/>
      <c r="AV669" s="1"/>
      <c r="AW669" s="1"/>
      <c r="AX669" s="1"/>
      <c r="AY669" s="1"/>
      <c r="AZ669" s="1"/>
      <c r="BA669" s="1"/>
      <c r="BB669" s="1"/>
      <c r="BC669" s="1"/>
      <c r="BD669" s="1"/>
      <c r="BE669" s="1"/>
      <c r="BF669" s="1" t="s">
        <v>14668</v>
      </c>
      <c r="BG669" s="1" t="s">
        <v>183</v>
      </c>
      <c r="BH669" s="1"/>
      <c r="BI669" s="1"/>
    </row>
    <row r="670" customFormat="false" ht="12.75" hidden="false" customHeight="false" outlineLevel="0" collapsed="false">
      <c r="A670" s="1" t="s">
        <v>1718</v>
      </c>
      <c r="B670" s="1" t="s">
        <v>1719</v>
      </c>
      <c r="C670" s="1" t="s">
        <v>177</v>
      </c>
      <c r="D670" s="1" t="s">
        <v>82</v>
      </c>
      <c r="E670" s="1" t="s">
        <v>15200</v>
      </c>
      <c r="F670" s="1" t="s">
        <v>1721</v>
      </c>
      <c r="G670" s="1" t="n">
        <v>71</v>
      </c>
      <c r="H670" s="1" t="n">
        <v>1000</v>
      </c>
      <c r="I670" s="101" t="s">
        <v>188</v>
      </c>
      <c r="J670" s="1"/>
      <c r="K670" s="1" t="n">
        <f aca="false">IFERROR(VLOOKUP(A670,'[2]Pivot HorizontalMRP'!$A$4:$B$2689,2,0),0)</f>
        <v>340</v>
      </c>
      <c r="L670" s="1" t="n">
        <f aca="false">IFERROR(VLOOKUP(A670,'[2]Pivot HorizontalMRP'!$A$4:$C$2689,3,0),0)</f>
        <v>172</v>
      </c>
      <c r="M670" s="1" t="n">
        <f aca="false">IFERROR(VLOOKUP(A670,'[2]Pivot HorizontalMRP'!$A$4:$D$2689,0.4,0),0)</f>
        <v>0</v>
      </c>
      <c r="N670" s="1" t="n">
        <f aca="false">IFERROR(VLOOKUP(A670,'[2]Pivot HorizontalMRP'!$A$4:$E$2689,5,0),0)</f>
        <v>0</v>
      </c>
      <c r="O670" s="1" t="n">
        <f aca="false">K670+L670</f>
        <v>512</v>
      </c>
      <c r="P670" s="1" t="n">
        <f aca="false">K670+L670+M670+N670</f>
        <v>512</v>
      </c>
      <c r="Q670" s="1" t="n">
        <f aca="false">IFERROR(VLOOKUP(A670,'[2]Pivot HorizontalMRP'!$A$4:$F$2689,6,0),0)</f>
        <v>419</v>
      </c>
      <c r="R670" s="1" t="n">
        <f aca="false">IFERROR(VLOOKUP(A670,'[2]Pivot HorizontalMRP'!$A$4:$G$2689,7,0),0)</f>
        <v>359</v>
      </c>
      <c r="S670" s="1" t="n">
        <f aca="false">IFERROR(VLOOKUP(A670,'[2]Pivot HorizontalMRP'!$A$4:$H$2689,8,0),0)</f>
        <v>252</v>
      </c>
      <c r="T670" s="1" t="n">
        <f aca="false">IFERROR(VLOOKUP(A670,'[2]Pivot HorizontalMRP'!$A$4:$I$2689,9,0),0)</f>
        <v>363</v>
      </c>
      <c r="U670" s="1" t="n">
        <f aca="false">IF(I670="delivery",O670-SUM(Q670+R670),IF(I670="PO",P670-SUM(Q670:R670)))</f>
        <v>-266</v>
      </c>
      <c r="V670" s="81" t="n">
        <v>7.85</v>
      </c>
      <c r="W670" s="81"/>
      <c r="X670" s="81" t="n">
        <f aca="false">W670-V670</f>
        <v>-7.85</v>
      </c>
      <c r="Y670" s="81"/>
      <c r="Z670" s="81"/>
      <c r="AA670" s="81" t="n">
        <v>7.85</v>
      </c>
      <c r="AB670" s="81"/>
      <c r="AC670" s="81"/>
      <c r="AD670" s="81"/>
      <c r="AE670" s="81"/>
      <c r="AF670" s="81"/>
      <c r="AG670" s="81"/>
      <c r="AH670" s="81"/>
      <c r="AI670" s="81"/>
      <c r="AJ670" s="81"/>
      <c r="AK670" s="81"/>
      <c r="AL670" s="81"/>
      <c r="AM670" s="81"/>
      <c r="AN670" s="81"/>
      <c r="AO670" s="81" t="str">
        <f aca="false">D670</f>
        <v>Arista</v>
      </c>
      <c r="AP670" s="1" t="s">
        <v>189</v>
      </c>
      <c r="AQ670" s="1"/>
      <c r="AR670" s="1"/>
      <c r="AS670" s="1"/>
      <c r="AT670" s="1"/>
      <c r="AU670" s="1"/>
      <c r="AV670" s="1"/>
      <c r="AW670" s="1"/>
      <c r="AX670" s="1"/>
      <c r="AY670" s="1"/>
      <c r="AZ670" s="1"/>
      <c r="BA670" s="1"/>
      <c r="BB670" s="1"/>
      <c r="BC670" s="1"/>
      <c r="BD670" s="1"/>
      <c r="BE670" s="1"/>
      <c r="BF670" s="1" t="s">
        <v>14668</v>
      </c>
      <c r="BG670" s="1" t="s">
        <v>183</v>
      </c>
      <c r="BH670" s="1"/>
      <c r="BI670" s="1"/>
    </row>
    <row r="671" customFormat="false" ht="12.75" hidden="false" customHeight="false" outlineLevel="0" collapsed="false">
      <c r="A671" s="1" t="s">
        <v>1722</v>
      </c>
      <c r="B671" s="1" t="s">
        <v>1723</v>
      </c>
      <c r="C671" s="1" t="s">
        <v>177</v>
      </c>
      <c r="D671" s="1" t="s">
        <v>82</v>
      </c>
      <c r="E671" s="1" t="s">
        <v>15201</v>
      </c>
      <c r="F671" s="1" t="s">
        <v>1725</v>
      </c>
      <c r="G671" s="1" t="n">
        <v>66</v>
      </c>
      <c r="H671" s="1" t="n">
        <v>1000</v>
      </c>
      <c r="I671" s="101" t="s">
        <v>188</v>
      </c>
      <c r="J671" s="1"/>
      <c r="K671" s="1" t="n">
        <f aca="false">IFERROR(VLOOKUP(A671,'[2]Pivot HorizontalMRP'!$A$4:$B$2689,2,0),0)</f>
        <v>1022</v>
      </c>
      <c r="L671" s="1" t="n">
        <f aca="false">IFERROR(VLOOKUP(A671,'[2]Pivot HorizontalMRP'!$A$4:$C$2689,3,0),0)</f>
        <v>140</v>
      </c>
      <c r="M671" s="1" t="n">
        <f aca="false">IFERROR(VLOOKUP(A671,'[2]Pivot HorizontalMRP'!$A$4:$D$2689,0.4,0),0)</f>
        <v>0</v>
      </c>
      <c r="N671" s="1" t="n">
        <f aca="false">IFERROR(VLOOKUP(A671,'[2]Pivot HorizontalMRP'!$A$4:$E$2689,5,0),0)</f>
        <v>0</v>
      </c>
      <c r="O671" s="1" t="n">
        <f aca="false">K671+L671</f>
        <v>1162</v>
      </c>
      <c r="P671" s="1" t="n">
        <f aca="false">K671+L671+M671+N671</f>
        <v>1162</v>
      </c>
      <c r="Q671" s="1" t="n">
        <f aca="false">IFERROR(VLOOKUP(A671,'[2]Pivot HorizontalMRP'!$A$4:$F$2689,6,0),0)</f>
        <v>170</v>
      </c>
      <c r="R671" s="1" t="n">
        <f aca="false">IFERROR(VLOOKUP(A671,'[2]Pivot HorizontalMRP'!$A$4:$G$2689,7,0),0)</f>
        <v>68</v>
      </c>
      <c r="S671" s="1" t="n">
        <f aca="false">IFERROR(VLOOKUP(A671,'[2]Pivot HorizontalMRP'!$A$4:$H$2689,8,0),0)</f>
        <v>40</v>
      </c>
      <c r="T671" s="1" t="n">
        <f aca="false">IFERROR(VLOOKUP(A671,'[2]Pivot HorizontalMRP'!$A$4:$I$2689,9,0),0)</f>
        <v>60</v>
      </c>
      <c r="U671" s="1" t="n">
        <f aca="false">IF(I671="delivery",O671-SUM(Q671+R671),IF(I671="PO",P671-SUM(Q671:R671)))</f>
        <v>924</v>
      </c>
      <c r="V671" s="81" t="n">
        <v>11.35</v>
      </c>
      <c r="W671" s="81"/>
      <c r="X671" s="81" t="n">
        <f aca="false">W671-V671</f>
        <v>-11.35</v>
      </c>
      <c r="Y671" s="81"/>
      <c r="Z671" s="81"/>
      <c r="AA671" s="81"/>
      <c r="AB671" s="81"/>
      <c r="AC671" s="81"/>
      <c r="AD671" s="81"/>
      <c r="AE671" s="81"/>
      <c r="AF671" s="81"/>
      <c r="AG671" s="81"/>
      <c r="AH671" s="81"/>
      <c r="AI671" s="81"/>
      <c r="AJ671" s="81"/>
      <c r="AK671" s="81"/>
      <c r="AL671" s="81"/>
      <c r="AM671" s="81"/>
      <c r="AN671" s="81"/>
      <c r="AO671" s="81" t="str">
        <f aca="false">D671</f>
        <v>Arista</v>
      </c>
      <c r="AP671" s="1" t="s">
        <v>189</v>
      </c>
      <c r="AQ671" s="1"/>
      <c r="AR671" s="1"/>
      <c r="AS671" s="1"/>
      <c r="AT671" s="1"/>
      <c r="AU671" s="1"/>
      <c r="AV671" s="1"/>
      <c r="AW671" s="1"/>
      <c r="AX671" s="1"/>
      <c r="AY671" s="1"/>
      <c r="AZ671" s="1"/>
      <c r="BA671" s="1"/>
      <c r="BB671" s="1"/>
      <c r="BC671" s="1"/>
      <c r="BD671" s="1"/>
      <c r="BE671" s="1"/>
      <c r="BF671" s="1" t="s">
        <v>14668</v>
      </c>
      <c r="BG671" s="1" t="s">
        <v>183</v>
      </c>
      <c r="BH671" s="1"/>
      <c r="BI671" s="1"/>
    </row>
    <row r="672" customFormat="false" ht="12.75" hidden="false" customHeight="false" outlineLevel="0" collapsed="false">
      <c r="A672" s="1" t="s">
        <v>1726</v>
      </c>
      <c r="B672" s="1" t="s">
        <v>1727</v>
      </c>
      <c r="C672" s="1" t="s">
        <v>177</v>
      </c>
      <c r="D672" s="1" t="s">
        <v>82</v>
      </c>
      <c r="E672" s="1" t="s">
        <v>15202</v>
      </c>
      <c r="F672" s="1" t="s">
        <v>1729</v>
      </c>
      <c r="G672" s="1" t="n">
        <v>71</v>
      </c>
      <c r="H672" s="1" t="n">
        <v>1000</v>
      </c>
      <c r="I672" s="101" t="s">
        <v>188</v>
      </c>
      <c r="J672" s="1"/>
      <c r="K672" s="1" t="n">
        <f aca="false">IFERROR(VLOOKUP(A672,'[2]Pivot HorizontalMRP'!$A$4:$B$2689,2,0),0)</f>
        <v>3319</v>
      </c>
      <c r="L672" s="1" t="n">
        <f aca="false">IFERROR(VLOOKUP(A672,'[2]Pivot HorizontalMRP'!$A$4:$C$2689,3,0),0)</f>
        <v>30</v>
      </c>
      <c r="M672" s="1" t="n">
        <f aca="false">IFERROR(VLOOKUP(A672,'[2]Pivot HorizontalMRP'!$A$4:$D$2689,0.4,0),0)</f>
        <v>0</v>
      </c>
      <c r="N672" s="1" t="n">
        <f aca="false">IFERROR(VLOOKUP(A672,'[2]Pivot HorizontalMRP'!$A$4:$E$2689,5,0),0)</f>
        <v>0</v>
      </c>
      <c r="O672" s="1" t="n">
        <f aca="false">K672+L672</f>
        <v>3349</v>
      </c>
      <c r="P672" s="1" t="n">
        <f aca="false">K672+L672+M672+N672</f>
        <v>3349</v>
      </c>
      <c r="Q672" s="1" t="n">
        <f aca="false">IFERROR(VLOOKUP(A672,'[2]Pivot HorizontalMRP'!$A$4:$F$2689,6,0),0)</f>
        <v>78</v>
      </c>
      <c r="R672" s="1" t="n">
        <f aca="false">IFERROR(VLOOKUP(A672,'[2]Pivot HorizontalMRP'!$A$4:$G$2689,7,0),0)</f>
        <v>0</v>
      </c>
      <c r="S672" s="1" t="n">
        <f aca="false">IFERROR(VLOOKUP(A672,'[2]Pivot HorizontalMRP'!$A$4:$H$2689,8,0),0)</f>
        <v>0</v>
      </c>
      <c r="T672" s="1" t="n">
        <f aca="false">IFERROR(VLOOKUP(A672,'[2]Pivot HorizontalMRP'!$A$4:$I$2689,9,0),0)</f>
        <v>0</v>
      </c>
      <c r="U672" s="1" t="n">
        <f aca="false">IF(I672="delivery",O672-SUM(Q672+R672),IF(I672="PO",P672-SUM(Q672:R672)))</f>
        <v>3271</v>
      </c>
      <c r="V672" s="81" t="n">
        <v>12.04</v>
      </c>
      <c r="W672" s="81"/>
      <c r="X672" s="81" t="n">
        <f aca="false">W672-V672</f>
        <v>-12.04</v>
      </c>
      <c r="Y672" s="81"/>
      <c r="Z672" s="81"/>
      <c r="AA672" s="81" t="n">
        <v>10.67</v>
      </c>
      <c r="AB672" s="81"/>
      <c r="AC672" s="81"/>
      <c r="AD672" s="81"/>
      <c r="AE672" s="81"/>
      <c r="AF672" s="81"/>
      <c r="AG672" s="81"/>
      <c r="AH672" s="81"/>
      <c r="AI672" s="81"/>
      <c r="AJ672" s="81"/>
      <c r="AK672" s="81"/>
      <c r="AL672" s="81"/>
      <c r="AM672" s="81"/>
      <c r="AN672" s="81"/>
      <c r="AO672" s="81" t="str">
        <f aca="false">D672</f>
        <v>Arista</v>
      </c>
      <c r="AP672" s="1" t="s">
        <v>189</v>
      </c>
      <c r="AQ672" s="1"/>
      <c r="AR672" s="1"/>
      <c r="AS672" s="1"/>
      <c r="AT672" s="1"/>
      <c r="AU672" s="1"/>
      <c r="AV672" s="1"/>
      <c r="AW672" s="1"/>
      <c r="AX672" s="1"/>
      <c r="AY672" s="1"/>
      <c r="AZ672" s="1"/>
      <c r="BA672" s="1"/>
      <c r="BB672" s="1"/>
      <c r="BC672" s="1"/>
      <c r="BD672" s="1"/>
      <c r="BE672" s="1"/>
      <c r="BF672" s="1" t="s">
        <v>14668</v>
      </c>
      <c r="BG672" s="1" t="s">
        <v>183</v>
      </c>
      <c r="BH672" s="1"/>
      <c r="BI672" s="1"/>
    </row>
    <row r="673" customFormat="false" ht="12.75" hidden="false" customHeight="false" outlineLevel="0" collapsed="false">
      <c r="A673" s="1" t="s">
        <v>1730</v>
      </c>
      <c r="B673" s="1" t="s">
        <v>1731</v>
      </c>
      <c r="C673" s="1" t="s">
        <v>177</v>
      </c>
      <c r="D673" s="1" t="s">
        <v>82</v>
      </c>
      <c r="E673" s="1" t="s">
        <v>15203</v>
      </c>
      <c r="F673" s="1" t="s">
        <v>15204</v>
      </c>
      <c r="G673" s="1" t="n">
        <v>66</v>
      </c>
      <c r="H673" s="1" t="n">
        <v>1000</v>
      </c>
      <c r="I673" s="101" t="s">
        <v>188</v>
      </c>
      <c r="J673" s="1"/>
      <c r="K673" s="1" t="n">
        <f aca="false">IFERROR(VLOOKUP(A673,'[2]Pivot HorizontalMRP'!$A$4:$B$2689,2,0),0)</f>
        <v>371</v>
      </c>
      <c r="L673" s="1" t="n">
        <f aca="false">IFERROR(VLOOKUP(A673,'[2]Pivot HorizontalMRP'!$A$4:$C$2689,3,0),0)</f>
        <v>80</v>
      </c>
      <c r="M673" s="1" t="n">
        <f aca="false">IFERROR(VLOOKUP(A673,'[2]Pivot HorizontalMRP'!$A$4:$D$2689,0.4,0),0)</f>
        <v>0</v>
      </c>
      <c r="N673" s="1" t="n">
        <f aca="false">IFERROR(VLOOKUP(A673,'[2]Pivot HorizontalMRP'!$A$4:$E$2689,5,0),0)</f>
        <v>1000</v>
      </c>
      <c r="O673" s="1" t="n">
        <f aca="false">K673+L673</f>
        <v>451</v>
      </c>
      <c r="P673" s="1" t="n">
        <f aca="false">K673+L673+M673+N673</f>
        <v>1451</v>
      </c>
      <c r="Q673" s="1" t="n">
        <f aca="false">IFERROR(VLOOKUP(A673,'[2]Pivot HorizontalMRP'!$A$4:$F$2689,6,0),0)</f>
        <v>208</v>
      </c>
      <c r="R673" s="1" t="n">
        <f aca="false">IFERROR(VLOOKUP(A673,'[2]Pivot HorizontalMRP'!$A$4:$G$2689,7,0),0)</f>
        <v>0</v>
      </c>
      <c r="S673" s="1" t="n">
        <f aca="false">IFERROR(VLOOKUP(A673,'[2]Pivot HorizontalMRP'!$A$4:$H$2689,8,0),0)</f>
        <v>0</v>
      </c>
      <c r="T673" s="1" t="n">
        <f aca="false">IFERROR(VLOOKUP(A673,'[2]Pivot HorizontalMRP'!$A$4:$I$2689,9,0),0)</f>
        <v>0</v>
      </c>
      <c r="U673" s="1" t="n">
        <f aca="false">IF(I673="delivery",O673-SUM(Q673+R673),IF(I673="PO",P673-SUM(Q673:R673)))</f>
        <v>1243</v>
      </c>
      <c r="V673" s="81" t="n">
        <v>2.9</v>
      </c>
      <c r="W673" s="81"/>
      <c r="X673" s="81" t="n">
        <f aca="false">W673-V673</f>
        <v>-2.9</v>
      </c>
      <c r="Y673" s="81"/>
      <c r="Z673" s="81"/>
      <c r="AA673" s="81" t="n">
        <v>2.9</v>
      </c>
      <c r="AB673" s="81"/>
      <c r="AC673" s="81"/>
      <c r="AD673" s="81"/>
      <c r="AE673" s="81"/>
      <c r="AF673" s="81"/>
      <c r="AG673" s="81"/>
      <c r="AH673" s="81"/>
      <c r="AI673" s="81"/>
      <c r="AJ673" s="81"/>
      <c r="AK673" s="81"/>
      <c r="AL673" s="81"/>
      <c r="AM673" s="81"/>
      <c r="AN673" s="81"/>
      <c r="AO673" s="81" t="str">
        <f aca="false">D673</f>
        <v>Arista</v>
      </c>
      <c r="AP673" s="1" t="s">
        <v>189</v>
      </c>
      <c r="AQ673" s="1"/>
      <c r="AR673" s="1"/>
      <c r="AS673" s="1"/>
      <c r="AT673" s="1"/>
      <c r="AU673" s="1"/>
      <c r="AV673" s="1"/>
      <c r="AW673" s="1"/>
      <c r="AX673" s="1"/>
      <c r="AY673" s="1"/>
      <c r="AZ673" s="1"/>
      <c r="BA673" s="1"/>
      <c r="BB673" s="1"/>
      <c r="BC673" s="1"/>
      <c r="BD673" s="1"/>
      <c r="BE673" s="1"/>
      <c r="BF673" s="1" t="s">
        <v>14668</v>
      </c>
      <c r="BG673" s="1" t="s">
        <v>183</v>
      </c>
      <c r="BH673" s="1"/>
      <c r="BI673" s="1"/>
    </row>
    <row r="674" customFormat="false" ht="12.75" hidden="false" customHeight="false" outlineLevel="0" collapsed="false">
      <c r="A674" s="1" t="s">
        <v>6310</v>
      </c>
      <c r="B674" s="1" t="s">
        <v>6311</v>
      </c>
      <c r="C674" s="1" t="s">
        <v>177</v>
      </c>
      <c r="D674" s="1" t="s">
        <v>82</v>
      </c>
      <c r="E674" s="1" t="s">
        <v>6312</v>
      </c>
      <c r="F674" s="1" t="s">
        <v>6313</v>
      </c>
      <c r="G674" s="1" t="n">
        <v>71</v>
      </c>
      <c r="H674" s="1" t="n">
        <v>1000</v>
      </c>
      <c r="I674" s="101" t="s">
        <v>188</v>
      </c>
      <c r="J674" s="1"/>
      <c r="K674" s="1" t="n">
        <f aca="false">IFERROR(VLOOKUP(A674,'[2]Pivot HorizontalMRP'!$A$4:$B$2689,2,0),0)</f>
        <v>5383</v>
      </c>
      <c r="L674" s="1" t="n">
        <f aca="false">IFERROR(VLOOKUP(A674,'[2]Pivot HorizontalMRP'!$A$4:$C$2689,3,0),0)</f>
        <v>53</v>
      </c>
      <c r="M674" s="1" t="n">
        <f aca="false">IFERROR(VLOOKUP(A674,'[2]Pivot HorizontalMRP'!$A$4:$D$2689,0.4,0),0)</f>
        <v>0</v>
      </c>
      <c r="N674" s="1" t="n">
        <f aca="false">IFERROR(VLOOKUP(A674,'[2]Pivot HorizontalMRP'!$A$4:$E$2689,5,0),0)</f>
        <v>0</v>
      </c>
      <c r="O674" s="1" t="n">
        <f aca="false">K674+L674</f>
        <v>5436</v>
      </c>
      <c r="P674" s="1" t="n">
        <f aca="false">K674+L674+M674+N674</f>
        <v>5436</v>
      </c>
      <c r="Q674" s="1" t="n">
        <f aca="false">IFERROR(VLOOKUP(A674,'[2]Pivot HorizontalMRP'!$A$4:$F$2689,6,0),0)</f>
        <v>21</v>
      </c>
      <c r="R674" s="1" t="n">
        <f aca="false">IFERROR(VLOOKUP(A674,'[2]Pivot HorizontalMRP'!$A$4:$G$2689,7,0),0)</f>
        <v>0</v>
      </c>
      <c r="S674" s="1" t="n">
        <f aca="false">IFERROR(VLOOKUP(A674,'[2]Pivot HorizontalMRP'!$A$4:$H$2689,8,0),0)</f>
        <v>0</v>
      </c>
      <c r="T674" s="1" t="n">
        <f aca="false">IFERROR(VLOOKUP(A674,'[2]Pivot HorizontalMRP'!$A$4:$I$2689,9,0),0)</f>
        <v>0</v>
      </c>
      <c r="U674" s="1" t="n">
        <f aca="false">IF(I674="delivery",O674-SUM(Q674+R674),IF(I674="PO",P674-SUM(Q674:R674)))</f>
        <v>5415</v>
      </c>
      <c r="V674" s="81" t="n">
        <v>7.9</v>
      </c>
      <c r="W674" s="81"/>
      <c r="X674" s="81" t="n">
        <f aca="false">W674-V674</f>
        <v>-7.9</v>
      </c>
      <c r="Y674" s="81"/>
      <c r="Z674" s="81"/>
      <c r="AA674" s="81"/>
      <c r="AB674" s="81"/>
      <c r="AC674" s="81"/>
      <c r="AD674" s="81"/>
      <c r="AE674" s="81"/>
      <c r="AF674" s="81"/>
      <c r="AG674" s="81"/>
      <c r="AH674" s="81"/>
      <c r="AI674" s="81"/>
      <c r="AJ674" s="81"/>
      <c r="AK674" s="81"/>
      <c r="AL674" s="81"/>
      <c r="AM674" s="81"/>
      <c r="AN674" s="81"/>
      <c r="AO674" s="81" t="str">
        <f aca="false">D674</f>
        <v>Arista</v>
      </c>
      <c r="AP674" s="1" t="s">
        <v>189</v>
      </c>
      <c r="AQ674" s="1"/>
      <c r="AR674" s="1"/>
      <c r="AS674" s="1"/>
      <c r="AT674" s="1"/>
      <c r="AU674" s="1"/>
      <c r="AV674" s="1"/>
      <c r="AW674" s="1"/>
      <c r="AX674" s="1"/>
      <c r="AY674" s="1"/>
      <c r="AZ674" s="1"/>
      <c r="BA674" s="1"/>
      <c r="BB674" s="1"/>
      <c r="BC674" s="1"/>
      <c r="BD674" s="1"/>
      <c r="BE674" s="1"/>
      <c r="BF674" s="1" t="s">
        <v>14668</v>
      </c>
      <c r="BG674" s="1" t="s">
        <v>183</v>
      </c>
      <c r="BH674" s="1"/>
      <c r="BI674" s="1"/>
    </row>
    <row r="675" customFormat="false" ht="12.75" hidden="false" customHeight="false" outlineLevel="0" collapsed="false">
      <c r="A675" s="1" t="s">
        <v>1734</v>
      </c>
      <c r="B675" s="1" t="s">
        <v>1735</v>
      </c>
      <c r="C675" s="1" t="s">
        <v>177</v>
      </c>
      <c r="D675" s="1" t="s">
        <v>82</v>
      </c>
      <c r="E675" s="1" t="s">
        <v>1736</v>
      </c>
      <c r="F675" s="1" t="s">
        <v>1737</v>
      </c>
      <c r="G675" s="1" t="n">
        <v>71</v>
      </c>
      <c r="H675" s="1" t="n">
        <v>1000</v>
      </c>
      <c r="I675" s="101" t="s">
        <v>188</v>
      </c>
      <c r="J675" s="1"/>
      <c r="K675" s="1" t="n">
        <f aca="false">IFERROR(VLOOKUP(A675,'[2]Pivot HorizontalMRP'!$A$4:$B$2689,2,0),0)</f>
        <v>0</v>
      </c>
      <c r="L675" s="1" t="n">
        <f aca="false">IFERROR(VLOOKUP(A675,'[2]Pivot HorizontalMRP'!$A$4:$C$2689,3,0),0)</f>
        <v>11439</v>
      </c>
      <c r="M675" s="1" t="n">
        <f aca="false">IFERROR(VLOOKUP(A675,'[2]Pivot HorizontalMRP'!$A$4:$D$2689,0.4,0),0)</f>
        <v>0</v>
      </c>
      <c r="N675" s="1" t="n">
        <f aca="false">IFERROR(VLOOKUP(A675,'[2]Pivot HorizontalMRP'!$A$4:$E$2689,5,0),0)</f>
        <v>0</v>
      </c>
      <c r="O675" s="1" t="n">
        <f aca="false">K675+L675</f>
        <v>11439</v>
      </c>
      <c r="P675" s="1" t="n">
        <f aca="false">K675+L675+M675+N675</f>
        <v>11439</v>
      </c>
      <c r="Q675" s="1" t="n">
        <f aca="false">IFERROR(VLOOKUP(A675,'[2]Pivot HorizontalMRP'!$A$4:$F$2689,6,0),0)</f>
        <v>370</v>
      </c>
      <c r="R675" s="1" t="n">
        <f aca="false">IFERROR(VLOOKUP(A675,'[2]Pivot HorizontalMRP'!$A$4:$G$2689,7,0),0)</f>
        <v>412</v>
      </c>
      <c r="S675" s="1" t="n">
        <f aca="false">IFERROR(VLOOKUP(A675,'[2]Pivot HorizontalMRP'!$A$4:$H$2689,8,0),0)</f>
        <v>423</v>
      </c>
      <c r="T675" s="1" t="n">
        <f aca="false">IFERROR(VLOOKUP(A675,'[2]Pivot HorizontalMRP'!$A$4:$I$2689,9,0),0)</f>
        <v>435</v>
      </c>
      <c r="U675" s="1" t="n">
        <f aca="false">IF(I675="delivery",O675-SUM(Q675+R675),IF(I675="PO",P675-SUM(Q675:R675)))</f>
        <v>10657</v>
      </c>
      <c r="V675" s="81" t="n">
        <v>0.66763</v>
      </c>
      <c r="W675" s="81"/>
      <c r="X675" s="81" t="n">
        <f aca="false">W675-V675</f>
        <v>-0.66763</v>
      </c>
      <c r="Y675" s="81"/>
      <c r="Z675" s="81"/>
      <c r="AA675" s="81"/>
      <c r="AB675" s="81"/>
      <c r="AC675" s="81"/>
      <c r="AD675" s="81"/>
      <c r="AE675" s="81"/>
      <c r="AF675" s="81"/>
      <c r="AG675" s="81"/>
      <c r="AH675" s="81"/>
      <c r="AI675" s="81"/>
      <c r="AJ675" s="81"/>
      <c r="AK675" s="81"/>
      <c r="AL675" s="81"/>
      <c r="AM675" s="81"/>
      <c r="AN675" s="81"/>
      <c r="AO675" s="81" t="str">
        <f aca="false">D675</f>
        <v>Arista</v>
      </c>
      <c r="AP675" s="1" t="s">
        <v>189</v>
      </c>
      <c r="AQ675" s="1"/>
      <c r="AR675" s="1"/>
      <c r="AS675" s="1"/>
      <c r="AT675" s="1"/>
      <c r="AU675" s="1"/>
      <c r="AV675" s="1"/>
      <c r="AW675" s="1"/>
      <c r="AX675" s="1"/>
      <c r="AY675" s="1"/>
      <c r="AZ675" s="1"/>
      <c r="BA675" s="1"/>
      <c r="BB675" s="1"/>
      <c r="BC675" s="1"/>
      <c r="BD675" s="1"/>
      <c r="BE675" s="1"/>
      <c r="BF675" s="1" t="s">
        <v>14668</v>
      </c>
      <c r="BG675" s="1" t="s">
        <v>183</v>
      </c>
      <c r="BH675" s="1"/>
      <c r="BI675" s="1"/>
    </row>
    <row r="676" customFormat="false" ht="12.75" hidden="false" customHeight="false" outlineLevel="0" collapsed="false">
      <c r="A676" s="1" t="s">
        <v>1738</v>
      </c>
      <c r="B676" s="1" t="s">
        <v>1739</v>
      </c>
      <c r="C676" s="1" t="s">
        <v>177</v>
      </c>
      <c r="D676" s="1" t="s">
        <v>82</v>
      </c>
      <c r="E676" s="1" t="s">
        <v>15205</v>
      </c>
      <c r="F676" s="1" t="s">
        <v>1741</v>
      </c>
      <c r="G676" s="1" t="n">
        <v>71</v>
      </c>
      <c r="H676" s="1" t="n">
        <v>1000</v>
      </c>
      <c r="I676" s="101" t="s">
        <v>188</v>
      </c>
      <c r="J676" s="1"/>
      <c r="K676" s="1" t="n">
        <f aca="false">IFERROR(VLOOKUP(A676,'[2]Pivot HorizontalMRP'!$A$4:$B$2689,2,0),0)</f>
        <v>0</v>
      </c>
      <c r="L676" s="1" t="n">
        <f aca="false">IFERROR(VLOOKUP(A676,'[2]Pivot HorizontalMRP'!$A$4:$C$2689,3,0),0)</f>
        <v>827</v>
      </c>
      <c r="M676" s="1" t="n">
        <f aca="false">IFERROR(VLOOKUP(A676,'[2]Pivot HorizontalMRP'!$A$4:$D$2689,0.4,0),0)</f>
        <v>0</v>
      </c>
      <c r="N676" s="1" t="n">
        <f aca="false">IFERROR(VLOOKUP(A676,'[2]Pivot HorizontalMRP'!$A$4:$E$2689,5,0),0)</f>
        <v>0</v>
      </c>
      <c r="O676" s="1" t="n">
        <f aca="false">K676+L676</f>
        <v>827</v>
      </c>
      <c r="P676" s="1" t="n">
        <f aca="false">K676+L676+M676+N676</f>
        <v>827</v>
      </c>
      <c r="Q676" s="1" t="n">
        <f aca="false">IFERROR(VLOOKUP(A676,'[2]Pivot HorizontalMRP'!$A$4:$F$2689,6,0),0)</f>
        <v>419</v>
      </c>
      <c r="R676" s="1" t="n">
        <f aca="false">IFERROR(VLOOKUP(A676,'[2]Pivot HorizontalMRP'!$A$4:$G$2689,7,0),0)</f>
        <v>359</v>
      </c>
      <c r="S676" s="1" t="n">
        <f aca="false">IFERROR(VLOOKUP(A676,'[2]Pivot HorizontalMRP'!$A$4:$H$2689,8,0),0)</f>
        <v>252</v>
      </c>
      <c r="T676" s="1" t="n">
        <f aca="false">IFERROR(VLOOKUP(A676,'[2]Pivot HorizontalMRP'!$A$4:$I$2689,9,0),0)</f>
        <v>363</v>
      </c>
      <c r="U676" s="1" t="n">
        <f aca="false">IF(I676="delivery",O676-SUM(Q676+R676),IF(I676="PO",P676-SUM(Q676:R676)))</f>
        <v>49</v>
      </c>
      <c r="V676" s="81" t="n">
        <v>2.5</v>
      </c>
      <c r="W676" s="81"/>
      <c r="X676" s="81" t="n">
        <f aca="false">W676-V676</f>
        <v>-2.5</v>
      </c>
      <c r="Y676" s="81"/>
      <c r="Z676" s="81"/>
      <c r="AA676" s="81" t="n">
        <v>1.895</v>
      </c>
      <c r="AB676" s="81"/>
      <c r="AC676" s="81"/>
      <c r="AD676" s="81"/>
      <c r="AE676" s="81"/>
      <c r="AF676" s="81"/>
      <c r="AG676" s="81"/>
      <c r="AH676" s="81"/>
      <c r="AI676" s="81"/>
      <c r="AJ676" s="81"/>
      <c r="AK676" s="81"/>
      <c r="AL676" s="81"/>
      <c r="AM676" s="81"/>
      <c r="AN676" s="81"/>
      <c r="AO676" s="81" t="str">
        <f aca="false">D676</f>
        <v>Arista</v>
      </c>
      <c r="AP676" s="1" t="s">
        <v>189</v>
      </c>
      <c r="AQ676" s="1"/>
      <c r="AR676" s="1"/>
      <c r="AS676" s="1"/>
      <c r="AT676" s="1"/>
      <c r="AU676" s="1"/>
      <c r="AV676" s="1"/>
      <c r="AW676" s="1"/>
      <c r="AX676" s="1"/>
      <c r="AY676" s="1"/>
      <c r="AZ676" s="1"/>
      <c r="BA676" s="1"/>
      <c r="BB676" s="1"/>
      <c r="BC676" s="1"/>
      <c r="BD676" s="1"/>
      <c r="BE676" s="1"/>
      <c r="BF676" s="1" t="s">
        <v>14668</v>
      </c>
      <c r="BG676" s="1" t="s">
        <v>183</v>
      </c>
      <c r="BH676" s="1"/>
      <c r="BI676" s="1"/>
    </row>
    <row r="677" customFormat="false" ht="12.75" hidden="false" customHeight="false" outlineLevel="0" collapsed="false">
      <c r="A677" s="1" t="s">
        <v>1742</v>
      </c>
      <c r="B677" s="1" t="s">
        <v>1743</v>
      </c>
      <c r="C677" s="1" t="s">
        <v>177</v>
      </c>
      <c r="D677" s="1" t="s">
        <v>82</v>
      </c>
      <c r="E677" s="1" t="s">
        <v>15206</v>
      </c>
      <c r="F677" s="1" t="s">
        <v>15207</v>
      </c>
      <c r="G677" s="1" t="n">
        <v>71</v>
      </c>
      <c r="H677" s="1" t="n">
        <v>500</v>
      </c>
      <c r="I677" s="101" t="s">
        <v>188</v>
      </c>
      <c r="J677" s="1"/>
      <c r="K677" s="1" t="n">
        <f aca="false">IFERROR(VLOOKUP(A677,'[2]Pivot HorizontalMRP'!$A$4:$B$2689,2,0),0)</f>
        <v>1661</v>
      </c>
      <c r="L677" s="1" t="n">
        <f aca="false">IFERROR(VLOOKUP(A677,'[2]Pivot HorizontalMRP'!$A$4:$C$2689,3,0),0)</f>
        <v>388</v>
      </c>
      <c r="M677" s="1" t="n">
        <f aca="false">IFERROR(VLOOKUP(A677,'[2]Pivot HorizontalMRP'!$A$4:$D$2689,0.4,0),0)</f>
        <v>0</v>
      </c>
      <c r="N677" s="1" t="n">
        <f aca="false">IFERROR(VLOOKUP(A677,'[2]Pivot HorizontalMRP'!$A$4:$E$2689,5,0),0)</f>
        <v>0</v>
      </c>
      <c r="O677" s="1" t="n">
        <f aca="false">K677+L677</f>
        <v>2049</v>
      </c>
      <c r="P677" s="1" t="n">
        <f aca="false">K677+L677+M677+N677</f>
        <v>2049</v>
      </c>
      <c r="Q677" s="1" t="n">
        <f aca="false">IFERROR(VLOOKUP(A677,'[2]Pivot HorizontalMRP'!$A$4:$F$2689,6,0),0)</f>
        <v>120</v>
      </c>
      <c r="R677" s="1" t="n">
        <f aca="false">IFERROR(VLOOKUP(A677,'[2]Pivot HorizontalMRP'!$A$4:$G$2689,7,0),0)</f>
        <v>15</v>
      </c>
      <c r="S677" s="1" t="n">
        <f aca="false">IFERROR(VLOOKUP(A677,'[2]Pivot HorizontalMRP'!$A$4:$H$2689,8,0),0)</f>
        <v>20</v>
      </c>
      <c r="T677" s="1" t="n">
        <f aca="false">IFERROR(VLOOKUP(A677,'[2]Pivot HorizontalMRP'!$A$4:$I$2689,9,0),0)</f>
        <v>30</v>
      </c>
      <c r="U677" s="1" t="n">
        <f aca="false">IF(I677="delivery",O677-SUM(Q677+R677),IF(I677="PO",P677-SUM(Q677:R677)))</f>
        <v>1914</v>
      </c>
      <c r="V677" s="81" t="n">
        <v>11.5</v>
      </c>
      <c r="W677" s="81"/>
      <c r="X677" s="81" t="n">
        <f aca="false">W677-V677</f>
        <v>-11.5</v>
      </c>
      <c r="Y677" s="81"/>
      <c r="Z677" s="81"/>
      <c r="AA677" s="81"/>
      <c r="AB677" s="81"/>
      <c r="AC677" s="81"/>
      <c r="AD677" s="81"/>
      <c r="AE677" s="81"/>
      <c r="AF677" s="81"/>
      <c r="AG677" s="81"/>
      <c r="AH677" s="81"/>
      <c r="AI677" s="81"/>
      <c r="AJ677" s="81"/>
      <c r="AK677" s="81"/>
      <c r="AL677" s="81"/>
      <c r="AM677" s="81"/>
      <c r="AN677" s="81"/>
      <c r="AO677" s="81" t="str">
        <f aca="false">D677</f>
        <v>Arista</v>
      </c>
      <c r="AP677" s="1" t="s">
        <v>189</v>
      </c>
      <c r="AQ677" s="1"/>
      <c r="AR677" s="1"/>
      <c r="AS677" s="1"/>
      <c r="AT677" s="1"/>
      <c r="AU677" s="1"/>
      <c r="AV677" s="1"/>
      <c r="AW677" s="1"/>
      <c r="AX677" s="1"/>
      <c r="AY677" s="1"/>
      <c r="AZ677" s="1"/>
      <c r="BA677" s="1"/>
      <c r="BB677" s="1"/>
      <c r="BC677" s="1"/>
      <c r="BD677" s="1"/>
      <c r="BE677" s="1"/>
      <c r="BF677" s="1" t="s">
        <v>14668</v>
      </c>
      <c r="BG677" s="1" t="s">
        <v>183</v>
      </c>
      <c r="BH677" s="1"/>
      <c r="BI677" s="1"/>
    </row>
    <row r="678" customFormat="false" ht="12.75" hidden="false" customHeight="false" outlineLevel="0" collapsed="false">
      <c r="A678" s="1" t="s">
        <v>1746</v>
      </c>
      <c r="B678" s="1" t="s">
        <v>1747</v>
      </c>
      <c r="C678" s="1" t="s">
        <v>177</v>
      </c>
      <c r="D678" s="1" t="s">
        <v>82</v>
      </c>
      <c r="E678" s="1" t="s">
        <v>1748</v>
      </c>
      <c r="F678" s="1" t="s">
        <v>1749</v>
      </c>
      <c r="G678" s="1" t="n">
        <v>71</v>
      </c>
      <c r="H678" s="1" t="n">
        <v>1000</v>
      </c>
      <c r="I678" s="101" t="s">
        <v>188</v>
      </c>
      <c r="J678" s="1"/>
      <c r="K678" s="1" t="n">
        <f aca="false">IFERROR(VLOOKUP(A678,'[2]Pivot HorizontalMRP'!$A$4:$B$2689,2,0),0)</f>
        <v>0</v>
      </c>
      <c r="L678" s="1" t="n">
        <f aca="false">IFERROR(VLOOKUP(A678,'[2]Pivot HorizontalMRP'!$A$4:$C$2689,3,0),0)</f>
        <v>4408</v>
      </c>
      <c r="M678" s="1" t="n">
        <f aca="false">IFERROR(VLOOKUP(A678,'[2]Pivot HorizontalMRP'!$A$4:$D$2689,0.4,0),0)</f>
        <v>0</v>
      </c>
      <c r="N678" s="1" t="n">
        <f aca="false">IFERROR(VLOOKUP(A678,'[2]Pivot HorizontalMRP'!$A$4:$E$2689,5,0),0)</f>
        <v>0</v>
      </c>
      <c r="O678" s="1" t="n">
        <f aca="false">K678+L678</f>
        <v>4408</v>
      </c>
      <c r="P678" s="1" t="n">
        <f aca="false">K678+L678+M678+N678</f>
        <v>4408</v>
      </c>
      <c r="Q678" s="1" t="n">
        <f aca="false">IFERROR(VLOOKUP(A678,'[2]Pivot HorizontalMRP'!$A$4:$F$2689,6,0),0)</f>
        <v>4200</v>
      </c>
      <c r="R678" s="1" t="n">
        <f aca="false">IFERROR(VLOOKUP(A678,'[2]Pivot HorizontalMRP'!$A$4:$G$2689,7,0),0)</f>
        <v>2568</v>
      </c>
      <c r="S678" s="1" t="n">
        <f aca="false">IFERROR(VLOOKUP(A678,'[2]Pivot HorizontalMRP'!$A$4:$H$2689,8,0),0)</f>
        <v>1848</v>
      </c>
      <c r="T678" s="1" t="n">
        <f aca="false">IFERROR(VLOOKUP(A678,'[2]Pivot HorizontalMRP'!$A$4:$I$2689,9,0),0)</f>
        <v>2772</v>
      </c>
      <c r="U678" s="1" t="n">
        <f aca="false">IF(I678="delivery",O678-SUM(Q678+R678),IF(I678="PO",P678-SUM(Q678:R678)))</f>
        <v>-2360</v>
      </c>
      <c r="V678" s="81" t="n">
        <v>2.14</v>
      </c>
      <c r="W678" s="81"/>
      <c r="X678" s="81" t="n">
        <f aca="false">W678-V678</f>
        <v>-2.14</v>
      </c>
      <c r="Y678" s="81"/>
      <c r="Z678" s="81"/>
      <c r="AA678" s="81" t="n">
        <v>2.14</v>
      </c>
      <c r="AB678" s="81"/>
      <c r="AC678" s="81"/>
      <c r="AD678" s="81"/>
      <c r="AE678" s="81"/>
      <c r="AF678" s="81"/>
      <c r="AG678" s="81"/>
      <c r="AH678" s="81"/>
      <c r="AI678" s="81"/>
      <c r="AJ678" s="81"/>
      <c r="AK678" s="81"/>
      <c r="AL678" s="81"/>
      <c r="AM678" s="81"/>
      <c r="AN678" s="81"/>
      <c r="AO678" s="81" t="str">
        <f aca="false">D678</f>
        <v>Arista</v>
      </c>
      <c r="AP678" s="1" t="s">
        <v>189</v>
      </c>
      <c r="AQ678" s="1"/>
      <c r="AR678" s="1"/>
      <c r="AS678" s="1"/>
      <c r="AT678" s="1"/>
      <c r="AU678" s="1"/>
      <c r="AV678" s="1"/>
      <c r="AW678" s="1"/>
      <c r="AX678" s="1"/>
      <c r="AY678" s="1"/>
      <c r="AZ678" s="1"/>
      <c r="BA678" s="1"/>
      <c r="BB678" s="1"/>
      <c r="BC678" s="1"/>
      <c r="BD678" s="1"/>
      <c r="BE678" s="1"/>
      <c r="BF678" s="1" t="s">
        <v>14668</v>
      </c>
      <c r="BG678" s="1" t="s">
        <v>183</v>
      </c>
      <c r="BH678" s="1"/>
      <c r="BI678" s="1"/>
    </row>
    <row r="679" customFormat="false" ht="12.75" hidden="false" customHeight="false" outlineLevel="0" collapsed="false">
      <c r="A679" s="1" t="s">
        <v>1750</v>
      </c>
      <c r="B679" s="1" t="s">
        <v>1751</v>
      </c>
      <c r="C679" s="1" t="s">
        <v>177</v>
      </c>
      <c r="D679" s="1" t="s">
        <v>82</v>
      </c>
      <c r="E679" s="1" t="s">
        <v>1752</v>
      </c>
      <c r="F679" s="1" t="s">
        <v>1753</v>
      </c>
      <c r="G679" s="1" t="n">
        <v>71</v>
      </c>
      <c r="H679" s="1" t="n">
        <v>500</v>
      </c>
      <c r="I679" s="101" t="s">
        <v>188</v>
      </c>
      <c r="J679" s="1"/>
      <c r="K679" s="1" t="n">
        <f aca="false">IFERROR(VLOOKUP(A679,'[2]Pivot HorizontalMRP'!$A$4:$B$2689,2,0),0)</f>
        <v>0</v>
      </c>
      <c r="L679" s="1" t="n">
        <f aca="false">IFERROR(VLOOKUP(A679,'[2]Pivot HorizontalMRP'!$A$4:$C$2689,3,0),0)</f>
        <v>627</v>
      </c>
      <c r="M679" s="1" t="n">
        <f aca="false">IFERROR(VLOOKUP(A679,'[2]Pivot HorizontalMRP'!$A$4:$D$2689,0.4,0),0)</f>
        <v>0</v>
      </c>
      <c r="N679" s="1" t="n">
        <f aca="false">IFERROR(VLOOKUP(A679,'[2]Pivot HorizontalMRP'!$A$4:$E$2689,5,0),0)</f>
        <v>500</v>
      </c>
      <c r="O679" s="1" t="n">
        <f aca="false">K679+L679</f>
        <v>627</v>
      </c>
      <c r="P679" s="1" t="n">
        <f aca="false">K679+L679+M679+N679</f>
        <v>1127</v>
      </c>
      <c r="Q679" s="1" t="n">
        <f aca="false">IFERROR(VLOOKUP(A679,'[2]Pivot HorizontalMRP'!$A$4:$F$2689,6,0),0)</f>
        <v>290</v>
      </c>
      <c r="R679" s="1" t="n">
        <f aca="false">IFERROR(VLOOKUP(A679,'[2]Pivot HorizontalMRP'!$A$4:$G$2689,7,0),0)</f>
        <v>30</v>
      </c>
      <c r="S679" s="1" t="n">
        <f aca="false">IFERROR(VLOOKUP(A679,'[2]Pivot HorizontalMRP'!$A$4:$H$2689,8,0),0)</f>
        <v>40</v>
      </c>
      <c r="T679" s="1" t="n">
        <f aca="false">IFERROR(VLOOKUP(A679,'[2]Pivot HorizontalMRP'!$A$4:$I$2689,9,0),0)</f>
        <v>60</v>
      </c>
      <c r="U679" s="1" t="n">
        <f aca="false">IF(I679="delivery",O679-SUM(Q679+R679),IF(I679="PO",P679-SUM(Q679:R679)))</f>
        <v>807</v>
      </c>
      <c r="V679" s="81" t="n">
        <v>21.53</v>
      </c>
      <c r="W679" s="81"/>
      <c r="X679" s="81" t="n">
        <f aca="false">W679-V679</f>
        <v>-21.53</v>
      </c>
      <c r="Y679" s="81"/>
      <c r="Z679" s="81"/>
      <c r="AA679" s="81"/>
      <c r="AB679" s="81"/>
      <c r="AC679" s="81"/>
      <c r="AD679" s="81"/>
      <c r="AE679" s="81"/>
      <c r="AF679" s="81"/>
      <c r="AG679" s="81"/>
      <c r="AH679" s="81"/>
      <c r="AI679" s="81"/>
      <c r="AJ679" s="81"/>
      <c r="AK679" s="81"/>
      <c r="AL679" s="81"/>
      <c r="AM679" s="81"/>
      <c r="AN679" s="81"/>
      <c r="AO679" s="81" t="str">
        <f aca="false">D679</f>
        <v>Arista</v>
      </c>
      <c r="AP679" s="1" t="s">
        <v>189</v>
      </c>
      <c r="AQ679" s="1"/>
      <c r="AR679" s="1"/>
      <c r="AS679" s="1"/>
      <c r="AT679" s="1"/>
      <c r="AU679" s="1"/>
      <c r="AV679" s="1"/>
      <c r="AW679" s="1"/>
      <c r="AX679" s="1"/>
      <c r="AY679" s="1"/>
      <c r="AZ679" s="1"/>
      <c r="BA679" s="1"/>
      <c r="BB679" s="1"/>
      <c r="BC679" s="1"/>
      <c r="BD679" s="1"/>
      <c r="BE679" s="1"/>
      <c r="BF679" s="1" t="s">
        <v>14668</v>
      </c>
      <c r="BG679" s="1" t="s">
        <v>183</v>
      </c>
      <c r="BH679" s="1"/>
      <c r="BI679" s="1"/>
    </row>
    <row r="680" customFormat="false" ht="12.75" hidden="false" customHeight="false" outlineLevel="0" collapsed="false">
      <c r="A680" s="1" t="s">
        <v>1754</v>
      </c>
      <c r="B680" s="1" t="s">
        <v>1755</v>
      </c>
      <c r="C680" s="1" t="s">
        <v>177</v>
      </c>
      <c r="D680" s="1" t="s">
        <v>82</v>
      </c>
      <c r="E680" s="1" t="s">
        <v>15208</v>
      </c>
      <c r="F680" s="1" t="s">
        <v>1757</v>
      </c>
      <c r="G680" s="1" t="n">
        <v>71</v>
      </c>
      <c r="H680" s="1" t="n">
        <v>5000</v>
      </c>
      <c r="I680" s="101" t="s">
        <v>188</v>
      </c>
      <c r="J680" s="1"/>
      <c r="K680" s="1" t="n">
        <f aca="false">IFERROR(VLOOKUP(A680,'[2]Pivot HorizontalMRP'!$A$4:$B$2689,2,0),0)</f>
        <v>3434</v>
      </c>
      <c r="L680" s="1" t="n">
        <f aca="false">IFERROR(VLOOKUP(A680,'[2]Pivot HorizontalMRP'!$A$4:$C$2689,3,0),0)</f>
        <v>974</v>
      </c>
      <c r="M680" s="1" t="n">
        <f aca="false">IFERROR(VLOOKUP(A680,'[2]Pivot HorizontalMRP'!$A$4:$D$2689,0.4,0),0)</f>
        <v>0</v>
      </c>
      <c r="N680" s="1" t="n">
        <f aca="false">IFERROR(VLOOKUP(A680,'[2]Pivot HorizontalMRP'!$A$4:$E$2689,5,0),0)</f>
        <v>0</v>
      </c>
      <c r="O680" s="1" t="n">
        <f aca="false">K680+L680</f>
        <v>4408</v>
      </c>
      <c r="P680" s="1" t="n">
        <f aca="false">K680+L680+M680+N680</f>
        <v>4408</v>
      </c>
      <c r="Q680" s="1" t="n">
        <f aca="false">IFERROR(VLOOKUP(A680,'[2]Pivot HorizontalMRP'!$A$4:$F$2689,6,0),0)</f>
        <v>3272</v>
      </c>
      <c r="R680" s="1" t="n">
        <f aca="false">IFERROR(VLOOKUP(A680,'[2]Pivot HorizontalMRP'!$A$4:$G$2689,7,0),0)</f>
        <v>2108</v>
      </c>
      <c r="S680" s="1" t="n">
        <f aca="false">IFERROR(VLOOKUP(A680,'[2]Pivot HorizontalMRP'!$A$4:$H$2689,8,0),0)</f>
        <v>1409</v>
      </c>
      <c r="T680" s="1" t="n">
        <f aca="false">IFERROR(VLOOKUP(A680,'[2]Pivot HorizontalMRP'!$A$4:$I$2689,9,0),0)</f>
        <v>1160</v>
      </c>
      <c r="U680" s="1" t="n">
        <f aca="false">IF(I680="delivery",O680-SUM(Q680+R680),IF(I680="PO",P680-SUM(Q680:R680)))</f>
        <v>-972</v>
      </c>
      <c r="V680" s="81" t="n">
        <v>4.64</v>
      </c>
      <c r="W680" s="81"/>
      <c r="X680" s="81" t="n">
        <f aca="false">W680-V680</f>
        <v>-4.64</v>
      </c>
      <c r="Y680" s="81"/>
      <c r="Z680" s="81"/>
      <c r="AA680" s="81" t="n">
        <v>4.64</v>
      </c>
      <c r="AB680" s="81"/>
      <c r="AC680" s="81"/>
      <c r="AD680" s="81"/>
      <c r="AE680" s="81"/>
      <c r="AF680" s="81"/>
      <c r="AG680" s="81"/>
      <c r="AH680" s="81"/>
      <c r="AI680" s="81"/>
      <c r="AJ680" s="81"/>
      <c r="AK680" s="81"/>
      <c r="AL680" s="81"/>
      <c r="AM680" s="81"/>
      <c r="AN680" s="81"/>
      <c r="AO680" s="81" t="str">
        <f aca="false">D680</f>
        <v>Arista</v>
      </c>
      <c r="AP680" s="1" t="s">
        <v>189</v>
      </c>
      <c r="AQ680" s="1"/>
      <c r="AR680" s="1"/>
      <c r="AS680" s="1"/>
      <c r="AT680" s="1"/>
      <c r="AU680" s="1"/>
      <c r="AV680" s="1"/>
      <c r="AW680" s="1"/>
      <c r="AX680" s="1"/>
      <c r="AY680" s="1"/>
      <c r="AZ680" s="1"/>
      <c r="BA680" s="1"/>
      <c r="BB680" s="1"/>
      <c r="BC680" s="1"/>
      <c r="BD680" s="1"/>
      <c r="BE680" s="1"/>
      <c r="BF680" s="1" t="s">
        <v>14668</v>
      </c>
      <c r="BG680" s="1" t="s">
        <v>183</v>
      </c>
      <c r="BH680" s="1"/>
      <c r="BI680" s="1"/>
    </row>
    <row r="681" customFormat="false" ht="12.75" hidden="false" customHeight="false" outlineLevel="0" collapsed="false">
      <c r="A681" s="1" t="s">
        <v>1758</v>
      </c>
      <c r="B681" s="1" t="s">
        <v>1759</v>
      </c>
      <c r="C681" s="1" t="s">
        <v>177</v>
      </c>
      <c r="D681" s="1" t="s">
        <v>82</v>
      </c>
      <c r="E681" s="1" t="s">
        <v>1760</v>
      </c>
      <c r="F681" s="1" t="s">
        <v>15209</v>
      </c>
      <c r="G681" s="1" t="n">
        <v>71</v>
      </c>
      <c r="H681" s="1" t="n">
        <v>250</v>
      </c>
      <c r="I681" s="101" t="s">
        <v>188</v>
      </c>
      <c r="J681" s="1"/>
      <c r="K681" s="1" t="n">
        <f aca="false">IFERROR(VLOOKUP(A681,'[2]Pivot HorizontalMRP'!$A$4:$B$2689,2,0),0)</f>
        <v>719</v>
      </c>
      <c r="L681" s="1" t="n">
        <f aca="false">IFERROR(VLOOKUP(A681,'[2]Pivot HorizontalMRP'!$A$4:$C$2689,3,0),0)</f>
        <v>290</v>
      </c>
      <c r="M681" s="1" t="n">
        <f aca="false">IFERROR(VLOOKUP(A681,'[2]Pivot HorizontalMRP'!$A$4:$D$2689,0.4,0),0)</f>
        <v>0</v>
      </c>
      <c r="N681" s="1" t="n">
        <f aca="false">IFERROR(VLOOKUP(A681,'[2]Pivot HorizontalMRP'!$A$4:$E$2689,5,0),0)</f>
        <v>0</v>
      </c>
      <c r="O681" s="1" t="n">
        <f aca="false">K681+L681</f>
        <v>1009</v>
      </c>
      <c r="P681" s="1" t="n">
        <f aca="false">K681+L681+M681+N681</f>
        <v>1009</v>
      </c>
      <c r="Q681" s="1" t="n">
        <f aca="false">IFERROR(VLOOKUP(A681,'[2]Pivot HorizontalMRP'!$A$4:$F$2689,6,0),0)</f>
        <v>104</v>
      </c>
      <c r="R681" s="1" t="n">
        <f aca="false">IFERROR(VLOOKUP(A681,'[2]Pivot HorizontalMRP'!$A$4:$G$2689,7,0),0)</f>
        <v>0</v>
      </c>
      <c r="S681" s="1" t="n">
        <f aca="false">IFERROR(VLOOKUP(A681,'[2]Pivot HorizontalMRP'!$A$4:$H$2689,8,0),0)</f>
        <v>0</v>
      </c>
      <c r="T681" s="1" t="n">
        <f aca="false">IFERROR(VLOOKUP(A681,'[2]Pivot HorizontalMRP'!$A$4:$I$2689,9,0),0)</f>
        <v>0</v>
      </c>
      <c r="U681" s="1" t="n">
        <f aca="false">IF(I681="delivery",O681-SUM(Q681+R681),IF(I681="PO",P681-SUM(Q681:R681)))</f>
        <v>905</v>
      </c>
      <c r="V681" s="81" t="n">
        <v>14.55</v>
      </c>
      <c r="W681" s="81"/>
      <c r="X681" s="81" t="n">
        <f aca="false">W681-V681</f>
        <v>-14.55</v>
      </c>
      <c r="Y681" s="81"/>
      <c r="Z681" s="81"/>
      <c r="AA681" s="81" t="n">
        <v>14.55</v>
      </c>
      <c r="AB681" s="81"/>
      <c r="AC681" s="81"/>
      <c r="AD681" s="81"/>
      <c r="AE681" s="81"/>
      <c r="AF681" s="81"/>
      <c r="AG681" s="81"/>
      <c r="AH681" s="81"/>
      <c r="AI681" s="81"/>
      <c r="AJ681" s="81"/>
      <c r="AK681" s="81"/>
      <c r="AL681" s="81"/>
      <c r="AM681" s="81"/>
      <c r="AN681" s="81"/>
      <c r="AO681" s="81" t="str">
        <f aca="false">D681</f>
        <v>Arista</v>
      </c>
      <c r="AP681" s="1" t="s">
        <v>189</v>
      </c>
      <c r="AQ681" s="1"/>
      <c r="AR681" s="1"/>
      <c r="AS681" s="1"/>
      <c r="AT681" s="1"/>
      <c r="AU681" s="1"/>
      <c r="AV681" s="1"/>
      <c r="AW681" s="1"/>
      <c r="AX681" s="1"/>
      <c r="AY681" s="1"/>
      <c r="AZ681" s="1"/>
      <c r="BA681" s="1"/>
      <c r="BB681" s="1"/>
      <c r="BC681" s="1"/>
      <c r="BD681" s="1"/>
      <c r="BE681" s="1"/>
      <c r="BF681" s="1" t="s">
        <v>14668</v>
      </c>
      <c r="BG681" s="1" t="s">
        <v>183</v>
      </c>
      <c r="BH681" s="1"/>
      <c r="BI681" s="1"/>
    </row>
    <row r="682" customFormat="false" ht="12.75" hidden="false" customHeight="false" outlineLevel="0" collapsed="false">
      <c r="A682" s="1" t="s">
        <v>6314</v>
      </c>
      <c r="B682" s="1" t="s">
        <v>6315</v>
      </c>
      <c r="C682" s="1" t="s">
        <v>177</v>
      </c>
      <c r="D682" s="1" t="s">
        <v>82</v>
      </c>
      <c r="E682" s="1" t="s">
        <v>6316</v>
      </c>
      <c r="F682" s="1" t="s">
        <v>6317</v>
      </c>
      <c r="G682" s="1" t="n">
        <v>55</v>
      </c>
      <c r="H682" s="1" t="n">
        <v>1</v>
      </c>
      <c r="I682" s="101" t="s">
        <v>188</v>
      </c>
      <c r="J682" s="1"/>
      <c r="K682" s="1" t="n">
        <f aca="false">IFERROR(VLOOKUP(A682,'[2]Pivot HorizontalMRP'!$A$4:$B$2689,2,0),0)</f>
        <v>0</v>
      </c>
      <c r="L682" s="1" t="n">
        <f aca="false">IFERROR(VLOOKUP(A682,'[2]Pivot HorizontalMRP'!$A$4:$C$2689,3,0),0)</f>
        <v>2</v>
      </c>
      <c r="M682" s="1" t="n">
        <f aca="false">IFERROR(VLOOKUP(A682,'[2]Pivot HorizontalMRP'!$A$4:$D$2689,0.4,0),0)</f>
        <v>0</v>
      </c>
      <c r="N682" s="1" t="n">
        <f aca="false">IFERROR(VLOOKUP(A682,'[2]Pivot HorizontalMRP'!$A$4:$E$2689,5,0),0)</f>
        <v>0</v>
      </c>
      <c r="O682" s="1" t="n">
        <f aca="false">K682+L682</f>
        <v>2</v>
      </c>
      <c r="P682" s="1" t="n">
        <f aca="false">K682+L682+M682+N682</f>
        <v>2</v>
      </c>
      <c r="Q682" s="1" t="n">
        <f aca="false">IFERROR(VLOOKUP(A682,'[2]Pivot HorizontalMRP'!$A$4:$F$2689,6,0),0)</f>
        <v>5</v>
      </c>
      <c r="R682" s="1" t="n">
        <f aca="false">IFERROR(VLOOKUP(A682,'[2]Pivot HorizontalMRP'!$A$4:$G$2689,7,0),0)</f>
        <v>0</v>
      </c>
      <c r="S682" s="1" t="n">
        <f aca="false">IFERROR(VLOOKUP(A682,'[2]Pivot HorizontalMRP'!$A$4:$H$2689,8,0),0)</f>
        <v>0</v>
      </c>
      <c r="T682" s="1" t="n">
        <f aca="false">IFERROR(VLOOKUP(A682,'[2]Pivot HorizontalMRP'!$A$4:$I$2689,9,0),0)</f>
        <v>0</v>
      </c>
      <c r="U682" s="1" t="n">
        <f aca="false">IF(I682="delivery",O682-SUM(Q682+R682),IF(I682="PO",P682-SUM(Q682:R682)))</f>
        <v>-3</v>
      </c>
      <c r="V682" s="81" t="n">
        <v>12.5</v>
      </c>
      <c r="W682" s="81"/>
      <c r="X682" s="81" t="n">
        <f aca="false">W682-V682</f>
        <v>-12.5</v>
      </c>
      <c r="Y682" s="81"/>
      <c r="Z682" s="81"/>
      <c r="AA682" s="81" t="n">
        <v>12.5</v>
      </c>
      <c r="AB682" s="81"/>
      <c r="AC682" s="81"/>
      <c r="AD682" s="81"/>
      <c r="AE682" s="81"/>
      <c r="AF682" s="81"/>
      <c r="AG682" s="81"/>
      <c r="AH682" s="81"/>
      <c r="AI682" s="81"/>
      <c r="AJ682" s="81"/>
      <c r="AK682" s="81"/>
      <c r="AL682" s="81"/>
      <c r="AM682" s="81"/>
      <c r="AN682" s="81"/>
      <c r="AO682" s="81" t="str">
        <f aca="false">D682</f>
        <v>Arista</v>
      </c>
      <c r="AP682" s="1" t="s">
        <v>189</v>
      </c>
      <c r="AQ682" s="1"/>
      <c r="AR682" s="1"/>
      <c r="AS682" s="1"/>
      <c r="AT682" s="1"/>
      <c r="AU682" s="1"/>
      <c r="AV682" s="1"/>
      <c r="AW682" s="1"/>
      <c r="AX682" s="1"/>
      <c r="AY682" s="1"/>
      <c r="AZ682" s="1"/>
      <c r="BA682" s="1"/>
      <c r="BB682" s="1"/>
      <c r="BC682" s="1"/>
      <c r="BD682" s="1"/>
      <c r="BE682" s="1"/>
      <c r="BF682" s="1" t="s">
        <v>14668</v>
      </c>
      <c r="BG682" s="1" t="s">
        <v>183</v>
      </c>
      <c r="BH682" s="1"/>
      <c r="BI682" s="1"/>
    </row>
    <row r="683" customFormat="false" ht="12.75" hidden="false" customHeight="false" outlineLevel="0" collapsed="false">
      <c r="A683" s="1" t="s">
        <v>1762</v>
      </c>
      <c r="B683" s="1" t="s">
        <v>1763</v>
      </c>
      <c r="C683" s="1" t="s">
        <v>177</v>
      </c>
      <c r="D683" s="1" t="s">
        <v>82</v>
      </c>
      <c r="E683" s="1" t="s">
        <v>15210</v>
      </c>
      <c r="F683" s="1" t="s">
        <v>1765</v>
      </c>
      <c r="G683" s="1" t="n">
        <v>71</v>
      </c>
      <c r="H683" s="1" t="n">
        <v>5000</v>
      </c>
      <c r="I683" s="101" t="s">
        <v>188</v>
      </c>
      <c r="J683" s="1"/>
      <c r="K683" s="1" t="n">
        <f aca="false">IFERROR(VLOOKUP(A683,'[2]Pivot HorizontalMRP'!$A$4:$B$2689,2,0),0)</f>
        <v>16397</v>
      </c>
      <c r="L683" s="1" t="n">
        <f aca="false">IFERROR(VLOOKUP(A683,'[2]Pivot HorizontalMRP'!$A$4:$C$2689,3,0),0)</f>
        <v>1308</v>
      </c>
      <c r="M683" s="1" t="n">
        <f aca="false">IFERROR(VLOOKUP(A683,'[2]Pivot HorizontalMRP'!$A$4:$D$2689,0.4,0),0)</f>
        <v>0</v>
      </c>
      <c r="N683" s="1" t="n">
        <f aca="false">IFERROR(VLOOKUP(A683,'[2]Pivot HorizontalMRP'!$A$4:$E$2689,5,0),0)</f>
        <v>0</v>
      </c>
      <c r="O683" s="1" t="n">
        <f aca="false">K683+L683</f>
        <v>17705</v>
      </c>
      <c r="P683" s="1" t="n">
        <f aca="false">K683+L683+M683+N683</f>
        <v>17705</v>
      </c>
      <c r="Q683" s="1" t="n">
        <f aca="false">IFERROR(VLOOKUP(A683,'[2]Pivot HorizontalMRP'!$A$4:$F$2689,6,0),0)</f>
        <v>370</v>
      </c>
      <c r="R683" s="1" t="n">
        <f aca="false">IFERROR(VLOOKUP(A683,'[2]Pivot HorizontalMRP'!$A$4:$G$2689,7,0),0)</f>
        <v>412</v>
      </c>
      <c r="S683" s="1" t="n">
        <f aca="false">IFERROR(VLOOKUP(A683,'[2]Pivot HorizontalMRP'!$A$4:$H$2689,8,0),0)</f>
        <v>423</v>
      </c>
      <c r="T683" s="1" t="n">
        <f aca="false">IFERROR(VLOOKUP(A683,'[2]Pivot HorizontalMRP'!$A$4:$I$2689,9,0),0)</f>
        <v>435</v>
      </c>
      <c r="U683" s="1" t="n">
        <f aca="false">IF(I683="delivery",O683-SUM(Q683+R683),IF(I683="PO",P683-SUM(Q683:R683)))</f>
        <v>16923</v>
      </c>
      <c r="V683" s="81" t="n">
        <v>1.37</v>
      </c>
      <c r="W683" s="81"/>
      <c r="X683" s="81" t="n">
        <f aca="false">W683-V683</f>
        <v>-1.37</v>
      </c>
      <c r="Y683" s="81"/>
      <c r="Z683" s="81"/>
      <c r="AA683" s="81"/>
      <c r="AB683" s="81"/>
      <c r="AC683" s="81"/>
      <c r="AD683" s="81"/>
      <c r="AE683" s="81"/>
      <c r="AF683" s="81"/>
      <c r="AG683" s="81"/>
      <c r="AH683" s="81"/>
      <c r="AI683" s="81"/>
      <c r="AJ683" s="81"/>
      <c r="AK683" s="81"/>
      <c r="AL683" s="81"/>
      <c r="AM683" s="81"/>
      <c r="AN683" s="81"/>
      <c r="AO683" s="81" t="str">
        <f aca="false">D683</f>
        <v>Arista</v>
      </c>
      <c r="AP683" s="1" t="s">
        <v>189</v>
      </c>
      <c r="AQ683" s="1"/>
      <c r="AR683" s="1"/>
      <c r="AS683" s="1"/>
      <c r="AT683" s="1"/>
      <c r="AU683" s="1"/>
      <c r="AV683" s="1"/>
      <c r="AW683" s="1"/>
      <c r="AX683" s="1"/>
      <c r="AY683" s="1"/>
      <c r="AZ683" s="1"/>
      <c r="BA683" s="1"/>
      <c r="BB683" s="1"/>
      <c r="BC683" s="1"/>
      <c r="BD683" s="1"/>
      <c r="BE683" s="1"/>
      <c r="BF683" s="1" t="s">
        <v>14668</v>
      </c>
      <c r="BG683" s="1" t="s">
        <v>183</v>
      </c>
      <c r="BH683" s="1"/>
      <c r="BI683" s="1"/>
    </row>
    <row r="684" customFormat="false" ht="12.75" hidden="false" customHeight="false" outlineLevel="0" collapsed="false">
      <c r="A684" s="1" t="s">
        <v>1766</v>
      </c>
      <c r="B684" s="1" t="s">
        <v>1767</v>
      </c>
      <c r="C684" s="1" t="s">
        <v>177</v>
      </c>
      <c r="D684" s="1" t="s">
        <v>82</v>
      </c>
      <c r="E684" s="1" t="s">
        <v>1768</v>
      </c>
      <c r="F684" s="1" t="s">
        <v>1769</v>
      </c>
      <c r="G684" s="1" t="n">
        <v>71</v>
      </c>
      <c r="H684" s="1" t="n">
        <v>1000</v>
      </c>
      <c r="I684" s="101" t="s">
        <v>188</v>
      </c>
      <c r="J684" s="1"/>
      <c r="K684" s="1" t="n">
        <f aca="false">IFERROR(VLOOKUP(A684,'[2]Pivot HorizontalMRP'!$A$4:$B$2689,2,0),0)</f>
        <v>0</v>
      </c>
      <c r="L684" s="1" t="n">
        <f aca="false">IFERROR(VLOOKUP(A684,'[2]Pivot HorizontalMRP'!$A$4:$C$2689,3,0),0)</f>
        <v>4266</v>
      </c>
      <c r="M684" s="1" t="n">
        <f aca="false">IFERROR(VLOOKUP(A684,'[2]Pivot HorizontalMRP'!$A$4:$D$2689,0.4,0),0)</f>
        <v>0</v>
      </c>
      <c r="N684" s="1" t="n">
        <f aca="false">IFERROR(VLOOKUP(A684,'[2]Pivot HorizontalMRP'!$A$4:$E$2689,5,0),0)</f>
        <v>3480</v>
      </c>
      <c r="O684" s="1" t="n">
        <f aca="false">K684+L684</f>
        <v>4266</v>
      </c>
      <c r="P684" s="1" t="n">
        <f aca="false">K684+L684+M684+N684</f>
        <v>7746</v>
      </c>
      <c r="Q684" s="1" t="n">
        <f aca="false">IFERROR(VLOOKUP(A684,'[2]Pivot HorizontalMRP'!$A$4:$F$2689,6,0),0)</f>
        <v>7521</v>
      </c>
      <c r="R684" s="1" t="n">
        <f aca="false">IFERROR(VLOOKUP(A684,'[2]Pivot HorizontalMRP'!$A$4:$G$2689,7,0),0)</f>
        <v>4044</v>
      </c>
      <c r="S684" s="1" t="n">
        <f aca="false">IFERROR(VLOOKUP(A684,'[2]Pivot HorizontalMRP'!$A$4:$H$2689,8,0),0)</f>
        <v>3988</v>
      </c>
      <c r="T684" s="1" t="n">
        <f aca="false">IFERROR(VLOOKUP(A684,'[2]Pivot HorizontalMRP'!$A$4:$I$2689,9,0),0)</f>
        <v>4028</v>
      </c>
      <c r="U684" s="1" t="n">
        <f aca="false">IF(I684="delivery",O684-SUM(Q684+R684),IF(I684="PO",P684-SUM(Q684:R684)))</f>
        <v>-3819</v>
      </c>
      <c r="V684" s="81" t="n">
        <v>12.59</v>
      </c>
      <c r="W684" s="81"/>
      <c r="X684" s="81" t="n">
        <f aca="false">W684-V684</f>
        <v>-12.59</v>
      </c>
      <c r="Y684" s="81"/>
      <c r="Z684" s="81"/>
      <c r="AA684" s="81" t="n">
        <v>12.59</v>
      </c>
      <c r="AB684" s="81"/>
      <c r="AC684" s="81"/>
      <c r="AD684" s="81"/>
      <c r="AE684" s="81"/>
      <c r="AF684" s="81"/>
      <c r="AG684" s="81"/>
      <c r="AH684" s="81"/>
      <c r="AI684" s="81"/>
      <c r="AJ684" s="81"/>
      <c r="AK684" s="81"/>
      <c r="AL684" s="81"/>
      <c r="AM684" s="81"/>
      <c r="AN684" s="81"/>
      <c r="AO684" s="81" t="str">
        <f aca="false">D684</f>
        <v>Arista</v>
      </c>
      <c r="AP684" s="1" t="s">
        <v>189</v>
      </c>
      <c r="AQ684" s="1"/>
      <c r="AR684" s="1"/>
      <c r="AS684" s="1"/>
      <c r="AT684" s="1"/>
      <c r="AU684" s="1"/>
      <c r="AV684" s="1"/>
      <c r="AW684" s="1"/>
      <c r="AX684" s="1"/>
      <c r="AY684" s="1"/>
      <c r="AZ684" s="1"/>
      <c r="BA684" s="1"/>
      <c r="BB684" s="1"/>
      <c r="BC684" s="1"/>
      <c r="BD684" s="1"/>
      <c r="BE684" s="1"/>
      <c r="BF684" s="1" t="s">
        <v>14668</v>
      </c>
      <c r="BG684" s="1" t="s">
        <v>183</v>
      </c>
      <c r="BH684" s="1"/>
      <c r="BI684" s="1"/>
    </row>
    <row r="685" customFormat="false" ht="12.75" hidden="false" customHeight="false" outlineLevel="0" collapsed="false">
      <c r="A685" s="1" t="s">
        <v>6318</v>
      </c>
      <c r="B685" s="1" t="s">
        <v>6319</v>
      </c>
      <c r="C685" s="1" t="s">
        <v>177</v>
      </c>
      <c r="D685" s="1" t="s">
        <v>82</v>
      </c>
      <c r="E685" s="1" t="s">
        <v>6320</v>
      </c>
      <c r="F685" s="1" t="s">
        <v>6321</v>
      </c>
      <c r="G685" s="1" t="n">
        <v>71</v>
      </c>
      <c r="H685" s="1" t="n">
        <v>1000</v>
      </c>
      <c r="I685" s="101" t="s">
        <v>188</v>
      </c>
      <c r="J685" s="1"/>
      <c r="K685" s="1" t="n">
        <f aca="false">IFERROR(VLOOKUP(A685,'[2]Pivot HorizontalMRP'!$A$4:$B$2689,2,0),0)</f>
        <v>0</v>
      </c>
      <c r="L685" s="1" t="n">
        <f aca="false">IFERROR(VLOOKUP(A685,'[2]Pivot HorizontalMRP'!$A$4:$C$2689,3,0),0)</f>
        <v>4033</v>
      </c>
      <c r="M685" s="1" t="n">
        <f aca="false">IFERROR(VLOOKUP(A685,'[2]Pivot HorizontalMRP'!$A$4:$D$2689,0.4,0),0)</f>
        <v>0</v>
      </c>
      <c r="N685" s="1" t="n">
        <f aca="false">IFERROR(VLOOKUP(A685,'[2]Pivot HorizontalMRP'!$A$4:$E$2689,5,0),0)</f>
        <v>0</v>
      </c>
      <c r="O685" s="1" t="n">
        <f aca="false">K685+L685</f>
        <v>4033</v>
      </c>
      <c r="P685" s="1" t="n">
        <f aca="false">K685+L685+M685+N685</f>
        <v>4033</v>
      </c>
      <c r="Q685" s="1" t="n">
        <f aca="false">IFERROR(VLOOKUP(A685,'[2]Pivot HorizontalMRP'!$A$4:$F$2689,6,0),0)</f>
        <v>2820</v>
      </c>
      <c r="R685" s="1" t="n">
        <f aca="false">IFERROR(VLOOKUP(A685,'[2]Pivot HorizontalMRP'!$A$4:$G$2689,7,0),0)</f>
        <v>1428</v>
      </c>
      <c r="S685" s="1" t="n">
        <f aca="false">IFERROR(VLOOKUP(A685,'[2]Pivot HorizontalMRP'!$A$4:$H$2689,8,0),0)</f>
        <v>1032</v>
      </c>
      <c r="T685" s="1" t="n">
        <f aca="false">IFERROR(VLOOKUP(A685,'[2]Pivot HorizontalMRP'!$A$4:$I$2689,9,0),0)</f>
        <v>1548</v>
      </c>
      <c r="U685" s="1" t="n">
        <f aca="false">IF(I685="delivery",O685-SUM(Q685+R685),IF(I685="PO",P685-SUM(Q685:R685)))</f>
        <v>-215</v>
      </c>
      <c r="V685" s="81" t="n">
        <v>2.5</v>
      </c>
      <c r="W685" s="81"/>
      <c r="X685" s="81" t="n">
        <f aca="false">W685-V685</f>
        <v>-2.5</v>
      </c>
      <c r="Y685" s="81"/>
      <c r="Z685" s="81"/>
      <c r="AA685" s="81" t="n">
        <v>2.7</v>
      </c>
      <c r="AB685" s="81"/>
      <c r="AC685" s="81"/>
      <c r="AD685" s="81"/>
      <c r="AE685" s="81"/>
      <c r="AF685" s="81"/>
      <c r="AG685" s="81"/>
      <c r="AH685" s="81"/>
      <c r="AI685" s="81"/>
      <c r="AJ685" s="81"/>
      <c r="AK685" s="81"/>
      <c r="AL685" s="81"/>
      <c r="AM685" s="81"/>
      <c r="AN685" s="81"/>
      <c r="AO685" s="81" t="str">
        <f aca="false">D685</f>
        <v>Arista</v>
      </c>
      <c r="AP685" s="1" t="s">
        <v>189</v>
      </c>
      <c r="AQ685" s="1"/>
      <c r="AR685" s="1"/>
      <c r="AS685" s="1"/>
      <c r="AT685" s="1"/>
      <c r="AU685" s="1"/>
      <c r="AV685" s="1"/>
      <c r="AW685" s="1"/>
      <c r="AX685" s="1"/>
      <c r="AY685" s="1"/>
      <c r="AZ685" s="1"/>
      <c r="BA685" s="1"/>
      <c r="BB685" s="1"/>
      <c r="BC685" s="1"/>
      <c r="BD685" s="1"/>
      <c r="BE685" s="1"/>
      <c r="BF685" s="1" t="s">
        <v>14668</v>
      </c>
      <c r="BG685" s="1" t="s">
        <v>183</v>
      </c>
      <c r="BH685" s="1"/>
      <c r="BI685" s="1"/>
    </row>
    <row r="686" customFormat="false" ht="12.75" hidden="false" customHeight="false" outlineLevel="0" collapsed="false">
      <c r="A686" s="1" t="s">
        <v>1770</v>
      </c>
      <c r="B686" s="1" t="s">
        <v>1771</v>
      </c>
      <c r="C686" s="1" t="s">
        <v>177</v>
      </c>
      <c r="D686" s="1" t="s">
        <v>82</v>
      </c>
      <c r="E686" s="1" t="s">
        <v>15211</v>
      </c>
      <c r="F686" s="1" t="s">
        <v>1773</v>
      </c>
      <c r="G686" s="1" t="n">
        <v>71</v>
      </c>
      <c r="H686" s="1" t="n">
        <v>1000</v>
      </c>
      <c r="I686" s="101" t="s">
        <v>188</v>
      </c>
      <c r="J686" s="1"/>
      <c r="K686" s="1" t="n">
        <f aca="false">IFERROR(VLOOKUP(A686,'[2]Pivot HorizontalMRP'!$A$4:$B$2689,2,0),0)</f>
        <v>645</v>
      </c>
      <c r="L686" s="1" t="n">
        <f aca="false">IFERROR(VLOOKUP(A686,'[2]Pivot HorizontalMRP'!$A$4:$C$2689,3,0),0)</f>
        <v>0</v>
      </c>
      <c r="M686" s="1" t="n">
        <f aca="false">IFERROR(VLOOKUP(A686,'[2]Pivot HorizontalMRP'!$A$4:$D$2689,0.4,0),0)</f>
        <v>0</v>
      </c>
      <c r="N686" s="1" t="n">
        <f aca="false">IFERROR(VLOOKUP(A686,'[2]Pivot HorizontalMRP'!$A$4:$E$2689,5,0),0)</f>
        <v>0</v>
      </c>
      <c r="O686" s="1" t="n">
        <f aca="false">K686+L686</f>
        <v>645</v>
      </c>
      <c r="P686" s="1" t="n">
        <f aca="false">K686+L686+M686+N686</f>
        <v>645</v>
      </c>
      <c r="Q686" s="1" t="n">
        <f aca="false">IFERROR(VLOOKUP(A686,'[2]Pivot HorizontalMRP'!$A$4:$F$2689,6,0),0)</f>
        <v>0</v>
      </c>
      <c r="R686" s="1" t="n">
        <f aca="false">IFERROR(VLOOKUP(A686,'[2]Pivot HorizontalMRP'!$A$4:$G$2689,7,0),0)</f>
        <v>0</v>
      </c>
      <c r="S686" s="1" t="n">
        <f aca="false">IFERROR(VLOOKUP(A686,'[2]Pivot HorizontalMRP'!$A$4:$H$2689,8,0),0)</f>
        <v>0</v>
      </c>
      <c r="T686" s="1" t="n">
        <f aca="false">IFERROR(VLOOKUP(A686,'[2]Pivot HorizontalMRP'!$A$4:$I$2689,9,0),0)</f>
        <v>0</v>
      </c>
      <c r="U686" s="1" t="n">
        <f aca="false">IF(I686="delivery",O686-SUM(Q686+R686),IF(I686="PO",P686-SUM(Q686:R686)))</f>
        <v>645</v>
      </c>
      <c r="V686" s="81" t="n">
        <v>12.24</v>
      </c>
      <c r="W686" s="81"/>
      <c r="X686" s="81" t="n">
        <f aca="false">W686-V686</f>
        <v>-12.24</v>
      </c>
      <c r="Y686" s="81"/>
      <c r="Z686" s="81"/>
      <c r="AA686" s="81"/>
      <c r="AB686" s="81"/>
      <c r="AC686" s="81"/>
      <c r="AD686" s="81"/>
      <c r="AE686" s="81"/>
      <c r="AF686" s="81"/>
      <c r="AG686" s="81"/>
      <c r="AH686" s="81"/>
      <c r="AI686" s="81"/>
      <c r="AJ686" s="81"/>
      <c r="AK686" s="81"/>
      <c r="AL686" s="81"/>
      <c r="AM686" s="81"/>
      <c r="AN686" s="81"/>
      <c r="AO686" s="81" t="str">
        <f aca="false">D686</f>
        <v>Arista</v>
      </c>
      <c r="AP686" s="1" t="s">
        <v>189</v>
      </c>
      <c r="AQ686" s="1"/>
      <c r="AR686" s="1"/>
      <c r="AS686" s="1"/>
      <c r="AT686" s="1"/>
      <c r="AU686" s="1"/>
      <c r="AV686" s="1"/>
      <c r="AW686" s="1"/>
      <c r="AX686" s="1"/>
      <c r="AY686" s="1"/>
      <c r="AZ686" s="1"/>
      <c r="BA686" s="1"/>
      <c r="BB686" s="1"/>
      <c r="BC686" s="1"/>
      <c r="BD686" s="1"/>
      <c r="BE686" s="1"/>
      <c r="BF686" s="1" t="s">
        <v>14668</v>
      </c>
      <c r="BG686" s="1" t="s">
        <v>183</v>
      </c>
      <c r="BH686" s="1"/>
      <c r="BI686" s="1"/>
    </row>
    <row r="687" customFormat="false" ht="12.75" hidden="false" customHeight="false" outlineLevel="0" collapsed="false">
      <c r="A687" s="1" t="s">
        <v>1774</v>
      </c>
      <c r="B687" s="1" t="s">
        <v>1775</v>
      </c>
      <c r="C687" s="1" t="s">
        <v>177</v>
      </c>
      <c r="D687" s="1" t="s">
        <v>82</v>
      </c>
      <c r="E687" s="1" t="s">
        <v>1776</v>
      </c>
      <c r="F687" s="1" t="s">
        <v>1777</v>
      </c>
      <c r="G687" s="1" t="n">
        <v>71</v>
      </c>
      <c r="H687" s="1" t="n">
        <v>10000</v>
      </c>
      <c r="I687" s="101" t="s">
        <v>188</v>
      </c>
      <c r="J687" s="1"/>
      <c r="K687" s="1" t="n">
        <f aca="false">IFERROR(VLOOKUP(A687,'[2]Pivot HorizontalMRP'!$A$4:$B$2689,2,0),0)</f>
        <v>0</v>
      </c>
      <c r="L687" s="1" t="n">
        <f aca="false">IFERROR(VLOOKUP(A687,'[2]Pivot HorizontalMRP'!$A$4:$C$2689,3,0),0)</f>
        <v>4254</v>
      </c>
      <c r="M687" s="1" t="n">
        <f aca="false">IFERROR(VLOOKUP(A687,'[2]Pivot HorizontalMRP'!$A$4:$D$2689,0.4,0),0)</f>
        <v>0</v>
      </c>
      <c r="N687" s="1" t="n">
        <f aca="false">IFERROR(VLOOKUP(A687,'[2]Pivot HorizontalMRP'!$A$4:$E$2689,5,0),0)</f>
        <v>7500</v>
      </c>
      <c r="O687" s="1" t="n">
        <f aca="false">K687+L687</f>
        <v>4254</v>
      </c>
      <c r="P687" s="1" t="n">
        <f aca="false">K687+L687+M687+N687</f>
        <v>11754</v>
      </c>
      <c r="Q687" s="1" t="n">
        <f aca="false">IFERROR(VLOOKUP(A687,'[2]Pivot HorizontalMRP'!$A$4:$F$2689,6,0),0)</f>
        <v>9504</v>
      </c>
      <c r="R687" s="1" t="n">
        <f aca="false">IFERROR(VLOOKUP(A687,'[2]Pivot HorizontalMRP'!$A$4:$G$2689,7,0),0)</f>
        <v>5202</v>
      </c>
      <c r="S687" s="1" t="n">
        <f aca="false">IFERROR(VLOOKUP(A687,'[2]Pivot HorizontalMRP'!$A$4:$H$2689,8,0),0)</f>
        <v>5202</v>
      </c>
      <c r="T687" s="1" t="n">
        <f aca="false">IFERROR(VLOOKUP(A687,'[2]Pivot HorizontalMRP'!$A$4:$I$2689,9,0),0)</f>
        <v>5202</v>
      </c>
      <c r="U687" s="1" t="n">
        <f aca="false">IF(I687="delivery",O687-SUM(Q687+R687),IF(I687="PO",P687-SUM(Q687:R687)))</f>
        <v>-2952</v>
      </c>
      <c r="V687" s="81" t="n">
        <v>2.32</v>
      </c>
      <c r="W687" s="81"/>
      <c r="X687" s="81" t="n">
        <f aca="false">W687-V687</f>
        <v>-2.32</v>
      </c>
      <c r="Y687" s="81"/>
      <c r="Z687" s="81"/>
      <c r="AA687" s="81" t="n">
        <v>2.054</v>
      </c>
      <c r="AB687" s="81"/>
      <c r="AC687" s="81"/>
      <c r="AD687" s="81"/>
      <c r="AE687" s="81"/>
      <c r="AF687" s="81"/>
      <c r="AG687" s="81"/>
      <c r="AH687" s="81"/>
      <c r="AI687" s="81"/>
      <c r="AJ687" s="81"/>
      <c r="AK687" s="81"/>
      <c r="AL687" s="81"/>
      <c r="AM687" s="81"/>
      <c r="AN687" s="81"/>
      <c r="AO687" s="81" t="str">
        <f aca="false">D687</f>
        <v>Arista</v>
      </c>
      <c r="AP687" s="1" t="s">
        <v>189</v>
      </c>
      <c r="AQ687" s="1"/>
      <c r="AR687" s="1"/>
      <c r="AS687" s="1"/>
      <c r="AT687" s="1"/>
      <c r="AU687" s="1"/>
      <c r="AV687" s="1"/>
      <c r="AW687" s="1"/>
      <c r="AX687" s="1"/>
      <c r="AY687" s="1"/>
      <c r="AZ687" s="1"/>
      <c r="BA687" s="1"/>
      <c r="BB687" s="1"/>
      <c r="BC687" s="1"/>
      <c r="BD687" s="1"/>
      <c r="BE687" s="1"/>
      <c r="BF687" s="1" t="s">
        <v>14668</v>
      </c>
      <c r="BG687" s="1" t="s">
        <v>183</v>
      </c>
      <c r="BH687" s="1"/>
      <c r="BI687" s="1"/>
    </row>
    <row r="688" customFormat="false" ht="12.75" hidden="false" customHeight="false" outlineLevel="0" collapsed="false">
      <c r="A688" s="1" t="s">
        <v>1778</v>
      </c>
      <c r="B688" s="1" t="s">
        <v>1779</v>
      </c>
      <c r="C688" s="1" t="s">
        <v>177</v>
      </c>
      <c r="D688" s="1" t="s">
        <v>82</v>
      </c>
      <c r="E688" s="1" t="s">
        <v>1780</v>
      </c>
      <c r="F688" s="1" t="s">
        <v>1781</v>
      </c>
      <c r="G688" s="1" t="n">
        <v>71</v>
      </c>
      <c r="H688" s="1" t="n">
        <v>2500</v>
      </c>
      <c r="I688" s="101" t="s">
        <v>188</v>
      </c>
      <c r="J688" s="1"/>
      <c r="K688" s="1" t="n">
        <f aca="false">IFERROR(VLOOKUP(A688,'[2]Pivot HorizontalMRP'!$A$4:$B$2689,2,0),0)</f>
        <v>435</v>
      </c>
      <c r="L688" s="1" t="n">
        <f aca="false">IFERROR(VLOOKUP(A688,'[2]Pivot HorizontalMRP'!$A$4:$C$2689,3,0),0)</f>
        <v>461</v>
      </c>
      <c r="M688" s="1" t="n">
        <f aca="false">IFERROR(VLOOKUP(A688,'[2]Pivot HorizontalMRP'!$A$4:$D$2689,0.4,0),0)</f>
        <v>0</v>
      </c>
      <c r="N688" s="1" t="n">
        <f aca="false">IFERROR(VLOOKUP(A688,'[2]Pivot HorizontalMRP'!$A$4:$E$2689,5,0),0)</f>
        <v>0</v>
      </c>
      <c r="O688" s="1" t="n">
        <f aca="false">K688+L688</f>
        <v>896</v>
      </c>
      <c r="P688" s="1" t="n">
        <f aca="false">K688+L688+M688+N688</f>
        <v>896</v>
      </c>
      <c r="Q688" s="1" t="n">
        <f aca="false">IFERROR(VLOOKUP(A688,'[2]Pivot HorizontalMRP'!$A$4:$F$2689,6,0),0)</f>
        <v>333</v>
      </c>
      <c r="R688" s="1" t="n">
        <f aca="false">IFERROR(VLOOKUP(A688,'[2]Pivot HorizontalMRP'!$A$4:$G$2689,7,0),0)</f>
        <v>249</v>
      </c>
      <c r="S688" s="1" t="n">
        <f aca="false">IFERROR(VLOOKUP(A688,'[2]Pivot HorizontalMRP'!$A$4:$H$2689,8,0),0)</f>
        <v>138</v>
      </c>
      <c r="T688" s="1" t="n">
        <f aca="false">IFERROR(VLOOKUP(A688,'[2]Pivot HorizontalMRP'!$A$4:$I$2689,9,0),0)</f>
        <v>138</v>
      </c>
      <c r="U688" s="1" t="n">
        <f aca="false">IF(I688="delivery",O688-SUM(Q688+R688),IF(I688="PO",P688-SUM(Q688:R688)))</f>
        <v>314</v>
      </c>
      <c r="V688" s="81" t="n">
        <v>39.84</v>
      </c>
      <c r="W688" s="81"/>
      <c r="X688" s="81" t="n">
        <f aca="false">W688-V688</f>
        <v>-39.84</v>
      </c>
      <c r="Y688" s="81"/>
      <c r="Z688" s="81"/>
      <c r="AA688" s="81"/>
      <c r="AB688" s="81"/>
      <c r="AC688" s="81"/>
      <c r="AD688" s="81"/>
      <c r="AE688" s="81"/>
      <c r="AF688" s="81"/>
      <c r="AG688" s="81"/>
      <c r="AH688" s="81"/>
      <c r="AI688" s="81"/>
      <c r="AJ688" s="81"/>
      <c r="AK688" s="81"/>
      <c r="AL688" s="81"/>
      <c r="AM688" s="81"/>
      <c r="AN688" s="81"/>
      <c r="AO688" s="81" t="str">
        <f aca="false">D688</f>
        <v>Arista</v>
      </c>
      <c r="AP688" s="1" t="s">
        <v>189</v>
      </c>
      <c r="AQ688" s="1"/>
      <c r="AR688" s="1"/>
      <c r="AS688" s="1"/>
      <c r="AT688" s="1"/>
      <c r="AU688" s="1"/>
      <c r="AV688" s="1"/>
      <c r="AW688" s="1"/>
      <c r="AX688" s="1"/>
      <c r="AY688" s="1"/>
      <c r="AZ688" s="1"/>
      <c r="BA688" s="1"/>
      <c r="BB688" s="1"/>
      <c r="BC688" s="1"/>
      <c r="BD688" s="1"/>
      <c r="BE688" s="1"/>
      <c r="BF688" s="1" t="s">
        <v>14668</v>
      </c>
      <c r="BG688" s="1" t="s">
        <v>183</v>
      </c>
      <c r="BH688" s="1"/>
      <c r="BI688" s="1"/>
    </row>
    <row r="689" customFormat="false" ht="12.75" hidden="false" customHeight="false" outlineLevel="0" collapsed="false">
      <c r="A689" s="1" t="s">
        <v>6322</v>
      </c>
      <c r="B689" s="1" t="s">
        <v>6323</v>
      </c>
      <c r="C689" s="1" t="s">
        <v>177</v>
      </c>
      <c r="D689" s="1" t="s">
        <v>82</v>
      </c>
      <c r="E689" s="1" t="s">
        <v>15212</v>
      </c>
      <c r="F689" s="1" t="s">
        <v>6325</v>
      </c>
      <c r="G689" s="1" t="n">
        <v>66</v>
      </c>
      <c r="H689" s="1" t="n">
        <v>500</v>
      </c>
      <c r="I689" s="101" t="s">
        <v>188</v>
      </c>
      <c r="J689" s="1"/>
      <c r="K689" s="1" t="n">
        <f aca="false">IFERROR(VLOOKUP(A689,'[2]Pivot HorizontalMRP'!$A$4:$B$2689,2,0),0)</f>
        <v>527</v>
      </c>
      <c r="L689" s="1" t="n">
        <f aca="false">IFERROR(VLOOKUP(A689,'[2]Pivot HorizontalMRP'!$A$4:$C$2689,3,0),0)</f>
        <v>284</v>
      </c>
      <c r="M689" s="1" t="n">
        <f aca="false">IFERROR(VLOOKUP(A689,'[2]Pivot HorizontalMRP'!$A$4:$D$2689,0.4,0),0)</f>
        <v>0</v>
      </c>
      <c r="N689" s="1" t="n">
        <f aca="false">IFERROR(VLOOKUP(A689,'[2]Pivot HorizontalMRP'!$A$4:$E$2689,5,0),0)</f>
        <v>0</v>
      </c>
      <c r="O689" s="1" t="n">
        <f aca="false">K689+L689</f>
        <v>811</v>
      </c>
      <c r="P689" s="1" t="n">
        <f aca="false">K689+L689+M689+N689</f>
        <v>811</v>
      </c>
      <c r="Q689" s="1" t="n">
        <f aca="false">IFERROR(VLOOKUP(A689,'[2]Pivot HorizontalMRP'!$A$4:$F$2689,6,0),0)</f>
        <v>284</v>
      </c>
      <c r="R689" s="1" t="n">
        <f aca="false">IFERROR(VLOOKUP(A689,'[2]Pivot HorizontalMRP'!$A$4:$G$2689,7,0),0)</f>
        <v>0</v>
      </c>
      <c r="S689" s="1" t="n">
        <f aca="false">IFERROR(VLOOKUP(A689,'[2]Pivot HorizontalMRP'!$A$4:$H$2689,8,0),0)</f>
        <v>0</v>
      </c>
      <c r="T689" s="1" t="n">
        <f aca="false">IFERROR(VLOOKUP(A689,'[2]Pivot HorizontalMRP'!$A$4:$I$2689,9,0),0)</f>
        <v>0</v>
      </c>
      <c r="U689" s="1" t="n">
        <f aca="false">IF(I689="delivery",O689-SUM(Q689+R689),IF(I689="PO",P689-SUM(Q689:R689)))</f>
        <v>527</v>
      </c>
      <c r="V689" s="81" t="n">
        <v>24.14</v>
      </c>
      <c r="W689" s="81"/>
      <c r="X689" s="81" t="n">
        <f aca="false">W689-V689</f>
        <v>-24.14</v>
      </c>
      <c r="Y689" s="81"/>
      <c r="Z689" s="81"/>
      <c r="AA689" s="81" t="n">
        <v>47.17</v>
      </c>
      <c r="AB689" s="81"/>
      <c r="AC689" s="81"/>
      <c r="AD689" s="81"/>
      <c r="AE689" s="81"/>
      <c r="AF689" s="81"/>
      <c r="AG689" s="81"/>
      <c r="AH689" s="81"/>
      <c r="AI689" s="81"/>
      <c r="AJ689" s="81"/>
      <c r="AK689" s="81"/>
      <c r="AL689" s="81"/>
      <c r="AM689" s="81"/>
      <c r="AN689" s="81"/>
      <c r="AO689" s="81" t="str">
        <f aca="false">D689</f>
        <v>Arista</v>
      </c>
      <c r="AP689" s="1" t="s">
        <v>189</v>
      </c>
      <c r="AQ689" s="1"/>
      <c r="AR689" s="1"/>
      <c r="AS689" s="1"/>
      <c r="AT689" s="1"/>
      <c r="AU689" s="1"/>
      <c r="AV689" s="1"/>
      <c r="AW689" s="1"/>
      <c r="AX689" s="1"/>
      <c r="AY689" s="1"/>
      <c r="AZ689" s="1"/>
      <c r="BA689" s="1"/>
      <c r="BB689" s="1"/>
      <c r="BC689" s="1"/>
      <c r="BD689" s="1"/>
      <c r="BE689" s="1"/>
      <c r="BF689" s="1" t="s">
        <v>14668</v>
      </c>
      <c r="BG689" s="1" t="s">
        <v>183</v>
      </c>
      <c r="BH689" s="1"/>
      <c r="BI689" s="1"/>
    </row>
    <row r="690" customFormat="false" ht="12.75" hidden="false" customHeight="false" outlineLevel="0" collapsed="false">
      <c r="A690" s="1" t="s">
        <v>6326</v>
      </c>
      <c r="B690" s="1" t="s">
        <v>6327</v>
      </c>
      <c r="C690" s="1" t="s">
        <v>177</v>
      </c>
      <c r="D690" s="1" t="s">
        <v>82</v>
      </c>
      <c r="E690" s="1" t="s">
        <v>15213</v>
      </c>
      <c r="F690" s="1" t="s">
        <v>6329</v>
      </c>
      <c r="G690" s="1" t="n">
        <v>91</v>
      </c>
      <c r="H690" s="1" t="n">
        <v>250</v>
      </c>
      <c r="I690" s="101" t="s">
        <v>188</v>
      </c>
      <c r="J690" s="1"/>
      <c r="K690" s="1" t="n">
        <f aca="false">IFERROR(VLOOKUP(A690,'[2]Pivot HorizontalMRP'!$A$4:$B$2689,2,0),0)</f>
        <v>1223</v>
      </c>
      <c r="L690" s="1" t="n">
        <f aca="false">IFERROR(VLOOKUP(A690,'[2]Pivot HorizontalMRP'!$A$4:$C$2689,3,0),0)</f>
        <v>281</v>
      </c>
      <c r="M690" s="1" t="n">
        <f aca="false">IFERROR(VLOOKUP(A690,'[2]Pivot HorizontalMRP'!$A$4:$D$2689,0.4,0),0)</f>
        <v>0</v>
      </c>
      <c r="N690" s="1" t="n">
        <f aca="false">IFERROR(VLOOKUP(A690,'[2]Pivot HorizontalMRP'!$A$4:$E$2689,5,0),0)</f>
        <v>0</v>
      </c>
      <c r="O690" s="1" t="n">
        <f aca="false">K690+L690</f>
        <v>1504</v>
      </c>
      <c r="P690" s="1" t="n">
        <f aca="false">K690+L690+M690+N690</f>
        <v>1504</v>
      </c>
      <c r="Q690" s="1" t="n">
        <f aca="false">IFERROR(VLOOKUP(A690,'[2]Pivot HorizontalMRP'!$A$4:$F$2689,6,0),0)</f>
        <v>284</v>
      </c>
      <c r="R690" s="1" t="n">
        <f aca="false">IFERROR(VLOOKUP(A690,'[2]Pivot HorizontalMRP'!$A$4:$G$2689,7,0),0)</f>
        <v>0</v>
      </c>
      <c r="S690" s="1" t="n">
        <f aca="false">IFERROR(VLOOKUP(A690,'[2]Pivot HorizontalMRP'!$A$4:$H$2689,8,0),0)</f>
        <v>0</v>
      </c>
      <c r="T690" s="1" t="n">
        <f aca="false">IFERROR(VLOOKUP(A690,'[2]Pivot HorizontalMRP'!$A$4:$I$2689,9,0),0)</f>
        <v>0</v>
      </c>
      <c r="U690" s="1" t="n">
        <f aca="false">IF(I690="delivery",O690-SUM(Q690+R690),IF(I690="PO",P690-SUM(Q690:R690)))</f>
        <v>1220</v>
      </c>
      <c r="V690" s="81" t="n">
        <v>26.14</v>
      </c>
      <c r="W690" s="81"/>
      <c r="X690" s="81" t="n">
        <f aca="false">W690-V690</f>
        <v>-26.14</v>
      </c>
      <c r="Y690" s="81"/>
      <c r="Z690" s="81"/>
      <c r="AA690" s="81" t="n">
        <v>24.78</v>
      </c>
      <c r="AB690" s="81"/>
      <c r="AC690" s="81"/>
      <c r="AD690" s="81"/>
      <c r="AE690" s="81"/>
      <c r="AF690" s="81"/>
      <c r="AG690" s="81"/>
      <c r="AH690" s="81"/>
      <c r="AI690" s="81"/>
      <c r="AJ690" s="81"/>
      <c r="AK690" s="81"/>
      <c r="AL690" s="81"/>
      <c r="AM690" s="81"/>
      <c r="AN690" s="81"/>
      <c r="AO690" s="81" t="str">
        <f aca="false">D690</f>
        <v>Arista</v>
      </c>
      <c r="AP690" s="1" t="s">
        <v>189</v>
      </c>
      <c r="AQ690" s="1"/>
      <c r="AR690" s="1"/>
      <c r="AS690" s="1"/>
      <c r="AT690" s="1"/>
      <c r="AU690" s="1"/>
      <c r="AV690" s="1"/>
      <c r="AW690" s="1"/>
      <c r="AX690" s="1"/>
      <c r="AY690" s="1"/>
      <c r="AZ690" s="1"/>
      <c r="BA690" s="1"/>
      <c r="BB690" s="1"/>
      <c r="BC690" s="1"/>
      <c r="BD690" s="1"/>
      <c r="BE690" s="1"/>
      <c r="BF690" s="1" t="s">
        <v>14668</v>
      </c>
      <c r="BG690" s="1" t="s">
        <v>183</v>
      </c>
      <c r="BH690" s="1"/>
      <c r="BI690" s="1"/>
    </row>
    <row r="691" customFormat="false" ht="12.75" hidden="false" customHeight="false" outlineLevel="0" collapsed="false">
      <c r="A691" s="1" t="s">
        <v>1782</v>
      </c>
      <c r="B691" s="1" t="s">
        <v>1783</v>
      </c>
      <c r="C691" s="1" t="s">
        <v>177</v>
      </c>
      <c r="D691" s="1" t="s">
        <v>82</v>
      </c>
      <c r="E691" s="1" t="s">
        <v>1784</v>
      </c>
      <c r="F691" s="1" t="s">
        <v>1785</v>
      </c>
      <c r="G691" s="1" t="n">
        <v>46</v>
      </c>
      <c r="H691" s="1" t="n">
        <v>1000</v>
      </c>
      <c r="I691" s="101" t="s">
        <v>188</v>
      </c>
      <c r="J691" s="1"/>
      <c r="K691" s="1" t="n">
        <f aca="false">IFERROR(VLOOKUP(A691,'[2]Pivot HorizontalMRP'!$A$4:$B$2689,2,0),0)</f>
        <v>0</v>
      </c>
      <c r="L691" s="1" t="n">
        <f aca="false">IFERROR(VLOOKUP(A691,'[2]Pivot HorizontalMRP'!$A$4:$C$2689,3,0),0)</f>
        <v>65</v>
      </c>
      <c r="M691" s="1" t="n">
        <f aca="false">IFERROR(VLOOKUP(A691,'[2]Pivot HorizontalMRP'!$A$4:$D$2689,0.4,0),0)</f>
        <v>0</v>
      </c>
      <c r="N691" s="1" t="n">
        <f aca="false">IFERROR(VLOOKUP(A691,'[2]Pivot HorizontalMRP'!$A$4:$E$2689,5,0),0)</f>
        <v>0</v>
      </c>
      <c r="O691" s="1" t="n">
        <f aca="false">K691+L691</f>
        <v>65</v>
      </c>
      <c r="P691" s="1" t="n">
        <f aca="false">K691+L691+M691+N691</f>
        <v>65</v>
      </c>
      <c r="Q691" s="1" t="n">
        <f aca="false">IFERROR(VLOOKUP(A691,'[2]Pivot HorizontalMRP'!$A$4:$F$2689,6,0),0)</f>
        <v>0</v>
      </c>
      <c r="R691" s="1" t="n">
        <f aca="false">IFERROR(VLOOKUP(A691,'[2]Pivot HorizontalMRP'!$A$4:$G$2689,7,0),0)</f>
        <v>0</v>
      </c>
      <c r="S691" s="1" t="n">
        <f aca="false">IFERROR(VLOOKUP(A691,'[2]Pivot HorizontalMRP'!$A$4:$H$2689,8,0),0)</f>
        <v>0</v>
      </c>
      <c r="T691" s="1" t="n">
        <f aca="false">IFERROR(VLOOKUP(A691,'[2]Pivot HorizontalMRP'!$A$4:$I$2689,9,0),0)</f>
        <v>0</v>
      </c>
      <c r="U691" s="1" t="n">
        <f aca="false">IF(I691="delivery",O691-SUM(Q691+R691),IF(I691="PO",P691-SUM(Q691:R691)))</f>
        <v>65</v>
      </c>
      <c r="V691" s="81" t="n">
        <v>12.75</v>
      </c>
      <c r="W691" s="81"/>
      <c r="X691" s="81" t="n">
        <f aca="false">W691-V691</f>
        <v>-12.75</v>
      </c>
      <c r="Y691" s="81"/>
      <c r="Z691" s="81"/>
      <c r="AA691" s="81"/>
      <c r="AB691" s="81"/>
      <c r="AC691" s="81"/>
      <c r="AD691" s="81"/>
      <c r="AE691" s="81"/>
      <c r="AF691" s="81"/>
      <c r="AG691" s="81"/>
      <c r="AH691" s="81"/>
      <c r="AI691" s="81"/>
      <c r="AJ691" s="81"/>
      <c r="AK691" s="81"/>
      <c r="AL691" s="81"/>
      <c r="AM691" s="81"/>
      <c r="AN691" s="81"/>
      <c r="AO691" s="81" t="str">
        <f aca="false">D691</f>
        <v>Arista</v>
      </c>
      <c r="AP691" s="1" t="s">
        <v>189</v>
      </c>
      <c r="AQ691" s="1"/>
      <c r="AR691" s="1"/>
      <c r="AS691" s="1"/>
      <c r="AT691" s="1"/>
      <c r="AU691" s="1"/>
      <c r="AV691" s="1"/>
      <c r="AW691" s="1"/>
      <c r="AX691" s="1"/>
      <c r="AY691" s="1"/>
      <c r="AZ691" s="1"/>
      <c r="BA691" s="1"/>
      <c r="BB691" s="1"/>
      <c r="BC691" s="1"/>
      <c r="BD691" s="1"/>
      <c r="BE691" s="1"/>
      <c r="BF691" s="1" t="s">
        <v>14668</v>
      </c>
      <c r="BG691" s="1" t="s">
        <v>183</v>
      </c>
      <c r="BH691" s="1"/>
      <c r="BI691" s="1"/>
    </row>
    <row r="692" customFormat="false" ht="12.75" hidden="false" customHeight="false" outlineLevel="0" collapsed="false">
      <c r="A692" s="1" t="s">
        <v>1791</v>
      </c>
      <c r="B692" s="1" t="s">
        <v>1792</v>
      </c>
      <c r="C692" s="1" t="s">
        <v>177</v>
      </c>
      <c r="D692" s="1" t="s">
        <v>82</v>
      </c>
      <c r="E692" s="1" t="s">
        <v>1788</v>
      </c>
      <c r="F692" s="1" t="s">
        <v>1793</v>
      </c>
      <c r="G692" s="1" t="n">
        <v>46</v>
      </c>
      <c r="H692" s="1" t="n">
        <v>2500</v>
      </c>
      <c r="I692" s="101" t="s">
        <v>188</v>
      </c>
      <c r="J692" s="1"/>
      <c r="K692" s="1" t="n">
        <f aca="false">IFERROR(VLOOKUP(A692,'[2]Pivot HorizontalMRP'!$A$4:$B$2689,2,0),0)</f>
        <v>0</v>
      </c>
      <c r="L692" s="1" t="n">
        <f aca="false">IFERROR(VLOOKUP(A692,'[2]Pivot HorizontalMRP'!$A$4:$C$2689,3,0),0)</f>
        <v>0</v>
      </c>
      <c r="M692" s="1" t="n">
        <f aca="false">IFERROR(VLOOKUP(A692,'[2]Pivot HorizontalMRP'!$A$4:$D$2689,0.4,0),0)</f>
        <v>0</v>
      </c>
      <c r="N692" s="1" t="n">
        <f aca="false">IFERROR(VLOOKUP(A692,'[2]Pivot HorizontalMRP'!$A$4:$E$2689,5,0),0)</f>
        <v>2650</v>
      </c>
      <c r="O692" s="1" t="n">
        <f aca="false">K692+L692</f>
        <v>0</v>
      </c>
      <c r="P692" s="1" t="n">
        <f aca="false">K692+L692+M692+N692</f>
        <v>2650</v>
      </c>
      <c r="Q692" s="1" t="n">
        <f aca="false">IFERROR(VLOOKUP(A692,'[2]Pivot HorizontalMRP'!$A$4:$F$2689,6,0),0)</f>
        <v>0</v>
      </c>
      <c r="R692" s="1" t="n">
        <f aca="false">IFERROR(VLOOKUP(A692,'[2]Pivot HorizontalMRP'!$A$4:$G$2689,7,0),0)</f>
        <v>3004</v>
      </c>
      <c r="S692" s="1" t="n">
        <f aca="false">IFERROR(VLOOKUP(A692,'[2]Pivot HorizontalMRP'!$A$4:$H$2689,8,0),0)</f>
        <v>1531</v>
      </c>
      <c r="T692" s="1" t="n">
        <f aca="false">IFERROR(VLOOKUP(A692,'[2]Pivot HorizontalMRP'!$A$4:$I$2689,9,0),0)</f>
        <v>1907</v>
      </c>
      <c r="U692" s="1" t="n">
        <f aca="false">IF(I692="delivery",O692-SUM(Q692+R692),IF(I692="PO",P692-SUM(Q692:R692)))</f>
        <v>-354</v>
      </c>
      <c r="V692" s="81" t="n">
        <v>12.19</v>
      </c>
      <c r="W692" s="81"/>
      <c r="X692" s="81" t="n">
        <f aca="false">W692-V692</f>
        <v>-12.19</v>
      </c>
      <c r="Y692" s="81"/>
      <c r="Z692" s="81"/>
      <c r="AA692" s="81"/>
      <c r="AB692" s="81"/>
      <c r="AC692" s="81"/>
      <c r="AD692" s="81"/>
      <c r="AE692" s="81"/>
      <c r="AF692" s="81"/>
      <c r="AG692" s="81"/>
      <c r="AH692" s="81"/>
      <c r="AI692" s="81"/>
      <c r="AJ692" s="81"/>
      <c r="AK692" s="81"/>
      <c r="AL692" s="81"/>
      <c r="AM692" s="81"/>
      <c r="AN692" s="81"/>
      <c r="AO692" s="81" t="str">
        <f aca="false">D692</f>
        <v>Arista</v>
      </c>
      <c r="AP692" s="1" t="s">
        <v>189</v>
      </c>
      <c r="AQ692" s="1"/>
      <c r="AR692" s="1"/>
      <c r="AS692" s="1"/>
      <c r="AT692" s="1"/>
      <c r="AU692" s="1"/>
      <c r="AV692" s="1"/>
      <c r="AW692" s="1"/>
      <c r="AX692" s="1"/>
      <c r="AY692" s="1"/>
      <c r="AZ692" s="1"/>
      <c r="BA692" s="1"/>
      <c r="BB692" s="1"/>
      <c r="BC692" s="1"/>
      <c r="BD692" s="1"/>
      <c r="BE692" s="1"/>
      <c r="BF692" s="1" t="s">
        <v>14668</v>
      </c>
      <c r="BG692" s="1" t="s">
        <v>183</v>
      </c>
      <c r="BH692" s="1"/>
      <c r="BI692" s="1"/>
    </row>
    <row r="693" customFormat="false" ht="12.75" hidden="false" customHeight="false" outlineLevel="0" collapsed="false">
      <c r="A693" s="1" t="s">
        <v>1798</v>
      </c>
      <c r="B693" s="1" t="s">
        <v>1799</v>
      </c>
      <c r="C693" s="1" t="s">
        <v>177</v>
      </c>
      <c r="D693" s="1" t="s">
        <v>82</v>
      </c>
      <c r="E693" s="1" t="s">
        <v>1800</v>
      </c>
      <c r="F693" s="1" t="s">
        <v>15214</v>
      </c>
      <c r="G693" s="1" t="n">
        <v>137</v>
      </c>
      <c r="H693" s="1" t="n">
        <v>5000</v>
      </c>
      <c r="I693" s="101" t="s">
        <v>188</v>
      </c>
      <c r="J693" s="1"/>
      <c r="K693" s="1" t="n">
        <f aca="false">IFERROR(VLOOKUP(A693,'[2]Pivot HorizontalMRP'!$A$4:$B$2689,2,0),0)</f>
        <v>0</v>
      </c>
      <c r="L693" s="1" t="n">
        <f aca="false">IFERROR(VLOOKUP(A693,'[2]Pivot HorizontalMRP'!$A$4:$C$2689,3,0),0)</f>
        <v>11402</v>
      </c>
      <c r="M693" s="1" t="n">
        <f aca="false">IFERROR(VLOOKUP(A693,'[2]Pivot HorizontalMRP'!$A$4:$D$2689,0.4,0),0)</f>
        <v>0</v>
      </c>
      <c r="N693" s="1" t="n">
        <f aca="false">IFERROR(VLOOKUP(A693,'[2]Pivot HorizontalMRP'!$A$4:$E$2689,5,0),0)</f>
        <v>15000</v>
      </c>
      <c r="O693" s="1" t="n">
        <f aca="false">K693+L693</f>
        <v>11402</v>
      </c>
      <c r="P693" s="1" t="n">
        <f aca="false">K693+L693+M693+N693</f>
        <v>26402</v>
      </c>
      <c r="Q693" s="1" t="n">
        <f aca="false">IFERROR(VLOOKUP(A693,'[2]Pivot HorizontalMRP'!$A$4:$F$2689,6,0),0)</f>
        <v>14596</v>
      </c>
      <c r="R693" s="1" t="n">
        <f aca="false">IFERROR(VLOOKUP(A693,'[2]Pivot HorizontalMRP'!$A$4:$G$2689,7,0),0)</f>
        <v>17534</v>
      </c>
      <c r="S693" s="1" t="n">
        <f aca="false">IFERROR(VLOOKUP(A693,'[2]Pivot HorizontalMRP'!$A$4:$H$2689,8,0),0)</f>
        <v>14302</v>
      </c>
      <c r="T693" s="1" t="n">
        <f aca="false">IFERROR(VLOOKUP(A693,'[2]Pivot HorizontalMRP'!$A$4:$I$2689,9,0),0)</f>
        <v>10530</v>
      </c>
      <c r="U693" s="1" t="n">
        <f aca="false">IF(I693="delivery",O693-SUM(Q693+R693),IF(I693="PO",P693-SUM(Q693:R693)))</f>
        <v>-5728</v>
      </c>
      <c r="V693" s="81" t="n">
        <v>1.45</v>
      </c>
      <c r="W693" s="81"/>
      <c r="X693" s="81" t="n">
        <f aca="false">W693-V693</f>
        <v>-1.45</v>
      </c>
      <c r="Y693" s="81"/>
      <c r="Z693" s="81"/>
      <c r="AA693" s="81" t="n">
        <v>1.38</v>
      </c>
      <c r="AB693" s="81"/>
      <c r="AC693" s="81"/>
      <c r="AD693" s="81"/>
      <c r="AE693" s="81"/>
      <c r="AF693" s="81"/>
      <c r="AG693" s="81"/>
      <c r="AH693" s="81"/>
      <c r="AI693" s="81"/>
      <c r="AJ693" s="81"/>
      <c r="AK693" s="81"/>
      <c r="AL693" s="81"/>
      <c r="AM693" s="81"/>
      <c r="AN693" s="81"/>
      <c r="AO693" s="81" t="str">
        <f aca="false">D693</f>
        <v>Arista</v>
      </c>
      <c r="AP693" s="1" t="s">
        <v>189</v>
      </c>
      <c r="AQ693" s="1"/>
      <c r="AR693" s="1"/>
      <c r="AS693" s="1"/>
      <c r="AT693" s="1"/>
      <c r="AU693" s="1"/>
      <c r="AV693" s="1"/>
      <c r="AW693" s="1"/>
      <c r="AX693" s="1"/>
      <c r="AY693" s="1"/>
      <c r="AZ693" s="1"/>
      <c r="BA693" s="1"/>
      <c r="BB693" s="1"/>
      <c r="BC693" s="1"/>
      <c r="BD693" s="1"/>
      <c r="BE693" s="1"/>
      <c r="BF693" s="1" t="s">
        <v>14668</v>
      </c>
      <c r="BG693" s="1" t="s">
        <v>183</v>
      </c>
      <c r="BH693" s="1"/>
      <c r="BI693" s="1"/>
    </row>
    <row r="694" customFormat="false" ht="12.75" hidden="false" customHeight="false" outlineLevel="0" collapsed="false">
      <c r="A694" s="1" t="s">
        <v>1802</v>
      </c>
      <c r="B694" s="1" t="s">
        <v>1803</v>
      </c>
      <c r="C694" s="1" t="s">
        <v>177</v>
      </c>
      <c r="D694" s="1" t="s">
        <v>82</v>
      </c>
      <c r="E694" s="1" t="s">
        <v>1804</v>
      </c>
      <c r="F694" s="1" t="s">
        <v>15215</v>
      </c>
      <c r="G694" s="1" t="n">
        <v>71</v>
      </c>
      <c r="H694" s="1" t="n">
        <v>2500</v>
      </c>
      <c r="I694" s="101" t="s">
        <v>188</v>
      </c>
      <c r="J694" s="1"/>
      <c r="K694" s="1" t="n">
        <f aca="false">IFERROR(VLOOKUP(A694,'[2]Pivot HorizontalMRP'!$A$4:$B$2689,2,0),0)</f>
        <v>1973</v>
      </c>
      <c r="L694" s="1" t="n">
        <f aca="false">IFERROR(VLOOKUP(A694,'[2]Pivot HorizontalMRP'!$A$4:$C$2689,3,0),0)</f>
        <v>160</v>
      </c>
      <c r="M694" s="1" t="n">
        <f aca="false">IFERROR(VLOOKUP(A694,'[2]Pivot HorizontalMRP'!$A$4:$D$2689,0.4,0),0)</f>
        <v>0</v>
      </c>
      <c r="N694" s="1" t="n">
        <f aca="false">IFERROR(VLOOKUP(A694,'[2]Pivot HorizontalMRP'!$A$4:$E$2689,5,0),0)</f>
        <v>0</v>
      </c>
      <c r="O694" s="1" t="n">
        <f aca="false">K694+L694</f>
        <v>2133</v>
      </c>
      <c r="P694" s="1" t="n">
        <f aca="false">K694+L694+M694+N694</f>
        <v>2133</v>
      </c>
      <c r="Q694" s="1" t="n">
        <f aca="false">IFERROR(VLOOKUP(A694,'[2]Pivot HorizontalMRP'!$A$4:$F$2689,6,0),0)</f>
        <v>454</v>
      </c>
      <c r="R694" s="1" t="n">
        <f aca="false">IFERROR(VLOOKUP(A694,'[2]Pivot HorizontalMRP'!$A$4:$G$2689,7,0),0)</f>
        <v>150</v>
      </c>
      <c r="S694" s="1" t="n">
        <f aca="false">IFERROR(VLOOKUP(A694,'[2]Pivot HorizontalMRP'!$A$4:$H$2689,8,0),0)</f>
        <v>150</v>
      </c>
      <c r="T694" s="1" t="n">
        <f aca="false">IFERROR(VLOOKUP(A694,'[2]Pivot HorizontalMRP'!$A$4:$I$2689,9,0),0)</f>
        <v>0</v>
      </c>
      <c r="U694" s="1" t="n">
        <f aca="false">IF(I694="delivery",O694-SUM(Q694+R694),IF(I694="PO",P694-SUM(Q694:R694)))</f>
        <v>1529</v>
      </c>
      <c r="V694" s="81" t="n">
        <v>11.5</v>
      </c>
      <c r="W694" s="81"/>
      <c r="X694" s="81" t="n">
        <f aca="false">W694-V694</f>
        <v>-11.5</v>
      </c>
      <c r="Y694" s="81"/>
      <c r="Z694" s="81"/>
      <c r="AA694" s="81"/>
      <c r="AB694" s="81"/>
      <c r="AC694" s="81"/>
      <c r="AD694" s="81"/>
      <c r="AE694" s="81"/>
      <c r="AF694" s="81"/>
      <c r="AG694" s="81"/>
      <c r="AH694" s="81"/>
      <c r="AI694" s="81"/>
      <c r="AJ694" s="81"/>
      <c r="AK694" s="81"/>
      <c r="AL694" s="81"/>
      <c r="AM694" s="81"/>
      <c r="AN694" s="81"/>
      <c r="AO694" s="81" t="str">
        <f aca="false">D694</f>
        <v>Arista</v>
      </c>
      <c r="AP694" s="1" t="s">
        <v>189</v>
      </c>
      <c r="AQ694" s="1"/>
      <c r="AR694" s="1"/>
      <c r="AS694" s="1"/>
      <c r="AT694" s="1"/>
      <c r="AU694" s="1"/>
      <c r="AV694" s="1"/>
      <c r="AW694" s="1"/>
      <c r="AX694" s="1"/>
      <c r="AY694" s="1"/>
      <c r="AZ694" s="1"/>
      <c r="BA694" s="1"/>
      <c r="BB694" s="1"/>
      <c r="BC694" s="1"/>
      <c r="BD694" s="1"/>
      <c r="BE694" s="1"/>
      <c r="BF694" s="1" t="s">
        <v>14668</v>
      </c>
      <c r="BG694" s="1" t="s">
        <v>183</v>
      </c>
      <c r="BH694" s="1"/>
      <c r="BI694" s="1"/>
    </row>
    <row r="695" customFormat="false" ht="12.75" hidden="false" customHeight="false" outlineLevel="0" collapsed="false">
      <c r="A695" s="1" t="s">
        <v>1806</v>
      </c>
      <c r="B695" s="1" t="s">
        <v>1807</v>
      </c>
      <c r="C695" s="1" t="s">
        <v>177</v>
      </c>
      <c r="D695" s="1" t="s">
        <v>82</v>
      </c>
      <c r="E695" s="1" t="s">
        <v>15216</v>
      </c>
      <c r="F695" s="1" t="s">
        <v>1809</v>
      </c>
      <c r="G695" s="1" t="n">
        <v>31</v>
      </c>
      <c r="H695" s="1" t="n">
        <v>250</v>
      </c>
      <c r="I695" s="101" t="s">
        <v>188</v>
      </c>
      <c r="J695" s="1"/>
      <c r="K695" s="1" t="n">
        <f aca="false">IFERROR(VLOOKUP(A695,'[2]Pivot HorizontalMRP'!$A$4:$B$2689,2,0),0)</f>
        <v>0</v>
      </c>
      <c r="L695" s="1" t="n">
        <f aca="false">IFERROR(VLOOKUP(A695,'[2]Pivot HorizontalMRP'!$A$4:$C$2689,3,0),0)</f>
        <v>618</v>
      </c>
      <c r="M695" s="1" t="n">
        <f aca="false">IFERROR(VLOOKUP(A695,'[2]Pivot HorizontalMRP'!$A$4:$D$2689,0.4,0),0)</f>
        <v>0</v>
      </c>
      <c r="N695" s="1" t="n">
        <f aca="false">IFERROR(VLOOKUP(A695,'[2]Pivot HorizontalMRP'!$A$4:$E$2689,5,0),0)</f>
        <v>0</v>
      </c>
      <c r="O695" s="1" t="n">
        <f aca="false">K695+L695</f>
        <v>618</v>
      </c>
      <c r="P695" s="1" t="n">
        <f aca="false">K695+L695+M695+N695</f>
        <v>618</v>
      </c>
      <c r="Q695" s="1" t="n">
        <f aca="false">IFERROR(VLOOKUP(A695,'[2]Pivot HorizontalMRP'!$A$4:$F$2689,6,0),0)</f>
        <v>369</v>
      </c>
      <c r="R695" s="1" t="n">
        <f aca="false">IFERROR(VLOOKUP(A695,'[2]Pivot HorizontalMRP'!$A$4:$G$2689,7,0),0)</f>
        <v>432</v>
      </c>
      <c r="S695" s="1" t="n">
        <f aca="false">IFERROR(VLOOKUP(A695,'[2]Pivot HorizontalMRP'!$A$4:$H$2689,8,0),0)</f>
        <v>510</v>
      </c>
      <c r="T695" s="1" t="n">
        <f aca="false">IFERROR(VLOOKUP(A695,'[2]Pivot HorizontalMRP'!$A$4:$I$2689,9,0),0)</f>
        <v>459</v>
      </c>
      <c r="U695" s="1" t="n">
        <f aca="false">IF(I695="delivery",O695-SUM(Q695+R695),IF(I695="PO",P695-SUM(Q695:R695)))</f>
        <v>-183</v>
      </c>
      <c r="V695" s="81" t="n">
        <v>11.76</v>
      </c>
      <c r="W695" s="81"/>
      <c r="X695" s="81" t="n">
        <f aca="false">W695-V695</f>
        <v>-11.76</v>
      </c>
      <c r="Y695" s="81"/>
      <c r="Z695" s="81"/>
      <c r="AA695" s="81"/>
      <c r="AB695" s="81"/>
      <c r="AC695" s="81"/>
      <c r="AD695" s="81"/>
      <c r="AE695" s="81"/>
      <c r="AF695" s="81"/>
      <c r="AG695" s="81"/>
      <c r="AH695" s="81"/>
      <c r="AI695" s="81"/>
      <c r="AJ695" s="81"/>
      <c r="AK695" s="81"/>
      <c r="AL695" s="81"/>
      <c r="AM695" s="81"/>
      <c r="AN695" s="81"/>
      <c r="AO695" s="81" t="str">
        <f aca="false">D695</f>
        <v>Arista</v>
      </c>
      <c r="AP695" s="1" t="s">
        <v>189</v>
      </c>
      <c r="AQ695" s="1"/>
      <c r="AR695" s="1"/>
      <c r="AS695" s="1"/>
      <c r="AT695" s="1"/>
      <c r="AU695" s="1"/>
      <c r="AV695" s="1"/>
      <c r="AW695" s="1"/>
      <c r="AX695" s="1"/>
      <c r="AY695" s="1"/>
      <c r="AZ695" s="1"/>
      <c r="BA695" s="1"/>
      <c r="BB695" s="1"/>
      <c r="BC695" s="1"/>
      <c r="BD695" s="1"/>
      <c r="BE695" s="1"/>
      <c r="BF695" s="1" t="s">
        <v>14668</v>
      </c>
      <c r="BG695" s="1" t="s">
        <v>183</v>
      </c>
      <c r="BH695" s="1"/>
      <c r="BI695" s="1"/>
    </row>
    <row r="696" customFormat="false" ht="12.75" hidden="false" customHeight="false" outlineLevel="0" collapsed="false">
      <c r="A696" s="1" t="s">
        <v>1810</v>
      </c>
      <c r="B696" s="1" t="s">
        <v>1811</v>
      </c>
      <c r="C696" s="1" t="s">
        <v>177</v>
      </c>
      <c r="D696" s="1" t="s">
        <v>82</v>
      </c>
      <c r="E696" s="1" t="s">
        <v>15217</v>
      </c>
      <c r="F696" s="1" t="s">
        <v>1813</v>
      </c>
      <c r="G696" s="1" t="n">
        <v>137</v>
      </c>
      <c r="H696" s="1" t="n">
        <v>1000</v>
      </c>
      <c r="I696" s="101" t="s">
        <v>188</v>
      </c>
      <c r="J696" s="1"/>
      <c r="K696" s="1" t="n">
        <f aca="false">IFERROR(VLOOKUP(A696,'[2]Pivot HorizontalMRP'!$A$4:$B$2689,2,0),0)</f>
        <v>656</v>
      </c>
      <c r="L696" s="1" t="n">
        <f aca="false">IFERROR(VLOOKUP(A696,'[2]Pivot HorizontalMRP'!$A$4:$C$2689,3,0),0)</f>
        <v>114</v>
      </c>
      <c r="M696" s="1" t="n">
        <f aca="false">IFERROR(VLOOKUP(A696,'[2]Pivot HorizontalMRP'!$A$4:$D$2689,0.4,0),0)</f>
        <v>0</v>
      </c>
      <c r="N696" s="1" t="n">
        <f aca="false">IFERROR(VLOOKUP(A696,'[2]Pivot HorizontalMRP'!$A$4:$E$2689,5,0),0)</f>
        <v>0</v>
      </c>
      <c r="O696" s="1" t="n">
        <f aca="false">K696+L696</f>
        <v>770</v>
      </c>
      <c r="P696" s="1" t="n">
        <f aca="false">K696+L696+M696+N696</f>
        <v>770</v>
      </c>
      <c r="Q696" s="1" t="n">
        <f aca="false">IFERROR(VLOOKUP(A696,'[2]Pivot HorizontalMRP'!$A$4:$F$2689,6,0),0)</f>
        <v>94</v>
      </c>
      <c r="R696" s="1" t="n">
        <f aca="false">IFERROR(VLOOKUP(A696,'[2]Pivot HorizontalMRP'!$A$4:$G$2689,7,0),0)</f>
        <v>9</v>
      </c>
      <c r="S696" s="1" t="n">
        <f aca="false">IFERROR(VLOOKUP(A696,'[2]Pivot HorizontalMRP'!$A$4:$H$2689,8,0),0)</f>
        <v>6</v>
      </c>
      <c r="T696" s="1" t="n">
        <f aca="false">IFERROR(VLOOKUP(A696,'[2]Pivot HorizontalMRP'!$A$4:$I$2689,9,0),0)</f>
        <v>9</v>
      </c>
      <c r="U696" s="1" t="n">
        <f aca="false">IF(I696="delivery",O696-SUM(Q696+R696),IF(I696="PO",P696-SUM(Q696:R696)))</f>
        <v>667</v>
      </c>
      <c r="V696" s="81" t="n">
        <v>26.666</v>
      </c>
      <c r="W696" s="81"/>
      <c r="X696" s="81" t="n">
        <f aca="false">W696-V696</f>
        <v>-26.666</v>
      </c>
      <c r="Y696" s="81"/>
      <c r="Z696" s="81"/>
      <c r="AA696" s="81"/>
      <c r="AB696" s="81"/>
      <c r="AC696" s="81"/>
      <c r="AD696" s="81"/>
      <c r="AE696" s="81"/>
      <c r="AF696" s="81"/>
      <c r="AG696" s="81"/>
      <c r="AH696" s="81"/>
      <c r="AI696" s="81"/>
      <c r="AJ696" s="81"/>
      <c r="AK696" s="81"/>
      <c r="AL696" s="81"/>
      <c r="AM696" s="81"/>
      <c r="AN696" s="81"/>
      <c r="AO696" s="81" t="str">
        <f aca="false">D696</f>
        <v>Arista</v>
      </c>
      <c r="AP696" s="1" t="s">
        <v>189</v>
      </c>
      <c r="AQ696" s="1"/>
      <c r="AR696" s="1"/>
      <c r="AS696" s="1"/>
      <c r="AT696" s="1"/>
      <c r="AU696" s="1"/>
      <c r="AV696" s="1"/>
      <c r="AW696" s="1"/>
      <c r="AX696" s="1"/>
      <c r="AY696" s="1"/>
      <c r="AZ696" s="1"/>
      <c r="BA696" s="1"/>
      <c r="BB696" s="1"/>
      <c r="BC696" s="1"/>
      <c r="BD696" s="1"/>
      <c r="BE696" s="1"/>
      <c r="BF696" s="1" t="s">
        <v>14668</v>
      </c>
      <c r="BG696" s="1" t="s">
        <v>183</v>
      </c>
      <c r="BH696" s="1"/>
      <c r="BI696" s="1"/>
    </row>
    <row r="697" customFormat="false" ht="12.75" hidden="false" customHeight="false" outlineLevel="0" collapsed="false">
      <c r="A697" s="103" t="s">
        <v>1814</v>
      </c>
      <c r="B697" s="104" t="s">
        <v>1815</v>
      </c>
      <c r="C697" s="99" t="s">
        <v>177</v>
      </c>
      <c r="D697" s="99" t="s">
        <v>82</v>
      </c>
      <c r="E697" s="99" t="s">
        <v>1816</v>
      </c>
      <c r="F697" s="99" t="s">
        <v>1817</v>
      </c>
      <c r="G697" s="99" t="n">
        <v>31</v>
      </c>
      <c r="H697" s="99" t="n">
        <v>250</v>
      </c>
      <c r="I697" s="99" t="s">
        <v>188</v>
      </c>
      <c r="K697" s="1" t="n">
        <f aca="false">IFERROR(VLOOKUP(A697,'[2]Pivot HorizontalMRP'!$A$4:$B$2689,2,0),0)</f>
        <v>0</v>
      </c>
      <c r="L697" s="1" t="n">
        <f aca="false">IFERROR(VLOOKUP(A697,'[2]Pivot HorizontalMRP'!$A$4:$C$2689,3,0),0)</f>
        <v>621</v>
      </c>
      <c r="M697" s="1" t="n">
        <f aca="false">IFERROR(VLOOKUP(A697,'[2]Pivot HorizontalMRP'!$A$4:$D$2689,0.4,0),0)</f>
        <v>0</v>
      </c>
      <c r="N697" s="1" t="n">
        <f aca="false">IFERROR(VLOOKUP(A697,'[2]Pivot HorizontalMRP'!$A$4:$E$2689,5,0),0)</f>
        <v>0</v>
      </c>
      <c r="O697" s="1" t="n">
        <f aca="false">K697+L697</f>
        <v>621</v>
      </c>
      <c r="P697" s="1" t="n">
        <f aca="false">K697+L697+M697+N697</f>
        <v>621</v>
      </c>
      <c r="Q697" s="1" t="n">
        <f aca="false">IFERROR(VLOOKUP(A697,'[2]Pivot HorizontalMRP'!$A$4:$F$2689,6,0),0)</f>
        <v>0</v>
      </c>
      <c r="R697" s="1" t="n">
        <f aca="false">IFERROR(VLOOKUP(A697,'[2]Pivot HorizontalMRP'!$A$4:$G$2689,7,0),0)</f>
        <v>0</v>
      </c>
      <c r="S697" s="1" t="n">
        <f aca="false">IFERROR(VLOOKUP(A697,'[2]Pivot HorizontalMRP'!$A$4:$H$2689,8,0),0)</f>
        <v>0</v>
      </c>
      <c r="T697" s="1" t="n">
        <f aca="false">IFERROR(VLOOKUP(A697,'[2]Pivot HorizontalMRP'!$A$4:$I$2689,9,0),0)</f>
        <v>0</v>
      </c>
      <c r="U697" s="1" t="n">
        <f aca="false">IF(I697="delivery",O697-SUM(Q697+R697),IF(I697="PO",P697-SUM(Q697:R697)))</f>
        <v>621</v>
      </c>
      <c r="V697" s="99" t="n">
        <v>25.968</v>
      </c>
      <c r="X697" s="81" t="n">
        <f aca="false">W697-V697</f>
        <v>-25.968</v>
      </c>
      <c r="AA697" s="81"/>
      <c r="AO697" s="81" t="str">
        <f aca="false">D697</f>
        <v>Arista</v>
      </c>
      <c r="AP697" s="99" t="s">
        <v>189</v>
      </c>
      <c r="BF697" s="99" t="s">
        <v>14668</v>
      </c>
      <c r="BG697" s="1" t="s">
        <v>183</v>
      </c>
    </row>
    <row r="698" customFormat="false" ht="12.75" hidden="false" customHeight="false" outlineLevel="0" collapsed="false">
      <c r="A698" s="103" t="s">
        <v>1818</v>
      </c>
      <c r="B698" s="104" t="s">
        <v>1819</v>
      </c>
      <c r="C698" s="99" t="s">
        <v>177</v>
      </c>
      <c r="D698" s="99" t="s">
        <v>82</v>
      </c>
      <c r="E698" s="99" t="s">
        <v>1820</v>
      </c>
      <c r="F698" s="99" t="s">
        <v>1821</v>
      </c>
      <c r="G698" s="99" t="n">
        <v>31</v>
      </c>
      <c r="H698" s="99" t="n">
        <v>1000</v>
      </c>
      <c r="I698" s="99" t="s">
        <v>188</v>
      </c>
      <c r="K698" s="1" t="n">
        <f aca="false">IFERROR(VLOOKUP(A698,'[2]Pivot HorizontalMRP'!$A$4:$B$2689,2,0),0)</f>
        <v>0</v>
      </c>
      <c r="L698" s="1" t="n">
        <f aca="false">IFERROR(VLOOKUP(A698,'[2]Pivot HorizontalMRP'!$A$4:$C$2689,3,0),0)</f>
        <v>1001</v>
      </c>
      <c r="M698" s="1" t="n">
        <f aca="false">IFERROR(VLOOKUP(A698,'[2]Pivot HorizontalMRP'!$A$4:$D$2689,0.4,0),0)</f>
        <v>0</v>
      </c>
      <c r="N698" s="1" t="n">
        <f aca="false">IFERROR(VLOOKUP(A698,'[2]Pivot HorizontalMRP'!$A$4:$E$2689,5,0),0)</f>
        <v>0</v>
      </c>
      <c r="O698" s="1" t="n">
        <f aca="false">K698+L698</f>
        <v>1001</v>
      </c>
      <c r="P698" s="1" t="n">
        <f aca="false">K698+L698+M698+N698</f>
        <v>1001</v>
      </c>
      <c r="Q698" s="1" t="n">
        <f aca="false">IFERROR(VLOOKUP(A698,'[2]Pivot HorizontalMRP'!$A$4:$F$2689,6,0),0)</f>
        <v>0</v>
      </c>
      <c r="R698" s="1" t="n">
        <f aca="false">IFERROR(VLOOKUP(A698,'[2]Pivot HorizontalMRP'!$A$4:$G$2689,7,0),0)</f>
        <v>0</v>
      </c>
      <c r="S698" s="1" t="n">
        <f aca="false">IFERROR(VLOOKUP(A698,'[2]Pivot HorizontalMRP'!$A$4:$H$2689,8,0),0)</f>
        <v>0</v>
      </c>
      <c r="T698" s="1" t="n">
        <f aca="false">IFERROR(VLOOKUP(A698,'[2]Pivot HorizontalMRP'!$A$4:$I$2689,9,0),0)</f>
        <v>0</v>
      </c>
      <c r="U698" s="1" t="n">
        <f aca="false">IF(I698="delivery",O698-SUM(Q698+R698),IF(I698="PO",P698-SUM(Q698:R698)))</f>
        <v>1001</v>
      </c>
      <c r="V698" s="99" t="n">
        <v>24.9825</v>
      </c>
      <c r="X698" s="81" t="n">
        <f aca="false">W698-V698</f>
        <v>-24.9825</v>
      </c>
      <c r="AA698" s="81"/>
      <c r="AO698" s="81" t="str">
        <f aca="false">D698</f>
        <v>Arista</v>
      </c>
      <c r="AP698" s="99" t="s">
        <v>189</v>
      </c>
      <c r="BF698" s="99" t="s">
        <v>14668</v>
      </c>
      <c r="BG698" s="1" t="s">
        <v>183</v>
      </c>
    </row>
    <row r="699" customFormat="false" ht="12.75" hidden="false" customHeight="false" outlineLevel="0" collapsed="false">
      <c r="A699" s="1" t="s">
        <v>1822</v>
      </c>
      <c r="B699" s="1" t="s">
        <v>1823</v>
      </c>
      <c r="C699" s="1" t="s">
        <v>177</v>
      </c>
      <c r="D699" s="1" t="s">
        <v>82</v>
      </c>
      <c r="E699" s="1" t="s">
        <v>1824</v>
      </c>
      <c r="F699" s="1" t="s">
        <v>15218</v>
      </c>
      <c r="G699" s="1" t="n">
        <v>36</v>
      </c>
      <c r="H699" s="1" t="n">
        <v>100</v>
      </c>
      <c r="I699" s="101" t="s">
        <v>188</v>
      </c>
      <c r="J699" s="1"/>
      <c r="K699" s="1" t="n">
        <f aca="false">IFERROR(VLOOKUP(A699,'[2]Pivot HorizontalMRP'!$A$4:$B$2689,2,0),0)</f>
        <v>0</v>
      </c>
      <c r="L699" s="1" t="n">
        <f aca="false">IFERROR(VLOOKUP(A699,'[2]Pivot HorizontalMRP'!$A$4:$C$2689,3,0),0)</f>
        <v>0</v>
      </c>
      <c r="M699" s="1" t="n">
        <f aca="false">IFERROR(VLOOKUP(A699,'[2]Pivot HorizontalMRP'!$A$4:$D$2689,0.4,0),0)</f>
        <v>0</v>
      </c>
      <c r="N699" s="1" t="n">
        <f aca="false">IFERROR(VLOOKUP(A699,'[2]Pivot HorizontalMRP'!$A$4:$E$2689,5,0),0)</f>
        <v>0</v>
      </c>
      <c r="O699" s="1" t="n">
        <f aca="false">K699+L699</f>
        <v>0</v>
      </c>
      <c r="P699" s="1" t="n">
        <f aca="false">K699+L699+M699+N699</f>
        <v>0</v>
      </c>
      <c r="Q699" s="1" t="n">
        <f aca="false">IFERROR(VLOOKUP(A699,'[2]Pivot HorizontalMRP'!$A$4:$F$2689,6,0),0)</f>
        <v>22</v>
      </c>
      <c r="R699" s="1" t="n">
        <f aca="false">IFERROR(VLOOKUP(A699,'[2]Pivot HorizontalMRP'!$A$4:$G$2689,7,0),0)</f>
        <v>80</v>
      </c>
      <c r="S699" s="1" t="n">
        <f aca="false">IFERROR(VLOOKUP(A699,'[2]Pivot HorizontalMRP'!$A$4:$H$2689,8,0),0)</f>
        <v>470</v>
      </c>
      <c r="T699" s="1" t="n">
        <f aca="false">IFERROR(VLOOKUP(A699,'[2]Pivot HorizontalMRP'!$A$4:$I$2689,9,0),0)</f>
        <v>192</v>
      </c>
      <c r="U699" s="1" t="n">
        <f aca="false">IF(I699="delivery",O699-SUM(Q699+R699),IF(I699="PO",P699-SUM(Q699:R699)))</f>
        <v>-102</v>
      </c>
      <c r="V699" s="81" t="n">
        <v>25.38</v>
      </c>
      <c r="W699" s="81"/>
      <c r="X699" s="81" t="n">
        <f aca="false">W699-V699</f>
        <v>-25.38</v>
      </c>
      <c r="Y699" s="81"/>
      <c r="Z699" s="81"/>
      <c r="AA699" s="81"/>
      <c r="AB699" s="81"/>
      <c r="AC699" s="81"/>
      <c r="AD699" s="81"/>
      <c r="AE699" s="81"/>
      <c r="AF699" s="81"/>
      <c r="AG699" s="81"/>
      <c r="AH699" s="81"/>
      <c r="AI699" s="81"/>
      <c r="AJ699" s="81"/>
      <c r="AK699" s="81"/>
      <c r="AL699" s="81"/>
      <c r="AM699" s="81"/>
      <c r="AN699" s="81"/>
      <c r="AO699" s="81" t="str">
        <f aca="false">D699</f>
        <v>Arista</v>
      </c>
      <c r="AP699" s="1" t="s">
        <v>189</v>
      </c>
      <c r="AQ699" s="1"/>
      <c r="AR699" s="1"/>
      <c r="AS699" s="1"/>
      <c r="AT699" s="1"/>
      <c r="AU699" s="1"/>
      <c r="AV699" s="1"/>
      <c r="AW699" s="1"/>
      <c r="AX699" s="1"/>
      <c r="AY699" s="1"/>
      <c r="AZ699" s="1"/>
      <c r="BA699" s="1"/>
      <c r="BB699" s="1"/>
      <c r="BC699" s="1"/>
      <c r="BD699" s="1"/>
      <c r="BE699" s="1"/>
      <c r="BF699" s="1" t="s">
        <v>14668</v>
      </c>
      <c r="BG699" s="1" t="s">
        <v>183</v>
      </c>
      <c r="BH699" s="1"/>
      <c r="BI699" s="1"/>
    </row>
    <row r="700" customFormat="false" ht="12.75" hidden="false" customHeight="false" outlineLevel="0" collapsed="false">
      <c r="A700" s="1" t="s">
        <v>1826</v>
      </c>
      <c r="B700" s="1" t="s">
        <v>1827</v>
      </c>
      <c r="C700" s="1" t="s">
        <v>177</v>
      </c>
      <c r="D700" s="1" t="s">
        <v>82</v>
      </c>
      <c r="E700" s="1" t="s">
        <v>1828</v>
      </c>
      <c r="F700" s="1" t="s">
        <v>1829</v>
      </c>
      <c r="G700" s="1" t="n">
        <v>137</v>
      </c>
      <c r="H700" s="1" t="n">
        <v>1000</v>
      </c>
      <c r="I700" s="101" t="s">
        <v>188</v>
      </c>
      <c r="J700" s="1"/>
      <c r="K700" s="1" t="n">
        <f aca="false">IFERROR(VLOOKUP(A700,'[2]Pivot HorizontalMRP'!$A$4:$B$2689,2,0),0)</f>
        <v>225</v>
      </c>
      <c r="L700" s="1" t="n">
        <f aca="false">IFERROR(VLOOKUP(A700,'[2]Pivot HorizontalMRP'!$A$4:$C$2689,3,0),0)</f>
        <v>75</v>
      </c>
      <c r="M700" s="1" t="n">
        <f aca="false">IFERROR(VLOOKUP(A700,'[2]Pivot HorizontalMRP'!$A$4:$D$2689,0.4,0),0)</f>
        <v>0</v>
      </c>
      <c r="N700" s="1" t="n">
        <f aca="false">IFERROR(VLOOKUP(A700,'[2]Pivot HorizontalMRP'!$A$4:$E$2689,5,0),0)</f>
        <v>0</v>
      </c>
      <c r="O700" s="1" t="n">
        <f aca="false">K700+L700</f>
        <v>300</v>
      </c>
      <c r="P700" s="1" t="n">
        <f aca="false">K700+L700+M700+N700</f>
        <v>300</v>
      </c>
      <c r="Q700" s="1" t="n">
        <f aca="false">IFERROR(VLOOKUP(A700,'[2]Pivot HorizontalMRP'!$A$4:$F$2689,6,0),0)</f>
        <v>145</v>
      </c>
      <c r="R700" s="1" t="n">
        <f aca="false">IFERROR(VLOOKUP(A700,'[2]Pivot HorizontalMRP'!$A$4:$G$2689,7,0),0)</f>
        <v>110</v>
      </c>
      <c r="S700" s="1" t="n">
        <f aca="false">IFERROR(VLOOKUP(A700,'[2]Pivot HorizontalMRP'!$A$4:$H$2689,8,0),0)</f>
        <v>80</v>
      </c>
      <c r="T700" s="1" t="n">
        <f aca="false">IFERROR(VLOOKUP(A700,'[2]Pivot HorizontalMRP'!$A$4:$I$2689,9,0),0)</f>
        <v>120</v>
      </c>
      <c r="U700" s="1" t="n">
        <f aca="false">IF(I700="delivery",O700-SUM(Q700+R700),IF(I700="PO",P700-SUM(Q700:R700)))</f>
        <v>45</v>
      </c>
      <c r="V700" s="81" t="n">
        <v>14.35</v>
      </c>
      <c r="W700" s="81"/>
      <c r="X700" s="81" t="n">
        <f aca="false">W700-V700</f>
        <v>-14.35</v>
      </c>
      <c r="Y700" s="81"/>
      <c r="Z700" s="81"/>
      <c r="AA700" s="81" t="n">
        <v>14.32</v>
      </c>
      <c r="AB700" s="81"/>
      <c r="AC700" s="81"/>
      <c r="AD700" s="81"/>
      <c r="AE700" s="81"/>
      <c r="AF700" s="81"/>
      <c r="AG700" s="81"/>
      <c r="AH700" s="81"/>
      <c r="AI700" s="81"/>
      <c r="AJ700" s="81"/>
      <c r="AK700" s="81"/>
      <c r="AL700" s="81"/>
      <c r="AM700" s="81"/>
      <c r="AN700" s="81"/>
      <c r="AO700" s="81" t="str">
        <f aca="false">D700</f>
        <v>Arista</v>
      </c>
      <c r="AP700" s="1" t="s">
        <v>189</v>
      </c>
      <c r="AQ700" s="1"/>
      <c r="AR700" s="1"/>
      <c r="AS700" s="1"/>
      <c r="AT700" s="1"/>
      <c r="AU700" s="1"/>
      <c r="AV700" s="1"/>
      <c r="AW700" s="1"/>
      <c r="AX700" s="1"/>
      <c r="AY700" s="1"/>
      <c r="AZ700" s="1"/>
      <c r="BA700" s="1"/>
      <c r="BB700" s="1"/>
      <c r="BC700" s="1"/>
      <c r="BD700" s="1"/>
      <c r="BE700" s="1"/>
      <c r="BF700" s="1" t="s">
        <v>14668</v>
      </c>
      <c r="BG700" s="1" t="s">
        <v>183</v>
      </c>
      <c r="BH700" s="1"/>
      <c r="BI700" s="1"/>
    </row>
    <row r="701" customFormat="false" ht="12.75" hidden="false" customHeight="false" outlineLevel="0" collapsed="false">
      <c r="A701" s="1" t="s">
        <v>1830</v>
      </c>
      <c r="B701" s="1" t="s">
        <v>1831</v>
      </c>
      <c r="C701" s="1" t="s">
        <v>177</v>
      </c>
      <c r="D701" s="1" t="s">
        <v>82</v>
      </c>
      <c r="E701" s="1" t="s">
        <v>1832</v>
      </c>
      <c r="F701" s="1" t="s">
        <v>15219</v>
      </c>
      <c r="G701" s="1" t="n">
        <v>137</v>
      </c>
      <c r="H701" s="1" t="n">
        <v>1000</v>
      </c>
      <c r="I701" s="101" t="s">
        <v>188</v>
      </c>
      <c r="J701" s="1"/>
      <c r="K701" s="1" t="n">
        <f aca="false">IFERROR(VLOOKUP(A701,'[2]Pivot HorizontalMRP'!$A$4:$B$2689,2,0),0)</f>
        <v>0</v>
      </c>
      <c r="L701" s="1" t="n">
        <f aca="false">IFERROR(VLOOKUP(A701,'[2]Pivot HorizontalMRP'!$A$4:$C$2689,3,0),0)</f>
        <v>735</v>
      </c>
      <c r="M701" s="1" t="n">
        <f aca="false">IFERROR(VLOOKUP(A701,'[2]Pivot HorizontalMRP'!$A$4:$D$2689,0.4,0),0)</f>
        <v>0</v>
      </c>
      <c r="N701" s="1" t="n">
        <f aca="false">IFERROR(VLOOKUP(A701,'[2]Pivot HorizontalMRP'!$A$4:$E$2689,5,0),0)</f>
        <v>0</v>
      </c>
      <c r="O701" s="1" t="n">
        <f aca="false">K701+L701</f>
        <v>735</v>
      </c>
      <c r="P701" s="1" t="n">
        <f aca="false">K701+L701+M701+N701</f>
        <v>735</v>
      </c>
      <c r="Q701" s="1" t="n">
        <f aca="false">IFERROR(VLOOKUP(A701,'[2]Pivot HorizontalMRP'!$A$4:$F$2689,6,0),0)</f>
        <v>492</v>
      </c>
      <c r="R701" s="1" t="n">
        <f aca="false">IFERROR(VLOOKUP(A701,'[2]Pivot HorizontalMRP'!$A$4:$G$2689,7,0),0)</f>
        <v>249</v>
      </c>
      <c r="S701" s="1" t="n">
        <f aca="false">IFERROR(VLOOKUP(A701,'[2]Pivot HorizontalMRP'!$A$4:$H$2689,8,0),0)</f>
        <v>0</v>
      </c>
      <c r="T701" s="1" t="n">
        <f aca="false">IFERROR(VLOOKUP(A701,'[2]Pivot HorizontalMRP'!$A$4:$I$2689,9,0),0)</f>
        <v>0</v>
      </c>
      <c r="U701" s="1" t="n">
        <f aca="false">IF(I701="delivery",O701-SUM(Q701+R701),IF(I701="PO",P701-SUM(Q701:R701)))</f>
        <v>-6</v>
      </c>
      <c r="V701" s="81" t="n">
        <v>122.1</v>
      </c>
      <c r="W701" s="81"/>
      <c r="X701" s="81" t="n">
        <f aca="false">W701-V701</f>
        <v>-122.1</v>
      </c>
      <c r="Y701" s="81"/>
      <c r="Z701" s="81"/>
      <c r="AA701" s="81"/>
      <c r="AB701" s="81"/>
      <c r="AC701" s="81"/>
      <c r="AD701" s="81"/>
      <c r="AE701" s="81"/>
      <c r="AF701" s="81"/>
      <c r="AG701" s="81"/>
      <c r="AH701" s="81"/>
      <c r="AI701" s="81"/>
      <c r="AJ701" s="81"/>
      <c r="AK701" s="81"/>
      <c r="AL701" s="81"/>
      <c r="AM701" s="81"/>
      <c r="AN701" s="81"/>
      <c r="AO701" s="81" t="str">
        <f aca="false">D701</f>
        <v>Arista</v>
      </c>
      <c r="AP701" s="1" t="s">
        <v>189</v>
      </c>
      <c r="AQ701" s="1"/>
      <c r="AR701" s="1"/>
      <c r="AS701" s="1"/>
      <c r="AT701" s="1"/>
      <c r="AU701" s="1"/>
      <c r="AV701" s="1"/>
      <c r="AW701" s="1"/>
      <c r="AX701" s="1"/>
      <c r="AY701" s="1"/>
      <c r="AZ701" s="1"/>
      <c r="BA701" s="1"/>
      <c r="BB701" s="1"/>
      <c r="BC701" s="1"/>
      <c r="BD701" s="1"/>
      <c r="BE701" s="1"/>
      <c r="BF701" s="1" t="s">
        <v>14668</v>
      </c>
      <c r="BG701" s="1" t="s">
        <v>183</v>
      </c>
      <c r="BH701" s="1"/>
      <c r="BI701" s="1"/>
    </row>
    <row r="702" customFormat="false" ht="12.75" hidden="false" customHeight="false" outlineLevel="0" collapsed="false">
      <c r="A702" s="1" t="s">
        <v>1834</v>
      </c>
      <c r="B702" s="1" t="s">
        <v>1835</v>
      </c>
      <c r="C702" s="1" t="s">
        <v>177</v>
      </c>
      <c r="D702" s="1" t="s">
        <v>82</v>
      </c>
      <c r="E702" s="1" t="s">
        <v>1836</v>
      </c>
      <c r="F702" s="1" t="s">
        <v>15220</v>
      </c>
      <c r="G702" s="1" t="n">
        <v>31</v>
      </c>
      <c r="H702" s="1" t="n">
        <v>1000</v>
      </c>
      <c r="I702" s="101" t="s">
        <v>188</v>
      </c>
      <c r="J702" s="1"/>
      <c r="K702" s="1" t="n">
        <f aca="false">IFERROR(VLOOKUP(A702,'[2]Pivot HorizontalMRP'!$A$4:$B$2689,2,0),0)</f>
        <v>0</v>
      </c>
      <c r="L702" s="1" t="n">
        <f aca="false">IFERROR(VLOOKUP(A702,'[2]Pivot HorizontalMRP'!$A$4:$C$2689,3,0),0)</f>
        <v>0</v>
      </c>
      <c r="M702" s="1" t="n">
        <f aca="false">IFERROR(VLOOKUP(A702,'[2]Pivot HorizontalMRP'!$A$4:$D$2689,0.4,0),0)</f>
        <v>0</v>
      </c>
      <c r="N702" s="1" t="n">
        <f aca="false">IFERROR(VLOOKUP(A702,'[2]Pivot HorizontalMRP'!$A$4:$E$2689,5,0),0)</f>
        <v>0</v>
      </c>
      <c r="O702" s="1" t="n">
        <f aca="false">K702+L702</f>
        <v>0</v>
      </c>
      <c r="P702" s="1" t="n">
        <f aca="false">K702+L702+M702+N702</f>
        <v>0</v>
      </c>
      <c r="Q702" s="1" t="n">
        <f aca="false">IFERROR(VLOOKUP(A702,'[2]Pivot HorizontalMRP'!$A$4:$F$2689,6,0),0)</f>
        <v>682</v>
      </c>
      <c r="R702" s="1" t="n">
        <f aca="false">IFERROR(VLOOKUP(A702,'[2]Pivot HorizontalMRP'!$A$4:$G$2689,7,0),0)</f>
        <v>4026</v>
      </c>
      <c r="S702" s="1" t="n">
        <f aca="false">IFERROR(VLOOKUP(A702,'[2]Pivot HorizontalMRP'!$A$4:$H$2689,8,0),0)</f>
        <v>2530</v>
      </c>
      <c r="T702" s="1" t="n">
        <f aca="false">IFERROR(VLOOKUP(A702,'[2]Pivot HorizontalMRP'!$A$4:$I$2689,9,0),0)</f>
        <v>3795</v>
      </c>
      <c r="U702" s="1" t="n">
        <f aca="false">IF(I702="delivery",O702-SUM(Q702+R702),IF(I702="PO",P702-SUM(Q702:R702)))</f>
        <v>-4708</v>
      </c>
      <c r="V702" s="81" t="n">
        <v>5.461</v>
      </c>
      <c r="W702" s="81"/>
      <c r="X702" s="81" t="n">
        <f aca="false">W702-V702</f>
        <v>-5.461</v>
      </c>
      <c r="Y702" s="81"/>
      <c r="Z702" s="81"/>
      <c r="AA702" s="81"/>
      <c r="AB702" s="81"/>
      <c r="AC702" s="81"/>
      <c r="AD702" s="81"/>
      <c r="AE702" s="81"/>
      <c r="AF702" s="81"/>
      <c r="AG702" s="81"/>
      <c r="AH702" s="81"/>
      <c r="AI702" s="81"/>
      <c r="AJ702" s="81"/>
      <c r="AK702" s="81"/>
      <c r="AL702" s="81"/>
      <c r="AM702" s="81"/>
      <c r="AN702" s="81"/>
      <c r="AO702" s="81" t="str">
        <f aca="false">D702</f>
        <v>Arista</v>
      </c>
      <c r="AP702" s="1" t="s">
        <v>189</v>
      </c>
      <c r="AQ702" s="1"/>
      <c r="AR702" s="1"/>
      <c r="AS702" s="1"/>
      <c r="AT702" s="1"/>
      <c r="AU702" s="1"/>
      <c r="AV702" s="1"/>
      <c r="AW702" s="1"/>
      <c r="AX702" s="1"/>
      <c r="AY702" s="1"/>
      <c r="AZ702" s="1"/>
      <c r="BA702" s="1"/>
      <c r="BB702" s="1"/>
      <c r="BC702" s="1"/>
      <c r="BD702" s="1"/>
      <c r="BE702" s="1"/>
      <c r="BF702" s="1" t="s">
        <v>14668</v>
      </c>
      <c r="BG702" s="1" t="s">
        <v>183</v>
      </c>
      <c r="BH702" s="1"/>
      <c r="BI702" s="1"/>
    </row>
    <row r="703" customFormat="false" ht="12.75" hidden="false" customHeight="false" outlineLevel="0" collapsed="false">
      <c r="A703" s="1" t="s">
        <v>1838</v>
      </c>
      <c r="B703" s="1" t="s">
        <v>1839</v>
      </c>
      <c r="C703" s="1" t="s">
        <v>177</v>
      </c>
      <c r="D703" s="1" t="s">
        <v>82</v>
      </c>
      <c r="E703" s="1" t="s">
        <v>1840</v>
      </c>
      <c r="F703" s="1" t="s">
        <v>1841</v>
      </c>
      <c r="G703" s="1" t="n">
        <v>107</v>
      </c>
      <c r="H703" s="1" t="n">
        <v>1000</v>
      </c>
      <c r="I703" s="101" t="s">
        <v>188</v>
      </c>
      <c r="J703" s="1"/>
      <c r="K703" s="1" t="n">
        <f aca="false">IFERROR(VLOOKUP(A703,'[2]Pivot HorizontalMRP'!$A$4:$B$2689,2,0),0)</f>
        <v>0</v>
      </c>
      <c r="L703" s="1" t="n">
        <f aca="false">IFERROR(VLOOKUP(A703,'[2]Pivot HorizontalMRP'!$A$4:$C$2689,3,0),0)</f>
        <v>2131</v>
      </c>
      <c r="M703" s="1" t="n">
        <f aca="false">IFERROR(VLOOKUP(A703,'[2]Pivot HorizontalMRP'!$A$4:$D$2689,0.4,0),0)</f>
        <v>0</v>
      </c>
      <c r="N703" s="1" t="n">
        <f aca="false">IFERROR(VLOOKUP(A703,'[2]Pivot HorizontalMRP'!$A$4:$E$2689,5,0),0)</f>
        <v>4000</v>
      </c>
      <c r="O703" s="1" t="n">
        <f aca="false">K703+L703</f>
        <v>2131</v>
      </c>
      <c r="P703" s="1" t="n">
        <f aca="false">K703+L703+M703+N703</f>
        <v>6131</v>
      </c>
      <c r="Q703" s="1" t="n">
        <f aca="false">IFERROR(VLOOKUP(A703,'[2]Pivot HorizontalMRP'!$A$4:$F$2689,6,0),0)</f>
        <v>2709</v>
      </c>
      <c r="R703" s="1" t="n">
        <f aca="false">IFERROR(VLOOKUP(A703,'[2]Pivot HorizontalMRP'!$A$4:$G$2689,7,0),0)</f>
        <v>4925</v>
      </c>
      <c r="S703" s="1" t="n">
        <f aca="false">IFERROR(VLOOKUP(A703,'[2]Pivot HorizontalMRP'!$A$4:$H$2689,8,0),0)</f>
        <v>4301</v>
      </c>
      <c r="T703" s="1" t="n">
        <f aca="false">IFERROR(VLOOKUP(A703,'[2]Pivot HorizontalMRP'!$A$4:$I$2689,9,0),0)</f>
        <v>5470</v>
      </c>
      <c r="U703" s="1" t="n">
        <f aca="false">IF(I703="delivery",O703-SUM(Q703+R703),IF(I703="PO",P703-SUM(Q703:R703)))</f>
        <v>-1503</v>
      </c>
      <c r="V703" s="81" t="n">
        <v>14.95</v>
      </c>
      <c r="W703" s="81"/>
      <c r="X703" s="81" t="n">
        <f aca="false">W703-V703</f>
        <v>-14.95</v>
      </c>
      <c r="Y703" s="81"/>
      <c r="Z703" s="81"/>
      <c r="AA703" s="81" t="n">
        <v>15.49</v>
      </c>
      <c r="AB703" s="81"/>
      <c r="AC703" s="81"/>
      <c r="AD703" s="81"/>
      <c r="AE703" s="81"/>
      <c r="AF703" s="81"/>
      <c r="AG703" s="81"/>
      <c r="AH703" s="81"/>
      <c r="AI703" s="81"/>
      <c r="AJ703" s="81"/>
      <c r="AK703" s="81"/>
      <c r="AL703" s="81"/>
      <c r="AM703" s="81"/>
      <c r="AN703" s="81"/>
      <c r="AO703" s="81" t="str">
        <f aca="false">D703</f>
        <v>Arista</v>
      </c>
      <c r="AP703" s="1" t="s">
        <v>189</v>
      </c>
      <c r="AQ703" s="1"/>
      <c r="AR703" s="1"/>
      <c r="AS703" s="1"/>
      <c r="AT703" s="1"/>
      <c r="AU703" s="1"/>
      <c r="AV703" s="1"/>
      <c r="AW703" s="1"/>
      <c r="AX703" s="1"/>
      <c r="AY703" s="1"/>
      <c r="AZ703" s="1"/>
      <c r="BA703" s="1"/>
      <c r="BB703" s="1"/>
      <c r="BC703" s="1"/>
      <c r="BD703" s="1"/>
      <c r="BE703" s="1"/>
      <c r="BF703" s="1" t="s">
        <v>14668</v>
      </c>
      <c r="BG703" s="1" t="s">
        <v>183</v>
      </c>
      <c r="BH703" s="1"/>
      <c r="BI703" s="1"/>
    </row>
    <row r="704" customFormat="false" ht="12.75" hidden="false" customHeight="false" outlineLevel="0" collapsed="false">
      <c r="A704" s="1" t="s">
        <v>14552</v>
      </c>
      <c r="B704" s="1" t="s">
        <v>1846</v>
      </c>
      <c r="C704" s="1" t="s">
        <v>177</v>
      </c>
      <c r="D704" s="1" t="s">
        <v>82</v>
      </c>
      <c r="E704" s="1" t="s">
        <v>1847</v>
      </c>
      <c r="F704" s="1" t="s">
        <v>1848</v>
      </c>
      <c r="G704" s="1" t="n">
        <v>64</v>
      </c>
      <c r="H704" s="1" t="n">
        <v>4</v>
      </c>
      <c r="I704" s="101" t="s">
        <v>188</v>
      </c>
      <c r="J704" s="1"/>
      <c r="K704" s="1" t="n">
        <f aca="false">IFERROR(VLOOKUP(A704,'[2]Pivot HorizontalMRP'!$A$4:$B$2689,2,0),0)</f>
        <v>0</v>
      </c>
      <c r="L704" s="1" t="n">
        <f aca="false">IFERROR(VLOOKUP(A704,'[2]Pivot HorizontalMRP'!$A$4:$C$2689,3,0),0)</f>
        <v>7168</v>
      </c>
      <c r="M704" s="1" t="n">
        <f aca="false">IFERROR(VLOOKUP(A704,'[2]Pivot HorizontalMRP'!$A$4:$D$2689,0.4,0),0)</f>
        <v>0</v>
      </c>
      <c r="N704" s="1" t="n">
        <f aca="false">IFERROR(VLOOKUP(A704,'[2]Pivot HorizontalMRP'!$A$4:$E$2689,5,0),0)</f>
        <v>10000</v>
      </c>
      <c r="O704" s="1" t="n">
        <f aca="false">K704+L704</f>
        <v>7168</v>
      </c>
      <c r="P704" s="1" t="n">
        <f aca="false">K704+L704+M704+N704</f>
        <v>17168</v>
      </c>
      <c r="Q704" s="1" t="n">
        <f aca="false">IFERROR(VLOOKUP(A704,'[2]Pivot HorizontalMRP'!$A$4:$F$2689,6,0),0)</f>
        <v>5830</v>
      </c>
      <c r="R704" s="1" t="n">
        <f aca="false">IFERROR(VLOOKUP(A704,'[2]Pivot HorizontalMRP'!$A$4:$G$2689,7,0),0)</f>
        <v>6520</v>
      </c>
      <c r="S704" s="1" t="n">
        <f aca="false">IFERROR(VLOOKUP(A704,'[2]Pivot HorizontalMRP'!$A$4:$H$2689,8,0),0)</f>
        <v>6350</v>
      </c>
      <c r="T704" s="1" t="n">
        <f aca="false">IFERROR(VLOOKUP(A704,'[2]Pivot HorizontalMRP'!$A$4:$I$2689,9,0),0)</f>
        <v>6830</v>
      </c>
      <c r="U704" s="1" t="n">
        <f aca="false">IF(I704="delivery",O704-SUM(Q704+R704),IF(I704="PO",P704-SUM(Q704:R704)))</f>
        <v>4818</v>
      </c>
      <c r="V704" s="81" t="n">
        <v>1.75</v>
      </c>
      <c r="W704" s="81"/>
      <c r="X704" s="81" t="n">
        <f aca="false">W704-V704</f>
        <v>-1.75</v>
      </c>
      <c r="Y704" s="81"/>
      <c r="Z704" s="81"/>
      <c r="AA704" s="81"/>
      <c r="AB704" s="81"/>
      <c r="AC704" s="81"/>
      <c r="AD704" s="81"/>
      <c r="AE704" s="81"/>
      <c r="AF704" s="81"/>
      <c r="AG704" s="81"/>
      <c r="AH704" s="81"/>
      <c r="AI704" s="81"/>
      <c r="AJ704" s="81"/>
      <c r="AK704" s="81"/>
      <c r="AL704" s="81"/>
      <c r="AM704" s="81"/>
      <c r="AN704" s="81"/>
      <c r="AO704" s="81" t="str">
        <f aca="false">D704</f>
        <v>Arista</v>
      </c>
      <c r="AP704" s="1" t="s">
        <v>189</v>
      </c>
      <c r="AQ704" s="1"/>
      <c r="AR704" s="1"/>
      <c r="AS704" s="1"/>
      <c r="AT704" s="1"/>
      <c r="AU704" s="1"/>
      <c r="AV704" s="1"/>
      <c r="AW704" s="1"/>
      <c r="AX704" s="1"/>
      <c r="AY704" s="1"/>
      <c r="AZ704" s="1"/>
      <c r="BA704" s="1"/>
      <c r="BB704" s="1"/>
      <c r="BC704" s="1"/>
      <c r="BD704" s="1"/>
      <c r="BE704" s="1"/>
      <c r="BF704" s="1" t="s">
        <v>14668</v>
      </c>
      <c r="BG704" s="1" t="s">
        <v>183</v>
      </c>
      <c r="BH704" s="1"/>
      <c r="BI704" s="1"/>
    </row>
    <row r="705" customFormat="false" ht="12.75" hidden="false" customHeight="false" outlineLevel="0" collapsed="false">
      <c r="A705" s="103" t="s">
        <v>15221</v>
      </c>
      <c r="B705" s="104" t="s">
        <v>6334</v>
      </c>
      <c r="C705" s="99" t="s">
        <v>177</v>
      </c>
      <c r="D705" s="99" t="s">
        <v>82</v>
      </c>
      <c r="E705" s="99" t="s">
        <v>15222</v>
      </c>
      <c r="F705" s="99" t="s">
        <v>15223</v>
      </c>
      <c r="G705" s="99" t="n">
        <v>0</v>
      </c>
      <c r="H705" s="99" t="n">
        <v>1000</v>
      </c>
      <c r="I705" s="108" t="s">
        <v>188</v>
      </c>
      <c r="K705" s="1" t="n">
        <f aca="false">IFERROR(VLOOKUP(A705,'[2]Pivot HorizontalMRP'!$A$4:$B$2689,2,0),0)</f>
        <v>0</v>
      </c>
      <c r="L705" s="1" t="n">
        <f aca="false">IFERROR(VLOOKUP(A705,'[2]Pivot HorizontalMRP'!$A$4:$C$2689,3,0),0)</f>
        <v>538</v>
      </c>
      <c r="M705" s="1" t="n">
        <f aca="false">IFERROR(VLOOKUP(A705,'[2]Pivot HorizontalMRP'!$A$4:$D$2689,0.4,0),0)</f>
        <v>0</v>
      </c>
      <c r="N705" s="1" t="n">
        <f aca="false">IFERROR(VLOOKUP(A705,'[2]Pivot HorizontalMRP'!$A$4:$E$2689,5,0),0)</f>
        <v>0</v>
      </c>
      <c r="O705" s="1" t="n">
        <f aca="false">K705+L705</f>
        <v>538</v>
      </c>
      <c r="P705" s="1" t="n">
        <f aca="false">K705+L705+M705+N705</f>
        <v>538</v>
      </c>
      <c r="Q705" s="1" t="n">
        <f aca="false">IFERROR(VLOOKUP(A705,'[2]Pivot HorizontalMRP'!$A$4:$F$2689,6,0),0)</f>
        <v>1782</v>
      </c>
      <c r="R705" s="1" t="n">
        <f aca="false">IFERROR(VLOOKUP(A705,'[2]Pivot HorizontalMRP'!$A$4:$G$2689,7,0),0)</f>
        <v>1568</v>
      </c>
      <c r="S705" s="1" t="n">
        <f aca="false">IFERROR(VLOOKUP(A705,'[2]Pivot HorizontalMRP'!$A$4:$H$2689,8,0),0)</f>
        <v>1534</v>
      </c>
      <c r="T705" s="1" t="n">
        <f aca="false">IFERROR(VLOOKUP(A705,'[2]Pivot HorizontalMRP'!$A$4:$I$2689,9,0),0)</f>
        <v>1630</v>
      </c>
      <c r="U705" s="1" t="n">
        <f aca="false">IF(I705="delivery",O705-SUM(Q705+R705),IF(I705="PO",P705-SUM(Q705:R705)))</f>
        <v>-2812</v>
      </c>
      <c r="V705" s="99" t="n">
        <v>2.49</v>
      </c>
      <c r="X705" s="81" t="n">
        <f aca="false">W705-V705</f>
        <v>-2.49</v>
      </c>
      <c r="AA705" s="81"/>
      <c r="AO705" s="81" t="str">
        <f aca="false">D705</f>
        <v>Arista</v>
      </c>
      <c r="AP705" s="108" t="s">
        <v>189</v>
      </c>
      <c r="BF705" s="99" t="s">
        <v>10507</v>
      </c>
      <c r="BG705" s="1" t="s">
        <v>183</v>
      </c>
    </row>
    <row r="706" customFormat="false" ht="12.75" hidden="false" customHeight="false" outlineLevel="0" collapsed="false">
      <c r="A706" s="1" t="s">
        <v>6333</v>
      </c>
      <c r="B706" s="1" t="s">
        <v>6334</v>
      </c>
      <c r="C706" s="1" t="s">
        <v>177</v>
      </c>
      <c r="D706" s="1" t="s">
        <v>82</v>
      </c>
      <c r="E706" s="1" t="s">
        <v>15222</v>
      </c>
      <c r="F706" s="1" t="s">
        <v>6336</v>
      </c>
      <c r="G706" s="1" t="n">
        <v>31</v>
      </c>
      <c r="H706" s="1" t="n">
        <v>500</v>
      </c>
      <c r="I706" s="101" t="s">
        <v>188</v>
      </c>
      <c r="J706" s="1"/>
      <c r="K706" s="1" t="n">
        <f aca="false">IFERROR(VLOOKUP(A706,'[2]Pivot HorizontalMRP'!$A$4:$B$2689,2,0),0)</f>
        <v>0</v>
      </c>
      <c r="L706" s="1" t="n">
        <f aca="false">IFERROR(VLOOKUP(A706,'[2]Pivot HorizontalMRP'!$A$4:$C$2689,3,0),0)</f>
        <v>3127</v>
      </c>
      <c r="M706" s="1" t="n">
        <f aca="false">IFERROR(VLOOKUP(A706,'[2]Pivot HorizontalMRP'!$A$4:$D$2689,0.4,0),0)</f>
        <v>0</v>
      </c>
      <c r="N706" s="1" t="n">
        <f aca="false">IFERROR(VLOOKUP(A706,'[2]Pivot HorizontalMRP'!$A$4:$E$2689,5,0),0)</f>
        <v>0</v>
      </c>
      <c r="O706" s="1" t="n">
        <f aca="false">K706+L706</f>
        <v>3127</v>
      </c>
      <c r="P706" s="1" t="n">
        <f aca="false">K706+L706+M706+N706</f>
        <v>3127</v>
      </c>
      <c r="Q706" s="1" t="n">
        <f aca="false">IFERROR(VLOOKUP(A706,'[2]Pivot HorizontalMRP'!$A$4:$F$2689,6,0),0)</f>
        <v>30</v>
      </c>
      <c r="R706" s="1" t="n">
        <f aca="false">IFERROR(VLOOKUP(A706,'[2]Pivot HorizontalMRP'!$A$4:$G$2689,7,0),0)</f>
        <v>0</v>
      </c>
      <c r="S706" s="1" t="n">
        <f aca="false">IFERROR(VLOOKUP(A706,'[2]Pivot HorizontalMRP'!$A$4:$H$2689,8,0),0)</f>
        <v>0</v>
      </c>
      <c r="T706" s="1" t="n">
        <f aca="false">IFERROR(VLOOKUP(A706,'[2]Pivot HorizontalMRP'!$A$4:$I$2689,9,0),0)</f>
        <v>0</v>
      </c>
      <c r="U706" s="1" t="n">
        <f aca="false">IF(I706="delivery",O706-SUM(Q706+R706),IF(I706="PO",P706-SUM(Q706:R706)))</f>
        <v>3097</v>
      </c>
      <c r="V706" s="81" t="n">
        <v>2.49</v>
      </c>
      <c r="W706" s="81"/>
      <c r="X706" s="81" t="n">
        <f aca="false">W706-V706</f>
        <v>-2.49</v>
      </c>
      <c r="Y706" s="81"/>
      <c r="Z706" s="81"/>
      <c r="AA706" s="81"/>
      <c r="AB706" s="81"/>
      <c r="AC706" s="81"/>
      <c r="AD706" s="81"/>
      <c r="AE706" s="81"/>
      <c r="AF706" s="81"/>
      <c r="AG706" s="81"/>
      <c r="AH706" s="81"/>
      <c r="AI706" s="81"/>
      <c r="AJ706" s="81"/>
      <c r="AK706" s="81"/>
      <c r="AL706" s="81"/>
      <c r="AM706" s="81"/>
      <c r="AN706" s="81"/>
      <c r="AO706" s="81" t="str">
        <f aca="false">D706</f>
        <v>Arista</v>
      </c>
      <c r="AP706" s="1" t="s">
        <v>189</v>
      </c>
      <c r="AQ706" s="1"/>
      <c r="AR706" s="1"/>
      <c r="AS706" s="1"/>
      <c r="AT706" s="1"/>
      <c r="AU706" s="1"/>
      <c r="AV706" s="1"/>
      <c r="AW706" s="1"/>
      <c r="AX706" s="1"/>
      <c r="AY706" s="1"/>
      <c r="AZ706" s="1"/>
      <c r="BA706" s="1"/>
      <c r="BB706" s="1"/>
      <c r="BC706" s="1"/>
      <c r="BD706" s="1"/>
      <c r="BE706" s="1"/>
      <c r="BF706" s="1" t="s">
        <v>14668</v>
      </c>
      <c r="BG706" s="1" t="s">
        <v>183</v>
      </c>
      <c r="BH706" s="1"/>
      <c r="BI706" s="1"/>
    </row>
    <row r="707" customFormat="false" ht="12.75" hidden="false" customHeight="false" outlineLevel="0" collapsed="false">
      <c r="A707" s="1" t="s">
        <v>1850</v>
      </c>
      <c r="B707" s="1" t="s">
        <v>1851</v>
      </c>
      <c r="C707" s="1" t="s">
        <v>177</v>
      </c>
      <c r="D707" s="1" t="s">
        <v>82</v>
      </c>
      <c r="E707" s="1" t="s">
        <v>1852</v>
      </c>
      <c r="F707" s="1" t="s">
        <v>1853</v>
      </c>
      <c r="G707" s="1" t="n">
        <v>137</v>
      </c>
      <c r="H707" s="1" t="n">
        <v>250</v>
      </c>
      <c r="I707" s="101" t="s">
        <v>188</v>
      </c>
      <c r="J707" s="1"/>
      <c r="K707" s="1" t="n">
        <f aca="false">IFERROR(VLOOKUP(A707,'[2]Pivot HorizontalMRP'!$A$4:$B$2689,2,0),0)</f>
        <v>100</v>
      </c>
      <c r="L707" s="1" t="n">
        <f aca="false">IFERROR(VLOOKUP(A707,'[2]Pivot HorizontalMRP'!$A$4:$C$2689,3,0),0)</f>
        <v>0</v>
      </c>
      <c r="M707" s="1" t="n">
        <f aca="false">IFERROR(VLOOKUP(A707,'[2]Pivot HorizontalMRP'!$A$4:$D$2689,0.4,0),0)</f>
        <v>0</v>
      </c>
      <c r="N707" s="1" t="n">
        <f aca="false">IFERROR(VLOOKUP(A707,'[2]Pivot HorizontalMRP'!$A$4:$E$2689,5,0),0)</f>
        <v>0</v>
      </c>
      <c r="O707" s="1" t="n">
        <f aca="false">K707+L707</f>
        <v>100</v>
      </c>
      <c r="P707" s="1" t="n">
        <f aca="false">K707+L707+M707+N707</f>
        <v>100</v>
      </c>
      <c r="Q707" s="1" t="n">
        <f aca="false">IFERROR(VLOOKUP(A707,'[2]Pivot HorizontalMRP'!$A$4:$F$2689,6,0),0)</f>
        <v>0</v>
      </c>
      <c r="R707" s="1" t="n">
        <f aca="false">IFERROR(VLOOKUP(A707,'[2]Pivot HorizontalMRP'!$A$4:$G$2689,7,0),0)</f>
        <v>0</v>
      </c>
      <c r="S707" s="1" t="n">
        <f aca="false">IFERROR(VLOOKUP(A707,'[2]Pivot HorizontalMRP'!$A$4:$H$2689,8,0),0)</f>
        <v>0</v>
      </c>
      <c r="T707" s="1" t="n">
        <f aca="false">IFERROR(VLOOKUP(A707,'[2]Pivot HorizontalMRP'!$A$4:$I$2689,9,0),0)</f>
        <v>0</v>
      </c>
      <c r="U707" s="1" t="n">
        <f aca="false">IF(I707="delivery",O707-SUM(Q707+R707),IF(I707="PO",P707-SUM(Q707:R707)))</f>
        <v>100</v>
      </c>
      <c r="V707" s="81" t="n">
        <v>6.5</v>
      </c>
      <c r="W707" s="81"/>
      <c r="X707" s="81" t="n">
        <f aca="false">W707-V707</f>
        <v>-6.5</v>
      </c>
      <c r="Y707" s="81"/>
      <c r="Z707" s="81"/>
      <c r="AA707" s="81" t="n">
        <v>3.69</v>
      </c>
      <c r="AB707" s="81"/>
      <c r="AC707" s="81"/>
      <c r="AD707" s="81"/>
      <c r="AE707" s="81"/>
      <c r="AF707" s="81"/>
      <c r="AG707" s="81"/>
      <c r="AH707" s="81"/>
      <c r="AI707" s="81"/>
      <c r="AJ707" s="81"/>
      <c r="AK707" s="81"/>
      <c r="AL707" s="81"/>
      <c r="AM707" s="81"/>
      <c r="AN707" s="81"/>
      <c r="AO707" s="81" t="str">
        <f aca="false">D707</f>
        <v>Arista</v>
      </c>
      <c r="AP707" s="1" t="s">
        <v>189</v>
      </c>
      <c r="AQ707" s="1"/>
      <c r="AR707" s="1"/>
      <c r="AS707" s="1"/>
      <c r="AT707" s="1"/>
      <c r="AU707" s="1"/>
      <c r="AV707" s="1"/>
      <c r="AW707" s="1"/>
      <c r="AX707" s="1"/>
      <c r="AY707" s="1"/>
      <c r="AZ707" s="1"/>
      <c r="BA707" s="1"/>
      <c r="BB707" s="1"/>
      <c r="BC707" s="1"/>
      <c r="BD707" s="1"/>
      <c r="BE707" s="1"/>
      <c r="BF707" s="1" t="s">
        <v>14668</v>
      </c>
      <c r="BG707" s="1" t="s">
        <v>183</v>
      </c>
      <c r="BH707" s="1"/>
      <c r="BI707" s="1"/>
    </row>
    <row r="708" customFormat="false" ht="12.75" hidden="false" customHeight="false" outlineLevel="0" collapsed="false">
      <c r="A708" s="1" t="s">
        <v>1862</v>
      </c>
      <c r="B708" s="1" t="s">
        <v>1863</v>
      </c>
      <c r="C708" s="1" t="s">
        <v>177</v>
      </c>
      <c r="D708" s="1" t="s">
        <v>82</v>
      </c>
      <c r="E708" s="1" t="s">
        <v>1864</v>
      </c>
      <c r="F708" s="1" t="s">
        <v>15224</v>
      </c>
      <c r="G708" s="1" t="n">
        <v>36</v>
      </c>
      <c r="H708" s="1" t="n">
        <v>100</v>
      </c>
      <c r="I708" s="101" t="s">
        <v>188</v>
      </c>
      <c r="J708" s="1"/>
      <c r="K708" s="1" t="n">
        <f aca="false">IFERROR(VLOOKUP(A708,'[2]Pivot HorizontalMRP'!$A$4:$B$2689,2,0),0)</f>
        <v>0</v>
      </c>
      <c r="L708" s="1" t="n">
        <f aca="false">IFERROR(VLOOKUP(A708,'[2]Pivot HorizontalMRP'!$A$4:$C$2689,3,0),0)</f>
        <v>0</v>
      </c>
      <c r="M708" s="1" t="n">
        <f aca="false">IFERROR(VLOOKUP(A708,'[2]Pivot HorizontalMRP'!$A$4:$D$2689,0.4,0),0)</f>
        <v>0</v>
      </c>
      <c r="N708" s="1" t="n">
        <f aca="false">IFERROR(VLOOKUP(A708,'[2]Pivot HorizontalMRP'!$A$4:$E$2689,5,0),0)</f>
        <v>0</v>
      </c>
      <c r="O708" s="1" t="n">
        <f aca="false">K708+L708</f>
        <v>0</v>
      </c>
      <c r="P708" s="1" t="n">
        <f aca="false">K708+L708+M708+N708</f>
        <v>0</v>
      </c>
      <c r="Q708" s="1" t="n">
        <f aca="false">IFERROR(VLOOKUP(A708,'[2]Pivot HorizontalMRP'!$A$4:$F$2689,6,0),0)</f>
        <v>22</v>
      </c>
      <c r="R708" s="1" t="n">
        <f aca="false">IFERROR(VLOOKUP(A708,'[2]Pivot HorizontalMRP'!$A$4:$G$2689,7,0),0)</f>
        <v>80</v>
      </c>
      <c r="S708" s="1" t="n">
        <f aca="false">IFERROR(VLOOKUP(A708,'[2]Pivot HorizontalMRP'!$A$4:$H$2689,8,0),0)</f>
        <v>470</v>
      </c>
      <c r="T708" s="1" t="n">
        <f aca="false">IFERROR(VLOOKUP(A708,'[2]Pivot HorizontalMRP'!$A$4:$I$2689,9,0),0)</f>
        <v>192</v>
      </c>
      <c r="U708" s="1" t="n">
        <f aca="false">IF(I708="delivery",O708-SUM(Q708+R708),IF(I708="PO",P708-SUM(Q708:R708)))</f>
        <v>-102</v>
      </c>
      <c r="V708" s="81" t="n">
        <v>58</v>
      </c>
      <c r="W708" s="81"/>
      <c r="X708" s="81" t="n">
        <f aca="false">W708-V708</f>
        <v>-58</v>
      </c>
      <c r="Y708" s="81"/>
      <c r="Z708" s="81"/>
      <c r="AA708" s="81"/>
      <c r="AB708" s="81"/>
      <c r="AC708" s="81"/>
      <c r="AD708" s="81"/>
      <c r="AE708" s="81"/>
      <c r="AF708" s="81"/>
      <c r="AG708" s="81"/>
      <c r="AH708" s="81"/>
      <c r="AI708" s="81"/>
      <c r="AJ708" s="81"/>
      <c r="AK708" s="81"/>
      <c r="AL708" s="81"/>
      <c r="AM708" s="81"/>
      <c r="AN708" s="81"/>
      <c r="AO708" s="81" t="str">
        <f aca="false">D708</f>
        <v>Arista</v>
      </c>
      <c r="AP708" s="1" t="s">
        <v>189</v>
      </c>
      <c r="AQ708" s="1"/>
      <c r="AR708" s="1"/>
      <c r="AS708" s="1"/>
      <c r="AT708" s="1"/>
      <c r="AU708" s="1"/>
      <c r="AV708" s="1"/>
      <c r="AW708" s="1"/>
      <c r="AX708" s="1"/>
      <c r="AY708" s="1"/>
      <c r="AZ708" s="1"/>
      <c r="BA708" s="1"/>
      <c r="BB708" s="1"/>
      <c r="BC708" s="1"/>
      <c r="BD708" s="1"/>
      <c r="BE708" s="1"/>
      <c r="BF708" s="1" t="s">
        <v>14668</v>
      </c>
      <c r="BG708" s="1" t="s">
        <v>183</v>
      </c>
      <c r="BH708" s="1"/>
      <c r="BI708" s="1"/>
    </row>
    <row r="709" customFormat="false" ht="12.75" hidden="false" customHeight="false" outlineLevel="0" collapsed="false">
      <c r="A709" s="1" t="s">
        <v>1866</v>
      </c>
      <c r="B709" s="1" t="s">
        <v>1867</v>
      </c>
      <c r="C709" s="1" t="s">
        <v>177</v>
      </c>
      <c r="D709" s="1" t="s">
        <v>82</v>
      </c>
      <c r="E709" s="1" t="s">
        <v>1868</v>
      </c>
      <c r="F709" s="1" t="s">
        <v>15225</v>
      </c>
      <c r="G709" s="1" t="n">
        <v>36</v>
      </c>
      <c r="H709" s="1" t="n">
        <v>100</v>
      </c>
      <c r="I709" s="101" t="s">
        <v>188</v>
      </c>
      <c r="J709" s="1"/>
      <c r="K709" s="1" t="n">
        <f aca="false">IFERROR(VLOOKUP(A709,'[2]Pivot HorizontalMRP'!$A$4:$B$2689,2,0),0)</f>
        <v>0</v>
      </c>
      <c r="L709" s="1" t="n">
        <f aca="false">IFERROR(VLOOKUP(A709,'[2]Pivot HorizontalMRP'!$A$4:$C$2689,3,0),0)</f>
        <v>40</v>
      </c>
      <c r="M709" s="1" t="n">
        <f aca="false">IFERROR(VLOOKUP(A709,'[2]Pivot HorizontalMRP'!$A$4:$D$2689,0.4,0),0)</f>
        <v>0</v>
      </c>
      <c r="N709" s="1" t="n">
        <f aca="false">IFERROR(VLOOKUP(A709,'[2]Pivot HorizontalMRP'!$A$4:$E$2689,5,0),0)</f>
        <v>0</v>
      </c>
      <c r="O709" s="1" t="n">
        <f aca="false">K709+L709</f>
        <v>40</v>
      </c>
      <c r="P709" s="1" t="n">
        <f aca="false">K709+L709+M709+N709</f>
        <v>40</v>
      </c>
      <c r="Q709" s="1" t="n">
        <f aca="false">IFERROR(VLOOKUP(A709,'[2]Pivot HorizontalMRP'!$A$4:$F$2689,6,0),0)</f>
        <v>22</v>
      </c>
      <c r="R709" s="1" t="n">
        <f aca="false">IFERROR(VLOOKUP(A709,'[2]Pivot HorizontalMRP'!$A$4:$G$2689,7,0),0)</f>
        <v>80</v>
      </c>
      <c r="S709" s="1" t="n">
        <f aca="false">IFERROR(VLOOKUP(A709,'[2]Pivot HorizontalMRP'!$A$4:$H$2689,8,0),0)</f>
        <v>470</v>
      </c>
      <c r="T709" s="1" t="n">
        <f aca="false">IFERROR(VLOOKUP(A709,'[2]Pivot HorizontalMRP'!$A$4:$I$2689,9,0),0)</f>
        <v>192</v>
      </c>
      <c r="U709" s="1" t="n">
        <f aca="false">IF(I709="delivery",O709-SUM(Q709+R709),IF(I709="PO",P709-SUM(Q709:R709)))</f>
        <v>-62</v>
      </c>
      <c r="V709" s="81" t="n">
        <v>41.21</v>
      </c>
      <c r="W709" s="81"/>
      <c r="X709" s="81" t="n">
        <f aca="false">W709-V709</f>
        <v>-41.21</v>
      </c>
      <c r="Y709" s="81"/>
      <c r="Z709" s="81"/>
      <c r="AA709" s="81"/>
      <c r="AB709" s="81"/>
      <c r="AC709" s="81"/>
      <c r="AD709" s="81"/>
      <c r="AE709" s="81"/>
      <c r="AF709" s="81"/>
      <c r="AG709" s="81"/>
      <c r="AH709" s="81"/>
      <c r="AI709" s="81"/>
      <c r="AJ709" s="81"/>
      <c r="AK709" s="81"/>
      <c r="AL709" s="81"/>
      <c r="AM709" s="81"/>
      <c r="AN709" s="81"/>
      <c r="AO709" s="81" t="str">
        <f aca="false">D709</f>
        <v>Arista</v>
      </c>
      <c r="AP709" s="1" t="s">
        <v>189</v>
      </c>
      <c r="AQ709" s="1"/>
      <c r="AR709" s="1"/>
      <c r="AS709" s="1"/>
      <c r="AT709" s="1"/>
      <c r="AU709" s="1"/>
      <c r="AV709" s="1"/>
      <c r="AW709" s="1"/>
      <c r="AX709" s="1"/>
      <c r="AY709" s="1"/>
      <c r="AZ709" s="1"/>
      <c r="BA709" s="1"/>
      <c r="BB709" s="1"/>
      <c r="BC709" s="1"/>
      <c r="BD709" s="1"/>
      <c r="BE709" s="1"/>
      <c r="BF709" s="1" t="s">
        <v>14668</v>
      </c>
      <c r="BG709" s="1" t="s">
        <v>183</v>
      </c>
      <c r="BH709" s="1"/>
      <c r="BI709" s="1"/>
    </row>
    <row r="710" customFormat="false" ht="12.75" hidden="false" customHeight="false" outlineLevel="0" collapsed="false">
      <c r="A710" s="1" t="s">
        <v>15226</v>
      </c>
      <c r="B710" s="1" t="s">
        <v>1875</v>
      </c>
      <c r="C710" s="1" t="s">
        <v>177</v>
      </c>
      <c r="D710" s="1" t="s">
        <v>82</v>
      </c>
      <c r="E710" s="1" t="s">
        <v>1872</v>
      </c>
      <c r="F710" s="1" t="s">
        <v>1876</v>
      </c>
      <c r="G710" s="1" t="n">
        <v>36</v>
      </c>
      <c r="H710" s="1" t="n">
        <v>100</v>
      </c>
      <c r="I710" s="102" t="s">
        <v>188</v>
      </c>
      <c r="J710" s="1"/>
      <c r="K710" s="1" t="n">
        <f aca="false">IFERROR(VLOOKUP(A710,'[2]Pivot HorizontalMRP'!$A$4:$B$2689,2,0),0)</f>
        <v>0</v>
      </c>
      <c r="L710" s="1" t="n">
        <f aca="false">IFERROR(VLOOKUP(A710,'[2]Pivot HorizontalMRP'!$A$4:$C$2689,3,0),0)</f>
        <v>100</v>
      </c>
      <c r="M710" s="1" t="n">
        <f aca="false">IFERROR(VLOOKUP(A710,'[2]Pivot HorizontalMRP'!$A$4:$D$2689,0.4,0),0)</f>
        <v>0</v>
      </c>
      <c r="N710" s="1" t="n">
        <f aca="false">IFERROR(VLOOKUP(A710,'[2]Pivot HorizontalMRP'!$A$4:$E$2689,5,0),0)</f>
        <v>0</v>
      </c>
      <c r="O710" s="1" t="n">
        <f aca="false">K710+L710</f>
        <v>100</v>
      </c>
      <c r="P710" s="1" t="n">
        <f aca="false">K710+L710+M710+N710</f>
        <v>100</v>
      </c>
      <c r="Q710" s="1" t="n">
        <f aca="false">IFERROR(VLOOKUP(A710,'[2]Pivot HorizontalMRP'!$A$4:$F$2689,6,0),0)</f>
        <v>290</v>
      </c>
      <c r="R710" s="1" t="n">
        <f aca="false">IFERROR(VLOOKUP(A710,'[2]Pivot HorizontalMRP'!$A$4:$G$2689,7,0),0)</f>
        <v>312</v>
      </c>
      <c r="S710" s="1" t="n">
        <f aca="false">IFERROR(VLOOKUP(A710,'[2]Pivot HorizontalMRP'!$A$4:$H$2689,8,0),0)</f>
        <v>238</v>
      </c>
      <c r="T710" s="1" t="n">
        <f aca="false">IFERROR(VLOOKUP(A710,'[2]Pivot HorizontalMRP'!$A$4:$I$2689,9,0),0)</f>
        <v>176</v>
      </c>
      <c r="U710" s="1" t="n">
        <f aca="false">IF(I710="delivery",O710-SUM(Q710+R710),IF(I710="PO",P710-SUM(Q710:R710)))</f>
        <v>-502</v>
      </c>
      <c r="V710" s="81" t="n">
        <v>122.9</v>
      </c>
      <c r="W710" s="81"/>
      <c r="X710" s="81" t="n">
        <f aca="false">W710-V710</f>
        <v>-122.9</v>
      </c>
      <c r="Y710" s="81"/>
      <c r="Z710" s="81"/>
      <c r="AA710" s="81"/>
      <c r="AB710" s="81"/>
      <c r="AC710" s="81"/>
      <c r="AD710" s="81"/>
      <c r="AE710" s="81"/>
      <c r="AF710" s="81"/>
      <c r="AG710" s="81"/>
      <c r="AH710" s="81"/>
      <c r="AI710" s="81"/>
      <c r="AJ710" s="81"/>
      <c r="AK710" s="81"/>
      <c r="AL710" s="81"/>
      <c r="AM710" s="81"/>
      <c r="AN710" s="81"/>
      <c r="AO710" s="81" t="str">
        <f aca="false">D710</f>
        <v>Arista</v>
      </c>
      <c r="AP710" s="102" t="s">
        <v>189</v>
      </c>
      <c r="AQ710" s="1"/>
      <c r="AR710" s="1"/>
      <c r="AS710" s="1"/>
      <c r="AT710" s="1"/>
      <c r="AU710" s="1"/>
      <c r="AV710" s="1"/>
      <c r="AW710" s="1"/>
      <c r="AX710" s="1"/>
      <c r="AY710" s="1"/>
      <c r="AZ710" s="1"/>
      <c r="BA710" s="1"/>
      <c r="BB710" s="1"/>
      <c r="BC710" s="1"/>
      <c r="BD710" s="1"/>
      <c r="BE710" s="1"/>
      <c r="BF710" s="1" t="s">
        <v>10507</v>
      </c>
      <c r="BG710" s="1" t="s">
        <v>183</v>
      </c>
      <c r="BH710" s="1"/>
      <c r="BI710" s="1"/>
    </row>
    <row r="711" customFormat="false" ht="12.75" hidden="false" customHeight="false" outlineLevel="0" collapsed="false">
      <c r="A711" s="1" t="s">
        <v>15227</v>
      </c>
      <c r="B711" s="1" t="s">
        <v>1882</v>
      </c>
      <c r="C711" s="1" t="s">
        <v>177</v>
      </c>
      <c r="D711" s="1" t="s">
        <v>82</v>
      </c>
      <c r="E711" s="1" t="s">
        <v>1879</v>
      </c>
      <c r="F711" s="1" t="s">
        <v>1883</v>
      </c>
      <c r="G711" s="1" t="n">
        <v>36</v>
      </c>
      <c r="H711" s="1" t="n">
        <v>100</v>
      </c>
      <c r="I711" s="102" t="s">
        <v>188</v>
      </c>
      <c r="J711" s="1"/>
      <c r="K711" s="1" t="n">
        <f aca="false">IFERROR(VLOOKUP(A711,'[2]Pivot HorizontalMRP'!$A$4:$B$2689,2,0),0)</f>
        <v>0</v>
      </c>
      <c r="L711" s="1" t="n">
        <f aca="false">IFERROR(VLOOKUP(A711,'[2]Pivot HorizontalMRP'!$A$4:$C$2689,3,0),0)</f>
        <v>100</v>
      </c>
      <c r="M711" s="1" t="n">
        <f aca="false">IFERROR(VLOOKUP(A711,'[2]Pivot HorizontalMRP'!$A$4:$D$2689,0.4,0),0)</f>
        <v>0</v>
      </c>
      <c r="N711" s="1" t="n">
        <f aca="false">IFERROR(VLOOKUP(A711,'[2]Pivot HorizontalMRP'!$A$4:$E$2689,5,0),0)</f>
        <v>0</v>
      </c>
      <c r="O711" s="1" t="n">
        <f aca="false">K711+L711</f>
        <v>100</v>
      </c>
      <c r="P711" s="1" t="n">
        <f aca="false">K711+L711+M711+N711</f>
        <v>100</v>
      </c>
      <c r="Q711" s="1" t="n">
        <f aca="false">IFERROR(VLOOKUP(A711,'[2]Pivot HorizontalMRP'!$A$4:$F$2689,6,0),0)</f>
        <v>290</v>
      </c>
      <c r="R711" s="1" t="n">
        <f aca="false">IFERROR(VLOOKUP(A711,'[2]Pivot HorizontalMRP'!$A$4:$G$2689,7,0),0)</f>
        <v>312</v>
      </c>
      <c r="S711" s="1" t="n">
        <f aca="false">IFERROR(VLOOKUP(A711,'[2]Pivot HorizontalMRP'!$A$4:$H$2689,8,0),0)</f>
        <v>238</v>
      </c>
      <c r="T711" s="1" t="n">
        <f aca="false">IFERROR(VLOOKUP(A711,'[2]Pivot HorizontalMRP'!$A$4:$I$2689,9,0),0)</f>
        <v>176</v>
      </c>
      <c r="U711" s="1" t="n">
        <f aca="false">IF(I711="delivery",O711-SUM(Q711+R711),IF(I711="PO",P711-SUM(Q711:R711)))</f>
        <v>-502</v>
      </c>
      <c r="V711" s="81" t="n">
        <v>122.9</v>
      </c>
      <c r="W711" s="81"/>
      <c r="X711" s="81" t="n">
        <f aca="false">W711-V711</f>
        <v>-122.9</v>
      </c>
      <c r="Y711" s="81"/>
      <c r="Z711" s="81"/>
      <c r="AA711" s="81"/>
      <c r="AB711" s="81"/>
      <c r="AC711" s="81"/>
      <c r="AD711" s="81"/>
      <c r="AE711" s="81"/>
      <c r="AF711" s="81"/>
      <c r="AG711" s="81"/>
      <c r="AH711" s="81"/>
      <c r="AI711" s="81"/>
      <c r="AJ711" s="81"/>
      <c r="AK711" s="81"/>
      <c r="AL711" s="81"/>
      <c r="AM711" s="81"/>
      <c r="AN711" s="81"/>
      <c r="AO711" s="81" t="str">
        <f aca="false">D711</f>
        <v>Arista</v>
      </c>
      <c r="AP711" s="102" t="s">
        <v>189</v>
      </c>
      <c r="AQ711" s="1"/>
      <c r="AR711" s="1"/>
      <c r="AS711" s="1"/>
      <c r="AT711" s="1"/>
      <c r="AU711" s="1"/>
      <c r="AV711" s="1"/>
      <c r="AW711" s="1"/>
      <c r="AX711" s="1"/>
      <c r="AY711" s="1"/>
      <c r="AZ711" s="1"/>
      <c r="BA711" s="1"/>
      <c r="BB711" s="1"/>
      <c r="BC711" s="1"/>
      <c r="BD711" s="1"/>
      <c r="BE711" s="1"/>
      <c r="BF711" s="1" t="s">
        <v>10507</v>
      </c>
      <c r="BG711" s="1" t="s">
        <v>183</v>
      </c>
      <c r="BH711" s="1"/>
      <c r="BI711" s="1"/>
    </row>
    <row r="712" customFormat="false" ht="12.75" hidden="false" customHeight="false" outlineLevel="0" collapsed="false">
      <c r="A712" s="1" t="s">
        <v>15228</v>
      </c>
      <c r="B712" s="1" t="s">
        <v>1889</v>
      </c>
      <c r="C712" s="1" t="s">
        <v>177</v>
      </c>
      <c r="D712" s="1" t="s">
        <v>82</v>
      </c>
      <c r="E712" s="1" t="s">
        <v>1886</v>
      </c>
      <c r="F712" s="1" t="s">
        <v>1890</v>
      </c>
      <c r="G712" s="1" t="n">
        <v>36</v>
      </c>
      <c r="H712" s="1" t="n">
        <v>100</v>
      </c>
      <c r="I712" s="102" t="s">
        <v>188</v>
      </c>
      <c r="J712" s="1"/>
      <c r="K712" s="1" t="n">
        <f aca="false">IFERROR(VLOOKUP(A712,'[2]Pivot HorizontalMRP'!$A$4:$B$2689,2,0),0)</f>
        <v>0</v>
      </c>
      <c r="L712" s="1" t="n">
        <f aca="false">IFERROR(VLOOKUP(A712,'[2]Pivot HorizontalMRP'!$A$4:$C$2689,3,0),0)</f>
        <v>100</v>
      </c>
      <c r="M712" s="1" t="n">
        <f aca="false">IFERROR(VLOOKUP(A712,'[2]Pivot HorizontalMRP'!$A$4:$D$2689,0.4,0),0)</f>
        <v>0</v>
      </c>
      <c r="N712" s="1" t="n">
        <f aca="false">IFERROR(VLOOKUP(A712,'[2]Pivot HorizontalMRP'!$A$4:$E$2689,5,0),0)</f>
        <v>0</v>
      </c>
      <c r="O712" s="1" t="n">
        <f aca="false">K712+L712</f>
        <v>100</v>
      </c>
      <c r="P712" s="1" t="n">
        <f aca="false">K712+L712+M712+N712</f>
        <v>100</v>
      </c>
      <c r="Q712" s="1" t="n">
        <f aca="false">IFERROR(VLOOKUP(A712,'[2]Pivot HorizontalMRP'!$A$4:$F$2689,6,0),0)</f>
        <v>290</v>
      </c>
      <c r="R712" s="1" t="n">
        <f aca="false">IFERROR(VLOOKUP(A712,'[2]Pivot HorizontalMRP'!$A$4:$G$2689,7,0),0)</f>
        <v>312</v>
      </c>
      <c r="S712" s="1" t="n">
        <f aca="false">IFERROR(VLOOKUP(A712,'[2]Pivot HorizontalMRP'!$A$4:$H$2689,8,0),0)</f>
        <v>238</v>
      </c>
      <c r="T712" s="1" t="n">
        <f aca="false">IFERROR(VLOOKUP(A712,'[2]Pivot HorizontalMRP'!$A$4:$I$2689,9,0),0)</f>
        <v>176</v>
      </c>
      <c r="U712" s="1" t="n">
        <f aca="false">IF(I712="delivery",O712-SUM(Q712+R712),IF(I712="PO",P712-SUM(Q712:R712)))</f>
        <v>-502</v>
      </c>
      <c r="V712" s="81" t="n">
        <v>122.9</v>
      </c>
      <c r="W712" s="81"/>
      <c r="X712" s="81" t="n">
        <f aca="false">W712-V712</f>
        <v>-122.9</v>
      </c>
      <c r="Y712" s="81"/>
      <c r="Z712" s="81"/>
      <c r="AA712" s="81"/>
      <c r="AB712" s="81"/>
      <c r="AC712" s="81"/>
      <c r="AD712" s="81"/>
      <c r="AE712" s="81"/>
      <c r="AF712" s="81"/>
      <c r="AG712" s="81"/>
      <c r="AH712" s="81"/>
      <c r="AI712" s="81"/>
      <c r="AJ712" s="81"/>
      <c r="AK712" s="81"/>
      <c r="AL712" s="81"/>
      <c r="AM712" s="81"/>
      <c r="AN712" s="81"/>
      <c r="AO712" s="81" t="str">
        <f aca="false">D712</f>
        <v>Arista</v>
      </c>
      <c r="AP712" s="102" t="s">
        <v>189</v>
      </c>
      <c r="AQ712" s="1"/>
      <c r="AR712" s="1"/>
      <c r="AS712" s="1"/>
      <c r="AT712" s="1"/>
      <c r="AU712" s="1"/>
      <c r="AV712" s="1"/>
      <c r="AW712" s="1"/>
      <c r="AX712" s="1"/>
      <c r="AY712" s="1"/>
      <c r="AZ712" s="1"/>
      <c r="BA712" s="1"/>
      <c r="BB712" s="1"/>
      <c r="BC712" s="1"/>
      <c r="BD712" s="1"/>
      <c r="BE712" s="1"/>
      <c r="BF712" s="1" t="s">
        <v>10507</v>
      </c>
      <c r="BG712" s="1" t="s">
        <v>183</v>
      </c>
      <c r="BH712" s="1"/>
      <c r="BI712" s="1"/>
    </row>
    <row r="713" customFormat="false" ht="12.75" hidden="false" customHeight="false" outlineLevel="0" collapsed="false">
      <c r="A713" s="1" t="s">
        <v>1891</v>
      </c>
      <c r="B713" s="1" t="s">
        <v>1892</v>
      </c>
      <c r="C713" s="1" t="s">
        <v>177</v>
      </c>
      <c r="D713" s="1" t="s">
        <v>82</v>
      </c>
      <c r="E713" s="1" t="s">
        <v>1893</v>
      </c>
      <c r="F713" s="1" t="s">
        <v>1894</v>
      </c>
      <c r="G713" s="1" t="n">
        <v>64</v>
      </c>
      <c r="H713" s="1" t="n">
        <v>1000</v>
      </c>
      <c r="I713" s="101" t="s">
        <v>188</v>
      </c>
      <c r="J713" s="1"/>
      <c r="K713" s="1" t="n">
        <f aca="false">IFERROR(VLOOKUP(A713,'[2]Pivot HorizontalMRP'!$A$4:$B$2689,2,0),0)</f>
        <v>0</v>
      </c>
      <c r="L713" s="1" t="n">
        <f aca="false">IFERROR(VLOOKUP(A713,'[2]Pivot HorizontalMRP'!$A$4:$C$2689,3,0),0)</f>
        <v>952</v>
      </c>
      <c r="M713" s="1" t="n">
        <f aca="false">IFERROR(VLOOKUP(A713,'[2]Pivot HorizontalMRP'!$A$4:$D$2689,0.4,0),0)</f>
        <v>0</v>
      </c>
      <c r="N713" s="1" t="n">
        <f aca="false">IFERROR(VLOOKUP(A713,'[2]Pivot HorizontalMRP'!$A$4:$E$2689,5,0),0)</f>
        <v>2000</v>
      </c>
      <c r="O713" s="1" t="n">
        <f aca="false">K713+L713</f>
        <v>952</v>
      </c>
      <c r="P713" s="1" t="n">
        <f aca="false">K713+L713+M713+N713</f>
        <v>2952</v>
      </c>
      <c r="Q713" s="1" t="n">
        <f aca="false">IFERROR(VLOOKUP(A713,'[2]Pivot HorizontalMRP'!$A$4:$F$2689,6,0),0)</f>
        <v>1788</v>
      </c>
      <c r="R713" s="1" t="n">
        <f aca="false">IFERROR(VLOOKUP(A713,'[2]Pivot HorizontalMRP'!$A$4:$G$2689,7,0),0)</f>
        <v>1320</v>
      </c>
      <c r="S713" s="1" t="n">
        <f aca="false">IFERROR(VLOOKUP(A713,'[2]Pivot HorizontalMRP'!$A$4:$H$2689,8,0),0)</f>
        <v>1314</v>
      </c>
      <c r="T713" s="1" t="n">
        <f aca="false">IFERROR(VLOOKUP(A713,'[2]Pivot HorizontalMRP'!$A$4:$I$2689,9,0),0)</f>
        <v>1322</v>
      </c>
      <c r="U713" s="1" t="n">
        <f aca="false">IF(I713="delivery",O713-SUM(Q713+R713),IF(I713="PO",P713-SUM(Q713:R713)))</f>
        <v>-156</v>
      </c>
      <c r="V713" s="81" t="n">
        <v>28.98</v>
      </c>
      <c r="W713" s="81"/>
      <c r="X713" s="81" t="n">
        <f aca="false">W713-V713</f>
        <v>-28.98</v>
      </c>
      <c r="Y713" s="81"/>
      <c r="Z713" s="81"/>
      <c r="AA713" s="81" t="n">
        <v>31.95</v>
      </c>
      <c r="AB713" s="81"/>
      <c r="AC713" s="81"/>
      <c r="AD713" s="81"/>
      <c r="AE713" s="81"/>
      <c r="AF713" s="81"/>
      <c r="AG713" s="81"/>
      <c r="AH713" s="81"/>
      <c r="AI713" s="81"/>
      <c r="AJ713" s="81"/>
      <c r="AK713" s="81"/>
      <c r="AL713" s="81"/>
      <c r="AM713" s="81"/>
      <c r="AN713" s="81"/>
      <c r="AO713" s="81" t="str">
        <f aca="false">D713</f>
        <v>Arista</v>
      </c>
      <c r="AP713" s="1" t="s">
        <v>189</v>
      </c>
      <c r="AQ713" s="1"/>
      <c r="AR713" s="1"/>
      <c r="AS713" s="1"/>
      <c r="AT713" s="1"/>
      <c r="AU713" s="1"/>
      <c r="AV713" s="1"/>
      <c r="AW713" s="1"/>
      <c r="AX713" s="1"/>
      <c r="AY713" s="1"/>
      <c r="AZ713" s="1"/>
      <c r="BA713" s="1"/>
      <c r="BB713" s="1"/>
      <c r="BC713" s="1"/>
      <c r="BD713" s="1"/>
      <c r="BE713" s="1"/>
      <c r="BF713" s="1" t="s">
        <v>14668</v>
      </c>
      <c r="BG713" s="1" t="s">
        <v>183</v>
      </c>
      <c r="BH713" s="1"/>
      <c r="BI713" s="1"/>
    </row>
    <row r="714" customFormat="false" ht="12.75" hidden="false" customHeight="false" outlineLevel="0" collapsed="false">
      <c r="A714" s="1" t="s">
        <v>1895</v>
      </c>
      <c r="B714" s="1" t="s">
        <v>1896</v>
      </c>
      <c r="C714" s="1" t="s">
        <v>177</v>
      </c>
      <c r="D714" s="1" t="s">
        <v>82</v>
      </c>
      <c r="E714" s="1" t="s">
        <v>1897</v>
      </c>
      <c r="F714" s="1" t="s">
        <v>1898</v>
      </c>
      <c r="G714" s="1" t="n">
        <v>102</v>
      </c>
      <c r="H714" s="1" t="n">
        <v>250</v>
      </c>
      <c r="I714" s="101" t="s">
        <v>188</v>
      </c>
      <c r="J714" s="1"/>
      <c r="K714" s="1" t="n">
        <f aca="false">IFERROR(VLOOKUP(A714,'[2]Pivot HorizontalMRP'!$A$4:$B$2689,2,0),0)</f>
        <v>0</v>
      </c>
      <c r="L714" s="1" t="n">
        <f aca="false">IFERROR(VLOOKUP(A714,'[2]Pivot HorizontalMRP'!$A$4:$C$2689,3,0),0)</f>
        <v>377</v>
      </c>
      <c r="M714" s="1" t="n">
        <f aca="false">IFERROR(VLOOKUP(A714,'[2]Pivot HorizontalMRP'!$A$4:$D$2689,0.4,0),0)</f>
        <v>0</v>
      </c>
      <c r="N714" s="1" t="n">
        <f aca="false">IFERROR(VLOOKUP(A714,'[2]Pivot HorizontalMRP'!$A$4:$E$2689,5,0),0)</f>
        <v>0</v>
      </c>
      <c r="O714" s="1" t="n">
        <f aca="false">K714+L714</f>
        <v>377</v>
      </c>
      <c r="P714" s="1" t="n">
        <f aca="false">K714+L714+M714+N714</f>
        <v>377</v>
      </c>
      <c r="Q714" s="1" t="n">
        <f aca="false">IFERROR(VLOOKUP(A714,'[2]Pivot HorizontalMRP'!$A$4:$F$2689,6,0),0)</f>
        <v>282</v>
      </c>
      <c r="R714" s="1" t="n">
        <f aca="false">IFERROR(VLOOKUP(A714,'[2]Pivot HorizontalMRP'!$A$4:$G$2689,7,0),0)</f>
        <v>22</v>
      </c>
      <c r="S714" s="1" t="n">
        <f aca="false">IFERROR(VLOOKUP(A714,'[2]Pivot HorizontalMRP'!$A$4:$H$2689,8,0),0)</f>
        <v>16</v>
      </c>
      <c r="T714" s="1" t="n">
        <f aca="false">IFERROR(VLOOKUP(A714,'[2]Pivot HorizontalMRP'!$A$4:$I$2689,9,0),0)</f>
        <v>136</v>
      </c>
      <c r="U714" s="1" t="n">
        <f aca="false">IF(I714="delivery",O714-SUM(Q714+R714),IF(I714="PO",P714-SUM(Q714:R714)))</f>
        <v>73</v>
      </c>
      <c r="V714" s="81" t="n">
        <v>41.85</v>
      </c>
      <c r="W714" s="81"/>
      <c r="X714" s="81" t="n">
        <f aca="false">W714-V714</f>
        <v>-41.85</v>
      </c>
      <c r="Y714" s="81"/>
      <c r="Z714" s="81"/>
      <c r="AA714" s="81" t="n">
        <v>43.734</v>
      </c>
      <c r="AB714" s="81"/>
      <c r="AC714" s="81"/>
      <c r="AD714" s="81"/>
      <c r="AE714" s="81"/>
      <c r="AF714" s="81"/>
      <c r="AG714" s="81"/>
      <c r="AH714" s="81"/>
      <c r="AI714" s="81"/>
      <c r="AJ714" s="81"/>
      <c r="AK714" s="81"/>
      <c r="AL714" s="81"/>
      <c r="AM714" s="81"/>
      <c r="AN714" s="81"/>
      <c r="AO714" s="81" t="str">
        <f aca="false">D714</f>
        <v>Arista</v>
      </c>
      <c r="AP714" s="1" t="s">
        <v>189</v>
      </c>
      <c r="AQ714" s="1"/>
      <c r="AR714" s="1"/>
      <c r="AS714" s="1"/>
      <c r="AT714" s="1"/>
      <c r="AU714" s="1"/>
      <c r="AV714" s="1"/>
      <c r="AW714" s="1"/>
      <c r="AX714" s="1"/>
      <c r="AY714" s="1"/>
      <c r="AZ714" s="1"/>
      <c r="BA714" s="1"/>
      <c r="BB714" s="1"/>
      <c r="BC714" s="1"/>
      <c r="BD714" s="1"/>
      <c r="BE714" s="1"/>
      <c r="BF714" s="1" t="s">
        <v>14668</v>
      </c>
      <c r="BG714" s="1" t="s">
        <v>183</v>
      </c>
      <c r="BH714" s="1"/>
      <c r="BI714" s="1"/>
    </row>
    <row r="715" customFormat="false" ht="12.75" hidden="false" customHeight="false" outlineLevel="0" collapsed="false">
      <c r="A715" s="1" t="s">
        <v>1903</v>
      </c>
      <c r="B715" s="1" t="s">
        <v>1904</v>
      </c>
      <c r="C715" s="1" t="s">
        <v>177</v>
      </c>
      <c r="D715" s="1" t="s">
        <v>82</v>
      </c>
      <c r="E715" s="1" t="s">
        <v>1901</v>
      </c>
      <c r="F715" s="1" t="s">
        <v>1905</v>
      </c>
      <c r="G715" s="1" t="n">
        <v>36</v>
      </c>
      <c r="H715" s="1" t="n">
        <v>500</v>
      </c>
      <c r="I715" s="101" t="s">
        <v>188</v>
      </c>
      <c r="J715" s="1"/>
      <c r="K715" s="1" t="n">
        <f aca="false">IFERROR(VLOOKUP(A715,'[2]Pivot HorizontalMRP'!$A$4:$B$2689,2,0),0)</f>
        <v>0</v>
      </c>
      <c r="L715" s="1" t="n">
        <f aca="false">IFERROR(VLOOKUP(A715,'[2]Pivot HorizontalMRP'!$A$4:$C$2689,3,0),0)</f>
        <v>1600</v>
      </c>
      <c r="M715" s="1" t="n">
        <f aca="false">IFERROR(VLOOKUP(A715,'[2]Pivot HorizontalMRP'!$A$4:$D$2689,0.4,0),0)</f>
        <v>0</v>
      </c>
      <c r="N715" s="1" t="n">
        <f aca="false">IFERROR(VLOOKUP(A715,'[2]Pivot HorizontalMRP'!$A$4:$E$2689,5,0),0)</f>
        <v>0</v>
      </c>
      <c r="O715" s="1" t="n">
        <f aca="false">K715+L715</f>
        <v>1600</v>
      </c>
      <c r="P715" s="1" t="n">
        <f aca="false">K715+L715+M715+N715</f>
        <v>1600</v>
      </c>
      <c r="Q715" s="1" t="n">
        <f aca="false">IFERROR(VLOOKUP(A715,'[2]Pivot HorizontalMRP'!$A$4:$F$2689,6,0),0)</f>
        <v>698</v>
      </c>
      <c r="R715" s="1" t="n">
        <f aca="false">IFERROR(VLOOKUP(A715,'[2]Pivot HorizontalMRP'!$A$4:$G$2689,7,0),0)</f>
        <v>720</v>
      </c>
      <c r="S715" s="1" t="n">
        <f aca="false">IFERROR(VLOOKUP(A715,'[2]Pivot HorizontalMRP'!$A$4:$H$2689,8,0),0)</f>
        <v>444</v>
      </c>
      <c r="T715" s="1" t="n">
        <f aca="false">IFERROR(VLOOKUP(A715,'[2]Pivot HorizontalMRP'!$A$4:$I$2689,9,0),0)</f>
        <v>468</v>
      </c>
      <c r="U715" s="1" t="n">
        <f aca="false">IF(I715="delivery",O715-SUM(Q715+R715),IF(I715="PO",P715-SUM(Q715:R715)))</f>
        <v>182</v>
      </c>
      <c r="V715" s="81" t="n">
        <v>34.81</v>
      </c>
      <c r="W715" s="81"/>
      <c r="X715" s="81" t="n">
        <f aca="false">W715-V715</f>
        <v>-34.81</v>
      </c>
      <c r="Y715" s="81"/>
      <c r="Z715" s="81"/>
      <c r="AA715" s="81"/>
      <c r="AB715" s="81"/>
      <c r="AC715" s="81"/>
      <c r="AD715" s="81"/>
      <c r="AE715" s="81"/>
      <c r="AF715" s="81"/>
      <c r="AG715" s="81"/>
      <c r="AH715" s="81"/>
      <c r="AI715" s="81"/>
      <c r="AJ715" s="81"/>
      <c r="AK715" s="81"/>
      <c r="AL715" s="81"/>
      <c r="AM715" s="81"/>
      <c r="AN715" s="81"/>
      <c r="AO715" s="81" t="str">
        <f aca="false">D715</f>
        <v>Arista</v>
      </c>
      <c r="AP715" s="1" t="s">
        <v>189</v>
      </c>
      <c r="AQ715" s="1"/>
      <c r="AR715" s="1"/>
      <c r="AS715" s="1"/>
      <c r="AT715" s="1"/>
      <c r="AU715" s="1"/>
      <c r="AV715" s="1"/>
      <c r="AW715" s="1"/>
      <c r="AX715" s="1"/>
      <c r="AY715" s="1"/>
      <c r="AZ715" s="1"/>
      <c r="BA715" s="1"/>
      <c r="BB715" s="1"/>
      <c r="BC715" s="1"/>
      <c r="BD715" s="1"/>
      <c r="BE715" s="1"/>
      <c r="BF715" s="1" t="s">
        <v>14668</v>
      </c>
      <c r="BG715" s="1" t="s">
        <v>183</v>
      </c>
      <c r="BH715" s="1"/>
      <c r="BI715" s="1"/>
    </row>
    <row r="716" customFormat="false" ht="12.75" hidden="false" customHeight="false" outlineLevel="0" collapsed="false">
      <c r="A716" s="103" t="s">
        <v>1906</v>
      </c>
      <c r="B716" s="104" t="s">
        <v>1907</v>
      </c>
      <c r="C716" s="99" t="s">
        <v>177</v>
      </c>
      <c r="D716" s="99" t="s">
        <v>82</v>
      </c>
      <c r="E716" s="99" t="s">
        <v>1908</v>
      </c>
      <c r="F716" s="99" t="s">
        <v>1909</v>
      </c>
      <c r="G716" s="99" t="n">
        <v>56</v>
      </c>
      <c r="H716" s="99" t="n">
        <v>100</v>
      </c>
      <c r="I716" s="99" t="s">
        <v>188</v>
      </c>
      <c r="K716" s="1" t="n">
        <f aca="false">IFERROR(VLOOKUP(A716,'[2]Pivot HorizontalMRP'!$A$4:$B$2689,2,0),0)</f>
        <v>0</v>
      </c>
      <c r="L716" s="1" t="n">
        <f aca="false">IFERROR(VLOOKUP(A716,'[2]Pivot HorizontalMRP'!$A$4:$C$2689,3,0),0)</f>
        <v>1265</v>
      </c>
      <c r="M716" s="1" t="n">
        <f aca="false">IFERROR(VLOOKUP(A716,'[2]Pivot HorizontalMRP'!$A$4:$D$2689,0.4,0),0)</f>
        <v>0</v>
      </c>
      <c r="N716" s="1" t="n">
        <f aca="false">IFERROR(VLOOKUP(A716,'[2]Pivot HorizontalMRP'!$A$4:$E$2689,5,0),0)</f>
        <v>0</v>
      </c>
      <c r="O716" s="1" t="n">
        <f aca="false">K716+L716</f>
        <v>1265</v>
      </c>
      <c r="P716" s="1" t="n">
        <f aca="false">K716+L716+M716+N716</f>
        <v>1265</v>
      </c>
      <c r="Q716" s="1" t="n">
        <f aca="false">IFERROR(VLOOKUP(A716,'[2]Pivot HorizontalMRP'!$A$4:$F$2689,6,0),0)</f>
        <v>0</v>
      </c>
      <c r="R716" s="1" t="n">
        <f aca="false">IFERROR(VLOOKUP(A716,'[2]Pivot HorizontalMRP'!$A$4:$G$2689,7,0),0)</f>
        <v>0</v>
      </c>
      <c r="S716" s="1" t="n">
        <f aca="false">IFERROR(VLOOKUP(A716,'[2]Pivot HorizontalMRP'!$A$4:$H$2689,8,0),0)</f>
        <v>0</v>
      </c>
      <c r="T716" s="1" t="n">
        <f aca="false">IFERROR(VLOOKUP(A716,'[2]Pivot HorizontalMRP'!$A$4:$I$2689,9,0),0)</f>
        <v>0</v>
      </c>
      <c r="U716" s="1" t="n">
        <f aca="false">IF(I716="delivery",O716-SUM(Q716+R716),IF(I716="PO",P716-SUM(Q716:R716)))</f>
        <v>1265</v>
      </c>
      <c r="V716" s="99" t="n">
        <v>59.8</v>
      </c>
      <c r="X716" s="81" t="n">
        <f aca="false">W716-V716</f>
        <v>-59.8</v>
      </c>
      <c r="AA716" s="81"/>
      <c r="AO716" s="81" t="str">
        <f aca="false">D716</f>
        <v>Arista</v>
      </c>
      <c r="AP716" s="99" t="s">
        <v>189</v>
      </c>
      <c r="BF716" s="99" t="s">
        <v>14668</v>
      </c>
      <c r="BG716" s="1" t="s">
        <v>183</v>
      </c>
    </row>
    <row r="717" customFormat="false" ht="12.75" hidden="false" customHeight="false" outlineLevel="0" collapsed="false">
      <c r="A717" s="103" t="s">
        <v>1910</v>
      </c>
      <c r="B717" s="104" t="s">
        <v>1911</v>
      </c>
      <c r="C717" s="99" t="s">
        <v>177</v>
      </c>
      <c r="D717" s="99" t="s">
        <v>82</v>
      </c>
      <c r="E717" s="99" t="s">
        <v>1908</v>
      </c>
      <c r="F717" s="99" t="s">
        <v>1912</v>
      </c>
      <c r="G717" s="99" t="n">
        <v>31</v>
      </c>
      <c r="H717" s="99" t="n">
        <v>100</v>
      </c>
      <c r="I717" s="99" t="s">
        <v>188</v>
      </c>
      <c r="K717" s="1" t="n">
        <f aca="false">IFERROR(VLOOKUP(A717,'[2]Pivot HorizontalMRP'!$A$4:$B$2689,2,0),0)</f>
        <v>0</v>
      </c>
      <c r="L717" s="1" t="n">
        <f aca="false">IFERROR(VLOOKUP(A717,'[2]Pivot HorizontalMRP'!$A$4:$C$2689,3,0),0)</f>
        <v>309</v>
      </c>
      <c r="M717" s="1" t="n">
        <f aca="false">IFERROR(VLOOKUP(A717,'[2]Pivot HorizontalMRP'!$A$4:$D$2689,0.4,0),0)</f>
        <v>0</v>
      </c>
      <c r="N717" s="1" t="n">
        <f aca="false">IFERROR(VLOOKUP(A717,'[2]Pivot HorizontalMRP'!$A$4:$E$2689,5,0),0)</f>
        <v>3</v>
      </c>
      <c r="O717" s="1" t="n">
        <f aca="false">K717+L717</f>
        <v>309</v>
      </c>
      <c r="P717" s="1" t="n">
        <f aca="false">K717+L717+M717+N717</f>
        <v>312</v>
      </c>
      <c r="Q717" s="1" t="n">
        <f aca="false">IFERROR(VLOOKUP(A717,'[2]Pivot HorizontalMRP'!$A$4:$F$2689,6,0),0)</f>
        <v>21</v>
      </c>
      <c r="R717" s="1" t="n">
        <f aca="false">IFERROR(VLOOKUP(A717,'[2]Pivot HorizontalMRP'!$A$4:$G$2689,7,0),0)</f>
        <v>0</v>
      </c>
      <c r="S717" s="1" t="n">
        <f aca="false">IFERROR(VLOOKUP(A717,'[2]Pivot HorizontalMRP'!$A$4:$H$2689,8,0),0)</f>
        <v>0</v>
      </c>
      <c r="T717" s="1" t="n">
        <f aca="false">IFERROR(VLOOKUP(A717,'[2]Pivot HorizontalMRP'!$A$4:$I$2689,9,0),0)</f>
        <v>0</v>
      </c>
      <c r="U717" s="1" t="n">
        <f aca="false">IF(I717="delivery",O717-SUM(Q717+R717),IF(I717="PO",P717-SUM(Q717:R717)))</f>
        <v>291</v>
      </c>
      <c r="V717" s="99" t="n">
        <v>56.88</v>
      </c>
      <c r="X717" s="81" t="n">
        <f aca="false">W717-V717</f>
        <v>-56.88</v>
      </c>
      <c r="AA717" s="81"/>
      <c r="AO717" s="81" t="str">
        <f aca="false">D717</f>
        <v>Arista</v>
      </c>
      <c r="AP717" s="99" t="s">
        <v>189</v>
      </c>
      <c r="BF717" s="99" t="s">
        <v>14668</v>
      </c>
      <c r="BG717" s="1" t="s">
        <v>183</v>
      </c>
    </row>
    <row r="718" customFormat="false" ht="12.75" hidden="false" customHeight="false" outlineLevel="0" collapsed="false">
      <c r="A718" s="103" t="s">
        <v>15229</v>
      </c>
      <c r="B718" s="104" t="s">
        <v>14157</v>
      </c>
      <c r="C718" s="99" t="s">
        <v>177</v>
      </c>
      <c r="D718" s="99" t="s">
        <v>82</v>
      </c>
      <c r="E718" s="99" t="s">
        <v>1908</v>
      </c>
      <c r="F718" s="99" t="s">
        <v>14158</v>
      </c>
      <c r="G718" s="99" t="n">
        <v>0</v>
      </c>
      <c r="H718" s="99" t="n">
        <v>1000</v>
      </c>
      <c r="I718" s="108" t="s">
        <v>188</v>
      </c>
      <c r="K718" s="1" t="n">
        <f aca="false">IFERROR(VLOOKUP(A718,'[2]Pivot HorizontalMRP'!$A$4:$B$2689,2,0),0)</f>
        <v>0</v>
      </c>
      <c r="L718" s="1" t="n">
        <f aca="false">IFERROR(VLOOKUP(A718,'[2]Pivot HorizontalMRP'!$A$4:$C$2689,3,0),0)</f>
        <v>150</v>
      </c>
      <c r="M718" s="1" t="n">
        <f aca="false">IFERROR(VLOOKUP(A718,'[2]Pivot HorizontalMRP'!$A$4:$D$2689,0.4,0),0)</f>
        <v>0</v>
      </c>
      <c r="N718" s="1" t="n">
        <f aca="false">IFERROR(VLOOKUP(A718,'[2]Pivot HorizontalMRP'!$A$4:$E$2689,5,0),0)</f>
        <v>0</v>
      </c>
      <c r="O718" s="1" t="n">
        <f aca="false">K718+L718</f>
        <v>150</v>
      </c>
      <c r="P718" s="1" t="n">
        <f aca="false">K718+L718+M718+N718</f>
        <v>150</v>
      </c>
      <c r="Q718" s="1" t="n">
        <f aca="false">IFERROR(VLOOKUP(A718,'[2]Pivot HorizontalMRP'!$A$4:$F$2689,6,0),0)</f>
        <v>903</v>
      </c>
      <c r="R718" s="1" t="n">
        <f aca="false">IFERROR(VLOOKUP(A718,'[2]Pivot HorizontalMRP'!$A$4:$G$2689,7,0),0)</f>
        <v>834</v>
      </c>
      <c r="S718" s="1" t="n">
        <f aca="false">IFERROR(VLOOKUP(A718,'[2]Pivot HorizontalMRP'!$A$4:$H$2689,8,0),0)</f>
        <v>767</v>
      </c>
      <c r="T718" s="1" t="n">
        <f aca="false">IFERROR(VLOOKUP(A718,'[2]Pivot HorizontalMRP'!$A$4:$I$2689,9,0),0)</f>
        <v>815</v>
      </c>
      <c r="U718" s="1" t="n">
        <f aca="false">IF(I718="delivery",O718-SUM(Q718+R718),IF(I718="PO",P718-SUM(Q718:R718)))</f>
        <v>-1587</v>
      </c>
      <c r="V718" s="99" t="n">
        <v>39.46</v>
      </c>
      <c r="X718" s="81" t="n">
        <f aca="false">W718-V718</f>
        <v>-39.46</v>
      </c>
      <c r="AA718" s="81"/>
      <c r="AO718" s="81" t="str">
        <f aca="false">D718</f>
        <v>Arista</v>
      </c>
      <c r="AP718" s="108" t="s">
        <v>189</v>
      </c>
      <c r="BF718" s="99" t="s">
        <v>10507</v>
      </c>
      <c r="BG718" s="1" t="s">
        <v>183</v>
      </c>
    </row>
    <row r="719" customFormat="false" ht="12.75" hidden="false" customHeight="false" outlineLevel="0" collapsed="false">
      <c r="A719" s="1" t="s">
        <v>14156</v>
      </c>
      <c r="B719" s="1" t="s">
        <v>14157</v>
      </c>
      <c r="C719" s="1" t="s">
        <v>177</v>
      </c>
      <c r="D719" s="1" t="s">
        <v>82</v>
      </c>
      <c r="E719" s="1" t="s">
        <v>1908</v>
      </c>
      <c r="F719" s="1" t="s">
        <v>14158</v>
      </c>
      <c r="G719" s="1" t="n">
        <v>55</v>
      </c>
      <c r="H719" s="1" t="n">
        <v>1</v>
      </c>
      <c r="I719" s="101" t="s">
        <v>188</v>
      </c>
      <c r="J719" s="1"/>
      <c r="K719" s="1" t="n">
        <f aca="false">IFERROR(VLOOKUP(A719,'[2]Pivot HorizontalMRP'!$A$4:$B$2689,2,0),0)</f>
        <v>0</v>
      </c>
      <c r="L719" s="1" t="n">
        <f aca="false">IFERROR(VLOOKUP(A719,'[2]Pivot HorizontalMRP'!$A$4:$C$2689,3,0),0)</f>
        <v>21</v>
      </c>
      <c r="M719" s="1" t="n">
        <f aca="false">IFERROR(VLOOKUP(A719,'[2]Pivot HorizontalMRP'!$A$4:$D$2689,0.4,0),0)</f>
        <v>0</v>
      </c>
      <c r="N719" s="1" t="n">
        <f aca="false">IFERROR(VLOOKUP(A719,'[2]Pivot HorizontalMRP'!$A$4:$E$2689,5,0),0)</f>
        <v>340</v>
      </c>
      <c r="O719" s="1" t="n">
        <f aca="false">K719+L719</f>
        <v>21</v>
      </c>
      <c r="P719" s="1" t="n">
        <f aca="false">K719+L719+M719+N719</f>
        <v>361</v>
      </c>
      <c r="Q719" s="1" t="n">
        <f aca="false">IFERROR(VLOOKUP(A719,'[2]Pivot HorizontalMRP'!$A$4:$F$2689,6,0),0)</f>
        <v>14</v>
      </c>
      <c r="R719" s="1" t="n">
        <f aca="false">IFERROR(VLOOKUP(A719,'[2]Pivot HorizontalMRP'!$A$4:$G$2689,7,0),0)</f>
        <v>0</v>
      </c>
      <c r="S719" s="1" t="n">
        <f aca="false">IFERROR(VLOOKUP(A719,'[2]Pivot HorizontalMRP'!$A$4:$H$2689,8,0),0)</f>
        <v>0</v>
      </c>
      <c r="T719" s="1" t="n">
        <f aca="false">IFERROR(VLOOKUP(A719,'[2]Pivot HorizontalMRP'!$A$4:$I$2689,9,0),0)</f>
        <v>0</v>
      </c>
      <c r="U719" s="1" t="n">
        <f aca="false">IF(I719="delivery",O719-SUM(Q719+R719),IF(I719="PO",P719-SUM(Q719:R719)))</f>
        <v>347</v>
      </c>
      <c r="V719" s="81" t="n">
        <v>39.46</v>
      </c>
      <c r="W719" s="81"/>
      <c r="X719" s="81" t="n">
        <f aca="false">W719-V719</f>
        <v>-39.46</v>
      </c>
      <c r="Y719" s="81"/>
      <c r="Z719" s="81"/>
      <c r="AA719" s="81"/>
      <c r="AB719" s="81"/>
      <c r="AC719" s="81"/>
      <c r="AD719" s="81"/>
      <c r="AE719" s="81"/>
      <c r="AF719" s="81"/>
      <c r="AG719" s="81"/>
      <c r="AH719" s="81"/>
      <c r="AI719" s="81"/>
      <c r="AJ719" s="81"/>
      <c r="AK719" s="81"/>
      <c r="AL719" s="81"/>
      <c r="AM719" s="81"/>
      <c r="AN719" s="81"/>
      <c r="AO719" s="81" t="str">
        <f aca="false">D719</f>
        <v>Arista</v>
      </c>
      <c r="AP719" s="1" t="s">
        <v>189</v>
      </c>
      <c r="AQ719" s="1"/>
      <c r="AR719" s="1"/>
      <c r="AS719" s="1"/>
      <c r="AT719" s="1"/>
      <c r="AU719" s="1"/>
      <c r="AV719" s="1"/>
      <c r="AW719" s="1"/>
      <c r="AX719" s="1"/>
      <c r="AY719" s="1"/>
      <c r="AZ719" s="1"/>
      <c r="BA719" s="1"/>
      <c r="BB719" s="1"/>
      <c r="BC719" s="1"/>
      <c r="BD719" s="1"/>
      <c r="BE719" s="1"/>
      <c r="BF719" s="1" t="s">
        <v>14668</v>
      </c>
      <c r="BG719" s="1" t="s">
        <v>183</v>
      </c>
      <c r="BH719" s="1"/>
      <c r="BI719" s="1"/>
    </row>
    <row r="720" customFormat="false" ht="12.75" hidden="false" customHeight="false" outlineLevel="0" collapsed="false">
      <c r="A720" s="1" t="s">
        <v>1913</v>
      </c>
      <c r="B720" s="1" t="s">
        <v>1914</v>
      </c>
      <c r="C720" s="1" t="s">
        <v>177</v>
      </c>
      <c r="D720" s="1" t="s">
        <v>82</v>
      </c>
      <c r="E720" s="1" t="s">
        <v>1915</v>
      </c>
      <c r="F720" s="1" t="s">
        <v>1916</v>
      </c>
      <c r="G720" s="1" t="n">
        <v>51</v>
      </c>
      <c r="H720" s="1" t="n">
        <v>480</v>
      </c>
      <c r="I720" s="101" t="s">
        <v>188</v>
      </c>
      <c r="J720" s="1"/>
      <c r="K720" s="1" t="n">
        <f aca="false">IFERROR(VLOOKUP(A720,'[2]Pivot HorizontalMRP'!$A$4:$B$2689,2,0),0)</f>
        <v>64</v>
      </c>
      <c r="L720" s="1" t="n">
        <f aca="false">IFERROR(VLOOKUP(A720,'[2]Pivot HorizontalMRP'!$A$4:$C$2689,3,0),0)</f>
        <v>0</v>
      </c>
      <c r="M720" s="1" t="n">
        <f aca="false">IFERROR(VLOOKUP(A720,'[2]Pivot HorizontalMRP'!$A$4:$D$2689,0.4,0),0)</f>
        <v>0</v>
      </c>
      <c r="N720" s="1" t="n">
        <f aca="false">IFERROR(VLOOKUP(A720,'[2]Pivot HorizontalMRP'!$A$4:$E$2689,5,0),0)</f>
        <v>0</v>
      </c>
      <c r="O720" s="1" t="n">
        <f aca="false">K720+L720</f>
        <v>64</v>
      </c>
      <c r="P720" s="1" t="n">
        <f aca="false">K720+L720+M720+N720</f>
        <v>64</v>
      </c>
      <c r="Q720" s="1" t="n">
        <f aca="false">IFERROR(VLOOKUP(A720,'[2]Pivot HorizontalMRP'!$A$4:$F$2689,6,0),0)</f>
        <v>0</v>
      </c>
      <c r="R720" s="1" t="n">
        <f aca="false">IFERROR(VLOOKUP(A720,'[2]Pivot HorizontalMRP'!$A$4:$G$2689,7,0),0)</f>
        <v>0</v>
      </c>
      <c r="S720" s="1" t="n">
        <f aca="false">IFERROR(VLOOKUP(A720,'[2]Pivot HorizontalMRP'!$A$4:$H$2689,8,0),0)</f>
        <v>0</v>
      </c>
      <c r="T720" s="1" t="n">
        <f aca="false">IFERROR(VLOOKUP(A720,'[2]Pivot HorizontalMRP'!$A$4:$I$2689,9,0),0)</f>
        <v>0</v>
      </c>
      <c r="U720" s="1" t="n">
        <f aca="false">IF(I720="delivery",O720-SUM(Q720+R720),IF(I720="PO",P720-SUM(Q720:R720)))</f>
        <v>64</v>
      </c>
      <c r="V720" s="81" t="n">
        <v>6.39</v>
      </c>
      <c r="W720" s="81"/>
      <c r="X720" s="81" t="n">
        <f aca="false">W720-V720</f>
        <v>-6.39</v>
      </c>
      <c r="Y720" s="81"/>
      <c r="Z720" s="81"/>
      <c r="AA720" s="81" t="n">
        <v>6.39</v>
      </c>
      <c r="AB720" s="81"/>
      <c r="AC720" s="81"/>
      <c r="AD720" s="81"/>
      <c r="AE720" s="81"/>
      <c r="AF720" s="81"/>
      <c r="AG720" s="81"/>
      <c r="AH720" s="81"/>
      <c r="AI720" s="81"/>
      <c r="AJ720" s="81"/>
      <c r="AK720" s="81"/>
      <c r="AL720" s="81"/>
      <c r="AM720" s="81"/>
      <c r="AN720" s="81"/>
      <c r="AO720" s="81" t="str">
        <f aca="false">D720</f>
        <v>Arista</v>
      </c>
      <c r="AP720" s="1" t="s">
        <v>189</v>
      </c>
      <c r="AQ720" s="1"/>
      <c r="AR720" s="1"/>
      <c r="AS720" s="1"/>
      <c r="AT720" s="1"/>
      <c r="AU720" s="1"/>
      <c r="AV720" s="1"/>
      <c r="AW720" s="1"/>
      <c r="AX720" s="1"/>
      <c r="AY720" s="1"/>
      <c r="AZ720" s="1"/>
      <c r="BA720" s="1"/>
      <c r="BB720" s="1"/>
      <c r="BC720" s="1"/>
      <c r="BD720" s="1"/>
      <c r="BE720" s="1"/>
      <c r="BF720" s="1" t="s">
        <v>14668</v>
      </c>
      <c r="BG720" s="1" t="s">
        <v>183</v>
      </c>
      <c r="BH720" s="1"/>
      <c r="BI720" s="1"/>
    </row>
    <row r="721" customFormat="false" ht="12.75" hidden="false" customHeight="false" outlineLevel="0" collapsed="false">
      <c r="A721" s="1" t="s">
        <v>1921</v>
      </c>
      <c r="B721" s="1" t="s">
        <v>1922</v>
      </c>
      <c r="C721" s="1" t="s">
        <v>177</v>
      </c>
      <c r="D721" s="1" t="s">
        <v>82</v>
      </c>
      <c r="E721" s="1" t="s">
        <v>15230</v>
      </c>
      <c r="F721" s="1" t="s">
        <v>1923</v>
      </c>
      <c r="G721" s="1" t="n">
        <v>76</v>
      </c>
      <c r="H721" s="1" t="n">
        <v>5000</v>
      </c>
      <c r="I721" s="101" t="s">
        <v>188</v>
      </c>
      <c r="J721" s="1"/>
      <c r="K721" s="1" t="n">
        <f aca="false">IFERROR(VLOOKUP(A721,'[2]Pivot HorizontalMRP'!$A$4:$B$2689,2,0),0)</f>
        <v>0</v>
      </c>
      <c r="L721" s="1" t="n">
        <f aca="false">IFERROR(VLOOKUP(A721,'[2]Pivot HorizontalMRP'!$A$4:$C$2689,3,0),0)</f>
        <v>0</v>
      </c>
      <c r="M721" s="1" t="n">
        <f aca="false">IFERROR(VLOOKUP(A721,'[2]Pivot HorizontalMRP'!$A$4:$D$2689,0.4,0),0)</f>
        <v>0</v>
      </c>
      <c r="N721" s="1" t="n">
        <f aca="false">IFERROR(VLOOKUP(A721,'[2]Pivot HorizontalMRP'!$A$4:$E$2689,5,0),0)</f>
        <v>5300</v>
      </c>
      <c r="O721" s="1" t="n">
        <f aca="false">K721+L721</f>
        <v>0</v>
      </c>
      <c r="P721" s="1" t="n">
        <f aca="false">K721+L721+M721+N721</f>
        <v>5300</v>
      </c>
      <c r="Q721" s="1" t="n">
        <f aca="false">IFERROR(VLOOKUP(A721,'[2]Pivot HorizontalMRP'!$A$4:$F$2689,6,0),0)</f>
        <v>0</v>
      </c>
      <c r="R721" s="1" t="n">
        <f aca="false">IFERROR(VLOOKUP(A721,'[2]Pivot HorizontalMRP'!$A$4:$G$2689,7,0),0)</f>
        <v>3004</v>
      </c>
      <c r="S721" s="1" t="n">
        <f aca="false">IFERROR(VLOOKUP(A721,'[2]Pivot HorizontalMRP'!$A$4:$H$2689,8,0),0)</f>
        <v>1531</v>
      </c>
      <c r="T721" s="1" t="n">
        <f aca="false">IFERROR(VLOOKUP(A721,'[2]Pivot HorizontalMRP'!$A$4:$I$2689,9,0),0)</f>
        <v>1907</v>
      </c>
      <c r="U721" s="1" t="n">
        <f aca="false">IF(I721="delivery",O721-SUM(Q721+R721),IF(I721="PO",P721-SUM(Q721:R721)))</f>
        <v>2296</v>
      </c>
      <c r="V721" s="81" t="n">
        <v>1.744</v>
      </c>
      <c r="W721" s="81"/>
      <c r="X721" s="81" t="n">
        <f aca="false">W721-V721</f>
        <v>-1.744</v>
      </c>
      <c r="Y721" s="81"/>
      <c r="Z721" s="81"/>
      <c r="AA721" s="81"/>
      <c r="AB721" s="81"/>
      <c r="AC721" s="81"/>
      <c r="AD721" s="81"/>
      <c r="AE721" s="81"/>
      <c r="AF721" s="81"/>
      <c r="AG721" s="81"/>
      <c r="AH721" s="81"/>
      <c r="AI721" s="81"/>
      <c r="AJ721" s="81"/>
      <c r="AK721" s="81"/>
      <c r="AL721" s="81"/>
      <c r="AM721" s="81"/>
      <c r="AN721" s="81"/>
      <c r="AO721" s="81" t="str">
        <f aca="false">D721</f>
        <v>Arista</v>
      </c>
      <c r="AP721" s="1" t="s">
        <v>189</v>
      </c>
      <c r="AQ721" s="1"/>
      <c r="AR721" s="1"/>
      <c r="AS721" s="1"/>
      <c r="AT721" s="1"/>
      <c r="AU721" s="1"/>
      <c r="AV721" s="1"/>
      <c r="AW721" s="1"/>
      <c r="AX721" s="1"/>
      <c r="AY721" s="1"/>
      <c r="AZ721" s="1"/>
      <c r="BA721" s="1"/>
      <c r="BB721" s="1"/>
      <c r="BC721" s="1"/>
      <c r="BD721" s="1"/>
      <c r="BE721" s="1"/>
      <c r="BF721" s="1" t="s">
        <v>14668</v>
      </c>
      <c r="BG721" s="1" t="s">
        <v>183</v>
      </c>
      <c r="BH721" s="1"/>
      <c r="BI721" s="1"/>
    </row>
    <row r="722" customFormat="false" ht="12.75" hidden="false" customHeight="false" outlineLevel="0" collapsed="false">
      <c r="A722" s="1" t="s">
        <v>1924</v>
      </c>
      <c r="B722" s="1" t="s">
        <v>1925</v>
      </c>
      <c r="C722" s="1" t="s">
        <v>177</v>
      </c>
      <c r="D722" s="1" t="s">
        <v>82</v>
      </c>
      <c r="E722" s="1" t="s">
        <v>1926</v>
      </c>
      <c r="F722" s="1" t="s">
        <v>1927</v>
      </c>
      <c r="G722" s="1" t="n">
        <v>76</v>
      </c>
      <c r="H722" s="1" t="n">
        <v>5000</v>
      </c>
      <c r="I722" s="101" t="s">
        <v>188</v>
      </c>
      <c r="J722" s="1"/>
      <c r="K722" s="1" t="n">
        <f aca="false">IFERROR(VLOOKUP(A722,'[2]Pivot HorizontalMRP'!$A$4:$B$2689,2,0),0)</f>
        <v>0</v>
      </c>
      <c r="L722" s="1" t="n">
        <f aca="false">IFERROR(VLOOKUP(A722,'[2]Pivot HorizontalMRP'!$A$4:$C$2689,3,0),0)</f>
        <v>0</v>
      </c>
      <c r="M722" s="1" t="n">
        <f aca="false">IFERROR(VLOOKUP(A722,'[2]Pivot HorizontalMRP'!$A$4:$D$2689,0.4,0),0)</f>
        <v>0</v>
      </c>
      <c r="N722" s="1" t="n">
        <f aca="false">IFERROR(VLOOKUP(A722,'[2]Pivot HorizontalMRP'!$A$4:$E$2689,5,0),0)</f>
        <v>5000</v>
      </c>
      <c r="O722" s="1" t="n">
        <f aca="false">K722+L722</f>
        <v>0</v>
      </c>
      <c r="P722" s="1" t="n">
        <f aca="false">K722+L722+M722+N722</f>
        <v>5000</v>
      </c>
      <c r="Q722" s="1" t="n">
        <f aca="false">IFERROR(VLOOKUP(A722,'[2]Pivot HorizontalMRP'!$A$4:$F$2689,6,0),0)</f>
        <v>0</v>
      </c>
      <c r="R722" s="1" t="n">
        <f aca="false">IFERROR(VLOOKUP(A722,'[2]Pivot HorizontalMRP'!$A$4:$G$2689,7,0),0)</f>
        <v>3004</v>
      </c>
      <c r="S722" s="1" t="n">
        <f aca="false">IFERROR(VLOOKUP(A722,'[2]Pivot HorizontalMRP'!$A$4:$H$2689,8,0),0)</f>
        <v>1531</v>
      </c>
      <c r="T722" s="1" t="n">
        <f aca="false">IFERROR(VLOOKUP(A722,'[2]Pivot HorizontalMRP'!$A$4:$I$2689,9,0),0)</f>
        <v>1907</v>
      </c>
      <c r="U722" s="1" t="n">
        <f aca="false">IF(I722="delivery",O722-SUM(Q722+R722),IF(I722="PO",P722-SUM(Q722:R722)))</f>
        <v>1996</v>
      </c>
      <c r="V722" s="81" t="n">
        <v>2.898</v>
      </c>
      <c r="W722" s="81"/>
      <c r="X722" s="81" t="n">
        <f aca="false">W722-V722</f>
        <v>-2.898</v>
      </c>
      <c r="Y722" s="81"/>
      <c r="Z722" s="81"/>
      <c r="AA722" s="81"/>
      <c r="AB722" s="81"/>
      <c r="AC722" s="81"/>
      <c r="AD722" s="81"/>
      <c r="AE722" s="81"/>
      <c r="AF722" s="81"/>
      <c r="AG722" s="81"/>
      <c r="AH722" s="81"/>
      <c r="AI722" s="81"/>
      <c r="AJ722" s="81"/>
      <c r="AK722" s="81"/>
      <c r="AL722" s="81"/>
      <c r="AM722" s="81"/>
      <c r="AN722" s="81"/>
      <c r="AO722" s="81" t="str">
        <f aca="false">D722</f>
        <v>Arista</v>
      </c>
      <c r="AP722" s="1" t="s">
        <v>189</v>
      </c>
      <c r="AQ722" s="1"/>
      <c r="AR722" s="1"/>
      <c r="AS722" s="1"/>
      <c r="AT722" s="1"/>
      <c r="AU722" s="1"/>
      <c r="AV722" s="1"/>
      <c r="AW722" s="1"/>
      <c r="AX722" s="1"/>
      <c r="AY722" s="1"/>
      <c r="AZ722" s="1"/>
      <c r="BA722" s="1"/>
      <c r="BB722" s="1"/>
      <c r="BC722" s="1"/>
      <c r="BD722" s="1"/>
      <c r="BE722" s="1"/>
      <c r="BF722" s="1" t="s">
        <v>14668</v>
      </c>
      <c r="BG722" s="1" t="s">
        <v>183</v>
      </c>
      <c r="BH722" s="1"/>
      <c r="BI722" s="1"/>
    </row>
    <row r="723" customFormat="false" ht="12.75" hidden="false" customHeight="false" outlineLevel="0" collapsed="false">
      <c r="A723" s="1" t="s">
        <v>1932</v>
      </c>
      <c r="B723" s="1" t="s">
        <v>1933</v>
      </c>
      <c r="C723" s="1" t="s">
        <v>177</v>
      </c>
      <c r="D723" s="1" t="s">
        <v>82</v>
      </c>
      <c r="E723" s="1" t="s">
        <v>1934</v>
      </c>
      <c r="F723" s="1" t="s">
        <v>1935</v>
      </c>
      <c r="G723" s="1" t="n">
        <v>31</v>
      </c>
      <c r="H723" s="1" t="n">
        <v>500</v>
      </c>
      <c r="I723" s="101" t="s">
        <v>188</v>
      </c>
      <c r="J723" s="1"/>
      <c r="K723" s="1" t="n">
        <f aca="false">IFERROR(VLOOKUP(A723,'[2]Pivot HorizontalMRP'!$A$4:$B$2689,2,0),0)</f>
        <v>0</v>
      </c>
      <c r="L723" s="1" t="n">
        <f aca="false">IFERROR(VLOOKUP(A723,'[2]Pivot HorizontalMRP'!$A$4:$C$2689,3,0),0)</f>
        <v>100</v>
      </c>
      <c r="M723" s="1" t="n">
        <f aca="false">IFERROR(VLOOKUP(A723,'[2]Pivot HorizontalMRP'!$A$4:$D$2689,0.4,0),0)</f>
        <v>0</v>
      </c>
      <c r="N723" s="1" t="n">
        <f aca="false">IFERROR(VLOOKUP(A723,'[2]Pivot HorizontalMRP'!$A$4:$E$2689,5,0),0)</f>
        <v>0</v>
      </c>
      <c r="O723" s="1" t="n">
        <f aca="false">K723+L723</f>
        <v>100</v>
      </c>
      <c r="P723" s="1" t="n">
        <f aca="false">K723+L723+M723+N723</f>
        <v>100</v>
      </c>
      <c r="Q723" s="1" t="n">
        <f aca="false">IFERROR(VLOOKUP(A723,'[2]Pivot HorizontalMRP'!$A$4:$F$2689,6,0),0)</f>
        <v>358</v>
      </c>
      <c r="R723" s="1" t="n">
        <f aca="false">IFERROR(VLOOKUP(A723,'[2]Pivot HorizontalMRP'!$A$4:$G$2689,7,0),0)</f>
        <v>2554</v>
      </c>
      <c r="S723" s="1" t="n">
        <f aca="false">IFERROR(VLOOKUP(A723,'[2]Pivot HorizontalMRP'!$A$4:$H$2689,8,0),0)</f>
        <v>1246</v>
      </c>
      <c r="T723" s="1" t="n">
        <f aca="false">IFERROR(VLOOKUP(A723,'[2]Pivot HorizontalMRP'!$A$4:$I$2689,9,0),0)</f>
        <v>1354</v>
      </c>
      <c r="U723" s="1" t="n">
        <f aca="false">IF(I723="delivery",O723-SUM(Q723+R723),IF(I723="PO",P723-SUM(Q723:R723)))</f>
        <v>-2812</v>
      </c>
      <c r="V723" s="81" t="n">
        <v>36.02</v>
      </c>
      <c r="W723" s="81"/>
      <c r="X723" s="81" t="n">
        <f aca="false">W723-V723</f>
        <v>-36.02</v>
      </c>
      <c r="Y723" s="81"/>
      <c r="Z723" s="81"/>
      <c r="AA723" s="81"/>
      <c r="AB723" s="81"/>
      <c r="AC723" s="81"/>
      <c r="AD723" s="81"/>
      <c r="AE723" s="81"/>
      <c r="AF723" s="81"/>
      <c r="AG723" s="81"/>
      <c r="AH723" s="81"/>
      <c r="AI723" s="81"/>
      <c r="AJ723" s="81"/>
      <c r="AK723" s="81"/>
      <c r="AL723" s="81"/>
      <c r="AM723" s="81"/>
      <c r="AN723" s="81"/>
      <c r="AO723" s="81" t="str">
        <f aca="false">D723</f>
        <v>Arista</v>
      </c>
      <c r="AP723" s="1" t="s">
        <v>189</v>
      </c>
      <c r="AQ723" s="1"/>
      <c r="AR723" s="1"/>
      <c r="AS723" s="1"/>
      <c r="AT723" s="1"/>
      <c r="AU723" s="1"/>
      <c r="AV723" s="1"/>
      <c r="AW723" s="1"/>
      <c r="AX723" s="1"/>
      <c r="AY723" s="1"/>
      <c r="AZ723" s="1"/>
      <c r="BA723" s="1"/>
      <c r="BB723" s="1"/>
      <c r="BC723" s="1"/>
      <c r="BD723" s="1"/>
      <c r="BE723" s="1"/>
      <c r="BF723" s="1" t="s">
        <v>14668</v>
      </c>
      <c r="BG723" s="1" t="s">
        <v>183</v>
      </c>
      <c r="BH723" s="1"/>
      <c r="BI723" s="1"/>
    </row>
    <row r="724" customFormat="false" ht="12.75" hidden="false" customHeight="false" outlineLevel="0" collapsed="false">
      <c r="A724" s="1" t="s">
        <v>15231</v>
      </c>
      <c r="B724" s="1" t="s">
        <v>6338</v>
      </c>
      <c r="C724" s="1" t="s">
        <v>177</v>
      </c>
      <c r="D724" s="1" t="s">
        <v>82</v>
      </c>
      <c r="E724" s="1" t="s">
        <v>15232</v>
      </c>
      <c r="F724" s="1" t="s">
        <v>6340</v>
      </c>
      <c r="G724" s="1" t="n">
        <v>55</v>
      </c>
      <c r="H724" s="1" t="n">
        <v>1</v>
      </c>
      <c r="I724" s="102" t="s">
        <v>188</v>
      </c>
      <c r="J724" s="1"/>
      <c r="K724" s="1" t="n">
        <f aca="false">IFERROR(VLOOKUP(A724,'[2]Pivot HorizontalMRP'!$A$4:$B$2689,2,0),0)</f>
        <v>0</v>
      </c>
      <c r="L724" s="1" t="n">
        <f aca="false">IFERROR(VLOOKUP(A724,'[2]Pivot HorizontalMRP'!$A$4:$C$2689,3,0),0)</f>
        <v>0</v>
      </c>
      <c r="M724" s="1" t="n">
        <f aca="false">IFERROR(VLOOKUP(A724,'[2]Pivot HorizontalMRP'!$A$4:$D$2689,0.4,0),0)</f>
        <v>0</v>
      </c>
      <c r="N724" s="1" t="n">
        <f aca="false">IFERROR(VLOOKUP(A724,'[2]Pivot HorizontalMRP'!$A$4:$E$2689,5,0),0)</f>
        <v>0</v>
      </c>
      <c r="O724" s="1" t="n">
        <f aca="false">K724+L724</f>
        <v>0</v>
      </c>
      <c r="P724" s="1" t="n">
        <f aca="false">K724+L724+M724+N724</f>
        <v>0</v>
      </c>
      <c r="Q724" s="1" t="n">
        <f aca="false">IFERROR(VLOOKUP(A724,'[2]Pivot HorizontalMRP'!$A$4:$F$2689,6,0),0)</f>
        <v>0</v>
      </c>
      <c r="R724" s="1" t="n">
        <f aca="false">IFERROR(VLOOKUP(A724,'[2]Pivot HorizontalMRP'!$A$4:$G$2689,7,0),0)</f>
        <v>0</v>
      </c>
      <c r="S724" s="1" t="n">
        <f aca="false">IFERROR(VLOOKUP(A724,'[2]Pivot HorizontalMRP'!$A$4:$H$2689,8,0),0)</f>
        <v>0</v>
      </c>
      <c r="T724" s="1" t="n">
        <f aca="false">IFERROR(VLOOKUP(A724,'[2]Pivot HorizontalMRP'!$A$4:$I$2689,9,0),0)</f>
        <v>0</v>
      </c>
      <c r="U724" s="1" t="n">
        <f aca="false">IF(I724="delivery",O724-SUM(Q724+R724),IF(I724="PO",P724-SUM(Q724:R724)))</f>
        <v>0</v>
      </c>
      <c r="V724" s="81" t="n">
        <v>4.52</v>
      </c>
      <c r="W724" s="81"/>
      <c r="X724" s="81" t="n">
        <f aca="false">W724-V724</f>
        <v>-4.52</v>
      </c>
      <c r="Y724" s="81"/>
      <c r="Z724" s="81"/>
      <c r="AA724" s="81"/>
      <c r="AB724" s="81"/>
      <c r="AC724" s="81"/>
      <c r="AD724" s="81"/>
      <c r="AE724" s="81"/>
      <c r="AF724" s="81"/>
      <c r="AG724" s="81"/>
      <c r="AH724" s="81"/>
      <c r="AI724" s="81"/>
      <c r="AJ724" s="81"/>
      <c r="AK724" s="81"/>
      <c r="AL724" s="81"/>
      <c r="AM724" s="81"/>
      <c r="AN724" s="81"/>
      <c r="AO724" s="81" t="str">
        <f aca="false">D724</f>
        <v>Arista</v>
      </c>
      <c r="AP724" s="102" t="s">
        <v>189</v>
      </c>
      <c r="AQ724" s="1"/>
      <c r="AR724" s="1"/>
      <c r="AS724" s="1"/>
      <c r="AT724" s="1"/>
      <c r="AU724" s="1"/>
      <c r="AV724" s="1"/>
      <c r="AW724" s="1"/>
      <c r="AX724" s="1"/>
      <c r="AY724" s="1"/>
      <c r="AZ724" s="1"/>
      <c r="BA724" s="1"/>
      <c r="BB724" s="1"/>
      <c r="BC724" s="1"/>
      <c r="BD724" s="1"/>
      <c r="BE724" s="1"/>
      <c r="BF724" s="1" t="s">
        <v>10507</v>
      </c>
      <c r="BG724" s="1" t="s">
        <v>183</v>
      </c>
      <c r="BH724" s="1"/>
      <c r="BI724" s="1"/>
    </row>
    <row r="725" customFormat="false" ht="12.75" hidden="false" customHeight="false" outlineLevel="0" collapsed="false">
      <c r="A725" s="1" t="s">
        <v>6337</v>
      </c>
      <c r="B725" s="1" t="s">
        <v>6338</v>
      </c>
      <c r="C725" s="1" t="s">
        <v>177</v>
      </c>
      <c r="D725" s="1" t="s">
        <v>82</v>
      </c>
      <c r="E725" s="1" t="s">
        <v>15232</v>
      </c>
      <c r="F725" s="1" t="s">
        <v>6340</v>
      </c>
      <c r="G725" s="1" t="n">
        <v>55</v>
      </c>
      <c r="H725" s="1" t="n">
        <v>1</v>
      </c>
      <c r="I725" s="102" t="s">
        <v>188</v>
      </c>
      <c r="J725" s="1"/>
      <c r="K725" s="1" t="n">
        <f aca="false">IFERROR(VLOOKUP(A725,'[2]Pivot HorizontalMRP'!$A$4:$B$2689,2,0),0)</f>
        <v>0</v>
      </c>
      <c r="L725" s="1" t="n">
        <f aca="false">IFERROR(VLOOKUP(A725,'[2]Pivot HorizontalMRP'!$A$4:$C$2689,3,0),0)</f>
        <v>0</v>
      </c>
      <c r="M725" s="1" t="n">
        <f aca="false">IFERROR(VLOOKUP(A725,'[2]Pivot HorizontalMRP'!$A$4:$D$2689,0.4,0),0)</f>
        <v>0</v>
      </c>
      <c r="N725" s="1" t="n">
        <f aca="false">IFERROR(VLOOKUP(A725,'[2]Pivot HorizontalMRP'!$A$4:$E$2689,5,0),0)</f>
        <v>0</v>
      </c>
      <c r="O725" s="1" t="n">
        <f aca="false">K725+L725</f>
        <v>0</v>
      </c>
      <c r="P725" s="1" t="n">
        <f aca="false">K725+L725+M725+N725</f>
        <v>0</v>
      </c>
      <c r="Q725" s="1" t="n">
        <f aca="false">IFERROR(VLOOKUP(A725,'[2]Pivot HorizontalMRP'!$A$4:$F$2689,6,0),0)</f>
        <v>0</v>
      </c>
      <c r="R725" s="1" t="n">
        <f aca="false">IFERROR(VLOOKUP(A725,'[2]Pivot HorizontalMRP'!$A$4:$G$2689,7,0),0)</f>
        <v>40</v>
      </c>
      <c r="S725" s="1" t="n">
        <f aca="false">IFERROR(VLOOKUP(A725,'[2]Pivot HorizontalMRP'!$A$4:$H$2689,8,0),0)</f>
        <v>182</v>
      </c>
      <c r="T725" s="1" t="n">
        <f aca="false">IFERROR(VLOOKUP(A725,'[2]Pivot HorizontalMRP'!$A$4:$I$2689,9,0),0)</f>
        <v>40</v>
      </c>
      <c r="U725" s="1" t="n">
        <f aca="false">IF(I725="delivery",O725-SUM(Q725+R725),IF(I725="PO",P725-SUM(Q725:R725)))</f>
        <v>-40</v>
      </c>
      <c r="V725" s="81" t="n">
        <v>4.52</v>
      </c>
      <c r="W725" s="81"/>
      <c r="X725" s="81" t="n">
        <f aca="false">W725-V725</f>
        <v>-4.52</v>
      </c>
      <c r="Y725" s="81"/>
      <c r="Z725" s="81"/>
      <c r="AA725" s="81"/>
      <c r="AB725" s="81"/>
      <c r="AC725" s="81"/>
      <c r="AD725" s="81"/>
      <c r="AE725" s="81"/>
      <c r="AF725" s="81"/>
      <c r="AG725" s="81"/>
      <c r="AH725" s="81"/>
      <c r="AI725" s="81"/>
      <c r="AJ725" s="81"/>
      <c r="AK725" s="81"/>
      <c r="AL725" s="81"/>
      <c r="AM725" s="81"/>
      <c r="AN725" s="81"/>
      <c r="AO725" s="81" t="str">
        <f aca="false">D725</f>
        <v>Arista</v>
      </c>
      <c r="AP725" s="102" t="s">
        <v>189</v>
      </c>
      <c r="AQ725" s="1"/>
      <c r="AR725" s="1"/>
      <c r="AS725" s="1"/>
      <c r="AT725" s="1"/>
      <c r="AU725" s="1"/>
      <c r="AV725" s="1"/>
      <c r="AW725" s="1"/>
      <c r="AX725" s="1"/>
      <c r="AY725" s="1"/>
      <c r="AZ725" s="1"/>
      <c r="BA725" s="1"/>
      <c r="BB725" s="1"/>
      <c r="BC725" s="1"/>
      <c r="BD725" s="1"/>
      <c r="BE725" s="1"/>
      <c r="BF725" s="1" t="s">
        <v>10507</v>
      </c>
      <c r="BG725" s="1" t="s">
        <v>183</v>
      </c>
      <c r="BH725" s="1"/>
      <c r="BI725" s="1"/>
    </row>
    <row r="726" customFormat="false" ht="12.75" hidden="false" customHeight="false" outlineLevel="0" collapsed="false">
      <c r="A726" s="103" t="s">
        <v>15233</v>
      </c>
      <c r="B726" s="104" t="s">
        <v>6342</v>
      </c>
      <c r="C726" s="99" t="s">
        <v>177</v>
      </c>
      <c r="D726" s="99" t="s">
        <v>82</v>
      </c>
      <c r="E726" s="99" t="s">
        <v>6343</v>
      </c>
      <c r="F726" s="99" t="s">
        <v>15234</v>
      </c>
      <c r="G726" s="99" t="n">
        <v>0</v>
      </c>
      <c r="H726" s="99" t="n">
        <v>1000</v>
      </c>
      <c r="I726" s="108" t="s">
        <v>188</v>
      </c>
      <c r="K726" s="1" t="n">
        <f aca="false">IFERROR(VLOOKUP(A726,'[2]Pivot HorizontalMRP'!$A$4:$B$2689,2,0),0)</f>
        <v>0</v>
      </c>
      <c r="L726" s="1" t="n">
        <f aca="false">IFERROR(VLOOKUP(A726,'[2]Pivot HorizontalMRP'!$A$4:$C$2689,3,0),0)</f>
        <v>2542</v>
      </c>
      <c r="M726" s="1" t="n">
        <f aca="false">IFERROR(VLOOKUP(A726,'[2]Pivot HorizontalMRP'!$A$4:$D$2689,0.4,0),0)</f>
        <v>0</v>
      </c>
      <c r="N726" s="1" t="n">
        <f aca="false">IFERROR(VLOOKUP(A726,'[2]Pivot HorizontalMRP'!$A$4:$E$2689,5,0),0)</f>
        <v>0</v>
      </c>
      <c r="O726" s="1" t="n">
        <f aca="false">K726+L726</f>
        <v>2542</v>
      </c>
      <c r="P726" s="1" t="n">
        <f aca="false">K726+L726+M726+N726</f>
        <v>2542</v>
      </c>
      <c r="Q726" s="1" t="n">
        <f aca="false">IFERROR(VLOOKUP(A726,'[2]Pivot HorizontalMRP'!$A$4:$F$2689,6,0),0)</f>
        <v>1276</v>
      </c>
      <c r="R726" s="1" t="n">
        <f aca="false">IFERROR(VLOOKUP(A726,'[2]Pivot HorizontalMRP'!$A$4:$G$2689,7,0),0)</f>
        <v>528</v>
      </c>
      <c r="S726" s="1" t="n">
        <f aca="false">IFERROR(VLOOKUP(A726,'[2]Pivot HorizontalMRP'!$A$4:$H$2689,8,0),0)</f>
        <v>528</v>
      </c>
      <c r="T726" s="1" t="n">
        <f aca="false">IFERROR(VLOOKUP(A726,'[2]Pivot HorizontalMRP'!$A$4:$I$2689,9,0),0)</f>
        <v>528</v>
      </c>
      <c r="U726" s="1" t="n">
        <f aca="false">IF(I726="delivery",O726-SUM(Q726+R726),IF(I726="PO",P726-SUM(Q726:R726)))</f>
        <v>738</v>
      </c>
      <c r="V726" s="99" t="n">
        <v>2.63</v>
      </c>
      <c r="X726" s="81" t="n">
        <f aca="false">W726-V726</f>
        <v>-2.63</v>
      </c>
      <c r="AA726" s="81"/>
      <c r="AO726" s="81" t="str">
        <f aca="false">D726</f>
        <v>Arista</v>
      </c>
      <c r="AP726" s="108" t="s">
        <v>189</v>
      </c>
      <c r="BF726" s="99" t="s">
        <v>10507</v>
      </c>
      <c r="BG726" s="1" t="s">
        <v>183</v>
      </c>
    </row>
    <row r="727" customFormat="false" ht="12.75" hidden="false" customHeight="false" outlineLevel="0" collapsed="false">
      <c r="A727" s="1" t="s">
        <v>6341</v>
      </c>
      <c r="B727" s="1" t="s">
        <v>6342</v>
      </c>
      <c r="C727" s="1" t="s">
        <v>177</v>
      </c>
      <c r="D727" s="1" t="s">
        <v>82</v>
      </c>
      <c r="E727" s="1" t="s">
        <v>6343</v>
      </c>
      <c r="F727" s="1" t="s">
        <v>6344</v>
      </c>
      <c r="G727" s="1" t="n">
        <v>31</v>
      </c>
      <c r="H727" s="1" t="n">
        <v>1000</v>
      </c>
      <c r="I727" s="101" t="s">
        <v>188</v>
      </c>
      <c r="J727" s="1"/>
      <c r="K727" s="1" t="n">
        <f aca="false">IFERROR(VLOOKUP(A727,'[2]Pivot HorizontalMRP'!$A$4:$B$2689,2,0),0)</f>
        <v>0</v>
      </c>
      <c r="L727" s="1" t="n">
        <f aca="false">IFERROR(VLOOKUP(A727,'[2]Pivot HorizontalMRP'!$A$4:$C$2689,3,0),0)</f>
        <v>742</v>
      </c>
      <c r="M727" s="1" t="n">
        <f aca="false">IFERROR(VLOOKUP(A727,'[2]Pivot HorizontalMRP'!$A$4:$D$2689,0.4,0),0)</f>
        <v>0</v>
      </c>
      <c r="N727" s="1" t="n">
        <f aca="false">IFERROR(VLOOKUP(A727,'[2]Pivot HorizontalMRP'!$A$4:$E$2689,5,0),0)</f>
        <v>0</v>
      </c>
      <c r="O727" s="1" t="n">
        <f aca="false">K727+L727</f>
        <v>742</v>
      </c>
      <c r="P727" s="1" t="n">
        <f aca="false">K727+L727+M727+N727</f>
        <v>742</v>
      </c>
      <c r="Q727" s="1" t="n">
        <f aca="false">IFERROR(VLOOKUP(A727,'[2]Pivot HorizontalMRP'!$A$4:$F$2689,6,0),0)</f>
        <v>52</v>
      </c>
      <c r="R727" s="1" t="n">
        <f aca="false">IFERROR(VLOOKUP(A727,'[2]Pivot HorizontalMRP'!$A$4:$G$2689,7,0),0)</f>
        <v>0</v>
      </c>
      <c r="S727" s="1" t="n">
        <f aca="false">IFERROR(VLOOKUP(A727,'[2]Pivot HorizontalMRP'!$A$4:$H$2689,8,0),0)</f>
        <v>0</v>
      </c>
      <c r="T727" s="1" t="n">
        <f aca="false">IFERROR(VLOOKUP(A727,'[2]Pivot HorizontalMRP'!$A$4:$I$2689,9,0),0)</f>
        <v>0</v>
      </c>
      <c r="U727" s="1" t="n">
        <f aca="false">IF(I727="delivery",O727-SUM(Q727+R727),IF(I727="PO",P727-SUM(Q727:R727)))</f>
        <v>690</v>
      </c>
      <c r="V727" s="81" t="n">
        <v>2.63</v>
      </c>
      <c r="W727" s="81"/>
      <c r="X727" s="81" t="n">
        <f aca="false">W727-V727</f>
        <v>-2.63</v>
      </c>
      <c r="Y727" s="81"/>
      <c r="Z727" s="81"/>
      <c r="AA727" s="81"/>
      <c r="AB727" s="81"/>
      <c r="AC727" s="81"/>
      <c r="AD727" s="81"/>
      <c r="AE727" s="81"/>
      <c r="AF727" s="81"/>
      <c r="AG727" s="81"/>
      <c r="AH727" s="81"/>
      <c r="AI727" s="81"/>
      <c r="AJ727" s="81"/>
      <c r="AK727" s="81"/>
      <c r="AL727" s="81"/>
      <c r="AM727" s="81"/>
      <c r="AN727" s="81"/>
      <c r="AO727" s="81" t="str">
        <f aca="false">D727</f>
        <v>Arista</v>
      </c>
      <c r="AP727" s="1" t="s">
        <v>189</v>
      </c>
      <c r="AQ727" s="1"/>
      <c r="AR727" s="1"/>
      <c r="AS727" s="1"/>
      <c r="AT727" s="1"/>
      <c r="AU727" s="1"/>
      <c r="AV727" s="1"/>
      <c r="AW727" s="1"/>
      <c r="AX727" s="1"/>
      <c r="AY727" s="1"/>
      <c r="AZ727" s="1"/>
      <c r="BA727" s="1"/>
      <c r="BB727" s="1"/>
      <c r="BC727" s="1"/>
      <c r="BD727" s="1"/>
      <c r="BE727" s="1"/>
      <c r="BF727" s="1" t="s">
        <v>14668</v>
      </c>
      <c r="BG727" s="1" t="s">
        <v>183</v>
      </c>
      <c r="BH727" s="1"/>
      <c r="BI727" s="1"/>
    </row>
    <row r="728" customFormat="false" ht="12.75" hidden="false" customHeight="false" outlineLevel="0" collapsed="false">
      <c r="A728" s="103" t="s">
        <v>15235</v>
      </c>
      <c r="B728" s="104" t="s">
        <v>1937</v>
      </c>
      <c r="C728" s="99" t="s">
        <v>177</v>
      </c>
      <c r="D728" s="99" t="s">
        <v>82</v>
      </c>
      <c r="E728" s="99" t="s">
        <v>1938</v>
      </c>
      <c r="F728" s="99" t="s">
        <v>15236</v>
      </c>
      <c r="G728" s="99" t="n">
        <v>0</v>
      </c>
      <c r="H728" s="99" t="n">
        <v>1000</v>
      </c>
      <c r="I728" s="108" t="s">
        <v>188</v>
      </c>
      <c r="K728" s="1" t="n">
        <f aca="false">IFERROR(VLOOKUP(A728,'[2]Pivot HorizontalMRP'!$A$4:$B$2689,2,0),0)</f>
        <v>0</v>
      </c>
      <c r="L728" s="1" t="n">
        <f aca="false">IFERROR(VLOOKUP(A728,'[2]Pivot HorizontalMRP'!$A$4:$C$2689,3,0),0)</f>
        <v>1354</v>
      </c>
      <c r="M728" s="1" t="n">
        <f aca="false">IFERROR(VLOOKUP(A728,'[2]Pivot HorizontalMRP'!$A$4:$D$2689,0.4,0),0)</f>
        <v>0</v>
      </c>
      <c r="N728" s="1" t="n">
        <f aca="false">IFERROR(VLOOKUP(A728,'[2]Pivot HorizontalMRP'!$A$4:$E$2689,5,0),0)</f>
        <v>0</v>
      </c>
      <c r="O728" s="1" t="n">
        <f aca="false">K728+L728</f>
        <v>1354</v>
      </c>
      <c r="P728" s="1" t="n">
        <f aca="false">K728+L728+M728+N728</f>
        <v>1354</v>
      </c>
      <c r="Q728" s="1" t="n">
        <f aca="false">IFERROR(VLOOKUP(A728,'[2]Pivot HorizontalMRP'!$A$4:$F$2689,6,0),0)</f>
        <v>3190</v>
      </c>
      <c r="R728" s="1" t="n">
        <f aca="false">IFERROR(VLOOKUP(A728,'[2]Pivot HorizontalMRP'!$A$4:$G$2689,7,0),0)</f>
        <v>1320</v>
      </c>
      <c r="S728" s="1" t="n">
        <f aca="false">IFERROR(VLOOKUP(A728,'[2]Pivot HorizontalMRP'!$A$4:$H$2689,8,0),0)</f>
        <v>1320</v>
      </c>
      <c r="T728" s="1" t="n">
        <f aca="false">IFERROR(VLOOKUP(A728,'[2]Pivot HorizontalMRP'!$A$4:$I$2689,9,0),0)</f>
        <v>1320</v>
      </c>
      <c r="U728" s="1" t="n">
        <f aca="false">IF(I728="delivery",O728-SUM(Q728+R728),IF(I728="PO",P728-SUM(Q728:R728)))</f>
        <v>-3156</v>
      </c>
      <c r="V728" s="99" t="n">
        <v>2.86</v>
      </c>
      <c r="X728" s="81" t="n">
        <f aca="false">W728-V728</f>
        <v>-2.86</v>
      </c>
      <c r="AA728" s="81"/>
      <c r="AO728" s="81" t="str">
        <f aca="false">D728</f>
        <v>Arista</v>
      </c>
      <c r="AP728" s="108" t="s">
        <v>189</v>
      </c>
      <c r="BF728" s="99" t="s">
        <v>10507</v>
      </c>
      <c r="BG728" s="1" t="s">
        <v>183</v>
      </c>
    </row>
    <row r="729" customFormat="false" ht="12.75" hidden="false" customHeight="false" outlineLevel="0" collapsed="false">
      <c r="A729" s="1" t="s">
        <v>1936</v>
      </c>
      <c r="B729" s="1" t="s">
        <v>1937</v>
      </c>
      <c r="C729" s="1" t="s">
        <v>177</v>
      </c>
      <c r="D729" s="1" t="s">
        <v>82</v>
      </c>
      <c r="E729" s="1" t="s">
        <v>1938</v>
      </c>
      <c r="F729" s="1" t="s">
        <v>15237</v>
      </c>
      <c r="G729" s="1" t="n">
        <v>31</v>
      </c>
      <c r="H729" s="1" t="n">
        <v>1000</v>
      </c>
      <c r="I729" s="101" t="s">
        <v>188</v>
      </c>
      <c r="J729" s="1"/>
      <c r="K729" s="1" t="n">
        <f aca="false">IFERROR(VLOOKUP(A729,'[2]Pivot HorizontalMRP'!$A$4:$B$2689,2,0),0)</f>
        <v>0</v>
      </c>
      <c r="L729" s="1" t="n">
        <f aca="false">IFERROR(VLOOKUP(A729,'[2]Pivot HorizontalMRP'!$A$4:$C$2689,3,0),0)</f>
        <v>6346</v>
      </c>
      <c r="M729" s="1" t="n">
        <f aca="false">IFERROR(VLOOKUP(A729,'[2]Pivot HorizontalMRP'!$A$4:$D$2689,0.4,0),0)</f>
        <v>0</v>
      </c>
      <c r="N729" s="1" t="n">
        <f aca="false">IFERROR(VLOOKUP(A729,'[2]Pivot HorizontalMRP'!$A$4:$E$2689,5,0),0)</f>
        <v>0</v>
      </c>
      <c r="O729" s="1" t="n">
        <f aca="false">K729+L729</f>
        <v>6346</v>
      </c>
      <c r="P729" s="1" t="n">
        <f aca="false">K729+L729+M729+N729</f>
        <v>6346</v>
      </c>
      <c r="Q729" s="1" t="n">
        <f aca="false">IFERROR(VLOOKUP(A729,'[2]Pivot HorizontalMRP'!$A$4:$F$2689,6,0),0)</f>
        <v>30</v>
      </c>
      <c r="R729" s="1" t="n">
        <f aca="false">IFERROR(VLOOKUP(A729,'[2]Pivot HorizontalMRP'!$A$4:$G$2689,7,0),0)</f>
        <v>0</v>
      </c>
      <c r="S729" s="1" t="n">
        <f aca="false">IFERROR(VLOOKUP(A729,'[2]Pivot HorizontalMRP'!$A$4:$H$2689,8,0),0)</f>
        <v>0</v>
      </c>
      <c r="T729" s="1" t="n">
        <f aca="false">IFERROR(VLOOKUP(A729,'[2]Pivot HorizontalMRP'!$A$4:$I$2689,9,0),0)</f>
        <v>0</v>
      </c>
      <c r="U729" s="1" t="n">
        <f aca="false">IF(I729="delivery",O729-SUM(Q729+R729),IF(I729="PO",P729-SUM(Q729:R729)))</f>
        <v>6316</v>
      </c>
      <c r="V729" s="81" t="n">
        <v>2.79</v>
      </c>
      <c r="W729" s="81"/>
      <c r="X729" s="81" t="n">
        <f aca="false">W729-V729</f>
        <v>-2.79</v>
      </c>
      <c r="Y729" s="81"/>
      <c r="Z729" s="81"/>
      <c r="AA729" s="81"/>
      <c r="AB729" s="81"/>
      <c r="AC729" s="81"/>
      <c r="AD729" s="81"/>
      <c r="AE729" s="81"/>
      <c r="AF729" s="81"/>
      <c r="AG729" s="81"/>
      <c r="AH729" s="81"/>
      <c r="AI729" s="81"/>
      <c r="AJ729" s="81"/>
      <c r="AK729" s="81"/>
      <c r="AL729" s="81"/>
      <c r="AM729" s="81"/>
      <c r="AN729" s="81"/>
      <c r="AO729" s="81" t="str">
        <f aca="false">D729</f>
        <v>Arista</v>
      </c>
      <c r="AP729" s="1" t="s">
        <v>189</v>
      </c>
      <c r="AQ729" s="1"/>
      <c r="AR729" s="1"/>
      <c r="AS729" s="1"/>
      <c r="AT729" s="1"/>
      <c r="AU729" s="1"/>
      <c r="AV729" s="1"/>
      <c r="AW729" s="1"/>
      <c r="AX729" s="1"/>
      <c r="AY729" s="1"/>
      <c r="AZ729" s="1"/>
      <c r="BA729" s="1"/>
      <c r="BB729" s="1"/>
      <c r="BC729" s="1"/>
      <c r="BD729" s="1"/>
      <c r="BE729" s="1"/>
      <c r="BF729" s="1" t="s">
        <v>14668</v>
      </c>
      <c r="BG729" s="1" t="s">
        <v>183</v>
      </c>
      <c r="BH729" s="1"/>
      <c r="BI729" s="1"/>
    </row>
    <row r="730" customFormat="false" ht="12.75" hidden="false" customHeight="false" outlineLevel="0" collapsed="false">
      <c r="A730" s="1" t="s">
        <v>1940</v>
      </c>
      <c r="B730" s="1" t="s">
        <v>1941</v>
      </c>
      <c r="C730" s="1" t="s">
        <v>177</v>
      </c>
      <c r="D730" s="1" t="s">
        <v>82</v>
      </c>
      <c r="E730" s="1" t="s">
        <v>1942</v>
      </c>
      <c r="F730" s="1" t="s">
        <v>15238</v>
      </c>
      <c r="G730" s="1" t="n">
        <v>36</v>
      </c>
      <c r="H730" s="1" t="n">
        <v>100</v>
      </c>
      <c r="I730" s="101" t="s">
        <v>188</v>
      </c>
      <c r="J730" s="1"/>
      <c r="K730" s="1" t="n">
        <f aca="false">IFERROR(VLOOKUP(A730,'[2]Pivot HorizontalMRP'!$A$4:$B$2689,2,0),0)</f>
        <v>0</v>
      </c>
      <c r="L730" s="1" t="n">
        <f aca="false">IFERROR(VLOOKUP(A730,'[2]Pivot HorizontalMRP'!$A$4:$C$2689,3,0),0)</f>
        <v>0</v>
      </c>
      <c r="M730" s="1" t="n">
        <f aca="false">IFERROR(VLOOKUP(A730,'[2]Pivot HorizontalMRP'!$A$4:$D$2689,0.4,0),0)</f>
        <v>0</v>
      </c>
      <c r="N730" s="1" t="n">
        <f aca="false">IFERROR(VLOOKUP(A730,'[2]Pivot HorizontalMRP'!$A$4:$E$2689,5,0),0)</f>
        <v>0</v>
      </c>
      <c r="O730" s="1" t="n">
        <f aca="false">K730+L730</f>
        <v>0</v>
      </c>
      <c r="P730" s="1" t="n">
        <f aca="false">K730+L730+M730+N730</f>
        <v>0</v>
      </c>
      <c r="Q730" s="1" t="n">
        <f aca="false">IFERROR(VLOOKUP(A730,'[2]Pivot HorizontalMRP'!$A$4:$F$2689,6,0),0)</f>
        <v>44</v>
      </c>
      <c r="R730" s="1" t="n">
        <f aca="false">IFERROR(VLOOKUP(A730,'[2]Pivot HorizontalMRP'!$A$4:$G$2689,7,0),0)</f>
        <v>160</v>
      </c>
      <c r="S730" s="1" t="n">
        <f aca="false">IFERROR(VLOOKUP(A730,'[2]Pivot HorizontalMRP'!$A$4:$H$2689,8,0),0)</f>
        <v>940</v>
      </c>
      <c r="T730" s="1" t="n">
        <f aca="false">IFERROR(VLOOKUP(A730,'[2]Pivot HorizontalMRP'!$A$4:$I$2689,9,0),0)</f>
        <v>384</v>
      </c>
      <c r="U730" s="1" t="n">
        <f aca="false">IF(I730="delivery",O730-SUM(Q730+R730),IF(I730="PO",P730-SUM(Q730:R730)))</f>
        <v>-204</v>
      </c>
      <c r="V730" s="81" t="n">
        <v>3.51</v>
      </c>
      <c r="W730" s="81"/>
      <c r="X730" s="81" t="n">
        <f aca="false">W730-V730</f>
        <v>-3.51</v>
      </c>
      <c r="Y730" s="81"/>
      <c r="Z730" s="81"/>
      <c r="AA730" s="81"/>
      <c r="AB730" s="81"/>
      <c r="AC730" s="81"/>
      <c r="AD730" s="81"/>
      <c r="AE730" s="81"/>
      <c r="AF730" s="81"/>
      <c r="AG730" s="81"/>
      <c r="AH730" s="81"/>
      <c r="AI730" s="81"/>
      <c r="AJ730" s="81"/>
      <c r="AK730" s="81"/>
      <c r="AL730" s="81"/>
      <c r="AM730" s="81"/>
      <c r="AN730" s="81"/>
      <c r="AO730" s="81" t="str">
        <f aca="false">D730</f>
        <v>Arista</v>
      </c>
      <c r="AP730" s="1" t="s">
        <v>189</v>
      </c>
      <c r="AQ730" s="1"/>
      <c r="AR730" s="1"/>
      <c r="AS730" s="1"/>
      <c r="AT730" s="1"/>
      <c r="AU730" s="1"/>
      <c r="AV730" s="1"/>
      <c r="AW730" s="1"/>
      <c r="AX730" s="1"/>
      <c r="AY730" s="1"/>
      <c r="AZ730" s="1"/>
      <c r="BA730" s="1"/>
      <c r="BB730" s="1"/>
      <c r="BC730" s="1"/>
      <c r="BD730" s="1"/>
      <c r="BE730" s="1"/>
      <c r="BF730" s="1" t="s">
        <v>14668</v>
      </c>
      <c r="BG730" s="1" t="s">
        <v>183</v>
      </c>
      <c r="BH730" s="1"/>
      <c r="BI730" s="1"/>
    </row>
    <row r="731" customFormat="false" ht="12.75" hidden="false" customHeight="false" outlineLevel="0" collapsed="false">
      <c r="A731" s="1" t="s">
        <v>15239</v>
      </c>
      <c r="B731" s="1" t="s">
        <v>1941</v>
      </c>
      <c r="C731" s="1" t="s">
        <v>177</v>
      </c>
      <c r="D731" s="1" t="s">
        <v>82</v>
      </c>
      <c r="E731" s="1" t="s">
        <v>1942</v>
      </c>
      <c r="F731" s="1" t="s">
        <v>15240</v>
      </c>
      <c r="G731" s="1" t="n">
        <v>55</v>
      </c>
      <c r="H731" s="1" t="n">
        <v>1</v>
      </c>
      <c r="I731" s="102" t="s">
        <v>188</v>
      </c>
      <c r="J731" s="1"/>
      <c r="K731" s="1" t="n">
        <f aca="false">IFERROR(VLOOKUP(A731,'[2]Pivot HorizontalMRP'!$A$4:$B$2689,2,0),0)</f>
        <v>0</v>
      </c>
      <c r="L731" s="1" t="n">
        <f aca="false">IFERROR(VLOOKUP(A731,'[2]Pivot HorizontalMRP'!$A$4:$C$2689,3,0),0)</f>
        <v>0</v>
      </c>
      <c r="M731" s="1" t="n">
        <f aca="false">IFERROR(VLOOKUP(A731,'[2]Pivot HorizontalMRP'!$A$4:$D$2689,0.4,0),0)</f>
        <v>0</v>
      </c>
      <c r="N731" s="1" t="n">
        <f aca="false">IFERROR(VLOOKUP(A731,'[2]Pivot HorizontalMRP'!$A$4:$E$2689,5,0),0)</f>
        <v>0</v>
      </c>
      <c r="O731" s="1" t="n">
        <f aca="false">K731+L731</f>
        <v>0</v>
      </c>
      <c r="P731" s="1" t="n">
        <f aca="false">K731+L731+M731+N731</f>
        <v>0</v>
      </c>
      <c r="Q731" s="1" t="n">
        <f aca="false">IFERROR(VLOOKUP(A731,'[2]Pivot HorizontalMRP'!$A$4:$F$2689,6,0),0)</f>
        <v>240</v>
      </c>
      <c r="R731" s="1" t="n">
        <f aca="false">IFERROR(VLOOKUP(A731,'[2]Pivot HorizontalMRP'!$A$4:$G$2689,7,0),0)</f>
        <v>0</v>
      </c>
      <c r="S731" s="1" t="n">
        <f aca="false">IFERROR(VLOOKUP(A731,'[2]Pivot HorizontalMRP'!$A$4:$H$2689,8,0),0)</f>
        <v>0</v>
      </c>
      <c r="T731" s="1" t="n">
        <f aca="false">IFERROR(VLOOKUP(A731,'[2]Pivot HorizontalMRP'!$A$4:$I$2689,9,0),0)</f>
        <v>0</v>
      </c>
      <c r="U731" s="1" t="n">
        <f aca="false">IF(I731="delivery",O731-SUM(Q731+R731),IF(I731="PO",P731-SUM(Q731:R731)))</f>
        <v>-240</v>
      </c>
      <c r="V731" s="81" t="n">
        <v>3.51</v>
      </c>
      <c r="W731" s="81"/>
      <c r="X731" s="81" t="n">
        <f aca="false">W731-V731</f>
        <v>-3.51</v>
      </c>
      <c r="Y731" s="81"/>
      <c r="Z731" s="81"/>
      <c r="AA731" s="81"/>
      <c r="AB731" s="81"/>
      <c r="AC731" s="81"/>
      <c r="AD731" s="81"/>
      <c r="AE731" s="81"/>
      <c r="AF731" s="81"/>
      <c r="AG731" s="81"/>
      <c r="AH731" s="81"/>
      <c r="AI731" s="81"/>
      <c r="AJ731" s="81"/>
      <c r="AK731" s="81"/>
      <c r="AL731" s="81"/>
      <c r="AM731" s="81"/>
      <c r="AN731" s="81"/>
      <c r="AO731" s="81" t="str">
        <f aca="false">D731</f>
        <v>Arista</v>
      </c>
      <c r="AP731" s="102" t="s">
        <v>189</v>
      </c>
      <c r="AQ731" s="1"/>
      <c r="AR731" s="1"/>
      <c r="AS731" s="1"/>
      <c r="AT731" s="1"/>
      <c r="AU731" s="1"/>
      <c r="AV731" s="1"/>
      <c r="AW731" s="1"/>
      <c r="AX731" s="1"/>
      <c r="AY731" s="1"/>
      <c r="AZ731" s="1"/>
      <c r="BA731" s="1"/>
      <c r="BB731" s="1"/>
      <c r="BC731" s="1"/>
      <c r="BD731" s="1"/>
      <c r="BE731" s="1"/>
      <c r="BF731" s="1" t="s">
        <v>10507</v>
      </c>
      <c r="BG731" s="1" t="s">
        <v>183</v>
      </c>
      <c r="BH731" s="1"/>
      <c r="BI731" s="1"/>
    </row>
    <row r="732" customFormat="false" ht="12.75" hidden="false" customHeight="false" outlineLevel="0" collapsed="false">
      <c r="A732" s="103" t="s">
        <v>15241</v>
      </c>
      <c r="B732" s="104" t="s">
        <v>1945</v>
      </c>
      <c r="C732" s="99" t="s">
        <v>177</v>
      </c>
      <c r="D732" s="99" t="s">
        <v>82</v>
      </c>
      <c r="E732" s="99" t="s">
        <v>1946</v>
      </c>
      <c r="F732" s="99" t="s">
        <v>15242</v>
      </c>
      <c r="G732" s="99" t="n">
        <v>0</v>
      </c>
      <c r="H732" s="99" t="n">
        <v>5000</v>
      </c>
      <c r="I732" s="108" t="s">
        <v>188</v>
      </c>
      <c r="K732" s="1" t="n">
        <f aca="false">IFERROR(VLOOKUP(A732,'[2]Pivot HorizontalMRP'!$A$4:$B$2689,2,0),0)</f>
        <v>0</v>
      </c>
      <c r="L732" s="1" t="n">
        <f aca="false">IFERROR(VLOOKUP(A732,'[2]Pivot HorizontalMRP'!$A$4:$C$2689,3,0),0)</f>
        <v>2679</v>
      </c>
      <c r="M732" s="1" t="n">
        <f aca="false">IFERROR(VLOOKUP(A732,'[2]Pivot HorizontalMRP'!$A$4:$D$2689,0.4,0),0)</f>
        <v>0</v>
      </c>
      <c r="N732" s="1" t="n">
        <f aca="false">IFERROR(VLOOKUP(A732,'[2]Pivot HorizontalMRP'!$A$4:$E$2689,5,0),0)</f>
        <v>0</v>
      </c>
      <c r="O732" s="1" t="n">
        <f aca="false">K732+L732</f>
        <v>2679</v>
      </c>
      <c r="P732" s="1" t="n">
        <f aca="false">K732+L732+M732+N732</f>
        <v>2679</v>
      </c>
      <c r="Q732" s="1" t="n">
        <f aca="false">IFERROR(VLOOKUP(A732,'[2]Pivot HorizontalMRP'!$A$4:$F$2689,6,0),0)</f>
        <v>6380</v>
      </c>
      <c r="R732" s="1" t="n">
        <f aca="false">IFERROR(VLOOKUP(A732,'[2]Pivot HorizontalMRP'!$A$4:$G$2689,7,0),0)</f>
        <v>2640</v>
      </c>
      <c r="S732" s="1" t="n">
        <f aca="false">IFERROR(VLOOKUP(A732,'[2]Pivot HorizontalMRP'!$A$4:$H$2689,8,0),0)</f>
        <v>2640</v>
      </c>
      <c r="T732" s="1" t="n">
        <f aca="false">IFERROR(VLOOKUP(A732,'[2]Pivot HorizontalMRP'!$A$4:$I$2689,9,0),0)</f>
        <v>2640</v>
      </c>
      <c r="U732" s="1" t="n">
        <f aca="false">IF(I732="delivery",O732-SUM(Q732+R732),IF(I732="PO",P732-SUM(Q732:R732)))</f>
        <v>-6341</v>
      </c>
      <c r="V732" s="99" t="n">
        <v>2.08</v>
      </c>
      <c r="X732" s="81" t="n">
        <f aca="false">W732-V732</f>
        <v>-2.08</v>
      </c>
      <c r="AA732" s="81"/>
      <c r="AO732" s="81" t="str">
        <f aca="false">D732</f>
        <v>Arista</v>
      </c>
      <c r="AP732" s="108" t="s">
        <v>189</v>
      </c>
      <c r="BF732" s="99" t="s">
        <v>10507</v>
      </c>
      <c r="BG732" s="1" t="s">
        <v>183</v>
      </c>
    </row>
    <row r="733" customFormat="false" ht="12.75" hidden="false" customHeight="false" outlineLevel="0" collapsed="false">
      <c r="A733" s="1" t="s">
        <v>1944</v>
      </c>
      <c r="B733" s="1" t="s">
        <v>1945</v>
      </c>
      <c r="C733" s="1" t="s">
        <v>177</v>
      </c>
      <c r="D733" s="1" t="s">
        <v>82</v>
      </c>
      <c r="E733" s="1" t="s">
        <v>1946</v>
      </c>
      <c r="F733" s="1" t="s">
        <v>15243</v>
      </c>
      <c r="G733" s="1" t="n">
        <v>31</v>
      </c>
      <c r="H733" s="1" t="n">
        <v>2500</v>
      </c>
      <c r="I733" s="101" t="s">
        <v>188</v>
      </c>
      <c r="J733" s="1"/>
      <c r="K733" s="1" t="n">
        <f aca="false">IFERROR(VLOOKUP(A733,'[2]Pivot HorizontalMRP'!$A$4:$B$2689,2,0),0)</f>
        <v>0</v>
      </c>
      <c r="L733" s="1" t="n">
        <f aca="false">IFERROR(VLOOKUP(A733,'[2]Pivot HorizontalMRP'!$A$4:$C$2689,3,0),0)</f>
        <v>12571</v>
      </c>
      <c r="M733" s="1" t="n">
        <f aca="false">IFERROR(VLOOKUP(A733,'[2]Pivot HorizontalMRP'!$A$4:$D$2689,0.4,0),0)</f>
        <v>0</v>
      </c>
      <c r="N733" s="1" t="n">
        <f aca="false">IFERROR(VLOOKUP(A733,'[2]Pivot HorizontalMRP'!$A$4:$E$2689,5,0),0)</f>
        <v>0</v>
      </c>
      <c r="O733" s="1" t="n">
        <f aca="false">K733+L733</f>
        <v>12571</v>
      </c>
      <c r="P733" s="1" t="n">
        <f aca="false">K733+L733+M733+N733</f>
        <v>12571</v>
      </c>
      <c r="Q733" s="1" t="n">
        <f aca="false">IFERROR(VLOOKUP(A733,'[2]Pivot HorizontalMRP'!$A$4:$F$2689,6,0),0)</f>
        <v>60</v>
      </c>
      <c r="R733" s="1" t="n">
        <f aca="false">IFERROR(VLOOKUP(A733,'[2]Pivot HorizontalMRP'!$A$4:$G$2689,7,0),0)</f>
        <v>0</v>
      </c>
      <c r="S733" s="1" t="n">
        <f aca="false">IFERROR(VLOOKUP(A733,'[2]Pivot HorizontalMRP'!$A$4:$H$2689,8,0),0)</f>
        <v>0</v>
      </c>
      <c r="T733" s="1" t="n">
        <f aca="false">IFERROR(VLOOKUP(A733,'[2]Pivot HorizontalMRP'!$A$4:$I$2689,9,0),0)</f>
        <v>0</v>
      </c>
      <c r="U733" s="1" t="n">
        <f aca="false">IF(I733="delivery",O733-SUM(Q733+R733),IF(I733="PO",P733-SUM(Q733:R733)))</f>
        <v>12511</v>
      </c>
      <c r="V733" s="81" t="n">
        <v>2.08</v>
      </c>
      <c r="W733" s="81"/>
      <c r="X733" s="81" t="n">
        <f aca="false">W733-V733</f>
        <v>-2.08</v>
      </c>
      <c r="Y733" s="81"/>
      <c r="Z733" s="81"/>
      <c r="AA733" s="81"/>
      <c r="AB733" s="81"/>
      <c r="AC733" s="81"/>
      <c r="AD733" s="81"/>
      <c r="AE733" s="81"/>
      <c r="AF733" s="81"/>
      <c r="AG733" s="81"/>
      <c r="AH733" s="81"/>
      <c r="AI733" s="81"/>
      <c r="AJ733" s="81"/>
      <c r="AK733" s="81"/>
      <c r="AL733" s="81"/>
      <c r="AM733" s="81"/>
      <c r="AN733" s="81"/>
      <c r="AO733" s="81" t="str">
        <f aca="false">D733</f>
        <v>Arista</v>
      </c>
      <c r="AP733" s="1" t="s">
        <v>189</v>
      </c>
      <c r="AQ733" s="1"/>
      <c r="AR733" s="1"/>
      <c r="AS733" s="1"/>
      <c r="AT733" s="1"/>
      <c r="AU733" s="1"/>
      <c r="AV733" s="1"/>
      <c r="AW733" s="1"/>
      <c r="AX733" s="1"/>
      <c r="AY733" s="1"/>
      <c r="AZ733" s="1"/>
      <c r="BA733" s="1"/>
      <c r="BB733" s="1"/>
      <c r="BC733" s="1"/>
      <c r="BD733" s="1"/>
      <c r="BE733" s="1"/>
      <c r="BF733" s="1" t="s">
        <v>14668</v>
      </c>
      <c r="BG733" s="1" t="s">
        <v>183</v>
      </c>
      <c r="BH733" s="1"/>
      <c r="BI733" s="1"/>
    </row>
    <row r="734" customFormat="false" ht="12.75" hidden="false" customHeight="false" outlineLevel="0" collapsed="false">
      <c r="A734" s="1" t="s">
        <v>1952</v>
      </c>
      <c r="B734" s="1" t="s">
        <v>1953</v>
      </c>
      <c r="C734" s="1" t="s">
        <v>177</v>
      </c>
      <c r="D734" s="1" t="s">
        <v>82</v>
      </c>
      <c r="E734" s="1" t="s">
        <v>1954</v>
      </c>
      <c r="F734" s="1" t="s">
        <v>1955</v>
      </c>
      <c r="G734" s="1" t="n">
        <v>31</v>
      </c>
      <c r="H734" s="1" t="n">
        <v>1000</v>
      </c>
      <c r="I734" s="101" t="s">
        <v>188</v>
      </c>
      <c r="J734" s="1"/>
      <c r="K734" s="1" t="n">
        <f aca="false">IFERROR(VLOOKUP(A734,'[2]Pivot HorizontalMRP'!$A$4:$B$2689,2,0),0)</f>
        <v>0</v>
      </c>
      <c r="L734" s="1" t="n">
        <f aca="false">IFERROR(VLOOKUP(A734,'[2]Pivot HorizontalMRP'!$A$4:$C$2689,3,0),0)</f>
        <v>0</v>
      </c>
      <c r="M734" s="1" t="n">
        <f aca="false">IFERROR(VLOOKUP(A734,'[2]Pivot HorizontalMRP'!$A$4:$D$2689,0.4,0),0)</f>
        <v>0</v>
      </c>
      <c r="N734" s="1" t="n">
        <f aca="false">IFERROR(VLOOKUP(A734,'[2]Pivot HorizontalMRP'!$A$4:$E$2689,5,0),0)</f>
        <v>1000</v>
      </c>
      <c r="O734" s="1" t="n">
        <f aca="false">K734+L734</f>
        <v>0</v>
      </c>
      <c r="P734" s="1" t="n">
        <f aca="false">K734+L734+M734+N734</f>
        <v>1000</v>
      </c>
      <c r="Q734" s="1" t="n">
        <f aca="false">IFERROR(VLOOKUP(A734,'[2]Pivot HorizontalMRP'!$A$4:$F$2689,6,0),0)</f>
        <v>3580</v>
      </c>
      <c r="R734" s="1" t="n">
        <f aca="false">IFERROR(VLOOKUP(A734,'[2]Pivot HorizontalMRP'!$A$4:$G$2689,7,0),0)</f>
        <v>25780</v>
      </c>
      <c r="S734" s="1" t="n">
        <f aca="false">IFERROR(VLOOKUP(A734,'[2]Pivot HorizontalMRP'!$A$4:$H$2689,8,0),0)</f>
        <v>14860</v>
      </c>
      <c r="T734" s="1" t="n">
        <f aca="false">IFERROR(VLOOKUP(A734,'[2]Pivot HorizontalMRP'!$A$4:$I$2689,9,0),0)</f>
        <v>14740</v>
      </c>
      <c r="U734" s="1" t="n">
        <f aca="false">IF(I734="delivery",O734-SUM(Q734+R734),IF(I734="PO",P734-SUM(Q734:R734)))</f>
        <v>-28360</v>
      </c>
      <c r="V734" s="81" t="n">
        <v>2.63</v>
      </c>
      <c r="W734" s="81"/>
      <c r="X734" s="81" t="n">
        <f aca="false">W734-V734</f>
        <v>-2.63</v>
      </c>
      <c r="Y734" s="81"/>
      <c r="Z734" s="81"/>
      <c r="AA734" s="81"/>
      <c r="AB734" s="81"/>
      <c r="AC734" s="81"/>
      <c r="AD734" s="81"/>
      <c r="AE734" s="81"/>
      <c r="AF734" s="81"/>
      <c r="AG734" s="81"/>
      <c r="AH734" s="81"/>
      <c r="AI734" s="81"/>
      <c r="AJ734" s="81"/>
      <c r="AK734" s="81"/>
      <c r="AL734" s="81"/>
      <c r="AM734" s="81"/>
      <c r="AN734" s="81"/>
      <c r="AO734" s="81" t="str">
        <f aca="false">D734</f>
        <v>Arista</v>
      </c>
      <c r="AP734" s="1" t="s">
        <v>189</v>
      </c>
      <c r="AQ734" s="1"/>
      <c r="AR734" s="1"/>
      <c r="AS734" s="1"/>
      <c r="AT734" s="1"/>
      <c r="AU734" s="1"/>
      <c r="AV734" s="1"/>
      <c r="AW734" s="1"/>
      <c r="AX734" s="1"/>
      <c r="AY734" s="1"/>
      <c r="AZ734" s="1"/>
      <c r="BA734" s="1"/>
      <c r="BB734" s="1"/>
      <c r="BC734" s="1"/>
      <c r="BD734" s="1"/>
      <c r="BE734" s="1"/>
      <c r="BF734" s="1" t="s">
        <v>14668</v>
      </c>
      <c r="BG734" s="1" t="s">
        <v>183</v>
      </c>
      <c r="BH734" s="1"/>
      <c r="BI734" s="1"/>
    </row>
    <row r="735" customFormat="false" ht="12.75" hidden="false" customHeight="false" outlineLevel="0" collapsed="false">
      <c r="A735" s="1" t="s">
        <v>1956</v>
      </c>
      <c r="B735" s="1" t="s">
        <v>1957</v>
      </c>
      <c r="C735" s="1" t="s">
        <v>177</v>
      </c>
      <c r="D735" s="1" t="s">
        <v>82</v>
      </c>
      <c r="E735" s="1" t="s">
        <v>1958</v>
      </c>
      <c r="F735" s="1" t="s">
        <v>15244</v>
      </c>
      <c r="G735" s="1" t="n">
        <v>31</v>
      </c>
      <c r="H735" s="1" t="n">
        <v>100</v>
      </c>
      <c r="I735" s="101" t="s">
        <v>188</v>
      </c>
      <c r="J735" s="1"/>
      <c r="K735" s="1" t="n">
        <f aca="false">IFERROR(VLOOKUP(A735,'[2]Pivot HorizontalMRP'!$A$4:$B$2689,2,0),0)</f>
        <v>0</v>
      </c>
      <c r="L735" s="1" t="n">
        <f aca="false">IFERROR(VLOOKUP(A735,'[2]Pivot HorizontalMRP'!$A$4:$C$2689,3,0),0)</f>
        <v>100</v>
      </c>
      <c r="M735" s="1" t="n">
        <f aca="false">IFERROR(VLOOKUP(A735,'[2]Pivot HorizontalMRP'!$A$4:$D$2689,0.4,0),0)</f>
        <v>0</v>
      </c>
      <c r="N735" s="1" t="n">
        <f aca="false">IFERROR(VLOOKUP(A735,'[2]Pivot HorizontalMRP'!$A$4:$E$2689,5,0),0)</f>
        <v>0</v>
      </c>
      <c r="O735" s="1" t="n">
        <f aca="false">K735+L735</f>
        <v>100</v>
      </c>
      <c r="P735" s="1" t="n">
        <f aca="false">K735+L735+M735+N735</f>
        <v>100</v>
      </c>
      <c r="Q735" s="1" t="n">
        <f aca="false">IFERROR(VLOOKUP(A735,'[2]Pivot HorizontalMRP'!$A$4:$F$2689,6,0),0)</f>
        <v>60</v>
      </c>
      <c r="R735" s="1" t="n">
        <f aca="false">IFERROR(VLOOKUP(A735,'[2]Pivot HorizontalMRP'!$A$4:$G$2689,7,0),0)</f>
        <v>72</v>
      </c>
      <c r="S735" s="1" t="n">
        <f aca="false">IFERROR(VLOOKUP(A735,'[2]Pivot HorizontalMRP'!$A$4:$H$2689,8,0),0)</f>
        <v>44</v>
      </c>
      <c r="T735" s="1" t="n">
        <f aca="false">IFERROR(VLOOKUP(A735,'[2]Pivot HorizontalMRP'!$A$4:$I$2689,9,0),0)</f>
        <v>66</v>
      </c>
      <c r="U735" s="1" t="n">
        <f aca="false">IF(I735="delivery",O735-SUM(Q735+R735),IF(I735="PO",P735-SUM(Q735:R735)))</f>
        <v>-32</v>
      </c>
      <c r="V735" s="81" t="n">
        <v>65.1</v>
      </c>
      <c r="W735" s="81"/>
      <c r="X735" s="81" t="n">
        <f aca="false">W735-V735</f>
        <v>-65.1</v>
      </c>
      <c r="Y735" s="81"/>
      <c r="Z735" s="81"/>
      <c r="AA735" s="81"/>
      <c r="AB735" s="81"/>
      <c r="AC735" s="81"/>
      <c r="AD735" s="81"/>
      <c r="AE735" s="81"/>
      <c r="AF735" s="81"/>
      <c r="AG735" s="81"/>
      <c r="AH735" s="81"/>
      <c r="AI735" s="81"/>
      <c r="AJ735" s="81"/>
      <c r="AK735" s="81"/>
      <c r="AL735" s="81"/>
      <c r="AM735" s="81"/>
      <c r="AN735" s="81"/>
      <c r="AO735" s="81" t="str">
        <f aca="false">D735</f>
        <v>Arista</v>
      </c>
      <c r="AP735" s="1" t="s">
        <v>189</v>
      </c>
      <c r="AQ735" s="1"/>
      <c r="AR735" s="1"/>
      <c r="AS735" s="1"/>
      <c r="AT735" s="1"/>
      <c r="AU735" s="1"/>
      <c r="AV735" s="1"/>
      <c r="AW735" s="1"/>
      <c r="AX735" s="1"/>
      <c r="AY735" s="1"/>
      <c r="AZ735" s="1"/>
      <c r="BA735" s="1"/>
      <c r="BB735" s="1"/>
      <c r="BC735" s="1"/>
      <c r="BD735" s="1"/>
      <c r="BE735" s="1"/>
      <c r="BF735" s="1" t="s">
        <v>14668</v>
      </c>
      <c r="BG735" s="1" t="s">
        <v>183</v>
      </c>
      <c r="BH735" s="1"/>
      <c r="BI735" s="1"/>
    </row>
    <row r="736" customFormat="false" ht="12.75" hidden="false" customHeight="false" outlineLevel="0" collapsed="false">
      <c r="A736" s="1" t="s">
        <v>15245</v>
      </c>
      <c r="B736" s="1" t="s">
        <v>15246</v>
      </c>
      <c r="C736" s="1" t="s">
        <v>177</v>
      </c>
      <c r="D736" s="1" t="s">
        <v>82</v>
      </c>
      <c r="E736" s="1" t="s">
        <v>1962</v>
      </c>
      <c r="F736" s="1" t="s">
        <v>15247</v>
      </c>
      <c r="G736" s="1" t="n">
        <v>55</v>
      </c>
      <c r="H736" s="1" t="n">
        <v>1</v>
      </c>
      <c r="I736" s="102" t="s">
        <v>188</v>
      </c>
      <c r="J736" s="1"/>
      <c r="K736" s="1" t="n">
        <f aca="false">IFERROR(VLOOKUP(A736,'[2]Pivot HorizontalMRP'!$A$4:$B$2689,2,0),0)</f>
        <v>0</v>
      </c>
      <c r="L736" s="1" t="n">
        <f aca="false">IFERROR(VLOOKUP(A736,'[2]Pivot HorizontalMRP'!$A$4:$C$2689,3,0),0)</f>
        <v>0</v>
      </c>
      <c r="M736" s="1" t="n">
        <f aca="false">IFERROR(VLOOKUP(A736,'[2]Pivot HorizontalMRP'!$A$4:$D$2689,0.4,0),0)</f>
        <v>0</v>
      </c>
      <c r="N736" s="1" t="n">
        <f aca="false">IFERROR(VLOOKUP(A736,'[2]Pivot HorizontalMRP'!$A$4:$E$2689,5,0),0)</f>
        <v>0</v>
      </c>
      <c r="O736" s="1" t="n">
        <f aca="false">K736+L736</f>
        <v>0</v>
      </c>
      <c r="P736" s="1" t="n">
        <f aca="false">K736+L736+M736+N736</f>
        <v>0</v>
      </c>
      <c r="Q736" s="1" t="n">
        <f aca="false">IFERROR(VLOOKUP(A736,'[2]Pivot HorizontalMRP'!$A$4:$F$2689,6,0),0)</f>
        <v>0</v>
      </c>
      <c r="R736" s="1" t="n">
        <f aca="false">IFERROR(VLOOKUP(A736,'[2]Pivot HorizontalMRP'!$A$4:$G$2689,7,0),0)</f>
        <v>0</v>
      </c>
      <c r="S736" s="1" t="n">
        <f aca="false">IFERROR(VLOOKUP(A736,'[2]Pivot HorizontalMRP'!$A$4:$H$2689,8,0),0)</f>
        <v>60</v>
      </c>
      <c r="T736" s="1" t="n">
        <f aca="false">IFERROR(VLOOKUP(A736,'[2]Pivot HorizontalMRP'!$A$4:$I$2689,9,0),0)</f>
        <v>200</v>
      </c>
      <c r="U736" s="1" t="n">
        <f aca="false">IF(I736="delivery",O736-SUM(Q736+R736),IF(I736="PO",P736-SUM(Q736:R736)))</f>
        <v>0</v>
      </c>
      <c r="V736" s="81" t="n">
        <v>1E-005</v>
      </c>
      <c r="W736" s="81"/>
      <c r="X736" s="81" t="n">
        <f aca="false">W736-V736</f>
        <v>-1E-005</v>
      </c>
      <c r="Y736" s="81"/>
      <c r="Z736" s="81"/>
      <c r="AA736" s="81"/>
      <c r="AB736" s="81"/>
      <c r="AC736" s="81"/>
      <c r="AD736" s="81"/>
      <c r="AE736" s="81"/>
      <c r="AF736" s="81"/>
      <c r="AG736" s="81"/>
      <c r="AH736" s="81"/>
      <c r="AI736" s="81"/>
      <c r="AJ736" s="81"/>
      <c r="AK736" s="81"/>
      <c r="AL736" s="81"/>
      <c r="AM736" s="81"/>
      <c r="AN736" s="81"/>
      <c r="AO736" s="81" t="str">
        <f aca="false">D736</f>
        <v>Arista</v>
      </c>
      <c r="AP736" s="102" t="s">
        <v>189</v>
      </c>
      <c r="AQ736" s="1"/>
      <c r="AR736" s="1"/>
      <c r="AS736" s="1"/>
      <c r="AT736" s="1"/>
      <c r="AU736" s="1"/>
      <c r="AV736" s="1"/>
      <c r="AW736" s="1"/>
      <c r="AX736" s="1"/>
      <c r="AY736" s="1"/>
      <c r="AZ736" s="1"/>
      <c r="BA736" s="1"/>
      <c r="BB736" s="1"/>
      <c r="BC736" s="1"/>
      <c r="BD736" s="1"/>
      <c r="BE736" s="1"/>
      <c r="BF736" s="1" t="s">
        <v>10540</v>
      </c>
      <c r="BG736" s="1" t="s">
        <v>183</v>
      </c>
      <c r="BH736" s="1"/>
      <c r="BI736" s="1"/>
    </row>
    <row r="737" customFormat="false" ht="12.75" hidden="false" customHeight="false" outlineLevel="0" collapsed="false">
      <c r="A737" s="1" t="s">
        <v>1964</v>
      </c>
      <c r="B737" s="1" t="s">
        <v>1965</v>
      </c>
      <c r="C737" s="1" t="s">
        <v>177</v>
      </c>
      <c r="D737" s="1" t="s">
        <v>82</v>
      </c>
      <c r="E737" s="1" t="s">
        <v>15248</v>
      </c>
      <c r="F737" s="1" t="s">
        <v>15249</v>
      </c>
      <c r="G737" s="1" t="n">
        <v>31</v>
      </c>
      <c r="H737" s="1" t="n">
        <v>250</v>
      </c>
      <c r="I737" s="101" t="s">
        <v>188</v>
      </c>
      <c r="J737" s="1"/>
      <c r="K737" s="1" t="n">
        <f aca="false">IFERROR(VLOOKUP(A737,'[2]Pivot HorizontalMRP'!$A$4:$B$2689,2,0),0)</f>
        <v>0</v>
      </c>
      <c r="L737" s="1" t="n">
        <f aca="false">IFERROR(VLOOKUP(A737,'[2]Pivot HorizontalMRP'!$A$4:$C$2689,3,0),0)</f>
        <v>0</v>
      </c>
      <c r="M737" s="1" t="n">
        <f aca="false">IFERROR(VLOOKUP(A737,'[2]Pivot HorizontalMRP'!$A$4:$D$2689,0.4,0),0)</f>
        <v>0</v>
      </c>
      <c r="N737" s="1" t="n">
        <f aca="false">IFERROR(VLOOKUP(A737,'[2]Pivot HorizontalMRP'!$A$4:$E$2689,5,0),0)</f>
        <v>0</v>
      </c>
      <c r="O737" s="1" t="n">
        <f aca="false">K737+L737</f>
        <v>0</v>
      </c>
      <c r="P737" s="1" t="n">
        <f aca="false">K737+L737+M737+N737</f>
        <v>0</v>
      </c>
      <c r="Q737" s="1" t="n">
        <f aca="false">IFERROR(VLOOKUP(A737,'[2]Pivot HorizontalMRP'!$A$4:$F$2689,6,0),0)</f>
        <v>716</v>
      </c>
      <c r="R737" s="1" t="n">
        <f aca="false">IFERROR(VLOOKUP(A737,'[2]Pivot HorizontalMRP'!$A$4:$G$2689,7,0),0)</f>
        <v>5108</v>
      </c>
      <c r="S737" s="1" t="n">
        <f aca="false">IFERROR(VLOOKUP(A737,'[2]Pivot HorizontalMRP'!$A$4:$H$2689,8,0),0)</f>
        <v>2492</v>
      </c>
      <c r="T737" s="1" t="n">
        <f aca="false">IFERROR(VLOOKUP(A737,'[2]Pivot HorizontalMRP'!$A$4:$I$2689,9,0),0)</f>
        <v>2708</v>
      </c>
      <c r="U737" s="1" t="n">
        <f aca="false">IF(I737="delivery",O737-SUM(Q737+R737),IF(I737="PO",P737-SUM(Q737:R737)))</f>
        <v>-5824</v>
      </c>
      <c r="V737" s="81" t="n">
        <v>3.23</v>
      </c>
      <c r="W737" s="81"/>
      <c r="X737" s="81" t="n">
        <f aca="false">W737-V737</f>
        <v>-3.23</v>
      </c>
      <c r="Y737" s="81"/>
      <c r="Z737" s="81"/>
      <c r="AA737" s="81"/>
      <c r="AB737" s="81"/>
      <c r="AC737" s="81"/>
      <c r="AD737" s="81"/>
      <c r="AE737" s="81"/>
      <c r="AF737" s="81"/>
      <c r="AG737" s="81"/>
      <c r="AH737" s="81"/>
      <c r="AI737" s="81"/>
      <c r="AJ737" s="81"/>
      <c r="AK737" s="81"/>
      <c r="AL737" s="81"/>
      <c r="AM737" s="81"/>
      <c r="AN737" s="81"/>
      <c r="AO737" s="81" t="str">
        <f aca="false">D737</f>
        <v>Arista</v>
      </c>
      <c r="AP737" s="1" t="s">
        <v>189</v>
      </c>
      <c r="AQ737" s="1"/>
      <c r="AR737" s="1"/>
      <c r="AS737" s="1"/>
      <c r="AT737" s="1"/>
      <c r="AU737" s="1"/>
      <c r="AV737" s="1"/>
      <c r="AW737" s="1"/>
      <c r="AX737" s="1"/>
      <c r="AY737" s="1"/>
      <c r="AZ737" s="1"/>
      <c r="BA737" s="1"/>
      <c r="BB737" s="1"/>
      <c r="BC737" s="1"/>
      <c r="BD737" s="1"/>
      <c r="BE737" s="1"/>
      <c r="BF737" s="1" t="s">
        <v>14668</v>
      </c>
      <c r="BG737" s="1" t="s">
        <v>183</v>
      </c>
      <c r="BH737" s="1"/>
      <c r="BI737" s="1"/>
    </row>
    <row r="738" customFormat="false" ht="12.75" hidden="false" customHeight="false" outlineLevel="0" collapsed="false">
      <c r="A738" s="1" t="s">
        <v>1968</v>
      </c>
      <c r="B738" s="1" t="s">
        <v>1969</v>
      </c>
      <c r="C738" s="1" t="s">
        <v>177</v>
      </c>
      <c r="D738" s="1" t="s">
        <v>82</v>
      </c>
      <c r="E738" s="1" t="s">
        <v>1970</v>
      </c>
      <c r="F738" s="1" t="s">
        <v>1971</v>
      </c>
      <c r="G738" s="1" t="n">
        <v>81</v>
      </c>
      <c r="H738" s="1" t="n">
        <v>1</v>
      </c>
      <c r="I738" s="101" t="s">
        <v>188</v>
      </c>
      <c r="J738" s="1"/>
      <c r="K738" s="1" t="n">
        <f aca="false">IFERROR(VLOOKUP(A738,'[2]Pivot HorizontalMRP'!$A$4:$B$2689,2,0),0)</f>
        <v>0</v>
      </c>
      <c r="L738" s="1" t="n">
        <f aca="false">IFERROR(VLOOKUP(A738,'[2]Pivot HorizontalMRP'!$A$4:$C$2689,3,0),0)</f>
        <v>0</v>
      </c>
      <c r="M738" s="1" t="n">
        <f aca="false">IFERROR(VLOOKUP(A738,'[2]Pivot HorizontalMRP'!$A$4:$D$2689,0.4,0),0)</f>
        <v>0</v>
      </c>
      <c r="N738" s="1" t="n">
        <f aca="false">IFERROR(VLOOKUP(A738,'[2]Pivot HorizontalMRP'!$A$4:$E$2689,5,0),0)</f>
        <v>0</v>
      </c>
      <c r="O738" s="1" t="n">
        <f aca="false">K738+L738</f>
        <v>0</v>
      </c>
      <c r="P738" s="1" t="n">
        <f aca="false">K738+L738+M738+N738</f>
        <v>0</v>
      </c>
      <c r="Q738" s="1" t="n">
        <f aca="false">IFERROR(VLOOKUP(A738,'[2]Pivot HorizontalMRP'!$A$4:$F$2689,6,0),0)</f>
        <v>0</v>
      </c>
      <c r="R738" s="1" t="n">
        <f aca="false">IFERROR(VLOOKUP(A738,'[2]Pivot HorizontalMRP'!$A$4:$G$2689,7,0),0)</f>
        <v>356</v>
      </c>
      <c r="S738" s="1" t="n">
        <f aca="false">IFERROR(VLOOKUP(A738,'[2]Pivot HorizontalMRP'!$A$4:$H$2689,8,0),0)</f>
        <v>75</v>
      </c>
      <c r="T738" s="1" t="n">
        <f aca="false">IFERROR(VLOOKUP(A738,'[2]Pivot HorizontalMRP'!$A$4:$I$2689,9,0),0)</f>
        <v>75</v>
      </c>
      <c r="U738" s="1" t="n">
        <f aca="false">IF(I738="delivery",O738-SUM(Q738+R738),IF(I738="PO",P738-SUM(Q738:R738)))</f>
        <v>-356</v>
      </c>
      <c r="V738" s="81" t="n">
        <v>33.73</v>
      </c>
      <c r="W738" s="81"/>
      <c r="X738" s="81" t="n">
        <f aca="false">W738-V738</f>
        <v>-33.73</v>
      </c>
      <c r="Y738" s="81"/>
      <c r="Z738" s="81"/>
      <c r="AA738" s="81"/>
      <c r="AB738" s="81"/>
      <c r="AC738" s="81"/>
      <c r="AD738" s="81"/>
      <c r="AE738" s="81"/>
      <c r="AF738" s="81"/>
      <c r="AG738" s="81"/>
      <c r="AH738" s="81"/>
      <c r="AI738" s="81"/>
      <c r="AJ738" s="81"/>
      <c r="AK738" s="81"/>
      <c r="AL738" s="81"/>
      <c r="AM738" s="81"/>
      <c r="AN738" s="81"/>
      <c r="AO738" s="81" t="str">
        <f aca="false">D738</f>
        <v>Arista</v>
      </c>
      <c r="AP738" s="1" t="s">
        <v>189</v>
      </c>
      <c r="AQ738" s="1"/>
      <c r="AR738" s="1"/>
      <c r="AS738" s="1"/>
      <c r="AT738" s="1"/>
      <c r="AU738" s="1"/>
      <c r="AV738" s="1"/>
      <c r="AW738" s="1"/>
      <c r="AX738" s="1"/>
      <c r="AY738" s="1"/>
      <c r="AZ738" s="1"/>
      <c r="BA738" s="1"/>
      <c r="BB738" s="1"/>
      <c r="BC738" s="1"/>
      <c r="BD738" s="1"/>
      <c r="BE738" s="1"/>
      <c r="BF738" s="1" t="s">
        <v>14668</v>
      </c>
      <c r="BG738" s="1" t="s">
        <v>183</v>
      </c>
      <c r="BH738" s="1"/>
      <c r="BI738" s="1"/>
    </row>
    <row r="739" customFormat="false" ht="12.75" hidden="false" customHeight="false" outlineLevel="0" collapsed="false">
      <c r="A739" s="1" t="s">
        <v>1972</v>
      </c>
      <c r="B739" s="1" t="s">
        <v>1973</v>
      </c>
      <c r="C739" s="1" t="s">
        <v>177</v>
      </c>
      <c r="D739" s="1" t="s">
        <v>82</v>
      </c>
      <c r="E739" s="1" t="s">
        <v>1974</v>
      </c>
      <c r="F739" s="1" t="s">
        <v>1975</v>
      </c>
      <c r="G739" s="1" t="n">
        <v>31</v>
      </c>
      <c r="H739" s="1" t="n">
        <v>100</v>
      </c>
      <c r="I739" s="101" t="s">
        <v>188</v>
      </c>
      <c r="J739" s="1"/>
      <c r="K739" s="1" t="n">
        <f aca="false">IFERROR(VLOOKUP(A739,'[2]Pivot HorizontalMRP'!$A$4:$B$2689,2,0),0)</f>
        <v>0</v>
      </c>
      <c r="L739" s="1" t="n">
        <f aca="false">IFERROR(VLOOKUP(A739,'[2]Pivot HorizontalMRP'!$A$4:$C$2689,3,0),0)</f>
        <v>0</v>
      </c>
      <c r="M739" s="1" t="n">
        <f aca="false">IFERROR(VLOOKUP(A739,'[2]Pivot HorizontalMRP'!$A$4:$D$2689,0.4,0),0)</f>
        <v>0</v>
      </c>
      <c r="N739" s="1" t="n">
        <f aca="false">IFERROR(VLOOKUP(A739,'[2]Pivot HorizontalMRP'!$A$4:$E$2689,5,0),0)</f>
        <v>0</v>
      </c>
      <c r="O739" s="1" t="n">
        <f aca="false">K739+L739</f>
        <v>0</v>
      </c>
      <c r="P739" s="1" t="n">
        <f aca="false">K739+L739+M739+N739</f>
        <v>0</v>
      </c>
      <c r="Q739" s="1" t="n">
        <f aca="false">IFERROR(VLOOKUP(A739,'[2]Pivot HorizontalMRP'!$A$4:$F$2689,6,0),0)</f>
        <v>2</v>
      </c>
      <c r="R739" s="1" t="n">
        <f aca="false">IFERROR(VLOOKUP(A739,'[2]Pivot HorizontalMRP'!$A$4:$G$2689,7,0),0)</f>
        <v>0</v>
      </c>
      <c r="S739" s="1" t="n">
        <f aca="false">IFERROR(VLOOKUP(A739,'[2]Pivot HorizontalMRP'!$A$4:$H$2689,8,0),0)</f>
        <v>236</v>
      </c>
      <c r="T739" s="1" t="n">
        <f aca="false">IFERROR(VLOOKUP(A739,'[2]Pivot HorizontalMRP'!$A$4:$I$2689,9,0),0)</f>
        <v>0</v>
      </c>
      <c r="U739" s="1" t="n">
        <f aca="false">IF(I739="delivery",O739-SUM(Q739+R739),IF(I739="PO",P739-SUM(Q739:R739)))</f>
        <v>-2</v>
      </c>
      <c r="V739" s="81" t="n">
        <v>25</v>
      </c>
      <c r="W739" s="81"/>
      <c r="X739" s="81" t="n">
        <f aca="false">W739-V739</f>
        <v>-25</v>
      </c>
      <c r="Y739" s="81"/>
      <c r="Z739" s="81"/>
      <c r="AA739" s="81"/>
      <c r="AB739" s="81"/>
      <c r="AC739" s="81"/>
      <c r="AD739" s="81"/>
      <c r="AE739" s="81"/>
      <c r="AF739" s="81"/>
      <c r="AG739" s="81"/>
      <c r="AH739" s="81"/>
      <c r="AI739" s="81"/>
      <c r="AJ739" s="81"/>
      <c r="AK739" s="81"/>
      <c r="AL739" s="81"/>
      <c r="AM739" s="81"/>
      <c r="AN739" s="81"/>
      <c r="AO739" s="81" t="str">
        <f aca="false">D739</f>
        <v>Arista</v>
      </c>
      <c r="AP739" s="1" t="s">
        <v>189</v>
      </c>
      <c r="AQ739" s="1"/>
      <c r="AR739" s="1"/>
      <c r="AS739" s="1"/>
      <c r="AT739" s="1"/>
      <c r="AU739" s="1"/>
      <c r="AV739" s="1"/>
      <c r="AW739" s="1"/>
      <c r="AX739" s="1"/>
      <c r="AY739" s="1"/>
      <c r="AZ739" s="1"/>
      <c r="BA739" s="1"/>
      <c r="BB739" s="1"/>
      <c r="BC739" s="1"/>
      <c r="BD739" s="1"/>
      <c r="BE739" s="1"/>
      <c r="BF739" s="1" t="s">
        <v>14668</v>
      </c>
      <c r="BG739" s="1" t="s">
        <v>183</v>
      </c>
      <c r="BH739" s="1"/>
      <c r="BI739" s="1"/>
    </row>
    <row r="740" customFormat="false" ht="12.75" hidden="false" customHeight="false" outlineLevel="0" collapsed="false">
      <c r="A740" s="1" t="s">
        <v>1976</v>
      </c>
      <c r="B740" s="1" t="s">
        <v>1977</v>
      </c>
      <c r="C740" s="1" t="s">
        <v>177</v>
      </c>
      <c r="D740" s="1" t="s">
        <v>82</v>
      </c>
      <c r="E740" s="1" t="s">
        <v>1974</v>
      </c>
      <c r="F740" s="1" t="s">
        <v>1978</v>
      </c>
      <c r="G740" s="1" t="n">
        <v>55</v>
      </c>
      <c r="H740" s="1" t="n">
        <v>1</v>
      </c>
      <c r="I740" s="101" t="s">
        <v>188</v>
      </c>
      <c r="J740" s="1"/>
      <c r="K740" s="1" t="n">
        <f aca="false">IFERROR(VLOOKUP(A740,'[2]Pivot HorizontalMRP'!$A$4:$B$2689,2,0),0)</f>
        <v>0</v>
      </c>
      <c r="L740" s="1" t="n">
        <f aca="false">IFERROR(VLOOKUP(A740,'[2]Pivot HorizontalMRP'!$A$4:$C$2689,3,0),0)</f>
        <v>959</v>
      </c>
      <c r="M740" s="1" t="n">
        <f aca="false">IFERROR(VLOOKUP(A740,'[2]Pivot HorizontalMRP'!$A$4:$D$2689,0.4,0),0)</f>
        <v>0</v>
      </c>
      <c r="N740" s="1" t="n">
        <f aca="false">IFERROR(VLOOKUP(A740,'[2]Pivot HorizontalMRP'!$A$4:$E$2689,5,0),0)</f>
        <v>1000</v>
      </c>
      <c r="O740" s="1" t="n">
        <f aca="false">K740+L740</f>
        <v>959</v>
      </c>
      <c r="P740" s="1" t="n">
        <f aca="false">K740+L740+M740+N740</f>
        <v>1959</v>
      </c>
      <c r="Q740" s="1" t="n">
        <f aca="false">IFERROR(VLOOKUP(A740,'[2]Pivot HorizontalMRP'!$A$4:$F$2689,6,0),0)</f>
        <v>1125</v>
      </c>
      <c r="R740" s="1" t="n">
        <f aca="false">IFERROR(VLOOKUP(A740,'[2]Pivot HorizontalMRP'!$A$4:$G$2689,7,0),0)</f>
        <v>2082</v>
      </c>
      <c r="S740" s="1" t="n">
        <f aca="false">IFERROR(VLOOKUP(A740,'[2]Pivot HorizontalMRP'!$A$4:$H$2689,8,0),0)</f>
        <v>3066</v>
      </c>
      <c r="T740" s="1" t="n">
        <f aca="false">IFERROR(VLOOKUP(A740,'[2]Pivot HorizontalMRP'!$A$4:$I$2689,9,0),0)</f>
        <v>2442</v>
      </c>
      <c r="U740" s="1" t="n">
        <f aca="false">IF(I740="delivery",O740-SUM(Q740+R740),IF(I740="PO",P740-SUM(Q740:R740)))</f>
        <v>-1248</v>
      </c>
      <c r="V740" s="81" t="n">
        <v>20.09</v>
      </c>
      <c r="W740" s="81"/>
      <c r="X740" s="81" t="n">
        <f aca="false">W740-V740</f>
        <v>-20.09</v>
      </c>
      <c r="Y740" s="81"/>
      <c r="Z740" s="81"/>
      <c r="AA740" s="81"/>
      <c r="AB740" s="81"/>
      <c r="AC740" s="81"/>
      <c r="AD740" s="81"/>
      <c r="AE740" s="81"/>
      <c r="AF740" s="81"/>
      <c r="AG740" s="81"/>
      <c r="AH740" s="81"/>
      <c r="AI740" s="81"/>
      <c r="AJ740" s="81"/>
      <c r="AK740" s="81"/>
      <c r="AL740" s="81"/>
      <c r="AM740" s="81"/>
      <c r="AN740" s="81"/>
      <c r="AO740" s="81" t="str">
        <f aca="false">D740</f>
        <v>Arista</v>
      </c>
      <c r="AP740" s="1" t="s">
        <v>189</v>
      </c>
      <c r="AQ740" s="1"/>
      <c r="AR740" s="1"/>
      <c r="AS740" s="1"/>
      <c r="AT740" s="1"/>
      <c r="AU740" s="1"/>
      <c r="AV740" s="1"/>
      <c r="AW740" s="1"/>
      <c r="AX740" s="1"/>
      <c r="AY740" s="1"/>
      <c r="AZ740" s="1"/>
      <c r="BA740" s="1"/>
      <c r="BB740" s="1"/>
      <c r="BC740" s="1"/>
      <c r="BD740" s="1"/>
      <c r="BE740" s="1"/>
      <c r="BF740" s="1" t="s">
        <v>14668</v>
      </c>
      <c r="BG740" s="1" t="s">
        <v>183</v>
      </c>
      <c r="BH740" s="1"/>
      <c r="BI740" s="1"/>
    </row>
    <row r="741" customFormat="false" ht="12.75" hidden="false" customHeight="false" outlineLevel="0" collapsed="false">
      <c r="A741" s="1" t="s">
        <v>1979</v>
      </c>
      <c r="B741" s="1" t="s">
        <v>1980</v>
      </c>
      <c r="C741" s="1" t="s">
        <v>177</v>
      </c>
      <c r="D741" s="1" t="s">
        <v>82</v>
      </c>
      <c r="E741" s="1" t="s">
        <v>1981</v>
      </c>
      <c r="F741" s="1" t="s">
        <v>1982</v>
      </c>
      <c r="G741" s="1" t="n">
        <v>31</v>
      </c>
      <c r="H741" s="1" t="n">
        <v>100</v>
      </c>
      <c r="I741" s="101" t="s">
        <v>188</v>
      </c>
      <c r="J741" s="1"/>
      <c r="K741" s="1" t="n">
        <f aca="false">IFERROR(VLOOKUP(A741,'[2]Pivot HorizontalMRP'!$A$4:$B$2689,2,0),0)</f>
        <v>0</v>
      </c>
      <c r="L741" s="1" t="n">
        <f aca="false">IFERROR(VLOOKUP(A741,'[2]Pivot HorizontalMRP'!$A$4:$C$2689,3,0),0)</f>
        <v>0</v>
      </c>
      <c r="M741" s="1" t="n">
        <f aca="false">IFERROR(VLOOKUP(A741,'[2]Pivot HorizontalMRP'!$A$4:$D$2689,0.4,0),0)</f>
        <v>0</v>
      </c>
      <c r="N741" s="1" t="n">
        <f aca="false">IFERROR(VLOOKUP(A741,'[2]Pivot HorizontalMRP'!$A$4:$E$2689,5,0),0)</f>
        <v>0</v>
      </c>
      <c r="O741" s="1" t="n">
        <f aca="false">K741+L741</f>
        <v>0</v>
      </c>
      <c r="P741" s="1" t="n">
        <f aca="false">K741+L741+M741+N741</f>
        <v>0</v>
      </c>
      <c r="Q741" s="1" t="n">
        <f aca="false">IFERROR(VLOOKUP(A741,'[2]Pivot HorizontalMRP'!$A$4:$F$2689,6,0),0)</f>
        <v>0</v>
      </c>
      <c r="R741" s="1" t="n">
        <f aca="false">IFERROR(VLOOKUP(A741,'[2]Pivot HorizontalMRP'!$A$4:$G$2689,7,0),0)</f>
        <v>0</v>
      </c>
      <c r="S741" s="1" t="n">
        <f aca="false">IFERROR(VLOOKUP(A741,'[2]Pivot HorizontalMRP'!$A$4:$H$2689,8,0),0)</f>
        <v>236</v>
      </c>
      <c r="T741" s="1" t="n">
        <f aca="false">IFERROR(VLOOKUP(A741,'[2]Pivot HorizontalMRP'!$A$4:$I$2689,9,0),0)</f>
        <v>0</v>
      </c>
      <c r="U741" s="1" t="n">
        <f aca="false">IF(I741="delivery",O741-SUM(Q741+R741),IF(I741="PO",P741-SUM(Q741:R741)))</f>
        <v>0</v>
      </c>
      <c r="V741" s="81" t="n">
        <v>23</v>
      </c>
      <c r="W741" s="81"/>
      <c r="X741" s="81" t="n">
        <f aca="false">W741-V741</f>
        <v>-23</v>
      </c>
      <c r="Y741" s="81"/>
      <c r="Z741" s="81"/>
      <c r="AA741" s="81"/>
      <c r="AB741" s="81"/>
      <c r="AC741" s="81"/>
      <c r="AD741" s="81"/>
      <c r="AE741" s="81"/>
      <c r="AF741" s="81"/>
      <c r="AG741" s="81"/>
      <c r="AH741" s="81"/>
      <c r="AI741" s="81"/>
      <c r="AJ741" s="81"/>
      <c r="AK741" s="81"/>
      <c r="AL741" s="81"/>
      <c r="AM741" s="81"/>
      <c r="AN741" s="81"/>
      <c r="AO741" s="81" t="str">
        <f aca="false">D741</f>
        <v>Arista</v>
      </c>
      <c r="AP741" s="1" t="s">
        <v>189</v>
      </c>
      <c r="AQ741" s="1"/>
      <c r="AR741" s="1"/>
      <c r="AS741" s="1"/>
      <c r="AT741" s="1"/>
      <c r="AU741" s="1"/>
      <c r="AV741" s="1"/>
      <c r="AW741" s="1"/>
      <c r="AX741" s="1"/>
      <c r="AY741" s="1"/>
      <c r="AZ741" s="1"/>
      <c r="BA741" s="1"/>
      <c r="BB741" s="1"/>
      <c r="BC741" s="1"/>
      <c r="BD741" s="1"/>
      <c r="BE741" s="1"/>
      <c r="BF741" s="1" t="s">
        <v>14668</v>
      </c>
      <c r="BG741" s="1" t="s">
        <v>183</v>
      </c>
      <c r="BH741" s="1"/>
      <c r="BI741" s="1"/>
    </row>
    <row r="742" customFormat="false" ht="12.75" hidden="false" customHeight="false" outlineLevel="0" collapsed="false">
      <c r="A742" s="1" t="s">
        <v>1983</v>
      </c>
      <c r="B742" s="1" t="s">
        <v>1984</v>
      </c>
      <c r="C742" s="1" t="s">
        <v>177</v>
      </c>
      <c r="D742" s="1" t="s">
        <v>82</v>
      </c>
      <c r="E742" s="1" t="s">
        <v>1985</v>
      </c>
      <c r="F742" s="1" t="s">
        <v>1986</v>
      </c>
      <c r="G742" s="1" t="n">
        <v>55</v>
      </c>
      <c r="H742" s="1" t="n">
        <v>1</v>
      </c>
      <c r="I742" s="101" t="s">
        <v>188</v>
      </c>
      <c r="J742" s="1"/>
      <c r="K742" s="1" t="n">
        <f aca="false">IFERROR(VLOOKUP(A742,'[2]Pivot HorizontalMRP'!$A$4:$B$2689,2,0),0)</f>
        <v>0</v>
      </c>
      <c r="L742" s="1" t="n">
        <f aca="false">IFERROR(VLOOKUP(A742,'[2]Pivot HorizontalMRP'!$A$4:$C$2689,3,0),0)</f>
        <v>957</v>
      </c>
      <c r="M742" s="1" t="n">
        <f aca="false">IFERROR(VLOOKUP(A742,'[2]Pivot HorizontalMRP'!$A$4:$D$2689,0.4,0),0)</f>
        <v>0</v>
      </c>
      <c r="N742" s="1" t="n">
        <f aca="false">IFERROR(VLOOKUP(A742,'[2]Pivot HorizontalMRP'!$A$4:$E$2689,5,0),0)</f>
        <v>1000</v>
      </c>
      <c r="O742" s="1" t="n">
        <f aca="false">K742+L742</f>
        <v>957</v>
      </c>
      <c r="P742" s="1" t="n">
        <f aca="false">K742+L742+M742+N742</f>
        <v>1957</v>
      </c>
      <c r="Q742" s="1" t="n">
        <f aca="false">IFERROR(VLOOKUP(A742,'[2]Pivot HorizontalMRP'!$A$4:$F$2689,6,0),0)</f>
        <v>1125</v>
      </c>
      <c r="R742" s="1" t="n">
        <f aca="false">IFERROR(VLOOKUP(A742,'[2]Pivot HorizontalMRP'!$A$4:$G$2689,7,0),0)</f>
        <v>2082</v>
      </c>
      <c r="S742" s="1" t="n">
        <f aca="false">IFERROR(VLOOKUP(A742,'[2]Pivot HorizontalMRP'!$A$4:$H$2689,8,0),0)</f>
        <v>3066</v>
      </c>
      <c r="T742" s="1" t="n">
        <f aca="false">IFERROR(VLOOKUP(A742,'[2]Pivot HorizontalMRP'!$A$4:$I$2689,9,0),0)</f>
        <v>2442</v>
      </c>
      <c r="U742" s="1" t="n">
        <f aca="false">IF(I742="delivery",O742-SUM(Q742+R742),IF(I742="PO",P742-SUM(Q742:R742)))</f>
        <v>-1250</v>
      </c>
      <c r="V742" s="81" t="n">
        <v>18.7</v>
      </c>
      <c r="W742" s="81"/>
      <c r="X742" s="81" t="n">
        <f aca="false">W742-V742</f>
        <v>-18.7</v>
      </c>
      <c r="Y742" s="81"/>
      <c r="Z742" s="81"/>
      <c r="AA742" s="81"/>
      <c r="AB742" s="81"/>
      <c r="AC742" s="81"/>
      <c r="AD742" s="81"/>
      <c r="AE742" s="81"/>
      <c r="AF742" s="81"/>
      <c r="AG742" s="81"/>
      <c r="AH742" s="81"/>
      <c r="AI742" s="81"/>
      <c r="AJ742" s="81"/>
      <c r="AK742" s="81"/>
      <c r="AL742" s="81"/>
      <c r="AM742" s="81"/>
      <c r="AN742" s="81"/>
      <c r="AO742" s="81" t="str">
        <f aca="false">D742</f>
        <v>Arista</v>
      </c>
      <c r="AP742" s="1" t="s">
        <v>189</v>
      </c>
      <c r="AQ742" s="1"/>
      <c r="AR742" s="1"/>
      <c r="AS742" s="1"/>
      <c r="AT742" s="1"/>
      <c r="AU742" s="1"/>
      <c r="AV742" s="1"/>
      <c r="AW742" s="1"/>
      <c r="AX742" s="1"/>
      <c r="AY742" s="1"/>
      <c r="AZ742" s="1"/>
      <c r="BA742" s="1"/>
      <c r="BB742" s="1"/>
      <c r="BC742" s="1"/>
      <c r="BD742" s="1"/>
      <c r="BE742" s="1"/>
      <c r="BF742" s="1" t="s">
        <v>14668</v>
      </c>
      <c r="BG742" s="1" t="s">
        <v>183</v>
      </c>
      <c r="BH742" s="1"/>
      <c r="BI742" s="1"/>
    </row>
    <row r="743" customFormat="false" ht="12.75" hidden="false" customHeight="false" outlineLevel="0" collapsed="false">
      <c r="A743" s="1" t="s">
        <v>1987</v>
      </c>
      <c r="B743" s="1" t="s">
        <v>1988</v>
      </c>
      <c r="C743" s="1" t="s">
        <v>177</v>
      </c>
      <c r="D743" s="1" t="s">
        <v>82</v>
      </c>
      <c r="E743" s="1" t="s">
        <v>15250</v>
      </c>
      <c r="F743" s="1" t="s">
        <v>1990</v>
      </c>
      <c r="G743" s="1" t="n">
        <v>31</v>
      </c>
      <c r="H743" s="1" t="n">
        <v>100</v>
      </c>
      <c r="I743" s="101" t="s">
        <v>188</v>
      </c>
      <c r="J743" s="1"/>
      <c r="K743" s="1" t="n">
        <f aca="false">IFERROR(VLOOKUP(A743,'[2]Pivot HorizontalMRP'!$A$4:$B$2689,2,0),0)</f>
        <v>0</v>
      </c>
      <c r="L743" s="1" t="n">
        <f aca="false">IFERROR(VLOOKUP(A743,'[2]Pivot HorizontalMRP'!$A$4:$C$2689,3,0),0)</f>
        <v>0</v>
      </c>
      <c r="M743" s="1" t="n">
        <f aca="false">IFERROR(VLOOKUP(A743,'[2]Pivot HorizontalMRP'!$A$4:$D$2689,0.4,0),0)</f>
        <v>0</v>
      </c>
      <c r="N743" s="1" t="n">
        <f aca="false">IFERROR(VLOOKUP(A743,'[2]Pivot HorizontalMRP'!$A$4:$E$2689,5,0),0)</f>
        <v>0</v>
      </c>
      <c r="O743" s="1" t="n">
        <f aca="false">K743+L743</f>
        <v>0</v>
      </c>
      <c r="P743" s="1" t="n">
        <f aca="false">K743+L743+M743+N743</f>
        <v>0</v>
      </c>
      <c r="Q743" s="1" t="n">
        <f aca="false">IFERROR(VLOOKUP(A743,'[2]Pivot HorizontalMRP'!$A$4:$F$2689,6,0),0)</f>
        <v>3</v>
      </c>
      <c r="R743" s="1" t="n">
        <f aca="false">IFERROR(VLOOKUP(A743,'[2]Pivot HorizontalMRP'!$A$4:$G$2689,7,0),0)</f>
        <v>0</v>
      </c>
      <c r="S743" s="1" t="n">
        <f aca="false">IFERROR(VLOOKUP(A743,'[2]Pivot HorizontalMRP'!$A$4:$H$2689,8,0),0)</f>
        <v>236</v>
      </c>
      <c r="T743" s="1" t="n">
        <f aca="false">IFERROR(VLOOKUP(A743,'[2]Pivot HorizontalMRP'!$A$4:$I$2689,9,0),0)</f>
        <v>0</v>
      </c>
      <c r="U743" s="1" t="n">
        <f aca="false">IF(I743="delivery",O743-SUM(Q743+R743),IF(I743="PO",P743-SUM(Q743:R743)))</f>
        <v>-3</v>
      </c>
      <c r="V743" s="81" t="n">
        <v>23</v>
      </c>
      <c r="W743" s="81"/>
      <c r="X743" s="81" t="n">
        <f aca="false">W743-V743</f>
        <v>-23</v>
      </c>
      <c r="Y743" s="81"/>
      <c r="Z743" s="81"/>
      <c r="AA743" s="81"/>
      <c r="AB743" s="81"/>
      <c r="AC743" s="81"/>
      <c r="AD743" s="81"/>
      <c r="AE743" s="81"/>
      <c r="AF743" s="81"/>
      <c r="AG743" s="81"/>
      <c r="AH743" s="81"/>
      <c r="AI743" s="81"/>
      <c r="AJ743" s="81"/>
      <c r="AK743" s="81"/>
      <c r="AL743" s="81"/>
      <c r="AM743" s="81"/>
      <c r="AN743" s="81"/>
      <c r="AO743" s="81" t="str">
        <f aca="false">D743</f>
        <v>Arista</v>
      </c>
      <c r="AP743" s="1" t="s">
        <v>189</v>
      </c>
      <c r="AQ743" s="1"/>
      <c r="AR743" s="1"/>
      <c r="AS743" s="1"/>
      <c r="AT743" s="1"/>
      <c r="AU743" s="1"/>
      <c r="AV743" s="1"/>
      <c r="AW743" s="1"/>
      <c r="AX743" s="1"/>
      <c r="AY743" s="1"/>
      <c r="AZ743" s="1"/>
      <c r="BA743" s="1"/>
      <c r="BB743" s="1"/>
      <c r="BC743" s="1"/>
      <c r="BD743" s="1"/>
      <c r="BE743" s="1"/>
      <c r="BF743" s="1" t="s">
        <v>14668</v>
      </c>
      <c r="BG743" s="1" t="s">
        <v>183</v>
      </c>
      <c r="BH743" s="1"/>
      <c r="BI743" s="1"/>
    </row>
    <row r="744" customFormat="false" ht="12.75" hidden="false" customHeight="false" outlineLevel="0" collapsed="false">
      <c r="A744" s="1" t="s">
        <v>1991</v>
      </c>
      <c r="B744" s="1" t="s">
        <v>1992</v>
      </c>
      <c r="C744" s="1" t="s">
        <v>177</v>
      </c>
      <c r="D744" s="1" t="s">
        <v>82</v>
      </c>
      <c r="E744" s="1" t="s">
        <v>15251</v>
      </c>
      <c r="F744" s="1" t="s">
        <v>1994</v>
      </c>
      <c r="G744" s="1" t="n">
        <v>55</v>
      </c>
      <c r="H744" s="1" t="n">
        <v>1</v>
      </c>
      <c r="I744" s="101" t="s">
        <v>188</v>
      </c>
      <c r="J744" s="1"/>
      <c r="K744" s="1" t="n">
        <f aca="false">IFERROR(VLOOKUP(A744,'[2]Pivot HorizontalMRP'!$A$4:$B$2689,2,0),0)</f>
        <v>0</v>
      </c>
      <c r="L744" s="1" t="n">
        <f aca="false">IFERROR(VLOOKUP(A744,'[2]Pivot HorizontalMRP'!$A$4:$C$2689,3,0),0)</f>
        <v>952</v>
      </c>
      <c r="M744" s="1" t="n">
        <f aca="false">IFERROR(VLOOKUP(A744,'[2]Pivot HorizontalMRP'!$A$4:$D$2689,0.4,0),0)</f>
        <v>0</v>
      </c>
      <c r="N744" s="1" t="n">
        <f aca="false">IFERROR(VLOOKUP(A744,'[2]Pivot HorizontalMRP'!$A$4:$E$2689,5,0),0)</f>
        <v>1000</v>
      </c>
      <c r="O744" s="1" t="n">
        <f aca="false">K744+L744</f>
        <v>952</v>
      </c>
      <c r="P744" s="1" t="n">
        <f aca="false">K744+L744+M744+N744</f>
        <v>1952</v>
      </c>
      <c r="Q744" s="1" t="n">
        <f aca="false">IFERROR(VLOOKUP(A744,'[2]Pivot HorizontalMRP'!$A$4:$F$2689,6,0),0)</f>
        <v>1125</v>
      </c>
      <c r="R744" s="1" t="n">
        <f aca="false">IFERROR(VLOOKUP(A744,'[2]Pivot HorizontalMRP'!$A$4:$G$2689,7,0),0)</f>
        <v>2082</v>
      </c>
      <c r="S744" s="1" t="n">
        <f aca="false">IFERROR(VLOOKUP(A744,'[2]Pivot HorizontalMRP'!$A$4:$H$2689,8,0),0)</f>
        <v>3066</v>
      </c>
      <c r="T744" s="1" t="n">
        <f aca="false">IFERROR(VLOOKUP(A744,'[2]Pivot HorizontalMRP'!$A$4:$I$2689,9,0),0)</f>
        <v>2442</v>
      </c>
      <c r="U744" s="1" t="n">
        <f aca="false">IF(I744="delivery",O744-SUM(Q744+R744),IF(I744="PO",P744-SUM(Q744:R744)))</f>
        <v>-1255</v>
      </c>
      <c r="V744" s="81" t="n">
        <v>19.4</v>
      </c>
      <c r="W744" s="81"/>
      <c r="X744" s="81" t="n">
        <f aca="false">W744-V744</f>
        <v>-19.4</v>
      </c>
      <c r="Y744" s="81"/>
      <c r="Z744" s="81"/>
      <c r="AA744" s="81"/>
      <c r="AB744" s="81"/>
      <c r="AC744" s="81"/>
      <c r="AD744" s="81"/>
      <c r="AE744" s="81"/>
      <c r="AF744" s="81"/>
      <c r="AG744" s="81"/>
      <c r="AH744" s="81"/>
      <c r="AI744" s="81"/>
      <c r="AJ744" s="81"/>
      <c r="AK744" s="81"/>
      <c r="AL744" s="81"/>
      <c r="AM744" s="81"/>
      <c r="AN744" s="81"/>
      <c r="AO744" s="81" t="str">
        <f aca="false">D744</f>
        <v>Arista</v>
      </c>
      <c r="AP744" s="1" t="s">
        <v>189</v>
      </c>
      <c r="AQ744" s="1"/>
      <c r="AR744" s="1"/>
      <c r="AS744" s="1"/>
      <c r="AT744" s="1"/>
      <c r="AU744" s="1"/>
      <c r="AV744" s="1"/>
      <c r="AW744" s="1"/>
      <c r="AX744" s="1"/>
      <c r="AY744" s="1"/>
      <c r="AZ744" s="1"/>
      <c r="BA744" s="1"/>
      <c r="BB744" s="1"/>
      <c r="BC744" s="1"/>
      <c r="BD744" s="1"/>
      <c r="BE744" s="1"/>
      <c r="BF744" s="1" t="s">
        <v>14668</v>
      </c>
      <c r="BG744" s="1" t="s">
        <v>183</v>
      </c>
      <c r="BH744" s="1"/>
      <c r="BI744" s="1"/>
    </row>
    <row r="745" customFormat="false" ht="12.75" hidden="false" customHeight="false" outlineLevel="0" collapsed="false">
      <c r="A745" s="1" t="s">
        <v>1995</v>
      </c>
      <c r="B745" s="1" t="s">
        <v>1996</v>
      </c>
      <c r="C745" s="1" t="s">
        <v>177</v>
      </c>
      <c r="D745" s="1" t="s">
        <v>82</v>
      </c>
      <c r="E745" s="1" t="s">
        <v>1997</v>
      </c>
      <c r="F745" s="1" t="s">
        <v>1998</v>
      </c>
      <c r="G745" s="1" t="n">
        <v>31</v>
      </c>
      <c r="H745" s="1" t="n">
        <v>500</v>
      </c>
      <c r="I745" s="101" t="s">
        <v>188</v>
      </c>
      <c r="J745" s="1"/>
      <c r="K745" s="1" t="n">
        <f aca="false">IFERROR(VLOOKUP(A745,'[2]Pivot HorizontalMRP'!$A$4:$B$2689,2,0),0)</f>
        <v>0</v>
      </c>
      <c r="L745" s="1" t="n">
        <f aca="false">IFERROR(VLOOKUP(A745,'[2]Pivot HorizontalMRP'!$A$4:$C$2689,3,0),0)</f>
        <v>0</v>
      </c>
      <c r="M745" s="1" t="n">
        <f aca="false">IFERROR(VLOOKUP(A745,'[2]Pivot HorizontalMRP'!$A$4:$D$2689,0.4,0),0)</f>
        <v>0</v>
      </c>
      <c r="N745" s="1" t="n">
        <f aca="false">IFERROR(VLOOKUP(A745,'[2]Pivot HorizontalMRP'!$A$4:$E$2689,5,0),0)</f>
        <v>0</v>
      </c>
      <c r="O745" s="1" t="n">
        <f aca="false">K745+L745</f>
        <v>0</v>
      </c>
      <c r="P745" s="1" t="n">
        <f aca="false">K745+L745+M745+N745</f>
        <v>0</v>
      </c>
      <c r="Q745" s="1" t="n">
        <f aca="false">IFERROR(VLOOKUP(A745,'[2]Pivot HorizontalMRP'!$A$4:$F$2689,6,0),0)</f>
        <v>62</v>
      </c>
      <c r="R745" s="1" t="n">
        <f aca="false">IFERROR(VLOOKUP(A745,'[2]Pivot HorizontalMRP'!$A$4:$G$2689,7,0),0)</f>
        <v>366</v>
      </c>
      <c r="S745" s="1" t="n">
        <f aca="false">IFERROR(VLOOKUP(A745,'[2]Pivot HorizontalMRP'!$A$4:$H$2689,8,0),0)</f>
        <v>230</v>
      </c>
      <c r="T745" s="1" t="n">
        <f aca="false">IFERROR(VLOOKUP(A745,'[2]Pivot HorizontalMRP'!$A$4:$I$2689,9,0),0)</f>
        <v>345</v>
      </c>
      <c r="U745" s="1" t="n">
        <f aca="false">IF(I745="delivery",O745-SUM(Q745+R745),IF(I745="PO",P745-SUM(Q745:R745)))</f>
        <v>-428</v>
      </c>
      <c r="V745" s="81" t="n">
        <v>59</v>
      </c>
      <c r="W745" s="81"/>
      <c r="X745" s="81" t="n">
        <f aca="false">W745-V745</f>
        <v>-59</v>
      </c>
      <c r="Y745" s="81"/>
      <c r="Z745" s="81"/>
      <c r="AA745" s="81"/>
      <c r="AB745" s="81"/>
      <c r="AC745" s="81"/>
      <c r="AD745" s="81"/>
      <c r="AE745" s="81"/>
      <c r="AF745" s="81"/>
      <c r="AG745" s="81"/>
      <c r="AH745" s="81"/>
      <c r="AI745" s="81"/>
      <c r="AJ745" s="81"/>
      <c r="AK745" s="81"/>
      <c r="AL745" s="81"/>
      <c r="AM745" s="81"/>
      <c r="AN745" s="81"/>
      <c r="AO745" s="81" t="str">
        <f aca="false">D745</f>
        <v>Arista</v>
      </c>
      <c r="AP745" s="1" t="s">
        <v>189</v>
      </c>
      <c r="AQ745" s="1"/>
      <c r="AR745" s="1"/>
      <c r="AS745" s="1"/>
      <c r="AT745" s="1"/>
      <c r="AU745" s="1"/>
      <c r="AV745" s="1"/>
      <c r="AW745" s="1"/>
      <c r="AX745" s="1"/>
      <c r="AY745" s="1"/>
      <c r="AZ745" s="1"/>
      <c r="BA745" s="1"/>
      <c r="BB745" s="1"/>
      <c r="BC745" s="1"/>
      <c r="BD745" s="1"/>
      <c r="BE745" s="1"/>
      <c r="BF745" s="1" t="s">
        <v>14668</v>
      </c>
      <c r="BG745" s="1" t="s">
        <v>183</v>
      </c>
      <c r="BH745" s="1"/>
      <c r="BI745" s="1"/>
    </row>
    <row r="746" customFormat="false" ht="12.75" hidden="false" customHeight="false" outlineLevel="0" collapsed="false">
      <c r="A746" s="1" t="s">
        <v>15252</v>
      </c>
      <c r="B746" s="1" t="s">
        <v>15253</v>
      </c>
      <c r="C746" s="1" t="s">
        <v>177</v>
      </c>
      <c r="D746" s="1" t="s">
        <v>82</v>
      </c>
      <c r="E746" s="1" t="s">
        <v>15254</v>
      </c>
      <c r="F746" s="1" t="s">
        <v>15255</v>
      </c>
      <c r="G746" s="1" t="n">
        <v>55</v>
      </c>
      <c r="H746" s="1" t="n">
        <v>1</v>
      </c>
      <c r="I746" s="102" t="s">
        <v>188</v>
      </c>
      <c r="J746" s="1"/>
      <c r="K746" s="1" t="n">
        <f aca="false">IFERROR(VLOOKUP(A746,'[2]Pivot HorizontalMRP'!$A$4:$B$2689,2,0),0)</f>
        <v>0</v>
      </c>
      <c r="L746" s="1" t="n">
        <f aca="false">IFERROR(VLOOKUP(A746,'[2]Pivot HorizontalMRP'!$A$4:$C$2689,3,0),0)</f>
        <v>0</v>
      </c>
      <c r="M746" s="1" t="n">
        <f aca="false">IFERROR(VLOOKUP(A746,'[2]Pivot HorizontalMRP'!$A$4:$D$2689,0.4,0),0)</f>
        <v>0</v>
      </c>
      <c r="N746" s="1" t="n">
        <f aca="false">IFERROR(VLOOKUP(A746,'[2]Pivot HorizontalMRP'!$A$4:$E$2689,5,0),0)</f>
        <v>0</v>
      </c>
      <c r="O746" s="1" t="n">
        <f aca="false">K746+L746</f>
        <v>0</v>
      </c>
      <c r="P746" s="1" t="n">
        <f aca="false">K746+L746+M746+N746</f>
        <v>0</v>
      </c>
      <c r="Q746" s="1" t="n">
        <f aca="false">IFERROR(VLOOKUP(A746,'[2]Pivot HorizontalMRP'!$A$4:$F$2689,6,0),0)</f>
        <v>0</v>
      </c>
      <c r="R746" s="1" t="n">
        <f aca="false">IFERROR(VLOOKUP(A746,'[2]Pivot HorizontalMRP'!$A$4:$G$2689,7,0),0)</f>
        <v>1116</v>
      </c>
      <c r="S746" s="1" t="n">
        <f aca="false">IFERROR(VLOOKUP(A746,'[2]Pivot HorizontalMRP'!$A$4:$H$2689,8,0),0)</f>
        <v>0</v>
      </c>
      <c r="T746" s="1" t="n">
        <f aca="false">IFERROR(VLOOKUP(A746,'[2]Pivot HorizontalMRP'!$A$4:$I$2689,9,0),0)</f>
        <v>0</v>
      </c>
      <c r="U746" s="1" t="n">
        <f aca="false">IF(I746="delivery",O746-SUM(Q746+R746),IF(I746="PO",P746-SUM(Q746:R746)))</f>
        <v>-1116</v>
      </c>
      <c r="V746" s="81" t="n">
        <v>1E-005</v>
      </c>
      <c r="W746" s="81"/>
      <c r="X746" s="81" t="n">
        <f aca="false">W746-V746</f>
        <v>-1E-005</v>
      </c>
      <c r="Y746" s="81"/>
      <c r="Z746" s="81"/>
      <c r="AA746" s="81"/>
      <c r="AB746" s="81"/>
      <c r="AC746" s="81"/>
      <c r="AD746" s="81"/>
      <c r="AE746" s="81"/>
      <c r="AF746" s="81"/>
      <c r="AG746" s="81"/>
      <c r="AH746" s="81"/>
      <c r="AI746" s="81"/>
      <c r="AJ746" s="81"/>
      <c r="AK746" s="81"/>
      <c r="AL746" s="81"/>
      <c r="AM746" s="81"/>
      <c r="AN746" s="81"/>
      <c r="AO746" s="81" t="str">
        <f aca="false">D746</f>
        <v>Arista</v>
      </c>
      <c r="AP746" s="102" t="s">
        <v>189</v>
      </c>
      <c r="AQ746" s="1"/>
      <c r="AR746" s="1"/>
      <c r="AS746" s="1"/>
      <c r="AT746" s="1"/>
      <c r="AU746" s="1"/>
      <c r="AV746" s="1"/>
      <c r="AW746" s="1"/>
      <c r="AX746" s="1"/>
      <c r="AY746" s="1"/>
      <c r="AZ746" s="1"/>
      <c r="BA746" s="1"/>
      <c r="BB746" s="1"/>
      <c r="BC746" s="1"/>
      <c r="BD746" s="1"/>
      <c r="BE746" s="1"/>
      <c r="BF746" s="1" t="s">
        <v>10540</v>
      </c>
      <c r="BG746" s="1" t="s">
        <v>183</v>
      </c>
      <c r="BH746" s="1"/>
      <c r="BI746" s="1"/>
    </row>
    <row r="747" customFormat="false" ht="12.75" hidden="false" customHeight="false" outlineLevel="0" collapsed="false">
      <c r="A747" s="1" t="s">
        <v>1999</v>
      </c>
      <c r="B747" s="1" t="s">
        <v>2000</v>
      </c>
      <c r="C747" s="1" t="s">
        <v>177</v>
      </c>
      <c r="D747" s="1" t="s">
        <v>82</v>
      </c>
      <c r="E747" s="1" t="s">
        <v>15256</v>
      </c>
      <c r="F747" s="1" t="s">
        <v>2002</v>
      </c>
      <c r="G747" s="1" t="n">
        <v>55</v>
      </c>
      <c r="H747" s="1" t="n">
        <v>1</v>
      </c>
      <c r="I747" s="101" t="s">
        <v>188</v>
      </c>
      <c r="J747" s="1"/>
      <c r="K747" s="1" t="n">
        <f aca="false">IFERROR(VLOOKUP(A747,'[2]Pivot HorizontalMRP'!$A$4:$B$2689,2,0),0)</f>
        <v>0</v>
      </c>
      <c r="L747" s="1" t="n">
        <f aca="false">IFERROR(VLOOKUP(A747,'[2]Pivot HorizontalMRP'!$A$4:$C$2689,3,0),0)</f>
        <v>0</v>
      </c>
      <c r="M747" s="1" t="n">
        <f aca="false">IFERROR(VLOOKUP(A747,'[2]Pivot HorizontalMRP'!$A$4:$D$2689,0.4,0),0)</f>
        <v>0</v>
      </c>
      <c r="N747" s="1" t="n">
        <f aca="false">IFERROR(VLOOKUP(A747,'[2]Pivot HorizontalMRP'!$A$4:$E$2689,5,0),0)</f>
        <v>0</v>
      </c>
      <c r="O747" s="1" t="n">
        <f aca="false">K747+L747</f>
        <v>0</v>
      </c>
      <c r="P747" s="1" t="n">
        <f aca="false">K747+L747+M747+N747</f>
        <v>0</v>
      </c>
      <c r="Q747" s="1" t="n">
        <f aca="false">IFERROR(VLOOKUP(A747,'[2]Pivot HorizontalMRP'!$A$4:$F$2689,6,0),0)</f>
        <v>44</v>
      </c>
      <c r="R747" s="1" t="n">
        <f aca="false">IFERROR(VLOOKUP(A747,'[2]Pivot HorizontalMRP'!$A$4:$G$2689,7,0),0)</f>
        <v>160</v>
      </c>
      <c r="S747" s="1" t="n">
        <f aca="false">IFERROR(VLOOKUP(A747,'[2]Pivot HorizontalMRP'!$A$4:$H$2689,8,0),0)</f>
        <v>940</v>
      </c>
      <c r="T747" s="1" t="n">
        <f aca="false">IFERROR(VLOOKUP(A747,'[2]Pivot HorizontalMRP'!$A$4:$I$2689,9,0),0)</f>
        <v>384</v>
      </c>
      <c r="U747" s="1" t="n">
        <f aca="false">IF(I747="delivery",O747-SUM(Q747+R747),IF(I747="PO",P747-SUM(Q747:R747)))</f>
        <v>-204</v>
      </c>
      <c r="V747" s="81" t="n">
        <v>247.06</v>
      </c>
      <c r="W747" s="81"/>
      <c r="X747" s="81" t="n">
        <f aca="false">W747-V747</f>
        <v>-247.06</v>
      </c>
      <c r="Y747" s="81"/>
      <c r="Z747" s="81"/>
      <c r="AA747" s="81"/>
      <c r="AB747" s="81"/>
      <c r="AC747" s="81"/>
      <c r="AD747" s="81"/>
      <c r="AE747" s="81"/>
      <c r="AF747" s="81"/>
      <c r="AG747" s="81"/>
      <c r="AH747" s="81"/>
      <c r="AI747" s="81"/>
      <c r="AJ747" s="81"/>
      <c r="AK747" s="81"/>
      <c r="AL747" s="81"/>
      <c r="AM747" s="81"/>
      <c r="AN747" s="81"/>
      <c r="AO747" s="81" t="str">
        <f aca="false">D747</f>
        <v>Arista</v>
      </c>
      <c r="AP747" s="1" t="s">
        <v>189</v>
      </c>
      <c r="AQ747" s="1"/>
      <c r="AR747" s="1"/>
      <c r="AS747" s="1"/>
      <c r="AT747" s="1"/>
      <c r="AU747" s="1"/>
      <c r="AV747" s="1"/>
      <c r="AW747" s="1"/>
      <c r="AX747" s="1"/>
      <c r="AY747" s="1"/>
      <c r="AZ747" s="1"/>
      <c r="BA747" s="1"/>
      <c r="BB747" s="1"/>
      <c r="BC747" s="1"/>
      <c r="BD747" s="1"/>
      <c r="BE747" s="1"/>
      <c r="BF747" s="1" t="s">
        <v>14668</v>
      </c>
      <c r="BG747" s="1" t="s">
        <v>183</v>
      </c>
      <c r="BH747" s="1"/>
      <c r="BI747" s="1"/>
    </row>
    <row r="748" customFormat="false" ht="12.75" hidden="false" customHeight="false" outlineLevel="0" collapsed="false">
      <c r="A748" s="1" t="s">
        <v>2003</v>
      </c>
      <c r="B748" s="1" t="s">
        <v>2004</v>
      </c>
      <c r="C748" s="1" t="s">
        <v>177</v>
      </c>
      <c r="D748" s="1" t="s">
        <v>82</v>
      </c>
      <c r="E748" s="1" t="s">
        <v>15256</v>
      </c>
      <c r="F748" s="1" t="s">
        <v>2006</v>
      </c>
      <c r="G748" s="1" t="n">
        <v>55</v>
      </c>
      <c r="H748" s="1" t="n">
        <v>1</v>
      </c>
      <c r="I748" s="101" t="s">
        <v>188</v>
      </c>
      <c r="J748" s="1"/>
      <c r="K748" s="1" t="n">
        <f aca="false">IFERROR(VLOOKUP(A748,'[2]Pivot HorizontalMRP'!$A$4:$B$2689,2,0),0)</f>
        <v>0</v>
      </c>
      <c r="L748" s="1" t="n">
        <f aca="false">IFERROR(VLOOKUP(A748,'[2]Pivot HorizontalMRP'!$A$4:$C$2689,3,0),0)</f>
        <v>0</v>
      </c>
      <c r="M748" s="1" t="n">
        <f aca="false">IFERROR(VLOOKUP(A748,'[2]Pivot HorizontalMRP'!$A$4:$D$2689,0.4,0),0)</f>
        <v>0</v>
      </c>
      <c r="N748" s="1" t="n">
        <f aca="false">IFERROR(VLOOKUP(A748,'[2]Pivot HorizontalMRP'!$A$4:$E$2689,5,0),0)</f>
        <v>0</v>
      </c>
      <c r="O748" s="1" t="n">
        <f aca="false">K748+L748</f>
        <v>0</v>
      </c>
      <c r="P748" s="1" t="n">
        <f aca="false">K748+L748+M748+N748</f>
        <v>0</v>
      </c>
      <c r="Q748" s="1" t="n">
        <f aca="false">IFERROR(VLOOKUP(A748,'[2]Pivot HorizontalMRP'!$A$4:$F$2689,6,0),0)</f>
        <v>44</v>
      </c>
      <c r="R748" s="1" t="n">
        <f aca="false">IFERROR(VLOOKUP(A748,'[2]Pivot HorizontalMRP'!$A$4:$G$2689,7,0),0)</f>
        <v>160</v>
      </c>
      <c r="S748" s="1" t="n">
        <f aca="false">IFERROR(VLOOKUP(A748,'[2]Pivot HorizontalMRP'!$A$4:$H$2689,8,0),0)</f>
        <v>940</v>
      </c>
      <c r="T748" s="1" t="n">
        <f aca="false">IFERROR(VLOOKUP(A748,'[2]Pivot HorizontalMRP'!$A$4:$I$2689,9,0),0)</f>
        <v>384</v>
      </c>
      <c r="U748" s="1" t="n">
        <f aca="false">IF(I748="delivery",O748-SUM(Q748+R748),IF(I748="PO",P748-SUM(Q748:R748)))</f>
        <v>-204</v>
      </c>
      <c r="V748" s="81" t="n">
        <v>247.06</v>
      </c>
      <c r="W748" s="81"/>
      <c r="X748" s="81" t="n">
        <f aca="false">W748-V748</f>
        <v>-247.06</v>
      </c>
      <c r="Y748" s="81"/>
      <c r="Z748" s="81"/>
      <c r="AA748" s="81"/>
      <c r="AB748" s="81"/>
      <c r="AC748" s="81"/>
      <c r="AD748" s="81"/>
      <c r="AE748" s="81"/>
      <c r="AF748" s="81"/>
      <c r="AG748" s="81"/>
      <c r="AH748" s="81"/>
      <c r="AI748" s="81"/>
      <c r="AJ748" s="81"/>
      <c r="AK748" s="81"/>
      <c r="AL748" s="81"/>
      <c r="AM748" s="81"/>
      <c r="AN748" s="81"/>
      <c r="AO748" s="81" t="str">
        <f aca="false">D748</f>
        <v>Arista</v>
      </c>
      <c r="AP748" s="1" t="s">
        <v>189</v>
      </c>
      <c r="AQ748" s="1"/>
      <c r="AR748" s="1"/>
      <c r="AS748" s="1"/>
      <c r="AT748" s="1"/>
      <c r="AU748" s="1"/>
      <c r="AV748" s="1"/>
      <c r="AW748" s="1"/>
      <c r="AX748" s="1"/>
      <c r="AY748" s="1"/>
      <c r="AZ748" s="1"/>
      <c r="BA748" s="1"/>
      <c r="BB748" s="1"/>
      <c r="BC748" s="1"/>
      <c r="BD748" s="1"/>
      <c r="BE748" s="1"/>
      <c r="BF748" s="1" t="s">
        <v>14668</v>
      </c>
      <c r="BG748" s="1" t="s">
        <v>183</v>
      </c>
      <c r="BH748" s="1"/>
      <c r="BI748" s="1"/>
    </row>
    <row r="749" customFormat="false" ht="12.75" hidden="false" customHeight="false" outlineLevel="0" collapsed="false">
      <c r="A749" s="1" t="s">
        <v>15257</v>
      </c>
      <c r="B749" s="1" t="s">
        <v>15258</v>
      </c>
      <c r="C749" s="1" t="s">
        <v>177</v>
      </c>
      <c r="D749" s="1" t="s">
        <v>82</v>
      </c>
      <c r="E749" s="1" t="s">
        <v>15259</v>
      </c>
      <c r="F749" s="1" t="s">
        <v>15260</v>
      </c>
      <c r="G749" s="1" t="n">
        <v>55</v>
      </c>
      <c r="H749" s="1" t="n">
        <v>1</v>
      </c>
      <c r="I749" s="102" t="s">
        <v>188</v>
      </c>
      <c r="J749" s="1"/>
      <c r="K749" s="1" t="n">
        <f aca="false">IFERROR(VLOOKUP(A749,'[2]Pivot HorizontalMRP'!$A$4:$B$2689,2,0),0)</f>
        <v>0</v>
      </c>
      <c r="L749" s="1" t="n">
        <f aca="false">IFERROR(VLOOKUP(A749,'[2]Pivot HorizontalMRP'!$A$4:$C$2689,3,0),0)</f>
        <v>0</v>
      </c>
      <c r="M749" s="1" t="n">
        <f aca="false">IFERROR(VLOOKUP(A749,'[2]Pivot HorizontalMRP'!$A$4:$D$2689,0.4,0),0)</f>
        <v>0</v>
      </c>
      <c r="N749" s="1" t="n">
        <f aca="false">IFERROR(VLOOKUP(A749,'[2]Pivot HorizontalMRP'!$A$4:$E$2689,5,0),0)</f>
        <v>0</v>
      </c>
      <c r="O749" s="1" t="n">
        <f aca="false">K749+L749</f>
        <v>0</v>
      </c>
      <c r="P749" s="1" t="n">
        <f aca="false">K749+L749+M749+N749</f>
        <v>0</v>
      </c>
      <c r="Q749" s="1" t="n">
        <f aca="false">IFERROR(VLOOKUP(A749,'[2]Pivot HorizontalMRP'!$A$4:$F$2689,6,0),0)</f>
        <v>0</v>
      </c>
      <c r="R749" s="1" t="n">
        <f aca="false">IFERROR(VLOOKUP(A749,'[2]Pivot HorizontalMRP'!$A$4:$G$2689,7,0),0)</f>
        <v>10</v>
      </c>
      <c r="S749" s="1" t="n">
        <f aca="false">IFERROR(VLOOKUP(A749,'[2]Pivot HorizontalMRP'!$A$4:$H$2689,8,0),0)</f>
        <v>90</v>
      </c>
      <c r="T749" s="1" t="n">
        <f aca="false">IFERROR(VLOOKUP(A749,'[2]Pivot HorizontalMRP'!$A$4:$I$2689,9,0),0)</f>
        <v>60</v>
      </c>
      <c r="U749" s="1" t="n">
        <f aca="false">IF(I749="delivery",O749-SUM(Q749+R749),IF(I749="PO",P749-SUM(Q749:R749)))</f>
        <v>-10</v>
      </c>
      <c r="V749" s="81" t="n">
        <v>136.73</v>
      </c>
      <c r="W749" s="81"/>
      <c r="X749" s="81" t="n">
        <f aca="false">W749-V749</f>
        <v>-136.73</v>
      </c>
      <c r="Y749" s="81"/>
      <c r="Z749" s="81"/>
      <c r="AA749" s="81"/>
      <c r="AB749" s="81"/>
      <c r="AC749" s="81"/>
      <c r="AD749" s="81"/>
      <c r="AE749" s="81"/>
      <c r="AF749" s="81"/>
      <c r="AG749" s="81"/>
      <c r="AH749" s="81"/>
      <c r="AI749" s="81"/>
      <c r="AJ749" s="81"/>
      <c r="AK749" s="81"/>
      <c r="AL749" s="81"/>
      <c r="AM749" s="81"/>
      <c r="AN749" s="81"/>
      <c r="AO749" s="81" t="str">
        <f aca="false">D749</f>
        <v>Arista</v>
      </c>
      <c r="AP749" s="102" t="s">
        <v>189</v>
      </c>
      <c r="AQ749" s="1"/>
      <c r="AR749" s="1"/>
      <c r="AS749" s="1"/>
      <c r="AT749" s="1"/>
      <c r="AU749" s="1"/>
      <c r="AV749" s="1"/>
      <c r="AW749" s="1"/>
      <c r="AX749" s="1"/>
      <c r="AY749" s="1"/>
      <c r="AZ749" s="1"/>
      <c r="BA749" s="1"/>
      <c r="BB749" s="1"/>
      <c r="BC749" s="1"/>
      <c r="BD749" s="1"/>
      <c r="BE749" s="1"/>
      <c r="BF749" s="1" t="s">
        <v>10507</v>
      </c>
      <c r="BG749" s="1" t="s">
        <v>183</v>
      </c>
      <c r="BH749" s="1"/>
      <c r="BI749" s="1"/>
    </row>
    <row r="750" customFormat="false" ht="12.75" hidden="false" customHeight="false" outlineLevel="0" collapsed="false">
      <c r="A750" s="103" t="s">
        <v>14350</v>
      </c>
      <c r="B750" s="104" t="s">
        <v>14351</v>
      </c>
      <c r="C750" s="99" t="s">
        <v>177</v>
      </c>
      <c r="D750" s="99" t="s">
        <v>82</v>
      </c>
      <c r="E750" s="99" t="s">
        <v>14352</v>
      </c>
      <c r="F750" s="99" t="s">
        <v>14353</v>
      </c>
      <c r="G750" s="99" t="n">
        <v>31</v>
      </c>
      <c r="H750" s="99" t="n">
        <v>2500</v>
      </c>
      <c r="I750" s="99" t="s">
        <v>188</v>
      </c>
      <c r="K750" s="1" t="n">
        <f aca="false">IFERROR(VLOOKUP(A750,'[2]Pivot HorizontalMRP'!$A$4:$B$2689,2,0),0)</f>
        <v>0</v>
      </c>
      <c r="L750" s="1" t="n">
        <f aca="false">IFERROR(VLOOKUP(A750,'[2]Pivot HorizontalMRP'!$A$4:$C$2689,3,0),0)</f>
        <v>2500</v>
      </c>
      <c r="M750" s="1" t="n">
        <f aca="false">IFERROR(VLOOKUP(A750,'[2]Pivot HorizontalMRP'!$A$4:$D$2689,0.4,0),0)</f>
        <v>0</v>
      </c>
      <c r="N750" s="1" t="n">
        <f aca="false">IFERROR(VLOOKUP(A750,'[2]Pivot HorizontalMRP'!$A$4:$E$2689,5,0),0)</f>
        <v>0</v>
      </c>
      <c r="O750" s="1" t="n">
        <f aca="false">K750+L750</f>
        <v>2500</v>
      </c>
      <c r="P750" s="1" t="n">
        <f aca="false">K750+L750+M750+N750</f>
        <v>2500</v>
      </c>
      <c r="Q750" s="1" t="n">
        <f aca="false">IFERROR(VLOOKUP(A750,'[2]Pivot HorizontalMRP'!$A$4:$F$2689,6,0),0)</f>
        <v>0</v>
      </c>
      <c r="R750" s="1" t="n">
        <f aca="false">IFERROR(VLOOKUP(A750,'[2]Pivot HorizontalMRP'!$A$4:$G$2689,7,0),0)</f>
        <v>0</v>
      </c>
      <c r="S750" s="1" t="n">
        <f aca="false">IFERROR(VLOOKUP(A750,'[2]Pivot HorizontalMRP'!$A$4:$H$2689,8,0),0)</f>
        <v>0</v>
      </c>
      <c r="T750" s="1" t="n">
        <f aca="false">IFERROR(VLOOKUP(A750,'[2]Pivot HorizontalMRP'!$A$4:$I$2689,9,0),0)</f>
        <v>0</v>
      </c>
      <c r="U750" s="1" t="n">
        <f aca="false">IF(I750="delivery",O750-SUM(Q750+R750),IF(I750="PO",P750-SUM(Q750:R750)))</f>
        <v>2500</v>
      </c>
      <c r="V750" s="99" t="n">
        <v>0.4</v>
      </c>
      <c r="X750" s="81" t="n">
        <f aca="false">W750-V750</f>
        <v>-0.4</v>
      </c>
      <c r="AA750" s="81" t="n">
        <v>0.4</v>
      </c>
      <c r="AF750" s="81"/>
      <c r="AO750" s="81" t="str">
        <f aca="false">D750</f>
        <v>Arista</v>
      </c>
      <c r="AP750" s="99" t="s">
        <v>189</v>
      </c>
      <c r="BF750" s="99" t="s">
        <v>14668</v>
      </c>
      <c r="BG750" s="1" t="s">
        <v>183</v>
      </c>
    </row>
    <row r="751" customFormat="false" ht="12.75" hidden="false" customHeight="false" outlineLevel="0" collapsed="false">
      <c r="A751" s="1" t="s">
        <v>2781</v>
      </c>
      <c r="B751" s="1" t="s">
        <v>2782</v>
      </c>
      <c r="C751" s="1" t="s">
        <v>177</v>
      </c>
      <c r="D751" s="1" t="s">
        <v>82</v>
      </c>
      <c r="E751" s="1" t="s">
        <v>2783</v>
      </c>
      <c r="F751" s="1" t="s">
        <v>15261</v>
      </c>
      <c r="G751" s="1" t="n">
        <v>61</v>
      </c>
      <c r="H751" s="1" t="n">
        <v>250</v>
      </c>
      <c r="I751" s="101" t="s">
        <v>188</v>
      </c>
      <c r="J751" s="1"/>
      <c r="K751" s="1" t="n">
        <f aca="false">IFERROR(VLOOKUP(A751,'[2]Pivot HorizontalMRP'!$A$4:$B$2689,2,0),0)</f>
        <v>0</v>
      </c>
      <c r="L751" s="1" t="n">
        <f aca="false">IFERROR(VLOOKUP(A751,'[2]Pivot HorizontalMRP'!$A$4:$C$2689,3,0),0)</f>
        <v>112</v>
      </c>
      <c r="M751" s="1" t="n">
        <f aca="false">IFERROR(VLOOKUP(A751,'[2]Pivot HorizontalMRP'!$A$4:$D$2689,0.4,0),0)</f>
        <v>0</v>
      </c>
      <c r="N751" s="1" t="n">
        <f aca="false">IFERROR(VLOOKUP(A751,'[2]Pivot HorizontalMRP'!$A$4:$E$2689,5,0),0)</f>
        <v>10</v>
      </c>
      <c r="O751" s="1" t="n">
        <f aca="false">K751+L751</f>
        <v>112</v>
      </c>
      <c r="P751" s="1" t="n">
        <f aca="false">K751+L751+M751+N751</f>
        <v>122</v>
      </c>
      <c r="Q751" s="1" t="n">
        <f aca="false">IFERROR(VLOOKUP(A751,'[2]Pivot HorizontalMRP'!$A$4:$F$2689,6,0),0)</f>
        <v>140</v>
      </c>
      <c r="R751" s="1" t="n">
        <f aca="false">IFERROR(VLOOKUP(A751,'[2]Pivot HorizontalMRP'!$A$4:$G$2689,7,0),0)</f>
        <v>0</v>
      </c>
      <c r="S751" s="1" t="n">
        <f aca="false">IFERROR(VLOOKUP(A751,'[2]Pivot HorizontalMRP'!$A$4:$H$2689,8,0),0)</f>
        <v>0</v>
      </c>
      <c r="T751" s="1" t="n">
        <f aca="false">IFERROR(VLOOKUP(A751,'[2]Pivot HorizontalMRP'!$A$4:$I$2689,9,0),0)</f>
        <v>0</v>
      </c>
      <c r="U751" s="1" t="n">
        <f aca="false">IF(I751="delivery",O751-SUM(Q751+R751),IF(I751="PO",P751-SUM(Q751:R751)))</f>
        <v>-18</v>
      </c>
      <c r="V751" s="81" t="n">
        <v>8.48</v>
      </c>
      <c r="W751" s="81"/>
      <c r="X751" s="81" t="n">
        <f aca="false">W751-V751</f>
        <v>-8.48</v>
      </c>
      <c r="Y751" s="81"/>
      <c r="Z751" s="81"/>
      <c r="AA751" s="81"/>
      <c r="AB751" s="81"/>
      <c r="AC751" s="81"/>
      <c r="AD751" s="81"/>
      <c r="AE751" s="81"/>
      <c r="AF751" s="81"/>
      <c r="AG751" s="81"/>
      <c r="AH751" s="81"/>
      <c r="AI751" s="81"/>
      <c r="AJ751" s="81"/>
      <c r="AK751" s="81"/>
      <c r="AL751" s="81"/>
      <c r="AM751" s="81"/>
      <c r="AN751" s="81"/>
      <c r="AO751" s="81" t="str">
        <f aca="false">D751</f>
        <v>Arista</v>
      </c>
      <c r="AP751" s="1" t="s">
        <v>189</v>
      </c>
      <c r="AQ751" s="1"/>
      <c r="AR751" s="1"/>
      <c r="AS751" s="1"/>
      <c r="AT751" s="1"/>
      <c r="AU751" s="1"/>
      <c r="AV751" s="1"/>
      <c r="AW751" s="1"/>
      <c r="AX751" s="1"/>
      <c r="AY751" s="1"/>
      <c r="AZ751" s="1"/>
      <c r="BA751" s="1"/>
      <c r="BB751" s="1"/>
      <c r="BC751" s="1"/>
      <c r="BD751" s="1"/>
      <c r="BE751" s="1"/>
      <c r="BF751" s="1" t="s">
        <v>14668</v>
      </c>
      <c r="BG751" s="1" t="s">
        <v>183</v>
      </c>
      <c r="BH751" s="1"/>
      <c r="BI751" s="1"/>
    </row>
    <row r="752" customFormat="false" ht="12.75" hidden="false" customHeight="false" outlineLevel="0" collapsed="false">
      <c r="A752" s="103" t="s">
        <v>15262</v>
      </c>
      <c r="B752" s="104" t="s">
        <v>15263</v>
      </c>
      <c r="C752" s="99" t="s">
        <v>177</v>
      </c>
      <c r="D752" s="99" t="s">
        <v>82</v>
      </c>
      <c r="E752" s="99" t="s">
        <v>15264</v>
      </c>
      <c r="F752" s="99" t="s">
        <v>15265</v>
      </c>
      <c r="G752" s="99" t="n">
        <v>55</v>
      </c>
      <c r="H752" s="99" t="n">
        <v>1</v>
      </c>
      <c r="I752" s="108" t="s">
        <v>188</v>
      </c>
      <c r="K752" s="1" t="n">
        <f aca="false">IFERROR(VLOOKUP(A752,'[2]Pivot HorizontalMRP'!$A$4:$B$2689,2,0),0)</f>
        <v>0</v>
      </c>
      <c r="L752" s="1" t="n">
        <f aca="false">IFERROR(VLOOKUP(A752,'[2]Pivot HorizontalMRP'!$A$4:$C$2689,3,0),0)</f>
        <v>50</v>
      </c>
      <c r="M752" s="1" t="n">
        <f aca="false">IFERROR(VLOOKUP(A752,'[2]Pivot HorizontalMRP'!$A$4:$D$2689,0.4,0),0)</f>
        <v>0</v>
      </c>
      <c r="N752" s="1" t="n">
        <f aca="false">IFERROR(VLOOKUP(A752,'[2]Pivot HorizontalMRP'!$A$4:$E$2689,5,0),0)</f>
        <v>0</v>
      </c>
      <c r="O752" s="1" t="n">
        <f aca="false">K752+L752</f>
        <v>50</v>
      </c>
      <c r="P752" s="1" t="n">
        <f aca="false">K752+L752+M752+N752</f>
        <v>50</v>
      </c>
      <c r="Q752" s="1" t="n">
        <f aca="false">IFERROR(VLOOKUP(A752,'[2]Pivot HorizontalMRP'!$A$4:$F$2689,6,0),0)</f>
        <v>0</v>
      </c>
      <c r="R752" s="1" t="n">
        <f aca="false">IFERROR(VLOOKUP(A752,'[2]Pivot HorizontalMRP'!$A$4:$G$2689,7,0),0)</f>
        <v>0</v>
      </c>
      <c r="S752" s="1" t="n">
        <f aca="false">IFERROR(VLOOKUP(A752,'[2]Pivot HorizontalMRP'!$A$4:$H$2689,8,0),0)</f>
        <v>0</v>
      </c>
      <c r="T752" s="1" t="n">
        <f aca="false">IFERROR(VLOOKUP(A752,'[2]Pivot HorizontalMRP'!$A$4:$I$2689,9,0),0)</f>
        <v>0</v>
      </c>
      <c r="U752" s="1" t="n">
        <f aca="false">IF(I752="delivery",O752-SUM(Q752+R752),IF(I752="PO",P752-SUM(Q752:R752)))</f>
        <v>50</v>
      </c>
      <c r="V752" s="99" t="n">
        <v>5.9861</v>
      </c>
      <c r="X752" s="81" t="n">
        <f aca="false">W752-V752</f>
        <v>-5.9861</v>
      </c>
      <c r="AA752" s="81" t="n">
        <v>5.9861</v>
      </c>
      <c r="AF752" s="81"/>
      <c r="AO752" s="81" t="str">
        <f aca="false">D752</f>
        <v>Arista</v>
      </c>
      <c r="AP752" s="108" t="s">
        <v>189</v>
      </c>
      <c r="BF752" s="99" t="s">
        <v>719</v>
      </c>
      <c r="BG752" s="1" t="s">
        <v>183</v>
      </c>
    </row>
    <row r="753" customFormat="false" ht="12.75" hidden="false" customHeight="false" outlineLevel="0" collapsed="false">
      <c r="A753" s="103" t="s">
        <v>14355</v>
      </c>
      <c r="B753" s="104" t="s">
        <v>14356</v>
      </c>
      <c r="C753" s="99" t="s">
        <v>177</v>
      </c>
      <c r="D753" s="99" t="s">
        <v>82</v>
      </c>
      <c r="E753" s="99" t="s">
        <v>15266</v>
      </c>
      <c r="F753" s="99" t="s">
        <v>14358</v>
      </c>
      <c r="G753" s="99" t="n">
        <v>41</v>
      </c>
      <c r="H753" s="99" t="n">
        <v>500</v>
      </c>
      <c r="I753" s="99" t="s">
        <v>188</v>
      </c>
      <c r="K753" s="1" t="n">
        <f aca="false">IFERROR(VLOOKUP(A753,'[2]Pivot HorizontalMRP'!$A$4:$B$2689,2,0),0)</f>
        <v>0</v>
      </c>
      <c r="L753" s="1" t="n">
        <f aca="false">IFERROR(VLOOKUP(A753,'[2]Pivot HorizontalMRP'!$A$4:$C$2689,3,0),0)</f>
        <v>700</v>
      </c>
      <c r="M753" s="1" t="n">
        <f aca="false">IFERROR(VLOOKUP(A753,'[2]Pivot HorizontalMRP'!$A$4:$D$2689,0.4,0),0)</f>
        <v>0</v>
      </c>
      <c r="N753" s="1" t="n">
        <f aca="false">IFERROR(VLOOKUP(A753,'[2]Pivot HorizontalMRP'!$A$4:$E$2689,5,0),0)</f>
        <v>0</v>
      </c>
      <c r="O753" s="1" t="n">
        <f aca="false">K753+L753</f>
        <v>700</v>
      </c>
      <c r="P753" s="1" t="n">
        <f aca="false">K753+L753+M753+N753</f>
        <v>700</v>
      </c>
      <c r="Q753" s="1" t="n">
        <f aca="false">IFERROR(VLOOKUP(A753,'[2]Pivot HorizontalMRP'!$A$4:$F$2689,6,0),0)</f>
        <v>0</v>
      </c>
      <c r="R753" s="1" t="n">
        <f aca="false">IFERROR(VLOOKUP(A753,'[2]Pivot HorizontalMRP'!$A$4:$G$2689,7,0),0)</f>
        <v>0</v>
      </c>
      <c r="S753" s="1" t="n">
        <f aca="false">IFERROR(VLOOKUP(A753,'[2]Pivot HorizontalMRP'!$A$4:$H$2689,8,0),0)</f>
        <v>0</v>
      </c>
      <c r="T753" s="1" t="n">
        <f aca="false">IFERROR(VLOOKUP(A753,'[2]Pivot HorizontalMRP'!$A$4:$I$2689,9,0),0)</f>
        <v>0</v>
      </c>
      <c r="U753" s="1" t="n">
        <f aca="false">IF(I753="delivery",O753-SUM(Q753+R753),IF(I753="PO",P753-SUM(Q753:R753)))</f>
        <v>700</v>
      </c>
      <c r="V753" s="99" t="n">
        <v>1.5</v>
      </c>
      <c r="X753" s="81" t="n">
        <f aca="false">W753-V753</f>
        <v>-1.5</v>
      </c>
      <c r="AA753" s="81" t="n">
        <v>1.35</v>
      </c>
      <c r="AF753" s="81"/>
      <c r="AO753" s="81" t="str">
        <f aca="false">D753</f>
        <v>Arista</v>
      </c>
      <c r="AP753" s="99" t="s">
        <v>189</v>
      </c>
      <c r="BF753" s="99" t="s">
        <v>14668</v>
      </c>
      <c r="BG753" s="1" t="s">
        <v>183</v>
      </c>
    </row>
    <row r="754" customFormat="false" ht="12.75" hidden="false" customHeight="false" outlineLevel="0" collapsed="false">
      <c r="A754" s="1" t="s">
        <v>15267</v>
      </c>
      <c r="B754" s="1" t="s">
        <v>2897</v>
      </c>
      <c r="C754" s="1" t="s">
        <v>177</v>
      </c>
      <c r="D754" s="1" t="s">
        <v>82</v>
      </c>
      <c r="E754" s="1" t="s">
        <v>2891</v>
      </c>
      <c r="F754" s="1" t="s">
        <v>15268</v>
      </c>
      <c r="G754" s="1" t="n">
        <v>46</v>
      </c>
      <c r="H754" s="1" t="n">
        <v>250</v>
      </c>
      <c r="I754" s="102" t="s">
        <v>188</v>
      </c>
      <c r="J754" s="1"/>
      <c r="K754" s="1" t="n">
        <f aca="false">IFERROR(VLOOKUP(A754,'[2]Pivot HorizontalMRP'!$A$4:$B$2689,2,0),0)</f>
        <v>0</v>
      </c>
      <c r="L754" s="1" t="n">
        <f aca="false">IFERROR(VLOOKUP(A754,'[2]Pivot HorizontalMRP'!$A$4:$C$2689,3,0),0)</f>
        <v>500</v>
      </c>
      <c r="M754" s="1" t="n">
        <f aca="false">IFERROR(VLOOKUP(A754,'[2]Pivot HorizontalMRP'!$A$4:$D$2689,0.4,0),0)</f>
        <v>0</v>
      </c>
      <c r="N754" s="1" t="n">
        <f aca="false">IFERROR(VLOOKUP(A754,'[2]Pivot HorizontalMRP'!$A$4:$E$2689,5,0),0)</f>
        <v>0</v>
      </c>
      <c r="O754" s="1" t="n">
        <f aca="false">K754+L754</f>
        <v>500</v>
      </c>
      <c r="P754" s="1" t="n">
        <f aca="false">K754+L754+M754+N754</f>
        <v>500</v>
      </c>
      <c r="Q754" s="1" t="n">
        <f aca="false">IFERROR(VLOOKUP(A754,'[2]Pivot HorizontalMRP'!$A$4:$F$2689,6,0),0)</f>
        <v>290</v>
      </c>
      <c r="R754" s="1" t="n">
        <f aca="false">IFERROR(VLOOKUP(A754,'[2]Pivot HorizontalMRP'!$A$4:$G$2689,7,0),0)</f>
        <v>176</v>
      </c>
      <c r="S754" s="1" t="n">
        <f aca="false">IFERROR(VLOOKUP(A754,'[2]Pivot HorizontalMRP'!$A$4:$H$2689,8,0),0)</f>
        <v>176</v>
      </c>
      <c r="T754" s="1" t="n">
        <f aca="false">IFERROR(VLOOKUP(A754,'[2]Pivot HorizontalMRP'!$A$4:$I$2689,9,0),0)</f>
        <v>176</v>
      </c>
      <c r="U754" s="1" t="n">
        <f aca="false">IF(I754="delivery",O754-SUM(Q754+R754),IF(I754="PO",P754-SUM(Q754:R754)))</f>
        <v>34</v>
      </c>
      <c r="V754" s="81" t="n">
        <v>6.32</v>
      </c>
      <c r="W754" s="81"/>
      <c r="X754" s="81" t="n">
        <f aca="false">W754-V754</f>
        <v>-6.32</v>
      </c>
      <c r="Y754" s="81"/>
      <c r="Z754" s="81"/>
      <c r="AA754" s="81"/>
      <c r="AB754" s="81"/>
      <c r="AC754" s="81"/>
      <c r="AD754" s="81"/>
      <c r="AE754" s="81"/>
      <c r="AF754" s="81"/>
      <c r="AG754" s="81"/>
      <c r="AH754" s="81"/>
      <c r="AI754" s="81"/>
      <c r="AJ754" s="81"/>
      <c r="AK754" s="81"/>
      <c r="AL754" s="81"/>
      <c r="AM754" s="81"/>
      <c r="AN754" s="81"/>
      <c r="AO754" s="81" t="str">
        <f aca="false">D754</f>
        <v>Arista</v>
      </c>
      <c r="AP754" s="102" t="s">
        <v>189</v>
      </c>
      <c r="AQ754" s="1"/>
      <c r="AR754" s="1"/>
      <c r="AS754" s="1"/>
      <c r="AT754" s="1"/>
      <c r="AU754" s="1"/>
      <c r="AV754" s="1"/>
      <c r="AW754" s="1"/>
      <c r="AX754" s="1"/>
      <c r="AY754" s="1"/>
      <c r="AZ754" s="1"/>
      <c r="BA754" s="1"/>
      <c r="BB754" s="1"/>
      <c r="BC754" s="1"/>
      <c r="BD754" s="1"/>
      <c r="BE754" s="1"/>
      <c r="BF754" s="1" t="s">
        <v>10507</v>
      </c>
      <c r="BG754" s="1" t="s">
        <v>183</v>
      </c>
      <c r="BH754" s="1"/>
      <c r="BI754" s="1"/>
    </row>
    <row r="755" customFormat="false" ht="12.75" hidden="false" customHeight="false" outlineLevel="0" collapsed="false">
      <c r="A755" s="1" t="s">
        <v>2903</v>
      </c>
      <c r="B755" s="1" t="s">
        <v>2904</v>
      </c>
      <c r="C755" s="1" t="s">
        <v>177</v>
      </c>
      <c r="D755" s="1" t="s">
        <v>82</v>
      </c>
      <c r="E755" s="1" t="s">
        <v>2905</v>
      </c>
      <c r="F755" s="1" t="s">
        <v>15269</v>
      </c>
      <c r="G755" s="1" t="n">
        <v>51</v>
      </c>
      <c r="H755" s="1" t="n">
        <v>100</v>
      </c>
      <c r="I755" s="101" t="s">
        <v>188</v>
      </c>
      <c r="J755" s="1"/>
      <c r="K755" s="1" t="n">
        <f aca="false">IFERROR(VLOOKUP(A755,'[2]Pivot HorizontalMRP'!$A$4:$B$2689,2,0),0)</f>
        <v>0</v>
      </c>
      <c r="L755" s="1" t="n">
        <f aca="false">IFERROR(VLOOKUP(A755,'[2]Pivot HorizontalMRP'!$A$4:$C$2689,3,0),0)</f>
        <v>0</v>
      </c>
      <c r="M755" s="1" t="n">
        <f aca="false">IFERROR(VLOOKUP(A755,'[2]Pivot HorizontalMRP'!$A$4:$D$2689,0.4,0),0)</f>
        <v>0</v>
      </c>
      <c r="N755" s="1" t="n">
        <f aca="false">IFERROR(VLOOKUP(A755,'[2]Pivot HorizontalMRP'!$A$4:$E$2689,5,0),0)</f>
        <v>0</v>
      </c>
      <c r="O755" s="1" t="n">
        <f aca="false">K755+L755</f>
        <v>0</v>
      </c>
      <c r="P755" s="1" t="n">
        <f aca="false">K755+L755+M755+N755</f>
        <v>0</v>
      </c>
      <c r="Q755" s="1" t="n">
        <f aca="false">IFERROR(VLOOKUP(A755,'[2]Pivot HorizontalMRP'!$A$4:$F$2689,6,0),0)</f>
        <v>44</v>
      </c>
      <c r="R755" s="1" t="n">
        <f aca="false">IFERROR(VLOOKUP(A755,'[2]Pivot HorizontalMRP'!$A$4:$G$2689,7,0),0)</f>
        <v>160</v>
      </c>
      <c r="S755" s="1" t="n">
        <f aca="false">IFERROR(VLOOKUP(A755,'[2]Pivot HorizontalMRP'!$A$4:$H$2689,8,0),0)</f>
        <v>940</v>
      </c>
      <c r="T755" s="1" t="n">
        <f aca="false">IFERROR(VLOOKUP(A755,'[2]Pivot HorizontalMRP'!$A$4:$I$2689,9,0),0)</f>
        <v>384</v>
      </c>
      <c r="U755" s="1" t="n">
        <f aca="false">IF(I755="delivery",O755-SUM(Q755+R755),IF(I755="PO",P755-SUM(Q755:R755)))</f>
        <v>-204</v>
      </c>
      <c r="V755" s="81" t="n">
        <v>1.25</v>
      </c>
      <c r="W755" s="81"/>
      <c r="X755" s="81" t="n">
        <f aca="false">W755-V755</f>
        <v>-1.25</v>
      </c>
      <c r="Y755" s="81"/>
      <c r="Z755" s="81"/>
      <c r="AA755" s="81"/>
      <c r="AB755" s="81"/>
      <c r="AC755" s="81"/>
      <c r="AD755" s="81"/>
      <c r="AE755" s="81"/>
      <c r="AF755" s="81"/>
      <c r="AG755" s="81"/>
      <c r="AH755" s="81"/>
      <c r="AI755" s="81"/>
      <c r="AJ755" s="81"/>
      <c r="AK755" s="81"/>
      <c r="AL755" s="81"/>
      <c r="AM755" s="81"/>
      <c r="AN755" s="81"/>
      <c r="AO755" s="81" t="str">
        <f aca="false">D755</f>
        <v>Arista</v>
      </c>
      <c r="AP755" s="1" t="s">
        <v>189</v>
      </c>
      <c r="AQ755" s="1"/>
      <c r="AR755" s="1"/>
      <c r="AS755" s="1"/>
      <c r="AT755" s="1"/>
      <c r="AU755" s="1"/>
      <c r="AV755" s="1"/>
      <c r="AW755" s="1"/>
      <c r="AX755" s="1"/>
      <c r="AY755" s="1"/>
      <c r="AZ755" s="1"/>
      <c r="BA755" s="1"/>
      <c r="BB755" s="1"/>
      <c r="BC755" s="1"/>
      <c r="BD755" s="1"/>
      <c r="BE755" s="1"/>
      <c r="BF755" s="1" t="s">
        <v>14668</v>
      </c>
      <c r="BG755" s="1" t="s">
        <v>183</v>
      </c>
      <c r="BH755" s="1"/>
      <c r="BI755" s="1"/>
    </row>
    <row r="756" customFormat="false" ht="12.75" hidden="false" customHeight="false" outlineLevel="0" collapsed="false">
      <c r="A756" s="103" t="s">
        <v>10359</v>
      </c>
      <c r="B756" s="104" t="s">
        <v>14066</v>
      </c>
      <c r="C756" s="99" t="s">
        <v>177</v>
      </c>
      <c r="D756" s="99" t="s">
        <v>82</v>
      </c>
      <c r="E756" s="99" t="s">
        <v>15270</v>
      </c>
      <c r="F756" s="99" t="s">
        <v>10362</v>
      </c>
      <c r="G756" s="99" t="n">
        <v>31</v>
      </c>
      <c r="H756" s="99" t="n">
        <v>100</v>
      </c>
      <c r="I756" s="99" t="s">
        <v>188</v>
      </c>
      <c r="K756" s="1" t="n">
        <f aca="false">IFERROR(VLOOKUP(A756,'[2]Pivot HorizontalMRP'!$A$4:$B$2689,2,0),0)</f>
        <v>0</v>
      </c>
      <c r="L756" s="1" t="n">
        <f aca="false">IFERROR(VLOOKUP(A756,'[2]Pivot HorizontalMRP'!$A$4:$C$2689,3,0),0)</f>
        <v>1</v>
      </c>
      <c r="M756" s="1" t="n">
        <f aca="false">IFERROR(VLOOKUP(A756,'[2]Pivot HorizontalMRP'!$A$4:$D$2689,0.4,0),0)</f>
        <v>0</v>
      </c>
      <c r="N756" s="1" t="n">
        <f aca="false">IFERROR(VLOOKUP(A756,'[2]Pivot HorizontalMRP'!$A$4:$E$2689,5,0),0)</f>
        <v>0</v>
      </c>
      <c r="O756" s="1" t="n">
        <f aca="false">K756+L756</f>
        <v>1</v>
      </c>
      <c r="P756" s="1" t="n">
        <f aca="false">K756+L756+M756+N756</f>
        <v>1</v>
      </c>
      <c r="Q756" s="1" t="n">
        <f aca="false">IFERROR(VLOOKUP(A756,'[2]Pivot HorizontalMRP'!$A$4:$F$2689,6,0),0)</f>
        <v>0</v>
      </c>
      <c r="R756" s="1" t="n">
        <f aca="false">IFERROR(VLOOKUP(A756,'[2]Pivot HorizontalMRP'!$A$4:$G$2689,7,0),0)</f>
        <v>0</v>
      </c>
      <c r="S756" s="1" t="n">
        <f aca="false">IFERROR(VLOOKUP(A756,'[2]Pivot HorizontalMRP'!$A$4:$H$2689,8,0),0)</f>
        <v>0</v>
      </c>
      <c r="T756" s="1" t="n">
        <f aca="false">IFERROR(VLOOKUP(A756,'[2]Pivot HorizontalMRP'!$A$4:$I$2689,9,0),0)</f>
        <v>0</v>
      </c>
      <c r="U756" s="1" t="n">
        <f aca="false">IF(I756="delivery",O756-SUM(Q756+R756),IF(I756="PO",P756-SUM(Q756:R756)))</f>
        <v>1</v>
      </c>
      <c r="V756" s="99" t="n">
        <v>2.5</v>
      </c>
      <c r="X756" s="81" t="n">
        <f aca="false">W756-V756</f>
        <v>-2.5</v>
      </c>
      <c r="AA756" s="81"/>
      <c r="AO756" s="81" t="str">
        <f aca="false">D756</f>
        <v>Arista</v>
      </c>
      <c r="AP756" s="99" t="s">
        <v>189</v>
      </c>
      <c r="BF756" s="99" t="s">
        <v>14668</v>
      </c>
      <c r="BG756" s="1" t="s">
        <v>183</v>
      </c>
    </row>
    <row r="757" customFormat="false" ht="12.75" hidden="false" customHeight="false" outlineLevel="0" collapsed="false">
      <c r="A757" s="1" t="s">
        <v>3004</v>
      </c>
      <c r="B757" s="1" t="s">
        <v>3005</v>
      </c>
      <c r="C757" s="1" t="s">
        <v>177</v>
      </c>
      <c r="D757" s="1" t="s">
        <v>82</v>
      </c>
      <c r="E757" s="1" t="s">
        <v>3006</v>
      </c>
      <c r="F757" s="1" t="s">
        <v>3007</v>
      </c>
      <c r="G757" s="1" t="n">
        <v>55</v>
      </c>
      <c r="H757" s="1" t="n">
        <v>1</v>
      </c>
      <c r="I757" s="102" t="s">
        <v>188</v>
      </c>
      <c r="J757" s="1"/>
      <c r="K757" s="1" t="n">
        <f aca="false">IFERROR(VLOOKUP(A757,'[2]Pivot HorizontalMRP'!$A$4:$B$2689,2,0),0)</f>
        <v>0</v>
      </c>
      <c r="L757" s="1" t="n">
        <f aca="false">IFERROR(VLOOKUP(A757,'[2]Pivot HorizontalMRP'!$A$4:$C$2689,3,0),0)</f>
        <v>0</v>
      </c>
      <c r="M757" s="1" t="n">
        <f aca="false">IFERROR(VLOOKUP(A757,'[2]Pivot HorizontalMRP'!$A$4:$D$2689,0.4,0),0)</f>
        <v>0</v>
      </c>
      <c r="N757" s="1" t="n">
        <f aca="false">IFERROR(VLOOKUP(A757,'[2]Pivot HorizontalMRP'!$A$4:$E$2689,5,0),0)</f>
        <v>0</v>
      </c>
      <c r="O757" s="1" t="n">
        <f aca="false">K757+L757</f>
        <v>0</v>
      </c>
      <c r="P757" s="1" t="n">
        <f aca="false">K757+L757+M757+N757</f>
        <v>0</v>
      </c>
      <c r="Q757" s="1" t="n">
        <f aca="false">IFERROR(VLOOKUP(A757,'[2]Pivot HorizontalMRP'!$A$4:$F$2689,6,0),0)</f>
        <v>0</v>
      </c>
      <c r="R757" s="1" t="n">
        <f aca="false">IFERROR(VLOOKUP(A757,'[2]Pivot HorizontalMRP'!$A$4:$G$2689,7,0),0)</f>
        <v>136</v>
      </c>
      <c r="S757" s="1" t="n">
        <f aca="false">IFERROR(VLOOKUP(A757,'[2]Pivot HorizontalMRP'!$A$4:$H$2689,8,0),0)</f>
        <v>0</v>
      </c>
      <c r="T757" s="1" t="n">
        <f aca="false">IFERROR(VLOOKUP(A757,'[2]Pivot HorizontalMRP'!$A$4:$I$2689,9,0),0)</f>
        <v>0</v>
      </c>
      <c r="U757" s="1" t="n">
        <f aca="false">IF(I757="delivery",O757-SUM(Q757+R757),IF(I757="PO",P757-SUM(Q757:R757)))</f>
        <v>-136</v>
      </c>
      <c r="V757" s="81" t="n">
        <v>11.42</v>
      </c>
      <c r="W757" s="81"/>
      <c r="X757" s="81" t="n">
        <f aca="false">W757-V757</f>
        <v>-11.42</v>
      </c>
      <c r="Y757" s="81"/>
      <c r="Z757" s="81"/>
      <c r="AA757" s="81"/>
      <c r="AB757" s="81"/>
      <c r="AC757" s="81"/>
      <c r="AD757" s="81"/>
      <c r="AE757" s="81"/>
      <c r="AF757" s="81"/>
      <c r="AG757" s="81"/>
      <c r="AH757" s="81"/>
      <c r="AI757" s="81"/>
      <c r="AJ757" s="81"/>
      <c r="AK757" s="81"/>
      <c r="AL757" s="81"/>
      <c r="AM757" s="81"/>
      <c r="AN757" s="81"/>
      <c r="AO757" s="81" t="str">
        <f aca="false">D757</f>
        <v>Arista</v>
      </c>
      <c r="AP757" s="102" t="s">
        <v>189</v>
      </c>
      <c r="AQ757" s="1"/>
      <c r="AR757" s="1"/>
      <c r="AS757" s="1"/>
      <c r="AT757" s="1"/>
      <c r="AU757" s="1"/>
      <c r="AV757" s="1"/>
      <c r="AW757" s="1"/>
      <c r="AX757" s="1"/>
      <c r="AY757" s="1"/>
      <c r="AZ757" s="1"/>
      <c r="BA757" s="1"/>
      <c r="BB757" s="1"/>
      <c r="BC757" s="1"/>
      <c r="BD757" s="1"/>
      <c r="BE757" s="1"/>
      <c r="BF757" s="1" t="s">
        <v>10507</v>
      </c>
      <c r="BG757" s="1" t="s">
        <v>183</v>
      </c>
      <c r="BH757" s="1"/>
      <c r="BI757" s="1"/>
    </row>
    <row r="758" customFormat="false" ht="12.75" hidden="false" customHeight="false" outlineLevel="0" collapsed="false">
      <c r="A758" s="1" t="s">
        <v>15271</v>
      </c>
      <c r="B758" s="1" t="s">
        <v>15272</v>
      </c>
      <c r="C758" s="1" t="s">
        <v>177</v>
      </c>
      <c r="D758" s="1" t="s">
        <v>82</v>
      </c>
      <c r="E758" s="1" t="s">
        <v>3006</v>
      </c>
      <c r="F758" s="1" t="s">
        <v>15273</v>
      </c>
      <c r="G758" s="1" t="n">
        <v>55</v>
      </c>
      <c r="H758" s="1" t="n">
        <v>1</v>
      </c>
      <c r="I758" s="102" t="s">
        <v>188</v>
      </c>
      <c r="J758" s="1"/>
      <c r="K758" s="1" t="n">
        <f aca="false">IFERROR(VLOOKUP(A758,'[2]Pivot HorizontalMRP'!$A$4:$B$2689,2,0),0)</f>
        <v>0</v>
      </c>
      <c r="L758" s="1" t="n">
        <f aca="false">IFERROR(VLOOKUP(A758,'[2]Pivot HorizontalMRP'!$A$4:$C$2689,3,0),0)</f>
        <v>0</v>
      </c>
      <c r="M758" s="1" t="n">
        <f aca="false">IFERROR(VLOOKUP(A758,'[2]Pivot HorizontalMRP'!$A$4:$D$2689,0.4,0),0)</f>
        <v>0</v>
      </c>
      <c r="N758" s="1" t="n">
        <f aca="false">IFERROR(VLOOKUP(A758,'[2]Pivot HorizontalMRP'!$A$4:$E$2689,5,0),0)</f>
        <v>0</v>
      </c>
      <c r="O758" s="1" t="n">
        <f aca="false">K758+L758</f>
        <v>0</v>
      </c>
      <c r="P758" s="1" t="n">
        <f aca="false">K758+L758+M758+N758</f>
        <v>0</v>
      </c>
      <c r="Q758" s="1" t="n">
        <f aca="false">IFERROR(VLOOKUP(A758,'[2]Pivot HorizontalMRP'!$A$4:$F$2689,6,0),0)</f>
        <v>0</v>
      </c>
      <c r="R758" s="1" t="n">
        <f aca="false">IFERROR(VLOOKUP(A758,'[2]Pivot HorizontalMRP'!$A$4:$G$2689,7,0),0)</f>
        <v>0</v>
      </c>
      <c r="S758" s="1" t="n">
        <f aca="false">IFERROR(VLOOKUP(A758,'[2]Pivot HorizontalMRP'!$A$4:$H$2689,8,0),0)</f>
        <v>62</v>
      </c>
      <c r="T758" s="1" t="n">
        <f aca="false">IFERROR(VLOOKUP(A758,'[2]Pivot HorizontalMRP'!$A$4:$I$2689,9,0),0)</f>
        <v>0</v>
      </c>
      <c r="U758" s="1" t="n">
        <f aca="false">IF(I758="delivery",O758-SUM(Q758+R758),IF(I758="PO",P758-SUM(Q758:R758)))</f>
        <v>0</v>
      </c>
      <c r="V758" s="81" t="n">
        <v>9.92</v>
      </c>
      <c r="W758" s="81"/>
      <c r="X758" s="81" t="n">
        <f aca="false">W758-V758</f>
        <v>-9.92</v>
      </c>
      <c r="Y758" s="81"/>
      <c r="Z758" s="81"/>
      <c r="AA758" s="81"/>
      <c r="AB758" s="81"/>
      <c r="AC758" s="81"/>
      <c r="AD758" s="81"/>
      <c r="AE758" s="81"/>
      <c r="AF758" s="81"/>
      <c r="AG758" s="81"/>
      <c r="AH758" s="81"/>
      <c r="AI758" s="81"/>
      <c r="AJ758" s="81"/>
      <c r="AK758" s="81"/>
      <c r="AL758" s="81"/>
      <c r="AM758" s="81"/>
      <c r="AN758" s="81"/>
      <c r="AO758" s="81" t="str">
        <f aca="false">D758</f>
        <v>Arista</v>
      </c>
      <c r="AP758" s="102" t="s">
        <v>189</v>
      </c>
      <c r="AQ758" s="1"/>
      <c r="AR758" s="1"/>
      <c r="AS758" s="1"/>
      <c r="AT758" s="1"/>
      <c r="AU758" s="1"/>
      <c r="AV758" s="1"/>
      <c r="AW758" s="1"/>
      <c r="AX758" s="1"/>
      <c r="AY758" s="1"/>
      <c r="AZ758" s="1"/>
      <c r="BA758" s="1"/>
      <c r="BB758" s="1"/>
      <c r="BC758" s="1"/>
      <c r="BD758" s="1"/>
      <c r="BE758" s="1"/>
      <c r="BF758" s="1" t="s">
        <v>10507</v>
      </c>
      <c r="BG758" s="1" t="s">
        <v>183</v>
      </c>
      <c r="BH758" s="1"/>
      <c r="BI758" s="1"/>
    </row>
    <row r="759" customFormat="false" ht="12.75" hidden="false" customHeight="false" outlineLevel="0" collapsed="false">
      <c r="A759" s="1" t="s">
        <v>3008</v>
      </c>
      <c r="B759" s="1" t="s">
        <v>3009</v>
      </c>
      <c r="C759" s="1" t="s">
        <v>177</v>
      </c>
      <c r="D759" s="1" t="s">
        <v>82</v>
      </c>
      <c r="E759" s="1" t="s">
        <v>3010</v>
      </c>
      <c r="F759" s="1" t="s">
        <v>3011</v>
      </c>
      <c r="G759" s="1" t="n">
        <v>55</v>
      </c>
      <c r="H759" s="1" t="n">
        <v>1</v>
      </c>
      <c r="I759" s="102" t="s">
        <v>188</v>
      </c>
      <c r="J759" s="1"/>
      <c r="K759" s="1" t="n">
        <f aca="false">IFERROR(VLOOKUP(A759,'[2]Pivot HorizontalMRP'!$A$4:$B$2689,2,0),0)</f>
        <v>0</v>
      </c>
      <c r="L759" s="1" t="n">
        <f aca="false">IFERROR(VLOOKUP(A759,'[2]Pivot HorizontalMRP'!$A$4:$C$2689,3,0),0)</f>
        <v>0</v>
      </c>
      <c r="M759" s="1" t="n">
        <f aca="false">IFERROR(VLOOKUP(A759,'[2]Pivot HorizontalMRP'!$A$4:$D$2689,0.4,0),0)</f>
        <v>0</v>
      </c>
      <c r="N759" s="1" t="n">
        <f aca="false">IFERROR(VLOOKUP(A759,'[2]Pivot HorizontalMRP'!$A$4:$E$2689,5,0),0)</f>
        <v>0</v>
      </c>
      <c r="O759" s="1" t="n">
        <f aca="false">K759+L759</f>
        <v>0</v>
      </c>
      <c r="P759" s="1" t="n">
        <f aca="false">K759+L759+M759+N759</f>
        <v>0</v>
      </c>
      <c r="Q759" s="1" t="n">
        <f aca="false">IFERROR(VLOOKUP(A759,'[2]Pivot HorizontalMRP'!$A$4:$F$2689,6,0),0)</f>
        <v>0</v>
      </c>
      <c r="R759" s="1" t="n">
        <f aca="false">IFERROR(VLOOKUP(A759,'[2]Pivot HorizontalMRP'!$A$4:$G$2689,7,0),0)</f>
        <v>136</v>
      </c>
      <c r="S759" s="1" t="n">
        <f aca="false">IFERROR(VLOOKUP(A759,'[2]Pivot HorizontalMRP'!$A$4:$H$2689,8,0),0)</f>
        <v>0</v>
      </c>
      <c r="T759" s="1" t="n">
        <f aca="false">IFERROR(VLOOKUP(A759,'[2]Pivot HorizontalMRP'!$A$4:$I$2689,9,0),0)</f>
        <v>0</v>
      </c>
      <c r="U759" s="1" t="n">
        <f aca="false">IF(I759="delivery",O759-SUM(Q759+R759),IF(I759="PO",P759-SUM(Q759:R759)))</f>
        <v>-136</v>
      </c>
      <c r="V759" s="81" t="n">
        <v>10.36</v>
      </c>
      <c r="W759" s="81"/>
      <c r="X759" s="81" t="n">
        <f aca="false">W759-V759</f>
        <v>-10.36</v>
      </c>
      <c r="Y759" s="81"/>
      <c r="Z759" s="81"/>
      <c r="AA759" s="81"/>
      <c r="AB759" s="81"/>
      <c r="AC759" s="81"/>
      <c r="AD759" s="81"/>
      <c r="AE759" s="81"/>
      <c r="AF759" s="81"/>
      <c r="AG759" s="81"/>
      <c r="AH759" s="81"/>
      <c r="AI759" s="81"/>
      <c r="AJ759" s="81"/>
      <c r="AK759" s="81"/>
      <c r="AL759" s="81"/>
      <c r="AM759" s="81"/>
      <c r="AN759" s="81"/>
      <c r="AO759" s="81" t="str">
        <f aca="false">D759</f>
        <v>Arista</v>
      </c>
      <c r="AP759" s="102" t="s">
        <v>189</v>
      </c>
      <c r="AQ759" s="1"/>
      <c r="AR759" s="1"/>
      <c r="AS759" s="1"/>
      <c r="AT759" s="1"/>
      <c r="AU759" s="1"/>
      <c r="AV759" s="1"/>
      <c r="AW759" s="1"/>
      <c r="AX759" s="1"/>
      <c r="AY759" s="1"/>
      <c r="AZ759" s="1"/>
      <c r="BA759" s="1"/>
      <c r="BB759" s="1"/>
      <c r="BC759" s="1"/>
      <c r="BD759" s="1"/>
      <c r="BE759" s="1"/>
      <c r="BF759" s="1" t="s">
        <v>10507</v>
      </c>
      <c r="BG759" s="1" t="s">
        <v>183</v>
      </c>
      <c r="BH759" s="1"/>
      <c r="BI759" s="1"/>
    </row>
    <row r="760" customFormat="false" ht="12.75" hidden="false" customHeight="false" outlineLevel="0" collapsed="false">
      <c r="A760" s="1" t="s">
        <v>15274</v>
      </c>
      <c r="B760" s="1" t="s">
        <v>15275</v>
      </c>
      <c r="C760" s="1" t="s">
        <v>177</v>
      </c>
      <c r="D760" s="1" t="s">
        <v>82</v>
      </c>
      <c r="E760" s="1" t="s">
        <v>3010</v>
      </c>
      <c r="F760" s="1" t="s">
        <v>15276</v>
      </c>
      <c r="G760" s="1" t="n">
        <v>55</v>
      </c>
      <c r="H760" s="1" t="n">
        <v>1</v>
      </c>
      <c r="I760" s="102" t="s">
        <v>188</v>
      </c>
      <c r="J760" s="1"/>
      <c r="K760" s="1" t="n">
        <f aca="false">IFERROR(VLOOKUP(A760,'[2]Pivot HorizontalMRP'!$A$4:$B$2689,2,0),0)</f>
        <v>0</v>
      </c>
      <c r="L760" s="1" t="n">
        <f aca="false">IFERROR(VLOOKUP(A760,'[2]Pivot HorizontalMRP'!$A$4:$C$2689,3,0),0)</f>
        <v>0</v>
      </c>
      <c r="M760" s="1" t="n">
        <f aca="false">IFERROR(VLOOKUP(A760,'[2]Pivot HorizontalMRP'!$A$4:$D$2689,0.4,0),0)</f>
        <v>0</v>
      </c>
      <c r="N760" s="1" t="n">
        <f aca="false">IFERROR(VLOOKUP(A760,'[2]Pivot HorizontalMRP'!$A$4:$E$2689,5,0),0)</f>
        <v>0</v>
      </c>
      <c r="O760" s="1" t="n">
        <f aca="false">K760+L760</f>
        <v>0</v>
      </c>
      <c r="P760" s="1" t="n">
        <f aca="false">K760+L760+M760+N760</f>
        <v>0</v>
      </c>
      <c r="Q760" s="1" t="n">
        <f aca="false">IFERROR(VLOOKUP(A760,'[2]Pivot HorizontalMRP'!$A$4:$F$2689,6,0),0)</f>
        <v>0</v>
      </c>
      <c r="R760" s="1" t="n">
        <f aca="false">IFERROR(VLOOKUP(A760,'[2]Pivot HorizontalMRP'!$A$4:$G$2689,7,0),0)</f>
        <v>0</v>
      </c>
      <c r="S760" s="1" t="n">
        <f aca="false">IFERROR(VLOOKUP(A760,'[2]Pivot HorizontalMRP'!$A$4:$H$2689,8,0),0)</f>
        <v>62</v>
      </c>
      <c r="T760" s="1" t="n">
        <f aca="false">IFERROR(VLOOKUP(A760,'[2]Pivot HorizontalMRP'!$A$4:$I$2689,9,0),0)</f>
        <v>0</v>
      </c>
      <c r="U760" s="1" t="n">
        <f aca="false">IF(I760="delivery",O760-SUM(Q760+R760),IF(I760="PO",P760-SUM(Q760:R760)))</f>
        <v>0</v>
      </c>
      <c r="V760" s="81" t="n">
        <v>9</v>
      </c>
      <c r="W760" s="81"/>
      <c r="X760" s="81" t="n">
        <f aca="false">W760-V760</f>
        <v>-9</v>
      </c>
      <c r="Y760" s="81"/>
      <c r="Z760" s="81"/>
      <c r="AA760" s="81"/>
      <c r="AB760" s="81"/>
      <c r="AC760" s="81"/>
      <c r="AD760" s="81"/>
      <c r="AE760" s="81"/>
      <c r="AF760" s="81"/>
      <c r="AG760" s="81"/>
      <c r="AH760" s="81"/>
      <c r="AI760" s="81"/>
      <c r="AJ760" s="81"/>
      <c r="AK760" s="81"/>
      <c r="AL760" s="81"/>
      <c r="AM760" s="81"/>
      <c r="AN760" s="81"/>
      <c r="AO760" s="81" t="str">
        <f aca="false">D760</f>
        <v>Arista</v>
      </c>
      <c r="AP760" s="102" t="s">
        <v>189</v>
      </c>
      <c r="AQ760" s="1"/>
      <c r="AR760" s="1"/>
      <c r="AS760" s="1"/>
      <c r="AT760" s="1"/>
      <c r="AU760" s="1"/>
      <c r="AV760" s="1"/>
      <c r="AW760" s="1"/>
      <c r="AX760" s="1"/>
      <c r="AY760" s="1"/>
      <c r="AZ760" s="1"/>
      <c r="BA760" s="1"/>
      <c r="BB760" s="1"/>
      <c r="BC760" s="1"/>
      <c r="BD760" s="1"/>
      <c r="BE760" s="1"/>
      <c r="BF760" s="1" t="s">
        <v>10507</v>
      </c>
      <c r="BG760" s="1" t="s">
        <v>183</v>
      </c>
      <c r="BH760" s="1"/>
      <c r="BI760" s="1"/>
    </row>
    <row r="761" customFormat="false" ht="12.75" hidden="false" customHeight="false" outlineLevel="0" collapsed="false">
      <c r="A761" s="1" t="s">
        <v>3012</v>
      </c>
      <c r="B761" s="1" t="s">
        <v>3013</v>
      </c>
      <c r="C761" s="1" t="s">
        <v>177</v>
      </c>
      <c r="D761" s="1" t="s">
        <v>82</v>
      </c>
      <c r="E761" s="1" t="s">
        <v>3014</v>
      </c>
      <c r="F761" s="1" t="s">
        <v>3015</v>
      </c>
      <c r="G761" s="1" t="n">
        <v>55</v>
      </c>
      <c r="H761" s="1" t="n">
        <v>1</v>
      </c>
      <c r="I761" s="102" t="s">
        <v>188</v>
      </c>
      <c r="J761" s="1"/>
      <c r="K761" s="1" t="n">
        <f aca="false">IFERROR(VLOOKUP(A761,'[2]Pivot HorizontalMRP'!$A$4:$B$2689,2,0),0)</f>
        <v>0</v>
      </c>
      <c r="L761" s="1" t="n">
        <f aca="false">IFERROR(VLOOKUP(A761,'[2]Pivot HorizontalMRP'!$A$4:$C$2689,3,0),0)</f>
        <v>0</v>
      </c>
      <c r="M761" s="1" t="n">
        <f aca="false">IFERROR(VLOOKUP(A761,'[2]Pivot HorizontalMRP'!$A$4:$D$2689,0.4,0),0)</f>
        <v>0</v>
      </c>
      <c r="N761" s="1" t="n">
        <f aca="false">IFERROR(VLOOKUP(A761,'[2]Pivot HorizontalMRP'!$A$4:$E$2689,5,0),0)</f>
        <v>0</v>
      </c>
      <c r="O761" s="1" t="n">
        <f aca="false">K761+L761</f>
        <v>0</v>
      </c>
      <c r="P761" s="1" t="n">
        <f aca="false">K761+L761+M761+N761</f>
        <v>0</v>
      </c>
      <c r="Q761" s="1" t="n">
        <f aca="false">IFERROR(VLOOKUP(A761,'[2]Pivot HorizontalMRP'!$A$4:$F$2689,6,0),0)</f>
        <v>0</v>
      </c>
      <c r="R761" s="1" t="n">
        <f aca="false">IFERROR(VLOOKUP(A761,'[2]Pivot HorizontalMRP'!$A$4:$G$2689,7,0),0)</f>
        <v>136</v>
      </c>
      <c r="S761" s="1" t="n">
        <f aca="false">IFERROR(VLOOKUP(A761,'[2]Pivot HorizontalMRP'!$A$4:$H$2689,8,0),0)</f>
        <v>0</v>
      </c>
      <c r="T761" s="1" t="n">
        <f aca="false">IFERROR(VLOOKUP(A761,'[2]Pivot HorizontalMRP'!$A$4:$I$2689,9,0),0)</f>
        <v>0</v>
      </c>
      <c r="U761" s="1" t="n">
        <f aca="false">IF(I761="delivery",O761-SUM(Q761+R761),IF(I761="PO",P761-SUM(Q761:R761)))</f>
        <v>-136</v>
      </c>
      <c r="V761" s="81" t="n">
        <v>11.05</v>
      </c>
      <c r="W761" s="81"/>
      <c r="X761" s="81" t="n">
        <f aca="false">W761-V761</f>
        <v>-11.05</v>
      </c>
      <c r="Y761" s="81"/>
      <c r="Z761" s="81"/>
      <c r="AA761" s="81"/>
      <c r="AB761" s="81"/>
      <c r="AC761" s="81"/>
      <c r="AD761" s="81"/>
      <c r="AE761" s="81"/>
      <c r="AF761" s="81"/>
      <c r="AG761" s="81"/>
      <c r="AH761" s="81"/>
      <c r="AI761" s="81"/>
      <c r="AJ761" s="81"/>
      <c r="AK761" s="81"/>
      <c r="AL761" s="81"/>
      <c r="AM761" s="81"/>
      <c r="AN761" s="81"/>
      <c r="AO761" s="81" t="str">
        <f aca="false">D761</f>
        <v>Arista</v>
      </c>
      <c r="AP761" s="102" t="s">
        <v>189</v>
      </c>
      <c r="AQ761" s="1"/>
      <c r="AR761" s="1"/>
      <c r="AS761" s="1"/>
      <c r="AT761" s="1"/>
      <c r="AU761" s="1"/>
      <c r="AV761" s="1"/>
      <c r="AW761" s="1"/>
      <c r="AX761" s="1"/>
      <c r="AY761" s="1"/>
      <c r="AZ761" s="1"/>
      <c r="BA761" s="1"/>
      <c r="BB761" s="1"/>
      <c r="BC761" s="1"/>
      <c r="BD761" s="1"/>
      <c r="BE761" s="1"/>
      <c r="BF761" s="1" t="s">
        <v>10507</v>
      </c>
      <c r="BG761" s="1" t="s">
        <v>183</v>
      </c>
      <c r="BH761" s="1"/>
      <c r="BI761" s="1"/>
    </row>
    <row r="762" customFormat="false" ht="12.75" hidden="false" customHeight="false" outlineLevel="0" collapsed="false">
      <c r="A762" s="1" t="s">
        <v>15277</v>
      </c>
      <c r="B762" s="1" t="s">
        <v>15278</v>
      </c>
      <c r="C762" s="1" t="s">
        <v>177</v>
      </c>
      <c r="D762" s="1" t="s">
        <v>82</v>
      </c>
      <c r="E762" s="1" t="s">
        <v>3014</v>
      </c>
      <c r="F762" s="1" t="s">
        <v>15279</v>
      </c>
      <c r="G762" s="1" t="n">
        <v>55</v>
      </c>
      <c r="H762" s="1" t="n">
        <v>1</v>
      </c>
      <c r="I762" s="102" t="s">
        <v>188</v>
      </c>
      <c r="J762" s="1"/>
      <c r="K762" s="1" t="n">
        <f aca="false">IFERROR(VLOOKUP(A762,'[2]Pivot HorizontalMRP'!$A$4:$B$2689,2,0),0)</f>
        <v>0</v>
      </c>
      <c r="L762" s="1" t="n">
        <f aca="false">IFERROR(VLOOKUP(A762,'[2]Pivot HorizontalMRP'!$A$4:$C$2689,3,0),0)</f>
        <v>0</v>
      </c>
      <c r="M762" s="1" t="n">
        <f aca="false">IFERROR(VLOOKUP(A762,'[2]Pivot HorizontalMRP'!$A$4:$D$2689,0.4,0),0)</f>
        <v>0</v>
      </c>
      <c r="N762" s="1" t="n">
        <f aca="false">IFERROR(VLOOKUP(A762,'[2]Pivot HorizontalMRP'!$A$4:$E$2689,5,0),0)</f>
        <v>0</v>
      </c>
      <c r="O762" s="1" t="n">
        <f aca="false">K762+L762</f>
        <v>0</v>
      </c>
      <c r="P762" s="1" t="n">
        <f aca="false">K762+L762+M762+N762</f>
        <v>0</v>
      </c>
      <c r="Q762" s="1" t="n">
        <f aca="false">IFERROR(VLOOKUP(A762,'[2]Pivot HorizontalMRP'!$A$4:$F$2689,6,0),0)</f>
        <v>0</v>
      </c>
      <c r="R762" s="1" t="n">
        <f aca="false">IFERROR(VLOOKUP(A762,'[2]Pivot HorizontalMRP'!$A$4:$G$2689,7,0),0)</f>
        <v>0</v>
      </c>
      <c r="S762" s="1" t="n">
        <f aca="false">IFERROR(VLOOKUP(A762,'[2]Pivot HorizontalMRP'!$A$4:$H$2689,8,0),0)</f>
        <v>62</v>
      </c>
      <c r="T762" s="1" t="n">
        <f aca="false">IFERROR(VLOOKUP(A762,'[2]Pivot HorizontalMRP'!$A$4:$I$2689,9,0),0)</f>
        <v>0</v>
      </c>
      <c r="U762" s="1" t="n">
        <f aca="false">IF(I762="delivery",O762-SUM(Q762+R762),IF(I762="PO",P762-SUM(Q762:R762)))</f>
        <v>0</v>
      </c>
      <c r="V762" s="81" t="n">
        <v>9.59</v>
      </c>
      <c r="W762" s="81"/>
      <c r="X762" s="81" t="n">
        <f aca="false">W762-V762</f>
        <v>-9.59</v>
      </c>
      <c r="Y762" s="81"/>
      <c r="Z762" s="81"/>
      <c r="AA762" s="81"/>
      <c r="AB762" s="81"/>
      <c r="AC762" s="81"/>
      <c r="AD762" s="81"/>
      <c r="AE762" s="81"/>
      <c r="AF762" s="81"/>
      <c r="AG762" s="81"/>
      <c r="AH762" s="81"/>
      <c r="AI762" s="81"/>
      <c r="AJ762" s="81"/>
      <c r="AK762" s="81"/>
      <c r="AL762" s="81"/>
      <c r="AM762" s="81"/>
      <c r="AN762" s="81"/>
      <c r="AO762" s="81" t="str">
        <f aca="false">D762</f>
        <v>Arista</v>
      </c>
      <c r="AP762" s="102" t="s">
        <v>189</v>
      </c>
      <c r="AQ762" s="1"/>
      <c r="AR762" s="1"/>
      <c r="AS762" s="1"/>
      <c r="AT762" s="1"/>
      <c r="AU762" s="1"/>
      <c r="AV762" s="1"/>
      <c r="AW762" s="1"/>
      <c r="AX762" s="1"/>
      <c r="AY762" s="1"/>
      <c r="AZ762" s="1"/>
      <c r="BA762" s="1"/>
      <c r="BB762" s="1"/>
      <c r="BC762" s="1"/>
      <c r="BD762" s="1"/>
      <c r="BE762" s="1"/>
      <c r="BF762" s="1" t="s">
        <v>10507</v>
      </c>
      <c r="BG762" s="1" t="s">
        <v>183</v>
      </c>
      <c r="BH762" s="1"/>
      <c r="BI762" s="1"/>
    </row>
    <row r="763" customFormat="false" ht="12.75" hidden="false" customHeight="false" outlineLevel="0" collapsed="false">
      <c r="A763" s="1" t="s">
        <v>3096</v>
      </c>
      <c r="B763" s="1" t="s">
        <v>3097</v>
      </c>
      <c r="C763" s="1" t="s">
        <v>177</v>
      </c>
      <c r="D763" s="1" t="s">
        <v>82</v>
      </c>
      <c r="E763" s="1" t="s">
        <v>15280</v>
      </c>
      <c r="F763" s="1" t="s">
        <v>3099</v>
      </c>
      <c r="G763" s="1" t="n">
        <v>51</v>
      </c>
      <c r="H763" s="1" t="n">
        <v>500</v>
      </c>
      <c r="I763" s="101" t="s">
        <v>188</v>
      </c>
      <c r="J763" s="1"/>
      <c r="K763" s="1" t="n">
        <f aca="false">IFERROR(VLOOKUP(A763,'[2]Pivot HorizontalMRP'!$A$4:$B$2689,2,0),0)</f>
        <v>224</v>
      </c>
      <c r="L763" s="1" t="n">
        <f aca="false">IFERROR(VLOOKUP(A763,'[2]Pivot HorizontalMRP'!$A$4:$C$2689,3,0),0)</f>
        <v>307</v>
      </c>
      <c r="M763" s="1" t="n">
        <f aca="false">IFERROR(VLOOKUP(A763,'[2]Pivot HorizontalMRP'!$A$4:$D$2689,0.4,0),0)</f>
        <v>0</v>
      </c>
      <c r="N763" s="1" t="n">
        <f aca="false">IFERROR(VLOOKUP(A763,'[2]Pivot HorizontalMRP'!$A$4:$E$2689,5,0),0)</f>
        <v>0</v>
      </c>
      <c r="O763" s="1" t="n">
        <f aca="false">K763+L763</f>
        <v>531</v>
      </c>
      <c r="P763" s="1" t="n">
        <f aca="false">K763+L763+M763+N763</f>
        <v>531</v>
      </c>
      <c r="Q763" s="1" t="n">
        <f aca="false">IFERROR(VLOOKUP(A763,'[2]Pivot HorizontalMRP'!$A$4:$F$2689,6,0),0)</f>
        <v>141</v>
      </c>
      <c r="R763" s="1" t="n">
        <f aca="false">IFERROR(VLOOKUP(A763,'[2]Pivot HorizontalMRP'!$A$4:$G$2689,7,0),0)</f>
        <v>11</v>
      </c>
      <c r="S763" s="1" t="n">
        <f aca="false">IFERROR(VLOOKUP(A763,'[2]Pivot HorizontalMRP'!$A$4:$H$2689,8,0),0)</f>
        <v>8</v>
      </c>
      <c r="T763" s="1" t="n">
        <f aca="false">IFERROR(VLOOKUP(A763,'[2]Pivot HorizontalMRP'!$A$4:$I$2689,9,0),0)</f>
        <v>68</v>
      </c>
      <c r="U763" s="1" t="n">
        <f aca="false">IF(I763="delivery",O763-SUM(Q763+R763),IF(I763="PO",P763-SUM(Q763:R763)))</f>
        <v>379</v>
      </c>
      <c r="V763" s="81" t="n">
        <v>3.6053</v>
      </c>
      <c r="W763" s="81"/>
      <c r="X763" s="81" t="n">
        <f aca="false">W763-V763</f>
        <v>-3.6053</v>
      </c>
      <c r="Y763" s="81"/>
      <c r="Z763" s="81"/>
      <c r="AA763" s="81" t="n">
        <v>4.8563</v>
      </c>
      <c r="AB763" s="81"/>
      <c r="AC763" s="81"/>
      <c r="AD763" s="81"/>
      <c r="AE763" s="81"/>
      <c r="AF763" s="81"/>
      <c r="AG763" s="81"/>
      <c r="AH763" s="81"/>
      <c r="AI763" s="81"/>
      <c r="AJ763" s="81"/>
      <c r="AK763" s="81"/>
      <c r="AL763" s="81"/>
      <c r="AM763" s="81"/>
      <c r="AN763" s="81"/>
      <c r="AO763" s="81" t="str">
        <f aca="false">D763</f>
        <v>Arista</v>
      </c>
      <c r="AP763" s="1" t="s">
        <v>189</v>
      </c>
      <c r="AQ763" s="1"/>
      <c r="AR763" s="1"/>
      <c r="AS763" s="1"/>
      <c r="AT763" s="1"/>
      <c r="AU763" s="1"/>
      <c r="AV763" s="1"/>
      <c r="AW763" s="1"/>
      <c r="AX763" s="1"/>
      <c r="AY763" s="1"/>
      <c r="AZ763" s="1"/>
      <c r="BA763" s="1"/>
      <c r="BB763" s="1"/>
      <c r="BC763" s="1"/>
      <c r="BD763" s="1"/>
      <c r="BE763" s="1"/>
      <c r="BF763" s="1" t="s">
        <v>14668</v>
      </c>
      <c r="BG763" s="1" t="s">
        <v>183</v>
      </c>
      <c r="BH763" s="1"/>
      <c r="BI763" s="1"/>
    </row>
    <row r="764" customFormat="false" ht="12.75" hidden="false" customHeight="false" outlineLevel="0" collapsed="false">
      <c r="A764" s="1" t="s">
        <v>8091</v>
      </c>
      <c r="B764" s="1" t="s">
        <v>8092</v>
      </c>
      <c r="C764" s="1" t="s">
        <v>177</v>
      </c>
      <c r="D764" s="1" t="s">
        <v>82</v>
      </c>
      <c r="E764" s="1" t="s">
        <v>15281</v>
      </c>
      <c r="F764" s="1" t="s">
        <v>8094</v>
      </c>
      <c r="G764" s="1" t="n">
        <v>51</v>
      </c>
      <c r="H764" s="1" t="n">
        <v>500</v>
      </c>
      <c r="I764" s="101" t="s">
        <v>188</v>
      </c>
      <c r="J764" s="1"/>
      <c r="K764" s="1" t="n">
        <f aca="false">IFERROR(VLOOKUP(A764,'[2]Pivot HorizontalMRP'!$A$4:$B$2689,2,0),0)</f>
        <v>3501</v>
      </c>
      <c r="L764" s="1" t="n">
        <f aca="false">IFERROR(VLOOKUP(A764,'[2]Pivot HorizontalMRP'!$A$4:$C$2689,3,0),0)</f>
        <v>890</v>
      </c>
      <c r="M764" s="1" t="n">
        <f aca="false">IFERROR(VLOOKUP(A764,'[2]Pivot HorizontalMRP'!$A$4:$D$2689,0.4,0),0)</f>
        <v>0</v>
      </c>
      <c r="N764" s="1" t="n">
        <f aca="false">IFERROR(VLOOKUP(A764,'[2]Pivot HorizontalMRP'!$A$4:$E$2689,5,0),0)</f>
        <v>0</v>
      </c>
      <c r="O764" s="1" t="n">
        <f aca="false">K764+L764</f>
        <v>4391</v>
      </c>
      <c r="P764" s="1" t="n">
        <f aca="false">K764+L764+M764+N764</f>
        <v>4391</v>
      </c>
      <c r="Q764" s="1" t="n">
        <f aca="false">IFERROR(VLOOKUP(A764,'[2]Pivot HorizontalMRP'!$A$4:$F$2689,6,0),0)</f>
        <v>514</v>
      </c>
      <c r="R764" s="1" t="n">
        <f aca="false">IFERROR(VLOOKUP(A764,'[2]Pivot HorizontalMRP'!$A$4:$G$2689,7,0),0)</f>
        <v>103</v>
      </c>
      <c r="S764" s="1" t="n">
        <f aca="false">IFERROR(VLOOKUP(A764,'[2]Pivot HorizontalMRP'!$A$4:$H$2689,8,0),0)</f>
        <v>114</v>
      </c>
      <c r="T764" s="1" t="n">
        <f aca="false">IFERROR(VLOOKUP(A764,'[2]Pivot HorizontalMRP'!$A$4:$I$2689,9,0),0)</f>
        <v>157</v>
      </c>
      <c r="U764" s="1" t="n">
        <f aca="false">IF(I764="delivery",O764-SUM(Q764+R764),IF(I764="PO",P764-SUM(Q764:R764)))</f>
        <v>3774</v>
      </c>
      <c r="V764" s="81" t="n">
        <v>0.8175</v>
      </c>
      <c r="W764" s="81"/>
      <c r="X764" s="81" t="n">
        <f aca="false">W764-V764</f>
        <v>-0.8175</v>
      </c>
      <c r="Y764" s="81"/>
      <c r="Z764" s="81"/>
      <c r="AA764" s="81"/>
      <c r="AB764" s="81"/>
      <c r="AC764" s="81"/>
      <c r="AD764" s="81"/>
      <c r="AE764" s="81"/>
      <c r="AF764" s="81"/>
      <c r="AG764" s="81"/>
      <c r="AH764" s="81"/>
      <c r="AI764" s="81"/>
      <c r="AJ764" s="81"/>
      <c r="AK764" s="81"/>
      <c r="AL764" s="81"/>
      <c r="AM764" s="81"/>
      <c r="AN764" s="81"/>
      <c r="AO764" s="81" t="str">
        <f aca="false">D764</f>
        <v>Arista</v>
      </c>
      <c r="AP764" s="1" t="s">
        <v>189</v>
      </c>
      <c r="AQ764" s="1"/>
      <c r="AR764" s="1"/>
      <c r="AS764" s="1"/>
      <c r="AT764" s="1"/>
      <c r="AU764" s="1"/>
      <c r="AV764" s="1"/>
      <c r="AW764" s="1"/>
      <c r="AX764" s="1"/>
      <c r="AY764" s="1"/>
      <c r="AZ764" s="1"/>
      <c r="BA764" s="1"/>
      <c r="BB764" s="1"/>
      <c r="BC764" s="1"/>
      <c r="BD764" s="1"/>
      <c r="BE764" s="1"/>
      <c r="BF764" s="1" t="s">
        <v>14668</v>
      </c>
      <c r="BG764" s="1" t="s">
        <v>183</v>
      </c>
      <c r="BH764" s="1"/>
      <c r="BI764" s="1"/>
    </row>
    <row r="765" customFormat="false" ht="12.75" hidden="false" customHeight="false" outlineLevel="0" collapsed="false">
      <c r="A765" s="1" t="s">
        <v>3112</v>
      </c>
      <c r="B765" s="1" t="s">
        <v>3113</v>
      </c>
      <c r="C765" s="1" t="s">
        <v>177</v>
      </c>
      <c r="D765" s="1" t="s">
        <v>82</v>
      </c>
      <c r="E765" s="1" t="s">
        <v>3114</v>
      </c>
      <c r="F765" s="1" t="s">
        <v>15282</v>
      </c>
      <c r="G765" s="1" t="n">
        <v>61</v>
      </c>
      <c r="H765" s="1" t="n">
        <v>500</v>
      </c>
      <c r="I765" s="101" t="s">
        <v>188</v>
      </c>
      <c r="J765" s="1"/>
      <c r="K765" s="1" t="n">
        <f aca="false">IFERROR(VLOOKUP(A765,'[2]Pivot HorizontalMRP'!$A$4:$B$2689,2,0),0)</f>
        <v>73</v>
      </c>
      <c r="L765" s="1" t="n">
        <f aca="false">IFERROR(VLOOKUP(A765,'[2]Pivot HorizontalMRP'!$A$4:$C$2689,3,0),0)</f>
        <v>148</v>
      </c>
      <c r="M765" s="1" t="n">
        <f aca="false">IFERROR(VLOOKUP(A765,'[2]Pivot HorizontalMRP'!$A$4:$D$2689,0.4,0),0)</f>
        <v>0</v>
      </c>
      <c r="N765" s="1" t="n">
        <f aca="false">IFERROR(VLOOKUP(A765,'[2]Pivot HorizontalMRP'!$A$4:$E$2689,5,0),0)</f>
        <v>0</v>
      </c>
      <c r="O765" s="1" t="n">
        <f aca="false">K765+L765</f>
        <v>221</v>
      </c>
      <c r="P765" s="1" t="n">
        <f aca="false">K765+L765+M765+N765</f>
        <v>221</v>
      </c>
      <c r="Q765" s="1" t="n">
        <f aca="false">IFERROR(VLOOKUP(A765,'[2]Pivot HorizontalMRP'!$A$4:$F$2689,6,0),0)</f>
        <v>116</v>
      </c>
      <c r="R765" s="1" t="n">
        <f aca="false">IFERROR(VLOOKUP(A765,'[2]Pivot HorizontalMRP'!$A$4:$G$2689,7,0),0)</f>
        <v>9</v>
      </c>
      <c r="S765" s="1" t="n">
        <f aca="false">IFERROR(VLOOKUP(A765,'[2]Pivot HorizontalMRP'!$A$4:$H$2689,8,0),0)</f>
        <v>6</v>
      </c>
      <c r="T765" s="1" t="n">
        <f aca="false">IFERROR(VLOOKUP(A765,'[2]Pivot HorizontalMRP'!$A$4:$I$2689,9,0),0)</f>
        <v>9</v>
      </c>
      <c r="U765" s="1" t="n">
        <f aca="false">IF(I765="delivery",O765-SUM(Q765+R765),IF(I765="PO",P765-SUM(Q765:R765)))</f>
        <v>96</v>
      </c>
      <c r="V765" s="81" t="n">
        <v>5.8148</v>
      </c>
      <c r="W765" s="81"/>
      <c r="X765" s="81" t="n">
        <f aca="false">W765-V765</f>
        <v>-5.8148</v>
      </c>
      <c r="Y765" s="81"/>
      <c r="Z765" s="81"/>
      <c r="AA765" s="81"/>
      <c r="AB765" s="81"/>
      <c r="AC765" s="81"/>
      <c r="AD765" s="81"/>
      <c r="AE765" s="81"/>
      <c r="AF765" s="81"/>
      <c r="AG765" s="81"/>
      <c r="AH765" s="81"/>
      <c r="AI765" s="81"/>
      <c r="AJ765" s="81"/>
      <c r="AK765" s="81"/>
      <c r="AL765" s="81"/>
      <c r="AM765" s="81"/>
      <c r="AN765" s="81"/>
      <c r="AO765" s="81" t="str">
        <f aca="false">D765</f>
        <v>Arista</v>
      </c>
      <c r="AP765" s="1" t="s">
        <v>189</v>
      </c>
      <c r="AQ765" s="1"/>
      <c r="AR765" s="1"/>
      <c r="AS765" s="1"/>
      <c r="AT765" s="1"/>
      <c r="AU765" s="1"/>
      <c r="AV765" s="1"/>
      <c r="AW765" s="1"/>
      <c r="AX765" s="1"/>
      <c r="AY765" s="1"/>
      <c r="AZ765" s="1"/>
      <c r="BA765" s="1"/>
      <c r="BB765" s="1"/>
      <c r="BC765" s="1"/>
      <c r="BD765" s="1"/>
      <c r="BE765" s="1"/>
      <c r="BF765" s="1" t="s">
        <v>14668</v>
      </c>
      <c r="BG765" s="1" t="s">
        <v>183</v>
      </c>
      <c r="BH765" s="1"/>
      <c r="BI765" s="1"/>
    </row>
    <row r="766" customFormat="false" ht="12.75" hidden="false" customHeight="false" outlineLevel="0" collapsed="false">
      <c r="A766" s="1" t="s">
        <v>1378</v>
      </c>
      <c r="B766" s="1" t="s">
        <v>1379</v>
      </c>
      <c r="C766" s="1" t="s">
        <v>177</v>
      </c>
      <c r="D766" s="1" t="s">
        <v>82</v>
      </c>
      <c r="E766" s="1" t="s">
        <v>1380</v>
      </c>
      <c r="F766" s="1" t="s">
        <v>1381</v>
      </c>
      <c r="G766" s="1" t="n">
        <v>71</v>
      </c>
      <c r="H766" s="1" t="n">
        <v>1000</v>
      </c>
      <c r="I766" s="101" t="s">
        <v>188</v>
      </c>
      <c r="J766" s="1"/>
      <c r="K766" s="1" t="n">
        <f aca="false">IFERROR(VLOOKUP(A766,'[2]Pivot HorizontalMRP'!$A$4:$B$2689,2,0),0)</f>
        <v>0</v>
      </c>
      <c r="L766" s="1" t="n">
        <f aca="false">IFERROR(VLOOKUP(A766,'[2]Pivot HorizontalMRP'!$A$4:$C$2689,3,0),0)</f>
        <v>1116</v>
      </c>
      <c r="M766" s="1" t="n">
        <f aca="false">IFERROR(VLOOKUP(A766,'[2]Pivot HorizontalMRP'!$A$4:$D$2689,0.4,0),0)</f>
        <v>0</v>
      </c>
      <c r="N766" s="1" t="n">
        <f aca="false">IFERROR(VLOOKUP(A766,'[2]Pivot HorizontalMRP'!$A$4:$E$2689,5,0),0)</f>
        <v>1000</v>
      </c>
      <c r="O766" s="1" t="n">
        <f aca="false">K766+L766</f>
        <v>1116</v>
      </c>
      <c r="P766" s="1" t="n">
        <f aca="false">K766+L766+M766+N766</f>
        <v>2116</v>
      </c>
      <c r="Q766" s="1" t="n">
        <f aca="false">IFERROR(VLOOKUP(A766,'[2]Pivot HorizontalMRP'!$A$4:$F$2689,6,0),0)</f>
        <v>1187</v>
      </c>
      <c r="R766" s="1" t="n">
        <f aca="false">IFERROR(VLOOKUP(A766,'[2]Pivot HorizontalMRP'!$A$4:$G$2689,7,0),0)</f>
        <v>682</v>
      </c>
      <c r="S766" s="1" t="n">
        <f aca="false">IFERROR(VLOOKUP(A766,'[2]Pivot HorizontalMRP'!$A$4:$H$2689,8,0),0)</f>
        <v>494</v>
      </c>
      <c r="T766" s="1" t="n">
        <f aca="false">IFERROR(VLOOKUP(A766,'[2]Pivot HorizontalMRP'!$A$4:$I$2689,9,0),0)</f>
        <v>736</v>
      </c>
      <c r="U766" s="1" t="n">
        <f aca="false">IF(I766="delivery",O766-SUM(Q766+R766),IF(I766="PO",P766-SUM(Q766:R766)))</f>
        <v>247</v>
      </c>
      <c r="V766" s="81" t="n">
        <v>2.5</v>
      </c>
      <c r="W766" s="81"/>
      <c r="X766" s="81" t="n">
        <f aca="false">W766-V766</f>
        <v>-2.5</v>
      </c>
      <c r="Y766" s="81"/>
      <c r="Z766" s="81"/>
      <c r="AA766" s="81"/>
      <c r="AB766" s="81"/>
      <c r="AC766" s="81"/>
      <c r="AD766" s="81"/>
      <c r="AE766" s="81"/>
      <c r="AF766" s="81"/>
      <c r="AG766" s="81"/>
      <c r="AH766" s="81"/>
      <c r="AI766" s="81"/>
      <c r="AJ766" s="81"/>
      <c r="AK766" s="81"/>
      <c r="AL766" s="81"/>
      <c r="AM766" s="81"/>
      <c r="AN766" s="81"/>
      <c r="AO766" s="81" t="str">
        <f aca="false">D766</f>
        <v>Arista</v>
      </c>
      <c r="AP766" s="1" t="s">
        <v>1382</v>
      </c>
      <c r="AQ766" s="1"/>
      <c r="AR766" s="1"/>
      <c r="AS766" s="1"/>
      <c r="AT766" s="1"/>
      <c r="AU766" s="1"/>
      <c r="AV766" s="1"/>
      <c r="AW766" s="1"/>
      <c r="AX766" s="1"/>
      <c r="AY766" s="1"/>
      <c r="AZ766" s="1"/>
      <c r="BA766" s="1"/>
      <c r="BB766" s="1"/>
      <c r="BC766" s="1"/>
      <c r="BD766" s="1"/>
      <c r="BE766" s="1"/>
      <c r="BF766" s="1" t="s">
        <v>14668</v>
      </c>
      <c r="BG766" s="1" t="s">
        <v>183</v>
      </c>
      <c r="BH766" s="1"/>
      <c r="BI766" s="1"/>
    </row>
    <row r="767" customFormat="false" ht="12.75" hidden="false" customHeight="false" outlineLevel="0" collapsed="false">
      <c r="A767" s="1" t="s">
        <v>1399</v>
      </c>
      <c r="B767" s="1" t="s">
        <v>1400</v>
      </c>
      <c r="C767" s="1" t="s">
        <v>177</v>
      </c>
      <c r="D767" s="1" t="s">
        <v>82</v>
      </c>
      <c r="E767" s="1" t="s">
        <v>15283</v>
      </c>
      <c r="F767" s="1" t="s">
        <v>1402</v>
      </c>
      <c r="G767" s="1" t="n">
        <v>41</v>
      </c>
      <c r="H767" s="1" t="n">
        <v>1000</v>
      </c>
      <c r="I767" s="101" t="s">
        <v>188</v>
      </c>
      <c r="J767" s="1"/>
      <c r="K767" s="1" t="n">
        <f aca="false">IFERROR(VLOOKUP(A767,'[2]Pivot HorizontalMRP'!$A$4:$B$2689,2,0),0)</f>
        <v>577</v>
      </c>
      <c r="L767" s="1" t="n">
        <f aca="false">IFERROR(VLOOKUP(A767,'[2]Pivot HorizontalMRP'!$A$4:$C$2689,3,0),0)</f>
        <v>161</v>
      </c>
      <c r="M767" s="1" t="n">
        <f aca="false">IFERROR(VLOOKUP(A767,'[2]Pivot HorizontalMRP'!$A$4:$D$2689,0.4,0),0)</f>
        <v>0</v>
      </c>
      <c r="N767" s="1" t="n">
        <f aca="false">IFERROR(VLOOKUP(A767,'[2]Pivot HorizontalMRP'!$A$4:$E$2689,5,0),0)</f>
        <v>0</v>
      </c>
      <c r="O767" s="1" t="n">
        <f aca="false">K767+L767</f>
        <v>738</v>
      </c>
      <c r="P767" s="1" t="n">
        <f aca="false">K767+L767+M767+N767</f>
        <v>738</v>
      </c>
      <c r="Q767" s="1" t="n">
        <f aca="false">IFERROR(VLOOKUP(A767,'[2]Pivot HorizontalMRP'!$A$4:$F$2689,6,0),0)</f>
        <v>352</v>
      </c>
      <c r="R767" s="1" t="n">
        <f aca="false">IFERROR(VLOOKUP(A767,'[2]Pivot HorizontalMRP'!$A$4:$G$2689,7,0),0)</f>
        <v>249</v>
      </c>
      <c r="S767" s="1" t="n">
        <f aca="false">IFERROR(VLOOKUP(A767,'[2]Pivot HorizontalMRP'!$A$4:$H$2689,8,0),0)</f>
        <v>138</v>
      </c>
      <c r="T767" s="1" t="n">
        <f aca="false">IFERROR(VLOOKUP(A767,'[2]Pivot HorizontalMRP'!$A$4:$I$2689,9,0),0)</f>
        <v>138</v>
      </c>
      <c r="U767" s="1" t="n">
        <f aca="false">IF(I767="delivery",O767-SUM(Q767+R767),IF(I767="PO",P767-SUM(Q767:R767)))</f>
        <v>137</v>
      </c>
      <c r="V767" s="81" t="n">
        <v>7.7</v>
      </c>
      <c r="W767" s="81"/>
      <c r="X767" s="81" t="n">
        <f aca="false">W767-V767</f>
        <v>-7.7</v>
      </c>
      <c r="Y767" s="81"/>
      <c r="Z767" s="81"/>
      <c r="AA767" s="81"/>
      <c r="AB767" s="81"/>
      <c r="AC767" s="81"/>
      <c r="AD767" s="81"/>
      <c r="AE767" s="81"/>
      <c r="AF767" s="81"/>
      <c r="AG767" s="81"/>
      <c r="AH767" s="81"/>
      <c r="AI767" s="81"/>
      <c r="AJ767" s="81"/>
      <c r="AK767" s="81"/>
      <c r="AL767" s="81"/>
      <c r="AM767" s="81"/>
      <c r="AN767" s="81"/>
      <c r="AO767" s="81" t="str">
        <f aca="false">D767</f>
        <v>Arista</v>
      </c>
      <c r="AP767" s="1" t="s">
        <v>1382</v>
      </c>
      <c r="AQ767" s="1"/>
      <c r="AR767" s="1"/>
      <c r="AS767" s="1"/>
      <c r="AT767" s="1"/>
      <c r="AU767" s="1"/>
      <c r="AV767" s="1"/>
      <c r="AW767" s="1"/>
      <c r="AX767" s="1"/>
      <c r="AY767" s="1"/>
      <c r="AZ767" s="1"/>
      <c r="BA767" s="1"/>
      <c r="BB767" s="1"/>
      <c r="BC767" s="1"/>
      <c r="BD767" s="1"/>
      <c r="BE767" s="1"/>
      <c r="BF767" s="1" t="s">
        <v>14668</v>
      </c>
      <c r="BG767" s="1" t="s">
        <v>183</v>
      </c>
      <c r="BH767" s="1"/>
      <c r="BI767" s="1"/>
    </row>
    <row r="768" customFormat="false" ht="12.75" hidden="false" customHeight="false" outlineLevel="0" collapsed="false">
      <c r="A768" s="1" t="s">
        <v>1411</v>
      </c>
      <c r="B768" s="1" t="s">
        <v>1412</v>
      </c>
      <c r="C768" s="1" t="s">
        <v>177</v>
      </c>
      <c r="D768" s="1" t="s">
        <v>82</v>
      </c>
      <c r="E768" s="1" t="s">
        <v>15284</v>
      </c>
      <c r="F768" s="1" t="s">
        <v>1414</v>
      </c>
      <c r="G768" s="1" t="n">
        <v>41</v>
      </c>
      <c r="H768" s="1" t="n">
        <v>1000</v>
      </c>
      <c r="I768" s="101" t="s">
        <v>188</v>
      </c>
      <c r="J768" s="1"/>
      <c r="K768" s="1" t="n">
        <f aca="false">IFERROR(VLOOKUP(A768,'[2]Pivot HorizontalMRP'!$A$4:$B$2689,2,0),0)</f>
        <v>0</v>
      </c>
      <c r="L768" s="1" t="n">
        <f aca="false">IFERROR(VLOOKUP(A768,'[2]Pivot HorizontalMRP'!$A$4:$C$2689,3,0),0)</f>
        <v>371</v>
      </c>
      <c r="M768" s="1" t="n">
        <f aca="false">IFERROR(VLOOKUP(A768,'[2]Pivot HorizontalMRP'!$A$4:$D$2689,0.4,0),0)</f>
        <v>0</v>
      </c>
      <c r="N768" s="1" t="n">
        <f aca="false">IFERROR(VLOOKUP(A768,'[2]Pivot HorizontalMRP'!$A$4:$E$2689,5,0),0)</f>
        <v>0</v>
      </c>
      <c r="O768" s="1" t="n">
        <f aca="false">K768+L768</f>
        <v>371</v>
      </c>
      <c r="P768" s="1" t="n">
        <f aca="false">K768+L768+M768+N768</f>
        <v>371</v>
      </c>
      <c r="Q768" s="1" t="n">
        <f aca="false">IFERROR(VLOOKUP(A768,'[2]Pivot HorizontalMRP'!$A$4:$F$2689,6,0),0)</f>
        <v>399</v>
      </c>
      <c r="R768" s="1" t="n">
        <f aca="false">IFERROR(VLOOKUP(A768,'[2]Pivot HorizontalMRP'!$A$4:$G$2689,7,0),0)</f>
        <v>329</v>
      </c>
      <c r="S768" s="1" t="n">
        <f aca="false">IFERROR(VLOOKUP(A768,'[2]Pivot HorizontalMRP'!$A$4:$H$2689,8,0),0)</f>
        <v>608</v>
      </c>
      <c r="T768" s="1" t="n">
        <f aca="false">IFERROR(VLOOKUP(A768,'[2]Pivot HorizontalMRP'!$A$4:$I$2689,9,0),0)</f>
        <v>330</v>
      </c>
      <c r="U768" s="1" t="n">
        <f aca="false">IF(I768="delivery",O768-SUM(Q768+R768),IF(I768="PO",P768-SUM(Q768:R768)))</f>
        <v>-357</v>
      </c>
      <c r="V768" s="81" t="n">
        <v>2.1</v>
      </c>
      <c r="W768" s="81"/>
      <c r="X768" s="81" t="n">
        <f aca="false">W768-V768</f>
        <v>-2.1</v>
      </c>
      <c r="Y768" s="81"/>
      <c r="Z768" s="81"/>
      <c r="AA768" s="81"/>
      <c r="AB768" s="81"/>
      <c r="AC768" s="81"/>
      <c r="AD768" s="81"/>
      <c r="AE768" s="81"/>
      <c r="AF768" s="81"/>
      <c r="AG768" s="81"/>
      <c r="AH768" s="81"/>
      <c r="AI768" s="81"/>
      <c r="AJ768" s="81"/>
      <c r="AK768" s="81"/>
      <c r="AL768" s="81"/>
      <c r="AM768" s="81"/>
      <c r="AN768" s="81"/>
      <c r="AO768" s="81" t="str">
        <f aca="false">D768</f>
        <v>Arista</v>
      </c>
      <c r="AP768" s="1" t="s">
        <v>1382</v>
      </c>
      <c r="AQ768" s="1"/>
      <c r="AR768" s="1"/>
      <c r="AS768" s="1"/>
      <c r="AT768" s="1"/>
      <c r="AU768" s="1"/>
      <c r="AV768" s="1"/>
      <c r="AW768" s="1"/>
      <c r="AX768" s="1"/>
      <c r="AY768" s="1"/>
      <c r="AZ768" s="1"/>
      <c r="BA768" s="1"/>
      <c r="BB768" s="1"/>
      <c r="BC768" s="1"/>
      <c r="BD768" s="1"/>
      <c r="BE768" s="1"/>
      <c r="BF768" s="1" t="s">
        <v>14668</v>
      </c>
      <c r="BG768" s="1" t="s">
        <v>183</v>
      </c>
      <c r="BH768" s="1"/>
      <c r="BI768" s="1"/>
    </row>
    <row r="769" customFormat="false" ht="12.75" hidden="false" customHeight="false" outlineLevel="0" collapsed="false">
      <c r="A769" s="1" t="s">
        <v>5702</v>
      </c>
      <c r="B769" s="1" t="s">
        <v>5703</v>
      </c>
      <c r="C769" s="1" t="s">
        <v>177</v>
      </c>
      <c r="D769" s="1" t="s">
        <v>82</v>
      </c>
      <c r="E769" s="1" t="s">
        <v>5704</v>
      </c>
      <c r="F769" s="1" t="s">
        <v>5705</v>
      </c>
      <c r="G769" s="1" t="n">
        <v>41</v>
      </c>
      <c r="H769" s="1" t="n">
        <v>2016</v>
      </c>
      <c r="I769" s="101" t="s">
        <v>180</v>
      </c>
      <c r="J769" s="1"/>
      <c r="K769" s="1" t="n">
        <f aca="false">IFERROR(VLOOKUP(A769,'[2]Pivot HorizontalMRP'!$A$4:$B$2689,2,0),0)</f>
        <v>0</v>
      </c>
      <c r="L769" s="1" t="n">
        <f aca="false">IFERROR(VLOOKUP(A769,'[2]Pivot HorizontalMRP'!$A$4:$C$2689,3,0),0)</f>
        <v>0</v>
      </c>
      <c r="M769" s="1" t="n">
        <f aca="false">IFERROR(VLOOKUP(A769,'[2]Pivot HorizontalMRP'!$A$4:$D$2689,0.4,0),0)</f>
        <v>0</v>
      </c>
      <c r="N769" s="1" t="n">
        <f aca="false">IFERROR(VLOOKUP(A769,'[2]Pivot HorizontalMRP'!$A$4:$E$2689,5,0),0)</f>
        <v>0</v>
      </c>
      <c r="O769" s="1" t="n">
        <f aca="false">K769+L769</f>
        <v>0</v>
      </c>
      <c r="P769" s="1" t="n">
        <f aca="false">K769+L769+M769+N769</f>
        <v>0</v>
      </c>
      <c r="Q769" s="1" t="n">
        <f aca="false">IFERROR(VLOOKUP(A769,'[2]Pivot HorizontalMRP'!$A$4:$F$2689,6,0),0)</f>
        <v>0</v>
      </c>
      <c r="R769" s="1" t="n">
        <f aca="false">IFERROR(VLOOKUP(A769,'[2]Pivot HorizontalMRP'!$A$4:$G$2689,7,0),0)</f>
        <v>0</v>
      </c>
      <c r="S769" s="1" t="n">
        <f aca="false">IFERROR(VLOOKUP(A769,'[2]Pivot HorizontalMRP'!$A$4:$H$2689,8,0),0)</f>
        <v>0</v>
      </c>
      <c r="T769" s="1" t="n">
        <f aca="false">IFERROR(VLOOKUP(A769,'[2]Pivot HorizontalMRP'!$A$4:$I$2689,9,0),0)</f>
        <v>0</v>
      </c>
      <c r="U769" s="1" t="n">
        <f aca="false">IF(I769="delivery",O769-SUM(Q769+R769),IF(I769="PO",P769-SUM(Q769:R769)))</f>
        <v>0</v>
      </c>
      <c r="V769" s="81" t="n">
        <v>1.25</v>
      </c>
      <c r="W769" s="81"/>
      <c r="X769" s="81" t="n">
        <f aca="false">W769-V769</f>
        <v>-1.25</v>
      </c>
      <c r="Y769" s="81"/>
      <c r="Z769" s="81"/>
      <c r="AA769" s="81"/>
      <c r="AB769" s="81"/>
      <c r="AC769" s="81"/>
      <c r="AD769" s="81"/>
      <c r="AE769" s="81"/>
      <c r="AF769" s="81"/>
      <c r="AG769" s="81"/>
      <c r="AH769" s="81"/>
      <c r="AI769" s="81"/>
      <c r="AJ769" s="81"/>
      <c r="AK769" s="81"/>
      <c r="AL769" s="81"/>
      <c r="AM769" s="81"/>
      <c r="AN769" s="81"/>
      <c r="AO769" s="81" t="str">
        <f aca="false">D769</f>
        <v>Arista</v>
      </c>
      <c r="AP769" s="1" t="s">
        <v>1382</v>
      </c>
      <c r="AQ769" s="1"/>
      <c r="AR769" s="1"/>
      <c r="AS769" s="1"/>
      <c r="AT769" s="1"/>
      <c r="AU769" s="1"/>
      <c r="AV769" s="1"/>
      <c r="AW769" s="1"/>
      <c r="AX769" s="1"/>
      <c r="AY769" s="1"/>
      <c r="AZ769" s="1"/>
      <c r="BA769" s="1"/>
      <c r="BB769" s="1"/>
      <c r="BC769" s="1"/>
      <c r="BD769" s="1"/>
      <c r="BE769" s="1"/>
      <c r="BF769" s="1" t="s">
        <v>14668</v>
      </c>
      <c r="BG769" s="1" t="s">
        <v>183</v>
      </c>
      <c r="BH769" s="1"/>
      <c r="BI769" s="1"/>
    </row>
    <row r="770" customFormat="false" ht="12.75" hidden="false" customHeight="false" outlineLevel="0" collapsed="false">
      <c r="A770" s="1" t="s">
        <v>5706</v>
      </c>
      <c r="B770" s="1" t="s">
        <v>5707</v>
      </c>
      <c r="C770" s="1" t="s">
        <v>177</v>
      </c>
      <c r="D770" s="1" t="s">
        <v>82</v>
      </c>
      <c r="E770" s="1" t="s">
        <v>15285</v>
      </c>
      <c r="F770" s="1" t="s">
        <v>5709</v>
      </c>
      <c r="G770" s="1" t="n">
        <v>41</v>
      </c>
      <c r="H770" s="1" t="n">
        <v>56</v>
      </c>
      <c r="I770" s="101" t="s">
        <v>180</v>
      </c>
      <c r="J770" s="1"/>
      <c r="K770" s="1" t="n">
        <f aca="false">IFERROR(VLOOKUP(A770,'[2]Pivot HorizontalMRP'!$A$4:$B$2689,2,0),0)</f>
        <v>0</v>
      </c>
      <c r="L770" s="1" t="n">
        <f aca="false">IFERROR(VLOOKUP(A770,'[2]Pivot HorizontalMRP'!$A$4:$C$2689,3,0),0)</f>
        <v>146</v>
      </c>
      <c r="M770" s="1" t="n">
        <f aca="false">IFERROR(VLOOKUP(A770,'[2]Pivot HorizontalMRP'!$A$4:$D$2689,0.4,0),0)</f>
        <v>0</v>
      </c>
      <c r="N770" s="1" t="n">
        <f aca="false">IFERROR(VLOOKUP(A770,'[2]Pivot HorizontalMRP'!$A$4:$E$2689,5,0),0)</f>
        <v>0</v>
      </c>
      <c r="O770" s="1" t="n">
        <f aca="false">K770+L770</f>
        <v>146</v>
      </c>
      <c r="P770" s="1" t="n">
        <f aca="false">K770+L770+M770+N770</f>
        <v>146</v>
      </c>
      <c r="Q770" s="1" t="n">
        <f aca="false">IFERROR(VLOOKUP(A770,'[2]Pivot HorizontalMRP'!$A$4:$F$2689,6,0),0)</f>
        <v>192</v>
      </c>
      <c r="R770" s="1" t="n">
        <f aca="false">IFERROR(VLOOKUP(A770,'[2]Pivot HorizontalMRP'!$A$4:$G$2689,7,0),0)</f>
        <v>244</v>
      </c>
      <c r="S770" s="1" t="n">
        <f aca="false">IFERROR(VLOOKUP(A770,'[2]Pivot HorizontalMRP'!$A$4:$H$2689,8,0),0)</f>
        <v>252</v>
      </c>
      <c r="T770" s="1" t="n">
        <f aca="false">IFERROR(VLOOKUP(A770,'[2]Pivot HorizontalMRP'!$A$4:$I$2689,9,0),0)</f>
        <v>68</v>
      </c>
      <c r="U770" s="1" t="n">
        <f aca="false">IF(I770="delivery",O770-SUM(Q770+R770),IF(I770="PO",P770-SUM(Q770:R770)))</f>
        <v>-290</v>
      </c>
      <c r="V770" s="81" t="n">
        <v>84</v>
      </c>
      <c r="W770" s="81"/>
      <c r="X770" s="81" t="n">
        <f aca="false">W770-V770</f>
        <v>-84</v>
      </c>
      <c r="Y770" s="81"/>
      <c r="Z770" s="81"/>
      <c r="AA770" s="81" t="n">
        <v>84</v>
      </c>
      <c r="AB770" s="81"/>
      <c r="AC770" s="81"/>
      <c r="AD770" s="81"/>
      <c r="AE770" s="81"/>
      <c r="AF770" s="81"/>
      <c r="AG770" s="81"/>
      <c r="AH770" s="81"/>
      <c r="AI770" s="81"/>
      <c r="AJ770" s="81"/>
      <c r="AK770" s="81"/>
      <c r="AL770" s="81"/>
      <c r="AM770" s="81"/>
      <c r="AN770" s="81"/>
      <c r="AO770" s="81" t="str">
        <f aca="false">D770</f>
        <v>Arista</v>
      </c>
      <c r="AP770" s="1" t="s">
        <v>1382</v>
      </c>
      <c r="AQ770" s="1"/>
      <c r="AR770" s="1"/>
      <c r="AS770" s="1"/>
      <c r="AT770" s="1"/>
      <c r="AU770" s="1"/>
      <c r="AV770" s="1"/>
      <c r="AW770" s="1"/>
      <c r="AX770" s="1"/>
      <c r="AY770" s="1"/>
      <c r="AZ770" s="1"/>
      <c r="BA770" s="1"/>
      <c r="BB770" s="1"/>
      <c r="BC770" s="1"/>
      <c r="BD770" s="1"/>
      <c r="BE770" s="1"/>
      <c r="BF770" s="1" t="s">
        <v>14668</v>
      </c>
      <c r="BG770" s="1" t="s">
        <v>183</v>
      </c>
      <c r="BH770" s="1"/>
      <c r="BI770" s="1"/>
    </row>
    <row r="771" customFormat="false" ht="12.75" hidden="false" customHeight="false" outlineLevel="0" collapsed="false">
      <c r="A771" s="1" t="s">
        <v>5710</v>
      </c>
      <c r="B771" s="1" t="s">
        <v>5711</v>
      </c>
      <c r="C771" s="1" t="s">
        <v>177</v>
      </c>
      <c r="D771" s="1" t="s">
        <v>82</v>
      </c>
      <c r="E771" s="1" t="s">
        <v>15286</v>
      </c>
      <c r="F771" s="1" t="s">
        <v>5713</v>
      </c>
      <c r="G771" s="1" t="n">
        <v>36</v>
      </c>
      <c r="H771" s="1" t="n">
        <v>55</v>
      </c>
      <c r="I771" s="101" t="s">
        <v>180</v>
      </c>
      <c r="J771" s="1"/>
      <c r="K771" s="1" t="n">
        <f aca="false">IFERROR(VLOOKUP(A771,'[2]Pivot HorizontalMRP'!$A$4:$B$2689,2,0),0)</f>
        <v>0</v>
      </c>
      <c r="L771" s="1" t="n">
        <f aca="false">IFERROR(VLOOKUP(A771,'[2]Pivot HorizontalMRP'!$A$4:$C$2689,3,0),0)</f>
        <v>67</v>
      </c>
      <c r="M771" s="1" t="n">
        <f aca="false">IFERROR(VLOOKUP(A771,'[2]Pivot HorizontalMRP'!$A$4:$D$2689,0.4,0),0)</f>
        <v>0</v>
      </c>
      <c r="N771" s="1" t="n">
        <f aca="false">IFERROR(VLOOKUP(A771,'[2]Pivot HorizontalMRP'!$A$4:$E$2689,5,0),0)</f>
        <v>0</v>
      </c>
      <c r="O771" s="1" t="n">
        <f aca="false">K771+L771</f>
        <v>67</v>
      </c>
      <c r="P771" s="1" t="n">
        <f aca="false">K771+L771+M771+N771</f>
        <v>67</v>
      </c>
      <c r="Q771" s="1" t="n">
        <f aca="false">IFERROR(VLOOKUP(A771,'[2]Pivot HorizontalMRP'!$A$4:$F$2689,6,0),0)</f>
        <v>35</v>
      </c>
      <c r="R771" s="1" t="n">
        <f aca="false">IFERROR(VLOOKUP(A771,'[2]Pivot HorizontalMRP'!$A$4:$G$2689,7,0),0)</f>
        <v>76</v>
      </c>
      <c r="S771" s="1" t="n">
        <f aca="false">IFERROR(VLOOKUP(A771,'[2]Pivot HorizontalMRP'!$A$4:$H$2689,8,0),0)</f>
        <v>60</v>
      </c>
      <c r="T771" s="1" t="n">
        <f aca="false">IFERROR(VLOOKUP(A771,'[2]Pivot HorizontalMRP'!$A$4:$I$2689,9,0),0)</f>
        <v>20</v>
      </c>
      <c r="U771" s="1" t="n">
        <f aca="false">IF(I771="delivery",O771-SUM(Q771+R771),IF(I771="PO",P771-SUM(Q771:R771)))</f>
        <v>-44</v>
      </c>
      <c r="V771" s="81" t="n">
        <v>105.54</v>
      </c>
      <c r="W771" s="81"/>
      <c r="X771" s="81" t="n">
        <f aca="false">W771-V771</f>
        <v>-105.54</v>
      </c>
      <c r="Y771" s="81"/>
      <c r="Z771" s="81"/>
      <c r="AA771" s="81" t="n">
        <v>105.54</v>
      </c>
      <c r="AB771" s="81"/>
      <c r="AC771" s="81"/>
      <c r="AD771" s="81"/>
      <c r="AE771" s="81"/>
      <c r="AF771" s="81"/>
      <c r="AG771" s="81"/>
      <c r="AH771" s="81"/>
      <c r="AI771" s="81"/>
      <c r="AJ771" s="81"/>
      <c r="AK771" s="81"/>
      <c r="AL771" s="81"/>
      <c r="AM771" s="81"/>
      <c r="AN771" s="81"/>
      <c r="AO771" s="81" t="str">
        <f aca="false">D771</f>
        <v>Arista</v>
      </c>
      <c r="AP771" s="1" t="s">
        <v>1382</v>
      </c>
      <c r="AQ771" s="1"/>
      <c r="AR771" s="1"/>
      <c r="AS771" s="1"/>
      <c r="AT771" s="1"/>
      <c r="AU771" s="1"/>
      <c r="AV771" s="1"/>
      <c r="AW771" s="1"/>
      <c r="AX771" s="1"/>
      <c r="AY771" s="1"/>
      <c r="AZ771" s="1"/>
      <c r="BA771" s="1"/>
      <c r="BB771" s="1"/>
      <c r="BC771" s="1"/>
      <c r="BD771" s="1"/>
      <c r="BE771" s="1"/>
      <c r="BF771" s="1" t="s">
        <v>14668</v>
      </c>
      <c r="BG771" s="1" t="s">
        <v>183</v>
      </c>
      <c r="BH771" s="1"/>
      <c r="BI771" s="1"/>
    </row>
    <row r="772" customFormat="false" ht="12.75" hidden="false" customHeight="false" outlineLevel="0" collapsed="false">
      <c r="A772" s="1" t="s">
        <v>5714</v>
      </c>
      <c r="B772" s="1" t="s">
        <v>5715</v>
      </c>
      <c r="C772" s="1" t="s">
        <v>177</v>
      </c>
      <c r="D772" s="1" t="s">
        <v>82</v>
      </c>
      <c r="E772" s="1" t="s">
        <v>15287</v>
      </c>
      <c r="F772" s="1" t="s">
        <v>15288</v>
      </c>
      <c r="G772" s="1" t="n">
        <v>36</v>
      </c>
      <c r="H772" s="1" t="n">
        <v>221</v>
      </c>
      <c r="I772" s="101" t="s">
        <v>180</v>
      </c>
      <c r="J772" s="1"/>
      <c r="K772" s="1" t="n">
        <f aca="false">IFERROR(VLOOKUP(A772,'[2]Pivot HorizontalMRP'!$A$4:$B$2689,2,0),0)</f>
        <v>0</v>
      </c>
      <c r="L772" s="1" t="n">
        <f aca="false">IFERROR(VLOOKUP(A772,'[2]Pivot HorizontalMRP'!$A$4:$C$2689,3,0),0)</f>
        <v>229</v>
      </c>
      <c r="M772" s="1" t="n">
        <f aca="false">IFERROR(VLOOKUP(A772,'[2]Pivot HorizontalMRP'!$A$4:$D$2689,0.4,0),0)</f>
        <v>0</v>
      </c>
      <c r="N772" s="1" t="n">
        <f aca="false">IFERROR(VLOOKUP(A772,'[2]Pivot HorizontalMRP'!$A$4:$E$2689,5,0),0)</f>
        <v>0</v>
      </c>
      <c r="O772" s="1" t="n">
        <f aca="false">K772+L772</f>
        <v>229</v>
      </c>
      <c r="P772" s="1" t="n">
        <f aca="false">K772+L772+M772+N772</f>
        <v>229</v>
      </c>
      <c r="Q772" s="1" t="n">
        <f aca="false">IFERROR(VLOOKUP(A772,'[2]Pivot HorizontalMRP'!$A$4:$F$2689,6,0),0)</f>
        <v>235</v>
      </c>
      <c r="R772" s="1" t="n">
        <f aca="false">IFERROR(VLOOKUP(A772,'[2]Pivot HorizontalMRP'!$A$4:$G$2689,7,0),0)</f>
        <v>332</v>
      </c>
      <c r="S772" s="1" t="n">
        <f aca="false">IFERROR(VLOOKUP(A772,'[2]Pivot HorizontalMRP'!$A$4:$H$2689,8,0),0)</f>
        <v>362</v>
      </c>
      <c r="T772" s="1" t="n">
        <f aca="false">IFERROR(VLOOKUP(A772,'[2]Pivot HorizontalMRP'!$A$4:$I$2689,9,0),0)</f>
        <v>121</v>
      </c>
      <c r="U772" s="1" t="n">
        <f aca="false">IF(I772="delivery",O772-SUM(Q772+R772),IF(I772="PO",P772-SUM(Q772:R772)))</f>
        <v>-338</v>
      </c>
      <c r="V772" s="81" t="n">
        <v>12.56</v>
      </c>
      <c r="W772" s="81"/>
      <c r="X772" s="81" t="n">
        <f aca="false">W772-V772</f>
        <v>-12.56</v>
      </c>
      <c r="Y772" s="81"/>
      <c r="Z772" s="81"/>
      <c r="AA772" s="81" t="n">
        <v>12.56</v>
      </c>
      <c r="AB772" s="81"/>
      <c r="AC772" s="81"/>
      <c r="AD772" s="81"/>
      <c r="AE772" s="81"/>
      <c r="AF772" s="81"/>
      <c r="AG772" s="81"/>
      <c r="AH772" s="81"/>
      <c r="AI772" s="81"/>
      <c r="AJ772" s="81"/>
      <c r="AK772" s="81"/>
      <c r="AL772" s="81"/>
      <c r="AM772" s="81"/>
      <c r="AN772" s="81"/>
      <c r="AO772" s="81" t="str">
        <f aca="false">D772</f>
        <v>Arista</v>
      </c>
      <c r="AP772" s="1" t="s">
        <v>1382</v>
      </c>
      <c r="AQ772" s="1"/>
      <c r="AR772" s="1"/>
      <c r="AS772" s="1"/>
      <c r="AT772" s="1"/>
      <c r="AU772" s="1"/>
      <c r="AV772" s="1"/>
      <c r="AW772" s="1"/>
      <c r="AX772" s="1"/>
      <c r="AY772" s="1"/>
      <c r="AZ772" s="1"/>
      <c r="BA772" s="1"/>
      <c r="BB772" s="1"/>
      <c r="BC772" s="1"/>
      <c r="BD772" s="1"/>
      <c r="BE772" s="1"/>
      <c r="BF772" s="1" t="s">
        <v>14668</v>
      </c>
      <c r="BG772" s="1" t="s">
        <v>183</v>
      </c>
      <c r="BH772" s="1"/>
      <c r="BI772" s="1"/>
    </row>
    <row r="773" customFormat="false" ht="12.75" hidden="false" customHeight="false" outlineLevel="0" collapsed="false">
      <c r="A773" s="1" t="s">
        <v>5718</v>
      </c>
      <c r="B773" s="1" t="s">
        <v>5719</v>
      </c>
      <c r="C773" s="1" t="s">
        <v>177</v>
      </c>
      <c r="D773" s="1" t="s">
        <v>82</v>
      </c>
      <c r="E773" s="1" t="s">
        <v>15289</v>
      </c>
      <c r="F773" s="1" t="s">
        <v>5721</v>
      </c>
      <c r="G773" s="1" t="n">
        <v>66</v>
      </c>
      <c r="H773" s="1" t="n">
        <v>1688</v>
      </c>
      <c r="I773" s="101" t="s">
        <v>180</v>
      </c>
      <c r="J773" s="1"/>
      <c r="K773" s="1" t="n">
        <f aca="false">IFERROR(VLOOKUP(A773,'[2]Pivot HorizontalMRP'!$A$4:$B$2689,2,0),0)</f>
        <v>2681</v>
      </c>
      <c r="L773" s="1" t="n">
        <f aca="false">IFERROR(VLOOKUP(A773,'[2]Pivot HorizontalMRP'!$A$4:$C$2689,3,0),0)</f>
        <v>2051</v>
      </c>
      <c r="M773" s="1" t="n">
        <f aca="false">IFERROR(VLOOKUP(A773,'[2]Pivot HorizontalMRP'!$A$4:$D$2689,0.4,0),0)</f>
        <v>0</v>
      </c>
      <c r="N773" s="1" t="n">
        <f aca="false">IFERROR(VLOOKUP(A773,'[2]Pivot HorizontalMRP'!$A$4:$E$2689,5,0),0)</f>
        <v>0</v>
      </c>
      <c r="O773" s="1" t="n">
        <f aca="false">K773+L773</f>
        <v>4732</v>
      </c>
      <c r="P773" s="1" t="n">
        <f aca="false">K773+L773+M773+N773</f>
        <v>4732</v>
      </c>
      <c r="Q773" s="1" t="n">
        <f aca="false">IFERROR(VLOOKUP(A773,'[2]Pivot HorizontalMRP'!$A$4:$F$2689,6,0),0)</f>
        <v>83</v>
      </c>
      <c r="R773" s="1" t="n">
        <f aca="false">IFERROR(VLOOKUP(A773,'[2]Pivot HorizontalMRP'!$A$4:$G$2689,7,0),0)</f>
        <v>28</v>
      </c>
      <c r="S773" s="1" t="n">
        <f aca="false">IFERROR(VLOOKUP(A773,'[2]Pivot HorizontalMRP'!$A$4:$H$2689,8,0),0)</f>
        <v>20</v>
      </c>
      <c r="T773" s="1" t="n">
        <f aca="false">IFERROR(VLOOKUP(A773,'[2]Pivot HorizontalMRP'!$A$4:$I$2689,9,0),0)</f>
        <v>30</v>
      </c>
      <c r="U773" s="1" t="n">
        <f aca="false">IF(I773="delivery",O773-SUM(Q773+R773),IF(I773="PO",P773-SUM(Q773:R773)))</f>
        <v>4621</v>
      </c>
      <c r="V773" s="81" t="n">
        <v>1.45</v>
      </c>
      <c r="W773" s="81"/>
      <c r="X773" s="81" t="n">
        <f aca="false">W773-V773</f>
        <v>-1.45</v>
      </c>
      <c r="Y773" s="81"/>
      <c r="Z773" s="81"/>
      <c r="AA773" s="81" t="n">
        <v>1.45</v>
      </c>
      <c r="AB773" s="81"/>
      <c r="AC773" s="81"/>
      <c r="AD773" s="81"/>
      <c r="AE773" s="81"/>
      <c r="AF773" s="81"/>
      <c r="AG773" s="81"/>
      <c r="AH773" s="81"/>
      <c r="AI773" s="81"/>
      <c r="AJ773" s="81"/>
      <c r="AK773" s="81"/>
      <c r="AL773" s="81"/>
      <c r="AM773" s="81"/>
      <c r="AN773" s="81"/>
      <c r="AO773" s="81" t="str">
        <f aca="false">D773</f>
        <v>Arista</v>
      </c>
      <c r="AP773" s="1" t="s">
        <v>1382</v>
      </c>
      <c r="AQ773" s="1"/>
      <c r="AR773" s="1"/>
      <c r="AS773" s="1"/>
      <c r="AT773" s="1"/>
      <c r="AU773" s="1"/>
      <c r="AV773" s="1"/>
      <c r="AW773" s="1"/>
      <c r="AX773" s="1"/>
      <c r="AY773" s="1"/>
      <c r="AZ773" s="1"/>
      <c r="BA773" s="1"/>
      <c r="BB773" s="1"/>
      <c r="BC773" s="1"/>
      <c r="BD773" s="1"/>
      <c r="BE773" s="1"/>
      <c r="BF773" s="1" t="s">
        <v>14668</v>
      </c>
      <c r="BG773" s="1" t="s">
        <v>183</v>
      </c>
      <c r="BH773" s="1"/>
      <c r="BI773" s="1"/>
    </row>
    <row r="774" customFormat="false" ht="12.75" hidden="false" customHeight="false" outlineLevel="0" collapsed="false">
      <c r="A774" s="1" t="s">
        <v>5722</v>
      </c>
      <c r="B774" s="1" t="s">
        <v>5723</v>
      </c>
      <c r="C774" s="1" t="s">
        <v>177</v>
      </c>
      <c r="D774" s="1" t="s">
        <v>82</v>
      </c>
      <c r="E774" s="1" t="s">
        <v>5724</v>
      </c>
      <c r="F774" s="1" t="s">
        <v>15290</v>
      </c>
      <c r="G774" s="1" t="n">
        <v>66</v>
      </c>
      <c r="H774" s="1" t="n">
        <v>1749</v>
      </c>
      <c r="I774" s="101" t="s">
        <v>180</v>
      </c>
      <c r="J774" s="1"/>
      <c r="K774" s="1" t="n">
        <f aca="false">IFERROR(VLOOKUP(A774,'[2]Pivot HorizontalMRP'!$A$4:$B$2689,2,0),0)</f>
        <v>1500</v>
      </c>
      <c r="L774" s="1" t="n">
        <f aca="false">IFERROR(VLOOKUP(A774,'[2]Pivot HorizontalMRP'!$A$4:$C$2689,3,0),0)</f>
        <v>114</v>
      </c>
      <c r="M774" s="1" t="n">
        <f aca="false">IFERROR(VLOOKUP(A774,'[2]Pivot HorizontalMRP'!$A$4:$D$2689,0.4,0),0)</f>
        <v>0</v>
      </c>
      <c r="N774" s="1" t="n">
        <f aca="false">IFERROR(VLOOKUP(A774,'[2]Pivot HorizontalMRP'!$A$4:$E$2689,5,0),0)</f>
        <v>0</v>
      </c>
      <c r="O774" s="1" t="n">
        <f aca="false">K774+L774</f>
        <v>1614</v>
      </c>
      <c r="P774" s="1" t="n">
        <f aca="false">K774+L774+M774+N774</f>
        <v>1614</v>
      </c>
      <c r="Q774" s="1" t="n">
        <f aca="false">IFERROR(VLOOKUP(A774,'[2]Pivot HorizontalMRP'!$A$4:$F$2689,6,0),0)</f>
        <v>16</v>
      </c>
      <c r="R774" s="1" t="n">
        <f aca="false">IFERROR(VLOOKUP(A774,'[2]Pivot HorizontalMRP'!$A$4:$G$2689,7,0),0)</f>
        <v>28</v>
      </c>
      <c r="S774" s="1" t="n">
        <f aca="false">IFERROR(VLOOKUP(A774,'[2]Pivot HorizontalMRP'!$A$4:$H$2689,8,0),0)</f>
        <v>30</v>
      </c>
      <c r="T774" s="1" t="n">
        <f aca="false">IFERROR(VLOOKUP(A774,'[2]Pivot HorizontalMRP'!$A$4:$I$2689,9,0),0)</f>
        <v>20</v>
      </c>
      <c r="U774" s="1" t="n">
        <f aca="false">IF(I774="delivery",O774-SUM(Q774+R774),IF(I774="PO",P774-SUM(Q774:R774)))</f>
        <v>1570</v>
      </c>
      <c r="V774" s="81" t="n">
        <v>1.39</v>
      </c>
      <c r="W774" s="81"/>
      <c r="X774" s="81" t="n">
        <f aca="false">W774-V774</f>
        <v>-1.39</v>
      </c>
      <c r="Y774" s="81"/>
      <c r="Z774" s="81"/>
      <c r="AA774" s="81"/>
      <c r="AB774" s="81"/>
      <c r="AC774" s="81"/>
      <c r="AD774" s="81"/>
      <c r="AE774" s="81"/>
      <c r="AF774" s="81"/>
      <c r="AG774" s="81"/>
      <c r="AH774" s="81"/>
      <c r="AI774" s="81"/>
      <c r="AJ774" s="81"/>
      <c r="AK774" s="81"/>
      <c r="AL774" s="81"/>
      <c r="AM774" s="81"/>
      <c r="AN774" s="81"/>
      <c r="AO774" s="81" t="str">
        <f aca="false">D774</f>
        <v>Arista</v>
      </c>
      <c r="AP774" s="1" t="s">
        <v>1382</v>
      </c>
      <c r="AQ774" s="1"/>
      <c r="AR774" s="1"/>
      <c r="AS774" s="1"/>
      <c r="AT774" s="1"/>
      <c r="AU774" s="1"/>
      <c r="AV774" s="1"/>
      <c r="AW774" s="1"/>
      <c r="AX774" s="1"/>
      <c r="AY774" s="1"/>
      <c r="AZ774" s="1"/>
      <c r="BA774" s="1"/>
      <c r="BB774" s="1"/>
      <c r="BC774" s="1"/>
      <c r="BD774" s="1"/>
      <c r="BE774" s="1"/>
      <c r="BF774" s="1" t="s">
        <v>14668</v>
      </c>
      <c r="BG774" s="1" t="s">
        <v>183</v>
      </c>
      <c r="BH774" s="1"/>
      <c r="BI774" s="1"/>
    </row>
    <row r="775" customFormat="false" ht="12.75" hidden="false" customHeight="false" outlineLevel="0" collapsed="false">
      <c r="A775" s="1" t="s">
        <v>5726</v>
      </c>
      <c r="B775" s="1" t="s">
        <v>5727</v>
      </c>
      <c r="C775" s="1" t="s">
        <v>177</v>
      </c>
      <c r="D775" s="1" t="s">
        <v>82</v>
      </c>
      <c r="E775" s="1" t="s">
        <v>15291</v>
      </c>
      <c r="F775" s="1" t="s">
        <v>5729</v>
      </c>
      <c r="G775" s="1" t="n">
        <v>46</v>
      </c>
      <c r="H775" s="1" t="n">
        <v>58</v>
      </c>
      <c r="I775" s="101" t="s">
        <v>180</v>
      </c>
      <c r="J775" s="1"/>
      <c r="K775" s="1" t="n">
        <f aca="false">IFERROR(VLOOKUP(A775,'[2]Pivot HorizontalMRP'!$A$4:$B$2689,2,0),0)</f>
        <v>0</v>
      </c>
      <c r="L775" s="1" t="n">
        <f aca="false">IFERROR(VLOOKUP(A775,'[2]Pivot HorizontalMRP'!$A$4:$C$2689,3,0),0)</f>
        <v>124</v>
      </c>
      <c r="M775" s="1" t="n">
        <f aca="false">IFERROR(VLOOKUP(A775,'[2]Pivot HorizontalMRP'!$A$4:$D$2689,0.4,0),0)</f>
        <v>0</v>
      </c>
      <c r="N775" s="1" t="n">
        <f aca="false">IFERROR(VLOOKUP(A775,'[2]Pivot HorizontalMRP'!$A$4:$E$2689,5,0),0)</f>
        <v>116</v>
      </c>
      <c r="O775" s="1" t="n">
        <f aca="false">K775+L775</f>
        <v>124</v>
      </c>
      <c r="P775" s="1" t="n">
        <f aca="false">K775+L775+M775+N775</f>
        <v>240</v>
      </c>
      <c r="Q775" s="1" t="n">
        <f aca="false">IFERROR(VLOOKUP(A775,'[2]Pivot HorizontalMRP'!$A$4:$F$2689,6,0),0)</f>
        <v>145</v>
      </c>
      <c r="R775" s="1" t="n">
        <f aca="false">IFERROR(VLOOKUP(A775,'[2]Pivot HorizontalMRP'!$A$4:$G$2689,7,0),0)</f>
        <v>194</v>
      </c>
      <c r="S775" s="1" t="n">
        <f aca="false">IFERROR(VLOOKUP(A775,'[2]Pivot HorizontalMRP'!$A$4:$H$2689,8,0),0)</f>
        <v>212</v>
      </c>
      <c r="T775" s="1" t="n">
        <f aca="false">IFERROR(VLOOKUP(A775,'[2]Pivot HorizontalMRP'!$A$4:$I$2689,9,0),0)</f>
        <v>91</v>
      </c>
      <c r="U775" s="1" t="n">
        <f aca="false">IF(I775="delivery",O775-SUM(Q775+R775),IF(I775="PO",P775-SUM(Q775:R775)))</f>
        <v>-215</v>
      </c>
      <c r="V775" s="81" t="n">
        <v>94.55</v>
      </c>
      <c r="W775" s="81"/>
      <c r="X775" s="81" t="n">
        <f aca="false">W775-V775</f>
        <v>-94.55</v>
      </c>
      <c r="Y775" s="81"/>
      <c r="Z775" s="81"/>
      <c r="AA775" s="81" t="n">
        <v>94.85</v>
      </c>
      <c r="AB775" s="81"/>
      <c r="AC775" s="81"/>
      <c r="AD775" s="81"/>
      <c r="AE775" s="81"/>
      <c r="AF775" s="81"/>
      <c r="AG775" s="81"/>
      <c r="AH775" s="81"/>
      <c r="AI775" s="81"/>
      <c r="AJ775" s="81"/>
      <c r="AK775" s="81"/>
      <c r="AL775" s="81"/>
      <c r="AM775" s="81"/>
      <c r="AN775" s="81"/>
      <c r="AO775" s="81" t="str">
        <f aca="false">D775</f>
        <v>Arista</v>
      </c>
      <c r="AP775" s="1" t="s">
        <v>1382</v>
      </c>
      <c r="AQ775" s="1"/>
      <c r="AR775" s="1"/>
      <c r="AS775" s="1"/>
      <c r="AT775" s="1"/>
      <c r="AU775" s="1"/>
      <c r="AV775" s="1"/>
      <c r="AW775" s="1"/>
      <c r="AX775" s="1"/>
      <c r="AY775" s="1"/>
      <c r="AZ775" s="1"/>
      <c r="BA775" s="1"/>
      <c r="BB775" s="1"/>
      <c r="BC775" s="1"/>
      <c r="BD775" s="1"/>
      <c r="BE775" s="1"/>
      <c r="BF775" s="1" t="s">
        <v>14668</v>
      </c>
      <c r="BG775" s="1" t="s">
        <v>183</v>
      </c>
      <c r="BH775" s="1"/>
      <c r="BI775" s="1"/>
    </row>
    <row r="776" customFormat="false" ht="12.75" hidden="false" customHeight="false" outlineLevel="0" collapsed="false">
      <c r="A776" s="1" t="s">
        <v>5730</v>
      </c>
      <c r="B776" s="1" t="s">
        <v>5731</v>
      </c>
      <c r="C776" s="1" t="s">
        <v>177</v>
      </c>
      <c r="D776" s="1" t="s">
        <v>82</v>
      </c>
      <c r="E776" s="1" t="s">
        <v>15292</v>
      </c>
      <c r="F776" s="1" t="s">
        <v>5733</v>
      </c>
      <c r="G776" s="1" t="n">
        <v>41</v>
      </c>
      <c r="H776" s="1" t="n">
        <v>110</v>
      </c>
      <c r="I776" s="101" t="s">
        <v>180</v>
      </c>
      <c r="J776" s="1"/>
      <c r="K776" s="1" t="n">
        <f aca="false">IFERROR(VLOOKUP(A776,'[2]Pivot HorizontalMRP'!$A$4:$B$2689,2,0),0)</f>
        <v>0</v>
      </c>
      <c r="L776" s="1" t="n">
        <f aca="false">IFERROR(VLOOKUP(A776,'[2]Pivot HorizontalMRP'!$A$4:$C$2689,3,0),0)</f>
        <v>73</v>
      </c>
      <c r="M776" s="1" t="n">
        <f aca="false">IFERROR(VLOOKUP(A776,'[2]Pivot HorizontalMRP'!$A$4:$D$2689,0.4,0),0)</f>
        <v>0</v>
      </c>
      <c r="N776" s="1" t="n">
        <f aca="false">IFERROR(VLOOKUP(A776,'[2]Pivot HorizontalMRP'!$A$4:$E$2689,5,0),0)</f>
        <v>0</v>
      </c>
      <c r="O776" s="1" t="n">
        <f aca="false">K776+L776</f>
        <v>73</v>
      </c>
      <c r="P776" s="1" t="n">
        <f aca="false">K776+L776+M776+N776</f>
        <v>73</v>
      </c>
      <c r="Q776" s="1" t="n">
        <f aca="false">IFERROR(VLOOKUP(A776,'[2]Pivot HorizontalMRP'!$A$4:$F$2689,6,0),0)</f>
        <v>6</v>
      </c>
      <c r="R776" s="1" t="n">
        <f aca="false">IFERROR(VLOOKUP(A776,'[2]Pivot HorizontalMRP'!$A$4:$G$2689,7,0),0)</f>
        <v>17</v>
      </c>
      <c r="S776" s="1" t="n">
        <f aca="false">IFERROR(VLOOKUP(A776,'[2]Pivot HorizontalMRP'!$A$4:$H$2689,8,0),0)</f>
        <v>18</v>
      </c>
      <c r="T776" s="1" t="n">
        <f aca="false">IFERROR(VLOOKUP(A776,'[2]Pivot HorizontalMRP'!$A$4:$I$2689,9,0),0)</f>
        <v>6</v>
      </c>
      <c r="U776" s="1" t="n">
        <f aca="false">IF(I776="delivery",O776-SUM(Q776+R776),IF(I776="PO",P776-SUM(Q776:R776)))</f>
        <v>50</v>
      </c>
      <c r="V776" s="81" t="n">
        <v>31.582</v>
      </c>
      <c r="W776" s="81"/>
      <c r="X776" s="81" t="n">
        <f aca="false">W776-V776</f>
        <v>-31.582</v>
      </c>
      <c r="Y776" s="81"/>
      <c r="Z776" s="81"/>
      <c r="AA776" s="81" t="n">
        <v>29.59</v>
      </c>
      <c r="AB776" s="81"/>
      <c r="AC776" s="81"/>
      <c r="AD776" s="81"/>
      <c r="AE776" s="81"/>
      <c r="AF776" s="81"/>
      <c r="AG776" s="81"/>
      <c r="AH776" s="81"/>
      <c r="AI776" s="81"/>
      <c r="AJ776" s="81"/>
      <c r="AK776" s="81"/>
      <c r="AL776" s="81"/>
      <c r="AM776" s="81"/>
      <c r="AN776" s="81"/>
      <c r="AO776" s="81" t="str">
        <f aca="false">D776</f>
        <v>Arista</v>
      </c>
      <c r="AP776" s="1" t="s">
        <v>1382</v>
      </c>
      <c r="AQ776" s="1"/>
      <c r="AR776" s="1"/>
      <c r="AS776" s="1"/>
      <c r="AT776" s="1"/>
      <c r="AU776" s="1"/>
      <c r="AV776" s="1"/>
      <c r="AW776" s="1"/>
      <c r="AX776" s="1"/>
      <c r="AY776" s="1"/>
      <c r="AZ776" s="1"/>
      <c r="BA776" s="1"/>
      <c r="BB776" s="1"/>
      <c r="BC776" s="1"/>
      <c r="BD776" s="1"/>
      <c r="BE776" s="1"/>
      <c r="BF776" s="1" t="s">
        <v>14668</v>
      </c>
      <c r="BG776" s="1" t="s">
        <v>183</v>
      </c>
      <c r="BH776" s="1"/>
      <c r="BI776" s="1"/>
    </row>
    <row r="777" customFormat="false" ht="12.75" hidden="false" customHeight="false" outlineLevel="0" collapsed="false">
      <c r="A777" s="1" t="s">
        <v>5734</v>
      </c>
      <c r="B777" s="1" t="s">
        <v>5735</v>
      </c>
      <c r="C777" s="1" t="s">
        <v>177</v>
      </c>
      <c r="D777" s="1" t="s">
        <v>82</v>
      </c>
      <c r="E777" s="1" t="s">
        <v>15293</v>
      </c>
      <c r="F777" s="1" t="s">
        <v>15294</v>
      </c>
      <c r="G777" s="1" t="n">
        <v>36</v>
      </c>
      <c r="H777" s="1" t="n">
        <v>2000</v>
      </c>
      <c r="I777" s="101" t="s">
        <v>180</v>
      </c>
      <c r="J777" s="1"/>
      <c r="K777" s="1" t="n">
        <f aca="false">IFERROR(VLOOKUP(A777,'[2]Pivot HorizontalMRP'!$A$4:$B$2689,2,0),0)</f>
        <v>0</v>
      </c>
      <c r="L777" s="1" t="n">
        <f aca="false">IFERROR(VLOOKUP(A777,'[2]Pivot HorizontalMRP'!$A$4:$C$2689,3,0),0)</f>
        <v>7</v>
      </c>
      <c r="M777" s="1" t="n">
        <f aca="false">IFERROR(VLOOKUP(A777,'[2]Pivot HorizontalMRP'!$A$4:$D$2689,0.4,0),0)</f>
        <v>0</v>
      </c>
      <c r="N777" s="1" t="n">
        <f aca="false">IFERROR(VLOOKUP(A777,'[2]Pivot HorizontalMRP'!$A$4:$E$2689,5,0),0)</f>
        <v>7</v>
      </c>
      <c r="O777" s="1" t="n">
        <f aca="false">K777+L777</f>
        <v>7</v>
      </c>
      <c r="P777" s="1" t="n">
        <f aca="false">K777+L777+M777+N777</f>
        <v>14</v>
      </c>
      <c r="Q777" s="1" t="n">
        <f aca="false">IFERROR(VLOOKUP(A777,'[2]Pivot HorizontalMRP'!$A$4:$F$2689,6,0),0)</f>
        <v>14</v>
      </c>
      <c r="R777" s="1" t="n">
        <f aca="false">IFERROR(VLOOKUP(A777,'[2]Pivot HorizontalMRP'!$A$4:$G$2689,7,0),0)</f>
        <v>0</v>
      </c>
      <c r="S777" s="1" t="n">
        <f aca="false">IFERROR(VLOOKUP(A777,'[2]Pivot HorizontalMRP'!$A$4:$H$2689,8,0),0)</f>
        <v>0</v>
      </c>
      <c r="T777" s="1" t="n">
        <f aca="false">IFERROR(VLOOKUP(A777,'[2]Pivot HorizontalMRP'!$A$4:$I$2689,9,0),0)</f>
        <v>0</v>
      </c>
      <c r="U777" s="1" t="n">
        <f aca="false">IF(I777="delivery",O777-SUM(Q777+R777),IF(I777="PO",P777-SUM(Q777:R777)))</f>
        <v>-7</v>
      </c>
      <c r="V777" s="81" t="n">
        <v>2.74</v>
      </c>
      <c r="W777" s="81"/>
      <c r="X777" s="81" t="n">
        <f aca="false">W777-V777</f>
        <v>-2.74</v>
      </c>
      <c r="Y777" s="81"/>
      <c r="Z777" s="81"/>
      <c r="AA777" s="81"/>
      <c r="AB777" s="81"/>
      <c r="AC777" s="81"/>
      <c r="AD777" s="81"/>
      <c r="AE777" s="81"/>
      <c r="AF777" s="81"/>
      <c r="AG777" s="81"/>
      <c r="AH777" s="81"/>
      <c r="AI777" s="81"/>
      <c r="AJ777" s="81"/>
      <c r="AK777" s="81"/>
      <c r="AL777" s="81"/>
      <c r="AM777" s="81"/>
      <c r="AN777" s="81"/>
      <c r="AO777" s="81" t="str">
        <f aca="false">D777</f>
        <v>Arista</v>
      </c>
      <c r="AP777" s="1" t="s">
        <v>1382</v>
      </c>
      <c r="AQ777" s="1"/>
      <c r="AR777" s="1"/>
      <c r="AS777" s="1"/>
      <c r="AT777" s="1"/>
      <c r="AU777" s="1"/>
      <c r="AV777" s="1"/>
      <c r="AW777" s="1"/>
      <c r="AX777" s="1"/>
      <c r="AY777" s="1"/>
      <c r="AZ777" s="1"/>
      <c r="BA777" s="1"/>
      <c r="BB777" s="1"/>
      <c r="BC777" s="1"/>
      <c r="BD777" s="1"/>
      <c r="BE777" s="1"/>
      <c r="BF777" s="1" t="s">
        <v>14668</v>
      </c>
      <c r="BG777" s="1" t="s">
        <v>183</v>
      </c>
      <c r="BH777" s="1"/>
      <c r="BI777" s="1"/>
    </row>
    <row r="778" customFormat="false" ht="12.75" hidden="false" customHeight="false" outlineLevel="0" collapsed="false">
      <c r="A778" s="1" t="s">
        <v>5738</v>
      </c>
      <c r="B778" s="1" t="s">
        <v>5739</v>
      </c>
      <c r="C778" s="1" t="s">
        <v>177</v>
      </c>
      <c r="D778" s="1" t="s">
        <v>82</v>
      </c>
      <c r="E778" s="1" t="s">
        <v>15295</v>
      </c>
      <c r="F778" s="1" t="s">
        <v>15296</v>
      </c>
      <c r="G778" s="1" t="n">
        <v>41</v>
      </c>
      <c r="H778" s="1" t="n">
        <v>180</v>
      </c>
      <c r="I778" s="101" t="s">
        <v>180</v>
      </c>
      <c r="J778" s="1"/>
      <c r="K778" s="1" t="n">
        <f aca="false">IFERROR(VLOOKUP(A778,'[2]Pivot HorizontalMRP'!$A$4:$B$2689,2,0),0)</f>
        <v>0</v>
      </c>
      <c r="L778" s="1" t="n">
        <f aca="false">IFERROR(VLOOKUP(A778,'[2]Pivot HorizontalMRP'!$A$4:$C$2689,3,0),0)</f>
        <v>124</v>
      </c>
      <c r="M778" s="1" t="n">
        <f aca="false">IFERROR(VLOOKUP(A778,'[2]Pivot HorizontalMRP'!$A$4:$D$2689,0.4,0),0)</f>
        <v>0</v>
      </c>
      <c r="N778" s="1" t="n">
        <f aca="false">IFERROR(VLOOKUP(A778,'[2]Pivot HorizontalMRP'!$A$4:$E$2689,5,0),0)</f>
        <v>0</v>
      </c>
      <c r="O778" s="1" t="n">
        <f aca="false">K778+L778</f>
        <v>124</v>
      </c>
      <c r="P778" s="1" t="n">
        <f aca="false">K778+L778+M778+N778</f>
        <v>124</v>
      </c>
      <c r="Q778" s="1" t="n">
        <f aca="false">IFERROR(VLOOKUP(A778,'[2]Pivot HorizontalMRP'!$A$4:$F$2689,6,0),0)</f>
        <v>48</v>
      </c>
      <c r="R778" s="1" t="n">
        <f aca="false">IFERROR(VLOOKUP(A778,'[2]Pivot HorizontalMRP'!$A$4:$G$2689,7,0),0)</f>
        <v>0</v>
      </c>
      <c r="S778" s="1" t="n">
        <f aca="false">IFERROR(VLOOKUP(A778,'[2]Pivot HorizontalMRP'!$A$4:$H$2689,8,0),0)</f>
        <v>0</v>
      </c>
      <c r="T778" s="1" t="n">
        <f aca="false">IFERROR(VLOOKUP(A778,'[2]Pivot HorizontalMRP'!$A$4:$I$2689,9,0),0)</f>
        <v>0</v>
      </c>
      <c r="U778" s="1" t="n">
        <f aca="false">IF(I778="delivery",O778-SUM(Q778+R778),IF(I778="PO",P778-SUM(Q778:R778)))</f>
        <v>76</v>
      </c>
      <c r="V778" s="81" t="n">
        <v>40.664</v>
      </c>
      <c r="W778" s="81"/>
      <c r="X778" s="81" t="n">
        <f aca="false">W778-V778</f>
        <v>-40.664</v>
      </c>
      <c r="Y778" s="81"/>
      <c r="Z778" s="81"/>
      <c r="AA778" s="81"/>
      <c r="AB778" s="81"/>
      <c r="AC778" s="81"/>
      <c r="AD778" s="81"/>
      <c r="AE778" s="81"/>
      <c r="AF778" s="81"/>
      <c r="AG778" s="81"/>
      <c r="AH778" s="81"/>
      <c r="AI778" s="81"/>
      <c r="AJ778" s="81"/>
      <c r="AK778" s="81"/>
      <c r="AL778" s="81"/>
      <c r="AM778" s="81"/>
      <c r="AN778" s="81"/>
      <c r="AO778" s="81" t="str">
        <f aca="false">D778</f>
        <v>Arista</v>
      </c>
      <c r="AP778" s="1" t="s">
        <v>1382</v>
      </c>
      <c r="AQ778" s="1"/>
      <c r="AR778" s="1"/>
      <c r="AS778" s="1"/>
      <c r="AT778" s="1"/>
      <c r="AU778" s="1"/>
      <c r="AV778" s="1"/>
      <c r="AW778" s="1"/>
      <c r="AX778" s="1"/>
      <c r="AY778" s="1"/>
      <c r="AZ778" s="1"/>
      <c r="BA778" s="1"/>
      <c r="BB778" s="1"/>
      <c r="BC778" s="1"/>
      <c r="BD778" s="1"/>
      <c r="BE778" s="1"/>
      <c r="BF778" s="1" t="s">
        <v>14668</v>
      </c>
      <c r="BG778" s="1" t="s">
        <v>183</v>
      </c>
      <c r="BH778" s="1"/>
      <c r="BI778" s="1"/>
    </row>
    <row r="779" customFormat="false" ht="12.75" hidden="false" customHeight="false" outlineLevel="0" collapsed="false">
      <c r="A779" s="1" t="s">
        <v>5742</v>
      </c>
      <c r="B779" s="1" t="s">
        <v>5743</v>
      </c>
      <c r="C779" s="1" t="s">
        <v>177</v>
      </c>
      <c r="D779" s="1" t="s">
        <v>82</v>
      </c>
      <c r="E779" s="1" t="s">
        <v>5744</v>
      </c>
      <c r="F779" s="1" t="s">
        <v>5745</v>
      </c>
      <c r="G779" s="1" t="n">
        <v>41</v>
      </c>
      <c r="H779" s="1" t="n">
        <v>180</v>
      </c>
      <c r="I779" s="101" t="s">
        <v>180</v>
      </c>
      <c r="J779" s="1"/>
      <c r="K779" s="1" t="n">
        <f aca="false">IFERROR(VLOOKUP(A779,'[2]Pivot HorizontalMRP'!$A$4:$B$2689,2,0),0)</f>
        <v>0</v>
      </c>
      <c r="L779" s="1" t="n">
        <f aca="false">IFERROR(VLOOKUP(A779,'[2]Pivot HorizontalMRP'!$A$4:$C$2689,3,0),0)</f>
        <v>6</v>
      </c>
      <c r="M779" s="1" t="n">
        <f aca="false">IFERROR(VLOOKUP(A779,'[2]Pivot HorizontalMRP'!$A$4:$D$2689,0.4,0),0)</f>
        <v>0</v>
      </c>
      <c r="N779" s="1" t="n">
        <f aca="false">IFERROR(VLOOKUP(A779,'[2]Pivot HorizontalMRP'!$A$4:$E$2689,5,0),0)</f>
        <v>0</v>
      </c>
      <c r="O779" s="1" t="n">
        <f aca="false">K779+L779</f>
        <v>6</v>
      </c>
      <c r="P779" s="1" t="n">
        <f aca="false">K779+L779+M779+N779</f>
        <v>6</v>
      </c>
      <c r="Q779" s="1" t="n">
        <f aca="false">IFERROR(VLOOKUP(A779,'[2]Pivot HorizontalMRP'!$A$4:$F$2689,6,0),0)</f>
        <v>4</v>
      </c>
      <c r="R779" s="1" t="n">
        <f aca="false">IFERROR(VLOOKUP(A779,'[2]Pivot HorizontalMRP'!$A$4:$G$2689,7,0),0)</f>
        <v>0</v>
      </c>
      <c r="S779" s="1" t="n">
        <f aca="false">IFERROR(VLOOKUP(A779,'[2]Pivot HorizontalMRP'!$A$4:$H$2689,8,0),0)</f>
        <v>0</v>
      </c>
      <c r="T779" s="1" t="n">
        <f aca="false">IFERROR(VLOOKUP(A779,'[2]Pivot HorizontalMRP'!$A$4:$I$2689,9,0),0)</f>
        <v>0</v>
      </c>
      <c r="U779" s="1" t="n">
        <f aca="false">IF(I779="delivery",O779-SUM(Q779+R779),IF(I779="PO",P779-SUM(Q779:R779)))</f>
        <v>2</v>
      </c>
      <c r="V779" s="81" t="n">
        <v>40.664</v>
      </c>
      <c r="W779" s="81"/>
      <c r="X779" s="81" t="n">
        <f aca="false">W779-V779</f>
        <v>-40.664</v>
      </c>
      <c r="Y779" s="81"/>
      <c r="Z779" s="81"/>
      <c r="AA779" s="81"/>
      <c r="AB779" s="81"/>
      <c r="AC779" s="81"/>
      <c r="AD779" s="81"/>
      <c r="AE779" s="81"/>
      <c r="AF779" s="81"/>
      <c r="AG779" s="81"/>
      <c r="AH779" s="81"/>
      <c r="AI779" s="81"/>
      <c r="AJ779" s="81"/>
      <c r="AK779" s="81"/>
      <c r="AL779" s="81"/>
      <c r="AM779" s="81"/>
      <c r="AN779" s="81"/>
      <c r="AO779" s="81" t="str">
        <f aca="false">D779</f>
        <v>Arista</v>
      </c>
      <c r="AP779" s="1" t="s">
        <v>1382</v>
      </c>
      <c r="AQ779" s="1"/>
      <c r="AR779" s="1"/>
      <c r="AS779" s="1"/>
      <c r="AT779" s="1"/>
      <c r="AU779" s="1"/>
      <c r="AV779" s="1"/>
      <c r="AW779" s="1"/>
      <c r="AX779" s="1"/>
      <c r="AY779" s="1"/>
      <c r="AZ779" s="1"/>
      <c r="BA779" s="1"/>
      <c r="BB779" s="1"/>
      <c r="BC779" s="1"/>
      <c r="BD779" s="1"/>
      <c r="BE779" s="1"/>
      <c r="BF779" s="1" t="s">
        <v>14668</v>
      </c>
      <c r="BG779" s="1" t="s">
        <v>183</v>
      </c>
      <c r="BH779" s="1"/>
      <c r="BI779" s="1"/>
    </row>
    <row r="780" customFormat="false" ht="12.75" hidden="false" customHeight="false" outlineLevel="0" collapsed="false">
      <c r="A780" s="1" t="s">
        <v>5746</v>
      </c>
      <c r="B780" s="1" t="s">
        <v>5747</v>
      </c>
      <c r="C780" s="1" t="s">
        <v>177</v>
      </c>
      <c r="D780" s="1" t="s">
        <v>82</v>
      </c>
      <c r="E780" s="1" t="s">
        <v>15297</v>
      </c>
      <c r="F780" s="1" t="s">
        <v>15298</v>
      </c>
      <c r="G780" s="1" t="n">
        <v>51</v>
      </c>
      <c r="H780" s="1" t="n">
        <v>50</v>
      </c>
      <c r="I780" s="101" t="s">
        <v>180</v>
      </c>
      <c r="J780" s="1"/>
      <c r="K780" s="1" t="n">
        <f aca="false">IFERROR(VLOOKUP(A780,'[2]Pivot HorizontalMRP'!$A$4:$B$2689,2,0),0)</f>
        <v>0</v>
      </c>
      <c r="L780" s="1" t="n">
        <f aca="false">IFERROR(VLOOKUP(A780,'[2]Pivot HorizontalMRP'!$A$4:$C$2689,3,0),0)</f>
        <v>92</v>
      </c>
      <c r="M780" s="1" t="n">
        <f aca="false">IFERROR(VLOOKUP(A780,'[2]Pivot HorizontalMRP'!$A$4:$D$2689,0.4,0),0)</f>
        <v>0</v>
      </c>
      <c r="N780" s="1" t="n">
        <f aca="false">IFERROR(VLOOKUP(A780,'[2]Pivot HorizontalMRP'!$A$4:$E$2689,5,0),0)</f>
        <v>94</v>
      </c>
      <c r="O780" s="1" t="n">
        <f aca="false">K780+L780</f>
        <v>92</v>
      </c>
      <c r="P780" s="1" t="n">
        <f aca="false">K780+L780+M780+N780</f>
        <v>186</v>
      </c>
      <c r="Q780" s="1" t="n">
        <f aca="false">IFERROR(VLOOKUP(A780,'[2]Pivot HorizontalMRP'!$A$4:$F$2689,6,0),0)</f>
        <v>86</v>
      </c>
      <c r="R780" s="1" t="n">
        <f aca="false">IFERROR(VLOOKUP(A780,'[2]Pivot HorizontalMRP'!$A$4:$G$2689,7,0),0)</f>
        <v>77</v>
      </c>
      <c r="S780" s="1" t="n">
        <f aca="false">IFERROR(VLOOKUP(A780,'[2]Pivot HorizontalMRP'!$A$4:$H$2689,8,0),0)</f>
        <v>84</v>
      </c>
      <c r="T780" s="1" t="n">
        <f aca="false">IFERROR(VLOOKUP(A780,'[2]Pivot HorizontalMRP'!$A$4:$I$2689,9,0),0)</f>
        <v>56</v>
      </c>
      <c r="U780" s="1" t="n">
        <f aca="false">IF(I780="delivery",O780-SUM(Q780+R780),IF(I780="PO",P780-SUM(Q780:R780)))</f>
        <v>-71</v>
      </c>
      <c r="V780" s="81" t="n">
        <v>148.29</v>
      </c>
      <c r="W780" s="81"/>
      <c r="X780" s="81" t="n">
        <f aca="false">W780-V780</f>
        <v>-148.29</v>
      </c>
      <c r="Y780" s="81"/>
      <c r="Z780" s="81"/>
      <c r="AA780" s="81" t="n">
        <v>148.29</v>
      </c>
      <c r="AB780" s="81"/>
      <c r="AC780" s="81"/>
      <c r="AD780" s="81"/>
      <c r="AE780" s="81"/>
      <c r="AF780" s="81"/>
      <c r="AG780" s="81"/>
      <c r="AH780" s="81"/>
      <c r="AI780" s="81"/>
      <c r="AJ780" s="81"/>
      <c r="AK780" s="81"/>
      <c r="AL780" s="81"/>
      <c r="AM780" s="81"/>
      <c r="AN780" s="81"/>
      <c r="AO780" s="81" t="str">
        <f aca="false">D780</f>
        <v>Arista</v>
      </c>
      <c r="AP780" s="1" t="s">
        <v>1382</v>
      </c>
      <c r="AQ780" s="1"/>
      <c r="AR780" s="1"/>
      <c r="AS780" s="1"/>
      <c r="AT780" s="1"/>
      <c r="AU780" s="1"/>
      <c r="AV780" s="1"/>
      <c r="AW780" s="1"/>
      <c r="AX780" s="1"/>
      <c r="AY780" s="1"/>
      <c r="AZ780" s="1"/>
      <c r="BA780" s="1"/>
      <c r="BB780" s="1"/>
      <c r="BC780" s="1"/>
      <c r="BD780" s="1"/>
      <c r="BE780" s="1"/>
      <c r="BF780" s="1" t="s">
        <v>14668</v>
      </c>
      <c r="BG780" s="1" t="s">
        <v>183</v>
      </c>
      <c r="BH780" s="1"/>
      <c r="BI780" s="1"/>
    </row>
    <row r="781" customFormat="false" ht="12.75" hidden="false" customHeight="false" outlineLevel="0" collapsed="false">
      <c r="A781" s="1" t="s">
        <v>5750</v>
      </c>
      <c r="B781" s="1" t="s">
        <v>5751</v>
      </c>
      <c r="C781" s="1" t="s">
        <v>177</v>
      </c>
      <c r="D781" s="1" t="s">
        <v>82</v>
      </c>
      <c r="E781" s="1" t="s">
        <v>15299</v>
      </c>
      <c r="F781" s="1" t="s">
        <v>5753</v>
      </c>
      <c r="G781" s="1" t="n">
        <v>51</v>
      </c>
      <c r="H781" s="1" t="n">
        <v>113</v>
      </c>
      <c r="I781" s="101" t="s">
        <v>180</v>
      </c>
      <c r="J781" s="1"/>
      <c r="K781" s="1" t="n">
        <f aca="false">IFERROR(VLOOKUP(A781,'[2]Pivot HorizontalMRP'!$A$4:$B$2689,2,0),0)</f>
        <v>0</v>
      </c>
      <c r="L781" s="1" t="n">
        <f aca="false">IFERROR(VLOOKUP(A781,'[2]Pivot HorizontalMRP'!$A$4:$C$2689,3,0),0)</f>
        <v>58</v>
      </c>
      <c r="M781" s="1" t="n">
        <f aca="false">IFERROR(VLOOKUP(A781,'[2]Pivot HorizontalMRP'!$A$4:$D$2689,0.4,0),0)</f>
        <v>0</v>
      </c>
      <c r="N781" s="1" t="n">
        <f aca="false">IFERROR(VLOOKUP(A781,'[2]Pivot HorizontalMRP'!$A$4:$E$2689,5,0),0)</f>
        <v>0</v>
      </c>
      <c r="O781" s="1" t="n">
        <f aca="false">K781+L781</f>
        <v>58</v>
      </c>
      <c r="P781" s="1" t="n">
        <f aca="false">K781+L781+M781+N781</f>
        <v>58</v>
      </c>
      <c r="Q781" s="1" t="n">
        <f aca="false">IFERROR(VLOOKUP(A781,'[2]Pivot HorizontalMRP'!$A$4:$F$2689,6,0),0)</f>
        <v>15</v>
      </c>
      <c r="R781" s="1" t="n">
        <f aca="false">IFERROR(VLOOKUP(A781,'[2]Pivot HorizontalMRP'!$A$4:$G$2689,7,0),0)</f>
        <v>0</v>
      </c>
      <c r="S781" s="1" t="n">
        <f aca="false">IFERROR(VLOOKUP(A781,'[2]Pivot HorizontalMRP'!$A$4:$H$2689,8,0),0)</f>
        <v>0</v>
      </c>
      <c r="T781" s="1" t="n">
        <f aca="false">IFERROR(VLOOKUP(A781,'[2]Pivot HorizontalMRP'!$A$4:$I$2689,9,0),0)</f>
        <v>0</v>
      </c>
      <c r="U781" s="1" t="n">
        <f aca="false">IF(I781="delivery",O781-SUM(Q781+R781),IF(I781="PO",P781-SUM(Q781:R781)))</f>
        <v>43</v>
      </c>
      <c r="V781" s="81" t="n">
        <v>60.36</v>
      </c>
      <c r="W781" s="81"/>
      <c r="X781" s="81" t="n">
        <f aca="false">W781-V781</f>
        <v>-60.36</v>
      </c>
      <c r="Y781" s="81"/>
      <c r="Z781" s="81"/>
      <c r="AA781" s="81" t="n">
        <v>60.36</v>
      </c>
      <c r="AB781" s="81"/>
      <c r="AC781" s="81"/>
      <c r="AD781" s="81"/>
      <c r="AE781" s="81"/>
      <c r="AF781" s="81"/>
      <c r="AG781" s="81"/>
      <c r="AH781" s="81"/>
      <c r="AI781" s="81"/>
      <c r="AJ781" s="81"/>
      <c r="AK781" s="81"/>
      <c r="AL781" s="81"/>
      <c r="AM781" s="81"/>
      <c r="AN781" s="81"/>
      <c r="AO781" s="81" t="str">
        <f aca="false">D781</f>
        <v>Arista</v>
      </c>
      <c r="AP781" s="1" t="s">
        <v>1382</v>
      </c>
      <c r="AQ781" s="1"/>
      <c r="AR781" s="1"/>
      <c r="AS781" s="1"/>
      <c r="AT781" s="1"/>
      <c r="AU781" s="1"/>
      <c r="AV781" s="1"/>
      <c r="AW781" s="1"/>
      <c r="AX781" s="1"/>
      <c r="AY781" s="1"/>
      <c r="AZ781" s="1"/>
      <c r="BA781" s="1"/>
      <c r="BB781" s="1"/>
      <c r="BC781" s="1"/>
      <c r="BD781" s="1"/>
      <c r="BE781" s="1"/>
      <c r="BF781" s="1" t="s">
        <v>14668</v>
      </c>
      <c r="BG781" s="1" t="s">
        <v>183</v>
      </c>
      <c r="BH781" s="1"/>
      <c r="BI781" s="1"/>
    </row>
    <row r="782" customFormat="false" ht="12.75" hidden="false" customHeight="false" outlineLevel="0" collapsed="false">
      <c r="A782" s="1" t="s">
        <v>5754</v>
      </c>
      <c r="B782" s="1" t="s">
        <v>5755</v>
      </c>
      <c r="C782" s="1" t="s">
        <v>177</v>
      </c>
      <c r="D782" s="1" t="s">
        <v>82</v>
      </c>
      <c r="E782" s="1" t="s">
        <v>5756</v>
      </c>
      <c r="F782" s="1" t="s">
        <v>5757</v>
      </c>
      <c r="G782" s="1" t="n">
        <v>46</v>
      </c>
      <c r="H782" s="1" t="n">
        <v>300</v>
      </c>
      <c r="I782" s="101" t="s">
        <v>180</v>
      </c>
      <c r="J782" s="1"/>
      <c r="K782" s="1" t="n">
        <f aca="false">IFERROR(VLOOKUP(A782,'[2]Pivot HorizontalMRP'!$A$4:$B$2689,2,0),0)</f>
        <v>0</v>
      </c>
      <c r="L782" s="1" t="n">
        <f aca="false">IFERROR(VLOOKUP(A782,'[2]Pivot HorizontalMRP'!$A$4:$C$2689,3,0),0)</f>
        <v>2276</v>
      </c>
      <c r="M782" s="1" t="n">
        <f aca="false">IFERROR(VLOOKUP(A782,'[2]Pivot HorizontalMRP'!$A$4:$D$2689,0.4,0),0)</f>
        <v>0</v>
      </c>
      <c r="N782" s="1" t="n">
        <f aca="false">IFERROR(VLOOKUP(A782,'[2]Pivot HorizontalMRP'!$A$4:$E$2689,5,0),0)</f>
        <v>5000</v>
      </c>
      <c r="O782" s="1" t="n">
        <f aca="false">K782+L782</f>
        <v>2276</v>
      </c>
      <c r="P782" s="1" t="n">
        <f aca="false">K782+L782+M782+N782</f>
        <v>7276</v>
      </c>
      <c r="Q782" s="1" t="n">
        <f aca="false">IFERROR(VLOOKUP(A782,'[2]Pivot HorizontalMRP'!$A$4:$F$2689,6,0),0)</f>
        <v>10779</v>
      </c>
      <c r="R782" s="1" t="n">
        <f aca="false">IFERROR(VLOOKUP(A782,'[2]Pivot HorizontalMRP'!$A$4:$G$2689,7,0),0)</f>
        <v>5100</v>
      </c>
      <c r="S782" s="1" t="n">
        <f aca="false">IFERROR(VLOOKUP(A782,'[2]Pivot HorizontalMRP'!$A$4:$H$2689,8,0),0)</f>
        <v>5209</v>
      </c>
      <c r="T782" s="1" t="n">
        <f aca="false">IFERROR(VLOOKUP(A782,'[2]Pivot HorizontalMRP'!$A$4:$I$2689,9,0),0)</f>
        <v>3246</v>
      </c>
      <c r="U782" s="1" t="n">
        <f aca="false">IF(I782="delivery",O782-SUM(Q782+R782),IF(I782="PO",P782-SUM(Q782:R782)))</f>
        <v>-13603</v>
      </c>
      <c r="V782" s="81" t="n">
        <v>10.3</v>
      </c>
      <c r="W782" s="81"/>
      <c r="X782" s="81" t="n">
        <f aca="false">W782-V782</f>
        <v>-10.3</v>
      </c>
      <c r="Y782" s="81"/>
      <c r="Z782" s="81"/>
      <c r="AA782" s="81" t="n">
        <v>10.31858</v>
      </c>
      <c r="AB782" s="81"/>
      <c r="AC782" s="81"/>
      <c r="AD782" s="81"/>
      <c r="AE782" s="81"/>
      <c r="AF782" s="81"/>
      <c r="AG782" s="81"/>
      <c r="AH782" s="81"/>
      <c r="AI782" s="81"/>
      <c r="AJ782" s="81"/>
      <c r="AK782" s="81"/>
      <c r="AL782" s="81"/>
      <c r="AM782" s="81"/>
      <c r="AN782" s="81"/>
      <c r="AO782" s="81" t="str">
        <f aca="false">D782</f>
        <v>Arista</v>
      </c>
      <c r="AP782" s="1" t="s">
        <v>1382</v>
      </c>
      <c r="AQ782" s="1"/>
      <c r="AR782" s="1"/>
      <c r="AS782" s="1"/>
      <c r="AT782" s="1"/>
      <c r="AU782" s="1"/>
      <c r="AV782" s="1"/>
      <c r="AW782" s="1"/>
      <c r="AX782" s="1"/>
      <c r="AY782" s="1"/>
      <c r="AZ782" s="1"/>
      <c r="BA782" s="1"/>
      <c r="BB782" s="1"/>
      <c r="BC782" s="1"/>
      <c r="BD782" s="1"/>
      <c r="BE782" s="1"/>
      <c r="BF782" s="1" t="s">
        <v>14668</v>
      </c>
      <c r="BG782" s="1" t="s">
        <v>183</v>
      </c>
      <c r="BH782" s="1"/>
      <c r="BI782" s="1"/>
    </row>
    <row r="783" customFormat="false" ht="12.75" hidden="false" customHeight="false" outlineLevel="0" collapsed="false">
      <c r="A783" s="1" t="s">
        <v>5758</v>
      </c>
      <c r="B783" s="1" t="s">
        <v>5759</v>
      </c>
      <c r="C783" s="1" t="s">
        <v>177</v>
      </c>
      <c r="D783" s="1" t="s">
        <v>82</v>
      </c>
      <c r="E783" s="1" t="s">
        <v>15300</v>
      </c>
      <c r="F783" s="1" t="s">
        <v>5761</v>
      </c>
      <c r="G783" s="1" t="n">
        <v>46</v>
      </c>
      <c r="H783" s="1" t="n">
        <v>96</v>
      </c>
      <c r="I783" s="101" t="s">
        <v>180</v>
      </c>
      <c r="J783" s="1"/>
      <c r="K783" s="1" t="n">
        <f aca="false">IFERROR(VLOOKUP(A783,'[2]Pivot HorizontalMRP'!$A$4:$B$2689,2,0),0)</f>
        <v>0</v>
      </c>
      <c r="L783" s="1" t="n">
        <f aca="false">IFERROR(VLOOKUP(A783,'[2]Pivot HorizontalMRP'!$A$4:$C$2689,3,0),0)</f>
        <v>294</v>
      </c>
      <c r="M783" s="1" t="n">
        <f aca="false">IFERROR(VLOOKUP(A783,'[2]Pivot HorizontalMRP'!$A$4:$D$2689,0.4,0),0)</f>
        <v>0</v>
      </c>
      <c r="N783" s="1" t="n">
        <f aca="false">IFERROR(VLOOKUP(A783,'[2]Pivot HorizontalMRP'!$A$4:$E$2689,5,0),0)</f>
        <v>1319</v>
      </c>
      <c r="O783" s="1" t="n">
        <f aca="false">K783+L783</f>
        <v>294</v>
      </c>
      <c r="P783" s="1" t="n">
        <f aca="false">K783+L783+M783+N783</f>
        <v>1613</v>
      </c>
      <c r="Q783" s="1" t="n">
        <f aca="false">IFERROR(VLOOKUP(A783,'[2]Pivot HorizontalMRP'!$A$4:$F$2689,6,0),0)</f>
        <v>2861</v>
      </c>
      <c r="R783" s="1" t="n">
        <f aca="false">IFERROR(VLOOKUP(A783,'[2]Pivot HorizontalMRP'!$A$4:$G$2689,7,0),0)</f>
        <v>2028</v>
      </c>
      <c r="S783" s="1" t="n">
        <f aca="false">IFERROR(VLOOKUP(A783,'[2]Pivot HorizontalMRP'!$A$4:$H$2689,8,0),0)</f>
        <v>1548</v>
      </c>
      <c r="T783" s="1" t="n">
        <f aca="false">IFERROR(VLOOKUP(A783,'[2]Pivot HorizontalMRP'!$A$4:$I$2689,9,0),0)</f>
        <v>820</v>
      </c>
      <c r="U783" s="1" t="n">
        <f aca="false">IF(I783="delivery",O783-SUM(Q783+R783),IF(I783="PO",P783-SUM(Q783:R783)))</f>
        <v>-4595</v>
      </c>
      <c r="V783" s="81" t="n">
        <v>26.379</v>
      </c>
      <c r="W783" s="81"/>
      <c r="X783" s="81" t="n">
        <f aca="false">W783-V783</f>
        <v>-26.379</v>
      </c>
      <c r="Y783" s="81"/>
      <c r="Z783" s="81"/>
      <c r="AA783" s="81" t="n">
        <v>26.482</v>
      </c>
      <c r="AB783" s="81"/>
      <c r="AC783" s="81"/>
      <c r="AD783" s="81"/>
      <c r="AE783" s="81"/>
      <c r="AF783" s="81"/>
      <c r="AG783" s="81"/>
      <c r="AH783" s="81"/>
      <c r="AI783" s="81"/>
      <c r="AJ783" s="81"/>
      <c r="AK783" s="81"/>
      <c r="AL783" s="81"/>
      <c r="AM783" s="81"/>
      <c r="AN783" s="81"/>
      <c r="AO783" s="81" t="str">
        <f aca="false">D783</f>
        <v>Arista</v>
      </c>
      <c r="AP783" s="1" t="s">
        <v>1382</v>
      </c>
      <c r="AQ783" s="1"/>
      <c r="AR783" s="1"/>
      <c r="AS783" s="1"/>
      <c r="AT783" s="1"/>
      <c r="AU783" s="1"/>
      <c r="AV783" s="1"/>
      <c r="AW783" s="1"/>
      <c r="AX783" s="1"/>
      <c r="AY783" s="1"/>
      <c r="AZ783" s="1"/>
      <c r="BA783" s="1"/>
      <c r="BB783" s="1"/>
      <c r="BC783" s="1"/>
      <c r="BD783" s="1"/>
      <c r="BE783" s="1"/>
      <c r="BF783" s="1" t="s">
        <v>14668</v>
      </c>
      <c r="BG783" s="1" t="s">
        <v>183</v>
      </c>
      <c r="BH783" s="1"/>
      <c r="BI783" s="1"/>
    </row>
    <row r="784" customFormat="false" ht="12.75" hidden="false" customHeight="false" outlineLevel="0" collapsed="false">
      <c r="A784" s="1" t="s">
        <v>5762</v>
      </c>
      <c r="B784" s="1" t="s">
        <v>5763</v>
      </c>
      <c r="C784" s="1" t="s">
        <v>177</v>
      </c>
      <c r="D784" s="1" t="s">
        <v>82</v>
      </c>
      <c r="E784" s="1" t="s">
        <v>15301</v>
      </c>
      <c r="F784" s="1" t="s">
        <v>15302</v>
      </c>
      <c r="G784" s="1" t="n">
        <v>36</v>
      </c>
      <c r="H784" s="1" t="n">
        <v>62</v>
      </c>
      <c r="I784" s="101" t="s">
        <v>180</v>
      </c>
      <c r="J784" s="1"/>
      <c r="K784" s="1" t="n">
        <f aca="false">IFERROR(VLOOKUP(A784,'[2]Pivot HorizontalMRP'!$A$4:$B$2689,2,0),0)</f>
        <v>0</v>
      </c>
      <c r="L784" s="1" t="n">
        <f aca="false">IFERROR(VLOOKUP(A784,'[2]Pivot HorizontalMRP'!$A$4:$C$2689,3,0),0)</f>
        <v>158</v>
      </c>
      <c r="M784" s="1" t="n">
        <f aca="false">IFERROR(VLOOKUP(A784,'[2]Pivot HorizontalMRP'!$A$4:$D$2689,0.4,0),0)</f>
        <v>0</v>
      </c>
      <c r="N784" s="1" t="n">
        <f aca="false">IFERROR(VLOOKUP(A784,'[2]Pivot HorizontalMRP'!$A$4:$E$2689,5,0),0)</f>
        <v>62</v>
      </c>
      <c r="O784" s="1" t="n">
        <f aca="false">K784+L784</f>
        <v>158</v>
      </c>
      <c r="P784" s="1" t="n">
        <f aca="false">K784+L784+M784+N784</f>
        <v>220</v>
      </c>
      <c r="Q784" s="1" t="n">
        <f aca="false">IFERROR(VLOOKUP(A784,'[2]Pivot HorizontalMRP'!$A$4:$F$2689,6,0),0)</f>
        <v>343</v>
      </c>
      <c r="R784" s="1" t="n">
        <f aca="false">IFERROR(VLOOKUP(A784,'[2]Pivot HorizontalMRP'!$A$4:$G$2689,7,0),0)</f>
        <v>307</v>
      </c>
      <c r="S784" s="1" t="n">
        <f aca="false">IFERROR(VLOOKUP(A784,'[2]Pivot HorizontalMRP'!$A$4:$H$2689,8,0),0)</f>
        <v>333</v>
      </c>
      <c r="T784" s="1" t="n">
        <f aca="false">IFERROR(VLOOKUP(A784,'[2]Pivot HorizontalMRP'!$A$4:$I$2689,9,0),0)</f>
        <v>138</v>
      </c>
      <c r="U784" s="1" t="n">
        <f aca="false">IF(I784="delivery",O784-SUM(Q784+R784),IF(I784="PO",P784-SUM(Q784:R784)))</f>
        <v>-492</v>
      </c>
      <c r="V784" s="81" t="n">
        <v>65.045</v>
      </c>
      <c r="W784" s="81"/>
      <c r="X784" s="81" t="n">
        <f aca="false">W784-V784</f>
        <v>-65.045</v>
      </c>
      <c r="Y784" s="81"/>
      <c r="Z784" s="81"/>
      <c r="AA784" s="81" t="n">
        <v>65.15</v>
      </c>
      <c r="AB784" s="81"/>
      <c r="AC784" s="81"/>
      <c r="AD784" s="81"/>
      <c r="AE784" s="81"/>
      <c r="AF784" s="81"/>
      <c r="AG784" s="81"/>
      <c r="AH784" s="81"/>
      <c r="AI784" s="81"/>
      <c r="AJ784" s="81"/>
      <c r="AK784" s="81"/>
      <c r="AL784" s="81"/>
      <c r="AM784" s="81"/>
      <c r="AN784" s="81"/>
      <c r="AO784" s="81" t="str">
        <f aca="false">D784</f>
        <v>Arista</v>
      </c>
      <c r="AP784" s="1" t="s">
        <v>1382</v>
      </c>
      <c r="AQ784" s="1"/>
      <c r="AR784" s="1"/>
      <c r="AS784" s="1"/>
      <c r="AT784" s="1"/>
      <c r="AU784" s="1"/>
      <c r="AV784" s="1"/>
      <c r="AW784" s="1"/>
      <c r="AX784" s="1"/>
      <c r="AY784" s="1"/>
      <c r="AZ784" s="1"/>
      <c r="BA784" s="1"/>
      <c r="BB784" s="1"/>
      <c r="BC784" s="1"/>
      <c r="BD784" s="1"/>
      <c r="BE784" s="1"/>
      <c r="BF784" s="1" t="s">
        <v>14668</v>
      </c>
      <c r="BG784" s="1" t="s">
        <v>183</v>
      </c>
      <c r="BH784" s="1"/>
      <c r="BI784" s="1"/>
    </row>
    <row r="785" customFormat="false" ht="12.75" hidden="false" customHeight="false" outlineLevel="0" collapsed="false">
      <c r="A785" s="1" t="s">
        <v>5766</v>
      </c>
      <c r="B785" s="1" t="s">
        <v>5767</v>
      </c>
      <c r="C785" s="1" t="s">
        <v>177</v>
      </c>
      <c r="D785" s="1" t="s">
        <v>82</v>
      </c>
      <c r="E785" s="1" t="s">
        <v>5768</v>
      </c>
      <c r="F785" s="1" t="s">
        <v>5769</v>
      </c>
      <c r="G785" s="1" t="n">
        <v>53</v>
      </c>
      <c r="H785" s="1" t="n">
        <v>90</v>
      </c>
      <c r="I785" s="101" t="s">
        <v>180</v>
      </c>
      <c r="J785" s="1"/>
      <c r="K785" s="1" t="n">
        <f aca="false">IFERROR(VLOOKUP(A785,'[2]Pivot HorizontalMRP'!$A$4:$B$2689,2,0),0)</f>
        <v>0</v>
      </c>
      <c r="L785" s="1" t="n">
        <f aca="false">IFERROR(VLOOKUP(A785,'[2]Pivot HorizontalMRP'!$A$4:$C$2689,3,0),0)</f>
        <v>869</v>
      </c>
      <c r="M785" s="1" t="n">
        <f aca="false">IFERROR(VLOOKUP(A785,'[2]Pivot HorizontalMRP'!$A$4:$D$2689,0.4,0),0)</f>
        <v>0</v>
      </c>
      <c r="N785" s="1" t="n">
        <f aca="false">IFERROR(VLOOKUP(A785,'[2]Pivot HorizontalMRP'!$A$4:$E$2689,5,0),0)</f>
        <v>2430</v>
      </c>
      <c r="O785" s="1" t="n">
        <f aca="false">K785+L785</f>
        <v>869</v>
      </c>
      <c r="P785" s="1" t="n">
        <f aca="false">K785+L785+M785+N785</f>
        <v>3299</v>
      </c>
      <c r="Q785" s="1" t="n">
        <f aca="false">IFERROR(VLOOKUP(A785,'[2]Pivot HorizontalMRP'!$A$4:$F$2689,6,0),0)</f>
        <v>3360</v>
      </c>
      <c r="R785" s="1" t="n">
        <f aca="false">IFERROR(VLOOKUP(A785,'[2]Pivot HorizontalMRP'!$A$4:$G$2689,7,0),0)</f>
        <v>2000</v>
      </c>
      <c r="S785" s="1" t="n">
        <f aca="false">IFERROR(VLOOKUP(A785,'[2]Pivot HorizontalMRP'!$A$4:$H$2689,8,0),0)</f>
        <v>2181</v>
      </c>
      <c r="T785" s="1" t="n">
        <f aca="false">IFERROR(VLOOKUP(A785,'[2]Pivot HorizontalMRP'!$A$4:$I$2689,9,0),0)</f>
        <v>1454</v>
      </c>
      <c r="U785" s="1" t="n">
        <f aca="false">IF(I785="delivery",O785-SUM(Q785+R785),IF(I785="PO",P785-SUM(Q785:R785)))</f>
        <v>-4491</v>
      </c>
      <c r="V785" s="81" t="n">
        <v>269.1</v>
      </c>
      <c r="W785" s="81"/>
      <c r="X785" s="81" t="n">
        <f aca="false">W785-V785</f>
        <v>-269.1</v>
      </c>
      <c r="Y785" s="81"/>
      <c r="Z785" s="81"/>
      <c r="AA785" s="81" t="n">
        <v>271.635</v>
      </c>
      <c r="AB785" s="81"/>
      <c r="AC785" s="81"/>
      <c r="AD785" s="81"/>
      <c r="AE785" s="81"/>
      <c r="AF785" s="81"/>
      <c r="AG785" s="81"/>
      <c r="AH785" s="81"/>
      <c r="AI785" s="81"/>
      <c r="AJ785" s="81"/>
      <c r="AK785" s="81"/>
      <c r="AL785" s="81"/>
      <c r="AM785" s="81"/>
      <c r="AN785" s="81"/>
      <c r="AO785" s="81" t="str">
        <f aca="false">D785</f>
        <v>Arista</v>
      </c>
      <c r="AP785" s="1" t="s">
        <v>1382</v>
      </c>
      <c r="AQ785" s="1"/>
      <c r="AR785" s="1"/>
      <c r="AS785" s="1"/>
      <c r="AT785" s="1"/>
      <c r="AU785" s="1"/>
      <c r="AV785" s="1"/>
      <c r="AW785" s="1"/>
      <c r="AX785" s="1"/>
      <c r="AY785" s="1"/>
      <c r="AZ785" s="1"/>
      <c r="BA785" s="1"/>
      <c r="BB785" s="1"/>
      <c r="BC785" s="1"/>
      <c r="BD785" s="1"/>
      <c r="BE785" s="1"/>
      <c r="BF785" s="1" t="s">
        <v>14668</v>
      </c>
      <c r="BG785" s="1" t="s">
        <v>183</v>
      </c>
      <c r="BH785" s="1"/>
      <c r="BI785" s="1"/>
    </row>
    <row r="786" customFormat="false" ht="12.75" hidden="false" customHeight="false" outlineLevel="0" collapsed="false">
      <c r="A786" s="1" t="s">
        <v>5770</v>
      </c>
      <c r="B786" s="1" t="s">
        <v>5771</v>
      </c>
      <c r="C786" s="1" t="s">
        <v>177</v>
      </c>
      <c r="D786" s="1" t="s">
        <v>82</v>
      </c>
      <c r="E786" s="1" t="s">
        <v>15303</v>
      </c>
      <c r="F786" s="1" t="s">
        <v>5773</v>
      </c>
      <c r="G786" s="1" t="n">
        <v>88</v>
      </c>
      <c r="H786" s="1" t="n">
        <v>30</v>
      </c>
      <c r="I786" s="101" t="s">
        <v>180</v>
      </c>
      <c r="J786" s="1"/>
      <c r="K786" s="1" t="n">
        <f aca="false">IFERROR(VLOOKUP(A786,'[2]Pivot HorizontalMRP'!$A$4:$B$2689,2,0),0)</f>
        <v>0</v>
      </c>
      <c r="L786" s="1" t="n">
        <f aca="false">IFERROR(VLOOKUP(A786,'[2]Pivot HorizontalMRP'!$A$4:$C$2689,3,0),0)</f>
        <v>38</v>
      </c>
      <c r="M786" s="1" t="n">
        <f aca="false">IFERROR(VLOOKUP(A786,'[2]Pivot HorizontalMRP'!$A$4:$D$2689,0.4,0),0)</f>
        <v>0</v>
      </c>
      <c r="N786" s="1" t="n">
        <f aca="false">IFERROR(VLOOKUP(A786,'[2]Pivot HorizontalMRP'!$A$4:$E$2689,5,0),0)</f>
        <v>0</v>
      </c>
      <c r="O786" s="1" t="n">
        <f aca="false">K786+L786</f>
        <v>38</v>
      </c>
      <c r="P786" s="1" t="n">
        <f aca="false">K786+L786+M786+N786</f>
        <v>38</v>
      </c>
      <c r="Q786" s="1" t="n">
        <f aca="false">IFERROR(VLOOKUP(A786,'[2]Pivot HorizontalMRP'!$A$4:$F$2689,6,0),0)</f>
        <v>42</v>
      </c>
      <c r="R786" s="1" t="n">
        <f aca="false">IFERROR(VLOOKUP(A786,'[2]Pivot HorizontalMRP'!$A$4:$G$2689,7,0),0)</f>
        <v>0</v>
      </c>
      <c r="S786" s="1" t="n">
        <f aca="false">IFERROR(VLOOKUP(A786,'[2]Pivot HorizontalMRP'!$A$4:$H$2689,8,0),0)</f>
        <v>0</v>
      </c>
      <c r="T786" s="1" t="n">
        <f aca="false">IFERROR(VLOOKUP(A786,'[2]Pivot HorizontalMRP'!$A$4:$I$2689,9,0),0)</f>
        <v>0</v>
      </c>
      <c r="U786" s="1" t="n">
        <f aca="false">IF(I786="delivery",O786-SUM(Q786+R786),IF(I786="PO",P786-SUM(Q786:R786)))</f>
        <v>-4</v>
      </c>
      <c r="V786" s="81" t="n">
        <v>245.245</v>
      </c>
      <c r="W786" s="81"/>
      <c r="X786" s="81" t="n">
        <f aca="false">W786-V786</f>
        <v>-245.245</v>
      </c>
      <c r="Y786" s="81"/>
      <c r="Z786" s="81"/>
      <c r="AA786" s="81" t="n">
        <v>240.58</v>
      </c>
      <c r="AB786" s="81"/>
      <c r="AC786" s="81"/>
      <c r="AD786" s="81"/>
      <c r="AE786" s="81"/>
      <c r="AF786" s="81"/>
      <c r="AG786" s="81"/>
      <c r="AH786" s="81"/>
      <c r="AI786" s="81"/>
      <c r="AJ786" s="81"/>
      <c r="AK786" s="81"/>
      <c r="AL786" s="81"/>
      <c r="AM786" s="81"/>
      <c r="AN786" s="81"/>
      <c r="AO786" s="81" t="str">
        <f aca="false">D786</f>
        <v>Arista</v>
      </c>
      <c r="AP786" s="1" t="s">
        <v>1382</v>
      </c>
      <c r="AQ786" s="1"/>
      <c r="AR786" s="1"/>
      <c r="AS786" s="1"/>
      <c r="AT786" s="1"/>
      <c r="AU786" s="1"/>
      <c r="AV786" s="1"/>
      <c r="AW786" s="1"/>
      <c r="AX786" s="1"/>
      <c r="AY786" s="1"/>
      <c r="AZ786" s="1"/>
      <c r="BA786" s="1"/>
      <c r="BB786" s="1"/>
      <c r="BC786" s="1"/>
      <c r="BD786" s="1"/>
      <c r="BE786" s="1"/>
      <c r="BF786" s="1" t="s">
        <v>14668</v>
      </c>
      <c r="BG786" s="1" t="s">
        <v>183</v>
      </c>
      <c r="BH786" s="1"/>
      <c r="BI786" s="1"/>
    </row>
    <row r="787" customFormat="false" ht="12.75" hidden="false" customHeight="false" outlineLevel="0" collapsed="false">
      <c r="A787" s="1" t="s">
        <v>5774</v>
      </c>
      <c r="B787" s="1" t="s">
        <v>5775</v>
      </c>
      <c r="C787" s="1" t="s">
        <v>177</v>
      </c>
      <c r="D787" s="1" t="s">
        <v>82</v>
      </c>
      <c r="E787" s="1" t="s">
        <v>5776</v>
      </c>
      <c r="F787" s="1" t="s">
        <v>5777</v>
      </c>
      <c r="G787" s="1" t="n">
        <v>51</v>
      </c>
      <c r="H787" s="1" t="n">
        <v>180</v>
      </c>
      <c r="I787" s="101" t="s">
        <v>180</v>
      </c>
      <c r="J787" s="1"/>
      <c r="K787" s="1" t="n">
        <f aca="false">IFERROR(VLOOKUP(A787,'[2]Pivot HorizontalMRP'!$A$4:$B$2689,2,0),0)</f>
        <v>0</v>
      </c>
      <c r="L787" s="1" t="n">
        <f aca="false">IFERROR(VLOOKUP(A787,'[2]Pivot HorizontalMRP'!$A$4:$C$2689,3,0),0)</f>
        <v>260</v>
      </c>
      <c r="M787" s="1" t="n">
        <f aca="false">IFERROR(VLOOKUP(A787,'[2]Pivot HorizontalMRP'!$A$4:$D$2689,0.4,0),0)</f>
        <v>0</v>
      </c>
      <c r="N787" s="1" t="n">
        <f aca="false">IFERROR(VLOOKUP(A787,'[2]Pivot HorizontalMRP'!$A$4:$E$2689,5,0),0)</f>
        <v>380</v>
      </c>
      <c r="O787" s="1" t="n">
        <f aca="false">K787+L787</f>
        <v>260</v>
      </c>
      <c r="P787" s="1" t="n">
        <f aca="false">K787+L787+M787+N787</f>
        <v>640</v>
      </c>
      <c r="Q787" s="1" t="n">
        <f aca="false">IFERROR(VLOOKUP(A787,'[2]Pivot HorizontalMRP'!$A$4:$F$2689,6,0),0)</f>
        <v>559</v>
      </c>
      <c r="R787" s="1" t="n">
        <f aca="false">IFERROR(VLOOKUP(A787,'[2]Pivot HorizontalMRP'!$A$4:$G$2689,7,0),0)</f>
        <v>184</v>
      </c>
      <c r="S787" s="1" t="n">
        <f aca="false">IFERROR(VLOOKUP(A787,'[2]Pivot HorizontalMRP'!$A$4:$H$2689,8,0),0)</f>
        <v>135</v>
      </c>
      <c r="T787" s="1" t="n">
        <f aca="false">IFERROR(VLOOKUP(A787,'[2]Pivot HorizontalMRP'!$A$4:$I$2689,9,0),0)</f>
        <v>39</v>
      </c>
      <c r="U787" s="1" t="n">
        <f aca="false">IF(I787="delivery",O787-SUM(Q787+R787),IF(I787="PO",P787-SUM(Q787:R787)))</f>
        <v>-483</v>
      </c>
      <c r="V787" s="81" t="n">
        <v>99.296</v>
      </c>
      <c r="W787" s="81"/>
      <c r="X787" s="81" t="n">
        <f aca="false">W787-V787</f>
        <v>-99.296</v>
      </c>
      <c r="Y787" s="81"/>
      <c r="Z787" s="81"/>
      <c r="AA787" s="81" t="n">
        <v>95.8592</v>
      </c>
      <c r="AB787" s="81"/>
      <c r="AC787" s="81"/>
      <c r="AD787" s="81"/>
      <c r="AE787" s="81"/>
      <c r="AF787" s="81"/>
      <c r="AG787" s="81"/>
      <c r="AH787" s="81"/>
      <c r="AI787" s="81"/>
      <c r="AJ787" s="81"/>
      <c r="AK787" s="81"/>
      <c r="AL787" s="81"/>
      <c r="AM787" s="81"/>
      <c r="AN787" s="81"/>
      <c r="AO787" s="81" t="str">
        <f aca="false">D787</f>
        <v>Arista</v>
      </c>
      <c r="AP787" s="1" t="s">
        <v>1382</v>
      </c>
      <c r="AQ787" s="1"/>
      <c r="AR787" s="1"/>
      <c r="AS787" s="1"/>
      <c r="AT787" s="1"/>
      <c r="AU787" s="1"/>
      <c r="AV787" s="1"/>
      <c r="AW787" s="1"/>
      <c r="AX787" s="1"/>
      <c r="AY787" s="1"/>
      <c r="AZ787" s="1"/>
      <c r="BA787" s="1"/>
      <c r="BB787" s="1"/>
      <c r="BC787" s="1"/>
      <c r="BD787" s="1"/>
      <c r="BE787" s="1"/>
      <c r="BF787" s="1" t="s">
        <v>14668</v>
      </c>
      <c r="BG787" s="1" t="s">
        <v>183</v>
      </c>
      <c r="BH787" s="1"/>
      <c r="BI787" s="1"/>
    </row>
    <row r="788" customFormat="false" ht="12.75" hidden="false" customHeight="false" outlineLevel="0" collapsed="false">
      <c r="A788" s="1" t="s">
        <v>5778</v>
      </c>
      <c r="B788" s="1" t="s">
        <v>5779</v>
      </c>
      <c r="C788" s="1" t="s">
        <v>177</v>
      </c>
      <c r="D788" s="1" t="s">
        <v>82</v>
      </c>
      <c r="E788" s="1" t="s">
        <v>5780</v>
      </c>
      <c r="F788" s="1" t="s">
        <v>15304</v>
      </c>
      <c r="G788" s="1" t="n">
        <v>51</v>
      </c>
      <c r="H788" s="1" t="n">
        <v>50</v>
      </c>
      <c r="I788" s="101" t="s">
        <v>180</v>
      </c>
      <c r="J788" s="1"/>
      <c r="K788" s="1" t="n">
        <f aca="false">IFERROR(VLOOKUP(A788,'[2]Pivot HorizontalMRP'!$A$4:$B$2689,2,0),0)</f>
        <v>0</v>
      </c>
      <c r="L788" s="1" t="n">
        <f aca="false">IFERROR(VLOOKUP(A788,'[2]Pivot HorizontalMRP'!$A$4:$C$2689,3,0),0)</f>
        <v>470</v>
      </c>
      <c r="M788" s="1" t="n">
        <f aca="false">IFERROR(VLOOKUP(A788,'[2]Pivot HorizontalMRP'!$A$4:$D$2689,0.4,0),0)</f>
        <v>0</v>
      </c>
      <c r="N788" s="1" t="n">
        <f aca="false">IFERROR(VLOOKUP(A788,'[2]Pivot HorizontalMRP'!$A$4:$E$2689,5,0),0)</f>
        <v>8155</v>
      </c>
      <c r="O788" s="1" t="n">
        <f aca="false">K788+L788</f>
        <v>470</v>
      </c>
      <c r="P788" s="1" t="n">
        <f aca="false">K788+L788+M788+N788</f>
        <v>8625</v>
      </c>
      <c r="Q788" s="1" t="n">
        <f aca="false">IFERROR(VLOOKUP(A788,'[2]Pivot HorizontalMRP'!$A$4:$F$2689,6,0),0)</f>
        <v>10445</v>
      </c>
      <c r="R788" s="1" t="n">
        <f aca="false">IFERROR(VLOOKUP(A788,'[2]Pivot HorizontalMRP'!$A$4:$G$2689,7,0),0)</f>
        <v>4484</v>
      </c>
      <c r="S788" s="1" t="n">
        <f aca="false">IFERROR(VLOOKUP(A788,'[2]Pivot HorizontalMRP'!$A$4:$H$2689,8,0),0)</f>
        <v>4584</v>
      </c>
      <c r="T788" s="1" t="n">
        <f aca="false">IFERROR(VLOOKUP(A788,'[2]Pivot HorizontalMRP'!$A$4:$I$2689,9,0),0)</f>
        <v>2985</v>
      </c>
      <c r="U788" s="1" t="n">
        <f aca="false">IF(I788="delivery",O788-SUM(Q788+R788),IF(I788="PO",P788-SUM(Q788:R788)))</f>
        <v>-14459</v>
      </c>
      <c r="V788" s="81" t="n">
        <v>175.6</v>
      </c>
      <c r="W788" s="81"/>
      <c r="X788" s="81" t="n">
        <f aca="false">W788-V788</f>
        <v>-175.6</v>
      </c>
      <c r="Y788" s="81"/>
      <c r="Z788" s="81"/>
      <c r="AA788" s="81" t="n">
        <v>184.28646</v>
      </c>
      <c r="AB788" s="81"/>
      <c r="AC788" s="81"/>
      <c r="AD788" s="81"/>
      <c r="AE788" s="81"/>
      <c r="AF788" s="81"/>
      <c r="AG788" s="81"/>
      <c r="AH788" s="81"/>
      <c r="AI788" s="81"/>
      <c r="AJ788" s="81"/>
      <c r="AK788" s="81"/>
      <c r="AL788" s="81"/>
      <c r="AM788" s="81"/>
      <c r="AN788" s="81"/>
      <c r="AO788" s="81" t="str">
        <f aca="false">D788</f>
        <v>Arista</v>
      </c>
      <c r="AP788" s="1" t="s">
        <v>1382</v>
      </c>
      <c r="AQ788" s="1"/>
      <c r="AR788" s="1"/>
      <c r="AS788" s="1"/>
      <c r="AT788" s="1"/>
      <c r="AU788" s="1"/>
      <c r="AV788" s="1"/>
      <c r="AW788" s="1"/>
      <c r="AX788" s="1"/>
      <c r="AY788" s="1"/>
      <c r="AZ788" s="1"/>
      <c r="BA788" s="1"/>
      <c r="BB788" s="1"/>
      <c r="BC788" s="1"/>
      <c r="BD788" s="1"/>
      <c r="BE788" s="1"/>
      <c r="BF788" s="1" t="s">
        <v>14668</v>
      </c>
      <c r="BG788" s="1" t="s">
        <v>183</v>
      </c>
      <c r="BH788" s="1"/>
      <c r="BI788" s="1"/>
    </row>
    <row r="789" customFormat="false" ht="12.75" hidden="false" customHeight="false" outlineLevel="0" collapsed="false">
      <c r="A789" s="1" t="s">
        <v>5782</v>
      </c>
      <c r="B789" s="1" t="s">
        <v>5783</v>
      </c>
      <c r="C789" s="1" t="s">
        <v>177</v>
      </c>
      <c r="D789" s="1" t="s">
        <v>82</v>
      </c>
      <c r="E789" s="1" t="s">
        <v>15305</v>
      </c>
      <c r="F789" s="1" t="s">
        <v>5785</v>
      </c>
      <c r="G789" s="1" t="n">
        <v>36</v>
      </c>
      <c r="H789" s="1" t="n">
        <v>235</v>
      </c>
      <c r="I789" s="101" t="s">
        <v>180</v>
      </c>
      <c r="J789" s="1"/>
      <c r="K789" s="1" t="n">
        <f aca="false">IFERROR(VLOOKUP(A789,'[2]Pivot HorizontalMRP'!$A$4:$B$2689,2,0),0)</f>
        <v>0</v>
      </c>
      <c r="L789" s="1" t="n">
        <f aca="false">IFERROR(VLOOKUP(A789,'[2]Pivot HorizontalMRP'!$A$4:$C$2689,3,0),0)</f>
        <v>896</v>
      </c>
      <c r="M789" s="1" t="n">
        <f aca="false">IFERROR(VLOOKUP(A789,'[2]Pivot HorizontalMRP'!$A$4:$D$2689,0.4,0),0)</f>
        <v>0</v>
      </c>
      <c r="N789" s="1" t="n">
        <f aca="false">IFERROR(VLOOKUP(A789,'[2]Pivot HorizontalMRP'!$A$4:$E$2689,5,0),0)</f>
        <v>235</v>
      </c>
      <c r="O789" s="1" t="n">
        <f aca="false">K789+L789</f>
        <v>896</v>
      </c>
      <c r="P789" s="1" t="n">
        <f aca="false">K789+L789+M789+N789</f>
        <v>1131</v>
      </c>
      <c r="Q789" s="1" t="n">
        <f aca="false">IFERROR(VLOOKUP(A789,'[2]Pivot HorizontalMRP'!$A$4:$F$2689,6,0),0)</f>
        <v>1032</v>
      </c>
      <c r="R789" s="1" t="n">
        <f aca="false">IFERROR(VLOOKUP(A789,'[2]Pivot HorizontalMRP'!$A$4:$G$2689,7,0),0)</f>
        <v>682</v>
      </c>
      <c r="S789" s="1" t="n">
        <f aca="false">IFERROR(VLOOKUP(A789,'[2]Pivot HorizontalMRP'!$A$4:$H$2689,8,0),0)</f>
        <v>738</v>
      </c>
      <c r="T789" s="1" t="n">
        <f aca="false">IFERROR(VLOOKUP(A789,'[2]Pivot HorizontalMRP'!$A$4:$I$2689,9,0),0)</f>
        <v>492</v>
      </c>
      <c r="U789" s="1" t="n">
        <f aca="false">IF(I789="delivery",O789-SUM(Q789+R789),IF(I789="PO",P789-SUM(Q789:R789)))</f>
        <v>-818</v>
      </c>
      <c r="V789" s="81" t="n">
        <v>10.35</v>
      </c>
      <c r="W789" s="81"/>
      <c r="X789" s="81" t="n">
        <f aca="false">W789-V789</f>
        <v>-10.35</v>
      </c>
      <c r="Y789" s="81"/>
      <c r="Z789" s="81"/>
      <c r="AA789" s="81" t="n">
        <v>10.35</v>
      </c>
      <c r="AB789" s="81"/>
      <c r="AC789" s="81"/>
      <c r="AD789" s="81"/>
      <c r="AE789" s="81"/>
      <c r="AF789" s="81"/>
      <c r="AG789" s="81"/>
      <c r="AH789" s="81"/>
      <c r="AI789" s="81"/>
      <c r="AJ789" s="81"/>
      <c r="AK789" s="81"/>
      <c r="AL789" s="81"/>
      <c r="AM789" s="81"/>
      <c r="AN789" s="81"/>
      <c r="AO789" s="81" t="str">
        <f aca="false">D789</f>
        <v>Arista</v>
      </c>
      <c r="AP789" s="1" t="s">
        <v>1382</v>
      </c>
      <c r="AQ789" s="1"/>
      <c r="AR789" s="1"/>
      <c r="AS789" s="1"/>
      <c r="AT789" s="1"/>
      <c r="AU789" s="1"/>
      <c r="AV789" s="1"/>
      <c r="AW789" s="1"/>
      <c r="AX789" s="1"/>
      <c r="AY789" s="1"/>
      <c r="AZ789" s="1"/>
      <c r="BA789" s="1"/>
      <c r="BB789" s="1"/>
      <c r="BC789" s="1"/>
      <c r="BD789" s="1"/>
      <c r="BE789" s="1"/>
      <c r="BF789" s="1" t="s">
        <v>14668</v>
      </c>
      <c r="BG789" s="1" t="s">
        <v>183</v>
      </c>
      <c r="BH789" s="1"/>
      <c r="BI789" s="1"/>
    </row>
    <row r="790" customFormat="false" ht="12.75" hidden="false" customHeight="false" outlineLevel="0" collapsed="false">
      <c r="A790" s="1" t="s">
        <v>1443</v>
      </c>
      <c r="B790" s="1" t="s">
        <v>1444</v>
      </c>
      <c r="C790" s="1" t="s">
        <v>177</v>
      </c>
      <c r="D790" s="1" t="s">
        <v>82</v>
      </c>
      <c r="E790" s="1" t="s">
        <v>15306</v>
      </c>
      <c r="F790" s="1" t="s">
        <v>1446</v>
      </c>
      <c r="G790" s="1" t="n">
        <v>51</v>
      </c>
      <c r="H790" s="1" t="n">
        <v>1043</v>
      </c>
      <c r="I790" s="101" t="s">
        <v>180</v>
      </c>
      <c r="J790" s="1"/>
      <c r="K790" s="1" t="n">
        <f aca="false">IFERROR(VLOOKUP(A790,'[2]Pivot HorizontalMRP'!$A$4:$B$2689,2,0),0)</f>
        <v>0</v>
      </c>
      <c r="L790" s="1" t="n">
        <f aca="false">IFERROR(VLOOKUP(A790,'[2]Pivot HorizontalMRP'!$A$4:$C$2689,3,0),0)</f>
        <v>570</v>
      </c>
      <c r="M790" s="1" t="n">
        <f aca="false">IFERROR(VLOOKUP(A790,'[2]Pivot HorizontalMRP'!$A$4:$D$2689,0.4,0),0)</f>
        <v>0</v>
      </c>
      <c r="N790" s="1" t="n">
        <f aca="false">IFERROR(VLOOKUP(A790,'[2]Pivot HorizontalMRP'!$A$4:$E$2689,5,0),0)</f>
        <v>1043</v>
      </c>
      <c r="O790" s="1" t="n">
        <f aca="false">K790+L790</f>
        <v>570</v>
      </c>
      <c r="P790" s="1" t="n">
        <f aca="false">K790+L790+M790+N790</f>
        <v>1613</v>
      </c>
      <c r="Q790" s="1" t="n">
        <f aca="false">IFERROR(VLOOKUP(A790,'[2]Pivot HorizontalMRP'!$A$4:$F$2689,6,0),0)</f>
        <v>1319</v>
      </c>
      <c r="R790" s="1" t="n">
        <f aca="false">IFERROR(VLOOKUP(A790,'[2]Pivot HorizontalMRP'!$A$4:$G$2689,7,0),0)</f>
        <v>682</v>
      </c>
      <c r="S790" s="1" t="n">
        <f aca="false">IFERROR(VLOOKUP(A790,'[2]Pivot HorizontalMRP'!$A$4:$H$2689,8,0),0)</f>
        <v>494</v>
      </c>
      <c r="T790" s="1" t="n">
        <f aca="false">IFERROR(VLOOKUP(A790,'[2]Pivot HorizontalMRP'!$A$4:$I$2689,9,0),0)</f>
        <v>736</v>
      </c>
      <c r="U790" s="1" t="n">
        <f aca="false">IF(I790="delivery",O790-SUM(Q790+R790),IF(I790="PO",P790-SUM(Q790:R790)))</f>
        <v>-1431</v>
      </c>
      <c r="V790" s="81" t="n">
        <v>2.33</v>
      </c>
      <c r="W790" s="81"/>
      <c r="X790" s="81" t="n">
        <f aca="false">W790-V790</f>
        <v>-2.33</v>
      </c>
      <c r="Y790" s="81"/>
      <c r="Z790" s="81"/>
      <c r="AA790" s="81"/>
      <c r="AB790" s="81"/>
      <c r="AC790" s="81"/>
      <c r="AD790" s="81"/>
      <c r="AE790" s="81"/>
      <c r="AF790" s="81"/>
      <c r="AG790" s="81"/>
      <c r="AH790" s="81"/>
      <c r="AI790" s="81"/>
      <c r="AJ790" s="81"/>
      <c r="AK790" s="81"/>
      <c r="AL790" s="81"/>
      <c r="AM790" s="81"/>
      <c r="AN790" s="81"/>
      <c r="AO790" s="81" t="str">
        <f aca="false">D790</f>
        <v>Arista</v>
      </c>
      <c r="AP790" s="1" t="s">
        <v>1382</v>
      </c>
      <c r="AQ790" s="1"/>
      <c r="AR790" s="1"/>
      <c r="AS790" s="1"/>
      <c r="AT790" s="1"/>
      <c r="AU790" s="1"/>
      <c r="AV790" s="1"/>
      <c r="AW790" s="1"/>
      <c r="AX790" s="1"/>
      <c r="AY790" s="1"/>
      <c r="AZ790" s="1"/>
      <c r="BA790" s="1"/>
      <c r="BB790" s="1"/>
      <c r="BC790" s="1"/>
      <c r="BD790" s="1"/>
      <c r="BE790" s="1"/>
      <c r="BF790" s="1" t="s">
        <v>14668</v>
      </c>
      <c r="BG790" s="1" t="s">
        <v>183</v>
      </c>
      <c r="BH790" s="1"/>
      <c r="BI790" s="1"/>
    </row>
    <row r="791" customFormat="false" ht="12.75" hidden="false" customHeight="false" outlineLevel="0" collapsed="false">
      <c r="A791" s="103" t="s">
        <v>10400</v>
      </c>
      <c r="B791" s="104" t="s">
        <v>10401</v>
      </c>
      <c r="C791" s="99" t="s">
        <v>177</v>
      </c>
      <c r="D791" s="99" t="s">
        <v>82</v>
      </c>
      <c r="E791" s="99" t="s">
        <v>10402</v>
      </c>
      <c r="F791" s="99" t="s">
        <v>10403</v>
      </c>
      <c r="G791" s="99" t="n">
        <v>41</v>
      </c>
      <c r="H791" s="99" t="n">
        <v>5824</v>
      </c>
      <c r="I791" s="99" t="s">
        <v>180</v>
      </c>
      <c r="K791" s="1" t="n">
        <f aca="false">IFERROR(VLOOKUP(A791,'[2]Pivot HorizontalMRP'!$A$4:$B$2689,2,0),0)</f>
        <v>0</v>
      </c>
      <c r="L791" s="1" t="n">
        <f aca="false">IFERROR(VLOOKUP(A791,'[2]Pivot HorizontalMRP'!$A$4:$C$2689,3,0),0)</f>
        <v>5206</v>
      </c>
      <c r="M791" s="1" t="n">
        <f aca="false">IFERROR(VLOOKUP(A791,'[2]Pivot HorizontalMRP'!$A$4:$D$2689,0.4,0),0)</f>
        <v>0</v>
      </c>
      <c r="N791" s="1" t="n">
        <f aca="false">IFERROR(VLOOKUP(A791,'[2]Pivot HorizontalMRP'!$A$4:$E$2689,5,0),0)</f>
        <v>0</v>
      </c>
      <c r="O791" s="1" t="n">
        <f aca="false">K791+L791</f>
        <v>5206</v>
      </c>
      <c r="P791" s="1" t="n">
        <f aca="false">K791+L791+M791+N791</f>
        <v>5206</v>
      </c>
      <c r="Q791" s="1" t="n">
        <f aca="false">IFERROR(VLOOKUP(A791,'[2]Pivot HorizontalMRP'!$A$4:$F$2689,6,0),0)</f>
        <v>4</v>
      </c>
      <c r="R791" s="1" t="n">
        <f aca="false">IFERROR(VLOOKUP(A791,'[2]Pivot HorizontalMRP'!$A$4:$G$2689,7,0),0)</f>
        <v>0</v>
      </c>
      <c r="S791" s="1" t="n">
        <f aca="false">IFERROR(VLOOKUP(A791,'[2]Pivot HorizontalMRP'!$A$4:$H$2689,8,0),0)</f>
        <v>0</v>
      </c>
      <c r="T791" s="1" t="n">
        <f aca="false">IFERROR(VLOOKUP(A791,'[2]Pivot HorizontalMRP'!$A$4:$I$2689,9,0),0)</f>
        <v>0</v>
      </c>
      <c r="U791" s="1" t="n">
        <f aca="false">IF(I791="delivery",O791-SUM(Q791+R791),IF(I791="PO",P791-SUM(Q791:R791)))</f>
        <v>5202</v>
      </c>
      <c r="V791" s="99" t="n">
        <v>0.43</v>
      </c>
      <c r="X791" s="81" t="n">
        <f aca="false">W791-V791</f>
        <v>-0.43</v>
      </c>
      <c r="AA791" s="81"/>
      <c r="AO791" s="81" t="str">
        <f aca="false">D791</f>
        <v>Arista</v>
      </c>
      <c r="AP791" s="99" t="s">
        <v>1382</v>
      </c>
      <c r="BF791" s="99" t="s">
        <v>14668</v>
      </c>
      <c r="BG791" s="1" t="s">
        <v>183</v>
      </c>
    </row>
    <row r="792" customFormat="false" ht="12.75" hidden="false" customHeight="false" outlineLevel="0" collapsed="false">
      <c r="A792" s="103" t="s">
        <v>10404</v>
      </c>
      <c r="B792" s="104" t="s">
        <v>10405</v>
      </c>
      <c r="C792" s="99" t="s">
        <v>177</v>
      </c>
      <c r="D792" s="99" t="s">
        <v>82</v>
      </c>
      <c r="E792" s="99" t="s">
        <v>10402</v>
      </c>
      <c r="F792" s="99" t="s">
        <v>10406</v>
      </c>
      <c r="G792" s="99" t="n">
        <v>41</v>
      </c>
      <c r="H792" s="99" t="n">
        <v>5824</v>
      </c>
      <c r="I792" s="99" t="s">
        <v>180</v>
      </c>
      <c r="K792" s="1" t="n">
        <f aca="false">IFERROR(VLOOKUP(A792,'[2]Pivot HorizontalMRP'!$A$4:$B$2689,2,0),0)</f>
        <v>0</v>
      </c>
      <c r="L792" s="1" t="n">
        <f aca="false">IFERROR(VLOOKUP(A792,'[2]Pivot HorizontalMRP'!$A$4:$C$2689,3,0),0)</f>
        <v>9064</v>
      </c>
      <c r="M792" s="1" t="n">
        <f aca="false">IFERROR(VLOOKUP(A792,'[2]Pivot HorizontalMRP'!$A$4:$D$2689,0.4,0),0)</f>
        <v>0</v>
      </c>
      <c r="N792" s="1" t="n">
        <f aca="false">IFERROR(VLOOKUP(A792,'[2]Pivot HorizontalMRP'!$A$4:$E$2689,5,0),0)</f>
        <v>0</v>
      </c>
      <c r="O792" s="1" t="n">
        <f aca="false">K792+L792</f>
        <v>9064</v>
      </c>
      <c r="P792" s="1" t="n">
        <f aca="false">K792+L792+M792+N792</f>
        <v>9064</v>
      </c>
      <c r="Q792" s="1" t="n">
        <f aca="false">IFERROR(VLOOKUP(A792,'[2]Pivot HorizontalMRP'!$A$4:$F$2689,6,0),0)</f>
        <v>56</v>
      </c>
      <c r="R792" s="1" t="n">
        <f aca="false">IFERROR(VLOOKUP(A792,'[2]Pivot HorizontalMRP'!$A$4:$G$2689,7,0),0)</f>
        <v>0</v>
      </c>
      <c r="S792" s="1" t="n">
        <f aca="false">IFERROR(VLOOKUP(A792,'[2]Pivot HorizontalMRP'!$A$4:$H$2689,8,0),0)</f>
        <v>0</v>
      </c>
      <c r="T792" s="1" t="n">
        <f aca="false">IFERROR(VLOOKUP(A792,'[2]Pivot HorizontalMRP'!$A$4:$I$2689,9,0),0)</f>
        <v>0</v>
      </c>
      <c r="U792" s="1" t="n">
        <f aca="false">IF(I792="delivery",O792-SUM(Q792+R792),IF(I792="PO",P792-SUM(Q792:R792)))</f>
        <v>9008</v>
      </c>
      <c r="V792" s="99" t="n">
        <v>0.43</v>
      </c>
      <c r="X792" s="81" t="n">
        <f aca="false">W792-V792</f>
        <v>-0.43</v>
      </c>
      <c r="AA792" s="81"/>
      <c r="AO792" s="81" t="str">
        <f aca="false">D792</f>
        <v>Arista</v>
      </c>
      <c r="AP792" s="99" t="s">
        <v>1382</v>
      </c>
      <c r="BF792" s="99" t="s">
        <v>14668</v>
      </c>
      <c r="BG792" s="1" t="s">
        <v>183</v>
      </c>
    </row>
    <row r="793" customFormat="false" ht="12.75" hidden="false" customHeight="false" outlineLevel="0" collapsed="false">
      <c r="A793" s="103" t="s">
        <v>10407</v>
      </c>
      <c r="B793" s="104" t="s">
        <v>10405</v>
      </c>
      <c r="C793" s="99" t="s">
        <v>1465</v>
      </c>
      <c r="D793" s="99" t="s">
        <v>82</v>
      </c>
      <c r="E793" s="99" t="s">
        <v>10402</v>
      </c>
      <c r="F793" s="99" t="s">
        <v>10406</v>
      </c>
      <c r="G793" s="99" t="n">
        <v>81</v>
      </c>
      <c r="H793" s="99" t="n">
        <v>1</v>
      </c>
      <c r="I793" s="99" t="s">
        <v>180</v>
      </c>
      <c r="K793" s="1" t="n">
        <f aca="false">IFERROR(VLOOKUP(A793,'[2]Pivot HorizontalMRP'!$A$4:$B$2689,2,0),0)</f>
        <v>0</v>
      </c>
      <c r="L793" s="1" t="n">
        <f aca="false">IFERROR(VLOOKUP(A793,'[2]Pivot HorizontalMRP'!$A$4:$C$2689,3,0),0)</f>
        <v>41</v>
      </c>
      <c r="M793" s="1" t="n">
        <f aca="false">IFERROR(VLOOKUP(A793,'[2]Pivot HorizontalMRP'!$A$4:$D$2689,0.4,0),0)</f>
        <v>0</v>
      </c>
      <c r="N793" s="1" t="n">
        <f aca="false">IFERROR(VLOOKUP(A793,'[2]Pivot HorizontalMRP'!$A$4:$E$2689,5,0),0)</f>
        <v>0</v>
      </c>
      <c r="O793" s="1" t="n">
        <f aca="false">K793+L793</f>
        <v>41</v>
      </c>
      <c r="P793" s="1" t="n">
        <f aca="false">K793+L793+M793+N793</f>
        <v>41</v>
      </c>
      <c r="Q793" s="1" t="n">
        <f aca="false">IFERROR(VLOOKUP(A793,'[2]Pivot HorizontalMRP'!$A$4:$F$2689,6,0),0)</f>
        <v>0</v>
      </c>
      <c r="R793" s="1" t="n">
        <f aca="false">IFERROR(VLOOKUP(A793,'[2]Pivot HorizontalMRP'!$A$4:$G$2689,7,0),0)</f>
        <v>0</v>
      </c>
      <c r="S793" s="1" t="n">
        <f aca="false">IFERROR(VLOOKUP(A793,'[2]Pivot HorizontalMRP'!$A$4:$H$2689,8,0),0)</f>
        <v>0</v>
      </c>
      <c r="T793" s="1" t="n">
        <f aca="false">IFERROR(VLOOKUP(A793,'[2]Pivot HorizontalMRP'!$A$4:$I$2689,9,0),0)</f>
        <v>0</v>
      </c>
      <c r="U793" s="1" t="n">
        <f aca="false">IF(I793="delivery",O793-SUM(Q793+R793),IF(I793="PO",P793-SUM(Q793:R793)))</f>
        <v>41</v>
      </c>
      <c r="V793" s="81" t="n">
        <v>0.0001</v>
      </c>
      <c r="X793" s="81" t="n">
        <f aca="false">W793-V793</f>
        <v>-0.0001</v>
      </c>
      <c r="AA793" s="81"/>
      <c r="AO793" s="81" t="str">
        <f aca="false">D793</f>
        <v>Arista</v>
      </c>
      <c r="AP793" s="99" t="s">
        <v>1382</v>
      </c>
      <c r="BF793" s="99" t="s">
        <v>14989</v>
      </c>
      <c r="BG793" s="1" t="s">
        <v>183</v>
      </c>
    </row>
    <row r="794" customFormat="false" ht="12.75" hidden="false" customHeight="false" outlineLevel="0" collapsed="false">
      <c r="A794" s="1" t="s">
        <v>5786</v>
      </c>
      <c r="B794" s="1" t="s">
        <v>5787</v>
      </c>
      <c r="C794" s="1" t="s">
        <v>177</v>
      </c>
      <c r="D794" s="1" t="s">
        <v>82</v>
      </c>
      <c r="E794" s="1" t="s">
        <v>5788</v>
      </c>
      <c r="F794" s="1" t="s">
        <v>5789</v>
      </c>
      <c r="G794" s="1" t="n">
        <v>51</v>
      </c>
      <c r="H794" s="1" t="n">
        <v>90</v>
      </c>
      <c r="I794" s="101" t="s">
        <v>180</v>
      </c>
      <c r="J794" s="1"/>
      <c r="K794" s="1" t="n">
        <f aca="false">IFERROR(VLOOKUP(A794,'[2]Pivot HorizontalMRP'!$A$4:$B$2689,2,0),0)</f>
        <v>0</v>
      </c>
      <c r="L794" s="1" t="n">
        <f aca="false">IFERROR(VLOOKUP(A794,'[2]Pivot HorizontalMRP'!$A$4:$C$2689,3,0),0)</f>
        <v>133</v>
      </c>
      <c r="M794" s="1" t="n">
        <f aca="false">IFERROR(VLOOKUP(A794,'[2]Pivot HorizontalMRP'!$A$4:$D$2689,0.4,0),0)</f>
        <v>0</v>
      </c>
      <c r="N794" s="1" t="n">
        <f aca="false">IFERROR(VLOOKUP(A794,'[2]Pivot HorizontalMRP'!$A$4:$E$2689,5,0),0)</f>
        <v>0</v>
      </c>
      <c r="O794" s="1" t="n">
        <f aca="false">K794+L794</f>
        <v>133</v>
      </c>
      <c r="P794" s="1" t="n">
        <f aca="false">K794+L794+M794+N794</f>
        <v>133</v>
      </c>
      <c r="Q794" s="1" t="n">
        <f aca="false">IFERROR(VLOOKUP(A794,'[2]Pivot HorizontalMRP'!$A$4:$F$2689,6,0),0)</f>
        <v>96</v>
      </c>
      <c r="R794" s="1" t="n">
        <f aca="false">IFERROR(VLOOKUP(A794,'[2]Pivot HorizontalMRP'!$A$4:$G$2689,7,0),0)</f>
        <v>17</v>
      </c>
      <c r="S794" s="1" t="n">
        <f aca="false">IFERROR(VLOOKUP(A794,'[2]Pivot HorizontalMRP'!$A$4:$H$2689,8,0),0)</f>
        <v>28</v>
      </c>
      <c r="T794" s="1" t="n">
        <f aca="false">IFERROR(VLOOKUP(A794,'[2]Pivot HorizontalMRP'!$A$4:$I$2689,9,0),0)</f>
        <v>32</v>
      </c>
      <c r="U794" s="1" t="n">
        <f aca="false">IF(I794="delivery",O794-SUM(Q794+R794),IF(I794="PO",P794-SUM(Q794:R794)))</f>
        <v>20</v>
      </c>
      <c r="V794" s="81" t="n">
        <v>245</v>
      </c>
      <c r="W794" s="81"/>
      <c r="X794" s="81" t="n">
        <f aca="false">W794-V794</f>
        <v>-245</v>
      </c>
      <c r="Y794" s="81"/>
      <c r="Z794" s="81"/>
      <c r="AA794" s="81" t="n">
        <v>230</v>
      </c>
      <c r="AB794" s="81"/>
      <c r="AC794" s="81"/>
      <c r="AD794" s="81"/>
      <c r="AE794" s="81"/>
      <c r="AF794" s="81"/>
      <c r="AG794" s="81"/>
      <c r="AH794" s="81"/>
      <c r="AI794" s="81"/>
      <c r="AJ794" s="81"/>
      <c r="AK794" s="81"/>
      <c r="AL794" s="81"/>
      <c r="AM794" s="81"/>
      <c r="AN794" s="81"/>
      <c r="AO794" s="81" t="str">
        <f aca="false">D794</f>
        <v>Arista</v>
      </c>
      <c r="AP794" s="1" t="s">
        <v>1382</v>
      </c>
      <c r="AQ794" s="1"/>
      <c r="AR794" s="1"/>
      <c r="AS794" s="1"/>
      <c r="AT794" s="1"/>
      <c r="AU794" s="1"/>
      <c r="AV794" s="1"/>
      <c r="AW794" s="1"/>
      <c r="AX794" s="1"/>
      <c r="AY794" s="1"/>
      <c r="AZ794" s="1"/>
      <c r="BA794" s="1"/>
      <c r="BB794" s="1"/>
      <c r="BC794" s="1"/>
      <c r="BD794" s="1"/>
      <c r="BE794" s="1"/>
      <c r="BF794" s="1" t="s">
        <v>14668</v>
      </c>
      <c r="BG794" s="1" t="s">
        <v>183</v>
      </c>
      <c r="BH794" s="1"/>
      <c r="BI794" s="1"/>
    </row>
    <row r="795" customFormat="false" ht="12.75" hidden="false" customHeight="false" outlineLevel="0" collapsed="false">
      <c r="A795" s="1" t="s">
        <v>5790</v>
      </c>
      <c r="B795" s="1" t="s">
        <v>5791</v>
      </c>
      <c r="C795" s="1" t="s">
        <v>177</v>
      </c>
      <c r="D795" s="1" t="s">
        <v>82</v>
      </c>
      <c r="E795" s="1" t="s">
        <v>5792</v>
      </c>
      <c r="F795" s="1" t="s">
        <v>5793</v>
      </c>
      <c r="G795" s="1" t="n">
        <v>61</v>
      </c>
      <c r="H795" s="1" t="n">
        <v>75</v>
      </c>
      <c r="I795" s="101" t="s">
        <v>180</v>
      </c>
      <c r="J795" s="1"/>
      <c r="K795" s="1" t="n">
        <f aca="false">IFERROR(VLOOKUP(A795,'[2]Pivot HorizontalMRP'!$A$4:$B$2689,2,0),0)</f>
        <v>1573</v>
      </c>
      <c r="L795" s="1" t="n">
        <f aca="false">IFERROR(VLOOKUP(A795,'[2]Pivot HorizontalMRP'!$A$4:$C$2689,3,0),0)</f>
        <v>215</v>
      </c>
      <c r="M795" s="1" t="n">
        <f aca="false">IFERROR(VLOOKUP(A795,'[2]Pivot HorizontalMRP'!$A$4:$D$2689,0.4,0),0)</f>
        <v>0</v>
      </c>
      <c r="N795" s="1" t="n">
        <f aca="false">IFERROR(VLOOKUP(A795,'[2]Pivot HorizontalMRP'!$A$4:$E$2689,5,0),0)</f>
        <v>0</v>
      </c>
      <c r="O795" s="1" t="n">
        <f aca="false">K795+L795</f>
        <v>1788</v>
      </c>
      <c r="P795" s="1" t="n">
        <f aca="false">K795+L795+M795+N795</f>
        <v>1788</v>
      </c>
      <c r="Q795" s="1" t="n">
        <f aca="false">IFERROR(VLOOKUP(A795,'[2]Pivot HorizontalMRP'!$A$4:$F$2689,6,0),0)</f>
        <v>176</v>
      </c>
      <c r="R795" s="1" t="n">
        <f aca="false">IFERROR(VLOOKUP(A795,'[2]Pivot HorizontalMRP'!$A$4:$G$2689,7,0),0)</f>
        <v>66</v>
      </c>
      <c r="S795" s="1" t="n">
        <f aca="false">IFERROR(VLOOKUP(A795,'[2]Pivot HorizontalMRP'!$A$4:$H$2689,8,0),0)</f>
        <v>72</v>
      </c>
      <c r="T795" s="1" t="n">
        <f aca="false">IFERROR(VLOOKUP(A795,'[2]Pivot HorizontalMRP'!$A$4:$I$2689,9,0),0)</f>
        <v>48</v>
      </c>
      <c r="U795" s="1" t="n">
        <f aca="false">IF(I795="delivery",O795-SUM(Q795+R795),IF(I795="PO",P795-SUM(Q795:R795)))</f>
        <v>1546</v>
      </c>
      <c r="V795" s="81" t="n">
        <v>37.9</v>
      </c>
      <c r="W795" s="81"/>
      <c r="X795" s="81" t="n">
        <f aca="false">W795-V795</f>
        <v>-37.9</v>
      </c>
      <c r="Y795" s="81"/>
      <c r="Z795" s="81"/>
      <c r="AA795" s="81"/>
      <c r="AB795" s="81"/>
      <c r="AC795" s="81"/>
      <c r="AD795" s="81"/>
      <c r="AE795" s="81"/>
      <c r="AF795" s="81"/>
      <c r="AG795" s="81"/>
      <c r="AH795" s="81"/>
      <c r="AI795" s="81"/>
      <c r="AJ795" s="81"/>
      <c r="AK795" s="81"/>
      <c r="AL795" s="81"/>
      <c r="AM795" s="81"/>
      <c r="AN795" s="81"/>
      <c r="AO795" s="81" t="str">
        <f aca="false">D795</f>
        <v>Arista</v>
      </c>
      <c r="AP795" s="1" t="s">
        <v>1382</v>
      </c>
      <c r="AQ795" s="1"/>
      <c r="AR795" s="1"/>
      <c r="AS795" s="1"/>
      <c r="AT795" s="1"/>
      <c r="AU795" s="1"/>
      <c r="AV795" s="1"/>
      <c r="AW795" s="1"/>
      <c r="AX795" s="1"/>
      <c r="AY795" s="1"/>
      <c r="AZ795" s="1"/>
      <c r="BA795" s="1"/>
      <c r="BB795" s="1"/>
      <c r="BC795" s="1"/>
      <c r="BD795" s="1"/>
      <c r="BE795" s="1"/>
      <c r="BF795" s="1" t="s">
        <v>14668</v>
      </c>
      <c r="BG795" s="1" t="s">
        <v>183</v>
      </c>
      <c r="BH795" s="1"/>
      <c r="BI795" s="1"/>
    </row>
    <row r="796" customFormat="false" ht="12.75" hidden="false" customHeight="false" outlineLevel="0" collapsed="false">
      <c r="A796" s="1" t="s">
        <v>5794</v>
      </c>
      <c r="B796" s="1" t="s">
        <v>5795</v>
      </c>
      <c r="C796" s="1" t="s">
        <v>177</v>
      </c>
      <c r="D796" s="1" t="s">
        <v>82</v>
      </c>
      <c r="E796" s="1" t="s">
        <v>15307</v>
      </c>
      <c r="F796" s="1" t="s">
        <v>15308</v>
      </c>
      <c r="G796" s="1" t="n">
        <v>41</v>
      </c>
      <c r="H796" s="1" t="n">
        <v>96</v>
      </c>
      <c r="I796" s="101" t="s">
        <v>180</v>
      </c>
      <c r="J796" s="1"/>
      <c r="K796" s="1" t="n">
        <f aca="false">IFERROR(VLOOKUP(A796,'[2]Pivot HorizontalMRP'!$A$4:$B$2689,2,0),0)</f>
        <v>0</v>
      </c>
      <c r="L796" s="1" t="n">
        <f aca="false">IFERROR(VLOOKUP(A796,'[2]Pivot HorizontalMRP'!$A$4:$C$2689,3,0),0)</f>
        <v>280</v>
      </c>
      <c r="M796" s="1" t="n">
        <f aca="false">IFERROR(VLOOKUP(A796,'[2]Pivot HorizontalMRP'!$A$4:$D$2689,0.4,0),0)</f>
        <v>0</v>
      </c>
      <c r="N796" s="1" t="n">
        <f aca="false">IFERROR(VLOOKUP(A796,'[2]Pivot HorizontalMRP'!$A$4:$E$2689,5,0),0)</f>
        <v>154</v>
      </c>
      <c r="O796" s="1" t="n">
        <f aca="false">K796+L796</f>
        <v>280</v>
      </c>
      <c r="P796" s="1" t="n">
        <f aca="false">K796+L796+M796+N796</f>
        <v>434</v>
      </c>
      <c r="Q796" s="1" t="n">
        <f aca="false">IFERROR(VLOOKUP(A796,'[2]Pivot HorizontalMRP'!$A$4:$F$2689,6,0),0)</f>
        <v>330</v>
      </c>
      <c r="R796" s="1" t="n">
        <f aca="false">IFERROR(VLOOKUP(A796,'[2]Pivot HorizontalMRP'!$A$4:$G$2689,7,0),0)</f>
        <v>485</v>
      </c>
      <c r="S796" s="1" t="n">
        <f aca="false">IFERROR(VLOOKUP(A796,'[2]Pivot HorizontalMRP'!$A$4:$H$2689,8,0),0)</f>
        <v>368</v>
      </c>
      <c r="T796" s="1" t="n">
        <f aca="false">IFERROR(VLOOKUP(A796,'[2]Pivot HorizontalMRP'!$A$4:$I$2689,9,0),0)</f>
        <v>121</v>
      </c>
      <c r="U796" s="1" t="n">
        <f aca="false">IF(I796="delivery",O796-SUM(Q796+R796),IF(I796="PO",P796-SUM(Q796:R796)))</f>
        <v>-535</v>
      </c>
      <c r="V796" s="81" t="n">
        <v>51.16</v>
      </c>
      <c r="W796" s="81"/>
      <c r="X796" s="81" t="n">
        <f aca="false">W796-V796</f>
        <v>-51.16</v>
      </c>
      <c r="Y796" s="81"/>
      <c r="Z796" s="81"/>
      <c r="AA796" s="81" t="n">
        <v>51.33334</v>
      </c>
      <c r="AB796" s="81"/>
      <c r="AC796" s="81"/>
      <c r="AD796" s="81"/>
      <c r="AE796" s="81"/>
      <c r="AF796" s="81"/>
      <c r="AG796" s="81"/>
      <c r="AH796" s="81"/>
      <c r="AI796" s="81"/>
      <c r="AJ796" s="81"/>
      <c r="AK796" s="81"/>
      <c r="AL796" s="81"/>
      <c r="AM796" s="81"/>
      <c r="AN796" s="81"/>
      <c r="AO796" s="81" t="str">
        <f aca="false">D796</f>
        <v>Arista</v>
      </c>
      <c r="AP796" s="1" t="s">
        <v>1382</v>
      </c>
      <c r="AQ796" s="1"/>
      <c r="AR796" s="1"/>
      <c r="AS796" s="1"/>
      <c r="AT796" s="1"/>
      <c r="AU796" s="1"/>
      <c r="AV796" s="1"/>
      <c r="AW796" s="1"/>
      <c r="AX796" s="1"/>
      <c r="AY796" s="1"/>
      <c r="AZ796" s="1"/>
      <c r="BA796" s="1"/>
      <c r="BB796" s="1"/>
      <c r="BC796" s="1"/>
      <c r="BD796" s="1"/>
      <c r="BE796" s="1"/>
      <c r="BF796" s="1" t="s">
        <v>14668</v>
      </c>
      <c r="BG796" s="1" t="s">
        <v>183</v>
      </c>
      <c r="BH796" s="1"/>
      <c r="BI796" s="1"/>
    </row>
    <row r="797" customFormat="false" ht="12.75" hidden="false" customHeight="false" outlineLevel="0" collapsed="false">
      <c r="A797" s="1" t="s">
        <v>1447</v>
      </c>
      <c r="B797" s="1" t="s">
        <v>1448</v>
      </c>
      <c r="C797" s="1" t="s">
        <v>177</v>
      </c>
      <c r="D797" s="1" t="s">
        <v>82</v>
      </c>
      <c r="E797" s="1" t="s">
        <v>15309</v>
      </c>
      <c r="F797" s="1" t="s">
        <v>15310</v>
      </c>
      <c r="G797" s="1" t="n">
        <v>41</v>
      </c>
      <c r="H797" s="1" t="n">
        <v>1464</v>
      </c>
      <c r="I797" s="101" t="s">
        <v>180</v>
      </c>
      <c r="J797" s="1"/>
      <c r="K797" s="1" t="n">
        <f aca="false">IFERROR(VLOOKUP(A797,'[2]Pivot HorizontalMRP'!$A$4:$B$2689,2,0),0)</f>
        <v>0</v>
      </c>
      <c r="L797" s="1" t="n">
        <f aca="false">IFERROR(VLOOKUP(A797,'[2]Pivot HorizontalMRP'!$A$4:$C$2689,3,0),0)</f>
        <v>1420</v>
      </c>
      <c r="M797" s="1" t="n">
        <f aca="false">IFERROR(VLOOKUP(A797,'[2]Pivot HorizontalMRP'!$A$4:$D$2689,0.4,0),0)</f>
        <v>0</v>
      </c>
      <c r="N797" s="1" t="n">
        <f aca="false">IFERROR(VLOOKUP(A797,'[2]Pivot HorizontalMRP'!$A$4:$E$2689,5,0),0)</f>
        <v>0</v>
      </c>
      <c r="O797" s="1" t="n">
        <f aca="false">K797+L797</f>
        <v>1420</v>
      </c>
      <c r="P797" s="1" t="n">
        <f aca="false">K797+L797+M797+N797</f>
        <v>1420</v>
      </c>
      <c r="Q797" s="1" t="n">
        <f aca="false">IFERROR(VLOOKUP(A797,'[2]Pivot HorizontalMRP'!$A$4:$F$2689,6,0),0)</f>
        <v>70</v>
      </c>
      <c r="R797" s="1" t="n">
        <f aca="false">IFERROR(VLOOKUP(A797,'[2]Pivot HorizontalMRP'!$A$4:$G$2689,7,0),0)</f>
        <v>0</v>
      </c>
      <c r="S797" s="1" t="n">
        <f aca="false">IFERROR(VLOOKUP(A797,'[2]Pivot HorizontalMRP'!$A$4:$H$2689,8,0),0)</f>
        <v>0</v>
      </c>
      <c r="T797" s="1" t="n">
        <f aca="false">IFERROR(VLOOKUP(A797,'[2]Pivot HorizontalMRP'!$A$4:$I$2689,9,0),0)</f>
        <v>0</v>
      </c>
      <c r="U797" s="1" t="n">
        <f aca="false">IF(I797="delivery",O797-SUM(Q797+R797),IF(I797="PO",P797-SUM(Q797:R797)))</f>
        <v>1350</v>
      </c>
      <c r="V797" s="81" t="n">
        <v>1.71</v>
      </c>
      <c r="W797" s="81"/>
      <c r="X797" s="81" t="n">
        <f aca="false">W797-V797</f>
        <v>-1.71</v>
      </c>
      <c r="Y797" s="81"/>
      <c r="Z797" s="81"/>
      <c r="AA797" s="81" t="n">
        <v>1.71</v>
      </c>
      <c r="AB797" s="81"/>
      <c r="AC797" s="81"/>
      <c r="AD797" s="81"/>
      <c r="AE797" s="81"/>
      <c r="AF797" s="81"/>
      <c r="AG797" s="81"/>
      <c r="AH797" s="81"/>
      <c r="AI797" s="81"/>
      <c r="AJ797" s="81"/>
      <c r="AK797" s="81"/>
      <c r="AL797" s="81"/>
      <c r="AM797" s="81"/>
      <c r="AN797" s="81"/>
      <c r="AO797" s="81" t="str">
        <f aca="false">D797</f>
        <v>Arista</v>
      </c>
      <c r="AP797" s="1" t="s">
        <v>1382</v>
      </c>
      <c r="AQ797" s="1"/>
      <c r="AR797" s="1"/>
      <c r="AS797" s="1"/>
      <c r="AT797" s="1"/>
      <c r="AU797" s="1"/>
      <c r="AV797" s="1"/>
      <c r="AW797" s="1"/>
      <c r="AX797" s="1"/>
      <c r="AY797" s="1"/>
      <c r="AZ797" s="1"/>
      <c r="BA797" s="1"/>
      <c r="BB797" s="1"/>
      <c r="BC797" s="1"/>
      <c r="BD797" s="1"/>
      <c r="BE797" s="1"/>
      <c r="BF797" s="1" t="s">
        <v>14668</v>
      </c>
      <c r="BG797" s="1" t="s">
        <v>183</v>
      </c>
      <c r="BH797" s="1"/>
      <c r="BI797" s="1"/>
    </row>
    <row r="798" customFormat="false" ht="12.75" hidden="false" customHeight="false" outlineLevel="0" collapsed="false">
      <c r="A798" s="1" t="s">
        <v>5798</v>
      </c>
      <c r="B798" s="1" t="s">
        <v>5799</v>
      </c>
      <c r="C798" s="1" t="s">
        <v>177</v>
      </c>
      <c r="D798" s="1" t="s">
        <v>82</v>
      </c>
      <c r="E798" s="1" t="s">
        <v>15311</v>
      </c>
      <c r="F798" s="1" t="s">
        <v>15312</v>
      </c>
      <c r="G798" s="1" t="n">
        <v>51</v>
      </c>
      <c r="H798" s="1" t="n">
        <v>60</v>
      </c>
      <c r="I798" s="101" t="s">
        <v>180</v>
      </c>
      <c r="J798" s="1"/>
      <c r="K798" s="1" t="n">
        <f aca="false">IFERROR(VLOOKUP(A798,'[2]Pivot HorizontalMRP'!$A$4:$B$2689,2,0),0)</f>
        <v>0</v>
      </c>
      <c r="L798" s="1" t="n">
        <f aca="false">IFERROR(VLOOKUP(A798,'[2]Pivot HorizontalMRP'!$A$4:$C$2689,3,0),0)</f>
        <v>2</v>
      </c>
      <c r="M798" s="1" t="n">
        <f aca="false">IFERROR(VLOOKUP(A798,'[2]Pivot HorizontalMRP'!$A$4:$D$2689,0.4,0),0)</f>
        <v>0</v>
      </c>
      <c r="N798" s="1" t="n">
        <f aca="false">IFERROR(VLOOKUP(A798,'[2]Pivot HorizontalMRP'!$A$4:$E$2689,5,0),0)</f>
        <v>30</v>
      </c>
      <c r="O798" s="1" t="n">
        <f aca="false">K798+L798</f>
        <v>2</v>
      </c>
      <c r="P798" s="1" t="n">
        <f aca="false">K798+L798+M798+N798</f>
        <v>32</v>
      </c>
      <c r="Q798" s="1" t="n">
        <f aca="false">IFERROR(VLOOKUP(A798,'[2]Pivot HorizontalMRP'!$A$4:$F$2689,6,0),0)</f>
        <v>21</v>
      </c>
      <c r="R798" s="1" t="n">
        <f aca="false">IFERROR(VLOOKUP(A798,'[2]Pivot HorizontalMRP'!$A$4:$G$2689,7,0),0)</f>
        <v>0</v>
      </c>
      <c r="S798" s="1" t="n">
        <f aca="false">IFERROR(VLOOKUP(A798,'[2]Pivot HorizontalMRP'!$A$4:$H$2689,8,0),0)</f>
        <v>0</v>
      </c>
      <c r="T798" s="1" t="n">
        <f aca="false">IFERROR(VLOOKUP(A798,'[2]Pivot HorizontalMRP'!$A$4:$I$2689,9,0),0)</f>
        <v>0</v>
      </c>
      <c r="U798" s="1" t="n">
        <f aca="false">IF(I798="delivery",O798-SUM(Q798+R798),IF(I798="PO",P798-SUM(Q798:R798)))</f>
        <v>-19</v>
      </c>
      <c r="V798" s="81" t="n">
        <v>342.25</v>
      </c>
      <c r="W798" s="81"/>
      <c r="X798" s="81" t="n">
        <f aca="false">W798-V798</f>
        <v>-342.25</v>
      </c>
      <c r="Y798" s="81"/>
      <c r="Z798" s="81"/>
      <c r="AA798" s="81"/>
      <c r="AB798" s="81"/>
      <c r="AC798" s="81"/>
      <c r="AD798" s="81"/>
      <c r="AE798" s="81"/>
      <c r="AF798" s="81"/>
      <c r="AG798" s="81"/>
      <c r="AH798" s="81"/>
      <c r="AI798" s="81"/>
      <c r="AJ798" s="81"/>
      <c r="AK798" s="81"/>
      <c r="AL798" s="81"/>
      <c r="AM798" s="81"/>
      <c r="AN798" s="81"/>
      <c r="AO798" s="81" t="str">
        <f aca="false">D798</f>
        <v>Arista</v>
      </c>
      <c r="AP798" s="1" t="s">
        <v>1382</v>
      </c>
      <c r="AQ798" s="1"/>
      <c r="AR798" s="1"/>
      <c r="AS798" s="1"/>
      <c r="AT798" s="1"/>
      <c r="AU798" s="1"/>
      <c r="AV798" s="1"/>
      <c r="AW798" s="1"/>
      <c r="AX798" s="1"/>
      <c r="AY798" s="1"/>
      <c r="AZ798" s="1"/>
      <c r="BA798" s="1"/>
      <c r="BB798" s="1"/>
      <c r="BC798" s="1"/>
      <c r="BD798" s="1"/>
      <c r="BE798" s="1"/>
      <c r="BF798" s="1" t="s">
        <v>14668</v>
      </c>
      <c r="BG798" s="1" t="s">
        <v>183</v>
      </c>
      <c r="BH798" s="1"/>
      <c r="BI798" s="1"/>
    </row>
    <row r="799" customFormat="false" ht="12.75" hidden="false" customHeight="false" outlineLevel="0" collapsed="false">
      <c r="A799" s="1" t="s">
        <v>5802</v>
      </c>
      <c r="B799" s="1" t="s">
        <v>5803</v>
      </c>
      <c r="C799" s="1" t="s">
        <v>177</v>
      </c>
      <c r="D799" s="1" t="s">
        <v>82</v>
      </c>
      <c r="E799" s="1" t="s">
        <v>15313</v>
      </c>
      <c r="F799" s="1" t="s">
        <v>15314</v>
      </c>
      <c r="G799" s="1" t="n">
        <v>51</v>
      </c>
      <c r="H799" s="1" t="n">
        <v>30</v>
      </c>
      <c r="I799" s="101" t="s">
        <v>180</v>
      </c>
      <c r="J799" s="1"/>
      <c r="K799" s="1" t="n">
        <f aca="false">IFERROR(VLOOKUP(A799,'[2]Pivot HorizontalMRP'!$A$4:$B$2689,2,0),0)</f>
        <v>0</v>
      </c>
      <c r="L799" s="1" t="n">
        <f aca="false">IFERROR(VLOOKUP(A799,'[2]Pivot HorizontalMRP'!$A$4:$C$2689,3,0),0)</f>
        <v>31</v>
      </c>
      <c r="M799" s="1" t="n">
        <f aca="false">IFERROR(VLOOKUP(A799,'[2]Pivot HorizontalMRP'!$A$4:$D$2689,0.4,0),0)</f>
        <v>0</v>
      </c>
      <c r="N799" s="1" t="n">
        <f aca="false">IFERROR(VLOOKUP(A799,'[2]Pivot HorizontalMRP'!$A$4:$E$2689,5,0),0)</f>
        <v>0</v>
      </c>
      <c r="O799" s="1" t="n">
        <f aca="false">K799+L799</f>
        <v>31</v>
      </c>
      <c r="P799" s="1" t="n">
        <f aca="false">K799+L799+M799+N799</f>
        <v>31</v>
      </c>
      <c r="Q799" s="1" t="n">
        <f aca="false">IFERROR(VLOOKUP(A799,'[2]Pivot HorizontalMRP'!$A$4:$F$2689,6,0),0)</f>
        <v>23</v>
      </c>
      <c r="R799" s="1" t="n">
        <f aca="false">IFERROR(VLOOKUP(A799,'[2]Pivot HorizontalMRP'!$A$4:$G$2689,7,0),0)</f>
        <v>0</v>
      </c>
      <c r="S799" s="1" t="n">
        <f aca="false">IFERROR(VLOOKUP(A799,'[2]Pivot HorizontalMRP'!$A$4:$H$2689,8,0),0)</f>
        <v>0</v>
      </c>
      <c r="T799" s="1" t="n">
        <f aca="false">IFERROR(VLOOKUP(A799,'[2]Pivot HorizontalMRP'!$A$4:$I$2689,9,0),0)</f>
        <v>0</v>
      </c>
      <c r="U799" s="1" t="n">
        <f aca="false">IF(I799="delivery",O799-SUM(Q799+R799),IF(I799="PO",P799-SUM(Q799:R799)))</f>
        <v>8</v>
      </c>
      <c r="V799" s="81" t="n">
        <v>604.98</v>
      </c>
      <c r="W799" s="81"/>
      <c r="X799" s="81" t="n">
        <f aca="false">W799-V799</f>
        <v>-604.98</v>
      </c>
      <c r="Y799" s="81"/>
      <c r="Z799" s="81"/>
      <c r="AA799" s="81" t="n">
        <v>604.98</v>
      </c>
      <c r="AB799" s="81"/>
      <c r="AC799" s="81"/>
      <c r="AD799" s="81"/>
      <c r="AE799" s="81"/>
      <c r="AF799" s="81"/>
      <c r="AG799" s="81"/>
      <c r="AH799" s="81"/>
      <c r="AI799" s="81"/>
      <c r="AJ799" s="81"/>
      <c r="AK799" s="81"/>
      <c r="AL799" s="81"/>
      <c r="AM799" s="81"/>
      <c r="AN799" s="81"/>
      <c r="AO799" s="81" t="str">
        <f aca="false">D799</f>
        <v>Arista</v>
      </c>
      <c r="AP799" s="1" t="s">
        <v>1382</v>
      </c>
      <c r="AQ799" s="1"/>
      <c r="AR799" s="1"/>
      <c r="AS799" s="1"/>
      <c r="AT799" s="1"/>
      <c r="AU799" s="1"/>
      <c r="AV799" s="1"/>
      <c r="AW799" s="1"/>
      <c r="AX799" s="1"/>
      <c r="AY799" s="1"/>
      <c r="AZ799" s="1"/>
      <c r="BA799" s="1"/>
      <c r="BB799" s="1"/>
      <c r="BC799" s="1"/>
      <c r="BD799" s="1"/>
      <c r="BE799" s="1"/>
      <c r="BF799" s="1" t="s">
        <v>14668</v>
      </c>
      <c r="BG799" s="1" t="s">
        <v>183</v>
      </c>
      <c r="BH799" s="1"/>
      <c r="BI799" s="1"/>
    </row>
    <row r="800" customFormat="false" ht="12.75" hidden="false" customHeight="false" outlineLevel="0" collapsed="false">
      <c r="A800" s="1" t="s">
        <v>5806</v>
      </c>
      <c r="B800" s="1" t="s">
        <v>5807</v>
      </c>
      <c r="C800" s="1" t="s">
        <v>177</v>
      </c>
      <c r="D800" s="1" t="s">
        <v>82</v>
      </c>
      <c r="E800" s="1" t="s">
        <v>15315</v>
      </c>
      <c r="F800" s="1" t="s">
        <v>5809</v>
      </c>
      <c r="G800" s="1" t="n">
        <v>41</v>
      </c>
      <c r="H800" s="1" t="n">
        <v>1260</v>
      </c>
      <c r="I800" s="101" t="s">
        <v>180</v>
      </c>
      <c r="J800" s="1"/>
      <c r="K800" s="1" t="n">
        <f aca="false">IFERROR(VLOOKUP(A800,'[2]Pivot HorizontalMRP'!$A$4:$B$2689,2,0),0)</f>
        <v>0</v>
      </c>
      <c r="L800" s="1" t="n">
        <f aca="false">IFERROR(VLOOKUP(A800,'[2]Pivot HorizontalMRP'!$A$4:$C$2689,3,0),0)</f>
        <v>150</v>
      </c>
      <c r="M800" s="1" t="n">
        <f aca="false">IFERROR(VLOOKUP(A800,'[2]Pivot HorizontalMRP'!$A$4:$D$2689,0.4,0),0)</f>
        <v>0</v>
      </c>
      <c r="N800" s="1" t="n">
        <f aca="false">IFERROR(VLOOKUP(A800,'[2]Pivot HorizontalMRP'!$A$4:$E$2689,5,0),0)</f>
        <v>0</v>
      </c>
      <c r="O800" s="1" t="n">
        <f aca="false">K800+L800</f>
        <v>150</v>
      </c>
      <c r="P800" s="1" t="n">
        <f aca="false">K800+L800+M800+N800</f>
        <v>150</v>
      </c>
      <c r="Q800" s="1" t="n">
        <f aca="false">IFERROR(VLOOKUP(A800,'[2]Pivot HorizontalMRP'!$A$4:$F$2689,6,0),0)</f>
        <v>584</v>
      </c>
      <c r="R800" s="1" t="n">
        <f aca="false">IFERROR(VLOOKUP(A800,'[2]Pivot HorizontalMRP'!$A$4:$G$2689,7,0),0)</f>
        <v>736</v>
      </c>
      <c r="S800" s="1" t="n">
        <f aca="false">IFERROR(VLOOKUP(A800,'[2]Pivot HorizontalMRP'!$A$4:$H$2689,8,0),0)</f>
        <v>738</v>
      </c>
      <c r="T800" s="1" t="n">
        <f aca="false">IFERROR(VLOOKUP(A800,'[2]Pivot HorizontalMRP'!$A$4:$I$2689,9,0),0)</f>
        <v>0</v>
      </c>
      <c r="U800" s="1" t="n">
        <f aca="false">IF(I800="delivery",O800-SUM(Q800+R800),IF(I800="PO",P800-SUM(Q800:R800)))</f>
        <v>-1170</v>
      </c>
      <c r="V800" s="81" t="n">
        <v>1.805</v>
      </c>
      <c r="W800" s="81"/>
      <c r="X800" s="81" t="n">
        <f aca="false">W800-V800</f>
        <v>-1.805</v>
      </c>
      <c r="Y800" s="81"/>
      <c r="Z800" s="81"/>
      <c r="AA800" s="81" t="n">
        <v>1.64</v>
      </c>
      <c r="AB800" s="81"/>
      <c r="AC800" s="81"/>
      <c r="AD800" s="81"/>
      <c r="AE800" s="81"/>
      <c r="AF800" s="81"/>
      <c r="AG800" s="81"/>
      <c r="AH800" s="81"/>
      <c r="AI800" s="81"/>
      <c r="AJ800" s="81"/>
      <c r="AK800" s="81"/>
      <c r="AL800" s="81"/>
      <c r="AM800" s="81"/>
      <c r="AN800" s="81"/>
      <c r="AO800" s="81" t="str">
        <f aca="false">D800</f>
        <v>Arista</v>
      </c>
      <c r="AP800" s="1" t="s">
        <v>1382</v>
      </c>
      <c r="AQ800" s="1"/>
      <c r="AR800" s="1"/>
      <c r="AS800" s="1"/>
      <c r="AT800" s="1"/>
      <c r="AU800" s="1"/>
      <c r="AV800" s="1"/>
      <c r="AW800" s="1"/>
      <c r="AX800" s="1"/>
      <c r="AY800" s="1"/>
      <c r="AZ800" s="1"/>
      <c r="BA800" s="1"/>
      <c r="BB800" s="1"/>
      <c r="BC800" s="1"/>
      <c r="BD800" s="1"/>
      <c r="BE800" s="1"/>
      <c r="BF800" s="1" t="s">
        <v>14668</v>
      </c>
      <c r="BG800" s="1" t="s">
        <v>183</v>
      </c>
      <c r="BH800" s="1"/>
      <c r="BI800" s="1"/>
    </row>
    <row r="801" customFormat="false" ht="12.75" hidden="false" customHeight="false" outlineLevel="0" collapsed="false">
      <c r="A801" s="1" t="s">
        <v>5810</v>
      </c>
      <c r="B801" s="1" t="s">
        <v>5811</v>
      </c>
      <c r="C801" s="1" t="s">
        <v>177</v>
      </c>
      <c r="D801" s="1" t="s">
        <v>82</v>
      </c>
      <c r="E801" s="1" t="s">
        <v>15316</v>
      </c>
      <c r="F801" s="1" t="s">
        <v>5813</v>
      </c>
      <c r="G801" s="1" t="n">
        <v>88</v>
      </c>
      <c r="H801" s="1" t="n">
        <v>90</v>
      </c>
      <c r="I801" s="101" t="s">
        <v>180</v>
      </c>
      <c r="J801" s="1"/>
      <c r="K801" s="1" t="n">
        <f aca="false">IFERROR(VLOOKUP(A801,'[2]Pivot HorizontalMRP'!$A$4:$B$2689,2,0),0)</f>
        <v>0</v>
      </c>
      <c r="L801" s="1" t="n">
        <f aca="false">IFERROR(VLOOKUP(A801,'[2]Pivot HorizontalMRP'!$A$4:$C$2689,3,0),0)</f>
        <v>46</v>
      </c>
      <c r="M801" s="1" t="n">
        <f aca="false">IFERROR(VLOOKUP(A801,'[2]Pivot HorizontalMRP'!$A$4:$D$2689,0.4,0),0)</f>
        <v>0</v>
      </c>
      <c r="N801" s="1" t="n">
        <f aca="false">IFERROR(VLOOKUP(A801,'[2]Pivot HorizontalMRP'!$A$4:$E$2689,5,0),0)</f>
        <v>230</v>
      </c>
      <c r="O801" s="1" t="n">
        <f aca="false">K801+L801</f>
        <v>46</v>
      </c>
      <c r="P801" s="1" t="n">
        <f aca="false">K801+L801+M801+N801</f>
        <v>276</v>
      </c>
      <c r="Q801" s="1" t="n">
        <f aca="false">IFERROR(VLOOKUP(A801,'[2]Pivot HorizontalMRP'!$A$4:$F$2689,6,0),0)</f>
        <v>534</v>
      </c>
      <c r="R801" s="1" t="n">
        <f aca="false">IFERROR(VLOOKUP(A801,'[2]Pivot HorizontalMRP'!$A$4:$G$2689,7,0),0)</f>
        <v>299</v>
      </c>
      <c r="S801" s="1" t="n">
        <f aca="false">IFERROR(VLOOKUP(A801,'[2]Pivot HorizontalMRP'!$A$4:$H$2689,8,0),0)</f>
        <v>324</v>
      </c>
      <c r="T801" s="1" t="n">
        <f aca="false">IFERROR(VLOOKUP(A801,'[2]Pivot HorizontalMRP'!$A$4:$I$2689,9,0),0)</f>
        <v>108</v>
      </c>
      <c r="U801" s="1" t="n">
        <f aca="false">IF(I801="delivery",O801-SUM(Q801+R801),IF(I801="PO",P801-SUM(Q801:R801)))</f>
        <v>-787</v>
      </c>
      <c r="V801" s="81" t="n">
        <v>137</v>
      </c>
      <c r="W801" s="81"/>
      <c r="X801" s="81" t="n">
        <f aca="false">W801-V801</f>
        <v>-137</v>
      </c>
      <c r="Y801" s="81"/>
      <c r="Z801" s="81"/>
      <c r="AA801" s="81" t="n">
        <v>137.33334</v>
      </c>
      <c r="AB801" s="81"/>
      <c r="AC801" s="81"/>
      <c r="AD801" s="81"/>
      <c r="AE801" s="81"/>
      <c r="AF801" s="81"/>
      <c r="AG801" s="81"/>
      <c r="AH801" s="81"/>
      <c r="AI801" s="81"/>
      <c r="AJ801" s="81"/>
      <c r="AK801" s="81"/>
      <c r="AL801" s="81"/>
      <c r="AM801" s="81"/>
      <c r="AN801" s="81"/>
      <c r="AO801" s="81" t="str">
        <f aca="false">D801</f>
        <v>Arista</v>
      </c>
      <c r="AP801" s="1" t="s">
        <v>1382</v>
      </c>
      <c r="AQ801" s="1"/>
      <c r="AR801" s="1"/>
      <c r="AS801" s="1"/>
      <c r="AT801" s="1"/>
      <c r="AU801" s="1"/>
      <c r="AV801" s="1"/>
      <c r="AW801" s="1"/>
      <c r="AX801" s="1"/>
      <c r="AY801" s="1"/>
      <c r="AZ801" s="1"/>
      <c r="BA801" s="1"/>
      <c r="BB801" s="1"/>
      <c r="BC801" s="1"/>
      <c r="BD801" s="1"/>
      <c r="BE801" s="1"/>
      <c r="BF801" s="1" t="s">
        <v>14668</v>
      </c>
      <c r="BG801" s="1" t="s">
        <v>183</v>
      </c>
      <c r="BH801" s="1"/>
      <c r="BI801" s="1"/>
    </row>
    <row r="802" customFormat="false" ht="12.75" hidden="false" customHeight="false" outlineLevel="0" collapsed="false">
      <c r="A802" s="1" t="s">
        <v>5814</v>
      </c>
      <c r="B802" s="1" t="s">
        <v>5815</v>
      </c>
      <c r="C802" s="1" t="s">
        <v>177</v>
      </c>
      <c r="D802" s="1" t="s">
        <v>82</v>
      </c>
      <c r="E802" s="1" t="s">
        <v>15317</v>
      </c>
      <c r="F802" s="1" t="s">
        <v>15318</v>
      </c>
      <c r="G802" s="1" t="n">
        <v>51</v>
      </c>
      <c r="H802" s="1" t="n">
        <v>90</v>
      </c>
      <c r="I802" s="101" t="s">
        <v>180</v>
      </c>
      <c r="J802" s="1"/>
      <c r="K802" s="1" t="n">
        <f aca="false">IFERROR(VLOOKUP(A802,'[2]Pivot HorizontalMRP'!$A$4:$B$2689,2,0),0)</f>
        <v>0</v>
      </c>
      <c r="L802" s="1" t="n">
        <f aca="false">IFERROR(VLOOKUP(A802,'[2]Pivot HorizontalMRP'!$A$4:$C$2689,3,0),0)</f>
        <v>10</v>
      </c>
      <c r="M802" s="1" t="n">
        <f aca="false">IFERROR(VLOOKUP(A802,'[2]Pivot HorizontalMRP'!$A$4:$D$2689,0.4,0),0)</f>
        <v>0</v>
      </c>
      <c r="N802" s="1" t="n">
        <f aca="false">IFERROR(VLOOKUP(A802,'[2]Pivot HorizontalMRP'!$A$4:$E$2689,5,0),0)</f>
        <v>560</v>
      </c>
      <c r="O802" s="1" t="n">
        <f aca="false">K802+L802</f>
        <v>10</v>
      </c>
      <c r="P802" s="1" t="n">
        <f aca="false">K802+L802+M802+N802</f>
        <v>570</v>
      </c>
      <c r="Q802" s="1" t="n">
        <f aca="false">IFERROR(VLOOKUP(A802,'[2]Pivot HorizontalMRP'!$A$4:$F$2689,6,0),0)</f>
        <v>187</v>
      </c>
      <c r="R802" s="1" t="n">
        <f aca="false">IFERROR(VLOOKUP(A802,'[2]Pivot HorizontalMRP'!$A$4:$G$2689,7,0),0)</f>
        <v>291</v>
      </c>
      <c r="S802" s="1" t="n">
        <f aca="false">IFERROR(VLOOKUP(A802,'[2]Pivot HorizontalMRP'!$A$4:$H$2689,8,0),0)</f>
        <v>231</v>
      </c>
      <c r="T802" s="1" t="n">
        <f aca="false">IFERROR(VLOOKUP(A802,'[2]Pivot HorizontalMRP'!$A$4:$I$2689,9,0),0)</f>
        <v>77</v>
      </c>
      <c r="U802" s="1" t="n">
        <f aca="false">IF(I802="delivery",O802-SUM(Q802+R802),IF(I802="PO",P802-SUM(Q802:R802)))</f>
        <v>-468</v>
      </c>
      <c r="V802" s="81" t="n">
        <v>148.068</v>
      </c>
      <c r="W802" s="81"/>
      <c r="X802" s="81" t="n">
        <f aca="false">W802-V802</f>
        <v>-148.068</v>
      </c>
      <c r="Y802" s="81"/>
      <c r="Z802" s="81"/>
      <c r="AA802" s="81" t="n">
        <v>151.47</v>
      </c>
      <c r="AB802" s="81"/>
      <c r="AC802" s="81"/>
      <c r="AD802" s="81"/>
      <c r="AE802" s="81"/>
      <c r="AF802" s="81"/>
      <c r="AG802" s="81"/>
      <c r="AH802" s="81"/>
      <c r="AI802" s="81"/>
      <c r="AJ802" s="81"/>
      <c r="AK802" s="81"/>
      <c r="AL802" s="81"/>
      <c r="AM802" s="81"/>
      <c r="AN802" s="81"/>
      <c r="AO802" s="81" t="str">
        <f aca="false">D802</f>
        <v>Arista</v>
      </c>
      <c r="AP802" s="1" t="s">
        <v>1382</v>
      </c>
      <c r="AQ802" s="1"/>
      <c r="AR802" s="1"/>
      <c r="AS802" s="1"/>
      <c r="AT802" s="1"/>
      <c r="AU802" s="1"/>
      <c r="AV802" s="1"/>
      <c r="AW802" s="1"/>
      <c r="AX802" s="1"/>
      <c r="AY802" s="1"/>
      <c r="AZ802" s="1"/>
      <c r="BA802" s="1"/>
      <c r="BB802" s="1"/>
      <c r="BC802" s="1"/>
      <c r="BD802" s="1"/>
      <c r="BE802" s="1"/>
      <c r="BF802" s="1" t="s">
        <v>14668</v>
      </c>
      <c r="BG802" s="1" t="s">
        <v>183</v>
      </c>
      <c r="BH802" s="1"/>
      <c r="BI802" s="1"/>
    </row>
    <row r="803" customFormat="false" ht="12.75" hidden="false" customHeight="false" outlineLevel="0" collapsed="false">
      <c r="A803" s="1" t="s">
        <v>5818</v>
      </c>
      <c r="B803" s="1" t="s">
        <v>5819</v>
      </c>
      <c r="C803" s="1" t="s">
        <v>177</v>
      </c>
      <c r="D803" s="1" t="s">
        <v>82</v>
      </c>
      <c r="E803" s="1" t="s">
        <v>5820</v>
      </c>
      <c r="F803" s="1" t="s">
        <v>15319</v>
      </c>
      <c r="G803" s="1" t="n">
        <v>51</v>
      </c>
      <c r="H803" s="1" t="n">
        <v>30</v>
      </c>
      <c r="I803" s="101" t="s">
        <v>180</v>
      </c>
      <c r="J803" s="1"/>
      <c r="K803" s="1" t="n">
        <f aca="false">IFERROR(VLOOKUP(A803,'[2]Pivot HorizontalMRP'!$A$4:$B$2689,2,0),0)</f>
        <v>0</v>
      </c>
      <c r="L803" s="1" t="n">
        <f aca="false">IFERROR(VLOOKUP(A803,'[2]Pivot HorizontalMRP'!$A$4:$C$2689,3,0),0)</f>
        <v>235</v>
      </c>
      <c r="M803" s="1" t="n">
        <f aca="false">IFERROR(VLOOKUP(A803,'[2]Pivot HorizontalMRP'!$A$4:$D$2689,0.4,0),0)</f>
        <v>0</v>
      </c>
      <c r="N803" s="1" t="n">
        <f aca="false">IFERROR(VLOOKUP(A803,'[2]Pivot HorizontalMRP'!$A$4:$E$2689,5,0),0)</f>
        <v>0</v>
      </c>
      <c r="O803" s="1" t="n">
        <f aca="false">K803+L803</f>
        <v>235</v>
      </c>
      <c r="P803" s="1" t="n">
        <f aca="false">K803+L803+M803+N803</f>
        <v>235</v>
      </c>
      <c r="Q803" s="1" t="n">
        <f aca="false">IFERROR(VLOOKUP(A803,'[2]Pivot HorizontalMRP'!$A$4:$F$2689,6,0),0)</f>
        <v>222</v>
      </c>
      <c r="R803" s="1" t="n">
        <f aca="false">IFERROR(VLOOKUP(A803,'[2]Pivot HorizontalMRP'!$A$4:$G$2689,7,0),0)</f>
        <v>133</v>
      </c>
      <c r="S803" s="1" t="n">
        <f aca="false">IFERROR(VLOOKUP(A803,'[2]Pivot HorizontalMRP'!$A$4:$H$2689,8,0),0)</f>
        <v>130</v>
      </c>
      <c r="T803" s="1" t="n">
        <f aca="false">IFERROR(VLOOKUP(A803,'[2]Pivot HorizontalMRP'!$A$4:$I$2689,9,0),0)</f>
        <v>82</v>
      </c>
      <c r="U803" s="1" t="n">
        <f aca="false">IF(I803="delivery",O803-SUM(Q803+R803),IF(I803="PO",P803-SUM(Q803:R803)))</f>
        <v>-120</v>
      </c>
      <c r="V803" s="81" t="n">
        <v>349.768</v>
      </c>
      <c r="W803" s="81"/>
      <c r="X803" s="81" t="n">
        <f aca="false">W803-V803</f>
        <v>-349.768</v>
      </c>
      <c r="Y803" s="81"/>
      <c r="Z803" s="81"/>
      <c r="AA803" s="81" t="n">
        <v>356.566</v>
      </c>
      <c r="AB803" s="81"/>
      <c r="AC803" s="81"/>
      <c r="AD803" s="81"/>
      <c r="AE803" s="81"/>
      <c r="AF803" s="81"/>
      <c r="AG803" s="81"/>
      <c r="AH803" s="81"/>
      <c r="AI803" s="81"/>
      <c r="AJ803" s="81"/>
      <c r="AK803" s="81"/>
      <c r="AL803" s="81"/>
      <c r="AM803" s="81"/>
      <c r="AN803" s="81"/>
      <c r="AO803" s="81" t="str">
        <f aca="false">D803</f>
        <v>Arista</v>
      </c>
      <c r="AP803" s="1" t="s">
        <v>1382</v>
      </c>
      <c r="AQ803" s="1"/>
      <c r="AR803" s="1"/>
      <c r="AS803" s="1"/>
      <c r="AT803" s="1"/>
      <c r="AU803" s="1"/>
      <c r="AV803" s="1"/>
      <c r="AW803" s="1"/>
      <c r="AX803" s="1"/>
      <c r="AY803" s="1"/>
      <c r="AZ803" s="1"/>
      <c r="BA803" s="1"/>
      <c r="BB803" s="1"/>
      <c r="BC803" s="1"/>
      <c r="BD803" s="1"/>
      <c r="BE803" s="1"/>
      <c r="BF803" s="1" t="s">
        <v>14668</v>
      </c>
      <c r="BG803" s="1" t="s">
        <v>183</v>
      </c>
      <c r="BH803" s="1"/>
      <c r="BI803" s="1"/>
    </row>
    <row r="804" customFormat="false" ht="12.75" hidden="false" customHeight="false" outlineLevel="0" collapsed="false">
      <c r="A804" s="1" t="s">
        <v>5822</v>
      </c>
      <c r="B804" s="1" t="s">
        <v>5823</v>
      </c>
      <c r="C804" s="1" t="s">
        <v>177</v>
      </c>
      <c r="D804" s="1" t="s">
        <v>82</v>
      </c>
      <c r="E804" s="1" t="s">
        <v>15320</v>
      </c>
      <c r="F804" s="1" t="s">
        <v>5825</v>
      </c>
      <c r="G804" s="1" t="n">
        <v>51</v>
      </c>
      <c r="H804" s="1" t="n">
        <v>1260</v>
      </c>
      <c r="I804" s="101" t="s">
        <v>180</v>
      </c>
      <c r="J804" s="1"/>
      <c r="K804" s="1" t="n">
        <f aca="false">IFERROR(VLOOKUP(A804,'[2]Pivot HorizontalMRP'!$A$4:$B$2689,2,0),0)</f>
        <v>0</v>
      </c>
      <c r="L804" s="1" t="n">
        <f aca="false">IFERROR(VLOOKUP(A804,'[2]Pivot HorizontalMRP'!$A$4:$C$2689,3,0),0)</f>
        <v>636</v>
      </c>
      <c r="M804" s="1" t="n">
        <f aca="false">IFERROR(VLOOKUP(A804,'[2]Pivot HorizontalMRP'!$A$4:$D$2689,0.4,0),0)</f>
        <v>0</v>
      </c>
      <c r="N804" s="1" t="n">
        <f aca="false">IFERROR(VLOOKUP(A804,'[2]Pivot HorizontalMRP'!$A$4:$E$2689,5,0),0)</f>
        <v>0</v>
      </c>
      <c r="O804" s="1" t="n">
        <f aca="false">K804+L804</f>
        <v>636</v>
      </c>
      <c r="P804" s="1" t="n">
        <f aca="false">K804+L804+M804+N804</f>
        <v>636</v>
      </c>
      <c r="Q804" s="1" t="n">
        <f aca="false">IFERROR(VLOOKUP(A804,'[2]Pivot HorizontalMRP'!$A$4:$F$2689,6,0),0)</f>
        <v>568</v>
      </c>
      <c r="R804" s="1" t="n">
        <f aca="false">IFERROR(VLOOKUP(A804,'[2]Pivot HorizontalMRP'!$A$4:$G$2689,7,0),0)</f>
        <v>736</v>
      </c>
      <c r="S804" s="1" t="n">
        <f aca="false">IFERROR(VLOOKUP(A804,'[2]Pivot HorizontalMRP'!$A$4:$H$2689,8,0),0)</f>
        <v>738</v>
      </c>
      <c r="T804" s="1" t="n">
        <f aca="false">IFERROR(VLOOKUP(A804,'[2]Pivot HorizontalMRP'!$A$4:$I$2689,9,0),0)</f>
        <v>0</v>
      </c>
      <c r="U804" s="1" t="n">
        <f aca="false">IF(I804="delivery",O804-SUM(Q804+R804),IF(I804="PO",P804-SUM(Q804:R804)))</f>
        <v>-668</v>
      </c>
      <c r="V804" s="81" t="n">
        <v>2.4</v>
      </c>
      <c r="W804" s="81"/>
      <c r="X804" s="81" t="n">
        <f aca="false">W804-V804</f>
        <v>-2.4</v>
      </c>
      <c r="Y804" s="81"/>
      <c r="Z804" s="81"/>
      <c r="AA804" s="81" t="n">
        <v>2.4</v>
      </c>
      <c r="AB804" s="81"/>
      <c r="AC804" s="81"/>
      <c r="AD804" s="81"/>
      <c r="AE804" s="81"/>
      <c r="AF804" s="81"/>
      <c r="AG804" s="81"/>
      <c r="AH804" s="81"/>
      <c r="AI804" s="81"/>
      <c r="AJ804" s="81"/>
      <c r="AK804" s="81"/>
      <c r="AL804" s="81"/>
      <c r="AM804" s="81"/>
      <c r="AN804" s="81"/>
      <c r="AO804" s="81" t="str">
        <f aca="false">D804</f>
        <v>Arista</v>
      </c>
      <c r="AP804" s="1" t="s">
        <v>1382</v>
      </c>
      <c r="AQ804" s="1"/>
      <c r="AR804" s="1"/>
      <c r="AS804" s="1"/>
      <c r="AT804" s="1"/>
      <c r="AU804" s="1"/>
      <c r="AV804" s="1"/>
      <c r="AW804" s="1"/>
      <c r="AX804" s="1"/>
      <c r="AY804" s="1"/>
      <c r="AZ804" s="1"/>
      <c r="BA804" s="1"/>
      <c r="BB804" s="1"/>
      <c r="BC804" s="1"/>
      <c r="BD804" s="1"/>
      <c r="BE804" s="1"/>
      <c r="BF804" s="1" t="s">
        <v>14668</v>
      </c>
      <c r="BG804" s="1" t="s">
        <v>183</v>
      </c>
      <c r="BH804" s="1"/>
      <c r="BI804" s="1"/>
    </row>
    <row r="805" customFormat="false" ht="12.75" hidden="false" customHeight="false" outlineLevel="0" collapsed="false">
      <c r="A805" s="1" t="s">
        <v>5826</v>
      </c>
      <c r="B805" s="1" t="s">
        <v>5827</v>
      </c>
      <c r="C805" s="1" t="s">
        <v>177</v>
      </c>
      <c r="D805" s="1" t="s">
        <v>82</v>
      </c>
      <c r="E805" s="1" t="s">
        <v>15321</v>
      </c>
      <c r="F805" s="1" t="s">
        <v>5829</v>
      </c>
      <c r="G805" s="1" t="n">
        <v>51</v>
      </c>
      <c r="H805" s="1" t="n">
        <v>25</v>
      </c>
      <c r="I805" s="101" t="s">
        <v>180</v>
      </c>
      <c r="J805" s="1"/>
      <c r="K805" s="1" t="n">
        <f aca="false">IFERROR(VLOOKUP(A805,'[2]Pivot HorizontalMRP'!$A$4:$B$2689,2,0),0)</f>
        <v>0</v>
      </c>
      <c r="L805" s="1" t="n">
        <f aca="false">IFERROR(VLOOKUP(A805,'[2]Pivot HorizontalMRP'!$A$4:$C$2689,3,0),0)</f>
        <v>147</v>
      </c>
      <c r="M805" s="1" t="n">
        <f aca="false">IFERROR(VLOOKUP(A805,'[2]Pivot HorizontalMRP'!$A$4:$D$2689,0.4,0),0)</f>
        <v>0</v>
      </c>
      <c r="N805" s="1" t="n">
        <f aca="false">IFERROR(VLOOKUP(A805,'[2]Pivot HorizontalMRP'!$A$4:$E$2689,5,0),0)</f>
        <v>90</v>
      </c>
      <c r="O805" s="1" t="n">
        <f aca="false">K805+L805</f>
        <v>147</v>
      </c>
      <c r="P805" s="1" t="n">
        <f aca="false">K805+L805+M805+N805</f>
        <v>237</v>
      </c>
      <c r="Q805" s="1" t="n">
        <f aca="false">IFERROR(VLOOKUP(A805,'[2]Pivot HorizontalMRP'!$A$4:$F$2689,6,0),0)</f>
        <v>1</v>
      </c>
      <c r="R805" s="1" t="n">
        <f aca="false">IFERROR(VLOOKUP(A805,'[2]Pivot HorizontalMRP'!$A$4:$G$2689,7,0),0)</f>
        <v>22</v>
      </c>
      <c r="S805" s="1" t="n">
        <f aca="false">IFERROR(VLOOKUP(A805,'[2]Pivot HorizontalMRP'!$A$4:$H$2689,8,0),0)</f>
        <v>30</v>
      </c>
      <c r="T805" s="1" t="n">
        <f aca="false">IFERROR(VLOOKUP(A805,'[2]Pivot HorizontalMRP'!$A$4:$I$2689,9,0),0)</f>
        <v>10</v>
      </c>
      <c r="U805" s="1" t="n">
        <f aca="false">IF(I805="delivery",O805-SUM(Q805+R805),IF(I805="PO",P805-SUM(Q805:R805)))</f>
        <v>124</v>
      </c>
      <c r="V805" s="81" t="n">
        <v>513.555</v>
      </c>
      <c r="W805" s="81"/>
      <c r="X805" s="81" t="n">
        <f aca="false">W805-V805</f>
        <v>-513.555</v>
      </c>
      <c r="Y805" s="81"/>
      <c r="Z805" s="81"/>
      <c r="AA805" s="81" t="n">
        <v>514.74</v>
      </c>
      <c r="AB805" s="81"/>
      <c r="AC805" s="81"/>
      <c r="AD805" s="81"/>
      <c r="AE805" s="81"/>
      <c r="AF805" s="81"/>
      <c r="AG805" s="81"/>
      <c r="AH805" s="81"/>
      <c r="AI805" s="81"/>
      <c r="AJ805" s="81"/>
      <c r="AK805" s="81"/>
      <c r="AL805" s="81"/>
      <c r="AM805" s="81"/>
      <c r="AN805" s="81"/>
      <c r="AO805" s="81" t="str">
        <f aca="false">D805</f>
        <v>Arista</v>
      </c>
      <c r="AP805" s="1" t="s">
        <v>1382</v>
      </c>
      <c r="AQ805" s="1"/>
      <c r="AR805" s="1"/>
      <c r="AS805" s="1"/>
      <c r="AT805" s="1"/>
      <c r="AU805" s="1"/>
      <c r="AV805" s="1"/>
      <c r="AW805" s="1"/>
      <c r="AX805" s="1"/>
      <c r="AY805" s="1"/>
      <c r="AZ805" s="1"/>
      <c r="BA805" s="1"/>
      <c r="BB805" s="1"/>
      <c r="BC805" s="1"/>
      <c r="BD805" s="1"/>
      <c r="BE805" s="1"/>
      <c r="BF805" s="1" t="s">
        <v>14668</v>
      </c>
      <c r="BG805" s="1" t="s">
        <v>183</v>
      </c>
      <c r="BH805" s="1"/>
      <c r="BI805" s="1"/>
    </row>
    <row r="806" customFormat="false" ht="12.75" hidden="false" customHeight="false" outlineLevel="0" collapsed="false">
      <c r="A806" s="1" t="s">
        <v>5830</v>
      </c>
      <c r="B806" s="1" t="s">
        <v>5831</v>
      </c>
      <c r="C806" s="1" t="s">
        <v>177</v>
      </c>
      <c r="D806" s="1" t="s">
        <v>82</v>
      </c>
      <c r="E806" s="1" t="s">
        <v>15322</v>
      </c>
      <c r="F806" s="1" t="s">
        <v>5833</v>
      </c>
      <c r="G806" s="1" t="n">
        <v>41</v>
      </c>
      <c r="H806" s="1" t="n">
        <v>30</v>
      </c>
      <c r="I806" s="101" t="s">
        <v>180</v>
      </c>
      <c r="J806" s="1"/>
      <c r="K806" s="1" t="n">
        <f aca="false">IFERROR(VLOOKUP(A806,'[2]Pivot HorizontalMRP'!$A$4:$B$2689,2,0),0)</f>
        <v>18</v>
      </c>
      <c r="L806" s="1" t="n">
        <f aca="false">IFERROR(VLOOKUP(A806,'[2]Pivot HorizontalMRP'!$A$4:$C$2689,3,0),0)</f>
        <v>5</v>
      </c>
      <c r="M806" s="1" t="n">
        <f aca="false">IFERROR(VLOOKUP(A806,'[2]Pivot HorizontalMRP'!$A$4:$D$2689,0.4,0),0)</f>
        <v>0</v>
      </c>
      <c r="N806" s="1" t="n">
        <f aca="false">IFERROR(VLOOKUP(A806,'[2]Pivot HorizontalMRP'!$A$4:$E$2689,5,0),0)</f>
        <v>30</v>
      </c>
      <c r="O806" s="1" t="n">
        <f aca="false">K806+L806</f>
        <v>23</v>
      </c>
      <c r="P806" s="1" t="n">
        <f aca="false">K806+L806+M806+N806</f>
        <v>53</v>
      </c>
      <c r="Q806" s="1" t="n">
        <f aca="false">IFERROR(VLOOKUP(A806,'[2]Pivot HorizontalMRP'!$A$4:$F$2689,6,0),0)</f>
        <v>21</v>
      </c>
      <c r="R806" s="1" t="n">
        <f aca="false">IFERROR(VLOOKUP(A806,'[2]Pivot HorizontalMRP'!$A$4:$G$2689,7,0),0)</f>
        <v>0</v>
      </c>
      <c r="S806" s="1" t="n">
        <f aca="false">IFERROR(VLOOKUP(A806,'[2]Pivot HorizontalMRP'!$A$4:$H$2689,8,0),0)</f>
        <v>0</v>
      </c>
      <c r="T806" s="1" t="n">
        <f aca="false">IFERROR(VLOOKUP(A806,'[2]Pivot HorizontalMRP'!$A$4:$I$2689,9,0),0)</f>
        <v>0</v>
      </c>
      <c r="U806" s="1" t="n">
        <f aca="false">IF(I806="delivery",O806-SUM(Q806+R806),IF(I806="PO",P806-SUM(Q806:R806)))</f>
        <v>2</v>
      </c>
      <c r="V806" s="81" t="n">
        <v>955</v>
      </c>
      <c r="W806" s="81"/>
      <c r="X806" s="81" t="n">
        <f aca="false">W806-V806</f>
        <v>-955</v>
      </c>
      <c r="Y806" s="81"/>
      <c r="Z806" s="81"/>
      <c r="AA806" s="81" t="n">
        <v>955</v>
      </c>
      <c r="AB806" s="81"/>
      <c r="AC806" s="81"/>
      <c r="AD806" s="81"/>
      <c r="AE806" s="81"/>
      <c r="AF806" s="81"/>
      <c r="AG806" s="81"/>
      <c r="AH806" s="81"/>
      <c r="AI806" s="81"/>
      <c r="AJ806" s="81"/>
      <c r="AK806" s="81"/>
      <c r="AL806" s="81"/>
      <c r="AM806" s="81"/>
      <c r="AN806" s="81"/>
      <c r="AO806" s="81" t="str">
        <f aca="false">D806</f>
        <v>Arista</v>
      </c>
      <c r="AP806" s="1" t="s">
        <v>1382</v>
      </c>
      <c r="AQ806" s="1"/>
      <c r="AR806" s="1"/>
      <c r="AS806" s="1"/>
      <c r="AT806" s="1"/>
      <c r="AU806" s="1"/>
      <c r="AV806" s="1"/>
      <c r="AW806" s="1"/>
      <c r="AX806" s="1"/>
      <c r="AY806" s="1"/>
      <c r="AZ806" s="1"/>
      <c r="BA806" s="1"/>
      <c r="BB806" s="1"/>
      <c r="BC806" s="1"/>
      <c r="BD806" s="1"/>
      <c r="BE806" s="1"/>
      <c r="BF806" s="1" t="s">
        <v>14668</v>
      </c>
      <c r="BG806" s="1" t="s">
        <v>183</v>
      </c>
      <c r="BH806" s="1"/>
      <c r="BI806" s="1"/>
    </row>
    <row r="807" customFormat="false" ht="12.75" hidden="false" customHeight="false" outlineLevel="0" collapsed="false">
      <c r="A807" s="1" t="s">
        <v>5834</v>
      </c>
      <c r="B807" s="1" t="s">
        <v>5835</v>
      </c>
      <c r="C807" s="1" t="s">
        <v>177</v>
      </c>
      <c r="D807" s="1" t="s">
        <v>82</v>
      </c>
      <c r="E807" s="1" t="s">
        <v>15323</v>
      </c>
      <c r="F807" s="1" t="s">
        <v>5837</v>
      </c>
      <c r="G807" s="1" t="n">
        <v>41</v>
      </c>
      <c r="H807" s="1" t="n">
        <v>342</v>
      </c>
      <c r="I807" s="101" t="s">
        <v>180</v>
      </c>
      <c r="J807" s="1"/>
      <c r="K807" s="1" t="n">
        <f aca="false">IFERROR(VLOOKUP(A807,'[2]Pivot HorizontalMRP'!$A$4:$B$2689,2,0),0)</f>
        <v>114</v>
      </c>
      <c r="L807" s="1" t="n">
        <f aca="false">IFERROR(VLOOKUP(A807,'[2]Pivot HorizontalMRP'!$A$4:$C$2689,3,0),0)</f>
        <v>212</v>
      </c>
      <c r="M807" s="1" t="n">
        <f aca="false">IFERROR(VLOOKUP(A807,'[2]Pivot HorizontalMRP'!$A$4:$D$2689,0.4,0),0)</f>
        <v>0</v>
      </c>
      <c r="N807" s="1" t="n">
        <f aca="false">IFERROR(VLOOKUP(A807,'[2]Pivot HorizontalMRP'!$A$4:$E$2689,5,0),0)</f>
        <v>335</v>
      </c>
      <c r="O807" s="1" t="n">
        <f aca="false">K807+L807</f>
        <v>326</v>
      </c>
      <c r="P807" s="1" t="n">
        <f aca="false">K807+L807+M807+N807</f>
        <v>661</v>
      </c>
      <c r="Q807" s="1" t="n">
        <f aca="false">IFERROR(VLOOKUP(A807,'[2]Pivot HorizontalMRP'!$A$4:$F$2689,6,0),0)</f>
        <v>7</v>
      </c>
      <c r="R807" s="1" t="n">
        <f aca="false">IFERROR(VLOOKUP(A807,'[2]Pivot HorizontalMRP'!$A$4:$G$2689,7,0),0)</f>
        <v>0</v>
      </c>
      <c r="S807" s="1" t="n">
        <f aca="false">IFERROR(VLOOKUP(A807,'[2]Pivot HorizontalMRP'!$A$4:$H$2689,8,0),0)</f>
        <v>0</v>
      </c>
      <c r="T807" s="1" t="n">
        <f aca="false">IFERROR(VLOOKUP(A807,'[2]Pivot HorizontalMRP'!$A$4:$I$2689,9,0),0)</f>
        <v>0</v>
      </c>
      <c r="U807" s="1" t="n">
        <f aca="false">IF(I807="delivery",O807-SUM(Q807+R807),IF(I807="PO",P807-SUM(Q807:R807)))</f>
        <v>319</v>
      </c>
      <c r="V807" s="81" t="n">
        <v>7.34</v>
      </c>
      <c r="W807" s="81"/>
      <c r="X807" s="81" t="n">
        <f aca="false">W807-V807</f>
        <v>-7.34</v>
      </c>
      <c r="Y807" s="81"/>
      <c r="Z807" s="81"/>
      <c r="AA807" s="81"/>
      <c r="AB807" s="81"/>
      <c r="AC807" s="81"/>
      <c r="AD807" s="81"/>
      <c r="AE807" s="81"/>
      <c r="AF807" s="81"/>
      <c r="AG807" s="81"/>
      <c r="AH807" s="81"/>
      <c r="AI807" s="81"/>
      <c r="AJ807" s="81"/>
      <c r="AK807" s="81"/>
      <c r="AL807" s="81"/>
      <c r="AM807" s="81"/>
      <c r="AN807" s="81"/>
      <c r="AO807" s="81" t="str">
        <f aca="false">D807</f>
        <v>Arista</v>
      </c>
      <c r="AP807" s="1" t="s">
        <v>1382</v>
      </c>
      <c r="AQ807" s="1"/>
      <c r="AR807" s="1"/>
      <c r="AS807" s="1"/>
      <c r="AT807" s="1"/>
      <c r="AU807" s="1"/>
      <c r="AV807" s="1"/>
      <c r="AW807" s="1"/>
      <c r="AX807" s="1"/>
      <c r="AY807" s="1"/>
      <c r="AZ807" s="1"/>
      <c r="BA807" s="1"/>
      <c r="BB807" s="1"/>
      <c r="BC807" s="1"/>
      <c r="BD807" s="1"/>
      <c r="BE807" s="1"/>
      <c r="BF807" s="1" t="s">
        <v>14668</v>
      </c>
      <c r="BG807" s="1" t="s">
        <v>183</v>
      </c>
      <c r="BH807" s="1"/>
      <c r="BI807" s="1"/>
    </row>
    <row r="808" customFormat="false" ht="12.75" hidden="false" customHeight="false" outlineLevel="0" collapsed="false">
      <c r="A808" s="1" t="s">
        <v>5838</v>
      </c>
      <c r="B808" s="1" t="s">
        <v>5839</v>
      </c>
      <c r="C808" s="1" t="s">
        <v>177</v>
      </c>
      <c r="D808" s="1" t="s">
        <v>82</v>
      </c>
      <c r="E808" s="1" t="s">
        <v>5840</v>
      </c>
      <c r="F808" s="1" t="s">
        <v>5841</v>
      </c>
      <c r="G808" s="1" t="n">
        <v>36</v>
      </c>
      <c r="H808" s="1" t="n">
        <v>500</v>
      </c>
      <c r="I808" s="101" t="s">
        <v>180</v>
      </c>
      <c r="J808" s="1"/>
      <c r="K808" s="1" t="n">
        <f aca="false">IFERROR(VLOOKUP(A808,'[2]Pivot HorizontalMRP'!$A$4:$B$2689,2,0),0)</f>
        <v>1722</v>
      </c>
      <c r="L808" s="1" t="n">
        <f aca="false">IFERROR(VLOOKUP(A808,'[2]Pivot HorizontalMRP'!$A$4:$C$2689,3,0),0)</f>
        <v>31</v>
      </c>
      <c r="M808" s="1" t="n">
        <f aca="false">IFERROR(VLOOKUP(A808,'[2]Pivot HorizontalMRP'!$A$4:$D$2689,0.4,0),0)</f>
        <v>0</v>
      </c>
      <c r="N808" s="1" t="n">
        <f aca="false">IFERROR(VLOOKUP(A808,'[2]Pivot HorizontalMRP'!$A$4:$E$2689,5,0),0)</f>
        <v>0</v>
      </c>
      <c r="O808" s="1" t="n">
        <f aca="false">K808+L808</f>
        <v>1753</v>
      </c>
      <c r="P808" s="1" t="n">
        <f aca="false">K808+L808+M808+N808</f>
        <v>1753</v>
      </c>
      <c r="Q808" s="1" t="n">
        <f aca="false">IFERROR(VLOOKUP(A808,'[2]Pivot HorizontalMRP'!$A$4:$F$2689,6,0),0)</f>
        <v>322</v>
      </c>
      <c r="R808" s="1" t="n">
        <f aca="false">IFERROR(VLOOKUP(A808,'[2]Pivot HorizontalMRP'!$A$4:$G$2689,7,0),0)</f>
        <v>316</v>
      </c>
      <c r="S808" s="1" t="n">
        <f aca="false">IFERROR(VLOOKUP(A808,'[2]Pivot HorizontalMRP'!$A$4:$H$2689,8,0),0)</f>
        <v>598</v>
      </c>
      <c r="T808" s="1" t="n">
        <f aca="false">IFERROR(VLOOKUP(A808,'[2]Pivot HorizontalMRP'!$A$4:$I$2689,9,0),0)</f>
        <v>128</v>
      </c>
      <c r="U808" s="1" t="n">
        <f aca="false">IF(I808="delivery",O808-SUM(Q808+R808),IF(I808="PO",P808-SUM(Q808:R808)))</f>
        <v>1115</v>
      </c>
      <c r="V808" s="81" t="n">
        <v>15.579</v>
      </c>
      <c r="W808" s="81"/>
      <c r="X808" s="81" t="n">
        <f aca="false">W808-V808</f>
        <v>-15.579</v>
      </c>
      <c r="Y808" s="81"/>
      <c r="Z808" s="81"/>
      <c r="AA808" s="81"/>
      <c r="AB808" s="81"/>
      <c r="AC808" s="81"/>
      <c r="AD808" s="81"/>
      <c r="AE808" s="81"/>
      <c r="AF808" s="81"/>
      <c r="AG808" s="81"/>
      <c r="AH808" s="81"/>
      <c r="AI808" s="81"/>
      <c r="AJ808" s="81"/>
      <c r="AK808" s="81"/>
      <c r="AL808" s="81"/>
      <c r="AM808" s="81"/>
      <c r="AN808" s="81"/>
      <c r="AO808" s="81" t="str">
        <f aca="false">D808</f>
        <v>Arista</v>
      </c>
      <c r="AP808" s="1" t="s">
        <v>1382</v>
      </c>
      <c r="AQ808" s="1"/>
      <c r="AR808" s="1"/>
      <c r="AS808" s="1"/>
      <c r="AT808" s="1"/>
      <c r="AU808" s="1"/>
      <c r="AV808" s="1"/>
      <c r="AW808" s="1"/>
      <c r="AX808" s="1"/>
      <c r="AY808" s="1"/>
      <c r="AZ808" s="1"/>
      <c r="BA808" s="1"/>
      <c r="BB808" s="1"/>
      <c r="BC808" s="1"/>
      <c r="BD808" s="1"/>
      <c r="BE808" s="1"/>
      <c r="BF808" s="1" t="s">
        <v>14668</v>
      </c>
      <c r="BG808" s="1" t="s">
        <v>183</v>
      </c>
      <c r="BH808" s="1"/>
      <c r="BI808" s="1"/>
    </row>
    <row r="809" customFormat="false" ht="12.75" hidden="false" customHeight="false" outlineLevel="0" collapsed="false">
      <c r="A809" s="1" t="s">
        <v>5842</v>
      </c>
      <c r="B809" s="1" t="s">
        <v>5843</v>
      </c>
      <c r="C809" s="1" t="s">
        <v>177</v>
      </c>
      <c r="D809" s="1" t="s">
        <v>82</v>
      </c>
      <c r="E809" s="1" t="s">
        <v>5844</v>
      </c>
      <c r="F809" s="1" t="s">
        <v>5845</v>
      </c>
      <c r="G809" s="1" t="n">
        <v>51</v>
      </c>
      <c r="H809" s="1" t="n">
        <v>189</v>
      </c>
      <c r="I809" s="101" t="s">
        <v>180</v>
      </c>
      <c r="J809" s="1"/>
      <c r="K809" s="1" t="n">
        <f aca="false">IFERROR(VLOOKUP(A809,'[2]Pivot HorizontalMRP'!$A$4:$B$2689,2,0),0)</f>
        <v>0</v>
      </c>
      <c r="L809" s="1" t="n">
        <f aca="false">IFERROR(VLOOKUP(A809,'[2]Pivot HorizontalMRP'!$A$4:$C$2689,3,0),0)</f>
        <v>20</v>
      </c>
      <c r="M809" s="1" t="n">
        <f aca="false">IFERROR(VLOOKUP(A809,'[2]Pivot HorizontalMRP'!$A$4:$D$2689,0.4,0),0)</f>
        <v>0</v>
      </c>
      <c r="N809" s="1" t="n">
        <f aca="false">IFERROR(VLOOKUP(A809,'[2]Pivot HorizontalMRP'!$A$4:$E$2689,5,0),0)</f>
        <v>0</v>
      </c>
      <c r="O809" s="1" t="n">
        <f aca="false">K809+L809</f>
        <v>20</v>
      </c>
      <c r="P809" s="1" t="n">
        <f aca="false">K809+L809+M809+N809</f>
        <v>20</v>
      </c>
      <c r="Q809" s="1" t="n">
        <f aca="false">IFERROR(VLOOKUP(A809,'[2]Pivot HorizontalMRP'!$A$4:$F$2689,6,0),0)</f>
        <v>3</v>
      </c>
      <c r="R809" s="1" t="n">
        <f aca="false">IFERROR(VLOOKUP(A809,'[2]Pivot HorizontalMRP'!$A$4:$G$2689,7,0),0)</f>
        <v>0</v>
      </c>
      <c r="S809" s="1" t="n">
        <f aca="false">IFERROR(VLOOKUP(A809,'[2]Pivot HorizontalMRP'!$A$4:$H$2689,8,0),0)</f>
        <v>0</v>
      </c>
      <c r="T809" s="1" t="n">
        <f aca="false">IFERROR(VLOOKUP(A809,'[2]Pivot HorizontalMRP'!$A$4:$I$2689,9,0),0)</f>
        <v>0</v>
      </c>
      <c r="U809" s="1" t="n">
        <f aca="false">IF(I809="delivery",O809-SUM(Q809+R809),IF(I809="PO",P809-SUM(Q809:R809)))</f>
        <v>17</v>
      </c>
      <c r="V809" s="81" t="n">
        <v>18.95</v>
      </c>
      <c r="W809" s="81"/>
      <c r="X809" s="81" t="n">
        <f aca="false">W809-V809</f>
        <v>-18.95</v>
      </c>
      <c r="Y809" s="81"/>
      <c r="Z809" s="81"/>
      <c r="AA809" s="81"/>
      <c r="AB809" s="81"/>
      <c r="AC809" s="81"/>
      <c r="AD809" s="81"/>
      <c r="AE809" s="81"/>
      <c r="AF809" s="81"/>
      <c r="AG809" s="81"/>
      <c r="AH809" s="81"/>
      <c r="AI809" s="81"/>
      <c r="AJ809" s="81"/>
      <c r="AK809" s="81"/>
      <c r="AL809" s="81"/>
      <c r="AM809" s="81"/>
      <c r="AN809" s="81"/>
      <c r="AO809" s="81" t="str">
        <f aca="false">D809</f>
        <v>Arista</v>
      </c>
      <c r="AP809" s="1" t="s">
        <v>1382</v>
      </c>
      <c r="AQ809" s="1"/>
      <c r="AR809" s="1"/>
      <c r="AS809" s="1"/>
      <c r="AT809" s="1"/>
      <c r="AU809" s="1"/>
      <c r="AV809" s="1"/>
      <c r="AW809" s="1"/>
      <c r="AX809" s="1"/>
      <c r="AY809" s="1"/>
      <c r="AZ809" s="1"/>
      <c r="BA809" s="1"/>
      <c r="BB809" s="1"/>
      <c r="BC809" s="1"/>
      <c r="BD809" s="1"/>
      <c r="BE809" s="1"/>
      <c r="BF809" s="1" t="s">
        <v>14668</v>
      </c>
      <c r="BG809" s="1" t="s">
        <v>183</v>
      </c>
      <c r="BH809" s="1"/>
      <c r="BI809" s="1"/>
    </row>
    <row r="810" customFormat="false" ht="12.75" hidden="false" customHeight="false" outlineLevel="0" collapsed="false">
      <c r="A810" s="1" t="s">
        <v>5846</v>
      </c>
      <c r="B810" s="1" t="s">
        <v>5847</v>
      </c>
      <c r="C810" s="1" t="s">
        <v>177</v>
      </c>
      <c r="D810" s="1" t="s">
        <v>82</v>
      </c>
      <c r="E810" s="1" t="s">
        <v>15324</v>
      </c>
      <c r="F810" s="1" t="s">
        <v>5849</v>
      </c>
      <c r="G810" s="1" t="n">
        <v>88</v>
      </c>
      <c r="H810" s="1" t="n">
        <v>90</v>
      </c>
      <c r="I810" s="101" t="s">
        <v>180</v>
      </c>
      <c r="J810" s="1"/>
      <c r="K810" s="1" t="n">
        <f aca="false">IFERROR(VLOOKUP(A810,'[2]Pivot HorizontalMRP'!$A$4:$B$2689,2,0),0)</f>
        <v>0</v>
      </c>
      <c r="L810" s="1" t="n">
        <f aca="false">IFERROR(VLOOKUP(A810,'[2]Pivot HorizontalMRP'!$A$4:$C$2689,3,0),0)</f>
        <v>0</v>
      </c>
      <c r="M810" s="1" t="n">
        <f aca="false">IFERROR(VLOOKUP(A810,'[2]Pivot HorizontalMRP'!$A$4:$D$2689,0.4,0),0)</f>
        <v>0</v>
      </c>
      <c r="N810" s="1" t="n">
        <f aca="false">IFERROR(VLOOKUP(A810,'[2]Pivot HorizontalMRP'!$A$4:$E$2689,5,0),0)</f>
        <v>0</v>
      </c>
      <c r="O810" s="1" t="n">
        <f aca="false">K810+L810</f>
        <v>0</v>
      </c>
      <c r="P810" s="1" t="n">
        <f aca="false">K810+L810+M810+N810</f>
        <v>0</v>
      </c>
      <c r="Q810" s="1" t="n">
        <f aca="false">IFERROR(VLOOKUP(A810,'[2]Pivot HorizontalMRP'!$A$4:$F$2689,6,0),0)</f>
        <v>0</v>
      </c>
      <c r="R810" s="1" t="n">
        <f aca="false">IFERROR(VLOOKUP(A810,'[2]Pivot HorizontalMRP'!$A$4:$G$2689,7,0),0)</f>
        <v>0</v>
      </c>
      <c r="S810" s="1" t="n">
        <f aca="false">IFERROR(VLOOKUP(A810,'[2]Pivot HorizontalMRP'!$A$4:$H$2689,8,0),0)</f>
        <v>0</v>
      </c>
      <c r="T810" s="1" t="n">
        <f aca="false">IFERROR(VLOOKUP(A810,'[2]Pivot HorizontalMRP'!$A$4:$I$2689,9,0),0)</f>
        <v>0</v>
      </c>
      <c r="U810" s="1" t="n">
        <f aca="false">IF(I810="delivery",O810-SUM(Q810+R810),IF(I810="PO",P810-SUM(Q810:R810)))</f>
        <v>0</v>
      </c>
      <c r="V810" s="81" t="n">
        <v>140.415</v>
      </c>
      <c r="W810" s="81"/>
      <c r="X810" s="81" t="n">
        <f aca="false">W810-V810</f>
        <v>-140.415</v>
      </c>
      <c r="Y810" s="81"/>
      <c r="Z810" s="81"/>
      <c r="AA810" s="81"/>
      <c r="AB810" s="81"/>
      <c r="AC810" s="81"/>
      <c r="AD810" s="81"/>
      <c r="AE810" s="81"/>
      <c r="AF810" s="81"/>
      <c r="AG810" s="81"/>
      <c r="AH810" s="81"/>
      <c r="AI810" s="81"/>
      <c r="AJ810" s="81"/>
      <c r="AK810" s="81"/>
      <c r="AL810" s="81"/>
      <c r="AM810" s="81"/>
      <c r="AN810" s="81"/>
      <c r="AO810" s="81" t="str">
        <f aca="false">D810</f>
        <v>Arista</v>
      </c>
      <c r="AP810" s="1" t="s">
        <v>1382</v>
      </c>
      <c r="AQ810" s="1"/>
      <c r="AR810" s="1"/>
      <c r="AS810" s="1"/>
      <c r="AT810" s="1"/>
      <c r="AU810" s="1"/>
      <c r="AV810" s="1"/>
      <c r="AW810" s="1"/>
      <c r="AX810" s="1"/>
      <c r="AY810" s="1"/>
      <c r="AZ810" s="1"/>
      <c r="BA810" s="1"/>
      <c r="BB810" s="1"/>
      <c r="BC810" s="1"/>
      <c r="BD810" s="1"/>
      <c r="BE810" s="1"/>
      <c r="BF810" s="1" t="s">
        <v>14668</v>
      </c>
      <c r="BG810" s="1" t="s">
        <v>183</v>
      </c>
      <c r="BH810" s="1"/>
      <c r="BI810" s="1"/>
    </row>
    <row r="811" customFormat="false" ht="12.75" hidden="false" customHeight="false" outlineLevel="0" collapsed="false">
      <c r="A811" s="1" t="s">
        <v>5850</v>
      </c>
      <c r="B811" s="1" t="s">
        <v>5851</v>
      </c>
      <c r="C811" s="1" t="s">
        <v>177</v>
      </c>
      <c r="D811" s="1" t="s">
        <v>82</v>
      </c>
      <c r="E811" s="1" t="s">
        <v>5852</v>
      </c>
      <c r="F811" s="1" t="s">
        <v>15325</v>
      </c>
      <c r="G811" s="1" t="n">
        <v>77</v>
      </c>
      <c r="H811" s="1" t="n">
        <v>30</v>
      </c>
      <c r="I811" s="101" t="s">
        <v>180</v>
      </c>
      <c r="J811" s="1"/>
      <c r="K811" s="1" t="n">
        <f aca="false">IFERROR(VLOOKUP(A811,'[2]Pivot HorizontalMRP'!$A$4:$B$2689,2,0),0)</f>
        <v>0</v>
      </c>
      <c r="L811" s="1" t="n">
        <f aca="false">IFERROR(VLOOKUP(A811,'[2]Pivot HorizontalMRP'!$A$4:$C$2689,3,0),0)</f>
        <v>132</v>
      </c>
      <c r="M811" s="1" t="n">
        <f aca="false">IFERROR(VLOOKUP(A811,'[2]Pivot HorizontalMRP'!$A$4:$D$2689,0.4,0),0)</f>
        <v>0</v>
      </c>
      <c r="N811" s="1" t="n">
        <f aca="false">IFERROR(VLOOKUP(A811,'[2]Pivot HorizontalMRP'!$A$4:$E$2689,5,0),0)</f>
        <v>855</v>
      </c>
      <c r="O811" s="1" t="n">
        <f aca="false">K811+L811</f>
        <v>132</v>
      </c>
      <c r="P811" s="1" t="n">
        <f aca="false">K811+L811+M811+N811</f>
        <v>987</v>
      </c>
      <c r="Q811" s="1" t="n">
        <f aca="false">IFERROR(VLOOKUP(A811,'[2]Pivot HorizontalMRP'!$A$4:$F$2689,6,0),0)</f>
        <v>1052</v>
      </c>
      <c r="R811" s="1" t="n">
        <f aca="false">IFERROR(VLOOKUP(A811,'[2]Pivot HorizontalMRP'!$A$4:$G$2689,7,0),0)</f>
        <v>729</v>
      </c>
      <c r="S811" s="1" t="n">
        <f aca="false">IFERROR(VLOOKUP(A811,'[2]Pivot HorizontalMRP'!$A$4:$H$2689,8,0),0)</f>
        <v>780</v>
      </c>
      <c r="T811" s="1" t="n">
        <f aca="false">IFERROR(VLOOKUP(A811,'[2]Pivot HorizontalMRP'!$A$4:$I$2689,9,0),0)</f>
        <v>513</v>
      </c>
      <c r="U811" s="1" t="n">
        <f aca="false">IF(I811="delivery",O811-SUM(Q811+R811),IF(I811="PO",P811-SUM(Q811:R811)))</f>
        <v>-1649</v>
      </c>
      <c r="V811" s="81" t="n">
        <v>595.157</v>
      </c>
      <c r="W811" s="81"/>
      <c r="X811" s="81" t="n">
        <f aca="false">W811-V811</f>
        <v>-595.157</v>
      </c>
      <c r="Y811" s="81"/>
      <c r="Z811" s="81"/>
      <c r="AA811" s="81" t="n">
        <v>625.40578</v>
      </c>
      <c r="AB811" s="81"/>
      <c r="AC811" s="81"/>
      <c r="AD811" s="81"/>
      <c r="AE811" s="81"/>
      <c r="AF811" s="81"/>
      <c r="AG811" s="81"/>
      <c r="AH811" s="81"/>
      <c r="AI811" s="81"/>
      <c r="AJ811" s="81"/>
      <c r="AK811" s="81"/>
      <c r="AL811" s="81"/>
      <c r="AM811" s="81"/>
      <c r="AN811" s="81"/>
      <c r="AO811" s="81" t="str">
        <f aca="false">D811</f>
        <v>Arista</v>
      </c>
      <c r="AP811" s="1" t="s">
        <v>1382</v>
      </c>
      <c r="AQ811" s="1"/>
      <c r="AR811" s="1"/>
      <c r="AS811" s="1"/>
      <c r="AT811" s="1"/>
      <c r="AU811" s="1"/>
      <c r="AV811" s="1"/>
      <c r="AW811" s="1"/>
      <c r="AX811" s="1"/>
      <c r="AY811" s="1"/>
      <c r="AZ811" s="1"/>
      <c r="BA811" s="1"/>
      <c r="BB811" s="1"/>
      <c r="BC811" s="1"/>
      <c r="BD811" s="1"/>
      <c r="BE811" s="1"/>
      <c r="BF811" s="1" t="s">
        <v>14668</v>
      </c>
      <c r="BG811" s="1" t="s">
        <v>183</v>
      </c>
      <c r="BH811" s="1"/>
      <c r="BI811" s="1"/>
    </row>
    <row r="812" customFormat="false" ht="12.75" hidden="false" customHeight="false" outlineLevel="0" collapsed="false">
      <c r="A812" s="1" t="s">
        <v>5854</v>
      </c>
      <c r="B812" s="1" t="s">
        <v>5855</v>
      </c>
      <c r="C812" s="1" t="s">
        <v>177</v>
      </c>
      <c r="D812" s="1" t="s">
        <v>82</v>
      </c>
      <c r="E812" s="1" t="s">
        <v>5856</v>
      </c>
      <c r="F812" s="1" t="s">
        <v>15326</v>
      </c>
      <c r="G812" s="1" t="n">
        <v>36</v>
      </c>
      <c r="H812" s="1" t="n">
        <v>90</v>
      </c>
      <c r="I812" s="101" t="s">
        <v>180</v>
      </c>
      <c r="J812" s="1"/>
      <c r="K812" s="1" t="n">
        <f aca="false">IFERROR(VLOOKUP(A812,'[2]Pivot HorizontalMRP'!$A$4:$B$2689,2,0),0)</f>
        <v>0</v>
      </c>
      <c r="L812" s="1" t="n">
        <f aca="false">IFERROR(VLOOKUP(A812,'[2]Pivot HorizontalMRP'!$A$4:$C$2689,3,0),0)</f>
        <v>138</v>
      </c>
      <c r="M812" s="1" t="n">
        <f aca="false">IFERROR(VLOOKUP(A812,'[2]Pivot HorizontalMRP'!$A$4:$D$2689,0.4,0),0)</f>
        <v>0</v>
      </c>
      <c r="N812" s="1" t="n">
        <f aca="false">IFERROR(VLOOKUP(A812,'[2]Pivot HorizontalMRP'!$A$4:$E$2689,5,0),0)</f>
        <v>0</v>
      </c>
      <c r="O812" s="1" t="n">
        <f aca="false">K812+L812</f>
        <v>138</v>
      </c>
      <c r="P812" s="1" t="n">
        <f aca="false">K812+L812+M812+N812</f>
        <v>138</v>
      </c>
      <c r="Q812" s="1" t="n">
        <f aca="false">IFERROR(VLOOKUP(A812,'[2]Pivot HorizontalMRP'!$A$4:$F$2689,6,0),0)</f>
        <v>120</v>
      </c>
      <c r="R812" s="1" t="n">
        <f aca="false">IFERROR(VLOOKUP(A812,'[2]Pivot HorizontalMRP'!$A$4:$G$2689,7,0),0)</f>
        <v>50</v>
      </c>
      <c r="S812" s="1" t="n">
        <f aca="false">IFERROR(VLOOKUP(A812,'[2]Pivot HorizontalMRP'!$A$4:$H$2689,8,0),0)</f>
        <v>54</v>
      </c>
      <c r="T812" s="1" t="n">
        <f aca="false">IFERROR(VLOOKUP(A812,'[2]Pivot HorizontalMRP'!$A$4:$I$2689,9,0),0)</f>
        <v>18</v>
      </c>
      <c r="U812" s="1" t="n">
        <f aca="false">IF(I812="delivery",O812-SUM(Q812+R812),IF(I812="PO",P812-SUM(Q812:R812)))</f>
        <v>-32</v>
      </c>
      <c r="V812" s="81" t="n">
        <v>169.987</v>
      </c>
      <c r="W812" s="81"/>
      <c r="X812" s="81" t="n">
        <f aca="false">W812-V812</f>
        <v>-169.987</v>
      </c>
      <c r="Y812" s="81"/>
      <c r="Z812" s="81"/>
      <c r="AA812" s="81"/>
      <c r="AB812" s="81"/>
      <c r="AC812" s="81"/>
      <c r="AD812" s="81"/>
      <c r="AE812" s="81"/>
      <c r="AF812" s="81"/>
      <c r="AG812" s="81"/>
      <c r="AH812" s="81"/>
      <c r="AI812" s="81"/>
      <c r="AJ812" s="81"/>
      <c r="AK812" s="81"/>
      <c r="AL812" s="81"/>
      <c r="AM812" s="81"/>
      <c r="AN812" s="81"/>
      <c r="AO812" s="81" t="str">
        <f aca="false">D812</f>
        <v>Arista</v>
      </c>
      <c r="AP812" s="1" t="s">
        <v>1382</v>
      </c>
      <c r="AQ812" s="1"/>
      <c r="AR812" s="1"/>
      <c r="AS812" s="1"/>
      <c r="AT812" s="1"/>
      <c r="AU812" s="1"/>
      <c r="AV812" s="1"/>
      <c r="AW812" s="1"/>
      <c r="AX812" s="1"/>
      <c r="AY812" s="1"/>
      <c r="AZ812" s="1"/>
      <c r="BA812" s="1"/>
      <c r="BB812" s="1"/>
      <c r="BC812" s="1"/>
      <c r="BD812" s="1"/>
      <c r="BE812" s="1"/>
      <c r="BF812" s="1" t="s">
        <v>14668</v>
      </c>
      <c r="BG812" s="1" t="s">
        <v>183</v>
      </c>
      <c r="BH812" s="1"/>
      <c r="BI812" s="1"/>
    </row>
    <row r="813" customFormat="false" ht="12.75" hidden="false" customHeight="false" outlineLevel="0" collapsed="false">
      <c r="A813" s="1" t="s">
        <v>5858</v>
      </c>
      <c r="B813" s="1" t="s">
        <v>5859</v>
      </c>
      <c r="C813" s="1" t="s">
        <v>177</v>
      </c>
      <c r="D813" s="1" t="s">
        <v>82</v>
      </c>
      <c r="E813" s="1" t="s">
        <v>5860</v>
      </c>
      <c r="F813" s="1" t="s">
        <v>15327</v>
      </c>
      <c r="G813" s="1" t="n">
        <v>51</v>
      </c>
      <c r="H813" s="1" t="n">
        <v>250</v>
      </c>
      <c r="I813" s="101" t="s">
        <v>180</v>
      </c>
      <c r="J813" s="1"/>
      <c r="K813" s="1" t="n">
        <f aca="false">IFERROR(VLOOKUP(A813,'[2]Pivot HorizontalMRP'!$A$4:$B$2689,2,0),0)</f>
        <v>0</v>
      </c>
      <c r="L813" s="1" t="n">
        <f aca="false">IFERROR(VLOOKUP(A813,'[2]Pivot HorizontalMRP'!$A$4:$C$2689,3,0),0)</f>
        <v>404</v>
      </c>
      <c r="M813" s="1" t="n">
        <f aca="false">IFERROR(VLOOKUP(A813,'[2]Pivot HorizontalMRP'!$A$4:$D$2689,0.4,0),0)</f>
        <v>0</v>
      </c>
      <c r="N813" s="1" t="n">
        <f aca="false">IFERROR(VLOOKUP(A813,'[2]Pivot HorizontalMRP'!$A$4:$E$2689,5,0),0)</f>
        <v>0</v>
      </c>
      <c r="O813" s="1" t="n">
        <f aca="false">K813+L813</f>
        <v>404</v>
      </c>
      <c r="P813" s="1" t="n">
        <f aca="false">K813+L813+M813+N813</f>
        <v>404</v>
      </c>
      <c r="Q813" s="1" t="n">
        <f aca="false">IFERROR(VLOOKUP(A813,'[2]Pivot HorizontalMRP'!$A$4:$F$2689,6,0),0)</f>
        <v>127</v>
      </c>
      <c r="R813" s="1" t="n">
        <f aca="false">IFERROR(VLOOKUP(A813,'[2]Pivot HorizontalMRP'!$A$4:$G$2689,7,0),0)</f>
        <v>119</v>
      </c>
      <c r="S813" s="1" t="n">
        <f aca="false">IFERROR(VLOOKUP(A813,'[2]Pivot HorizontalMRP'!$A$4:$H$2689,8,0),0)</f>
        <v>129</v>
      </c>
      <c r="T813" s="1" t="n">
        <f aca="false">IFERROR(VLOOKUP(A813,'[2]Pivot HorizontalMRP'!$A$4:$I$2689,9,0),0)</f>
        <v>86</v>
      </c>
      <c r="U813" s="1" t="n">
        <f aca="false">IF(I813="delivery",O813-SUM(Q813+R813),IF(I813="PO",P813-SUM(Q813:R813)))</f>
        <v>158</v>
      </c>
      <c r="V813" s="81" t="n">
        <v>63.424</v>
      </c>
      <c r="W813" s="81"/>
      <c r="X813" s="81" t="n">
        <f aca="false">W813-V813</f>
        <v>-63.424</v>
      </c>
      <c r="Y813" s="81"/>
      <c r="Z813" s="81"/>
      <c r="AA813" s="81" t="n">
        <v>64</v>
      </c>
      <c r="AB813" s="81"/>
      <c r="AC813" s="81"/>
      <c r="AD813" s="81"/>
      <c r="AE813" s="81"/>
      <c r="AF813" s="81"/>
      <c r="AG813" s="81"/>
      <c r="AH813" s="81"/>
      <c r="AI813" s="81"/>
      <c r="AJ813" s="81"/>
      <c r="AK813" s="81"/>
      <c r="AL813" s="81"/>
      <c r="AM813" s="81"/>
      <c r="AN813" s="81"/>
      <c r="AO813" s="81" t="str">
        <f aca="false">D813</f>
        <v>Arista</v>
      </c>
      <c r="AP813" s="1" t="s">
        <v>1382</v>
      </c>
      <c r="AQ813" s="1"/>
      <c r="AR813" s="1"/>
      <c r="AS813" s="1"/>
      <c r="AT813" s="1"/>
      <c r="AU813" s="1"/>
      <c r="AV813" s="1"/>
      <c r="AW813" s="1"/>
      <c r="AX813" s="1"/>
      <c r="AY813" s="1"/>
      <c r="AZ813" s="1"/>
      <c r="BA813" s="1"/>
      <c r="BB813" s="1"/>
      <c r="BC813" s="1"/>
      <c r="BD813" s="1"/>
      <c r="BE813" s="1"/>
      <c r="BF813" s="1" t="s">
        <v>14668</v>
      </c>
      <c r="BG813" s="1" t="s">
        <v>183</v>
      </c>
      <c r="BH813" s="1"/>
      <c r="BI813" s="1"/>
    </row>
    <row r="814" customFormat="false" ht="12.75" hidden="false" customHeight="false" outlineLevel="0" collapsed="false">
      <c r="A814" s="1" t="s">
        <v>5862</v>
      </c>
      <c r="B814" s="1" t="s">
        <v>5863</v>
      </c>
      <c r="C814" s="1" t="s">
        <v>177</v>
      </c>
      <c r="D814" s="1" t="s">
        <v>82</v>
      </c>
      <c r="E814" s="1" t="s">
        <v>5864</v>
      </c>
      <c r="F814" s="1" t="s">
        <v>5865</v>
      </c>
      <c r="G814" s="1" t="n">
        <v>41</v>
      </c>
      <c r="H814" s="1" t="n">
        <v>500</v>
      </c>
      <c r="I814" s="101" t="s">
        <v>180</v>
      </c>
      <c r="J814" s="1"/>
      <c r="K814" s="1" t="n">
        <f aca="false">IFERROR(VLOOKUP(A814,'[2]Pivot HorizontalMRP'!$A$4:$B$2689,2,0),0)</f>
        <v>251</v>
      </c>
      <c r="L814" s="1" t="n">
        <f aca="false">IFERROR(VLOOKUP(A814,'[2]Pivot HorizontalMRP'!$A$4:$C$2689,3,0),0)</f>
        <v>4</v>
      </c>
      <c r="M814" s="1" t="n">
        <f aca="false">IFERROR(VLOOKUP(A814,'[2]Pivot HorizontalMRP'!$A$4:$D$2689,0.4,0),0)</f>
        <v>0</v>
      </c>
      <c r="N814" s="1" t="n">
        <f aca="false">IFERROR(VLOOKUP(A814,'[2]Pivot HorizontalMRP'!$A$4:$E$2689,5,0),0)</f>
        <v>0</v>
      </c>
      <c r="O814" s="1" t="n">
        <f aca="false">K814+L814</f>
        <v>255</v>
      </c>
      <c r="P814" s="1" t="n">
        <f aca="false">K814+L814+M814+N814</f>
        <v>255</v>
      </c>
      <c r="Q814" s="1" t="n">
        <f aca="false">IFERROR(VLOOKUP(A814,'[2]Pivot HorizontalMRP'!$A$4:$F$2689,6,0),0)</f>
        <v>5</v>
      </c>
      <c r="R814" s="1" t="n">
        <f aca="false">IFERROR(VLOOKUP(A814,'[2]Pivot HorizontalMRP'!$A$4:$G$2689,7,0),0)</f>
        <v>0</v>
      </c>
      <c r="S814" s="1" t="n">
        <f aca="false">IFERROR(VLOOKUP(A814,'[2]Pivot HorizontalMRP'!$A$4:$H$2689,8,0),0)</f>
        <v>0</v>
      </c>
      <c r="T814" s="1" t="n">
        <f aca="false">IFERROR(VLOOKUP(A814,'[2]Pivot HorizontalMRP'!$A$4:$I$2689,9,0),0)</f>
        <v>0</v>
      </c>
      <c r="U814" s="1" t="n">
        <f aca="false">IF(I814="delivery",O814-SUM(Q814+R814),IF(I814="PO",P814-SUM(Q814:R814)))</f>
        <v>250</v>
      </c>
      <c r="V814" s="81" t="n">
        <v>4.14</v>
      </c>
      <c r="W814" s="81"/>
      <c r="X814" s="81" t="n">
        <f aca="false">W814-V814</f>
        <v>-4.14</v>
      </c>
      <c r="Y814" s="81"/>
      <c r="Z814" s="81"/>
      <c r="AA814" s="81"/>
      <c r="AB814" s="81"/>
      <c r="AC814" s="81"/>
      <c r="AD814" s="81"/>
      <c r="AE814" s="81"/>
      <c r="AF814" s="81"/>
      <c r="AG814" s="81"/>
      <c r="AH814" s="81"/>
      <c r="AI814" s="81"/>
      <c r="AJ814" s="81"/>
      <c r="AK814" s="81"/>
      <c r="AL814" s="81"/>
      <c r="AM814" s="81"/>
      <c r="AN814" s="81"/>
      <c r="AO814" s="81" t="str">
        <f aca="false">D814</f>
        <v>Arista</v>
      </c>
      <c r="AP814" s="1" t="s">
        <v>1382</v>
      </c>
      <c r="AQ814" s="1"/>
      <c r="AR814" s="1"/>
      <c r="AS814" s="1"/>
      <c r="AT814" s="1"/>
      <c r="AU814" s="1"/>
      <c r="AV814" s="1"/>
      <c r="AW814" s="1"/>
      <c r="AX814" s="1"/>
      <c r="AY814" s="1"/>
      <c r="AZ814" s="1"/>
      <c r="BA814" s="1"/>
      <c r="BB814" s="1"/>
      <c r="BC814" s="1"/>
      <c r="BD814" s="1"/>
      <c r="BE814" s="1"/>
      <c r="BF814" s="1" t="s">
        <v>14668</v>
      </c>
      <c r="BG814" s="1" t="s">
        <v>183</v>
      </c>
      <c r="BH814" s="1"/>
      <c r="BI814" s="1"/>
    </row>
    <row r="815" customFormat="false" ht="12.75" hidden="false" customHeight="false" outlineLevel="0" collapsed="false">
      <c r="A815" s="1" t="s">
        <v>5866</v>
      </c>
      <c r="B815" s="1" t="s">
        <v>5867</v>
      </c>
      <c r="C815" s="1" t="s">
        <v>177</v>
      </c>
      <c r="D815" s="1" t="s">
        <v>82</v>
      </c>
      <c r="E815" s="1" t="s">
        <v>15328</v>
      </c>
      <c r="F815" s="1" t="s">
        <v>5869</v>
      </c>
      <c r="G815" s="1" t="n">
        <v>41</v>
      </c>
      <c r="H815" s="1" t="n">
        <v>90</v>
      </c>
      <c r="I815" s="101" t="s">
        <v>180</v>
      </c>
      <c r="J815" s="1"/>
      <c r="K815" s="1" t="n">
        <f aca="false">IFERROR(VLOOKUP(A815,'[2]Pivot HorizontalMRP'!$A$4:$B$2689,2,0),0)</f>
        <v>2087</v>
      </c>
      <c r="L815" s="1" t="n">
        <f aca="false">IFERROR(VLOOKUP(A815,'[2]Pivot HorizontalMRP'!$A$4:$C$2689,3,0),0)</f>
        <v>0</v>
      </c>
      <c r="M815" s="1" t="n">
        <f aca="false">IFERROR(VLOOKUP(A815,'[2]Pivot HorizontalMRP'!$A$4:$D$2689,0.4,0),0)</f>
        <v>0</v>
      </c>
      <c r="N815" s="1" t="n">
        <f aca="false">IFERROR(VLOOKUP(A815,'[2]Pivot HorizontalMRP'!$A$4:$E$2689,5,0),0)</f>
        <v>0</v>
      </c>
      <c r="O815" s="1" t="n">
        <f aca="false">K815+L815</f>
        <v>2087</v>
      </c>
      <c r="P815" s="1" t="n">
        <f aca="false">K815+L815+M815+N815</f>
        <v>2087</v>
      </c>
      <c r="Q815" s="1" t="n">
        <f aca="false">IFERROR(VLOOKUP(A815,'[2]Pivot HorizontalMRP'!$A$4:$F$2689,6,0),0)</f>
        <v>0</v>
      </c>
      <c r="R815" s="1" t="n">
        <f aca="false">IFERROR(VLOOKUP(A815,'[2]Pivot HorizontalMRP'!$A$4:$G$2689,7,0),0)</f>
        <v>0</v>
      </c>
      <c r="S815" s="1" t="n">
        <f aca="false">IFERROR(VLOOKUP(A815,'[2]Pivot HorizontalMRP'!$A$4:$H$2689,8,0),0)</f>
        <v>0</v>
      </c>
      <c r="T815" s="1" t="n">
        <f aca="false">IFERROR(VLOOKUP(A815,'[2]Pivot HorizontalMRP'!$A$4:$I$2689,9,0),0)</f>
        <v>0</v>
      </c>
      <c r="U815" s="1" t="n">
        <f aca="false">IF(I815="delivery",O815-SUM(Q815+R815),IF(I815="PO",P815-SUM(Q815:R815)))</f>
        <v>2087</v>
      </c>
      <c r="V815" s="81" t="n">
        <v>280</v>
      </c>
      <c r="W815" s="81"/>
      <c r="X815" s="81" t="n">
        <f aca="false">W815-V815</f>
        <v>-280</v>
      </c>
      <c r="Y815" s="81"/>
      <c r="Z815" s="81"/>
      <c r="AA815" s="81"/>
      <c r="AB815" s="81"/>
      <c r="AC815" s="81"/>
      <c r="AD815" s="81"/>
      <c r="AE815" s="81"/>
      <c r="AF815" s="81"/>
      <c r="AG815" s="81"/>
      <c r="AH815" s="81"/>
      <c r="AI815" s="81"/>
      <c r="AJ815" s="81"/>
      <c r="AK815" s="81"/>
      <c r="AL815" s="81"/>
      <c r="AM815" s="81"/>
      <c r="AN815" s="81"/>
      <c r="AO815" s="81" t="str">
        <f aca="false">D815</f>
        <v>Arista</v>
      </c>
      <c r="AP815" s="1" t="s">
        <v>1382</v>
      </c>
      <c r="AQ815" s="1"/>
      <c r="AR815" s="1"/>
      <c r="AS815" s="1"/>
      <c r="AT815" s="1"/>
      <c r="AU815" s="1"/>
      <c r="AV815" s="1"/>
      <c r="AW815" s="1"/>
      <c r="AX815" s="1"/>
      <c r="AY815" s="1"/>
      <c r="AZ815" s="1"/>
      <c r="BA815" s="1"/>
      <c r="BB815" s="1"/>
      <c r="BC815" s="1"/>
      <c r="BD815" s="1"/>
      <c r="BE815" s="1"/>
      <c r="BF815" s="1" t="s">
        <v>14668</v>
      </c>
      <c r="BG815" s="1" t="s">
        <v>183</v>
      </c>
      <c r="BH815" s="1"/>
      <c r="BI815" s="1"/>
    </row>
    <row r="816" customFormat="false" ht="12.75" hidden="false" customHeight="false" outlineLevel="0" collapsed="false">
      <c r="A816" s="1" t="s">
        <v>5870</v>
      </c>
      <c r="B816" s="1" t="s">
        <v>5871</v>
      </c>
      <c r="C816" s="1" t="s">
        <v>177</v>
      </c>
      <c r="D816" s="1" t="s">
        <v>82</v>
      </c>
      <c r="E816" s="1" t="s">
        <v>5872</v>
      </c>
      <c r="F816" s="1" t="s">
        <v>15329</v>
      </c>
      <c r="G816" s="1" t="n">
        <v>67</v>
      </c>
      <c r="H816" s="1" t="n">
        <v>25</v>
      </c>
      <c r="I816" s="101" t="s">
        <v>180</v>
      </c>
      <c r="J816" s="1"/>
      <c r="K816" s="1" t="n">
        <f aca="false">IFERROR(VLOOKUP(A816,'[2]Pivot HorizontalMRP'!$A$4:$B$2689,2,0),0)</f>
        <v>0</v>
      </c>
      <c r="L816" s="1" t="n">
        <f aca="false">IFERROR(VLOOKUP(A816,'[2]Pivot HorizontalMRP'!$A$4:$C$2689,3,0),0)</f>
        <v>1</v>
      </c>
      <c r="M816" s="1" t="n">
        <f aca="false">IFERROR(VLOOKUP(A816,'[2]Pivot HorizontalMRP'!$A$4:$D$2689,0.4,0),0)</f>
        <v>0</v>
      </c>
      <c r="N816" s="1" t="n">
        <f aca="false">IFERROR(VLOOKUP(A816,'[2]Pivot HorizontalMRP'!$A$4:$E$2689,5,0),0)</f>
        <v>395</v>
      </c>
      <c r="O816" s="1" t="n">
        <f aca="false">K816+L816</f>
        <v>1</v>
      </c>
      <c r="P816" s="1" t="n">
        <f aca="false">K816+L816+M816+N816</f>
        <v>396</v>
      </c>
      <c r="Q816" s="1" t="n">
        <f aca="false">IFERROR(VLOOKUP(A816,'[2]Pivot HorizontalMRP'!$A$4:$F$2689,6,0),0)</f>
        <v>236</v>
      </c>
      <c r="R816" s="1" t="n">
        <f aca="false">IFERROR(VLOOKUP(A816,'[2]Pivot HorizontalMRP'!$A$4:$G$2689,7,0),0)</f>
        <v>212</v>
      </c>
      <c r="S816" s="1" t="n">
        <f aca="false">IFERROR(VLOOKUP(A816,'[2]Pivot HorizontalMRP'!$A$4:$H$2689,8,0),0)</f>
        <v>138</v>
      </c>
      <c r="T816" s="1" t="n">
        <f aca="false">IFERROR(VLOOKUP(A816,'[2]Pivot HorizontalMRP'!$A$4:$I$2689,9,0),0)</f>
        <v>100</v>
      </c>
      <c r="U816" s="1" t="n">
        <f aca="false">IF(I816="delivery",O816-SUM(Q816+R816),IF(I816="PO",P816-SUM(Q816:R816)))</f>
        <v>-447</v>
      </c>
      <c r="V816" s="81" t="n">
        <v>347</v>
      </c>
      <c r="W816" s="81"/>
      <c r="X816" s="81" t="n">
        <f aca="false">W816-V816</f>
        <v>-347</v>
      </c>
      <c r="Y816" s="81"/>
      <c r="Z816" s="81"/>
      <c r="AA816" s="81" t="n">
        <v>347</v>
      </c>
      <c r="AB816" s="81"/>
      <c r="AC816" s="81"/>
      <c r="AD816" s="81"/>
      <c r="AE816" s="81"/>
      <c r="AF816" s="81"/>
      <c r="AG816" s="81"/>
      <c r="AH816" s="81"/>
      <c r="AI816" s="81"/>
      <c r="AJ816" s="81"/>
      <c r="AK816" s="81"/>
      <c r="AL816" s="81"/>
      <c r="AM816" s="81"/>
      <c r="AN816" s="81"/>
      <c r="AO816" s="81" t="str">
        <f aca="false">D816</f>
        <v>Arista</v>
      </c>
      <c r="AP816" s="1" t="s">
        <v>1382</v>
      </c>
      <c r="AQ816" s="1"/>
      <c r="AR816" s="1"/>
      <c r="AS816" s="1"/>
      <c r="AT816" s="1"/>
      <c r="AU816" s="1"/>
      <c r="AV816" s="1"/>
      <c r="AW816" s="1"/>
      <c r="AX816" s="1"/>
      <c r="AY816" s="1"/>
      <c r="AZ816" s="1"/>
      <c r="BA816" s="1"/>
      <c r="BB816" s="1"/>
      <c r="BC816" s="1"/>
      <c r="BD816" s="1"/>
      <c r="BE816" s="1"/>
      <c r="BF816" s="1" t="s">
        <v>14668</v>
      </c>
      <c r="BG816" s="1" t="s">
        <v>183</v>
      </c>
      <c r="BH816" s="1"/>
      <c r="BI816" s="1"/>
    </row>
    <row r="817" customFormat="false" ht="12.75" hidden="false" customHeight="false" outlineLevel="0" collapsed="false">
      <c r="A817" s="1" t="s">
        <v>5874</v>
      </c>
      <c r="B817" s="1" t="s">
        <v>5875</v>
      </c>
      <c r="C817" s="1" t="s">
        <v>177</v>
      </c>
      <c r="D817" s="1" t="s">
        <v>82</v>
      </c>
      <c r="E817" s="1" t="s">
        <v>5876</v>
      </c>
      <c r="F817" s="1" t="s">
        <v>5877</v>
      </c>
      <c r="G817" s="1" t="n">
        <v>77</v>
      </c>
      <c r="H817" s="1" t="n">
        <v>30</v>
      </c>
      <c r="I817" s="101" t="s">
        <v>180</v>
      </c>
      <c r="J817" s="1"/>
      <c r="K817" s="1" t="n">
        <f aca="false">IFERROR(VLOOKUP(A817,'[2]Pivot HorizontalMRP'!$A$4:$B$2689,2,0),0)</f>
        <v>273</v>
      </c>
      <c r="L817" s="1" t="n">
        <f aca="false">IFERROR(VLOOKUP(A817,'[2]Pivot HorizontalMRP'!$A$4:$C$2689,3,0),0)</f>
        <v>140</v>
      </c>
      <c r="M817" s="1" t="n">
        <f aca="false">IFERROR(VLOOKUP(A817,'[2]Pivot HorizontalMRP'!$A$4:$D$2689,0.4,0),0)</f>
        <v>0</v>
      </c>
      <c r="N817" s="1" t="n">
        <f aca="false">IFERROR(VLOOKUP(A817,'[2]Pivot HorizontalMRP'!$A$4:$E$2689,5,0),0)</f>
        <v>0</v>
      </c>
      <c r="O817" s="1" t="n">
        <f aca="false">K817+L817</f>
        <v>413</v>
      </c>
      <c r="P817" s="1" t="n">
        <f aca="false">K817+L817+M817+N817</f>
        <v>413</v>
      </c>
      <c r="Q817" s="1" t="n">
        <f aca="false">IFERROR(VLOOKUP(A817,'[2]Pivot HorizontalMRP'!$A$4:$F$2689,6,0),0)</f>
        <v>141</v>
      </c>
      <c r="R817" s="1" t="n">
        <f aca="false">IFERROR(VLOOKUP(A817,'[2]Pivot HorizontalMRP'!$A$4:$G$2689,7,0),0)</f>
        <v>0</v>
      </c>
      <c r="S817" s="1" t="n">
        <f aca="false">IFERROR(VLOOKUP(A817,'[2]Pivot HorizontalMRP'!$A$4:$H$2689,8,0),0)</f>
        <v>0</v>
      </c>
      <c r="T817" s="1" t="n">
        <f aca="false">IFERROR(VLOOKUP(A817,'[2]Pivot HorizontalMRP'!$A$4:$I$2689,9,0),0)</f>
        <v>0</v>
      </c>
      <c r="U817" s="1" t="n">
        <f aca="false">IF(I817="delivery",O817-SUM(Q817+R817),IF(I817="PO",P817-SUM(Q817:R817)))</f>
        <v>272</v>
      </c>
      <c r="V817" s="81" t="n">
        <v>838.375</v>
      </c>
      <c r="W817" s="81"/>
      <c r="X817" s="81" t="n">
        <f aca="false">W817-V817</f>
        <v>-838.375</v>
      </c>
      <c r="Y817" s="81"/>
      <c r="Z817" s="81"/>
      <c r="AA817" s="81" t="n">
        <v>838.375</v>
      </c>
      <c r="AB817" s="81"/>
      <c r="AC817" s="81"/>
      <c r="AD817" s="81"/>
      <c r="AE817" s="81"/>
      <c r="AF817" s="81"/>
      <c r="AG817" s="81"/>
      <c r="AH817" s="81"/>
      <c r="AI817" s="81"/>
      <c r="AJ817" s="81"/>
      <c r="AK817" s="81"/>
      <c r="AL817" s="81"/>
      <c r="AM817" s="81"/>
      <c r="AN817" s="81"/>
      <c r="AO817" s="81" t="str">
        <f aca="false">D817</f>
        <v>Arista</v>
      </c>
      <c r="AP817" s="1" t="s">
        <v>1382</v>
      </c>
      <c r="AQ817" s="1"/>
      <c r="AR817" s="1"/>
      <c r="AS817" s="1"/>
      <c r="AT817" s="1"/>
      <c r="AU817" s="1"/>
      <c r="AV817" s="1"/>
      <c r="AW817" s="1"/>
      <c r="AX817" s="1"/>
      <c r="AY817" s="1"/>
      <c r="AZ817" s="1"/>
      <c r="BA817" s="1"/>
      <c r="BB817" s="1"/>
      <c r="BC817" s="1"/>
      <c r="BD817" s="1"/>
      <c r="BE817" s="1"/>
      <c r="BF817" s="1" t="s">
        <v>14668</v>
      </c>
      <c r="BG817" s="1" t="s">
        <v>183</v>
      </c>
      <c r="BH817" s="1"/>
      <c r="BI817" s="1"/>
    </row>
    <row r="818" customFormat="false" ht="12.75" hidden="false" customHeight="false" outlineLevel="0" collapsed="false">
      <c r="A818" s="1" t="s">
        <v>5878</v>
      </c>
      <c r="B818" s="1" t="s">
        <v>5879</v>
      </c>
      <c r="C818" s="1" t="s">
        <v>177</v>
      </c>
      <c r="D818" s="1" t="s">
        <v>82</v>
      </c>
      <c r="E818" s="1" t="s">
        <v>15330</v>
      </c>
      <c r="F818" s="1" t="s">
        <v>5881</v>
      </c>
      <c r="G818" s="1" t="n">
        <v>41</v>
      </c>
      <c r="H818" s="1" t="n">
        <v>1800</v>
      </c>
      <c r="I818" s="101" t="s">
        <v>180</v>
      </c>
      <c r="J818" s="1"/>
      <c r="K818" s="1" t="n">
        <f aca="false">IFERROR(VLOOKUP(A818,'[2]Pivot HorizontalMRP'!$A$4:$B$2689,2,0),0)</f>
        <v>1499</v>
      </c>
      <c r="L818" s="1" t="n">
        <f aca="false">IFERROR(VLOOKUP(A818,'[2]Pivot HorizontalMRP'!$A$4:$C$2689,3,0),0)</f>
        <v>50</v>
      </c>
      <c r="M818" s="1" t="n">
        <f aca="false">IFERROR(VLOOKUP(A818,'[2]Pivot HorizontalMRP'!$A$4:$D$2689,0.4,0),0)</f>
        <v>0</v>
      </c>
      <c r="N818" s="1" t="n">
        <f aca="false">IFERROR(VLOOKUP(A818,'[2]Pivot HorizontalMRP'!$A$4:$E$2689,5,0),0)</f>
        <v>0</v>
      </c>
      <c r="O818" s="1" t="n">
        <f aca="false">K818+L818</f>
        <v>1549</v>
      </c>
      <c r="P818" s="1" t="n">
        <f aca="false">K818+L818+M818+N818</f>
        <v>1549</v>
      </c>
      <c r="Q818" s="1" t="n">
        <f aca="false">IFERROR(VLOOKUP(A818,'[2]Pivot HorizontalMRP'!$A$4:$F$2689,6,0),0)</f>
        <v>174</v>
      </c>
      <c r="R818" s="1" t="n">
        <f aca="false">IFERROR(VLOOKUP(A818,'[2]Pivot HorizontalMRP'!$A$4:$G$2689,7,0),0)</f>
        <v>391</v>
      </c>
      <c r="S818" s="1" t="n">
        <f aca="false">IFERROR(VLOOKUP(A818,'[2]Pivot HorizontalMRP'!$A$4:$H$2689,8,0),0)</f>
        <v>584</v>
      </c>
      <c r="T818" s="1" t="n">
        <f aca="false">IFERROR(VLOOKUP(A818,'[2]Pivot HorizontalMRP'!$A$4:$I$2689,9,0),0)</f>
        <v>242</v>
      </c>
      <c r="U818" s="1" t="n">
        <f aca="false">IF(I818="delivery",O818-SUM(Q818+R818),IF(I818="PO",P818-SUM(Q818:R818)))</f>
        <v>984</v>
      </c>
      <c r="V818" s="81" t="n">
        <v>0.98</v>
      </c>
      <c r="W818" s="81"/>
      <c r="X818" s="81" t="n">
        <f aca="false">W818-V818</f>
        <v>-0.98</v>
      </c>
      <c r="Y818" s="81"/>
      <c r="Z818" s="81"/>
      <c r="AA818" s="81"/>
      <c r="AB818" s="81"/>
      <c r="AC818" s="81"/>
      <c r="AD818" s="81"/>
      <c r="AE818" s="81"/>
      <c r="AF818" s="81"/>
      <c r="AG818" s="81"/>
      <c r="AH818" s="81"/>
      <c r="AI818" s="81"/>
      <c r="AJ818" s="81"/>
      <c r="AK818" s="81"/>
      <c r="AL818" s="81"/>
      <c r="AM818" s="81"/>
      <c r="AN818" s="81"/>
      <c r="AO818" s="81" t="str">
        <f aca="false">D818</f>
        <v>Arista</v>
      </c>
      <c r="AP818" s="1" t="s">
        <v>1382</v>
      </c>
      <c r="AQ818" s="1"/>
      <c r="AR818" s="1"/>
      <c r="AS818" s="1"/>
      <c r="AT818" s="1"/>
      <c r="AU818" s="1"/>
      <c r="AV818" s="1"/>
      <c r="AW818" s="1"/>
      <c r="AX818" s="1"/>
      <c r="AY818" s="1"/>
      <c r="AZ818" s="1"/>
      <c r="BA818" s="1"/>
      <c r="BB818" s="1"/>
      <c r="BC818" s="1"/>
      <c r="BD818" s="1"/>
      <c r="BE818" s="1"/>
      <c r="BF818" s="1" t="s">
        <v>14668</v>
      </c>
      <c r="BG818" s="1" t="s">
        <v>183</v>
      </c>
      <c r="BH818" s="1"/>
      <c r="BI818" s="1"/>
    </row>
    <row r="819" customFormat="false" ht="12.75" hidden="false" customHeight="false" outlineLevel="0" collapsed="false">
      <c r="A819" s="1" t="s">
        <v>5882</v>
      </c>
      <c r="B819" s="1" t="s">
        <v>5883</v>
      </c>
      <c r="C819" s="1" t="s">
        <v>177</v>
      </c>
      <c r="D819" s="1" t="s">
        <v>82</v>
      </c>
      <c r="E819" s="1" t="s">
        <v>5884</v>
      </c>
      <c r="F819" s="1" t="s">
        <v>5885</v>
      </c>
      <c r="G819" s="1" t="n">
        <v>41</v>
      </c>
      <c r="H819" s="1" t="n">
        <v>850</v>
      </c>
      <c r="I819" s="101" t="s">
        <v>180</v>
      </c>
      <c r="J819" s="1"/>
      <c r="K819" s="1" t="n">
        <f aca="false">IFERROR(VLOOKUP(A819,'[2]Pivot HorizontalMRP'!$A$4:$B$2689,2,0),0)</f>
        <v>788</v>
      </c>
      <c r="L819" s="1" t="n">
        <f aca="false">IFERROR(VLOOKUP(A819,'[2]Pivot HorizontalMRP'!$A$4:$C$2689,3,0),0)</f>
        <v>8</v>
      </c>
      <c r="M819" s="1" t="n">
        <f aca="false">IFERROR(VLOOKUP(A819,'[2]Pivot HorizontalMRP'!$A$4:$D$2689,0.4,0),0)</f>
        <v>0</v>
      </c>
      <c r="N819" s="1" t="n">
        <f aca="false">IFERROR(VLOOKUP(A819,'[2]Pivot HorizontalMRP'!$A$4:$E$2689,5,0),0)</f>
        <v>0</v>
      </c>
      <c r="O819" s="1" t="n">
        <f aca="false">K819+L819</f>
        <v>796</v>
      </c>
      <c r="P819" s="1" t="n">
        <f aca="false">K819+L819+M819+N819</f>
        <v>796</v>
      </c>
      <c r="Q819" s="1" t="n">
        <f aca="false">IFERROR(VLOOKUP(A819,'[2]Pivot HorizontalMRP'!$A$4:$F$2689,6,0),0)</f>
        <v>266</v>
      </c>
      <c r="R819" s="1" t="n">
        <f aca="false">IFERROR(VLOOKUP(A819,'[2]Pivot HorizontalMRP'!$A$4:$G$2689,7,0),0)</f>
        <v>150</v>
      </c>
      <c r="S819" s="1" t="n">
        <f aca="false">IFERROR(VLOOKUP(A819,'[2]Pivot HorizontalMRP'!$A$4:$H$2689,8,0),0)</f>
        <v>150</v>
      </c>
      <c r="T819" s="1" t="n">
        <f aca="false">IFERROR(VLOOKUP(A819,'[2]Pivot HorizontalMRP'!$A$4:$I$2689,9,0),0)</f>
        <v>0</v>
      </c>
      <c r="U819" s="1" t="n">
        <f aca="false">IF(I819="delivery",O819-SUM(Q819+R819),IF(I819="PO",P819-SUM(Q819:R819)))</f>
        <v>380</v>
      </c>
      <c r="V819" s="81" t="n">
        <v>4.26</v>
      </c>
      <c r="W819" s="81"/>
      <c r="X819" s="81" t="n">
        <f aca="false">W819-V819</f>
        <v>-4.26</v>
      </c>
      <c r="Y819" s="81"/>
      <c r="Z819" s="81"/>
      <c r="AA819" s="81"/>
      <c r="AB819" s="81"/>
      <c r="AC819" s="81"/>
      <c r="AD819" s="81"/>
      <c r="AE819" s="81"/>
      <c r="AF819" s="81"/>
      <c r="AG819" s="81"/>
      <c r="AH819" s="81"/>
      <c r="AI819" s="81"/>
      <c r="AJ819" s="81"/>
      <c r="AK819" s="81"/>
      <c r="AL819" s="81"/>
      <c r="AM819" s="81"/>
      <c r="AN819" s="81"/>
      <c r="AO819" s="81" t="str">
        <f aca="false">D819</f>
        <v>Arista</v>
      </c>
      <c r="AP819" s="1" t="s">
        <v>1382</v>
      </c>
      <c r="AQ819" s="1"/>
      <c r="AR819" s="1"/>
      <c r="AS819" s="1"/>
      <c r="AT819" s="1"/>
      <c r="AU819" s="1"/>
      <c r="AV819" s="1"/>
      <c r="AW819" s="1"/>
      <c r="AX819" s="1"/>
      <c r="AY819" s="1"/>
      <c r="AZ819" s="1"/>
      <c r="BA819" s="1"/>
      <c r="BB819" s="1"/>
      <c r="BC819" s="1"/>
      <c r="BD819" s="1"/>
      <c r="BE819" s="1"/>
      <c r="BF819" s="1" t="s">
        <v>14668</v>
      </c>
      <c r="BG819" s="1" t="s">
        <v>183</v>
      </c>
      <c r="BH819" s="1"/>
      <c r="BI819" s="1"/>
    </row>
    <row r="820" customFormat="false" ht="12.75" hidden="false" customHeight="false" outlineLevel="0" collapsed="false">
      <c r="A820" s="1" t="s">
        <v>5886</v>
      </c>
      <c r="B820" s="1" t="s">
        <v>5887</v>
      </c>
      <c r="C820" s="1" t="s">
        <v>177</v>
      </c>
      <c r="D820" s="1" t="s">
        <v>82</v>
      </c>
      <c r="E820" s="1" t="s">
        <v>15331</v>
      </c>
      <c r="F820" s="1" t="s">
        <v>5889</v>
      </c>
      <c r="G820" s="1" t="n">
        <v>41</v>
      </c>
      <c r="H820" s="1" t="n">
        <v>1025</v>
      </c>
      <c r="I820" s="101" t="s">
        <v>180</v>
      </c>
      <c r="J820" s="1"/>
      <c r="K820" s="1" t="n">
        <f aca="false">IFERROR(VLOOKUP(A820,'[2]Pivot HorizontalMRP'!$A$4:$B$2689,2,0),0)</f>
        <v>519</v>
      </c>
      <c r="L820" s="1" t="n">
        <f aca="false">IFERROR(VLOOKUP(A820,'[2]Pivot HorizontalMRP'!$A$4:$C$2689,3,0),0)</f>
        <v>22</v>
      </c>
      <c r="M820" s="1" t="n">
        <f aca="false">IFERROR(VLOOKUP(A820,'[2]Pivot HorizontalMRP'!$A$4:$D$2689,0.4,0),0)</f>
        <v>0</v>
      </c>
      <c r="N820" s="1" t="n">
        <f aca="false">IFERROR(VLOOKUP(A820,'[2]Pivot HorizontalMRP'!$A$4:$E$2689,5,0),0)</f>
        <v>0</v>
      </c>
      <c r="O820" s="1" t="n">
        <f aca="false">K820+L820</f>
        <v>541</v>
      </c>
      <c r="P820" s="1" t="n">
        <f aca="false">K820+L820+M820+N820</f>
        <v>541</v>
      </c>
      <c r="Q820" s="1" t="n">
        <f aca="false">IFERROR(VLOOKUP(A820,'[2]Pivot HorizontalMRP'!$A$4:$F$2689,6,0),0)</f>
        <v>246</v>
      </c>
      <c r="R820" s="1" t="n">
        <f aca="false">IFERROR(VLOOKUP(A820,'[2]Pivot HorizontalMRP'!$A$4:$G$2689,7,0),0)</f>
        <v>175</v>
      </c>
      <c r="S820" s="1" t="n">
        <f aca="false">IFERROR(VLOOKUP(A820,'[2]Pivot HorizontalMRP'!$A$4:$H$2689,8,0),0)</f>
        <v>130</v>
      </c>
      <c r="T820" s="1" t="n">
        <f aca="false">IFERROR(VLOOKUP(A820,'[2]Pivot HorizontalMRP'!$A$4:$I$2689,9,0),0)</f>
        <v>70</v>
      </c>
      <c r="U820" s="1" t="n">
        <f aca="false">IF(I820="delivery",O820-SUM(Q820+R820),IF(I820="PO",P820-SUM(Q820:R820)))</f>
        <v>120</v>
      </c>
      <c r="V820" s="81" t="n">
        <v>9.49</v>
      </c>
      <c r="W820" s="81"/>
      <c r="X820" s="81" t="n">
        <f aca="false">W820-V820</f>
        <v>-9.49</v>
      </c>
      <c r="Y820" s="81"/>
      <c r="Z820" s="81"/>
      <c r="AA820" s="81"/>
      <c r="AB820" s="81"/>
      <c r="AC820" s="81"/>
      <c r="AD820" s="81"/>
      <c r="AE820" s="81"/>
      <c r="AF820" s="81"/>
      <c r="AG820" s="81"/>
      <c r="AH820" s="81"/>
      <c r="AI820" s="81"/>
      <c r="AJ820" s="81"/>
      <c r="AK820" s="81"/>
      <c r="AL820" s="81"/>
      <c r="AM820" s="81"/>
      <c r="AN820" s="81"/>
      <c r="AO820" s="81" t="str">
        <f aca="false">D820</f>
        <v>Arista</v>
      </c>
      <c r="AP820" s="1" t="s">
        <v>1382</v>
      </c>
      <c r="AQ820" s="1"/>
      <c r="AR820" s="1"/>
      <c r="AS820" s="1"/>
      <c r="AT820" s="1"/>
      <c r="AU820" s="1"/>
      <c r="AV820" s="1"/>
      <c r="AW820" s="1"/>
      <c r="AX820" s="1"/>
      <c r="AY820" s="1"/>
      <c r="AZ820" s="1"/>
      <c r="BA820" s="1"/>
      <c r="BB820" s="1"/>
      <c r="BC820" s="1"/>
      <c r="BD820" s="1"/>
      <c r="BE820" s="1"/>
      <c r="BF820" s="1" t="s">
        <v>14668</v>
      </c>
      <c r="BG820" s="1" t="s">
        <v>183</v>
      </c>
      <c r="BH820" s="1"/>
      <c r="BI820" s="1"/>
    </row>
    <row r="821" customFormat="false" ht="12.75" hidden="false" customHeight="false" outlineLevel="0" collapsed="false">
      <c r="A821" s="1" t="s">
        <v>5890</v>
      </c>
      <c r="B821" s="1" t="s">
        <v>5891</v>
      </c>
      <c r="C821" s="1" t="s">
        <v>177</v>
      </c>
      <c r="D821" s="1" t="s">
        <v>82</v>
      </c>
      <c r="E821" s="1" t="s">
        <v>15332</v>
      </c>
      <c r="F821" s="1" t="s">
        <v>15333</v>
      </c>
      <c r="G821" s="1" t="n">
        <v>41</v>
      </c>
      <c r="H821" s="1" t="n">
        <v>400</v>
      </c>
      <c r="I821" s="101" t="s">
        <v>180</v>
      </c>
      <c r="J821" s="1"/>
      <c r="K821" s="1" t="n">
        <f aca="false">IFERROR(VLOOKUP(A821,'[2]Pivot HorizontalMRP'!$A$4:$B$2689,2,0),0)</f>
        <v>247</v>
      </c>
      <c r="L821" s="1" t="n">
        <f aca="false">IFERROR(VLOOKUP(A821,'[2]Pivot HorizontalMRP'!$A$4:$C$2689,3,0),0)</f>
        <v>141</v>
      </c>
      <c r="M821" s="1" t="n">
        <f aca="false">IFERROR(VLOOKUP(A821,'[2]Pivot HorizontalMRP'!$A$4:$D$2689,0.4,0),0)</f>
        <v>0</v>
      </c>
      <c r="N821" s="1" t="n">
        <f aca="false">IFERROR(VLOOKUP(A821,'[2]Pivot HorizontalMRP'!$A$4:$E$2689,5,0),0)</f>
        <v>0</v>
      </c>
      <c r="O821" s="1" t="n">
        <f aca="false">K821+L821</f>
        <v>388</v>
      </c>
      <c r="P821" s="1" t="n">
        <f aca="false">K821+L821+M821+N821</f>
        <v>388</v>
      </c>
      <c r="Q821" s="1" t="n">
        <f aca="false">IFERROR(VLOOKUP(A821,'[2]Pivot HorizontalMRP'!$A$4:$F$2689,6,0),0)</f>
        <v>137</v>
      </c>
      <c r="R821" s="1" t="n">
        <f aca="false">IFERROR(VLOOKUP(A821,'[2]Pivot HorizontalMRP'!$A$4:$G$2689,7,0),0)</f>
        <v>0</v>
      </c>
      <c r="S821" s="1" t="n">
        <f aca="false">IFERROR(VLOOKUP(A821,'[2]Pivot HorizontalMRP'!$A$4:$H$2689,8,0),0)</f>
        <v>0</v>
      </c>
      <c r="T821" s="1" t="n">
        <f aca="false">IFERROR(VLOOKUP(A821,'[2]Pivot HorizontalMRP'!$A$4:$I$2689,9,0),0)</f>
        <v>0</v>
      </c>
      <c r="U821" s="1" t="n">
        <f aca="false">IF(I821="delivery",O821-SUM(Q821+R821),IF(I821="PO",P821-SUM(Q821:R821)))</f>
        <v>251</v>
      </c>
      <c r="V821" s="81" t="n">
        <v>24.34</v>
      </c>
      <c r="W821" s="81"/>
      <c r="X821" s="81" t="n">
        <f aca="false">W821-V821</f>
        <v>-24.34</v>
      </c>
      <c r="Y821" s="81"/>
      <c r="Z821" s="81"/>
      <c r="AA821" s="81" t="n">
        <v>24.34</v>
      </c>
      <c r="AB821" s="81"/>
      <c r="AC821" s="81"/>
      <c r="AD821" s="81"/>
      <c r="AE821" s="81"/>
      <c r="AF821" s="81"/>
      <c r="AG821" s="81"/>
      <c r="AH821" s="81"/>
      <c r="AI821" s="81"/>
      <c r="AJ821" s="81"/>
      <c r="AK821" s="81"/>
      <c r="AL821" s="81"/>
      <c r="AM821" s="81"/>
      <c r="AN821" s="81"/>
      <c r="AO821" s="81" t="str">
        <f aca="false">D821</f>
        <v>Arista</v>
      </c>
      <c r="AP821" s="1" t="s">
        <v>1382</v>
      </c>
      <c r="AQ821" s="1"/>
      <c r="AR821" s="1"/>
      <c r="AS821" s="1"/>
      <c r="AT821" s="1"/>
      <c r="AU821" s="1"/>
      <c r="AV821" s="1"/>
      <c r="AW821" s="1"/>
      <c r="AX821" s="1"/>
      <c r="AY821" s="1"/>
      <c r="AZ821" s="1"/>
      <c r="BA821" s="1"/>
      <c r="BB821" s="1"/>
      <c r="BC821" s="1"/>
      <c r="BD821" s="1"/>
      <c r="BE821" s="1"/>
      <c r="BF821" s="1" t="s">
        <v>14668</v>
      </c>
      <c r="BG821" s="1" t="s">
        <v>183</v>
      </c>
      <c r="BH821" s="1"/>
      <c r="BI821" s="1"/>
    </row>
    <row r="822" customFormat="false" ht="12.75" hidden="false" customHeight="false" outlineLevel="0" collapsed="false">
      <c r="A822" s="1" t="s">
        <v>5894</v>
      </c>
      <c r="B822" s="1" t="s">
        <v>5895</v>
      </c>
      <c r="C822" s="1" t="s">
        <v>177</v>
      </c>
      <c r="D822" s="1" t="s">
        <v>82</v>
      </c>
      <c r="E822" s="1" t="s">
        <v>5896</v>
      </c>
      <c r="F822" s="1" t="s">
        <v>5897</v>
      </c>
      <c r="G822" s="1" t="n">
        <v>77</v>
      </c>
      <c r="H822" s="1" t="n">
        <v>30</v>
      </c>
      <c r="I822" s="101" t="s">
        <v>180</v>
      </c>
      <c r="J822" s="1"/>
      <c r="K822" s="1" t="n">
        <f aca="false">IFERROR(VLOOKUP(A822,'[2]Pivot HorizontalMRP'!$A$4:$B$2689,2,0),0)</f>
        <v>0</v>
      </c>
      <c r="L822" s="1" t="n">
        <f aca="false">IFERROR(VLOOKUP(A822,'[2]Pivot HorizontalMRP'!$A$4:$C$2689,3,0),0)</f>
        <v>23</v>
      </c>
      <c r="M822" s="1" t="n">
        <f aca="false">IFERROR(VLOOKUP(A822,'[2]Pivot HorizontalMRP'!$A$4:$D$2689,0.4,0),0)</f>
        <v>0</v>
      </c>
      <c r="N822" s="1" t="n">
        <f aca="false">IFERROR(VLOOKUP(A822,'[2]Pivot HorizontalMRP'!$A$4:$E$2689,5,0),0)</f>
        <v>621</v>
      </c>
      <c r="O822" s="1" t="n">
        <f aca="false">K822+L822</f>
        <v>23</v>
      </c>
      <c r="P822" s="1" t="n">
        <f aca="false">K822+L822+M822+N822</f>
        <v>644</v>
      </c>
      <c r="Q822" s="1" t="n">
        <f aca="false">IFERROR(VLOOKUP(A822,'[2]Pivot HorizontalMRP'!$A$4:$F$2689,6,0),0)</f>
        <v>499</v>
      </c>
      <c r="R822" s="1" t="n">
        <f aca="false">IFERROR(VLOOKUP(A822,'[2]Pivot HorizontalMRP'!$A$4:$G$2689,7,0),0)</f>
        <v>263</v>
      </c>
      <c r="S822" s="1" t="n">
        <f aca="false">IFERROR(VLOOKUP(A822,'[2]Pivot HorizontalMRP'!$A$4:$H$2689,8,0),0)</f>
        <v>305</v>
      </c>
      <c r="T822" s="1" t="n">
        <f aca="false">IFERROR(VLOOKUP(A822,'[2]Pivot HorizontalMRP'!$A$4:$I$2689,9,0),0)</f>
        <v>168</v>
      </c>
      <c r="U822" s="1" t="n">
        <f aca="false">IF(I822="delivery",O822-SUM(Q822+R822),IF(I822="PO",P822-SUM(Q822:R822)))</f>
        <v>-739</v>
      </c>
      <c r="V822" s="81" t="n">
        <v>594.84</v>
      </c>
      <c r="W822" s="81"/>
      <c r="X822" s="81" t="n">
        <f aca="false">W822-V822</f>
        <v>-594.84</v>
      </c>
      <c r="Y822" s="81"/>
      <c r="Z822" s="81"/>
      <c r="AA822" s="81" t="n">
        <v>611.86589</v>
      </c>
      <c r="AB822" s="81"/>
      <c r="AC822" s="81"/>
      <c r="AD822" s="81"/>
      <c r="AE822" s="81"/>
      <c r="AF822" s="81"/>
      <c r="AG822" s="81"/>
      <c r="AH822" s="81"/>
      <c r="AI822" s="81"/>
      <c r="AJ822" s="81"/>
      <c r="AK822" s="81"/>
      <c r="AL822" s="81"/>
      <c r="AM822" s="81"/>
      <c r="AN822" s="81"/>
      <c r="AO822" s="81" t="str">
        <f aca="false">D822</f>
        <v>Arista</v>
      </c>
      <c r="AP822" s="1" t="s">
        <v>1382</v>
      </c>
      <c r="AQ822" s="1"/>
      <c r="AR822" s="1"/>
      <c r="AS822" s="1"/>
      <c r="AT822" s="1"/>
      <c r="AU822" s="1"/>
      <c r="AV822" s="1"/>
      <c r="AW822" s="1"/>
      <c r="AX822" s="1"/>
      <c r="AY822" s="1"/>
      <c r="AZ822" s="1"/>
      <c r="BA822" s="1"/>
      <c r="BB822" s="1"/>
      <c r="BC822" s="1"/>
      <c r="BD822" s="1"/>
      <c r="BE822" s="1"/>
      <c r="BF822" s="1" t="s">
        <v>14668</v>
      </c>
      <c r="BG822" s="1" t="s">
        <v>183</v>
      </c>
      <c r="BH822" s="1"/>
      <c r="BI822" s="1"/>
    </row>
    <row r="823" customFormat="false" ht="12.75" hidden="false" customHeight="false" outlineLevel="0" collapsed="false">
      <c r="A823" s="1" t="s">
        <v>5898</v>
      </c>
      <c r="B823" s="1" t="s">
        <v>5899</v>
      </c>
      <c r="C823" s="1" t="s">
        <v>177</v>
      </c>
      <c r="D823" s="1" t="s">
        <v>82</v>
      </c>
      <c r="E823" s="1" t="s">
        <v>5900</v>
      </c>
      <c r="F823" s="1" t="s">
        <v>5901</v>
      </c>
      <c r="G823" s="1" t="n">
        <v>51</v>
      </c>
      <c r="H823" s="1" t="n">
        <v>90</v>
      </c>
      <c r="I823" s="101" t="s">
        <v>180</v>
      </c>
      <c r="J823" s="1"/>
      <c r="K823" s="1" t="n">
        <f aca="false">IFERROR(VLOOKUP(A823,'[2]Pivot HorizontalMRP'!$A$4:$B$2689,2,0),0)</f>
        <v>0</v>
      </c>
      <c r="L823" s="1" t="n">
        <f aca="false">IFERROR(VLOOKUP(A823,'[2]Pivot HorizontalMRP'!$A$4:$C$2689,3,0),0)</f>
        <v>0</v>
      </c>
      <c r="M823" s="1" t="n">
        <f aca="false">IFERROR(VLOOKUP(A823,'[2]Pivot HorizontalMRP'!$A$4:$D$2689,0.4,0),0)</f>
        <v>0</v>
      </c>
      <c r="N823" s="1" t="n">
        <f aca="false">IFERROR(VLOOKUP(A823,'[2]Pivot HorizontalMRP'!$A$4:$E$2689,5,0),0)</f>
        <v>0</v>
      </c>
      <c r="O823" s="1" t="n">
        <f aca="false">K823+L823</f>
        <v>0</v>
      </c>
      <c r="P823" s="1" t="n">
        <f aca="false">K823+L823+M823+N823</f>
        <v>0</v>
      </c>
      <c r="Q823" s="1" t="n">
        <f aca="false">IFERROR(VLOOKUP(A823,'[2]Pivot HorizontalMRP'!$A$4:$F$2689,6,0),0)</f>
        <v>0</v>
      </c>
      <c r="R823" s="1" t="n">
        <f aca="false">IFERROR(VLOOKUP(A823,'[2]Pivot HorizontalMRP'!$A$4:$G$2689,7,0),0)</f>
        <v>0</v>
      </c>
      <c r="S823" s="1" t="n">
        <f aca="false">IFERROR(VLOOKUP(A823,'[2]Pivot HorizontalMRP'!$A$4:$H$2689,8,0),0)</f>
        <v>0</v>
      </c>
      <c r="T823" s="1" t="n">
        <f aca="false">IFERROR(VLOOKUP(A823,'[2]Pivot HorizontalMRP'!$A$4:$I$2689,9,0),0)</f>
        <v>0</v>
      </c>
      <c r="U823" s="1" t="n">
        <f aca="false">IF(I823="delivery",O823-SUM(Q823+R823),IF(I823="PO",P823-SUM(Q823:R823)))</f>
        <v>0</v>
      </c>
      <c r="V823" s="81" t="n">
        <v>197.475</v>
      </c>
      <c r="W823" s="81"/>
      <c r="X823" s="81" t="n">
        <f aca="false">W823-V823</f>
        <v>-197.475</v>
      </c>
      <c r="Y823" s="81"/>
      <c r="Z823" s="81"/>
      <c r="AA823" s="81"/>
      <c r="AB823" s="81"/>
      <c r="AC823" s="81"/>
      <c r="AD823" s="81"/>
      <c r="AE823" s="81"/>
      <c r="AF823" s="81"/>
      <c r="AG823" s="81"/>
      <c r="AH823" s="81"/>
      <c r="AI823" s="81"/>
      <c r="AJ823" s="81"/>
      <c r="AK823" s="81"/>
      <c r="AL823" s="81"/>
      <c r="AM823" s="81"/>
      <c r="AN823" s="81"/>
      <c r="AO823" s="81" t="str">
        <f aca="false">D823</f>
        <v>Arista</v>
      </c>
      <c r="AP823" s="1" t="s">
        <v>1382</v>
      </c>
      <c r="AQ823" s="1"/>
      <c r="AR823" s="1"/>
      <c r="AS823" s="1"/>
      <c r="AT823" s="1"/>
      <c r="AU823" s="1"/>
      <c r="AV823" s="1"/>
      <c r="AW823" s="1"/>
      <c r="AX823" s="1"/>
      <c r="AY823" s="1"/>
      <c r="AZ823" s="1"/>
      <c r="BA823" s="1"/>
      <c r="BB823" s="1"/>
      <c r="BC823" s="1"/>
      <c r="BD823" s="1"/>
      <c r="BE823" s="1"/>
      <c r="BF823" s="1" t="s">
        <v>14668</v>
      </c>
      <c r="BG823" s="1" t="s">
        <v>183</v>
      </c>
      <c r="BH823" s="1"/>
      <c r="BI823" s="1"/>
    </row>
    <row r="824" customFormat="false" ht="12.75" hidden="false" customHeight="false" outlineLevel="0" collapsed="false">
      <c r="A824" s="1" t="s">
        <v>5910</v>
      </c>
      <c r="B824" s="1" t="s">
        <v>5911</v>
      </c>
      <c r="C824" s="1" t="s">
        <v>177</v>
      </c>
      <c r="D824" s="1" t="s">
        <v>82</v>
      </c>
      <c r="E824" s="1" t="s">
        <v>5912</v>
      </c>
      <c r="F824" s="1" t="s">
        <v>5913</v>
      </c>
      <c r="G824" s="1" t="n">
        <v>46</v>
      </c>
      <c r="H824" s="1" t="n">
        <v>70</v>
      </c>
      <c r="I824" s="101" t="s">
        <v>180</v>
      </c>
      <c r="J824" s="1"/>
      <c r="K824" s="1" t="n">
        <f aca="false">IFERROR(VLOOKUP(A824,'[2]Pivot HorizontalMRP'!$A$4:$B$2689,2,0),0)</f>
        <v>0</v>
      </c>
      <c r="L824" s="1" t="n">
        <f aca="false">IFERROR(VLOOKUP(A824,'[2]Pivot HorizontalMRP'!$A$4:$C$2689,3,0),0)</f>
        <v>181</v>
      </c>
      <c r="M824" s="1" t="n">
        <f aca="false">IFERROR(VLOOKUP(A824,'[2]Pivot HorizontalMRP'!$A$4:$D$2689,0.4,0),0)</f>
        <v>0</v>
      </c>
      <c r="N824" s="1" t="n">
        <f aca="false">IFERROR(VLOOKUP(A824,'[2]Pivot HorizontalMRP'!$A$4:$E$2689,5,0),0)</f>
        <v>0</v>
      </c>
      <c r="O824" s="1" t="n">
        <f aca="false">K824+L824</f>
        <v>181</v>
      </c>
      <c r="P824" s="1" t="n">
        <f aca="false">K824+L824+M824+N824</f>
        <v>181</v>
      </c>
      <c r="Q824" s="1" t="n">
        <f aca="false">IFERROR(VLOOKUP(A824,'[2]Pivot HorizontalMRP'!$A$4:$F$2689,6,0),0)</f>
        <v>129</v>
      </c>
      <c r="R824" s="1" t="n">
        <f aca="false">IFERROR(VLOOKUP(A824,'[2]Pivot HorizontalMRP'!$A$4:$G$2689,7,0),0)</f>
        <v>11</v>
      </c>
      <c r="S824" s="1" t="n">
        <f aca="false">IFERROR(VLOOKUP(A824,'[2]Pivot HorizontalMRP'!$A$4:$H$2689,8,0),0)</f>
        <v>48</v>
      </c>
      <c r="T824" s="1" t="n">
        <f aca="false">IFERROR(VLOOKUP(A824,'[2]Pivot HorizontalMRP'!$A$4:$I$2689,9,0),0)</f>
        <v>24</v>
      </c>
      <c r="U824" s="1" t="n">
        <f aca="false">IF(I824="delivery",O824-SUM(Q824+R824),IF(I824="PO",P824-SUM(Q824:R824)))</f>
        <v>41</v>
      </c>
      <c r="V824" s="81" t="n">
        <v>403.25</v>
      </c>
      <c r="W824" s="81"/>
      <c r="X824" s="81" t="n">
        <f aca="false">W824-V824</f>
        <v>-403.25</v>
      </c>
      <c r="Y824" s="81"/>
      <c r="Z824" s="81"/>
      <c r="AA824" s="81" t="n">
        <v>387.875</v>
      </c>
      <c r="AB824" s="81"/>
      <c r="AC824" s="81"/>
      <c r="AD824" s="81"/>
      <c r="AE824" s="81"/>
      <c r="AF824" s="81"/>
      <c r="AG824" s="81"/>
      <c r="AH824" s="81"/>
      <c r="AI824" s="81"/>
      <c r="AJ824" s="81"/>
      <c r="AK824" s="81"/>
      <c r="AL824" s="81"/>
      <c r="AM824" s="81"/>
      <c r="AN824" s="81"/>
      <c r="AO824" s="81" t="str">
        <f aca="false">D824</f>
        <v>Arista</v>
      </c>
      <c r="AP824" s="1" t="s">
        <v>1382</v>
      </c>
      <c r="AQ824" s="1"/>
      <c r="AR824" s="1"/>
      <c r="AS824" s="1"/>
      <c r="AT824" s="1"/>
      <c r="AU824" s="1"/>
      <c r="AV824" s="1"/>
      <c r="AW824" s="1"/>
      <c r="AX824" s="1"/>
      <c r="AY824" s="1"/>
      <c r="AZ824" s="1"/>
      <c r="BA824" s="1"/>
      <c r="BB824" s="1"/>
      <c r="BC824" s="1"/>
      <c r="BD824" s="1"/>
      <c r="BE824" s="1"/>
      <c r="BF824" s="1" t="s">
        <v>14668</v>
      </c>
      <c r="BG824" s="1" t="s">
        <v>183</v>
      </c>
      <c r="BH824" s="1"/>
      <c r="BI824" s="1"/>
    </row>
    <row r="825" customFormat="false" ht="12.75" hidden="false" customHeight="false" outlineLevel="0" collapsed="false">
      <c r="A825" s="1" t="s">
        <v>5914</v>
      </c>
      <c r="B825" s="1" t="s">
        <v>5915</v>
      </c>
      <c r="C825" s="1" t="s">
        <v>177</v>
      </c>
      <c r="D825" s="1" t="s">
        <v>82</v>
      </c>
      <c r="E825" s="1" t="s">
        <v>15334</v>
      </c>
      <c r="F825" s="1" t="s">
        <v>15335</v>
      </c>
      <c r="G825" s="1" t="n">
        <v>36</v>
      </c>
      <c r="H825" s="1" t="n">
        <v>300</v>
      </c>
      <c r="I825" s="101" t="s">
        <v>180</v>
      </c>
      <c r="J825" s="1"/>
      <c r="K825" s="1" t="n">
        <f aca="false">IFERROR(VLOOKUP(A825,'[2]Pivot HorizontalMRP'!$A$4:$B$2689,2,0),0)</f>
        <v>0</v>
      </c>
      <c r="L825" s="1" t="n">
        <f aca="false">IFERROR(VLOOKUP(A825,'[2]Pivot HorizontalMRP'!$A$4:$C$2689,3,0),0)</f>
        <v>903</v>
      </c>
      <c r="M825" s="1" t="n">
        <f aca="false">IFERROR(VLOOKUP(A825,'[2]Pivot HorizontalMRP'!$A$4:$D$2689,0.4,0),0)</f>
        <v>0</v>
      </c>
      <c r="N825" s="1" t="n">
        <f aca="false">IFERROR(VLOOKUP(A825,'[2]Pivot HorizontalMRP'!$A$4:$E$2689,5,0),0)</f>
        <v>0</v>
      </c>
      <c r="O825" s="1" t="n">
        <f aca="false">K825+L825</f>
        <v>903</v>
      </c>
      <c r="P825" s="1" t="n">
        <f aca="false">K825+L825+M825+N825</f>
        <v>903</v>
      </c>
      <c r="Q825" s="1" t="n">
        <f aca="false">IFERROR(VLOOKUP(A825,'[2]Pivot HorizontalMRP'!$A$4:$F$2689,6,0),0)</f>
        <v>364</v>
      </c>
      <c r="R825" s="1" t="n">
        <f aca="false">IFERROR(VLOOKUP(A825,'[2]Pivot HorizontalMRP'!$A$4:$G$2689,7,0),0)</f>
        <v>452</v>
      </c>
      <c r="S825" s="1" t="n">
        <f aca="false">IFERROR(VLOOKUP(A825,'[2]Pivot HorizontalMRP'!$A$4:$H$2689,8,0),0)</f>
        <v>526</v>
      </c>
      <c r="T825" s="1" t="n">
        <f aca="false">IFERROR(VLOOKUP(A825,'[2]Pivot HorizontalMRP'!$A$4:$I$2689,9,0),0)</f>
        <v>369</v>
      </c>
      <c r="U825" s="1" t="n">
        <f aca="false">IF(I825="delivery",O825-SUM(Q825+R825),IF(I825="PO",P825-SUM(Q825:R825)))</f>
        <v>87</v>
      </c>
      <c r="V825" s="81" t="n">
        <v>23.053</v>
      </c>
      <c r="W825" s="81"/>
      <c r="X825" s="81" t="n">
        <f aca="false">W825-V825</f>
        <v>-23.053</v>
      </c>
      <c r="Y825" s="81"/>
      <c r="Z825" s="81"/>
      <c r="AA825" s="81" t="n">
        <v>22</v>
      </c>
      <c r="AB825" s="81"/>
      <c r="AC825" s="81"/>
      <c r="AD825" s="81"/>
      <c r="AE825" s="81"/>
      <c r="AF825" s="81"/>
      <c r="AG825" s="81"/>
      <c r="AH825" s="81"/>
      <c r="AI825" s="81"/>
      <c r="AJ825" s="81"/>
      <c r="AK825" s="81"/>
      <c r="AL825" s="81"/>
      <c r="AM825" s="81"/>
      <c r="AN825" s="81"/>
      <c r="AO825" s="81" t="str">
        <f aca="false">D825</f>
        <v>Arista</v>
      </c>
      <c r="AP825" s="1" t="s">
        <v>1382</v>
      </c>
      <c r="AQ825" s="1"/>
      <c r="AR825" s="1"/>
      <c r="AS825" s="1"/>
      <c r="AT825" s="1"/>
      <c r="AU825" s="1"/>
      <c r="AV825" s="1"/>
      <c r="AW825" s="1"/>
      <c r="AX825" s="1"/>
      <c r="AY825" s="1"/>
      <c r="AZ825" s="1"/>
      <c r="BA825" s="1"/>
      <c r="BB825" s="1"/>
      <c r="BC825" s="1"/>
      <c r="BD825" s="1"/>
      <c r="BE825" s="1"/>
      <c r="BF825" s="1" t="s">
        <v>14668</v>
      </c>
      <c r="BG825" s="1" t="s">
        <v>183</v>
      </c>
      <c r="BH825" s="1"/>
      <c r="BI825" s="1"/>
    </row>
    <row r="826" customFormat="false" ht="12.75" hidden="false" customHeight="false" outlineLevel="0" collapsed="false">
      <c r="A826" s="1" t="s">
        <v>5918</v>
      </c>
      <c r="B826" s="1" t="s">
        <v>5919</v>
      </c>
      <c r="C826" s="1" t="s">
        <v>177</v>
      </c>
      <c r="D826" s="1" t="s">
        <v>82</v>
      </c>
      <c r="E826" s="1" t="s">
        <v>10411</v>
      </c>
      <c r="F826" s="1" t="s">
        <v>15336</v>
      </c>
      <c r="G826" s="1" t="n">
        <v>36</v>
      </c>
      <c r="H826" s="1" t="n">
        <v>600</v>
      </c>
      <c r="I826" s="101" t="s">
        <v>180</v>
      </c>
      <c r="J826" s="1"/>
      <c r="K826" s="1" t="n">
        <f aca="false">IFERROR(VLOOKUP(A826,'[2]Pivot HorizontalMRP'!$A$4:$B$2689,2,0),0)</f>
        <v>0</v>
      </c>
      <c r="L826" s="1" t="n">
        <f aca="false">IFERROR(VLOOKUP(A826,'[2]Pivot HorizontalMRP'!$A$4:$C$2689,3,0),0)</f>
        <v>741</v>
      </c>
      <c r="M826" s="1" t="n">
        <f aca="false">IFERROR(VLOOKUP(A826,'[2]Pivot HorizontalMRP'!$A$4:$D$2689,0.4,0),0)</f>
        <v>0</v>
      </c>
      <c r="N826" s="1" t="n">
        <f aca="false">IFERROR(VLOOKUP(A826,'[2]Pivot HorizontalMRP'!$A$4:$E$2689,5,0),0)</f>
        <v>0</v>
      </c>
      <c r="O826" s="1" t="n">
        <f aca="false">K826+L826</f>
        <v>741</v>
      </c>
      <c r="P826" s="1" t="n">
        <f aca="false">K826+L826+M826+N826</f>
        <v>741</v>
      </c>
      <c r="Q826" s="1" t="n">
        <f aca="false">IFERROR(VLOOKUP(A826,'[2]Pivot HorizontalMRP'!$A$4:$F$2689,6,0),0)</f>
        <v>265</v>
      </c>
      <c r="R826" s="1" t="n">
        <f aca="false">IFERROR(VLOOKUP(A826,'[2]Pivot HorizontalMRP'!$A$4:$G$2689,7,0),0)</f>
        <v>412</v>
      </c>
      <c r="S826" s="1" t="n">
        <f aca="false">IFERROR(VLOOKUP(A826,'[2]Pivot HorizontalMRP'!$A$4:$H$2689,8,0),0)</f>
        <v>401</v>
      </c>
      <c r="T826" s="1" t="n">
        <f aca="false">IFERROR(VLOOKUP(A826,'[2]Pivot HorizontalMRP'!$A$4:$I$2689,9,0),0)</f>
        <v>333</v>
      </c>
      <c r="U826" s="1" t="n">
        <f aca="false">IF(I826="delivery",O826-SUM(Q826+R826),IF(I826="PO",P826-SUM(Q826:R826)))</f>
        <v>64</v>
      </c>
      <c r="V826" s="81" t="n">
        <v>18.584</v>
      </c>
      <c r="W826" s="81"/>
      <c r="X826" s="81" t="n">
        <f aca="false">W826-V826</f>
        <v>-18.584</v>
      </c>
      <c r="Y826" s="81"/>
      <c r="Z826" s="81"/>
      <c r="AA826" s="81" t="n">
        <v>16.25</v>
      </c>
      <c r="AB826" s="81"/>
      <c r="AC826" s="81"/>
      <c r="AD826" s="81"/>
      <c r="AE826" s="81"/>
      <c r="AF826" s="81"/>
      <c r="AG826" s="81"/>
      <c r="AH826" s="81"/>
      <c r="AI826" s="81"/>
      <c r="AJ826" s="81"/>
      <c r="AK826" s="81"/>
      <c r="AL826" s="81"/>
      <c r="AM826" s="81"/>
      <c r="AN826" s="81"/>
      <c r="AO826" s="81" t="str">
        <f aca="false">D826</f>
        <v>Arista</v>
      </c>
      <c r="AP826" s="1" t="s">
        <v>1382</v>
      </c>
      <c r="AQ826" s="1"/>
      <c r="AR826" s="1"/>
      <c r="AS826" s="1"/>
      <c r="AT826" s="1"/>
      <c r="AU826" s="1"/>
      <c r="AV826" s="1"/>
      <c r="AW826" s="1"/>
      <c r="AX826" s="1"/>
      <c r="AY826" s="1"/>
      <c r="AZ826" s="1"/>
      <c r="BA826" s="1"/>
      <c r="BB826" s="1"/>
      <c r="BC826" s="1"/>
      <c r="BD826" s="1"/>
      <c r="BE826" s="1"/>
      <c r="BF826" s="1" t="s">
        <v>14668</v>
      </c>
      <c r="BG826" s="1" t="s">
        <v>183</v>
      </c>
      <c r="BH826" s="1"/>
      <c r="BI826" s="1"/>
    </row>
    <row r="827" customFormat="false" ht="12.75" hidden="false" customHeight="false" outlineLevel="0" collapsed="false">
      <c r="A827" s="103" t="s">
        <v>10409</v>
      </c>
      <c r="B827" s="104" t="s">
        <v>5919</v>
      </c>
      <c r="C827" s="99" t="s">
        <v>177</v>
      </c>
      <c r="D827" s="99" t="s">
        <v>82</v>
      </c>
      <c r="E827" s="99" t="s">
        <v>10411</v>
      </c>
      <c r="F827" s="99" t="s">
        <v>10412</v>
      </c>
      <c r="G827" s="99" t="n">
        <v>36</v>
      </c>
      <c r="H827" s="99" t="n">
        <v>237</v>
      </c>
      <c r="I827" s="99" t="s">
        <v>180</v>
      </c>
      <c r="K827" s="1" t="n">
        <f aca="false">IFERROR(VLOOKUP(A827,'[2]Pivot HorizontalMRP'!$A$4:$B$2689,2,0),0)</f>
        <v>0</v>
      </c>
      <c r="L827" s="1" t="n">
        <f aca="false">IFERROR(VLOOKUP(A827,'[2]Pivot HorizontalMRP'!$A$4:$C$2689,3,0),0)</f>
        <v>11</v>
      </c>
      <c r="M827" s="1" t="n">
        <f aca="false">IFERROR(VLOOKUP(A827,'[2]Pivot HorizontalMRP'!$A$4:$D$2689,0.4,0),0)</f>
        <v>0</v>
      </c>
      <c r="N827" s="1" t="n">
        <f aca="false">IFERROR(VLOOKUP(A827,'[2]Pivot HorizontalMRP'!$A$4:$E$2689,5,0),0)</f>
        <v>0</v>
      </c>
      <c r="O827" s="1" t="n">
        <f aca="false">K827+L827</f>
        <v>11</v>
      </c>
      <c r="P827" s="1" t="n">
        <f aca="false">K827+L827+M827+N827</f>
        <v>11</v>
      </c>
      <c r="Q827" s="1" t="n">
        <f aca="false">IFERROR(VLOOKUP(A827,'[2]Pivot HorizontalMRP'!$A$4:$F$2689,6,0),0)</f>
        <v>0</v>
      </c>
      <c r="R827" s="1" t="n">
        <f aca="false">IFERROR(VLOOKUP(A827,'[2]Pivot HorizontalMRP'!$A$4:$G$2689,7,0),0)</f>
        <v>0</v>
      </c>
      <c r="S827" s="1" t="n">
        <f aca="false">IFERROR(VLOOKUP(A827,'[2]Pivot HorizontalMRP'!$A$4:$H$2689,8,0),0)</f>
        <v>0</v>
      </c>
      <c r="T827" s="1" t="n">
        <f aca="false">IFERROR(VLOOKUP(A827,'[2]Pivot HorizontalMRP'!$A$4:$I$2689,9,0),0)</f>
        <v>0</v>
      </c>
      <c r="U827" s="1" t="n">
        <f aca="false">IF(I827="delivery",O827-SUM(Q827+R827),IF(I827="PO",P827-SUM(Q827:R827)))</f>
        <v>11</v>
      </c>
      <c r="V827" s="99" t="n">
        <v>19.413</v>
      </c>
      <c r="X827" s="81" t="n">
        <f aca="false">W827-V827</f>
        <v>-19.413</v>
      </c>
      <c r="AA827" s="81"/>
      <c r="AO827" s="81" t="str">
        <f aca="false">D827</f>
        <v>Arista</v>
      </c>
      <c r="AP827" s="99" t="s">
        <v>1382</v>
      </c>
      <c r="BF827" s="99" t="s">
        <v>14668</v>
      </c>
      <c r="BG827" s="1" t="s">
        <v>183</v>
      </c>
    </row>
    <row r="828" customFormat="false" ht="12.75" hidden="false" customHeight="false" outlineLevel="0" collapsed="false">
      <c r="A828" s="103" t="s">
        <v>5922</v>
      </c>
      <c r="B828" s="104" t="s">
        <v>5923</v>
      </c>
      <c r="C828" s="99" t="s">
        <v>177</v>
      </c>
      <c r="D828" s="99" t="s">
        <v>82</v>
      </c>
      <c r="E828" s="99" t="s">
        <v>5924</v>
      </c>
      <c r="F828" s="99" t="s">
        <v>5925</v>
      </c>
      <c r="G828" s="99" t="n">
        <v>41</v>
      </c>
      <c r="H828" s="99" t="n">
        <v>119</v>
      </c>
      <c r="I828" s="99" t="s">
        <v>180</v>
      </c>
      <c r="K828" s="1" t="n">
        <f aca="false">IFERROR(VLOOKUP(A828,'[2]Pivot HorizontalMRP'!$A$4:$B$2689,2,0),0)</f>
        <v>0</v>
      </c>
      <c r="L828" s="1" t="n">
        <f aca="false">IFERROR(VLOOKUP(A828,'[2]Pivot HorizontalMRP'!$A$4:$C$2689,3,0),0)</f>
        <v>144</v>
      </c>
      <c r="M828" s="1" t="n">
        <f aca="false">IFERROR(VLOOKUP(A828,'[2]Pivot HorizontalMRP'!$A$4:$D$2689,0.4,0),0)</f>
        <v>0</v>
      </c>
      <c r="N828" s="1" t="n">
        <f aca="false">IFERROR(VLOOKUP(A828,'[2]Pivot HorizontalMRP'!$A$4:$E$2689,5,0),0)</f>
        <v>0</v>
      </c>
      <c r="O828" s="1" t="n">
        <f aca="false">K828+L828</f>
        <v>144</v>
      </c>
      <c r="P828" s="1" t="n">
        <f aca="false">K828+L828+M828+N828</f>
        <v>144</v>
      </c>
      <c r="Q828" s="1" t="n">
        <f aca="false">IFERROR(VLOOKUP(A828,'[2]Pivot HorizontalMRP'!$A$4:$F$2689,6,0),0)</f>
        <v>0</v>
      </c>
      <c r="R828" s="1" t="n">
        <f aca="false">IFERROR(VLOOKUP(A828,'[2]Pivot HorizontalMRP'!$A$4:$G$2689,7,0),0)</f>
        <v>0</v>
      </c>
      <c r="S828" s="1" t="n">
        <f aca="false">IFERROR(VLOOKUP(A828,'[2]Pivot HorizontalMRP'!$A$4:$H$2689,8,0),0)</f>
        <v>0</v>
      </c>
      <c r="T828" s="1" t="n">
        <f aca="false">IFERROR(VLOOKUP(A828,'[2]Pivot HorizontalMRP'!$A$4:$I$2689,9,0),0)</f>
        <v>0</v>
      </c>
      <c r="U828" s="1" t="n">
        <f aca="false">IF(I828="delivery",O828-SUM(Q828+R828),IF(I828="PO",P828-SUM(Q828:R828)))</f>
        <v>144</v>
      </c>
      <c r="V828" s="99" t="n">
        <v>15.869</v>
      </c>
      <c r="X828" s="81" t="n">
        <f aca="false">W828-V828</f>
        <v>-15.869</v>
      </c>
      <c r="AA828" s="81"/>
      <c r="AO828" s="81" t="str">
        <f aca="false">D828</f>
        <v>Arista</v>
      </c>
      <c r="AP828" s="99" t="s">
        <v>1382</v>
      </c>
      <c r="BF828" s="99" t="s">
        <v>14668</v>
      </c>
      <c r="BG828" s="1" t="s">
        <v>183</v>
      </c>
    </row>
    <row r="829" customFormat="false" ht="12.75" hidden="false" customHeight="false" outlineLevel="0" collapsed="false">
      <c r="A829" s="1" t="s">
        <v>5926</v>
      </c>
      <c r="B829" s="1" t="s">
        <v>5927</v>
      </c>
      <c r="C829" s="1" t="s">
        <v>177</v>
      </c>
      <c r="D829" s="1" t="s">
        <v>82</v>
      </c>
      <c r="E829" s="1" t="s">
        <v>5924</v>
      </c>
      <c r="F829" s="1" t="s">
        <v>5929</v>
      </c>
      <c r="G829" s="1" t="n">
        <v>41</v>
      </c>
      <c r="H829" s="1" t="n">
        <v>119</v>
      </c>
      <c r="I829" s="101" t="s">
        <v>180</v>
      </c>
      <c r="J829" s="1"/>
      <c r="K829" s="1" t="n">
        <f aca="false">IFERROR(VLOOKUP(A829,'[2]Pivot HorizontalMRP'!$A$4:$B$2689,2,0),0)</f>
        <v>0</v>
      </c>
      <c r="L829" s="1" t="n">
        <f aca="false">IFERROR(VLOOKUP(A829,'[2]Pivot HorizontalMRP'!$A$4:$C$2689,3,0),0)</f>
        <v>182</v>
      </c>
      <c r="M829" s="1" t="n">
        <f aca="false">IFERROR(VLOOKUP(A829,'[2]Pivot HorizontalMRP'!$A$4:$D$2689,0.4,0),0)</f>
        <v>0</v>
      </c>
      <c r="N829" s="1" t="n">
        <f aca="false">IFERROR(VLOOKUP(A829,'[2]Pivot HorizontalMRP'!$A$4:$E$2689,5,0),0)</f>
        <v>0</v>
      </c>
      <c r="O829" s="1" t="n">
        <f aca="false">K829+L829</f>
        <v>182</v>
      </c>
      <c r="P829" s="1" t="n">
        <f aca="false">K829+L829+M829+N829</f>
        <v>182</v>
      </c>
      <c r="Q829" s="1" t="n">
        <f aca="false">IFERROR(VLOOKUP(A829,'[2]Pivot HorizontalMRP'!$A$4:$F$2689,6,0),0)</f>
        <v>101</v>
      </c>
      <c r="R829" s="1" t="n">
        <f aca="false">IFERROR(VLOOKUP(A829,'[2]Pivot HorizontalMRP'!$A$4:$G$2689,7,0),0)</f>
        <v>20</v>
      </c>
      <c r="S829" s="1" t="n">
        <f aca="false">IFERROR(VLOOKUP(A829,'[2]Pivot HorizontalMRP'!$A$4:$H$2689,8,0),0)</f>
        <v>30</v>
      </c>
      <c r="T829" s="1" t="n">
        <f aca="false">IFERROR(VLOOKUP(A829,'[2]Pivot HorizontalMRP'!$A$4:$I$2689,9,0),0)</f>
        <v>20</v>
      </c>
      <c r="U829" s="1" t="n">
        <f aca="false">IF(I829="delivery",O829-SUM(Q829+R829),IF(I829="PO",P829-SUM(Q829:R829)))</f>
        <v>61</v>
      </c>
      <c r="V829" s="81" t="n">
        <v>15.26</v>
      </c>
      <c r="W829" s="81"/>
      <c r="X829" s="81" t="n">
        <f aca="false">W829-V829</f>
        <v>-15.26</v>
      </c>
      <c r="Y829" s="81"/>
      <c r="Z829" s="81"/>
      <c r="AA829" s="81"/>
      <c r="AB829" s="81"/>
      <c r="AC829" s="81"/>
      <c r="AD829" s="81"/>
      <c r="AE829" s="81"/>
      <c r="AF829" s="81"/>
      <c r="AG829" s="81"/>
      <c r="AH829" s="81"/>
      <c r="AI829" s="81"/>
      <c r="AJ829" s="81"/>
      <c r="AK829" s="81"/>
      <c r="AL829" s="81"/>
      <c r="AM829" s="81"/>
      <c r="AN829" s="81"/>
      <c r="AO829" s="81" t="str">
        <f aca="false">D829</f>
        <v>Arista</v>
      </c>
      <c r="AP829" s="1" t="s">
        <v>1382</v>
      </c>
      <c r="AQ829" s="1"/>
      <c r="AR829" s="1"/>
      <c r="AS829" s="1"/>
      <c r="AT829" s="1"/>
      <c r="AU829" s="1"/>
      <c r="AV829" s="1"/>
      <c r="AW829" s="1"/>
      <c r="AX829" s="1"/>
      <c r="AY829" s="1"/>
      <c r="AZ829" s="1"/>
      <c r="BA829" s="1"/>
      <c r="BB829" s="1"/>
      <c r="BC829" s="1"/>
      <c r="BD829" s="1"/>
      <c r="BE829" s="1"/>
      <c r="BF829" s="1" t="s">
        <v>14668</v>
      </c>
      <c r="BG829" s="1" t="s">
        <v>183</v>
      </c>
      <c r="BH829" s="1"/>
      <c r="BI829" s="1"/>
    </row>
    <row r="830" customFormat="false" ht="12.75" hidden="false" customHeight="false" outlineLevel="0" collapsed="false">
      <c r="A830" s="1" t="s">
        <v>5930</v>
      </c>
      <c r="B830" s="1" t="s">
        <v>5931</v>
      </c>
      <c r="C830" s="1" t="s">
        <v>177</v>
      </c>
      <c r="D830" s="1" t="s">
        <v>82</v>
      </c>
      <c r="E830" s="1" t="s">
        <v>5932</v>
      </c>
      <c r="F830" s="1" t="s">
        <v>5933</v>
      </c>
      <c r="G830" s="1" t="n">
        <v>36</v>
      </c>
      <c r="H830" s="1" t="n">
        <v>76</v>
      </c>
      <c r="I830" s="101" t="s">
        <v>180</v>
      </c>
      <c r="J830" s="1"/>
      <c r="K830" s="1" t="n">
        <f aca="false">IFERROR(VLOOKUP(A830,'[2]Pivot HorizontalMRP'!$A$4:$B$2689,2,0),0)</f>
        <v>0</v>
      </c>
      <c r="L830" s="1" t="n">
        <f aca="false">IFERROR(VLOOKUP(A830,'[2]Pivot HorizontalMRP'!$A$4:$C$2689,3,0),0)</f>
        <v>0</v>
      </c>
      <c r="M830" s="1" t="n">
        <f aca="false">IFERROR(VLOOKUP(A830,'[2]Pivot HorizontalMRP'!$A$4:$D$2689,0.4,0),0)</f>
        <v>0</v>
      </c>
      <c r="N830" s="1" t="n">
        <f aca="false">IFERROR(VLOOKUP(A830,'[2]Pivot HorizontalMRP'!$A$4:$E$2689,5,0),0)</f>
        <v>0</v>
      </c>
      <c r="O830" s="1" t="n">
        <f aca="false">K830+L830</f>
        <v>0</v>
      </c>
      <c r="P830" s="1" t="n">
        <f aca="false">K830+L830+M830+N830</f>
        <v>0</v>
      </c>
      <c r="Q830" s="1" t="n">
        <f aca="false">IFERROR(VLOOKUP(A830,'[2]Pivot HorizontalMRP'!$A$4:$F$2689,6,0),0)</f>
        <v>0</v>
      </c>
      <c r="R830" s="1" t="n">
        <f aca="false">IFERROR(VLOOKUP(A830,'[2]Pivot HorizontalMRP'!$A$4:$G$2689,7,0),0)</f>
        <v>0</v>
      </c>
      <c r="S830" s="1" t="n">
        <f aca="false">IFERROR(VLOOKUP(A830,'[2]Pivot HorizontalMRP'!$A$4:$H$2689,8,0),0)</f>
        <v>0</v>
      </c>
      <c r="T830" s="1" t="n">
        <f aca="false">IFERROR(VLOOKUP(A830,'[2]Pivot HorizontalMRP'!$A$4:$I$2689,9,0),0)</f>
        <v>0</v>
      </c>
      <c r="U830" s="1" t="n">
        <f aca="false">IF(I830="delivery",O830-SUM(Q830+R830),IF(I830="PO",P830-SUM(Q830:R830)))</f>
        <v>0</v>
      </c>
      <c r="V830" s="81" t="n">
        <v>136.25</v>
      </c>
      <c r="W830" s="81"/>
      <c r="X830" s="81" t="n">
        <f aca="false">W830-V830</f>
        <v>-136.25</v>
      </c>
      <c r="Y830" s="81"/>
      <c r="Z830" s="81"/>
      <c r="AA830" s="81"/>
      <c r="AB830" s="81"/>
      <c r="AC830" s="81"/>
      <c r="AD830" s="81"/>
      <c r="AE830" s="81"/>
      <c r="AF830" s="81"/>
      <c r="AG830" s="81"/>
      <c r="AH830" s="81"/>
      <c r="AI830" s="81"/>
      <c r="AJ830" s="81"/>
      <c r="AK830" s="81"/>
      <c r="AL830" s="81"/>
      <c r="AM830" s="81"/>
      <c r="AN830" s="81"/>
      <c r="AO830" s="81" t="str">
        <f aca="false">D830</f>
        <v>Arista</v>
      </c>
      <c r="AP830" s="1" t="s">
        <v>1382</v>
      </c>
      <c r="AQ830" s="1"/>
      <c r="AR830" s="1"/>
      <c r="AS830" s="1"/>
      <c r="AT830" s="1"/>
      <c r="AU830" s="1"/>
      <c r="AV830" s="1"/>
      <c r="AW830" s="1"/>
      <c r="AX830" s="1"/>
      <c r="AY830" s="1"/>
      <c r="AZ830" s="1"/>
      <c r="BA830" s="1"/>
      <c r="BB830" s="1"/>
      <c r="BC830" s="1"/>
      <c r="BD830" s="1"/>
      <c r="BE830" s="1"/>
      <c r="BF830" s="1" t="s">
        <v>14668</v>
      </c>
      <c r="BG830" s="1" t="s">
        <v>183</v>
      </c>
      <c r="BH830" s="1"/>
      <c r="BI830" s="1"/>
    </row>
    <row r="831" customFormat="false" ht="12.75" hidden="false" customHeight="false" outlineLevel="0" collapsed="false">
      <c r="A831" s="1" t="s">
        <v>15337</v>
      </c>
      <c r="B831" s="1" t="s">
        <v>5939</v>
      </c>
      <c r="C831" s="1" t="s">
        <v>177</v>
      </c>
      <c r="D831" s="1" t="s">
        <v>82</v>
      </c>
      <c r="E831" s="1" t="s">
        <v>5940</v>
      </c>
      <c r="F831" s="1" t="s">
        <v>15338</v>
      </c>
      <c r="G831" s="1" t="n">
        <v>36</v>
      </c>
      <c r="H831" s="1" t="n">
        <v>60</v>
      </c>
      <c r="I831" s="102" t="s">
        <v>180</v>
      </c>
      <c r="J831" s="1"/>
      <c r="K831" s="1" t="n">
        <f aca="false">IFERROR(VLOOKUP(A831,'[2]Pivot HorizontalMRP'!$A$4:$B$2689,2,0),0)</f>
        <v>0</v>
      </c>
      <c r="L831" s="1" t="n">
        <f aca="false">IFERROR(VLOOKUP(A831,'[2]Pivot HorizontalMRP'!$A$4:$C$2689,3,0),0)</f>
        <v>28</v>
      </c>
      <c r="M831" s="1" t="n">
        <f aca="false">IFERROR(VLOOKUP(A831,'[2]Pivot HorizontalMRP'!$A$4:$D$2689,0.4,0),0)</f>
        <v>0</v>
      </c>
      <c r="N831" s="1" t="n">
        <f aca="false">IFERROR(VLOOKUP(A831,'[2]Pivot HorizontalMRP'!$A$4:$E$2689,5,0),0)</f>
        <v>0</v>
      </c>
      <c r="O831" s="1" t="n">
        <f aca="false">K831+L831</f>
        <v>28</v>
      </c>
      <c r="P831" s="1" t="n">
        <f aca="false">K831+L831+M831+N831</f>
        <v>28</v>
      </c>
      <c r="Q831" s="1" t="n">
        <f aca="false">IFERROR(VLOOKUP(A831,'[2]Pivot HorizontalMRP'!$A$4:$F$2689,6,0),0)</f>
        <v>312</v>
      </c>
      <c r="R831" s="1" t="n">
        <f aca="false">IFERROR(VLOOKUP(A831,'[2]Pivot HorizontalMRP'!$A$4:$G$2689,7,0),0)</f>
        <v>176</v>
      </c>
      <c r="S831" s="1" t="n">
        <f aca="false">IFERROR(VLOOKUP(A831,'[2]Pivot HorizontalMRP'!$A$4:$H$2689,8,0),0)</f>
        <v>176</v>
      </c>
      <c r="T831" s="1" t="n">
        <f aca="false">IFERROR(VLOOKUP(A831,'[2]Pivot HorizontalMRP'!$A$4:$I$2689,9,0),0)</f>
        <v>144</v>
      </c>
      <c r="U831" s="1" t="n">
        <f aca="false">IF(I831="delivery",O831-SUM(Q831+R831),IF(I831="PO",P831-SUM(Q831:R831)))</f>
        <v>-460</v>
      </c>
      <c r="V831" s="81" t="n">
        <v>664.9</v>
      </c>
      <c r="W831" s="81"/>
      <c r="X831" s="81" t="n">
        <f aca="false">W831-V831</f>
        <v>-664.9</v>
      </c>
      <c r="Y831" s="81"/>
      <c r="Z831" s="81"/>
      <c r="AA831" s="81"/>
      <c r="AB831" s="81"/>
      <c r="AC831" s="81"/>
      <c r="AD831" s="81"/>
      <c r="AE831" s="81"/>
      <c r="AF831" s="81"/>
      <c r="AG831" s="81"/>
      <c r="AH831" s="81"/>
      <c r="AI831" s="81"/>
      <c r="AJ831" s="81"/>
      <c r="AK831" s="81"/>
      <c r="AL831" s="81"/>
      <c r="AM831" s="81"/>
      <c r="AN831" s="81"/>
      <c r="AO831" s="81" t="str">
        <f aca="false">D831</f>
        <v>Arista</v>
      </c>
      <c r="AP831" s="102" t="s">
        <v>1382</v>
      </c>
      <c r="AQ831" s="1"/>
      <c r="AR831" s="1"/>
      <c r="AS831" s="1"/>
      <c r="AT831" s="1"/>
      <c r="AU831" s="1"/>
      <c r="AV831" s="1"/>
      <c r="AW831" s="1"/>
      <c r="AX831" s="1"/>
      <c r="AY831" s="1"/>
      <c r="AZ831" s="1"/>
      <c r="BA831" s="1"/>
      <c r="BB831" s="1"/>
      <c r="BC831" s="1"/>
      <c r="BD831" s="1"/>
      <c r="BE831" s="1"/>
      <c r="BF831" s="1" t="s">
        <v>1113</v>
      </c>
      <c r="BG831" s="1" t="s">
        <v>183</v>
      </c>
      <c r="BH831" s="1"/>
      <c r="BI831" s="1"/>
    </row>
    <row r="832" customFormat="false" ht="12.75" hidden="false" customHeight="false" outlineLevel="0" collapsed="false">
      <c r="A832" s="103" t="s">
        <v>5938</v>
      </c>
      <c r="B832" s="104" t="s">
        <v>5939</v>
      </c>
      <c r="C832" s="99" t="s">
        <v>177</v>
      </c>
      <c r="D832" s="99" t="s">
        <v>82</v>
      </c>
      <c r="E832" s="99" t="s">
        <v>5940</v>
      </c>
      <c r="F832" s="99" t="s">
        <v>15339</v>
      </c>
      <c r="G832" s="99" t="n">
        <v>41</v>
      </c>
      <c r="H832" s="99" t="n">
        <v>60</v>
      </c>
      <c r="I832" s="99" t="s">
        <v>180</v>
      </c>
      <c r="K832" s="1" t="n">
        <f aca="false">IFERROR(VLOOKUP(A832,'[2]Pivot HorizontalMRP'!$A$4:$B$2689,2,0),0)</f>
        <v>0</v>
      </c>
      <c r="L832" s="1" t="n">
        <f aca="false">IFERROR(VLOOKUP(A832,'[2]Pivot HorizontalMRP'!$A$4:$C$2689,3,0),0)</f>
        <v>8</v>
      </c>
      <c r="M832" s="1" t="n">
        <f aca="false">IFERROR(VLOOKUP(A832,'[2]Pivot HorizontalMRP'!$A$4:$D$2689,0.4,0),0)</f>
        <v>0</v>
      </c>
      <c r="N832" s="1" t="n">
        <f aca="false">IFERROR(VLOOKUP(A832,'[2]Pivot HorizontalMRP'!$A$4:$E$2689,5,0),0)</f>
        <v>20</v>
      </c>
      <c r="O832" s="1" t="n">
        <f aca="false">K832+L832</f>
        <v>8</v>
      </c>
      <c r="P832" s="1" t="n">
        <f aca="false">K832+L832+M832+N832</f>
        <v>28</v>
      </c>
      <c r="Q832" s="1" t="n">
        <f aca="false">IFERROR(VLOOKUP(A832,'[2]Pivot HorizontalMRP'!$A$4:$F$2689,6,0),0)</f>
        <v>0</v>
      </c>
      <c r="R832" s="1" t="n">
        <f aca="false">IFERROR(VLOOKUP(A832,'[2]Pivot HorizontalMRP'!$A$4:$G$2689,7,0),0)</f>
        <v>0</v>
      </c>
      <c r="S832" s="1" t="n">
        <f aca="false">IFERROR(VLOOKUP(A832,'[2]Pivot HorizontalMRP'!$A$4:$H$2689,8,0),0)</f>
        <v>0</v>
      </c>
      <c r="T832" s="1" t="n">
        <f aca="false">IFERROR(VLOOKUP(A832,'[2]Pivot HorizontalMRP'!$A$4:$I$2689,9,0),0)</f>
        <v>0</v>
      </c>
      <c r="U832" s="1" t="n">
        <f aca="false">IF(I832="delivery",O832-SUM(Q832+R832),IF(I832="PO",P832-SUM(Q832:R832)))</f>
        <v>8</v>
      </c>
      <c r="V832" s="99" t="n">
        <v>664.9</v>
      </c>
      <c r="X832" s="81" t="n">
        <f aca="false">W832-V832</f>
        <v>-664.9</v>
      </c>
      <c r="AA832" s="81"/>
      <c r="AO832" s="81" t="str">
        <f aca="false">D832</f>
        <v>Arista</v>
      </c>
      <c r="AP832" s="99" t="s">
        <v>1382</v>
      </c>
      <c r="BF832" s="99" t="s">
        <v>14668</v>
      </c>
      <c r="BG832" s="1" t="s">
        <v>183</v>
      </c>
    </row>
    <row r="833" customFormat="false" ht="12.75" hidden="false" customHeight="false" outlineLevel="0" collapsed="false">
      <c r="A833" s="103" t="s">
        <v>5946</v>
      </c>
      <c r="B833" s="104" t="s">
        <v>5947</v>
      </c>
      <c r="C833" s="99" t="s">
        <v>177</v>
      </c>
      <c r="D833" s="99" t="s">
        <v>82</v>
      </c>
      <c r="E833" s="99" t="s">
        <v>5948</v>
      </c>
      <c r="F833" s="99" t="s">
        <v>15340</v>
      </c>
      <c r="G833" s="99" t="n">
        <v>46</v>
      </c>
      <c r="H833" s="99" t="n">
        <v>100</v>
      </c>
      <c r="I833" s="99" t="s">
        <v>180</v>
      </c>
      <c r="K833" s="1" t="n">
        <f aca="false">IFERROR(VLOOKUP(A833,'[2]Pivot HorizontalMRP'!$A$4:$B$2689,2,0),0)</f>
        <v>0</v>
      </c>
      <c r="L833" s="1" t="n">
        <f aca="false">IFERROR(VLOOKUP(A833,'[2]Pivot HorizontalMRP'!$A$4:$C$2689,3,0),0)</f>
        <v>31</v>
      </c>
      <c r="M833" s="1" t="n">
        <f aca="false">IFERROR(VLOOKUP(A833,'[2]Pivot HorizontalMRP'!$A$4:$D$2689,0.4,0),0)</f>
        <v>0</v>
      </c>
      <c r="N833" s="1" t="n">
        <f aca="false">IFERROR(VLOOKUP(A833,'[2]Pivot HorizontalMRP'!$A$4:$E$2689,5,0),0)</f>
        <v>0</v>
      </c>
      <c r="O833" s="1" t="n">
        <f aca="false">K833+L833</f>
        <v>31</v>
      </c>
      <c r="P833" s="1" t="n">
        <f aca="false">K833+L833+M833+N833</f>
        <v>31</v>
      </c>
      <c r="Q833" s="1" t="n">
        <f aca="false">IFERROR(VLOOKUP(A833,'[2]Pivot HorizontalMRP'!$A$4:$F$2689,6,0),0)</f>
        <v>5</v>
      </c>
      <c r="R833" s="1" t="n">
        <f aca="false">IFERROR(VLOOKUP(A833,'[2]Pivot HorizontalMRP'!$A$4:$G$2689,7,0),0)</f>
        <v>0</v>
      </c>
      <c r="S833" s="1" t="n">
        <f aca="false">IFERROR(VLOOKUP(A833,'[2]Pivot HorizontalMRP'!$A$4:$H$2689,8,0),0)</f>
        <v>0</v>
      </c>
      <c r="T833" s="1" t="n">
        <f aca="false">IFERROR(VLOOKUP(A833,'[2]Pivot HorizontalMRP'!$A$4:$I$2689,9,0),0)</f>
        <v>0</v>
      </c>
      <c r="U833" s="1" t="n">
        <f aca="false">IF(I833="delivery",O833-SUM(Q833+R833),IF(I833="PO",P833-SUM(Q833:R833)))</f>
        <v>26</v>
      </c>
      <c r="V833" s="99" t="n">
        <v>535.495</v>
      </c>
      <c r="X833" s="81" t="n">
        <f aca="false">W833-V833</f>
        <v>-535.495</v>
      </c>
      <c r="AA833" s="81"/>
      <c r="AO833" s="81" t="str">
        <f aca="false">D833</f>
        <v>Arista</v>
      </c>
      <c r="AP833" s="99" t="s">
        <v>1382</v>
      </c>
      <c r="BF833" s="99" t="s">
        <v>14668</v>
      </c>
      <c r="BG833" s="1" t="s">
        <v>183</v>
      </c>
    </row>
    <row r="834" customFormat="false" ht="12.75" hidden="false" customHeight="false" outlineLevel="0" collapsed="false">
      <c r="A834" s="103" t="s">
        <v>10413</v>
      </c>
      <c r="B834" s="104" t="s">
        <v>5947</v>
      </c>
      <c r="C834" s="99" t="s">
        <v>177</v>
      </c>
      <c r="D834" s="99" t="s">
        <v>82</v>
      </c>
      <c r="E834" s="99" t="s">
        <v>5948</v>
      </c>
      <c r="F834" s="99" t="s">
        <v>10415</v>
      </c>
      <c r="G834" s="99" t="n">
        <v>72</v>
      </c>
      <c r="H834" s="99" t="n">
        <v>100</v>
      </c>
      <c r="I834" s="99" t="s">
        <v>180</v>
      </c>
      <c r="K834" s="1" t="n">
        <f aca="false">IFERROR(VLOOKUP(A834,'[2]Pivot HorizontalMRP'!$A$4:$B$2689,2,0),0)</f>
        <v>0</v>
      </c>
      <c r="L834" s="1" t="n">
        <f aca="false">IFERROR(VLOOKUP(A834,'[2]Pivot HorizontalMRP'!$A$4:$C$2689,3,0),0)</f>
        <v>381</v>
      </c>
      <c r="M834" s="1" t="n">
        <f aca="false">IFERROR(VLOOKUP(A834,'[2]Pivot HorizontalMRP'!$A$4:$D$2689,0.4,0),0)</f>
        <v>0</v>
      </c>
      <c r="N834" s="1" t="n">
        <f aca="false">IFERROR(VLOOKUP(A834,'[2]Pivot HorizontalMRP'!$A$4:$E$2689,5,0),0)</f>
        <v>0</v>
      </c>
      <c r="O834" s="1" t="n">
        <f aca="false">K834+L834</f>
        <v>381</v>
      </c>
      <c r="P834" s="1" t="n">
        <f aca="false">K834+L834+M834+N834</f>
        <v>381</v>
      </c>
      <c r="Q834" s="1" t="n">
        <f aca="false">IFERROR(VLOOKUP(A834,'[2]Pivot HorizontalMRP'!$A$4:$F$2689,6,0),0)</f>
        <v>0</v>
      </c>
      <c r="R834" s="1" t="n">
        <f aca="false">IFERROR(VLOOKUP(A834,'[2]Pivot HorizontalMRP'!$A$4:$G$2689,7,0),0)</f>
        <v>0</v>
      </c>
      <c r="S834" s="1" t="n">
        <f aca="false">IFERROR(VLOOKUP(A834,'[2]Pivot HorizontalMRP'!$A$4:$H$2689,8,0),0)</f>
        <v>0</v>
      </c>
      <c r="T834" s="1" t="n">
        <f aca="false">IFERROR(VLOOKUP(A834,'[2]Pivot HorizontalMRP'!$A$4:$I$2689,9,0),0)</f>
        <v>0</v>
      </c>
      <c r="U834" s="1" t="n">
        <f aca="false">IF(I834="delivery",O834-SUM(Q834+R834),IF(I834="PO",P834-SUM(Q834:R834)))</f>
        <v>381</v>
      </c>
      <c r="V834" s="99" t="n">
        <v>535.495</v>
      </c>
      <c r="X834" s="81" t="n">
        <f aca="false">W834-V834</f>
        <v>-535.495</v>
      </c>
      <c r="AA834" s="81"/>
      <c r="AO834" s="81" t="str">
        <f aca="false">D834</f>
        <v>Arista</v>
      </c>
      <c r="AP834" s="99" t="s">
        <v>1382</v>
      </c>
      <c r="BF834" s="99" t="s">
        <v>14668</v>
      </c>
      <c r="BG834" s="1" t="s">
        <v>183</v>
      </c>
    </row>
    <row r="835" customFormat="false" ht="12.75" hidden="false" customHeight="false" outlineLevel="0" collapsed="false">
      <c r="A835" s="1" t="s">
        <v>14279</v>
      </c>
      <c r="B835" s="1" t="s">
        <v>14280</v>
      </c>
      <c r="C835" s="1" t="s">
        <v>177</v>
      </c>
      <c r="D835" s="1" t="s">
        <v>82</v>
      </c>
      <c r="E835" s="1" t="s">
        <v>14281</v>
      </c>
      <c r="F835" s="1" t="s">
        <v>14282</v>
      </c>
      <c r="G835" s="1" t="n">
        <v>81</v>
      </c>
      <c r="H835" s="1" t="n">
        <v>1</v>
      </c>
      <c r="I835" s="101" t="s">
        <v>180</v>
      </c>
      <c r="J835" s="1"/>
      <c r="K835" s="1" t="n">
        <f aca="false">IFERROR(VLOOKUP(A835,'[2]Pivot HorizontalMRP'!$A$4:$B$2689,2,0),0)</f>
        <v>0</v>
      </c>
      <c r="L835" s="1" t="n">
        <f aca="false">IFERROR(VLOOKUP(A835,'[2]Pivot HorizontalMRP'!$A$4:$C$2689,3,0),0)</f>
        <v>217</v>
      </c>
      <c r="M835" s="1" t="n">
        <f aca="false">IFERROR(VLOOKUP(A835,'[2]Pivot HorizontalMRP'!$A$4:$D$2689,0.4,0),0)</f>
        <v>0</v>
      </c>
      <c r="N835" s="1" t="n">
        <f aca="false">IFERROR(VLOOKUP(A835,'[2]Pivot HorizontalMRP'!$A$4:$E$2689,5,0),0)</f>
        <v>200</v>
      </c>
      <c r="O835" s="1" t="n">
        <f aca="false">K835+L835</f>
        <v>217</v>
      </c>
      <c r="P835" s="1" t="n">
        <f aca="false">K835+L835+M835+N835</f>
        <v>417</v>
      </c>
      <c r="Q835" s="1" t="n">
        <f aca="false">IFERROR(VLOOKUP(A835,'[2]Pivot HorizontalMRP'!$A$4:$F$2689,6,0),0)</f>
        <v>612</v>
      </c>
      <c r="R835" s="1" t="n">
        <f aca="false">IFERROR(VLOOKUP(A835,'[2]Pivot HorizontalMRP'!$A$4:$G$2689,7,0),0)</f>
        <v>702</v>
      </c>
      <c r="S835" s="1" t="n">
        <f aca="false">IFERROR(VLOOKUP(A835,'[2]Pivot HorizontalMRP'!$A$4:$H$2689,8,0),0)</f>
        <v>732</v>
      </c>
      <c r="T835" s="1" t="n">
        <f aca="false">IFERROR(VLOOKUP(A835,'[2]Pivot HorizontalMRP'!$A$4:$I$2689,9,0),0)</f>
        <v>488</v>
      </c>
      <c r="U835" s="1" t="n">
        <f aca="false">IF(I835="delivery",O835-SUM(Q835+R835),IF(I835="PO",P835-SUM(Q835:R835)))</f>
        <v>-1097</v>
      </c>
      <c r="V835" s="81" t="n">
        <v>522.73</v>
      </c>
      <c r="W835" s="81"/>
      <c r="X835" s="81" t="n">
        <f aca="false">W835-V835</f>
        <v>-522.73</v>
      </c>
      <c r="Y835" s="81"/>
      <c r="Z835" s="81"/>
      <c r="AA835" s="81"/>
      <c r="AB835" s="81"/>
      <c r="AC835" s="81"/>
      <c r="AD835" s="81"/>
      <c r="AE835" s="81"/>
      <c r="AF835" s="81"/>
      <c r="AG835" s="81"/>
      <c r="AH835" s="81"/>
      <c r="AI835" s="81"/>
      <c r="AJ835" s="81"/>
      <c r="AK835" s="81"/>
      <c r="AL835" s="81"/>
      <c r="AM835" s="81"/>
      <c r="AN835" s="81"/>
      <c r="AO835" s="81" t="str">
        <f aca="false">D835</f>
        <v>Arista</v>
      </c>
      <c r="AP835" s="1" t="s">
        <v>1382</v>
      </c>
      <c r="AQ835" s="1"/>
      <c r="AR835" s="1"/>
      <c r="AS835" s="1"/>
      <c r="AT835" s="1"/>
      <c r="AU835" s="1"/>
      <c r="AV835" s="1"/>
      <c r="AW835" s="1"/>
      <c r="AX835" s="1"/>
      <c r="AY835" s="1"/>
      <c r="AZ835" s="1"/>
      <c r="BA835" s="1"/>
      <c r="BB835" s="1"/>
      <c r="BC835" s="1"/>
      <c r="BD835" s="1"/>
      <c r="BE835" s="1"/>
      <c r="BF835" s="1" t="s">
        <v>14668</v>
      </c>
      <c r="BG835" s="1" t="s">
        <v>183</v>
      </c>
      <c r="BH835" s="1"/>
      <c r="BI835" s="1"/>
    </row>
    <row r="836" customFormat="false" ht="12.75" hidden="false" customHeight="false" outlineLevel="0" collapsed="false">
      <c r="A836" s="1" t="s">
        <v>15341</v>
      </c>
      <c r="B836" s="1" t="s">
        <v>15342</v>
      </c>
      <c r="C836" s="1" t="s">
        <v>177</v>
      </c>
      <c r="D836" s="1" t="s">
        <v>82</v>
      </c>
      <c r="E836" s="1" t="s">
        <v>5952</v>
      </c>
      <c r="F836" s="1" t="s">
        <v>15343</v>
      </c>
      <c r="G836" s="1" t="n">
        <v>55</v>
      </c>
      <c r="H836" s="1" t="n">
        <v>1</v>
      </c>
      <c r="I836" s="102" t="s">
        <v>180</v>
      </c>
      <c r="J836" s="1"/>
      <c r="K836" s="1" t="n">
        <f aca="false">IFERROR(VLOOKUP(A836,'[2]Pivot HorizontalMRP'!$A$4:$B$2689,2,0),0)</f>
        <v>0</v>
      </c>
      <c r="L836" s="1" t="n">
        <f aca="false">IFERROR(VLOOKUP(A836,'[2]Pivot HorizontalMRP'!$A$4:$C$2689,3,0),0)</f>
        <v>0</v>
      </c>
      <c r="M836" s="1" t="n">
        <f aca="false">IFERROR(VLOOKUP(A836,'[2]Pivot HorizontalMRP'!$A$4:$D$2689,0.4,0),0)</f>
        <v>0</v>
      </c>
      <c r="N836" s="1" t="n">
        <f aca="false">IFERROR(VLOOKUP(A836,'[2]Pivot HorizontalMRP'!$A$4:$E$2689,5,0),0)</f>
        <v>0</v>
      </c>
      <c r="O836" s="1" t="n">
        <f aca="false">K836+L836</f>
        <v>0</v>
      </c>
      <c r="P836" s="1" t="n">
        <f aca="false">K836+L836+M836+N836</f>
        <v>0</v>
      </c>
      <c r="Q836" s="1" t="n">
        <f aca="false">IFERROR(VLOOKUP(A836,'[2]Pivot HorizontalMRP'!$A$4:$F$2689,6,0),0)</f>
        <v>349</v>
      </c>
      <c r="R836" s="1" t="n">
        <f aca="false">IFERROR(VLOOKUP(A836,'[2]Pivot HorizontalMRP'!$A$4:$G$2689,7,0),0)</f>
        <v>432</v>
      </c>
      <c r="S836" s="1" t="n">
        <f aca="false">IFERROR(VLOOKUP(A836,'[2]Pivot HorizontalMRP'!$A$4:$H$2689,8,0),0)</f>
        <v>228</v>
      </c>
      <c r="T836" s="1" t="n">
        <f aca="false">IFERROR(VLOOKUP(A836,'[2]Pivot HorizontalMRP'!$A$4:$I$2689,9,0),0)</f>
        <v>156</v>
      </c>
      <c r="U836" s="1" t="n">
        <f aca="false">IF(I836="delivery",O836-SUM(Q836+R836),IF(I836="PO",P836-SUM(Q836:R836)))</f>
        <v>-781</v>
      </c>
      <c r="V836" s="81" t="n">
        <v>1E-005</v>
      </c>
      <c r="W836" s="81"/>
      <c r="X836" s="81" t="n">
        <f aca="false">W836-V836</f>
        <v>-1E-005</v>
      </c>
      <c r="Y836" s="81"/>
      <c r="Z836" s="81"/>
      <c r="AA836" s="81"/>
      <c r="AB836" s="81"/>
      <c r="AC836" s="81"/>
      <c r="AD836" s="81"/>
      <c r="AE836" s="81"/>
      <c r="AF836" s="81"/>
      <c r="AG836" s="81"/>
      <c r="AH836" s="81"/>
      <c r="AI836" s="81"/>
      <c r="AJ836" s="81"/>
      <c r="AK836" s="81"/>
      <c r="AL836" s="81"/>
      <c r="AM836" s="81"/>
      <c r="AN836" s="81"/>
      <c r="AO836" s="81" t="str">
        <f aca="false">D836</f>
        <v>Arista</v>
      </c>
      <c r="AP836" s="102" t="s">
        <v>1382</v>
      </c>
      <c r="AQ836" s="1"/>
      <c r="AR836" s="1"/>
      <c r="AS836" s="1"/>
      <c r="AT836" s="1"/>
      <c r="AU836" s="1"/>
      <c r="AV836" s="1"/>
      <c r="AW836" s="1"/>
      <c r="AX836" s="1"/>
      <c r="AY836" s="1"/>
      <c r="AZ836" s="1"/>
      <c r="BA836" s="1"/>
      <c r="BB836" s="1"/>
      <c r="BC836" s="1"/>
      <c r="BD836" s="1"/>
      <c r="BE836" s="1"/>
      <c r="BF836" s="1" t="s">
        <v>10540</v>
      </c>
      <c r="BG836" s="1" t="s">
        <v>183</v>
      </c>
      <c r="BH836" s="1"/>
      <c r="BI836" s="1"/>
    </row>
    <row r="837" customFormat="false" ht="12.75" hidden="false" customHeight="false" outlineLevel="0" collapsed="false">
      <c r="A837" s="1" t="s">
        <v>15344</v>
      </c>
      <c r="B837" s="1" t="s">
        <v>5965</v>
      </c>
      <c r="C837" s="1" t="s">
        <v>177</v>
      </c>
      <c r="D837" s="1" t="s">
        <v>82</v>
      </c>
      <c r="E837" s="1" t="s">
        <v>5959</v>
      </c>
      <c r="F837" s="1" t="s">
        <v>15345</v>
      </c>
      <c r="G837" s="1" t="n">
        <v>55</v>
      </c>
      <c r="H837" s="1" t="n">
        <v>1</v>
      </c>
      <c r="I837" s="102" t="s">
        <v>180</v>
      </c>
      <c r="J837" s="1"/>
      <c r="K837" s="1" t="n">
        <f aca="false">IFERROR(VLOOKUP(A837,'[2]Pivot HorizontalMRP'!$A$4:$B$2689,2,0),0)</f>
        <v>0</v>
      </c>
      <c r="L837" s="1" t="n">
        <f aca="false">IFERROR(VLOOKUP(A837,'[2]Pivot HorizontalMRP'!$A$4:$C$2689,3,0),0)</f>
        <v>0</v>
      </c>
      <c r="M837" s="1" t="n">
        <f aca="false">IFERROR(VLOOKUP(A837,'[2]Pivot HorizontalMRP'!$A$4:$D$2689,0.4,0),0)</f>
        <v>0</v>
      </c>
      <c r="N837" s="1" t="n">
        <f aca="false">IFERROR(VLOOKUP(A837,'[2]Pivot HorizontalMRP'!$A$4:$E$2689,5,0),0)</f>
        <v>0</v>
      </c>
      <c r="O837" s="1" t="n">
        <f aca="false">K837+L837</f>
        <v>0</v>
      </c>
      <c r="P837" s="1" t="n">
        <f aca="false">K837+L837+M837+N837</f>
        <v>0</v>
      </c>
      <c r="Q837" s="1" t="n">
        <f aca="false">IFERROR(VLOOKUP(A837,'[2]Pivot HorizontalMRP'!$A$4:$F$2689,6,0),0)</f>
        <v>1329</v>
      </c>
      <c r="R837" s="1" t="n">
        <f aca="false">IFERROR(VLOOKUP(A837,'[2]Pivot HorizontalMRP'!$A$4:$G$2689,7,0),0)</f>
        <v>2386</v>
      </c>
      <c r="S837" s="1" t="n">
        <f aca="false">IFERROR(VLOOKUP(A837,'[2]Pivot HorizontalMRP'!$A$4:$H$2689,8,0),0)</f>
        <v>3460</v>
      </c>
      <c r="T837" s="1" t="n">
        <f aca="false">IFERROR(VLOOKUP(A837,'[2]Pivot HorizontalMRP'!$A$4:$I$2689,9,0),0)</f>
        <v>1776</v>
      </c>
      <c r="U837" s="1" t="n">
        <f aca="false">IF(I837="delivery",O837-SUM(Q837+R837),IF(I837="PO",P837-SUM(Q837:R837)))</f>
        <v>-3715</v>
      </c>
      <c r="V837" s="81" t="n">
        <v>544.25</v>
      </c>
      <c r="W837" s="81"/>
      <c r="X837" s="81" t="n">
        <f aca="false">W837-V837</f>
        <v>-544.25</v>
      </c>
      <c r="Y837" s="81"/>
      <c r="Z837" s="81"/>
      <c r="AA837" s="81"/>
      <c r="AB837" s="81"/>
      <c r="AC837" s="81"/>
      <c r="AD837" s="81"/>
      <c r="AE837" s="81"/>
      <c r="AF837" s="81"/>
      <c r="AG837" s="81"/>
      <c r="AH837" s="81"/>
      <c r="AI837" s="81"/>
      <c r="AJ837" s="81"/>
      <c r="AK837" s="81"/>
      <c r="AL837" s="81"/>
      <c r="AM837" s="81"/>
      <c r="AN837" s="81"/>
      <c r="AO837" s="81" t="str">
        <f aca="false">D837</f>
        <v>Arista</v>
      </c>
      <c r="AP837" s="102" t="s">
        <v>1382</v>
      </c>
      <c r="AQ837" s="1"/>
      <c r="AR837" s="1"/>
      <c r="AS837" s="1"/>
      <c r="AT837" s="1"/>
      <c r="AU837" s="1"/>
      <c r="AV837" s="1"/>
      <c r="AW837" s="1"/>
      <c r="AX837" s="1"/>
      <c r="AY837" s="1"/>
      <c r="AZ837" s="1"/>
      <c r="BA837" s="1"/>
      <c r="BB837" s="1"/>
      <c r="BC837" s="1"/>
      <c r="BD837" s="1"/>
      <c r="BE837" s="1"/>
      <c r="BF837" s="1" t="s">
        <v>10507</v>
      </c>
      <c r="BG837" s="1" t="s">
        <v>183</v>
      </c>
      <c r="BH837" s="1"/>
      <c r="BI837" s="1"/>
    </row>
    <row r="838" customFormat="false" ht="12.75" hidden="false" customHeight="false" outlineLevel="0" collapsed="false">
      <c r="A838" s="103" t="s">
        <v>5964</v>
      </c>
      <c r="B838" s="104" t="s">
        <v>5965</v>
      </c>
      <c r="C838" s="99" t="s">
        <v>177</v>
      </c>
      <c r="D838" s="99" t="s">
        <v>82</v>
      </c>
      <c r="E838" s="99" t="s">
        <v>5959</v>
      </c>
      <c r="F838" s="99" t="s">
        <v>15346</v>
      </c>
      <c r="G838" s="99" t="n">
        <v>51</v>
      </c>
      <c r="H838" s="99" t="n">
        <v>60</v>
      </c>
      <c r="I838" s="99" t="s">
        <v>180</v>
      </c>
      <c r="K838" s="1" t="n">
        <f aca="false">IFERROR(VLOOKUP(A838,'[2]Pivot HorizontalMRP'!$A$4:$B$2689,2,0),0)</f>
        <v>0</v>
      </c>
      <c r="L838" s="1" t="n">
        <f aca="false">IFERROR(VLOOKUP(A838,'[2]Pivot HorizontalMRP'!$A$4:$C$2689,3,0),0)</f>
        <v>101</v>
      </c>
      <c r="M838" s="1" t="n">
        <f aca="false">IFERROR(VLOOKUP(A838,'[2]Pivot HorizontalMRP'!$A$4:$D$2689,0.4,0),0)</f>
        <v>0</v>
      </c>
      <c r="N838" s="1" t="n">
        <f aca="false">IFERROR(VLOOKUP(A838,'[2]Pivot HorizontalMRP'!$A$4:$E$2689,5,0),0)</f>
        <v>2400</v>
      </c>
      <c r="O838" s="1" t="n">
        <f aca="false">K838+L838</f>
        <v>101</v>
      </c>
      <c r="P838" s="1" t="n">
        <f aca="false">K838+L838+M838+N838</f>
        <v>2501</v>
      </c>
      <c r="Q838" s="1" t="n">
        <f aca="false">IFERROR(VLOOKUP(A838,'[2]Pivot HorizontalMRP'!$A$4:$F$2689,6,0),0)</f>
        <v>0</v>
      </c>
      <c r="R838" s="1" t="n">
        <f aca="false">IFERROR(VLOOKUP(A838,'[2]Pivot HorizontalMRP'!$A$4:$G$2689,7,0),0)</f>
        <v>0</v>
      </c>
      <c r="S838" s="1" t="n">
        <f aca="false">IFERROR(VLOOKUP(A838,'[2]Pivot HorizontalMRP'!$A$4:$H$2689,8,0),0)</f>
        <v>0</v>
      </c>
      <c r="T838" s="1" t="n">
        <f aca="false">IFERROR(VLOOKUP(A838,'[2]Pivot HorizontalMRP'!$A$4:$I$2689,9,0),0)</f>
        <v>0</v>
      </c>
      <c r="U838" s="1" t="n">
        <f aca="false">IF(I838="delivery",O838-SUM(Q838+R838),IF(I838="PO",P838-SUM(Q838:R838)))</f>
        <v>101</v>
      </c>
      <c r="V838" s="99" t="n">
        <v>544.25</v>
      </c>
      <c r="X838" s="81" t="n">
        <f aca="false">W838-V838</f>
        <v>-544.25</v>
      </c>
      <c r="AA838" s="81"/>
      <c r="AO838" s="81" t="str">
        <f aca="false">D838</f>
        <v>Arista</v>
      </c>
      <c r="AP838" s="99" t="s">
        <v>1382</v>
      </c>
      <c r="BF838" s="99" t="s">
        <v>14668</v>
      </c>
      <c r="BG838" s="1" t="s">
        <v>183</v>
      </c>
    </row>
    <row r="839" customFormat="false" ht="12.75" hidden="false" customHeight="false" outlineLevel="0" collapsed="false">
      <c r="A839" s="1" t="s">
        <v>5967</v>
      </c>
      <c r="B839" s="1" t="s">
        <v>5968</v>
      </c>
      <c r="C839" s="1" t="s">
        <v>177</v>
      </c>
      <c r="D839" s="1" t="s">
        <v>82</v>
      </c>
      <c r="E839" s="1" t="s">
        <v>5969</v>
      </c>
      <c r="F839" s="1" t="s">
        <v>15347</v>
      </c>
      <c r="G839" s="1" t="n">
        <v>72</v>
      </c>
      <c r="H839" s="1" t="n">
        <v>100</v>
      </c>
      <c r="I839" s="101" t="s">
        <v>180</v>
      </c>
      <c r="J839" s="1"/>
      <c r="K839" s="1" t="n">
        <f aca="false">IFERROR(VLOOKUP(A839,'[2]Pivot HorizontalMRP'!$A$4:$B$2689,2,0),0)</f>
        <v>156</v>
      </c>
      <c r="L839" s="1" t="n">
        <f aca="false">IFERROR(VLOOKUP(A839,'[2]Pivot HorizontalMRP'!$A$4:$C$2689,3,0),0)</f>
        <v>1</v>
      </c>
      <c r="M839" s="1" t="n">
        <f aca="false">IFERROR(VLOOKUP(A839,'[2]Pivot HorizontalMRP'!$A$4:$D$2689,0.4,0),0)</f>
        <v>0</v>
      </c>
      <c r="N839" s="1" t="n">
        <f aca="false">IFERROR(VLOOKUP(A839,'[2]Pivot HorizontalMRP'!$A$4:$E$2689,5,0),0)</f>
        <v>0</v>
      </c>
      <c r="O839" s="1" t="n">
        <f aca="false">K839+L839</f>
        <v>157</v>
      </c>
      <c r="P839" s="1" t="n">
        <f aca="false">K839+L839+M839+N839</f>
        <v>157</v>
      </c>
      <c r="Q839" s="1" t="n">
        <f aca="false">IFERROR(VLOOKUP(A839,'[2]Pivot HorizontalMRP'!$A$4:$F$2689,6,0),0)</f>
        <v>1</v>
      </c>
      <c r="R839" s="1" t="n">
        <f aca="false">IFERROR(VLOOKUP(A839,'[2]Pivot HorizontalMRP'!$A$4:$G$2689,7,0),0)</f>
        <v>0</v>
      </c>
      <c r="S839" s="1" t="n">
        <f aca="false">IFERROR(VLOOKUP(A839,'[2]Pivot HorizontalMRP'!$A$4:$H$2689,8,0),0)</f>
        <v>0</v>
      </c>
      <c r="T839" s="1" t="n">
        <f aca="false">IFERROR(VLOOKUP(A839,'[2]Pivot HorizontalMRP'!$A$4:$I$2689,9,0),0)</f>
        <v>0</v>
      </c>
      <c r="U839" s="1" t="n">
        <f aca="false">IF(I839="delivery",O839-SUM(Q839+R839),IF(I839="PO",P839-SUM(Q839:R839)))</f>
        <v>156</v>
      </c>
      <c r="V839" s="81" t="n">
        <v>208.83</v>
      </c>
      <c r="W839" s="81"/>
      <c r="X839" s="81" t="n">
        <f aca="false">W839-V839</f>
        <v>-208.83</v>
      </c>
      <c r="Y839" s="81"/>
      <c r="Z839" s="81"/>
      <c r="AA839" s="81"/>
      <c r="AB839" s="81"/>
      <c r="AC839" s="81"/>
      <c r="AD839" s="81"/>
      <c r="AE839" s="81"/>
      <c r="AF839" s="81"/>
      <c r="AG839" s="81"/>
      <c r="AH839" s="81"/>
      <c r="AI839" s="81"/>
      <c r="AJ839" s="81"/>
      <c r="AK839" s="81"/>
      <c r="AL839" s="81"/>
      <c r="AM839" s="81"/>
      <c r="AN839" s="81"/>
      <c r="AO839" s="81" t="str">
        <f aca="false">D839</f>
        <v>Arista</v>
      </c>
      <c r="AP839" s="1" t="s">
        <v>1382</v>
      </c>
      <c r="AQ839" s="1"/>
      <c r="AR839" s="1"/>
      <c r="AS839" s="1"/>
      <c r="AT839" s="1"/>
      <c r="AU839" s="1"/>
      <c r="AV839" s="1"/>
      <c r="AW839" s="1"/>
      <c r="AX839" s="1"/>
      <c r="AY839" s="1"/>
      <c r="AZ839" s="1"/>
      <c r="BA839" s="1"/>
      <c r="BB839" s="1"/>
      <c r="BC839" s="1"/>
      <c r="BD839" s="1"/>
      <c r="BE839" s="1"/>
      <c r="BF839" s="1" t="s">
        <v>14668</v>
      </c>
      <c r="BG839" s="1" t="s">
        <v>183</v>
      </c>
      <c r="BH839" s="1"/>
      <c r="BI839" s="1"/>
    </row>
    <row r="840" customFormat="false" ht="12.75" hidden="false" customHeight="false" outlineLevel="0" collapsed="false">
      <c r="A840" s="1" t="s">
        <v>5975</v>
      </c>
      <c r="B840" s="1" t="s">
        <v>5976</v>
      </c>
      <c r="C840" s="1" t="s">
        <v>177</v>
      </c>
      <c r="D840" s="1" t="s">
        <v>82</v>
      </c>
      <c r="E840" s="1" t="s">
        <v>5977</v>
      </c>
      <c r="F840" s="1" t="s">
        <v>5978</v>
      </c>
      <c r="G840" s="1" t="n">
        <v>36</v>
      </c>
      <c r="H840" s="1" t="n">
        <v>1000</v>
      </c>
      <c r="I840" s="101" t="s">
        <v>180</v>
      </c>
      <c r="J840" s="1"/>
      <c r="K840" s="1" t="n">
        <f aca="false">IFERROR(VLOOKUP(A840,'[2]Pivot HorizontalMRP'!$A$4:$B$2689,2,0),0)</f>
        <v>0</v>
      </c>
      <c r="L840" s="1" t="n">
        <f aca="false">IFERROR(VLOOKUP(A840,'[2]Pivot HorizontalMRP'!$A$4:$C$2689,3,0),0)</f>
        <v>1932</v>
      </c>
      <c r="M840" s="1" t="n">
        <f aca="false">IFERROR(VLOOKUP(A840,'[2]Pivot HorizontalMRP'!$A$4:$D$2689,0.4,0),0)</f>
        <v>0</v>
      </c>
      <c r="N840" s="1" t="n">
        <f aca="false">IFERROR(VLOOKUP(A840,'[2]Pivot HorizontalMRP'!$A$4:$E$2689,5,0),0)</f>
        <v>0</v>
      </c>
      <c r="O840" s="1" t="n">
        <f aca="false">K840+L840</f>
        <v>1932</v>
      </c>
      <c r="P840" s="1" t="n">
        <f aca="false">K840+L840+M840+N840</f>
        <v>1932</v>
      </c>
      <c r="Q840" s="1" t="n">
        <f aca="false">IFERROR(VLOOKUP(A840,'[2]Pivot HorizontalMRP'!$A$4:$F$2689,6,0),0)</f>
        <v>1227</v>
      </c>
      <c r="R840" s="1" t="n">
        <f aca="false">IFERROR(VLOOKUP(A840,'[2]Pivot HorizontalMRP'!$A$4:$G$2689,7,0),0)</f>
        <v>1404</v>
      </c>
      <c r="S840" s="1" t="n">
        <f aca="false">IFERROR(VLOOKUP(A840,'[2]Pivot HorizontalMRP'!$A$4:$H$2689,8,0),0)</f>
        <v>1366</v>
      </c>
      <c r="T840" s="1" t="n">
        <f aca="false">IFERROR(VLOOKUP(A840,'[2]Pivot HorizontalMRP'!$A$4:$I$2689,9,0),0)</f>
        <v>1074</v>
      </c>
      <c r="U840" s="1" t="n">
        <f aca="false">IF(I840="delivery",O840-SUM(Q840+R840),IF(I840="PO",P840-SUM(Q840:R840)))</f>
        <v>-699</v>
      </c>
      <c r="V840" s="81" t="n">
        <v>23.96</v>
      </c>
      <c r="W840" s="81"/>
      <c r="X840" s="81" t="n">
        <f aca="false">W840-V840</f>
        <v>-23.96</v>
      </c>
      <c r="Y840" s="81"/>
      <c r="Z840" s="81"/>
      <c r="AA840" s="81"/>
      <c r="AB840" s="81"/>
      <c r="AC840" s="81"/>
      <c r="AD840" s="81"/>
      <c r="AE840" s="81"/>
      <c r="AF840" s="81"/>
      <c r="AG840" s="81"/>
      <c r="AH840" s="81"/>
      <c r="AI840" s="81"/>
      <c r="AJ840" s="81"/>
      <c r="AK840" s="81"/>
      <c r="AL840" s="81"/>
      <c r="AM840" s="81"/>
      <c r="AN840" s="81"/>
      <c r="AO840" s="81" t="str">
        <f aca="false">D840</f>
        <v>Arista</v>
      </c>
      <c r="AP840" s="1" t="s">
        <v>1382</v>
      </c>
      <c r="AQ840" s="1"/>
      <c r="AR840" s="1"/>
      <c r="AS840" s="1"/>
      <c r="AT840" s="1"/>
      <c r="AU840" s="1"/>
      <c r="AV840" s="1"/>
      <c r="AW840" s="1"/>
      <c r="AX840" s="1"/>
      <c r="AY840" s="1"/>
      <c r="AZ840" s="1"/>
      <c r="BA840" s="1"/>
      <c r="BB840" s="1"/>
      <c r="BC840" s="1"/>
      <c r="BD840" s="1"/>
      <c r="BE840" s="1"/>
      <c r="BF840" s="1" t="s">
        <v>14668</v>
      </c>
      <c r="BG840" s="1" t="s">
        <v>183</v>
      </c>
      <c r="BH840" s="1"/>
      <c r="BI840" s="1"/>
    </row>
    <row r="841" customFormat="false" ht="12.75" hidden="false" customHeight="false" outlineLevel="0" collapsed="false">
      <c r="A841" s="103" t="s">
        <v>10416</v>
      </c>
      <c r="B841" s="104" t="s">
        <v>5976</v>
      </c>
      <c r="C841" s="99" t="s">
        <v>177</v>
      </c>
      <c r="D841" s="99" t="s">
        <v>82</v>
      </c>
      <c r="E841" s="99" t="s">
        <v>5977</v>
      </c>
      <c r="F841" s="99" t="s">
        <v>10418</v>
      </c>
      <c r="G841" s="99" t="n">
        <v>41</v>
      </c>
      <c r="H841" s="99" t="n">
        <v>1000</v>
      </c>
      <c r="I841" s="99" t="s">
        <v>180</v>
      </c>
      <c r="K841" s="1" t="n">
        <f aca="false">IFERROR(VLOOKUP(A841,'[2]Pivot HorizontalMRP'!$A$4:$B$2689,2,0),0)</f>
        <v>0</v>
      </c>
      <c r="L841" s="1" t="n">
        <f aca="false">IFERROR(VLOOKUP(A841,'[2]Pivot HorizontalMRP'!$A$4:$C$2689,3,0),0)</f>
        <v>464</v>
      </c>
      <c r="M841" s="1" t="n">
        <f aca="false">IFERROR(VLOOKUP(A841,'[2]Pivot HorizontalMRP'!$A$4:$D$2689,0.4,0),0)</f>
        <v>0</v>
      </c>
      <c r="N841" s="1" t="n">
        <f aca="false">IFERROR(VLOOKUP(A841,'[2]Pivot HorizontalMRP'!$A$4:$E$2689,5,0),0)</f>
        <v>0</v>
      </c>
      <c r="O841" s="1" t="n">
        <f aca="false">K841+L841</f>
        <v>464</v>
      </c>
      <c r="P841" s="1" t="n">
        <f aca="false">K841+L841+M841+N841</f>
        <v>464</v>
      </c>
      <c r="Q841" s="1" t="n">
        <f aca="false">IFERROR(VLOOKUP(A841,'[2]Pivot HorizontalMRP'!$A$4:$F$2689,6,0),0)</f>
        <v>0</v>
      </c>
      <c r="R841" s="1" t="n">
        <f aca="false">IFERROR(VLOOKUP(A841,'[2]Pivot HorizontalMRP'!$A$4:$G$2689,7,0),0)</f>
        <v>0</v>
      </c>
      <c r="S841" s="1" t="n">
        <f aca="false">IFERROR(VLOOKUP(A841,'[2]Pivot HorizontalMRP'!$A$4:$H$2689,8,0),0)</f>
        <v>0</v>
      </c>
      <c r="T841" s="1" t="n">
        <f aca="false">IFERROR(VLOOKUP(A841,'[2]Pivot HorizontalMRP'!$A$4:$I$2689,9,0),0)</f>
        <v>0</v>
      </c>
      <c r="U841" s="1" t="n">
        <f aca="false">IF(I841="delivery",O841-SUM(Q841+R841),IF(I841="PO",P841-SUM(Q841:R841)))</f>
        <v>464</v>
      </c>
      <c r="V841" s="99" t="n">
        <v>23.96</v>
      </c>
      <c r="X841" s="81" t="n">
        <f aca="false">W841-V841</f>
        <v>-23.96</v>
      </c>
      <c r="AA841" s="81"/>
      <c r="AO841" s="81" t="str">
        <f aca="false">D841</f>
        <v>Arista</v>
      </c>
      <c r="AP841" s="99" t="s">
        <v>1382</v>
      </c>
      <c r="BF841" s="99" t="s">
        <v>14668</v>
      </c>
      <c r="BG841" s="1" t="s">
        <v>183</v>
      </c>
    </row>
    <row r="842" customFormat="false" ht="12.75" hidden="false" customHeight="false" outlineLevel="0" collapsed="false">
      <c r="A842" s="1" t="s">
        <v>5979</v>
      </c>
      <c r="B842" s="1" t="s">
        <v>5980</v>
      </c>
      <c r="C842" s="1" t="s">
        <v>177</v>
      </c>
      <c r="D842" s="1" t="s">
        <v>82</v>
      </c>
      <c r="E842" s="1" t="s">
        <v>5981</v>
      </c>
      <c r="F842" s="1" t="s">
        <v>5982</v>
      </c>
      <c r="G842" s="1" t="n">
        <v>41</v>
      </c>
      <c r="H842" s="1" t="n">
        <v>860</v>
      </c>
      <c r="I842" s="101" t="s">
        <v>180</v>
      </c>
      <c r="J842" s="1"/>
      <c r="K842" s="1" t="n">
        <f aca="false">IFERROR(VLOOKUP(A842,'[2]Pivot HorizontalMRP'!$A$4:$B$2689,2,0),0)</f>
        <v>1425</v>
      </c>
      <c r="L842" s="1" t="n">
        <f aca="false">IFERROR(VLOOKUP(A842,'[2]Pivot HorizontalMRP'!$A$4:$C$2689,3,0),0)</f>
        <v>45</v>
      </c>
      <c r="M842" s="1" t="n">
        <f aca="false">IFERROR(VLOOKUP(A842,'[2]Pivot HorizontalMRP'!$A$4:$D$2689,0.4,0),0)</f>
        <v>0</v>
      </c>
      <c r="N842" s="1" t="n">
        <f aca="false">IFERROR(VLOOKUP(A842,'[2]Pivot HorizontalMRP'!$A$4:$E$2689,5,0),0)</f>
        <v>0</v>
      </c>
      <c r="O842" s="1" t="n">
        <f aca="false">K842+L842</f>
        <v>1470</v>
      </c>
      <c r="P842" s="1" t="n">
        <f aca="false">K842+L842+M842+N842</f>
        <v>1470</v>
      </c>
      <c r="Q842" s="1" t="n">
        <f aca="false">IFERROR(VLOOKUP(A842,'[2]Pivot HorizontalMRP'!$A$4:$F$2689,6,0),0)</f>
        <v>0</v>
      </c>
      <c r="R842" s="1" t="n">
        <f aca="false">IFERROR(VLOOKUP(A842,'[2]Pivot HorizontalMRP'!$A$4:$G$2689,7,0),0)</f>
        <v>0</v>
      </c>
      <c r="S842" s="1" t="n">
        <f aca="false">IFERROR(VLOOKUP(A842,'[2]Pivot HorizontalMRP'!$A$4:$H$2689,8,0),0)</f>
        <v>0</v>
      </c>
      <c r="T842" s="1" t="n">
        <f aca="false">IFERROR(VLOOKUP(A842,'[2]Pivot HorizontalMRP'!$A$4:$I$2689,9,0),0)</f>
        <v>0</v>
      </c>
      <c r="U842" s="1" t="n">
        <f aca="false">IF(I842="delivery",O842-SUM(Q842+R842),IF(I842="PO",P842-SUM(Q842:R842)))</f>
        <v>1470</v>
      </c>
      <c r="V842" s="81" t="n">
        <v>2.91</v>
      </c>
      <c r="W842" s="81"/>
      <c r="X842" s="81" t="n">
        <f aca="false">W842-V842</f>
        <v>-2.91</v>
      </c>
      <c r="Y842" s="81"/>
      <c r="Z842" s="81"/>
      <c r="AA842" s="81"/>
      <c r="AB842" s="81"/>
      <c r="AC842" s="81"/>
      <c r="AD842" s="81"/>
      <c r="AE842" s="81"/>
      <c r="AF842" s="81"/>
      <c r="AG842" s="81"/>
      <c r="AH842" s="81"/>
      <c r="AI842" s="81"/>
      <c r="AJ842" s="81"/>
      <c r="AK842" s="81"/>
      <c r="AL842" s="81"/>
      <c r="AM842" s="81"/>
      <c r="AN842" s="81"/>
      <c r="AO842" s="81" t="str">
        <f aca="false">D842</f>
        <v>Arista</v>
      </c>
      <c r="AP842" s="1" t="s">
        <v>1382</v>
      </c>
      <c r="AQ842" s="1"/>
      <c r="AR842" s="1"/>
      <c r="AS842" s="1"/>
      <c r="AT842" s="1"/>
      <c r="AU842" s="1"/>
      <c r="AV842" s="1"/>
      <c r="AW842" s="1"/>
      <c r="AX842" s="1"/>
      <c r="AY842" s="1"/>
      <c r="AZ842" s="1"/>
      <c r="BA842" s="1"/>
      <c r="BB842" s="1"/>
      <c r="BC842" s="1"/>
      <c r="BD842" s="1"/>
      <c r="BE842" s="1"/>
      <c r="BF842" s="1" t="s">
        <v>14668</v>
      </c>
      <c r="BG842" s="1" t="s">
        <v>183</v>
      </c>
      <c r="BH842" s="1"/>
      <c r="BI842" s="1"/>
    </row>
    <row r="843" customFormat="false" ht="12.75" hidden="false" customHeight="false" outlineLevel="0" collapsed="false">
      <c r="A843" s="1" t="s">
        <v>5983</v>
      </c>
      <c r="B843" s="1" t="s">
        <v>5984</v>
      </c>
      <c r="C843" s="1" t="s">
        <v>177</v>
      </c>
      <c r="D843" s="1" t="s">
        <v>82</v>
      </c>
      <c r="E843" s="1" t="s">
        <v>5985</v>
      </c>
      <c r="F843" s="1" t="s">
        <v>5986</v>
      </c>
      <c r="G843" s="1" t="n">
        <v>41</v>
      </c>
      <c r="H843" s="1" t="n">
        <v>195</v>
      </c>
      <c r="I843" s="101" t="s">
        <v>180</v>
      </c>
      <c r="J843" s="1"/>
      <c r="K843" s="1" t="n">
        <f aca="false">IFERROR(VLOOKUP(A843,'[2]Pivot HorizontalMRP'!$A$4:$B$2689,2,0),0)</f>
        <v>0</v>
      </c>
      <c r="L843" s="1" t="n">
        <f aca="false">IFERROR(VLOOKUP(A843,'[2]Pivot HorizontalMRP'!$A$4:$C$2689,3,0),0)</f>
        <v>594</v>
      </c>
      <c r="M843" s="1" t="n">
        <f aca="false">IFERROR(VLOOKUP(A843,'[2]Pivot HorizontalMRP'!$A$4:$D$2689,0.4,0),0)</f>
        <v>0</v>
      </c>
      <c r="N843" s="1" t="n">
        <f aca="false">IFERROR(VLOOKUP(A843,'[2]Pivot HorizontalMRP'!$A$4:$E$2689,5,0),0)</f>
        <v>1038</v>
      </c>
      <c r="O843" s="1" t="n">
        <f aca="false">K843+L843</f>
        <v>594</v>
      </c>
      <c r="P843" s="1" t="n">
        <f aca="false">K843+L843+M843+N843</f>
        <v>1632</v>
      </c>
      <c r="Q843" s="1" t="n">
        <f aca="false">IFERROR(VLOOKUP(A843,'[2]Pivot HorizontalMRP'!$A$4:$F$2689,6,0),0)</f>
        <v>2079</v>
      </c>
      <c r="R843" s="1" t="n">
        <f aca="false">IFERROR(VLOOKUP(A843,'[2]Pivot HorizontalMRP'!$A$4:$G$2689,7,0),0)</f>
        <v>1686</v>
      </c>
      <c r="S843" s="1" t="n">
        <f aca="false">IFERROR(VLOOKUP(A843,'[2]Pivot HorizontalMRP'!$A$4:$H$2689,8,0),0)</f>
        <v>1667</v>
      </c>
      <c r="T843" s="1" t="n">
        <f aca="false">IFERROR(VLOOKUP(A843,'[2]Pivot HorizontalMRP'!$A$4:$I$2689,9,0),0)</f>
        <v>1308</v>
      </c>
      <c r="U843" s="1" t="n">
        <f aca="false">IF(I843="delivery",O843-SUM(Q843+R843),IF(I843="PO",P843-SUM(Q843:R843)))</f>
        <v>-3171</v>
      </c>
      <c r="V843" s="81" t="n">
        <v>13.104</v>
      </c>
      <c r="W843" s="81"/>
      <c r="X843" s="81" t="n">
        <f aca="false">W843-V843</f>
        <v>-13.104</v>
      </c>
      <c r="Y843" s="81"/>
      <c r="Z843" s="81"/>
      <c r="AA843" s="81"/>
      <c r="AB843" s="81"/>
      <c r="AC843" s="81"/>
      <c r="AD843" s="81"/>
      <c r="AE843" s="81"/>
      <c r="AF843" s="81"/>
      <c r="AG843" s="81"/>
      <c r="AH843" s="81"/>
      <c r="AI843" s="81"/>
      <c r="AJ843" s="81"/>
      <c r="AK843" s="81"/>
      <c r="AL843" s="81"/>
      <c r="AM843" s="81"/>
      <c r="AN843" s="81"/>
      <c r="AO843" s="81" t="str">
        <f aca="false">D843</f>
        <v>Arista</v>
      </c>
      <c r="AP843" s="1" t="s">
        <v>1382</v>
      </c>
      <c r="AQ843" s="1"/>
      <c r="AR843" s="1"/>
      <c r="AS843" s="1"/>
      <c r="AT843" s="1"/>
      <c r="AU843" s="1"/>
      <c r="AV843" s="1"/>
      <c r="AW843" s="1"/>
      <c r="AX843" s="1"/>
      <c r="AY843" s="1"/>
      <c r="AZ843" s="1"/>
      <c r="BA843" s="1"/>
      <c r="BB843" s="1"/>
      <c r="BC843" s="1"/>
      <c r="BD843" s="1"/>
      <c r="BE843" s="1"/>
      <c r="BF843" s="1" t="s">
        <v>14668</v>
      </c>
      <c r="BG843" s="1" t="s">
        <v>183</v>
      </c>
      <c r="BH843" s="1"/>
      <c r="BI843" s="1"/>
    </row>
    <row r="844" customFormat="false" ht="12.75" hidden="false" customHeight="false" outlineLevel="0" collapsed="false">
      <c r="A844" s="1" t="s">
        <v>5987</v>
      </c>
      <c r="B844" s="1" t="s">
        <v>5988</v>
      </c>
      <c r="C844" s="1" t="s">
        <v>177</v>
      </c>
      <c r="D844" s="1" t="s">
        <v>82</v>
      </c>
      <c r="E844" s="1" t="s">
        <v>5989</v>
      </c>
      <c r="F844" s="1" t="s">
        <v>5990</v>
      </c>
      <c r="G844" s="1" t="n">
        <v>41</v>
      </c>
      <c r="H844" s="1" t="n">
        <v>195</v>
      </c>
      <c r="I844" s="101" t="s">
        <v>180</v>
      </c>
      <c r="J844" s="1"/>
      <c r="K844" s="1" t="n">
        <f aca="false">IFERROR(VLOOKUP(A844,'[2]Pivot HorizontalMRP'!$A$4:$B$2689,2,0),0)</f>
        <v>0</v>
      </c>
      <c r="L844" s="1" t="n">
        <f aca="false">IFERROR(VLOOKUP(A844,'[2]Pivot HorizontalMRP'!$A$4:$C$2689,3,0),0)</f>
        <v>44</v>
      </c>
      <c r="M844" s="1" t="n">
        <f aca="false">IFERROR(VLOOKUP(A844,'[2]Pivot HorizontalMRP'!$A$4:$D$2689,0.4,0),0)</f>
        <v>0</v>
      </c>
      <c r="N844" s="1" t="n">
        <f aca="false">IFERROR(VLOOKUP(A844,'[2]Pivot HorizontalMRP'!$A$4:$E$2689,5,0),0)</f>
        <v>56</v>
      </c>
      <c r="O844" s="1" t="n">
        <f aca="false">K844+L844</f>
        <v>44</v>
      </c>
      <c r="P844" s="1" t="n">
        <f aca="false">K844+L844+M844+N844</f>
        <v>100</v>
      </c>
      <c r="Q844" s="1" t="n">
        <f aca="false">IFERROR(VLOOKUP(A844,'[2]Pivot HorizontalMRP'!$A$4:$F$2689,6,0),0)</f>
        <v>259</v>
      </c>
      <c r="R844" s="1" t="n">
        <f aca="false">IFERROR(VLOOKUP(A844,'[2]Pivot HorizontalMRP'!$A$4:$G$2689,7,0),0)</f>
        <v>1443</v>
      </c>
      <c r="S844" s="1" t="n">
        <f aca="false">IFERROR(VLOOKUP(A844,'[2]Pivot HorizontalMRP'!$A$4:$H$2689,8,0),0)</f>
        <v>822</v>
      </c>
      <c r="T844" s="1" t="n">
        <f aca="false">IFERROR(VLOOKUP(A844,'[2]Pivot HorizontalMRP'!$A$4:$I$2689,9,0),0)</f>
        <v>634</v>
      </c>
      <c r="U844" s="1" t="n">
        <f aca="false">IF(I844="delivery",O844-SUM(Q844+R844),IF(I844="PO",P844-SUM(Q844:R844)))</f>
        <v>-1658</v>
      </c>
      <c r="V844" s="81" t="n">
        <v>13.104</v>
      </c>
      <c r="W844" s="81"/>
      <c r="X844" s="81" t="n">
        <f aca="false">W844-V844</f>
        <v>-13.104</v>
      </c>
      <c r="Y844" s="81"/>
      <c r="Z844" s="81"/>
      <c r="AA844" s="81"/>
      <c r="AB844" s="81"/>
      <c r="AC844" s="81"/>
      <c r="AD844" s="81"/>
      <c r="AE844" s="81"/>
      <c r="AF844" s="81"/>
      <c r="AG844" s="81"/>
      <c r="AH844" s="81"/>
      <c r="AI844" s="81"/>
      <c r="AJ844" s="81"/>
      <c r="AK844" s="81"/>
      <c r="AL844" s="81"/>
      <c r="AM844" s="81"/>
      <c r="AN844" s="81"/>
      <c r="AO844" s="81" t="str">
        <f aca="false">D844</f>
        <v>Arista</v>
      </c>
      <c r="AP844" s="1" t="s">
        <v>1382</v>
      </c>
      <c r="AQ844" s="1"/>
      <c r="AR844" s="1"/>
      <c r="AS844" s="1"/>
      <c r="AT844" s="1"/>
      <c r="AU844" s="1"/>
      <c r="AV844" s="1"/>
      <c r="AW844" s="1"/>
      <c r="AX844" s="1"/>
      <c r="AY844" s="1"/>
      <c r="AZ844" s="1"/>
      <c r="BA844" s="1"/>
      <c r="BB844" s="1"/>
      <c r="BC844" s="1"/>
      <c r="BD844" s="1"/>
      <c r="BE844" s="1"/>
      <c r="BF844" s="1" t="s">
        <v>14668</v>
      </c>
      <c r="BG844" s="1" t="s">
        <v>183</v>
      </c>
      <c r="BH844" s="1"/>
      <c r="BI844" s="1"/>
    </row>
    <row r="845" customFormat="false" ht="12.75" hidden="false" customHeight="false" outlineLevel="0" collapsed="false">
      <c r="A845" s="1" t="s">
        <v>5991</v>
      </c>
      <c r="B845" s="1" t="s">
        <v>5992</v>
      </c>
      <c r="C845" s="1" t="s">
        <v>177</v>
      </c>
      <c r="D845" s="1" t="s">
        <v>82</v>
      </c>
      <c r="E845" s="1" t="s">
        <v>5993</v>
      </c>
      <c r="F845" s="1" t="s">
        <v>15348</v>
      </c>
      <c r="G845" s="1" t="n">
        <v>51</v>
      </c>
      <c r="H845" s="1" t="n">
        <v>200</v>
      </c>
      <c r="I845" s="101" t="s">
        <v>180</v>
      </c>
      <c r="J845" s="1"/>
      <c r="K845" s="1" t="n">
        <f aca="false">IFERROR(VLOOKUP(A845,'[2]Pivot HorizontalMRP'!$A$4:$B$2689,2,0),0)</f>
        <v>0</v>
      </c>
      <c r="L845" s="1" t="n">
        <f aca="false">IFERROR(VLOOKUP(A845,'[2]Pivot HorizontalMRP'!$A$4:$C$2689,3,0),0)</f>
        <v>248</v>
      </c>
      <c r="M845" s="1" t="n">
        <f aca="false">IFERROR(VLOOKUP(A845,'[2]Pivot HorizontalMRP'!$A$4:$D$2689,0.4,0),0)</f>
        <v>0</v>
      </c>
      <c r="N845" s="1" t="n">
        <f aca="false">IFERROR(VLOOKUP(A845,'[2]Pivot HorizontalMRP'!$A$4:$E$2689,5,0),0)</f>
        <v>100</v>
      </c>
      <c r="O845" s="1" t="n">
        <f aca="false">K845+L845</f>
        <v>248</v>
      </c>
      <c r="P845" s="1" t="n">
        <f aca="false">K845+L845+M845+N845</f>
        <v>348</v>
      </c>
      <c r="Q845" s="1" t="n">
        <f aca="false">IFERROR(VLOOKUP(A845,'[2]Pivot HorizontalMRP'!$A$4:$F$2689,6,0),0)</f>
        <v>349</v>
      </c>
      <c r="R845" s="1" t="n">
        <f aca="false">IFERROR(VLOOKUP(A845,'[2]Pivot HorizontalMRP'!$A$4:$G$2689,7,0),0)</f>
        <v>303</v>
      </c>
      <c r="S845" s="1" t="n">
        <f aca="false">IFERROR(VLOOKUP(A845,'[2]Pivot HorizontalMRP'!$A$4:$H$2689,8,0),0)</f>
        <v>253</v>
      </c>
      <c r="T845" s="1" t="n">
        <f aca="false">IFERROR(VLOOKUP(A845,'[2]Pivot HorizontalMRP'!$A$4:$I$2689,9,0),0)</f>
        <v>97</v>
      </c>
      <c r="U845" s="1" t="n">
        <f aca="false">IF(I845="delivery",O845-SUM(Q845+R845),IF(I845="PO",P845-SUM(Q845:R845)))</f>
        <v>-404</v>
      </c>
      <c r="V845" s="81" t="n">
        <v>68.218</v>
      </c>
      <c r="W845" s="81"/>
      <c r="X845" s="81" t="n">
        <f aca="false">W845-V845</f>
        <v>-68.218</v>
      </c>
      <c r="Y845" s="81"/>
      <c r="Z845" s="81"/>
      <c r="AA845" s="81" t="n">
        <v>69.5504</v>
      </c>
      <c r="AB845" s="81"/>
      <c r="AC845" s="81"/>
      <c r="AD845" s="81"/>
      <c r="AE845" s="81"/>
      <c r="AF845" s="81"/>
      <c r="AG845" s="81"/>
      <c r="AH845" s="81"/>
      <c r="AI845" s="81"/>
      <c r="AJ845" s="81"/>
      <c r="AK845" s="81"/>
      <c r="AL845" s="81"/>
      <c r="AM845" s="81"/>
      <c r="AN845" s="81"/>
      <c r="AO845" s="81" t="str">
        <f aca="false">D845</f>
        <v>Arista</v>
      </c>
      <c r="AP845" s="1" t="s">
        <v>1382</v>
      </c>
      <c r="AQ845" s="1"/>
      <c r="AR845" s="1"/>
      <c r="AS845" s="1"/>
      <c r="AT845" s="1"/>
      <c r="AU845" s="1"/>
      <c r="AV845" s="1"/>
      <c r="AW845" s="1"/>
      <c r="AX845" s="1"/>
      <c r="AY845" s="1"/>
      <c r="AZ845" s="1"/>
      <c r="BA845" s="1"/>
      <c r="BB845" s="1"/>
      <c r="BC845" s="1"/>
      <c r="BD845" s="1"/>
      <c r="BE845" s="1"/>
      <c r="BF845" s="1" t="s">
        <v>14668</v>
      </c>
      <c r="BG845" s="1" t="s">
        <v>183</v>
      </c>
      <c r="BH845" s="1"/>
      <c r="BI845" s="1"/>
    </row>
    <row r="846" customFormat="false" ht="12.75" hidden="false" customHeight="false" outlineLevel="0" collapsed="false">
      <c r="A846" s="1" t="s">
        <v>5995</v>
      </c>
      <c r="B846" s="1" t="s">
        <v>5996</v>
      </c>
      <c r="C846" s="1" t="s">
        <v>177</v>
      </c>
      <c r="D846" s="1" t="s">
        <v>82</v>
      </c>
      <c r="E846" s="1" t="s">
        <v>5997</v>
      </c>
      <c r="F846" s="1" t="s">
        <v>15349</v>
      </c>
      <c r="G846" s="1" t="n">
        <v>31</v>
      </c>
      <c r="H846" s="1" t="n">
        <v>480</v>
      </c>
      <c r="I846" s="101" t="s">
        <v>180</v>
      </c>
      <c r="J846" s="1"/>
      <c r="K846" s="1" t="n">
        <f aca="false">IFERROR(VLOOKUP(A846,'[2]Pivot HorizontalMRP'!$A$4:$B$2689,2,0),0)</f>
        <v>0</v>
      </c>
      <c r="L846" s="1" t="n">
        <f aca="false">IFERROR(VLOOKUP(A846,'[2]Pivot HorizontalMRP'!$A$4:$C$2689,3,0),0)</f>
        <v>426</v>
      </c>
      <c r="M846" s="1" t="n">
        <f aca="false">IFERROR(VLOOKUP(A846,'[2]Pivot HorizontalMRP'!$A$4:$D$2689,0.4,0),0)</f>
        <v>0</v>
      </c>
      <c r="N846" s="1" t="n">
        <f aca="false">IFERROR(VLOOKUP(A846,'[2]Pivot HorizontalMRP'!$A$4:$E$2689,5,0),0)</f>
        <v>0</v>
      </c>
      <c r="O846" s="1" t="n">
        <f aca="false">K846+L846</f>
        <v>426</v>
      </c>
      <c r="P846" s="1" t="n">
        <f aca="false">K846+L846+M846+N846</f>
        <v>426</v>
      </c>
      <c r="Q846" s="1" t="n">
        <f aca="false">IFERROR(VLOOKUP(A846,'[2]Pivot HorizontalMRP'!$A$4:$F$2689,6,0),0)</f>
        <v>317</v>
      </c>
      <c r="R846" s="1" t="n">
        <f aca="false">IFERROR(VLOOKUP(A846,'[2]Pivot HorizontalMRP'!$A$4:$G$2689,7,0),0)</f>
        <v>331</v>
      </c>
      <c r="S846" s="1" t="n">
        <f aca="false">IFERROR(VLOOKUP(A846,'[2]Pivot HorizontalMRP'!$A$4:$H$2689,8,0),0)</f>
        <v>183</v>
      </c>
      <c r="T846" s="1" t="n">
        <f aca="false">IFERROR(VLOOKUP(A846,'[2]Pivot HorizontalMRP'!$A$4:$I$2689,9,0),0)</f>
        <v>0</v>
      </c>
      <c r="U846" s="1" t="n">
        <f aca="false">IF(I846="delivery",O846-SUM(Q846+R846),IF(I846="PO",P846-SUM(Q846:R846)))</f>
        <v>-222</v>
      </c>
      <c r="V846" s="81" t="n">
        <v>6.001</v>
      </c>
      <c r="W846" s="81"/>
      <c r="X846" s="81" t="n">
        <f aca="false">W846-V846</f>
        <v>-6.001</v>
      </c>
      <c r="Y846" s="81"/>
      <c r="Z846" s="81"/>
      <c r="AA846" s="81"/>
      <c r="AB846" s="81"/>
      <c r="AC846" s="81"/>
      <c r="AD846" s="81"/>
      <c r="AE846" s="81"/>
      <c r="AF846" s="81"/>
      <c r="AG846" s="81"/>
      <c r="AH846" s="81"/>
      <c r="AI846" s="81"/>
      <c r="AJ846" s="81"/>
      <c r="AK846" s="81"/>
      <c r="AL846" s="81"/>
      <c r="AM846" s="81"/>
      <c r="AN846" s="81"/>
      <c r="AO846" s="81" t="str">
        <f aca="false">D846</f>
        <v>Arista</v>
      </c>
      <c r="AP846" s="1" t="s">
        <v>1382</v>
      </c>
      <c r="AQ846" s="1"/>
      <c r="AR846" s="1"/>
      <c r="AS846" s="1"/>
      <c r="AT846" s="1"/>
      <c r="AU846" s="1"/>
      <c r="AV846" s="1"/>
      <c r="AW846" s="1"/>
      <c r="AX846" s="1"/>
      <c r="AY846" s="1"/>
      <c r="AZ846" s="1"/>
      <c r="BA846" s="1"/>
      <c r="BB846" s="1"/>
      <c r="BC846" s="1"/>
      <c r="BD846" s="1"/>
      <c r="BE846" s="1"/>
      <c r="BF846" s="1" t="s">
        <v>14668</v>
      </c>
      <c r="BG846" s="1" t="s">
        <v>183</v>
      </c>
      <c r="BH846" s="1"/>
      <c r="BI846" s="1"/>
    </row>
    <row r="847" customFormat="false" ht="12.75" hidden="false" customHeight="false" outlineLevel="0" collapsed="false">
      <c r="A847" s="1" t="s">
        <v>5999</v>
      </c>
      <c r="B847" s="1" t="s">
        <v>6000</v>
      </c>
      <c r="C847" s="1" t="s">
        <v>177</v>
      </c>
      <c r="D847" s="1" t="s">
        <v>82</v>
      </c>
      <c r="E847" s="1" t="s">
        <v>6001</v>
      </c>
      <c r="F847" s="1" t="s">
        <v>15350</v>
      </c>
      <c r="G847" s="1" t="n">
        <v>51</v>
      </c>
      <c r="H847" s="1" t="n">
        <v>200</v>
      </c>
      <c r="I847" s="101" t="s">
        <v>180</v>
      </c>
      <c r="J847" s="1"/>
      <c r="K847" s="1" t="n">
        <f aca="false">IFERROR(VLOOKUP(A847,'[2]Pivot HorizontalMRP'!$A$4:$B$2689,2,0),0)</f>
        <v>0</v>
      </c>
      <c r="L847" s="1" t="n">
        <f aca="false">IFERROR(VLOOKUP(A847,'[2]Pivot HorizontalMRP'!$A$4:$C$2689,3,0),0)</f>
        <v>927</v>
      </c>
      <c r="M847" s="1" t="n">
        <f aca="false">IFERROR(VLOOKUP(A847,'[2]Pivot HorizontalMRP'!$A$4:$D$2689,0.4,0),0)</f>
        <v>0</v>
      </c>
      <c r="N847" s="1" t="n">
        <f aca="false">IFERROR(VLOOKUP(A847,'[2]Pivot HorizontalMRP'!$A$4:$E$2689,5,0),0)</f>
        <v>2000</v>
      </c>
      <c r="O847" s="1" t="n">
        <f aca="false">K847+L847</f>
        <v>927</v>
      </c>
      <c r="P847" s="1" t="n">
        <f aca="false">K847+L847+M847+N847</f>
        <v>2927</v>
      </c>
      <c r="Q847" s="1" t="n">
        <f aca="false">IFERROR(VLOOKUP(A847,'[2]Pivot HorizontalMRP'!$A$4:$F$2689,6,0),0)</f>
        <v>4073</v>
      </c>
      <c r="R847" s="1" t="n">
        <f aca="false">IFERROR(VLOOKUP(A847,'[2]Pivot HorizontalMRP'!$A$4:$G$2689,7,0),0)</f>
        <v>2200</v>
      </c>
      <c r="S847" s="1" t="n">
        <f aca="false">IFERROR(VLOOKUP(A847,'[2]Pivot HorizontalMRP'!$A$4:$H$2689,8,0),0)</f>
        <v>1992</v>
      </c>
      <c r="T847" s="1" t="n">
        <f aca="false">IFERROR(VLOOKUP(A847,'[2]Pivot HorizontalMRP'!$A$4:$I$2689,9,0),0)</f>
        <v>768</v>
      </c>
      <c r="U847" s="1" t="n">
        <f aca="false">IF(I847="delivery",O847-SUM(Q847+R847),IF(I847="PO",P847-SUM(Q847:R847)))</f>
        <v>-5346</v>
      </c>
      <c r="V847" s="81" t="n">
        <v>18.187</v>
      </c>
      <c r="W847" s="81"/>
      <c r="X847" s="81" t="n">
        <f aca="false">W847-V847</f>
        <v>-18.187</v>
      </c>
      <c r="Y847" s="81"/>
      <c r="Z847" s="81"/>
      <c r="AA847" s="81" t="n">
        <v>18.1</v>
      </c>
      <c r="AB847" s="81"/>
      <c r="AC847" s="81"/>
      <c r="AD847" s="81"/>
      <c r="AE847" s="81"/>
      <c r="AF847" s="81"/>
      <c r="AG847" s="81"/>
      <c r="AH847" s="81"/>
      <c r="AI847" s="81"/>
      <c r="AJ847" s="81"/>
      <c r="AK847" s="81"/>
      <c r="AL847" s="81"/>
      <c r="AM847" s="81"/>
      <c r="AN847" s="81"/>
      <c r="AO847" s="81" t="str">
        <f aca="false">D847</f>
        <v>Arista</v>
      </c>
      <c r="AP847" s="1" t="s">
        <v>1382</v>
      </c>
      <c r="AQ847" s="1"/>
      <c r="AR847" s="1"/>
      <c r="AS847" s="1"/>
      <c r="AT847" s="1"/>
      <c r="AU847" s="1"/>
      <c r="AV847" s="1"/>
      <c r="AW847" s="1"/>
      <c r="AX847" s="1"/>
      <c r="AY847" s="1"/>
      <c r="AZ847" s="1"/>
      <c r="BA847" s="1"/>
      <c r="BB847" s="1"/>
      <c r="BC847" s="1"/>
      <c r="BD847" s="1"/>
      <c r="BE847" s="1"/>
      <c r="BF847" s="1" t="s">
        <v>14668</v>
      </c>
      <c r="BG847" s="1" t="s">
        <v>183</v>
      </c>
      <c r="BH847" s="1"/>
      <c r="BI847" s="1"/>
    </row>
    <row r="848" customFormat="false" ht="12.75" hidden="false" customHeight="false" outlineLevel="0" collapsed="false">
      <c r="A848" s="1" t="s">
        <v>6003</v>
      </c>
      <c r="B848" s="1" t="s">
        <v>6004</v>
      </c>
      <c r="C848" s="1" t="s">
        <v>177</v>
      </c>
      <c r="D848" s="1" t="s">
        <v>82</v>
      </c>
      <c r="E848" s="1" t="s">
        <v>6005</v>
      </c>
      <c r="F848" s="1" t="s">
        <v>6006</v>
      </c>
      <c r="G848" s="1" t="n">
        <v>41</v>
      </c>
      <c r="H848" s="1" t="n">
        <v>200</v>
      </c>
      <c r="I848" s="101" t="s">
        <v>180</v>
      </c>
      <c r="J848" s="1"/>
      <c r="K848" s="1" t="n">
        <f aca="false">IFERROR(VLOOKUP(A848,'[2]Pivot HorizontalMRP'!$A$4:$B$2689,2,0),0)</f>
        <v>0</v>
      </c>
      <c r="L848" s="1" t="n">
        <f aca="false">IFERROR(VLOOKUP(A848,'[2]Pivot HorizontalMRP'!$A$4:$C$2689,3,0),0)</f>
        <v>50</v>
      </c>
      <c r="M848" s="1" t="n">
        <f aca="false">IFERROR(VLOOKUP(A848,'[2]Pivot HorizontalMRP'!$A$4:$D$2689,0.4,0),0)</f>
        <v>0</v>
      </c>
      <c r="N848" s="1" t="n">
        <f aca="false">IFERROR(VLOOKUP(A848,'[2]Pivot HorizontalMRP'!$A$4:$E$2689,5,0),0)</f>
        <v>0</v>
      </c>
      <c r="O848" s="1" t="n">
        <f aca="false">K848+L848</f>
        <v>50</v>
      </c>
      <c r="P848" s="1" t="n">
        <f aca="false">K848+L848+M848+N848</f>
        <v>50</v>
      </c>
      <c r="Q848" s="1" t="n">
        <f aca="false">IFERROR(VLOOKUP(A848,'[2]Pivot HorizontalMRP'!$A$4:$F$2689,6,0),0)</f>
        <v>106</v>
      </c>
      <c r="R848" s="1" t="n">
        <f aca="false">IFERROR(VLOOKUP(A848,'[2]Pivot HorizontalMRP'!$A$4:$G$2689,7,0),0)</f>
        <v>120</v>
      </c>
      <c r="S848" s="1" t="n">
        <f aca="false">IFERROR(VLOOKUP(A848,'[2]Pivot HorizontalMRP'!$A$4:$H$2689,8,0),0)</f>
        <v>120</v>
      </c>
      <c r="T848" s="1" t="n">
        <f aca="false">IFERROR(VLOOKUP(A848,'[2]Pivot HorizontalMRP'!$A$4:$I$2689,9,0),0)</f>
        <v>0</v>
      </c>
      <c r="U848" s="1" t="n">
        <f aca="false">IF(I848="delivery",O848-SUM(Q848+R848),IF(I848="PO",P848-SUM(Q848:R848)))</f>
        <v>-176</v>
      </c>
      <c r="V848" s="81" t="n">
        <v>18.235</v>
      </c>
      <c r="W848" s="81"/>
      <c r="X848" s="81" t="n">
        <f aca="false">W848-V848</f>
        <v>-18.235</v>
      </c>
      <c r="Y848" s="81"/>
      <c r="Z848" s="81"/>
      <c r="AA848" s="81" t="n">
        <v>18.7</v>
      </c>
      <c r="AB848" s="81"/>
      <c r="AC848" s="81"/>
      <c r="AD848" s="81"/>
      <c r="AE848" s="81"/>
      <c r="AF848" s="81"/>
      <c r="AG848" s="81"/>
      <c r="AH848" s="81"/>
      <c r="AI848" s="81"/>
      <c r="AJ848" s="81"/>
      <c r="AK848" s="81"/>
      <c r="AL848" s="81"/>
      <c r="AM848" s="81"/>
      <c r="AN848" s="81"/>
      <c r="AO848" s="81" t="str">
        <f aca="false">D848</f>
        <v>Arista</v>
      </c>
      <c r="AP848" s="1" t="s">
        <v>1382</v>
      </c>
      <c r="AQ848" s="1"/>
      <c r="AR848" s="1"/>
      <c r="AS848" s="1"/>
      <c r="AT848" s="1"/>
      <c r="AU848" s="1"/>
      <c r="AV848" s="1"/>
      <c r="AW848" s="1"/>
      <c r="AX848" s="1"/>
      <c r="AY848" s="1"/>
      <c r="AZ848" s="1"/>
      <c r="BA848" s="1"/>
      <c r="BB848" s="1"/>
      <c r="BC848" s="1"/>
      <c r="BD848" s="1"/>
      <c r="BE848" s="1"/>
      <c r="BF848" s="1" t="s">
        <v>14668</v>
      </c>
      <c r="BG848" s="1" t="s">
        <v>183</v>
      </c>
      <c r="BH848" s="1"/>
      <c r="BI848" s="1"/>
    </row>
    <row r="849" customFormat="false" ht="12.75" hidden="false" customHeight="false" outlineLevel="0" collapsed="false">
      <c r="A849" s="1" t="s">
        <v>6007</v>
      </c>
      <c r="B849" s="1" t="s">
        <v>6008</v>
      </c>
      <c r="C849" s="1" t="s">
        <v>177</v>
      </c>
      <c r="D849" s="1" t="s">
        <v>82</v>
      </c>
      <c r="E849" s="1" t="s">
        <v>6009</v>
      </c>
      <c r="F849" s="1" t="s">
        <v>6010</v>
      </c>
      <c r="G849" s="1" t="n">
        <v>41</v>
      </c>
      <c r="H849" s="1" t="n">
        <v>1310</v>
      </c>
      <c r="I849" s="101" t="s">
        <v>180</v>
      </c>
      <c r="J849" s="1"/>
      <c r="K849" s="1" t="n">
        <f aca="false">IFERROR(VLOOKUP(A849,'[2]Pivot HorizontalMRP'!$A$4:$B$2689,2,0),0)</f>
        <v>220</v>
      </c>
      <c r="L849" s="1" t="n">
        <f aca="false">IFERROR(VLOOKUP(A849,'[2]Pivot HorizontalMRP'!$A$4:$C$2689,3,0),0)</f>
        <v>627</v>
      </c>
      <c r="M849" s="1" t="n">
        <f aca="false">IFERROR(VLOOKUP(A849,'[2]Pivot HorizontalMRP'!$A$4:$D$2689,0.4,0),0)</f>
        <v>0</v>
      </c>
      <c r="N849" s="1" t="n">
        <f aca="false">IFERROR(VLOOKUP(A849,'[2]Pivot HorizontalMRP'!$A$4:$E$2689,5,0),0)</f>
        <v>0</v>
      </c>
      <c r="O849" s="1" t="n">
        <f aca="false">K849+L849</f>
        <v>847</v>
      </c>
      <c r="P849" s="1" t="n">
        <f aca="false">K849+L849+M849+N849</f>
        <v>847</v>
      </c>
      <c r="Q849" s="1" t="n">
        <f aca="false">IFERROR(VLOOKUP(A849,'[2]Pivot HorizontalMRP'!$A$4:$F$2689,6,0),0)</f>
        <v>328</v>
      </c>
      <c r="R849" s="1" t="n">
        <f aca="false">IFERROR(VLOOKUP(A849,'[2]Pivot HorizontalMRP'!$A$4:$G$2689,7,0),0)</f>
        <v>331</v>
      </c>
      <c r="S849" s="1" t="n">
        <f aca="false">IFERROR(VLOOKUP(A849,'[2]Pivot HorizontalMRP'!$A$4:$H$2689,8,0),0)</f>
        <v>183</v>
      </c>
      <c r="T849" s="1" t="n">
        <f aca="false">IFERROR(VLOOKUP(A849,'[2]Pivot HorizontalMRP'!$A$4:$I$2689,9,0),0)</f>
        <v>0</v>
      </c>
      <c r="U849" s="1" t="n">
        <f aca="false">IF(I849="delivery",O849-SUM(Q849+R849),IF(I849="PO",P849-SUM(Q849:R849)))</f>
        <v>188</v>
      </c>
      <c r="V849" s="81" t="n">
        <v>2.348</v>
      </c>
      <c r="W849" s="81"/>
      <c r="X849" s="81" t="n">
        <f aca="false">W849-V849</f>
        <v>-2.348</v>
      </c>
      <c r="Y849" s="81"/>
      <c r="Z849" s="81"/>
      <c r="AA849" s="81" t="n">
        <v>2.568</v>
      </c>
      <c r="AB849" s="81"/>
      <c r="AC849" s="81"/>
      <c r="AD849" s="81"/>
      <c r="AE849" s="81"/>
      <c r="AF849" s="81"/>
      <c r="AG849" s="81"/>
      <c r="AH849" s="81"/>
      <c r="AI849" s="81"/>
      <c r="AJ849" s="81"/>
      <c r="AK849" s="81"/>
      <c r="AL849" s="81"/>
      <c r="AM849" s="81"/>
      <c r="AN849" s="81"/>
      <c r="AO849" s="81" t="str">
        <f aca="false">D849</f>
        <v>Arista</v>
      </c>
      <c r="AP849" s="1" t="s">
        <v>1382</v>
      </c>
      <c r="AQ849" s="1"/>
      <c r="AR849" s="1"/>
      <c r="AS849" s="1"/>
      <c r="AT849" s="1"/>
      <c r="AU849" s="1"/>
      <c r="AV849" s="1"/>
      <c r="AW849" s="1"/>
      <c r="AX849" s="1"/>
      <c r="AY849" s="1"/>
      <c r="AZ849" s="1"/>
      <c r="BA849" s="1"/>
      <c r="BB849" s="1"/>
      <c r="BC849" s="1"/>
      <c r="BD849" s="1"/>
      <c r="BE849" s="1"/>
      <c r="BF849" s="1" t="s">
        <v>14668</v>
      </c>
      <c r="BG849" s="1" t="s">
        <v>183</v>
      </c>
      <c r="BH849" s="1"/>
      <c r="BI849" s="1"/>
    </row>
    <row r="850" customFormat="false" ht="12.75" hidden="false" customHeight="false" outlineLevel="0" collapsed="false">
      <c r="A850" s="1" t="s">
        <v>6011</v>
      </c>
      <c r="B850" s="1" t="s">
        <v>6012</v>
      </c>
      <c r="C850" s="1" t="s">
        <v>177</v>
      </c>
      <c r="D850" s="1" t="s">
        <v>82</v>
      </c>
      <c r="E850" s="1" t="s">
        <v>6013</v>
      </c>
      <c r="F850" s="1" t="s">
        <v>6014</v>
      </c>
      <c r="G850" s="1" t="n">
        <v>41</v>
      </c>
      <c r="H850" s="1" t="n">
        <v>200</v>
      </c>
      <c r="I850" s="101" t="s">
        <v>180</v>
      </c>
      <c r="J850" s="1"/>
      <c r="K850" s="1" t="n">
        <f aca="false">IFERROR(VLOOKUP(A850,'[2]Pivot HorizontalMRP'!$A$4:$B$2689,2,0),0)</f>
        <v>968</v>
      </c>
      <c r="L850" s="1" t="n">
        <f aca="false">IFERROR(VLOOKUP(A850,'[2]Pivot HorizontalMRP'!$A$4:$C$2689,3,0),0)</f>
        <v>524</v>
      </c>
      <c r="M850" s="1" t="n">
        <f aca="false">IFERROR(VLOOKUP(A850,'[2]Pivot HorizontalMRP'!$A$4:$D$2689,0.4,0),0)</f>
        <v>0</v>
      </c>
      <c r="N850" s="1" t="n">
        <f aca="false">IFERROR(VLOOKUP(A850,'[2]Pivot HorizontalMRP'!$A$4:$E$2689,5,0),0)</f>
        <v>0</v>
      </c>
      <c r="O850" s="1" t="n">
        <f aca="false">K850+L850</f>
        <v>1492</v>
      </c>
      <c r="P850" s="1" t="n">
        <f aca="false">K850+L850+M850+N850</f>
        <v>1492</v>
      </c>
      <c r="Q850" s="1" t="n">
        <f aca="false">IFERROR(VLOOKUP(A850,'[2]Pivot HorizontalMRP'!$A$4:$F$2689,6,0),0)</f>
        <v>618</v>
      </c>
      <c r="R850" s="1" t="n">
        <f aca="false">IFERROR(VLOOKUP(A850,'[2]Pivot HorizontalMRP'!$A$4:$G$2689,7,0),0)</f>
        <v>281</v>
      </c>
      <c r="S850" s="1" t="n">
        <f aca="false">IFERROR(VLOOKUP(A850,'[2]Pivot HorizontalMRP'!$A$4:$H$2689,8,0),0)</f>
        <v>152</v>
      </c>
      <c r="T850" s="1" t="n">
        <f aca="false">IFERROR(VLOOKUP(A850,'[2]Pivot HorizontalMRP'!$A$4:$I$2689,9,0),0)</f>
        <v>0</v>
      </c>
      <c r="U850" s="1" t="n">
        <f aca="false">IF(I850="delivery",O850-SUM(Q850+R850),IF(I850="PO",P850-SUM(Q850:R850)))</f>
        <v>593</v>
      </c>
      <c r="V850" s="81" t="n">
        <v>22.447</v>
      </c>
      <c r="W850" s="81"/>
      <c r="X850" s="81" t="n">
        <f aca="false">W850-V850</f>
        <v>-22.447</v>
      </c>
      <c r="Y850" s="81"/>
      <c r="Z850" s="81"/>
      <c r="AA850" s="81"/>
      <c r="AB850" s="81"/>
      <c r="AC850" s="81"/>
      <c r="AD850" s="81"/>
      <c r="AE850" s="81"/>
      <c r="AF850" s="81"/>
      <c r="AG850" s="81"/>
      <c r="AH850" s="81"/>
      <c r="AI850" s="81"/>
      <c r="AJ850" s="81"/>
      <c r="AK850" s="81"/>
      <c r="AL850" s="81"/>
      <c r="AM850" s="81"/>
      <c r="AN850" s="81"/>
      <c r="AO850" s="81" t="str">
        <f aca="false">D850</f>
        <v>Arista</v>
      </c>
      <c r="AP850" s="1" t="s">
        <v>1382</v>
      </c>
      <c r="AQ850" s="1"/>
      <c r="AR850" s="1"/>
      <c r="AS850" s="1"/>
      <c r="AT850" s="1"/>
      <c r="AU850" s="1"/>
      <c r="AV850" s="1"/>
      <c r="AW850" s="1"/>
      <c r="AX850" s="1"/>
      <c r="AY850" s="1"/>
      <c r="AZ850" s="1"/>
      <c r="BA850" s="1"/>
      <c r="BB850" s="1"/>
      <c r="BC850" s="1"/>
      <c r="BD850" s="1"/>
      <c r="BE850" s="1"/>
      <c r="BF850" s="1" t="s">
        <v>14668</v>
      </c>
      <c r="BG850" s="1" t="s">
        <v>183</v>
      </c>
      <c r="BH850" s="1"/>
      <c r="BI850" s="1"/>
    </row>
    <row r="851" customFormat="false" ht="12.75" hidden="false" customHeight="false" outlineLevel="0" collapsed="false">
      <c r="A851" s="103" t="s">
        <v>6019</v>
      </c>
      <c r="B851" s="104" t="s">
        <v>6020</v>
      </c>
      <c r="C851" s="99" t="s">
        <v>177</v>
      </c>
      <c r="D851" s="99" t="s">
        <v>82</v>
      </c>
      <c r="E851" s="99" t="s">
        <v>6021</v>
      </c>
      <c r="F851" s="99" t="s">
        <v>6022</v>
      </c>
      <c r="G851" s="99" t="n">
        <v>51</v>
      </c>
      <c r="H851" s="99" t="n">
        <v>30</v>
      </c>
      <c r="I851" s="99" t="s">
        <v>180</v>
      </c>
      <c r="K851" s="1" t="n">
        <f aca="false">IFERROR(VLOOKUP(A851,'[2]Pivot HorizontalMRP'!$A$4:$B$2689,2,0),0)</f>
        <v>0</v>
      </c>
      <c r="L851" s="1" t="n">
        <f aca="false">IFERROR(VLOOKUP(A851,'[2]Pivot HorizontalMRP'!$A$4:$C$2689,3,0),0)</f>
        <v>278</v>
      </c>
      <c r="M851" s="1" t="n">
        <f aca="false">IFERROR(VLOOKUP(A851,'[2]Pivot HorizontalMRP'!$A$4:$D$2689,0.4,0),0)</f>
        <v>0</v>
      </c>
      <c r="N851" s="1" t="n">
        <f aca="false">IFERROR(VLOOKUP(A851,'[2]Pivot HorizontalMRP'!$A$4:$E$2689,5,0),0)</f>
        <v>0</v>
      </c>
      <c r="O851" s="1" t="n">
        <f aca="false">K851+L851</f>
        <v>278</v>
      </c>
      <c r="P851" s="1" t="n">
        <f aca="false">K851+L851+M851+N851</f>
        <v>278</v>
      </c>
      <c r="Q851" s="1" t="n">
        <f aca="false">IFERROR(VLOOKUP(A851,'[2]Pivot HorizontalMRP'!$A$4:$F$2689,6,0),0)</f>
        <v>1</v>
      </c>
      <c r="R851" s="1" t="n">
        <f aca="false">IFERROR(VLOOKUP(A851,'[2]Pivot HorizontalMRP'!$A$4:$G$2689,7,0),0)</f>
        <v>0</v>
      </c>
      <c r="S851" s="1" t="n">
        <f aca="false">IFERROR(VLOOKUP(A851,'[2]Pivot HorizontalMRP'!$A$4:$H$2689,8,0),0)</f>
        <v>0</v>
      </c>
      <c r="T851" s="1" t="n">
        <f aca="false">IFERROR(VLOOKUP(A851,'[2]Pivot HorizontalMRP'!$A$4:$I$2689,9,0),0)</f>
        <v>0</v>
      </c>
      <c r="U851" s="1" t="n">
        <f aca="false">IF(I851="delivery",O851-SUM(Q851+R851),IF(I851="PO",P851-SUM(Q851:R851)))</f>
        <v>277</v>
      </c>
      <c r="V851" s="99" t="n">
        <v>561.5</v>
      </c>
      <c r="X851" s="81" t="n">
        <f aca="false">W851-V851</f>
        <v>-561.5</v>
      </c>
      <c r="AA851" s="81"/>
      <c r="AO851" s="81" t="str">
        <f aca="false">D851</f>
        <v>Arista</v>
      </c>
      <c r="AP851" s="99" t="s">
        <v>1382</v>
      </c>
      <c r="BF851" s="99" t="s">
        <v>14668</v>
      </c>
      <c r="BG851" s="1" t="s">
        <v>183</v>
      </c>
    </row>
    <row r="852" customFormat="false" ht="12.75" hidden="false" customHeight="false" outlineLevel="0" collapsed="false">
      <c r="A852" s="1" t="s">
        <v>14567</v>
      </c>
      <c r="B852" s="1" t="s">
        <v>14568</v>
      </c>
      <c r="C852" s="1" t="s">
        <v>177</v>
      </c>
      <c r="D852" s="1" t="s">
        <v>82</v>
      </c>
      <c r="E852" s="1" t="s">
        <v>14569</v>
      </c>
      <c r="F852" s="1" t="s">
        <v>14570</v>
      </c>
      <c r="G852" s="1" t="n">
        <v>55</v>
      </c>
      <c r="H852" s="1" t="n">
        <v>1</v>
      </c>
      <c r="I852" s="101" t="s">
        <v>180</v>
      </c>
      <c r="J852" s="1"/>
      <c r="K852" s="1" t="n">
        <f aca="false">IFERROR(VLOOKUP(A852,'[2]Pivot HorizontalMRP'!$A$4:$B$2689,2,0),0)</f>
        <v>0</v>
      </c>
      <c r="L852" s="1" t="n">
        <f aca="false">IFERROR(VLOOKUP(A852,'[2]Pivot HorizontalMRP'!$A$4:$C$2689,3,0),0)</f>
        <v>0</v>
      </c>
      <c r="M852" s="1" t="n">
        <f aca="false">IFERROR(VLOOKUP(A852,'[2]Pivot HorizontalMRP'!$A$4:$D$2689,0.4,0),0)</f>
        <v>0</v>
      </c>
      <c r="N852" s="1" t="n">
        <f aca="false">IFERROR(VLOOKUP(A852,'[2]Pivot HorizontalMRP'!$A$4:$E$2689,5,0),0)</f>
        <v>0</v>
      </c>
      <c r="O852" s="1" t="n">
        <f aca="false">K852+L852</f>
        <v>0</v>
      </c>
      <c r="P852" s="1" t="n">
        <f aca="false">K852+L852+M852+N852</f>
        <v>0</v>
      </c>
      <c r="Q852" s="1" t="n">
        <f aca="false">IFERROR(VLOOKUP(A852,'[2]Pivot HorizontalMRP'!$A$4:$F$2689,6,0),0)</f>
        <v>213</v>
      </c>
      <c r="R852" s="1" t="n">
        <f aca="false">IFERROR(VLOOKUP(A852,'[2]Pivot HorizontalMRP'!$A$4:$G$2689,7,0),0)</f>
        <v>132</v>
      </c>
      <c r="S852" s="1" t="n">
        <f aca="false">IFERROR(VLOOKUP(A852,'[2]Pivot HorizontalMRP'!$A$4:$H$2689,8,0),0)</f>
        <v>144</v>
      </c>
      <c r="T852" s="1" t="n">
        <f aca="false">IFERROR(VLOOKUP(A852,'[2]Pivot HorizontalMRP'!$A$4:$I$2689,9,0),0)</f>
        <v>96</v>
      </c>
      <c r="U852" s="1" t="n">
        <f aca="false">IF(I852="delivery",O852-SUM(Q852+R852),IF(I852="PO",P852-SUM(Q852:R852)))</f>
        <v>-345</v>
      </c>
      <c r="V852" s="81" t="n">
        <v>561.5</v>
      </c>
      <c r="W852" s="81"/>
      <c r="X852" s="81" t="n">
        <f aca="false">W852-V852</f>
        <v>-561.5</v>
      </c>
      <c r="Y852" s="81"/>
      <c r="Z852" s="81"/>
      <c r="AA852" s="81"/>
      <c r="AB852" s="81"/>
      <c r="AC852" s="81"/>
      <c r="AD852" s="81"/>
      <c r="AE852" s="81"/>
      <c r="AF852" s="81"/>
      <c r="AG852" s="81"/>
      <c r="AH852" s="81"/>
      <c r="AI852" s="81"/>
      <c r="AJ852" s="81"/>
      <c r="AK852" s="81"/>
      <c r="AL852" s="81"/>
      <c r="AM852" s="81"/>
      <c r="AN852" s="81"/>
      <c r="AO852" s="81" t="str">
        <f aca="false">D852</f>
        <v>Arista</v>
      </c>
      <c r="AP852" s="1" t="s">
        <v>1382</v>
      </c>
      <c r="AQ852" s="1"/>
      <c r="AR852" s="1"/>
      <c r="AS852" s="1"/>
      <c r="AT852" s="1"/>
      <c r="AU852" s="1"/>
      <c r="AV852" s="1"/>
      <c r="AW852" s="1"/>
      <c r="AX852" s="1"/>
      <c r="AY852" s="1"/>
      <c r="AZ852" s="1"/>
      <c r="BA852" s="1"/>
      <c r="BB852" s="1"/>
      <c r="BC852" s="1"/>
      <c r="BD852" s="1"/>
      <c r="BE852" s="1"/>
      <c r="BF852" s="1" t="s">
        <v>14668</v>
      </c>
      <c r="BG852" s="1" t="s">
        <v>183</v>
      </c>
      <c r="BH852" s="1"/>
      <c r="BI852" s="1"/>
    </row>
    <row r="853" customFormat="false" ht="12.75" hidden="false" customHeight="false" outlineLevel="0" collapsed="false">
      <c r="A853" s="1" t="s">
        <v>15351</v>
      </c>
      <c r="B853" s="1" t="s">
        <v>6024</v>
      </c>
      <c r="C853" s="1" t="s">
        <v>177</v>
      </c>
      <c r="D853" s="1" t="s">
        <v>82</v>
      </c>
      <c r="E853" s="1" t="s">
        <v>6025</v>
      </c>
      <c r="F853" s="1" t="s">
        <v>6026</v>
      </c>
      <c r="G853" s="1" t="n">
        <v>55</v>
      </c>
      <c r="H853" s="1" t="n">
        <v>1</v>
      </c>
      <c r="I853" s="102" t="s">
        <v>180</v>
      </c>
      <c r="J853" s="1"/>
      <c r="K853" s="1" t="n">
        <f aca="false">IFERROR(VLOOKUP(A853,'[2]Pivot HorizontalMRP'!$A$4:$B$2689,2,0),0)</f>
        <v>0</v>
      </c>
      <c r="L853" s="1" t="n">
        <f aca="false">IFERROR(VLOOKUP(A853,'[2]Pivot HorizontalMRP'!$A$4:$C$2689,3,0),0)</f>
        <v>0</v>
      </c>
      <c r="M853" s="1" t="n">
        <f aca="false">IFERROR(VLOOKUP(A853,'[2]Pivot HorizontalMRP'!$A$4:$D$2689,0.4,0),0)</f>
        <v>0</v>
      </c>
      <c r="N853" s="1" t="n">
        <f aca="false">IFERROR(VLOOKUP(A853,'[2]Pivot HorizontalMRP'!$A$4:$E$2689,5,0),0)</f>
        <v>0</v>
      </c>
      <c r="O853" s="1" t="n">
        <f aca="false">K853+L853</f>
        <v>0</v>
      </c>
      <c r="P853" s="1" t="n">
        <f aca="false">K853+L853+M853+N853</f>
        <v>0</v>
      </c>
      <c r="Q853" s="1" t="n">
        <f aca="false">IFERROR(VLOOKUP(A853,'[2]Pivot HorizontalMRP'!$A$4:$F$2689,6,0),0)</f>
        <v>22</v>
      </c>
      <c r="R853" s="1" t="n">
        <f aca="false">IFERROR(VLOOKUP(A853,'[2]Pivot HorizontalMRP'!$A$4:$G$2689,7,0),0)</f>
        <v>50</v>
      </c>
      <c r="S853" s="1" t="n">
        <f aca="false">IFERROR(VLOOKUP(A853,'[2]Pivot HorizontalMRP'!$A$4:$H$2689,8,0),0)</f>
        <v>0</v>
      </c>
      <c r="T853" s="1" t="n">
        <f aca="false">IFERROR(VLOOKUP(A853,'[2]Pivot HorizontalMRP'!$A$4:$I$2689,9,0),0)</f>
        <v>0</v>
      </c>
      <c r="U853" s="1" t="n">
        <f aca="false">IF(I853="delivery",O853-SUM(Q853+R853),IF(I853="PO",P853-SUM(Q853:R853)))</f>
        <v>-72</v>
      </c>
      <c r="V853" s="81" t="n">
        <v>850.923</v>
      </c>
      <c r="W853" s="81"/>
      <c r="X853" s="81" t="n">
        <f aca="false">W853-V853</f>
        <v>-850.923</v>
      </c>
      <c r="Y853" s="81"/>
      <c r="Z853" s="81"/>
      <c r="AA853" s="81"/>
      <c r="AB853" s="81"/>
      <c r="AC853" s="81"/>
      <c r="AD853" s="81"/>
      <c r="AE853" s="81"/>
      <c r="AF853" s="81"/>
      <c r="AG853" s="81"/>
      <c r="AH853" s="81"/>
      <c r="AI853" s="81"/>
      <c r="AJ853" s="81"/>
      <c r="AK853" s="81"/>
      <c r="AL853" s="81"/>
      <c r="AM853" s="81"/>
      <c r="AN853" s="81"/>
      <c r="AO853" s="81" t="str">
        <f aca="false">D853</f>
        <v>Arista</v>
      </c>
      <c r="AP853" s="102" t="s">
        <v>1382</v>
      </c>
      <c r="AQ853" s="1"/>
      <c r="AR853" s="1"/>
      <c r="AS853" s="1"/>
      <c r="AT853" s="1"/>
      <c r="AU853" s="1"/>
      <c r="AV853" s="1"/>
      <c r="AW853" s="1"/>
      <c r="AX853" s="1"/>
      <c r="AY853" s="1"/>
      <c r="AZ853" s="1"/>
      <c r="BA853" s="1"/>
      <c r="BB853" s="1"/>
      <c r="BC853" s="1"/>
      <c r="BD853" s="1"/>
      <c r="BE853" s="1"/>
      <c r="BF853" s="1" t="s">
        <v>10507</v>
      </c>
      <c r="BG853" s="1" t="s">
        <v>183</v>
      </c>
      <c r="BH853" s="1"/>
      <c r="BI853" s="1"/>
    </row>
    <row r="854" customFormat="false" ht="12.75" hidden="false" customHeight="false" outlineLevel="0" collapsed="false">
      <c r="A854" s="103" t="s">
        <v>6023</v>
      </c>
      <c r="B854" s="104" t="s">
        <v>6024</v>
      </c>
      <c r="C854" s="99" t="s">
        <v>177</v>
      </c>
      <c r="D854" s="99" t="s">
        <v>82</v>
      </c>
      <c r="E854" s="99" t="s">
        <v>6025</v>
      </c>
      <c r="F854" s="99" t="s">
        <v>6026</v>
      </c>
      <c r="G854" s="99" t="n">
        <v>77</v>
      </c>
      <c r="H854" s="99" t="n">
        <v>30</v>
      </c>
      <c r="I854" s="99" t="s">
        <v>180</v>
      </c>
      <c r="K854" s="1" t="n">
        <f aca="false">IFERROR(VLOOKUP(A854,'[2]Pivot HorizontalMRP'!$A$4:$B$2689,2,0),0)</f>
        <v>0</v>
      </c>
      <c r="L854" s="1" t="n">
        <f aca="false">IFERROR(VLOOKUP(A854,'[2]Pivot HorizontalMRP'!$A$4:$C$2689,3,0),0)</f>
        <v>42</v>
      </c>
      <c r="M854" s="1" t="n">
        <f aca="false">IFERROR(VLOOKUP(A854,'[2]Pivot HorizontalMRP'!$A$4:$D$2689,0.4,0),0)</f>
        <v>0</v>
      </c>
      <c r="N854" s="1" t="n">
        <f aca="false">IFERROR(VLOOKUP(A854,'[2]Pivot HorizontalMRP'!$A$4:$E$2689,5,0),0)</f>
        <v>42</v>
      </c>
      <c r="O854" s="1" t="n">
        <f aca="false">K854+L854</f>
        <v>42</v>
      </c>
      <c r="P854" s="1" t="n">
        <f aca="false">K854+L854+M854+N854</f>
        <v>84</v>
      </c>
      <c r="Q854" s="1" t="n">
        <f aca="false">IFERROR(VLOOKUP(A854,'[2]Pivot HorizontalMRP'!$A$4:$F$2689,6,0),0)</f>
        <v>0</v>
      </c>
      <c r="R854" s="1" t="n">
        <f aca="false">IFERROR(VLOOKUP(A854,'[2]Pivot HorizontalMRP'!$A$4:$G$2689,7,0),0)</f>
        <v>0</v>
      </c>
      <c r="S854" s="1" t="n">
        <f aca="false">IFERROR(VLOOKUP(A854,'[2]Pivot HorizontalMRP'!$A$4:$H$2689,8,0),0)</f>
        <v>0</v>
      </c>
      <c r="T854" s="1" t="n">
        <f aca="false">IFERROR(VLOOKUP(A854,'[2]Pivot HorizontalMRP'!$A$4:$I$2689,9,0),0)</f>
        <v>0</v>
      </c>
      <c r="U854" s="1" t="n">
        <f aca="false">IF(I854="delivery",O854-SUM(Q854+R854),IF(I854="PO",P854-SUM(Q854:R854)))</f>
        <v>42</v>
      </c>
      <c r="V854" s="99" t="n">
        <v>850.923</v>
      </c>
      <c r="X854" s="81" t="n">
        <f aca="false">W854-V854</f>
        <v>-850.923</v>
      </c>
      <c r="AA854" s="81"/>
      <c r="AO854" s="81" t="str">
        <f aca="false">D854</f>
        <v>Arista</v>
      </c>
      <c r="AP854" s="99" t="s">
        <v>1382</v>
      </c>
      <c r="BF854" s="99" t="s">
        <v>14668</v>
      </c>
      <c r="BG854" s="1" t="s">
        <v>183</v>
      </c>
    </row>
    <row r="855" customFormat="false" ht="12.75" hidden="false" customHeight="false" outlineLevel="0" collapsed="false">
      <c r="A855" s="1" t="s">
        <v>15352</v>
      </c>
      <c r="B855" s="1" t="s">
        <v>6028</v>
      </c>
      <c r="C855" s="1" t="s">
        <v>177</v>
      </c>
      <c r="D855" s="1" t="s">
        <v>82</v>
      </c>
      <c r="E855" s="1" t="s">
        <v>6029</v>
      </c>
      <c r="F855" s="1" t="s">
        <v>15353</v>
      </c>
      <c r="G855" s="1" t="n">
        <v>55</v>
      </c>
      <c r="H855" s="1" t="n">
        <v>1</v>
      </c>
      <c r="I855" s="102" t="s">
        <v>180</v>
      </c>
      <c r="J855" s="1"/>
      <c r="K855" s="1" t="n">
        <f aca="false">IFERROR(VLOOKUP(A855,'[2]Pivot HorizontalMRP'!$A$4:$B$2689,2,0),0)</f>
        <v>0</v>
      </c>
      <c r="L855" s="1" t="n">
        <f aca="false">IFERROR(VLOOKUP(A855,'[2]Pivot HorizontalMRP'!$A$4:$C$2689,3,0),0)</f>
        <v>0</v>
      </c>
      <c r="M855" s="1" t="n">
        <f aca="false">IFERROR(VLOOKUP(A855,'[2]Pivot HorizontalMRP'!$A$4:$D$2689,0.4,0),0)</f>
        <v>0</v>
      </c>
      <c r="N855" s="1" t="n">
        <f aca="false">IFERROR(VLOOKUP(A855,'[2]Pivot HorizontalMRP'!$A$4:$E$2689,5,0),0)</f>
        <v>0</v>
      </c>
      <c r="O855" s="1" t="n">
        <f aca="false">K855+L855</f>
        <v>0</v>
      </c>
      <c r="P855" s="1" t="n">
        <f aca="false">K855+L855+M855+N855</f>
        <v>0</v>
      </c>
      <c r="Q855" s="1" t="n">
        <f aca="false">IFERROR(VLOOKUP(A855,'[2]Pivot HorizontalMRP'!$A$4:$F$2689,6,0),0)</f>
        <v>22</v>
      </c>
      <c r="R855" s="1" t="n">
        <f aca="false">IFERROR(VLOOKUP(A855,'[2]Pivot HorizontalMRP'!$A$4:$G$2689,7,0),0)</f>
        <v>166</v>
      </c>
      <c r="S855" s="1" t="n">
        <f aca="false">IFERROR(VLOOKUP(A855,'[2]Pivot HorizontalMRP'!$A$4:$H$2689,8,0),0)</f>
        <v>448</v>
      </c>
      <c r="T855" s="1" t="n">
        <f aca="false">IFERROR(VLOOKUP(A855,'[2]Pivot HorizontalMRP'!$A$4:$I$2689,9,0),0)</f>
        <v>128</v>
      </c>
      <c r="U855" s="1" t="n">
        <f aca="false">IF(I855="delivery",O855-SUM(Q855+R855),IF(I855="PO",P855-SUM(Q855:R855)))</f>
        <v>-188</v>
      </c>
      <c r="V855" s="81" t="n">
        <v>5.68</v>
      </c>
      <c r="W855" s="81"/>
      <c r="X855" s="81" t="n">
        <f aca="false">W855-V855</f>
        <v>-5.68</v>
      </c>
      <c r="Y855" s="81"/>
      <c r="Z855" s="81"/>
      <c r="AA855" s="81"/>
      <c r="AB855" s="81"/>
      <c r="AC855" s="81"/>
      <c r="AD855" s="81"/>
      <c r="AE855" s="81"/>
      <c r="AF855" s="81"/>
      <c r="AG855" s="81"/>
      <c r="AH855" s="81"/>
      <c r="AI855" s="81"/>
      <c r="AJ855" s="81"/>
      <c r="AK855" s="81"/>
      <c r="AL855" s="81"/>
      <c r="AM855" s="81"/>
      <c r="AN855" s="81"/>
      <c r="AO855" s="81" t="str">
        <f aca="false">D855</f>
        <v>Arista</v>
      </c>
      <c r="AP855" s="102" t="s">
        <v>1382</v>
      </c>
      <c r="AQ855" s="1"/>
      <c r="AR855" s="1"/>
      <c r="AS855" s="1"/>
      <c r="AT855" s="1"/>
      <c r="AU855" s="1"/>
      <c r="AV855" s="1"/>
      <c r="AW855" s="1"/>
      <c r="AX855" s="1"/>
      <c r="AY855" s="1"/>
      <c r="AZ855" s="1"/>
      <c r="BA855" s="1"/>
      <c r="BB855" s="1"/>
      <c r="BC855" s="1"/>
      <c r="BD855" s="1"/>
      <c r="BE855" s="1"/>
      <c r="BF855" s="1" t="s">
        <v>10507</v>
      </c>
      <c r="BG855" s="1" t="s">
        <v>183</v>
      </c>
      <c r="BH855" s="1"/>
      <c r="BI855" s="1"/>
    </row>
    <row r="856" customFormat="false" ht="12.75" hidden="false" customHeight="false" outlineLevel="0" collapsed="false">
      <c r="A856" s="1" t="s">
        <v>1451</v>
      </c>
      <c r="B856" s="1" t="s">
        <v>1452</v>
      </c>
      <c r="C856" s="1" t="s">
        <v>177</v>
      </c>
      <c r="D856" s="1" t="s">
        <v>82</v>
      </c>
      <c r="E856" s="1" t="s">
        <v>1453</v>
      </c>
      <c r="F856" s="1" t="s">
        <v>15354</v>
      </c>
      <c r="G856" s="1" t="n">
        <v>41</v>
      </c>
      <c r="H856" s="1" t="n">
        <v>2000</v>
      </c>
      <c r="I856" s="101" t="s">
        <v>180</v>
      </c>
      <c r="J856" s="1"/>
      <c r="K856" s="1" t="n">
        <f aca="false">IFERROR(VLOOKUP(A856,'[2]Pivot HorizontalMRP'!$A$4:$B$2689,2,0),0)</f>
        <v>0</v>
      </c>
      <c r="L856" s="1" t="n">
        <f aca="false">IFERROR(VLOOKUP(A856,'[2]Pivot HorizontalMRP'!$A$4:$C$2689,3,0),0)</f>
        <v>482</v>
      </c>
      <c r="M856" s="1" t="n">
        <f aca="false">IFERROR(VLOOKUP(A856,'[2]Pivot HorizontalMRP'!$A$4:$D$2689,0.4,0),0)</f>
        <v>0</v>
      </c>
      <c r="N856" s="1" t="n">
        <f aca="false">IFERROR(VLOOKUP(A856,'[2]Pivot HorizontalMRP'!$A$4:$E$2689,5,0),0)</f>
        <v>0</v>
      </c>
      <c r="O856" s="1" t="n">
        <f aca="false">K856+L856</f>
        <v>482</v>
      </c>
      <c r="P856" s="1" t="n">
        <f aca="false">K856+L856+M856+N856</f>
        <v>482</v>
      </c>
      <c r="Q856" s="1" t="n">
        <f aca="false">IFERROR(VLOOKUP(A856,'[2]Pivot HorizontalMRP'!$A$4:$F$2689,6,0),0)</f>
        <v>22</v>
      </c>
      <c r="R856" s="1" t="n">
        <f aca="false">IFERROR(VLOOKUP(A856,'[2]Pivot HorizontalMRP'!$A$4:$G$2689,7,0),0)</f>
        <v>80</v>
      </c>
      <c r="S856" s="1" t="n">
        <f aca="false">IFERROR(VLOOKUP(A856,'[2]Pivot HorizontalMRP'!$A$4:$H$2689,8,0),0)</f>
        <v>470</v>
      </c>
      <c r="T856" s="1" t="n">
        <f aca="false">IFERROR(VLOOKUP(A856,'[2]Pivot HorizontalMRP'!$A$4:$I$2689,9,0),0)</f>
        <v>192</v>
      </c>
      <c r="U856" s="1" t="n">
        <f aca="false">IF(I856="delivery",O856-SUM(Q856+R856),IF(I856="PO",P856-SUM(Q856:R856)))</f>
        <v>380</v>
      </c>
      <c r="V856" s="81" t="n">
        <v>0.64</v>
      </c>
      <c r="W856" s="81"/>
      <c r="X856" s="81" t="n">
        <f aca="false">W856-V856</f>
        <v>-0.64</v>
      </c>
      <c r="Y856" s="81"/>
      <c r="Z856" s="81"/>
      <c r="AA856" s="81" t="n">
        <v>0.64</v>
      </c>
      <c r="AB856" s="81"/>
      <c r="AC856" s="81"/>
      <c r="AD856" s="81"/>
      <c r="AE856" s="81"/>
      <c r="AF856" s="81"/>
      <c r="AG856" s="81"/>
      <c r="AH856" s="81"/>
      <c r="AI856" s="81"/>
      <c r="AJ856" s="81"/>
      <c r="AK856" s="81"/>
      <c r="AL856" s="81"/>
      <c r="AM856" s="81"/>
      <c r="AN856" s="81"/>
      <c r="AO856" s="81" t="str">
        <f aca="false">D856</f>
        <v>Arista</v>
      </c>
      <c r="AP856" s="1" t="s">
        <v>1382</v>
      </c>
      <c r="AQ856" s="1"/>
      <c r="AR856" s="1"/>
      <c r="AS856" s="1"/>
      <c r="AT856" s="1"/>
      <c r="AU856" s="1"/>
      <c r="AV856" s="1"/>
      <c r="AW856" s="1"/>
      <c r="AX856" s="1"/>
      <c r="AY856" s="1"/>
      <c r="AZ856" s="1"/>
      <c r="BA856" s="1"/>
      <c r="BB856" s="1"/>
      <c r="BC856" s="1"/>
      <c r="BD856" s="1"/>
      <c r="BE856" s="1"/>
      <c r="BF856" s="1" t="s">
        <v>14668</v>
      </c>
      <c r="BG856" s="1" t="s">
        <v>183</v>
      </c>
      <c r="BH856" s="1"/>
      <c r="BI856" s="1"/>
    </row>
    <row r="857" customFormat="false" ht="12.75" hidden="false" customHeight="false" outlineLevel="0" collapsed="false">
      <c r="A857" s="1" t="s">
        <v>15355</v>
      </c>
      <c r="B857" s="1" t="s">
        <v>6036</v>
      </c>
      <c r="C857" s="1" t="s">
        <v>177</v>
      </c>
      <c r="D857" s="1" t="s">
        <v>82</v>
      </c>
      <c r="E857" s="1" t="s">
        <v>6037</v>
      </c>
      <c r="F857" s="1" t="s">
        <v>6038</v>
      </c>
      <c r="G857" s="1" t="n">
        <v>31</v>
      </c>
      <c r="H857" s="1" t="n">
        <v>79</v>
      </c>
      <c r="I857" s="102" t="s">
        <v>180</v>
      </c>
      <c r="J857" s="1"/>
      <c r="K857" s="1" t="n">
        <f aca="false">IFERROR(VLOOKUP(A857,'[2]Pivot HorizontalMRP'!$A$4:$B$2689,2,0),0)</f>
        <v>0</v>
      </c>
      <c r="L857" s="1" t="n">
        <f aca="false">IFERROR(VLOOKUP(A857,'[2]Pivot HorizontalMRP'!$A$4:$C$2689,3,0),0)</f>
        <v>0</v>
      </c>
      <c r="M857" s="1" t="n">
        <f aca="false">IFERROR(VLOOKUP(A857,'[2]Pivot HorizontalMRP'!$A$4:$D$2689,0.4,0),0)</f>
        <v>0</v>
      </c>
      <c r="N857" s="1" t="n">
        <f aca="false">IFERROR(VLOOKUP(A857,'[2]Pivot HorizontalMRP'!$A$4:$E$2689,5,0),0)</f>
        <v>0</v>
      </c>
      <c r="O857" s="1" t="n">
        <f aca="false">K857+L857</f>
        <v>0</v>
      </c>
      <c r="P857" s="1" t="n">
        <f aca="false">K857+L857+M857+N857</f>
        <v>0</v>
      </c>
      <c r="Q857" s="1" t="n">
        <f aca="false">IFERROR(VLOOKUP(A857,'[2]Pivot HorizontalMRP'!$A$4:$F$2689,6,0),0)</f>
        <v>424</v>
      </c>
      <c r="R857" s="1" t="n">
        <f aca="false">IFERROR(VLOOKUP(A857,'[2]Pivot HorizontalMRP'!$A$4:$G$2689,7,0),0)</f>
        <v>264</v>
      </c>
      <c r="S857" s="1" t="n">
        <f aca="false">IFERROR(VLOOKUP(A857,'[2]Pivot HorizontalMRP'!$A$4:$H$2689,8,0),0)</f>
        <v>264</v>
      </c>
      <c r="T857" s="1" t="n">
        <f aca="false">IFERROR(VLOOKUP(A857,'[2]Pivot HorizontalMRP'!$A$4:$I$2689,9,0),0)</f>
        <v>216</v>
      </c>
      <c r="U857" s="1" t="n">
        <f aca="false">IF(I857="delivery",O857-SUM(Q857+R857),IF(I857="PO",P857-SUM(Q857:R857)))</f>
        <v>-688</v>
      </c>
      <c r="V857" s="81" t="n">
        <v>22.73</v>
      </c>
      <c r="W857" s="81"/>
      <c r="X857" s="81" t="n">
        <f aca="false">W857-V857</f>
        <v>-22.73</v>
      </c>
      <c r="Y857" s="81"/>
      <c r="Z857" s="81"/>
      <c r="AA857" s="81"/>
      <c r="AB857" s="81"/>
      <c r="AC857" s="81"/>
      <c r="AD857" s="81"/>
      <c r="AE857" s="81"/>
      <c r="AF857" s="81"/>
      <c r="AG857" s="81"/>
      <c r="AH857" s="81"/>
      <c r="AI857" s="81"/>
      <c r="AJ857" s="81"/>
      <c r="AK857" s="81"/>
      <c r="AL857" s="81"/>
      <c r="AM857" s="81"/>
      <c r="AN857" s="81"/>
      <c r="AO857" s="81" t="str">
        <f aca="false">D857</f>
        <v>Arista</v>
      </c>
      <c r="AP857" s="102" t="s">
        <v>1382</v>
      </c>
      <c r="AQ857" s="1"/>
      <c r="AR857" s="1"/>
      <c r="AS857" s="1"/>
      <c r="AT857" s="1"/>
      <c r="AU857" s="1"/>
      <c r="AV857" s="1"/>
      <c r="AW857" s="1"/>
      <c r="AX857" s="1"/>
      <c r="AY857" s="1"/>
      <c r="AZ857" s="1"/>
      <c r="BA857" s="1"/>
      <c r="BB857" s="1"/>
      <c r="BC857" s="1"/>
      <c r="BD857" s="1"/>
      <c r="BE857" s="1"/>
      <c r="BF857" s="1" t="s">
        <v>10507</v>
      </c>
      <c r="BG857" s="1" t="s">
        <v>183</v>
      </c>
      <c r="BH857" s="1"/>
      <c r="BI857" s="1"/>
    </row>
    <row r="858" customFormat="false" ht="12.75" hidden="false" customHeight="false" outlineLevel="0" collapsed="false">
      <c r="A858" s="103" t="s">
        <v>6035</v>
      </c>
      <c r="B858" s="104" t="s">
        <v>6036</v>
      </c>
      <c r="C858" s="99" t="s">
        <v>177</v>
      </c>
      <c r="D858" s="99" t="s">
        <v>82</v>
      </c>
      <c r="E858" s="99" t="s">
        <v>6037</v>
      </c>
      <c r="F858" s="99" t="s">
        <v>6038</v>
      </c>
      <c r="G858" s="99" t="n">
        <v>36</v>
      </c>
      <c r="H858" s="99" t="n">
        <v>79</v>
      </c>
      <c r="I858" s="99" t="s">
        <v>180</v>
      </c>
      <c r="K858" s="1" t="n">
        <f aca="false">IFERROR(VLOOKUP(A858,'[2]Pivot HorizontalMRP'!$A$4:$B$2689,2,0),0)</f>
        <v>0</v>
      </c>
      <c r="L858" s="1" t="n">
        <f aca="false">IFERROR(VLOOKUP(A858,'[2]Pivot HorizontalMRP'!$A$4:$C$2689,3,0),0)</f>
        <v>583</v>
      </c>
      <c r="M858" s="1" t="n">
        <f aca="false">IFERROR(VLOOKUP(A858,'[2]Pivot HorizontalMRP'!$A$4:$D$2689,0.4,0),0)</f>
        <v>0</v>
      </c>
      <c r="N858" s="1" t="n">
        <f aca="false">IFERROR(VLOOKUP(A858,'[2]Pivot HorizontalMRP'!$A$4:$E$2689,5,0),0)</f>
        <v>0</v>
      </c>
      <c r="O858" s="1" t="n">
        <f aca="false">K858+L858</f>
        <v>583</v>
      </c>
      <c r="P858" s="1" t="n">
        <f aca="false">K858+L858+M858+N858</f>
        <v>583</v>
      </c>
      <c r="Q858" s="1" t="n">
        <f aca="false">IFERROR(VLOOKUP(A858,'[2]Pivot HorizontalMRP'!$A$4:$F$2689,6,0),0)</f>
        <v>0</v>
      </c>
      <c r="R858" s="1" t="n">
        <f aca="false">IFERROR(VLOOKUP(A858,'[2]Pivot HorizontalMRP'!$A$4:$G$2689,7,0),0)</f>
        <v>0</v>
      </c>
      <c r="S858" s="1" t="n">
        <f aca="false">IFERROR(VLOOKUP(A858,'[2]Pivot HorizontalMRP'!$A$4:$H$2689,8,0),0)</f>
        <v>0</v>
      </c>
      <c r="T858" s="1" t="n">
        <f aca="false">IFERROR(VLOOKUP(A858,'[2]Pivot HorizontalMRP'!$A$4:$I$2689,9,0),0)</f>
        <v>0</v>
      </c>
      <c r="U858" s="1" t="n">
        <f aca="false">IF(I858="delivery",O858-SUM(Q858+R858),IF(I858="PO",P858-SUM(Q858:R858)))</f>
        <v>583</v>
      </c>
      <c r="V858" s="99" t="n">
        <v>22.73</v>
      </c>
      <c r="X858" s="81" t="n">
        <f aca="false">W858-V858</f>
        <v>-22.73</v>
      </c>
      <c r="AA858" s="81"/>
      <c r="AO858" s="81" t="str">
        <f aca="false">D858</f>
        <v>Arista</v>
      </c>
      <c r="AP858" s="99" t="s">
        <v>1382</v>
      </c>
      <c r="BF858" s="99" t="s">
        <v>14668</v>
      </c>
      <c r="BG858" s="1" t="s">
        <v>183</v>
      </c>
    </row>
    <row r="859" customFormat="false" ht="12.75" hidden="false" customHeight="false" outlineLevel="0" collapsed="false">
      <c r="A859" s="103" t="s">
        <v>10419</v>
      </c>
      <c r="B859" s="104" t="s">
        <v>10420</v>
      </c>
      <c r="C859" s="99" t="s">
        <v>177</v>
      </c>
      <c r="D859" s="99" t="s">
        <v>82</v>
      </c>
      <c r="E859" s="99" t="s">
        <v>10421</v>
      </c>
      <c r="F859" s="99" t="s">
        <v>15356</v>
      </c>
      <c r="G859" s="99" t="n">
        <v>41</v>
      </c>
      <c r="H859" s="99" t="n">
        <v>2500</v>
      </c>
      <c r="I859" s="99" t="s">
        <v>180</v>
      </c>
      <c r="K859" s="1" t="n">
        <f aca="false">IFERROR(VLOOKUP(A859,'[2]Pivot HorizontalMRP'!$A$4:$B$2689,2,0),0)</f>
        <v>0</v>
      </c>
      <c r="L859" s="1" t="n">
        <f aca="false">IFERROR(VLOOKUP(A859,'[2]Pivot HorizontalMRP'!$A$4:$C$2689,3,0),0)</f>
        <v>3248</v>
      </c>
      <c r="M859" s="1" t="n">
        <f aca="false">IFERROR(VLOOKUP(A859,'[2]Pivot HorizontalMRP'!$A$4:$D$2689,0.4,0),0)</f>
        <v>0</v>
      </c>
      <c r="N859" s="1" t="n">
        <f aca="false">IFERROR(VLOOKUP(A859,'[2]Pivot HorizontalMRP'!$A$4:$E$2689,5,0),0)</f>
        <v>0</v>
      </c>
      <c r="O859" s="1" t="n">
        <f aca="false">K859+L859</f>
        <v>3248</v>
      </c>
      <c r="P859" s="1" t="n">
        <f aca="false">K859+L859+M859+N859</f>
        <v>3248</v>
      </c>
      <c r="Q859" s="1" t="n">
        <f aca="false">IFERROR(VLOOKUP(A859,'[2]Pivot HorizontalMRP'!$A$4:$F$2689,6,0),0)</f>
        <v>0</v>
      </c>
      <c r="R859" s="1" t="n">
        <f aca="false">IFERROR(VLOOKUP(A859,'[2]Pivot HorizontalMRP'!$A$4:$G$2689,7,0),0)</f>
        <v>0</v>
      </c>
      <c r="S859" s="1" t="n">
        <f aca="false">IFERROR(VLOOKUP(A859,'[2]Pivot HorizontalMRP'!$A$4:$H$2689,8,0),0)</f>
        <v>0</v>
      </c>
      <c r="T859" s="1" t="n">
        <f aca="false">IFERROR(VLOOKUP(A859,'[2]Pivot HorizontalMRP'!$A$4:$I$2689,9,0),0)</f>
        <v>0</v>
      </c>
      <c r="U859" s="1" t="n">
        <f aca="false">IF(I859="delivery",O859-SUM(Q859+R859),IF(I859="PO",P859-SUM(Q859:R859)))</f>
        <v>3248</v>
      </c>
      <c r="V859" s="99" t="n">
        <v>0.84</v>
      </c>
      <c r="X859" s="81" t="n">
        <f aca="false">W859-V859</f>
        <v>-0.84</v>
      </c>
      <c r="AA859" s="81"/>
      <c r="AO859" s="81" t="str">
        <f aca="false">D859</f>
        <v>Arista</v>
      </c>
      <c r="AP859" s="99" t="s">
        <v>1382</v>
      </c>
      <c r="BF859" s="99" t="s">
        <v>14668</v>
      </c>
      <c r="BG859" s="1" t="s">
        <v>183</v>
      </c>
    </row>
    <row r="860" customFormat="false" ht="12.75" hidden="false" customHeight="false" outlineLevel="0" collapsed="false">
      <c r="A860" s="1" t="s">
        <v>6039</v>
      </c>
      <c r="B860" s="1" t="s">
        <v>6040</v>
      </c>
      <c r="C860" s="1" t="s">
        <v>177</v>
      </c>
      <c r="D860" s="1" t="s">
        <v>82</v>
      </c>
      <c r="E860" s="1" t="s">
        <v>6041</v>
      </c>
      <c r="F860" s="1" t="s">
        <v>6042</v>
      </c>
      <c r="G860" s="1" t="n">
        <v>41</v>
      </c>
      <c r="H860" s="1" t="n">
        <v>2000</v>
      </c>
      <c r="I860" s="101" t="s">
        <v>180</v>
      </c>
      <c r="J860" s="1"/>
      <c r="K860" s="1" t="n">
        <f aca="false">IFERROR(VLOOKUP(A860,'[2]Pivot HorizontalMRP'!$A$4:$B$2689,2,0),0)</f>
        <v>0</v>
      </c>
      <c r="L860" s="1" t="n">
        <f aca="false">IFERROR(VLOOKUP(A860,'[2]Pivot HorizontalMRP'!$A$4:$C$2689,3,0),0)</f>
        <v>6130</v>
      </c>
      <c r="M860" s="1" t="n">
        <f aca="false">IFERROR(VLOOKUP(A860,'[2]Pivot HorizontalMRP'!$A$4:$D$2689,0.4,0),0)</f>
        <v>0</v>
      </c>
      <c r="N860" s="1" t="n">
        <f aca="false">IFERROR(VLOOKUP(A860,'[2]Pivot HorizontalMRP'!$A$4:$E$2689,5,0),0)</f>
        <v>597</v>
      </c>
      <c r="O860" s="1" t="n">
        <f aca="false">K860+L860</f>
        <v>6130</v>
      </c>
      <c r="P860" s="1" t="n">
        <f aca="false">K860+L860+M860+N860</f>
        <v>6727</v>
      </c>
      <c r="Q860" s="1" t="n">
        <f aca="false">IFERROR(VLOOKUP(A860,'[2]Pivot HorizontalMRP'!$A$4:$F$2689,6,0),0)</f>
        <v>2992</v>
      </c>
      <c r="R860" s="1" t="n">
        <f aca="false">IFERROR(VLOOKUP(A860,'[2]Pivot HorizontalMRP'!$A$4:$G$2689,7,0),0)</f>
        <v>5204</v>
      </c>
      <c r="S860" s="1" t="n">
        <f aca="false">IFERROR(VLOOKUP(A860,'[2]Pivot HorizontalMRP'!$A$4:$H$2689,8,0),0)</f>
        <v>6704</v>
      </c>
      <c r="T860" s="1" t="n">
        <f aca="false">IFERROR(VLOOKUP(A860,'[2]Pivot HorizontalMRP'!$A$4:$I$2689,9,0),0)</f>
        <v>4152</v>
      </c>
      <c r="U860" s="1" t="n">
        <f aca="false">IF(I860="delivery",O860-SUM(Q860+R860),IF(I860="PO",P860-SUM(Q860:R860)))</f>
        <v>-2066</v>
      </c>
      <c r="V860" s="81" t="n">
        <v>3.735</v>
      </c>
      <c r="W860" s="81"/>
      <c r="X860" s="81" t="n">
        <f aca="false">W860-V860</f>
        <v>-3.735</v>
      </c>
      <c r="Y860" s="81"/>
      <c r="Z860" s="81"/>
      <c r="AA860" s="81" t="n">
        <v>4.19</v>
      </c>
      <c r="AB860" s="81"/>
      <c r="AC860" s="81"/>
      <c r="AD860" s="81"/>
      <c r="AE860" s="81"/>
      <c r="AF860" s="81"/>
      <c r="AG860" s="81"/>
      <c r="AH860" s="81"/>
      <c r="AI860" s="81"/>
      <c r="AJ860" s="81"/>
      <c r="AK860" s="81"/>
      <c r="AL860" s="81"/>
      <c r="AM860" s="81"/>
      <c r="AN860" s="81"/>
      <c r="AO860" s="81" t="str">
        <f aca="false">D860</f>
        <v>Arista</v>
      </c>
      <c r="AP860" s="1" t="s">
        <v>1382</v>
      </c>
      <c r="AQ860" s="1"/>
      <c r="AR860" s="1"/>
      <c r="AS860" s="1"/>
      <c r="AT860" s="1"/>
      <c r="AU860" s="1"/>
      <c r="AV860" s="1"/>
      <c r="AW860" s="1"/>
      <c r="AX860" s="1"/>
      <c r="AY860" s="1"/>
      <c r="AZ860" s="1"/>
      <c r="BA860" s="1"/>
      <c r="BB860" s="1"/>
      <c r="BC860" s="1"/>
      <c r="BD860" s="1"/>
      <c r="BE860" s="1"/>
      <c r="BF860" s="1" t="s">
        <v>14668</v>
      </c>
      <c r="BG860" s="1" t="s">
        <v>183</v>
      </c>
      <c r="BH860" s="1"/>
      <c r="BI860" s="1"/>
    </row>
    <row r="861" customFormat="false" ht="12.75" hidden="false" customHeight="false" outlineLevel="0" collapsed="false">
      <c r="A861" s="1" t="s">
        <v>14291</v>
      </c>
      <c r="B861" s="1" t="s">
        <v>6044</v>
      </c>
      <c r="C861" s="1" t="s">
        <v>177</v>
      </c>
      <c r="D861" s="1" t="s">
        <v>82</v>
      </c>
      <c r="E861" s="1" t="s">
        <v>6045</v>
      </c>
      <c r="F861" s="1" t="s">
        <v>14292</v>
      </c>
      <c r="G861" s="1" t="n">
        <v>55</v>
      </c>
      <c r="H861" s="1" t="n">
        <v>1</v>
      </c>
      <c r="I861" s="101" t="s">
        <v>180</v>
      </c>
      <c r="J861" s="1"/>
      <c r="K861" s="1" t="n">
        <f aca="false">IFERROR(VLOOKUP(A861,'[2]Pivot HorizontalMRP'!$A$4:$B$2689,2,0),0)</f>
        <v>0</v>
      </c>
      <c r="L861" s="1" t="n">
        <f aca="false">IFERROR(VLOOKUP(A861,'[2]Pivot HorizontalMRP'!$A$4:$C$2689,3,0),0)</f>
        <v>264</v>
      </c>
      <c r="M861" s="1" t="n">
        <f aca="false">IFERROR(VLOOKUP(A861,'[2]Pivot HorizontalMRP'!$A$4:$D$2689,0.4,0),0)</f>
        <v>0</v>
      </c>
      <c r="N861" s="1" t="n">
        <f aca="false">IFERROR(VLOOKUP(A861,'[2]Pivot HorizontalMRP'!$A$4:$E$2689,5,0),0)</f>
        <v>4169</v>
      </c>
      <c r="O861" s="1" t="n">
        <f aca="false">K861+L861</f>
        <v>264</v>
      </c>
      <c r="P861" s="1" t="n">
        <f aca="false">K861+L861+M861+N861</f>
        <v>4433</v>
      </c>
      <c r="Q861" s="1" t="n">
        <f aca="false">IFERROR(VLOOKUP(A861,'[2]Pivot HorizontalMRP'!$A$4:$F$2689,6,0),0)</f>
        <v>834</v>
      </c>
      <c r="R861" s="1" t="n">
        <f aca="false">IFERROR(VLOOKUP(A861,'[2]Pivot HorizontalMRP'!$A$4:$G$2689,7,0),0)</f>
        <v>528</v>
      </c>
      <c r="S861" s="1" t="n">
        <f aca="false">IFERROR(VLOOKUP(A861,'[2]Pivot HorizontalMRP'!$A$4:$H$2689,8,0),0)</f>
        <v>528</v>
      </c>
      <c r="T861" s="1" t="n">
        <f aca="false">IFERROR(VLOOKUP(A861,'[2]Pivot HorizontalMRP'!$A$4:$I$2689,9,0),0)</f>
        <v>432</v>
      </c>
      <c r="U861" s="1" t="n">
        <f aca="false">IF(I861="delivery",O861-SUM(Q861+R861),IF(I861="PO",P861-SUM(Q861:R861)))</f>
        <v>-1098</v>
      </c>
      <c r="V861" s="81" t="n">
        <v>0.676</v>
      </c>
      <c r="W861" s="81"/>
      <c r="X861" s="81" t="n">
        <f aca="false">W861-V861</f>
        <v>-0.676</v>
      </c>
      <c r="Y861" s="81"/>
      <c r="Z861" s="81"/>
      <c r="AA861" s="81" t="n">
        <v>0.7325</v>
      </c>
      <c r="AB861" s="81"/>
      <c r="AC861" s="81"/>
      <c r="AD861" s="81"/>
      <c r="AE861" s="81"/>
      <c r="AF861" s="81"/>
      <c r="AG861" s="81"/>
      <c r="AH861" s="81"/>
      <c r="AI861" s="81"/>
      <c r="AJ861" s="81"/>
      <c r="AK861" s="81"/>
      <c r="AL861" s="81"/>
      <c r="AM861" s="81"/>
      <c r="AN861" s="81"/>
      <c r="AO861" s="81" t="str">
        <f aca="false">D861</f>
        <v>Arista</v>
      </c>
      <c r="AP861" s="1" t="s">
        <v>1382</v>
      </c>
      <c r="AQ861" s="1"/>
      <c r="AR861" s="1"/>
      <c r="AS861" s="1"/>
      <c r="AT861" s="1"/>
      <c r="AU861" s="1"/>
      <c r="AV861" s="1"/>
      <c r="AW861" s="1"/>
      <c r="AX861" s="1"/>
      <c r="AY861" s="1"/>
      <c r="AZ861" s="1"/>
      <c r="BA861" s="1"/>
      <c r="BB861" s="1"/>
      <c r="BC861" s="1"/>
      <c r="BD861" s="1"/>
      <c r="BE861" s="1"/>
      <c r="BF861" s="1" t="s">
        <v>14668</v>
      </c>
      <c r="BG861" s="1" t="s">
        <v>183</v>
      </c>
      <c r="BH861" s="1"/>
      <c r="BI861" s="1"/>
    </row>
    <row r="862" customFormat="false" ht="12.75" hidden="false" customHeight="false" outlineLevel="0" collapsed="false">
      <c r="A862" s="1" t="s">
        <v>6047</v>
      </c>
      <c r="B862" s="1" t="s">
        <v>6048</v>
      </c>
      <c r="C862" s="1" t="s">
        <v>177</v>
      </c>
      <c r="D862" s="1" t="s">
        <v>82</v>
      </c>
      <c r="E862" s="1" t="s">
        <v>6049</v>
      </c>
      <c r="F862" s="1" t="s">
        <v>6050</v>
      </c>
      <c r="G862" s="1" t="n">
        <v>67</v>
      </c>
      <c r="H862" s="1" t="n">
        <v>90</v>
      </c>
      <c r="I862" s="101" t="s">
        <v>180</v>
      </c>
      <c r="J862" s="1"/>
      <c r="K862" s="1" t="n">
        <f aca="false">IFERROR(VLOOKUP(A862,'[2]Pivot HorizontalMRP'!$A$4:$B$2689,2,0),0)</f>
        <v>0</v>
      </c>
      <c r="L862" s="1" t="n">
        <f aca="false">IFERROR(VLOOKUP(A862,'[2]Pivot HorizontalMRP'!$A$4:$C$2689,3,0),0)</f>
        <v>626</v>
      </c>
      <c r="M862" s="1" t="n">
        <f aca="false">IFERROR(VLOOKUP(A862,'[2]Pivot HorizontalMRP'!$A$4:$D$2689,0.4,0),0)</f>
        <v>0</v>
      </c>
      <c r="N862" s="1" t="n">
        <f aca="false">IFERROR(VLOOKUP(A862,'[2]Pivot HorizontalMRP'!$A$4:$E$2689,5,0),0)</f>
        <v>1425</v>
      </c>
      <c r="O862" s="1" t="n">
        <f aca="false">K862+L862</f>
        <v>626</v>
      </c>
      <c r="P862" s="1" t="n">
        <f aca="false">K862+L862+M862+N862</f>
        <v>2051</v>
      </c>
      <c r="Q862" s="1" t="n">
        <f aca="false">IFERROR(VLOOKUP(A862,'[2]Pivot HorizontalMRP'!$A$4:$F$2689,6,0),0)</f>
        <v>1781</v>
      </c>
      <c r="R862" s="1" t="n">
        <f aca="false">IFERROR(VLOOKUP(A862,'[2]Pivot HorizontalMRP'!$A$4:$G$2689,7,0),0)</f>
        <v>1320</v>
      </c>
      <c r="S862" s="1" t="n">
        <f aca="false">IFERROR(VLOOKUP(A862,'[2]Pivot HorizontalMRP'!$A$4:$H$2689,8,0),0)</f>
        <v>1322</v>
      </c>
      <c r="T862" s="1" t="n">
        <f aca="false">IFERROR(VLOOKUP(A862,'[2]Pivot HorizontalMRP'!$A$4:$I$2689,9,0),0)</f>
        <v>1314</v>
      </c>
      <c r="U862" s="1" t="n">
        <f aca="false">IF(I862="delivery",O862-SUM(Q862+R862),IF(I862="PO",P862-SUM(Q862:R862)))</f>
        <v>-2475</v>
      </c>
      <c r="V862" s="81" t="n">
        <v>90</v>
      </c>
      <c r="W862" s="81"/>
      <c r="X862" s="81" t="n">
        <f aca="false">W862-V862</f>
        <v>-90</v>
      </c>
      <c r="Y862" s="81"/>
      <c r="Z862" s="81"/>
      <c r="AA862" s="81"/>
      <c r="AB862" s="81"/>
      <c r="AC862" s="81"/>
      <c r="AD862" s="81"/>
      <c r="AE862" s="81"/>
      <c r="AF862" s="81"/>
      <c r="AG862" s="81"/>
      <c r="AH862" s="81"/>
      <c r="AI862" s="81"/>
      <c r="AJ862" s="81"/>
      <c r="AK862" s="81"/>
      <c r="AL862" s="81"/>
      <c r="AM862" s="81"/>
      <c r="AN862" s="81"/>
      <c r="AO862" s="81" t="str">
        <f aca="false">D862</f>
        <v>Arista</v>
      </c>
      <c r="AP862" s="1" t="s">
        <v>1382</v>
      </c>
      <c r="AQ862" s="1"/>
      <c r="AR862" s="1"/>
      <c r="AS862" s="1"/>
      <c r="AT862" s="1"/>
      <c r="AU862" s="1"/>
      <c r="AV862" s="1"/>
      <c r="AW862" s="1"/>
      <c r="AX862" s="1"/>
      <c r="AY862" s="1"/>
      <c r="AZ862" s="1"/>
      <c r="BA862" s="1"/>
      <c r="BB862" s="1"/>
      <c r="BC862" s="1"/>
      <c r="BD862" s="1"/>
      <c r="BE862" s="1"/>
      <c r="BF862" s="1" t="s">
        <v>14668</v>
      </c>
      <c r="BG862" s="1" t="s">
        <v>183</v>
      </c>
      <c r="BH862" s="1"/>
      <c r="BI862" s="1"/>
    </row>
    <row r="863" customFormat="false" ht="12.75" hidden="false" customHeight="false" outlineLevel="0" collapsed="false">
      <c r="A863" s="1" t="s">
        <v>6051</v>
      </c>
      <c r="B863" s="1" t="s">
        <v>6052</v>
      </c>
      <c r="C863" s="1" t="s">
        <v>177</v>
      </c>
      <c r="D863" s="1" t="s">
        <v>82</v>
      </c>
      <c r="E863" s="1" t="s">
        <v>6053</v>
      </c>
      <c r="F863" s="1" t="s">
        <v>6054</v>
      </c>
      <c r="G863" s="1" t="n">
        <v>41</v>
      </c>
      <c r="H863" s="1" t="n">
        <v>1000</v>
      </c>
      <c r="I863" s="101" t="s">
        <v>180</v>
      </c>
      <c r="J863" s="1"/>
      <c r="K863" s="1" t="n">
        <f aca="false">IFERROR(VLOOKUP(A863,'[2]Pivot HorizontalMRP'!$A$4:$B$2689,2,0),0)</f>
        <v>0</v>
      </c>
      <c r="L863" s="1" t="n">
        <f aca="false">IFERROR(VLOOKUP(A863,'[2]Pivot HorizontalMRP'!$A$4:$C$2689,3,0),0)</f>
        <v>120</v>
      </c>
      <c r="M863" s="1" t="n">
        <f aca="false">IFERROR(VLOOKUP(A863,'[2]Pivot HorizontalMRP'!$A$4:$D$2689,0.4,0),0)</f>
        <v>0</v>
      </c>
      <c r="N863" s="1" t="n">
        <f aca="false">IFERROR(VLOOKUP(A863,'[2]Pivot HorizontalMRP'!$A$4:$E$2689,5,0),0)</f>
        <v>0</v>
      </c>
      <c r="O863" s="1" t="n">
        <f aca="false">K863+L863</f>
        <v>120</v>
      </c>
      <c r="P863" s="1" t="n">
        <f aca="false">K863+L863+M863+N863</f>
        <v>120</v>
      </c>
      <c r="Q863" s="1" t="n">
        <f aca="false">IFERROR(VLOOKUP(A863,'[2]Pivot HorizontalMRP'!$A$4:$F$2689,6,0),0)</f>
        <v>79</v>
      </c>
      <c r="R863" s="1" t="n">
        <f aca="false">IFERROR(VLOOKUP(A863,'[2]Pivot HorizontalMRP'!$A$4:$G$2689,7,0),0)</f>
        <v>120</v>
      </c>
      <c r="S863" s="1" t="n">
        <f aca="false">IFERROR(VLOOKUP(A863,'[2]Pivot HorizontalMRP'!$A$4:$H$2689,8,0),0)</f>
        <v>120</v>
      </c>
      <c r="T863" s="1" t="n">
        <f aca="false">IFERROR(VLOOKUP(A863,'[2]Pivot HorizontalMRP'!$A$4:$I$2689,9,0),0)</f>
        <v>0</v>
      </c>
      <c r="U863" s="1" t="n">
        <f aca="false">IF(I863="delivery",O863-SUM(Q863+R863),IF(I863="PO",P863-SUM(Q863:R863)))</f>
        <v>-79</v>
      </c>
      <c r="V863" s="81" t="n">
        <v>0.994</v>
      </c>
      <c r="W863" s="81"/>
      <c r="X863" s="81" t="n">
        <f aca="false">W863-V863</f>
        <v>-0.994</v>
      </c>
      <c r="Y863" s="81"/>
      <c r="Z863" s="81"/>
      <c r="AA863" s="81"/>
      <c r="AB863" s="81"/>
      <c r="AC863" s="81"/>
      <c r="AD863" s="81"/>
      <c r="AE863" s="81"/>
      <c r="AF863" s="81"/>
      <c r="AG863" s="81"/>
      <c r="AH863" s="81"/>
      <c r="AI863" s="81"/>
      <c r="AJ863" s="81"/>
      <c r="AK863" s="81"/>
      <c r="AL863" s="81"/>
      <c r="AM863" s="81"/>
      <c r="AN863" s="81"/>
      <c r="AO863" s="81" t="str">
        <f aca="false">D863</f>
        <v>Arista</v>
      </c>
      <c r="AP863" s="1" t="s">
        <v>1382</v>
      </c>
      <c r="AQ863" s="1"/>
      <c r="AR863" s="1"/>
      <c r="AS863" s="1"/>
      <c r="AT863" s="1"/>
      <c r="AU863" s="1"/>
      <c r="AV863" s="1"/>
      <c r="AW863" s="1"/>
      <c r="AX863" s="1"/>
      <c r="AY863" s="1"/>
      <c r="AZ863" s="1"/>
      <c r="BA863" s="1"/>
      <c r="BB863" s="1"/>
      <c r="BC863" s="1"/>
      <c r="BD863" s="1"/>
      <c r="BE863" s="1"/>
      <c r="BF863" s="1" t="s">
        <v>14668</v>
      </c>
      <c r="BG863" s="1" t="s">
        <v>183</v>
      </c>
      <c r="BH863" s="1"/>
      <c r="BI863" s="1"/>
    </row>
    <row r="864" customFormat="false" ht="12.75" hidden="false" customHeight="false" outlineLevel="0" collapsed="false">
      <c r="A864" s="1" t="s">
        <v>15357</v>
      </c>
      <c r="B864" s="1" t="s">
        <v>6056</v>
      </c>
      <c r="C864" s="1" t="s">
        <v>177</v>
      </c>
      <c r="D864" s="1" t="s">
        <v>82</v>
      </c>
      <c r="E864" s="1" t="s">
        <v>6057</v>
      </c>
      <c r="F864" s="1" t="s">
        <v>6058</v>
      </c>
      <c r="G864" s="1" t="n">
        <v>55</v>
      </c>
      <c r="H864" s="1" t="n">
        <v>1</v>
      </c>
      <c r="I864" s="102" t="s">
        <v>180</v>
      </c>
      <c r="J864" s="1"/>
      <c r="K864" s="1" t="n">
        <f aca="false">IFERROR(VLOOKUP(A864,'[2]Pivot HorizontalMRP'!$A$4:$B$2689,2,0),0)</f>
        <v>0</v>
      </c>
      <c r="L864" s="1" t="n">
        <f aca="false">IFERROR(VLOOKUP(A864,'[2]Pivot HorizontalMRP'!$A$4:$C$2689,3,0),0)</f>
        <v>0</v>
      </c>
      <c r="M864" s="1" t="n">
        <f aca="false">IFERROR(VLOOKUP(A864,'[2]Pivot HorizontalMRP'!$A$4:$D$2689,0.4,0),0)</f>
        <v>0</v>
      </c>
      <c r="N864" s="1" t="n">
        <f aca="false">IFERROR(VLOOKUP(A864,'[2]Pivot HorizontalMRP'!$A$4:$E$2689,5,0),0)</f>
        <v>0</v>
      </c>
      <c r="O864" s="1" t="n">
        <f aca="false">K864+L864</f>
        <v>0</v>
      </c>
      <c r="P864" s="1" t="n">
        <f aca="false">K864+L864+M864+N864</f>
        <v>0</v>
      </c>
      <c r="Q864" s="1" t="n">
        <f aca="false">IFERROR(VLOOKUP(A864,'[2]Pivot HorizontalMRP'!$A$4:$F$2689,6,0),0)</f>
        <v>22</v>
      </c>
      <c r="R864" s="1" t="n">
        <f aca="false">IFERROR(VLOOKUP(A864,'[2]Pivot HorizontalMRP'!$A$4:$G$2689,7,0),0)</f>
        <v>50</v>
      </c>
      <c r="S864" s="1" t="n">
        <f aca="false">IFERROR(VLOOKUP(A864,'[2]Pivot HorizontalMRP'!$A$4:$H$2689,8,0),0)</f>
        <v>0</v>
      </c>
      <c r="T864" s="1" t="n">
        <f aca="false">IFERROR(VLOOKUP(A864,'[2]Pivot HorizontalMRP'!$A$4:$I$2689,9,0),0)</f>
        <v>0</v>
      </c>
      <c r="U864" s="1" t="n">
        <f aca="false">IF(I864="delivery",O864-SUM(Q864+R864),IF(I864="PO",P864-SUM(Q864:R864)))</f>
        <v>-72</v>
      </c>
      <c r="V864" s="81" t="n">
        <v>818.783</v>
      </c>
      <c r="W864" s="81"/>
      <c r="X864" s="81" t="n">
        <f aca="false">W864-V864</f>
        <v>-818.783</v>
      </c>
      <c r="Y864" s="81"/>
      <c r="Z864" s="81"/>
      <c r="AA864" s="81"/>
      <c r="AB864" s="81"/>
      <c r="AC864" s="81"/>
      <c r="AD864" s="81"/>
      <c r="AE864" s="81"/>
      <c r="AF864" s="81"/>
      <c r="AG864" s="81"/>
      <c r="AH864" s="81"/>
      <c r="AI864" s="81"/>
      <c r="AJ864" s="81"/>
      <c r="AK864" s="81"/>
      <c r="AL864" s="81"/>
      <c r="AM864" s="81"/>
      <c r="AN864" s="81"/>
      <c r="AO864" s="81" t="str">
        <f aca="false">D864</f>
        <v>Arista</v>
      </c>
      <c r="AP864" s="102" t="s">
        <v>1382</v>
      </c>
      <c r="AQ864" s="1"/>
      <c r="AR864" s="1"/>
      <c r="AS864" s="1"/>
      <c r="AT864" s="1"/>
      <c r="AU864" s="1"/>
      <c r="AV864" s="1"/>
      <c r="AW864" s="1"/>
      <c r="AX864" s="1"/>
      <c r="AY864" s="1"/>
      <c r="AZ864" s="1"/>
      <c r="BA864" s="1"/>
      <c r="BB864" s="1"/>
      <c r="BC864" s="1"/>
      <c r="BD864" s="1"/>
      <c r="BE864" s="1"/>
      <c r="BF864" s="1" t="s">
        <v>10507</v>
      </c>
      <c r="BG864" s="1" t="s">
        <v>183</v>
      </c>
      <c r="BH864" s="1"/>
      <c r="BI864" s="1"/>
    </row>
    <row r="865" customFormat="false" ht="12.75" hidden="false" customHeight="false" outlineLevel="0" collapsed="false">
      <c r="A865" s="103" t="s">
        <v>6055</v>
      </c>
      <c r="B865" s="104" t="s">
        <v>6056</v>
      </c>
      <c r="C865" s="99" t="s">
        <v>177</v>
      </c>
      <c r="D865" s="99" t="s">
        <v>82</v>
      </c>
      <c r="E865" s="99" t="s">
        <v>6057</v>
      </c>
      <c r="F865" s="99" t="s">
        <v>6058</v>
      </c>
      <c r="G865" s="99" t="n">
        <v>77</v>
      </c>
      <c r="H865" s="99" t="n">
        <v>30</v>
      </c>
      <c r="I865" s="99" t="s">
        <v>180</v>
      </c>
      <c r="K865" s="1" t="n">
        <f aca="false">IFERROR(VLOOKUP(A865,'[2]Pivot HorizontalMRP'!$A$4:$B$2689,2,0),0)</f>
        <v>0</v>
      </c>
      <c r="L865" s="1" t="n">
        <f aca="false">IFERROR(VLOOKUP(A865,'[2]Pivot HorizontalMRP'!$A$4:$C$2689,3,0),0)</f>
        <v>42</v>
      </c>
      <c r="M865" s="1" t="n">
        <f aca="false">IFERROR(VLOOKUP(A865,'[2]Pivot HorizontalMRP'!$A$4:$D$2689,0.4,0),0)</f>
        <v>0</v>
      </c>
      <c r="N865" s="1" t="n">
        <f aca="false">IFERROR(VLOOKUP(A865,'[2]Pivot HorizontalMRP'!$A$4:$E$2689,5,0),0)</f>
        <v>42</v>
      </c>
      <c r="O865" s="1" t="n">
        <f aca="false">K865+L865</f>
        <v>42</v>
      </c>
      <c r="P865" s="1" t="n">
        <f aca="false">K865+L865+M865+N865</f>
        <v>84</v>
      </c>
      <c r="Q865" s="1" t="n">
        <f aca="false">IFERROR(VLOOKUP(A865,'[2]Pivot HorizontalMRP'!$A$4:$F$2689,6,0),0)</f>
        <v>0</v>
      </c>
      <c r="R865" s="1" t="n">
        <f aca="false">IFERROR(VLOOKUP(A865,'[2]Pivot HorizontalMRP'!$A$4:$G$2689,7,0),0)</f>
        <v>0</v>
      </c>
      <c r="S865" s="1" t="n">
        <f aca="false">IFERROR(VLOOKUP(A865,'[2]Pivot HorizontalMRP'!$A$4:$H$2689,8,0),0)</f>
        <v>0</v>
      </c>
      <c r="T865" s="1" t="n">
        <f aca="false">IFERROR(VLOOKUP(A865,'[2]Pivot HorizontalMRP'!$A$4:$I$2689,9,0),0)</f>
        <v>0</v>
      </c>
      <c r="U865" s="1" t="n">
        <f aca="false">IF(I865="delivery",O865-SUM(Q865+R865),IF(I865="PO",P865-SUM(Q865:R865)))</f>
        <v>42</v>
      </c>
      <c r="V865" s="99" t="n">
        <v>818.783</v>
      </c>
      <c r="X865" s="81" t="n">
        <f aca="false">W865-V865</f>
        <v>-818.783</v>
      </c>
      <c r="AA865" s="81"/>
      <c r="AO865" s="81" t="str">
        <f aca="false">D865</f>
        <v>Arista</v>
      </c>
      <c r="AP865" s="99" t="s">
        <v>1382</v>
      </c>
      <c r="BF865" s="99" t="s">
        <v>14668</v>
      </c>
      <c r="BG865" s="1" t="s">
        <v>183</v>
      </c>
    </row>
    <row r="866" customFormat="false" ht="12.75" hidden="false" customHeight="false" outlineLevel="0" collapsed="false">
      <c r="A866" s="1" t="s">
        <v>6059</v>
      </c>
      <c r="B866" s="1" t="s">
        <v>6060</v>
      </c>
      <c r="C866" s="1" t="s">
        <v>177</v>
      </c>
      <c r="D866" s="1" t="s">
        <v>82</v>
      </c>
      <c r="E866" s="1" t="s">
        <v>6061</v>
      </c>
      <c r="F866" s="1" t="s">
        <v>6062</v>
      </c>
      <c r="G866" s="1" t="n">
        <v>46</v>
      </c>
      <c r="H866" s="1" t="n">
        <v>90</v>
      </c>
      <c r="I866" s="101" t="s">
        <v>180</v>
      </c>
      <c r="J866" s="1"/>
      <c r="K866" s="1" t="n">
        <f aca="false">IFERROR(VLOOKUP(A866,'[2]Pivot HorizontalMRP'!$A$4:$B$2689,2,0),0)</f>
        <v>82</v>
      </c>
      <c r="L866" s="1" t="n">
        <f aca="false">IFERROR(VLOOKUP(A866,'[2]Pivot HorizontalMRP'!$A$4:$C$2689,3,0),0)</f>
        <v>88</v>
      </c>
      <c r="M866" s="1" t="n">
        <f aca="false">IFERROR(VLOOKUP(A866,'[2]Pivot HorizontalMRP'!$A$4:$D$2689,0.4,0),0)</f>
        <v>0</v>
      </c>
      <c r="N866" s="1" t="n">
        <f aca="false">IFERROR(VLOOKUP(A866,'[2]Pivot HorizontalMRP'!$A$4:$E$2689,5,0),0)</f>
        <v>0</v>
      </c>
      <c r="O866" s="1" t="n">
        <f aca="false">K866+L866</f>
        <v>170</v>
      </c>
      <c r="P866" s="1" t="n">
        <f aca="false">K866+L866+M866+N866</f>
        <v>170</v>
      </c>
      <c r="Q866" s="1" t="n">
        <f aca="false">IFERROR(VLOOKUP(A866,'[2]Pivot HorizontalMRP'!$A$4:$F$2689,6,0),0)</f>
        <v>56</v>
      </c>
      <c r="R866" s="1" t="n">
        <f aca="false">IFERROR(VLOOKUP(A866,'[2]Pivot HorizontalMRP'!$A$4:$G$2689,7,0),0)</f>
        <v>9</v>
      </c>
      <c r="S866" s="1" t="n">
        <f aca="false">IFERROR(VLOOKUP(A866,'[2]Pivot HorizontalMRP'!$A$4:$H$2689,8,0),0)</f>
        <v>9</v>
      </c>
      <c r="T866" s="1" t="n">
        <f aca="false">IFERROR(VLOOKUP(A866,'[2]Pivot HorizontalMRP'!$A$4:$I$2689,9,0),0)</f>
        <v>6</v>
      </c>
      <c r="U866" s="1" t="n">
        <f aca="false">IF(I866="delivery",O866-SUM(Q866+R866),IF(I866="PO",P866-SUM(Q866:R866)))</f>
        <v>105</v>
      </c>
      <c r="V866" s="81" t="n">
        <v>353.994</v>
      </c>
      <c r="W866" s="81"/>
      <c r="X866" s="81" t="n">
        <f aca="false">W866-V866</f>
        <v>-353.994</v>
      </c>
      <c r="Y866" s="81"/>
      <c r="Z866" s="81"/>
      <c r="AA866" s="81"/>
      <c r="AB866" s="81"/>
      <c r="AC866" s="81"/>
      <c r="AD866" s="81"/>
      <c r="AE866" s="81"/>
      <c r="AF866" s="81"/>
      <c r="AG866" s="81"/>
      <c r="AH866" s="81"/>
      <c r="AI866" s="81"/>
      <c r="AJ866" s="81"/>
      <c r="AK866" s="81"/>
      <c r="AL866" s="81"/>
      <c r="AM866" s="81"/>
      <c r="AN866" s="81"/>
      <c r="AO866" s="81" t="str">
        <f aca="false">D866</f>
        <v>Arista</v>
      </c>
      <c r="AP866" s="1" t="s">
        <v>1382</v>
      </c>
      <c r="AQ866" s="1"/>
      <c r="AR866" s="1"/>
      <c r="AS866" s="1"/>
      <c r="AT866" s="1"/>
      <c r="AU866" s="1"/>
      <c r="AV866" s="1"/>
      <c r="AW866" s="1"/>
      <c r="AX866" s="1"/>
      <c r="AY866" s="1"/>
      <c r="AZ866" s="1"/>
      <c r="BA866" s="1"/>
      <c r="BB866" s="1"/>
      <c r="BC866" s="1"/>
      <c r="BD866" s="1"/>
      <c r="BE866" s="1"/>
      <c r="BF866" s="1" t="s">
        <v>14668</v>
      </c>
      <c r="BG866" s="1" t="s">
        <v>183</v>
      </c>
      <c r="BH866" s="1"/>
      <c r="BI866" s="1"/>
    </row>
    <row r="867" customFormat="false" ht="12.75" hidden="false" customHeight="false" outlineLevel="0" collapsed="false">
      <c r="A867" s="1" t="s">
        <v>6067</v>
      </c>
      <c r="B867" s="1" t="s">
        <v>6068</v>
      </c>
      <c r="C867" s="1" t="s">
        <v>177</v>
      </c>
      <c r="D867" s="1" t="s">
        <v>82</v>
      </c>
      <c r="E867" s="1" t="s">
        <v>6069</v>
      </c>
      <c r="F867" s="1" t="s">
        <v>6070</v>
      </c>
      <c r="G867" s="1" t="n">
        <v>46</v>
      </c>
      <c r="H867" s="1" t="n">
        <v>200</v>
      </c>
      <c r="I867" s="101" t="s">
        <v>180</v>
      </c>
      <c r="J867" s="1"/>
      <c r="K867" s="1" t="n">
        <f aca="false">IFERROR(VLOOKUP(A867,'[2]Pivot HorizontalMRP'!$A$4:$B$2689,2,0),0)</f>
        <v>0</v>
      </c>
      <c r="L867" s="1" t="n">
        <f aca="false">IFERROR(VLOOKUP(A867,'[2]Pivot HorizontalMRP'!$A$4:$C$2689,3,0),0)</f>
        <v>120</v>
      </c>
      <c r="M867" s="1" t="n">
        <f aca="false">IFERROR(VLOOKUP(A867,'[2]Pivot HorizontalMRP'!$A$4:$D$2689,0.4,0),0)</f>
        <v>0</v>
      </c>
      <c r="N867" s="1" t="n">
        <f aca="false">IFERROR(VLOOKUP(A867,'[2]Pivot HorizontalMRP'!$A$4:$E$2689,5,0),0)</f>
        <v>0</v>
      </c>
      <c r="O867" s="1" t="n">
        <f aca="false">K867+L867</f>
        <v>120</v>
      </c>
      <c r="P867" s="1" t="n">
        <f aca="false">K867+L867+M867+N867</f>
        <v>120</v>
      </c>
      <c r="Q867" s="1" t="n">
        <f aca="false">IFERROR(VLOOKUP(A867,'[2]Pivot HorizontalMRP'!$A$4:$F$2689,6,0),0)</f>
        <v>0</v>
      </c>
      <c r="R867" s="1" t="n">
        <f aca="false">IFERROR(VLOOKUP(A867,'[2]Pivot HorizontalMRP'!$A$4:$G$2689,7,0),0)</f>
        <v>1564</v>
      </c>
      <c r="S867" s="1" t="n">
        <f aca="false">IFERROR(VLOOKUP(A867,'[2]Pivot HorizontalMRP'!$A$4:$H$2689,8,0),0)</f>
        <v>930</v>
      </c>
      <c r="T867" s="1" t="n">
        <f aca="false">IFERROR(VLOOKUP(A867,'[2]Pivot HorizontalMRP'!$A$4:$I$2689,9,0),0)</f>
        <v>727</v>
      </c>
      <c r="U867" s="1" t="n">
        <f aca="false">IF(I867="delivery",O867-SUM(Q867+R867),IF(I867="PO",P867-SUM(Q867:R867)))</f>
        <v>-1444</v>
      </c>
      <c r="V867" s="81" t="n">
        <v>70</v>
      </c>
      <c r="W867" s="81"/>
      <c r="X867" s="81" t="n">
        <f aca="false">W867-V867</f>
        <v>-70</v>
      </c>
      <c r="Y867" s="81"/>
      <c r="Z867" s="81"/>
      <c r="AA867" s="81"/>
      <c r="AB867" s="81"/>
      <c r="AC867" s="81"/>
      <c r="AD867" s="81"/>
      <c r="AE867" s="81"/>
      <c r="AF867" s="81"/>
      <c r="AG867" s="81"/>
      <c r="AH867" s="81"/>
      <c r="AI867" s="81"/>
      <c r="AJ867" s="81"/>
      <c r="AK867" s="81"/>
      <c r="AL867" s="81"/>
      <c r="AM867" s="81"/>
      <c r="AN867" s="81"/>
      <c r="AO867" s="81" t="str">
        <f aca="false">D867</f>
        <v>Arista</v>
      </c>
      <c r="AP867" s="1" t="s">
        <v>1382</v>
      </c>
      <c r="AQ867" s="1"/>
      <c r="AR867" s="1"/>
      <c r="AS867" s="1"/>
      <c r="AT867" s="1"/>
      <c r="AU867" s="1"/>
      <c r="AV867" s="1"/>
      <c r="AW867" s="1"/>
      <c r="AX867" s="1"/>
      <c r="AY867" s="1"/>
      <c r="AZ867" s="1"/>
      <c r="BA867" s="1"/>
      <c r="BB867" s="1"/>
      <c r="BC867" s="1"/>
      <c r="BD867" s="1"/>
      <c r="BE867" s="1"/>
      <c r="BF867" s="1" t="s">
        <v>14668</v>
      </c>
      <c r="BG867" s="1" t="s">
        <v>183</v>
      </c>
      <c r="BH867" s="1"/>
      <c r="BI867" s="1"/>
    </row>
    <row r="868" customFormat="false" ht="12.75" hidden="false" customHeight="false" outlineLevel="0" collapsed="false">
      <c r="A868" s="1" t="s">
        <v>6077</v>
      </c>
      <c r="B868" s="1" t="s">
        <v>6078</v>
      </c>
      <c r="C868" s="1" t="s">
        <v>177</v>
      </c>
      <c r="D868" s="1" t="s">
        <v>82</v>
      </c>
      <c r="E868" s="1" t="s">
        <v>6079</v>
      </c>
      <c r="F868" s="1" t="s">
        <v>14377</v>
      </c>
      <c r="G868" s="1" t="n">
        <v>36</v>
      </c>
      <c r="H868" s="1" t="n">
        <v>800</v>
      </c>
      <c r="I868" s="101" t="s">
        <v>180</v>
      </c>
      <c r="J868" s="1"/>
      <c r="K868" s="1" t="n">
        <f aca="false">IFERROR(VLOOKUP(A868,'[2]Pivot HorizontalMRP'!$A$4:$B$2689,2,0),0)</f>
        <v>0</v>
      </c>
      <c r="L868" s="1" t="n">
        <f aca="false">IFERROR(VLOOKUP(A868,'[2]Pivot HorizontalMRP'!$A$4:$C$2689,3,0),0)</f>
        <v>3580</v>
      </c>
      <c r="M868" s="1" t="n">
        <f aca="false">IFERROR(VLOOKUP(A868,'[2]Pivot HorizontalMRP'!$A$4:$D$2689,0.4,0),0)</f>
        <v>0</v>
      </c>
      <c r="N868" s="1" t="n">
        <f aca="false">IFERROR(VLOOKUP(A868,'[2]Pivot HorizontalMRP'!$A$4:$E$2689,5,0),0)</f>
        <v>0</v>
      </c>
      <c r="O868" s="1" t="n">
        <f aca="false">K868+L868</f>
        <v>3580</v>
      </c>
      <c r="P868" s="1" t="n">
        <f aca="false">K868+L868+M868+N868</f>
        <v>3580</v>
      </c>
      <c r="Q868" s="1" t="n">
        <f aca="false">IFERROR(VLOOKUP(A868,'[2]Pivot HorizontalMRP'!$A$4:$F$2689,6,0),0)</f>
        <v>0</v>
      </c>
      <c r="R868" s="1" t="n">
        <f aca="false">IFERROR(VLOOKUP(A868,'[2]Pivot HorizontalMRP'!$A$4:$G$2689,7,0),0)</f>
        <v>3140</v>
      </c>
      <c r="S868" s="1" t="n">
        <f aca="false">IFERROR(VLOOKUP(A868,'[2]Pivot HorizontalMRP'!$A$4:$H$2689,8,0),0)</f>
        <v>1917</v>
      </c>
      <c r="T868" s="1" t="n">
        <f aca="false">IFERROR(VLOOKUP(A868,'[2]Pivot HorizontalMRP'!$A$4:$I$2689,9,0),0)</f>
        <v>1385</v>
      </c>
      <c r="U868" s="1" t="n">
        <f aca="false">IF(I868="delivery",O868-SUM(Q868+R868),IF(I868="PO",P868-SUM(Q868:R868)))</f>
        <v>440</v>
      </c>
      <c r="V868" s="81" t="n">
        <v>4.875</v>
      </c>
      <c r="W868" s="81"/>
      <c r="X868" s="81" t="n">
        <f aca="false">W868-V868</f>
        <v>-4.875</v>
      </c>
      <c r="Y868" s="81"/>
      <c r="Z868" s="81"/>
      <c r="AA868" s="81"/>
      <c r="AB868" s="81"/>
      <c r="AC868" s="81"/>
      <c r="AD868" s="81"/>
      <c r="AE868" s="81"/>
      <c r="AF868" s="81"/>
      <c r="AG868" s="81"/>
      <c r="AH868" s="81"/>
      <c r="AI868" s="81"/>
      <c r="AJ868" s="81"/>
      <c r="AK868" s="81"/>
      <c r="AL868" s="81"/>
      <c r="AM868" s="81"/>
      <c r="AN868" s="81"/>
      <c r="AO868" s="81" t="str">
        <f aca="false">D868</f>
        <v>Arista</v>
      </c>
      <c r="AP868" s="1" t="s">
        <v>1382</v>
      </c>
      <c r="AQ868" s="1"/>
      <c r="AR868" s="1"/>
      <c r="AS868" s="1"/>
      <c r="AT868" s="1"/>
      <c r="AU868" s="1"/>
      <c r="AV868" s="1"/>
      <c r="AW868" s="1"/>
      <c r="AX868" s="1"/>
      <c r="AY868" s="1"/>
      <c r="AZ868" s="1"/>
      <c r="BA868" s="1"/>
      <c r="BB868" s="1"/>
      <c r="BC868" s="1"/>
      <c r="BD868" s="1"/>
      <c r="BE868" s="1"/>
      <c r="BF868" s="1" t="s">
        <v>14668</v>
      </c>
      <c r="BG868" s="1" t="s">
        <v>183</v>
      </c>
      <c r="BH868" s="1"/>
      <c r="BI868" s="1"/>
    </row>
    <row r="869" customFormat="false" ht="12.75" hidden="false" customHeight="false" outlineLevel="0" collapsed="false">
      <c r="A869" s="1" t="s">
        <v>1455</v>
      </c>
      <c r="B869" s="1" t="s">
        <v>1456</v>
      </c>
      <c r="C869" s="1" t="s">
        <v>177</v>
      </c>
      <c r="D869" s="1" t="s">
        <v>82</v>
      </c>
      <c r="E869" s="1" t="s">
        <v>1457</v>
      </c>
      <c r="F869" s="1" t="s">
        <v>15358</v>
      </c>
      <c r="G869" s="1" t="n">
        <v>36</v>
      </c>
      <c r="H869" s="1" t="n">
        <v>4800</v>
      </c>
      <c r="I869" s="101" t="s">
        <v>180</v>
      </c>
      <c r="J869" s="1"/>
      <c r="K869" s="1" t="n">
        <f aca="false">IFERROR(VLOOKUP(A869,'[2]Pivot HorizontalMRP'!$A$4:$B$2689,2,0),0)</f>
        <v>0</v>
      </c>
      <c r="L869" s="1" t="n">
        <f aca="false">IFERROR(VLOOKUP(A869,'[2]Pivot HorizontalMRP'!$A$4:$C$2689,3,0),0)</f>
        <v>900</v>
      </c>
      <c r="M869" s="1" t="n">
        <f aca="false">IFERROR(VLOOKUP(A869,'[2]Pivot HorizontalMRP'!$A$4:$D$2689,0.4,0),0)</f>
        <v>0</v>
      </c>
      <c r="N869" s="1" t="n">
        <f aca="false">IFERROR(VLOOKUP(A869,'[2]Pivot HorizontalMRP'!$A$4:$E$2689,5,0),0)</f>
        <v>0</v>
      </c>
      <c r="O869" s="1" t="n">
        <f aca="false">K869+L869</f>
        <v>900</v>
      </c>
      <c r="P869" s="1" t="n">
        <f aca="false">K869+L869+M869+N869</f>
        <v>900</v>
      </c>
      <c r="Q869" s="1" t="n">
        <f aca="false">IFERROR(VLOOKUP(A869,'[2]Pivot HorizontalMRP'!$A$4:$F$2689,6,0),0)</f>
        <v>0</v>
      </c>
      <c r="R869" s="1" t="n">
        <f aca="false">IFERROR(VLOOKUP(A869,'[2]Pivot HorizontalMRP'!$A$4:$G$2689,7,0),0)</f>
        <v>3004</v>
      </c>
      <c r="S869" s="1" t="n">
        <f aca="false">IFERROR(VLOOKUP(A869,'[2]Pivot HorizontalMRP'!$A$4:$H$2689,8,0),0)</f>
        <v>1531</v>
      </c>
      <c r="T869" s="1" t="n">
        <f aca="false">IFERROR(VLOOKUP(A869,'[2]Pivot HorizontalMRP'!$A$4:$I$2689,9,0),0)</f>
        <v>1907</v>
      </c>
      <c r="U869" s="1" t="n">
        <f aca="false">IF(I869="delivery",O869-SUM(Q869+R869),IF(I869="PO",P869-SUM(Q869:R869)))</f>
        <v>-2104</v>
      </c>
      <c r="V869" s="81" t="n">
        <v>2.29</v>
      </c>
      <c r="W869" s="81"/>
      <c r="X869" s="81" t="n">
        <f aca="false">W869-V869</f>
        <v>-2.29</v>
      </c>
      <c r="Y869" s="81"/>
      <c r="Z869" s="81"/>
      <c r="AA869" s="81"/>
      <c r="AB869" s="81"/>
      <c r="AC869" s="81"/>
      <c r="AD869" s="81"/>
      <c r="AE869" s="81"/>
      <c r="AF869" s="81"/>
      <c r="AG869" s="81"/>
      <c r="AH869" s="81"/>
      <c r="AI869" s="81"/>
      <c r="AJ869" s="81"/>
      <c r="AK869" s="81"/>
      <c r="AL869" s="81"/>
      <c r="AM869" s="81"/>
      <c r="AN869" s="81"/>
      <c r="AO869" s="81" t="str">
        <f aca="false">D869</f>
        <v>Arista</v>
      </c>
      <c r="AP869" s="1" t="s">
        <v>1382</v>
      </c>
      <c r="AQ869" s="1"/>
      <c r="AR869" s="1"/>
      <c r="AS869" s="1"/>
      <c r="AT869" s="1"/>
      <c r="AU869" s="1"/>
      <c r="AV869" s="1"/>
      <c r="AW869" s="1"/>
      <c r="AX869" s="1"/>
      <c r="AY869" s="1"/>
      <c r="AZ869" s="1"/>
      <c r="BA869" s="1"/>
      <c r="BB869" s="1"/>
      <c r="BC869" s="1"/>
      <c r="BD869" s="1"/>
      <c r="BE869" s="1"/>
      <c r="BF869" s="1" t="s">
        <v>14668</v>
      </c>
      <c r="BG869" s="1" t="s">
        <v>183</v>
      </c>
      <c r="BH869" s="1"/>
      <c r="BI869" s="1"/>
    </row>
    <row r="870" customFormat="false" ht="12.75" hidden="false" customHeight="false" outlineLevel="0" collapsed="false">
      <c r="A870" s="1" t="s">
        <v>6081</v>
      </c>
      <c r="B870" s="1" t="s">
        <v>6082</v>
      </c>
      <c r="C870" s="1" t="s">
        <v>177</v>
      </c>
      <c r="D870" s="1" t="s">
        <v>82</v>
      </c>
      <c r="E870" s="1" t="s">
        <v>6083</v>
      </c>
      <c r="F870" s="1" t="s">
        <v>6084</v>
      </c>
      <c r="G870" s="1" t="n">
        <v>41</v>
      </c>
      <c r="H870" s="1" t="n">
        <v>2500</v>
      </c>
      <c r="I870" s="101" t="s">
        <v>180</v>
      </c>
      <c r="J870" s="1"/>
      <c r="K870" s="1" t="n">
        <f aca="false">IFERROR(VLOOKUP(A870,'[2]Pivot HorizontalMRP'!$A$4:$B$2689,2,0),0)</f>
        <v>0</v>
      </c>
      <c r="L870" s="1" t="n">
        <f aca="false">IFERROR(VLOOKUP(A870,'[2]Pivot HorizontalMRP'!$A$4:$C$2689,3,0),0)</f>
        <v>2446</v>
      </c>
      <c r="M870" s="1" t="n">
        <f aca="false">IFERROR(VLOOKUP(A870,'[2]Pivot HorizontalMRP'!$A$4:$D$2689,0.4,0),0)</f>
        <v>0</v>
      </c>
      <c r="N870" s="1" t="n">
        <f aca="false">IFERROR(VLOOKUP(A870,'[2]Pivot HorizontalMRP'!$A$4:$E$2689,5,0),0)</f>
        <v>0</v>
      </c>
      <c r="O870" s="1" t="n">
        <f aca="false">K870+L870</f>
        <v>2446</v>
      </c>
      <c r="P870" s="1" t="n">
        <f aca="false">K870+L870+M870+N870</f>
        <v>2446</v>
      </c>
      <c r="Q870" s="1" t="n">
        <f aca="false">IFERROR(VLOOKUP(A870,'[2]Pivot HorizontalMRP'!$A$4:$F$2689,6,0),0)</f>
        <v>2073</v>
      </c>
      <c r="R870" s="1" t="n">
        <f aca="false">IFERROR(VLOOKUP(A870,'[2]Pivot HorizontalMRP'!$A$4:$G$2689,7,0),0)</f>
        <v>1686</v>
      </c>
      <c r="S870" s="1" t="n">
        <f aca="false">IFERROR(VLOOKUP(A870,'[2]Pivot HorizontalMRP'!$A$4:$H$2689,8,0),0)</f>
        <v>1667</v>
      </c>
      <c r="T870" s="1" t="n">
        <f aca="false">IFERROR(VLOOKUP(A870,'[2]Pivot HorizontalMRP'!$A$4:$I$2689,9,0),0)</f>
        <v>1308</v>
      </c>
      <c r="U870" s="1" t="n">
        <f aca="false">IF(I870="delivery",O870-SUM(Q870+R870),IF(I870="PO",P870-SUM(Q870:R870)))</f>
        <v>-1313</v>
      </c>
      <c r="V870" s="81" t="n">
        <v>1.06</v>
      </c>
      <c r="W870" s="81"/>
      <c r="X870" s="81" t="n">
        <f aca="false">W870-V870</f>
        <v>-1.06</v>
      </c>
      <c r="Y870" s="81"/>
      <c r="Z870" s="81"/>
      <c r="AA870" s="81" t="n">
        <v>1.06</v>
      </c>
      <c r="AB870" s="81"/>
      <c r="AC870" s="81"/>
      <c r="AD870" s="81"/>
      <c r="AE870" s="81"/>
      <c r="AF870" s="81"/>
      <c r="AG870" s="81"/>
      <c r="AH870" s="81"/>
      <c r="AI870" s="81"/>
      <c r="AJ870" s="81"/>
      <c r="AK870" s="81"/>
      <c r="AL870" s="81"/>
      <c r="AM870" s="81"/>
      <c r="AN870" s="81"/>
      <c r="AO870" s="81" t="str">
        <f aca="false">D870</f>
        <v>Arista</v>
      </c>
      <c r="AP870" s="1" t="s">
        <v>1382</v>
      </c>
      <c r="AQ870" s="1"/>
      <c r="AR870" s="1"/>
      <c r="AS870" s="1"/>
      <c r="AT870" s="1"/>
      <c r="AU870" s="1"/>
      <c r="AV870" s="1"/>
      <c r="AW870" s="1"/>
      <c r="AX870" s="1"/>
      <c r="AY870" s="1"/>
      <c r="AZ870" s="1"/>
      <c r="BA870" s="1"/>
      <c r="BB870" s="1"/>
      <c r="BC870" s="1"/>
      <c r="BD870" s="1"/>
      <c r="BE870" s="1"/>
      <c r="BF870" s="1" t="s">
        <v>14668</v>
      </c>
      <c r="BG870" s="1" t="s">
        <v>183</v>
      </c>
      <c r="BH870" s="1"/>
      <c r="BI870" s="1"/>
    </row>
    <row r="871" customFormat="false" ht="12.75" hidden="false" customHeight="false" outlineLevel="0" collapsed="false">
      <c r="A871" s="1" t="s">
        <v>1459</v>
      </c>
      <c r="B871" s="1" t="s">
        <v>1460</v>
      </c>
      <c r="C871" s="1" t="s">
        <v>177</v>
      </c>
      <c r="D871" s="1" t="s">
        <v>82</v>
      </c>
      <c r="E871" s="1" t="s">
        <v>1461</v>
      </c>
      <c r="F871" s="1" t="s">
        <v>1462</v>
      </c>
      <c r="G871" s="1" t="n">
        <v>41</v>
      </c>
      <c r="H871" s="1" t="n">
        <v>2000</v>
      </c>
      <c r="I871" s="101" t="s">
        <v>180</v>
      </c>
      <c r="J871" s="1"/>
      <c r="K871" s="1" t="n">
        <f aca="false">IFERROR(VLOOKUP(A871,'[2]Pivot HorizontalMRP'!$A$4:$B$2689,2,0),0)</f>
        <v>0</v>
      </c>
      <c r="L871" s="1" t="n">
        <f aca="false">IFERROR(VLOOKUP(A871,'[2]Pivot HorizontalMRP'!$A$4:$C$2689,3,0),0)</f>
        <v>1922</v>
      </c>
      <c r="M871" s="1" t="n">
        <f aca="false">IFERROR(VLOOKUP(A871,'[2]Pivot HorizontalMRP'!$A$4:$D$2689,0.4,0),0)</f>
        <v>0</v>
      </c>
      <c r="N871" s="1" t="n">
        <f aca="false">IFERROR(VLOOKUP(A871,'[2]Pivot HorizontalMRP'!$A$4:$E$2689,5,0),0)</f>
        <v>0</v>
      </c>
      <c r="O871" s="1" t="n">
        <f aca="false">K871+L871</f>
        <v>1922</v>
      </c>
      <c r="P871" s="1" t="n">
        <f aca="false">K871+L871+M871+N871</f>
        <v>1922</v>
      </c>
      <c r="Q871" s="1" t="n">
        <f aca="false">IFERROR(VLOOKUP(A871,'[2]Pivot HorizontalMRP'!$A$4:$F$2689,6,0),0)</f>
        <v>1847</v>
      </c>
      <c r="R871" s="1" t="n">
        <f aca="false">IFERROR(VLOOKUP(A871,'[2]Pivot HorizontalMRP'!$A$4:$G$2689,7,0),0)</f>
        <v>1686</v>
      </c>
      <c r="S871" s="1" t="n">
        <f aca="false">IFERROR(VLOOKUP(A871,'[2]Pivot HorizontalMRP'!$A$4:$H$2689,8,0),0)</f>
        <v>1544</v>
      </c>
      <c r="T871" s="1" t="n">
        <f aca="false">IFERROR(VLOOKUP(A871,'[2]Pivot HorizontalMRP'!$A$4:$I$2689,9,0),0)</f>
        <v>1667</v>
      </c>
      <c r="U871" s="1" t="n">
        <f aca="false">IF(I871="delivery",O871-SUM(Q871+R871),IF(I871="PO",P871-SUM(Q871:R871)))</f>
        <v>-1611</v>
      </c>
      <c r="V871" s="81" t="n">
        <v>2.76</v>
      </c>
      <c r="W871" s="81"/>
      <c r="X871" s="81" t="n">
        <f aca="false">W871-V871</f>
        <v>-2.76</v>
      </c>
      <c r="Y871" s="81"/>
      <c r="Z871" s="81"/>
      <c r="AA871" s="81"/>
      <c r="AB871" s="81"/>
      <c r="AC871" s="81"/>
      <c r="AD871" s="81"/>
      <c r="AE871" s="81"/>
      <c r="AF871" s="81"/>
      <c r="AG871" s="81"/>
      <c r="AH871" s="81"/>
      <c r="AI871" s="81"/>
      <c r="AJ871" s="81"/>
      <c r="AK871" s="81"/>
      <c r="AL871" s="81"/>
      <c r="AM871" s="81"/>
      <c r="AN871" s="81"/>
      <c r="AO871" s="81" t="str">
        <f aca="false">D871</f>
        <v>Arista</v>
      </c>
      <c r="AP871" s="1" t="s">
        <v>1382</v>
      </c>
      <c r="AQ871" s="1"/>
      <c r="AR871" s="1"/>
      <c r="AS871" s="1"/>
      <c r="AT871" s="1"/>
      <c r="AU871" s="1"/>
      <c r="AV871" s="1"/>
      <c r="AW871" s="1"/>
      <c r="AX871" s="1"/>
      <c r="AY871" s="1"/>
      <c r="AZ871" s="1"/>
      <c r="BA871" s="1"/>
      <c r="BB871" s="1"/>
      <c r="BC871" s="1"/>
      <c r="BD871" s="1"/>
      <c r="BE871" s="1"/>
      <c r="BF871" s="1" t="s">
        <v>14668</v>
      </c>
      <c r="BG871" s="1" t="s">
        <v>183</v>
      </c>
      <c r="BH871" s="1"/>
      <c r="BI871" s="1"/>
    </row>
    <row r="872" customFormat="false" ht="12.75" hidden="false" customHeight="false" outlineLevel="0" collapsed="false">
      <c r="A872" s="1" t="s">
        <v>14293</v>
      </c>
      <c r="B872" s="1" t="s">
        <v>6086</v>
      </c>
      <c r="C872" s="1" t="s">
        <v>177</v>
      </c>
      <c r="D872" s="1" t="s">
        <v>82</v>
      </c>
      <c r="E872" s="1" t="s">
        <v>15359</v>
      </c>
      <c r="F872" s="1" t="s">
        <v>15360</v>
      </c>
      <c r="G872" s="1" t="n">
        <v>46</v>
      </c>
      <c r="H872" s="1" t="n">
        <v>30</v>
      </c>
      <c r="I872" s="101" t="s">
        <v>180</v>
      </c>
      <c r="J872" s="1"/>
      <c r="K872" s="1" t="n">
        <f aca="false">IFERROR(VLOOKUP(A872,'[2]Pivot HorizontalMRP'!$A$4:$B$2689,2,0),0)</f>
        <v>0</v>
      </c>
      <c r="L872" s="1" t="n">
        <f aca="false">IFERROR(VLOOKUP(A872,'[2]Pivot HorizontalMRP'!$A$4:$C$2689,3,0),0)</f>
        <v>0</v>
      </c>
      <c r="M872" s="1" t="n">
        <f aca="false">IFERROR(VLOOKUP(A872,'[2]Pivot HorizontalMRP'!$A$4:$D$2689,0.4,0),0)</f>
        <v>0</v>
      </c>
      <c r="N872" s="1" t="n">
        <f aca="false">IFERROR(VLOOKUP(A872,'[2]Pivot HorizontalMRP'!$A$4:$E$2689,5,0),0)</f>
        <v>22</v>
      </c>
      <c r="O872" s="1" t="n">
        <f aca="false">K872+L872</f>
        <v>0</v>
      </c>
      <c r="P872" s="1" t="n">
        <f aca="false">K872+L872+M872+N872</f>
        <v>22</v>
      </c>
      <c r="Q872" s="1" t="n">
        <f aca="false">IFERROR(VLOOKUP(A872,'[2]Pivot HorizontalMRP'!$A$4:$F$2689,6,0),0)</f>
        <v>60</v>
      </c>
      <c r="R872" s="1" t="n">
        <f aca="false">IFERROR(VLOOKUP(A872,'[2]Pivot HorizontalMRP'!$A$4:$G$2689,7,0),0)</f>
        <v>72</v>
      </c>
      <c r="S872" s="1" t="n">
        <f aca="false">IFERROR(VLOOKUP(A872,'[2]Pivot HorizontalMRP'!$A$4:$H$2689,8,0),0)</f>
        <v>44</v>
      </c>
      <c r="T872" s="1" t="n">
        <f aca="false">IFERROR(VLOOKUP(A872,'[2]Pivot HorizontalMRP'!$A$4:$I$2689,9,0),0)</f>
        <v>66</v>
      </c>
      <c r="U872" s="1" t="n">
        <f aca="false">IF(I872="delivery",O872-SUM(Q872+R872),IF(I872="PO",P872-SUM(Q872:R872)))</f>
        <v>-132</v>
      </c>
      <c r="V872" s="81" t="n">
        <v>299.229</v>
      </c>
      <c r="W872" s="81"/>
      <c r="X872" s="81" t="n">
        <f aca="false">W872-V872</f>
        <v>-299.229</v>
      </c>
      <c r="Y872" s="81"/>
      <c r="Z872" s="81"/>
      <c r="AA872" s="81"/>
      <c r="AB872" s="81"/>
      <c r="AC872" s="81"/>
      <c r="AD872" s="81"/>
      <c r="AE872" s="81"/>
      <c r="AF872" s="81"/>
      <c r="AG872" s="81"/>
      <c r="AH872" s="81"/>
      <c r="AI872" s="81"/>
      <c r="AJ872" s="81"/>
      <c r="AK872" s="81"/>
      <c r="AL872" s="81"/>
      <c r="AM872" s="81"/>
      <c r="AN872" s="81"/>
      <c r="AO872" s="81" t="str">
        <f aca="false">D872</f>
        <v>Arista</v>
      </c>
      <c r="AP872" s="1" t="s">
        <v>1382</v>
      </c>
      <c r="AQ872" s="1"/>
      <c r="AR872" s="1"/>
      <c r="AS872" s="1"/>
      <c r="AT872" s="1"/>
      <c r="AU872" s="1"/>
      <c r="AV872" s="1"/>
      <c r="AW872" s="1"/>
      <c r="AX872" s="1"/>
      <c r="AY872" s="1"/>
      <c r="AZ872" s="1"/>
      <c r="BA872" s="1"/>
      <c r="BB872" s="1"/>
      <c r="BC872" s="1"/>
      <c r="BD872" s="1"/>
      <c r="BE872" s="1"/>
      <c r="BF872" s="1" t="s">
        <v>14668</v>
      </c>
      <c r="BG872" s="1" t="s">
        <v>183</v>
      </c>
      <c r="BH872" s="1"/>
      <c r="BI872" s="1"/>
    </row>
    <row r="873" customFormat="false" ht="12.75" hidden="false" customHeight="false" outlineLevel="0" collapsed="false">
      <c r="A873" s="1" t="s">
        <v>6093</v>
      </c>
      <c r="B873" s="1" t="s">
        <v>6094</v>
      </c>
      <c r="C873" s="1" t="s">
        <v>177</v>
      </c>
      <c r="D873" s="1" t="s">
        <v>82</v>
      </c>
      <c r="E873" s="1" t="s">
        <v>6095</v>
      </c>
      <c r="F873" s="1" t="s">
        <v>6096</v>
      </c>
      <c r="G873" s="1" t="n">
        <v>46</v>
      </c>
      <c r="H873" s="1" t="n">
        <v>150</v>
      </c>
      <c r="I873" s="101" t="s">
        <v>180</v>
      </c>
      <c r="J873" s="1"/>
      <c r="K873" s="1" t="n">
        <f aca="false">IFERROR(VLOOKUP(A873,'[2]Pivot HorizontalMRP'!$A$4:$B$2689,2,0),0)</f>
        <v>0</v>
      </c>
      <c r="L873" s="1" t="n">
        <f aca="false">IFERROR(VLOOKUP(A873,'[2]Pivot HorizontalMRP'!$A$4:$C$2689,3,0),0)</f>
        <v>90</v>
      </c>
      <c r="M873" s="1" t="n">
        <f aca="false">IFERROR(VLOOKUP(A873,'[2]Pivot HorizontalMRP'!$A$4:$D$2689,0.4,0),0)</f>
        <v>0</v>
      </c>
      <c r="N873" s="1" t="n">
        <f aca="false">IFERROR(VLOOKUP(A873,'[2]Pivot HorizontalMRP'!$A$4:$E$2689,5,0),0)</f>
        <v>0</v>
      </c>
      <c r="O873" s="1" t="n">
        <f aca="false">K873+L873</f>
        <v>90</v>
      </c>
      <c r="P873" s="1" t="n">
        <f aca="false">K873+L873+M873+N873</f>
        <v>90</v>
      </c>
      <c r="Q873" s="1" t="n">
        <f aca="false">IFERROR(VLOOKUP(A873,'[2]Pivot HorizontalMRP'!$A$4:$F$2689,6,0),0)</f>
        <v>0</v>
      </c>
      <c r="R873" s="1" t="n">
        <f aca="false">IFERROR(VLOOKUP(A873,'[2]Pivot HorizontalMRP'!$A$4:$G$2689,7,0),0)</f>
        <v>250</v>
      </c>
      <c r="S873" s="1" t="n">
        <f aca="false">IFERROR(VLOOKUP(A873,'[2]Pivot HorizontalMRP'!$A$4:$H$2689,8,0),0)</f>
        <v>90</v>
      </c>
      <c r="T873" s="1" t="n">
        <f aca="false">IFERROR(VLOOKUP(A873,'[2]Pivot HorizontalMRP'!$A$4:$I$2689,9,0),0)</f>
        <v>60</v>
      </c>
      <c r="U873" s="1" t="n">
        <f aca="false">IF(I873="delivery",O873-SUM(Q873+R873),IF(I873="PO",P873-SUM(Q873:R873)))</f>
        <v>-160</v>
      </c>
      <c r="V873" s="81" t="n">
        <v>60</v>
      </c>
      <c r="W873" s="81"/>
      <c r="X873" s="81" t="n">
        <f aca="false">W873-V873</f>
        <v>-60</v>
      </c>
      <c r="Y873" s="81"/>
      <c r="Z873" s="81"/>
      <c r="AA873" s="81" t="n">
        <v>80</v>
      </c>
      <c r="AB873" s="81"/>
      <c r="AC873" s="81"/>
      <c r="AD873" s="81"/>
      <c r="AE873" s="81"/>
      <c r="AF873" s="81"/>
      <c r="AG873" s="81"/>
      <c r="AH873" s="81"/>
      <c r="AI873" s="81"/>
      <c r="AJ873" s="81"/>
      <c r="AK873" s="81"/>
      <c r="AL873" s="81"/>
      <c r="AM873" s="81"/>
      <c r="AN873" s="81"/>
      <c r="AO873" s="81" t="str">
        <f aca="false">D873</f>
        <v>Arista</v>
      </c>
      <c r="AP873" s="1" t="s">
        <v>1382</v>
      </c>
      <c r="AQ873" s="1"/>
      <c r="AR873" s="1"/>
      <c r="AS873" s="1"/>
      <c r="AT873" s="1"/>
      <c r="AU873" s="1"/>
      <c r="AV873" s="1"/>
      <c r="AW873" s="1"/>
      <c r="AX873" s="1"/>
      <c r="AY873" s="1"/>
      <c r="AZ873" s="1"/>
      <c r="BA873" s="1"/>
      <c r="BB873" s="1"/>
      <c r="BC873" s="1"/>
      <c r="BD873" s="1"/>
      <c r="BE873" s="1"/>
      <c r="BF873" s="1" t="s">
        <v>14668</v>
      </c>
      <c r="BG873" s="1" t="s">
        <v>183</v>
      </c>
      <c r="BH873" s="1"/>
      <c r="BI873" s="1"/>
    </row>
    <row r="874" customFormat="false" ht="12.75" hidden="false" customHeight="false" outlineLevel="0" collapsed="false">
      <c r="A874" s="1" t="s">
        <v>15361</v>
      </c>
      <c r="B874" s="1" t="s">
        <v>14436</v>
      </c>
      <c r="C874" s="1" t="s">
        <v>177</v>
      </c>
      <c r="D874" s="1" t="s">
        <v>82</v>
      </c>
      <c r="E874" s="1" t="s">
        <v>14437</v>
      </c>
      <c r="F874" s="1" t="s">
        <v>14438</v>
      </c>
      <c r="G874" s="1" t="n">
        <v>49</v>
      </c>
      <c r="H874" s="1" t="n">
        <v>1</v>
      </c>
      <c r="I874" s="102" t="s">
        <v>180</v>
      </c>
      <c r="J874" s="1"/>
      <c r="K874" s="1" t="n">
        <f aca="false">IFERROR(VLOOKUP(A874,'[2]Pivot HorizontalMRP'!$A$4:$B$2689,2,0),0)</f>
        <v>0</v>
      </c>
      <c r="L874" s="1" t="n">
        <f aca="false">IFERROR(VLOOKUP(A874,'[2]Pivot HorizontalMRP'!$A$4:$C$2689,3,0),0)</f>
        <v>0</v>
      </c>
      <c r="M874" s="1" t="n">
        <f aca="false">IFERROR(VLOOKUP(A874,'[2]Pivot HorizontalMRP'!$A$4:$D$2689,0.4,0),0)</f>
        <v>0</v>
      </c>
      <c r="N874" s="1" t="n">
        <f aca="false">IFERROR(VLOOKUP(A874,'[2]Pivot HorizontalMRP'!$A$4:$E$2689,5,0),0)</f>
        <v>0</v>
      </c>
      <c r="O874" s="1" t="n">
        <f aca="false">K874+L874</f>
        <v>0</v>
      </c>
      <c r="P874" s="1" t="n">
        <f aca="false">K874+L874+M874+N874</f>
        <v>0</v>
      </c>
      <c r="Q874" s="1" t="n">
        <f aca="false">IFERROR(VLOOKUP(A874,'[2]Pivot HorizontalMRP'!$A$4:$F$2689,6,0),0)</f>
        <v>179</v>
      </c>
      <c r="R874" s="1" t="n">
        <f aca="false">IFERROR(VLOOKUP(A874,'[2]Pivot HorizontalMRP'!$A$4:$G$2689,7,0),0)</f>
        <v>669</v>
      </c>
      <c r="S874" s="1" t="n">
        <f aca="false">IFERROR(VLOOKUP(A874,'[2]Pivot HorizontalMRP'!$A$4:$H$2689,8,0),0)</f>
        <v>340</v>
      </c>
      <c r="T874" s="1" t="n">
        <f aca="false">IFERROR(VLOOKUP(A874,'[2]Pivot HorizontalMRP'!$A$4:$I$2689,9,0),0)</f>
        <v>306</v>
      </c>
      <c r="U874" s="1" t="n">
        <f aca="false">IF(I874="delivery",O874-SUM(Q874+R874),IF(I874="PO",P874-SUM(Q874:R874)))</f>
        <v>-848</v>
      </c>
      <c r="V874" s="81" t="n">
        <v>727</v>
      </c>
      <c r="W874" s="81"/>
      <c r="X874" s="81" t="n">
        <f aca="false">W874-V874</f>
        <v>-727</v>
      </c>
      <c r="Y874" s="81"/>
      <c r="Z874" s="81"/>
      <c r="AA874" s="81"/>
      <c r="AB874" s="81"/>
      <c r="AC874" s="81"/>
      <c r="AD874" s="81"/>
      <c r="AE874" s="81"/>
      <c r="AF874" s="81"/>
      <c r="AG874" s="81"/>
      <c r="AH874" s="81"/>
      <c r="AI874" s="81"/>
      <c r="AJ874" s="81"/>
      <c r="AK874" s="81"/>
      <c r="AL874" s="81"/>
      <c r="AM874" s="81"/>
      <c r="AN874" s="81"/>
      <c r="AO874" s="81" t="str">
        <f aca="false">D874</f>
        <v>Arista</v>
      </c>
      <c r="AP874" s="102" t="s">
        <v>1382</v>
      </c>
      <c r="AQ874" s="1"/>
      <c r="AR874" s="1"/>
      <c r="AS874" s="1"/>
      <c r="AT874" s="1"/>
      <c r="AU874" s="1"/>
      <c r="AV874" s="1"/>
      <c r="AW874" s="1"/>
      <c r="AX874" s="1"/>
      <c r="AY874" s="1"/>
      <c r="AZ874" s="1"/>
      <c r="BA874" s="1"/>
      <c r="BB874" s="1"/>
      <c r="BC874" s="1"/>
      <c r="BD874" s="1"/>
      <c r="BE874" s="1"/>
      <c r="BF874" s="1" t="s">
        <v>1113</v>
      </c>
      <c r="BG874" s="1" t="s">
        <v>183</v>
      </c>
      <c r="BH874" s="1"/>
      <c r="BI874" s="1"/>
    </row>
    <row r="875" customFormat="false" ht="12.75" hidden="false" customHeight="false" outlineLevel="0" collapsed="false">
      <c r="A875" s="1" t="s">
        <v>6105</v>
      </c>
      <c r="B875" s="1" t="s">
        <v>6106</v>
      </c>
      <c r="C875" s="1" t="s">
        <v>177</v>
      </c>
      <c r="D875" s="1" t="s">
        <v>82</v>
      </c>
      <c r="E875" s="1" t="s">
        <v>6107</v>
      </c>
      <c r="F875" s="1" t="s">
        <v>15362</v>
      </c>
      <c r="G875" s="1" t="n">
        <v>55</v>
      </c>
      <c r="H875" s="1" t="n">
        <v>1</v>
      </c>
      <c r="I875" s="102" t="s">
        <v>180</v>
      </c>
      <c r="J875" s="1"/>
      <c r="K875" s="1" t="n">
        <f aca="false">IFERROR(VLOOKUP(A875,'[2]Pivot HorizontalMRP'!$A$4:$B$2689,2,0),0)</f>
        <v>0</v>
      </c>
      <c r="L875" s="1" t="n">
        <f aca="false">IFERROR(VLOOKUP(A875,'[2]Pivot HorizontalMRP'!$A$4:$C$2689,3,0),0)</f>
        <v>0</v>
      </c>
      <c r="M875" s="1" t="n">
        <f aca="false">IFERROR(VLOOKUP(A875,'[2]Pivot HorizontalMRP'!$A$4:$D$2689,0.4,0),0)</f>
        <v>0</v>
      </c>
      <c r="N875" s="1" t="n">
        <f aca="false">IFERROR(VLOOKUP(A875,'[2]Pivot HorizontalMRP'!$A$4:$E$2689,5,0),0)</f>
        <v>0</v>
      </c>
      <c r="O875" s="1" t="n">
        <f aca="false">K875+L875</f>
        <v>0</v>
      </c>
      <c r="P875" s="1" t="n">
        <f aca="false">K875+L875+M875+N875</f>
        <v>0</v>
      </c>
      <c r="Q875" s="1" t="n">
        <f aca="false">IFERROR(VLOOKUP(A875,'[2]Pivot HorizontalMRP'!$A$4:$F$2689,6,0),0)</f>
        <v>0</v>
      </c>
      <c r="R875" s="1" t="n">
        <f aca="false">IFERROR(VLOOKUP(A875,'[2]Pivot HorizontalMRP'!$A$4:$G$2689,7,0),0)</f>
        <v>0</v>
      </c>
      <c r="S875" s="1" t="n">
        <f aca="false">IFERROR(VLOOKUP(A875,'[2]Pivot HorizontalMRP'!$A$4:$H$2689,8,0),0)</f>
        <v>130</v>
      </c>
      <c r="T875" s="1" t="n">
        <f aca="false">IFERROR(VLOOKUP(A875,'[2]Pivot HorizontalMRP'!$A$4:$I$2689,9,0),0)</f>
        <v>0</v>
      </c>
      <c r="U875" s="1" t="n">
        <f aca="false">IF(I875="delivery",O875-SUM(Q875+R875),IF(I875="PO",P875-SUM(Q875:R875)))</f>
        <v>0</v>
      </c>
      <c r="V875" s="81" t="n">
        <v>675</v>
      </c>
      <c r="W875" s="81"/>
      <c r="X875" s="81" t="n">
        <f aca="false">W875-V875</f>
        <v>-675</v>
      </c>
      <c r="Y875" s="81"/>
      <c r="Z875" s="81"/>
      <c r="AA875" s="81"/>
      <c r="AB875" s="81"/>
      <c r="AC875" s="81"/>
      <c r="AD875" s="81"/>
      <c r="AE875" s="81"/>
      <c r="AF875" s="81"/>
      <c r="AG875" s="81"/>
      <c r="AH875" s="81"/>
      <c r="AI875" s="81"/>
      <c r="AJ875" s="81"/>
      <c r="AK875" s="81"/>
      <c r="AL875" s="81"/>
      <c r="AM875" s="81"/>
      <c r="AN875" s="81"/>
      <c r="AO875" s="81" t="str">
        <f aca="false">D875</f>
        <v>Arista</v>
      </c>
      <c r="AP875" s="102" t="s">
        <v>1382</v>
      </c>
      <c r="AQ875" s="1"/>
      <c r="AR875" s="1"/>
      <c r="AS875" s="1"/>
      <c r="AT875" s="1"/>
      <c r="AU875" s="1"/>
      <c r="AV875" s="1"/>
      <c r="AW875" s="1"/>
      <c r="AX875" s="1"/>
      <c r="AY875" s="1"/>
      <c r="AZ875" s="1"/>
      <c r="BA875" s="1"/>
      <c r="BB875" s="1"/>
      <c r="BC875" s="1"/>
      <c r="BD875" s="1"/>
      <c r="BE875" s="1"/>
      <c r="BF875" s="1" t="s">
        <v>719</v>
      </c>
      <c r="BG875" s="1" t="s">
        <v>183</v>
      </c>
      <c r="BH875" s="1"/>
      <c r="BI875" s="1"/>
    </row>
    <row r="876" customFormat="false" ht="12.75" hidden="false" customHeight="false" outlineLevel="0" collapsed="false">
      <c r="A876" s="1" t="s">
        <v>6109</v>
      </c>
      <c r="B876" s="1" t="s">
        <v>6110</v>
      </c>
      <c r="C876" s="1" t="s">
        <v>177</v>
      </c>
      <c r="D876" s="1" t="s">
        <v>82</v>
      </c>
      <c r="E876" s="1" t="s">
        <v>6111</v>
      </c>
      <c r="F876" s="1" t="s">
        <v>6112</v>
      </c>
      <c r="G876" s="1" t="n">
        <v>76</v>
      </c>
      <c r="H876" s="1" t="n">
        <v>1</v>
      </c>
      <c r="I876" s="102" t="s">
        <v>180</v>
      </c>
      <c r="J876" s="1"/>
      <c r="K876" s="1" t="n">
        <f aca="false">IFERROR(VLOOKUP(A876,'[2]Pivot HorizontalMRP'!$A$4:$B$2689,2,0),0)</f>
        <v>0</v>
      </c>
      <c r="L876" s="1" t="n">
        <f aca="false">IFERROR(VLOOKUP(A876,'[2]Pivot HorizontalMRP'!$A$4:$C$2689,3,0),0)</f>
        <v>0</v>
      </c>
      <c r="M876" s="1" t="n">
        <f aca="false">IFERROR(VLOOKUP(A876,'[2]Pivot HorizontalMRP'!$A$4:$D$2689,0.4,0),0)</f>
        <v>0</v>
      </c>
      <c r="N876" s="1" t="n">
        <f aca="false">IFERROR(VLOOKUP(A876,'[2]Pivot HorizontalMRP'!$A$4:$E$2689,5,0),0)</f>
        <v>0</v>
      </c>
      <c r="O876" s="1" t="n">
        <f aca="false">K876+L876</f>
        <v>0</v>
      </c>
      <c r="P876" s="1" t="n">
        <f aca="false">K876+L876+M876+N876</f>
        <v>0</v>
      </c>
      <c r="Q876" s="1" t="n">
        <f aca="false">IFERROR(VLOOKUP(A876,'[2]Pivot HorizontalMRP'!$A$4:$F$2689,6,0),0)</f>
        <v>0</v>
      </c>
      <c r="R876" s="1" t="n">
        <f aca="false">IFERROR(VLOOKUP(A876,'[2]Pivot HorizontalMRP'!$A$4:$G$2689,7,0),0)</f>
        <v>20</v>
      </c>
      <c r="S876" s="1" t="n">
        <f aca="false">IFERROR(VLOOKUP(A876,'[2]Pivot HorizontalMRP'!$A$4:$H$2689,8,0),0)</f>
        <v>95</v>
      </c>
      <c r="T876" s="1" t="n">
        <f aca="false">IFERROR(VLOOKUP(A876,'[2]Pivot HorizontalMRP'!$A$4:$I$2689,9,0),0)</f>
        <v>16</v>
      </c>
      <c r="U876" s="1" t="n">
        <f aca="false">IF(I876="delivery",O876-SUM(Q876+R876),IF(I876="PO",P876-SUM(Q876:R876)))</f>
        <v>-20</v>
      </c>
      <c r="V876" s="81" t="n">
        <v>25.98</v>
      </c>
      <c r="W876" s="81"/>
      <c r="X876" s="81" t="n">
        <f aca="false">W876-V876</f>
        <v>-25.98</v>
      </c>
      <c r="Y876" s="81"/>
      <c r="Z876" s="81"/>
      <c r="AA876" s="81"/>
      <c r="AB876" s="81"/>
      <c r="AC876" s="81"/>
      <c r="AD876" s="81"/>
      <c r="AE876" s="81"/>
      <c r="AF876" s="81"/>
      <c r="AG876" s="81"/>
      <c r="AH876" s="81"/>
      <c r="AI876" s="81"/>
      <c r="AJ876" s="81"/>
      <c r="AK876" s="81"/>
      <c r="AL876" s="81"/>
      <c r="AM876" s="81"/>
      <c r="AN876" s="81"/>
      <c r="AO876" s="81" t="str">
        <f aca="false">D876</f>
        <v>Arista</v>
      </c>
      <c r="AP876" s="102" t="s">
        <v>1382</v>
      </c>
      <c r="AQ876" s="1"/>
      <c r="AR876" s="1"/>
      <c r="AS876" s="1"/>
      <c r="AT876" s="1"/>
      <c r="AU876" s="1"/>
      <c r="AV876" s="1"/>
      <c r="AW876" s="1"/>
      <c r="AX876" s="1"/>
      <c r="AY876" s="1"/>
      <c r="AZ876" s="1"/>
      <c r="BA876" s="1"/>
      <c r="BB876" s="1"/>
      <c r="BC876" s="1"/>
      <c r="BD876" s="1"/>
      <c r="BE876" s="1"/>
      <c r="BF876" s="1" t="s">
        <v>719</v>
      </c>
      <c r="BG876" s="1" t="s">
        <v>183</v>
      </c>
      <c r="BH876" s="1"/>
      <c r="BI876" s="1"/>
    </row>
    <row r="877" customFormat="false" ht="12.75" hidden="false" customHeight="false" outlineLevel="0" collapsed="false">
      <c r="A877" s="1" t="s">
        <v>6113</v>
      </c>
      <c r="B877" s="1" t="s">
        <v>6114</v>
      </c>
      <c r="C877" s="1" t="s">
        <v>177</v>
      </c>
      <c r="D877" s="1" t="s">
        <v>82</v>
      </c>
      <c r="E877" s="1" t="s">
        <v>6115</v>
      </c>
      <c r="F877" s="1" t="s">
        <v>6116</v>
      </c>
      <c r="G877" s="1" t="n">
        <v>55</v>
      </c>
      <c r="H877" s="1" t="n">
        <v>1</v>
      </c>
      <c r="I877" s="102" t="s">
        <v>180</v>
      </c>
      <c r="J877" s="1"/>
      <c r="K877" s="1" t="n">
        <f aca="false">IFERROR(VLOOKUP(A877,'[2]Pivot HorizontalMRP'!$A$4:$B$2689,2,0),0)</f>
        <v>0</v>
      </c>
      <c r="L877" s="1" t="n">
        <f aca="false">IFERROR(VLOOKUP(A877,'[2]Pivot HorizontalMRP'!$A$4:$C$2689,3,0),0)</f>
        <v>0</v>
      </c>
      <c r="M877" s="1" t="n">
        <f aca="false">IFERROR(VLOOKUP(A877,'[2]Pivot HorizontalMRP'!$A$4:$D$2689,0.4,0),0)</f>
        <v>0</v>
      </c>
      <c r="N877" s="1" t="n">
        <f aca="false">IFERROR(VLOOKUP(A877,'[2]Pivot HorizontalMRP'!$A$4:$E$2689,5,0),0)</f>
        <v>0</v>
      </c>
      <c r="O877" s="1" t="n">
        <f aca="false">K877+L877</f>
        <v>0</v>
      </c>
      <c r="P877" s="1" t="n">
        <f aca="false">K877+L877+M877+N877</f>
        <v>0</v>
      </c>
      <c r="Q877" s="1" t="n">
        <f aca="false">IFERROR(VLOOKUP(A877,'[2]Pivot HorizontalMRP'!$A$4:$F$2689,6,0),0)</f>
        <v>0</v>
      </c>
      <c r="R877" s="1" t="n">
        <f aca="false">IFERROR(VLOOKUP(A877,'[2]Pivot HorizontalMRP'!$A$4:$G$2689,7,0),0)</f>
        <v>136</v>
      </c>
      <c r="S877" s="1" t="n">
        <f aca="false">IFERROR(VLOOKUP(A877,'[2]Pivot HorizontalMRP'!$A$4:$H$2689,8,0),0)</f>
        <v>62</v>
      </c>
      <c r="T877" s="1" t="n">
        <f aca="false">IFERROR(VLOOKUP(A877,'[2]Pivot HorizontalMRP'!$A$4:$I$2689,9,0),0)</f>
        <v>0</v>
      </c>
      <c r="U877" s="1" t="n">
        <f aca="false">IF(I877="delivery",O877-SUM(Q877+R877),IF(I877="PO",P877-SUM(Q877:R877)))</f>
        <v>-136</v>
      </c>
      <c r="V877" s="81" t="n">
        <v>739</v>
      </c>
      <c r="W877" s="81"/>
      <c r="X877" s="81" t="n">
        <f aca="false">W877-V877</f>
        <v>-739</v>
      </c>
      <c r="Y877" s="81"/>
      <c r="Z877" s="81"/>
      <c r="AA877" s="81"/>
      <c r="AB877" s="81"/>
      <c r="AC877" s="81"/>
      <c r="AD877" s="81"/>
      <c r="AE877" s="81"/>
      <c r="AF877" s="81"/>
      <c r="AG877" s="81"/>
      <c r="AH877" s="81"/>
      <c r="AI877" s="81"/>
      <c r="AJ877" s="81"/>
      <c r="AK877" s="81"/>
      <c r="AL877" s="81"/>
      <c r="AM877" s="81"/>
      <c r="AN877" s="81"/>
      <c r="AO877" s="81" t="str">
        <f aca="false">D877</f>
        <v>Arista</v>
      </c>
      <c r="AP877" s="102" t="s">
        <v>1382</v>
      </c>
      <c r="AQ877" s="1"/>
      <c r="AR877" s="1"/>
      <c r="AS877" s="1"/>
      <c r="AT877" s="1"/>
      <c r="AU877" s="1"/>
      <c r="AV877" s="1"/>
      <c r="AW877" s="1"/>
      <c r="AX877" s="1"/>
      <c r="AY877" s="1"/>
      <c r="AZ877" s="1"/>
      <c r="BA877" s="1"/>
      <c r="BB877" s="1"/>
      <c r="BC877" s="1"/>
      <c r="BD877" s="1"/>
      <c r="BE877" s="1"/>
      <c r="BF877" s="1" t="s">
        <v>719</v>
      </c>
      <c r="BG877" s="1" t="s">
        <v>183</v>
      </c>
      <c r="BH877" s="1"/>
      <c r="BI877" s="1"/>
    </row>
    <row r="878" customFormat="false" ht="12.75" hidden="false" customHeight="false" outlineLevel="0" collapsed="false">
      <c r="A878" s="1" t="s">
        <v>6121</v>
      </c>
      <c r="B878" s="1" t="s">
        <v>6122</v>
      </c>
      <c r="C878" s="1" t="s">
        <v>177</v>
      </c>
      <c r="D878" s="1" t="s">
        <v>82</v>
      </c>
      <c r="E878" s="1" t="s">
        <v>6123</v>
      </c>
      <c r="F878" s="1" t="s">
        <v>6124</v>
      </c>
      <c r="G878" s="1" t="n">
        <v>55</v>
      </c>
      <c r="H878" s="1" t="n">
        <v>1</v>
      </c>
      <c r="I878" s="102" t="s">
        <v>180</v>
      </c>
      <c r="J878" s="1"/>
      <c r="K878" s="1" t="n">
        <f aca="false">IFERROR(VLOOKUP(A878,'[2]Pivot HorizontalMRP'!$A$4:$B$2689,2,0),0)</f>
        <v>0</v>
      </c>
      <c r="L878" s="1" t="n">
        <f aca="false">IFERROR(VLOOKUP(A878,'[2]Pivot HorizontalMRP'!$A$4:$C$2689,3,0),0)</f>
        <v>0</v>
      </c>
      <c r="M878" s="1" t="n">
        <f aca="false">IFERROR(VLOOKUP(A878,'[2]Pivot HorizontalMRP'!$A$4:$D$2689,0.4,0),0)</f>
        <v>0</v>
      </c>
      <c r="N878" s="1" t="n">
        <f aca="false">IFERROR(VLOOKUP(A878,'[2]Pivot HorizontalMRP'!$A$4:$E$2689,5,0),0)</f>
        <v>0</v>
      </c>
      <c r="O878" s="1" t="n">
        <f aca="false">K878+L878</f>
        <v>0</v>
      </c>
      <c r="P878" s="1" t="n">
        <f aca="false">K878+L878+M878+N878</f>
        <v>0</v>
      </c>
      <c r="Q878" s="1" t="n">
        <f aca="false">IFERROR(VLOOKUP(A878,'[2]Pivot HorizontalMRP'!$A$4:$F$2689,6,0),0)</f>
        <v>0</v>
      </c>
      <c r="R878" s="1" t="n">
        <f aca="false">IFERROR(VLOOKUP(A878,'[2]Pivot HorizontalMRP'!$A$4:$G$2689,7,0),0)</f>
        <v>1332</v>
      </c>
      <c r="S878" s="1" t="n">
        <f aca="false">IFERROR(VLOOKUP(A878,'[2]Pivot HorizontalMRP'!$A$4:$H$2689,8,0),0)</f>
        <v>0</v>
      </c>
      <c r="T878" s="1" t="n">
        <f aca="false">IFERROR(VLOOKUP(A878,'[2]Pivot HorizontalMRP'!$A$4:$I$2689,9,0),0)</f>
        <v>0</v>
      </c>
      <c r="U878" s="1" t="n">
        <f aca="false">IF(I878="delivery",O878-SUM(Q878+R878),IF(I878="PO",P878-SUM(Q878:R878)))</f>
        <v>-1332</v>
      </c>
      <c r="V878" s="81" t="n">
        <v>9.256</v>
      </c>
      <c r="W878" s="81"/>
      <c r="X878" s="81" t="n">
        <f aca="false">W878-V878</f>
        <v>-9.256</v>
      </c>
      <c r="Y878" s="81"/>
      <c r="Z878" s="81"/>
      <c r="AA878" s="81"/>
      <c r="AB878" s="81"/>
      <c r="AC878" s="81"/>
      <c r="AD878" s="81"/>
      <c r="AE878" s="81"/>
      <c r="AF878" s="81"/>
      <c r="AG878" s="81"/>
      <c r="AH878" s="81"/>
      <c r="AI878" s="81"/>
      <c r="AJ878" s="81"/>
      <c r="AK878" s="81"/>
      <c r="AL878" s="81"/>
      <c r="AM878" s="81"/>
      <c r="AN878" s="81"/>
      <c r="AO878" s="81" t="str">
        <f aca="false">D878</f>
        <v>Arista</v>
      </c>
      <c r="AP878" s="102" t="s">
        <v>1382</v>
      </c>
      <c r="AQ878" s="1"/>
      <c r="AR878" s="1"/>
      <c r="AS878" s="1"/>
      <c r="AT878" s="1"/>
      <c r="AU878" s="1"/>
      <c r="AV878" s="1"/>
      <c r="AW878" s="1"/>
      <c r="AX878" s="1"/>
      <c r="AY878" s="1"/>
      <c r="AZ878" s="1"/>
      <c r="BA878" s="1"/>
      <c r="BB878" s="1"/>
      <c r="BC878" s="1"/>
      <c r="BD878" s="1"/>
      <c r="BE878" s="1"/>
      <c r="BF878" s="1" t="s">
        <v>719</v>
      </c>
      <c r="BG878" s="1" t="s">
        <v>183</v>
      </c>
      <c r="BH878" s="1"/>
      <c r="BI878" s="1"/>
    </row>
    <row r="879" customFormat="false" ht="12.75" hidden="false" customHeight="false" outlineLevel="0" collapsed="false">
      <c r="A879" s="1" t="s">
        <v>6125</v>
      </c>
      <c r="B879" s="1" t="s">
        <v>6126</v>
      </c>
      <c r="C879" s="1" t="s">
        <v>177</v>
      </c>
      <c r="D879" s="1" t="s">
        <v>82</v>
      </c>
      <c r="E879" s="1" t="s">
        <v>6127</v>
      </c>
      <c r="F879" s="1" t="s">
        <v>6128</v>
      </c>
      <c r="G879" s="1" t="n">
        <v>55</v>
      </c>
      <c r="H879" s="1" t="n">
        <v>1</v>
      </c>
      <c r="I879" s="102" t="s">
        <v>180</v>
      </c>
      <c r="J879" s="1"/>
      <c r="K879" s="1" t="n">
        <f aca="false">IFERROR(VLOOKUP(A879,'[2]Pivot HorizontalMRP'!$A$4:$B$2689,2,0),0)</f>
        <v>0</v>
      </c>
      <c r="L879" s="1" t="n">
        <f aca="false">IFERROR(VLOOKUP(A879,'[2]Pivot HorizontalMRP'!$A$4:$C$2689,3,0),0)</f>
        <v>0</v>
      </c>
      <c r="M879" s="1" t="n">
        <f aca="false">IFERROR(VLOOKUP(A879,'[2]Pivot HorizontalMRP'!$A$4:$D$2689,0.4,0),0)</f>
        <v>0</v>
      </c>
      <c r="N879" s="1" t="n">
        <f aca="false">IFERROR(VLOOKUP(A879,'[2]Pivot HorizontalMRP'!$A$4:$E$2689,5,0),0)</f>
        <v>0</v>
      </c>
      <c r="O879" s="1" t="n">
        <f aca="false">K879+L879</f>
        <v>0</v>
      </c>
      <c r="P879" s="1" t="n">
        <f aca="false">K879+L879+M879+N879</f>
        <v>0</v>
      </c>
      <c r="Q879" s="1" t="n">
        <f aca="false">IFERROR(VLOOKUP(A879,'[2]Pivot HorizontalMRP'!$A$4:$F$2689,6,0),0)</f>
        <v>0</v>
      </c>
      <c r="R879" s="1" t="n">
        <f aca="false">IFERROR(VLOOKUP(A879,'[2]Pivot HorizontalMRP'!$A$4:$G$2689,7,0),0)</f>
        <v>1116</v>
      </c>
      <c r="S879" s="1" t="n">
        <f aca="false">IFERROR(VLOOKUP(A879,'[2]Pivot HorizontalMRP'!$A$4:$H$2689,8,0),0)</f>
        <v>0</v>
      </c>
      <c r="T879" s="1" t="n">
        <f aca="false">IFERROR(VLOOKUP(A879,'[2]Pivot HorizontalMRP'!$A$4:$I$2689,9,0),0)</f>
        <v>0</v>
      </c>
      <c r="U879" s="1" t="n">
        <f aca="false">IF(I879="delivery",O879-SUM(Q879+R879),IF(I879="PO",P879-SUM(Q879:R879)))</f>
        <v>-1116</v>
      </c>
      <c r="V879" s="81" t="n">
        <v>11.37</v>
      </c>
      <c r="W879" s="81"/>
      <c r="X879" s="81" t="n">
        <f aca="false">W879-V879</f>
        <v>-11.37</v>
      </c>
      <c r="Y879" s="81"/>
      <c r="Z879" s="81"/>
      <c r="AA879" s="81"/>
      <c r="AB879" s="81"/>
      <c r="AC879" s="81"/>
      <c r="AD879" s="81"/>
      <c r="AE879" s="81"/>
      <c r="AF879" s="81"/>
      <c r="AG879" s="81"/>
      <c r="AH879" s="81"/>
      <c r="AI879" s="81"/>
      <c r="AJ879" s="81"/>
      <c r="AK879" s="81"/>
      <c r="AL879" s="81"/>
      <c r="AM879" s="81"/>
      <c r="AN879" s="81"/>
      <c r="AO879" s="81" t="str">
        <f aca="false">D879</f>
        <v>Arista</v>
      </c>
      <c r="AP879" s="102" t="s">
        <v>1382</v>
      </c>
      <c r="AQ879" s="1"/>
      <c r="AR879" s="1"/>
      <c r="AS879" s="1"/>
      <c r="AT879" s="1"/>
      <c r="AU879" s="1"/>
      <c r="AV879" s="1"/>
      <c r="AW879" s="1"/>
      <c r="AX879" s="1"/>
      <c r="AY879" s="1"/>
      <c r="AZ879" s="1"/>
      <c r="BA879" s="1"/>
      <c r="BB879" s="1"/>
      <c r="BC879" s="1"/>
      <c r="BD879" s="1"/>
      <c r="BE879" s="1"/>
      <c r="BF879" s="1" t="s">
        <v>719</v>
      </c>
      <c r="BG879" s="1" t="s">
        <v>183</v>
      </c>
      <c r="BH879" s="1"/>
      <c r="BI879" s="1"/>
    </row>
    <row r="880" customFormat="false" ht="12.75" hidden="false" customHeight="false" outlineLevel="0" collapsed="false">
      <c r="A880" s="1" t="s">
        <v>6129</v>
      </c>
      <c r="B880" s="1" t="s">
        <v>6130</v>
      </c>
      <c r="C880" s="1" t="s">
        <v>177</v>
      </c>
      <c r="D880" s="1" t="s">
        <v>82</v>
      </c>
      <c r="E880" s="1" t="s">
        <v>6131</v>
      </c>
      <c r="F880" s="1" t="s">
        <v>6132</v>
      </c>
      <c r="G880" s="1" t="n">
        <v>107</v>
      </c>
      <c r="H880" s="1" t="n">
        <v>1</v>
      </c>
      <c r="I880" s="102" t="s">
        <v>180</v>
      </c>
      <c r="J880" s="1"/>
      <c r="K880" s="1" t="n">
        <f aca="false">IFERROR(VLOOKUP(A880,'[2]Pivot HorizontalMRP'!$A$4:$B$2689,2,0),0)</f>
        <v>0</v>
      </c>
      <c r="L880" s="1" t="n">
        <f aca="false">IFERROR(VLOOKUP(A880,'[2]Pivot HorizontalMRP'!$A$4:$C$2689,3,0),0)</f>
        <v>0</v>
      </c>
      <c r="M880" s="1" t="n">
        <f aca="false">IFERROR(VLOOKUP(A880,'[2]Pivot HorizontalMRP'!$A$4:$D$2689,0.4,0),0)</f>
        <v>0</v>
      </c>
      <c r="N880" s="1" t="n">
        <f aca="false">IFERROR(VLOOKUP(A880,'[2]Pivot HorizontalMRP'!$A$4:$E$2689,5,0),0)</f>
        <v>0</v>
      </c>
      <c r="O880" s="1" t="n">
        <f aca="false">K880+L880</f>
        <v>0</v>
      </c>
      <c r="P880" s="1" t="n">
        <f aca="false">K880+L880+M880+N880</f>
        <v>0</v>
      </c>
      <c r="Q880" s="1" t="n">
        <f aca="false">IFERROR(VLOOKUP(A880,'[2]Pivot HorizontalMRP'!$A$4:$F$2689,6,0),0)</f>
        <v>0</v>
      </c>
      <c r="R880" s="1" t="n">
        <f aca="false">IFERROR(VLOOKUP(A880,'[2]Pivot HorizontalMRP'!$A$4:$G$2689,7,0),0)</f>
        <v>116</v>
      </c>
      <c r="S880" s="1" t="n">
        <f aca="false">IFERROR(VLOOKUP(A880,'[2]Pivot HorizontalMRP'!$A$4:$H$2689,8,0),0)</f>
        <v>448</v>
      </c>
      <c r="T880" s="1" t="n">
        <f aca="false">IFERROR(VLOOKUP(A880,'[2]Pivot HorizontalMRP'!$A$4:$I$2689,9,0),0)</f>
        <v>128</v>
      </c>
      <c r="U880" s="1" t="n">
        <f aca="false">IF(I880="delivery",O880-SUM(Q880+R880),IF(I880="PO",P880-SUM(Q880:R880)))</f>
        <v>-116</v>
      </c>
      <c r="V880" s="81" t="n">
        <v>845.727</v>
      </c>
      <c r="W880" s="81"/>
      <c r="X880" s="81" t="n">
        <f aca="false">W880-V880</f>
        <v>-845.727</v>
      </c>
      <c r="Y880" s="81"/>
      <c r="Z880" s="81"/>
      <c r="AA880" s="81"/>
      <c r="AB880" s="81"/>
      <c r="AC880" s="81"/>
      <c r="AD880" s="81"/>
      <c r="AE880" s="81"/>
      <c r="AF880" s="81"/>
      <c r="AG880" s="81"/>
      <c r="AH880" s="81"/>
      <c r="AI880" s="81"/>
      <c r="AJ880" s="81"/>
      <c r="AK880" s="81"/>
      <c r="AL880" s="81"/>
      <c r="AM880" s="81"/>
      <c r="AN880" s="81"/>
      <c r="AO880" s="81" t="str">
        <f aca="false">D880</f>
        <v>Arista</v>
      </c>
      <c r="AP880" s="102" t="s">
        <v>1382</v>
      </c>
      <c r="AQ880" s="1"/>
      <c r="AR880" s="1"/>
      <c r="AS880" s="1"/>
      <c r="AT880" s="1"/>
      <c r="AU880" s="1"/>
      <c r="AV880" s="1"/>
      <c r="AW880" s="1"/>
      <c r="AX880" s="1"/>
      <c r="AY880" s="1"/>
      <c r="AZ880" s="1"/>
      <c r="BA880" s="1"/>
      <c r="BB880" s="1"/>
      <c r="BC880" s="1"/>
      <c r="BD880" s="1"/>
      <c r="BE880" s="1"/>
      <c r="BF880" s="1" t="s">
        <v>719</v>
      </c>
      <c r="BG880" s="1" t="s">
        <v>183</v>
      </c>
      <c r="BH880" s="1"/>
      <c r="BI880" s="1"/>
    </row>
    <row r="881" customFormat="false" ht="12.75" hidden="false" customHeight="false" outlineLevel="0" collapsed="false">
      <c r="A881" s="1" t="s">
        <v>6133</v>
      </c>
      <c r="B881" s="1" t="s">
        <v>6134</v>
      </c>
      <c r="C881" s="1" t="s">
        <v>177</v>
      </c>
      <c r="D881" s="1" t="s">
        <v>82</v>
      </c>
      <c r="E881" s="1" t="s">
        <v>6135</v>
      </c>
      <c r="F881" s="1" t="s">
        <v>6136</v>
      </c>
      <c r="G881" s="1" t="n">
        <v>107</v>
      </c>
      <c r="H881" s="1" t="n">
        <v>1</v>
      </c>
      <c r="I881" s="102" t="s">
        <v>180</v>
      </c>
      <c r="J881" s="1"/>
      <c r="K881" s="1" t="n">
        <f aca="false">IFERROR(VLOOKUP(A881,'[2]Pivot HorizontalMRP'!$A$4:$B$2689,2,0),0)</f>
        <v>0</v>
      </c>
      <c r="L881" s="1" t="n">
        <f aca="false">IFERROR(VLOOKUP(A881,'[2]Pivot HorizontalMRP'!$A$4:$C$2689,3,0),0)</f>
        <v>0</v>
      </c>
      <c r="M881" s="1" t="n">
        <f aca="false">IFERROR(VLOOKUP(A881,'[2]Pivot HorizontalMRP'!$A$4:$D$2689,0.4,0),0)</f>
        <v>0</v>
      </c>
      <c r="N881" s="1" t="n">
        <f aca="false">IFERROR(VLOOKUP(A881,'[2]Pivot HorizontalMRP'!$A$4:$E$2689,5,0),0)</f>
        <v>0</v>
      </c>
      <c r="O881" s="1" t="n">
        <f aca="false">K881+L881</f>
        <v>0</v>
      </c>
      <c r="P881" s="1" t="n">
        <f aca="false">K881+L881+M881+N881</f>
        <v>0</v>
      </c>
      <c r="Q881" s="1" t="n">
        <f aca="false">IFERROR(VLOOKUP(A881,'[2]Pivot HorizontalMRP'!$A$4:$F$2689,6,0),0)</f>
        <v>0</v>
      </c>
      <c r="R881" s="1" t="n">
        <f aca="false">IFERROR(VLOOKUP(A881,'[2]Pivot HorizontalMRP'!$A$4:$G$2689,7,0),0)</f>
        <v>116</v>
      </c>
      <c r="S881" s="1" t="n">
        <f aca="false">IFERROR(VLOOKUP(A881,'[2]Pivot HorizontalMRP'!$A$4:$H$2689,8,0),0)</f>
        <v>448</v>
      </c>
      <c r="T881" s="1" t="n">
        <f aca="false">IFERROR(VLOOKUP(A881,'[2]Pivot HorizontalMRP'!$A$4:$I$2689,9,0),0)</f>
        <v>128</v>
      </c>
      <c r="U881" s="1" t="n">
        <f aca="false">IF(I881="delivery",O881-SUM(Q881+R881),IF(I881="PO",P881-SUM(Q881:R881)))</f>
        <v>-116</v>
      </c>
      <c r="V881" s="81" t="n">
        <v>846.447</v>
      </c>
      <c r="W881" s="81"/>
      <c r="X881" s="81" t="n">
        <f aca="false">W881-V881</f>
        <v>-846.447</v>
      </c>
      <c r="Y881" s="81"/>
      <c r="Z881" s="81"/>
      <c r="AA881" s="81"/>
      <c r="AB881" s="81"/>
      <c r="AC881" s="81"/>
      <c r="AD881" s="81"/>
      <c r="AE881" s="81"/>
      <c r="AF881" s="81"/>
      <c r="AG881" s="81"/>
      <c r="AH881" s="81"/>
      <c r="AI881" s="81"/>
      <c r="AJ881" s="81"/>
      <c r="AK881" s="81"/>
      <c r="AL881" s="81"/>
      <c r="AM881" s="81"/>
      <c r="AN881" s="81"/>
      <c r="AO881" s="81" t="str">
        <f aca="false">D881</f>
        <v>Arista</v>
      </c>
      <c r="AP881" s="102" t="s">
        <v>1382</v>
      </c>
      <c r="AQ881" s="1"/>
      <c r="AR881" s="1"/>
      <c r="AS881" s="1"/>
      <c r="AT881" s="1"/>
      <c r="AU881" s="1"/>
      <c r="AV881" s="1"/>
      <c r="AW881" s="1"/>
      <c r="AX881" s="1"/>
      <c r="AY881" s="1"/>
      <c r="AZ881" s="1"/>
      <c r="BA881" s="1"/>
      <c r="BB881" s="1"/>
      <c r="BC881" s="1"/>
      <c r="BD881" s="1"/>
      <c r="BE881" s="1"/>
      <c r="BF881" s="1" t="s">
        <v>719</v>
      </c>
      <c r="BG881" s="1" t="s">
        <v>183</v>
      </c>
      <c r="BH881" s="1"/>
      <c r="BI881" s="1"/>
    </row>
    <row r="882" customFormat="false" ht="12.75" hidden="false" customHeight="false" outlineLevel="0" collapsed="false">
      <c r="A882" s="1" t="s">
        <v>15363</v>
      </c>
      <c r="B882" s="1" t="s">
        <v>6138</v>
      </c>
      <c r="C882" s="1" t="s">
        <v>177</v>
      </c>
      <c r="D882" s="1" t="s">
        <v>82</v>
      </c>
      <c r="E882" s="1" t="s">
        <v>15364</v>
      </c>
      <c r="F882" s="1" t="s">
        <v>6140</v>
      </c>
      <c r="G882" s="1" t="n">
        <v>49</v>
      </c>
      <c r="H882" s="1" t="n">
        <v>1</v>
      </c>
      <c r="I882" s="102" t="s">
        <v>180</v>
      </c>
      <c r="J882" s="1"/>
      <c r="K882" s="1" t="n">
        <f aca="false">IFERROR(VLOOKUP(A882,'[2]Pivot HorizontalMRP'!$A$4:$B$2689,2,0),0)</f>
        <v>0</v>
      </c>
      <c r="L882" s="1" t="n">
        <f aca="false">IFERROR(VLOOKUP(A882,'[2]Pivot HorizontalMRP'!$A$4:$C$2689,3,0),0)</f>
        <v>0</v>
      </c>
      <c r="M882" s="1" t="n">
        <f aca="false">IFERROR(VLOOKUP(A882,'[2]Pivot HorizontalMRP'!$A$4:$D$2689,0.4,0),0)</f>
        <v>0</v>
      </c>
      <c r="N882" s="1" t="n">
        <f aca="false">IFERROR(VLOOKUP(A882,'[2]Pivot HorizontalMRP'!$A$4:$E$2689,5,0),0)</f>
        <v>0</v>
      </c>
      <c r="O882" s="1" t="n">
        <f aca="false">K882+L882</f>
        <v>0</v>
      </c>
      <c r="P882" s="1" t="n">
        <f aca="false">K882+L882+M882+N882</f>
        <v>0</v>
      </c>
      <c r="Q882" s="1" t="n">
        <f aca="false">IFERROR(VLOOKUP(A882,'[2]Pivot HorizontalMRP'!$A$4:$F$2689,6,0),0)</f>
        <v>60</v>
      </c>
      <c r="R882" s="1" t="n">
        <f aca="false">IFERROR(VLOOKUP(A882,'[2]Pivot HorizontalMRP'!$A$4:$G$2689,7,0),0)</f>
        <v>82</v>
      </c>
      <c r="S882" s="1" t="n">
        <f aca="false">IFERROR(VLOOKUP(A882,'[2]Pivot HorizontalMRP'!$A$4:$H$2689,8,0),0)</f>
        <v>176</v>
      </c>
      <c r="T882" s="1" t="n">
        <f aca="false">IFERROR(VLOOKUP(A882,'[2]Pivot HorizontalMRP'!$A$4:$I$2689,9,0),0)</f>
        <v>84</v>
      </c>
      <c r="U882" s="1" t="n">
        <f aca="false">IF(I882="delivery",O882-SUM(Q882+R882),IF(I882="PO",P882-SUM(Q882:R882)))</f>
        <v>-142</v>
      </c>
      <c r="V882" s="81" t="n">
        <v>2.33</v>
      </c>
      <c r="W882" s="81"/>
      <c r="X882" s="81" t="n">
        <f aca="false">W882-V882</f>
        <v>-2.33</v>
      </c>
      <c r="Y882" s="81"/>
      <c r="Z882" s="81"/>
      <c r="AA882" s="81"/>
      <c r="AB882" s="81"/>
      <c r="AC882" s="81"/>
      <c r="AD882" s="81"/>
      <c r="AE882" s="81"/>
      <c r="AF882" s="81"/>
      <c r="AG882" s="81"/>
      <c r="AH882" s="81"/>
      <c r="AI882" s="81"/>
      <c r="AJ882" s="81"/>
      <c r="AK882" s="81"/>
      <c r="AL882" s="81"/>
      <c r="AM882" s="81"/>
      <c r="AN882" s="81"/>
      <c r="AO882" s="81" t="str">
        <f aca="false">D882</f>
        <v>Arista</v>
      </c>
      <c r="AP882" s="102" t="s">
        <v>1382</v>
      </c>
      <c r="AQ882" s="1"/>
      <c r="AR882" s="1"/>
      <c r="AS882" s="1"/>
      <c r="AT882" s="1"/>
      <c r="AU882" s="1"/>
      <c r="AV882" s="1"/>
      <c r="AW882" s="1"/>
      <c r="AX882" s="1"/>
      <c r="AY882" s="1"/>
      <c r="AZ882" s="1"/>
      <c r="BA882" s="1"/>
      <c r="BB882" s="1"/>
      <c r="BC882" s="1"/>
      <c r="BD882" s="1"/>
      <c r="BE882" s="1"/>
      <c r="BF882" s="1" t="s">
        <v>1113</v>
      </c>
      <c r="BG882" s="1" t="s">
        <v>183</v>
      </c>
      <c r="BH882" s="1"/>
      <c r="BI882" s="1"/>
    </row>
    <row r="883" customFormat="false" ht="12.75" hidden="false" customHeight="false" outlineLevel="0" collapsed="false">
      <c r="A883" s="1" t="s">
        <v>6155</v>
      </c>
      <c r="B883" s="1" t="s">
        <v>6156</v>
      </c>
      <c r="C883" s="1" t="s">
        <v>177</v>
      </c>
      <c r="D883" s="1" t="s">
        <v>82</v>
      </c>
      <c r="E883" s="1" t="s">
        <v>6157</v>
      </c>
      <c r="F883" s="1" t="s">
        <v>15365</v>
      </c>
      <c r="G883" s="1" t="n">
        <v>36</v>
      </c>
      <c r="H883" s="1" t="n">
        <v>23</v>
      </c>
      <c r="I883" s="101" t="s">
        <v>180</v>
      </c>
      <c r="J883" s="1"/>
      <c r="K883" s="1" t="n">
        <f aca="false">IFERROR(VLOOKUP(A883,'[2]Pivot HorizontalMRP'!$A$4:$B$2689,2,0),0)</f>
        <v>0</v>
      </c>
      <c r="L883" s="1" t="n">
        <f aca="false">IFERROR(VLOOKUP(A883,'[2]Pivot HorizontalMRP'!$A$4:$C$2689,3,0),0)</f>
        <v>0</v>
      </c>
      <c r="M883" s="1" t="n">
        <f aca="false">IFERROR(VLOOKUP(A883,'[2]Pivot HorizontalMRP'!$A$4:$D$2689,0.4,0),0)</f>
        <v>0</v>
      </c>
      <c r="N883" s="1" t="n">
        <f aca="false">IFERROR(VLOOKUP(A883,'[2]Pivot HorizontalMRP'!$A$4:$E$2689,5,0),0)</f>
        <v>56</v>
      </c>
      <c r="O883" s="1" t="n">
        <f aca="false">K883+L883</f>
        <v>0</v>
      </c>
      <c r="P883" s="1" t="n">
        <f aca="false">K883+L883+M883+N883</f>
        <v>56</v>
      </c>
      <c r="Q883" s="1" t="n">
        <f aca="false">IFERROR(VLOOKUP(A883,'[2]Pivot HorizontalMRP'!$A$4:$F$2689,6,0),0)</f>
        <v>199</v>
      </c>
      <c r="R883" s="1" t="n">
        <f aca="false">IFERROR(VLOOKUP(A883,'[2]Pivot HorizontalMRP'!$A$4:$G$2689,7,0),0)</f>
        <v>1361</v>
      </c>
      <c r="S883" s="1" t="n">
        <f aca="false">IFERROR(VLOOKUP(A883,'[2]Pivot HorizontalMRP'!$A$4:$H$2689,8,0),0)</f>
        <v>646</v>
      </c>
      <c r="T883" s="1" t="n">
        <f aca="false">IFERROR(VLOOKUP(A883,'[2]Pivot HorizontalMRP'!$A$4:$I$2689,9,0),0)</f>
        <v>550</v>
      </c>
      <c r="U883" s="1" t="n">
        <f aca="false">IF(I883="delivery",O883-SUM(Q883+R883),IF(I883="PO",P883-SUM(Q883:R883)))</f>
        <v>-1560</v>
      </c>
      <c r="V883" s="81" t="n">
        <v>66.04</v>
      </c>
      <c r="W883" s="81"/>
      <c r="X883" s="81" t="n">
        <f aca="false">W883-V883</f>
        <v>-66.04</v>
      </c>
      <c r="Y883" s="81"/>
      <c r="Z883" s="81"/>
      <c r="AA883" s="81"/>
      <c r="AB883" s="81"/>
      <c r="AC883" s="81"/>
      <c r="AD883" s="81"/>
      <c r="AE883" s="81"/>
      <c r="AF883" s="81"/>
      <c r="AG883" s="81"/>
      <c r="AH883" s="81"/>
      <c r="AI883" s="81"/>
      <c r="AJ883" s="81"/>
      <c r="AK883" s="81"/>
      <c r="AL883" s="81"/>
      <c r="AM883" s="81"/>
      <c r="AN883" s="81"/>
      <c r="AO883" s="81" t="str">
        <f aca="false">D883</f>
        <v>Arista</v>
      </c>
      <c r="AP883" s="1" t="s">
        <v>1382</v>
      </c>
      <c r="AQ883" s="1"/>
      <c r="AR883" s="1"/>
      <c r="AS883" s="1"/>
      <c r="AT883" s="1"/>
      <c r="AU883" s="1"/>
      <c r="AV883" s="1"/>
      <c r="AW883" s="1"/>
      <c r="AX883" s="1"/>
      <c r="AY883" s="1"/>
      <c r="AZ883" s="1"/>
      <c r="BA883" s="1"/>
      <c r="BB883" s="1"/>
      <c r="BC883" s="1"/>
      <c r="BD883" s="1"/>
      <c r="BE883" s="1"/>
      <c r="BF883" s="1" t="s">
        <v>14668</v>
      </c>
      <c r="BG883" s="1" t="s">
        <v>183</v>
      </c>
      <c r="BH883" s="1"/>
      <c r="BI883" s="1"/>
    </row>
    <row r="884" customFormat="false" ht="12.75" hidden="false" customHeight="false" outlineLevel="0" collapsed="false">
      <c r="A884" s="1" t="s">
        <v>10521</v>
      </c>
      <c r="B884" s="1" t="s">
        <v>10522</v>
      </c>
      <c r="C884" s="1" t="s">
        <v>177</v>
      </c>
      <c r="D884" s="1" t="s">
        <v>82</v>
      </c>
      <c r="E884" s="1" t="s">
        <v>10523</v>
      </c>
      <c r="F884" s="1" t="s">
        <v>10524</v>
      </c>
      <c r="G884" s="1" t="n">
        <v>55</v>
      </c>
      <c r="H884" s="1" t="n">
        <v>1</v>
      </c>
      <c r="I884" s="101" t="s">
        <v>180</v>
      </c>
      <c r="J884" s="1"/>
      <c r="K884" s="1" t="n">
        <f aca="false">IFERROR(VLOOKUP(A884,'[2]Pivot HorizontalMRP'!$A$4:$B$2689,2,0),0)</f>
        <v>0</v>
      </c>
      <c r="L884" s="1" t="n">
        <f aca="false">IFERROR(VLOOKUP(A884,'[2]Pivot HorizontalMRP'!$A$4:$C$2689,3,0),0)</f>
        <v>0</v>
      </c>
      <c r="M884" s="1" t="n">
        <f aca="false">IFERROR(VLOOKUP(A884,'[2]Pivot HorizontalMRP'!$A$4:$D$2689,0.4,0),0)</f>
        <v>0</v>
      </c>
      <c r="N884" s="1" t="n">
        <f aca="false">IFERROR(VLOOKUP(A884,'[2]Pivot HorizontalMRP'!$A$4:$E$2689,5,0),0)</f>
        <v>0</v>
      </c>
      <c r="O884" s="1" t="n">
        <f aca="false">K884+L884</f>
        <v>0</v>
      </c>
      <c r="P884" s="1" t="n">
        <f aca="false">K884+L884+M884+N884</f>
        <v>0</v>
      </c>
      <c r="Q884" s="1" t="n">
        <f aca="false">IFERROR(VLOOKUP(A884,'[2]Pivot HorizontalMRP'!$A$4:$F$2689,6,0),0)</f>
        <v>62</v>
      </c>
      <c r="R884" s="1" t="n">
        <f aca="false">IFERROR(VLOOKUP(A884,'[2]Pivot HorizontalMRP'!$A$4:$G$2689,7,0),0)</f>
        <v>366</v>
      </c>
      <c r="S884" s="1" t="n">
        <f aca="false">IFERROR(VLOOKUP(A884,'[2]Pivot HorizontalMRP'!$A$4:$H$2689,8,0),0)</f>
        <v>345</v>
      </c>
      <c r="T884" s="1" t="n">
        <f aca="false">IFERROR(VLOOKUP(A884,'[2]Pivot HorizontalMRP'!$A$4:$I$2689,9,0),0)</f>
        <v>230</v>
      </c>
      <c r="U884" s="1" t="n">
        <f aca="false">IF(I884="delivery",O884-SUM(Q884+R884),IF(I884="PO",P884-SUM(Q884:R884)))</f>
        <v>-428</v>
      </c>
      <c r="V884" s="81" t="n">
        <v>225</v>
      </c>
      <c r="W884" s="81"/>
      <c r="X884" s="81" t="n">
        <f aca="false">W884-V884</f>
        <v>-225</v>
      </c>
      <c r="Y884" s="81"/>
      <c r="Z884" s="81"/>
      <c r="AA884" s="81"/>
      <c r="AB884" s="81"/>
      <c r="AC884" s="81"/>
      <c r="AD884" s="81"/>
      <c r="AE884" s="81"/>
      <c r="AF884" s="81"/>
      <c r="AG884" s="81"/>
      <c r="AH884" s="81"/>
      <c r="AI884" s="81"/>
      <c r="AJ884" s="81"/>
      <c r="AK884" s="81"/>
      <c r="AL884" s="81"/>
      <c r="AM884" s="81"/>
      <c r="AN884" s="81"/>
      <c r="AO884" s="81" t="str">
        <f aca="false">D884</f>
        <v>Arista</v>
      </c>
      <c r="AP884" s="1" t="s">
        <v>1382</v>
      </c>
      <c r="AQ884" s="1"/>
      <c r="AR884" s="1"/>
      <c r="AS884" s="1"/>
      <c r="AT884" s="1"/>
      <c r="AU884" s="1"/>
      <c r="AV884" s="1"/>
      <c r="AW884" s="1"/>
      <c r="AX884" s="1"/>
      <c r="AY884" s="1"/>
      <c r="AZ884" s="1"/>
      <c r="BA884" s="1"/>
      <c r="BB884" s="1"/>
      <c r="BC884" s="1"/>
      <c r="BD884" s="1"/>
      <c r="BE884" s="1"/>
      <c r="BF884" s="1" t="s">
        <v>14668</v>
      </c>
      <c r="BG884" s="1" t="s">
        <v>183</v>
      </c>
      <c r="BH884" s="1"/>
      <c r="BI884" s="1"/>
    </row>
    <row r="885" customFormat="false" ht="12.75" hidden="false" customHeight="false" outlineLevel="0" collapsed="false">
      <c r="A885" s="1" t="s">
        <v>6159</v>
      </c>
      <c r="B885" s="1" t="s">
        <v>6160</v>
      </c>
      <c r="C885" s="1" t="s">
        <v>177</v>
      </c>
      <c r="D885" s="1" t="s">
        <v>82</v>
      </c>
      <c r="E885" s="1" t="s">
        <v>6161</v>
      </c>
      <c r="F885" s="1" t="s">
        <v>6162</v>
      </c>
      <c r="G885" s="1" t="n">
        <v>55</v>
      </c>
      <c r="H885" s="1" t="n">
        <v>1</v>
      </c>
      <c r="I885" s="101" t="s">
        <v>180</v>
      </c>
      <c r="J885" s="1"/>
      <c r="K885" s="1" t="n">
        <f aca="false">IFERROR(VLOOKUP(A885,'[2]Pivot HorizontalMRP'!$A$4:$B$2689,2,0),0)</f>
        <v>0</v>
      </c>
      <c r="L885" s="1" t="n">
        <f aca="false">IFERROR(VLOOKUP(A885,'[2]Pivot HorizontalMRP'!$A$4:$C$2689,3,0),0)</f>
        <v>0</v>
      </c>
      <c r="M885" s="1" t="n">
        <f aca="false">IFERROR(VLOOKUP(A885,'[2]Pivot HorizontalMRP'!$A$4:$D$2689,0.4,0),0)</f>
        <v>0</v>
      </c>
      <c r="N885" s="1" t="n">
        <f aca="false">IFERROR(VLOOKUP(A885,'[2]Pivot HorizontalMRP'!$A$4:$E$2689,5,0),0)</f>
        <v>0</v>
      </c>
      <c r="O885" s="1" t="n">
        <f aca="false">K885+L885</f>
        <v>0</v>
      </c>
      <c r="P885" s="1" t="n">
        <f aca="false">K885+L885+M885+N885</f>
        <v>0</v>
      </c>
      <c r="Q885" s="1" t="n">
        <f aca="false">IFERROR(VLOOKUP(A885,'[2]Pivot HorizontalMRP'!$A$4:$F$2689,6,0),0)</f>
        <v>0</v>
      </c>
      <c r="R885" s="1" t="n">
        <f aca="false">IFERROR(VLOOKUP(A885,'[2]Pivot HorizontalMRP'!$A$4:$G$2689,7,0),0)</f>
        <v>178</v>
      </c>
      <c r="S885" s="1" t="n">
        <f aca="false">IFERROR(VLOOKUP(A885,'[2]Pivot HorizontalMRP'!$A$4:$H$2689,8,0),0)</f>
        <v>45</v>
      </c>
      <c r="T885" s="1" t="n">
        <f aca="false">IFERROR(VLOOKUP(A885,'[2]Pivot HorizontalMRP'!$A$4:$I$2689,9,0),0)</f>
        <v>30</v>
      </c>
      <c r="U885" s="1" t="n">
        <f aca="false">IF(I885="delivery",O885-SUM(Q885+R885),IF(I885="PO",P885-SUM(Q885:R885)))</f>
        <v>-178</v>
      </c>
      <c r="V885" s="81" t="n">
        <v>41.15</v>
      </c>
      <c r="W885" s="81"/>
      <c r="X885" s="81" t="n">
        <f aca="false">W885-V885</f>
        <v>-41.15</v>
      </c>
      <c r="Y885" s="81"/>
      <c r="Z885" s="81"/>
      <c r="AA885" s="81"/>
      <c r="AB885" s="81"/>
      <c r="AC885" s="81"/>
      <c r="AD885" s="81"/>
      <c r="AE885" s="81"/>
      <c r="AF885" s="81"/>
      <c r="AG885" s="81"/>
      <c r="AH885" s="81"/>
      <c r="AI885" s="81"/>
      <c r="AJ885" s="81"/>
      <c r="AK885" s="81"/>
      <c r="AL885" s="81"/>
      <c r="AM885" s="81"/>
      <c r="AN885" s="81"/>
      <c r="AO885" s="81" t="str">
        <f aca="false">D885</f>
        <v>Arista</v>
      </c>
      <c r="AP885" s="1" t="s">
        <v>1382</v>
      </c>
      <c r="AQ885" s="1"/>
      <c r="AR885" s="1"/>
      <c r="AS885" s="1"/>
      <c r="AT885" s="1"/>
      <c r="AU885" s="1"/>
      <c r="AV885" s="1"/>
      <c r="AW885" s="1"/>
      <c r="AX885" s="1"/>
      <c r="AY885" s="1"/>
      <c r="AZ885" s="1"/>
      <c r="BA885" s="1"/>
      <c r="BB885" s="1"/>
      <c r="BC885" s="1"/>
      <c r="BD885" s="1"/>
      <c r="BE885" s="1"/>
      <c r="BF885" s="1" t="s">
        <v>14668</v>
      </c>
      <c r="BG885" s="1" t="s">
        <v>183</v>
      </c>
      <c r="BH885" s="1"/>
      <c r="BI885" s="1"/>
    </row>
    <row r="886" customFormat="false" ht="12.75" hidden="false" customHeight="false" outlineLevel="0" collapsed="false">
      <c r="A886" s="1" t="s">
        <v>15366</v>
      </c>
      <c r="B886" s="1" t="s">
        <v>15367</v>
      </c>
      <c r="C886" s="1" t="s">
        <v>177</v>
      </c>
      <c r="D886" s="1" t="s">
        <v>82</v>
      </c>
      <c r="E886" s="1" t="s">
        <v>6165</v>
      </c>
      <c r="F886" s="1" t="s">
        <v>15368</v>
      </c>
      <c r="G886" s="1" t="n">
        <v>81</v>
      </c>
      <c r="H886" s="1" t="n">
        <v>1</v>
      </c>
      <c r="I886" s="102" t="s">
        <v>180</v>
      </c>
      <c r="J886" s="1"/>
      <c r="K886" s="1" t="n">
        <f aca="false">IFERROR(VLOOKUP(A886,'[2]Pivot HorizontalMRP'!$A$4:$B$2689,2,0),0)</f>
        <v>0</v>
      </c>
      <c r="L886" s="1" t="n">
        <f aca="false">IFERROR(VLOOKUP(A886,'[2]Pivot HorizontalMRP'!$A$4:$C$2689,3,0),0)</f>
        <v>0</v>
      </c>
      <c r="M886" s="1" t="n">
        <f aca="false">IFERROR(VLOOKUP(A886,'[2]Pivot HorizontalMRP'!$A$4:$D$2689,0.4,0),0)</f>
        <v>0</v>
      </c>
      <c r="N886" s="1" t="n">
        <f aca="false">IFERROR(VLOOKUP(A886,'[2]Pivot HorizontalMRP'!$A$4:$E$2689,5,0),0)</f>
        <v>0</v>
      </c>
      <c r="O886" s="1" t="n">
        <f aca="false">K886+L886</f>
        <v>0</v>
      </c>
      <c r="P886" s="1" t="n">
        <f aca="false">K886+L886+M886+N886</f>
        <v>0</v>
      </c>
      <c r="Q886" s="1" t="n">
        <f aca="false">IFERROR(VLOOKUP(A886,'[2]Pivot HorizontalMRP'!$A$4:$F$2689,6,0),0)</f>
        <v>80</v>
      </c>
      <c r="R886" s="1" t="n">
        <f aca="false">IFERROR(VLOOKUP(A886,'[2]Pivot HorizontalMRP'!$A$4:$G$2689,7,0),0)</f>
        <v>0</v>
      </c>
      <c r="S886" s="1" t="n">
        <f aca="false">IFERROR(VLOOKUP(A886,'[2]Pivot HorizontalMRP'!$A$4:$H$2689,8,0),0)</f>
        <v>0</v>
      </c>
      <c r="T886" s="1" t="n">
        <f aca="false">IFERROR(VLOOKUP(A886,'[2]Pivot HorizontalMRP'!$A$4:$I$2689,9,0),0)</f>
        <v>0</v>
      </c>
      <c r="U886" s="1" t="n">
        <f aca="false">IF(I886="delivery",O886-SUM(Q886+R886),IF(I886="PO",P886-SUM(Q886:R886)))</f>
        <v>-80</v>
      </c>
      <c r="V886" s="81" t="n">
        <v>1E-005</v>
      </c>
      <c r="W886" s="81"/>
      <c r="X886" s="81" t="n">
        <f aca="false">W886-V886</f>
        <v>-1E-005</v>
      </c>
      <c r="Y886" s="81"/>
      <c r="Z886" s="81"/>
      <c r="AA886" s="81"/>
      <c r="AB886" s="81"/>
      <c r="AC886" s="81"/>
      <c r="AD886" s="81"/>
      <c r="AE886" s="81"/>
      <c r="AF886" s="81"/>
      <c r="AG886" s="81"/>
      <c r="AH886" s="81"/>
      <c r="AI886" s="81"/>
      <c r="AJ886" s="81"/>
      <c r="AK886" s="81"/>
      <c r="AL886" s="81"/>
      <c r="AM886" s="81"/>
      <c r="AN886" s="81"/>
      <c r="AO886" s="81" t="str">
        <f aca="false">D886</f>
        <v>Arista</v>
      </c>
      <c r="AP886" s="102" t="s">
        <v>1382</v>
      </c>
      <c r="AQ886" s="1"/>
      <c r="AR886" s="1"/>
      <c r="AS886" s="1"/>
      <c r="AT886" s="1"/>
      <c r="AU886" s="1"/>
      <c r="AV886" s="1"/>
      <c r="AW886" s="1"/>
      <c r="AX886" s="1"/>
      <c r="AY886" s="1"/>
      <c r="AZ886" s="1"/>
      <c r="BA886" s="1"/>
      <c r="BB886" s="1"/>
      <c r="BC886" s="1"/>
      <c r="BD886" s="1"/>
      <c r="BE886" s="1"/>
      <c r="BF886" s="1" t="s">
        <v>10540</v>
      </c>
      <c r="BG886" s="1" t="s">
        <v>183</v>
      </c>
      <c r="BH886" s="1"/>
      <c r="BI886" s="1"/>
    </row>
    <row r="887" customFormat="false" ht="12.75" hidden="false" customHeight="false" outlineLevel="0" collapsed="false">
      <c r="A887" s="1" t="s">
        <v>15369</v>
      </c>
      <c r="B887" s="1" t="s">
        <v>15370</v>
      </c>
      <c r="C887" s="1" t="s">
        <v>177</v>
      </c>
      <c r="D887" s="1" t="s">
        <v>82</v>
      </c>
      <c r="E887" s="1" t="s">
        <v>15371</v>
      </c>
      <c r="F887" s="1" t="s">
        <v>15372</v>
      </c>
      <c r="G887" s="1" t="n">
        <v>55</v>
      </c>
      <c r="H887" s="1" t="n">
        <v>1</v>
      </c>
      <c r="I887" s="102" t="s">
        <v>180</v>
      </c>
      <c r="J887" s="1"/>
      <c r="K887" s="1" t="n">
        <f aca="false">IFERROR(VLOOKUP(A887,'[2]Pivot HorizontalMRP'!$A$4:$B$2689,2,0),0)</f>
        <v>0</v>
      </c>
      <c r="L887" s="1" t="n">
        <f aca="false">IFERROR(VLOOKUP(A887,'[2]Pivot HorizontalMRP'!$A$4:$C$2689,3,0),0)</f>
        <v>0</v>
      </c>
      <c r="M887" s="1" t="n">
        <f aca="false">IFERROR(VLOOKUP(A887,'[2]Pivot HorizontalMRP'!$A$4:$D$2689,0.4,0),0)</f>
        <v>0</v>
      </c>
      <c r="N887" s="1" t="n">
        <f aca="false">IFERROR(VLOOKUP(A887,'[2]Pivot HorizontalMRP'!$A$4:$E$2689,5,0),0)</f>
        <v>0</v>
      </c>
      <c r="O887" s="1" t="n">
        <f aca="false">K887+L887</f>
        <v>0</v>
      </c>
      <c r="P887" s="1" t="n">
        <f aca="false">K887+L887+M887+N887</f>
        <v>0</v>
      </c>
      <c r="Q887" s="1" t="n">
        <f aca="false">IFERROR(VLOOKUP(A887,'[2]Pivot HorizontalMRP'!$A$4:$F$2689,6,0),0)</f>
        <v>240</v>
      </c>
      <c r="R887" s="1" t="n">
        <f aca="false">IFERROR(VLOOKUP(A887,'[2]Pivot HorizontalMRP'!$A$4:$G$2689,7,0),0)</f>
        <v>0</v>
      </c>
      <c r="S887" s="1" t="n">
        <f aca="false">IFERROR(VLOOKUP(A887,'[2]Pivot HorizontalMRP'!$A$4:$H$2689,8,0),0)</f>
        <v>0</v>
      </c>
      <c r="T887" s="1" t="n">
        <f aca="false">IFERROR(VLOOKUP(A887,'[2]Pivot HorizontalMRP'!$A$4:$I$2689,9,0),0)</f>
        <v>0</v>
      </c>
      <c r="U887" s="1" t="n">
        <f aca="false">IF(I887="delivery",O887-SUM(Q887+R887),IF(I887="PO",P887-SUM(Q887:R887)))</f>
        <v>-240</v>
      </c>
      <c r="V887" s="81" t="n">
        <v>1E-005</v>
      </c>
      <c r="W887" s="81"/>
      <c r="X887" s="81" t="n">
        <f aca="false">W887-V887</f>
        <v>-1E-005</v>
      </c>
      <c r="Y887" s="81"/>
      <c r="Z887" s="81"/>
      <c r="AA887" s="81"/>
      <c r="AB887" s="81"/>
      <c r="AC887" s="81"/>
      <c r="AD887" s="81"/>
      <c r="AE887" s="81"/>
      <c r="AF887" s="81"/>
      <c r="AG887" s="81"/>
      <c r="AH887" s="81"/>
      <c r="AI887" s="81"/>
      <c r="AJ887" s="81"/>
      <c r="AK887" s="81"/>
      <c r="AL887" s="81"/>
      <c r="AM887" s="81"/>
      <c r="AN887" s="81"/>
      <c r="AO887" s="81" t="str">
        <f aca="false">D887</f>
        <v>Arista</v>
      </c>
      <c r="AP887" s="102" t="s">
        <v>1382</v>
      </c>
      <c r="AQ887" s="1"/>
      <c r="AR887" s="1"/>
      <c r="AS887" s="1"/>
      <c r="AT887" s="1"/>
      <c r="AU887" s="1"/>
      <c r="AV887" s="1"/>
      <c r="AW887" s="1"/>
      <c r="AX887" s="1"/>
      <c r="AY887" s="1"/>
      <c r="AZ887" s="1"/>
      <c r="BA887" s="1"/>
      <c r="BB887" s="1"/>
      <c r="BC887" s="1"/>
      <c r="BD887" s="1"/>
      <c r="BE887" s="1"/>
      <c r="BF887" s="1" t="s">
        <v>10540</v>
      </c>
      <c r="BG887" s="1" t="s">
        <v>183</v>
      </c>
      <c r="BH887" s="1"/>
      <c r="BI887" s="1"/>
    </row>
    <row r="888" customFormat="false" ht="12.75" hidden="false" customHeight="false" outlineLevel="0" collapsed="false">
      <c r="A888" s="1" t="s">
        <v>15373</v>
      </c>
      <c r="B888" s="105" t="s">
        <v>6168</v>
      </c>
      <c r="C888" s="1" t="s">
        <v>1465</v>
      </c>
      <c r="D888" s="1" t="s">
        <v>82</v>
      </c>
      <c r="E888" s="1" t="s">
        <v>6169</v>
      </c>
      <c r="F888" s="1" t="s">
        <v>15374</v>
      </c>
      <c r="G888" s="1" t="n">
        <v>55</v>
      </c>
      <c r="H888" s="1" t="n">
        <v>1</v>
      </c>
      <c r="I888" s="102" t="s">
        <v>180</v>
      </c>
      <c r="J888" s="1"/>
      <c r="K888" s="1" t="n">
        <f aca="false">IFERROR(VLOOKUP(A888,'[2]Pivot HorizontalMRP'!$A$4:$B$2689,2,0),0)</f>
        <v>0</v>
      </c>
      <c r="L888" s="1" t="n">
        <f aca="false">IFERROR(VLOOKUP(A888,'[2]Pivot HorizontalMRP'!$A$4:$C$2689,3,0),0)</f>
        <v>0</v>
      </c>
      <c r="M888" s="1" t="n">
        <f aca="false">IFERROR(VLOOKUP(A888,'[2]Pivot HorizontalMRP'!$A$4:$D$2689,0.4,0),0)</f>
        <v>0</v>
      </c>
      <c r="N888" s="1" t="n">
        <f aca="false">IFERROR(VLOOKUP(A888,'[2]Pivot HorizontalMRP'!$A$4:$E$2689,5,0),0)</f>
        <v>0</v>
      </c>
      <c r="O888" s="1" t="n">
        <f aca="false">K888+L888</f>
        <v>0</v>
      </c>
      <c r="P888" s="1" t="n">
        <f aca="false">K888+L888+M888+N888</f>
        <v>0</v>
      </c>
      <c r="Q888" s="1" t="n">
        <f aca="false">IFERROR(VLOOKUP(A888,'[2]Pivot HorizontalMRP'!$A$4:$F$2689,6,0),0)</f>
        <v>0</v>
      </c>
      <c r="R888" s="1" t="n">
        <f aca="false">IFERROR(VLOOKUP(A888,'[2]Pivot HorizontalMRP'!$A$4:$G$2689,7,0),0)</f>
        <v>10</v>
      </c>
      <c r="S888" s="1" t="n">
        <f aca="false">IFERROR(VLOOKUP(A888,'[2]Pivot HorizontalMRP'!$A$4:$H$2689,8,0),0)</f>
        <v>110</v>
      </c>
      <c r="T888" s="1" t="n">
        <f aca="false">IFERROR(VLOOKUP(A888,'[2]Pivot HorizontalMRP'!$A$4:$I$2689,9,0),0)</f>
        <v>40</v>
      </c>
      <c r="U888" s="1" t="n">
        <f aca="false">IF(I888="delivery",O888-SUM(Q888+R888),IF(I888="PO",P888-SUM(Q888:R888)))</f>
        <v>-10</v>
      </c>
      <c r="V888" s="110" t="n">
        <v>0.0001</v>
      </c>
      <c r="W888" s="81"/>
      <c r="X888" s="81" t="n">
        <f aca="false">W888-V888</f>
        <v>-0.0001</v>
      </c>
      <c r="Y888" s="81"/>
      <c r="Z888" s="81"/>
      <c r="AA888" s="81"/>
      <c r="AB888" s="81"/>
      <c r="AC888" s="81"/>
      <c r="AD888" s="81"/>
      <c r="AE888" s="81"/>
      <c r="AF888" s="81"/>
      <c r="AG888" s="81"/>
      <c r="AH888" s="81"/>
      <c r="AI888" s="81"/>
      <c r="AJ888" s="81"/>
      <c r="AK888" s="81"/>
      <c r="AL888" s="81"/>
      <c r="AM888" s="81"/>
      <c r="AN888" s="81"/>
      <c r="AO888" s="81" t="str">
        <f aca="false">D888</f>
        <v>Arista</v>
      </c>
      <c r="AP888" s="102" t="s">
        <v>1382</v>
      </c>
      <c r="AQ888" s="1"/>
      <c r="AR888" s="1"/>
      <c r="AS888" s="1"/>
      <c r="AT888" s="1"/>
      <c r="AU888" s="1"/>
      <c r="AV888" s="1"/>
      <c r="AW888" s="1"/>
      <c r="AX888" s="1"/>
      <c r="AY888" s="1"/>
      <c r="AZ888" s="1"/>
      <c r="BA888" s="1"/>
      <c r="BB888" s="1"/>
      <c r="BC888" s="1"/>
      <c r="BD888" s="1"/>
      <c r="BE888" s="1"/>
      <c r="BF888" s="1" t="s">
        <v>10540</v>
      </c>
      <c r="BG888" s="1" t="s">
        <v>183</v>
      </c>
      <c r="BH888" s="1"/>
      <c r="BI888" s="1"/>
    </row>
    <row r="889" customFormat="false" ht="12.75" hidden="false" customHeight="false" outlineLevel="0" collapsed="false">
      <c r="A889" s="1" t="s">
        <v>15375</v>
      </c>
      <c r="B889" s="105" t="s">
        <v>6172</v>
      </c>
      <c r="C889" s="1" t="s">
        <v>1465</v>
      </c>
      <c r="D889" s="1" t="s">
        <v>82</v>
      </c>
      <c r="E889" s="1" t="s">
        <v>6173</v>
      </c>
      <c r="F889" s="1" t="s">
        <v>15376</v>
      </c>
      <c r="G889" s="1" t="n">
        <v>55</v>
      </c>
      <c r="H889" s="1" t="n">
        <v>1</v>
      </c>
      <c r="I889" s="102" t="s">
        <v>180</v>
      </c>
      <c r="J889" s="1"/>
      <c r="K889" s="1" t="n">
        <f aca="false">IFERROR(VLOOKUP(A889,'[2]Pivot HorizontalMRP'!$A$4:$B$2689,2,0),0)</f>
        <v>0</v>
      </c>
      <c r="L889" s="1" t="n">
        <f aca="false">IFERROR(VLOOKUP(A889,'[2]Pivot HorizontalMRP'!$A$4:$C$2689,3,0),0)</f>
        <v>0</v>
      </c>
      <c r="M889" s="1" t="n">
        <f aca="false">IFERROR(VLOOKUP(A889,'[2]Pivot HorizontalMRP'!$A$4:$D$2689,0.4,0),0)</f>
        <v>0</v>
      </c>
      <c r="N889" s="1" t="n">
        <f aca="false">IFERROR(VLOOKUP(A889,'[2]Pivot HorizontalMRP'!$A$4:$E$2689,5,0),0)</f>
        <v>0</v>
      </c>
      <c r="O889" s="1" t="n">
        <f aca="false">K889+L889</f>
        <v>0</v>
      </c>
      <c r="P889" s="1" t="n">
        <f aca="false">K889+L889+M889+N889</f>
        <v>0</v>
      </c>
      <c r="Q889" s="1" t="n">
        <f aca="false">IFERROR(VLOOKUP(A889,'[2]Pivot HorizontalMRP'!$A$4:$F$2689,6,0),0)</f>
        <v>0</v>
      </c>
      <c r="R889" s="1" t="n">
        <f aca="false">IFERROR(VLOOKUP(A889,'[2]Pivot HorizontalMRP'!$A$4:$G$2689,7,0),0)</f>
        <v>20</v>
      </c>
      <c r="S889" s="1" t="n">
        <f aca="false">IFERROR(VLOOKUP(A889,'[2]Pivot HorizontalMRP'!$A$4:$H$2689,8,0),0)</f>
        <v>220</v>
      </c>
      <c r="T889" s="1" t="n">
        <f aca="false">IFERROR(VLOOKUP(A889,'[2]Pivot HorizontalMRP'!$A$4:$I$2689,9,0),0)</f>
        <v>80</v>
      </c>
      <c r="U889" s="1" t="n">
        <f aca="false">IF(I889="delivery",O889-SUM(Q889+R889),IF(I889="PO",P889-SUM(Q889:R889)))</f>
        <v>-20</v>
      </c>
      <c r="V889" s="110" t="n">
        <v>0.0001</v>
      </c>
      <c r="W889" s="81"/>
      <c r="X889" s="81" t="n">
        <f aca="false">W889-V889</f>
        <v>-0.0001</v>
      </c>
      <c r="Y889" s="81"/>
      <c r="Z889" s="81"/>
      <c r="AA889" s="81"/>
      <c r="AB889" s="81"/>
      <c r="AC889" s="81"/>
      <c r="AD889" s="81"/>
      <c r="AE889" s="81"/>
      <c r="AF889" s="81"/>
      <c r="AG889" s="81"/>
      <c r="AH889" s="81"/>
      <c r="AI889" s="81"/>
      <c r="AJ889" s="81"/>
      <c r="AK889" s="81"/>
      <c r="AL889" s="81"/>
      <c r="AM889" s="81"/>
      <c r="AN889" s="81"/>
      <c r="AO889" s="81" t="str">
        <f aca="false">D889</f>
        <v>Arista</v>
      </c>
      <c r="AP889" s="102" t="s">
        <v>1382</v>
      </c>
      <c r="AQ889" s="1"/>
      <c r="AR889" s="1"/>
      <c r="AS889" s="1"/>
      <c r="AT889" s="1"/>
      <c r="AU889" s="1"/>
      <c r="AV889" s="1"/>
      <c r="AW889" s="1"/>
      <c r="AX889" s="1"/>
      <c r="AY889" s="1"/>
      <c r="AZ889" s="1"/>
      <c r="BA889" s="1"/>
      <c r="BB889" s="1"/>
      <c r="BC889" s="1"/>
      <c r="BD889" s="1"/>
      <c r="BE889" s="1"/>
      <c r="BF889" s="1" t="s">
        <v>10540</v>
      </c>
      <c r="BG889" s="1" t="s">
        <v>183</v>
      </c>
      <c r="BH889" s="1"/>
      <c r="BI889" s="1"/>
    </row>
    <row r="890" customFormat="false" ht="12.75" hidden="false" customHeight="false" outlineLevel="0" collapsed="false">
      <c r="A890" s="1" t="s">
        <v>6175</v>
      </c>
      <c r="B890" s="1" t="s">
        <v>6176</v>
      </c>
      <c r="C890" s="1" t="s">
        <v>177</v>
      </c>
      <c r="D890" s="1" t="s">
        <v>82</v>
      </c>
      <c r="E890" s="1" t="s">
        <v>6177</v>
      </c>
      <c r="F890" s="1" t="s">
        <v>6178</v>
      </c>
      <c r="G890" s="1" t="n">
        <v>55</v>
      </c>
      <c r="H890" s="1" t="n">
        <v>1</v>
      </c>
      <c r="I890" s="102" t="s">
        <v>180</v>
      </c>
      <c r="J890" s="1"/>
      <c r="K890" s="1" t="n">
        <f aca="false">IFERROR(VLOOKUP(A890,'[2]Pivot HorizontalMRP'!$A$4:$B$2689,2,0),0)</f>
        <v>0</v>
      </c>
      <c r="L890" s="1" t="n">
        <f aca="false">IFERROR(VLOOKUP(A890,'[2]Pivot HorizontalMRP'!$A$4:$C$2689,3,0),0)</f>
        <v>0</v>
      </c>
      <c r="M890" s="1" t="n">
        <f aca="false">IFERROR(VLOOKUP(A890,'[2]Pivot HorizontalMRP'!$A$4:$D$2689,0.4,0),0)</f>
        <v>0</v>
      </c>
      <c r="N890" s="1" t="n">
        <f aca="false">IFERROR(VLOOKUP(A890,'[2]Pivot HorizontalMRP'!$A$4:$E$2689,5,0),0)</f>
        <v>0</v>
      </c>
      <c r="O890" s="1" t="n">
        <f aca="false">K890+L890</f>
        <v>0</v>
      </c>
      <c r="P890" s="1" t="n">
        <f aca="false">K890+L890+M890+N890</f>
        <v>0</v>
      </c>
      <c r="Q890" s="1" t="n">
        <f aca="false">IFERROR(VLOOKUP(A890,'[2]Pivot HorizontalMRP'!$A$4:$F$2689,6,0),0)</f>
        <v>80</v>
      </c>
      <c r="R890" s="1" t="n">
        <f aca="false">IFERROR(VLOOKUP(A890,'[2]Pivot HorizontalMRP'!$A$4:$G$2689,7,0),0)</f>
        <v>0</v>
      </c>
      <c r="S890" s="1" t="n">
        <f aca="false">IFERROR(VLOOKUP(A890,'[2]Pivot HorizontalMRP'!$A$4:$H$2689,8,0),0)</f>
        <v>0</v>
      </c>
      <c r="T890" s="1" t="n">
        <f aca="false">IFERROR(VLOOKUP(A890,'[2]Pivot HorizontalMRP'!$A$4:$I$2689,9,0),0)</f>
        <v>0</v>
      </c>
      <c r="U890" s="1" t="n">
        <f aca="false">IF(I890="delivery",O890-SUM(Q890+R890),IF(I890="PO",P890-SUM(Q890:R890)))</f>
        <v>-80</v>
      </c>
      <c r="V890" s="81" t="n">
        <v>1E-005</v>
      </c>
      <c r="W890" s="81"/>
      <c r="X890" s="81" t="n">
        <f aca="false">W890-V890</f>
        <v>-1E-005</v>
      </c>
      <c r="Y890" s="81"/>
      <c r="Z890" s="81"/>
      <c r="AA890" s="81"/>
      <c r="AB890" s="81"/>
      <c r="AC890" s="81"/>
      <c r="AD890" s="81"/>
      <c r="AE890" s="81"/>
      <c r="AF890" s="81"/>
      <c r="AG890" s="81"/>
      <c r="AH890" s="81"/>
      <c r="AI890" s="81"/>
      <c r="AJ890" s="81"/>
      <c r="AK890" s="81"/>
      <c r="AL890" s="81"/>
      <c r="AM890" s="81"/>
      <c r="AN890" s="81"/>
      <c r="AO890" s="81" t="str">
        <f aca="false">D890</f>
        <v>Arista</v>
      </c>
      <c r="AP890" s="102" t="s">
        <v>1382</v>
      </c>
      <c r="AQ890" s="1"/>
      <c r="AR890" s="1"/>
      <c r="AS890" s="1"/>
      <c r="AT890" s="1"/>
      <c r="AU890" s="1"/>
      <c r="AV890" s="1"/>
      <c r="AW890" s="1"/>
      <c r="AX890" s="1"/>
      <c r="AY890" s="1"/>
      <c r="AZ890" s="1"/>
      <c r="BA890" s="1"/>
      <c r="BB890" s="1"/>
      <c r="BC890" s="1"/>
      <c r="BD890" s="1"/>
      <c r="BE890" s="1"/>
      <c r="BF890" s="1" t="s">
        <v>10540</v>
      </c>
      <c r="BG890" s="1" t="s">
        <v>183</v>
      </c>
      <c r="BH890" s="1"/>
      <c r="BI890" s="1"/>
    </row>
    <row r="891" customFormat="false" ht="12.75" hidden="false" customHeight="false" outlineLevel="0" collapsed="false">
      <c r="A891" s="1" t="s">
        <v>15377</v>
      </c>
      <c r="B891" s="1" t="s">
        <v>14296</v>
      </c>
      <c r="C891" s="1" t="s">
        <v>177</v>
      </c>
      <c r="D891" s="1" t="s">
        <v>82</v>
      </c>
      <c r="E891" s="1" t="s">
        <v>15378</v>
      </c>
      <c r="F891" s="1" t="s">
        <v>14298</v>
      </c>
      <c r="G891" s="1" t="n">
        <v>55</v>
      </c>
      <c r="H891" s="1" t="n">
        <v>1</v>
      </c>
      <c r="I891" s="102" t="s">
        <v>180</v>
      </c>
      <c r="J891" s="1"/>
      <c r="K891" s="1" t="n">
        <f aca="false">IFERROR(VLOOKUP(A891,'[2]Pivot HorizontalMRP'!$A$4:$B$2689,2,0),0)</f>
        <v>0</v>
      </c>
      <c r="L891" s="1" t="n">
        <f aca="false">IFERROR(VLOOKUP(A891,'[2]Pivot HorizontalMRP'!$A$4:$C$2689,3,0),0)</f>
        <v>0</v>
      </c>
      <c r="M891" s="1" t="n">
        <f aca="false">IFERROR(VLOOKUP(A891,'[2]Pivot HorizontalMRP'!$A$4:$D$2689,0.4,0),0)</f>
        <v>0</v>
      </c>
      <c r="N891" s="1" t="n">
        <f aca="false">IFERROR(VLOOKUP(A891,'[2]Pivot HorizontalMRP'!$A$4:$E$2689,5,0),0)</f>
        <v>450</v>
      </c>
      <c r="O891" s="1" t="n">
        <f aca="false">K891+L891</f>
        <v>0</v>
      </c>
      <c r="P891" s="1" t="n">
        <f aca="false">K891+L891+M891+N891</f>
        <v>450</v>
      </c>
      <c r="Q891" s="1" t="n">
        <f aca="false">IFERROR(VLOOKUP(A891,'[2]Pivot HorizontalMRP'!$A$4:$F$2689,6,0),0)</f>
        <v>219</v>
      </c>
      <c r="R891" s="1" t="n">
        <f aca="false">IFERROR(VLOOKUP(A891,'[2]Pivot HorizontalMRP'!$A$4:$G$2689,7,0),0)</f>
        <v>713</v>
      </c>
      <c r="S891" s="1" t="n">
        <f aca="false">IFERROR(VLOOKUP(A891,'[2]Pivot HorizontalMRP'!$A$4:$H$2689,8,0),0)</f>
        <v>469</v>
      </c>
      <c r="T891" s="1" t="n">
        <f aca="false">IFERROR(VLOOKUP(A891,'[2]Pivot HorizontalMRP'!$A$4:$I$2689,9,0),0)</f>
        <v>495</v>
      </c>
      <c r="U891" s="1" t="n">
        <f aca="false">IF(I891="delivery",O891-SUM(Q891+R891),IF(I891="PO",P891-SUM(Q891:R891)))</f>
        <v>-932</v>
      </c>
      <c r="V891" s="81" t="n">
        <v>0.97</v>
      </c>
      <c r="W891" s="81"/>
      <c r="X891" s="81" t="n">
        <f aca="false">W891-V891</f>
        <v>-0.97</v>
      </c>
      <c r="Y891" s="81"/>
      <c r="Z891" s="81"/>
      <c r="AA891" s="81"/>
      <c r="AB891" s="81"/>
      <c r="AC891" s="81"/>
      <c r="AD891" s="81"/>
      <c r="AE891" s="81"/>
      <c r="AF891" s="81"/>
      <c r="AG891" s="81"/>
      <c r="AH891" s="81"/>
      <c r="AI891" s="81"/>
      <c r="AJ891" s="81"/>
      <c r="AK891" s="81"/>
      <c r="AL891" s="81"/>
      <c r="AM891" s="81"/>
      <c r="AN891" s="81"/>
      <c r="AO891" s="81" t="str">
        <f aca="false">D891</f>
        <v>Arista</v>
      </c>
      <c r="AP891" s="102" t="s">
        <v>1382</v>
      </c>
      <c r="AQ891" s="1"/>
      <c r="AR891" s="1"/>
      <c r="AS891" s="1"/>
      <c r="AT891" s="1"/>
      <c r="AU891" s="1"/>
      <c r="AV891" s="1"/>
      <c r="AW891" s="1"/>
      <c r="AX891" s="1"/>
      <c r="AY891" s="1"/>
      <c r="AZ891" s="1"/>
      <c r="BA891" s="1"/>
      <c r="BB891" s="1"/>
      <c r="BC891" s="1"/>
      <c r="BD891" s="1"/>
      <c r="BE891" s="1"/>
      <c r="BF891" s="1" t="s">
        <v>10507</v>
      </c>
      <c r="BG891" s="1" t="s">
        <v>183</v>
      </c>
      <c r="BH891" s="1"/>
      <c r="BI891" s="1"/>
    </row>
    <row r="892" customFormat="false" ht="12.75" hidden="false" customHeight="false" outlineLevel="0" collapsed="false">
      <c r="A892" s="1" t="s">
        <v>15379</v>
      </c>
      <c r="B892" s="1" t="s">
        <v>14302</v>
      </c>
      <c r="C892" s="1" t="s">
        <v>177</v>
      </c>
      <c r="D892" s="1" t="s">
        <v>82</v>
      </c>
      <c r="E892" s="1" t="s">
        <v>14303</v>
      </c>
      <c r="F892" s="1" t="s">
        <v>14304</v>
      </c>
      <c r="G892" s="1" t="n">
        <v>55</v>
      </c>
      <c r="H892" s="1" t="n">
        <v>1</v>
      </c>
      <c r="I892" s="102" t="s">
        <v>180</v>
      </c>
      <c r="J892" s="1"/>
      <c r="K892" s="1" t="n">
        <f aca="false">IFERROR(VLOOKUP(A892,'[2]Pivot HorizontalMRP'!$A$4:$B$2689,2,0),0)</f>
        <v>0</v>
      </c>
      <c r="L892" s="1" t="n">
        <f aca="false">IFERROR(VLOOKUP(A892,'[2]Pivot HorizontalMRP'!$A$4:$C$2689,3,0),0)</f>
        <v>0</v>
      </c>
      <c r="M892" s="1" t="n">
        <f aca="false">IFERROR(VLOOKUP(A892,'[2]Pivot HorizontalMRP'!$A$4:$D$2689,0.4,0),0)</f>
        <v>0</v>
      </c>
      <c r="N892" s="1" t="n">
        <f aca="false">IFERROR(VLOOKUP(A892,'[2]Pivot HorizontalMRP'!$A$4:$E$2689,5,0),0)</f>
        <v>350</v>
      </c>
      <c r="O892" s="1" t="n">
        <f aca="false">K892+L892</f>
        <v>0</v>
      </c>
      <c r="P892" s="1" t="n">
        <f aca="false">K892+L892+M892+N892</f>
        <v>350</v>
      </c>
      <c r="Q892" s="1" t="n">
        <f aca="false">IFERROR(VLOOKUP(A892,'[2]Pivot HorizontalMRP'!$A$4:$F$2689,6,0),0)</f>
        <v>239</v>
      </c>
      <c r="R892" s="1" t="n">
        <f aca="false">IFERROR(VLOOKUP(A892,'[2]Pivot HorizontalMRP'!$A$4:$G$2689,7,0),0)</f>
        <v>751</v>
      </c>
      <c r="S892" s="1" t="n">
        <f aca="false">IFERROR(VLOOKUP(A892,'[2]Pivot HorizontalMRP'!$A$4:$H$2689,8,0),0)</f>
        <v>516</v>
      </c>
      <c r="T892" s="1" t="n">
        <f aca="false">IFERROR(VLOOKUP(A892,'[2]Pivot HorizontalMRP'!$A$4:$I$2689,9,0),0)</f>
        <v>390</v>
      </c>
      <c r="U892" s="1" t="n">
        <f aca="false">IF(I892="delivery",O892-SUM(Q892+R892),IF(I892="PO",P892-SUM(Q892:R892)))</f>
        <v>-990</v>
      </c>
      <c r="V892" s="81" t="n">
        <v>1.26</v>
      </c>
      <c r="W892" s="81"/>
      <c r="X892" s="81" t="n">
        <f aca="false">W892-V892</f>
        <v>-1.26</v>
      </c>
      <c r="Y892" s="81"/>
      <c r="Z892" s="81"/>
      <c r="AA892" s="81"/>
      <c r="AB892" s="81"/>
      <c r="AC892" s="81"/>
      <c r="AD892" s="81"/>
      <c r="AE892" s="81"/>
      <c r="AF892" s="81"/>
      <c r="AG892" s="81"/>
      <c r="AH892" s="81"/>
      <c r="AI892" s="81"/>
      <c r="AJ892" s="81"/>
      <c r="AK892" s="81"/>
      <c r="AL892" s="81"/>
      <c r="AM892" s="81"/>
      <c r="AN892" s="81"/>
      <c r="AO892" s="81" t="str">
        <f aca="false">D892</f>
        <v>Arista</v>
      </c>
      <c r="AP892" s="102" t="s">
        <v>1382</v>
      </c>
      <c r="AQ892" s="1"/>
      <c r="AR892" s="1"/>
      <c r="AS892" s="1"/>
      <c r="AT892" s="1"/>
      <c r="AU892" s="1"/>
      <c r="AV892" s="1"/>
      <c r="AW892" s="1"/>
      <c r="AX892" s="1"/>
      <c r="AY892" s="1"/>
      <c r="AZ892" s="1"/>
      <c r="BA892" s="1"/>
      <c r="BB892" s="1"/>
      <c r="BC892" s="1"/>
      <c r="BD892" s="1"/>
      <c r="BE892" s="1"/>
      <c r="BF892" s="1" t="s">
        <v>10507</v>
      </c>
      <c r="BG892" s="1" t="s">
        <v>183</v>
      </c>
      <c r="BH892" s="1"/>
      <c r="BI892" s="1"/>
    </row>
    <row r="893" customFormat="false" ht="12.75" hidden="false" customHeight="false" outlineLevel="0" collapsed="false">
      <c r="A893" s="1" t="s">
        <v>7969</v>
      </c>
      <c r="B893" s="1" t="s">
        <v>7970</v>
      </c>
      <c r="C893" s="1" t="s">
        <v>177</v>
      </c>
      <c r="D893" s="1" t="s">
        <v>82</v>
      </c>
      <c r="E893" s="1" t="s">
        <v>15380</v>
      </c>
      <c r="F893" s="1" t="s">
        <v>7972</v>
      </c>
      <c r="G893" s="1" t="n">
        <v>61</v>
      </c>
      <c r="H893" s="1" t="n">
        <v>100</v>
      </c>
      <c r="I893" s="101" t="s">
        <v>188</v>
      </c>
      <c r="J893" s="1" t="s">
        <v>188</v>
      </c>
      <c r="K893" s="1" t="n">
        <f aca="false">IFERROR(VLOOKUP(A893,'[2]Pivot HorizontalMRP'!$A$4:$B$2689,2,0),0)</f>
        <v>0</v>
      </c>
      <c r="L893" s="1" t="n">
        <f aca="false">IFERROR(VLOOKUP(A893,'[2]Pivot HorizontalMRP'!$A$4:$C$2689,3,0),0)</f>
        <v>819</v>
      </c>
      <c r="M893" s="1" t="n">
        <f aca="false">IFERROR(VLOOKUP(A893,'[2]Pivot HorizontalMRP'!$A$4:$D$2689,0.4,0),0)</f>
        <v>0</v>
      </c>
      <c r="N893" s="1" t="n">
        <f aca="false">IFERROR(VLOOKUP(A893,'[2]Pivot HorizontalMRP'!$A$4:$E$2689,5,0),0)</f>
        <v>0</v>
      </c>
      <c r="O893" s="1" t="n">
        <f aca="false">K893+L893</f>
        <v>819</v>
      </c>
      <c r="P893" s="1" t="n">
        <f aca="false">K893+L893+M893+N893</f>
        <v>819</v>
      </c>
      <c r="Q893" s="1" t="n">
        <f aca="false">IFERROR(VLOOKUP(A893,'[2]Pivot HorizontalMRP'!$A$4:$F$2689,6,0),0)</f>
        <v>463</v>
      </c>
      <c r="R893" s="1" t="n">
        <f aca="false">IFERROR(VLOOKUP(A893,'[2]Pivot HorizontalMRP'!$A$4:$G$2689,7,0),0)</f>
        <v>514</v>
      </c>
      <c r="S893" s="1" t="n">
        <f aca="false">IFERROR(VLOOKUP(A893,'[2]Pivot HorizontalMRP'!$A$4:$H$2689,8,0),0)</f>
        <v>524</v>
      </c>
      <c r="T893" s="1" t="n">
        <f aca="false">IFERROR(VLOOKUP(A893,'[2]Pivot HorizontalMRP'!$A$4:$I$2689,9,0),0)</f>
        <v>179</v>
      </c>
      <c r="U893" s="1" t="n">
        <f aca="false">IF(I893="delivery",O893-SUM(Q893+R893),IF(I893="PO",P893-SUM(Q893:R893)))</f>
        <v>-158</v>
      </c>
      <c r="V893" s="81" t="n">
        <v>0.26404</v>
      </c>
      <c r="W893" s="81"/>
      <c r="X893" s="81" t="n">
        <f aca="false">W893-V893</f>
        <v>-0.26404</v>
      </c>
      <c r="Y893" s="81"/>
      <c r="Z893" s="81"/>
      <c r="AA893" s="81" t="n">
        <v>0.5094</v>
      </c>
      <c r="AB893" s="81"/>
      <c r="AC893" s="81"/>
      <c r="AD893" s="81"/>
      <c r="AE893" s="81"/>
      <c r="AF893" s="81"/>
      <c r="AG893" s="81"/>
      <c r="AH893" s="81"/>
      <c r="AI893" s="81"/>
      <c r="AJ893" s="81"/>
      <c r="AK893" s="81"/>
      <c r="AL893" s="81"/>
      <c r="AM893" s="81"/>
      <c r="AN893" s="81"/>
      <c r="AO893" s="81" t="str">
        <f aca="false">D893</f>
        <v>Arista</v>
      </c>
      <c r="AP893" s="1" t="s">
        <v>3039</v>
      </c>
      <c r="AQ893" s="1"/>
      <c r="AR893" s="1"/>
      <c r="AS893" s="1"/>
      <c r="AT893" s="1"/>
      <c r="AU893" s="1"/>
      <c r="AV893" s="1"/>
      <c r="AW893" s="1"/>
      <c r="AX893" s="1"/>
      <c r="AY893" s="1"/>
      <c r="AZ893" s="1"/>
      <c r="BA893" s="1"/>
      <c r="BB893" s="1"/>
      <c r="BC893" s="1"/>
      <c r="BD893" s="1"/>
      <c r="BE893" s="1"/>
      <c r="BF893" s="1" t="s">
        <v>14668</v>
      </c>
      <c r="BG893" s="1" t="s">
        <v>183</v>
      </c>
      <c r="BH893" s="1"/>
      <c r="BI893" s="1"/>
    </row>
    <row r="894" customFormat="false" ht="12.75" hidden="false" customHeight="false" outlineLevel="0" collapsed="false">
      <c r="A894" s="1" t="s">
        <v>7973</v>
      </c>
      <c r="B894" s="1" t="s">
        <v>7974</v>
      </c>
      <c r="C894" s="1" t="s">
        <v>177</v>
      </c>
      <c r="D894" s="1" t="s">
        <v>82</v>
      </c>
      <c r="E894" s="1" t="s">
        <v>15381</v>
      </c>
      <c r="F894" s="1" t="s">
        <v>15382</v>
      </c>
      <c r="G894" s="1" t="n">
        <v>81</v>
      </c>
      <c r="H894" s="1" t="n">
        <v>250</v>
      </c>
      <c r="I894" s="101" t="s">
        <v>180</v>
      </c>
      <c r="J894" s="1" t="s">
        <v>180</v>
      </c>
      <c r="K894" s="1" t="n">
        <f aca="false">IFERROR(VLOOKUP(A894,'[2]Pivot HorizontalMRP'!$A$4:$B$2689,2,0),0)</f>
        <v>0</v>
      </c>
      <c r="L894" s="1" t="n">
        <f aca="false">IFERROR(VLOOKUP(A894,'[2]Pivot HorizontalMRP'!$A$4:$C$2689,3,0),0)</f>
        <v>558</v>
      </c>
      <c r="M894" s="1" t="n">
        <f aca="false">IFERROR(VLOOKUP(A894,'[2]Pivot HorizontalMRP'!$A$4:$D$2689,0.4,0),0)</f>
        <v>0</v>
      </c>
      <c r="N894" s="1" t="n">
        <f aca="false">IFERROR(VLOOKUP(A894,'[2]Pivot HorizontalMRP'!$A$4:$E$2689,5,0),0)</f>
        <v>0</v>
      </c>
      <c r="O894" s="1" t="n">
        <f aca="false">K894+L894</f>
        <v>558</v>
      </c>
      <c r="P894" s="1" t="n">
        <f aca="false">K894+L894+M894+N894</f>
        <v>558</v>
      </c>
      <c r="Q894" s="1" t="n">
        <f aca="false">IFERROR(VLOOKUP(A894,'[2]Pivot HorizontalMRP'!$A$4:$F$2689,6,0),0)</f>
        <v>345</v>
      </c>
      <c r="R894" s="1" t="n">
        <f aca="false">IFERROR(VLOOKUP(A894,'[2]Pivot HorizontalMRP'!$A$4:$G$2689,7,0),0)</f>
        <v>332</v>
      </c>
      <c r="S894" s="1" t="n">
        <f aca="false">IFERROR(VLOOKUP(A894,'[2]Pivot HorizontalMRP'!$A$4:$H$2689,8,0),0)</f>
        <v>362</v>
      </c>
      <c r="T894" s="1" t="n">
        <f aca="false">IFERROR(VLOOKUP(A894,'[2]Pivot HorizontalMRP'!$A$4:$I$2689,9,0),0)</f>
        <v>121</v>
      </c>
      <c r="U894" s="1" t="n">
        <f aca="false">IF(I894="delivery",O894-SUM(Q894+R894),IF(I894="PO",P894-SUM(Q894:R894)))</f>
        <v>-119</v>
      </c>
      <c r="V894" s="81" t="n">
        <v>16.5</v>
      </c>
      <c r="W894" s="81"/>
      <c r="X894" s="81" t="n">
        <f aca="false">W894-V894</f>
        <v>-16.5</v>
      </c>
      <c r="Y894" s="81"/>
      <c r="Z894" s="81"/>
      <c r="AA894" s="81" t="n">
        <v>16.5</v>
      </c>
      <c r="AB894" s="81"/>
      <c r="AC894" s="81"/>
      <c r="AD894" s="81"/>
      <c r="AE894" s="81"/>
      <c r="AF894" s="81"/>
      <c r="AG894" s="81"/>
      <c r="AH894" s="81"/>
      <c r="AI894" s="81"/>
      <c r="AJ894" s="81"/>
      <c r="AK894" s="81"/>
      <c r="AL894" s="81"/>
      <c r="AM894" s="81"/>
      <c r="AN894" s="81"/>
      <c r="AO894" s="81" t="str">
        <f aca="false">D894</f>
        <v>Arista</v>
      </c>
      <c r="AP894" s="1" t="s">
        <v>3039</v>
      </c>
      <c r="AQ894" s="1"/>
      <c r="AR894" s="1"/>
      <c r="AS894" s="1"/>
      <c r="AT894" s="1"/>
      <c r="AU894" s="1"/>
      <c r="AV894" s="1"/>
      <c r="AW894" s="1"/>
      <c r="AX894" s="1"/>
      <c r="AY894" s="1"/>
      <c r="AZ894" s="1"/>
      <c r="BA894" s="1"/>
      <c r="BB894" s="1"/>
      <c r="BC894" s="1"/>
      <c r="BD894" s="1"/>
      <c r="BE894" s="1"/>
      <c r="BF894" s="1" t="s">
        <v>14668</v>
      </c>
      <c r="BG894" s="1" t="s">
        <v>183</v>
      </c>
      <c r="BH894" s="1"/>
      <c r="BI894" s="1"/>
    </row>
    <row r="895" customFormat="false" ht="12.75" hidden="false" customHeight="false" outlineLevel="0" collapsed="false">
      <c r="A895" s="1" t="s">
        <v>7977</v>
      </c>
      <c r="B895" s="1" t="s">
        <v>7978</v>
      </c>
      <c r="C895" s="1" t="s">
        <v>177</v>
      </c>
      <c r="D895" s="1" t="s">
        <v>82</v>
      </c>
      <c r="E895" s="1" t="s">
        <v>15383</v>
      </c>
      <c r="F895" s="1" t="s">
        <v>7980</v>
      </c>
      <c r="G895" s="1" t="n">
        <v>36</v>
      </c>
      <c r="H895" s="1" t="n">
        <v>250</v>
      </c>
      <c r="I895" s="101" t="s">
        <v>180</v>
      </c>
      <c r="J895" s="1" t="s">
        <v>180</v>
      </c>
      <c r="K895" s="1" t="n">
        <f aca="false">IFERROR(VLOOKUP(A895,'[2]Pivot HorizontalMRP'!$A$4:$B$2689,2,0),0)</f>
        <v>0</v>
      </c>
      <c r="L895" s="1" t="n">
        <f aca="false">IFERROR(VLOOKUP(A895,'[2]Pivot HorizontalMRP'!$A$4:$C$2689,3,0),0)</f>
        <v>650</v>
      </c>
      <c r="M895" s="1" t="n">
        <f aca="false">IFERROR(VLOOKUP(A895,'[2]Pivot HorizontalMRP'!$A$4:$D$2689,0.4,0),0)</f>
        <v>0</v>
      </c>
      <c r="N895" s="1" t="n">
        <f aca="false">IFERROR(VLOOKUP(A895,'[2]Pivot HorizontalMRP'!$A$4:$E$2689,5,0),0)</f>
        <v>0</v>
      </c>
      <c r="O895" s="1" t="n">
        <f aca="false">K895+L895</f>
        <v>650</v>
      </c>
      <c r="P895" s="1" t="n">
        <f aca="false">K895+L895+M895+N895</f>
        <v>650</v>
      </c>
      <c r="Q895" s="1" t="n">
        <f aca="false">IFERROR(VLOOKUP(A895,'[2]Pivot HorizontalMRP'!$A$4:$F$2689,6,0),0)</f>
        <v>690</v>
      </c>
      <c r="R895" s="1" t="n">
        <f aca="false">IFERROR(VLOOKUP(A895,'[2]Pivot HorizontalMRP'!$A$4:$G$2689,7,0),0)</f>
        <v>664</v>
      </c>
      <c r="S895" s="1" t="n">
        <f aca="false">IFERROR(VLOOKUP(A895,'[2]Pivot HorizontalMRP'!$A$4:$H$2689,8,0),0)</f>
        <v>724</v>
      </c>
      <c r="T895" s="1" t="n">
        <f aca="false">IFERROR(VLOOKUP(A895,'[2]Pivot HorizontalMRP'!$A$4:$I$2689,9,0),0)</f>
        <v>242</v>
      </c>
      <c r="U895" s="1" t="n">
        <f aca="false">IF(I895="delivery",O895-SUM(Q895+R895),IF(I895="PO",P895-SUM(Q895:R895)))</f>
        <v>-704</v>
      </c>
      <c r="V895" s="81" t="n">
        <v>29</v>
      </c>
      <c r="W895" s="81"/>
      <c r="X895" s="81" t="n">
        <f aca="false">W895-V895</f>
        <v>-29</v>
      </c>
      <c r="Y895" s="81"/>
      <c r="Z895" s="81"/>
      <c r="AA895" s="81" t="n">
        <v>28.1</v>
      </c>
      <c r="AB895" s="81"/>
      <c r="AC895" s="81"/>
      <c r="AD895" s="81"/>
      <c r="AE895" s="81"/>
      <c r="AF895" s="81"/>
      <c r="AG895" s="81"/>
      <c r="AH895" s="81"/>
      <c r="AI895" s="81"/>
      <c r="AJ895" s="81"/>
      <c r="AK895" s="81"/>
      <c r="AL895" s="81"/>
      <c r="AM895" s="81"/>
      <c r="AN895" s="81"/>
      <c r="AO895" s="81" t="str">
        <f aca="false">D895</f>
        <v>Arista</v>
      </c>
      <c r="AP895" s="1" t="s">
        <v>3039</v>
      </c>
      <c r="AQ895" s="1"/>
      <c r="AR895" s="1"/>
      <c r="AS895" s="1"/>
      <c r="AT895" s="1"/>
      <c r="AU895" s="1"/>
      <c r="AV895" s="1"/>
      <c r="AW895" s="1"/>
      <c r="AX895" s="1"/>
      <c r="AY895" s="1"/>
      <c r="AZ895" s="1"/>
      <c r="BA895" s="1"/>
      <c r="BB895" s="1"/>
      <c r="BC895" s="1"/>
      <c r="BD895" s="1"/>
      <c r="BE895" s="1"/>
      <c r="BF895" s="1" t="s">
        <v>14668</v>
      </c>
      <c r="BG895" s="1" t="s">
        <v>183</v>
      </c>
      <c r="BH895" s="1"/>
      <c r="BI895" s="1"/>
    </row>
    <row r="896" customFormat="false" ht="12.75" hidden="false" customHeight="false" outlineLevel="0" collapsed="false">
      <c r="A896" s="1" t="s">
        <v>7989</v>
      </c>
      <c r="B896" s="1" t="s">
        <v>7990</v>
      </c>
      <c r="C896" s="1" t="s">
        <v>177</v>
      </c>
      <c r="D896" s="1" t="s">
        <v>82</v>
      </c>
      <c r="E896" s="1" t="s">
        <v>15384</v>
      </c>
      <c r="F896" s="1" t="s">
        <v>7992</v>
      </c>
      <c r="G896" s="1" t="n">
        <v>61</v>
      </c>
      <c r="H896" s="1" t="n">
        <v>1</v>
      </c>
      <c r="I896" s="101" t="s">
        <v>188</v>
      </c>
      <c r="J896" s="1" t="s">
        <v>188</v>
      </c>
      <c r="K896" s="1" t="n">
        <f aca="false">IFERROR(VLOOKUP(A896,'[2]Pivot HorizontalMRP'!$A$4:$B$2689,2,0),0)</f>
        <v>0</v>
      </c>
      <c r="L896" s="1" t="n">
        <f aca="false">IFERROR(VLOOKUP(A896,'[2]Pivot HorizontalMRP'!$A$4:$C$2689,3,0),0)</f>
        <v>4338</v>
      </c>
      <c r="M896" s="1" t="n">
        <f aca="false">IFERROR(VLOOKUP(A896,'[2]Pivot HorizontalMRP'!$A$4:$D$2689,0.4,0),0)</f>
        <v>0</v>
      </c>
      <c r="N896" s="1" t="n">
        <f aca="false">IFERROR(VLOOKUP(A896,'[2]Pivot HorizontalMRP'!$A$4:$E$2689,5,0),0)</f>
        <v>8090</v>
      </c>
      <c r="O896" s="1" t="n">
        <f aca="false">K896+L896</f>
        <v>4338</v>
      </c>
      <c r="P896" s="1" t="n">
        <f aca="false">K896+L896+M896+N896</f>
        <v>12428</v>
      </c>
      <c r="Q896" s="1" t="n">
        <f aca="false">IFERROR(VLOOKUP(A896,'[2]Pivot HorizontalMRP'!$A$4:$F$2689,6,0),0)</f>
        <v>10769</v>
      </c>
      <c r="R896" s="1" t="n">
        <f aca="false">IFERROR(VLOOKUP(A896,'[2]Pivot HorizontalMRP'!$A$4:$G$2689,7,0),0)</f>
        <v>4986</v>
      </c>
      <c r="S896" s="1" t="n">
        <f aca="false">IFERROR(VLOOKUP(A896,'[2]Pivot HorizontalMRP'!$A$4:$H$2689,8,0),0)</f>
        <v>4970</v>
      </c>
      <c r="T896" s="1" t="n">
        <f aca="false">IFERROR(VLOOKUP(A896,'[2]Pivot HorizontalMRP'!$A$4:$I$2689,9,0),0)</f>
        <v>3112</v>
      </c>
      <c r="U896" s="1" t="n">
        <f aca="false">IF(I896="delivery",O896-SUM(Q896+R896),IF(I896="PO",P896-SUM(Q896:R896)))</f>
        <v>-3327</v>
      </c>
      <c r="V896" s="81" t="n">
        <v>0.6747</v>
      </c>
      <c r="W896" s="81"/>
      <c r="X896" s="81" t="n">
        <f aca="false">W896-V896</f>
        <v>-0.6747</v>
      </c>
      <c r="Y896" s="81"/>
      <c r="Z896" s="81"/>
      <c r="AA896" s="81" t="n">
        <v>0.66934</v>
      </c>
      <c r="AB896" s="81"/>
      <c r="AC896" s="81"/>
      <c r="AD896" s="81"/>
      <c r="AE896" s="81"/>
      <c r="AF896" s="81"/>
      <c r="AG896" s="81"/>
      <c r="AH896" s="81"/>
      <c r="AI896" s="81"/>
      <c r="AJ896" s="81"/>
      <c r="AK896" s="81"/>
      <c r="AL896" s="81"/>
      <c r="AM896" s="81"/>
      <c r="AN896" s="81"/>
      <c r="AO896" s="81" t="str">
        <f aca="false">D896</f>
        <v>Arista</v>
      </c>
      <c r="AP896" s="1" t="s">
        <v>3039</v>
      </c>
      <c r="AQ896" s="1"/>
      <c r="AR896" s="1"/>
      <c r="AS896" s="1"/>
      <c r="AT896" s="1"/>
      <c r="AU896" s="1"/>
      <c r="AV896" s="1"/>
      <c r="AW896" s="1"/>
      <c r="AX896" s="1"/>
      <c r="AY896" s="1"/>
      <c r="AZ896" s="1"/>
      <c r="BA896" s="1"/>
      <c r="BB896" s="1"/>
      <c r="BC896" s="1"/>
      <c r="BD896" s="1"/>
      <c r="BE896" s="1"/>
      <c r="BF896" s="1" t="s">
        <v>14668</v>
      </c>
      <c r="BG896" s="1" t="s">
        <v>183</v>
      </c>
      <c r="BH896" s="1"/>
      <c r="BI896" s="1"/>
    </row>
    <row r="897" customFormat="false" ht="12.75" hidden="false" customHeight="false" outlineLevel="0" collapsed="false">
      <c r="A897" s="1" t="s">
        <v>7993</v>
      </c>
      <c r="B897" s="1" t="s">
        <v>7994</v>
      </c>
      <c r="C897" s="1" t="s">
        <v>177</v>
      </c>
      <c r="D897" s="1" t="s">
        <v>82</v>
      </c>
      <c r="E897" s="1" t="s">
        <v>15385</v>
      </c>
      <c r="F897" s="1" t="s">
        <v>7996</v>
      </c>
      <c r="G897" s="1" t="n">
        <v>51</v>
      </c>
      <c r="H897" s="1" t="n">
        <v>200</v>
      </c>
      <c r="I897" s="101" t="s">
        <v>180</v>
      </c>
      <c r="J897" s="1" t="s">
        <v>11300</v>
      </c>
      <c r="K897" s="1" t="n">
        <f aca="false">IFERROR(VLOOKUP(A897,'[2]Pivot HorizontalMRP'!$A$4:$B$2689,2,0),0)</f>
        <v>0</v>
      </c>
      <c r="L897" s="1" t="n">
        <f aca="false">IFERROR(VLOOKUP(A897,'[2]Pivot HorizontalMRP'!$A$4:$C$2689,3,0),0)</f>
        <v>150</v>
      </c>
      <c r="M897" s="1" t="n">
        <f aca="false">IFERROR(VLOOKUP(A897,'[2]Pivot HorizontalMRP'!$A$4:$D$2689,0.4,0),0)</f>
        <v>0</v>
      </c>
      <c r="N897" s="1" t="n">
        <f aca="false">IFERROR(VLOOKUP(A897,'[2]Pivot HorizontalMRP'!$A$4:$E$2689,5,0),0)</f>
        <v>0</v>
      </c>
      <c r="O897" s="1" t="n">
        <f aca="false">K897+L897</f>
        <v>150</v>
      </c>
      <c r="P897" s="1" t="n">
        <f aca="false">K897+L897+M897+N897</f>
        <v>150</v>
      </c>
      <c r="Q897" s="1" t="n">
        <f aca="false">IFERROR(VLOOKUP(A897,'[2]Pivot HorizontalMRP'!$A$4:$F$2689,6,0),0)</f>
        <v>96</v>
      </c>
      <c r="R897" s="1" t="n">
        <f aca="false">IFERROR(VLOOKUP(A897,'[2]Pivot HorizontalMRP'!$A$4:$G$2689,7,0),0)</f>
        <v>0</v>
      </c>
      <c r="S897" s="1" t="n">
        <f aca="false">IFERROR(VLOOKUP(A897,'[2]Pivot HorizontalMRP'!$A$4:$H$2689,8,0),0)</f>
        <v>0</v>
      </c>
      <c r="T897" s="1" t="n">
        <f aca="false">IFERROR(VLOOKUP(A897,'[2]Pivot HorizontalMRP'!$A$4:$I$2689,9,0),0)</f>
        <v>0</v>
      </c>
      <c r="U897" s="1" t="n">
        <f aca="false">IF(I897="delivery",O897-SUM(Q897+R897),IF(I897="PO",P897-SUM(Q897:R897)))</f>
        <v>54</v>
      </c>
      <c r="V897" s="81" t="n">
        <v>33</v>
      </c>
      <c r="W897" s="81"/>
      <c r="X897" s="81" t="n">
        <f aca="false">W897-V897</f>
        <v>-33</v>
      </c>
      <c r="Y897" s="81"/>
      <c r="Z897" s="81"/>
      <c r="AA897" s="81"/>
      <c r="AB897" s="81"/>
      <c r="AC897" s="81"/>
      <c r="AD897" s="81"/>
      <c r="AE897" s="81"/>
      <c r="AF897" s="81"/>
      <c r="AG897" s="81"/>
      <c r="AH897" s="81"/>
      <c r="AI897" s="81"/>
      <c r="AJ897" s="81"/>
      <c r="AK897" s="81"/>
      <c r="AL897" s="81"/>
      <c r="AM897" s="81"/>
      <c r="AN897" s="81"/>
      <c r="AO897" s="81" t="str">
        <f aca="false">D897</f>
        <v>Arista</v>
      </c>
      <c r="AP897" s="1" t="s">
        <v>3039</v>
      </c>
      <c r="AQ897" s="1"/>
      <c r="AR897" s="1"/>
      <c r="AS897" s="1"/>
      <c r="AT897" s="1"/>
      <c r="AU897" s="1"/>
      <c r="AV897" s="1"/>
      <c r="AW897" s="1"/>
      <c r="AX897" s="1"/>
      <c r="AY897" s="1"/>
      <c r="AZ897" s="1"/>
      <c r="BA897" s="1"/>
      <c r="BB897" s="1"/>
      <c r="BC897" s="1"/>
      <c r="BD897" s="1"/>
      <c r="BE897" s="1"/>
      <c r="BF897" s="1" t="s">
        <v>14668</v>
      </c>
      <c r="BG897" s="1" t="s">
        <v>183</v>
      </c>
      <c r="BH897" s="1"/>
      <c r="BI897" s="1"/>
    </row>
    <row r="898" customFormat="false" ht="12.75" hidden="false" customHeight="false" outlineLevel="0" collapsed="false">
      <c r="A898" s="1" t="s">
        <v>3035</v>
      </c>
      <c r="B898" s="1" t="s">
        <v>3036</v>
      </c>
      <c r="C898" s="1" t="s">
        <v>177</v>
      </c>
      <c r="D898" s="1" t="s">
        <v>82</v>
      </c>
      <c r="E898" s="1" t="s">
        <v>15386</v>
      </c>
      <c r="F898" s="1" t="s">
        <v>15387</v>
      </c>
      <c r="G898" s="1" t="n">
        <v>81</v>
      </c>
      <c r="H898" s="1" t="n">
        <v>100</v>
      </c>
      <c r="I898" s="101" t="s">
        <v>180</v>
      </c>
      <c r="J898" s="1" t="s">
        <v>180</v>
      </c>
      <c r="K898" s="1" t="n">
        <f aca="false">IFERROR(VLOOKUP(A898,'[2]Pivot HorizontalMRP'!$A$4:$B$2689,2,0),0)</f>
        <v>0</v>
      </c>
      <c r="L898" s="1" t="n">
        <f aca="false">IFERROR(VLOOKUP(A898,'[2]Pivot HorizontalMRP'!$A$4:$C$2689,3,0),0)</f>
        <v>131</v>
      </c>
      <c r="M898" s="1" t="n">
        <f aca="false">IFERROR(VLOOKUP(A898,'[2]Pivot HorizontalMRP'!$A$4:$D$2689,0.4,0),0)</f>
        <v>0</v>
      </c>
      <c r="N898" s="1" t="n">
        <f aca="false">IFERROR(VLOOKUP(A898,'[2]Pivot HorizontalMRP'!$A$4:$E$2689,5,0),0)</f>
        <v>1200</v>
      </c>
      <c r="O898" s="1" t="n">
        <f aca="false">K898+L898</f>
        <v>131</v>
      </c>
      <c r="P898" s="1" t="n">
        <f aca="false">K898+L898+M898+N898</f>
        <v>1331</v>
      </c>
      <c r="Q898" s="1" t="n">
        <f aca="false">IFERROR(VLOOKUP(A898,'[2]Pivot HorizontalMRP'!$A$4:$F$2689,6,0),0)</f>
        <v>999</v>
      </c>
      <c r="R898" s="1" t="n">
        <f aca="false">IFERROR(VLOOKUP(A898,'[2]Pivot HorizontalMRP'!$A$4:$G$2689,7,0),0)</f>
        <v>703</v>
      </c>
      <c r="S898" s="1" t="n">
        <f aca="false">IFERROR(VLOOKUP(A898,'[2]Pivot HorizontalMRP'!$A$4:$H$2689,8,0),0)</f>
        <v>597</v>
      </c>
      <c r="T898" s="1" t="n">
        <f aca="false">IFERROR(VLOOKUP(A898,'[2]Pivot HorizontalMRP'!$A$4:$I$2689,9,0),0)</f>
        <v>381</v>
      </c>
      <c r="U898" s="1" t="n">
        <f aca="false">IF(I898="delivery",O898-SUM(Q898+R898),IF(I898="PO",P898-SUM(Q898:R898)))</f>
        <v>-1571</v>
      </c>
      <c r="V898" s="81" t="n">
        <v>23.125</v>
      </c>
      <c r="W898" s="81"/>
      <c r="X898" s="81" t="n">
        <f aca="false">W898-V898</f>
        <v>-23.125</v>
      </c>
      <c r="Y898" s="81"/>
      <c r="Z898" s="81"/>
      <c r="AA898" s="81" t="n">
        <v>25.72</v>
      </c>
      <c r="AB898" s="81"/>
      <c r="AC898" s="81"/>
      <c r="AD898" s="81"/>
      <c r="AE898" s="81"/>
      <c r="AF898" s="81"/>
      <c r="AG898" s="81"/>
      <c r="AH898" s="81"/>
      <c r="AI898" s="81"/>
      <c r="AJ898" s="81"/>
      <c r="AK898" s="81"/>
      <c r="AL898" s="81"/>
      <c r="AM898" s="81"/>
      <c r="AN898" s="81"/>
      <c r="AO898" s="81" t="str">
        <f aca="false">D898</f>
        <v>Arista</v>
      </c>
      <c r="AP898" s="1" t="s">
        <v>3039</v>
      </c>
      <c r="AQ898" s="1"/>
      <c r="AR898" s="1"/>
      <c r="AS898" s="1"/>
      <c r="AT898" s="1"/>
      <c r="AU898" s="1"/>
      <c r="AV898" s="1"/>
      <c r="AW898" s="1"/>
      <c r="AX898" s="1"/>
      <c r="AY898" s="1"/>
      <c r="AZ898" s="1"/>
      <c r="BA898" s="1"/>
      <c r="BB898" s="1"/>
      <c r="BC898" s="1"/>
      <c r="BD898" s="1"/>
      <c r="BE898" s="1"/>
      <c r="BF898" s="1" t="s">
        <v>14668</v>
      </c>
      <c r="BG898" s="1" t="s">
        <v>183</v>
      </c>
      <c r="BH898" s="1"/>
      <c r="BI898" s="1"/>
    </row>
    <row r="899" customFormat="false" ht="12.75" hidden="false" customHeight="false" outlineLevel="0" collapsed="false">
      <c r="A899" s="1" t="s">
        <v>3040</v>
      </c>
      <c r="B899" s="1" t="s">
        <v>3041</v>
      </c>
      <c r="C899" s="1" t="s">
        <v>177</v>
      </c>
      <c r="D899" s="1" t="s">
        <v>82</v>
      </c>
      <c r="E899" s="1" t="s">
        <v>15388</v>
      </c>
      <c r="F899" s="1" t="s">
        <v>3043</v>
      </c>
      <c r="G899" s="1" t="n">
        <v>81</v>
      </c>
      <c r="H899" s="1" t="n">
        <v>200</v>
      </c>
      <c r="I899" s="101" t="s">
        <v>180</v>
      </c>
      <c r="J899" s="1" t="s">
        <v>11300</v>
      </c>
      <c r="K899" s="1" t="n">
        <f aca="false">IFERROR(VLOOKUP(A899,'[2]Pivot HorizontalMRP'!$A$4:$B$2689,2,0),0)</f>
        <v>0</v>
      </c>
      <c r="L899" s="1" t="n">
        <f aca="false">IFERROR(VLOOKUP(A899,'[2]Pivot HorizontalMRP'!$A$4:$C$2689,3,0),0)</f>
        <v>299</v>
      </c>
      <c r="M899" s="1" t="n">
        <f aca="false">IFERROR(VLOOKUP(A899,'[2]Pivot HorizontalMRP'!$A$4:$D$2689,0.4,0),0)</f>
        <v>0</v>
      </c>
      <c r="N899" s="1" t="n">
        <f aca="false">IFERROR(VLOOKUP(A899,'[2]Pivot HorizontalMRP'!$A$4:$E$2689,5,0),0)</f>
        <v>0</v>
      </c>
      <c r="O899" s="1" t="n">
        <f aca="false">K899+L899</f>
        <v>299</v>
      </c>
      <c r="P899" s="1" t="n">
        <f aca="false">K899+L899+M899+N899</f>
        <v>299</v>
      </c>
      <c r="Q899" s="1" t="n">
        <f aca="false">IFERROR(VLOOKUP(A899,'[2]Pivot HorizontalMRP'!$A$4:$F$2689,6,0),0)</f>
        <v>53</v>
      </c>
      <c r="R899" s="1" t="n">
        <f aca="false">IFERROR(VLOOKUP(A899,'[2]Pivot HorizontalMRP'!$A$4:$G$2689,7,0),0)</f>
        <v>22</v>
      </c>
      <c r="S899" s="1" t="n">
        <f aca="false">IFERROR(VLOOKUP(A899,'[2]Pivot HorizontalMRP'!$A$4:$H$2689,8,0),0)</f>
        <v>24</v>
      </c>
      <c r="T899" s="1" t="n">
        <f aca="false">IFERROR(VLOOKUP(A899,'[2]Pivot HorizontalMRP'!$A$4:$I$2689,9,0),0)</f>
        <v>36</v>
      </c>
      <c r="U899" s="1" t="n">
        <f aca="false">IF(I899="delivery",O899-SUM(Q899+R899),IF(I899="PO",P899-SUM(Q899:R899)))</f>
        <v>224</v>
      </c>
      <c r="V899" s="81" t="n">
        <v>50.2</v>
      </c>
      <c r="W899" s="81"/>
      <c r="X899" s="81" t="n">
        <f aca="false">W899-V899</f>
        <v>-50.2</v>
      </c>
      <c r="Y899" s="81"/>
      <c r="Z899" s="81"/>
      <c r="AA899" s="81" t="n">
        <v>81.5</v>
      </c>
      <c r="AB899" s="81"/>
      <c r="AC899" s="81"/>
      <c r="AD899" s="81"/>
      <c r="AE899" s="81"/>
      <c r="AF899" s="81"/>
      <c r="AG899" s="81"/>
      <c r="AH899" s="81"/>
      <c r="AI899" s="81"/>
      <c r="AJ899" s="81"/>
      <c r="AK899" s="81"/>
      <c r="AL899" s="81"/>
      <c r="AM899" s="81"/>
      <c r="AN899" s="81"/>
      <c r="AO899" s="81" t="str">
        <f aca="false">D899</f>
        <v>Arista</v>
      </c>
      <c r="AP899" s="1" t="s">
        <v>3039</v>
      </c>
      <c r="AQ899" s="1"/>
      <c r="AR899" s="1"/>
      <c r="AS899" s="1"/>
      <c r="AT899" s="1"/>
      <c r="AU899" s="1"/>
      <c r="AV899" s="1"/>
      <c r="AW899" s="1"/>
      <c r="AX899" s="1"/>
      <c r="AY899" s="1"/>
      <c r="AZ899" s="1"/>
      <c r="BA899" s="1"/>
      <c r="BB899" s="1"/>
      <c r="BC899" s="1"/>
      <c r="BD899" s="1"/>
      <c r="BE899" s="1"/>
      <c r="BF899" s="1" t="s">
        <v>14668</v>
      </c>
      <c r="BG899" s="1" t="s">
        <v>183</v>
      </c>
      <c r="BH899" s="1"/>
      <c r="BI899" s="1"/>
    </row>
    <row r="900" customFormat="false" ht="12.75" hidden="false" customHeight="false" outlineLevel="0" collapsed="false">
      <c r="A900" s="1" t="s">
        <v>7997</v>
      </c>
      <c r="B900" s="1" t="s">
        <v>7998</v>
      </c>
      <c r="C900" s="1" t="s">
        <v>177</v>
      </c>
      <c r="D900" s="1" t="s">
        <v>82</v>
      </c>
      <c r="E900" s="1" t="s">
        <v>15389</v>
      </c>
      <c r="F900" s="1" t="s">
        <v>8000</v>
      </c>
      <c r="G900" s="1" t="n">
        <v>61</v>
      </c>
      <c r="H900" s="1" t="n">
        <v>2000</v>
      </c>
      <c r="I900" s="101" t="s">
        <v>180</v>
      </c>
      <c r="J900" s="1" t="s">
        <v>180</v>
      </c>
      <c r="K900" s="1" t="n">
        <f aca="false">IFERROR(VLOOKUP(A900,'[2]Pivot HorizontalMRP'!$A$4:$B$2689,2,0),0)</f>
        <v>0</v>
      </c>
      <c r="L900" s="1" t="n">
        <f aca="false">IFERROR(VLOOKUP(A900,'[2]Pivot HorizontalMRP'!$A$4:$C$2689,3,0),0)</f>
        <v>9995</v>
      </c>
      <c r="M900" s="1" t="n">
        <f aca="false">IFERROR(VLOOKUP(A900,'[2]Pivot HorizontalMRP'!$A$4:$D$2689,0.4,0),0)</f>
        <v>0</v>
      </c>
      <c r="N900" s="1" t="n">
        <f aca="false">IFERROR(VLOOKUP(A900,'[2]Pivot HorizontalMRP'!$A$4:$E$2689,5,0),0)</f>
        <v>12000</v>
      </c>
      <c r="O900" s="1" t="n">
        <f aca="false">K900+L900</f>
        <v>9995</v>
      </c>
      <c r="P900" s="1" t="n">
        <f aca="false">K900+L900+M900+N900</f>
        <v>21995</v>
      </c>
      <c r="Q900" s="1" t="n">
        <f aca="false">IFERROR(VLOOKUP(A900,'[2]Pivot HorizontalMRP'!$A$4:$F$2689,6,0),0)</f>
        <v>28449</v>
      </c>
      <c r="R900" s="1" t="n">
        <f aca="false">IFERROR(VLOOKUP(A900,'[2]Pivot HorizontalMRP'!$A$4:$G$2689,7,0),0)</f>
        <v>46512</v>
      </c>
      <c r="S900" s="1" t="n">
        <f aca="false">IFERROR(VLOOKUP(A900,'[2]Pivot HorizontalMRP'!$A$4:$H$2689,8,0),0)</f>
        <v>31185</v>
      </c>
      <c r="T900" s="1" t="n">
        <f aca="false">IFERROR(VLOOKUP(A900,'[2]Pivot HorizontalMRP'!$A$4:$I$2689,9,0),0)</f>
        <v>19845</v>
      </c>
      <c r="U900" s="1" t="n">
        <f aca="false">IF(I900="delivery",O900-SUM(Q900+R900),IF(I900="PO",P900-SUM(Q900:R900)))</f>
        <v>-64966</v>
      </c>
      <c r="V900" s="81" t="n">
        <v>2.153</v>
      </c>
      <c r="W900" s="81"/>
      <c r="X900" s="81" t="n">
        <f aca="false">W900-V900</f>
        <v>-2.153</v>
      </c>
      <c r="Y900" s="81"/>
      <c r="Z900" s="81"/>
      <c r="AA900" s="81" t="n">
        <v>2.232</v>
      </c>
      <c r="AB900" s="81"/>
      <c r="AC900" s="81"/>
      <c r="AD900" s="81"/>
      <c r="AE900" s="81"/>
      <c r="AF900" s="81"/>
      <c r="AG900" s="81"/>
      <c r="AH900" s="81"/>
      <c r="AI900" s="81"/>
      <c r="AJ900" s="81"/>
      <c r="AK900" s="81"/>
      <c r="AL900" s="81"/>
      <c r="AM900" s="81"/>
      <c r="AN900" s="81"/>
      <c r="AO900" s="81" t="str">
        <f aca="false">D900</f>
        <v>Arista</v>
      </c>
      <c r="AP900" s="1" t="s">
        <v>3039</v>
      </c>
      <c r="AQ900" s="1"/>
      <c r="AR900" s="1"/>
      <c r="AS900" s="1"/>
      <c r="AT900" s="1"/>
      <c r="AU900" s="1"/>
      <c r="AV900" s="1"/>
      <c r="AW900" s="1"/>
      <c r="AX900" s="1"/>
      <c r="AY900" s="1"/>
      <c r="AZ900" s="1"/>
      <c r="BA900" s="1"/>
      <c r="BB900" s="1"/>
      <c r="BC900" s="1"/>
      <c r="BD900" s="1"/>
      <c r="BE900" s="1"/>
      <c r="BF900" s="1" t="s">
        <v>14668</v>
      </c>
      <c r="BG900" s="1" t="s">
        <v>183</v>
      </c>
      <c r="BH900" s="1"/>
      <c r="BI900" s="1"/>
    </row>
    <row r="901" customFormat="false" ht="12.75" hidden="false" customHeight="false" outlineLevel="0" collapsed="false">
      <c r="A901" s="1" t="s">
        <v>3044</v>
      </c>
      <c r="B901" s="1" t="s">
        <v>3045</v>
      </c>
      <c r="C901" s="1" t="s">
        <v>177</v>
      </c>
      <c r="D901" s="1" t="s">
        <v>82</v>
      </c>
      <c r="E901" s="1" t="s">
        <v>15390</v>
      </c>
      <c r="F901" s="1" t="s">
        <v>15391</v>
      </c>
      <c r="G901" s="1" t="n">
        <v>36</v>
      </c>
      <c r="H901" s="1" t="n">
        <v>200</v>
      </c>
      <c r="I901" s="101" t="s">
        <v>180</v>
      </c>
      <c r="J901" s="1" t="s">
        <v>11305</v>
      </c>
      <c r="K901" s="1" t="n">
        <f aca="false">IFERROR(VLOOKUP(A901,'[2]Pivot HorizontalMRP'!$A$4:$B$2689,2,0),0)</f>
        <v>0</v>
      </c>
      <c r="L901" s="1" t="n">
        <f aca="false">IFERROR(VLOOKUP(A901,'[2]Pivot HorizontalMRP'!$A$4:$C$2689,3,0),0)</f>
        <v>899</v>
      </c>
      <c r="M901" s="1" t="n">
        <f aca="false">IFERROR(VLOOKUP(A901,'[2]Pivot HorizontalMRP'!$A$4:$D$2689,0.4,0),0)</f>
        <v>0</v>
      </c>
      <c r="N901" s="1" t="n">
        <f aca="false">IFERROR(VLOOKUP(A901,'[2]Pivot HorizontalMRP'!$A$4:$E$2689,5,0),0)</f>
        <v>0</v>
      </c>
      <c r="O901" s="1" t="n">
        <f aca="false">K901+L901</f>
        <v>899</v>
      </c>
      <c r="P901" s="1" t="n">
        <f aca="false">K901+L901+M901+N901</f>
        <v>899</v>
      </c>
      <c r="Q901" s="1" t="n">
        <f aca="false">IFERROR(VLOOKUP(A901,'[2]Pivot HorizontalMRP'!$A$4:$F$2689,6,0),0)</f>
        <v>761</v>
      </c>
      <c r="R901" s="1" t="n">
        <f aca="false">IFERROR(VLOOKUP(A901,'[2]Pivot HorizontalMRP'!$A$4:$G$2689,7,0),0)</f>
        <v>457</v>
      </c>
      <c r="S901" s="1" t="n">
        <f aca="false">IFERROR(VLOOKUP(A901,'[2]Pivot HorizontalMRP'!$A$4:$H$2689,8,0),0)</f>
        <v>330</v>
      </c>
      <c r="T901" s="1" t="n">
        <f aca="false">IFERROR(VLOOKUP(A901,'[2]Pivot HorizontalMRP'!$A$4:$I$2689,9,0),0)</f>
        <v>495</v>
      </c>
      <c r="U901" s="1" t="n">
        <f aca="false">IF(I901="delivery",O901-SUM(Q901+R901),IF(I901="PO",P901-SUM(Q901:R901)))</f>
        <v>-319</v>
      </c>
      <c r="V901" s="81" t="n">
        <v>38</v>
      </c>
      <c r="W901" s="81"/>
      <c r="X901" s="81" t="n">
        <f aca="false">W901-V901</f>
        <v>-38</v>
      </c>
      <c r="Y901" s="81"/>
      <c r="Z901" s="81"/>
      <c r="AA901" s="81" t="n">
        <v>39.1</v>
      </c>
      <c r="AB901" s="81"/>
      <c r="AC901" s="81"/>
      <c r="AD901" s="81"/>
      <c r="AE901" s="81"/>
      <c r="AF901" s="81"/>
      <c r="AG901" s="81"/>
      <c r="AH901" s="81"/>
      <c r="AI901" s="81"/>
      <c r="AJ901" s="81"/>
      <c r="AK901" s="81"/>
      <c r="AL901" s="81"/>
      <c r="AM901" s="81"/>
      <c r="AN901" s="81"/>
      <c r="AO901" s="81" t="str">
        <f aca="false">D901</f>
        <v>Arista</v>
      </c>
      <c r="AP901" s="1" t="s">
        <v>3039</v>
      </c>
      <c r="AQ901" s="1"/>
      <c r="AR901" s="1"/>
      <c r="AS901" s="1"/>
      <c r="AT901" s="1"/>
      <c r="AU901" s="1"/>
      <c r="AV901" s="1"/>
      <c r="AW901" s="1"/>
      <c r="AX901" s="1"/>
      <c r="AY901" s="1"/>
      <c r="AZ901" s="1"/>
      <c r="BA901" s="1"/>
      <c r="BB901" s="1"/>
      <c r="BC901" s="1"/>
      <c r="BD901" s="1"/>
      <c r="BE901" s="1"/>
      <c r="BF901" s="1" t="s">
        <v>14668</v>
      </c>
      <c r="BG901" s="1" t="s">
        <v>183</v>
      </c>
      <c r="BH901" s="1"/>
      <c r="BI901" s="1"/>
    </row>
    <row r="902" customFormat="false" ht="12.75" hidden="false" customHeight="false" outlineLevel="0" collapsed="false">
      <c r="A902" s="1" t="s">
        <v>3048</v>
      </c>
      <c r="B902" s="1" t="s">
        <v>3049</v>
      </c>
      <c r="C902" s="1" t="s">
        <v>177</v>
      </c>
      <c r="D902" s="1" t="s">
        <v>82</v>
      </c>
      <c r="E902" s="1" t="s">
        <v>3050</v>
      </c>
      <c r="F902" s="1" t="s">
        <v>3051</v>
      </c>
      <c r="G902" s="1" t="n">
        <v>71</v>
      </c>
      <c r="H902" s="1" t="n">
        <v>100</v>
      </c>
      <c r="I902" s="101" t="s">
        <v>180</v>
      </c>
      <c r="J902" s="1" t="s">
        <v>180</v>
      </c>
      <c r="K902" s="1" t="n">
        <f aca="false">IFERROR(VLOOKUP(A902,'[2]Pivot HorizontalMRP'!$A$4:$B$2689,2,0),0)</f>
        <v>0</v>
      </c>
      <c r="L902" s="1" t="n">
        <f aca="false">IFERROR(VLOOKUP(A902,'[2]Pivot HorizontalMRP'!$A$4:$C$2689,3,0),0)</f>
        <v>441</v>
      </c>
      <c r="M902" s="1" t="n">
        <f aca="false">IFERROR(VLOOKUP(A902,'[2]Pivot HorizontalMRP'!$A$4:$D$2689,0.4,0),0)</f>
        <v>0</v>
      </c>
      <c r="N902" s="1" t="n">
        <f aca="false">IFERROR(VLOOKUP(A902,'[2]Pivot HorizontalMRP'!$A$4:$E$2689,5,0),0)</f>
        <v>420</v>
      </c>
      <c r="O902" s="1" t="n">
        <f aca="false">K902+L902</f>
        <v>441</v>
      </c>
      <c r="P902" s="1" t="n">
        <f aca="false">K902+L902+M902+N902</f>
        <v>861</v>
      </c>
      <c r="Q902" s="1" t="n">
        <f aca="false">IFERROR(VLOOKUP(A902,'[2]Pivot HorizontalMRP'!$A$4:$F$2689,6,0),0)</f>
        <v>661</v>
      </c>
      <c r="R902" s="1" t="n">
        <f aca="false">IFERROR(VLOOKUP(A902,'[2]Pivot HorizontalMRP'!$A$4:$G$2689,7,0),0)</f>
        <v>1850</v>
      </c>
      <c r="S902" s="1" t="n">
        <f aca="false">IFERROR(VLOOKUP(A902,'[2]Pivot HorizontalMRP'!$A$4:$H$2689,8,0),0)</f>
        <v>1000</v>
      </c>
      <c r="T902" s="1" t="n">
        <f aca="false">IFERROR(VLOOKUP(A902,'[2]Pivot HorizontalMRP'!$A$4:$I$2689,9,0),0)</f>
        <v>1241</v>
      </c>
      <c r="U902" s="1" t="n">
        <f aca="false">IF(I902="delivery",O902-SUM(Q902+R902),IF(I902="PO",P902-SUM(Q902:R902)))</f>
        <v>-2070</v>
      </c>
      <c r="V902" s="81" t="n">
        <v>70.48</v>
      </c>
      <c r="W902" s="81"/>
      <c r="X902" s="81" t="n">
        <f aca="false">W902-V902</f>
        <v>-70.48</v>
      </c>
      <c r="Y902" s="81"/>
      <c r="Z902" s="81"/>
      <c r="AA902" s="81"/>
      <c r="AB902" s="81"/>
      <c r="AC902" s="81"/>
      <c r="AD902" s="81"/>
      <c r="AE902" s="81"/>
      <c r="AF902" s="81"/>
      <c r="AG902" s="81"/>
      <c r="AH902" s="81"/>
      <c r="AI902" s="81"/>
      <c r="AJ902" s="81"/>
      <c r="AK902" s="81"/>
      <c r="AL902" s="81"/>
      <c r="AM902" s="81"/>
      <c r="AN902" s="81"/>
      <c r="AO902" s="81" t="str">
        <f aca="false">D902</f>
        <v>Arista</v>
      </c>
      <c r="AP902" s="1" t="s">
        <v>3039</v>
      </c>
      <c r="AQ902" s="1"/>
      <c r="AR902" s="1"/>
      <c r="AS902" s="1"/>
      <c r="AT902" s="1"/>
      <c r="AU902" s="1"/>
      <c r="AV902" s="1"/>
      <c r="AW902" s="1"/>
      <c r="AX902" s="1"/>
      <c r="AY902" s="1"/>
      <c r="AZ902" s="1"/>
      <c r="BA902" s="1"/>
      <c r="BB902" s="1"/>
      <c r="BC902" s="1"/>
      <c r="BD902" s="1"/>
      <c r="BE902" s="1"/>
      <c r="BF902" s="1" t="s">
        <v>14668</v>
      </c>
      <c r="BG902" s="1" t="s">
        <v>183</v>
      </c>
      <c r="BH902" s="1"/>
      <c r="BI902" s="1"/>
    </row>
    <row r="903" customFormat="false" ht="12.75" hidden="false" customHeight="false" outlineLevel="0" collapsed="false">
      <c r="A903" s="1" t="s">
        <v>3052</v>
      </c>
      <c r="B903" s="1" t="s">
        <v>3053</v>
      </c>
      <c r="C903" s="1" t="s">
        <v>177</v>
      </c>
      <c r="D903" s="1" t="s">
        <v>82</v>
      </c>
      <c r="E903" s="1" t="s">
        <v>15392</v>
      </c>
      <c r="F903" s="1" t="s">
        <v>3055</v>
      </c>
      <c r="G903" s="1" t="n">
        <v>71</v>
      </c>
      <c r="H903" s="1" t="n">
        <v>50</v>
      </c>
      <c r="I903" s="101" t="s">
        <v>180</v>
      </c>
      <c r="J903" s="1" t="s">
        <v>11300</v>
      </c>
      <c r="K903" s="1" t="n">
        <f aca="false">IFERROR(VLOOKUP(A903,'[2]Pivot HorizontalMRP'!$A$4:$B$2689,2,0),0)</f>
        <v>0</v>
      </c>
      <c r="L903" s="1" t="n">
        <f aca="false">IFERROR(VLOOKUP(A903,'[2]Pivot HorizontalMRP'!$A$4:$C$2689,3,0),0)</f>
        <v>268</v>
      </c>
      <c r="M903" s="1" t="n">
        <f aca="false">IFERROR(VLOOKUP(A903,'[2]Pivot HorizontalMRP'!$A$4:$D$2689,0.4,0),0)</f>
        <v>0</v>
      </c>
      <c r="N903" s="1" t="n">
        <f aca="false">IFERROR(VLOOKUP(A903,'[2]Pivot HorizontalMRP'!$A$4:$E$2689,5,0),0)</f>
        <v>0</v>
      </c>
      <c r="O903" s="1" t="n">
        <f aca="false">K903+L903</f>
        <v>268</v>
      </c>
      <c r="P903" s="1" t="n">
        <f aca="false">K903+L903+M903+N903</f>
        <v>268</v>
      </c>
      <c r="Q903" s="1" t="n">
        <f aca="false">IFERROR(VLOOKUP(A903,'[2]Pivot HorizontalMRP'!$A$4:$F$2689,6,0),0)</f>
        <v>3</v>
      </c>
      <c r="R903" s="1" t="n">
        <f aca="false">IFERROR(VLOOKUP(A903,'[2]Pivot HorizontalMRP'!$A$4:$G$2689,7,0),0)</f>
        <v>0</v>
      </c>
      <c r="S903" s="1" t="n">
        <f aca="false">IFERROR(VLOOKUP(A903,'[2]Pivot HorizontalMRP'!$A$4:$H$2689,8,0),0)</f>
        <v>0</v>
      </c>
      <c r="T903" s="1" t="n">
        <f aca="false">IFERROR(VLOOKUP(A903,'[2]Pivot HorizontalMRP'!$A$4:$I$2689,9,0),0)</f>
        <v>0</v>
      </c>
      <c r="U903" s="1" t="n">
        <f aca="false">IF(I903="delivery",O903-SUM(Q903+R903),IF(I903="PO",P903-SUM(Q903:R903)))</f>
        <v>265</v>
      </c>
      <c r="V903" s="81" t="n">
        <v>93.921</v>
      </c>
      <c r="W903" s="81"/>
      <c r="X903" s="81" t="n">
        <f aca="false">W903-V903</f>
        <v>-93.921</v>
      </c>
      <c r="Y903" s="81"/>
      <c r="Z903" s="81"/>
      <c r="AA903" s="81"/>
      <c r="AB903" s="81"/>
      <c r="AC903" s="81"/>
      <c r="AD903" s="81"/>
      <c r="AE903" s="81"/>
      <c r="AF903" s="81"/>
      <c r="AG903" s="81"/>
      <c r="AH903" s="81"/>
      <c r="AI903" s="81"/>
      <c r="AJ903" s="81"/>
      <c r="AK903" s="81"/>
      <c r="AL903" s="81"/>
      <c r="AM903" s="81"/>
      <c r="AN903" s="81"/>
      <c r="AO903" s="81" t="str">
        <f aca="false">D903</f>
        <v>Arista</v>
      </c>
      <c r="AP903" s="1" t="s">
        <v>3039</v>
      </c>
      <c r="AQ903" s="1"/>
      <c r="AR903" s="1"/>
      <c r="AS903" s="1"/>
      <c r="AT903" s="1"/>
      <c r="AU903" s="1"/>
      <c r="AV903" s="1"/>
      <c r="AW903" s="1"/>
      <c r="AX903" s="1"/>
      <c r="AY903" s="1"/>
      <c r="AZ903" s="1"/>
      <c r="BA903" s="1"/>
      <c r="BB903" s="1"/>
      <c r="BC903" s="1"/>
      <c r="BD903" s="1"/>
      <c r="BE903" s="1"/>
      <c r="BF903" s="1" t="s">
        <v>14668</v>
      </c>
      <c r="BG903" s="1" t="s">
        <v>183</v>
      </c>
      <c r="BH903" s="1"/>
      <c r="BI903" s="1"/>
    </row>
    <row r="904" customFormat="false" ht="12.75" hidden="false" customHeight="false" outlineLevel="0" collapsed="false">
      <c r="A904" s="1" t="s">
        <v>8005</v>
      </c>
      <c r="B904" s="1" t="s">
        <v>8006</v>
      </c>
      <c r="C904" s="1" t="s">
        <v>177</v>
      </c>
      <c r="D904" s="1" t="s">
        <v>82</v>
      </c>
      <c r="E904" s="1" t="s">
        <v>15393</v>
      </c>
      <c r="F904" s="1" t="s">
        <v>15394</v>
      </c>
      <c r="G904" s="1" t="n">
        <v>41</v>
      </c>
      <c r="H904" s="1" t="n">
        <v>100</v>
      </c>
      <c r="I904" s="101" t="s">
        <v>180</v>
      </c>
      <c r="J904" s="1" t="s">
        <v>11300</v>
      </c>
      <c r="K904" s="1" t="n">
        <f aca="false">IFERROR(VLOOKUP(A904,'[2]Pivot HorizontalMRP'!$A$4:$B$2689,2,0),0)</f>
        <v>0</v>
      </c>
      <c r="L904" s="1" t="n">
        <f aca="false">IFERROR(VLOOKUP(A904,'[2]Pivot HorizontalMRP'!$A$4:$C$2689,3,0),0)</f>
        <v>3749</v>
      </c>
      <c r="M904" s="1" t="n">
        <f aca="false">IFERROR(VLOOKUP(A904,'[2]Pivot HorizontalMRP'!$A$4:$D$2689,0.4,0),0)</f>
        <v>0</v>
      </c>
      <c r="N904" s="1" t="n">
        <f aca="false">IFERROR(VLOOKUP(A904,'[2]Pivot HorizontalMRP'!$A$4:$E$2689,5,0),0)</f>
        <v>5800</v>
      </c>
      <c r="O904" s="1" t="n">
        <f aca="false">K904+L904</f>
        <v>3749</v>
      </c>
      <c r="P904" s="1" t="n">
        <f aca="false">K904+L904+M904+N904</f>
        <v>9549</v>
      </c>
      <c r="Q904" s="1" t="n">
        <f aca="false">IFERROR(VLOOKUP(A904,'[2]Pivot HorizontalMRP'!$A$4:$F$2689,6,0),0)</f>
        <v>14289</v>
      </c>
      <c r="R904" s="1" t="n">
        <f aca="false">IFERROR(VLOOKUP(A904,'[2]Pivot HorizontalMRP'!$A$4:$G$2689,7,0),0)</f>
        <v>10467</v>
      </c>
      <c r="S904" s="1" t="n">
        <f aca="false">IFERROR(VLOOKUP(A904,'[2]Pivot HorizontalMRP'!$A$4:$H$2689,8,0),0)</f>
        <v>8917</v>
      </c>
      <c r="T904" s="1" t="n">
        <f aca="false">IFERROR(VLOOKUP(A904,'[2]Pivot HorizontalMRP'!$A$4:$I$2689,9,0),0)</f>
        <v>5835</v>
      </c>
      <c r="U904" s="1" t="n">
        <f aca="false">IF(I904="delivery",O904-SUM(Q904+R904),IF(I904="PO",P904-SUM(Q904:R904)))</f>
        <v>-21007</v>
      </c>
      <c r="V904" s="81" t="n">
        <v>4.984</v>
      </c>
      <c r="W904" s="81"/>
      <c r="X904" s="81" t="n">
        <f aca="false">W904-V904</f>
        <v>-4.984</v>
      </c>
      <c r="Y904" s="81"/>
      <c r="Z904" s="81"/>
      <c r="AA904" s="81" t="n">
        <v>5.1926</v>
      </c>
      <c r="AB904" s="81"/>
      <c r="AC904" s="81"/>
      <c r="AD904" s="81"/>
      <c r="AE904" s="81"/>
      <c r="AF904" s="81"/>
      <c r="AG904" s="81"/>
      <c r="AH904" s="81"/>
      <c r="AI904" s="81"/>
      <c r="AJ904" s="81"/>
      <c r="AK904" s="81"/>
      <c r="AL904" s="81"/>
      <c r="AM904" s="81"/>
      <c r="AN904" s="81"/>
      <c r="AO904" s="81" t="str">
        <f aca="false">D904</f>
        <v>Arista</v>
      </c>
      <c r="AP904" s="1" t="s">
        <v>3039</v>
      </c>
      <c r="AQ904" s="1"/>
      <c r="AR904" s="1"/>
      <c r="AS904" s="1"/>
      <c r="AT904" s="1"/>
      <c r="AU904" s="1"/>
      <c r="AV904" s="1"/>
      <c r="AW904" s="1"/>
      <c r="AX904" s="1"/>
      <c r="AY904" s="1"/>
      <c r="AZ904" s="1"/>
      <c r="BA904" s="1"/>
      <c r="BB904" s="1"/>
      <c r="BC904" s="1"/>
      <c r="BD904" s="1"/>
      <c r="BE904" s="1"/>
      <c r="BF904" s="1" t="s">
        <v>14668</v>
      </c>
      <c r="BG904" s="1" t="s">
        <v>183</v>
      </c>
      <c r="BH904" s="1"/>
      <c r="BI904" s="1"/>
    </row>
    <row r="905" customFormat="false" ht="12.75" hidden="false" customHeight="false" outlineLevel="0" collapsed="false">
      <c r="A905" s="103" t="s">
        <v>10453</v>
      </c>
      <c r="B905" s="104" t="s">
        <v>8006</v>
      </c>
      <c r="C905" s="99" t="s">
        <v>177</v>
      </c>
      <c r="D905" s="99" t="s">
        <v>82</v>
      </c>
      <c r="E905" s="99" t="s">
        <v>15393</v>
      </c>
      <c r="F905" s="99" t="s">
        <v>10455</v>
      </c>
      <c r="G905" s="99" t="n">
        <v>41</v>
      </c>
      <c r="H905" s="99" t="n">
        <v>100</v>
      </c>
      <c r="I905" s="99" t="s">
        <v>180</v>
      </c>
      <c r="J905" s="105" t="s">
        <v>11300</v>
      </c>
      <c r="K905" s="1" t="n">
        <f aca="false">IFERROR(VLOOKUP(A905,'[2]Pivot HorizontalMRP'!$A$4:$B$2689,2,0),0)</f>
        <v>0</v>
      </c>
      <c r="L905" s="1" t="n">
        <f aca="false">IFERROR(VLOOKUP(A905,'[2]Pivot HorizontalMRP'!$A$4:$C$2689,3,0),0)</f>
        <v>4</v>
      </c>
      <c r="M905" s="1" t="n">
        <f aca="false">IFERROR(VLOOKUP(A905,'[2]Pivot HorizontalMRP'!$A$4:$D$2689,0.4,0),0)</f>
        <v>0</v>
      </c>
      <c r="N905" s="1" t="n">
        <f aca="false">IFERROR(VLOOKUP(A905,'[2]Pivot HorizontalMRP'!$A$4:$E$2689,5,0),0)</f>
        <v>0</v>
      </c>
      <c r="O905" s="1" t="n">
        <f aca="false">K905+L905</f>
        <v>4</v>
      </c>
      <c r="P905" s="1" t="n">
        <f aca="false">K905+L905+M905+N905</f>
        <v>4</v>
      </c>
      <c r="Q905" s="1" t="n">
        <f aca="false">IFERROR(VLOOKUP(A905,'[2]Pivot HorizontalMRP'!$A$4:$F$2689,6,0),0)</f>
        <v>0</v>
      </c>
      <c r="R905" s="1" t="n">
        <f aca="false">IFERROR(VLOOKUP(A905,'[2]Pivot HorizontalMRP'!$A$4:$G$2689,7,0),0)</f>
        <v>0</v>
      </c>
      <c r="S905" s="1" t="n">
        <f aca="false">IFERROR(VLOOKUP(A905,'[2]Pivot HorizontalMRP'!$A$4:$H$2689,8,0),0)</f>
        <v>0</v>
      </c>
      <c r="T905" s="1" t="n">
        <f aca="false">IFERROR(VLOOKUP(A905,'[2]Pivot HorizontalMRP'!$A$4:$I$2689,9,0),0)</f>
        <v>0</v>
      </c>
      <c r="U905" s="1" t="n">
        <f aca="false">IF(I905="delivery",O905-SUM(Q905+R905),IF(I905="PO",P905-SUM(Q905:R905)))</f>
        <v>4</v>
      </c>
      <c r="V905" s="99" t="n">
        <v>4.984</v>
      </c>
      <c r="X905" s="81" t="n">
        <f aca="false">W905-V905</f>
        <v>-4.984</v>
      </c>
      <c r="AA905" s="81"/>
      <c r="AO905" s="81" t="str">
        <f aca="false">D905</f>
        <v>Arista</v>
      </c>
      <c r="AP905" s="99" t="s">
        <v>3039</v>
      </c>
      <c r="BF905" s="99" t="s">
        <v>14668</v>
      </c>
      <c r="BG905" s="1" t="s">
        <v>183</v>
      </c>
    </row>
    <row r="906" customFormat="false" ht="12.75" hidden="false" customHeight="false" outlineLevel="0" collapsed="false">
      <c r="A906" s="1" t="s">
        <v>8009</v>
      </c>
      <c r="B906" s="1" t="s">
        <v>8010</v>
      </c>
      <c r="C906" s="1" t="s">
        <v>177</v>
      </c>
      <c r="D906" s="1" t="s">
        <v>82</v>
      </c>
      <c r="E906" s="1" t="s">
        <v>15395</v>
      </c>
      <c r="F906" s="1" t="s">
        <v>8012</v>
      </c>
      <c r="G906" s="1" t="n">
        <v>66</v>
      </c>
      <c r="H906" s="1" t="n">
        <v>1000</v>
      </c>
      <c r="I906" s="101" t="s">
        <v>180</v>
      </c>
      <c r="J906" s="1" t="s">
        <v>11300</v>
      </c>
      <c r="K906" s="1" t="n">
        <f aca="false">IFERROR(VLOOKUP(A906,'[2]Pivot HorizontalMRP'!$A$4:$B$2689,2,0),0)</f>
        <v>119605</v>
      </c>
      <c r="L906" s="1" t="n">
        <f aca="false">IFERROR(VLOOKUP(A906,'[2]Pivot HorizontalMRP'!$A$4:$C$2689,3,0),0)</f>
        <v>3427</v>
      </c>
      <c r="M906" s="1" t="n">
        <f aca="false">IFERROR(VLOOKUP(A906,'[2]Pivot HorizontalMRP'!$A$4:$D$2689,0.4,0),0)</f>
        <v>0</v>
      </c>
      <c r="N906" s="1" t="n">
        <f aca="false">IFERROR(VLOOKUP(A906,'[2]Pivot HorizontalMRP'!$A$4:$E$2689,5,0),0)</f>
        <v>0</v>
      </c>
      <c r="O906" s="1" t="n">
        <f aca="false">K906+L906</f>
        <v>123032</v>
      </c>
      <c r="P906" s="1" t="n">
        <f aca="false">K906+L906+M906+N906</f>
        <v>123032</v>
      </c>
      <c r="Q906" s="1" t="n">
        <f aca="false">IFERROR(VLOOKUP(A906,'[2]Pivot HorizontalMRP'!$A$4:$F$2689,6,0),0)</f>
        <v>59392</v>
      </c>
      <c r="R906" s="1" t="n">
        <f aca="false">IFERROR(VLOOKUP(A906,'[2]Pivot HorizontalMRP'!$A$4:$G$2689,7,0),0)</f>
        <v>38592</v>
      </c>
      <c r="S906" s="1" t="n">
        <f aca="false">IFERROR(VLOOKUP(A906,'[2]Pivot HorizontalMRP'!$A$4:$H$2689,8,0),0)</f>
        <v>41240</v>
      </c>
      <c r="T906" s="1" t="n">
        <f aca="false">IFERROR(VLOOKUP(A906,'[2]Pivot HorizontalMRP'!$A$4:$I$2689,9,0),0)</f>
        <v>24584</v>
      </c>
      <c r="U906" s="1" t="n">
        <f aca="false">IF(I906="delivery",O906-SUM(Q906+R906),IF(I906="PO",P906-SUM(Q906:R906)))</f>
        <v>25048</v>
      </c>
      <c r="V906" s="81" t="n">
        <v>7</v>
      </c>
      <c r="W906" s="81"/>
      <c r="X906" s="81" t="n">
        <f aca="false">W906-V906</f>
        <v>-7</v>
      </c>
      <c r="Y906" s="81"/>
      <c r="Z906" s="81"/>
      <c r="AA906" s="81" t="n">
        <v>7.585</v>
      </c>
      <c r="AB906" s="81"/>
      <c r="AC906" s="81"/>
      <c r="AD906" s="81"/>
      <c r="AE906" s="81"/>
      <c r="AF906" s="81"/>
      <c r="AG906" s="81"/>
      <c r="AH906" s="81"/>
      <c r="AI906" s="81"/>
      <c r="AJ906" s="81"/>
      <c r="AK906" s="81"/>
      <c r="AL906" s="81"/>
      <c r="AM906" s="81"/>
      <c r="AN906" s="81"/>
      <c r="AO906" s="81" t="str">
        <f aca="false">D906</f>
        <v>Arista</v>
      </c>
      <c r="AP906" s="1" t="s">
        <v>3039</v>
      </c>
      <c r="AQ906" s="1"/>
      <c r="AR906" s="1"/>
      <c r="AS906" s="1"/>
      <c r="AT906" s="1"/>
      <c r="AU906" s="1"/>
      <c r="AV906" s="1"/>
      <c r="AW906" s="1"/>
      <c r="AX906" s="1"/>
      <c r="AY906" s="1"/>
      <c r="AZ906" s="1"/>
      <c r="BA906" s="1"/>
      <c r="BB906" s="1"/>
      <c r="BC906" s="1"/>
      <c r="BD906" s="1"/>
      <c r="BE906" s="1"/>
      <c r="BF906" s="1" t="s">
        <v>14668</v>
      </c>
      <c r="BG906" s="1" t="s">
        <v>183</v>
      </c>
      <c r="BH906" s="1"/>
      <c r="BI906" s="1"/>
    </row>
    <row r="907" customFormat="false" ht="12.75" hidden="false" customHeight="false" outlineLevel="0" collapsed="false">
      <c r="A907" s="1" t="s">
        <v>3056</v>
      </c>
      <c r="B907" s="1" t="s">
        <v>3057</v>
      </c>
      <c r="C907" s="1" t="s">
        <v>177</v>
      </c>
      <c r="D907" s="1" t="s">
        <v>82</v>
      </c>
      <c r="E907" s="1" t="s">
        <v>15396</v>
      </c>
      <c r="F907" s="1" t="s">
        <v>15397</v>
      </c>
      <c r="G907" s="1" t="n">
        <v>71</v>
      </c>
      <c r="H907" s="1" t="n">
        <v>100</v>
      </c>
      <c r="I907" s="101" t="s">
        <v>180</v>
      </c>
      <c r="J907" s="1" t="s">
        <v>11300</v>
      </c>
      <c r="K907" s="1" t="n">
        <f aca="false">IFERROR(VLOOKUP(A907,'[2]Pivot HorizontalMRP'!$A$4:$B$2689,2,0),0)</f>
        <v>0</v>
      </c>
      <c r="L907" s="1" t="n">
        <f aca="false">IFERROR(VLOOKUP(A907,'[2]Pivot HorizontalMRP'!$A$4:$C$2689,3,0),0)</f>
        <v>1080</v>
      </c>
      <c r="M907" s="1" t="n">
        <f aca="false">IFERROR(VLOOKUP(A907,'[2]Pivot HorizontalMRP'!$A$4:$D$2689,0.4,0),0)</f>
        <v>0</v>
      </c>
      <c r="N907" s="1" t="n">
        <f aca="false">IFERROR(VLOOKUP(A907,'[2]Pivot HorizontalMRP'!$A$4:$E$2689,5,0),0)</f>
        <v>0</v>
      </c>
      <c r="O907" s="1" t="n">
        <f aca="false">K907+L907</f>
        <v>1080</v>
      </c>
      <c r="P907" s="1" t="n">
        <f aca="false">K907+L907+M907+N907</f>
        <v>1080</v>
      </c>
      <c r="Q907" s="1" t="n">
        <f aca="false">IFERROR(VLOOKUP(A907,'[2]Pivot HorizontalMRP'!$A$4:$F$2689,6,0),0)</f>
        <v>412</v>
      </c>
      <c r="R907" s="1" t="n">
        <f aca="false">IFERROR(VLOOKUP(A907,'[2]Pivot HorizontalMRP'!$A$4:$G$2689,7,0),0)</f>
        <v>80</v>
      </c>
      <c r="S907" s="1" t="n">
        <f aca="false">IFERROR(VLOOKUP(A907,'[2]Pivot HorizontalMRP'!$A$4:$H$2689,8,0),0)</f>
        <v>80</v>
      </c>
      <c r="T907" s="1" t="n">
        <f aca="false">IFERROR(VLOOKUP(A907,'[2]Pivot HorizontalMRP'!$A$4:$I$2689,9,0),0)</f>
        <v>120</v>
      </c>
      <c r="U907" s="1" t="n">
        <f aca="false">IF(I907="delivery",O907-SUM(Q907+R907),IF(I907="PO",P907-SUM(Q907:R907)))</f>
        <v>588</v>
      </c>
      <c r="V907" s="81" t="n">
        <v>85</v>
      </c>
      <c r="W907" s="81"/>
      <c r="X907" s="81" t="n">
        <f aca="false">W907-V907</f>
        <v>-85</v>
      </c>
      <c r="Y907" s="81"/>
      <c r="Z907" s="81"/>
      <c r="AA907" s="81"/>
      <c r="AB907" s="81"/>
      <c r="AC907" s="81"/>
      <c r="AD907" s="81"/>
      <c r="AE907" s="81"/>
      <c r="AF907" s="81"/>
      <c r="AG907" s="81"/>
      <c r="AH907" s="81"/>
      <c r="AI907" s="81"/>
      <c r="AJ907" s="81"/>
      <c r="AK907" s="81"/>
      <c r="AL907" s="81"/>
      <c r="AM907" s="81"/>
      <c r="AN907" s="81"/>
      <c r="AO907" s="81" t="str">
        <f aca="false">D907</f>
        <v>Arista</v>
      </c>
      <c r="AP907" s="1" t="s">
        <v>3039</v>
      </c>
      <c r="AQ907" s="1"/>
      <c r="AR907" s="1"/>
      <c r="AS907" s="1"/>
      <c r="AT907" s="1"/>
      <c r="AU907" s="1"/>
      <c r="AV907" s="1"/>
      <c r="AW907" s="1"/>
      <c r="AX907" s="1"/>
      <c r="AY907" s="1"/>
      <c r="AZ907" s="1"/>
      <c r="BA907" s="1"/>
      <c r="BB907" s="1"/>
      <c r="BC907" s="1"/>
      <c r="BD907" s="1"/>
      <c r="BE907" s="1"/>
      <c r="BF907" s="1" t="s">
        <v>14668</v>
      </c>
      <c r="BG907" s="1" t="s">
        <v>183</v>
      </c>
      <c r="BH907" s="1"/>
      <c r="BI907" s="1"/>
    </row>
    <row r="908" customFormat="false" ht="12.75" hidden="false" customHeight="false" outlineLevel="0" collapsed="false">
      <c r="A908" s="1" t="s">
        <v>3060</v>
      </c>
      <c r="B908" s="1" t="s">
        <v>3061</v>
      </c>
      <c r="C908" s="1" t="s">
        <v>177</v>
      </c>
      <c r="D908" s="1" t="s">
        <v>82</v>
      </c>
      <c r="E908" s="1" t="s">
        <v>15398</v>
      </c>
      <c r="F908" s="1" t="s">
        <v>15399</v>
      </c>
      <c r="G908" s="1" t="n">
        <v>61</v>
      </c>
      <c r="H908" s="1" t="n">
        <v>100</v>
      </c>
      <c r="I908" s="101" t="s">
        <v>180</v>
      </c>
      <c r="J908" s="1" t="s">
        <v>11327</v>
      </c>
      <c r="K908" s="1" t="n">
        <f aca="false">IFERROR(VLOOKUP(A908,'[2]Pivot HorizontalMRP'!$A$4:$B$2689,2,0),0)</f>
        <v>0</v>
      </c>
      <c r="L908" s="1" t="n">
        <f aca="false">IFERROR(VLOOKUP(A908,'[2]Pivot HorizontalMRP'!$A$4:$C$2689,3,0),0)</f>
        <v>2523</v>
      </c>
      <c r="M908" s="1" t="n">
        <f aca="false">IFERROR(VLOOKUP(A908,'[2]Pivot HorizontalMRP'!$A$4:$D$2689,0.4,0),0)</f>
        <v>0</v>
      </c>
      <c r="N908" s="1" t="n">
        <f aca="false">IFERROR(VLOOKUP(A908,'[2]Pivot HorizontalMRP'!$A$4:$E$2689,5,0),0)</f>
        <v>7850</v>
      </c>
      <c r="O908" s="1" t="n">
        <f aca="false">K908+L908</f>
        <v>2523</v>
      </c>
      <c r="P908" s="1" t="n">
        <f aca="false">K908+L908+M908+N908</f>
        <v>10373</v>
      </c>
      <c r="Q908" s="1" t="n">
        <f aca="false">IFERROR(VLOOKUP(A908,'[2]Pivot HorizontalMRP'!$A$4:$F$2689,6,0),0)</f>
        <v>12150</v>
      </c>
      <c r="R908" s="1" t="n">
        <f aca="false">IFERROR(VLOOKUP(A908,'[2]Pivot HorizontalMRP'!$A$4:$G$2689,7,0),0)</f>
        <v>5325</v>
      </c>
      <c r="S908" s="1" t="n">
        <f aca="false">IFERROR(VLOOKUP(A908,'[2]Pivot HorizontalMRP'!$A$4:$H$2689,8,0),0)</f>
        <v>4695</v>
      </c>
      <c r="T908" s="1" t="n">
        <f aca="false">IFERROR(VLOOKUP(A908,'[2]Pivot HorizontalMRP'!$A$4:$I$2689,9,0),0)</f>
        <v>5026</v>
      </c>
      <c r="U908" s="1" t="n">
        <f aca="false">IF(I908="delivery",O908-SUM(Q908+R908),IF(I908="PO",P908-SUM(Q908:R908)))</f>
        <v>-14952</v>
      </c>
      <c r="V908" s="81" t="n">
        <v>53.725</v>
      </c>
      <c r="W908" s="81"/>
      <c r="X908" s="81" t="n">
        <f aca="false">W908-V908</f>
        <v>-53.725</v>
      </c>
      <c r="Y908" s="81"/>
      <c r="Z908" s="81"/>
      <c r="AA908" s="81" t="n">
        <v>61.42759</v>
      </c>
      <c r="AB908" s="81"/>
      <c r="AC908" s="81"/>
      <c r="AD908" s="81"/>
      <c r="AE908" s="81"/>
      <c r="AF908" s="81"/>
      <c r="AG908" s="81"/>
      <c r="AH908" s="81"/>
      <c r="AI908" s="81"/>
      <c r="AJ908" s="81"/>
      <c r="AK908" s="81"/>
      <c r="AL908" s="81"/>
      <c r="AM908" s="81"/>
      <c r="AN908" s="81"/>
      <c r="AO908" s="81" t="str">
        <f aca="false">D908</f>
        <v>Arista</v>
      </c>
      <c r="AP908" s="1" t="s">
        <v>3039</v>
      </c>
      <c r="AQ908" s="1"/>
      <c r="AR908" s="1"/>
      <c r="AS908" s="1"/>
      <c r="AT908" s="1"/>
      <c r="AU908" s="1"/>
      <c r="AV908" s="1"/>
      <c r="AW908" s="1"/>
      <c r="AX908" s="1"/>
      <c r="AY908" s="1"/>
      <c r="AZ908" s="1"/>
      <c r="BA908" s="1"/>
      <c r="BB908" s="1"/>
      <c r="BC908" s="1"/>
      <c r="BD908" s="1"/>
      <c r="BE908" s="1"/>
      <c r="BF908" s="1" t="s">
        <v>14668</v>
      </c>
      <c r="BG908" s="1" t="s">
        <v>183</v>
      </c>
      <c r="BH908" s="1"/>
      <c r="BI908" s="1"/>
    </row>
    <row r="909" customFormat="false" ht="12.75" hidden="false" customHeight="false" outlineLevel="0" collapsed="false">
      <c r="A909" s="1" t="s">
        <v>8021</v>
      </c>
      <c r="B909" s="1" t="s">
        <v>8022</v>
      </c>
      <c r="C909" s="1" t="s">
        <v>177</v>
      </c>
      <c r="D909" s="1" t="s">
        <v>82</v>
      </c>
      <c r="E909" s="1" t="s">
        <v>15400</v>
      </c>
      <c r="F909" s="1" t="s">
        <v>8024</v>
      </c>
      <c r="G909" s="1" t="n">
        <v>111</v>
      </c>
      <c r="H909" s="1" t="n">
        <v>500</v>
      </c>
      <c r="I909" s="101" t="s">
        <v>188</v>
      </c>
      <c r="J909" s="1" t="s">
        <v>188</v>
      </c>
      <c r="K909" s="1" t="n">
        <f aca="false">IFERROR(VLOOKUP(A909,'[2]Pivot HorizontalMRP'!$A$4:$B$2689,2,0),0)</f>
        <v>0</v>
      </c>
      <c r="L909" s="1" t="n">
        <f aca="false">IFERROR(VLOOKUP(A909,'[2]Pivot HorizontalMRP'!$A$4:$C$2689,3,0),0)</f>
        <v>4043</v>
      </c>
      <c r="M909" s="1" t="n">
        <f aca="false">IFERROR(VLOOKUP(A909,'[2]Pivot HorizontalMRP'!$A$4:$D$2689,0.4,0),0)</f>
        <v>0</v>
      </c>
      <c r="N909" s="1" t="n">
        <f aca="false">IFERROR(VLOOKUP(A909,'[2]Pivot HorizontalMRP'!$A$4:$E$2689,5,0),0)</f>
        <v>4500</v>
      </c>
      <c r="O909" s="1" t="n">
        <f aca="false">K909+L909</f>
        <v>4043</v>
      </c>
      <c r="P909" s="1" t="n">
        <f aca="false">K909+L909+M909+N909</f>
        <v>8543</v>
      </c>
      <c r="Q909" s="1" t="n">
        <f aca="false">IFERROR(VLOOKUP(A909,'[2]Pivot HorizontalMRP'!$A$4:$F$2689,6,0),0)</f>
        <v>4670</v>
      </c>
      <c r="R909" s="1" t="n">
        <f aca="false">IFERROR(VLOOKUP(A909,'[2]Pivot HorizontalMRP'!$A$4:$G$2689,7,0),0)</f>
        <v>5483</v>
      </c>
      <c r="S909" s="1" t="n">
        <f aca="false">IFERROR(VLOOKUP(A909,'[2]Pivot HorizontalMRP'!$A$4:$H$2689,8,0),0)</f>
        <v>5893</v>
      </c>
      <c r="T909" s="1" t="n">
        <f aca="false">IFERROR(VLOOKUP(A909,'[2]Pivot HorizontalMRP'!$A$4:$I$2689,9,0),0)</f>
        <v>3556</v>
      </c>
      <c r="U909" s="1" t="n">
        <f aca="false">IF(I909="delivery",O909-SUM(Q909+R909),IF(I909="PO",P909-SUM(Q909:R909)))</f>
        <v>-1610</v>
      </c>
      <c r="V909" s="81" t="n">
        <v>4.00988</v>
      </c>
      <c r="W909" s="81"/>
      <c r="X909" s="81" t="n">
        <f aca="false">W909-V909</f>
        <v>-4.00988</v>
      </c>
      <c r="Y909" s="81"/>
      <c r="Z909" s="81"/>
      <c r="AA909" s="81" t="n">
        <v>4.01</v>
      </c>
      <c r="AB909" s="81"/>
      <c r="AC909" s="81"/>
      <c r="AD909" s="81"/>
      <c r="AE909" s="81"/>
      <c r="AF909" s="81"/>
      <c r="AG909" s="81"/>
      <c r="AH909" s="81"/>
      <c r="AI909" s="81"/>
      <c r="AJ909" s="81"/>
      <c r="AK909" s="81"/>
      <c r="AL909" s="81"/>
      <c r="AM909" s="81"/>
      <c r="AN909" s="81"/>
      <c r="AO909" s="81" t="str">
        <f aca="false">D909</f>
        <v>Arista</v>
      </c>
      <c r="AP909" s="1" t="s">
        <v>3039</v>
      </c>
      <c r="AQ909" s="1"/>
      <c r="AR909" s="1"/>
      <c r="AS909" s="1"/>
      <c r="AT909" s="1"/>
      <c r="AU909" s="1"/>
      <c r="AV909" s="1"/>
      <c r="AW909" s="1"/>
      <c r="AX909" s="1"/>
      <c r="AY909" s="1"/>
      <c r="AZ909" s="1"/>
      <c r="BA909" s="1"/>
      <c r="BB909" s="1"/>
      <c r="BC909" s="1"/>
      <c r="BD909" s="1"/>
      <c r="BE909" s="1"/>
      <c r="BF909" s="1" t="s">
        <v>14668</v>
      </c>
      <c r="BG909" s="1" t="s">
        <v>183</v>
      </c>
      <c r="BH909" s="1"/>
      <c r="BI909" s="1"/>
    </row>
    <row r="910" customFormat="false" ht="12.75" hidden="false" customHeight="false" outlineLevel="0" collapsed="false">
      <c r="A910" s="1" t="s">
        <v>3064</v>
      </c>
      <c r="B910" s="1" t="s">
        <v>3065</v>
      </c>
      <c r="C910" s="1" t="s">
        <v>177</v>
      </c>
      <c r="D910" s="1" t="s">
        <v>82</v>
      </c>
      <c r="E910" s="1" t="s">
        <v>15401</v>
      </c>
      <c r="F910" s="1" t="s">
        <v>3067</v>
      </c>
      <c r="G910" s="1" t="n">
        <v>61</v>
      </c>
      <c r="H910" s="1" t="n">
        <v>100</v>
      </c>
      <c r="I910" s="101" t="s">
        <v>180</v>
      </c>
      <c r="J910" s="1" t="s">
        <v>11332</v>
      </c>
      <c r="K910" s="1" t="n">
        <f aca="false">IFERROR(VLOOKUP(A910,'[2]Pivot HorizontalMRP'!$A$4:$B$2689,2,0),0)</f>
        <v>0</v>
      </c>
      <c r="L910" s="1" t="n">
        <f aca="false">IFERROR(VLOOKUP(A910,'[2]Pivot HorizontalMRP'!$A$4:$C$2689,3,0),0)</f>
        <v>280</v>
      </c>
      <c r="M910" s="1" t="n">
        <f aca="false">IFERROR(VLOOKUP(A910,'[2]Pivot HorizontalMRP'!$A$4:$D$2689,0.4,0),0)</f>
        <v>0</v>
      </c>
      <c r="N910" s="1" t="n">
        <f aca="false">IFERROR(VLOOKUP(A910,'[2]Pivot HorizontalMRP'!$A$4:$E$2689,5,0),0)</f>
        <v>0</v>
      </c>
      <c r="O910" s="1" t="n">
        <f aca="false">K910+L910</f>
        <v>280</v>
      </c>
      <c r="P910" s="1" t="n">
        <f aca="false">K910+L910+M910+N910</f>
        <v>280</v>
      </c>
      <c r="Q910" s="1" t="n">
        <f aca="false">IFERROR(VLOOKUP(A910,'[2]Pivot HorizontalMRP'!$A$4:$F$2689,6,0),0)</f>
        <v>196</v>
      </c>
      <c r="R910" s="1" t="n">
        <f aca="false">IFERROR(VLOOKUP(A910,'[2]Pivot HorizontalMRP'!$A$4:$G$2689,7,0),0)</f>
        <v>108</v>
      </c>
      <c r="S910" s="1" t="n">
        <f aca="false">IFERROR(VLOOKUP(A910,'[2]Pivot HorizontalMRP'!$A$4:$H$2689,8,0),0)</f>
        <v>74</v>
      </c>
      <c r="T910" s="1" t="n">
        <f aca="false">IFERROR(VLOOKUP(A910,'[2]Pivot HorizontalMRP'!$A$4:$I$2689,9,0),0)</f>
        <v>108</v>
      </c>
      <c r="U910" s="1" t="n">
        <f aca="false">IF(I910="delivery",O910-SUM(Q910+R910),IF(I910="PO",P910-SUM(Q910:R910)))</f>
        <v>-24</v>
      </c>
      <c r="V910" s="81" t="n">
        <v>219.3</v>
      </c>
      <c r="W910" s="81"/>
      <c r="X910" s="81" t="n">
        <f aca="false">W910-V910</f>
        <v>-219.3</v>
      </c>
      <c r="Y910" s="81"/>
      <c r="Z910" s="81"/>
      <c r="AA910" s="81" t="n">
        <v>234.5</v>
      </c>
      <c r="AB910" s="81"/>
      <c r="AC910" s="81"/>
      <c r="AD910" s="81"/>
      <c r="AE910" s="81"/>
      <c r="AF910" s="81"/>
      <c r="AG910" s="81"/>
      <c r="AH910" s="81"/>
      <c r="AI910" s="81"/>
      <c r="AJ910" s="81"/>
      <c r="AK910" s="81"/>
      <c r="AL910" s="81"/>
      <c r="AM910" s="81"/>
      <c r="AN910" s="81"/>
      <c r="AO910" s="81" t="str">
        <f aca="false">D910</f>
        <v>Arista</v>
      </c>
      <c r="AP910" s="1" t="s">
        <v>3039</v>
      </c>
      <c r="AQ910" s="1"/>
      <c r="AR910" s="1"/>
      <c r="AS910" s="1"/>
      <c r="AT910" s="1"/>
      <c r="AU910" s="1"/>
      <c r="AV910" s="1"/>
      <c r="AW910" s="1"/>
      <c r="AX910" s="1"/>
      <c r="AY910" s="1"/>
      <c r="AZ910" s="1"/>
      <c r="BA910" s="1"/>
      <c r="BB910" s="1"/>
      <c r="BC910" s="1"/>
      <c r="BD910" s="1"/>
      <c r="BE910" s="1"/>
      <c r="BF910" s="1" t="s">
        <v>14668</v>
      </c>
      <c r="BG910" s="1" t="s">
        <v>183</v>
      </c>
      <c r="BH910" s="1"/>
      <c r="BI910" s="1"/>
    </row>
    <row r="911" customFormat="false" ht="12.75" hidden="false" customHeight="false" outlineLevel="0" collapsed="false">
      <c r="A911" s="1" t="s">
        <v>3068</v>
      </c>
      <c r="B911" s="1" t="s">
        <v>3069</v>
      </c>
      <c r="C911" s="1" t="s">
        <v>177</v>
      </c>
      <c r="D911" s="1" t="s">
        <v>82</v>
      </c>
      <c r="E911" s="1" t="s">
        <v>15402</v>
      </c>
      <c r="F911" s="1" t="s">
        <v>3071</v>
      </c>
      <c r="G911" s="1" t="n">
        <v>61</v>
      </c>
      <c r="H911" s="1" t="n">
        <v>100</v>
      </c>
      <c r="I911" s="101" t="s">
        <v>180</v>
      </c>
      <c r="J911" s="1" t="s">
        <v>180</v>
      </c>
      <c r="K911" s="1" t="n">
        <f aca="false">IFERROR(VLOOKUP(A911,'[2]Pivot HorizontalMRP'!$A$4:$B$2689,2,0),0)</f>
        <v>0</v>
      </c>
      <c r="L911" s="1" t="n">
        <f aca="false">IFERROR(VLOOKUP(A911,'[2]Pivot HorizontalMRP'!$A$4:$C$2689,3,0),0)</f>
        <v>125</v>
      </c>
      <c r="M911" s="1" t="n">
        <f aca="false">IFERROR(VLOOKUP(A911,'[2]Pivot HorizontalMRP'!$A$4:$D$2689,0.4,0),0)</f>
        <v>0</v>
      </c>
      <c r="N911" s="1" t="n">
        <f aca="false">IFERROR(VLOOKUP(A911,'[2]Pivot HorizontalMRP'!$A$4:$E$2689,5,0),0)</f>
        <v>0</v>
      </c>
      <c r="O911" s="1" t="n">
        <f aca="false">K911+L911</f>
        <v>125</v>
      </c>
      <c r="P911" s="1" t="n">
        <f aca="false">K911+L911+M911+N911</f>
        <v>125</v>
      </c>
      <c r="Q911" s="1" t="n">
        <f aca="false">IFERROR(VLOOKUP(A911,'[2]Pivot HorizontalMRP'!$A$4:$F$2689,6,0),0)</f>
        <v>24</v>
      </c>
      <c r="R911" s="1" t="n">
        <f aca="false">IFERROR(VLOOKUP(A911,'[2]Pivot HorizontalMRP'!$A$4:$G$2689,7,0),0)</f>
        <v>80</v>
      </c>
      <c r="S911" s="1" t="n">
        <f aca="false">IFERROR(VLOOKUP(A911,'[2]Pivot HorizontalMRP'!$A$4:$H$2689,8,0),0)</f>
        <v>470</v>
      </c>
      <c r="T911" s="1" t="n">
        <f aca="false">IFERROR(VLOOKUP(A911,'[2]Pivot HorizontalMRP'!$A$4:$I$2689,9,0),0)</f>
        <v>192</v>
      </c>
      <c r="U911" s="1" t="n">
        <f aca="false">IF(I911="delivery",O911-SUM(Q911+R911),IF(I911="PO",P911-SUM(Q911:R911)))</f>
        <v>21</v>
      </c>
      <c r="V911" s="81" t="n">
        <v>66</v>
      </c>
      <c r="W911" s="81"/>
      <c r="X911" s="81" t="n">
        <f aca="false">W911-V911</f>
        <v>-66</v>
      </c>
      <c r="Y911" s="81"/>
      <c r="Z911" s="81"/>
      <c r="AA911" s="81" t="n">
        <v>70</v>
      </c>
      <c r="AB911" s="81"/>
      <c r="AC911" s="81"/>
      <c r="AD911" s="81"/>
      <c r="AE911" s="81"/>
      <c r="AF911" s="81"/>
      <c r="AG911" s="81"/>
      <c r="AH911" s="81"/>
      <c r="AI911" s="81"/>
      <c r="AJ911" s="81"/>
      <c r="AK911" s="81"/>
      <c r="AL911" s="81"/>
      <c r="AM911" s="81"/>
      <c r="AN911" s="81"/>
      <c r="AO911" s="81" t="str">
        <f aca="false">D911</f>
        <v>Arista</v>
      </c>
      <c r="AP911" s="1" t="s">
        <v>3039</v>
      </c>
      <c r="AQ911" s="1"/>
      <c r="AR911" s="1"/>
      <c r="AS911" s="1"/>
      <c r="AT911" s="1"/>
      <c r="AU911" s="1"/>
      <c r="AV911" s="1"/>
      <c r="AW911" s="1"/>
      <c r="AX911" s="1"/>
      <c r="AY911" s="1"/>
      <c r="AZ911" s="1"/>
      <c r="BA911" s="1"/>
      <c r="BB911" s="1"/>
      <c r="BC911" s="1"/>
      <c r="BD911" s="1"/>
      <c r="BE911" s="1"/>
      <c r="BF911" s="1" t="s">
        <v>14668</v>
      </c>
      <c r="BG911" s="1" t="s">
        <v>183</v>
      </c>
      <c r="BH911" s="1"/>
      <c r="BI911" s="1"/>
    </row>
    <row r="912" customFormat="false" ht="12.75" hidden="false" customHeight="false" outlineLevel="0" collapsed="false">
      <c r="A912" s="1" t="s">
        <v>3072</v>
      </c>
      <c r="B912" s="1" t="s">
        <v>3073</v>
      </c>
      <c r="C912" s="1" t="s">
        <v>177</v>
      </c>
      <c r="D912" s="1" t="s">
        <v>82</v>
      </c>
      <c r="E912" s="1" t="s">
        <v>15403</v>
      </c>
      <c r="F912" s="1" t="s">
        <v>15404</v>
      </c>
      <c r="G912" s="1" t="n">
        <v>73</v>
      </c>
      <c r="H912" s="1" t="n">
        <v>50</v>
      </c>
      <c r="I912" s="101" t="s">
        <v>180</v>
      </c>
      <c r="J912" s="1" t="s">
        <v>11339</v>
      </c>
      <c r="K912" s="1" t="n">
        <f aca="false">IFERROR(VLOOKUP(A912,'[2]Pivot HorizontalMRP'!$A$4:$B$2689,2,0),0)</f>
        <v>0</v>
      </c>
      <c r="L912" s="1" t="n">
        <f aca="false">IFERROR(VLOOKUP(A912,'[2]Pivot HorizontalMRP'!$A$4:$C$2689,3,0),0)</f>
        <v>932</v>
      </c>
      <c r="M912" s="1" t="n">
        <f aca="false">IFERROR(VLOOKUP(A912,'[2]Pivot HorizontalMRP'!$A$4:$D$2689,0.4,0),0)</f>
        <v>0</v>
      </c>
      <c r="N912" s="1" t="n">
        <f aca="false">IFERROR(VLOOKUP(A912,'[2]Pivot HorizontalMRP'!$A$4:$E$2689,5,0),0)</f>
        <v>950</v>
      </c>
      <c r="O912" s="1" t="n">
        <f aca="false">K912+L912</f>
        <v>932</v>
      </c>
      <c r="P912" s="1" t="n">
        <f aca="false">K912+L912+M912+N912</f>
        <v>1882</v>
      </c>
      <c r="Q912" s="1" t="n">
        <f aca="false">IFERROR(VLOOKUP(A912,'[2]Pivot HorizontalMRP'!$A$4:$F$2689,6,0),0)</f>
        <v>2014</v>
      </c>
      <c r="R912" s="1" t="n">
        <f aca="false">IFERROR(VLOOKUP(A912,'[2]Pivot HorizontalMRP'!$A$4:$G$2689,7,0),0)</f>
        <v>2686</v>
      </c>
      <c r="S912" s="1" t="n">
        <f aca="false">IFERROR(VLOOKUP(A912,'[2]Pivot HorizontalMRP'!$A$4:$H$2689,8,0),0)</f>
        <v>4344</v>
      </c>
      <c r="T912" s="1" t="n">
        <f aca="false">IFERROR(VLOOKUP(A912,'[2]Pivot HorizontalMRP'!$A$4:$I$2689,9,0),0)</f>
        <v>3210</v>
      </c>
      <c r="U912" s="1" t="n">
        <f aca="false">IF(I912="delivery",O912-SUM(Q912+R912),IF(I912="PO",P912-SUM(Q912:R912)))</f>
        <v>-3768</v>
      </c>
      <c r="V912" s="81" t="n">
        <v>71.76</v>
      </c>
      <c r="W912" s="81"/>
      <c r="X912" s="81" t="n">
        <f aca="false">W912-V912</f>
        <v>-71.76</v>
      </c>
      <c r="Y912" s="81"/>
      <c r="Z912" s="81"/>
      <c r="AA912" s="81" t="n">
        <v>83.27273</v>
      </c>
      <c r="AB912" s="81"/>
      <c r="AC912" s="81"/>
      <c r="AD912" s="81"/>
      <c r="AE912" s="81"/>
      <c r="AF912" s="81"/>
      <c r="AG912" s="81"/>
      <c r="AH912" s="81"/>
      <c r="AI912" s="81"/>
      <c r="AJ912" s="81"/>
      <c r="AK912" s="81"/>
      <c r="AL912" s="81"/>
      <c r="AM912" s="81"/>
      <c r="AN912" s="81"/>
      <c r="AO912" s="81" t="str">
        <f aca="false">D912</f>
        <v>Arista</v>
      </c>
      <c r="AP912" s="1" t="s">
        <v>3039</v>
      </c>
      <c r="AQ912" s="1"/>
      <c r="AR912" s="1"/>
      <c r="AS912" s="1"/>
      <c r="AT912" s="1"/>
      <c r="AU912" s="1"/>
      <c r="AV912" s="1"/>
      <c r="AW912" s="1"/>
      <c r="AX912" s="1"/>
      <c r="AY912" s="1"/>
      <c r="AZ912" s="1"/>
      <c r="BA912" s="1"/>
      <c r="BB912" s="1"/>
      <c r="BC912" s="1"/>
      <c r="BD912" s="1"/>
      <c r="BE912" s="1"/>
      <c r="BF912" s="1" t="s">
        <v>14668</v>
      </c>
      <c r="BG912" s="1" t="s">
        <v>183</v>
      </c>
      <c r="BH912" s="1"/>
      <c r="BI912" s="1"/>
    </row>
    <row r="913" customFormat="false" ht="12.75" hidden="false" customHeight="false" outlineLevel="0" collapsed="false">
      <c r="A913" s="1" t="s">
        <v>3076</v>
      </c>
      <c r="B913" s="1" t="s">
        <v>3077</v>
      </c>
      <c r="C913" s="1" t="s">
        <v>177</v>
      </c>
      <c r="D913" s="1" t="s">
        <v>82</v>
      </c>
      <c r="E913" s="1" t="s">
        <v>15405</v>
      </c>
      <c r="F913" s="1" t="s">
        <v>3079</v>
      </c>
      <c r="G913" s="1" t="n">
        <v>101</v>
      </c>
      <c r="H913" s="1" t="n">
        <v>100</v>
      </c>
      <c r="I913" s="101" t="s">
        <v>180</v>
      </c>
      <c r="J913" s="1" t="s">
        <v>180</v>
      </c>
      <c r="K913" s="1" t="n">
        <f aca="false">IFERROR(VLOOKUP(A913,'[2]Pivot HorizontalMRP'!$A$4:$B$2689,2,0),0)</f>
        <v>0</v>
      </c>
      <c r="L913" s="1" t="n">
        <f aca="false">IFERROR(VLOOKUP(A913,'[2]Pivot HorizontalMRP'!$A$4:$C$2689,3,0),0)</f>
        <v>956</v>
      </c>
      <c r="M913" s="1" t="n">
        <f aca="false">IFERROR(VLOOKUP(A913,'[2]Pivot HorizontalMRP'!$A$4:$D$2689,0.4,0),0)</f>
        <v>0</v>
      </c>
      <c r="N913" s="1" t="n">
        <f aca="false">IFERROR(VLOOKUP(A913,'[2]Pivot HorizontalMRP'!$A$4:$E$2689,5,0),0)</f>
        <v>0</v>
      </c>
      <c r="O913" s="1" t="n">
        <f aca="false">K913+L913</f>
        <v>956</v>
      </c>
      <c r="P913" s="1" t="n">
        <f aca="false">K913+L913+M913+N913</f>
        <v>956</v>
      </c>
      <c r="Q913" s="1" t="n">
        <f aca="false">IFERROR(VLOOKUP(A913,'[2]Pivot HorizontalMRP'!$A$4:$F$2689,6,0),0)</f>
        <v>584</v>
      </c>
      <c r="R913" s="1" t="n">
        <f aca="false">IFERROR(VLOOKUP(A913,'[2]Pivot HorizontalMRP'!$A$4:$G$2689,7,0),0)</f>
        <v>498</v>
      </c>
      <c r="S913" s="1" t="n">
        <f aca="false">IFERROR(VLOOKUP(A913,'[2]Pivot HorizontalMRP'!$A$4:$H$2689,8,0),0)</f>
        <v>276</v>
      </c>
      <c r="T913" s="1" t="n">
        <f aca="false">IFERROR(VLOOKUP(A913,'[2]Pivot HorizontalMRP'!$A$4:$I$2689,9,0),0)</f>
        <v>276</v>
      </c>
      <c r="U913" s="1" t="n">
        <f aca="false">IF(I913="delivery",O913-SUM(Q913+R913),IF(I913="PO",P913-SUM(Q913:R913)))</f>
        <v>-126</v>
      </c>
      <c r="V913" s="81" t="n">
        <v>103.604</v>
      </c>
      <c r="W913" s="81"/>
      <c r="X913" s="81" t="n">
        <f aca="false">W913-V913</f>
        <v>-103.604</v>
      </c>
      <c r="Y913" s="81"/>
      <c r="Z913" s="81"/>
      <c r="AA913" s="81" t="n">
        <v>102.703</v>
      </c>
      <c r="AB913" s="81"/>
      <c r="AC913" s="81"/>
      <c r="AD913" s="81"/>
      <c r="AE913" s="81"/>
      <c r="AF913" s="81"/>
      <c r="AG913" s="81"/>
      <c r="AH913" s="81"/>
      <c r="AI913" s="81"/>
      <c r="AJ913" s="81"/>
      <c r="AK913" s="81"/>
      <c r="AL913" s="81"/>
      <c r="AM913" s="81"/>
      <c r="AN913" s="81"/>
      <c r="AO913" s="81" t="str">
        <f aca="false">D913</f>
        <v>Arista</v>
      </c>
      <c r="AP913" s="1" t="s">
        <v>3039</v>
      </c>
      <c r="AQ913" s="1"/>
      <c r="AR913" s="1"/>
      <c r="AS913" s="1"/>
      <c r="AT913" s="1"/>
      <c r="AU913" s="1"/>
      <c r="AV913" s="1"/>
      <c r="AW913" s="1"/>
      <c r="AX913" s="1"/>
      <c r="AY913" s="1"/>
      <c r="AZ913" s="1"/>
      <c r="BA913" s="1"/>
      <c r="BB913" s="1"/>
      <c r="BC913" s="1"/>
      <c r="BD913" s="1"/>
      <c r="BE913" s="1"/>
      <c r="BF913" s="1" t="s">
        <v>14668</v>
      </c>
      <c r="BG913" s="1" t="s">
        <v>183</v>
      </c>
      <c r="BH913" s="1"/>
      <c r="BI913" s="1"/>
    </row>
    <row r="914" customFormat="false" ht="12.75" hidden="false" customHeight="false" outlineLevel="0" collapsed="false">
      <c r="A914" s="1" t="s">
        <v>8037</v>
      </c>
      <c r="B914" s="1" t="s">
        <v>8038</v>
      </c>
      <c r="C914" s="1" t="s">
        <v>177</v>
      </c>
      <c r="D914" s="1" t="s">
        <v>82</v>
      </c>
      <c r="E914" s="1" t="s">
        <v>8039</v>
      </c>
      <c r="F914" s="1" t="s">
        <v>8040</v>
      </c>
      <c r="G914" s="1" t="n">
        <v>71</v>
      </c>
      <c r="H914" s="1" t="n">
        <v>200</v>
      </c>
      <c r="I914" s="101" t="s">
        <v>188</v>
      </c>
      <c r="J914" s="1" t="s">
        <v>188</v>
      </c>
      <c r="K914" s="1" t="n">
        <f aca="false">IFERROR(VLOOKUP(A914,'[2]Pivot HorizontalMRP'!$A$4:$B$2689,2,0),0)</f>
        <v>0</v>
      </c>
      <c r="L914" s="1" t="n">
        <f aca="false">IFERROR(VLOOKUP(A914,'[2]Pivot HorizontalMRP'!$A$4:$C$2689,3,0),0)</f>
        <v>152</v>
      </c>
      <c r="M914" s="1" t="n">
        <f aca="false">IFERROR(VLOOKUP(A914,'[2]Pivot HorizontalMRP'!$A$4:$D$2689,0.4,0),0)</f>
        <v>0</v>
      </c>
      <c r="N914" s="1" t="n">
        <f aca="false">IFERROR(VLOOKUP(A914,'[2]Pivot HorizontalMRP'!$A$4:$E$2689,5,0),0)</f>
        <v>400</v>
      </c>
      <c r="O914" s="1" t="n">
        <f aca="false">K914+L914</f>
        <v>152</v>
      </c>
      <c r="P914" s="1" t="n">
        <f aca="false">K914+L914+M914+N914</f>
        <v>552</v>
      </c>
      <c r="Q914" s="1" t="n">
        <f aca="false">IFERROR(VLOOKUP(A914,'[2]Pivot HorizontalMRP'!$A$4:$F$2689,6,0),0)</f>
        <v>237</v>
      </c>
      <c r="R914" s="1" t="n">
        <f aca="false">IFERROR(VLOOKUP(A914,'[2]Pivot HorizontalMRP'!$A$4:$G$2689,7,0),0)</f>
        <v>212</v>
      </c>
      <c r="S914" s="1" t="n">
        <f aca="false">IFERROR(VLOOKUP(A914,'[2]Pivot HorizontalMRP'!$A$4:$H$2689,8,0),0)</f>
        <v>138</v>
      </c>
      <c r="T914" s="1" t="n">
        <f aca="false">IFERROR(VLOOKUP(A914,'[2]Pivot HorizontalMRP'!$A$4:$I$2689,9,0),0)</f>
        <v>100</v>
      </c>
      <c r="U914" s="1" t="n">
        <f aca="false">IF(I914="delivery",O914-SUM(Q914+R914),IF(I914="PO",P914-SUM(Q914:R914)))</f>
        <v>103</v>
      </c>
      <c r="V914" s="81" t="n">
        <v>0.92</v>
      </c>
      <c r="W914" s="81"/>
      <c r="X914" s="81" t="n">
        <f aca="false">W914-V914</f>
        <v>-0.92</v>
      </c>
      <c r="Y914" s="81"/>
      <c r="Z914" s="81"/>
      <c r="AA914" s="81"/>
      <c r="AB914" s="81"/>
      <c r="AC914" s="81"/>
      <c r="AD914" s="81"/>
      <c r="AE914" s="81"/>
      <c r="AF914" s="81"/>
      <c r="AG914" s="81"/>
      <c r="AH914" s="81"/>
      <c r="AI914" s="81"/>
      <c r="AJ914" s="81"/>
      <c r="AK914" s="81"/>
      <c r="AL914" s="81"/>
      <c r="AM914" s="81"/>
      <c r="AN914" s="81"/>
      <c r="AO914" s="81" t="str">
        <f aca="false">D914</f>
        <v>Arista</v>
      </c>
      <c r="AP914" s="1" t="s">
        <v>3039</v>
      </c>
      <c r="AQ914" s="1"/>
      <c r="AR914" s="1"/>
      <c r="AS914" s="1"/>
      <c r="AT914" s="1"/>
      <c r="AU914" s="1"/>
      <c r="AV914" s="1"/>
      <c r="AW914" s="1"/>
      <c r="AX914" s="1"/>
      <c r="AY914" s="1"/>
      <c r="AZ914" s="1"/>
      <c r="BA914" s="1"/>
      <c r="BB914" s="1"/>
      <c r="BC914" s="1"/>
      <c r="BD914" s="1"/>
      <c r="BE914" s="1"/>
      <c r="BF914" s="1" t="s">
        <v>14668</v>
      </c>
      <c r="BG914" s="1" t="s">
        <v>183</v>
      </c>
      <c r="BH914" s="1"/>
      <c r="BI914" s="1"/>
    </row>
    <row r="915" customFormat="false" ht="12.75" hidden="false" customHeight="false" outlineLevel="0" collapsed="false">
      <c r="A915" s="1" t="s">
        <v>8049</v>
      </c>
      <c r="B915" s="1" t="s">
        <v>8050</v>
      </c>
      <c r="C915" s="1" t="s">
        <v>177</v>
      </c>
      <c r="D915" s="1" t="s">
        <v>82</v>
      </c>
      <c r="E915" s="1" t="s">
        <v>8051</v>
      </c>
      <c r="F915" s="1" t="s">
        <v>8052</v>
      </c>
      <c r="G915" s="1" t="n">
        <v>71</v>
      </c>
      <c r="H915" s="1" t="n">
        <v>100</v>
      </c>
      <c r="I915" s="101" t="s">
        <v>180</v>
      </c>
      <c r="J915" s="1" t="s">
        <v>11300</v>
      </c>
      <c r="K915" s="1" t="n">
        <f aca="false">IFERROR(VLOOKUP(A915,'[2]Pivot HorizontalMRP'!$A$4:$B$2689,2,0),0)</f>
        <v>0</v>
      </c>
      <c r="L915" s="1" t="n">
        <f aca="false">IFERROR(VLOOKUP(A915,'[2]Pivot HorizontalMRP'!$A$4:$C$2689,3,0),0)</f>
        <v>903</v>
      </c>
      <c r="M915" s="1" t="n">
        <f aca="false">IFERROR(VLOOKUP(A915,'[2]Pivot HorizontalMRP'!$A$4:$D$2689,0.4,0),0)</f>
        <v>0</v>
      </c>
      <c r="N915" s="1" t="n">
        <f aca="false">IFERROR(VLOOKUP(A915,'[2]Pivot HorizontalMRP'!$A$4:$E$2689,5,0),0)</f>
        <v>177</v>
      </c>
      <c r="O915" s="1" t="n">
        <f aca="false">K915+L915</f>
        <v>903</v>
      </c>
      <c r="P915" s="1" t="n">
        <f aca="false">K915+L915+M915+N915</f>
        <v>1080</v>
      </c>
      <c r="Q915" s="1" t="n">
        <f aca="false">IFERROR(VLOOKUP(A915,'[2]Pivot HorizontalMRP'!$A$4:$F$2689,6,0),0)</f>
        <v>496</v>
      </c>
      <c r="R915" s="1" t="n">
        <f aca="false">IFERROR(VLOOKUP(A915,'[2]Pivot HorizontalMRP'!$A$4:$G$2689,7,0),0)</f>
        <v>371</v>
      </c>
      <c r="S915" s="1" t="n">
        <f aca="false">IFERROR(VLOOKUP(A915,'[2]Pivot HorizontalMRP'!$A$4:$H$2689,8,0),0)</f>
        <v>638</v>
      </c>
      <c r="T915" s="1" t="n">
        <f aca="false">IFERROR(VLOOKUP(A915,'[2]Pivot HorizontalMRP'!$A$4:$I$2689,9,0),0)</f>
        <v>188</v>
      </c>
      <c r="U915" s="1" t="n">
        <f aca="false">IF(I915="delivery",O915-SUM(Q915+R915),IF(I915="PO",P915-SUM(Q915:R915)))</f>
        <v>36</v>
      </c>
      <c r="V915" s="81" t="n">
        <v>37.25</v>
      </c>
      <c r="W915" s="81"/>
      <c r="X915" s="81" t="n">
        <f aca="false">W915-V915</f>
        <v>-37.25</v>
      </c>
      <c r="Y915" s="81"/>
      <c r="Z915" s="81"/>
      <c r="AA915" s="81" t="n">
        <v>36.13667</v>
      </c>
      <c r="AB915" s="81"/>
      <c r="AC915" s="81"/>
      <c r="AD915" s="81"/>
      <c r="AE915" s="81"/>
      <c r="AF915" s="81"/>
      <c r="AG915" s="81"/>
      <c r="AH915" s="81"/>
      <c r="AI915" s="81"/>
      <c r="AJ915" s="81"/>
      <c r="AK915" s="81"/>
      <c r="AL915" s="81"/>
      <c r="AM915" s="81"/>
      <c r="AN915" s="81"/>
      <c r="AO915" s="81" t="str">
        <f aca="false">D915</f>
        <v>Arista</v>
      </c>
      <c r="AP915" s="1" t="s">
        <v>3039</v>
      </c>
      <c r="AQ915" s="1"/>
      <c r="AR915" s="1"/>
      <c r="AS915" s="1"/>
      <c r="AT915" s="1"/>
      <c r="AU915" s="1"/>
      <c r="AV915" s="1"/>
      <c r="AW915" s="1"/>
      <c r="AX915" s="1"/>
      <c r="AY915" s="1"/>
      <c r="AZ915" s="1"/>
      <c r="BA915" s="1"/>
      <c r="BB915" s="1"/>
      <c r="BC915" s="1"/>
      <c r="BD915" s="1"/>
      <c r="BE915" s="1"/>
      <c r="BF915" s="1" t="s">
        <v>14668</v>
      </c>
      <c r="BG915" s="1" t="s">
        <v>183</v>
      </c>
      <c r="BH915" s="1"/>
      <c r="BI915" s="1"/>
    </row>
    <row r="916" customFormat="false" ht="12.75" hidden="false" customHeight="false" outlineLevel="0" collapsed="false">
      <c r="A916" s="1" t="s">
        <v>8053</v>
      </c>
      <c r="B916" s="1" t="s">
        <v>8054</v>
      </c>
      <c r="C916" s="1" t="s">
        <v>177</v>
      </c>
      <c r="D916" s="1" t="s">
        <v>82</v>
      </c>
      <c r="E916" s="1" t="s">
        <v>15406</v>
      </c>
      <c r="F916" s="1" t="s">
        <v>8056</v>
      </c>
      <c r="G916" s="1" t="n">
        <v>101</v>
      </c>
      <c r="H916" s="1" t="n">
        <v>1</v>
      </c>
      <c r="I916" s="101" t="s">
        <v>180</v>
      </c>
      <c r="J916" s="1" t="s">
        <v>10880</v>
      </c>
      <c r="K916" s="1" t="n">
        <f aca="false">IFERROR(VLOOKUP(A916,'[2]Pivot HorizontalMRP'!$A$4:$B$2689,2,0),0)</f>
        <v>0</v>
      </c>
      <c r="L916" s="1" t="n">
        <f aca="false">IFERROR(VLOOKUP(A916,'[2]Pivot HorizontalMRP'!$A$4:$C$2689,3,0),0)</f>
        <v>11671</v>
      </c>
      <c r="M916" s="1" t="n">
        <f aca="false">IFERROR(VLOOKUP(A916,'[2]Pivot HorizontalMRP'!$A$4:$D$2689,0.4,0),0)</f>
        <v>0</v>
      </c>
      <c r="N916" s="1" t="n">
        <f aca="false">IFERROR(VLOOKUP(A916,'[2]Pivot HorizontalMRP'!$A$4:$E$2689,5,0),0)</f>
        <v>7741</v>
      </c>
      <c r="O916" s="1" t="n">
        <f aca="false">K916+L916</f>
        <v>11671</v>
      </c>
      <c r="P916" s="1" t="n">
        <f aca="false">K916+L916+M916+N916</f>
        <v>19412</v>
      </c>
      <c r="Q916" s="1" t="n">
        <f aca="false">IFERROR(VLOOKUP(A916,'[2]Pivot HorizontalMRP'!$A$4:$F$2689,6,0),0)</f>
        <v>6850</v>
      </c>
      <c r="R916" s="1" t="n">
        <f aca="false">IFERROR(VLOOKUP(A916,'[2]Pivot HorizontalMRP'!$A$4:$G$2689,7,0),0)</f>
        <v>12514</v>
      </c>
      <c r="S916" s="1" t="n">
        <f aca="false">IFERROR(VLOOKUP(A916,'[2]Pivot HorizontalMRP'!$A$4:$H$2689,8,0),0)</f>
        <v>13978</v>
      </c>
      <c r="T916" s="1" t="n">
        <f aca="false">IFERROR(VLOOKUP(A916,'[2]Pivot HorizontalMRP'!$A$4:$I$2689,9,0),0)</f>
        <v>7756</v>
      </c>
      <c r="U916" s="1" t="n">
        <f aca="false">IF(I916="delivery",O916-SUM(Q916+R916),IF(I916="PO",P916-SUM(Q916:R916)))</f>
        <v>-7693</v>
      </c>
      <c r="V916" s="81" t="n">
        <v>1.4</v>
      </c>
      <c r="W916" s="81"/>
      <c r="X916" s="81" t="n">
        <f aca="false">W916-V916</f>
        <v>-1.4</v>
      </c>
      <c r="Y916" s="81"/>
      <c r="Z916" s="81"/>
      <c r="AA916" s="81"/>
      <c r="AB916" s="81"/>
      <c r="AC916" s="81"/>
      <c r="AD916" s="81"/>
      <c r="AE916" s="81"/>
      <c r="AF916" s="81"/>
      <c r="AG916" s="81"/>
      <c r="AH916" s="81"/>
      <c r="AI916" s="81"/>
      <c r="AJ916" s="81"/>
      <c r="AK916" s="81"/>
      <c r="AL916" s="81"/>
      <c r="AM916" s="81"/>
      <c r="AN916" s="81"/>
      <c r="AO916" s="81" t="str">
        <f aca="false">D916</f>
        <v>Arista</v>
      </c>
      <c r="AP916" s="1" t="s">
        <v>3039</v>
      </c>
      <c r="AQ916" s="1"/>
      <c r="AR916" s="1"/>
      <c r="AS916" s="1"/>
      <c r="AT916" s="1"/>
      <c r="AU916" s="1"/>
      <c r="AV916" s="1"/>
      <c r="AW916" s="1"/>
      <c r="AX916" s="1"/>
      <c r="AY916" s="1"/>
      <c r="AZ916" s="1"/>
      <c r="BA916" s="1"/>
      <c r="BB916" s="1"/>
      <c r="BC916" s="1"/>
      <c r="BD916" s="1"/>
      <c r="BE916" s="1"/>
      <c r="BF916" s="1" t="s">
        <v>14668</v>
      </c>
      <c r="BG916" s="1" t="s">
        <v>183</v>
      </c>
      <c r="BH916" s="1"/>
      <c r="BI916" s="1"/>
    </row>
    <row r="917" customFormat="false" ht="12.75" hidden="false" customHeight="false" outlineLevel="0" collapsed="false">
      <c r="A917" s="1" t="s">
        <v>3080</v>
      </c>
      <c r="B917" s="1" t="s">
        <v>3081</v>
      </c>
      <c r="C917" s="1" t="s">
        <v>177</v>
      </c>
      <c r="D917" s="1" t="s">
        <v>82</v>
      </c>
      <c r="E917" s="1" t="s">
        <v>3082</v>
      </c>
      <c r="F917" s="1" t="s">
        <v>3083</v>
      </c>
      <c r="G917" s="1" t="n">
        <v>71</v>
      </c>
      <c r="H917" s="1" t="n">
        <v>100</v>
      </c>
      <c r="I917" s="101" t="s">
        <v>180</v>
      </c>
      <c r="J917" s="1" t="s">
        <v>11300</v>
      </c>
      <c r="K917" s="1" t="n">
        <f aca="false">IFERROR(VLOOKUP(A917,'[2]Pivot HorizontalMRP'!$A$4:$B$2689,2,0),0)</f>
        <v>0</v>
      </c>
      <c r="L917" s="1" t="n">
        <f aca="false">IFERROR(VLOOKUP(A917,'[2]Pivot HorizontalMRP'!$A$4:$C$2689,3,0),0)</f>
        <v>975</v>
      </c>
      <c r="M917" s="1" t="n">
        <f aca="false">IFERROR(VLOOKUP(A917,'[2]Pivot HorizontalMRP'!$A$4:$D$2689,0.4,0),0)</f>
        <v>0</v>
      </c>
      <c r="N917" s="1" t="n">
        <f aca="false">IFERROR(VLOOKUP(A917,'[2]Pivot HorizontalMRP'!$A$4:$E$2689,5,0),0)</f>
        <v>0</v>
      </c>
      <c r="O917" s="1" t="n">
        <f aca="false">K917+L917</f>
        <v>975</v>
      </c>
      <c r="P917" s="1" t="n">
        <f aca="false">K917+L917+M917+N917</f>
        <v>975</v>
      </c>
      <c r="Q917" s="1" t="n">
        <f aca="false">IFERROR(VLOOKUP(A917,'[2]Pivot HorizontalMRP'!$A$4:$F$2689,6,0),0)</f>
        <v>468</v>
      </c>
      <c r="R917" s="1" t="n">
        <f aca="false">IFERROR(VLOOKUP(A917,'[2]Pivot HorizontalMRP'!$A$4:$G$2689,7,0),0)</f>
        <v>487</v>
      </c>
      <c r="S917" s="1" t="n">
        <f aca="false">IFERROR(VLOOKUP(A917,'[2]Pivot HorizontalMRP'!$A$4:$H$2689,8,0),0)</f>
        <v>550</v>
      </c>
      <c r="T917" s="1" t="n">
        <f aca="false">IFERROR(VLOOKUP(A917,'[2]Pivot HorizontalMRP'!$A$4:$I$2689,9,0),0)</f>
        <v>519</v>
      </c>
      <c r="U917" s="1" t="n">
        <f aca="false">IF(I917="delivery",O917-SUM(Q917+R917),IF(I917="PO",P917-SUM(Q917:R917)))</f>
        <v>20</v>
      </c>
      <c r="V917" s="81" t="n">
        <v>116.62</v>
      </c>
      <c r="W917" s="81"/>
      <c r="X917" s="81" t="n">
        <f aca="false">W917-V917</f>
        <v>-116.62</v>
      </c>
      <c r="Y917" s="81"/>
      <c r="Z917" s="81"/>
      <c r="AA917" s="81" t="n">
        <v>104.13</v>
      </c>
      <c r="AB917" s="81"/>
      <c r="AC917" s="81"/>
      <c r="AD917" s="81"/>
      <c r="AE917" s="81"/>
      <c r="AF917" s="81"/>
      <c r="AG917" s="81"/>
      <c r="AH917" s="81"/>
      <c r="AI917" s="81"/>
      <c r="AJ917" s="81"/>
      <c r="AK917" s="81"/>
      <c r="AL917" s="81"/>
      <c r="AM917" s="81"/>
      <c r="AN917" s="81"/>
      <c r="AO917" s="81" t="str">
        <f aca="false">D917</f>
        <v>Arista</v>
      </c>
      <c r="AP917" s="1" t="s">
        <v>3039</v>
      </c>
      <c r="AQ917" s="1"/>
      <c r="AR917" s="1"/>
      <c r="AS917" s="1"/>
      <c r="AT917" s="1"/>
      <c r="AU917" s="1"/>
      <c r="AV917" s="1"/>
      <c r="AW917" s="1"/>
      <c r="AX917" s="1"/>
      <c r="AY917" s="1"/>
      <c r="AZ917" s="1"/>
      <c r="BA917" s="1"/>
      <c r="BB917" s="1"/>
      <c r="BC917" s="1"/>
      <c r="BD917" s="1"/>
      <c r="BE917" s="1"/>
      <c r="BF917" s="1" t="s">
        <v>14668</v>
      </c>
      <c r="BG917" s="1" t="s">
        <v>183</v>
      </c>
      <c r="BH917" s="1"/>
      <c r="BI917" s="1"/>
    </row>
    <row r="918" customFormat="false" ht="12.75" hidden="false" customHeight="false" outlineLevel="0" collapsed="false">
      <c r="A918" s="1" t="s">
        <v>3084</v>
      </c>
      <c r="B918" s="1" t="s">
        <v>3085</v>
      </c>
      <c r="C918" s="1" t="s">
        <v>177</v>
      </c>
      <c r="D918" s="1" t="s">
        <v>82</v>
      </c>
      <c r="E918" s="1" t="s">
        <v>15407</v>
      </c>
      <c r="F918" s="1" t="s">
        <v>15408</v>
      </c>
      <c r="G918" s="1" t="n">
        <v>51</v>
      </c>
      <c r="H918" s="1" t="n">
        <v>50</v>
      </c>
      <c r="I918" s="101" t="s">
        <v>180</v>
      </c>
      <c r="J918" s="1" t="s">
        <v>11300</v>
      </c>
      <c r="K918" s="1" t="n">
        <f aca="false">IFERROR(VLOOKUP(A918,'[2]Pivot HorizontalMRP'!$A$4:$B$2689,2,0),0)</f>
        <v>0</v>
      </c>
      <c r="L918" s="1" t="n">
        <f aca="false">IFERROR(VLOOKUP(A918,'[2]Pivot HorizontalMRP'!$A$4:$C$2689,3,0),0)</f>
        <v>95</v>
      </c>
      <c r="M918" s="1" t="n">
        <f aca="false">IFERROR(VLOOKUP(A918,'[2]Pivot HorizontalMRP'!$A$4:$D$2689,0.4,0),0)</f>
        <v>0</v>
      </c>
      <c r="N918" s="1" t="n">
        <f aca="false">IFERROR(VLOOKUP(A918,'[2]Pivot HorizontalMRP'!$A$4:$E$2689,5,0),0)</f>
        <v>100</v>
      </c>
      <c r="O918" s="1" t="n">
        <f aca="false">K918+L918</f>
        <v>95</v>
      </c>
      <c r="P918" s="1" t="n">
        <f aca="false">K918+L918+M918+N918</f>
        <v>195</v>
      </c>
      <c r="Q918" s="1" t="n">
        <f aca="false">IFERROR(VLOOKUP(A918,'[2]Pivot HorizontalMRP'!$A$4:$F$2689,6,0),0)</f>
        <v>270</v>
      </c>
      <c r="R918" s="1" t="n">
        <f aca="false">IFERROR(VLOOKUP(A918,'[2]Pivot HorizontalMRP'!$A$4:$G$2689,7,0),0)</f>
        <v>220</v>
      </c>
      <c r="S918" s="1" t="n">
        <f aca="false">IFERROR(VLOOKUP(A918,'[2]Pivot HorizontalMRP'!$A$4:$H$2689,8,0),0)</f>
        <v>160</v>
      </c>
      <c r="T918" s="1" t="n">
        <f aca="false">IFERROR(VLOOKUP(A918,'[2]Pivot HorizontalMRP'!$A$4:$I$2689,9,0),0)</f>
        <v>240</v>
      </c>
      <c r="U918" s="1" t="n">
        <f aca="false">IF(I918="delivery",O918-SUM(Q918+R918),IF(I918="PO",P918-SUM(Q918:R918)))</f>
        <v>-395</v>
      </c>
      <c r="V918" s="81" t="n">
        <v>129.525</v>
      </c>
      <c r="W918" s="81"/>
      <c r="X918" s="81" t="n">
        <f aca="false">W918-V918</f>
        <v>-129.525</v>
      </c>
      <c r="Y918" s="81"/>
      <c r="Z918" s="81"/>
      <c r="AA918" s="81" t="n">
        <v>146</v>
      </c>
      <c r="AB918" s="81"/>
      <c r="AC918" s="81"/>
      <c r="AD918" s="81"/>
      <c r="AE918" s="81"/>
      <c r="AF918" s="81"/>
      <c r="AG918" s="81"/>
      <c r="AH918" s="81"/>
      <c r="AI918" s="81"/>
      <c r="AJ918" s="81"/>
      <c r="AK918" s="81"/>
      <c r="AL918" s="81"/>
      <c r="AM918" s="81"/>
      <c r="AN918" s="81"/>
      <c r="AO918" s="81" t="str">
        <f aca="false">D918</f>
        <v>Arista</v>
      </c>
      <c r="AP918" s="1" t="s">
        <v>3039</v>
      </c>
      <c r="AQ918" s="1"/>
      <c r="AR918" s="1"/>
      <c r="AS918" s="1"/>
      <c r="AT918" s="1"/>
      <c r="AU918" s="1"/>
      <c r="AV918" s="1"/>
      <c r="AW918" s="1"/>
      <c r="AX918" s="1"/>
      <c r="AY918" s="1"/>
      <c r="AZ918" s="1"/>
      <c r="BA918" s="1"/>
      <c r="BB918" s="1"/>
      <c r="BC918" s="1"/>
      <c r="BD918" s="1"/>
      <c r="BE918" s="1"/>
      <c r="BF918" s="1" t="s">
        <v>14668</v>
      </c>
      <c r="BG918" s="1" t="s">
        <v>183</v>
      </c>
      <c r="BH918" s="1"/>
      <c r="BI918" s="1"/>
    </row>
    <row r="919" customFormat="false" ht="12.75" hidden="false" customHeight="false" outlineLevel="0" collapsed="false">
      <c r="A919" s="1" t="s">
        <v>8061</v>
      </c>
      <c r="B919" s="1" t="s">
        <v>8062</v>
      </c>
      <c r="C919" s="1" t="s">
        <v>177</v>
      </c>
      <c r="D919" s="1" t="s">
        <v>82</v>
      </c>
      <c r="E919" s="1" t="s">
        <v>15409</v>
      </c>
      <c r="F919" s="1" t="s">
        <v>8064</v>
      </c>
      <c r="G919" s="1" t="n">
        <v>51</v>
      </c>
      <c r="H919" s="1" t="n">
        <v>100</v>
      </c>
      <c r="I919" s="101" t="s">
        <v>180</v>
      </c>
      <c r="J919" s="1" t="s">
        <v>180</v>
      </c>
      <c r="K919" s="1" t="n">
        <f aca="false">IFERROR(VLOOKUP(A919,'[2]Pivot HorizontalMRP'!$A$4:$B$2689,2,0),0)</f>
        <v>0</v>
      </c>
      <c r="L919" s="1" t="n">
        <f aca="false">IFERROR(VLOOKUP(A919,'[2]Pivot HorizontalMRP'!$A$4:$C$2689,3,0),0)</f>
        <v>539</v>
      </c>
      <c r="M919" s="1" t="n">
        <f aca="false">IFERROR(VLOOKUP(A919,'[2]Pivot HorizontalMRP'!$A$4:$D$2689,0.4,0),0)</f>
        <v>0</v>
      </c>
      <c r="N919" s="1" t="n">
        <f aca="false">IFERROR(VLOOKUP(A919,'[2]Pivot HorizontalMRP'!$A$4:$E$2689,5,0),0)</f>
        <v>800</v>
      </c>
      <c r="O919" s="1" t="n">
        <f aca="false">K919+L919</f>
        <v>539</v>
      </c>
      <c r="P919" s="1" t="n">
        <f aca="false">K919+L919+M919+N919</f>
        <v>1339</v>
      </c>
      <c r="Q919" s="1" t="n">
        <f aca="false">IFERROR(VLOOKUP(A919,'[2]Pivot HorizontalMRP'!$A$4:$F$2689,6,0),0)</f>
        <v>1845</v>
      </c>
      <c r="R919" s="1" t="n">
        <f aca="false">IFERROR(VLOOKUP(A919,'[2]Pivot HorizontalMRP'!$A$4:$G$2689,7,0),0)</f>
        <v>1402</v>
      </c>
      <c r="S919" s="1" t="n">
        <f aca="false">IFERROR(VLOOKUP(A919,'[2]Pivot HorizontalMRP'!$A$4:$H$2689,8,0),0)</f>
        <v>1448</v>
      </c>
      <c r="T919" s="1" t="n">
        <f aca="false">IFERROR(VLOOKUP(A919,'[2]Pivot HorizontalMRP'!$A$4:$I$2689,9,0),0)</f>
        <v>1448</v>
      </c>
      <c r="U919" s="1" t="n">
        <f aca="false">IF(I919="delivery",O919-SUM(Q919+R919),IF(I919="PO",P919-SUM(Q919:R919)))</f>
        <v>-2708</v>
      </c>
      <c r="V919" s="81" t="n">
        <v>58.976</v>
      </c>
      <c r="W919" s="81"/>
      <c r="X919" s="81" t="n">
        <f aca="false">W919-V919</f>
        <v>-58.976</v>
      </c>
      <c r="Y919" s="81"/>
      <c r="Z919" s="81"/>
      <c r="AA919" s="81"/>
      <c r="AB919" s="81"/>
      <c r="AC919" s="81"/>
      <c r="AD919" s="81"/>
      <c r="AE919" s="81"/>
      <c r="AF919" s="81"/>
      <c r="AG919" s="81"/>
      <c r="AH919" s="81"/>
      <c r="AI919" s="81"/>
      <c r="AJ919" s="81"/>
      <c r="AK919" s="81"/>
      <c r="AL919" s="81"/>
      <c r="AM919" s="81"/>
      <c r="AN919" s="81"/>
      <c r="AO919" s="81" t="str">
        <f aca="false">D919</f>
        <v>Arista</v>
      </c>
      <c r="AP919" s="1" t="s">
        <v>3039</v>
      </c>
      <c r="AQ919" s="1"/>
      <c r="AR919" s="1"/>
      <c r="AS919" s="1"/>
      <c r="AT919" s="1"/>
      <c r="AU919" s="1"/>
      <c r="AV919" s="1"/>
      <c r="AW919" s="1"/>
      <c r="AX919" s="1"/>
      <c r="AY919" s="1"/>
      <c r="AZ919" s="1"/>
      <c r="BA919" s="1"/>
      <c r="BB919" s="1"/>
      <c r="BC919" s="1"/>
      <c r="BD919" s="1"/>
      <c r="BE919" s="1"/>
      <c r="BF919" s="1" t="s">
        <v>14668</v>
      </c>
      <c r="BG919" s="1" t="s">
        <v>183</v>
      </c>
      <c r="BH919" s="1"/>
      <c r="BI919" s="1"/>
    </row>
    <row r="920" customFormat="false" ht="12.75" hidden="false" customHeight="false" outlineLevel="0" collapsed="false">
      <c r="A920" s="1" t="s">
        <v>8065</v>
      </c>
      <c r="B920" s="1" t="s">
        <v>8066</v>
      </c>
      <c r="C920" s="1" t="s">
        <v>177</v>
      </c>
      <c r="D920" s="1" t="s">
        <v>82</v>
      </c>
      <c r="E920" s="1" t="s">
        <v>15410</v>
      </c>
      <c r="F920" s="1" t="s">
        <v>15411</v>
      </c>
      <c r="G920" s="1" t="n">
        <v>81</v>
      </c>
      <c r="H920" s="1" t="n">
        <v>1280</v>
      </c>
      <c r="I920" s="101" t="s">
        <v>180</v>
      </c>
      <c r="J920" s="1" t="s">
        <v>13317</v>
      </c>
      <c r="K920" s="1" t="n">
        <f aca="false">IFERROR(VLOOKUP(A920,'[2]Pivot HorizontalMRP'!$A$4:$B$2689,2,0),0)</f>
        <v>0</v>
      </c>
      <c r="L920" s="1" t="n">
        <f aca="false">IFERROR(VLOOKUP(A920,'[2]Pivot HorizontalMRP'!$A$4:$C$2689,3,0),0)</f>
        <v>209</v>
      </c>
      <c r="M920" s="1" t="n">
        <f aca="false">IFERROR(VLOOKUP(A920,'[2]Pivot HorizontalMRP'!$A$4:$D$2689,0.4,0),0)</f>
        <v>0</v>
      </c>
      <c r="N920" s="1" t="n">
        <f aca="false">IFERROR(VLOOKUP(A920,'[2]Pivot HorizontalMRP'!$A$4:$E$2689,5,0),0)</f>
        <v>0</v>
      </c>
      <c r="O920" s="1" t="n">
        <f aca="false">K920+L920</f>
        <v>209</v>
      </c>
      <c r="P920" s="1" t="n">
        <f aca="false">K920+L920+M920+N920</f>
        <v>209</v>
      </c>
      <c r="Q920" s="1" t="n">
        <f aca="false">IFERROR(VLOOKUP(A920,'[2]Pivot HorizontalMRP'!$A$4:$F$2689,6,0),0)</f>
        <v>106</v>
      </c>
      <c r="R920" s="1" t="n">
        <f aca="false">IFERROR(VLOOKUP(A920,'[2]Pivot HorizontalMRP'!$A$4:$G$2689,7,0),0)</f>
        <v>120</v>
      </c>
      <c r="S920" s="1" t="n">
        <f aca="false">IFERROR(VLOOKUP(A920,'[2]Pivot HorizontalMRP'!$A$4:$H$2689,8,0),0)</f>
        <v>120</v>
      </c>
      <c r="T920" s="1" t="n">
        <f aca="false">IFERROR(VLOOKUP(A920,'[2]Pivot HorizontalMRP'!$A$4:$I$2689,9,0),0)</f>
        <v>0</v>
      </c>
      <c r="U920" s="1" t="n">
        <f aca="false">IF(I920="delivery",O920-SUM(Q920+R920),IF(I920="PO",P920-SUM(Q920:R920)))</f>
        <v>-17</v>
      </c>
      <c r="V920" s="81" t="n">
        <v>12.6</v>
      </c>
      <c r="W920" s="81"/>
      <c r="X920" s="81" t="n">
        <f aca="false">W920-V920</f>
        <v>-12.6</v>
      </c>
      <c r="Y920" s="81"/>
      <c r="Z920" s="81"/>
      <c r="AA920" s="81" t="n">
        <v>12.6</v>
      </c>
      <c r="AB920" s="81"/>
      <c r="AC920" s="81"/>
      <c r="AD920" s="81"/>
      <c r="AE920" s="81"/>
      <c r="AF920" s="81"/>
      <c r="AG920" s="81"/>
      <c r="AH920" s="81"/>
      <c r="AI920" s="81"/>
      <c r="AJ920" s="81"/>
      <c r="AK920" s="81"/>
      <c r="AL920" s="81"/>
      <c r="AM920" s="81"/>
      <c r="AN920" s="81"/>
      <c r="AO920" s="81" t="str">
        <f aca="false">D920</f>
        <v>Arista</v>
      </c>
      <c r="AP920" s="1" t="s">
        <v>3039</v>
      </c>
      <c r="AQ920" s="1"/>
      <c r="AR920" s="1"/>
      <c r="AS920" s="1"/>
      <c r="AT920" s="1"/>
      <c r="AU920" s="1"/>
      <c r="AV920" s="1"/>
      <c r="AW920" s="1"/>
      <c r="AX920" s="1"/>
      <c r="AY920" s="1"/>
      <c r="AZ920" s="1"/>
      <c r="BA920" s="1"/>
      <c r="BB920" s="1"/>
      <c r="BC920" s="1"/>
      <c r="BD920" s="1"/>
      <c r="BE920" s="1"/>
      <c r="BF920" s="1" t="s">
        <v>14668</v>
      </c>
      <c r="BG920" s="1" t="s">
        <v>183</v>
      </c>
      <c r="BH920" s="1"/>
      <c r="BI920" s="1"/>
    </row>
    <row r="921" customFormat="false" ht="12.75" hidden="false" customHeight="false" outlineLevel="0" collapsed="false">
      <c r="A921" s="1" t="s">
        <v>8069</v>
      </c>
      <c r="B921" s="1" t="s">
        <v>8070</v>
      </c>
      <c r="C921" s="1" t="s">
        <v>177</v>
      </c>
      <c r="D921" s="1" t="s">
        <v>82</v>
      </c>
      <c r="E921" s="1" t="s">
        <v>15412</v>
      </c>
      <c r="F921" s="1" t="s">
        <v>15413</v>
      </c>
      <c r="G921" s="1" t="n">
        <v>141</v>
      </c>
      <c r="H921" s="1" t="n">
        <v>2500</v>
      </c>
      <c r="I921" s="101" t="s">
        <v>180</v>
      </c>
      <c r="J921" s="1" t="s">
        <v>11300</v>
      </c>
      <c r="K921" s="1" t="n">
        <f aca="false">IFERROR(VLOOKUP(A921,'[2]Pivot HorizontalMRP'!$A$4:$B$2689,2,0),0)</f>
        <v>0</v>
      </c>
      <c r="L921" s="1" t="n">
        <f aca="false">IFERROR(VLOOKUP(A921,'[2]Pivot HorizontalMRP'!$A$4:$C$2689,3,0),0)</f>
        <v>209</v>
      </c>
      <c r="M921" s="1" t="n">
        <f aca="false">IFERROR(VLOOKUP(A921,'[2]Pivot HorizontalMRP'!$A$4:$D$2689,0.4,0),0)</f>
        <v>0</v>
      </c>
      <c r="N921" s="1" t="n">
        <f aca="false">IFERROR(VLOOKUP(A921,'[2]Pivot HorizontalMRP'!$A$4:$E$2689,5,0),0)</f>
        <v>0</v>
      </c>
      <c r="O921" s="1" t="n">
        <f aca="false">K921+L921</f>
        <v>209</v>
      </c>
      <c r="P921" s="1" t="n">
        <f aca="false">K921+L921+M921+N921</f>
        <v>209</v>
      </c>
      <c r="Q921" s="1" t="n">
        <f aca="false">IFERROR(VLOOKUP(A921,'[2]Pivot HorizontalMRP'!$A$4:$F$2689,6,0),0)</f>
        <v>106</v>
      </c>
      <c r="R921" s="1" t="n">
        <f aca="false">IFERROR(VLOOKUP(A921,'[2]Pivot HorizontalMRP'!$A$4:$G$2689,7,0),0)</f>
        <v>120</v>
      </c>
      <c r="S921" s="1" t="n">
        <f aca="false">IFERROR(VLOOKUP(A921,'[2]Pivot HorizontalMRP'!$A$4:$H$2689,8,0),0)</f>
        <v>120</v>
      </c>
      <c r="T921" s="1" t="n">
        <f aca="false">IFERROR(VLOOKUP(A921,'[2]Pivot HorizontalMRP'!$A$4:$I$2689,9,0),0)</f>
        <v>0</v>
      </c>
      <c r="U921" s="1" t="n">
        <f aca="false">IF(I921="delivery",O921-SUM(Q921+R921),IF(I921="PO",P921-SUM(Q921:R921)))</f>
        <v>-17</v>
      </c>
      <c r="V921" s="81" t="n">
        <v>3.826</v>
      </c>
      <c r="W921" s="81"/>
      <c r="X921" s="81" t="n">
        <f aca="false">W921-V921</f>
        <v>-3.826</v>
      </c>
      <c r="Y921" s="81"/>
      <c r="Z921" s="81"/>
      <c r="AA921" s="81" t="n">
        <v>5.44</v>
      </c>
      <c r="AB921" s="81"/>
      <c r="AC921" s="81"/>
      <c r="AD921" s="81"/>
      <c r="AE921" s="81"/>
      <c r="AF921" s="81"/>
      <c r="AG921" s="81"/>
      <c r="AH921" s="81"/>
      <c r="AI921" s="81"/>
      <c r="AJ921" s="81"/>
      <c r="AK921" s="81"/>
      <c r="AL921" s="81"/>
      <c r="AM921" s="81"/>
      <c r="AN921" s="81"/>
      <c r="AO921" s="81" t="str">
        <f aca="false">D921</f>
        <v>Arista</v>
      </c>
      <c r="AP921" s="1" t="s">
        <v>3039</v>
      </c>
      <c r="AQ921" s="1"/>
      <c r="AR921" s="1"/>
      <c r="AS921" s="1"/>
      <c r="AT921" s="1"/>
      <c r="AU921" s="1"/>
      <c r="AV921" s="1"/>
      <c r="AW921" s="1"/>
      <c r="AX921" s="1"/>
      <c r="AY921" s="1"/>
      <c r="AZ921" s="1"/>
      <c r="BA921" s="1"/>
      <c r="BB921" s="1"/>
      <c r="BC921" s="1"/>
      <c r="BD921" s="1"/>
      <c r="BE921" s="1"/>
      <c r="BF921" s="1" t="s">
        <v>14668</v>
      </c>
      <c r="BG921" s="1" t="s">
        <v>183</v>
      </c>
      <c r="BH921" s="1"/>
      <c r="BI921" s="1"/>
    </row>
    <row r="922" customFormat="false" ht="12.75" hidden="false" customHeight="false" outlineLevel="0" collapsed="false">
      <c r="A922" s="1" t="s">
        <v>8073</v>
      </c>
      <c r="B922" s="1" t="s">
        <v>8074</v>
      </c>
      <c r="C922" s="1" t="s">
        <v>177</v>
      </c>
      <c r="D922" s="1" t="s">
        <v>82</v>
      </c>
      <c r="E922" s="1" t="s">
        <v>15414</v>
      </c>
      <c r="F922" s="1" t="s">
        <v>15415</v>
      </c>
      <c r="G922" s="1" t="n">
        <v>71</v>
      </c>
      <c r="H922" s="1" t="n">
        <v>760</v>
      </c>
      <c r="I922" s="101" t="s">
        <v>180</v>
      </c>
      <c r="J922" s="1" t="s">
        <v>11300</v>
      </c>
      <c r="K922" s="1" t="n">
        <f aca="false">IFERROR(VLOOKUP(A922,'[2]Pivot HorizontalMRP'!$A$4:$B$2689,2,0),0)</f>
        <v>0</v>
      </c>
      <c r="L922" s="1" t="n">
        <f aca="false">IFERROR(VLOOKUP(A922,'[2]Pivot HorizontalMRP'!$A$4:$C$2689,3,0),0)</f>
        <v>1825</v>
      </c>
      <c r="M922" s="1" t="n">
        <f aca="false">IFERROR(VLOOKUP(A922,'[2]Pivot HorizontalMRP'!$A$4:$D$2689,0.4,0),0)</f>
        <v>0</v>
      </c>
      <c r="N922" s="1" t="n">
        <f aca="false">IFERROR(VLOOKUP(A922,'[2]Pivot HorizontalMRP'!$A$4:$E$2689,5,0),0)</f>
        <v>1680</v>
      </c>
      <c r="O922" s="1" t="n">
        <f aca="false">K922+L922</f>
        <v>1825</v>
      </c>
      <c r="P922" s="1" t="n">
        <f aca="false">K922+L922+M922+N922</f>
        <v>3505</v>
      </c>
      <c r="Q922" s="1" t="n">
        <f aca="false">IFERROR(VLOOKUP(A922,'[2]Pivot HorizontalMRP'!$A$4:$F$2689,6,0),0)</f>
        <v>2740</v>
      </c>
      <c r="R922" s="1" t="n">
        <f aca="false">IFERROR(VLOOKUP(A922,'[2]Pivot HorizontalMRP'!$A$4:$G$2689,7,0),0)</f>
        <v>3279</v>
      </c>
      <c r="S922" s="1" t="n">
        <f aca="false">IFERROR(VLOOKUP(A922,'[2]Pivot HorizontalMRP'!$A$4:$H$2689,8,0),0)</f>
        <v>2651</v>
      </c>
      <c r="T922" s="1" t="n">
        <f aca="false">IFERROR(VLOOKUP(A922,'[2]Pivot HorizontalMRP'!$A$4:$I$2689,9,0),0)</f>
        <v>2050</v>
      </c>
      <c r="U922" s="1" t="n">
        <f aca="false">IF(I922="delivery",O922-SUM(Q922+R922),IF(I922="PO",P922-SUM(Q922:R922)))</f>
        <v>-4194</v>
      </c>
      <c r="V922" s="81" t="n">
        <v>6.22</v>
      </c>
      <c r="W922" s="81"/>
      <c r="X922" s="81" t="n">
        <f aca="false">W922-V922</f>
        <v>-6.22</v>
      </c>
      <c r="Y922" s="81"/>
      <c r="Z922" s="81"/>
      <c r="AA922" s="81" t="n">
        <v>7.7</v>
      </c>
      <c r="AB922" s="81"/>
      <c r="AC922" s="81"/>
      <c r="AD922" s="81"/>
      <c r="AE922" s="81"/>
      <c r="AF922" s="81"/>
      <c r="AG922" s="81"/>
      <c r="AH922" s="81"/>
      <c r="AI922" s="81"/>
      <c r="AJ922" s="81"/>
      <c r="AK922" s="81"/>
      <c r="AL922" s="81"/>
      <c r="AM922" s="81"/>
      <c r="AN922" s="81"/>
      <c r="AO922" s="81" t="str">
        <f aca="false">D922</f>
        <v>Arista</v>
      </c>
      <c r="AP922" s="1" t="s">
        <v>3039</v>
      </c>
      <c r="AQ922" s="1"/>
      <c r="AR922" s="1"/>
      <c r="AS922" s="1"/>
      <c r="AT922" s="1"/>
      <c r="AU922" s="1"/>
      <c r="AV922" s="1"/>
      <c r="AW922" s="1"/>
      <c r="AX922" s="1"/>
      <c r="AY922" s="1"/>
      <c r="AZ922" s="1"/>
      <c r="BA922" s="1"/>
      <c r="BB922" s="1"/>
      <c r="BC922" s="1"/>
      <c r="BD922" s="1"/>
      <c r="BE922" s="1"/>
      <c r="BF922" s="1" t="s">
        <v>14668</v>
      </c>
      <c r="BG922" s="1" t="s">
        <v>183</v>
      </c>
      <c r="BH922" s="1"/>
      <c r="BI922" s="1"/>
    </row>
    <row r="923" customFormat="false" ht="12.75" hidden="false" customHeight="false" outlineLevel="0" collapsed="false">
      <c r="A923" s="1" t="s">
        <v>8077</v>
      </c>
      <c r="B923" s="1" t="s">
        <v>8078</v>
      </c>
      <c r="C923" s="1" t="s">
        <v>177</v>
      </c>
      <c r="D923" s="111" t="s">
        <v>1471</v>
      </c>
      <c r="E923" s="1" t="s">
        <v>15072</v>
      </c>
      <c r="F923" s="1" t="s">
        <v>8080</v>
      </c>
      <c r="G923" s="1" t="n">
        <v>55</v>
      </c>
      <c r="H923" s="1" t="n">
        <v>1</v>
      </c>
      <c r="I923" s="102" t="s">
        <v>180</v>
      </c>
      <c r="J923" s="105"/>
      <c r="K923" s="1" t="n">
        <f aca="false">IFERROR(VLOOKUP(A923,'[2]Pivot HorizontalMRP'!$A$4:$B$2689,2,0),0)</f>
        <v>0</v>
      </c>
      <c r="L923" s="1" t="n">
        <f aca="false">IFERROR(VLOOKUP(A923,'[2]Pivot HorizontalMRP'!$A$4:$C$2689,3,0),0)</f>
        <v>0</v>
      </c>
      <c r="M923" s="1" t="n">
        <f aca="false">IFERROR(VLOOKUP(A923,'[2]Pivot HorizontalMRP'!$A$4:$D$2689,0.4,0),0)</f>
        <v>0</v>
      </c>
      <c r="N923" s="1" t="n">
        <f aca="false">IFERROR(VLOOKUP(A923,'[2]Pivot HorizontalMRP'!$A$4:$E$2689,5,0),0)</f>
        <v>0</v>
      </c>
      <c r="O923" s="1" t="n">
        <f aca="false">K923+L923</f>
        <v>0</v>
      </c>
      <c r="P923" s="1" t="n">
        <f aca="false">K923+L923+M923+N923</f>
        <v>0</v>
      </c>
      <c r="Q923" s="1" t="n">
        <f aca="false">IFERROR(VLOOKUP(A923,'[2]Pivot HorizontalMRP'!$A$4:$F$2689,6,0),0)</f>
        <v>0</v>
      </c>
      <c r="R923" s="1" t="n">
        <f aca="false">IFERROR(VLOOKUP(A923,'[2]Pivot HorizontalMRP'!$A$4:$G$2689,7,0),0)</f>
        <v>2448</v>
      </c>
      <c r="S923" s="1" t="n">
        <f aca="false">IFERROR(VLOOKUP(A923,'[2]Pivot HorizontalMRP'!$A$4:$H$2689,8,0),0)</f>
        <v>1116</v>
      </c>
      <c r="T923" s="1" t="n">
        <f aca="false">IFERROR(VLOOKUP(A923,'[2]Pivot HorizontalMRP'!$A$4:$I$2689,9,0),0)</f>
        <v>0</v>
      </c>
      <c r="U923" s="1" t="n">
        <f aca="false">IF(I923="delivery",O923-SUM(Q923+R923),IF(I923="PO",P923-SUM(Q923:R923)))</f>
        <v>-2448</v>
      </c>
      <c r="V923" s="81" t="n">
        <v>0.87</v>
      </c>
      <c r="W923" s="81"/>
      <c r="X923" s="81" t="n">
        <f aca="false">W923-V923</f>
        <v>-0.87</v>
      </c>
      <c r="Y923" s="81"/>
      <c r="Z923" s="81"/>
      <c r="AA923" s="81"/>
      <c r="AB923" s="81"/>
      <c r="AC923" s="81"/>
      <c r="AD923" s="81"/>
      <c r="AE923" s="81"/>
      <c r="AF923" s="81"/>
      <c r="AG923" s="81"/>
      <c r="AH923" s="81"/>
      <c r="AI923" s="81"/>
      <c r="AJ923" s="81"/>
      <c r="AK923" s="81"/>
      <c r="AL923" s="81"/>
      <c r="AM923" s="81"/>
      <c r="AN923" s="81"/>
      <c r="AO923" s="81" t="str">
        <f aca="false">D923</f>
        <v>Sanmina</v>
      </c>
      <c r="AP923" s="102" t="s">
        <v>2011</v>
      </c>
      <c r="AQ923" s="1"/>
      <c r="AR923" s="1"/>
      <c r="AS923" s="1"/>
      <c r="AT923" s="1"/>
      <c r="AU923" s="1"/>
      <c r="AV923" s="1"/>
      <c r="AW923" s="1"/>
      <c r="AX923" s="1"/>
      <c r="AY923" s="1"/>
      <c r="AZ923" s="1"/>
      <c r="BA923" s="1"/>
      <c r="BB923" s="1"/>
      <c r="BC923" s="1"/>
      <c r="BD923" s="1"/>
      <c r="BE923" s="1"/>
      <c r="BF923" s="105" t="s">
        <v>1113</v>
      </c>
      <c r="BG923" s="1" t="s">
        <v>183</v>
      </c>
      <c r="BH923" s="1"/>
      <c r="BI923" s="1"/>
    </row>
    <row r="924" customFormat="false" ht="12.75" hidden="false" customHeight="false" outlineLevel="0" collapsed="false">
      <c r="A924" s="1" t="s">
        <v>8087</v>
      </c>
      <c r="B924" s="1" t="s">
        <v>8088</v>
      </c>
      <c r="C924" s="1" t="s">
        <v>177</v>
      </c>
      <c r="D924" s="1" t="s">
        <v>82</v>
      </c>
      <c r="E924" s="1" t="s">
        <v>15406</v>
      </c>
      <c r="F924" s="1" t="s">
        <v>15416</v>
      </c>
      <c r="G924" s="1" t="n">
        <v>26</v>
      </c>
      <c r="H924" s="1" t="n">
        <v>4000</v>
      </c>
      <c r="I924" s="101" t="s">
        <v>180</v>
      </c>
      <c r="J924" s="1" t="s">
        <v>10880</v>
      </c>
      <c r="K924" s="1" t="n">
        <f aca="false">IFERROR(VLOOKUP(A924,'[2]Pivot HorizontalMRP'!$A$4:$B$2689,2,0),0)</f>
        <v>0</v>
      </c>
      <c r="L924" s="1" t="n">
        <f aca="false">IFERROR(VLOOKUP(A924,'[2]Pivot HorizontalMRP'!$A$4:$C$2689,3,0),0)</f>
        <v>600</v>
      </c>
      <c r="M924" s="1" t="n">
        <f aca="false">IFERROR(VLOOKUP(A924,'[2]Pivot HorizontalMRP'!$A$4:$D$2689,0.4,0),0)</f>
        <v>0</v>
      </c>
      <c r="N924" s="1" t="n">
        <f aca="false">IFERROR(VLOOKUP(A924,'[2]Pivot HorizontalMRP'!$A$4:$E$2689,5,0),0)</f>
        <v>0</v>
      </c>
      <c r="O924" s="1" t="n">
        <f aca="false">K924+L924</f>
        <v>600</v>
      </c>
      <c r="P924" s="1" t="n">
        <f aca="false">K924+L924+M924+N924</f>
        <v>600</v>
      </c>
      <c r="Q924" s="1" t="n">
        <f aca="false">IFERROR(VLOOKUP(A924,'[2]Pivot HorizontalMRP'!$A$4:$F$2689,6,0),0)</f>
        <v>1234</v>
      </c>
      <c r="R924" s="1" t="n">
        <f aca="false">IFERROR(VLOOKUP(A924,'[2]Pivot HorizontalMRP'!$A$4:$G$2689,7,0),0)</f>
        <v>1362</v>
      </c>
      <c r="S924" s="1" t="n">
        <f aca="false">IFERROR(VLOOKUP(A924,'[2]Pivot HorizontalMRP'!$A$4:$H$2689,8,0),0)</f>
        <v>3033</v>
      </c>
      <c r="T924" s="1" t="n">
        <f aca="false">IFERROR(VLOOKUP(A924,'[2]Pivot HorizontalMRP'!$A$4:$I$2689,9,0),0)</f>
        <v>998</v>
      </c>
      <c r="U924" s="1" t="n">
        <f aca="false">IF(I924="delivery",O924-SUM(Q924+R924),IF(I924="PO",P924-SUM(Q924:R924)))</f>
        <v>-1996</v>
      </c>
      <c r="V924" s="81" t="n">
        <v>1.4</v>
      </c>
      <c r="W924" s="81"/>
      <c r="X924" s="81" t="n">
        <f aca="false">W924-V924</f>
        <v>-1.4</v>
      </c>
      <c r="Y924" s="81"/>
      <c r="Z924" s="81"/>
      <c r="AA924" s="81"/>
      <c r="AB924" s="81"/>
      <c r="AC924" s="81"/>
      <c r="AD924" s="81"/>
      <c r="AE924" s="81"/>
      <c r="AF924" s="81"/>
      <c r="AG924" s="81"/>
      <c r="AH924" s="81"/>
      <c r="AI924" s="81"/>
      <c r="AJ924" s="81"/>
      <c r="AK924" s="81"/>
      <c r="AL924" s="81"/>
      <c r="AM924" s="81"/>
      <c r="AN924" s="81"/>
      <c r="AO924" s="81" t="str">
        <f aca="false">D924</f>
        <v>Arista</v>
      </c>
      <c r="AP924" s="1" t="s">
        <v>3039</v>
      </c>
      <c r="AQ924" s="1"/>
      <c r="AR924" s="1"/>
      <c r="AS924" s="1"/>
      <c r="AT924" s="1"/>
      <c r="AU924" s="1"/>
      <c r="AV924" s="1"/>
      <c r="AW924" s="1"/>
      <c r="AX924" s="1"/>
      <c r="AY924" s="1"/>
      <c r="AZ924" s="1"/>
      <c r="BA924" s="1"/>
      <c r="BB924" s="1"/>
      <c r="BC924" s="1"/>
      <c r="BD924" s="1"/>
      <c r="BE924" s="1"/>
      <c r="BF924" s="1" t="s">
        <v>14668</v>
      </c>
      <c r="BG924" s="1" t="s">
        <v>183</v>
      </c>
      <c r="BH924" s="1"/>
      <c r="BI924" s="1"/>
    </row>
    <row r="925" customFormat="false" ht="12.75" hidden="false" customHeight="false" outlineLevel="0" collapsed="false">
      <c r="A925" s="1" t="s">
        <v>14207</v>
      </c>
      <c r="B925" s="1" t="s">
        <v>14208</v>
      </c>
      <c r="C925" s="1" t="s">
        <v>177</v>
      </c>
      <c r="D925" s="1" t="s">
        <v>82</v>
      </c>
      <c r="E925" s="1" t="s">
        <v>15417</v>
      </c>
      <c r="F925" s="1" t="s">
        <v>14210</v>
      </c>
      <c r="G925" s="1" t="n">
        <v>55</v>
      </c>
      <c r="H925" s="1" t="n">
        <v>1</v>
      </c>
      <c r="I925" s="101" t="s">
        <v>180</v>
      </c>
      <c r="J925" s="1" t="s">
        <v>11300</v>
      </c>
      <c r="K925" s="1" t="n">
        <f aca="false">IFERROR(VLOOKUP(A925,'[2]Pivot HorizontalMRP'!$A$4:$B$2689,2,0),0)</f>
        <v>0</v>
      </c>
      <c r="L925" s="1" t="n">
        <f aca="false">IFERROR(VLOOKUP(A925,'[2]Pivot HorizontalMRP'!$A$4:$C$2689,3,0),0)</f>
        <v>0</v>
      </c>
      <c r="M925" s="1" t="n">
        <f aca="false">IFERROR(VLOOKUP(A925,'[2]Pivot HorizontalMRP'!$A$4:$D$2689,0.4,0),0)</f>
        <v>0</v>
      </c>
      <c r="N925" s="1" t="n">
        <f aca="false">IFERROR(VLOOKUP(A925,'[2]Pivot HorizontalMRP'!$A$4:$E$2689,5,0),0)</f>
        <v>0</v>
      </c>
      <c r="O925" s="1" t="n">
        <f aca="false">K925+L925</f>
        <v>0</v>
      </c>
      <c r="P925" s="1" t="n">
        <f aca="false">K925+L925+M925+N925</f>
        <v>0</v>
      </c>
      <c r="Q925" s="1" t="n">
        <f aca="false">IFERROR(VLOOKUP(A925,'[2]Pivot HorizontalMRP'!$A$4:$F$2689,6,0),0)</f>
        <v>442</v>
      </c>
      <c r="R925" s="1" t="n">
        <f aca="false">IFERROR(VLOOKUP(A925,'[2]Pivot HorizontalMRP'!$A$4:$G$2689,7,0),0)</f>
        <v>1994</v>
      </c>
      <c r="S925" s="1" t="n">
        <f aca="false">IFERROR(VLOOKUP(A925,'[2]Pivot HorizontalMRP'!$A$4:$H$2689,8,0),0)</f>
        <v>1130</v>
      </c>
      <c r="T925" s="1" t="n">
        <f aca="false">IFERROR(VLOOKUP(A925,'[2]Pivot HorizontalMRP'!$A$4:$I$2689,9,0),0)</f>
        <v>1428</v>
      </c>
      <c r="U925" s="1" t="n">
        <f aca="false">IF(I925="delivery",O925-SUM(Q925+R925),IF(I925="PO",P925-SUM(Q925:R925)))</f>
        <v>-2436</v>
      </c>
      <c r="V925" s="81" t="n">
        <v>139.027</v>
      </c>
      <c r="W925" s="81"/>
      <c r="X925" s="81" t="n">
        <f aca="false">W925-V925</f>
        <v>-139.027</v>
      </c>
      <c r="Y925" s="81"/>
      <c r="Z925" s="81"/>
      <c r="AA925" s="81"/>
      <c r="AB925" s="81"/>
      <c r="AC925" s="81"/>
      <c r="AD925" s="81"/>
      <c r="AE925" s="81"/>
      <c r="AF925" s="81"/>
      <c r="AG925" s="81"/>
      <c r="AH925" s="81"/>
      <c r="AI925" s="81"/>
      <c r="AJ925" s="81"/>
      <c r="AK925" s="81"/>
      <c r="AL925" s="81"/>
      <c r="AM925" s="81"/>
      <c r="AN925" s="81"/>
      <c r="AO925" s="81" t="str">
        <f aca="false">D925</f>
        <v>Arista</v>
      </c>
      <c r="AP925" s="1" t="s">
        <v>3039</v>
      </c>
      <c r="AQ925" s="1"/>
      <c r="AR925" s="1"/>
      <c r="AS925" s="1"/>
      <c r="AT925" s="1"/>
      <c r="AU925" s="1"/>
      <c r="AV925" s="1"/>
      <c r="AW925" s="1"/>
      <c r="AX925" s="1"/>
      <c r="AY925" s="1"/>
      <c r="AZ925" s="1"/>
      <c r="BA925" s="1"/>
      <c r="BB925" s="1"/>
      <c r="BC925" s="1"/>
      <c r="BD925" s="1"/>
      <c r="BE925" s="1"/>
      <c r="BF925" s="1" t="s">
        <v>14668</v>
      </c>
      <c r="BG925" s="1" t="s">
        <v>183</v>
      </c>
      <c r="BH925" s="1"/>
      <c r="BI925" s="1"/>
    </row>
    <row r="926" customFormat="false" ht="12.75" hidden="false" customHeight="false" outlineLevel="0" collapsed="false">
      <c r="A926" s="1" t="s">
        <v>8216</v>
      </c>
      <c r="B926" s="1" t="s">
        <v>8217</v>
      </c>
      <c r="C926" s="1" t="s">
        <v>177</v>
      </c>
      <c r="D926" s="1" t="s">
        <v>82</v>
      </c>
      <c r="E926" s="1" t="s">
        <v>15418</v>
      </c>
      <c r="F926" s="1" t="s">
        <v>8219</v>
      </c>
      <c r="G926" s="1" t="n">
        <v>61</v>
      </c>
      <c r="H926" s="1" t="n">
        <v>960</v>
      </c>
      <c r="I926" s="101" t="s">
        <v>180</v>
      </c>
      <c r="J926" s="1"/>
      <c r="K926" s="1" t="n">
        <f aca="false">IFERROR(VLOOKUP(A926,'[2]Pivot HorizontalMRP'!$A$4:$B$2689,2,0),0)</f>
        <v>0</v>
      </c>
      <c r="L926" s="1" t="n">
        <f aca="false">IFERROR(VLOOKUP(A926,'[2]Pivot HorizontalMRP'!$A$4:$C$2689,3,0),0)</f>
        <v>199</v>
      </c>
      <c r="M926" s="1" t="n">
        <f aca="false">IFERROR(VLOOKUP(A926,'[2]Pivot HorizontalMRP'!$A$4:$D$2689,0.4,0),0)</f>
        <v>0</v>
      </c>
      <c r="N926" s="1" t="n">
        <f aca="false">IFERROR(VLOOKUP(A926,'[2]Pivot HorizontalMRP'!$A$4:$E$2689,5,0),0)</f>
        <v>0</v>
      </c>
      <c r="O926" s="1" t="n">
        <f aca="false">K926+L926</f>
        <v>199</v>
      </c>
      <c r="P926" s="1" t="n">
        <f aca="false">K926+L926+M926+N926</f>
        <v>199</v>
      </c>
      <c r="Q926" s="1" t="n">
        <f aca="false">IFERROR(VLOOKUP(A926,'[2]Pivot HorizontalMRP'!$A$4:$F$2689,6,0),0)</f>
        <v>235</v>
      </c>
      <c r="R926" s="1" t="n">
        <f aca="false">IFERROR(VLOOKUP(A926,'[2]Pivot HorizontalMRP'!$A$4:$G$2689,7,0),0)</f>
        <v>332</v>
      </c>
      <c r="S926" s="1" t="n">
        <f aca="false">IFERROR(VLOOKUP(A926,'[2]Pivot HorizontalMRP'!$A$4:$H$2689,8,0),0)</f>
        <v>362</v>
      </c>
      <c r="T926" s="1" t="n">
        <f aca="false">IFERROR(VLOOKUP(A926,'[2]Pivot HorizontalMRP'!$A$4:$I$2689,9,0),0)</f>
        <v>121</v>
      </c>
      <c r="U926" s="1" t="n">
        <f aca="false">IF(I926="delivery",O926-SUM(Q926+R926),IF(I926="PO",P926-SUM(Q926:R926)))</f>
        <v>-368</v>
      </c>
      <c r="V926" s="81" t="n">
        <v>1.23</v>
      </c>
      <c r="W926" s="81"/>
      <c r="X926" s="81" t="n">
        <f aca="false">W926-V926</f>
        <v>-1.23</v>
      </c>
      <c r="Y926" s="81"/>
      <c r="Z926" s="81"/>
      <c r="AA926" s="81" t="n">
        <v>1.43267</v>
      </c>
      <c r="AB926" s="81"/>
      <c r="AC926" s="81"/>
      <c r="AD926" s="81"/>
      <c r="AE926" s="81"/>
      <c r="AF926" s="81"/>
      <c r="AG926" s="81"/>
      <c r="AH926" s="81"/>
      <c r="AI926" s="81"/>
      <c r="AJ926" s="81"/>
      <c r="AK926" s="81"/>
      <c r="AL926" s="81"/>
      <c r="AM926" s="81"/>
      <c r="AN926" s="81"/>
      <c r="AO926" s="81" t="str">
        <f aca="false">D926</f>
        <v>Arista</v>
      </c>
      <c r="AP926" s="105" t="s">
        <v>3039</v>
      </c>
      <c r="AQ926" s="1"/>
      <c r="AR926" s="1"/>
      <c r="AS926" s="1"/>
      <c r="AT926" s="1"/>
      <c r="AU926" s="1"/>
      <c r="AV926" s="1"/>
      <c r="AW926" s="1"/>
      <c r="AX926" s="1"/>
      <c r="AY926" s="1"/>
      <c r="AZ926" s="1"/>
      <c r="BA926" s="1"/>
      <c r="BB926" s="1"/>
      <c r="BC926" s="1"/>
      <c r="BD926" s="1"/>
      <c r="BE926" s="1"/>
      <c r="BF926" s="1" t="s">
        <v>14668</v>
      </c>
      <c r="BG926" s="1" t="s">
        <v>183</v>
      </c>
      <c r="BH926" s="1"/>
      <c r="BI926" s="1"/>
    </row>
    <row r="927" customFormat="false" ht="12.75" hidden="false" customHeight="false" outlineLevel="0" collapsed="false">
      <c r="A927" s="1" t="s">
        <v>8220</v>
      </c>
      <c r="B927" s="1" t="s">
        <v>8221</v>
      </c>
      <c r="C927" s="1" t="s">
        <v>177</v>
      </c>
      <c r="D927" s="1" t="s">
        <v>82</v>
      </c>
      <c r="E927" s="1" t="s">
        <v>15419</v>
      </c>
      <c r="F927" s="1" t="s">
        <v>8223</v>
      </c>
      <c r="G927" s="1" t="n">
        <v>71</v>
      </c>
      <c r="H927" s="1" t="n">
        <v>300</v>
      </c>
      <c r="I927" s="101" t="s">
        <v>180</v>
      </c>
      <c r="J927" s="1"/>
      <c r="K927" s="1" t="n">
        <f aca="false">IFERROR(VLOOKUP(A927,'[2]Pivot HorizontalMRP'!$A$4:$B$2689,2,0),0)</f>
        <v>0</v>
      </c>
      <c r="L927" s="1" t="n">
        <f aca="false">IFERROR(VLOOKUP(A927,'[2]Pivot HorizontalMRP'!$A$4:$C$2689,3,0),0)</f>
        <v>312</v>
      </c>
      <c r="M927" s="1" t="n">
        <f aca="false">IFERROR(VLOOKUP(A927,'[2]Pivot HorizontalMRP'!$A$4:$D$2689,0.4,0),0)</f>
        <v>0</v>
      </c>
      <c r="N927" s="1" t="n">
        <f aca="false">IFERROR(VLOOKUP(A927,'[2]Pivot HorizontalMRP'!$A$4:$E$2689,5,0),0)</f>
        <v>0</v>
      </c>
      <c r="O927" s="1" t="n">
        <f aca="false">K927+L927</f>
        <v>312</v>
      </c>
      <c r="P927" s="1" t="n">
        <f aca="false">K927+L927+M927+N927</f>
        <v>312</v>
      </c>
      <c r="Q927" s="1" t="n">
        <f aca="false">IFERROR(VLOOKUP(A927,'[2]Pivot HorizontalMRP'!$A$4:$F$2689,6,0),0)</f>
        <v>192</v>
      </c>
      <c r="R927" s="1" t="n">
        <f aca="false">IFERROR(VLOOKUP(A927,'[2]Pivot HorizontalMRP'!$A$4:$G$2689,7,0),0)</f>
        <v>244</v>
      </c>
      <c r="S927" s="1" t="n">
        <f aca="false">IFERROR(VLOOKUP(A927,'[2]Pivot HorizontalMRP'!$A$4:$H$2689,8,0),0)</f>
        <v>252</v>
      </c>
      <c r="T927" s="1" t="n">
        <f aca="false">IFERROR(VLOOKUP(A927,'[2]Pivot HorizontalMRP'!$A$4:$I$2689,9,0),0)</f>
        <v>68</v>
      </c>
      <c r="U927" s="1" t="n">
        <f aca="false">IF(I927="delivery",O927-SUM(Q927+R927),IF(I927="PO",P927-SUM(Q927:R927)))</f>
        <v>-124</v>
      </c>
      <c r="V927" s="81" t="n">
        <v>7.6</v>
      </c>
      <c r="W927" s="81"/>
      <c r="X927" s="81" t="n">
        <f aca="false">W927-V927</f>
        <v>-7.6</v>
      </c>
      <c r="Y927" s="81"/>
      <c r="Z927" s="81"/>
      <c r="AA927" s="81" t="n">
        <v>7.6</v>
      </c>
      <c r="AB927" s="81"/>
      <c r="AC927" s="81"/>
      <c r="AD927" s="81"/>
      <c r="AE927" s="81"/>
      <c r="AF927" s="81"/>
      <c r="AG927" s="81"/>
      <c r="AH927" s="81"/>
      <c r="AI927" s="81"/>
      <c r="AJ927" s="81"/>
      <c r="AK927" s="81"/>
      <c r="AL927" s="81"/>
      <c r="AM927" s="81"/>
      <c r="AN927" s="81"/>
      <c r="AO927" s="81" t="str">
        <f aca="false">D927</f>
        <v>Arista</v>
      </c>
      <c r="AP927" s="105" t="s">
        <v>3039</v>
      </c>
      <c r="AQ927" s="1"/>
      <c r="AR927" s="1"/>
      <c r="AS927" s="1"/>
      <c r="AT927" s="1"/>
      <c r="AU927" s="1"/>
      <c r="AV927" s="1"/>
      <c r="AW927" s="1"/>
      <c r="AX927" s="1"/>
      <c r="AY927" s="1"/>
      <c r="AZ927" s="1"/>
      <c r="BA927" s="1"/>
      <c r="BB927" s="1"/>
      <c r="BC927" s="1"/>
      <c r="BD927" s="1"/>
      <c r="BE927" s="1"/>
      <c r="BF927" s="1" t="s">
        <v>14668</v>
      </c>
      <c r="BG927" s="1" t="s">
        <v>183</v>
      </c>
      <c r="BH927" s="1"/>
      <c r="BI927" s="1"/>
    </row>
    <row r="928" customFormat="false" ht="12.75" hidden="false" customHeight="false" outlineLevel="0" collapsed="false">
      <c r="A928" s="1" t="s">
        <v>8224</v>
      </c>
      <c r="B928" s="1" t="s">
        <v>8225</v>
      </c>
      <c r="C928" s="1" t="s">
        <v>177</v>
      </c>
      <c r="D928" s="1" t="s">
        <v>82</v>
      </c>
      <c r="E928" s="1" t="s">
        <v>15420</v>
      </c>
      <c r="F928" s="1" t="s">
        <v>8227</v>
      </c>
      <c r="G928" s="1" t="n">
        <v>71</v>
      </c>
      <c r="H928" s="1" t="n">
        <v>300</v>
      </c>
      <c r="I928" s="101" t="s">
        <v>180</v>
      </c>
      <c r="J928" s="1"/>
      <c r="K928" s="1" t="n">
        <f aca="false">IFERROR(VLOOKUP(A928,'[2]Pivot HorizontalMRP'!$A$4:$B$2689,2,0),0)</f>
        <v>0</v>
      </c>
      <c r="L928" s="1" t="n">
        <f aca="false">IFERROR(VLOOKUP(A928,'[2]Pivot HorizontalMRP'!$A$4:$C$2689,3,0),0)</f>
        <v>330</v>
      </c>
      <c r="M928" s="1" t="n">
        <f aca="false">IFERROR(VLOOKUP(A928,'[2]Pivot HorizontalMRP'!$A$4:$D$2689,0.4,0),0)</f>
        <v>0</v>
      </c>
      <c r="N928" s="1" t="n">
        <f aca="false">IFERROR(VLOOKUP(A928,'[2]Pivot HorizontalMRP'!$A$4:$E$2689,5,0),0)</f>
        <v>300</v>
      </c>
      <c r="O928" s="1" t="n">
        <f aca="false">K928+L928</f>
        <v>330</v>
      </c>
      <c r="P928" s="1" t="n">
        <f aca="false">K928+L928+M928+N928</f>
        <v>630</v>
      </c>
      <c r="Q928" s="1" t="n">
        <f aca="false">IFERROR(VLOOKUP(A928,'[2]Pivot HorizontalMRP'!$A$4:$F$2689,6,0),0)</f>
        <v>263</v>
      </c>
      <c r="R928" s="1" t="n">
        <f aca="false">IFERROR(VLOOKUP(A928,'[2]Pivot HorizontalMRP'!$A$4:$G$2689,7,0),0)</f>
        <v>270</v>
      </c>
      <c r="S928" s="1" t="n">
        <f aca="false">IFERROR(VLOOKUP(A928,'[2]Pivot HorizontalMRP'!$A$4:$H$2689,8,0),0)</f>
        <v>272</v>
      </c>
      <c r="T928" s="1" t="n">
        <f aca="false">IFERROR(VLOOKUP(A928,'[2]Pivot HorizontalMRP'!$A$4:$I$2689,9,0),0)</f>
        <v>111</v>
      </c>
      <c r="U928" s="1" t="n">
        <f aca="false">IF(I928="delivery",O928-SUM(Q928+R928),IF(I928="PO",P928-SUM(Q928:R928)))</f>
        <v>-203</v>
      </c>
      <c r="V928" s="81" t="n">
        <v>7.6</v>
      </c>
      <c r="W928" s="81"/>
      <c r="X928" s="81" t="n">
        <f aca="false">W928-V928</f>
        <v>-7.6</v>
      </c>
      <c r="Y928" s="81"/>
      <c r="Z928" s="81"/>
      <c r="AA928" s="81" t="n">
        <v>7.6</v>
      </c>
      <c r="AB928" s="81"/>
      <c r="AC928" s="81"/>
      <c r="AD928" s="81"/>
      <c r="AE928" s="81"/>
      <c r="AF928" s="81"/>
      <c r="AG928" s="81"/>
      <c r="AH928" s="81"/>
      <c r="AI928" s="81"/>
      <c r="AJ928" s="81"/>
      <c r="AK928" s="81"/>
      <c r="AL928" s="81"/>
      <c r="AM928" s="81"/>
      <c r="AN928" s="81"/>
      <c r="AO928" s="81" t="str">
        <f aca="false">D928</f>
        <v>Arista</v>
      </c>
      <c r="AP928" s="105" t="s">
        <v>3039</v>
      </c>
      <c r="AQ928" s="1"/>
      <c r="AR928" s="1"/>
      <c r="AS928" s="1"/>
      <c r="AT928" s="1"/>
      <c r="AU928" s="1"/>
      <c r="AV928" s="1"/>
      <c r="AW928" s="1"/>
      <c r="AX928" s="1"/>
      <c r="AY928" s="1"/>
      <c r="AZ928" s="1"/>
      <c r="BA928" s="1"/>
      <c r="BB928" s="1"/>
      <c r="BC928" s="1"/>
      <c r="BD928" s="1"/>
      <c r="BE928" s="1"/>
      <c r="BF928" s="1" t="s">
        <v>14668</v>
      </c>
      <c r="BG928" s="1" t="s">
        <v>183</v>
      </c>
      <c r="BH928" s="1"/>
      <c r="BI928" s="1"/>
    </row>
    <row r="929" customFormat="false" ht="12.75" hidden="false" customHeight="false" outlineLevel="0" collapsed="false">
      <c r="A929" s="1" t="s">
        <v>8228</v>
      </c>
      <c r="B929" s="1" t="s">
        <v>8229</v>
      </c>
      <c r="C929" s="1" t="s">
        <v>177</v>
      </c>
      <c r="D929" s="1" t="s">
        <v>82</v>
      </c>
      <c r="E929" s="1" t="s">
        <v>15421</v>
      </c>
      <c r="F929" s="1" t="s">
        <v>8231</v>
      </c>
      <c r="G929" s="1" t="n">
        <v>61</v>
      </c>
      <c r="H929" s="1" t="n">
        <v>44</v>
      </c>
      <c r="I929" s="101" t="s">
        <v>180</v>
      </c>
      <c r="J929" s="1"/>
      <c r="K929" s="1" t="n">
        <f aca="false">IFERROR(VLOOKUP(A929,'[2]Pivot HorizontalMRP'!$A$4:$B$2689,2,0),0)</f>
        <v>0</v>
      </c>
      <c r="L929" s="1" t="n">
        <f aca="false">IFERROR(VLOOKUP(A929,'[2]Pivot HorizontalMRP'!$A$4:$C$2689,3,0),0)</f>
        <v>204</v>
      </c>
      <c r="M929" s="1" t="n">
        <f aca="false">IFERROR(VLOOKUP(A929,'[2]Pivot HorizontalMRP'!$A$4:$D$2689,0.4,0),0)</f>
        <v>0</v>
      </c>
      <c r="N929" s="1" t="n">
        <f aca="false">IFERROR(VLOOKUP(A929,'[2]Pivot HorizontalMRP'!$A$4:$E$2689,5,0),0)</f>
        <v>0</v>
      </c>
      <c r="O929" s="1" t="n">
        <f aca="false">K929+L929</f>
        <v>204</v>
      </c>
      <c r="P929" s="1" t="n">
        <f aca="false">K929+L929+M929+N929</f>
        <v>204</v>
      </c>
      <c r="Q929" s="1" t="n">
        <f aca="false">IFERROR(VLOOKUP(A929,'[2]Pivot HorizontalMRP'!$A$4:$F$2689,6,0),0)</f>
        <v>53</v>
      </c>
      <c r="R929" s="1" t="n">
        <f aca="false">IFERROR(VLOOKUP(A929,'[2]Pivot HorizontalMRP'!$A$4:$G$2689,7,0),0)</f>
        <v>17</v>
      </c>
      <c r="S929" s="1" t="n">
        <f aca="false">IFERROR(VLOOKUP(A929,'[2]Pivot HorizontalMRP'!$A$4:$H$2689,8,0),0)</f>
        <v>18</v>
      </c>
      <c r="T929" s="1" t="n">
        <f aca="false">IFERROR(VLOOKUP(A929,'[2]Pivot HorizontalMRP'!$A$4:$I$2689,9,0),0)</f>
        <v>6</v>
      </c>
      <c r="U929" s="1" t="n">
        <f aca="false">IF(I929="delivery",O929-SUM(Q929+R929),IF(I929="PO",P929-SUM(Q929:R929)))</f>
        <v>134</v>
      </c>
      <c r="V929" s="81" t="n">
        <v>0.88</v>
      </c>
      <c r="W929" s="81"/>
      <c r="X929" s="81" t="n">
        <f aca="false">W929-V929</f>
        <v>-0.88</v>
      </c>
      <c r="Y929" s="81"/>
      <c r="Z929" s="81"/>
      <c r="AA929" s="81"/>
      <c r="AB929" s="81"/>
      <c r="AC929" s="81"/>
      <c r="AD929" s="81"/>
      <c r="AE929" s="81"/>
      <c r="AF929" s="81"/>
      <c r="AG929" s="81"/>
      <c r="AH929" s="81"/>
      <c r="AI929" s="81"/>
      <c r="AJ929" s="81"/>
      <c r="AK929" s="81"/>
      <c r="AL929" s="81"/>
      <c r="AM929" s="81"/>
      <c r="AN929" s="81"/>
      <c r="AO929" s="81" t="str">
        <f aca="false">D929</f>
        <v>Arista</v>
      </c>
      <c r="AP929" s="105" t="s">
        <v>3039</v>
      </c>
      <c r="AQ929" s="1"/>
      <c r="AR929" s="1"/>
      <c r="AS929" s="1"/>
      <c r="AT929" s="1"/>
      <c r="AU929" s="1"/>
      <c r="AV929" s="1"/>
      <c r="AW929" s="1"/>
      <c r="AX929" s="1"/>
      <c r="AY929" s="1"/>
      <c r="AZ929" s="1"/>
      <c r="BA929" s="1"/>
      <c r="BB929" s="1"/>
      <c r="BC929" s="1"/>
      <c r="BD929" s="1"/>
      <c r="BE929" s="1"/>
      <c r="BF929" s="1" t="s">
        <v>14668</v>
      </c>
      <c r="BG929" s="1" t="s">
        <v>183</v>
      </c>
      <c r="BH929" s="1"/>
      <c r="BI929" s="1"/>
    </row>
    <row r="930" customFormat="false" ht="12.75" hidden="false" customHeight="false" outlineLevel="0" collapsed="false">
      <c r="A930" s="1" t="s">
        <v>8232</v>
      </c>
      <c r="B930" s="1" t="s">
        <v>8233</v>
      </c>
      <c r="C930" s="1" t="s">
        <v>177</v>
      </c>
      <c r="D930" s="1" t="s">
        <v>82</v>
      </c>
      <c r="E930" s="1" t="s">
        <v>8234</v>
      </c>
      <c r="F930" s="1" t="s">
        <v>8235</v>
      </c>
      <c r="G930" s="1" t="n">
        <v>56</v>
      </c>
      <c r="H930" s="1" t="n">
        <v>750</v>
      </c>
      <c r="I930" s="101" t="s">
        <v>180</v>
      </c>
      <c r="J930" s="1"/>
      <c r="K930" s="1" t="n">
        <f aca="false">IFERROR(VLOOKUP(A930,'[2]Pivot HorizontalMRP'!$A$4:$B$2689,2,0),0)</f>
        <v>0</v>
      </c>
      <c r="L930" s="1" t="n">
        <f aca="false">IFERROR(VLOOKUP(A930,'[2]Pivot HorizontalMRP'!$A$4:$C$2689,3,0),0)</f>
        <v>106</v>
      </c>
      <c r="M930" s="1" t="n">
        <f aca="false">IFERROR(VLOOKUP(A930,'[2]Pivot HorizontalMRP'!$A$4:$D$2689,0.4,0),0)</f>
        <v>0</v>
      </c>
      <c r="N930" s="1" t="n">
        <f aca="false">IFERROR(VLOOKUP(A930,'[2]Pivot HorizontalMRP'!$A$4:$E$2689,5,0),0)</f>
        <v>0</v>
      </c>
      <c r="O930" s="1" t="n">
        <f aca="false">K930+L930</f>
        <v>106</v>
      </c>
      <c r="P930" s="1" t="n">
        <f aca="false">K930+L930+M930+N930</f>
        <v>106</v>
      </c>
      <c r="Q930" s="1" t="n">
        <f aca="false">IFERROR(VLOOKUP(A930,'[2]Pivot HorizontalMRP'!$A$4:$F$2689,6,0),0)</f>
        <v>53</v>
      </c>
      <c r="R930" s="1" t="n">
        <f aca="false">IFERROR(VLOOKUP(A930,'[2]Pivot HorizontalMRP'!$A$4:$G$2689,7,0),0)</f>
        <v>17</v>
      </c>
      <c r="S930" s="1" t="n">
        <f aca="false">IFERROR(VLOOKUP(A930,'[2]Pivot HorizontalMRP'!$A$4:$H$2689,8,0),0)</f>
        <v>18</v>
      </c>
      <c r="T930" s="1" t="n">
        <f aca="false">IFERROR(VLOOKUP(A930,'[2]Pivot HorizontalMRP'!$A$4:$I$2689,9,0),0)</f>
        <v>6</v>
      </c>
      <c r="U930" s="1" t="n">
        <f aca="false">IF(I930="delivery",O930-SUM(Q930+R930),IF(I930="PO",P930-SUM(Q930:R930)))</f>
        <v>36</v>
      </c>
      <c r="V930" s="81" t="n">
        <v>0.9</v>
      </c>
      <c r="W930" s="81"/>
      <c r="X930" s="81" t="n">
        <f aca="false">W930-V930</f>
        <v>-0.9</v>
      </c>
      <c r="Y930" s="81"/>
      <c r="Z930" s="81"/>
      <c r="AA930" s="81"/>
      <c r="AB930" s="81"/>
      <c r="AC930" s="81"/>
      <c r="AD930" s="81"/>
      <c r="AE930" s="81"/>
      <c r="AF930" s="81"/>
      <c r="AG930" s="81"/>
      <c r="AH930" s="81"/>
      <c r="AI930" s="81"/>
      <c r="AJ930" s="81"/>
      <c r="AK930" s="81"/>
      <c r="AL930" s="81"/>
      <c r="AM930" s="81"/>
      <c r="AN930" s="81"/>
      <c r="AO930" s="81" t="str">
        <f aca="false">D930</f>
        <v>Arista</v>
      </c>
      <c r="AP930" s="105" t="s">
        <v>3039</v>
      </c>
      <c r="AQ930" s="1"/>
      <c r="AR930" s="1"/>
      <c r="AS930" s="1"/>
      <c r="AT930" s="1"/>
      <c r="AU930" s="1"/>
      <c r="AV930" s="1"/>
      <c r="AW930" s="1"/>
      <c r="AX930" s="1"/>
      <c r="AY930" s="1"/>
      <c r="AZ930" s="1"/>
      <c r="BA930" s="1"/>
      <c r="BB930" s="1"/>
      <c r="BC930" s="1"/>
      <c r="BD930" s="1"/>
      <c r="BE930" s="1"/>
      <c r="BF930" s="1" t="s">
        <v>14668</v>
      </c>
      <c r="BG930" s="1" t="s">
        <v>183</v>
      </c>
      <c r="BH930" s="1"/>
      <c r="BI930" s="1"/>
    </row>
    <row r="931" customFormat="false" ht="12.75" hidden="false" customHeight="false" outlineLevel="0" collapsed="false">
      <c r="A931" s="1" t="s">
        <v>8236</v>
      </c>
      <c r="B931" s="1" t="s">
        <v>8237</v>
      </c>
      <c r="C931" s="1" t="s">
        <v>177</v>
      </c>
      <c r="D931" s="1" t="s">
        <v>82</v>
      </c>
      <c r="E931" s="1" t="s">
        <v>15422</v>
      </c>
      <c r="F931" s="1" t="s">
        <v>8239</v>
      </c>
      <c r="G931" s="1" t="n">
        <v>61</v>
      </c>
      <c r="H931" s="1" t="n">
        <v>960</v>
      </c>
      <c r="I931" s="101" t="s">
        <v>180</v>
      </c>
      <c r="J931" s="1"/>
      <c r="K931" s="1" t="n">
        <f aca="false">IFERROR(VLOOKUP(A931,'[2]Pivot HorizontalMRP'!$A$4:$B$2689,2,0),0)</f>
        <v>0</v>
      </c>
      <c r="L931" s="1" t="n">
        <f aca="false">IFERROR(VLOOKUP(A931,'[2]Pivot HorizontalMRP'!$A$4:$C$2689,3,0),0)</f>
        <v>2922</v>
      </c>
      <c r="M931" s="1" t="n">
        <f aca="false">IFERROR(VLOOKUP(A931,'[2]Pivot HorizontalMRP'!$A$4:$D$2689,0.4,0),0)</f>
        <v>0</v>
      </c>
      <c r="N931" s="1" t="n">
        <f aca="false">IFERROR(VLOOKUP(A931,'[2]Pivot HorizontalMRP'!$A$4:$E$2689,5,0),0)</f>
        <v>0</v>
      </c>
      <c r="O931" s="1" t="n">
        <f aca="false">K931+L931</f>
        <v>2922</v>
      </c>
      <c r="P931" s="1" t="n">
        <f aca="false">K931+L931+M931+N931</f>
        <v>2922</v>
      </c>
      <c r="Q931" s="1" t="n">
        <f aca="false">IFERROR(VLOOKUP(A931,'[2]Pivot HorizontalMRP'!$A$4:$F$2689,6,0),0)</f>
        <v>381</v>
      </c>
      <c r="R931" s="1" t="n">
        <f aca="false">IFERROR(VLOOKUP(A931,'[2]Pivot HorizontalMRP'!$A$4:$G$2689,7,0),0)</f>
        <v>333</v>
      </c>
      <c r="S931" s="1" t="n">
        <f aca="false">IFERROR(VLOOKUP(A931,'[2]Pivot HorizontalMRP'!$A$4:$H$2689,8,0),0)</f>
        <v>333</v>
      </c>
      <c r="T931" s="1" t="n">
        <f aca="false">IFERROR(VLOOKUP(A931,'[2]Pivot HorizontalMRP'!$A$4:$I$2689,9,0),0)</f>
        <v>0</v>
      </c>
      <c r="U931" s="1" t="n">
        <f aca="false">IF(I931="delivery",O931-SUM(Q931+R931),IF(I931="PO",P931-SUM(Q931:R931)))</f>
        <v>2208</v>
      </c>
      <c r="V931" s="81" t="n">
        <v>1.232</v>
      </c>
      <c r="W931" s="81"/>
      <c r="X931" s="81" t="n">
        <f aca="false">W931-V931</f>
        <v>-1.232</v>
      </c>
      <c r="Y931" s="81"/>
      <c r="Z931" s="81"/>
      <c r="AA931" s="81"/>
      <c r="AB931" s="81"/>
      <c r="AC931" s="81"/>
      <c r="AD931" s="81"/>
      <c r="AE931" s="81"/>
      <c r="AF931" s="81"/>
      <c r="AG931" s="81"/>
      <c r="AH931" s="81"/>
      <c r="AI931" s="81"/>
      <c r="AJ931" s="81"/>
      <c r="AK931" s="81"/>
      <c r="AL931" s="81"/>
      <c r="AM931" s="81"/>
      <c r="AN931" s="81"/>
      <c r="AO931" s="81" t="str">
        <f aca="false">D931</f>
        <v>Arista</v>
      </c>
      <c r="AP931" s="105" t="s">
        <v>3039</v>
      </c>
      <c r="AQ931" s="1"/>
      <c r="AR931" s="1"/>
      <c r="AS931" s="1"/>
      <c r="AT931" s="1"/>
      <c r="AU931" s="1"/>
      <c r="AV931" s="1"/>
      <c r="AW931" s="1"/>
      <c r="AX931" s="1"/>
      <c r="AY931" s="1"/>
      <c r="AZ931" s="1"/>
      <c r="BA931" s="1"/>
      <c r="BB931" s="1"/>
      <c r="BC931" s="1"/>
      <c r="BD931" s="1"/>
      <c r="BE931" s="1"/>
      <c r="BF931" s="1" t="s">
        <v>14668</v>
      </c>
      <c r="BG931" s="1" t="s">
        <v>183</v>
      </c>
      <c r="BH931" s="1"/>
      <c r="BI931" s="1"/>
    </row>
    <row r="932" customFormat="false" ht="12.75" hidden="false" customHeight="false" outlineLevel="0" collapsed="false">
      <c r="A932" s="1" t="s">
        <v>8240</v>
      </c>
      <c r="B932" s="1" t="s">
        <v>8241</v>
      </c>
      <c r="C932" s="1" t="s">
        <v>177</v>
      </c>
      <c r="D932" s="1" t="s">
        <v>82</v>
      </c>
      <c r="E932" s="1" t="s">
        <v>15423</v>
      </c>
      <c r="F932" s="1" t="s">
        <v>8243</v>
      </c>
      <c r="G932" s="1" t="n">
        <v>61</v>
      </c>
      <c r="H932" s="1" t="n">
        <v>480</v>
      </c>
      <c r="I932" s="101" t="s">
        <v>180</v>
      </c>
      <c r="J932" s="1"/>
      <c r="K932" s="1" t="n">
        <f aca="false">IFERROR(VLOOKUP(A932,'[2]Pivot HorizontalMRP'!$A$4:$B$2689,2,0),0)</f>
        <v>0</v>
      </c>
      <c r="L932" s="1" t="n">
        <f aca="false">IFERROR(VLOOKUP(A932,'[2]Pivot HorizontalMRP'!$A$4:$C$2689,3,0),0)</f>
        <v>3925</v>
      </c>
      <c r="M932" s="1" t="n">
        <f aca="false">IFERROR(VLOOKUP(A932,'[2]Pivot HorizontalMRP'!$A$4:$D$2689,0.4,0),0)</f>
        <v>0</v>
      </c>
      <c r="N932" s="1" t="n">
        <f aca="false">IFERROR(VLOOKUP(A932,'[2]Pivot HorizontalMRP'!$A$4:$E$2689,5,0),0)</f>
        <v>9365</v>
      </c>
      <c r="O932" s="1" t="n">
        <f aca="false">K932+L932</f>
        <v>3925</v>
      </c>
      <c r="P932" s="1" t="n">
        <f aca="false">K932+L932+M932+N932</f>
        <v>13290</v>
      </c>
      <c r="Q932" s="1" t="n">
        <f aca="false">IFERROR(VLOOKUP(A932,'[2]Pivot HorizontalMRP'!$A$4:$F$2689,6,0),0)</f>
        <v>13989</v>
      </c>
      <c r="R932" s="1" t="n">
        <f aca="false">IFERROR(VLOOKUP(A932,'[2]Pivot HorizontalMRP'!$A$4:$G$2689,7,0),0)</f>
        <v>10467</v>
      </c>
      <c r="S932" s="1" t="n">
        <f aca="false">IFERROR(VLOOKUP(A932,'[2]Pivot HorizontalMRP'!$A$4:$H$2689,8,0),0)</f>
        <v>8917</v>
      </c>
      <c r="T932" s="1" t="n">
        <f aca="false">IFERROR(VLOOKUP(A932,'[2]Pivot HorizontalMRP'!$A$4:$I$2689,9,0),0)</f>
        <v>5835</v>
      </c>
      <c r="U932" s="1" t="n">
        <f aca="false">IF(I932="delivery",O932-SUM(Q932+R932),IF(I932="PO",P932-SUM(Q932:R932)))</f>
        <v>-20531</v>
      </c>
      <c r="V932" s="81" t="n">
        <v>1.565</v>
      </c>
      <c r="W932" s="81"/>
      <c r="X932" s="81" t="n">
        <f aca="false">W932-V932</f>
        <v>-1.565</v>
      </c>
      <c r="Y932" s="81"/>
      <c r="Z932" s="81"/>
      <c r="AA932" s="81" t="n">
        <v>1.555</v>
      </c>
      <c r="AB932" s="81"/>
      <c r="AC932" s="81"/>
      <c r="AD932" s="81"/>
      <c r="AE932" s="81"/>
      <c r="AF932" s="81"/>
      <c r="AG932" s="81"/>
      <c r="AH932" s="81"/>
      <c r="AI932" s="81"/>
      <c r="AJ932" s="81"/>
      <c r="AK932" s="81"/>
      <c r="AL932" s="81"/>
      <c r="AM932" s="81"/>
      <c r="AN932" s="81"/>
      <c r="AO932" s="81" t="str">
        <f aca="false">D932</f>
        <v>Arista</v>
      </c>
      <c r="AP932" s="105" t="s">
        <v>3039</v>
      </c>
      <c r="AQ932" s="1"/>
      <c r="AR932" s="1"/>
      <c r="AS932" s="1"/>
      <c r="AT932" s="1"/>
      <c r="AU932" s="1"/>
      <c r="AV932" s="1"/>
      <c r="AW932" s="1"/>
      <c r="AX932" s="1"/>
      <c r="AY932" s="1"/>
      <c r="AZ932" s="1"/>
      <c r="BA932" s="1"/>
      <c r="BB932" s="1"/>
      <c r="BC932" s="1"/>
      <c r="BD932" s="1"/>
      <c r="BE932" s="1"/>
      <c r="BF932" s="1" t="s">
        <v>14668</v>
      </c>
      <c r="BG932" s="1" t="s">
        <v>183</v>
      </c>
      <c r="BH932" s="1"/>
      <c r="BI932" s="1"/>
    </row>
    <row r="933" customFormat="false" ht="12.75" hidden="false" customHeight="false" outlineLevel="0" collapsed="false">
      <c r="A933" s="1" t="s">
        <v>8244</v>
      </c>
      <c r="B933" s="1" t="s">
        <v>8245</v>
      </c>
      <c r="C933" s="1" t="s">
        <v>177</v>
      </c>
      <c r="D933" s="1" t="s">
        <v>82</v>
      </c>
      <c r="E933" s="1" t="s">
        <v>15423</v>
      </c>
      <c r="F933" s="1" t="s">
        <v>8247</v>
      </c>
      <c r="G933" s="1" t="n">
        <v>61</v>
      </c>
      <c r="H933" s="1" t="n">
        <v>480</v>
      </c>
      <c r="I933" s="101" t="s">
        <v>180</v>
      </c>
      <c r="J933" s="1"/>
      <c r="K933" s="1" t="n">
        <f aca="false">IFERROR(VLOOKUP(A933,'[2]Pivot HorizontalMRP'!$A$4:$B$2689,2,0),0)</f>
        <v>0</v>
      </c>
      <c r="L933" s="1" t="n">
        <f aca="false">IFERROR(VLOOKUP(A933,'[2]Pivot HorizontalMRP'!$A$4:$C$2689,3,0),0)</f>
        <v>991</v>
      </c>
      <c r="M933" s="1" t="n">
        <f aca="false">IFERROR(VLOOKUP(A933,'[2]Pivot HorizontalMRP'!$A$4:$D$2689,0.4,0),0)</f>
        <v>0</v>
      </c>
      <c r="N933" s="1" t="n">
        <f aca="false">IFERROR(VLOOKUP(A933,'[2]Pivot HorizontalMRP'!$A$4:$E$2689,5,0),0)</f>
        <v>0</v>
      </c>
      <c r="O933" s="1" t="n">
        <f aca="false">K933+L933</f>
        <v>991</v>
      </c>
      <c r="P933" s="1" t="n">
        <f aca="false">K933+L933+M933+N933</f>
        <v>991</v>
      </c>
      <c r="Q933" s="1" t="n">
        <f aca="false">IFERROR(VLOOKUP(A933,'[2]Pivot HorizontalMRP'!$A$4:$F$2689,6,0),0)</f>
        <v>302</v>
      </c>
      <c r="R933" s="1" t="n">
        <f aca="false">IFERROR(VLOOKUP(A933,'[2]Pivot HorizontalMRP'!$A$4:$G$2689,7,0),0)</f>
        <v>150</v>
      </c>
      <c r="S933" s="1" t="n">
        <f aca="false">IFERROR(VLOOKUP(A933,'[2]Pivot HorizontalMRP'!$A$4:$H$2689,8,0),0)</f>
        <v>162</v>
      </c>
      <c r="T933" s="1" t="n">
        <f aca="false">IFERROR(VLOOKUP(A933,'[2]Pivot HorizontalMRP'!$A$4:$I$2689,9,0),0)</f>
        <v>108</v>
      </c>
      <c r="U933" s="1" t="n">
        <f aca="false">IF(I933="delivery",O933-SUM(Q933+R933),IF(I933="PO",P933-SUM(Q933:R933)))</f>
        <v>539</v>
      </c>
      <c r="V933" s="81" t="n">
        <v>1.44</v>
      </c>
      <c r="W933" s="81"/>
      <c r="X933" s="81" t="n">
        <f aca="false">W933-V933</f>
        <v>-1.44</v>
      </c>
      <c r="Y933" s="81"/>
      <c r="Z933" s="81"/>
      <c r="AA933" s="81"/>
      <c r="AB933" s="81"/>
      <c r="AC933" s="81"/>
      <c r="AD933" s="81"/>
      <c r="AE933" s="81"/>
      <c r="AF933" s="81"/>
      <c r="AG933" s="81"/>
      <c r="AH933" s="81"/>
      <c r="AI933" s="81"/>
      <c r="AJ933" s="81"/>
      <c r="AK933" s="81"/>
      <c r="AL933" s="81"/>
      <c r="AM933" s="81"/>
      <c r="AN933" s="81"/>
      <c r="AO933" s="81" t="str">
        <f aca="false">D933</f>
        <v>Arista</v>
      </c>
      <c r="AP933" s="105" t="s">
        <v>3039</v>
      </c>
      <c r="AQ933" s="1"/>
      <c r="AR933" s="1"/>
      <c r="AS933" s="1"/>
      <c r="AT933" s="1"/>
      <c r="AU933" s="1"/>
      <c r="AV933" s="1"/>
      <c r="AW933" s="1"/>
      <c r="AX933" s="1"/>
      <c r="AY933" s="1"/>
      <c r="AZ933" s="1"/>
      <c r="BA933" s="1"/>
      <c r="BB933" s="1"/>
      <c r="BC933" s="1"/>
      <c r="BD933" s="1"/>
      <c r="BE933" s="1"/>
      <c r="BF933" s="1" t="s">
        <v>14668</v>
      </c>
      <c r="BG933" s="1" t="s">
        <v>183</v>
      </c>
      <c r="BH933" s="1"/>
      <c r="BI933" s="1"/>
    </row>
    <row r="934" customFormat="false" ht="12.75" hidden="false" customHeight="false" outlineLevel="0" collapsed="false">
      <c r="A934" s="1" t="s">
        <v>8248</v>
      </c>
      <c r="B934" s="1" t="s">
        <v>8249</v>
      </c>
      <c r="C934" s="1" t="s">
        <v>177</v>
      </c>
      <c r="D934" s="1" t="s">
        <v>82</v>
      </c>
      <c r="E934" s="1" t="s">
        <v>15424</v>
      </c>
      <c r="F934" s="1" t="s">
        <v>8251</v>
      </c>
      <c r="G934" s="1" t="n">
        <v>61</v>
      </c>
      <c r="H934" s="1" t="n">
        <v>480</v>
      </c>
      <c r="I934" s="101" t="s">
        <v>180</v>
      </c>
      <c r="J934" s="1"/>
      <c r="K934" s="1" t="n">
        <f aca="false">IFERROR(VLOOKUP(A934,'[2]Pivot HorizontalMRP'!$A$4:$B$2689,2,0),0)</f>
        <v>0</v>
      </c>
      <c r="L934" s="1" t="n">
        <f aca="false">IFERROR(VLOOKUP(A934,'[2]Pivot HorizontalMRP'!$A$4:$C$2689,3,0),0)</f>
        <v>1083</v>
      </c>
      <c r="M934" s="1" t="n">
        <f aca="false">IFERROR(VLOOKUP(A934,'[2]Pivot HorizontalMRP'!$A$4:$D$2689,0.4,0),0)</f>
        <v>0</v>
      </c>
      <c r="N934" s="1" t="n">
        <f aca="false">IFERROR(VLOOKUP(A934,'[2]Pivot HorizontalMRP'!$A$4:$E$2689,5,0),0)</f>
        <v>0</v>
      </c>
      <c r="O934" s="1" t="n">
        <f aca="false">K934+L934</f>
        <v>1083</v>
      </c>
      <c r="P934" s="1" t="n">
        <f aca="false">K934+L934+M934+N934</f>
        <v>1083</v>
      </c>
      <c r="Q934" s="1" t="n">
        <f aca="false">IFERROR(VLOOKUP(A934,'[2]Pivot HorizontalMRP'!$A$4:$F$2689,6,0),0)</f>
        <v>328</v>
      </c>
      <c r="R934" s="1" t="n">
        <f aca="false">IFERROR(VLOOKUP(A934,'[2]Pivot HorizontalMRP'!$A$4:$G$2689,7,0),0)</f>
        <v>485</v>
      </c>
      <c r="S934" s="1" t="n">
        <f aca="false">IFERROR(VLOOKUP(A934,'[2]Pivot HorizontalMRP'!$A$4:$H$2689,8,0),0)</f>
        <v>368</v>
      </c>
      <c r="T934" s="1" t="n">
        <f aca="false">IFERROR(VLOOKUP(A934,'[2]Pivot HorizontalMRP'!$A$4:$I$2689,9,0),0)</f>
        <v>121</v>
      </c>
      <c r="U934" s="1" t="n">
        <f aca="false">IF(I934="delivery",O934-SUM(Q934+R934),IF(I934="PO",P934-SUM(Q934:R934)))</f>
        <v>270</v>
      </c>
      <c r="V934" s="81" t="n">
        <v>1.565</v>
      </c>
      <c r="W934" s="81"/>
      <c r="X934" s="81" t="n">
        <f aca="false">W934-V934</f>
        <v>-1.565</v>
      </c>
      <c r="Y934" s="81"/>
      <c r="Z934" s="81"/>
      <c r="AA934" s="81"/>
      <c r="AB934" s="81"/>
      <c r="AC934" s="81"/>
      <c r="AD934" s="81"/>
      <c r="AE934" s="81"/>
      <c r="AF934" s="81"/>
      <c r="AG934" s="81"/>
      <c r="AH934" s="81"/>
      <c r="AI934" s="81"/>
      <c r="AJ934" s="81"/>
      <c r="AK934" s="81"/>
      <c r="AL934" s="81"/>
      <c r="AM934" s="81"/>
      <c r="AN934" s="81"/>
      <c r="AO934" s="81" t="str">
        <f aca="false">D934</f>
        <v>Arista</v>
      </c>
      <c r="AP934" s="105" t="s">
        <v>3039</v>
      </c>
      <c r="AQ934" s="1"/>
      <c r="AR934" s="1"/>
      <c r="AS934" s="1"/>
      <c r="AT934" s="1"/>
      <c r="AU934" s="1"/>
      <c r="AV934" s="1"/>
      <c r="AW934" s="1"/>
      <c r="AX934" s="1"/>
      <c r="AY934" s="1"/>
      <c r="AZ934" s="1"/>
      <c r="BA934" s="1"/>
      <c r="BB934" s="1"/>
      <c r="BC934" s="1"/>
      <c r="BD934" s="1"/>
      <c r="BE934" s="1"/>
      <c r="BF934" s="1" t="s">
        <v>14668</v>
      </c>
      <c r="BG934" s="1" t="s">
        <v>183</v>
      </c>
      <c r="BH934" s="1"/>
      <c r="BI934" s="1"/>
    </row>
    <row r="935" customFormat="false" ht="12.75" hidden="false" customHeight="false" outlineLevel="0" collapsed="false">
      <c r="A935" s="1" t="s">
        <v>8252</v>
      </c>
      <c r="B935" s="1" t="s">
        <v>8253</v>
      </c>
      <c r="C935" s="1" t="s">
        <v>177</v>
      </c>
      <c r="D935" s="1" t="s">
        <v>82</v>
      </c>
      <c r="E935" s="1" t="s">
        <v>15425</v>
      </c>
      <c r="F935" s="1" t="s">
        <v>8255</v>
      </c>
      <c r="G935" s="1" t="n">
        <v>61</v>
      </c>
      <c r="H935" s="1" t="n">
        <v>480</v>
      </c>
      <c r="I935" s="101" t="s">
        <v>180</v>
      </c>
      <c r="J935" s="1"/>
      <c r="K935" s="1" t="n">
        <f aca="false">IFERROR(VLOOKUP(A935,'[2]Pivot HorizontalMRP'!$A$4:$B$2689,2,0),0)</f>
        <v>0</v>
      </c>
      <c r="L935" s="1" t="n">
        <f aca="false">IFERROR(VLOOKUP(A935,'[2]Pivot HorizontalMRP'!$A$4:$C$2689,3,0),0)</f>
        <v>935</v>
      </c>
      <c r="M935" s="1" t="n">
        <f aca="false">IFERROR(VLOOKUP(A935,'[2]Pivot HorizontalMRP'!$A$4:$D$2689,0.4,0),0)</f>
        <v>0</v>
      </c>
      <c r="N935" s="1" t="n">
        <f aca="false">IFERROR(VLOOKUP(A935,'[2]Pivot HorizontalMRP'!$A$4:$E$2689,5,0),0)</f>
        <v>1920</v>
      </c>
      <c r="O935" s="1" t="n">
        <f aca="false">K935+L935</f>
        <v>935</v>
      </c>
      <c r="P935" s="1" t="n">
        <f aca="false">K935+L935+M935+N935</f>
        <v>2855</v>
      </c>
      <c r="Q935" s="1" t="n">
        <f aca="false">IFERROR(VLOOKUP(A935,'[2]Pivot HorizontalMRP'!$A$4:$F$2689,6,0),0)</f>
        <v>2861</v>
      </c>
      <c r="R935" s="1" t="n">
        <f aca="false">IFERROR(VLOOKUP(A935,'[2]Pivot HorizontalMRP'!$A$4:$G$2689,7,0),0)</f>
        <v>2028</v>
      </c>
      <c r="S935" s="1" t="n">
        <f aca="false">IFERROR(VLOOKUP(A935,'[2]Pivot HorizontalMRP'!$A$4:$H$2689,8,0),0)</f>
        <v>1548</v>
      </c>
      <c r="T935" s="1" t="n">
        <f aca="false">IFERROR(VLOOKUP(A935,'[2]Pivot HorizontalMRP'!$A$4:$I$2689,9,0),0)</f>
        <v>820</v>
      </c>
      <c r="U935" s="1" t="n">
        <f aca="false">IF(I935="delivery",O935-SUM(Q935+R935),IF(I935="PO",P935-SUM(Q935:R935)))</f>
        <v>-3954</v>
      </c>
      <c r="V935" s="81" t="n">
        <v>1.236</v>
      </c>
      <c r="W935" s="81"/>
      <c r="X935" s="81" t="n">
        <f aca="false">W935-V935</f>
        <v>-1.236</v>
      </c>
      <c r="Y935" s="81"/>
      <c r="Z935" s="81"/>
      <c r="AA935" s="81"/>
      <c r="AB935" s="81"/>
      <c r="AC935" s="81"/>
      <c r="AD935" s="81"/>
      <c r="AE935" s="81"/>
      <c r="AF935" s="81"/>
      <c r="AG935" s="81"/>
      <c r="AH935" s="81"/>
      <c r="AI935" s="81"/>
      <c r="AJ935" s="81"/>
      <c r="AK935" s="81"/>
      <c r="AL935" s="81"/>
      <c r="AM935" s="81"/>
      <c r="AN935" s="81"/>
      <c r="AO935" s="81" t="str">
        <f aca="false">D935</f>
        <v>Arista</v>
      </c>
      <c r="AP935" s="105" t="s">
        <v>3039</v>
      </c>
      <c r="AQ935" s="1"/>
      <c r="AR935" s="1"/>
      <c r="AS935" s="1"/>
      <c r="AT935" s="1"/>
      <c r="AU935" s="1"/>
      <c r="AV935" s="1"/>
      <c r="AW935" s="1"/>
      <c r="AX935" s="1"/>
      <c r="AY935" s="1"/>
      <c r="AZ935" s="1"/>
      <c r="BA935" s="1"/>
      <c r="BB935" s="1"/>
      <c r="BC935" s="1"/>
      <c r="BD935" s="1"/>
      <c r="BE935" s="1"/>
      <c r="BF935" s="1" t="s">
        <v>14668</v>
      </c>
      <c r="BG935" s="1" t="s">
        <v>183</v>
      </c>
      <c r="BH935" s="1"/>
      <c r="BI935" s="1"/>
    </row>
    <row r="936" customFormat="false" ht="12.75" hidden="false" customHeight="false" outlineLevel="0" collapsed="false">
      <c r="A936" s="1" t="s">
        <v>8256</v>
      </c>
      <c r="B936" s="1" t="s">
        <v>8257</v>
      </c>
      <c r="C936" s="1" t="s">
        <v>177</v>
      </c>
      <c r="D936" s="1" t="s">
        <v>82</v>
      </c>
      <c r="E936" s="1" t="s">
        <v>8258</v>
      </c>
      <c r="F936" s="1" t="s">
        <v>8259</v>
      </c>
      <c r="G936" s="1" t="n">
        <v>61</v>
      </c>
      <c r="H936" s="1" t="n">
        <v>480</v>
      </c>
      <c r="I936" s="101" t="s">
        <v>180</v>
      </c>
      <c r="J936" s="1"/>
      <c r="K936" s="1" t="n">
        <f aca="false">IFERROR(VLOOKUP(A936,'[2]Pivot HorizontalMRP'!$A$4:$B$2689,2,0),0)</f>
        <v>520</v>
      </c>
      <c r="L936" s="1" t="n">
        <f aca="false">IFERROR(VLOOKUP(A936,'[2]Pivot HorizontalMRP'!$A$4:$C$2689,3,0),0)</f>
        <v>132</v>
      </c>
      <c r="M936" s="1" t="n">
        <f aca="false">IFERROR(VLOOKUP(A936,'[2]Pivot HorizontalMRP'!$A$4:$D$2689,0.4,0),0)</f>
        <v>0</v>
      </c>
      <c r="N936" s="1" t="n">
        <f aca="false">IFERROR(VLOOKUP(A936,'[2]Pivot HorizontalMRP'!$A$4:$E$2689,5,0),0)</f>
        <v>0</v>
      </c>
      <c r="O936" s="1" t="n">
        <f aca="false">K936+L936</f>
        <v>652</v>
      </c>
      <c r="P936" s="1" t="n">
        <f aca="false">K936+L936+M936+N936</f>
        <v>652</v>
      </c>
      <c r="Q936" s="1" t="n">
        <f aca="false">IFERROR(VLOOKUP(A936,'[2]Pivot HorizontalMRP'!$A$4:$F$2689,6,0),0)</f>
        <v>300</v>
      </c>
      <c r="R936" s="1" t="n">
        <f aca="false">IFERROR(VLOOKUP(A936,'[2]Pivot HorizontalMRP'!$A$4:$G$2689,7,0),0)</f>
        <v>150</v>
      </c>
      <c r="S936" s="1" t="n">
        <f aca="false">IFERROR(VLOOKUP(A936,'[2]Pivot HorizontalMRP'!$A$4:$H$2689,8,0),0)</f>
        <v>150</v>
      </c>
      <c r="T936" s="1" t="n">
        <f aca="false">IFERROR(VLOOKUP(A936,'[2]Pivot HorizontalMRP'!$A$4:$I$2689,9,0),0)</f>
        <v>0</v>
      </c>
      <c r="U936" s="1" t="n">
        <f aca="false">IF(I936="delivery",O936-SUM(Q936+R936),IF(I936="PO",P936-SUM(Q936:R936)))</f>
        <v>202</v>
      </c>
      <c r="V936" s="81" t="n">
        <v>1.58</v>
      </c>
      <c r="W936" s="81"/>
      <c r="X936" s="81" t="n">
        <f aca="false">W936-V936</f>
        <v>-1.58</v>
      </c>
      <c r="Y936" s="81"/>
      <c r="Z936" s="81"/>
      <c r="AA936" s="81"/>
      <c r="AB936" s="81"/>
      <c r="AC936" s="81"/>
      <c r="AD936" s="81"/>
      <c r="AE936" s="81"/>
      <c r="AF936" s="81"/>
      <c r="AG936" s="81"/>
      <c r="AH936" s="81"/>
      <c r="AI936" s="81"/>
      <c r="AJ936" s="81"/>
      <c r="AK936" s="81"/>
      <c r="AL936" s="81"/>
      <c r="AM936" s="81"/>
      <c r="AN936" s="81"/>
      <c r="AO936" s="81" t="str">
        <f aca="false">D936</f>
        <v>Arista</v>
      </c>
      <c r="AP936" s="105" t="s">
        <v>3039</v>
      </c>
      <c r="AQ936" s="1"/>
      <c r="AR936" s="1"/>
      <c r="AS936" s="1"/>
      <c r="AT936" s="1"/>
      <c r="AU936" s="1"/>
      <c r="AV936" s="1"/>
      <c r="AW936" s="1"/>
      <c r="AX936" s="1"/>
      <c r="AY936" s="1"/>
      <c r="AZ936" s="1"/>
      <c r="BA936" s="1"/>
      <c r="BB936" s="1"/>
      <c r="BC936" s="1"/>
      <c r="BD936" s="1"/>
      <c r="BE936" s="1"/>
      <c r="BF936" s="1" t="s">
        <v>14668</v>
      </c>
      <c r="BG936" s="1" t="s">
        <v>183</v>
      </c>
      <c r="BH936" s="1"/>
      <c r="BI936" s="1"/>
    </row>
    <row r="937" customFormat="false" ht="12.75" hidden="false" customHeight="false" outlineLevel="0" collapsed="false">
      <c r="A937" s="1" t="s">
        <v>8260</v>
      </c>
      <c r="B937" s="1" t="s">
        <v>8261</v>
      </c>
      <c r="C937" s="1" t="s">
        <v>177</v>
      </c>
      <c r="D937" s="1" t="s">
        <v>82</v>
      </c>
      <c r="E937" s="1" t="s">
        <v>8262</v>
      </c>
      <c r="F937" s="1" t="s">
        <v>8263</v>
      </c>
      <c r="G937" s="1" t="n">
        <v>61</v>
      </c>
      <c r="H937" s="1" t="n">
        <v>480</v>
      </c>
      <c r="I937" s="101" t="s">
        <v>180</v>
      </c>
      <c r="J937" s="1"/>
      <c r="K937" s="1" t="n">
        <f aca="false">IFERROR(VLOOKUP(A937,'[2]Pivot HorizontalMRP'!$A$4:$B$2689,2,0),0)</f>
        <v>200</v>
      </c>
      <c r="L937" s="1" t="n">
        <f aca="false">IFERROR(VLOOKUP(A937,'[2]Pivot HorizontalMRP'!$A$4:$C$2689,3,0),0)</f>
        <v>472</v>
      </c>
      <c r="M937" s="1" t="n">
        <f aca="false">IFERROR(VLOOKUP(A937,'[2]Pivot HorizontalMRP'!$A$4:$D$2689,0.4,0),0)</f>
        <v>0</v>
      </c>
      <c r="N937" s="1" t="n">
        <f aca="false">IFERROR(VLOOKUP(A937,'[2]Pivot HorizontalMRP'!$A$4:$E$2689,5,0),0)</f>
        <v>0</v>
      </c>
      <c r="O937" s="1" t="n">
        <f aca="false">K937+L937</f>
        <v>672</v>
      </c>
      <c r="P937" s="1" t="n">
        <f aca="false">K937+L937+M937+N937</f>
        <v>672</v>
      </c>
      <c r="Q937" s="1" t="n">
        <f aca="false">IFERROR(VLOOKUP(A937,'[2]Pivot HorizontalMRP'!$A$4:$F$2689,6,0),0)</f>
        <v>22</v>
      </c>
      <c r="R937" s="1" t="n">
        <f aca="false">IFERROR(VLOOKUP(A937,'[2]Pivot HorizontalMRP'!$A$4:$G$2689,7,0),0)</f>
        <v>166</v>
      </c>
      <c r="S937" s="1" t="n">
        <f aca="false">IFERROR(VLOOKUP(A937,'[2]Pivot HorizontalMRP'!$A$4:$H$2689,8,0),0)</f>
        <v>448</v>
      </c>
      <c r="T937" s="1" t="n">
        <f aca="false">IFERROR(VLOOKUP(A937,'[2]Pivot HorizontalMRP'!$A$4:$I$2689,9,0),0)</f>
        <v>128</v>
      </c>
      <c r="U937" s="1" t="n">
        <f aca="false">IF(I937="delivery",O937-SUM(Q937+R937),IF(I937="PO",P937-SUM(Q937:R937)))</f>
        <v>484</v>
      </c>
      <c r="V937" s="81" t="n">
        <v>1.565</v>
      </c>
      <c r="W937" s="81"/>
      <c r="X937" s="81" t="n">
        <f aca="false">W937-V937</f>
        <v>-1.565</v>
      </c>
      <c r="Y937" s="81"/>
      <c r="Z937" s="81"/>
      <c r="AA937" s="81" t="n">
        <v>3.9</v>
      </c>
      <c r="AB937" s="81"/>
      <c r="AC937" s="81"/>
      <c r="AD937" s="81"/>
      <c r="AE937" s="81"/>
      <c r="AF937" s="81"/>
      <c r="AG937" s="81"/>
      <c r="AH937" s="81"/>
      <c r="AI937" s="81"/>
      <c r="AJ937" s="81"/>
      <c r="AK937" s="81"/>
      <c r="AL937" s="81"/>
      <c r="AM937" s="81"/>
      <c r="AN937" s="81"/>
      <c r="AO937" s="81" t="str">
        <f aca="false">D937</f>
        <v>Arista</v>
      </c>
      <c r="AP937" s="105" t="s">
        <v>3039</v>
      </c>
      <c r="AQ937" s="1"/>
      <c r="AR937" s="1"/>
      <c r="AS937" s="1"/>
      <c r="AT937" s="1"/>
      <c r="AU937" s="1"/>
      <c r="AV937" s="1"/>
      <c r="AW937" s="1"/>
      <c r="AX937" s="1"/>
      <c r="AY937" s="1"/>
      <c r="AZ937" s="1"/>
      <c r="BA937" s="1"/>
      <c r="BB937" s="1"/>
      <c r="BC937" s="1"/>
      <c r="BD937" s="1"/>
      <c r="BE937" s="1"/>
      <c r="BF937" s="1" t="s">
        <v>14668</v>
      </c>
      <c r="BG937" s="1" t="s">
        <v>183</v>
      </c>
      <c r="BH937" s="1"/>
      <c r="BI937" s="1"/>
    </row>
    <row r="938" customFormat="false" ht="12.75" hidden="false" customHeight="false" outlineLevel="0" collapsed="false">
      <c r="A938" s="1" t="s">
        <v>8264</v>
      </c>
      <c r="B938" s="1" t="s">
        <v>8265</v>
      </c>
      <c r="C938" s="1" t="s">
        <v>177</v>
      </c>
      <c r="D938" s="1" t="s">
        <v>82</v>
      </c>
      <c r="E938" s="1" t="s">
        <v>8266</v>
      </c>
      <c r="F938" s="1" t="s">
        <v>8267</v>
      </c>
      <c r="G938" s="1" t="n">
        <v>371</v>
      </c>
      <c r="H938" s="1" t="n">
        <v>2500</v>
      </c>
      <c r="I938" s="101" t="s">
        <v>180</v>
      </c>
      <c r="J938" s="1"/>
      <c r="K938" s="1" t="n">
        <f aca="false">IFERROR(VLOOKUP(A938,'[2]Pivot HorizontalMRP'!$A$4:$B$2689,2,0),0)</f>
        <v>0</v>
      </c>
      <c r="L938" s="1" t="n">
        <f aca="false">IFERROR(VLOOKUP(A938,'[2]Pivot HorizontalMRP'!$A$4:$C$2689,3,0),0)</f>
        <v>516</v>
      </c>
      <c r="M938" s="1" t="n">
        <f aca="false">IFERROR(VLOOKUP(A938,'[2]Pivot HorizontalMRP'!$A$4:$D$2689,0.4,0),0)</f>
        <v>0</v>
      </c>
      <c r="N938" s="1" t="n">
        <f aca="false">IFERROR(VLOOKUP(A938,'[2]Pivot HorizontalMRP'!$A$4:$E$2689,5,0),0)</f>
        <v>0</v>
      </c>
      <c r="O938" s="1" t="n">
        <f aca="false">K938+L938</f>
        <v>516</v>
      </c>
      <c r="P938" s="1" t="n">
        <f aca="false">K938+L938+M938+N938</f>
        <v>516</v>
      </c>
      <c r="Q938" s="1" t="n">
        <f aca="false">IFERROR(VLOOKUP(A938,'[2]Pivot HorizontalMRP'!$A$4:$F$2689,6,0),0)</f>
        <v>106</v>
      </c>
      <c r="R938" s="1" t="n">
        <f aca="false">IFERROR(VLOOKUP(A938,'[2]Pivot HorizontalMRP'!$A$4:$G$2689,7,0),0)</f>
        <v>120</v>
      </c>
      <c r="S938" s="1" t="n">
        <f aca="false">IFERROR(VLOOKUP(A938,'[2]Pivot HorizontalMRP'!$A$4:$H$2689,8,0),0)</f>
        <v>120</v>
      </c>
      <c r="T938" s="1" t="n">
        <f aca="false">IFERROR(VLOOKUP(A938,'[2]Pivot HorizontalMRP'!$A$4:$I$2689,9,0),0)</f>
        <v>0</v>
      </c>
      <c r="U938" s="1" t="n">
        <f aca="false">IF(I938="delivery",O938-SUM(Q938+R938),IF(I938="PO",P938-SUM(Q938:R938)))</f>
        <v>290</v>
      </c>
      <c r="V938" s="81" t="n">
        <v>1.5</v>
      </c>
      <c r="W938" s="81"/>
      <c r="X938" s="81" t="n">
        <f aca="false">W938-V938</f>
        <v>-1.5</v>
      </c>
      <c r="Y938" s="81"/>
      <c r="Z938" s="81"/>
      <c r="AA938" s="81"/>
      <c r="AB938" s="81"/>
      <c r="AC938" s="81"/>
      <c r="AD938" s="81"/>
      <c r="AE938" s="81"/>
      <c r="AF938" s="81"/>
      <c r="AG938" s="81"/>
      <c r="AH938" s="81"/>
      <c r="AI938" s="81"/>
      <c r="AJ938" s="81"/>
      <c r="AK938" s="81"/>
      <c r="AL938" s="81"/>
      <c r="AM938" s="81"/>
      <c r="AN938" s="81"/>
      <c r="AO938" s="81" t="str">
        <f aca="false">D938</f>
        <v>Arista</v>
      </c>
      <c r="AP938" s="105" t="s">
        <v>3039</v>
      </c>
      <c r="AQ938" s="1"/>
      <c r="AR938" s="1"/>
      <c r="AS938" s="1"/>
      <c r="AT938" s="1"/>
      <c r="AU938" s="1"/>
      <c r="AV938" s="1"/>
      <c r="AW938" s="1"/>
      <c r="AX938" s="1"/>
      <c r="AY938" s="1"/>
      <c r="AZ938" s="1"/>
      <c r="BA938" s="1"/>
      <c r="BB938" s="1"/>
      <c r="BC938" s="1"/>
      <c r="BD938" s="1"/>
      <c r="BE938" s="1"/>
      <c r="BF938" s="1" t="s">
        <v>14668</v>
      </c>
      <c r="BG938" s="1" t="s">
        <v>183</v>
      </c>
      <c r="BH938" s="1"/>
      <c r="BI938" s="1"/>
    </row>
    <row r="939" customFormat="false" ht="12.75" hidden="false" customHeight="false" outlineLevel="0" collapsed="false">
      <c r="A939" s="1" t="s">
        <v>8268</v>
      </c>
      <c r="B939" s="1" t="s">
        <v>8269</v>
      </c>
      <c r="C939" s="1" t="s">
        <v>177</v>
      </c>
      <c r="D939" s="1" t="s">
        <v>82</v>
      </c>
      <c r="E939" s="1" t="s">
        <v>8270</v>
      </c>
      <c r="F939" s="1" t="s">
        <v>8271</v>
      </c>
      <c r="G939" s="1" t="n">
        <v>371</v>
      </c>
      <c r="H939" s="1" t="n">
        <v>2500</v>
      </c>
      <c r="I939" s="101" t="s">
        <v>180</v>
      </c>
      <c r="J939" s="1"/>
      <c r="K939" s="1" t="n">
        <f aca="false">IFERROR(VLOOKUP(A939,'[2]Pivot HorizontalMRP'!$A$4:$B$2689,2,0),0)</f>
        <v>0</v>
      </c>
      <c r="L939" s="1" t="n">
        <f aca="false">IFERROR(VLOOKUP(A939,'[2]Pivot HorizontalMRP'!$A$4:$C$2689,3,0),0)</f>
        <v>316</v>
      </c>
      <c r="M939" s="1" t="n">
        <f aca="false">IFERROR(VLOOKUP(A939,'[2]Pivot HorizontalMRP'!$A$4:$D$2689,0.4,0),0)</f>
        <v>0</v>
      </c>
      <c r="N939" s="1" t="n">
        <f aca="false">IFERROR(VLOOKUP(A939,'[2]Pivot HorizontalMRP'!$A$4:$E$2689,5,0),0)</f>
        <v>0</v>
      </c>
      <c r="O939" s="1" t="n">
        <f aca="false">K939+L939</f>
        <v>316</v>
      </c>
      <c r="P939" s="1" t="n">
        <f aca="false">K939+L939+M939+N939</f>
        <v>316</v>
      </c>
      <c r="Q939" s="1" t="n">
        <f aca="false">IFERROR(VLOOKUP(A939,'[2]Pivot HorizontalMRP'!$A$4:$F$2689,6,0),0)</f>
        <v>106</v>
      </c>
      <c r="R939" s="1" t="n">
        <f aca="false">IFERROR(VLOOKUP(A939,'[2]Pivot HorizontalMRP'!$A$4:$G$2689,7,0),0)</f>
        <v>120</v>
      </c>
      <c r="S939" s="1" t="n">
        <f aca="false">IFERROR(VLOOKUP(A939,'[2]Pivot HorizontalMRP'!$A$4:$H$2689,8,0),0)</f>
        <v>120</v>
      </c>
      <c r="T939" s="1" t="n">
        <f aca="false">IFERROR(VLOOKUP(A939,'[2]Pivot HorizontalMRP'!$A$4:$I$2689,9,0),0)</f>
        <v>0</v>
      </c>
      <c r="U939" s="1" t="n">
        <f aca="false">IF(I939="delivery",O939-SUM(Q939+R939),IF(I939="PO",P939-SUM(Q939:R939)))</f>
        <v>90</v>
      </c>
      <c r="V939" s="81" t="n">
        <v>1.5</v>
      </c>
      <c r="W939" s="81"/>
      <c r="X939" s="81" t="n">
        <f aca="false">W939-V939</f>
        <v>-1.5</v>
      </c>
      <c r="Y939" s="81"/>
      <c r="Z939" s="81"/>
      <c r="AA939" s="81" t="n">
        <v>1.5</v>
      </c>
      <c r="AB939" s="81"/>
      <c r="AC939" s="81"/>
      <c r="AD939" s="81"/>
      <c r="AE939" s="81"/>
      <c r="AF939" s="81"/>
      <c r="AG939" s="81"/>
      <c r="AH939" s="81"/>
      <c r="AI939" s="81"/>
      <c r="AJ939" s="81"/>
      <c r="AK939" s="81"/>
      <c r="AL939" s="81"/>
      <c r="AM939" s="81"/>
      <c r="AN939" s="81"/>
      <c r="AO939" s="81" t="str">
        <f aca="false">D939</f>
        <v>Arista</v>
      </c>
      <c r="AP939" s="105" t="s">
        <v>3039</v>
      </c>
      <c r="AQ939" s="1"/>
      <c r="AR939" s="1"/>
      <c r="AS939" s="1"/>
      <c r="AT939" s="1"/>
      <c r="AU939" s="1"/>
      <c r="AV939" s="1"/>
      <c r="AW939" s="1"/>
      <c r="AX939" s="1"/>
      <c r="AY939" s="1"/>
      <c r="AZ939" s="1"/>
      <c r="BA939" s="1"/>
      <c r="BB939" s="1"/>
      <c r="BC939" s="1"/>
      <c r="BD939" s="1"/>
      <c r="BE939" s="1"/>
      <c r="BF939" s="1" t="s">
        <v>14668</v>
      </c>
      <c r="BG939" s="1" t="s">
        <v>183</v>
      </c>
      <c r="BH939" s="1"/>
      <c r="BI939" s="1"/>
    </row>
    <row r="940" customFormat="false" ht="12.75" hidden="false" customHeight="false" outlineLevel="0" collapsed="false">
      <c r="A940" s="1" t="s">
        <v>8272</v>
      </c>
      <c r="B940" s="1" t="s">
        <v>8273</v>
      </c>
      <c r="C940" s="1" t="s">
        <v>177</v>
      </c>
      <c r="D940" s="1" t="s">
        <v>82</v>
      </c>
      <c r="E940" s="1" t="s">
        <v>8274</v>
      </c>
      <c r="F940" s="1" t="s">
        <v>15426</v>
      </c>
      <c r="G940" s="1" t="n">
        <v>61</v>
      </c>
      <c r="H940" s="1" t="n">
        <v>4000</v>
      </c>
      <c r="I940" s="101" t="s">
        <v>180</v>
      </c>
      <c r="J940" s="1"/>
      <c r="K940" s="1" t="n">
        <f aca="false">IFERROR(VLOOKUP(A940,'[2]Pivot HorizontalMRP'!$A$4:$B$2689,2,0),0)</f>
        <v>5416</v>
      </c>
      <c r="L940" s="1" t="n">
        <f aca="false">IFERROR(VLOOKUP(A940,'[2]Pivot HorizontalMRP'!$A$4:$C$2689,3,0),0)</f>
        <v>1566</v>
      </c>
      <c r="M940" s="1" t="n">
        <f aca="false">IFERROR(VLOOKUP(A940,'[2]Pivot HorizontalMRP'!$A$4:$D$2689,0.4,0),0)</f>
        <v>0</v>
      </c>
      <c r="N940" s="1" t="n">
        <f aca="false">IFERROR(VLOOKUP(A940,'[2]Pivot HorizontalMRP'!$A$4:$E$2689,5,0),0)</f>
        <v>0</v>
      </c>
      <c r="O940" s="1" t="n">
        <f aca="false">K940+L940</f>
        <v>6982</v>
      </c>
      <c r="P940" s="1" t="n">
        <f aca="false">K940+L940+M940+N940</f>
        <v>6982</v>
      </c>
      <c r="Q940" s="1" t="n">
        <f aca="false">IFERROR(VLOOKUP(A940,'[2]Pivot HorizontalMRP'!$A$4:$F$2689,6,0),0)</f>
        <v>470</v>
      </c>
      <c r="R940" s="1" t="n">
        <f aca="false">IFERROR(VLOOKUP(A940,'[2]Pivot HorizontalMRP'!$A$4:$G$2689,7,0),0)</f>
        <v>572</v>
      </c>
      <c r="S940" s="1" t="n">
        <f aca="false">IFERROR(VLOOKUP(A940,'[2]Pivot HorizontalMRP'!$A$4:$H$2689,8,0),0)</f>
        <v>646</v>
      </c>
      <c r="T940" s="1" t="n">
        <f aca="false">IFERROR(VLOOKUP(A940,'[2]Pivot HorizontalMRP'!$A$4:$I$2689,9,0),0)</f>
        <v>369</v>
      </c>
      <c r="U940" s="1" t="n">
        <f aca="false">IF(I940="delivery",O940-SUM(Q940+R940),IF(I940="PO",P940-SUM(Q940:R940)))</f>
        <v>5940</v>
      </c>
      <c r="V940" s="81" t="n">
        <v>0.8675</v>
      </c>
      <c r="W940" s="81"/>
      <c r="X940" s="81" t="n">
        <f aca="false">W940-V940</f>
        <v>-0.8675</v>
      </c>
      <c r="Y940" s="81"/>
      <c r="Z940" s="81"/>
      <c r="AA940" s="81"/>
      <c r="AB940" s="81"/>
      <c r="AC940" s="81"/>
      <c r="AD940" s="81"/>
      <c r="AE940" s="81"/>
      <c r="AF940" s="81"/>
      <c r="AG940" s="81"/>
      <c r="AH940" s="81"/>
      <c r="AI940" s="81"/>
      <c r="AJ940" s="81"/>
      <c r="AK940" s="81"/>
      <c r="AL940" s="81"/>
      <c r="AM940" s="81"/>
      <c r="AN940" s="81"/>
      <c r="AO940" s="81" t="str">
        <f aca="false">D940</f>
        <v>Arista</v>
      </c>
      <c r="AP940" s="105" t="s">
        <v>3039</v>
      </c>
      <c r="AQ940" s="1"/>
      <c r="AR940" s="1"/>
      <c r="AS940" s="1"/>
      <c r="AT940" s="1"/>
      <c r="AU940" s="1"/>
      <c r="AV940" s="1"/>
      <c r="AW940" s="1"/>
      <c r="AX940" s="1"/>
      <c r="AY940" s="1"/>
      <c r="AZ940" s="1"/>
      <c r="BA940" s="1"/>
      <c r="BB940" s="1"/>
      <c r="BC940" s="1"/>
      <c r="BD940" s="1"/>
      <c r="BE940" s="1"/>
      <c r="BF940" s="1" t="s">
        <v>14668</v>
      </c>
      <c r="BG940" s="1" t="s">
        <v>183</v>
      </c>
      <c r="BH940" s="1"/>
      <c r="BI940" s="1"/>
    </row>
    <row r="941" customFormat="false" ht="12.75" hidden="false" customHeight="false" outlineLevel="0" collapsed="false">
      <c r="A941" s="103" t="s">
        <v>8276</v>
      </c>
      <c r="B941" s="104" t="s">
        <v>8277</v>
      </c>
      <c r="C941" s="99" t="s">
        <v>177</v>
      </c>
      <c r="D941" s="99" t="s">
        <v>82</v>
      </c>
      <c r="E941" s="99" t="s">
        <v>8278</v>
      </c>
      <c r="F941" s="99" t="s">
        <v>8279</v>
      </c>
      <c r="G941" s="99" t="n">
        <v>46</v>
      </c>
      <c r="H941" s="99" t="n">
        <v>750</v>
      </c>
      <c r="I941" s="99" t="s">
        <v>180</v>
      </c>
      <c r="K941" s="1" t="n">
        <f aca="false">IFERROR(VLOOKUP(A941,'[2]Pivot HorizontalMRP'!$A$4:$B$2689,2,0),0)</f>
        <v>0</v>
      </c>
      <c r="L941" s="1" t="n">
        <f aca="false">IFERROR(VLOOKUP(A941,'[2]Pivot HorizontalMRP'!$A$4:$C$2689,3,0),0)</f>
        <v>556</v>
      </c>
      <c r="M941" s="1" t="n">
        <f aca="false">IFERROR(VLOOKUP(A941,'[2]Pivot HorizontalMRP'!$A$4:$D$2689,0.4,0),0)</f>
        <v>0</v>
      </c>
      <c r="N941" s="1" t="n">
        <f aca="false">IFERROR(VLOOKUP(A941,'[2]Pivot HorizontalMRP'!$A$4:$E$2689,5,0),0)</f>
        <v>0</v>
      </c>
      <c r="O941" s="1" t="n">
        <f aca="false">K941+L941</f>
        <v>556</v>
      </c>
      <c r="P941" s="1" t="n">
        <f aca="false">K941+L941+M941+N941</f>
        <v>556</v>
      </c>
      <c r="Q941" s="1" t="n">
        <f aca="false">IFERROR(VLOOKUP(A941,'[2]Pivot HorizontalMRP'!$A$4:$F$2689,6,0),0)</f>
        <v>0</v>
      </c>
      <c r="R941" s="1" t="n">
        <f aca="false">IFERROR(VLOOKUP(A941,'[2]Pivot HorizontalMRP'!$A$4:$G$2689,7,0),0)</f>
        <v>0</v>
      </c>
      <c r="S941" s="1" t="n">
        <f aca="false">IFERROR(VLOOKUP(A941,'[2]Pivot HorizontalMRP'!$A$4:$H$2689,8,0),0)</f>
        <v>0</v>
      </c>
      <c r="T941" s="1" t="n">
        <f aca="false">IFERROR(VLOOKUP(A941,'[2]Pivot HorizontalMRP'!$A$4:$I$2689,9,0),0)</f>
        <v>0</v>
      </c>
      <c r="U941" s="1" t="n">
        <f aca="false">IF(I941="delivery",O941-SUM(Q941+R941),IF(I941="PO",P941-SUM(Q941:R941)))</f>
        <v>556</v>
      </c>
      <c r="V941" s="99" t="n">
        <v>1.55</v>
      </c>
      <c r="X941" s="81" t="n">
        <f aca="false">W941-V941</f>
        <v>-1.55</v>
      </c>
      <c r="AA941" s="81" t="n">
        <v>2.42</v>
      </c>
      <c r="AF941" s="81"/>
      <c r="AO941" s="81" t="str">
        <f aca="false">D941</f>
        <v>Arista</v>
      </c>
      <c r="AP941" s="105" t="s">
        <v>3039</v>
      </c>
      <c r="BF941" s="99" t="s">
        <v>14668</v>
      </c>
      <c r="BG941" s="1" t="s">
        <v>183</v>
      </c>
    </row>
    <row r="942" customFormat="false" ht="12.75" hidden="false" customHeight="false" outlineLevel="0" collapsed="false">
      <c r="A942" s="1" t="s">
        <v>14329</v>
      </c>
      <c r="B942" s="1" t="s">
        <v>14330</v>
      </c>
      <c r="C942" s="1" t="s">
        <v>177</v>
      </c>
      <c r="D942" s="1" t="s">
        <v>82</v>
      </c>
      <c r="E942" s="1" t="s">
        <v>8278</v>
      </c>
      <c r="F942" s="1" t="s">
        <v>14331</v>
      </c>
      <c r="G942" s="1" t="n">
        <v>55</v>
      </c>
      <c r="H942" s="1" t="n">
        <v>1</v>
      </c>
      <c r="I942" s="101" t="s">
        <v>180</v>
      </c>
      <c r="J942" s="1"/>
      <c r="K942" s="1" t="n">
        <f aca="false">IFERROR(VLOOKUP(A942,'[2]Pivot HorizontalMRP'!$A$4:$B$2689,2,0),0)</f>
        <v>0</v>
      </c>
      <c r="L942" s="1" t="n">
        <f aca="false">IFERROR(VLOOKUP(A942,'[2]Pivot HorizontalMRP'!$A$4:$C$2689,3,0),0)</f>
        <v>1007</v>
      </c>
      <c r="M942" s="1" t="n">
        <f aca="false">IFERROR(VLOOKUP(A942,'[2]Pivot HorizontalMRP'!$A$4:$D$2689,0.4,0),0)</f>
        <v>0</v>
      </c>
      <c r="N942" s="1" t="n">
        <f aca="false">IFERROR(VLOOKUP(A942,'[2]Pivot HorizontalMRP'!$A$4:$E$2689,5,0),0)</f>
        <v>0</v>
      </c>
      <c r="O942" s="1" t="n">
        <f aca="false">K942+L942</f>
        <v>1007</v>
      </c>
      <c r="P942" s="1" t="n">
        <f aca="false">K942+L942+M942+N942</f>
        <v>1007</v>
      </c>
      <c r="Q942" s="1" t="n">
        <f aca="false">IFERROR(VLOOKUP(A942,'[2]Pivot HorizontalMRP'!$A$4:$F$2689,6,0),0)</f>
        <v>366</v>
      </c>
      <c r="R942" s="1" t="n">
        <f aca="false">IFERROR(VLOOKUP(A942,'[2]Pivot HorizontalMRP'!$A$4:$G$2689,7,0),0)</f>
        <v>432</v>
      </c>
      <c r="S942" s="1" t="n">
        <f aca="false">IFERROR(VLOOKUP(A942,'[2]Pivot HorizontalMRP'!$A$4:$H$2689,8,0),0)</f>
        <v>431</v>
      </c>
      <c r="T942" s="1" t="n">
        <f aca="false">IFERROR(VLOOKUP(A942,'[2]Pivot HorizontalMRP'!$A$4:$I$2689,9,0),0)</f>
        <v>353</v>
      </c>
      <c r="U942" s="1" t="n">
        <f aca="false">IF(I942="delivery",O942-SUM(Q942+R942),IF(I942="PO",P942-SUM(Q942:R942)))</f>
        <v>209</v>
      </c>
      <c r="V942" s="81" t="n">
        <v>2.25</v>
      </c>
      <c r="W942" s="81"/>
      <c r="X942" s="81" t="n">
        <f aca="false">W942-V942</f>
        <v>-2.25</v>
      </c>
      <c r="Y942" s="81"/>
      <c r="Z942" s="81"/>
      <c r="AA942" s="81"/>
      <c r="AB942" s="81"/>
      <c r="AC942" s="81"/>
      <c r="AD942" s="81"/>
      <c r="AE942" s="81"/>
      <c r="AF942" s="81"/>
      <c r="AG942" s="81"/>
      <c r="AH942" s="81"/>
      <c r="AI942" s="81"/>
      <c r="AJ942" s="81"/>
      <c r="AK942" s="81"/>
      <c r="AL942" s="81"/>
      <c r="AM942" s="81"/>
      <c r="AN942" s="81"/>
      <c r="AO942" s="81" t="str">
        <f aca="false">D942</f>
        <v>Arista</v>
      </c>
      <c r="AP942" s="105" t="s">
        <v>3039</v>
      </c>
      <c r="AQ942" s="1"/>
      <c r="AR942" s="1"/>
      <c r="AS942" s="1"/>
      <c r="AT942" s="1"/>
      <c r="AU942" s="1"/>
      <c r="AV942" s="1"/>
      <c r="AW942" s="1"/>
      <c r="AX942" s="1"/>
      <c r="AY942" s="1"/>
      <c r="AZ942" s="1"/>
      <c r="BA942" s="1"/>
      <c r="BB942" s="1"/>
      <c r="BC942" s="1"/>
      <c r="BD942" s="1"/>
      <c r="BE942" s="1"/>
      <c r="BF942" s="1" t="s">
        <v>14668</v>
      </c>
      <c r="BG942" s="1" t="s">
        <v>183</v>
      </c>
      <c r="BH942" s="1"/>
      <c r="BI942" s="1"/>
    </row>
    <row r="943" customFormat="false" ht="12.75" hidden="false" customHeight="false" outlineLevel="0" collapsed="false">
      <c r="A943" s="1" t="s">
        <v>8280</v>
      </c>
      <c r="B943" s="1" t="s">
        <v>8281</v>
      </c>
      <c r="C943" s="1" t="s">
        <v>177</v>
      </c>
      <c r="D943" s="1" t="s">
        <v>82</v>
      </c>
      <c r="E943" s="1" t="s">
        <v>8282</v>
      </c>
      <c r="F943" s="1" t="s">
        <v>15427</v>
      </c>
      <c r="G943" s="1" t="n">
        <v>61</v>
      </c>
      <c r="H943" s="1" t="n">
        <v>570</v>
      </c>
      <c r="I943" s="101" t="s">
        <v>180</v>
      </c>
      <c r="J943" s="1"/>
      <c r="K943" s="1" t="n">
        <f aca="false">IFERROR(VLOOKUP(A943,'[2]Pivot HorizontalMRP'!$A$4:$B$2689,2,0),0)</f>
        <v>0</v>
      </c>
      <c r="L943" s="1" t="n">
        <f aca="false">IFERROR(VLOOKUP(A943,'[2]Pivot HorizontalMRP'!$A$4:$C$2689,3,0),0)</f>
        <v>1459</v>
      </c>
      <c r="M943" s="1" t="n">
        <f aca="false">IFERROR(VLOOKUP(A943,'[2]Pivot HorizontalMRP'!$A$4:$D$2689,0.4,0),0)</f>
        <v>0</v>
      </c>
      <c r="N943" s="1" t="n">
        <f aca="false">IFERROR(VLOOKUP(A943,'[2]Pivot HorizontalMRP'!$A$4:$E$2689,5,0),0)</f>
        <v>1140</v>
      </c>
      <c r="O943" s="1" t="n">
        <f aca="false">K943+L943</f>
        <v>1459</v>
      </c>
      <c r="P943" s="1" t="n">
        <f aca="false">K943+L943+M943+N943</f>
        <v>2599</v>
      </c>
      <c r="Q943" s="1" t="n">
        <f aca="false">IFERROR(VLOOKUP(A943,'[2]Pivot HorizontalMRP'!$A$4:$F$2689,6,0),0)</f>
        <v>2438</v>
      </c>
      <c r="R943" s="1" t="n">
        <f aca="false">IFERROR(VLOOKUP(A943,'[2]Pivot HorizontalMRP'!$A$4:$G$2689,7,0),0)</f>
        <v>3129</v>
      </c>
      <c r="S943" s="1" t="n">
        <f aca="false">IFERROR(VLOOKUP(A943,'[2]Pivot HorizontalMRP'!$A$4:$H$2689,8,0),0)</f>
        <v>2489</v>
      </c>
      <c r="T943" s="1" t="n">
        <f aca="false">IFERROR(VLOOKUP(A943,'[2]Pivot HorizontalMRP'!$A$4:$I$2689,9,0),0)</f>
        <v>1942</v>
      </c>
      <c r="U943" s="1" t="n">
        <f aca="false">IF(I943="delivery",O943-SUM(Q943+R943),IF(I943="PO",P943-SUM(Q943:R943)))</f>
        <v>-4108</v>
      </c>
      <c r="V943" s="81" t="n">
        <v>1.74</v>
      </c>
      <c r="W943" s="81"/>
      <c r="X943" s="81" t="n">
        <f aca="false">W943-V943</f>
        <v>-1.74</v>
      </c>
      <c r="Y943" s="81"/>
      <c r="Z943" s="81"/>
      <c r="AA943" s="81" t="n">
        <v>1.69</v>
      </c>
      <c r="AB943" s="81"/>
      <c r="AC943" s="81"/>
      <c r="AD943" s="81"/>
      <c r="AE943" s="81"/>
      <c r="AF943" s="81"/>
      <c r="AG943" s="81"/>
      <c r="AH943" s="81"/>
      <c r="AI943" s="81"/>
      <c r="AJ943" s="81"/>
      <c r="AK943" s="81"/>
      <c r="AL943" s="81"/>
      <c r="AM943" s="81"/>
      <c r="AN943" s="81"/>
      <c r="AO943" s="81" t="str">
        <f aca="false">D943</f>
        <v>Arista</v>
      </c>
      <c r="AP943" s="105" t="s">
        <v>3039</v>
      </c>
      <c r="AQ943" s="1"/>
      <c r="AR943" s="1"/>
      <c r="AS943" s="1"/>
      <c r="AT943" s="1"/>
      <c r="AU943" s="1"/>
      <c r="AV943" s="1"/>
      <c r="AW943" s="1"/>
      <c r="AX943" s="1"/>
      <c r="AY943" s="1"/>
      <c r="AZ943" s="1"/>
      <c r="BA943" s="1"/>
      <c r="BB943" s="1"/>
      <c r="BC943" s="1"/>
      <c r="BD943" s="1"/>
      <c r="BE943" s="1"/>
      <c r="BF943" s="1" t="s">
        <v>14668</v>
      </c>
      <c r="BG943" s="1" t="s">
        <v>183</v>
      </c>
      <c r="BH943" s="1"/>
      <c r="BI943" s="1"/>
    </row>
    <row r="944" customFormat="false" ht="12.75" hidden="false" customHeight="false" outlineLevel="0" collapsed="false">
      <c r="A944" s="1" t="s">
        <v>8284</v>
      </c>
      <c r="B944" s="1" t="s">
        <v>8285</v>
      </c>
      <c r="C944" s="1" t="s">
        <v>177</v>
      </c>
      <c r="D944" s="1" t="s">
        <v>82</v>
      </c>
      <c r="E944" s="1" t="s">
        <v>8286</v>
      </c>
      <c r="F944" s="1" t="s">
        <v>8287</v>
      </c>
      <c r="G944" s="1" t="n">
        <v>46</v>
      </c>
      <c r="H944" s="1" t="n">
        <v>750</v>
      </c>
      <c r="I944" s="101" t="s">
        <v>180</v>
      </c>
      <c r="J944" s="1"/>
      <c r="K944" s="1" t="n">
        <f aca="false">IFERROR(VLOOKUP(A944,'[2]Pivot HorizontalMRP'!$A$4:$B$2689,2,0),0)</f>
        <v>1726</v>
      </c>
      <c r="L944" s="1" t="n">
        <f aca="false">IFERROR(VLOOKUP(A944,'[2]Pivot HorizontalMRP'!$A$4:$C$2689,3,0),0)</f>
        <v>1036</v>
      </c>
      <c r="M944" s="1" t="n">
        <f aca="false">IFERROR(VLOOKUP(A944,'[2]Pivot HorizontalMRP'!$A$4:$D$2689,0.4,0),0)</f>
        <v>0</v>
      </c>
      <c r="N944" s="1" t="n">
        <f aca="false">IFERROR(VLOOKUP(A944,'[2]Pivot HorizontalMRP'!$A$4:$E$2689,5,0),0)</f>
        <v>0</v>
      </c>
      <c r="O944" s="1" t="n">
        <f aca="false">K944+L944</f>
        <v>2762</v>
      </c>
      <c r="P944" s="1" t="n">
        <f aca="false">K944+L944+M944+N944</f>
        <v>2762</v>
      </c>
      <c r="Q944" s="1" t="n">
        <f aca="false">IFERROR(VLOOKUP(A944,'[2]Pivot HorizontalMRP'!$A$4:$F$2689,6,0),0)</f>
        <v>212</v>
      </c>
      <c r="R944" s="1" t="n">
        <f aca="false">IFERROR(VLOOKUP(A944,'[2]Pivot HorizontalMRP'!$A$4:$G$2689,7,0),0)</f>
        <v>240</v>
      </c>
      <c r="S944" s="1" t="n">
        <f aca="false">IFERROR(VLOOKUP(A944,'[2]Pivot HorizontalMRP'!$A$4:$H$2689,8,0),0)</f>
        <v>240</v>
      </c>
      <c r="T944" s="1" t="n">
        <f aca="false">IFERROR(VLOOKUP(A944,'[2]Pivot HorizontalMRP'!$A$4:$I$2689,9,0),0)</f>
        <v>0</v>
      </c>
      <c r="U944" s="1" t="n">
        <f aca="false">IF(I944="delivery",O944-SUM(Q944+R944),IF(I944="PO",P944-SUM(Q944:R944)))</f>
        <v>2310</v>
      </c>
      <c r="V944" s="81" t="n">
        <v>2.36</v>
      </c>
      <c r="W944" s="81"/>
      <c r="X944" s="81" t="n">
        <f aca="false">W944-V944</f>
        <v>-2.36</v>
      </c>
      <c r="Y944" s="81"/>
      <c r="Z944" s="81"/>
      <c r="AA944" s="81"/>
      <c r="AB944" s="81"/>
      <c r="AC944" s="81"/>
      <c r="AD944" s="81"/>
      <c r="AE944" s="81"/>
      <c r="AF944" s="81"/>
      <c r="AG944" s="81"/>
      <c r="AH944" s="81"/>
      <c r="AI944" s="81"/>
      <c r="AJ944" s="81"/>
      <c r="AK944" s="81"/>
      <c r="AL944" s="81"/>
      <c r="AM944" s="81"/>
      <c r="AN944" s="81"/>
      <c r="AO944" s="81" t="str">
        <f aca="false">D944</f>
        <v>Arista</v>
      </c>
      <c r="AP944" s="105" t="s">
        <v>3039</v>
      </c>
      <c r="AQ944" s="1"/>
      <c r="AR944" s="1"/>
      <c r="AS944" s="1"/>
      <c r="AT944" s="1"/>
      <c r="AU944" s="1"/>
      <c r="AV944" s="1"/>
      <c r="AW944" s="1"/>
      <c r="AX944" s="1"/>
      <c r="AY944" s="1"/>
      <c r="AZ944" s="1"/>
      <c r="BA944" s="1"/>
      <c r="BB944" s="1"/>
      <c r="BC944" s="1"/>
      <c r="BD944" s="1"/>
      <c r="BE944" s="1"/>
      <c r="BF944" s="1" t="s">
        <v>14668</v>
      </c>
      <c r="BG944" s="1" t="s">
        <v>183</v>
      </c>
      <c r="BH944" s="1"/>
      <c r="BI944" s="1"/>
    </row>
    <row r="945" customFormat="false" ht="12.75" hidden="false" customHeight="false" outlineLevel="0" collapsed="false">
      <c r="A945" s="1" t="s">
        <v>8288</v>
      </c>
      <c r="B945" s="1" t="s">
        <v>8289</v>
      </c>
      <c r="C945" s="1" t="s">
        <v>177</v>
      </c>
      <c r="D945" s="1" t="s">
        <v>82</v>
      </c>
      <c r="E945" s="1" t="s">
        <v>8290</v>
      </c>
      <c r="F945" s="1" t="s">
        <v>15428</v>
      </c>
      <c r="G945" s="1" t="n">
        <v>61</v>
      </c>
      <c r="H945" s="1" t="n">
        <v>480</v>
      </c>
      <c r="I945" s="101" t="s">
        <v>180</v>
      </c>
      <c r="J945" s="1"/>
      <c r="K945" s="1" t="n">
        <f aca="false">IFERROR(VLOOKUP(A945,'[2]Pivot HorizontalMRP'!$A$4:$B$2689,2,0),0)</f>
        <v>0</v>
      </c>
      <c r="L945" s="1" t="n">
        <f aca="false">IFERROR(VLOOKUP(A945,'[2]Pivot HorizontalMRP'!$A$4:$C$2689,3,0),0)</f>
        <v>72</v>
      </c>
      <c r="M945" s="1" t="n">
        <f aca="false">IFERROR(VLOOKUP(A945,'[2]Pivot HorizontalMRP'!$A$4:$D$2689,0.4,0),0)</f>
        <v>0</v>
      </c>
      <c r="N945" s="1" t="n">
        <f aca="false">IFERROR(VLOOKUP(A945,'[2]Pivot HorizontalMRP'!$A$4:$E$2689,5,0),0)</f>
        <v>100</v>
      </c>
      <c r="O945" s="1" t="n">
        <f aca="false">K945+L945</f>
        <v>72</v>
      </c>
      <c r="P945" s="1" t="n">
        <f aca="false">K945+L945+M945+N945</f>
        <v>172</v>
      </c>
      <c r="Q945" s="1" t="n">
        <f aca="false">IFERROR(VLOOKUP(A945,'[2]Pivot HorizontalMRP'!$A$4:$F$2689,6,0),0)</f>
        <v>106</v>
      </c>
      <c r="R945" s="1" t="n">
        <f aca="false">IFERROR(VLOOKUP(A945,'[2]Pivot HorizontalMRP'!$A$4:$G$2689,7,0),0)</f>
        <v>120</v>
      </c>
      <c r="S945" s="1" t="n">
        <f aca="false">IFERROR(VLOOKUP(A945,'[2]Pivot HorizontalMRP'!$A$4:$H$2689,8,0),0)</f>
        <v>120</v>
      </c>
      <c r="T945" s="1" t="n">
        <f aca="false">IFERROR(VLOOKUP(A945,'[2]Pivot HorizontalMRP'!$A$4:$I$2689,9,0),0)</f>
        <v>0</v>
      </c>
      <c r="U945" s="1" t="n">
        <f aca="false">IF(I945="delivery",O945-SUM(Q945+R945),IF(I945="PO",P945-SUM(Q945:R945)))</f>
        <v>-154</v>
      </c>
      <c r="V945" s="81" t="n">
        <v>1.5</v>
      </c>
      <c r="W945" s="81"/>
      <c r="X945" s="81" t="n">
        <f aca="false">W945-V945</f>
        <v>-1.5</v>
      </c>
      <c r="Y945" s="81"/>
      <c r="Z945" s="81"/>
      <c r="AA945" s="81"/>
      <c r="AB945" s="81"/>
      <c r="AC945" s="81"/>
      <c r="AD945" s="81"/>
      <c r="AE945" s="81"/>
      <c r="AF945" s="81"/>
      <c r="AG945" s="81"/>
      <c r="AH945" s="81"/>
      <c r="AI945" s="81"/>
      <c r="AJ945" s="81"/>
      <c r="AK945" s="81"/>
      <c r="AL945" s="81"/>
      <c r="AM945" s="81"/>
      <c r="AN945" s="81"/>
      <c r="AO945" s="81" t="str">
        <f aca="false">D945</f>
        <v>Arista</v>
      </c>
      <c r="AP945" s="105" t="s">
        <v>3039</v>
      </c>
      <c r="AQ945" s="1"/>
      <c r="AR945" s="1"/>
      <c r="AS945" s="1"/>
      <c r="AT945" s="1"/>
      <c r="AU945" s="1"/>
      <c r="AV945" s="1"/>
      <c r="AW945" s="1"/>
      <c r="AX945" s="1"/>
      <c r="AY945" s="1"/>
      <c r="AZ945" s="1"/>
      <c r="BA945" s="1"/>
      <c r="BB945" s="1"/>
      <c r="BC945" s="1"/>
      <c r="BD945" s="1"/>
      <c r="BE945" s="1"/>
      <c r="BF945" s="1" t="s">
        <v>14668</v>
      </c>
      <c r="BG945" s="1" t="s">
        <v>183</v>
      </c>
      <c r="BH945" s="1"/>
      <c r="BI945" s="1"/>
    </row>
    <row r="946" customFormat="false" ht="12.75" hidden="false" customHeight="false" outlineLevel="0" collapsed="false">
      <c r="A946" s="103" t="s">
        <v>10456</v>
      </c>
      <c r="B946" s="104" t="s">
        <v>10457</v>
      </c>
      <c r="C946" s="99" t="s">
        <v>177</v>
      </c>
      <c r="D946" s="99" t="s">
        <v>82</v>
      </c>
      <c r="E946" s="99" t="s">
        <v>8294</v>
      </c>
      <c r="F946" s="99" t="s">
        <v>10458</v>
      </c>
      <c r="G946" s="99" t="n">
        <v>46</v>
      </c>
      <c r="H946" s="99" t="n">
        <v>750</v>
      </c>
      <c r="I946" s="99" t="s">
        <v>180</v>
      </c>
      <c r="K946" s="1" t="n">
        <f aca="false">IFERROR(VLOOKUP(A946,'[2]Pivot HorizontalMRP'!$A$4:$B$2689,2,0),0)</f>
        <v>0</v>
      </c>
      <c r="L946" s="1" t="n">
        <f aca="false">IFERROR(VLOOKUP(A946,'[2]Pivot HorizontalMRP'!$A$4:$C$2689,3,0),0)</f>
        <v>25</v>
      </c>
      <c r="M946" s="1" t="n">
        <f aca="false">IFERROR(VLOOKUP(A946,'[2]Pivot HorizontalMRP'!$A$4:$D$2689,0.4,0),0)</f>
        <v>0</v>
      </c>
      <c r="N946" s="1" t="n">
        <f aca="false">IFERROR(VLOOKUP(A946,'[2]Pivot HorizontalMRP'!$A$4:$E$2689,5,0),0)</f>
        <v>0</v>
      </c>
      <c r="O946" s="1" t="n">
        <f aca="false">K946+L946</f>
        <v>25</v>
      </c>
      <c r="P946" s="1" t="n">
        <f aca="false">K946+L946+M946+N946</f>
        <v>25</v>
      </c>
      <c r="Q946" s="1" t="n">
        <f aca="false">IFERROR(VLOOKUP(A946,'[2]Pivot HorizontalMRP'!$A$4:$F$2689,6,0),0)</f>
        <v>0</v>
      </c>
      <c r="R946" s="1" t="n">
        <f aca="false">IFERROR(VLOOKUP(A946,'[2]Pivot HorizontalMRP'!$A$4:$G$2689,7,0),0)</f>
        <v>0</v>
      </c>
      <c r="S946" s="1" t="n">
        <f aca="false">IFERROR(VLOOKUP(A946,'[2]Pivot HorizontalMRP'!$A$4:$H$2689,8,0),0)</f>
        <v>0</v>
      </c>
      <c r="T946" s="1" t="n">
        <f aca="false">IFERROR(VLOOKUP(A946,'[2]Pivot HorizontalMRP'!$A$4:$I$2689,9,0),0)</f>
        <v>0</v>
      </c>
      <c r="U946" s="1" t="n">
        <f aca="false">IF(I946="delivery",O946-SUM(Q946+R946),IF(I946="PO",P946-SUM(Q946:R946)))</f>
        <v>25</v>
      </c>
      <c r="V946" s="99" t="n">
        <v>1.44</v>
      </c>
      <c r="X946" s="81" t="n">
        <f aca="false">W946-V946</f>
        <v>-1.44</v>
      </c>
      <c r="AA946" s="81"/>
      <c r="AO946" s="81" t="str">
        <f aca="false">D946</f>
        <v>Arista</v>
      </c>
      <c r="AP946" s="105" t="s">
        <v>3039</v>
      </c>
      <c r="BF946" s="99" t="s">
        <v>14668</v>
      </c>
      <c r="BG946" s="1" t="s">
        <v>183</v>
      </c>
    </row>
    <row r="947" customFormat="false" ht="12.75" hidden="false" customHeight="false" outlineLevel="0" collapsed="false">
      <c r="A947" s="1" t="s">
        <v>8292</v>
      </c>
      <c r="B947" s="1" t="s">
        <v>8293</v>
      </c>
      <c r="C947" s="1" t="s">
        <v>177</v>
      </c>
      <c r="D947" s="1" t="s">
        <v>82</v>
      </c>
      <c r="E947" s="1" t="s">
        <v>8294</v>
      </c>
      <c r="F947" s="1" t="s">
        <v>15429</v>
      </c>
      <c r="G947" s="1" t="n">
        <v>46</v>
      </c>
      <c r="H947" s="1" t="n">
        <v>750</v>
      </c>
      <c r="I947" s="101" t="s">
        <v>180</v>
      </c>
      <c r="J947" s="1"/>
      <c r="K947" s="1" t="n">
        <f aca="false">IFERROR(VLOOKUP(A947,'[2]Pivot HorizontalMRP'!$A$4:$B$2689,2,0),0)</f>
        <v>0</v>
      </c>
      <c r="L947" s="1" t="n">
        <f aca="false">IFERROR(VLOOKUP(A947,'[2]Pivot HorizontalMRP'!$A$4:$C$2689,3,0),0)</f>
        <v>1326</v>
      </c>
      <c r="M947" s="1" t="n">
        <f aca="false">IFERROR(VLOOKUP(A947,'[2]Pivot HorizontalMRP'!$A$4:$D$2689,0.4,0),0)</f>
        <v>0</v>
      </c>
      <c r="N947" s="1" t="n">
        <f aca="false">IFERROR(VLOOKUP(A947,'[2]Pivot HorizontalMRP'!$A$4:$E$2689,5,0),0)</f>
        <v>0</v>
      </c>
      <c r="O947" s="1" t="n">
        <f aca="false">K947+L947</f>
        <v>1326</v>
      </c>
      <c r="P947" s="1" t="n">
        <f aca="false">K947+L947+M947+N947</f>
        <v>1326</v>
      </c>
      <c r="Q947" s="1" t="n">
        <f aca="false">IFERROR(VLOOKUP(A947,'[2]Pivot HorizontalMRP'!$A$4:$F$2689,6,0),0)</f>
        <v>364</v>
      </c>
      <c r="R947" s="1" t="n">
        <f aca="false">IFERROR(VLOOKUP(A947,'[2]Pivot HorizontalMRP'!$A$4:$G$2689,7,0),0)</f>
        <v>452</v>
      </c>
      <c r="S947" s="1" t="n">
        <f aca="false">IFERROR(VLOOKUP(A947,'[2]Pivot HorizontalMRP'!$A$4:$H$2689,8,0),0)</f>
        <v>526</v>
      </c>
      <c r="T947" s="1" t="n">
        <f aca="false">IFERROR(VLOOKUP(A947,'[2]Pivot HorizontalMRP'!$A$4:$I$2689,9,0),0)</f>
        <v>369</v>
      </c>
      <c r="U947" s="1" t="n">
        <f aca="false">IF(I947="delivery",O947-SUM(Q947+R947),IF(I947="PO",P947-SUM(Q947:R947)))</f>
        <v>510</v>
      </c>
      <c r="V947" s="81" t="n">
        <v>1.44</v>
      </c>
      <c r="W947" s="81"/>
      <c r="X947" s="81" t="n">
        <f aca="false">W947-V947</f>
        <v>-1.44</v>
      </c>
      <c r="Y947" s="81"/>
      <c r="Z947" s="81"/>
      <c r="AA947" s="81"/>
      <c r="AB947" s="81"/>
      <c r="AC947" s="81"/>
      <c r="AD947" s="81"/>
      <c r="AE947" s="81"/>
      <c r="AF947" s="81"/>
      <c r="AG947" s="81"/>
      <c r="AH947" s="81"/>
      <c r="AI947" s="81"/>
      <c r="AJ947" s="81"/>
      <c r="AK947" s="81"/>
      <c r="AL947" s="81"/>
      <c r="AM947" s="81"/>
      <c r="AN947" s="81"/>
      <c r="AO947" s="81" t="str">
        <f aca="false">D947</f>
        <v>Arista</v>
      </c>
      <c r="AP947" s="105" t="s">
        <v>3039</v>
      </c>
      <c r="AQ947" s="1"/>
      <c r="AR947" s="1"/>
      <c r="AS947" s="1"/>
      <c r="AT947" s="1"/>
      <c r="AU947" s="1"/>
      <c r="AV947" s="1"/>
      <c r="AW947" s="1"/>
      <c r="AX947" s="1"/>
      <c r="AY947" s="1"/>
      <c r="AZ947" s="1"/>
      <c r="BA947" s="1"/>
      <c r="BB947" s="1"/>
      <c r="BC947" s="1"/>
      <c r="BD947" s="1"/>
      <c r="BE947" s="1"/>
      <c r="BF947" s="1" t="s">
        <v>14668</v>
      </c>
      <c r="BG947" s="1" t="s">
        <v>183</v>
      </c>
      <c r="BH947" s="1"/>
      <c r="BI947" s="1"/>
    </row>
    <row r="948" customFormat="false" ht="12.75" hidden="false" customHeight="false" outlineLevel="0" collapsed="false">
      <c r="A948" s="1" t="s">
        <v>8296</v>
      </c>
      <c r="B948" s="1" t="s">
        <v>8297</v>
      </c>
      <c r="C948" s="1" t="s">
        <v>177</v>
      </c>
      <c r="D948" s="1" t="s">
        <v>82</v>
      </c>
      <c r="E948" s="1" t="s">
        <v>15430</v>
      </c>
      <c r="F948" s="1" t="s">
        <v>8299</v>
      </c>
      <c r="G948" s="1" t="n">
        <v>55</v>
      </c>
      <c r="H948" s="1" t="n">
        <v>1</v>
      </c>
      <c r="I948" s="102" t="s">
        <v>180</v>
      </c>
      <c r="J948" s="1"/>
      <c r="K948" s="1" t="n">
        <f aca="false">IFERROR(VLOOKUP(A948,'[2]Pivot HorizontalMRP'!$A$4:$B$2689,2,0),0)</f>
        <v>0</v>
      </c>
      <c r="L948" s="1" t="n">
        <f aca="false">IFERROR(VLOOKUP(A948,'[2]Pivot HorizontalMRP'!$A$4:$C$2689,3,0),0)</f>
        <v>0</v>
      </c>
      <c r="M948" s="1" t="n">
        <f aca="false">IFERROR(VLOOKUP(A948,'[2]Pivot HorizontalMRP'!$A$4:$D$2689,0.4,0),0)</f>
        <v>0</v>
      </c>
      <c r="N948" s="1" t="n">
        <f aca="false">IFERROR(VLOOKUP(A948,'[2]Pivot HorizontalMRP'!$A$4:$E$2689,5,0),0)</f>
        <v>0</v>
      </c>
      <c r="O948" s="1" t="n">
        <f aca="false">K948+L948</f>
        <v>0</v>
      </c>
      <c r="P948" s="1" t="n">
        <f aca="false">K948+L948+M948+N948</f>
        <v>0</v>
      </c>
      <c r="Q948" s="1" t="n">
        <f aca="false">IFERROR(VLOOKUP(A948,'[2]Pivot HorizontalMRP'!$A$4:$F$2689,6,0),0)</f>
        <v>0</v>
      </c>
      <c r="R948" s="1" t="n">
        <f aca="false">IFERROR(VLOOKUP(A948,'[2]Pivot HorizontalMRP'!$A$4:$G$2689,7,0),0)</f>
        <v>20</v>
      </c>
      <c r="S948" s="1" t="n">
        <f aca="false">IFERROR(VLOOKUP(A948,'[2]Pivot HorizontalMRP'!$A$4:$H$2689,8,0),0)</f>
        <v>95</v>
      </c>
      <c r="T948" s="1" t="n">
        <f aca="false">IFERROR(VLOOKUP(A948,'[2]Pivot HorizontalMRP'!$A$4:$I$2689,9,0),0)</f>
        <v>16</v>
      </c>
      <c r="U948" s="1" t="n">
        <f aca="false">IF(I948="delivery",O948-SUM(Q948+R948),IF(I948="PO",P948-SUM(Q948:R948)))</f>
        <v>-20</v>
      </c>
      <c r="V948" s="81" t="n">
        <v>1E-005</v>
      </c>
      <c r="W948" s="81"/>
      <c r="X948" s="81" t="n">
        <f aca="false">W948-V948</f>
        <v>-1E-005</v>
      </c>
      <c r="Y948" s="81"/>
      <c r="Z948" s="81"/>
      <c r="AA948" s="81"/>
      <c r="AB948" s="81"/>
      <c r="AC948" s="81"/>
      <c r="AD948" s="81"/>
      <c r="AE948" s="81"/>
      <c r="AF948" s="81"/>
      <c r="AG948" s="81"/>
      <c r="AH948" s="81"/>
      <c r="AI948" s="81"/>
      <c r="AJ948" s="81"/>
      <c r="AK948" s="81"/>
      <c r="AL948" s="81"/>
      <c r="AM948" s="81"/>
      <c r="AN948" s="81"/>
      <c r="AO948" s="81" t="str">
        <f aca="false">D948</f>
        <v>Arista</v>
      </c>
      <c r="AP948" s="102" t="s">
        <v>3039</v>
      </c>
      <c r="AQ948" s="1"/>
      <c r="AR948" s="1"/>
      <c r="AS948" s="1"/>
      <c r="AT948" s="1"/>
      <c r="AU948" s="1"/>
      <c r="AV948" s="1"/>
      <c r="AW948" s="1"/>
      <c r="AX948" s="1"/>
      <c r="AY948" s="1"/>
      <c r="AZ948" s="1"/>
      <c r="BA948" s="1"/>
      <c r="BB948" s="1"/>
      <c r="BC948" s="1"/>
      <c r="BD948" s="1"/>
      <c r="BE948" s="1"/>
      <c r="BF948" s="1" t="s">
        <v>10540</v>
      </c>
      <c r="BG948" s="1" t="s">
        <v>183</v>
      </c>
      <c r="BH948" s="1"/>
      <c r="BI948" s="1"/>
    </row>
    <row r="949" customFormat="false" ht="12.75" hidden="false" customHeight="false" outlineLevel="0" collapsed="false">
      <c r="A949" s="1" t="s">
        <v>8300</v>
      </c>
      <c r="B949" s="1" t="s">
        <v>8301</v>
      </c>
      <c r="C949" s="1" t="s">
        <v>177</v>
      </c>
      <c r="D949" s="1" t="s">
        <v>82</v>
      </c>
      <c r="E949" s="1" t="s">
        <v>15431</v>
      </c>
      <c r="F949" s="1" t="s">
        <v>8303</v>
      </c>
      <c r="G949" s="1" t="n">
        <v>83</v>
      </c>
      <c r="H949" s="1" t="n">
        <v>750</v>
      </c>
      <c r="I949" s="101" t="s">
        <v>180</v>
      </c>
      <c r="J949" s="1"/>
      <c r="K949" s="1" t="n">
        <f aca="false">IFERROR(VLOOKUP(A949,'[2]Pivot HorizontalMRP'!$A$4:$B$2689,2,0),0)</f>
        <v>0</v>
      </c>
      <c r="L949" s="1" t="n">
        <f aca="false">IFERROR(VLOOKUP(A949,'[2]Pivot HorizontalMRP'!$A$4:$C$2689,3,0),0)</f>
        <v>2245</v>
      </c>
      <c r="M949" s="1" t="n">
        <f aca="false">IFERROR(VLOOKUP(A949,'[2]Pivot HorizontalMRP'!$A$4:$D$2689,0.4,0),0)</f>
        <v>0</v>
      </c>
      <c r="N949" s="1" t="n">
        <f aca="false">IFERROR(VLOOKUP(A949,'[2]Pivot HorizontalMRP'!$A$4:$E$2689,5,0),0)</f>
        <v>0</v>
      </c>
      <c r="O949" s="1" t="n">
        <f aca="false">K949+L949</f>
        <v>2245</v>
      </c>
      <c r="P949" s="1" t="n">
        <f aca="false">K949+L949+M949+N949</f>
        <v>2245</v>
      </c>
      <c r="Q949" s="1" t="n">
        <f aca="false">IFERROR(VLOOKUP(A949,'[2]Pivot HorizontalMRP'!$A$4:$F$2689,6,0),0)</f>
        <v>0</v>
      </c>
      <c r="R949" s="1" t="n">
        <f aca="false">IFERROR(VLOOKUP(A949,'[2]Pivot HorizontalMRP'!$A$4:$G$2689,7,0),0)</f>
        <v>3140</v>
      </c>
      <c r="S949" s="1" t="n">
        <f aca="false">IFERROR(VLOOKUP(A949,'[2]Pivot HorizontalMRP'!$A$4:$H$2689,8,0),0)</f>
        <v>1917</v>
      </c>
      <c r="T949" s="1" t="n">
        <f aca="false">IFERROR(VLOOKUP(A949,'[2]Pivot HorizontalMRP'!$A$4:$I$2689,9,0),0)</f>
        <v>1385</v>
      </c>
      <c r="U949" s="1" t="n">
        <f aca="false">IF(I949="delivery",O949-SUM(Q949+R949),IF(I949="PO",P949-SUM(Q949:R949)))</f>
        <v>-895</v>
      </c>
      <c r="V949" s="81" t="n">
        <v>1.85</v>
      </c>
      <c r="W949" s="81"/>
      <c r="X949" s="81" t="n">
        <f aca="false">W949-V949</f>
        <v>-1.85</v>
      </c>
      <c r="Y949" s="81"/>
      <c r="Z949" s="81"/>
      <c r="AA949" s="81"/>
      <c r="AB949" s="81"/>
      <c r="AC949" s="81"/>
      <c r="AD949" s="81"/>
      <c r="AE949" s="81"/>
      <c r="AF949" s="81"/>
      <c r="AG949" s="81"/>
      <c r="AH949" s="81"/>
      <c r="AI949" s="81"/>
      <c r="AJ949" s="81"/>
      <c r="AK949" s="81"/>
      <c r="AL949" s="81"/>
      <c r="AM949" s="81"/>
      <c r="AN949" s="81"/>
      <c r="AO949" s="81" t="str">
        <f aca="false">D949</f>
        <v>Arista</v>
      </c>
      <c r="AP949" s="105" t="s">
        <v>3039</v>
      </c>
      <c r="AQ949" s="1"/>
      <c r="AR949" s="1"/>
      <c r="AS949" s="1"/>
      <c r="AT949" s="1"/>
      <c r="AU949" s="1"/>
      <c r="AV949" s="1"/>
      <c r="AW949" s="1"/>
      <c r="AX949" s="1"/>
      <c r="AY949" s="1"/>
      <c r="AZ949" s="1"/>
      <c r="BA949" s="1"/>
      <c r="BB949" s="1"/>
      <c r="BC949" s="1"/>
      <c r="BD949" s="1"/>
      <c r="BE949" s="1"/>
      <c r="BF949" s="1" t="s">
        <v>14668</v>
      </c>
      <c r="BG949" s="1" t="s">
        <v>183</v>
      </c>
      <c r="BH949" s="1"/>
      <c r="BI949" s="1"/>
    </row>
    <row r="950" customFormat="false" ht="12.75" hidden="false" customHeight="false" outlineLevel="0" collapsed="false">
      <c r="A950" s="1" t="s">
        <v>8304</v>
      </c>
      <c r="B950" s="1" t="s">
        <v>8305</v>
      </c>
      <c r="C950" s="1" t="s">
        <v>177</v>
      </c>
      <c r="D950" s="1" t="s">
        <v>82</v>
      </c>
      <c r="E950" s="1" t="s">
        <v>15432</v>
      </c>
      <c r="F950" s="1" t="s">
        <v>8307</v>
      </c>
      <c r="G950" s="1" t="n">
        <v>76</v>
      </c>
      <c r="H950" s="1" t="n">
        <v>750</v>
      </c>
      <c r="I950" s="101" t="s">
        <v>180</v>
      </c>
      <c r="J950" s="1"/>
      <c r="K950" s="1" t="n">
        <f aca="false">IFERROR(VLOOKUP(A950,'[2]Pivot HorizontalMRP'!$A$4:$B$2689,2,0),0)</f>
        <v>0</v>
      </c>
      <c r="L950" s="1" t="n">
        <f aca="false">IFERROR(VLOOKUP(A950,'[2]Pivot HorizontalMRP'!$A$4:$C$2689,3,0),0)</f>
        <v>0</v>
      </c>
      <c r="M950" s="1" t="n">
        <f aca="false">IFERROR(VLOOKUP(A950,'[2]Pivot HorizontalMRP'!$A$4:$D$2689,0.4,0),0)</f>
        <v>0</v>
      </c>
      <c r="N950" s="1" t="n">
        <f aca="false">IFERROR(VLOOKUP(A950,'[2]Pivot HorizontalMRP'!$A$4:$E$2689,5,0),0)</f>
        <v>1500</v>
      </c>
      <c r="O950" s="1" t="n">
        <f aca="false">K950+L950</f>
        <v>0</v>
      </c>
      <c r="P950" s="1" t="n">
        <f aca="false">K950+L950+M950+N950</f>
        <v>1500</v>
      </c>
      <c r="Q950" s="1" t="n">
        <f aca="false">IFERROR(VLOOKUP(A950,'[2]Pivot HorizontalMRP'!$A$4:$F$2689,6,0),0)</f>
        <v>0</v>
      </c>
      <c r="R950" s="1" t="n">
        <f aca="false">IFERROR(VLOOKUP(A950,'[2]Pivot HorizontalMRP'!$A$4:$G$2689,7,0),0)</f>
        <v>1564</v>
      </c>
      <c r="S950" s="1" t="n">
        <f aca="false">IFERROR(VLOOKUP(A950,'[2]Pivot HorizontalMRP'!$A$4:$H$2689,8,0),0)</f>
        <v>930</v>
      </c>
      <c r="T950" s="1" t="n">
        <f aca="false">IFERROR(VLOOKUP(A950,'[2]Pivot HorizontalMRP'!$A$4:$I$2689,9,0),0)</f>
        <v>727</v>
      </c>
      <c r="U950" s="1" t="n">
        <f aca="false">IF(I950="delivery",O950-SUM(Q950+R950),IF(I950="PO",P950-SUM(Q950:R950)))</f>
        <v>-1564</v>
      </c>
      <c r="V950" s="81" t="n">
        <v>0.91</v>
      </c>
      <c r="W950" s="81"/>
      <c r="X950" s="81" t="n">
        <f aca="false">W950-V950</f>
        <v>-0.91</v>
      </c>
      <c r="Y950" s="81"/>
      <c r="Z950" s="81"/>
      <c r="AA950" s="81"/>
      <c r="AB950" s="81"/>
      <c r="AC950" s="81"/>
      <c r="AD950" s="81"/>
      <c r="AE950" s="81"/>
      <c r="AF950" s="81"/>
      <c r="AG950" s="81"/>
      <c r="AH950" s="81"/>
      <c r="AI950" s="81"/>
      <c r="AJ950" s="81"/>
      <c r="AK950" s="81"/>
      <c r="AL950" s="81"/>
      <c r="AM950" s="81"/>
      <c r="AN950" s="81"/>
      <c r="AO950" s="81" t="str">
        <f aca="false">D950</f>
        <v>Arista</v>
      </c>
      <c r="AP950" s="105" t="s">
        <v>3039</v>
      </c>
      <c r="AQ950" s="1"/>
      <c r="AR950" s="1"/>
      <c r="AS950" s="1"/>
      <c r="AT950" s="1"/>
      <c r="AU950" s="1"/>
      <c r="AV950" s="1"/>
      <c r="AW950" s="1"/>
      <c r="AX950" s="1"/>
      <c r="AY950" s="1"/>
      <c r="AZ950" s="1"/>
      <c r="BA950" s="1"/>
      <c r="BB950" s="1"/>
      <c r="BC950" s="1"/>
      <c r="BD950" s="1"/>
      <c r="BE950" s="1"/>
      <c r="BF950" s="1" t="s">
        <v>14668</v>
      </c>
      <c r="BG950" s="1" t="s">
        <v>183</v>
      </c>
      <c r="BH950" s="1"/>
      <c r="BI950" s="1"/>
    </row>
    <row r="951" customFormat="false" ht="12.75" hidden="false" customHeight="false" outlineLevel="0" collapsed="false">
      <c r="A951" s="1" t="s">
        <v>8310</v>
      </c>
      <c r="B951" s="1" t="s">
        <v>8311</v>
      </c>
      <c r="C951" s="1" t="s">
        <v>177</v>
      </c>
      <c r="D951" s="1" t="s">
        <v>82</v>
      </c>
      <c r="E951" s="1" t="s">
        <v>15433</v>
      </c>
      <c r="F951" s="1" t="s">
        <v>8313</v>
      </c>
      <c r="G951" s="1" t="n">
        <v>81</v>
      </c>
      <c r="H951" s="1" t="n">
        <v>75</v>
      </c>
      <c r="I951" s="101" t="s">
        <v>180</v>
      </c>
      <c r="J951" s="1"/>
      <c r="K951" s="1" t="n">
        <f aca="false">IFERROR(VLOOKUP(A951,'[2]Pivot HorizontalMRP'!$A$4:$B$2689,2,0),0)</f>
        <v>0</v>
      </c>
      <c r="L951" s="1" t="n">
        <f aca="false">IFERROR(VLOOKUP(A951,'[2]Pivot HorizontalMRP'!$A$4:$C$2689,3,0),0)</f>
        <v>0</v>
      </c>
      <c r="M951" s="1" t="n">
        <f aca="false">IFERROR(VLOOKUP(A951,'[2]Pivot HorizontalMRP'!$A$4:$D$2689,0.4,0),0)</f>
        <v>0</v>
      </c>
      <c r="N951" s="1" t="n">
        <f aca="false">IFERROR(VLOOKUP(A951,'[2]Pivot HorizontalMRP'!$A$4:$E$2689,5,0),0)</f>
        <v>1800</v>
      </c>
      <c r="O951" s="1" t="n">
        <f aca="false">K951+L951</f>
        <v>0</v>
      </c>
      <c r="P951" s="1" t="n">
        <f aca="false">K951+L951+M951+N951</f>
        <v>1800</v>
      </c>
      <c r="Q951" s="1" t="n">
        <f aca="false">IFERROR(VLOOKUP(A951,'[2]Pivot HorizontalMRP'!$A$4:$F$2689,6,0),0)</f>
        <v>0</v>
      </c>
      <c r="R951" s="1" t="n">
        <f aca="false">IFERROR(VLOOKUP(A951,'[2]Pivot HorizontalMRP'!$A$4:$G$2689,7,0),0)</f>
        <v>1576</v>
      </c>
      <c r="S951" s="1" t="n">
        <f aca="false">IFERROR(VLOOKUP(A951,'[2]Pivot HorizontalMRP'!$A$4:$H$2689,8,0),0)</f>
        <v>987</v>
      </c>
      <c r="T951" s="1" t="n">
        <f aca="false">IFERROR(VLOOKUP(A951,'[2]Pivot HorizontalMRP'!$A$4:$I$2689,9,0),0)</f>
        <v>658</v>
      </c>
      <c r="U951" s="1" t="n">
        <f aca="false">IF(I951="delivery",O951-SUM(Q951+R951),IF(I951="PO",P951-SUM(Q951:R951)))</f>
        <v>-1576</v>
      </c>
      <c r="V951" s="81" t="n">
        <v>0.91</v>
      </c>
      <c r="W951" s="81"/>
      <c r="X951" s="81" t="n">
        <f aca="false">W951-V951</f>
        <v>-0.91</v>
      </c>
      <c r="Y951" s="81"/>
      <c r="Z951" s="81"/>
      <c r="AA951" s="81"/>
      <c r="AB951" s="81"/>
      <c r="AC951" s="81"/>
      <c r="AD951" s="81"/>
      <c r="AE951" s="81"/>
      <c r="AF951" s="81"/>
      <c r="AG951" s="81"/>
      <c r="AH951" s="81"/>
      <c r="AI951" s="81"/>
      <c r="AJ951" s="81"/>
      <c r="AK951" s="81"/>
      <c r="AL951" s="81"/>
      <c r="AM951" s="81"/>
      <c r="AN951" s="81"/>
      <c r="AO951" s="81" t="str">
        <f aca="false">D951</f>
        <v>Arista</v>
      </c>
      <c r="AP951" s="105" t="s">
        <v>3039</v>
      </c>
      <c r="AQ951" s="1"/>
      <c r="AR951" s="1"/>
      <c r="AS951" s="1"/>
      <c r="AT951" s="1"/>
      <c r="AU951" s="1"/>
      <c r="AV951" s="1"/>
      <c r="AW951" s="1"/>
      <c r="AX951" s="1"/>
      <c r="AY951" s="1"/>
      <c r="AZ951" s="1"/>
      <c r="BA951" s="1"/>
      <c r="BB951" s="1"/>
      <c r="BC951" s="1"/>
      <c r="BD951" s="1"/>
      <c r="BE951" s="1"/>
      <c r="BF951" s="1" t="s">
        <v>14668</v>
      </c>
      <c r="BG951" s="1" t="s">
        <v>183</v>
      </c>
      <c r="BH951" s="1"/>
      <c r="BI951" s="1"/>
    </row>
    <row r="952" customFormat="false" ht="12.75" hidden="false" customHeight="false" outlineLevel="0" collapsed="false">
      <c r="A952" s="1" t="s">
        <v>199</v>
      </c>
      <c r="B952" s="1" t="s">
        <v>200</v>
      </c>
      <c r="C952" s="1" t="s">
        <v>177</v>
      </c>
      <c r="D952" s="1" t="s">
        <v>82</v>
      </c>
      <c r="E952" s="1" t="s">
        <v>15434</v>
      </c>
      <c r="F952" s="1" t="s">
        <v>202</v>
      </c>
      <c r="G952" s="1" t="n">
        <v>71</v>
      </c>
      <c r="H952" s="1" t="n">
        <v>250</v>
      </c>
      <c r="I952" s="101" t="s">
        <v>188</v>
      </c>
      <c r="J952" s="1"/>
      <c r="K952" s="1" t="n">
        <f aca="false">IFERROR(VLOOKUP(A952,'[2]Pivot HorizontalMRP'!$A$4:$B$2689,2,0),0)</f>
        <v>0</v>
      </c>
      <c r="L952" s="1" t="n">
        <f aca="false">IFERROR(VLOOKUP(A952,'[2]Pivot HorizontalMRP'!$A$4:$C$2689,3,0),0)</f>
        <v>1704</v>
      </c>
      <c r="M952" s="1" t="n">
        <f aca="false">IFERROR(VLOOKUP(A952,'[2]Pivot HorizontalMRP'!$A$4:$D$2689,0.4,0),0)</f>
        <v>0</v>
      </c>
      <c r="N952" s="1" t="n">
        <f aca="false">IFERROR(VLOOKUP(A952,'[2]Pivot HorizontalMRP'!$A$4:$E$2689,5,0),0)</f>
        <v>0</v>
      </c>
      <c r="O952" s="1" t="n">
        <f aca="false">K952+L952</f>
        <v>1704</v>
      </c>
      <c r="P952" s="1" t="n">
        <f aca="false">K952+L952+M952+N952</f>
        <v>1704</v>
      </c>
      <c r="Q952" s="1" t="n">
        <f aca="false">IFERROR(VLOOKUP(A952,'[2]Pivot HorizontalMRP'!$A$4:$F$2689,6,0),0)</f>
        <v>1422</v>
      </c>
      <c r="R952" s="1" t="n">
        <f aca="false">IFERROR(VLOOKUP(A952,'[2]Pivot HorizontalMRP'!$A$4:$G$2689,7,0),0)</f>
        <v>664</v>
      </c>
      <c r="S952" s="1" t="n">
        <f aca="false">IFERROR(VLOOKUP(A952,'[2]Pivot HorizontalMRP'!$A$4:$H$2689,8,0),0)</f>
        <v>480</v>
      </c>
      <c r="T952" s="1" t="n">
        <f aca="false">IFERROR(VLOOKUP(A952,'[2]Pivot HorizontalMRP'!$A$4:$I$2689,9,0),0)</f>
        <v>726</v>
      </c>
      <c r="U952" s="1" t="n">
        <f aca="false">IF(I952="delivery",O952-SUM(Q952+R952),IF(I952="PO",P952-SUM(Q952:R952)))</f>
        <v>-382</v>
      </c>
      <c r="V952" s="81" t="n">
        <v>5.1</v>
      </c>
      <c r="W952" s="81"/>
      <c r="X952" s="81" t="n">
        <f aca="false">W952-V952</f>
        <v>-5.1</v>
      </c>
      <c r="Y952" s="81"/>
      <c r="Z952" s="81"/>
      <c r="AA952" s="81" t="n">
        <v>5.1</v>
      </c>
      <c r="AB952" s="81"/>
      <c r="AC952" s="81"/>
      <c r="AD952" s="81"/>
      <c r="AE952" s="81"/>
      <c r="AF952" s="81"/>
      <c r="AG952" s="81"/>
      <c r="AH952" s="81"/>
      <c r="AI952" s="81"/>
      <c r="AJ952" s="81"/>
      <c r="AK952" s="81"/>
      <c r="AL952" s="81"/>
      <c r="AM952" s="81"/>
      <c r="AN952" s="81"/>
      <c r="AO952" s="81" t="str">
        <f aca="false">D952</f>
        <v>Arista</v>
      </c>
      <c r="AP952" s="1" t="s">
        <v>181</v>
      </c>
      <c r="AQ952" s="1"/>
      <c r="AR952" s="1"/>
      <c r="AS952" s="1"/>
      <c r="AT952" s="1"/>
      <c r="AU952" s="1"/>
      <c r="AV952" s="1"/>
      <c r="AW952" s="1"/>
      <c r="AX952" s="1"/>
      <c r="AY952" s="1"/>
      <c r="AZ952" s="1"/>
      <c r="BA952" s="1"/>
      <c r="BB952" s="1"/>
      <c r="BC952" s="1"/>
      <c r="BD952" s="1"/>
      <c r="BE952" s="1"/>
      <c r="BF952" s="1" t="s">
        <v>14668</v>
      </c>
      <c r="BG952" s="1" t="s">
        <v>183</v>
      </c>
      <c r="BH952" s="1"/>
      <c r="BI952" s="1"/>
    </row>
    <row r="953" customFormat="false" ht="12.75" hidden="false" customHeight="false" outlineLevel="0" collapsed="false">
      <c r="A953" s="1" t="s">
        <v>203</v>
      </c>
      <c r="B953" s="1" t="s">
        <v>204</v>
      </c>
      <c r="C953" s="1" t="s">
        <v>177</v>
      </c>
      <c r="D953" s="1" t="s">
        <v>82</v>
      </c>
      <c r="E953" s="1" t="s">
        <v>15435</v>
      </c>
      <c r="F953" s="1" t="s">
        <v>206</v>
      </c>
      <c r="G953" s="1" t="n">
        <v>81</v>
      </c>
      <c r="H953" s="1" t="n">
        <v>80</v>
      </c>
      <c r="I953" s="101" t="s">
        <v>188</v>
      </c>
      <c r="J953" s="1"/>
      <c r="K953" s="1" t="n">
        <f aca="false">IFERROR(VLOOKUP(A953,'[2]Pivot HorizontalMRP'!$A$4:$B$2689,2,0),0)</f>
        <v>0</v>
      </c>
      <c r="L953" s="1" t="n">
        <f aca="false">IFERROR(VLOOKUP(A953,'[2]Pivot HorizontalMRP'!$A$4:$C$2689,3,0),0)</f>
        <v>129</v>
      </c>
      <c r="M953" s="1" t="n">
        <f aca="false">IFERROR(VLOOKUP(A953,'[2]Pivot HorizontalMRP'!$A$4:$D$2689,0.4,0),0)</f>
        <v>0</v>
      </c>
      <c r="N953" s="1" t="n">
        <f aca="false">IFERROR(VLOOKUP(A953,'[2]Pivot HorizontalMRP'!$A$4:$E$2689,5,0),0)</f>
        <v>0</v>
      </c>
      <c r="O953" s="1" t="n">
        <f aca="false">K953+L953</f>
        <v>129</v>
      </c>
      <c r="P953" s="1" t="n">
        <f aca="false">K953+L953+M953+N953</f>
        <v>129</v>
      </c>
      <c r="Q953" s="1" t="n">
        <f aca="false">IFERROR(VLOOKUP(A953,'[2]Pivot HorizontalMRP'!$A$4:$F$2689,6,0),0)</f>
        <v>75</v>
      </c>
      <c r="R953" s="1" t="n">
        <f aca="false">IFERROR(VLOOKUP(A953,'[2]Pivot HorizontalMRP'!$A$4:$G$2689,7,0),0)</f>
        <v>28</v>
      </c>
      <c r="S953" s="1" t="n">
        <f aca="false">IFERROR(VLOOKUP(A953,'[2]Pivot HorizontalMRP'!$A$4:$H$2689,8,0),0)</f>
        <v>20</v>
      </c>
      <c r="T953" s="1" t="n">
        <f aca="false">IFERROR(VLOOKUP(A953,'[2]Pivot HorizontalMRP'!$A$4:$I$2689,9,0),0)</f>
        <v>30</v>
      </c>
      <c r="U953" s="1" t="n">
        <f aca="false">IF(I953="delivery",O953-SUM(Q953+R953),IF(I953="PO",P953-SUM(Q953:R953)))</f>
        <v>26</v>
      </c>
      <c r="V953" s="81" t="n">
        <v>8.19</v>
      </c>
      <c r="W953" s="81"/>
      <c r="X953" s="81" t="n">
        <f aca="false">W953-V953</f>
        <v>-8.19</v>
      </c>
      <c r="Y953" s="81"/>
      <c r="Z953" s="81"/>
      <c r="AA953" s="81" t="n">
        <v>8.19</v>
      </c>
      <c r="AB953" s="81"/>
      <c r="AC953" s="81"/>
      <c r="AD953" s="81"/>
      <c r="AE953" s="81"/>
      <c r="AF953" s="81"/>
      <c r="AG953" s="81"/>
      <c r="AH953" s="81"/>
      <c r="AI953" s="81"/>
      <c r="AJ953" s="81"/>
      <c r="AK953" s="81"/>
      <c r="AL953" s="81"/>
      <c r="AM953" s="81"/>
      <c r="AN953" s="81"/>
      <c r="AO953" s="81" t="str">
        <f aca="false">D953</f>
        <v>Arista</v>
      </c>
      <c r="AP953" s="1" t="s">
        <v>181</v>
      </c>
      <c r="AQ953" s="1"/>
      <c r="AR953" s="1"/>
      <c r="AS953" s="1"/>
      <c r="AT953" s="1"/>
      <c r="AU953" s="1"/>
      <c r="AV953" s="1"/>
      <c r="AW953" s="1"/>
      <c r="AX953" s="1"/>
      <c r="AY953" s="1"/>
      <c r="AZ953" s="1"/>
      <c r="BA953" s="1"/>
      <c r="BB953" s="1"/>
      <c r="BC953" s="1"/>
      <c r="BD953" s="1"/>
      <c r="BE953" s="1"/>
      <c r="BF953" s="1" t="s">
        <v>14668</v>
      </c>
      <c r="BG953" s="1" t="s">
        <v>183</v>
      </c>
      <c r="BH953" s="1"/>
      <c r="BI953" s="1"/>
    </row>
    <row r="954" customFormat="false" ht="12.75" hidden="false" customHeight="false" outlineLevel="0" collapsed="false">
      <c r="A954" s="1" t="s">
        <v>211</v>
      </c>
      <c r="B954" s="1" t="s">
        <v>212</v>
      </c>
      <c r="C954" s="1" t="s">
        <v>177</v>
      </c>
      <c r="D954" s="1" t="s">
        <v>82</v>
      </c>
      <c r="E954" s="1" t="s">
        <v>15436</v>
      </c>
      <c r="F954" s="1" t="s">
        <v>214</v>
      </c>
      <c r="G954" s="1" t="n">
        <v>71</v>
      </c>
      <c r="H954" s="1" t="n">
        <v>80</v>
      </c>
      <c r="I954" s="101" t="s">
        <v>188</v>
      </c>
      <c r="J954" s="1"/>
      <c r="K954" s="1" t="n">
        <f aca="false">IFERROR(VLOOKUP(A954,'[2]Pivot HorizontalMRP'!$A$4:$B$2689,2,0),0)</f>
        <v>0</v>
      </c>
      <c r="L954" s="1" t="n">
        <f aca="false">IFERROR(VLOOKUP(A954,'[2]Pivot HorizontalMRP'!$A$4:$C$2689,3,0),0)</f>
        <v>468</v>
      </c>
      <c r="M954" s="1" t="n">
        <f aca="false">IFERROR(VLOOKUP(A954,'[2]Pivot HorizontalMRP'!$A$4:$D$2689,0.4,0),0)</f>
        <v>0</v>
      </c>
      <c r="N954" s="1" t="n">
        <f aca="false">IFERROR(VLOOKUP(A954,'[2]Pivot HorizontalMRP'!$A$4:$E$2689,5,0),0)</f>
        <v>80</v>
      </c>
      <c r="O954" s="1" t="n">
        <f aca="false">K954+L954</f>
        <v>468</v>
      </c>
      <c r="P954" s="1" t="n">
        <f aca="false">K954+L954+M954+N954</f>
        <v>548</v>
      </c>
      <c r="Q954" s="1" t="n">
        <f aca="false">IFERROR(VLOOKUP(A954,'[2]Pivot HorizontalMRP'!$A$4:$F$2689,6,0),0)</f>
        <v>443</v>
      </c>
      <c r="R954" s="1" t="n">
        <f aca="false">IFERROR(VLOOKUP(A954,'[2]Pivot HorizontalMRP'!$A$4:$G$2689,7,0),0)</f>
        <v>138</v>
      </c>
      <c r="S954" s="1" t="n">
        <f aca="false">IFERROR(VLOOKUP(A954,'[2]Pivot HorizontalMRP'!$A$4:$H$2689,8,0),0)</f>
        <v>100</v>
      </c>
      <c r="T954" s="1" t="n">
        <f aca="false">IFERROR(VLOOKUP(A954,'[2]Pivot HorizontalMRP'!$A$4:$I$2689,9,0),0)</f>
        <v>150</v>
      </c>
      <c r="U954" s="1" t="n">
        <f aca="false">IF(I954="delivery",O954-SUM(Q954+R954),IF(I954="PO",P954-SUM(Q954:R954)))</f>
        <v>-33</v>
      </c>
      <c r="V954" s="81" t="n">
        <v>23.64</v>
      </c>
      <c r="W954" s="81"/>
      <c r="X954" s="81" t="n">
        <f aca="false">W954-V954</f>
        <v>-23.64</v>
      </c>
      <c r="Y954" s="81"/>
      <c r="Z954" s="81"/>
      <c r="AA954" s="81" t="n">
        <v>23.64</v>
      </c>
      <c r="AB954" s="81"/>
      <c r="AC954" s="81"/>
      <c r="AD954" s="81"/>
      <c r="AE954" s="81"/>
      <c r="AF954" s="81"/>
      <c r="AG954" s="81"/>
      <c r="AH954" s="81"/>
      <c r="AI954" s="81"/>
      <c r="AJ954" s="81"/>
      <c r="AK954" s="81"/>
      <c r="AL954" s="81"/>
      <c r="AM954" s="81"/>
      <c r="AN954" s="81"/>
      <c r="AO954" s="81" t="str">
        <f aca="false">D954</f>
        <v>Arista</v>
      </c>
      <c r="AP954" s="1" t="s">
        <v>181</v>
      </c>
      <c r="AQ954" s="1"/>
      <c r="AR954" s="1"/>
      <c r="AS954" s="1"/>
      <c r="AT954" s="1"/>
      <c r="AU954" s="1"/>
      <c r="AV954" s="1"/>
      <c r="AW954" s="1"/>
      <c r="AX954" s="1"/>
      <c r="AY954" s="1"/>
      <c r="AZ954" s="1"/>
      <c r="BA954" s="1"/>
      <c r="BB954" s="1"/>
      <c r="BC954" s="1"/>
      <c r="BD954" s="1"/>
      <c r="BE954" s="1"/>
      <c r="BF954" s="1" t="s">
        <v>14668</v>
      </c>
      <c r="BG954" s="1" t="s">
        <v>183</v>
      </c>
      <c r="BH954" s="1"/>
      <c r="BI954" s="1"/>
    </row>
    <row r="955" customFormat="false" ht="12.75" hidden="false" customHeight="false" outlineLevel="0" collapsed="false">
      <c r="A955" s="1" t="s">
        <v>215</v>
      </c>
      <c r="B955" s="1" t="s">
        <v>216</v>
      </c>
      <c r="C955" s="1" t="s">
        <v>177</v>
      </c>
      <c r="D955" s="1" t="s">
        <v>82</v>
      </c>
      <c r="E955" s="1" t="s">
        <v>15437</v>
      </c>
      <c r="F955" s="1" t="s">
        <v>218</v>
      </c>
      <c r="G955" s="1" t="n">
        <v>71</v>
      </c>
      <c r="H955" s="1" t="n">
        <v>80</v>
      </c>
      <c r="I955" s="101" t="s">
        <v>188</v>
      </c>
      <c r="J955" s="1"/>
      <c r="K955" s="1" t="n">
        <f aca="false">IFERROR(VLOOKUP(A955,'[2]Pivot HorizontalMRP'!$A$4:$B$2689,2,0),0)</f>
        <v>0</v>
      </c>
      <c r="L955" s="1" t="n">
        <f aca="false">IFERROR(VLOOKUP(A955,'[2]Pivot HorizontalMRP'!$A$4:$C$2689,3,0),0)</f>
        <v>276</v>
      </c>
      <c r="M955" s="1" t="n">
        <f aca="false">IFERROR(VLOOKUP(A955,'[2]Pivot HorizontalMRP'!$A$4:$D$2689,0.4,0),0)</f>
        <v>0</v>
      </c>
      <c r="N955" s="1" t="n">
        <f aca="false">IFERROR(VLOOKUP(A955,'[2]Pivot HorizontalMRP'!$A$4:$E$2689,5,0),0)</f>
        <v>80</v>
      </c>
      <c r="O955" s="1" t="n">
        <f aca="false">K955+L955</f>
        <v>276</v>
      </c>
      <c r="P955" s="1" t="n">
        <f aca="false">K955+L955+M955+N955</f>
        <v>356</v>
      </c>
      <c r="Q955" s="1" t="n">
        <f aca="false">IFERROR(VLOOKUP(A955,'[2]Pivot HorizontalMRP'!$A$4:$F$2689,6,0),0)</f>
        <v>254</v>
      </c>
      <c r="R955" s="1" t="n">
        <f aca="false">IFERROR(VLOOKUP(A955,'[2]Pivot HorizontalMRP'!$A$4:$G$2689,7,0),0)</f>
        <v>138</v>
      </c>
      <c r="S955" s="1" t="n">
        <f aca="false">IFERROR(VLOOKUP(A955,'[2]Pivot HorizontalMRP'!$A$4:$H$2689,8,0),0)</f>
        <v>100</v>
      </c>
      <c r="T955" s="1" t="n">
        <f aca="false">IFERROR(VLOOKUP(A955,'[2]Pivot HorizontalMRP'!$A$4:$I$2689,9,0),0)</f>
        <v>150</v>
      </c>
      <c r="U955" s="1" t="n">
        <f aca="false">IF(I955="delivery",O955-SUM(Q955+R955),IF(I955="PO",P955-SUM(Q955:R955)))</f>
        <v>-36</v>
      </c>
      <c r="V955" s="81" t="n">
        <v>34.66</v>
      </c>
      <c r="W955" s="81"/>
      <c r="X955" s="81" t="n">
        <f aca="false">W955-V955</f>
        <v>-34.66</v>
      </c>
      <c r="Y955" s="81"/>
      <c r="Z955" s="81"/>
      <c r="AA955" s="81" t="n">
        <v>34.66</v>
      </c>
      <c r="AB955" s="81"/>
      <c r="AC955" s="81"/>
      <c r="AD955" s="81"/>
      <c r="AE955" s="81"/>
      <c r="AF955" s="81"/>
      <c r="AG955" s="81"/>
      <c r="AH955" s="81"/>
      <c r="AI955" s="81"/>
      <c r="AJ955" s="81"/>
      <c r="AK955" s="81"/>
      <c r="AL955" s="81"/>
      <c r="AM955" s="81"/>
      <c r="AN955" s="81"/>
      <c r="AO955" s="81" t="str">
        <f aca="false">D955</f>
        <v>Arista</v>
      </c>
      <c r="AP955" s="1" t="s">
        <v>181</v>
      </c>
      <c r="AQ955" s="1"/>
      <c r="AR955" s="1"/>
      <c r="AS955" s="1"/>
      <c r="AT955" s="1"/>
      <c r="AU955" s="1"/>
      <c r="AV955" s="1"/>
      <c r="AW955" s="1"/>
      <c r="AX955" s="1"/>
      <c r="AY955" s="1"/>
      <c r="AZ955" s="1"/>
      <c r="BA955" s="1"/>
      <c r="BB955" s="1"/>
      <c r="BC955" s="1"/>
      <c r="BD955" s="1"/>
      <c r="BE955" s="1"/>
      <c r="BF955" s="1" t="s">
        <v>14668</v>
      </c>
      <c r="BG955" s="1" t="s">
        <v>183</v>
      </c>
      <c r="BH955" s="1"/>
      <c r="BI955" s="1"/>
    </row>
    <row r="956" customFormat="false" ht="12.75" hidden="false" customHeight="false" outlineLevel="0" collapsed="false">
      <c r="A956" s="1" t="s">
        <v>219</v>
      </c>
      <c r="B956" s="1" t="s">
        <v>220</v>
      </c>
      <c r="C956" s="1" t="s">
        <v>177</v>
      </c>
      <c r="D956" s="1" t="s">
        <v>82</v>
      </c>
      <c r="E956" s="1" t="s">
        <v>15438</v>
      </c>
      <c r="F956" s="1" t="s">
        <v>222</v>
      </c>
      <c r="G956" s="1" t="n">
        <v>71</v>
      </c>
      <c r="H956" s="1" t="n">
        <v>80</v>
      </c>
      <c r="I956" s="101" t="s">
        <v>188</v>
      </c>
      <c r="J956" s="1"/>
      <c r="K956" s="1" t="n">
        <f aca="false">IFERROR(VLOOKUP(A956,'[2]Pivot HorizontalMRP'!$A$4:$B$2689,2,0),0)</f>
        <v>0</v>
      </c>
      <c r="L956" s="1" t="n">
        <f aca="false">IFERROR(VLOOKUP(A956,'[2]Pivot HorizontalMRP'!$A$4:$C$2689,3,0),0)</f>
        <v>217</v>
      </c>
      <c r="M956" s="1" t="n">
        <f aca="false">IFERROR(VLOOKUP(A956,'[2]Pivot HorizontalMRP'!$A$4:$D$2689,0.4,0),0)</f>
        <v>0</v>
      </c>
      <c r="N956" s="1" t="n">
        <f aca="false">IFERROR(VLOOKUP(A956,'[2]Pivot HorizontalMRP'!$A$4:$E$2689,5,0),0)</f>
        <v>0</v>
      </c>
      <c r="O956" s="1" t="n">
        <f aca="false">K956+L956</f>
        <v>217</v>
      </c>
      <c r="P956" s="1" t="n">
        <f aca="false">K956+L956+M956+N956</f>
        <v>217</v>
      </c>
      <c r="Q956" s="1" t="n">
        <f aca="false">IFERROR(VLOOKUP(A956,'[2]Pivot HorizontalMRP'!$A$4:$F$2689,6,0),0)</f>
        <v>128</v>
      </c>
      <c r="R956" s="1" t="n">
        <f aca="false">IFERROR(VLOOKUP(A956,'[2]Pivot HorizontalMRP'!$A$4:$G$2689,7,0),0)</f>
        <v>56</v>
      </c>
      <c r="S956" s="1" t="n">
        <f aca="false">IFERROR(VLOOKUP(A956,'[2]Pivot HorizontalMRP'!$A$4:$H$2689,8,0),0)</f>
        <v>40</v>
      </c>
      <c r="T956" s="1" t="n">
        <f aca="false">IFERROR(VLOOKUP(A956,'[2]Pivot HorizontalMRP'!$A$4:$I$2689,9,0),0)</f>
        <v>60</v>
      </c>
      <c r="U956" s="1" t="n">
        <f aca="false">IF(I956="delivery",O956-SUM(Q956+R956),IF(I956="PO",P956-SUM(Q956:R956)))</f>
        <v>33</v>
      </c>
      <c r="V956" s="81" t="n">
        <v>35.49</v>
      </c>
      <c r="W956" s="81"/>
      <c r="X956" s="81" t="n">
        <f aca="false">W956-V956</f>
        <v>-35.49</v>
      </c>
      <c r="Y956" s="81"/>
      <c r="Z956" s="81"/>
      <c r="AA956" s="81" t="n">
        <v>35.49</v>
      </c>
      <c r="AB956" s="81"/>
      <c r="AC956" s="81"/>
      <c r="AD956" s="81"/>
      <c r="AE956" s="81"/>
      <c r="AF956" s="81"/>
      <c r="AG956" s="81"/>
      <c r="AH956" s="81"/>
      <c r="AI956" s="81"/>
      <c r="AJ956" s="81"/>
      <c r="AK956" s="81"/>
      <c r="AL956" s="81"/>
      <c r="AM956" s="81"/>
      <c r="AN956" s="81"/>
      <c r="AO956" s="81" t="str">
        <f aca="false">D956</f>
        <v>Arista</v>
      </c>
      <c r="AP956" s="1" t="s">
        <v>181</v>
      </c>
      <c r="AQ956" s="1"/>
      <c r="AR956" s="1"/>
      <c r="AS956" s="1"/>
      <c r="AT956" s="1"/>
      <c r="AU956" s="1"/>
      <c r="AV956" s="1"/>
      <c r="AW956" s="1"/>
      <c r="AX956" s="1"/>
      <c r="AY956" s="1"/>
      <c r="AZ956" s="1"/>
      <c r="BA956" s="1"/>
      <c r="BB956" s="1"/>
      <c r="BC956" s="1"/>
      <c r="BD956" s="1"/>
      <c r="BE956" s="1"/>
      <c r="BF956" s="1" t="s">
        <v>14668</v>
      </c>
      <c r="BG956" s="1" t="s">
        <v>183</v>
      </c>
      <c r="BH956" s="1"/>
      <c r="BI956" s="1"/>
    </row>
    <row r="957" customFormat="false" ht="12.75" hidden="false" customHeight="false" outlineLevel="0" collapsed="false">
      <c r="A957" s="1" t="s">
        <v>223</v>
      </c>
      <c r="B957" s="1" t="s">
        <v>224</v>
      </c>
      <c r="C957" s="1" t="s">
        <v>177</v>
      </c>
      <c r="D957" s="1" t="s">
        <v>82</v>
      </c>
      <c r="E957" s="1" t="s">
        <v>15439</v>
      </c>
      <c r="F957" s="1" t="s">
        <v>226</v>
      </c>
      <c r="G957" s="1" t="n">
        <v>81</v>
      </c>
      <c r="H957" s="1" t="n">
        <v>80</v>
      </c>
      <c r="I957" s="101" t="s">
        <v>188</v>
      </c>
      <c r="J957" s="1"/>
      <c r="K957" s="1" t="n">
        <f aca="false">IFERROR(VLOOKUP(A957,'[2]Pivot HorizontalMRP'!$A$4:$B$2689,2,0),0)</f>
        <v>0</v>
      </c>
      <c r="L957" s="1" t="n">
        <f aca="false">IFERROR(VLOOKUP(A957,'[2]Pivot HorizontalMRP'!$A$4:$C$2689,3,0),0)</f>
        <v>215</v>
      </c>
      <c r="M957" s="1" t="n">
        <f aca="false">IFERROR(VLOOKUP(A957,'[2]Pivot HorizontalMRP'!$A$4:$D$2689,0.4,0),0)</f>
        <v>0</v>
      </c>
      <c r="N957" s="1" t="n">
        <f aca="false">IFERROR(VLOOKUP(A957,'[2]Pivot HorizontalMRP'!$A$4:$E$2689,5,0),0)</f>
        <v>0</v>
      </c>
      <c r="O957" s="1" t="n">
        <f aca="false">K957+L957</f>
        <v>215</v>
      </c>
      <c r="P957" s="1" t="n">
        <f aca="false">K957+L957+M957+N957</f>
        <v>215</v>
      </c>
      <c r="Q957" s="1" t="n">
        <f aca="false">IFERROR(VLOOKUP(A957,'[2]Pivot HorizontalMRP'!$A$4:$F$2689,6,0),0)</f>
        <v>165</v>
      </c>
      <c r="R957" s="1" t="n">
        <f aca="false">IFERROR(VLOOKUP(A957,'[2]Pivot HorizontalMRP'!$A$4:$G$2689,7,0),0)</f>
        <v>56</v>
      </c>
      <c r="S957" s="1" t="n">
        <f aca="false">IFERROR(VLOOKUP(A957,'[2]Pivot HorizontalMRP'!$A$4:$H$2689,8,0),0)</f>
        <v>40</v>
      </c>
      <c r="T957" s="1" t="n">
        <f aca="false">IFERROR(VLOOKUP(A957,'[2]Pivot HorizontalMRP'!$A$4:$I$2689,9,0),0)</f>
        <v>60</v>
      </c>
      <c r="U957" s="1" t="n">
        <f aca="false">IF(I957="delivery",O957-SUM(Q957+R957),IF(I957="PO",P957-SUM(Q957:R957)))</f>
        <v>-6</v>
      </c>
      <c r="V957" s="81" t="n">
        <v>23.24</v>
      </c>
      <c r="W957" s="81"/>
      <c r="X957" s="81" t="n">
        <f aca="false">W957-V957</f>
        <v>-23.24</v>
      </c>
      <c r="Y957" s="81"/>
      <c r="Z957" s="81"/>
      <c r="AA957" s="81"/>
      <c r="AB957" s="81"/>
      <c r="AC957" s="81"/>
      <c r="AD957" s="81"/>
      <c r="AE957" s="81"/>
      <c r="AF957" s="81"/>
      <c r="AG957" s="81"/>
      <c r="AH957" s="81"/>
      <c r="AI957" s="81"/>
      <c r="AJ957" s="81"/>
      <c r="AK957" s="81"/>
      <c r="AL957" s="81"/>
      <c r="AM957" s="81"/>
      <c r="AN957" s="81"/>
      <c r="AO957" s="81" t="str">
        <f aca="false">D957</f>
        <v>Arista</v>
      </c>
      <c r="AP957" s="1" t="s">
        <v>181</v>
      </c>
      <c r="AQ957" s="1"/>
      <c r="AR957" s="1"/>
      <c r="AS957" s="1"/>
      <c r="AT957" s="1"/>
      <c r="AU957" s="1"/>
      <c r="AV957" s="1"/>
      <c r="AW957" s="1"/>
      <c r="AX957" s="1"/>
      <c r="AY957" s="1"/>
      <c r="AZ957" s="1"/>
      <c r="BA957" s="1"/>
      <c r="BB957" s="1"/>
      <c r="BC957" s="1"/>
      <c r="BD957" s="1"/>
      <c r="BE957" s="1"/>
      <c r="BF957" s="1" t="s">
        <v>14668</v>
      </c>
      <c r="BG957" s="1" t="s">
        <v>183</v>
      </c>
      <c r="BH957" s="1"/>
      <c r="BI957" s="1"/>
    </row>
    <row r="958" customFormat="false" ht="12.75" hidden="false" customHeight="false" outlineLevel="0" collapsed="false">
      <c r="A958" s="1" t="s">
        <v>227</v>
      </c>
      <c r="B958" s="1" t="s">
        <v>228</v>
      </c>
      <c r="C958" s="1" t="s">
        <v>177</v>
      </c>
      <c r="D958" s="1" t="s">
        <v>82</v>
      </c>
      <c r="E958" s="1" t="s">
        <v>15440</v>
      </c>
      <c r="F958" s="1" t="s">
        <v>230</v>
      </c>
      <c r="G958" s="1" t="n">
        <v>71</v>
      </c>
      <c r="H958" s="1" t="n">
        <v>200</v>
      </c>
      <c r="I958" s="101" t="s">
        <v>188</v>
      </c>
      <c r="J958" s="1"/>
      <c r="K958" s="1" t="n">
        <f aca="false">IFERROR(VLOOKUP(A958,'[2]Pivot HorizontalMRP'!$A$4:$B$2689,2,0),0)</f>
        <v>0</v>
      </c>
      <c r="L958" s="1" t="n">
        <f aca="false">IFERROR(VLOOKUP(A958,'[2]Pivot HorizontalMRP'!$A$4:$C$2689,3,0),0)</f>
        <v>639</v>
      </c>
      <c r="M958" s="1" t="n">
        <f aca="false">IFERROR(VLOOKUP(A958,'[2]Pivot HorizontalMRP'!$A$4:$D$2689,0.4,0),0)</f>
        <v>0</v>
      </c>
      <c r="N958" s="1" t="n">
        <f aca="false">IFERROR(VLOOKUP(A958,'[2]Pivot HorizontalMRP'!$A$4:$E$2689,5,0),0)</f>
        <v>0</v>
      </c>
      <c r="O958" s="1" t="n">
        <f aca="false">K958+L958</f>
        <v>639</v>
      </c>
      <c r="P958" s="1" t="n">
        <f aca="false">K958+L958+M958+N958</f>
        <v>639</v>
      </c>
      <c r="Q958" s="1" t="n">
        <f aca="false">IFERROR(VLOOKUP(A958,'[2]Pivot HorizontalMRP'!$A$4:$F$2689,6,0),0)</f>
        <v>430</v>
      </c>
      <c r="R958" s="1" t="n">
        <f aca="false">IFERROR(VLOOKUP(A958,'[2]Pivot HorizontalMRP'!$A$4:$G$2689,7,0),0)</f>
        <v>250</v>
      </c>
      <c r="S958" s="1" t="n">
        <f aca="false">IFERROR(VLOOKUP(A958,'[2]Pivot HorizontalMRP'!$A$4:$H$2689,8,0),0)</f>
        <v>180</v>
      </c>
      <c r="T958" s="1" t="n">
        <f aca="false">IFERROR(VLOOKUP(A958,'[2]Pivot HorizontalMRP'!$A$4:$I$2689,9,0),0)</f>
        <v>273</v>
      </c>
      <c r="U958" s="1" t="n">
        <f aca="false">IF(I958="delivery",O958-SUM(Q958+R958),IF(I958="PO",P958-SUM(Q958:R958)))</f>
        <v>-41</v>
      </c>
      <c r="V958" s="81" t="n">
        <v>5.07</v>
      </c>
      <c r="W958" s="81"/>
      <c r="X958" s="81" t="n">
        <f aca="false">W958-V958</f>
        <v>-5.07</v>
      </c>
      <c r="Y958" s="81"/>
      <c r="Z958" s="81"/>
      <c r="AA958" s="81" t="n">
        <v>5.07</v>
      </c>
      <c r="AB958" s="81"/>
      <c r="AC958" s="81"/>
      <c r="AD958" s="81"/>
      <c r="AE958" s="81"/>
      <c r="AF958" s="81"/>
      <c r="AG958" s="81"/>
      <c r="AH958" s="81"/>
      <c r="AI958" s="81"/>
      <c r="AJ958" s="81"/>
      <c r="AK958" s="81"/>
      <c r="AL958" s="81"/>
      <c r="AM958" s="81"/>
      <c r="AN958" s="81"/>
      <c r="AO958" s="81" t="str">
        <f aca="false">D958</f>
        <v>Arista</v>
      </c>
      <c r="AP958" s="1" t="s">
        <v>181</v>
      </c>
      <c r="AQ958" s="1"/>
      <c r="AR958" s="1"/>
      <c r="AS958" s="1"/>
      <c r="AT958" s="1"/>
      <c r="AU958" s="1"/>
      <c r="AV958" s="1"/>
      <c r="AW958" s="1"/>
      <c r="AX958" s="1"/>
      <c r="AY958" s="1"/>
      <c r="AZ958" s="1"/>
      <c r="BA958" s="1"/>
      <c r="BB958" s="1"/>
      <c r="BC958" s="1"/>
      <c r="BD958" s="1"/>
      <c r="BE958" s="1"/>
      <c r="BF958" s="1" t="s">
        <v>14668</v>
      </c>
      <c r="BG958" s="1" t="s">
        <v>183</v>
      </c>
      <c r="BH958" s="1"/>
      <c r="BI958" s="1"/>
    </row>
    <row r="959" customFormat="false" ht="12.75" hidden="false" customHeight="false" outlineLevel="0" collapsed="false">
      <c r="A959" s="1" t="s">
        <v>231</v>
      </c>
      <c r="B959" s="1" t="s">
        <v>232</v>
      </c>
      <c r="C959" s="1" t="s">
        <v>177</v>
      </c>
      <c r="D959" s="1" t="s">
        <v>82</v>
      </c>
      <c r="E959" s="1" t="s">
        <v>15441</v>
      </c>
      <c r="F959" s="1" t="s">
        <v>234</v>
      </c>
      <c r="G959" s="1" t="n">
        <v>71</v>
      </c>
      <c r="H959" s="1" t="n">
        <v>80</v>
      </c>
      <c r="I959" s="101" t="s">
        <v>188</v>
      </c>
      <c r="J959" s="1"/>
      <c r="K959" s="1" t="n">
        <f aca="false">IFERROR(VLOOKUP(A959,'[2]Pivot HorizontalMRP'!$A$4:$B$2689,2,0),0)</f>
        <v>0</v>
      </c>
      <c r="L959" s="1" t="n">
        <f aca="false">IFERROR(VLOOKUP(A959,'[2]Pivot HorizontalMRP'!$A$4:$C$2689,3,0),0)</f>
        <v>384</v>
      </c>
      <c r="M959" s="1" t="n">
        <f aca="false">IFERROR(VLOOKUP(A959,'[2]Pivot HorizontalMRP'!$A$4:$D$2689,0.4,0),0)</f>
        <v>0</v>
      </c>
      <c r="N959" s="1" t="n">
        <f aca="false">IFERROR(VLOOKUP(A959,'[2]Pivot HorizontalMRP'!$A$4:$E$2689,5,0),0)</f>
        <v>0</v>
      </c>
      <c r="O959" s="1" t="n">
        <f aca="false">K959+L959</f>
        <v>384</v>
      </c>
      <c r="P959" s="1" t="n">
        <f aca="false">K959+L959+M959+N959</f>
        <v>384</v>
      </c>
      <c r="Q959" s="1" t="n">
        <f aca="false">IFERROR(VLOOKUP(A959,'[2]Pivot HorizontalMRP'!$A$4:$F$2689,6,0),0)</f>
        <v>240</v>
      </c>
      <c r="R959" s="1" t="n">
        <f aca="false">IFERROR(VLOOKUP(A959,'[2]Pivot HorizontalMRP'!$A$4:$G$2689,7,0),0)</f>
        <v>138</v>
      </c>
      <c r="S959" s="1" t="n">
        <f aca="false">IFERROR(VLOOKUP(A959,'[2]Pivot HorizontalMRP'!$A$4:$H$2689,8,0),0)</f>
        <v>100</v>
      </c>
      <c r="T959" s="1" t="n">
        <f aca="false">IFERROR(VLOOKUP(A959,'[2]Pivot HorizontalMRP'!$A$4:$I$2689,9,0),0)</f>
        <v>153</v>
      </c>
      <c r="U959" s="1" t="n">
        <f aca="false">IF(I959="delivery",O959-SUM(Q959+R959),IF(I959="PO",P959-SUM(Q959:R959)))</f>
        <v>6</v>
      </c>
      <c r="V959" s="81" t="n">
        <v>34.08</v>
      </c>
      <c r="W959" s="81"/>
      <c r="X959" s="81" t="n">
        <f aca="false">W959-V959</f>
        <v>-34.08</v>
      </c>
      <c r="Y959" s="81"/>
      <c r="Z959" s="81"/>
      <c r="AA959" s="81" t="n">
        <v>34.08</v>
      </c>
      <c r="AB959" s="81"/>
      <c r="AC959" s="81"/>
      <c r="AD959" s="81"/>
      <c r="AE959" s="81"/>
      <c r="AF959" s="81"/>
      <c r="AG959" s="81"/>
      <c r="AH959" s="81"/>
      <c r="AI959" s="81"/>
      <c r="AJ959" s="81"/>
      <c r="AK959" s="81"/>
      <c r="AL959" s="81"/>
      <c r="AM959" s="81"/>
      <c r="AN959" s="81"/>
      <c r="AO959" s="81" t="str">
        <f aca="false">D959</f>
        <v>Arista</v>
      </c>
      <c r="AP959" s="1" t="s">
        <v>181</v>
      </c>
      <c r="AQ959" s="1"/>
      <c r="AR959" s="1"/>
      <c r="AS959" s="1"/>
      <c r="AT959" s="1"/>
      <c r="AU959" s="1"/>
      <c r="AV959" s="1"/>
      <c r="AW959" s="1"/>
      <c r="AX959" s="1"/>
      <c r="AY959" s="1"/>
      <c r="AZ959" s="1"/>
      <c r="BA959" s="1"/>
      <c r="BB959" s="1"/>
      <c r="BC959" s="1"/>
      <c r="BD959" s="1"/>
      <c r="BE959" s="1"/>
      <c r="BF959" s="1" t="s">
        <v>14668</v>
      </c>
      <c r="BG959" s="1" t="s">
        <v>183</v>
      </c>
      <c r="BH959" s="1"/>
      <c r="BI959" s="1"/>
    </row>
    <row r="960" customFormat="false" ht="12.75" hidden="false" customHeight="false" outlineLevel="0" collapsed="false">
      <c r="A960" s="1" t="s">
        <v>235</v>
      </c>
      <c r="B960" s="1" t="s">
        <v>236</v>
      </c>
      <c r="C960" s="1" t="s">
        <v>177</v>
      </c>
      <c r="D960" s="1" t="s">
        <v>82</v>
      </c>
      <c r="E960" s="1" t="s">
        <v>15442</v>
      </c>
      <c r="F960" s="1" t="s">
        <v>238</v>
      </c>
      <c r="G960" s="1" t="n">
        <v>71</v>
      </c>
      <c r="H960" s="1" t="n">
        <v>80</v>
      </c>
      <c r="I960" s="101" t="s">
        <v>188</v>
      </c>
      <c r="J960" s="1"/>
      <c r="K960" s="1" t="n">
        <f aca="false">IFERROR(VLOOKUP(A960,'[2]Pivot HorizontalMRP'!$A$4:$B$2689,2,0),0)</f>
        <v>0</v>
      </c>
      <c r="L960" s="1" t="n">
        <f aca="false">IFERROR(VLOOKUP(A960,'[2]Pivot HorizontalMRP'!$A$4:$C$2689,3,0),0)</f>
        <v>501</v>
      </c>
      <c r="M960" s="1" t="n">
        <f aca="false">IFERROR(VLOOKUP(A960,'[2]Pivot HorizontalMRP'!$A$4:$D$2689,0.4,0),0)</f>
        <v>0</v>
      </c>
      <c r="N960" s="1" t="n">
        <f aca="false">IFERROR(VLOOKUP(A960,'[2]Pivot HorizontalMRP'!$A$4:$E$2689,5,0),0)</f>
        <v>0</v>
      </c>
      <c r="O960" s="1" t="n">
        <f aca="false">K960+L960</f>
        <v>501</v>
      </c>
      <c r="P960" s="1" t="n">
        <f aca="false">K960+L960+M960+N960</f>
        <v>501</v>
      </c>
      <c r="Q960" s="1" t="n">
        <f aca="false">IFERROR(VLOOKUP(A960,'[2]Pivot HorizontalMRP'!$A$4:$F$2689,6,0),0)</f>
        <v>364</v>
      </c>
      <c r="R960" s="1" t="n">
        <f aca="false">IFERROR(VLOOKUP(A960,'[2]Pivot HorizontalMRP'!$A$4:$G$2689,7,0),0)</f>
        <v>138</v>
      </c>
      <c r="S960" s="1" t="n">
        <f aca="false">IFERROR(VLOOKUP(A960,'[2]Pivot HorizontalMRP'!$A$4:$H$2689,8,0),0)</f>
        <v>100</v>
      </c>
      <c r="T960" s="1" t="n">
        <f aca="false">IFERROR(VLOOKUP(A960,'[2]Pivot HorizontalMRP'!$A$4:$I$2689,9,0),0)</f>
        <v>153</v>
      </c>
      <c r="U960" s="1" t="n">
        <f aca="false">IF(I960="delivery",O960-SUM(Q960+R960),IF(I960="PO",P960-SUM(Q960:R960)))</f>
        <v>-1</v>
      </c>
      <c r="V960" s="81" t="n">
        <v>23.4</v>
      </c>
      <c r="W960" s="81"/>
      <c r="X960" s="81" t="n">
        <f aca="false">W960-V960</f>
        <v>-23.4</v>
      </c>
      <c r="Y960" s="81"/>
      <c r="Z960" s="81"/>
      <c r="AA960" s="81" t="n">
        <v>23.4</v>
      </c>
      <c r="AB960" s="81"/>
      <c r="AC960" s="81"/>
      <c r="AD960" s="81"/>
      <c r="AE960" s="81"/>
      <c r="AF960" s="81"/>
      <c r="AG960" s="81"/>
      <c r="AH960" s="81"/>
      <c r="AI960" s="81"/>
      <c r="AJ960" s="81"/>
      <c r="AK960" s="81"/>
      <c r="AL960" s="81"/>
      <c r="AM960" s="81"/>
      <c r="AN960" s="81"/>
      <c r="AO960" s="81" t="str">
        <f aca="false">D960</f>
        <v>Arista</v>
      </c>
      <c r="AP960" s="1" t="s">
        <v>181</v>
      </c>
      <c r="AQ960" s="1"/>
      <c r="AR960" s="1"/>
      <c r="AS960" s="1"/>
      <c r="AT960" s="1"/>
      <c r="AU960" s="1"/>
      <c r="AV960" s="1"/>
      <c r="AW960" s="1"/>
      <c r="AX960" s="1"/>
      <c r="AY960" s="1"/>
      <c r="AZ960" s="1"/>
      <c r="BA960" s="1"/>
      <c r="BB960" s="1"/>
      <c r="BC960" s="1"/>
      <c r="BD960" s="1"/>
      <c r="BE960" s="1"/>
      <c r="BF960" s="1" t="s">
        <v>14668</v>
      </c>
      <c r="BG960" s="1" t="s">
        <v>183</v>
      </c>
      <c r="BH960" s="1"/>
      <c r="BI960" s="1"/>
    </row>
    <row r="961" customFormat="false" ht="12.75" hidden="false" customHeight="false" outlineLevel="0" collapsed="false">
      <c r="A961" s="1" t="s">
        <v>280</v>
      </c>
      <c r="B961" s="1" t="s">
        <v>281</v>
      </c>
      <c r="C961" s="1" t="s">
        <v>177</v>
      </c>
      <c r="D961" s="1" t="s">
        <v>82</v>
      </c>
      <c r="E961" s="1" t="s">
        <v>15443</v>
      </c>
      <c r="F961" s="1" t="s">
        <v>283</v>
      </c>
      <c r="G961" s="1" t="n">
        <v>154</v>
      </c>
      <c r="H961" s="1" t="n">
        <v>1000</v>
      </c>
      <c r="I961" s="101" t="s">
        <v>188</v>
      </c>
      <c r="J961" s="1"/>
      <c r="K961" s="1" t="n">
        <f aca="false">IFERROR(VLOOKUP(A961,'[2]Pivot HorizontalMRP'!$A$4:$B$2689,2,0),0)</f>
        <v>1388</v>
      </c>
      <c r="L961" s="1" t="n">
        <f aca="false">IFERROR(VLOOKUP(A961,'[2]Pivot HorizontalMRP'!$A$4:$C$2689,3,0),0)</f>
        <v>986</v>
      </c>
      <c r="M961" s="1" t="n">
        <f aca="false">IFERROR(VLOOKUP(A961,'[2]Pivot HorizontalMRP'!$A$4:$D$2689,0.4,0),0)</f>
        <v>0</v>
      </c>
      <c r="N961" s="1" t="n">
        <f aca="false">IFERROR(VLOOKUP(A961,'[2]Pivot HorizontalMRP'!$A$4:$E$2689,5,0),0)</f>
        <v>0</v>
      </c>
      <c r="O961" s="1" t="n">
        <f aca="false">K961+L961</f>
        <v>2374</v>
      </c>
      <c r="P961" s="1" t="n">
        <f aca="false">K961+L961+M961+N961</f>
        <v>2374</v>
      </c>
      <c r="Q961" s="1" t="n">
        <f aca="false">IFERROR(VLOOKUP(A961,'[2]Pivot HorizontalMRP'!$A$4:$F$2689,6,0),0)</f>
        <v>1534</v>
      </c>
      <c r="R961" s="1" t="n">
        <f aca="false">IFERROR(VLOOKUP(A961,'[2]Pivot HorizontalMRP'!$A$4:$G$2689,7,0),0)</f>
        <v>498</v>
      </c>
      <c r="S961" s="1" t="n">
        <f aca="false">IFERROR(VLOOKUP(A961,'[2]Pivot HorizontalMRP'!$A$4:$H$2689,8,0),0)</f>
        <v>276</v>
      </c>
      <c r="T961" s="1" t="n">
        <f aca="false">IFERROR(VLOOKUP(A961,'[2]Pivot HorizontalMRP'!$A$4:$I$2689,9,0),0)</f>
        <v>276</v>
      </c>
      <c r="U961" s="1" t="n">
        <f aca="false">IF(I961="delivery",O961-SUM(Q961+R961),IF(I961="PO",P961-SUM(Q961:R961)))</f>
        <v>342</v>
      </c>
      <c r="V961" s="81" t="n">
        <v>11.7657</v>
      </c>
      <c r="W961" s="81"/>
      <c r="X961" s="81" t="n">
        <f aca="false">W961-V961</f>
        <v>-11.7657</v>
      </c>
      <c r="Y961" s="81"/>
      <c r="Z961" s="81"/>
      <c r="AA961" s="81" t="n">
        <v>13.11542</v>
      </c>
      <c r="AB961" s="81"/>
      <c r="AC961" s="81"/>
      <c r="AD961" s="81"/>
      <c r="AE961" s="81"/>
      <c r="AF961" s="81"/>
      <c r="AG961" s="81"/>
      <c r="AH961" s="81"/>
      <c r="AI961" s="81"/>
      <c r="AJ961" s="81"/>
      <c r="AK961" s="81"/>
      <c r="AL961" s="81"/>
      <c r="AM961" s="81"/>
      <c r="AN961" s="81"/>
      <c r="AO961" s="81" t="str">
        <f aca="false">D961</f>
        <v>Arista</v>
      </c>
      <c r="AP961" s="1" t="s">
        <v>181</v>
      </c>
      <c r="AQ961" s="1"/>
      <c r="AR961" s="1"/>
      <c r="AS961" s="1"/>
      <c r="AT961" s="1"/>
      <c r="AU961" s="1"/>
      <c r="AV961" s="1"/>
      <c r="AW961" s="1"/>
      <c r="AX961" s="1"/>
      <c r="AY961" s="1"/>
      <c r="AZ961" s="1"/>
      <c r="BA961" s="1"/>
      <c r="BB961" s="1"/>
      <c r="BC961" s="1"/>
      <c r="BD961" s="1"/>
      <c r="BE961" s="1"/>
      <c r="BF961" s="1" t="s">
        <v>14668</v>
      </c>
      <c r="BG961" s="1" t="s">
        <v>183</v>
      </c>
      <c r="BH961" s="1"/>
      <c r="BI961" s="1"/>
    </row>
    <row r="962" customFormat="false" ht="12.75" hidden="false" customHeight="false" outlineLevel="0" collapsed="false">
      <c r="A962" s="1" t="s">
        <v>284</v>
      </c>
      <c r="B962" s="1" t="s">
        <v>285</v>
      </c>
      <c r="C962" s="1" t="s">
        <v>177</v>
      </c>
      <c r="D962" s="1" t="s">
        <v>82</v>
      </c>
      <c r="E962" s="1" t="s">
        <v>286</v>
      </c>
      <c r="F962" s="1" t="s">
        <v>287</v>
      </c>
      <c r="G962" s="1" t="n">
        <v>76</v>
      </c>
      <c r="H962" s="1" t="n">
        <v>5000</v>
      </c>
      <c r="I962" s="101" t="s">
        <v>188</v>
      </c>
      <c r="J962" s="1"/>
      <c r="K962" s="1" t="n">
        <f aca="false">IFERROR(VLOOKUP(A962,'[2]Pivot HorizontalMRP'!$A$4:$B$2689,2,0),0)</f>
        <v>0</v>
      </c>
      <c r="L962" s="1" t="n">
        <f aca="false">IFERROR(VLOOKUP(A962,'[2]Pivot HorizontalMRP'!$A$4:$C$2689,3,0),0)</f>
        <v>19255</v>
      </c>
      <c r="M962" s="1" t="n">
        <f aca="false">IFERROR(VLOOKUP(A962,'[2]Pivot HorizontalMRP'!$A$4:$D$2689,0.4,0),0)</f>
        <v>0</v>
      </c>
      <c r="N962" s="1" t="n">
        <f aca="false">IFERROR(VLOOKUP(A962,'[2]Pivot HorizontalMRP'!$A$4:$E$2689,5,0),0)</f>
        <v>12696</v>
      </c>
      <c r="O962" s="1" t="n">
        <f aca="false">K962+L962</f>
        <v>19255</v>
      </c>
      <c r="P962" s="1" t="n">
        <f aca="false">K962+L962+M962+N962</f>
        <v>31951</v>
      </c>
      <c r="Q962" s="1" t="n">
        <f aca="false">IFERROR(VLOOKUP(A962,'[2]Pivot HorizontalMRP'!$A$4:$F$2689,6,0),0)</f>
        <v>33262</v>
      </c>
      <c r="R962" s="1" t="n">
        <f aca="false">IFERROR(VLOOKUP(A962,'[2]Pivot HorizontalMRP'!$A$4:$G$2689,7,0),0)</f>
        <v>14312</v>
      </c>
      <c r="S962" s="1" t="n">
        <f aca="false">IFERROR(VLOOKUP(A962,'[2]Pivot HorizontalMRP'!$A$4:$H$2689,8,0),0)</f>
        <v>12752</v>
      </c>
      <c r="T962" s="1" t="n">
        <f aca="false">IFERROR(VLOOKUP(A962,'[2]Pivot HorizontalMRP'!$A$4:$I$2689,9,0),0)</f>
        <v>13794</v>
      </c>
      <c r="U962" s="1" t="n">
        <f aca="false">IF(I962="delivery",O962-SUM(Q962+R962),IF(I962="PO",P962-SUM(Q962:R962)))</f>
        <v>-15623</v>
      </c>
      <c r="V962" s="81" t="n">
        <v>2.1546</v>
      </c>
      <c r="W962" s="81"/>
      <c r="X962" s="81" t="n">
        <f aca="false">W962-V962</f>
        <v>-2.1546</v>
      </c>
      <c r="Y962" s="81"/>
      <c r="Z962" s="81"/>
      <c r="AA962" s="81" t="n">
        <v>2.1546</v>
      </c>
      <c r="AB962" s="81"/>
      <c r="AC962" s="81"/>
      <c r="AD962" s="81"/>
      <c r="AE962" s="81"/>
      <c r="AF962" s="81"/>
      <c r="AG962" s="81"/>
      <c r="AH962" s="81"/>
      <c r="AI962" s="81"/>
      <c r="AJ962" s="81"/>
      <c r="AK962" s="81"/>
      <c r="AL962" s="81"/>
      <c r="AM962" s="81"/>
      <c r="AN962" s="81"/>
      <c r="AO962" s="81" t="str">
        <f aca="false">D962</f>
        <v>Arista</v>
      </c>
      <c r="AP962" s="1" t="s">
        <v>181</v>
      </c>
      <c r="AQ962" s="1"/>
      <c r="AR962" s="1"/>
      <c r="AS962" s="1"/>
      <c r="AT962" s="1"/>
      <c r="AU962" s="1"/>
      <c r="AV962" s="1"/>
      <c r="AW962" s="1"/>
      <c r="AX962" s="1"/>
      <c r="AY962" s="1"/>
      <c r="AZ962" s="1"/>
      <c r="BA962" s="1"/>
      <c r="BB962" s="1"/>
      <c r="BC962" s="1"/>
      <c r="BD962" s="1"/>
      <c r="BE962" s="1"/>
      <c r="BF962" s="1" t="s">
        <v>14668</v>
      </c>
      <c r="BG962" s="1" t="s">
        <v>183</v>
      </c>
      <c r="BH962" s="1"/>
      <c r="BI962" s="1"/>
    </row>
    <row r="963" customFormat="false" ht="12.75" hidden="false" customHeight="false" outlineLevel="0" collapsed="false">
      <c r="A963" s="1" t="s">
        <v>336</v>
      </c>
      <c r="B963" s="1" t="s">
        <v>337</v>
      </c>
      <c r="C963" s="1" t="s">
        <v>177</v>
      </c>
      <c r="D963" s="1" t="s">
        <v>82</v>
      </c>
      <c r="E963" s="1" t="s">
        <v>15444</v>
      </c>
      <c r="F963" s="1" t="s">
        <v>15445</v>
      </c>
      <c r="G963" s="1" t="n">
        <v>81</v>
      </c>
      <c r="H963" s="1" t="n">
        <v>1000</v>
      </c>
      <c r="I963" s="101" t="s">
        <v>188</v>
      </c>
      <c r="J963" s="1"/>
      <c r="K963" s="1" t="n">
        <f aca="false">IFERROR(VLOOKUP(A963,'[2]Pivot HorizontalMRP'!$A$4:$B$2689,2,0),0)</f>
        <v>0</v>
      </c>
      <c r="L963" s="1" t="n">
        <f aca="false">IFERROR(VLOOKUP(A963,'[2]Pivot HorizontalMRP'!$A$4:$C$2689,3,0),0)</f>
        <v>364</v>
      </c>
      <c r="M963" s="1" t="n">
        <f aca="false">IFERROR(VLOOKUP(A963,'[2]Pivot HorizontalMRP'!$A$4:$D$2689,0.4,0),0)</f>
        <v>0</v>
      </c>
      <c r="N963" s="1" t="n">
        <f aca="false">IFERROR(VLOOKUP(A963,'[2]Pivot HorizontalMRP'!$A$4:$E$2689,5,0),0)</f>
        <v>291</v>
      </c>
      <c r="O963" s="1" t="n">
        <f aca="false">K963+L963</f>
        <v>364</v>
      </c>
      <c r="P963" s="1" t="n">
        <f aca="false">K963+L963+M963+N963</f>
        <v>655</v>
      </c>
      <c r="Q963" s="1" t="n">
        <f aca="false">IFERROR(VLOOKUP(A963,'[2]Pivot HorizontalMRP'!$A$4:$F$2689,6,0),0)</f>
        <v>468</v>
      </c>
      <c r="R963" s="1" t="n">
        <f aca="false">IFERROR(VLOOKUP(A963,'[2]Pivot HorizontalMRP'!$A$4:$G$2689,7,0),0)</f>
        <v>232</v>
      </c>
      <c r="S963" s="1" t="n">
        <f aca="false">IFERROR(VLOOKUP(A963,'[2]Pivot HorizontalMRP'!$A$4:$H$2689,8,0),0)</f>
        <v>168</v>
      </c>
      <c r="T963" s="1" t="n">
        <f aca="false">IFERROR(VLOOKUP(A963,'[2]Pivot HorizontalMRP'!$A$4:$I$2689,9,0),0)</f>
        <v>252</v>
      </c>
      <c r="U963" s="1" t="n">
        <f aca="false">IF(I963="delivery",O963-SUM(Q963+R963),IF(I963="PO",P963-SUM(Q963:R963)))</f>
        <v>-45</v>
      </c>
      <c r="V963" s="81" t="n">
        <v>20.89</v>
      </c>
      <c r="W963" s="81"/>
      <c r="X963" s="81" t="n">
        <f aca="false">W963-V963</f>
        <v>-20.89</v>
      </c>
      <c r="Y963" s="81"/>
      <c r="Z963" s="81"/>
      <c r="AA963" s="81"/>
      <c r="AB963" s="81"/>
      <c r="AC963" s="81"/>
      <c r="AD963" s="81"/>
      <c r="AE963" s="81"/>
      <c r="AF963" s="81"/>
      <c r="AG963" s="81"/>
      <c r="AH963" s="81"/>
      <c r="AI963" s="81"/>
      <c r="AJ963" s="81"/>
      <c r="AK963" s="81"/>
      <c r="AL963" s="81"/>
      <c r="AM963" s="81"/>
      <c r="AN963" s="81"/>
      <c r="AO963" s="81" t="str">
        <f aca="false">D963</f>
        <v>Arista</v>
      </c>
      <c r="AP963" s="1" t="s">
        <v>181</v>
      </c>
      <c r="AQ963" s="1"/>
      <c r="AR963" s="1"/>
      <c r="AS963" s="1"/>
      <c r="AT963" s="1"/>
      <c r="AU963" s="1"/>
      <c r="AV963" s="1"/>
      <c r="AW963" s="1"/>
      <c r="AX963" s="1"/>
      <c r="AY963" s="1"/>
      <c r="AZ963" s="1"/>
      <c r="BA963" s="1"/>
      <c r="BB963" s="1"/>
      <c r="BC963" s="1"/>
      <c r="BD963" s="1"/>
      <c r="BE963" s="1"/>
      <c r="BF963" s="1" t="s">
        <v>14668</v>
      </c>
      <c r="BG963" s="1" t="s">
        <v>183</v>
      </c>
      <c r="BH963" s="1"/>
      <c r="BI963" s="1"/>
    </row>
    <row r="964" customFormat="false" ht="12.75" hidden="false" customHeight="false" outlineLevel="0" collapsed="false">
      <c r="A964" s="1" t="s">
        <v>340</v>
      </c>
      <c r="B964" s="1" t="s">
        <v>341</v>
      </c>
      <c r="C964" s="1" t="s">
        <v>177</v>
      </c>
      <c r="D964" s="1" t="s">
        <v>82</v>
      </c>
      <c r="E964" s="1" t="s">
        <v>342</v>
      </c>
      <c r="F964" s="1" t="s">
        <v>15446</v>
      </c>
      <c r="G964" s="1" t="n">
        <v>81</v>
      </c>
      <c r="H964" s="1" t="n">
        <v>1000</v>
      </c>
      <c r="I964" s="101" t="s">
        <v>188</v>
      </c>
      <c r="J964" s="1"/>
      <c r="K964" s="1" t="n">
        <f aca="false">IFERROR(VLOOKUP(A964,'[2]Pivot HorizontalMRP'!$A$4:$B$2689,2,0),0)</f>
        <v>0</v>
      </c>
      <c r="L964" s="1" t="n">
        <f aca="false">IFERROR(VLOOKUP(A964,'[2]Pivot HorizontalMRP'!$A$4:$C$2689,3,0),0)</f>
        <v>462</v>
      </c>
      <c r="M964" s="1" t="n">
        <f aca="false">IFERROR(VLOOKUP(A964,'[2]Pivot HorizontalMRP'!$A$4:$D$2689,0.4,0),0)</f>
        <v>0</v>
      </c>
      <c r="N964" s="1" t="n">
        <f aca="false">IFERROR(VLOOKUP(A964,'[2]Pivot HorizontalMRP'!$A$4:$E$2689,5,0),0)</f>
        <v>340</v>
      </c>
      <c r="O964" s="1" t="n">
        <f aca="false">K964+L964</f>
        <v>462</v>
      </c>
      <c r="P964" s="1" t="n">
        <f aca="false">K964+L964+M964+N964</f>
        <v>802</v>
      </c>
      <c r="Q964" s="1" t="n">
        <f aca="false">IFERROR(VLOOKUP(A964,'[2]Pivot HorizontalMRP'!$A$4:$F$2689,6,0),0)</f>
        <v>522</v>
      </c>
      <c r="R964" s="1" t="n">
        <f aca="false">IFERROR(VLOOKUP(A964,'[2]Pivot HorizontalMRP'!$A$4:$G$2689,7,0),0)</f>
        <v>232</v>
      </c>
      <c r="S964" s="1" t="n">
        <f aca="false">IFERROR(VLOOKUP(A964,'[2]Pivot HorizontalMRP'!$A$4:$H$2689,8,0),0)</f>
        <v>168</v>
      </c>
      <c r="T964" s="1" t="n">
        <f aca="false">IFERROR(VLOOKUP(A964,'[2]Pivot HorizontalMRP'!$A$4:$I$2689,9,0),0)</f>
        <v>252</v>
      </c>
      <c r="U964" s="1" t="n">
        <f aca="false">IF(I964="delivery",O964-SUM(Q964+R964),IF(I964="PO",P964-SUM(Q964:R964)))</f>
        <v>48</v>
      </c>
      <c r="V964" s="81" t="n">
        <v>13.59</v>
      </c>
      <c r="W964" s="81"/>
      <c r="X964" s="81" t="n">
        <f aca="false">W964-V964</f>
        <v>-13.59</v>
      </c>
      <c r="Y964" s="81"/>
      <c r="Z964" s="81"/>
      <c r="AA964" s="81"/>
      <c r="AB964" s="81"/>
      <c r="AC964" s="81"/>
      <c r="AD964" s="81"/>
      <c r="AE964" s="81"/>
      <c r="AF964" s="81"/>
      <c r="AG964" s="81"/>
      <c r="AH964" s="81"/>
      <c r="AI964" s="81"/>
      <c r="AJ964" s="81"/>
      <c r="AK964" s="81"/>
      <c r="AL964" s="81"/>
      <c r="AM964" s="81"/>
      <c r="AN964" s="81"/>
      <c r="AO964" s="81" t="str">
        <f aca="false">D964</f>
        <v>Arista</v>
      </c>
      <c r="AP964" s="1" t="s">
        <v>181</v>
      </c>
      <c r="AQ964" s="1"/>
      <c r="AR964" s="1"/>
      <c r="AS964" s="1"/>
      <c r="AT964" s="1"/>
      <c r="AU964" s="1"/>
      <c r="AV964" s="1"/>
      <c r="AW964" s="1"/>
      <c r="AX964" s="1"/>
      <c r="AY964" s="1"/>
      <c r="AZ964" s="1"/>
      <c r="BA964" s="1"/>
      <c r="BB964" s="1"/>
      <c r="BC964" s="1"/>
      <c r="BD964" s="1"/>
      <c r="BE964" s="1"/>
      <c r="BF964" s="1" t="s">
        <v>14668</v>
      </c>
      <c r="BG964" s="1" t="s">
        <v>183</v>
      </c>
      <c r="BH964" s="1"/>
      <c r="BI964" s="1"/>
    </row>
    <row r="965" customFormat="false" ht="12.75" hidden="false" customHeight="false" outlineLevel="0" collapsed="false">
      <c r="A965" s="1" t="s">
        <v>344</v>
      </c>
      <c r="B965" s="1" t="s">
        <v>345</v>
      </c>
      <c r="C965" s="1" t="s">
        <v>177</v>
      </c>
      <c r="D965" s="1" t="s">
        <v>82</v>
      </c>
      <c r="E965" s="1" t="s">
        <v>15447</v>
      </c>
      <c r="F965" s="1" t="s">
        <v>347</v>
      </c>
      <c r="G965" s="1" t="n">
        <v>127</v>
      </c>
      <c r="H965" s="1" t="n">
        <v>1000</v>
      </c>
      <c r="I965" s="101" t="s">
        <v>188</v>
      </c>
      <c r="J965" s="1"/>
      <c r="K965" s="1" t="n">
        <f aca="false">IFERROR(VLOOKUP(A965,'[2]Pivot HorizontalMRP'!$A$4:$B$2689,2,0),0)</f>
        <v>0</v>
      </c>
      <c r="L965" s="1" t="n">
        <f aca="false">IFERROR(VLOOKUP(A965,'[2]Pivot HorizontalMRP'!$A$4:$C$2689,3,0),0)</f>
        <v>678</v>
      </c>
      <c r="M965" s="1" t="n">
        <f aca="false">IFERROR(VLOOKUP(A965,'[2]Pivot HorizontalMRP'!$A$4:$D$2689,0.4,0),0)</f>
        <v>0</v>
      </c>
      <c r="N965" s="1" t="n">
        <f aca="false">IFERROR(VLOOKUP(A965,'[2]Pivot HorizontalMRP'!$A$4:$E$2689,5,0),0)</f>
        <v>480</v>
      </c>
      <c r="O965" s="1" t="n">
        <f aca="false">K965+L965</f>
        <v>678</v>
      </c>
      <c r="P965" s="1" t="n">
        <f aca="false">K965+L965+M965+N965</f>
        <v>1158</v>
      </c>
      <c r="Q965" s="1" t="n">
        <f aca="false">IFERROR(VLOOKUP(A965,'[2]Pivot HorizontalMRP'!$A$4:$F$2689,6,0),0)</f>
        <v>576</v>
      </c>
      <c r="R965" s="1" t="n">
        <f aca="false">IFERROR(VLOOKUP(A965,'[2]Pivot HorizontalMRP'!$A$4:$G$2689,7,0),0)</f>
        <v>307</v>
      </c>
      <c r="S965" s="1" t="n">
        <f aca="false">IFERROR(VLOOKUP(A965,'[2]Pivot HorizontalMRP'!$A$4:$H$2689,8,0),0)</f>
        <v>222</v>
      </c>
      <c r="T965" s="1" t="n">
        <f aca="false">IFERROR(VLOOKUP(A965,'[2]Pivot HorizontalMRP'!$A$4:$I$2689,9,0),0)</f>
        <v>333</v>
      </c>
      <c r="U965" s="1" t="n">
        <f aca="false">IF(I965="delivery",O965-SUM(Q965+R965),IF(I965="PO",P965-SUM(Q965:R965)))</f>
        <v>275</v>
      </c>
      <c r="V965" s="81" t="n">
        <v>1.43</v>
      </c>
      <c r="W965" s="81"/>
      <c r="X965" s="81" t="n">
        <f aca="false">W965-V965</f>
        <v>-1.43</v>
      </c>
      <c r="Y965" s="81"/>
      <c r="Z965" s="81"/>
      <c r="AA965" s="81" t="n">
        <v>1.43</v>
      </c>
      <c r="AB965" s="81"/>
      <c r="AC965" s="81"/>
      <c r="AD965" s="81"/>
      <c r="AE965" s="81"/>
      <c r="AF965" s="81"/>
      <c r="AG965" s="81"/>
      <c r="AH965" s="81"/>
      <c r="AI965" s="81"/>
      <c r="AJ965" s="81"/>
      <c r="AK965" s="81"/>
      <c r="AL965" s="81"/>
      <c r="AM965" s="81"/>
      <c r="AN965" s="81"/>
      <c r="AO965" s="81" t="str">
        <f aca="false">D965</f>
        <v>Arista</v>
      </c>
      <c r="AP965" s="1" t="s">
        <v>181</v>
      </c>
      <c r="AQ965" s="1"/>
      <c r="AR965" s="1"/>
      <c r="AS965" s="1"/>
      <c r="AT965" s="1"/>
      <c r="AU965" s="1"/>
      <c r="AV965" s="1"/>
      <c r="AW965" s="1"/>
      <c r="AX965" s="1"/>
      <c r="AY965" s="1"/>
      <c r="AZ965" s="1"/>
      <c r="BA965" s="1"/>
      <c r="BB965" s="1"/>
      <c r="BC965" s="1"/>
      <c r="BD965" s="1"/>
      <c r="BE965" s="1"/>
      <c r="BF965" s="1" t="s">
        <v>14668</v>
      </c>
      <c r="BG965" s="1" t="s">
        <v>183</v>
      </c>
      <c r="BH965" s="1"/>
      <c r="BI965" s="1"/>
    </row>
    <row r="966" customFormat="false" ht="12.75" hidden="false" customHeight="false" outlineLevel="0" collapsed="false">
      <c r="A966" s="1" t="s">
        <v>348</v>
      </c>
      <c r="B966" s="1" t="s">
        <v>349</v>
      </c>
      <c r="C966" s="1" t="s">
        <v>177</v>
      </c>
      <c r="D966" s="1" t="s">
        <v>82</v>
      </c>
      <c r="E966" s="1" t="s">
        <v>15448</v>
      </c>
      <c r="F966" s="1" t="s">
        <v>351</v>
      </c>
      <c r="G966" s="1" t="n">
        <v>81</v>
      </c>
      <c r="H966" s="1" t="n">
        <v>1000</v>
      </c>
      <c r="I966" s="101" t="s">
        <v>188</v>
      </c>
      <c r="J966" s="1"/>
      <c r="K966" s="1" t="n">
        <f aca="false">IFERROR(VLOOKUP(A966,'[2]Pivot HorizontalMRP'!$A$4:$B$2689,2,0),0)</f>
        <v>0</v>
      </c>
      <c r="L966" s="1" t="n">
        <f aca="false">IFERROR(VLOOKUP(A966,'[2]Pivot HorizontalMRP'!$A$4:$C$2689,3,0),0)</f>
        <v>36</v>
      </c>
      <c r="M966" s="1" t="n">
        <f aca="false">IFERROR(VLOOKUP(A966,'[2]Pivot HorizontalMRP'!$A$4:$D$2689,0.4,0),0)</f>
        <v>0</v>
      </c>
      <c r="N966" s="1" t="n">
        <f aca="false">IFERROR(VLOOKUP(A966,'[2]Pivot HorizontalMRP'!$A$4:$E$2689,5,0),0)</f>
        <v>127</v>
      </c>
      <c r="O966" s="1" t="n">
        <f aca="false">K966+L966</f>
        <v>36</v>
      </c>
      <c r="P966" s="1" t="n">
        <f aca="false">K966+L966+M966+N966</f>
        <v>163</v>
      </c>
      <c r="Q966" s="1" t="n">
        <f aca="false">IFERROR(VLOOKUP(A966,'[2]Pivot HorizontalMRP'!$A$4:$F$2689,6,0),0)</f>
        <v>118</v>
      </c>
      <c r="R966" s="1" t="n">
        <f aca="false">IFERROR(VLOOKUP(A966,'[2]Pivot HorizontalMRP'!$A$4:$G$2689,7,0),0)</f>
        <v>75</v>
      </c>
      <c r="S966" s="1" t="n">
        <f aca="false">IFERROR(VLOOKUP(A966,'[2]Pivot HorizontalMRP'!$A$4:$H$2689,8,0),0)</f>
        <v>54</v>
      </c>
      <c r="T966" s="1" t="n">
        <f aca="false">IFERROR(VLOOKUP(A966,'[2]Pivot HorizontalMRP'!$A$4:$I$2689,9,0),0)</f>
        <v>81</v>
      </c>
      <c r="U966" s="1" t="n">
        <f aca="false">IF(I966="delivery",O966-SUM(Q966+R966),IF(I966="PO",P966-SUM(Q966:R966)))</f>
        <v>-30</v>
      </c>
      <c r="V966" s="81" t="n">
        <v>20.89</v>
      </c>
      <c r="W966" s="81"/>
      <c r="X966" s="81" t="n">
        <f aca="false">W966-V966</f>
        <v>-20.89</v>
      </c>
      <c r="Y966" s="81"/>
      <c r="Z966" s="81"/>
      <c r="AA966" s="81" t="n">
        <v>35.08</v>
      </c>
      <c r="AB966" s="81"/>
      <c r="AC966" s="81"/>
      <c r="AD966" s="81"/>
      <c r="AE966" s="81"/>
      <c r="AF966" s="81"/>
      <c r="AG966" s="81"/>
      <c r="AH966" s="81"/>
      <c r="AI966" s="81"/>
      <c r="AJ966" s="81"/>
      <c r="AK966" s="81"/>
      <c r="AL966" s="81"/>
      <c r="AM966" s="81"/>
      <c r="AN966" s="81"/>
      <c r="AO966" s="81" t="str">
        <f aca="false">D966</f>
        <v>Arista</v>
      </c>
      <c r="AP966" s="1" t="s">
        <v>181</v>
      </c>
      <c r="AQ966" s="1"/>
      <c r="AR966" s="1"/>
      <c r="AS966" s="1"/>
      <c r="AT966" s="1"/>
      <c r="AU966" s="1"/>
      <c r="AV966" s="1"/>
      <c r="AW966" s="1"/>
      <c r="AX966" s="1"/>
      <c r="AY966" s="1"/>
      <c r="AZ966" s="1"/>
      <c r="BA966" s="1"/>
      <c r="BB966" s="1"/>
      <c r="BC966" s="1"/>
      <c r="BD966" s="1"/>
      <c r="BE966" s="1"/>
      <c r="BF966" s="1" t="s">
        <v>14668</v>
      </c>
      <c r="BG966" s="1" t="s">
        <v>183</v>
      </c>
      <c r="BH966" s="1"/>
      <c r="BI966" s="1"/>
    </row>
    <row r="967" customFormat="false" ht="12.75" hidden="false" customHeight="false" outlineLevel="0" collapsed="false">
      <c r="A967" s="1" t="s">
        <v>352</v>
      </c>
      <c r="B967" s="1" t="s">
        <v>353</v>
      </c>
      <c r="C967" s="1" t="s">
        <v>177</v>
      </c>
      <c r="D967" s="1" t="s">
        <v>82</v>
      </c>
      <c r="E967" s="1" t="s">
        <v>15449</v>
      </c>
      <c r="F967" s="1" t="s">
        <v>355</v>
      </c>
      <c r="G967" s="1" t="n">
        <v>81</v>
      </c>
      <c r="H967" s="1" t="n">
        <v>1000</v>
      </c>
      <c r="I967" s="101" t="s">
        <v>188</v>
      </c>
      <c r="J967" s="1"/>
      <c r="K967" s="1" t="n">
        <f aca="false">IFERROR(VLOOKUP(A967,'[2]Pivot HorizontalMRP'!$A$4:$B$2689,2,0),0)</f>
        <v>0</v>
      </c>
      <c r="L967" s="1" t="n">
        <f aca="false">IFERROR(VLOOKUP(A967,'[2]Pivot HorizontalMRP'!$A$4:$C$2689,3,0),0)</f>
        <v>99</v>
      </c>
      <c r="M967" s="1" t="n">
        <f aca="false">IFERROR(VLOOKUP(A967,'[2]Pivot HorizontalMRP'!$A$4:$D$2689,0.4,0),0)</f>
        <v>0</v>
      </c>
      <c r="N967" s="1" t="n">
        <f aca="false">IFERROR(VLOOKUP(A967,'[2]Pivot HorizontalMRP'!$A$4:$E$2689,5,0),0)</f>
        <v>240</v>
      </c>
      <c r="O967" s="1" t="n">
        <f aca="false">K967+L967</f>
        <v>99</v>
      </c>
      <c r="P967" s="1" t="n">
        <f aca="false">K967+L967+M967+N967</f>
        <v>339</v>
      </c>
      <c r="Q967" s="1" t="n">
        <f aca="false">IFERROR(VLOOKUP(A967,'[2]Pivot HorizontalMRP'!$A$4:$F$2689,6,0),0)</f>
        <v>122</v>
      </c>
      <c r="R967" s="1" t="n">
        <f aca="false">IFERROR(VLOOKUP(A967,'[2]Pivot HorizontalMRP'!$A$4:$G$2689,7,0),0)</f>
        <v>75</v>
      </c>
      <c r="S967" s="1" t="n">
        <f aca="false">IFERROR(VLOOKUP(A967,'[2]Pivot HorizontalMRP'!$A$4:$H$2689,8,0),0)</f>
        <v>54</v>
      </c>
      <c r="T967" s="1" t="n">
        <f aca="false">IFERROR(VLOOKUP(A967,'[2]Pivot HorizontalMRP'!$A$4:$I$2689,9,0),0)</f>
        <v>81</v>
      </c>
      <c r="U967" s="1" t="n">
        <f aca="false">IF(I967="delivery",O967-SUM(Q967+R967),IF(I967="PO",P967-SUM(Q967:R967)))</f>
        <v>142</v>
      </c>
      <c r="V967" s="81" t="n">
        <v>13.59</v>
      </c>
      <c r="W967" s="81"/>
      <c r="X967" s="81" t="n">
        <f aca="false">W967-V967</f>
        <v>-13.59</v>
      </c>
      <c r="Y967" s="81"/>
      <c r="Z967" s="81"/>
      <c r="AA967" s="81" t="n">
        <v>13.59</v>
      </c>
      <c r="AB967" s="81"/>
      <c r="AC967" s="81"/>
      <c r="AD967" s="81"/>
      <c r="AE967" s="81"/>
      <c r="AF967" s="81"/>
      <c r="AG967" s="81"/>
      <c r="AH967" s="81"/>
      <c r="AI967" s="81"/>
      <c r="AJ967" s="81"/>
      <c r="AK967" s="81"/>
      <c r="AL967" s="81"/>
      <c r="AM967" s="81"/>
      <c r="AN967" s="81"/>
      <c r="AO967" s="81" t="str">
        <f aca="false">D967</f>
        <v>Arista</v>
      </c>
      <c r="AP967" s="1" t="s">
        <v>181</v>
      </c>
      <c r="AQ967" s="1"/>
      <c r="AR967" s="1"/>
      <c r="AS967" s="1"/>
      <c r="AT967" s="1"/>
      <c r="AU967" s="1"/>
      <c r="AV967" s="1"/>
      <c r="AW967" s="1"/>
      <c r="AX967" s="1"/>
      <c r="AY967" s="1"/>
      <c r="AZ967" s="1"/>
      <c r="BA967" s="1"/>
      <c r="BB967" s="1"/>
      <c r="BC967" s="1"/>
      <c r="BD967" s="1"/>
      <c r="BE967" s="1"/>
      <c r="BF967" s="1" t="s">
        <v>14668</v>
      </c>
      <c r="BG967" s="1" t="s">
        <v>183</v>
      </c>
      <c r="BH967" s="1"/>
      <c r="BI967" s="1"/>
    </row>
    <row r="968" customFormat="false" ht="12.75" hidden="false" customHeight="false" outlineLevel="0" collapsed="false">
      <c r="A968" s="1" t="s">
        <v>360</v>
      </c>
      <c r="B968" s="1" t="s">
        <v>361</v>
      </c>
      <c r="C968" s="1" t="s">
        <v>177</v>
      </c>
      <c r="D968" s="1" t="s">
        <v>82</v>
      </c>
      <c r="E968" s="1" t="s">
        <v>15450</v>
      </c>
      <c r="F968" s="1" t="s">
        <v>363</v>
      </c>
      <c r="G968" s="1" t="n">
        <v>76</v>
      </c>
      <c r="H968" s="1" t="n">
        <v>5000</v>
      </c>
      <c r="I968" s="101" t="s">
        <v>188</v>
      </c>
      <c r="J968" s="1"/>
      <c r="K968" s="1" t="n">
        <f aca="false">IFERROR(VLOOKUP(A968,'[2]Pivot HorizontalMRP'!$A$4:$B$2689,2,0),0)</f>
        <v>0</v>
      </c>
      <c r="L968" s="1" t="n">
        <f aca="false">IFERROR(VLOOKUP(A968,'[2]Pivot HorizontalMRP'!$A$4:$C$2689,3,0),0)</f>
        <v>20587</v>
      </c>
      <c r="M968" s="1" t="n">
        <f aca="false">IFERROR(VLOOKUP(A968,'[2]Pivot HorizontalMRP'!$A$4:$D$2689,0.4,0),0)</f>
        <v>0</v>
      </c>
      <c r="N968" s="1" t="n">
        <f aca="false">IFERROR(VLOOKUP(A968,'[2]Pivot HorizontalMRP'!$A$4:$E$2689,5,0),0)</f>
        <v>1640</v>
      </c>
      <c r="O968" s="1" t="n">
        <f aca="false">K968+L968</f>
        <v>20587</v>
      </c>
      <c r="P968" s="1" t="n">
        <f aca="false">K968+L968+M968+N968</f>
        <v>22227</v>
      </c>
      <c r="Q968" s="1" t="n">
        <f aca="false">IFERROR(VLOOKUP(A968,'[2]Pivot HorizontalMRP'!$A$4:$F$2689,6,0),0)</f>
        <v>34276</v>
      </c>
      <c r="R968" s="1" t="n">
        <f aca="false">IFERROR(VLOOKUP(A968,'[2]Pivot HorizontalMRP'!$A$4:$G$2689,7,0),0)</f>
        <v>14810</v>
      </c>
      <c r="S968" s="1" t="n">
        <f aca="false">IFERROR(VLOOKUP(A968,'[2]Pivot HorizontalMRP'!$A$4:$H$2689,8,0),0)</f>
        <v>13028</v>
      </c>
      <c r="T968" s="1" t="n">
        <f aca="false">IFERROR(VLOOKUP(A968,'[2]Pivot HorizontalMRP'!$A$4:$I$2689,9,0),0)</f>
        <v>14070</v>
      </c>
      <c r="U968" s="1" t="n">
        <f aca="false">IF(I968="delivery",O968-SUM(Q968+R968),IF(I968="PO",P968-SUM(Q968:R968)))</f>
        <v>-26859</v>
      </c>
      <c r="V968" s="81" t="n">
        <v>14.7467</v>
      </c>
      <c r="W968" s="81"/>
      <c r="X968" s="81" t="n">
        <f aca="false">W968-V968</f>
        <v>-14.7467</v>
      </c>
      <c r="Y968" s="81"/>
      <c r="Z968" s="81"/>
      <c r="AA968" s="81" t="n">
        <v>14.72046</v>
      </c>
      <c r="AB968" s="81"/>
      <c r="AC968" s="81"/>
      <c r="AD968" s="81"/>
      <c r="AE968" s="81"/>
      <c r="AF968" s="81"/>
      <c r="AG968" s="81"/>
      <c r="AH968" s="81"/>
      <c r="AI968" s="81"/>
      <c r="AJ968" s="81"/>
      <c r="AK968" s="81"/>
      <c r="AL968" s="81"/>
      <c r="AM968" s="81"/>
      <c r="AN968" s="81"/>
      <c r="AO968" s="81" t="str">
        <f aca="false">D968</f>
        <v>Arista</v>
      </c>
      <c r="AP968" s="1" t="s">
        <v>181</v>
      </c>
      <c r="AQ968" s="1"/>
      <c r="AR968" s="1"/>
      <c r="AS968" s="1"/>
      <c r="AT968" s="1"/>
      <c r="AU968" s="1"/>
      <c r="AV968" s="1"/>
      <c r="AW968" s="1"/>
      <c r="AX968" s="1"/>
      <c r="AY968" s="1"/>
      <c r="AZ968" s="1"/>
      <c r="BA968" s="1"/>
      <c r="BB968" s="1"/>
      <c r="BC968" s="1"/>
      <c r="BD968" s="1"/>
      <c r="BE968" s="1"/>
      <c r="BF968" s="1" t="s">
        <v>14668</v>
      </c>
      <c r="BG968" s="1" t="s">
        <v>183</v>
      </c>
      <c r="BH968" s="1"/>
      <c r="BI968" s="1"/>
    </row>
    <row r="969" customFormat="false" ht="12.75" hidden="false" customHeight="false" outlineLevel="0" collapsed="false">
      <c r="A969" s="1" t="s">
        <v>368</v>
      </c>
      <c r="B969" s="1" t="s">
        <v>369</v>
      </c>
      <c r="C969" s="1" t="s">
        <v>177</v>
      </c>
      <c r="D969" s="1" t="s">
        <v>82</v>
      </c>
      <c r="E969" s="1" t="s">
        <v>15451</v>
      </c>
      <c r="F969" s="1" t="s">
        <v>371</v>
      </c>
      <c r="G969" s="1" t="n">
        <v>76</v>
      </c>
      <c r="H969" s="1" t="n">
        <v>80</v>
      </c>
      <c r="I969" s="101" t="s">
        <v>188</v>
      </c>
      <c r="J969" s="1"/>
      <c r="K969" s="1" t="n">
        <f aca="false">IFERROR(VLOOKUP(A969,'[2]Pivot HorizontalMRP'!$A$4:$B$2689,2,0),0)</f>
        <v>0</v>
      </c>
      <c r="L969" s="1" t="n">
        <f aca="false">IFERROR(VLOOKUP(A969,'[2]Pivot HorizontalMRP'!$A$4:$C$2689,3,0),0)</f>
        <v>2710</v>
      </c>
      <c r="M969" s="1" t="n">
        <f aca="false">IFERROR(VLOOKUP(A969,'[2]Pivot HorizontalMRP'!$A$4:$D$2689,0.4,0),0)</f>
        <v>0</v>
      </c>
      <c r="N969" s="1" t="n">
        <f aca="false">IFERROR(VLOOKUP(A969,'[2]Pivot HorizontalMRP'!$A$4:$E$2689,5,0),0)</f>
        <v>6520</v>
      </c>
      <c r="O969" s="1" t="n">
        <f aca="false">K969+L969</f>
        <v>2710</v>
      </c>
      <c r="P969" s="1" t="n">
        <f aca="false">K969+L969+M969+N969</f>
        <v>9230</v>
      </c>
      <c r="Q969" s="1" t="n">
        <f aca="false">IFERROR(VLOOKUP(A969,'[2]Pivot HorizontalMRP'!$A$4:$F$2689,6,0),0)</f>
        <v>10146</v>
      </c>
      <c r="R969" s="1" t="n">
        <f aca="false">IFERROR(VLOOKUP(A969,'[2]Pivot HorizontalMRP'!$A$4:$G$2689,7,0),0)</f>
        <v>4368</v>
      </c>
      <c r="S969" s="1" t="n">
        <f aca="false">IFERROR(VLOOKUP(A969,'[2]Pivot HorizontalMRP'!$A$4:$H$2689,8,0),0)</f>
        <v>4007</v>
      </c>
      <c r="T969" s="1" t="n">
        <f aca="false">IFERROR(VLOOKUP(A969,'[2]Pivot HorizontalMRP'!$A$4:$I$2689,9,0),0)</f>
        <v>4008</v>
      </c>
      <c r="U969" s="1" t="n">
        <f aca="false">IF(I969="delivery",O969-SUM(Q969+R969),IF(I969="PO",P969-SUM(Q969:R969)))</f>
        <v>-5284</v>
      </c>
      <c r="V969" s="81" t="n">
        <v>17.239</v>
      </c>
      <c r="W969" s="81"/>
      <c r="X969" s="81" t="n">
        <f aca="false">W969-V969</f>
        <v>-17.239</v>
      </c>
      <c r="Y969" s="81"/>
      <c r="Z969" s="81"/>
      <c r="AA969" s="81" t="n">
        <v>17.83084</v>
      </c>
      <c r="AB969" s="81"/>
      <c r="AC969" s="81"/>
      <c r="AD969" s="81"/>
      <c r="AE969" s="81"/>
      <c r="AF969" s="81"/>
      <c r="AG969" s="81"/>
      <c r="AH969" s="81"/>
      <c r="AI969" s="81"/>
      <c r="AJ969" s="81"/>
      <c r="AK969" s="81"/>
      <c r="AL969" s="81"/>
      <c r="AM969" s="81"/>
      <c r="AN969" s="81"/>
      <c r="AO969" s="81" t="str">
        <f aca="false">D969</f>
        <v>Arista</v>
      </c>
      <c r="AP969" s="1" t="s">
        <v>181</v>
      </c>
      <c r="AQ969" s="1"/>
      <c r="AR969" s="1"/>
      <c r="AS969" s="1"/>
      <c r="AT969" s="1"/>
      <c r="AU969" s="1"/>
      <c r="AV969" s="1"/>
      <c r="AW969" s="1"/>
      <c r="AX969" s="1"/>
      <c r="AY969" s="1"/>
      <c r="AZ969" s="1"/>
      <c r="BA969" s="1"/>
      <c r="BB969" s="1"/>
      <c r="BC969" s="1"/>
      <c r="BD969" s="1"/>
      <c r="BE969" s="1"/>
      <c r="BF969" s="1" t="s">
        <v>14668</v>
      </c>
      <c r="BG969" s="1" t="s">
        <v>183</v>
      </c>
      <c r="BH969" s="1"/>
      <c r="BI969" s="1"/>
    </row>
    <row r="970" customFormat="false" ht="12.75" hidden="false" customHeight="false" outlineLevel="0" collapsed="false">
      <c r="A970" s="1" t="s">
        <v>372</v>
      </c>
      <c r="B970" s="1" t="s">
        <v>373</v>
      </c>
      <c r="C970" s="1" t="s">
        <v>177</v>
      </c>
      <c r="D970" s="1" t="s">
        <v>82</v>
      </c>
      <c r="E970" s="1" t="s">
        <v>15452</v>
      </c>
      <c r="F970" s="1" t="s">
        <v>15453</v>
      </c>
      <c r="G970" s="1" t="n">
        <v>76</v>
      </c>
      <c r="H970" s="1" t="n">
        <v>80</v>
      </c>
      <c r="I970" s="101" t="s">
        <v>188</v>
      </c>
      <c r="J970" s="1"/>
      <c r="K970" s="1" t="n">
        <f aca="false">IFERROR(VLOOKUP(A970,'[2]Pivot HorizontalMRP'!$A$4:$B$2689,2,0),0)</f>
        <v>0</v>
      </c>
      <c r="L970" s="1" t="n">
        <f aca="false">IFERROR(VLOOKUP(A970,'[2]Pivot HorizontalMRP'!$A$4:$C$2689,3,0),0)</f>
        <v>2336</v>
      </c>
      <c r="M970" s="1" t="n">
        <f aca="false">IFERROR(VLOOKUP(A970,'[2]Pivot HorizontalMRP'!$A$4:$D$2689,0.4,0),0)</f>
        <v>0</v>
      </c>
      <c r="N970" s="1" t="n">
        <f aca="false">IFERROR(VLOOKUP(A970,'[2]Pivot HorizontalMRP'!$A$4:$E$2689,5,0),0)</f>
        <v>2042</v>
      </c>
      <c r="O970" s="1" t="n">
        <f aca="false">K970+L970</f>
        <v>2336</v>
      </c>
      <c r="P970" s="1" t="n">
        <f aca="false">K970+L970+M970+N970</f>
        <v>4378</v>
      </c>
      <c r="Q970" s="1" t="n">
        <f aca="false">IFERROR(VLOOKUP(A970,'[2]Pivot HorizontalMRP'!$A$4:$F$2689,6,0),0)</f>
        <v>10597</v>
      </c>
      <c r="R970" s="1" t="n">
        <f aca="false">IFERROR(VLOOKUP(A970,'[2]Pivot HorizontalMRP'!$A$4:$G$2689,7,0),0)</f>
        <v>4564</v>
      </c>
      <c r="S970" s="1" t="n">
        <f aca="false">IFERROR(VLOOKUP(A970,'[2]Pivot HorizontalMRP'!$A$4:$H$2689,8,0),0)</f>
        <v>4149</v>
      </c>
      <c r="T970" s="1" t="n">
        <f aca="false">IFERROR(VLOOKUP(A970,'[2]Pivot HorizontalMRP'!$A$4:$I$2689,9,0),0)</f>
        <v>4221</v>
      </c>
      <c r="U970" s="1" t="n">
        <f aca="false">IF(I970="delivery",O970-SUM(Q970+R970),IF(I970="PO",P970-SUM(Q970:R970)))</f>
        <v>-10783</v>
      </c>
      <c r="V970" s="81" t="n">
        <v>23.606</v>
      </c>
      <c r="W970" s="81"/>
      <c r="X970" s="81" t="n">
        <f aca="false">W970-V970</f>
        <v>-23.606</v>
      </c>
      <c r="Y970" s="81"/>
      <c r="Z970" s="81"/>
      <c r="AA970" s="81" t="n">
        <v>25.89634</v>
      </c>
      <c r="AB970" s="81"/>
      <c r="AC970" s="81"/>
      <c r="AD970" s="81"/>
      <c r="AE970" s="81"/>
      <c r="AF970" s="81"/>
      <c r="AG970" s="81"/>
      <c r="AH970" s="81"/>
      <c r="AI970" s="81"/>
      <c r="AJ970" s="81"/>
      <c r="AK970" s="81"/>
      <c r="AL970" s="81"/>
      <c r="AM970" s="81"/>
      <c r="AN970" s="81"/>
      <c r="AO970" s="81" t="str">
        <f aca="false">D970</f>
        <v>Arista</v>
      </c>
      <c r="AP970" s="1" t="s">
        <v>181</v>
      </c>
      <c r="AQ970" s="1"/>
      <c r="AR970" s="1"/>
      <c r="AS970" s="1"/>
      <c r="AT970" s="1"/>
      <c r="AU970" s="1"/>
      <c r="AV970" s="1"/>
      <c r="AW970" s="1"/>
      <c r="AX970" s="1"/>
      <c r="AY970" s="1"/>
      <c r="AZ970" s="1"/>
      <c r="BA970" s="1"/>
      <c r="BB970" s="1"/>
      <c r="BC970" s="1"/>
      <c r="BD970" s="1"/>
      <c r="BE970" s="1"/>
      <c r="BF970" s="1" t="s">
        <v>14668</v>
      </c>
      <c r="BG970" s="1" t="s">
        <v>183</v>
      </c>
      <c r="BH970" s="1"/>
      <c r="BI970" s="1"/>
    </row>
    <row r="971" customFormat="false" ht="12.75" hidden="false" customHeight="false" outlineLevel="0" collapsed="false">
      <c r="A971" s="1" t="s">
        <v>376</v>
      </c>
      <c r="B971" s="1" t="s">
        <v>377</v>
      </c>
      <c r="C971" s="1" t="s">
        <v>177</v>
      </c>
      <c r="D971" s="1" t="s">
        <v>82</v>
      </c>
      <c r="E971" s="1" t="s">
        <v>15454</v>
      </c>
      <c r="F971" s="1" t="s">
        <v>379</v>
      </c>
      <c r="G971" s="1" t="n">
        <v>76</v>
      </c>
      <c r="H971" s="1" t="n">
        <v>1000</v>
      </c>
      <c r="I971" s="101" t="s">
        <v>188</v>
      </c>
      <c r="J971" s="1"/>
      <c r="K971" s="1" t="n">
        <f aca="false">IFERROR(VLOOKUP(A971,'[2]Pivot HorizontalMRP'!$A$4:$B$2689,2,0),0)</f>
        <v>0</v>
      </c>
      <c r="L971" s="1" t="n">
        <f aca="false">IFERROR(VLOOKUP(A971,'[2]Pivot HorizontalMRP'!$A$4:$C$2689,3,0),0)</f>
        <v>1408</v>
      </c>
      <c r="M971" s="1" t="n">
        <f aca="false">IFERROR(VLOOKUP(A971,'[2]Pivot HorizontalMRP'!$A$4:$D$2689,0.4,0),0)</f>
        <v>0</v>
      </c>
      <c r="N971" s="1" t="n">
        <f aca="false">IFERROR(VLOOKUP(A971,'[2]Pivot HorizontalMRP'!$A$4:$E$2689,5,0),0)</f>
        <v>2100</v>
      </c>
      <c r="O971" s="1" t="n">
        <f aca="false">K971+L971</f>
        <v>1408</v>
      </c>
      <c r="P971" s="1" t="n">
        <f aca="false">K971+L971+M971+N971</f>
        <v>3508</v>
      </c>
      <c r="Q971" s="1" t="n">
        <f aca="false">IFERROR(VLOOKUP(A971,'[2]Pivot HorizontalMRP'!$A$4:$F$2689,6,0),0)</f>
        <v>3588</v>
      </c>
      <c r="R971" s="1" t="n">
        <f aca="false">IFERROR(VLOOKUP(A971,'[2]Pivot HorizontalMRP'!$A$4:$G$2689,7,0),0)</f>
        <v>2108</v>
      </c>
      <c r="S971" s="1" t="n">
        <f aca="false">IFERROR(VLOOKUP(A971,'[2]Pivot HorizontalMRP'!$A$4:$H$2689,8,0),0)</f>
        <v>1409</v>
      </c>
      <c r="T971" s="1" t="n">
        <f aca="false">IFERROR(VLOOKUP(A971,'[2]Pivot HorizontalMRP'!$A$4:$I$2689,9,0),0)</f>
        <v>1160</v>
      </c>
      <c r="U971" s="1" t="n">
        <f aca="false">IF(I971="delivery",O971-SUM(Q971+R971),IF(I971="PO",P971-SUM(Q971:R971)))</f>
        <v>-2188</v>
      </c>
      <c r="V971" s="81" t="n">
        <v>2.8874</v>
      </c>
      <c r="W971" s="81"/>
      <c r="X971" s="81" t="n">
        <f aca="false">W971-V971</f>
        <v>-2.8874</v>
      </c>
      <c r="Y971" s="81"/>
      <c r="Z971" s="81"/>
      <c r="AA971" s="81" t="n">
        <v>2.62654</v>
      </c>
      <c r="AB971" s="81"/>
      <c r="AC971" s="81"/>
      <c r="AD971" s="81"/>
      <c r="AE971" s="81"/>
      <c r="AF971" s="81"/>
      <c r="AG971" s="81"/>
      <c r="AH971" s="81"/>
      <c r="AI971" s="81"/>
      <c r="AJ971" s="81"/>
      <c r="AK971" s="81"/>
      <c r="AL971" s="81"/>
      <c r="AM971" s="81"/>
      <c r="AN971" s="81"/>
      <c r="AO971" s="81" t="str">
        <f aca="false">D971</f>
        <v>Arista</v>
      </c>
      <c r="AP971" s="1" t="s">
        <v>181</v>
      </c>
      <c r="AQ971" s="1"/>
      <c r="AR971" s="1"/>
      <c r="AS971" s="1"/>
      <c r="AT971" s="1"/>
      <c r="AU971" s="1"/>
      <c r="AV971" s="1"/>
      <c r="AW971" s="1"/>
      <c r="AX971" s="1"/>
      <c r="AY971" s="1"/>
      <c r="AZ971" s="1"/>
      <c r="BA971" s="1"/>
      <c r="BB971" s="1"/>
      <c r="BC971" s="1"/>
      <c r="BD971" s="1"/>
      <c r="BE971" s="1"/>
      <c r="BF971" s="1" t="s">
        <v>14668</v>
      </c>
      <c r="BG971" s="1" t="s">
        <v>183</v>
      </c>
      <c r="BH971" s="1"/>
      <c r="BI971" s="1"/>
    </row>
    <row r="972" customFormat="false" ht="12.75" hidden="false" customHeight="false" outlineLevel="0" collapsed="false">
      <c r="A972" s="1" t="s">
        <v>388</v>
      </c>
      <c r="B972" s="1" t="s">
        <v>389</v>
      </c>
      <c r="C972" s="1" t="s">
        <v>177</v>
      </c>
      <c r="D972" s="1" t="s">
        <v>82</v>
      </c>
      <c r="E972" s="1" t="s">
        <v>15455</v>
      </c>
      <c r="F972" s="1" t="s">
        <v>391</v>
      </c>
      <c r="G972" s="1" t="n">
        <v>119</v>
      </c>
      <c r="H972" s="1" t="n">
        <v>80</v>
      </c>
      <c r="I972" s="101" t="s">
        <v>188</v>
      </c>
      <c r="J972" s="1"/>
      <c r="K972" s="1" t="n">
        <f aca="false">IFERROR(VLOOKUP(A972,'[2]Pivot HorizontalMRP'!$A$4:$B$2689,2,0),0)</f>
        <v>0</v>
      </c>
      <c r="L972" s="1" t="n">
        <f aca="false">IFERROR(VLOOKUP(A972,'[2]Pivot HorizontalMRP'!$A$4:$C$2689,3,0),0)</f>
        <v>123</v>
      </c>
      <c r="M972" s="1" t="n">
        <f aca="false">IFERROR(VLOOKUP(A972,'[2]Pivot HorizontalMRP'!$A$4:$D$2689,0.4,0),0)</f>
        <v>0</v>
      </c>
      <c r="N972" s="1" t="n">
        <f aca="false">IFERROR(VLOOKUP(A972,'[2]Pivot HorizontalMRP'!$A$4:$E$2689,5,0),0)</f>
        <v>0</v>
      </c>
      <c r="O972" s="1" t="n">
        <f aca="false">K972+L972</f>
        <v>123</v>
      </c>
      <c r="P972" s="1" t="n">
        <f aca="false">K972+L972+M972+N972</f>
        <v>123</v>
      </c>
      <c r="Q972" s="1" t="n">
        <f aca="false">IFERROR(VLOOKUP(A972,'[2]Pivot HorizontalMRP'!$A$4:$F$2689,6,0),0)</f>
        <v>92</v>
      </c>
      <c r="R972" s="1" t="n">
        <f aca="false">IFERROR(VLOOKUP(A972,'[2]Pivot HorizontalMRP'!$A$4:$G$2689,7,0),0)</f>
        <v>0</v>
      </c>
      <c r="S972" s="1" t="n">
        <f aca="false">IFERROR(VLOOKUP(A972,'[2]Pivot HorizontalMRP'!$A$4:$H$2689,8,0),0)</f>
        <v>0</v>
      </c>
      <c r="T972" s="1" t="n">
        <f aca="false">IFERROR(VLOOKUP(A972,'[2]Pivot HorizontalMRP'!$A$4:$I$2689,9,0),0)</f>
        <v>0</v>
      </c>
      <c r="U972" s="1" t="n">
        <f aca="false">IF(I972="delivery",O972-SUM(Q972+R972),IF(I972="PO",P972-SUM(Q972:R972)))</f>
        <v>31</v>
      </c>
      <c r="V972" s="81" t="n">
        <v>36.49</v>
      </c>
      <c r="W972" s="81"/>
      <c r="X972" s="81" t="n">
        <f aca="false">W972-V972</f>
        <v>-36.49</v>
      </c>
      <c r="Y972" s="81"/>
      <c r="Z972" s="81"/>
      <c r="AA972" s="81" t="n">
        <v>36.49</v>
      </c>
      <c r="AB972" s="81"/>
      <c r="AC972" s="81"/>
      <c r="AD972" s="81"/>
      <c r="AE972" s="81"/>
      <c r="AF972" s="81"/>
      <c r="AG972" s="81"/>
      <c r="AH972" s="81"/>
      <c r="AI972" s="81"/>
      <c r="AJ972" s="81"/>
      <c r="AK972" s="81"/>
      <c r="AL972" s="81"/>
      <c r="AM972" s="81"/>
      <c r="AN972" s="81"/>
      <c r="AO972" s="81" t="str">
        <f aca="false">D972</f>
        <v>Arista</v>
      </c>
      <c r="AP972" s="1" t="s">
        <v>181</v>
      </c>
      <c r="AQ972" s="1"/>
      <c r="AR972" s="1"/>
      <c r="AS972" s="1"/>
      <c r="AT972" s="1"/>
      <c r="AU972" s="1"/>
      <c r="AV972" s="1"/>
      <c r="AW972" s="1"/>
      <c r="AX972" s="1"/>
      <c r="AY972" s="1"/>
      <c r="AZ972" s="1"/>
      <c r="BA972" s="1"/>
      <c r="BB972" s="1"/>
      <c r="BC972" s="1"/>
      <c r="BD972" s="1"/>
      <c r="BE972" s="1"/>
      <c r="BF972" s="1" t="s">
        <v>14668</v>
      </c>
      <c r="BG972" s="1" t="s">
        <v>183</v>
      </c>
      <c r="BH972" s="1"/>
      <c r="BI972" s="1"/>
    </row>
    <row r="973" customFormat="false" ht="12.75" hidden="false" customHeight="false" outlineLevel="0" collapsed="false">
      <c r="A973" s="1" t="s">
        <v>392</v>
      </c>
      <c r="B973" s="1" t="s">
        <v>393</v>
      </c>
      <c r="C973" s="1" t="s">
        <v>177</v>
      </c>
      <c r="D973" s="1" t="s">
        <v>82</v>
      </c>
      <c r="E973" s="1" t="s">
        <v>15456</v>
      </c>
      <c r="F973" s="1" t="s">
        <v>395</v>
      </c>
      <c r="G973" s="1" t="n">
        <v>119</v>
      </c>
      <c r="H973" s="1" t="n">
        <v>80</v>
      </c>
      <c r="I973" s="101" t="s">
        <v>188</v>
      </c>
      <c r="J973" s="1"/>
      <c r="K973" s="1" t="n">
        <f aca="false">IFERROR(VLOOKUP(A973,'[2]Pivot HorizontalMRP'!$A$4:$B$2689,2,0),0)</f>
        <v>0</v>
      </c>
      <c r="L973" s="1" t="n">
        <f aca="false">IFERROR(VLOOKUP(A973,'[2]Pivot HorizontalMRP'!$A$4:$C$2689,3,0),0)</f>
        <v>150</v>
      </c>
      <c r="M973" s="1" t="n">
        <f aca="false">IFERROR(VLOOKUP(A973,'[2]Pivot HorizontalMRP'!$A$4:$D$2689,0.4,0),0)</f>
        <v>0</v>
      </c>
      <c r="N973" s="1" t="n">
        <f aca="false">IFERROR(VLOOKUP(A973,'[2]Pivot HorizontalMRP'!$A$4:$E$2689,5,0),0)</f>
        <v>0</v>
      </c>
      <c r="O973" s="1" t="n">
        <f aca="false">K973+L973</f>
        <v>150</v>
      </c>
      <c r="P973" s="1" t="n">
        <f aca="false">K973+L973+M973+N973</f>
        <v>150</v>
      </c>
      <c r="Q973" s="1" t="n">
        <f aca="false">IFERROR(VLOOKUP(A973,'[2]Pivot HorizontalMRP'!$A$4:$F$2689,6,0),0)</f>
        <v>118</v>
      </c>
      <c r="R973" s="1" t="n">
        <f aca="false">IFERROR(VLOOKUP(A973,'[2]Pivot HorizontalMRP'!$A$4:$G$2689,7,0),0)</f>
        <v>0</v>
      </c>
      <c r="S973" s="1" t="n">
        <f aca="false">IFERROR(VLOOKUP(A973,'[2]Pivot HorizontalMRP'!$A$4:$H$2689,8,0),0)</f>
        <v>0</v>
      </c>
      <c r="T973" s="1" t="n">
        <f aca="false">IFERROR(VLOOKUP(A973,'[2]Pivot HorizontalMRP'!$A$4:$I$2689,9,0),0)</f>
        <v>0</v>
      </c>
      <c r="U973" s="1" t="n">
        <f aca="false">IF(I973="delivery",O973-SUM(Q973+R973),IF(I973="PO",P973-SUM(Q973:R973)))</f>
        <v>32</v>
      </c>
      <c r="V973" s="81" t="n">
        <v>24.29</v>
      </c>
      <c r="W973" s="81"/>
      <c r="X973" s="81" t="n">
        <f aca="false">W973-V973</f>
        <v>-24.29</v>
      </c>
      <c r="Y973" s="81"/>
      <c r="Z973" s="81"/>
      <c r="AA973" s="81" t="n">
        <v>24.29</v>
      </c>
      <c r="AB973" s="81"/>
      <c r="AC973" s="81"/>
      <c r="AD973" s="81"/>
      <c r="AE973" s="81"/>
      <c r="AF973" s="81"/>
      <c r="AG973" s="81"/>
      <c r="AH973" s="81"/>
      <c r="AI973" s="81"/>
      <c r="AJ973" s="81"/>
      <c r="AK973" s="81"/>
      <c r="AL973" s="81"/>
      <c r="AM973" s="81"/>
      <c r="AN973" s="81"/>
      <c r="AO973" s="81" t="str">
        <f aca="false">D973</f>
        <v>Arista</v>
      </c>
      <c r="AP973" s="1" t="s">
        <v>181</v>
      </c>
      <c r="AQ973" s="1"/>
      <c r="AR973" s="1"/>
      <c r="AS973" s="1"/>
      <c r="AT973" s="1"/>
      <c r="AU973" s="1"/>
      <c r="AV973" s="1"/>
      <c r="AW973" s="1"/>
      <c r="AX973" s="1"/>
      <c r="AY973" s="1"/>
      <c r="AZ973" s="1"/>
      <c r="BA973" s="1"/>
      <c r="BB973" s="1"/>
      <c r="BC973" s="1"/>
      <c r="BD973" s="1"/>
      <c r="BE973" s="1"/>
      <c r="BF973" s="1" t="s">
        <v>14668</v>
      </c>
      <c r="BG973" s="1" t="s">
        <v>183</v>
      </c>
      <c r="BH973" s="1"/>
      <c r="BI973" s="1"/>
    </row>
    <row r="974" customFormat="false" ht="12.75" hidden="false" customHeight="false" outlineLevel="0" collapsed="false">
      <c r="A974" s="1" t="s">
        <v>425</v>
      </c>
      <c r="B974" s="1" t="s">
        <v>426</v>
      </c>
      <c r="C974" s="1" t="s">
        <v>177</v>
      </c>
      <c r="D974" s="1" t="s">
        <v>82</v>
      </c>
      <c r="E974" s="1" t="s">
        <v>15457</v>
      </c>
      <c r="F974" s="1" t="s">
        <v>428</v>
      </c>
      <c r="G974" s="1" t="n">
        <v>71</v>
      </c>
      <c r="H974" s="1" t="n">
        <v>80</v>
      </c>
      <c r="I974" s="101" t="s">
        <v>188</v>
      </c>
      <c r="J974" s="1"/>
      <c r="K974" s="1" t="n">
        <f aca="false">IFERROR(VLOOKUP(A974,'[2]Pivot HorizontalMRP'!$A$4:$B$2689,2,0),0)</f>
        <v>0</v>
      </c>
      <c r="L974" s="1" t="n">
        <f aca="false">IFERROR(VLOOKUP(A974,'[2]Pivot HorizontalMRP'!$A$4:$C$2689,3,0),0)</f>
        <v>4347</v>
      </c>
      <c r="M974" s="1" t="n">
        <f aca="false">IFERROR(VLOOKUP(A974,'[2]Pivot HorizontalMRP'!$A$4:$D$2689,0.4,0),0)</f>
        <v>0</v>
      </c>
      <c r="N974" s="1" t="n">
        <f aca="false">IFERROR(VLOOKUP(A974,'[2]Pivot HorizontalMRP'!$A$4:$E$2689,5,0),0)</f>
        <v>5700</v>
      </c>
      <c r="O974" s="1" t="n">
        <f aca="false">K974+L974</f>
        <v>4347</v>
      </c>
      <c r="P974" s="1" t="n">
        <f aca="false">K974+L974+M974+N974</f>
        <v>10047</v>
      </c>
      <c r="Q974" s="1" t="n">
        <f aca="false">IFERROR(VLOOKUP(A974,'[2]Pivot HorizontalMRP'!$A$4:$F$2689,6,0),0)</f>
        <v>11044</v>
      </c>
      <c r="R974" s="1" t="n">
        <f aca="false">IFERROR(VLOOKUP(A974,'[2]Pivot HorizontalMRP'!$A$4:$G$2689,7,0),0)</f>
        <v>4564</v>
      </c>
      <c r="S974" s="1" t="n">
        <f aca="false">IFERROR(VLOOKUP(A974,'[2]Pivot HorizontalMRP'!$A$4:$H$2689,8,0),0)</f>
        <v>4149</v>
      </c>
      <c r="T974" s="1" t="n">
        <f aca="false">IFERROR(VLOOKUP(A974,'[2]Pivot HorizontalMRP'!$A$4:$I$2689,9,0),0)</f>
        <v>4221</v>
      </c>
      <c r="U974" s="1" t="n">
        <f aca="false">IF(I974="delivery",O974-SUM(Q974+R974),IF(I974="PO",P974-SUM(Q974:R974)))</f>
        <v>-5561</v>
      </c>
      <c r="V974" s="81" t="n">
        <v>8.75</v>
      </c>
      <c r="W974" s="81"/>
      <c r="X974" s="81" t="n">
        <f aca="false">W974-V974</f>
        <v>-8.75</v>
      </c>
      <c r="Y974" s="81"/>
      <c r="Z974" s="81"/>
      <c r="AA974" s="81" t="n">
        <v>8.75</v>
      </c>
      <c r="AB974" s="81"/>
      <c r="AC974" s="81"/>
      <c r="AD974" s="81"/>
      <c r="AE974" s="81"/>
      <c r="AF974" s="81"/>
      <c r="AG974" s="81"/>
      <c r="AH974" s="81"/>
      <c r="AI974" s="81"/>
      <c r="AJ974" s="81"/>
      <c r="AK974" s="81"/>
      <c r="AL974" s="81"/>
      <c r="AM974" s="81"/>
      <c r="AN974" s="81"/>
      <c r="AO974" s="81" t="str">
        <f aca="false">D974</f>
        <v>Arista</v>
      </c>
      <c r="AP974" s="1" t="s">
        <v>181</v>
      </c>
      <c r="AQ974" s="1"/>
      <c r="AR974" s="1"/>
      <c r="AS974" s="1"/>
      <c r="AT974" s="1"/>
      <c r="AU974" s="1"/>
      <c r="AV974" s="1"/>
      <c r="AW974" s="1"/>
      <c r="AX974" s="1"/>
      <c r="AY974" s="1"/>
      <c r="AZ974" s="1"/>
      <c r="BA974" s="1"/>
      <c r="BB974" s="1"/>
      <c r="BC974" s="1"/>
      <c r="BD974" s="1"/>
      <c r="BE974" s="1"/>
      <c r="BF974" s="1" t="s">
        <v>14668</v>
      </c>
      <c r="BG974" s="1" t="s">
        <v>183</v>
      </c>
      <c r="BH974" s="1"/>
      <c r="BI974" s="1"/>
    </row>
    <row r="975" customFormat="false" ht="12.75" hidden="false" customHeight="false" outlineLevel="0" collapsed="false">
      <c r="A975" s="1" t="s">
        <v>457</v>
      </c>
      <c r="B975" s="1" t="s">
        <v>458</v>
      </c>
      <c r="C975" s="1" t="s">
        <v>177</v>
      </c>
      <c r="D975" s="1" t="s">
        <v>82</v>
      </c>
      <c r="E975" s="1" t="s">
        <v>15458</v>
      </c>
      <c r="F975" s="1" t="s">
        <v>15459</v>
      </c>
      <c r="G975" s="1" t="n">
        <v>81</v>
      </c>
      <c r="H975" s="1" t="n">
        <v>80</v>
      </c>
      <c r="I975" s="101" t="s">
        <v>188</v>
      </c>
      <c r="J975" s="1"/>
      <c r="K975" s="1" t="n">
        <f aca="false">IFERROR(VLOOKUP(A975,'[2]Pivot HorizontalMRP'!$A$4:$B$2689,2,0),0)</f>
        <v>0</v>
      </c>
      <c r="L975" s="1" t="n">
        <f aca="false">IFERROR(VLOOKUP(A975,'[2]Pivot HorizontalMRP'!$A$4:$C$2689,3,0),0)</f>
        <v>342</v>
      </c>
      <c r="M975" s="1" t="n">
        <f aca="false">IFERROR(VLOOKUP(A975,'[2]Pivot HorizontalMRP'!$A$4:$D$2689,0.4,0),0)</f>
        <v>0</v>
      </c>
      <c r="N975" s="1" t="n">
        <f aca="false">IFERROR(VLOOKUP(A975,'[2]Pivot HorizontalMRP'!$A$4:$E$2689,5,0),0)</f>
        <v>320</v>
      </c>
      <c r="O975" s="1" t="n">
        <f aca="false">K975+L975</f>
        <v>342</v>
      </c>
      <c r="P975" s="1" t="n">
        <f aca="false">K975+L975+M975+N975</f>
        <v>662</v>
      </c>
      <c r="Q975" s="1" t="n">
        <f aca="false">IFERROR(VLOOKUP(A975,'[2]Pivot HorizontalMRP'!$A$4:$F$2689,6,0),0)</f>
        <v>604</v>
      </c>
      <c r="R975" s="1" t="n">
        <f aca="false">IFERROR(VLOOKUP(A975,'[2]Pivot HorizontalMRP'!$A$4:$G$2689,7,0),0)</f>
        <v>299</v>
      </c>
      <c r="S975" s="1" t="n">
        <f aca="false">IFERROR(VLOOKUP(A975,'[2]Pivot HorizontalMRP'!$A$4:$H$2689,8,0),0)</f>
        <v>218</v>
      </c>
      <c r="T975" s="1" t="n">
        <f aca="false">IFERROR(VLOOKUP(A975,'[2]Pivot HorizontalMRP'!$A$4:$I$2689,9,0),0)</f>
        <v>322</v>
      </c>
      <c r="U975" s="1" t="n">
        <f aca="false">IF(I975="delivery",O975-SUM(Q975+R975),IF(I975="PO",P975-SUM(Q975:R975)))</f>
        <v>-241</v>
      </c>
      <c r="V975" s="81" t="n">
        <v>42.22</v>
      </c>
      <c r="W975" s="81"/>
      <c r="X975" s="81" t="n">
        <f aca="false">W975-V975</f>
        <v>-42.22</v>
      </c>
      <c r="Y975" s="81"/>
      <c r="Z975" s="81"/>
      <c r="AA975" s="81" t="n">
        <v>42.22</v>
      </c>
      <c r="AB975" s="81"/>
      <c r="AC975" s="81"/>
      <c r="AD975" s="81"/>
      <c r="AE975" s="81"/>
      <c r="AF975" s="81"/>
      <c r="AG975" s="81"/>
      <c r="AH975" s="81"/>
      <c r="AI975" s="81"/>
      <c r="AJ975" s="81"/>
      <c r="AK975" s="81"/>
      <c r="AL975" s="81"/>
      <c r="AM975" s="81"/>
      <c r="AN975" s="81"/>
      <c r="AO975" s="81" t="str">
        <f aca="false">D975</f>
        <v>Arista</v>
      </c>
      <c r="AP975" s="1" t="s">
        <v>181</v>
      </c>
      <c r="AQ975" s="1"/>
      <c r="AR975" s="1"/>
      <c r="AS975" s="1"/>
      <c r="AT975" s="1"/>
      <c r="AU975" s="1"/>
      <c r="AV975" s="1"/>
      <c r="AW975" s="1"/>
      <c r="AX975" s="1"/>
      <c r="AY975" s="1"/>
      <c r="AZ975" s="1"/>
      <c r="BA975" s="1"/>
      <c r="BB975" s="1"/>
      <c r="BC975" s="1"/>
      <c r="BD975" s="1"/>
      <c r="BE975" s="1"/>
      <c r="BF975" s="1" t="s">
        <v>14668</v>
      </c>
      <c r="BG975" s="1" t="s">
        <v>183</v>
      </c>
      <c r="BH975" s="1"/>
      <c r="BI975" s="1"/>
    </row>
    <row r="976" customFormat="false" ht="12.75" hidden="false" customHeight="false" outlineLevel="0" collapsed="false">
      <c r="A976" s="1" t="s">
        <v>461</v>
      </c>
      <c r="B976" s="1" t="s">
        <v>462</v>
      </c>
      <c r="C976" s="1" t="s">
        <v>177</v>
      </c>
      <c r="D976" s="1" t="s">
        <v>82</v>
      </c>
      <c r="E976" s="1" t="s">
        <v>15460</v>
      </c>
      <c r="F976" s="1" t="s">
        <v>464</v>
      </c>
      <c r="G976" s="1" t="n">
        <v>71</v>
      </c>
      <c r="H976" s="1" t="n">
        <v>80</v>
      </c>
      <c r="I976" s="101" t="s">
        <v>188</v>
      </c>
      <c r="J976" s="1"/>
      <c r="K976" s="1" t="n">
        <f aca="false">IFERROR(VLOOKUP(A976,'[2]Pivot HorizontalMRP'!$A$4:$B$2689,2,0),0)</f>
        <v>0</v>
      </c>
      <c r="L976" s="1" t="n">
        <f aca="false">IFERROR(VLOOKUP(A976,'[2]Pivot HorizontalMRP'!$A$4:$C$2689,3,0),0)</f>
        <v>525</v>
      </c>
      <c r="M976" s="1" t="n">
        <f aca="false">IFERROR(VLOOKUP(A976,'[2]Pivot HorizontalMRP'!$A$4:$D$2689,0.4,0),0)</f>
        <v>0</v>
      </c>
      <c r="N976" s="1" t="n">
        <f aca="false">IFERROR(VLOOKUP(A976,'[2]Pivot HorizontalMRP'!$A$4:$E$2689,5,0),0)</f>
        <v>320</v>
      </c>
      <c r="O976" s="1" t="n">
        <f aca="false">K976+L976</f>
        <v>525</v>
      </c>
      <c r="P976" s="1" t="n">
        <f aca="false">K976+L976+M976+N976</f>
        <v>845</v>
      </c>
      <c r="Q976" s="1" t="n">
        <f aca="false">IFERROR(VLOOKUP(A976,'[2]Pivot HorizontalMRP'!$A$4:$F$2689,6,0),0)</f>
        <v>737</v>
      </c>
      <c r="R976" s="1" t="n">
        <f aca="false">IFERROR(VLOOKUP(A976,'[2]Pivot HorizontalMRP'!$A$4:$G$2689,7,0),0)</f>
        <v>299</v>
      </c>
      <c r="S976" s="1" t="n">
        <f aca="false">IFERROR(VLOOKUP(A976,'[2]Pivot HorizontalMRP'!$A$4:$H$2689,8,0),0)</f>
        <v>218</v>
      </c>
      <c r="T976" s="1" t="n">
        <f aca="false">IFERROR(VLOOKUP(A976,'[2]Pivot HorizontalMRP'!$A$4:$I$2689,9,0),0)</f>
        <v>322</v>
      </c>
      <c r="U976" s="1" t="n">
        <f aca="false">IF(I976="delivery",O976-SUM(Q976+R976),IF(I976="PO",P976-SUM(Q976:R976)))</f>
        <v>-191</v>
      </c>
      <c r="V976" s="81" t="n">
        <v>24.79</v>
      </c>
      <c r="W976" s="81"/>
      <c r="X976" s="81" t="n">
        <f aca="false">W976-V976</f>
        <v>-24.79</v>
      </c>
      <c r="Y976" s="81"/>
      <c r="Z976" s="81"/>
      <c r="AA976" s="81" t="n">
        <v>24.4</v>
      </c>
      <c r="AB976" s="81"/>
      <c r="AC976" s="81"/>
      <c r="AD976" s="81"/>
      <c r="AE976" s="81"/>
      <c r="AF976" s="81"/>
      <c r="AG976" s="81"/>
      <c r="AH976" s="81"/>
      <c r="AI976" s="81"/>
      <c r="AJ976" s="81"/>
      <c r="AK976" s="81"/>
      <c r="AL976" s="81"/>
      <c r="AM976" s="81"/>
      <c r="AN976" s="81"/>
      <c r="AO976" s="81" t="str">
        <f aca="false">D976</f>
        <v>Arista</v>
      </c>
      <c r="AP976" s="1" t="s">
        <v>181</v>
      </c>
      <c r="AQ976" s="1"/>
      <c r="AR976" s="1"/>
      <c r="AS976" s="1"/>
      <c r="AT976" s="1"/>
      <c r="AU976" s="1"/>
      <c r="AV976" s="1"/>
      <c r="AW976" s="1"/>
      <c r="AX976" s="1"/>
      <c r="AY976" s="1"/>
      <c r="AZ976" s="1"/>
      <c r="BA976" s="1"/>
      <c r="BB976" s="1"/>
      <c r="BC976" s="1"/>
      <c r="BD976" s="1"/>
      <c r="BE976" s="1"/>
      <c r="BF976" s="1" t="s">
        <v>14668</v>
      </c>
      <c r="BG976" s="1" t="s">
        <v>183</v>
      </c>
      <c r="BH976" s="1"/>
      <c r="BI976" s="1"/>
    </row>
    <row r="977" customFormat="false" ht="12.75" hidden="false" customHeight="false" outlineLevel="0" collapsed="false">
      <c r="A977" s="1" t="s">
        <v>465</v>
      </c>
      <c r="B977" s="1" t="s">
        <v>466</v>
      </c>
      <c r="C977" s="1" t="s">
        <v>177</v>
      </c>
      <c r="D977" s="1" t="s">
        <v>82</v>
      </c>
      <c r="E977" s="1" t="s">
        <v>15461</v>
      </c>
      <c r="F977" s="1" t="s">
        <v>468</v>
      </c>
      <c r="G977" s="1" t="n">
        <v>71</v>
      </c>
      <c r="H977" s="1" t="n">
        <v>40</v>
      </c>
      <c r="I977" s="101" t="s">
        <v>188</v>
      </c>
      <c r="J977" s="1"/>
      <c r="K977" s="1" t="n">
        <f aca="false">IFERROR(VLOOKUP(A977,'[2]Pivot HorizontalMRP'!$A$4:$B$2689,2,0),0)</f>
        <v>24</v>
      </c>
      <c r="L977" s="1" t="n">
        <f aca="false">IFERROR(VLOOKUP(A977,'[2]Pivot HorizontalMRP'!$A$4:$C$2689,3,0),0)</f>
        <v>108</v>
      </c>
      <c r="M977" s="1" t="n">
        <f aca="false">IFERROR(VLOOKUP(A977,'[2]Pivot HorizontalMRP'!$A$4:$D$2689,0.4,0),0)</f>
        <v>0</v>
      </c>
      <c r="N977" s="1" t="n">
        <f aca="false">IFERROR(VLOOKUP(A977,'[2]Pivot HorizontalMRP'!$A$4:$E$2689,5,0),0)</f>
        <v>0</v>
      </c>
      <c r="O977" s="1" t="n">
        <f aca="false">K977+L977</f>
        <v>132</v>
      </c>
      <c r="P977" s="1" t="n">
        <f aca="false">K977+L977+M977+N977</f>
        <v>132</v>
      </c>
      <c r="Q977" s="1" t="n">
        <f aca="false">IFERROR(VLOOKUP(A977,'[2]Pivot HorizontalMRP'!$A$4:$F$2689,6,0),0)</f>
        <v>92</v>
      </c>
      <c r="R977" s="1" t="n">
        <f aca="false">IFERROR(VLOOKUP(A977,'[2]Pivot HorizontalMRP'!$A$4:$G$2689,7,0),0)</f>
        <v>0</v>
      </c>
      <c r="S977" s="1" t="n">
        <f aca="false">IFERROR(VLOOKUP(A977,'[2]Pivot HorizontalMRP'!$A$4:$H$2689,8,0),0)</f>
        <v>0</v>
      </c>
      <c r="T977" s="1" t="n">
        <f aca="false">IFERROR(VLOOKUP(A977,'[2]Pivot HorizontalMRP'!$A$4:$I$2689,9,0),0)</f>
        <v>0</v>
      </c>
      <c r="U977" s="1" t="n">
        <f aca="false">IF(I977="delivery",O977-SUM(Q977+R977),IF(I977="PO",P977-SUM(Q977:R977)))</f>
        <v>40</v>
      </c>
      <c r="V977" s="81" t="n">
        <v>29.28</v>
      </c>
      <c r="W977" s="81"/>
      <c r="X977" s="81" t="n">
        <f aca="false">W977-V977</f>
        <v>-29.28</v>
      </c>
      <c r="Y977" s="81"/>
      <c r="Z977" s="81"/>
      <c r="AA977" s="81" t="n">
        <v>29.28</v>
      </c>
      <c r="AB977" s="81"/>
      <c r="AC977" s="81"/>
      <c r="AD977" s="81"/>
      <c r="AE977" s="81"/>
      <c r="AF977" s="81"/>
      <c r="AG977" s="81"/>
      <c r="AH977" s="81"/>
      <c r="AI977" s="81"/>
      <c r="AJ977" s="81"/>
      <c r="AK977" s="81"/>
      <c r="AL977" s="81"/>
      <c r="AM977" s="81"/>
      <c r="AN977" s="81"/>
      <c r="AO977" s="81" t="str">
        <f aca="false">D977</f>
        <v>Arista</v>
      </c>
      <c r="AP977" s="1" t="s">
        <v>181</v>
      </c>
      <c r="AQ977" s="1"/>
      <c r="AR977" s="1"/>
      <c r="AS977" s="1"/>
      <c r="AT977" s="1"/>
      <c r="AU977" s="1"/>
      <c r="AV977" s="1"/>
      <c r="AW977" s="1"/>
      <c r="AX977" s="1"/>
      <c r="AY977" s="1"/>
      <c r="AZ977" s="1"/>
      <c r="BA977" s="1"/>
      <c r="BB977" s="1"/>
      <c r="BC977" s="1"/>
      <c r="BD977" s="1"/>
      <c r="BE977" s="1"/>
      <c r="BF977" s="1" t="s">
        <v>14668</v>
      </c>
      <c r="BG977" s="1" t="s">
        <v>183</v>
      </c>
      <c r="BH977" s="1"/>
      <c r="BI977" s="1"/>
    </row>
    <row r="978" customFormat="false" ht="12.75" hidden="false" customHeight="false" outlineLevel="0" collapsed="false">
      <c r="A978" s="1" t="s">
        <v>469</v>
      </c>
      <c r="B978" s="1" t="s">
        <v>470</v>
      </c>
      <c r="C978" s="1" t="s">
        <v>177</v>
      </c>
      <c r="D978" s="1" t="s">
        <v>82</v>
      </c>
      <c r="E978" s="1" t="s">
        <v>15462</v>
      </c>
      <c r="F978" s="1" t="s">
        <v>472</v>
      </c>
      <c r="G978" s="1" t="n">
        <v>117</v>
      </c>
      <c r="H978" s="1" t="n">
        <v>40</v>
      </c>
      <c r="I978" s="101" t="s">
        <v>188</v>
      </c>
      <c r="J978" s="1"/>
      <c r="K978" s="1" t="n">
        <f aca="false">IFERROR(VLOOKUP(A978,'[2]Pivot HorizontalMRP'!$A$4:$B$2689,2,0),0)</f>
        <v>0</v>
      </c>
      <c r="L978" s="1" t="n">
        <f aca="false">IFERROR(VLOOKUP(A978,'[2]Pivot HorizontalMRP'!$A$4:$C$2689,3,0),0)</f>
        <v>124</v>
      </c>
      <c r="M978" s="1" t="n">
        <f aca="false">IFERROR(VLOOKUP(A978,'[2]Pivot HorizontalMRP'!$A$4:$D$2689,0.4,0),0)</f>
        <v>0</v>
      </c>
      <c r="N978" s="1" t="n">
        <f aca="false">IFERROR(VLOOKUP(A978,'[2]Pivot HorizontalMRP'!$A$4:$E$2689,5,0),0)</f>
        <v>0</v>
      </c>
      <c r="O978" s="1" t="n">
        <f aca="false">K978+L978</f>
        <v>124</v>
      </c>
      <c r="P978" s="1" t="n">
        <f aca="false">K978+L978+M978+N978</f>
        <v>124</v>
      </c>
      <c r="Q978" s="1" t="n">
        <f aca="false">IFERROR(VLOOKUP(A978,'[2]Pivot HorizontalMRP'!$A$4:$F$2689,6,0),0)</f>
        <v>92</v>
      </c>
      <c r="R978" s="1" t="n">
        <f aca="false">IFERROR(VLOOKUP(A978,'[2]Pivot HorizontalMRP'!$A$4:$G$2689,7,0),0)</f>
        <v>0</v>
      </c>
      <c r="S978" s="1" t="n">
        <f aca="false">IFERROR(VLOOKUP(A978,'[2]Pivot HorizontalMRP'!$A$4:$H$2689,8,0),0)</f>
        <v>0</v>
      </c>
      <c r="T978" s="1" t="n">
        <f aca="false">IFERROR(VLOOKUP(A978,'[2]Pivot HorizontalMRP'!$A$4:$I$2689,9,0),0)</f>
        <v>0</v>
      </c>
      <c r="U978" s="1" t="n">
        <f aca="false">IF(I978="delivery",O978-SUM(Q978+R978),IF(I978="PO",P978-SUM(Q978:R978)))</f>
        <v>32</v>
      </c>
      <c r="V978" s="81" t="n">
        <v>47.33</v>
      </c>
      <c r="W978" s="81"/>
      <c r="X978" s="81" t="n">
        <f aca="false">W978-V978</f>
        <v>-47.33</v>
      </c>
      <c r="Y978" s="81"/>
      <c r="Z978" s="81"/>
      <c r="AA978" s="81" t="n">
        <v>47.33</v>
      </c>
      <c r="AB978" s="81"/>
      <c r="AC978" s="81"/>
      <c r="AD978" s="81"/>
      <c r="AE978" s="81"/>
      <c r="AF978" s="81"/>
      <c r="AG978" s="81"/>
      <c r="AH978" s="81"/>
      <c r="AI978" s="81"/>
      <c r="AJ978" s="81"/>
      <c r="AK978" s="81"/>
      <c r="AL978" s="81"/>
      <c r="AM978" s="81"/>
      <c r="AN978" s="81"/>
      <c r="AO978" s="81" t="str">
        <f aca="false">D978</f>
        <v>Arista</v>
      </c>
      <c r="AP978" s="1" t="s">
        <v>181</v>
      </c>
      <c r="AQ978" s="1"/>
      <c r="AR978" s="1"/>
      <c r="AS978" s="1"/>
      <c r="AT978" s="1"/>
      <c r="AU978" s="1"/>
      <c r="AV978" s="1"/>
      <c r="AW978" s="1"/>
      <c r="AX978" s="1"/>
      <c r="AY978" s="1"/>
      <c r="AZ978" s="1"/>
      <c r="BA978" s="1"/>
      <c r="BB978" s="1"/>
      <c r="BC978" s="1"/>
      <c r="BD978" s="1"/>
      <c r="BE978" s="1"/>
      <c r="BF978" s="1" t="s">
        <v>14668</v>
      </c>
      <c r="BG978" s="1" t="s">
        <v>183</v>
      </c>
      <c r="BH978" s="1"/>
      <c r="BI978" s="1"/>
    </row>
    <row r="979" customFormat="false" ht="12.75" hidden="false" customHeight="false" outlineLevel="0" collapsed="false">
      <c r="A979" s="1" t="s">
        <v>473</v>
      </c>
      <c r="B979" s="1" t="s">
        <v>474</v>
      </c>
      <c r="C979" s="1" t="s">
        <v>177</v>
      </c>
      <c r="D979" s="1" t="s">
        <v>82</v>
      </c>
      <c r="E979" s="1" t="s">
        <v>15463</v>
      </c>
      <c r="F979" s="1" t="s">
        <v>476</v>
      </c>
      <c r="G979" s="1" t="n">
        <v>117</v>
      </c>
      <c r="H979" s="1" t="n">
        <v>40</v>
      </c>
      <c r="I979" s="101" t="s">
        <v>188</v>
      </c>
      <c r="J979" s="1"/>
      <c r="K979" s="1" t="n">
        <f aca="false">IFERROR(VLOOKUP(A979,'[2]Pivot HorizontalMRP'!$A$4:$B$2689,2,0),0)</f>
        <v>100</v>
      </c>
      <c r="L979" s="1" t="n">
        <f aca="false">IFERROR(VLOOKUP(A979,'[2]Pivot HorizontalMRP'!$A$4:$C$2689,3,0),0)</f>
        <v>78</v>
      </c>
      <c r="M979" s="1" t="n">
        <f aca="false">IFERROR(VLOOKUP(A979,'[2]Pivot HorizontalMRP'!$A$4:$D$2689,0.4,0),0)</f>
        <v>0</v>
      </c>
      <c r="N979" s="1" t="n">
        <f aca="false">IFERROR(VLOOKUP(A979,'[2]Pivot HorizontalMRP'!$A$4:$E$2689,5,0),0)</f>
        <v>0</v>
      </c>
      <c r="O979" s="1" t="n">
        <f aca="false">K979+L979</f>
        <v>178</v>
      </c>
      <c r="P979" s="1" t="n">
        <f aca="false">K979+L979+M979+N979</f>
        <v>178</v>
      </c>
      <c r="Q979" s="1" t="n">
        <f aca="false">IFERROR(VLOOKUP(A979,'[2]Pivot HorizontalMRP'!$A$4:$F$2689,6,0),0)</f>
        <v>92</v>
      </c>
      <c r="R979" s="1" t="n">
        <f aca="false">IFERROR(VLOOKUP(A979,'[2]Pivot HorizontalMRP'!$A$4:$G$2689,7,0),0)</f>
        <v>0</v>
      </c>
      <c r="S979" s="1" t="n">
        <f aca="false">IFERROR(VLOOKUP(A979,'[2]Pivot HorizontalMRP'!$A$4:$H$2689,8,0),0)</f>
        <v>0</v>
      </c>
      <c r="T979" s="1" t="n">
        <f aca="false">IFERROR(VLOOKUP(A979,'[2]Pivot HorizontalMRP'!$A$4:$I$2689,9,0),0)</f>
        <v>0</v>
      </c>
      <c r="U979" s="1" t="n">
        <f aca="false">IF(I979="delivery",O979-SUM(Q979+R979),IF(I979="PO",P979-SUM(Q979:R979)))</f>
        <v>86</v>
      </c>
      <c r="V979" s="81" t="n">
        <v>60.6</v>
      </c>
      <c r="W979" s="81"/>
      <c r="X979" s="81" t="n">
        <f aca="false">W979-V979</f>
        <v>-60.6</v>
      </c>
      <c r="Y979" s="81"/>
      <c r="Z979" s="81"/>
      <c r="AA979" s="81" t="n">
        <v>60.6</v>
      </c>
      <c r="AB979" s="81"/>
      <c r="AC979" s="81"/>
      <c r="AD979" s="81"/>
      <c r="AE979" s="81"/>
      <c r="AF979" s="81"/>
      <c r="AG979" s="81"/>
      <c r="AH979" s="81"/>
      <c r="AI979" s="81"/>
      <c r="AJ979" s="81"/>
      <c r="AK979" s="81"/>
      <c r="AL979" s="81"/>
      <c r="AM979" s="81"/>
      <c r="AN979" s="81"/>
      <c r="AO979" s="81" t="str">
        <f aca="false">D979</f>
        <v>Arista</v>
      </c>
      <c r="AP979" s="1" t="s">
        <v>181</v>
      </c>
      <c r="AQ979" s="1"/>
      <c r="AR979" s="1"/>
      <c r="AS979" s="1"/>
      <c r="AT979" s="1"/>
      <c r="AU979" s="1"/>
      <c r="AV979" s="1"/>
      <c r="AW979" s="1"/>
      <c r="AX979" s="1"/>
      <c r="AY979" s="1"/>
      <c r="AZ979" s="1"/>
      <c r="BA979" s="1"/>
      <c r="BB979" s="1"/>
      <c r="BC979" s="1"/>
      <c r="BD979" s="1"/>
      <c r="BE979" s="1"/>
      <c r="BF979" s="1" t="s">
        <v>14668</v>
      </c>
      <c r="BG979" s="1" t="s">
        <v>183</v>
      </c>
      <c r="BH979" s="1"/>
      <c r="BI979" s="1"/>
    </row>
    <row r="980" customFormat="false" ht="12.75" hidden="false" customHeight="false" outlineLevel="0" collapsed="false">
      <c r="A980" s="1" t="s">
        <v>477</v>
      </c>
      <c r="B980" s="1" t="s">
        <v>478</v>
      </c>
      <c r="C980" s="1" t="s">
        <v>177</v>
      </c>
      <c r="D980" s="1" t="s">
        <v>82</v>
      </c>
      <c r="E980" s="1" t="s">
        <v>15464</v>
      </c>
      <c r="F980" s="1" t="s">
        <v>480</v>
      </c>
      <c r="G980" s="1" t="n">
        <v>119</v>
      </c>
      <c r="H980" s="1" t="n">
        <v>80</v>
      </c>
      <c r="I980" s="101" t="s">
        <v>188</v>
      </c>
      <c r="J980" s="1"/>
      <c r="K980" s="1" t="n">
        <f aca="false">IFERROR(VLOOKUP(A980,'[2]Pivot HorizontalMRP'!$A$4:$B$2689,2,0),0)</f>
        <v>1920</v>
      </c>
      <c r="L980" s="1" t="n">
        <f aca="false">IFERROR(VLOOKUP(A980,'[2]Pivot HorizontalMRP'!$A$4:$C$2689,3,0),0)</f>
        <v>732</v>
      </c>
      <c r="M980" s="1" t="n">
        <f aca="false">IFERROR(VLOOKUP(A980,'[2]Pivot HorizontalMRP'!$A$4:$D$2689,0.4,0),0)</f>
        <v>0</v>
      </c>
      <c r="N980" s="1" t="n">
        <f aca="false">IFERROR(VLOOKUP(A980,'[2]Pivot HorizontalMRP'!$A$4:$E$2689,5,0),0)</f>
        <v>0</v>
      </c>
      <c r="O980" s="1" t="n">
        <f aca="false">K980+L980</f>
        <v>2652</v>
      </c>
      <c r="P980" s="1" t="n">
        <f aca="false">K980+L980+M980+N980</f>
        <v>2652</v>
      </c>
      <c r="Q980" s="1" t="n">
        <f aca="false">IFERROR(VLOOKUP(A980,'[2]Pivot HorizontalMRP'!$A$4:$F$2689,6,0),0)</f>
        <v>428</v>
      </c>
      <c r="R980" s="1" t="n">
        <f aca="false">IFERROR(VLOOKUP(A980,'[2]Pivot HorizontalMRP'!$A$4:$G$2689,7,0),0)</f>
        <v>214</v>
      </c>
      <c r="S980" s="1" t="n">
        <f aca="false">IFERROR(VLOOKUP(A980,'[2]Pivot HorizontalMRP'!$A$4:$H$2689,8,0),0)</f>
        <v>154</v>
      </c>
      <c r="T980" s="1" t="n">
        <f aca="false">IFERROR(VLOOKUP(A980,'[2]Pivot HorizontalMRP'!$A$4:$I$2689,9,0),0)</f>
        <v>231</v>
      </c>
      <c r="U980" s="1" t="n">
        <f aca="false">IF(I980="delivery",O980-SUM(Q980+R980),IF(I980="PO",P980-SUM(Q980:R980)))</f>
        <v>2010</v>
      </c>
      <c r="V980" s="81" t="n">
        <v>41.94</v>
      </c>
      <c r="W980" s="81"/>
      <c r="X980" s="81" t="n">
        <f aca="false">W980-V980</f>
        <v>-41.94</v>
      </c>
      <c r="Y980" s="81"/>
      <c r="Z980" s="81"/>
      <c r="AA980" s="81"/>
      <c r="AB980" s="81"/>
      <c r="AC980" s="81"/>
      <c r="AD980" s="81"/>
      <c r="AE980" s="81"/>
      <c r="AF980" s="81"/>
      <c r="AG980" s="81"/>
      <c r="AH980" s="81"/>
      <c r="AI980" s="81"/>
      <c r="AJ980" s="81"/>
      <c r="AK980" s="81"/>
      <c r="AL980" s="81"/>
      <c r="AM980" s="81"/>
      <c r="AN980" s="81"/>
      <c r="AO980" s="81" t="str">
        <f aca="false">D980</f>
        <v>Arista</v>
      </c>
      <c r="AP980" s="1" t="s">
        <v>181</v>
      </c>
      <c r="AQ980" s="1"/>
      <c r="AR980" s="1"/>
      <c r="AS980" s="1"/>
      <c r="AT980" s="1"/>
      <c r="AU980" s="1"/>
      <c r="AV980" s="1"/>
      <c r="AW980" s="1"/>
      <c r="AX980" s="1"/>
      <c r="AY980" s="1"/>
      <c r="AZ980" s="1"/>
      <c r="BA980" s="1"/>
      <c r="BB980" s="1"/>
      <c r="BC980" s="1"/>
      <c r="BD980" s="1"/>
      <c r="BE980" s="1"/>
      <c r="BF980" s="1" t="s">
        <v>14668</v>
      </c>
      <c r="BG980" s="1" t="s">
        <v>183</v>
      </c>
      <c r="BH980" s="1"/>
      <c r="BI980" s="1"/>
    </row>
    <row r="981" customFormat="false" ht="12.75" hidden="false" customHeight="false" outlineLevel="0" collapsed="false">
      <c r="A981" s="1" t="s">
        <v>481</v>
      </c>
      <c r="B981" s="1" t="s">
        <v>482</v>
      </c>
      <c r="C981" s="1" t="s">
        <v>177</v>
      </c>
      <c r="D981" s="1" t="s">
        <v>82</v>
      </c>
      <c r="E981" s="1" t="s">
        <v>15465</v>
      </c>
      <c r="F981" s="1" t="s">
        <v>484</v>
      </c>
      <c r="G981" s="1" t="n">
        <v>119</v>
      </c>
      <c r="H981" s="1" t="n">
        <v>80</v>
      </c>
      <c r="I981" s="101" t="s">
        <v>188</v>
      </c>
      <c r="J981" s="1"/>
      <c r="K981" s="1" t="n">
        <f aca="false">IFERROR(VLOOKUP(A981,'[2]Pivot HorizontalMRP'!$A$4:$B$2689,2,0),0)</f>
        <v>2862</v>
      </c>
      <c r="L981" s="1" t="n">
        <f aca="false">IFERROR(VLOOKUP(A981,'[2]Pivot HorizontalMRP'!$A$4:$C$2689,3,0),0)</f>
        <v>917</v>
      </c>
      <c r="M981" s="1" t="n">
        <f aca="false">IFERROR(VLOOKUP(A981,'[2]Pivot HorizontalMRP'!$A$4:$D$2689,0.4,0),0)</f>
        <v>0</v>
      </c>
      <c r="N981" s="1" t="n">
        <f aca="false">IFERROR(VLOOKUP(A981,'[2]Pivot HorizontalMRP'!$A$4:$E$2689,5,0),0)</f>
        <v>0</v>
      </c>
      <c r="O981" s="1" t="n">
        <f aca="false">K981+L981</f>
        <v>3779</v>
      </c>
      <c r="P981" s="1" t="n">
        <f aca="false">K981+L981+M981+N981</f>
        <v>3779</v>
      </c>
      <c r="Q981" s="1" t="n">
        <f aca="false">IFERROR(VLOOKUP(A981,'[2]Pivot HorizontalMRP'!$A$4:$F$2689,6,0),0)</f>
        <v>605</v>
      </c>
      <c r="R981" s="1" t="n">
        <f aca="false">IFERROR(VLOOKUP(A981,'[2]Pivot HorizontalMRP'!$A$4:$G$2689,7,0),0)</f>
        <v>214</v>
      </c>
      <c r="S981" s="1" t="n">
        <f aca="false">IFERROR(VLOOKUP(A981,'[2]Pivot HorizontalMRP'!$A$4:$H$2689,8,0),0)</f>
        <v>154</v>
      </c>
      <c r="T981" s="1" t="n">
        <f aca="false">IFERROR(VLOOKUP(A981,'[2]Pivot HorizontalMRP'!$A$4:$I$2689,9,0),0)</f>
        <v>231</v>
      </c>
      <c r="U981" s="1" t="n">
        <f aca="false">IF(I981="delivery",O981-SUM(Q981+R981),IF(I981="PO",P981-SUM(Q981:R981)))</f>
        <v>2960</v>
      </c>
      <c r="V981" s="81" t="n">
        <v>25.95262</v>
      </c>
      <c r="W981" s="81"/>
      <c r="X981" s="81" t="n">
        <f aca="false">W981-V981</f>
        <v>-25.95262</v>
      </c>
      <c r="Y981" s="81"/>
      <c r="Z981" s="81"/>
      <c r="AA981" s="81"/>
      <c r="AB981" s="81"/>
      <c r="AC981" s="81"/>
      <c r="AD981" s="81"/>
      <c r="AE981" s="81"/>
      <c r="AF981" s="81"/>
      <c r="AG981" s="81"/>
      <c r="AH981" s="81"/>
      <c r="AI981" s="81"/>
      <c r="AJ981" s="81"/>
      <c r="AK981" s="81"/>
      <c r="AL981" s="81"/>
      <c r="AM981" s="81"/>
      <c r="AN981" s="81"/>
      <c r="AO981" s="81" t="str">
        <f aca="false">D981</f>
        <v>Arista</v>
      </c>
      <c r="AP981" s="1" t="s">
        <v>181</v>
      </c>
      <c r="AQ981" s="1"/>
      <c r="AR981" s="1"/>
      <c r="AS981" s="1"/>
      <c r="AT981" s="1"/>
      <c r="AU981" s="1"/>
      <c r="AV981" s="1"/>
      <c r="AW981" s="1"/>
      <c r="AX981" s="1"/>
      <c r="AY981" s="1"/>
      <c r="AZ981" s="1"/>
      <c r="BA981" s="1"/>
      <c r="BB981" s="1"/>
      <c r="BC981" s="1"/>
      <c r="BD981" s="1"/>
      <c r="BE981" s="1"/>
      <c r="BF981" s="1" t="s">
        <v>14668</v>
      </c>
      <c r="BG981" s="1" t="s">
        <v>183</v>
      </c>
      <c r="BH981" s="1"/>
      <c r="BI981" s="1"/>
    </row>
    <row r="982" customFormat="false" ht="12.75" hidden="false" customHeight="false" outlineLevel="0" collapsed="false">
      <c r="A982" s="1" t="s">
        <v>485</v>
      </c>
      <c r="B982" s="1" t="s">
        <v>486</v>
      </c>
      <c r="C982" s="1" t="s">
        <v>177</v>
      </c>
      <c r="D982" s="1" t="s">
        <v>82</v>
      </c>
      <c r="E982" s="1" t="s">
        <v>15466</v>
      </c>
      <c r="F982" s="1" t="s">
        <v>488</v>
      </c>
      <c r="G982" s="1" t="n">
        <v>81</v>
      </c>
      <c r="H982" s="1" t="n">
        <v>80</v>
      </c>
      <c r="I982" s="101" t="s">
        <v>188</v>
      </c>
      <c r="J982" s="1"/>
      <c r="K982" s="1" t="n">
        <f aca="false">IFERROR(VLOOKUP(A982,'[2]Pivot HorizontalMRP'!$A$4:$B$2689,2,0),0)</f>
        <v>14</v>
      </c>
      <c r="L982" s="1" t="n">
        <f aca="false">IFERROR(VLOOKUP(A982,'[2]Pivot HorizontalMRP'!$A$4:$C$2689,3,0),0)</f>
        <v>208</v>
      </c>
      <c r="M982" s="1" t="n">
        <f aca="false">IFERROR(VLOOKUP(A982,'[2]Pivot HorizontalMRP'!$A$4:$D$2689,0.4,0),0)</f>
        <v>0</v>
      </c>
      <c r="N982" s="1" t="n">
        <f aca="false">IFERROR(VLOOKUP(A982,'[2]Pivot HorizontalMRP'!$A$4:$E$2689,5,0),0)</f>
        <v>80</v>
      </c>
      <c r="O982" s="1" t="n">
        <f aca="false">K982+L982</f>
        <v>222</v>
      </c>
      <c r="P982" s="1" t="n">
        <f aca="false">K982+L982+M982+N982</f>
        <v>302</v>
      </c>
      <c r="Q982" s="1" t="n">
        <f aca="false">IFERROR(VLOOKUP(A982,'[2]Pivot HorizontalMRP'!$A$4:$F$2689,6,0),0)</f>
        <v>257</v>
      </c>
      <c r="R982" s="1" t="n">
        <f aca="false">IFERROR(VLOOKUP(A982,'[2]Pivot HorizontalMRP'!$A$4:$G$2689,7,0),0)</f>
        <v>133</v>
      </c>
      <c r="S982" s="1" t="n">
        <f aca="false">IFERROR(VLOOKUP(A982,'[2]Pivot HorizontalMRP'!$A$4:$H$2689,8,0),0)</f>
        <v>89</v>
      </c>
      <c r="T982" s="1" t="n">
        <f aca="false">IFERROR(VLOOKUP(A982,'[2]Pivot HorizontalMRP'!$A$4:$I$2689,9,0),0)</f>
        <v>123</v>
      </c>
      <c r="U982" s="1" t="n">
        <f aca="false">IF(I982="delivery",O982-SUM(Q982+R982),IF(I982="PO",P982-SUM(Q982:R982)))</f>
        <v>-88</v>
      </c>
      <c r="V982" s="81" t="n">
        <v>35.97</v>
      </c>
      <c r="W982" s="81"/>
      <c r="X982" s="81" t="n">
        <f aca="false">W982-V982</f>
        <v>-35.97</v>
      </c>
      <c r="Y982" s="81"/>
      <c r="Z982" s="81"/>
      <c r="AA982" s="81"/>
      <c r="AB982" s="81"/>
      <c r="AC982" s="81"/>
      <c r="AD982" s="81"/>
      <c r="AE982" s="81"/>
      <c r="AF982" s="81"/>
      <c r="AG982" s="81"/>
      <c r="AH982" s="81"/>
      <c r="AI982" s="81"/>
      <c r="AJ982" s="81"/>
      <c r="AK982" s="81"/>
      <c r="AL982" s="81"/>
      <c r="AM982" s="81"/>
      <c r="AN982" s="81"/>
      <c r="AO982" s="81" t="str">
        <f aca="false">D982</f>
        <v>Arista</v>
      </c>
      <c r="AP982" s="1" t="s">
        <v>181</v>
      </c>
      <c r="AQ982" s="1"/>
      <c r="AR982" s="1"/>
      <c r="AS982" s="1"/>
      <c r="AT982" s="1"/>
      <c r="AU982" s="1"/>
      <c r="AV982" s="1"/>
      <c r="AW982" s="1"/>
      <c r="AX982" s="1"/>
      <c r="AY982" s="1"/>
      <c r="AZ982" s="1"/>
      <c r="BA982" s="1"/>
      <c r="BB982" s="1"/>
      <c r="BC982" s="1"/>
      <c r="BD982" s="1"/>
      <c r="BE982" s="1"/>
      <c r="BF982" s="1" t="s">
        <v>14668</v>
      </c>
      <c r="BG982" s="1" t="s">
        <v>183</v>
      </c>
      <c r="BH982" s="1"/>
      <c r="BI982" s="1"/>
    </row>
    <row r="983" customFormat="false" ht="12.75" hidden="false" customHeight="false" outlineLevel="0" collapsed="false">
      <c r="A983" s="1" t="s">
        <v>489</v>
      </c>
      <c r="B983" s="1" t="s">
        <v>490</v>
      </c>
      <c r="C983" s="1" t="s">
        <v>177</v>
      </c>
      <c r="D983" s="1" t="s">
        <v>82</v>
      </c>
      <c r="E983" s="1" t="s">
        <v>15467</v>
      </c>
      <c r="F983" s="1" t="s">
        <v>492</v>
      </c>
      <c r="G983" s="1" t="n">
        <v>81</v>
      </c>
      <c r="H983" s="1" t="n">
        <v>80</v>
      </c>
      <c r="I983" s="101" t="s">
        <v>188</v>
      </c>
      <c r="J983" s="1"/>
      <c r="K983" s="1" t="n">
        <f aca="false">IFERROR(VLOOKUP(A983,'[2]Pivot HorizontalMRP'!$A$4:$B$2689,2,0),0)</f>
        <v>0</v>
      </c>
      <c r="L983" s="1" t="n">
        <f aca="false">IFERROR(VLOOKUP(A983,'[2]Pivot HorizontalMRP'!$A$4:$C$2689,3,0),0)</f>
        <v>430</v>
      </c>
      <c r="M983" s="1" t="n">
        <f aca="false">IFERROR(VLOOKUP(A983,'[2]Pivot HorizontalMRP'!$A$4:$D$2689,0.4,0),0)</f>
        <v>0</v>
      </c>
      <c r="N983" s="1" t="n">
        <f aca="false">IFERROR(VLOOKUP(A983,'[2]Pivot HorizontalMRP'!$A$4:$E$2689,5,0),0)</f>
        <v>0</v>
      </c>
      <c r="O983" s="1" t="n">
        <f aca="false">K983+L983</f>
        <v>430</v>
      </c>
      <c r="P983" s="1" t="n">
        <f aca="false">K983+L983+M983+N983</f>
        <v>430</v>
      </c>
      <c r="Q983" s="1" t="n">
        <f aca="false">IFERROR(VLOOKUP(A983,'[2]Pivot HorizontalMRP'!$A$4:$F$2689,6,0),0)</f>
        <v>280</v>
      </c>
      <c r="R983" s="1" t="n">
        <f aca="false">IFERROR(VLOOKUP(A983,'[2]Pivot HorizontalMRP'!$A$4:$G$2689,7,0),0)</f>
        <v>133</v>
      </c>
      <c r="S983" s="1" t="n">
        <f aca="false">IFERROR(VLOOKUP(A983,'[2]Pivot HorizontalMRP'!$A$4:$H$2689,8,0),0)</f>
        <v>89</v>
      </c>
      <c r="T983" s="1" t="n">
        <f aca="false">IFERROR(VLOOKUP(A983,'[2]Pivot HorizontalMRP'!$A$4:$I$2689,9,0),0)</f>
        <v>123</v>
      </c>
      <c r="U983" s="1" t="n">
        <f aca="false">IF(I983="delivery",O983-SUM(Q983+R983),IF(I983="PO",P983-SUM(Q983:R983)))</f>
        <v>17</v>
      </c>
      <c r="V983" s="81" t="n">
        <v>24.89</v>
      </c>
      <c r="W983" s="81"/>
      <c r="X983" s="81" t="n">
        <f aca="false">W983-V983</f>
        <v>-24.89</v>
      </c>
      <c r="Y983" s="81"/>
      <c r="Z983" s="81"/>
      <c r="AA983" s="81" t="n">
        <v>24.89</v>
      </c>
      <c r="AB983" s="81"/>
      <c r="AC983" s="81"/>
      <c r="AD983" s="81"/>
      <c r="AE983" s="81"/>
      <c r="AF983" s="81"/>
      <c r="AG983" s="81"/>
      <c r="AH983" s="81"/>
      <c r="AI983" s="81"/>
      <c r="AJ983" s="81"/>
      <c r="AK983" s="81"/>
      <c r="AL983" s="81"/>
      <c r="AM983" s="81"/>
      <c r="AN983" s="81"/>
      <c r="AO983" s="81" t="str">
        <f aca="false">D983</f>
        <v>Arista</v>
      </c>
      <c r="AP983" s="1" t="s">
        <v>181</v>
      </c>
      <c r="AQ983" s="1"/>
      <c r="AR983" s="1"/>
      <c r="AS983" s="1"/>
      <c r="AT983" s="1"/>
      <c r="AU983" s="1"/>
      <c r="AV983" s="1"/>
      <c r="AW983" s="1"/>
      <c r="AX983" s="1"/>
      <c r="AY983" s="1"/>
      <c r="AZ983" s="1"/>
      <c r="BA983" s="1"/>
      <c r="BB983" s="1"/>
      <c r="BC983" s="1"/>
      <c r="BD983" s="1"/>
      <c r="BE983" s="1"/>
      <c r="BF983" s="1" t="s">
        <v>14668</v>
      </c>
      <c r="BG983" s="1" t="s">
        <v>183</v>
      </c>
      <c r="BH983" s="1"/>
      <c r="BI983" s="1"/>
    </row>
    <row r="984" customFormat="false" ht="12.75" hidden="false" customHeight="false" outlineLevel="0" collapsed="false">
      <c r="A984" s="1" t="s">
        <v>493</v>
      </c>
      <c r="B984" s="1" t="s">
        <v>494</v>
      </c>
      <c r="C984" s="1" t="s">
        <v>177</v>
      </c>
      <c r="D984" s="1" t="s">
        <v>82</v>
      </c>
      <c r="E984" s="1" t="s">
        <v>495</v>
      </c>
      <c r="F984" s="1" t="s">
        <v>496</v>
      </c>
      <c r="G984" s="1" t="n">
        <v>71</v>
      </c>
      <c r="H984" s="1" t="n">
        <v>80</v>
      </c>
      <c r="I984" s="101" t="s">
        <v>188</v>
      </c>
      <c r="J984" s="1"/>
      <c r="K984" s="1" t="n">
        <f aca="false">IFERROR(VLOOKUP(A984,'[2]Pivot HorizontalMRP'!$A$4:$B$2689,2,0),0)</f>
        <v>0</v>
      </c>
      <c r="L984" s="1" t="n">
        <f aca="false">IFERROR(VLOOKUP(A984,'[2]Pivot HorizontalMRP'!$A$4:$C$2689,3,0),0)</f>
        <v>213</v>
      </c>
      <c r="M984" s="1" t="n">
        <f aca="false">IFERROR(VLOOKUP(A984,'[2]Pivot HorizontalMRP'!$A$4:$D$2689,0.4,0),0)</f>
        <v>0</v>
      </c>
      <c r="N984" s="1" t="n">
        <f aca="false">IFERROR(VLOOKUP(A984,'[2]Pivot HorizontalMRP'!$A$4:$E$2689,5,0),0)</f>
        <v>0</v>
      </c>
      <c r="O984" s="1" t="n">
        <f aca="false">K984+L984</f>
        <v>213</v>
      </c>
      <c r="P984" s="1" t="n">
        <f aca="false">K984+L984+M984+N984</f>
        <v>213</v>
      </c>
      <c r="Q984" s="1" t="n">
        <f aca="false">IFERROR(VLOOKUP(A984,'[2]Pivot HorizontalMRP'!$A$4:$F$2689,6,0),0)</f>
        <v>164</v>
      </c>
      <c r="R984" s="1" t="n">
        <f aca="false">IFERROR(VLOOKUP(A984,'[2]Pivot HorizontalMRP'!$A$4:$G$2689,7,0),0)</f>
        <v>56</v>
      </c>
      <c r="S984" s="1" t="n">
        <f aca="false">IFERROR(VLOOKUP(A984,'[2]Pivot HorizontalMRP'!$A$4:$H$2689,8,0),0)</f>
        <v>40</v>
      </c>
      <c r="T984" s="1" t="n">
        <f aca="false">IFERROR(VLOOKUP(A984,'[2]Pivot HorizontalMRP'!$A$4:$I$2689,9,0),0)</f>
        <v>60</v>
      </c>
      <c r="U984" s="1" t="n">
        <f aca="false">IF(I984="delivery",O984-SUM(Q984+R984),IF(I984="PO",P984-SUM(Q984:R984)))</f>
        <v>-7</v>
      </c>
      <c r="V984" s="81" t="n">
        <v>37.92</v>
      </c>
      <c r="W984" s="81"/>
      <c r="X984" s="81" t="n">
        <f aca="false">W984-V984</f>
        <v>-37.92</v>
      </c>
      <c r="Y984" s="81"/>
      <c r="Z984" s="81"/>
      <c r="AA984" s="81" t="n">
        <v>37.92</v>
      </c>
      <c r="AB984" s="81"/>
      <c r="AC984" s="81"/>
      <c r="AD984" s="81"/>
      <c r="AE984" s="81"/>
      <c r="AF984" s="81"/>
      <c r="AG984" s="81"/>
      <c r="AH984" s="81"/>
      <c r="AI984" s="81"/>
      <c r="AJ984" s="81"/>
      <c r="AK984" s="81"/>
      <c r="AL984" s="81"/>
      <c r="AM984" s="81"/>
      <c r="AN984" s="81"/>
      <c r="AO984" s="81" t="str">
        <f aca="false">D984</f>
        <v>Arista</v>
      </c>
      <c r="AP984" s="1" t="s">
        <v>181</v>
      </c>
      <c r="AQ984" s="1"/>
      <c r="AR984" s="1"/>
      <c r="AS984" s="1"/>
      <c r="AT984" s="1"/>
      <c r="AU984" s="1"/>
      <c r="AV984" s="1"/>
      <c r="AW984" s="1"/>
      <c r="AX984" s="1"/>
      <c r="AY984" s="1"/>
      <c r="AZ984" s="1"/>
      <c r="BA984" s="1"/>
      <c r="BB984" s="1"/>
      <c r="BC984" s="1"/>
      <c r="BD984" s="1"/>
      <c r="BE984" s="1"/>
      <c r="BF984" s="1" t="s">
        <v>14668</v>
      </c>
      <c r="BG984" s="1" t="s">
        <v>183</v>
      </c>
      <c r="BH984" s="1"/>
      <c r="BI984" s="1"/>
    </row>
    <row r="985" customFormat="false" ht="12.75" hidden="false" customHeight="false" outlineLevel="0" collapsed="false">
      <c r="A985" s="1" t="s">
        <v>497</v>
      </c>
      <c r="B985" s="1" t="s">
        <v>498</v>
      </c>
      <c r="C985" s="1" t="s">
        <v>177</v>
      </c>
      <c r="D985" s="1" t="s">
        <v>82</v>
      </c>
      <c r="E985" s="1" t="s">
        <v>499</v>
      </c>
      <c r="F985" s="1" t="s">
        <v>500</v>
      </c>
      <c r="G985" s="1" t="n">
        <v>71</v>
      </c>
      <c r="H985" s="1" t="n">
        <v>80</v>
      </c>
      <c r="I985" s="101" t="s">
        <v>188</v>
      </c>
      <c r="J985" s="1"/>
      <c r="K985" s="1" t="n">
        <f aca="false">IFERROR(VLOOKUP(A985,'[2]Pivot HorizontalMRP'!$A$4:$B$2689,2,0),0)</f>
        <v>0</v>
      </c>
      <c r="L985" s="1" t="n">
        <f aca="false">IFERROR(VLOOKUP(A985,'[2]Pivot HorizontalMRP'!$A$4:$C$2689,3,0),0)</f>
        <v>259</v>
      </c>
      <c r="M985" s="1" t="n">
        <f aca="false">IFERROR(VLOOKUP(A985,'[2]Pivot HorizontalMRP'!$A$4:$D$2689,0.4,0),0)</f>
        <v>0</v>
      </c>
      <c r="N985" s="1" t="n">
        <f aca="false">IFERROR(VLOOKUP(A985,'[2]Pivot HorizontalMRP'!$A$4:$E$2689,5,0),0)</f>
        <v>0</v>
      </c>
      <c r="O985" s="1" t="n">
        <f aca="false">K985+L985</f>
        <v>259</v>
      </c>
      <c r="P985" s="1" t="n">
        <f aca="false">K985+L985+M985+N985</f>
        <v>259</v>
      </c>
      <c r="Q985" s="1" t="n">
        <f aca="false">IFERROR(VLOOKUP(A985,'[2]Pivot HorizontalMRP'!$A$4:$F$2689,6,0),0)</f>
        <v>194</v>
      </c>
      <c r="R985" s="1" t="n">
        <f aca="false">IFERROR(VLOOKUP(A985,'[2]Pivot HorizontalMRP'!$A$4:$G$2689,7,0),0)</f>
        <v>94</v>
      </c>
      <c r="S985" s="1" t="n">
        <f aca="false">IFERROR(VLOOKUP(A985,'[2]Pivot HorizontalMRP'!$A$4:$H$2689,8,0),0)</f>
        <v>68</v>
      </c>
      <c r="T985" s="1" t="n">
        <f aca="false">IFERROR(VLOOKUP(A985,'[2]Pivot HorizontalMRP'!$A$4:$I$2689,9,0),0)</f>
        <v>102</v>
      </c>
      <c r="U985" s="1" t="n">
        <f aca="false">IF(I985="delivery",O985-SUM(Q985+R985),IF(I985="PO",P985-SUM(Q985:R985)))</f>
        <v>-29</v>
      </c>
      <c r="V985" s="81" t="n">
        <v>37.17</v>
      </c>
      <c r="W985" s="81"/>
      <c r="X985" s="81" t="n">
        <f aca="false">W985-V985</f>
        <v>-37.17</v>
      </c>
      <c r="Y985" s="81"/>
      <c r="Z985" s="81"/>
      <c r="AA985" s="81" t="n">
        <v>37.17</v>
      </c>
      <c r="AB985" s="81"/>
      <c r="AC985" s="81"/>
      <c r="AD985" s="81"/>
      <c r="AE985" s="81"/>
      <c r="AF985" s="81"/>
      <c r="AG985" s="81"/>
      <c r="AH985" s="81"/>
      <c r="AI985" s="81"/>
      <c r="AJ985" s="81"/>
      <c r="AK985" s="81"/>
      <c r="AL985" s="81"/>
      <c r="AM985" s="81"/>
      <c r="AN985" s="81"/>
      <c r="AO985" s="81" t="str">
        <f aca="false">D985</f>
        <v>Arista</v>
      </c>
      <c r="AP985" s="1" t="s">
        <v>181</v>
      </c>
      <c r="AQ985" s="1"/>
      <c r="AR985" s="1"/>
      <c r="AS985" s="1"/>
      <c r="AT985" s="1"/>
      <c r="AU985" s="1"/>
      <c r="AV985" s="1"/>
      <c r="AW985" s="1"/>
      <c r="AX985" s="1"/>
      <c r="AY985" s="1"/>
      <c r="AZ985" s="1"/>
      <c r="BA985" s="1"/>
      <c r="BB985" s="1"/>
      <c r="BC985" s="1"/>
      <c r="BD985" s="1"/>
      <c r="BE985" s="1"/>
      <c r="BF985" s="1" t="s">
        <v>14668</v>
      </c>
      <c r="BG985" s="1" t="s">
        <v>183</v>
      </c>
      <c r="BH985" s="1"/>
      <c r="BI985" s="1"/>
    </row>
    <row r="986" customFormat="false" ht="12.75" hidden="false" customHeight="false" outlineLevel="0" collapsed="false">
      <c r="A986" s="1" t="s">
        <v>505</v>
      </c>
      <c r="B986" s="1" t="s">
        <v>506</v>
      </c>
      <c r="C986" s="1" t="s">
        <v>177</v>
      </c>
      <c r="D986" s="1" t="s">
        <v>82</v>
      </c>
      <c r="E986" s="1" t="s">
        <v>15468</v>
      </c>
      <c r="F986" s="1" t="s">
        <v>508</v>
      </c>
      <c r="G986" s="1" t="n">
        <v>71</v>
      </c>
      <c r="H986" s="1" t="n">
        <v>80</v>
      </c>
      <c r="I986" s="101" t="s">
        <v>188</v>
      </c>
      <c r="J986" s="1"/>
      <c r="K986" s="1" t="n">
        <f aca="false">IFERROR(VLOOKUP(A986,'[2]Pivot HorizontalMRP'!$A$4:$B$2689,2,0),0)</f>
        <v>0</v>
      </c>
      <c r="L986" s="1" t="n">
        <f aca="false">IFERROR(VLOOKUP(A986,'[2]Pivot HorizontalMRP'!$A$4:$C$2689,3,0),0)</f>
        <v>202</v>
      </c>
      <c r="M986" s="1" t="n">
        <f aca="false">IFERROR(VLOOKUP(A986,'[2]Pivot HorizontalMRP'!$A$4:$D$2689,0.4,0),0)</f>
        <v>0</v>
      </c>
      <c r="N986" s="1" t="n">
        <f aca="false">IFERROR(VLOOKUP(A986,'[2]Pivot HorizontalMRP'!$A$4:$E$2689,5,0),0)</f>
        <v>0</v>
      </c>
      <c r="O986" s="1" t="n">
        <f aca="false">K986+L986</f>
        <v>202</v>
      </c>
      <c r="P986" s="1" t="n">
        <f aca="false">K986+L986+M986+N986</f>
        <v>202</v>
      </c>
      <c r="Q986" s="1" t="n">
        <f aca="false">IFERROR(VLOOKUP(A986,'[2]Pivot HorizontalMRP'!$A$4:$F$2689,6,0),0)</f>
        <v>155</v>
      </c>
      <c r="R986" s="1" t="n">
        <f aca="false">IFERROR(VLOOKUP(A986,'[2]Pivot HorizontalMRP'!$A$4:$G$2689,7,0),0)</f>
        <v>56</v>
      </c>
      <c r="S986" s="1" t="n">
        <f aca="false">IFERROR(VLOOKUP(A986,'[2]Pivot HorizontalMRP'!$A$4:$H$2689,8,0),0)</f>
        <v>40</v>
      </c>
      <c r="T986" s="1" t="n">
        <f aca="false">IFERROR(VLOOKUP(A986,'[2]Pivot HorizontalMRP'!$A$4:$I$2689,9,0),0)</f>
        <v>60</v>
      </c>
      <c r="U986" s="1" t="n">
        <f aca="false">IF(I986="delivery",O986-SUM(Q986+R986),IF(I986="PO",P986-SUM(Q986:R986)))</f>
        <v>-9</v>
      </c>
      <c r="V986" s="81" t="n">
        <v>26.76</v>
      </c>
      <c r="W986" s="81"/>
      <c r="X986" s="81" t="n">
        <f aca="false">W986-V986</f>
        <v>-26.76</v>
      </c>
      <c r="Y986" s="81"/>
      <c r="Z986" s="81"/>
      <c r="AA986" s="81" t="n">
        <v>26.76</v>
      </c>
      <c r="AB986" s="81"/>
      <c r="AC986" s="81"/>
      <c r="AD986" s="81"/>
      <c r="AE986" s="81"/>
      <c r="AF986" s="81"/>
      <c r="AG986" s="81"/>
      <c r="AH986" s="81"/>
      <c r="AI986" s="81"/>
      <c r="AJ986" s="81"/>
      <c r="AK986" s="81"/>
      <c r="AL986" s="81"/>
      <c r="AM986" s="81"/>
      <c r="AN986" s="81"/>
      <c r="AO986" s="81" t="str">
        <f aca="false">D986</f>
        <v>Arista</v>
      </c>
      <c r="AP986" s="1" t="s">
        <v>181</v>
      </c>
      <c r="AQ986" s="1"/>
      <c r="AR986" s="1"/>
      <c r="AS986" s="1"/>
      <c r="AT986" s="1"/>
      <c r="AU986" s="1"/>
      <c r="AV986" s="1"/>
      <c r="AW986" s="1"/>
      <c r="AX986" s="1"/>
      <c r="AY986" s="1"/>
      <c r="AZ986" s="1"/>
      <c r="BA986" s="1"/>
      <c r="BB986" s="1"/>
      <c r="BC986" s="1"/>
      <c r="BD986" s="1"/>
      <c r="BE986" s="1"/>
      <c r="BF986" s="1" t="s">
        <v>14668</v>
      </c>
      <c r="BG986" s="1" t="s">
        <v>183</v>
      </c>
      <c r="BH986" s="1"/>
      <c r="BI986" s="1"/>
    </row>
    <row r="987" customFormat="false" ht="12.75" hidden="false" customHeight="false" outlineLevel="0" collapsed="false">
      <c r="A987" s="1" t="s">
        <v>509</v>
      </c>
      <c r="B987" s="1" t="s">
        <v>510</v>
      </c>
      <c r="C987" s="1" t="s">
        <v>177</v>
      </c>
      <c r="D987" s="1" t="s">
        <v>82</v>
      </c>
      <c r="E987" s="1" t="s">
        <v>15469</v>
      </c>
      <c r="F987" s="1" t="s">
        <v>512</v>
      </c>
      <c r="G987" s="1" t="n">
        <v>71</v>
      </c>
      <c r="H987" s="1" t="n">
        <v>80</v>
      </c>
      <c r="I987" s="101" t="s">
        <v>188</v>
      </c>
      <c r="J987" s="1"/>
      <c r="K987" s="1" t="n">
        <f aca="false">IFERROR(VLOOKUP(A987,'[2]Pivot HorizontalMRP'!$A$4:$B$2689,2,0),0)</f>
        <v>0</v>
      </c>
      <c r="L987" s="1" t="n">
        <f aca="false">IFERROR(VLOOKUP(A987,'[2]Pivot HorizontalMRP'!$A$4:$C$2689,3,0),0)</f>
        <v>248</v>
      </c>
      <c r="M987" s="1" t="n">
        <f aca="false">IFERROR(VLOOKUP(A987,'[2]Pivot HorizontalMRP'!$A$4:$D$2689,0.4,0),0)</f>
        <v>0</v>
      </c>
      <c r="N987" s="1" t="n">
        <f aca="false">IFERROR(VLOOKUP(A987,'[2]Pivot HorizontalMRP'!$A$4:$E$2689,5,0),0)</f>
        <v>0</v>
      </c>
      <c r="O987" s="1" t="n">
        <f aca="false">K987+L987</f>
        <v>248</v>
      </c>
      <c r="P987" s="1" t="n">
        <f aca="false">K987+L987+M987+N987</f>
        <v>248</v>
      </c>
      <c r="Q987" s="1" t="n">
        <f aca="false">IFERROR(VLOOKUP(A987,'[2]Pivot HorizontalMRP'!$A$4:$F$2689,6,0),0)</f>
        <v>194</v>
      </c>
      <c r="R987" s="1" t="n">
        <f aca="false">IFERROR(VLOOKUP(A987,'[2]Pivot HorizontalMRP'!$A$4:$G$2689,7,0),0)</f>
        <v>94</v>
      </c>
      <c r="S987" s="1" t="n">
        <f aca="false">IFERROR(VLOOKUP(A987,'[2]Pivot HorizontalMRP'!$A$4:$H$2689,8,0),0)</f>
        <v>68</v>
      </c>
      <c r="T987" s="1" t="n">
        <f aca="false">IFERROR(VLOOKUP(A987,'[2]Pivot HorizontalMRP'!$A$4:$I$2689,9,0),0)</f>
        <v>102</v>
      </c>
      <c r="U987" s="1" t="n">
        <f aca="false">IF(I987="delivery",O987-SUM(Q987+R987),IF(I987="PO",P987-SUM(Q987:R987)))</f>
        <v>-40</v>
      </c>
      <c r="V987" s="81" t="n">
        <v>28.54</v>
      </c>
      <c r="W987" s="81"/>
      <c r="X987" s="81" t="n">
        <f aca="false">W987-V987</f>
        <v>-28.54</v>
      </c>
      <c r="Y987" s="81"/>
      <c r="Z987" s="81"/>
      <c r="AA987" s="81" t="n">
        <v>28.54</v>
      </c>
      <c r="AB987" s="81"/>
      <c r="AC987" s="81"/>
      <c r="AD987" s="81"/>
      <c r="AE987" s="81"/>
      <c r="AF987" s="81"/>
      <c r="AG987" s="81"/>
      <c r="AH987" s="81"/>
      <c r="AI987" s="81"/>
      <c r="AJ987" s="81"/>
      <c r="AK987" s="81"/>
      <c r="AL987" s="81"/>
      <c r="AM987" s="81"/>
      <c r="AN987" s="81"/>
      <c r="AO987" s="81" t="str">
        <f aca="false">D987</f>
        <v>Arista</v>
      </c>
      <c r="AP987" s="1" t="s">
        <v>181</v>
      </c>
      <c r="AQ987" s="1"/>
      <c r="AR987" s="1"/>
      <c r="AS987" s="1"/>
      <c r="AT987" s="1"/>
      <c r="AU987" s="1"/>
      <c r="AV987" s="1"/>
      <c r="AW987" s="1"/>
      <c r="AX987" s="1"/>
      <c r="AY987" s="1"/>
      <c r="AZ987" s="1"/>
      <c r="BA987" s="1"/>
      <c r="BB987" s="1"/>
      <c r="BC987" s="1"/>
      <c r="BD987" s="1"/>
      <c r="BE987" s="1"/>
      <c r="BF987" s="1" t="s">
        <v>14668</v>
      </c>
      <c r="BG987" s="1" t="s">
        <v>183</v>
      </c>
      <c r="BH987" s="1"/>
      <c r="BI987" s="1"/>
    </row>
    <row r="988" customFormat="false" ht="12.75" hidden="false" customHeight="false" outlineLevel="0" collapsed="false">
      <c r="A988" s="1" t="s">
        <v>513</v>
      </c>
      <c r="B988" s="1" t="s">
        <v>514</v>
      </c>
      <c r="C988" s="1" t="s">
        <v>177</v>
      </c>
      <c r="D988" s="1" t="s">
        <v>82</v>
      </c>
      <c r="E988" s="1" t="s">
        <v>15470</v>
      </c>
      <c r="F988" s="1" t="s">
        <v>15471</v>
      </c>
      <c r="G988" s="1" t="n">
        <v>71</v>
      </c>
      <c r="H988" s="1" t="n">
        <v>100</v>
      </c>
      <c r="I988" s="101" t="s">
        <v>188</v>
      </c>
      <c r="J988" s="1"/>
      <c r="K988" s="1" t="n">
        <f aca="false">IFERROR(VLOOKUP(A988,'[2]Pivot HorizontalMRP'!$A$4:$B$2689,2,0),0)</f>
        <v>0</v>
      </c>
      <c r="L988" s="1" t="n">
        <f aca="false">IFERROR(VLOOKUP(A988,'[2]Pivot HorizontalMRP'!$A$4:$C$2689,3,0),0)</f>
        <v>457</v>
      </c>
      <c r="M988" s="1" t="n">
        <f aca="false">IFERROR(VLOOKUP(A988,'[2]Pivot HorizontalMRP'!$A$4:$D$2689,0.4,0),0)</f>
        <v>0</v>
      </c>
      <c r="N988" s="1" t="n">
        <f aca="false">IFERROR(VLOOKUP(A988,'[2]Pivot HorizontalMRP'!$A$4:$E$2689,5,0),0)</f>
        <v>0</v>
      </c>
      <c r="O988" s="1" t="n">
        <f aca="false">K988+L988</f>
        <v>457</v>
      </c>
      <c r="P988" s="1" t="n">
        <f aca="false">K988+L988+M988+N988</f>
        <v>457</v>
      </c>
      <c r="Q988" s="1" t="n">
        <f aca="false">IFERROR(VLOOKUP(A988,'[2]Pivot HorizontalMRP'!$A$4:$F$2689,6,0),0)</f>
        <v>563</v>
      </c>
      <c r="R988" s="1" t="n">
        <f aca="false">IFERROR(VLOOKUP(A988,'[2]Pivot HorizontalMRP'!$A$4:$G$2689,7,0),0)</f>
        <v>333</v>
      </c>
      <c r="S988" s="1" t="n">
        <f aca="false">IFERROR(VLOOKUP(A988,'[2]Pivot HorizontalMRP'!$A$4:$H$2689,8,0),0)</f>
        <v>240</v>
      </c>
      <c r="T988" s="1" t="n">
        <f aca="false">IFERROR(VLOOKUP(A988,'[2]Pivot HorizontalMRP'!$A$4:$I$2689,9,0),0)</f>
        <v>360</v>
      </c>
      <c r="U988" s="1" t="n">
        <f aca="false">IF(I988="delivery",O988-SUM(Q988+R988),IF(I988="PO",P988-SUM(Q988:R988)))</f>
        <v>-439</v>
      </c>
      <c r="V988" s="81" t="n">
        <v>4.47</v>
      </c>
      <c r="W988" s="81"/>
      <c r="X988" s="81" t="n">
        <f aca="false">W988-V988</f>
        <v>-4.47</v>
      </c>
      <c r="Y988" s="81"/>
      <c r="Z988" s="81"/>
      <c r="AA988" s="81" t="n">
        <v>4.47</v>
      </c>
      <c r="AB988" s="81"/>
      <c r="AC988" s="81"/>
      <c r="AD988" s="81"/>
      <c r="AE988" s="81"/>
      <c r="AF988" s="81"/>
      <c r="AG988" s="81"/>
      <c r="AH988" s="81"/>
      <c r="AI988" s="81"/>
      <c r="AJ988" s="81"/>
      <c r="AK988" s="81"/>
      <c r="AL988" s="81"/>
      <c r="AM988" s="81"/>
      <c r="AN988" s="81"/>
      <c r="AO988" s="81" t="str">
        <f aca="false">D988</f>
        <v>Arista</v>
      </c>
      <c r="AP988" s="1" t="s">
        <v>181</v>
      </c>
      <c r="AQ988" s="1"/>
      <c r="AR988" s="1"/>
      <c r="AS988" s="1"/>
      <c r="AT988" s="1"/>
      <c r="AU988" s="1"/>
      <c r="AV988" s="1"/>
      <c r="AW988" s="1"/>
      <c r="AX988" s="1"/>
      <c r="AY988" s="1"/>
      <c r="AZ988" s="1"/>
      <c r="BA988" s="1"/>
      <c r="BB988" s="1"/>
      <c r="BC988" s="1"/>
      <c r="BD988" s="1"/>
      <c r="BE988" s="1"/>
      <c r="BF988" s="1" t="s">
        <v>14668</v>
      </c>
      <c r="BG988" s="1" t="s">
        <v>183</v>
      </c>
      <c r="BH988" s="1"/>
      <c r="BI988" s="1"/>
    </row>
    <row r="989" customFormat="false" ht="12.75" hidden="false" customHeight="false" outlineLevel="0" collapsed="false">
      <c r="A989" s="1" t="s">
        <v>545</v>
      </c>
      <c r="B989" s="1" t="s">
        <v>546</v>
      </c>
      <c r="C989" s="1" t="s">
        <v>177</v>
      </c>
      <c r="D989" s="1" t="s">
        <v>82</v>
      </c>
      <c r="E989" s="1" t="s">
        <v>15472</v>
      </c>
      <c r="F989" s="1" t="s">
        <v>548</v>
      </c>
      <c r="G989" s="1" t="n">
        <v>81</v>
      </c>
      <c r="H989" s="1" t="n">
        <v>1000</v>
      </c>
      <c r="I989" s="101" t="s">
        <v>188</v>
      </c>
      <c r="J989" s="1"/>
      <c r="K989" s="1" t="n">
        <f aca="false">IFERROR(VLOOKUP(A989,'[2]Pivot HorizontalMRP'!$A$4:$B$2689,2,0),0)</f>
        <v>0</v>
      </c>
      <c r="L989" s="1" t="n">
        <f aca="false">IFERROR(VLOOKUP(A989,'[2]Pivot HorizontalMRP'!$A$4:$C$2689,3,0),0)</f>
        <v>3634</v>
      </c>
      <c r="M989" s="1" t="n">
        <f aca="false">IFERROR(VLOOKUP(A989,'[2]Pivot HorizontalMRP'!$A$4:$D$2689,0.4,0),0)</f>
        <v>0</v>
      </c>
      <c r="N989" s="1" t="n">
        <f aca="false">IFERROR(VLOOKUP(A989,'[2]Pivot HorizontalMRP'!$A$4:$E$2689,5,0),0)</f>
        <v>0</v>
      </c>
      <c r="O989" s="1" t="n">
        <f aca="false">K989+L989</f>
        <v>3634</v>
      </c>
      <c r="P989" s="1" t="n">
        <f aca="false">K989+L989+M989+N989</f>
        <v>3634</v>
      </c>
      <c r="Q989" s="1" t="n">
        <f aca="false">IFERROR(VLOOKUP(A989,'[2]Pivot HorizontalMRP'!$A$4:$F$2689,6,0),0)</f>
        <v>3523</v>
      </c>
      <c r="R989" s="1" t="n">
        <f aca="false">IFERROR(VLOOKUP(A989,'[2]Pivot HorizontalMRP'!$A$4:$G$2689,7,0),0)</f>
        <v>2056</v>
      </c>
      <c r="S989" s="1" t="n">
        <f aca="false">IFERROR(VLOOKUP(A989,'[2]Pivot HorizontalMRP'!$A$4:$H$2689,8,0),0)</f>
        <v>1401</v>
      </c>
      <c r="T989" s="1" t="n">
        <f aca="false">IFERROR(VLOOKUP(A989,'[2]Pivot HorizontalMRP'!$A$4:$I$2689,9,0),0)</f>
        <v>1148</v>
      </c>
      <c r="U989" s="1" t="n">
        <f aca="false">IF(I989="delivery",O989-SUM(Q989+R989),IF(I989="PO",P989-SUM(Q989:R989)))</f>
        <v>-1945</v>
      </c>
      <c r="V989" s="81" t="n">
        <v>9.6484</v>
      </c>
      <c r="W989" s="81"/>
      <c r="X989" s="81" t="n">
        <f aca="false">W989-V989</f>
        <v>-9.6484</v>
      </c>
      <c r="Y989" s="81"/>
      <c r="Z989" s="81"/>
      <c r="AA989" s="81" t="n">
        <v>9.29</v>
      </c>
      <c r="AB989" s="81"/>
      <c r="AC989" s="81"/>
      <c r="AD989" s="81"/>
      <c r="AE989" s="81"/>
      <c r="AF989" s="81"/>
      <c r="AG989" s="81"/>
      <c r="AH989" s="81"/>
      <c r="AI989" s="81"/>
      <c r="AJ989" s="81"/>
      <c r="AK989" s="81"/>
      <c r="AL989" s="81"/>
      <c r="AM989" s="81"/>
      <c r="AN989" s="81"/>
      <c r="AO989" s="81" t="str">
        <f aca="false">D989</f>
        <v>Arista</v>
      </c>
      <c r="AP989" s="1" t="s">
        <v>181</v>
      </c>
      <c r="AQ989" s="1"/>
      <c r="AR989" s="1"/>
      <c r="AS989" s="1"/>
      <c r="AT989" s="1"/>
      <c r="AU989" s="1"/>
      <c r="AV989" s="1"/>
      <c r="AW989" s="1"/>
      <c r="AX989" s="1"/>
      <c r="AY989" s="1"/>
      <c r="AZ989" s="1"/>
      <c r="BA989" s="1"/>
      <c r="BB989" s="1"/>
      <c r="BC989" s="1"/>
      <c r="BD989" s="1"/>
      <c r="BE989" s="1"/>
      <c r="BF989" s="1" t="s">
        <v>14668</v>
      </c>
      <c r="BG989" s="1" t="s">
        <v>183</v>
      </c>
      <c r="BH989" s="1"/>
      <c r="BI989" s="1"/>
    </row>
    <row r="990" customFormat="false" ht="12.75" hidden="false" customHeight="false" outlineLevel="0" collapsed="false">
      <c r="A990" s="1" t="s">
        <v>549</v>
      </c>
      <c r="B990" s="1" t="s">
        <v>550</v>
      </c>
      <c r="C990" s="1" t="s">
        <v>177</v>
      </c>
      <c r="D990" s="1" t="s">
        <v>82</v>
      </c>
      <c r="E990" s="1" t="s">
        <v>551</v>
      </c>
      <c r="F990" s="1" t="s">
        <v>552</v>
      </c>
      <c r="G990" s="1" t="n">
        <v>119</v>
      </c>
      <c r="H990" s="1" t="n">
        <v>80</v>
      </c>
      <c r="I990" s="101" t="s">
        <v>188</v>
      </c>
      <c r="J990" s="1"/>
      <c r="K990" s="1" t="n">
        <f aca="false">IFERROR(VLOOKUP(A990,'[2]Pivot HorizontalMRP'!$A$4:$B$2689,2,0),0)</f>
        <v>335</v>
      </c>
      <c r="L990" s="1" t="n">
        <f aca="false">IFERROR(VLOOKUP(A990,'[2]Pivot HorizontalMRP'!$A$4:$C$2689,3,0),0)</f>
        <v>212</v>
      </c>
      <c r="M990" s="1" t="n">
        <f aca="false">IFERROR(VLOOKUP(A990,'[2]Pivot HorizontalMRP'!$A$4:$D$2689,0.4,0),0)</f>
        <v>0</v>
      </c>
      <c r="N990" s="1" t="n">
        <f aca="false">IFERROR(VLOOKUP(A990,'[2]Pivot HorizontalMRP'!$A$4:$E$2689,5,0),0)</f>
        <v>0</v>
      </c>
      <c r="O990" s="1" t="n">
        <f aca="false">K990+L990</f>
        <v>547</v>
      </c>
      <c r="P990" s="1" t="n">
        <f aca="false">K990+L990+M990+N990</f>
        <v>547</v>
      </c>
      <c r="Q990" s="1" t="n">
        <f aca="false">IFERROR(VLOOKUP(A990,'[2]Pivot HorizontalMRP'!$A$4:$F$2689,6,0),0)</f>
        <v>253</v>
      </c>
      <c r="R990" s="1" t="n">
        <f aca="false">IFERROR(VLOOKUP(A990,'[2]Pivot HorizontalMRP'!$A$4:$G$2689,7,0),0)</f>
        <v>133</v>
      </c>
      <c r="S990" s="1" t="n">
        <f aca="false">IFERROR(VLOOKUP(A990,'[2]Pivot HorizontalMRP'!$A$4:$H$2689,8,0),0)</f>
        <v>89</v>
      </c>
      <c r="T990" s="1" t="n">
        <f aca="false">IFERROR(VLOOKUP(A990,'[2]Pivot HorizontalMRP'!$A$4:$I$2689,9,0),0)</f>
        <v>123</v>
      </c>
      <c r="U990" s="1" t="n">
        <f aca="false">IF(I990="delivery",O990-SUM(Q990+R990),IF(I990="PO",P990-SUM(Q990:R990)))</f>
        <v>161</v>
      </c>
      <c r="V990" s="81" t="n">
        <v>6.31</v>
      </c>
      <c r="W990" s="81"/>
      <c r="X990" s="81" t="n">
        <f aca="false">W990-V990</f>
        <v>-6.31</v>
      </c>
      <c r="Y990" s="81"/>
      <c r="Z990" s="81"/>
      <c r="AA990" s="81" t="n">
        <v>6.31</v>
      </c>
      <c r="AB990" s="81"/>
      <c r="AC990" s="81"/>
      <c r="AD990" s="81"/>
      <c r="AE990" s="81"/>
      <c r="AF990" s="81"/>
      <c r="AG990" s="81"/>
      <c r="AH990" s="81"/>
      <c r="AI990" s="81"/>
      <c r="AJ990" s="81"/>
      <c r="AK990" s="81"/>
      <c r="AL990" s="81"/>
      <c r="AM990" s="81"/>
      <c r="AN990" s="81"/>
      <c r="AO990" s="81" t="str">
        <f aca="false">D990</f>
        <v>Arista</v>
      </c>
      <c r="AP990" s="1" t="s">
        <v>181</v>
      </c>
      <c r="AQ990" s="1"/>
      <c r="AR990" s="1"/>
      <c r="AS990" s="1"/>
      <c r="AT990" s="1"/>
      <c r="AU990" s="1"/>
      <c r="AV990" s="1"/>
      <c r="AW990" s="1"/>
      <c r="AX990" s="1"/>
      <c r="AY990" s="1"/>
      <c r="AZ990" s="1"/>
      <c r="BA990" s="1"/>
      <c r="BB990" s="1"/>
      <c r="BC990" s="1"/>
      <c r="BD990" s="1"/>
      <c r="BE990" s="1"/>
      <c r="BF990" s="1" t="s">
        <v>14668</v>
      </c>
      <c r="BG990" s="1" t="s">
        <v>183</v>
      </c>
      <c r="BH990" s="1"/>
      <c r="BI990" s="1"/>
    </row>
    <row r="991" customFormat="false" ht="12.75" hidden="false" customHeight="false" outlineLevel="0" collapsed="false">
      <c r="A991" s="1" t="s">
        <v>557</v>
      </c>
      <c r="B991" s="1" t="s">
        <v>558</v>
      </c>
      <c r="C991" s="1" t="s">
        <v>177</v>
      </c>
      <c r="D991" s="1" t="s">
        <v>82</v>
      </c>
      <c r="E991" s="1" t="s">
        <v>15473</v>
      </c>
      <c r="F991" s="1" t="s">
        <v>560</v>
      </c>
      <c r="G991" s="1" t="n">
        <v>76</v>
      </c>
      <c r="H991" s="1" t="n">
        <v>100</v>
      </c>
      <c r="I991" s="101" t="s">
        <v>188</v>
      </c>
      <c r="J991" s="1"/>
      <c r="K991" s="1" t="n">
        <f aca="false">IFERROR(VLOOKUP(A991,'[2]Pivot HorizontalMRP'!$A$4:$B$2689,2,0),0)</f>
        <v>0</v>
      </c>
      <c r="L991" s="1" t="n">
        <f aca="false">IFERROR(VLOOKUP(A991,'[2]Pivot HorizontalMRP'!$A$4:$C$2689,3,0),0)</f>
        <v>61</v>
      </c>
      <c r="M991" s="1" t="n">
        <f aca="false">IFERROR(VLOOKUP(A991,'[2]Pivot HorizontalMRP'!$A$4:$D$2689,0.4,0),0)</f>
        <v>0</v>
      </c>
      <c r="N991" s="1" t="n">
        <f aca="false">IFERROR(VLOOKUP(A991,'[2]Pivot HorizontalMRP'!$A$4:$E$2689,5,0),0)</f>
        <v>150</v>
      </c>
      <c r="O991" s="1" t="n">
        <f aca="false">K991+L991</f>
        <v>61</v>
      </c>
      <c r="P991" s="1" t="n">
        <f aca="false">K991+L991+M991+N991</f>
        <v>211</v>
      </c>
      <c r="Q991" s="1" t="n">
        <f aca="false">IFERROR(VLOOKUP(A991,'[2]Pivot HorizontalMRP'!$A$4:$F$2689,6,0),0)</f>
        <v>230</v>
      </c>
      <c r="R991" s="1" t="n">
        <f aca="false">IFERROR(VLOOKUP(A991,'[2]Pivot HorizontalMRP'!$A$4:$G$2689,7,0),0)</f>
        <v>52</v>
      </c>
      <c r="S991" s="1" t="n">
        <f aca="false">IFERROR(VLOOKUP(A991,'[2]Pivot HorizontalMRP'!$A$4:$H$2689,8,0),0)</f>
        <v>8</v>
      </c>
      <c r="T991" s="1" t="n">
        <f aca="false">IFERROR(VLOOKUP(A991,'[2]Pivot HorizontalMRP'!$A$4:$I$2689,9,0),0)</f>
        <v>12</v>
      </c>
      <c r="U991" s="1" t="n">
        <f aca="false">IF(I991="delivery",O991-SUM(Q991+R991),IF(I991="PO",P991-SUM(Q991:R991)))</f>
        <v>-71</v>
      </c>
      <c r="V991" s="81" t="n">
        <v>12.6174</v>
      </c>
      <c r="W991" s="81"/>
      <c r="X991" s="81" t="n">
        <f aca="false">W991-V991</f>
        <v>-12.6174</v>
      </c>
      <c r="Y991" s="81"/>
      <c r="Z991" s="81"/>
      <c r="AA991" s="81" t="n">
        <v>12.6174</v>
      </c>
      <c r="AB991" s="81"/>
      <c r="AC991" s="81"/>
      <c r="AD991" s="81"/>
      <c r="AE991" s="81"/>
      <c r="AF991" s="81"/>
      <c r="AG991" s="81"/>
      <c r="AH991" s="81"/>
      <c r="AI991" s="81"/>
      <c r="AJ991" s="81"/>
      <c r="AK991" s="81"/>
      <c r="AL991" s="81"/>
      <c r="AM991" s="81"/>
      <c r="AN991" s="81"/>
      <c r="AO991" s="81" t="str">
        <f aca="false">D991</f>
        <v>Arista</v>
      </c>
      <c r="AP991" s="1" t="s">
        <v>181</v>
      </c>
      <c r="AQ991" s="1"/>
      <c r="AR991" s="1"/>
      <c r="AS991" s="1"/>
      <c r="AT991" s="1"/>
      <c r="AU991" s="1"/>
      <c r="AV991" s="1"/>
      <c r="AW991" s="1"/>
      <c r="AX991" s="1"/>
      <c r="AY991" s="1"/>
      <c r="AZ991" s="1"/>
      <c r="BA991" s="1"/>
      <c r="BB991" s="1"/>
      <c r="BC991" s="1"/>
      <c r="BD991" s="1"/>
      <c r="BE991" s="1"/>
      <c r="BF991" s="1" t="s">
        <v>14668</v>
      </c>
      <c r="BG991" s="1" t="s">
        <v>183</v>
      </c>
      <c r="BH991" s="1"/>
      <c r="BI991" s="1"/>
    </row>
    <row r="992" customFormat="false" ht="12.75" hidden="false" customHeight="false" outlineLevel="0" collapsed="false">
      <c r="A992" s="1" t="s">
        <v>581</v>
      </c>
      <c r="B992" s="1" t="s">
        <v>582</v>
      </c>
      <c r="C992" s="1" t="s">
        <v>177</v>
      </c>
      <c r="D992" s="1" t="s">
        <v>82</v>
      </c>
      <c r="E992" s="1" t="s">
        <v>15474</v>
      </c>
      <c r="F992" s="1" t="s">
        <v>15475</v>
      </c>
      <c r="G992" s="1" t="n">
        <v>46</v>
      </c>
      <c r="H992" s="1" t="n">
        <v>80</v>
      </c>
      <c r="I992" s="101" t="s">
        <v>188</v>
      </c>
      <c r="J992" s="1"/>
      <c r="K992" s="1" t="n">
        <f aca="false">IFERROR(VLOOKUP(A992,'[2]Pivot HorizontalMRP'!$A$4:$B$2689,2,0),0)</f>
        <v>0</v>
      </c>
      <c r="L992" s="1" t="n">
        <f aca="false">IFERROR(VLOOKUP(A992,'[2]Pivot HorizontalMRP'!$A$4:$C$2689,3,0),0)</f>
        <v>0</v>
      </c>
      <c r="M992" s="1" t="n">
        <f aca="false">IFERROR(VLOOKUP(A992,'[2]Pivot HorizontalMRP'!$A$4:$D$2689,0.4,0),0)</f>
        <v>0</v>
      </c>
      <c r="N992" s="1" t="n">
        <f aca="false">IFERROR(VLOOKUP(A992,'[2]Pivot HorizontalMRP'!$A$4:$E$2689,5,0),0)</f>
        <v>0</v>
      </c>
      <c r="O992" s="1" t="n">
        <f aca="false">K992+L992</f>
        <v>0</v>
      </c>
      <c r="P992" s="1" t="n">
        <f aca="false">K992+L992+M992+N992</f>
        <v>0</v>
      </c>
      <c r="Q992" s="1" t="n">
        <f aca="false">IFERROR(VLOOKUP(A992,'[2]Pivot HorizontalMRP'!$A$4:$F$2689,6,0),0)</f>
        <v>0</v>
      </c>
      <c r="R992" s="1" t="n">
        <f aca="false">IFERROR(VLOOKUP(A992,'[2]Pivot HorizontalMRP'!$A$4:$G$2689,7,0),0)</f>
        <v>0</v>
      </c>
      <c r="S992" s="1" t="n">
        <f aca="false">IFERROR(VLOOKUP(A992,'[2]Pivot HorizontalMRP'!$A$4:$H$2689,8,0),0)</f>
        <v>0</v>
      </c>
      <c r="T992" s="1" t="n">
        <f aca="false">IFERROR(VLOOKUP(A992,'[2]Pivot HorizontalMRP'!$A$4:$I$2689,9,0),0)</f>
        <v>0</v>
      </c>
      <c r="U992" s="1" t="n">
        <f aca="false">IF(I992="delivery",O992-SUM(Q992+R992),IF(I992="PO",P992-SUM(Q992:R992)))</f>
        <v>0</v>
      </c>
      <c r="V992" s="81" t="n">
        <v>42.22</v>
      </c>
      <c r="W992" s="81"/>
      <c r="X992" s="81" t="n">
        <f aca="false">W992-V992</f>
        <v>-42.22</v>
      </c>
      <c r="Y992" s="81"/>
      <c r="Z992" s="81"/>
      <c r="AA992" s="81"/>
      <c r="AB992" s="81"/>
      <c r="AC992" s="81"/>
      <c r="AD992" s="81"/>
      <c r="AE992" s="81"/>
      <c r="AF992" s="81"/>
      <c r="AG992" s="81"/>
      <c r="AH992" s="81"/>
      <c r="AI992" s="81"/>
      <c r="AJ992" s="81"/>
      <c r="AK992" s="81"/>
      <c r="AL992" s="81"/>
      <c r="AM992" s="81"/>
      <c r="AN992" s="81"/>
      <c r="AO992" s="81" t="str">
        <f aca="false">D992</f>
        <v>Arista</v>
      </c>
      <c r="AP992" s="1" t="s">
        <v>181</v>
      </c>
      <c r="AQ992" s="1"/>
      <c r="AR992" s="1"/>
      <c r="AS992" s="1"/>
      <c r="AT992" s="1"/>
      <c r="AU992" s="1"/>
      <c r="AV992" s="1"/>
      <c r="AW992" s="1"/>
      <c r="AX992" s="1"/>
      <c r="AY992" s="1"/>
      <c r="AZ992" s="1"/>
      <c r="BA992" s="1"/>
      <c r="BB992" s="1"/>
      <c r="BC992" s="1"/>
      <c r="BD992" s="1"/>
      <c r="BE992" s="1"/>
      <c r="BF992" s="1" t="s">
        <v>14668</v>
      </c>
      <c r="BG992" s="1" t="s">
        <v>183</v>
      </c>
      <c r="BH992" s="1"/>
      <c r="BI992" s="1"/>
    </row>
    <row r="993" customFormat="false" ht="12.75" hidden="false" customHeight="false" outlineLevel="0" collapsed="false">
      <c r="A993" s="1" t="s">
        <v>585</v>
      </c>
      <c r="B993" s="1" t="s">
        <v>586</v>
      </c>
      <c r="C993" s="1" t="s">
        <v>177</v>
      </c>
      <c r="D993" s="1" t="s">
        <v>82</v>
      </c>
      <c r="E993" s="1" t="s">
        <v>15476</v>
      </c>
      <c r="F993" s="1" t="s">
        <v>15477</v>
      </c>
      <c r="G993" s="1" t="n">
        <v>46</v>
      </c>
      <c r="H993" s="1" t="n">
        <v>80</v>
      </c>
      <c r="I993" s="101" t="s">
        <v>188</v>
      </c>
      <c r="J993" s="1"/>
      <c r="K993" s="1" t="n">
        <f aca="false">IFERROR(VLOOKUP(A993,'[2]Pivot HorizontalMRP'!$A$4:$B$2689,2,0),0)</f>
        <v>0</v>
      </c>
      <c r="L993" s="1" t="n">
        <f aca="false">IFERROR(VLOOKUP(A993,'[2]Pivot HorizontalMRP'!$A$4:$C$2689,3,0),0)</f>
        <v>0</v>
      </c>
      <c r="M993" s="1" t="n">
        <f aca="false">IFERROR(VLOOKUP(A993,'[2]Pivot HorizontalMRP'!$A$4:$D$2689,0.4,0),0)</f>
        <v>0</v>
      </c>
      <c r="N993" s="1" t="n">
        <f aca="false">IFERROR(VLOOKUP(A993,'[2]Pivot HorizontalMRP'!$A$4:$E$2689,5,0),0)</f>
        <v>0</v>
      </c>
      <c r="O993" s="1" t="n">
        <f aca="false">K993+L993</f>
        <v>0</v>
      </c>
      <c r="P993" s="1" t="n">
        <f aca="false">K993+L993+M993+N993</f>
        <v>0</v>
      </c>
      <c r="Q993" s="1" t="n">
        <f aca="false">IFERROR(VLOOKUP(A993,'[2]Pivot HorizontalMRP'!$A$4:$F$2689,6,0),0)</f>
        <v>0</v>
      </c>
      <c r="R993" s="1" t="n">
        <f aca="false">IFERROR(VLOOKUP(A993,'[2]Pivot HorizontalMRP'!$A$4:$G$2689,7,0),0)</f>
        <v>0</v>
      </c>
      <c r="S993" s="1" t="n">
        <f aca="false">IFERROR(VLOOKUP(A993,'[2]Pivot HorizontalMRP'!$A$4:$H$2689,8,0),0)</f>
        <v>0</v>
      </c>
      <c r="T993" s="1" t="n">
        <f aca="false">IFERROR(VLOOKUP(A993,'[2]Pivot HorizontalMRP'!$A$4:$I$2689,9,0),0)</f>
        <v>0</v>
      </c>
      <c r="U993" s="1" t="n">
        <f aca="false">IF(I993="delivery",O993-SUM(Q993+R993),IF(I993="PO",P993-SUM(Q993:R993)))</f>
        <v>0</v>
      </c>
      <c r="V993" s="81" t="n">
        <v>24.79</v>
      </c>
      <c r="W993" s="81"/>
      <c r="X993" s="81" t="n">
        <f aca="false">W993-V993</f>
        <v>-24.79</v>
      </c>
      <c r="Y993" s="81"/>
      <c r="Z993" s="81"/>
      <c r="AA993" s="81"/>
      <c r="AB993" s="81"/>
      <c r="AC993" s="81"/>
      <c r="AD993" s="81"/>
      <c r="AE993" s="81"/>
      <c r="AF993" s="81"/>
      <c r="AG993" s="81"/>
      <c r="AH993" s="81"/>
      <c r="AI993" s="81"/>
      <c r="AJ993" s="81"/>
      <c r="AK993" s="81"/>
      <c r="AL993" s="81"/>
      <c r="AM993" s="81"/>
      <c r="AN993" s="81"/>
      <c r="AO993" s="81" t="str">
        <f aca="false">D993</f>
        <v>Arista</v>
      </c>
      <c r="AP993" s="1" t="s">
        <v>181</v>
      </c>
      <c r="AQ993" s="1"/>
      <c r="AR993" s="1"/>
      <c r="AS993" s="1"/>
      <c r="AT993" s="1"/>
      <c r="AU993" s="1"/>
      <c r="AV993" s="1"/>
      <c r="AW993" s="1"/>
      <c r="AX993" s="1"/>
      <c r="AY993" s="1"/>
      <c r="AZ993" s="1"/>
      <c r="BA993" s="1"/>
      <c r="BB993" s="1"/>
      <c r="BC993" s="1"/>
      <c r="BD993" s="1"/>
      <c r="BE993" s="1"/>
      <c r="BF993" s="1" t="s">
        <v>14668</v>
      </c>
      <c r="BG993" s="1" t="s">
        <v>183</v>
      </c>
      <c r="BH993" s="1"/>
      <c r="BI993" s="1"/>
    </row>
    <row r="994" customFormat="false" ht="12.75" hidden="false" customHeight="false" outlineLevel="0" collapsed="false">
      <c r="A994" s="1" t="s">
        <v>589</v>
      </c>
      <c r="B994" s="1" t="s">
        <v>590</v>
      </c>
      <c r="C994" s="1" t="s">
        <v>177</v>
      </c>
      <c r="D994" s="1" t="s">
        <v>82</v>
      </c>
      <c r="E994" s="1" t="s">
        <v>15478</v>
      </c>
      <c r="F994" s="1" t="s">
        <v>592</v>
      </c>
      <c r="G994" s="1" t="n">
        <v>119</v>
      </c>
      <c r="H994" s="1" t="n">
        <v>80</v>
      </c>
      <c r="I994" s="101" t="s">
        <v>188</v>
      </c>
      <c r="J994" s="1"/>
      <c r="K994" s="1" t="n">
        <f aca="false">IFERROR(VLOOKUP(A994,'[2]Pivot HorizontalMRP'!$A$4:$B$2689,2,0),0)</f>
        <v>123</v>
      </c>
      <c r="L994" s="1" t="n">
        <f aca="false">IFERROR(VLOOKUP(A994,'[2]Pivot HorizontalMRP'!$A$4:$C$2689,3,0),0)</f>
        <v>715</v>
      </c>
      <c r="M994" s="1" t="n">
        <f aca="false">IFERROR(VLOOKUP(A994,'[2]Pivot HorizontalMRP'!$A$4:$D$2689,0.4,0),0)</f>
        <v>0</v>
      </c>
      <c r="N994" s="1" t="n">
        <f aca="false">IFERROR(VLOOKUP(A994,'[2]Pivot HorizontalMRP'!$A$4:$E$2689,5,0),0)</f>
        <v>0</v>
      </c>
      <c r="O994" s="1" t="n">
        <f aca="false">K994+L994</f>
        <v>838</v>
      </c>
      <c r="P994" s="1" t="n">
        <f aca="false">K994+L994+M994+N994</f>
        <v>838</v>
      </c>
      <c r="Q994" s="1" t="n">
        <f aca="false">IFERROR(VLOOKUP(A994,'[2]Pivot HorizontalMRP'!$A$4:$F$2689,6,0),0)</f>
        <v>330</v>
      </c>
      <c r="R994" s="1" t="n">
        <f aca="false">IFERROR(VLOOKUP(A994,'[2]Pivot HorizontalMRP'!$A$4:$G$2689,7,0),0)</f>
        <v>50</v>
      </c>
      <c r="S994" s="1" t="n">
        <f aca="false">IFERROR(VLOOKUP(A994,'[2]Pivot HorizontalMRP'!$A$4:$H$2689,8,0),0)</f>
        <v>36</v>
      </c>
      <c r="T994" s="1" t="n">
        <f aca="false">IFERROR(VLOOKUP(A994,'[2]Pivot HorizontalMRP'!$A$4:$I$2689,9,0),0)</f>
        <v>54</v>
      </c>
      <c r="U994" s="1" t="n">
        <f aca="false">IF(I994="delivery",O994-SUM(Q994+R994),IF(I994="PO",P994-SUM(Q994:R994)))</f>
        <v>458</v>
      </c>
      <c r="V994" s="81" t="n">
        <v>39.37</v>
      </c>
      <c r="W994" s="81"/>
      <c r="X994" s="81" t="n">
        <f aca="false">W994-V994</f>
        <v>-39.37</v>
      </c>
      <c r="Y994" s="81"/>
      <c r="Z994" s="81"/>
      <c r="AA994" s="81"/>
      <c r="AB994" s="81"/>
      <c r="AC994" s="81"/>
      <c r="AD994" s="81"/>
      <c r="AE994" s="81"/>
      <c r="AF994" s="81"/>
      <c r="AG994" s="81"/>
      <c r="AH994" s="81"/>
      <c r="AI994" s="81"/>
      <c r="AJ994" s="81"/>
      <c r="AK994" s="81"/>
      <c r="AL994" s="81"/>
      <c r="AM994" s="81"/>
      <c r="AN994" s="81"/>
      <c r="AO994" s="81" t="str">
        <f aca="false">D994</f>
        <v>Arista</v>
      </c>
      <c r="AP994" s="1" t="s">
        <v>181</v>
      </c>
      <c r="AQ994" s="1"/>
      <c r="AR994" s="1"/>
      <c r="AS994" s="1"/>
      <c r="AT994" s="1"/>
      <c r="AU994" s="1"/>
      <c r="AV994" s="1"/>
      <c r="AW994" s="1"/>
      <c r="AX994" s="1"/>
      <c r="AY994" s="1"/>
      <c r="AZ994" s="1"/>
      <c r="BA994" s="1"/>
      <c r="BB994" s="1"/>
      <c r="BC994" s="1"/>
      <c r="BD994" s="1"/>
      <c r="BE994" s="1"/>
      <c r="BF994" s="1" t="s">
        <v>14668</v>
      </c>
      <c r="BG994" s="1" t="s">
        <v>183</v>
      </c>
      <c r="BH994" s="1"/>
      <c r="BI994" s="1"/>
    </row>
    <row r="995" customFormat="false" ht="12.75" hidden="false" customHeight="false" outlineLevel="0" collapsed="false">
      <c r="A995" s="1" t="s">
        <v>593</v>
      </c>
      <c r="B995" s="1" t="s">
        <v>594</v>
      </c>
      <c r="C995" s="1" t="s">
        <v>177</v>
      </c>
      <c r="D995" s="1" t="s">
        <v>82</v>
      </c>
      <c r="E995" s="1" t="s">
        <v>15479</v>
      </c>
      <c r="F995" s="1" t="s">
        <v>596</v>
      </c>
      <c r="G995" s="1" t="n">
        <v>119</v>
      </c>
      <c r="H995" s="1" t="n">
        <v>80</v>
      </c>
      <c r="I995" s="101" t="s">
        <v>188</v>
      </c>
      <c r="J995" s="1"/>
      <c r="K995" s="1" t="n">
        <f aca="false">IFERROR(VLOOKUP(A995,'[2]Pivot HorizontalMRP'!$A$4:$B$2689,2,0),0)</f>
        <v>0</v>
      </c>
      <c r="L995" s="1" t="n">
        <f aca="false">IFERROR(VLOOKUP(A995,'[2]Pivot HorizontalMRP'!$A$4:$C$2689,3,0),0)</f>
        <v>406</v>
      </c>
      <c r="M995" s="1" t="n">
        <f aca="false">IFERROR(VLOOKUP(A995,'[2]Pivot HorizontalMRP'!$A$4:$D$2689,0.4,0),0)</f>
        <v>0</v>
      </c>
      <c r="N995" s="1" t="n">
        <f aca="false">IFERROR(VLOOKUP(A995,'[2]Pivot HorizontalMRP'!$A$4:$E$2689,5,0),0)</f>
        <v>0</v>
      </c>
      <c r="O995" s="1" t="n">
        <f aca="false">K995+L995</f>
        <v>406</v>
      </c>
      <c r="P995" s="1" t="n">
        <f aca="false">K995+L995+M995+N995</f>
        <v>406</v>
      </c>
      <c r="Q995" s="1" t="n">
        <f aca="false">IFERROR(VLOOKUP(A995,'[2]Pivot HorizontalMRP'!$A$4:$F$2689,6,0),0)</f>
        <v>164</v>
      </c>
      <c r="R995" s="1" t="n">
        <f aca="false">IFERROR(VLOOKUP(A995,'[2]Pivot HorizontalMRP'!$A$4:$G$2689,7,0),0)</f>
        <v>50</v>
      </c>
      <c r="S995" s="1" t="n">
        <f aca="false">IFERROR(VLOOKUP(A995,'[2]Pivot HorizontalMRP'!$A$4:$H$2689,8,0),0)</f>
        <v>36</v>
      </c>
      <c r="T995" s="1" t="n">
        <f aca="false">IFERROR(VLOOKUP(A995,'[2]Pivot HorizontalMRP'!$A$4:$I$2689,9,0),0)</f>
        <v>54</v>
      </c>
      <c r="U995" s="1" t="n">
        <f aca="false">IF(I995="delivery",O995-SUM(Q995+R995),IF(I995="PO",P995-SUM(Q995:R995)))</f>
        <v>192</v>
      </c>
      <c r="V995" s="81" t="n">
        <v>24.3</v>
      </c>
      <c r="W995" s="81"/>
      <c r="X995" s="81" t="n">
        <f aca="false">W995-V995</f>
        <v>-24.3</v>
      </c>
      <c r="Y995" s="81"/>
      <c r="Z995" s="81"/>
      <c r="AA995" s="81" t="n">
        <v>24.3</v>
      </c>
      <c r="AB995" s="81"/>
      <c r="AC995" s="81"/>
      <c r="AD995" s="81"/>
      <c r="AE995" s="81"/>
      <c r="AF995" s="81"/>
      <c r="AG995" s="81"/>
      <c r="AH995" s="81"/>
      <c r="AI995" s="81"/>
      <c r="AJ995" s="81"/>
      <c r="AK995" s="81"/>
      <c r="AL995" s="81"/>
      <c r="AM995" s="81"/>
      <c r="AN995" s="81"/>
      <c r="AO995" s="81" t="str">
        <f aca="false">D995</f>
        <v>Arista</v>
      </c>
      <c r="AP995" s="1" t="s">
        <v>181</v>
      </c>
      <c r="AQ995" s="1"/>
      <c r="AR995" s="1"/>
      <c r="AS995" s="1"/>
      <c r="AT995" s="1"/>
      <c r="AU995" s="1"/>
      <c r="AV995" s="1"/>
      <c r="AW995" s="1"/>
      <c r="AX995" s="1"/>
      <c r="AY995" s="1"/>
      <c r="AZ995" s="1"/>
      <c r="BA995" s="1"/>
      <c r="BB995" s="1"/>
      <c r="BC995" s="1"/>
      <c r="BD995" s="1"/>
      <c r="BE995" s="1"/>
      <c r="BF995" s="1" t="s">
        <v>14668</v>
      </c>
      <c r="BG995" s="1" t="s">
        <v>183</v>
      </c>
      <c r="BH995" s="1"/>
      <c r="BI995" s="1"/>
    </row>
    <row r="996" customFormat="false" ht="12.75" hidden="false" customHeight="false" outlineLevel="0" collapsed="false">
      <c r="A996" s="1" t="s">
        <v>597</v>
      </c>
      <c r="B996" s="1" t="s">
        <v>598</v>
      </c>
      <c r="C996" s="1" t="s">
        <v>177</v>
      </c>
      <c r="D996" s="1" t="s">
        <v>82</v>
      </c>
      <c r="E996" s="1" t="s">
        <v>15480</v>
      </c>
      <c r="F996" s="1" t="s">
        <v>15481</v>
      </c>
      <c r="G996" s="1" t="n">
        <v>119</v>
      </c>
      <c r="H996" s="1" t="n">
        <v>80</v>
      </c>
      <c r="I996" s="101" t="s">
        <v>188</v>
      </c>
      <c r="J996" s="1"/>
      <c r="K996" s="1" t="n">
        <f aca="false">IFERROR(VLOOKUP(A996,'[2]Pivot HorizontalMRP'!$A$4:$B$2689,2,0),0)</f>
        <v>0</v>
      </c>
      <c r="L996" s="1" t="n">
        <f aca="false">IFERROR(VLOOKUP(A996,'[2]Pivot HorizontalMRP'!$A$4:$C$2689,3,0),0)</f>
        <v>148</v>
      </c>
      <c r="M996" s="1" t="n">
        <f aca="false">IFERROR(VLOOKUP(A996,'[2]Pivot HorizontalMRP'!$A$4:$D$2689,0.4,0),0)</f>
        <v>0</v>
      </c>
      <c r="N996" s="1" t="n">
        <f aca="false">IFERROR(VLOOKUP(A996,'[2]Pivot HorizontalMRP'!$A$4:$E$2689,5,0),0)</f>
        <v>0</v>
      </c>
      <c r="O996" s="1" t="n">
        <f aca="false">K996+L996</f>
        <v>148</v>
      </c>
      <c r="P996" s="1" t="n">
        <f aca="false">K996+L996+M996+N996</f>
        <v>148</v>
      </c>
      <c r="Q996" s="1" t="n">
        <f aca="false">IFERROR(VLOOKUP(A996,'[2]Pivot HorizontalMRP'!$A$4:$F$2689,6,0),0)</f>
        <v>35</v>
      </c>
      <c r="R996" s="1" t="n">
        <f aca="false">IFERROR(VLOOKUP(A996,'[2]Pivot HorizontalMRP'!$A$4:$G$2689,7,0),0)</f>
        <v>0</v>
      </c>
      <c r="S996" s="1" t="n">
        <f aca="false">IFERROR(VLOOKUP(A996,'[2]Pivot HorizontalMRP'!$A$4:$H$2689,8,0),0)</f>
        <v>0</v>
      </c>
      <c r="T996" s="1" t="n">
        <f aca="false">IFERROR(VLOOKUP(A996,'[2]Pivot HorizontalMRP'!$A$4:$I$2689,9,0),0)</f>
        <v>0</v>
      </c>
      <c r="U996" s="1" t="n">
        <f aca="false">IF(I996="delivery",O996-SUM(Q996+R996),IF(I996="PO",P996-SUM(Q996:R996)))</f>
        <v>113</v>
      </c>
      <c r="V996" s="81" t="n">
        <v>61.73</v>
      </c>
      <c r="W996" s="81"/>
      <c r="X996" s="81" t="n">
        <f aca="false">W996-V996</f>
        <v>-61.73</v>
      </c>
      <c r="Y996" s="81"/>
      <c r="Z996" s="81"/>
      <c r="AA996" s="81"/>
      <c r="AB996" s="81"/>
      <c r="AC996" s="81"/>
      <c r="AD996" s="81"/>
      <c r="AE996" s="81"/>
      <c r="AF996" s="81"/>
      <c r="AG996" s="81"/>
      <c r="AH996" s="81"/>
      <c r="AI996" s="81"/>
      <c r="AJ996" s="81"/>
      <c r="AK996" s="81"/>
      <c r="AL996" s="81"/>
      <c r="AM996" s="81"/>
      <c r="AN996" s="81"/>
      <c r="AO996" s="81" t="str">
        <f aca="false">D996</f>
        <v>Arista</v>
      </c>
      <c r="AP996" s="1" t="s">
        <v>181</v>
      </c>
      <c r="AQ996" s="1"/>
      <c r="AR996" s="1"/>
      <c r="AS996" s="1"/>
      <c r="AT996" s="1"/>
      <c r="AU996" s="1"/>
      <c r="AV996" s="1"/>
      <c r="AW996" s="1"/>
      <c r="AX996" s="1"/>
      <c r="AY996" s="1"/>
      <c r="AZ996" s="1"/>
      <c r="BA996" s="1"/>
      <c r="BB996" s="1"/>
      <c r="BC996" s="1"/>
      <c r="BD996" s="1"/>
      <c r="BE996" s="1"/>
      <c r="BF996" s="1" t="s">
        <v>14668</v>
      </c>
      <c r="BG996" s="1" t="s">
        <v>183</v>
      </c>
      <c r="BH996" s="1"/>
      <c r="BI996" s="1"/>
    </row>
    <row r="997" customFormat="false" ht="12.75" hidden="false" customHeight="false" outlineLevel="0" collapsed="false">
      <c r="A997" s="1" t="s">
        <v>613</v>
      </c>
      <c r="B997" s="1" t="s">
        <v>614</v>
      </c>
      <c r="C997" s="1" t="s">
        <v>177</v>
      </c>
      <c r="D997" s="1" t="s">
        <v>82</v>
      </c>
      <c r="E997" s="1" t="s">
        <v>615</v>
      </c>
      <c r="F997" s="1" t="s">
        <v>616</v>
      </c>
      <c r="G997" s="1" t="n">
        <v>119</v>
      </c>
      <c r="H997" s="1" t="n">
        <v>100</v>
      </c>
      <c r="I997" s="101" t="s">
        <v>188</v>
      </c>
      <c r="J997" s="1"/>
      <c r="K997" s="1" t="n">
        <f aca="false">IFERROR(VLOOKUP(A997,'[2]Pivot HorizontalMRP'!$A$4:$B$2689,2,0),0)</f>
        <v>343</v>
      </c>
      <c r="L997" s="1" t="n">
        <f aca="false">IFERROR(VLOOKUP(A997,'[2]Pivot HorizontalMRP'!$A$4:$C$2689,3,0),0)</f>
        <v>909</v>
      </c>
      <c r="M997" s="1" t="n">
        <f aca="false">IFERROR(VLOOKUP(A997,'[2]Pivot HorizontalMRP'!$A$4:$D$2689,0.4,0),0)</f>
        <v>0</v>
      </c>
      <c r="N997" s="1" t="n">
        <f aca="false">IFERROR(VLOOKUP(A997,'[2]Pivot HorizontalMRP'!$A$4:$E$2689,5,0),0)</f>
        <v>0</v>
      </c>
      <c r="O997" s="1" t="n">
        <f aca="false">K997+L997</f>
        <v>1252</v>
      </c>
      <c r="P997" s="1" t="n">
        <f aca="false">K997+L997+M997+N997</f>
        <v>1252</v>
      </c>
      <c r="Q997" s="1" t="n">
        <f aca="false">IFERROR(VLOOKUP(A997,'[2]Pivot HorizontalMRP'!$A$4:$F$2689,6,0),0)</f>
        <v>332</v>
      </c>
      <c r="R997" s="1" t="n">
        <f aca="false">IFERROR(VLOOKUP(A997,'[2]Pivot HorizontalMRP'!$A$4:$G$2689,7,0),0)</f>
        <v>169</v>
      </c>
      <c r="S997" s="1" t="n">
        <f aca="false">IFERROR(VLOOKUP(A997,'[2]Pivot HorizontalMRP'!$A$4:$H$2689,8,0),0)</f>
        <v>122</v>
      </c>
      <c r="T997" s="1" t="n">
        <f aca="false">IFERROR(VLOOKUP(A997,'[2]Pivot HorizontalMRP'!$A$4:$I$2689,9,0),0)</f>
        <v>183</v>
      </c>
      <c r="U997" s="1" t="n">
        <f aca="false">IF(I997="delivery",O997-SUM(Q997+R997),IF(I997="PO",P997-SUM(Q997:R997)))</f>
        <v>751</v>
      </c>
      <c r="V997" s="81" t="n">
        <v>12.83</v>
      </c>
      <c r="W997" s="81"/>
      <c r="X997" s="81" t="n">
        <f aca="false">W997-V997</f>
        <v>-12.83</v>
      </c>
      <c r="Y997" s="81"/>
      <c r="Z997" s="81"/>
      <c r="AA997" s="81"/>
      <c r="AB997" s="81"/>
      <c r="AC997" s="81"/>
      <c r="AD997" s="81"/>
      <c r="AE997" s="81"/>
      <c r="AF997" s="81"/>
      <c r="AG997" s="81"/>
      <c r="AH997" s="81"/>
      <c r="AI997" s="81"/>
      <c r="AJ997" s="81"/>
      <c r="AK997" s="81"/>
      <c r="AL997" s="81"/>
      <c r="AM997" s="81"/>
      <c r="AN997" s="81"/>
      <c r="AO997" s="81" t="str">
        <f aca="false">D997</f>
        <v>Arista</v>
      </c>
      <c r="AP997" s="1" t="s">
        <v>181</v>
      </c>
      <c r="AQ997" s="1"/>
      <c r="AR997" s="1"/>
      <c r="AS997" s="1"/>
      <c r="AT997" s="1"/>
      <c r="AU997" s="1"/>
      <c r="AV997" s="1"/>
      <c r="AW997" s="1"/>
      <c r="AX997" s="1"/>
      <c r="AY997" s="1"/>
      <c r="AZ997" s="1"/>
      <c r="BA997" s="1"/>
      <c r="BB997" s="1"/>
      <c r="BC997" s="1"/>
      <c r="BD997" s="1"/>
      <c r="BE997" s="1"/>
      <c r="BF997" s="1" t="s">
        <v>14668</v>
      </c>
      <c r="BG997" s="1" t="s">
        <v>183</v>
      </c>
      <c r="BH997" s="1"/>
      <c r="BI997" s="1"/>
    </row>
    <row r="998" customFormat="false" ht="12.75" hidden="false" customHeight="false" outlineLevel="0" collapsed="false">
      <c r="A998" s="1" t="s">
        <v>617</v>
      </c>
      <c r="B998" s="1" t="s">
        <v>618</v>
      </c>
      <c r="C998" s="1" t="s">
        <v>177</v>
      </c>
      <c r="D998" s="1" t="s">
        <v>82</v>
      </c>
      <c r="E998" s="1" t="s">
        <v>15482</v>
      </c>
      <c r="F998" s="1" t="s">
        <v>620</v>
      </c>
      <c r="G998" s="1" t="n">
        <v>81</v>
      </c>
      <c r="H998" s="1" t="n">
        <v>80</v>
      </c>
      <c r="I998" s="101" t="s">
        <v>188</v>
      </c>
      <c r="J998" s="1"/>
      <c r="K998" s="1" t="n">
        <f aca="false">IFERROR(VLOOKUP(A998,'[2]Pivot HorizontalMRP'!$A$4:$B$2689,2,0),0)</f>
        <v>0</v>
      </c>
      <c r="L998" s="1" t="n">
        <f aca="false">IFERROR(VLOOKUP(A998,'[2]Pivot HorizontalMRP'!$A$4:$C$2689,3,0),0)</f>
        <v>461</v>
      </c>
      <c r="M998" s="1" t="n">
        <f aca="false">IFERROR(VLOOKUP(A998,'[2]Pivot HorizontalMRP'!$A$4:$D$2689,0.4,0),0)</f>
        <v>0</v>
      </c>
      <c r="N998" s="1" t="n">
        <f aca="false">IFERROR(VLOOKUP(A998,'[2]Pivot HorizontalMRP'!$A$4:$E$2689,5,0),0)</f>
        <v>0</v>
      </c>
      <c r="O998" s="1" t="n">
        <f aca="false">K998+L998</f>
        <v>461</v>
      </c>
      <c r="P998" s="1" t="n">
        <f aca="false">K998+L998+M998+N998</f>
        <v>461</v>
      </c>
      <c r="Q998" s="1" t="n">
        <f aca="false">IFERROR(VLOOKUP(A998,'[2]Pivot HorizontalMRP'!$A$4:$F$2689,6,0),0)</f>
        <v>235</v>
      </c>
      <c r="R998" s="1" t="n">
        <f aca="false">IFERROR(VLOOKUP(A998,'[2]Pivot HorizontalMRP'!$A$4:$G$2689,7,0),0)</f>
        <v>119</v>
      </c>
      <c r="S998" s="1" t="n">
        <f aca="false">IFERROR(VLOOKUP(A998,'[2]Pivot HorizontalMRP'!$A$4:$H$2689,8,0),0)</f>
        <v>86</v>
      </c>
      <c r="T998" s="1" t="n">
        <f aca="false">IFERROR(VLOOKUP(A998,'[2]Pivot HorizontalMRP'!$A$4:$I$2689,9,0),0)</f>
        <v>129</v>
      </c>
      <c r="U998" s="1" t="n">
        <f aca="false">IF(I998="delivery",O998-SUM(Q998+R998),IF(I998="PO",P998-SUM(Q998:R998)))</f>
        <v>107</v>
      </c>
      <c r="V998" s="81" t="n">
        <v>24.79</v>
      </c>
      <c r="W998" s="81"/>
      <c r="X998" s="81" t="n">
        <f aca="false">W998-V998</f>
        <v>-24.79</v>
      </c>
      <c r="Y998" s="81"/>
      <c r="Z998" s="81"/>
      <c r="AA998" s="81"/>
      <c r="AB998" s="81"/>
      <c r="AC998" s="81"/>
      <c r="AD998" s="81"/>
      <c r="AE998" s="81"/>
      <c r="AF998" s="81"/>
      <c r="AG998" s="81"/>
      <c r="AH998" s="81"/>
      <c r="AI998" s="81"/>
      <c r="AJ998" s="81"/>
      <c r="AK998" s="81"/>
      <c r="AL998" s="81"/>
      <c r="AM998" s="81"/>
      <c r="AN998" s="81"/>
      <c r="AO998" s="81" t="str">
        <f aca="false">D998</f>
        <v>Arista</v>
      </c>
      <c r="AP998" s="1" t="s">
        <v>181</v>
      </c>
      <c r="AQ998" s="1"/>
      <c r="AR998" s="1"/>
      <c r="AS998" s="1"/>
      <c r="AT998" s="1"/>
      <c r="AU998" s="1"/>
      <c r="AV998" s="1"/>
      <c r="AW998" s="1"/>
      <c r="AX998" s="1"/>
      <c r="AY998" s="1"/>
      <c r="AZ998" s="1"/>
      <c r="BA998" s="1"/>
      <c r="BB998" s="1"/>
      <c r="BC998" s="1"/>
      <c r="BD998" s="1"/>
      <c r="BE998" s="1"/>
      <c r="BF998" s="1" t="s">
        <v>14668</v>
      </c>
      <c r="BG998" s="1" t="s">
        <v>183</v>
      </c>
      <c r="BH998" s="1"/>
      <c r="BI998" s="1"/>
    </row>
    <row r="999" customFormat="false" ht="12.75" hidden="false" customHeight="false" outlineLevel="0" collapsed="false">
      <c r="A999" s="1" t="s">
        <v>621</v>
      </c>
      <c r="B999" s="1" t="s">
        <v>622</v>
      </c>
      <c r="C999" s="1" t="s">
        <v>177</v>
      </c>
      <c r="D999" s="1" t="s">
        <v>82</v>
      </c>
      <c r="E999" s="1" t="s">
        <v>15483</v>
      </c>
      <c r="F999" s="1" t="s">
        <v>624</v>
      </c>
      <c r="G999" s="1" t="n">
        <v>81</v>
      </c>
      <c r="H999" s="1" t="n">
        <v>80</v>
      </c>
      <c r="I999" s="101" t="s">
        <v>188</v>
      </c>
      <c r="J999" s="1"/>
      <c r="K999" s="1" t="n">
        <f aca="false">IFERROR(VLOOKUP(A999,'[2]Pivot HorizontalMRP'!$A$4:$B$2689,2,0),0)</f>
        <v>0</v>
      </c>
      <c r="L999" s="1" t="n">
        <f aca="false">IFERROR(VLOOKUP(A999,'[2]Pivot HorizontalMRP'!$A$4:$C$2689,3,0),0)</f>
        <v>291</v>
      </c>
      <c r="M999" s="1" t="n">
        <f aca="false">IFERROR(VLOOKUP(A999,'[2]Pivot HorizontalMRP'!$A$4:$D$2689,0.4,0),0)</f>
        <v>0</v>
      </c>
      <c r="N999" s="1" t="n">
        <f aca="false">IFERROR(VLOOKUP(A999,'[2]Pivot HorizontalMRP'!$A$4:$E$2689,5,0),0)</f>
        <v>0</v>
      </c>
      <c r="O999" s="1" t="n">
        <f aca="false">K999+L999</f>
        <v>291</v>
      </c>
      <c r="P999" s="1" t="n">
        <f aca="false">K999+L999+M999+N999</f>
        <v>291</v>
      </c>
      <c r="Q999" s="1" t="n">
        <f aca="false">IFERROR(VLOOKUP(A999,'[2]Pivot HorizontalMRP'!$A$4:$F$2689,6,0),0)</f>
        <v>146</v>
      </c>
      <c r="R999" s="1" t="n">
        <f aca="false">IFERROR(VLOOKUP(A999,'[2]Pivot HorizontalMRP'!$A$4:$G$2689,7,0),0)</f>
        <v>119</v>
      </c>
      <c r="S999" s="1" t="n">
        <f aca="false">IFERROR(VLOOKUP(A999,'[2]Pivot HorizontalMRP'!$A$4:$H$2689,8,0),0)</f>
        <v>86</v>
      </c>
      <c r="T999" s="1" t="n">
        <f aca="false">IFERROR(VLOOKUP(A999,'[2]Pivot HorizontalMRP'!$A$4:$I$2689,9,0),0)</f>
        <v>129</v>
      </c>
      <c r="U999" s="1" t="n">
        <f aca="false">IF(I999="delivery",O999-SUM(Q999+R999),IF(I999="PO",P999-SUM(Q999:R999)))</f>
        <v>26</v>
      </c>
      <c r="V999" s="81" t="n">
        <v>41.57</v>
      </c>
      <c r="W999" s="81"/>
      <c r="X999" s="81" t="n">
        <f aca="false">W999-V999</f>
        <v>-41.57</v>
      </c>
      <c r="Y999" s="81"/>
      <c r="Z999" s="81"/>
      <c r="AA999" s="81"/>
      <c r="AB999" s="81"/>
      <c r="AC999" s="81"/>
      <c r="AD999" s="81"/>
      <c r="AE999" s="81"/>
      <c r="AF999" s="81"/>
      <c r="AG999" s="81"/>
      <c r="AH999" s="81"/>
      <c r="AI999" s="81"/>
      <c r="AJ999" s="81"/>
      <c r="AK999" s="81"/>
      <c r="AL999" s="81"/>
      <c r="AM999" s="81"/>
      <c r="AN999" s="81"/>
      <c r="AO999" s="81" t="str">
        <f aca="false">D999</f>
        <v>Arista</v>
      </c>
      <c r="AP999" s="1" t="s">
        <v>181</v>
      </c>
      <c r="AQ999" s="1"/>
      <c r="AR999" s="1"/>
      <c r="AS999" s="1"/>
      <c r="AT999" s="1"/>
      <c r="AU999" s="1"/>
      <c r="AV999" s="1"/>
      <c r="AW999" s="1"/>
      <c r="AX999" s="1"/>
      <c r="AY999" s="1"/>
      <c r="AZ999" s="1"/>
      <c r="BA999" s="1"/>
      <c r="BB999" s="1"/>
      <c r="BC999" s="1"/>
      <c r="BD999" s="1"/>
      <c r="BE999" s="1"/>
      <c r="BF999" s="1" t="s">
        <v>14668</v>
      </c>
      <c r="BG999" s="1" t="s">
        <v>183</v>
      </c>
      <c r="BH999" s="1"/>
      <c r="BI999" s="1"/>
    </row>
    <row r="1000" customFormat="false" ht="12.75" hidden="false" customHeight="false" outlineLevel="0" collapsed="false">
      <c r="A1000" s="1" t="s">
        <v>629</v>
      </c>
      <c r="B1000" s="1" t="s">
        <v>630</v>
      </c>
      <c r="C1000" s="1" t="s">
        <v>177</v>
      </c>
      <c r="D1000" s="1" t="s">
        <v>82</v>
      </c>
      <c r="E1000" s="1" t="s">
        <v>15484</v>
      </c>
      <c r="F1000" s="1" t="s">
        <v>15485</v>
      </c>
      <c r="G1000" s="1" t="n">
        <v>81</v>
      </c>
      <c r="H1000" s="1" t="n">
        <v>80</v>
      </c>
      <c r="I1000" s="101" t="s">
        <v>188</v>
      </c>
      <c r="J1000" s="1"/>
      <c r="K1000" s="1" t="n">
        <f aca="false">IFERROR(VLOOKUP(A1000,'[2]Pivot HorizontalMRP'!$A$4:$B$2689,2,0),0)</f>
        <v>0</v>
      </c>
      <c r="L1000" s="1" t="n">
        <f aca="false">IFERROR(VLOOKUP(A1000,'[2]Pivot HorizontalMRP'!$A$4:$C$2689,3,0),0)</f>
        <v>328</v>
      </c>
      <c r="M1000" s="1" t="n">
        <f aca="false">IFERROR(VLOOKUP(A1000,'[2]Pivot HorizontalMRP'!$A$4:$D$2689,0.4,0),0)</f>
        <v>0</v>
      </c>
      <c r="N1000" s="1" t="n">
        <f aca="false">IFERROR(VLOOKUP(A1000,'[2]Pivot HorizontalMRP'!$A$4:$E$2689,5,0),0)</f>
        <v>160</v>
      </c>
      <c r="O1000" s="1" t="n">
        <f aca="false">K1000+L1000</f>
        <v>328</v>
      </c>
      <c r="P1000" s="1" t="n">
        <f aca="false">K1000+L1000+M1000+N1000</f>
        <v>488</v>
      </c>
      <c r="Q1000" s="1" t="n">
        <f aca="false">IFERROR(VLOOKUP(A1000,'[2]Pivot HorizontalMRP'!$A$4:$F$2689,6,0),0)</f>
        <v>503</v>
      </c>
      <c r="R1000" s="1" t="n">
        <f aca="false">IFERROR(VLOOKUP(A1000,'[2]Pivot HorizontalMRP'!$A$4:$G$2689,7,0),0)</f>
        <v>196</v>
      </c>
      <c r="S1000" s="1" t="n">
        <f aca="false">IFERROR(VLOOKUP(A1000,'[2]Pivot HorizontalMRP'!$A$4:$H$2689,8,0),0)</f>
        <v>142</v>
      </c>
      <c r="T1000" s="1" t="n">
        <f aca="false">IFERROR(VLOOKUP(A1000,'[2]Pivot HorizontalMRP'!$A$4:$I$2689,9,0),0)</f>
        <v>213</v>
      </c>
      <c r="U1000" s="1" t="n">
        <f aca="false">IF(I1000="delivery",O1000-SUM(Q1000+R1000),IF(I1000="PO",P1000-SUM(Q1000:R1000)))</f>
        <v>-211</v>
      </c>
      <c r="V1000" s="81" t="n">
        <v>24.29</v>
      </c>
      <c r="W1000" s="81"/>
      <c r="X1000" s="81" t="n">
        <f aca="false">W1000-V1000</f>
        <v>-24.29</v>
      </c>
      <c r="Y1000" s="81"/>
      <c r="Z1000" s="81"/>
      <c r="AA1000" s="81" t="n">
        <v>24.29</v>
      </c>
      <c r="AB1000" s="81"/>
      <c r="AC1000" s="81"/>
      <c r="AD1000" s="81"/>
      <c r="AE1000" s="81"/>
      <c r="AF1000" s="81"/>
      <c r="AG1000" s="81"/>
      <c r="AH1000" s="81"/>
      <c r="AI1000" s="81"/>
      <c r="AJ1000" s="81"/>
      <c r="AK1000" s="81"/>
      <c r="AL1000" s="81"/>
      <c r="AM1000" s="81"/>
      <c r="AN1000" s="81"/>
      <c r="AO1000" s="81" t="str">
        <f aca="false">D1000</f>
        <v>Arista</v>
      </c>
      <c r="AP1000" s="1" t="s">
        <v>181</v>
      </c>
      <c r="AQ1000" s="1"/>
      <c r="AR1000" s="1"/>
      <c r="AS1000" s="1"/>
      <c r="AT1000" s="1"/>
      <c r="AU1000" s="1"/>
      <c r="AV1000" s="1"/>
      <c r="AW1000" s="1"/>
      <c r="AX1000" s="1"/>
      <c r="AY1000" s="1"/>
      <c r="AZ1000" s="1"/>
      <c r="BA1000" s="1"/>
      <c r="BB1000" s="1"/>
      <c r="BC1000" s="1"/>
      <c r="BD1000" s="1"/>
      <c r="BE1000" s="1"/>
      <c r="BF1000" s="1" t="s">
        <v>14668</v>
      </c>
      <c r="BG1000" s="1" t="s">
        <v>183</v>
      </c>
      <c r="BH1000" s="1"/>
      <c r="BI1000" s="1"/>
    </row>
    <row r="1001" customFormat="false" ht="12.75" hidden="false" customHeight="false" outlineLevel="0" collapsed="false">
      <c r="A1001" s="1" t="s">
        <v>649</v>
      </c>
      <c r="B1001" s="1" t="s">
        <v>650</v>
      </c>
      <c r="C1001" s="1" t="s">
        <v>177</v>
      </c>
      <c r="D1001" s="1" t="s">
        <v>82</v>
      </c>
      <c r="E1001" s="1" t="s">
        <v>651</v>
      </c>
      <c r="F1001" s="1" t="s">
        <v>652</v>
      </c>
      <c r="G1001" s="1" t="n">
        <v>76</v>
      </c>
      <c r="H1001" s="1" t="n">
        <v>1000</v>
      </c>
      <c r="I1001" s="101" t="s">
        <v>188</v>
      </c>
      <c r="J1001" s="1"/>
      <c r="K1001" s="1" t="n">
        <f aca="false">IFERROR(VLOOKUP(A1001,'[2]Pivot HorizontalMRP'!$A$4:$B$2689,2,0),0)</f>
        <v>0</v>
      </c>
      <c r="L1001" s="1" t="n">
        <f aca="false">IFERROR(VLOOKUP(A1001,'[2]Pivot HorizontalMRP'!$A$4:$C$2689,3,0),0)</f>
        <v>387</v>
      </c>
      <c r="M1001" s="1" t="n">
        <f aca="false">IFERROR(VLOOKUP(A1001,'[2]Pivot HorizontalMRP'!$A$4:$D$2689,0.4,0),0)</f>
        <v>0</v>
      </c>
      <c r="N1001" s="1" t="n">
        <f aca="false">IFERROR(VLOOKUP(A1001,'[2]Pivot HorizontalMRP'!$A$4:$E$2689,5,0),0)</f>
        <v>465</v>
      </c>
      <c r="O1001" s="1" t="n">
        <f aca="false">K1001+L1001</f>
        <v>387</v>
      </c>
      <c r="P1001" s="1" t="n">
        <f aca="false">K1001+L1001+M1001+N1001</f>
        <v>852</v>
      </c>
      <c r="Q1001" s="1" t="n">
        <f aca="false">IFERROR(VLOOKUP(A1001,'[2]Pivot HorizontalMRP'!$A$4:$F$2689,6,0),0)</f>
        <v>394</v>
      </c>
      <c r="R1001" s="1" t="n">
        <f aca="false">IFERROR(VLOOKUP(A1001,'[2]Pivot HorizontalMRP'!$A$4:$G$2689,7,0),0)</f>
        <v>249</v>
      </c>
      <c r="S1001" s="1" t="n">
        <f aca="false">IFERROR(VLOOKUP(A1001,'[2]Pivot HorizontalMRP'!$A$4:$H$2689,8,0),0)</f>
        <v>138</v>
      </c>
      <c r="T1001" s="1" t="n">
        <f aca="false">IFERROR(VLOOKUP(A1001,'[2]Pivot HorizontalMRP'!$A$4:$I$2689,9,0),0)</f>
        <v>138</v>
      </c>
      <c r="U1001" s="1" t="n">
        <f aca="false">IF(I1001="delivery",O1001-SUM(Q1001+R1001),IF(I1001="PO",P1001-SUM(Q1001:R1001)))</f>
        <v>209</v>
      </c>
      <c r="V1001" s="81" t="n">
        <v>19.91</v>
      </c>
      <c r="W1001" s="81"/>
      <c r="X1001" s="81" t="n">
        <f aca="false">W1001-V1001</f>
        <v>-19.91</v>
      </c>
      <c r="Y1001" s="81"/>
      <c r="Z1001" s="81"/>
      <c r="AA1001" s="81" t="n">
        <v>19.45</v>
      </c>
      <c r="AB1001" s="81"/>
      <c r="AC1001" s="81"/>
      <c r="AD1001" s="81"/>
      <c r="AE1001" s="81"/>
      <c r="AF1001" s="81"/>
      <c r="AG1001" s="81"/>
      <c r="AH1001" s="81"/>
      <c r="AI1001" s="81"/>
      <c r="AJ1001" s="81"/>
      <c r="AK1001" s="81"/>
      <c r="AL1001" s="81"/>
      <c r="AM1001" s="81"/>
      <c r="AN1001" s="81"/>
      <c r="AO1001" s="81" t="str">
        <f aca="false">D1001</f>
        <v>Arista</v>
      </c>
      <c r="AP1001" s="1" t="s">
        <v>181</v>
      </c>
      <c r="AQ1001" s="1"/>
      <c r="AR1001" s="1"/>
      <c r="AS1001" s="1"/>
      <c r="AT1001" s="1"/>
      <c r="AU1001" s="1"/>
      <c r="AV1001" s="1"/>
      <c r="AW1001" s="1"/>
      <c r="AX1001" s="1"/>
      <c r="AY1001" s="1"/>
      <c r="AZ1001" s="1"/>
      <c r="BA1001" s="1"/>
      <c r="BB1001" s="1"/>
      <c r="BC1001" s="1"/>
      <c r="BD1001" s="1"/>
      <c r="BE1001" s="1"/>
      <c r="BF1001" s="1" t="s">
        <v>14668</v>
      </c>
      <c r="BG1001" s="1" t="s">
        <v>183</v>
      </c>
      <c r="BH1001" s="1"/>
      <c r="BI1001" s="1"/>
    </row>
    <row r="1002" customFormat="false" ht="12.75" hidden="false" customHeight="false" outlineLevel="0" collapsed="false">
      <c r="A1002" s="1" t="s">
        <v>653</v>
      </c>
      <c r="B1002" s="1" t="s">
        <v>654</v>
      </c>
      <c r="C1002" s="1" t="s">
        <v>177</v>
      </c>
      <c r="D1002" s="1" t="s">
        <v>82</v>
      </c>
      <c r="E1002" s="1" t="s">
        <v>655</v>
      </c>
      <c r="F1002" s="1" t="s">
        <v>656</v>
      </c>
      <c r="G1002" s="1" t="n">
        <v>66</v>
      </c>
      <c r="H1002" s="1" t="n">
        <v>1000</v>
      </c>
      <c r="I1002" s="101" t="s">
        <v>188</v>
      </c>
      <c r="J1002" s="1"/>
      <c r="K1002" s="1" t="n">
        <f aca="false">IFERROR(VLOOKUP(A1002,'[2]Pivot HorizontalMRP'!$A$4:$B$2689,2,0),0)</f>
        <v>57</v>
      </c>
      <c r="L1002" s="1" t="n">
        <f aca="false">IFERROR(VLOOKUP(A1002,'[2]Pivot HorizontalMRP'!$A$4:$C$2689,3,0),0)</f>
        <v>158</v>
      </c>
      <c r="M1002" s="1" t="n">
        <f aca="false">IFERROR(VLOOKUP(A1002,'[2]Pivot HorizontalMRP'!$A$4:$D$2689,0.4,0),0)</f>
        <v>0</v>
      </c>
      <c r="N1002" s="1" t="n">
        <f aca="false">IFERROR(VLOOKUP(A1002,'[2]Pivot HorizontalMRP'!$A$4:$E$2689,5,0),0)</f>
        <v>173</v>
      </c>
      <c r="O1002" s="1" t="n">
        <f aca="false">K1002+L1002</f>
        <v>215</v>
      </c>
      <c r="P1002" s="1" t="n">
        <f aca="false">K1002+L1002+M1002+N1002</f>
        <v>388</v>
      </c>
      <c r="Q1002" s="1" t="n">
        <f aca="false">IFERROR(VLOOKUP(A1002,'[2]Pivot HorizontalMRP'!$A$4:$F$2689,6,0),0)</f>
        <v>361</v>
      </c>
      <c r="R1002" s="1" t="n">
        <f aca="false">IFERROR(VLOOKUP(A1002,'[2]Pivot HorizontalMRP'!$A$4:$G$2689,7,0),0)</f>
        <v>249</v>
      </c>
      <c r="S1002" s="1" t="n">
        <f aca="false">IFERROR(VLOOKUP(A1002,'[2]Pivot HorizontalMRP'!$A$4:$H$2689,8,0),0)</f>
        <v>138</v>
      </c>
      <c r="T1002" s="1" t="n">
        <f aca="false">IFERROR(VLOOKUP(A1002,'[2]Pivot HorizontalMRP'!$A$4:$I$2689,9,0),0)</f>
        <v>138</v>
      </c>
      <c r="U1002" s="1" t="n">
        <f aca="false">IF(I1002="delivery",O1002-SUM(Q1002+R1002),IF(I1002="PO",P1002-SUM(Q1002:R1002)))</f>
        <v>-222</v>
      </c>
      <c r="V1002" s="81" t="n">
        <v>55.345</v>
      </c>
      <c r="W1002" s="81"/>
      <c r="X1002" s="81" t="n">
        <f aca="false">W1002-V1002</f>
        <v>-55.345</v>
      </c>
      <c r="Y1002" s="81"/>
      <c r="Z1002" s="81"/>
      <c r="AA1002" s="81" t="n">
        <v>55.345</v>
      </c>
      <c r="AB1002" s="81"/>
      <c r="AC1002" s="81"/>
      <c r="AD1002" s="81"/>
      <c r="AE1002" s="81"/>
      <c r="AF1002" s="81"/>
      <c r="AG1002" s="81"/>
      <c r="AH1002" s="81"/>
      <c r="AI1002" s="81"/>
      <c r="AJ1002" s="81"/>
      <c r="AK1002" s="81"/>
      <c r="AL1002" s="81"/>
      <c r="AM1002" s="81"/>
      <c r="AN1002" s="81"/>
      <c r="AO1002" s="81" t="str">
        <f aca="false">D1002</f>
        <v>Arista</v>
      </c>
      <c r="AP1002" s="1" t="s">
        <v>181</v>
      </c>
      <c r="AQ1002" s="1"/>
      <c r="AR1002" s="1"/>
      <c r="AS1002" s="1"/>
      <c r="AT1002" s="1"/>
      <c r="AU1002" s="1"/>
      <c r="AV1002" s="1"/>
      <c r="AW1002" s="1"/>
      <c r="AX1002" s="1"/>
      <c r="AY1002" s="1"/>
      <c r="AZ1002" s="1"/>
      <c r="BA1002" s="1"/>
      <c r="BB1002" s="1"/>
      <c r="BC1002" s="1"/>
      <c r="BD1002" s="1"/>
      <c r="BE1002" s="1"/>
      <c r="BF1002" s="1" t="s">
        <v>14668</v>
      </c>
      <c r="BG1002" s="1" t="s">
        <v>183</v>
      </c>
      <c r="BH1002" s="1"/>
      <c r="BI1002" s="1"/>
    </row>
    <row r="1003" customFormat="false" ht="12.75" hidden="false" customHeight="false" outlineLevel="0" collapsed="false">
      <c r="A1003" s="1" t="s">
        <v>661</v>
      </c>
      <c r="B1003" s="1" t="s">
        <v>662</v>
      </c>
      <c r="C1003" s="1" t="s">
        <v>177</v>
      </c>
      <c r="D1003" s="1" t="s">
        <v>82</v>
      </c>
      <c r="E1003" s="1" t="s">
        <v>663</v>
      </c>
      <c r="F1003" s="1" t="s">
        <v>15486</v>
      </c>
      <c r="G1003" s="1" t="n">
        <v>46</v>
      </c>
      <c r="H1003" s="1" t="n">
        <v>80</v>
      </c>
      <c r="I1003" s="101" t="s">
        <v>188</v>
      </c>
      <c r="J1003" s="1"/>
      <c r="K1003" s="1" t="n">
        <f aca="false">IFERROR(VLOOKUP(A1003,'[2]Pivot HorizontalMRP'!$A$4:$B$2689,2,0),0)</f>
        <v>0</v>
      </c>
      <c r="L1003" s="1" t="n">
        <f aca="false">IFERROR(VLOOKUP(A1003,'[2]Pivot HorizontalMRP'!$A$4:$C$2689,3,0),0)</f>
        <v>0</v>
      </c>
      <c r="M1003" s="1" t="n">
        <f aca="false">IFERROR(VLOOKUP(A1003,'[2]Pivot HorizontalMRP'!$A$4:$D$2689,0.4,0),0)</f>
        <v>0</v>
      </c>
      <c r="N1003" s="1" t="n">
        <f aca="false">IFERROR(VLOOKUP(A1003,'[2]Pivot HorizontalMRP'!$A$4:$E$2689,5,0),0)</f>
        <v>0</v>
      </c>
      <c r="O1003" s="1" t="n">
        <f aca="false">K1003+L1003</f>
        <v>0</v>
      </c>
      <c r="P1003" s="1" t="n">
        <f aca="false">K1003+L1003+M1003+N1003</f>
        <v>0</v>
      </c>
      <c r="Q1003" s="1" t="n">
        <f aca="false">IFERROR(VLOOKUP(A1003,'[2]Pivot HorizontalMRP'!$A$4:$F$2689,6,0),0)</f>
        <v>0</v>
      </c>
      <c r="R1003" s="1" t="n">
        <f aca="false">IFERROR(VLOOKUP(A1003,'[2]Pivot HorizontalMRP'!$A$4:$G$2689,7,0),0)</f>
        <v>0</v>
      </c>
      <c r="S1003" s="1" t="n">
        <f aca="false">IFERROR(VLOOKUP(A1003,'[2]Pivot HorizontalMRP'!$A$4:$H$2689,8,0),0)</f>
        <v>0</v>
      </c>
      <c r="T1003" s="1" t="n">
        <f aca="false">IFERROR(VLOOKUP(A1003,'[2]Pivot HorizontalMRP'!$A$4:$I$2689,9,0),0)</f>
        <v>0</v>
      </c>
      <c r="U1003" s="1" t="n">
        <f aca="false">IF(I1003="delivery",O1003-SUM(Q1003+R1003),IF(I1003="PO",P1003-SUM(Q1003:R1003)))</f>
        <v>0</v>
      </c>
      <c r="V1003" s="81" t="n">
        <v>43.15</v>
      </c>
      <c r="W1003" s="81"/>
      <c r="X1003" s="81" t="n">
        <f aca="false">W1003-V1003</f>
        <v>-43.15</v>
      </c>
      <c r="Y1003" s="81"/>
      <c r="Z1003" s="81"/>
      <c r="AA1003" s="81"/>
      <c r="AB1003" s="81"/>
      <c r="AC1003" s="81"/>
      <c r="AD1003" s="81"/>
      <c r="AE1003" s="81"/>
      <c r="AF1003" s="81"/>
      <c r="AG1003" s="81"/>
      <c r="AH1003" s="81"/>
      <c r="AI1003" s="81"/>
      <c r="AJ1003" s="81"/>
      <c r="AK1003" s="81"/>
      <c r="AL1003" s="81"/>
      <c r="AM1003" s="81"/>
      <c r="AN1003" s="81"/>
      <c r="AO1003" s="81" t="str">
        <f aca="false">D1003</f>
        <v>Arista</v>
      </c>
      <c r="AP1003" s="1" t="s">
        <v>181</v>
      </c>
      <c r="AQ1003" s="1"/>
      <c r="AR1003" s="1"/>
      <c r="AS1003" s="1"/>
      <c r="AT1003" s="1"/>
      <c r="AU1003" s="1"/>
      <c r="AV1003" s="1"/>
      <c r="AW1003" s="1"/>
      <c r="AX1003" s="1"/>
      <c r="AY1003" s="1"/>
      <c r="AZ1003" s="1"/>
      <c r="BA1003" s="1"/>
      <c r="BB1003" s="1"/>
      <c r="BC1003" s="1"/>
      <c r="BD1003" s="1"/>
      <c r="BE1003" s="1"/>
      <c r="BF1003" s="1" t="s">
        <v>14668</v>
      </c>
      <c r="BG1003" s="1" t="s">
        <v>183</v>
      </c>
      <c r="BH1003" s="1"/>
      <c r="BI1003" s="1"/>
    </row>
    <row r="1004" customFormat="false" ht="12.75" hidden="false" customHeight="false" outlineLevel="0" collapsed="false">
      <c r="A1004" s="1" t="s">
        <v>665</v>
      </c>
      <c r="B1004" s="1" t="s">
        <v>666</v>
      </c>
      <c r="C1004" s="1" t="s">
        <v>177</v>
      </c>
      <c r="D1004" s="1" t="s">
        <v>82</v>
      </c>
      <c r="E1004" s="1" t="s">
        <v>667</v>
      </c>
      <c r="F1004" s="1" t="s">
        <v>15487</v>
      </c>
      <c r="G1004" s="1" t="n">
        <v>46</v>
      </c>
      <c r="H1004" s="1" t="n">
        <v>80</v>
      </c>
      <c r="I1004" s="101" t="s">
        <v>188</v>
      </c>
      <c r="J1004" s="1"/>
      <c r="K1004" s="1" t="n">
        <f aca="false">IFERROR(VLOOKUP(A1004,'[2]Pivot HorizontalMRP'!$A$4:$B$2689,2,0),0)</f>
        <v>0</v>
      </c>
      <c r="L1004" s="1" t="n">
        <f aca="false">IFERROR(VLOOKUP(A1004,'[2]Pivot HorizontalMRP'!$A$4:$C$2689,3,0),0)</f>
        <v>0</v>
      </c>
      <c r="M1004" s="1" t="n">
        <f aca="false">IFERROR(VLOOKUP(A1004,'[2]Pivot HorizontalMRP'!$A$4:$D$2689,0.4,0),0)</f>
        <v>0</v>
      </c>
      <c r="N1004" s="1" t="n">
        <f aca="false">IFERROR(VLOOKUP(A1004,'[2]Pivot HorizontalMRP'!$A$4:$E$2689,5,0),0)</f>
        <v>0</v>
      </c>
      <c r="O1004" s="1" t="n">
        <f aca="false">K1004+L1004</f>
        <v>0</v>
      </c>
      <c r="P1004" s="1" t="n">
        <f aca="false">K1004+L1004+M1004+N1004</f>
        <v>0</v>
      </c>
      <c r="Q1004" s="1" t="n">
        <f aca="false">IFERROR(VLOOKUP(A1004,'[2]Pivot HorizontalMRP'!$A$4:$F$2689,6,0),0)</f>
        <v>0</v>
      </c>
      <c r="R1004" s="1" t="n">
        <f aca="false">IFERROR(VLOOKUP(A1004,'[2]Pivot HorizontalMRP'!$A$4:$G$2689,7,0),0)</f>
        <v>0</v>
      </c>
      <c r="S1004" s="1" t="n">
        <f aca="false">IFERROR(VLOOKUP(A1004,'[2]Pivot HorizontalMRP'!$A$4:$H$2689,8,0),0)</f>
        <v>0</v>
      </c>
      <c r="T1004" s="1" t="n">
        <f aca="false">IFERROR(VLOOKUP(A1004,'[2]Pivot HorizontalMRP'!$A$4:$I$2689,9,0),0)</f>
        <v>0</v>
      </c>
      <c r="U1004" s="1" t="n">
        <f aca="false">IF(I1004="delivery",O1004-SUM(Q1004+R1004),IF(I1004="PO",P1004-SUM(Q1004:R1004)))</f>
        <v>0</v>
      </c>
      <c r="V1004" s="81" t="n">
        <v>25.96</v>
      </c>
      <c r="W1004" s="81"/>
      <c r="X1004" s="81" t="n">
        <f aca="false">W1004-V1004</f>
        <v>-25.96</v>
      </c>
      <c r="Y1004" s="81"/>
      <c r="Z1004" s="81"/>
      <c r="AA1004" s="81"/>
      <c r="AB1004" s="81"/>
      <c r="AC1004" s="81"/>
      <c r="AD1004" s="81"/>
      <c r="AE1004" s="81"/>
      <c r="AF1004" s="81"/>
      <c r="AG1004" s="81"/>
      <c r="AH1004" s="81"/>
      <c r="AI1004" s="81"/>
      <c r="AJ1004" s="81"/>
      <c r="AK1004" s="81"/>
      <c r="AL1004" s="81"/>
      <c r="AM1004" s="81"/>
      <c r="AN1004" s="81"/>
      <c r="AO1004" s="81" t="str">
        <f aca="false">D1004</f>
        <v>Arista</v>
      </c>
      <c r="AP1004" s="1" t="s">
        <v>181</v>
      </c>
      <c r="AQ1004" s="1"/>
      <c r="AR1004" s="1"/>
      <c r="AS1004" s="1"/>
      <c r="AT1004" s="1"/>
      <c r="AU1004" s="1"/>
      <c r="AV1004" s="1"/>
      <c r="AW1004" s="1"/>
      <c r="AX1004" s="1"/>
      <c r="AY1004" s="1"/>
      <c r="AZ1004" s="1"/>
      <c r="BA1004" s="1"/>
      <c r="BB1004" s="1"/>
      <c r="BC1004" s="1"/>
      <c r="BD1004" s="1"/>
      <c r="BE1004" s="1"/>
      <c r="BF1004" s="1" t="s">
        <v>14668</v>
      </c>
      <c r="BG1004" s="1" t="s">
        <v>183</v>
      </c>
      <c r="BH1004" s="1"/>
      <c r="BI1004" s="1"/>
    </row>
    <row r="1005" customFormat="false" ht="12.75" hidden="false" customHeight="false" outlineLevel="0" collapsed="false">
      <c r="A1005" s="1" t="s">
        <v>673</v>
      </c>
      <c r="B1005" s="1" t="s">
        <v>674</v>
      </c>
      <c r="C1005" s="1" t="s">
        <v>177</v>
      </c>
      <c r="D1005" s="1" t="s">
        <v>82</v>
      </c>
      <c r="E1005" s="1" t="s">
        <v>15488</v>
      </c>
      <c r="F1005" s="1" t="s">
        <v>676</v>
      </c>
      <c r="G1005" s="1" t="n">
        <v>66</v>
      </c>
      <c r="H1005" s="1" t="n">
        <v>1000</v>
      </c>
      <c r="I1005" s="101" t="s">
        <v>188</v>
      </c>
      <c r="J1005" s="1"/>
      <c r="K1005" s="1" t="n">
        <f aca="false">IFERROR(VLOOKUP(A1005,'[2]Pivot HorizontalMRP'!$A$4:$B$2689,2,0),0)</f>
        <v>102</v>
      </c>
      <c r="L1005" s="1" t="n">
        <f aca="false">IFERROR(VLOOKUP(A1005,'[2]Pivot HorizontalMRP'!$A$4:$C$2689,3,0),0)</f>
        <v>72</v>
      </c>
      <c r="M1005" s="1" t="n">
        <f aca="false">IFERROR(VLOOKUP(A1005,'[2]Pivot HorizontalMRP'!$A$4:$D$2689,0.4,0),0)</f>
        <v>0</v>
      </c>
      <c r="N1005" s="1" t="n">
        <f aca="false">IFERROR(VLOOKUP(A1005,'[2]Pivot HorizontalMRP'!$A$4:$E$2689,5,0),0)</f>
        <v>267</v>
      </c>
      <c r="O1005" s="1" t="n">
        <f aca="false">K1005+L1005</f>
        <v>174</v>
      </c>
      <c r="P1005" s="1" t="n">
        <f aca="false">K1005+L1005+M1005+N1005</f>
        <v>441</v>
      </c>
      <c r="Q1005" s="1" t="n">
        <f aca="false">IFERROR(VLOOKUP(A1005,'[2]Pivot HorizontalMRP'!$A$4:$F$2689,6,0),0)</f>
        <v>293</v>
      </c>
      <c r="R1005" s="1" t="n">
        <f aca="false">IFERROR(VLOOKUP(A1005,'[2]Pivot HorizontalMRP'!$A$4:$G$2689,7,0),0)</f>
        <v>249</v>
      </c>
      <c r="S1005" s="1" t="n">
        <f aca="false">IFERROR(VLOOKUP(A1005,'[2]Pivot HorizontalMRP'!$A$4:$H$2689,8,0),0)</f>
        <v>138</v>
      </c>
      <c r="T1005" s="1" t="n">
        <f aca="false">IFERROR(VLOOKUP(A1005,'[2]Pivot HorizontalMRP'!$A$4:$I$2689,9,0),0)</f>
        <v>138</v>
      </c>
      <c r="U1005" s="1" t="n">
        <f aca="false">IF(I1005="delivery",O1005-SUM(Q1005+R1005),IF(I1005="PO",P1005-SUM(Q1005:R1005)))</f>
        <v>-101</v>
      </c>
      <c r="V1005" s="81" t="n">
        <v>2.1</v>
      </c>
      <c r="W1005" s="81"/>
      <c r="X1005" s="81" t="n">
        <f aca="false">W1005-V1005</f>
        <v>-2.1</v>
      </c>
      <c r="Y1005" s="81"/>
      <c r="Z1005" s="81"/>
      <c r="AA1005" s="81" t="n">
        <v>2.05</v>
      </c>
      <c r="AB1005" s="81"/>
      <c r="AC1005" s="81"/>
      <c r="AD1005" s="81"/>
      <c r="AE1005" s="81"/>
      <c r="AF1005" s="81"/>
      <c r="AG1005" s="81"/>
      <c r="AH1005" s="81"/>
      <c r="AI1005" s="81"/>
      <c r="AJ1005" s="81"/>
      <c r="AK1005" s="81"/>
      <c r="AL1005" s="81"/>
      <c r="AM1005" s="81"/>
      <c r="AN1005" s="81"/>
      <c r="AO1005" s="81" t="str">
        <f aca="false">D1005</f>
        <v>Arista</v>
      </c>
      <c r="AP1005" s="1" t="s">
        <v>181</v>
      </c>
      <c r="AQ1005" s="1"/>
      <c r="AR1005" s="1"/>
      <c r="AS1005" s="1"/>
      <c r="AT1005" s="1"/>
      <c r="AU1005" s="1"/>
      <c r="AV1005" s="1"/>
      <c r="AW1005" s="1"/>
      <c r="AX1005" s="1"/>
      <c r="AY1005" s="1"/>
      <c r="AZ1005" s="1"/>
      <c r="BA1005" s="1"/>
      <c r="BB1005" s="1"/>
      <c r="BC1005" s="1"/>
      <c r="BD1005" s="1"/>
      <c r="BE1005" s="1"/>
      <c r="BF1005" s="1" t="s">
        <v>14668</v>
      </c>
      <c r="BG1005" s="1" t="s">
        <v>183</v>
      </c>
      <c r="BH1005" s="1"/>
      <c r="BI1005" s="1"/>
    </row>
    <row r="1006" customFormat="false" ht="12.75" hidden="false" customHeight="false" outlineLevel="0" collapsed="false">
      <c r="A1006" s="1" t="s">
        <v>677</v>
      </c>
      <c r="B1006" s="1" t="s">
        <v>678</v>
      </c>
      <c r="C1006" s="1" t="s">
        <v>177</v>
      </c>
      <c r="D1006" s="1" t="s">
        <v>82</v>
      </c>
      <c r="E1006" s="1" t="s">
        <v>15489</v>
      </c>
      <c r="F1006" s="1" t="s">
        <v>680</v>
      </c>
      <c r="G1006" s="1" t="n">
        <v>133</v>
      </c>
      <c r="H1006" s="1" t="n">
        <v>1000</v>
      </c>
      <c r="I1006" s="101" t="s">
        <v>188</v>
      </c>
      <c r="J1006" s="1"/>
      <c r="K1006" s="1" t="n">
        <f aca="false">IFERROR(VLOOKUP(A1006,'[2]Pivot HorizontalMRP'!$A$4:$B$2689,2,0),0)</f>
        <v>0</v>
      </c>
      <c r="L1006" s="1" t="n">
        <f aca="false">IFERROR(VLOOKUP(A1006,'[2]Pivot HorizontalMRP'!$A$4:$C$2689,3,0),0)</f>
        <v>525</v>
      </c>
      <c r="M1006" s="1" t="n">
        <f aca="false">IFERROR(VLOOKUP(A1006,'[2]Pivot HorizontalMRP'!$A$4:$D$2689,0.4,0),0)</f>
        <v>0</v>
      </c>
      <c r="N1006" s="1" t="n">
        <f aca="false">IFERROR(VLOOKUP(A1006,'[2]Pivot HorizontalMRP'!$A$4:$E$2689,5,0),0)</f>
        <v>127</v>
      </c>
      <c r="O1006" s="1" t="n">
        <f aca="false">K1006+L1006</f>
        <v>525</v>
      </c>
      <c r="P1006" s="1" t="n">
        <f aca="false">K1006+L1006+M1006+N1006</f>
        <v>652</v>
      </c>
      <c r="Q1006" s="1" t="n">
        <f aca="false">IFERROR(VLOOKUP(A1006,'[2]Pivot HorizontalMRP'!$A$4:$F$2689,6,0),0)</f>
        <v>369</v>
      </c>
      <c r="R1006" s="1" t="n">
        <f aca="false">IFERROR(VLOOKUP(A1006,'[2]Pivot HorizontalMRP'!$A$4:$G$2689,7,0),0)</f>
        <v>249</v>
      </c>
      <c r="S1006" s="1" t="n">
        <f aca="false">IFERROR(VLOOKUP(A1006,'[2]Pivot HorizontalMRP'!$A$4:$H$2689,8,0),0)</f>
        <v>138</v>
      </c>
      <c r="T1006" s="1" t="n">
        <f aca="false">IFERROR(VLOOKUP(A1006,'[2]Pivot HorizontalMRP'!$A$4:$I$2689,9,0),0)</f>
        <v>138</v>
      </c>
      <c r="U1006" s="1" t="n">
        <f aca="false">IF(I1006="delivery",O1006-SUM(Q1006+R1006),IF(I1006="PO",P1006-SUM(Q1006:R1006)))</f>
        <v>34</v>
      </c>
      <c r="V1006" s="81" t="n">
        <v>1.51</v>
      </c>
      <c r="W1006" s="81"/>
      <c r="X1006" s="81" t="n">
        <f aca="false">W1006-V1006</f>
        <v>-1.51</v>
      </c>
      <c r="Y1006" s="81"/>
      <c r="Z1006" s="81"/>
      <c r="AA1006" s="81" t="n">
        <v>1.28</v>
      </c>
      <c r="AB1006" s="81"/>
      <c r="AC1006" s="81"/>
      <c r="AD1006" s="81"/>
      <c r="AE1006" s="81"/>
      <c r="AF1006" s="81"/>
      <c r="AG1006" s="81"/>
      <c r="AH1006" s="81"/>
      <c r="AI1006" s="81"/>
      <c r="AJ1006" s="81"/>
      <c r="AK1006" s="81"/>
      <c r="AL1006" s="81"/>
      <c r="AM1006" s="81"/>
      <c r="AN1006" s="81"/>
      <c r="AO1006" s="81" t="str">
        <f aca="false">D1006</f>
        <v>Arista</v>
      </c>
      <c r="AP1006" s="1" t="s">
        <v>181</v>
      </c>
      <c r="AQ1006" s="1"/>
      <c r="AR1006" s="1"/>
      <c r="AS1006" s="1"/>
      <c r="AT1006" s="1"/>
      <c r="AU1006" s="1"/>
      <c r="AV1006" s="1"/>
      <c r="AW1006" s="1"/>
      <c r="AX1006" s="1"/>
      <c r="AY1006" s="1"/>
      <c r="AZ1006" s="1"/>
      <c r="BA1006" s="1"/>
      <c r="BB1006" s="1"/>
      <c r="BC1006" s="1"/>
      <c r="BD1006" s="1"/>
      <c r="BE1006" s="1"/>
      <c r="BF1006" s="1" t="s">
        <v>14668</v>
      </c>
      <c r="BG1006" s="1" t="s">
        <v>183</v>
      </c>
      <c r="BH1006" s="1"/>
      <c r="BI1006" s="1"/>
    </row>
    <row r="1007" customFormat="false" ht="12.75" hidden="false" customHeight="false" outlineLevel="0" collapsed="false">
      <c r="A1007" s="1" t="s">
        <v>681</v>
      </c>
      <c r="B1007" s="1" t="s">
        <v>682</v>
      </c>
      <c r="C1007" s="1" t="s">
        <v>177</v>
      </c>
      <c r="D1007" s="1" t="s">
        <v>82</v>
      </c>
      <c r="E1007" s="1" t="s">
        <v>15490</v>
      </c>
      <c r="F1007" s="1" t="s">
        <v>684</v>
      </c>
      <c r="G1007" s="1" t="n">
        <v>66</v>
      </c>
      <c r="H1007" s="1" t="n">
        <v>1000</v>
      </c>
      <c r="I1007" s="101" t="s">
        <v>188</v>
      </c>
      <c r="J1007" s="1"/>
      <c r="K1007" s="1" t="n">
        <f aca="false">IFERROR(VLOOKUP(A1007,'[2]Pivot HorizontalMRP'!$A$4:$B$2689,2,0),0)</f>
        <v>80</v>
      </c>
      <c r="L1007" s="1" t="n">
        <f aca="false">IFERROR(VLOOKUP(A1007,'[2]Pivot HorizontalMRP'!$A$4:$C$2689,3,0),0)</f>
        <v>410</v>
      </c>
      <c r="M1007" s="1" t="n">
        <f aca="false">IFERROR(VLOOKUP(A1007,'[2]Pivot HorizontalMRP'!$A$4:$D$2689,0.4,0),0)</f>
        <v>0</v>
      </c>
      <c r="N1007" s="1" t="n">
        <f aca="false">IFERROR(VLOOKUP(A1007,'[2]Pivot HorizontalMRP'!$A$4:$E$2689,5,0),0)</f>
        <v>217</v>
      </c>
      <c r="O1007" s="1" t="n">
        <f aca="false">K1007+L1007</f>
        <v>490</v>
      </c>
      <c r="P1007" s="1" t="n">
        <f aca="false">K1007+L1007+M1007+N1007</f>
        <v>707</v>
      </c>
      <c r="Q1007" s="1" t="n">
        <f aca="false">IFERROR(VLOOKUP(A1007,'[2]Pivot HorizontalMRP'!$A$4:$F$2689,6,0),0)</f>
        <v>589</v>
      </c>
      <c r="R1007" s="1" t="n">
        <f aca="false">IFERROR(VLOOKUP(A1007,'[2]Pivot HorizontalMRP'!$A$4:$G$2689,7,0),0)</f>
        <v>249</v>
      </c>
      <c r="S1007" s="1" t="n">
        <f aca="false">IFERROR(VLOOKUP(A1007,'[2]Pivot HorizontalMRP'!$A$4:$H$2689,8,0),0)</f>
        <v>138</v>
      </c>
      <c r="T1007" s="1" t="n">
        <f aca="false">IFERROR(VLOOKUP(A1007,'[2]Pivot HorizontalMRP'!$A$4:$I$2689,9,0),0)</f>
        <v>138</v>
      </c>
      <c r="U1007" s="1" t="n">
        <f aca="false">IF(I1007="delivery",O1007-SUM(Q1007+R1007),IF(I1007="PO",P1007-SUM(Q1007:R1007)))</f>
        <v>-131</v>
      </c>
      <c r="V1007" s="81" t="n">
        <v>22.34</v>
      </c>
      <c r="W1007" s="81"/>
      <c r="X1007" s="81" t="n">
        <f aca="false">W1007-V1007</f>
        <v>-22.34</v>
      </c>
      <c r="Y1007" s="81"/>
      <c r="Z1007" s="81"/>
      <c r="AA1007" s="81" t="n">
        <v>22.088</v>
      </c>
      <c r="AB1007" s="81"/>
      <c r="AC1007" s="81"/>
      <c r="AD1007" s="81"/>
      <c r="AE1007" s="81"/>
      <c r="AF1007" s="81"/>
      <c r="AG1007" s="81"/>
      <c r="AH1007" s="81"/>
      <c r="AI1007" s="81"/>
      <c r="AJ1007" s="81"/>
      <c r="AK1007" s="81"/>
      <c r="AL1007" s="81"/>
      <c r="AM1007" s="81"/>
      <c r="AN1007" s="81"/>
      <c r="AO1007" s="81" t="str">
        <f aca="false">D1007</f>
        <v>Arista</v>
      </c>
      <c r="AP1007" s="1" t="s">
        <v>181</v>
      </c>
      <c r="AQ1007" s="1"/>
      <c r="AR1007" s="1"/>
      <c r="AS1007" s="1"/>
      <c r="AT1007" s="1"/>
      <c r="AU1007" s="1"/>
      <c r="AV1007" s="1"/>
      <c r="AW1007" s="1"/>
      <c r="AX1007" s="1"/>
      <c r="AY1007" s="1"/>
      <c r="AZ1007" s="1"/>
      <c r="BA1007" s="1"/>
      <c r="BB1007" s="1"/>
      <c r="BC1007" s="1"/>
      <c r="BD1007" s="1"/>
      <c r="BE1007" s="1"/>
      <c r="BF1007" s="1" t="s">
        <v>14668</v>
      </c>
      <c r="BG1007" s="1" t="s">
        <v>183</v>
      </c>
      <c r="BH1007" s="1"/>
      <c r="BI1007" s="1"/>
    </row>
    <row r="1008" customFormat="false" ht="12.75" hidden="false" customHeight="false" outlineLevel="0" collapsed="false">
      <c r="A1008" s="1" t="s">
        <v>685</v>
      </c>
      <c r="B1008" s="1" t="s">
        <v>686</v>
      </c>
      <c r="C1008" s="1" t="s">
        <v>177</v>
      </c>
      <c r="D1008" s="1" t="s">
        <v>82</v>
      </c>
      <c r="E1008" s="1" t="s">
        <v>687</v>
      </c>
      <c r="F1008" s="1" t="s">
        <v>688</v>
      </c>
      <c r="G1008" s="1" t="n">
        <v>133</v>
      </c>
      <c r="H1008" s="1" t="n">
        <v>1000</v>
      </c>
      <c r="I1008" s="101" t="s">
        <v>188</v>
      </c>
      <c r="J1008" s="1"/>
      <c r="K1008" s="1" t="n">
        <f aca="false">IFERROR(VLOOKUP(A1008,'[2]Pivot HorizontalMRP'!$A$4:$B$2689,2,0),0)</f>
        <v>17</v>
      </c>
      <c r="L1008" s="1" t="n">
        <f aca="false">IFERROR(VLOOKUP(A1008,'[2]Pivot HorizontalMRP'!$A$4:$C$2689,3,0),0)</f>
        <v>299</v>
      </c>
      <c r="M1008" s="1" t="n">
        <f aca="false">IFERROR(VLOOKUP(A1008,'[2]Pivot HorizontalMRP'!$A$4:$D$2689,0.4,0),0)</f>
        <v>0</v>
      </c>
      <c r="N1008" s="1" t="n">
        <f aca="false">IFERROR(VLOOKUP(A1008,'[2]Pivot HorizontalMRP'!$A$4:$E$2689,5,0),0)</f>
        <v>338</v>
      </c>
      <c r="O1008" s="1" t="n">
        <f aca="false">K1008+L1008</f>
        <v>316</v>
      </c>
      <c r="P1008" s="1" t="n">
        <f aca="false">K1008+L1008+M1008+N1008</f>
        <v>654</v>
      </c>
      <c r="Q1008" s="1" t="n">
        <f aca="false">IFERROR(VLOOKUP(A1008,'[2]Pivot HorizontalMRP'!$A$4:$F$2689,6,0),0)</f>
        <v>369</v>
      </c>
      <c r="R1008" s="1" t="n">
        <f aca="false">IFERROR(VLOOKUP(A1008,'[2]Pivot HorizontalMRP'!$A$4:$G$2689,7,0),0)</f>
        <v>249</v>
      </c>
      <c r="S1008" s="1" t="n">
        <f aca="false">IFERROR(VLOOKUP(A1008,'[2]Pivot HorizontalMRP'!$A$4:$H$2689,8,0),0)</f>
        <v>138</v>
      </c>
      <c r="T1008" s="1" t="n">
        <f aca="false">IFERROR(VLOOKUP(A1008,'[2]Pivot HorizontalMRP'!$A$4:$I$2689,9,0),0)</f>
        <v>138</v>
      </c>
      <c r="U1008" s="1" t="n">
        <f aca="false">IF(I1008="delivery",O1008-SUM(Q1008+R1008),IF(I1008="PO",P1008-SUM(Q1008:R1008)))</f>
        <v>36</v>
      </c>
      <c r="V1008" s="81" t="n">
        <v>12.055</v>
      </c>
      <c r="W1008" s="81"/>
      <c r="X1008" s="81" t="n">
        <f aca="false">W1008-V1008</f>
        <v>-12.055</v>
      </c>
      <c r="Y1008" s="81"/>
      <c r="Z1008" s="81"/>
      <c r="AA1008" s="81"/>
      <c r="AB1008" s="81"/>
      <c r="AC1008" s="81"/>
      <c r="AD1008" s="81"/>
      <c r="AE1008" s="81"/>
      <c r="AF1008" s="81"/>
      <c r="AG1008" s="81"/>
      <c r="AH1008" s="81"/>
      <c r="AI1008" s="81"/>
      <c r="AJ1008" s="81"/>
      <c r="AK1008" s="81"/>
      <c r="AL1008" s="81"/>
      <c r="AM1008" s="81"/>
      <c r="AN1008" s="81"/>
      <c r="AO1008" s="81" t="str">
        <f aca="false">D1008</f>
        <v>Arista</v>
      </c>
      <c r="AP1008" s="1" t="s">
        <v>181</v>
      </c>
      <c r="AQ1008" s="1"/>
      <c r="AR1008" s="1"/>
      <c r="AS1008" s="1"/>
      <c r="AT1008" s="1"/>
      <c r="AU1008" s="1"/>
      <c r="AV1008" s="1"/>
      <c r="AW1008" s="1"/>
      <c r="AX1008" s="1"/>
      <c r="AY1008" s="1"/>
      <c r="AZ1008" s="1"/>
      <c r="BA1008" s="1"/>
      <c r="BB1008" s="1"/>
      <c r="BC1008" s="1"/>
      <c r="BD1008" s="1"/>
      <c r="BE1008" s="1"/>
      <c r="BF1008" s="1" t="s">
        <v>14668</v>
      </c>
      <c r="BG1008" s="1" t="s">
        <v>183</v>
      </c>
      <c r="BH1008" s="1"/>
      <c r="BI1008" s="1"/>
    </row>
    <row r="1009" customFormat="false" ht="12.75" hidden="false" customHeight="false" outlineLevel="0" collapsed="false">
      <c r="A1009" s="1" t="s">
        <v>689</v>
      </c>
      <c r="B1009" s="1" t="s">
        <v>690</v>
      </c>
      <c r="C1009" s="1" t="s">
        <v>177</v>
      </c>
      <c r="D1009" s="1" t="s">
        <v>82</v>
      </c>
      <c r="E1009" s="1" t="s">
        <v>691</v>
      </c>
      <c r="F1009" s="1" t="s">
        <v>692</v>
      </c>
      <c r="G1009" s="1" t="n">
        <v>119</v>
      </c>
      <c r="H1009" s="1" t="n">
        <v>80</v>
      </c>
      <c r="I1009" s="101" t="s">
        <v>188</v>
      </c>
      <c r="J1009" s="1"/>
      <c r="K1009" s="1" t="n">
        <f aca="false">IFERROR(VLOOKUP(A1009,'[2]Pivot HorizontalMRP'!$A$4:$B$2689,2,0),0)</f>
        <v>51</v>
      </c>
      <c r="L1009" s="1" t="n">
        <f aca="false">IFERROR(VLOOKUP(A1009,'[2]Pivot HorizontalMRP'!$A$4:$C$2689,3,0),0)</f>
        <v>0</v>
      </c>
      <c r="M1009" s="1" t="n">
        <f aca="false">IFERROR(VLOOKUP(A1009,'[2]Pivot HorizontalMRP'!$A$4:$D$2689,0.4,0),0)</f>
        <v>0</v>
      </c>
      <c r="N1009" s="1" t="n">
        <f aca="false">IFERROR(VLOOKUP(A1009,'[2]Pivot HorizontalMRP'!$A$4:$E$2689,5,0),0)</f>
        <v>0</v>
      </c>
      <c r="O1009" s="1" t="n">
        <f aca="false">K1009+L1009</f>
        <v>51</v>
      </c>
      <c r="P1009" s="1" t="n">
        <f aca="false">K1009+L1009+M1009+N1009</f>
        <v>51</v>
      </c>
      <c r="Q1009" s="1" t="n">
        <f aca="false">IFERROR(VLOOKUP(A1009,'[2]Pivot HorizontalMRP'!$A$4:$F$2689,6,0),0)</f>
        <v>0</v>
      </c>
      <c r="R1009" s="1" t="n">
        <f aca="false">IFERROR(VLOOKUP(A1009,'[2]Pivot HorizontalMRP'!$A$4:$G$2689,7,0),0)</f>
        <v>0</v>
      </c>
      <c r="S1009" s="1" t="n">
        <f aca="false">IFERROR(VLOOKUP(A1009,'[2]Pivot HorizontalMRP'!$A$4:$H$2689,8,0),0)</f>
        <v>0</v>
      </c>
      <c r="T1009" s="1" t="n">
        <f aca="false">IFERROR(VLOOKUP(A1009,'[2]Pivot HorizontalMRP'!$A$4:$I$2689,9,0),0)</f>
        <v>0</v>
      </c>
      <c r="U1009" s="1" t="n">
        <f aca="false">IF(I1009="delivery",O1009-SUM(Q1009+R1009),IF(I1009="PO",P1009-SUM(Q1009:R1009)))</f>
        <v>51</v>
      </c>
      <c r="V1009" s="81" t="n">
        <v>45.68</v>
      </c>
      <c r="W1009" s="81"/>
      <c r="X1009" s="81" t="n">
        <f aca="false">W1009-V1009</f>
        <v>-45.68</v>
      </c>
      <c r="Y1009" s="81"/>
      <c r="Z1009" s="81"/>
      <c r="AA1009" s="81" t="n">
        <v>45.68</v>
      </c>
      <c r="AB1009" s="81"/>
      <c r="AC1009" s="81"/>
      <c r="AD1009" s="81"/>
      <c r="AE1009" s="81"/>
      <c r="AF1009" s="81"/>
      <c r="AG1009" s="81"/>
      <c r="AH1009" s="81"/>
      <c r="AI1009" s="81"/>
      <c r="AJ1009" s="81"/>
      <c r="AK1009" s="81"/>
      <c r="AL1009" s="81"/>
      <c r="AM1009" s="81"/>
      <c r="AN1009" s="81"/>
      <c r="AO1009" s="81" t="str">
        <f aca="false">D1009</f>
        <v>Arista</v>
      </c>
      <c r="AP1009" s="1" t="s">
        <v>181</v>
      </c>
      <c r="AQ1009" s="1"/>
      <c r="AR1009" s="1"/>
      <c r="AS1009" s="1"/>
      <c r="AT1009" s="1"/>
      <c r="AU1009" s="1"/>
      <c r="AV1009" s="1"/>
      <c r="AW1009" s="1"/>
      <c r="AX1009" s="1"/>
      <c r="AY1009" s="1"/>
      <c r="AZ1009" s="1"/>
      <c r="BA1009" s="1"/>
      <c r="BB1009" s="1"/>
      <c r="BC1009" s="1"/>
      <c r="BD1009" s="1"/>
      <c r="BE1009" s="1"/>
      <c r="BF1009" s="1" t="s">
        <v>14668</v>
      </c>
      <c r="BG1009" s="1" t="s">
        <v>183</v>
      </c>
      <c r="BH1009" s="1"/>
      <c r="BI1009" s="1"/>
    </row>
    <row r="1010" customFormat="false" ht="12.75" hidden="false" customHeight="false" outlineLevel="0" collapsed="false">
      <c r="A1010" s="1" t="s">
        <v>693</v>
      </c>
      <c r="B1010" s="1" t="s">
        <v>694</v>
      </c>
      <c r="C1010" s="1" t="s">
        <v>177</v>
      </c>
      <c r="D1010" s="1" t="s">
        <v>82</v>
      </c>
      <c r="E1010" s="1" t="s">
        <v>695</v>
      </c>
      <c r="F1010" s="1" t="s">
        <v>696</v>
      </c>
      <c r="G1010" s="1" t="n">
        <v>119</v>
      </c>
      <c r="H1010" s="1" t="n">
        <v>80</v>
      </c>
      <c r="I1010" s="101" t="s">
        <v>188</v>
      </c>
      <c r="J1010" s="1"/>
      <c r="K1010" s="1" t="n">
        <f aca="false">IFERROR(VLOOKUP(A1010,'[2]Pivot HorizontalMRP'!$A$4:$B$2689,2,0),0)</f>
        <v>56</v>
      </c>
      <c r="L1010" s="1" t="n">
        <f aca="false">IFERROR(VLOOKUP(A1010,'[2]Pivot HorizontalMRP'!$A$4:$C$2689,3,0),0)</f>
        <v>0</v>
      </c>
      <c r="M1010" s="1" t="n">
        <f aca="false">IFERROR(VLOOKUP(A1010,'[2]Pivot HorizontalMRP'!$A$4:$D$2689,0.4,0),0)</f>
        <v>0</v>
      </c>
      <c r="N1010" s="1" t="n">
        <f aca="false">IFERROR(VLOOKUP(A1010,'[2]Pivot HorizontalMRP'!$A$4:$E$2689,5,0),0)</f>
        <v>0</v>
      </c>
      <c r="O1010" s="1" t="n">
        <f aca="false">K1010+L1010</f>
        <v>56</v>
      </c>
      <c r="P1010" s="1" t="n">
        <f aca="false">K1010+L1010+M1010+N1010</f>
        <v>56</v>
      </c>
      <c r="Q1010" s="1" t="n">
        <f aca="false">IFERROR(VLOOKUP(A1010,'[2]Pivot HorizontalMRP'!$A$4:$F$2689,6,0),0)</f>
        <v>0</v>
      </c>
      <c r="R1010" s="1" t="n">
        <f aca="false">IFERROR(VLOOKUP(A1010,'[2]Pivot HorizontalMRP'!$A$4:$G$2689,7,0),0)</f>
        <v>0</v>
      </c>
      <c r="S1010" s="1" t="n">
        <f aca="false">IFERROR(VLOOKUP(A1010,'[2]Pivot HorizontalMRP'!$A$4:$H$2689,8,0),0)</f>
        <v>0</v>
      </c>
      <c r="T1010" s="1" t="n">
        <f aca="false">IFERROR(VLOOKUP(A1010,'[2]Pivot HorizontalMRP'!$A$4:$I$2689,9,0),0)</f>
        <v>0</v>
      </c>
      <c r="U1010" s="1" t="n">
        <f aca="false">IF(I1010="delivery",O1010-SUM(Q1010+R1010),IF(I1010="PO",P1010-SUM(Q1010:R1010)))</f>
        <v>56</v>
      </c>
      <c r="V1010" s="81" t="n">
        <v>26.07</v>
      </c>
      <c r="W1010" s="81"/>
      <c r="X1010" s="81" t="n">
        <f aca="false">W1010-V1010</f>
        <v>-26.07</v>
      </c>
      <c r="Y1010" s="81"/>
      <c r="Z1010" s="81"/>
      <c r="AA1010" s="81" t="n">
        <v>26.07</v>
      </c>
      <c r="AB1010" s="81"/>
      <c r="AC1010" s="81"/>
      <c r="AD1010" s="81"/>
      <c r="AE1010" s="81"/>
      <c r="AF1010" s="81"/>
      <c r="AG1010" s="81"/>
      <c r="AH1010" s="81"/>
      <c r="AI1010" s="81"/>
      <c r="AJ1010" s="81"/>
      <c r="AK1010" s="81"/>
      <c r="AL1010" s="81"/>
      <c r="AM1010" s="81"/>
      <c r="AN1010" s="81"/>
      <c r="AO1010" s="81" t="str">
        <f aca="false">D1010</f>
        <v>Arista</v>
      </c>
      <c r="AP1010" s="1" t="s">
        <v>181</v>
      </c>
      <c r="AQ1010" s="1"/>
      <c r="AR1010" s="1"/>
      <c r="AS1010" s="1"/>
      <c r="AT1010" s="1"/>
      <c r="AU1010" s="1"/>
      <c r="AV1010" s="1"/>
      <c r="AW1010" s="1"/>
      <c r="AX1010" s="1"/>
      <c r="AY1010" s="1"/>
      <c r="AZ1010" s="1"/>
      <c r="BA1010" s="1"/>
      <c r="BB1010" s="1"/>
      <c r="BC1010" s="1"/>
      <c r="BD1010" s="1"/>
      <c r="BE1010" s="1"/>
      <c r="BF1010" s="1" t="s">
        <v>14668</v>
      </c>
      <c r="BG1010" s="1" t="s">
        <v>183</v>
      </c>
      <c r="BH1010" s="1"/>
      <c r="BI1010" s="1"/>
    </row>
    <row r="1011" customFormat="false" ht="12.75" hidden="false" customHeight="false" outlineLevel="0" collapsed="false">
      <c r="A1011" s="1" t="s">
        <v>732</v>
      </c>
      <c r="B1011" s="1" t="s">
        <v>733</v>
      </c>
      <c r="C1011" s="1" t="s">
        <v>177</v>
      </c>
      <c r="D1011" s="1" t="s">
        <v>82</v>
      </c>
      <c r="E1011" s="1" t="s">
        <v>734</v>
      </c>
      <c r="F1011" s="1" t="s">
        <v>735</v>
      </c>
      <c r="G1011" s="1" t="n">
        <v>119</v>
      </c>
      <c r="H1011" s="1" t="n">
        <v>80</v>
      </c>
      <c r="I1011" s="101" t="s">
        <v>188</v>
      </c>
      <c r="J1011" s="1"/>
      <c r="K1011" s="1" t="n">
        <f aca="false">IFERROR(VLOOKUP(A1011,'[2]Pivot HorizontalMRP'!$A$4:$B$2689,2,0),0)</f>
        <v>549</v>
      </c>
      <c r="L1011" s="1" t="n">
        <f aca="false">IFERROR(VLOOKUP(A1011,'[2]Pivot HorizontalMRP'!$A$4:$C$2689,3,0),0)</f>
        <v>7</v>
      </c>
      <c r="M1011" s="1" t="n">
        <f aca="false">IFERROR(VLOOKUP(A1011,'[2]Pivot HorizontalMRP'!$A$4:$D$2689,0.4,0),0)</f>
        <v>0</v>
      </c>
      <c r="N1011" s="1" t="n">
        <f aca="false">IFERROR(VLOOKUP(A1011,'[2]Pivot HorizontalMRP'!$A$4:$E$2689,5,0),0)</f>
        <v>0</v>
      </c>
      <c r="O1011" s="1" t="n">
        <f aca="false">K1011+L1011</f>
        <v>556</v>
      </c>
      <c r="P1011" s="1" t="n">
        <f aca="false">K1011+L1011+M1011+N1011</f>
        <v>556</v>
      </c>
      <c r="Q1011" s="1" t="n">
        <f aca="false">IFERROR(VLOOKUP(A1011,'[2]Pivot HorizontalMRP'!$A$4:$F$2689,6,0),0)</f>
        <v>8</v>
      </c>
      <c r="R1011" s="1" t="n">
        <f aca="false">IFERROR(VLOOKUP(A1011,'[2]Pivot HorizontalMRP'!$A$4:$G$2689,7,0),0)</f>
        <v>0</v>
      </c>
      <c r="S1011" s="1" t="n">
        <f aca="false">IFERROR(VLOOKUP(A1011,'[2]Pivot HorizontalMRP'!$A$4:$H$2689,8,0),0)</f>
        <v>0</v>
      </c>
      <c r="T1011" s="1" t="n">
        <f aca="false">IFERROR(VLOOKUP(A1011,'[2]Pivot HorizontalMRP'!$A$4:$I$2689,9,0),0)</f>
        <v>0</v>
      </c>
      <c r="U1011" s="1" t="n">
        <f aca="false">IF(I1011="delivery",O1011-SUM(Q1011+R1011),IF(I1011="PO",P1011-SUM(Q1011:R1011)))</f>
        <v>548</v>
      </c>
      <c r="V1011" s="81" t="n">
        <v>45.95</v>
      </c>
      <c r="W1011" s="81"/>
      <c r="X1011" s="81" t="n">
        <f aca="false">W1011-V1011</f>
        <v>-45.95</v>
      </c>
      <c r="Y1011" s="81"/>
      <c r="Z1011" s="81"/>
      <c r="AA1011" s="81"/>
      <c r="AB1011" s="81"/>
      <c r="AC1011" s="81"/>
      <c r="AD1011" s="81"/>
      <c r="AE1011" s="81"/>
      <c r="AF1011" s="81"/>
      <c r="AG1011" s="81"/>
      <c r="AH1011" s="81"/>
      <c r="AI1011" s="81"/>
      <c r="AJ1011" s="81"/>
      <c r="AK1011" s="81"/>
      <c r="AL1011" s="81"/>
      <c r="AM1011" s="81"/>
      <c r="AN1011" s="81"/>
      <c r="AO1011" s="81" t="str">
        <f aca="false">D1011</f>
        <v>Arista</v>
      </c>
      <c r="AP1011" s="1" t="s">
        <v>181</v>
      </c>
      <c r="AQ1011" s="1"/>
      <c r="AR1011" s="1"/>
      <c r="AS1011" s="1"/>
      <c r="AT1011" s="1"/>
      <c r="AU1011" s="1"/>
      <c r="AV1011" s="1"/>
      <c r="AW1011" s="1"/>
      <c r="AX1011" s="1"/>
      <c r="AY1011" s="1"/>
      <c r="AZ1011" s="1"/>
      <c r="BA1011" s="1"/>
      <c r="BB1011" s="1"/>
      <c r="BC1011" s="1"/>
      <c r="BD1011" s="1"/>
      <c r="BE1011" s="1"/>
      <c r="BF1011" s="1" t="s">
        <v>14668</v>
      </c>
      <c r="BG1011" s="1" t="s">
        <v>183</v>
      </c>
      <c r="BH1011" s="1"/>
      <c r="BI1011" s="1"/>
    </row>
    <row r="1012" customFormat="false" ht="12.75" hidden="false" customHeight="false" outlineLevel="0" collapsed="false">
      <c r="A1012" s="1" t="s">
        <v>736</v>
      </c>
      <c r="B1012" s="1" t="s">
        <v>737</v>
      </c>
      <c r="C1012" s="1" t="s">
        <v>177</v>
      </c>
      <c r="D1012" s="1" t="s">
        <v>82</v>
      </c>
      <c r="E1012" s="1" t="s">
        <v>738</v>
      </c>
      <c r="F1012" s="1" t="s">
        <v>739</v>
      </c>
      <c r="G1012" s="1" t="n">
        <v>119</v>
      </c>
      <c r="H1012" s="1" t="n">
        <v>80</v>
      </c>
      <c r="I1012" s="101" t="s">
        <v>188</v>
      </c>
      <c r="J1012" s="1"/>
      <c r="K1012" s="1" t="n">
        <f aca="false">IFERROR(VLOOKUP(A1012,'[2]Pivot HorizontalMRP'!$A$4:$B$2689,2,0),0)</f>
        <v>436</v>
      </c>
      <c r="L1012" s="1" t="n">
        <f aca="false">IFERROR(VLOOKUP(A1012,'[2]Pivot HorizontalMRP'!$A$4:$C$2689,3,0),0)</f>
        <v>22</v>
      </c>
      <c r="M1012" s="1" t="n">
        <f aca="false">IFERROR(VLOOKUP(A1012,'[2]Pivot HorizontalMRP'!$A$4:$D$2689,0.4,0),0)</f>
        <v>0</v>
      </c>
      <c r="N1012" s="1" t="n">
        <f aca="false">IFERROR(VLOOKUP(A1012,'[2]Pivot HorizontalMRP'!$A$4:$E$2689,5,0),0)</f>
        <v>0</v>
      </c>
      <c r="O1012" s="1" t="n">
        <f aca="false">K1012+L1012</f>
        <v>458</v>
      </c>
      <c r="P1012" s="1" t="n">
        <f aca="false">K1012+L1012+M1012+N1012</f>
        <v>458</v>
      </c>
      <c r="Q1012" s="1" t="n">
        <f aca="false">IFERROR(VLOOKUP(A1012,'[2]Pivot HorizontalMRP'!$A$4:$F$2689,6,0),0)</f>
        <v>22</v>
      </c>
      <c r="R1012" s="1" t="n">
        <f aca="false">IFERROR(VLOOKUP(A1012,'[2]Pivot HorizontalMRP'!$A$4:$G$2689,7,0),0)</f>
        <v>0</v>
      </c>
      <c r="S1012" s="1" t="n">
        <f aca="false">IFERROR(VLOOKUP(A1012,'[2]Pivot HorizontalMRP'!$A$4:$H$2689,8,0),0)</f>
        <v>0</v>
      </c>
      <c r="T1012" s="1" t="n">
        <f aca="false">IFERROR(VLOOKUP(A1012,'[2]Pivot HorizontalMRP'!$A$4:$I$2689,9,0),0)</f>
        <v>0</v>
      </c>
      <c r="U1012" s="1" t="n">
        <f aca="false">IF(I1012="delivery",O1012-SUM(Q1012+R1012),IF(I1012="PO",P1012-SUM(Q1012:R1012)))</f>
        <v>436</v>
      </c>
      <c r="V1012" s="81" t="n">
        <v>26.76</v>
      </c>
      <c r="W1012" s="81"/>
      <c r="X1012" s="81" t="n">
        <f aca="false">W1012-V1012</f>
        <v>-26.76</v>
      </c>
      <c r="Y1012" s="81"/>
      <c r="Z1012" s="81"/>
      <c r="AA1012" s="81"/>
      <c r="AB1012" s="81"/>
      <c r="AC1012" s="81"/>
      <c r="AD1012" s="81"/>
      <c r="AE1012" s="81"/>
      <c r="AF1012" s="81"/>
      <c r="AG1012" s="81"/>
      <c r="AH1012" s="81"/>
      <c r="AI1012" s="81"/>
      <c r="AJ1012" s="81"/>
      <c r="AK1012" s="81"/>
      <c r="AL1012" s="81"/>
      <c r="AM1012" s="81"/>
      <c r="AN1012" s="81"/>
      <c r="AO1012" s="81" t="str">
        <f aca="false">D1012</f>
        <v>Arista</v>
      </c>
      <c r="AP1012" s="1" t="s">
        <v>181</v>
      </c>
      <c r="AQ1012" s="1"/>
      <c r="AR1012" s="1"/>
      <c r="AS1012" s="1"/>
      <c r="AT1012" s="1"/>
      <c r="AU1012" s="1"/>
      <c r="AV1012" s="1"/>
      <c r="AW1012" s="1"/>
      <c r="AX1012" s="1"/>
      <c r="AY1012" s="1"/>
      <c r="AZ1012" s="1"/>
      <c r="BA1012" s="1"/>
      <c r="BB1012" s="1"/>
      <c r="BC1012" s="1"/>
      <c r="BD1012" s="1"/>
      <c r="BE1012" s="1"/>
      <c r="BF1012" s="1" t="s">
        <v>14668</v>
      </c>
      <c r="BG1012" s="1" t="s">
        <v>183</v>
      </c>
      <c r="BH1012" s="1"/>
      <c r="BI1012" s="1"/>
    </row>
    <row r="1013" customFormat="false" ht="12.75" hidden="false" customHeight="false" outlineLevel="0" collapsed="false">
      <c r="A1013" s="1" t="s">
        <v>740</v>
      </c>
      <c r="B1013" s="1" t="s">
        <v>741</v>
      </c>
      <c r="C1013" s="1" t="s">
        <v>177</v>
      </c>
      <c r="D1013" s="1" t="s">
        <v>82</v>
      </c>
      <c r="E1013" s="1" t="s">
        <v>15491</v>
      </c>
      <c r="F1013" s="1" t="s">
        <v>743</v>
      </c>
      <c r="G1013" s="1" t="n">
        <v>119</v>
      </c>
      <c r="H1013" s="1" t="n">
        <v>80</v>
      </c>
      <c r="I1013" s="101" t="s">
        <v>188</v>
      </c>
      <c r="J1013" s="1"/>
      <c r="K1013" s="1" t="n">
        <f aca="false">IFERROR(VLOOKUP(A1013,'[2]Pivot HorizontalMRP'!$A$4:$B$2689,2,0),0)</f>
        <v>534</v>
      </c>
      <c r="L1013" s="1" t="n">
        <f aca="false">IFERROR(VLOOKUP(A1013,'[2]Pivot HorizontalMRP'!$A$4:$C$2689,3,0),0)</f>
        <v>62</v>
      </c>
      <c r="M1013" s="1" t="n">
        <f aca="false">IFERROR(VLOOKUP(A1013,'[2]Pivot HorizontalMRP'!$A$4:$D$2689,0.4,0),0)</f>
        <v>0</v>
      </c>
      <c r="N1013" s="1" t="n">
        <f aca="false">IFERROR(VLOOKUP(A1013,'[2]Pivot HorizontalMRP'!$A$4:$E$2689,5,0),0)</f>
        <v>0</v>
      </c>
      <c r="O1013" s="1" t="n">
        <f aca="false">K1013+L1013</f>
        <v>596</v>
      </c>
      <c r="P1013" s="1" t="n">
        <f aca="false">K1013+L1013+M1013+N1013</f>
        <v>596</v>
      </c>
      <c r="Q1013" s="1" t="n">
        <f aca="false">IFERROR(VLOOKUP(A1013,'[2]Pivot HorizontalMRP'!$A$4:$F$2689,6,0),0)</f>
        <v>3</v>
      </c>
      <c r="R1013" s="1" t="n">
        <f aca="false">IFERROR(VLOOKUP(A1013,'[2]Pivot HorizontalMRP'!$A$4:$G$2689,7,0),0)</f>
        <v>0</v>
      </c>
      <c r="S1013" s="1" t="n">
        <f aca="false">IFERROR(VLOOKUP(A1013,'[2]Pivot HorizontalMRP'!$A$4:$H$2689,8,0),0)</f>
        <v>0</v>
      </c>
      <c r="T1013" s="1" t="n">
        <f aca="false">IFERROR(VLOOKUP(A1013,'[2]Pivot HorizontalMRP'!$A$4:$I$2689,9,0),0)</f>
        <v>0</v>
      </c>
      <c r="U1013" s="1" t="n">
        <f aca="false">IF(I1013="delivery",O1013-SUM(Q1013+R1013),IF(I1013="PO",P1013-SUM(Q1013:R1013)))</f>
        <v>593</v>
      </c>
      <c r="V1013" s="81" t="n">
        <v>7.27</v>
      </c>
      <c r="W1013" s="81"/>
      <c r="X1013" s="81" t="n">
        <f aca="false">W1013-V1013</f>
        <v>-7.27</v>
      </c>
      <c r="Y1013" s="81"/>
      <c r="Z1013" s="81"/>
      <c r="AA1013" s="81"/>
      <c r="AB1013" s="81"/>
      <c r="AC1013" s="81"/>
      <c r="AD1013" s="81"/>
      <c r="AE1013" s="81"/>
      <c r="AF1013" s="81"/>
      <c r="AG1013" s="81"/>
      <c r="AH1013" s="81"/>
      <c r="AI1013" s="81"/>
      <c r="AJ1013" s="81"/>
      <c r="AK1013" s="81"/>
      <c r="AL1013" s="81"/>
      <c r="AM1013" s="81"/>
      <c r="AN1013" s="81"/>
      <c r="AO1013" s="81" t="str">
        <f aca="false">D1013</f>
        <v>Arista</v>
      </c>
      <c r="AP1013" s="1" t="s">
        <v>181</v>
      </c>
      <c r="AQ1013" s="1"/>
      <c r="AR1013" s="1"/>
      <c r="AS1013" s="1"/>
      <c r="AT1013" s="1"/>
      <c r="AU1013" s="1"/>
      <c r="AV1013" s="1"/>
      <c r="AW1013" s="1"/>
      <c r="AX1013" s="1"/>
      <c r="AY1013" s="1"/>
      <c r="AZ1013" s="1"/>
      <c r="BA1013" s="1"/>
      <c r="BB1013" s="1"/>
      <c r="BC1013" s="1"/>
      <c r="BD1013" s="1"/>
      <c r="BE1013" s="1"/>
      <c r="BF1013" s="1" t="s">
        <v>14668</v>
      </c>
      <c r="BG1013" s="1" t="s">
        <v>183</v>
      </c>
      <c r="BH1013" s="1"/>
      <c r="BI1013" s="1"/>
    </row>
    <row r="1014" customFormat="false" ht="12.75" hidden="false" customHeight="false" outlineLevel="0" collapsed="false">
      <c r="A1014" s="1" t="s">
        <v>744</v>
      </c>
      <c r="B1014" s="1" t="s">
        <v>745</v>
      </c>
      <c r="C1014" s="1" t="s">
        <v>177</v>
      </c>
      <c r="D1014" s="1" t="s">
        <v>82</v>
      </c>
      <c r="E1014" s="1" t="s">
        <v>15492</v>
      </c>
      <c r="F1014" s="1" t="s">
        <v>747</v>
      </c>
      <c r="G1014" s="1" t="n">
        <v>119</v>
      </c>
      <c r="H1014" s="1" t="n">
        <v>80</v>
      </c>
      <c r="I1014" s="101" t="s">
        <v>188</v>
      </c>
      <c r="J1014" s="1"/>
      <c r="K1014" s="1" t="n">
        <f aca="false">IFERROR(VLOOKUP(A1014,'[2]Pivot HorizontalMRP'!$A$4:$B$2689,2,0),0)</f>
        <v>495</v>
      </c>
      <c r="L1014" s="1" t="n">
        <f aca="false">IFERROR(VLOOKUP(A1014,'[2]Pivot HorizontalMRP'!$A$4:$C$2689,3,0),0)</f>
        <v>52</v>
      </c>
      <c r="M1014" s="1" t="n">
        <f aca="false">IFERROR(VLOOKUP(A1014,'[2]Pivot HorizontalMRP'!$A$4:$D$2689,0.4,0),0)</f>
        <v>0</v>
      </c>
      <c r="N1014" s="1" t="n">
        <f aca="false">IFERROR(VLOOKUP(A1014,'[2]Pivot HorizontalMRP'!$A$4:$E$2689,5,0),0)</f>
        <v>0</v>
      </c>
      <c r="O1014" s="1" t="n">
        <f aca="false">K1014+L1014</f>
        <v>547</v>
      </c>
      <c r="P1014" s="1" t="n">
        <f aca="false">K1014+L1014+M1014+N1014</f>
        <v>547</v>
      </c>
      <c r="Q1014" s="1" t="n">
        <f aca="false">IFERROR(VLOOKUP(A1014,'[2]Pivot HorizontalMRP'!$A$4:$F$2689,6,0),0)</f>
        <v>8</v>
      </c>
      <c r="R1014" s="1" t="n">
        <f aca="false">IFERROR(VLOOKUP(A1014,'[2]Pivot HorizontalMRP'!$A$4:$G$2689,7,0),0)</f>
        <v>0</v>
      </c>
      <c r="S1014" s="1" t="n">
        <f aca="false">IFERROR(VLOOKUP(A1014,'[2]Pivot HorizontalMRP'!$A$4:$H$2689,8,0),0)</f>
        <v>0</v>
      </c>
      <c r="T1014" s="1" t="n">
        <f aca="false">IFERROR(VLOOKUP(A1014,'[2]Pivot HorizontalMRP'!$A$4:$I$2689,9,0),0)</f>
        <v>0</v>
      </c>
      <c r="U1014" s="1" t="n">
        <f aca="false">IF(I1014="delivery",O1014-SUM(Q1014+R1014),IF(I1014="PO",P1014-SUM(Q1014:R1014)))</f>
        <v>539</v>
      </c>
      <c r="V1014" s="81" t="n">
        <v>6.42</v>
      </c>
      <c r="W1014" s="81"/>
      <c r="X1014" s="81" t="n">
        <f aca="false">W1014-V1014</f>
        <v>-6.42</v>
      </c>
      <c r="Y1014" s="81"/>
      <c r="Z1014" s="81"/>
      <c r="AA1014" s="81"/>
      <c r="AB1014" s="81"/>
      <c r="AC1014" s="81"/>
      <c r="AD1014" s="81"/>
      <c r="AE1014" s="81"/>
      <c r="AF1014" s="81"/>
      <c r="AG1014" s="81"/>
      <c r="AH1014" s="81"/>
      <c r="AI1014" s="81"/>
      <c r="AJ1014" s="81"/>
      <c r="AK1014" s="81"/>
      <c r="AL1014" s="81"/>
      <c r="AM1014" s="81"/>
      <c r="AN1014" s="81"/>
      <c r="AO1014" s="81" t="str">
        <f aca="false">D1014</f>
        <v>Arista</v>
      </c>
      <c r="AP1014" s="1" t="s">
        <v>181</v>
      </c>
      <c r="AQ1014" s="1"/>
      <c r="AR1014" s="1"/>
      <c r="AS1014" s="1"/>
      <c r="AT1014" s="1"/>
      <c r="AU1014" s="1"/>
      <c r="AV1014" s="1"/>
      <c r="AW1014" s="1"/>
      <c r="AX1014" s="1"/>
      <c r="AY1014" s="1"/>
      <c r="AZ1014" s="1"/>
      <c r="BA1014" s="1"/>
      <c r="BB1014" s="1"/>
      <c r="BC1014" s="1"/>
      <c r="BD1014" s="1"/>
      <c r="BE1014" s="1"/>
      <c r="BF1014" s="1" t="s">
        <v>14668</v>
      </c>
      <c r="BG1014" s="1" t="s">
        <v>183</v>
      </c>
      <c r="BH1014" s="1"/>
      <c r="BI1014" s="1"/>
    </row>
    <row r="1015" customFormat="false" ht="12.75" hidden="false" customHeight="false" outlineLevel="0" collapsed="false">
      <c r="A1015" s="103" t="s">
        <v>748</v>
      </c>
      <c r="B1015" s="104" t="s">
        <v>749</v>
      </c>
      <c r="C1015" s="99" t="s">
        <v>177</v>
      </c>
      <c r="D1015" s="99" t="s">
        <v>82</v>
      </c>
      <c r="E1015" s="99" t="s">
        <v>750</v>
      </c>
      <c r="F1015" s="99" t="s">
        <v>751</v>
      </c>
      <c r="G1015" s="99" t="n">
        <v>168</v>
      </c>
      <c r="H1015" s="99" t="n">
        <v>2500</v>
      </c>
      <c r="I1015" s="99" t="s">
        <v>188</v>
      </c>
      <c r="K1015" s="1" t="n">
        <f aca="false">IFERROR(VLOOKUP(A1015,'[2]Pivot HorizontalMRP'!$A$4:$B$2689,2,0),0)</f>
        <v>0</v>
      </c>
      <c r="L1015" s="1" t="n">
        <f aca="false">IFERROR(VLOOKUP(A1015,'[2]Pivot HorizontalMRP'!$A$4:$C$2689,3,0),0)</f>
        <v>270</v>
      </c>
      <c r="M1015" s="1" t="n">
        <f aca="false">IFERROR(VLOOKUP(A1015,'[2]Pivot HorizontalMRP'!$A$4:$D$2689,0.4,0),0)</f>
        <v>0</v>
      </c>
      <c r="N1015" s="1" t="n">
        <f aca="false">IFERROR(VLOOKUP(A1015,'[2]Pivot HorizontalMRP'!$A$4:$E$2689,5,0),0)</f>
        <v>1</v>
      </c>
      <c r="O1015" s="1" t="n">
        <f aca="false">K1015+L1015</f>
        <v>270</v>
      </c>
      <c r="P1015" s="1" t="n">
        <f aca="false">K1015+L1015+M1015+N1015</f>
        <v>271</v>
      </c>
      <c r="Q1015" s="1" t="n">
        <f aca="false">IFERROR(VLOOKUP(A1015,'[2]Pivot HorizontalMRP'!$A$4:$F$2689,6,0),0)</f>
        <v>20</v>
      </c>
      <c r="R1015" s="1" t="n">
        <f aca="false">IFERROR(VLOOKUP(A1015,'[2]Pivot HorizontalMRP'!$A$4:$G$2689,7,0),0)</f>
        <v>0</v>
      </c>
      <c r="S1015" s="1" t="n">
        <f aca="false">IFERROR(VLOOKUP(A1015,'[2]Pivot HorizontalMRP'!$A$4:$H$2689,8,0),0)</f>
        <v>0</v>
      </c>
      <c r="T1015" s="1" t="n">
        <f aca="false">IFERROR(VLOOKUP(A1015,'[2]Pivot HorizontalMRP'!$A$4:$I$2689,9,0),0)</f>
        <v>0</v>
      </c>
      <c r="U1015" s="1" t="n">
        <f aca="false">IF(I1015="delivery",O1015-SUM(Q1015+R1015),IF(I1015="PO",P1015-SUM(Q1015:R1015)))</f>
        <v>251</v>
      </c>
      <c r="V1015" s="99" t="n">
        <v>6.3821</v>
      </c>
      <c r="X1015" s="81" t="n">
        <f aca="false">W1015-V1015</f>
        <v>-6.3821</v>
      </c>
      <c r="AA1015" s="81" t="n">
        <v>6.2087</v>
      </c>
      <c r="AF1015" s="81"/>
      <c r="AO1015" s="81" t="str">
        <f aca="false">D1015</f>
        <v>Arista</v>
      </c>
      <c r="AP1015" s="99" t="s">
        <v>181</v>
      </c>
      <c r="BF1015" s="99" t="s">
        <v>14668</v>
      </c>
      <c r="BG1015" s="1" t="s">
        <v>183</v>
      </c>
    </row>
    <row r="1016" customFormat="false" ht="12.75" hidden="false" customHeight="false" outlineLevel="0" collapsed="false">
      <c r="A1016" s="1" t="s">
        <v>13333</v>
      </c>
      <c r="B1016" s="1" t="s">
        <v>13334</v>
      </c>
      <c r="C1016" s="1" t="s">
        <v>177</v>
      </c>
      <c r="D1016" s="1" t="s">
        <v>82</v>
      </c>
      <c r="E1016" s="1" t="s">
        <v>750</v>
      </c>
      <c r="F1016" s="1" t="s">
        <v>13335</v>
      </c>
      <c r="G1016" s="1" t="n">
        <v>81</v>
      </c>
      <c r="H1016" s="1" t="n">
        <v>2500</v>
      </c>
      <c r="I1016" s="101" t="s">
        <v>188</v>
      </c>
      <c r="J1016" s="1"/>
      <c r="K1016" s="1" t="n">
        <f aca="false">IFERROR(VLOOKUP(A1016,'[2]Pivot HorizontalMRP'!$A$4:$B$2689,2,0),0)</f>
        <v>0</v>
      </c>
      <c r="L1016" s="1" t="n">
        <f aca="false">IFERROR(VLOOKUP(A1016,'[2]Pivot HorizontalMRP'!$A$4:$C$2689,3,0),0)</f>
        <v>583.65941</v>
      </c>
      <c r="M1016" s="1" t="n">
        <f aca="false">IFERROR(VLOOKUP(A1016,'[2]Pivot HorizontalMRP'!$A$4:$D$2689,0.4,0),0)</f>
        <v>0</v>
      </c>
      <c r="N1016" s="1" t="n">
        <f aca="false">IFERROR(VLOOKUP(A1016,'[2]Pivot HorizontalMRP'!$A$4:$E$2689,5,0),0)</f>
        <v>1778</v>
      </c>
      <c r="O1016" s="1" t="n">
        <f aca="false">K1016+L1016</f>
        <v>583.65941</v>
      </c>
      <c r="P1016" s="1" t="n">
        <f aca="false">K1016+L1016+M1016+N1016</f>
        <v>2361.65941</v>
      </c>
      <c r="Q1016" s="1" t="n">
        <f aca="false">IFERROR(VLOOKUP(A1016,'[2]Pivot HorizontalMRP'!$A$4:$F$2689,6,0),0)</f>
        <v>3484.659394</v>
      </c>
      <c r="R1016" s="1" t="n">
        <f aca="false">IFERROR(VLOOKUP(A1016,'[2]Pivot HorizontalMRP'!$A$4:$G$2689,7,0),0)</f>
        <v>2420</v>
      </c>
      <c r="S1016" s="1" t="n">
        <f aca="false">IFERROR(VLOOKUP(A1016,'[2]Pivot HorizontalMRP'!$A$4:$H$2689,8,0),0)</f>
        <v>2320</v>
      </c>
      <c r="T1016" s="1" t="n">
        <f aca="false">IFERROR(VLOOKUP(A1016,'[2]Pivot HorizontalMRP'!$A$4:$I$2689,9,0),0)</f>
        <v>1320</v>
      </c>
      <c r="U1016" s="1" t="n">
        <f aca="false">IF(I1016="delivery",O1016-SUM(Q1016+R1016),IF(I1016="PO",P1016-SUM(Q1016:R1016)))</f>
        <v>-3542.999984</v>
      </c>
      <c r="V1016" s="81" t="n">
        <v>5.86185</v>
      </c>
      <c r="W1016" s="81"/>
      <c r="X1016" s="81" t="n">
        <f aca="false">W1016-V1016</f>
        <v>-5.86185</v>
      </c>
      <c r="Y1016" s="81"/>
      <c r="Z1016" s="81"/>
      <c r="AA1016" s="81" t="n">
        <v>5.32</v>
      </c>
      <c r="AB1016" s="81"/>
      <c r="AC1016" s="81"/>
      <c r="AD1016" s="81"/>
      <c r="AE1016" s="81"/>
      <c r="AF1016" s="81"/>
      <c r="AG1016" s="81"/>
      <c r="AH1016" s="81"/>
      <c r="AI1016" s="81"/>
      <c r="AJ1016" s="81"/>
      <c r="AK1016" s="81"/>
      <c r="AL1016" s="81"/>
      <c r="AM1016" s="81"/>
      <c r="AN1016" s="81"/>
      <c r="AO1016" s="81" t="str">
        <f aca="false">D1016</f>
        <v>Arista</v>
      </c>
      <c r="AP1016" s="1" t="s">
        <v>181</v>
      </c>
      <c r="AQ1016" s="1"/>
      <c r="AR1016" s="1"/>
      <c r="AS1016" s="1"/>
      <c r="AT1016" s="1"/>
      <c r="AU1016" s="1"/>
      <c r="AV1016" s="1"/>
      <c r="AW1016" s="1"/>
      <c r="AX1016" s="1"/>
      <c r="AY1016" s="1"/>
      <c r="AZ1016" s="1"/>
      <c r="BA1016" s="1"/>
      <c r="BB1016" s="1"/>
      <c r="BC1016" s="1"/>
      <c r="BD1016" s="1"/>
      <c r="BE1016" s="1"/>
      <c r="BF1016" s="1" t="s">
        <v>14668</v>
      </c>
      <c r="BG1016" s="1" t="s">
        <v>183</v>
      </c>
      <c r="BH1016" s="1"/>
      <c r="BI1016" s="1"/>
    </row>
    <row r="1017" customFormat="false" ht="12.75" hidden="false" customHeight="false" outlineLevel="0" collapsed="false">
      <c r="A1017" s="1" t="s">
        <v>752</v>
      </c>
      <c r="B1017" s="1" t="s">
        <v>753</v>
      </c>
      <c r="C1017" s="1" t="s">
        <v>177</v>
      </c>
      <c r="D1017" s="1" t="s">
        <v>82</v>
      </c>
      <c r="E1017" s="1" t="s">
        <v>754</v>
      </c>
      <c r="F1017" s="1" t="s">
        <v>755</v>
      </c>
      <c r="G1017" s="1" t="n">
        <v>81</v>
      </c>
      <c r="H1017" s="1" t="n">
        <v>2500</v>
      </c>
      <c r="I1017" s="101" t="s">
        <v>188</v>
      </c>
      <c r="J1017" s="1"/>
      <c r="K1017" s="1" t="n">
        <f aca="false">IFERROR(VLOOKUP(A1017,'[2]Pivot HorizontalMRP'!$A$4:$B$2689,2,0),0)</f>
        <v>0</v>
      </c>
      <c r="L1017" s="1" t="n">
        <f aca="false">IFERROR(VLOOKUP(A1017,'[2]Pivot HorizontalMRP'!$A$4:$C$2689,3,0),0)</f>
        <v>436</v>
      </c>
      <c r="M1017" s="1" t="n">
        <f aca="false">IFERROR(VLOOKUP(A1017,'[2]Pivot HorizontalMRP'!$A$4:$D$2689,0.4,0),0)</f>
        <v>0</v>
      </c>
      <c r="N1017" s="1" t="n">
        <f aca="false">IFERROR(VLOOKUP(A1017,'[2]Pivot HorizontalMRP'!$A$4:$E$2689,5,0),0)</f>
        <v>0</v>
      </c>
      <c r="O1017" s="1" t="n">
        <f aca="false">K1017+L1017</f>
        <v>436</v>
      </c>
      <c r="P1017" s="1" t="n">
        <f aca="false">K1017+L1017+M1017+N1017</f>
        <v>436</v>
      </c>
      <c r="Q1017" s="1" t="n">
        <f aca="false">IFERROR(VLOOKUP(A1017,'[2]Pivot HorizontalMRP'!$A$4:$F$2689,6,0),0)</f>
        <v>3657</v>
      </c>
      <c r="R1017" s="1" t="n">
        <f aca="false">IFERROR(VLOOKUP(A1017,'[2]Pivot HorizontalMRP'!$A$4:$G$2689,7,0),0)</f>
        <v>2420</v>
      </c>
      <c r="S1017" s="1" t="n">
        <f aca="false">IFERROR(VLOOKUP(A1017,'[2]Pivot HorizontalMRP'!$A$4:$H$2689,8,0),0)</f>
        <v>2320</v>
      </c>
      <c r="T1017" s="1" t="n">
        <f aca="false">IFERROR(VLOOKUP(A1017,'[2]Pivot HorizontalMRP'!$A$4:$I$2689,9,0),0)</f>
        <v>1320</v>
      </c>
      <c r="U1017" s="1" t="n">
        <f aca="false">IF(I1017="delivery",O1017-SUM(Q1017+R1017),IF(I1017="PO",P1017-SUM(Q1017:R1017)))</f>
        <v>-5641</v>
      </c>
      <c r="V1017" s="81" t="n">
        <v>15.1834</v>
      </c>
      <c r="W1017" s="81"/>
      <c r="X1017" s="81" t="n">
        <f aca="false">W1017-V1017</f>
        <v>-15.1834</v>
      </c>
      <c r="Y1017" s="81"/>
      <c r="Z1017" s="81"/>
      <c r="AA1017" s="81"/>
      <c r="AB1017" s="81"/>
      <c r="AC1017" s="81"/>
      <c r="AD1017" s="81"/>
      <c r="AE1017" s="81"/>
      <c r="AF1017" s="81"/>
      <c r="AG1017" s="81"/>
      <c r="AH1017" s="81"/>
      <c r="AI1017" s="81"/>
      <c r="AJ1017" s="81"/>
      <c r="AK1017" s="81"/>
      <c r="AL1017" s="81"/>
      <c r="AM1017" s="81"/>
      <c r="AN1017" s="81"/>
      <c r="AO1017" s="81" t="str">
        <f aca="false">D1017</f>
        <v>Arista</v>
      </c>
      <c r="AP1017" s="1" t="s">
        <v>181</v>
      </c>
      <c r="AQ1017" s="1"/>
      <c r="AR1017" s="1"/>
      <c r="AS1017" s="1"/>
      <c r="AT1017" s="1"/>
      <c r="AU1017" s="1"/>
      <c r="AV1017" s="1"/>
      <c r="AW1017" s="1"/>
      <c r="AX1017" s="1"/>
      <c r="AY1017" s="1"/>
      <c r="AZ1017" s="1"/>
      <c r="BA1017" s="1"/>
      <c r="BB1017" s="1"/>
      <c r="BC1017" s="1"/>
      <c r="BD1017" s="1"/>
      <c r="BE1017" s="1"/>
      <c r="BF1017" s="1" t="s">
        <v>14668</v>
      </c>
      <c r="BG1017" s="1" t="s">
        <v>183</v>
      </c>
      <c r="BH1017" s="1"/>
      <c r="BI1017" s="1"/>
    </row>
    <row r="1018" customFormat="false" ht="12.75" hidden="false" customHeight="false" outlineLevel="0" collapsed="false">
      <c r="A1018" s="103" t="s">
        <v>10337</v>
      </c>
      <c r="B1018" s="104" t="s">
        <v>10338</v>
      </c>
      <c r="C1018" s="99" t="s">
        <v>177</v>
      </c>
      <c r="D1018" s="99" t="s">
        <v>82</v>
      </c>
      <c r="E1018" s="99" t="s">
        <v>754</v>
      </c>
      <c r="F1018" s="99" t="s">
        <v>10339</v>
      </c>
      <c r="G1018" s="99" t="n">
        <v>76</v>
      </c>
      <c r="H1018" s="99" t="n">
        <v>2500</v>
      </c>
      <c r="I1018" s="99" t="s">
        <v>188</v>
      </c>
      <c r="K1018" s="1" t="n">
        <f aca="false">IFERROR(VLOOKUP(A1018,'[2]Pivot HorizontalMRP'!$A$4:$B$2689,2,0),0)</f>
        <v>0</v>
      </c>
      <c r="L1018" s="1" t="n">
        <f aca="false">IFERROR(VLOOKUP(A1018,'[2]Pivot HorizontalMRP'!$A$4:$C$2689,3,0),0)</f>
        <v>305</v>
      </c>
      <c r="M1018" s="1" t="n">
        <f aca="false">IFERROR(VLOOKUP(A1018,'[2]Pivot HorizontalMRP'!$A$4:$D$2689,0.4,0),0)</f>
        <v>0</v>
      </c>
      <c r="N1018" s="1" t="n">
        <f aca="false">IFERROR(VLOOKUP(A1018,'[2]Pivot HorizontalMRP'!$A$4:$E$2689,5,0),0)</f>
        <v>0</v>
      </c>
      <c r="O1018" s="1" t="n">
        <f aca="false">K1018+L1018</f>
        <v>305</v>
      </c>
      <c r="P1018" s="1" t="n">
        <f aca="false">K1018+L1018+M1018+N1018</f>
        <v>305</v>
      </c>
      <c r="Q1018" s="1" t="n">
        <f aca="false">IFERROR(VLOOKUP(A1018,'[2]Pivot HorizontalMRP'!$A$4:$F$2689,6,0),0)</f>
        <v>6</v>
      </c>
      <c r="R1018" s="1" t="n">
        <f aca="false">IFERROR(VLOOKUP(A1018,'[2]Pivot HorizontalMRP'!$A$4:$G$2689,7,0),0)</f>
        <v>0</v>
      </c>
      <c r="S1018" s="1" t="n">
        <f aca="false">IFERROR(VLOOKUP(A1018,'[2]Pivot HorizontalMRP'!$A$4:$H$2689,8,0),0)</f>
        <v>0</v>
      </c>
      <c r="T1018" s="1" t="n">
        <f aca="false">IFERROR(VLOOKUP(A1018,'[2]Pivot HorizontalMRP'!$A$4:$I$2689,9,0),0)</f>
        <v>0</v>
      </c>
      <c r="U1018" s="1" t="n">
        <f aca="false">IF(I1018="delivery",O1018-SUM(Q1018+R1018),IF(I1018="PO",P1018-SUM(Q1018:R1018)))</f>
        <v>299</v>
      </c>
      <c r="V1018" s="99" t="n">
        <v>15.1834</v>
      </c>
      <c r="X1018" s="81" t="n">
        <f aca="false">W1018-V1018</f>
        <v>-15.1834</v>
      </c>
      <c r="AA1018" s="81" t="n">
        <v>15.02</v>
      </c>
      <c r="AF1018" s="81"/>
      <c r="AO1018" s="81" t="str">
        <f aca="false">D1018</f>
        <v>Arista</v>
      </c>
      <c r="AP1018" s="99" t="s">
        <v>181</v>
      </c>
      <c r="BF1018" s="99" t="s">
        <v>14668</v>
      </c>
      <c r="BG1018" s="1" t="s">
        <v>183</v>
      </c>
    </row>
    <row r="1019" customFormat="false" ht="12.75" hidden="false" customHeight="false" outlineLevel="0" collapsed="false">
      <c r="A1019" s="1" t="s">
        <v>839</v>
      </c>
      <c r="B1019" s="1" t="s">
        <v>840</v>
      </c>
      <c r="C1019" s="1" t="s">
        <v>177</v>
      </c>
      <c r="D1019" s="1" t="s">
        <v>82</v>
      </c>
      <c r="E1019" s="1" t="s">
        <v>841</v>
      </c>
      <c r="F1019" s="1" t="s">
        <v>15493</v>
      </c>
      <c r="G1019" s="1" t="n">
        <v>168</v>
      </c>
      <c r="H1019" s="1" t="n">
        <v>500</v>
      </c>
      <c r="I1019" s="101" t="s">
        <v>188</v>
      </c>
      <c r="J1019" s="1"/>
      <c r="K1019" s="1" t="n">
        <f aca="false">IFERROR(VLOOKUP(A1019,'[2]Pivot HorizontalMRP'!$A$4:$B$2689,2,0),0)</f>
        <v>0</v>
      </c>
      <c r="L1019" s="1" t="n">
        <f aca="false">IFERROR(VLOOKUP(A1019,'[2]Pivot HorizontalMRP'!$A$4:$C$2689,3,0),0)</f>
        <v>758</v>
      </c>
      <c r="M1019" s="1" t="n">
        <f aca="false">IFERROR(VLOOKUP(A1019,'[2]Pivot HorizontalMRP'!$A$4:$D$2689,0.4,0),0)</f>
        <v>0</v>
      </c>
      <c r="N1019" s="1" t="n">
        <f aca="false">IFERROR(VLOOKUP(A1019,'[2]Pivot HorizontalMRP'!$A$4:$E$2689,5,0),0)</f>
        <v>237</v>
      </c>
      <c r="O1019" s="1" t="n">
        <f aca="false">K1019+L1019</f>
        <v>758</v>
      </c>
      <c r="P1019" s="1" t="n">
        <f aca="false">K1019+L1019+M1019+N1019</f>
        <v>995</v>
      </c>
      <c r="Q1019" s="1" t="n">
        <f aca="false">IFERROR(VLOOKUP(A1019,'[2]Pivot HorizontalMRP'!$A$4:$F$2689,6,0),0)</f>
        <v>206</v>
      </c>
      <c r="R1019" s="1" t="n">
        <f aca="false">IFERROR(VLOOKUP(A1019,'[2]Pivot HorizontalMRP'!$A$4:$G$2689,7,0),0)</f>
        <v>110</v>
      </c>
      <c r="S1019" s="1" t="n">
        <f aca="false">IFERROR(VLOOKUP(A1019,'[2]Pivot HorizontalMRP'!$A$4:$H$2689,8,0),0)</f>
        <v>80</v>
      </c>
      <c r="T1019" s="1" t="n">
        <f aca="false">IFERROR(VLOOKUP(A1019,'[2]Pivot HorizontalMRP'!$A$4:$I$2689,9,0),0)</f>
        <v>120</v>
      </c>
      <c r="U1019" s="1" t="n">
        <f aca="false">IF(I1019="delivery",O1019-SUM(Q1019+R1019),IF(I1019="PO",P1019-SUM(Q1019:R1019)))</f>
        <v>679</v>
      </c>
      <c r="V1019" s="81" t="n">
        <v>21.5965</v>
      </c>
      <c r="W1019" s="81"/>
      <c r="X1019" s="81" t="n">
        <f aca="false">W1019-V1019</f>
        <v>-21.5965</v>
      </c>
      <c r="Y1019" s="81"/>
      <c r="Z1019" s="81"/>
      <c r="AA1019" s="81" t="n">
        <v>18.97728</v>
      </c>
      <c r="AB1019" s="81"/>
      <c r="AC1019" s="81"/>
      <c r="AD1019" s="81"/>
      <c r="AE1019" s="81"/>
      <c r="AF1019" s="81"/>
      <c r="AG1019" s="81"/>
      <c r="AH1019" s="81"/>
      <c r="AI1019" s="81"/>
      <c r="AJ1019" s="81"/>
      <c r="AK1019" s="81"/>
      <c r="AL1019" s="81"/>
      <c r="AM1019" s="81"/>
      <c r="AN1019" s="81"/>
      <c r="AO1019" s="81" t="str">
        <f aca="false">D1019</f>
        <v>Arista</v>
      </c>
      <c r="AP1019" s="1" t="s">
        <v>181</v>
      </c>
      <c r="AQ1019" s="1"/>
      <c r="AR1019" s="1"/>
      <c r="AS1019" s="1"/>
      <c r="AT1019" s="1"/>
      <c r="AU1019" s="1"/>
      <c r="AV1019" s="1"/>
      <c r="AW1019" s="1"/>
      <c r="AX1019" s="1"/>
      <c r="AY1019" s="1"/>
      <c r="AZ1019" s="1"/>
      <c r="BA1019" s="1"/>
      <c r="BB1019" s="1"/>
      <c r="BC1019" s="1"/>
      <c r="BD1019" s="1"/>
      <c r="BE1019" s="1"/>
      <c r="BF1019" s="1" t="s">
        <v>14668</v>
      </c>
      <c r="BG1019" s="1" t="s">
        <v>183</v>
      </c>
      <c r="BH1019" s="1"/>
      <c r="BI1019" s="1"/>
    </row>
    <row r="1020" customFormat="false" ht="12.75" hidden="false" customHeight="false" outlineLevel="0" collapsed="false">
      <c r="A1020" s="1" t="s">
        <v>867</v>
      </c>
      <c r="B1020" s="1" t="s">
        <v>868</v>
      </c>
      <c r="C1020" s="1" t="s">
        <v>177</v>
      </c>
      <c r="D1020" s="1" t="s">
        <v>82</v>
      </c>
      <c r="E1020" s="1" t="s">
        <v>869</v>
      </c>
      <c r="F1020" s="1" t="s">
        <v>15494</v>
      </c>
      <c r="G1020" s="1" t="n">
        <v>76</v>
      </c>
      <c r="H1020" s="1" t="n">
        <v>500</v>
      </c>
      <c r="I1020" s="101" t="s">
        <v>188</v>
      </c>
      <c r="J1020" s="1"/>
      <c r="K1020" s="1" t="n">
        <f aca="false">IFERROR(VLOOKUP(A1020,'[2]Pivot HorizontalMRP'!$A$4:$B$2689,2,0),0)</f>
        <v>0</v>
      </c>
      <c r="L1020" s="1" t="n">
        <f aca="false">IFERROR(VLOOKUP(A1020,'[2]Pivot HorizontalMRP'!$A$4:$C$2689,3,0),0)</f>
        <v>46</v>
      </c>
      <c r="M1020" s="1" t="n">
        <f aca="false">IFERROR(VLOOKUP(A1020,'[2]Pivot HorizontalMRP'!$A$4:$D$2689,0.4,0),0)</f>
        <v>0</v>
      </c>
      <c r="N1020" s="1" t="n">
        <f aca="false">IFERROR(VLOOKUP(A1020,'[2]Pivot HorizontalMRP'!$A$4:$E$2689,5,0),0)</f>
        <v>500</v>
      </c>
      <c r="O1020" s="1" t="n">
        <f aca="false">K1020+L1020</f>
        <v>46</v>
      </c>
      <c r="P1020" s="1" t="n">
        <f aca="false">K1020+L1020+M1020+N1020</f>
        <v>546</v>
      </c>
      <c r="Q1020" s="1" t="n">
        <f aca="false">IFERROR(VLOOKUP(A1020,'[2]Pivot HorizontalMRP'!$A$4:$F$2689,6,0),0)</f>
        <v>349</v>
      </c>
      <c r="R1020" s="1" t="n">
        <f aca="false">IFERROR(VLOOKUP(A1020,'[2]Pivot HorizontalMRP'!$A$4:$G$2689,7,0),0)</f>
        <v>303</v>
      </c>
      <c r="S1020" s="1" t="n">
        <f aca="false">IFERROR(VLOOKUP(A1020,'[2]Pivot HorizontalMRP'!$A$4:$H$2689,8,0),0)</f>
        <v>292</v>
      </c>
      <c r="T1020" s="1" t="n">
        <f aca="false">IFERROR(VLOOKUP(A1020,'[2]Pivot HorizontalMRP'!$A$4:$I$2689,9,0),0)</f>
        <v>168</v>
      </c>
      <c r="U1020" s="1" t="n">
        <f aca="false">IF(I1020="delivery",O1020-SUM(Q1020+R1020),IF(I1020="PO",P1020-SUM(Q1020:R1020)))</f>
        <v>-106</v>
      </c>
      <c r="V1020" s="81" t="n">
        <v>66.4026</v>
      </c>
      <c r="W1020" s="81"/>
      <c r="X1020" s="81" t="n">
        <f aca="false">W1020-V1020</f>
        <v>-66.4026</v>
      </c>
      <c r="Y1020" s="81"/>
      <c r="Z1020" s="81"/>
      <c r="AA1020" s="81" t="n">
        <v>57.4235</v>
      </c>
      <c r="AB1020" s="81"/>
      <c r="AC1020" s="81"/>
      <c r="AD1020" s="81"/>
      <c r="AE1020" s="81"/>
      <c r="AF1020" s="81"/>
      <c r="AG1020" s="81"/>
      <c r="AH1020" s="81"/>
      <c r="AI1020" s="81"/>
      <c r="AJ1020" s="81"/>
      <c r="AK1020" s="81"/>
      <c r="AL1020" s="81"/>
      <c r="AM1020" s="81"/>
      <c r="AN1020" s="81"/>
      <c r="AO1020" s="81" t="str">
        <f aca="false">D1020</f>
        <v>Arista</v>
      </c>
      <c r="AP1020" s="1" t="s">
        <v>181</v>
      </c>
      <c r="AQ1020" s="1"/>
      <c r="AR1020" s="1"/>
      <c r="AS1020" s="1"/>
      <c r="AT1020" s="1"/>
      <c r="AU1020" s="1"/>
      <c r="AV1020" s="1"/>
      <c r="AW1020" s="1"/>
      <c r="AX1020" s="1"/>
      <c r="AY1020" s="1"/>
      <c r="AZ1020" s="1"/>
      <c r="BA1020" s="1"/>
      <c r="BB1020" s="1"/>
      <c r="BC1020" s="1"/>
      <c r="BD1020" s="1"/>
      <c r="BE1020" s="1"/>
      <c r="BF1020" s="1" t="s">
        <v>14668</v>
      </c>
      <c r="BG1020" s="1" t="s">
        <v>183</v>
      </c>
      <c r="BH1020" s="1"/>
      <c r="BI1020" s="1"/>
    </row>
    <row r="1021" customFormat="false" ht="12.75" hidden="false" customHeight="false" outlineLevel="0" collapsed="false">
      <c r="A1021" s="1" t="s">
        <v>871</v>
      </c>
      <c r="B1021" s="1" t="s">
        <v>872</v>
      </c>
      <c r="C1021" s="1" t="s">
        <v>177</v>
      </c>
      <c r="D1021" s="1" t="s">
        <v>82</v>
      </c>
      <c r="E1021" s="1" t="s">
        <v>873</v>
      </c>
      <c r="F1021" s="1" t="s">
        <v>15495</v>
      </c>
      <c r="G1021" s="1" t="n">
        <v>168</v>
      </c>
      <c r="H1021" s="1" t="n">
        <v>500</v>
      </c>
      <c r="I1021" s="101" t="s">
        <v>188</v>
      </c>
      <c r="J1021" s="1"/>
      <c r="K1021" s="1" t="n">
        <f aca="false">IFERROR(VLOOKUP(A1021,'[2]Pivot HorizontalMRP'!$A$4:$B$2689,2,0),0)</f>
        <v>113</v>
      </c>
      <c r="L1021" s="1" t="n">
        <f aca="false">IFERROR(VLOOKUP(A1021,'[2]Pivot HorizontalMRP'!$A$4:$C$2689,3,0),0)</f>
        <v>780</v>
      </c>
      <c r="M1021" s="1" t="n">
        <f aca="false">IFERROR(VLOOKUP(A1021,'[2]Pivot HorizontalMRP'!$A$4:$D$2689,0.4,0),0)</f>
        <v>0</v>
      </c>
      <c r="N1021" s="1" t="n">
        <f aca="false">IFERROR(VLOOKUP(A1021,'[2]Pivot HorizontalMRP'!$A$4:$E$2689,5,0),0)</f>
        <v>0</v>
      </c>
      <c r="O1021" s="1" t="n">
        <f aca="false">K1021+L1021</f>
        <v>893</v>
      </c>
      <c r="P1021" s="1" t="n">
        <f aca="false">K1021+L1021+M1021+N1021</f>
        <v>893</v>
      </c>
      <c r="Q1021" s="1" t="n">
        <f aca="false">IFERROR(VLOOKUP(A1021,'[2]Pivot HorizontalMRP'!$A$4:$F$2689,6,0),0)</f>
        <v>356</v>
      </c>
      <c r="R1021" s="1" t="n">
        <f aca="false">IFERROR(VLOOKUP(A1021,'[2]Pivot HorizontalMRP'!$A$4:$G$2689,7,0),0)</f>
        <v>303</v>
      </c>
      <c r="S1021" s="1" t="n">
        <f aca="false">IFERROR(VLOOKUP(A1021,'[2]Pivot HorizontalMRP'!$A$4:$H$2689,8,0),0)</f>
        <v>292</v>
      </c>
      <c r="T1021" s="1" t="n">
        <f aca="false">IFERROR(VLOOKUP(A1021,'[2]Pivot HorizontalMRP'!$A$4:$I$2689,9,0),0)</f>
        <v>168</v>
      </c>
      <c r="U1021" s="1" t="n">
        <f aca="false">IF(I1021="delivery",O1021-SUM(Q1021+R1021),IF(I1021="PO",P1021-SUM(Q1021:R1021)))</f>
        <v>234</v>
      </c>
      <c r="V1021" s="81" t="n">
        <v>3.0424</v>
      </c>
      <c r="W1021" s="81"/>
      <c r="X1021" s="81" t="n">
        <f aca="false">W1021-V1021</f>
        <v>-3.0424</v>
      </c>
      <c r="Y1021" s="81"/>
      <c r="Z1021" s="81"/>
      <c r="AA1021" s="81"/>
      <c r="AB1021" s="81"/>
      <c r="AC1021" s="81"/>
      <c r="AD1021" s="81"/>
      <c r="AE1021" s="81"/>
      <c r="AF1021" s="81"/>
      <c r="AG1021" s="81"/>
      <c r="AH1021" s="81"/>
      <c r="AI1021" s="81"/>
      <c r="AJ1021" s="81"/>
      <c r="AK1021" s="81"/>
      <c r="AL1021" s="81"/>
      <c r="AM1021" s="81"/>
      <c r="AN1021" s="81"/>
      <c r="AO1021" s="81" t="str">
        <f aca="false">D1021</f>
        <v>Arista</v>
      </c>
      <c r="AP1021" s="1" t="s">
        <v>181</v>
      </c>
      <c r="AQ1021" s="1"/>
      <c r="AR1021" s="1"/>
      <c r="AS1021" s="1"/>
      <c r="AT1021" s="1"/>
      <c r="AU1021" s="1"/>
      <c r="AV1021" s="1"/>
      <c r="AW1021" s="1"/>
      <c r="AX1021" s="1"/>
      <c r="AY1021" s="1"/>
      <c r="AZ1021" s="1"/>
      <c r="BA1021" s="1"/>
      <c r="BB1021" s="1"/>
      <c r="BC1021" s="1"/>
      <c r="BD1021" s="1"/>
      <c r="BE1021" s="1"/>
      <c r="BF1021" s="1" t="s">
        <v>14668</v>
      </c>
      <c r="BG1021" s="1" t="s">
        <v>183</v>
      </c>
      <c r="BH1021" s="1"/>
      <c r="BI1021" s="1"/>
    </row>
    <row r="1022" customFormat="false" ht="12.75" hidden="false" customHeight="false" outlineLevel="0" collapsed="false">
      <c r="A1022" s="1" t="s">
        <v>875</v>
      </c>
      <c r="B1022" s="1" t="s">
        <v>876</v>
      </c>
      <c r="C1022" s="1" t="s">
        <v>177</v>
      </c>
      <c r="D1022" s="1" t="s">
        <v>82</v>
      </c>
      <c r="E1022" s="1" t="s">
        <v>877</v>
      </c>
      <c r="F1022" s="1" t="s">
        <v>15496</v>
      </c>
      <c r="G1022" s="1" t="n">
        <v>81</v>
      </c>
      <c r="H1022" s="1" t="n">
        <v>500</v>
      </c>
      <c r="I1022" s="101" t="s">
        <v>188</v>
      </c>
      <c r="J1022" s="1"/>
      <c r="K1022" s="1" t="n">
        <f aca="false">IFERROR(VLOOKUP(A1022,'[2]Pivot HorizontalMRP'!$A$4:$B$2689,2,0),0)</f>
        <v>0</v>
      </c>
      <c r="L1022" s="1" t="n">
        <f aca="false">IFERROR(VLOOKUP(A1022,'[2]Pivot HorizontalMRP'!$A$4:$C$2689,3,0),0)</f>
        <v>0</v>
      </c>
      <c r="M1022" s="1" t="n">
        <f aca="false">IFERROR(VLOOKUP(A1022,'[2]Pivot HorizontalMRP'!$A$4:$D$2689,0.4,0),0)</f>
        <v>0</v>
      </c>
      <c r="N1022" s="1" t="n">
        <f aca="false">IFERROR(VLOOKUP(A1022,'[2]Pivot HorizontalMRP'!$A$4:$E$2689,5,0),0)</f>
        <v>500</v>
      </c>
      <c r="O1022" s="1" t="n">
        <f aca="false">K1022+L1022</f>
        <v>0</v>
      </c>
      <c r="P1022" s="1" t="n">
        <f aca="false">K1022+L1022+M1022+N1022</f>
        <v>500</v>
      </c>
      <c r="Q1022" s="1" t="n">
        <f aca="false">IFERROR(VLOOKUP(A1022,'[2]Pivot HorizontalMRP'!$A$4:$F$2689,6,0),0)</f>
        <v>328</v>
      </c>
      <c r="R1022" s="1" t="n">
        <f aca="false">IFERROR(VLOOKUP(A1022,'[2]Pivot HorizontalMRP'!$A$4:$G$2689,7,0),0)</f>
        <v>303</v>
      </c>
      <c r="S1022" s="1" t="n">
        <f aca="false">IFERROR(VLOOKUP(A1022,'[2]Pivot HorizontalMRP'!$A$4:$H$2689,8,0),0)</f>
        <v>292</v>
      </c>
      <c r="T1022" s="1" t="n">
        <f aca="false">IFERROR(VLOOKUP(A1022,'[2]Pivot HorizontalMRP'!$A$4:$I$2689,9,0),0)</f>
        <v>168</v>
      </c>
      <c r="U1022" s="1" t="n">
        <f aca="false">IF(I1022="delivery",O1022-SUM(Q1022+R1022),IF(I1022="PO",P1022-SUM(Q1022:R1022)))</f>
        <v>-131</v>
      </c>
      <c r="V1022" s="81" t="n">
        <v>2.92425</v>
      </c>
      <c r="W1022" s="81"/>
      <c r="X1022" s="81" t="n">
        <f aca="false">W1022-V1022</f>
        <v>-2.92425</v>
      </c>
      <c r="Y1022" s="81"/>
      <c r="Z1022" s="81"/>
      <c r="AA1022" s="81"/>
      <c r="AB1022" s="81"/>
      <c r="AC1022" s="81"/>
      <c r="AD1022" s="81"/>
      <c r="AE1022" s="81"/>
      <c r="AF1022" s="81"/>
      <c r="AG1022" s="81"/>
      <c r="AH1022" s="81"/>
      <c r="AI1022" s="81"/>
      <c r="AJ1022" s="81"/>
      <c r="AK1022" s="81"/>
      <c r="AL1022" s="81"/>
      <c r="AM1022" s="81"/>
      <c r="AN1022" s="81"/>
      <c r="AO1022" s="81" t="str">
        <f aca="false">D1022</f>
        <v>Arista</v>
      </c>
      <c r="AP1022" s="1" t="s">
        <v>181</v>
      </c>
      <c r="AQ1022" s="1"/>
      <c r="AR1022" s="1"/>
      <c r="AS1022" s="1"/>
      <c r="AT1022" s="1"/>
      <c r="AU1022" s="1"/>
      <c r="AV1022" s="1"/>
      <c r="AW1022" s="1"/>
      <c r="AX1022" s="1"/>
      <c r="AY1022" s="1"/>
      <c r="AZ1022" s="1"/>
      <c r="BA1022" s="1"/>
      <c r="BB1022" s="1"/>
      <c r="BC1022" s="1"/>
      <c r="BD1022" s="1"/>
      <c r="BE1022" s="1"/>
      <c r="BF1022" s="1" t="s">
        <v>14668</v>
      </c>
      <c r="BG1022" s="1" t="s">
        <v>183</v>
      </c>
      <c r="BH1022" s="1"/>
      <c r="BI1022" s="1"/>
    </row>
    <row r="1023" customFormat="false" ht="12.75" hidden="false" customHeight="false" outlineLevel="0" collapsed="false">
      <c r="A1023" s="1" t="s">
        <v>879</v>
      </c>
      <c r="B1023" s="1" t="s">
        <v>880</v>
      </c>
      <c r="C1023" s="1" t="s">
        <v>177</v>
      </c>
      <c r="D1023" s="1" t="s">
        <v>82</v>
      </c>
      <c r="E1023" s="1" t="s">
        <v>881</v>
      </c>
      <c r="F1023" s="1" t="s">
        <v>882</v>
      </c>
      <c r="G1023" s="1" t="n">
        <v>168</v>
      </c>
      <c r="H1023" s="1" t="n">
        <v>500</v>
      </c>
      <c r="I1023" s="101" t="s">
        <v>188</v>
      </c>
      <c r="J1023" s="1"/>
      <c r="K1023" s="1" t="n">
        <f aca="false">IFERROR(VLOOKUP(A1023,'[2]Pivot HorizontalMRP'!$A$4:$B$2689,2,0),0)</f>
        <v>0</v>
      </c>
      <c r="L1023" s="1" t="n">
        <f aca="false">IFERROR(VLOOKUP(A1023,'[2]Pivot HorizontalMRP'!$A$4:$C$2689,3,0),0)</f>
        <v>307</v>
      </c>
      <c r="M1023" s="1" t="n">
        <f aca="false">IFERROR(VLOOKUP(A1023,'[2]Pivot HorizontalMRP'!$A$4:$D$2689,0.4,0),0)</f>
        <v>0</v>
      </c>
      <c r="N1023" s="1" t="n">
        <f aca="false">IFERROR(VLOOKUP(A1023,'[2]Pivot HorizontalMRP'!$A$4:$E$2689,5,0),0)</f>
        <v>500</v>
      </c>
      <c r="O1023" s="1" t="n">
        <f aca="false">K1023+L1023</f>
        <v>307</v>
      </c>
      <c r="P1023" s="1" t="n">
        <f aca="false">K1023+L1023+M1023+N1023</f>
        <v>807</v>
      </c>
      <c r="Q1023" s="1" t="n">
        <f aca="false">IFERROR(VLOOKUP(A1023,'[2]Pivot HorizontalMRP'!$A$4:$F$2689,6,0),0)</f>
        <v>517</v>
      </c>
      <c r="R1023" s="1" t="n">
        <f aca="false">IFERROR(VLOOKUP(A1023,'[2]Pivot HorizontalMRP'!$A$4:$G$2689,7,0),0)</f>
        <v>303</v>
      </c>
      <c r="S1023" s="1" t="n">
        <f aca="false">IFERROR(VLOOKUP(A1023,'[2]Pivot HorizontalMRP'!$A$4:$H$2689,8,0),0)</f>
        <v>292</v>
      </c>
      <c r="T1023" s="1" t="n">
        <f aca="false">IFERROR(VLOOKUP(A1023,'[2]Pivot HorizontalMRP'!$A$4:$I$2689,9,0),0)</f>
        <v>168</v>
      </c>
      <c r="U1023" s="1" t="n">
        <f aca="false">IF(I1023="delivery",O1023-SUM(Q1023+R1023),IF(I1023="PO",P1023-SUM(Q1023:R1023)))</f>
        <v>-13</v>
      </c>
      <c r="V1023" s="81" t="n">
        <v>5.0486</v>
      </c>
      <c r="W1023" s="81"/>
      <c r="X1023" s="81" t="n">
        <f aca="false">W1023-V1023</f>
        <v>-5.0486</v>
      </c>
      <c r="Y1023" s="81"/>
      <c r="Z1023" s="81"/>
      <c r="AA1023" s="81"/>
      <c r="AB1023" s="81"/>
      <c r="AC1023" s="81"/>
      <c r="AD1023" s="81"/>
      <c r="AE1023" s="81"/>
      <c r="AF1023" s="81"/>
      <c r="AG1023" s="81"/>
      <c r="AH1023" s="81"/>
      <c r="AI1023" s="81"/>
      <c r="AJ1023" s="81"/>
      <c r="AK1023" s="81"/>
      <c r="AL1023" s="81"/>
      <c r="AM1023" s="81"/>
      <c r="AN1023" s="81"/>
      <c r="AO1023" s="81" t="str">
        <f aca="false">D1023</f>
        <v>Arista</v>
      </c>
      <c r="AP1023" s="1" t="s">
        <v>181</v>
      </c>
      <c r="AQ1023" s="1"/>
      <c r="AR1023" s="1"/>
      <c r="AS1023" s="1"/>
      <c r="AT1023" s="1"/>
      <c r="AU1023" s="1"/>
      <c r="AV1023" s="1"/>
      <c r="AW1023" s="1"/>
      <c r="AX1023" s="1"/>
      <c r="AY1023" s="1"/>
      <c r="AZ1023" s="1"/>
      <c r="BA1023" s="1"/>
      <c r="BB1023" s="1"/>
      <c r="BC1023" s="1"/>
      <c r="BD1023" s="1"/>
      <c r="BE1023" s="1"/>
      <c r="BF1023" s="1" t="s">
        <v>14668</v>
      </c>
      <c r="BG1023" s="1" t="s">
        <v>183</v>
      </c>
      <c r="BH1023" s="1"/>
      <c r="BI1023" s="1"/>
    </row>
    <row r="1024" customFormat="false" ht="12.75" hidden="false" customHeight="false" outlineLevel="0" collapsed="false">
      <c r="A1024" s="1" t="s">
        <v>890</v>
      </c>
      <c r="B1024" s="1" t="s">
        <v>891</v>
      </c>
      <c r="C1024" s="1" t="s">
        <v>177</v>
      </c>
      <c r="D1024" s="1" t="s">
        <v>82</v>
      </c>
      <c r="E1024" s="1" t="s">
        <v>885</v>
      </c>
      <c r="F1024" s="1" t="s">
        <v>892</v>
      </c>
      <c r="G1024" s="1" t="n">
        <v>76</v>
      </c>
      <c r="H1024" s="1" t="n">
        <v>500</v>
      </c>
      <c r="I1024" s="101" t="s">
        <v>188</v>
      </c>
      <c r="J1024" s="1"/>
      <c r="K1024" s="1" t="n">
        <f aca="false">IFERROR(VLOOKUP(A1024,'[2]Pivot HorizontalMRP'!$A$4:$B$2689,2,0),0)</f>
        <v>0</v>
      </c>
      <c r="L1024" s="1" t="n">
        <f aca="false">IFERROR(VLOOKUP(A1024,'[2]Pivot HorizontalMRP'!$A$4:$C$2689,3,0),0)</f>
        <v>48</v>
      </c>
      <c r="M1024" s="1" t="n">
        <f aca="false">IFERROR(VLOOKUP(A1024,'[2]Pivot HorizontalMRP'!$A$4:$D$2689,0.4,0),0)</f>
        <v>0</v>
      </c>
      <c r="N1024" s="1" t="n">
        <f aca="false">IFERROR(VLOOKUP(A1024,'[2]Pivot HorizontalMRP'!$A$4:$E$2689,5,0),0)</f>
        <v>0</v>
      </c>
      <c r="O1024" s="1" t="n">
        <f aca="false">K1024+L1024</f>
        <v>48</v>
      </c>
      <c r="P1024" s="1" t="n">
        <f aca="false">K1024+L1024+M1024+N1024</f>
        <v>48</v>
      </c>
      <c r="Q1024" s="1" t="n">
        <f aca="false">IFERROR(VLOOKUP(A1024,'[2]Pivot HorizontalMRP'!$A$4:$F$2689,6,0),0)</f>
        <v>0</v>
      </c>
      <c r="R1024" s="1" t="n">
        <f aca="false">IFERROR(VLOOKUP(A1024,'[2]Pivot HorizontalMRP'!$A$4:$G$2689,7,0),0)</f>
        <v>0</v>
      </c>
      <c r="S1024" s="1" t="n">
        <f aca="false">IFERROR(VLOOKUP(A1024,'[2]Pivot HorizontalMRP'!$A$4:$H$2689,8,0),0)</f>
        <v>0</v>
      </c>
      <c r="T1024" s="1" t="n">
        <f aca="false">IFERROR(VLOOKUP(A1024,'[2]Pivot HorizontalMRP'!$A$4:$I$2689,9,0),0)</f>
        <v>0</v>
      </c>
      <c r="U1024" s="1" t="n">
        <f aca="false">IF(I1024="delivery",O1024-SUM(Q1024+R1024),IF(I1024="PO",P1024-SUM(Q1024:R1024)))</f>
        <v>48</v>
      </c>
      <c r="V1024" s="81" t="n">
        <v>348.3961</v>
      </c>
      <c r="W1024" s="81"/>
      <c r="X1024" s="81" t="n">
        <f aca="false">W1024-V1024</f>
        <v>-348.3961</v>
      </c>
      <c r="Y1024" s="81"/>
      <c r="Z1024" s="81"/>
      <c r="AA1024" s="81" t="n">
        <v>333.25</v>
      </c>
      <c r="AB1024" s="81"/>
      <c r="AC1024" s="81"/>
      <c r="AD1024" s="81"/>
      <c r="AE1024" s="81"/>
      <c r="AF1024" s="81"/>
      <c r="AG1024" s="81"/>
      <c r="AH1024" s="81"/>
      <c r="AI1024" s="81"/>
      <c r="AJ1024" s="81"/>
      <c r="AK1024" s="81"/>
      <c r="AL1024" s="81"/>
      <c r="AM1024" s="81"/>
      <c r="AN1024" s="81"/>
      <c r="AO1024" s="81" t="str">
        <f aca="false">D1024</f>
        <v>Arista</v>
      </c>
      <c r="AP1024" s="1" t="s">
        <v>181</v>
      </c>
      <c r="AQ1024" s="1"/>
      <c r="AR1024" s="1"/>
      <c r="AS1024" s="1"/>
      <c r="AT1024" s="1"/>
      <c r="AU1024" s="1"/>
      <c r="AV1024" s="1"/>
      <c r="AW1024" s="1"/>
      <c r="AX1024" s="1"/>
      <c r="AY1024" s="1"/>
      <c r="AZ1024" s="1"/>
      <c r="BA1024" s="1"/>
      <c r="BB1024" s="1"/>
      <c r="BC1024" s="1"/>
      <c r="BD1024" s="1"/>
      <c r="BE1024" s="1"/>
      <c r="BF1024" s="1" t="s">
        <v>14668</v>
      </c>
      <c r="BG1024" s="1" t="s">
        <v>183</v>
      </c>
      <c r="BH1024" s="1"/>
      <c r="BI1024" s="1"/>
    </row>
    <row r="1025" customFormat="false" ht="12.75" hidden="false" customHeight="false" outlineLevel="0" collapsed="false">
      <c r="A1025" s="1" t="s">
        <v>893</v>
      </c>
      <c r="B1025" s="1" t="s">
        <v>894</v>
      </c>
      <c r="C1025" s="1" t="s">
        <v>177</v>
      </c>
      <c r="D1025" s="1" t="s">
        <v>82</v>
      </c>
      <c r="E1025" s="1" t="s">
        <v>895</v>
      </c>
      <c r="F1025" s="1" t="s">
        <v>15497</v>
      </c>
      <c r="G1025" s="1" t="n">
        <v>168</v>
      </c>
      <c r="H1025" s="1" t="n">
        <v>500</v>
      </c>
      <c r="I1025" s="101" t="s">
        <v>188</v>
      </c>
      <c r="J1025" s="1"/>
      <c r="K1025" s="1" t="n">
        <f aca="false">IFERROR(VLOOKUP(A1025,'[2]Pivot HorizontalMRP'!$A$4:$B$2689,2,0),0)</f>
        <v>0</v>
      </c>
      <c r="L1025" s="1" t="n">
        <f aca="false">IFERROR(VLOOKUP(A1025,'[2]Pivot HorizontalMRP'!$A$4:$C$2689,3,0),0)</f>
        <v>52</v>
      </c>
      <c r="M1025" s="1" t="n">
        <f aca="false">IFERROR(VLOOKUP(A1025,'[2]Pivot HorizontalMRP'!$A$4:$D$2689,0.4,0),0)</f>
        <v>0</v>
      </c>
      <c r="N1025" s="1" t="n">
        <f aca="false">IFERROR(VLOOKUP(A1025,'[2]Pivot HorizontalMRP'!$A$4:$E$2689,5,0),0)</f>
        <v>255</v>
      </c>
      <c r="O1025" s="1" t="n">
        <f aca="false">K1025+L1025</f>
        <v>52</v>
      </c>
      <c r="P1025" s="1" t="n">
        <f aca="false">K1025+L1025+M1025+N1025</f>
        <v>307</v>
      </c>
      <c r="Q1025" s="1" t="n">
        <f aca="false">IFERROR(VLOOKUP(A1025,'[2]Pivot HorizontalMRP'!$A$4:$F$2689,6,0),0)</f>
        <v>131</v>
      </c>
      <c r="R1025" s="1" t="n">
        <f aca="false">IFERROR(VLOOKUP(A1025,'[2]Pivot HorizontalMRP'!$A$4:$G$2689,7,0),0)</f>
        <v>110</v>
      </c>
      <c r="S1025" s="1" t="n">
        <f aca="false">IFERROR(VLOOKUP(A1025,'[2]Pivot HorizontalMRP'!$A$4:$H$2689,8,0),0)</f>
        <v>80</v>
      </c>
      <c r="T1025" s="1" t="n">
        <f aca="false">IFERROR(VLOOKUP(A1025,'[2]Pivot HorizontalMRP'!$A$4:$I$2689,9,0),0)</f>
        <v>120</v>
      </c>
      <c r="U1025" s="1" t="n">
        <f aca="false">IF(I1025="delivery",O1025-SUM(Q1025+R1025),IF(I1025="PO",P1025-SUM(Q1025:R1025)))</f>
        <v>66</v>
      </c>
      <c r="V1025" s="81" t="n">
        <v>3.14715</v>
      </c>
      <c r="W1025" s="81"/>
      <c r="X1025" s="81" t="n">
        <f aca="false">W1025-V1025</f>
        <v>-3.14715</v>
      </c>
      <c r="Y1025" s="81"/>
      <c r="Z1025" s="81"/>
      <c r="AA1025" s="81"/>
      <c r="AB1025" s="81"/>
      <c r="AC1025" s="81"/>
      <c r="AD1025" s="81"/>
      <c r="AE1025" s="81"/>
      <c r="AF1025" s="81"/>
      <c r="AG1025" s="81"/>
      <c r="AH1025" s="81"/>
      <c r="AI1025" s="81"/>
      <c r="AJ1025" s="81"/>
      <c r="AK1025" s="81"/>
      <c r="AL1025" s="81"/>
      <c r="AM1025" s="81"/>
      <c r="AN1025" s="81"/>
      <c r="AO1025" s="81" t="str">
        <f aca="false">D1025</f>
        <v>Arista</v>
      </c>
      <c r="AP1025" s="1" t="s">
        <v>181</v>
      </c>
      <c r="AQ1025" s="1"/>
      <c r="AR1025" s="1"/>
      <c r="AS1025" s="1"/>
      <c r="AT1025" s="1"/>
      <c r="AU1025" s="1"/>
      <c r="AV1025" s="1"/>
      <c r="AW1025" s="1"/>
      <c r="AX1025" s="1"/>
      <c r="AY1025" s="1"/>
      <c r="AZ1025" s="1"/>
      <c r="BA1025" s="1"/>
      <c r="BB1025" s="1"/>
      <c r="BC1025" s="1"/>
      <c r="BD1025" s="1"/>
      <c r="BE1025" s="1"/>
      <c r="BF1025" s="1" t="s">
        <v>14668</v>
      </c>
      <c r="BG1025" s="1" t="s">
        <v>183</v>
      </c>
      <c r="BH1025" s="1"/>
      <c r="BI1025" s="1"/>
    </row>
    <row r="1026" customFormat="false" ht="12.75" hidden="false" customHeight="false" outlineLevel="0" collapsed="false">
      <c r="A1026" s="1" t="s">
        <v>905</v>
      </c>
      <c r="B1026" s="1" t="s">
        <v>906</v>
      </c>
      <c r="C1026" s="1" t="s">
        <v>177</v>
      </c>
      <c r="D1026" s="1" t="s">
        <v>82</v>
      </c>
      <c r="E1026" s="1" t="s">
        <v>907</v>
      </c>
      <c r="F1026" s="1" t="s">
        <v>15498</v>
      </c>
      <c r="G1026" s="1" t="n">
        <v>76</v>
      </c>
      <c r="H1026" s="1" t="n">
        <v>500</v>
      </c>
      <c r="I1026" s="101" t="s">
        <v>188</v>
      </c>
      <c r="J1026" s="1"/>
      <c r="K1026" s="1" t="n">
        <f aca="false">IFERROR(VLOOKUP(A1026,'[2]Pivot HorizontalMRP'!$A$4:$B$2689,2,0),0)</f>
        <v>0</v>
      </c>
      <c r="L1026" s="1" t="n">
        <f aca="false">IFERROR(VLOOKUP(A1026,'[2]Pivot HorizontalMRP'!$A$4:$C$2689,3,0),0)</f>
        <v>0</v>
      </c>
      <c r="M1026" s="1" t="n">
        <f aca="false">IFERROR(VLOOKUP(A1026,'[2]Pivot HorizontalMRP'!$A$4:$D$2689,0.4,0),0)</f>
        <v>0</v>
      </c>
      <c r="N1026" s="1" t="n">
        <f aca="false">IFERROR(VLOOKUP(A1026,'[2]Pivot HorizontalMRP'!$A$4:$E$2689,5,0),0)</f>
        <v>0</v>
      </c>
      <c r="O1026" s="1" t="n">
        <f aca="false">K1026+L1026</f>
        <v>0</v>
      </c>
      <c r="P1026" s="1" t="n">
        <f aca="false">K1026+L1026+M1026+N1026</f>
        <v>0</v>
      </c>
      <c r="Q1026" s="1" t="n">
        <f aca="false">IFERROR(VLOOKUP(A1026,'[2]Pivot HorizontalMRP'!$A$4:$F$2689,6,0),0)</f>
        <v>0</v>
      </c>
      <c r="R1026" s="1" t="n">
        <f aca="false">IFERROR(VLOOKUP(A1026,'[2]Pivot HorizontalMRP'!$A$4:$G$2689,7,0),0)</f>
        <v>0</v>
      </c>
      <c r="S1026" s="1" t="n">
        <f aca="false">IFERROR(VLOOKUP(A1026,'[2]Pivot HorizontalMRP'!$A$4:$H$2689,8,0),0)</f>
        <v>0</v>
      </c>
      <c r="T1026" s="1" t="n">
        <f aca="false">IFERROR(VLOOKUP(A1026,'[2]Pivot HorizontalMRP'!$A$4:$I$2689,9,0),0)</f>
        <v>0</v>
      </c>
      <c r="U1026" s="1" t="n">
        <f aca="false">IF(I1026="delivery",O1026-SUM(Q1026+R1026),IF(I1026="PO",P1026-SUM(Q1026:R1026)))</f>
        <v>0</v>
      </c>
      <c r="V1026" s="81" t="n">
        <v>1.68525</v>
      </c>
      <c r="W1026" s="81"/>
      <c r="X1026" s="81" t="n">
        <f aca="false">W1026-V1026</f>
        <v>-1.68525</v>
      </c>
      <c r="Y1026" s="81"/>
      <c r="Z1026" s="81"/>
      <c r="AA1026" s="81" t="n">
        <v>1.46</v>
      </c>
      <c r="AB1026" s="81"/>
      <c r="AC1026" s="81"/>
      <c r="AD1026" s="81"/>
      <c r="AE1026" s="81"/>
      <c r="AF1026" s="81"/>
      <c r="AG1026" s="81"/>
      <c r="AH1026" s="81"/>
      <c r="AI1026" s="81"/>
      <c r="AJ1026" s="81"/>
      <c r="AK1026" s="81"/>
      <c r="AL1026" s="81"/>
      <c r="AM1026" s="81"/>
      <c r="AN1026" s="81"/>
      <c r="AO1026" s="81" t="str">
        <f aca="false">D1026</f>
        <v>Arista</v>
      </c>
      <c r="AP1026" s="1" t="s">
        <v>181</v>
      </c>
      <c r="AQ1026" s="1"/>
      <c r="AR1026" s="1"/>
      <c r="AS1026" s="1"/>
      <c r="AT1026" s="1"/>
      <c r="AU1026" s="1"/>
      <c r="AV1026" s="1"/>
      <c r="AW1026" s="1"/>
      <c r="AX1026" s="1"/>
      <c r="AY1026" s="1"/>
      <c r="AZ1026" s="1"/>
      <c r="BA1026" s="1"/>
      <c r="BB1026" s="1"/>
      <c r="BC1026" s="1"/>
      <c r="BD1026" s="1"/>
      <c r="BE1026" s="1"/>
      <c r="BF1026" s="1" t="s">
        <v>14668</v>
      </c>
      <c r="BG1026" s="1" t="s">
        <v>183</v>
      </c>
      <c r="BH1026" s="1"/>
      <c r="BI1026" s="1"/>
    </row>
    <row r="1027" customFormat="false" ht="12.75" hidden="false" customHeight="false" outlineLevel="0" collapsed="false">
      <c r="A1027" s="1" t="s">
        <v>947</v>
      </c>
      <c r="B1027" s="1" t="s">
        <v>948</v>
      </c>
      <c r="C1027" s="1" t="s">
        <v>177</v>
      </c>
      <c r="D1027" s="1" t="s">
        <v>82</v>
      </c>
      <c r="E1027" s="1" t="s">
        <v>15499</v>
      </c>
      <c r="F1027" s="1" t="s">
        <v>949</v>
      </c>
      <c r="G1027" s="1" t="n">
        <v>81</v>
      </c>
      <c r="H1027" s="1" t="n">
        <v>1</v>
      </c>
      <c r="I1027" s="101" t="s">
        <v>188</v>
      </c>
      <c r="J1027" s="1"/>
      <c r="K1027" s="1" t="n">
        <f aca="false">IFERROR(VLOOKUP(A1027,'[2]Pivot HorizontalMRP'!$A$4:$B$2689,2,0),0)</f>
        <v>0</v>
      </c>
      <c r="L1027" s="1" t="n">
        <f aca="false">IFERROR(VLOOKUP(A1027,'[2]Pivot HorizontalMRP'!$A$4:$C$2689,3,0),0)</f>
        <v>0</v>
      </c>
      <c r="M1027" s="1" t="n">
        <f aca="false">IFERROR(VLOOKUP(A1027,'[2]Pivot HorizontalMRP'!$A$4:$D$2689,0.4,0),0)</f>
        <v>0</v>
      </c>
      <c r="N1027" s="1" t="n">
        <f aca="false">IFERROR(VLOOKUP(A1027,'[2]Pivot HorizontalMRP'!$A$4:$E$2689,5,0),0)</f>
        <v>179</v>
      </c>
      <c r="O1027" s="1" t="n">
        <f aca="false">K1027+L1027</f>
        <v>0</v>
      </c>
      <c r="P1027" s="1" t="n">
        <f aca="false">K1027+L1027+M1027+N1027</f>
        <v>179</v>
      </c>
      <c r="Q1027" s="1" t="n">
        <f aca="false">IFERROR(VLOOKUP(A1027,'[2]Pivot HorizontalMRP'!$A$4:$F$2689,6,0),0)</f>
        <v>0</v>
      </c>
      <c r="R1027" s="1" t="n">
        <f aca="false">IFERROR(VLOOKUP(A1027,'[2]Pivot HorizontalMRP'!$A$4:$G$2689,7,0),0)</f>
        <v>1190</v>
      </c>
      <c r="S1027" s="1" t="n">
        <f aca="false">IFERROR(VLOOKUP(A1027,'[2]Pivot HorizontalMRP'!$A$4:$H$2689,8,0),0)</f>
        <v>801</v>
      </c>
      <c r="T1027" s="1" t="n">
        <f aca="false">IFERROR(VLOOKUP(A1027,'[2]Pivot HorizontalMRP'!$A$4:$I$2689,9,0),0)</f>
        <v>830</v>
      </c>
      <c r="U1027" s="1" t="n">
        <f aca="false">IF(I1027="delivery",O1027-SUM(Q1027+R1027),IF(I1027="PO",P1027-SUM(Q1027:R1027)))</f>
        <v>-1011</v>
      </c>
      <c r="V1027" s="81" t="n">
        <v>48.32</v>
      </c>
      <c r="W1027" s="81"/>
      <c r="X1027" s="81" t="n">
        <f aca="false">W1027-V1027</f>
        <v>-48.32</v>
      </c>
      <c r="Y1027" s="81"/>
      <c r="Z1027" s="81"/>
      <c r="AA1027" s="81"/>
      <c r="AB1027" s="81"/>
      <c r="AC1027" s="81"/>
      <c r="AD1027" s="81"/>
      <c r="AE1027" s="81"/>
      <c r="AF1027" s="81"/>
      <c r="AG1027" s="81"/>
      <c r="AH1027" s="81"/>
      <c r="AI1027" s="81"/>
      <c r="AJ1027" s="81"/>
      <c r="AK1027" s="81"/>
      <c r="AL1027" s="81"/>
      <c r="AM1027" s="81"/>
      <c r="AN1027" s="81"/>
      <c r="AO1027" s="81" t="str">
        <f aca="false">D1027</f>
        <v>Arista</v>
      </c>
      <c r="AP1027" s="1" t="s">
        <v>181</v>
      </c>
      <c r="AQ1027" s="1"/>
      <c r="AR1027" s="1"/>
      <c r="AS1027" s="1"/>
      <c r="AT1027" s="1"/>
      <c r="AU1027" s="1"/>
      <c r="AV1027" s="1"/>
      <c r="AW1027" s="1"/>
      <c r="AX1027" s="1"/>
      <c r="AY1027" s="1"/>
      <c r="AZ1027" s="1"/>
      <c r="BA1027" s="1"/>
      <c r="BB1027" s="1"/>
      <c r="BC1027" s="1"/>
      <c r="BD1027" s="1"/>
      <c r="BE1027" s="1"/>
      <c r="BF1027" s="1" t="s">
        <v>14668</v>
      </c>
      <c r="BG1027" s="1" t="s">
        <v>183</v>
      </c>
      <c r="BH1027" s="1"/>
      <c r="BI1027" s="1"/>
    </row>
    <row r="1028" customFormat="false" ht="12.75" hidden="false" customHeight="false" outlineLevel="0" collapsed="false">
      <c r="A1028" s="1" t="s">
        <v>954</v>
      </c>
      <c r="B1028" s="1" t="s">
        <v>955</v>
      </c>
      <c r="C1028" s="1" t="s">
        <v>177</v>
      </c>
      <c r="D1028" s="1" t="s">
        <v>82</v>
      </c>
      <c r="E1028" s="1" t="s">
        <v>952</v>
      </c>
      <c r="F1028" s="1" t="s">
        <v>15500</v>
      </c>
      <c r="G1028" s="1" t="n">
        <v>55</v>
      </c>
      <c r="H1028" s="1" t="n">
        <v>1000</v>
      </c>
      <c r="I1028" s="101" t="s">
        <v>188</v>
      </c>
      <c r="J1028" s="1"/>
      <c r="K1028" s="1" t="n">
        <f aca="false">IFERROR(VLOOKUP(A1028,'[2]Pivot HorizontalMRP'!$A$4:$B$2689,2,0),0)</f>
        <v>0</v>
      </c>
      <c r="L1028" s="1" t="n">
        <f aca="false">IFERROR(VLOOKUP(A1028,'[2]Pivot HorizontalMRP'!$A$4:$C$2689,3,0),0)</f>
        <v>0</v>
      </c>
      <c r="M1028" s="1" t="n">
        <f aca="false">IFERROR(VLOOKUP(A1028,'[2]Pivot HorizontalMRP'!$A$4:$D$2689,0.4,0),0)</f>
        <v>0</v>
      </c>
      <c r="N1028" s="1" t="n">
        <f aca="false">IFERROR(VLOOKUP(A1028,'[2]Pivot HorizontalMRP'!$A$4:$E$2689,5,0),0)</f>
        <v>995</v>
      </c>
      <c r="O1028" s="1" t="n">
        <f aca="false">K1028+L1028</f>
        <v>0</v>
      </c>
      <c r="P1028" s="1" t="n">
        <f aca="false">K1028+L1028+M1028+N1028</f>
        <v>995</v>
      </c>
      <c r="Q1028" s="1" t="n">
        <f aca="false">IFERROR(VLOOKUP(A1028,'[2]Pivot HorizontalMRP'!$A$4:$F$2689,6,0),0)</f>
        <v>0</v>
      </c>
      <c r="R1028" s="1" t="n">
        <f aca="false">IFERROR(VLOOKUP(A1028,'[2]Pivot HorizontalMRP'!$A$4:$G$2689,7,0),0)</f>
        <v>1190</v>
      </c>
      <c r="S1028" s="1" t="n">
        <f aca="false">IFERROR(VLOOKUP(A1028,'[2]Pivot HorizontalMRP'!$A$4:$H$2689,8,0),0)</f>
        <v>801</v>
      </c>
      <c r="T1028" s="1" t="n">
        <f aca="false">IFERROR(VLOOKUP(A1028,'[2]Pivot HorizontalMRP'!$A$4:$I$2689,9,0),0)</f>
        <v>830</v>
      </c>
      <c r="U1028" s="1" t="n">
        <f aca="false">IF(I1028="delivery",O1028-SUM(Q1028+R1028),IF(I1028="PO",P1028-SUM(Q1028:R1028)))</f>
        <v>-195</v>
      </c>
      <c r="V1028" s="81" t="n">
        <v>12.37</v>
      </c>
      <c r="W1028" s="81"/>
      <c r="X1028" s="81" t="n">
        <f aca="false">W1028-V1028</f>
        <v>-12.37</v>
      </c>
      <c r="Y1028" s="81"/>
      <c r="Z1028" s="81"/>
      <c r="AA1028" s="81"/>
      <c r="AB1028" s="81"/>
      <c r="AC1028" s="81"/>
      <c r="AD1028" s="81"/>
      <c r="AE1028" s="81"/>
      <c r="AF1028" s="81"/>
      <c r="AG1028" s="81"/>
      <c r="AH1028" s="81"/>
      <c r="AI1028" s="81"/>
      <c r="AJ1028" s="81"/>
      <c r="AK1028" s="81"/>
      <c r="AL1028" s="81"/>
      <c r="AM1028" s="81"/>
      <c r="AN1028" s="81"/>
      <c r="AO1028" s="81" t="str">
        <f aca="false">D1028</f>
        <v>Arista</v>
      </c>
      <c r="AP1028" s="1" t="s">
        <v>181</v>
      </c>
      <c r="AQ1028" s="1"/>
      <c r="AR1028" s="1"/>
      <c r="AS1028" s="1"/>
      <c r="AT1028" s="1"/>
      <c r="AU1028" s="1"/>
      <c r="AV1028" s="1"/>
      <c r="AW1028" s="1"/>
      <c r="AX1028" s="1"/>
      <c r="AY1028" s="1"/>
      <c r="AZ1028" s="1"/>
      <c r="BA1028" s="1"/>
      <c r="BB1028" s="1"/>
      <c r="BC1028" s="1"/>
      <c r="BD1028" s="1"/>
      <c r="BE1028" s="1"/>
      <c r="BF1028" s="1" t="s">
        <v>14668</v>
      </c>
      <c r="BG1028" s="1" t="s">
        <v>183</v>
      </c>
      <c r="BH1028" s="1"/>
      <c r="BI1028" s="1"/>
    </row>
    <row r="1029" customFormat="false" ht="12.75" hidden="false" customHeight="false" outlineLevel="0" collapsed="false">
      <c r="A1029" s="1" t="s">
        <v>968</v>
      </c>
      <c r="B1029" s="1" t="s">
        <v>969</v>
      </c>
      <c r="C1029" s="1" t="s">
        <v>177</v>
      </c>
      <c r="D1029" s="1" t="s">
        <v>82</v>
      </c>
      <c r="E1029" s="1" t="s">
        <v>963</v>
      </c>
      <c r="F1029" s="1" t="s">
        <v>970</v>
      </c>
      <c r="G1029" s="1" t="n">
        <v>81</v>
      </c>
      <c r="H1029" s="1" t="n">
        <v>500</v>
      </c>
      <c r="I1029" s="101" t="s">
        <v>188</v>
      </c>
      <c r="J1029" s="1"/>
      <c r="K1029" s="1" t="n">
        <f aca="false">IFERROR(VLOOKUP(A1029,'[2]Pivot HorizontalMRP'!$A$4:$B$2689,2,0),0)</f>
        <v>0</v>
      </c>
      <c r="L1029" s="1" t="n">
        <f aca="false">IFERROR(VLOOKUP(A1029,'[2]Pivot HorizontalMRP'!$A$4:$C$2689,3,0),0)</f>
        <v>0</v>
      </c>
      <c r="M1029" s="1" t="n">
        <f aca="false">IFERROR(VLOOKUP(A1029,'[2]Pivot HorizontalMRP'!$A$4:$D$2689,0.4,0),0)</f>
        <v>0</v>
      </c>
      <c r="N1029" s="1" t="n">
        <f aca="false">IFERROR(VLOOKUP(A1029,'[2]Pivot HorizontalMRP'!$A$4:$E$2689,5,0),0)</f>
        <v>648</v>
      </c>
      <c r="O1029" s="1" t="n">
        <f aca="false">K1029+L1029</f>
        <v>0</v>
      </c>
      <c r="P1029" s="1" t="n">
        <f aca="false">K1029+L1029+M1029+N1029</f>
        <v>648</v>
      </c>
      <c r="Q1029" s="1" t="n">
        <f aca="false">IFERROR(VLOOKUP(A1029,'[2]Pivot HorizontalMRP'!$A$4:$F$2689,6,0),0)</f>
        <v>0</v>
      </c>
      <c r="R1029" s="1" t="n">
        <f aca="false">IFERROR(VLOOKUP(A1029,'[2]Pivot HorizontalMRP'!$A$4:$G$2689,7,0),0)</f>
        <v>238</v>
      </c>
      <c r="S1029" s="1" t="n">
        <f aca="false">IFERROR(VLOOKUP(A1029,'[2]Pivot HorizontalMRP'!$A$4:$H$2689,8,0),0)</f>
        <v>72</v>
      </c>
      <c r="T1029" s="1" t="n">
        <f aca="false">IFERROR(VLOOKUP(A1029,'[2]Pivot HorizontalMRP'!$A$4:$I$2689,9,0),0)</f>
        <v>90</v>
      </c>
      <c r="U1029" s="1" t="n">
        <f aca="false">IF(I1029="delivery",O1029-SUM(Q1029+R1029),IF(I1029="PO",P1029-SUM(Q1029:R1029)))</f>
        <v>410</v>
      </c>
      <c r="V1029" s="81" t="n">
        <v>49.235</v>
      </c>
      <c r="W1029" s="81"/>
      <c r="X1029" s="81" t="n">
        <f aca="false">W1029-V1029</f>
        <v>-49.235</v>
      </c>
      <c r="Y1029" s="81"/>
      <c r="Z1029" s="81"/>
      <c r="AA1029" s="81"/>
      <c r="AB1029" s="81"/>
      <c r="AC1029" s="81"/>
      <c r="AD1029" s="81"/>
      <c r="AE1029" s="81"/>
      <c r="AF1029" s="81"/>
      <c r="AG1029" s="81"/>
      <c r="AH1029" s="81"/>
      <c r="AI1029" s="81"/>
      <c r="AJ1029" s="81"/>
      <c r="AK1029" s="81"/>
      <c r="AL1029" s="81"/>
      <c r="AM1029" s="81"/>
      <c r="AN1029" s="81"/>
      <c r="AO1029" s="81" t="str">
        <f aca="false">D1029</f>
        <v>Arista</v>
      </c>
      <c r="AP1029" s="1" t="s">
        <v>181</v>
      </c>
      <c r="AQ1029" s="1"/>
      <c r="AR1029" s="1"/>
      <c r="AS1029" s="1"/>
      <c r="AT1029" s="1"/>
      <c r="AU1029" s="1"/>
      <c r="AV1029" s="1"/>
      <c r="AW1029" s="1"/>
      <c r="AX1029" s="1"/>
      <c r="AY1029" s="1"/>
      <c r="AZ1029" s="1"/>
      <c r="BA1029" s="1"/>
      <c r="BB1029" s="1"/>
      <c r="BC1029" s="1"/>
      <c r="BD1029" s="1"/>
      <c r="BE1029" s="1"/>
      <c r="BF1029" s="1" t="s">
        <v>14668</v>
      </c>
      <c r="BG1029" s="1" t="s">
        <v>183</v>
      </c>
      <c r="BH1029" s="1"/>
      <c r="BI1029" s="1"/>
    </row>
    <row r="1030" customFormat="false" ht="12.75" hidden="false" customHeight="false" outlineLevel="0" collapsed="false">
      <c r="A1030" s="1" t="s">
        <v>975</v>
      </c>
      <c r="B1030" s="1" t="s">
        <v>976</v>
      </c>
      <c r="C1030" s="1" t="s">
        <v>177</v>
      </c>
      <c r="D1030" s="1" t="s">
        <v>82</v>
      </c>
      <c r="E1030" s="1" t="s">
        <v>973</v>
      </c>
      <c r="F1030" s="1" t="s">
        <v>977</v>
      </c>
      <c r="G1030" s="1" t="n">
        <v>76</v>
      </c>
      <c r="H1030" s="1" t="n">
        <v>500</v>
      </c>
      <c r="I1030" s="101" t="s">
        <v>188</v>
      </c>
      <c r="J1030" s="1"/>
      <c r="K1030" s="1" t="n">
        <f aca="false">IFERROR(VLOOKUP(A1030,'[2]Pivot HorizontalMRP'!$A$4:$B$2689,2,0),0)</f>
        <v>0</v>
      </c>
      <c r="L1030" s="1" t="n">
        <f aca="false">IFERROR(VLOOKUP(A1030,'[2]Pivot HorizontalMRP'!$A$4:$C$2689,3,0),0)</f>
        <v>720</v>
      </c>
      <c r="M1030" s="1" t="n">
        <f aca="false">IFERROR(VLOOKUP(A1030,'[2]Pivot HorizontalMRP'!$A$4:$D$2689,0.4,0),0)</f>
        <v>0</v>
      </c>
      <c r="N1030" s="1" t="n">
        <f aca="false">IFERROR(VLOOKUP(A1030,'[2]Pivot HorizontalMRP'!$A$4:$E$2689,5,0),0)</f>
        <v>0</v>
      </c>
      <c r="O1030" s="1" t="n">
        <f aca="false">K1030+L1030</f>
        <v>720</v>
      </c>
      <c r="P1030" s="1" t="n">
        <f aca="false">K1030+L1030+M1030+N1030</f>
        <v>720</v>
      </c>
      <c r="Q1030" s="1" t="n">
        <f aca="false">IFERROR(VLOOKUP(A1030,'[2]Pivot HorizontalMRP'!$A$4:$F$2689,6,0),0)</f>
        <v>0</v>
      </c>
      <c r="R1030" s="1" t="n">
        <f aca="false">IFERROR(VLOOKUP(A1030,'[2]Pivot HorizontalMRP'!$A$4:$G$2689,7,0),0)</f>
        <v>238</v>
      </c>
      <c r="S1030" s="1" t="n">
        <f aca="false">IFERROR(VLOOKUP(A1030,'[2]Pivot HorizontalMRP'!$A$4:$H$2689,8,0),0)</f>
        <v>72</v>
      </c>
      <c r="T1030" s="1" t="n">
        <f aca="false">IFERROR(VLOOKUP(A1030,'[2]Pivot HorizontalMRP'!$A$4:$I$2689,9,0),0)</f>
        <v>90</v>
      </c>
      <c r="U1030" s="1" t="n">
        <f aca="false">IF(I1030="delivery",O1030-SUM(Q1030+R1030),IF(I1030="PO",P1030-SUM(Q1030:R1030)))</f>
        <v>482</v>
      </c>
      <c r="V1030" s="81" t="n">
        <v>18.295</v>
      </c>
      <c r="W1030" s="81"/>
      <c r="X1030" s="81" t="n">
        <f aca="false">W1030-V1030</f>
        <v>-18.295</v>
      </c>
      <c r="Y1030" s="81"/>
      <c r="Z1030" s="81"/>
      <c r="AA1030" s="81" t="n">
        <v>19.29</v>
      </c>
      <c r="AB1030" s="81"/>
      <c r="AC1030" s="81"/>
      <c r="AD1030" s="81"/>
      <c r="AE1030" s="81"/>
      <c r="AF1030" s="81"/>
      <c r="AG1030" s="81"/>
      <c r="AH1030" s="81"/>
      <c r="AI1030" s="81"/>
      <c r="AJ1030" s="81"/>
      <c r="AK1030" s="81"/>
      <c r="AL1030" s="81"/>
      <c r="AM1030" s="81"/>
      <c r="AN1030" s="81"/>
      <c r="AO1030" s="81" t="str">
        <f aca="false">D1030</f>
        <v>Arista</v>
      </c>
      <c r="AP1030" s="1" t="s">
        <v>181</v>
      </c>
      <c r="AQ1030" s="1"/>
      <c r="AR1030" s="1"/>
      <c r="AS1030" s="1"/>
      <c r="AT1030" s="1"/>
      <c r="AU1030" s="1"/>
      <c r="AV1030" s="1"/>
      <c r="AW1030" s="1"/>
      <c r="AX1030" s="1"/>
      <c r="AY1030" s="1"/>
      <c r="AZ1030" s="1"/>
      <c r="BA1030" s="1"/>
      <c r="BB1030" s="1"/>
      <c r="BC1030" s="1"/>
      <c r="BD1030" s="1"/>
      <c r="BE1030" s="1"/>
      <c r="BF1030" s="1" t="s">
        <v>14668</v>
      </c>
      <c r="BG1030" s="1" t="s">
        <v>183</v>
      </c>
      <c r="BH1030" s="1"/>
      <c r="BI1030" s="1"/>
    </row>
    <row r="1031" customFormat="false" ht="12.75" hidden="false" customHeight="false" outlineLevel="0" collapsed="false">
      <c r="A1031" s="1" t="s">
        <v>999</v>
      </c>
      <c r="B1031" s="1" t="s">
        <v>1000</v>
      </c>
      <c r="C1031" s="1" t="s">
        <v>177</v>
      </c>
      <c r="D1031" s="1" t="s">
        <v>82</v>
      </c>
      <c r="E1031" s="1" t="s">
        <v>997</v>
      </c>
      <c r="F1031" s="1" t="s">
        <v>15501</v>
      </c>
      <c r="G1031" s="1" t="n">
        <v>81</v>
      </c>
      <c r="H1031" s="1" t="n">
        <v>1000</v>
      </c>
      <c r="I1031" s="101" t="s">
        <v>188</v>
      </c>
      <c r="J1031" s="1"/>
      <c r="K1031" s="1" t="n">
        <f aca="false">IFERROR(VLOOKUP(A1031,'[2]Pivot HorizontalMRP'!$A$4:$B$2689,2,0),0)</f>
        <v>0</v>
      </c>
      <c r="L1031" s="1" t="n">
        <f aca="false">IFERROR(VLOOKUP(A1031,'[2]Pivot HorizontalMRP'!$A$4:$C$2689,3,0),0)</f>
        <v>0</v>
      </c>
      <c r="M1031" s="1" t="n">
        <f aca="false">IFERROR(VLOOKUP(A1031,'[2]Pivot HorizontalMRP'!$A$4:$D$2689,0.4,0),0)</f>
        <v>0</v>
      </c>
      <c r="N1031" s="1" t="n">
        <f aca="false">IFERROR(VLOOKUP(A1031,'[2]Pivot HorizontalMRP'!$A$4:$E$2689,5,0),0)</f>
        <v>515</v>
      </c>
      <c r="O1031" s="1" t="n">
        <f aca="false">K1031+L1031</f>
        <v>0</v>
      </c>
      <c r="P1031" s="1" t="n">
        <f aca="false">K1031+L1031+M1031+N1031</f>
        <v>515</v>
      </c>
      <c r="Q1031" s="1" t="n">
        <f aca="false">IFERROR(VLOOKUP(A1031,'[2]Pivot HorizontalMRP'!$A$4:$F$2689,6,0),0)</f>
        <v>0</v>
      </c>
      <c r="R1031" s="1" t="n">
        <f aca="false">IFERROR(VLOOKUP(A1031,'[2]Pivot HorizontalMRP'!$A$4:$G$2689,7,0),0)</f>
        <v>1326</v>
      </c>
      <c r="S1031" s="1" t="n">
        <f aca="false">IFERROR(VLOOKUP(A1031,'[2]Pivot HorizontalMRP'!$A$4:$H$2689,8,0),0)</f>
        <v>598</v>
      </c>
      <c r="T1031" s="1" t="n">
        <f aca="false">IFERROR(VLOOKUP(A1031,'[2]Pivot HorizontalMRP'!$A$4:$I$2689,9,0),0)</f>
        <v>897</v>
      </c>
      <c r="U1031" s="1" t="n">
        <f aca="false">IF(I1031="delivery",O1031-SUM(Q1031+R1031),IF(I1031="PO",P1031-SUM(Q1031:R1031)))</f>
        <v>-811</v>
      </c>
      <c r="V1031" s="81" t="n">
        <v>25.1</v>
      </c>
      <c r="W1031" s="81"/>
      <c r="X1031" s="81" t="n">
        <f aca="false">W1031-V1031</f>
        <v>-25.1</v>
      </c>
      <c r="Y1031" s="81"/>
      <c r="Z1031" s="81"/>
      <c r="AA1031" s="81"/>
      <c r="AB1031" s="81"/>
      <c r="AC1031" s="81"/>
      <c r="AD1031" s="81"/>
      <c r="AE1031" s="81"/>
      <c r="AF1031" s="81"/>
      <c r="AG1031" s="81"/>
      <c r="AH1031" s="81"/>
      <c r="AI1031" s="81"/>
      <c r="AJ1031" s="81"/>
      <c r="AK1031" s="81"/>
      <c r="AL1031" s="81"/>
      <c r="AM1031" s="81"/>
      <c r="AN1031" s="81"/>
      <c r="AO1031" s="81" t="str">
        <f aca="false">D1031</f>
        <v>Arista</v>
      </c>
      <c r="AP1031" s="1" t="s">
        <v>181</v>
      </c>
      <c r="AQ1031" s="1"/>
      <c r="AR1031" s="1"/>
      <c r="AS1031" s="1"/>
      <c r="AT1031" s="1"/>
      <c r="AU1031" s="1"/>
      <c r="AV1031" s="1"/>
      <c r="AW1031" s="1"/>
      <c r="AX1031" s="1"/>
      <c r="AY1031" s="1"/>
      <c r="AZ1031" s="1"/>
      <c r="BA1031" s="1"/>
      <c r="BB1031" s="1"/>
      <c r="BC1031" s="1"/>
      <c r="BD1031" s="1"/>
      <c r="BE1031" s="1"/>
      <c r="BF1031" s="1" t="s">
        <v>14668</v>
      </c>
      <c r="BG1031" s="1" t="s">
        <v>183</v>
      </c>
      <c r="BH1031" s="1"/>
      <c r="BI1031" s="1"/>
    </row>
    <row r="1032" customFormat="false" ht="12.75" hidden="false" customHeight="false" outlineLevel="0" collapsed="false">
      <c r="A1032" s="1" t="s">
        <v>1006</v>
      </c>
      <c r="B1032" s="1" t="s">
        <v>1007</v>
      </c>
      <c r="C1032" s="1" t="s">
        <v>177</v>
      </c>
      <c r="D1032" s="1" t="s">
        <v>82</v>
      </c>
      <c r="E1032" s="1" t="s">
        <v>1004</v>
      </c>
      <c r="F1032" s="1" t="s">
        <v>15502</v>
      </c>
      <c r="G1032" s="1" t="n">
        <v>81</v>
      </c>
      <c r="H1032" s="1" t="n">
        <v>1000</v>
      </c>
      <c r="I1032" s="101" t="s">
        <v>188</v>
      </c>
      <c r="J1032" s="1"/>
      <c r="K1032" s="1" t="n">
        <f aca="false">IFERROR(VLOOKUP(A1032,'[2]Pivot HorizontalMRP'!$A$4:$B$2689,2,0),0)</f>
        <v>0</v>
      </c>
      <c r="L1032" s="1" t="n">
        <f aca="false">IFERROR(VLOOKUP(A1032,'[2]Pivot HorizontalMRP'!$A$4:$C$2689,3,0),0)</f>
        <v>0</v>
      </c>
      <c r="M1032" s="1" t="n">
        <f aca="false">IFERROR(VLOOKUP(A1032,'[2]Pivot HorizontalMRP'!$A$4:$D$2689,0.4,0),0)</f>
        <v>0</v>
      </c>
      <c r="N1032" s="1" t="n">
        <f aca="false">IFERROR(VLOOKUP(A1032,'[2]Pivot HorizontalMRP'!$A$4:$E$2689,5,0),0)</f>
        <v>515</v>
      </c>
      <c r="O1032" s="1" t="n">
        <f aca="false">K1032+L1032</f>
        <v>0</v>
      </c>
      <c r="P1032" s="1" t="n">
        <f aca="false">K1032+L1032+M1032+N1032</f>
        <v>515</v>
      </c>
      <c r="Q1032" s="1" t="n">
        <f aca="false">IFERROR(VLOOKUP(A1032,'[2]Pivot HorizontalMRP'!$A$4:$F$2689,6,0),0)</f>
        <v>0</v>
      </c>
      <c r="R1032" s="1" t="n">
        <f aca="false">IFERROR(VLOOKUP(A1032,'[2]Pivot HorizontalMRP'!$A$4:$G$2689,7,0),0)</f>
        <v>1326</v>
      </c>
      <c r="S1032" s="1" t="n">
        <f aca="false">IFERROR(VLOOKUP(A1032,'[2]Pivot HorizontalMRP'!$A$4:$H$2689,8,0),0)</f>
        <v>598</v>
      </c>
      <c r="T1032" s="1" t="n">
        <f aca="false">IFERROR(VLOOKUP(A1032,'[2]Pivot HorizontalMRP'!$A$4:$I$2689,9,0),0)</f>
        <v>897</v>
      </c>
      <c r="U1032" s="1" t="n">
        <f aca="false">IF(I1032="delivery",O1032-SUM(Q1032+R1032),IF(I1032="PO",P1032-SUM(Q1032:R1032)))</f>
        <v>-811</v>
      </c>
      <c r="V1032" s="81" t="n">
        <v>12.11</v>
      </c>
      <c r="W1032" s="81"/>
      <c r="X1032" s="81" t="n">
        <f aca="false">W1032-V1032</f>
        <v>-12.11</v>
      </c>
      <c r="Y1032" s="81"/>
      <c r="Z1032" s="81"/>
      <c r="AA1032" s="81"/>
      <c r="AB1032" s="81"/>
      <c r="AC1032" s="81"/>
      <c r="AD1032" s="81"/>
      <c r="AE1032" s="81"/>
      <c r="AF1032" s="81"/>
      <c r="AG1032" s="81"/>
      <c r="AH1032" s="81"/>
      <c r="AI1032" s="81"/>
      <c r="AJ1032" s="81"/>
      <c r="AK1032" s="81"/>
      <c r="AL1032" s="81"/>
      <c r="AM1032" s="81"/>
      <c r="AN1032" s="81"/>
      <c r="AO1032" s="81" t="str">
        <f aca="false">D1032</f>
        <v>Arista</v>
      </c>
      <c r="AP1032" s="1" t="s">
        <v>181</v>
      </c>
      <c r="AQ1032" s="1"/>
      <c r="AR1032" s="1"/>
      <c r="AS1032" s="1"/>
      <c r="AT1032" s="1"/>
      <c r="AU1032" s="1"/>
      <c r="AV1032" s="1"/>
      <c r="AW1032" s="1"/>
      <c r="AX1032" s="1"/>
      <c r="AY1032" s="1"/>
      <c r="AZ1032" s="1"/>
      <c r="BA1032" s="1"/>
      <c r="BB1032" s="1"/>
      <c r="BC1032" s="1"/>
      <c r="BD1032" s="1"/>
      <c r="BE1032" s="1"/>
      <c r="BF1032" s="1" t="s">
        <v>14668</v>
      </c>
      <c r="BG1032" s="1" t="s">
        <v>183</v>
      </c>
      <c r="BH1032" s="1"/>
      <c r="BI1032" s="1"/>
    </row>
    <row r="1033" customFormat="false" ht="12.75" hidden="false" customHeight="false" outlineLevel="0" collapsed="false">
      <c r="A1033" s="1" t="s">
        <v>1013</v>
      </c>
      <c r="B1033" s="1" t="s">
        <v>1014</v>
      </c>
      <c r="C1033" s="1" t="s">
        <v>177</v>
      </c>
      <c r="D1033" s="1" t="s">
        <v>82</v>
      </c>
      <c r="E1033" s="1" t="s">
        <v>1011</v>
      </c>
      <c r="F1033" s="1" t="s">
        <v>1015</v>
      </c>
      <c r="G1033" s="1" t="n">
        <v>81</v>
      </c>
      <c r="H1033" s="1" t="n">
        <v>5000</v>
      </c>
      <c r="I1033" s="101" t="s">
        <v>188</v>
      </c>
      <c r="J1033" s="1"/>
      <c r="K1033" s="1" t="n">
        <f aca="false">IFERROR(VLOOKUP(A1033,'[2]Pivot HorizontalMRP'!$A$4:$B$2689,2,0),0)</f>
        <v>0</v>
      </c>
      <c r="L1033" s="1" t="n">
        <f aca="false">IFERROR(VLOOKUP(A1033,'[2]Pivot HorizontalMRP'!$A$4:$C$2689,3,0),0)</f>
        <v>5439</v>
      </c>
      <c r="M1033" s="1" t="n">
        <f aca="false">IFERROR(VLOOKUP(A1033,'[2]Pivot HorizontalMRP'!$A$4:$D$2689,0.4,0),0)</f>
        <v>0</v>
      </c>
      <c r="N1033" s="1" t="n">
        <f aca="false">IFERROR(VLOOKUP(A1033,'[2]Pivot HorizontalMRP'!$A$4:$E$2689,5,0),0)</f>
        <v>0</v>
      </c>
      <c r="O1033" s="1" t="n">
        <f aca="false">K1033+L1033</f>
        <v>5439</v>
      </c>
      <c r="P1033" s="1" t="n">
        <f aca="false">K1033+L1033+M1033+N1033</f>
        <v>5439</v>
      </c>
      <c r="Q1033" s="1" t="n">
        <f aca="false">IFERROR(VLOOKUP(A1033,'[2]Pivot HorizontalMRP'!$A$4:$F$2689,6,0),0)</f>
        <v>3774</v>
      </c>
      <c r="R1033" s="1" t="n">
        <f aca="false">IFERROR(VLOOKUP(A1033,'[2]Pivot HorizontalMRP'!$A$4:$G$2689,7,0),0)</f>
        <v>2420</v>
      </c>
      <c r="S1033" s="1" t="n">
        <f aca="false">IFERROR(VLOOKUP(A1033,'[2]Pivot HorizontalMRP'!$A$4:$H$2689,8,0),0)</f>
        <v>2320</v>
      </c>
      <c r="T1033" s="1" t="n">
        <f aca="false">IFERROR(VLOOKUP(A1033,'[2]Pivot HorizontalMRP'!$A$4:$I$2689,9,0),0)</f>
        <v>1320</v>
      </c>
      <c r="U1033" s="1" t="n">
        <f aca="false">IF(I1033="delivery",O1033-SUM(Q1033+R1033),IF(I1033="PO",P1033-SUM(Q1033:R1033)))</f>
        <v>-755</v>
      </c>
      <c r="V1033" s="81" t="n">
        <v>5.8</v>
      </c>
      <c r="W1033" s="81"/>
      <c r="X1033" s="81" t="n">
        <f aca="false">W1033-V1033</f>
        <v>-5.8</v>
      </c>
      <c r="Y1033" s="81"/>
      <c r="Z1033" s="81"/>
      <c r="AA1033" s="81" t="n">
        <v>5.8</v>
      </c>
      <c r="AB1033" s="81"/>
      <c r="AC1033" s="81"/>
      <c r="AD1033" s="81"/>
      <c r="AE1033" s="81"/>
      <c r="AF1033" s="81"/>
      <c r="AG1033" s="81"/>
      <c r="AH1033" s="81"/>
      <c r="AI1033" s="81"/>
      <c r="AJ1033" s="81"/>
      <c r="AK1033" s="81"/>
      <c r="AL1033" s="81"/>
      <c r="AM1033" s="81"/>
      <c r="AN1033" s="81"/>
      <c r="AO1033" s="81" t="str">
        <f aca="false">D1033</f>
        <v>Arista</v>
      </c>
      <c r="AP1033" s="1" t="s">
        <v>181</v>
      </c>
      <c r="AQ1033" s="1"/>
      <c r="AR1033" s="1"/>
      <c r="AS1033" s="1"/>
      <c r="AT1033" s="1"/>
      <c r="AU1033" s="1"/>
      <c r="AV1033" s="1"/>
      <c r="AW1033" s="1"/>
      <c r="AX1033" s="1"/>
      <c r="AY1033" s="1"/>
      <c r="AZ1033" s="1"/>
      <c r="BA1033" s="1"/>
      <c r="BB1033" s="1"/>
      <c r="BC1033" s="1"/>
      <c r="BD1033" s="1"/>
      <c r="BE1033" s="1"/>
      <c r="BF1033" s="1" t="s">
        <v>14668</v>
      </c>
      <c r="BG1033" s="1" t="s">
        <v>183</v>
      </c>
      <c r="BH1033" s="1"/>
      <c r="BI1033" s="1"/>
    </row>
    <row r="1034" customFormat="false" ht="12.75" hidden="false" customHeight="false" outlineLevel="0" collapsed="false">
      <c r="A1034" s="1" t="s">
        <v>1020</v>
      </c>
      <c r="B1034" s="1" t="s">
        <v>1021</v>
      </c>
      <c r="C1034" s="1" t="s">
        <v>177</v>
      </c>
      <c r="D1034" s="1" t="s">
        <v>82</v>
      </c>
      <c r="E1034" s="1" t="s">
        <v>1018</v>
      </c>
      <c r="F1034" s="1" t="s">
        <v>15503</v>
      </c>
      <c r="G1034" s="1" t="n">
        <v>81</v>
      </c>
      <c r="H1034" s="1" t="n">
        <v>240</v>
      </c>
      <c r="I1034" s="101" t="s">
        <v>188</v>
      </c>
      <c r="J1034" s="1"/>
      <c r="K1034" s="1" t="n">
        <f aca="false">IFERROR(VLOOKUP(A1034,'[2]Pivot HorizontalMRP'!$A$4:$B$2689,2,0),0)</f>
        <v>0</v>
      </c>
      <c r="L1034" s="1" t="n">
        <f aca="false">IFERROR(VLOOKUP(A1034,'[2]Pivot HorizontalMRP'!$A$4:$C$2689,3,0),0)</f>
        <v>0</v>
      </c>
      <c r="M1034" s="1" t="n">
        <f aca="false">IFERROR(VLOOKUP(A1034,'[2]Pivot HorizontalMRP'!$A$4:$D$2689,0.4,0),0)</f>
        <v>0</v>
      </c>
      <c r="N1034" s="1" t="n">
        <f aca="false">IFERROR(VLOOKUP(A1034,'[2]Pivot HorizontalMRP'!$A$4:$E$2689,5,0),0)</f>
        <v>235</v>
      </c>
      <c r="O1034" s="1" t="n">
        <f aca="false">K1034+L1034</f>
        <v>0</v>
      </c>
      <c r="P1034" s="1" t="n">
        <f aca="false">K1034+L1034+M1034+N1034</f>
        <v>235</v>
      </c>
      <c r="Q1034" s="1" t="n">
        <f aca="false">IFERROR(VLOOKUP(A1034,'[2]Pivot HorizontalMRP'!$A$4:$F$2689,6,0),0)</f>
        <v>0</v>
      </c>
      <c r="R1034" s="1" t="n">
        <f aca="false">IFERROR(VLOOKUP(A1034,'[2]Pivot HorizontalMRP'!$A$4:$G$2689,7,0),0)</f>
        <v>250</v>
      </c>
      <c r="S1034" s="1" t="n">
        <f aca="false">IFERROR(VLOOKUP(A1034,'[2]Pivot HorizontalMRP'!$A$4:$H$2689,8,0),0)</f>
        <v>60</v>
      </c>
      <c r="T1034" s="1" t="n">
        <f aca="false">IFERROR(VLOOKUP(A1034,'[2]Pivot HorizontalMRP'!$A$4:$I$2689,9,0),0)</f>
        <v>90</v>
      </c>
      <c r="U1034" s="1" t="n">
        <f aca="false">IF(I1034="delivery",O1034-SUM(Q1034+R1034),IF(I1034="PO",P1034-SUM(Q1034:R1034)))</f>
        <v>-15</v>
      </c>
      <c r="V1034" s="81" t="n">
        <v>26.96</v>
      </c>
      <c r="W1034" s="81"/>
      <c r="X1034" s="81" t="n">
        <f aca="false">W1034-V1034</f>
        <v>-26.96</v>
      </c>
      <c r="Y1034" s="81"/>
      <c r="Z1034" s="81"/>
      <c r="AA1034" s="81"/>
      <c r="AB1034" s="81"/>
      <c r="AC1034" s="81"/>
      <c r="AD1034" s="81"/>
      <c r="AE1034" s="81"/>
      <c r="AF1034" s="81"/>
      <c r="AG1034" s="81"/>
      <c r="AH1034" s="81"/>
      <c r="AI1034" s="81"/>
      <c r="AJ1034" s="81"/>
      <c r="AK1034" s="81"/>
      <c r="AL1034" s="81"/>
      <c r="AM1034" s="81"/>
      <c r="AN1034" s="81"/>
      <c r="AO1034" s="81" t="str">
        <f aca="false">D1034</f>
        <v>Arista</v>
      </c>
      <c r="AP1034" s="1" t="s">
        <v>181</v>
      </c>
      <c r="AQ1034" s="1"/>
      <c r="AR1034" s="1"/>
      <c r="AS1034" s="1"/>
      <c r="AT1034" s="1"/>
      <c r="AU1034" s="1"/>
      <c r="AV1034" s="1"/>
      <c r="AW1034" s="1"/>
      <c r="AX1034" s="1"/>
      <c r="AY1034" s="1"/>
      <c r="AZ1034" s="1"/>
      <c r="BA1034" s="1"/>
      <c r="BB1034" s="1"/>
      <c r="BC1034" s="1"/>
      <c r="BD1034" s="1"/>
      <c r="BE1034" s="1"/>
      <c r="BF1034" s="1" t="s">
        <v>14668</v>
      </c>
      <c r="BG1034" s="1" t="s">
        <v>183</v>
      </c>
      <c r="BH1034" s="1"/>
      <c r="BI1034" s="1"/>
    </row>
    <row r="1035" customFormat="false" ht="12.75" hidden="false" customHeight="false" outlineLevel="0" collapsed="false">
      <c r="A1035" s="1" t="s">
        <v>1027</v>
      </c>
      <c r="B1035" s="1" t="s">
        <v>1028</v>
      </c>
      <c r="C1035" s="1" t="s">
        <v>177</v>
      </c>
      <c r="D1035" s="1" t="s">
        <v>82</v>
      </c>
      <c r="E1035" s="1" t="s">
        <v>1025</v>
      </c>
      <c r="F1035" s="1" t="s">
        <v>1029</v>
      </c>
      <c r="G1035" s="1" t="n">
        <v>55</v>
      </c>
      <c r="H1035" s="1" t="n">
        <v>200</v>
      </c>
      <c r="I1035" s="101" t="s">
        <v>188</v>
      </c>
      <c r="J1035" s="1"/>
      <c r="K1035" s="1" t="n">
        <f aca="false">IFERROR(VLOOKUP(A1035,'[2]Pivot HorizontalMRP'!$A$4:$B$2689,2,0),0)</f>
        <v>0</v>
      </c>
      <c r="L1035" s="1" t="n">
        <f aca="false">IFERROR(VLOOKUP(A1035,'[2]Pivot HorizontalMRP'!$A$4:$C$2689,3,0),0)</f>
        <v>0</v>
      </c>
      <c r="M1035" s="1" t="n">
        <f aca="false">IFERROR(VLOOKUP(A1035,'[2]Pivot HorizontalMRP'!$A$4:$D$2689,0.4,0),0)</f>
        <v>0</v>
      </c>
      <c r="N1035" s="1" t="n">
        <f aca="false">IFERROR(VLOOKUP(A1035,'[2]Pivot HorizontalMRP'!$A$4:$E$2689,5,0),0)</f>
        <v>200</v>
      </c>
      <c r="O1035" s="1" t="n">
        <f aca="false">K1035+L1035</f>
        <v>0</v>
      </c>
      <c r="P1035" s="1" t="n">
        <f aca="false">K1035+L1035+M1035+N1035</f>
        <v>200</v>
      </c>
      <c r="Q1035" s="1" t="n">
        <f aca="false">IFERROR(VLOOKUP(A1035,'[2]Pivot HorizontalMRP'!$A$4:$F$2689,6,0),0)</f>
        <v>0</v>
      </c>
      <c r="R1035" s="1" t="n">
        <f aca="false">IFERROR(VLOOKUP(A1035,'[2]Pivot HorizontalMRP'!$A$4:$G$2689,7,0),0)</f>
        <v>250</v>
      </c>
      <c r="S1035" s="1" t="n">
        <f aca="false">IFERROR(VLOOKUP(A1035,'[2]Pivot HorizontalMRP'!$A$4:$H$2689,8,0),0)</f>
        <v>60</v>
      </c>
      <c r="T1035" s="1" t="n">
        <f aca="false">IFERROR(VLOOKUP(A1035,'[2]Pivot HorizontalMRP'!$A$4:$I$2689,9,0),0)</f>
        <v>90</v>
      </c>
      <c r="U1035" s="1" t="n">
        <f aca="false">IF(I1035="delivery",O1035-SUM(Q1035+R1035),IF(I1035="PO",P1035-SUM(Q1035:R1035)))</f>
        <v>-50</v>
      </c>
      <c r="V1035" s="81" t="n">
        <v>12.37</v>
      </c>
      <c r="W1035" s="81"/>
      <c r="X1035" s="81" t="n">
        <f aca="false">W1035-V1035</f>
        <v>-12.37</v>
      </c>
      <c r="Y1035" s="81"/>
      <c r="Z1035" s="81"/>
      <c r="AA1035" s="81"/>
      <c r="AB1035" s="81"/>
      <c r="AC1035" s="81"/>
      <c r="AD1035" s="81"/>
      <c r="AE1035" s="81"/>
      <c r="AF1035" s="81"/>
      <c r="AG1035" s="81"/>
      <c r="AH1035" s="81"/>
      <c r="AI1035" s="81"/>
      <c r="AJ1035" s="81"/>
      <c r="AK1035" s="81"/>
      <c r="AL1035" s="81"/>
      <c r="AM1035" s="81"/>
      <c r="AN1035" s="81"/>
      <c r="AO1035" s="81" t="str">
        <f aca="false">D1035</f>
        <v>Arista</v>
      </c>
      <c r="AP1035" s="1" t="s">
        <v>181</v>
      </c>
      <c r="AQ1035" s="1"/>
      <c r="AR1035" s="1"/>
      <c r="AS1035" s="1"/>
      <c r="AT1035" s="1"/>
      <c r="AU1035" s="1"/>
      <c r="AV1035" s="1"/>
      <c r="AW1035" s="1"/>
      <c r="AX1035" s="1"/>
      <c r="AY1035" s="1"/>
      <c r="AZ1035" s="1"/>
      <c r="BA1035" s="1"/>
      <c r="BB1035" s="1"/>
      <c r="BC1035" s="1"/>
      <c r="BD1035" s="1"/>
      <c r="BE1035" s="1"/>
      <c r="BF1035" s="1" t="s">
        <v>14668</v>
      </c>
      <c r="BG1035" s="1" t="s">
        <v>183</v>
      </c>
      <c r="BH1035" s="1"/>
      <c r="BI1035" s="1"/>
    </row>
    <row r="1036" customFormat="false" ht="12.75" hidden="false" customHeight="false" outlineLevel="0" collapsed="false">
      <c r="A1036" s="1" t="s">
        <v>14527</v>
      </c>
      <c r="B1036" s="1" t="s">
        <v>14528</v>
      </c>
      <c r="C1036" s="1" t="s">
        <v>177</v>
      </c>
      <c r="D1036" s="1" t="s">
        <v>82</v>
      </c>
      <c r="E1036" s="1" t="s">
        <v>1052</v>
      </c>
      <c r="F1036" s="1" t="s">
        <v>14529</v>
      </c>
      <c r="G1036" s="1" t="n">
        <v>14</v>
      </c>
      <c r="H1036" s="1" t="n">
        <v>50</v>
      </c>
      <c r="I1036" s="101" t="s">
        <v>188</v>
      </c>
      <c r="J1036" s="1"/>
      <c r="K1036" s="1" t="n">
        <f aca="false">IFERROR(VLOOKUP(A1036,'[2]Pivot HorizontalMRP'!$A$4:$B$2689,2,0),0)</f>
        <v>0</v>
      </c>
      <c r="L1036" s="1" t="n">
        <f aca="false">IFERROR(VLOOKUP(A1036,'[2]Pivot HorizontalMRP'!$A$4:$C$2689,3,0),0)</f>
        <v>0</v>
      </c>
      <c r="M1036" s="1" t="n">
        <f aca="false">IFERROR(VLOOKUP(A1036,'[2]Pivot HorizontalMRP'!$A$4:$D$2689,0.4,0),0)</f>
        <v>0</v>
      </c>
      <c r="N1036" s="1" t="n">
        <f aca="false">IFERROR(VLOOKUP(A1036,'[2]Pivot HorizontalMRP'!$A$4:$E$2689,5,0),0)</f>
        <v>0</v>
      </c>
      <c r="O1036" s="1" t="n">
        <f aca="false">K1036+L1036</f>
        <v>0</v>
      </c>
      <c r="P1036" s="1" t="n">
        <f aca="false">K1036+L1036+M1036+N1036</f>
        <v>0</v>
      </c>
      <c r="Q1036" s="1" t="n">
        <f aca="false">IFERROR(VLOOKUP(A1036,'[2]Pivot HorizontalMRP'!$A$4:$F$2689,6,0),0)</f>
        <v>22</v>
      </c>
      <c r="R1036" s="1" t="n">
        <f aca="false">IFERROR(VLOOKUP(A1036,'[2]Pivot HorizontalMRP'!$A$4:$G$2689,7,0),0)</f>
        <v>80</v>
      </c>
      <c r="S1036" s="1" t="n">
        <f aca="false">IFERROR(VLOOKUP(A1036,'[2]Pivot HorizontalMRP'!$A$4:$H$2689,8,0),0)</f>
        <v>470</v>
      </c>
      <c r="T1036" s="1" t="n">
        <f aca="false">IFERROR(VLOOKUP(A1036,'[2]Pivot HorizontalMRP'!$A$4:$I$2689,9,0),0)</f>
        <v>192</v>
      </c>
      <c r="U1036" s="1" t="n">
        <f aca="false">IF(I1036="delivery",O1036-SUM(Q1036+R1036),IF(I1036="PO",P1036-SUM(Q1036:R1036)))</f>
        <v>-102</v>
      </c>
      <c r="V1036" s="81" t="n">
        <v>110.95</v>
      </c>
      <c r="W1036" s="81"/>
      <c r="X1036" s="81" t="n">
        <f aca="false">W1036-V1036</f>
        <v>-110.95</v>
      </c>
      <c r="Y1036" s="81"/>
      <c r="Z1036" s="81"/>
      <c r="AA1036" s="81"/>
      <c r="AB1036" s="81"/>
      <c r="AC1036" s="81"/>
      <c r="AD1036" s="81"/>
      <c r="AE1036" s="81"/>
      <c r="AF1036" s="81"/>
      <c r="AG1036" s="81"/>
      <c r="AH1036" s="81"/>
      <c r="AI1036" s="81"/>
      <c r="AJ1036" s="81"/>
      <c r="AK1036" s="81"/>
      <c r="AL1036" s="81"/>
      <c r="AM1036" s="81"/>
      <c r="AN1036" s="81"/>
      <c r="AO1036" s="81" t="str">
        <f aca="false">D1036</f>
        <v>Arista</v>
      </c>
      <c r="AP1036" s="1" t="s">
        <v>181</v>
      </c>
      <c r="AQ1036" s="1"/>
      <c r="AR1036" s="1"/>
      <c r="AS1036" s="1"/>
      <c r="AT1036" s="1"/>
      <c r="AU1036" s="1"/>
      <c r="AV1036" s="1"/>
      <c r="AW1036" s="1"/>
      <c r="AX1036" s="1"/>
      <c r="AY1036" s="1"/>
      <c r="AZ1036" s="1"/>
      <c r="BA1036" s="1"/>
      <c r="BB1036" s="1"/>
      <c r="BC1036" s="1"/>
      <c r="BD1036" s="1"/>
      <c r="BE1036" s="1"/>
      <c r="BF1036" s="1" t="s">
        <v>14668</v>
      </c>
      <c r="BG1036" s="1" t="s">
        <v>183</v>
      </c>
      <c r="BH1036" s="1"/>
      <c r="BI1036" s="1"/>
    </row>
    <row r="1037" customFormat="false" ht="12.75" hidden="false" customHeight="false" outlineLevel="0" collapsed="false">
      <c r="A1037" s="103" t="s">
        <v>1054</v>
      </c>
      <c r="B1037" s="104" t="s">
        <v>1055</v>
      </c>
      <c r="C1037" s="99" t="s">
        <v>177</v>
      </c>
      <c r="D1037" s="99" t="s">
        <v>82</v>
      </c>
      <c r="E1037" s="99" t="s">
        <v>15504</v>
      </c>
      <c r="F1037" s="99" t="s">
        <v>1057</v>
      </c>
      <c r="G1037" s="99" t="n">
        <v>81</v>
      </c>
      <c r="H1037" s="99" t="n">
        <v>1000</v>
      </c>
      <c r="I1037" s="99" t="s">
        <v>188</v>
      </c>
      <c r="K1037" s="1" t="n">
        <f aca="false">IFERROR(VLOOKUP(A1037,'[2]Pivot HorizontalMRP'!$A$4:$B$2689,2,0),0)</f>
        <v>0</v>
      </c>
      <c r="L1037" s="1" t="n">
        <f aca="false">IFERROR(VLOOKUP(A1037,'[2]Pivot HorizontalMRP'!$A$4:$C$2689,3,0),0)</f>
        <v>54</v>
      </c>
      <c r="M1037" s="1" t="n">
        <f aca="false">IFERROR(VLOOKUP(A1037,'[2]Pivot HorizontalMRP'!$A$4:$D$2689,0.4,0),0)</f>
        <v>0</v>
      </c>
      <c r="N1037" s="1" t="n">
        <f aca="false">IFERROR(VLOOKUP(A1037,'[2]Pivot HorizontalMRP'!$A$4:$E$2689,5,0),0)</f>
        <v>0</v>
      </c>
      <c r="O1037" s="1" t="n">
        <f aca="false">K1037+L1037</f>
        <v>54</v>
      </c>
      <c r="P1037" s="1" t="n">
        <f aca="false">K1037+L1037+M1037+N1037</f>
        <v>54</v>
      </c>
      <c r="Q1037" s="1" t="n">
        <f aca="false">IFERROR(VLOOKUP(A1037,'[2]Pivot HorizontalMRP'!$A$4:$F$2689,6,0),0)</f>
        <v>31</v>
      </c>
      <c r="R1037" s="1" t="n">
        <f aca="false">IFERROR(VLOOKUP(A1037,'[2]Pivot HorizontalMRP'!$A$4:$G$2689,7,0),0)</f>
        <v>22</v>
      </c>
      <c r="S1037" s="1" t="n">
        <f aca="false">IFERROR(VLOOKUP(A1037,'[2]Pivot HorizontalMRP'!$A$4:$H$2689,8,0),0)</f>
        <v>16</v>
      </c>
      <c r="T1037" s="1" t="n">
        <f aca="false">IFERROR(VLOOKUP(A1037,'[2]Pivot HorizontalMRP'!$A$4:$I$2689,9,0),0)</f>
        <v>24</v>
      </c>
      <c r="U1037" s="1" t="n">
        <f aca="false">IF(I1037="delivery",O1037-SUM(Q1037+R1037),IF(I1037="PO",P1037-SUM(Q1037:R1037)))</f>
        <v>1</v>
      </c>
      <c r="V1037" s="99" t="n">
        <v>44.345</v>
      </c>
      <c r="X1037" s="81" t="n">
        <f aca="false">W1037-V1037</f>
        <v>-44.345</v>
      </c>
      <c r="AA1037" s="81"/>
      <c r="AO1037" s="81" t="str">
        <f aca="false">D1037</f>
        <v>Arista</v>
      </c>
      <c r="AP1037" s="99" t="s">
        <v>181</v>
      </c>
      <c r="BF1037" s="99" t="s">
        <v>14668</v>
      </c>
      <c r="BG1037" s="1" t="s">
        <v>183</v>
      </c>
    </row>
    <row r="1038" customFormat="false" ht="12.75" hidden="false" customHeight="false" outlineLevel="0" collapsed="false">
      <c r="A1038" s="103" t="s">
        <v>1058</v>
      </c>
      <c r="B1038" s="104" t="s">
        <v>1059</v>
      </c>
      <c r="C1038" s="99" t="s">
        <v>177</v>
      </c>
      <c r="D1038" s="99" t="s">
        <v>82</v>
      </c>
      <c r="E1038" s="99" t="s">
        <v>15505</v>
      </c>
      <c r="F1038" s="99" t="s">
        <v>1061</v>
      </c>
      <c r="G1038" s="99" t="n">
        <v>76</v>
      </c>
      <c r="H1038" s="99" t="n">
        <v>1000</v>
      </c>
      <c r="I1038" s="99" t="s">
        <v>188</v>
      </c>
      <c r="K1038" s="1" t="n">
        <f aca="false">IFERROR(VLOOKUP(A1038,'[2]Pivot HorizontalMRP'!$A$4:$B$2689,2,0),0)</f>
        <v>0</v>
      </c>
      <c r="L1038" s="1" t="n">
        <f aca="false">IFERROR(VLOOKUP(A1038,'[2]Pivot HorizontalMRP'!$A$4:$C$2689,3,0),0)</f>
        <v>304</v>
      </c>
      <c r="M1038" s="1" t="n">
        <f aca="false">IFERROR(VLOOKUP(A1038,'[2]Pivot HorizontalMRP'!$A$4:$D$2689,0.4,0),0)</f>
        <v>0</v>
      </c>
      <c r="N1038" s="1" t="n">
        <f aca="false">IFERROR(VLOOKUP(A1038,'[2]Pivot HorizontalMRP'!$A$4:$E$2689,5,0),0)</f>
        <v>480</v>
      </c>
      <c r="O1038" s="1" t="n">
        <f aca="false">K1038+L1038</f>
        <v>304</v>
      </c>
      <c r="P1038" s="1" t="n">
        <f aca="false">K1038+L1038+M1038+N1038</f>
        <v>784</v>
      </c>
      <c r="Q1038" s="1" t="n">
        <f aca="false">IFERROR(VLOOKUP(A1038,'[2]Pivot HorizontalMRP'!$A$4:$F$2689,6,0),0)</f>
        <v>31</v>
      </c>
      <c r="R1038" s="1" t="n">
        <f aca="false">IFERROR(VLOOKUP(A1038,'[2]Pivot HorizontalMRP'!$A$4:$G$2689,7,0),0)</f>
        <v>22</v>
      </c>
      <c r="S1038" s="1" t="n">
        <f aca="false">IFERROR(VLOOKUP(A1038,'[2]Pivot HorizontalMRP'!$A$4:$H$2689,8,0),0)</f>
        <v>16</v>
      </c>
      <c r="T1038" s="1" t="n">
        <f aca="false">IFERROR(VLOOKUP(A1038,'[2]Pivot HorizontalMRP'!$A$4:$I$2689,9,0),0)</f>
        <v>24</v>
      </c>
      <c r="U1038" s="1" t="n">
        <f aca="false">IF(I1038="delivery",O1038-SUM(Q1038+R1038),IF(I1038="PO",P1038-SUM(Q1038:R1038)))</f>
        <v>731</v>
      </c>
      <c r="V1038" s="99" t="n">
        <v>21.72</v>
      </c>
      <c r="X1038" s="81" t="n">
        <f aca="false">W1038-V1038</f>
        <v>-21.72</v>
      </c>
      <c r="AA1038" s="81" t="n">
        <v>21</v>
      </c>
      <c r="AF1038" s="81"/>
      <c r="AO1038" s="81" t="str">
        <f aca="false">D1038</f>
        <v>Arista</v>
      </c>
      <c r="AP1038" s="99" t="s">
        <v>181</v>
      </c>
      <c r="BF1038" s="99" t="s">
        <v>14668</v>
      </c>
      <c r="BG1038" s="1" t="s">
        <v>183</v>
      </c>
    </row>
    <row r="1039" customFormat="false" ht="12.75" hidden="false" customHeight="false" outlineLevel="0" collapsed="false">
      <c r="A1039" s="103" t="s">
        <v>1062</v>
      </c>
      <c r="B1039" s="104" t="s">
        <v>1063</v>
      </c>
      <c r="C1039" s="99" t="s">
        <v>177</v>
      </c>
      <c r="D1039" s="99" t="s">
        <v>82</v>
      </c>
      <c r="E1039" s="99" t="s">
        <v>15506</v>
      </c>
      <c r="F1039" s="99" t="s">
        <v>1065</v>
      </c>
      <c r="G1039" s="99" t="n">
        <v>76</v>
      </c>
      <c r="H1039" s="99" t="n">
        <v>1000</v>
      </c>
      <c r="I1039" s="99" t="s">
        <v>188</v>
      </c>
      <c r="K1039" s="1" t="n">
        <f aca="false">IFERROR(VLOOKUP(A1039,'[2]Pivot HorizontalMRP'!$A$4:$B$2689,2,0),0)</f>
        <v>0</v>
      </c>
      <c r="L1039" s="1" t="n">
        <f aca="false">IFERROR(VLOOKUP(A1039,'[2]Pivot HorizontalMRP'!$A$4:$C$2689,3,0),0)</f>
        <v>304</v>
      </c>
      <c r="M1039" s="1" t="n">
        <f aca="false">IFERROR(VLOOKUP(A1039,'[2]Pivot HorizontalMRP'!$A$4:$D$2689,0.4,0),0)</f>
        <v>0</v>
      </c>
      <c r="N1039" s="1" t="n">
        <f aca="false">IFERROR(VLOOKUP(A1039,'[2]Pivot HorizontalMRP'!$A$4:$E$2689,5,0),0)</f>
        <v>480</v>
      </c>
      <c r="O1039" s="1" t="n">
        <f aca="false">K1039+L1039</f>
        <v>304</v>
      </c>
      <c r="P1039" s="1" t="n">
        <f aca="false">K1039+L1039+M1039+N1039</f>
        <v>784</v>
      </c>
      <c r="Q1039" s="1" t="n">
        <f aca="false">IFERROR(VLOOKUP(A1039,'[2]Pivot HorizontalMRP'!$A$4:$F$2689,6,0),0)</f>
        <v>31</v>
      </c>
      <c r="R1039" s="1" t="n">
        <f aca="false">IFERROR(VLOOKUP(A1039,'[2]Pivot HorizontalMRP'!$A$4:$G$2689,7,0),0)</f>
        <v>22</v>
      </c>
      <c r="S1039" s="1" t="n">
        <f aca="false">IFERROR(VLOOKUP(A1039,'[2]Pivot HorizontalMRP'!$A$4:$H$2689,8,0),0)</f>
        <v>16</v>
      </c>
      <c r="T1039" s="1" t="n">
        <f aca="false">IFERROR(VLOOKUP(A1039,'[2]Pivot HorizontalMRP'!$A$4:$I$2689,9,0),0)</f>
        <v>24</v>
      </c>
      <c r="U1039" s="1" t="n">
        <f aca="false">IF(I1039="delivery",O1039-SUM(Q1039+R1039),IF(I1039="PO",P1039-SUM(Q1039:R1039)))</f>
        <v>731</v>
      </c>
      <c r="V1039" s="99" t="n">
        <v>19.71</v>
      </c>
      <c r="X1039" s="81" t="n">
        <f aca="false">W1039-V1039</f>
        <v>-19.71</v>
      </c>
      <c r="AA1039" s="81" t="n">
        <v>21.32</v>
      </c>
      <c r="AF1039" s="81"/>
      <c r="AO1039" s="81" t="str">
        <f aca="false">D1039</f>
        <v>Arista</v>
      </c>
      <c r="AP1039" s="99" t="s">
        <v>181</v>
      </c>
      <c r="BF1039" s="99" t="s">
        <v>14668</v>
      </c>
      <c r="BG1039" s="1" t="s">
        <v>183</v>
      </c>
    </row>
    <row r="1040" customFormat="false" ht="12.75" hidden="false" customHeight="false" outlineLevel="0" collapsed="false">
      <c r="A1040" s="1" t="s">
        <v>14531</v>
      </c>
      <c r="B1040" s="1" t="s">
        <v>14532</v>
      </c>
      <c r="C1040" s="1" t="s">
        <v>177</v>
      </c>
      <c r="D1040" s="1" t="s">
        <v>82</v>
      </c>
      <c r="E1040" s="1" t="s">
        <v>1068</v>
      </c>
      <c r="F1040" s="1" t="s">
        <v>14533</v>
      </c>
      <c r="G1040" s="1" t="n">
        <v>14</v>
      </c>
      <c r="H1040" s="1" t="n">
        <v>50</v>
      </c>
      <c r="I1040" s="101" t="s">
        <v>188</v>
      </c>
      <c r="J1040" s="1"/>
      <c r="K1040" s="1" t="n">
        <f aca="false">IFERROR(VLOOKUP(A1040,'[2]Pivot HorizontalMRP'!$A$4:$B$2689,2,0),0)</f>
        <v>0</v>
      </c>
      <c r="L1040" s="1" t="n">
        <f aca="false">IFERROR(VLOOKUP(A1040,'[2]Pivot HorizontalMRP'!$A$4:$C$2689,3,0),0)</f>
        <v>0</v>
      </c>
      <c r="M1040" s="1" t="n">
        <f aca="false">IFERROR(VLOOKUP(A1040,'[2]Pivot HorizontalMRP'!$A$4:$D$2689,0.4,0),0)</f>
        <v>0</v>
      </c>
      <c r="N1040" s="1" t="n">
        <f aca="false">IFERROR(VLOOKUP(A1040,'[2]Pivot HorizontalMRP'!$A$4:$E$2689,5,0),0)</f>
        <v>0</v>
      </c>
      <c r="O1040" s="1" t="n">
        <f aca="false">K1040+L1040</f>
        <v>0</v>
      </c>
      <c r="P1040" s="1" t="n">
        <f aca="false">K1040+L1040+M1040+N1040</f>
        <v>0</v>
      </c>
      <c r="Q1040" s="1" t="n">
        <f aca="false">IFERROR(VLOOKUP(A1040,'[2]Pivot HorizontalMRP'!$A$4:$F$2689,6,0),0)</f>
        <v>22</v>
      </c>
      <c r="R1040" s="1" t="n">
        <f aca="false">IFERROR(VLOOKUP(A1040,'[2]Pivot HorizontalMRP'!$A$4:$G$2689,7,0),0)</f>
        <v>80</v>
      </c>
      <c r="S1040" s="1" t="n">
        <f aca="false">IFERROR(VLOOKUP(A1040,'[2]Pivot HorizontalMRP'!$A$4:$H$2689,8,0),0)</f>
        <v>470</v>
      </c>
      <c r="T1040" s="1" t="n">
        <f aca="false">IFERROR(VLOOKUP(A1040,'[2]Pivot HorizontalMRP'!$A$4:$I$2689,9,0),0)</f>
        <v>192</v>
      </c>
      <c r="U1040" s="1" t="n">
        <f aca="false">IF(I1040="delivery",O1040-SUM(Q1040+R1040),IF(I1040="PO",P1040-SUM(Q1040:R1040)))</f>
        <v>-102</v>
      </c>
      <c r="V1040" s="81" t="n">
        <v>58.34</v>
      </c>
      <c r="W1040" s="81"/>
      <c r="X1040" s="81" t="n">
        <f aca="false">W1040-V1040</f>
        <v>-58.34</v>
      </c>
      <c r="Y1040" s="81"/>
      <c r="Z1040" s="81"/>
      <c r="AA1040" s="81"/>
      <c r="AB1040" s="81"/>
      <c r="AC1040" s="81"/>
      <c r="AD1040" s="81"/>
      <c r="AE1040" s="81"/>
      <c r="AF1040" s="81"/>
      <c r="AG1040" s="81"/>
      <c r="AH1040" s="81"/>
      <c r="AI1040" s="81"/>
      <c r="AJ1040" s="81"/>
      <c r="AK1040" s="81"/>
      <c r="AL1040" s="81"/>
      <c r="AM1040" s="81"/>
      <c r="AN1040" s="81"/>
      <c r="AO1040" s="81" t="str">
        <f aca="false">D1040</f>
        <v>Arista</v>
      </c>
      <c r="AP1040" s="1" t="s">
        <v>181</v>
      </c>
      <c r="AQ1040" s="1"/>
      <c r="AR1040" s="1"/>
      <c r="AS1040" s="1"/>
      <c r="AT1040" s="1"/>
      <c r="AU1040" s="1"/>
      <c r="AV1040" s="1"/>
      <c r="AW1040" s="1"/>
      <c r="AX1040" s="1"/>
      <c r="AY1040" s="1"/>
      <c r="AZ1040" s="1"/>
      <c r="BA1040" s="1"/>
      <c r="BB1040" s="1"/>
      <c r="BC1040" s="1"/>
      <c r="BD1040" s="1"/>
      <c r="BE1040" s="1"/>
      <c r="BF1040" s="1" t="s">
        <v>14668</v>
      </c>
      <c r="BG1040" s="1" t="s">
        <v>183</v>
      </c>
      <c r="BH1040" s="1"/>
      <c r="BI1040" s="1"/>
    </row>
    <row r="1041" customFormat="false" ht="12.75" hidden="false" customHeight="false" outlineLevel="0" collapsed="false">
      <c r="A1041" s="1" t="s">
        <v>1070</v>
      </c>
      <c r="B1041" s="1" t="s">
        <v>1071</v>
      </c>
      <c r="C1041" s="1" t="s">
        <v>177</v>
      </c>
      <c r="D1041" s="1" t="s">
        <v>82</v>
      </c>
      <c r="E1041" s="1" t="s">
        <v>1072</v>
      </c>
      <c r="F1041" s="1" t="s">
        <v>1073</v>
      </c>
      <c r="G1041" s="1" t="n">
        <v>124</v>
      </c>
      <c r="H1041" s="1" t="n">
        <v>1000</v>
      </c>
      <c r="I1041" s="101" t="s">
        <v>188</v>
      </c>
      <c r="J1041" s="1"/>
      <c r="K1041" s="1" t="n">
        <f aca="false">IFERROR(VLOOKUP(A1041,'[2]Pivot HorizontalMRP'!$A$4:$B$2689,2,0),0)</f>
        <v>760</v>
      </c>
      <c r="L1041" s="1" t="n">
        <f aca="false">IFERROR(VLOOKUP(A1041,'[2]Pivot HorizontalMRP'!$A$4:$C$2689,3,0),0)</f>
        <v>224</v>
      </c>
      <c r="M1041" s="1" t="n">
        <f aca="false">IFERROR(VLOOKUP(A1041,'[2]Pivot HorizontalMRP'!$A$4:$D$2689,0.4,0),0)</f>
        <v>0</v>
      </c>
      <c r="N1041" s="1" t="n">
        <f aca="false">IFERROR(VLOOKUP(A1041,'[2]Pivot HorizontalMRP'!$A$4:$E$2689,5,0),0)</f>
        <v>0</v>
      </c>
      <c r="O1041" s="1" t="n">
        <f aca="false">K1041+L1041</f>
        <v>984</v>
      </c>
      <c r="P1041" s="1" t="n">
        <f aca="false">K1041+L1041+M1041+N1041</f>
        <v>984</v>
      </c>
      <c r="Q1041" s="1" t="n">
        <f aca="false">IFERROR(VLOOKUP(A1041,'[2]Pivot HorizontalMRP'!$A$4:$F$2689,6,0),0)</f>
        <v>0</v>
      </c>
      <c r="R1041" s="1" t="n">
        <f aca="false">IFERROR(VLOOKUP(A1041,'[2]Pivot HorizontalMRP'!$A$4:$G$2689,7,0),0)</f>
        <v>0</v>
      </c>
      <c r="S1041" s="1" t="n">
        <f aca="false">IFERROR(VLOOKUP(A1041,'[2]Pivot HorizontalMRP'!$A$4:$H$2689,8,0),0)</f>
        <v>0</v>
      </c>
      <c r="T1041" s="1" t="n">
        <f aca="false">IFERROR(VLOOKUP(A1041,'[2]Pivot HorizontalMRP'!$A$4:$I$2689,9,0),0)</f>
        <v>0</v>
      </c>
      <c r="U1041" s="1" t="n">
        <f aca="false">IF(I1041="delivery",O1041-SUM(Q1041+R1041),IF(I1041="PO",P1041-SUM(Q1041:R1041)))</f>
        <v>984</v>
      </c>
      <c r="V1041" s="81" t="n">
        <v>18.4</v>
      </c>
      <c r="W1041" s="81"/>
      <c r="X1041" s="81" t="n">
        <f aca="false">W1041-V1041</f>
        <v>-18.4</v>
      </c>
      <c r="Y1041" s="81"/>
      <c r="Z1041" s="81"/>
      <c r="AA1041" s="81"/>
      <c r="AB1041" s="81"/>
      <c r="AC1041" s="81"/>
      <c r="AD1041" s="81"/>
      <c r="AE1041" s="81"/>
      <c r="AF1041" s="81"/>
      <c r="AG1041" s="81"/>
      <c r="AH1041" s="81"/>
      <c r="AI1041" s="81"/>
      <c r="AJ1041" s="81"/>
      <c r="AK1041" s="81"/>
      <c r="AL1041" s="81"/>
      <c r="AM1041" s="81"/>
      <c r="AN1041" s="81"/>
      <c r="AO1041" s="81" t="str">
        <f aca="false">D1041</f>
        <v>Arista</v>
      </c>
      <c r="AP1041" s="1" t="s">
        <v>181</v>
      </c>
      <c r="AQ1041" s="1"/>
      <c r="AR1041" s="1"/>
      <c r="AS1041" s="1"/>
      <c r="AT1041" s="1"/>
      <c r="AU1041" s="1"/>
      <c r="AV1041" s="1"/>
      <c r="AW1041" s="1"/>
      <c r="AX1041" s="1"/>
      <c r="AY1041" s="1"/>
      <c r="AZ1041" s="1"/>
      <c r="BA1041" s="1"/>
      <c r="BB1041" s="1"/>
      <c r="BC1041" s="1"/>
      <c r="BD1041" s="1"/>
      <c r="BE1041" s="1"/>
      <c r="BF1041" s="1" t="s">
        <v>14668</v>
      </c>
      <c r="BG1041" s="1" t="s">
        <v>183</v>
      </c>
      <c r="BH1041" s="1"/>
      <c r="BI1041" s="1"/>
    </row>
    <row r="1042" customFormat="false" ht="12.75" hidden="false" customHeight="false" outlineLevel="0" collapsed="false">
      <c r="A1042" s="1" t="s">
        <v>14093</v>
      </c>
      <c r="B1042" s="1" t="s">
        <v>14094</v>
      </c>
      <c r="C1042" s="1" t="s">
        <v>177</v>
      </c>
      <c r="D1042" s="1" t="s">
        <v>82</v>
      </c>
      <c r="E1042" s="1" t="s">
        <v>1072</v>
      </c>
      <c r="F1042" s="1" t="s">
        <v>14095</v>
      </c>
      <c r="G1042" s="1" t="n">
        <v>76</v>
      </c>
      <c r="H1042" s="1" t="n">
        <v>1000</v>
      </c>
      <c r="I1042" s="101" t="s">
        <v>188</v>
      </c>
      <c r="J1042" s="1"/>
      <c r="K1042" s="1" t="n">
        <f aca="false">IFERROR(VLOOKUP(A1042,'[2]Pivot HorizontalMRP'!$A$4:$B$2689,2,0),0)</f>
        <v>0</v>
      </c>
      <c r="L1042" s="1" t="n">
        <f aca="false">IFERROR(VLOOKUP(A1042,'[2]Pivot HorizontalMRP'!$A$4:$C$2689,3,0),0)</f>
        <v>0</v>
      </c>
      <c r="M1042" s="1" t="n">
        <f aca="false">IFERROR(VLOOKUP(A1042,'[2]Pivot HorizontalMRP'!$A$4:$D$2689,0.4,0),0)</f>
        <v>0</v>
      </c>
      <c r="N1042" s="1" t="n">
        <f aca="false">IFERROR(VLOOKUP(A1042,'[2]Pivot HorizontalMRP'!$A$4:$E$2689,5,0),0)</f>
        <v>0</v>
      </c>
      <c r="O1042" s="1" t="n">
        <f aca="false">K1042+L1042</f>
        <v>0</v>
      </c>
      <c r="P1042" s="1" t="n">
        <f aca="false">K1042+L1042+M1042+N1042</f>
        <v>0</v>
      </c>
      <c r="Q1042" s="1" t="n">
        <f aca="false">IFERROR(VLOOKUP(A1042,'[2]Pivot HorizontalMRP'!$A$4:$F$2689,6,0),0)</f>
        <v>438</v>
      </c>
      <c r="R1042" s="1" t="n">
        <f aca="false">IFERROR(VLOOKUP(A1042,'[2]Pivot HorizontalMRP'!$A$4:$G$2689,7,0),0)</f>
        <v>1426</v>
      </c>
      <c r="S1042" s="1" t="n">
        <f aca="false">IFERROR(VLOOKUP(A1042,'[2]Pivot HorizontalMRP'!$A$4:$H$2689,8,0),0)</f>
        <v>938</v>
      </c>
      <c r="T1042" s="1" t="n">
        <f aca="false">IFERROR(VLOOKUP(A1042,'[2]Pivot HorizontalMRP'!$A$4:$I$2689,9,0),0)</f>
        <v>990</v>
      </c>
      <c r="U1042" s="1" t="n">
        <f aca="false">IF(I1042="delivery",O1042-SUM(Q1042+R1042),IF(I1042="PO",P1042-SUM(Q1042:R1042)))</f>
        <v>-1864</v>
      </c>
      <c r="V1042" s="81" t="n">
        <v>18.4</v>
      </c>
      <c r="W1042" s="81"/>
      <c r="X1042" s="81" t="n">
        <f aca="false">W1042-V1042</f>
        <v>-18.4</v>
      </c>
      <c r="Y1042" s="81"/>
      <c r="Z1042" s="81"/>
      <c r="AA1042" s="81"/>
      <c r="AB1042" s="81"/>
      <c r="AC1042" s="81"/>
      <c r="AD1042" s="81"/>
      <c r="AE1042" s="81"/>
      <c r="AF1042" s="81"/>
      <c r="AG1042" s="81"/>
      <c r="AH1042" s="81"/>
      <c r="AI1042" s="81"/>
      <c r="AJ1042" s="81"/>
      <c r="AK1042" s="81"/>
      <c r="AL1042" s="81"/>
      <c r="AM1042" s="81"/>
      <c r="AN1042" s="81"/>
      <c r="AO1042" s="81" t="str">
        <f aca="false">D1042</f>
        <v>Arista</v>
      </c>
      <c r="AP1042" s="1" t="s">
        <v>181</v>
      </c>
      <c r="AQ1042" s="1"/>
      <c r="AR1042" s="1"/>
      <c r="AS1042" s="1"/>
      <c r="AT1042" s="1"/>
      <c r="AU1042" s="1"/>
      <c r="AV1042" s="1"/>
      <c r="AW1042" s="1"/>
      <c r="AX1042" s="1"/>
      <c r="AY1042" s="1"/>
      <c r="AZ1042" s="1"/>
      <c r="BA1042" s="1"/>
      <c r="BB1042" s="1"/>
      <c r="BC1042" s="1"/>
      <c r="BD1042" s="1"/>
      <c r="BE1042" s="1"/>
      <c r="BF1042" s="1" t="s">
        <v>14668</v>
      </c>
      <c r="BG1042" s="1" t="s">
        <v>183</v>
      </c>
      <c r="BH1042" s="1"/>
      <c r="BI1042" s="1"/>
    </row>
    <row r="1043" customFormat="false" ht="12.75" hidden="false" customHeight="false" outlineLevel="0" collapsed="false">
      <c r="A1043" s="1" t="s">
        <v>14106</v>
      </c>
      <c r="B1043" s="1" t="s">
        <v>14107</v>
      </c>
      <c r="C1043" s="1" t="s">
        <v>177</v>
      </c>
      <c r="D1043" s="1" t="s">
        <v>82</v>
      </c>
      <c r="E1043" s="1" t="s">
        <v>1223</v>
      </c>
      <c r="F1043" s="1" t="s">
        <v>14108</v>
      </c>
      <c r="G1043" s="1" t="n">
        <v>55</v>
      </c>
      <c r="H1043" s="1" t="n">
        <v>1</v>
      </c>
      <c r="I1043" s="101" t="s">
        <v>188</v>
      </c>
      <c r="J1043" s="1"/>
      <c r="K1043" s="1" t="n">
        <f aca="false">IFERROR(VLOOKUP(A1043,'[2]Pivot HorizontalMRP'!$A$4:$B$2689,2,0),0)</f>
        <v>0</v>
      </c>
      <c r="L1043" s="1" t="n">
        <f aca="false">IFERROR(VLOOKUP(A1043,'[2]Pivot HorizontalMRP'!$A$4:$C$2689,3,0),0)</f>
        <v>0</v>
      </c>
      <c r="M1043" s="1" t="n">
        <f aca="false">IFERROR(VLOOKUP(A1043,'[2]Pivot HorizontalMRP'!$A$4:$D$2689,0.4,0),0)</f>
        <v>0</v>
      </c>
      <c r="N1043" s="1" t="n">
        <f aca="false">IFERROR(VLOOKUP(A1043,'[2]Pivot HorizontalMRP'!$A$4:$E$2689,5,0),0)</f>
        <v>0</v>
      </c>
      <c r="O1043" s="1" t="n">
        <f aca="false">K1043+L1043</f>
        <v>0</v>
      </c>
      <c r="P1043" s="1" t="n">
        <f aca="false">K1043+L1043+M1043+N1043</f>
        <v>0</v>
      </c>
      <c r="Q1043" s="1" t="n">
        <f aca="false">IFERROR(VLOOKUP(A1043,'[2]Pivot HorizontalMRP'!$A$4:$F$2689,6,0),0)</f>
        <v>60</v>
      </c>
      <c r="R1043" s="1" t="n">
        <f aca="false">IFERROR(VLOOKUP(A1043,'[2]Pivot HorizontalMRP'!$A$4:$G$2689,7,0),0)</f>
        <v>72</v>
      </c>
      <c r="S1043" s="1" t="n">
        <f aca="false">IFERROR(VLOOKUP(A1043,'[2]Pivot HorizontalMRP'!$A$4:$H$2689,8,0),0)</f>
        <v>44</v>
      </c>
      <c r="T1043" s="1" t="n">
        <f aca="false">IFERROR(VLOOKUP(A1043,'[2]Pivot HorizontalMRP'!$A$4:$I$2689,9,0),0)</f>
        <v>66</v>
      </c>
      <c r="U1043" s="1" t="n">
        <f aca="false">IF(I1043="delivery",O1043-SUM(Q1043+R1043),IF(I1043="PO",P1043-SUM(Q1043:R1043)))</f>
        <v>-132</v>
      </c>
      <c r="V1043" s="81" t="n">
        <v>46.168</v>
      </c>
      <c r="W1043" s="81"/>
      <c r="X1043" s="81" t="n">
        <f aca="false">W1043-V1043</f>
        <v>-46.168</v>
      </c>
      <c r="Y1043" s="81"/>
      <c r="Z1043" s="81"/>
      <c r="AA1043" s="81"/>
      <c r="AB1043" s="81"/>
      <c r="AC1043" s="81"/>
      <c r="AD1043" s="81"/>
      <c r="AE1043" s="81"/>
      <c r="AF1043" s="81"/>
      <c r="AG1043" s="81"/>
      <c r="AH1043" s="81"/>
      <c r="AI1043" s="81"/>
      <c r="AJ1043" s="81"/>
      <c r="AK1043" s="81"/>
      <c r="AL1043" s="81"/>
      <c r="AM1043" s="81"/>
      <c r="AN1043" s="81"/>
      <c r="AO1043" s="81" t="str">
        <f aca="false">D1043</f>
        <v>Arista</v>
      </c>
      <c r="AP1043" s="1" t="s">
        <v>181</v>
      </c>
      <c r="AQ1043" s="1"/>
      <c r="AR1043" s="1"/>
      <c r="AS1043" s="1"/>
      <c r="AT1043" s="1"/>
      <c r="AU1043" s="1"/>
      <c r="AV1043" s="1"/>
      <c r="AW1043" s="1"/>
      <c r="AX1043" s="1"/>
      <c r="AY1043" s="1"/>
      <c r="AZ1043" s="1"/>
      <c r="BA1043" s="1"/>
      <c r="BB1043" s="1"/>
      <c r="BC1043" s="1"/>
      <c r="BD1043" s="1"/>
      <c r="BE1043" s="1"/>
      <c r="BF1043" s="1" t="s">
        <v>14668</v>
      </c>
      <c r="BG1043" s="1" t="s">
        <v>183</v>
      </c>
      <c r="BH1043" s="1"/>
      <c r="BI1043" s="1"/>
    </row>
    <row r="1044" customFormat="false" ht="12.75" hidden="false" customHeight="false" outlineLevel="0" collapsed="false">
      <c r="A1044" s="1" t="s">
        <v>1225</v>
      </c>
      <c r="B1044" s="1" t="s">
        <v>1226</v>
      </c>
      <c r="C1044" s="1" t="s">
        <v>177</v>
      </c>
      <c r="D1044" s="1" t="s">
        <v>82</v>
      </c>
      <c r="E1044" s="1" t="s">
        <v>1227</v>
      </c>
      <c r="F1044" s="1" t="s">
        <v>1228</v>
      </c>
      <c r="G1044" s="1" t="n">
        <v>51</v>
      </c>
      <c r="H1044" s="1" t="n">
        <v>50</v>
      </c>
      <c r="I1044" s="101" t="s">
        <v>188</v>
      </c>
      <c r="J1044" s="1"/>
      <c r="K1044" s="1" t="n">
        <f aca="false">IFERROR(VLOOKUP(A1044,'[2]Pivot HorizontalMRP'!$A$4:$B$2689,2,0),0)</f>
        <v>0</v>
      </c>
      <c r="L1044" s="1" t="n">
        <f aca="false">IFERROR(VLOOKUP(A1044,'[2]Pivot HorizontalMRP'!$A$4:$C$2689,3,0),0)</f>
        <v>0</v>
      </c>
      <c r="M1044" s="1" t="n">
        <f aca="false">IFERROR(VLOOKUP(A1044,'[2]Pivot HorizontalMRP'!$A$4:$D$2689,0.4,0),0)</f>
        <v>0</v>
      </c>
      <c r="N1044" s="1" t="n">
        <f aca="false">IFERROR(VLOOKUP(A1044,'[2]Pivot HorizontalMRP'!$A$4:$E$2689,5,0),0)</f>
        <v>0</v>
      </c>
      <c r="O1044" s="1" t="n">
        <f aca="false">K1044+L1044</f>
        <v>0</v>
      </c>
      <c r="P1044" s="1" t="n">
        <f aca="false">K1044+L1044+M1044+N1044</f>
        <v>0</v>
      </c>
      <c r="Q1044" s="1" t="n">
        <f aca="false">IFERROR(VLOOKUP(A1044,'[2]Pivot HorizontalMRP'!$A$4:$F$2689,6,0),0)</f>
        <v>60</v>
      </c>
      <c r="R1044" s="1" t="n">
        <f aca="false">IFERROR(VLOOKUP(A1044,'[2]Pivot HorizontalMRP'!$A$4:$G$2689,7,0),0)</f>
        <v>72</v>
      </c>
      <c r="S1044" s="1" t="n">
        <f aca="false">IFERROR(VLOOKUP(A1044,'[2]Pivot HorizontalMRP'!$A$4:$H$2689,8,0),0)</f>
        <v>44</v>
      </c>
      <c r="T1044" s="1" t="n">
        <f aca="false">IFERROR(VLOOKUP(A1044,'[2]Pivot HorizontalMRP'!$A$4:$I$2689,9,0),0)</f>
        <v>66</v>
      </c>
      <c r="U1044" s="1" t="n">
        <f aca="false">IF(I1044="delivery",O1044-SUM(Q1044+R1044),IF(I1044="PO",P1044-SUM(Q1044:R1044)))</f>
        <v>-132</v>
      </c>
      <c r="V1044" s="81" t="n">
        <v>42.545</v>
      </c>
      <c r="W1044" s="81"/>
      <c r="X1044" s="81" t="n">
        <f aca="false">W1044-V1044</f>
        <v>-42.545</v>
      </c>
      <c r="Y1044" s="81"/>
      <c r="Z1044" s="81"/>
      <c r="AA1044" s="81"/>
      <c r="AB1044" s="81"/>
      <c r="AC1044" s="81"/>
      <c r="AD1044" s="81"/>
      <c r="AE1044" s="81"/>
      <c r="AF1044" s="81"/>
      <c r="AG1044" s="81"/>
      <c r="AH1044" s="81"/>
      <c r="AI1044" s="81"/>
      <c r="AJ1044" s="81"/>
      <c r="AK1044" s="81"/>
      <c r="AL1044" s="81"/>
      <c r="AM1044" s="81"/>
      <c r="AN1044" s="81"/>
      <c r="AO1044" s="81" t="str">
        <f aca="false">D1044</f>
        <v>Arista</v>
      </c>
      <c r="AP1044" s="1" t="s">
        <v>181</v>
      </c>
      <c r="AQ1044" s="1"/>
      <c r="AR1044" s="1"/>
      <c r="AS1044" s="1"/>
      <c r="AT1044" s="1"/>
      <c r="AU1044" s="1"/>
      <c r="AV1044" s="1"/>
      <c r="AW1044" s="1"/>
      <c r="AX1044" s="1"/>
      <c r="AY1044" s="1"/>
      <c r="AZ1044" s="1"/>
      <c r="BA1044" s="1"/>
      <c r="BB1044" s="1"/>
      <c r="BC1044" s="1"/>
      <c r="BD1044" s="1"/>
      <c r="BE1044" s="1"/>
      <c r="BF1044" s="1" t="s">
        <v>14668</v>
      </c>
      <c r="BG1044" s="1" t="s">
        <v>183</v>
      </c>
      <c r="BH1044" s="1"/>
      <c r="BI1044" s="1"/>
    </row>
    <row r="1045" customFormat="false" ht="12.75" hidden="false" customHeight="false" outlineLevel="0" collapsed="false">
      <c r="A1045" s="1" t="s">
        <v>14111</v>
      </c>
      <c r="B1045" s="1" t="s">
        <v>14112</v>
      </c>
      <c r="C1045" s="1" t="s">
        <v>177</v>
      </c>
      <c r="D1045" s="1" t="s">
        <v>82</v>
      </c>
      <c r="E1045" s="1" t="s">
        <v>1231</v>
      </c>
      <c r="F1045" s="1" t="s">
        <v>14113</v>
      </c>
      <c r="G1045" s="1" t="n">
        <v>55</v>
      </c>
      <c r="H1045" s="1" t="n">
        <v>1</v>
      </c>
      <c r="I1045" s="101" t="s">
        <v>188</v>
      </c>
      <c r="J1045" s="1"/>
      <c r="K1045" s="1" t="n">
        <f aca="false">IFERROR(VLOOKUP(A1045,'[2]Pivot HorizontalMRP'!$A$4:$B$2689,2,0),0)</f>
        <v>0</v>
      </c>
      <c r="L1045" s="1" t="n">
        <f aca="false">IFERROR(VLOOKUP(A1045,'[2]Pivot HorizontalMRP'!$A$4:$C$2689,3,0),0)</f>
        <v>0</v>
      </c>
      <c r="M1045" s="1" t="n">
        <f aca="false">IFERROR(VLOOKUP(A1045,'[2]Pivot HorizontalMRP'!$A$4:$D$2689,0.4,0),0)</f>
        <v>0</v>
      </c>
      <c r="N1045" s="1" t="n">
        <f aca="false">IFERROR(VLOOKUP(A1045,'[2]Pivot HorizontalMRP'!$A$4:$E$2689,5,0),0)</f>
        <v>0</v>
      </c>
      <c r="O1045" s="1" t="n">
        <f aca="false">K1045+L1045</f>
        <v>0</v>
      </c>
      <c r="P1045" s="1" t="n">
        <f aca="false">K1045+L1045+M1045+N1045</f>
        <v>0</v>
      </c>
      <c r="Q1045" s="1" t="n">
        <f aca="false">IFERROR(VLOOKUP(A1045,'[2]Pivot HorizontalMRP'!$A$4:$F$2689,6,0),0)</f>
        <v>60</v>
      </c>
      <c r="R1045" s="1" t="n">
        <f aca="false">IFERROR(VLOOKUP(A1045,'[2]Pivot HorizontalMRP'!$A$4:$G$2689,7,0),0)</f>
        <v>72</v>
      </c>
      <c r="S1045" s="1" t="n">
        <f aca="false">IFERROR(VLOOKUP(A1045,'[2]Pivot HorizontalMRP'!$A$4:$H$2689,8,0),0)</f>
        <v>44</v>
      </c>
      <c r="T1045" s="1" t="n">
        <f aca="false">IFERROR(VLOOKUP(A1045,'[2]Pivot HorizontalMRP'!$A$4:$I$2689,9,0),0)</f>
        <v>66</v>
      </c>
      <c r="U1045" s="1" t="n">
        <f aca="false">IF(I1045="delivery",O1045-SUM(Q1045+R1045),IF(I1045="PO",P1045-SUM(Q1045:R1045)))</f>
        <v>-132</v>
      </c>
      <c r="V1045" s="81" t="n">
        <v>109.484</v>
      </c>
      <c r="W1045" s="81"/>
      <c r="X1045" s="81" t="n">
        <f aca="false">W1045-V1045</f>
        <v>-109.484</v>
      </c>
      <c r="Y1045" s="81"/>
      <c r="Z1045" s="81"/>
      <c r="AA1045" s="81"/>
      <c r="AB1045" s="81"/>
      <c r="AC1045" s="81"/>
      <c r="AD1045" s="81"/>
      <c r="AE1045" s="81"/>
      <c r="AF1045" s="81"/>
      <c r="AG1045" s="81"/>
      <c r="AH1045" s="81"/>
      <c r="AI1045" s="81"/>
      <c r="AJ1045" s="81"/>
      <c r="AK1045" s="81"/>
      <c r="AL1045" s="81"/>
      <c r="AM1045" s="81"/>
      <c r="AN1045" s="81"/>
      <c r="AO1045" s="81" t="str">
        <f aca="false">D1045</f>
        <v>Arista</v>
      </c>
      <c r="AP1045" s="1" t="s">
        <v>181</v>
      </c>
      <c r="AQ1045" s="1"/>
      <c r="AR1045" s="1"/>
      <c r="AS1045" s="1"/>
      <c r="AT1045" s="1"/>
      <c r="AU1045" s="1"/>
      <c r="AV1045" s="1"/>
      <c r="AW1045" s="1"/>
      <c r="AX1045" s="1"/>
      <c r="AY1045" s="1"/>
      <c r="AZ1045" s="1"/>
      <c r="BA1045" s="1"/>
      <c r="BB1045" s="1"/>
      <c r="BC1045" s="1"/>
      <c r="BD1045" s="1"/>
      <c r="BE1045" s="1"/>
      <c r="BF1045" s="1" t="s">
        <v>14668</v>
      </c>
      <c r="BG1045" s="1" t="s">
        <v>183</v>
      </c>
      <c r="BH1045" s="1"/>
      <c r="BI1045" s="1"/>
    </row>
    <row r="1046" customFormat="false" ht="12.75" hidden="false" customHeight="false" outlineLevel="0" collapsed="false">
      <c r="A1046" s="1" t="s">
        <v>14396</v>
      </c>
      <c r="B1046" s="1" t="s">
        <v>14397</v>
      </c>
      <c r="C1046" s="1" t="s">
        <v>177</v>
      </c>
      <c r="D1046" s="1" t="s">
        <v>82</v>
      </c>
      <c r="E1046" s="1" t="s">
        <v>1247</v>
      </c>
      <c r="F1046" s="1" t="s">
        <v>14398</v>
      </c>
      <c r="G1046" s="1" t="n">
        <v>55</v>
      </c>
      <c r="H1046" s="1" t="n">
        <v>1</v>
      </c>
      <c r="I1046" s="101" t="s">
        <v>188</v>
      </c>
      <c r="J1046" s="1"/>
      <c r="K1046" s="1" t="n">
        <f aca="false">IFERROR(VLOOKUP(A1046,'[2]Pivot HorizontalMRP'!$A$4:$B$2689,2,0),0)</f>
        <v>0</v>
      </c>
      <c r="L1046" s="1" t="n">
        <f aca="false">IFERROR(VLOOKUP(A1046,'[2]Pivot HorizontalMRP'!$A$4:$C$2689,3,0),0)</f>
        <v>0</v>
      </c>
      <c r="M1046" s="1" t="n">
        <f aca="false">IFERROR(VLOOKUP(A1046,'[2]Pivot HorizontalMRP'!$A$4:$D$2689,0.4,0),0)</f>
        <v>0</v>
      </c>
      <c r="N1046" s="1" t="n">
        <f aca="false">IFERROR(VLOOKUP(A1046,'[2]Pivot HorizontalMRP'!$A$4:$E$2689,5,0),0)</f>
        <v>100</v>
      </c>
      <c r="O1046" s="1" t="n">
        <f aca="false">K1046+L1046</f>
        <v>0</v>
      </c>
      <c r="P1046" s="1" t="n">
        <f aca="false">K1046+L1046+M1046+N1046</f>
        <v>100</v>
      </c>
      <c r="Q1046" s="1" t="n">
        <f aca="false">IFERROR(VLOOKUP(A1046,'[2]Pivot HorizontalMRP'!$A$4:$F$2689,6,0),0)</f>
        <v>159</v>
      </c>
      <c r="R1046" s="1" t="n">
        <f aca="false">IFERROR(VLOOKUP(A1046,'[2]Pivot HorizontalMRP'!$A$4:$G$2689,7,0),0)</f>
        <v>631</v>
      </c>
      <c r="S1046" s="1" t="n">
        <f aca="false">IFERROR(VLOOKUP(A1046,'[2]Pivot HorizontalMRP'!$A$4:$H$2689,8,0),0)</f>
        <v>335</v>
      </c>
      <c r="T1046" s="1" t="n">
        <f aca="false">IFERROR(VLOOKUP(A1046,'[2]Pivot HorizontalMRP'!$A$4:$I$2689,9,0),0)</f>
        <v>369</v>
      </c>
      <c r="U1046" s="1" t="n">
        <f aca="false">IF(I1046="delivery",O1046-SUM(Q1046+R1046),IF(I1046="PO",P1046-SUM(Q1046:R1046)))</f>
        <v>-690</v>
      </c>
      <c r="V1046" s="81" t="n">
        <v>55.06</v>
      </c>
      <c r="W1046" s="81"/>
      <c r="X1046" s="81" t="n">
        <f aca="false">W1046-V1046</f>
        <v>-55.06</v>
      </c>
      <c r="Y1046" s="81"/>
      <c r="Z1046" s="81"/>
      <c r="AA1046" s="81"/>
      <c r="AB1046" s="81"/>
      <c r="AC1046" s="81"/>
      <c r="AD1046" s="81"/>
      <c r="AE1046" s="81"/>
      <c r="AF1046" s="81"/>
      <c r="AG1046" s="81"/>
      <c r="AH1046" s="81"/>
      <c r="AI1046" s="81"/>
      <c r="AJ1046" s="81"/>
      <c r="AK1046" s="81"/>
      <c r="AL1046" s="81"/>
      <c r="AM1046" s="81"/>
      <c r="AN1046" s="81"/>
      <c r="AO1046" s="81" t="str">
        <f aca="false">D1046</f>
        <v>Arista</v>
      </c>
      <c r="AP1046" s="1" t="s">
        <v>181</v>
      </c>
      <c r="AQ1046" s="1"/>
      <c r="AR1046" s="1"/>
      <c r="AS1046" s="1"/>
      <c r="AT1046" s="1"/>
      <c r="AU1046" s="1"/>
      <c r="AV1046" s="1"/>
      <c r="AW1046" s="1"/>
      <c r="AX1046" s="1"/>
      <c r="AY1046" s="1"/>
      <c r="AZ1046" s="1"/>
      <c r="BA1046" s="1"/>
      <c r="BB1046" s="1"/>
      <c r="BC1046" s="1"/>
      <c r="BD1046" s="1"/>
      <c r="BE1046" s="1"/>
      <c r="BF1046" s="1" t="s">
        <v>14668</v>
      </c>
      <c r="BG1046" s="1" t="s">
        <v>183</v>
      </c>
      <c r="BH1046" s="1"/>
      <c r="BI1046" s="1"/>
    </row>
    <row r="1047" customFormat="false" ht="12.75" hidden="false" customHeight="false" outlineLevel="0" collapsed="false">
      <c r="A1047" s="1" t="s">
        <v>1256</v>
      </c>
      <c r="B1047" s="1" t="s">
        <v>1257</v>
      </c>
      <c r="C1047" s="1" t="s">
        <v>177</v>
      </c>
      <c r="D1047" s="1" t="s">
        <v>82</v>
      </c>
      <c r="E1047" s="1" t="s">
        <v>1254</v>
      </c>
      <c r="F1047" s="1" t="s">
        <v>1258</v>
      </c>
      <c r="G1047" s="1" t="n">
        <v>51</v>
      </c>
      <c r="H1047" s="1" t="n">
        <v>100</v>
      </c>
      <c r="I1047" s="101" t="s">
        <v>188</v>
      </c>
      <c r="J1047" s="1"/>
      <c r="K1047" s="1" t="n">
        <f aca="false">IFERROR(VLOOKUP(A1047,'[2]Pivot HorizontalMRP'!$A$4:$B$2689,2,0),0)</f>
        <v>0</v>
      </c>
      <c r="L1047" s="1" t="n">
        <f aca="false">IFERROR(VLOOKUP(A1047,'[2]Pivot HorizontalMRP'!$A$4:$C$2689,3,0),0)</f>
        <v>0</v>
      </c>
      <c r="M1047" s="1" t="n">
        <f aca="false">IFERROR(VLOOKUP(A1047,'[2]Pivot HorizontalMRP'!$A$4:$D$2689,0.4,0),0)</f>
        <v>0</v>
      </c>
      <c r="N1047" s="1" t="n">
        <f aca="false">IFERROR(VLOOKUP(A1047,'[2]Pivot HorizontalMRP'!$A$4:$E$2689,5,0),0)</f>
        <v>100</v>
      </c>
      <c r="O1047" s="1" t="n">
        <f aca="false">K1047+L1047</f>
        <v>0</v>
      </c>
      <c r="P1047" s="1" t="n">
        <f aca="false">K1047+L1047+M1047+N1047</f>
        <v>100</v>
      </c>
      <c r="Q1047" s="1" t="n">
        <f aca="false">IFERROR(VLOOKUP(A1047,'[2]Pivot HorizontalMRP'!$A$4:$F$2689,6,0),0)</f>
        <v>179</v>
      </c>
      <c r="R1047" s="1" t="n">
        <f aca="false">IFERROR(VLOOKUP(A1047,'[2]Pivot HorizontalMRP'!$A$4:$G$2689,7,0),0)</f>
        <v>1277</v>
      </c>
      <c r="S1047" s="1" t="n">
        <f aca="false">IFERROR(VLOOKUP(A1047,'[2]Pivot HorizontalMRP'!$A$4:$H$2689,8,0),0)</f>
        <v>623</v>
      </c>
      <c r="T1047" s="1" t="n">
        <f aca="false">IFERROR(VLOOKUP(A1047,'[2]Pivot HorizontalMRP'!$A$4:$I$2689,9,0),0)</f>
        <v>677</v>
      </c>
      <c r="U1047" s="1" t="n">
        <f aca="false">IF(I1047="delivery",O1047-SUM(Q1047+R1047),IF(I1047="PO",P1047-SUM(Q1047:R1047)))</f>
        <v>-1356</v>
      </c>
      <c r="V1047" s="81" t="n">
        <v>24.055</v>
      </c>
      <c r="W1047" s="81"/>
      <c r="X1047" s="81" t="n">
        <f aca="false">W1047-V1047</f>
        <v>-24.055</v>
      </c>
      <c r="Y1047" s="81"/>
      <c r="Z1047" s="81"/>
      <c r="AA1047" s="81"/>
      <c r="AB1047" s="81"/>
      <c r="AC1047" s="81"/>
      <c r="AD1047" s="81"/>
      <c r="AE1047" s="81"/>
      <c r="AF1047" s="81"/>
      <c r="AG1047" s="81"/>
      <c r="AH1047" s="81"/>
      <c r="AI1047" s="81"/>
      <c r="AJ1047" s="81"/>
      <c r="AK1047" s="81"/>
      <c r="AL1047" s="81"/>
      <c r="AM1047" s="81"/>
      <c r="AN1047" s="81"/>
      <c r="AO1047" s="81" t="str">
        <f aca="false">D1047</f>
        <v>Arista</v>
      </c>
      <c r="AP1047" s="1" t="s">
        <v>181</v>
      </c>
      <c r="AQ1047" s="1"/>
      <c r="AR1047" s="1"/>
      <c r="AS1047" s="1"/>
      <c r="AT1047" s="1"/>
      <c r="AU1047" s="1"/>
      <c r="AV1047" s="1"/>
      <c r="AW1047" s="1"/>
      <c r="AX1047" s="1"/>
      <c r="AY1047" s="1"/>
      <c r="AZ1047" s="1"/>
      <c r="BA1047" s="1"/>
      <c r="BB1047" s="1"/>
      <c r="BC1047" s="1"/>
      <c r="BD1047" s="1"/>
      <c r="BE1047" s="1"/>
      <c r="BF1047" s="1" t="s">
        <v>14668</v>
      </c>
      <c r="BG1047" s="1" t="s">
        <v>183</v>
      </c>
      <c r="BH1047" s="1"/>
      <c r="BI1047" s="1"/>
    </row>
    <row r="1048" customFormat="false" ht="12.75" hidden="false" customHeight="false" outlineLevel="0" collapsed="false">
      <c r="A1048" s="1" t="s">
        <v>14399</v>
      </c>
      <c r="B1048" s="1" t="s">
        <v>14400</v>
      </c>
      <c r="C1048" s="1" t="s">
        <v>177</v>
      </c>
      <c r="D1048" s="1" t="s">
        <v>82</v>
      </c>
      <c r="E1048" s="1" t="s">
        <v>1261</v>
      </c>
      <c r="F1048" s="1" t="s">
        <v>14401</v>
      </c>
      <c r="G1048" s="1" t="n">
        <v>55</v>
      </c>
      <c r="H1048" s="1" t="n">
        <v>1</v>
      </c>
      <c r="I1048" s="101" t="s">
        <v>188</v>
      </c>
      <c r="J1048" s="1"/>
      <c r="K1048" s="1" t="n">
        <f aca="false">IFERROR(VLOOKUP(A1048,'[2]Pivot HorizontalMRP'!$A$4:$B$2689,2,0),0)</f>
        <v>0</v>
      </c>
      <c r="L1048" s="1" t="n">
        <f aca="false">IFERROR(VLOOKUP(A1048,'[2]Pivot HorizontalMRP'!$A$4:$C$2689,3,0),0)</f>
        <v>0</v>
      </c>
      <c r="M1048" s="1" t="n">
        <f aca="false">IFERROR(VLOOKUP(A1048,'[2]Pivot HorizontalMRP'!$A$4:$D$2689,0.4,0),0)</f>
        <v>0</v>
      </c>
      <c r="N1048" s="1" t="n">
        <f aca="false">IFERROR(VLOOKUP(A1048,'[2]Pivot HorizontalMRP'!$A$4:$E$2689,5,0),0)</f>
        <v>100</v>
      </c>
      <c r="O1048" s="1" t="n">
        <f aca="false">K1048+L1048</f>
        <v>0</v>
      </c>
      <c r="P1048" s="1" t="n">
        <f aca="false">K1048+L1048+M1048+N1048</f>
        <v>100</v>
      </c>
      <c r="Q1048" s="1" t="n">
        <f aca="false">IFERROR(VLOOKUP(A1048,'[2]Pivot HorizontalMRP'!$A$4:$F$2689,6,0),0)</f>
        <v>159</v>
      </c>
      <c r="R1048" s="1" t="n">
        <f aca="false">IFERROR(VLOOKUP(A1048,'[2]Pivot HorizontalMRP'!$A$4:$G$2689,7,0),0)</f>
        <v>631</v>
      </c>
      <c r="S1048" s="1" t="n">
        <f aca="false">IFERROR(VLOOKUP(A1048,'[2]Pivot HorizontalMRP'!$A$4:$H$2689,8,0),0)</f>
        <v>335</v>
      </c>
      <c r="T1048" s="1" t="n">
        <f aca="false">IFERROR(VLOOKUP(A1048,'[2]Pivot HorizontalMRP'!$A$4:$I$2689,9,0),0)</f>
        <v>369</v>
      </c>
      <c r="U1048" s="1" t="n">
        <f aca="false">IF(I1048="delivery",O1048-SUM(Q1048+R1048),IF(I1048="PO",P1048-SUM(Q1048:R1048)))</f>
        <v>-690</v>
      </c>
      <c r="V1048" s="81" t="n">
        <v>122.495</v>
      </c>
      <c r="W1048" s="81"/>
      <c r="X1048" s="81" t="n">
        <f aca="false">W1048-V1048</f>
        <v>-122.495</v>
      </c>
      <c r="Y1048" s="81"/>
      <c r="Z1048" s="81"/>
      <c r="AA1048" s="81"/>
      <c r="AB1048" s="81"/>
      <c r="AC1048" s="81"/>
      <c r="AD1048" s="81"/>
      <c r="AE1048" s="81"/>
      <c r="AF1048" s="81"/>
      <c r="AG1048" s="81"/>
      <c r="AH1048" s="81"/>
      <c r="AI1048" s="81"/>
      <c r="AJ1048" s="81"/>
      <c r="AK1048" s="81"/>
      <c r="AL1048" s="81"/>
      <c r="AM1048" s="81"/>
      <c r="AN1048" s="81"/>
      <c r="AO1048" s="81" t="str">
        <f aca="false">D1048</f>
        <v>Arista</v>
      </c>
      <c r="AP1048" s="1" t="s">
        <v>181</v>
      </c>
      <c r="AQ1048" s="1"/>
      <c r="AR1048" s="1"/>
      <c r="AS1048" s="1"/>
      <c r="AT1048" s="1"/>
      <c r="AU1048" s="1"/>
      <c r="AV1048" s="1"/>
      <c r="AW1048" s="1"/>
      <c r="AX1048" s="1"/>
      <c r="AY1048" s="1"/>
      <c r="AZ1048" s="1"/>
      <c r="BA1048" s="1"/>
      <c r="BB1048" s="1"/>
      <c r="BC1048" s="1"/>
      <c r="BD1048" s="1"/>
      <c r="BE1048" s="1"/>
      <c r="BF1048" s="1" t="s">
        <v>14668</v>
      </c>
      <c r="BG1048" s="1" t="s">
        <v>183</v>
      </c>
      <c r="BH1048" s="1"/>
      <c r="BI1048" s="1"/>
    </row>
    <row r="1049" customFormat="false" ht="12.75" hidden="false" customHeight="false" outlineLevel="0" collapsed="false">
      <c r="A1049" s="1" t="s">
        <v>15507</v>
      </c>
      <c r="B1049" s="1" t="s">
        <v>15508</v>
      </c>
      <c r="C1049" s="1" t="s">
        <v>177</v>
      </c>
      <c r="D1049" s="1" t="s">
        <v>82</v>
      </c>
      <c r="E1049" s="1" t="s">
        <v>15509</v>
      </c>
      <c r="F1049" s="1" t="s">
        <v>15510</v>
      </c>
      <c r="G1049" s="1" t="n">
        <v>55</v>
      </c>
      <c r="H1049" s="1" t="n">
        <v>1</v>
      </c>
      <c r="I1049" s="102" t="s">
        <v>188</v>
      </c>
      <c r="J1049" s="1"/>
      <c r="K1049" s="1" t="n">
        <f aca="false">IFERROR(VLOOKUP(A1049,'[2]Pivot HorizontalMRP'!$A$4:$B$2689,2,0),0)</f>
        <v>0</v>
      </c>
      <c r="L1049" s="1" t="n">
        <f aca="false">IFERROR(VLOOKUP(A1049,'[2]Pivot HorizontalMRP'!$A$4:$C$2689,3,0),0)</f>
        <v>6</v>
      </c>
      <c r="M1049" s="1" t="n">
        <f aca="false">IFERROR(VLOOKUP(A1049,'[2]Pivot HorizontalMRP'!$A$4:$D$2689,0.4,0),0)</f>
        <v>0</v>
      </c>
      <c r="N1049" s="1" t="n">
        <f aca="false">IFERROR(VLOOKUP(A1049,'[2]Pivot HorizontalMRP'!$A$4:$E$2689,5,0),0)</f>
        <v>1200</v>
      </c>
      <c r="O1049" s="1" t="n">
        <f aca="false">K1049+L1049</f>
        <v>6</v>
      </c>
      <c r="P1049" s="1" t="n">
        <f aca="false">K1049+L1049+M1049+N1049</f>
        <v>1206</v>
      </c>
      <c r="Q1049" s="1" t="n">
        <f aca="false">IFERROR(VLOOKUP(A1049,'[2]Pivot HorizontalMRP'!$A$4:$F$2689,6,0),0)</f>
        <v>1754</v>
      </c>
      <c r="R1049" s="1" t="n">
        <f aca="false">IFERROR(VLOOKUP(A1049,'[2]Pivot HorizontalMRP'!$A$4:$G$2689,7,0),0)</f>
        <v>1298</v>
      </c>
      <c r="S1049" s="1" t="n">
        <f aca="false">IFERROR(VLOOKUP(A1049,'[2]Pivot HorizontalMRP'!$A$4:$H$2689,8,0),0)</f>
        <v>1298</v>
      </c>
      <c r="T1049" s="1" t="n">
        <f aca="false">IFERROR(VLOOKUP(A1049,'[2]Pivot HorizontalMRP'!$A$4:$I$2689,9,0),0)</f>
        <v>1298</v>
      </c>
      <c r="U1049" s="1" t="n">
        <f aca="false">IF(I1049="delivery",O1049-SUM(Q1049+R1049),IF(I1049="PO",P1049-SUM(Q1049:R1049)))</f>
        <v>-1846</v>
      </c>
      <c r="V1049" s="81" t="n">
        <v>61.54</v>
      </c>
      <c r="W1049" s="81"/>
      <c r="X1049" s="81" t="n">
        <f aca="false">W1049-V1049</f>
        <v>-61.54</v>
      </c>
      <c r="Y1049" s="81"/>
      <c r="Z1049" s="81"/>
      <c r="AA1049" s="81" t="n">
        <v>91.47</v>
      </c>
      <c r="AB1049" s="81"/>
      <c r="AC1049" s="81"/>
      <c r="AD1049" s="81"/>
      <c r="AE1049" s="81"/>
      <c r="AF1049" s="81"/>
      <c r="AG1049" s="81"/>
      <c r="AH1049" s="81"/>
      <c r="AI1049" s="81"/>
      <c r="AJ1049" s="81"/>
      <c r="AK1049" s="81"/>
      <c r="AL1049" s="81"/>
      <c r="AM1049" s="81"/>
      <c r="AN1049" s="81"/>
      <c r="AO1049" s="81" t="str">
        <f aca="false">D1049</f>
        <v>Arista</v>
      </c>
      <c r="AP1049" s="102" t="s">
        <v>181</v>
      </c>
      <c r="AQ1049" s="1"/>
      <c r="AR1049" s="1"/>
      <c r="AS1049" s="1"/>
      <c r="AT1049" s="1"/>
      <c r="AU1049" s="1"/>
      <c r="AV1049" s="1"/>
      <c r="AW1049" s="1"/>
      <c r="AX1049" s="1"/>
      <c r="AY1049" s="1"/>
      <c r="AZ1049" s="1"/>
      <c r="BA1049" s="1"/>
      <c r="BB1049" s="1"/>
      <c r="BC1049" s="1"/>
      <c r="BD1049" s="1"/>
      <c r="BE1049" s="1"/>
      <c r="BF1049" s="1" t="s">
        <v>10507</v>
      </c>
      <c r="BG1049" s="1" t="s">
        <v>183</v>
      </c>
      <c r="BH1049" s="1"/>
      <c r="BI1049" s="1"/>
    </row>
    <row r="1050" customFormat="false" ht="12.75" hidden="false" customHeight="false" outlineLevel="0" collapsed="false">
      <c r="A1050" s="1" t="s">
        <v>15511</v>
      </c>
      <c r="B1050" s="1" t="s">
        <v>15512</v>
      </c>
      <c r="C1050" s="1" t="s">
        <v>177</v>
      </c>
      <c r="D1050" s="1" t="s">
        <v>82</v>
      </c>
      <c r="E1050" s="1" t="s">
        <v>15513</v>
      </c>
      <c r="F1050" s="1" t="s">
        <v>15514</v>
      </c>
      <c r="G1050" s="1" t="n">
        <v>55</v>
      </c>
      <c r="H1050" s="1" t="n">
        <v>1</v>
      </c>
      <c r="I1050" s="102" t="s">
        <v>188</v>
      </c>
      <c r="J1050" s="1"/>
      <c r="K1050" s="1" t="n">
        <f aca="false">IFERROR(VLOOKUP(A1050,'[2]Pivot HorizontalMRP'!$A$4:$B$2689,2,0),0)</f>
        <v>0</v>
      </c>
      <c r="L1050" s="1" t="n">
        <f aca="false">IFERROR(VLOOKUP(A1050,'[2]Pivot HorizontalMRP'!$A$4:$C$2689,3,0),0)</f>
        <v>12</v>
      </c>
      <c r="M1050" s="1" t="n">
        <f aca="false">IFERROR(VLOOKUP(A1050,'[2]Pivot HorizontalMRP'!$A$4:$D$2689,0.4,0),0)</f>
        <v>0</v>
      </c>
      <c r="N1050" s="1" t="n">
        <f aca="false">IFERROR(VLOOKUP(A1050,'[2]Pivot HorizontalMRP'!$A$4:$E$2689,5,0),0)</f>
        <v>0</v>
      </c>
      <c r="O1050" s="1" t="n">
        <f aca="false">K1050+L1050</f>
        <v>12</v>
      </c>
      <c r="P1050" s="1" t="n">
        <f aca="false">K1050+L1050+M1050+N1050</f>
        <v>12</v>
      </c>
      <c r="Q1050" s="1" t="n">
        <f aca="false">IFERROR(VLOOKUP(A1050,'[2]Pivot HorizontalMRP'!$A$4:$F$2689,6,0),0)</f>
        <v>1750</v>
      </c>
      <c r="R1050" s="1" t="n">
        <f aca="false">IFERROR(VLOOKUP(A1050,'[2]Pivot HorizontalMRP'!$A$4:$G$2689,7,0),0)</f>
        <v>1298</v>
      </c>
      <c r="S1050" s="1" t="n">
        <f aca="false">IFERROR(VLOOKUP(A1050,'[2]Pivot HorizontalMRP'!$A$4:$H$2689,8,0),0)</f>
        <v>1298</v>
      </c>
      <c r="T1050" s="1" t="n">
        <f aca="false">IFERROR(VLOOKUP(A1050,'[2]Pivot HorizontalMRP'!$A$4:$I$2689,9,0),0)</f>
        <v>1298</v>
      </c>
      <c r="U1050" s="1" t="n">
        <f aca="false">IF(I1050="delivery",O1050-SUM(Q1050+R1050),IF(I1050="PO",P1050-SUM(Q1050:R1050)))</f>
        <v>-3036</v>
      </c>
      <c r="V1050" s="81" t="n">
        <v>29.25</v>
      </c>
      <c r="W1050" s="81"/>
      <c r="X1050" s="81" t="n">
        <f aca="false">W1050-V1050</f>
        <v>-29.25</v>
      </c>
      <c r="Y1050" s="81"/>
      <c r="Z1050" s="81"/>
      <c r="AA1050" s="81"/>
      <c r="AB1050" s="81"/>
      <c r="AC1050" s="81"/>
      <c r="AD1050" s="81"/>
      <c r="AE1050" s="81"/>
      <c r="AF1050" s="81"/>
      <c r="AG1050" s="81"/>
      <c r="AH1050" s="81"/>
      <c r="AI1050" s="81"/>
      <c r="AJ1050" s="81"/>
      <c r="AK1050" s="81"/>
      <c r="AL1050" s="81"/>
      <c r="AM1050" s="81"/>
      <c r="AN1050" s="81"/>
      <c r="AO1050" s="81" t="str">
        <f aca="false">D1050</f>
        <v>Arista</v>
      </c>
      <c r="AP1050" s="102" t="s">
        <v>181</v>
      </c>
      <c r="AQ1050" s="1"/>
      <c r="AR1050" s="1"/>
      <c r="AS1050" s="1"/>
      <c r="AT1050" s="1"/>
      <c r="AU1050" s="1"/>
      <c r="AV1050" s="1"/>
      <c r="AW1050" s="1"/>
      <c r="AX1050" s="1"/>
      <c r="AY1050" s="1"/>
      <c r="AZ1050" s="1"/>
      <c r="BA1050" s="1"/>
      <c r="BB1050" s="1"/>
      <c r="BC1050" s="1"/>
      <c r="BD1050" s="1"/>
      <c r="BE1050" s="1"/>
      <c r="BF1050" s="1" t="s">
        <v>10507</v>
      </c>
      <c r="BG1050" s="1" t="s">
        <v>183</v>
      </c>
      <c r="BH1050" s="1"/>
      <c r="BI1050" s="1"/>
    </row>
    <row r="1051" customFormat="false" ht="12.75" hidden="false" customHeight="false" outlineLevel="0" collapsed="false">
      <c r="A1051" s="1" t="s">
        <v>10499</v>
      </c>
      <c r="B1051" s="1" t="s">
        <v>1275</v>
      </c>
      <c r="C1051" s="1" t="s">
        <v>177</v>
      </c>
      <c r="D1051" s="1" t="s">
        <v>82</v>
      </c>
      <c r="E1051" s="1" t="s">
        <v>10500</v>
      </c>
      <c r="F1051" s="1" t="s">
        <v>10501</v>
      </c>
      <c r="G1051" s="1" t="n">
        <v>55</v>
      </c>
      <c r="H1051" s="1" t="n">
        <v>1</v>
      </c>
      <c r="I1051" s="101" t="s">
        <v>188</v>
      </c>
      <c r="J1051" s="1"/>
      <c r="K1051" s="1" t="n">
        <f aca="false">IFERROR(VLOOKUP(A1051,'[2]Pivot HorizontalMRP'!$A$4:$B$2689,2,0),0)</f>
        <v>0</v>
      </c>
      <c r="L1051" s="1" t="n">
        <f aca="false">IFERROR(VLOOKUP(A1051,'[2]Pivot HorizontalMRP'!$A$4:$C$2689,3,0),0)</f>
        <v>0</v>
      </c>
      <c r="M1051" s="1" t="n">
        <f aca="false">IFERROR(VLOOKUP(A1051,'[2]Pivot HorizontalMRP'!$A$4:$D$2689,0.4,0),0)</f>
        <v>0</v>
      </c>
      <c r="N1051" s="1" t="n">
        <f aca="false">IFERROR(VLOOKUP(A1051,'[2]Pivot HorizontalMRP'!$A$4:$E$2689,5,0),0)</f>
        <v>0</v>
      </c>
      <c r="O1051" s="1" t="n">
        <f aca="false">K1051+L1051</f>
        <v>0</v>
      </c>
      <c r="P1051" s="1" t="n">
        <f aca="false">K1051+L1051+M1051+N1051</f>
        <v>0</v>
      </c>
      <c r="Q1051" s="1" t="n">
        <f aca="false">IFERROR(VLOOKUP(A1051,'[2]Pivot HorizontalMRP'!$A$4:$F$2689,6,0),0)</f>
        <v>62</v>
      </c>
      <c r="R1051" s="1" t="n">
        <f aca="false">IFERROR(VLOOKUP(A1051,'[2]Pivot HorizontalMRP'!$A$4:$G$2689,7,0),0)</f>
        <v>366</v>
      </c>
      <c r="S1051" s="1" t="n">
        <f aca="false">IFERROR(VLOOKUP(A1051,'[2]Pivot HorizontalMRP'!$A$4:$H$2689,8,0),0)</f>
        <v>230</v>
      </c>
      <c r="T1051" s="1" t="n">
        <f aca="false">IFERROR(VLOOKUP(A1051,'[2]Pivot HorizontalMRP'!$A$4:$I$2689,9,0),0)</f>
        <v>345</v>
      </c>
      <c r="U1051" s="1" t="n">
        <f aca="false">IF(I1051="delivery",O1051-SUM(Q1051+R1051),IF(I1051="PO",P1051-SUM(Q1051:R1051)))</f>
        <v>-428</v>
      </c>
      <c r="V1051" s="112" t="n">
        <v>24.53</v>
      </c>
      <c r="W1051" s="81"/>
      <c r="X1051" s="81" t="n">
        <f aca="false">W1051-V1051</f>
        <v>-24.53</v>
      </c>
      <c r="Y1051" s="81"/>
      <c r="Z1051" s="81"/>
      <c r="AA1051" s="81"/>
      <c r="AB1051" s="81"/>
      <c r="AC1051" s="81"/>
      <c r="AD1051" s="81"/>
      <c r="AE1051" s="81"/>
      <c r="AF1051" s="81"/>
      <c r="AG1051" s="81"/>
      <c r="AH1051" s="81"/>
      <c r="AI1051" s="81"/>
      <c r="AJ1051" s="81"/>
      <c r="AK1051" s="81"/>
      <c r="AL1051" s="81"/>
      <c r="AM1051" s="81"/>
      <c r="AN1051" s="81"/>
      <c r="AO1051" s="81" t="str">
        <f aca="false">D1051</f>
        <v>Arista</v>
      </c>
      <c r="AP1051" s="1" t="s">
        <v>181</v>
      </c>
      <c r="AQ1051" s="1"/>
      <c r="AR1051" s="1"/>
      <c r="AS1051" s="1"/>
      <c r="AT1051" s="1"/>
      <c r="AU1051" s="1"/>
      <c r="AV1051" s="1"/>
      <c r="AW1051" s="1"/>
      <c r="AX1051" s="1"/>
      <c r="AY1051" s="1"/>
      <c r="AZ1051" s="1"/>
      <c r="BA1051" s="1"/>
      <c r="BB1051" s="1"/>
      <c r="BC1051" s="1"/>
      <c r="BD1051" s="1"/>
      <c r="BE1051" s="1"/>
      <c r="BF1051" s="1" t="s">
        <v>15515</v>
      </c>
      <c r="BG1051" s="1" t="s">
        <v>183</v>
      </c>
      <c r="BH1051" s="1"/>
      <c r="BI1051" s="1"/>
    </row>
    <row r="1052" customFormat="false" ht="12.75" hidden="false" customHeight="false" outlineLevel="0" collapsed="false">
      <c r="A1052" s="1" t="s">
        <v>14115</v>
      </c>
      <c r="B1052" s="1" t="s">
        <v>14116</v>
      </c>
      <c r="C1052" s="1" t="s">
        <v>177</v>
      </c>
      <c r="D1052" s="1" t="s">
        <v>82</v>
      </c>
      <c r="E1052" s="1" t="s">
        <v>1316</v>
      </c>
      <c r="F1052" s="1" t="s">
        <v>14117</v>
      </c>
      <c r="G1052" s="1" t="n">
        <v>55</v>
      </c>
      <c r="H1052" s="1" t="n">
        <v>1</v>
      </c>
      <c r="I1052" s="101" t="s">
        <v>188</v>
      </c>
      <c r="J1052" s="1"/>
      <c r="K1052" s="1" t="n">
        <f aca="false">IFERROR(VLOOKUP(A1052,'[2]Pivot HorizontalMRP'!$A$4:$B$2689,2,0),0)</f>
        <v>0</v>
      </c>
      <c r="L1052" s="1" t="n">
        <f aca="false">IFERROR(VLOOKUP(A1052,'[2]Pivot HorizontalMRP'!$A$4:$C$2689,3,0),0)</f>
        <v>0</v>
      </c>
      <c r="M1052" s="1" t="n">
        <f aca="false">IFERROR(VLOOKUP(A1052,'[2]Pivot HorizontalMRP'!$A$4:$D$2689,0.4,0),0)</f>
        <v>0</v>
      </c>
      <c r="N1052" s="1" t="n">
        <f aca="false">IFERROR(VLOOKUP(A1052,'[2]Pivot HorizontalMRP'!$A$4:$E$2689,5,0),0)</f>
        <v>0</v>
      </c>
      <c r="O1052" s="1" t="n">
        <f aca="false">K1052+L1052</f>
        <v>0</v>
      </c>
      <c r="P1052" s="1" t="n">
        <f aca="false">K1052+L1052+M1052+N1052</f>
        <v>0</v>
      </c>
      <c r="Q1052" s="1" t="n">
        <f aca="false">IFERROR(VLOOKUP(A1052,'[2]Pivot HorizontalMRP'!$A$4:$F$2689,6,0),0)</f>
        <v>62</v>
      </c>
      <c r="R1052" s="1" t="n">
        <f aca="false">IFERROR(VLOOKUP(A1052,'[2]Pivot HorizontalMRP'!$A$4:$G$2689,7,0),0)</f>
        <v>366</v>
      </c>
      <c r="S1052" s="1" t="n">
        <f aca="false">IFERROR(VLOOKUP(A1052,'[2]Pivot HorizontalMRP'!$A$4:$H$2689,8,0),0)</f>
        <v>230</v>
      </c>
      <c r="T1052" s="1" t="n">
        <f aca="false">IFERROR(VLOOKUP(A1052,'[2]Pivot HorizontalMRP'!$A$4:$I$2689,9,0),0)</f>
        <v>345</v>
      </c>
      <c r="U1052" s="1" t="n">
        <f aca="false">IF(I1052="delivery",O1052-SUM(Q1052+R1052),IF(I1052="PO",P1052-SUM(Q1052:R1052)))</f>
        <v>-428</v>
      </c>
      <c r="V1052" s="81" t="n">
        <v>59.625</v>
      </c>
      <c r="W1052" s="81"/>
      <c r="X1052" s="81" t="n">
        <f aca="false">W1052-V1052</f>
        <v>-59.625</v>
      </c>
      <c r="Y1052" s="81"/>
      <c r="Z1052" s="81"/>
      <c r="AA1052" s="81"/>
      <c r="AB1052" s="81"/>
      <c r="AC1052" s="81"/>
      <c r="AD1052" s="81"/>
      <c r="AE1052" s="81"/>
      <c r="AF1052" s="81"/>
      <c r="AG1052" s="81"/>
      <c r="AH1052" s="81"/>
      <c r="AI1052" s="81"/>
      <c r="AJ1052" s="81"/>
      <c r="AK1052" s="81"/>
      <c r="AL1052" s="81"/>
      <c r="AM1052" s="81"/>
      <c r="AN1052" s="81"/>
      <c r="AO1052" s="81" t="str">
        <f aca="false">D1052</f>
        <v>Arista</v>
      </c>
      <c r="AP1052" s="1" t="s">
        <v>181</v>
      </c>
      <c r="AQ1052" s="1"/>
      <c r="AR1052" s="1"/>
      <c r="AS1052" s="1"/>
      <c r="AT1052" s="1"/>
      <c r="AU1052" s="1"/>
      <c r="AV1052" s="1"/>
      <c r="AW1052" s="1"/>
      <c r="AX1052" s="1"/>
      <c r="AY1052" s="1"/>
      <c r="AZ1052" s="1"/>
      <c r="BA1052" s="1"/>
      <c r="BB1052" s="1"/>
      <c r="BC1052" s="1"/>
      <c r="BD1052" s="1"/>
      <c r="BE1052" s="1"/>
      <c r="BF1052" s="1" t="s">
        <v>14668</v>
      </c>
      <c r="BG1052" s="1" t="s">
        <v>183</v>
      </c>
      <c r="BH1052" s="1"/>
      <c r="BI1052" s="1"/>
    </row>
    <row r="1053" customFormat="false" ht="12.75" hidden="false" customHeight="false" outlineLevel="0" collapsed="false">
      <c r="A1053" s="1" t="s">
        <v>14118</v>
      </c>
      <c r="B1053" s="1" t="s">
        <v>14119</v>
      </c>
      <c r="C1053" s="1" t="s">
        <v>177</v>
      </c>
      <c r="D1053" s="1" t="s">
        <v>82</v>
      </c>
      <c r="E1053" s="1" t="s">
        <v>1320</v>
      </c>
      <c r="F1053" s="1" t="s">
        <v>14120</v>
      </c>
      <c r="G1053" s="1" t="n">
        <v>55</v>
      </c>
      <c r="H1053" s="1" t="n">
        <v>1</v>
      </c>
      <c r="I1053" s="101" t="s">
        <v>188</v>
      </c>
      <c r="J1053" s="1"/>
      <c r="K1053" s="1" t="n">
        <f aca="false">IFERROR(VLOOKUP(A1053,'[2]Pivot HorizontalMRP'!$A$4:$B$2689,2,0),0)</f>
        <v>0</v>
      </c>
      <c r="L1053" s="1" t="n">
        <f aca="false">IFERROR(VLOOKUP(A1053,'[2]Pivot HorizontalMRP'!$A$4:$C$2689,3,0),0)</f>
        <v>0</v>
      </c>
      <c r="M1053" s="1" t="n">
        <f aca="false">IFERROR(VLOOKUP(A1053,'[2]Pivot HorizontalMRP'!$A$4:$D$2689,0.4,0),0)</f>
        <v>0</v>
      </c>
      <c r="N1053" s="1" t="n">
        <f aca="false">IFERROR(VLOOKUP(A1053,'[2]Pivot HorizontalMRP'!$A$4:$E$2689,5,0),0)</f>
        <v>0</v>
      </c>
      <c r="O1053" s="1" t="n">
        <f aca="false">K1053+L1053</f>
        <v>0</v>
      </c>
      <c r="P1053" s="1" t="n">
        <f aca="false">K1053+L1053+M1053+N1053</f>
        <v>0</v>
      </c>
      <c r="Q1053" s="1" t="n">
        <f aca="false">IFERROR(VLOOKUP(A1053,'[2]Pivot HorizontalMRP'!$A$4:$F$2689,6,0),0)</f>
        <v>62</v>
      </c>
      <c r="R1053" s="1" t="n">
        <f aca="false">IFERROR(VLOOKUP(A1053,'[2]Pivot HorizontalMRP'!$A$4:$G$2689,7,0),0)</f>
        <v>366</v>
      </c>
      <c r="S1053" s="1" t="n">
        <f aca="false">IFERROR(VLOOKUP(A1053,'[2]Pivot HorizontalMRP'!$A$4:$H$2689,8,0),0)</f>
        <v>230</v>
      </c>
      <c r="T1053" s="1" t="n">
        <f aca="false">IFERROR(VLOOKUP(A1053,'[2]Pivot HorizontalMRP'!$A$4:$I$2689,9,0),0)</f>
        <v>345</v>
      </c>
      <c r="U1053" s="1" t="n">
        <f aca="false">IF(I1053="delivery",O1053-SUM(Q1053+R1053),IF(I1053="PO",P1053-SUM(Q1053:R1053)))</f>
        <v>-428</v>
      </c>
      <c r="V1053" s="81" t="n">
        <v>31.789</v>
      </c>
      <c r="W1053" s="81"/>
      <c r="X1053" s="81" t="n">
        <f aca="false">W1053-V1053</f>
        <v>-31.789</v>
      </c>
      <c r="Y1053" s="81"/>
      <c r="Z1053" s="81"/>
      <c r="AA1053" s="81"/>
      <c r="AB1053" s="81"/>
      <c r="AC1053" s="81"/>
      <c r="AD1053" s="81"/>
      <c r="AE1053" s="81"/>
      <c r="AF1053" s="81"/>
      <c r="AG1053" s="81"/>
      <c r="AH1053" s="81"/>
      <c r="AI1053" s="81"/>
      <c r="AJ1053" s="81"/>
      <c r="AK1053" s="81"/>
      <c r="AL1053" s="81"/>
      <c r="AM1053" s="81"/>
      <c r="AN1053" s="81"/>
      <c r="AO1053" s="81" t="str">
        <f aca="false">D1053</f>
        <v>Arista</v>
      </c>
      <c r="AP1053" s="1" t="s">
        <v>181</v>
      </c>
      <c r="AQ1053" s="1"/>
      <c r="AR1053" s="1"/>
      <c r="AS1053" s="1"/>
      <c r="AT1053" s="1"/>
      <c r="AU1053" s="1"/>
      <c r="AV1053" s="1"/>
      <c r="AW1053" s="1"/>
      <c r="AX1053" s="1"/>
      <c r="AY1053" s="1"/>
      <c r="AZ1053" s="1"/>
      <c r="BA1053" s="1"/>
      <c r="BB1053" s="1"/>
      <c r="BC1053" s="1"/>
      <c r="BD1053" s="1"/>
      <c r="BE1053" s="1"/>
      <c r="BF1053" s="1" t="s">
        <v>14668</v>
      </c>
      <c r="BG1053" s="1" t="s">
        <v>183</v>
      </c>
      <c r="BH1053" s="1"/>
      <c r="BI1053" s="1"/>
    </row>
    <row r="1054" customFormat="false" ht="12.75" hidden="false" customHeight="false" outlineLevel="0" collapsed="false">
      <c r="A1054" s="1" t="s">
        <v>1322</v>
      </c>
      <c r="B1054" s="1" t="s">
        <v>1323</v>
      </c>
      <c r="C1054" s="1" t="s">
        <v>177</v>
      </c>
      <c r="D1054" s="1" t="s">
        <v>82</v>
      </c>
      <c r="E1054" s="1" t="s">
        <v>1324</v>
      </c>
      <c r="F1054" s="1" t="s">
        <v>15516</v>
      </c>
      <c r="G1054" s="1" t="n">
        <v>46</v>
      </c>
      <c r="H1054" s="1" t="n">
        <v>50</v>
      </c>
      <c r="I1054" s="101" t="s">
        <v>188</v>
      </c>
      <c r="J1054" s="1"/>
      <c r="K1054" s="1" t="n">
        <f aca="false">IFERROR(VLOOKUP(A1054,'[2]Pivot HorizontalMRP'!$A$4:$B$2689,2,0),0)</f>
        <v>0</v>
      </c>
      <c r="L1054" s="1" t="n">
        <f aca="false">IFERROR(VLOOKUP(A1054,'[2]Pivot HorizontalMRP'!$A$4:$C$2689,3,0),0)</f>
        <v>0</v>
      </c>
      <c r="M1054" s="1" t="n">
        <f aca="false">IFERROR(VLOOKUP(A1054,'[2]Pivot HorizontalMRP'!$A$4:$D$2689,0.4,0),0)</f>
        <v>0</v>
      </c>
      <c r="N1054" s="1" t="n">
        <f aca="false">IFERROR(VLOOKUP(A1054,'[2]Pivot HorizontalMRP'!$A$4:$E$2689,5,0),0)</f>
        <v>0</v>
      </c>
      <c r="O1054" s="1" t="n">
        <f aca="false">K1054+L1054</f>
        <v>0</v>
      </c>
      <c r="P1054" s="1" t="n">
        <f aca="false">K1054+L1054+M1054+N1054</f>
        <v>0</v>
      </c>
      <c r="Q1054" s="1" t="n">
        <f aca="false">IFERROR(VLOOKUP(A1054,'[2]Pivot HorizontalMRP'!$A$4:$F$2689,6,0),0)</f>
        <v>0</v>
      </c>
      <c r="R1054" s="1" t="n">
        <f aca="false">IFERROR(VLOOKUP(A1054,'[2]Pivot HorizontalMRP'!$A$4:$G$2689,7,0),0)</f>
        <v>0</v>
      </c>
      <c r="S1054" s="1" t="n">
        <f aca="false">IFERROR(VLOOKUP(A1054,'[2]Pivot HorizontalMRP'!$A$4:$H$2689,8,0),0)</f>
        <v>0</v>
      </c>
      <c r="T1054" s="1" t="n">
        <f aca="false">IFERROR(VLOOKUP(A1054,'[2]Pivot HorizontalMRP'!$A$4:$I$2689,9,0),0)</f>
        <v>0</v>
      </c>
      <c r="U1054" s="1" t="n">
        <f aca="false">IF(I1054="delivery",O1054-SUM(Q1054+R1054),IF(I1054="PO",P1054-SUM(Q1054:R1054)))</f>
        <v>0</v>
      </c>
      <c r="V1054" s="81" t="n">
        <v>28.08</v>
      </c>
      <c r="W1054" s="81"/>
      <c r="X1054" s="81" t="n">
        <f aca="false">W1054-V1054</f>
        <v>-28.08</v>
      </c>
      <c r="Y1054" s="81"/>
      <c r="Z1054" s="81"/>
      <c r="AA1054" s="81"/>
      <c r="AB1054" s="81"/>
      <c r="AC1054" s="81"/>
      <c r="AD1054" s="81"/>
      <c r="AE1054" s="81"/>
      <c r="AF1054" s="81"/>
      <c r="AG1054" s="81"/>
      <c r="AH1054" s="81"/>
      <c r="AI1054" s="81"/>
      <c r="AJ1054" s="81"/>
      <c r="AK1054" s="81"/>
      <c r="AL1054" s="81"/>
      <c r="AM1054" s="81"/>
      <c r="AN1054" s="81"/>
      <c r="AO1054" s="81" t="str">
        <f aca="false">D1054</f>
        <v>Arista</v>
      </c>
      <c r="AP1054" s="1" t="s">
        <v>181</v>
      </c>
      <c r="AQ1054" s="1"/>
      <c r="AR1054" s="1"/>
      <c r="AS1054" s="1"/>
      <c r="AT1054" s="1"/>
      <c r="AU1054" s="1"/>
      <c r="AV1054" s="1"/>
      <c r="AW1054" s="1"/>
      <c r="AX1054" s="1"/>
      <c r="AY1054" s="1"/>
      <c r="AZ1054" s="1"/>
      <c r="BA1054" s="1"/>
      <c r="BB1054" s="1"/>
      <c r="BC1054" s="1"/>
      <c r="BD1054" s="1"/>
      <c r="BE1054" s="1"/>
      <c r="BF1054" s="1" t="s">
        <v>14668</v>
      </c>
      <c r="BG1054" s="1" t="s">
        <v>183</v>
      </c>
      <c r="BH1054" s="1"/>
      <c r="BI1054" s="1"/>
    </row>
    <row r="1055" customFormat="false" ht="12.75" hidden="false" customHeight="false" outlineLevel="0" collapsed="false">
      <c r="A1055" s="1" t="s">
        <v>14122</v>
      </c>
      <c r="B1055" s="1" t="s">
        <v>14123</v>
      </c>
      <c r="C1055" s="1" t="s">
        <v>177</v>
      </c>
      <c r="D1055" s="1" t="s">
        <v>82</v>
      </c>
      <c r="E1055" s="1" t="s">
        <v>15517</v>
      </c>
      <c r="F1055" s="1" t="s">
        <v>14125</v>
      </c>
      <c r="G1055" s="1" t="n">
        <v>55</v>
      </c>
      <c r="H1055" s="1" t="n">
        <v>1</v>
      </c>
      <c r="I1055" s="101" t="s">
        <v>188</v>
      </c>
      <c r="J1055" s="1"/>
      <c r="K1055" s="1" t="n">
        <f aca="false">IFERROR(VLOOKUP(A1055,'[2]Pivot HorizontalMRP'!$A$4:$B$2689,2,0),0)</f>
        <v>0</v>
      </c>
      <c r="L1055" s="1" t="n">
        <f aca="false">IFERROR(VLOOKUP(A1055,'[2]Pivot HorizontalMRP'!$A$4:$C$2689,3,0),0)</f>
        <v>0</v>
      </c>
      <c r="M1055" s="1" t="n">
        <f aca="false">IFERROR(VLOOKUP(A1055,'[2]Pivot HorizontalMRP'!$A$4:$D$2689,0.4,0),0)</f>
        <v>0</v>
      </c>
      <c r="N1055" s="1" t="n">
        <f aca="false">IFERROR(VLOOKUP(A1055,'[2]Pivot HorizontalMRP'!$A$4:$E$2689,5,0),0)</f>
        <v>0</v>
      </c>
      <c r="O1055" s="1" t="n">
        <f aca="false">K1055+L1055</f>
        <v>0</v>
      </c>
      <c r="P1055" s="1" t="n">
        <f aca="false">K1055+L1055+M1055+N1055</f>
        <v>0</v>
      </c>
      <c r="Q1055" s="1" t="n">
        <f aca="false">IFERROR(VLOOKUP(A1055,'[2]Pivot HorizontalMRP'!$A$4:$F$2689,6,0),0)</f>
        <v>0</v>
      </c>
      <c r="R1055" s="1" t="n">
        <f aca="false">IFERROR(VLOOKUP(A1055,'[2]Pivot HorizontalMRP'!$A$4:$G$2689,7,0),0)</f>
        <v>0</v>
      </c>
      <c r="S1055" s="1" t="n">
        <f aca="false">IFERROR(VLOOKUP(A1055,'[2]Pivot HorizontalMRP'!$A$4:$H$2689,8,0),0)</f>
        <v>0</v>
      </c>
      <c r="T1055" s="1" t="n">
        <f aca="false">IFERROR(VLOOKUP(A1055,'[2]Pivot HorizontalMRP'!$A$4:$I$2689,9,0),0)</f>
        <v>0</v>
      </c>
      <c r="U1055" s="1" t="n">
        <f aca="false">IF(I1055="delivery",O1055-SUM(Q1055+R1055),IF(I1055="PO",P1055-SUM(Q1055:R1055)))</f>
        <v>0</v>
      </c>
      <c r="V1055" s="81" t="n">
        <v>28.08</v>
      </c>
      <c r="W1055" s="81"/>
      <c r="X1055" s="81" t="n">
        <f aca="false">W1055-V1055</f>
        <v>-28.08</v>
      </c>
      <c r="Y1055" s="81"/>
      <c r="Z1055" s="81"/>
      <c r="AA1055" s="81"/>
      <c r="AB1055" s="81"/>
      <c r="AC1055" s="81"/>
      <c r="AD1055" s="81"/>
      <c r="AE1055" s="81"/>
      <c r="AF1055" s="81"/>
      <c r="AG1055" s="81"/>
      <c r="AH1055" s="81"/>
      <c r="AI1055" s="81"/>
      <c r="AJ1055" s="81"/>
      <c r="AK1055" s="81"/>
      <c r="AL1055" s="81"/>
      <c r="AM1055" s="81"/>
      <c r="AN1055" s="81"/>
      <c r="AO1055" s="81" t="str">
        <f aca="false">D1055</f>
        <v>Arista</v>
      </c>
      <c r="AP1055" s="1" t="s">
        <v>181</v>
      </c>
      <c r="AQ1055" s="1"/>
      <c r="AR1055" s="1"/>
      <c r="AS1055" s="1"/>
      <c r="AT1055" s="1"/>
      <c r="AU1055" s="1"/>
      <c r="AV1055" s="1"/>
      <c r="AW1055" s="1"/>
      <c r="AX1055" s="1"/>
      <c r="AY1055" s="1"/>
      <c r="AZ1055" s="1"/>
      <c r="BA1055" s="1"/>
      <c r="BB1055" s="1"/>
      <c r="BC1055" s="1"/>
      <c r="BD1055" s="1"/>
      <c r="BE1055" s="1"/>
      <c r="BF1055" s="1" t="s">
        <v>14668</v>
      </c>
      <c r="BG1055" s="1" t="s">
        <v>183</v>
      </c>
      <c r="BH1055" s="1"/>
      <c r="BI1055" s="1"/>
    </row>
    <row r="1056" customFormat="false" ht="12.75" hidden="false" customHeight="false" outlineLevel="0" collapsed="false">
      <c r="A1056" s="1" t="s">
        <v>15518</v>
      </c>
      <c r="B1056" s="1" t="s">
        <v>15519</v>
      </c>
      <c r="C1056" s="1" t="s">
        <v>177</v>
      </c>
      <c r="D1056" s="1" t="s">
        <v>82</v>
      </c>
      <c r="E1056" s="1" t="s">
        <v>15520</v>
      </c>
      <c r="F1056" s="1" t="s">
        <v>15521</v>
      </c>
      <c r="G1056" s="1" t="n">
        <v>55</v>
      </c>
      <c r="H1056" s="1" t="n">
        <v>1</v>
      </c>
      <c r="I1056" s="102" t="s">
        <v>188</v>
      </c>
      <c r="J1056" s="1"/>
      <c r="K1056" s="1" t="n">
        <f aca="false">IFERROR(VLOOKUP(A1056,'[2]Pivot HorizontalMRP'!$A$4:$B$2689,2,0),0)</f>
        <v>0</v>
      </c>
      <c r="L1056" s="1" t="n">
        <f aca="false">IFERROR(VLOOKUP(A1056,'[2]Pivot HorizontalMRP'!$A$4:$C$2689,3,0),0)</f>
        <v>0</v>
      </c>
      <c r="M1056" s="1" t="n">
        <f aca="false">IFERROR(VLOOKUP(A1056,'[2]Pivot HorizontalMRP'!$A$4:$D$2689,0.4,0),0)</f>
        <v>0</v>
      </c>
      <c r="N1056" s="1" t="n">
        <f aca="false">IFERROR(VLOOKUP(A1056,'[2]Pivot HorizontalMRP'!$A$4:$E$2689,5,0),0)</f>
        <v>0</v>
      </c>
      <c r="O1056" s="1" t="n">
        <f aca="false">K1056+L1056</f>
        <v>0</v>
      </c>
      <c r="P1056" s="1" t="n">
        <f aca="false">K1056+L1056+M1056+N1056</f>
        <v>0</v>
      </c>
      <c r="Q1056" s="1" t="n">
        <f aca="false">IFERROR(VLOOKUP(A1056,'[2]Pivot HorizontalMRP'!$A$4:$F$2689,6,0),0)</f>
        <v>0</v>
      </c>
      <c r="R1056" s="1" t="n">
        <f aca="false">IFERROR(VLOOKUP(A1056,'[2]Pivot HorizontalMRP'!$A$4:$G$2689,7,0),0)</f>
        <v>62</v>
      </c>
      <c r="S1056" s="1" t="n">
        <f aca="false">IFERROR(VLOOKUP(A1056,'[2]Pivot HorizontalMRP'!$A$4:$H$2689,8,0),0)</f>
        <v>0</v>
      </c>
      <c r="T1056" s="1" t="n">
        <f aca="false">IFERROR(VLOOKUP(A1056,'[2]Pivot HorizontalMRP'!$A$4:$I$2689,9,0),0)</f>
        <v>0</v>
      </c>
      <c r="U1056" s="1" t="n">
        <f aca="false">IF(I1056="delivery",O1056-SUM(Q1056+R1056),IF(I1056="PO",P1056-SUM(Q1056:R1056)))</f>
        <v>-62</v>
      </c>
      <c r="V1056" s="81" t="n">
        <v>1E-005</v>
      </c>
      <c r="W1056" s="81"/>
      <c r="X1056" s="81" t="n">
        <f aca="false">W1056-V1056</f>
        <v>-1E-005</v>
      </c>
      <c r="Y1056" s="81"/>
      <c r="Z1056" s="81"/>
      <c r="AA1056" s="81"/>
      <c r="AB1056" s="81"/>
      <c r="AC1056" s="81"/>
      <c r="AD1056" s="81"/>
      <c r="AE1056" s="81"/>
      <c r="AF1056" s="81"/>
      <c r="AG1056" s="81"/>
      <c r="AH1056" s="81"/>
      <c r="AI1056" s="81"/>
      <c r="AJ1056" s="81"/>
      <c r="AK1056" s="81"/>
      <c r="AL1056" s="81"/>
      <c r="AM1056" s="81"/>
      <c r="AN1056" s="81"/>
      <c r="AO1056" s="81" t="str">
        <f aca="false">D1056</f>
        <v>Arista</v>
      </c>
      <c r="AP1056" s="102" t="s">
        <v>181</v>
      </c>
      <c r="AQ1056" s="1"/>
      <c r="AR1056" s="1"/>
      <c r="AS1056" s="1"/>
      <c r="AT1056" s="1"/>
      <c r="AU1056" s="1"/>
      <c r="AV1056" s="1"/>
      <c r="AW1056" s="1"/>
      <c r="AX1056" s="1"/>
      <c r="AY1056" s="1"/>
      <c r="AZ1056" s="1"/>
      <c r="BA1056" s="1"/>
      <c r="BB1056" s="1"/>
      <c r="BC1056" s="1"/>
      <c r="BD1056" s="1"/>
      <c r="BE1056" s="1"/>
      <c r="BF1056" s="1" t="s">
        <v>10540</v>
      </c>
      <c r="BG1056" s="1" t="s">
        <v>183</v>
      </c>
      <c r="BH1056" s="1"/>
      <c r="BI1056" s="1"/>
    </row>
    <row r="1057" customFormat="false" ht="12.75" hidden="false" customHeight="false" outlineLevel="0" collapsed="false">
      <c r="A1057" s="1" t="s">
        <v>15522</v>
      </c>
      <c r="B1057" s="1" t="s">
        <v>15523</v>
      </c>
      <c r="C1057" s="1" t="s">
        <v>177</v>
      </c>
      <c r="D1057" s="1" t="s">
        <v>82</v>
      </c>
      <c r="E1057" s="1" t="s">
        <v>15524</v>
      </c>
      <c r="F1057" s="1" t="s">
        <v>15525</v>
      </c>
      <c r="G1057" s="1" t="n">
        <v>46</v>
      </c>
      <c r="H1057" s="1" t="n">
        <v>2000</v>
      </c>
      <c r="I1057" s="102" t="s">
        <v>188</v>
      </c>
      <c r="J1057" s="1"/>
      <c r="K1057" s="1" t="n">
        <f aca="false">IFERROR(VLOOKUP(A1057,'[2]Pivot HorizontalMRP'!$A$4:$B$2689,2,0),0)</f>
        <v>0</v>
      </c>
      <c r="L1057" s="1" t="n">
        <f aca="false">IFERROR(VLOOKUP(A1057,'[2]Pivot HorizontalMRP'!$A$4:$C$2689,3,0),0)</f>
        <v>0</v>
      </c>
      <c r="M1057" s="1" t="n">
        <f aca="false">IFERROR(VLOOKUP(A1057,'[2]Pivot HorizontalMRP'!$A$4:$D$2689,0.4,0),0)</f>
        <v>0</v>
      </c>
      <c r="N1057" s="1" t="n">
        <f aca="false">IFERROR(VLOOKUP(A1057,'[2]Pivot HorizontalMRP'!$A$4:$E$2689,5,0),0)</f>
        <v>0</v>
      </c>
      <c r="O1057" s="1" t="n">
        <f aca="false">K1057+L1057</f>
        <v>0</v>
      </c>
      <c r="P1057" s="1" t="n">
        <f aca="false">K1057+L1057+M1057+N1057</f>
        <v>0</v>
      </c>
      <c r="Q1057" s="1" t="n">
        <f aca="false">IFERROR(VLOOKUP(A1057,'[2]Pivot HorizontalMRP'!$A$4:$F$2689,6,0),0)</f>
        <v>0</v>
      </c>
      <c r="R1057" s="1" t="n">
        <f aca="false">IFERROR(VLOOKUP(A1057,'[2]Pivot HorizontalMRP'!$A$4:$G$2689,7,0),0)</f>
        <v>4128</v>
      </c>
      <c r="S1057" s="1" t="n">
        <f aca="false">IFERROR(VLOOKUP(A1057,'[2]Pivot HorizontalMRP'!$A$4:$H$2689,8,0),0)</f>
        <v>19104</v>
      </c>
      <c r="T1057" s="1" t="n">
        <f aca="false">IFERROR(VLOOKUP(A1057,'[2]Pivot HorizontalMRP'!$A$4:$I$2689,9,0),0)</f>
        <v>6144</v>
      </c>
      <c r="U1057" s="1" t="n">
        <f aca="false">IF(I1057="delivery",O1057-SUM(Q1057+R1057),IF(I1057="PO",P1057-SUM(Q1057:R1057)))</f>
        <v>-4128</v>
      </c>
      <c r="V1057" s="81" t="n">
        <v>0.28</v>
      </c>
      <c r="W1057" s="81"/>
      <c r="X1057" s="81" t="n">
        <f aca="false">W1057-V1057</f>
        <v>-0.28</v>
      </c>
      <c r="Y1057" s="81"/>
      <c r="Z1057" s="81"/>
      <c r="AA1057" s="81"/>
      <c r="AB1057" s="81"/>
      <c r="AC1057" s="81"/>
      <c r="AD1057" s="81"/>
      <c r="AE1057" s="81"/>
      <c r="AF1057" s="81"/>
      <c r="AG1057" s="81"/>
      <c r="AH1057" s="81"/>
      <c r="AI1057" s="81"/>
      <c r="AJ1057" s="81"/>
      <c r="AK1057" s="81"/>
      <c r="AL1057" s="81"/>
      <c r="AM1057" s="81"/>
      <c r="AN1057" s="81"/>
      <c r="AO1057" s="81" t="str">
        <f aca="false">D1057</f>
        <v>Arista</v>
      </c>
      <c r="AP1057" s="102" t="s">
        <v>181</v>
      </c>
      <c r="AQ1057" s="1"/>
      <c r="AR1057" s="1"/>
      <c r="AS1057" s="1"/>
      <c r="AT1057" s="1"/>
      <c r="AU1057" s="1"/>
      <c r="AV1057" s="1"/>
      <c r="AW1057" s="1"/>
      <c r="AX1057" s="1"/>
      <c r="AY1057" s="1"/>
      <c r="AZ1057" s="1"/>
      <c r="BA1057" s="1"/>
      <c r="BB1057" s="1"/>
      <c r="BC1057" s="1"/>
      <c r="BD1057" s="1"/>
      <c r="BE1057" s="1"/>
      <c r="BF1057" s="1" t="s">
        <v>10507</v>
      </c>
      <c r="BG1057" s="1" t="s">
        <v>183</v>
      </c>
      <c r="BH1057" s="1"/>
      <c r="BI1057" s="1"/>
    </row>
    <row r="1058" customFormat="false" ht="12.75" hidden="false" customHeight="false" outlineLevel="0" collapsed="false">
      <c r="A1058" s="1" t="s">
        <v>15526</v>
      </c>
      <c r="B1058" s="1" t="s">
        <v>15523</v>
      </c>
      <c r="C1058" s="1" t="s">
        <v>177</v>
      </c>
      <c r="D1058" s="1" t="s">
        <v>82</v>
      </c>
      <c r="E1058" s="1" t="s">
        <v>15524</v>
      </c>
      <c r="F1058" s="1" t="s">
        <v>15525</v>
      </c>
      <c r="G1058" s="1" t="n">
        <v>55</v>
      </c>
      <c r="H1058" s="1" t="n">
        <v>1</v>
      </c>
      <c r="I1058" s="102" t="s">
        <v>188</v>
      </c>
      <c r="J1058" s="1"/>
      <c r="K1058" s="1" t="n">
        <f aca="false">IFERROR(VLOOKUP(A1058,'[2]Pivot HorizontalMRP'!$A$4:$B$2689,2,0),0)</f>
        <v>0</v>
      </c>
      <c r="L1058" s="1" t="n">
        <f aca="false">IFERROR(VLOOKUP(A1058,'[2]Pivot HorizontalMRP'!$A$4:$C$2689,3,0),0)</f>
        <v>0</v>
      </c>
      <c r="M1058" s="1" t="n">
        <f aca="false">IFERROR(VLOOKUP(A1058,'[2]Pivot HorizontalMRP'!$A$4:$D$2689,0.4,0),0)</f>
        <v>0</v>
      </c>
      <c r="N1058" s="1" t="n">
        <f aca="false">IFERROR(VLOOKUP(A1058,'[2]Pivot HorizontalMRP'!$A$4:$E$2689,5,0),0)</f>
        <v>0</v>
      </c>
      <c r="O1058" s="1" t="n">
        <f aca="false">K1058+L1058</f>
        <v>0</v>
      </c>
      <c r="P1058" s="1" t="n">
        <f aca="false">K1058+L1058+M1058+N1058</f>
        <v>0</v>
      </c>
      <c r="Q1058" s="1" t="n">
        <f aca="false">IFERROR(VLOOKUP(A1058,'[2]Pivot HorizontalMRP'!$A$4:$F$2689,6,0),0)</f>
        <v>0</v>
      </c>
      <c r="R1058" s="1" t="n">
        <f aca="false">IFERROR(VLOOKUP(A1058,'[2]Pivot HorizontalMRP'!$A$4:$G$2689,7,0),0)</f>
        <v>1440</v>
      </c>
      <c r="S1058" s="1" t="n">
        <f aca="false">IFERROR(VLOOKUP(A1058,'[2]Pivot HorizontalMRP'!$A$4:$H$2689,8,0),0)</f>
        <v>2400</v>
      </c>
      <c r="T1058" s="1" t="n">
        <f aca="false">IFERROR(VLOOKUP(A1058,'[2]Pivot HorizontalMRP'!$A$4:$I$2689,9,0),0)</f>
        <v>0</v>
      </c>
      <c r="U1058" s="1" t="n">
        <f aca="false">IF(I1058="delivery",O1058-SUM(Q1058+R1058),IF(I1058="PO",P1058-SUM(Q1058:R1058)))</f>
        <v>-1440</v>
      </c>
      <c r="V1058" s="81" t="n">
        <v>0.2809</v>
      </c>
      <c r="W1058" s="81"/>
      <c r="X1058" s="81" t="n">
        <f aca="false">W1058-V1058</f>
        <v>-0.2809</v>
      </c>
      <c r="Y1058" s="81"/>
      <c r="Z1058" s="81"/>
      <c r="AA1058" s="81"/>
      <c r="AB1058" s="81"/>
      <c r="AC1058" s="81"/>
      <c r="AD1058" s="81"/>
      <c r="AE1058" s="81"/>
      <c r="AF1058" s="81"/>
      <c r="AG1058" s="81"/>
      <c r="AH1058" s="81"/>
      <c r="AI1058" s="81"/>
      <c r="AJ1058" s="81"/>
      <c r="AK1058" s="81"/>
      <c r="AL1058" s="81"/>
      <c r="AM1058" s="81"/>
      <c r="AN1058" s="81"/>
      <c r="AO1058" s="81" t="str">
        <f aca="false">D1058</f>
        <v>Arista</v>
      </c>
      <c r="AP1058" s="102" t="s">
        <v>181</v>
      </c>
      <c r="AQ1058" s="1"/>
      <c r="AR1058" s="1"/>
      <c r="AS1058" s="1"/>
      <c r="AT1058" s="1"/>
      <c r="AU1058" s="1"/>
      <c r="AV1058" s="1"/>
      <c r="AW1058" s="1"/>
      <c r="AX1058" s="1"/>
      <c r="AY1058" s="1"/>
      <c r="AZ1058" s="1"/>
      <c r="BA1058" s="1"/>
      <c r="BB1058" s="1"/>
      <c r="BC1058" s="1"/>
      <c r="BD1058" s="1"/>
      <c r="BE1058" s="1"/>
      <c r="BF1058" s="1" t="s">
        <v>10507</v>
      </c>
      <c r="BG1058" s="1" t="s">
        <v>183</v>
      </c>
      <c r="BH1058" s="1"/>
      <c r="BI1058" s="1"/>
    </row>
    <row r="1059" customFormat="false" ht="12.75" hidden="false" customHeight="false" outlineLevel="0" collapsed="false">
      <c r="A1059" s="1" t="s">
        <v>15527</v>
      </c>
      <c r="B1059" s="1" t="s">
        <v>15528</v>
      </c>
      <c r="C1059" s="1" t="s">
        <v>177</v>
      </c>
      <c r="D1059" s="1" t="s">
        <v>82</v>
      </c>
      <c r="E1059" s="1" t="s">
        <v>15529</v>
      </c>
      <c r="F1059" s="1" t="s">
        <v>15530</v>
      </c>
      <c r="G1059" s="1" t="n">
        <v>55</v>
      </c>
      <c r="H1059" s="1" t="n">
        <v>1</v>
      </c>
      <c r="I1059" s="102" t="s">
        <v>188</v>
      </c>
      <c r="J1059" s="1"/>
      <c r="K1059" s="1" t="n">
        <f aca="false">IFERROR(VLOOKUP(A1059,'[2]Pivot HorizontalMRP'!$A$4:$B$2689,2,0),0)</f>
        <v>0</v>
      </c>
      <c r="L1059" s="1" t="n">
        <f aca="false">IFERROR(VLOOKUP(A1059,'[2]Pivot HorizontalMRP'!$A$4:$C$2689,3,0),0)</f>
        <v>0</v>
      </c>
      <c r="M1059" s="1" t="n">
        <f aca="false">IFERROR(VLOOKUP(A1059,'[2]Pivot HorizontalMRP'!$A$4:$D$2689,0.4,0),0)</f>
        <v>0</v>
      </c>
      <c r="N1059" s="1" t="n">
        <f aca="false">IFERROR(VLOOKUP(A1059,'[2]Pivot HorizontalMRP'!$A$4:$E$2689,5,0),0)</f>
        <v>0</v>
      </c>
      <c r="O1059" s="1" t="n">
        <f aca="false">K1059+L1059</f>
        <v>0</v>
      </c>
      <c r="P1059" s="1" t="n">
        <f aca="false">K1059+L1059+M1059+N1059</f>
        <v>0</v>
      </c>
      <c r="Q1059" s="1" t="n">
        <f aca="false">IFERROR(VLOOKUP(A1059,'[2]Pivot HorizontalMRP'!$A$4:$F$2689,6,0),0)</f>
        <v>0</v>
      </c>
      <c r="R1059" s="1" t="n">
        <f aca="false">IFERROR(VLOOKUP(A1059,'[2]Pivot HorizontalMRP'!$A$4:$G$2689,7,0),0)</f>
        <v>10</v>
      </c>
      <c r="S1059" s="1" t="n">
        <f aca="false">IFERROR(VLOOKUP(A1059,'[2]Pivot HorizontalMRP'!$A$4:$H$2689,8,0),0)</f>
        <v>90</v>
      </c>
      <c r="T1059" s="1" t="n">
        <f aca="false">IFERROR(VLOOKUP(A1059,'[2]Pivot HorizontalMRP'!$A$4:$I$2689,9,0),0)</f>
        <v>60</v>
      </c>
      <c r="U1059" s="1" t="n">
        <f aca="false">IF(I1059="delivery",O1059-SUM(Q1059+R1059),IF(I1059="PO",P1059-SUM(Q1059:R1059)))</f>
        <v>-10</v>
      </c>
      <c r="V1059" s="81" t="n">
        <v>97.37</v>
      </c>
      <c r="W1059" s="81"/>
      <c r="X1059" s="81" t="n">
        <f aca="false">W1059-V1059</f>
        <v>-97.37</v>
      </c>
      <c r="Y1059" s="81"/>
      <c r="Z1059" s="81"/>
      <c r="AA1059" s="81"/>
      <c r="AB1059" s="81"/>
      <c r="AC1059" s="81"/>
      <c r="AD1059" s="81"/>
      <c r="AE1059" s="81"/>
      <c r="AF1059" s="81"/>
      <c r="AG1059" s="81"/>
      <c r="AH1059" s="81"/>
      <c r="AI1059" s="81"/>
      <c r="AJ1059" s="81"/>
      <c r="AK1059" s="81"/>
      <c r="AL1059" s="81"/>
      <c r="AM1059" s="81"/>
      <c r="AN1059" s="81"/>
      <c r="AO1059" s="81" t="str">
        <f aca="false">D1059</f>
        <v>Arista</v>
      </c>
      <c r="AP1059" s="102" t="s">
        <v>181</v>
      </c>
      <c r="AQ1059" s="1"/>
      <c r="AR1059" s="1"/>
      <c r="AS1059" s="1"/>
      <c r="AT1059" s="1"/>
      <c r="AU1059" s="1"/>
      <c r="AV1059" s="1"/>
      <c r="AW1059" s="1"/>
      <c r="AX1059" s="1"/>
      <c r="AY1059" s="1"/>
      <c r="AZ1059" s="1"/>
      <c r="BA1059" s="1"/>
      <c r="BB1059" s="1"/>
      <c r="BC1059" s="1"/>
      <c r="BD1059" s="1"/>
      <c r="BE1059" s="1"/>
      <c r="BF1059" s="1" t="s">
        <v>10507</v>
      </c>
      <c r="BG1059" s="1" t="s">
        <v>183</v>
      </c>
      <c r="BH1059" s="1"/>
      <c r="BI1059" s="1"/>
    </row>
    <row r="1060" customFormat="false" ht="12.75" hidden="false" customHeight="false" outlineLevel="0" collapsed="false">
      <c r="A1060" s="1" t="s">
        <v>15531</v>
      </c>
      <c r="B1060" s="1" t="s">
        <v>15532</v>
      </c>
      <c r="C1060" s="1" t="s">
        <v>177</v>
      </c>
      <c r="D1060" s="1" t="s">
        <v>82</v>
      </c>
      <c r="E1060" s="1" t="s">
        <v>15533</v>
      </c>
      <c r="F1060" s="1" t="s">
        <v>15534</v>
      </c>
      <c r="G1060" s="1" t="n">
        <v>55</v>
      </c>
      <c r="H1060" s="1" t="n">
        <v>1</v>
      </c>
      <c r="I1060" s="102" t="s">
        <v>188</v>
      </c>
      <c r="J1060" s="1"/>
      <c r="K1060" s="1" t="n">
        <f aca="false">IFERROR(VLOOKUP(A1060,'[2]Pivot HorizontalMRP'!$A$4:$B$2689,2,0),0)</f>
        <v>0</v>
      </c>
      <c r="L1060" s="1" t="n">
        <f aca="false">IFERROR(VLOOKUP(A1060,'[2]Pivot HorizontalMRP'!$A$4:$C$2689,3,0),0)</f>
        <v>0</v>
      </c>
      <c r="M1060" s="1" t="n">
        <f aca="false">IFERROR(VLOOKUP(A1060,'[2]Pivot HorizontalMRP'!$A$4:$D$2689,0.4,0),0)</f>
        <v>0</v>
      </c>
      <c r="N1060" s="1" t="n">
        <f aca="false">IFERROR(VLOOKUP(A1060,'[2]Pivot HorizontalMRP'!$A$4:$E$2689,5,0),0)</f>
        <v>0</v>
      </c>
      <c r="O1060" s="1" t="n">
        <f aca="false">K1060+L1060</f>
        <v>0</v>
      </c>
      <c r="P1060" s="1" t="n">
        <f aca="false">K1060+L1060+M1060+N1060</f>
        <v>0</v>
      </c>
      <c r="Q1060" s="1" t="n">
        <f aca="false">IFERROR(VLOOKUP(A1060,'[2]Pivot HorizontalMRP'!$A$4:$F$2689,6,0),0)</f>
        <v>0</v>
      </c>
      <c r="R1060" s="1" t="n">
        <f aca="false">IFERROR(VLOOKUP(A1060,'[2]Pivot HorizontalMRP'!$A$4:$G$2689,7,0),0)</f>
        <v>10</v>
      </c>
      <c r="S1060" s="1" t="n">
        <f aca="false">IFERROR(VLOOKUP(A1060,'[2]Pivot HorizontalMRP'!$A$4:$H$2689,8,0),0)</f>
        <v>90</v>
      </c>
      <c r="T1060" s="1" t="n">
        <f aca="false">IFERROR(VLOOKUP(A1060,'[2]Pivot HorizontalMRP'!$A$4:$I$2689,9,0),0)</f>
        <v>60</v>
      </c>
      <c r="U1060" s="1" t="n">
        <f aca="false">IF(I1060="delivery",O1060-SUM(Q1060+R1060),IF(I1060="PO",P1060-SUM(Q1060:R1060)))</f>
        <v>-10</v>
      </c>
      <c r="V1060" s="81" t="n">
        <v>57.09</v>
      </c>
      <c r="W1060" s="81"/>
      <c r="X1060" s="81" t="n">
        <f aca="false">W1060-V1060</f>
        <v>-57.09</v>
      </c>
      <c r="Y1060" s="81"/>
      <c r="Z1060" s="81"/>
      <c r="AA1060" s="81"/>
      <c r="AB1060" s="81"/>
      <c r="AC1060" s="81"/>
      <c r="AD1060" s="81"/>
      <c r="AE1060" s="81"/>
      <c r="AF1060" s="81"/>
      <c r="AG1060" s="81"/>
      <c r="AH1060" s="81"/>
      <c r="AI1060" s="81"/>
      <c r="AJ1060" s="81"/>
      <c r="AK1060" s="81"/>
      <c r="AL1060" s="81"/>
      <c r="AM1060" s="81"/>
      <c r="AN1060" s="81"/>
      <c r="AO1060" s="81" t="str">
        <f aca="false">D1060</f>
        <v>Arista</v>
      </c>
      <c r="AP1060" s="102" t="s">
        <v>181</v>
      </c>
      <c r="AQ1060" s="1"/>
      <c r="AR1060" s="1"/>
      <c r="AS1060" s="1"/>
      <c r="AT1060" s="1"/>
      <c r="AU1060" s="1"/>
      <c r="AV1060" s="1"/>
      <c r="AW1060" s="1"/>
      <c r="AX1060" s="1"/>
      <c r="AY1060" s="1"/>
      <c r="AZ1060" s="1"/>
      <c r="BA1060" s="1"/>
      <c r="BB1060" s="1"/>
      <c r="BC1060" s="1"/>
      <c r="BD1060" s="1"/>
      <c r="BE1060" s="1"/>
      <c r="BF1060" s="1" t="s">
        <v>10507</v>
      </c>
      <c r="BG1060" s="1" t="s">
        <v>183</v>
      </c>
      <c r="BH1060" s="1"/>
      <c r="BI1060" s="1"/>
    </row>
    <row r="1061" customFormat="false" ht="12.75" hidden="false" customHeight="false" outlineLevel="0" collapsed="false">
      <c r="A1061" s="1" t="s">
        <v>15535</v>
      </c>
      <c r="B1061" s="1" t="s">
        <v>15536</v>
      </c>
      <c r="C1061" s="1" t="s">
        <v>177</v>
      </c>
      <c r="D1061" s="1" t="s">
        <v>82</v>
      </c>
      <c r="E1061" s="1" t="s">
        <v>15537</v>
      </c>
      <c r="F1061" s="1" t="s">
        <v>15538</v>
      </c>
      <c r="G1061" s="1" t="n">
        <v>10</v>
      </c>
      <c r="H1061" s="1" t="n">
        <v>100</v>
      </c>
      <c r="I1061" s="102" t="s">
        <v>188</v>
      </c>
      <c r="J1061" s="1"/>
      <c r="K1061" s="1" t="n">
        <f aca="false">IFERROR(VLOOKUP(A1061,'[2]Pivot HorizontalMRP'!$A$4:$B$2689,2,0),0)</f>
        <v>0</v>
      </c>
      <c r="L1061" s="1" t="n">
        <f aca="false">IFERROR(VLOOKUP(A1061,'[2]Pivot HorizontalMRP'!$A$4:$C$2689,3,0),0)</f>
        <v>0</v>
      </c>
      <c r="M1061" s="1" t="n">
        <f aca="false">IFERROR(VLOOKUP(A1061,'[2]Pivot HorizontalMRP'!$A$4:$D$2689,0.4,0),0)</f>
        <v>0</v>
      </c>
      <c r="N1061" s="1" t="n">
        <f aca="false">IFERROR(VLOOKUP(A1061,'[2]Pivot HorizontalMRP'!$A$4:$E$2689,5,0),0)</f>
        <v>0</v>
      </c>
      <c r="O1061" s="1" t="n">
        <f aca="false">K1061+L1061</f>
        <v>0</v>
      </c>
      <c r="P1061" s="1" t="n">
        <f aca="false">K1061+L1061+M1061+N1061</f>
        <v>0</v>
      </c>
      <c r="Q1061" s="1" t="n">
        <f aca="false">IFERROR(VLOOKUP(A1061,'[2]Pivot HorizontalMRP'!$A$4:$F$2689,6,0),0)</f>
        <v>0</v>
      </c>
      <c r="R1061" s="1" t="n">
        <f aca="false">IFERROR(VLOOKUP(A1061,'[2]Pivot HorizontalMRP'!$A$4:$G$2689,7,0),0)</f>
        <v>30</v>
      </c>
      <c r="S1061" s="1" t="n">
        <f aca="false">IFERROR(VLOOKUP(A1061,'[2]Pivot HorizontalMRP'!$A$4:$H$2689,8,0),0)</f>
        <v>470</v>
      </c>
      <c r="T1061" s="1" t="n">
        <f aca="false">IFERROR(VLOOKUP(A1061,'[2]Pivot HorizontalMRP'!$A$4:$I$2689,9,0),0)</f>
        <v>192</v>
      </c>
      <c r="U1061" s="1" t="n">
        <f aca="false">IF(I1061="delivery",O1061-SUM(Q1061+R1061),IF(I1061="PO",P1061-SUM(Q1061:R1061)))</f>
        <v>-30</v>
      </c>
      <c r="V1061" s="81" t="n">
        <v>22.63</v>
      </c>
      <c r="W1061" s="81"/>
      <c r="X1061" s="81" t="n">
        <f aca="false">W1061-V1061</f>
        <v>-22.63</v>
      </c>
      <c r="Y1061" s="81"/>
      <c r="Z1061" s="81"/>
      <c r="AA1061" s="81"/>
      <c r="AB1061" s="81"/>
      <c r="AC1061" s="81"/>
      <c r="AD1061" s="81"/>
      <c r="AE1061" s="81"/>
      <c r="AF1061" s="81"/>
      <c r="AG1061" s="81"/>
      <c r="AH1061" s="81"/>
      <c r="AI1061" s="81"/>
      <c r="AJ1061" s="81"/>
      <c r="AK1061" s="81"/>
      <c r="AL1061" s="81"/>
      <c r="AM1061" s="81"/>
      <c r="AN1061" s="81"/>
      <c r="AO1061" s="81" t="str">
        <f aca="false">D1061</f>
        <v>Arista</v>
      </c>
      <c r="AP1061" s="102" t="s">
        <v>181</v>
      </c>
      <c r="AQ1061" s="1"/>
      <c r="AR1061" s="1"/>
      <c r="AS1061" s="1"/>
      <c r="AT1061" s="1"/>
      <c r="AU1061" s="1"/>
      <c r="AV1061" s="1"/>
      <c r="AW1061" s="1"/>
      <c r="AX1061" s="1"/>
      <c r="AY1061" s="1"/>
      <c r="AZ1061" s="1"/>
      <c r="BA1061" s="1"/>
      <c r="BB1061" s="1"/>
      <c r="BC1061" s="1"/>
      <c r="BD1061" s="1"/>
      <c r="BE1061" s="1"/>
      <c r="BF1061" s="1" t="s">
        <v>10507</v>
      </c>
      <c r="BG1061" s="1" t="s">
        <v>183</v>
      </c>
      <c r="BH1061" s="1"/>
      <c r="BI1061" s="1"/>
    </row>
    <row r="1062" customFormat="false" ht="12.75" hidden="false" customHeight="false" outlineLevel="0" collapsed="false">
      <c r="A1062" s="1" t="s">
        <v>14541</v>
      </c>
      <c r="B1062" s="1" t="s">
        <v>14542</v>
      </c>
      <c r="C1062" s="1" t="s">
        <v>177</v>
      </c>
      <c r="D1062" s="1" t="s">
        <v>82</v>
      </c>
      <c r="E1062" s="1" t="s">
        <v>14543</v>
      </c>
      <c r="F1062" s="1" t="s">
        <v>14544</v>
      </c>
      <c r="G1062" s="1" t="n">
        <v>10</v>
      </c>
      <c r="H1062" s="1" t="n">
        <v>100</v>
      </c>
      <c r="I1062" s="101" t="s">
        <v>188</v>
      </c>
      <c r="J1062" s="1"/>
      <c r="K1062" s="1" t="n">
        <f aca="false">IFERROR(VLOOKUP(A1062,'[2]Pivot HorizontalMRP'!$A$4:$B$2689,2,0),0)</f>
        <v>0</v>
      </c>
      <c r="L1062" s="1" t="n">
        <f aca="false">IFERROR(VLOOKUP(A1062,'[2]Pivot HorizontalMRP'!$A$4:$C$2689,3,0),0)</f>
        <v>0</v>
      </c>
      <c r="M1062" s="1" t="n">
        <f aca="false">IFERROR(VLOOKUP(A1062,'[2]Pivot HorizontalMRP'!$A$4:$D$2689,0.4,0),0)</f>
        <v>0</v>
      </c>
      <c r="N1062" s="1" t="n">
        <f aca="false">IFERROR(VLOOKUP(A1062,'[2]Pivot HorizontalMRP'!$A$4:$E$2689,5,0),0)</f>
        <v>0</v>
      </c>
      <c r="O1062" s="1" t="n">
        <f aca="false">K1062+L1062</f>
        <v>0</v>
      </c>
      <c r="P1062" s="1" t="n">
        <f aca="false">K1062+L1062+M1062+N1062</f>
        <v>0</v>
      </c>
      <c r="Q1062" s="1" t="n">
        <f aca="false">IFERROR(VLOOKUP(A1062,'[2]Pivot HorizontalMRP'!$A$4:$F$2689,6,0),0)</f>
        <v>22</v>
      </c>
      <c r="R1062" s="1" t="n">
        <f aca="false">IFERROR(VLOOKUP(A1062,'[2]Pivot HorizontalMRP'!$A$4:$G$2689,7,0),0)</f>
        <v>50</v>
      </c>
      <c r="S1062" s="1" t="n">
        <f aca="false">IFERROR(VLOOKUP(A1062,'[2]Pivot HorizontalMRP'!$A$4:$H$2689,8,0),0)</f>
        <v>0</v>
      </c>
      <c r="T1062" s="1" t="n">
        <f aca="false">IFERROR(VLOOKUP(A1062,'[2]Pivot HorizontalMRP'!$A$4:$I$2689,9,0),0)</f>
        <v>0</v>
      </c>
      <c r="U1062" s="1" t="n">
        <f aca="false">IF(I1062="delivery",O1062-SUM(Q1062+R1062),IF(I1062="PO",P1062-SUM(Q1062:R1062)))</f>
        <v>-72</v>
      </c>
      <c r="V1062" s="81" t="n">
        <v>22.11</v>
      </c>
      <c r="W1062" s="81"/>
      <c r="X1062" s="81" t="n">
        <f aca="false">W1062-V1062</f>
        <v>-22.11</v>
      </c>
      <c r="Y1062" s="81"/>
      <c r="Z1062" s="81"/>
      <c r="AA1062" s="81"/>
      <c r="AB1062" s="81"/>
      <c r="AC1062" s="81"/>
      <c r="AD1062" s="81"/>
      <c r="AE1062" s="81"/>
      <c r="AF1062" s="81"/>
      <c r="AG1062" s="81"/>
      <c r="AH1062" s="81"/>
      <c r="AI1062" s="81"/>
      <c r="AJ1062" s="81"/>
      <c r="AK1062" s="81"/>
      <c r="AL1062" s="81"/>
      <c r="AM1062" s="81"/>
      <c r="AN1062" s="81"/>
      <c r="AO1062" s="81" t="str">
        <f aca="false">D1062</f>
        <v>Arista</v>
      </c>
      <c r="AP1062" s="1" t="s">
        <v>181</v>
      </c>
      <c r="AQ1062" s="1"/>
      <c r="AR1062" s="1"/>
      <c r="AS1062" s="1"/>
      <c r="AT1062" s="1"/>
      <c r="AU1062" s="1"/>
      <c r="AV1062" s="1"/>
      <c r="AW1062" s="1"/>
      <c r="AX1062" s="1"/>
      <c r="AY1062" s="1"/>
      <c r="AZ1062" s="1"/>
      <c r="BA1062" s="1"/>
      <c r="BB1062" s="1"/>
      <c r="BC1062" s="1"/>
      <c r="BD1062" s="1"/>
      <c r="BE1062" s="1"/>
      <c r="BF1062" s="1" t="s">
        <v>14668</v>
      </c>
      <c r="BG1062" s="1" t="s">
        <v>183</v>
      </c>
      <c r="BH1062" s="1"/>
      <c r="BI1062" s="1"/>
    </row>
    <row r="1063" customFormat="false" ht="12.75" hidden="false" customHeight="false" outlineLevel="0" collapsed="false">
      <c r="A1063" s="1" t="s">
        <v>1610</v>
      </c>
      <c r="B1063" s="1" t="s">
        <v>1611</v>
      </c>
      <c r="C1063" s="1" t="s">
        <v>177</v>
      </c>
      <c r="D1063" s="1" t="s">
        <v>82</v>
      </c>
      <c r="E1063" s="1" t="s">
        <v>1612</v>
      </c>
      <c r="F1063" s="1" t="s">
        <v>1613</v>
      </c>
      <c r="G1063" s="1" t="n">
        <v>36</v>
      </c>
      <c r="H1063" s="1" t="n">
        <v>100</v>
      </c>
      <c r="I1063" s="101" t="s">
        <v>188</v>
      </c>
      <c r="J1063" s="1"/>
      <c r="K1063" s="1" t="n">
        <f aca="false">IFERROR(VLOOKUP(A1063,'[2]Pivot HorizontalMRP'!$A$4:$B$2689,2,0),0)</f>
        <v>0</v>
      </c>
      <c r="L1063" s="1" t="n">
        <f aca="false">IFERROR(VLOOKUP(A1063,'[2]Pivot HorizontalMRP'!$A$4:$C$2689,3,0),0)</f>
        <v>1197</v>
      </c>
      <c r="M1063" s="1" t="n">
        <f aca="false">IFERROR(VLOOKUP(A1063,'[2]Pivot HorizontalMRP'!$A$4:$D$2689,0.4,0),0)</f>
        <v>0</v>
      </c>
      <c r="N1063" s="1" t="n">
        <f aca="false">IFERROR(VLOOKUP(A1063,'[2]Pivot HorizontalMRP'!$A$4:$E$2689,5,0),0)</f>
        <v>0</v>
      </c>
      <c r="O1063" s="1" t="n">
        <f aca="false">K1063+L1063</f>
        <v>1197</v>
      </c>
      <c r="P1063" s="1" t="n">
        <f aca="false">K1063+L1063+M1063+N1063</f>
        <v>1197</v>
      </c>
      <c r="Q1063" s="1" t="n">
        <f aca="false">IFERROR(VLOOKUP(A1063,'[2]Pivot HorizontalMRP'!$A$4:$F$2689,6,0),0)</f>
        <v>992</v>
      </c>
      <c r="R1063" s="1" t="n">
        <f aca="false">IFERROR(VLOOKUP(A1063,'[2]Pivot HorizontalMRP'!$A$4:$G$2689,7,0),0)</f>
        <v>666</v>
      </c>
      <c r="S1063" s="1" t="n">
        <f aca="false">IFERROR(VLOOKUP(A1063,'[2]Pivot HorizontalMRP'!$A$4:$H$2689,8,0),0)</f>
        <v>480</v>
      </c>
      <c r="T1063" s="1" t="n">
        <f aca="false">IFERROR(VLOOKUP(A1063,'[2]Pivot HorizontalMRP'!$A$4:$I$2689,9,0),0)</f>
        <v>720</v>
      </c>
      <c r="U1063" s="1" t="n">
        <f aca="false">IF(I1063="delivery",O1063-SUM(Q1063+R1063),IF(I1063="PO",P1063-SUM(Q1063:R1063)))</f>
        <v>-461</v>
      </c>
      <c r="V1063" s="81" t="n">
        <v>2.28</v>
      </c>
      <c r="W1063" s="81"/>
      <c r="X1063" s="81" t="n">
        <f aca="false">W1063-V1063</f>
        <v>-2.28</v>
      </c>
      <c r="Y1063" s="81"/>
      <c r="Z1063" s="81"/>
      <c r="AA1063" s="81"/>
      <c r="AB1063" s="81"/>
      <c r="AC1063" s="81"/>
      <c r="AD1063" s="81"/>
      <c r="AE1063" s="81"/>
      <c r="AF1063" s="81"/>
      <c r="AG1063" s="81"/>
      <c r="AH1063" s="81"/>
      <c r="AI1063" s="81"/>
      <c r="AJ1063" s="81"/>
      <c r="AK1063" s="81"/>
      <c r="AL1063" s="81"/>
      <c r="AM1063" s="81"/>
      <c r="AN1063" s="81"/>
      <c r="AO1063" s="81" t="str">
        <f aca="false">D1063</f>
        <v>Arista</v>
      </c>
      <c r="AP1063" s="1" t="s">
        <v>181</v>
      </c>
      <c r="AQ1063" s="1"/>
      <c r="AR1063" s="1"/>
      <c r="AS1063" s="1"/>
      <c r="AT1063" s="1"/>
      <c r="AU1063" s="1"/>
      <c r="AV1063" s="1"/>
      <c r="AW1063" s="1"/>
      <c r="AX1063" s="1"/>
      <c r="AY1063" s="1"/>
      <c r="AZ1063" s="1"/>
      <c r="BA1063" s="1"/>
      <c r="BB1063" s="1"/>
      <c r="BC1063" s="1"/>
      <c r="BD1063" s="1"/>
      <c r="BE1063" s="1"/>
      <c r="BF1063" s="1" t="s">
        <v>14668</v>
      </c>
      <c r="BG1063" s="1" t="s">
        <v>183</v>
      </c>
      <c r="BH1063" s="1"/>
      <c r="BI1063" s="1"/>
    </row>
    <row r="1064" customFormat="false" ht="12.75" hidden="false" customHeight="false" outlineLevel="0" collapsed="false">
      <c r="A1064" s="1" t="s">
        <v>1630</v>
      </c>
      <c r="B1064" s="1" t="s">
        <v>1631</v>
      </c>
      <c r="C1064" s="1" t="s">
        <v>177</v>
      </c>
      <c r="D1064" s="1" t="s">
        <v>82</v>
      </c>
      <c r="E1064" s="1" t="s">
        <v>15539</v>
      </c>
      <c r="F1064" s="1" t="s">
        <v>1633</v>
      </c>
      <c r="G1064" s="1" t="n">
        <v>36</v>
      </c>
      <c r="H1064" s="1" t="n">
        <v>200</v>
      </c>
      <c r="I1064" s="101" t="s">
        <v>188</v>
      </c>
      <c r="J1064" s="1"/>
      <c r="K1064" s="1" t="n">
        <f aca="false">IFERROR(VLOOKUP(A1064,'[2]Pivot HorizontalMRP'!$A$4:$B$2689,2,0),0)</f>
        <v>40</v>
      </c>
      <c r="L1064" s="1" t="n">
        <f aca="false">IFERROR(VLOOKUP(A1064,'[2]Pivot HorizontalMRP'!$A$4:$C$2689,3,0),0)</f>
        <v>870</v>
      </c>
      <c r="M1064" s="1" t="n">
        <f aca="false">IFERROR(VLOOKUP(A1064,'[2]Pivot HorizontalMRP'!$A$4:$D$2689,0.4,0),0)</f>
        <v>0</v>
      </c>
      <c r="N1064" s="1" t="n">
        <f aca="false">IFERROR(VLOOKUP(A1064,'[2]Pivot HorizontalMRP'!$A$4:$E$2689,5,0),0)</f>
        <v>0</v>
      </c>
      <c r="O1064" s="1" t="n">
        <f aca="false">K1064+L1064</f>
        <v>910</v>
      </c>
      <c r="P1064" s="1" t="n">
        <f aca="false">K1064+L1064+M1064+N1064</f>
        <v>910</v>
      </c>
      <c r="Q1064" s="1" t="n">
        <f aca="false">IFERROR(VLOOKUP(A1064,'[2]Pivot HorizontalMRP'!$A$4:$F$2689,6,0),0)</f>
        <v>125</v>
      </c>
      <c r="R1064" s="1" t="n">
        <f aca="false">IFERROR(VLOOKUP(A1064,'[2]Pivot HorizontalMRP'!$A$4:$G$2689,7,0),0)</f>
        <v>15</v>
      </c>
      <c r="S1064" s="1" t="n">
        <f aca="false">IFERROR(VLOOKUP(A1064,'[2]Pivot HorizontalMRP'!$A$4:$H$2689,8,0),0)</f>
        <v>20</v>
      </c>
      <c r="T1064" s="1" t="n">
        <f aca="false">IFERROR(VLOOKUP(A1064,'[2]Pivot HorizontalMRP'!$A$4:$I$2689,9,0),0)</f>
        <v>30</v>
      </c>
      <c r="U1064" s="1" t="n">
        <f aca="false">IF(I1064="delivery",O1064-SUM(Q1064+R1064),IF(I1064="PO",P1064-SUM(Q1064:R1064)))</f>
        <v>770</v>
      </c>
      <c r="V1064" s="81" t="n">
        <v>1.02</v>
      </c>
      <c r="W1064" s="81"/>
      <c r="X1064" s="81" t="n">
        <f aca="false">W1064-V1064</f>
        <v>-1.02</v>
      </c>
      <c r="Y1064" s="81"/>
      <c r="Z1064" s="81"/>
      <c r="AA1064" s="81" t="n">
        <v>1.02</v>
      </c>
      <c r="AB1064" s="81"/>
      <c r="AC1064" s="81"/>
      <c r="AD1064" s="81"/>
      <c r="AE1064" s="81"/>
      <c r="AF1064" s="81"/>
      <c r="AG1064" s="81"/>
      <c r="AH1064" s="81"/>
      <c r="AI1064" s="81"/>
      <c r="AJ1064" s="81"/>
      <c r="AK1064" s="81"/>
      <c r="AL1064" s="81"/>
      <c r="AM1064" s="81"/>
      <c r="AN1064" s="81"/>
      <c r="AO1064" s="81" t="str">
        <f aca="false">D1064</f>
        <v>Arista</v>
      </c>
      <c r="AP1064" s="1" t="s">
        <v>181</v>
      </c>
      <c r="AQ1064" s="1"/>
      <c r="AR1064" s="1"/>
      <c r="AS1064" s="1"/>
      <c r="AT1064" s="1"/>
      <c r="AU1064" s="1"/>
      <c r="AV1064" s="1"/>
      <c r="AW1064" s="1"/>
      <c r="AX1064" s="1"/>
      <c r="AY1064" s="1"/>
      <c r="AZ1064" s="1"/>
      <c r="BA1064" s="1"/>
      <c r="BB1064" s="1"/>
      <c r="BC1064" s="1"/>
      <c r="BD1064" s="1"/>
      <c r="BE1064" s="1"/>
      <c r="BF1064" s="1" t="s">
        <v>14668</v>
      </c>
      <c r="BG1064" s="1" t="s">
        <v>183</v>
      </c>
      <c r="BH1064" s="1"/>
      <c r="BI1064" s="1"/>
    </row>
    <row r="1065" customFormat="false" ht="12.75" hidden="false" customHeight="false" outlineLevel="0" collapsed="false">
      <c r="A1065" s="1" t="s">
        <v>1634</v>
      </c>
      <c r="B1065" s="1" t="s">
        <v>1635</v>
      </c>
      <c r="C1065" s="1" t="s">
        <v>177</v>
      </c>
      <c r="D1065" s="1" t="s">
        <v>82</v>
      </c>
      <c r="E1065" s="1" t="s">
        <v>1636</v>
      </c>
      <c r="F1065" s="1" t="s">
        <v>1637</v>
      </c>
      <c r="G1065" s="1" t="n">
        <v>36</v>
      </c>
      <c r="H1065" s="1" t="n">
        <v>2500</v>
      </c>
      <c r="I1065" s="101" t="s">
        <v>188</v>
      </c>
      <c r="J1065" s="1"/>
      <c r="K1065" s="1" t="n">
        <f aca="false">IFERROR(VLOOKUP(A1065,'[2]Pivot HorizontalMRP'!$A$4:$B$2689,2,0),0)</f>
        <v>0</v>
      </c>
      <c r="L1065" s="1" t="n">
        <f aca="false">IFERROR(VLOOKUP(A1065,'[2]Pivot HorizontalMRP'!$A$4:$C$2689,3,0),0)</f>
        <v>4083</v>
      </c>
      <c r="M1065" s="1" t="n">
        <f aca="false">IFERROR(VLOOKUP(A1065,'[2]Pivot HorizontalMRP'!$A$4:$D$2689,0.4,0),0)</f>
        <v>0</v>
      </c>
      <c r="N1065" s="1" t="n">
        <f aca="false">IFERROR(VLOOKUP(A1065,'[2]Pivot HorizontalMRP'!$A$4:$E$2689,5,0),0)</f>
        <v>0</v>
      </c>
      <c r="O1065" s="1" t="n">
        <f aca="false">K1065+L1065</f>
        <v>4083</v>
      </c>
      <c r="P1065" s="1" t="n">
        <f aca="false">K1065+L1065+M1065+N1065</f>
        <v>4083</v>
      </c>
      <c r="Q1065" s="1" t="n">
        <f aca="false">IFERROR(VLOOKUP(A1065,'[2]Pivot HorizontalMRP'!$A$4:$F$2689,6,0),0)</f>
        <v>1102</v>
      </c>
      <c r="R1065" s="1" t="n">
        <f aca="false">IFERROR(VLOOKUP(A1065,'[2]Pivot HorizontalMRP'!$A$4:$G$2689,7,0),0)</f>
        <v>30</v>
      </c>
      <c r="S1065" s="1" t="n">
        <f aca="false">IFERROR(VLOOKUP(A1065,'[2]Pivot HorizontalMRP'!$A$4:$H$2689,8,0),0)</f>
        <v>40</v>
      </c>
      <c r="T1065" s="1" t="n">
        <f aca="false">IFERROR(VLOOKUP(A1065,'[2]Pivot HorizontalMRP'!$A$4:$I$2689,9,0),0)</f>
        <v>60</v>
      </c>
      <c r="U1065" s="1" t="n">
        <f aca="false">IF(I1065="delivery",O1065-SUM(Q1065+R1065),IF(I1065="PO",P1065-SUM(Q1065:R1065)))</f>
        <v>2951</v>
      </c>
      <c r="V1065" s="81" t="n">
        <v>0.53</v>
      </c>
      <c r="W1065" s="81"/>
      <c r="X1065" s="81" t="n">
        <f aca="false">W1065-V1065</f>
        <v>-0.53</v>
      </c>
      <c r="Y1065" s="81"/>
      <c r="Z1065" s="81"/>
      <c r="AA1065" s="81" t="n">
        <v>0.53</v>
      </c>
      <c r="AB1065" s="81"/>
      <c r="AC1065" s="81"/>
      <c r="AD1065" s="81"/>
      <c r="AE1065" s="81"/>
      <c r="AF1065" s="81"/>
      <c r="AG1065" s="81"/>
      <c r="AH1065" s="81"/>
      <c r="AI1065" s="81"/>
      <c r="AJ1065" s="81"/>
      <c r="AK1065" s="81"/>
      <c r="AL1065" s="81"/>
      <c r="AM1065" s="81"/>
      <c r="AN1065" s="81"/>
      <c r="AO1065" s="81" t="str">
        <f aca="false">D1065</f>
        <v>Arista</v>
      </c>
      <c r="AP1065" s="1" t="s">
        <v>181</v>
      </c>
      <c r="AQ1065" s="1"/>
      <c r="AR1065" s="1"/>
      <c r="AS1065" s="1"/>
      <c r="AT1065" s="1"/>
      <c r="AU1065" s="1"/>
      <c r="AV1065" s="1"/>
      <c r="AW1065" s="1"/>
      <c r="AX1065" s="1"/>
      <c r="AY1065" s="1"/>
      <c r="AZ1065" s="1"/>
      <c r="BA1065" s="1"/>
      <c r="BB1065" s="1"/>
      <c r="BC1065" s="1"/>
      <c r="BD1065" s="1"/>
      <c r="BE1065" s="1"/>
      <c r="BF1065" s="1" t="s">
        <v>14668</v>
      </c>
      <c r="BG1065" s="1" t="s">
        <v>183</v>
      </c>
      <c r="BH1065" s="1"/>
      <c r="BI1065" s="1"/>
    </row>
    <row r="1066" customFormat="false" ht="12.75" hidden="false" customHeight="false" outlineLevel="0" collapsed="false">
      <c r="A1066" s="1" t="s">
        <v>1638</v>
      </c>
      <c r="B1066" s="1" t="s">
        <v>1639</v>
      </c>
      <c r="C1066" s="1" t="s">
        <v>177</v>
      </c>
      <c r="D1066" s="1" t="s">
        <v>82</v>
      </c>
      <c r="E1066" s="1" t="s">
        <v>15540</v>
      </c>
      <c r="F1066" s="1" t="s">
        <v>15541</v>
      </c>
      <c r="G1066" s="1" t="n">
        <v>36</v>
      </c>
      <c r="H1066" s="1" t="n">
        <v>200</v>
      </c>
      <c r="I1066" s="101" t="s">
        <v>188</v>
      </c>
      <c r="J1066" s="1"/>
      <c r="K1066" s="1" t="n">
        <f aca="false">IFERROR(VLOOKUP(A1066,'[2]Pivot HorizontalMRP'!$A$4:$B$2689,2,0),0)</f>
        <v>1143</v>
      </c>
      <c r="L1066" s="1" t="n">
        <f aca="false">IFERROR(VLOOKUP(A1066,'[2]Pivot HorizontalMRP'!$A$4:$C$2689,3,0),0)</f>
        <v>195</v>
      </c>
      <c r="M1066" s="1" t="n">
        <f aca="false">IFERROR(VLOOKUP(A1066,'[2]Pivot HorizontalMRP'!$A$4:$D$2689,0.4,0),0)</f>
        <v>0</v>
      </c>
      <c r="N1066" s="1" t="n">
        <f aca="false">IFERROR(VLOOKUP(A1066,'[2]Pivot HorizontalMRP'!$A$4:$E$2689,5,0),0)</f>
        <v>0</v>
      </c>
      <c r="O1066" s="1" t="n">
        <f aca="false">K1066+L1066</f>
        <v>1338</v>
      </c>
      <c r="P1066" s="1" t="n">
        <f aca="false">K1066+L1066+M1066+N1066</f>
        <v>1338</v>
      </c>
      <c r="Q1066" s="1" t="n">
        <f aca="false">IFERROR(VLOOKUP(A1066,'[2]Pivot HorizontalMRP'!$A$4:$F$2689,6,0),0)</f>
        <v>369</v>
      </c>
      <c r="R1066" s="1" t="n">
        <f aca="false">IFERROR(VLOOKUP(A1066,'[2]Pivot HorizontalMRP'!$A$4:$G$2689,7,0),0)</f>
        <v>249</v>
      </c>
      <c r="S1066" s="1" t="n">
        <f aca="false">IFERROR(VLOOKUP(A1066,'[2]Pivot HorizontalMRP'!$A$4:$H$2689,8,0),0)</f>
        <v>138</v>
      </c>
      <c r="T1066" s="1" t="n">
        <f aca="false">IFERROR(VLOOKUP(A1066,'[2]Pivot HorizontalMRP'!$A$4:$I$2689,9,0),0)</f>
        <v>138</v>
      </c>
      <c r="U1066" s="1" t="n">
        <f aca="false">IF(I1066="delivery",O1066-SUM(Q1066+R1066),IF(I1066="PO",P1066-SUM(Q1066:R1066)))</f>
        <v>720</v>
      </c>
      <c r="V1066" s="81" t="n">
        <v>1.1</v>
      </c>
      <c r="W1066" s="81"/>
      <c r="X1066" s="81" t="n">
        <f aca="false">W1066-V1066</f>
        <v>-1.1</v>
      </c>
      <c r="Y1066" s="81"/>
      <c r="Z1066" s="81"/>
      <c r="AA1066" s="81"/>
      <c r="AB1066" s="81"/>
      <c r="AC1066" s="81"/>
      <c r="AD1066" s="81"/>
      <c r="AE1066" s="81"/>
      <c r="AF1066" s="81"/>
      <c r="AG1066" s="81"/>
      <c r="AH1066" s="81"/>
      <c r="AI1066" s="81"/>
      <c r="AJ1066" s="81"/>
      <c r="AK1066" s="81"/>
      <c r="AL1066" s="81"/>
      <c r="AM1066" s="81"/>
      <c r="AN1066" s="81"/>
      <c r="AO1066" s="81" t="str">
        <f aca="false">D1066</f>
        <v>Arista</v>
      </c>
      <c r="AP1066" s="1" t="s">
        <v>181</v>
      </c>
      <c r="AQ1066" s="1"/>
      <c r="AR1066" s="1"/>
      <c r="AS1066" s="1"/>
      <c r="AT1066" s="1"/>
      <c r="AU1066" s="1"/>
      <c r="AV1066" s="1"/>
      <c r="AW1066" s="1"/>
      <c r="AX1066" s="1"/>
      <c r="AY1066" s="1"/>
      <c r="AZ1066" s="1"/>
      <c r="BA1066" s="1"/>
      <c r="BB1066" s="1"/>
      <c r="BC1066" s="1"/>
      <c r="BD1066" s="1"/>
      <c r="BE1066" s="1"/>
      <c r="BF1066" s="1" t="s">
        <v>14668</v>
      </c>
      <c r="BG1066" s="1" t="s">
        <v>183</v>
      </c>
      <c r="BH1066" s="1"/>
      <c r="BI1066" s="1"/>
    </row>
    <row r="1067" customFormat="false" ht="12.75" hidden="false" customHeight="false" outlineLevel="0" collapsed="false">
      <c r="A1067" s="1" t="s">
        <v>15542</v>
      </c>
      <c r="B1067" s="1" t="s">
        <v>15543</v>
      </c>
      <c r="C1067" s="1" t="s">
        <v>177</v>
      </c>
      <c r="D1067" s="1" t="s">
        <v>82</v>
      </c>
      <c r="E1067" s="1" t="s">
        <v>15544</v>
      </c>
      <c r="F1067" s="1" t="s">
        <v>15545</v>
      </c>
      <c r="G1067" s="1" t="n">
        <v>55</v>
      </c>
      <c r="H1067" s="1" t="n">
        <v>1</v>
      </c>
      <c r="I1067" s="102" t="s">
        <v>188</v>
      </c>
      <c r="J1067" s="1"/>
      <c r="K1067" s="1" t="n">
        <f aca="false">IFERROR(VLOOKUP(A1067,'[2]Pivot HorizontalMRP'!$A$4:$B$2689,2,0),0)</f>
        <v>0</v>
      </c>
      <c r="L1067" s="1" t="n">
        <f aca="false">IFERROR(VLOOKUP(A1067,'[2]Pivot HorizontalMRP'!$A$4:$C$2689,3,0),0)</f>
        <v>0</v>
      </c>
      <c r="M1067" s="1" t="n">
        <f aca="false">IFERROR(VLOOKUP(A1067,'[2]Pivot HorizontalMRP'!$A$4:$D$2689,0.4,0),0)</f>
        <v>0</v>
      </c>
      <c r="N1067" s="1" t="n">
        <f aca="false">IFERROR(VLOOKUP(A1067,'[2]Pivot HorizontalMRP'!$A$4:$E$2689,5,0),0)</f>
        <v>0</v>
      </c>
      <c r="O1067" s="1" t="n">
        <f aca="false">K1067+L1067</f>
        <v>0</v>
      </c>
      <c r="P1067" s="1" t="n">
        <f aca="false">K1067+L1067+M1067+N1067</f>
        <v>0</v>
      </c>
      <c r="Q1067" s="1" t="n">
        <f aca="false">IFERROR(VLOOKUP(A1067,'[2]Pivot HorizontalMRP'!$A$4:$F$2689,6,0),0)</f>
        <v>0</v>
      </c>
      <c r="R1067" s="1" t="n">
        <f aca="false">IFERROR(VLOOKUP(A1067,'[2]Pivot HorizontalMRP'!$A$4:$G$2689,7,0),0)</f>
        <v>62</v>
      </c>
      <c r="S1067" s="1" t="n">
        <f aca="false">IFERROR(VLOOKUP(A1067,'[2]Pivot HorizontalMRP'!$A$4:$H$2689,8,0),0)</f>
        <v>62</v>
      </c>
      <c r="T1067" s="1" t="n">
        <f aca="false">IFERROR(VLOOKUP(A1067,'[2]Pivot HorizontalMRP'!$A$4:$I$2689,9,0),0)</f>
        <v>0</v>
      </c>
      <c r="U1067" s="1" t="n">
        <f aca="false">IF(I1067="delivery",O1067-SUM(Q1067+R1067),IF(I1067="PO",P1067-SUM(Q1067:R1067)))</f>
        <v>-62</v>
      </c>
      <c r="V1067" s="81" t="n">
        <v>1.32</v>
      </c>
      <c r="W1067" s="81"/>
      <c r="X1067" s="81" t="n">
        <f aca="false">W1067-V1067</f>
        <v>-1.32</v>
      </c>
      <c r="Y1067" s="81"/>
      <c r="Z1067" s="81"/>
      <c r="AA1067" s="81"/>
      <c r="AB1067" s="81"/>
      <c r="AC1067" s="81"/>
      <c r="AD1067" s="81"/>
      <c r="AE1067" s="81"/>
      <c r="AF1067" s="81"/>
      <c r="AG1067" s="81"/>
      <c r="AH1067" s="81"/>
      <c r="AI1067" s="81"/>
      <c r="AJ1067" s="81"/>
      <c r="AK1067" s="81"/>
      <c r="AL1067" s="81"/>
      <c r="AM1067" s="81"/>
      <c r="AN1067" s="81"/>
      <c r="AO1067" s="81" t="str">
        <f aca="false">D1067</f>
        <v>Arista</v>
      </c>
      <c r="AP1067" s="102" t="s">
        <v>181</v>
      </c>
      <c r="AQ1067" s="1"/>
      <c r="AR1067" s="1"/>
      <c r="AS1067" s="1"/>
      <c r="AT1067" s="1"/>
      <c r="AU1067" s="1"/>
      <c r="AV1067" s="1"/>
      <c r="AW1067" s="1"/>
      <c r="AX1067" s="1"/>
      <c r="AY1067" s="1"/>
      <c r="AZ1067" s="1"/>
      <c r="BA1067" s="1"/>
      <c r="BB1067" s="1"/>
      <c r="BC1067" s="1"/>
      <c r="BD1067" s="1"/>
      <c r="BE1067" s="1"/>
      <c r="BF1067" s="1" t="s">
        <v>10507</v>
      </c>
      <c r="BG1067" s="1" t="s">
        <v>183</v>
      </c>
      <c r="BH1067" s="1"/>
      <c r="BI1067" s="1"/>
    </row>
    <row r="1068" customFormat="false" ht="12.75" hidden="false" customHeight="false" outlineLevel="0" collapsed="false">
      <c r="A1068" s="1" t="s">
        <v>15546</v>
      </c>
      <c r="B1068" s="1" t="s">
        <v>1643</v>
      </c>
      <c r="C1068" s="1" t="s">
        <v>177</v>
      </c>
      <c r="D1068" s="1" t="s">
        <v>82</v>
      </c>
      <c r="E1068" s="1" t="s">
        <v>15547</v>
      </c>
      <c r="F1068" s="1" t="s">
        <v>1645</v>
      </c>
      <c r="G1068" s="1" t="n">
        <v>31</v>
      </c>
      <c r="H1068" s="1" t="n">
        <v>1000</v>
      </c>
      <c r="I1068" s="102" t="s">
        <v>188</v>
      </c>
      <c r="J1068" s="1"/>
      <c r="K1068" s="1" t="n">
        <f aca="false">IFERROR(VLOOKUP(A1068,'[2]Pivot HorizontalMRP'!$A$4:$B$2689,2,0),0)</f>
        <v>0</v>
      </c>
      <c r="L1068" s="1" t="n">
        <f aca="false">IFERROR(VLOOKUP(A1068,'[2]Pivot HorizontalMRP'!$A$4:$C$2689,3,0),0)</f>
        <v>0</v>
      </c>
      <c r="M1068" s="1" t="n">
        <f aca="false">IFERROR(VLOOKUP(A1068,'[2]Pivot HorizontalMRP'!$A$4:$D$2689,0.4,0),0)</f>
        <v>0</v>
      </c>
      <c r="N1068" s="1" t="n">
        <f aca="false">IFERROR(VLOOKUP(A1068,'[2]Pivot HorizontalMRP'!$A$4:$E$2689,5,0),0)</f>
        <v>0</v>
      </c>
      <c r="O1068" s="1" t="n">
        <f aca="false">K1068+L1068</f>
        <v>0</v>
      </c>
      <c r="P1068" s="1" t="n">
        <f aca="false">K1068+L1068+M1068+N1068</f>
        <v>0</v>
      </c>
      <c r="Q1068" s="1" t="n">
        <f aca="false">IFERROR(VLOOKUP(A1068,'[2]Pivot HorizontalMRP'!$A$4:$F$2689,6,0),0)</f>
        <v>0</v>
      </c>
      <c r="R1068" s="1" t="n">
        <f aca="false">IFERROR(VLOOKUP(A1068,'[2]Pivot HorizontalMRP'!$A$4:$G$2689,7,0),0)</f>
        <v>272</v>
      </c>
      <c r="S1068" s="1" t="n">
        <f aca="false">IFERROR(VLOOKUP(A1068,'[2]Pivot HorizontalMRP'!$A$4:$H$2689,8,0),0)</f>
        <v>124</v>
      </c>
      <c r="T1068" s="1" t="n">
        <f aca="false">IFERROR(VLOOKUP(A1068,'[2]Pivot HorizontalMRP'!$A$4:$I$2689,9,0),0)</f>
        <v>0</v>
      </c>
      <c r="U1068" s="1" t="n">
        <f aca="false">IF(I1068="delivery",O1068-SUM(Q1068+R1068),IF(I1068="PO",P1068-SUM(Q1068:R1068)))</f>
        <v>-272</v>
      </c>
      <c r="V1068" s="81" t="n">
        <v>0.12</v>
      </c>
      <c r="W1068" s="81"/>
      <c r="X1068" s="81" t="n">
        <f aca="false">W1068-V1068</f>
        <v>-0.12</v>
      </c>
      <c r="Y1068" s="81"/>
      <c r="Z1068" s="81"/>
      <c r="AA1068" s="81"/>
      <c r="AB1068" s="81"/>
      <c r="AC1068" s="81"/>
      <c r="AD1068" s="81"/>
      <c r="AE1068" s="81"/>
      <c r="AF1068" s="81"/>
      <c r="AG1068" s="81"/>
      <c r="AH1068" s="81"/>
      <c r="AI1068" s="81"/>
      <c r="AJ1068" s="81"/>
      <c r="AK1068" s="81"/>
      <c r="AL1068" s="81"/>
      <c r="AM1068" s="81"/>
      <c r="AN1068" s="81"/>
      <c r="AO1068" s="81" t="str">
        <f aca="false">D1068</f>
        <v>Arista</v>
      </c>
      <c r="AP1068" s="102" t="s">
        <v>181</v>
      </c>
      <c r="AQ1068" s="1"/>
      <c r="AR1068" s="1"/>
      <c r="AS1068" s="1"/>
      <c r="AT1068" s="1"/>
      <c r="AU1068" s="1"/>
      <c r="AV1068" s="1"/>
      <c r="AW1068" s="1"/>
      <c r="AX1068" s="1"/>
      <c r="AY1068" s="1"/>
      <c r="AZ1068" s="1"/>
      <c r="BA1068" s="1"/>
      <c r="BB1068" s="1"/>
      <c r="BC1068" s="1"/>
      <c r="BD1068" s="1"/>
      <c r="BE1068" s="1"/>
      <c r="BF1068" s="1" t="s">
        <v>719</v>
      </c>
      <c r="BG1068" s="1" t="s">
        <v>183</v>
      </c>
      <c r="BH1068" s="1"/>
      <c r="BI1068" s="1"/>
    </row>
    <row r="1069" customFormat="false" ht="12.75" hidden="false" customHeight="false" outlineLevel="0" collapsed="false">
      <c r="A1069" s="1" t="s">
        <v>15548</v>
      </c>
      <c r="B1069" s="1" t="s">
        <v>1647</v>
      </c>
      <c r="C1069" s="1" t="s">
        <v>177</v>
      </c>
      <c r="D1069" s="1" t="s">
        <v>82</v>
      </c>
      <c r="E1069" s="1" t="s">
        <v>15549</v>
      </c>
      <c r="F1069" s="1" t="s">
        <v>15550</v>
      </c>
      <c r="G1069" s="1" t="n">
        <v>55</v>
      </c>
      <c r="H1069" s="1" t="n">
        <v>1</v>
      </c>
      <c r="I1069" s="102" t="s">
        <v>188</v>
      </c>
      <c r="J1069" s="1"/>
      <c r="K1069" s="1" t="n">
        <f aca="false">IFERROR(VLOOKUP(A1069,'[2]Pivot HorizontalMRP'!$A$4:$B$2689,2,0),0)</f>
        <v>0</v>
      </c>
      <c r="L1069" s="1" t="n">
        <f aca="false">IFERROR(VLOOKUP(A1069,'[2]Pivot HorizontalMRP'!$A$4:$C$2689,3,0),0)</f>
        <v>0</v>
      </c>
      <c r="M1069" s="1" t="n">
        <f aca="false">IFERROR(VLOOKUP(A1069,'[2]Pivot HorizontalMRP'!$A$4:$D$2689,0.4,0),0)</f>
        <v>0</v>
      </c>
      <c r="N1069" s="1" t="n">
        <f aca="false">IFERROR(VLOOKUP(A1069,'[2]Pivot HorizontalMRP'!$A$4:$E$2689,5,0),0)</f>
        <v>0</v>
      </c>
      <c r="O1069" s="1" t="n">
        <f aca="false">K1069+L1069</f>
        <v>0</v>
      </c>
      <c r="P1069" s="1" t="n">
        <f aca="false">K1069+L1069+M1069+N1069</f>
        <v>0</v>
      </c>
      <c r="Q1069" s="1" t="n">
        <f aca="false">IFERROR(VLOOKUP(A1069,'[2]Pivot HorizontalMRP'!$A$4:$F$2689,6,0),0)</f>
        <v>1125</v>
      </c>
      <c r="R1069" s="1" t="n">
        <f aca="false">IFERROR(VLOOKUP(A1069,'[2]Pivot HorizontalMRP'!$A$4:$G$2689,7,0),0)</f>
        <v>2082</v>
      </c>
      <c r="S1069" s="1" t="n">
        <f aca="false">IFERROR(VLOOKUP(A1069,'[2]Pivot HorizontalMRP'!$A$4:$H$2689,8,0),0)</f>
        <v>3302</v>
      </c>
      <c r="T1069" s="1" t="n">
        <f aca="false">IFERROR(VLOOKUP(A1069,'[2]Pivot HorizontalMRP'!$A$4:$I$2689,9,0),0)</f>
        <v>2442</v>
      </c>
      <c r="U1069" s="1" t="n">
        <f aca="false">IF(I1069="delivery",O1069-SUM(Q1069+R1069),IF(I1069="PO",P1069-SUM(Q1069:R1069)))</f>
        <v>-3207</v>
      </c>
      <c r="V1069" s="81" t="n">
        <v>1.09</v>
      </c>
      <c r="W1069" s="81"/>
      <c r="X1069" s="81" t="n">
        <f aca="false">W1069-V1069</f>
        <v>-1.09</v>
      </c>
      <c r="Y1069" s="81"/>
      <c r="Z1069" s="81"/>
      <c r="AA1069" s="81"/>
      <c r="AB1069" s="81"/>
      <c r="AC1069" s="81"/>
      <c r="AD1069" s="81"/>
      <c r="AE1069" s="81"/>
      <c r="AF1069" s="81"/>
      <c r="AG1069" s="81"/>
      <c r="AH1069" s="81"/>
      <c r="AI1069" s="81"/>
      <c r="AJ1069" s="81"/>
      <c r="AK1069" s="81"/>
      <c r="AL1069" s="81"/>
      <c r="AM1069" s="81"/>
      <c r="AN1069" s="81"/>
      <c r="AO1069" s="81" t="str">
        <f aca="false">D1069</f>
        <v>Arista</v>
      </c>
      <c r="AP1069" s="102" t="s">
        <v>181</v>
      </c>
      <c r="AQ1069" s="1"/>
      <c r="AR1069" s="1"/>
      <c r="AS1069" s="1"/>
      <c r="AT1069" s="1"/>
      <c r="AU1069" s="1"/>
      <c r="AV1069" s="1"/>
      <c r="AW1069" s="1"/>
      <c r="AX1069" s="1"/>
      <c r="AY1069" s="1"/>
      <c r="AZ1069" s="1"/>
      <c r="BA1069" s="1"/>
      <c r="BB1069" s="1"/>
      <c r="BC1069" s="1"/>
      <c r="BD1069" s="1"/>
      <c r="BE1069" s="1"/>
      <c r="BF1069" s="1" t="s">
        <v>10507</v>
      </c>
      <c r="BG1069" s="1" t="s">
        <v>183</v>
      </c>
      <c r="BH1069" s="1"/>
      <c r="BI1069" s="1"/>
    </row>
    <row r="1070" customFormat="false" ht="12.75" hidden="false" customHeight="false" outlineLevel="0" collapsed="false">
      <c r="A1070" s="103" t="s">
        <v>1646</v>
      </c>
      <c r="B1070" s="104" t="s">
        <v>1647</v>
      </c>
      <c r="C1070" s="99" t="s">
        <v>177</v>
      </c>
      <c r="D1070" s="99" t="s">
        <v>82</v>
      </c>
      <c r="E1070" s="99" t="s">
        <v>15549</v>
      </c>
      <c r="F1070" s="99" t="s">
        <v>1649</v>
      </c>
      <c r="G1070" s="99" t="n">
        <v>36</v>
      </c>
      <c r="H1070" s="99" t="n">
        <v>1000</v>
      </c>
      <c r="I1070" s="99" t="s">
        <v>188</v>
      </c>
      <c r="K1070" s="1" t="n">
        <f aca="false">IFERROR(VLOOKUP(A1070,'[2]Pivot HorizontalMRP'!$A$4:$B$2689,2,0),0)</f>
        <v>0</v>
      </c>
      <c r="L1070" s="1" t="n">
        <f aca="false">IFERROR(VLOOKUP(A1070,'[2]Pivot HorizontalMRP'!$A$4:$C$2689,3,0),0)</f>
        <v>2071</v>
      </c>
      <c r="M1070" s="1" t="n">
        <f aca="false">IFERROR(VLOOKUP(A1070,'[2]Pivot HorizontalMRP'!$A$4:$D$2689,0.4,0),0)</f>
        <v>0</v>
      </c>
      <c r="N1070" s="1" t="n">
        <f aca="false">IFERROR(VLOOKUP(A1070,'[2]Pivot HorizontalMRP'!$A$4:$E$2689,5,0),0)</f>
        <v>0</v>
      </c>
      <c r="O1070" s="1" t="n">
        <f aca="false">K1070+L1070</f>
        <v>2071</v>
      </c>
      <c r="P1070" s="1" t="n">
        <f aca="false">K1070+L1070+M1070+N1070</f>
        <v>2071</v>
      </c>
      <c r="Q1070" s="1" t="n">
        <f aca="false">IFERROR(VLOOKUP(A1070,'[2]Pivot HorizontalMRP'!$A$4:$F$2689,6,0),0)</f>
        <v>0</v>
      </c>
      <c r="R1070" s="1" t="n">
        <f aca="false">IFERROR(VLOOKUP(A1070,'[2]Pivot HorizontalMRP'!$A$4:$G$2689,7,0),0)</f>
        <v>0</v>
      </c>
      <c r="S1070" s="1" t="n">
        <f aca="false">IFERROR(VLOOKUP(A1070,'[2]Pivot HorizontalMRP'!$A$4:$H$2689,8,0),0)</f>
        <v>0</v>
      </c>
      <c r="T1070" s="1" t="n">
        <f aca="false">IFERROR(VLOOKUP(A1070,'[2]Pivot HorizontalMRP'!$A$4:$I$2689,9,0),0)</f>
        <v>0</v>
      </c>
      <c r="U1070" s="1" t="n">
        <f aca="false">IF(I1070="delivery",O1070-SUM(Q1070+R1070),IF(I1070="PO",P1070-SUM(Q1070:R1070)))</f>
        <v>2071</v>
      </c>
      <c r="V1070" s="99" t="n">
        <v>1.09</v>
      </c>
      <c r="X1070" s="81" t="n">
        <f aca="false">W1070-V1070</f>
        <v>-1.09</v>
      </c>
      <c r="AA1070" s="81"/>
      <c r="AO1070" s="81" t="str">
        <f aca="false">D1070</f>
        <v>Arista</v>
      </c>
      <c r="AP1070" s="99" t="s">
        <v>181</v>
      </c>
      <c r="BF1070" s="99" t="s">
        <v>14668</v>
      </c>
      <c r="BG1070" s="1" t="s">
        <v>183</v>
      </c>
    </row>
    <row r="1071" customFormat="false" ht="12.75" hidden="false" customHeight="false" outlineLevel="0" collapsed="false">
      <c r="A1071" s="1" t="s">
        <v>14151</v>
      </c>
      <c r="B1071" s="1" t="s">
        <v>14152</v>
      </c>
      <c r="C1071" s="1" t="s">
        <v>177</v>
      </c>
      <c r="D1071" s="1" t="s">
        <v>82</v>
      </c>
      <c r="E1071" s="1" t="s">
        <v>14153</v>
      </c>
      <c r="F1071" s="1" t="s">
        <v>14154</v>
      </c>
      <c r="G1071" s="1" t="n">
        <v>55</v>
      </c>
      <c r="H1071" s="1" t="n">
        <v>1</v>
      </c>
      <c r="I1071" s="101" t="s">
        <v>188</v>
      </c>
      <c r="J1071" s="1"/>
      <c r="K1071" s="1" t="n">
        <f aca="false">IFERROR(VLOOKUP(A1071,'[2]Pivot HorizontalMRP'!$A$4:$B$2689,2,0),0)</f>
        <v>0</v>
      </c>
      <c r="L1071" s="1" t="n">
        <f aca="false">IFERROR(VLOOKUP(A1071,'[2]Pivot HorizontalMRP'!$A$4:$C$2689,3,0),0)</f>
        <v>0</v>
      </c>
      <c r="M1071" s="1" t="n">
        <f aca="false">IFERROR(VLOOKUP(A1071,'[2]Pivot HorizontalMRP'!$A$4:$D$2689,0.4,0),0)</f>
        <v>0</v>
      </c>
      <c r="N1071" s="1" t="n">
        <f aca="false">IFERROR(VLOOKUP(A1071,'[2]Pivot HorizontalMRP'!$A$4:$E$2689,5,0),0)</f>
        <v>0</v>
      </c>
      <c r="O1071" s="1" t="n">
        <f aca="false">K1071+L1071</f>
        <v>0</v>
      </c>
      <c r="P1071" s="1" t="n">
        <f aca="false">K1071+L1071+M1071+N1071</f>
        <v>0</v>
      </c>
      <c r="Q1071" s="1" t="n">
        <f aca="false">IFERROR(VLOOKUP(A1071,'[2]Pivot HorizontalMRP'!$A$4:$F$2689,6,0),0)</f>
        <v>0</v>
      </c>
      <c r="R1071" s="1" t="n">
        <f aca="false">IFERROR(VLOOKUP(A1071,'[2]Pivot HorizontalMRP'!$A$4:$G$2689,7,0),0)</f>
        <v>178</v>
      </c>
      <c r="S1071" s="1" t="n">
        <f aca="false">IFERROR(VLOOKUP(A1071,'[2]Pivot HorizontalMRP'!$A$4:$H$2689,8,0),0)</f>
        <v>30</v>
      </c>
      <c r="T1071" s="1" t="n">
        <f aca="false">IFERROR(VLOOKUP(A1071,'[2]Pivot HorizontalMRP'!$A$4:$I$2689,9,0),0)</f>
        <v>45</v>
      </c>
      <c r="U1071" s="1" t="n">
        <f aca="false">IF(I1071="delivery",O1071-SUM(Q1071+R1071),IF(I1071="PO",P1071-SUM(Q1071:R1071)))</f>
        <v>-178</v>
      </c>
      <c r="V1071" s="81" t="n">
        <v>1</v>
      </c>
      <c r="W1071" s="81"/>
      <c r="X1071" s="81" t="n">
        <f aca="false">W1071-V1071</f>
        <v>-1</v>
      </c>
      <c r="Y1071" s="81"/>
      <c r="Z1071" s="81"/>
      <c r="AA1071" s="81"/>
      <c r="AB1071" s="81"/>
      <c r="AC1071" s="81"/>
      <c r="AD1071" s="81"/>
      <c r="AE1071" s="81"/>
      <c r="AF1071" s="81"/>
      <c r="AG1071" s="81"/>
      <c r="AH1071" s="81"/>
      <c r="AI1071" s="81"/>
      <c r="AJ1071" s="81"/>
      <c r="AK1071" s="81"/>
      <c r="AL1071" s="81"/>
      <c r="AM1071" s="81"/>
      <c r="AN1071" s="81"/>
      <c r="AO1071" s="81" t="str">
        <f aca="false">D1071</f>
        <v>Arista</v>
      </c>
      <c r="AP1071" s="1" t="s">
        <v>181</v>
      </c>
      <c r="AQ1071" s="1"/>
      <c r="AR1071" s="1"/>
      <c r="AS1071" s="1"/>
      <c r="AT1071" s="1"/>
      <c r="AU1071" s="1"/>
      <c r="AV1071" s="1"/>
      <c r="AW1071" s="1"/>
      <c r="AX1071" s="1"/>
      <c r="AY1071" s="1"/>
      <c r="AZ1071" s="1"/>
      <c r="BA1071" s="1"/>
      <c r="BB1071" s="1"/>
      <c r="BC1071" s="1"/>
      <c r="BD1071" s="1"/>
      <c r="BE1071" s="1"/>
      <c r="BF1071" s="1" t="s">
        <v>14668</v>
      </c>
      <c r="BG1071" s="1" t="s">
        <v>183</v>
      </c>
      <c r="BH1071" s="1"/>
      <c r="BI1071" s="1"/>
    </row>
    <row r="1072" customFormat="false" ht="12.75" hidden="false" customHeight="false" outlineLevel="0" collapsed="false">
      <c r="A1072" s="1" t="s">
        <v>2353</v>
      </c>
      <c r="B1072" s="1" t="s">
        <v>2354</v>
      </c>
      <c r="C1072" s="1" t="s">
        <v>177</v>
      </c>
      <c r="D1072" s="1" t="s">
        <v>82</v>
      </c>
      <c r="E1072" s="1" t="s">
        <v>2355</v>
      </c>
      <c r="F1072" s="1" t="s">
        <v>2356</v>
      </c>
      <c r="G1072" s="1" t="n">
        <v>41</v>
      </c>
      <c r="H1072" s="1" t="n">
        <v>1000</v>
      </c>
      <c r="I1072" s="101" t="s">
        <v>188</v>
      </c>
      <c r="J1072" s="1"/>
      <c r="K1072" s="1" t="n">
        <f aca="false">IFERROR(VLOOKUP(A1072,'[2]Pivot HorizontalMRP'!$A$4:$B$2689,2,0),0)</f>
        <v>0</v>
      </c>
      <c r="L1072" s="1" t="n">
        <f aca="false">IFERROR(VLOOKUP(A1072,'[2]Pivot HorizontalMRP'!$A$4:$C$2689,3,0),0)</f>
        <v>1030</v>
      </c>
      <c r="M1072" s="1" t="n">
        <f aca="false">IFERROR(VLOOKUP(A1072,'[2]Pivot HorizontalMRP'!$A$4:$D$2689,0.4,0),0)</f>
        <v>0</v>
      </c>
      <c r="N1072" s="1" t="n">
        <f aca="false">IFERROR(VLOOKUP(A1072,'[2]Pivot HorizontalMRP'!$A$4:$E$2689,5,0),0)</f>
        <v>0</v>
      </c>
      <c r="O1072" s="1" t="n">
        <f aca="false">K1072+L1072</f>
        <v>1030</v>
      </c>
      <c r="P1072" s="1" t="n">
        <f aca="false">K1072+L1072+M1072+N1072</f>
        <v>1030</v>
      </c>
      <c r="Q1072" s="1" t="n">
        <f aca="false">IFERROR(VLOOKUP(A1072,'[2]Pivot HorizontalMRP'!$A$4:$F$2689,6,0),0)</f>
        <v>369</v>
      </c>
      <c r="R1072" s="1" t="n">
        <f aca="false">IFERROR(VLOOKUP(A1072,'[2]Pivot HorizontalMRP'!$A$4:$G$2689,7,0),0)</f>
        <v>249</v>
      </c>
      <c r="S1072" s="1" t="n">
        <f aca="false">IFERROR(VLOOKUP(A1072,'[2]Pivot HorizontalMRP'!$A$4:$H$2689,8,0),0)</f>
        <v>138</v>
      </c>
      <c r="T1072" s="1" t="n">
        <f aca="false">IFERROR(VLOOKUP(A1072,'[2]Pivot HorizontalMRP'!$A$4:$I$2689,9,0),0)</f>
        <v>138</v>
      </c>
      <c r="U1072" s="1" t="n">
        <f aca="false">IF(I1072="delivery",O1072-SUM(Q1072+R1072),IF(I1072="PO",P1072-SUM(Q1072:R1072)))</f>
        <v>412</v>
      </c>
      <c r="V1072" s="81" t="n">
        <v>0.26</v>
      </c>
      <c r="W1072" s="81"/>
      <c r="X1072" s="81" t="n">
        <f aca="false">W1072-V1072</f>
        <v>-0.26</v>
      </c>
      <c r="Y1072" s="81"/>
      <c r="Z1072" s="81"/>
      <c r="AA1072" s="81" t="n">
        <v>0.454</v>
      </c>
      <c r="AB1072" s="81"/>
      <c r="AC1072" s="81"/>
      <c r="AD1072" s="81"/>
      <c r="AE1072" s="81"/>
      <c r="AF1072" s="81"/>
      <c r="AG1072" s="81"/>
      <c r="AH1072" s="81"/>
      <c r="AI1072" s="81"/>
      <c r="AJ1072" s="81"/>
      <c r="AK1072" s="81"/>
      <c r="AL1072" s="81"/>
      <c r="AM1072" s="81"/>
      <c r="AN1072" s="81"/>
      <c r="AO1072" s="81" t="str">
        <f aca="false">D1072</f>
        <v>Arista</v>
      </c>
      <c r="AP1072" s="1" t="s">
        <v>181</v>
      </c>
      <c r="AQ1072" s="1"/>
      <c r="AR1072" s="1"/>
      <c r="AS1072" s="1"/>
      <c r="AT1072" s="1"/>
      <c r="AU1072" s="1"/>
      <c r="AV1072" s="1"/>
      <c r="AW1072" s="1"/>
      <c r="AX1072" s="1"/>
      <c r="AY1072" s="1"/>
      <c r="AZ1072" s="1"/>
      <c r="BA1072" s="1"/>
      <c r="BB1072" s="1"/>
      <c r="BC1072" s="1"/>
      <c r="BD1072" s="1"/>
      <c r="BE1072" s="1"/>
      <c r="BF1072" s="1" t="s">
        <v>14668</v>
      </c>
      <c r="BG1072" s="1" t="s">
        <v>183</v>
      </c>
      <c r="BH1072" s="1"/>
      <c r="BI1072" s="1"/>
    </row>
    <row r="1073" customFormat="false" ht="12.75" hidden="false" customHeight="false" outlineLevel="0" collapsed="false">
      <c r="A1073" s="1" t="s">
        <v>2357</v>
      </c>
      <c r="B1073" s="1" t="s">
        <v>2358</v>
      </c>
      <c r="C1073" s="1" t="s">
        <v>177</v>
      </c>
      <c r="D1073" s="1" t="s">
        <v>82</v>
      </c>
      <c r="E1073" s="1" t="s">
        <v>15551</v>
      </c>
      <c r="F1073" s="1" t="s">
        <v>2360</v>
      </c>
      <c r="G1073" s="1" t="n">
        <v>41</v>
      </c>
      <c r="H1073" s="1" t="n">
        <v>1000</v>
      </c>
      <c r="I1073" s="101" t="s">
        <v>188</v>
      </c>
      <c r="J1073" s="1"/>
      <c r="K1073" s="1" t="n">
        <f aca="false">IFERROR(VLOOKUP(A1073,'[2]Pivot HorizontalMRP'!$A$4:$B$2689,2,0),0)</f>
        <v>0</v>
      </c>
      <c r="L1073" s="1" t="n">
        <f aca="false">IFERROR(VLOOKUP(A1073,'[2]Pivot HorizontalMRP'!$A$4:$C$2689,3,0),0)</f>
        <v>696</v>
      </c>
      <c r="M1073" s="1" t="n">
        <f aca="false">IFERROR(VLOOKUP(A1073,'[2]Pivot HorizontalMRP'!$A$4:$D$2689,0.4,0),0)</f>
        <v>0</v>
      </c>
      <c r="N1073" s="1" t="n">
        <f aca="false">IFERROR(VLOOKUP(A1073,'[2]Pivot HorizontalMRP'!$A$4:$E$2689,5,0),0)</f>
        <v>0</v>
      </c>
      <c r="O1073" s="1" t="n">
        <f aca="false">K1073+L1073</f>
        <v>696</v>
      </c>
      <c r="P1073" s="1" t="n">
        <f aca="false">K1073+L1073+M1073+N1073</f>
        <v>696</v>
      </c>
      <c r="Q1073" s="1" t="n">
        <f aca="false">IFERROR(VLOOKUP(A1073,'[2]Pivot HorizontalMRP'!$A$4:$F$2689,6,0),0)</f>
        <v>369</v>
      </c>
      <c r="R1073" s="1" t="n">
        <f aca="false">IFERROR(VLOOKUP(A1073,'[2]Pivot HorizontalMRP'!$A$4:$G$2689,7,0),0)</f>
        <v>249</v>
      </c>
      <c r="S1073" s="1" t="n">
        <f aca="false">IFERROR(VLOOKUP(A1073,'[2]Pivot HorizontalMRP'!$A$4:$H$2689,8,0),0)</f>
        <v>138</v>
      </c>
      <c r="T1073" s="1" t="n">
        <f aca="false">IFERROR(VLOOKUP(A1073,'[2]Pivot HorizontalMRP'!$A$4:$I$2689,9,0),0)</f>
        <v>138</v>
      </c>
      <c r="U1073" s="1" t="n">
        <f aca="false">IF(I1073="delivery",O1073-SUM(Q1073+R1073),IF(I1073="PO",P1073-SUM(Q1073:R1073)))</f>
        <v>78</v>
      </c>
      <c r="V1073" s="81" t="n">
        <v>0.364</v>
      </c>
      <c r="W1073" s="81"/>
      <c r="X1073" s="81" t="n">
        <f aca="false">W1073-V1073</f>
        <v>-0.364</v>
      </c>
      <c r="Y1073" s="81"/>
      <c r="Z1073" s="81"/>
      <c r="AA1073" s="81" t="n">
        <v>0.596</v>
      </c>
      <c r="AB1073" s="81"/>
      <c r="AC1073" s="81"/>
      <c r="AD1073" s="81"/>
      <c r="AE1073" s="81"/>
      <c r="AF1073" s="81"/>
      <c r="AG1073" s="81"/>
      <c r="AH1073" s="81"/>
      <c r="AI1073" s="81"/>
      <c r="AJ1073" s="81"/>
      <c r="AK1073" s="81"/>
      <c r="AL1073" s="81"/>
      <c r="AM1073" s="81"/>
      <c r="AN1073" s="81"/>
      <c r="AO1073" s="81" t="str">
        <f aca="false">D1073</f>
        <v>Arista</v>
      </c>
      <c r="AP1073" s="1" t="s">
        <v>181</v>
      </c>
      <c r="AQ1073" s="1"/>
      <c r="AR1073" s="1"/>
      <c r="AS1073" s="1"/>
      <c r="AT1073" s="1"/>
      <c r="AU1073" s="1"/>
      <c r="AV1073" s="1"/>
      <c r="AW1073" s="1"/>
      <c r="AX1073" s="1"/>
      <c r="AY1073" s="1"/>
      <c r="AZ1073" s="1"/>
      <c r="BA1073" s="1"/>
      <c r="BB1073" s="1"/>
      <c r="BC1073" s="1"/>
      <c r="BD1073" s="1"/>
      <c r="BE1073" s="1"/>
      <c r="BF1073" s="1" t="s">
        <v>14668</v>
      </c>
      <c r="BG1073" s="1" t="s">
        <v>183</v>
      </c>
      <c r="BH1073" s="1"/>
      <c r="BI1073" s="1"/>
    </row>
    <row r="1074" customFormat="false" ht="12.75" hidden="false" customHeight="false" outlineLevel="0" collapsed="false">
      <c r="A1074" s="1" t="s">
        <v>2381</v>
      </c>
      <c r="B1074" s="1" t="s">
        <v>2382</v>
      </c>
      <c r="C1074" s="1" t="s">
        <v>177</v>
      </c>
      <c r="D1074" s="1" t="s">
        <v>82</v>
      </c>
      <c r="E1074" s="1" t="s">
        <v>2383</v>
      </c>
      <c r="F1074" s="1" t="s">
        <v>2384</v>
      </c>
      <c r="G1074" s="1" t="n">
        <v>31</v>
      </c>
      <c r="H1074" s="1" t="n">
        <v>1000</v>
      </c>
      <c r="I1074" s="101" t="s">
        <v>188</v>
      </c>
      <c r="J1074" s="1"/>
      <c r="K1074" s="1" t="n">
        <f aca="false">IFERROR(VLOOKUP(A1074,'[2]Pivot HorizontalMRP'!$A$4:$B$2689,2,0),0)</f>
        <v>0</v>
      </c>
      <c r="L1074" s="1" t="n">
        <f aca="false">IFERROR(VLOOKUP(A1074,'[2]Pivot HorizontalMRP'!$A$4:$C$2689,3,0),0)</f>
        <v>1734</v>
      </c>
      <c r="M1074" s="1" t="n">
        <f aca="false">IFERROR(VLOOKUP(A1074,'[2]Pivot HorizontalMRP'!$A$4:$D$2689,0.4,0),0)</f>
        <v>0</v>
      </c>
      <c r="N1074" s="1" t="n">
        <f aca="false">IFERROR(VLOOKUP(A1074,'[2]Pivot HorizontalMRP'!$A$4:$E$2689,5,0),0)</f>
        <v>0</v>
      </c>
      <c r="O1074" s="1" t="n">
        <f aca="false">K1074+L1074</f>
        <v>1734</v>
      </c>
      <c r="P1074" s="1" t="n">
        <f aca="false">K1074+L1074+M1074+N1074</f>
        <v>1734</v>
      </c>
      <c r="Q1074" s="1" t="n">
        <f aca="false">IFERROR(VLOOKUP(A1074,'[2]Pivot HorizontalMRP'!$A$4:$F$2689,6,0),0)</f>
        <v>426</v>
      </c>
      <c r="R1074" s="1" t="n">
        <f aca="false">IFERROR(VLOOKUP(A1074,'[2]Pivot HorizontalMRP'!$A$4:$G$2689,7,0),0)</f>
        <v>0</v>
      </c>
      <c r="S1074" s="1" t="n">
        <f aca="false">IFERROR(VLOOKUP(A1074,'[2]Pivot HorizontalMRP'!$A$4:$H$2689,8,0),0)</f>
        <v>0</v>
      </c>
      <c r="T1074" s="1" t="n">
        <f aca="false">IFERROR(VLOOKUP(A1074,'[2]Pivot HorizontalMRP'!$A$4:$I$2689,9,0),0)</f>
        <v>0</v>
      </c>
      <c r="U1074" s="1" t="n">
        <f aca="false">IF(I1074="delivery",O1074-SUM(Q1074+R1074),IF(I1074="PO",P1074-SUM(Q1074:R1074)))</f>
        <v>1308</v>
      </c>
      <c r="V1074" s="81" t="n">
        <v>0.5</v>
      </c>
      <c r="W1074" s="81"/>
      <c r="X1074" s="81" t="n">
        <f aca="false">W1074-V1074</f>
        <v>-0.5</v>
      </c>
      <c r="Y1074" s="81"/>
      <c r="Z1074" s="81"/>
      <c r="AA1074" s="81" t="n">
        <v>0.5</v>
      </c>
      <c r="AB1074" s="81"/>
      <c r="AC1074" s="81"/>
      <c r="AD1074" s="81"/>
      <c r="AE1074" s="81"/>
      <c r="AF1074" s="81"/>
      <c r="AG1074" s="81"/>
      <c r="AH1074" s="81"/>
      <c r="AI1074" s="81"/>
      <c r="AJ1074" s="81"/>
      <c r="AK1074" s="81"/>
      <c r="AL1074" s="81"/>
      <c r="AM1074" s="81"/>
      <c r="AN1074" s="81"/>
      <c r="AO1074" s="81" t="str">
        <f aca="false">D1074</f>
        <v>Arista</v>
      </c>
      <c r="AP1074" s="1" t="s">
        <v>181</v>
      </c>
      <c r="AQ1074" s="1"/>
      <c r="AR1074" s="1"/>
      <c r="AS1074" s="1"/>
      <c r="AT1074" s="1"/>
      <c r="AU1074" s="1"/>
      <c r="AV1074" s="1"/>
      <c r="AW1074" s="1"/>
      <c r="AX1074" s="1"/>
      <c r="AY1074" s="1"/>
      <c r="AZ1074" s="1"/>
      <c r="BA1074" s="1"/>
      <c r="BB1074" s="1"/>
      <c r="BC1074" s="1"/>
      <c r="BD1074" s="1"/>
      <c r="BE1074" s="1"/>
      <c r="BF1074" s="1" t="s">
        <v>14668</v>
      </c>
      <c r="BG1074" s="1" t="s">
        <v>183</v>
      </c>
      <c r="BH1074" s="1"/>
      <c r="BI1074" s="1"/>
    </row>
    <row r="1075" customFormat="false" ht="12.75" hidden="false" customHeight="false" outlineLevel="0" collapsed="false">
      <c r="A1075" s="1" t="s">
        <v>2462</v>
      </c>
      <c r="B1075" s="1" t="s">
        <v>2463</v>
      </c>
      <c r="C1075" s="1" t="s">
        <v>177</v>
      </c>
      <c r="D1075" s="1" t="s">
        <v>82</v>
      </c>
      <c r="E1075" s="1" t="s">
        <v>2464</v>
      </c>
      <c r="F1075" s="1" t="s">
        <v>2465</v>
      </c>
      <c r="G1075" s="1" t="n">
        <v>21</v>
      </c>
      <c r="H1075" s="1" t="n">
        <v>1000</v>
      </c>
      <c r="I1075" s="101" t="s">
        <v>188</v>
      </c>
      <c r="J1075" s="1"/>
      <c r="K1075" s="1" t="n">
        <f aca="false">IFERROR(VLOOKUP(A1075,'[2]Pivot HorizontalMRP'!$A$4:$B$2689,2,0),0)</f>
        <v>0</v>
      </c>
      <c r="L1075" s="1" t="n">
        <f aca="false">IFERROR(VLOOKUP(A1075,'[2]Pivot HorizontalMRP'!$A$4:$C$2689,3,0),0)</f>
        <v>35</v>
      </c>
      <c r="M1075" s="1" t="n">
        <f aca="false">IFERROR(VLOOKUP(A1075,'[2]Pivot HorizontalMRP'!$A$4:$D$2689,0.4,0),0)</f>
        <v>0</v>
      </c>
      <c r="N1075" s="1" t="n">
        <f aca="false">IFERROR(VLOOKUP(A1075,'[2]Pivot HorizontalMRP'!$A$4:$E$2689,5,0),0)</f>
        <v>0</v>
      </c>
      <c r="O1075" s="1" t="n">
        <f aca="false">K1075+L1075</f>
        <v>35</v>
      </c>
      <c r="P1075" s="1" t="n">
        <f aca="false">K1075+L1075+M1075+N1075</f>
        <v>35</v>
      </c>
      <c r="Q1075" s="1" t="n">
        <f aca="false">IFERROR(VLOOKUP(A1075,'[2]Pivot HorizontalMRP'!$A$4:$F$2689,6,0),0)</f>
        <v>267</v>
      </c>
      <c r="R1075" s="1" t="n">
        <f aca="false">IFERROR(VLOOKUP(A1075,'[2]Pivot HorizontalMRP'!$A$4:$G$2689,7,0),0)</f>
        <v>0</v>
      </c>
      <c r="S1075" s="1" t="n">
        <f aca="false">IFERROR(VLOOKUP(A1075,'[2]Pivot HorizontalMRP'!$A$4:$H$2689,8,0),0)</f>
        <v>0</v>
      </c>
      <c r="T1075" s="1" t="n">
        <f aca="false">IFERROR(VLOOKUP(A1075,'[2]Pivot HorizontalMRP'!$A$4:$I$2689,9,0),0)</f>
        <v>0</v>
      </c>
      <c r="U1075" s="1" t="n">
        <f aca="false">IF(I1075="delivery",O1075-SUM(Q1075+R1075),IF(I1075="PO",P1075-SUM(Q1075:R1075)))</f>
        <v>-232</v>
      </c>
      <c r="V1075" s="81" t="n">
        <v>0.485</v>
      </c>
      <c r="W1075" s="81"/>
      <c r="X1075" s="81" t="n">
        <f aca="false">W1075-V1075</f>
        <v>-0.485</v>
      </c>
      <c r="Y1075" s="81"/>
      <c r="Z1075" s="81"/>
      <c r="AA1075" s="81"/>
      <c r="AB1075" s="81"/>
      <c r="AC1075" s="81"/>
      <c r="AD1075" s="81"/>
      <c r="AE1075" s="81"/>
      <c r="AF1075" s="81"/>
      <c r="AG1075" s="81"/>
      <c r="AH1075" s="81"/>
      <c r="AI1075" s="81"/>
      <c r="AJ1075" s="81"/>
      <c r="AK1075" s="81"/>
      <c r="AL1075" s="81"/>
      <c r="AM1075" s="81"/>
      <c r="AN1075" s="81"/>
      <c r="AO1075" s="81" t="str">
        <f aca="false">D1075</f>
        <v>Arista</v>
      </c>
      <c r="AP1075" s="1" t="s">
        <v>181</v>
      </c>
      <c r="AQ1075" s="1"/>
      <c r="AR1075" s="1"/>
      <c r="AS1075" s="1"/>
      <c r="AT1075" s="1"/>
      <c r="AU1075" s="1"/>
      <c r="AV1075" s="1"/>
      <c r="AW1075" s="1"/>
      <c r="AX1075" s="1"/>
      <c r="AY1075" s="1"/>
      <c r="AZ1075" s="1"/>
      <c r="BA1075" s="1"/>
      <c r="BB1075" s="1"/>
      <c r="BC1075" s="1"/>
      <c r="BD1075" s="1"/>
      <c r="BE1075" s="1"/>
      <c r="BF1075" s="1" t="s">
        <v>14668</v>
      </c>
      <c r="BG1075" s="1" t="s">
        <v>183</v>
      </c>
      <c r="BH1075" s="1"/>
      <c r="BI1075" s="1"/>
    </row>
    <row r="1076" customFormat="false" ht="12.75" hidden="false" customHeight="false" outlineLevel="0" collapsed="false">
      <c r="A1076" s="103" t="s">
        <v>2466</v>
      </c>
      <c r="B1076" s="104" t="s">
        <v>2467</v>
      </c>
      <c r="C1076" s="99" t="s">
        <v>177</v>
      </c>
      <c r="D1076" s="99" t="s">
        <v>82</v>
      </c>
      <c r="E1076" s="99" t="s">
        <v>2464</v>
      </c>
      <c r="F1076" s="99" t="s">
        <v>2468</v>
      </c>
      <c r="G1076" s="99" t="n">
        <v>23</v>
      </c>
      <c r="H1076" s="99" t="n">
        <v>1000</v>
      </c>
      <c r="I1076" s="108" t="s">
        <v>188</v>
      </c>
      <c r="K1076" s="1" t="n">
        <f aca="false">IFERROR(VLOOKUP(A1076,'[2]Pivot HorizontalMRP'!$A$4:$B$2689,2,0),0)</f>
        <v>0</v>
      </c>
      <c r="L1076" s="1" t="n">
        <f aca="false">IFERROR(VLOOKUP(A1076,'[2]Pivot HorizontalMRP'!$A$4:$C$2689,3,0),0)</f>
        <v>1000</v>
      </c>
      <c r="M1076" s="1" t="n">
        <f aca="false">IFERROR(VLOOKUP(A1076,'[2]Pivot HorizontalMRP'!$A$4:$D$2689,0.4,0),0)</f>
        <v>0</v>
      </c>
      <c r="N1076" s="1" t="n">
        <f aca="false">IFERROR(VLOOKUP(A1076,'[2]Pivot HorizontalMRP'!$A$4:$E$2689,5,0),0)</f>
        <v>0</v>
      </c>
      <c r="O1076" s="1" t="n">
        <f aca="false">K1076+L1076</f>
        <v>1000</v>
      </c>
      <c r="P1076" s="1" t="n">
        <f aca="false">K1076+L1076+M1076+N1076</f>
        <v>1000</v>
      </c>
      <c r="Q1076" s="1" t="n">
        <f aca="false">IFERROR(VLOOKUP(A1076,'[2]Pivot HorizontalMRP'!$A$4:$F$2689,6,0),0)</f>
        <v>209</v>
      </c>
      <c r="R1076" s="1" t="n">
        <f aca="false">IFERROR(VLOOKUP(A1076,'[2]Pivot HorizontalMRP'!$A$4:$G$2689,7,0),0)</f>
        <v>220</v>
      </c>
      <c r="S1076" s="1" t="n">
        <f aca="false">IFERROR(VLOOKUP(A1076,'[2]Pivot HorizontalMRP'!$A$4:$H$2689,8,0),0)</f>
        <v>114</v>
      </c>
      <c r="T1076" s="1" t="n">
        <f aca="false">IFERROR(VLOOKUP(A1076,'[2]Pivot HorizontalMRP'!$A$4:$I$2689,9,0),0)</f>
        <v>117</v>
      </c>
      <c r="U1076" s="1" t="n">
        <f aca="false">IF(I1076="delivery",O1076-SUM(Q1076+R1076),IF(I1076="PO",P1076-SUM(Q1076:R1076)))</f>
        <v>571</v>
      </c>
      <c r="V1076" s="99" t="n">
        <v>0.52</v>
      </c>
      <c r="X1076" s="81" t="n">
        <f aca="false">W1076-V1076</f>
        <v>-0.52</v>
      </c>
      <c r="AA1076" s="81"/>
      <c r="AO1076" s="81" t="str">
        <f aca="false">D1076</f>
        <v>Arista</v>
      </c>
      <c r="AP1076" s="108" t="s">
        <v>181</v>
      </c>
      <c r="BF1076" s="99" t="s">
        <v>719</v>
      </c>
      <c r="BG1076" s="1" t="s">
        <v>183</v>
      </c>
    </row>
    <row r="1077" customFormat="false" ht="12.75" hidden="false" customHeight="false" outlineLevel="0" collapsed="false">
      <c r="A1077" s="1" t="s">
        <v>2469</v>
      </c>
      <c r="B1077" s="1" t="s">
        <v>2470</v>
      </c>
      <c r="C1077" s="1" t="s">
        <v>177</v>
      </c>
      <c r="D1077" s="1" t="s">
        <v>82</v>
      </c>
      <c r="E1077" s="1" t="s">
        <v>2471</v>
      </c>
      <c r="F1077" s="1" t="s">
        <v>2472</v>
      </c>
      <c r="G1077" s="1" t="n">
        <v>51</v>
      </c>
      <c r="H1077" s="1" t="n">
        <v>500</v>
      </c>
      <c r="I1077" s="101" t="s">
        <v>188</v>
      </c>
      <c r="J1077" s="1"/>
      <c r="K1077" s="1" t="n">
        <f aca="false">IFERROR(VLOOKUP(A1077,'[2]Pivot HorizontalMRP'!$A$4:$B$2689,2,0),0)</f>
        <v>0</v>
      </c>
      <c r="L1077" s="1" t="n">
        <f aca="false">IFERROR(VLOOKUP(A1077,'[2]Pivot HorizontalMRP'!$A$4:$C$2689,3,0),0)</f>
        <v>0</v>
      </c>
      <c r="M1077" s="1" t="n">
        <f aca="false">IFERROR(VLOOKUP(A1077,'[2]Pivot HorizontalMRP'!$A$4:$D$2689,0.4,0),0)</f>
        <v>0</v>
      </c>
      <c r="N1077" s="1" t="n">
        <f aca="false">IFERROR(VLOOKUP(A1077,'[2]Pivot HorizontalMRP'!$A$4:$E$2689,5,0),0)</f>
        <v>0</v>
      </c>
      <c r="O1077" s="1" t="n">
        <f aca="false">K1077+L1077</f>
        <v>0</v>
      </c>
      <c r="P1077" s="1" t="n">
        <f aca="false">K1077+L1077+M1077+N1077</f>
        <v>0</v>
      </c>
      <c r="Q1077" s="1" t="n">
        <f aca="false">IFERROR(VLOOKUP(A1077,'[2]Pivot HorizontalMRP'!$A$4:$F$2689,6,0),0)</f>
        <v>22</v>
      </c>
      <c r="R1077" s="1" t="n">
        <f aca="false">IFERROR(VLOOKUP(A1077,'[2]Pivot HorizontalMRP'!$A$4:$G$2689,7,0),0)</f>
        <v>80</v>
      </c>
      <c r="S1077" s="1" t="n">
        <f aca="false">IFERROR(VLOOKUP(A1077,'[2]Pivot HorizontalMRP'!$A$4:$H$2689,8,0),0)</f>
        <v>470</v>
      </c>
      <c r="T1077" s="1" t="n">
        <f aca="false">IFERROR(VLOOKUP(A1077,'[2]Pivot HorizontalMRP'!$A$4:$I$2689,9,0),0)</f>
        <v>192</v>
      </c>
      <c r="U1077" s="1" t="n">
        <f aca="false">IF(I1077="delivery",O1077-SUM(Q1077+R1077),IF(I1077="PO",P1077-SUM(Q1077:R1077)))</f>
        <v>-102</v>
      </c>
      <c r="V1077" s="81" t="n">
        <v>0.5</v>
      </c>
      <c r="W1077" s="81"/>
      <c r="X1077" s="81" t="n">
        <f aca="false">W1077-V1077</f>
        <v>-0.5</v>
      </c>
      <c r="Y1077" s="81"/>
      <c r="Z1077" s="81"/>
      <c r="AA1077" s="81"/>
      <c r="AB1077" s="81"/>
      <c r="AC1077" s="81"/>
      <c r="AD1077" s="81"/>
      <c r="AE1077" s="81"/>
      <c r="AF1077" s="81"/>
      <c r="AG1077" s="81"/>
      <c r="AH1077" s="81"/>
      <c r="AI1077" s="81"/>
      <c r="AJ1077" s="81"/>
      <c r="AK1077" s="81"/>
      <c r="AL1077" s="81"/>
      <c r="AM1077" s="81"/>
      <c r="AN1077" s="81"/>
      <c r="AO1077" s="81" t="str">
        <f aca="false">D1077</f>
        <v>Arista</v>
      </c>
      <c r="AP1077" s="1" t="s">
        <v>181</v>
      </c>
      <c r="AQ1077" s="1"/>
      <c r="AR1077" s="1"/>
      <c r="AS1077" s="1"/>
      <c r="AT1077" s="1"/>
      <c r="AU1077" s="1"/>
      <c r="AV1077" s="1"/>
      <c r="AW1077" s="1"/>
      <c r="AX1077" s="1"/>
      <c r="AY1077" s="1"/>
      <c r="AZ1077" s="1"/>
      <c r="BA1077" s="1"/>
      <c r="BB1077" s="1"/>
      <c r="BC1077" s="1"/>
      <c r="BD1077" s="1"/>
      <c r="BE1077" s="1"/>
      <c r="BF1077" s="1" t="s">
        <v>14668</v>
      </c>
      <c r="BG1077" s="1" t="s">
        <v>183</v>
      </c>
      <c r="BH1077" s="1"/>
      <c r="BI1077" s="1"/>
    </row>
    <row r="1078" customFormat="false" ht="12.75" hidden="false" customHeight="false" outlineLevel="0" collapsed="false">
      <c r="A1078" s="1" t="s">
        <v>2473</v>
      </c>
      <c r="B1078" s="1" t="s">
        <v>2474</v>
      </c>
      <c r="C1078" s="1" t="s">
        <v>177</v>
      </c>
      <c r="D1078" s="1" t="s">
        <v>82</v>
      </c>
      <c r="E1078" s="1" t="s">
        <v>2475</v>
      </c>
      <c r="F1078" s="1" t="s">
        <v>2476</v>
      </c>
      <c r="G1078" s="1" t="n">
        <v>31</v>
      </c>
      <c r="H1078" s="1" t="n">
        <v>200</v>
      </c>
      <c r="I1078" s="101" t="s">
        <v>188</v>
      </c>
      <c r="J1078" s="1"/>
      <c r="K1078" s="1" t="n">
        <f aca="false">IFERROR(VLOOKUP(A1078,'[2]Pivot HorizontalMRP'!$A$4:$B$2689,2,0),0)</f>
        <v>0</v>
      </c>
      <c r="L1078" s="1" t="n">
        <f aca="false">IFERROR(VLOOKUP(A1078,'[2]Pivot HorizontalMRP'!$A$4:$C$2689,3,0),0)</f>
        <v>3202</v>
      </c>
      <c r="M1078" s="1" t="n">
        <f aca="false">IFERROR(VLOOKUP(A1078,'[2]Pivot HorizontalMRP'!$A$4:$D$2689,0.4,0),0)</f>
        <v>0</v>
      </c>
      <c r="N1078" s="1" t="n">
        <f aca="false">IFERROR(VLOOKUP(A1078,'[2]Pivot HorizontalMRP'!$A$4:$E$2689,5,0),0)</f>
        <v>0</v>
      </c>
      <c r="O1078" s="1" t="n">
        <f aca="false">K1078+L1078</f>
        <v>3202</v>
      </c>
      <c r="P1078" s="1" t="n">
        <f aca="false">K1078+L1078+M1078+N1078</f>
        <v>3202</v>
      </c>
      <c r="Q1078" s="1" t="n">
        <f aca="false">IFERROR(VLOOKUP(A1078,'[2]Pivot HorizontalMRP'!$A$4:$F$2689,6,0),0)</f>
        <v>60</v>
      </c>
      <c r="R1078" s="1" t="n">
        <f aca="false">IFERROR(VLOOKUP(A1078,'[2]Pivot HorizontalMRP'!$A$4:$G$2689,7,0),0)</f>
        <v>0</v>
      </c>
      <c r="S1078" s="1" t="n">
        <f aca="false">IFERROR(VLOOKUP(A1078,'[2]Pivot HorizontalMRP'!$A$4:$H$2689,8,0),0)</f>
        <v>0</v>
      </c>
      <c r="T1078" s="1" t="n">
        <f aca="false">IFERROR(VLOOKUP(A1078,'[2]Pivot HorizontalMRP'!$A$4:$I$2689,9,0),0)</f>
        <v>0</v>
      </c>
      <c r="U1078" s="1" t="n">
        <f aca="false">IF(I1078="delivery",O1078-SUM(Q1078+R1078),IF(I1078="PO",P1078-SUM(Q1078:R1078)))</f>
        <v>3142</v>
      </c>
      <c r="V1078" s="81" t="n">
        <v>2.5</v>
      </c>
      <c r="W1078" s="81"/>
      <c r="X1078" s="81" t="n">
        <f aca="false">W1078-V1078</f>
        <v>-2.5</v>
      </c>
      <c r="Y1078" s="81"/>
      <c r="Z1078" s="81"/>
      <c r="AA1078" s="81"/>
      <c r="AB1078" s="81"/>
      <c r="AC1078" s="81"/>
      <c r="AD1078" s="81"/>
      <c r="AE1078" s="81"/>
      <c r="AF1078" s="81"/>
      <c r="AG1078" s="81"/>
      <c r="AH1078" s="81"/>
      <c r="AI1078" s="81"/>
      <c r="AJ1078" s="81"/>
      <c r="AK1078" s="81"/>
      <c r="AL1078" s="81"/>
      <c r="AM1078" s="81"/>
      <c r="AN1078" s="81"/>
      <c r="AO1078" s="81" t="str">
        <f aca="false">D1078</f>
        <v>Arista</v>
      </c>
      <c r="AP1078" s="1" t="s">
        <v>181</v>
      </c>
      <c r="AQ1078" s="1"/>
      <c r="AR1078" s="1"/>
      <c r="AS1078" s="1"/>
      <c r="AT1078" s="1"/>
      <c r="AU1078" s="1"/>
      <c r="AV1078" s="1"/>
      <c r="AW1078" s="1"/>
      <c r="AX1078" s="1"/>
      <c r="AY1078" s="1"/>
      <c r="AZ1078" s="1"/>
      <c r="BA1078" s="1"/>
      <c r="BB1078" s="1"/>
      <c r="BC1078" s="1"/>
      <c r="BD1078" s="1"/>
      <c r="BE1078" s="1"/>
      <c r="BF1078" s="1" t="s">
        <v>14668</v>
      </c>
      <c r="BG1078" s="1" t="s">
        <v>183</v>
      </c>
      <c r="BH1078" s="1"/>
      <c r="BI1078" s="1"/>
    </row>
    <row r="1079" customFormat="false" ht="12.75" hidden="false" customHeight="false" outlineLevel="0" collapsed="false">
      <c r="A1079" s="1" t="s">
        <v>2681</v>
      </c>
      <c r="B1079" s="1" t="s">
        <v>2682</v>
      </c>
      <c r="C1079" s="1" t="s">
        <v>177</v>
      </c>
      <c r="D1079" s="1" t="s">
        <v>82</v>
      </c>
      <c r="E1079" s="1" t="s">
        <v>2683</v>
      </c>
      <c r="F1079" s="1" t="s">
        <v>2684</v>
      </c>
      <c r="G1079" s="1" t="n">
        <v>36</v>
      </c>
      <c r="H1079" s="1" t="n">
        <v>500</v>
      </c>
      <c r="I1079" s="101" t="s">
        <v>188</v>
      </c>
      <c r="J1079" s="1"/>
      <c r="K1079" s="1" t="n">
        <f aca="false">IFERROR(VLOOKUP(A1079,'[2]Pivot HorizontalMRP'!$A$4:$B$2689,2,0),0)</f>
        <v>0</v>
      </c>
      <c r="L1079" s="1" t="n">
        <f aca="false">IFERROR(VLOOKUP(A1079,'[2]Pivot HorizontalMRP'!$A$4:$C$2689,3,0),0)</f>
        <v>713</v>
      </c>
      <c r="M1079" s="1" t="n">
        <f aca="false">IFERROR(VLOOKUP(A1079,'[2]Pivot HorizontalMRP'!$A$4:$D$2689,0.4,0),0)</f>
        <v>0</v>
      </c>
      <c r="N1079" s="1" t="n">
        <f aca="false">IFERROR(VLOOKUP(A1079,'[2]Pivot HorizontalMRP'!$A$4:$E$2689,5,0),0)</f>
        <v>0</v>
      </c>
      <c r="O1079" s="1" t="n">
        <f aca="false">K1079+L1079</f>
        <v>713</v>
      </c>
      <c r="P1079" s="1" t="n">
        <f aca="false">K1079+L1079+M1079+N1079</f>
        <v>713</v>
      </c>
      <c r="Q1079" s="1" t="n">
        <f aca="false">IFERROR(VLOOKUP(A1079,'[2]Pivot HorizontalMRP'!$A$4:$F$2689,6,0),0)</f>
        <v>1476</v>
      </c>
      <c r="R1079" s="1" t="n">
        <f aca="false">IFERROR(VLOOKUP(A1079,'[2]Pivot HorizontalMRP'!$A$4:$G$2689,7,0),0)</f>
        <v>2442</v>
      </c>
      <c r="S1079" s="1" t="n">
        <f aca="false">IFERROR(VLOOKUP(A1079,'[2]Pivot HorizontalMRP'!$A$4:$H$2689,8,0),0)</f>
        <v>3288</v>
      </c>
      <c r="T1079" s="1" t="n">
        <f aca="false">IFERROR(VLOOKUP(A1079,'[2]Pivot HorizontalMRP'!$A$4:$I$2689,9,0),0)</f>
        <v>2676</v>
      </c>
      <c r="U1079" s="1" t="n">
        <f aca="false">IF(I1079="delivery",O1079-SUM(Q1079+R1079),IF(I1079="PO",P1079-SUM(Q1079:R1079)))</f>
        <v>-3205</v>
      </c>
      <c r="V1079" s="81" t="n">
        <v>0.5</v>
      </c>
      <c r="W1079" s="81"/>
      <c r="X1079" s="81" t="n">
        <f aca="false">W1079-V1079</f>
        <v>-0.5</v>
      </c>
      <c r="Y1079" s="81"/>
      <c r="Z1079" s="81"/>
      <c r="AA1079" s="81"/>
      <c r="AB1079" s="81"/>
      <c r="AC1079" s="81"/>
      <c r="AD1079" s="81"/>
      <c r="AE1079" s="81"/>
      <c r="AF1079" s="81"/>
      <c r="AG1079" s="81"/>
      <c r="AH1079" s="81"/>
      <c r="AI1079" s="81"/>
      <c r="AJ1079" s="81"/>
      <c r="AK1079" s="81"/>
      <c r="AL1079" s="81"/>
      <c r="AM1079" s="81"/>
      <c r="AN1079" s="81"/>
      <c r="AO1079" s="1" t="s">
        <v>82</v>
      </c>
      <c r="AP1079" s="1" t="s">
        <v>181</v>
      </c>
      <c r="AQ1079" s="1"/>
      <c r="AR1079" s="1"/>
      <c r="AS1079" s="1"/>
      <c r="AT1079" s="1"/>
      <c r="AU1079" s="1"/>
      <c r="AV1079" s="1"/>
      <c r="AW1079" s="1"/>
      <c r="AX1079" s="1"/>
      <c r="AY1079" s="1"/>
      <c r="AZ1079" s="1"/>
      <c r="BA1079" s="1"/>
      <c r="BB1079" s="1"/>
      <c r="BC1079" s="1"/>
      <c r="BD1079" s="1"/>
      <c r="BE1079" s="1"/>
      <c r="BF1079" s="1" t="s">
        <v>14668</v>
      </c>
      <c r="BG1079" s="1" t="s">
        <v>183</v>
      </c>
      <c r="BH1079" s="1"/>
      <c r="BI1079" s="1"/>
    </row>
    <row r="1080" customFormat="false" ht="12.75" hidden="false" customHeight="false" outlineLevel="0" collapsed="false">
      <c r="A1080" s="1" t="s">
        <v>2785</v>
      </c>
      <c r="B1080" s="1" t="s">
        <v>2786</v>
      </c>
      <c r="C1080" s="1" t="s">
        <v>177</v>
      </c>
      <c r="D1080" s="1" t="s">
        <v>82</v>
      </c>
      <c r="E1080" s="1" t="s">
        <v>15552</v>
      </c>
      <c r="F1080" s="1" t="s">
        <v>15553</v>
      </c>
      <c r="G1080" s="1" t="n">
        <v>31</v>
      </c>
      <c r="H1080" s="1" t="n">
        <v>1000</v>
      </c>
      <c r="I1080" s="101" t="s">
        <v>188</v>
      </c>
      <c r="J1080" s="1"/>
      <c r="K1080" s="1" t="n">
        <f aca="false">IFERROR(VLOOKUP(A1080,'[2]Pivot HorizontalMRP'!$A$4:$B$2689,2,0),0)</f>
        <v>0</v>
      </c>
      <c r="L1080" s="1" t="n">
        <f aca="false">IFERROR(VLOOKUP(A1080,'[2]Pivot HorizontalMRP'!$A$4:$C$2689,3,0),0)</f>
        <v>2646</v>
      </c>
      <c r="M1080" s="1" t="n">
        <f aca="false">IFERROR(VLOOKUP(A1080,'[2]Pivot HorizontalMRP'!$A$4:$D$2689,0.4,0),0)</f>
        <v>0</v>
      </c>
      <c r="N1080" s="1" t="n">
        <f aca="false">IFERROR(VLOOKUP(A1080,'[2]Pivot HorizontalMRP'!$A$4:$E$2689,5,0),0)</f>
        <v>0</v>
      </c>
      <c r="O1080" s="1" t="n">
        <f aca="false">K1080+L1080</f>
        <v>2646</v>
      </c>
      <c r="P1080" s="1" t="n">
        <f aca="false">K1080+L1080+M1080+N1080</f>
        <v>2646</v>
      </c>
      <c r="Q1080" s="1" t="n">
        <f aca="false">IFERROR(VLOOKUP(A1080,'[2]Pivot HorizontalMRP'!$A$4:$F$2689,6,0),0)</f>
        <v>270</v>
      </c>
      <c r="R1080" s="1" t="n">
        <f aca="false">IFERROR(VLOOKUP(A1080,'[2]Pivot HorizontalMRP'!$A$4:$G$2689,7,0),0)</f>
        <v>1098</v>
      </c>
      <c r="S1080" s="1" t="n">
        <f aca="false">IFERROR(VLOOKUP(A1080,'[2]Pivot HorizontalMRP'!$A$4:$H$2689,8,0),0)</f>
        <v>690</v>
      </c>
      <c r="T1080" s="1" t="n">
        <f aca="false">IFERROR(VLOOKUP(A1080,'[2]Pivot HorizontalMRP'!$A$4:$I$2689,9,0),0)</f>
        <v>1035</v>
      </c>
      <c r="U1080" s="1" t="n">
        <f aca="false">IF(I1080="delivery",O1080-SUM(Q1080+R1080),IF(I1080="PO",P1080-SUM(Q1080:R1080)))</f>
        <v>1278</v>
      </c>
      <c r="V1080" s="81" t="n">
        <v>0.192</v>
      </c>
      <c r="W1080" s="81"/>
      <c r="X1080" s="81" t="n">
        <f aca="false">W1080-V1080</f>
        <v>-0.192</v>
      </c>
      <c r="Y1080" s="81"/>
      <c r="Z1080" s="81"/>
      <c r="AA1080" s="81"/>
      <c r="AB1080" s="81"/>
      <c r="AC1080" s="81"/>
      <c r="AD1080" s="81"/>
      <c r="AE1080" s="81"/>
      <c r="AF1080" s="81"/>
      <c r="AG1080" s="81"/>
      <c r="AH1080" s="81"/>
      <c r="AI1080" s="81"/>
      <c r="AJ1080" s="81"/>
      <c r="AK1080" s="81"/>
      <c r="AL1080" s="81"/>
      <c r="AM1080" s="81"/>
      <c r="AN1080" s="81"/>
      <c r="AO1080" s="81" t="str">
        <f aca="false">D1080</f>
        <v>Arista</v>
      </c>
      <c r="AP1080" s="1" t="s">
        <v>181</v>
      </c>
      <c r="AQ1080" s="1"/>
      <c r="AR1080" s="1"/>
      <c r="AS1080" s="1"/>
      <c r="AT1080" s="1"/>
      <c r="AU1080" s="1"/>
      <c r="AV1080" s="1"/>
      <c r="AW1080" s="1"/>
      <c r="AX1080" s="1"/>
      <c r="AY1080" s="1"/>
      <c r="AZ1080" s="1"/>
      <c r="BA1080" s="1"/>
      <c r="BB1080" s="1"/>
      <c r="BC1080" s="1"/>
      <c r="BD1080" s="1"/>
      <c r="BE1080" s="1"/>
      <c r="BF1080" s="1" t="s">
        <v>14668</v>
      </c>
      <c r="BG1080" s="1" t="s">
        <v>183</v>
      </c>
      <c r="BH1080" s="1"/>
      <c r="BI1080" s="1"/>
    </row>
    <row r="1081" customFormat="false" ht="12.75" hidden="false" customHeight="false" outlineLevel="0" collapsed="false">
      <c r="A1081" s="1" t="s">
        <v>2793</v>
      </c>
      <c r="B1081" s="1" t="s">
        <v>2794</v>
      </c>
      <c r="C1081" s="1" t="s">
        <v>177</v>
      </c>
      <c r="D1081" s="1" t="s">
        <v>82</v>
      </c>
      <c r="E1081" s="1" t="s">
        <v>15554</v>
      </c>
      <c r="F1081" s="1" t="s">
        <v>2796</v>
      </c>
      <c r="G1081" s="1" t="n">
        <v>41</v>
      </c>
      <c r="H1081" s="1" t="n">
        <v>1000</v>
      </c>
      <c r="I1081" s="101" t="s">
        <v>188</v>
      </c>
      <c r="J1081" s="1"/>
      <c r="K1081" s="1" t="n">
        <f aca="false">IFERROR(VLOOKUP(A1081,'[2]Pivot HorizontalMRP'!$A$4:$B$2689,2,0),0)</f>
        <v>46</v>
      </c>
      <c r="L1081" s="1" t="n">
        <f aca="false">IFERROR(VLOOKUP(A1081,'[2]Pivot HorizontalMRP'!$A$4:$C$2689,3,0),0)</f>
        <v>2434</v>
      </c>
      <c r="M1081" s="1" t="n">
        <f aca="false">IFERROR(VLOOKUP(A1081,'[2]Pivot HorizontalMRP'!$A$4:$D$2689,0.4,0),0)</f>
        <v>0</v>
      </c>
      <c r="N1081" s="1" t="n">
        <f aca="false">IFERROR(VLOOKUP(A1081,'[2]Pivot HorizontalMRP'!$A$4:$E$2689,5,0),0)</f>
        <v>0</v>
      </c>
      <c r="O1081" s="1" t="n">
        <f aca="false">K1081+L1081</f>
        <v>2480</v>
      </c>
      <c r="P1081" s="1" t="n">
        <f aca="false">K1081+L1081+M1081+N1081</f>
        <v>2480</v>
      </c>
      <c r="Q1081" s="1" t="n">
        <f aca="false">IFERROR(VLOOKUP(A1081,'[2]Pivot HorizontalMRP'!$A$4:$F$2689,6,0),0)</f>
        <v>1735</v>
      </c>
      <c r="R1081" s="1" t="n">
        <f aca="false">IFERROR(VLOOKUP(A1081,'[2]Pivot HorizontalMRP'!$A$4:$G$2689,7,0),0)</f>
        <v>948</v>
      </c>
      <c r="S1081" s="1" t="n">
        <f aca="false">IFERROR(VLOOKUP(A1081,'[2]Pivot HorizontalMRP'!$A$4:$H$2689,8,0),0)</f>
        <v>672</v>
      </c>
      <c r="T1081" s="1" t="n">
        <f aca="false">IFERROR(VLOOKUP(A1081,'[2]Pivot HorizontalMRP'!$A$4:$I$2689,9,0),0)</f>
        <v>982</v>
      </c>
      <c r="U1081" s="1" t="n">
        <f aca="false">IF(I1081="delivery",O1081-SUM(Q1081+R1081),IF(I1081="PO",P1081-SUM(Q1081:R1081)))</f>
        <v>-203</v>
      </c>
      <c r="V1081" s="81" t="n">
        <v>1.56</v>
      </c>
      <c r="W1081" s="81"/>
      <c r="X1081" s="81" t="n">
        <f aca="false">W1081-V1081</f>
        <v>-1.56</v>
      </c>
      <c r="Y1081" s="81"/>
      <c r="Z1081" s="81"/>
      <c r="AA1081" s="81"/>
      <c r="AB1081" s="81"/>
      <c r="AC1081" s="81"/>
      <c r="AD1081" s="81"/>
      <c r="AE1081" s="81"/>
      <c r="AF1081" s="81"/>
      <c r="AG1081" s="81"/>
      <c r="AH1081" s="81"/>
      <c r="AI1081" s="81"/>
      <c r="AJ1081" s="81"/>
      <c r="AK1081" s="81"/>
      <c r="AL1081" s="81"/>
      <c r="AM1081" s="81"/>
      <c r="AN1081" s="81"/>
      <c r="AO1081" s="81" t="str">
        <f aca="false">D1081</f>
        <v>Arista</v>
      </c>
      <c r="AP1081" s="1" t="s">
        <v>181</v>
      </c>
      <c r="AQ1081" s="1"/>
      <c r="AR1081" s="1"/>
      <c r="AS1081" s="1"/>
      <c r="AT1081" s="1"/>
      <c r="AU1081" s="1"/>
      <c r="AV1081" s="1"/>
      <c r="AW1081" s="1"/>
      <c r="AX1081" s="1"/>
      <c r="AY1081" s="1"/>
      <c r="AZ1081" s="1"/>
      <c r="BA1081" s="1"/>
      <c r="BB1081" s="1"/>
      <c r="BC1081" s="1"/>
      <c r="BD1081" s="1"/>
      <c r="BE1081" s="1"/>
      <c r="BF1081" s="1" t="s">
        <v>14668</v>
      </c>
      <c r="BG1081" s="1" t="s">
        <v>183</v>
      </c>
      <c r="BH1081" s="1"/>
      <c r="BI1081" s="1"/>
    </row>
    <row r="1082" customFormat="false" ht="12.75" hidden="false" customHeight="false" outlineLevel="0" collapsed="false">
      <c r="A1082" s="1" t="s">
        <v>7941</v>
      </c>
      <c r="B1082" s="1" t="s">
        <v>7942</v>
      </c>
      <c r="C1082" s="1" t="s">
        <v>177</v>
      </c>
      <c r="D1082" s="1" t="s">
        <v>82</v>
      </c>
      <c r="E1082" s="1" t="s">
        <v>15555</v>
      </c>
      <c r="F1082" s="1" t="s">
        <v>7944</v>
      </c>
      <c r="G1082" s="1" t="n">
        <v>61</v>
      </c>
      <c r="H1082" s="1" t="n">
        <v>1000</v>
      </c>
      <c r="I1082" s="101" t="s">
        <v>188</v>
      </c>
      <c r="J1082" s="1"/>
      <c r="K1082" s="1" t="n">
        <f aca="false">IFERROR(VLOOKUP(A1082,'[2]Pivot HorizontalMRP'!$A$4:$B$2689,2,0),0)</f>
        <v>4479</v>
      </c>
      <c r="L1082" s="1" t="n">
        <f aca="false">IFERROR(VLOOKUP(A1082,'[2]Pivot HorizontalMRP'!$A$4:$C$2689,3,0),0)</f>
        <v>1128</v>
      </c>
      <c r="M1082" s="1" t="n">
        <f aca="false">IFERROR(VLOOKUP(A1082,'[2]Pivot HorizontalMRP'!$A$4:$D$2689,0.4,0),0)</f>
        <v>0</v>
      </c>
      <c r="N1082" s="1" t="n">
        <f aca="false">IFERROR(VLOOKUP(A1082,'[2]Pivot HorizontalMRP'!$A$4:$E$2689,5,0),0)</f>
        <v>0</v>
      </c>
      <c r="O1082" s="1" t="n">
        <f aca="false">K1082+L1082</f>
        <v>5607</v>
      </c>
      <c r="P1082" s="1" t="n">
        <f aca="false">K1082+L1082+M1082+N1082</f>
        <v>5607</v>
      </c>
      <c r="Q1082" s="1" t="n">
        <f aca="false">IFERROR(VLOOKUP(A1082,'[2]Pivot HorizontalMRP'!$A$4:$F$2689,6,0),0)</f>
        <v>644</v>
      </c>
      <c r="R1082" s="1" t="n">
        <f aca="false">IFERROR(VLOOKUP(A1082,'[2]Pivot HorizontalMRP'!$A$4:$G$2689,7,0),0)</f>
        <v>632</v>
      </c>
      <c r="S1082" s="1" t="n">
        <f aca="false">IFERROR(VLOOKUP(A1082,'[2]Pivot HorizontalMRP'!$A$4:$H$2689,8,0),0)</f>
        <v>1196</v>
      </c>
      <c r="T1082" s="1" t="n">
        <f aca="false">IFERROR(VLOOKUP(A1082,'[2]Pivot HorizontalMRP'!$A$4:$I$2689,9,0),0)</f>
        <v>256</v>
      </c>
      <c r="U1082" s="1" t="n">
        <f aca="false">IF(I1082="delivery",O1082-SUM(Q1082+R1082),IF(I1082="PO",P1082-SUM(Q1082:R1082)))</f>
        <v>4331</v>
      </c>
      <c r="V1082" s="81" t="n">
        <v>0.245</v>
      </c>
      <c r="W1082" s="81"/>
      <c r="X1082" s="81" t="n">
        <f aca="false">W1082-V1082</f>
        <v>-0.245</v>
      </c>
      <c r="Y1082" s="81"/>
      <c r="Z1082" s="81"/>
      <c r="AA1082" s="81"/>
      <c r="AB1082" s="81"/>
      <c r="AC1082" s="81"/>
      <c r="AD1082" s="81"/>
      <c r="AE1082" s="81"/>
      <c r="AF1082" s="81"/>
      <c r="AG1082" s="81"/>
      <c r="AH1082" s="81"/>
      <c r="AI1082" s="81"/>
      <c r="AJ1082" s="81"/>
      <c r="AK1082" s="81"/>
      <c r="AL1082" s="81"/>
      <c r="AM1082" s="81"/>
      <c r="AN1082" s="81"/>
      <c r="AO1082" s="81" t="str">
        <f aca="false">D1082</f>
        <v>Arista</v>
      </c>
      <c r="AP1082" s="1" t="s">
        <v>181</v>
      </c>
      <c r="AQ1082" s="1"/>
      <c r="AR1082" s="1"/>
      <c r="AS1082" s="1"/>
      <c r="AT1082" s="1"/>
      <c r="AU1082" s="1"/>
      <c r="AV1082" s="1"/>
      <c r="AW1082" s="1"/>
      <c r="AX1082" s="1"/>
      <c r="AY1082" s="1"/>
      <c r="AZ1082" s="1"/>
      <c r="BA1082" s="1"/>
      <c r="BB1082" s="1"/>
      <c r="BC1082" s="1"/>
      <c r="BD1082" s="1"/>
      <c r="BE1082" s="1"/>
      <c r="BF1082" s="1" t="s">
        <v>14668</v>
      </c>
      <c r="BG1082" s="1" t="s">
        <v>183</v>
      </c>
      <c r="BH1082" s="1"/>
      <c r="BI1082" s="1"/>
    </row>
    <row r="1083" customFormat="false" ht="12.75" hidden="false" customHeight="false" outlineLevel="0" collapsed="false">
      <c r="A1083" s="1" t="s">
        <v>2927</v>
      </c>
      <c r="B1083" s="1" t="s">
        <v>2928</v>
      </c>
      <c r="C1083" s="1" t="s">
        <v>177</v>
      </c>
      <c r="D1083" s="1" t="s">
        <v>82</v>
      </c>
      <c r="E1083" s="1" t="s">
        <v>2929</v>
      </c>
      <c r="F1083" s="1" t="s">
        <v>2930</v>
      </c>
      <c r="G1083" s="1" t="n">
        <v>41</v>
      </c>
      <c r="H1083" s="1" t="n">
        <v>100</v>
      </c>
      <c r="I1083" s="101" t="s">
        <v>188</v>
      </c>
      <c r="J1083" s="1"/>
      <c r="K1083" s="1" t="n">
        <f aca="false">IFERROR(VLOOKUP(A1083,'[2]Pivot HorizontalMRP'!$A$4:$B$2689,2,0),0)</f>
        <v>0</v>
      </c>
      <c r="L1083" s="1" t="n">
        <f aca="false">IFERROR(VLOOKUP(A1083,'[2]Pivot HorizontalMRP'!$A$4:$C$2689,3,0),0)</f>
        <v>215</v>
      </c>
      <c r="M1083" s="1" t="n">
        <f aca="false">IFERROR(VLOOKUP(A1083,'[2]Pivot HorizontalMRP'!$A$4:$D$2689,0.4,0),0)</f>
        <v>0</v>
      </c>
      <c r="N1083" s="1" t="n">
        <f aca="false">IFERROR(VLOOKUP(A1083,'[2]Pivot HorizontalMRP'!$A$4:$E$2689,5,0),0)</f>
        <v>0</v>
      </c>
      <c r="O1083" s="1" t="n">
        <f aca="false">K1083+L1083</f>
        <v>215</v>
      </c>
      <c r="P1083" s="1" t="n">
        <f aca="false">K1083+L1083+M1083+N1083</f>
        <v>215</v>
      </c>
      <c r="Q1083" s="1" t="n">
        <f aca="false">IFERROR(VLOOKUP(A1083,'[2]Pivot HorizontalMRP'!$A$4:$F$2689,6,0),0)</f>
        <v>0</v>
      </c>
      <c r="R1083" s="1" t="n">
        <f aca="false">IFERROR(VLOOKUP(A1083,'[2]Pivot HorizontalMRP'!$A$4:$G$2689,7,0),0)</f>
        <v>22</v>
      </c>
      <c r="S1083" s="1" t="n">
        <f aca="false">IFERROR(VLOOKUP(A1083,'[2]Pivot HorizontalMRP'!$A$4:$H$2689,8,0),0)</f>
        <v>24</v>
      </c>
      <c r="T1083" s="1" t="n">
        <f aca="false">IFERROR(VLOOKUP(A1083,'[2]Pivot HorizontalMRP'!$A$4:$I$2689,9,0),0)</f>
        <v>36</v>
      </c>
      <c r="U1083" s="1" t="n">
        <f aca="false">IF(I1083="delivery",O1083-SUM(Q1083+R1083),IF(I1083="PO",P1083-SUM(Q1083:R1083)))</f>
        <v>193</v>
      </c>
      <c r="V1083" s="81" t="n">
        <v>0.4</v>
      </c>
      <c r="W1083" s="81"/>
      <c r="X1083" s="81" t="n">
        <f aca="false">W1083-V1083</f>
        <v>-0.4</v>
      </c>
      <c r="Y1083" s="81"/>
      <c r="Z1083" s="81"/>
      <c r="AA1083" s="81" t="n">
        <v>2</v>
      </c>
      <c r="AB1083" s="81"/>
      <c r="AC1083" s="81"/>
      <c r="AD1083" s="81"/>
      <c r="AE1083" s="81"/>
      <c r="AF1083" s="81"/>
      <c r="AG1083" s="81"/>
      <c r="AH1083" s="81"/>
      <c r="AI1083" s="81"/>
      <c r="AJ1083" s="81"/>
      <c r="AK1083" s="81"/>
      <c r="AL1083" s="81"/>
      <c r="AM1083" s="81"/>
      <c r="AN1083" s="81"/>
      <c r="AO1083" s="81" t="str">
        <f aca="false">D1083</f>
        <v>Arista</v>
      </c>
      <c r="AP1083" s="1" t="s">
        <v>181</v>
      </c>
      <c r="AQ1083" s="1"/>
      <c r="AR1083" s="1"/>
      <c r="AS1083" s="1"/>
      <c r="AT1083" s="1"/>
      <c r="AU1083" s="1"/>
      <c r="AV1083" s="1"/>
      <c r="AW1083" s="1"/>
      <c r="AX1083" s="1"/>
      <c r="AY1083" s="1"/>
      <c r="AZ1083" s="1"/>
      <c r="BA1083" s="1"/>
      <c r="BB1083" s="1"/>
      <c r="BC1083" s="1"/>
      <c r="BD1083" s="1"/>
      <c r="BE1083" s="1"/>
      <c r="BF1083" s="1" t="s">
        <v>14668</v>
      </c>
      <c r="BG1083" s="1" t="s">
        <v>183</v>
      </c>
      <c r="BH1083" s="1"/>
      <c r="BI1083" s="1"/>
    </row>
    <row r="1084" customFormat="false" ht="12.75" hidden="false" customHeight="false" outlineLevel="0" collapsed="false">
      <c r="A1084" s="1" t="s">
        <v>2931</v>
      </c>
      <c r="B1084" s="1" t="s">
        <v>2932</v>
      </c>
      <c r="C1084" s="1" t="s">
        <v>177</v>
      </c>
      <c r="D1084" s="1" t="s">
        <v>82</v>
      </c>
      <c r="E1084" s="1" t="s">
        <v>2933</v>
      </c>
      <c r="F1084" s="1" t="s">
        <v>2934</v>
      </c>
      <c r="G1084" s="1" t="n">
        <v>41</v>
      </c>
      <c r="H1084" s="1" t="n">
        <v>1000</v>
      </c>
      <c r="I1084" s="101" t="s">
        <v>188</v>
      </c>
      <c r="J1084" s="1"/>
      <c r="K1084" s="1" t="n">
        <f aca="false">IFERROR(VLOOKUP(A1084,'[2]Pivot HorizontalMRP'!$A$4:$B$2689,2,0),0)</f>
        <v>0</v>
      </c>
      <c r="L1084" s="1" t="n">
        <f aca="false">IFERROR(VLOOKUP(A1084,'[2]Pivot HorizontalMRP'!$A$4:$C$2689,3,0),0)</f>
        <v>0</v>
      </c>
      <c r="M1084" s="1" t="n">
        <f aca="false">IFERROR(VLOOKUP(A1084,'[2]Pivot HorizontalMRP'!$A$4:$D$2689,0.4,0),0)</f>
        <v>0</v>
      </c>
      <c r="N1084" s="1" t="n">
        <f aca="false">IFERROR(VLOOKUP(A1084,'[2]Pivot HorizontalMRP'!$A$4:$E$2689,5,0),0)</f>
        <v>0</v>
      </c>
      <c r="O1084" s="1" t="n">
        <f aca="false">K1084+L1084</f>
        <v>0</v>
      </c>
      <c r="P1084" s="1" t="n">
        <f aca="false">K1084+L1084+M1084+N1084</f>
        <v>0</v>
      </c>
      <c r="Q1084" s="1" t="n">
        <f aca="false">IFERROR(VLOOKUP(A1084,'[2]Pivot HorizontalMRP'!$A$4:$F$2689,6,0),0)</f>
        <v>286</v>
      </c>
      <c r="R1084" s="1" t="n">
        <f aca="false">IFERROR(VLOOKUP(A1084,'[2]Pivot HorizontalMRP'!$A$4:$G$2689,7,0),0)</f>
        <v>1040</v>
      </c>
      <c r="S1084" s="1" t="n">
        <f aca="false">IFERROR(VLOOKUP(A1084,'[2]Pivot HorizontalMRP'!$A$4:$H$2689,8,0),0)</f>
        <v>6110</v>
      </c>
      <c r="T1084" s="1" t="n">
        <f aca="false">IFERROR(VLOOKUP(A1084,'[2]Pivot HorizontalMRP'!$A$4:$I$2689,9,0),0)</f>
        <v>2496</v>
      </c>
      <c r="U1084" s="1" t="n">
        <f aca="false">IF(I1084="delivery",O1084-SUM(Q1084+R1084),IF(I1084="PO",P1084-SUM(Q1084:R1084)))</f>
        <v>-1326</v>
      </c>
      <c r="V1084" s="81" t="n">
        <v>0.228</v>
      </c>
      <c r="W1084" s="81"/>
      <c r="X1084" s="81" t="n">
        <f aca="false">W1084-V1084</f>
        <v>-0.228</v>
      </c>
      <c r="Y1084" s="81"/>
      <c r="Z1084" s="81"/>
      <c r="AA1084" s="81"/>
      <c r="AB1084" s="81"/>
      <c r="AC1084" s="81"/>
      <c r="AD1084" s="81"/>
      <c r="AE1084" s="81"/>
      <c r="AF1084" s="81"/>
      <c r="AG1084" s="81"/>
      <c r="AH1084" s="81"/>
      <c r="AI1084" s="81"/>
      <c r="AJ1084" s="81"/>
      <c r="AK1084" s="81"/>
      <c r="AL1084" s="81"/>
      <c r="AM1084" s="81"/>
      <c r="AN1084" s="81"/>
      <c r="AO1084" s="81" t="str">
        <f aca="false">D1084</f>
        <v>Arista</v>
      </c>
      <c r="AP1084" s="1" t="s">
        <v>181</v>
      </c>
      <c r="AQ1084" s="1"/>
      <c r="AR1084" s="1"/>
      <c r="AS1084" s="1"/>
      <c r="AT1084" s="1"/>
      <c r="AU1084" s="1"/>
      <c r="AV1084" s="1"/>
      <c r="AW1084" s="1"/>
      <c r="AX1084" s="1"/>
      <c r="AY1084" s="1"/>
      <c r="AZ1084" s="1"/>
      <c r="BA1084" s="1"/>
      <c r="BB1084" s="1"/>
      <c r="BC1084" s="1"/>
      <c r="BD1084" s="1"/>
      <c r="BE1084" s="1"/>
      <c r="BF1084" s="1" t="s">
        <v>14668</v>
      </c>
      <c r="BG1084" s="1" t="s">
        <v>183</v>
      </c>
      <c r="BH1084" s="1"/>
      <c r="BI1084" s="1"/>
    </row>
    <row r="1085" customFormat="false" ht="12.75" hidden="false" customHeight="false" outlineLevel="0" collapsed="false">
      <c r="A1085" s="103" t="s">
        <v>15556</v>
      </c>
      <c r="B1085" s="104" t="s">
        <v>2947</v>
      </c>
      <c r="C1085" s="99" t="s">
        <v>177</v>
      </c>
      <c r="D1085" s="99" t="s">
        <v>82</v>
      </c>
      <c r="E1085" s="99" t="s">
        <v>2948</v>
      </c>
      <c r="F1085" s="99" t="s">
        <v>2949</v>
      </c>
      <c r="G1085" s="99" t="n">
        <v>0</v>
      </c>
      <c r="H1085" s="99" t="n">
        <v>1000</v>
      </c>
      <c r="I1085" s="108" t="s">
        <v>188</v>
      </c>
      <c r="K1085" s="1" t="n">
        <f aca="false">IFERROR(VLOOKUP(A1085,'[2]Pivot HorizontalMRP'!$A$4:$B$2689,2,0),0)</f>
        <v>0</v>
      </c>
      <c r="L1085" s="1" t="n">
        <f aca="false">IFERROR(VLOOKUP(A1085,'[2]Pivot HorizontalMRP'!$A$4:$C$2689,3,0),0)</f>
        <v>4500</v>
      </c>
      <c r="M1085" s="1" t="n">
        <f aca="false">IFERROR(VLOOKUP(A1085,'[2]Pivot HorizontalMRP'!$A$4:$D$2689,0.4,0),0)</f>
        <v>0</v>
      </c>
      <c r="N1085" s="1" t="n">
        <f aca="false">IFERROR(VLOOKUP(A1085,'[2]Pivot HorizontalMRP'!$A$4:$E$2689,5,0),0)</f>
        <v>0</v>
      </c>
      <c r="O1085" s="1" t="n">
        <f aca="false">K1085+L1085</f>
        <v>4500</v>
      </c>
      <c r="P1085" s="1" t="n">
        <f aca="false">K1085+L1085+M1085+N1085</f>
        <v>4500</v>
      </c>
      <c r="Q1085" s="1" t="n">
        <f aca="false">IFERROR(VLOOKUP(A1085,'[2]Pivot HorizontalMRP'!$A$4:$F$2689,6,0),0)</f>
        <v>12235</v>
      </c>
      <c r="R1085" s="1" t="n">
        <f aca="false">IFERROR(VLOOKUP(A1085,'[2]Pivot HorizontalMRP'!$A$4:$G$2689,7,0),0)</f>
        <v>19443</v>
      </c>
      <c r="S1085" s="1" t="n">
        <f aca="false">IFERROR(VLOOKUP(A1085,'[2]Pivot HorizontalMRP'!$A$4:$H$2689,8,0),0)</f>
        <v>13853</v>
      </c>
      <c r="T1085" s="1" t="n">
        <f aca="false">IFERROR(VLOOKUP(A1085,'[2]Pivot HorizontalMRP'!$A$4:$I$2689,9,0),0)</f>
        <v>14827</v>
      </c>
      <c r="U1085" s="1" t="n">
        <f aca="false">IF(I1085="delivery",O1085-SUM(Q1085+R1085),IF(I1085="PO",P1085-SUM(Q1085:R1085)))</f>
        <v>-27178</v>
      </c>
      <c r="V1085" s="99" t="n">
        <v>0.23</v>
      </c>
      <c r="X1085" s="81" t="n">
        <f aca="false">W1085-V1085</f>
        <v>-0.23</v>
      </c>
      <c r="AA1085" s="81"/>
      <c r="AO1085" s="81" t="str">
        <f aca="false">D1085</f>
        <v>Arista</v>
      </c>
      <c r="AP1085" s="108" t="s">
        <v>181</v>
      </c>
      <c r="BF1085" s="99" t="s">
        <v>10507</v>
      </c>
      <c r="BG1085" s="1" t="s">
        <v>183</v>
      </c>
    </row>
    <row r="1086" customFormat="false" ht="12.75" hidden="false" customHeight="false" outlineLevel="0" collapsed="false">
      <c r="A1086" s="1" t="s">
        <v>2946</v>
      </c>
      <c r="B1086" s="1" t="s">
        <v>2947</v>
      </c>
      <c r="C1086" s="1" t="s">
        <v>177</v>
      </c>
      <c r="D1086" s="1" t="s">
        <v>82</v>
      </c>
      <c r="E1086" s="1" t="s">
        <v>2948</v>
      </c>
      <c r="F1086" s="1" t="s">
        <v>2949</v>
      </c>
      <c r="G1086" s="1" t="n">
        <v>36</v>
      </c>
      <c r="H1086" s="1" t="n">
        <v>1000</v>
      </c>
      <c r="I1086" s="101" t="s">
        <v>188</v>
      </c>
      <c r="J1086" s="1"/>
      <c r="K1086" s="1" t="n">
        <f aca="false">IFERROR(VLOOKUP(A1086,'[2]Pivot HorizontalMRP'!$A$4:$B$2689,2,0),0)</f>
        <v>0</v>
      </c>
      <c r="L1086" s="1" t="n">
        <f aca="false">IFERROR(VLOOKUP(A1086,'[2]Pivot HorizontalMRP'!$A$4:$C$2689,3,0),0)</f>
        <v>8488</v>
      </c>
      <c r="M1086" s="1" t="n">
        <f aca="false">IFERROR(VLOOKUP(A1086,'[2]Pivot HorizontalMRP'!$A$4:$D$2689,0.4,0),0)</f>
        <v>0</v>
      </c>
      <c r="N1086" s="1" t="n">
        <f aca="false">IFERROR(VLOOKUP(A1086,'[2]Pivot HorizontalMRP'!$A$4:$E$2689,5,0),0)</f>
        <v>3000</v>
      </c>
      <c r="O1086" s="1" t="n">
        <f aca="false">K1086+L1086</f>
        <v>8488</v>
      </c>
      <c r="P1086" s="1" t="n">
        <f aca="false">K1086+L1086+M1086+N1086</f>
        <v>11488</v>
      </c>
      <c r="Q1086" s="1" t="n">
        <f aca="false">IFERROR(VLOOKUP(A1086,'[2]Pivot HorizontalMRP'!$A$4:$F$2689,6,0),0)</f>
        <v>180</v>
      </c>
      <c r="R1086" s="1" t="n">
        <f aca="false">IFERROR(VLOOKUP(A1086,'[2]Pivot HorizontalMRP'!$A$4:$G$2689,7,0),0)</f>
        <v>0</v>
      </c>
      <c r="S1086" s="1" t="n">
        <f aca="false">IFERROR(VLOOKUP(A1086,'[2]Pivot HorizontalMRP'!$A$4:$H$2689,8,0),0)</f>
        <v>0</v>
      </c>
      <c r="T1086" s="1" t="n">
        <f aca="false">IFERROR(VLOOKUP(A1086,'[2]Pivot HorizontalMRP'!$A$4:$I$2689,9,0),0)</f>
        <v>0</v>
      </c>
      <c r="U1086" s="1" t="n">
        <f aca="false">IF(I1086="delivery",O1086-SUM(Q1086+R1086),IF(I1086="PO",P1086-SUM(Q1086:R1086)))</f>
        <v>11308</v>
      </c>
      <c r="V1086" s="81" t="n">
        <v>0.23</v>
      </c>
      <c r="W1086" s="81"/>
      <c r="X1086" s="81" t="n">
        <f aca="false">W1086-V1086</f>
        <v>-0.23</v>
      </c>
      <c r="Y1086" s="81"/>
      <c r="Z1086" s="81"/>
      <c r="AA1086" s="81"/>
      <c r="AB1086" s="81"/>
      <c r="AC1086" s="81"/>
      <c r="AD1086" s="81"/>
      <c r="AE1086" s="81"/>
      <c r="AF1086" s="81"/>
      <c r="AG1086" s="81"/>
      <c r="AH1086" s="81"/>
      <c r="AI1086" s="81"/>
      <c r="AJ1086" s="81"/>
      <c r="AK1086" s="81"/>
      <c r="AL1086" s="81"/>
      <c r="AM1086" s="81"/>
      <c r="AN1086" s="81"/>
      <c r="AO1086" s="81" t="str">
        <f aca="false">D1086</f>
        <v>Arista</v>
      </c>
      <c r="AP1086" s="1" t="s">
        <v>181</v>
      </c>
      <c r="AQ1086" s="1"/>
      <c r="AR1086" s="1"/>
      <c r="AS1086" s="1"/>
      <c r="AT1086" s="1"/>
      <c r="AU1086" s="1"/>
      <c r="AV1086" s="1"/>
      <c r="AW1086" s="1"/>
      <c r="AX1086" s="1"/>
      <c r="AY1086" s="1"/>
      <c r="AZ1086" s="1"/>
      <c r="BA1086" s="1"/>
      <c r="BB1086" s="1"/>
      <c r="BC1086" s="1"/>
      <c r="BD1086" s="1"/>
      <c r="BE1086" s="1"/>
      <c r="BF1086" s="1" t="s">
        <v>14668</v>
      </c>
      <c r="BG1086" s="1" t="s">
        <v>183</v>
      </c>
      <c r="BH1086" s="1"/>
      <c r="BI1086" s="1"/>
    </row>
    <row r="1087" customFormat="false" ht="12.75" hidden="false" customHeight="false" outlineLevel="0" collapsed="false">
      <c r="A1087" s="1" t="s">
        <v>7949</v>
      </c>
      <c r="B1087" s="1" t="s">
        <v>7950</v>
      </c>
      <c r="C1087" s="1" t="s">
        <v>177</v>
      </c>
      <c r="D1087" s="1" t="s">
        <v>82</v>
      </c>
      <c r="E1087" s="1" t="s">
        <v>7951</v>
      </c>
      <c r="F1087" s="1" t="s">
        <v>7952</v>
      </c>
      <c r="G1087" s="1" t="n">
        <v>51</v>
      </c>
      <c r="H1087" s="1" t="n">
        <v>1000</v>
      </c>
      <c r="I1087" s="101" t="s">
        <v>188</v>
      </c>
      <c r="J1087" s="1"/>
      <c r="K1087" s="1" t="n">
        <f aca="false">IFERROR(VLOOKUP(A1087,'[2]Pivot HorizontalMRP'!$A$4:$B$2689,2,0),0)</f>
        <v>0</v>
      </c>
      <c r="L1087" s="1" t="n">
        <f aca="false">IFERROR(VLOOKUP(A1087,'[2]Pivot HorizontalMRP'!$A$4:$C$2689,3,0),0)</f>
        <v>9692</v>
      </c>
      <c r="M1087" s="1" t="n">
        <f aca="false">IFERROR(VLOOKUP(A1087,'[2]Pivot HorizontalMRP'!$A$4:$D$2689,0.4,0),0)</f>
        <v>0</v>
      </c>
      <c r="N1087" s="1" t="n">
        <f aca="false">IFERROR(VLOOKUP(A1087,'[2]Pivot HorizontalMRP'!$A$4:$E$2689,5,0),0)</f>
        <v>0</v>
      </c>
      <c r="O1087" s="1" t="n">
        <f aca="false">K1087+L1087</f>
        <v>9692</v>
      </c>
      <c r="P1087" s="1" t="n">
        <f aca="false">K1087+L1087+M1087+N1087</f>
        <v>9692</v>
      </c>
      <c r="Q1087" s="1" t="n">
        <f aca="false">IFERROR(VLOOKUP(A1087,'[2]Pivot HorizontalMRP'!$A$4:$F$2689,6,0),0)</f>
        <v>786</v>
      </c>
      <c r="R1087" s="1" t="n">
        <f aca="false">IFERROR(VLOOKUP(A1087,'[2]Pivot HorizontalMRP'!$A$4:$G$2689,7,0),0)</f>
        <v>606</v>
      </c>
      <c r="S1087" s="1" t="n">
        <f aca="false">IFERROR(VLOOKUP(A1087,'[2]Pivot HorizontalMRP'!$A$4:$H$2689,8,0),0)</f>
        <v>584</v>
      </c>
      <c r="T1087" s="1" t="n">
        <f aca="false">IFERROR(VLOOKUP(A1087,'[2]Pivot HorizontalMRP'!$A$4:$I$2689,9,0),0)</f>
        <v>336</v>
      </c>
      <c r="U1087" s="1" t="n">
        <f aca="false">IF(I1087="delivery",O1087-SUM(Q1087+R1087),IF(I1087="PO",P1087-SUM(Q1087:R1087)))</f>
        <v>8300</v>
      </c>
      <c r="V1087" s="81" t="n">
        <v>0.025</v>
      </c>
      <c r="W1087" s="81"/>
      <c r="X1087" s="81" t="n">
        <f aca="false">W1087-V1087</f>
        <v>-0.025</v>
      </c>
      <c r="Y1087" s="81"/>
      <c r="Z1087" s="81"/>
      <c r="AA1087" s="81"/>
      <c r="AB1087" s="81"/>
      <c r="AC1087" s="81"/>
      <c r="AD1087" s="81"/>
      <c r="AE1087" s="81"/>
      <c r="AF1087" s="81"/>
      <c r="AG1087" s="81"/>
      <c r="AH1087" s="81"/>
      <c r="AI1087" s="81"/>
      <c r="AJ1087" s="81"/>
      <c r="AK1087" s="81"/>
      <c r="AL1087" s="81"/>
      <c r="AM1087" s="81"/>
      <c r="AN1087" s="81"/>
      <c r="AO1087" s="81" t="str">
        <f aca="false">D1087</f>
        <v>Arista</v>
      </c>
      <c r="AP1087" s="1" t="s">
        <v>181</v>
      </c>
      <c r="AQ1087" s="1"/>
      <c r="AR1087" s="1"/>
      <c r="AS1087" s="1"/>
      <c r="AT1087" s="1"/>
      <c r="AU1087" s="1"/>
      <c r="AV1087" s="1"/>
      <c r="AW1087" s="1"/>
      <c r="AX1087" s="1"/>
      <c r="AY1087" s="1"/>
      <c r="AZ1087" s="1"/>
      <c r="BA1087" s="1"/>
      <c r="BB1087" s="1"/>
      <c r="BC1087" s="1"/>
      <c r="BD1087" s="1"/>
      <c r="BE1087" s="1"/>
      <c r="BF1087" s="1" t="s">
        <v>14668</v>
      </c>
      <c r="BG1087" s="1" t="s">
        <v>183</v>
      </c>
      <c r="BH1087" s="1"/>
      <c r="BI1087" s="1"/>
    </row>
    <row r="1088" customFormat="false" ht="12.75" hidden="false" customHeight="false" outlineLevel="0" collapsed="false">
      <c r="A1088" s="1" t="s">
        <v>7953</v>
      </c>
      <c r="B1088" s="1" t="s">
        <v>7954</v>
      </c>
      <c r="C1088" s="1" t="s">
        <v>177</v>
      </c>
      <c r="D1088" s="1" t="s">
        <v>82</v>
      </c>
      <c r="E1088" s="1" t="s">
        <v>7955</v>
      </c>
      <c r="F1088" s="1" t="s">
        <v>7956</v>
      </c>
      <c r="G1088" s="1" t="n">
        <v>51</v>
      </c>
      <c r="H1088" s="1" t="n">
        <v>1000</v>
      </c>
      <c r="I1088" s="101" t="s">
        <v>188</v>
      </c>
      <c r="J1088" s="1"/>
      <c r="K1088" s="1" t="n">
        <f aca="false">IFERROR(VLOOKUP(A1088,'[2]Pivot HorizontalMRP'!$A$4:$B$2689,2,0),0)</f>
        <v>2574</v>
      </c>
      <c r="L1088" s="1" t="n">
        <f aca="false">IFERROR(VLOOKUP(A1088,'[2]Pivot HorizontalMRP'!$A$4:$C$2689,3,0),0)</f>
        <v>7386</v>
      </c>
      <c r="M1088" s="1" t="n">
        <f aca="false">IFERROR(VLOOKUP(A1088,'[2]Pivot HorizontalMRP'!$A$4:$D$2689,0.4,0),0)</f>
        <v>0</v>
      </c>
      <c r="N1088" s="1" t="n">
        <f aca="false">IFERROR(VLOOKUP(A1088,'[2]Pivot HorizontalMRP'!$A$4:$E$2689,5,0),0)</f>
        <v>0</v>
      </c>
      <c r="O1088" s="1" t="n">
        <f aca="false">K1088+L1088</f>
        <v>9960</v>
      </c>
      <c r="P1088" s="1" t="n">
        <f aca="false">K1088+L1088+M1088+N1088</f>
        <v>9960</v>
      </c>
      <c r="Q1088" s="1" t="n">
        <f aca="false">IFERROR(VLOOKUP(A1088,'[2]Pivot HorizontalMRP'!$A$4:$F$2689,6,0),0)</f>
        <v>942</v>
      </c>
      <c r="R1088" s="1" t="n">
        <f aca="false">IFERROR(VLOOKUP(A1088,'[2]Pivot HorizontalMRP'!$A$4:$G$2689,7,0),0)</f>
        <v>606</v>
      </c>
      <c r="S1088" s="1" t="n">
        <f aca="false">IFERROR(VLOOKUP(A1088,'[2]Pivot HorizontalMRP'!$A$4:$H$2689,8,0),0)</f>
        <v>584</v>
      </c>
      <c r="T1088" s="1" t="n">
        <f aca="false">IFERROR(VLOOKUP(A1088,'[2]Pivot HorizontalMRP'!$A$4:$I$2689,9,0),0)</f>
        <v>336</v>
      </c>
      <c r="U1088" s="1" t="n">
        <f aca="false">IF(I1088="delivery",O1088-SUM(Q1088+R1088),IF(I1088="PO",P1088-SUM(Q1088:R1088)))</f>
        <v>8412</v>
      </c>
      <c r="V1088" s="81" t="n">
        <v>0.008</v>
      </c>
      <c r="W1088" s="81"/>
      <c r="X1088" s="81" t="n">
        <f aca="false">W1088-V1088</f>
        <v>-0.008</v>
      </c>
      <c r="Y1088" s="81"/>
      <c r="Z1088" s="81"/>
      <c r="AA1088" s="81"/>
      <c r="AB1088" s="81"/>
      <c r="AC1088" s="81"/>
      <c r="AD1088" s="81"/>
      <c r="AE1088" s="81"/>
      <c r="AF1088" s="81"/>
      <c r="AG1088" s="81"/>
      <c r="AH1088" s="81"/>
      <c r="AI1088" s="81"/>
      <c r="AJ1088" s="81"/>
      <c r="AK1088" s="81"/>
      <c r="AL1088" s="81"/>
      <c r="AM1088" s="81"/>
      <c r="AN1088" s="81"/>
      <c r="AO1088" s="81" t="str">
        <f aca="false">D1088</f>
        <v>Arista</v>
      </c>
      <c r="AP1088" s="1" t="s">
        <v>181</v>
      </c>
      <c r="AQ1088" s="1"/>
      <c r="AR1088" s="1"/>
      <c r="AS1088" s="1"/>
      <c r="AT1088" s="1"/>
      <c r="AU1088" s="1"/>
      <c r="AV1088" s="1"/>
      <c r="AW1088" s="1"/>
      <c r="AX1088" s="1"/>
      <c r="AY1088" s="1"/>
      <c r="AZ1088" s="1"/>
      <c r="BA1088" s="1"/>
      <c r="BB1088" s="1"/>
      <c r="BC1088" s="1"/>
      <c r="BD1088" s="1"/>
      <c r="BE1088" s="1"/>
      <c r="BF1088" s="1" t="s">
        <v>14668</v>
      </c>
      <c r="BG1088" s="1" t="s">
        <v>183</v>
      </c>
      <c r="BH1088" s="1"/>
      <c r="BI1088" s="1"/>
    </row>
    <row r="1089" customFormat="false" ht="12.75" hidden="false" customHeight="false" outlineLevel="0" collapsed="false">
      <c r="A1089" s="103" t="s">
        <v>2974</v>
      </c>
      <c r="B1089" s="104" t="s">
        <v>2975</v>
      </c>
      <c r="C1089" s="99" t="s">
        <v>177</v>
      </c>
      <c r="D1089" s="99" t="s">
        <v>82</v>
      </c>
      <c r="E1089" s="99" t="s">
        <v>2976</v>
      </c>
      <c r="F1089" s="99" t="s">
        <v>2977</v>
      </c>
      <c r="G1089" s="99" t="n">
        <v>41</v>
      </c>
      <c r="H1089" s="99" t="n">
        <v>500</v>
      </c>
      <c r="I1089" s="99" t="s">
        <v>188</v>
      </c>
      <c r="K1089" s="1" t="n">
        <f aca="false">IFERROR(VLOOKUP(A1089,'[2]Pivot HorizontalMRP'!$A$4:$B$2689,2,0),0)</f>
        <v>0</v>
      </c>
      <c r="L1089" s="1" t="n">
        <f aca="false">IFERROR(VLOOKUP(A1089,'[2]Pivot HorizontalMRP'!$A$4:$C$2689,3,0),0)</f>
        <v>502</v>
      </c>
      <c r="M1089" s="1" t="n">
        <f aca="false">IFERROR(VLOOKUP(A1089,'[2]Pivot HorizontalMRP'!$A$4:$D$2689,0.4,0),0)</f>
        <v>0</v>
      </c>
      <c r="N1089" s="1" t="n">
        <f aca="false">IFERROR(VLOOKUP(A1089,'[2]Pivot HorizontalMRP'!$A$4:$E$2689,5,0),0)</f>
        <v>0</v>
      </c>
      <c r="O1089" s="1" t="n">
        <f aca="false">K1089+L1089</f>
        <v>502</v>
      </c>
      <c r="P1089" s="1" t="n">
        <f aca="false">K1089+L1089+M1089+N1089</f>
        <v>502</v>
      </c>
      <c r="Q1089" s="1" t="n">
        <f aca="false">IFERROR(VLOOKUP(A1089,'[2]Pivot HorizontalMRP'!$A$4:$F$2689,6,0),0)</f>
        <v>0</v>
      </c>
      <c r="R1089" s="1" t="n">
        <f aca="false">IFERROR(VLOOKUP(A1089,'[2]Pivot HorizontalMRP'!$A$4:$G$2689,7,0),0)</f>
        <v>0</v>
      </c>
      <c r="S1089" s="1" t="n">
        <f aca="false">IFERROR(VLOOKUP(A1089,'[2]Pivot HorizontalMRP'!$A$4:$H$2689,8,0),0)</f>
        <v>0</v>
      </c>
      <c r="T1089" s="1" t="n">
        <f aca="false">IFERROR(VLOOKUP(A1089,'[2]Pivot HorizontalMRP'!$A$4:$I$2689,9,0),0)</f>
        <v>0</v>
      </c>
      <c r="U1089" s="1" t="n">
        <f aca="false">IF(I1089="delivery",O1089-SUM(Q1089+R1089),IF(I1089="PO",P1089-SUM(Q1089:R1089)))</f>
        <v>502</v>
      </c>
      <c r="V1089" s="99" t="n">
        <v>0.5</v>
      </c>
      <c r="X1089" s="81" t="n">
        <f aca="false">W1089-V1089</f>
        <v>-0.5</v>
      </c>
      <c r="AA1089" s="81"/>
      <c r="AO1089" s="81" t="str">
        <f aca="false">D1089</f>
        <v>Arista</v>
      </c>
      <c r="AP1089" s="99" t="s">
        <v>181</v>
      </c>
      <c r="BF1089" s="99" t="s">
        <v>14668</v>
      </c>
      <c r="BG1089" s="1" t="s">
        <v>183</v>
      </c>
    </row>
    <row r="1090" customFormat="false" ht="12.75" hidden="false" customHeight="false" outlineLevel="0" collapsed="false">
      <c r="A1090" s="103" t="s">
        <v>2978</v>
      </c>
      <c r="B1090" s="104" t="s">
        <v>2979</v>
      </c>
      <c r="C1090" s="99" t="s">
        <v>177</v>
      </c>
      <c r="D1090" s="99" t="s">
        <v>82</v>
      </c>
      <c r="E1090" s="99" t="s">
        <v>2976</v>
      </c>
      <c r="F1090" s="99" t="s">
        <v>2980</v>
      </c>
      <c r="G1090" s="99" t="n">
        <v>41</v>
      </c>
      <c r="H1090" s="99" t="n">
        <v>500</v>
      </c>
      <c r="I1090" s="99" t="s">
        <v>188</v>
      </c>
      <c r="K1090" s="1" t="n">
        <f aca="false">IFERROR(VLOOKUP(A1090,'[2]Pivot HorizontalMRP'!$A$4:$B$2689,2,0),0)</f>
        <v>0</v>
      </c>
      <c r="L1090" s="1" t="n">
        <f aca="false">IFERROR(VLOOKUP(A1090,'[2]Pivot HorizontalMRP'!$A$4:$C$2689,3,0),0)</f>
        <v>1353</v>
      </c>
      <c r="M1090" s="1" t="n">
        <f aca="false">IFERROR(VLOOKUP(A1090,'[2]Pivot HorizontalMRP'!$A$4:$D$2689,0.4,0),0)</f>
        <v>0</v>
      </c>
      <c r="N1090" s="1" t="n">
        <f aca="false">IFERROR(VLOOKUP(A1090,'[2]Pivot HorizontalMRP'!$A$4:$E$2689,5,0),0)</f>
        <v>0</v>
      </c>
      <c r="O1090" s="1" t="n">
        <f aca="false">K1090+L1090</f>
        <v>1353</v>
      </c>
      <c r="P1090" s="1" t="n">
        <f aca="false">K1090+L1090+M1090+N1090</f>
        <v>1353</v>
      </c>
      <c r="Q1090" s="1" t="n">
        <f aca="false">IFERROR(VLOOKUP(A1090,'[2]Pivot HorizontalMRP'!$A$4:$F$2689,6,0),0)</f>
        <v>0</v>
      </c>
      <c r="R1090" s="1" t="n">
        <f aca="false">IFERROR(VLOOKUP(A1090,'[2]Pivot HorizontalMRP'!$A$4:$G$2689,7,0),0)</f>
        <v>0</v>
      </c>
      <c r="S1090" s="1" t="n">
        <f aca="false">IFERROR(VLOOKUP(A1090,'[2]Pivot HorizontalMRP'!$A$4:$H$2689,8,0),0)</f>
        <v>0</v>
      </c>
      <c r="T1090" s="1" t="n">
        <f aca="false">IFERROR(VLOOKUP(A1090,'[2]Pivot HorizontalMRP'!$A$4:$I$2689,9,0),0)</f>
        <v>0</v>
      </c>
      <c r="U1090" s="1" t="n">
        <f aca="false">IF(I1090="delivery",O1090-SUM(Q1090+R1090),IF(I1090="PO",P1090-SUM(Q1090:R1090)))</f>
        <v>1353</v>
      </c>
      <c r="V1090" s="99" t="n">
        <v>0.5</v>
      </c>
      <c r="X1090" s="81" t="n">
        <f aca="false">W1090-V1090</f>
        <v>-0.5</v>
      </c>
      <c r="AA1090" s="81"/>
      <c r="AO1090" s="81" t="str">
        <f aca="false">D1090</f>
        <v>Arista</v>
      </c>
      <c r="AP1090" s="99" t="s">
        <v>181</v>
      </c>
      <c r="BF1090" s="99" t="s">
        <v>14668</v>
      </c>
      <c r="BG1090" s="1" t="s">
        <v>183</v>
      </c>
    </row>
    <row r="1091" customFormat="false" ht="12.75" hidden="false" customHeight="false" outlineLevel="0" collapsed="false">
      <c r="A1091" s="1" t="s">
        <v>2981</v>
      </c>
      <c r="B1091" s="1" t="s">
        <v>2982</v>
      </c>
      <c r="C1091" s="1" t="s">
        <v>177</v>
      </c>
      <c r="D1091" s="1" t="s">
        <v>82</v>
      </c>
      <c r="E1091" s="1" t="s">
        <v>2976</v>
      </c>
      <c r="F1091" s="1" t="s">
        <v>2983</v>
      </c>
      <c r="G1091" s="1" t="n">
        <v>41</v>
      </c>
      <c r="H1091" s="1" t="n">
        <v>500</v>
      </c>
      <c r="I1091" s="101" t="s">
        <v>188</v>
      </c>
      <c r="J1091" s="1"/>
      <c r="K1091" s="1" t="n">
        <f aca="false">IFERROR(VLOOKUP(A1091,'[2]Pivot HorizontalMRP'!$A$4:$B$2689,2,0),0)</f>
        <v>0</v>
      </c>
      <c r="L1091" s="1" t="n">
        <f aca="false">IFERROR(VLOOKUP(A1091,'[2]Pivot HorizontalMRP'!$A$4:$C$2689,3,0),0)</f>
        <v>348</v>
      </c>
      <c r="M1091" s="1" t="n">
        <f aca="false">IFERROR(VLOOKUP(A1091,'[2]Pivot HorizontalMRP'!$A$4:$D$2689,0.4,0),0)</f>
        <v>0</v>
      </c>
      <c r="N1091" s="1" t="n">
        <f aca="false">IFERROR(VLOOKUP(A1091,'[2]Pivot HorizontalMRP'!$A$4:$E$2689,5,0),0)</f>
        <v>1000</v>
      </c>
      <c r="O1091" s="1" t="n">
        <f aca="false">K1091+L1091</f>
        <v>348</v>
      </c>
      <c r="P1091" s="1" t="n">
        <f aca="false">K1091+L1091+M1091+N1091</f>
        <v>1348</v>
      </c>
      <c r="Q1091" s="1" t="n">
        <f aca="false">IFERROR(VLOOKUP(A1091,'[2]Pivot HorizontalMRP'!$A$4:$F$2689,6,0),0)</f>
        <v>1148</v>
      </c>
      <c r="R1091" s="1" t="n">
        <f aca="false">IFERROR(VLOOKUP(A1091,'[2]Pivot HorizontalMRP'!$A$4:$G$2689,7,0),0)</f>
        <v>1304</v>
      </c>
      <c r="S1091" s="1" t="n">
        <f aca="false">IFERROR(VLOOKUP(A1091,'[2]Pivot HorizontalMRP'!$A$4:$H$2689,8,0),0)</f>
        <v>1270</v>
      </c>
      <c r="T1091" s="1" t="n">
        <f aca="false">IFERROR(VLOOKUP(A1091,'[2]Pivot HorizontalMRP'!$A$4:$I$2689,9,0),0)</f>
        <v>1366</v>
      </c>
      <c r="U1091" s="1" t="n">
        <f aca="false">IF(I1091="delivery",O1091-SUM(Q1091+R1091),IF(I1091="PO",P1091-SUM(Q1091:R1091)))</f>
        <v>-1104</v>
      </c>
      <c r="V1091" s="81" t="n">
        <v>0.5</v>
      </c>
      <c r="W1091" s="81"/>
      <c r="X1091" s="81" t="n">
        <f aca="false">W1091-V1091</f>
        <v>-0.5</v>
      </c>
      <c r="Y1091" s="81"/>
      <c r="Z1091" s="81"/>
      <c r="AA1091" s="81"/>
      <c r="AB1091" s="81"/>
      <c r="AC1091" s="81"/>
      <c r="AD1091" s="81"/>
      <c r="AE1091" s="81"/>
      <c r="AF1091" s="81"/>
      <c r="AG1091" s="81"/>
      <c r="AH1091" s="81"/>
      <c r="AI1091" s="81"/>
      <c r="AJ1091" s="81"/>
      <c r="AK1091" s="81"/>
      <c r="AL1091" s="81"/>
      <c r="AM1091" s="81"/>
      <c r="AN1091" s="81"/>
      <c r="AO1091" s="81" t="str">
        <f aca="false">D1091</f>
        <v>Arista</v>
      </c>
      <c r="AP1091" s="1" t="s">
        <v>181</v>
      </c>
      <c r="AQ1091" s="1"/>
      <c r="AR1091" s="1"/>
      <c r="AS1091" s="1"/>
      <c r="AT1091" s="1"/>
      <c r="AU1091" s="1"/>
      <c r="AV1091" s="1"/>
      <c r="AW1091" s="1"/>
      <c r="AX1091" s="1"/>
      <c r="AY1091" s="1"/>
      <c r="AZ1091" s="1"/>
      <c r="BA1091" s="1"/>
      <c r="BB1091" s="1"/>
      <c r="BC1091" s="1"/>
      <c r="BD1091" s="1"/>
      <c r="BE1091" s="1"/>
      <c r="BF1091" s="1" t="s">
        <v>14668</v>
      </c>
      <c r="BG1091" s="1" t="s">
        <v>183</v>
      </c>
      <c r="BH1091" s="1"/>
      <c r="BI1091" s="1"/>
    </row>
    <row r="1092" customFormat="false" ht="12.75" hidden="false" customHeight="false" outlineLevel="0" collapsed="false">
      <c r="A1092" s="1" t="s">
        <v>14562</v>
      </c>
      <c r="B1092" s="1" t="s">
        <v>14563</v>
      </c>
      <c r="C1092" s="1" t="s">
        <v>177</v>
      </c>
      <c r="D1092" s="1" t="s">
        <v>82</v>
      </c>
      <c r="E1092" s="1" t="s">
        <v>2986</v>
      </c>
      <c r="F1092" s="1" t="s">
        <v>14564</v>
      </c>
      <c r="G1092" s="1" t="n">
        <v>10</v>
      </c>
      <c r="H1092" s="1" t="n">
        <v>500</v>
      </c>
      <c r="I1092" s="101" t="s">
        <v>188</v>
      </c>
      <c r="J1092" s="1"/>
      <c r="K1092" s="1" t="n">
        <f aca="false">IFERROR(VLOOKUP(A1092,'[2]Pivot HorizontalMRP'!$A$4:$B$2689,2,0),0)</f>
        <v>0</v>
      </c>
      <c r="L1092" s="1" t="n">
        <f aca="false">IFERROR(VLOOKUP(A1092,'[2]Pivot HorizontalMRP'!$A$4:$C$2689,3,0),0)</f>
        <v>0</v>
      </c>
      <c r="M1092" s="1" t="n">
        <f aca="false">IFERROR(VLOOKUP(A1092,'[2]Pivot HorizontalMRP'!$A$4:$D$2689,0.4,0),0)</f>
        <v>0</v>
      </c>
      <c r="N1092" s="1" t="n">
        <f aca="false">IFERROR(VLOOKUP(A1092,'[2]Pivot HorizontalMRP'!$A$4:$E$2689,5,0),0)</f>
        <v>0</v>
      </c>
      <c r="O1092" s="1" t="n">
        <f aca="false">K1092+L1092</f>
        <v>0</v>
      </c>
      <c r="P1092" s="1" t="n">
        <f aca="false">K1092+L1092+M1092+N1092</f>
        <v>0</v>
      </c>
      <c r="Q1092" s="1" t="n">
        <f aca="false">IFERROR(VLOOKUP(A1092,'[2]Pivot HorizontalMRP'!$A$4:$F$2689,6,0),0)</f>
        <v>22</v>
      </c>
      <c r="R1092" s="1" t="n">
        <f aca="false">IFERROR(VLOOKUP(A1092,'[2]Pivot HorizontalMRP'!$A$4:$G$2689,7,0),0)</f>
        <v>80</v>
      </c>
      <c r="S1092" s="1" t="n">
        <f aca="false">IFERROR(VLOOKUP(A1092,'[2]Pivot HorizontalMRP'!$A$4:$H$2689,8,0),0)</f>
        <v>470</v>
      </c>
      <c r="T1092" s="1" t="n">
        <f aca="false">IFERROR(VLOOKUP(A1092,'[2]Pivot HorizontalMRP'!$A$4:$I$2689,9,0),0)</f>
        <v>192</v>
      </c>
      <c r="U1092" s="1" t="n">
        <f aca="false">IF(I1092="delivery",O1092-SUM(Q1092+R1092),IF(I1092="PO",P1092-SUM(Q1092:R1092)))</f>
        <v>-102</v>
      </c>
      <c r="V1092" s="81" t="n">
        <v>11.2179</v>
      </c>
      <c r="W1092" s="81"/>
      <c r="X1092" s="81" t="n">
        <f aca="false">W1092-V1092</f>
        <v>-11.2179</v>
      </c>
      <c r="Y1092" s="81"/>
      <c r="Z1092" s="81"/>
      <c r="AA1092" s="81"/>
      <c r="AB1092" s="81"/>
      <c r="AC1092" s="81"/>
      <c r="AD1092" s="81"/>
      <c r="AE1092" s="81"/>
      <c r="AF1092" s="81"/>
      <c r="AG1092" s="81"/>
      <c r="AH1092" s="81"/>
      <c r="AI1092" s="81"/>
      <c r="AJ1092" s="81"/>
      <c r="AK1092" s="81"/>
      <c r="AL1092" s="81"/>
      <c r="AM1092" s="81"/>
      <c r="AN1092" s="81"/>
      <c r="AO1092" s="81" t="str">
        <f aca="false">D1092</f>
        <v>Arista</v>
      </c>
      <c r="AP1092" s="1" t="s">
        <v>181</v>
      </c>
      <c r="AQ1092" s="1"/>
      <c r="AR1092" s="1"/>
      <c r="AS1092" s="1"/>
      <c r="AT1092" s="1"/>
      <c r="AU1092" s="1"/>
      <c r="AV1092" s="1"/>
      <c r="AW1092" s="1"/>
      <c r="AX1092" s="1"/>
      <c r="AY1092" s="1"/>
      <c r="AZ1092" s="1"/>
      <c r="BA1092" s="1"/>
      <c r="BB1092" s="1"/>
      <c r="BC1092" s="1"/>
      <c r="BD1092" s="1"/>
      <c r="BE1092" s="1"/>
      <c r="BF1092" s="1" t="s">
        <v>14668</v>
      </c>
      <c r="BG1092" s="1" t="s">
        <v>183</v>
      </c>
      <c r="BH1092" s="1"/>
      <c r="BI1092" s="1"/>
    </row>
    <row r="1093" customFormat="false" ht="12.75" hidden="false" customHeight="false" outlineLevel="0" collapsed="false">
      <c r="A1093" s="1" t="s">
        <v>15557</v>
      </c>
      <c r="B1093" s="1" t="s">
        <v>15558</v>
      </c>
      <c r="C1093" s="1" t="s">
        <v>177</v>
      </c>
      <c r="D1093" s="1" t="s">
        <v>82</v>
      </c>
      <c r="E1093" s="1" t="s">
        <v>15559</v>
      </c>
      <c r="F1093" s="1" t="s">
        <v>15560</v>
      </c>
      <c r="G1093" s="1" t="n">
        <v>55</v>
      </c>
      <c r="H1093" s="1" t="n">
        <v>1</v>
      </c>
      <c r="I1093" s="102" t="s">
        <v>188</v>
      </c>
      <c r="J1093" s="1"/>
      <c r="K1093" s="1" t="n">
        <f aca="false">IFERROR(VLOOKUP(A1093,'[2]Pivot HorizontalMRP'!$A$4:$B$2689,2,0),0)</f>
        <v>0</v>
      </c>
      <c r="L1093" s="1" t="n">
        <f aca="false">IFERROR(VLOOKUP(A1093,'[2]Pivot HorizontalMRP'!$A$4:$C$2689,3,0),0)</f>
        <v>115</v>
      </c>
      <c r="M1093" s="1" t="n">
        <f aca="false">IFERROR(VLOOKUP(A1093,'[2]Pivot HorizontalMRP'!$A$4:$D$2689,0.4,0),0)</f>
        <v>0</v>
      </c>
      <c r="N1093" s="1" t="n">
        <f aca="false">IFERROR(VLOOKUP(A1093,'[2]Pivot HorizontalMRP'!$A$4:$E$2689,5,0),0)</f>
        <v>0</v>
      </c>
      <c r="O1093" s="1" t="n">
        <f aca="false">K1093+L1093</f>
        <v>115</v>
      </c>
      <c r="P1093" s="1" t="n">
        <f aca="false">K1093+L1093+M1093+N1093</f>
        <v>115</v>
      </c>
      <c r="Q1093" s="1" t="n">
        <f aca="false">IFERROR(VLOOKUP(A1093,'[2]Pivot HorizontalMRP'!$A$4:$F$2689,6,0),0)</f>
        <v>840</v>
      </c>
      <c r="R1093" s="1" t="n">
        <f aca="false">IFERROR(VLOOKUP(A1093,'[2]Pivot HorizontalMRP'!$A$4:$G$2689,7,0),0)</f>
        <v>528</v>
      </c>
      <c r="S1093" s="1" t="n">
        <f aca="false">IFERROR(VLOOKUP(A1093,'[2]Pivot HorizontalMRP'!$A$4:$H$2689,8,0),0)</f>
        <v>528</v>
      </c>
      <c r="T1093" s="1" t="n">
        <f aca="false">IFERROR(VLOOKUP(A1093,'[2]Pivot HorizontalMRP'!$A$4:$I$2689,9,0),0)</f>
        <v>528</v>
      </c>
      <c r="U1093" s="1" t="n">
        <f aca="false">IF(I1093="delivery",O1093-SUM(Q1093+R1093),IF(I1093="PO",P1093-SUM(Q1093:R1093)))</f>
        <v>-1253</v>
      </c>
      <c r="V1093" s="81" t="n">
        <v>8.11</v>
      </c>
      <c r="W1093" s="81"/>
      <c r="X1093" s="81" t="n">
        <f aca="false">W1093-V1093</f>
        <v>-8.11</v>
      </c>
      <c r="Y1093" s="81"/>
      <c r="Z1093" s="81"/>
      <c r="AA1093" s="81"/>
      <c r="AB1093" s="81"/>
      <c r="AC1093" s="81"/>
      <c r="AD1093" s="81"/>
      <c r="AE1093" s="81"/>
      <c r="AF1093" s="81"/>
      <c r="AG1093" s="81"/>
      <c r="AH1093" s="81"/>
      <c r="AI1093" s="81"/>
      <c r="AJ1093" s="81"/>
      <c r="AK1093" s="81"/>
      <c r="AL1093" s="81"/>
      <c r="AM1093" s="81"/>
      <c r="AN1093" s="81"/>
      <c r="AO1093" s="81" t="str">
        <f aca="false">D1093</f>
        <v>Arista</v>
      </c>
      <c r="AP1093" s="102" t="s">
        <v>181</v>
      </c>
      <c r="AQ1093" s="1"/>
      <c r="AR1093" s="1"/>
      <c r="AS1093" s="1"/>
      <c r="AT1093" s="1"/>
      <c r="AU1093" s="1"/>
      <c r="AV1093" s="1"/>
      <c r="AW1093" s="1"/>
      <c r="AX1093" s="1"/>
      <c r="AY1093" s="1"/>
      <c r="AZ1093" s="1"/>
      <c r="BA1093" s="1"/>
      <c r="BB1093" s="1"/>
      <c r="BC1093" s="1"/>
      <c r="BD1093" s="1"/>
      <c r="BE1093" s="1"/>
      <c r="BF1093" s="1" t="s">
        <v>15561</v>
      </c>
      <c r="BG1093" s="1" t="s">
        <v>183</v>
      </c>
      <c r="BH1093" s="1"/>
      <c r="BI1093" s="1"/>
    </row>
    <row r="1094" customFormat="false" ht="12.75" hidden="false" customHeight="false" outlineLevel="0" collapsed="false">
      <c r="A1094" s="1" t="s">
        <v>15562</v>
      </c>
      <c r="B1094" s="1" t="s">
        <v>15563</v>
      </c>
      <c r="C1094" s="1" t="s">
        <v>177</v>
      </c>
      <c r="D1094" s="1" t="s">
        <v>82</v>
      </c>
      <c r="E1094" s="1" t="s">
        <v>15564</v>
      </c>
      <c r="F1094" s="1" t="s">
        <v>15565</v>
      </c>
      <c r="G1094" s="1" t="n">
        <v>55</v>
      </c>
      <c r="H1094" s="1" t="n">
        <v>1</v>
      </c>
      <c r="I1094" s="102" t="s">
        <v>188</v>
      </c>
      <c r="J1094" s="1"/>
      <c r="K1094" s="1" t="n">
        <f aca="false">IFERROR(VLOOKUP(A1094,'[2]Pivot HorizontalMRP'!$A$4:$B$2689,2,0),0)</f>
        <v>0</v>
      </c>
      <c r="L1094" s="1" t="n">
        <f aca="false">IFERROR(VLOOKUP(A1094,'[2]Pivot HorizontalMRP'!$A$4:$C$2689,3,0),0)</f>
        <v>115</v>
      </c>
      <c r="M1094" s="1" t="n">
        <f aca="false">IFERROR(VLOOKUP(A1094,'[2]Pivot HorizontalMRP'!$A$4:$D$2689,0.4,0),0)</f>
        <v>0</v>
      </c>
      <c r="N1094" s="1" t="n">
        <f aca="false">IFERROR(VLOOKUP(A1094,'[2]Pivot HorizontalMRP'!$A$4:$E$2689,5,0),0)</f>
        <v>0</v>
      </c>
      <c r="O1094" s="1" t="n">
        <f aca="false">K1094+L1094</f>
        <v>115</v>
      </c>
      <c r="P1094" s="1" t="n">
        <f aca="false">K1094+L1094+M1094+N1094</f>
        <v>115</v>
      </c>
      <c r="Q1094" s="1" t="n">
        <f aca="false">IFERROR(VLOOKUP(A1094,'[2]Pivot HorizontalMRP'!$A$4:$F$2689,6,0),0)</f>
        <v>840</v>
      </c>
      <c r="R1094" s="1" t="n">
        <f aca="false">IFERROR(VLOOKUP(A1094,'[2]Pivot HorizontalMRP'!$A$4:$G$2689,7,0),0)</f>
        <v>528</v>
      </c>
      <c r="S1094" s="1" t="n">
        <f aca="false">IFERROR(VLOOKUP(A1094,'[2]Pivot HorizontalMRP'!$A$4:$H$2689,8,0),0)</f>
        <v>528</v>
      </c>
      <c r="T1094" s="1" t="n">
        <f aca="false">IFERROR(VLOOKUP(A1094,'[2]Pivot HorizontalMRP'!$A$4:$I$2689,9,0),0)</f>
        <v>528</v>
      </c>
      <c r="U1094" s="1" t="n">
        <f aca="false">IF(I1094="delivery",O1094-SUM(Q1094+R1094),IF(I1094="PO",P1094-SUM(Q1094:R1094)))</f>
        <v>-1253</v>
      </c>
      <c r="V1094" s="81" t="n">
        <v>4.89</v>
      </c>
      <c r="W1094" s="81"/>
      <c r="X1094" s="81" t="n">
        <f aca="false">W1094-V1094</f>
        <v>-4.89</v>
      </c>
      <c r="Y1094" s="81"/>
      <c r="Z1094" s="81"/>
      <c r="AA1094" s="81"/>
      <c r="AB1094" s="81"/>
      <c r="AC1094" s="81"/>
      <c r="AD1094" s="81"/>
      <c r="AE1094" s="81"/>
      <c r="AF1094" s="81"/>
      <c r="AG1094" s="81"/>
      <c r="AH1094" s="81"/>
      <c r="AI1094" s="81"/>
      <c r="AJ1094" s="81"/>
      <c r="AK1094" s="81"/>
      <c r="AL1094" s="81"/>
      <c r="AM1094" s="81"/>
      <c r="AN1094" s="81"/>
      <c r="AO1094" s="81" t="str">
        <f aca="false">D1094</f>
        <v>Arista</v>
      </c>
      <c r="AP1094" s="102" t="s">
        <v>181</v>
      </c>
      <c r="AQ1094" s="1"/>
      <c r="AR1094" s="1"/>
      <c r="AS1094" s="1"/>
      <c r="AT1094" s="1"/>
      <c r="AU1094" s="1"/>
      <c r="AV1094" s="1"/>
      <c r="AW1094" s="1"/>
      <c r="AX1094" s="1"/>
      <c r="AY1094" s="1"/>
      <c r="AZ1094" s="1"/>
      <c r="BA1094" s="1"/>
      <c r="BB1094" s="1"/>
      <c r="BC1094" s="1"/>
      <c r="BD1094" s="1"/>
      <c r="BE1094" s="1"/>
      <c r="BF1094" s="1" t="s">
        <v>15561</v>
      </c>
      <c r="BG1094" s="1" t="s">
        <v>183</v>
      </c>
      <c r="BH1094" s="1"/>
      <c r="BI1094" s="1"/>
    </row>
    <row r="1095" customFormat="false" ht="12.75" hidden="false" customHeight="false" outlineLevel="0" collapsed="false">
      <c r="A1095" s="1" t="s">
        <v>15566</v>
      </c>
      <c r="B1095" s="1" t="s">
        <v>15567</v>
      </c>
      <c r="C1095" s="1" t="s">
        <v>177</v>
      </c>
      <c r="D1095" s="1" t="s">
        <v>82</v>
      </c>
      <c r="E1095" s="1" t="s">
        <v>15568</v>
      </c>
      <c r="F1095" s="1" t="s">
        <v>15569</v>
      </c>
      <c r="G1095" s="1" t="n">
        <v>55</v>
      </c>
      <c r="H1095" s="1" t="n">
        <v>1</v>
      </c>
      <c r="I1095" s="102" t="s">
        <v>188</v>
      </c>
      <c r="J1095" s="1"/>
      <c r="K1095" s="1" t="n">
        <f aca="false">IFERROR(VLOOKUP(A1095,'[2]Pivot HorizontalMRP'!$A$4:$B$2689,2,0),0)</f>
        <v>0</v>
      </c>
      <c r="L1095" s="1" t="n">
        <f aca="false">IFERROR(VLOOKUP(A1095,'[2]Pivot HorizontalMRP'!$A$4:$C$2689,3,0),0)</f>
        <v>115</v>
      </c>
      <c r="M1095" s="1" t="n">
        <f aca="false">IFERROR(VLOOKUP(A1095,'[2]Pivot HorizontalMRP'!$A$4:$D$2689,0.4,0),0)</f>
        <v>0</v>
      </c>
      <c r="N1095" s="1" t="n">
        <f aca="false">IFERROR(VLOOKUP(A1095,'[2]Pivot HorizontalMRP'!$A$4:$E$2689,5,0),0)</f>
        <v>0</v>
      </c>
      <c r="O1095" s="1" t="n">
        <f aca="false">K1095+L1095</f>
        <v>115</v>
      </c>
      <c r="P1095" s="1" t="n">
        <f aca="false">K1095+L1095+M1095+N1095</f>
        <v>115</v>
      </c>
      <c r="Q1095" s="1" t="n">
        <f aca="false">IFERROR(VLOOKUP(A1095,'[2]Pivot HorizontalMRP'!$A$4:$F$2689,6,0),0)</f>
        <v>840</v>
      </c>
      <c r="R1095" s="1" t="n">
        <f aca="false">IFERROR(VLOOKUP(A1095,'[2]Pivot HorizontalMRP'!$A$4:$G$2689,7,0),0)</f>
        <v>528</v>
      </c>
      <c r="S1095" s="1" t="n">
        <f aca="false">IFERROR(VLOOKUP(A1095,'[2]Pivot HorizontalMRP'!$A$4:$H$2689,8,0),0)</f>
        <v>528</v>
      </c>
      <c r="T1095" s="1" t="n">
        <f aca="false">IFERROR(VLOOKUP(A1095,'[2]Pivot HorizontalMRP'!$A$4:$I$2689,9,0),0)</f>
        <v>528</v>
      </c>
      <c r="U1095" s="1" t="n">
        <f aca="false">IF(I1095="delivery",O1095-SUM(Q1095+R1095),IF(I1095="PO",P1095-SUM(Q1095:R1095)))</f>
        <v>-1253</v>
      </c>
      <c r="V1095" s="81" t="n">
        <v>5.69</v>
      </c>
      <c r="W1095" s="81"/>
      <c r="X1095" s="81" t="n">
        <f aca="false">W1095-V1095</f>
        <v>-5.69</v>
      </c>
      <c r="Y1095" s="81"/>
      <c r="Z1095" s="81"/>
      <c r="AA1095" s="81"/>
      <c r="AB1095" s="81"/>
      <c r="AC1095" s="81"/>
      <c r="AD1095" s="81"/>
      <c r="AE1095" s="81"/>
      <c r="AF1095" s="81"/>
      <c r="AG1095" s="81"/>
      <c r="AH1095" s="81"/>
      <c r="AI1095" s="81"/>
      <c r="AJ1095" s="81"/>
      <c r="AK1095" s="81"/>
      <c r="AL1095" s="81"/>
      <c r="AM1095" s="81"/>
      <c r="AN1095" s="81"/>
      <c r="AO1095" s="81" t="str">
        <f aca="false">D1095</f>
        <v>Arista</v>
      </c>
      <c r="AP1095" s="102" t="s">
        <v>181</v>
      </c>
      <c r="AQ1095" s="1"/>
      <c r="AR1095" s="1"/>
      <c r="AS1095" s="1"/>
      <c r="AT1095" s="1"/>
      <c r="AU1095" s="1"/>
      <c r="AV1095" s="1"/>
      <c r="AW1095" s="1"/>
      <c r="AX1095" s="1"/>
      <c r="AY1095" s="1"/>
      <c r="AZ1095" s="1"/>
      <c r="BA1095" s="1"/>
      <c r="BB1095" s="1"/>
      <c r="BC1095" s="1"/>
      <c r="BD1095" s="1"/>
      <c r="BE1095" s="1"/>
      <c r="BF1095" s="1" t="s">
        <v>15561</v>
      </c>
      <c r="BG1095" s="1" t="s">
        <v>183</v>
      </c>
      <c r="BH1095" s="1"/>
      <c r="BI1095" s="1"/>
    </row>
    <row r="1096" customFormat="false" ht="12.75" hidden="false" customHeight="false" outlineLevel="0" collapsed="false">
      <c r="A1096" s="1" t="s">
        <v>3092</v>
      </c>
      <c r="B1096" s="1" t="s">
        <v>3093</v>
      </c>
      <c r="C1096" s="1" t="s">
        <v>177</v>
      </c>
      <c r="D1096" s="1" t="s">
        <v>82</v>
      </c>
      <c r="E1096" s="1" t="s">
        <v>3094</v>
      </c>
      <c r="F1096" s="1" t="s">
        <v>3095</v>
      </c>
      <c r="G1096" s="1" t="n">
        <v>71</v>
      </c>
      <c r="H1096" s="1" t="n">
        <v>250</v>
      </c>
      <c r="I1096" s="101" t="s">
        <v>188</v>
      </c>
      <c r="J1096" s="1"/>
      <c r="K1096" s="1" t="n">
        <f aca="false">IFERROR(VLOOKUP(A1096,'[2]Pivot HorizontalMRP'!$A$4:$B$2689,2,0),0)</f>
        <v>0</v>
      </c>
      <c r="L1096" s="1" t="n">
        <f aca="false">IFERROR(VLOOKUP(A1096,'[2]Pivot HorizontalMRP'!$A$4:$C$2689,3,0),0)</f>
        <v>1488</v>
      </c>
      <c r="M1096" s="1" t="n">
        <f aca="false">IFERROR(VLOOKUP(A1096,'[2]Pivot HorizontalMRP'!$A$4:$D$2689,0.4,0),0)</f>
        <v>0</v>
      </c>
      <c r="N1096" s="1" t="n">
        <f aca="false">IFERROR(VLOOKUP(A1096,'[2]Pivot HorizontalMRP'!$A$4:$E$2689,5,0),0)</f>
        <v>500</v>
      </c>
      <c r="O1096" s="1" t="n">
        <f aca="false">K1096+L1096</f>
        <v>1488</v>
      </c>
      <c r="P1096" s="1" t="n">
        <f aca="false">K1096+L1096+M1096+N1096</f>
        <v>1988</v>
      </c>
      <c r="Q1096" s="1" t="n">
        <f aca="false">IFERROR(VLOOKUP(A1096,'[2]Pivot HorizontalMRP'!$A$4:$F$2689,6,0),0)</f>
        <v>1268</v>
      </c>
      <c r="R1096" s="1" t="n">
        <f aca="false">IFERROR(VLOOKUP(A1096,'[2]Pivot HorizontalMRP'!$A$4:$G$2689,7,0),0)</f>
        <v>664</v>
      </c>
      <c r="S1096" s="1" t="n">
        <f aca="false">IFERROR(VLOOKUP(A1096,'[2]Pivot HorizontalMRP'!$A$4:$H$2689,8,0),0)</f>
        <v>480</v>
      </c>
      <c r="T1096" s="1" t="n">
        <f aca="false">IFERROR(VLOOKUP(A1096,'[2]Pivot HorizontalMRP'!$A$4:$I$2689,9,0),0)</f>
        <v>726</v>
      </c>
      <c r="U1096" s="1" t="n">
        <f aca="false">IF(I1096="delivery",O1096-SUM(Q1096+R1096),IF(I1096="PO",P1096-SUM(Q1096:R1096)))</f>
        <v>56</v>
      </c>
      <c r="V1096" s="81" t="n">
        <v>2.74</v>
      </c>
      <c r="W1096" s="81"/>
      <c r="X1096" s="81" t="n">
        <f aca="false">W1096-V1096</f>
        <v>-2.74</v>
      </c>
      <c r="Y1096" s="81"/>
      <c r="Z1096" s="81"/>
      <c r="AA1096" s="81" t="n">
        <v>2.74</v>
      </c>
      <c r="AB1096" s="81"/>
      <c r="AC1096" s="81"/>
      <c r="AD1096" s="81"/>
      <c r="AE1096" s="81"/>
      <c r="AF1096" s="81"/>
      <c r="AG1096" s="81"/>
      <c r="AH1096" s="81"/>
      <c r="AI1096" s="81"/>
      <c r="AJ1096" s="81"/>
      <c r="AK1096" s="81"/>
      <c r="AL1096" s="81"/>
      <c r="AM1096" s="81"/>
      <c r="AN1096" s="81"/>
      <c r="AO1096" s="81" t="str">
        <f aca="false">D1096</f>
        <v>Arista</v>
      </c>
      <c r="AP1096" s="1" t="s">
        <v>181</v>
      </c>
      <c r="AQ1096" s="1"/>
      <c r="AR1096" s="1"/>
      <c r="AS1096" s="1"/>
      <c r="AT1096" s="1"/>
      <c r="AU1096" s="1"/>
      <c r="AV1096" s="1"/>
      <c r="AW1096" s="1"/>
      <c r="AX1096" s="1"/>
      <c r="AY1096" s="1"/>
      <c r="AZ1096" s="1"/>
      <c r="BA1096" s="1"/>
      <c r="BB1096" s="1"/>
      <c r="BC1096" s="1"/>
      <c r="BD1096" s="1"/>
      <c r="BE1096" s="1"/>
      <c r="BF1096" s="1" t="s">
        <v>14668</v>
      </c>
      <c r="BG1096" s="1" t="s">
        <v>183</v>
      </c>
      <c r="BH1096" s="1"/>
      <c r="BI1096" s="1"/>
    </row>
    <row r="1097" customFormat="false" ht="12.75" hidden="false" customHeight="false" outlineLevel="0" collapsed="false">
      <c r="A1097" s="1" t="s">
        <v>3100</v>
      </c>
      <c r="B1097" s="1" t="s">
        <v>3101</v>
      </c>
      <c r="C1097" s="1" t="s">
        <v>177</v>
      </c>
      <c r="D1097" s="1" t="s">
        <v>82</v>
      </c>
      <c r="E1097" s="1" t="s">
        <v>15570</v>
      </c>
      <c r="F1097" s="1" t="s">
        <v>15571</v>
      </c>
      <c r="G1097" s="1" t="n">
        <v>76</v>
      </c>
      <c r="H1097" s="1" t="n">
        <v>1000</v>
      </c>
      <c r="I1097" s="101" t="s">
        <v>188</v>
      </c>
      <c r="J1097" s="1"/>
      <c r="K1097" s="1" t="n">
        <f aca="false">IFERROR(VLOOKUP(A1097,'[2]Pivot HorizontalMRP'!$A$4:$B$2689,2,0),0)</f>
        <v>0</v>
      </c>
      <c r="L1097" s="1" t="n">
        <f aca="false">IFERROR(VLOOKUP(A1097,'[2]Pivot HorizontalMRP'!$A$4:$C$2689,3,0),0)</f>
        <v>8494</v>
      </c>
      <c r="M1097" s="1" t="n">
        <f aca="false">IFERROR(VLOOKUP(A1097,'[2]Pivot HorizontalMRP'!$A$4:$D$2689,0.4,0),0)</f>
        <v>0</v>
      </c>
      <c r="N1097" s="1" t="n">
        <f aca="false">IFERROR(VLOOKUP(A1097,'[2]Pivot HorizontalMRP'!$A$4:$E$2689,5,0),0)</f>
        <v>0</v>
      </c>
      <c r="O1097" s="1" t="n">
        <f aca="false">K1097+L1097</f>
        <v>8494</v>
      </c>
      <c r="P1097" s="1" t="n">
        <f aca="false">K1097+L1097+M1097+N1097</f>
        <v>8494</v>
      </c>
      <c r="Q1097" s="1" t="n">
        <f aca="false">IFERROR(VLOOKUP(A1097,'[2]Pivot HorizontalMRP'!$A$4:$F$2689,6,0),0)</f>
        <v>8644</v>
      </c>
      <c r="R1097" s="1" t="n">
        <f aca="false">IFERROR(VLOOKUP(A1097,'[2]Pivot HorizontalMRP'!$A$4:$G$2689,7,0),0)</f>
        <v>10224</v>
      </c>
      <c r="S1097" s="1" t="n">
        <f aca="false">IFERROR(VLOOKUP(A1097,'[2]Pivot HorizontalMRP'!$A$4:$H$2689,8,0),0)</f>
        <v>5880</v>
      </c>
      <c r="T1097" s="1" t="n">
        <f aca="false">IFERROR(VLOOKUP(A1097,'[2]Pivot HorizontalMRP'!$A$4:$I$2689,9,0),0)</f>
        <v>6134</v>
      </c>
      <c r="U1097" s="1" t="n">
        <f aca="false">IF(I1097="delivery",O1097-SUM(Q1097+R1097),IF(I1097="PO",P1097-SUM(Q1097:R1097)))</f>
        <v>-10374</v>
      </c>
      <c r="V1097" s="81" t="n">
        <v>0.447</v>
      </c>
      <c r="W1097" s="81"/>
      <c r="X1097" s="81" t="n">
        <f aca="false">W1097-V1097</f>
        <v>-0.447</v>
      </c>
      <c r="Y1097" s="81"/>
      <c r="Z1097" s="81"/>
      <c r="AA1097" s="81" t="n">
        <v>0.447</v>
      </c>
      <c r="AB1097" s="81"/>
      <c r="AC1097" s="81"/>
      <c r="AD1097" s="81"/>
      <c r="AE1097" s="81"/>
      <c r="AF1097" s="81"/>
      <c r="AG1097" s="81"/>
      <c r="AH1097" s="81"/>
      <c r="AI1097" s="81"/>
      <c r="AJ1097" s="81"/>
      <c r="AK1097" s="81"/>
      <c r="AL1097" s="81"/>
      <c r="AM1097" s="81"/>
      <c r="AN1097" s="81"/>
      <c r="AO1097" s="81" t="str">
        <f aca="false">D1097</f>
        <v>Arista</v>
      </c>
      <c r="AP1097" s="1" t="s">
        <v>181</v>
      </c>
      <c r="AQ1097" s="1"/>
      <c r="AR1097" s="1"/>
      <c r="AS1097" s="1"/>
      <c r="AT1097" s="1"/>
      <c r="AU1097" s="1"/>
      <c r="AV1097" s="1"/>
      <c r="AW1097" s="1"/>
      <c r="AX1097" s="1"/>
      <c r="AY1097" s="1"/>
      <c r="AZ1097" s="1"/>
      <c r="BA1097" s="1"/>
      <c r="BB1097" s="1"/>
      <c r="BC1097" s="1"/>
      <c r="BD1097" s="1"/>
      <c r="BE1097" s="1"/>
      <c r="BF1097" s="1" t="s">
        <v>14668</v>
      </c>
      <c r="BG1097" s="1" t="s">
        <v>183</v>
      </c>
      <c r="BH1097" s="1"/>
      <c r="BI1097" s="1"/>
    </row>
    <row r="1098" customFormat="false" ht="12.75" hidden="false" customHeight="false" outlineLevel="0" collapsed="false">
      <c r="A1098" s="1" t="s">
        <v>3104</v>
      </c>
      <c r="B1098" s="1" t="s">
        <v>3105</v>
      </c>
      <c r="C1098" s="1" t="s">
        <v>177</v>
      </c>
      <c r="D1098" s="1" t="s">
        <v>82</v>
      </c>
      <c r="E1098" s="1" t="s">
        <v>15572</v>
      </c>
      <c r="F1098" s="1" t="s">
        <v>15573</v>
      </c>
      <c r="G1098" s="1" t="n">
        <v>51</v>
      </c>
      <c r="H1098" s="1" t="n">
        <v>1000</v>
      </c>
      <c r="I1098" s="101" t="s">
        <v>188</v>
      </c>
      <c r="J1098" s="1"/>
      <c r="K1098" s="1" t="n">
        <f aca="false">IFERROR(VLOOKUP(A1098,'[2]Pivot HorizontalMRP'!$A$4:$B$2689,2,0),0)</f>
        <v>0</v>
      </c>
      <c r="L1098" s="1" t="n">
        <f aca="false">IFERROR(VLOOKUP(A1098,'[2]Pivot HorizontalMRP'!$A$4:$C$2689,3,0),0)</f>
        <v>1762</v>
      </c>
      <c r="M1098" s="1" t="n">
        <f aca="false">IFERROR(VLOOKUP(A1098,'[2]Pivot HorizontalMRP'!$A$4:$D$2689,0.4,0),0)</f>
        <v>0</v>
      </c>
      <c r="N1098" s="1" t="n">
        <f aca="false">IFERROR(VLOOKUP(A1098,'[2]Pivot HorizontalMRP'!$A$4:$E$2689,5,0),0)</f>
        <v>1000</v>
      </c>
      <c r="O1098" s="1" t="n">
        <f aca="false">K1098+L1098</f>
        <v>1762</v>
      </c>
      <c r="P1098" s="1" t="n">
        <f aca="false">K1098+L1098+M1098+N1098</f>
        <v>2762</v>
      </c>
      <c r="Q1098" s="1" t="n">
        <f aca="false">IFERROR(VLOOKUP(A1098,'[2]Pivot HorizontalMRP'!$A$4:$F$2689,6,0),0)</f>
        <v>3775</v>
      </c>
      <c r="R1098" s="1" t="n">
        <f aca="false">IFERROR(VLOOKUP(A1098,'[2]Pivot HorizontalMRP'!$A$4:$G$2689,7,0),0)</f>
        <v>2056</v>
      </c>
      <c r="S1098" s="1" t="n">
        <f aca="false">IFERROR(VLOOKUP(A1098,'[2]Pivot HorizontalMRP'!$A$4:$H$2689,8,0),0)</f>
        <v>1401</v>
      </c>
      <c r="T1098" s="1" t="n">
        <f aca="false">IFERROR(VLOOKUP(A1098,'[2]Pivot HorizontalMRP'!$A$4:$I$2689,9,0),0)</f>
        <v>1148</v>
      </c>
      <c r="U1098" s="1" t="n">
        <f aca="false">IF(I1098="delivery",O1098-SUM(Q1098+R1098),IF(I1098="PO",P1098-SUM(Q1098:R1098)))</f>
        <v>-3069</v>
      </c>
      <c r="V1098" s="81" t="n">
        <v>5.9415</v>
      </c>
      <c r="W1098" s="81"/>
      <c r="X1098" s="81" t="n">
        <f aca="false">W1098-V1098</f>
        <v>-5.9415</v>
      </c>
      <c r="Y1098" s="81"/>
      <c r="Z1098" s="81"/>
      <c r="AA1098" s="81"/>
      <c r="AB1098" s="81"/>
      <c r="AC1098" s="81"/>
      <c r="AD1098" s="81"/>
      <c r="AE1098" s="81"/>
      <c r="AF1098" s="81"/>
      <c r="AG1098" s="81"/>
      <c r="AH1098" s="81"/>
      <c r="AI1098" s="81"/>
      <c r="AJ1098" s="81"/>
      <c r="AK1098" s="81"/>
      <c r="AL1098" s="81"/>
      <c r="AM1098" s="81"/>
      <c r="AN1098" s="81"/>
      <c r="AO1098" s="81" t="str">
        <f aca="false">D1098</f>
        <v>Arista</v>
      </c>
      <c r="AP1098" s="1" t="s">
        <v>181</v>
      </c>
      <c r="AQ1098" s="1"/>
      <c r="AR1098" s="1"/>
      <c r="AS1098" s="1"/>
      <c r="AT1098" s="1"/>
      <c r="AU1098" s="1"/>
      <c r="AV1098" s="1"/>
      <c r="AW1098" s="1"/>
      <c r="AX1098" s="1"/>
      <c r="AY1098" s="1"/>
      <c r="AZ1098" s="1"/>
      <c r="BA1098" s="1"/>
      <c r="BB1098" s="1"/>
      <c r="BC1098" s="1"/>
      <c r="BD1098" s="1"/>
      <c r="BE1098" s="1"/>
      <c r="BF1098" s="1" t="s">
        <v>14668</v>
      </c>
      <c r="BG1098" s="1" t="s">
        <v>183</v>
      </c>
      <c r="BH1098" s="1"/>
      <c r="BI1098" s="1"/>
    </row>
    <row r="1099" customFormat="false" ht="12.75" hidden="false" customHeight="false" outlineLevel="0" collapsed="false">
      <c r="A1099" s="1" t="s">
        <v>3108</v>
      </c>
      <c r="B1099" s="1" t="s">
        <v>3109</v>
      </c>
      <c r="C1099" s="1" t="s">
        <v>177</v>
      </c>
      <c r="D1099" s="1" t="s">
        <v>82</v>
      </c>
      <c r="E1099" s="1" t="s">
        <v>15574</v>
      </c>
      <c r="F1099" s="1" t="s">
        <v>3111</v>
      </c>
      <c r="G1099" s="1" t="n">
        <v>76</v>
      </c>
      <c r="H1099" s="1" t="n">
        <v>100</v>
      </c>
      <c r="I1099" s="101" t="s">
        <v>188</v>
      </c>
      <c r="J1099" s="1"/>
      <c r="K1099" s="1" t="n">
        <f aca="false">IFERROR(VLOOKUP(A1099,'[2]Pivot HorizontalMRP'!$A$4:$B$2689,2,0),0)</f>
        <v>0</v>
      </c>
      <c r="L1099" s="1" t="n">
        <f aca="false">IFERROR(VLOOKUP(A1099,'[2]Pivot HorizontalMRP'!$A$4:$C$2689,3,0),0)</f>
        <v>31</v>
      </c>
      <c r="M1099" s="1" t="n">
        <f aca="false">IFERROR(VLOOKUP(A1099,'[2]Pivot HorizontalMRP'!$A$4:$D$2689,0.4,0),0)</f>
        <v>0</v>
      </c>
      <c r="N1099" s="1" t="n">
        <f aca="false">IFERROR(VLOOKUP(A1099,'[2]Pivot HorizontalMRP'!$A$4:$E$2689,5,0),0)</f>
        <v>260</v>
      </c>
      <c r="O1099" s="1" t="n">
        <f aca="false">K1099+L1099</f>
        <v>31</v>
      </c>
      <c r="P1099" s="1" t="n">
        <f aca="false">K1099+L1099+M1099+N1099</f>
        <v>291</v>
      </c>
      <c r="Q1099" s="1" t="n">
        <f aca="false">IFERROR(VLOOKUP(A1099,'[2]Pivot HorizontalMRP'!$A$4:$F$2689,6,0),0)</f>
        <v>252</v>
      </c>
      <c r="R1099" s="1" t="n">
        <f aca="false">IFERROR(VLOOKUP(A1099,'[2]Pivot HorizontalMRP'!$A$4:$G$2689,7,0),0)</f>
        <v>52</v>
      </c>
      <c r="S1099" s="1" t="n">
        <f aca="false">IFERROR(VLOOKUP(A1099,'[2]Pivot HorizontalMRP'!$A$4:$H$2689,8,0),0)</f>
        <v>8</v>
      </c>
      <c r="T1099" s="1" t="n">
        <f aca="false">IFERROR(VLOOKUP(A1099,'[2]Pivot HorizontalMRP'!$A$4:$I$2689,9,0),0)</f>
        <v>12</v>
      </c>
      <c r="U1099" s="1" t="n">
        <f aca="false">IF(I1099="delivery",O1099-SUM(Q1099+R1099),IF(I1099="PO",P1099-SUM(Q1099:R1099)))</f>
        <v>-13</v>
      </c>
      <c r="V1099" s="81" t="n">
        <v>6.8203</v>
      </c>
      <c r="W1099" s="81"/>
      <c r="X1099" s="81" t="n">
        <f aca="false">W1099-V1099</f>
        <v>-6.8203</v>
      </c>
      <c r="Y1099" s="81"/>
      <c r="Z1099" s="81"/>
      <c r="AA1099" s="81" t="n">
        <v>6.8203</v>
      </c>
      <c r="AB1099" s="81"/>
      <c r="AC1099" s="81"/>
      <c r="AD1099" s="81"/>
      <c r="AE1099" s="81"/>
      <c r="AF1099" s="81"/>
      <c r="AG1099" s="81"/>
      <c r="AH1099" s="81"/>
      <c r="AI1099" s="81"/>
      <c r="AJ1099" s="81"/>
      <c r="AK1099" s="81"/>
      <c r="AL1099" s="81"/>
      <c r="AM1099" s="81"/>
      <c r="AN1099" s="81"/>
      <c r="AO1099" s="81" t="str">
        <f aca="false">D1099</f>
        <v>Arista</v>
      </c>
      <c r="AP1099" s="1" t="s">
        <v>181</v>
      </c>
      <c r="AQ1099" s="1"/>
      <c r="AR1099" s="1"/>
      <c r="AS1099" s="1"/>
      <c r="AT1099" s="1"/>
      <c r="AU1099" s="1"/>
      <c r="AV1099" s="1"/>
      <c r="AW1099" s="1"/>
      <c r="AX1099" s="1"/>
      <c r="AY1099" s="1"/>
      <c r="AZ1099" s="1"/>
      <c r="BA1099" s="1"/>
      <c r="BB1099" s="1"/>
      <c r="BC1099" s="1"/>
      <c r="BD1099" s="1"/>
      <c r="BE1099" s="1"/>
      <c r="BF1099" s="1" t="s">
        <v>14668</v>
      </c>
      <c r="BG1099" s="1" t="s">
        <v>183</v>
      </c>
      <c r="BH1099" s="1"/>
      <c r="BI1099" s="1"/>
    </row>
    <row r="1100" customFormat="false" ht="12.75" hidden="false" customHeight="false" outlineLevel="0" collapsed="false">
      <c r="A1100" s="1" t="s">
        <v>14446</v>
      </c>
      <c r="B1100" s="1" t="s">
        <v>14447</v>
      </c>
      <c r="C1100" s="1" t="s">
        <v>177</v>
      </c>
      <c r="D1100" s="1" t="s">
        <v>82</v>
      </c>
      <c r="E1100" s="1" t="s">
        <v>14448</v>
      </c>
      <c r="F1100" s="1" t="s">
        <v>14449</v>
      </c>
      <c r="G1100" s="1" t="n">
        <v>55</v>
      </c>
      <c r="H1100" s="1" t="n">
        <v>1</v>
      </c>
      <c r="I1100" s="101" t="s">
        <v>188</v>
      </c>
      <c r="J1100" s="1"/>
      <c r="K1100" s="1" t="n">
        <f aca="false">IFERROR(VLOOKUP(A1100,'[2]Pivot HorizontalMRP'!$A$4:$B$2689,2,0),0)</f>
        <v>0</v>
      </c>
      <c r="L1100" s="1" t="n">
        <f aca="false">IFERROR(VLOOKUP(A1100,'[2]Pivot HorizontalMRP'!$A$4:$C$2689,3,0),0)</f>
        <v>0</v>
      </c>
      <c r="M1100" s="1" t="n">
        <f aca="false">IFERROR(VLOOKUP(A1100,'[2]Pivot HorizontalMRP'!$A$4:$D$2689,0.4,0),0)</f>
        <v>0</v>
      </c>
      <c r="N1100" s="1" t="n">
        <f aca="false">IFERROR(VLOOKUP(A1100,'[2]Pivot HorizontalMRP'!$A$4:$E$2689,5,0),0)</f>
        <v>0</v>
      </c>
      <c r="O1100" s="1" t="n">
        <f aca="false">K1100+L1100</f>
        <v>0</v>
      </c>
      <c r="P1100" s="1" t="n">
        <f aca="false">K1100+L1100+M1100+N1100</f>
        <v>0</v>
      </c>
      <c r="Q1100" s="1" t="n">
        <f aca="false">IFERROR(VLOOKUP(A1100,'[2]Pivot HorizontalMRP'!$A$4:$F$2689,6,0),0)</f>
        <v>0</v>
      </c>
      <c r="R1100" s="1" t="n">
        <f aca="false">IFERROR(VLOOKUP(A1100,'[2]Pivot HorizontalMRP'!$A$4:$G$2689,7,0),0)</f>
        <v>0</v>
      </c>
      <c r="S1100" s="1" t="n">
        <f aca="false">IFERROR(VLOOKUP(A1100,'[2]Pivot HorizontalMRP'!$A$4:$H$2689,8,0),0)</f>
        <v>0</v>
      </c>
      <c r="T1100" s="1" t="n">
        <f aca="false">IFERROR(VLOOKUP(A1100,'[2]Pivot HorizontalMRP'!$A$4:$I$2689,9,0),0)</f>
        <v>0</v>
      </c>
      <c r="U1100" s="1" t="n">
        <f aca="false">IF(I1100="delivery",O1100-SUM(Q1100+R1100),IF(I1100="PO",P1100-SUM(Q1100:R1100)))</f>
        <v>0</v>
      </c>
      <c r="V1100" s="81" t="n">
        <v>34.3</v>
      </c>
      <c r="W1100" s="81"/>
      <c r="X1100" s="81" t="n">
        <f aca="false">W1100-V1100</f>
        <v>-34.3</v>
      </c>
      <c r="Y1100" s="81"/>
      <c r="Z1100" s="81"/>
      <c r="AA1100" s="81"/>
      <c r="AB1100" s="81"/>
      <c r="AC1100" s="81"/>
      <c r="AD1100" s="81"/>
      <c r="AE1100" s="81"/>
      <c r="AF1100" s="81"/>
      <c r="AG1100" s="81"/>
      <c r="AH1100" s="81"/>
      <c r="AI1100" s="81"/>
      <c r="AJ1100" s="81"/>
      <c r="AK1100" s="81"/>
      <c r="AL1100" s="81"/>
      <c r="AM1100" s="81"/>
      <c r="AN1100" s="81"/>
      <c r="AO1100" s="81" t="str">
        <f aca="false">D1100</f>
        <v>Arista</v>
      </c>
      <c r="AP1100" s="1" t="s">
        <v>181</v>
      </c>
      <c r="AQ1100" s="1"/>
      <c r="AR1100" s="1"/>
      <c r="AS1100" s="1"/>
      <c r="AT1100" s="1"/>
      <c r="AU1100" s="1"/>
      <c r="AV1100" s="1"/>
      <c r="AW1100" s="1"/>
      <c r="AX1100" s="1"/>
      <c r="AY1100" s="1"/>
      <c r="AZ1100" s="1"/>
      <c r="BA1100" s="1"/>
      <c r="BB1100" s="1"/>
      <c r="BC1100" s="1"/>
      <c r="BD1100" s="1"/>
      <c r="BE1100" s="1"/>
      <c r="BF1100" s="1" t="s">
        <v>14668</v>
      </c>
      <c r="BG1100" s="1" t="s">
        <v>183</v>
      </c>
      <c r="BH1100" s="1"/>
      <c r="BI1100" s="1"/>
    </row>
    <row r="1101" customFormat="false" ht="12.75" hidden="false" customHeight="false" outlineLevel="0" collapsed="false">
      <c r="A1101" s="1" t="s">
        <v>3136</v>
      </c>
      <c r="B1101" s="1" t="s">
        <v>3137</v>
      </c>
      <c r="C1101" s="1" t="s">
        <v>177</v>
      </c>
      <c r="D1101" s="1" t="s">
        <v>82</v>
      </c>
      <c r="E1101" s="1" t="s">
        <v>15575</v>
      </c>
      <c r="F1101" s="1" t="s">
        <v>3139</v>
      </c>
      <c r="G1101" s="1" t="n">
        <v>31</v>
      </c>
      <c r="H1101" s="1" t="n">
        <v>1000</v>
      </c>
      <c r="I1101" s="101" t="s">
        <v>188</v>
      </c>
      <c r="J1101" s="1"/>
      <c r="K1101" s="1" t="n">
        <f aca="false">IFERROR(VLOOKUP(A1101,'[2]Pivot HorizontalMRP'!$A$4:$B$2689,2,0),0)</f>
        <v>0</v>
      </c>
      <c r="L1101" s="1" t="n">
        <f aca="false">IFERROR(VLOOKUP(A1101,'[2]Pivot HorizontalMRP'!$A$4:$C$2689,3,0),0)</f>
        <v>4175</v>
      </c>
      <c r="M1101" s="1" t="n">
        <f aca="false">IFERROR(VLOOKUP(A1101,'[2]Pivot HorizontalMRP'!$A$4:$D$2689,0.4,0),0)</f>
        <v>0</v>
      </c>
      <c r="N1101" s="1" t="n">
        <f aca="false">IFERROR(VLOOKUP(A1101,'[2]Pivot HorizontalMRP'!$A$4:$E$2689,5,0),0)</f>
        <v>6000</v>
      </c>
      <c r="O1101" s="1" t="n">
        <f aca="false">K1101+L1101</f>
        <v>4175</v>
      </c>
      <c r="P1101" s="1" t="n">
        <f aca="false">K1101+L1101+M1101+N1101</f>
        <v>10175</v>
      </c>
      <c r="Q1101" s="1" t="n">
        <f aca="false">IFERROR(VLOOKUP(A1101,'[2]Pivot HorizontalMRP'!$A$4:$F$2689,6,0),0)</f>
        <v>10192</v>
      </c>
      <c r="R1101" s="1" t="n">
        <f aca="false">IFERROR(VLOOKUP(A1101,'[2]Pivot HorizontalMRP'!$A$4:$G$2689,7,0),0)</f>
        <v>8216</v>
      </c>
      <c r="S1101" s="1" t="n">
        <f aca="false">IFERROR(VLOOKUP(A1101,'[2]Pivot HorizontalMRP'!$A$4:$H$2689,8,0),0)</f>
        <v>5069</v>
      </c>
      <c r="T1101" s="1" t="n">
        <f aca="false">IFERROR(VLOOKUP(A1101,'[2]Pivot HorizontalMRP'!$A$4:$I$2689,9,0),0)</f>
        <v>5316</v>
      </c>
      <c r="U1101" s="1" t="n">
        <f aca="false">IF(I1101="delivery",O1101-SUM(Q1101+R1101),IF(I1101="PO",P1101-SUM(Q1101:R1101)))</f>
        <v>-8233</v>
      </c>
      <c r="V1101" s="81" t="n">
        <v>0.014</v>
      </c>
      <c r="W1101" s="81"/>
      <c r="X1101" s="81" t="n">
        <f aca="false">W1101-V1101</f>
        <v>-0.014</v>
      </c>
      <c r="Y1101" s="81"/>
      <c r="Z1101" s="81"/>
      <c r="AA1101" s="81"/>
      <c r="AB1101" s="81"/>
      <c r="AC1101" s="81"/>
      <c r="AD1101" s="81"/>
      <c r="AE1101" s="81"/>
      <c r="AF1101" s="81"/>
      <c r="AG1101" s="81"/>
      <c r="AH1101" s="81"/>
      <c r="AI1101" s="81"/>
      <c r="AJ1101" s="81"/>
      <c r="AK1101" s="81"/>
      <c r="AL1101" s="81"/>
      <c r="AM1101" s="81"/>
      <c r="AN1101" s="81"/>
      <c r="AO1101" s="81" t="str">
        <f aca="false">D1101</f>
        <v>Arista</v>
      </c>
      <c r="AP1101" s="1" t="s">
        <v>181</v>
      </c>
      <c r="AQ1101" s="1"/>
      <c r="AR1101" s="1"/>
      <c r="AS1101" s="1"/>
      <c r="AT1101" s="1"/>
      <c r="AU1101" s="1"/>
      <c r="AV1101" s="1"/>
      <c r="AW1101" s="1"/>
      <c r="AX1101" s="1"/>
      <c r="AY1101" s="1"/>
      <c r="AZ1101" s="1"/>
      <c r="BA1101" s="1"/>
      <c r="BB1101" s="1"/>
      <c r="BC1101" s="1"/>
      <c r="BD1101" s="1"/>
      <c r="BE1101" s="1"/>
      <c r="BF1101" s="1" t="s">
        <v>14668</v>
      </c>
      <c r="BG1101" s="1" t="s">
        <v>183</v>
      </c>
      <c r="BH1101" s="1"/>
      <c r="BI1101" s="1"/>
    </row>
    <row r="1102" customFormat="false" ht="12.75" hidden="false" customHeight="false" outlineLevel="0" collapsed="false">
      <c r="A1102" s="1" t="s">
        <v>3140</v>
      </c>
      <c r="B1102" s="1" t="s">
        <v>3141</v>
      </c>
      <c r="C1102" s="1" t="s">
        <v>177</v>
      </c>
      <c r="D1102" s="1" t="s">
        <v>82</v>
      </c>
      <c r="E1102" s="1" t="s">
        <v>15576</v>
      </c>
      <c r="F1102" s="1" t="s">
        <v>3143</v>
      </c>
      <c r="G1102" s="1" t="n">
        <v>31</v>
      </c>
      <c r="H1102" s="1" t="n">
        <v>20000</v>
      </c>
      <c r="I1102" s="101" t="s">
        <v>188</v>
      </c>
      <c r="J1102" s="1"/>
      <c r="K1102" s="1" t="n">
        <f aca="false">IFERROR(VLOOKUP(A1102,'[2]Pivot HorizontalMRP'!$A$4:$B$2689,2,0),0)</f>
        <v>0</v>
      </c>
      <c r="L1102" s="1" t="n">
        <f aca="false">IFERROR(VLOOKUP(A1102,'[2]Pivot HorizontalMRP'!$A$4:$C$2689,3,0),0)</f>
        <v>4038</v>
      </c>
      <c r="M1102" s="1" t="n">
        <f aca="false">IFERROR(VLOOKUP(A1102,'[2]Pivot HorizontalMRP'!$A$4:$D$2689,0.4,0),0)</f>
        <v>0</v>
      </c>
      <c r="N1102" s="1" t="n">
        <f aca="false">IFERROR(VLOOKUP(A1102,'[2]Pivot HorizontalMRP'!$A$4:$E$2689,5,0),0)</f>
        <v>26500</v>
      </c>
      <c r="O1102" s="1" t="n">
        <f aca="false">K1102+L1102</f>
        <v>4038</v>
      </c>
      <c r="P1102" s="1" t="n">
        <f aca="false">K1102+L1102+M1102+N1102</f>
        <v>30538</v>
      </c>
      <c r="Q1102" s="1" t="n">
        <f aca="false">IFERROR(VLOOKUP(A1102,'[2]Pivot HorizontalMRP'!$A$4:$F$2689,6,0),0)</f>
        <v>30905</v>
      </c>
      <c r="R1102" s="1" t="n">
        <f aca="false">IFERROR(VLOOKUP(A1102,'[2]Pivot HorizontalMRP'!$A$4:$G$2689,7,0),0)</f>
        <v>18344</v>
      </c>
      <c r="S1102" s="1" t="n">
        <f aca="false">IFERROR(VLOOKUP(A1102,'[2]Pivot HorizontalMRP'!$A$4:$H$2689,8,0),0)</f>
        <v>13666</v>
      </c>
      <c r="T1102" s="1" t="n">
        <f aca="false">IFERROR(VLOOKUP(A1102,'[2]Pivot HorizontalMRP'!$A$4:$I$2689,9,0),0)</f>
        <v>17014</v>
      </c>
      <c r="U1102" s="1" t="n">
        <f aca="false">IF(I1102="delivery",O1102-SUM(Q1102+R1102),IF(I1102="PO",P1102-SUM(Q1102:R1102)))</f>
        <v>-18711</v>
      </c>
      <c r="V1102" s="81" t="n">
        <v>2.59</v>
      </c>
      <c r="W1102" s="81"/>
      <c r="X1102" s="81" t="n">
        <f aca="false">W1102-V1102</f>
        <v>-2.59</v>
      </c>
      <c r="Y1102" s="81"/>
      <c r="Z1102" s="81"/>
      <c r="AA1102" s="81" t="n">
        <v>2.66</v>
      </c>
      <c r="AB1102" s="81"/>
      <c r="AC1102" s="81"/>
      <c r="AD1102" s="81"/>
      <c r="AE1102" s="81"/>
      <c r="AF1102" s="81"/>
      <c r="AG1102" s="81"/>
      <c r="AH1102" s="81"/>
      <c r="AI1102" s="81"/>
      <c r="AJ1102" s="81"/>
      <c r="AK1102" s="81"/>
      <c r="AL1102" s="81"/>
      <c r="AM1102" s="81"/>
      <c r="AN1102" s="81"/>
      <c r="AO1102" s="81" t="str">
        <f aca="false">D1102</f>
        <v>Arista</v>
      </c>
      <c r="AP1102" s="1" t="s">
        <v>181</v>
      </c>
      <c r="AQ1102" s="1"/>
      <c r="AR1102" s="1"/>
      <c r="AS1102" s="1"/>
      <c r="AT1102" s="1"/>
      <c r="AU1102" s="1"/>
      <c r="AV1102" s="1"/>
      <c r="AW1102" s="1"/>
      <c r="AX1102" s="1"/>
      <c r="AY1102" s="1"/>
      <c r="AZ1102" s="1"/>
      <c r="BA1102" s="1"/>
      <c r="BB1102" s="1"/>
      <c r="BC1102" s="1"/>
      <c r="BD1102" s="1"/>
      <c r="BE1102" s="1"/>
      <c r="BF1102" s="1" t="s">
        <v>14668</v>
      </c>
      <c r="BG1102" s="1" t="s">
        <v>183</v>
      </c>
      <c r="BH1102" s="1"/>
      <c r="BI1102" s="1"/>
    </row>
    <row r="1103" customFormat="false" ht="12.75" hidden="false" customHeight="false" outlineLevel="0" collapsed="false">
      <c r="A1103" s="1" t="s">
        <v>3144</v>
      </c>
      <c r="B1103" s="1" t="s">
        <v>3145</v>
      </c>
      <c r="C1103" s="1" t="s">
        <v>177</v>
      </c>
      <c r="D1103" s="1" t="s">
        <v>82</v>
      </c>
      <c r="E1103" s="1" t="s">
        <v>15577</v>
      </c>
      <c r="F1103" s="1" t="s">
        <v>3147</v>
      </c>
      <c r="G1103" s="1" t="n">
        <v>31</v>
      </c>
      <c r="H1103" s="1" t="n">
        <v>10000</v>
      </c>
      <c r="I1103" s="101" t="s">
        <v>188</v>
      </c>
      <c r="J1103" s="1"/>
      <c r="K1103" s="1" t="n">
        <f aca="false">IFERROR(VLOOKUP(A1103,'[2]Pivot HorizontalMRP'!$A$4:$B$2689,2,0),0)</f>
        <v>0</v>
      </c>
      <c r="L1103" s="1" t="n">
        <f aca="false">IFERROR(VLOOKUP(A1103,'[2]Pivot HorizontalMRP'!$A$4:$C$2689,3,0),0)</f>
        <v>12242</v>
      </c>
      <c r="M1103" s="1" t="n">
        <f aca="false">IFERROR(VLOOKUP(A1103,'[2]Pivot HorizontalMRP'!$A$4:$D$2689,0.4,0),0)</f>
        <v>0</v>
      </c>
      <c r="N1103" s="1" t="n">
        <f aca="false">IFERROR(VLOOKUP(A1103,'[2]Pivot HorizontalMRP'!$A$4:$E$2689,5,0),0)</f>
        <v>15000</v>
      </c>
      <c r="O1103" s="1" t="n">
        <f aca="false">K1103+L1103</f>
        <v>12242</v>
      </c>
      <c r="P1103" s="1" t="n">
        <f aca="false">K1103+L1103+M1103+N1103</f>
        <v>27242</v>
      </c>
      <c r="Q1103" s="1" t="n">
        <f aca="false">IFERROR(VLOOKUP(A1103,'[2]Pivot HorizontalMRP'!$A$4:$F$2689,6,0),0)</f>
        <v>26670</v>
      </c>
      <c r="R1103" s="1" t="n">
        <f aca="false">IFERROR(VLOOKUP(A1103,'[2]Pivot HorizontalMRP'!$A$4:$G$2689,7,0),0)</f>
        <v>16489</v>
      </c>
      <c r="S1103" s="1" t="n">
        <f aca="false">IFERROR(VLOOKUP(A1103,'[2]Pivot HorizontalMRP'!$A$4:$H$2689,8,0),0)</f>
        <v>13274</v>
      </c>
      <c r="T1103" s="1" t="n">
        <f aca="false">IFERROR(VLOOKUP(A1103,'[2]Pivot HorizontalMRP'!$A$4:$I$2689,9,0),0)</f>
        <v>14043</v>
      </c>
      <c r="U1103" s="1" t="n">
        <f aca="false">IF(I1103="delivery",O1103-SUM(Q1103+R1103),IF(I1103="PO",P1103-SUM(Q1103:R1103)))</f>
        <v>-15917</v>
      </c>
      <c r="V1103" s="81" t="n">
        <v>0.38</v>
      </c>
      <c r="W1103" s="81"/>
      <c r="X1103" s="81" t="n">
        <f aca="false">W1103-V1103</f>
        <v>-0.38</v>
      </c>
      <c r="Y1103" s="81"/>
      <c r="Z1103" s="81"/>
      <c r="AA1103" s="81" t="n">
        <v>0.38</v>
      </c>
      <c r="AB1103" s="81"/>
      <c r="AC1103" s="81"/>
      <c r="AD1103" s="81"/>
      <c r="AE1103" s="81"/>
      <c r="AF1103" s="81"/>
      <c r="AG1103" s="81"/>
      <c r="AH1103" s="81"/>
      <c r="AI1103" s="81"/>
      <c r="AJ1103" s="81"/>
      <c r="AK1103" s="81"/>
      <c r="AL1103" s="81"/>
      <c r="AM1103" s="81"/>
      <c r="AN1103" s="81"/>
      <c r="AO1103" s="81" t="str">
        <f aca="false">D1103</f>
        <v>Arista</v>
      </c>
      <c r="AP1103" s="1" t="s">
        <v>181</v>
      </c>
      <c r="AQ1103" s="1"/>
      <c r="AR1103" s="1"/>
      <c r="AS1103" s="1"/>
      <c r="AT1103" s="1"/>
      <c r="AU1103" s="1"/>
      <c r="AV1103" s="1"/>
      <c r="AW1103" s="1"/>
      <c r="AX1103" s="1"/>
      <c r="AY1103" s="1"/>
      <c r="AZ1103" s="1"/>
      <c r="BA1103" s="1"/>
      <c r="BB1103" s="1"/>
      <c r="BC1103" s="1"/>
      <c r="BD1103" s="1"/>
      <c r="BE1103" s="1"/>
      <c r="BF1103" s="1" t="s">
        <v>14668</v>
      </c>
      <c r="BG1103" s="1" t="s">
        <v>183</v>
      </c>
      <c r="BH1103" s="1"/>
      <c r="BI1103" s="1"/>
    </row>
    <row r="1104" customFormat="false" ht="12.75" hidden="false" customHeight="false" outlineLevel="0" collapsed="false">
      <c r="A1104" s="1" t="s">
        <v>3148</v>
      </c>
      <c r="B1104" s="1" t="s">
        <v>3149</v>
      </c>
      <c r="C1104" s="1" t="s">
        <v>177</v>
      </c>
      <c r="D1104" s="1" t="s">
        <v>82</v>
      </c>
      <c r="E1104" s="1" t="s">
        <v>15578</v>
      </c>
      <c r="F1104" s="1" t="s">
        <v>3151</v>
      </c>
      <c r="G1104" s="1" t="n">
        <v>31</v>
      </c>
      <c r="H1104" s="1" t="n">
        <v>10000</v>
      </c>
      <c r="I1104" s="101" t="s">
        <v>188</v>
      </c>
      <c r="J1104" s="1"/>
      <c r="K1104" s="1" t="n">
        <f aca="false">IFERROR(VLOOKUP(A1104,'[2]Pivot HorizontalMRP'!$A$4:$B$2689,2,0),0)</f>
        <v>0</v>
      </c>
      <c r="L1104" s="1" t="n">
        <f aca="false">IFERROR(VLOOKUP(A1104,'[2]Pivot HorizontalMRP'!$A$4:$C$2689,3,0),0)</f>
        <v>5849</v>
      </c>
      <c r="M1104" s="1" t="n">
        <f aca="false">IFERROR(VLOOKUP(A1104,'[2]Pivot HorizontalMRP'!$A$4:$D$2689,0.4,0),0)</f>
        <v>0</v>
      </c>
      <c r="N1104" s="1" t="n">
        <f aca="false">IFERROR(VLOOKUP(A1104,'[2]Pivot HorizontalMRP'!$A$4:$E$2689,5,0),0)</f>
        <v>10000</v>
      </c>
      <c r="O1104" s="1" t="n">
        <f aca="false">K1104+L1104</f>
        <v>5849</v>
      </c>
      <c r="P1104" s="1" t="n">
        <f aca="false">K1104+L1104+M1104+N1104</f>
        <v>15849</v>
      </c>
      <c r="Q1104" s="1" t="n">
        <f aca="false">IFERROR(VLOOKUP(A1104,'[2]Pivot HorizontalMRP'!$A$4:$F$2689,6,0),0)</f>
        <v>14187</v>
      </c>
      <c r="R1104" s="1" t="n">
        <f aca="false">IFERROR(VLOOKUP(A1104,'[2]Pivot HorizontalMRP'!$A$4:$G$2689,7,0),0)</f>
        <v>9059</v>
      </c>
      <c r="S1104" s="1" t="n">
        <f aca="false">IFERROR(VLOOKUP(A1104,'[2]Pivot HorizontalMRP'!$A$4:$H$2689,8,0),0)</f>
        <v>6758</v>
      </c>
      <c r="T1104" s="1" t="n">
        <f aca="false">IFERROR(VLOOKUP(A1104,'[2]Pivot HorizontalMRP'!$A$4:$I$2689,9,0),0)</f>
        <v>7799</v>
      </c>
      <c r="U1104" s="1" t="n">
        <f aca="false">IF(I1104="delivery",O1104-SUM(Q1104+R1104),IF(I1104="PO",P1104-SUM(Q1104:R1104)))</f>
        <v>-7397</v>
      </c>
      <c r="V1104" s="81" t="n">
        <v>1.18</v>
      </c>
      <c r="W1104" s="81"/>
      <c r="X1104" s="81" t="n">
        <f aca="false">W1104-V1104</f>
        <v>-1.18</v>
      </c>
      <c r="Y1104" s="81"/>
      <c r="Z1104" s="81"/>
      <c r="AA1104" s="81" t="n">
        <v>1.18</v>
      </c>
      <c r="AB1104" s="81"/>
      <c r="AC1104" s="81"/>
      <c r="AD1104" s="81"/>
      <c r="AE1104" s="81"/>
      <c r="AF1104" s="81"/>
      <c r="AG1104" s="81"/>
      <c r="AH1104" s="81"/>
      <c r="AI1104" s="81"/>
      <c r="AJ1104" s="81"/>
      <c r="AK1104" s="81"/>
      <c r="AL1104" s="81"/>
      <c r="AM1104" s="81"/>
      <c r="AN1104" s="81"/>
      <c r="AO1104" s="81" t="str">
        <f aca="false">D1104</f>
        <v>Arista</v>
      </c>
      <c r="AP1104" s="1" t="s">
        <v>181</v>
      </c>
      <c r="AQ1104" s="1"/>
      <c r="AR1104" s="1"/>
      <c r="AS1104" s="1"/>
      <c r="AT1104" s="1"/>
      <c r="AU1104" s="1"/>
      <c r="AV1104" s="1"/>
      <c r="AW1104" s="1"/>
      <c r="AX1104" s="1"/>
      <c r="AY1104" s="1"/>
      <c r="AZ1104" s="1"/>
      <c r="BA1104" s="1"/>
      <c r="BB1104" s="1"/>
      <c r="BC1104" s="1"/>
      <c r="BD1104" s="1"/>
      <c r="BE1104" s="1"/>
      <c r="BF1104" s="1" t="s">
        <v>14668</v>
      </c>
      <c r="BG1104" s="1" t="s">
        <v>183</v>
      </c>
      <c r="BH1104" s="1"/>
      <c r="BI1104" s="1"/>
    </row>
    <row r="1105" customFormat="false" ht="12.75" hidden="false" customHeight="false" outlineLevel="0" collapsed="false">
      <c r="A1105" s="1" t="s">
        <v>3152</v>
      </c>
      <c r="B1105" s="1" t="s">
        <v>3153</v>
      </c>
      <c r="C1105" s="1" t="s">
        <v>177</v>
      </c>
      <c r="D1105" s="1" t="s">
        <v>82</v>
      </c>
      <c r="E1105" s="1" t="s">
        <v>3154</v>
      </c>
      <c r="F1105" s="1" t="s">
        <v>3155</v>
      </c>
      <c r="G1105" s="1" t="n">
        <v>31</v>
      </c>
      <c r="H1105" s="1" t="n">
        <v>250</v>
      </c>
      <c r="I1105" s="101" t="s">
        <v>180</v>
      </c>
      <c r="J1105" s="1"/>
      <c r="K1105" s="1" t="n">
        <f aca="false">IFERROR(VLOOKUP(A1105,'[2]Pivot HorizontalMRP'!$A$4:$B$2689,2,0),0)</f>
        <v>0</v>
      </c>
      <c r="L1105" s="1" t="n">
        <f aca="false">IFERROR(VLOOKUP(A1105,'[2]Pivot HorizontalMRP'!$A$4:$C$2689,3,0),0)</f>
        <v>660.7</v>
      </c>
      <c r="M1105" s="1" t="n">
        <f aca="false">IFERROR(VLOOKUP(A1105,'[2]Pivot HorizontalMRP'!$A$4:$D$2689,0.4,0),0)</f>
        <v>0</v>
      </c>
      <c r="N1105" s="1" t="n">
        <f aca="false">IFERROR(VLOOKUP(A1105,'[2]Pivot HorizontalMRP'!$A$4:$E$2689,5,0),0)</f>
        <v>10</v>
      </c>
      <c r="O1105" s="1" t="n">
        <f aca="false">K1105+L1105</f>
        <v>660.7</v>
      </c>
      <c r="P1105" s="1" t="n">
        <f aca="false">K1105+L1105+M1105+N1105</f>
        <v>670.7</v>
      </c>
      <c r="Q1105" s="1" t="n">
        <f aca="false">IFERROR(VLOOKUP(A1105,'[2]Pivot HorizontalMRP'!$A$4:$F$2689,6,0),0)</f>
        <v>441.9</v>
      </c>
      <c r="R1105" s="1" t="n">
        <f aca="false">IFERROR(VLOOKUP(A1105,'[2]Pivot HorizontalMRP'!$A$4:$G$2689,7,0),0)</f>
        <v>290.6</v>
      </c>
      <c r="S1105" s="1" t="n">
        <f aca="false">IFERROR(VLOOKUP(A1105,'[2]Pivot HorizontalMRP'!$A$4:$H$2689,8,0),0)</f>
        <v>280.6</v>
      </c>
      <c r="T1105" s="1" t="n">
        <f aca="false">IFERROR(VLOOKUP(A1105,'[2]Pivot HorizontalMRP'!$A$4:$I$2689,9,0),0)</f>
        <v>289</v>
      </c>
      <c r="U1105" s="1" t="n">
        <f aca="false">IF(I1105="delivery",O1105-SUM(Q1105+R1105),IF(I1105="PO",P1105-SUM(Q1105:R1105)))</f>
        <v>-71.8</v>
      </c>
      <c r="V1105" s="81" t="n">
        <v>5.48</v>
      </c>
      <c r="W1105" s="81"/>
      <c r="X1105" s="81" t="n">
        <f aca="false">W1105-V1105</f>
        <v>-5.48</v>
      </c>
      <c r="Y1105" s="81"/>
      <c r="Z1105" s="81"/>
      <c r="AA1105" s="81" t="n">
        <v>5.48</v>
      </c>
      <c r="AB1105" s="81"/>
      <c r="AC1105" s="81"/>
      <c r="AD1105" s="81"/>
      <c r="AE1105" s="81"/>
      <c r="AF1105" s="81"/>
      <c r="AG1105" s="81"/>
      <c r="AH1105" s="81"/>
      <c r="AI1105" s="81"/>
      <c r="AJ1105" s="81"/>
      <c r="AK1105" s="81"/>
      <c r="AL1105" s="81"/>
      <c r="AM1105" s="81"/>
      <c r="AN1105" s="81"/>
      <c r="AO1105" s="81" t="str">
        <f aca="false">D1105</f>
        <v>Arista</v>
      </c>
      <c r="AP1105" s="1" t="s">
        <v>181</v>
      </c>
      <c r="AQ1105" s="1"/>
      <c r="AR1105" s="1"/>
      <c r="AS1105" s="1"/>
      <c r="AT1105" s="1"/>
      <c r="AU1105" s="1"/>
      <c r="AV1105" s="1"/>
      <c r="AW1105" s="1"/>
      <c r="AX1105" s="1"/>
      <c r="AY1105" s="1"/>
      <c r="AZ1105" s="1"/>
      <c r="BA1105" s="1"/>
      <c r="BB1105" s="1"/>
      <c r="BC1105" s="1"/>
      <c r="BD1105" s="1"/>
      <c r="BE1105" s="1"/>
      <c r="BF1105" s="1" t="s">
        <v>14668</v>
      </c>
      <c r="BG1105" s="1" t="s">
        <v>183</v>
      </c>
      <c r="BH1105" s="1"/>
      <c r="BI1105" s="1"/>
    </row>
    <row r="1106" customFormat="false" ht="12.75" hidden="false" customHeight="false" outlineLevel="0" collapsed="false">
      <c r="A1106" s="1" t="s">
        <v>3156</v>
      </c>
      <c r="B1106" s="1" t="s">
        <v>3157</v>
      </c>
      <c r="C1106" s="1" t="s">
        <v>177</v>
      </c>
      <c r="D1106" s="1" t="s">
        <v>82</v>
      </c>
      <c r="E1106" s="1" t="s">
        <v>3158</v>
      </c>
      <c r="F1106" s="1" t="s">
        <v>3159</v>
      </c>
      <c r="G1106" s="1" t="n">
        <v>31</v>
      </c>
      <c r="H1106" s="1" t="n">
        <v>250</v>
      </c>
      <c r="I1106" s="101" t="s">
        <v>188</v>
      </c>
      <c r="J1106" s="1"/>
      <c r="K1106" s="1" t="n">
        <f aca="false">IFERROR(VLOOKUP(A1106,'[2]Pivot HorizontalMRP'!$A$4:$B$2689,2,0),0)</f>
        <v>0</v>
      </c>
      <c r="L1106" s="1" t="n">
        <f aca="false">IFERROR(VLOOKUP(A1106,'[2]Pivot HorizontalMRP'!$A$4:$C$2689,3,0),0)</f>
        <v>449.1</v>
      </c>
      <c r="M1106" s="1" t="n">
        <f aca="false">IFERROR(VLOOKUP(A1106,'[2]Pivot HorizontalMRP'!$A$4:$D$2689,0.4,0),0)</f>
        <v>0</v>
      </c>
      <c r="N1106" s="1" t="n">
        <f aca="false">IFERROR(VLOOKUP(A1106,'[2]Pivot HorizontalMRP'!$A$4:$E$2689,5,0),0)</f>
        <v>250</v>
      </c>
      <c r="O1106" s="1" t="n">
        <f aca="false">K1106+L1106</f>
        <v>449.1</v>
      </c>
      <c r="P1106" s="1" t="n">
        <f aca="false">K1106+L1106+M1106+N1106</f>
        <v>699.1</v>
      </c>
      <c r="Q1106" s="1" t="n">
        <f aca="false">IFERROR(VLOOKUP(A1106,'[2]Pivot HorizontalMRP'!$A$4:$F$2689,6,0),0)</f>
        <v>229.7</v>
      </c>
      <c r="R1106" s="1" t="n">
        <f aca="false">IFERROR(VLOOKUP(A1106,'[2]Pivot HorizontalMRP'!$A$4:$G$2689,7,0),0)</f>
        <v>145.3</v>
      </c>
      <c r="S1106" s="1" t="n">
        <f aca="false">IFERROR(VLOOKUP(A1106,'[2]Pivot HorizontalMRP'!$A$4:$H$2689,8,0),0)</f>
        <v>140.3</v>
      </c>
      <c r="T1106" s="1" t="n">
        <f aca="false">IFERROR(VLOOKUP(A1106,'[2]Pivot HorizontalMRP'!$A$4:$I$2689,9,0),0)</f>
        <v>144.5</v>
      </c>
      <c r="U1106" s="1" t="n">
        <f aca="false">IF(I1106="delivery",O1106-SUM(Q1106+R1106),IF(I1106="PO",P1106-SUM(Q1106:R1106)))</f>
        <v>324.1</v>
      </c>
      <c r="V1106" s="81" t="n">
        <v>13.6</v>
      </c>
      <c r="W1106" s="81"/>
      <c r="X1106" s="81" t="n">
        <f aca="false">W1106-V1106</f>
        <v>-13.6</v>
      </c>
      <c r="Y1106" s="81"/>
      <c r="Z1106" s="81"/>
      <c r="AA1106" s="81" t="n">
        <v>11.94</v>
      </c>
      <c r="AB1106" s="81"/>
      <c r="AC1106" s="81"/>
      <c r="AD1106" s="81"/>
      <c r="AE1106" s="81"/>
      <c r="AF1106" s="81"/>
      <c r="AG1106" s="81"/>
      <c r="AH1106" s="81"/>
      <c r="AI1106" s="81"/>
      <c r="AJ1106" s="81"/>
      <c r="AK1106" s="81"/>
      <c r="AL1106" s="81"/>
      <c r="AM1106" s="81"/>
      <c r="AN1106" s="81"/>
      <c r="AO1106" s="81" t="str">
        <f aca="false">D1106</f>
        <v>Arista</v>
      </c>
      <c r="AP1106" s="1" t="s">
        <v>181</v>
      </c>
      <c r="AQ1106" s="1"/>
      <c r="AR1106" s="1"/>
      <c r="AS1106" s="1"/>
      <c r="AT1106" s="1"/>
      <c r="AU1106" s="1"/>
      <c r="AV1106" s="1"/>
      <c r="AW1106" s="1"/>
      <c r="AX1106" s="1"/>
      <c r="AY1106" s="1"/>
      <c r="AZ1106" s="1"/>
      <c r="BA1106" s="1"/>
      <c r="BB1106" s="1"/>
      <c r="BC1106" s="1"/>
      <c r="BD1106" s="1"/>
      <c r="BE1106" s="1"/>
      <c r="BF1106" s="1" t="s">
        <v>14668</v>
      </c>
      <c r="BG1106" s="1" t="s">
        <v>183</v>
      </c>
      <c r="BH1106" s="1"/>
      <c r="BI1106" s="1"/>
    </row>
    <row r="1107" customFormat="false" ht="12.75" hidden="false" customHeight="false" outlineLevel="0" collapsed="false">
      <c r="A1107" s="1" t="s">
        <v>3160</v>
      </c>
      <c r="B1107" s="1" t="s">
        <v>3161</v>
      </c>
      <c r="C1107" s="1" t="s">
        <v>177</v>
      </c>
      <c r="D1107" s="1" t="s">
        <v>82</v>
      </c>
      <c r="E1107" s="1" t="s">
        <v>3162</v>
      </c>
      <c r="F1107" s="1" t="s">
        <v>15579</v>
      </c>
      <c r="G1107" s="1" t="n">
        <v>31</v>
      </c>
      <c r="H1107" s="1" t="n">
        <v>100</v>
      </c>
      <c r="I1107" s="101" t="s">
        <v>188</v>
      </c>
      <c r="J1107" s="1"/>
      <c r="K1107" s="1" t="n">
        <f aca="false">IFERROR(VLOOKUP(A1107,'[2]Pivot HorizontalMRP'!$A$4:$B$2689,2,0),0)</f>
        <v>0</v>
      </c>
      <c r="L1107" s="1" t="n">
        <f aca="false">IFERROR(VLOOKUP(A1107,'[2]Pivot HorizontalMRP'!$A$4:$C$2689,3,0),0)</f>
        <v>69</v>
      </c>
      <c r="M1107" s="1" t="n">
        <f aca="false">IFERROR(VLOOKUP(A1107,'[2]Pivot HorizontalMRP'!$A$4:$D$2689,0.4,0),0)</f>
        <v>0</v>
      </c>
      <c r="N1107" s="1" t="n">
        <f aca="false">IFERROR(VLOOKUP(A1107,'[2]Pivot HorizontalMRP'!$A$4:$E$2689,5,0),0)</f>
        <v>192</v>
      </c>
      <c r="O1107" s="1" t="n">
        <f aca="false">K1107+L1107</f>
        <v>69</v>
      </c>
      <c r="P1107" s="1" t="n">
        <f aca="false">K1107+L1107+M1107+N1107</f>
        <v>261</v>
      </c>
      <c r="Q1107" s="1" t="n">
        <f aca="false">IFERROR(VLOOKUP(A1107,'[2]Pivot HorizontalMRP'!$A$4:$F$2689,6,0),0)</f>
        <v>210.1</v>
      </c>
      <c r="R1107" s="1" t="n">
        <f aca="false">IFERROR(VLOOKUP(A1107,'[2]Pivot HorizontalMRP'!$A$4:$G$2689,7,0),0)</f>
        <v>145.3</v>
      </c>
      <c r="S1107" s="1" t="n">
        <f aca="false">IFERROR(VLOOKUP(A1107,'[2]Pivot HorizontalMRP'!$A$4:$H$2689,8,0),0)</f>
        <v>140.3</v>
      </c>
      <c r="T1107" s="1" t="n">
        <f aca="false">IFERROR(VLOOKUP(A1107,'[2]Pivot HorizontalMRP'!$A$4:$I$2689,9,0),0)</f>
        <v>144.5</v>
      </c>
      <c r="U1107" s="1" t="n">
        <f aca="false">IF(I1107="delivery",O1107-SUM(Q1107+R1107),IF(I1107="PO",P1107-SUM(Q1107:R1107)))</f>
        <v>-94.4</v>
      </c>
      <c r="V1107" s="81" t="n">
        <v>19.71</v>
      </c>
      <c r="W1107" s="81"/>
      <c r="X1107" s="81" t="n">
        <f aca="false">W1107-V1107</f>
        <v>-19.71</v>
      </c>
      <c r="Y1107" s="81"/>
      <c r="Z1107" s="81"/>
      <c r="AA1107" s="81" t="n">
        <v>25.84</v>
      </c>
      <c r="AB1107" s="81"/>
      <c r="AC1107" s="81"/>
      <c r="AD1107" s="81"/>
      <c r="AE1107" s="81"/>
      <c r="AF1107" s="81"/>
      <c r="AG1107" s="81"/>
      <c r="AH1107" s="81"/>
      <c r="AI1107" s="81"/>
      <c r="AJ1107" s="81"/>
      <c r="AK1107" s="81"/>
      <c r="AL1107" s="81"/>
      <c r="AM1107" s="81"/>
      <c r="AN1107" s="81"/>
      <c r="AO1107" s="81" t="str">
        <f aca="false">D1107</f>
        <v>Arista</v>
      </c>
      <c r="AP1107" s="1" t="s">
        <v>181</v>
      </c>
      <c r="AQ1107" s="1"/>
      <c r="AR1107" s="1"/>
      <c r="AS1107" s="1"/>
      <c r="AT1107" s="1"/>
      <c r="AU1107" s="1"/>
      <c r="AV1107" s="1"/>
      <c r="AW1107" s="1"/>
      <c r="AX1107" s="1"/>
      <c r="AY1107" s="1"/>
      <c r="AZ1107" s="1"/>
      <c r="BA1107" s="1"/>
      <c r="BB1107" s="1"/>
      <c r="BC1107" s="1"/>
      <c r="BD1107" s="1"/>
      <c r="BE1107" s="1"/>
      <c r="BF1107" s="1" t="s">
        <v>14668</v>
      </c>
      <c r="BG1107" s="1" t="s">
        <v>183</v>
      </c>
      <c r="BH1107" s="1"/>
      <c r="BI1107" s="1"/>
    </row>
    <row r="1108" customFormat="false" ht="12.75" hidden="false" customHeight="false" outlineLevel="0" collapsed="false">
      <c r="A1108" s="1" t="s">
        <v>3164</v>
      </c>
      <c r="B1108" s="1" t="s">
        <v>3165</v>
      </c>
      <c r="C1108" s="1" t="s">
        <v>177</v>
      </c>
      <c r="D1108" s="1" t="s">
        <v>82</v>
      </c>
      <c r="E1108" s="1" t="s">
        <v>15580</v>
      </c>
      <c r="F1108" s="1" t="s">
        <v>3167</v>
      </c>
      <c r="G1108" s="1" t="n">
        <v>41</v>
      </c>
      <c r="H1108" s="1" t="n">
        <v>1</v>
      </c>
      <c r="I1108" s="101" t="s">
        <v>188</v>
      </c>
      <c r="J1108" s="1"/>
      <c r="K1108" s="1" t="n">
        <f aca="false">IFERROR(VLOOKUP(A1108,'[2]Pivot HorizontalMRP'!$A$4:$B$2689,2,0),0)</f>
        <v>0</v>
      </c>
      <c r="L1108" s="1" t="n">
        <f aca="false">IFERROR(VLOOKUP(A1108,'[2]Pivot HorizontalMRP'!$A$4:$C$2689,3,0),0)</f>
        <v>0</v>
      </c>
      <c r="M1108" s="1" t="n">
        <f aca="false">IFERROR(VLOOKUP(A1108,'[2]Pivot HorizontalMRP'!$A$4:$D$2689,0.4,0),0)</f>
        <v>0</v>
      </c>
      <c r="N1108" s="1" t="n">
        <f aca="false">IFERROR(VLOOKUP(A1108,'[2]Pivot HorizontalMRP'!$A$4:$E$2689,5,0),0)</f>
        <v>0</v>
      </c>
      <c r="O1108" s="1" t="n">
        <f aca="false">K1108+L1108</f>
        <v>0</v>
      </c>
      <c r="P1108" s="1" t="n">
        <f aca="false">K1108+L1108+M1108+N1108</f>
        <v>0</v>
      </c>
      <c r="Q1108" s="1" t="n">
        <f aca="false">IFERROR(VLOOKUP(A1108,'[2]Pivot HorizontalMRP'!$A$4:$F$2689,6,0),0)</f>
        <v>0</v>
      </c>
      <c r="R1108" s="1" t="n">
        <f aca="false">IFERROR(VLOOKUP(A1108,'[2]Pivot HorizontalMRP'!$A$4:$G$2689,7,0),0)</f>
        <v>0</v>
      </c>
      <c r="S1108" s="1" t="n">
        <f aca="false">IFERROR(VLOOKUP(A1108,'[2]Pivot HorizontalMRP'!$A$4:$H$2689,8,0),0)</f>
        <v>0</v>
      </c>
      <c r="T1108" s="1" t="n">
        <f aca="false">IFERROR(VLOOKUP(A1108,'[2]Pivot HorizontalMRP'!$A$4:$I$2689,9,0),0)</f>
        <v>0</v>
      </c>
      <c r="U1108" s="1" t="n">
        <f aca="false">IF(I1108="delivery",O1108-SUM(Q1108+R1108),IF(I1108="PO",P1108-SUM(Q1108:R1108)))</f>
        <v>0</v>
      </c>
      <c r="V1108" s="81" t="n">
        <v>16.73</v>
      </c>
      <c r="W1108" s="81"/>
      <c r="X1108" s="81" t="n">
        <f aca="false">W1108-V1108</f>
        <v>-16.73</v>
      </c>
      <c r="Y1108" s="81"/>
      <c r="Z1108" s="81"/>
      <c r="AA1108" s="81"/>
      <c r="AB1108" s="81"/>
      <c r="AC1108" s="81"/>
      <c r="AD1108" s="81"/>
      <c r="AE1108" s="81"/>
      <c r="AF1108" s="81"/>
      <c r="AG1108" s="81"/>
      <c r="AH1108" s="81"/>
      <c r="AI1108" s="81"/>
      <c r="AJ1108" s="81"/>
      <c r="AK1108" s="81"/>
      <c r="AL1108" s="81"/>
      <c r="AM1108" s="81"/>
      <c r="AN1108" s="81"/>
      <c r="AO1108" s="81" t="str">
        <f aca="false">D1108</f>
        <v>Arista</v>
      </c>
      <c r="AP1108" s="1" t="s">
        <v>181</v>
      </c>
      <c r="AQ1108" s="1"/>
      <c r="AR1108" s="1"/>
      <c r="AS1108" s="1"/>
      <c r="AT1108" s="1"/>
      <c r="AU1108" s="1"/>
      <c r="AV1108" s="1"/>
      <c r="AW1108" s="1"/>
      <c r="AX1108" s="1"/>
      <c r="AY1108" s="1"/>
      <c r="AZ1108" s="1"/>
      <c r="BA1108" s="1"/>
      <c r="BB1108" s="1"/>
      <c r="BC1108" s="1"/>
      <c r="BD1108" s="1"/>
      <c r="BE1108" s="1"/>
      <c r="BF1108" s="1" t="s">
        <v>14668</v>
      </c>
      <c r="BG1108" s="1" t="s">
        <v>183</v>
      </c>
      <c r="BH1108" s="1"/>
      <c r="BI1108" s="1"/>
    </row>
    <row r="1109" customFormat="false" ht="12.75" hidden="false" customHeight="false" outlineLevel="0" collapsed="false">
      <c r="A1109" s="1" t="s">
        <v>3168</v>
      </c>
      <c r="B1109" s="1" t="s">
        <v>3169</v>
      </c>
      <c r="C1109" s="1" t="s">
        <v>177</v>
      </c>
      <c r="D1109" s="1" t="s">
        <v>82</v>
      </c>
      <c r="E1109" s="1" t="s">
        <v>15581</v>
      </c>
      <c r="F1109" s="1" t="s">
        <v>3171</v>
      </c>
      <c r="G1109" s="1" t="n">
        <v>31</v>
      </c>
      <c r="H1109" s="1" t="n">
        <v>100</v>
      </c>
      <c r="I1109" s="101" t="s">
        <v>188</v>
      </c>
      <c r="J1109" s="1"/>
      <c r="K1109" s="1" t="n">
        <f aca="false">IFERROR(VLOOKUP(A1109,'[2]Pivot HorizontalMRP'!$A$4:$B$2689,2,0),0)</f>
        <v>0</v>
      </c>
      <c r="L1109" s="1" t="n">
        <f aca="false">IFERROR(VLOOKUP(A1109,'[2]Pivot HorizontalMRP'!$A$4:$C$2689,3,0),0)</f>
        <v>0</v>
      </c>
      <c r="M1109" s="1" t="n">
        <f aca="false">IFERROR(VLOOKUP(A1109,'[2]Pivot HorizontalMRP'!$A$4:$D$2689,0.4,0),0)</f>
        <v>0</v>
      </c>
      <c r="N1109" s="1" t="n">
        <f aca="false">IFERROR(VLOOKUP(A1109,'[2]Pivot HorizontalMRP'!$A$4:$E$2689,5,0),0)</f>
        <v>0</v>
      </c>
      <c r="O1109" s="1" t="n">
        <f aca="false">K1109+L1109</f>
        <v>0</v>
      </c>
      <c r="P1109" s="1" t="n">
        <f aca="false">K1109+L1109+M1109+N1109</f>
        <v>0</v>
      </c>
      <c r="Q1109" s="1" t="n">
        <f aca="false">IFERROR(VLOOKUP(A1109,'[2]Pivot HorizontalMRP'!$A$4:$F$2689,6,0),0)</f>
        <v>0</v>
      </c>
      <c r="R1109" s="1" t="n">
        <f aca="false">IFERROR(VLOOKUP(A1109,'[2]Pivot HorizontalMRP'!$A$4:$G$2689,7,0),0)</f>
        <v>0</v>
      </c>
      <c r="S1109" s="1" t="n">
        <f aca="false">IFERROR(VLOOKUP(A1109,'[2]Pivot HorizontalMRP'!$A$4:$H$2689,8,0),0)</f>
        <v>0</v>
      </c>
      <c r="T1109" s="1" t="n">
        <f aca="false">IFERROR(VLOOKUP(A1109,'[2]Pivot HorizontalMRP'!$A$4:$I$2689,9,0),0)</f>
        <v>0</v>
      </c>
      <c r="U1109" s="1" t="n">
        <f aca="false">IF(I1109="delivery",O1109-SUM(Q1109+R1109),IF(I1109="PO",P1109-SUM(Q1109:R1109)))</f>
        <v>0</v>
      </c>
      <c r="V1109" s="81" t="n">
        <v>14.04</v>
      </c>
      <c r="W1109" s="81"/>
      <c r="X1109" s="81" t="n">
        <f aca="false">W1109-V1109</f>
        <v>-14.04</v>
      </c>
      <c r="Y1109" s="81"/>
      <c r="Z1109" s="81"/>
      <c r="AA1109" s="81"/>
      <c r="AB1109" s="81"/>
      <c r="AC1109" s="81"/>
      <c r="AD1109" s="81"/>
      <c r="AE1109" s="81"/>
      <c r="AF1109" s="81"/>
      <c r="AG1109" s="81"/>
      <c r="AH1109" s="81"/>
      <c r="AI1109" s="81"/>
      <c r="AJ1109" s="81"/>
      <c r="AK1109" s="81"/>
      <c r="AL1109" s="81"/>
      <c r="AM1109" s="81"/>
      <c r="AN1109" s="81"/>
      <c r="AO1109" s="81" t="str">
        <f aca="false">D1109</f>
        <v>Arista</v>
      </c>
      <c r="AP1109" s="1" t="s">
        <v>181</v>
      </c>
      <c r="AQ1109" s="1"/>
      <c r="AR1109" s="1"/>
      <c r="AS1109" s="1"/>
      <c r="AT1109" s="1"/>
      <c r="AU1109" s="1"/>
      <c r="AV1109" s="1"/>
      <c r="AW1109" s="1"/>
      <c r="AX1109" s="1"/>
      <c r="AY1109" s="1"/>
      <c r="AZ1109" s="1"/>
      <c r="BA1109" s="1"/>
      <c r="BB1109" s="1"/>
      <c r="BC1109" s="1"/>
      <c r="BD1109" s="1"/>
      <c r="BE1109" s="1"/>
      <c r="BF1109" s="1" t="s">
        <v>14668</v>
      </c>
      <c r="BG1109" s="1" t="s">
        <v>183</v>
      </c>
      <c r="BH1109" s="1"/>
      <c r="BI1109" s="1"/>
    </row>
    <row r="1110" customFormat="false" ht="12.75" hidden="false" customHeight="false" outlineLevel="0" collapsed="false">
      <c r="A1110" s="1" t="s">
        <v>3172</v>
      </c>
      <c r="B1110" s="1" t="s">
        <v>3173</v>
      </c>
      <c r="C1110" s="1" t="s">
        <v>177</v>
      </c>
      <c r="D1110" s="1" t="s">
        <v>82</v>
      </c>
      <c r="E1110" s="1" t="s">
        <v>15582</v>
      </c>
      <c r="F1110" s="1" t="s">
        <v>3175</v>
      </c>
      <c r="G1110" s="1" t="n">
        <v>41</v>
      </c>
      <c r="H1110" s="1" t="n">
        <v>1000</v>
      </c>
      <c r="I1110" s="101" t="s">
        <v>188</v>
      </c>
      <c r="J1110" s="1"/>
      <c r="K1110" s="1" t="n">
        <f aca="false">IFERROR(VLOOKUP(A1110,'[2]Pivot HorizontalMRP'!$A$4:$B$2689,2,0),0)</f>
        <v>0</v>
      </c>
      <c r="L1110" s="1" t="n">
        <f aca="false">IFERROR(VLOOKUP(A1110,'[2]Pivot HorizontalMRP'!$A$4:$C$2689,3,0),0)</f>
        <v>0</v>
      </c>
      <c r="M1110" s="1" t="n">
        <f aca="false">IFERROR(VLOOKUP(A1110,'[2]Pivot HorizontalMRP'!$A$4:$D$2689,0.4,0),0)</f>
        <v>0</v>
      </c>
      <c r="N1110" s="1" t="n">
        <f aca="false">IFERROR(VLOOKUP(A1110,'[2]Pivot HorizontalMRP'!$A$4:$E$2689,5,0),0)</f>
        <v>0</v>
      </c>
      <c r="O1110" s="1" t="n">
        <f aca="false">K1110+L1110</f>
        <v>0</v>
      </c>
      <c r="P1110" s="1" t="n">
        <f aca="false">K1110+L1110+M1110+N1110</f>
        <v>0</v>
      </c>
      <c r="Q1110" s="1" t="n">
        <f aca="false">IFERROR(VLOOKUP(A1110,'[2]Pivot HorizontalMRP'!$A$4:$F$2689,6,0),0)</f>
        <v>0</v>
      </c>
      <c r="R1110" s="1" t="n">
        <f aca="false">IFERROR(VLOOKUP(A1110,'[2]Pivot HorizontalMRP'!$A$4:$G$2689,7,0),0)</f>
        <v>0</v>
      </c>
      <c r="S1110" s="1" t="n">
        <f aca="false">IFERROR(VLOOKUP(A1110,'[2]Pivot HorizontalMRP'!$A$4:$H$2689,8,0),0)</f>
        <v>0</v>
      </c>
      <c r="T1110" s="1" t="n">
        <f aca="false">IFERROR(VLOOKUP(A1110,'[2]Pivot HorizontalMRP'!$A$4:$I$2689,9,0),0)</f>
        <v>0</v>
      </c>
      <c r="U1110" s="1" t="n">
        <f aca="false">IF(I1110="delivery",O1110-SUM(Q1110+R1110),IF(I1110="PO",P1110-SUM(Q1110:R1110)))</f>
        <v>0</v>
      </c>
      <c r="V1110" s="81" t="n">
        <v>3.13</v>
      </c>
      <c r="W1110" s="81"/>
      <c r="X1110" s="81" t="n">
        <f aca="false">W1110-V1110</f>
        <v>-3.13</v>
      </c>
      <c r="Y1110" s="81"/>
      <c r="Z1110" s="81"/>
      <c r="AA1110" s="81"/>
      <c r="AB1110" s="81"/>
      <c r="AC1110" s="81"/>
      <c r="AD1110" s="81"/>
      <c r="AE1110" s="81"/>
      <c r="AF1110" s="81"/>
      <c r="AG1110" s="81"/>
      <c r="AH1110" s="81"/>
      <c r="AI1110" s="81"/>
      <c r="AJ1110" s="81"/>
      <c r="AK1110" s="81"/>
      <c r="AL1110" s="81"/>
      <c r="AM1110" s="81"/>
      <c r="AN1110" s="81"/>
      <c r="AO1110" s="81" t="str">
        <f aca="false">D1110</f>
        <v>Arista</v>
      </c>
      <c r="AP1110" s="1" t="s">
        <v>181</v>
      </c>
      <c r="AQ1110" s="1"/>
      <c r="AR1110" s="1"/>
      <c r="AS1110" s="1"/>
      <c r="AT1110" s="1"/>
      <c r="AU1110" s="1"/>
      <c r="AV1110" s="1"/>
      <c r="AW1110" s="1"/>
      <c r="AX1110" s="1"/>
      <c r="AY1110" s="1"/>
      <c r="AZ1110" s="1"/>
      <c r="BA1110" s="1"/>
      <c r="BB1110" s="1"/>
      <c r="BC1110" s="1"/>
      <c r="BD1110" s="1"/>
      <c r="BE1110" s="1"/>
      <c r="BF1110" s="1" t="s">
        <v>14668</v>
      </c>
      <c r="BG1110" s="1" t="s">
        <v>183</v>
      </c>
      <c r="BH1110" s="1"/>
      <c r="BI1110" s="1"/>
    </row>
    <row r="1111" customFormat="false" ht="12.75" hidden="false" customHeight="false" outlineLevel="0" collapsed="false">
      <c r="A1111" s="1" t="s">
        <v>3176</v>
      </c>
      <c r="B1111" s="1" t="s">
        <v>3177</v>
      </c>
      <c r="C1111" s="1" t="s">
        <v>177</v>
      </c>
      <c r="D1111" s="1" t="s">
        <v>82</v>
      </c>
      <c r="E1111" s="1" t="s">
        <v>15583</v>
      </c>
      <c r="F1111" s="1" t="s">
        <v>3179</v>
      </c>
      <c r="G1111" s="1" t="n">
        <v>41</v>
      </c>
      <c r="H1111" s="1" t="n">
        <v>15000</v>
      </c>
      <c r="I1111" s="101" t="s">
        <v>188</v>
      </c>
      <c r="J1111" s="1"/>
      <c r="K1111" s="1" t="n">
        <f aca="false">IFERROR(VLOOKUP(A1111,'[2]Pivot HorizontalMRP'!$A$4:$B$2689,2,0),0)</f>
        <v>0</v>
      </c>
      <c r="L1111" s="1" t="n">
        <f aca="false">IFERROR(VLOOKUP(A1111,'[2]Pivot HorizontalMRP'!$A$4:$C$2689,3,0),0)</f>
        <v>2628</v>
      </c>
      <c r="M1111" s="1" t="n">
        <f aca="false">IFERROR(VLOOKUP(A1111,'[2]Pivot HorizontalMRP'!$A$4:$D$2689,0.4,0),0)</f>
        <v>0</v>
      </c>
      <c r="N1111" s="1" t="n">
        <f aca="false">IFERROR(VLOOKUP(A1111,'[2]Pivot HorizontalMRP'!$A$4:$E$2689,5,0),0)</f>
        <v>2487</v>
      </c>
      <c r="O1111" s="1" t="n">
        <f aca="false">K1111+L1111</f>
        <v>2628</v>
      </c>
      <c r="P1111" s="1" t="n">
        <f aca="false">K1111+L1111+M1111+N1111</f>
        <v>5115</v>
      </c>
      <c r="Q1111" s="1" t="n">
        <f aca="false">IFERROR(VLOOKUP(A1111,'[2]Pivot HorizontalMRP'!$A$4:$F$2689,6,0),0)</f>
        <v>14459</v>
      </c>
      <c r="R1111" s="1" t="n">
        <f aca="false">IFERROR(VLOOKUP(A1111,'[2]Pivot HorizontalMRP'!$A$4:$G$2689,7,0),0)</f>
        <v>6035</v>
      </c>
      <c r="S1111" s="1" t="n">
        <f aca="false">IFERROR(VLOOKUP(A1111,'[2]Pivot HorizontalMRP'!$A$4:$H$2689,8,0),0)</f>
        <v>5213</v>
      </c>
      <c r="T1111" s="1" t="n">
        <f aca="false">IFERROR(VLOOKUP(A1111,'[2]Pivot HorizontalMRP'!$A$4:$I$2689,9,0),0)</f>
        <v>5815</v>
      </c>
      <c r="U1111" s="1" t="n">
        <f aca="false">IF(I1111="delivery",O1111-SUM(Q1111+R1111),IF(I1111="PO",P1111-SUM(Q1111:R1111)))</f>
        <v>-15379</v>
      </c>
      <c r="V1111" s="81" t="n">
        <v>2.58</v>
      </c>
      <c r="W1111" s="81"/>
      <c r="X1111" s="81" t="n">
        <f aca="false">W1111-V1111</f>
        <v>-2.58</v>
      </c>
      <c r="Y1111" s="81"/>
      <c r="Z1111" s="81"/>
      <c r="AA1111" s="81" t="n">
        <v>2.58</v>
      </c>
      <c r="AB1111" s="81"/>
      <c r="AC1111" s="81"/>
      <c r="AD1111" s="81"/>
      <c r="AE1111" s="81"/>
      <c r="AF1111" s="81"/>
      <c r="AG1111" s="81"/>
      <c r="AH1111" s="81"/>
      <c r="AI1111" s="81"/>
      <c r="AJ1111" s="81"/>
      <c r="AK1111" s="81"/>
      <c r="AL1111" s="81"/>
      <c r="AM1111" s="81"/>
      <c r="AN1111" s="81"/>
      <c r="AO1111" s="81" t="str">
        <f aca="false">D1111</f>
        <v>Arista</v>
      </c>
      <c r="AP1111" s="1" t="s">
        <v>181</v>
      </c>
      <c r="AQ1111" s="1"/>
      <c r="AR1111" s="1"/>
      <c r="AS1111" s="1"/>
      <c r="AT1111" s="1"/>
      <c r="AU1111" s="1"/>
      <c r="AV1111" s="1"/>
      <c r="AW1111" s="1"/>
      <c r="AX1111" s="1"/>
      <c r="AY1111" s="1"/>
      <c r="AZ1111" s="1"/>
      <c r="BA1111" s="1"/>
      <c r="BB1111" s="1"/>
      <c r="BC1111" s="1"/>
      <c r="BD1111" s="1"/>
      <c r="BE1111" s="1"/>
      <c r="BF1111" s="1" t="s">
        <v>14668</v>
      </c>
      <c r="BG1111" s="1" t="s">
        <v>183</v>
      </c>
      <c r="BH1111" s="1"/>
      <c r="BI1111" s="1"/>
    </row>
    <row r="1112" customFormat="false" ht="12.75" hidden="false" customHeight="false" outlineLevel="0" collapsed="false">
      <c r="A1112" s="1" t="s">
        <v>3180</v>
      </c>
      <c r="B1112" s="1" t="s">
        <v>3181</v>
      </c>
      <c r="C1112" s="1" t="s">
        <v>177</v>
      </c>
      <c r="D1112" s="1" t="s">
        <v>82</v>
      </c>
      <c r="E1112" s="1" t="s">
        <v>3182</v>
      </c>
      <c r="F1112" s="1" t="s">
        <v>15584</v>
      </c>
      <c r="G1112" s="1" t="n">
        <v>31</v>
      </c>
      <c r="H1112" s="1" t="n">
        <v>184</v>
      </c>
      <c r="I1112" s="101" t="s">
        <v>188</v>
      </c>
      <c r="J1112" s="1"/>
      <c r="K1112" s="1" t="n">
        <f aca="false">IFERROR(VLOOKUP(A1112,'[2]Pivot HorizontalMRP'!$A$4:$B$2689,2,0),0)</f>
        <v>0</v>
      </c>
      <c r="L1112" s="1" t="n">
        <f aca="false">IFERROR(VLOOKUP(A1112,'[2]Pivot HorizontalMRP'!$A$4:$C$2689,3,0),0)</f>
        <v>11.00461</v>
      </c>
      <c r="M1112" s="1" t="n">
        <f aca="false">IFERROR(VLOOKUP(A1112,'[2]Pivot HorizontalMRP'!$A$4:$D$2689,0.4,0),0)</f>
        <v>0</v>
      </c>
      <c r="N1112" s="1" t="n">
        <f aca="false">IFERROR(VLOOKUP(A1112,'[2]Pivot HorizontalMRP'!$A$4:$E$2689,5,0),0)</f>
        <v>200</v>
      </c>
      <c r="O1112" s="1" t="n">
        <f aca="false">K1112+L1112</f>
        <v>11.00461</v>
      </c>
      <c r="P1112" s="1" t="n">
        <f aca="false">K1112+L1112+M1112+N1112</f>
        <v>211.00461</v>
      </c>
      <c r="Q1112" s="1" t="n">
        <f aca="false">IFERROR(VLOOKUP(A1112,'[2]Pivot HorizontalMRP'!$A$4:$F$2689,6,0),0)</f>
        <v>268.90258238</v>
      </c>
      <c r="R1112" s="1" t="n">
        <f aca="false">IFERROR(VLOOKUP(A1112,'[2]Pivot HorizontalMRP'!$A$4:$G$2689,7,0),0)</f>
        <v>297.11071</v>
      </c>
      <c r="S1112" s="1" t="n">
        <f aca="false">IFERROR(VLOOKUP(A1112,'[2]Pivot HorizontalMRP'!$A$4:$H$2689,8,0),0)</f>
        <v>316.19667</v>
      </c>
      <c r="T1112" s="1" t="n">
        <f aca="false">IFERROR(VLOOKUP(A1112,'[2]Pivot HorizontalMRP'!$A$4:$I$2689,9,0),0)</f>
        <v>261.69377</v>
      </c>
      <c r="U1112" s="1" t="n">
        <f aca="false">IF(I1112="delivery",O1112-SUM(Q1112+R1112),IF(I1112="PO",P1112-SUM(Q1112:R1112)))</f>
        <v>-355.00868238</v>
      </c>
      <c r="V1112" s="81" t="n">
        <v>19.75</v>
      </c>
      <c r="W1112" s="81"/>
      <c r="X1112" s="81" t="n">
        <f aca="false">W1112-V1112</f>
        <v>-19.75</v>
      </c>
      <c r="Y1112" s="81"/>
      <c r="Z1112" s="81"/>
      <c r="AA1112" s="81" t="n">
        <v>19.75</v>
      </c>
      <c r="AB1112" s="81"/>
      <c r="AC1112" s="81"/>
      <c r="AD1112" s="81"/>
      <c r="AE1112" s="81"/>
      <c r="AF1112" s="81"/>
      <c r="AG1112" s="81"/>
      <c r="AH1112" s="81"/>
      <c r="AI1112" s="81"/>
      <c r="AJ1112" s="81"/>
      <c r="AK1112" s="81"/>
      <c r="AL1112" s="81"/>
      <c r="AM1112" s="81"/>
      <c r="AN1112" s="81"/>
      <c r="AO1112" s="81" t="str">
        <f aca="false">D1112</f>
        <v>Arista</v>
      </c>
      <c r="AP1112" s="1" t="s">
        <v>181</v>
      </c>
      <c r="AQ1112" s="1"/>
      <c r="AR1112" s="1"/>
      <c r="AS1112" s="1"/>
      <c r="AT1112" s="1"/>
      <c r="AU1112" s="1"/>
      <c r="AV1112" s="1"/>
      <c r="AW1112" s="1"/>
      <c r="AX1112" s="1"/>
      <c r="AY1112" s="1"/>
      <c r="AZ1112" s="1"/>
      <c r="BA1112" s="1"/>
      <c r="BB1112" s="1"/>
      <c r="BC1112" s="1"/>
      <c r="BD1112" s="1"/>
      <c r="BE1112" s="1"/>
      <c r="BF1112" s="1" t="s">
        <v>14668</v>
      </c>
      <c r="BG1112" s="1" t="s">
        <v>183</v>
      </c>
      <c r="BH1112" s="1"/>
      <c r="BI1112" s="1"/>
    </row>
    <row r="1113" customFormat="false" ht="12.75" hidden="false" customHeight="false" outlineLevel="0" collapsed="false">
      <c r="A1113" s="1" t="s">
        <v>3184</v>
      </c>
      <c r="B1113" s="1" t="s">
        <v>3185</v>
      </c>
      <c r="C1113" s="1" t="s">
        <v>177</v>
      </c>
      <c r="D1113" s="1" t="s">
        <v>82</v>
      </c>
      <c r="E1113" s="1" t="s">
        <v>15585</v>
      </c>
      <c r="F1113" s="1" t="s">
        <v>3187</v>
      </c>
      <c r="G1113" s="1" t="n">
        <v>31</v>
      </c>
      <c r="H1113" s="1" t="n">
        <v>1000</v>
      </c>
      <c r="I1113" s="101" t="s">
        <v>188</v>
      </c>
      <c r="J1113" s="1"/>
      <c r="K1113" s="1" t="n">
        <f aca="false">IFERROR(VLOOKUP(A1113,'[2]Pivot HorizontalMRP'!$A$4:$B$2689,2,0),0)</f>
        <v>0</v>
      </c>
      <c r="L1113" s="1" t="n">
        <f aca="false">IFERROR(VLOOKUP(A1113,'[2]Pivot HorizontalMRP'!$A$4:$C$2689,3,0),0)</f>
        <v>367</v>
      </c>
      <c r="M1113" s="1" t="n">
        <f aca="false">IFERROR(VLOOKUP(A1113,'[2]Pivot HorizontalMRP'!$A$4:$D$2689,0.4,0),0)</f>
        <v>0</v>
      </c>
      <c r="N1113" s="1" t="n">
        <f aca="false">IFERROR(VLOOKUP(A1113,'[2]Pivot HorizontalMRP'!$A$4:$E$2689,5,0),0)</f>
        <v>440</v>
      </c>
      <c r="O1113" s="1" t="n">
        <f aca="false">K1113+L1113</f>
        <v>367</v>
      </c>
      <c r="P1113" s="1" t="n">
        <f aca="false">K1113+L1113+M1113+N1113</f>
        <v>807</v>
      </c>
      <c r="Q1113" s="1" t="n">
        <f aca="false">IFERROR(VLOOKUP(A1113,'[2]Pivot HorizontalMRP'!$A$4:$F$2689,6,0),0)</f>
        <v>656</v>
      </c>
      <c r="R1113" s="1" t="n">
        <f aca="false">IFERROR(VLOOKUP(A1113,'[2]Pivot HorizontalMRP'!$A$4:$G$2689,7,0),0)</f>
        <v>359</v>
      </c>
      <c r="S1113" s="1" t="n">
        <f aca="false">IFERROR(VLOOKUP(A1113,'[2]Pivot HorizontalMRP'!$A$4:$H$2689,8,0),0)</f>
        <v>252</v>
      </c>
      <c r="T1113" s="1" t="n">
        <f aca="false">IFERROR(VLOOKUP(A1113,'[2]Pivot HorizontalMRP'!$A$4:$I$2689,9,0),0)</f>
        <v>363</v>
      </c>
      <c r="U1113" s="1" t="n">
        <f aca="false">IF(I1113="delivery",O1113-SUM(Q1113+R1113),IF(I1113="PO",P1113-SUM(Q1113:R1113)))</f>
        <v>-208</v>
      </c>
      <c r="V1113" s="81" t="n">
        <v>3.14</v>
      </c>
      <c r="W1113" s="81"/>
      <c r="X1113" s="81" t="n">
        <f aca="false">W1113-V1113</f>
        <v>-3.14</v>
      </c>
      <c r="Y1113" s="81"/>
      <c r="Z1113" s="81"/>
      <c r="AA1113" s="81" t="n">
        <v>3.14</v>
      </c>
      <c r="AB1113" s="81"/>
      <c r="AC1113" s="81"/>
      <c r="AD1113" s="81"/>
      <c r="AE1113" s="81"/>
      <c r="AF1113" s="81"/>
      <c r="AG1113" s="81"/>
      <c r="AH1113" s="81"/>
      <c r="AI1113" s="81"/>
      <c r="AJ1113" s="81"/>
      <c r="AK1113" s="81"/>
      <c r="AL1113" s="81"/>
      <c r="AM1113" s="81"/>
      <c r="AN1113" s="81"/>
      <c r="AO1113" s="81" t="str">
        <f aca="false">D1113</f>
        <v>Arista</v>
      </c>
      <c r="AP1113" s="1" t="s">
        <v>181</v>
      </c>
      <c r="AQ1113" s="1"/>
      <c r="AR1113" s="1"/>
      <c r="AS1113" s="1"/>
      <c r="AT1113" s="1"/>
      <c r="AU1113" s="1"/>
      <c r="AV1113" s="1"/>
      <c r="AW1113" s="1"/>
      <c r="AX1113" s="1"/>
      <c r="AY1113" s="1"/>
      <c r="AZ1113" s="1"/>
      <c r="BA1113" s="1"/>
      <c r="BB1113" s="1"/>
      <c r="BC1113" s="1"/>
      <c r="BD1113" s="1"/>
      <c r="BE1113" s="1"/>
      <c r="BF1113" s="1" t="s">
        <v>14668</v>
      </c>
      <c r="BG1113" s="1" t="s">
        <v>183</v>
      </c>
      <c r="BH1113" s="1"/>
      <c r="BI1113" s="1"/>
    </row>
    <row r="1114" customFormat="false" ht="12.75" hidden="false" customHeight="false" outlineLevel="0" collapsed="false">
      <c r="A1114" s="1" t="s">
        <v>3188</v>
      </c>
      <c r="B1114" s="1" t="s">
        <v>3189</v>
      </c>
      <c r="C1114" s="1" t="s">
        <v>177</v>
      </c>
      <c r="D1114" s="1" t="s">
        <v>82</v>
      </c>
      <c r="E1114" s="1" t="s">
        <v>15586</v>
      </c>
      <c r="F1114" s="1" t="s">
        <v>3191</v>
      </c>
      <c r="G1114" s="1" t="n">
        <v>31</v>
      </c>
      <c r="H1114" s="1" t="n">
        <v>5000</v>
      </c>
      <c r="I1114" s="101" t="s">
        <v>188</v>
      </c>
      <c r="J1114" s="1"/>
      <c r="K1114" s="1" t="n">
        <f aca="false">IFERROR(VLOOKUP(A1114,'[2]Pivot HorizontalMRP'!$A$4:$B$2689,2,0),0)</f>
        <v>0</v>
      </c>
      <c r="L1114" s="1" t="n">
        <f aca="false">IFERROR(VLOOKUP(A1114,'[2]Pivot HorizontalMRP'!$A$4:$C$2689,3,0),0)</f>
        <v>1850</v>
      </c>
      <c r="M1114" s="1" t="n">
        <f aca="false">IFERROR(VLOOKUP(A1114,'[2]Pivot HorizontalMRP'!$A$4:$D$2689,0.4,0),0)</f>
        <v>0</v>
      </c>
      <c r="N1114" s="1" t="n">
        <f aca="false">IFERROR(VLOOKUP(A1114,'[2]Pivot HorizontalMRP'!$A$4:$E$2689,5,0),0)</f>
        <v>2740</v>
      </c>
      <c r="O1114" s="1" t="n">
        <f aca="false">K1114+L1114</f>
        <v>1850</v>
      </c>
      <c r="P1114" s="1" t="n">
        <f aca="false">K1114+L1114+M1114+N1114</f>
        <v>4590</v>
      </c>
      <c r="Q1114" s="1" t="n">
        <f aca="false">IFERROR(VLOOKUP(A1114,'[2]Pivot HorizontalMRP'!$A$4:$F$2689,6,0),0)</f>
        <v>3630</v>
      </c>
      <c r="R1114" s="1" t="n">
        <f aca="false">IFERROR(VLOOKUP(A1114,'[2]Pivot HorizontalMRP'!$A$4:$G$2689,7,0),0)</f>
        <v>2045</v>
      </c>
      <c r="S1114" s="1" t="n">
        <f aca="false">IFERROR(VLOOKUP(A1114,'[2]Pivot HorizontalMRP'!$A$4:$H$2689,8,0),0)</f>
        <v>1940</v>
      </c>
      <c r="T1114" s="1" t="n">
        <f aca="false">IFERROR(VLOOKUP(A1114,'[2]Pivot HorizontalMRP'!$A$4:$I$2689,9,0),0)</f>
        <v>1998</v>
      </c>
      <c r="U1114" s="1" t="n">
        <f aca="false">IF(I1114="delivery",O1114-SUM(Q1114+R1114),IF(I1114="PO",P1114-SUM(Q1114:R1114)))</f>
        <v>-1085</v>
      </c>
      <c r="V1114" s="81" t="n">
        <v>0.34</v>
      </c>
      <c r="W1114" s="81"/>
      <c r="X1114" s="81" t="n">
        <f aca="false">W1114-V1114</f>
        <v>-0.34</v>
      </c>
      <c r="Y1114" s="81"/>
      <c r="Z1114" s="81"/>
      <c r="AA1114" s="81" t="n">
        <v>0.34</v>
      </c>
      <c r="AB1114" s="81"/>
      <c r="AC1114" s="81"/>
      <c r="AD1114" s="81"/>
      <c r="AE1114" s="81"/>
      <c r="AF1114" s="81"/>
      <c r="AG1114" s="81"/>
      <c r="AH1114" s="81"/>
      <c r="AI1114" s="81"/>
      <c r="AJ1114" s="81"/>
      <c r="AK1114" s="81"/>
      <c r="AL1114" s="81"/>
      <c r="AM1114" s="81"/>
      <c r="AN1114" s="81"/>
      <c r="AO1114" s="81" t="str">
        <f aca="false">D1114</f>
        <v>Arista</v>
      </c>
      <c r="AP1114" s="1" t="s">
        <v>181</v>
      </c>
      <c r="AQ1114" s="1"/>
      <c r="AR1114" s="1"/>
      <c r="AS1114" s="1"/>
      <c r="AT1114" s="1"/>
      <c r="AU1114" s="1"/>
      <c r="AV1114" s="1"/>
      <c r="AW1114" s="1"/>
      <c r="AX1114" s="1"/>
      <c r="AY1114" s="1"/>
      <c r="AZ1114" s="1"/>
      <c r="BA1114" s="1"/>
      <c r="BB1114" s="1"/>
      <c r="BC1114" s="1"/>
      <c r="BD1114" s="1"/>
      <c r="BE1114" s="1"/>
      <c r="BF1114" s="1" t="s">
        <v>14668</v>
      </c>
      <c r="BG1114" s="1" t="s">
        <v>183</v>
      </c>
      <c r="BH1114" s="1"/>
      <c r="BI1114" s="1"/>
    </row>
    <row r="1115" customFormat="false" ht="12.75" hidden="false" customHeight="false" outlineLevel="0" collapsed="false">
      <c r="A1115" s="1" t="s">
        <v>3192</v>
      </c>
      <c r="B1115" s="1" t="s">
        <v>3193</v>
      </c>
      <c r="C1115" s="1" t="s">
        <v>177</v>
      </c>
      <c r="D1115" s="1" t="s">
        <v>82</v>
      </c>
      <c r="E1115" s="1" t="s">
        <v>15587</v>
      </c>
      <c r="F1115" s="1" t="s">
        <v>3195</v>
      </c>
      <c r="G1115" s="1" t="n">
        <v>31</v>
      </c>
      <c r="H1115" s="1" t="n">
        <v>10000</v>
      </c>
      <c r="I1115" s="101" t="s">
        <v>188</v>
      </c>
      <c r="J1115" s="1"/>
      <c r="K1115" s="1" t="n">
        <f aca="false">IFERROR(VLOOKUP(A1115,'[2]Pivot HorizontalMRP'!$A$4:$B$2689,2,0),0)</f>
        <v>0</v>
      </c>
      <c r="L1115" s="1" t="n">
        <f aca="false">IFERROR(VLOOKUP(A1115,'[2]Pivot HorizontalMRP'!$A$4:$C$2689,3,0),0)</f>
        <v>807</v>
      </c>
      <c r="M1115" s="1" t="n">
        <f aca="false">IFERROR(VLOOKUP(A1115,'[2]Pivot HorizontalMRP'!$A$4:$D$2689,0.4,0),0)</f>
        <v>0</v>
      </c>
      <c r="N1115" s="1" t="n">
        <f aca="false">IFERROR(VLOOKUP(A1115,'[2]Pivot HorizontalMRP'!$A$4:$E$2689,5,0),0)</f>
        <v>240</v>
      </c>
      <c r="O1115" s="1" t="n">
        <f aca="false">K1115+L1115</f>
        <v>807</v>
      </c>
      <c r="P1115" s="1" t="n">
        <f aca="false">K1115+L1115+M1115+N1115</f>
        <v>1047</v>
      </c>
      <c r="Q1115" s="1" t="n">
        <f aca="false">IFERROR(VLOOKUP(A1115,'[2]Pivot HorizontalMRP'!$A$4:$F$2689,6,0),0)</f>
        <v>1094.4</v>
      </c>
      <c r="R1115" s="1" t="n">
        <f aca="false">IFERROR(VLOOKUP(A1115,'[2]Pivot HorizontalMRP'!$A$4:$G$2689,7,0),0)</f>
        <v>404.4</v>
      </c>
      <c r="S1115" s="1" t="n">
        <f aca="false">IFERROR(VLOOKUP(A1115,'[2]Pivot HorizontalMRP'!$A$4:$H$2689,8,0),0)</f>
        <v>398.8</v>
      </c>
      <c r="T1115" s="1" t="n">
        <f aca="false">IFERROR(VLOOKUP(A1115,'[2]Pivot HorizontalMRP'!$A$4:$I$2689,9,0),0)</f>
        <v>402.8</v>
      </c>
      <c r="U1115" s="1" t="n">
        <f aca="false">IF(I1115="delivery",O1115-SUM(Q1115+R1115),IF(I1115="PO",P1115-SUM(Q1115:R1115)))</f>
        <v>-451.8</v>
      </c>
      <c r="V1115" s="81" t="n">
        <v>1.59</v>
      </c>
      <c r="W1115" s="81"/>
      <c r="X1115" s="81" t="n">
        <f aca="false">W1115-V1115</f>
        <v>-1.59</v>
      </c>
      <c r="Y1115" s="81"/>
      <c r="Z1115" s="81"/>
      <c r="AA1115" s="81"/>
      <c r="AB1115" s="81"/>
      <c r="AC1115" s="81"/>
      <c r="AD1115" s="81"/>
      <c r="AE1115" s="81"/>
      <c r="AF1115" s="81"/>
      <c r="AG1115" s="81"/>
      <c r="AH1115" s="81"/>
      <c r="AI1115" s="81"/>
      <c r="AJ1115" s="81"/>
      <c r="AK1115" s="81"/>
      <c r="AL1115" s="81"/>
      <c r="AM1115" s="81"/>
      <c r="AN1115" s="81"/>
      <c r="AO1115" s="81" t="str">
        <f aca="false">D1115</f>
        <v>Arista</v>
      </c>
      <c r="AP1115" s="1" t="s">
        <v>181</v>
      </c>
      <c r="AQ1115" s="1"/>
      <c r="AR1115" s="1"/>
      <c r="AS1115" s="1"/>
      <c r="AT1115" s="1"/>
      <c r="AU1115" s="1"/>
      <c r="AV1115" s="1"/>
      <c r="AW1115" s="1"/>
      <c r="AX1115" s="1"/>
      <c r="AY1115" s="1"/>
      <c r="AZ1115" s="1"/>
      <c r="BA1115" s="1"/>
      <c r="BB1115" s="1"/>
      <c r="BC1115" s="1"/>
      <c r="BD1115" s="1"/>
      <c r="BE1115" s="1"/>
      <c r="BF1115" s="1" t="s">
        <v>14668</v>
      </c>
      <c r="BG1115" s="1" t="s">
        <v>183</v>
      </c>
      <c r="BH1115" s="1"/>
      <c r="BI1115" s="1"/>
    </row>
    <row r="1116" customFormat="false" ht="12.75" hidden="false" customHeight="false" outlineLevel="0" collapsed="false">
      <c r="A1116" s="1" t="s">
        <v>3196</v>
      </c>
      <c r="B1116" s="1" t="s">
        <v>3197</v>
      </c>
      <c r="C1116" s="1" t="s">
        <v>177</v>
      </c>
      <c r="D1116" s="1" t="s">
        <v>82</v>
      </c>
      <c r="E1116" s="1" t="s">
        <v>15588</v>
      </c>
      <c r="F1116" s="1" t="s">
        <v>3199</v>
      </c>
      <c r="G1116" s="1" t="n">
        <v>31</v>
      </c>
      <c r="H1116" s="1" t="n">
        <v>5000</v>
      </c>
      <c r="I1116" s="101" t="s">
        <v>188</v>
      </c>
      <c r="J1116" s="1"/>
      <c r="K1116" s="1" t="n">
        <f aca="false">IFERROR(VLOOKUP(A1116,'[2]Pivot HorizontalMRP'!$A$4:$B$2689,2,0),0)</f>
        <v>0</v>
      </c>
      <c r="L1116" s="1" t="n">
        <f aca="false">IFERROR(VLOOKUP(A1116,'[2]Pivot HorizontalMRP'!$A$4:$C$2689,3,0),0)</f>
        <v>1461</v>
      </c>
      <c r="M1116" s="1" t="n">
        <f aca="false">IFERROR(VLOOKUP(A1116,'[2]Pivot HorizontalMRP'!$A$4:$D$2689,0.4,0),0)</f>
        <v>0</v>
      </c>
      <c r="N1116" s="1" t="n">
        <f aca="false">IFERROR(VLOOKUP(A1116,'[2]Pivot HorizontalMRP'!$A$4:$E$2689,5,0),0)</f>
        <v>0</v>
      </c>
      <c r="O1116" s="1" t="n">
        <f aca="false">K1116+L1116</f>
        <v>1461</v>
      </c>
      <c r="P1116" s="1" t="n">
        <f aca="false">K1116+L1116+M1116+N1116</f>
        <v>1461</v>
      </c>
      <c r="Q1116" s="1" t="n">
        <f aca="false">IFERROR(VLOOKUP(A1116,'[2]Pivot HorizontalMRP'!$A$4:$F$2689,6,0),0)</f>
        <v>2137</v>
      </c>
      <c r="R1116" s="1" t="n">
        <f aca="false">IFERROR(VLOOKUP(A1116,'[2]Pivot HorizontalMRP'!$A$4:$G$2689,7,0),0)</f>
        <v>824.8</v>
      </c>
      <c r="S1116" s="1" t="n">
        <f aca="false">IFERROR(VLOOKUP(A1116,'[2]Pivot HorizontalMRP'!$A$4:$H$2689,8,0),0)</f>
        <v>808.8</v>
      </c>
      <c r="T1116" s="1" t="n">
        <f aca="false">IFERROR(VLOOKUP(A1116,'[2]Pivot HorizontalMRP'!$A$4:$I$2689,9,0),0)</f>
        <v>867.2</v>
      </c>
      <c r="U1116" s="1" t="n">
        <f aca="false">IF(I1116="delivery",O1116-SUM(Q1116+R1116),IF(I1116="PO",P1116-SUM(Q1116:R1116)))</f>
        <v>-1500.8</v>
      </c>
      <c r="V1116" s="81" t="n">
        <v>2.42</v>
      </c>
      <c r="W1116" s="81"/>
      <c r="X1116" s="81" t="n">
        <f aca="false">W1116-V1116</f>
        <v>-2.42</v>
      </c>
      <c r="Y1116" s="81"/>
      <c r="Z1116" s="81"/>
      <c r="AA1116" s="81"/>
      <c r="AB1116" s="81"/>
      <c r="AC1116" s="81"/>
      <c r="AD1116" s="81"/>
      <c r="AE1116" s="81"/>
      <c r="AF1116" s="81"/>
      <c r="AG1116" s="81"/>
      <c r="AH1116" s="81"/>
      <c r="AI1116" s="81"/>
      <c r="AJ1116" s="81"/>
      <c r="AK1116" s="81"/>
      <c r="AL1116" s="81"/>
      <c r="AM1116" s="81"/>
      <c r="AN1116" s="81"/>
      <c r="AO1116" s="81" t="str">
        <f aca="false">D1116</f>
        <v>Arista</v>
      </c>
      <c r="AP1116" s="1" t="s">
        <v>181</v>
      </c>
      <c r="AQ1116" s="1"/>
      <c r="AR1116" s="1"/>
      <c r="AS1116" s="1"/>
      <c r="AT1116" s="1"/>
      <c r="AU1116" s="1"/>
      <c r="AV1116" s="1"/>
      <c r="AW1116" s="1"/>
      <c r="AX1116" s="1"/>
      <c r="AY1116" s="1"/>
      <c r="AZ1116" s="1"/>
      <c r="BA1116" s="1"/>
      <c r="BB1116" s="1"/>
      <c r="BC1116" s="1"/>
      <c r="BD1116" s="1"/>
      <c r="BE1116" s="1"/>
      <c r="BF1116" s="1" t="s">
        <v>14668</v>
      </c>
      <c r="BG1116" s="1" t="s">
        <v>183</v>
      </c>
      <c r="BH1116" s="1"/>
      <c r="BI1116" s="1"/>
    </row>
    <row r="1117" customFormat="false" ht="12.75" hidden="false" customHeight="false" outlineLevel="0" collapsed="false">
      <c r="A1117" s="1" t="s">
        <v>3200</v>
      </c>
      <c r="B1117" s="1" t="s">
        <v>3201</v>
      </c>
      <c r="C1117" s="1" t="s">
        <v>177</v>
      </c>
      <c r="D1117" s="1" t="s">
        <v>82</v>
      </c>
      <c r="E1117" s="1" t="s">
        <v>15589</v>
      </c>
      <c r="F1117" s="1" t="s">
        <v>3203</v>
      </c>
      <c r="G1117" s="1" t="n">
        <v>31</v>
      </c>
      <c r="H1117" s="1" t="n">
        <v>4890</v>
      </c>
      <c r="I1117" s="101" t="s">
        <v>188</v>
      </c>
      <c r="J1117" s="1"/>
      <c r="K1117" s="1" t="n">
        <f aca="false">IFERROR(VLOOKUP(A1117,'[2]Pivot HorizontalMRP'!$A$4:$B$2689,2,0),0)</f>
        <v>0</v>
      </c>
      <c r="L1117" s="1" t="n">
        <f aca="false">IFERROR(VLOOKUP(A1117,'[2]Pivot HorizontalMRP'!$A$4:$C$2689,3,0),0)</f>
        <v>853</v>
      </c>
      <c r="M1117" s="1" t="n">
        <f aca="false">IFERROR(VLOOKUP(A1117,'[2]Pivot HorizontalMRP'!$A$4:$D$2689,0.4,0),0)</f>
        <v>0</v>
      </c>
      <c r="N1117" s="1" t="n">
        <f aca="false">IFERROR(VLOOKUP(A1117,'[2]Pivot HorizontalMRP'!$A$4:$E$2689,5,0),0)</f>
        <v>0</v>
      </c>
      <c r="O1117" s="1" t="n">
        <f aca="false">K1117+L1117</f>
        <v>853</v>
      </c>
      <c r="P1117" s="1" t="n">
        <f aca="false">K1117+L1117+M1117+N1117</f>
        <v>853</v>
      </c>
      <c r="Q1117" s="1" t="n">
        <f aca="false">IFERROR(VLOOKUP(A1117,'[2]Pivot HorizontalMRP'!$A$4:$F$2689,6,0),0)</f>
        <v>559</v>
      </c>
      <c r="R1117" s="1" t="n">
        <f aca="false">IFERROR(VLOOKUP(A1117,'[2]Pivot HorizontalMRP'!$A$4:$G$2689,7,0),0)</f>
        <v>359</v>
      </c>
      <c r="S1117" s="1" t="n">
        <f aca="false">IFERROR(VLOOKUP(A1117,'[2]Pivot HorizontalMRP'!$A$4:$H$2689,8,0),0)</f>
        <v>252</v>
      </c>
      <c r="T1117" s="1" t="n">
        <f aca="false">IFERROR(VLOOKUP(A1117,'[2]Pivot HorizontalMRP'!$A$4:$I$2689,9,0),0)</f>
        <v>363</v>
      </c>
      <c r="U1117" s="1" t="n">
        <f aca="false">IF(I1117="delivery",O1117-SUM(Q1117+R1117),IF(I1117="PO",P1117-SUM(Q1117:R1117)))</f>
        <v>-65</v>
      </c>
      <c r="V1117" s="81" t="n">
        <v>0.246</v>
      </c>
      <c r="W1117" s="81"/>
      <c r="X1117" s="81" t="n">
        <f aca="false">W1117-V1117</f>
        <v>-0.246</v>
      </c>
      <c r="Y1117" s="81"/>
      <c r="Z1117" s="81"/>
      <c r="AA1117" s="81"/>
      <c r="AB1117" s="81"/>
      <c r="AC1117" s="81"/>
      <c r="AD1117" s="81"/>
      <c r="AE1117" s="81"/>
      <c r="AF1117" s="81"/>
      <c r="AG1117" s="81"/>
      <c r="AH1117" s="81"/>
      <c r="AI1117" s="81"/>
      <c r="AJ1117" s="81"/>
      <c r="AK1117" s="81"/>
      <c r="AL1117" s="81"/>
      <c r="AM1117" s="81"/>
      <c r="AN1117" s="81"/>
      <c r="AO1117" s="81" t="str">
        <f aca="false">D1117</f>
        <v>Arista</v>
      </c>
      <c r="AP1117" s="1" t="s">
        <v>181</v>
      </c>
      <c r="AQ1117" s="1"/>
      <c r="AR1117" s="1"/>
      <c r="AS1117" s="1"/>
      <c r="AT1117" s="1"/>
      <c r="AU1117" s="1"/>
      <c r="AV1117" s="1"/>
      <c r="AW1117" s="1"/>
      <c r="AX1117" s="1"/>
      <c r="AY1117" s="1"/>
      <c r="AZ1117" s="1"/>
      <c r="BA1117" s="1"/>
      <c r="BB1117" s="1"/>
      <c r="BC1117" s="1"/>
      <c r="BD1117" s="1"/>
      <c r="BE1117" s="1"/>
      <c r="BF1117" s="1" t="s">
        <v>14668</v>
      </c>
      <c r="BG1117" s="1" t="s">
        <v>183</v>
      </c>
      <c r="BH1117" s="1"/>
      <c r="BI1117" s="1"/>
    </row>
    <row r="1118" customFormat="false" ht="12.75" hidden="false" customHeight="false" outlineLevel="0" collapsed="false">
      <c r="A1118" s="1" t="s">
        <v>3204</v>
      </c>
      <c r="B1118" s="1" t="s">
        <v>3205</v>
      </c>
      <c r="C1118" s="1" t="s">
        <v>177</v>
      </c>
      <c r="D1118" s="1" t="s">
        <v>82</v>
      </c>
      <c r="E1118" s="1" t="s">
        <v>15590</v>
      </c>
      <c r="F1118" s="1" t="s">
        <v>3207</v>
      </c>
      <c r="G1118" s="1" t="n">
        <v>31</v>
      </c>
      <c r="H1118" s="1" t="n">
        <v>10000</v>
      </c>
      <c r="I1118" s="101" t="s">
        <v>188</v>
      </c>
      <c r="J1118" s="1"/>
      <c r="K1118" s="1" t="n">
        <f aca="false">IFERROR(VLOOKUP(A1118,'[2]Pivot HorizontalMRP'!$A$4:$B$2689,2,0),0)</f>
        <v>0</v>
      </c>
      <c r="L1118" s="1" t="n">
        <f aca="false">IFERROR(VLOOKUP(A1118,'[2]Pivot HorizontalMRP'!$A$4:$C$2689,3,0),0)</f>
        <v>911.2586</v>
      </c>
      <c r="M1118" s="1" t="n">
        <f aca="false">IFERROR(VLOOKUP(A1118,'[2]Pivot HorizontalMRP'!$A$4:$D$2689,0.4,0),0)</f>
        <v>0</v>
      </c>
      <c r="N1118" s="1" t="n">
        <f aca="false">IFERROR(VLOOKUP(A1118,'[2]Pivot HorizontalMRP'!$A$4:$E$2689,5,0),0)</f>
        <v>9750</v>
      </c>
      <c r="O1118" s="1" t="n">
        <f aca="false">K1118+L1118</f>
        <v>911.2586</v>
      </c>
      <c r="P1118" s="1" t="n">
        <f aca="false">K1118+L1118+M1118+N1118</f>
        <v>10661.2586</v>
      </c>
      <c r="Q1118" s="1" t="n">
        <f aca="false">IFERROR(VLOOKUP(A1118,'[2]Pivot HorizontalMRP'!$A$4:$F$2689,6,0),0)</f>
        <v>4345.8076</v>
      </c>
      <c r="R1118" s="1" t="n">
        <f aca="false">IFERROR(VLOOKUP(A1118,'[2]Pivot HorizontalMRP'!$A$4:$G$2689,7,0),0)</f>
        <v>2459.444</v>
      </c>
      <c r="S1118" s="1" t="n">
        <f aca="false">IFERROR(VLOOKUP(A1118,'[2]Pivot HorizontalMRP'!$A$4:$H$2689,8,0),0)</f>
        <v>2327.1728</v>
      </c>
      <c r="T1118" s="1" t="n">
        <f aca="false">IFERROR(VLOOKUP(A1118,'[2]Pivot HorizontalMRP'!$A$4:$I$2689,9,0),0)</f>
        <v>2386.6734</v>
      </c>
      <c r="U1118" s="1" t="n">
        <f aca="false">IF(I1118="delivery",O1118-SUM(Q1118+R1118),IF(I1118="PO",P1118-SUM(Q1118:R1118)))</f>
        <v>3856.007</v>
      </c>
      <c r="V1118" s="81" t="n">
        <v>0.25</v>
      </c>
      <c r="W1118" s="81"/>
      <c r="X1118" s="81" t="n">
        <f aca="false">W1118-V1118</f>
        <v>-0.25</v>
      </c>
      <c r="Y1118" s="81"/>
      <c r="Z1118" s="81"/>
      <c r="AA1118" s="81" t="n">
        <v>0.247</v>
      </c>
      <c r="AB1118" s="81"/>
      <c r="AC1118" s="81"/>
      <c r="AD1118" s="81"/>
      <c r="AE1118" s="81"/>
      <c r="AF1118" s="81"/>
      <c r="AG1118" s="81"/>
      <c r="AH1118" s="81"/>
      <c r="AI1118" s="81"/>
      <c r="AJ1118" s="81"/>
      <c r="AK1118" s="81"/>
      <c r="AL1118" s="81"/>
      <c r="AM1118" s="81"/>
      <c r="AN1118" s="81"/>
      <c r="AO1118" s="81" t="str">
        <f aca="false">D1118</f>
        <v>Arista</v>
      </c>
      <c r="AP1118" s="1" t="s">
        <v>181</v>
      </c>
      <c r="AQ1118" s="1"/>
      <c r="AR1118" s="1"/>
      <c r="AS1118" s="1"/>
      <c r="AT1118" s="1"/>
      <c r="AU1118" s="1"/>
      <c r="AV1118" s="1"/>
      <c r="AW1118" s="1"/>
      <c r="AX1118" s="1"/>
      <c r="AY1118" s="1"/>
      <c r="AZ1118" s="1"/>
      <c r="BA1118" s="1"/>
      <c r="BB1118" s="1"/>
      <c r="BC1118" s="1"/>
      <c r="BD1118" s="1"/>
      <c r="BE1118" s="1"/>
      <c r="BF1118" s="1" t="s">
        <v>14668</v>
      </c>
      <c r="BG1118" s="1" t="s">
        <v>183</v>
      </c>
      <c r="BH1118" s="1"/>
      <c r="BI1118" s="1"/>
    </row>
    <row r="1119" customFormat="false" ht="12.75" hidden="false" customHeight="false" outlineLevel="0" collapsed="false">
      <c r="A1119" s="1" t="s">
        <v>3208</v>
      </c>
      <c r="B1119" s="1" t="s">
        <v>3209</v>
      </c>
      <c r="C1119" s="1" t="s">
        <v>177</v>
      </c>
      <c r="D1119" s="1" t="s">
        <v>82</v>
      </c>
      <c r="E1119" s="1" t="s">
        <v>15591</v>
      </c>
      <c r="F1119" s="1" t="s">
        <v>3211</v>
      </c>
      <c r="G1119" s="1" t="n">
        <v>31</v>
      </c>
      <c r="H1119" s="1" t="n">
        <v>2500</v>
      </c>
      <c r="I1119" s="101" t="s">
        <v>188</v>
      </c>
      <c r="J1119" s="1"/>
      <c r="K1119" s="1" t="n">
        <f aca="false">IFERROR(VLOOKUP(A1119,'[2]Pivot HorizontalMRP'!$A$4:$B$2689,2,0),0)</f>
        <v>0</v>
      </c>
      <c r="L1119" s="1" t="n">
        <f aca="false">IFERROR(VLOOKUP(A1119,'[2]Pivot HorizontalMRP'!$A$4:$C$2689,3,0),0)</f>
        <v>1010</v>
      </c>
      <c r="M1119" s="1" t="n">
        <f aca="false">IFERROR(VLOOKUP(A1119,'[2]Pivot HorizontalMRP'!$A$4:$D$2689,0.4,0),0)</f>
        <v>0</v>
      </c>
      <c r="N1119" s="1" t="n">
        <f aca="false">IFERROR(VLOOKUP(A1119,'[2]Pivot HorizontalMRP'!$A$4:$E$2689,5,0),0)</f>
        <v>1300</v>
      </c>
      <c r="O1119" s="1" t="n">
        <f aca="false">K1119+L1119</f>
        <v>1010</v>
      </c>
      <c r="P1119" s="1" t="n">
        <f aca="false">K1119+L1119+M1119+N1119</f>
        <v>2310</v>
      </c>
      <c r="Q1119" s="1" t="n">
        <f aca="false">IFERROR(VLOOKUP(A1119,'[2]Pivot HorizontalMRP'!$A$4:$F$2689,6,0),0)</f>
        <v>2410</v>
      </c>
      <c r="R1119" s="1" t="n">
        <f aca="false">IFERROR(VLOOKUP(A1119,'[2]Pivot HorizontalMRP'!$A$4:$G$2689,7,0),0)</f>
        <v>1011</v>
      </c>
      <c r="S1119" s="1" t="n">
        <f aca="false">IFERROR(VLOOKUP(A1119,'[2]Pivot HorizontalMRP'!$A$4:$H$2689,8,0),0)</f>
        <v>997</v>
      </c>
      <c r="T1119" s="1" t="n">
        <f aca="false">IFERROR(VLOOKUP(A1119,'[2]Pivot HorizontalMRP'!$A$4:$I$2689,9,0),0)</f>
        <v>1007</v>
      </c>
      <c r="U1119" s="1" t="n">
        <f aca="false">IF(I1119="delivery",O1119-SUM(Q1119+R1119),IF(I1119="PO",P1119-SUM(Q1119:R1119)))</f>
        <v>-1111</v>
      </c>
      <c r="V1119" s="81" t="n">
        <v>3.26</v>
      </c>
      <c r="W1119" s="81"/>
      <c r="X1119" s="81" t="n">
        <f aca="false">W1119-V1119</f>
        <v>-3.26</v>
      </c>
      <c r="Y1119" s="81"/>
      <c r="Z1119" s="81"/>
      <c r="AA1119" s="81" t="n">
        <v>6.2</v>
      </c>
      <c r="AB1119" s="81"/>
      <c r="AC1119" s="81"/>
      <c r="AD1119" s="81"/>
      <c r="AE1119" s="81"/>
      <c r="AF1119" s="81"/>
      <c r="AG1119" s="81"/>
      <c r="AH1119" s="81"/>
      <c r="AI1119" s="81"/>
      <c r="AJ1119" s="81"/>
      <c r="AK1119" s="81"/>
      <c r="AL1119" s="81"/>
      <c r="AM1119" s="81"/>
      <c r="AN1119" s="81"/>
      <c r="AO1119" s="81" t="str">
        <f aca="false">D1119</f>
        <v>Arista</v>
      </c>
      <c r="AP1119" s="1" t="s">
        <v>181</v>
      </c>
      <c r="AQ1119" s="1"/>
      <c r="AR1119" s="1"/>
      <c r="AS1119" s="1"/>
      <c r="AT1119" s="1"/>
      <c r="AU1119" s="1"/>
      <c r="AV1119" s="1"/>
      <c r="AW1119" s="1"/>
      <c r="AX1119" s="1"/>
      <c r="AY1119" s="1"/>
      <c r="AZ1119" s="1"/>
      <c r="BA1119" s="1"/>
      <c r="BB1119" s="1"/>
      <c r="BC1119" s="1"/>
      <c r="BD1119" s="1"/>
      <c r="BE1119" s="1"/>
      <c r="BF1119" s="1" t="s">
        <v>14668</v>
      </c>
      <c r="BG1119" s="1" t="s">
        <v>183</v>
      </c>
      <c r="BH1119" s="1"/>
      <c r="BI1119" s="1"/>
    </row>
    <row r="1120" customFormat="false" ht="12.75" hidden="false" customHeight="false" outlineLevel="0" collapsed="false">
      <c r="A1120" s="1" t="s">
        <v>3212</v>
      </c>
      <c r="B1120" s="1" t="s">
        <v>3213</v>
      </c>
      <c r="C1120" s="1" t="s">
        <v>177</v>
      </c>
      <c r="D1120" s="1" t="s">
        <v>82</v>
      </c>
      <c r="E1120" s="1" t="s">
        <v>15592</v>
      </c>
      <c r="F1120" s="1" t="s">
        <v>3215</v>
      </c>
      <c r="G1120" s="1" t="n">
        <v>31</v>
      </c>
      <c r="H1120" s="1" t="n">
        <v>1000</v>
      </c>
      <c r="I1120" s="101" t="s">
        <v>188</v>
      </c>
      <c r="J1120" s="1"/>
      <c r="K1120" s="1" t="n">
        <f aca="false">IFERROR(VLOOKUP(A1120,'[2]Pivot HorizontalMRP'!$A$4:$B$2689,2,0),0)</f>
        <v>0</v>
      </c>
      <c r="L1120" s="1" t="n">
        <f aca="false">IFERROR(VLOOKUP(A1120,'[2]Pivot HorizontalMRP'!$A$4:$C$2689,3,0),0)</f>
        <v>2327.4</v>
      </c>
      <c r="M1120" s="1" t="n">
        <f aca="false">IFERROR(VLOOKUP(A1120,'[2]Pivot HorizontalMRP'!$A$4:$D$2689,0.4,0),0)</f>
        <v>0</v>
      </c>
      <c r="N1120" s="1" t="n">
        <f aca="false">IFERROR(VLOOKUP(A1120,'[2]Pivot HorizontalMRP'!$A$4:$E$2689,5,0),0)</f>
        <v>0</v>
      </c>
      <c r="O1120" s="1" t="n">
        <f aca="false">K1120+L1120</f>
        <v>2327.4</v>
      </c>
      <c r="P1120" s="1" t="n">
        <f aca="false">K1120+L1120+M1120+N1120</f>
        <v>2327.4</v>
      </c>
      <c r="Q1120" s="1" t="n">
        <f aca="false">IFERROR(VLOOKUP(A1120,'[2]Pivot HorizontalMRP'!$A$4:$F$2689,6,0),0)</f>
        <v>489.6</v>
      </c>
      <c r="R1120" s="1" t="n">
        <f aca="false">IFERROR(VLOOKUP(A1120,'[2]Pivot HorizontalMRP'!$A$4:$G$2689,7,0),0)</f>
        <v>202.2</v>
      </c>
      <c r="S1120" s="1" t="n">
        <f aca="false">IFERROR(VLOOKUP(A1120,'[2]Pivot HorizontalMRP'!$A$4:$H$2689,8,0),0)</f>
        <v>199.4</v>
      </c>
      <c r="T1120" s="1" t="n">
        <f aca="false">IFERROR(VLOOKUP(A1120,'[2]Pivot HorizontalMRP'!$A$4:$I$2689,9,0),0)</f>
        <v>201.4</v>
      </c>
      <c r="U1120" s="1" t="n">
        <f aca="false">IF(I1120="delivery",O1120-SUM(Q1120+R1120),IF(I1120="PO",P1120-SUM(Q1120:R1120)))</f>
        <v>1635.6</v>
      </c>
      <c r="V1120" s="81" t="n">
        <v>5.58</v>
      </c>
      <c r="W1120" s="81"/>
      <c r="X1120" s="81" t="n">
        <f aca="false">W1120-V1120</f>
        <v>-5.58</v>
      </c>
      <c r="Y1120" s="81"/>
      <c r="Z1120" s="81"/>
      <c r="AA1120" s="81"/>
      <c r="AB1120" s="81"/>
      <c r="AC1120" s="81"/>
      <c r="AD1120" s="81"/>
      <c r="AE1120" s="81"/>
      <c r="AF1120" s="81"/>
      <c r="AG1120" s="81"/>
      <c r="AH1120" s="81"/>
      <c r="AI1120" s="81"/>
      <c r="AJ1120" s="81"/>
      <c r="AK1120" s="81"/>
      <c r="AL1120" s="81"/>
      <c r="AM1120" s="81"/>
      <c r="AN1120" s="81"/>
      <c r="AO1120" s="81" t="str">
        <f aca="false">D1120</f>
        <v>Arista</v>
      </c>
      <c r="AP1120" s="1" t="s">
        <v>181</v>
      </c>
      <c r="AQ1120" s="1"/>
      <c r="AR1120" s="1"/>
      <c r="AS1120" s="1"/>
      <c r="AT1120" s="1"/>
      <c r="AU1120" s="1"/>
      <c r="AV1120" s="1"/>
      <c r="AW1120" s="1"/>
      <c r="AX1120" s="1"/>
      <c r="AY1120" s="1"/>
      <c r="AZ1120" s="1"/>
      <c r="BA1120" s="1"/>
      <c r="BB1120" s="1"/>
      <c r="BC1120" s="1"/>
      <c r="BD1120" s="1"/>
      <c r="BE1120" s="1"/>
      <c r="BF1120" s="1" t="s">
        <v>14668</v>
      </c>
      <c r="BG1120" s="1" t="s">
        <v>183</v>
      </c>
      <c r="BH1120" s="1"/>
      <c r="BI1120" s="1"/>
    </row>
    <row r="1121" customFormat="false" ht="12.75" hidden="false" customHeight="false" outlineLevel="0" collapsed="false">
      <c r="A1121" s="1" t="s">
        <v>3216</v>
      </c>
      <c r="B1121" s="1" t="s">
        <v>3217</v>
      </c>
      <c r="C1121" s="1" t="s">
        <v>177</v>
      </c>
      <c r="D1121" s="1" t="s">
        <v>82</v>
      </c>
      <c r="E1121" s="1" t="s">
        <v>15593</v>
      </c>
      <c r="F1121" s="1" t="s">
        <v>3219</v>
      </c>
      <c r="G1121" s="1" t="n">
        <v>31</v>
      </c>
      <c r="H1121" s="1" t="n">
        <v>10000</v>
      </c>
      <c r="I1121" s="101" t="s">
        <v>188</v>
      </c>
      <c r="J1121" s="1"/>
      <c r="K1121" s="1" t="n">
        <f aca="false">IFERROR(VLOOKUP(A1121,'[2]Pivot HorizontalMRP'!$A$4:$B$2689,2,0),0)</f>
        <v>0</v>
      </c>
      <c r="L1121" s="1" t="n">
        <f aca="false">IFERROR(VLOOKUP(A1121,'[2]Pivot HorizontalMRP'!$A$4:$C$2689,3,0),0)</f>
        <v>1116</v>
      </c>
      <c r="M1121" s="1" t="n">
        <f aca="false">IFERROR(VLOOKUP(A1121,'[2]Pivot HorizontalMRP'!$A$4:$D$2689,0.4,0),0)</f>
        <v>0</v>
      </c>
      <c r="N1121" s="1" t="n">
        <f aca="false">IFERROR(VLOOKUP(A1121,'[2]Pivot HorizontalMRP'!$A$4:$E$2689,5,0),0)</f>
        <v>10000</v>
      </c>
      <c r="O1121" s="1" t="n">
        <f aca="false">K1121+L1121</f>
        <v>1116</v>
      </c>
      <c r="P1121" s="1" t="n">
        <f aca="false">K1121+L1121+M1121+N1121</f>
        <v>11116</v>
      </c>
      <c r="Q1121" s="1" t="n">
        <f aca="false">IFERROR(VLOOKUP(A1121,'[2]Pivot HorizontalMRP'!$A$4:$F$2689,6,0),0)</f>
        <v>13576</v>
      </c>
      <c r="R1121" s="1" t="n">
        <f aca="false">IFERROR(VLOOKUP(A1121,'[2]Pivot HorizontalMRP'!$A$4:$G$2689,7,0),0)</f>
        <v>9059</v>
      </c>
      <c r="S1121" s="1" t="n">
        <f aca="false">IFERROR(VLOOKUP(A1121,'[2]Pivot HorizontalMRP'!$A$4:$H$2689,8,0),0)</f>
        <v>6758</v>
      </c>
      <c r="T1121" s="1" t="n">
        <f aca="false">IFERROR(VLOOKUP(A1121,'[2]Pivot HorizontalMRP'!$A$4:$I$2689,9,0),0)</f>
        <v>7799</v>
      </c>
      <c r="U1121" s="1" t="n">
        <f aca="false">IF(I1121="delivery",O1121-SUM(Q1121+R1121),IF(I1121="PO",P1121-SUM(Q1121:R1121)))</f>
        <v>-11519</v>
      </c>
      <c r="V1121" s="81" t="n">
        <v>0.237</v>
      </c>
      <c r="W1121" s="81"/>
      <c r="X1121" s="81" t="n">
        <f aca="false">W1121-V1121</f>
        <v>-0.237</v>
      </c>
      <c r="Y1121" s="81"/>
      <c r="Z1121" s="81"/>
      <c r="AA1121" s="81" t="n">
        <v>0.183</v>
      </c>
      <c r="AB1121" s="81"/>
      <c r="AC1121" s="81"/>
      <c r="AD1121" s="81"/>
      <c r="AE1121" s="81"/>
      <c r="AF1121" s="81"/>
      <c r="AG1121" s="81"/>
      <c r="AH1121" s="81"/>
      <c r="AI1121" s="81"/>
      <c r="AJ1121" s="81"/>
      <c r="AK1121" s="81"/>
      <c r="AL1121" s="81"/>
      <c r="AM1121" s="81"/>
      <c r="AN1121" s="81"/>
      <c r="AO1121" s="81" t="str">
        <f aca="false">D1121</f>
        <v>Arista</v>
      </c>
      <c r="AP1121" s="1" t="s">
        <v>181</v>
      </c>
      <c r="AQ1121" s="1"/>
      <c r="AR1121" s="1"/>
      <c r="AS1121" s="1"/>
      <c r="AT1121" s="1"/>
      <c r="AU1121" s="1"/>
      <c r="AV1121" s="1"/>
      <c r="AW1121" s="1"/>
      <c r="AX1121" s="1"/>
      <c r="AY1121" s="1"/>
      <c r="AZ1121" s="1"/>
      <c r="BA1121" s="1"/>
      <c r="BB1121" s="1"/>
      <c r="BC1121" s="1"/>
      <c r="BD1121" s="1"/>
      <c r="BE1121" s="1"/>
      <c r="BF1121" s="1" t="s">
        <v>14668</v>
      </c>
      <c r="BG1121" s="1" t="s">
        <v>183</v>
      </c>
      <c r="BH1121" s="1"/>
      <c r="BI1121" s="1"/>
    </row>
    <row r="1122" customFormat="false" ht="12.75" hidden="false" customHeight="false" outlineLevel="0" collapsed="false">
      <c r="A1122" s="103" t="s">
        <v>3220</v>
      </c>
      <c r="B1122" s="104" t="s">
        <v>3221</v>
      </c>
      <c r="C1122" s="99" t="s">
        <v>177</v>
      </c>
      <c r="D1122" s="99" t="s">
        <v>82</v>
      </c>
      <c r="E1122" s="99" t="s">
        <v>3222</v>
      </c>
      <c r="F1122" s="99" t="s">
        <v>3223</v>
      </c>
      <c r="G1122" s="99" t="n">
        <v>31</v>
      </c>
      <c r="H1122" s="99" t="n">
        <v>15000</v>
      </c>
      <c r="I1122" s="99" t="s">
        <v>188</v>
      </c>
      <c r="K1122" s="1" t="n">
        <f aca="false">IFERROR(VLOOKUP(A1122,'[2]Pivot HorizontalMRP'!$A$4:$B$2689,2,0),0)</f>
        <v>0</v>
      </c>
      <c r="L1122" s="1" t="n">
        <f aca="false">IFERROR(VLOOKUP(A1122,'[2]Pivot HorizontalMRP'!$A$4:$C$2689,3,0),0)</f>
        <v>41</v>
      </c>
      <c r="M1122" s="1" t="n">
        <f aca="false">IFERROR(VLOOKUP(A1122,'[2]Pivot HorizontalMRP'!$A$4:$D$2689,0.4,0),0)</f>
        <v>0</v>
      </c>
      <c r="N1122" s="1" t="n">
        <f aca="false">IFERROR(VLOOKUP(A1122,'[2]Pivot HorizontalMRP'!$A$4:$E$2689,5,0),0)</f>
        <v>0</v>
      </c>
      <c r="O1122" s="1" t="n">
        <f aca="false">K1122+L1122</f>
        <v>41</v>
      </c>
      <c r="P1122" s="1" t="n">
        <f aca="false">K1122+L1122+M1122+N1122</f>
        <v>41</v>
      </c>
      <c r="Q1122" s="1" t="n">
        <f aca="false">IFERROR(VLOOKUP(A1122,'[2]Pivot HorizontalMRP'!$A$4:$F$2689,6,0),0)</f>
        <v>0</v>
      </c>
      <c r="R1122" s="1" t="n">
        <f aca="false">IFERROR(VLOOKUP(A1122,'[2]Pivot HorizontalMRP'!$A$4:$G$2689,7,0),0)</f>
        <v>0</v>
      </c>
      <c r="S1122" s="1" t="n">
        <f aca="false">IFERROR(VLOOKUP(A1122,'[2]Pivot HorizontalMRP'!$A$4:$H$2689,8,0),0)</f>
        <v>0</v>
      </c>
      <c r="T1122" s="1" t="n">
        <f aca="false">IFERROR(VLOOKUP(A1122,'[2]Pivot HorizontalMRP'!$A$4:$I$2689,9,0),0)</f>
        <v>0</v>
      </c>
      <c r="U1122" s="1" t="n">
        <f aca="false">IF(I1122="delivery",O1122-SUM(Q1122+R1122),IF(I1122="PO",P1122-SUM(Q1122:R1122)))</f>
        <v>41</v>
      </c>
      <c r="V1122" s="99" t="n">
        <v>1.26</v>
      </c>
      <c r="X1122" s="81" t="n">
        <f aca="false">W1122-V1122</f>
        <v>-1.26</v>
      </c>
      <c r="AA1122" s="81"/>
      <c r="AO1122" s="81" t="str">
        <f aca="false">D1122</f>
        <v>Arista</v>
      </c>
      <c r="AP1122" s="99" t="s">
        <v>181</v>
      </c>
      <c r="BF1122" s="99" t="s">
        <v>14668</v>
      </c>
      <c r="BG1122" s="1" t="s">
        <v>183</v>
      </c>
    </row>
    <row r="1123" customFormat="false" ht="12.75" hidden="false" customHeight="false" outlineLevel="0" collapsed="false">
      <c r="A1123" s="1" t="s">
        <v>3224</v>
      </c>
      <c r="B1123" s="1" t="s">
        <v>3225</v>
      </c>
      <c r="C1123" s="1" t="s">
        <v>177</v>
      </c>
      <c r="D1123" s="1" t="s">
        <v>82</v>
      </c>
      <c r="E1123" s="1" t="s">
        <v>3226</v>
      </c>
      <c r="F1123" s="1" t="s">
        <v>3227</v>
      </c>
      <c r="G1123" s="1" t="n">
        <v>31</v>
      </c>
      <c r="H1123" s="1" t="n">
        <v>10000</v>
      </c>
      <c r="I1123" s="101" t="s">
        <v>188</v>
      </c>
      <c r="J1123" s="1"/>
      <c r="K1123" s="1" t="n">
        <f aca="false">IFERROR(VLOOKUP(A1123,'[2]Pivot HorizontalMRP'!$A$4:$B$2689,2,0),0)</f>
        <v>0</v>
      </c>
      <c r="L1123" s="1" t="n">
        <f aca="false">IFERROR(VLOOKUP(A1123,'[2]Pivot HorizontalMRP'!$A$4:$C$2689,3,0),0)</f>
        <v>3322</v>
      </c>
      <c r="M1123" s="1" t="n">
        <f aca="false">IFERROR(VLOOKUP(A1123,'[2]Pivot HorizontalMRP'!$A$4:$D$2689,0.4,0),0)</f>
        <v>0</v>
      </c>
      <c r="N1123" s="1" t="n">
        <f aca="false">IFERROR(VLOOKUP(A1123,'[2]Pivot HorizontalMRP'!$A$4:$E$2689,5,0),0)</f>
        <v>13380</v>
      </c>
      <c r="O1123" s="1" t="n">
        <f aca="false">K1123+L1123</f>
        <v>3322</v>
      </c>
      <c r="P1123" s="1" t="n">
        <f aca="false">K1123+L1123+M1123+N1123</f>
        <v>16702</v>
      </c>
      <c r="Q1123" s="1" t="n">
        <f aca="false">IFERROR(VLOOKUP(A1123,'[2]Pivot HorizontalMRP'!$A$4:$F$2689,6,0),0)</f>
        <v>16768</v>
      </c>
      <c r="R1123" s="1" t="n">
        <f aca="false">IFERROR(VLOOKUP(A1123,'[2]Pivot HorizontalMRP'!$A$4:$G$2689,7,0),0)</f>
        <v>10359</v>
      </c>
      <c r="S1123" s="1" t="n">
        <f aca="false">IFERROR(VLOOKUP(A1123,'[2]Pivot HorizontalMRP'!$A$4:$H$2689,8,0),0)</f>
        <v>8058</v>
      </c>
      <c r="T1123" s="1" t="n">
        <f aca="false">IFERROR(VLOOKUP(A1123,'[2]Pivot HorizontalMRP'!$A$4:$I$2689,9,0),0)</f>
        <v>9044</v>
      </c>
      <c r="U1123" s="1" t="n">
        <f aca="false">IF(I1123="delivery",O1123-SUM(Q1123+R1123),IF(I1123="PO",P1123-SUM(Q1123:R1123)))</f>
        <v>-10425</v>
      </c>
      <c r="V1123" s="81" t="n">
        <v>1.26</v>
      </c>
      <c r="W1123" s="81"/>
      <c r="X1123" s="81" t="n">
        <f aca="false">W1123-V1123</f>
        <v>-1.26</v>
      </c>
      <c r="Y1123" s="81"/>
      <c r="Z1123" s="81"/>
      <c r="AA1123" s="81" t="n">
        <v>1.26</v>
      </c>
      <c r="AB1123" s="81"/>
      <c r="AC1123" s="81"/>
      <c r="AD1123" s="81"/>
      <c r="AE1123" s="81"/>
      <c r="AF1123" s="81"/>
      <c r="AG1123" s="81"/>
      <c r="AH1123" s="81"/>
      <c r="AI1123" s="81"/>
      <c r="AJ1123" s="81"/>
      <c r="AK1123" s="81"/>
      <c r="AL1123" s="81"/>
      <c r="AM1123" s="81"/>
      <c r="AN1123" s="81"/>
      <c r="AO1123" s="81" t="str">
        <f aca="false">D1123</f>
        <v>Arista</v>
      </c>
      <c r="AP1123" s="1" t="s">
        <v>181</v>
      </c>
      <c r="AQ1123" s="1"/>
      <c r="AR1123" s="1"/>
      <c r="AS1123" s="1"/>
      <c r="AT1123" s="1"/>
      <c r="AU1123" s="1"/>
      <c r="AV1123" s="1"/>
      <c r="AW1123" s="1"/>
      <c r="AX1123" s="1"/>
      <c r="AY1123" s="1"/>
      <c r="AZ1123" s="1"/>
      <c r="BA1123" s="1"/>
      <c r="BB1123" s="1"/>
      <c r="BC1123" s="1"/>
      <c r="BD1123" s="1"/>
      <c r="BE1123" s="1"/>
      <c r="BF1123" s="1" t="s">
        <v>14668</v>
      </c>
      <c r="BG1123" s="1" t="s">
        <v>183</v>
      </c>
      <c r="BH1123" s="1"/>
      <c r="BI1123" s="1"/>
    </row>
    <row r="1124" customFormat="false" ht="12.75" hidden="false" customHeight="false" outlineLevel="0" collapsed="false">
      <c r="A1124" s="1" t="s">
        <v>3228</v>
      </c>
      <c r="B1124" s="1" t="s">
        <v>3229</v>
      </c>
      <c r="C1124" s="1" t="s">
        <v>177</v>
      </c>
      <c r="D1124" s="1" t="s">
        <v>82</v>
      </c>
      <c r="E1124" s="1" t="s">
        <v>15594</v>
      </c>
      <c r="F1124" s="1" t="s">
        <v>3231</v>
      </c>
      <c r="G1124" s="1" t="n">
        <v>31</v>
      </c>
      <c r="H1124" s="1" t="n">
        <v>2500</v>
      </c>
      <c r="I1124" s="101" t="s">
        <v>188</v>
      </c>
      <c r="J1124" s="1"/>
      <c r="K1124" s="1" t="n">
        <f aca="false">IFERROR(VLOOKUP(A1124,'[2]Pivot HorizontalMRP'!$A$4:$B$2689,2,0),0)</f>
        <v>0</v>
      </c>
      <c r="L1124" s="1" t="n">
        <f aca="false">IFERROR(VLOOKUP(A1124,'[2]Pivot HorizontalMRP'!$A$4:$C$2689,3,0),0)</f>
        <v>2241</v>
      </c>
      <c r="M1124" s="1" t="n">
        <f aca="false">IFERROR(VLOOKUP(A1124,'[2]Pivot HorizontalMRP'!$A$4:$D$2689,0.4,0),0)</f>
        <v>0</v>
      </c>
      <c r="N1124" s="1" t="n">
        <f aca="false">IFERROR(VLOOKUP(A1124,'[2]Pivot HorizontalMRP'!$A$4:$E$2689,5,0),0)</f>
        <v>0</v>
      </c>
      <c r="O1124" s="1" t="n">
        <f aca="false">K1124+L1124</f>
        <v>2241</v>
      </c>
      <c r="P1124" s="1" t="n">
        <f aca="false">K1124+L1124+M1124+N1124</f>
        <v>2241</v>
      </c>
      <c r="Q1124" s="1" t="n">
        <f aca="false">IFERROR(VLOOKUP(A1124,'[2]Pivot HorizontalMRP'!$A$4:$F$2689,6,0),0)</f>
        <v>264</v>
      </c>
      <c r="R1124" s="1" t="n">
        <f aca="false">IFERROR(VLOOKUP(A1124,'[2]Pivot HorizontalMRP'!$A$4:$G$2689,7,0),0)</f>
        <v>20</v>
      </c>
      <c r="S1124" s="1" t="n">
        <f aca="false">IFERROR(VLOOKUP(A1124,'[2]Pivot HorizontalMRP'!$A$4:$H$2689,8,0),0)</f>
        <v>14</v>
      </c>
      <c r="T1124" s="1" t="n">
        <f aca="false">IFERROR(VLOOKUP(A1124,'[2]Pivot HorizontalMRP'!$A$4:$I$2689,9,0),0)</f>
        <v>77</v>
      </c>
      <c r="U1124" s="1" t="n">
        <f aca="false">IF(I1124="delivery",O1124-SUM(Q1124+R1124),IF(I1124="PO",P1124-SUM(Q1124:R1124)))</f>
        <v>1957</v>
      </c>
      <c r="V1124" s="81" t="n">
        <v>1.51</v>
      </c>
      <c r="W1124" s="81"/>
      <c r="X1124" s="81" t="n">
        <f aca="false">W1124-V1124</f>
        <v>-1.51</v>
      </c>
      <c r="Y1124" s="81"/>
      <c r="Z1124" s="81"/>
      <c r="AA1124" s="81"/>
      <c r="AB1124" s="81"/>
      <c r="AC1124" s="81"/>
      <c r="AD1124" s="81"/>
      <c r="AE1124" s="81"/>
      <c r="AF1124" s="81"/>
      <c r="AG1124" s="81"/>
      <c r="AH1124" s="81"/>
      <c r="AI1124" s="81"/>
      <c r="AJ1124" s="81"/>
      <c r="AK1124" s="81"/>
      <c r="AL1124" s="81"/>
      <c r="AM1124" s="81"/>
      <c r="AN1124" s="81"/>
      <c r="AO1124" s="81" t="str">
        <f aca="false">D1124</f>
        <v>Arista</v>
      </c>
      <c r="AP1124" s="1" t="s">
        <v>181</v>
      </c>
      <c r="AQ1124" s="1"/>
      <c r="AR1124" s="1"/>
      <c r="AS1124" s="1"/>
      <c r="AT1124" s="1"/>
      <c r="AU1124" s="1"/>
      <c r="AV1124" s="1"/>
      <c r="AW1124" s="1"/>
      <c r="AX1124" s="1"/>
      <c r="AY1124" s="1"/>
      <c r="AZ1124" s="1"/>
      <c r="BA1124" s="1"/>
      <c r="BB1124" s="1"/>
      <c r="BC1124" s="1"/>
      <c r="BD1124" s="1"/>
      <c r="BE1124" s="1"/>
      <c r="BF1124" s="1" t="s">
        <v>14668</v>
      </c>
      <c r="BG1124" s="1" t="s">
        <v>183</v>
      </c>
      <c r="BH1124" s="1"/>
      <c r="BI1124" s="1"/>
    </row>
    <row r="1125" customFormat="false" ht="12.75" hidden="false" customHeight="false" outlineLevel="0" collapsed="false">
      <c r="A1125" s="1" t="s">
        <v>3232</v>
      </c>
      <c r="B1125" s="1" t="s">
        <v>3233</v>
      </c>
      <c r="C1125" s="1" t="s">
        <v>177</v>
      </c>
      <c r="D1125" s="1" t="s">
        <v>82</v>
      </c>
      <c r="E1125" s="1" t="s">
        <v>15595</v>
      </c>
      <c r="F1125" s="1" t="s">
        <v>3235</v>
      </c>
      <c r="G1125" s="1" t="n">
        <v>31</v>
      </c>
      <c r="H1125" s="1" t="n">
        <v>1000</v>
      </c>
      <c r="I1125" s="101" t="s">
        <v>188</v>
      </c>
      <c r="J1125" s="1"/>
      <c r="K1125" s="1" t="n">
        <f aca="false">IFERROR(VLOOKUP(A1125,'[2]Pivot HorizontalMRP'!$A$4:$B$2689,2,0),0)</f>
        <v>0</v>
      </c>
      <c r="L1125" s="1" t="n">
        <f aca="false">IFERROR(VLOOKUP(A1125,'[2]Pivot HorizontalMRP'!$A$4:$C$2689,3,0),0)</f>
        <v>358</v>
      </c>
      <c r="M1125" s="1" t="n">
        <f aca="false">IFERROR(VLOOKUP(A1125,'[2]Pivot HorizontalMRP'!$A$4:$D$2689,0.4,0),0)</f>
        <v>0</v>
      </c>
      <c r="N1125" s="1" t="n">
        <f aca="false">IFERROR(VLOOKUP(A1125,'[2]Pivot HorizontalMRP'!$A$4:$E$2689,5,0),0)</f>
        <v>0</v>
      </c>
      <c r="O1125" s="1" t="n">
        <f aca="false">K1125+L1125</f>
        <v>358</v>
      </c>
      <c r="P1125" s="1" t="n">
        <f aca="false">K1125+L1125+M1125+N1125</f>
        <v>358</v>
      </c>
      <c r="Q1125" s="1" t="n">
        <f aca="false">IFERROR(VLOOKUP(A1125,'[2]Pivot HorizontalMRP'!$A$4:$F$2689,6,0),0)</f>
        <v>52.8</v>
      </c>
      <c r="R1125" s="1" t="n">
        <f aca="false">IFERROR(VLOOKUP(A1125,'[2]Pivot HorizontalMRP'!$A$4:$G$2689,7,0),0)</f>
        <v>4</v>
      </c>
      <c r="S1125" s="1" t="n">
        <f aca="false">IFERROR(VLOOKUP(A1125,'[2]Pivot HorizontalMRP'!$A$4:$H$2689,8,0),0)</f>
        <v>2.8</v>
      </c>
      <c r="T1125" s="1" t="n">
        <f aca="false">IFERROR(VLOOKUP(A1125,'[2]Pivot HorizontalMRP'!$A$4:$I$2689,9,0),0)</f>
        <v>15.4</v>
      </c>
      <c r="U1125" s="1" t="n">
        <f aca="false">IF(I1125="delivery",O1125-SUM(Q1125+R1125),IF(I1125="PO",P1125-SUM(Q1125:R1125)))</f>
        <v>301.2</v>
      </c>
      <c r="V1125" s="81" t="n">
        <v>3.76</v>
      </c>
      <c r="W1125" s="81"/>
      <c r="X1125" s="81" t="n">
        <f aca="false">W1125-V1125</f>
        <v>-3.76</v>
      </c>
      <c r="Y1125" s="81"/>
      <c r="Z1125" s="81"/>
      <c r="AA1125" s="81" t="n">
        <v>3.76</v>
      </c>
      <c r="AB1125" s="81"/>
      <c r="AC1125" s="81"/>
      <c r="AD1125" s="81"/>
      <c r="AE1125" s="81"/>
      <c r="AF1125" s="81"/>
      <c r="AG1125" s="81"/>
      <c r="AH1125" s="81"/>
      <c r="AI1125" s="81"/>
      <c r="AJ1125" s="81"/>
      <c r="AK1125" s="81"/>
      <c r="AL1125" s="81"/>
      <c r="AM1125" s="81"/>
      <c r="AN1125" s="81"/>
      <c r="AO1125" s="81" t="str">
        <f aca="false">D1125</f>
        <v>Arista</v>
      </c>
      <c r="AP1125" s="1" t="s">
        <v>181</v>
      </c>
      <c r="AQ1125" s="1"/>
      <c r="AR1125" s="1"/>
      <c r="AS1125" s="1"/>
      <c r="AT1125" s="1"/>
      <c r="AU1125" s="1"/>
      <c r="AV1125" s="1"/>
      <c r="AW1125" s="1"/>
      <c r="AX1125" s="1"/>
      <c r="AY1125" s="1"/>
      <c r="AZ1125" s="1"/>
      <c r="BA1125" s="1"/>
      <c r="BB1125" s="1"/>
      <c r="BC1125" s="1"/>
      <c r="BD1125" s="1"/>
      <c r="BE1125" s="1"/>
      <c r="BF1125" s="1" t="s">
        <v>14668</v>
      </c>
      <c r="BG1125" s="1" t="s">
        <v>183</v>
      </c>
      <c r="BH1125" s="1"/>
      <c r="BI1125" s="1"/>
    </row>
    <row r="1126" customFormat="false" ht="12.75" hidden="false" customHeight="false" outlineLevel="0" collapsed="false">
      <c r="A1126" s="1" t="s">
        <v>3236</v>
      </c>
      <c r="B1126" s="1" t="s">
        <v>3237</v>
      </c>
      <c r="C1126" s="1" t="s">
        <v>177</v>
      </c>
      <c r="D1126" s="1" t="s">
        <v>82</v>
      </c>
      <c r="E1126" s="1" t="s">
        <v>15596</v>
      </c>
      <c r="F1126" s="1" t="s">
        <v>3239</v>
      </c>
      <c r="G1126" s="1" t="n">
        <v>31</v>
      </c>
      <c r="H1126" s="1" t="n">
        <v>2500</v>
      </c>
      <c r="I1126" s="101" t="s">
        <v>180</v>
      </c>
      <c r="J1126" s="1"/>
      <c r="K1126" s="1" t="n">
        <f aca="false">IFERROR(VLOOKUP(A1126,'[2]Pivot HorizontalMRP'!$A$4:$B$2689,2,0),0)</f>
        <v>0</v>
      </c>
      <c r="L1126" s="1" t="n">
        <f aca="false">IFERROR(VLOOKUP(A1126,'[2]Pivot HorizontalMRP'!$A$4:$C$2689,3,0),0)</f>
        <v>225</v>
      </c>
      <c r="M1126" s="1" t="n">
        <f aca="false">IFERROR(VLOOKUP(A1126,'[2]Pivot HorizontalMRP'!$A$4:$D$2689,0.4,0),0)</f>
        <v>0</v>
      </c>
      <c r="N1126" s="1" t="n">
        <f aca="false">IFERROR(VLOOKUP(A1126,'[2]Pivot HorizontalMRP'!$A$4:$E$2689,5,0),0)</f>
        <v>280</v>
      </c>
      <c r="O1126" s="1" t="n">
        <f aca="false">K1126+L1126</f>
        <v>225</v>
      </c>
      <c r="P1126" s="1" t="n">
        <f aca="false">K1126+L1126+M1126+N1126</f>
        <v>505</v>
      </c>
      <c r="Q1126" s="1" t="n">
        <f aca="false">IFERROR(VLOOKUP(A1126,'[2]Pivot HorizontalMRP'!$A$4:$F$2689,6,0),0)</f>
        <v>630</v>
      </c>
      <c r="R1126" s="1" t="n">
        <f aca="false">IFERROR(VLOOKUP(A1126,'[2]Pivot HorizontalMRP'!$A$4:$G$2689,7,0),0)</f>
        <v>249</v>
      </c>
      <c r="S1126" s="1" t="n">
        <f aca="false">IFERROR(VLOOKUP(A1126,'[2]Pivot HorizontalMRP'!$A$4:$H$2689,8,0),0)</f>
        <v>138</v>
      </c>
      <c r="T1126" s="1" t="n">
        <f aca="false">IFERROR(VLOOKUP(A1126,'[2]Pivot HorizontalMRP'!$A$4:$I$2689,9,0),0)</f>
        <v>138</v>
      </c>
      <c r="U1126" s="1" t="n">
        <f aca="false">IF(I1126="delivery",O1126-SUM(Q1126+R1126),IF(I1126="PO",P1126-SUM(Q1126:R1126)))</f>
        <v>-654</v>
      </c>
      <c r="V1126" s="81" t="n">
        <v>4.05</v>
      </c>
      <c r="W1126" s="81"/>
      <c r="X1126" s="81" t="n">
        <f aca="false">W1126-V1126</f>
        <v>-4.05</v>
      </c>
      <c r="Y1126" s="81"/>
      <c r="Z1126" s="81"/>
      <c r="AA1126" s="81"/>
      <c r="AB1126" s="81"/>
      <c r="AC1126" s="81"/>
      <c r="AD1126" s="81"/>
      <c r="AE1126" s="81"/>
      <c r="AF1126" s="81"/>
      <c r="AG1126" s="81"/>
      <c r="AH1126" s="81"/>
      <c r="AI1126" s="81"/>
      <c r="AJ1126" s="81"/>
      <c r="AK1126" s="81"/>
      <c r="AL1126" s="81"/>
      <c r="AM1126" s="81"/>
      <c r="AN1126" s="81"/>
      <c r="AO1126" s="81" t="str">
        <f aca="false">D1126</f>
        <v>Arista</v>
      </c>
      <c r="AP1126" s="1" t="s">
        <v>181</v>
      </c>
      <c r="AQ1126" s="1"/>
      <c r="AR1126" s="1"/>
      <c r="AS1126" s="1"/>
      <c r="AT1126" s="1"/>
      <c r="AU1126" s="1"/>
      <c r="AV1126" s="1"/>
      <c r="AW1126" s="1"/>
      <c r="AX1126" s="1"/>
      <c r="AY1126" s="1"/>
      <c r="AZ1126" s="1"/>
      <c r="BA1126" s="1"/>
      <c r="BB1126" s="1"/>
      <c r="BC1126" s="1"/>
      <c r="BD1126" s="1"/>
      <c r="BE1126" s="1"/>
      <c r="BF1126" s="1" t="s">
        <v>14668</v>
      </c>
      <c r="BG1126" s="1" t="s">
        <v>183</v>
      </c>
      <c r="BH1126" s="1"/>
      <c r="BI1126" s="1"/>
    </row>
    <row r="1127" customFormat="false" ht="12.75" hidden="false" customHeight="false" outlineLevel="0" collapsed="false">
      <c r="A1127" s="1" t="s">
        <v>3240</v>
      </c>
      <c r="B1127" s="1" t="s">
        <v>3241</v>
      </c>
      <c r="C1127" s="1" t="s">
        <v>177</v>
      </c>
      <c r="D1127" s="1" t="s">
        <v>82</v>
      </c>
      <c r="E1127" s="1" t="s">
        <v>15597</v>
      </c>
      <c r="F1127" s="1" t="s">
        <v>3243</v>
      </c>
      <c r="G1127" s="1" t="n">
        <v>31</v>
      </c>
      <c r="H1127" s="1" t="n">
        <v>2000</v>
      </c>
      <c r="I1127" s="101" t="s">
        <v>180</v>
      </c>
      <c r="J1127" s="1"/>
      <c r="K1127" s="1" t="n">
        <f aca="false">IFERROR(VLOOKUP(A1127,'[2]Pivot HorizontalMRP'!$A$4:$B$2689,2,0),0)</f>
        <v>0</v>
      </c>
      <c r="L1127" s="1" t="n">
        <f aca="false">IFERROR(VLOOKUP(A1127,'[2]Pivot HorizontalMRP'!$A$4:$C$2689,3,0),0)</f>
        <v>1700</v>
      </c>
      <c r="M1127" s="1" t="n">
        <f aca="false">IFERROR(VLOOKUP(A1127,'[2]Pivot HorizontalMRP'!$A$4:$D$2689,0.4,0),0)</f>
        <v>0</v>
      </c>
      <c r="N1127" s="1" t="n">
        <f aca="false">IFERROR(VLOOKUP(A1127,'[2]Pivot HorizontalMRP'!$A$4:$E$2689,5,0),0)</f>
        <v>0</v>
      </c>
      <c r="O1127" s="1" t="n">
        <f aca="false">K1127+L1127</f>
        <v>1700</v>
      </c>
      <c r="P1127" s="1" t="n">
        <f aca="false">K1127+L1127+M1127+N1127</f>
        <v>1700</v>
      </c>
      <c r="Q1127" s="1" t="n">
        <f aca="false">IFERROR(VLOOKUP(A1127,'[2]Pivot HorizontalMRP'!$A$4:$F$2689,6,0),0)</f>
        <v>2628</v>
      </c>
      <c r="R1127" s="1" t="n">
        <f aca="false">IFERROR(VLOOKUP(A1127,'[2]Pivot HorizontalMRP'!$A$4:$G$2689,7,0),0)</f>
        <v>1011</v>
      </c>
      <c r="S1127" s="1" t="n">
        <f aca="false">IFERROR(VLOOKUP(A1127,'[2]Pivot HorizontalMRP'!$A$4:$H$2689,8,0),0)</f>
        <v>997</v>
      </c>
      <c r="T1127" s="1" t="n">
        <f aca="false">IFERROR(VLOOKUP(A1127,'[2]Pivot HorizontalMRP'!$A$4:$I$2689,9,0),0)</f>
        <v>1007</v>
      </c>
      <c r="U1127" s="1" t="n">
        <f aca="false">IF(I1127="delivery",O1127-SUM(Q1127+R1127),IF(I1127="PO",P1127-SUM(Q1127:R1127)))</f>
        <v>-1939</v>
      </c>
      <c r="V1127" s="81" t="n">
        <v>2.18</v>
      </c>
      <c r="W1127" s="81"/>
      <c r="X1127" s="81" t="n">
        <f aca="false">W1127-V1127</f>
        <v>-2.18</v>
      </c>
      <c r="Y1127" s="81"/>
      <c r="Z1127" s="81"/>
      <c r="AA1127" s="81"/>
      <c r="AB1127" s="81"/>
      <c r="AC1127" s="81"/>
      <c r="AD1127" s="81"/>
      <c r="AE1127" s="81"/>
      <c r="AF1127" s="81"/>
      <c r="AG1127" s="81"/>
      <c r="AH1127" s="81"/>
      <c r="AI1127" s="81"/>
      <c r="AJ1127" s="81"/>
      <c r="AK1127" s="81"/>
      <c r="AL1127" s="81"/>
      <c r="AM1127" s="81"/>
      <c r="AN1127" s="81"/>
      <c r="AO1127" s="81" t="str">
        <f aca="false">D1127</f>
        <v>Arista</v>
      </c>
      <c r="AP1127" s="1" t="s">
        <v>181</v>
      </c>
      <c r="AQ1127" s="1"/>
      <c r="AR1127" s="1"/>
      <c r="AS1127" s="1"/>
      <c r="AT1127" s="1"/>
      <c r="AU1127" s="1"/>
      <c r="AV1127" s="1"/>
      <c r="AW1127" s="1"/>
      <c r="AX1127" s="1"/>
      <c r="AY1127" s="1"/>
      <c r="AZ1127" s="1"/>
      <c r="BA1127" s="1"/>
      <c r="BB1127" s="1"/>
      <c r="BC1127" s="1"/>
      <c r="BD1127" s="1"/>
      <c r="BE1127" s="1"/>
      <c r="BF1127" s="1" t="s">
        <v>14668</v>
      </c>
      <c r="BG1127" s="1" t="s">
        <v>183</v>
      </c>
      <c r="BH1127" s="1"/>
      <c r="BI1127" s="1"/>
    </row>
    <row r="1128" customFormat="false" ht="12.75" hidden="false" customHeight="false" outlineLevel="0" collapsed="false">
      <c r="A1128" s="1" t="s">
        <v>3244</v>
      </c>
      <c r="B1128" s="1" t="s">
        <v>3245</v>
      </c>
      <c r="C1128" s="1" t="s">
        <v>177</v>
      </c>
      <c r="D1128" s="1" t="s">
        <v>82</v>
      </c>
      <c r="E1128" s="1" t="s">
        <v>15598</v>
      </c>
      <c r="F1128" s="1" t="s">
        <v>3247</v>
      </c>
      <c r="G1128" s="1" t="n">
        <v>31</v>
      </c>
      <c r="H1128" s="1" t="n">
        <v>2500</v>
      </c>
      <c r="I1128" s="101" t="s">
        <v>180</v>
      </c>
      <c r="J1128" s="1"/>
      <c r="K1128" s="1" t="n">
        <f aca="false">IFERROR(VLOOKUP(A1128,'[2]Pivot HorizontalMRP'!$A$4:$B$2689,2,0),0)</f>
        <v>0</v>
      </c>
      <c r="L1128" s="1" t="n">
        <f aca="false">IFERROR(VLOOKUP(A1128,'[2]Pivot HorizontalMRP'!$A$4:$C$2689,3,0),0)</f>
        <v>1854</v>
      </c>
      <c r="M1128" s="1" t="n">
        <f aca="false">IFERROR(VLOOKUP(A1128,'[2]Pivot HorizontalMRP'!$A$4:$D$2689,0.4,0),0)</f>
        <v>0</v>
      </c>
      <c r="N1128" s="1" t="n">
        <f aca="false">IFERROR(VLOOKUP(A1128,'[2]Pivot HorizontalMRP'!$A$4:$E$2689,5,0),0)</f>
        <v>0</v>
      </c>
      <c r="O1128" s="1" t="n">
        <f aca="false">K1128+L1128</f>
        <v>1854</v>
      </c>
      <c r="P1128" s="1" t="n">
        <f aca="false">K1128+L1128+M1128+N1128</f>
        <v>1854</v>
      </c>
      <c r="Q1128" s="1" t="n">
        <f aca="false">IFERROR(VLOOKUP(A1128,'[2]Pivot HorizontalMRP'!$A$4:$F$2689,6,0),0)</f>
        <v>1391</v>
      </c>
      <c r="R1128" s="1" t="n">
        <f aca="false">IFERROR(VLOOKUP(A1128,'[2]Pivot HorizontalMRP'!$A$4:$G$2689,7,0),0)</f>
        <v>1116</v>
      </c>
      <c r="S1128" s="1" t="n">
        <f aca="false">IFERROR(VLOOKUP(A1128,'[2]Pivot HorizontalMRP'!$A$4:$H$2689,8,0),0)</f>
        <v>1077</v>
      </c>
      <c r="T1128" s="1" t="n">
        <f aca="false">IFERROR(VLOOKUP(A1128,'[2]Pivot HorizontalMRP'!$A$4:$I$2689,9,0),0)</f>
        <v>1117</v>
      </c>
      <c r="U1128" s="1" t="n">
        <f aca="false">IF(I1128="delivery",O1128-SUM(Q1128+R1128),IF(I1128="PO",P1128-SUM(Q1128:R1128)))</f>
        <v>-653</v>
      </c>
      <c r="V1128" s="81" t="n">
        <v>2.27</v>
      </c>
      <c r="W1128" s="81"/>
      <c r="X1128" s="81" t="n">
        <f aca="false">W1128-V1128</f>
        <v>-2.27</v>
      </c>
      <c r="Y1128" s="81"/>
      <c r="Z1128" s="81"/>
      <c r="AA1128" s="81"/>
      <c r="AB1128" s="81"/>
      <c r="AC1128" s="81"/>
      <c r="AD1128" s="81"/>
      <c r="AE1128" s="81"/>
      <c r="AF1128" s="81"/>
      <c r="AG1128" s="81"/>
      <c r="AH1128" s="81"/>
      <c r="AI1128" s="81"/>
      <c r="AJ1128" s="81"/>
      <c r="AK1128" s="81"/>
      <c r="AL1128" s="81"/>
      <c r="AM1128" s="81"/>
      <c r="AN1128" s="81"/>
      <c r="AO1128" s="81" t="str">
        <f aca="false">D1128</f>
        <v>Arista</v>
      </c>
      <c r="AP1128" s="1" t="s">
        <v>181</v>
      </c>
      <c r="AQ1128" s="1"/>
      <c r="AR1128" s="1"/>
      <c r="AS1128" s="1"/>
      <c r="AT1128" s="1"/>
      <c r="AU1128" s="1"/>
      <c r="AV1128" s="1"/>
      <c r="AW1128" s="1"/>
      <c r="AX1128" s="1"/>
      <c r="AY1128" s="1"/>
      <c r="AZ1128" s="1"/>
      <c r="BA1128" s="1"/>
      <c r="BB1128" s="1"/>
      <c r="BC1128" s="1"/>
      <c r="BD1128" s="1"/>
      <c r="BE1128" s="1"/>
      <c r="BF1128" s="1" t="s">
        <v>14668</v>
      </c>
      <c r="BG1128" s="1" t="s">
        <v>183</v>
      </c>
      <c r="BH1128" s="1"/>
      <c r="BI1128" s="1"/>
    </row>
    <row r="1129" customFormat="false" ht="12.75" hidden="false" customHeight="false" outlineLevel="0" collapsed="false">
      <c r="A1129" s="1" t="s">
        <v>3248</v>
      </c>
      <c r="B1129" s="1" t="s">
        <v>3249</v>
      </c>
      <c r="C1129" s="1" t="s">
        <v>177</v>
      </c>
      <c r="D1129" s="1" t="s">
        <v>82</v>
      </c>
      <c r="E1129" s="1" t="s">
        <v>15599</v>
      </c>
      <c r="F1129" s="1" t="s">
        <v>3251</v>
      </c>
      <c r="G1129" s="1" t="n">
        <v>31</v>
      </c>
      <c r="H1129" s="1" t="n">
        <v>5000</v>
      </c>
      <c r="I1129" s="101" t="s">
        <v>180</v>
      </c>
      <c r="J1129" s="1"/>
      <c r="K1129" s="1" t="n">
        <f aca="false">IFERROR(VLOOKUP(A1129,'[2]Pivot HorizontalMRP'!$A$4:$B$2689,2,0),0)</f>
        <v>0</v>
      </c>
      <c r="L1129" s="1" t="n">
        <f aca="false">IFERROR(VLOOKUP(A1129,'[2]Pivot HorizontalMRP'!$A$4:$C$2689,3,0),0)</f>
        <v>1151</v>
      </c>
      <c r="M1129" s="1" t="n">
        <f aca="false">IFERROR(VLOOKUP(A1129,'[2]Pivot HorizontalMRP'!$A$4:$D$2689,0.4,0),0)</f>
        <v>0</v>
      </c>
      <c r="N1129" s="1" t="n">
        <f aca="false">IFERROR(VLOOKUP(A1129,'[2]Pivot HorizontalMRP'!$A$4:$E$2689,5,0),0)</f>
        <v>0</v>
      </c>
      <c r="O1129" s="1" t="n">
        <f aca="false">K1129+L1129</f>
        <v>1151</v>
      </c>
      <c r="P1129" s="1" t="n">
        <f aca="false">K1129+L1129+M1129+N1129</f>
        <v>1151</v>
      </c>
      <c r="Q1129" s="1" t="n">
        <f aca="false">IFERROR(VLOOKUP(A1129,'[2]Pivot HorizontalMRP'!$A$4:$F$2689,6,0),0)</f>
        <v>154</v>
      </c>
      <c r="R1129" s="1" t="n">
        <f aca="false">IFERROR(VLOOKUP(A1129,'[2]Pivot HorizontalMRP'!$A$4:$G$2689,7,0),0)</f>
        <v>82</v>
      </c>
      <c r="S1129" s="1" t="n">
        <f aca="false">IFERROR(VLOOKUP(A1129,'[2]Pivot HorizontalMRP'!$A$4:$H$2689,8,0),0)</f>
        <v>134</v>
      </c>
      <c r="T1129" s="1" t="n">
        <f aca="false">IFERROR(VLOOKUP(A1129,'[2]Pivot HorizontalMRP'!$A$4:$I$2689,9,0),0)</f>
        <v>126</v>
      </c>
      <c r="U1129" s="1" t="n">
        <f aca="false">IF(I1129="delivery",O1129-SUM(Q1129+R1129),IF(I1129="PO",P1129-SUM(Q1129:R1129)))</f>
        <v>915</v>
      </c>
      <c r="V1129" s="81" t="n">
        <v>0.448</v>
      </c>
      <c r="W1129" s="81"/>
      <c r="X1129" s="81" t="n">
        <f aca="false">W1129-V1129</f>
        <v>-0.448</v>
      </c>
      <c r="Y1129" s="81"/>
      <c r="Z1129" s="81"/>
      <c r="AA1129" s="81"/>
      <c r="AB1129" s="81"/>
      <c r="AC1129" s="81"/>
      <c r="AD1129" s="81"/>
      <c r="AE1129" s="81"/>
      <c r="AF1129" s="81"/>
      <c r="AG1129" s="81"/>
      <c r="AH1129" s="81"/>
      <c r="AI1129" s="81"/>
      <c r="AJ1129" s="81"/>
      <c r="AK1129" s="81"/>
      <c r="AL1129" s="81"/>
      <c r="AM1129" s="81"/>
      <c r="AN1129" s="81"/>
      <c r="AO1129" s="81" t="str">
        <f aca="false">D1129</f>
        <v>Arista</v>
      </c>
      <c r="AP1129" s="1" t="s">
        <v>181</v>
      </c>
      <c r="AQ1129" s="1"/>
      <c r="AR1129" s="1"/>
      <c r="AS1129" s="1"/>
      <c r="AT1129" s="1"/>
      <c r="AU1129" s="1"/>
      <c r="AV1129" s="1"/>
      <c r="AW1129" s="1"/>
      <c r="AX1129" s="1"/>
      <c r="AY1129" s="1"/>
      <c r="AZ1129" s="1"/>
      <c r="BA1129" s="1"/>
      <c r="BB1129" s="1"/>
      <c r="BC1129" s="1"/>
      <c r="BD1129" s="1"/>
      <c r="BE1129" s="1"/>
      <c r="BF1129" s="1" t="s">
        <v>14668</v>
      </c>
      <c r="BG1129" s="1" t="s">
        <v>183</v>
      </c>
      <c r="BH1129" s="1"/>
      <c r="BI1129" s="1"/>
    </row>
    <row r="1130" customFormat="false" ht="12.75" hidden="false" customHeight="false" outlineLevel="0" collapsed="false">
      <c r="A1130" s="1" t="s">
        <v>3252</v>
      </c>
      <c r="B1130" s="1" t="s">
        <v>3253</v>
      </c>
      <c r="C1130" s="1" t="s">
        <v>177</v>
      </c>
      <c r="D1130" s="1" t="s">
        <v>82</v>
      </c>
      <c r="E1130" s="1" t="s">
        <v>15600</v>
      </c>
      <c r="F1130" s="1" t="s">
        <v>3255</v>
      </c>
      <c r="G1130" s="1" t="n">
        <v>31</v>
      </c>
      <c r="H1130" s="1" t="n">
        <v>15000</v>
      </c>
      <c r="I1130" s="101" t="s">
        <v>180</v>
      </c>
      <c r="J1130" s="1"/>
      <c r="K1130" s="1" t="n">
        <f aca="false">IFERROR(VLOOKUP(A1130,'[2]Pivot HorizontalMRP'!$A$4:$B$2689,2,0),0)</f>
        <v>0</v>
      </c>
      <c r="L1130" s="1" t="n">
        <f aca="false">IFERROR(VLOOKUP(A1130,'[2]Pivot HorizontalMRP'!$A$4:$C$2689,3,0),0)</f>
        <v>4689</v>
      </c>
      <c r="M1130" s="1" t="n">
        <f aca="false">IFERROR(VLOOKUP(A1130,'[2]Pivot HorizontalMRP'!$A$4:$D$2689,0.4,0),0)</f>
        <v>0</v>
      </c>
      <c r="N1130" s="1" t="n">
        <f aca="false">IFERROR(VLOOKUP(A1130,'[2]Pivot HorizontalMRP'!$A$4:$E$2689,5,0),0)</f>
        <v>0</v>
      </c>
      <c r="O1130" s="1" t="n">
        <f aca="false">K1130+L1130</f>
        <v>4689</v>
      </c>
      <c r="P1130" s="1" t="n">
        <f aca="false">K1130+L1130+M1130+N1130</f>
        <v>4689</v>
      </c>
      <c r="Q1130" s="1" t="n">
        <f aca="false">IFERROR(VLOOKUP(A1130,'[2]Pivot HorizontalMRP'!$A$4:$F$2689,6,0),0)</f>
        <v>3299</v>
      </c>
      <c r="R1130" s="1" t="n">
        <f aca="false">IFERROR(VLOOKUP(A1130,'[2]Pivot HorizontalMRP'!$A$4:$G$2689,7,0),0)</f>
        <v>1324</v>
      </c>
      <c r="S1130" s="1" t="n">
        <f aca="false">IFERROR(VLOOKUP(A1130,'[2]Pivot HorizontalMRP'!$A$4:$H$2689,8,0),0)</f>
        <v>1088</v>
      </c>
      <c r="T1130" s="1" t="n">
        <f aca="false">IFERROR(VLOOKUP(A1130,'[2]Pivot HorizontalMRP'!$A$4:$I$2689,9,0),0)</f>
        <v>1056</v>
      </c>
      <c r="U1130" s="1" t="n">
        <f aca="false">IF(I1130="delivery",O1130-SUM(Q1130+R1130),IF(I1130="PO",P1130-SUM(Q1130:R1130)))</f>
        <v>66</v>
      </c>
      <c r="V1130" s="81" t="n">
        <v>2.95</v>
      </c>
      <c r="W1130" s="81"/>
      <c r="X1130" s="81" t="n">
        <f aca="false">W1130-V1130</f>
        <v>-2.95</v>
      </c>
      <c r="Y1130" s="81"/>
      <c r="Z1130" s="81"/>
      <c r="AA1130" s="81"/>
      <c r="AB1130" s="81"/>
      <c r="AC1130" s="81"/>
      <c r="AD1130" s="81"/>
      <c r="AE1130" s="81"/>
      <c r="AF1130" s="81"/>
      <c r="AG1130" s="81"/>
      <c r="AH1130" s="81"/>
      <c r="AI1130" s="81"/>
      <c r="AJ1130" s="81"/>
      <c r="AK1130" s="81"/>
      <c r="AL1130" s="81"/>
      <c r="AM1130" s="81"/>
      <c r="AN1130" s="81"/>
      <c r="AO1130" s="81" t="str">
        <f aca="false">D1130</f>
        <v>Arista</v>
      </c>
      <c r="AP1130" s="1" t="s">
        <v>181</v>
      </c>
      <c r="AQ1130" s="1"/>
      <c r="AR1130" s="1"/>
      <c r="AS1130" s="1"/>
      <c r="AT1130" s="1"/>
      <c r="AU1130" s="1"/>
      <c r="AV1130" s="1"/>
      <c r="AW1130" s="1"/>
      <c r="AX1130" s="1"/>
      <c r="AY1130" s="1"/>
      <c r="AZ1130" s="1"/>
      <c r="BA1130" s="1"/>
      <c r="BB1130" s="1"/>
      <c r="BC1130" s="1"/>
      <c r="BD1130" s="1"/>
      <c r="BE1130" s="1"/>
      <c r="BF1130" s="1" t="s">
        <v>14668</v>
      </c>
      <c r="BG1130" s="1" t="s">
        <v>183</v>
      </c>
      <c r="BH1130" s="1"/>
      <c r="BI1130" s="1"/>
    </row>
    <row r="1131" customFormat="false" ht="12.75" hidden="false" customHeight="false" outlineLevel="0" collapsed="false">
      <c r="A1131" s="1" t="s">
        <v>3256</v>
      </c>
      <c r="B1131" s="1" t="s">
        <v>3257</v>
      </c>
      <c r="C1131" s="1" t="s">
        <v>177</v>
      </c>
      <c r="D1131" s="1" t="s">
        <v>82</v>
      </c>
      <c r="E1131" s="1" t="s">
        <v>15601</v>
      </c>
      <c r="F1131" s="1" t="s">
        <v>3259</v>
      </c>
      <c r="G1131" s="1" t="n">
        <v>31</v>
      </c>
      <c r="H1131" s="1" t="n">
        <v>1000</v>
      </c>
      <c r="I1131" s="101" t="s">
        <v>180</v>
      </c>
      <c r="J1131" s="1"/>
      <c r="K1131" s="1" t="n">
        <f aca="false">IFERROR(VLOOKUP(A1131,'[2]Pivot HorizontalMRP'!$A$4:$B$2689,2,0),0)</f>
        <v>0</v>
      </c>
      <c r="L1131" s="1" t="n">
        <f aca="false">IFERROR(VLOOKUP(A1131,'[2]Pivot HorizontalMRP'!$A$4:$C$2689,3,0),0)</f>
        <v>1552</v>
      </c>
      <c r="M1131" s="1" t="n">
        <f aca="false">IFERROR(VLOOKUP(A1131,'[2]Pivot HorizontalMRP'!$A$4:$D$2689,0.4,0),0)</f>
        <v>0</v>
      </c>
      <c r="N1131" s="1" t="n">
        <f aca="false">IFERROR(VLOOKUP(A1131,'[2]Pivot HorizontalMRP'!$A$4:$E$2689,5,0),0)</f>
        <v>0</v>
      </c>
      <c r="O1131" s="1" t="n">
        <f aca="false">K1131+L1131</f>
        <v>1552</v>
      </c>
      <c r="P1131" s="1" t="n">
        <f aca="false">K1131+L1131+M1131+N1131</f>
        <v>1552</v>
      </c>
      <c r="Q1131" s="1" t="n">
        <f aca="false">IFERROR(VLOOKUP(A1131,'[2]Pivot HorizontalMRP'!$A$4:$F$2689,6,0),0)</f>
        <v>91</v>
      </c>
      <c r="R1131" s="1" t="n">
        <f aca="false">IFERROR(VLOOKUP(A1131,'[2]Pivot HorizontalMRP'!$A$4:$G$2689,7,0),0)</f>
        <v>0</v>
      </c>
      <c r="S1131" s="1" t="n">
        <f aca="false">IFERROR(VLOOKUP(A1131,'[2]Pivot HorizontalMRP'!$A$4:$H$2689,8,0),0)</f>
        <v>0</v>
      </c>
      <c r="T1131" s="1" t="n">
        <f aca="false">IFERROR(VLOOKUP(A1131,'[2]Pivot HorizontalMRP'!$A$4:$I$2689,9,0),0)</f>
        <v>0</v>
      </c>
      <c r="U1131" s="1" t="n">
        <f aca="false">IF(I1131="delivery",O1131-SUM(Q1131+R1131),IF(I1131="PO",P1131-SUM(Q1131:R1131)))</f>
        <v>1461</v>
      </c>
      <c r="V1131" s="81" t="n">
        <v>4.25</v>
      </c>
      <c r="W1131" s="81"/>
      <c r="X1131" s="81" t="n">
        <f aca="false">W1131-V1131</f>
        <v>-4.25</v>
      </c>
      <c r="Y1131" s="81"/>
      <c r="Z1131" s="81"/>
      <c r="AA1131" s="81"/>
      <c r="AB1131" s="81"/>
      <c r="AC1131" s="81"/>
      <c r="AD1131" s="81"/>
      <c r="AE1131" s="81"/>
      <c r="AF1131" s="81"/>
      <c r="AG1131" s="81"/>
      <c r="AH1131" s="81"/>
      <c r="AI1131" s="81"/>
      <c r="AJ1131" s="81"/>
      <c r="AK1131" s="81"/>
      <c r="AL1131" s="81"/>
      <c r="AM1131" s="81"/>
      <c r="AN1131" s="81"/>
      <c r="AO1131" s="81" t="str">
        <f aca="false">D1131</f>
        <v>Arista</v>
      </c>
      <c r="AP1131" s="1" t="s">
        <v>181</v>
      </c>
      <c r="AQ1131" s="1"/>
      <c r="AR1131" s="1"/>
      <c r="AS1131" s="1"/>
      <c r="AT1131" s="1"/>
      <c r="AU1131" s="1"/>
      <c r="AV1131" s="1"/>
      <c r="AW1131" s="1"/>
      <c r="AX1131" s="1"/>
      <c r="AY1131" s="1"/>
      <c r="AZ1131" s="1"/>
      <c r="BA1131" s="1"/>
      <c r="BB1131" s="1"/>
      <c r="BC1131" s="1"/>
      <c r="BD1131" s="1"/>
      <c r="BE1131" s="1"/>
      <c r="BF1131" s="1" t="s">
        <v>14668</v>
      </c>
      <c r="BG1131" s="1" t="s">
        <v>183</v>
      </c>
      <c r="BH1131" s="1"/>
      <c r="BI1131" s="1"/>
    </row>
    <row r="1132" customFormat="false" ht="12.75" hidden="false" customHeight="false" outlineLevel="0" collapsed="false">
      <c r="A1132" s="1" t="s">
        <v>14215</v>
      </c>
      <c r="B1132" s="1" t="s">
        <v>14216</v>
      </c>
      <c r="C1132" s="1" t="s">
        <v>177</v>
      </c>
      <c r="D1132" s="1" t="s">
        <v>82</v>
      </c>
      <c r="E1132" s="1" t="s">
        <v>14217</v>
      </c>
      <c r="F1132" s="1" t="s">
        <v>14218</v>
      </c>
      <c r="G1132" s="1" t="n">
        <v>55</v>
      </c>
      <c r="H1132" s="1" t="n">
        <v>1</v>
      </c>
      <c r="I1132" s="101" t="s">
        <v>180</v>
      </c>
      <c r="J1132" s="1"/>
      <c r="K1132" s="1" t="n">
        <f aca="false">IFERROR(VLOOKUP(A1132,'[2]Pivot HorizontalMRP'!$A$4:$B$2689,2,0),0)</f>
        <v>0</v>
      </c>
      <c r="L1132" s="1" t="n">
        <f aca="false">IFERROR(VLOOKUP(A1132,'[2]Pivot HorizontalMRP'!$A$4:$C$2689,3,0),0)</f>
        <v>0</v>
      </c>
      <c r="M1132" s="1" t="n">
        <f aca="false">IFERROR(VLOOKUP(A1132,'[2]Pivot HorizontalMRP'!$A$4:$D$2689,0.4,0),0)</f>
        <v>0</v>
      </c>
      <c r="N1132" s="1" t="n">
        <f aca="false">IFERROR(VLOOKUP(A1132,'[2]Pivot HorizontalMRP'!$A$4:$E$2689,5,0),0)</f>
        <v>0</v>
      </c>
      <c r="O1132" s="1" t="n">
        <f aca="false">K1132+L1132</f>
        <v>0</v>
      </c>
      <c r="P1132" s="1" t="n">
        <f aca="false">K1132+L1132+M1132+N1132</f>
        <v>0</v>
      </c>
      <c r="Q1132" s="1" t="n">
        <f aca="false">IFERROR(VLOOKUP(A1132,'[2]Pivot HorizontalMRP'!$A$4:$F$2689,6,0),0)</f>
        <v>241</v>
      </c>
      <c r="R1132" s="1" t="n">
        <f aca="false">IFERROR(VLOOKUP(A1132,'[2]Pivot HorizontalMRP'!$A$4:$G$2689,7,0),0)</f>
        <v>793</v>
      </c>
      <c r="S1132" s="1" t="n">
        <f aca="false">IFERROR(VLOOKUP(A1132,'[2]Pivot HorizontalMRP'!$A$4:$H$2689,8,0),0)</f>
        <v>939</v>
      </c>
      <c r="T1132" s="1" t="n">
        <f aca="false">IFERROR(VLOOKUP(A1132,'[2]Pivot HorizontalMRP'!$A$4:$I$2689,9,0),0)</f>
        <v>687</v>
      </c>
      <c r="U1132" s="1" t="n">
        <f aca="false">IF(I1132="delivery",O1132-SUM(Q1132+R1132),IF(I1132="PO",P1132-SUM(Q1132:R1132)))</f>
        <v>-1034</v>
      </c>
      <c r="V1132" s="81" t="n">
        <v>4.25</v>
      </c>
      <c r="W1132" s="81"/>
      <c r="X1132" s="81" t="n">
        <f aca="false">W1132-V1132</f>
        <v>-4.25</v>
      </c>
      <c r="Y1132" s="81"/>
      <c r="Z1132" s="81"/>
      <c r="AA1132" s="81"/>
      <c r="AB1132" s="81"/>
      <c r="AC1132" s="81"/>
      <c r="AD1132" s="81"/>
      <c r="AE1132" s="81"/>
      <c r="AF1132" s="81"/>
      <c r="AG1132" s="81"/>
      <c r="AH1132" s="81"/>
      <c r="AI1132" s="81"/>
      <c r="AJ1132" s="81"/>
      <c r="AK1132" s="81"/>
      <c r="AL1132" s="81"/>
      <c r="AM1132" s="81"/>
      <c r="AN1132" s="81"/>
      <c r="AO1132" s="81" t="str">
        <f aca="false">D1132</f>
        <v>Arista</v>
      </c>
      <c r="AP1132" s="1" t="s">
        <v>181</v>
      </c>
      <c r="AQ1132" s="1"/>
      <c r="AR1132" s="1"/>
      <c r="AS1132" s="1"/>
      <c r="AT1132" s="1"/>
      <c r="AU1132" s="1"/>
      <c r="AV1132" s="1"/>
      <c r="AW1132" s="1"/>
      <c r="AX1132" s="1"/>
      <c r="AY1132" s="1"/>
      <c r="AZ1132" s="1"/>
      <c r="BA1132" s="1"/>
      <c r="BB1132" s="1"/>
      <c r="BC1132" s="1"/>
      <c r="BD1132" s="1"/>
      <c r="BE1132" s="1"/>
      <c r="BF1132" s="1" t="s">
        <v>14668</v>
      </c>
      <c r="BG1132" s="1" t="s">
        <v>183</v>
      </c>
      <c r="BH1132" s="1"/>
      <c r="BI1132" s="1"/>
    </row>
    <row r="1133" customFormat="false" ht="12.75" hidden="false" customHeight="false" outlineLevel="0" collapsed="false">
      <c r="A1133" s="1" t="s">
        <v>3260</v>
      </c>
      <c r="B1133" s="1" t="s">
        <v>3261</v>
      </c>
      <c r="C1133" s="1" t="s">
        <v>177</v>
      </c>
      <c r="D1133" s="1" t="s">
        <v>82</v>
      </c>
      <c r="E1133" s="1" t="s">
        <v>15602</v>
      </c>
      <c r="F1133" s="1" t="s">
        <v>3263</v>
      </c>
      <c r="G1133" s="1" t="n">
        <v>31</v>
      </c>
      <c r="H1133" s="1" t="n">
        <v>1200</v>
      </c>
      <c r="I1133" s="101" t="s">
        <v>180</v>
      </c>
      <c r="J1133" s="1"/>
      <c r="K1133" s="1" t="n">
        <f aca="false">IFERROR(VLOOKUP(A1133,'[2]Pivot HorizontalMRP'!$A$4:$B$2689,2,0),0)</f>
        <v>0</v>
      </c>
      <c r="L1133" s="1" t="n">
        <f aca="false">IFERROR(VLOOKUP(A1133,'[2]Pivot HorizontalMRP'!$A$4:$C$2689,3,0),0)</f>
        <v>1998</v>
      </c>
      <c r="M1133" s="1" t="n">
        <f aca="false">IFERROR(VLOOKUP(A1133,'[2]Pivot HorizontalMRP'!$A$4:$D$2689,0.4,0),0)</f>
        <v>0</v>
      </c>
      <c r="N1133" s="1" t="n">
        <f aca="false">IFERROR(VLOOKUP(A1133,'[2]Pivot HorizontalMRP'!$A$4:$E$2689,5,0),0)</f>
        <v>0</v>
      </c>
      <c r="O1133" s="1" t="n">
        <f aca="false">K1133+L1133</f>
        <v>1998</v>
      </c>
      <c r="P1133" s="1" t="n">
        <f aca="false">K1133+L1133+M1133+N1133</f>
        <v>1998</v>
      </c>
      <c r="Q1133" s="1" t="n">
        <f aca="false">IFERROR(VLOOKUP(A1133,'[2]Pivot HorizontalMRP'!$A$4:$F$2689,6,0),0)</f>
        <v>0</v>
      </c>
      <c r="R1133" s="1" t="n">
        <f aca="false">IFERROR(VLOOKUP(A1133,'[2]Pivot HorizontalMRP'!$A$4:$G$2689,7,0),0)</f>
        <v>0</v>
      </c>
      <c r="S1133" s="1" t="n">
        <f aca="false">IFERROR(VLOOKUP(A1133,'[2]Pivot HorizontalMRP'!$A$4:$H$2689,8,0),0)</f>
        <v>0</v>
      </c>
      <c r="T1133" s="1" t="n">
        <f aca="false">IFERROR(VLOOKUP(A1133,'[2]Pivot HorizontalMRP'!$A$4:$I$2689,9,0),0)</f>
        <v>0</v>
      </c>
      <c r="U1133" s="1" t="n">
        <f aca="false">IF(I1133="delivery",O1133-SUM(Q1133+R1133),IF(I1133="PO",P1133-SUM(Q1133:R1133)))</f>
        <v>1998</v>
      </c>
      <c r="V1133" s="81" t="n">
        <v>1.7</v>
      </c>
      <c r="W1133" s="81"/>
      <c r="X1133" s="81" t="n">
        <f aca="false">W1133-V1133</f>
        <v>-1.7</v>
      </c>
      <c r="Y1133" s="81"/>
      <c r="Z1133" s="81"/>
      <c r="AA1133" s="81"/>
      <c r="AB1133" s="81"/>
      <c r="AC1133" s="81"/>
      <c r="AD1133" s="81"/>
      <c r="AE1133" s="81"/>
      <c r="AF1133" s="81"/>
      <c r="AG1133" s="81"/>
      <c r="AH1133" s="81"/>
      <c r="AI1133" s="81"/>
      <c r="AJ1133" s="81"/>
      <c r="AK1133" s="81"/>
      <c r="AL1133" s="81"/>
      <c r="AM1133" s="81"/>
      <c r="AN1133" s="81"/>
      <c r="AO1133" s="81" t="str">
        <f aca="false">D1133</f>
        <v>Arista</v>
      </c>
      <c r="AP1133" s="1" t="s">
        <v>181</v>
      </c>
      <c r="AQ1133" s="1"/>
      <c r="AR1133" s="1"/>
      <c r="AS1133" s="1"/>
      <c r="AT1133" s="1"/>
      <c r="AU1133" s="1"/>
      <c r="AV1133" s="1"/>
      <c r="AW1133" s="1"/>
      <c r="AX1133" s="1"/>
      <c r="AY1133" s="1"/>
      <c r="AZ1133" s="1"/>
      <c r="BA1133" s="1"/>
      <c r="BB1133" s="1"/>
      <c r="BC1133" s="1"/>
      <c r="BD1133" s="1"/>
      <c r="BE1133" s="1"/>
      <c r="BF1133" s="1" t="s">
        <v>14668</v>
      </c>
      <c r="BG1133" s="1" t="s">
        <v>183</v>
      </c>
      <c r="BH1133" s="1"/>
      <c r="BI1133" s="1"/>
    </row>
    <row r="1134" customFormat="false" ht="12.75" hidden="false" customHeight="false" outlineLevel="0" collapsed="false">
      <c r="A1134" s="1" t="s">
        <v>3264</v>
      </c>
      <c r="B1134" s="1" t="s">
        <v>3265</v>
      </c>
      <c r="C1134" s="1" t="s">
        <v>177</v>
      </c>
      <c r="D1134" s="1" t="s">
        <v>82</v>
      </c>
      <c r="E1134" s="1" t="s">
        <v>15603</v>
      </c>
      <c r="F1134" s="1" t="s">
        <v>3267</v>
      </c>
      <c r="G1134" s="1" t="n">
        <v>31</v>
      </c>
      <c r="H1134" s="1" t="n">
        <v>1000</v>
      </c>
      <c r="I1134" s="101" t="s">
        <v>180</v>
      </c>
      <c r="J1134" s="1"/>
      <c r="K1134" s="1" t="n">
        <f aca="false">IFERROR(VLOOKUP(A1134,'[2]Pivot HorizontalMRP'!$A$4:$B$2689,2,0),0)</f>
        <v>0</v>
      </c>
      <c r="L1134" s="1" t="n">
        <f aca="false">IFERROR(VLOOKUP(A1134,'[2]Pivot HorizontalMRP'!$A$4:$C$2689,3,0),0)</f>
        <v>515</v>
      </c>
      <c r="M1134" s="1" t="n">
        <f aca="false">IFERROR(VLOOKUP(A1134,'[2]Pivot HorizontalMRP'!$A$4:$D$2689,0.4,0),0)</f>
        <v>0</v>
      </c>
      <c r="N1134" s="1" t="n">
        <f aca="false">IFERROR(VLOOKUP(A1134,'[2]Pivot HorizontalMRP'!$A$4:$E$2689,5,0),0)</f>
        <v>0</v>
      </c>
      <c r="O1134" s="1" t="n">
        <f aca="false">K1134+L1134</f>
        <v>515</v>
      </c>
      <c r="P1134" s="1" t="n">
        <f aca="false">K1134+L1134+M1134+N1134</f>
        <v>515</v>
      </c>
      <c r="Q1134" s="1" t="n">
        <f aca="false">IFERROR(VLOOKUP(A1134,'[2]Pivot HorizontalMRP'!$A$4:$F$2689,6,0),0)</f>
        <v>210.2</v>
      </c>
      <c r="R1134" s="1" t="n">
        <f aca="false">IFERROR(VLOOKUP(A1134,'[2]Pivot HorizontalMRP'!$A$4:$G$2689,7,0),0)</f>
        <v>49.8</v>
      </c>
      <c r="S1134" s="1" t="n">
        <f aca="false">IFERROR(VLOOKUP(A1134,'[2]Pivot HorizontalMRP'!$A$4:$H$2689,8,0),0)</f>
        <v>27.6</v>
      </c>
      <c r="T1134" s="1" t="n">
        <f aca="false">IFERROR(VLOOKUP(A1134,'[2]Pivot HorizontalMRP'!$A$4:$I$2689,9,0),0)</f>
        <v>27.6</v>
      </c>
      <c r="U1134" s="1" t="n">
        <f aca="false">IF(I1134="delivery",O1134-SUM(Q1134+R1134),IF(I1134="PO",P1134-SUM(Q1134:R1134)))</f>
        <v>255</v>
      </c>
      <c r="V1134" s="81" t="n">
        <v>2.93</v>
      </c>
      <c r="W1134" s="81"/>
      <c r="X1134" s="81" t="n">
        <f aca="false">W1134-V1134</f>
        <v>-2.93</v>
      </c>
      <c r="Y1134" s="81"/>
      <c r="Z1134" s="81"/>
      <c r="AA1134" s="81"/>
      <c r="AB1134" s="81"/>
      <c r="AC1134" s="81"/>
      <c r="AD1134" s="81"/>
      <c r="AE1134" s="81"/>
      <c r="AF1134" s="81"/>
      <c r="AG1134" s="81"/>
      <c r="AH1134" s="81"/>
      <c r="AI1134" s="81"/>
      <c r="AJ1134" s="81"/>
      <c r="AK1134" s="81"/>
      <c r="AL1134" s="81"/>
      <c r="AM1134" s="81"/>
      <c r="AN1134" s="81"/>
      <c r="AO1134" s="81" t="str">
        <f aca="false">D1134</f>
        <v>Arista</v>
      </c>
      <c r="AP1134" s="1" t="s">
        <v>181</v>
      </c>
      <c r="AQ1134" s="1"/>
      <c r="AR1134" s="1"/>
      <c r="AS1134" s="1"/>
      <c r="AT1134" s="1"/>
      <c r="AU1134" s="1"/>
      <c r="AV1134" s="1"/>
      <c r="AW1134" s="1"/>
      <c r="AX1134" s="1"/>
      <c r="AY1134" s="1"/>
      <c r="AZ1134" s="1"/>
      <c r="BA1134" s="1"/>
      <c r="BB1134" s="1"/>
      <c r="BC1134" s="1"/>
      <c r="BD1134" s="1"/>
      <c r="BE1134" s="1"/>
      <c r="BF1134" s="1" t="s">
        <v>14668</v>
      </c>
      <c r="BG1134" s="1" t="s">
        <v>183</v>
      </c>
      <c r="BH1134" s="1"/>
      <c r="BI1134" s="1"/>
    </row>
    <row r="1135" customFormat="false" ht="12.75" hidden="false" customHeight="false" outlineLevel="0" collapsed="false">
      <c r="A1135" s="1" t="s">
        <v>3268</v>
      </c>
      <c r="B1135" s="1" t="s">
        <v>3269</v>
      </c>
      <c r="C1135" s="1" t="s">
        <v>177</v>
      </c>
      <c r="D1135" s="1" t="s">
        <v>82</v>
      </c>
      <c r="E1135" s="1" t="s">
        <v>3270</v>
      </c>
      <c r="F1135" s="1" t="s">
        <v>15604</v>
      </c>
      <c r="G1135" s="1" t="n">
        <v>31</v>
      </c>
      <c r="H1135" s="1" t="n">
        <v>500</v>
      </c>
      <c r="I1135" s="101" t="s">
        <v>180</v>
      </c>
      <c r="J1135" s="1"/>
      <c r="K1135" s="1" t="n">
        <f aca="false">IFERROR(VLOOKUP(A1135,'[2]Pivot HorizontalMRP'!$A$4:$B$2689,2,0),0)</f>
        <v>0</v>
      </c>
      <c r="L1135" s="1" t="n">
        <f aca="false">IFERROR(VLOOKUP(A1135,'[2]Pivot HorizontalMRP'!$A$4:$C$2689,3,0),0)</f>
        <v>211</v>
      </c>
      <c r="M1135" s="1" t="n">
        <f aca="false">IFERROR(VLOOKUP(A1135,'[2]Pivot HorizontalMRP'!$A$4:$D$2689,0.4,0),0)</f>
        <v>0</v>
      </c>
      <c r="N1135" s="1" t="n">
        <f aca="false">IFERROR(VLOOKUP(A1135,'[2]Pivot HorizontalMRP'!$A$4:$E$2689,5,0),0)</f>
        <v>3</v>
      </c>
      <c r="O1135" s="1" t="n">
        <f aca="false">K1135+L1135</f>
        <v>211</v>
      </c>
      <c r="P1135" s="1" t="n">
        <f aca="false">K1135+L1135+M1135+N1135</f>
        <v>214</v>
      </c>
      <c r="Q1135" s="1" t="n">
        <f aca="false">IFERROR(VLOOKUP(A1135,'[2]Pivot HorizontalMRP'!$A$4:$F$2689,6,0),0)</f>
        <v>101.1</v>
      </c>
      <c r="R1135" s="1" t="n">
        <f aca="false">IFERROR(VLOOKUP(A1135,'[2]Pivot HorizontalMRP'!$A$4:$G$2689,7,0),0)</f>
        <v>24.9</v>
      </c>
      <c r="S1135" s="1" t="n">
        <f aca="false">IFERROR(VLOOKUP(A1135,'[2]Pivot HorizontalMRP'!$A$4:$H$2689,8,0),0)</f>
        <v>13.8</v>
      </c>
      <c r="T1135" s="1" t="n">
        <f aca="false">IFERROR(VLOOKUP(A1135,'[2]Pivot HorizontalMRP'!$A$4:$I$2689,9,0),0)</f>
        <v>13.8</v>
      </c>
      <c r="U1135" s="1" t="n">
        <f aca="false">IF(I1135="delivery",O1135-SUM(Q1135+R1135),IF(I1135="PO",P1135-SUM(Q1135:R1135)))</f>
        <v>85</v>
      </c>
      <c r="V1135" s="81" t="n">
        <v>12.69</v>
      </c>
      <c r="W1135" s="81"/>
      <c r="X1135" s="81" t="n">
        <f aca="false">W1135-V1135</f>
        <v>-12.69</v>
      </c>
      <c r="Y1135" s="81"/>
      <c r="Z1135" s="81"/>
      <c r="AA1135" s="81" t="n">
        <v>17.26</v>
      </c>
      <c r="AB1135" s="81"/>
      <c r="AC1135" s="81"/>
      <c r="AD1135" s="81"/>
      <c r="AE1135" s="81"/>
      <c r="AF1135" s="81"/>
      <c r="AG1135" s="81"/>
      <c r="AH1135" s="81"/>
      <c r="AI1135" s="81"/>
      <c r="AJ1135" s="81"/>
      <c r="AK1135" s="81"/>
      <c r="AL1135" s="81"/>
      <c r="AM1135" s="81"/>
      <c r="AN1135" s="81"/>
      <c r="AO1135" s="81" t="str">
        <f aca="false">D1135</f>
        <v>Arista</v>
      </c>
      <c r="AP1135" s="1" t="s">
        <v>181</v>
      </c>
      <c r="AQ1135" s="1"/>
      <c r="AR1135" s="1"/>
      <c r="AS1135" s="1"/>
      <c r="AT1135" s="1"/>
      <c r="AU1135" s="1"/>
      <c r="AV1135" s="1"/>
      <c r="AW1135" s="1"/>
      <c r="AX1135" s="1"/>
      <c r="AY1135" s="1"/>
      <c r="AZ1135" s="1"/>
      <c r="BA1135" s="1"/>
      <c r="BB1135" s="1"/>
      <c r="BC1135" s="1"/>
      <c r="BD1135" s="1"/>
      <c r="BE1135" s="1"/>
      <c r="BF1135" s="1" t="s">
        <v>14668</v>
      </c>
      <c r="BG1135" s="1" t="s">
        <v>183</v>
      </c>
      <c r="BH1135" s="1"/>
      <c r="BI1135" s="1"/>
    </row>
    <row r="1136" customFormat="false" ht="12.75" hidden="false" customHeight="false" outlineLevel="0" collapsed="false">
      <c r="A1136" s="1" t="s">
        <v>3272</v>
      </c>
      <c r="B1136" s="1" t="s">
        <v>3273</v>
      </c>
      <c r="C1136" s="1" t="s">
        <v>177</v>
      </c>
      <c r="D1136" s="1" t="s">
        <v>82</v>
      </c>
      <c r="E1136" s="1" t="s">
        <v>3274</v>
      </c>
      <c r="F1136" s="1" t="s">
        <v>3275</v>
      </c>
      <c r="G1136" s="1" t="n">
        <v>31</v>
      </c>
      <c r="H1136" s="1" t="n">
        <v>100</v>
      </c>
      <c r="I1136" s="101" t="s">
        <v>180</v>
      </c>
      <c r="J1136" s="1"/>
      <c r="K1136" s="1" t="n">
        <f aca="false">IFERROR(VLOOKUP(A1136,'[2]Pivot HorizontalMRP'!$A$4:$B$2689,2,0),0)</f>
        <v>0</v>
      </c>
      <c r="L1136" s="1" t="n">
        <f aca="false">IFERROR(VLOOKUP(A1136,'[2]Pivot HorizontalMRP'!$A$4:$C$2689,3,0),0)</f>
        <v>17.8</v>
      </c>
      <c r="M1136" s="1" t="n">
        <f aca="false">IFERROR(VLOOKUP(A1136,'[2]Pivot HorizontalMRP'!$A$4:$D$2689,0.4,0),0)</f>
        <v>0</v>
      </c>
      <c r="N1136" s="1" t="n">
        <f aca="false">IFERROR(VLOOKUP(A1136,'[2]Pivot HorizontalMRP'!$A$4:$E$2689,5,0),0)</f>
        <v>75</v>
      </c>
      <c r="O1136" s="1" t="n">
        <f aca="false">K1136+L1136</f>
        <v>17.8</v>
      </c>
      <c r="P1136" s="1" t="n">
        <f aca="false">K1136+L1136+M1136+N1136</f>
        <v>92.8</v>
      </c>
      <c r="Q1136" s="1" t="n">
        <f aca="false">IFERROR(VLOOKUP(A1136,'[2]Pivot HorizontalMRP'!$A$4:$F$2689,6,0),0)</f>
        <v>42.9</v>
      </c>
      <c r="R1136" s="1" t="n">
        <f aca="false">IFERROR(VLOOKUP(A1136,'[2]Pivot HorizontalMRP'!$A$4:$G$2689,7,0),0)</f>
        <v>24.9</v>
      </c>
      <c r="S1136" s="1" t="n">
        <f aca="false">IFERROR(VLOOKUP(A1136,'[2]Pivot HorizontalMRP'!$A$4:$H$2689,8,0),0)</f>
        <v>13.8</v>
      </c>
      <c r="T1136" s="1" t="n">
        <f aca="false">IFERROR(VLOOKUP(A1136,'[2]Pivot HorizontalMRP'!$A$4:$I$2689,9,0),0)</f>
        <v>13.8</v>
      </c>
      <c r="U1136" s="1" t="n">
        <f aca="false">IF(I1136="delivery",O1136-SUM(Q1136+R1136),IF(I1136="PO",P1136-SUM(Q1136:R1136)))</f>
        <v>-50</v>
      </c>
      <c r="V1136" s="81" t="n">
        <v>16.46</v>
      </c>
      <c r="W1136" s="81"/>
      <c r="X1136" s="81" t="n">
        <f aca="false">W1136-V1136</f>
        <v>-16.46</v>
      </c>
      <c r="Y1136" s="81"/>
      <c r="Z1136" s="81"/>
      <c r="AA1136" s="81" t="n">
        <v>16.48</v>
      </c>
      <c r="AB1136" s="81"/>
      <c r="AC1136" s="81"/>
      <c r="AD1136" s="81"/>
      <c r="AE1136" s="81"/>
      <c r="AF1136" s="81"/>
      <c r="AG1136" s="81"/>
      <c r="AH1136" s="81"/>
      <c r="AI1136" s="81"/>
      <c r="AJ1136" s="81"/>
      <c r="AK1136" s="81"/>
      <c r="AL1136" s="81"/>
      <c r="AM1136" s="81"/>
      <c r="AN1136" s="81"/>
      <c r="AO1136" s="81" t="str">
        <f aca="false">D1136</f>
        <v>Arista</v>
      </c>
      <c r="AP1136" s="1" t="s">
        <v>181</v>
      </c>
      <c r="AQ1136" s="1"/>
      <c r="AR1136" s="1"/>
      <c r="AS1136" s="1"/>
      <c r="AT1136" s="1"/>
      <c r="AU1136" s="1"/>
      <c r="AV1136" s="1"/>
      <c r="AW1136" s="1"/>
      <c r="AX1136" s="1"/>
      <c r="AY1136" s="1"/>
      <c r="AZ1136" s="1"/>
      <c r="BA1136" s="1"/>
      <c r="BB1136" s="1"/>
      <c r="BC1136" s="1"/>
      <c r="BD1136" s="1"/>
      <c r="BE1136" s="1"/>
      <c r="BF1136" s="1" t="s">
        <v>14668</v>
      </c>
      <c r="BG1136" s="1" t="s">
        <v>183</v>
      </c>
      <c r="BH1136" s="1"/>
      <c r="BI1136" s="1"/>
    </row>
    <row r="1137" customFormat="false" ht="12.75" hidden="false" customHeight="false" outlineLevel="0" collapsed="false">
      <c r="A1137" s="1" t="s">
        <v>3276</v>
      </c>
      <c r="B1137" s="1" t="s">
        <v>3277</v>
      </c>
      <c r="C1137" s="1" t="s">
        <v>177</v>
      </c>
      <c r="D1137" s="1" t="s">
        <v>82</v>
      </c>
      <c r="E1137" s="1" t="s">
        <v>3278</v>
      </c>
      <c r="F1137" s="1" t="s">
        <v>15605</v>
      </c>
      <c r="G1137" s="1" t="n">
        <v>31</v>
      </c>
      <c r="H1137" s="1" t="n">
        <v>50</v>
      </c>
      <c r="I1137" s="101" t="s">
        <v>180</v>
      </c>
      <c r="J1137" s="1"/>
      <c r="K1137" s="1" t="n">
        <f aca="false">IFERROR(VLOOKUP(A1137,'[2]Pivot HorizontalMRP'!$A$4:$B$2689,2,0),0)</f>
        <v>0</v>
      </c>
      <c r="L1137" s="1" t="n">
        <f aca="false">IFERROR(VLOOKUP(A1137,'[2]Pivot HorizontalMRP'!$A$4:$C$2689,3,0),0)</f>
        <v>49</v>
      </c>
      <c r="M1137" s="1" t="n">
        <f aca="false">IFERROR(VLOOKUP(A1137,'[2]Pivot HorizontalMRP'!$A$4:$D$2689,0.4,0),0)</f>
        <v>0</v>
      </c>
      <c r="N1137" s="1" t="n">
        <f aca="false">IFERROR(VLOOKUP(A1137,'[2]Pivot HorizontalMRP'!$A$4:$E$2689,5,0),0)</f>
        <v>0</v>
      </c>
      <c r="O1137" s="1" t="n">
        <f aca="false">K1137+L1137</f>
        <v>49</v>
      </c>
      <c r="P1137" s="1" t="n">
        <f aca="false">K1137+L1137+M1137+N1137</f>
        <v>49</v>
      </c>
      <c r="Q1137" s="1" t="n">
        <f aca="false">IFERROR(VLOOKUP(A1137,'[2]Pivot HorizontalMRP'!$A$4:$F$2689,6,0),0)</f>
        <v>27.8</v>
      </c>
      <c r="R1137" s="1" t="n">
        <f aca="false">IFERROR(VLOOKUP(A1137,'[2]Pivot HorizontalMRP'!$A$4:$G$2689,7,0),0)</f>
        <v>8.2</v>
      </c>
      <c r="S1137" s="1" t="n">
        <f aca="false">IFERROR(VLOOKUP(A1137,'[2]Pivot HorizontalMRP'!$A$4:$H$2689,8,0),0)</f>
        <v>13.4</v>
      </c>
      <c r="T1137" s="1" t="n">
        <f aca="false">IFERROR(VLOOKUP(A1137,'[2]Pivot HorizontalMRP'!$A$4:$I$2689,9,0),0)</f>
        <v>12.6</v>
      </c>
      <c r="U1137" s="1" t="n">
        <f aca="false">IF(I1137="delivery",O1137-SUM(Q1137+R1137),IF(I1137="PO",P1137-SUM(Q1137:R1137)))</f>
        <v>13</v>
      </c>
      <c r="V1137" s="81" t="n">
        <v>5.57</v>
      </c>
      <c r="W1137" s="81"/>
      <c r="X1137" s="81" t="n">
        <f aca="false">W1137-V1137</f>
        <v>-5.57</v>
      </c>
      <c r="Y1137" s="81"/>
      <c r="Z1137" s="81"/>
      <c r="AA1137" s="81"/>
      <c r="AB1137" s="81"/>
      <c r="AC1137" s="81"/>
      <c r="AD1137" s="81"/>
      <c r="AE1137" s="81"/>
      <c r="AF1137" s="81"/>
      <c r="AG1137" s="81"/>
      <c r="AH1137" s="81"/>
      <c r="AI1137" s="81"/>
      <c r="AJ1137" s="81"/>
      <c r="AK1137" s="81"/>
      <c r="AL1137" s="81"/>
      <c r="AM1137" s="81"/>
      <c r="AN1137" s="81"/>
      <c r="AO1137" s="81" t="str">
        <f aca="false">D1137</f>
        <v>Arista</v>
      </c>
      <c r="AP1137" s="1" t="s">
        <v>181</v>
      </c>
      <c r="AQ1137" s="1"/>
      <c r="AR1137" s="1"/>
      <c r="AS1137" s="1"/>
      <c r="AT1137" s="1"/>
      <c r="AU1137" s="1"/>
      <c r="AV1137" s="1"/>
      <c r="AW1137" s="1"/>
      <c r="AX1137" s="1"/>
      <c r="AY1137" s="1"/>
      <c r="AZ1137" s="1"/>
      <c r="BA1137" s="1"/>
      <c r="BB1137" s="1"/>
      <c r="BC1137" s="1"/>
      <c r="BD1137" s="1"/>
      <c r="BE1137" s="1"/>
      <c r="BF1137" s="1" t="s">
        <v>14668</v>
      </c>
      <c r="BG1137" s="1" t="s">
        <v>183</v>
      </c>
      <c r="BH1137" s="1"/>
      <c r="BI1137" s="1"/>
    </row>
    <row r="1138" customFormat="false" ht="12.75" hidden="false" customHeight="false" outlineLevel="0" collapsed="false">
      <c r="A1138" s="1" t="s">
        <v>3280</v>
      </c>
      <c r="B1138" s="1" t="s">
        <v>3281</v>
      </c>
      <c r="C1138" s="1" t="s">
        <v>177</v>
      </c>
      <c r="D1138" s="1" t="s">
        <v>82</v>
      </c>
      <c r="E1138" s="1" t="s">
        <v>3282</v>
      </c>
      <c r="F1138" s="1" t="s">
        <v>15606</v>
      </c>
      <c r="G1138" s="1" t="n">
        <v>31</v>
      </c>
      <c r="H1138" s="1" t="n">
        <v>50</v>
      </c>
      <c r="I1138" s="101" t="s">
        <v>180</v>
      </c>
      <c r="J1138" s="1"/>
      <c r="K1138" s="1" t="n">
        <f aca="false">IFERROR(VLOOKUP(A1138,'[2]Pivot HorizontalMRP'!$A$4:$B$2689,2,0),0)</f>
        <v>0</v>
      </c>
      <c r="L1138" s="1" t="n">
        <f aca="false">IFERROR(VLOOKUP(A1138,'[2]Pivot HorizontalMRP'!$A$4:$C$2689,3,0),0)</f>
        <v>45.1</v>
      </c>
      <c r="M1138" s="1" t="n">
        <f aca="false">IFERROR(VLOOKUP(A1138,'[2]Pivot HorizontalMRP'!$A$4:$D$2689,0.4,0),0)</f>
        <v>0</v>
      </c>
      <c r="N1138" s="1" t="n">
        <f aca="false">IFERROR(VLOOKUP(A1138,'[2]Pivot HorizontalMRP'!$A$4:$E$2689,5,0),0)</f>
        <v>0</v>
      </c>
      <c r="O1138" s="1" t="n">
        <f aca="false">K1138+L1138</f>
        <v>45.1</v>
      </c>
      <c r="P1138" s="1" t="n">
        <f aca="false">K1138+L1138+M1138+N1138</f>
        <v>45.1</v>
      </c>
      <c r="Q1138" s="1" t="n">
        <f aca="false">IFERROR(VLOOKUP(A1138,'[2]Pivot HorizontalMRP'!$A$4:$F$2689,6,0),0)</f>
        <v>10.5</v>
      </c>
      <c r="R1138" s="1" t="n">
        <f aca="false">IFERROR(VLOOKUP(A1138,'[2]Pivot HorizontalMRP'!$A$4:$G$2689,7,0),0)</f>
        <v>0</v>
      </c>
      <c r="S1138" s="1" t="n">
        <f aca="false">IFERROR(VLOOKUP(A1138,'[2]Pivot HorizontalMRP'!$A$4:$H$2689,8,0),0)</f>
        <v>0</v>
      </c>
      <c r="T1138" s="1" t="n">
        <f aca="false">IFERROR(VLOOKUP(A1138,'[2]Pivot HorizontalMRP'!$A$4:$I$2689,9,0),0)</f>
        <v>0</v>
      </c>
      <c r="U1138" s="1" t="n">
        <f aca="false">IF(I1138="delivery",O1138-SUM(Q1138+R1138),IF(I1138="PO",P1138-SUM(Q1138:R1138)))</f>
        <v>34.6</v>
      </c>
      <c r="V1138" s="81" t="n">
        <v>20.07</v>
      </c>
      <c r="W1138" s="81"/>
      <c r="X1138" s="81" t="n">
        <f aca="false">W1138-V1138</f>
        <v>-20.07</v>
      </c>
      <c r="Y1138" s="81"/>
      <c r="Z1138" s="81"/>
      <c r="AA1138" s="81"/>
      <c r="AB1138" s="81"/>
      <c r="AC1138" s="81"/>
      <c r="AD1138" s="81"/>
      <c r="AE1138" s="81"/>
      <c r="AF1138" s="81"/>
      <c r="AG1138" s="81"/>
      <c r="AH1138" s="81"/>
      <c r="AI1138" s="81"/>
      <c r="AJ1138" s="81"/>
      <c r="AK1138" s="81"/>
      <c r="AL1138" s="81"/>
      <c r="AM1138" s="81"/>
      <c r="AN1138" s="81"/>
      <c r="AO1138" s="81" t="str">
        <f aca="false">D1138</f>
        <v>Arista</v>
      </c>
      <c r="AP1138" s="1" t="s">
        <v>181</v>
      </c>
      <c r="AQ1138" s="1"/>
      <c r="AR1138" s="1"/>
      <c r="AS1138" s="1"/>
      <c r="AT1138" s="1"/>
      <c r="AU1138" s="1"/>
      <c r="AV1138" s="1"/>
      <c r="AW1138" s="1"/>
      <c r="AX1138" s="1"/>
      <c r="AY1138" s="1"/>
      <c r="AZ1138" s="1"/>
      <c r="BA1138" s="1"/>
      <c r="BB1138" s="1"/>
      <c r="BC1138" s="1"/>
      <c r="BD1138" s="1"/>
      <c r="BE1138" s="1"/>
      <c r="BF1138" s="1" t="s">
        <v>14668</v>
      </c>
      <c r="BG1138" s="1" t="s">
        <v>183</v>
      </c>
      <c r="BH1138" s="1"/>
      <c r="BI1138" s="1"/>
    </row>
    <row r="1139" customFormat="false" ht="12.75" hidden="false" customHeight="false" outlineLevel="0" collapsed="false">
      <c r="A1139" s="1" t="s">
        <v>15607</v>
      </c>
      <c r="B1139" s="1" t="s">
        <v>15608</v>
      </c>
      <c r="C1139" s="1" t="s">
        <v>177</v>
      </c>
      <c r="D1139" s="1" t="s">
        <v>82</v>
      </c>
      <c r="E1139" s="1" t="s">
        <v>15609</v>
      </c>
      <c r="F1139" s="1" t="s">
        <v>15610</v>
      </c>
      <c r="G1139" s="1" t="n">
        <v>55</v>
      </c>
      <c r="H1139" s="1" t="n">
        <v>1</v>
      </c>
      <c r="I1139" s="102" t="s">
        <v>180</v>
      </c>
      <c r="J1139" s="1"/>
      <c r="K1139" s="1" t="n">
        <f aca="false">IFERROR(VLOOKUP(A1139,'[2]Pivot HorizontalMRP'!$A$4:$B$2689,2,0),0)</f>
        <v>0</v>
      </c>
      <c r="L1139" s="1" t="n">
        <f aca="false">IFERROR(VLOOKUP(A1139,'[2]Pivot HorizontalMRP'!$A$4:$C$2689,3,0),0)</f>
        <v>0</v>
      </c>
      <c r="M1139" s="1" t="n">
        <f aca="false">IFERROR(VLOOKUP(A1139,'[2]Pivot HorizontalMRP'!$A$4:$D$2689,0.4,0),0)</f>
        <v>0</v>
      </c>
      <c r="N1139" s="1" t="n">
        <f aca="false">IFERROR(VLOOKUP(A1139,'[2]Pivot HorizontalMRP'!$A$4:$E$2689,5,0),0)</f>
        <v>0</v>
      </c>
      <c r="O1139" s="1" t="n">
        <f aca="false">K1139+L1139</f>
        <v>0</v>
      </c>
      <c r="P1139" s="1" t="n">
        <f aca="false">K1139+L1139+M1139+N1139</f>
        <v>0</v>
      </c>
      <c r="Q1139" s="1" t="n">
        <f aca="false">IFERROR(VLOOKUP(A1139,'[2]Pivot HorizontalMRP'!$A$4:$F$2689,6,0),0)</f>
        <v>6</v>
      </c>
      <c r="R1139" s="1" t="n">
        <f aca="false">IFERROR(VLOOKUP(A1139,'[2]Pivot HorizontalMRP'!$A$4:$G$2689,7,0),0)</f>
        <v>8.2</v>
      </c>
      <c r="S1139" s="1" t="n">
        <f aca="false">IFERROR(VLOOKUP(A1139,'[2]Pivot HorizontalMRP'!$A$4:$H$2689,8,0),0)</f>
        <v>13.4</v>
      </c>
      <c r="T1139" s="1" t="n">
        <f aca="false">IFERROR(VLOOKUP(A1139,'[2]Pivot HorizontalMRP'!$A$4:$I$2689,9,0),0)</f>
        <v>12.6</v>
      </c>
      <c r="U1139" s="1" t="n">
        <f aca="false">IF(I1139="delivery",O1139-SUM(Q1139+R1139),IF(I1139="PO",P1139-SUM(Q1139:R1139)))</f>
        <v>-14.2</v>
      </c>
      <c r="V1139" s="81" t="n">
        <v>16.43</v>
      </c>
      <c r="W1139" s="81"/>
      <c r="X1139" s="81" t="n">
        <f aca="false">W1139-V1139</f>
        <v>-16.43</v>
      </c>
      <c r="Y1139" s="81"/>
      <c r="Z1139" s="81"/>
      <c r="AA1139" s="81"/>
      <c r="AB1139" s="81"/>
      <c r="AC1139" s="81"/>
      <c r="AD1139" s="81"/>
      <c r="AE1139" s="81"/>
      <c r="AF1139" s="81"/>
      <c r="AG1139" s="81"/>
      <c r="AH1139" s="81"/>
      <c r="AI1139" s="81"/>
      <c r="AJ1139" s="81"/>
      <c r="AK1139" s="81"/>
      <c r="AL1139" s="81"/>
      <c r="AM1139" s="81"/>
      <c r="AN1139" s="81"/>
      <c r="AO1139" s="81" t="str">
        <f aca="false">D1139</f>
        <v>Arista</v>
      </c>
      <c r="AP1139" s="102" t="s">
        <v>181</v>
      </c>
      <c r="AQ1139" s="1"/>
      <c r="AR1139" s="1"/>
      <c r="AS1139" s="1"/>
      <c r="AT1139" s="1"/>
      <c r="AU1139" s="1"/>
      <c r="AV1139" s="1"/>
      <c r="AW1139" s="1"/>
      <c r="AX1139" s="1"/>
      <c r="AY1139" s="1"/>
      <c r="AZ1139" s="1"/>
      <c r="BA1139" s="1"/>
      <c r="BB1139" s="1"/>
      <c r="BC1139" s="1"/>
      <c r="BD1139" s="1"/>
      <c r="BE1139" s="1"/>
      <c r="BF1139" s="1" t="s">
        <v>10507</v>
      </c>
      <c r="BG1139" s="1" t="s">
        <v>183</v>
      </c>
      <c r="BH1139" s="1"/>
      <c r="BI1139" s="1"/>
    </row>
    <row r="1140" customFormat="false" ht="12.75" hidden="false" customHeight="false" outlineLevel="0" collapsed="false">
      <c r="A1140" s="1" t="s">
        <v>3284</v>
      </c>
      <c r="B1140" s="1" t="s">
        <v>3285</v>
      </c>
      <c r="C1140" s="1" t="s">
        <v>177</v>
      </c>
      <c r="D1140" s="1" t="s">
        <v>82</v>
      </c>
      <c r="E1140" s="1" t="s">
        <v>15611</v>
      </c>
      <c r="F1140" s="1" t="s">
        <v>3287</v>
      </c>
      <c r="G1140" s="1" t="n">
        <v>31</v>
      </c>
      <c r="H1140" s="1" t="n">
        <v>5210</v>
      </c>
      <c r="I1140" s="101" t="s">
        <v>180</v>
      </c>
      <c r="J1140" s="1"/>
      <c r="K1140" s="1" t="n">
        <f aca="false">IFERROR(VLOOKUP(A1140,'[2]Pivot HorizontalMRP'!$A$4:$B$2689,2,0),0)</f>
        <v>0</v>
      </c>
      <c r="L1140" s="1" t="n">
        <f aca="false">IFERROR(VLOOKUP(A1140,'[2]Pivot HorizontalMRP'!$A$4:$C$2689,3,0),0)</f>
        <v>2333</v>
      </c>
      <c r="M1140" s="1" t="n">
        <f aca="false">IFERROR(VLOOKUP(A1140,'[2]Pivot HorizontalMRP'!$A$4:$D$2689,0.4,0),0)</f>
        <v>0</v>
      </c>
      <c r="N1140" s="1" t="n">
        <f aca="false">IFERROR(VLOOKUP(A1140,'[2]Pivot HorizontalMRP'!$A$4:$E$2689,5,0),0)</f>
        <v>0</v>
      </c>
      <c r="O1140" s="1" t="n">
        <f aca="false">K1140+L1140</f>
        <v>2333</v>
      </c>
      <c r="P1140" s="1" t="n">
        <f aca="false">K1140+L1140+M1140+N1140</f>
        <v>2333</v>
      </c>
      <c r="Q1140" s="1" t="n">
        <f aca="false">IFERROR(VLOOKUP(A1140,'[2]Pivot HorizontalMRP'!$A$4:$F$2689,6,0),0)</f>
        <v>555</v>
      </c>
      <c r="R1140" s="1" t="n">
        <f aca="false">IFERROR(VLOOKUP(A1140,'[2]Pivot HorizontalMRP'!$A$4:$G$2689,7,0),0)</f>
        <v>160</v>
      </c>
      <c r="S1140" s="1" t="n">
        <f aca="false">IFERROR(VLOOKUP(A1140,'[2]Pivot HorizontalMRP'!$A$4:$H$2689,8,0),0)</f>
        <v>116</v>
      </c>
      <c r="T1140" s="1" t="n">
        <f aca="false">IFERROR(VLOOKUP(A1140,'[2]Pivot HorizontalMRP'!$A$4:$I$2689,9,0),0)</f>
        <v>204</v>
      </c>
      <c r="U1140" s="1" t="n">
        <f aca="false">IF(I1140="delivery",O1140-SUM(Q1140+R1140),IF(I1140="PO",P1140-SUM(Q1140:R1140)))</f>
        <v>1618</v>
      </c>
      <c r="V1140" s="81" t="n">
        <v>0.28</v>
      </c>
      <c r="W1140" s="81"/>
      <c r="X1140" s="81" t="n">
        <f aca="false">W1140-V1140</f>
        <v>-0.28</v>
      </c>
      <c r="Y1140" s="81"/>
      <c r="Z1140" s="81"/>
      <c r="AA1140" s="81"/>
      <c r="AB1140" s="81"/>
      <c r="AC1140" s="81"/>
      <c r="AD1140" s="81"/>
      <c r="AE1140" s="81"/>
      <c r="AF1140" s="81"/>
      <c r="AG1140" s="81"/>
      <c r="AH1140" s="81"/>
      <c r="AI1140" s="81"/>
      <c r="AJ1140" s="81"/>
      <c r="AK1140" s="81"/>
      <c r="AL1140" s="81"/>
      <c r="AM1140" s="81"/>
      <c r="AN1140" s="81"/>
      <c r="AO1140" s="81" t="str">
        <f aca="false">D1140</f>
        <v>Arista</v>
      </c>
      <c r="AP1140" s="1" t="s">
        <v>181</v>
      </c>
      <c r="AQ1140" s="1"/>
      <c r="AR1140" s="1"/>
      <c r="AS1140" s="1"/>
      <c r="AT1140" s="1"/>
      <c r="AU1140" s="1"/>
      <c r="AV1140" s="1"/>
      <c r="AW1140" s="1"/>
      <c r="AX1140" s="1"/>
      <c r="AY1140" s="1"/>
      <c r="AZ1140" s="1"/>
      <c r="BA1140" s="1"/>
      <c r="BB1140" s="1"/>
      <c r="BC1140" s="1"/>
      <c r="BD1140" s="1"/>
      <c r="BE1140" s="1"/>
      <c r="BF1140" s="1" t="s">
        <v>14668</v>
      </c>
      <c r="BG1140" s="1" t="s">
        <v>183</v>
      </c>
      <c r="BH1140" s="1"/>
      <c r="BI1140" s="1"/>
    </row>
    <row r="1141" customFormat="false" ht="12.75" hidden="false" customHeight="false" outlineLevel="0" collapsed="false">
      <c r="A1141" s="1" t="s">
        <v>3288</v>
      </c>
      <c r="B1141" s="1" t="s">
        <v>3289</v>
      </c>
      <c r="C1141" s="1" t="s">
        <v>177</v>
      </c>
      <c r="D1141" s="1" t="s">
        <v>82</v>
      </c>
      <c r="E1141" s="1" t="s">
        <v>15612</v>
      </c>
      <c r="F1141" s="1" t="s">
        <v>15613</v>
      </c>
      <c r="G1141" s="1" t="n">
        <v>26</v>
      </c>
      <c r="H1141" s="1" t="n">
        <v>2700</v>
      </c>
      <c r="I1141" s="101" t="s">
        <v>180</v>
      </c>
      <c r="J1141" s="1"/>
      <c r="K1141" s="1" t="n">
        <f aca="false">IFERROR(VLOOKUP(A1141,'[2]Pivot HorizontalMRP'!$A$4:$B$2689,2,0),0)</f>
        <v>0</v>
      </c>
      <c r="L1141" s="1" t="n">
        <f aca="false">IFERROR(VLOOKUP(A1141,'[2]Pivot HorizontalMRP'!$A$4:$C$2689,3,0),0)</f>
        <v>2659</v>
      </c>
      <c r="M1141" s="1" t="n">
        <f aca="false">IFERROR(VLOOKUP(A1141,'[2]Pivot HorizontalMRP'!$A$4:$D$2689,0.4,0),0)</f>
        <v>0</v>
      </c>
      <c r="N1141" s="1" t="n">
        <f aca="false">IFERROR(VLOOKUP(A1141,'[2]Pivot HorizontalMRP'!$A$4:$E$2689,5,0),0)</f>
        <v>0</v>
      </c>
      <c r="O1141" s="1" t="n">
        <f aca="false">K1141+L1141</f>
        <v>2659</v>
      </c>
      <c r="P1141" s="1" t="n">
        <f aca="false">K1141+L1141+M1141+N1141</f>
        <v>2659</v>
      </c>
      <c r="Q1141" s="1" t="n">
        <f aca="false">IFERROR(VLOOKUP(A1141,'[2]Pivot HorizontalMRP'!$A$4:$F$2689,6,0),0)</f>
        <v>1622.3244</v>
      </c>
      <c r="R1141" s="1" t="n">
        <f aca="false">IFERROR(VLOOKUP(A1141,'[2]Pivot HorizontalMRP'!$A$4:$G$2689,7,0),0)</f>
        <v>2442.4884</v>
      </c>
      <c r="S1141" s="1" t="n">
        <f aca="false">IFERROR(VLOOKUP(A1141,'[2]Pivot HorizontalMRP'!$A$4:$H$2689,8,0),0)</f>
        <v>3288.6576</v>
      </c>
      <c r="T1141" s="1" t="n">
        <f aca="false">IFERROR(VLOOKUP(A1141,'[2]Pivot HorizontalMRP'!$A$4:$I$2689,9,0),0)</f>
        <v>2676.5352</v>
      </c>
      <c r="U1141" s="1" t="n">
        <f aca="false">IF(I1141="delivery",O1141-SUM(Q1141+R1141),IF(I1141="PO",P1141-SUM(Q1141:R1141)))</f>
        <v>-1405.8128</v>
      </c>
      <c r="V1141" s="81" t="n">
        <v>0.814</v>
      </c>
      <c r="W1141" s="81"/>
      <c r="X1141" s="81" t="n">
        <f aca="false">W1141-V1141</f>
        <v>-0.814</v>
      </c>
      <c r="Y1141" s="81"/>
      <c r="Z1141" s="81"/>
      <c r="AA1141" s="81" t="n">
        <v>0.814</v>
      </c>
      <c r="AB1141" s="81"/>
      <c r="AC1141" s="81"/>
      <c r="AD1141" s="81"/>
      <c r="AE1141" s="81"/>
      <c r="AF1141" s="81"/>
      <c r="AG1141" s="81"/>
      <c r="AH1141" s="81"/>
      <c r="AI1141" s="81"/>
      <c r="AJ1141" s="81"/>
      <c r="AK1141" s="81"/>
      <c r="AL1141" s="81"/>
      <c r="AM1141" s="81"/>
      <c r="AN1141" s="81"/>
      <c r="AO1141" s="81" t="str">
        <f aca="false">D1141</f>
        <v>Arista</v>
      </c>
      <c r="AP1141" s="1" t="s">
        <v>181</v>
      </c>
      <c r="AQ1141" s="1"/>
      <c r="AR1141" s="1"/>
      <c r="AS1141" s="1"/>
      <c r="AT1141" s="1"/>
      <c r="AU1141" s="1"/>
      <c r="AV1141" s="1"/>
      <c r="AW1141" s="1"/>
      <c r="AX1141" s="1"/>
      <c r="AY1141" s="1"/>
      <c r="AZ1141" s="1"/>
      <c r="BA1141" s="1"/>
      <c r="BB1141" s="1"/>
      <c r="BC1141" s="1"/>
      <c r="BD1141" s="1"/>
      <c r="BE1141" s="1"/>
      <c r="BF1141" s="1" t="s">
        <v>14668</v>
      </c>
      <c r="BG1141" s="1" t="s">
        <v>183</v>
      </c>
      <c r="BH1141" s="1"/>
      <c r="BI1141" s="1"/>
    </row>
    <row r="1142" customFormat="false" ht="12.75" hidden="false" customHeight="false" outlineLevel="0" collapsed="false">
      <c r="A1142" s="1" t="s">
        <v>3292</v>
      </c>
      <c r="B1142" s="1" t="s">
        <v>3293</v>
      </c>
      <c r="C1142" s="1" t="s">
        <v>177</v>
      </c>
      <c r="D1142" s="1" t="s">
        <v>82</v>
      </c>
      <c r="E1142" s="1" t="s">
        <v>15614</v>
      </c>
      <c r="F1142" s="1" t="s">
        <v>3295</v>
      </c>
      <c r="G1142" s="1" t="n">
        <v>31</v>
      </c>
      <c r="H1142" s="1" t="n">
        <v>100</v>
      </c>
      <c r="I1142" s="101" t="s">
        <v>180</v>
      </c>
      <c r="J1142" s="1"/>
      <c r="K1142" s="1" t="n">
        <f aca="false">IFERROR(VLOOKUP(A1142,'[2]Pivot HorizontalMRP'!$A$4:$B$2689,2,0),0)</f>
        <v>0</v>
      </c>
      <c r="L1142" s="1" t="n">
        <f aca="false">IFERROR(VLOOKUP(A1142,'[2]Pivot HorizontalMRP'!$A$4:$C$2689,3,0),0)</f>
        <v>126</v>
      </c>
      <c r="M1142" s="1" t="n">
        <f aca="false">IFERROR(VLOOKUP(A1142,'[2]Pivot HorizontalMRP'!$A$4:$D$2689,0.4,0),0)</f>
        <v>0</v>
      </c>
      <c r="N1142" s="1" t="n">
        <f aca="false">IFERROR(VLOOKUP(A1142,'[2]Pivot HorizontalMRP'!$A$4:$E$2689,5,0),0)</f>
        <v>0</v>
      </c>
      <c r="O1142" s="1" t="n">
        <f aca="false">K1142+L1142</f>
        <v>126</v>
      </c>
      <c r="P1142" s="1" t="n">
        <f aca="false">K1142+L1142+M1142+N1142</f>
        <v>126</v>
      </c>
      <c r="Q1142" s="1" t="n">
        <f aca="false">IFERROR(VLOOKUP(A1142,'[2]Pivot HorizontalMRP'!$A$4:$F$2689,6,0),0)</f>
        <v>31.25</v>
      </c>
      <c r="R1142" s="1" t="n">
        <f aca="false">IFERROR(VLOOKUP(A1142,'[2]Pivot HorizontalMRP'!$A$4:$G$2689,7,0),0)</f>
        <v>7.75</v>
      </c>
      <c r="S1142" s="1" t="n">
        <f aca="false">IFERROR(VLOOKUP(A1142,'[2]Pivot HorizontalMRP'!$A$4:$H$2689,8,0),0)</f>
        <v>8</v>
      </c>
      <c r="T1142" s="1" t="n">
        <f aca="false">IFERROR(VLOOKUP(A1142,'[2]Pivot HorizontalMRP'!$A$4:$I$2689,9,0),0)</f>
        <v>12</v>
      </c>
      <c r="U1142" s="1" t="n">
        <f aca="false">IF(I1142="delivery",O1142-SUM(Q1142+R1142),IF(I1142="PO",P1142-SUM(Q1142:R1142)))</f>
        <v>87</v>
      </c>
      <c r="V1142" s="81" t="n">
        <v>4.31</v>
      </c>
      <c r="W1142" s="81"/>
      <c r="X1142" s="81" t="n">
        <f aca="false">W1142-V1142</f>
        <v>-4.31</v>
      </c>
      <c r="Y1142" s="81"/>
      <c r="Z1142" s="81"/>
      <c r="AA1142" s="81" t="n">
        <v>5.84</v>
      </c>
      <c r="AB1142" s="81"/>
      <c r="AC1142" s="81"/>
      <c r="AD1142" s="81"/>
      <c r="AE1142" s="81"/>
      <c r="AF1142" s="81"/>
      <c r="AG1142" s="81"/>
      <c r="AH1142" s="81"/>
      <c r="AI1142" s="81"/>
      <c r="AJ1142" s="81"/>
      <c r="AK1142" s="81"/>
      <c r="AL1142" s="81"/>
      <c r="AM1142" s="81"/>
      <c r="AN1142" s="81"/>
      <c r="AO1142" s="81" t="str">
        <f aca="false">D1142</f>
        <v>Arista</v>
      </c>
      <c r="AP1142" s="1" t="s">
        <v>181</v>
      </c>
      <c r="AQ1142" s="1"/>
      <c r="AR1142" s="1"/>
      <c r="AS1142" s="1"/>
      <c r="AT1142" s="1"/>
      <c r="AU1142" s="1"/>
      <c r="AV1142" s="1"/>
      <c r="AW1142" s="1"/>
      <c r="AX1142" s="1"/>
      <c r="AY1142" s="1"/>
      <c r="AZ1142" s="1"/>
      <c r="BA1142" s="1"/>
      <c r="BB1142" s="1"/>
      <c r="BC1142" s="1"/>
      <c r="BD1142" s="1"/>
      <c r="BE1142" s="1"/>
      <c r="BF1142" s="1" t="s">
        <v>14668</v>
      </c>
      <c r="BG1142" s="1" t="s">
        <v>183</v>
      </c>
      <c r="BH1142" s="1"/>
      <c r="BI1142" s="1"/>
    </row>
    <row r="1143" customFormat="false" ht="12.75" hidden="false" customHeight="false" outlineLevel="0" collapsed="false">
      <c r="A1143" s="1" t="s">
        <v>3296</v>
      </c>
      <c r="B1143" s="1" t="s">
        <v>3297</v>
      </c>
      <c r="C1143" s="1" t="s">
        <v>177</v>
      </c>
      <c r="D1143" s="1" t="s">
        <v>82</v>
      </c>
      <c r="E1143" s="1" t="s">
        <v>15615</v>
      </c>
      <c r="F1143" s="1" t="s">
        <v>3299</v>
      </c>
      <c r="G1143" s="1" t="n">
        <v>31</v>
      </c>
      <c r="H1143" s="1" t="n">
        <v>500</v>
      </c>
      <c r="I1143" s="101" t="s">
        <v>180</v>
      </c>
      <c r="J1143" s="1"/>
      <c r="K1143" s="1" t="n">
        <f aca="false">IFERROR(VLOOKUP(A1143,'[2]Pivot HorizontalMRP'!$A$4:$B$2689,2,0),0)</f>
        <v>0</v>
      </c>
      <c r="L1143" s="1" t="n">
        <f aca="false">IFERROR(VLOOKUP(A1143,'[2]Pivot HorizontalMRP'!$A$4:$C$2689,3,0),0)</f>
        <v>123.8934</v>
      </c>
      <c r="M1143" s="1" t="n">
        <f aca="false">IFERROR(VLOOKUP(A1143,'[2]Pivot HorizontalMRP'!$A$4:$D$2689,0.4,0),0)</f>
        <v>0</v>
      </c>
      <c r="N1143" s="1" t="n">
        <f aca="false">IFERROR(VLOOKUP(A1143,'[2]Pivot HorizontalMRP'!$A$4:$E$2689,5,0),0)</f>
        <v>270</v>
      </c>
      <c r="O1143" s="1" t="n">
        <f aca="false">K1143+L1143</f>
        <v>123.8934</v>
      </c>
      <c r="P1143" s="1" t="n">
        <f aca="false">K1143+L1143+M1143+N1143</f>
        <v>393.8934</v>
      </c>
      <c r="Q1143" s="1" t="n">
        <f aca="false">IFERROR(VLOOKUP(A1143,'[2]Pivot HorizontalMRP'!$A$4:$F$2689,6,0),0)</f>
        <v>569.1138</v>
      </c>
      <c r="R1143" s="1" t="n">
        <f aca="false">IFERROR(VLOOKUP(A1143,'[2]Pivot HorizontalMRP'!$A$4:$G$2689,7,0),0)</f>
        <v>333.4</v>
      </c>
      <c r="S1143" s="1" t="n">
        <f aca="false">IFERROR(VLOOKUP(A1143,'[2]Pivot HorizontalMRP'!$A$4:$H$2689,8,0),0)</f>
        <v>333.4</v>
      </c>
      <c r="T1143" s="1" t="n">
        <f aca="false">IFERROR(VLOOKUP(A1143,'[2]Pivot HorizontalMRP'!$A$4:$I$2689,9,0),0)</f>
        <v>333.4</v>
      </c>
      <c r="U1143" s="1" t="n">
        <f aca="false">IF(I1143="delivery",O1143-SUM(Q1143+R1143),IF(I1143="PO",P1143-SUM(Q1143:R1143)))</f>
        <v>-778.6204</v>
      </c>
      <c r="V1143" s="81" t="n">
        <v>5.16</v>
      </c>
      <c r="W1143" s="81"/>
      <c r="X1143" s="81" t="n">
        <f aca="false">W1143-V1143</f>
        <v>-5.16</v>
      </c>
      <c r="Y1143" s="81"/>
      <c r="Z1143" s="81"/>
      <c r="AA1143" s="81" t="n">
        <v>4.2375</v>
      </c>
      <c r="AB1143" s="81"/>
      <c r="AC1143" s="81"/>
      <c r="AD1143" s="81"/>
      <c r="AE1143" s="81"/>
      <c r="AF1143" s="81"/>
      <c r="AG1143" s="81"/>
      <c r="AH1143" s="81"/>
      <c r="AI1143" s="81"/>
      <c r="AJ1143" s="81"/>
      <c r="AK1143" s="81"/>
      <c r="AL1143" s="81"/>
      <c r="AM1143" s="81"/>
      <c r="AN1143" s="81"/>
      <c r="AO1143" s="81" t="str">
        <f aca="false">D1143</f>
        <v>Arista</v>
      </c>
      <c r="AP1143" s="1" t="s">
        <v>181</v>
      </c>
      <c r="AQ1143" s="1"/>
      <c r="AR1143" s="1"/>
      <c r="AS1143" s="1"/>
      <c r="AT1143" s="1"/>
      <c r="AU1143" s="1"/>
      <c r="AV1143" s="1"/>
      <c r="AW1143" s="1"/>
      <c r="AX1143" s="1"/>
      <c r="AY1143" s="1"/>
      <c r="AZ1143" s="1"/>
      <c r="BA1143" s="1"/>
      <c r="BB1143" s="1"/>
      <c r="BC1143" s="1"/>
      <c r="BD1143" s="1"/>
      <c r="BE1143" s="1"/>
      <c r="BF1143" s="1" t="s">
        <v>14668</v>
      </c>
      <c r="BG1143" s="1" t="s">
        <v>183</v>
      </c>
      <c r="BH1143" s="1"/>
      <c r="BI1143" s="1"/>
    </row>
    <row r="1144" customFormat="false" ht="12.75" hidden="false" customHeight="false" outlineLevel="0" collapsed="false">
      <c r="A1144" s="1" t="s">
        <v>15616</v>
      </c>
      <c r="B1144" s="1" t="s">
        <v>15617</v>
      </c>
      <c r="C1144" s="1" t="s">
        <v>177</v>
      </c>
      <c r="D1144" s="1" t="s">
        <v>82</v>
      </c>
      <c r="E1144" s="1" t="s">
        <v>15618</v>
      </c>
      <c r="F1144" s="1" t="s">
        <v>15619</v>
      </c>
      <c r="G1144" s="1" t="n">
        <v>34</v>
      </c>
      <c r="H1144" s="1" t="n">
        <v>25</v>
      </c>
      <c r="I1144" s="102" t="s">
        <v>180</v>
      </c>
      <c r="J1144" s="1"/>
      <c r="K1144" s="1" t="n">
        <f aca="false">IFERROR(VLOOKUP(A1144,'[2]Pivot HorizontalMRP'!$A$4:$B$2689,2,0),0)</f>
        <v>0</v>
      </c>
      <c r="L1144" s="1" t="n">
        <f aca="false">IFERROR(VLOOKUP(A1144,'[2]Pivot HorizontalMRP'!$A$4:$C$2689,3,0),0)</f>
        <v>0</v>
      </c>
      <c r="M1144" s="1" t="n">
        <f aca="false">IFERROR(VLOOKUP(A1144,'[2]Pivot HorizontalMRP'!$A$4:$D$2689,0.4,0),0)</f>
        <v>0</v>
      </c>
      <c r="N1144" s="1" t="n">
        <f aca="false">IFERROR(VLOOKUP(A1144,'[2]Pivot HorizontalMRP'!$A$4:$E$2689,5,0),0)</f>
        <v>0</v>
      </c>
      <c r="O1144" s="1" t="n">
        <f aca="false">K1144+L1144</f>
        <v>0</v>
      </c>
      <c r="P1144" s="1" t="n">
        <f aca="false">K1144+L1144+M1144+N1144</f>
        <v>0</v>
      </c>
      <c r="Q1144" s="1" t="n">
        <f aca="false">IFERROR(VLOOKUP(A1144,'[2]Pivot HorizontalMRP'!$A$4:$F$2689,6,0),0)</f>
        <v>1.69895</v>
      </c>
      <c r="R1144" s="1" t="n">
        <f aca="false">IFERROR(VLOOKUP(A1144,'[2]Pivot HorizontalMRP'!$A$4:$G$2689,7,0),0)</f>
        <v>0.7165</v>
      </c>
      <c r="S1144" s="1" t="n">
        <f aca="false">IFERROR(VLOOKUP(A1144,'[2]Pivot HorizontalMRP'!$A$4:$H$2689,8,0),0)</f>
        <v>0.5192</v>
      </c>
      <c r="T1144" s="1" t="n">
        <f aca="false">IFERROR(VLOOKUP(A1144,'[2]Pivot HorizontalMRP'!$A$4:$I$2689,9,0),0)</f>
        <v>0.9348</v>
      </c>
      <c r="U1144" s="1" t="n">
        <f aca="false">IF(I1144="delivery",O1144-SUM(Q1144+R1144),IF(I1144="PO",P1144-SUM(Q1144:R1144)))</f>
        <v>-2.41545</v>
      </c>
      <c r="V1144" s="81" t="n">
        <v>24.78</v>
      </c>
      <c r="W1144" s="81"/>
      <c r="X1144" s="81" t="n">
        <f aca="false">W1144-V1144</f>
        <v>-24.78</v>
      </c>
      <c r="Y1144" s="81"/>
      <c r="Z1144" s="81"/>
      <c r="AA1144" s="81"/>
      <c r="AB1144" s="81"/>
      <c r="AC1144" s="81"/>
      <c r="AD1144" s="81"/>
      <c r="AE1144" s="81"/>
      <c r="AF1144" s="81"/>
      <c r="AG1144" s="81"/>
      <c r="AH1144" s="81"/>
      <c r="AI1144" s="81"/>
      <c r="AJ1144" s="81"/>
      <c r="AK1144" s="81"/>
      <c r="AL1144" s="81"/>
      <c r="AM1144" s="81"/>
      <c r="AN1144" s="81"/>
      <c r="AO1144" s="81" t="str">
        <f aca="false">D1144</f>
        <v>Arista</v>
      </c>
      <c r="AP1144" s="102" t="s">
        <v>181</v>
      </c>
      <c r="AQ1144" s="1"/>
      <c r="AR1144" s="1"/>
      <c r="AS1144" s="1"/>
      <c r="AT1144" s="1"/>
      <c r="AU1144" s="1"/>
      <c r="AV1144" s="1"/>
      <c r="AW1144" s="1"/>
      <c r="AX1144" s="1"/>
      <c r="AY1144" s="1"/>
      <c r="AZ1144" s="1"/>
      <c r="BA1144" s="1"/>
      <c r="BB1144" s="1"/>
      <c r="BC1144" s="1"/>
      <c r="BD1144" s="1"/>
      <c r="BE1144" s="1"/>
      <c r="BF1144" s="1" t="s">
        <v>10507</v>
      </c>
      <c r="BG1144" s="1" t="s">
        <v>183</v>
      </c>
      <c r="BH1144" s="1"/>
      <c r="BI1144" s="1"/>
    </row>
    <row r="1145" customFormat="false" ht="12.75" hidden="false" customHeight="false" outlineLevel="0" collapsed="false">
      <c r="A1145" s="1" t="s">
        <v>3300</v>
      </c>
      <c r="B1145" s="1" t="s">
        <v>3301</v>
      </c>
      <c r="C1145" s="1" t="s">
        <v>177</v>
      </c>
      <c r="D1145" s="1" t="s">
        <v>82</v>
      </c>
      <c r="E1145" s="1" t="s">
        <v>15620</v>
      </c>
      <c r="F1145" s="1" t="s">
        <v>3303</v>
      </c>
      <c r="G1145" s="1" t="n">
        <v>41</v>
      </c>
      <c r="H1145" s="1" t="n">
        <v>2500</v>
      </c>
      <c r="I1145" s="101" t="s">
        <v>180</v>
      </c>
      <c r="J1145" s="1"/>
      <c r="K1145" s="1" t="n">
        <f aca="false">IFERROR(VLOOKUP(A1145,'[2]Pivot HorizontalMRP'!$A$4:$B$2689,2,0),0)</f>
        <v>0</v>
      </c>
      <c r="L1145" s="1" t="n">
        <f aca="false">IFERROR(VLOOKUP(A1145,'[2]Pivot HorizontalMRP'!$A$4:$C$2689,3,0),0)</f>
        <v>3179</v>
      </c>
      <c r="M1145" s="1" t="n">
        <f aca="false">IFERROR(VLOOKUP(A1145,'[2]Pivot HorizontalMRP'!$A$4:$D$2689,0.4,0),0)</f>
        <v>0</v>
      </c>
      <c r="N1145" s="1" t="n">
        <f aca="false">IFERROR(VLOOKUP(A1145,'[2]Pivot HorizontalMRP'!$A$4:$E$2689,5,0),0)</f>
        <v>0</v>
      </c>
      <c r="O1145" s="1" t="n">
        <f aca="false">K1145+L1145</f>
        <v>3179</v>
      </c>
      <c r="P1145" s="1" t="n">
        <f aca="false">K1145+L1145+M1145+N1145</f>
        <v>3179</v>
      </c>
      <c r="Q1145" s="1" t="n">
        <f aca="false">IFERROR(VLOOKUP(A1145,'[2]Pivot HorizontalMRP'!$A$4:$F$2689,6,0),0)</f>
        <v>264.5</v>
      </c>
      <c r="R1145" s="1" t="n">
        <f aca="false">IFERROR(VLOOKUP(A1145,'[2]Pivot HorizontalMRP'!$A$4:$G$2689,7,0),0)</f>
        <v>80</v>
      </c>
      <c r="S1145" s="1" t="n">
        <f aca="false">IFERROR(VLOOKUP(A1145,'[2]Pivot HorizontalMRP'!$A$4:$H$2689,8,0),0)</f>
        <v>58</v>
      </c>
      <c r="T1145" s="1" t="n">
        <f aca="false">IFERROR(VLOOKUP(A1145,'[2]Pivot HorizontalMRP'!$A$4:$I$2689,9,0),0)</f>
        <v>102</v>
      </c>
      <c r="U1145" s="1" t="n">
        <f aca="false">IF(I1145="delivery",O1145-SUM(Q1145+R1145),IF(I1145="PO",P1145-SUM(Q1145:R1145)))</f>
        <v>2834.5</v>
      </c>
      <c r="V1145" s="81" t="n">
        <v>3.44</v>
      </c>
      <c r="W1145" s="81"/>
      <c r="X1145" s="81" t="n">
        <f aca="false">W1145-V1145</f>
        <v>-3.44</v>
      </c>
      <c r="Y1145" s="81"/>
      <c r="Z1145" s="81"/>
      <c r="AA1145" s="81"/>
      <c r="AB1145" s="81"/>
      <c r="AC1145" s="81"/>
      <c r="AD1145" s="81"/>
      <c r="AE1145" s="81"/>
      <c r="AF1145" s="81"/>
      <c r="AG1145" s="81"/>
      <c r="AH1145" s="81"/>
      <c r="AI1145" s="81"/>
      <c r="AJ1145" s="81"/>
      <c r="AK1145" s="81"/>
      <c r="AL1145" s="81"/>
      <c r="AM1145" s="81"/>
      <c r="AN1145" s="81"/>
      <c r="AO1145" s="81" t="str">
        <f aca="false">D1145</f>
        <v>Arista</v>
      </c>
      <c r="AP1145" s="1" t="s">
        <v>181</v>
      </c>
      <c r="AQ1145" s="1"/>
      <c r="AR1145" s="1"/>
      <c r="AS1145" s="1"/>
      <c r="AT1145" s="1"/>
      <c r="AU1145" s="1"/>
      <c r="AV1145" s="1"/>
      <c r="AW1145" s="1"/>
      <c r="AX1145" s="1"/>
      <c r="AY1145" s="1"/>
      <c r="AZ1145" s="1"/>
      <c r="BA1145" s="1"/>
      <c r="BB1145" s="1"/>
      <c r="BC1145" s="1"/>
      <c r="BD1145" s="1"/>
      <c r="BE1145" s="1"/>
      <c r="BF1145" s="1" t="s">
        <v>14668</v>
      </c>
      <c r="BG1145" s="1" t="s">
        <v>183</v>
      </c>
      <c r="BH1145" s="1"/>
      <c r="BI1145" s="1"/>
    </row>
    <row r="1146" customFormat="false" ht="12.75" hidden="false" customHeight="false" outlineLevel="0" collapsed="false">
      <c r="A1146" s="1" t="s">
        <v>3304</v>
      </c>
      <c r="B1146" s="1" t="s">
        <v>3305</v>
      </c>
      <c r="C1146" s="1" t="s">
        <v>177</v>
      </c>
      <c r="D1146" s="1" t="s">
        <v>82</v>
      </c>
      <c r="E1146" s="1" t="s">
        <v>15621</v>
      </c>
      <c r="F1146" s="1" t="s">
        <v>3307</v>
      </c>
      <c r="G1146" s="1" t="n">
        <v>31</v>
      </c>
      <c r="H1146" s="1" t="n">
        <v>50</v>
      </c>
      <c r="I1146" s="101" t="s">
        <v>180</v>
      </c>
      <c r="J1146" s="1"/>
      <c r="K1146" s="1" t="n">
        <f aca="false">IFERROR(VLOOKUP(A1146,'[2]Pivot HorizontalMRP'!$A$4:$B$2689,2,0),0)</f>
        <v>0</v>
      </c>
      <c r="L1146" s="1" t="n">
        <f aca="false">IFERROR(VLOOKUP(A1146,'[2]Pivot HorizontalMRP'!$A$4:$C$2689,3,0),0)</f>
        <v>232.75</v>
      </c>
      <c r="M1146" s="1" t="n">
        <f aca="false">IFERROR(VLOOKUP(A1146,'[2]Pivot HorizontalMRP'!$A$4:$D$2689,0.4,0),0)</f>
        <v>0</v>
      </c>
      <c r="N1146" s="1" t="n">
        <f aca="false">IFERROR(VLOOKUP(A1146,'[2]Pivot HorizontalMRP'!$A$4:$E$2689,5,0),0)</f>
        <v>0</v>
      </c>
      <c r="O1146" s="1" t="n">
        <f aca="false">K1146+L1146</f>
        <v>232.75</v>
      </c>
      <c r="P1146" s="1" t="n">
        <f aca="false">K1146+L1146+M1146+N1146</f>
        <v>232.75</v>
      </c>
      <c r="Q1146" s="1" t="n">
        <f aca="false">IFERROR(VLOOKUP(A1146,'[2]Pivot HorizontalMRP'!$A$4:$F$2689,6,0),0)</f>
        <v>72.5</v>
      </c>
      <c r="R1146" s="1" t="n">
        <f aca="false">IFERROR(VLOOKUP(A1146,'[2]Pivot HorizontalMRP'!$A$4:$G$2689,7,0),0)</f>
        <v>23.5</v>
      </c>
      <c r="S1146" s="1" t="n">
        <f aca="false">IFERROR(VLOOKUP(A1146,'[2]Pivot HorizontalMRP'!$A$4:$H$2689,8,0),0)</f>
        <v>17</v>
      </c>
      <c r="T1146" s="1" t="n">
        <f aca="false">IFERROR(VLOOKUP(A1146,'[2]Pivot HorizontalMRP'!$A$4:$I$2689,9,0),0)</f>
        <v>33</v>
      </c>
      <c r="U1146" s="1" t="n">
        <f aca="false">IF(I1146="delivery",O1146-SUM(Q1146+R1146),IF(I1146="PO",P1146-SUM(Q1146:R1146)))</f>
        <v>136.75</v>
      </c>
      <c r="V1146" s="81" t="n">
        <v>5.64</v>
      </c>
      <c r="W1146" s="81"/>
      <c r="X1146" s="81" t="n">
        <f aca="false">W1146-V1146</f>
        <v>-5.64</v>
      </c>
      <c r="Y1146" s="81"/>
      <c r="Z1146" s="81"/>
      <c r="AA1146" s="81" t="n">
        <v>5.19</v>
      </c>
      <c r="AB1146" s="81"/>
      <c r="AC1146" s="81"/>
      <c r="AD1146" s="81"/>
      <c r="AE1146" s="81"/>
      <c r="AF1146" s="81"/>
      <c r="AG1146" s="81"/>
      <c r="AH1146" s="81"/>
      <c r="AI1146" s="81"/>
      <c r="AJ1146" s="81"/>
      <c r="AK1146" s="81"/>
      <c r="AL1146" s="81"/>
      <c r="AM1146" s="81"/>
      <c r="AN1146" s="81"/>
      <c r="AO1146" s="81" t="str">
        <f aca="false">D1146</f>
        <v>Arista</v>
      </c>
      <c r="AP1146" s="1" t="s">
        <v>181</v>
      </c>
      <c r="AQ1146" s="1"/>
      <c r="AR1146" s="1"/>
      <c r="AS1146" s="1"/>
      <c r="AT1146" s="1"/>
      <c r="AU1146" s="1"/>
      <c r="AV1146" s="1"/>
      <c r="AW1146" s="1"/>
      <c r="AX1146" s="1"/>
      <c r="AY1146" s="1"/>
      <c r="AZ1146" s="1"/>
      <c r="BA1146" s="1"/>
      <c r="BB1146" s="1"/>
      <c r="BC1146" s="1"/>
      <c r="BD1146" s="1"/>
      <c r="BE1146" s="1"/>
      <c r="BF1146" s="1" t="s">
        <v>14668</v>
      </c>
      <c r="BG1146" s="1" t="s">
        <v>183</v>
      </c>
      <c r="BH1146" s="1"/>
      <c r="BI1146" s="1"/>
    </row>
    <row r="1147" customFormat="false" ht="12.75" hidden="false" customHeight="false" outlineLevel="0" collapsed="false">
      <c r="A1147" s="1" t="s">
        <v>3308</v>
      </c>
      <c r="B1147" s="1" t="s">
        <v>3309</v>
      </c>
      <c r="C1147" s="1" t="s">
        <v>177</v>
      </c>
      <c r="D1147" s="1" t="s">
        <v>82</v>
      </c>
      <c r="E1147" s="1" t="s">
        <v>15622</v>
      </c>
      <c r="F1147" s="1" t="s">
        <v>3311</v>
      </c>
      <c r="G1147" s="1" t="n">
        <v>31</v>
      </c>
      <c r="H1147" s="1" t="n">
        <v>1000</v>
      </c>
      <c r="I1147" s="101" t="s">
        <v>180</v>
      </c>
      <c r="J1147" s="1"/>
      <c r="K1147" s="1" t="n">
        <f aca="false">IFERROR(VLOOKUP(A1147,'[2]Pivot HorizontalMRP'!$A$4:$B$2689,2,0),0)</f>
        <v>0</v>
      </c>
      <c r="L1147" s="1" t="n">
        <f aca="false">IFERROR(VLOOKUP(A1147,'[2]Pivot HorizontalMRP'!$A$4:$C$2689,3,0),0)</f>
        <v>360</v>
      </c>
      <c r="M1147" s="1" t="n">
        <f aca="false">IFERROR(VLOOKUP(A1147,'[2]Pivot HorizontalMRP'!$A$4:$D$2689,0.4,0),0)</f>
        <v>0</v>
      </c>
      <c r="N1147" s="1" t="n">
        <f aca="false">IFERROR(VLOOKUP(A1147,'[2]Pivot HorizontalMRP'!$A$4:$E$2689,5,0),0)</f>
        <v>0</v>
      </c>
      <c r="O1147" s="1" t="n">
        <f aca="false">K1147+L1147</f>
        <v>360</v>
      </c>
      <c r="P1147" s="1" t="n">
        <f aca="false">K1147+L1147+M1147+N1147</f>
        <v>360</v>
      </c>
      <c r="Q1147" s="1" t="n">
        <f aca="false">IFERROR(VLOOKUP(A1147,'[2]Pivot HorizontalMRP'!$A$4:$F$2689,6,0),0)</f>
        <v>66</v>
      </c>
      <c r="R1147" s="1" t="n">
        <f aca="false">IFERROR(VLOOKUP(A1147,'[2]Pivot HorizontalMRP'!$A$4:$G$2689,7,0),0)</f>
        <v>16.5</v>
      </c>
      <c r="S1147" s="1" t="n">
        <f aca="false">IFERROR(VLOOKUP(A1147,'[2]Pivot HorizontalMRP'!$A$4:$H$2689,8,0),0)</f>
        <v>12</v>
      </c>
      <c r="T1147" s="1" t="n">
        <f aca="false">IFERROR(VLOOKUP(A1147,'[2]Pivot HorizontalMRP'!$A$4:$I$2689,9,0),0)</f>
        <v>18</v>
      </c>
      <c r="U1147" s="1" t="n">
        <f aca="false">IF(I1147="delivery",O1147-SUM(Q1147+R1147),IF(I1147="PO",P1147-SUM(Q1147:R1147)))</f>
        <v>277.5</v>
      </c>
      <c r="V1147" s="81" t="n">
        <v>3.4</v>
      </c>
      <c r="W1147" s="81"/>
      <c r="X1147" s="81" t="n">
        <f aca="false">W1147-V1147</f>
        <v>-3.4</v>
      </c>
      <c r="Y1147" s="81"/>
      <c r="Z1147" s="81"/>
      <c r="AA1147" s="81"/>
      <c r="AB1147" s="81"/>
      <c r="AC1147" s="81"/>
      <c r="AD1147" s="81"/>
      <c r="AE1147" s="81"/>
      <c r="AF1147" s="81"/>
      <c r="AG1147" s="81"/>
      <c r="AH1147" s="81"/>
      <c r="AI1147" s="81"/>
      <c r="AJ1147" s="81"/>
      <c r="AK1147" s="81"/>
      <c r="AL1147" s="81"/>
      <c r="AM1147" s="81"/>
      <c r="AN1147" s="81"/>
      <c r="AO1147" s="81" t="str">
        <f aca="false">D1147</f>
        <v>Arista</v>
      </c>
      <c r="AP1147" s="1" t="s">
        <v>181</v>
      </c>
      <c r="AQ1147" s="1"/>
      <c r="AR1147" s="1"/>
      <c r="AS1147" s="1"/>
      <c r="AT1147" s="1"/>
      <c r="AU1147" s="1"/>
      <c r="AV1147" s="1"/>
      <c r="AW1147" s="1"/>
      <c r="AX1147" s="1"/>
      <c r="AY1147" s="1"/>
      <c r="AZ1147" s="1"/>
      <c r="BA1147" s="1"/>
      <c r="BB1147" s="1"/>
      <c r="BC1147" s="1"/>
      <c r="BD1147" s="1"/>
      <c r="BE1147" s="1"/>
      <c r="BF1147" s="1" t="s">
        <v>14668</v>
      </c>
      <c r="BG1147" s="1" t="s">
        <v>183</v>
      </c>
      <c r="BH1147" s="1"/>
      <c r="BI1147" s="1"/>
    </row>
    <row r="1148" customFormat="false" ht="12.75" hidden="false" customHeight="false" outlineLevel="0" collapsed="false">
      <c r="A1148" s="1" t="s">
        <v>3312</v>
      </c>
      <c r="B1148" s="1" t="s">
        <v>3313</v>
      </c>
      <c r="C1148" s="1" t="s">
        <v>177</v>
      </c>
      <c r="D1148" s="1" t="s">
        <v>82</v>
      </c>
      <c r="E1148" s="1" t="s">
        <v>15623</v>
      </c>
      <c r="F1148" s="1" t="s">
        <v>3315</v>
      </c>
      <c r="G1148" s="1" t="n">
        <v>31</v>
      </c>
      <c r="H1148" s="1" t="n">
        <v>1000</v>
      </c>
      <c r="I1148" s="101" t="s">
        <v>180</v>
      </c>
      <c r="J1148" s="1"/>
      <c r="K1148" s="1" t="n">
        <f aca="false">IFERROR(VLOOKUP(A1148,'[2]Pivot HorizontalMRP'!$A$4:$B$2689,2,0),0)</f>
        <v>0</v>
      </c>
      <c r="L1148" s="1" t="n">
        <f aca="false">IFERROR(VLOOKUP(A1148,'[2]Pivot HorizontalMRP'!$A$4:$C$2689,3,0),0)</f>
        <v>236.647</v>
      </c>
      <c r="M1148" s="1" t="n">
        <f aca="false">IFERROR(VLOOKUP(A1148,'[2]Pivot HorizontalMRP'!$A$4:$D$2689,0.4,0),0)</f>
        <v>0</v>
      </c>
      <c r="N1148" s="1" t="n">
        <f aca="false">IFERROR(VLOOKUP(A1148,'[2]Pivot HorizontalMRP'!$A$4:$E$2689,5,0),0)</f>
        <v>0</v>
      </c>
      <c r="O1148" s="1" t="n">
        <f aca="false">K1148+L1148</f>
        <v>236.647</v>
      </c>
      <c r="P1148" s="1" t="n">
        <f aca="false">K1148+L1148+M1148+N1148</f>
        <v>236.647</v>
      </c>
      <c r="Q1148" s="1" t="n">
        <f aca="false">IFERROR(VLOOKUP(A1148,'[2]Pivot HorizontalMRP'!$A$4:$F$2689,6,0),0)</f>
        <v>90.5181</v>
      </c>
      <c r="R1148" s="1" t="n">
        <f aca="false">IFERROR(VLOOKUP(A1148,'[2]Pivot HorizontalMRP'!$A$4:$G$2689,7,0),0)</f>
        <v>36.674</v>
      </c>
      <c r="S1148" s="1" t="n">
        <f aca="false">IFERROR(VLOOKUP(A1148,'[2]Pivot HorizontalMRP'!$A$4:$H$2689,8,0),0)</f>
        <v>19.0038</v>
      </c>
      <c r="T1148" s="1" t="n">
        <f aca="false">IFERROR(VLOOKUP(A1148,'[2]Pivot HorizontalMRP'!$A$4:$I$2689,9,0),0)</f>
        <v>19.5039</v>
      </c>
      <c r="U1148" s="1" t="n">
        <f aca="false">IF(I1148="delivery",O1148-SUM(Q1148+R1148),IF(I1148="PO",P1148-SUM(Q1148:R1148)))</f>
        <v>109.4549</v>
      </c>
      <c r="V1148" s="81" t="n">
        <v>3.97</v>
      </c>
      <c r="W1148" s="81"/>
      <c r="X1148" s="81" t="n">
        <f aca="false">W1148-V1148</f>
        <v>-3.97</v>
      </c>
      <c r="Y1148" s="81"/>
      <c r="Z1148" s="81"/>
      <c r="AA1148" s="81"/>
      <c r="AB1148" s="81"/>
      <c r="AC1148" s="81"/>
      <c r="AD1148" s="81"/>
      <c r="AE1148" s="81"/>
      <c r="AF1148" s="81"/>
      <c r="AG1148" s="81"/>
      <c r="AH1148" s="81"/>
      <c r="AI1148" s="81"/>
      <c r="AJ1148" s="81"/>
      <c r="AK1148" s="81"/>
      <c r="AL1148" s="81"/>
      <c r="AM1148" s="81"/>
      <c r="AN1148" s="81"/>
      <c r="AO1148" s="81" t="str">
        <f aca="false">D1148</f>
        <v>Arista</v>
      </c>
      <c r="AP1148" s="1" t="s">
        <v>181</v>
      </c>
      <c r="AQ1148" s="1"/>
      <c r="AR1148" s="1"/>
      <c r="AS1148" s="1"/>
      <c r="AT1148" s="1"/>
      <c r="AU1148" s="1"/>
      <c r="AV1148" s="1"/>
      <c r="AW1148" s="1"/>
      <c r="AX1148" s="1"/>
      <c r="AY1148" s="1"/>
      <c r="AZ1148" s="1"/>
      <c r="BA1148" s="1"/>
      <c r="BB1148" s="1"/>
      <c r="BC1148" s="1"/>
      <c r="BD1148" s="1"/>
      <c r="BE1148" s="1"/>
      <c r="BF1148" s="1" t="s">
        <v>14668</v>
      </c>
      <c r="BG1148" s="1" t="s">
        <v>183</v>
      </c>
      <c r="BH1148" s="1"/>
      <c r="BI1148" s="1"/>
    </row>
    <row r="1149" customFormat="false" ht="12.75" hidden="false" customHeight="false" outlineLevel="0" collapsed="false">
      <c r="A1149" s="1" t="s">
        <v>3316</v>
      </c>
      <c r="B1149" s="1" t="s">
        <v>3317</v>
      </c>
      <c r="C1149" s="1" t="s">
        <v>177</v>
      </c>
      <c r="D1149" s="1" t="s">
        <v>82</v>
      </c>
      <c r="E1149" s="1" t="s">
        <v>15624</v>
      </c>
      <c r="F1149" s="1" t="s">
        <v>3319</v>
      </c>
      <c r="G1149" s="1" t="n">
        <v>31</v>
      </c>
      <c r="H1149" s="1" t="n">
        <v>2000</v>
      </c>
      <c r="I1149" s="101" t="s">
        <v>180</v>
      </c>
      <c r="J1149" s="1"/>
      <c r="K1149" s="1" t="n">
        <f aca="false">IFERROR(VLOOKUP(A1149,'[2]Pivot HorizontalMRP'!$A$4:$B$2689,2,0),0)</f>
        <v>0</v>
      </c>
      <c r="L1149" s="1" t="n">
        <f aca="false">IFERROR(VLOOKUP(A1149,'[2]Pivot HorizontalMRP'!$A$4:$C$2689,3,0),0)</f>
        <v>570</v>
      </c>
      <c r="M1149" s="1" t="n">
        <f aca="false">IFERROR(VLOOKUP(A1149,'[2]Pivot HorizontalMRP'!$A$4:$D$2689,0.4,0),0)</f>
        <v>0</v>
      </c>
      <c r="N1149" s="1" t="n">
        <f aca="false">IFERROR(VLOOKUP(A1149,'[2]Pivot HorizontalMRP'!$A$4:$E$2689,5,0),0)</f>
        <v>2000</v>
      </c>
      <c r="O1149" s="1" t="n">
        <f aca="false">K1149+L1149</f>
        <v>570</v>
      </c>
      <c r="P1149" s="1" t="n">
        <f aca="false">K1149+L1149+M1149+N1149</f>
        <v>2570</v>
      </c>
      <c r="Q1149" s="1" t="n">
        <f aca="false">IFERROR(VLOOKUP(A1149,'[2]Pivot HorizontalMRP'!$A$4:$F$2689,6,0),0)</f>
        <v>2077</v>
      </c>
      <c r="R1149" s="1" t="n">
        <f aca="false">IFERROR(VLOOKUP(A1149,'[2]Pivot HorizontalMRP'!$A$4:$G$2689,7,0),0)</f>
        <v>1453</v>
      </c>
      <c r="S1149" s="1" t="n">
        <f aca="false">IFERROR(VLOOKUP(A1149,'[2]Pivot HorizontalMRP'!$A$4:$H$2689,8,0),0)</f>
        <v>1403</v>
      </c>
      <c r="T1149" s="1" t="n">
        <f aca="false">IFERROR(VLOOKUP(A1149,'[2]Pivot HorizontalMRP'!$A$4:$I$2689,9,0),0)</f>
        <v>1445</v>
      </c>
      <c r="U1149" s="1" t="n">
        <f aca="false">IF(I1149="delivery",O1149-SUM(Q1149+R1149),IF(I1149="PO",P1149-SUM(Q1149:R1149)))</f>
        <v>-2960</v>
      </c>
      <c r="V1149" s="81" t="n">
        <v>2.92</v>
      </c>
      <c r="W1149" s="81"/>
      <c r="X1149" s="81" t="n">
        <f aca="false">W1149-V1149</f>
        <v>-2.92</v>
      </c>
      <c r="Y1149" s="81"/>
      <c r="Z1149" s="81"/>
      <c r="AA1149" s="81"/>
      <c r="AB1149" s="81"/>
      <c r="AC1149" s="81"/>
      <c r="AD1149" s="81"/>
      <c r="AE1149" s="81"/>
      <c r="AF1149" s="81"/>
      <c r="AG1149" s="81"/>
      <c r="AH1149" s="81"/>
      <c r="AI1149" s="81"/>
      <c r="AJ1149" s="81"/>
      <c r="AK1149" s="81"/>
      <c r="AL1149" s="81"/>
      <c r="AM1149" s="81"/>
      <c r="AN1149" s="81"/>
      <c r="AO1149" s="81" t="str">
        <f aca="false">D1149</f>
        <v>Arista</v>
      </c>
      <c r="AP1149" s="1" t="s">
        <v>181</v>
      </c>
      <c r="AQ1149" s="1"/>
      <c r="AR1149" s="1"/>
      <c r="AS1149" s="1"/>
      <c r="AT1149" s="1"/>
      <c r="AU1149" s="1"/>
      <c r="AV1149" s="1"/>
      <c r="AW1149" s="1"/>
      <c r="AX1149" s="1"/>
      <c r="AY1149" s="1"/>
      <c r="AZ1149" s="1"/>
      <c r="BA1149" s="1"/>
      <c r="BB1149" s="1"/>
      <c r="BC1149" s="1"/>
      <c r="BD1149" s="1"/>
      <c r="BE1149" s="1"/>
      <c r="BF1149" s="1" t="s">
        <v>14668</v>
      </c>
      <c r="BG1149" s="1" t="s">
        <v>183</v>
      </c>
      <c r="BH1149" s="1"/>
      <c r="BI1149" s="1"/>
    </row>
    <row r="1150" customFormat="false" ht="12.75" hidden="false" customHeight="false" outlineLevel="0" collapsed="false">
      <c r="A1150" s="1" t="s">
        <v>3320</v>
      </c>
      <c r="B1150" s="1" t="s">
        <v>3321</v>
      </c>
      <c r="C1150" s="1" t="s">
        <v>177</v>
      </c>
      <c r="D1150" s="1" t="s">
        <v>82</v>
      </c>
      <c r="E1150" s="1" t="s">
        <v>15625</v>
      </c>
      <c r="F1150" s="1" t="s">
        <v>3323</v>
      </c>
      <c r="G1150" s="1" t="n">
        <v>41</v>
      </c>
      <c r="H1150" s="1" t="n">
        <v>2500</v>
      </c>
      <c r="I1150" s="101" t="s">
        <v>180</v>
      </c>
      <c r="J1150" s="1"/>
      <c r="K1150" s="1" t="n">
        <f aca="false">IFERROR(VLOOKUP(A1150,'[2]Pivot HorizontalMRP'!$A$4:$B$2689,2,0),0)</f>
        <v>0</v>
      </c>
      <c r="L1150" s="1" t="n">
        <f aca="false">IFERROR(VLOOKUP(A1150,'[2]Pivot HorizontalMRP'!$A$4:$C$2689,3,0),0)</f>
        <v>1868</v>
      </c>
      <c r="M1150" s="1" t="n">
        <f aca="false">IFERROR(VLOOKUP(A1150,'[2]Pivot HorizontalMRP'!$A$4:$D$2689,0.4,0),0)</f>
        <v>0</v>
      </c>
      <c r="N1150" s="1" t="n">
        <f aca="false">IFERROR(VLOOKUP(A1150,'[2]Pivot HorizontalMRP'!$A$4:$E$2689,5,0),0)</f>
        <v>0</v>
      </c>
      <c r="O1150" s="1" t="n">
        <f aca="false">K1150+L1150</f>
        <v>1868</v>
      </c>
      <c r="P1150" s="1" t="n">
        <f aca="false">K1150+L1150+M1150+N1150</f>
        <v>1868</v>
      </c>
      <c r="Q1150" s="1" t="n">
        <f aca="false">IFERROR(VLOOKUP(A1150,'[2]Pivot HorizontalMRP'!$A$4:$F$2689,6,0),0)</f>
        <v>264.5</v>
      </c>
      <c r="R1150" s="1" t="n">
        <f aca="false">IFERROR(VLOOKUP(A1150,'[2]Pivot HorizontalMRP'!$A$4:$G$2689,7,0),0)</f>
        <v>80</v>
      </c>
      <c r="S1150" s="1" t="n">
        <f aca="false">IFERROR(VLOOKUP(A1150,'[2]Pivot HorizontalMRP'!$A$4:$H$2689,8,0),0)</f>
        <v>58</v>
      </c>
      <c r="T1150" s="1" t="n">
        <f aca="false">IFERROR(VLOOKUP(A1150,'[2]Pivot HorizontalMRP'!$A$4:$I$2689,9,0),0)</f>
        <v>102</v>
      </c>
      <c r="U1150" s="1" t="n">
        <f aca="false">IF(I1150="delivery",O1150-SUM(Q1150+R1150),IF(I1150="PO",P1150-SUM(Q1150:R1150)))</f>
        <v>1523.5</v>
      </c>
      <c r="V1150" s="81" t="n">
        <v>3.95</v>
      </c>
      <c r="W1150" s="81"/>
      <c r="X1150" s="81" t="n">
        <f aca="false">W1150-V1150</f>
        <v>-3.95</v>
      </c>
      <c r="Y1150" s="81"/>
      <c r="Z1150" s="81"/>
      <c r="AA1150" s="81"/>
      <c r="AB1150" s="81"/>
      <c r="AC1150" s="81"/>
      <c r="AD1150" s="81"/>
      <c r="AE1150" s="81"/>
      <c r="AF1150" s="81"/>
      <c r="AG1150" s="81"/>
      <c r="AH1150" s="81"/>
      <c r="AI1150" s="81"/>
      <c r="AJ1150" s="81"/>
      <c r="AK1150" s="81"/>
      <c r="AL1150" s="81"/>
      <c r="AM1150" s="81"/>
      <c r="AN1150" s="81"/>
      <c r="AO1150" s="81" t="str">
        <f aca="false">D1150</f>
        <v>Arista</v>
      </c>
      <c r="AP1150" s="1" t="s">
        <v>181</v>
      </c>
      <c r="AQ1150" s="1"/>
      <c r="AR1150" s="1"/>
      <c r="AS1150" s="1"/>
      <c r="AT1150" s="1"/>
      <c r="AU1150" s="1"/>
      <c r="AV1150" s="1"/>
      <c r="AW1150" s="1"/>
      <c r="AX1150" s="1"/>
      <c r="AY1150" s="1"/>
      <c r="AZ1150" s="1"/>
      <c r="BA1150" s="1"/>
      <c r="BB1150" s="1"/>
      <c r="BC1150" s="1"/>
      <c r="BD1150" s="1"/>
      <c r="BE1150" s="1"/>
      <c r="BF1150" s="1" t="s">
        <v>14668</v>
      </c>
      <c r="BG1150" s="1" t="s">
        <v>183</v>
      </c>
      <c r="BH1150" s="1"/>
      <c r="BI1150" s="1"/>
    </row>
    <row r="1151" customFormat="false" ht="12.75" hidden="false" customHeight="false" outlineLevel="0" collapsed="false">
      <c r="A1151" s="1" t="s">
        <v>3324</v>
      </c>
      <c r="B1151" s="1" t="s">
        <v>3325</v>
      </c>
      <c r="C1151" s="1" t="s">
        <v>177</v>
      </c>
      <c r="D1151" s="1" t="s">
        <v>82</v>
      </c>
      <c r="E1151" s="1" t="s">
        <v>15626</v>
      </c>
      <c r="F1151" s="1" t="s">
        <v>15627</v>
      </c>
      <c r="G1151" s="1" t="n">
        <v>31</v>
      </c>
      <c r="H1151" s="1" t="n">
        <v>5000</v>
      </c>
      <c r="I1151" s="101" t="s">
        <v>180</v>
      </c>
      <c r="J1151" s="1"/>
      <c r="K1151" s="1" t="n">
        <f aca="false">IFERROR(VLOOKUP(A1151,'[2]Pivot HorizontalMRP'!$A$4:$B$2689,2,0),0)</f>
        <v>0</v>
      </c>
      <c r="L1151" s="1" t="n">
        <f aca="false">IFERROR(VLOOKUP(A1151,'[2]Pivot HorizontalMRP'!$A$4:$C$2689,3,0),0)</f>
        <v>2545</v>
      </c>
      <c r="M1151" s="1" t="n">
        <f aca="false">IFERROR(VLOOKUP(A1151,'[2]Pivot HorizontalMRP'!$A$4:$D$2689,0.4,0),0)</f>
        <v>0</v>
      </c>
      <c r="N1151" s="1" t="n">
        <f aca="false">IFERROR(VLOOKUP(A1151,'[2]Pivot HorizontalMRP'!$A$4:$E$2689,5,0),0)</f>
        <v>0</v>
      </c>
      <c r="O1151" s="1" t="n">
        <f aca="false">K1151+L1151</f>
        <v>2545</v>
      </c>
      <c r="P1151" s="1" t="n">
        <f aca="false">K1151+L1151+M1151+N1151</f>
        <v>2545</v>
      </c>
      <c r="Q1151" s="1" t="n">
        <f aca="false">IFERROR(VLOOKUP(A1151,'[2]Pivot HorizontalMRP'!$A$4:$F$2689,6,0),0)</f>
        <v>3271</v>
      </c>
      <c r="R1151" s="1" t="n">
        <f aca="false">IFERROR(VLOOKUP(A1151,'[2]Pivot HorizontalMRP'!$A$4:$G$2689,7,0),0)</f>
        <v>5060</v>
      </c>
      <c r="S1151" s="1" t="n">
        <f aca="false">IFERROR(VLOOKUP(A1151,'[2]Pivot HorizontalMRP'!$A$4:$H$2689,8,0),0)</f>
        <v>2932</v>
      </c>
      <c r="T1151" s="1" t="n">
        <f aca="false">IFERROR(VLOOKUP(A1151,'[2]Pivot HorizontalMRP'!$A$4:$I$2689,9,0),0)</f>
        <v>3055</v>
      </c>
      <c r="U1151" s="1" t="n">
        <f aca="false">IF(I1151="delivery",O1151-SUM(Q1151+R1151),IF(I1151="PO",P1151-SUM(Q1151:R1151)))</f>
        <v>-5786</v>
      </c>
      <c r="V1151" s="81" t="n">
        <v>0.049</v>
      </c>
      <c r="W1151" s="81"/>
      <c r="X1151" s="81" t="n">
        <f aca="false">W1151-V1151</f>
        <v>-0.049</v>
      </c>
      <c r="Y1151" s="81"/>
      <c r="Z1151" s="81"/>
      <c r="AA1151" s="81" t="n">
        <v>0.049</v>
      </c>
      <c r="AB1151" s="81"/>
      <c r="AC1151" s="81"/>
      <c r="AD1151" s="81"/>
      <c r="AE1151" s="81"/>
      <c r="AF1151" s="81"/>
      <c r="AG1151" s="81"/>
      <c r="AH1151" s="81"/>
      <c r="AI1151" s="81"/>
      <c r="AJ1151" s="81"/>
      <c r="AK1151" s="81"/>
      <c r="AL1151" s="81"/>
      <c r="AM1151" s="81"/>
      <c r="AN1151" s="81"/>
      <c r="AO1151" s="81" t="str">
        <f aca="false">D1151</f>
        <v>Arista</v>
      </c>
      <c r="AP1151" s="1" t="s">
        <v>181</v>
      </c>
      <c r="AQ1151" s="1"/>
      <c r="AR1151" s="1"/>
      <c r="AS1151" s="1"/>
      <c r="AT1151" s="1"/>
      <c r="AU1151" s="1"/>
      <c r="AV1151" s="1"/>
      <c r="AW1151" s="1"/>
      <c r="AX1151" s="1"/>
      <c r="AY1151" s="1"/>
      <c r="AZ1151" s="1"/>
      <c r="BA1151" s="1"/>
      <c r="BB1151" s="1"/>
      <c r="BC1151" s="1"/>
      <c r="BD1151" s="1"/>
      <c r="BE1151" s="1"/>
      <c r="BF1151" s="1" t="s">
        <v>14668</v>
      </c>
      <c r="BG1151" s="1" t="s">
        <v>183</v>
      </c>
      <c r="BH1151" s="1"/>
      <c r="BI1151" s="1"/>
    </row>
    <row r="1152" customFormat="false" ht="12.75" hidden="false" customHeight="false" outlineLevel="0" collapsed="false">
      <c r="A1152" s="1" t="s">
        <v>3328</v>
      </c>
      <c r="B1152" s="1" t="s">
        <v>3329</v>
      </c>
      <c r="C1152" s="1" t="s">
        <v>177</v>
      </c>
      <c r="D1152" s="1" t="s">
        <v>82</v>
      </c>
      <c r="E1152" s="1" t="s">
        <v>15628</v>
      </c>
      <c r="F1152" s="1" t="s">
        <v>3331</v>
      </c>
      <c r="G1152" s="1" t="n">
        <v>31</v>
      </c>
      <c r="H1152" s="1" t="n">
        <v>1000</v>
      </c>
      <c r="I1152" s="101" t="s">
        <v>180</v>
      </c>
      <c r="J1152" s="1"/>
      <c r="K1152" s="1" t="n">
        <f aca="false">IFERROR(VLOOKUP(A1152,'[2]Pivot HorizontalMRP'!$A$4:$B$2689,2,0),0)</f>
        <v>0</v>
      </c>
      <c r="L1152" s="1" t="n">
        <f aca="false">IFERROR(VLOOKUP(A1152,'[2]Pivot HorizontalMRP'!$A$4:$C$2689,3,0),0)</f>
        <v>394</v>
      </c>
      <c r="M1152" s="1" t="n">
        <f aca="false">IFERROR(VLOOKUP(A1152,'[2]Pivot HorizontalMRP'!$A$4:$D$2689,0.4,0),0)</f>
        <v>0</v>
      </c>
      <c r="N1152" s="1" t="n">
        <f aca="false">IFERROR(VLOOKUP(A1152,'[2]Pivot HorizontalMRP'!$A$4:$E$2689,5,0),0)</f>
        <v>0</v>
      </c>
      <c r="O1152" s="1" t="n">
        <f aca="false">K1152+L1152</f>
        <v>394</v>
      </c>
      <c r="P1152" s="1" t="n">
        <f aca="false">K1152+L1152+M1152+N1152</f>
        <v>394</v>
      </c>
      <c r="Q1152" s="1" t="n">
        <f aca="false">IFERROR(VLOOKUP(A1152,'[2]Pivot HorizontalMRP'!$A$4:$F$2689,6,0),0)</f>
        <v>411</v>
      </c>
      <c r="R1152" s="1" t="n">
        <f aca="false">IFERROR(VLOOKUP(A1152,'[2]Pivot HorizontalMRP'!$A$4:$G$2689,7,0),0)</f>
        <v>133</v>
      </c>
      <c r="S1152" s="1" t="n">
        <f aca="false">IFERROR(VLOOKUP(A1152,'[2]Pivot HorizontalMRP'!$A$4:$H$2689,8,0),0)</f>
        <v>89</v>
      </c>
      <c r="T1152" s="1" t="n">
        <f aca="false">IFERROR(VLOOKUP(A1152,'[2]Pivot HorizontalMRP'!$A$4:$I$2689,9,0),0)</f>
        <v>123</v>
      </c>
      <c r="U1152" s="1" t="n">
        <f aca="false">IF(I1152="delivery",O1152-SUM(Q1152+R1152),IF(I1152="PO",P1152-SUM(Q1152:R1152)))</f>
        <v>-150</v>
      </c>
      <c r="V1152" s="81" t="n">
        <v>4.27</v>
      </c>
      <c r="W1152" s="81"/>
      <c r="X1152" s="81" t="n">
        <f aca="false">W1152-V1152</f>
        <v>-4.27</v>
      </c>
      <c r="Y1152" s="81"/>
      <c r="Z1152" s="81"/>
      <c r="AA1152" s="81"/>
      <c r="AB1152" s="81"/>
      <c r="AC1152" s="81"/>
      <c r="AD1152" s="81"/>
      <c r="AE1152" s="81"/>
      <c r="AF1152" s="81"/>
      <c r="AG1152" s="81"/>
      <c r="AH1152" s="81"/>
      <c r="AI1152" s="81"/>
      <c r="AJ1152" s="81"/>
      <c r="AK1152" s="81"/>
      <c r="AL1152" s="81"/>
      <c r="AM1152" s="81"/>
      <c r="AN1152" s="81"/>
      <c r="AO1152" s="81" t="str">
        <f aca="false">D1152</f>
        <v>Arista</v>
      </c>
      <c r="AP1152" s="1" t="s">
        <v>181</v>
      </c>
      <c r="AQ1152" s="1"/>
      <c r="AR1152" s="1"/>
      <c r="AS1152" s="1"/>
      <c r="AT1152" s="1"/>
      <c r="AU1152" s="1"/>
      <c r="AV1152" s="1"/>
      <c r="AW1152" s="1"/>
      <c r="AX1152" s="1"/>
      <c r="AY1152" s="1"/>
      <c r="AZ1152" s="1"/>
      <c r="BA1152" s="1"/>
      <c r="BB1152" s="1"/>
      <c r="BC1152" s="1"/>
      <c r="BD1152" s="1"/>
      <c r="BE1152" s="1"/>
      <c r="BF1152" s="1" t="s">
        <v>14668</v>
      </c>
      <c r="BG1152" s="1" t="s">
        <v>183</v>
      </c>
      <c r="BH1152" s="1"/>
      <c r="BI1152" s="1"/>
    </row>
    <row r="1153" customFormat="false" ht="12.75" hidden="false" customHeight="false" outlineLevel="0" collapsed="false">
      <c r="A1153" s="1" t="s">
        <v>3332</v>
      </c>
      <c r="B1153" s="1" t="s">
        <v>3333</v>
      </c>
      <c r="C1153" s="1" t="s">
        <v>177</v>
      </c>
      <c r="D1153" s="1" t="s">
        <v>82</v>
      </c>
      <c r="E1153" s="1" t="s">
        <v>15629</v>
      </c>
      <c r="F1153" s="1" t="s">
        <v>3335</v>
      </c>
      <c r="G1153" s="1" t="n">
        <v>31</v>
      </c>
      <c r="H1153" s="1" t="n">
        <v>2500</v>
      </c>
      <c r="I1153" s="101" t="s">
        <v>180</v>
      </c>
      <c r="J1153" s="1"/>
      <c r="K1153" s="1" t="n">
        <f aca="false">IFERROR(VLOOKUP(A1153,'[2]Pivot HorizontalMRP'!$A$4:$B$2689,2,0),0)</f>
        <v>0</v>
      </c>
      <c r="L1153" s="1" t="n">
        <f aca="false">IFERROR(VLOOKUP(A1153,'[2]Pivot HorizontalMRP'!$A$4:$C$2689,3,0),0)</f>
        <v>251</v>
      </c>
      <c r="M1153" s="1" t="n">
        <f aca="false">IFERROR(VLOOKUP(A1153,'[2]Pivot HorizontalMRP'!$A$4:$D$2689,0.4,0),0)</f>
        <v>0</v>
      </c>
      <c r="N1153" s="1" t="n">
        <f aca="false">IFERROR(VLOOKUP(A1153,'[2]Pivot HorizontalMRP'!$A$4:$E$2689,5,0),0)</f>
        <v>0</v>
      </c>
      <c r="O1153" s="1" t="n">
        <f aca="false">K1153+L1153</f>
        <v>251</v>
      </c>
      <c r="P1153" s="1" t="n">
        <f aca="false">K1153+L1153+M1153+N1153</f>
        <v>251</v>
      </c>
      <c r="Q1153" s="1" t="n">
        <f aca="false">IFERROR(VLOOKUP(A1153,'[2]Pivot HorizontalMRP'!$A$4:$F$2689,6,0),0)</f>
        <v>273</v>
      </c>
      <c r="R1153" s="1" t="n">
        <f aca="false">IFERROR(VLOOKUP(A1153,'[2]Pivot HorizontalMRP'!$A$4:$G$2689,7,0),0)</f>
        <v>133</v>
      </c>
      <c r="S1153" s="1" t="n">
        <f aca="false">IFERROR(VLOOKUP(A1153,'[2]Pivot HorizontalMRP'!$A$4:$H$2689,8,0),0)</f>
        <v>89</v>
      </c>
      <c r="T1153" s="1" t="n">
        <f aca="false">IFERROR(VLOOKUP(A1153,'[2]Pivot HorizontalMRP'!$A$4:$I$2689,9,0),0)</f>
        <v>123</v>
      </c>
      <c r="U1153" s="1" t="n">
        <f aca="false">IF(I1153="delivery",O1153-SUM(Q1153+R1153),IF(I1153="PO",P1153-SUM(Q1153:R1153)))</f>
        <v>-155</v>
      </c>
      <c r="V1153" s="81" t="n">
        <v>2.68</v>
      </c>
      <c r="W1153" s="81"/>
      <c r="X1153" s="81" t="n">
        <f aca="false">W1153-V1153</f>
        <v>-2.68</v>
      </c>
      <c r="Y1153" s="81"/>
      <c r="Z1153" s="81"/>
      <c r="AA1153" s="81"/>
      <c r="AB1153" s="81"/>
      <c r="AC1153" s="81"/>
      <c r="AD1153" s="81"/>
      <c r="AE1153" s="81"/>
      <c r="AF1153" s="81"/>
      <c r="AG1153" s="81"/>
      <c r="AH1153" s="81"/>
      <c r="AI1153" s="81"/>
      <c r="AJ1153" s="81"/>
      <c r="AK1153" s="81"/>
      <c r="AL1153" s="81"/>
      <c r="AM1153" s="81"/>
      <c r="AN1153" s="81"/>
      <c r="AO1153" s="81" t="str">
        <f aca="false">D1153</f>
        <v>Arista</v>
      </c>
      <c r="AP1153" s="1" t="s">
        <v>181</v>
      </c>
      <c r="AQ1153" s="1"/>
      <c r="AR1153" s="1"/>
      <c r="AS1153" s="1"/>
      <c r="AT1153" s="1"/>
      <c r="AU1153" s="1"/>
      <c r="AV1153" s="1"/>
      <c r="AW1153" s="1"/>
      <c r="AX1153" s="1"/>
      <c r="AY1153" s="1"/>
      <c r="AZ1153" s="1"/>
      <c r="BA1153" s="1"/>
      <c r="BB1153" s="1"/>
      <c r="BC1153" s="1"/>
      <c r="BD1153" s="1"/>
      <c r="BE1153" s="1"/>
      <c r="BF1153" s="1" t="s">
        <v>14668</v>
      </c>
      <c r="BG1153" s="1" t="s">
        <v>183</v>
      </c>
      <c r="BH1153" s="1"/>
      <c r="BI1153" s="1"/>
    </row>
    <row r="1154" customFormat="false" ht="12.75" hidden="false" customHeight="false" outlineLevel="0" collapsed="false">
      <c r="A1154" s="1" t="s">
        <v>3336</v>
      </c>
      <c r="B1154" s="1" t="s">
        <v>3337</v>
      </c>
      <c r="C1154" s="1" t="s">
        <v>177</v>
      </c>
      <c r="D1154" s="1" t="s">
        <v>82</v>
      </c>
      <c r="E1154" s="1" t="s">
        <v>15630</v>
      </c>
      <c r="F1154" s="1" t="s">
        <v>3339</v>
      </c>
      <c r="G1154" s="1" t="n">
        <v>31</v>
      </c>
      <c r="H1154" s="1" t="n">
        <v>2500</v>
      </c>
      <c r="I1154" s="101" t="s">
        <v>180</v>
      </c>
      <c r="J1154" s="1"/>
      <c r="K1154" s="1" t="n">
        <f aca="false">IFERROR(VLOOKUP(A1154,'[2]Pivot HorizontalMRP'!$A$4:$B$2689,2,0),0)</f>
        <v>0</v>
      </c>
      <c r="L1154" s="1" t="n">
        <f aca="false">IFERROR(VLOOKUP(A1154,'[2]Pivot HorizontalMRP'!$A$4:$C$2689,3,0),0)</f>
        <v>1164</v>
      </c>
      <c r="M1154" s="1" t="n">
        <f aca="false">IFERROR(VLOOKUP(A1154,'[2]Pivot HorizontalMRP'!$A$4:$D$2689,0.4,0),0)</f>
        <v>0</v>
      </c>
      <c r="N1154" s="1" t="n">
        <f aca="false">IFERROR(VLOOKUP(A1154,'[2]Pivot HorizontalMRP'!$A$4:$E$2689,5,0),0)</f>
        <v>2500</v>
      </c>
      <c r="O1154" s="1" t="n">
        <f aca="false">K1154+L1154</f>
        <v>1164</v>
      </c>
      <c r="P1154" s="1" t="n">
        <f aca="false">K1154+L1154+M1154+N1154</f>
        <v>3664</v>
      </c>
      <c r="Q1154" s="1" t="n">
        <f aca="false">IFERROR(VLOOKUP(A1154,'[2]Pivot HorizontalMRP'!$A$4:$F$2689,6,0),0)</f>
        <v>2098</v>
      </c>
      <c r="R1154" s="1" t="n">
        <f aca="false">IFERROR(VLOOKUP(A1154,'[2]Pivot HorizontalMRP'!$A$4:$G$2689,7,0),0)</f>
        <v>1453</v>
      </c>
      <c r="S1154" s="1" t="n">
        <f aca="false">IFERROR(VLOOKUP(A1154,'[2]Pivot HorizontalMRP'!$A$4:$H$2689,8,0),0)</f>
        <v>1403</v>
      </c>
      <c r="T1154" s="1" t="n">
        <f aca="false">IFERROR(VLOOKUP(A1154,'[2]Pivot HorizontalMRP'!$A$4:$I$2689,9,0),0)</f>
        <v>1445</v>
      </c>
      <c r="U1154" s="1" t="n">
        <f aca="false">IF(I1154="delivery",O1154-SUM(Q1154+R1154),IF(I1154="PO",P1154-SUM(Q1154:R1154)))</f>
        <v>-2387</v>
      </c>
      <c r="V1154" s="81" t="n">
        <v>0.284</v>
      </c>
      <c r="W1154" s="81"/>
      <c r="X1154" s="81" t="n">
        <f aca="false">W1154-V1154</f>
        <v>-0.284</v>
      </c>
      <c r="Y1154" s="81"/>
      <c r="Z1154" s="81"/>
      <c r="AA1154" s="81" t="n">
        <v>0.289</v>
      </c>
      <c r="AB1154" s="81"/>
      <c r="AC1154" s="81"/>
      <c r="AD1154" s="81"/>
      <c r="AE1154" s="81"/>
      <c r="AF1154" s="81"/>
      <c r="AG1154" s="81"/>
      <c r="AH1154" s="81"/>
      <c r="AI1154" s="81"/>
      <c r="AJ1154" s="81"/>
      <c r="AK1154" s="81"/>
      <c r="AL1154" s="81"/>
      <c r="AM1154" s="81"/>
      <c r="AN1154" s="81"/>
      <c r="AO1154" s="81" t="str">
        <f aca="false">D1154</f>
        <v>Arista</v>
      </c>
      <c r="AP1154" s="1" t="s">
        <v>181</v>
      </c>
      <c r="AQ1154" s="1"/>
      <c r="AR1154" s="1"/>
      <c r="AS1154" s="1"/>
      <c r="AT1154" s="1"/>
      <c r="AU1154" s="1"/>
      <c r="AV1154" s="1"/>
      <c r="AW1154" s="1"/>
      <c r="AX1154" s="1"/>
      <c r="AY1154" s="1"/>
      <c r="AZ1154" s="1"/>
      <c r="BA1154" s="1"/>
      <c r="BB1154" s="1"/>
      <c r="BC1154" s="1"/>
      <c r="BD1154" s="1"/>
      <c r="BE1154" s="1"/>
      <c r="BF1154" s="1" t="s">
        <v>14668</v>
      </c>
      <c r="BG1154" s="1" t="s">
        <v>183</v>
      </c>
      <c r="BH1154" s="1"/>
      <c r="BI1154" s="1"/>
    </row>
    <row r="1155" customFormat="false" ht="12.75" hidden="false" customHeight="false" outlineLevel="0" collapsed="false">
      <c r="A1155" s="1" t="s">
        <v>3340</v>
      </c>
      <c r="B1155" s="1" t="s">
        <v>3341</v>
      </c>
      <c r="C1155" s="1" t="s">
        <v>177</v>
      </c>
      <c r="D1155" s="1" t="s">
        <v>82</v>
      </c>
      <c r="E1155" s="1" t="s">
        <v>15631</v>
      </c>
      <c r="F1155" s="1" t="s">
        <v>3343</v>
      </c>
      <c r="G1155" s="1" t="n">
        <v>41</v>
      </c>
      <c r="H1155" s="1" t="n">
        <v>5000</v>
      </c>
      <c r="I1155" s="101" t="s">
        <v>180</v>
      </c>
      <c r="J1155" s="1"/>
      <c r="K1155" s="1" t="n">
        <f aca="false">IFERROR(VLOOKUP(A1155,'[2]Pivot HorizontalMRP'!$A$4:$B$2689,2,0),0)</f>
        <v>0</v>
      </c>
      <c r="L1155" s="1" t="n">
        <f aca="false">IFERROR(VLOOKUP(A1155,'[2]Pivot HorizontalMRP'!$A$4:$C$2689,3,0),0)</f>
        <v>1236</v>
      </c>
      <c r="M1155" s="1" t="n">
        <f aca="false">IFERROR(VLOOKUP(A1155,'[2]Pivot HorizontalMRP'!$A$4:$D$2689,0.4,0),0)</f>
        <v>0</v>
      </c>
      <c r="N1155" s="1" t="n">
        <f aca="false">IFERROR(VLOOKUP(A1155,'[2]Pivot HorizontalMRP'!$A$4:$E$2689,5,0),0)</f>
        <v>2000</v>
      </c>
      <c r="O1155" s="1" t="n">
        <f aca="false">K1155+L1155</f>
        <v>1236</v>
      </c>
      <c r="P1155" s="1" t="n">
        <f aca="false">K1155+L1155+M1155+N1155</f>
        <v>3236</v>
      </c>
      <c r="Q1155" s="1" t="n">
        <f aca="false">IFERROR(VLOOKUP(A1155,'[2]Pivot HorizontalMRP'!$A$4:$F$2689,6,0),0)</f>
        <v>4322</v>
      </c>
      <c r="R1155" s="1" t="n">
        <f aca="false">IFERROR(VLOOKUP(A1155,'[2]Pivot HorizontalMRP'!$A$4:$G$2689,7,0),0)</f>
        <v>2108</v>
      </c>
      <c r="S1155" s="1" t="n">
        <f aca="false">IFERROR(VLOOKUP(A1155,'[2]Pivot HorizontalMRP'!$A$4:$H$2689,8,0),0)</f>
        <v>1409</v>
      </c>
      <c r="T1155" s="1" t="n">
        <f aca="false">IFERROR(VLOOKUP(A1155,'[2]Pivot HorizontalMRP'!$A$4:$I$2689,9,0),0)</f>
        <v>1160</v>
      </c>
      <c r="U1155" s="1" t="n">
        <f aca="false">IF(I1155="delivery",O1155-SUM(Q1155+R1155),IF(I1155="PO",P1155-SUM(Q1155:R1155)))</f>
        <v>-5194</v>
      </c>
      <c r="V1155" s="81" t="n">
        <v>2.3</v>
      </c>
      <c r="W1155" s="81"/>
      <c r="X1155" s="81" t="n">
        <f aca="false">W1155-V1155</f>
        <v>-2.3</v>
      </c>
      <c r="Y1155" s="81"/>
      <c r="Z1155" s="81"/>
      <c r="AA1155" s="81"/>
      <c r="AB1155" s="81"/>
      <c r="AC1155" s="81"/>
      <c r="AD1155" s="81"/>
      <c r="AE1155" s="81"/>
      <c r="AF1155" s="81"/>
      <c r="AG1155" s="81"/>
      <c r="AH1155" s="81"/>
      <c r="AI1155" s="81"/>
      <c r="AJ1155" s="81"/>
      <c r="AK1155" s="81"/>
      <c r="AL1155" s="81"/>
      <c r="AM1155" s="81"/>
      <c r="AN1155" s="81"/>
      <c r="AO1155" s="81" t="str">
        <f aca="false">D1155</f>
        <v>Arista</v>
      </c>
      <c r="AP1155" s="1" t="s">
        <v>181</v>
      </c>
      <c r="AQ1155" s="1"/>
      <c r="AR1155" s="1"/>
      <c r="AS1155" s="1"/>
      <c r="AT1155" s="1"/>
      <c r="AU1155" s="1"/>
      <c r="AV1155" s="1"/>
      <c r="AW1155" s="1"/>
      <c r="AX1155" s="1"/>
      <c r="AY1155" s="1"/>
      <c r="AZ1155" s="1"/>
      <c r="BA1155" s="1"/>
      <c r="BB1155" s="1"/>
      <c r="BC1155" s="1"/>
      <c r="BD1155" s="1"/>
      <c r="BE1155" s="1"/>
      <c r="BF1155" s="1" t="s">
        <v>14668</v>
      </c>
      <c r="BG1155" s="1" t="s">
        <v>183</v>
      </c>
      <c r="BH1155" s="1"/>
      <c r="BI1155" s="1"/>
    </row>
    <row r="1156" customFormat="false" ht="12.75" hidden="false" customHeight="false" outlineLevel="0" collapsed="false">
      <c r="A1156" s="1" t="s">
        <v>3344</v>
      </c>
      <c r="B1156" s="1" t="s">
        <v>3345</v>
      </c>
      <c r="C1156" s="1" t="s">
        <v>177</v>
      </c>
      <c r="D1156" s="1" t="s">
        <v>82</v>
      </c>
      <c r="E1156" s="1" t="s">
        <v>15632</v>
      </c>
      <c r="F1156" s="1" t="s">
        <v>3347</v>
      </c>
      <c r="G1156" s="1" t="n">
        <v>31</v>
      </c>
      <c r="H1156" s="1" t="n">
        <v>500</v>
      </c>
      <c r="I1156" s="101" t="s">
        <v>180</v>
      </c>
      <c r="J1156" s="1"/>
      <c r="K1156" s="1" t="n">
        <f aca="false">IFERROR(VLOOKUP(A1156,'[2]Pivot HorizontalMRP'!$A$4:$B$2689,2,0),0)</f>
        <v>0</v>
      </c>
      <c r="L1156" s="1" t="n">
        <f aca="false">IFERROR(VLOOKUP(A1156,'[2]Pivot HorizontalMRP'!$A$4:$C$2689,3,0),0)</f>
        <v>2203.05</v>
      </c>
      <c r="M1156" s="1" t="n">
        <f aca="false">IFERROR(VLOOKUP(A1156,'[2]Pivot HorizontalMRP'!$A$4:$D$2689,0.4,0),0)</f>
        <v>0</v>
      </c>
      <c r="N1156" s="1" t="n">
        <f aca="false">IFERROR(VLOOKUP(A1156,'[2]Pivot HorizontalMRP'!$A$4:$E$2689,5,0),0)</f>
        <v>0</v>
      </c>
      <c r="O1156" s="1" t="n">
        <f aca="false">K1156+L1156</f>
        <v>2203.05</v>
      </c>
      <c r="P1156" s="1" t="n">
        <f aca="false">K1156+L1156+M1156+N1156</f>
        <v>2203.05</v>
      </c>
      <c r="Q1156" s="1" t="n">
        <f aca="false">IFERROR(VLOOKUP(A1156,'[2]Pivot HorizontalMRP'!$A$4:$F$2689,6,0),0)</f>
        <v>885</v>
      </c>
      <c r="R1156" s="1" t="n">
        <f aca="false">IFERROR(VLOOKUP(A1156,'[2]Pivot HorizontalMRP'!$A$4:$G$2689,7,0),0)</f>
        <v>427.918</v>
      </c>
      <c r="S1156" s="1" t="n">
        <f aca="false">IFERROR(VLOOKUP(A1156,'[2]Pivot HorizontalMRP'!$A$4:$H$2689,8,0),0)</f>
        <v>324.952</v>
      </c>
      <c r="T1156" s="1" t="n">
        <f aca="false">IFERROR(VLOOKUP(A1156,'[2]Pivot HorizontalMRP'!$A$4:$I$2689,9,0),0)</f>
        <v>370.844</v>
      </c>
      <c r="U1156" s="1" t="n">
        <f aca="false">IF(I1156="delivery",O1156-SUM(Q1156+R1156),IF(I1156="PO",P1156-SUM(Q1156:R1156)))</f>
        <v>890.132</v>
      </c>
      <c r="V1156" s="81" t="n">
        <v>4.64</v>
      </c>
      <c r="W1156" s="81"/>
      <c r="X1156" s="81" t="n">
        <f aca="false">W1156-V1156</f>
        <v>-4.64</v>
      </c>
      <c r="Y1156" s="81"/>
      <c r="Z1156" s="81"/>
      <c r="AA1156" s="81" t="n">
        <v>4.64</v>
      </c>
      <c r="AB1156" s="81"/>
      <c r="AC1156" s="81"/>
      <c r="AD1156" s="81"/>
      <c r="AE1156" s="81"/>
      <c r="AF1156" s="81"/>
      <c r="AG1156" s="81"/>
      <c r="AH1156" s="81"/>
      <c r="AI1156" s="81"/>
      <c r="AJ1156" s="81"/>
      <c r="AK1156" s="81"/>
      <c r="AL1156" s="81"/>
      <c r="AM1156" s="81"/>
      <c r="AN1156" s="81"/>
      <c r="AO1156" s="81" t="str">
        <f aca="false">D1156</f>
        <v>Arista</v>
      </c>
      <c r="AP1156" s="1" t="s">
        <v>181</v>
      </c>
      <c r="AQ1156" s="1"/>
      <c r="AR1156" s="1"/>
      <c r="AS1156" s="1"/>
      <c r="AT1156" s="1"/>
      <c r="AU1156" s="1"/>
      <c r="AV1156" s="1"/>
      <c r="AW1156" s="1"/>
      <c r="AX1156" s="1"/>
      <c r="AY1156" s="1"/>
      <c r="AZ1156" s="1"/>
      <c r="BA1156" s="1"/>
      <c r="BB1156" s="1"/>
      <c r="BC1156" s="1"/>
      <c r="BD1156" s="1"/>
      <c r="BE1156" s="1"/>
      <c r="BF1156" s="1" t="s">
        <v>14668</v>
      </c>
      <c r="BG1156" s="1" t="s">
        <v>183</v>
      </c>
      <c r="BH1156" s="1"/>
      <c r="BI1156" s="1"/>
    </row>
    <row r="1157" customFormat="false" ht="12.75" hidden="false" customHeight="false" outlineLevel="0" collapsed="false">
      <c r="A1157" s="1" t="s">
        <v>3348</v>
      </c>
      <c r="B1157" s="1" t="s">
        <v>3349</v>
      </c>
      <c r="C1157" s="1" t="s">
        <v>177</v>
      </c>
      <c r="D1157" s="1" t="s">
        <v>82</v>
      </c>
      <c r="E1157" s="1" t="s">
        <v>15633</v>
      </c>
      <c r="F1157" s="1" t="s">
        <v>3351</v>
      </c>
      <c r="G1157" s="1" t="n">
        <v>41</v>
      </c>
      <c r="H1157" s="1" t="n">
        <v>10000</v>
      </c>
      <c r="I1157" s="101" t="s">
        <v>180</v>
      </c>
      <c r="J1157" s="1"/>
      <c r="K1157" s="1" t="n">
        <f aca="false">IFERROR(VLOOKUP(A1157,'[2]Pivot HorizontalMRP'!$A$4:$B$2689,2,0),0)</f>
        <v>0</v>
      </c>
      <c r="L1157" s="1" t="n">
        <f aca="false">IFERROR(VLOOKUP(A1157,'[2]Pivot HorizontalMRP'!$A$4:$C$2689,3,0),0)</f>
        <v>2463</v>
      </c>
      <c r="M1157" s="1" t="n">
        <f aca="false">IFERROR(VLOOKUP(A1157,'[2]Pivot HorizontalMRP'!$A$4:$D$2689,0.4,0),0)</f>
        <v>0</v>
      </c>
      <c r="N1157" s="1" t="n">
        <f aca="false">IFERROR(VLOOKUP(A1157,'[2]Pivot HorizontalMRP'!$A$4:$E$2689,5,0),0)</f>
        <v>6160</v>
      </c>
      <c r="O1157" s="1" t="n">
        <f aca="false">K1157+L1157</f>
        <v>2463</v>
      </c>
      <c r="P1157" s="1" t="n">
        <f aca="false">K1157+L1157+M1157+N1157</f>
        <v>8623</v>
      </c>
      <c r="Q1157" s="1" t="n">
        <f aca="false">IFERROR(VLOOKUP(A1157,'[2]Pivot HorizontalMRP'!$A$4:$F$2689,6,0),0)</f>
        <v>8636</v>
      </c>
      <c r="R1157" s="1" t="n">
        <f aca="false">IFERROR(VLOOKUP(A1157,'[2]Pivot HorizontalMRP'!$A$4:$G$2689,7,0),0)</f>
        <v>4216</v>
      </c>
      <c r="S1157" s="1" t="n">
        <f aca="false">IFERROR(VLOOKUP(A1157,'[2]Pivot HorizontalMRP'!$A$4:$H$2689,8,0),0)</f>
        <v>2818</v>
      </c>
      <c r="T1157" s="1" t="n">
        <f aca="false">IFERROR(VLOOKUP(A1157,'[2]Pivot HorizontalMRP'!$A$4:$I$2689,9,0),0)</f>
        <v>2320</v>
      </c>
      <c r="U1157" s="1" t="n">
        <f aca="false">IF(I1157="delivery",O1157-SUM(Q1157+R1157),IF(I1157="PO",P1157-SUM(Q1157:R1157)))</f>
        <v>-10389</v>
      </c>
      <c r="V1157" s="81" t="n">
        <v>1.99</v>
      </c>
      <c r="W1157" s="81"/>
      <c r="X1157" s="81" t="n">
        <f aca="false">W1157-V1157</f>
        <v>-1.99</v>
      </c>
      <c r="Y1157" s="81"/>
      <c r="Z1157" s="81"/>
      <c r="AA1157" s="81"/>
      <c r="AB1157" s="81"/>
      <c r="AC1157" s="81"/>
      <c r="AD1157" s="81"/>
      <c r="AE1157" s="81"/>
      <c r="AF1157" s="81"/>
      <c r="AG1157" s="81"/>
      <c r="AH1157" s="81"/>
      <c r="AI1157" s="81"/>
      <c r="AJ1157" s="81"/>
      <c r="AK1157" s="81"/>
      <c r="AL1157" s="81"/>
      <c r="AM1157" s="81"/>
      <c r="AN1157" s="81"/>
      <c r="AO1157" s="81" t="str">
        <f aca="false">D1157</f>
        <v>Arista</v>
      </c>
      <c r="AP1157" s="1" t="s">
        <v>181</v>
      </c>
      <c r="AQ1157" s="1"/>
      <c r="AR1157" s="1"/>
      <c r="AS1157" s="1"/>
      <c r="AT1157" s="1"/>
      <c r="AU1157" s="1"/>
      <c r="AV1157" s="1"/>
      <c r="AW1157" s="1"/>
      <c r="AX1157" s="1"/>
      <c r="AY1157" s="1"/>
      <c r="AZ1157" s="1"/>
      <c r="BA1157" s="1"/>
      <c r="BB1157" s="1"/>
      <c r="BC1157" s="1"/>
      <c r="BD1157" s="1"/>
      <c r="BE1157" s="1"/>
      <c r="BF1157" s="1" t="s">
        <v>14668</v>
      </c>
      <c r="BG1157" s="1" t="s">
        <v>183</v>
      </c>
      <c r="BH1157" s="1"/>
      <c r="BI1157" s="1"/>
    </row>
    <row r="1158" customFormat="false" ht="12.75" hidden="false" customHeight="false" outlineLevel="0" collapsed="false">
      <c r="A1158" s="1" t="s">
        <v>3352</v>
      </c>
      <c r="B1158" s="1" t="s">
        <v>3353</v>
      </c>
      <c r="C1158" s="1" t="s">
        <v>177</v>
      </c>
      <c r="D1158" s="1" t="s">
        <v>82</v>
      </c>
      <c r="E1158" s="1" t="s">
        <v>15634</v>
      </c>
      <c r="F1158" s="1" t="s">
        <v>3355</v>
      </c>
      <c r="G1158" s="1" t="n">
        <v>41</v>
      </c>
      <c r="H1158" s="1" t="n">
        <v>7500</v>
      </c>
      <c r="I1158" s="101" t="s">
        <v>180</v>
      </c>
      <c r="J1158" s="1"/>
      <c r="K1158" s="1" t="n">
        <f aca="false">IFERROR(VLOOKUP(A1158,'[2]Pivot HorizontalMRP'!$A$4:$B$2689,2,0),0)</f>
        <v>0</v>
      </c>
      <c r="L1158" s="1" t="n">
        <f aca="false">IFERROR(VLOOKUP(A1158,'[2]Pivot HorizontalMRP'!$A$4:$C$2689,3,0),0)</f>
        <v>694</v>
      </c>
      <c r="M1158" s="1" t="n">
        <f aca="false">IFERROR(VLOOKUP(A1158,'[2]Pivot HorizontalMRP'!$A$4:$D$2689,0.4,0),0)</f>
        <v>0</v>
      </c>
      <c r="N1158" s="1" t="n">
        <f aca="false">IFERROR(VLOOKUP(A1158,'[2]Pivot HorizontalMRP'!$A$4:$E$2689,5,0),0)</f>
        <v>3500</v>
      </c>
      <c r="O1158" s="1" t="n">
        <f aca="false">K1158+L1158</f>
        <v>694</v>
      </c>
      <c r="P1158" s="1" t="n">
        <f aca="false">K1158+L1158+M1158+N1158</f>
        <v>4194</v>
      </c>
      <c r="Q1158" s="1" t="n">
        <f aca="false">IFERROR(VLOOKUP(A1158,'[2]Pivot HorizontalMRP'!$A$4:$F$2689,6,0),0)</f>
        <v>3781</v>
      </c>
      <c r="R1158" s="1" t="n">
        <f aca="false">IFERROR(VLOOKUP(A1158,'[2]Pivot HorizontalMRP'!$A$4:$G$2689,7,0),0)</f>
        <v>2108</v>
      </c>
      <c r="S1158" s="1" t="n">
        <f aca="false">IFERROR(VLOOKUP(A1158,'[2]Pivot HorizontalMRP'!$A$4:$H$2689,8,0),0)</f>
        <v>1409</v>
      </c>
      <c r="T1158" s="1" t="n">
        <f aca="false">IFERROR(VLOOKUP(A1158,'[2]Pivot HorizontalMRP'!$A$4:$I$2689,9,0),0)</f>
        <v>1160</v>
      </c>
      <c r="U1158" s="1" t="n">
        <f aca="false">IF(I1158="delivery",O1158-SUM(Q1158+R1158),IF(I1158="PO",P1158-SUM(Q1158:R1158)))</f>
        <v>-5195</v>
      </c>
      <c r="V1158" s="81" t="n">
        <v>0.41</v>
      </c>
      <c r="W1158" s="81"/>
      <c r="X1158" s="81" t="n">
        <f aca="false">W1158-V1158</f>
        <v>-0.41</v>
      </c>
      <c r="Y1158" s="81"/>
      <c r="Z1158" s="81"/>
      <c r="AA1158" s="81" t="n">
        <v>0.41</v>
      </c>
      <c r="AB1158" s="81"/>
      <c r="AC1158" s="81"/>
      <c r="AD1158" s="81"/>
      <c r="AE1158" s="81"/>
      <c r="AF1158" s="81"/>
      <c r="AG1158" s="81"/>
      <c r="AH1158" s="81"/>
      <c r="AI1158" s="81"/>
      <c r="AJ1158" s="81"/>
      <c r="AK1158" s="81"/>
      <c r="AL1158" s="81"/>
      <c r="AM1158" s="81"/>
      <c r="AN1158" s="81"/>
      <c r="AO1158" s="81" t="str">
        <f aca="false">D1158</f>
        <v>Arista</v>
      </c>
      <c r="AP1158" s="1" t="s">
        <v>181</v>
      </c>
      <c r="AQ1158" s="1"/>
      <c r="AR1158" s="1"/>
      <c r="AS1158" s="1"/>
      <c r="AT1158" s="1"/>
      <c r="AU1158" s="1"/>
      <c r="AV1158" s="1"/>
      <c r="AW1158" s="1"/>
      <c r="AX1158" s="1"/>
      <c r="AY1158" s="1"/>
      <c r="AZ1158" s="1"/>
      <c r="BA1158" s="1"/>
      <c r="BB1158" s="1"/>
      <c r="BC1158" s="1"/>
      <c r="BD1158" s="1"/>
      <c r="BE1158" s="1"/>
      <c r="BF1158" s="1" t="s">
        <v>14668</v>
      </c>
      <c r="BG1158" s="1" t="s">
        <v>183</v>
      </c>
      <c r="BH1158" s="1"/>
      <c r="BI1158" s="1"/>
    </row>
    <row r="1159" customFormat="false" ht="12.75" hidden="false" customHeight="false" outlineLevel="0" collapsed="false">
      <c r="A1159" s="1" t="s">
        <v>3356</v>
      </c>
      <c r="B1159" s="1" t="s">
        <v>3357</v>
      </c>
      <c r="C1159" s="1" t="s">
        <v>177</v>
      </c>
      <c r="D1159" s="1" t="s">
        <v>82</v>
      </c>
      <c r="E1159" s="1" t="s">
        <v>15635</v>
      </c>
      <c r="F1159" s="1" t="s">
        <v>3359</v>
      </c>
      <c r="G1159" s="1" t="n">
        <v>41</v>
      </c>
      <c r="H1159" s="1" t="n">
        <v>7500</v>
      </c>
      <c r="I1159" s="101" t="s">
        <v>180</v>
      </c>
      <c r="J1159" s="1"/>
      <c r="K1159" s="1" t="n">
        <f aca="false">IFERROR(VLOOKUP(A1159,'[2]Pivot HorizontalMRP'!$A$4:$B$2689,2,0),0)</f>
        <v>0</v>
      </c>
      <c r="L1159" s="1" t="n">
        <f aca="false">IFERROR(VLOOKUP(A1159,'[2]Pivot HorizontalMRP'!$A$4:$C$2689,3,0),0)</f>
        <v>754</v>
      </c>
      <c r="M1159" s="1" t="n">
        <f aca="false">IFERROR(VLOOKUP(A1159,'[2]Pivot HorizontalMRP'!$A$4:$D$2689,0.4,0),0)</f>
        <v>0</v>
      </c>
      <c r="N1159" s="1" t="n">
        <f aca="false">IFERROR(VLOOKUP(A1159,'[2]Pivot HorizontalMRP'!$A$4:$E$2689,5,0),0)</f>
        <v>1940</v>
      </c>
      <c r="O1159" s="1" t="n">
        <f aca="false">K1159+L1159</f>
        <v>754</v>
      </c>
      <c r="P1159" s="1" t="n">
        <f aca="false">K1159+L1159+M1159+N1159</f>
        <v>2694</v>
      </c>
      <c r="Q1159" s="1" t="n">
        <f aca="false">IFERROR(VLOOKUP(A1159,'[2]Pivot HorizontalMRP'!$A$4:$F$2689,6,0),0)</f>
        <v>3759</v>
      </c>
      <c r="R1159" s="1" t="n">
        <f aca="false">IFERROR(VLOOKUP(A1159,'[2]Pivot HorizontalMRP'!$A$4:$G$2689,7,0),0)</f>
        <v>2108</v>
      </c>
      <c r="S1159" s="1" t="n">
        <f aca="false">IFERROR(VLOOKUP(A1159,'[2]Pivot HorizontalMRP'!$A$4:$H$2689,8,0),0)</f>
        <v>1409</v>
      </c>
      <c r="T1159" s="1" t="n">
        <f aca="false">IFERROR(VLOOKUP(A1159,'[2]Pivot HorizontalMRP'!$A$4:$I$2689,9,0),0)</f>
        <v>1160</v>
      </c>
      <c r="U1159" s="1" t="n">
        <f aca="false">IF(I1159="delivery",O1159-SUM(Q1159+R1159),IF(I1159="PO",P1159-SUM(Q1159:R1159)))</f>
        <v>-5113</v>
      </c>
      <c r="V1159" s="81" t="n">
        <v>2.81</v>
      </c>
      <c r="W1159" s="81"/>
      <c r="X1159" s="81" t="n">
        <f aca="false">W1159-V1159</f>
        <v>-2.81</v>
      </c>
      <c r="Y1159" s="81"/>
      <c r="Z1159" s="81"/>
      <c r="AA1159" s="81" t="n">
        <v>2.745</v>
      </c>
      <c r="AB1159" s="81"/>
      <c r="AC1159" s="81"/>
      <c r="AD1159" s="81"/>
      <c r="AE1159" s="81"/>
      <c r="AF1159" s="81"/>
      <c r="AG1159" s="81"/>
      <c r="AH1159" s="81"/>
      <c r="AI1159" s="81"/>
      <c r="AJ1159" s="81"/>
      <c r="AK1159" s="81"/>
      <c r="AL1159" s="81"/>
      <c r="AM1159" s="81"/>
      <c r="AN1159" s="81"/>
      <c r="AO1159" s="81" t="str">
        <f aca="false">D1159</f>
        <v>Arista</v>
      </c>
      <c r="AP1159" s="1" t="s">
        <v>181</v>
      </c>
      <c r="AQ1159" s="1"/>
      <c r="AR1159" s="1"/>
      <c r="AS1159" s="1"/>
      <c r="AT1159" s="1"/>
      <c r="AU1159" s="1"/>
      <c r="AV1159" s="1"/>
      <c r="AW1159" s="1"/>
      <c r="AX1159" s="1"/>
      <c r="AY1159" s="1"/>
      <c r="AZ1159" s="1"/>
      <c r="BA1159" s="1"/>
      <c r="BB1159" s="1"/>
      <c r="BC1159" s="1"/>
      <c r="BD1159" s="1"/>
      <c r="BE1159" s="1"/>
      <c r="BF1159" s="1" t="s">
        <v>14668</v>
      </c>
      <c r="BG1159" s="1" t="s">
        <v>183</v>
      </c>
      <c r="BH1159" s="1"/>
      <c r="BI1159" s="1"/>
    </row>
    <row r="1160" customFormat="false" ht="12.75" hidden="false" customHeight="false" outlineLevel="0" collapsed="false">
      <c r="A1160" s="1" t="s">
        <v>3360</v>
      </c>
      <c r="B1160" s="1" t="s">
        <v>3361</v>
      </c>
      <c r="C1160" s="1" t="s">
        <v>177</v>
      </c>
      <c r="D1160" s="1" t="s">
        <v>82</v>
      </c>
      <c r="E1160" s="1" t="s">
        <v>3362</v>
      </c>
      <c r="F1160" s="1" t="s">
        <v>3363</v>
      </c>
      <c r="G1160" s="1" t="n">
        <v>41</v>
      </c>
      <c r="H1160" s="1" t="n">
        <v>15000</v>
      </c>
      <c r="I1160" s="101" t="s">
        <v>180</v>
      </c>
      <c r="J1160" s="1"/>
      <c r="K1160" s="1" t="n">
        <f aca="false">IFERROR(VLOOKUP(A1160,'[2]Pivot HorizontalMRP'!$A$4:$B$2689,2,0),0)</f>
        <v>0</v>
      </c>
      <c r="L1160" s="1" t="n">
        <f aca="false">IFERROR(VLOOKUP(A1160,'[2]Pivot HorizontalMRP'!$A$4:$C$2689,3,0),0)</f>
        <v>4345</v>
      </c>
      <c r="M1160" s="1" t="n">
        <f aca="false">IFERROR(VLOOKUP(A1160,'[2]Pivot HorizontalMRP'!$A$4:$D$2689,0.4,0),0)</f>
        <v>0</v>
      </c>
      <c r="N1160" s="1" t="n">
        <f aca="false">IFERROR(VLOOKUP(A1160,'[2]Pivot HorizontalMRP'!$A$4:$E$2689,5,0),0)</f>
        <v>6885</v>
      </c>
      <c r="O1160" s="1" t="n">
        <f aca="false">K1160+L1160</f>
        <v>4345</v>
      </c>
      <c r="P1160" s="1" t="n">
        <f aca="false">K1160+L1160+M1160+N1160</f>
        <v>11230</v>
      </c>
      <c r="Q1160" s="1" t="n">
        <f aca="false">IFERROR(VLOOKUP(A1160,'[2]Pivot HorizontalMRP'!$A$4:$F$2689,6,0),0)</f>
        <v>17003</v>
      </c>
      <c r="R1160" s="1" t="n">
        <f aca="false">IFERROR(VLOOKUP(A1160,'[2]Pivot HorizontalMRP'!$A$4:$G$2689,7,0),0)</f>
        <v>7488</v>
      </c>
      <c r="S1160" s="1" t="n">
        <f aca="false">IFERROR(VLOOKUP(A1160,'[2]Pivot HorizontalMRP'!$A$4:$H$2689,8,0),0)</f>
        <v>6616</v>
      </c>
      <c r="T1160" s="1" t="n">
        <f aca="false">IFERROR(VLOOKUP(A1160,'[2]Pivot HorizontalMRP'!$A$4:$I$2689,9,0),0)</f>
        <v>7260</v>
      </c>
      <c r="U1160" s="1" t="n">
        <f aca="false">IF(I1160="delivery",O1160-SUM(Q1160+R1160),IF(I1160="PO",P1160-SUM(Q1160:R1160)))</f>
        <v>-20146</v>
      </c>
      <c r="V1160" s="81" t="n">
        <v>0.7</v>
      </c>
      <c r="W1160" s="81"/>
      <c r="X1160" s="81" t="n">
        <f aca="false">W1160-V1160</f>
        <v>-0.7</v>
      </c>
      <c r="Y1160" s="81"/>
      <c r="Z1160" s="81"/>
      <c r="AA1160" s="81" t="n">
        <v>0.702</v>
      </c>
      <c r="AB1160" s="81"/>
      <c r="AC1160" s="81"/>
      <c r="AD1160" s="81"/>
      <c r="AE1160" s="81"/>
      <c r="AF1160" s="81"/>
      <c r="AG1160" s="81"/>
      <c r="AH1160" s="81"/>
      <c r="AI1160" s="81"/>
      <c r="AJ1160" s="81"/>
      <c r="AK1160" s="81"/>
      <c r="AL1160" s="81"/>
      <c r="AM1160" s="81"/>
      <c r="AN1160" s="81"/>
      <c r="AO1160" s="81" t="str">
        <f aca="false">D1160</f>
        <v>Arista</v>
      </c>
      <c r="AP1160" s="1" t="s">
        <v>181</v>
      </c>
      <c r="AQ1160" s="1"/>
      <c r="AR1160" s="1"/>
      <c r="AS1160" s="1"/>
      <c r="AT1160" s="1"/>
      <c r="AU1160" s="1"/>
      <c r="AV1160" s="1"/>
      <c r="AW1160" s="1"/>
      <c r="AX1160" s="1"/>
      <c r="AY1160" s="1"/>
      <c r="AZ1160" s="1"/>
      <c r="BA1160" s="1"/>
      <c r="BB1160" s="1"/>
      <c r="BC1160" s="1"/>
      <c r="BD1160" s="1"/>
      <c r="BE1160" s="1"/>
      <c r="BF1160" s="1" t="s">
        <v>14668</v>
      </c>
      <c r="BG1160" s="1" t="s">
        <v>183</v>
      </c>
      <c r="BH1160" s="1"/>
      <c r="BI1160" s="1"/>
    </row>
    <row r="1161" customFormat="false" ht="12.75" hidden="false" customHeight="false" outlineLevel="0" collapsed="false">
      <c r="A1161" s="1" t="s">
        <v>3364</v>
      </c>
      <c r="B1161" s="1" t="s">
        <v>3365</v>
      </c>
      <c r="C1161" s="1" t="s">
        <v>177</v>
      </c>
      <c r="D1161" s="1" t="s">
        <v>82</v>
      </c>
      <c r="E1161" s="1" t="s">
        <v>15636</v>
      </c>
      <c r="F1161" s="1" t="s">
        <v>3367</v>
      </c>
      <c r="G1161" s="1" t="n">
        <v>41</v>
      </c>
      <c r="H1161" s="1" t="n">
        <v>2000</v>
      </c>
      <c r="I1161" s="101" t="s">
        <v>180</v>
      </c>
      <c r="J1161" s="1"/>
      <c r="K1161" s="1" t="n">
        <f aca="false">IFERROR(VLOOKUP(A1161,'[2]Pivot HorizontalMRP'!$A$4:$B$2689,2,0),0)</f>
        <v>0</v>
      </c>
      <c r="L1161" s="1" t="n">
        <f aca="false">IFERROR(VLOOKUP(A1161,'[2]Pivot HorizontalMRP'!$A$4:$C$2689,3,0),0)</f>
        <v>572</v>
      </c>
      <c r="M1161" s="1" t="n">
        <f aca="false">IFERROR(VLOOKUP(A1161,'[2]Pivot HorizontalMRP'!$A$4:$D$2689,0.4,0),0)</f>
        <v>0</v>
      </c>
      <c r="N1161" s="1" t="n">
        <f aca="false">IFERROR(VLOOKUP(A1161,'[2]Pivot HorizontalMRP'!$A$4:$E$2689,5,0),0)</f>
        <v>0</v>
      </c>
      <c r="O1161" s="1" t="n">
        <f aca="false">K1161+L1161</f>
        <v>572</v>
      </c>
      <c r="P1161" s="1" t="n">
        <f aca="false">K1161+L1161+M1161+N1161</f>
        <v>572</v>
      </c>
      <c r="Q1161" s="1" t="n">
        <f aca="false">IFERROR(VLOOKUP(A1161,'[2]Pivot HorizontalMRP'!$A$4:$F$2689,6,0),0)</f>
        <v>368</v>
      </c>
      <c r="R1161" s="1" t="n">
        <f aca="false">IFERROR(VLOOKUP(A1161,'[2]Pivot HorizontalMRP'!$A$4:$G$2689,7,0),0)</f>
        <v>133</v>
      </c>
      <c r="S1161" s="1" t="n">
        <f aca="false">IFERROR(VLOOKUP(A1161,'[2]Pivot HorizontalMRP'!$A$4:$H$2689,8,0),0)</f>
        <v>89</v>
      </c>
      <c r="T1161" s="1" t="n">
        <f aca="false">IFERROR(VLOOKUP(A1161,'[2]Pivot HorizontalMRP'!$A$4:$I$2689,9,0),0)</f>
        <v>123</v>
      </c>
      <c r="U1161" s="1" t="n">
        <f aca="false">IF(I1161="delivery",O1161-SUM(Q1161+R1161),IF(I1161="PO",P1161-SUM(Q1161:R1161)))</f>
        <v>71</v>
      </c>
      <c r="V1161" s="81" t="n">
        <v>1.57</v>
      </c>
      <c r="W1161" s="81"/>
      <c r="X1161" s="81" t="n">
        <f aca="false">W1161-V1161</f>
        <v>-1.57</v>
      </c>
      <c r="Y1161" s="81"/>
      <c r="Z1161" s="81"/>
      <c r="AA1161" s="81"/>
      <c r="AB1161" s="81"/>
      <c r="AC1161" s="81"/>
      <c r="AD1161" s="81"/>
      <c r="AE1161" s="81"/>
      <c r="AF1161" s="81"/>
      <c r="AG1161" s="81"/>
      <c r="AH1161" s="81"/>
      <c r="AI1161" s="81"/>
      <c r="AJ1161" s="81"/>
      <c r="AK1161" s="81"/>
      <c r="AL1161" s="81"/>
      <c r="AM1161" s="81"/>
      <c r="AN1161" s="81"/>
      <c r="AO1161" s="81" t="str">
        <f aca="false">D1161</f>
        <v>Arista</v>
      </c>
      <c r="AP1161" s="1" t="s">
        <v>181</v>
      </c>
      <c r="AQ1161" s="1"/>
      <c r="AR1161" s="1"/>
      <c r="AS1161" s="1"/>
      <c r="AT1161" s="1"/>
      <c r="AU1161" s="1"/>
      <c r="AV1161" s="1"/>
      <c r="AW1161" s="1"/>
      <c r="AX1161" s="1"/>
      <c r="AY1161" s="1"/>
      <c r="AZ1161" s="1"/>
      <c r="BA1161" s="1"/>
      <c r="BB1161" s="1"/>
      <c r="BC1161" s="1"/>
      <c r="BD1161" s="1"/>
      <c r="BE1161" s="1"/>
      <c r="BF1161" s="1" t="s">
        <v>14668</v>
      </c>
      <c r="BG1161" s="1" t="s">
        <v>183</v>
      </c>
      <c r="BH1161" s="1"/>
      <c r="BI1161" s="1"/>
    </row>
    <row r="1162" customFormat="false" ht="12.75" hidden="false" customHeight="false" outlineLevel="0" collapsed="false">
      <c r="A1162" s="1" t="s">
        <v>3368</v>
      </c>
      <c r="B1162" s="1" t="s">
        <v>3369</v>
      </c>
      <c r="C1162" s="1" t="s">
        <v>177</v>
      </c>
      <c r="D1162" s="1" t="s">
        <v>82</v>
      </c>
      <c r="E1162" s="1" t="s">
        <v>15637</v>
      </c>
      <c r="F1162" s="1" t="s">
        <v>3371</v>
      </c>
      <c r="G1162" s="1" t="n">
        <v>41</v>
      </c>
      <c r="H1162" s="1" t="n">
        <v>5000</v>
      </c>
      <c r="I1162" s="101" t="s">
        <v>180</v>
      </c>
      <c r="J1162" s="1"/>
      <c r="K1162" s="1" t="n">
        <f aca="false">IFERROR(VLOOKUP(A1162,'[2]Pivot HorizontalMRP'!$A$4:$B$2689,2,0),0)</f>
        <v>0</v>
      </c>
      <c r="L1162" s="1" t="n">
        <f aca="false">IFERROR(VLOOKUP(A1162,'[2]Pivot HorizontalMRP'!$A$4:$C$2689,3,0),0)</f>
        <v>3896</v>
      </c>
      <c r="M1162" s="1" t="n">
        <f aca="false">IFERROR(VLOOKUP(A1162,'[2]Pivot HorizontalMRP'!$A$4:$D$2689,0.4,0),0)</f>
        <v>0</v>
      </c>
      <c r="N1162" s="1" t="n">
        <f aca="false">IFERROR(VLOOKUP(A1162,'[2]Pivot HorizontalMRP'!$A$4:$E$2689,5,0),0)</f>
        <v>0</v>
      </c>
      <c r="O1162" s="1" t="n">
        <f aca="false">K1162+L1162</f>
        <v>3896</v>
      </c>
      <c r="P1162" s="1" t="n">
        <f aca="false">K1162+L1162+M1162+N1162</f>
        <v>3896</v>
      </c>
      <c r="Q1162" s="1" t="n">
        <f aca="false">IFERROR(VLOOKUP(A1162,'[2]Pivot HorizontalMRP'!$A$4:$F$2689,6,0),0)</f>
        <v>689</v>
      </c>
      <c r="R1162" s="1" t="n">
        <f aca="false">IFERROR(VLOOKUP(A1162,'[2]Pivot HorizontalMRP'!$A$4:$G$2689,7,0),0)</f>
        <v>249</v>
      </c>
      <c r="S1162" s="1" t="n">
        <f aca="false">IFERROR(VLOOKUP(A1162,'[2]Pivot HorizontalMRP'!$A$4:$H$2689,8,0),0)</f>
        <v>138</v>
      </c>
      <c r="T1162" s="1" t="n">
        <f aca="false">IFERROR(VLOOKUP(A1162,'[2]Pivot HorizontalMRP'!$A$4:$I$2689,9,0),0)</f>
        <v>138</v>
      </c>
      <c r="U1162" s="1" t="n">
        <f aca="false">IF(I1162="delivery",O1162-SUM(Q1162+R1162),IF(I1162="PO",P1162-SUM(Q1162:R1162)))</f>
        <v>2958</v>
      </c>
      <c r="V1162" s="81" t="n">
        <v>1.23</v>
      </c>
      <c r="W1162" s="81"/>
      <c r="X1162" s="81" t="n">
        <f aca="false">W1162-V1162</f>
        <v>-1.23</v>
      </c>
      <c r="Y1162" s="81"/>
      <c r="Z1162" s="81"/>
      <c r="AA1162" s="81"/>
      <c r="AB1162" s="81"/>
      <c r="AC1162" s="81"/>
      <c r="AD1162" s="81"/>
      <c r="AE1162" s="81"/>
      <c r="AF1162" s="81"/>
      <c r="AG1162" s="81"/>
      <c r="AH1162" s="81"/>
      <c r="AI1162" s="81"/>
      <c r="AJ1162" s="81"/>
      <c r="AK1162" s="81"/>
      <c r="AL1162" s="81"/>
      <c r="AM1162" s="81"/>
      <c r="AN1162" s="81"/>
      <c r="AO1162" s="81" t="str">
        <f aca="false">D1162</f>
        <v>Arista</v>
      </c>
      <c r="AP1162" s="1" t="s">
        <v>181</v>
      </c>
      <c r="AQ1162" s="1"/>
      <c r="AR1162" s="1"/>
      <c r="AS1162" s="1"/>
      <c r="AT1162" s="1"/>
      <c r="AU1162" s="1"/>
      <c r="AV1162" s="1"/>
      <c r="AW1162" s="1"/>
      <c r="AX1162" s="1"/>
      <c r="AY1162" s="1"/>
      <c r="AZ1162" s="1"/>
      <c r="BA1162" s="1"/>
      <c r="BB1162" s="1"/>
      <c r="BC1162" s="1"/>
      <c r="BD1162" s="1"/>
      <c r="BE1162" s="1"/>
      <c r="BF1162" s="1" t="s">
        <v>14668</v>
      </c>
      <c r="BG1162" s="1" t="s">
        <v>183</v>
      </c>
      <c r="BH1162" s="1"/>
      <c r="BI1162" s="1"/>
    </row>
    <row r="1163" customFormat="false" ht="12.75" hidden="false" customHeight="false" outlineLevel="0" collapsed="false">
      <c r="A1163" s="1" t="s">
        <v>3372</v>
      </c>
      <c r="B1163" s="1" t="s">
        <v>3373</v>
      </c>
      <c r="C1163" s="1" t="s">
        <v>177</v>
      </c>
      <c r="D1163" s="1" t="s">
        <v>82</v>
      </c>
      <c r="E1163" s="1" t="s">
        <v>15638</v>
      </c>
      <c r="F1163" s="1" t="s">
        <v>3375</v>
      </c>
      <c r="G1163" s="1" t="n">
        <v>31</v>
      </c>
      <c r="H1163" s="1" t="n">
        <v>1000</v>
      </c>
      <c r="I1163" s="101" t="s">
        <v>180</v>
      </c>
      <c r="J1163" s="1"/>
      <c r="K1163" s="1" t="n">
        <f aca="false">IFERROR(VLOOKUP(A1163,'[2]Pivot HorizontalMRP'!$A$4:$B$2689,2,0),0)</f>
        <v>0</v>
      </c>
      <c r="L1163" s="1" t="n">
        <f aca="false">IFERROR(VLOOKUP(A1163,'[2]Pivot HorizontalMRP'!$A$4:$C$2689,3,0),0)</f>
        <v>2930.7466</v>
      </c>
      <c r="M1163" s="1" t="n">
        <f aca="false">IFERROR(VLOOKUP(A1163,'[2]Pivot HorizontalMRP'!$A$4:$D$2689,0.4,0),0)</f>
        <v>0</v>
      </c>
      <c r="N1163" s="1" t="n">
        <f aca="false">IFERROR(VLOOKUP(A1163,'[2]Pivot HorizontalMRP'!$A$4:$E$2689,5,0),0)</f>
        <v>0</v>
      </c>
      <c r="O1163" s="1" t="n">
        <f aca="false">K1163+L1163</f>
        <v>2930.7466</v>
      </c>
      <c r="P1163" s="1" t="n">
        <f aca="false">K1163+L1163+M1163+N1163</f>
        <v>2930.7466</v>
      </c>
      <c r="Q1163" s="1" t="n">
        <f aca="false">IFERROR(VLOOKUP(A1163,'[2]Pivot HorizontalMRP'!$A$4:$F$2689,6,0),0)</f>
        <v>1440.9548</v>
      </c>
      <c r="R1163" s="1" t="n">
        <f aca="false">IFERROR(VLOOKUP(A1163,'[2]Pivot HorizontalMRP'!$A$4:$G$2689,7,0),0)</f>
        <v>740.148</v>
      </c>
      <c r="S1163" s="1" t="n">
        <f aca="false">IFERROR(VLOOKUP(A1163,'[2]Pivot HorizontalMRP'!$A$4:$H$2689,8,0),0)</f>
        <v>704.8076</v>
      </c>
      <c r="T1163" s="1" t="n">
        <f aca="false">IFERROR(VLOOKUP(A1163,'[2]Pivot HorizontalMRP'!$A$4:$I$2689,9,0),0)</f>
        <v>705.8078</v>
      </c>
      <c r="U1163" s="1" t="n">
        <f aca="false">IF(I1163="delivery",O1163-SUM(Q1163+R1163),IF(I1163="PO",P1163-SUM(Q1163:R1163)))</f>
        <v>749.6438</v>
      </c>
      <c r="V1163" s="81" t="n">
        <v>4.96</v>
      </c>
      <c r="W1163" s="81"/>
      <c r="X1163" s="81" t="n">
        <f aca="false">W1163-V1163</f>
        <v>-4.96</v>
      </c>
      <c r="Y1163" s="81"/>
      <c r="Z1163" s="81"/>
      <c r="AA1163" s="81" t="n">
        <v>4.96</v>
      </c>
      <c r="AB1163" s="81"/>
      <c r="AC1163" s="81"/>
      <c r="AD1163" s="81"/>
      <c r="AE1163" s="81"/>
      <c r="AF1163" s="81"/>
      <c r="AG1163" s="81"/>
      <c r="AH1163" s="81"/>
      <c r="AI1163" s="81"/>
      <c r="AJ1163" s="81"/>
      <c r="AK1163" s="81"/>
      <c r="AL1163" s="81"/>
      <c r="AM1163" s="81"/>
      <c r="AN1163" s="81"/>
      <c r="AO1163" s="81" t="str">
        <f aca="false">D1163</f>
        <v>Arista</v>
      </c>
      <c r="AP1163" s="1" t="s">
        <v>181</v>
      </c>
      <c r="AQ1163" s="1"/>
      <c r="AR1163" s="1"/>
      <c r="AS1163" s="1"/>
      <c r="AT1163" s="1"/>
      <c r="AU1163" s="1"/>
      <c r="AV1163" s="1"/>
      <c r="AW1163" s="1"/>
      <c r="AX1163" s="1"/>
      <c r="AY1163" s="1"/>
      <c r="AZ1163" s="1"/>
      <c r="BA1163" s="1"/>
      <c r="BB1163" s="1"/>
      <c r="BC1163" s="1"/>
      <c r="BD1163" s="1"/>
      <c r="BE1163" s="1"/>
      <c r="BF1163" s="1" t="s">
        <v>14668</v>
      </c>
      <c r="BG1163" s="1" t="s">
        <v>183</v>
      </c>
      <c r="BH1163" s="1"/>
      <c r="BI1163" s="1"/>
    </row>
    <row r="1164" customFormat="false" ht="12.75" hidden="false" customHeight="false" outlineLevel="0" collapsed="false">
      <c r="A1164" s="1" t="s">
        <v>3376</v>
      </c>
      <c r="B1164" s="1" t="s">
        <v>3377</v>
      </c>
      <c r="C1164" s="1" t="s">
        <v>177</v>
      </c>
      <c r="D1164" s="1" t="s">
        <v>82</v>
      </c>
      <c r="E1164" s="1" t="s">
        <v>15639</v>
      </c>
      <c r="F1164" s="1" t="s">
        <v>3379</v>
      </c>
      <c r="G1164" s="1" t="n">
        <v>41</v>
      </c>
      <c r="H1164" s="1" t="n">
        <v>2500</v>
      </c>
      <c r="I1164" s="101" t="s">
        <v>180</v>
      </c>
      <c r="J1164" s="1"/>
      <c r="K1164" s="1" t="n">
        <f aca="false">IFERROR(VLOOKUP(A1164,'[2]Pivot HorizontalMRP'!$A$4:$B$2689,2,0),0)</f>
        <v>0</v>
      </c>
      <c r="L1164" s="1" t="n">
        <f aca="false">IFERROR(VLOOKUP(A1164,'[2]Pivot HorizontalMRP'!$A$4:$C$2689,3,0),0)</f>
        <v>2579.0814</v>
      </c>
      <c r="M1164" s="1" t="n">
        <f aca="false">IFERROR(VLOOKUP(A1164,'[2]Pivot HorizontalMRP'!$A$4:$D$2689,0.4,0),0)</f>
        <v>0</v>
      </c>
      <c r="N1164" s="1" t="n">
        <f aca="false">IFERROR(VLOOKUP(A1164,'[2]Pivot HorizontalMRP'!$A$4:$E$2689,5,0),0)</f>
        <v>0</v>
      </c>
      <c r="O1164" s="1" t="n">
        <f aca="false">K1164+L1164</f>
        <v>2579.0814</v>
      </c>
      <c r="P1164" s="1" t="n">
        <f aca="false">K1164+L1164+M1164+N1164</f>
        <v>2579.0814</v>
      </c>
      <c r="Q1164" s="1" t="n">
        <f aca="false">IFERROR(VLOOKUP(A1164,'[2]Pivot HorizontalMRP'!$A$4:$F$2689,6,0),0)</f>
        <v>1322.2644</v>
      </c>
      <c r="R1164" s="1" t="n">
        <f aca="false">IFERROR(VLOOKUP(A1164,'[2]Pivot HorizontalMRP'!$A$4:$G$2689,7,0),0)</f>
        <v>740.148</v>
      </c>
      <c r="S1164" s="1" t="n">
        <f aca="false">IFERROR(VLOOKUP(A1164,'[2]Pivot HorizontalMRP'!$A$4:$H$2689,8,0),0)</f>
        <v>704.8076</v>
      </c>
      <c r="T1164" s="1" t="n">
        <f aca="false">IFERROR(VLOOKUP(A1164,'[2]Pivot HorizontalMRP'!$A$4:$I$2689,9,0),0)</f>
        <v>705.8078</v>
      </c>
      <c r="U1164" s="1" t="n">
        <f aca="false">IF(I1164="delivery",O1164-SUM(Q1164+R1164),IF(I1164="PO",P1164-SUM(Q1164:R1164)))</f>
        <v>516.669</v>
      </c>
      <c r="V1164" s="81" t="n">
        <v>4.06</v>
      </c>
      <c r="W1164" s="81"/>
      <c r="X1164" s="81" t="n">
        <f aca="false">W1164-V1164</f>
        <v>-4.06</v>
      </c>
      <c r="Y1164" s="81"/>
      <c r="Z1164" s="81"/>
      <c r="AA1164" s="81"/>
      <c r="AB1164" s="81"/>
      <c r="AC1164" s="81"/>
      <c r="AD1164" s="81"/>
      <c r="AE1164" s="81"/>
      <c r="AF1164" s="81"/>
      <c r="AG1164" s="81"/>
      <c r="AH1164" s="81"/>
      <c r="AI1164" s="81"/>
      <c r="AJ1164" s="81"/>
      <c r="AK1164" s="81"/>
      <c r="AL1164" s="81"/>
      <c r="AM1164" s="81"/>
      <c r="AN1164" s="81"/>
      <c r="AO1164" s="81" t="str">
        <f aca="false">D1164</f>
        <v>Arista</v>
      </c>
      <c r="AP1164" s="1" t="s">
        <v>181</v>
      </c>
      <c r="AQ1164" s="1"/>
      <c r="AR1164" s="1"/>
      <c r="AS1164" s="1"/>
      <c r="AT1164" s="1"/>
      <c r="AU1164" s="1"/>
      <c r="AV1164" s="1"/>
      <c r="AW1164" s="1"/>
      <c r="AX1164" s="1"/>
      <c r="AY1164" s="1"/>
      <c r="AZ1164" s="1"/>
      <c r="BA1164" s="1"/>
      <c r="BB1164" s="1"/>
      <c r="BC1164" s="1"/>
      <c r="BD1164" s="1"/>
      <c r="BE1164" s="1"/>
      <c r="BF1164" s="1" t="s">
        <v>14668</v>
      </c>
      <c r="BG1164" s="1" t="s">
        <v>183</v>
      </c>
      <c r="BH1164" s="1"/>
      <c r="BI1164" s="1"/>
    </row>
    <row r="1165" customFormat="false" ht="12.75" hidden="false" customHeight="false" outlineLevel="0" collapsed="false">
      <c r="A1165" s="1" t="s">
        <v>3380</v>
      </c>
      <c r="B1165" s="1" t="s">
        <v>3381</v>
      </c>
      <c r="C1165" s="1" t="s">
        <v>177</v>
      </c>
      <c r="D1165" s="1" t="s">
        <v>82</v>
      </c>
      <c r="E1165" s="1" t="s">
        <v>15640</v>
      </c>
      <c r="F1165" s="1" t="s">
        <v>3383</v>
      </c>
      <c r="G1165" s="1" t="n">
        <v>41</v>
      </c>
      <c r="H1165" s="1" t="n">
        <v>1500</v>
      </c>
      <c r="I1165" s="101" t="s">
        <v>180</v>
      </c>
      <c r="J1165" s="1"/>
      <c r="K1165" s="1" t="n">
        <f aca="false">IFERROR(VLOOKUP(A1165,'[2]Pivot HorizontalMRP'!$A$4:$B$2689,2,0),0)</f>
        <v>0</v>
      </c>
      <c r="L1165" s="1" t="n">
        <f aca="false">IFERROR(VLOOKUP(A1165,'[2]Pivot HorizontalMRP'!$A$4:$C$2689,3,0),0)</f>
        <v>0</v>
      </c>
      <c r="M1165" s="1" t="n">
        <f aca="false">IFERROR(VLOOKUP(A1165,'[2]Pivot HorizontalMRP'!$A$4:$D$2689,0.4,0),0)</f>
        <v>0</v>
      </c>
      <c r="N1165" s="1" t="n">
        <f aca="false">IFERROR(VLOOKUP(A1165,'[2]Pivot HorizontalMRP'!$A$4:$E$2689,5,0),0)</f>
        <v>0</v>
      </c>
      <c r="O1165" s="1" t="n">
        <f aca="false">K1165+L1165</f>
        <v>0</v>
      </c>
      <c r="P1165" s="1" t="n">
        <f aca="false">K1165+L1165+M1165+N1165</f>
        <v>0</v>
      </c>
      <c r="Q1165" s="1" t="n">
        <f aca="false">IFERROR(VLOOKUP(A1165,'[2]Pivot HorizontalMRP'!$A$4:$F$2689,6,0),0)</f>
        <v>0</v>
      </c>
      <c r="R1165" s="1" t="n">
        <f aca="false">IFERROR(VLOOKUP(A1165,'[2]Pivot HorizontalMRP'!$A$4:$G$2689,7,0),0)</f>
        <v>0</v>
      </c>
      <c r="S1165" s="1" t="n">
        <f aca="false">IFERROR(VLOOKUP(A1165,'[2]Pivot HorizontalMRP'!$A$4:$H$2689,8,0),0)</f>
        <v>0</v>
      </c>
      <c r="T1165" s="1" t="n">
        <f aca="false">IFERROR(VLOOKUP(A1165,'[2]Pivot HorizontalMRP'!$A$4:$I$2689,9,0),0)</f>
        <v>0</v>
      </c>
      <c r="U1165" s="1" t="n">
        <f aca="false">IF(I1165="delivery",O1165-SUM(Q1165+R1165),IF(I1165="PO",P1165-SUM(Q1165:R1165)))</f>
        <v>0</v>
      </c>
      <c r="V1165" s="81" t="n">
        <v>3.8</v>
      </c>
      <c r="W1165" s="81"/>
      <c r="X1165" s="81" t="n">
        <f aca="false">W1165-V1165</f>
        <v>-3.8</v>
      </c>
      <c r="Y1165" s="81"/>
      <c r="Z1165" s="81"/>
      <c r="AA1165" s="81"/>
      <c r="AB1165" s="81"/>
      <c r="AC1165" s="81"/>
      <c r="AD1165" s="81"/>
      <c r="AE1165" s="81"/>
      <c r="AF1165" s="81"/>
      <c r="AG1165" s="81"/>
      <c r="AH1165" s="81"/>
      <c r="AI1165" s="81"/>
      <c r="AJ1165" s="81"/>
      <c r="AK1165" s="81"/>
      <c r="AL1165" s="81"/>
      <c r="AM1165" s="81"/>
      <c r="AN1165" s="81"/>
      <c r="AO1165" s="81" t="str">
        <f aca="false">D1165</f>
        <v>Arista</v>
      </c>
      <c r="AP1165" s="1" t="s">
        <v>181</v>
      </c>
      <c r="AQ1165" s="1"/>
      <c r="AR1165" s="1"/>
      <c r="AS1165" s="1"/>
      <c r="AT1165" s="1"/>
      <c r="AU1165" s="1"/>
      <c r="AV1165" s="1"/>
      <c r="AW1165" s="1"/>
      <c r="AX1165" s="1"/>
      <c r="AY1165" s="1"/>
      <c r="AZ1165" s="1"/>
      <c r="BA1165" s="1"/>
      <c r="BB1165" s="1"/>
      <c r="BC1165" s="1"/>
      <c r="BD1165" s="1"/>
      <c r="BE1165" s="1"/>
      <c r="BF1165" s="1" t="s">
        <v>14668</v>
      </c>
      <c r="BG1165" s="1" t="s">
        <v>183</v>
      </c>
      <c r="BH1165" s="1"/>
      <c r="BI1165" s="1"/>
    </row>
    <row r="1166" customFormat="false" ht="12.75" hidden="false" customHeight="false" outlineLevel="0" collapsed="false">
      <c r="A1166" s="1" t="s">
        <v>3384</v>
      </c>
      <c r="B1166" s="1" t="s">
        <v>3385</v>
      </c>
      <c r="C1166" s="1" t="s">
        <v>177</v>
      </c>
      <c r="D1166" s="1" t="s">
        <v>82</v>
      </c>
      <c r="E1166" s="1" t="s">
        <v>15641</v>
      </c>
      <c r="F1166" s="1" t="s">
        <v>3387</v>
      </c>
      <c r="G1166" s="1" t="n">
        <v>31</v>
      </c>
      <c r="H1166" s="1" t="n">
        <v>250</v>
      </c>
      <c r="I1166" s="101" t="s">
        <v>180</v>
      </c>
      <c r="J1166" s="1"/>
      <c r="K1166" s="1" t="n">
        <f aca="false">IFERROR(VLOOKUP(A1166,'[2]Pivot HorizontalMRP'!$A$4:$B$2689,2,0),0)</f>
        <v>0</v>
      </c>
      <c r="L1166" s="1" t="n">
        <f aca="false">IFERROR(VLOOKUP(A1166,'[2]Pivot HorizontalMRP'!$A$4:$C$2689,3,0),0)</f>
        <v>102</v>
      </c>
      <c r="M1166" s="1" t="n">
        <f aca="false">IFERROR(VLOOKUP(A1166,'[2]Pivot HorizontalMRP'!$A$4:$D$2689,0.4,0),0)</f>
        <v>0</v>
      </c>
      <c r="N1166" s="1" t="n">
        <f aca="false">IFERROR(VLOOKUP(A1166,'[2]Pivot HorizontalMRP'!$A$4:$E$2689,5,0),0)</f>
        <v>250</v>
      </c>
      <c r="O1166" s="1" t="n">
        <f aca="false">K1166+L1166</f>
        <v>102</v>
      </c>
      <c r="P1166" s="1" t="n">
        <f aca="false">K1166+L1166+M1166+N1166</f>
        <v>352</v>
      </c>
      <c r="Q1166" s="1" t="n">
        <f aca="false">IFERROR(VLOOKUP(A1166,'[2]Pivot HorizontalMRP'!$A$4:$F$2689,6,0),0)</f>
        <v>165</v>
      </c>
      <c r="R1166" s="1" t="n">
        <f aca="false">IFERROR(VLOOKUP(A1166,'[2]Pivot HorizontalMRP'!$A$4:$G$2689,7,0),0)</f>
        <v>89.75</v>
      </c>
      <c r="S1166" s="1" t="n">
        <f aca="false">IFERROR(VLOOKUP(A1166,'[2]Pivot HorizontalMRP'!$A$4:$H$2689,8,0),0)</f>
        <v>63</v>
      </c>
      <c r="T1166" s="1" t="n">
        <f aca="false">IFERROR(VLOOKUP(A1166,'[2]Pivot HorizontalMRP'!$A$4:$I$2689,9,0),0)</f>
        <v>90.75</v>
      </c>
      <c r="U1166" s="1" t="n">
        <f aca="false">IF(I1166="delivery",O1166-SUM(Q1166+R1166),IF(I1166="PO",P1166-SUM(Q1166:R1166)))</f>
        <v>-152.75</v>
      </c>
      <c r="V1166" s="81" t="n">
        <v>6.68</v>
      </c>
      <c r="W1166" s="81"/>
      <c r="X1166" s="81" t="n">
        <f aca="false">W1166-V1166</f>
        <v>-6.68</v>
      </c>
      <c r="Y1166" s="81"/>
      <c r="Z1166" s="81"/>
      <c r="AA1166" s="81" t="n">
        <v>6.68</v>
      </c>
      <c r="AB1166" s="81"/>
      <c r="AC1166" s="81"/>
      <c r="AD1166" s="81"/>
      <c r="AE1166" s="81"/>
      <c r="AF1166" s="81"/>
      <c r="AG1166" s="81"/>
      <c r="AH1166" s="81"/>
      <c r="AI1166" s="81"/>
      <c r="AJ1166" s="81"/>
      <c r="AK1166" s="81"/>
      <c r="AL1166" s="81"/>
      <c r="AM1166" s="81"/>
      <c r="AN1166" s="81"/>
      <c r="AO1166" s="81" t="str">
        <f aca="false">D1166</f>
        <v>Arista</v>
      </c>
      <c r="AP1166" s="1" t="s">
        <v>181</v>
      </c>
      <c r="AQ1166" s="1"/>
      <c r="AR1166" s="1"/>
      <c r="AS1166" s="1"/>
      <c r="AT1166" s="1"/>
      <c r="AU1166" s="1"/>
      <c r="AV1166" s="1"/>
      <c r="AW1166" s="1"/>
      <c r="AX1166" s="1"/>
      <c r="AY1166" s="1"/>
      <c r="AZ1166" s="1"/>
      <c r="BA1166" s="1"/>
      <c r="BB1166" s="1"/>
      <c r="BC1166" s="1"/>
      <c r="BD1166" s="1"/>
      <c r="BE1166" s="1"/>
      <c r="BF1166" s="1" t="s">
        <v>14668</v>
      </c>
      <c r="BG1166" s="1" t="s">
        <v>183</v>
      </c>
      <c r="BH1166" s="1"/>
      <c r="BI1166" s="1"/>
    </row>
    <row r="1167" customFormat="false" ht="12.75" hidden="false" customHeight="false" outlineLevel="0" collapsed="false">
      <c r="A1167" s="1" t="s">
        <v>3388</v>
      </c>
      <c r="B1167" s="1" t="s">
        <v>3389</v>
      </c>
      <c r="C1167" s="1" t="s">
        <v>177</v>
      </c>
      <c r="D1167" s="1" t="s">
        <v>82</v>
      </c>
      <c r="E1167" s="1" t="s">
        <v>15642</v>
      </c>
      <c r="F1167" s="1" t="s">
        <v>3391</v>
      </c>
      <c r="G1167" s="1" t="n">
        <v>41</v>
      </c>
      <c r="H1167" s="1" t="n">
        <v>2500</v>
      </c>
      <c r="I1167" s="101" t="s">
        <v>180</v>
      </c>
      <c r="J1167" s="1"/>
      <c r="K1167" s="1" t="n">
        <f aca="false">IFERROR(VLOOKUP(A1167,'[2]Pivot HorizontalMRP'!$A$4:$B$2689,2,0),0)</f>
        <v>0</v>
      </c>
      <c r="L1167" s="1" t="n">
        <f aca="false">IFERROR(VLOOKUP(A1167,'[2]Pivot HorizontalMRP'!$A$4:$C$2689,3,0),0)</f>
        <v>1370</v>
      </c>
      <c r="M1167" s="1" t="n">
        <f aca="false">IFERROR(VLOOKUP(A1167,'[2]Pivot HorizontalMRP'!$A$4:$D$2689,0.4,0),0)</f>
        <v>0</v>
      </c>
      <c r="N1167" s="1" t="n">
        <f aca="false">IFERROR(VLOOKUP(A1167,'[2]Pivot HorizontalMRP'!$A$4:$E$2689,5,0),0)</f>
        <v>0</v>
      </c>
      <c r="O1167" s="1" t="n">
        <f aca="false">K1167+L1167</f>
        <v>1370</v>
      </c>
      <c r="P1167" s="1" t="n">
        <f aca="false">K1167+L1167+M1167+N1167</f>
        <v>1370</v>
      </c>
      <c r="Q1167" s="1" t="n">
        <f aca="false">IFERROR(VLOOKUP(A1167,'[2]Pivot HorizontalMRP'!$A$4:$F$2689,6,0),0)</f>
        <v>831</v>
      </c>
      <c r="R1167" s="1" t="n">
        <f aca="false">IFERROR(VLOOKUP(A1167,'[2]Pivot HorizontalMRP'!$A$4:$G$2689,7,0),0)</f>
        <v>390</v>
      </c>
      <c r="S1167" s="1" t="n">
        <f aca="false">IFERROR(VLOOKUP(A1167,'[2]Pivot HorizontalMRP'!$A$4:$H$2689,8,0),0)</f>
        <v>284</v>
      </c>
      <c r="T1167" s="1" t="n">
        <f aca="false">IFERROR(VLOOKUP(A1167,'[2]Pivot HorizontalMRP'!$A$4:$I$2689,9,0),0)</f>
        <v>411</v>
      </c>
      <c r="U1167" s="1" t="n">
        <f aca="false">IF(I1167="delivery",O1167-SUM(Q1167+R1167),IF(I1167="PO",P1167-SUM(Q1167:R1167)))</f>
        <v>149</v>
      </c>
      <c r="V1167" s="81" t="n">
        <v>2.87</v>
      </c>
      <c r="W1167" s="81"/>
      <c r="X1167" s="81" t="n">
        <f aca="false">W1167-V1167</f>
        <v>-2.87</v>
      </c>
      <c r="Y1167" s="81"/>
      <c r="Z1167" s="81"/>
      <c r="AA1167" s="81" t="n">
        <v>2.87</v>
      </c>
      <c r="AB1167" s="81"/>
      <c r="AC1167" s="81"/>
      <c r="AD1167" s="81"/>
      <c r="AE1167" s="81"/>
      <c r="AF1167" s="81"/>
      <c r="AG1167" s="81"/>
      <c r="AH1167" s="81"/>
      <c r="AI1167" s="81"/>
      <c r="AJ1167" s="81"/>
      <c r="AK1167" s="81"/>
      <c r="AL1167" s="81"/>
      <c r="AM1167" s="81"/>
      <c r="AN1167" s="81"/>
      <c r="AO1167" s="81" t="str">
        <f aca="false">D1167</f>
        <v>Arista</v>
      </c>
      <c r="AP1167" s="1" t="s">
        <v>181</v>
      </c>
      <c r="AQ1167" s="1"/>
      <c r="AR1167" s="1"/>
      <c r="AS1167" s="1"/>
      <c r="AT1167" s="1"/>
      <c r="AU1167" s="1"/>
      <c r="AV1167" s="1"/>
      <c r="AW1167" s="1"/>
      <c r="AX1167" s="1"/>
      <c r="AY1167" s="1"/>
      <c r="AZ1167" s="1"/>
      <c r="BA1167" s="1"/>
      <c r="BB1167" s="1"/>
      <c r="BC1167" s="1"/>
      <c r="BD1167" s="1"/>
      <c r="BE1167" s="1"/>
      <c r="BF1167" s="1" t="s">
        <v>14668</v>
      </c>
      <c r="BG1167" s="1" t="s">
        <v>183</v>
      </c>
      <c r="BH1167" s="1"/>
      <c r="BI1167" s="1"/>
    </row>
    <row r="1168" customFormat="false" ht="12.75" hidden="false" customHeight="false" outlineLevel="0" collapsed="false">
      <c r="A1168" s="1" t="s">
        <v>3392</v>
      </c>
      <c r="B1168" s="1" t="s">
        <v>3393</v>
      </c>
      <c r="C1168" s="1" t="s">
        <v>177</v>
      </c>
      <c r="D1168" s="1" t="s">
        <v>82</v>
      </c>
      <c r="E1168" s="1" t="s">
        <v>3394</v>
      </c>
      <c r="F1168" s="1" t="s">
        <v>3395</v>
      </c>
      <c r="G1168" s="1" t="n">
        <v>31</v>
      </c>
      <c r="H1168" s="1" t="n">
        <v>50</v>
      </c>
      <c r="I1168" s="101" t="s">
        <v>180</v>
      </c>
      <c r="J1168" s="1"/>
      <c r="K1168" s="1" t="n">
        <f aca="false">IFERROR(VLOOKUP(A1168,'[2]Pivot HorizontalMRP'!$A$4:$B$2689,2,0),0)</f>
        <v>0</v>
      </c>
      <c r="L1168" s="1" t="n">
        <f aca="false">IFERROR(VLOOKUP(A1168,'[2]Pivot HorizontalMRP'!$A$4:$C$2689,3,0),0)</f>
        <v>7.11703</v>
      </c>
      <c r="M1168" s="1" t="n">
        <f aca="false">IFERROR(VLOOKUP(A1168,'[2]Pivot HorizontalMRP'!$A$4:$D$2689,0.4,0),0)</f>
        <v>0</v>
      </c>
      <c r="N1168" s="1" t="n">
        <f aca="false">IFERROR(VLOOKUP(A1168,'[2]Pivot HorizontalMRP'!$A$4:$E$2689,5,0),0)</f>
        <v>25</v>
      </c>
      <c r="O1168" s="1" t="n">
        <f aca="false">K1168+L1168</f>
        <v>7.11703</v>
      </c>
      <c r="P1168" s="1" t="n">
        <f aca="false">K1168+L1168+M1168+N1168</f>
        <v>32.11703</v>
      </c>
      <c r="Q1168" s="1" t="n">
        <f aca="false">IFERROR(VLOOKUP(A1168,'[2]Pivot HorizontalMRP'!$A$4:$F$2689,6,0),0)</f>
        <v>61.25005746</v>
      </c>
      <c r="R1168" s="1" t="n">
        <f aca="false">IFERROR(VLOOKUP(A1168,'[2]Pivot HorizontalMRP'!$A$4:$G$2689,7,0),0)</f>
        <v>33.68378</v>
      </c>
      <c r="S1168" s="1" t="n">
        <f aca="false">IFERROR(VLOOKUP(A1168,'[2]Pivot HorizontalMRP'!$A$4:$H$2689,8,0),0)</f>
        <v>37.21459792</v>
      </c>
      <c r="T1168" s="1" t="n">
        <f aca="false">IFERROR(VLOOKUP(A1168,'[2]Pivot HorizontalMRP'!$A$4:$I$2689,9,0),0)</f>
        <v>29.74410396</v>
      </c>
      <c r="U1168" s="1" t="n">
        <f aca="false">IF(I1168="delivery",O1168-SUM(Q1168+R1168),IF(I1168="PO",P1168-SUM(Q1168:R1168)))</f>
        <v>-87.81680746</v>
      </c>
      <c r="V1168" s="81" t="n">
        <v>17.19</v>
      </c>
      <c r="W1168" s="81"/>
      <c r="X1168" s="81" t="n">
        <f aca="false">W1168-V1168</f>
        <v>-17.19</v>
      </c>
      <c r="Y1168" s="81"/>
      <c r="Z1168" s="81"/>
      <c r="AA1168" s="81" t="n">
        <v>17.19</v>
      </c>
      <c r="AB1168" s="81"/>
      <c r="AC1168" s="81"/>
      <c r="AD1168" s="81"/>
      <c r="AE1168" s="81"/>
      <c r="AF1168" s="81"/>
      <c r="AG1168" s="81"/>
      <c r="AH1168" s="81"/>
      <c r="AI1168" s="81"/>
      <c r="AJ1168" s="81"/>
      <c r="AK1168" s="81"/>
      <c r="AL1168" s="81"/>
      <c r="AM1168" s="81"/>
      <c r="AN1168" s="81"/>
      <c r="AO1168" s="81" t="str">
        <f aca="false">D1168</f>
        <v>Arista</v>
      </c>
      <c r="AP1168" s="1" t="s">
        <v>181</v>
      </c>
      <c r="AQ1168" s="1"/>
      <c r="AR1168" s="1"/>
      <c r="AS1168" s="1"/>
      <c r="AT1168" s="1"/>
      <c r="AU1168" s="1"/>
      <c r="AV1168" s="1"/>
      <c r="AW1168" s="1"/>
      <c r="AX1168" s="1"/>
      <c r="AY1168" s="1"/>
      <c r="AZ1168" s="1"/>
      <c r="BA1168" s="1"/>
      <c r="BB1168" s="1"/>
      <c r="BC1168" s="1"/>
      <c r="BD1168" s="1"/>
      <c r="BE1168" s="1"/>
      <c r="BF1168" s="1" t="s">
        <v>14668</v>
      </c>
      <c r="BG1168" s="1" t="s">
        <v>183</v>
      </c>
      <c r="BH1168" s="1"/>
      <c r="BI1168" s="1"/>
    </row>
    <row r="1169" customFormat="false" ht="12.75" hidden="false" customHeight="false" outlineLevel="0" collapsed="false">
      <c r="A1169" s="1" t="s">
        <v>3396</v>
      </c>
      <c r="B1169" s="1" t="s">
        <v>3397</v>
      </c>
      <c r="C1169" s="1" t="s">
        <v>177</v>
      </c>
      <c r="D1169" s="1" t="s">
        <v>82</v>
      </c>
      <c r="E1169" s="1" t="s">
        <v>3398</v>
      </c>
      <c r="F1169" s="1" t="s">
        <v>3399</v>
      </c>
      <c r="G1169" s="1" t="n">
        <v>41</v>
      </c>
      <c r="H1169" s="1" t="n">
        <v>5000</v>
      </c>
      <c r="I1169" s="101" t="s">
        <v>180</v>
      </c>
      <c r="J1169" s="1"/>
      <c r="K1169" s="1" t="n">
        <f aca="false">IFERROR(VLOOKUP(A1169,'[2]Pivot HorizontalMRP'!$A$4:$B$2689,2,0),0)</f>
        <v>0</v>
      </c>
      <c r="L1169" s="1" t="n">
        <f aca="false">IFERROR(VLOOKUP(A1169,'[2]Pivot HorizontalMRP'!$A$4:$C$2689,3,0),0)</f>
        <v>1614</v>
      </c>
      <c r="M1169" s="1" t="n">
        <f aca="false">IFERROR(VLOOKUP(A1169,'[2]Pivot HorizontalMRP'!$A$4:$D$2689,0.4,0),0)</f>
        <v>0</v>
      </c>
      <c r="N1169" s="1" t="n">
        <f aca="false">IFERROR(VLOOKUP(A1169,'[2]Pivot HorizontalMRP'!$A$4:$E$2689,5,0),0)</f>
        <v>0</v>
      </c>
      <c r="O1169" s="1" t="n">
        <f aca="false">K1169+L1169</f>
        <v>1614</v>
      </c>
      <c r="P1169" s="1" t="n">
        <f aca="false">K1169+L1169+M1169+N1169</f>
        <v>1614</v>
      </c>
      <c r="Q1169" s="1" t="n">
        <f aca="false">IFERROR(VLOOKUP(A1169,'[2]Pivot HorizontalMRP'!$A$4:$F$2689,6,0),0)</f>
        <v>771</v>
      </c>
      <c r="R1169" s="1" t="n">
        <f aca="false">IFERROR(VLOOKUP(A1169,'[2]Pivot HorizontalMRP'!$A$4:$G$2689,7,0),0)</f>
        <v>249</v>
      </c>
      <c r="S1169" s="1" t="n">
        <f aca="false">IFERROR(VLOOKUP(A1169,'[2]Pivot HorizontalMRP'!$A$4:$H$2689,8,0),0)</f>
        <v>138</v>
      </c>
      <c r="T1169" s="1" t="n">
        <f aca="false">IFERROR(VLOOKUP(A1169,'[2]Pivot HorizontalMRP'!$A$4:$I$2689,9,0),0)</f>
        <v>138</v>
      </c>
      <c r="U1169" s="1" t="n">
        <f aca="false">IF(I1169="delivery",O1169-SUM(Q1169+R1169),IF(I1169="PO",P1169-SUM(Q1169:R1169)))</f>
        <v>594</v>
      </c>
      <c r="V1169" s="81" t="n">
        <v>2.35</v>
      </c>
      <c r="W1169" s="81"/>
      <c r="X1169" s="81" t="n">
        <f aca="false">W1169-V1169</f>
        <v>-2.35</v>
      </c>
      <c r="Y1169" s="81"/>
      <c r="Z1169" s="81"/>
      <c r="AA1169" s="81" t="n">
        <v>2.35</v>
      </c>
      <c r="AB1169" s="81"/>
      <c r="AC1169" s="81"/>
      <c r="AD1169" s="81"/>
      <c r="AE1169" s="81"/>
      <c r="AF1169" s="81"/>
      <c r="AG1169" s="81"/>
      <c r="AH1169" s="81"/>
      <c r="AI1169" s="81"/>
      <c r="AJ1169" s="81"/>
      <c r="AK1169" s="81"/>
      <c r="AL1169" s="81"/>
      <c r="AM1169" s="81"/>
      <c r="AN1169" s="81"/>
      <c r="AO1169" s="81" t="str">
        <f aca="false">D1169</f>
        <v>Arista</v>
      </c>
      <c r="AP1169" s="1" t="s">
        <v>181</v>
      </c>
      <c r="AQ1169" s="1"/>
      <c r="AR1169" s="1"/>
      <c r="AS1169" s="1"/>
      <c r="AT1169" s="1"/>
      <c r="AU1169" s="1"/>
      <c r="AV1169" s="1"/>
      <c r="AW1169" s="1"/>
      <c r="AX1169" s="1"/>
      <c r="AY1169" s="1"/>
      <c r="AZ1169" s="1"/>
      <c r="BA1169" s="1"/>
      <c r="BB1169" s="1"/>
      <c r="BC1169" s="1"/>
      <c r="BD1169" s="1"/>
      <c r="BE1169" s="1"/>
      <c r="BF1169" s="1" t="s">
        <v>14668</v>
      </c>
      <c r="BG1169" s="1" t="s">
        <v>183</v>
      </c>
      <c r="BH1169" s="1"/>
      <c r="BI1169" s="1"/>
    </row>
    <row r="1170" customFormat="false" ht="12.75" hidden="false" customHeight="false" outlineLevel="0" collapsed="false">
      <c r="A1170" s="1" t="s">
        <v>3400</v>
      </c>
      <c r="B1170" s="1" t="s">
        <v>3401</v>
      </c>
      <c r="C1170" s="1" t="s">
        <v>177</v>
      </c>
      <c r="D1170" s="1" t="s">
        <v>82</v>
      </c>
      <c r="E1170" s="1" t="s">
        <v>3402</v>
      </c>
      <c r="F1170" s="1" t="s">
        <v>3403</v>
      </c>
      <c r="G1170" s="1" t="n">
        <v>31</v>
      </c>
      <c r="H1170" s="1" t="n">
        <v>250</v>
      </c>
      <c r="I1170" s="101" t="s">
        <v>180</v>
      </c>
      <c r="J1170" s="1"/>
      <c r="K1170" s="1" t="n">
        <f aca="false">IFERROR(VLOOKUP(A1170,'[2]Pivot HorizontalMRP'!$A$4:$B$2689,2,0),0)</f>
        <v>0</v>
      </c>
      <c r="L1170" s="1" t="n">
        <f aca="false">IFERROR(VLOOKUP(A1170,'[2]Pivot HorizontalMRP'!$A$4:$C$2689,3,0),0)</f>
        <v>64</v>
      </c>
      <c r="M1170" s="1" t="n">
        <f aca="false">IFERROR(VLOOKUP(A1170,'[2]Pivot HorizontalMRP'!$A$4:$D$2689,0.4,0),0)</f>
        <v>0</v>
      </c>
      <c r="N1170" s="1" t="n">
        <f aca="false">IFERROR(VLOOKUP(A1170,'[2]Pivot HorizontalMRP'!$A$4:$E$2689,5,0),0)</f>
        <v>18</v>
      </c>
      <c r="O1170" s="1" t="n">
        <f aca="false">K1170+L1170</f>
        <v>64</v>
      </c>
      <c r="P1170" s="1" t="n">
        <f aca="false">K1170+L1170+M1170+N1170</f>
        <v>82</v>
      </c>
      <c r="Q1170" s="1" t="n">
        <f aca="false">IFERROR(VLOOKUP(A1170,'[2]Pivot HorizontalMRP'!$A$4:$F$2689,6,0),0)</f>
        <v>91</v>
      </c>
      <c r="R1170" s="1" t="n">
        <f aca="false">IFERROR(VLOOKUP(A1170,'[2]Pivot HorizontalMRP'!$A$4:$G$2689,7,0),0)</f>
        <v>0</v>
      </c>
      <c r="S1170" s="1" t="n">
        <f aca="false">IFERROR(VLOOKUP(A1170,'[2]Pivot HorizontalMRP'!$A$4:$H$2689,8,0),0)</f>
        <v>0</v>
      </c>
      <c r="T1170" s="1" t="n">
        <f aca="false">IFERROR(VLOOKUP(A1170,'[2]Pivot HorizontalMRP'!$A$4:$I$2689,9,0),0)</f>
        <v>0</v>
      </c>
      <c r="U1170" s="1" t="n">
        <f aca="false">IF(I1170="delivery",O1170-SUM(Q1170+R1170),IF(I1170="PO",P1170-SUM(Q1170:R1170)))</f>
        <v>-27</v>
      </c>
      <c r="V1170" s="81" t="n">
        <v>6.39</v>
      </c>
      <c r="W1170" s="81"/>
      <c r="X1170" s="81" t="n">
        <f aca="false">W1170-V1170</f>
        <v>-6.39</v>
      </c>
      <c r="Y1170" s="81"/>
      <c r="Z1170" s="81"/>
      <c r="AA1170" s="81"/>
      <c r="AB1170" s="81"/>
      <c r="AC1170" s="81"/>
      <c r="AD1170" s="81"/>
      <c r="AE1170" s="81"/>
      <c r="AF1170" s="81"/>
      <c r="AG1170" s="81"/>
      <c r="AH1170" s="81"/>
      <c r="AI1170" s="81"/>
      <c r="AJ1170" s="81"/>
      <c r="AK1170" s="81"/>
      <c r="AL1170" s="81"/>
      <c r="AM1170" s="81"/>
      <c r="AN1170" s="81"/>
      <c r="AO1170" s="81" t="str">
        <f aca="false">D1170</f>
        <v>Arista</v>
      </c>
      <c r="AP1170" s="1" t="s">
        <v>181</v>
      </c>
      <c r="AQ1170" s="1"/>
      <c r="AR1170" s="1"/>
      <c r="AS1170" s="1"/>
      <c r="AT1170" s="1"/>
      <c r="AU1170" s="1"/>
      <c r="AV1170" s="1"/>
      <c r="AW1170" s="1"/>
      <c r="AX1170" s="1"/>
      <c r="AY1170" s="1"/>
      <c r="AZ1170" s="1"/>
      <c r="BA1170" s="1"/>
      <c r="BB1170" s="1"/>
      <c r="BC1170" s="1"/>
      <c r="BD1170" s="1"/>
      <c r="BE1170" s="1"/>
      <c r="BF1170" s="1" t="s">
        <v>14668</v>
      </c>
      <c r="BG1170" s="1" t="s">
        <v>183</v>
      </c>
      <c r="BH1170" s="1"/>
      <c r="BI1170" s="1"/>
    </row>
    <row r="1171" customFormat="false" ht="12.75" hidden="false" customHeight="false" outlineLevel="0" collapsed="false">
      <c r="A1171" s="1" t="s">
        <v>3404</v>
      </c>
      <c r="B1171" s="1" t="s">
        <v>3405</v>
      </c>
      <c r="C1171" s="1" t="s">
        <v>177</v>
      </c>
      <c r="D1171" s="1" t="s">
        <v>82</v>
      </c>
      <c r="E1171" s="1" t="s">
        <v>15643</v>
      </c>
      <c r="F1171" s="1" t="s">
        <v>3407</v>
      </c>
      <c r="G1171" s="1" t="n">
        <v>31</v>
      </c>
      <c r="H1171" s="1" t="n">
        <v>1</v>
      </c>
      <c r="I1171" s="101" t="s">
        <v>180</v>
      </c>
      <c r="J1171" s="1"/>
      <c r="K1171" s="1" t="n">
        <f aca="false">IFERROR(VLOOKUP(A1171,'[2]Pivot HorizontalMRP'!$A$4:$B$2689,2,0),0)</f>
        <v>0</v>
      </c>
      <c r="L1171" s="1" t="n">
        <f aca="false">IFERROR(VLOOKUP(A1171,'[2]Pivot HorizontalMRP'!$A$4:$C$2689,3,0),0)</f>
        <v>82</v>
      </c>
      <c r="M1171" s="1" t="n">
        <f aca="false">IFERROR(VLOOKUP(A1171,'[2]Pivot HorizontalMRP'!$A$4:$D$2689,0.4,0),0)</f>
        <v>0</v>
      </c>
      <c r="N1171" s="1" t="n">
        <f aca="false">IFERROR(VLOOKUP(A1171,'[2]Pivot HorizontalMRP'!$A$4:$E$2689,5,0),0)</f>
        <v>0</v>
      </c>
      <c r="O1171" s="1" t="n">
        <f aca="false">K1171+L1171</f>
        <v>82</v>
      </c>
      <c r="P1171" s="1" t="n">
        <f aca="false">K1171+L1171+M1171+N1171</f>
        <v>82</v>
      </c>
      <c r="Q1171" s="1" t="n">
        <f aca="false">IFERROR(VLOOKUP(A1171,'[2]Pivot HorizontalMRP'!$A$4:$F$2689,6,0),0)</f>
        <v>91</v>
      </c>
      <c r="R1171" s="1" t="n">
        <f aca="false">IFERROR(VLOOKUP(A1171,'[2]Pivot HorizontalMRP'!$A$4:$G$2689,7,0),0)</f>
        <v>0</v>
      </c>
      <c r="S1171" s="1" t="n">
        <f aca="false">IFERROR(VLOOKUP(A1171,'[2]Pivot HorizontalMRP'!$A$4:$H$2689,8,0),0)</f>
        <v>0</v>
      </c>
      <c r="T1171" s="1" t="n">
        <f aca="false">IFERROR(VLOOKUP(A1171,'[2]Pivot HorizontalMRP'!$A$4:$I$2689,9,0),0)</f>
        <v>0</v>
      </c>
      <c r="U1171" s="1" t="n">
        <f aca="false">IF(I1171="delivery",O1171-SUM(Q1171+R1171),IF(I1171="PO",P1171-SUM(Q1171:R1171)))</f>
        <v>-9</v>
      </c>
      <c r="V1171" s="81" t="n">
        <v>1.14</v>
      </c>
      <c r="W1171" s="81"/>
      <c r="X1171" s="81" t="n">
        <f aca="false">W1171-V1171</f>
        <v>-1.14</v>
      </c>
      <c r="Y1171" s="81"/>
      <c r="Z1171" s="81"/>
      <c r="AA1171" s="81" t="n">
        <v>3.265</v>
      </c>
      <c r="AB1171" s="81"/>
      <c r="AC1171" s="81"/>
      <c r="AD1171" s="81"/>
      <c r="AE1171" s="81"/>
      <c r="AF1171" s="81"/>
      <c r="AG1171" s="81"/>
      <c r="AH1171" s="81"/>
      <c r="AI1171" s="81"/>
      <c r="AJ1171" s="81"/>
      <c r="AK1171" s="81"/>
      <c r="AL1171" s="81"/>
      <c r="AM1171" s="81"/>
      <c r="AN1171" s="81"/>
      <c r="AO1171" s="81" t="str">
        <f aca="false">D1171</f>
        <v>Arista</v>
      </c>
      <c r="AP1171" s="1" t="s">
        <v>181</v>
      </c>
      <c r="AQ1171" s="1"/>
      <c r="AR1171" s="1"/>
      <c r="AS1171" s="1"/>
      <c r="AT1171" s="1"/>
      <c r="AU1171" s="1"/>
      <c r="AV1171" s="1"/>
      <c r="AW1171" s="1"/>
      <c r="AX1171" s="1"/>
      <c r="AY1171" s="1"/>
      <c r="AZ1171" s="1"/>
      <c r="BA1171" s="1"/>
      <c r="BB1171" s="1"/>
      <c r="BC1171" s="1"/>
      <c r="BD1171" s="1"/>
      <c r="BE1171" s="1"/>
      <c r="BF1171" s="1" t="s">
        <v>14668</v>
      </c>
      <c r="BG1171" s="1" t="s">
        <v>183</v>
      </c>
      <c r="BH1171" s="1"/>
      <c r="BI1171" s="1"/>
    </row>
    <row r="1172" customFormat="false" ht="12.75" hidden="false" customHeight="false" outlineLevel="0" collapsed="false">
      <c r="A1172" s="1" t="s">
        <v>3408</v>
      </c>
      <c r="B1172" s="1" t="s">
        <v>3409</v>
      </c>
      <c r="C1172" s="1" t="s">
        <v>177</v>
      </c>
      <c r="D1172" s="1" t="s">
        <v>82</v>
      </c>
      <c r="E1172" s="1" t="s">
        <v>15644</v>
      </c>
      <c r="F1172" s="1" t="s">
        <v>3411</v>
      </c>
      <c r="G1172" s="1" t="n">
        <v>31</v>
      </c>
      <c r="H1172" s="1" t="n">
        <v>500</v>
      </c>
      <c r="I1172" s="101" t="s">
        <v>180</v>
      </c>
      <c r="J1172" s="1"/>
      <c r="K1172" s="1" t="n">
        <f aca="false">IFERROR(VLOOKUP(A1172,'[2]Pivot HorizontalMRP'!$A$4:$B$2689,2,0),0)</f>
        <v>0</v>
      </c>
      <c r="L1172" s="1" t="n">
        <f aca="false">IFERROR(VLOOKUP(A1172,'[2]Pivot HorizontalMRP'!$A$4:$C$2689,3,0),0)</f>
        <v>388</v>
      </c>
      <c r="M1172" s="1" t="n">
        <f aca="false">IFERROR(VLOOKUP(A1172,'[2]Pivot HorizontalMRP'!$A$4:$D$2689,0.4,0),0)</f>
        <v>0</v>
      </c>
      <c r="N1172" s="1" t="n">
        <f aca="false">IFERROR(VLOOKUP(A1172,'[2]Pivot HorizontalMRP'!$A$4:$E$2689,5,0),0)</f>
        <v>160</v>
      </c>
      <c r="O1172" s="1" t="n">
        <f aca="false">K1172+L1172</f>
        <v>388</v>
      </c>
      <c r="P1172" s="1" t="n">
        <f aca="false">K1172+L1172+M1172+N1172</f>
        <v>548</v>
      </c>
      <c r="Q1172" s="1" t="n">
        <f aca="false">IFERROR(VLOOKUP(A1172,'[2]Pivot HorizontalMRP'!$A$4:$F$2689,6,0),0)</f>
        <v>198</v>
      </c>
      <c r="R1172" s="1" t="n">
        <f aca="false">IFERROR(VLOOKUP(A1172,'[2]Pivot HorizontalMRP'!$A$4:$G$2689,7,0),0)</f>
        <v>15</v>
      </c>
      <c r="S1172" s="1" t="n">
        <f aca="false">IFERROR(VLOOKUP(A1172,'[2]Pivot HorizontalMRP'!$A$4:$H$2689,8,0),0)</f>
        <v>20</v>
      </c>
      <c r="T1172" s="1" t="n">
        <f aca="false">IFERROR(VLOOKUP(A1172,'[2]Pivot HorizontalMRP'!$A$4:$I$2689,9,0),0)</f>
        <v>30</v>
      </c>
      <c r="U1172" s="1" t="n">
        <f aca="false">IF(I1172="delivery",O1172-SUM(Q1172+R1172),IF(I1172="PO",P1172-SUM(Q1172:R1172)))</f>
        <v>175</v>
      </c>
      <c r="V1172" s="81" t="n">
        <v>5.42</v>
      </c>
      <c r="W1172" s="81"/>
      <c r="X1172" s="81" t="n">
        <f aca="false">W1172-V1172</f>
        <v>-5.42</v>
      </c>
      <c r="Y1172" s="81"/>
      <c r="Z1172" s="81"/>
      <c r="AA1172" s="81" t="n">
        <v>5.42</v>
      </c>
      <c r="AB1172" s="81"/>
      <c r="AC1172" s="81"/>
      <c r="AD1172" s="81"/>
      <c r="AE1172" s="81"/>
      <c r="AF1172" s="81"/>
      <c r="AG1172" s="81"/>
      <c r="AH1172" s="81"/>
      <c r="AI1172" s="81"/>
      <c r="AJ1172" s="81"/>
      <c r="AK1172" s="81"/>
      <c r="AL1172" s="81"/>
      <c r="AM1172" s="81"/>
      <c r="AN1172" s="81"/>
      <c r="AO1172" s="81" t="str">
        <f aca="false">D1172</f>
        <v>Arista</v>
      </c>
      <c r="AP1172" s="1" t="s">
        <v>181</v>
      </c>
      <c r="AQ1172" s="1"/>
      <c r="AR1172" s="1"/>
      <c r="AS1172" s="1"/>
      <c r="AT1172" s="1"/>
      <c r="AU1172" s="1"/>
      <c r="AV1172" s="1"/>
      <c r="AW1172" s="1"/>
      <c r="AX1172" s="1"/>
      <c r="AY1172" s="1"/>
      <c r="AZ1172" s="1"/>
      <c r="BA1172" s="1"/>
      <c r="BB1172" s="1"/>
      <c r="BC1172" s="1"/>
      <c r="BD1172" s="1"/>
      <c r="BE1172" s="1"/>
      <c r="BF1172" s="1" t="s">
        <v>14668</v>
      </c>
      <c r="BG1172" s="1" t="s">
        <v>183</v>
      </c>
      <c r="BH1172" s="1"/>
      <c r="BI1172" s="1"/>
    </row>
    <row r="1173" customFormat="false" ht="12.75" hidden="false" customHeight="false" outlineLevel="0" collapsed="false">
      <c r="A1173" s="1" t="s">
        <v>3412</v>
      </c>
      <c r="B1173" s="1" t="s">
        <v>3413</v>
      </c>
      <c r="C1173" s="1" t="s">
        <v>177</v>
      </c>
      <c r="D1173" s="1" t="s">
        <v>82</v>
      </c>
      <c r="E1173" s="1" t="s">
        <v>15645</v>
      </c>
      <c r="F1173" s="1" t="s">
        <v>3415</v>
      </c>
      <c r="G1173" s="1" t="n">
        <v>31</v>
      </c>
      <c r="H1173" s="1" t="n">
        <v>1000</v>
      </c>
      <c r="I1173" s="101" t="s">
        <v>180</v>
      </c>
      <c r="J1173" s="1"/>
      <c r="K1173" s="1" t="n">
        <f aca="false">IFERROR(VLOOKUP(A1173,'[2]Pivot HorizontalMRP'!$A$4:$B$2689,2,0),0)</f>
        <v>0</v>
      </c>
      <c r="L1173" s="1" t="n">
        <f aca="false">IFERROR(VLOOKUP(A1173,'[2]Pivot HorizontalMRP'!$A$4:$C$2689,3,0),0)</f>
        <v>589</v>
      </c>
      <c r="M1173" s="1" t="n">
        <f aca="false">IFERROR(VLOOKUP(A1173,'[2]Pivot HorizontalMRP'!$A$4:$D$2689,0.4,0),0)</f>
        <v>0</v>
      </c>
      <c r="N1173" s="1" t="n">
        <f aca="false">IFERROR(VLOOKUP(A1173,'[2]Pivot HorizontalMRP'!$A$4:$E$2689,5,0),0)</f>
        <v>136</v>
      </c>
      <c r="O1173" s="1" t="n">
        <f aca="false">K1173+L1173</f>
        <v>589</v>
      </c>
      <c r="P1173" s="1" t="n">
        <f aca="false">K1173+L1173+M1173+N1173</f>
        <v>725</v>
      </c>
      <c r="Q1173" s="1" t="n">
        <f aca="false">IFERROR(VLOOKUP(A1173,'[2]Pivot HorizontalMRP'!$A$4:$F$2689,6,0),0)</f>
        <v>396</v>
      </c>
      <c r="R1173" s="1" t="n">
        <f aca="false">IFERROR(VLOOKUP(A1173,'[2]Pivot HorizontalMRP'!$A$4:$G$2689,7,0),0)</f>
        <v>30</v>
      </c>
      <c r="S1173" s="1" t="n">
        <f aca="false">IFERROR(VLOOKUP(A1173,'[2]Pivot HorizontalMRP'!$A$4:$H$2689,8,0),0)</f>
        <v>40</v>
      </c>
      <c r="T1173" s="1" t="n">
        <f aca="false">IFERROR(VLOOKUP(A1173,'[2]Pivot HorizontalMRP'!$A$4:$I$2689,9,0),0)</f>
        <v>60</v>
      </c>
      <c r="U1173" s="1" t="n">
        <f aca="false">IF(I1173="delivery",O1173-SUM(Q1173+R1173),IF(I1173="PO",P1173-SUM(Q1173:R1173)))</f>
        <v>163</v>
      </c>
      <c r="V1173" s="81" t="n">
        <v>7.03</v>
      </c>
      <c r="W1173" s="81"/>
      <c r="X1173" s="81" t="n">
        <f aca="false">W1173-V1173</f>
        <v>-7.03</v>
      </c>
      <c r="Y1173" s="81"/>
      <c r="Z1173" s="81"/>
      <c r="AA1173" s="81" t="n">
        <v>7.00334</v>
      </c>
      <c r="AB1173" s="81"/>
      <c r="AC1173" s="81"/>
      <c r="AD1173" s="81"/>
      <c r="AE1173" s="81"/>
      <c r="AF1173" s="81"/>
      <c r="AG1173" s="81"/>
      <c r="AH1173" s="81"/>
      <c r="AI1173" s="81"/>
      <c r="AJ1173" s="81"/>
      <c r="AK1173" s="81"/>
      <c r="AL1173" s="81"/>
      <c r="AM1173" s="81"/>
      <c r="AN1173" s="81"/>
      <c r="AO1173" s="81" t="str">
        <f aca="false">D1173</f>
        <v>Arista</v>
      </c>
      <c r="AP1173" s="1" t="s">
        <v>181</v>
      </c>
      <c r="AQ1173" s="1"/>
      <c r="AR1173" s="1"/>
      <c r="AS1173" s="1"/>
      <c r="AT1173" s="1"/>
      <c r="AU1173" s="1"/>
      <c r="AV1173" s="1"/>
      <c r="AW1173" s="1"/>
      <c r="AX1173" s="1"/>
      <c r="AY1173" s="1"/>
      <c r="AZ1173" s="1"/>
      <c r="BA1173" s="1"/>
      <c r="BB1173" s="1"/>
      <c r="BC1173" s="1"/>
      <c r="BD1173" s="1"/>
      <c r="BE1173" s="1"/>
      <c r="BF1173" s="1" t="s">
        <v>14668</v>
      </c>
      <c r="BG1173" s="1" t="s">
        <v>183</v>
      </c>
      <c r="BH1173" s="1"/>
      <c r="BI1173" s="1"/>
    </row>
    <row r="1174" customFormat="false" ht="12.75" hidden="false" customHeight="false" outlineLevel="0" collapsed="false">
      <c r="A1174" s="1" t="s">
        <v>3416</v>
      </c>
      <c r="B1174" s="1" t="s">
        <v>3417</v>
      </c>
      <c r="C1174" s="1" t="s">
        <v>177</v>
      </c>
      <c r="D1174" s="1" t="s">
        <v>82</v>
      </c>
      <c r="E1174" s="1" t="s">
        <v>15646</v>
      </c>
      <c r="F1174" s="1" t="s">
        <v>15647</v>
      </c>
      <c r="G1174" s="1" t="n">
        <v>31</v>
      </c>
      <c r="H1174" s="1" t="n">
        <v>250</v>
      </c>
      <c r="I1174" s="101" t="s">
        <v>180</v>
      </c>
      <c r="J1174" s="1"/>
      <c r="K1174" s="1" t="n">
        <f aca="false">IFERROR(VLOOKUP(A1174,'[2]Pivot HorizontalMRP'!$A$4:$B$2689,2,0),0)</f>
        <v>0</v>
      </c>
      <c r="L1174" s="1" t="n">
        <f aca="false">IFERROR(VLOOKUP(A1174,'[2]Pivot HorizontalMRP'!$A$4:$C$2689,3,0),0)</f>
        <v>757</v>
      </c>
      <c r="M1174" s="1" t="n">
        <f aca="false">IFERROR(VLOOKUP(A1174,'[2]Pivot HorizontalMRP'!$A$4:$D$2689,0.4,0),0)</f>
        <v>0</v>
      </c>
      <c r="N1174" s="1" t="n">
        <f aca="false">IFERROR(VLOOKUP(A1174,'[2]Pivot HorizontalMRP'!$A$4:$E$2689,5,0),0)</f>
        <v>0</v>
      </c>
      <c r="O1174" s="1" t="n">
        <f aca="false">K1174+L1174</f>
        <v>757</v>
      </c>
      <c r="P1174" s="1" t="n">
        <f aca="false">K1174+L1174+M1174+N1174</f>
        <v>757</v>
      </c>
      <c r="Q1174" s="1" t="n">
        <f aca="false">IFERROR(VLOOKUP(A1174,'[2]Pivot HorizontalMRP'!$A$4:$F$2689,6,0),0)</f>
        <v>198</v>
      </c>
      <c r="R1174" s="1" t="n">
        <f aca="false">IFERROR(VLOOKUP(A1174,'[2]Pivot HorizontalMRP'!$A$4:$G$2689,7,0),0)</f>
        <v>15</v>
      </c>
      <c r="S1174" s="1" t="n">
        <f aca="false">IFERROR(VLOOKUP(A1174,'[2]Pivot HorizontalMRP'!$A$4:$H$2689,8,0),0)</f>
        <v>20</v>
      </c>
      <c r="T1174" s="1" t="n">
        <f aca="false">IFERROR(VLOOKUP(A1174,'[2]Pivot HorizontalMRP'!$A$4:$I$2689,9,0),0)</f>
        <v>30</v>
      </c>
      <c r="U1174" s="1" t="n">
        <f aca="false">IF(I1174="delivery",O1174-SUM(Q1174+R1174),IF(I1174="PO",P1174-SUM(Q1174:R1174)))</f>
        <v>544</v>
      </c>
      <c r="V1174" s="81" t="n">
        <v>4.39</v>
      </c>
      <c r="W1174" s="81"/>
      <c r="X1174" s="81" t="n">
        <f aca="false">W1174-V1174</f>
        <v>-4.39</v>
      </c>
      <c r="Y1174" s="81"/>
      <c r="Z1174" s="81"/>
      <c r="AA1174" s="81"/>
      <c r="AB1174" s="81"/>
      <c r="AC1174" s="81"/>
      <c r="AD1174" s="81"/>
      <c r="AE1174" s="81"/>
      <c r="AF1174" s="81"/>
      <c r="AG1174" s="81"/>
      <c r="AH1174" s="81"/>
      <c r="AI1174" s="81"/>
      <c r="AJ1174" s="81"/>
      <c r="AK1174" s="81"/>
      <c r="AL1174" s="81"/>
      <c r="AM1174" s="81"/>
      <c r="AN1174" s="81"/>
      <c r="AO1174" s="81" t="str">
        <f aca="false">D1174</f>
        <v>Arista</v>
      </c>
      <c r="AP1174" s="1" t="s">
        <v>181</v>
      </c>
      <c r="AQ1174" s="1"/>
      <c r="AR1174" s="1"/>
      <c r="AS1174" s="1"/>
      <c r="AT1174" s="1"/>
      <c r="AU1174" s="1"/>
      <c r="AV1174" s="1"/>
      <c r="AW1174" s="1"/>
      <c r="AX1174" s="1"/>
      <c r="AY1174" s="1"/>
      <c r="AZ1174" s="1"/>
      <c r="BA1174" s="1"/>
      <c r="BB1174" s="1"/>
      <c r="BC1174" s="1"/>
      <c r="BD1174" s="1"/>
      <c r="BE1174" s="1"/>
      <c r="BF1174" s="1" t="s">
        <v>14668</v>
      </c>
      <c r="BG1174" s="1" t="s">
        <v>183</v>
      </c>
      <c r="BH1174" s="1"/>
      <c r="BI1174" s="1"/>
    </row>
    <row r="1175" customFormat="false" ht="12.75" hidden="false" customHeight="false" outlineLevel="0" collapsed="false">
      <c r="A1175" s="1" t="s">
        <v>3420</v>
      </c>
      <c r="B1175" s="1" t="s">
        <v>3421</v>
      </c>
      <c r="C1175" s="1" t="s">
        <v>177</v>
      </c>
      <c r="D1175" s="1" t="s">
        <v>82</v>
      </c>
      <c r="E1175" s="1" t="s">
        <v>15648</v>
      </c>
      <c r="F1175" s="1" t="s">
        <v>3423</v>
      </c>
      <c r="G1175" s="1" t="n">
        <v>31</v>
      </c>
      <c r="H1175" s="1" t="n">
        <v>3750</v>
      </c>
      <c r="I1175" s="101" t="s">
        <v>180</v>
      </c>
      <c r="J1175" s="1"/>
      <c r="K1175" s="1" t="n">
        <f aca="false">IFERROR(VLOOKUP(A1175,'[2]Pivot HorizontalMRP'!$A$4:$B$2689,2,0),0)</f>
        <v>0</v>
      </c>
      <c r="L1175" s="1" t="n">
        <f aca="false">IFERROR(VLOOKUP(A1175,'[2]Pivot HorizontalMRP'!$A$4:$C$2689,3,0),0)</f>
        <v>1869</v>
      </c>
      <c r="M1175" s="1" t="n">
        <f aca="false">IFERROR(VLOOKUP(A1175,'[2]Pivot HorizontalMRP'!$A$4:$D$2689,0.4,0),0)</f>
        <v>0</v>
      </c>
      <c r="N1175" s="1" t="n">
        <f aca="false">IFERROR(VLOOKUP(A1175,'[2]Pivot HorizontalMRP'!$A$4:$E$2689,5,0),0)</f>
        <v>0</v>
      </c>
      <c r="O1175" s="1" t="n">
        <f aca="false">K1175+L1175</f>
        <v>1869</v>
      </c>
      <c r="P1175" s="1" t="n">
        <f aca="false">K1175+L1175+M1175+N1175</f>
        <v>1869</v>
      </c>
      <c r="Q1175" s="1" t="n">
        <f aca="false">IFERROR(VLOOKUP(A1175,'[2]Pivot HorizontalMRP'!$A$4:$F$2689,6,0),0)</f>
        <v>198</v>
      </c>
      <c r="R1175" s="1" t="n">
        <f aca="false">IFERROR(VLOOKUP(A1175,'[2]Pivot HorizontalMRP'!$A$4:$G$2689,7,0),0)</f>
        <v>15</v>
      </c>
      <c r="S1175" s="1" t="n">
        <f aca="false">IFERROR(VLOOKUP(A1175,'[2]Pivot HorizontalMRP'!$A$4:$H$2689,8,0),0)</f>
        <v>20</v>
      </c>
      <c r="T1175" s="1" t="n">
        <f aca="false">IFERROR(VLOOKUP(A1175,'[2]Pivot HorizontalMRP'!$A$4:$I$2689,9,0),0)</f>
        <v>30</v>
      </c>
      <c r="U1175" s="1" t="n">
        <f aca="false">IF(I1175="delivery",O1175-SUM(Q1175+R1175),IF(I1175="PO",P1175-SUM(Q1175:R1175)))</f>
        <v>1656</v>
      </c>
      <c r="V1175" s="81" t="n">
        <v>0.413</v>
      </c>
      <c r="W1175" s="81"/>
      <c r="X1175" s="81" t="n">
        <f aca="false">W1175-V1175</f>
        <v>-0.413</v>
      </c>
      <c r="Y1175" s="81"/>
      <c r="Z1175" s="81"/>
      <c r="AA1175" s="81" t="n">
        <v>0.413</v>
      </c>
      <c r="AB1175" s="81"/>
      <c r="AC1175" s="81"/>
      <c r="AD1175" s="81"/>
      <c r="AE1175" s="81"/>
      <c r="AF1175" s="81"/>
      <c r="AG1175" s="81"/>
      <c r="AH1175" s="81"/>
      <c r="AI1175" s="81"/>
      <c r="AJ1175" s="81"/>
      <c r="AK1175" s="81"/>
      <c r="AL1175" s="81"/>
      <c r="AM1175" s="81"/>
      <c r="AN1175" s="81"/>
      <c r="AO1175" s="81" t="str">
        <f aca="false">D1175</f>
        <v>Arista</v>
      </c>
      <c r="AP1175" s="1" t="s">
        <v>181</v>
      </c>
      <c r="AQ1175" s="1"/>
      <c r="AR1175" s="1"/>
      <c r="AS1175" s="1"/>
      <c r="AT1175" s="1"/>
      <c r="AU1175" s="1"/>
      <c r="AV1175" s="1"/>
      <c r="AW1175" s="1"/>
      <c r="AX1175" s="1"/>
      <c r="AY1175" s="1"/>
      <c r="AZ1175" s="1"/>
      <c r="BA1175" s="1"/>
      <c r="BB1175" s="1"/>
      <c r="BC1175" s="1"/>
      <c r="BD1175" s="1"/>
      <c r="BE1175" s="1"/>
      <c r="BF1175" s="1" t="s">
        <v>14668</v>
      </c>
      <c r="BG1175" s="1" t="s">
        <v>183</v>
      </c>
      <c r="BH1175" s="1"/>
      <c r="BI1175" s="1"/>
    </row>
    <row r="1176" customFormat="false" ht="12.75" hidden="false" customHeight="false" outlineLevel="0" collapsed="false">
      <c r="A1176" s="1" t="s">
        <v>3424</v>
      </c>
      <c r="B1176" s="1" t="s">
        <v>3425</v>
      </c>
      <c r="C1176" s="1" t="s">
        <v>177</v>
      </c>
      <c r="D1176" s="1" t="s">
        <v>82</v>
      </c>
      <c r="E1176" s="1" t="s">
        <v>15649</v>
      </c>
      <c r="F1176" s="1" t="s">
        <v>15650</v>
      </c>
      <c r="G1176" s="1" t="n">
        <v>31</v>
      </c>
      <c r="H1176" s="1" t="n">
        <v>1000</v>
      </c>
      <c r="I1176" s="101" t="s">
        <v>180</v>
      </c>
      <c r="J1176" s="1"/>
      <c r="K1176" s="1" t="n">
        <f aca="false">IFERROR(VLOOKUP(A1176,'[2]Pivot HorizontalMRP'!$A$4:$B$2689,2,0),0)</f>
        <v>0</v>
      </c>
      <c r="L1176" s="1" t="n">
        <f aca="false">IFERROR(VLOOKUP(A1176,'[2]Pivot HorizontalMRP'!$A$4:$C$2689,3,0),0)</f>
        <v>759</v>
      </c>
      <c r="M1176" s="1" t="n">
        <f aca="false">IFERROR(VLOOKUP(A1176,'[2]Pivot HorizontalMRP'!$A$4:$D$2689,0.4,0),0)</f>
        <v>0</v>
      </c>
      <c r="N1176" s="1" t="n">
        <f aca="false">IFERROR(VLOOKUP(A1176,'[2]Pivot HorizontalMRP'!$A$4:$E$2689,5,0),0)</f>
        <v>0</v>
      </c>
      <c r="O1176" s="1" t="n">
        <f aca="false">K1176+L1176</f>
        <v>759</v>
      </c>
      <c r="P1176" s="1" t="n">
        <f aca="false">K1176+L1176+M1176+N1176</f>
        <v>759</v>
      </c>
      <c r="Q1176" s="1" t="n">
        <f aca="false">IFERROR(VLOOKUP(A1176,'[2]Pivot HorizontalMRP'!$A$4:$F$2689,6,0),0)</f>
        <v>1088</v>
      </c>
      <c r="R1176" s="1" t="n">
        <f aca="false">IFERROR(VLOOKUP(A1176,'[2]Pivot HorizontalMRP'!$A$4:$G$2689,7,0),0)</f>
        <v>2844</v>
      </c>
      <c r="S1176" s="1" t="n">
        <f aca="false">IFERROR(VLOOKUP(A1176,'[2]Pivot HorizontalMRP'!$A$4:$H$2689,8,0),0)</f>
        <v>3220</v>
      </c>
      <c r="T1176" s="1" t="n">
        <f aca="false">IFERROR(VLOOKUP(A1176,'[2]Pivot HorizontalMRP'!$A$4:$I$2689,9,0),0)</f>
        <v>2244</v>
      </c>
      <c r="U1176" s="1" t="n">
        <f aca="false">IF(I1176="delivery",O1176-SUM(Q1176+R1176),IF(I1176="PO",P1176-SUM(Q1176:R1176)))</f>
        <v>-3173</v>
      </c>
      <c r="V1176" s="81" t="n">
        <v>4.9</v>
      </c>
      <c r="W1176" s="81"/>
      <c r="X1176" s="81" t="n">
        <f aca="false">W1176-V1176</f>
        <v>-4.9</v>
      </c>
      <c r="Y1176" s="81"/>
      <c r="Z1176" s="81"/>
      <c r="AA1176" s="81"/>
      <c r="AB1176" s="81"/>
      <c r="AC1176" s="81"/>
      <c r="AD1176" s="81"/>
      <c r="AE1176" s="81"/>
      <c r="AF1176" s="81"/>
      <c r="AG1176" s="81"/>
      <c r="AH1176" s="81"/>
      <c r="AI1176" s="81"/>
      <c r="AJ1176" s="81"/>
      <c r="AK1176" s="81"/>
      <c r="AL1176" s="81"/>
      <c r="AM1176" s="81"/>
      <c r="AN1176" s="81"/>
      <c r="AO1176" s="81" t="str">
        <f aca="false">D1176</f>
        <v>Arista</v>
      </c>
      <c r="AP1176" s="1" t="s">
        <v>181</v>
      </c>
      <c r="AQ1176" s="1"/>
      <c r="AR1176" s="1"/>
      <c r="AS1176" s="1"/>
      <c r="AT1176" s="1"/>
      <c r="AU1176" s="1"/>
      <c r="AV1176" s="1"/>
      <c r="AW1176" s="1"/>
      <c r="AX1176" s="1"/>
      <c r="AY1176" s="1"/>
      <c r="AZ1176" s="1"/>
      <c r="BA1176" s="1"/>
      <c r="BB1176" s="1"/>
      <c r="BC1176" s="1"/>
      <c r="BD1176" s="1"/>
      <c r="BE1176" s="1"/>
      <c r="BF1176" s="1" t="s">
        <v>14668</v>
      </c>
      <c r="BG1176" s="1" t="s">
        <v>183</v>
      </c>
      <c r="BH1176" s="1"/>
      <c r="BI1176" s="1"/>
    </row>
    <row r="1177" customFormat="false" ht="12.75" hidden="false" customHeight="false" outlineLevel="0" collapsed="false">
      <c r="A1177" s="1" t="s">
        <v>14452</v>
      </c>
      <c r="B1177" s="1" t="s">
        <v>14453</v>
      </c>
      <c r="C1177" s="1" t="s">
        <v>177</v>
      </c>
      <c r="D1177" s="1" t="s">
        <v>82</v>
      </c>
      <c r="E1177" s="1" t="s">
        <v>14454</v>
      </c>
      <c r="F1177" s="1" t="s">
        <v>14455</v>
      </c>
      <c r="G1177" s="1" t="n">
        <v>26</v>
      </c>
      <c r="H1177" s="1" t="n">
        <v>500</v>
      </c>
      <c r="I1177" s="101" t="s">
        <v>180</v>
      </c>
      <c r="J1177" s="1"/>
      <c r="K1177" s="1" t="n">
        <f aca="false">IFERROR(VLOOKUP(A1177,'[2]Pivot HorizontalMRP'!$A$4:$B$2689,2,0),0)</f>
        <v>0</v>
      </c>
      <c r="L1177" s="1" t="n">
        <f aca="false">IFERROR(VLOOKUP(A1177,'[2]Pivot HorizontalMRP'!$A$4:$C$2689,3,0),0)</f>
        <v>0</v>
      </c>
      <c r="M1177" s="1" t="n">
        <f aca="false">IFERROR(VLOOKUP(A1177,'[2]Pivot HorizontalMRP'!$A$4:$D$2689,0.4,0),0)</f>
        <v>0</v>
      </c>
      <c r="N1177" s="1" t="n">
        <f aca="false">IFERROR(VLOOKUP(A1177,'[2]Pivot HorizontalMRP'!$A$4:$E$2689,5,0),0)</f>
        <v>1200</v>
      </c>
      <c r="O1177" s="1" t="n">
        <f aca="false">K1177+L1177</f>
        <v>0</v>
      </c>
      <c r="P1177" s="1" t="n">
        <f aca="false">K1177+L1177+M1177+N1177</f>
        <v>1200</v>
      </c>
      <c r="Q1177" s="1" t="n">
        <f aca="false">IFERROR(VLOOKUP(A1177,'[2]Pivot HorizontalMRP'!$A$4:$F$2689,6,0),0)</f>
        <v>362</v>
      </c>
      <c r="R1177" s="1" t="n">
        <f aca="false">IFERROR(VLOOKUP(A1177,'[2]Pivot HorizontalMRP'!$A$4:$G$2689,7,0),0)</f>
        <v>1422</v>
      </c>
      <c r="S1177" s="1" t="n">
        <f aca="false">IFERROR(VLOOKUP(A1177,'[2]Pivot HorizontalMRP'!$A$4:$H$2689,8,0),0)</f>
        <v>1610</v>
      </c>
      <c r="T1177" s="1" t="n">
        <f aca="false">IFERROR(VLOOKUP(A1177,'[2]Pivot HorizontalMRP'!$A$4:$I$2689,9,0),0)</f>
        <v>1122</v>
      </c>
      <c r="U1177" s="1" t="n">
        <f aca="false">IF(I1177="delivery",O1177-SUM(Q1177+R1177),IF(I1177="PO",P1177-SUM(Q1177:R1177)))</f>
        <v>-1784</v>
      </c>
      <c r="V1177" s="81" t="n">
        <v>6.38</v>
      </c>
      <c r="W1177" s="81"/>
      <c r="X1177" s="81" t="n">
        <f aca="false">W1177-V1177</f>
        <v>-6.38</v>
      </c>
      <c r="Y1177" s="81"/>
      <c r="Z1177" s="81"/>
      <c r="AA1177" s="81"/>
      <c r="AB1177" s="81"/>
      <c r="AC1177" s="81"/>
      <c r="AD1177" s="81"/>
      <c r="AE1177" s="81"/>
      <c r="AF1177" s="81"/>
      <c r="AG1177" s="81"/>
      <c r="AH1177" s="81"/>
      <c r="AI1177" s="81"/>
      <c r="AJ1177" s="81"/>
      <c r="AK1177" s="81"/>
      <c r="AL1177" s="81"/>
      <c r="AM1177" s="81"/>
      <c r="AN1177" s="81"/>
      <c r="AO1177" s="81" t="str">
        <f aca="false">D1177</f>
        <v>Arista</v>
      </c>
      <c r="AP1177" s="1" t="s">
        <v>181</v>
      </c>
      <c r="AQ1177" s="1"/>
      <c r="AR1177" s="1"/>
      <c r="AS1177" s="1"/>
      <c r="AT1177" s="1"/>
      <c r="AU1177" s="1"/>
      <c r="AV1177" s="1"/>
      <c r="AW1177" s="1"/>
      <c r="AX1177" s="1"/>
      <c r="AY1177" s="1"/>
      <c r="AZ1177" s="1"/>
      <c r="BA1177" s="1"/>
      <c r="BB1177" s="1"/>
      <c r="BC1177" s="1"/>
      <c r="BD1177" s="1"/>
      <c r="BE1177" s="1"/>
      <c r="BF1177" s="1" t="s">
        <v>14668</v>
      </c>
      <c r="BG1177" s="1" t="s">
        <v>183</v>
      </c>
      <c r="BH1177" s="1"/>
      <c r="BI1177" s="1"/>
    </row>
    <row r="1178" customFormat="false" ht="12.75" hidden="false" customHeight="false" outlineLevel="0" collapsed="false">
      <c r="A1178" s="1" t="s">
        <v>14457</v>
      </c>
      <c r="B1178" s="1" t="s">
        <v>14458</v>
      </c>
      <c r="C1178" s="1" t="s">
        <v>177</v>
      </c>
      <c r="D1178" s="1" t="s">
        <v>82</v>
      </c>
      <c r="E1178" s="1" t="s">
        <v>14459</v>
      </c>
      <c r="F1178" s="1" t="s">
        <v>14460</v>
      </c>
      <c r="G1178" s="1" t="n">
        <v>26</v>
      </c>
      <c r="H1178" s="1" t="n">
        <v>25</v>
      </c>
      <c r="I1178" s="101" t="s">
        <v>180</v>
      </c>
      <c r="J1178" s="1"/>
      <c r="K1178" s="1" t="n">
        <f aca="false">IFERROR(VLOOKUP(A1178,'[2]Pivot HorizontalMRP'!$A$4:$B$2689,2,0),0)</f>
        <v>0</v>
      </c>
      <c r="L1178" s="1" t="n">
        <f aca="false">IFERROR(VLOOKUP(A1178,'[2]Pivot HorizontalMRP'!$A$4:$C$2689,3,0),0)</f>
        <v>0</v>
      </c>
      <c r="M1178" s="1" t="n">
        <f aca="false">IFERROR(VLOOKUP(A1178,'[2]Pivot HorizontalMRP'!$A$4:$D$2689,0.4,0),0)</f>
        <v>0</v>
      </c>
      <c r="N1178" s="1" t="n">
        <f aca="false">IFERROR(VLOOKUP(A1178,'[2]Pivot HorizontalMRP'!$A$4:$E$2689,5,0),0)</f>
        <v>50</v>
      </c>
      <c r="O1178" s="1" t="n">
        <f aca="false">K1178+L1178</f>
        <v>0</v>
      </c>
      <c r="P1178" s="1" t="n">
        <f aca="false">K1178+L1178+M1178+N1178</f>
        <v>50</v>
      </c>
      <c r="Q1178" s="1" t="n">
        <f aca="false">IFERROR(VLOOKUP(A1178,'[2]Pivot HorizontalMRP'!$A$4:$F$2689,6,0),0)</f>
        <v>18.1</v>
      </c>
      <c r="R1178" s="1" t="n">
        <f aca="false">IFERROR(VLOOKUP(A1178,'[2]Pivot HorizontalMRP'!$A$4:$G$2689,7,0),0)</f>
        <v>71.1</v>
      </c>
      <c r="S1178" s="1" t="n">
        <f aca="false">IFERROR(VLOOKUP(A1178,'[2]Pivot HorizontalMRP'!$A$4:$H$2689,8,0),0)</f>
        <v>80.5</v>
      </c>
      <c r="T1178" s="1" t="n">
        <f aca="false">IFERROR(VLOOKUP(A1178,'[2]Pivot HorizontalMRP'!$A$4:$I$2689,9,0),0)</f>
        <v>56.1</v>
      </c>
      <c r="U1178" s="1" t="n">
        <f aca="false">IF(I1178="delivery",O1178-SUM(Q1178+R1178),IF(I1178="PO",P1178-SUM(Q1178:R1178)))</f>
        <v>-89.2</v>
      </c>
      <c r="V1178" s="81" t="n">
        <v>6.5</v>
      </c>
      <c r="W1178" s="81"/>
      <c r="X1178" s="81" t="n">
        <f aca="false">W1178-V1178</f>
        <v>-6.5</v>
      </c>
      <c r="Y1178" s="81"/>
      <c r="Z1178" s="81"/>
      <c r="AA1178" s="81"/>
      <c r="AB1178" s="81"/>
      <c r="AC1178" s="81"/>
      <c r="AD1178" s="81"/>
      <c r="AE1178" s="81"/>
      <c r="AF1178" s="81"/>
      <c r="AG1178" s="81"/>
      <c r="AH1178" s="81"/>
      <c r="AI1178" s="81"/>
      <c r="AJ1178" s="81"/>
      <c r="AK1178" s="81"/>
      <c r="AL1178" s="81"/>
      <c r="AM1178" s="81"/>
      <c r="AN1178" s="81"/>
      <c r="AO1178" s="81" t="str">
        <f aca="false">D1178</f>
        <v>Arista</v>
      </c>
      <c r="AP1178" s="1" t="s">
        <v>181</v>
      </c>
      <c r="AQ1178" s="1"/>
      <c r="AR1178" s="1"/>
      <c r="AS1178" s="1"/>
      <c r="AT1178" s="1"/>
      <c r="AU1178" s="1"/>
      <c r="AV1178" s="1"/>
      <c r="AW1178" s="1"/>
      <c r="AX1178" s="1"/>
      <c r="AY1178" s="1"/>
      <c r="AZ1178" s="1"/>
      <c r="BA1178" s="1"/>
      <c r="BB1178" s="1"/>
      <c r="BC1178" s="1"/>
      <c r="BD1178" s="1"/>
      <c r="BE1178" s="1"/>
      <c r="BF1178" s="1" t="s">
        <v>14668</v>
      </c>
      <c r="BG1178" s="1" t="s">
        <v>183</v>
      </c>
      <c r="BH1178" s="1"/>
      <c r="BI1178" s="1"/>
    </row>
    <row r="1179" customFormat="false" ht="12.75" hidden="false" customHeight="false" outlineLevel="0" collapsed="false">
      <c r="A1179" s="1" t="s">
        <v>3428</v>
      </c>
      <c r="B1179" s="1" t="s">
        <v>3429</v>
      </c>
      <c r="C1179" s="1" t="s">
        <v>177</v>
      </c>
      <c r="D1179" s="1" t="s">
        <v>82</v>
      </c>
      <c r="E1179" s="1" t="s">
        <v>15651</v>
      </c>
      <c r="F1179" s="1" t="s">
        <v>3431</v>
      </c>
      <c r="G1179" s="1" t="n">
        <v>31</v>
      </c>
      <c r="H1179" s="1" t="n">
        <v>2500</v>
      </c>
      <c r="I1179" s="101" t="s">
        <v>180</v>
      </c>
      <c r="J1179" s="1"/>
      <c r="K1179" s="1" t="n">
        <f aca="false">IFERROR(VLOOKUP(A1179,'[2]Pivot HorizontalMRP'!$A$4:$B$2689,2,0),0)</f>
        <v>0</v>
      </c>
      <c r="L1179" s="1" t="n">
        <f aca="false">IFERROR(VLOOKUP(A1179,'[2]Pivot HorizontalMRP'!$A$4:$C$2689,3,0),0)</f>
        <v>2091.02673</v>
      </c>
      <c r="M1179" s="1" t="n">
        <f aca="false">IFERROR(VLOOKUP(A1179,'[2]Pivot HorizontalMRP'!$A$4:$D$2689,0.4,0),0)</f>
        <v>0</v>
      </c>
      <c r="N1179" s="1" t="n">
        <f aca="false">IFERROR(VLOOKUP(A1179,'[2]Pivot HorizontalMRP'!$A$4:$E$2689,5,0),0)</f>
        <v>0</v>
      </c>
      <c r="O1179" s="1" t="n">
        <f aca="false">K1179+L1179</f>
        <v>2091.02673</v>
      </c>
      <c r="P1179" s="1" t="n">
        <f aca="false">K1179+L1179+M1179+N1179</f>
        <v>2091.02673</v>
      </c>
      <c r="Q1179" s="1" t="n">
        <f aca="false">IFERROR(VLOOKUP(A1179,'[2]Pivot HorizontalMRP'!$A$4:$F$2689,6,0),0)</f>
        <v>4340.95659</v>
      </c>
      <c r="R1179" s="1" t="n">
        <f aca="false">IFERROR(VLOOKUP(A1179,'[2]Pivot HorizontalMRP'!$A$4:$G$2689,7,0),0)</f>
        <v>2419.9758</v>
      </c>
      <c r="S1179" s="1" t="n">
        <f aca="false">IFERROR(VLOOKUP(A1179,'[2]Pivot HorizontalMRP'!$A$4:$H$2689,8,0),0)</f>
        <v>2319.9768</v>
      </c>
      <c r="T1179" s="1" t="n">
        <f aca="false">IFERROR(VLOOKUP(A1179,'[2]Pivot HorizontalMRP'!$A$4:$I$2689,9,0),0)</f>
        <v>1319.9868</v>
      </c>
      <c r="U1179" s="1" t="n">
        <f aca="false">IF(I1179="delivery",O1179-SUM(Q1179+R1179),IF(I1179="PO",P1179-SUM(Q1179:R1179)))</f>
        <v>-4669.90566</v>
      </c>
      <c r="V1179" s="81" t="n">
        <v>0.36</v>
      </c>
      <c r="W1179" s="81"/>
      <c r="X1179" s="81" t="n">
        <f aca="false">W1179-V1179</f>
        <v>-0.36</v>
      </c>
      <c r="Y1179" s="81"/>
      <c r="Z1179" s="81"/>
      <c r="AA1179" s="81" t="n">
        <v>0.68</v>
      </c>
      <c r="AB1179" s="81"/>
      <c r="AC1179" s="81"/>
      <c r="AD1179" s="81"/>
      <c r="AE1179" s="81"/>
      <c r="AF1179" s="81"/>
      <c r="AG1179" s="81"/>
      <c r="AH1179" s="81"/>
      <c r="AI1179" s="81"/>
      <c r="AJ1179" s="81"/>
      <c r="AK1179" s="81"/>
      <c r="AL1179" s="81"/>
      <c r="AM1179" s="81"/>
      <c r="AN1179" s="81"/>
      <c r="AO1179" s="81" t="str">
        <f aca="false">D1179</f>
        <v>Arista</v>
      </c>
      <c r="AP1179" s="1" t="s">
        <v>181</v>
      </c>
      <c r="AQ1179" s="1"/>
      <c r="AR1179" s="1"/>
      <c r="AS1179" s="1"/>
      <c r="AT1179" s="1"/>
      <c r="AU1179" s="1"/>
      <c r="AV1179" s="1"/>
      <c r="AW1179" s="1"/>
      <c r="AX1179" s="1"/>
      <c r="AY1179" s="1"/>
      <c r="AZ1179" s="1"/>
      <c r="BA1179" s="1"/>
      <c r="BB1179" s="1"/>
      <c r="BC1179" s="1"/>
      <c r="BD1179" s="1"/>
      <c r="BE1179" s="1"/>
      <c r="BF1179" s="1" t="s">
        <v>14668</v>
      </c>
      <c r="BG1179" s="1" t="s">
        <v>183</v>
      </c>
      <c r="BH1179" s="1"/>
      <c r="BI1179" s="1"/>
    </row>
    <row r="1180" customFormat="false" ht="12.75" hidden="false" customHeight="false" outlineLevel="0" collapsed="false">
      <c r="A1180" s="1" t="s">
        <v>3432</v>
      </c>
      <c r="B1180" s="1" t="s">
        <v>3433</v>
      </c>
      <c r="C1180" s="1" t="s">
        <v>177</v>
      </c>
      <c r="D1180" s="1" t="s">
        <v>82</v>
      </c>
      <c r="E1180" s="1" t="s">
        <v>15652</v>
      </c>
      <c r="F1180" s="1" t="s">
        <v>3435</v>
      </c>
      <c r="G1180" s="1" t="n">
        <v>31</v>
      </c>
      <c r="H1180" s="1" t="n">
        <v>2000</v>
      </c>
      <c r="I1180" s="101" t="s">
        <v>180</v>
      </c>
      <c r="J1180" s="1"/>
      <c r="K1180" s="1" t="n">
        <f aca="false">IFERROR(VLOOKUP(A1180,'[2]Pivot HorizontalMRP'!$A$4:$B$2689,2,0),0)</f>
        <v>0</v>
      </c>
      <c r="L1180" s="1" t="n">
        <f aca="false">IFERROR(VLOOKUP(A1180,'[2]Pivot HorizontalMRP'!$A$4:$C$2689,3,0),0)</f>
        <v>68.1651</v>
      </c>
      <c r="M1180" s="1" t="n">
        <f aca="false">IFERROR(VLOOKUP(A1180,'[2]Pivot HorizontalMRP'!$A$4:$D$2689,0.4,0),0)</f>
        <v>0</v>
      </c>
      <c r="N1180" s="1" t="n">
        <f aca="false">IFERROR(VLOOKUP(A1180,'[2]Pivot HorizontalMRP'!$A$4:$E$2689,5,0),0)</f>
        <v>0</v>
      </c>
      <c r="O1180" s="1" t="n">
        <f aca="false">K1180+L1180</f>
        <v>68.1651</v>
      </c>
      <c r="P1180" s="1" t="n">
        <f aca="false">K1180+L1180+M1180+N1180</f>
        <v>68.1651</v>
      </c>
      <c r="Q1180" s="1" t="n">
        <f aca="false">IFERROR(VLOOKUP(A1180,'[2]Pivot HorizontalMRP'!$A$4:$F$2689,6,0),0)</f>
        <v>23.6714</v>
      </c>
      <c r="R1180" s="1" t="n">
        <f aca="false">IFERROR(VLOOKUP(A1180,'[2]Pivot HorizontalMRP'!$A$4:$G$2689,7,0),0)</f>
        <v>0</v>
      </c>
      <c r="S1180" s="1" t="n">
        <f aca="false">IFERROR(VLOOKUP(A1180,'[2]Pivot HorizontalMRP'!$A$4:$H$2689,8,0),0)</f>
        <v>0</v>
      </c>
      <c r="T1180" s="1" t="n">
        <f aca="false">IFERROR(VLOOKUP(A1180,'[2]Pivot HorizontalMRP'!$A$4:$I$2689,9,0),0)</f>
        <v>0</v>
      </c>
      <c r="U1180" s="1" t="n">
        <f aca="false">IF(I1180="delivery",O1180-SUM(Q1180+R1180),IF(I1180="PO",P1180-SUM(Q1180:R1180)))</f>
        <v>44.4937</v>
      </c>
      <c r="V1180" s="81" t="n">
        <v>11</v>
      </c>
      <c r="W1180" s="81"/>
      <c r="X1180" s="81" t="n">
        <f aca="false">W1180-V1180</f>
        <v>-11</v>
      </c>
      <c r="Y1180" s="81"/>
      <c r="Z1180" s="81"/>
      <c r="AA1180" s="81" t="n">
        <v>7.26</v>
      </c>
      <c r="AB1180" s="81"/>
      <c r="AC1180" s="81"/>
      <c r="AD1180" s="81"/>
      <c r="AE1180" s="81"/>
      <c r="AF1180" s="81"/>
      <c r="AG1180" s="81"/>
      <c r="AH1180" s="81"/>
      <c r="AI1180" s="81"/>
      <c r="AJ1180" s="81"/>
      <c r="AK1180" s="81"/>
      <c r="AL1180" s="81"/>
      <c r="AM1180" s="81"/>
      <c r="AN1180" s="81"/>
      <c r="AO1180" s="81" t="str">
        <f aca="false">D1180</f>
        <v>Arista</v>
      </c>
      <c r="AP1180" s="1" t="s">
        <v>181</v>
      </c>
      <c r="AQ1180" s="1"/>
      <c r="AR1180" s="1"/>
      <c r="AS1180" s="1"/>
      <c r="AT1180" s="1"/>
      <c r="AU1180" s="1"/>
      <c r="AV1180" s="1"/>
      <c r="AW1180" s="1"/>
      <c r="AX1180" s="1"/>
      <c r="AY1180" s="1"/>
      <c r="AZ1180" s="1"/>
      <c r="BA1180" s="1"/>
      <c r="BB1180" s="1"/>
      <c r="BC1180" s="1"/>
      <c r="BD1180" s="1"/>
      <c r="BE1180" s="1"/>
      <c r="BF1180" s="1" t="s">
        <v>14668</v>
      </c>
      <c r="BG1180" s="1" t="s">
        <v>183</v>
      </c>
      <c r="BH1180" s="1"/>
      <c r="BI1180" s="1"/>
    </row>
    <row r="1181" customFormat="false" ht="12.75" hidden="false" customHeight="false" outlineLevel="0" collapsed="false">
      <c r="A1181" s="1" t="s">
        <v>3436</v>
      </c>
      <c r="B1181" s="1" t="s">
        <v>3437</v>
      </c>
      <c r="C1181" s="1" t="s">
        <v>177</v>
      </c>
      <c r="D1181" s="1" t="s">
        <v>82</v>
      </c>
      <c r="E1181" s="1" t="s">
        <v>15653</v>
      </c>
      <c r="F1181" s="1" t="s">
        <v>3439</v>
      </c>
      <c r="G1181" s="1" t="n">
        <v>31</v>
      </c>
      <c r="H1181" s="1" t="n">
        <v>2500</v>
      </c>
      <c r="I1181" s="101" t="s">
        <v>180</v>
      </c>
      <c r="J1181" s="1"/>
      <c r="K1181" s="1" t="n">
        <f aca="false">IFERROR(VLOOKUP(A1181,'[2]Pivot HorizontalMRP'!$A$4:$B$2689,2,0),0)</f>
        <v>0</v>
      </c>
      <c r="L1181" s="1" t="n">
        <f aca="false">IFERROR(VLOOKUP(A1181,'[2]Pivot HorizontalMRP'!$A$4:$C$2689,3,0),0)</f>
        <v>296</v>
      </c>
      <c r="M1181" s="1" t="n">
        <f aca="false">IFERROR(VLOOKUP(A1181,'[2]Pivot HorizontalMRP'!$A$4:$D$2689,0.4,0),0)</f>
        <v>0</v>
      </c>
      <c r="N1181" s="1" t="n">
        <f aca="false">IFERROR(VLOOKUP(A1181,'[2]Pivot HorizontalMRP'!$A$4:$E$2689,5,0),0)</f>
        <v>0</v>
      </c>
      <c r="O1181" s="1" t="n">
        <f aca="false">K1181+L1181</f>
        <v>296</v>
      </c>
      <c r="P1181" s="1" t="n">
        <f aca="false">K1181+L1181+M1181+N1181</f>
        <v>296</v>
      </c>
      <c r="Q1181" s="1" t="n">
        <f aca="false">IFERROR(VLOOKUP(A1181,'[2]Pivot HorizontalMRP'!$A$4:$F$2689,6,0),0)</f>
        <v>171.0378</v>
      </c>
      <c r="R1181" s="1" t="n">
        <f aca="false">IFERROR(VLOOKUP(A1181,'[2]Pivot HorizontalMRP'!$A$4:$G$2689,7,0),0)</f>
        <v>0</v>
      </c>
      <c r="S1181" s="1" t="n">
        <f aca="false">IFERROR(VLOOKUP(A1181,'[2]Pivot HorizontalMRP'!$A$4:$H$2689,8,0),0)</f>
        <v>0</v>
      </c>
      <c r="T1181" s="1" t="n">
        <f aca="false">IFERROR(VLOOKUP(A1181,'[2]Pivot HorizontalMRP'!$A$4:$I$2689,9,0),0)</f>
        <v>0</v>
      </c>
      <c r="U1181" s="1" t="n">
        <f aca="false">IF(I1181="delivery",O1181-SUM(Q1181+R1181),IF(I1181="PO",P1181-SUM(Q1181:R1181)))</f>
        <v>124.9622</v>
      </c>
      <c r="V1181" s="81" t="n">
        <v>3.75</v>
      </c>
      <c r="W1181" s="81"/>
      <c r="X1181" s="81" t="n">
        <f aca="false">W1181-V1181</f>
        <v>-3.75</v>
      </c>
      <c r="Y1181" s="81"/>
      <c r="Z1181" s="81"/>
      <c r="AA1181" s="81" t="n">
        <v>3.14</v>
      </c>
      <c r="AB1181" s="81"/>
      <c r="AC1181" s="81"/>
      <c r="AD1181" s="81"/>
      <c r="AE1181" s="81"/>
      <c r="AF1181" s="81"/>
      <c r="AG1181" s="81"/>
      <c r="AH1181" s="81"/>
      <c r="AI1181" s="81"/>
      <c r="AJ1181" s="81"/>
      <c r="AK1181" s="81"/>
      <c r="AL1181" s="81"/>
      <c r="AM1181" s="81"/>
      <c r="AN1181" s="81"/>
      <c r="AO1181" s="81" t="str">
        <f aca="false">D1181</f>
        <v>Arista</v>
      </c>
      <c r="AP1181" s="1" t="s">
        <v>181</v>
      </c>
      <c r="AQ1181" s="1"/>
      <c r="AR1181" s="1"/>
      <c r="AS1181" s="1"/>
      <c r="AT1181" s="1"/>
      <c r="AU1181" s="1"/>
      <c r="AV1181" s="1"/>
      <c r="AW1181" s="1"/>
      <c r="AX1181" s="1"/>
      <c r="AY1181" s="1"/>
      <c r="AZ1181" s="1"/>
      <c r="BA1181" s="1"/>
      <c r="BB1181" s="1"/>
      <c r="BC1181" s="1"/>
      <c r="BD1181" s="1"/>
      <c r="BE1181" s="1"/>
      <c r="BF1181" s="1" t="s">
        <v>14668</v>
      </c>
      <c r="BG1181" s="1" t="s">
        <v>183</v>
      </c>
      <c r="BH1181" s="1"/>
      <c r="BI1181" s="1"/>
    </row>
    <row r="1182" customFormat="false" ht="12.75" hidden="false" customHeight="false" outlineLevel="0" collapsed="false">
      <c r="A1182" s="1" t="s">
        <v>3440</v>
      </c>
      <c r="B1182" s="1" t="s">
        <v>3441</v>
      </c>
      <c r="C1182" s="1" t="s">
        <v>177</v>
      </c>
      <c r="D1182" s="1" t="s">
        <v>82</v>
      </c>
      <c r="E1182" s="1" t="s">
        <v>15654</v>
      </c>
      <c r="F1182" s="1" t="s">
        <v>3443</v>
      </c>
      <c r="G1182" s="1" t="n">
        <v>31</v>
      </c>
      <c r="H1182" s="1" t="n">
        <v>2000</v>
      </c>
      <c r="I1182" s="101" t="s">
        <v>180</v>
      </c>
      <c r="J1182" s="1"/>
      <c r="K1182" s="1" t="n">
        <f aca="false">IFERROR(VLOOKUP(A1182,'[2]Pivot HorizontalMRP'!$A$4:$B$2689,2,0),0)</f>
        <v>0</v>
      </c>
      <c r="L1182" s="1" t="n">
        <f aca="false">IFERROR(VLOOKUP(A1182,'[2]Pivot HorizontalMRP'!$A$4:$C$2689,3,0),0)</f>
        <v>175.1651</v>
      </c>
      <c r="M1182" s="1" t="n">
        <f aca="false">IFERROR(VLOOKUP(A1182,'[2]Pivot HorizontalMRP'!$A$4:$D$2689,0.4,0),0)</f>
        <v>0</v>
      </c>
      <c r="N1182" s="1" t="n">
        <f aca="false">IFERROR(VLOOKUP(A1182,'[2]Pivot HorizontalMRP'!$A$4:$E$2689,5,0),0)</f>
        <v>0</v>
      </c>
      <c r="O1182" s="1" t="n">
        <f aca="false">K1182+L1182</f>
        <v>175.1651</v>
      </c>
      <c r="P1182" s="1" t="n">
        <f aca="false">K1182+L1182+M1182+N1182</f>
        <v>175.1651</v>
      </c>
      <c r="Q1182" s="1" t="n">
        <f aca="false">IFERROR(VLOOKUP(A1182,'[2]Pivot HorizontalMRP'!$A$4:$F$2689,6,0),0)</f>
        <v>23.6714</v>
      </c>
      <c r="R1182" s="1" t="n">
        <f aca="false">IFERROR(VLOOKUP(A1182,'[2]Pivot HorizontalMRP'!$A$4:$G$2689,7,0),0)</f>
        <v>0</v>
      </c>
      <c r="S1182" s="1" t="n">
        <f aca="false">IFERROR(VLOOKUP(A1182,'[2]Pivot HorizontalMRP'!$A$4:$H$2689,8,0),0)</f>
        <v>0</v>
      </c>
      <c r="T1182" s="1" t="n">
        <f aca="false">IFERROR(VLOOKUP(A1182,'[2]Pivot HorizontalMRP'!$A$4:$I$2689,9,0),0)</f>
        <v>0</v>
      </c>
      <c r="U1182" s="1" t="n">
        <f aca="false">IF(I1182="delivery",O1182-SUM(Q1182+R1182),IF(I1182="PO",P1182-SUM(Q1182:R1182)))</f>
        <v>151.4937</v>
      </c>
      <c r="V1182" s="81" t="n">
        <v>11.73</v>
      </c>
      <c r="W1182" s="81"/>
      <c r="X1182" s="81" t="n">
        <f aca="false">W1182-V1182</f>
        <v>-11.73</v>
      </c>
      <c r="Y1182" s="81"/>
      <c r="Z1182" s="81"/>
      <c r="AA1182" s="81"/>
      <c r="AB1182" s="81"/>
      <c r="AC1182" s="81"/>
      <c r="AD1182" s="81"/>
      <c r="AE1182" s="81"/>
      <c r="AF1182" s="81"/>
      <c r="AG1182" s="81"/>
      <c r="AH1182" s="81"/>
      <c r="AI1182" s="81"/>
      <c r="AJ1182" s="81"/>
      <c r="AK1182" s="81"/>
      <c r="AL1182" s="81"/>
      <c r="AM1182" s="81"/>
      <c r="AN1182" s="81"/>
      <c r="AO1182" s="81" t="str">
        <f aca="false">D1182</f>
        <v>Arista</v>
      </c>
      <c r="AP1182" s="1" t="s">
        <v>181</v>
      </c>
      <c r="AQ1182" s="1"/>
      <c r="AR1182" s="1"/>
      <c r="AS1182" s="1"/>
      <c r="AT1182" s="1"/>
      <c r="AU1182" s="1"/>
      <c r="AV1182" s="1"/>
      <c r="AW1182" s="1"/>
      <c r="AX1182" s="1"/>
      <c r="AY1182" s="1"/>
      <c r="AZ1182" s="1"/>
      <c r="BA1182" s="1"/>
      <c r="BB1182" s="1"/>
      <c r="BC1182" s="1"/>
      <c r="BD1182" s="1"/>
      <c r="BE1182" s="1"/>
      <c r="BF1182" s="1" t="s">
        <v>14668</v>
      </c>
      <c r="BG1182" s="1" t="s">
        <v>183</v>
      </c>
      <c r="BH1182" s="1"/>
      <c r="BI1182" s="1"/>
    </row>
    <row r="1183" customFormat="false" ht="12.75" hidden="false" customHeight="false" outlineLevel="0" collapsed="false">
      <c r="A1183" s="1" t="s">
        <v>3444</v>
      </c>
      <c r="B1183" s="1" t="s">
        <v>3445</v>
      </c>
      <c r="C1183" s="1" t="s">
        <v>177</v>
      </c>
      <c r="D1183" s="1" t="s">
        <v>82</v>
      </c>
      <c r="E1183" s="1" t="s">
        <v>3446</v>
      </c>
      <c r="F1183" s="1" t="s">
        <v>3447</v>
      </c>
      <c r="G1183" s="1" t="n">
        <v>31</v>
      </c>
      <c r="H1183" s="1" t="n">
        <v>25</v>
      </c>
      <c r="I1183" s="101" t="s">
        <v>180</v>
      </c>
      <c r="J1183" s="1"/>
      <c r="K1183" s="1" t="n">
        <f aca="false">IFERROR(VLOOKUP(A1183,'[2]Pivot HorizontalMRP'!$A$4:$B$2689,2,0),0)</f>
        <v>0</v>
      </c>
      <c r="L1183" s="1" t="n">
        <f aca="false">IFERROR(VLOOKUP(A1183,'[2]Pivot HorizontalMRP'!$A$4:$C$2689,3,0),0)</f>
        <v>15</v>
      </c>
      <c r="M1183" s="1" t="n">
        <f aca="false">IFERROR(VLOOKUP(A1183,'[2]Pivot HorizontalMRP'!$A$4:$D$2689,0.4,0),0)</f>
        <v>0</v>
      </c>
      <c r="N1183" s="1" t="n">
        <f aca="false">IFERROR(VLOOKUP(A1183,'[2]Pivot HorizontalMRP'!$A$4:$E$2689,5,0),0)</f>
        <v>210</v>
      </c>
      <c r="O1183" s="1" t="n">
        <f aca="false">K1183+L1183</f>
        <v>15</v>
      </c>
      <c r="P1183" s="1" t="n">
        <f aca="false">K1183+L1183+M1183+N1183</f>
        <v>225</v>
      </c>
      <c r="Q1183" s="1" t="n">
        <f aca="false">IFERROR(VLOOKUP(A1183,'[2]Pivot HorizontalMRP'!$A$4:$F$2689,6,0),0)</f>
        <v>268.3874</v>
      </c>
      <c r="R1183" s="1" t="n">
        <f aca="false">IFERROR(VLOOKUP(A1183,'[2]Pivot HorizontalMRP'!$A$4:$G$2689,7,0),0)</f>
        <v>407.0814</v>
      </c>
      <c r="S1183" s="1" t="n">
        <f aca="false">IFERROR(VLOOKUP(A1183,'[2]Pivot HorizontalMRP'!$A$4:$H$2689,8,0),0)</f>
        <v>548.1096</v>
      </c>
      <c r="T1183" s="1" t="n">
        <f aca="false">IFERROR(VLOOKUP(A1183,'[2]Pivot HorizontalMRP'!$A$4:$I$2689,9,0),0)</f>
        <v>446.0892</v>
      </c>
      <c r="U1183" s="1" t="n">
        <f aca="false">IF(I1183="delivery",O1183-SUM(Q1183+R1183),IF(I1183="PO",P1183-SUM(Q1183:R1183)))</f>
        <v>-660.4688</v>
      </c>
      <c r="V1183" s="81" t="n">
        <v>17.93</v>
      </c>
      <c r="W1183" s="81"/>
      <c r="X1183" s="81" t="n">
        <f aca="false">W1183-V1183</f>
        <v>-17.93</v>
      </c>
      <c r="Y1183" s="81"/>
      <c r="Z1183" s="81"/>
      <c r="AA1183" s="81" t="n">
        <v>17.53</v>
      </c>
      <c r="AB1183" s="81"/>
      <c r="AC1183" s="81"/>
      <c r="AD1183" s="81"/>
      <c r="AE1183" s="81"/>
      <c r="AF1183" s="81"/>
      <c r="AG1183" s="81"/>
      <c r="AH1183" s="81"/>
      <c r="AI1183" s="81"/>
      <c r="AJ1183" s="81"/>
      <c r="AK1183" s="81"/>
      <c r="AL1183" s="81"/>
      <c r="AM1183" s="81"/>
      <c r="AN1183" s="81"/>
      <c r="AO1183" s="81" t="str">
        <f aca="false">D1183</f>
        <v>Arista</v>
      </c>
      <c r="AP1183" s="1" t="s">
        <v>181</v>
      </c>
      <c r="AQ1183" s="1"/>
      <c r="AR1183" s="1"/>
      <c r="AS1183" s="1"/>
      <c r="AT1183" s="1"/>
      <c r="AU1183" s="1"/>
      <c r="AV1183" s="1"/>
      <c r="AW1183" s="1"/>
      <c r="AX1183" s="1"/>
      <c r="AY1183" s="1"/>
      <c r="AZ1183" s="1"/>
      <c r="BA1183" s="1"/>
      <c r="BB1183" s="1"/>
      <c r="BC1183" s="1"/>
      <c r="BD1183" s="1"/>
      <c r="BE1183" s="1"/>
      <c r="BF1183" s="1" t="s">
        <v>14668</v>
      </c>
      <c r="BG1183" s="1" t="s">
        <v>183</v>
      </c>
      <c r="BH1183" s="1"/>
      <c r="BI1183" s="1"/>
    </row>
    <row r="1184" customFormat="false" ht="12.75" hidden="false" customHeight="false" outlineLevel="0" collapsed="false">
      <c r="A1184" s="1" t="s">
        <v>3448</v>
      </c>
      <c r="B1184" s="1" t="s">
        <v>3449</v>
      </c>
      <c r="C1184" s="1" t="s">
        <v>177</v>
      </c>
      <c r="D1184" s="1" t="s">
        <v>82</v>
      </c>
      <c r="E1184" s="1" t="s">
        <v>3450</v>
      </c>
      <c r="F1184" s="1" t="s">
        <v>3451</v>
      </c>
      <c r="G1184" s="1" t="n">
        <v>31</v>
      </c>
      <c r="H1184" s="1" t="n">
        <v>500</v>
      </c>
      <c r="I1184" s="101" t="s">
        <v>180</v>
      </c>
      <c r="J1184" s="1"/>
      <c r="K1184" s="1" t="n">
        <f aca="false">IFERROR(VLOOKUP(A1184,'[2]Pivot HorizontalMRP'!$A$4:$B$2689,2,0),0)</f>
        <v>0</v>
      </c>
      <c r="L1184" s="1" t="n">
        <f aca="false">IFERROR(VLOOKUP(A1184,'[2]Pivot HorizontalMRP'!$A$4:$C$2689,3,0),0)</f>
        <v>2046</v>
      </c>
      <c r="M1184" s="1" t="n">
        <f aca="false">IFERROR(VLOOKUP(A1184,'[2]Pivot HorizontalMRP'!$A$4:$D$2689,0.4,0),0)</f>
        <v>0</v>
      </c>
      <c r="N1184" s="1" t="n">
        <f aca="false">IFERROR(VLOOKUP(A1184,'[2]Pivot HorizontalMRP'!$A$4:$E$2689,5,0),0)</f>
        <v>5000</v>
      </c>
      <c r="O1184" s="1" t="n">
        <f aca="false">K1184+L1184</f>
        <v>2046</v>
      </c>
      <c r="P1184" s="1" t="n">
        <f aca="false">K1184+L1184+M1184+N1184</f>
        <v>7046</v>
      </c>
      <c r="Q1184" s="1" t="n">
        <f aca="false">IFERROR(VLOOKUP(A1184,'[2]Pivot HorizontalMRP'!$A$4:$F$2689,6,0),0)</f>
        <v>7244</v>
      </c>
      <c r="R1184" s="1" t="n">
        <f aca="false">IFERROR(VLOOKUP(A1184,'[2]Pivot HorizontalMRP'!$A$4:$G$2689,7,0),0)</f>
        <v>5280</v>
      </c>
      <c r="S1184" s="1" t="n">
        <f aca="false">IFERROR(VLOOKUP(A1184,'[2]Pivot HorizontalMRP'!$A$4:$H$2689,8,0),0)</f>
        <v>5256</v>
      </c>
      <c r="T1184" s="1" t="n">
        <f aca="false">IFERROR(VLOOKUP(A1184,'[2]Pivot HorizontalMRP'!$A$4:$I$2689,9,0),0)</f>
        <v>2640</v>
      </c>
      <c r="U1184" s="1" t="n">
        <f aca="false">IF(I1184="delivery",O1184-SUM(Q1184+R1184),IF(I1184="PO",P1184-SUM(Q1184:R1184)))</f>
        <v>-10478</v>
      </c>
      <c r="V1184" s="81" t="n">
        <v>3.17</v>
      </c>
      <c r="W1184" s="81"/>
      <c r="X1184" s="81" t="n">
        <f aca="false">W1184-V1184</f>
        <v>-3.17</v>
      </c>
      <c r="Y1184" s="81"/>
      <c r="Z1184" s="81"/>
      <c r="AA1184" s="81"/>
      <c r="AB1184" s="81"/>
      <c r="AC1184" s="81"/>
      <c r="AD1184" s="81"/>
      <c r="AE1184" s="81"/>
      <c r="AF1184" s="81"/>
      <c r="AG1184" s="81"/>
      <c r="AH1184" s="81"/>
      <c r="AI1184" s="81"/>
      <c r="AJ1184" s="81"/>
      <c r="AK1184" s="81"/>
      <c r="AL1184" s="81"/>
      <c r="AM1184" s="81"/>
      <c r="AN1184" s="81"/>
      <c r="AO1184" s="81" t="str">
        <f aca="false">D1184</f>
        <v>Arista</v>
      </c>
      <c r="AP1184" s="1" t="s">
        <v>181</v>
      </c>
      <c r="AQ1184" s="1"/>
      <c r="AR1184" s="1"/>
      <c r="AS1184" s="1"/>
      <c r="AT1184" s="1"/>
      <c r="AU1184" s="1"/>
      <c r="AV1184" s="1"/>
      <c r="AW1184" s="1"/>
      <c r="AX1184" s="1"/>
      <c r="AY1184" s="1"/>
      <c r="AZ1184" s="1"/>
      <c r="BA1184" s="1"/>
      <c r="BB1184" s="1"/>
      <c r="BC1184" s="1"/>
      <c r="BD1184" s="1"/>
      <c r="BE1184" s="1"/>
      <c r="BF1184" s="1" t="s">
        <v>14668</v>
      </c>
      <c r="BG1184" s="1" t="s">
        <v>183</v>
      </c>
      <c r="BH1184" s="1"/>
      <c r="BI1184" s="1"/>
    </row>
    <row r="1185" customFormat="false" ht="12.75" hidden="false" customHeight="false" outlineLevel="0" collapsed="false">
      <c r="A1185" s="1" t="s">
        <v>3452</v>
      </c>
      <c r="B1185" s="1" t="s">
        <v>3453</v>
      </c>
      <c r="C1185" s="1" t="s">
        <v>177</v>
      </c>
      <c r="D1185" s="1" t="s">
        <v>82</v>
      </c>
      <c r="E1185" s="1" t="s">
        <v>15655</v>
      </c>
      <c r="F1185" s="1" t="s">
        <v>3455</v>
      </c>
      <c r="G1185" s="1" t="n">
        <v>51</v>
      </c>
      <c r="H1185" s="1" t="n">
        <v>5000</v>
      </c>
      <c r="I1185" s="101" t="s">
        <v>180</v>
      </c>
      <c r="J1185" s="1"/>
      <c r="K1185" s="1" t="n">
        <f aca="false">IFERROR(VLOOKUP(A1185,'[2]Pivot HorizontalMRP'!$A$4:$B$2689,2,0),0)</f>
        <v>0</v>
      </c>
      <c r="L1185" s="1" t="n">
        <f aca="false">IFERROR(VLOOKUP(A1185,'[2]Pivot HorizontalMRP'!$A$4:$C$2689,3,0),0)</f>
        <v>1624</v>
      </c>
      <c r="M1185" s="1" t="n">
        <f aca="false">IFERROR(VLOOKUP(A1185,'[2]Pivot HorizontalMRP'!$A$4:$D$2689,0.4,0),0)</f>
        <v>0</v>
      </c>
      <c r="N1185" s="1" t="n">
        <f aca="false">IFERROR(VLOOKUP(A1185,'[2]Pivot HorizontalMRP'!$A$4:$E$2689,5,0),0)</f>
        <v>2500</v>
      </c>
      <c r="O1185" s="1" t="n">
        <f aca="false">K1185+L1185</f>
        <v>1624</v>
      </c>
      <c r="P1185" s="1" t="n">
        <f aca="false">K1185+L1185+M1185+N1185</f>
        <v>4124</v>
      </c>
      <c r="Q1185" s="1" t="n">
        <f aca="false">IFERROR(VLOOKUP(A1185,'[2]Pivot HorizontalMRP'!$A$4:$F$2689,6,0),0)</f>
        <v>713</v>
      </c>
      <c r="R1185" s="1" t="n">
        <f aca="false">IFERROR(VLOOKUP(A1185,'[2]Pivot HorizontalMRP'!$A$4:$G$2689,7,0),0)</f>
        <v>249</v>
      </c>
      <c r="S1185" s="1" t="n">
        <f aca="false">IFERROR(VLOOKUP(A1185,'[2]Pivot HorizontalMRP'!$A$4:$H$2689,8,0),0)</f>
        <v>138</v>
      </c>
      <c r="T1185" s="1" t="n">
        <f aca="false">IFERROR(VLOOKUP(A1185,'[2]Pivot HorizontalMRP'!$A$4:$I$2689,9,0),0)</f>
        <v>138</v>
      </c>
      <c r="U1185" s="1" t="n">
        <f aca="false">IF(I1185="delivery",O1185-SUM(Q1185+R1185),IF(I1185="PO",P1185-SUM(Q1185:R1185)))</f>
        <v>662</v>
      </c>
      <c r="V1185" s="81" t="n">
        <v>2.35</v>
      </c>
      <c r="W1185" s="81"/>
      <c r="X1185" s="81" t="n">
        <f aca="false">W1185-V1185</f>
        <v>-2.35</v>
      </c>
      <c r="Y1185" s="81"/>
      <c r="Z1185" s="81"/>
      <c r="AA1185" s="81"/>
      <c r="AB1185" s="81"/>
      <c r="AC1185" s="81"/>
      <c r="AD1185" s="81"/>
      <c r="AE1185" s="81"/>
      <c r="AF1185" s="81"/>
      <c r="AG1185" s="81"/>
      <c r="AH1185" s="81"/>
      <c r="AI1185" s="81"/>
      <c r="AJ1185" s="81"/>
      <c r="AK1185" s="81"/>
      <c r="AL1185" s="81"/>
      <c r="AM1185" s="81"/>
      <c r="AN1185" s="81"/>
      <c r="AO1185" s="81" t="str">
        <f aca="false">D1185</f>
        <v>Arista</v>
      </c>
      <c r="AP1185" s="1" t="s">
        <v>181</v>
      </c>
      <c r="AQ1185" s="1"/>
      <c r="AR1185" s="1"/>
      <c r="AS1185" s="1"/>
      <c r="AT1185" s="1"/>
      <c r="AU1185" s="1"/>
      <c r="AV1185" s="1"/>
      <c r="AW1185" s="1"/>
      <c r="AX1185" s="1"/>
      <c r="AY1185" s="1"/>
      <c r="AZ1185" s="1"/>
      <c r="BA1185" s="1"/>
      <c r="BB1185" s="1"/>
      <c r="BC1185" s="1"/>
      <c r="BD1185" s="1"/>
      <c r="BE1185" s="1"/>
      <c r="BF1185" s="1" t="s">
        <v>14668</v>
      </c>
      <c r="BG1185" s="1" t="s">
        <v>183</v>
      </c>
      <c r="BH1185" s="1"/>
      <c r="BI1185" s="1"/>
    </row>
    <row r="1186" customFormat="false" ht="12.75" hidden="false" customHeight="false" outlineLevel="0" collapsed="false">
      <c r="A1186" s="1" t="s">
        <v>3456</v>
      </c>
      <c r="B1186" s="1" t="s">
        <v>3457</v>
      </c>
      <c r="C1186" s="1" t="s">
        <v>177</v>
      </c>
      <c r="D1186" s="1" t="s">
        <v>82</v>
      </c>
      <c r="E1186" s="1" t="s">
        <v>3458</v>
      </c>
      <c r="F1186" s="1" t="s">
        <v>3459</v>
      </c>
      <c r="G1186" s="1" t="n">
        <v>31</v>
      </c>
      <c r="H1186" s="1" t="n">
        <v>100</v>
      </c>
      <c r="I1186" s="101" t="s">
        <v>180</v>
      </c>
      <c r="J1186" s="1"/>
      <c r="K1186" s="1" t="n">
        <f aca="false">IFERROR(VLOOKUP(A1186,'[2]Pivot HorizontalMRP'!$A$4:$B$2689,2,0),0)</f>
        <v>0</v>
      </c>
      <c r="L1186" s="1" t="n">
        <f aca="false">IFERROR(VLOOKUP(A1186,'[2]Pivot HorizontalMRP'!$A$4:$C$2689,3,0),0)</f>
        <v>111.4</v>
      </c>
      <c r="M1186" s="1" t="n">
        <f aca="false">IFERROR(VLOOKUP(A1186,'[2]Pivot HorizontalMRP'!$A$4:$D$2689,0.4,0),0)</f>
        <v>0</v>
      </c>
      <c r="N1186" s="1" t="n">
        <f aca="false">IFERROR(VLOOKUP(A1186,'[2]Pivot HorizontalMRP'!$A$4:$E$2689,5,0),0)</f>
        <v>547</v>
      </c>
      <c r="O1186" s="1" t="n">
        <f aca="false">K1186+L1186</f>
        <v>111.4</v>
      </c>
      <c r="P1186" s="1" t="n">
        <f aca="false">K1186+L1186+M1186+N1186</f>
        <v>658.4</v>
      </c>
      <c r="Q1186" s="1" t="n">
        <f aca="false">IFERROR(VLOOKUP(A1186,'[2]Pivot HorizontalMRP'!$A$4:$F$2689,6,0),0)</f>
        <v>757.4</v>
      </c>
      <c r="R1186" s="1" t="n">
        <f aca="false">IFERROR(VLOOKUP(A1186,'[2]Pivot HorizontalMRP'!$A$4:$G$2689,7,0),0)</f>
        <v>427.918</v>
      </c>
      <c r="S1186" s="1" t="n">
        <f aca="false">IFERROR(VLOOKUP(A1186,'[2]Pivot HorizontalMRP'!$A$4:$H$2689,8,0),0)</f>
        <v>324.952</v>
      </c>
      <c r="T1186" s="1" t="n">
        <f aca="false">IFERROR(VLOOKUP(A1186,'[2]Pivot HorizontalMRP'!$A$4:$I$2689,9,0),0)</f>
        <v>370.844</v>
      </c>
      <c r="U1186" s="1" t="n">
        <f aca="false">IF(I1186="delivery",O1186-SUM(Q1186+R1186),IF(I1186="PO",P1186-SUM(Q1186:R1186)))</f>
        <v>-1073.918</v>
      </c>
      <c r="V1186" s="81" t="n">
        <v>21.2</v>
      </c>
      <c r="W1186" s="81"/>
      <c r="X1186" s="81" t="n">
        <f aca="false">W1186-V1186</f>
        <v>-21.2</v>
      </c>
      <c r="Y1186" s="81"/>
      <c r="Z1186" s="81"/>
      <c r="AA1186" s="81" t="n">
        <v>21.35</v>
      </c>
      <c r="AB1186" s="81"/>
      <c r="AC1186" s="81"/>
      <c r="AD1186" s="81"/>
      <c r="AE1186" s="81"/>
      <c r="AF1186" s="81"/>
      <c r="AG1186" s="81"/>
      <c r="AH1186" s="81"/>
      <c r="AI1186" s="81"/>
      <c r="AJ1186" s="81"/>
      <c r="AK1186" s="81"/>
      <c r="AL1186" s="81"/>
      <c r="AM1186" s="81"/>
      <c r="AN1186" s="81"/>
      <c r="AO1186" s="81" t="str">
        <f aca="false">D1186</f>
        <v>Arista</v>
      </c>
      <c r="AP1186" s="1" t="s">
        <v>181</v>
      </c>
      <c r="AQ1186" s="1"/>
      <c r="AR1186" s="1"/>
      <c r="AS1186" s="1"/>
      <c r="AT1186" s="1"/>
      <c r="AU1186" s="1"/>
      <c r="AV1186" s="1"/>
      <c r="AW1186" s="1"/>
      <c r="AX1186" s="1"/>
      <c r="AY1186" s="1"/>
      <c r="AZ1186" s="1"/>
      <c r="BA1186" s="1"/>
      <c r="BB1186" s="1"/>
      <c r="BC1186" s="1"/>
      <c r="BD1186" s="1"/>
      <c r="BE1186" s="1"/>
      <c r="BF1186" s="1" t="s">
        <v>14668</v>
      </c>
      <c r="BG1186" s="1" t="s">
        <v>183</v>
      </c>
      <c r="BH1186" s="1"/>
      <c r="BI1186" s="1"/>
    </row>
    <row r="1187" customFormat="false" ht="12.75" hidden="false" customHeight="false" outlineLevel="0" collapsed="false">
      <c r="A1187" s="1" t="s">
        <v>3460</v>
      </c>
      <c r="B1187" s="1" t="s">
        <v>3461</v>
      </c>
      <c r="C1187" s="1" t="s">
        <v>177</v>
      </c>
      <c r="D1187" s="1" t="s">
        <v>82</v>
      </c>
      <c r="E1187" s="1" t="s">
        <v>15656</v>
      </c>
      <c r="F1187" s="1" t="s">
        <v>3463</v>
      </c>
      <c r="G1187" s="1" t="n">
        <v>31</v>
      </c>
      <c r="H1187" s="1" t="n">
        <v>500</v>
      </c>
      <c r="I1187" s="101" t="s">
        <v>180</v>
      </c>
      <c r="J1187" s="1"/>
      <c r="K1187" s="1" t="n">
        <f aca="false">IFERROR(VLOOKUP(A1187,'[2]Pivot HorizontalMRP'!$A$4:$B$2689,2,0),0)</f>
        <v>0</v>
      </c>
      <c r="L1187" s="1" t="n">
        <f aca="false">IFERROR(VLOOKUP(A1187,'[2]Pivot HorizontalMRP'!$A$4:$C$2689,3,0),0)</f>
        <v>883.9</v>
      </c>
      <c r="M1187" s="1" t="n">
        <f aca="false">IFERROR(VLOOKUP(A1187,'[2]Pivot HorizontalMRP'!$A$4:$D$2689,0.4,0),0)</f>
        <v>0</v>
      </c>
      <c r="N1187" s="1" t="n">
        <f aca="false">IFERROR(VLOOKUP(A1187,'[2]Pivot HorizontalMRP'!$A$4:$E$2689,5,0),0)</f>
        <v>500</v>
      </c>
      <c r="O1187" s="1" t="n">
        <f aca="false">K1187+L1187</f>
        <v>883.9</v>
      </c>
      <c r="P1187" s="1" t="n">
        <f aca="false">K1187+L1187+M1187+N1187</f>
        <v>1383.9</v>
      </c>
      <c r="Q1187" s="1" t="n">
        <f aca="false">IFERROR(VLOOKUP(A1187,'[2]Pivot HorizontalMRP'!$A$4:$F$2689,6,0),0)</f>
        <v>1371.75</v>
      </c>
      <c r="R1187" s="1" t="n">
        <f aca="false">IFERROR(VLOOKUP(A1187,'[2]Pivot HorizontalMRP'!$A$4:$G$2689,7,0),0)</f>
        <v>427.918</v>
      </c>
      <c r="S1187" s="1" t="n">
        <f aca="false">IFERROR(VLOOKUP(A1187,'[2]Pivot HorizontalMRP'!$A$4:$H$2689,8,0),0)</f>
        <v>324.952</v>
      </c>
      <c r="T1187" s="1" t="n">
        <f aca="false">IFERROR(VLOOKUP(A1187,'[2]Pivot HorizontalMRP'!$A$4:$I$2689,9,0),0)</f>
        <v>370.844</v>
      </c>
      <c r="U1187" s="1" t="n">
        <f aca="false">IF(I1187="delivery",O1187-SUM(Q1187+R1187),IF(I1187="PO",P1187-SUM(Q1187:R1187)))</f>
        <v>-915.768</v>
      </c>
      <c r="V1187" s="81" t="n">
        <v>14.06</v>
      </c>
      <c r="W1187" s="81"/>
      <c r="X1187" s="81" t="n">
        <f aca="false">W1187-V1187</f>
        <v>-14.06</v>
      </c>
      <c r="Y1187" s="81"/>
      <c r="Z1187" s="81"/>
      <c r="AA1187" s="81"/>
      <c r="AB1187" s="81"/>
      <c r="AC1187" s="81"/>
      <c r="AD1187" s="81"/>
      <c r="AE1187" s="81"/>
      <c r="AF1187" s="81"/>
      <c r="AG1187" s="81"/>
      <c r="AH1187" s="81"/>
      <c r="AI1187" s="81"/>
      <c r="AJ1187" s="81"/>
      <c r="AK1187" s="81"/>
      <c r="AL1187" s="81"/>
      <c r="AM1187" s="81"/>
      <c r="AN1187" s="81"/>
      <c r="AO1187" s="81" t="str">
        <f aca="false">D1187</f>
        <v>Arista</v>
      </c>
      <c r="AP1187" s="1" t="s">
        <v>181</v>
      </c>
      <c r="AQ1187" s="1"/>
      <c r="AR1187" s="1"/>
      <c r="AS1187" s="1"/>
      <c r="AT1187" s="1"/>
      <c r="AU1187" s="1"/>
      <c r="AV1187" s="1"/>
      <c r="AW1187" s="1"/>
      <c r="AX1187" s="1"/>
      <c r="AY1187" s="1"/>
      <c r="AZ1187" s="1"/>
      <c r="BA1187" s="1"/>
      <c r="BB1187" s="1"/>
      <c r="BC1187" s="1"/>
      <c r="BD1187" s="1"/>
      <c r="BE1187" s="1"/>
      <c r="BF1187" s="1" t="s">
        <v>14668</v>
      </c>
      <c r="BG1187" s="1" t="s">
        <v>183</v>
      </c>
      <c r="BH1187" s="1"/>
      <c r="BI1187" s="1"/>
    </row>
    <row r="1188" customFormat="false" ht="12.75" hidden="false" customHeight="false" outlineLevel="0" collapsed="false">
      <c r="A1188" s="103" t="s">
        <v>10367</v>
      </c>
      <c r="B1188" s="104" t="s">
        <v>10368</v>
      </c>
      <c r="C1188" s="99" t="s">
        <v>177</v>
      </c>
      <c r="D1188" s="99" t="s">
        <v>82</v>
      </c>
      <c r="E1188" s="99" t="s">
        <v>10369</v>
      </c>
      <c r="F1188" s="99" t="s">
        <v>10370</v>
      </c>
      <c r="G1188" s="99" t="n">
        <v>31</v>
      </c>
      <c r="H1188" s="99" t="n">
        <v>2500</v>
      </c>
      <c r="I1188" s="99" t="s">
        <v>180</v>
      </c>
      <c r="K1188" s="1" t="n">
        <f aca="false">IFERROR(VLOOKUP(A1188,'[2]Pivot HorizontalMRP'!$A$4:$B$2689,2,0),0)</f>
        <v>0</v>
      </c>
      <c r="L1188" s="1" t="n">
        <f aca="false">IFERROR(VLOOKUP(A1188,'[2]Pivot HorizontalMRP'!$A$4:$C$2689,3,0),0)</f>
        <v>81</v>
      </c>
      <c r="M1188" s="1" t="n">
        <f aca="false">IFERROR(VLOOKUP(A1188,'[2]Pivot HorizontalMRP'!$A$4:$D$2689,0.4,0),0)</f>
        <v>0</v>
      </c>
      <c r="N1188" s="1" t="n">
        <f aca="false">IFERROR(VLOOKUP(A1188,'[2]Pivot HorizontalMRP'!$A$4:$E$2689,5,0),0)</f>
        <v>0</v>
      </c>
      <c r="O1188" s="1" t="n">
        <f aca="false">K1188+L1188</f>
        <v>81</v>
      </c>
      <c r="P1188" s="1" t="n">
        <f aca="false">K1188+L1188+M1188+N1188</f>
        <v>81</v>
      </c>
      <c r="Q1188" s="1" t="n">
        <f aca="false">IFERROR(VLOOKUP(A1188,'[2]Pivot HorizontalMRP'!$A$4:$F$2689,6,0),0)</f>
        <v>1</v>
      </c>
      <c r="R1188" s="1" t="n">
        <f aca="false">IFERROR(VLOOKUP(A1188,'[2]Pivot HorizontalMRP'!$A$4:$G$2689,7,0),0)</f>
        <v>0</v>
      </c>
      <c r="S1188" s="1" t="n">
        <f aca="false">IFERROR(VLOOKUP(A1188,'[2]Pivot HorizontalMRP'!$A$4:$H$2689,8,0),0)</f>
        <v>0</v>
      </c>
      <c r="T1188" s="1" t="n">
        <f aca="false">IFERROR(VLOOKUP(A1188,'[2]Pivot HorizontalMRP'!$A$4:$I$2689,9,0),0)</f>
        <v>0</v>
      </c>
      <c r="U1188" s="1" t="n">
        <f aca="false">IF(I1188="delivery",O1188-SUM(Q1188+R1188),IF(I1188="PO",P1188-SUM(Q1188:R1188)))</f>
        <v>80</v>
      </c>
      <c r="V1188" s="99" t="n">
        <v>2.8</v>
      </c>
      <c r="X1188" s="81" t="n">
        <f aca="false">W1188-V1188</f>
        <v>-2.8</v>
      </c>
      <c r="AA1188" s="81"/>
      <c r="AO1188" s="81" t="str">
        <f aca="false">D1188</f>
        <v>Arista</v>
      </c>
      <c r="AP1188" s="99" t="s">
        <v>181</v>
      </c>
      <c r="BF1188" s="99" t="s">
        <v>14668</v>
      </c>
      <c r="BG1188" s="1" t="s">
        <v>183</v>
      </c>
    </row>
    <row r="1189" customFormat="false" ht="12.75" hidden="false" customHeight="false" outlineLevel="0" collapsed="false">
      <c r="A1189" s="1" t="s">
        <v>3464</v>
      </c>
      <c r="B1189" s="1" t="s">
        <v>3465</v>
      </c>
      <c r="C1189" s="1" t="s">
        <v>177</v>
      </c>
      <c r="D1189" s="1" t="s">
        <v>82</v>
      </c>
      <c r="E1189" s="1" t="s">
        <v>3466</v>
      </c>
      <c r="F1189" s="1" t="s">
        <v>3467</v>
      </c>
      <c r="G1189" s="1" t="n">
        <v>31</v>
      </c>
      <c r="H1189" s="1" t="n">
        <v>5000</v>
      </c>
      <c r="I1189" s="101" t="s">
        <v>180</v>
      </c>
      <c r="J1189" s="1"/>
      <c r="K1189" s="1" t="n">
        <f aca="false">IFERROR(VLOOKUP(A1189,'[2]Pivot HorizontalMRP'!$A$4:$B$2689,2,0),0)</f>
        <v>0</v>
      </c>
      <c r="L1189" s="1" t="n">
        <f aca="false">IFERROR(VLOOKUP(A1189,'[2]Pivot HorizontalMRP'!$A$4:$C$2689,3,0),0)</f>
        <v>3596</v>
      </c>
      <c r="M1189" s="1" t="n">
        <f aca="false">IFERROR(VLOOKUP(A1189,'[2]Pivot HorizontalMRP'!$A$4:$D$2689,0.4,0),0)</f>
        <v>0</v>
      </c>
      <c r="N1189" s="1" t="n">
        <f aca="false">IFERROR(VLOOKUP(A1189,'[2]Pivot HorizontalMRP'!$A$4:$E$2689,5,0),0)</f>
        <v>7000</v>
      </c>
      <c r="O1189" s="1" t="n">
        <f aca="false">K1189+L1189</f>
        <v>3596</v>
      </c>
      <c r="P1189" s="1" t="n">
        <f aca="false">K1189+L1189+M1189+N1189</f>
        <v>10596</v>
      </c>
      <c r="Q1189" s="1" t="n">
        <f aca="false">IFERROR(VLOOKUP(A1189,'[2]Pivot HorizontalMRP'!$A$4:$F$2689,6,0),0)</f>
        <v>16608</v>
      </c>
      <c r="R1189" s="1" t="n">
        <f aca="false">IFERROR(VLOOKUP(A1189,'[2]Pivot HorizontalMRP'!$A$4:$G$2689,7,0),0)</f>
        <v>7488</v>
      </c>
      <c r="S1189" s="1" t="n">
        <f aca="false">IFERROR(VLOOKUP(A1189,'[2]Pivot HorizontalMRP'!$A$4:$H$2689,8,0),0)</f>
        <v>6616</v>
      </c>
      <c r="T1189" s="1" t="n">
        <f aca="false">IFERROR(VLOOKUP(A1189,'[2]Pivot HorizontalMRP'!$A$4:$I$2689,9,0),0)</f>
        <v>7260</v>
      </c>
      <c r="U1189" s="1" t="n">
        <f aca="false">IF(I1189="delivery",O1189-SUM(Q1189+R1189),IF(I1189="PO",P1189-SUM(Q1189:R1189)))</f>
        <v>-20500</v>
      </c>
      <c r="V1189" s="81" t="n">
        <v>1.58</v>
      </c>
      <c r="W1189" s="81"/>
      <c r="X1189" s="81" t="n">
        <f aca="false">W1189-V1189</f>
        <v>-1.58</v>
      </c>
      <c r="Y1189" s="81"/>
      <c r="Z1189" s="81"/>
      <c r="AA1189" s="81" t="n">
        <v>1.58</v>
      </c>
      <c r="AB1189" s="81"/>
      <c r="AC1189" s="81"/>
      <c r="AD1189" s="81"/>
      <c r="AE1189" s="81"/>
      <c r="AF1189" s="81"/>
      <c r="AG1189" s="81"/>
      <c r="AH1189" s="81"/>
      <c r="AI1189" s="81"/>
      <c r="AJ1189" s="81"/>
      <c r="AK1189" s="81"/>
      <c r="AL1189" s="81"/>
      <c r="AM1189" s="81"/>
      <c r="AN1189" s="81"/>
      <c r="AO1189" s="81" t="str">
        <f aca="false">D1189</f>
        <v>Arista</v>
      </c>
      <c r="AP1189" s="1" t="s">
        <v>181</v>
      </c>
      <c r="AQ1189" s="1"/>
      <c r="AR1189" s="1"/>
      <c r="AS1189" s="1"/>
      <c r="AT1189" s="1"/>
      <c r="AU1189" s="1"/>
      <c r="AV1189" s="1"/>
      <c r="AW1189" s="1"/>
      <c r="AX1189" s="1"/>
      <c r="AY1189" s="1"/>
      <c r="AZ1189" s="1"/>
      <c r="BA1189" s="1"/>
      <c r="BB1189" s="1"/>
      <c r="BC1189" s="1"/>
      <c r="BD1189" s="1"/>
      <c r="BE1189" s="1"/>
      <c r="BF1189" s="1" t="s">
        <v>14668</v>
      </c>
      <c r="BG1189" s="1" t="s">
        <v>183</v>
      </c>
      <c r="BH1189" s="1"/>
      <c r="BI1189" s="1"/>
    </row>
    <row r="1190" customFormat="false" ht="12.75" hidden="false" customHeight="false" outlineLevel="0" collapsed="false">
      <c r="A1190" s="1" t="s">
        <v>3468</v>
      </c>
      <c r="B1190" s="1" t="s">
        <v>3469</v>
      </c>
      <c r="C1190" s="1" t="s">
        <v>177</v>
      </c>
      <c r="D1190" s="1" t="s">
        <v>82</v>
      </c>
      <c r="E1190" s="1" t="s">
        <v>15657</v>
      </c>
      <c r="F1190" s="1" t="s">
        <v>3471</v>
      </c>
      <c r="G1190" s="1" t="n">
        <v>31</v>
      </c>
      <c r="H1190" s="1" t="n">
        <v>500</v>
      </c>
      <c r="I1190" s="101" t="s">
        <v>180</v>
      </c>
      <c r="J1190" s="1"/>
      <c r="K1190" s="1" t="n">
        <f aca="false">IFERROR(VLOOKUP(A1190,'[2]Pivot HorizontalMRP'!$A$4:$B$2689,2,0),0)</f>
        <v>0</v>
      </c>
      <c r="L1190" s="1" t="n">
        <f aca="false">IFERROR(VLOOKUP(A1190,'[2]Pivot HorizontalMRP'!$A$4:$C$2689,3,0),0)</f>
        <v>494</v>
      </c>
      <c r="M1190" s="1" t="n">
        <f aca="false">IFERROR(VLOOKUP(A1190,'[2]Pivot HorizontalMRP'!$A$4:$D$2689,0.4,0),0)</f>
        <v>0</v>
      </c>
      <c r="N1190" s="1" t="n">
        <f aca="false">IFERROR(VLOOKUP(A1190,'[2]Pivot HorizontalMRP'!$A$4:$E$2689,5,0),0)</f>
        <v>4000</v>
      </c>
      <c r="O1190" s="1" t="n">
        <f aca="false">K1190+L1190</f>
        <v>494</v>
      </c>
      <c r="P1190" s="1" t="n">
        <f aca="false">K1190+L1190+M1190+N1190</f>
        <v>4494</v>
      </c>
      <c r="Q1190" s="1" t="n">
        <f aca="false">IFERROR(VLOOKUP(A1190,'[2]Pivot HorizontalMRP'!$A$4:$F$2689,6,0),0)</f>
        <v>24</v>
      </c>
      <c r="R1190" s="1" t="n">
        <f aca="false">IFERROR(VLOOKUP(A1190,'[2]Pivot HorizontalMRP'!$A$4:$G$2689,7,0),0)</f>
        <v>0</v>
      </c>
      <c r="S1190" s="1" t="n">
        <f aca="false">IFERROR(VLOOKUP(A1190,'[2]Pivot HorizontalMRP'!$A$4:$H$2689,8,0),0)</f>
        <v>0</v>
      </c>
      <c r="T1190" s="1" t="n">
        <f aca="false">IFERROR(VLOOKUP(A1190,'[2]Pivot HorizontalMRP'!$A$4:$I$2689,9,0),0)</f>
        <v>0</v>
      </c>
      <c r="U1190" s="1" t="n">
        <f aca="false">IF(I1190="delivery",O1190-SUM(Q1190+R1190),IF(I1190="PO",P1190-SUM(Q1190:R1190)))</f>
        <v>470</v>
      </c>
      <c r="V1190" s="81" t="n">
        <v>1.46</v>
      </c>
      <c r="W1190" s="81"/>
      <c r="X1190" s="81" t="n">
        <f aca="false">W1190-V1190</f>
        <v>-1.46</v>
      </c>
      <c r="Y1190" s="81"/>
      <c r="Z1190" s="81"/>
      <c r="AA1190" s="81"/>
      <c r="AB1190" s="81"/>
      <c r="AC1190" s="81"/>
      <c r="AD1190" s="81"/>
      <c r="AE1190" s="81"/>
      <c r="AF1190" s="81"/>
      <c r="AG1190" s="81"/>
      <c r="AH1190" s="81"/>
      <c r="AI1190" s="81"/>
      <c r="AJ1190" s="81"/>
      <c r="AK1190" s="81"/>
      <c r="AL1190" s="81"/>
      <c r="AM1190" s="81"/>
      <c r="AN1190" s="81"/>
      <c r="AO1190" s="81" t="str">
        <f aca="false">D1190</f>
        <v>Arista</v>
      </c>
      <c r="AP1190" s="1" t="s">
        <v>181</v>
      </c>
      <c r="AQ1190" s="1"/>
      <c r="AR1190" s="1"/>
      <c r="AS1190" s="1"/>
      <c r="AT1190" s="1"/>
      <c r="AU1190" s="1"/>
      <c r="AV1190" s="1"/>
      <c r="AW1190" s="1"/>
      <c r="AX1190" s="1"/>
      <c r="AY1190" s="1"/>
      <c r="AZ1190" s="1"/>
      <c r="BA1190" s="1"/>
      <c r="BB1190" s="1"/>
      <c r="BC1190" s="1"/>
      <c r="BD1190" s="1"/>
      <c r="BE1190" s="1"/>
      <c r="BF1190" s="1" t="s">
        <v>14668</v>
      </c>
      <c r="BG1190" s="1" t="s">
        <v>183</v>
      </c>
      <c r="BH1190" s="1"/>
      <c r="BI1190" s="1"/>
    </row>
    <row r="1191" customFormat="false" ht="12.75" hidden="false" customHeight="false" outlineLevel="0" collapsed="false">
      <c r="A1191" s="1" t="s">
        <v>3472</v>
      </c>
      <c r="B1191" s="1" t="s">
        <v>3473</v>
      </c>
      <c r="C1191" s="1" t="s">
        <v>177</v>
      </c>
      <c r="D1191" s="1" t="s">
        <v>82</v>
      </c>
      <c r="E1191" s="1" t="s">
        <v>15658</v>
      </c>
      <c r="F1191" s="1" t="s">
        <v>3475</v>
      </c>
      <c r="G1191" s="1" t="n">
        <v>51</v>
      </c>
      <c r="H1191" s="1" t="n">
        <v>5000</v>
      </c>
      <c r="I1191" s="101" t="s">
        <v>180</v>
      </c>
      <c r="J1191" s="1"/>
      <c r="K1191" s="1" t="n">
        <f aca="false">IFERROR(VLOOKUP(A1191,'[2]Pivot HorizontalMRP'!$A$4:$B$2689,2,0),0)</f>
        <v>0</v>
      </c>
      <c r="L1191" s="1" t="n">
        <f aca="false">IFERROR(VLOOKUP(A1191,'[2]Pivot HorizontalMRP'!$A$4:$C$2689,3,0),0)</f>
        <v>1383</v>
      </c>
      <c r="M1191" s="1" t="n">
        <f aca="false">IFERROR(VLOOKUP(A1191,'[2]Pivot HorizontalMRP'!$A$4:$D$2689,0.4,0),0)</f>
        <v>0</v>
      </c>
      <c r="N1191" s="1" t="n">
        <f aca="false">IFERROR(VLOOKUP(A1191,'[2]Pivot HorizontalMRP'!$A$4:$E$2689,5,0),0)</f>
        <v>189</v>
      </c>
      <c r="O1191" s="1" t="n">
        <f aca="false">K1191+L1191</f>
        <v>1383</v>
      </c>
      <c r="P1191" s="1" t="n">
        <f aca="false">K1191+L1191+M1191+N1191</f>
        <v>1572</v>
      </c>
      <c r="Q1191" s="1" t="n">
        <f aca="false">IFERROR(VLOOKUP(A1191,'[2]Pivot HorizontalMRP'!$A$4:$F$2689,6,0),0)</f>
        <v>747</v>
      </c>
      <c r="R1191" s="1" t="n">
        <f aca="false">IFERROR(VLOOKUP(A1191,'[2]Pivot HorizontalMRP'!$A$4:$G$2689,7,0),0)</f>
        <v>249</v>
      </c>
      <c r="S1191" s="1" t="n">
        <f aca="false">IFERROR(VLOOKUP(A1191,'[2]Pivot HorizontalMRP'!$A$4:$H$2689,8,0),0)</f>
        <v>138</v>
      </c>
      <c r="T1191" s="1" t="n">
        <f aca="false">IFERROR(VLOOKUP(A1191,'[2]Pivot HorizontalMRP'!$A$4:$I$2689,9,0),0)</f>
        <v>138</v>
      </c>
      <c r="U1191" s="1" t="n">
        <f aca="false">IF(I1191="delivery",O1191-SUM(Q1191+R1191),IF(I1191="PO",P1191-SUM(Q1191:R1191)))</f>
        <v>387</v>
      </c>
      <c r="V1191" s="81" t="n">
        <v>3.38</v>
      </c>
      <c r="W1191" s="81"/>
      <c r="X1191" s="81" t="n">
        <f aca="false">W1191-V1191</f>
        <v>-3.38</v>
      </c>
      <c r="Y1191" s="81"/>
      <c r="Z1191" s="81"/>
      <c r="AA1191" s="81" t="n">
        <v>3.38</v>
      </c>
      <c r="AB1191" s="81"/>
      <c r="AC1191" s="81"/>
      <c r="AD1191" s="81"/>
      <c r="AE1191" s="81"/>
      <c r="AF1191" s="81"/>
      <c r="AG1191" s="81"/>
      <c r="AH1191" s="81"/>
      <c r="AI1191" s="81"/>
      <c r="AJ1191" s="81"/>
      <c r="AK1191" s="81"/>
      <c r="AL1191" s="81"/>
      <c r="AM1191" s="81"/>
      <c r="AN1191" s="81"/>
      <c r="AO1191" s="81" t="str">
        <f aca="false">D1191</f>
        <v>Arista</v>
      </c>
      <c r="AP1191" s="1" t="s">
        <v>181</v>
      </c>
      <c r="AQ1191" s="1"/>
      <c r="AR1191" s="1"/>
      <c r="AS1191" s="1"/>
      <c r="AT1191" s="1"/>
      <c r="AU1191" s="1"/>
      <c r="AV1191" s="1"/>
      <c r="AW1191" s="1"/>
      <c r="AX1191" s="1"/>
      <c r="AY1191" s="1"/>
      <c r="AZ1191" s="1"/>
      <c r="BA1191" s="1"/>
      <c r="BB1191" s="1"/>
      <c r="BC1191" s="1"/>
      <c r="BD1191" s="1"/>
      <c r="BE1191" s="1"/>
      <c r="BF1191" s="1" t="s">
        <v>14668</v>
      </c>
      <c r="BG1191" s="1" t="s">
        <v>183</v>
      </c>
      <c r="BH1191" s="1"/>
      <c r="BI1191" s="1"/>
    </row>
    <row r="1192" customFormat="false" ht="12.75" hidden="false" customHeight="false" outlineLevel="0" collapsed="false">
      <c r="A1192" s="1" t="s">
        <v>3476</v>
      </c>
      <c r="B1192" s="1" t="s">
        <v>3477</v>
      </c>
      <c r="C1192" s="1" t="s">
        <v>177</v>
      </c>
      <c r="D1192" s="1" t="s">
        <v>82</v>
      </c>
      <c r="E1192" s="1" t="s">
        <v>15659</v>
      </c>
      <c r="F1192" s="1" t="s">
        <v>3479</v>
      </c>
      <c r="G1192" s="1" t="n">
        <v>51</v>
      </c>
      <c r="H1192" s="1" t="n">
        <v>5000</v>
      </c>
      <c r="I1192" s="101" t="s">
        <v>180</v>
      </c>
      <c r="J1192" s="1"/>
      <c r="K1192" s="1" t="n">
        <f aca="false">IFERROR(VLOOKUP(A1192,'[2]Pivot HorizontalMRP'!$A$4:$B$2689,2,0),0)</f>
        <v>0</v>
      </c>
      <c r="L1192" s="1" t="n">
        <f aca="false">IFERROR(VLOOKUP(A1192,'[2]Pivot HorizontalMRP'!$A$4:$C$2689,3,0),0)</f>
        <v>969</v>
      </c>
      <c r="M1192" s="1" t="n">
        <f aca="false">IFERROR(VLOOKUP(A1192,'[2]Pivot HorizontalMRP'!$A$4:$D$2689,0.4,0),0)</f>
        <v>0</v>
      </c>
      <c r="N1192" s="1" t="n">
        <f aca="false">IFERROR(VLOOKUP(A1192,'[2]Pivot HorizontalMRP'!$A$4:$E$2689,5,0),0)</f>
        <v>250</v>
      </c>
      <c r="O1192" s="1" t="n">
        <f aca="false">K1192+L1192</f>
        <v>969</v>
      </c>
      <c r="P1192" s="1" t="n">
        <f aca="false">K1192+L1192+M1192+N1192</f>
        <v>1219</v>
      </c>
      <c r="Q1192" s="1" t="n">
        <f aca="false">IFERROR(VLOOKUP(A1192,'[2]Pivot HorizontalMRP'!$A$4:$F$2689,6,0),0)</f>
        <v>1269</v>
      </c>
      <c r="R1192" s="1" t="n">
        <f aca="false">IFERROR(VLOOKUP(A1192,'[2]Pivot HorizontalMRP'!$A$4:$G$2689,7,0),0)</f>
        <v>552</v>
      </c>
      <c r="S1192" s="1" t="n">
        <f aca="false">IFERROR(VLOOKUP(A1192,'[2]Pivot HorizontalMRP'!$A$4:$H$2689,8,0),0)</f>
        <v>430</v>
      </c>
      <c r="T1192" s="1" t="n">
        <f aca="false">IFERROR(VLOOKUP(A1192,'[2]Pivot HorizontalMRP'!$A$4:$I$2689,9,0),0)</f>
        <v>306</v>
      </c>
      <c r="U1192" s="1" t="n">
        <f aca="false">IF(I1192="delivery",O1192-SUM(Q1192+R1192),IF(I1192="PO",P1192-SUM(Q1192:R1192)))</f>
        <v>-852</v>
      </c>
      <c r="V1192" s="81" t="n">
        <v>0.373</v>
      </c>
      <c r="W1192" s="81"/>
      <c r="X1192" s="81" t="n">
        <f aca="false">W1192-V1192</f>
        <v>-0.373</v>
      </c>
      <c r="Y1192" s="81"/>
      <c r="Z1192" s="81"/>
      <c r="AA1192" s="81"/>
      <c r="AB1192" s="81"/>
      <c r="AC1192" s="81"/>
      <c r="AD1192" s="81"/>
      <c r="AE1192" s="81"/>
      <c r="AF1192" s="81"/>
      <c r="AG1192" s="81"/>
      <c r="AH1192" s="81"/>
      <c r="AI1192" s="81"/>
      <c r="AJ1192" s="81"/>
      <c r="AK1192" s="81"/>
      <c r="AL1192" s="81"/>
      <c r="AM1192" s="81"/>
      <c r="AN1192" s="81"/>
      <c r="AO1192" s="81" t="str">
        <f aca="false">D1192</f>
        <v>Arista</v>
      </c>
      <c r="AP1192" s="1" t="s">
        <v>181</v>
      </c>
      <c r="AQ1192" s="1"/>
      <c r="AR1192" s="1"/>
      <c r="AS1192" s="1"/>
      <c r="AT1192" s="1"/>
      <c r="AU1192" s="1"/>
      <c r="AV1192" s="1"/>
      <c r="AW1192" s="1"/>
      <c r="AX1192" s="1"/>
      <c r="AY1192" s="1"/>
      <c r="AZ1192" s="1"/>
      <c r="BA1192" s="1"/>
      <c r="BB1192" s="1"/>
      <c r="BC1192" s="1"/>
      <c r="BD1192" s="1"/>
      <c r="BE1192" s="1"/>
      <c r="BF1192" s="1" t="s">
        <v>14668</v>
      </c>
      <c r="BG1192" s="1" t="s">
        <v>183</v>
      </c>
      <c r="BH1192" s="1"/>
      <c r="BI1192" s="1"/>
    </row>
    <row r="1193" customFormat="false" ht="12.75" hidden="false" customHeight="false" outlineLevel="0" collapsed="false">
      <c r="A1193" s="1" t="s">
        <v>3480</v>
      </c>
      <c r="B1193" s="1" t="s">
        <v>3481</v>
      </c>
      <c r="C1193" s="1" t="s">
        <v>177</v>
      </c>
      <c r="D1193" s="1" t="s">
        <v>82</v>
      </c>
      <c r="E1193" s="1" t="s">
        <v>3482</v>
      </c>
      <c r="F1193" s="1" t="s">
        <v>3483</v>
      </c>
      <c r="G1193" s="1" t="n">
        <v>41</v>
      </c>
      <c r="H1193" s="1" t="n">
        <v>2500</v>
      </c>
      <c r="I1193" s="101" t="s">
        <v>180</v>
      </c>
      <c r="J1193" s="1"/>
      <c r="K1193" s="1" t="n">
        <f aca="false">IFERROR(VLOOKUP(A1193,'[2]Pivot HorizontalMRP'!$A$4:$B$2689,2,0),0)</f>
        <v>0</v>
      </c>
      <c r="L1193" s="1" t="n">
        <f aca="false">IFERROR(VLOOKUP(A1193,'[2]Pivot HorizontalMRP'!$A$4:$C$2689,3,0),0)</f>
        <v>1032.9906</v>
      </c>
      <c r="M1193" s="1" t="n">
        <f aca="false">IFERROR(VLOOKUP(A1193,'[2]Pivot HorizontalMRP'!$A$4:$D$2689,0.4,0),0)</f>
        <v>0</v>
      </c>
      <c r="N1193" s="1" t="n">
        <f aca="false">IFERROR(VLOOKUP(A1193,'[2]Pivot HorizontalMRP'!$A$4:$E$2689,5,0),0)</f>
        <v>0</v>
      </c>
      <c r="O1193" s="1" t="n">
        <f aca="false">K1193+L1193</f>
        <v>1032.9906</v>
      </c>
      <c r="P1193" s="1" t="n">
        <f aca="false">K1193+L1193+M1193+N1193</f>
        <v>1032.9906</v>
      </c>
      <c r="Q1193" s="1" t="n">
        <f aca="false">IFERROR(VLOOKUP(A1193,'[2]Pivot HorizontalMRP'!$A$4:$F$2689,6,0),0)</f>
        <v>142.0284</v>
      </c>
      <c r="R1193" s="1" t="n">
        <f aca="false">IFERROR(VLOOKUP(A1193,'[2]Pivot HorizontalMRP'!$A$4:$G$2689,7,0),0)</f>
        <v>0</v>
      </c>
      <c r="S1193" s="1" t="n">
        <f aca="false">IFERROR(VLOOKUP(A1193,'[2]Pivot HorizontalMRP'!$A$4:$H$2689,8,0),0)</f>
        <v>0</v>
      </c>
      <c r="T1193" s="1" t="n">
        <f aca="false">IFERROR(VLOOKUP(A1193,'[2]Pivot HorizontalMRP'!$A$4:$I$2689,9,0),0)</f>
        <v>0</v>
      </c>
      <c r="U1193" s="1" t="n">
        <f aca="false">IF(I1193="delivery",O1193-SUM(Q1193+R1193),IF(I1193="PO",P1193-SUM(Q1193:R1193)))</f>
        <v>890.9622</v>
      </c>
      <c r="V1193" s="81" t="n">
        <v>0.538</v>
      </c>
      <c r="W1193" s="81"/>
      <c r="X1193" s="81" t="n">
        <f aca="false">W1193-V1193</f>
        <v>-0.538</v>
      </c>
      <c r="Y1193" s="81"/>
      <c r="Z1193" s="81"/>
      <c r="AA1193" s="81" t="n">
        <v>0.538</v>
      </c>
      <c r="AB1193" s="81"/>
      <c r="AC1193" s="81"/>
      <c r="AD1193" s="81"/>
      <c r="AE1193" s="81"/>
      <c r="AF1193" s="81"/>
      <c r="AG1193" s="81"/>
      <c r="AH1193" s="81"/>
      <c r="AI1193" s="81"/>
      <c r="AJ1193" s="81"/>
      <c r="AK1193" s="81"/>
      <c r="AL1193" s="81"/>
      <c r="AM1193" s="81"/>
      <c r="AN1193" s="81"/>
      <c r="AO1193" s="81" t="str">
        <f aca="false">D1193</f>
        <v>Arista</v>
      </c>
      <c r="AP1193" s="1" t="s">
        <v>181</v>
      </c>
      <c r="AQ1193" s="1"/>
      <c r="AR1193" s="1"/>
      <c r="AS1193" s="1"/>
      <c r="AT1193" s="1"/>
      <c r="AU1193" s="1"/>
      <c r="AV1193" s="1"/>
      <c r="AW1193" s="1"/>
      <c r="AX1193" s="1"/>
      <c r="AY1193" s="1"/>
      <c r="AZ1193" s="1"/>
      <c r="BA1193" s="1"/>
      <c r="BB1193" s="1"/>
      <c r="BC1193" s="1"/>
      <c r="BD1193" s="1"/>
      <c r="BE1193" s="1"/>
      <c r="BF1193" s="1" t="s">
        <v>14668</v>
      </c>
      <c r="BG1193" s="1" t="s">
        <v>183</v>
      </c>
      <c r="BH1193" s="1"/>
      <c r="BI1193" s="1"/>
    </row>
    <row r="1194" customFormat="false" ht="12.75" hidden="false" customHeight="false" outlineLevel="0" collapsed="false">
      <c r="A1194" s="1" t="s">
        <v>3484</v>
      </c>
      <c r="B1194" s="1" t="s">
        <v>3485</v>
      </c>
      <c r="C1194" s="1" t="s">
        <v>177</v>
      </c>
      <c r="D1194" s="1" t="s">
        <v>82</v>
      </c>
      <c r="E1194" s="1" t="s">
        <v>3486</v>
      </c>
      <c r="F1194" s="1" t="s">
        <v>3487</v>
      </c>
      <c r="G1194" s="1" t="n">
        <v>31</v>
      </c>
      <c r="H1194" s="1" t="n">
        <v>1000</v>
      </c>
      <c r="I1194" s="101" t="s">
        <v>180</v>
      </c>
      <c r="J1194" s="1"/>
      <c r="K1194" s="1" t="n">
        <f aca="false">IFERROR(VLOOKUP(A1194,'[2]Pivot HorizontalMRP'!$A$4:$B$2689,2,0),0)</f>
        <v>0</v>
      </c>
      <c r="L1194" s="1" t="n">
        <f aca="false">IFERROR(VLOOKUP(A1194,'[2]Pivot HorizontalMRP'!$A$4:$C$2689,3,0),0)</f>
        <v>1747</v>
      </c>
      <c r="M1194" s="1" t="n">
        <f aca="false">IFERROR(VLOOKUP(A1194,'[2]Pivot HorizontalMRP'!$A$4:$D$2689,0.4,0),0)</f>
        <v>0</v>
      </c>
      <c r="N1194" s="1" t="n">
        <f aca="false">IFERROR(VLOOKUP(A1194,'[2]Pivot HorizontalMRP'!$A$4:$E$2689,5,0),0)</f>
        <v>0</v>
      </c>
      <c r="O1194" s="1" t="n">
        <f aca="false">K1194+L1194</f>
        <v>1747</v>
      </c>
      <c r="P1194" s="1" t="n">
        <f aca="false">K1194+L1194+M1194+N1194</f>
        <v>1747</v>
      </c>
      <c r="Q1194" s="1" t="n">
        <f aca="false">IFERROR(VLOOKUP(A1194,'[2]Pivot HorizontalMRP'!$A$4:$F$2689,6,0),0)</f>
        <v>0</v>
      </c>
      <c r="R1194" s="1" t="n">
        <f aca="false">IFERROR(VLOOKUP(A1194,'[2]Pivot HorizontalMRP'!$A$4:$G$2689,7,0),0)</f>
        <v>0</v>
      </c>
      <c r="S1194" s="1" t="n">
        <f aca="false">IFERROR(VLOOKUP(A1194,'[2]Pivot HorizontalMRP'!$A$4:$H$2689,8,0),0)</f>
        <v>0</v>
      </c>
      <c r="T1194" s="1" t="n">
        <f aca="false">IFERROR(VLOOKUP(A1194,'[2]Pivot HorizontalMRP'!$A$4:$I$2689,9,0),0)</f>
        <v>0</v>
      </c>
      <c r="U1194" s="1" t="n">
        <f aca="false">IF(I1194="delivery",O1194-SUM(Q1194+R1194),IF(I1194="PO",P1194-SUM(Q1194:R1194)))</f>
        <v>1747</v>
      </c>
      <c r="V1194" s="81" t="n">
        <v>3.49</v>
      </c>
      <c r="W1194" s="81"/>
      <c r="X1194" s="81" t="n">
        <f aca="false">W1194-V1194</f>
        <v>-3.49</v>
      </c>
      <c r="Y1194" s="81"/>
      <c r="Z1194" s="81"/>
      <c r="AA1194" s="81"/>
      <c r="AB1194" s="81"/>
      <c r="AC1194" s="81"/>
      <c r="AD1194" s="81"/>
      <c r="AE1194" s="81"/>
      <c r="AF1194" s="81"/>
      <c r="AG1194" s="81"/>
      <c r="AH1194" s="81"/>
      <c r="AI1194" s="81"/>
      <c r="AJ1194" s="81"/>
      <c r="AK1194" s="81"/>
      <c r="AL1194" s="81"/>
      <c r="AM1194" s="81"/>
      <c r="AN1194" s="81"/>
      <c r="AO1194" s="81" t="str">
        <f aca="false">D1194</f>
        <v>Arista</v>
      </c>
      <c r="AP1194" s="1" t="s">
        <v>181</v>
      </c>
      <c r="AQ1194" s="1"/>
      <c r="AR1194" s="1"/>
      <c r="AS1194" s="1"/>
      <c r="AT1194" s="1"/>
      <c r="AU1194" s="1"/>
      <c r="AV1194" s="1"/>
      <c r="AW1194" s="1"/>
      <c r="AX1194" s="1"/>
      <c r="AY1194" s="1"/>
      <c r="AZ1194" s="1"/>
      <c r="BA1194" s="1"/>
      <c r="BB1194" s="1"/>
      <c r="BC1194" s="1"/>
      <c r="BD1194" s="1"/>
      <c r="BE1194" s="1"/>
      <c r="BF1194" s="1" t="s">
        <v>14668</v>
      </c>
      <c r="BG1194" s="1" t="s">
        <v>183</v>
      </c>
      <c r="BH1194" s="1"/>
      <c r="BI1194" s="1"/>
    </row>
    <row r="1195" customFormat="false" ht="12.75" hidden="false" customHeight="false" outlineLevel="0" collapsed="false">
      <c r="A1195" s="1" t="s">
        <v>3488</v>
      </c>
      <c r="B1195" s="1" t="s">
        <v>3489</v>
      </c>
      <c r="C1195" s="1" t="s">
        <v>177</v>
      </c>
      <c r="D1195" s="1" t="s">
        <v>82</v>
      </c>
      <c r="E1195" s="1" t="s">
        <v>3490</v>
      </c>
      <c r="F1195" s="1" t="s">
        <v>3491</v>
      </c>
      <c r="G1195" s="1" t="n">
        <v>31</v>
      </c>
      <c r="H1195" s="1" t="n">
        <v>1000</v>
      </c>
      <c r="I1195" s="101" t="s">
        <v>180</v>
      </c>
      <c r="J1195" s="1"/>
      <c r="K1195" s="1" t="n">
        <f aca="false">IFERROR(VLOOKUP(A1195,'[2]Pivot HorizontalMRP'!$A$4:$B$2689,2,0),0)</f>
        <v>0</v>
      </c>
      <c r="L1195" s="1" t="n">
        <f aca="false">IFERROR(VLOOKUP(A1195,'[2]Pivot HorizontalMRP'!$A$4:$C$2689,3,0),0)</f>
        <v>1705</v>
      </c>
      <c r="M1195" s="1" t="n">
        <f aca="false">IFERROR(VLOOKUP(A1195,'[2]Pivot HorizontalMRP'!$A$4:$D$2689,0.4,0),0)</f>
        <v>0</v>
      </c>
      <c r="N1195" s="1" t="n">
        <f aca="false">IFERROR(VLOOKUP(A1195,'[2]Pivot HorizontalMRP'!$A$4:$E$2689,5,0),0)</f>
        <v>0</v>
      </c>
      <c r="O1195" s="1" t="n">
        <f aca="false">K1195+L1195</f>
        <v>1705</v>
      </c>
      <c r="P1195" s="1" t="n">
        <f aca="false">K1195+L1195+M1195+N1195</f>
        <v>1705</v>
      </c>
      <c r="Q1195" s="1" t="n">
        <f aca="false">IFERROR(VLOOKUP(A1195,'[2]Pivot HorizontalMRP'!$A$4:$F$2689,6,0),0)</f>
        <v>0</v>
      </c>
      <c r="R1195" s="1" t="n">
        <f aca="false">IFERROR(VLOOKUP(A1195,'[2]Pivot HorizontalMRP'!$A$4:$G$2689,7,0),0)</f>
        <v>0</v>
      </c>
      <c r="S1195" s="1" t="n">
        <f aca="false">IFERROR(VLOOKUP(A1195,'[2]Pivot HorizontalMRP'!$A$4:$H$2689,8,0),0)</f>
        <v>0</v>
      </c>
      <c r="T1195" s="1" t="n">
        <f aca="false">IFERROR(VLOOKUP(A1195,'[2]Pivot HorizontalMRP'!$A$4:$I$2689,9,0),0)</f>
        <v>0</v>
      </c>
      <c r="U1195" s="1" t="n">
        <f aca="false">IF(I1195="delivery",O1195-SUM(Q1195+R1195),IF(I1195="PO",P1195-SUM(Q1195:R1195)))</f>
        <v>1705</v>
      </c>
      <c r="V1195" s="81" t="n">
        <v>4.8</v>
      </c>
      <c r="W1195" s="81"/>
      <c r="X1195" s="81" t="n">
        <f aca="false">W1195-V1195</f>
        <v>-4.8</v>
      </c>
      <c r="Y1195" s="81"/>
      <c r="Z1195" s="81"/>
      <c r="AA1195" s="81"/>
      <c r="AB1195" s="81"/>
      <c r="AC1195" s="81"/>
      <c r="AD1195" s="81"/>
      <c r="AE1195" s="81"/>
      <c r="AF1195" s="81"/>
      <c r="AG1195" s="81"/>
      <c r="AH1195" s="81"/>
      <c r="AI1195" s="81"/>
      <c r="AJ1195" s="81"/>
      <c r="AK1195" s="81"/>
      <c r="AL1195" s="81"/>
      <c r="AM1195" s="81"/>
      <c r="AN1195" s="81"/>
      <c r="AO1195" s="81" t="str">
        <f aca="false">D1195</f>
        <v>Arista</v>
      </c>
      <c r="AP1195" s="1" t="s">
        <v>181</v>
      </c>
      <c r="AQ1195" s="1"/>
      <c r="AR1195" s="1"/>
      <c r="AS1195" s="1"/>
      <c r="AT1195" s="1"/>
      <c r="AU1195" s="1"/>
      <c r="AV1195" s="1"/>
      <c r="AW1195" s="1"/>
      <c r="AX1195" s="1"/>
      <c r="AY1195" s="1"/>
      <c r="AZ1195" s="1"/>
      <c r="BA1195" s="1"/>
      <c r="BB1195" s="1"/>
      <c r="BC1195" s="1"/>
      <c r="BD1195" s="1"/>
      <c r="BE1195" s="1"/>
      <c r="BF1195" s="1" t="s">
        <v>14668</v>
      </c>
      <c r="BG1195" s="1" t="s">
        <v>183</v>
      </c>
      <c r="BH1195" s="1"/>
      <c r="BI1195" s="1"/>
    </row>
    <row r="1196" customFormat="false" ht="12.75" hidden="false" customHeight="false" outlineLevel="0" collapsed="false">
      <c r="A1196" s="1" t="s">
        <v>3492</v>
      </c>
      <c r="B1196" s="1" t="s">
        <v>3493</v>
      </c>
      <c r="C1196" s="1" t="s">
        <v>177</v>
      </c>
      <c r="D1196" s="1" t="s">
        <v>82</v>
      </c>
      <c r="E1196" s="1" t="s">
        <v>15660</v>
      </c>
      <c r="F1196" s="1" t="s">
        <v>3495</v>
      </c>
      <c r="G1196" s="1" t="n">
        <v>31</v>
      </c>
      <c r="H1196" s="1" t="n">
        <v>1000</v>
      </c>
      <c r="I1196" s="101" t="s">
        <v>180</v>
      </c>
      <c r="J1196" s="1"/>
      <c r="K1196" s="1" t="n">
        <f aca="false">IFERROR(VLOOKUP(A1196,'[2]Pivot HorizontalMRP'!$A$4:$B$2689,2,0),0)</f>
        <v>0</v>
      </c>
      <c r="L1196" s="1" t="n">
        <f aca="false">IFERROR(VLOOKUP(A1196,'[2]Pivot HorizontalMRP'!$A$4:$C$2689,3,0),0)</f>
        <v>1733</v>
      </c>
      <c r="M1196" s="1" t="n">
        <f aca="false">IFERROR(VLOOKUP(A1196,'[2]Pivot HorizontalMRP'!$A$4:$D$2689,0.4,0),0)</f>
        <v>0</v>
      </c>
      <c r="N1196" s="1" t="n">
        <f aca="false">IFERROR(VLOOKUP(A1196,'[2]Pivot HorizontalMRP'!$A$4:$E$2689,5,0),0)</f>
        <v>0</v>
      </c>
      <c r="O1196" s="1" t="n">
        <f aca="false">K1196+L1196</f>
        <v>1733</v>
      </c>
      <c r="P1196" s="1" t="n">
        <f aca="false">K1196+L1196+M1196+N1196</f>
        <v>1733</v>
      </c>
      <c r="Q1196" s="1" t="n">
        <f aca="false">IFERROR(VLOOKUP(A1196,'[2]Pivot HorizontalMRP'!$A$4:$F$2689,6,0),0)</f>
        <v>0</v>
      </c>
      <c r="R1196" s="1" t="n">
        <f aca="false">IFERROR(VLOOKUP(A1196,'[2]Pivot HorizontalMRP'!$A$4:$G$2689,7,0),0)</f>
        <v>0</v>
      </c>
      <c r="S1196" s="1" t="n">
        <f aca="false">IFERROR(VLOOKUP(A1196,'[2]Pivot HorizontalMRP'!$A$4:$H$2689,8,0),0)</f>
        <v>0</v>
      </c>
      <c r="T1196" s="1" t="n">
        <f aca="false">IFERROR(VLOOKUP(A1196,'[2]Pivot HorizontalMRP'!$A$4:$I$2689,9,0),0)</f>
        <v>0</v>
      </c>
      <c r="U1196" s="1" t="n">
        <f aca="false">IF(I1196="delivery",O1196-SUM(Q1196+R1196),IF(I1196="PO",P1196-SUM(Q1196:R1196)))</f>
        <v>1733</v>
      </c>
      <c r="V1196" s="81" t="n">
        <v>6.14</v>
      </c>
      <c r="W1196" s="81"/>
      <c r="X1196" s="81" t="n">
        <f aca="false">W1196-V1196</f>
        <v>-6.14</v>
      </c>
      <c r="Y1196" s="81"/>
      <c r="Z1196" s="81"/>
      <c r="AA1196" s="81"/>
      <c r="AB1196" s="81"/>
      <c r="AC1196" s="81"/>
      <c r="AD1196" s="81"/>
      <c r="AE1196" s="81"/>
      <c r="AF1196" s="81"/>
      <c r="AG1196" s="81"/>
      <c r="AH1196" s="81"/>
      <c r="AI1196" s="81"/>
      <c r="AJ1196" s="81"/>
      <c r="AK1196" s="81"/>
      <c r="AL1196" s="81"/>
      <c r="AM1196" s="81"/>
      <c r="AN1196" s="81"/>
      <c r="AO1196" s="81" t="str">
        <f aca="false">D1196</f>
        <v>Arista</v>
      </c>
      <c r="AP1196" s="1" t="s">
        <v>181</v>
      </c>
      <c r="AQ1196" s="1"/>
      <c r="AR1196" s="1"/>
      <c r="AS1196" s="1"/>
      <c r="AT1196" s="1"/>
      <c r="AU1196" s="1"/>
      <c r="AV1196" s="1"/>
      <c r="AW1196" s="1"/>
      <c r="AX1196" s="1"/>
      <c r="AY1196" s="1"/>
      <c r="AZ1196" s="1"/>
      <c r="BA1196" s="1"/>
      <c r="BB1196" s="1"/>
      <c r="BC1196" s="1"/>
      <c r="BD1196" s="1"/>
      <c r="BE1196" s="1"/>
      <c r="BF1196" s="1" t="s">
        <v>14668</v>
      </c>
      <c r="BG1196" s="1" t="s">
        <v>183</v>
      </c>
      <c r="BH1196" s="1"/>
      <c r="BI1196" s="1"/>
    </row>
    <row r="1197" customFormat="false" ht="12.75" hidden="false" customHeight="false" outlineLevel="0" collapsed="false">
      <c r="A1197" s="1" t="s">
        <v>3496</v>
      </c>
      <c r="B1197" s="1" t="s">
        <v>3497</v>
      </c>
      <c r="C1197" s="1" t="s">
        <v>177</v>
      </c>
      <c r="D1197" s="1" t="s">
        <v>82</v>
      </c>
      <c r="E1197" s="1" t="s">
        <v>15661</v>
      </c>
      <c r="F1197" s="1" t="s">
        <v>3499</v>
      </c>
      <c r="G1197" s="1" t="n">
        <v>31</v>
      </c>
      <c r="H1197" s="1" t="n">
        <v>2500</v>
      </c>
      <c r="I1197" s="101" t="s">
        <v>180</v>
      </c>
      <c r="J1197" s="1"/>
      <c r="K1197" s="1" t="n">
        <f aca="false">IFERROR(VLOOKUP(A1197,'[2]Pivot HorizontalMRP'!$A$4:$B$2689,2,0),0)</f>
        <v>0</v>
      </c>
      <c r="L1197" s="1" t="n">
        <f aca="false">IFERROR(VLOOKUP(A1197,'[2]Pivot HorizontalMRP'!$A$4:$C$2689,3,0),0)</f>
        <v>1723</v>
      </c>
      <c r="M1197" s="1" t="n">
        <f aca="false">IFERROR(VLOOKUP(A1197,'[2]Pivot HorizontalMRP'!$A$4:$D$2689,0.4,0),0)</f>
        <v>0</v>
      </c>
      <c r="N1197" s="1" t="n">
        <f aca="false">IFERROR(VLOOKUP(A1197,'[2]Pivot HorizontalMRP'!$A$4:$E$2689,5,0),0)</f>
        <v>0</v>
      </c>
      <c r="O1197" s="1" t="n">
        <f aca="false">K1197+L1197</f>
        <v>1723</v>
      </c>
      <c r="P1197" s="1" t="n">
        <f aca="false">K1197+L1197+M1197+N1197</f>
        <v>1723</v>
      </c>
      <c r="Q1197" s="1" t="n">
        <f aca="false">IFERROR(VLOOKUP(A1197,'[2]Pivot HorizontalMRP'!$A$4:$F$2689,6,0),0)</f>
        <v>0</v>
      </c>
      <c r="R1197" s="1" t="n">
        <f aca="false">IFERROR(VLOOKUP(A1197,'[2]Pivot HorizontalMRP'!$A$4:$G$2689,7,0),0)</f>
        <v>0</v>
      </c>
      <c r="S1197" s="1" t="n">
        <f aca="false">IFERROR(VLOOKUP(A1197,'[2]Pivot HorizontalMRP'!$A$4:$H$2689,8,0),0)</f>
        <v>0</v>
      </c>
      <c r="T1197" s="1" t="n">
        <f aca="false">IFERROR(VLOOKUP(A1197,'[2]Pivot HorizontalMRP'!$A$4:$I$2689,9,0),0)</f>
        <v>0</v>
      </c>
      <c r="U1197" s="1" t="n">
        <f aca="false">IF(I1197="delivery",O1197-SUM(Q1197+R1197),IF(I1197="PO",P1197-SUM(Q1197:R1197)))</f>
        <v>1723</v>
      </c>
      <c r="V1197" s="81" t="n">
        <v>4.81</v>
      </c>
      <c r="W1197" s="81"/>
      <c r="X1197" s="81" t="n">
        <f aca="false">W1197-V1197</f>
        <v>-4.81</v>
      </c>
      <c r="Y1197" s="81"/>
      <c r="Z1197" s="81"/>
      <c r="AA1197" s="81"/>
      <c r="AB1197" s="81"/>
      <c r="AC1197" s="81"/>
      <c r="AD1197" s="81"/>
      <c r="AE1197" s="81"/>
      <c r="AF1197" s="81"/>
      <c r="AG1197" s="81"/>
      <c r="AH1197" s="81"/>
      <c r="AI1197" s="81"/>
      <c r="AJ1197" s="81"/>
      <c r="AK1197" s="81"/>
      <c r="AL1197" s="81"/>
      <c r="AM1197" s="81"/>
      <c r="AN1197" s="81"/>
      <c r="AO1197" s="81" t="str">
        <f aca="false">D1197</f>
        <v>Arista</v>
      </c>
      <c r="AP1197" s="1" t="s">
        <v>181</v>
      </c>
      <c r="AQ1197" s="1"/>
      <c r="AR1197" s="1"/>
      <c r="AS1197" s="1"/>
      <c r="AT1197" s="1"/>
      <c r="AU1197" s="1"/>
      <c r="AV1197" s="1"/>
      <c r="AW1197" s="1"/>
      <c r="AX1197" s="1"/>
      <c r="AY1197" s="1"/>
      <c r="AZ1197" s="1"/>
      <c r="BA1197" s="1"/>
      <c r="BB1197" s="1"/>
      <c r="BC1197" s="1"/>
      <c r="BD1197" s="1"/>
      <c r="BE1197" s="1"/>
      <c r="BF1197" s="1" t="s">
        <v>14668</v>
      </c>
      <c r="BG1197" s="1" t="s">
        <v>183</v>
      </c>
      <c r="BH1197" s="1"/>
      <c r="BI1197" s="1"/>
    </row>
    <row r="1198" customFormat="false" ht="12.75" hidden="false" customHeight="false" outlineLevel="0" collapsed="false">
      <c r="A1198" s="1" t="s">
        <v>3500</v>
      </c>
      <c r="B1198" s="1" t="s">
        <v>3501</v>
      </c>
      <c r="C1198" s="1" t="s">
        <v>177</v>
      </c>
      <c r="D1198" s="1" t="s">
        <v>82</v>
      </c>
      <c r="E1198" s="1" t="s">
        <v>15662</v>
      </c>
      <c r="F1198" s="1" t="s">
        <v>3503</v>
      </c>
      <c r="G1198" s="1" t="n">
        <v>31</v>
      </c>
      <c r="H1198" s="1" t="n">
        <v>2000</v>
      </c>
      <c r="I1198" s="101" t="s">
        <v>180</v>
      </c>
      <c r="J1198" s="1"/>
      <c r="K1198" s="1" t="n">
        <f aca="false">IFERROR(VLOOKUP(A1198,'[2]Pivot HorizontalMRP'!$A$4:$B$2689,2,0),0)</f>
        <v>0</v>
      </c>
      <c r="L1198" s="1" t="n">
        <f aca="false">IFERROR(VLOOKUP(A1198,'[2]Pivot HorizontalMRP'!$A$4:$C$2689,3,0),0)</f>
        <v>2732</v>
      </c>
      <c r="M1198" s="1" t="n">
        <f aca="false">IFERROR(VLOOKUP(A1198,'[2]Pivot HorizontalMRP'!$A$4:$D$2689,0.4,0),0)</f>
        <v>0</v>
      </c>
      <c r="N1198" s="1" t="n">
        <f aca="false">IFERROR(VLOOKUP(A1198,'[2]Pivot HorizontalMRP'!$A$4:$E$2689,5,0),0)</f>
        <v>0</v>
      </c>
      <c r="O1198" s="1" t="n">
        <f aca="false">K1198+L1198</f>
        <v>2732</v>
      </c>
      <c r="P1198" s="1" t="n">
        <f aca="false">K1198+L1198+M1198+N1198</f>
        <v>2732</v>
      </c>
      <c r="Q1198" s="1" t="n">
        <f aca="false">IFERROR(VLOOKUP(A1198,'[2]Pivot HorizontalMRP'!$A$4:$F$2689,6,0),0)</f>
        <v>0</v>
      </c>
      <c r="R1198" s="1" t="n">
        <f aca="false">IFERROR(VLOOKUP(A1198,'[2]Pivot HorizontalMRP'!$A$4:$G$2689,7,0),0)</f>
        <v>0</v>
      </c>
      <c r="S1198" s="1" t="n">
        <f aca="false">IFERROR(VLOOKUP(A1198,'[2]Pivot HorizontalMRP'!$A$4:$H$2689,8,0),0)</f>
        <v>0</v>
      </c>
      <c r="T1198" s="1" t="n">
        <f aca="false">IFERROR(VLOOKUP(A1198,'[2]Pivot HorizontalMRP'!$A$4:$I$2689,9,0),0)</f>
        <v>0</v>
      </c>
      <c r="U1198" s="1" t="n">
        <f aca="false">IF(I1198="delivery",O1198-SUM(Q1198+R1198),IF(I1198="PO",P1198-SUM(Q1198:R1198)))</f>
        <v>2732</v>
      </c>
      <c r="V1198" s="81" t="n">
        <v>1.14</v>
      </c>
      <c r="W1198" s="81"/>
      <c r="X1198" s="81" t="n">
        <f aca="false">W1198-V1198</f>
        <v>-1.14</v>
      </c>
      <c r="Y1198" s="81"/>
      <c r="Z1198" s="81"/>
      <c r="AA1198" s="81"/>
      <c r="AB1198" s="81"/>
      <c r="AC1198" s="81"/>
      <c r="AD1198" s="81"/>
      <c r="AE1198" s="81"/>
      <c r="AF1198" s="81"/>
      <c r="AG1198" s="81"/>
      <c r="AH1198" s="81"/>
      <c r="AI1198" s="81"/>
      <c r="AJ1198" s="81"/>
      <c r="AK1198" s="81"/>
      <c r="AL1198" s="81"/>
      <c r="AM1198" s="81"/>
      <c r="AN1198" s="81"/>
      <c r="AO1198" s="81" t="str">
        <f aca="false">D1198</f>
        <v>Arista</v>
      </c>
      <c r="AP1198" s="1" t="s">
        <v>181</v>
      </c>
      <c r="AQ1198" s="1"/>
      <c r="AR1198" s="1"/>
      <c r="AS1198" s="1"/>
      <c r="AT1198" s="1"/>
      <c r="AU1198" s="1"/>
      <c r="AV1198" s="1"/>
      <c r="AW1198" s="1"/>
      <c r="AX1198" s="1"/>
      <c r="AY1198" s="1"/>
      <c r="AZ1198" s="1"/>
      <c r="BA1198" s="1"/>
      <c r="BB1198" s="1"/>
      <c r="BC1198" s="1"/>
      <c r="BD1198" s="1"/>
      <c r="BE1198" s="1"/>
      <c r="BF1198" s="1" t="s">
        <v>14668</v>
      </c>
      <c r="BG1198" s="1" t="s">
        <v>183</v>
      </c>
      <c r="BH1198" s="1"/>
      <c r="BI1198" s="1"/>
    </row>
    <row r="1199" customFormat="false" ht="12.75" hidden="false" customHeight="false" outlineLevel="0" collapsed="false">
      <c r="A1199" s="1" t="s">
        <v>3504</v>
      </c>
      <c r="B1199" s="1" t="s">
        <v>3505</v>
      </c>
      <c r="C1199" s="1" t="s">
        <v>177</v>
      </c>
      <c r="D1199" s="1" t="s">
        <v>82</v>
      </c>
      <c r="E1199" s="1" t="s">
        <v>3506</v>
      </c>
      <c r="F1199" s="1" t="s">
        <v>3507</v>
      </c>
      <c r="G1199" s="1" t="n">
        <v>31</v>
      </c>
      <c r="H1199" s="1" t="n">
        <v>1000</v>
      </c>
      <c r="I1199" s="101" t="s">
        <v>180</v>
      </c>
      <c r="J1199" s="1"/>
      <c r="K1199" s="1" t="n">
        <f aca="false">IFERROR(VLOOKUP(A1199,'[2]Pivot HorizontalMRP'!$A$4:$B$2689,2,0),0)</f>
        <v>0</v>
      </c>
      <c r="L1199" s="1" t="n">
        <f aca="false">IFERROR(VLOOKUP(A1199,'[2]Pivot HorizontalMRP'!$A$4:$C$2689,3,0),0)</f>
        <v>1772</v>
      </c>
      <c r="M1199" s="1" t="n">
        <f aca="false">IFERROR(VLOOKUP(A1199,'[2]Pivot HorizontalMRP'!$A$4:$D$2689,0.4,0),0)</f>
        <v>0</v>
      </c>
      <c r="N1199" s="1" t="n">
        <f aca="false">IFERROR(VLOOKUP(A1199,'[2]Pivot HorizontalMRP'!$A$4:$E$2689,5,0),0)</f>
        <v>0</v>
      </c>
      <c r="O1199" s="1" t="n">
        <f aca="false">K1199+L1199</f>
        <v>1772</v>
      </c>
      <c r="P1199" s="1" t="n">
        <f aca="false">K1199+L1199+M1199+N1199</f>
        <v>1772</v>
      </c>
      <c r="Q1199" s="1" t="n">
        <f aca="false">IFERROR(VLOOKUP(A1199,'[2]Pivot HorizontalMRP'!$A$4:$F$2689,6,0),0)</f>
        <v>0</v>
      </c>
      <c r="R1199" s="1" t="n">
        <f aca="false">IFERROR(VLOOKUP(A1199,'[2]Pivot HorizontalMRP'!$A$4:$G$2689,7,0),0)</f>
        <v>0</v>
      </c>
      <c r="S1199" s="1" t="n">
        <f aca="false">IFERROR(VLOOKUP(A1199,'[2]Pivot HorizontalMRP'!$A$4:$H$2689,8,0),0)</f>
        <v>0</v>
      </c>
      <c r="T1199" s="1" t="n">
        <f aca="false">IFERROR(VLOOKUP(A1199,'[2]Pivot HorizontalMRP'!$A$4:$I$2689,9,0),0)</f>
        <v>0</v>
      </c>
      <c r="U1199" s="1" t="n">
        <f aca="false">IF(I1199="delivery",O1199-SUM(Q1199+R1199),IF(I1199="PO",P1199-SUM(Q1199:R1199)))</f>
        <v>1772</v>
      </c>
      <c r="V1199" s="81" t="n">
        <v>1.87</v>
      </c>
      <c r="W1199" s="81"/>
      <c r="X1199" s="81" t="n">
        <f aca="false">W1199-V1199</f>
        <v>-1.87</v>
      </c>
      <c r="Y1199" s="81"/>
      <c r="Z1199" s="81"/>
      <c r="AA1199" s="81"/>
      <c r="AB1199" s="81"/>
      <c r="AC1199" s="81"/>
      <c r="AD1199" s="81"/>
      <c r="AE1199" s="81"/>
      <c r="AF1199" s="81"/>
      <c r="AG1199" s="81"/>
      <c r="AH1199" s="81"/>
      <c r="AI1199" s="81"/>
      <c r="AJ1199" s="81"/>
      <c r="AK1199" s="81"/>
      <c r="AL1199" s="81"/>
      <c r="AM1199" s="81"/>
      <c r="AN1199" s="81"/>
      <c r="AO1199" s="81" t="str">
        <f aca="false">D1199</f>
        <v>Arista</v>
      </c>
      <c r="AP1199" s="1" t="s">
        <v>181</v>
      </c>
      <c r="AQ1199" s="1"/>
      <c r="AR1199" s="1"/>
      <c r="AS1199" s="1"/>
      <c r="AT1199" s="1"/>
      <c r="AU1199" s="1"/>
      <c r="AV1199" s="1"/>
      <c r="AW1199" s="1"/>
      <c r="AX1199" s="1"/>
      <c r="AY1199" s="1"/>
      <c r="AZ1199" s="1"/>
      <c r="BA1199" s="1"/>
      <c r="BB1199" s="1"/>
      <c r="BC1199" s="1"/>
      <c r="BD1199" s="1"/>
      <c r="BE1199" s="1"/>
      <c r="BF1199" s="1" t="s">
        <v>14668</v>
      </c>
      <c r="BG1199" s="1" t="s">
        <v>183</v>
      </c>
      <c r="BH1199" s="1"/>
      <c r="BI1199" s="1"/>
    </row>
    <row r="1200" customFormat="false" ht="12.75" hidden="false" customHeight="false" outlineLevel="0" collapsed="false">
      <c r="A1200" s="1" t="s">
        <v>3508</v>
      </c>
      <c r="B1200" s="1" t="s">
        <v>3509</v>
      </c>
      <c r="C1200" s="1" t="s">
        <v>177</v>
      </c>
      <c r="D1200" s="1" t="s">
        <v>82</v>
      </c>
      <c r="E1200" s="1" t="s">
        <v>15663</v>
      </c>
      <c r="F1200" s="1" t="s">
        <v>3511</v>
      </c>
      <c r="G1200" s="1" t="n">
        <v>31</v>
      </c>
      <c r="H1200" s="1" t="n">
        <v>2000</v>
      </c>
      <c r="I1200" s="101" t="s">
        <v>180</v>
      </c>
      <c r="J1200" s="1"/>
      <c r="K1200" s="1" t="n">
        <f aca="false">IFERROR(VLOOKUP(A1200,'[2]Pivot HorizontalMRP'!$A$4:$B$2689,2,0),0)</f>
        <v>0</v>
      </c>
      <c r="L1200" s="1" t="n">
        <f aca="false">IFERROR(VLOOKUP(A1200,'[2]Pivot HorizontalMRP'!$A$4:$C$2689,3,0),0)</f>
        <v>3548</v>
      </c>
      <c r="M1200" s="1" t="n">
        <f aca="false">IFERROR(VLOOKUP(A1200,'[2]Pivot HorizontalMRP'!$A$4:$D$2689,0.4,0),0)</f>
        <v>0</v>
      </c>
      <c r="N1200" s="1" t="n">
        <f aca="false">IFERROR(VLOOKUP(A1200,'[2]Pivot HorizontalMRP'!$A$4:$E$2689,5,0),0)</f>
        <v>0</v>
      </c>
      <c r="O1200" s="1" t="n">
        <f aca="false">K1200+L1200</f>
        <v>3548</v>
      </c>
      <c r="P1200" s="1" t="n">
        <f aca="false">K1200+L1200+M1200+N1200</f>
        <v>3548</v>
      </c>
      <c r="Q1200" s="1" t="n">
        <f aca="false">IFERROR(VLOOKUP(A1200,'[2]Pivot HorizontalMRP'!$A$4:$F$2689,6,0),0)</f>
        <v>0</v>
      </c>
      <c r="R1200" s="1" t="n">
        <f aca="false">IFERROR(VLOOKUP(A1200,'[2]Pivot HorizontalMRP'!$A$4:$G$2689,7,0),0)</f>
        <v>0</v>
      </c>
      <c r="S1200" s="1" t="n">
        <f aca="false">IFERROR(VLOOKUP(A1200,'[2]Pivot HorizontalMRP'!$A$4:$H$2689,8,0),0)</f>
        <v>0</v>
      </c>
      <c r="T1200" s="1" t="n">
        <f aca="false">IFERROR(VLOOKUP(A1200,'[2]Pivot HorizontalMRP'!$A$4:$I$2689,9,0),0)</f>
        <v>0</v>
      </c>
      <c r="U1200" s="1" t="n">
        <f aca="false">IF(I1200="delivery",O1200-SUM(Q1200+R1200),IF(I1200="PO",P1200-SUM(Q1200:R1200)))</f>
        <v>3548</v>
      </c>
      <c r="V1200" s="81" t="n">
        <v>3.77</v>
      </c>
      <c r="W1200" s="81"/>
      <c r="X1200" s="81" t="n">
        <f aca="false">W1200-V1200</f>
        <v>-3.77</v>
      </c>
      <c r="Y1200" s="81"/>
      <c r="Z1200" s="81"/>
      <c r="AA1200" s="81"/>
      <c r="AB1200" s="81"/>
      <c r="AC1200" s="81"/>
      <c r="AD1200" s="81"/>
      <c r="AE1200" s="81"/>
      <c r="AF1200" s="81"/>
      <c r="AG1200" s="81"/>
      <c r="AH1200" s="81"/>
      <c r="AI1200" s="81"/>
      <c r="AJ1200" s="81"/>
      <c r="AK1200" s="81"/>
      <c r="AL1200" s="81"/>
      <c r="AM1200" s="81"/>
      <c r="AN1200" s="81"/>
      <c r="AO1200" s="81" t="str">
        <f aca="false">D1200</f>
        <v>Arista</v>
      </c>
      <c r="AP1200" s="1" t="s">
        <v>181</v>
      </c>
      <c r="AQ1200" s="1"/>
      <c r="AR1200" s="1"/>
      <c r="AS1200" s="1"/>
      <c r="AT1200" s="1"/>
      <c r="AU1200" s="1"/>
      <c r="AV1200" s="1"/>
      <c r="AW1200" s="1"/>
      <c r="AX1200" s="1"/>
      <c r="AY1200" s="1"/>
      <c r="AZ1200" s="1"/>
      <c r="BA1200" s="1"/>
      <c r="BB1200" s="1"/>
      <c r="BC1200" s="1"/>
      <c r="BD1200" s="1"/>
      <c r="BE1200" s="1"/>
      <c r="BF1200" s="1" t="s">
        <v>14668</v>
      </c>
      <c r="BG1200" s="1" t="s">
        <v>183</v>
      </c>
      <c r="BH1200" s="1"/>
      <c r="BI1200" s="1"/>
    </row>
    <row r="1201" customFormat="false" ht="12.75" hidden="false" customHeight="false" outlineLevel="0" collapsed="false">
      <c r="A1201" s="1" t="s">
        <v>3516</v>
      </c>
      <c r="B1201" s="1" t="s">
        <v>3517</v>
      </c>
      <c r="C1201" s="1" t="s">
        <v>177</v>
      </c>
      <c r="D1201" s="1" t="s">
        <v>82</v>
      </c>
      <c r="E1201" s="1" t="s">
        <v>15664</v>
      </c>
      <c r="F1201" s="1" t="s">
        <v>3518</v>
      </c>
      <c r="G1201" s="1" t="n">
        <v>31</v>
      </c>
      <c r="H1201" s="1" t="n">
        <v>1000</v>
      </c>
      <c r="I1201" s="101" t="s">
        <v>180</v>
      </c>
      <c r="J1201" s="1"/>
      <c r="K1201" s="1" t="n">
        <f aca="false">IFERROR(VLOOKUP(A1201,'[2]Pivot HorizontalMRP'!$A$4:$B$2689,2,0),0)</f>
        <v>0</v>
      </c>
      <c r="L1201" s="1" t="n">
        <f aca="false">IFERROR(VLOOKUP(A1201,'[2]Pivot HorizontalMRP'!$A$4:$C$2689,3,0),0)</f>
        <v>239</v>
      </c>
      <c r="M1201" s="1" t="n">
        <f aca="false">IFERROR(VLOOKUP(A1201,'[2]Pivot HorizontalMRP'!$A$4:$D$2689,0.4,0),0)</f>
        <v>0</v>
      </c>
      <c r="N1201" s="1" t="n">
        <f aca="false">IFERROR(VLOOKUP(A1201,'[2]Pivot HorizontalMRP'!$A$4:$E$2689,5,0),0)</f>
        <v>0</v>
      </c>
      <c r="O1201" s="1" t="n">
        <f aca="false">K1201+L1201</f>
        <v>239</v>
      </c>
      <c r="P1201" s="1" t="n">
        <f aca="false">K1201+L1201+M1201+N1201</f>
        <v>239</v>
      </c>
      <c r="Q1201" s="1" t="n">
        <f aca="false">IFERROR(VLOOKUP(A1201,'[2]Pivot HorizontalMRP'!$A$4:$F$2689,6,0),0)</f>
        <v>0</v>
      </c>
      <c r="R1201" s="1" t="n">
        <f aca="false">IFERROR(VLOOKUP(A1201,'[2]Pivot HorizontalMRP'!$A$4:$G$2689,7,0),0)</f>
        <v>0</v>
      </c>
      <c r="S1201" s="1" t="n">
        <f aca="false">IFERROR(VLOOKUP(A1201,'[2]Pivot HorizontalMRP'!$A$4:$H$2689,8,0),0)</f>
        <v>0</v>
      </c>
      <c r="T1201" s="1" t="n">
        <f aca="false">IFERROR(VLOOKUP(A1201,'[2]Pivot HorizontalMRP'!$A$4:$I$2689,9,0),0)</f>
        <v>0</v>
      </c>
      <c r="U1201" s="1" t="n">
        <f aca="false">IF(I1201="delivery",O1201-SUM(Q1201+R1201),IF(I1201="PO",P1201-SUM(Q1201:R1201)))</f>
        <v>239</v>
      </c>
      <c r="V1201" s="81" t="n">
        <v>5.53</v>
      </c>
      <c r="W1201" s="81"/>
      <c r="X1201" s="81" t="n">
        <f aca="false">W1201-V1201</f>
        <v>-5.53</v>
      </c>
      <c r="Y1201" s="81"/>
      <c r="Z1201" s="81"/>
      <c r="AA1201" s="81"/>
      <c r="AB1201" s="81"/>
      <c r="AC1201" s="81"/>
      <c r="AD1201" s="81"/>
      <c r="AE1201" s="81"/>
      <c r="AF1201" s="81"/>
      <c r="AG1201" s="81"/>
      <c r="AH1201" s="81"/>
      <c r="AI1201" s="81"/>
      <c r="AJ1201" s="81"/>
      <c r="AK1201" s="81"/>
      <c r="AL1201" s="81"/>
      <c r="AM1201" s="81"/>
      <c r="AN1201" s="81"/>
      <c r="AO1201" s="81" t="str">
        <f aca="false">D1201</f>
        <v>Arista</v>
      </c>
      <c r="AP1201" s="1" t="s">
        <v>181</v>
      </c>
      <c r="AQ1201" s="1"/>
      <c r="AR1201" s="1"/>
      <c r="AS1201" s="1"/>
      <c r="AT1201" s="1"/>
      <c r="AU1201" s="1"/>
      <c r="AV1201" s="1"/>
      <c r="AW1201" s="1"/>
      <c r="AX1201" s="1"/>
      <c r="AY1201" s="1"/>
      <c r="AZ1201" s="1"/>
      <c r="BA1201" s="1"/>
      <c r="BB1201" s="1"/>
      <c r="BC1201" s="1"/>
      <c r="BD1201" s="1"/>
      <c r="BE1201" s="1"/>
      <c r="BF1201" s="1" t="s">
        <v>14668</v>
      </c>
      <c r="BG1201" s="1" t="s">
        <v>183</v>
      </c>
      <c r="BH1201" s="1"/>
      <c r="BI1201" s="1"/>
    </row>
    <row r="1202" customFormat="false" ht="12.75" hidden="false" customHeight="false" outlineLevel="0" collapsed="false">
      <c r="A1202" s="1" t="s">
        <v>3523</v>
      </c>
      <c r="B1202" s="1" t="s">
        <v>3524</v>
      </c>
      <c r="C1202" s="1" t="s">
        <v>177</v>
      </c>
      <c r="D1202" s="1" t="s">
        <v>82</v>
      </c>
      <c r="E1202" s="1" t="s">
        <v>15665</v>
      </c>
      <c r="F1202" s="1" t="s">
        <v>15666</v>
      </c>
      <c r="G1202" s="1" t="n">
        <v>31</v>
      </c>
      <c r="H1202" s="1" t="n">
        <v>250</v>
      </c>
      <c r="I1202" s="101" t="s">
        <v>180</v>
      </c>
      <c r="J1202" s="1"/>
      <c r="K1202" s="1" t="n">
        <f aca="false">IFERROR(VLOOKUP(A1202,'[2]Pivot HorizontalMRP'!$A$4:$B$2689,2,0),0)</f>
        <v>0</v>
      </c>
      <c r="L1202" s="1" t="n">
        <f aca="false">IFERROR(VLOOKUP(A1202,'[2]Pivot HorizontalMRP'!$A$4:$C$2689,3,0),0)</f>
        <v>55</v>
      </c>
      <c r="M1202" s="1" t="n">
        <f aca="false">IFERROR(VLOOKUP(A1202,'[2]Pivot HorizontalMRP'!$A$4:$D$2689,0.4,0),0)</f>
        <v>0</v>
      </c>
      <c r="N1202" s="1" t="n">
        <f aca="false">IFERROR(VLOOKUP(A1202,'[2]Pivot HorizontalMRP'!$A$4:$E$2689,5,0),0)</f>
        <v>200</v>
      </c>
      <c r="O1202" s="1" t="n">
        <f aca="false">K1202+L1202</f>
        <v>55</v>
      </c>
      <c r="P1202" s="1" t="n">
        <f aca="false">K1202+L1202+M1202+N1202</f>
        <v>255</v>
      </c>
      <c r="Q1202" s="1" t="n">
        <f aca="false">IFERROR(VLOOKUP(A1202,'[2]Pivot HorizontalMRP'!$A$4:$F$2689,6,0),0)</f>
        <v>223</v>
      </c>
      <c r="R1202" s="1" t="n">
        <f aca="false">IFERROR(VLOOKUP(A1202,'[2]Pivot HorizontalMRP'!$A$4:$G$2689,7,0),0)</f>
        <v>110</v>
      </c>
      <c r="S1202" s="1" t="n">
        <f aca="false">IFERROR(VLOOKUP(A1202,'[2]Pivot HorizontalMRP'!$A$4:$H$2689,8,0),0)</f>
        <v>80</v>
      </c>
      <c r="T1202" s="1" t="n">
        <f aca="false">IFERROR(VLOOKUP(A1202,'[2]Pivot HorizontalMRP'!$A$4:$I$2689,9,0),0)</f>
        <v>120</v>
      </c>
      <c r="U1202" s="1" t="n">
        <f aca="false">IF(I1202="delivery",O1202-SUM(Q1202+R1202),IF(I1202="PO",P1202-SUM(Q1202:R1202)))</f>
        <v>-278</v>
      </c>
      <c r="V1202" s="81" t="n">
        <v>2.69</v>
      </c>
      <c r="W1202" s="81"/>
      <c r="X1202" s="81" t="n">
        <f aca="false">W1202-V1202</f>
        <v>-2.69</v>
      </c>
      <c r="Y1202" s="81"/>
      <c r="Z1202" s="81"/>
      <c r="AA1202" s="81" t="n">
        <v>2.69</v>
      </c>
      <c r="AB1202" s="81"/>
      <c r="AC1202" s="81"/>
      <c r="AD1202" s="81"/>
      <c r="AE1202" s="81"/>
      <c r="AF1202" s="81"/>
      <c r="AG1202" s="81"/>
      <c r="AH1202" s="81"/>
      <c r="AI1202" s="81"/>
      <c r="AJ1202" s="81"/>
      <c r="AK1202" s="81"/>
      <c r="AL1202" s="81"/>
      <c r="AM1202" s="81"/>
      <c r="AN1202" s="81"/>
      <c r="AO1202" s="81" t="str">
        <f aca="false">D1202</f>
        <v>Arista</v>
      </c>
      <c r="AP1202" s="1" t="s">
        <v>181</v>
      </c>
      <c r="AQ1202" s="1"/>
      <c r="AR1202" s="1"/>
      <c r="AS1202" s="1"/>
      <c r="AT1202" s="1"/>
      <c r="AU1202" s="1"/>
      <c r="AV1202" s="1"/>
      <c r="AW1202" s="1"/>
      <c r="AX1202" s="1"/>
      <c r="AY1202" s="1"/>
      <c r="AZ1202" s="1"/>
      <c r="BA1202" s="1"/>
      <c r="BB1202" s="1"/>
      <c r="BC1202" s="1"/>
      <c r="BD1202" s="1"/>
      <c r="BE1202" s="1"/>
      <c r="BF1202" s="1" t="s">
        <v>14668</v>
      </c>
      <c r="BG1202" s="1" t="s">
        <v>183</v>
      </c>
      <c r="BH1202" s="1"/>
      <c r="BI1202" s="1"/>
    </row>
    <row r="1203" customFormat="false" ht="12.75" hidden="false" customHeight="false" outlineLevel="0" collapsed="false">
      <c r="A1203" s="1" t="s">
        <v>3527</v>
      </c>
      <c r="B1203" s="1" t="s">
        <v>3528</v>
      </c>
      <c r="C1203" s="1" t="s">
        <v>177</v>
      </c>
      <c r="D1203" s="1" t="s">
        <v>82</v>
      </c>
      <c r="E1203" s="1" t="s">
        <v>3529</v>
      </c>
      <c r="F1203" s="1" t="s">
        <v>15667</v>
      </c>
      <c r="G1203" s="1" t="n">
        <v>31</v>
      </c>
      <c r="H1203" s="1" t="n">
        <v>250</v>
      </c>
      <c r="I1203" s="101" t="s">
        <v>180</v>
      </c>
      <c r="J1203" s="1"/>
      <c r="K1203" s="1" t="n">
        <f aca="false">IFERROR(VLOOKUP(A1203,'[2]Pivot HorizontalMRP'!$A$4:$B$2689,2,0),0)</f>
        <v>0</v>
      </c>
      <c r="L1203" s="1" t="n">
        <f aca="false">IFERROR(VLOOKUP(A1203,'[2]Pivot HorizontalMRP'!$A$4:$C$2689,3,0),0)</f>
        <v>241</v>
      </c>
      <c r="M1203" s="1" t="n">
        <f aca="false">IFERROR(VLOOKUP(A1203,'[2]Pivot HorizontalMRP'!$A$4:$D$2689,0.4,0),0)</f>
        <v>0</v>
      </c>
      <c r="N1203" s="1" t="n">
        <f aca="false">IFERROR(VLOOKUP(A1203,'[2]Pivot HorizontalMRP'!$A$4:$E$2689,5,0),0)</f>
        <v>0</v>
      </c>
      <c r="O1203" s="1" t="n">
        <f aca="false">K1203+L1203</f>
        <v>241</v>
      </c>
      <c r="P1203" s="1" t="n">
        <f aca="false">K1203+L1203+M1203+N1203</f>
        <v>241</v>
      </c>
      <c r="Q1203" s="1" t="n">
        <f aca="false">IFERROR(VLOOKUP(A1203,'[2]Pivot HorizontalMRP'!$A$4:$F$2689,6,0),0)</f>
        <v>246</v>
      </c>
      <c r="R1203" s="1" t="n">
        <f aca="false">IFERROR(VLOOKUP(A1203,'[2]Pivot HorizontalMRP'!$A$4:$G$2689,7,0),0)</f>
        <v>110</v>
      </c>
      <c r="S1203" s="1" t="n">
        <f aca="false">IFERROR(VLOOKUP(A1203,'[2]Pivot HorizontalMRP'!$A$4:$H$2689,8,0),0)</f>
        <v>80</v>
      </c>
      <c r="T1203" s="1" t="n">
        <f aca="false">IFERROR(VLOOKUP(A1203,'[2]Pivot HorizontalMRP'!$A$4:$I$2689,9,0),0)</f>
        <v>120</v>
      </c>
      <c r="U1203" s="1" t="n">
        <f aca="false">IF(I1203="delivery",O1203-SUM(Q1203+R1203),IF(I1203="PO",P1203-SUM(Q1203:R1203)))</f>
        <v>-115</v>
      </c>
      <c r="V1203" s="81" t="n">
        <v>3.11</v>
      </c>
      <c r="W1203" s="81"/>
      <c r="X1203" s="81" t="n">
        <f aca="false">W1203-V1203</f>
        <v>-3.11</v>
      </c>
      <c r="Y1203" s="81"/>
      <c r="Z1203" s="81"/>
      <c r="AA1203" s="81"/>
      <c r="AB1203" s="81"/>
      <c r="AC1203" s="81"/>
      <c r="AD1203" s="81"/>
      <c r="AE1203" s="81"/>
      <c r="AF1203" s="81"/>
      <c r="AG1203" s="81"/>
      <c r="AH1203" s="81"/>
      <c r="AI1203" s="81"/>
      <c r="AJ1203" s="81"/>
      <c r="AK1203" s="81"/>
      <c r="AL1203" s="81"/>
      <c r="AM1203" s="81"/>
      <c r="AN1203" s="81"/>
      <c r="AO1203" s="81" t="str">
        <f aca="false">D1203</f>
        <v>Arista</v>
      </c>
      <c r="AP1203" s="1" t="s">
        <v>181</v>
      </c>
      <c r="AQ1203" s="1"/>
      <c r="AR1203" s="1"/>
      <c r="AS1203" s="1"/>
      <c r="AT1203" s="1"/>
      <c r="AU1203" s="1"/>
      <c r="AV1203" s="1"/>
      <c r="AW1203" s="1"/>
      <c r="AX1203" s="1"/>
      <c r="AY1203" s="1"/>
      <c r="AZ1203" s="1"/>
      <c r="BA1203" s="1"/>
      <c r="BB1203" s="1"/>
      <c r="BC1203" s="1"/>
      <c r="BD1203" s="1"/>
      <c r="BE1203" s="1"/>
      <c r="BF1203" s="1" t="s">
        <v>14668</v>
      </c>
      <c r="BG1203" s="1" t="s">
        <v>183</v>
      </c>
      <c r="BH1203" s="1"/>
      <c r="BI1203" s="1"/>
    </row>
    <row r="1204" customFormat="false" ht="12.75" hidden="false" customHeight="false" outlineLevel="0" collapsed="false">
      <c r="A1204" s="1" t="s">
        <v>3531</v>
      </c>
      <c r="B1204" s="1" t="s">
        <v>3532</v>
      </c>
      <c r="C1204" s="1" t="s">
        <v>177</v>
      </c>
      <c r="D1204" s="1" t="s">
        <v>82</v>
      </c>
      <c r="E1204" s="1" t="s">
        <v>3533</v>
      </c>
      <c r="F1204" s="1" t="s">
        <v>15668</v>
      </c>
      <c r="G1204" s="1" t="n">
        <v>31</v>
      </c>
      <c r="H1204" s="1" t="n">
        <v>250</v>
      </c>
      <c r="I1204" s="101" t="s">
        <v>180</v>
      </c>
      <c r="J1204" s="1"/>
      <c r="K1204" s="1" t="n">
        <f aca="false">IFERROR(VLOOKUP(A1204,'[2]Pivot HorizontalMRP'!$A$4:$B$2689,2,0),0)</f>
        <v>0</v>
      </c>
      <c r="L1204" s="1" t="n">
        <f aca="false">IFERROR(VLOOKUP(A1204,'[2]Pivot HorizontalMRP'!$A$4:$C$2689,3,0),0)</f>
        <v>151</v>
      </c>
      <c r="M1204" s="1" t="n">
        <f aca="false">IFERROR(VLOOKUP(A1204,'[2]Pivot HorizontalMRP'!$A$4:$D$2689,0.4,0),0)</f>
        <v>0</v>
      </c>
      <c r="N1204" s="1" t="n">
        <f aca="false">IFERROR(VLOOKUP(A1204,'[2]Pivot HorizontalMRP'!$A$4:$E$2689,5,0),0)</f>
        <v>2</v>
      </c>
      <c r="O1204" s="1" t="n">
        <f aca="false">K1204+L1204</f>
        <v>151</v>
      </c>
      <c r="P1204" s="1" t="n">
        <f aca="false">K1204+L1204+M1204+N1204</f>
        <v>153</v>
      </c>
      <c r="Q1204" s="1" t="n">
        <f aca="false">IFERROR(VLOOKUP(A1204,'[2]Pivot HorizontalMRP'!$A$4:$F$2689,6,0),0)</f>
        <v>251</v>
      </c>
      <c r="R1204" s="1" t="n">
        <f aca="false">IFERROR(VLOOKUP(A1204,'[2]Pivot HorizontalMRP'!$A$4:$G$2689,7,0),0)</f>
        <v>110</v>
      </c>
      <c r="S1204" s="1" t="n">
        <f aca="false">IFERROR(VLOOKUP(A1204,'[2]Pivot HorizontalMRP'!$A$4:$H$2689,8,0),0)</f>
        <v>80</v>
      </c>
      <c r="T1204" s="1" t="n">
        <f aca="false">IFERROR(VLOOKUP(A1204,'[2]Pivot HorizontalMRP'!$A$4:$I$2689,9,0),0)</f>
        <v>120</v>
      </c>
      <c r="U1204" s="1" t="n">
        <f aca="false">IF(I1204="delivery",O1204-SUM(Q1204+R1204),IF(I1204="PO",P1204-SUM(Q1204:R1204)))</f>
        <v>-210</v>
      </c>
      <c r="V1204" s="81" t="n">
        <v>3.57</v>
      </c>
      <c r="W1204" s="81"/>
      <c r="X1204" s="81" t="n">
        <f aca="false">W1204-V1204</f>
        <v>-3.57</v>
      </c>
      <c r="Y1204" s="81"/>
      <c r="Z1204" s="81"/>
      <c r="AA1204" s="81" t="n">
        <v>2.38004</v>
      </c>
      <c r="AB1204" s="81"/>
      <c r="AC1204" s="81"/>
      <c r="AD1204" s="81"/>
      <c r="AE1204" s="81"/>
      <c r="AF1204" s="81"/>
      <c r="AG1204" s="81"/>
      <c r="AH1204" s="81"/>
      <c r="AI1204" s="81"/>
      <c r="AJ1204" s="81"/>
      <c r="AK1204" s="81"/>
      <c r="AL1204" s="81"/>
      <c r="AM1204" s="81"/>
      <c r="AN1204" s="81"/>
      <c r="AO1204" s="81" t="str">
        <f aca="false">D1204</f>
        <v>Arista</v>
      </c>
      <c r="AP1204" s="1" t="s">
        <v>181</v>
      </c>
      <c r="AQ1204" s="1"/>
      <c r="AR1204" s="1"/>
      <c r="AS1204" s="1"/>
      <c r="AT1204" s="1"/>
      <c r="AU1204" s="1"/>
      <c r="AV1204" s="1"/>
      <c r="AW1204" s="1"/>
      <c r="AX1204" s="1"/>
      <c r="AY1204" s="1"/>
      <c r="AZ1204" s="1"/>
      <c r="BA1204" s="1"/>
      <c r="BB1204" s="1"/>
      <c r="BC1204" s="1"/>
      <c r="BD1204" s="1"/>
      <c r="BE1204" s="1"/>
      <c r="BF1204" s="1" t="s">
        <v>14668</v>
      </c>
      <c r="BG1204" s="1" t="s">
        <v>183</v>
      </c>
      <c r="BH1204" s="1"/>
      <c r="BI1204" s="1"/>
    </row>
    <row r="1205" customFormat="false" ht="12.75" hidden="false" customHeight="false" outlineLevel="0" collapsed="false">
      <c r="A1205" s="1" t="s">
        <v>3535</v>
      </c>
      <c r="B1205" s="1" t="s">
        <v>3536</v>
      </c>
      <c r="C1205" s="1" t="s">
        <v>177</v>
      </c>
      <c r="D1205" s="1" t="s">
        <v>82</v>
      </c>
      <c r="E1205" s="1" t="s">
        <v>15669</v>
      </c>
      <c r="F1205" s="1" t="s">
        <v>15670</v>
      </c>
      <c r="G1205" s="1" t="n">
        <v>31</v>
      </c>
      <c r="H1205" s="1" t="n">
        <v>1000</v>
      </c>
      <c r="I1205" s="101" t="s">
        <v>180</v>
      </c>
      <c r="J1205" s="1"/>
      <c r="K1205" s="1" t="n">
        <f aca="false">IFERROR(VLOOKUP(A1205,'[2]Pivot HorizontalMRP'!$A$4:$B$2689,2,0),0)</f>
        <v>0</v>
      </c>
      <c r="L1205" s="1" t="n">
        <f aca="false">IFERROR(VLOOKUP(A1205,'[2]Pivot HorizontalMRP'!$A$4:$C$2689,3,0),0)</f>
        <v>756.02595</v>
      </c>
      <c r="M1205" s="1" t="n">
        <f aca="false">IFERROR(VLOOKUP(A1205,'[2]Pivot HorizontalMRP'!$A$4:$D$2689,0.4,0),0)</f>
        <v>0</v>
      </c>
      <c r="N1205" s="1" t="n">
        <f aca="false">IFERROR(VLOOKUP(A1205,'[2]Pivot HorizontalMRP'!$A$4:$E$2689,5,0),0)</f>
        <v>3000</v>
      </c>
      <c r="O1205" s="1" t="n">
        <f aca="false">K1205+L1205</f>
        <v>756.02595</v>
      </c>
      <c r="P1205" s="1" t="n">
        <f aca="false">K1205+L1205+M1205+N1205</f>
        <v>3756.02595</v>
      </c>
      <c r="Q1205" s="1" t="n">
        <f aca="false">IFERROR(VLOOKUP(A1205,'[2]Pivot HorizontalMRP'!$A$4:$F$2689,6,0),0)</f>
        <v>4068.95581</v>
      </c>
      <c r="R1205" s="1" t="n">
        <f aca="false">IFERROR(VLOOKUP(A1205,'[2]Pivot HorizontalMRP'!$A$4:$G$2689,7,0),0)</f>
        <v>2419.9758</v>
      </c>
      <c r="S1205" s="1" t="n">
        <f aca="false">IFERROR(VLOOKUP(A1205,'[2]Pivot HorizontalMRP'!$A$4:$H$2689,8,0),0)</f>
        <v>2319.9768</v>
      </c>
      <c r="T1205" s="1" t="n">
        <f aca="false">IFERROR(VLOOKUP(A1205,'[2]Pivot HorizontalMRP'!$A$4:$I$2689,9,0),0)</f>
        <v>1319.9868</v>
      </c>
      <c r="U1205" s="1" t="n">
        <f aca="false">IF(I1205="delivery",O1205-SUM(Q1205+R1205),IF(I1205="PO",P1205-SUM(Q1205:R1205)))</f>
        <v>-5732.90566</v>
      </c>
      <c r="V1205" s="81" t="n">
        <v>15.75</v>
      </c>
      <c r="W1205" s="81"/>
      <c r="X1205" s="81" t="n">
        <f aca="false">W1205-V1205</f>
        <v>-15.75</v>
      </c>
      <c r="Y1205" s="81"/>
      <c r="Z1205" s="81"/>
      <c r="AA1205" s="81" t="n">
        <v>13.256</v>
      </c>
      <c r="AB1205" s="81"/>
      <c r="AC1205" s="81"/>
      <c r="AD1205" s="81"/>
      <c r="AE1205" s="81"/>
      <c r="AF1205" s="81"/>
      <c r="AG1205" s="81"/>
      <c r="AH1205" s="81"/>
      <c r="AI1205" s="81"/>
      <c r="AJ1205" s="81"/>
      <c r="AK1205" s="81"/>
      <c r="AL1205" s="81"/>
      <c r="AM1205" s="81"/>
      <c r="AN1205" s="81"/>
      <c r="AO1205" s="81" t="str">
        <f aca="false">D1205</f>
        <v>Arista</v>
      </c>
      <c r="AP1205" s="1" t="s">
        <v>181</v>
      </c>
      <c r="AQ1205" s="1"/>
      <c r="AR1205" s="1"/>
      <c r="AS1205" s="1"/>
      <c r="AT1205" s="1"/>
      <c r="AU1205" s="1"/>
      <c r="AV1205" s="1"/>
      <c r="AW1205" s="1"/>
      <c r="AX1205" s="1"/>
      <c r="AY1205" s="1"/>
      <c r="AZ1205" s="1"/>
      <c r="BA1205" s="1"/>
      <c r="BB1205" s="1"/>
      <c r="BC1205" s="1"/>
      <c r="BD1205" s="1"/>
      <c r="BE1205" s="1"/>
      <c r="BF1205" s="1" t="s">
        <v>14668</v>
      </c>
      <c r="BG1205" s="1" t="s">
        <v>183</v>
      </c>
      <c r="BH1205" s="1"/>
      <c r="BI1205" s="1"/>
    </row>
    <row r="1206" customFormat="false" ht="12.75" hidden="false" customHeight="false" outlineLevel="0" collapsed="false">
      <c r="A1206" s="1" t="s">
        <v>3539</v>
      </c>
      <c r="B1206" s="1" t="s">
        <v>3540</v>
      </c>
      <c r="C1206" s="1" t="s">
        <v>177</v>
      </c>
      <c r="D1206" s="1" t="s">
        <v>82</v>
      </c>
      <c r="E1206" s="1" t="s">
        <v>15671</v>
      </c>
      <c r="F1206" s="1" t="s">
        <v>15672</v>
      </c>
      <c r="G1206" s="1" t="n">
        <v>31</v>
      </c>
      <c r="H1206" s="1" t="n">
        <v>500</v>
      </c>
      <c r="I1206" s="101" t="s">
        <v>180</v>
      </c>
      <c r="J1206" s="1"/>
      <c r="K1206" s="1" t="n">
        <f aca="false">IFERROR(VLOOKUP(A1206,'[2]Pivot HorizontalMRP'!$A$4:$B$2689,2,0),0)</f>
        <v>0</v>
      </c>
      <c r="L1206" s="1" t="n">
        <f aca="false">IFERROR(VLOOKUP(A1206,'[2]Pivot HorizontalMRP'!$A$4:$C$2689,3,0),0)</f>
        <v>214</v>
      </c>
      <c r="M1206" s="1" t="n">
        <f aca="false">IFERROR(VLOOKUP(A1206,'[2]Pivot HorizontalMRP'!$A$4:$D$2689,0.4,0),0)</f>
        <v>0</v>
      </c>
      <c r="N1206" s="1" t="n">
        <f aca="false">IFERROR(VLOOKUP(A1206,'[2]Pivot HorizontalMRP'!$A$4:$E$2689,5,0),0)</f>
        <v>500</v>
      </c>
      <c r="O1206" s="1" t="n">
        <f aca="false">K1206+L1206</f>
        <v>214</v>
      </c>
      <c r="P1206" s="1" t="n">
        <f aca="false">K1206+L1206+M1206+N1206</f>
        <v>714</v>
      </c>
      <c r="Q1206" s="1" t="n">
        <f aca="false">IFERROR(VLOOKUP(A1206,'[2]Pivot HorizontalMRP'!$A$4:$F$2689,6,0),0)</f>
        <v>619</v>
      </c>
      <c r="R1206" s="1" t="n">
        <f aca="false">IFERROR(VLOOKUP(A1206,'[2]Pivot HorizontalMRP'!$A$4:$G$2689,7,0),0)</f>
        <v>303</v>
      </c>
      <c r="S1206" s="1" t="n">
        <f aca="false">IFERROR(VLOOKUP(A1206,'[2]Pivot HorizontalMRP'!$A$4:$H$2689,8,0),0)</f>
        <v>292</v>
      </c>
      <c r="T1206" s="1" t="n">
        <f aca="false">IFERROR(VLOOKUP(A1206,'[2]Pivot HorizontalMRP'!$A$4:$I$2689,9,0),0)</f>
        <v>168</v>
      </c>
      <c r="U1206" s="1" t="n">
        <f aca="false">IF(I1206="delivery",O1206-SUM(Q1206+R1206),IF(I1206="PO",P1206-SUM(Q1206:R1206)))</f>
        <v>-708</v>
      </c>
      <c r="V1206" s="81" t="n">
        <v>4.6</v>
      </c>
      <c r="W1206" s="81"/>
      <c r="X1206" s="81" t="n">
        <f aca="false">W1206-V1206</f>
        <v>-4.6</v>
      </c>
      <c r="Y1206" s="81"/>
      <c r="Z1206" s="81"/>
      <c r="AA1206" s="81"/>
      <c r="AB1206" s="81"/>
      <c r="AC1206" s="81"/>
      <c r="AD1206" s="81"/>
      <c r="AE1206" s="81"/>
      <c r="AF1206" s="81"/>
      <c r="AG1206" s="81"/>
      <c r="AH1206" s="81"/>
      <c r="AI1206" s="81"/>
      <c r="AJ1206" s="81"/>
      <c r="AK1206" s="81"/>
      <c r="AL1206" s="81"/>
      <c r="AM1206" s="81"/>
      <c r="AN1206" s="81"/>
      <c r="AO1206" s="81" t="str">
        <f aca="false">D1206</f>
        <v>Arista</v>
      </c>
      <c r="AP1206" s="1" t="s">
        <v>181</v>
      </c>
      <c r="AQ1206" s="1"/>
      <c r="AR1206" s="1"/>
      <c r="AS1206" s="1"/>
      <c r="AT1206" s="1"/>
      <c r="AU1206" s="1"/>
      <c r="AV1206" s="1"/>
      <c r="AW1206" s="1"/>
      <c r="AX1206" s="1"/>
      <c r="AY1206" s="1"/>
      <c r="AZ1206" s="1"/>
      <c r="BA1206" s="1"/>
      <c r="BB1206" s="1"/>
      <c r="BC1206" s="1"/>
      <c r="BD1206" s="1"/>
      <c r="BE1206" s="1"/>
      <c r="BF1206" s="1" t="s">
        <v>14668</v>
      </c>
      <c r="BG1206" s="1" t="s">
        <v>183</v>
      </c>
      <c r="BH1206" s="1"/>
      <c r="BI1206" s="1"/>
    </row>
    <row r="1207" customFormat="false" ht="12.75" hidden="false" customHeight="false" outlineLevel="0" collapsed="false">
      <c r="A1207" s="1" t="s">
        <v>3543</v>
      </c>
      <c r="B1207" s="1" t="s">
        <v>3544</v>
      </c>
      <c r="C1207" s="1" t="s">
        <v>177</v>
      </c>
      <c r="D1207" s="1" t="s">
        <v>82</v>
      </c>
      <c r="E1207" s="1" t="s">
        <v>3545</v>
      </c>
      <c r="F1207" s="1" t="s">
        <v>15673</v>
      </c>
      <c r="G1207" s="1" t="n">
        <v>31</v>
      </c>
      <c r="H1207" s="1" t="n">
        <v>500</v>
      </c>
      <c r="I1207" s="101" t="s">
        <v>180</v>
      </c>
      <c r="J1207" s="1"/>
      <c r="K1207" s="1" t="n">
        <f aca="false">IFERROR(VLOOKUP(A1207,'[2]Pivot HorizontalMRP'!$A$4:$B$2689,2,0),0)</f>
        <v>0</v>
      </c>
      <c r="L1207" s="1" t="n">
        <f aca="false">IFERROR(VLOOKUP(A1207,'[2]Pivot HorizontalMRP'!$A$4:$C$2689,3,0),0)</f>
        <v>303</v>
      </c>
      <c r="M1207" s="1" t="n">
        <f aca="false">IFERROR(VLOOKUP(A1207,'[2]Pivot HorizontalMRP'!$A$4:$D$2689,0.4,0),0)</f>
        <v>0</v>
      </c>
      <c r="N1207" s="1" t="n">
        <f aca="false">IFERROR(VLOOKUP(A1207,'[2]Pivot HorizontalMRP'!$A$4:$E$2689,5,0),0)</f>
        <v>500</v>
      </c>
      <c r="O1207" s="1" t="n">
        <f aca="false">K1207+L1207</f>
        <v>303</v>
      </c>
      <c r="P1207" s="1" t="n">
        <f aca="false">K1207+L1207+M1207+N1207</f>
        <v>803</v>
      </c>
      <c r="Q1207" s="1" t="n">
        <f aca="false">IFERROR(VLOOKUP(A1207,'[2]Pivot HorizontalMRP'!$A$4:$F$2689,6,0),0)</f>
        <v>611</v>
      </c>
      <c r="R1207" s="1" t="n">
        <f aca="false">IFERROR(VLOOKUP(A1207,'[2]Pivot HorizontalMRP'!$A$4:$G$2689,7,0),0)</f>
        <v>303</v>
      </c>
      <c r="S1207" s="1" t="n">
        <f aca="false">IFERROR(VLOOKUP(A1207,'[2]Pivot HorizontalMRP'!$A$4:$H$2689,8,0),0)</f>
        <v>292</v>
      </c>
      <c r="T1207" s="1" t="n">
        <f aca="false">IFERROR(VLOOKUP(A1207,'[2]Pivot HorizontalMRP'!$A$4:$I$2689,9,0),0)</f>
        <v>168</v>
      </c>
      <c r="U1207" s="1" t="n">
        <f aca="false">IF(I1207="delivery",O1207-SUM(Q1207+R1207),IF(I1207="PO",P1207-SUM(Q1207:R1207)))</f>
        <v>-611</v>
      </c>
      <c r="V1207" s="81" t="n">
        <v>5.57</v>
      </c>
      <c r="W1207" s="81"/>
      <c r="X1207" s="81" t="n">
        <f aca="false">W1207-V1207</f>
        <v>-5.57</v>
      </c>
      <c r="Y1207" s="81"/>
      <c r="Z1207" s="81"/>
      <c r="AA1207" s="81" t="n">
        <v>5.57</v>
      </c>
      <c r="AB1207" s="81"/>
      <c r="AC1207" s="81"/>
      <c r="AD1207" s="81"/>
      <c r="AE1207" s="81"/>
      <c r="AF1207" s="81"/>
      <c r="AG1207" s="81"/>
      <c r="AH1207" s="81"/>
      <c r="AI1207" s="81"/>
      <c r="AJ1207" s="81"/>
      <c r="AK1207" s="81"/>
      <c r="AL1207" s="81"/>
      <c r="AM1207" s="81"/>
      <c r="AN1207" s="81"/>
      <c r="AO1207" s="81" t="str">
        <f aca="false">D1207</f>
        <v>Arista</v>
      </c>
      <c r="AP1207" s="1" t="s">
        <v>181</v>
      </c>
      <c r="AQ1207" s="1"/>
      <c r="AR1207" s="1"/>
      <c r="AS1207" s="1"/>
      <c r="AT1207" s="1"/>
      <c r="AU1207" s="1"/>
      <c r="AV1207" s="1"/>
      <c r="AW1207" s="1"/>
      <c r="AX1207" s="1"/>
      <c r="AY1207" s="1"/>
      <c r="AZ1207" s="1"/>
      <c r="BA1207" s="1"/>
      <c r="BB1207" s="1"/>
      <c r="BC1207" s="1"/>
      <c r="BD1207" s="1"/>
      <c r="BE1207" s="1"/>
      <c r="BF1207" s="1" t="s">
        <v>14668</v>
      </c>
      <c r="BG1207" s="1" t="s">
        <v>183</v>
      </c>
      <c r="BH1207" s="1"/>
      <c r="BI1207" s="1"/>
    </row>
    <row r="1208" customFormat="false" ht="12.75" hidden="false" customHeight="false" outlineLevel="0" collapsed="false">
      <c r="A1208" s="1" t="s">
        <v>3547</v>
      </c>
      <c r="B1208" s="1" t="s">
        <v>3548</v>
      </c>
      <c r="C1208" s="1" t="s">
        <v>177</v>
      </c>
      <c r="D1208" s="1" t="s">
        <v>82</v>
      </c>
      <c r="E1208" s="1" t="s">
        <v>3549</v>
      </c>
      <c r="F1208" s="1" t="s">
        <v>3550</v>
      </c>
      <c r="G1208" s="1" t="n">
        <v>31</v>
      </c>
      <c r="H1208" s="1" t="n">
        <v>500</v>
      </c>
      <c r="I1208" s="101" t="s">
        <v>180</v>
      </c>
      <c r="J1208" s="1"/>
      <c r="K1208" s="1" t="n">
        <f aca="false">IFERROR(VLOOKUP(A1208,'[2]Pivot HorizontalMRP'!$A$4:$B$2689,2,0),0)</f>
        <v>0</v>
      </c>
      <c r="L1208" s="1" t="n">
        <f aca="false">IFERROR(VLOOKUP(A1208,'[2]Pivot HorizontalMRP'!$A$4:$C$2689,3,0),0)</f>
        <v>217</v>
      </c>
      <c r="M1208" s="1" t="n">
        <f aca="false">IFERROR(VLOOKUP(A1208,'[2]Pivot HorizontalMRP'!$A$4:$D$2689,0.4,0),0)</f>
        <v>0</v>
      </c>
      <c r="N1208" s="1" t="n">
        <f aca="false">IFERROR(VLOOKUP(A1208,'[2]Pivot HorizontalMRP'!$A$4:$E$2689,5,0),0)</f>
        <v>230</v>
      </c>
      <c r="O1208" s="1" t="n">
        <f aca="false">K1208+L1208</f>
        <v>217</v>
      </c>
      <c r="P1208" s="1" t="n">
        <f aca="false">K1208+L1208+M1208+N1208</f>
        <v>447</v>
      </c>
      <c r="Q1208" s="1" t="n">
        <f aca="false">IFERROR(VLOOKUP(A1208,'[2]Pivot HorizontalMRP'!$A$4:$F$2689,6,0),0)</f>
        <v>619</v>
      </c>
      <c r="R1208" s="1" t="n">
        <f aca="false">IFERROR(VLOOKUP(A1208,'[2]Pivot HorizontalMRP'!$A$4:$G$2689,7,0),0)</f>
        <v>303</v>
      </c>
      <c r="S1208" s="1" t="n">
        <f aca="false">IFERROR(VLOOKUP(A1208,'[2]Pivot HorizontalMRP'!$A$4:$H$2689,8,0),0)</f>
        <v>292</v>
      </c>
      <c r="T1208" s="1" t="n">
        <f aca="false">IFERROR(VLOOKUP(A1208,'[2]Pivot HorizontalMRP'!$A$4:$I$2689,9,0),0)</f>
        <v>168</v>
      </c>
      <c r="U1208" s="1" t="n">
        <f aca="false">IF(I1208="delivery",O1208-SUM(Q1208+R1208),IF(I1208="PO",P1208-SUM(Q1208:R1208)))</f>
        <v>-705</v>
      </c>
      <c r="V1208" s="81" t="n">
        <v>4.86</v>
      </c>
      <c r="W1208" s="81"/>
      <c r="X1208" s="81" t="n">
        <f aca="false">W1208-V1208</f>
        <v>-4.86</v>
      </c>
      <c r="Y1208" s="81"/>
      <c r="Z1208" s="81"/>
      <c r="AA1208" s="81"/>
      <c r="AB1208" s="81"/>
      <c r="AC1208" s="81"/>
      <c r="AD1208" s="81"/>
      <c r="AE1208" s="81"/>
      <c r="AF1208" s="81"/>
      <c r="AG1208" s="81"/>
      <c r="AH1208" s="81"/>
      <c r="AI1208" s="81"/>
      <c r="AJ1208" s="81"/>
      <c r="AK1208" s="81"/>
      <c r="AL1208" s="81"/>
      <c r="AM1208" s="81"/>
      <c r="AN1208" s="81"/>
      <c r="AO1208" s="81" t="str">
        <f aca="false">D1208</f>
        <v>Arista</v>
      </c>
      <c r="AP1208" s="1" t="s">
        <v>181</v>
      </c>
      <c r="AQ1208" s="1"/>
      <c r="AR1208" s="1"/>
      <c r="AS1208" s="1"/>
      <c r="AT1208" s="1"/>
      <c r="AU1208" s="1"/>
      <c r="AV1208" s="1"/>
      <c r="AW1208" s="1"/>
      <c r="AX1208" s="1"/>
      <c r="AY1208" s="1"/>
      <c r="AZ1208" s="1"/>
      <c r="BA1208" s="1"/>
      <c r="BB1208" s="1"/>
      <c r="BC1208" s="1"/>
      <c r="BD1208" s="1"/>
      <c r="BE1208" s="1"/>
      <c r="BF1208" s="1" t="s">
        <v>14668</v>
      </c>
      <c r="BG1208" s="1" t="s">
        <v>183</v>
      </c>
      <c r="BH1208" s="1"/>
      <c r="BI1208" s="1"/>
    </row>
    <row r="1209" customFormat="false" ht="12.75" hidden="false" customHeight="false" outlineLevel="0" collapsed="false">
      <c r="A1209" s="1" t="s">
        <v>3551</v>
      </c>
      <c r="B1209" s="1" t="s">
        <v>3552</v>
      </c>
      <c r="C1209" s="1" t="s">
        <v>177</v>
      </c>
      <c r="D1209" s="1" t="s">
        <v>82</v>
      </c>
      <c r="E1209" s="1" t="s">
        <v>15674</v>
      </c>
      <c r="F1209" s="1" t="s">
        <v>3554</v>
      </c>
      <c r="G1209" s="1" t="n">
        <v>31</v>
      </c>
      <c r="H1209" s="1" t="n">
        <v>1000</v>
      </c>
      <c r="I1209" s="101" t="s">
        <v>180</v>
      </c>
      <c r="J1209" s="1"/>
      <c r="K1209" s="1" t="n">
        <f aca="false">IFERROR(VLOOKUP(A1209,'[2]Pivot HorizontalMRP'!$A$4:$B$2689,2,0),0)</f>
        <v>0</v>
      </c>
      <c r="L1209" s="1" t="n">
        <f aca="false">IFERROR(VLOOKUP(A1209,'[2]Pivot HorizontalMRP'!$A$4:$C$2689,3,0),0)</f>
        <v>1725</v>
      </c>
      <c r="M1209" s="1" t="n">
        <f aca="false">IFERROR(VLOOKUP(A1209,'[2]Pivot HorizontalMRP'!$A$4:$D$2689,0.4,0),0)</f>
        <v>0</v>
      </c>
      <c r="N1209" s="1" t="n">
        <f aca="false">IFERROR(VLOOKUP(A1209,'[2]Pivot HorizontalMRP'!$A$4:$E$2689,5,0),0)</f>
        <v>0</v>
      </c>
      <c r="O1209" s="1" t="n">
        <f aca="false">K1209+L1209</f>
        <v>1725</v>
      </c>
      <c r="P1209" s="1" t="n">
        <f aca="false">K1209+L1209+M1209+N1209</f>
        <v>1725</v>
      </c>
      <c r="Q1209" s="1" t="n">
        <f aca="false">IFERROR(VLOOKUP(A1209,'[2]Pivot HorizontalMRP'!$A$4:$F$2689,6,0),0)</f>
        <v>0</v>
      </c>
      <c r="R1209" s="1" t="n">
        <f aca="false">IFERROR(VLOOKUP(A1209,'[2]Pivot HorizontalMRP'!$A$4:$G$2689,7,0),0)</f>
        <v>0</v>
      </c>
      <c r="S1209" s="1" t="n">
        <f aca="false">IFERROR(VLOOKUP(A1209,'[2]Pivot HorizontalMRP'!$A$4:$H$2689,8,0),0)</f>
        <v>0</v>
      </c>
      <c r="T1209" s="1" t="n">
        <f aca="false">IFERROR(VLOOKUP(A1209,'[2]Pivot HorizontalMRP'!$A$4:$I$2689,9,0),0)</f>
        <v>0</v>
      </c>
      <c r="U1209" s="1" t="n">
        <f aca="false">IF(I1209="delivery",O1209-SUM(Q1209+R1209),IF(I1209="PO",P1209-SUM(Q1209:R1209)))</f>
        <v>1725</v>
      </c>
      <c r="V1209" s="81" t="n">
        <v>1.54</v>
      </c>
      <c r="W1209" s="81"/>
      <c r="X1209" s="81" t="n">
        <f aca="false">W1209-V1209</f>
        <v>-1.54</v>
      </c>
      <c r="Y1209" s="81"/>
      <c r="Z1209" s="81"/>
      <c r="AA1209" s="81"/>
      <c r="AB1209" s="81"/>
      <c r="AC1209" s="81"/>
      <c r="AD1209" s="81"/>
      <c r="AE1209" s="81"/>
      <c r="AF1209" s="81"/>
      <c r="AG1209" s="81"/>
      <c r="AH1209" s="81"/>
      <c r="AI1209" s="81"/>
      <c r="AJ1209" s="81"/>
      <c r="AK1209" s="81"/>
      <c r="AL1209" s="81"/>
      <c r="AM1209" s="81"/>
      <c r="AN1209" s="81"/>
      <c r="AO1209" s="81" t="str">
        <f aca="false">D1209</f>
        <v>Arista</v>
      </c>
      <c r="AP1209" s="1" t="s">
        <v>181</v>
      </c>
      <c r="AQ1209" s="1"/>
      <c r="AR1209" s="1"/>
      <c r="AS1209" s="1"/>
      <c r="AT1209" s="1"/>
      <c r="AU1209" s="1"/>
      <c r="AV1209" s="1"/>
      <c r="AW1209" s="1"/>
      <c r="AX1209" s="1"/>
      <c r="AY1209" s="1"/>
      <c r="AZ1209" s="1"/>
      <c r="BA1209" s="1"/>
      <c r="BB1209" s="1"/>
      <c r="BC1209" s="1"/>
      <c r="BD1209" s="1"/>
      <c r="BE1209" s="1"/>
      <c r="BF1209" s="1" t="s">
        <v>14668</v>
      </c>
      <c r="BG1209" s="1" t="s">
        <v>183</v>
      </c>
      <c r="BH1209" s="1"/>
      <c r="BI1209" s="1"/>
    </row>
    <row r="1210" customFormat="false" ht="12.75" hidden="false" customHeight="false" outlineLevel="0" collapsed="false">
      <c r="A1210" s="1" t="s">
        <v>3555</v>
      </c>
      <c r="B1210" s="1" t="s">
        <v>3556</v>
      </c>
      <c r="C1210" s="1" t="s">
        <v>177</v>
      </c>
      <c r="D1210" s="1" t="s">
        <v>82</v>
      </c>
      <c r="E1210" s="1" t="s">
        <v>3557</v>
      </c>
      <c r="F1210" s="1" t="s">
        <v>15675</v>
      </c>
      <c r="G1210" s="1" t="n">
        <v>31</v>
      </c>
      <c r="H1210" s="1" t="n">
        <v>500</v>
      </c>
      <c r="I1210" s="101" t="s">
        <v>180</v>
      </c>
      <c r="J1210" s="1"/>
      <c r="K1210" s="1" t="n">
        <f aca="false">IFERROR(VLOOKUP(A1210,'[2]Pivot HorizontalMRP'!$A$4:$B$2689,2,0),0)</f>
        <v>0</v>
      </c>
      <c r="L1210" s="1" t="n">
        <f aca="false">IFERROR(VLOOKUP(A1210,'[2]Pivot HorizontalMRP'!$A$4:$C$2689,3,0),0)</f>
        <v>169</v>
      </c>
      <c r="M1210" s="1" t="n">
        <f aca="false">IFERROR(VLOOKUP(A1210,'[2]Pivot HorizontalMRP'!$A$4:$D$2689,0.4,0),0)</f>
        <v>0</v>
      </c>
      <c r="N1210" s="1" t="n">
        <f aca="false">IFERROR(VLOOKUP(A1210,'[2]Pivot HorizontalMRP'!$A$4:$E$2689,5,0),0)</f>
        <v>67</v>
      </c>
      <c r="O1210" s="1" t="n">
        <f aca="false">K1210+L1210</f>
        <v>169</v>
      </c>
      <c r="P1210" s="1" t="n">
        <f aca="false">K1210+L1210+M1210+N1210</f>
        <v>236</v>
      </c>
      <c r="Q1210" s="1" t="n">
        <f aca="false">IFERROR(VLOOKUP(A1210,'[2]Pivot HorizontalMRP'!$A$4:$F$2689,6,0),0)</f>
        <v>226</v>
      </c>
      <c r="R1210" s="1" t="n">
        <f aca="false">IFERROR(VLOOKUP(A1210,'[2]Pivot HorizontalMRP'!$A$4:$G$2689,7,0),0)</f>
        <v>110</v>
      </c>
      <c r="S1210" s="1" t="n">
        <f aca="false">IFERROR(VLOOKUP(A1210,'[2]Pivot HorizontalMRP'!$A$4:$H$2689,8,0),0)</f>
        <v>80</v>
      </c>
      <c r="T1210" s="1" t="n">
        <f aca="false">IFERROR(VLOOKUP(A1210,'[2]Pivot HorizontalMRP'!$A$4:$I$2689,9,0),0)</f>
        <v>120</v>
      </c>
      <c r="U1210" s="1" t="n">
        <f aca="false">IF(I1210="delivery",O1210-SUM(Q1210+R1210),IF(I1210="PO",P1210-SUM(Q1210:R1210)))</f>
        <v>-167</v>
      </c>
      <c r="V1210" s="81" t="n">
        <v>3</v>
      </c>
      <c r="W1210" s="81"/>
      <c r="X1210" s="81" t="n">
        <f aca="false">W1210-V1210</f>
        <v>-3</v>
      </c>
      <c r="Y1210" s="81"/>
      <c r="Z1210" s="81"/>
      <c r="AA1210" s="81"/>
      <c r="AB1210" s="81"/>
      <c r="AC1210" s="81"/>
      <c r="AD1210" s="81"/>
      <c r="AE1210" s="81"/>
      <c r="AF1210" s="81"/>
      <c r="AG1210" s="81"/>
      <c r="AH1210" s="81"/>
      <c r="AI1210" s="81"/>
      <c r="AJ1210" s="81"/>
      <c r="AK1210" s="81"/>
      <c r="AL1210" s="81"/>
      <c r="AM1210" s="81"/>
      <c r="AN1210" s="81"/>
      <c r="AO1210" s="81" t="str">
        <f aca="false">D1210</f>
        <v>Arista</v>
      </c>
      <c r="AP1210" s="1" t="s">
        <v>181</v>
      </c>
      <c r="AQ1210" s="1"/>
      <c r="AR1210" s="1"/>
      <c r="AS1210" s="1"/>
      <c r="AT1210" s="1"/>
      <c r="AU1210" s="1"/>
      <c r="AV1210" s="1"/>
      <c r="AW1210" s="1"/>
      <c r="AX1210" s="1"/>
      <c r="AY1210" s="1"/>
      <c r="AZ1210" s="1"/>
      <c r="BA1210" s="1"/>
      <c r="BB1210" s="1"/>
      <c r="BC1210" s="1"/>
      <c r="BD1210" s="1"/>
      <c r="BE1210" s="1"/>
      <c r="BF1210" s="1" t="s">
        <v>14668</v>
      </c>
      <c r="BG1210" s="1" t="s">
        <v>183</v>
      </c>
      <c r="BH1210" s="1"/>
      <c r="BI1210" s="1"/>
    </row>
    <row r="1211" customFormat="false" ht="12.75" hidden="false" customHeight="false" outlineLevel="0" collapsed="false">
      <c r="A1211" s="1" t="s">
        <v>3559</v>
      </c>
      <c r="B1211" s="1" t="s">
        <v>3560</v>
      </c>
      <c r="C1211" s="1" t="s">
        <v>177</v>
      </c>
      <c r="D1211" s="1" t="s">
        <v>82</v>
      </c>
      <c r="E1211" s="1" t="s">
        <v>15676</v>
      </c>
      <c r="F1211" s="1" t="s">
        <v>15677</v>
      </c>
      <c r="G1211" s="1" t="n">
        <v>31</v>
      </c>
      <c r="H1211" s="1" t="n">
        <v>2000</v>
      </c>
      <c r="I1211" s="101" t="s">
        <v>180</v>
      </c>
      <c r="J1211" s="1"/>
      <c r="K1211" s="1" t="n">
        <f aca="false">IFERROR(VLOOKUP(A1211,'[2]Pivot HorizontalMRP'!$A$4:$B$2689,2,0),0)</f>
        <v>0</v>
      </c>
      <c r="L1211" s="1" t="n">
        <f aca="false">IFERROR(VLOOKUP(A1211,'[2]Pivot HorizontalMRP'!$A$4:$C$2689,3,0),0)</f>
        <v>353.00594</v>
      </c>
      <c r="M1211" s="1" t="n">
        <f aca="false">IFERROR(VLOOKUP(A1211,'[2]Pivot HorizontalMRP'!$A$4:$D$2689,0.4,0),0)</f>
        <v>0</v>
      </c>
      <c r="N1211" s="1" t="n">
        <f aca="false">IFERROR(VLOOKUP(A1211,'[2]Pivot HorizontalMRP'!$A$4:$E$2689,5,0),0)</f>
        <v>730</v>
      </c>
      <c r="O1211" s="1" t="n">
        <f aca="false">K1211+L1211</f>
        <v>353.00594</v>
      </c>
      <c r="P1211" s="1" t="n">
        <f aca="false">K1211+L1211+M1211+N1211</f>
        <v>1083.00594</v>
      </c>
      <c r="Q1211" s="1" t="n">
        <f aca="false">IFERROR(VLOOKUP(A1211,'[2]Pivot HorizontalMRP'!$A$4:$F$2689,6,0),0)</f>
        <v>964.65702</v>
      </c>
      <c r="R1211" s="1" t="n">
        <f aca="false">IFERROR(VLOOKUP(A1211,'[2]Pivot HorizontalMRP'!$A$4:$G$2689,7,0),0)</f>
        <v>537.7724</v>
      </c>
      <c r="S1211" s="1" t="n">
        <f aca="false">IFERROR(VLOOKUP(A1211,'[2]Pivot HorizontalMRP'!$A$4:$H$2689,8,0),0)</f>
        <v>515.5504</v>
      </c>
      <c r="T1211" s="1" t="n">
        <f aca="false">IFERROR(VLOOKUP(A1211,'[2]Pivot HorizontalMRP'!$A$4:$I$2689,9,0),0)</f>
        <v>293.3304</v>
      </c>
      <c r="U1211" s="1" t="n">
        <f aca="false">IF(I1211="delivery",O1211-SUM(Q1211+R1211),IF(I1211="PO",P1211-SUM(Q1211:R1211)))</f>
        <v>-1149.42348</v>
      </c>
      <c r="V1211" s="81" t="n">
        <v>10.4</v>
      </c>
      <c r="W1211" s="81"/>
      <c r="X1211" s="81" t="n">
        <f aca="false">W1211-V1211</f>
        <v>-10.4</v>
      </c>
      <c r="Y1211" s="81"/>
      <c r="Z1211" s="81"/>
      <c r="AA1211" s="81" t="n">
        <v>10.71</v>
      </c>
      <c r="AB1211" s="81"/>
      <c r="AC1211" s="81"/>
      <c r="AD1211" s="81"/>
      <c r="AE1211" s="81"/>
      <c r="AF1211" s="81"/>
      <c r="AG1211" s="81"/>
      <c r="AH1211" s="81"/>
      <c r="AI1211" s="81"/>
      <c r="AJ1211" s="81"/>
      <c r="AK1211" s="81"/>
      <c r="AL1211" s="81"/>
      <c r="AM1211" s="81"/>
      <c r="AN1211" s="81"/>
      <c r="AO1211" s="81" t="str">
        <f aca="false">D1211</f>
        <v>Arista</v>
      </c>
      <c r="AP1211" s="1" t="s">
        <v>181</v>
      </c>
      <c r="AQ1211" s="1"/>
      <c r="AR1211" s="1"/>
      <c r="AS1211" s="1"/>
      <c r="AT1211" s="1"/>
      <c r="AU1211" s="1"/>
      <c r="AV1211" s="1"/>
      <c r="AW1211" s="1"/>
      <c r="AX1211" s="1"/>
      <c r="AY1211" s="1"/>
      <c r="AZ1211" s="1"/>
      <c r="BA1211" s="1"/>
      <c r="BB1211" s="1"/>
      <c r="BC1211" s="1"/>
      <c r="BD1211" s="1"/>
      <c r="BE1211" s="1"/>
      <c r="BF1211" s="1" t="s">
        <v>14668</v>
      </c>
      <c r="BG1211" s="1" t="s">
        <v>183</v>
      </c>
      <c r="BH1211" s="1"/>
      <c r="BI1211" s="1"/>
    </row>
    <row r="1212" customFormat="false" ht="12.75" hidden="false" customHeight="false" outlineLevel="0" collapsed="false">
      <c r="A1212" s="1" t="s">
        <v>3563</v>
      </c>
      <c r="B1212" s="1" t="s">
        <v>3564</v>
      </c>
      <c r="C1212" s="1" t="s">
        <v>177</v>
      </c>
      <c r="D1212" s="1" t="s">
        <v>82</v>
      </c>
      <c r="E1212" s="1" t="s">
        <v>15678</v>
      </c>
      <c r="F1212" s="1" t="s">
        <v>15679</v>
      </c>
      <c r="G1212" s="1" t="n">
        <v>31</v>
      </c>
      <c r="H1212" s="1" t="n">
        <v>1000</v>
      </c>
      <c r="I1212" s="101" t="s">
        <v>180</v>
      </c>
      <c r="J1212" s="1"/>
      <c r="K1212" s="1" t="n">
        <f aca="false">IFERROR(VLOOKUP(A1212,'[2]Pivot HorizontalMRP'!$A$4:$B$2689,2,0),0)</f>
        <v>0</v>
      </c>
      <c r="L1212" s="1" t="n">
        <f aca="false">IFERROR(VLOOKUP(A1212,'[2]Pivot HorizontalMRP'!$A$4:$C$2689,3,0),0)</f>
        <v>138.00297</v>
      </c>
      <c r="M1212" s="1" t="n">
        <f aca="false">IFERROR(VLOOKUP(A1212,'[2]Pivot HorizontalMRP'!$A$4:$D$2689,0.4,0),0)</f>
        <v>0</v>
      </c>
      <c r="N1212" s="1" t="n">
        <f aca="false">IFERROR(VLOOKUP(A1212,'[2]Pivot HorizontalMRP'!$A$4:$E$2689,5,0),0)</f>
        <v>900</v>
      </c>
      <c r="O1212" s="1" t="n">
        <f aca="false">K1212+L1212</f>
        <v>138.00297</v>
      </c>
      <c r="P1212" s="1" t="n">
        <f aca="false">K1212+L1212+M1212+N1212</f>
        <v>1038.00297</v>
      </c>
      <c r="Q1212" s="1" t="n">
        <f aca="false">IFERROR(VLOOKUP(A1212,'[2]Pivot HorizontalMRP'!$A$4:$F$2689,6,0),0)</f>
        <v>482.32851</v>
      </c>
      <c r="R1212" s="1" t="n">
        <f aca="false">IFERROR(VLOOKUP(A1212,'[2]Pivot HorizontalMRP'!$A$4:$G$2689,7,0),0)</f>
        <v>268.8862</v>
      </c>
      <c r="S1212" s="1" t="n">
        <f aca="false">IFERROR(VLOOKUP(A1212,'[2]Pivot HorizontalMRP'!$A$4:$H$2689,8,0),0)</f>
        <v>257.7752</v>
      </c>
      <c r="T1212" s="1" t="n">
        <f aca="false">IFERROR(VLOOKUP(A1212,'[2]Pivot HorizontalMRP'!$A$4:$I$2689,9,0),0)</f>
        <v>146.6652</v>
      </c>
      <c r="U1212" s="1" t="n">
        <f aca="false">IF(I1212="delivery",O1212-SUM(Q1212+R1212),IF(I1212="PO",P1212-SUM(Q1212:R1212)))</f>
        <v>-613.21174</v>
      </c>
      <c r="V1212" s="81" t="n">
        <v>4.55</v>
      </c>
      <c r="W1212" s="81"/>
      <c r="X1212" s="81" t="n">
        <f aca="false">W1212-V1212</f>
        <v>-4.55</v>
      </c>
      <c r="Y1212" s="81"/>
      <c r="Z1212" s="81"/>
      <c r="AA1212" s="81" t="n">
        <v>4.55</v>
      </c>
      <c r="AB1212" s="81"/>
      <c r="AC1212" s="81"/>
      <c r="AD1212" s="81"/>
      <c r="AE1212" s="81"/>
      <c r="AF1212" s="81"/>
      <c r="AG1212" s="81"/>
      <c r="AH1212" s="81"/>
      <c r="AI1212" s="81"/>
      <c r="AJ1212" s="81"/>
      <c r="AK1212" s="81"/>
      <c r="AL1212" s="81"/>
      <c r="AM1212" s="81"/>
      <c r="AN1212" s="81"/>
      <c r="AO1212" s="81" t="str">
        <f aca="false">D1212</f>
        <v>Arista</v>
      </c>
      <c r="AP1212" s="1" t="s">
        <v>181</v>
      </c>
      <c r="AQ1212" s="1"/>
      <c r="AR1212" s="1"/>
      <c r="AS1212" s="1"/>
      <c r="AT1212" s="1"/>
      <c r="AU1212" s="1"/>
      <c r="AV1212" s="1"/>
      <c r="AW1212" s="1"/>
      <c r="AX1212" s="1"/>
      <c r="AY1212" s="1"/>
      <c r="AZ1212" s="1"/>
      <c r="BA1212" s="1"/>
      <c r="BB1212" s="1"/>
      <c r="BC1212" s="1"/>
      <c r="BD1212" s="1"/>
      <c r="BE1212" s="1"/>
      <c r="BF1212" s="1" t="s">
        <v>14668</v>
      </c>
      <c r="BG1212" s="1" t="s">
        <v>183</v>
      </c>
      <c r="BH1212" s="1"/>
      <c r="BI1212" s="1"/>
    </row>
    <row r="1213" customFormat="false" ht="12.75" hidden="false" customHeight="false" outlineLevel="0" collapsed="false">
      <c r="A1213" s="1" t="s">
        <v>3567</v>
      </c>
      <c r="B1213" s="1" t="s">
        <v>3568</v>
      </c>
      <c r="C1213" s="1" t="s">
        <v>177</v>
      </c>
      <c r="D1213" s="1" t="s">
        <v>82</v>
      </c>
      <c r="E1213" s="1" t="s">
        <v>15680</v>
      </c>
      <c r="F1213" s="1" t="s">
        <v>15681</v>
      </c>
      <c r="G1213" s="1" t="n">
        <v>31</v>
      </c>
      <c r="H1213" s="1" t="n">
        <v>50</v>
      </c>
      <c r="I1213" s="101" t="s">
        <v>180</v>
      </c>
      <c r="J1213" s="1"/>
      <c r="K1213" s="1" t="n">
        <f aca="false">IFERROR(VLOOKUP(A1213,'[2]Pivot HorizontalMRP'!$A$4:$B$2689,2,0),0)</f>
        <v>0</v>
      </c>
      <c r="L1213" s="1" t="n">
        <f aca="false">IFERROR(VLOOKUP(A1213,'[2]Pivot HorizontalMRP'!$A$4:$C$2689,3,0),0)</f>
        <v>379</v>
      </c>
      <c r="M1213" s="1" t="n">
        <f aca="false">IFERROR(VLOOKUP(A1213,'[2]Pivot HorizontalMRP'!$A$4:$D$2689,0.4,0),0)</f>
        <v>0</v>
      </c>
      <c r="N1213" s="1" t="n">
        <f aca="false">IFERROR(VLOOKUP(A1213,'[2]Pivot HorizontalMRP'!$A$4:$E$2689,5,0),0)</f>
        <v>350</v>
      </c>
      <c r="O1213" s="1" t="n">
        <f aca="false">K1213+L1213</f>
        <v>379</v>
      </c>
      <c r="P1213" s="1" t="n">
        <f aca="false">K1213+L1213+M1213+N1213</f>
        <v>729</v>
      </c>
      <c r="Q1213" s="1" t="n">
        <f aca="false">IFERROR(VLOOKUP(A1213,'[2]Pivot HorizontalMRP'!$A$4:$F$2689,6,0),0)</f>
        <v>574</v>
      </c>
      <c r="R1213" s="1" t="n">
        <f aca="false">IFERROR(VLOOKUP(A1213,'[2]Pivot HorizontalMRP'!$A$4:$G$2689,7,0),0)</f>
        <v>303</v>
      </c>
      <c r="S1213" s="1" t="n">
        <f aca="false">IFERROR(VLOOKUP(A1213,'[2]Pivot HorizontalMRP'!$A$4:$H$2689,8,0),0)</f>
        <v>292</v>
      </c>
      <c r="T1213" s="1" t="n">
        <f aca="false">IFERROR(VLOOKUP(A1213,'[2]Pivot HorizontalMRP'!$A$4:$I$2689,9,0),0)</f>
        <v>168</v>
      </c>
      <c r="U1213" s="1" t="n">
        <f aca="false">IF(I1213="delivery",O1213-SUM(Q1213+R1213),IF(I1213="PO",P1213-SUM(Q1213:R1213)))</f>
        <v>-498</v>
      </c>
      <c r="V1213" s="81" t="n">
        <v>1.28</v>
      </c>
      <c r="W1213" s="81"/>
      <c r="X1213" s="81" t="n">
        <f aca="false">W1213-V1213</f>
        <v>-1.28</v>
      </c>
      <c r="Y1213" s="81"/>
      <c r="Z1213" s="81"/>
      <c r="AA1213" s="81"/>
      <c r="AB1213" s="81"/>
      <c r="AC1213" s="81"/>
      <c r="AD1213" s="81"/>
      <c r="AE1213" s="81"/>
      <c r="AF1213" s="81"/>
      <c r="AG1213" s="81"/>
      <c r="AH1213" s="81"/>
      <c r="AI1213" s="81"/>
      <c r="AJ1213" s="81"/>
      <c r="AK1213" s="81"/>
      <c r="AL1213" s="81"/>
      <c r="AM1213" s="81"/>
      <c r="AN1213" s="81"/>
      <c r="AO1213" s="81" t="str">
        <f aca="false">D1213</f>
        <v>Arista</v>
      </c>
      <c r="AP1213" s="1" t="s">
        <v>181</v>
      </c>
      <c r="AQ1213" s="1"/>
      <c r="AR1213" s="1"/>
      <c r="AS1213" s="1"/>
      <c r="AT1213" s="1"/>
      <c r="AU1213" s="1"/>
      <c r="AV1213" s="1"/>
      <c r="AW1213" s="1"/>
      <c r="AX1213" s="1"/>
      <c r="AY1213" s="1"/>
      <c r="AZ1213" s="1"/>
      <c r="BA1213" s="1"/>
      <c r="BB1213" s="1"/>
      <c r="BC1213" s="1"/>
      <c r="BD1213" s="1"/>
      <c r="BE1213" s="1"/>
      <c r="BF1213" s="1" t="s">
        <v>14668</v>
      </c>
      <c r="BG1213" s="1" t="s">
        <v>183</v>
      </c>
      <c r="BH1213" s="1"/>
      <c r="BI1213" s="1"/>
    </row>
    <row r="1214" customFormat="false" ht="12.75" hidden="false" customHeight="false" outlineLevel="0" collapsed="false">
      <c r="A1214" s="1" t="s">
        <v>3571</v>
      </c>
      <c r="B1214" s="1" t="s">
        <v>3572</v>
      </c>
      <c r="C1214" s="1" t="s">
        <v>177</v>
      </c>
      <c r="D1214" s="1" t="s">
        <v>82</v>
      </c>
      <c r="E1214" s="1" t="s">
        <v>15682</v>
      </c>
      <c r="F1214" s="1" t="s">
        <v>15683</v>
      </c>
      <c r="G1214" s="1" t="n">
        <v>31</v>
      </c>
      <c r="H1214" s="1" t="n">
        <v>500</v>
      </c>
      <c r="I1214" s="101" t="s">
        <v>180</v>
      </c>
      <c r="J1214" s="1"/>
      <c r="K1214" s="1" t="n">
        <f aca="false">IFERROR(VLOOKUP(A1214,'[2]Pivot HorizontalMRP'!$A$4:$B$2689,2,0),0)</f>
        <v>0</v>
      </c>
      <c r="L1214" s="1" t="n">
        <f aca="false">IFERROR(VLOOKUP(A1214,'[2]Pivot HorizontalMRP'!$A$4:$C$2689,3,0),0)</f>
        <v>326</v>
      </c>
      <c r="M1214" s="1" t="n">
        <f aca="false">IFERROR(VLOOKUP(A1214,'[2]Pivot HorizontalMRP'!$A$4:$D$2689,0.4,0),0)</f>
        <v>0</v>
      </c>
      <c r="N1214" s="1" t="n">
        <f aca="false">IFERROR(VLOOKUP(A1214,'[2]Pivot HorizontalMRP'!$A$4:$E$2689,5,0),0)</f>
        <v>1186</v>
      </c>
      <c r="O1214" s="1" t="n">
        <f aca="false">K1214+L1214</f>
        <v>326</v>
      </c>
      <c r="P1214" s="1" t="n">
        <f aca="false">K1214+L1214+M1214+N1214</f>
        <v>1512</v>
      </c>
      <c r="Q1214" s="1" t="n">
        <f aca="false">IFERROR(VLOOKUP(A1214,'[2]Pivot HorizontalMRP'!$A$4:$F$2689,6,0),0)</f>
        <v>1250</v>
      </c>
      <c r="R1214" s="1" t="n">
        <f aca="false">IFERROR(VLOOKUP(A1214,'[2]Pivot HorizontalMRP'!$A$4:$G$2689,7,0),0)</f>
        <v>1034</v>
      </c>
      <c r="S1214" s="1" t="n">
        <f aca="false">IFERROR(VLOOKUP(A1214,'[2]Pivot HorizontalMRP'!$A$4:$H$2689,8,0),0)</f>
        <v>943</v>
      </c>
      <c r="T1214" s="1" t="n">
        <f aca="false">IFERROR(VLOOKUP(A1214,'[2]Pivot HorizontalMRP'!$A$4:$I$2689,9,0),0)</f>
        <v>991</v>
      </c>
      <c r="U1214" s="1" t="n">
        <f aca="false">IF(I1214="delivery",O1214-SUM(Q1214+R1214),IF(I1214="PO",P1214-SUM(Q1214:R1214)))</f>
        <v>-1958</v>
      </c>
      <c r="V1214" s="81" t="n">
        <v>7.25</v>
      </c>
      <c r="W1214" s="81"/>
      <c r="X1214" s="81" t="n">
        <f aca="false">W1214-V1214</f>
        <v>-7.25</v>
      </c>
      <c r="Y1214" s="81"/>
      <c r="Z1214" s="81"/>
      <c r="AA1214" s="81" t="n">
        <v>7.25</v>
      </c>
      <c r="AB1214" s="81"/>
      <c r="AC1214" s="81"/>
      <c r="AD1214" s="81"/>
      <c r="AE1214" s="81"/>
      <c r="AF1214" s="81"/>
      <c r="AG1214" s="81"/>
      <c r="AH1214" s="81"/>
      <c r="AI1214" s="81"/>
      <c r="AJ1214" s="81"/>
      <c r="AK1214" s="81"/>
      <c r="AL1214" s="81"/>
      <c r="AM1214" s="81"/>
      <c r="AN1214" s="81"/>
      <c r="AO1214" s="81" t="str">
        <f aca="false">D1214</f>
        <v>Arista</v>
      </c>
      <c r="AP1214" s="1" t="s">
        <v>181</v>
      </c>
      <c r="AQ1214" s="1"/>
      <c r="AR1214" s="1"/>
      <c r="AS1214" s="1"/>
      <c r="AT1214" s="1"/>
      <c r="AU1214" s="1"/>
      <c r="AV1214" s="1"/>
      <c r="AW1214" s="1"/>
      <c r="AX1214" s="1"/>
      <c r="AY1214" s="1"/>
      <c r="AZ1214" s="1"/>
      <c r="BA1214" s="1"/>
      <c r="BB1214" s="1"/>
      <c r="BC1214" s="1"/>
      <c r="BD1214" s="1"/>
      <c r="BE1214" s="1"/>
      <c r="BF1214" s="1" t="s">
        <v>14668</v>
      </c>
      <c r="BG1214" s="1" t="s">
        <v>183</v>
      </c>
      <c r="BH1214" s="1"/>
      <c r="BI1214" s="1"/>
    </row>
    <row r="1215" customFormat="false" ht="12.75" hidden="false" customHeight="false" outlineLevel="0" collapsed="false">
      <c r="A1215" s="1" t="s">
        <v>3575</v>
      </c>
      <c r="B1215" s="1" t="s">
        <v>3576</v>
      </c>
      <c r="C1215" s="1" t="s">
        <v>177</v>
      </c>
      <c r="D1215" s="1" t="s">
        <v>82</v>
      </c>
      <c r="E1215" s="1" t="s">
        <v>3577</v>
      </c>
      <c r="F1215" s="1" t="s">
        <v>15684</v>
      </c>
      <c r="G1215" s="1" t="n">
        <v>31</v>
      </c>
      <c r="H1215" s="1" t="n">
        <v>1000</v>
      </c>
      <c r="I1215" s="101" t="s">
        <v>180</v>
      </c>
      <c r="J1215" s="1"/>
      <c r="K1215" s="1" t="n">
        <f aca="false">IFERROR(VLOOKUP(A1215,'[2]Pivot HorizontalMRP'!$A$4:$B$2689,2,0),0)</f>
        <v>0</v>
      </c>
      <c r="L1215" s="1" t="n">
        <f aca="false">IFERROR(VLOOKUP(A1215,'[2]Pivot HorizontalMRP'!$A$4:$C$2689,3,0),0)</f>
        <v>400</v>
      </c>
      <c r="M1215" s="1" t="n">
        <f aca="false">IFERROR(VLOOKUP(A1215,'[2]Pivot HorizontalMRP'!$A$4:$D$2689,0.4,0),0)</f>
        <v>0</v>
      </c>
      <c r="N1215" s="1" t="n">
        <f aca="false">IFERROR(VLOOKUP(A1215,'[2]Pivot HorizontalMRP'!$A$4:$E$2689,5,0),0)</f>
        <v>600</v>
      </c>
      <c r="O1215" s="1" t="n">
        <f aca="false">K1215+L1215</f>
        <v>400</v>
      </c>
      <c r="P1215" s="1" t="n">
        <f aca="false">K1215+L1215+M1215+N1215</f>
        <v>1000</v>
      </c>
      <c r="Q1215" s="1" t="n">
        <f aca="false">IFERROR(VLOOKUP(A1215,'[2]Pivot HorizontalMRP'!$A$4:$F$2689,6,0),0)</f>
        <v>1811</v>
      </c>
      <c r="R1215" s="1" t="n">
        <f aca="false">IFERROR(VLOOKUP(A1215,'[2]Pivot HorizontalMRP'!$A$4:$G$2689,7,0),0)</f>
        <v>1320</v>
      </c>
      <c r="S1215" s="1" t="n">
        <f aca="false">IFERROR(VLOOKUP(A1215,'[2]Pivot HorizontalMRP'!$A$4:$H$2689,8,0),0)</f>
        <v>1314</v>
      </c>
      <c r="T1215" s="1" t="n">
        <f aca="false">IFERROR(VLOOKUP(A1215,'[2]Pivot HorizontalMRP'!$A$4:$I$2689,9,0),0)</f>
        <v>660</v>
      </c>
      <c r="U1215" s="1" t="n">
        <f aca="false">IF(I1215="delivery",O1215-SUM(Q1215+R1215),IF(I1215="PO",P1215-SUM(Q1215:R1215)))</f>
        <v>-2731</v>
      </c>
      <c r="V1215" s="81" t="n">
        <v>5.23</v>
      </c>
      <c r="W1215" s="81"/>
      <c r="X1215" s="81" t="n">
        <f aca="false">W1215-V1215</f>
        <v>-5.23</v>
      </c>
      <c r="Y1215" s="81"/>
      <c r="Z1215" s="81"/>
      <c r="AA1215" s="81"/>
      <c r="AB1215" s="81"/>
      <c r="AC1215" s="81"/>
      <c r="AD1215" s="81"/>
      <c r="AE1215" s="81"/>
      <c r="AF1215" s="81"/>
      <c r="AG1215" s="81"/>
      <c r="AH1215" s="81"/>
      <c r="AI1215" s="81"/>
      <c r="AJ1215" s="81"/>
      <c r="AK1215" s="81"/>
      <c r="AL1215" s="81"/>
      <c r="AM1215" s="81"/>
      <c r="AN1215" s="81"/>
      <c r="AO1215" s="81" t="str">
        <f aca="false">D1215</f>
        <v>Arista</v>
      </c>
      <c r="AP1215" s="1" t="s">
        <v>181</v>
      </c>
      <c r="AQ1215" s="1"/>
      <c r="AR1215" s="1"/>
      <c r="AS1215" s="1"/>
      <c r="AT1215" s="1"/>
      <c r="AU1215" s="1"/>
      <c r="AV1215" s="1"/>
      <c r="AW1215" s="1"/>
      <c r="AX1215" s="1"/>
      <c r="AY1215" s="1"/>
      <c r="AZ1215" s="1"/>
      <c r="BA1215" s="1"/>
      <c r="BB1215" s="1"/>
      <c r="BC1215" s="1"/>
      <c r="BD1215" s="1"/>
      <c r="BE1215" s="1"/>
      <c r="BF1215" s="1" t="s">
        <v>14668</v>
      </c>
      <c r="BG1215" s="1" t="s">
        <v>183</v>
      </c>
      <c r="BH1215" s="1"/>
      <c r="BI1215" s="1"/>
    </row>
    <row r="1216" customFormat="false" ht="12.75" hidden="false" customHeight="false" outlineLevel="0" collapsed="false">
      <c r="A1216" s="1" t="s">
        <v>3579</v>
      </c>
      <c r="B1216" s="1" t="s">
        <v>3580</v>
      </c>
      <c r="C1216" s="1" t="s">
        <v>177</v>
      </c>
      <c r="D1216" s="1" t="s">
        <v>82</v>
      </c>
      <c r="E1216" s="1" t="s">
        <v>3581</v>
      </c>
      <c r="F1216" s="1" t="s">
        <v>15685</v>
      </c>
      <c r="G1216" s="1" t="n">
        <v>36</v>
      </c>
      <c r="H1216" s="1" t="n">
        <v>2500</v>
      </c>
      <c r="I1216" s="101" t="s">
        <v>180</v>
      </c>
      <c r="J1216" s="1"/>
      <c r="K1216" s="1" t="n">
        <f aca="false">IFERROR(VLOOKUP(A1216,'[2]Pivot HorizontalMRP'!$A$4:$B$2689,2,0),0)</f>
        <v>0</v>
      </c>
      <c r="L1216" s="1" t="n">
        <f aca="false">IFERROR(VLOOKUP(A1216,'[2]Pivot HorizontalMRP'!$A$4:$C$2689,3,0),0)</f>
        <v>0</v>
      </c>
      <c r="M1216" s="1" t="n">
        <f aca="false">IFERROR(VLOOKUP(A1216,'[2]Pivot HorizontalMRP'!$A$4:$D$2689,0.4,0),0)</f>
        <v>0</v>
      </c>
      <c r="N1216" s="1" t="n">
        <f aca="false">IFERROR(VLOOKUP(A1216,'[2]Pivot HorizontalMRP'!$A$4:$E$2689,5,0),0)</f>
        <v>700</v>
      </c>
      <c r="O1216" s="1" t="n">
        <f aca="false">K1216+L1216</f>
        <v>0</v>
      </c>
      <c r="P1216" s="1" t="n">
        <f aca="false">K1216+L1216+M1216+N1216</f>
        <v>700</v>
      </c>
      <c r="Q1216" s="1" t="n">
        <f aca="false">IFERROR(VLOOKUP(A1216,'[2]Pivot HorizontalMRP'!$A$4:$F$2689,6,0),0)</f>
        <v>0</v>
      </c>
      <c r="R1216" s="1" t="n">
        <f aca="false">IFERROR(VLOOKUP(A1216,'[2]Pivot HorizontalMRP'!$A$4:$G$2689,7,0),0)</f>
        <v>3004</v>
      </c>
      <c r="S1216" s="1" t="n">
        <f aca="false">IFERROR(VLOOKUP(A1216,'[2]Pivot HorizontalMRP'!$A$4:$H$2689,8,0),0)</f>
        <v>1531</v>
      </c>
      <c r="T1216" s="1" t="n">
        <f aca="false">IFERROR(VLOOKUP(A1216,'[2]Pivot HorizontalMRP'!$A$4:$I$2689,9,0),0)</f>
        <v>1907</v>
      </c>
      <c r="U1216" s="1" t="n">
        <f aca="false">IF(I1216="delivery",O1216-SUM(Q1216+R1216),IF(I1216="PO",P1216-SUM(Q1216:R1216)))</f>
        <v>-3004</v>
      </c>
      <c r="V1216" s="81" t="n">
        <v>2.65</v>
      </c>
      <c r="W1216" s="81"/>
      <c r="X1216" s="81" t="n">
        <f aca="false">W1216-V1216</f>
        <v>-2.65</v>
      </c>
      <c r="Y1216" s="81"/>
      <c r="Z1216" s="81"/>
      <c r="AA1216" s="81"/>
      <c r="AB1216" s="81"/>
      <c r="AC1216" s="81"/>
      <c r="AD1216" s="81"/>
      <c r="AE1216" s="81"/>
      <c r="AF1216" s="81"/>
      <c r="AG1216" s="81"/>
      <c r="AH1216" s="81"/>
      <c r="AI1216" s="81"/>
      <c r="AJ1216" s="81"/>
      <c r="AK1216" s="81"/>
      <c r="AL1216" s="81"/>
      <c r="AM1216" s="81"/>
      <c r="AN1216" s="81"/>
      <c r="AO1216" s="81" t="str">
        <f aca="false">D1216</f>
        <v>Arista</v>
      </c>
      <c r="AP1216" s="1" t="s">
        <v>181</v>
      </c>
      <c r="AQ1216" s="1"/>
      <c r="AR1216" s="1"/>
      <c r="AS1216" s="1"/>
      <c r="AT1216" s="1"/>
      <c r="AU1216" s="1"/>
      <c r="AV1216" s="1"/>
      <c r="AW1216" s="1"/>
      <c r="AX1216" s="1"/>
      <c r="AY1216" s="1"/>
      <c r="AZ1216" s="1"/>
      <c r="BA1216" s="1"/>
      <c r="BB1216" s="1"/>
      <c r="BC1216" s="1"/>
      <c r="BD1216" s="1"/>
      <c r="BE1216" s="1"/>
      <c r="BF1216" s="1" t="s">
        <v>14668</v>
      </c>
      <c r="BG1216" s="1" t="s">
        <v>183</v>
      </c>
      <c r="BH1216" s="1"/>
      <c r="BI1216" s="1"/>
    </row>
    <row r="1217" customFormat="false" ht="12.75" hidden="false" customHeight="false" outlineLevel="0" collapsed="false">
      <c r="A1217" s="1" t="s">
        <v>3583</v>
      </c>
      <c r="B1217" s="1" t="s">
        <v>3584</v>
      </c>
      <c r="C1217" s="1" t="s">
        <v>177</v>
      </c>
      <c r="D1217" s="1" t="s">
        <v>82</v>
      </c>
      <c r="E1217" s="1" t="s">
        <v>15686</v>
      </c>
      <c r="F1217" s="1" t="s">
        <v>3586</v>
      </c>
      <c r="G1217" s="1" t="n">
        <v>36</v>
      </c>
      <c r="H1217" s="1" t="n">
        <v>1000</v>
      </c>
      <c r="I1217" s="101" t="s">
        <v>180</v>
      </c>
      <c r="J1217" s="1"/>
      <c r="K1217" s="1" t="n">
        <f aca="false">IFERROR(VLOOKUP(A1217,'[2]Pivot HorizontalMRP'!$A$4:$B$2689,2,0),0)</f>
        <v>0</v>
      </c>
      <c r="L1217" s="1" t="n">
        <f aca="false">IFERROR(VLOOKUP(A1217,'[2]Pivot HorizontalMRP'!$A$4:$C$2689,3,0),0)</f>
        <v>200</v>
      </c>
      <c r="M1217" s="1" t="n">
        <f aca="false">IFERROR(VLOOKUP(A1217,'[2]Pivot HorizontalMRP'!$A$4:$D$2689,0.4,0),0)</f>
        <v>0</v>
      </c>
      <c r="N1217" s="1" t="n">
        <f aca="false">IFERROR(VLOOKUP(A1217,'[2]Pivot HorizontalMRP'!$A$4:$E$2689,5,0),0)</f>
        <v>3000</v>
      </c>
      <c r="O1217" s="1" t="n">
        <f aca="false">K1217+L1217</f>
        <v>200</v>
      </c>
      <c r="P1217" s="1" t="n">
        <f aca="false">K1217+L1217+M1217+N1217</f>
        <v>3200</v>
      </c>
      <c r="Q1217" s="1" t="n">
        <f aca="false">IFERROR(VLOOKUP(A1217,'[2]Pivot HorizontalMRP'!$A$4:$F$2689,6,0),0)</f>
        <v>0</v>
      </c>
      <c r="R1217" s="1" t="n">
        <f aca="false">IFERROR(VLOOKUP(A1217,'[2]Pivot HorizontalMRP'!$A$4:$G$2689,7,0),0)</f>
        <v>0</v>
      </c>
      <c r="S1217" s="1" t="n">
        <f aca="false">IFERROR(VLOOKUP(A1217,'[2]Pivot HorizontalMRP'!$A$4:$H$2689,8,0),0)</f>
        <v>0</v>
      </c>
      <c r="T1217" s="1" t="n">
        <f aca="false">IFERROR(VLOOKUP(A1217,'[2]Pivot HorizontalMRP'!$A$4:$I$2689,9,0),0)</f>
        <v>0</v>
      </c>
      <c r="U1217" s="1" t="n">
        <f aca="false">IF(I1217="delivery",O1217-SUM(Q1217+R1217),IF(I1217="PO",P1217-SUM(Q1217:R1217)))</f>
        <v>200</v>
      </c>
      <c r="V1217" s="81" t="n">
        <v>0.9</v>
      </c>
      <c r="W1217" s="81"/>
      <c r="X1217" s="81" t="n">
        <f aca="false">W1217-V1217</f>
        <v>-0.9</v>
      </c>
      <c r="Y1217" s="81"/>
      <c r="Z1217" s="81"/>
      <c r="AA1217" s="81"/>
      <c r="AB1217" s="81"/>
      <c r="AC1217" s="81"/>
      <c r="AD1217" s="81"/>
      <c r="AE1217" s="81"/>
      <c r="AF1217" s="81"/>
      <c r="AG1217" s="81"/>
      <c r="AH1217" s="81"/>
      <c r="AI1217" s="81"/>
      <c r="AJ1217" s="81"/>
      <c r="AK1217" s="81"/>
      <c r="AL1217" s="81"/>
      <c r="AM1217" s="81"/>
      <c r="AN1217" s="81"/>
      <c r="AO1217" s="81" t="str">
        <f aca="false">D1217</f>
        <v>Arista</v>
      </c>
      <c r="AP1217" s="1" t="s">
        <v>181</v>
      </c>
      <c r="AQ1217" s="1"/>
      <c r="AR1217" s="1"/>
      <c r="AS1217" s="1"/>
      <c r="AT1217" s="1"/>
      <c r="AU1217" s="1"/>
      <c r="AV1217" s="1"/>
      <c r="AW1217" s="1"/>
      <c r="AX1217" s="1"/>
      <c r="AY1217" s="1"/>
      <c r="AZ1217" s="1"/>
      <c r="BA1217" s="1"/>
      <c r="BB1217" s="1"/>
      <c r="BC1217" s="1"/>
      <c r="BD1217" s="1"/>
      <c r="BE1217" s="1"/>
      <c r="BF1217" s="1" t="s">
        <v>14668</v>
      </c>
      <c r="BG1217" s="1" t="s">
        <v>183</v>
      </c>
      <c r="BH1217" s="1"/>
      <c r="BI1217" s="1"/>
    </row>
    <row r="1218" customFormat="false" ht="12.75" hidden="false" customHeight="false" outlineLevel="0" collapsed="false">
      <c r="A1218" s="1" t="s">
        <v>3587</v>
      </c>
      <c r="B1218" s="1" t="s">
        <v>3588</v>
      </c>
      <c r="C1218" s="1" t="s">
        <v>177</v>
      </c>
      <c r="D1218" s="1" t="s">
        <v>82</v>
      </c>
      <c r="E1218" s="1" t="s">
        <v>3589</v>
      </c>
      <c r="F1218" s="1" t="s">
        <v>15687</v>
      </c>
      <c r="G1218" s="1" t="n">
        <v>26</v>
      </c>
      <c r="H1218" s="1" t="n">
        <v>500</v>
      </c>
      <c r="I1218" s="101" t="s">
        <v>180</v>
      </c>
      <c r="J1218" s="1"/>
      <c r="K1218" s="1" t="n">
        <f aca="false">IFERROR(VLOOKUP(A1218,'[2]Pivot HorizontalMRP'!$A$4:$B$2689,2,0),0)</f>
        <v>0</v>
      </c>
      <c r="L1218" s="1" t="n">
        <f aca="false">IFERROR(VLOOKUP(A1218,'[2]Pivot HorizontalMRP'!$A$4:$C$2689,3,0),0)</f>
        <v>457</v>
      </c>
      <c r="M1218" s="1" t="n">
        <f aca="false">IFERROR(VLOOKUP(A1218,'[2]Pivot HorizontalMRP'!$A$4:$D$2689,0.4,0),0)</f>
        <v>0</v>
      </c>
      <c r="N1218" s="1" t="n">
        <f aca="false">IFERROR(VLOOKUP(A1218,'[2]Pivot HorizontalMRP'!$A$4:$E$2689,5,0),0)</f>
        <v>1043</v>
      </c>
      <c r="O1218" s="1" t="n">
        <f aca="false">K1218+L1218</f>
        <v>457</v>
      </c>
      <c r="P1218" s="1" t="n">
        <f aca="false">K1218+L1218+M1218+N1218</f>
        <v>1500</v>
      </c>
      <c r="Q1218" s="1" t="n">
        <f aca="false">IFERROR(VLOOKUP(A1218,'[2]Pivot HorizontalMRP'!$A$4:$F$2689,6,0),0)</f>
        <v>1273.2546</v>
      </c>
      <c r="R1218" s="1" t="n">
        <f aca="false">IFERROR(VLOOKUP(A1218,'[2]Pivot HorizontalMRP'!$A$4:$G$2689,7,0),0)</f>
        <v>2082.4164</v>
      </c>
      <c r="S1218" s="1" t="n">
        <f aca="false">IFERROR(VLOOKUP(A1218,'[2]Pivot HorizontalMRP'!$A$4:$H$2689,8,0),0)</f>
        <v>3066.6132</v>
      </c>
      <c r="T1218" s="1" t="n">
        <f aca="false">IFERROR(VLOOKUP(A1218,'[2]Pivot HorizontalMRP'!$A$4:$I$2689,9,0),0)</f>
        <v>2442.4884</v>
      </c>
      <c r="U1218" s="1" t="n">
        <f aca="false">IF(I1218="delivery",O1218-SUM(Q1218+R1218),IF(I1218="PO",P1218-SUM(Q1218:R1218)))</f>
        <v>-2898.671</v>
      </c>
      <c r="V1218" s="81" t="n">
        <v>3.34</v>
      </c>
      <c r="W1218" s="81"/>
      <c r="X1218" s="81" t="n">
        <f aca="false">W1218-V1218</f>
        <v>-3.34</v>
      </c>
      <c r="Y1218" s="81"/>
      <c r="Z1218" s="81"/>
      <c r="AA1218" s="81" t="n">
        <v>3.34</v>
      </c>
      <c r="AB1218" s="81"/>
      <c r="AC1218" s="81"/>
      <c r="AD1218" s="81"/>
      <c r="AE1218" s="81"/>
      <c r="AF1218" s="81"/>
      <c r="AG1218" s="81"/>
      <c r="AH1218" s="81"/>
      <c r="AI1218" s="81"/>
      <c r="AJ1218" s="81"/>
      <c r="AK1218" s="81"/>
      <c r="AL1218" s="81"/>
      <c r="AM1218" s="81"/>
      <c r="AN1218" s="81"/>
      <c r="AO1218" s="81" t="str">
        <f aca="false">D1218</f>
        <v>Arista</v>
      </c>
      <c r="AP1218" s="1" t="s">
        <v>181</v>
      </c>
      <c r="AQ1218" s="1"/>
      <c r="AR1218" s="1"/>
      <c r="AS1218" s="1"/>
      <c r="AT1218" s="1"/>
      <c r="AU1218" s="1"/>
      <c r="AV1218" s="1"/>
      <c r="AW1218" s="1"/>
      <c r="AX1218" s="1"/>
      <c r="AY1218" s="1"/>
      <c r="AZ1218" s="1"/>
      <c r="BA1218" s="1"/>
      <c r="BB1218" s="1"/>
      <c r="BC1218" s="1"/>
      <c r="BD1218" s="1"/>
      <c r="BE1218" s="1"/>
      <c r="BF1218" s="1" t="s">
        <v>14668</v>
      </c>
      <c r="BG1218" s="1" t="s">
        <v>183</v>
      </c>
      <c r="BH1218" s="1"/>
      <c r="BI1218" s="1"/>
    </row>
    <row r="1219" customFormat="false" ht="12.75" hidden="false" customHeight="false" outlineLevel="0" collapsed="false">
      <c r="A1219" s="1" t="s">
        <v>3591</v>
      </c>
      <c r="B1219" s="1" t="s">
        <v>3592</v>
      </c>
      <c r="C1219" s="1" t="s">
        <v>177</v>
      </c>
      <c r="D1219" s="1" t="s">
        <v>82</v>
      </c>
      <c r="E1219" s="1" t="s">
        <v>15688</v>
      </c>
      <c r="F1219" s="1" t="s">
        <v>15689</v>
      </c>
      <c r="G1219" s="1" t="n">
        <v>31</v>
      </c>
      <c r="H1219" s="1" t="n">
        <v>250</v>
      </c>
      <c r="I1219" s="101" t="s">
        <v>180</v>
      </c>
      <c r="J1219" s="1"/>
      <c r="K1219" s="1" t="n">
        <f aca="false">IFERROR(VLOOKUP(A1219,'[2]Pivot HorizontalMRP'!$A$4:$B$2689,2,0),0)</f>
        <v>0</v>
      </c>
      <c r="L1219" s="1" t="n">
        <f aca="false">IFERROR(VLOOKUP(A1219,'[2]Pivot HorizontalMRP'!$A$4:$C$2689,3,0),0)</f>
        <v>298.25</v>
      </c>
      <c r="M1219" s="1" t="n">
        <f aca="false">IFERROR(VLOOKUP(A1219,'[2]Pivot HorizontalMRP'!$A$4:$D$2689,0.4,0),0)</f>
        <v>0</v>
      </c>
      <c r="N1219" s="1" t="n">
        <f aca="false">IFERROR(VLOOKUP(A1219,'[2]Pivot HorizontalMRP'!$A$4:$E$2689,5,0),0)</f>
        <v>0</v>
      </c>
      <c r="O1219" s="1" t="n">
        <f aca="false">K1219+L1219</f>
        <v>298.25</v>
      </c>
      <c r="P1219" s="1" t="n">
        <f aca="false">K1219+L1219+M1219+N1219</f>
        <v>298.25</v>
      </c>
      <c r="Q1219" s="1" t="n">
        <f aca="false">IFERROR(VLOOKUP(A1219,'[2]Pivot HorizontalMRP'!$A$4:$F$2689,6,0),0)</f>
        <v>73</v>
      </c>
      <c r="R1219" s="1" t="n">
        <f aca="false">IFERROR(VLOOKUP(A1219,'[2]Pivot HorizontalMRP'!$A$4:$G$2689,7,0),0)</f>
        <v>98</v>
      </c>
      <c r="S1219" s="1" t="n">
        <f aca="false">IFERROR(VLOOKUP(A1219,'[2]Pivot HorizontalMRP'!$A$4:$H$2689,8,0),0)</f>
        <v>100.75</v>
      </c>
      <c r="T1219" s="1" t="n">
        <f aca="false">IFERROR(VLOOKUP(A1219,'[2]Pivot HorizontalMRP'!$A$4:$I$2689,9,0),0)</f>
        <v>101.25</v>
      </c>
      <c r="U1219" s="1" t="n">
        <f aca="false">IF(I1219="delivery",O1219-SUM(Q1219+R1219),IF(I1219="PO",P1219-SUM(Q1219:R1219)))</f>
        <v>127.25</v>
      </c>
      <c r="V1219" s="81" t="n">
        <v>4.93</v>
      </c>
      <c r="W1219" s="81"/>
      <c r="X1219" s="81" t="n">
        <f aca="false">W1219-V1219</f>
        <v>-4.93</v>
      </c>
      <c r="Y1219" s="81"/>
      <c r="Z1219" s="81"/>
      <c r="AA1219" s="81"/>
      <c r="AB1219" s="81"/>
      <c r="AC1219" s="81"/>
      <c r="AD1219" s="81"/>
      <c r="AE1219" s="81"/>
      <c r="AF1219" s="81"/>
      <c r="AG1219" s="81"/>
      <c r="AH1219" s="81"/>
      <c r="AI1219" s="81"/>
      <c r="AJ1219" s="81"/>
      <c r="AK1219" s="81"/>
      <c r="AL1219" s="81"/>
      <c r="AM1219" s="81"/>
      <c r="AN1219" s="81"/>
      <c r="AO1219" s="81" t="str">
        <f aca="false">D1219</f>
        <v>Arista</v>
      </c>
      <c r="AP1219" s="1" t="s">
        <v>181</v>
      </c>
      <c r="AQ1219" s="1"/>
      <c r="AR1219" s="1"/>
      <c r="AS1219" s="1"/>
      <c r="AT1219" s="1"/>
      <c r="AU1219" s="1"/>
      <c r="AV1219" s="1"/>
      <c r="AW1219" s="1"/>
      <c r="AX1219" s="1"/>
      <c r="AY1219" s="1"/>
      <c r="AZ1219" s="1"/>
      <c r="BA1219" s="1"/>
      <c r="BB1219" s="1"/>
      <c r="BC1219" s="1"/>
      <c r="BD1219" s="1"/>
      <c r="BE1219" s="1"/>
      <c r="BF1219" s="1" t="s">
        <v>14668</v>
      </c>
      <c r="BG1219" s="1" t="s">
        <v>183</v>
      </c>
      <c r="BH1219" s="1"/>
      <c r="BI1219" s="1"/>
    </row>
    <row r="1220" customFormat="false" ht="12.75" hidden="false" customHeight="false" outlineLevel="0" collapsed="false">
      <c r="A1220" s="103" t="s">
        <v>10377</v>
      </c>
      <c r="B1220" s="104" t="s">
        <v>14070</v>
      </c>
      <c r="C1220" s="99" t="s">
        <v>177</v>
      </c>
      <c r="D1220" s="99" t="s">
        <v>82</v>
      </c>
      <c r="E1220" s="99" t="s">
        <v>15690</v>
      </c>
      <c r="F1220" s="99" t="s">
        <v>10380</v>
      </c>
      <c r="G1220" s="99" t="n">
        <v>21</v>
      </c>
      <c r="H1220" s="99" t="n">
        <v>500</v>
      </c>
      <c r="I1220" s="99" t="s">
        <v>180</v>
      </c>
      <c r="K1220" s="1" t="n">
        <f aca="false">IFERROR(VLOOKUP(A1220,'[2]Pivot HorizontalMRP'!$A$4:$B$2689,2,0),0)</f>
        <v>0</v>
      </c>
      <c r="L1220" s="1" t="n">
        <f aca="false">IFERROR(VLOOKUP(A1220,'[2]Pivot HorizontalMRP'!$A$4:$C$2689,3,0),0)</f>
        <v>160</v>
      </c>
      <c r="M1220" s="1" t="n">
        <f aca="false">IFERROR(VLOOKUP(A1220,'[2]Pivot HorizontalMRP'!$A$4:$D$2689,0.4,0),0)</f>
        <v>0</v>
      </c>
      <c r="N1220" s="1" t="n">
        <f aca="false">IFERROR(VLOOKUP(A1220,'[2]Pivot HorizontalMRP'!$A$4:$E$2689,5,0),0)</f>
        <v>0</v>
      </c>
      <c r="O1220" s="1" t="n">
        <f aca="false">K1220+L1220</f>
        <v>160</v>
      </c>
      <c r="P1220" s="1" t="n">
        <f aca="false">K1220+L1220+M1220+N1220</f>
        <v>160</v>
      </c>
      <c r="Q1220" s="1" t="n">
        <f aca="false">IFERROR(VLOOKUP(A1220,'[2]Pivot HorizontalMRP'!$A$4:$F$2689,6,0),0)</f>
        <v>0</v>
      </c>
      <c r="R1220" s="1" t="n">
        <f aca="false">IFERROR(VLOOKUP(A1220,'[2]Pivot HorizontalMRP'!$A$4:$G$2689,7,0),0)</f>
        <v>0</v>
      </c>
      <c r="S1220" s="1" t="n">
        <f aca="false">IFERROR(VLOOKUP(A1220,'[2]Pivot HorizontalMRP'!$A$4:$H$2689,8,0),0)</f>
        <v>0</v>
      </c>
      <c r="T1220" s="1" t="n">
        <f aca="false">IFERROR(VLOOKUP(A1220,'[2]Pivot HorizontalMRP'!$A$4:$I$2689,9,0),0)</f>
        <v>0</v>
      </c>
      <c r="U1220" s="1" t="n">
        <f aca="false">IF(I1220="delivery",O1220-SUM(Q1220+R1220),IF(I1220="PO",P1220-SUM(Q1220:R1220)))</f>
        <v>160</v>
      </c>
      <c r="V1220" s="99" t="n">
        <v>2.5</v>
      </c>
      <c r="X1220" s="81" t="n">
        <f aca="false">W1220-V1220</f>
        <v>-2.5</v>
      </c>
      <c r="AA1220" s="81"/>
      <c r="AO1220" s="81" t="str">
        <f aca="false">D1220</f>
        <v>Arista</v>
      </c>
      <c r="AP1220" s="99" t="s">
        <v>181</v>
      </c>
      <c r="BF1220" s="99" t="s">
        <v>14668</v>
      </c>
      <c r="BG1220" s="1" t="s">
        <v>183</v>
      </c>
    </row>
    <row r="1221" customFormat="false" ht="12.75" hidden="false" customHeight="false" outlineLevel="0" collapsed="false">
      <c r="A1221" s="103" t="s">
        <v>10381</v>
      </c>
      <c r="B1221" s="104" t="s">
        <v>14073</v>
      </c>
      <c r="C1221" s="99" t="s">
        <v>177</v>
      </c>
      <c r="D1221" s="99" t="s">
        <v>82</v>
      </c>
      <c r="E1221" s="99" t="s">
        <v>15691</v>
      </c>
      <c r="F1221" s="99" t="s">
        <v>10384</v>
      </c>
      <c r="G1221" s="99" t="n">
        <v>26</v>
      </c>
      <c r="H1221" s="99" t="n">
        <v>250</v>
      </c>
      <c r="I1221" s="99" t="s">
        <v>180</v>
      </c>
      <c r="K1221" s="1" t="n">
        <f aca="false">IFERROR(VLOOKUP(A1221,'[2]Pivot HorizontalMRP'!$A$4:$B$2689,2,0),0)</f>
        <v>0</v>
      </c>
      <c r="L1221" s="1" t="n">
        <f aca="false">IFERROR(VLOOKUP(A1221,'[2]Pivot HorizontalMRP'!$A$4:$C$2689,3,0),0)</f>
        <v>80</v>
      </c>
      <c r="M1221" s="1" t="n">
        <f aca="false">IFERROR(VLOOKUP(A1221,'[2]Pivot HorizontalMRP'!$A$4:$D$2689,0.4,0),0)</f>
        <v>0</v>
      </c>
      <c r="N1221" s="1" t="n">
        <f aca="false">IFERROR(VLOOKUP(A1221,'[2]Pivot HorizontalMRP'!$A$4:$E$2689,5,0),0)</f>
        <v>0</v>
      </c>
      <c r="O1221" s="1" t="n">
        <f aca="false">K1221+L1221</f>
        <v>80</v>
      </c>
      <c r="P1221" s="1" t="n">
        <f aca="false">K1221+L1221+M1221+N1221</f>
        <v>80</v>
      </c>
      <c r="Q1221" s="1" t="n">
        <f aca="false">IFERROR(VLOOKUP(A1221,'[2]Pivot HorizontalMRP'!$A$4:$F$2689,6,0),0)</f>
        <v>0</v>
      </c>
      <c r="R1221" s="1" t="n">
        <f aca="false">IFERROR(VLOOKUP(A1221,'[2]Pivot HorizontalMRP'!$A$4:$G$2689,7,0),0)</f>
        <v>0</v>
      </c>
      <c r="S1221" s="1" t="n">
        <f aca="false">IFERROR(VLOOKUP(A1221,'[2]Pivot HorizontalMRP'!$A$4:$H$2689,8,0),0)</f>
        <v>0</v>
      </c>
      <c r="T1221" s="1" t="n">
        <f aca="false">IFERROR(VLOOKUP(A1221,'[2]Pivot HorizontalMRP'!$A$4:$I$2689,9,0),0)</f>
        <v>0</v>
      </c>
      <c r="U1221" s="1" t="n">
        <f aca="false">IF(I1221="delivery",O1221-SUM(Q1221+R1221),IF(I1221="PO",P1221-SUM(Q1221:R1221)))</f>
        <v>80</v>
      </c>
      <c r="V1221" s="99" t="n">
        <v>3.6</v>
      </c>
      <c r="X1221" s="81" t="n">
        <f aca="false">W1221-V1221</f>
        <v>-3.6</v>
      </c>
      <c r="AA1221" s="81"/>
      <c r="AO1221" s="81" t="str">
        <f aca="false">D1221</f>
        <v>Arista</v>
      </c>
      <c r="AP1221" s="99" t="s">
        <v>181</v>
      </c>
      <c r="BF1221" s="99" t="s">
        <v>14668</v>
      </c>
      <c r="BG1221" s="1" t="s">
        <v>183</v>
      </c>
    </row>
    <row r="1222" customFormat="false" ht="12.75" hidden="false" customHeight="false" outlineLevel="0" collapsed="false">
      <c r="A1222" s="1" t="s">
        <v>3595</v>
      </c>
      <c r="B1222" s="1" t="s">
        <v>3596</v>
      </c>
      <c r="C1222" s="1" t="s">
        <v>177</v>
      </c>
      <c r="D1222" s="1" t="s">
        <v>82</v>
      </c>
      <c r="E1222" s="1" t="s">
        <v>3597</v>
      </c>
      <c r="F1222" s="1" t="s">
        <v>15692</v>
      </c>
      <c r="G1222" s="1" t="n">
        <v>26</v>
      </c>
      <c r="H1222" s="1" t="n">
        <v>500</v>
      </c>
      <c r="I1222" s="101" t="s">
        <v>180</v>
      </c>
      <c r="J1222" s="1"/>
      <c r="K1222" s="1" t="n">
        <f aca="false">IFERROR(VLOOKUP(A1222,'[2]Pivot HorizontalMRP'!$A$4:$B$2689,2,0),0)</f>
        <v>0</v>
      </c>
      <c r="L1222" s="1" t="n">
        <f aca="false">IFERROR(VLOOKUP(A1222,'[2]Pivot HorizontalMRP'!$A$4:$C$2689,3,0),0)</f>
        <v>430</v>
      </c>
      <c r="M1222" s="1" t="n">
        <f aca="false">IFERROR(VLOOKUP(A1222,'[2]Pivot HorizontalMRP'!$A$4:$D$2689,0.4,0),0)</f>
        <v>0</v>
      </c>
      <c r="N1222" s="1" t="n">
        <f aca="false">IFERROR(VLOOKUP(A1222,'[2]Pivot HorizontalMRP'!$A$4:$E$2689,5,0),0)</f>
        <v>2570</v>
      </c>
      <c r="O1222" s="1" t="n">
        <f aca="false">K1222+L1222</f>
        <v>430</v>
      </c>
      <c r="P1222" s="1" t="n">
        <f aca="false">K1222+L1222+M1222+N1222</f>
        <v>3000</v>
      </c>
      <c r="Q1222" s="1" t="n">
        <f aca="false">IFERROR(VLOOKUP(A1222,'[2]Pivot HorizontalMRP'!$A$4:$F$2689,6,0),0)</f>
        <v>1273.2546</v>
      </c>
      <c r="R1222" s="1" t="n">
        <f aca="false">IFERROR(VLOOKUP(A1222,'[2]Pivot HorizontalMRP'!$A$4:$G$2689,7,0),0)</f>
        <v>2082.4164</v>
      </c>
      <c r="S1222" s="1" t="n">
        <f aca="false">IFERROR(VLOOKUP(A1222,'[2]Pivot HorizontalMRP'!$A$4:$H$2689,8,0),0)</f>
        <v>3066.6132</v>
      </c>
      <c r="T1222" s="1" t="n">
        <f aca="false">IFERROR(VLOOKUP(A1222,'[2]Pivot HorizontalMRP'!$A$4:$I$2689,9,0),0)</f>
        <v>2442.4884</v>
      </c>
      <c r="U1222" s="1" t="n">
        <f aca="false">IF(I1222="delivery",O1222-SUM(Q1222+R1222),IF(I1222="PO",P1222-SUM(Q1222:R1222)))</f>
        <v>-2925.671</v>
      </c>
      <c r="V1222" s="81" t="n">
        <v>0.59</v>
      </c>
      <c r="W1222" s="81"/>
      <c r="X1222" s="81" t="n">
        <f aca="false">W1222-V1222</f>
        <v>-0.59</v>
      </c>
      <c r="Y1222" s="81"/>
      <c r="Z1222" s="81"/>
      <c r="AA1222" s="81" t="n">
        <v>0.59</v>
      </c>
      <c r="AB1222" s="81"/>
      <c r="AC1222" s="81"/>
      <c r="AD1222" s="81"/>
      <c r="AE1222" s="81"/>
      <c r="AF1222" s="81"/>
      <c r="AG1222" s="81"/>
      <c r="AH1222" s="81"/>
      <c r="AI1222" s="81"/>
      <c r="AJ1222" s="81"/>
      <c r="AK1222" s="81"/>
      <c r="AL1222" s="81"/>
      <c r="AM1222" s="81"/>
      <c r="AN1222" s="81"/>
      <c r="AO1222" s="81" t="str">
        <f aca="false">D1222</f>
        <v>Arista</v>
      </c>
      <c r="AP1222" s="1" t="s">
        <v>181</v>
      </c>
      <c r="AQ1222" s="1"/>
      <c r="AR1222" s="1"/>
      <c r="AS1222" s="1"/>
      <c r="AT1222" s="1"/>
      <c r="AU1222" s="1"/>
      <c r="AV1222" s="1"/>
      <c r="AW1222" s="1"/>
      <c r="AX1222" s="1"/>
      <c r="AY1222" s="1"/>
      <c r="AZ1222" s="1"/>
      <c r="BA1222" s="1"/>
      <c r="BB1222" s="1"/>
      <c r="BC1222" s="1"/>
      <c r="BD1222" s="1"/>
      <c r="BE1222" s="1"/>
      <c r="BF1222" s="1" t="s">
        <v>14668</v>
      </c>
      <c r="BG1222" s="1" t="s">
        <v>183</v>
      </c>
      <c r="BH1222" s="1"/>
      <c r="BI1222" s="1"/>
    </row>
    <row r="1223" customFormat="false" ht="12.75" hidden="false" customHeight="false" outlineLevel="0" collapsed="false">
      <c r="A1223" s="1" t="s">
        <v>3599</v>
      </c>
      <c r="B1223" s="1" t="s">
        <v>3600</v>
      </c>
      <c r="C1223" s="1" t="s">
        <v>177</v>
      </c>
      <c r="D1223" s="1" t="s">
        <v>82</v>
      </c>
      <c r="E1223" s="1" t="s">
        <v>3601</v>
      </c>
      <c r="F1223" s="1" t="s">
        <v>15693</v>
      </c>
      <c r="G1223" s="1" t="n">
        <v>31</v>
      </c>
      <c r="H1223" s="1" t="n">
        <v>250</v>
      </c>
      <c r="I1223" s="101" t="s">
        <v>180</v>
      </c>
      <c r="J1223" s="1"/>
      <c r="K1223" s="1" t="n">
        <f aca="false">IFERROR(VLOOKUP(A1223,'[2]Pivot HorizontalMRP'!$A$4:$B$2689,2,0),0)</f>
        <v>0</v>
      </c>
      <c r="L1223" s="1" t="n">
        <f aca="false">IFERROR(VLOOKUP(A1223,'[2]Pivot HorizontalMRP'!$A$4:$C$2689,3,0),0)</f>
        <v>357.25</v>
      </c>
      <c r="M1223" s="1" t="n">
        <f aca="false">IFERROR(VLOOKUP(A1223,'[2]Pivot HorizontalMRP'!$A$4:$D$2689,0.4,0),0)</f>
        <v>0</v>
      </c>
      <c r="N1223" s="1" t="n">
        <f aca="false">IFERROR(VLOOKUP(A1223,'[2]Pivot HorizontalMRP'!$A$4:$E$2689,5,0),0)</f>
        <v>135</v>
      </c>
      <c r="O1223" s="1" t="n">
        <f aca="false">K1223+L1223</f>
        <v>357.25</v>
      </c>
      <c r="P1223" s="1" t="n">
        <f aca="false">K1223+L1223+M1223+N1223</f>
        <v>492.25</v>
      </c>
      <c r="Q1223" s="1" t="n">
        <f aca="false">IFERROR(VLOOKUP(A1223,'[2]Pivot HorizontalMRP'!$A$4:$F$2689,6,0),0)</f>
        <v>312.5</v>
      </c>
      <c r="R1223" s="1" t="n">
        <f aca="false">IFERROR(VLOOKUP(A1223,'[2]Pivot HorizontalMRP'!$A$4:$G$2689,7,0),0)</f>
        <v>258.5</v>
      </c>
      <c r="S1223" s="1" t="n">
        <f aca="false">IFERROR(VLOOKUP(A1223,'[2]Pivot HorizontalMRP'!$A$4:$H$2689,8,0),0)</f>
        <v>235.75</v>
      </c>
      <c r="T1223" s="1" t="n">
        <f aca="false">IFERROR(VLOOKUP(A1223,'[2]Pivot HorizontalMRP'!$A$4:$I$2689,9,0),0)</f>
        <v>247.75</v>
      </c>
      <c r="U1223" s="1" t="n">
        <f aca="false">IF(I1223="delivery",O1223-SUM(Q1223+R1223),IF(I1223="PO",P1223-SUM(Q1223:R1223)))</f>
        <v>-213.75</v>
      </c>
      <c r="V1223" s="81" t="n">
        <v>7.19</v>
      </c>
      <c r="W1223" s="81"/>
      <c r="X1223" s="81" t="n">
        <f aca="false">W1223-V1223</f>
        <v>-7.19</v>
      </c>
      <c r="Y1223" s="81"/>
      <c r="Z1223" s="81"/>
      <c r="AA1223" s="81" t="n">
        <v>7.19</v>
      </c>
      <c r="AB1223" s="81"/>
      <c r="AC1223" s="81"/>
      <c r="AD1223" s="81"/>
      <c r="AE1223" s="81"/>
      <c r="AF1223" s="81"/>
      <c r="AG1223" s="81"/>
      <c r="AH1223" s="81"/>
      <c r="AI1223" s="81"/>
      <c r="AJ1223" s="81"/>
      <c r="AK1223" s="81"/>
      <c r="AL1223" s="81"/>
      <c r="AM1223" s="81"/>
      <c r="AN1223" s="81"/>
      <c r="AO1223" s="81" t="str">
        <f aca="false">D1223</f>
        <v>Arista</v>
      </c>
      <c r="AP1223" s="1" t="s">
        <v>181</v>
      </c>
      <c r="AQ1223" s="1"/>
      <c r="AR1223" s="1"/>
      <c r="AS1223" s="1"/>
      <c r="AT1223" s="1"/>
      <c r="AU1223" s="1"/>
      <c r="AV1223" s="1"/>
      <c r="AW1223" s="1"/>
      <c r="AX1223" s="1"/>
      <c r="AY1223" s="1"/>
      <c r="AZ1223" s="1"/>
      <c r="BA1223" s="1"/>
      <c r="BB1223" s="1"/>
      <c r="BC1223" s="1"/>
      <c r="BD1223" s="1"/>
      <c r="BE1223" s="1"/>
      <c r="BF1223" s="1" t="s">
        <v>14668</v>
      </c>
      <c r="BG1223" s="1" t="s">
        <v>183</v>
      </c>
      <c r="BH1223" s="1"/>
      <c r="BI1223" s="1"/>
    </row>
    <row r="1224" customFormat="false" ht="12.75" hidden="false" customHeight="false" outlineLevel="0" collapsed="false">
      <c r="A1224" s="1" t="s">
        <v>3603</v>
      </c>
      <c r="B1224" s="1" t="s">
        <v>3604</v>
      </c>
      <c r="C1224" s="1" t="s">
        <v>177</v>
      </c>
      <c r="D1224" s="1" t="s">
        <v>82</v>
      </c>
      <c r="E1224" s="1" t="s">
        <v>15694</v>
      </c>
      <c r="F1224" s="1" t="s">
        <v>15695</v>
      </c>
      <c r="G1224" s="1" t="n">
        <v>31</v>
      </c>
      <c r="H1224" s="1" t="n">
        <v>500</v>
      </c>
      <c r="I1224" s="101" t="s">
        <v>180</v>
      </c>
      <c r="J1224" s="1"/>
      <c r="K1224" s="1" t="n">
        <f aca="false">IFERROR(VLOOKUP(A1224,'[2]Pivot HorizontalMRP'!$A$4:$B$2689,2,0),0)</f>
        <v>0</v>
      </c>
      <c r="L1224" s="1" t="n">
        <f aca="false">IFERROR(VLOOKUP(A1224,'[2]Pivot HorizontalMRP'!$A$4:$C$2689,3,0),0)</f>
        <v>432</v>
      </c>
      <c r="M1224" s="1" t="n">
        <f aca="false">IFERROR(VLOOKUP(A1224,'[2]Pivot HorizontalMRP'!$A$4:$D$2689,0.4,0),0)</f>
        <v>0</v>
      </c>
      <c r="N1224" s="1" t="n">
        <f aca="false">IFERROR(VLOOKUP(A1224,'[2]Pivot HorizontalMRP'!$A$4:$E$2689,5,0),0)</f>
        <v>1000</v>
      </c>
      <c r="O1224" s="1" t="n">
        <f aca="false">K1224+L1224</f>
        <v>432</v>
      </c>
      <c r="P1224" s="1" t="n">
        <f aca="false">K1224+L1224+M1224+N1224</f>
        <v>1432</v>
      </c>
      <c r="Q1224" s="1" t="n">
        <f aca="false">IFERROR(VLOOKUP(A1224,'[2]Pivot HorizontalMRP'!$A$4:$F$2689,6,0),0)</f>
        <v>1223</v>
      </c>
      <c r="R1224" s="1" t="n">
        <f aca="false">IFERROR(VLOOKUP(A1224,'[2]Pivot HorizontalMRP'!$A$4:$G$2689,7,0),0)</f>
        <v>1034</v>
      </c>
      <c r="S1224" s="1" t="n">
        <f aca="false">IFERROR(VLOOKUP(A1224,'[2]Pivot HorizontalMRP'!$A$4:$H$2689,8,0),0)</f>
        <v>943</v>
      </c>
      <c r="T1224" s="1" t="n">
        <f aca="false">IFERROR(VLOOKUP(A1224,'[2]Pivot HorizontalMRP'!$A$4:$I$2689,9,0),0)</f>
        <v>991</v>
      </c>
      <c r="U1224" s="1" t="n">
        <f aca="false">IF(I1224="delivery",O1224-SUM(Q1224+R1224),IF(I1224="PO",P1224-SUM(Q1224:R1224)))</f>
        <v>-1825</v>
      </c>
      <c r="V1224" s="81" t="n">
        <v>4.95</v>
      </c>
      <c r="W1224" s="81"/>
      <c r="X1224" s="81" t="n">
        <f aca="false">W1224-V1224</f>
        <v>-4.95</v>
      </c>
      <c r="Y1224" s="81"/>
      <c r="Z1224" s="81"/>
      <c r="AA1224" s="81"/>
      <c r="AB1224" s="81"/>
      <c r="AC1224" s="81"/>
      <c r="AD1224" s="81"/>
      <c r="AE1224" s="81"/>
      <c r="AF1224" s="81"/>
      <c r="AG1224" s="81"/>
      <c r="AH1224" s="81"/>
      <c r="AI1224" s="81"/>
      <c r="AJ1224" s="81"/>
      <c r="AK1224" s="81"/>
      <c r="AL1224" s="81"/>
      <c r="AM1224" s="81"/>
      <c r="AN1224" s="81"/>
      <c r="AO1224" s="81" t="str">
        <f aca="false">D1224</f>
        <v>Arista</v>
      </c>
      <c r="AP1224" s="1" t="s">
        <v>181</v>
      </c>
      <c r="AQ1224" s="1"/>
      <c r="AR1224" s="1"/>
      <c r="AS1224" s="1"/>
      <c r="AT1224" s="1"/>
      <c r="AU1224" s="1"/>
      <c r="AV1224" s="1"/>
      <c r="AW1224" s="1"/>
      <c r="AX1224" s="1"/>
      <c r="AY1224" s="1"/>
      <c r="AZ1224" s="1"/>
      <c r="BA1224" s="1"/>
      <c r="BB1224" s="1"/>
      <c r="BC1224" s="1"/>
      <c r="BD1224" s="1"/>
      <c r="BE1224" s="1"/>
      <c r="BF1224" s="1" t="s">
        <v>14668</v>
      </c>
      <c r="BG1224" s="1" t="s">
        <v>183</v>
      </c>
      <c r="BH1224" s="1"/>
      <c r="BI1224" s="1"/>
    </row>
    <row r="1225" customFormat="false" ht="12.75" hidden="false" customHeight="false" outlineLevel="0" collapsed="false">
      <c r="A1225" s="1" t="s">
        <v>14462</v>
      </c>
      <c r="B1225" s="1" t="s">
        <v>14463</v>
      </c>
      <c r="C1225" s="1" t="s">
        <v>177</v>
      </c>
      <c r="D1225" s="1" t="s">
        <v>82</v>
      </c>
      <c r="E1225" s="1" t="s">
        <v>14464</v>
      </c>
      <c r="F1225" s="1" t="s">
        <v>14465</v>
      </c>
      <c r="G1225" s="1" t="n">
        <v>55</v>
      </c>
      <c r="H1225" s="1" t="n">
        <v>1</v>
      </c>
      <c r="I1225" s="101" t="s">
        <v>180</v>
      </c>
      <c r="J1225" s="1"/>
      <c r="K1225" s="1" t="n">
        <f aca="false">IFERROR(VLOOKUP(A1225,'[2]Pivot HorizontalMRP'!$A$4:$B$2689,2,0),0)</f>
        <v>0</v>
      </c>
      <c r="L1225" s="1" t="n">
        <f aca="false">IFERROR(VLOOKUP(A1225,'[2]Pivot HorizontalMRP'!$A$4:$C$2689,3,0),0)</f>
        <v>0</v>
      </c>
      <c r="M1225" s="1" t="n">
        <f aca="false">IFERROR(VLOOKUP(A1225,'[2]Pivot HorizontalMRP'!$A$4:$D$2689,0.4,0),0)</f>
        <v>0</v>
      </c>
      <c r="N1225" s="1" t="n">
        <f aca="false">IFERROR(VLOOKUP(A1225,'[2]Pivot HorizontalMRP'!$A$4:$E$2689,5,0),0)</f>
        <v>0</v>
      </c>
      <c r="O1225" s="1" t="n">
        <f aca="false">K1225+L1225</f>
        <v>0</v>
      </c>
      <c r="P1225" s="1" t="n">
        <f aca="false">K1225+L1225+M1225+N1225</f>
        <v>0</v>
      </c>
      <c r="Q1225" s="1" t="n">
        <f aca="false">IFERROR(VLOOKUP(A1225,'[2]Pivot HorizontalMRP'!$A$4:$F$2689,6,0),0)</f>
        <v>181</v>
      </c>
      <c r="R1225" s="1" t="n">
        <f aca="false">IFERROR(VLOOKUP(A1225,'[2]Pivot HorizontalMRP'!$A$4:$G$2689,7,0),0)</f>
        <v>711</v>
      </c>
      <c r="S1225" s="1" t="n">
        <f aca="false">IFERROR(VLOOKUP(A1225,'[2]Pivot HorizontalMRP'!$A$4:$H$2689,8,0),0)</f>
        <v>805</v>
      </c>
      <c r="T1225" s="1" t="n">
        <f aca="false">IFERROR(VLOOKUP(A1225,'[2]Pivot HorizontalMRP'!$A$4:$I$2689,9,0),0)</f>
        <v>561</v>
      </c>
      <c r="U1225" s="1" t="n">
        <f aca="false">IF(I1225="delivery",O1225-SUM(Q1225+R1225),IF(I1225="PO",P1225-SUM(Q1225:R1225)))</f>
        <v>-892</v>
      </c>
      <c r="V1225" s="81" t="n">
        <v>0.49</v>
      </c>
      <c r="W1225" s="81"/>
      <c r="X1225" s="81" t="n">
        <f aca="false">W1225-V1225</f>
        <v>-0.49</v>
      </c>
      <c r="Y1225" s="81"/>
      <c r="Z1225" s="81"/>
      <c r="AA1225" s="81"/>
      <c r="AB1225" s="81"/>
      <c r="AC1225" s="81"/>
      <c r="AD1225" s="81"/>
      <c r="AE1225" s="81"/>
      <c r="AF1225" s="81"/>
      <c r="AG1225" s="81"/>
      <c r="AH1225" s="81"/>
      <c r="AI1225" s="81"/>
      <c r="AJ1225" s="81"/>
      <c r="AK1225" s="81"/>
      <c r="AL1225" s="81"/>
      <c r="AM1225" s="81"/>
      <c r="AN1225" s="81"/>
      <c r="AO1225" s="81" t="str">
        <f aca="false">D1225</f>
        <v>Arista</v>
      </c>
      <c r="AP1225" s="1" t="s">
        <v>181</v>
      </c>
      <c r="AQ1225" s="1"/>
      <c r="AR1225" s="1"/>
      <c r="AS1225" s="1"/>
      <c r="AT1225" s="1"/>
      <c r="AU1225" s="1"/>
      <c r="AV1225" s="1"/>
      <c r="AW1225" s="1"/>
      <c r="AX1225" s="1"/>
      <c r="AY1225" s="1"/>
      <c r="AZ1225" s="1"/>
      <c r="BA1225" s="1"/>
      <c r="BB1225" s="1"/>
      <c r="BC1225" s="1"/>
      <c r="BD1225" s="1"/>
      <c r="BE1225" s="1"/>
      <c r="BF1225" s="1" t="s">
        <v>14668</v>
      </c>
      <c r="BG1225" s="1" t="s">
        <v>183</v>
      </c>
      <c r="BH1225" s="1"/>
      <c r="BI1225" s="1"/>
    </row>
    <row r="1226" customFormat="false" ht="12.75" hidden="false" customHeight="false" outlineLevel="0" collapsed="false">
      <c r="A1226" s="1" t="s">
        <v>14469</v>
      </c>
      <c r="B1226" s="1" t="s">
        <v>14470</v>
      </c>
      <c r="C1226" s="1" t="s">
        <v>177</v>
      </c>
      <c r="D1226" s="1" t="s">
        <v>82</v>
      </c>
      <c r="E1226" s="1" t="s">
        <v>14471</v>
      </c>
      <c r="F1226" s="1" t="s">
        <v>14472</v>
      </c>
      <c r="G1226" s="1" t="n">
        <v>55</v>
      </c>
      <c r="H1226" s="1" t="n">
        <v>1</v>
      </c>
      <c r="I1226" s="101" t="s">
        <v>180</v>
      </c>
      <c r="J1226" s="1"/>
      <c r="K1226" s="1" t="n">
        <f aca="false">IFERROR(VLOOKUP(A1226,'[2]Pivot HorizontalMRP'!$A$4:$B$2689,2,0),0)</f>
        <v>0</v>
      </c>
      <c r="L1226" s="1" t="n">
        <f aca="false">IFERROR(VLOOKUP(A1226,'[2]Pivot HorizontalMRP'!$A$4:$C$2689,3,0),0)</f>
        <v>0</v>
      </c>
      <c r="M1226" s="1" t="n">
        <f aca="false">IFERROR(VLOOKUP(A1226,'[2]Pivot HorizontalMRP'!$A$4:$D$2689,0.4,0),0)</f>
        <v>0</v>
      </c>
      <c r="N1226" s="1" t="n">
        <f aca="false">IFERROR(VLOOKUP(A1226,'[2]Pivot HorizontalMRP'!$A$4:$E$2689,5,0),0)</f>
        <v>0</v>
      </c>
      <c r="O1226" s="1" t="n">
        <f aca="false">K1226+L1226</f>
        <v>0</v>
      </c>
      <c r="P1226" s="1" t="n">
        <f aca="false">K1226+L1226+M1226+N1226</f>
        <v>0</v>
      </c>
      <c r="Q1226" s="1" t="n">
        <f aca="false">IFERROR(VLOOKUP(A1226,'[2]Pivot HorizontalMRP'!$A$4:$F$2689,6,0),0)</f>
        <v>181</v>
      </c>
      <c r="R1226" s="1" t="n">
        <f aca="false">IFERROR(VLOOKUP(A1226,'[2]Pivot HorizontalMRP'!$A$4:$G$2689,7,0),0)</f>
        <v>711</v>
      </c>
      <c r="S1226" s="1" t="n">
        <f aca="false">IFERROR(VLOOKUP(A1226,'[2]Pivot HorizontalMRP'!$A$4:$H$2689,8,0),0)</f>
        <v>805</v>
      </c>
      <c r="T1226" s="1" t="n">
        <f aca="false">IFERROR(VLOOKUP(A1226,'[2]Pivot HorizontalMRP'!$A$4:$I$2689,9,0),0)</f>
        <v>561</v>
      </c>
      <c r="U1226" s="1" t="n">
        <f aca="false">IF(I1226="delivery",O1226-SUM(Q1226+R1226),IF(I1226="PO",P1226-SUM(Q1226:R1226)))</f>
        <v>-892</v>
      </c>
      <c r="V1226" s="81" t="n">
        <v>6.62</v>
      </c>
      <c r="W1226" s="81"/>
      <c r="X1226" s="81" t="n">
        <f aca="false">W1226-V1226</f>
        <v>-6.62</v>
      </c>
      <c r="Y1226" s="81"/>
      <c r="Z1226" s="81"/>
      <c r="AA1226" s="81"/>
      <c r="AB1226" s="81"/>
      <c r="AC1226" s="81"/>
      <c r="AD1226" s="81"/>
      <c r="AE1226" s="81"/>
      <c r="AF1226" s="81"/>
      <c r="AG1226" s="81"/>
      <c r="AH1226" s="81"/>
      <c r="AI1226" s="81"/>
      <c r="AJ1226" s="81"/>
      <c r="AK1226" s="81"/>
      <c r="AL1226" s="81"/>
      <c r="AM1226" s="81"/>
      <c r="AN1226" s="81"/>
      <c r="AO1226" s="81" t="str">
        <f aca="false">D1226</f>
        <v>Arista</v>
      </c>
      <c r="AP1226" s="1" t="s">
        <v>181</v>
      </c>
      <c r="AQ1226" s="1"/>
      <c r="AR1226" s="1"/>
      <c r="AS1226" s="1"/>
      <c r="AT1226" s="1"/>
      <c r="AU1226" s="1"/>
      <c r="AV1226" s="1"/>
      <c r="AW1226" s="1"/>
      <c r="AX1226" s="1"/>
      <c r="AY1226" s="1"/>
      <c r="AZ1226" s="1"/>
      <c r="BA1226" s="1"/>
      <c r="BB1226" s="1"/>
      <c r="BC1226" s="1"/>
      <c r="BD1226" s="1"/>
      <c r="BE1226" s="1"/>
      <c r="BF1226" s="1" t="s">
        <v>14668</v>
      </c>
      <c r="BG1226" s="1" t="s">
        <v>183</v>
      </c>
      <c r="BH1226" s="1"/>
      <c r="BI1226" s="1"/>
    </row>
    <row r="1227" customFormat="false" ht="12.75" hidden="false" customHeight="false" outlineLevel="0" collapsed="false">
      <c r="A1227" s="1" t="s">
        <v>14219</v>
      </c>
      <c r="B1227" s="1" t="s">
        <v>14220</v>
      </c>
      <c r="C1227" s="1" t="s">
        <v>177</v>
      </c>
      <c r="D1227" s="1" t="s">
        <v>82</v>
      </c>
      <c r="E1227" s="1" t="s">
        <v>15696</v>
      </c>
      <c r="F1227" s="1" t="s">
        <v>14222</v>
      </c>
      <c r="G1227" s="1" t="n">
        <v>26</v>
      </c>
      <c r="H1227" s="1" t="n">
        <v>1</v>
      </c>
      <c r="I1227" s="101" t="s">
        <v>180</v>
      </c>
      <c r="J1227" s="1"/>
      <c r="K1227" s="1" t="n">
        <f aca="false">IFERROR(VLOOKUP(A1227,'[2]Pivot HorizontalMRP'!$A$4:$B$2689,2,0),0)</f>
        <v>0</v>
      </c>
      <c r="L1227" s="1" t="n">
        <f aca="false">IFERROR(VLOOKUP(A1227,'[2]Pivot HorizontalMRP'!$A$4:$C$2689,3,0),0)</f>
        <v>0</v>
      </c>
      <c r="M1227" s="1" t="n">
        <f aca="false">IFERROR(VLOOKUP(A1227,'[2]Pivot HorizontalMRP'!$A$4:$D$2689,0.4,0),0)</f>
        <v>0</v>
      </c>
      <c r="N1227" s="1" t="n">
        <f aca="false">IFERROR(VLOOKUP(A1227,'[2]Pivot HorizontalMRP'!$A$4:$E$2689,5,0),0)</f>
        <v>500</v>
      </c>
      <c r="O1227" s="1" t="n">
        <f aca="false">K1227+L1227</f>
        <v>0</v>
      </c>
      <c r="P1227" s="1" t="n">
        <f aca="false">K1227+L1227+M1227+N1227</f>
        <v>500</v>
      </c>
      <c r="Q1227" s="1" t="n">
        <f aca="false">IFERROR(VLOOKUP(A1227,'[2]Pivot HorizontalMRP'!$A$4:$F$2689,6,0),0)</f>
        <v>219</v>
      </c>
      <c r="R1227" s="1" t="n">
        <f aca="false">IFERROR(VLOOKUP(A1227,'[2]Pivot HorizontalMRP'!$A$4:$G$2689,7,0),0)</f>
        <v>713</v>
      </c>
      <c r="S1227" s="1" t="n">
        <f aca="false">IFERROR(VLOOKUP(A1227,'[2]Pivot HorizontalMRP'!$A$4:$H$2689,8,0),0)</f>
        <v>469</v>
      </c>
      <c r="T1227" s="1" t="n">
        <f aca="false">IFERROR(VLOOKUP(A1227,'[2]Pivot HorizontalMRP'!$A$4:$I$2689,9,0),0)</f>
        <v>495</v>
      </c>
      <c r="U1227" s="1" t="n">
        <f aca="false">IF(I1227="delivery",O1227-SUM(Q1227+R1227),IF(I1227="PO",P1227-SUM(Q1227:R1227)))</f>
        <v>-932</v>
      </c>
      <c r="V1227" s="81" t="n">
        <v>3.41</v>
      </c>
      <c r="W1227" s="81"/>
      <c r="X1227" s="81" t="n">
        <f aca="false">W1227-V1227</f>
        <v>-3.41</v>
      </c>
      <c r="Y1227" s="81"/>
      <c r="Z1227" s="81"/>
      <c r="AA1227" s="81"/>
      <c r="AB1227" s="81"/>
      <c r="AC1227" s="81"/>
      <c r="AD1227" s="81"/>
      <c r="AE1227" s="81"/>
      <c r="AF1227" s="81"/>
      <c r="AG1227" s="81"/>
      <c r="AH1227" s="81"/>
      <c r="AI1227" s="81"/>
      <c r="AJ1227" s="81"/>
      <c r="AK1227" s="81"/>
      <c r="AL1227" s="81"/>
      <c r="AM1227" s="81"/>
      <c r="AN1227" s="81"/>
      <c r="AO1227" s="81" t="str">
        <f aca="false">D1227</f>
        <v>Arista</v>
      </c>
      <c r="AP1227" s="1" t="s">
        <v>181</v>
      </c>
      <c r="AQ1227" s="1"/>
      <c r="AR1227" s="1"/>
      <c r="AS1227" s="1"/>
      <c r="AT1227" s="1"/>
      <c r="AU1227" s="1"/>
      <c r="AV1227" s="1"/>
      <c r="AW1227" s="1"/>
      <c r="AX1227" s="1"/>
      <c r="AY1227" s="1"/>
      <c r="AZ1227" s="1"/>
      <c r="BA1227" s="1"/>
      <c r="BB1227" s="1"/>
      <c r="BC1227" s="1"/>
      <c r="BD1227" s="1"/>
      <c r="BE1227" s="1"/>
      <c r="BF1227" s="1" t="s">
        <v>14668</v>
      </c>
      <c r="BG1227" s="1" t="s">
        <v>183</v>
      </c>
      <c r="BH1227" s="1"/>
      <c r="BI1227" s="1"/>
    </row>
    <row r="1228" customFormat="false" ht="12.75" hidden="false" customHeight="false" outlineLevel="0" collapsed="false">
      <c r="A1228" s="1" t="s">
        <v>3607</v>
      </c>
      <c r="B1228" s="1" t="s">
        <v>3608</v>
      </c>
      <c r="C1228" s="1" t="s">
        <v>177</v>
      </c>
      <c r="D1228" s="1" t="s">
        <v>82</v>
      </c>
      <c r="E1228" s="1" t="s">
        <v>15697</v>
      </c>
      <c r="F1228" s="1" t="s">
        <v>15698</v>
      </c>
      <c r="G1228" s="1" t="n">
        <v>31</v>
      </c>
      <c r="H1228" s="1" t="n">
        <v>1000</v>
      </c>
      <c r="I1228" s="101" t="s">
        <v>180</v>
      </c>
      <c r="J1228" s="1"/>
      <c r="K1228" s="1" t="n">
        <f aca="false">IFERROR(VLOOKUP(A1228,'[2]Pivot HorizontalMRP'!$A$4:$B$2689,2,0),0)</f>
        <v>0</v>
      </c>
      <c r="L1228" s="1" t="n">
        <f aca="false">IFERROR(VLOOKUP(A1228,'[2]Pivot HorizontalMRP'!$A$4:$C$2689,3,0),0)</f>
        <v>100</v>
      </c>
      <c r="M1228" s="1" t="n">
        <f aca="false">IFERROR(VLOOKUP(A1228,'[2]Pivot HorizontalMRP'!$A$4:$D$2689,0.4,0),0)</f>
        <v>0</v>
      </c>
      <c r="N1228" s="1" t="n">
        <f aca="false">IFERROR(VLOOKUP(A1228,'[2]Pivot HorizontalMRP'!$A$4:$E$2689,5,0),0)</f>
        <v>2900</v>
      </c>
      <c r="O1228" s="1" t="n">
        <f aca="false">K1228+L1228</f>
        <v>100</v>
      </c>
      <c r="P1228" s="1" t="n">
        <f aca="false">K1228+L1228+M1228+N1228</f>
        <v>3000</v>
      </c>
      <c r="Q1228" s="1" t="n">
        <f aca="false">IFERROR(VLOOKUP(A1228,'[2]Pivot HorizontalMRP'!$A$4:$F$2689,6,0),0)</f>
        <v>3622</v>
      </c>
      <c r="R1228" s="1" t="n">
        <f aca="false">IFERROR(VLOOKUP(A1228,'[2]Pivot HorizontalMRP'!$A$4:$G$2689,7,0),0)</f>
        <v>2640</v>
      </c>
      <c r="S1228" s="1" t="n">
        <f aca="false">IFERROR(VLOOKUP(A1228,'[2]Pivot HorizontalMRP'!$A$4:$H$2689,8,0),0)</f>
        <v>2628</v>
      </c>
      <c r="T1228" s="1" t="n">
        <f aca="false">IFERROR(VLOOKUP(A1228,'[2]Pivot HorizontalMRP'!$A$4:$I$2689,9,0),0)</f>
        <v>2644</v>
      </c>
      <c r="U1228" s="1" t="n">
        <f aca="false">IF(I1228="delivery",O1228-SUM(Q1228+R1228),IF(I1228="PO",P1228-SUM(Q1228:R1228)))</f>
        <v>-6162</v>
      </c>
      <c r="V1228" s="81" t="n">
        <v>1.26</v>
      </c>
      <c r="W1228" s="81"/>
      <c r="X1228" s="81" t="n">
        <f aca="false">W1228-V1228</f>
        <v>-1.26</v>
      </c>
      <c r="Y1228" s="81"/>
      <c r="Z1228" s="81"/>
      <c r="AA1228" s="81"/>
      <c r="AB1228" s="81"/>
      <c r="AC1228" s="81"/>
      <c r="AD1228" s="81"/>
      <c r="AE1228" s="81"/>
      <c r="AF1228" s="81"/>
      <c r="AG1228" s="81"/>
      <c r="AH1228" s="81"/>
      <c r="AI1228" s="81"/>
      <c r="AJ1228" s="81"/>
      <c r="AK1228" s="81"/>
      <c r="AL1228" s="81"/>
      <c r="AM1228" s="81"/>
      <c r="AN1228" s="81"/>
      <c r="AO1228" s="81" t="str">
        <f aca="false">D1228</f>
        <v>Arista</v>
      </c>
      <c r="AP1228" s="1" t="s">
        <v>181</v>
      </c>
      <c r="AQ1228" s="1"/>
      <c r="AR1228" s="1"/>
      <c r="AS1228" s="1"/>
      <c r="AT1228" s="1"/>
      <c r="AU1228" s="1"/>
      <c r="AV1228" s="1"/>
      <c r="AW1228" s="1"/>
      <c r="AX1228" s="1"/>
      <c r="AY1228" s="1"/>
      <c r="AZ1228" s="1"/>
      <c r="BA1228" s="1"/>
      <c r="BB1228" s="1"/>
      <c r="BC1228" s="1"/>
      <c r="BD1228" s="1"/>
      <c r="BE1228" s="1"/>
      <c r="BF1228" s="1" t="s">
        <v>14668</v>
      </c>
      <c r="BG1228" s="1" t="s">
        <v>183</v>
      </c>
      <c r="BH1228" s="1"/>
      <c r="BI1228" s="1"/>
    </row>
    <row r="1229" customFormat="false" ht="12.75" hidden="false" customHeight="false" outlineLevel="0" collapsed="false">
      <c r="A1229" s="103" t="s">
        <v>3611</v>
      </c>
      <c r="B1229" s="104" t="s">
        <v>3612</v>
      </c>
      <c r="C1229" s="99" t="s">
        <v>177</v>
      </c>
      <c r="D1229" s="99" t="s">
        <v>82</v>
      </c>
      <c r="E1229" s="99" t="s">
        <v>3613</v>
      </c>
      <c r="F1229" s="99" t="s">
        <v>15699</v>
      </c>
      <c r="G1229" s="99" t="n">
        <v>36</v>
      </c>
      <c r="H1229" s="99" t="n">
        <v>2000</v>
      </c>
      <c r="I1229" s="99" t="s">
        <v>180</v>
      </c>
      <c r="K1229" s="1" t="n">
        <f aca="false">IFERROR(VLOOKUP(A1229,'[2]Pivot HorizontalMRP'!$A$4:$B$2689,2,0),0)</f>
        <v>0</v>
      </c>
      <c r="L1229" s="1" t="n">
        <f aca="false">IFERROR(VLOOKUP(A1229,'[2]Pivot HorizontalMRP'!$A$4:$C$2689,3,0),0)</f>
        <v>150</v>
      </c>
      <c r="M1229" s="1" t="n">
        <f aca="false">IFERROR(VLOOKUP(A1229,'[2]Pivot HorizontalMRP'!$A$4:$D$2689,0.4,0),0)</f>
        <v>0</v>
      </c>
      <c r="N1229" s="1" t="n">
        <f aca="false">IFERROR(VLOOKUP(A1229,'[2]Pivot HorizontalMRP'!$A$4:$E$2689,5,0),0)</f>
        <v>100</v>
      </c>
      <c r="O1229" s="1" t="n">
        <f aca="false">K1229+L1229</f>
        <v>150</v>
      </c>
      <c r="P1229" s="1" t="n">
        <f aca="false">K1229+L1229+M1229+N1229</f>
        <v>250</v>
      </c>
      <c r="Q1229" s="1" t="n">
        <f aca="false">IFERROR(VLOOKUP(A1229,'[2]Pivot HorizontalMRP'!$A$4:$F$2689,6,0),0)</f>
        <v>0</v>
      </c>
      <c r="R1229" s="1" t="n">
        <f aca="false">IFERROR(VLOOKUP(A1229,'[2]Pivot HorizontalMRP'!$A$4:$G$2689,7,0),0)</f>
        <v>0</v>
      </c>
      <c r="S1229" s="1" t="n">
        <f aca="false">IFERROR(VLOOKUP(A1229,'[2]Pivot HorizontalMRP'!$A$4:$H$2689,8,0),0)</f>
        <v>0</v>
      </c>
      <c r="T1229" s="1" t="n">
        <f aca="false">IFERROR(VLOOKUP(A1229,'[2]Pivot HorizontalMRP'!$A$4:$I$2689,9,0),0)</f>
        <v>0</v>
      </c>
      <c r="U1229" s="1" t="n">
        <f aca="false">IF(I1229="delivery",O1229-SUM(Q1229+R1229),IF(I1229="PO",P1229-SUM(Q1229:R1229)))</f>
        <v>150</v>
      </c>
      <c r="V1229" s="99" t="n">
        <v>4.41</v>
      </c>
      <c r="X1229" s="81" t="n">
        <f aca="false">W1229-V1229</f>
        <v>-4.41</v>
      </c>
      <c r="AA1229" s="81"/>
      <c r="AO1229" s="81" t="str">
        <f aca="false">D1229</f>
        <v>Arista</v>
      </c>
      <c r="AP1229" s="99" t="s">
        <v>181</v>
      </c>
      <c r="BF1229" s="99" t="s">
        <v>14668</v>
      </c>
      <c r="BG1229" s="1" t="s">
        <v>183</v>
      </c>
    </row>
    <row r="1230" customFormat="false" ht="12.75" hidden="false" customHeight="false" outlineLevel="0" collapsed="false">
      <c r="A1230" s="1" t="s">
        <v>14573</v>
      </c>
      <c r="B1230" s="1" t="s">
        <v>14574</v>
      </c>
      <c r="C1230" s="1" t="s">
        <v>177</v>
      </c>
      <c r="D1230" s="1" t="s">
        <v>82</v>
      </c>
      <c r="E1230" s="1" t="s">
        <v>14575</v>
      </c>
      <c r="F1230" s="1" t="s">
        <v>14576</v>
      </c>
      <c r="G1230" s="1" t="n">
        <v>41</v>
      </c>
      <c r="H1230" s="1" t="n">
        <v>1000</v>
      </c>
      <c r="I1230" s="101" t="s">
        <v>180</v>
      </c>
      <c r="J1230" s="1"/>
      <c r="K1230" s="1" t="n">
        <f aca="false">IFERROR(VLOOKUP(A1230,'[2]Pivot HorizontalMRP'!$A$4:$B$2689,2,0),0)</f>
        <v>0</v>
      </c>
      <c r="L1230" s="1" t="n">
        <f aca="false">IFERROR(VLOOKUP(A1230,'[2]Pivot HorizontalMRP'!$A$4:$C$2689,3,0),0)</f>
        <v>0</v>
      </c>
      <c r="M1230" s="1" t="n">
        <f aca="false">IFERROR(VLOOKUP(A1230,'[2]Pivot HorizontalMRP'!$A$4:$D$2689,0.4,0),0)</f>
        <v>0</v>
      </c>
      <c r="N1230" s="1" t="n">
        <f aca="false">IFERROR(VLOOKUP(A1230,'[2]Pivot HorizontalMRP'!$A$4:$E$2689,5,0),0)</f>
        <v>1000</v>
      </c>
      <c r="O1230" s="1" t="n">
        <f aca="false">K1230+L1230</f>
        <v>0</v>
      </c>
      <c r="P1230" s="1" t="n">
        <f aca="false">K1230+L1230+M1230+N1230</f>
        <v>1000</v>
      </c>
      <c r="Q1230" s="1" t="n">
        <f aca="false">IFERROR(VLOOKUP(A1230,'[2]Pivot HorizontalMRP'!$A$4:$F$2689,6,0),0)</f>
        <v>0</v>
      </c>
      <c r="R1230" s="1" t="n">
        <f aca="false">IFERROR(VLOOKUP(A1230,'[2]Pivot HorizontalMRP'!$A$4:$G$2689,7,0),0)</f>
        <v>3004</v>
      </c>
      <c r="S1230" s="1" t="n">
        <f aca="false">IFERROR(VLOOKUP(A1230,'[2]Pivot HorizontalMRP'!$A$4:$H$2689,8,0),0)</f>
        <v>1531</v>
      </c>
      <c r="T1230" s="1" t="n">
        <f aca="false">IFERROR(VLOOKUP(A1230,'[2]Pivot HorizontalMRP'!$A$4:$I$2689,9,0),0)</f>
        <v>1907</v>
      </c>
      <c r="U1230" s="1" t="n">
        <f aca="false">IF(I1230="delivery",O1230-SUM(Q1230+R1230),IF(I1230="PO",P1230-SUM(Q1230:R1230)))</f>
        <v>-3004</v>
      </c>
      <c r="V1230" s="81" t="n">
        <v>4.41</v>
      </c>
      <c r="W1230" s="81"/>
      <c r="X1230" s="81" t="n">
        <f aca="false">W1230-V1230</f>
        <v>-4.41</v>
      </c>
      <c r="Y1230" s="81"/>
      <c r="Z1230" s="81"/>
      <c r="AA1230" s="81"/>
      <c r="AB1230" s="81"/>
      <c r="AC1230" s="81"/>
      <c r="AD1230" s="81"/>
      <c r="AE1230" s="81"/>
      <c r="AF1230" s="81"/>
      <c r="AG1230" s="81"/>
      <c r="AH1230" s="81"/>
      <c r="AI1230" s="81"/>
      <c r="AJ1230" s="81"/>
      <c r="AK1230" s="81"/>
      <c r="AL1230" s="81"/>
      <c r="AM1230" s="81"/>
      <c r="AN1230" s="81"/>
      <c r="AO1230" s="81" t="str">
        <f aca="false">D1230</f>
        <v>Arista</v>
      </c>
      <c r="AP1230" s="1" t="s">
        <v>181</v>
      </c>
      <c r="AQ1230" s="1"/>
      <c r="AR1230" s="1"/>
      <c r="AS1230" s="1"/>
      <c r="AT1230" s="1"/>
      <c r="AU1230" s="1"/>
      <c r="AV1230" s="1"/>
      <c r="AW1230" s="1"/>
      <c r="AX1230" s="1"/>
      <c r="AY1230" s="1"/>
      <c r="AZ1230" s="1"/>
      <c r="BA1230" s="1"/>
      <c r="BB1230" s="1"/>
      <c r="BC1230" s="1"/>
      <c r="BD1230" s="1"/>
      <c r="BE1230" s="1"/>
      <c r="BF1230" s="1" t="s">
        <v>14668</v>
      </c>
      <c r="BG1230" s="1" t="s">
        <v>183</v>
      </c>
      <c r="BH1230" s="1"/>
      <c r="BI1230" s="1"/>
    </row>
    <row r="1231" customFormat="false" ht="12.75" hidden="false" customHeight="false" outlineLevel="0" collapsed="false">
      <c r="A1231" s="1" t="s">
        <v>3615</v>
      </c>
      <c r="B1231" s="1" t="s">
        <v>3616</v>
      </c>
      <c r="C1231" s="1" t="s">
        <v>177</v>
      </c>
      <c r="D1231" s="1" t="s">
        <v>82</v>
      </c>
      <c r="E1231" s="1" t="s">
        <v>15700</v>
      </c>
      <c r="F1231" s="1" t="s">
        <v>15701</v>
      </c>
      <c r="G1231" s="1" t="n">
        <v>26</v>
      </c>
      <c r="H1231" s="1" t="n">
        <v>100</v>
      </c>
      <c r="I1231" s="101" t="s">
        <v>180</v>
      </c>
      <c r="J1231" s="1"/>
      <c r="K1231" s="1" t="n">
        <f aca="false">IFERROR(VLOOKUP(A1231,'[2]Pivot HorizontalMRP'!$A$4:$B$2689,2,0),0)</f>
        <v>0</v>
      </c>
      <c r="L1231" s="1" t="n">
        <f aca="false">IFERROR(VLOOKUP(A1231,'[2]Pivot HorizontalMRP'!$A$4:$C$2689,3,0),0)</f>
        <v>53</v>
      </c>
      <c r="M1231" s="1" t="n">
        <f aca="false">IFERROR(VLOOKUP(A1231,'[2]Pivot HorizontalMRP'!$A$4:$D$2689,0.4,0),0)</f>
        <v>0</v>
      </c>
      <c r="N1231" s="1" t="n">
        <f aca="false">IFERROR(VLOOKUP(A1231,'[2]Pivot HorizontalMRP'!$A$4:$E$2689,5,0),0)</f>
        <v>170</v>
      </c>
      <c r="O1231" s="1" t="n">
        <f aca="false">K1231+L1231</f>
        <v>53</v>
      </c>
      <c r="P1231" s="1" t="n">
        <f aca="false">K1231+L1231+M1231+N1231</f>
        <v>223</v>
      </c>
      <c r="Q1231" s="1" t="n">
        <f aca="false">IFERROR(VLOOKUP(A1231,'[2]Pivot HorizontalMRP'!$A$4:$F$2689,6,0),0)</f>
        <v>212.2091</v>
      </c>
      <c r="R1231" s="1" t="n">
        <f aca="false">IFERROR(VLOOKUP(A1231,'[2]Pivot HorizontalMRP'!$A$4:$G$2689,7,0),0)</f>
        <v>347.0694</v>
      </c>
      <c r="S1231" s="1" t="n">
        <f aca="false">IFERROR(VLOOKUP(A1231,'[2]Pivot HorizontalMRP'!$A$4:$H$2689,8,0),0)</f>
        <v>511.1022</v>
      </c>
      <c r="T1231" s="1" t="n">
        <f aca="false">IFERROR(VLOOKUP(A1231,'[2]Pivot HorizontalMRP'!$A$4:$I$2689,9,0),0)</f>
        <v>407.0814</v>
      </c>
      <c r="U1231" s="1" t="n">
        <f aca="false">IF(I1231="delivery",O1231-SUM(Q1231+R1231),IF(I1231="PO",P1231-SUM(Q1231:R1231)))</f>
        <v>-506.2785</v>
      </c>
      <c r="V1231" s="81" t="n">
        <v>14.51</v>
      </c>
      <c r="W1231" s="81"/>
      <c r="X1231" s="81" t="n">
        <f aca="false">W1231-V1231</f>
        <v>-14.51</v>
      </c>
      <c r="Y1231" s="81"/>
      <c r="Z1231" s="81"/>
      <c r="AA1231" s="81" t="n">
        <v>14.51</v>
      </c>
      <c r="AB1231" s="81"/>
      <c r="AC1231" s="81"/>
      <c r="AD1231" s="81"/>
      <c r="AE1231" s="81"/>
      <c r="AF1231" s="81"/>
      <c r="AG1231" s="81"/>
      <c r="AH1231" s="81"/>
      <c r="AI1231" s="81"/>
      <c r="AJ1231" s="81"/>
      <c r="AK1231" s="81"/>
      <c r="AL1231" s="81"/>
      <c r="AM1231" s="81"/>
      <c r="AN1231" s="81"/>
      <c r="AO1231" s="81" t="str">
        <f aca="false">D1231</f>
        <v>Arista</v>
      </c>
      <c r="AP1231" s="1" t="s">
        <v>181</v>
      </c>
      <c r="AQ1231" s="1"/>
      <c r="AR1231" s="1"/>
      <c r="AS1231" s="1"/>
      <c r="AT1231" s="1"/>
      <c r="AU1231" s="1"/>
      <c r="AV1231" s="1"/>
      <c r="AW1231" s="1"/>
      <c r="AX1231" s="1"/>
      <c r="AY1231" s="1"/>
      <c r="AZ1231" s="1"/>
      <c r="BA1231" s="1"/>
      <c r="BB1231" s="1"/>
      <c r="BC1231" s="1"/>
      <c r="BD1231" s="1"/>
      <c r="BE1231" s="1"/>
      <c r="BF1231" s="1" t="s">
        <v>14668</v>
      </c>
      <c r="BG1231" s="1" t="s">
        <v>183</v>
      </c>
      <c r="BH1231" s="1"/>
      <c r="BI1231" s="1"/>
    </row>
    <row r="1232" customFormat="false" ht="12.75" hidden="false" customHeight="false" outlineLevel="0" collapsed="false">
      <c r="A1232" s="1" t="s">
        <v>3619</v>
      </c>
      <c r="B1232" s="1" t="s">
        <v>3620</v>
      </c>
      <c r="C1232" s="1" t="s">
        <v>177</v>
      </c>
      <c r="D1232" s="1" t="s">
        <v>82</v>
      </c>
      <c r="E1232" s="1" t="s">
        <v>15702</v>
      </c>
      <c r="F1232" s="1" t="s">
        <v>15703</v>
      </c>
      <c r="G1232" s="1" t="n">
        <v>26</v>
      </c>
      <c r="H1232" s="1" t="n">
        <v>100</v>
      </c>
      <c r="I1232" s="101" t="s">
        <v>180</v>
      </c>
      <c r="J1232" s="1"/>
      <c r="K1232" s="1" t="n">
        <f aca="false">IFERROR(VLOOKUP(A1232,'[2]Pivot HorizontalMRP'!$A$4:$B$2689,2,0),0)</f>
        <v>0</v>
      </c>
      <c r="L1232" s="1" t="n">
        <f aca="false">IFERROR(VLOOKUP(A1232,'[2]Pivot HorizontalMRP'!$A$4:$C$2689,3,0),0)</f>
        <v>53</v>
      </c>
      <c r="M1232" s="1" t="n">
        <f aca="false">IFERROR(VLOOKUP(A1232,'[2]Pivot HorizontalMRP'!$A$4:$D$2689,0.4,0),0)</f>
        <v>0</v>
      </c>
      <c r="N1232" s="1" t="n">
        <f aca="false">IFERROR(VLOOKUP(A1232,'[2]Pivot HorizontalMRP'!$A$4:$E$2689,5,0),0)</f>
        <v>200</v>
      </c>
      <c r="O1232" s="1" t="n">
        <f aca="false">K1232+L1232</f>
        <v>53</v>
      </c>
      <c r="P1232" s="1" t="n">
        <f aca="false">K1232+L1232+M1232+N1232</f>
        <v>253</v>
      </c>
      <c r="Q1232" s="1" t="n">
        <f aca="false">IFERROR(VLOOKUP(A1232,'[2]Pivot HorizontalMRP'!$A$4:$F$2689,6,0),0)</f>
        <v>270.3874</v>
      </c>
      <c r="R1232" s="1" t="n">
        <f aca="false">IFERROR(VLOOKUP(A1232,'[2]Pivot HorizontalMRP'!$A$4:$G$2689,7,0),0)</f>
        <v>407.0814</v>
      </c>
      <c r="S1232" s="1" t="n">
        <f aca="false">IFERROR(VLOOKUP(A1232,'[2]Pivot HorizontalMRP'!$A$4:$H$2689,8,0),0)</f>
        <v>548.1096</v>
      </c>
      <c r="T1232" s="1" t="n">
        <f aca="false">IFERROR(VLOOKUP(A1232,'[2]Pivot HorizontalMRP'!$A$4:$I$2689,9,0),0)</f>
        <v>446.0892</v>
      </c>
      <c r="U1232" s="1" t="n">
        <f aca="false">IF(I1232="delivery",O1232-SUM(Q1232+R1232),IF(I1232="PO",P1232-SUM(Q1232:R1232)))</f>
        <v>-624.4688</v>
      </c>
      <c r="V1232" s="81" t="n">
        <v>15</v>
      </c>
      <c r="W1232" s="81"/>
      <c r="X1232" s="81" t="n">
        <f aca="false">W1232-V1232</f>
        <v>-15</v>
      </c>
      <c r="Y1232" s="81"/>
      <c r="Z1232" s="81"/>
      <c r="AA1232" s="81" t="n">
        <v>15</v>
      </c>
      <c r="AB1232" s="81"/>
      <c r="AC1232" s="81"/>
      <c r="AD1232" s="81"/>
      <c r="AE1232" s="81"/>
      <c r="AF1232" s="81"/>
      <c r="AG1232" s="81"/>
      <c r="AH1232" s="81"/>
      <c r="AI1232" s="81"/>
      <c r="AJ1232" s="81"/>
      <c r="AK1232" s="81"/>
      <c r="AL1232" s="81"/>
      <c r="AM1232" s="81"/>
      <c r="AN1232" s="81"/>
      <c r="AO1232" s="81" t="str">
        <f aca="false">D1232</f>
        <v>Arista</v>
      </c>
      <c r="AP1232" s="1" t="s">
        <v>181</v>
      </c>
      <c r="AQ1232" s="1"/>
      <c r="AR1232" s="1"/>
      <c r="AS1232" s="1"/>
      <c r="AT1232" s="1"/>
      <c r="AU1232" s="1"/>
      <c r="AV1232" s="1"/>
      <c r="AW1232" s="1"/>
      <c r="AX1232" s="1"/>
      <c r="AY1232" s="1"/>
      <c r="AZ1232" s="1"/>
      <c r="BA1232" s="1"/>
      <c r="BB1232" s="1"/>
      <c r="BC1232" s="1"/>
      <c r="BD1232" s="1"/>
      <c r="BE1232" s="1"/>
      <c r="BF1232" s="1" t="s">
        <v>14668</v>
      </c>
      <c r="BG1232" s="1" t="s">
        <v>183</v>
      </c>
      <c r="BH1232" s="1"/>
      <c r="BI1232" s="1"/>
    </row>
    <row r="1233" customFormat="false" ht="12.75" hidden="false" customHeight="false" outlineLevel="0" collapsed="false">
      <c r="A1233" s="1" t="s">
        <v>3623</v>
      </c>
      <c r="B1233" s="1" t="s">
        <v>3624</v>
      </c>
      <c r="C1233" s="1" t="s">
        <v>177</v>
      </c>
      <c r="D1233" s="1" t="s">
        <v>82</v>
      </c>
      <c r="E1233" s="1" t="s">
        <v>15704</v>
      </c>
      <c r="F1233" s="1" t="s">
        <v>15705</v>
      </c>
      <c r="G1233" s="1" t="n">
        <v>26</v>
      </c>
      <c r="H1233" s="1" t="n">
        <v>500</v>
      </c>
      <c r="I1233" s="101" t="s">
        <v>180</v>
      </c>
      <c r="J1233" s="1"/>
      <c r="K1233" s="1" t="n">
        <f aca="false">IFERROR(VLOOKUP(A1233,'[2]Pivot HorizontalMRP'!$A$4:$B$2689,2,0),0)</f>
        <v>0</v>
      </c>
      <c r="L1233" s="1" t="n">
        <f aca="false">IFERROR(VLOOKUP(A1233,'[2]Pivot HorizontalMRP'!$A$4:$C$2689,3,0),0)</f>
        <v>473</v>
      </c>
      <c r="M1233" s="1" t="n">
        <f aca="false">IFERROR(VLOOKUP(A1233,'[2]Pivot HorizontalMRP'!$A$4:$D$2689,0.4,0),0)</f>
        <v>0</v>
      </c>
      <c r="N1233" s="1" t="n">
        <f aca="false">IFERROR(VLOOKUP(A1233,'[2]Pivot HorizontalMRP'!$A$4:$E$2689,5,0),0)</f>
        <v>500</v>
      </c>
      <c r="O1233" s="1" t="n">
        <f aca="false">K1233+L1233</f>
        <v>473</v>
      </c>
      <c r="P1233" s="1" t="n">
        <f aca="false">K1233+L1233+M1233+N1233</f>
        <v>973</v>
      </c>
      <c r="Q1233" s="1" t="n">
        <f aca="false">IFERROR(VLOOKUP(A1233,'[2]Pivot HorizontalMRP'!$A$4:$F$2689,6,0),0)</f>
        <v>1081.5496</v>
      </c>
      <c r="R1233" s="1" t="n">
        <f aca="false">IFERROR(VLOOKUP(A1233,'[2]Pivot HorizontalMRP'!$A$4:$G$2689,7,0),0)</f>
        <v>1628.3256</v>
      </c>
      <c r="S1233" s="1" t="n">
        <f aca="false">IFERROR(VLOOKUP(A1233,'[2]Pivot HorizontalMRP'!$A$4:$H$2689,8,0),0)</f>
        <v>2192.4384</v>
      </c>
      <c r="T1233" s="1" t="n">
        <f aca="false">IFERROR(VLOOKUP(A1233,'[2]Pivot HorizontalMRP'!$A$4:$I$2689,9,0),0)</f>
        <v>1784.3568</v>
      </c>
      <c r="U1233" s="1" t="n">
        <f aca="false">IF(I1233="delivery",O1233-SUM(Q1233+R1233),IF(I1233="PO",P1233-SUM(Q1233:R1233)))</f>
        <v>-2236.8752</v>
      </c>
      <c r="V1233" s="81" t="n">
        <v>5.7</v>
      </c>
      <c r="W1233" s="81"/>
      <c r="X1233" s="81" t="n">
        <f aca="false">W1233-V1233</f>
        <v>-5.7</v>
      </c>
      <c r="Y1233" s="81"/>
      <c r="Z1233" s="81"/>
      <c r="AA1233" s="81" t="n">
        <v>5.74</v>
      </c>
      <c r="AB1233" s="81"/>
      <c r="AC1233" s="81"/>
      <c r="AD1233" s="81"/>
      <c r="AE1233" s="81"/>
      <c r="AF1233" s="81"/>
      <c r="AG1233" s="81"/>
      <c r="AH1233" s="81"/>
      <c r="AI1233" s="81"/>
      <c r="AJ1233" s="81"/>
      <c r="AK1233" s="81"/>
      <c r="AL1233" s="81"/>
      <c r="AM1233" s="81"/>
      <c r="AN1233" s="81"/>
      <c r="AO1233" s="81" t="str">
        <f aca="false">D1233</f>
        <v>Arista</v>
      </c>
      <c r="AP1233" s="1" t="s">
        <v>181</v>
      </c>
      <c r="AQ1233" s="1"/>
      <c r="AR1233" s="1"/>
      <c r="AS1233" s="1"/>
      <c r="AT1233" s="1"/>
      <c r="AU1233" s="1"/>
      <c r="AV1233" s="1"/>
      <c r="AW1233" s="1"/>
      <c r="AX1233" s="1"/>
      <c r="AY1233" s="1"/>
      <c r="AZ1233" s="1"/>
      <c r="BA1233" s="1"/>
      <c r="BB1233" s="1"/>
      <c r="BC1233" s="1"/>
      <c r="BD1233" s="1"/>
      <c r="BE1233" s="1"/>
      <c r="BF1233" s="1" t="s">
        <v>14668</v>
      </c>
      <c r="BG1233" s="1" t="s">
        <v>183</v>
      </c>
      <c r="BH1233" s="1"/>
      <c r="BI1233" s="1"/>
    </row>
    <row r="1234" customFormat="false" ht="12.75" hidden="false" customHeight="false" outlineLevel="0" collapsed="false">
      <c r="A1234" s="1" t="s">
        <v>3627</v>
      </c>
      <c r="B1234" s="1" t="s">
        <v>3628</v>
      </c>
      <c r="C1234" s="1" t="s">
        <v>177</v>
      </c>
      <c r="D1234" s="1" t="s">
        <v>82</v>
      </c>
      <c r="E1234" s="1" t="s">
        <v>15706</v>
      </c>
      <c r="F1234" s="1" t="s">
        <v>15707</v>
      </c>
      <c r="G1234" s="1" t="n">
        <v>31</v>
      </c>
      <c r="H1234" s="1" t="n">
        <v>100</v>
      </c>
      <c r="I1234" s="101" t="s">
        <v>180</v>
      </c>
      <c r="J1234" s="1"/>
      <c r="K1234" s="1" t="n">
        <f aca="false">IFERROR(VLOOKUP(A1234,'[2]Pivot HorizontalMRP'!$A$4:$B$2689,2,0),0)</f>
        <v>0</v>
      </c>
      <c r="L1234" s="1" t="n">
        <f aca="false">IFERROR(VLOOKUP(A1234,'[2]Pivot HorizontalMRP'!$A$4:$C$2689,3,0),0)</f>
        <v>92.25</v>
      </c>
      <c r="M1234" s="1" t="n">
        <f aca="false">IFERROR(VLOOKUP(A1234,'[2]Pivot HorizontalMRP'!$A$4:$D$2689,0.4,0),0)</f>
        <v>0</v>
      </c>
      <c r="N1234" s="1" t="n">
        <f aca="false">IFERROR(VLOOKUP(A1234,'[2]Pivot HorizontalMRP'!$A$4:$E$2689,5,0),0)</f>
        <v>0</v>
      </c>
      <c r="O1234" s="1" t="n">
        <f aca="false">K1234+L1234</f>
        <v>92.25</v>
      </c>
      <c r="P1234" s="1" t="n">
        <f aca="false">K1234+L1234+M1234+N1234</f>
        <v>92.25</v>
      </c>
      <c r="Q1234" s="1" t="n">
        <f aca="false">IFERROR(VLOOKUP(A1234,'[2]Pivot HorizontalMRP'!$A$4:$F$2689,6,0),0)</f>
        <v>73</v>
      </c>
      <c r="R1234" s="1" t="n">
        <f aca="false">IFERROR(VLOOKUP(A1234,'[2]Pivot HorizontalMRP'!$A$4:$G$2689,7,0),0)</f>
        <v>98</v>
      </c>
      <c r="S1234" s="1" t="n">
        <f aca="false">IFERROR(VLOOKUP(A1234,'[2]Pivot HorizontalMRP'!$A$4:$H$2689,8,0),0)</f>
        <v>100.75</v>
      </c>
      <c r="T1234" s="1" t="n">
        <f aca="false">IFERROR(VLOOKUP(A1234,'[2]Pivot HorizontalMRP'!$A$4:$I$2689,9,0),0)</f>
        <v>101.25</v>
      </c>
      <c r="U1234" s="1" t="n">
        <f aca="false">IF(I1234="delivery",O1234-SUM(Q1234+R1234),IF(I1234="PO",P1234-SUM(Q1234:R1234)))</f>
        <v>-78.75</v>
      </c>
      <c r="V1234" s="81" t="n">
        <v>12.36</v>
      </c>
      <c r="W1234" s="81"/>
      <c r="X1234" s="81" t="n">
        <f aca="false">W1234-V1234</f>
        <v>-12.36</v>
      </c>
      <c r="Y1234" s="81"/>
      <c r="Z1234" s="81"/>
      <c r="AA1234" s="81"/>
      <c r="AB1234" s="81"/>
      <c r="AC1234" s="81"/>
      <c r="AD1234" s="81"/>
      <c r="AE1234" s="81"/>
      <c r="AF1234" s="81"/>
      <c r="AG1234" s="81"/>
      <c r="AH1234" s="81"/>
      <c r="AI1234" s="81"/>
      <c r="AJ1234" s="81"/>
      <c r="AK1234" s="81"/>
      <c r="AL1234" s="81"/>
      <c r="AM1234" s="81"/>
      <c r="AN1234" s="81"/>
      <c r="AO1234" s="81" t="str">
        <f aca="false">D1234</f>
        <v>Arista</v>
      </c>
      <c r="AP1234" s="1" t="s">
        <v>181</v>
      </c>
      <c r="AQ1234" s="1"/>
      <c r="AR1234" s="1"/>
      <c r="AS1234" s="1"/>
      <c r="AT1234" s="1"/>
      <c r="AU1234" s="1"/>
      <c r="AV1234" s="1"/>
      <c r="AW1234" s="1"/>
      <c r="AX1234" s="1"/>
      <c r="AY1234" s="1"/>
      <c r="AZ1234" s="1"/>
      <c r="BA1234" s="1"/>
      <c r="BB1234" s="1"/>
      <c r="BC1234" s="1"/>
      <c r="BD1234" s="1"/>
      <c r="BE1234" s="1"/>
      <c r="BF1234" s="1" t="s">
        <v>14668</v>
      </c>
      <c r="BG1234" s="1" t="s">
        <v>183</v>
      </c>
      <c r="BH1234" s="1"/>
      <c r="BI1234" s="1"/>
    </row>
    <row r="1235" customFormat="false" ht="12.75" hidden="false" customHeight="false" outlineLevel="0" collapsed="false">
      <c r="A1235" s="1" t="s">
        <v>3631</v>
      </c>
      <c r="B1235" s="1" t="s">
        <v>3632</v>
      </c>
      <c r="C1235" s="1" t="s">
        <v>177</v>
      </c>
      <c r="D1235" s="1" t="s">
        <v>82</v>
      </c>
      <c r="E1235" s="1" t="s">
        <v>15708</v>
      </c>
      <c r="F1235" s="1" t="s">
        <v>15709</v>
      </c>
      <c r="G1235" s="1" t="n">
        <v>31</v>
      </c>
      <c r="H1235" s="1" t="n">
        <v>500</v>
      </c>
      <c r="I1235" s="101" t="s">
        <v>180</v>
      </c>
      <c r="J1235" s="1"/>
      <c r="K1235" s="1" t="n">
        <f aca="false">IFERROR(VLOOKUP(A1235,'[2]Pivot HorizontalMRP'!$A$4:$B$2689,2,0),0)</f>
        <v>0</v>
      </c>
      <c r="L1235" s="1" t="n">
        <f aca="false">IFERROR(VLOOKUP(A1235,'[2]Pivot HorizontalMRP'!$A$4:$C$2689,3,0),0)</f>
        <v>469</v>
      </c>
      <c r="M1235" s="1" t="n">
        <f aca="false">IFERROR(VLOOKUP(A1235,'[2]Pivot HorizontalMRP'!$A$4:$D$2689,0.4,0),0)</f>
        <v>0</v>
      </c>
      <c r="N1235" s="1" t="n">
        <f aca="false">IFERROR(VLOOKUP(A1235,'[2]Pivot HorizontalMRP'!$A$4:$E$2689,5,0),0)</f>
        <v>0</v>
      </c>
      <c r="O1235" s="1" t="n">
        <f aca="false">K1235+L1235</f>
        <v>469</v>
      </c>
      <c r="P1235" s="1" t="n">
        <f aca="false">K1235+L1235+M1235+N1235</f>
        <v>469</v>
      </c>
      <c r="Q1235" s="1" t="n">
        <f aca="false">IFERROR(VLOOKUP(A1235,'[2]Pivot HorizontalMRP'!$A$4:$F$2689,6,0),0)</f>
        <v>292</v>
      </c>
      <c r="R1235" s="1" t="n">
        <f aca="false">IFERROR(VLOOKUP(A1235,'[2]Pivot HorizontalMRP'!$A$4:$G$2689,7,0),0)</f>
        <v>392</v>
      </c>
      <c r="S1235" s="1" t="n">
        <f aca="false">IFERROR(VLOOKUP(A1235,'[2]Pivot HorizontalMRP'!$A$4:$H$2689,8,0),0)</f>
        <v>403</v>
      </c>
      <c r="T1235" s="1" t="n">
        <f aca="false">IFERROR(VLOOKUP(A1235,'[2]Pivot HorizontalMRP'!$A$4:$I$2689,9,0),0)</f>
        <v>405</v>
      </c>
      <c r="U1235" s="1" t="n">
        <f aca="false">IF(I1235="delivery",O1235-SUM(Q1235+R1235),IF(I1235="PO",P1235-SUM(Q1235:R1235)))</f>
        <v>-215</v>
      </c>
      <c r="V1235" s="81" t="n">
        <v>3.8</v>
      </c>
      <c r="W1235" s="81"/>
      <c r="X1235" s="81" t="n">
        <f aca="false">W1235-V1235</f>
        <v>-3.8</v>
      </c>
      <c r="Y1235" s="81"/>
      <c r="Z1235" s="81"/>
      <c r="AA1235" s="81"/>
      <c r="AB1235" s="81"/>
      <c r="AC1235" s="81"/>
      <c r="AD1235" s="81"/>
      <c r="AE1235" s="81"/>
      <c r="AF1235" s="81"/>
      <c r="AG1235" s="81"/>
      <c r="AH1235" s="81"/>
      <c r="AI1235" s="81"/>
      <c r="AJ1235" s="81"/>
      <c r="AK1235" s="81"/>
      <c r="AL1235" s="81"/>
      <c r="AM1235" s="81"/>
      <c r="AN1235" s="81"/>
      <c r="AO1235" s="81" t="str">
        <f aca="false">D1235</f>
        <v>Arista</v>
      </c>
      <c r="AP1235" s="1" t="s">
        <v>181</v>
      </c>
      <c r="AQ1235" s="1"/>
      <c r="AR1235" s="1"/>
      <c r="AS1235" s="1"/>
      <c r="AT1235" s="1"/>
      <c r="AU1235" s="1"/>
      <c r="AV1235" s="1"/>
      <c r="AW1235" s="1"/>
      <c r="AX1235" s="1"/>
      <c r="AY1235" s="1"/>
      <c r="AZ1235" s="1"/>
      <c r="BA1235" s="1"/>
      <c r="BB1235" s="1"/>
      <c r="BC1235" s="1"/>
      <c r="BD1235" s="1"/>
      <c r="BE1235" s="1"/>
      <c r="BF1235" s="1" t="s">
        <v>14668</v>
      </c>
      <c r="BG1235" s="1" t="s">
        <v>183</v>
      </c>
      <c r="BH1235" s="1"/>
      <c r="BI1235" s="1"/>
    </row>
    <row r="1236" customFormat="false" ht="12.75" hidden="false" customHeight="false" outlineLevel="0" collapsed="false">
      <c r="A1236" s="1" t="s">
        <v>14600</v>
      </c>
      <c r="B1236" s="1" t="s">
        <v>14601</v>
      </c>
      <c r="C1236" s="1" t="s">
        <v>177</v>
      </c>
      <c r="D1236" s="1" t="s">
        <v>82</v>
      </c>
      <c r="E1236" s="1" t="s">
        <v>14602</v>
      </c>
      <c r="F1236" s="1" t="s">
        <v>14603</v>
      </c>
      <c r="G1236" s="1" t="n">
        <v>55</v>
      </c>
      <c r="H1236" s="1" t="n">
        <v>1</v>
      </c>
      <c r="I1236" s="101" t="s">
        <v>180</v>
      </c>
      <c r="J1236" s="1"/>
      <c r="K1236" s="1" t="n">
        <f aca="false">IFERROR(VLOOKUP(A1236,'[2]Pivot HorizontalMRP'!$A$4:$B$2689,2,0),0)</f>
        <v>0</v>
      </c>
      <c r="L1236" s="1" t="n">
        <f aca="false">IFERROR(VLOOKUP(A1236,'[2]Pivot HorizontalMRP'!$A$4:$C$2689,3,0),0)</f>
        <v>0</v>
      </c>
      <c r="M1236" s="1" t="n">
        <f aca="false">IFERROR(VLOOKUP(A1236,'[2]Pivot HorizontalMRP'!$A$4:$D$2689,0.4,0),0)</f>
        <v>0</v>
      </c>
      <c r="N1236" s="1" t="n">
        <f aca="false">IFERROR(VLOOKUP(A1236,'[2]Pivot HorizontalMRP'!$A$4:$E$2689,5,0),0)</f>
        <v>1000</v>
      </c>
      <c r="O1236" s="1" t="n">
        <f aca="false">K1236+L1236</f>
        <v>0</v>
      </c>
      <c r="P1236" s="1" t="n">
        <f aca="false">K1236+L1236+M1236+N1236</f>
        <v>1000</v>
      </c>
      <c r="Q1236" s="1" t="n">
        <f aca="false">IFERROR(VLOOKUP(A1236,'[2]Pivot HorizontalMRP'!$A$4:$F$2689,6,0),0)</f>
        <v>349.0698</v>
      </c>
      <c r="R1236" s="1" t="n">
        <f aca="false">IFERROR(VLOOKUP(A1236,'[2]Pivot HorizontalMRP'!$A$4:$G$2689,7,0),0)</f>
        <v>360.072</v>
      </c>
      <c r="S1236" s="1" t="n">
        <f aca="false">IFERROR(VLOOKUP(A1236,'[2]Pivot HorizontalMRP'!$A$4:$H$2689,8,0),0)</f>
        <v>222.0444</v>
      </c>
      <c r="T1236" s="1" t="n">
        <f aca="false">IFERROR(VLOOKUP(A1236,'[2]Pivot HorizontalMRP'!$A$4:$I$2689,9,0),0)</f>
        <v>234.0468</v>
      </c>
      <c r="U1236" s="1" t="n">
        <f aca="false">IF(I1236="delivery",O1236-SUM(Q1236+R1236),IF(I1236="PO",P1236-SUM(Q1236:R1236)))</f>
        <v>-709.1418</v>
      </c>
      <c r="V1236" s="81" t="n">
        <v>0.86</v>
      </c>
      <c r="W1236" s="81"/>
      <c r="X1236" s="81" t="n">
        <f aca="false">W1236-V1236</f>
        <v>-0.86</v>
      </c>
      <c r="Y1236" s="81"/>
      <c r="Z1236" s="81"/>
      <c r="AA1236" s="81"/>
      <c r="AB1236" s="81"/>
      <c r="AC1236" s="81"/>
      <c r="AD1236" s="81"/>
      <c r="AE1236" s="81"/>
      <c r="AF1236" s="81"/>
      <c r="AG1236" s="81"/>
      <c r="AH1236" s="81"/>
      <c r="AI1236" s="81"/>
      <c r="AJ1236" s="81"/>
      <c r="AK1236" s="81"/>
      <c r="AL1236" s="81"/>
      <c r="AM1236" s="81"/>
      <c r="AN1236" s="81"/>
      <c r="AO1236" s="81" t="str">
        <f aca="false">D1236</f>
        <v>Arista</v>
      </c>
      <c r="AP1236" s="1" t="s">
        <v>181</v>
      </c>
      <c r="AQ1236" s="1"/>
      <c r="AR1236" s="1"/>
      <c r="AS1236" s="1"/>
      <c r="AT1236" s="1"/>
      <c r="AU1236" s="1"/>
      <c r="AV1236" s="1"/>
      <c r="AW1236" s="1"/>
      <c r="AX1236" s="1"/>
      <c r="AY1236" s="1"/>
      <c r="AZ1236" s="1"/>
      <c r="BA1236" s="1"/>
      <c r="BB1236" s="1"/>
      <c r="BC1236" s="1"/>
      <c r="BD1236" s="1"/>
      <c r="BE1236" s="1"/>
      <c r="BF1236" s="1" t="s">
        <v>14668</v>
      </c>
      <c r="BG1236" s="1" t="s">
        <v>183</v>
      </c>
      <c r="BH1236" s="1"/>
      <c r="BI1236" s="1"/>
    </row>
    <row r="1237" customFormat="false" ht="12.75" hidden="false" customHeight="false" outlineLevel="0" collapsed="false">
      <c r="A1237" s="1" t="s">
        <v>14605</v>
      </c>
      <c r="B1237" s="1" t="s">
        <v>14606</v>
      </c>
      <c r="C1237" s="1" t="s">
        <v>177</v>
      </c>
      <c r="D1237" s="1" t="s">
        <v>82</v>
      </c>
      <c r="E1237" s="1" t="s">
        <v>15710</v>
      </c>
      <c r="F1237" s="1" t="s">
        <v>14608</v>
      </c>
      <c r="G1237" s="1" t="n">
        <v>55</v>
      </c>
      <c r="H1237" s="1" t="n">
        <v>1</v>
      </c>
      <c r="I1237" s="101" t="s">
        <v>180</v>
      </c>
      <c r="J1237" s="1"/>
      <c r="K1237" s="1" t="n">
        <f aca="false">IFERROR(VLOOKUP(A1237,'[2]Pivot HorizontalMRP'!$A$4:$B$2689,2,0),0)</f>
        <v>0</v>
      </c>
      <c r="L1237" s="1" t="n">
        <f aca="false">IFERROR(VLOOKUP(A1237,'[2]Pivot HorizontalMRP'!$A$4:$C$2689,3,0),0)</f>
        <v>0</v>
      </c>
      <c r="M1237" s="1" t="n">
        <f aca="false">IFERROR(VLOOKUP(A1237,'[2]Pivot HorizontalMRP'!$A$4:$D$2689,0.4,0),0)</f>
        <v>0</v>
      </c>
      <c r="N1237" s="1" t="n">
        <f aca="false">IFERROR(VLOOKUP(A1237,'[2]Pivot HorizontalMRP'!$A$4:$E$2689,5,0),0)</f>
        <v>1000</v>
      </c>
      <c r="O1237" s="1" t="n">
        <f aca="false">K1237+L1237</f>
        <v>0</v>
      </c>
      <c r="P1237" s="1" t="n">
        <f aca="false">K1237+L1237+M1237+N1237</f>
        <v>1000</v>
      </c>
      <c r="Q1237" s="1" t="n">
        <f aca="false">IFERROR(VLOOKUP(A1237,'[2]Pivot HorizontalMRP'!$A$4:$F$2689,6,0),0)</f>
        <v>349.0698</v>
      </c>
      <c r="R1237" s="1" t="n">
        <f aca="false">IFERROR(VLOOKUP(A1237,'[2]Pivot HorizontalMRP'!$A$4:$G$2689,7,0),0)</f>
        <v>360.072</v>
      </c>
      <c r="S1237" s="1" t="n">
        <f aca="false">IFERROR(VLOOKUP(A1237,'[2]Pivot HorizontalMRP'!$A$4:$H$2689,8,0),0)</f>
        <v>222.0444</v>
      </c>
      <c r="T1237" s="1" t="n">
        <f aca="false">IFERROR(VLOOKUP(A1237,'[2]Pivot HorizontalMRP'!$A$4:$I$2689,9,0),0)</f>
        <v>234.0468</v>
      </c>
      <c r="U1237" s="1" t="n">
        <f aca="false">IF(I1237="delivery",O1237-SUM(Q1237+R1237),IF(I1237="PO",P1237-SUM(Q1237:R1237)))</f>
        <v>-709.1418</v>
      </c>
      <c r="V1237" s="81" t="n">
        <v>5.34</v>
      </c>
      <c r="W1237" s="81"/>
      <c r="X1237" s="81" t="n">
        <f aca="false">W1237-V1237</f>
        <v>-5.34</v>
      </c>
      <c r="Y1237" s="81"/>
      <c r="Z1237" s="81"/>
      <c r="AA1237" s="81"/>
      <c r="AB1237" s="81"/>
      <c r="AC1237" s="81"/>
      <c r="AD1237" s="81"/>
      <c r="AE1237" s="81"/>
      <c r="AF1237" s="81"/>
      <c r="AG1237" s="81"/>
      <c r="AH1237" s="81"/>
      <c r="AI1237" s="81"/>
      <c r="AJ1237" s="81"/>
      <c r="AK1237" s="81"/>
      <c r="AL1237" s="81"/>
      <c r="AM1237" s="81"/>
      <c r="AN1237" s="81"/>
      <c r="AO1237" s="81" t="str">
        <f aca="false">D1237</f>
        <v>Arista</v>
      </c>
      <c r="AP1237" s="1" t="s">
        <v>181</v>
      </c>
      <c r="AQ1237" s="1"/>
      <c r="AR1237" s="1"/>
      <c r="AS1237" s="1"/>
      <c r="AT1237" s="1"/>
      <c r="AU1237" s="1"/>
      <c r="AV1237" s="1"/>
      <c r="AW1237" s="1"/>
      <c r="AX1237" s="1"/>
      <c r="AY1237" s="1"/>
      <c r="AZ1237" s="1"/>
      <c r="BA1237" s="1"/>
      <c r="BB1237" s="1"/>
      <c r="BC1237" s="1"/>
      <c r="BD1237" s="1"/>
      <c r="BE1237" s="1"/>
      <c r="BF1237" s="1" t="s">
        <v>14668</v>
      </c>
      <c r="BG1237" s="1" t="s">
        <v>183</v>
      </c>
      <c r="BH1237" s="1"/>
      <c r="BI1237" s="1"/>
    </row>
    <row r="1238" customFormat="false" ht="12.75" hidden="false" customHeight="false" outlineLevel="0" collapsed="false">
      <c r="A1238" s="1" t="s">
        <v>14224</v>
      </c>
      <c r="B1238" s="1" t="s">
        <v>14225</v>
      </c>
      <c r="C1238" s="1" t="s">
        <v>177</v>
      </c>
      <c r="D1238" s="1" t="s">
        <v>82</v>
      </c>
      <c r="E1238" s="1" t="s">
        <v>15711</v>
      </c>
      <c r="F1238" s="1" t="s">
        <v>14227</v>
      </c>
      <c r="G1238" s="1" t="n">
        <v>55</v>
      </c>
      <c r="H1238" s="1" t="n">
        <v>1</v>
      </c>
      <c r="I1238" s="101" t="s">
        <v>180</v>
      </c>
      <c r="J1238" s="1"/>
      <c r="K1238" s="1" t="n">
        <f aca="false">IFERROR(VLOOKUP(A1238,'[2]Pivot HorizontalMRP'!$A$4:$B$2689,2,0),0)</f>
        <v>0</v>
      </c>
      <c r="L1238" s="1" t="n">
        <f aca="false">IFERROR(VLOOKUP(A1238,'[2]Pivot HorizontalMRP'!$A$4:$C$2689,3,0),0)</f>
        <v>0</v>
      </c>
      <c r="M1238" s="1" t="n">
        <f aca="false">IFERROR(VLOOKUP(A1238,'[2]Pivot HorizontalMRP'!$A$4:$D$2689,0.4,0),0)</f>
        <v>0</v>
      </c>
      <c r="N1238" s="1" t="n">
        <f aca="false">IFERROR(VLOOKUP(A1238,'[2]Pivot HorizontalMRP'!$A$4:$E$2689,5,0),0)</f>
        <v>0</v>
      </c>
      <c r="O1238" s="1" t="n">
        <f aca="false">K1238+L1238</f>
        <v>0</v>
      </c>
      <c r="P1238" s="1" t="n">
        <f aca="false">K1238+L1238+M1238+N1238</f>
        <v>0</v>
      </c>
      <c r="Q1238" s="1" t="n">
        <f aca="false">IFERROR(VLOOKUP(A1238,'[2]Pivot HorizontalMRP'!$A$4:$F$2689,6,0),0)</f>
        <v>241</v>
      </c>
      <c r="R1238" s="1" t="n">
        <f aca="false">IFERROR(VLOOKUP(A1238,'[2]Pivot HorizontalMRP'!$A$4:$G$2689,7,0),0)</f>
        <v>793</v>
      </c>
      <c r="S1238" s="1" t="n">
        <f aca="false">IFERROR(VLOOKUP(A1238,'[2]Pivot HorizontalMRP'!$A$4:$H$2689,8,0),0)</f>
        <v>939</v>
      </c>
      <c r="T1238" s="1" t="n">
        <f aca="false">IFERROR(VLOOKUP(A1238,'[2]Pivot HorizontalMRP'!$A$4:$I$2689,9,0),0)</f>
        <v>687</v>
      </c>
      <c r="U1238" s="1" t="n">
        <f aca="false">IF(I1238="delivery",O1238-SUM(Q1238+R1238),IF(I1238="PO",P1238-SUM(Q1238:R1238)))</f>
        <v>-1034</v>
      </c>
      <c r="V1238" s="81" t="n">
        <v>4.22</v>
      </c>
      <c r="W1238" s="81"/>
      <c r="X1238" s="81" t="n">
        <f aca="false">W1238-V1238</f>
        <v>-4.22</v>
      </c>
      <c r="Y1238" s="81"/>
      <c r="Z1238" s="81"/>
      <c r="AA1238" s="81"/>
      <c r="AB1238" s="81"/>
      <c r="AC1238" s="81"/>
      <c r="AD1238" s="81"/>
      <c r="AE1238" s="81"/>
      <c r="AF1238" s="81"/>
      <c r="AG1238" s="81"/>
      <c r="AH1238" s="81"/>
      <c r="AI1238" s="81"/>
      <c r="AJ1238" s="81"/>
      <c r="AK1238" s="81"/>
      <c r="AL1238" s="81"/>
      <c r="AM1238" s="81"/>
      <c r="AN1238" s="81"/>
      <c r="AO1238" s="81" t="str">
        <f aca="false">D1238</f>
        <v>Arista</v>
      </c>
      <c r="AP1238" s="1" t="s">
        <v>181</v>
      </c>
      <c r="AQ1238" s="1"/>
      <c r="AR1238" s="1"/>
      <c r="AS1238" s="1"/>
      <c r="AT1238" s="1"/>
      <c r="AU1238" s="1"/>
      <c r="AV1238" s="1"/>
      <c r="AW1238" s="1"/>
      <c r="AX1238" s="1"/>
      <c r="AY1238" s="1"/>
      <c r="AZ1238" s="1"/>
      <c r="BA1238" s="1"/>
      <c r="BB1238" s="1"/>
      <c r="BC1238" s="1"/>
      <c r="BD1238" s="1"/>
      <c r="BE1238" s="1"/>
      <c r="BF1238" s="1" t="s">
        <v>14668</v>
      </c>
      <c r="BG1238" s="1" t="s">
        <v>183</v>
      </c>
      <c r="BH1238" s="1"/>
      <c r="BI1238" s="1"/>
    </row>
    <row r="1239" customFormat="false" ht="12.75" hidden="false" customHeight="false" outlineLevel="0" collapsed="false">
      <c r="A1239" s="1" t="s">
        <v>14474</v>
      </c>
      <c r="B1239" s="1" t="s">
        <v>14475</v>
      </c>
      <c r="C1239" s="1" t="s">
        <v>177</v>
      </c>
      <c r="D1239" s="1" t="s">
        <v>82</v>
      </c>
      <c r="E1239" s="1" t="s">
        <v>14476</v>
      </c>
      <c r="F1239" s="1" t="s">
        <v>14477</v>
      </c>
      <c r="G1239" s="1" t="n">
        <v>55</v>
      </c>
      <c r="H1239" s="1" t="n">
        <v>1</v>
      </c>
      <c r="I1239" s="101" t="s">
        <v>180</v>
      </c>
      <c r="J1239" s="1"/>
      <c r="K1239" s="1" t="n">
        <f aca="false">IFERROR(VLOOKUP(A1239,'[2]Pivot HorizontalMRP'!$A$4:$B$2689,2,0),0)</f>
        <v>0</v>
      </c>
      <c r="L1239" s="1" t="n">
        <f aca="false">IFERROR(VLOOKUP(A1239,'[2]Pivot HorizontalMRP'!$A$4:$C$2689,3,0),0)</f>
        <v>0</v>
      </c>
      <c r="M1239" s="1" t="n">
        <f aca="false">IFERROR(VLOOKUP(A1239,'[2]Pivot HorizontalMRP'!$A$4:$D$2689,0.4,0),0)</f>
        <v>0</v>
      </c>
      <c r="N1239" s="1" t="n">
        <f aca="false">IFERROR(VLOOKUP(A1239,'[2]Pivot HorizontalMRP'!$A$4:$E$2689,5,0),0)</f>
        <v>0</v>
      </c>
      <c r="O1239" s="1" t="n">
        <f aca="false">K1239+L1239</f>
        <v>0</v>
      </c>
      <c r="P1239" s="1" t="n">
        <f aca="false">K1239+L1239+M1239+N1239</f>
        <v>0</v>
      </c>
      <c r="Q1239" s="1" t="n">
        <f aca="false">IFERROR(VLOOKUP(A1239,'[2]Pivot HorizontalMRP'!$A$4:$F$2689,6,0),0)</f>
        <v>181</v>
      </c>
      <c r="R1239" s="1" t="n">
        <f aca="false">IFERROR(VLOOKUP(A1239,'[2]Pivot HorizontalMRP'!$A$4:$G$2689,7,0),0)</f>
        <v>711</v>
      </c>
      <c r="S1239" s="1" t="n">
        <f aca="false">IFERROR(VLOOKUP(A1239,'[2]Pivot HorizontalMRP'!$A$4:$H$2689,8,0),0)</f>
        <v>805</v>
      </c>
      <c r="T1239" s="1" t="n">
        <f aca="false">IFERROR(VLOOKUP(A1239,'[2]Pivot HorizontalMRP'!$A$4:$I$2689,9,0),0)</f>
        <v>561</v>
      </c>
      <c r="U1239" s="1" t="n">
        <f aca="false">IF(I1239="delivery",O1239-SUM(Q1239+R1239),IF(I1239="PO",P1239-SUM(Q1239:R1239)))</f>
        <v>-892</v>
      </c>
      <c r="V1239" s="81" t="n">
        <v>2.13</v>
      </c>
      <c r="W1239" s="81"/>
      <c r="X1239" s="81" t="n">
        <f aca="false">W1239-V1239</f>
        <v>-2.13</v>
      </c>
      <c r="Y1239" s="81"/>
      <c r="Z1239" s="81"/>
      <c r="AA1239" s="81"/>
      <c r="AB1239" s="81"/>
      <c r="AC1239" s="81"/>
      <c r="AD1239" s="81"/>
      <c r="AE1239" s="81"/>
      <c r="AF1239" s="81"/>
      <c r="AG1239" s="81"/>
      <c r="AH1239" s="81"/>
      <c r="AI1239" s="81"/>
      <c r="AJ1239" s="81"/>
      <c r="AK1239" s="81"/>
      <c r="AL1239" s="81"/>
      <c r="AM1239" s="81"/>
      <c r="AN1239" s="81"/>
      <c r="AO1239" s="81" t="str">
        <f aca="false">D1239</f>
        <v>Arista</v>
      </c>
      <c r="AP1239" s="1" t="s">
        <v>181</v>
      </c>
      <c r="AQ1239" s="1"/>
      <c r="AR1239" s="1"/>
      <c r="AS1239" s="1"/>
      <c r="AT1239" s="1"/>
      <c r="AU1239" s="1"/>
      <c r="AV1239" s="1"/>
      <c r="AW1239" s="1"/>
      <c r="AX1239" s="1"/>
      <c r="AY1239" s="1"/>
      <c r="AZ1239" s="1"/>
      <c r="BA1239" s="1"/>
      <c r="BB1239" s="1"/>
      <c r="BC1239" s="1"/>
      <c r="BD1239" s="1"/>
      <c r="BE1239" s="1"/>
      <c r="BF1239" s="1" t="s">
        <v>14668</v>
      </c>
      <c r="BG1239" s="1" t="s">
        <v>183</v>
      </c>
      <c r="BH1239" s="1"/>
      <c r="BI1239" s="1"/>
    </row>
    <row r="1240" customFormat="false" ht="12.75" hidden="false" customHeight="false" outlineLevel="0" collapsed="false">
      <c r="A1240" s="1" t="s">
        <v>14479</v>
      </c>
      <c r="B1240" s="1" t="s">
        <v>14480</v>
      </c>
      <c r="C1240" s="1" t="s">
        <v>177</v>
      </c>
      <c r="D1240" s="1" t="s">
        <v>82</v>
      </c>
      <c r="E1240" s="1" t="s">
        <v>14481</v>
      </c>
      <c r="F1240" s="1" t="s">
        <v>14482</v>
      </c>
      <c r="G1240" s="1" t="n">
        <v>55</v>
      </c>
      <c r="H1240" s="1" t="n">
        <v>1</v>
      </c>
      <c r="I1240" s="101" t="s">
        <v>180</v>
      </c>
      <c r="J1240" s="1"/>
      <c r="K1240" s="1" t="n">
        <f aca="false">IFERROR(VLOOKUP(A1240,'[2]Pivot HorizontalMRP'!$A$4:$B$2689,2,0),0)</f>
        <v>0</v>
      </c>
      <c r="L1240" s="1" t="n">
        <f aca="false">IFERROR(VLOOKUP(A1240,'[2]Pivot HorizontalMRP'!$A$4:$C$2689,3,0),0)</f>
        <v>0</v>
      </c>
      <c r="M1240" s="1" t="n">
        <f aca="false">IFERROR(VLOOKUP(A1240,'[2]Pivot HorizontalMRP'!$A$4:$D$2689,0.4,0),0)</f>
        <v>0</v>
      </c>
      <c r="N1240" s="1" t="n">
        <f aca="false">IFERROR(VLOOKUP(A1240,'[2]Pivot HorizontalMRP'!$A$4:$E$2689,5,0),0)</f>
        <v>0</v>
      </c>
      <c r="O1240" s="1" t="n">
        <f aca="false">K1240+L1240</f>
        <v>0</v>
      </c>
      <c r="P1240" s="1" t="n">
        <f aca="false">K1240+L1240+M1240+N1240</f>
        <v>0</v>
      </c>
      <c r="Q1240" s="1" t="n">
        <f aca="false">IFERROR(VLOOKUP(A1240,'[2]Pivot HorizontalMRP'!$A$4:$F$2689,6,0),0)</f>
        <v>181</v>
      </c>
      <c r="R1240" s="1" t="n">
        <f aca="false">IFERROR(VLOOKUP(A1240,'[2]Pivot HorizontalMRP'!$A$4:$G$2689,7,0),0)</f>
        <v>711</v>
      </c>
      <c r="S1240" s="1" t="n">
        <f aca="false">IFERROR(VLOOKUP(A1240,'[2]Pivot HorizontalMRP'!$A$4:$H$2689,8,0),0)</f>
        <v>805</v>
      </c>
      <c r="T1240" s="1" t="n">
        <f aca="false">IFERROR(VLOOKUP(A1240,'[2]Pivot HorizontalMRP'!$A$4:$I$2689,9,0),0)</f>
        <v>561</v>
      </c>
      <c r="U1240" s="1" t="n">
        <f aca="false">IF(I1240="delivery",O1240-SUM(Q1240+R1240),IF(I1240="PO",P1240-SUM(Q1240:R1240)))</f>
        <v>-892</v>
      </c>
      <c r="V1240" s="81" t="n">
        <v>8.5</v>
      </c>
      <c r="W1240" s="81"/>
      <c r="X1240" s="81" t="n">
        <f aca="false">W1240-V1240</f>
        <v>-8.5</v>
      </c>
      <c r="Y1240" s="81"/>
      <c r="Z1240" s="81"/>
      <c r="AA1240" s="81"/>
      <c r="AB1240" s="81"/>
      <c r="AC1240" s="81"/>
      <c r="AD1240" s="81"/>
      <c r="AE1240" s="81"/>
      <c r="AF1240" s="81"/>
      <c r="AG1240" s="81"/>
      <c r="AH1240" s="81"/>
      <c r="AI1240" s="81"/>
      <c r="AJ1240" s="81"/>
      <c r="AK1240" s="81"/>
      <c r="AL1240" s="81"/>
      <c r="AM1240" s="81"/>
      <c r="AN1240" s="81"/>
      <c r="AO1240" s="81" t="str">
        <f aca="false">D1240</f>
        <v>Arista</v>
      </c>
      <c r="AP1240" s="1" t="s">
        <v>181</v>
      </c>
      <c r="AQ1240" s="1"/>
      <c r="AR1240" s="1"/>
      <c r="AS1240" s="1"/>
      <c r="AT1240" s="1"/>
      <c r="AU1240" s="1"/>
      <c r="AV1240" s="1"/>
      <c r="AW1240" s="1"/>
      <c r="AX1240" s="1"/>
      <c r="AY1240" s="1"/>
      <c r="AZ1240" s="1"/>
      <c r="BA1240" s="1"/>
      <c r="BB1240" s="1"/>
      <c r="BC1240" s="1"/>
      <c r="BD1240" s="1"/>
      <c r="BE1240" s="1"/>
      <c r="BF1240" s="1" t="s">
        <v>14668</v>
      </c>
      <c r="BG1240" s="1" t="s">
        <v>183</v>
      </c>
      <c r="BH1240" s="1"/>
      <c r="BI1240" s="1"/>
    </row>
    <row r="1241" customFormat="false" ht="12.75" hidden="false" customHeight="false" outlineLevel="0" collapsed="false">
      <c r="A1241" s="1" t="s">
        <v>14484</v>
      </c>
      <c r="B1241" s="1" t="s">
        <v>14485</v>
      </c>
      <c r="C1241" s="1" t="s">
        <v>177</v>
      </c>
      <c r="D1241" s="1" t="s">
        <v>82</v>
      </c>
      <c r="E1241" s="1" t="s">
        <v>14486</v>
      </c>
      <c r="F1241" s="1" t="s">
        <v>14487</v>
      </c>
      <c r="G1241" s="1" t="n">
        <v>55</v>
      </c>
      <c r="H1241" s="1" t="n">
        <v>1</v>
      </c>
      <c r="I1241" s="101" t="s">
        <v>180</v>
      </c>
      <c r="J1241" s="1"/>
      <c r="K1241" s="1" t="n">
        <f aca="false">IFERROR(VLOOKUP(A1241,'[2]Pivot HorizontalMRP'!$A$4:$B$2689,2,0),0)</f>
        <v>0</v>
      </c>
      <c r="L1241" s="1" t="n">
        <f aca="false">IFERROR(VLOOKUP(A1241,'[2]Pivot HorizontalMRP'!$A$4:$C$2689,3,0),0)</f>
        <v>0</v>
      </c>
      <c r="M1241" s="1" t="n">
        <f aca="false">IFERROR(VLOOKUP(A1241,'[2]Pivot HorizontalMRP'!$A$4:$D$2689,0.4,0),0)</f>
        <v>0</v>
      </c>
      <c r="N1241" s="1" t="n">
        <f aca="false">IFERROR(VLOOKUP(A1241,'[2]Pivot HorizontalMRP'!$A$4:$E$2689,5,0),0)</f>
        <v>0</v>
      </c>
      <c r="O1241" s="1" t="n">
        <f aca="false">K1241+L1241</f>
        <v>0</v>
      </c>
      <c r="P1241" s="1" t="n">
        <f aca="false">K1241+L1241+M1241+N1241</f>
        <v>0</v>
      </c>
      <c r="Q1241" s="1" t="n">
        <f aca="false">IFERROR(VLOOKUP(A1241,'[2]Pivot HorizontalMRP'!$A$4:$F$2689,6,0),0)</f>
        <v>181</v>
      </c>
      <c r="R1241" s="1" t="n">
        <f aca="false">IFERROR(VLOOKUP(A1241,'[2]Pivot HorizontalMRP'!$A$4:$G$2689,7,0),0)</f>
        <v>711</v>
      </c>
      <c r="S1241" s="1" t="n">
        <f aca="false">IFERROR(VLOOKUP(A1241,'[2]Pivot HorizontalMRP'!$A$4:$H$2689,8,0),0)</f>
        <v>805</v>
      </c>
      <c r="T1241" s="1" t="n">
        <f aca="false">IFERROR(VLOOKUP(A1241,'[2]Pivot HorizontalMRP'!$A$4:$I$2689,9,0),0)</f>
        <v>561</v>
      </c>
      <c r="U1241" s="1" t="n">
        <f aca="false">IF(I1241="delivery",O1241-SUM(Q1241+R1241),IF(I1241="PO",P1241-SUM(Q1241:R1241)))</f>
        <v>-892</v>
      </c>
      <c r="V1241" s="81" t="n">
        <v>2.64</v>
      </c>
      <c r="W1241" s="81"/>
      <c r="X1241" s="81" t="n">
        <f aca="false">W1241-V1241</f>
        <v>-2.64</v>
      </c>
      <c r="Y1241" s="81"/>
      <c r="Z1241" s="81"/>
      <c r="AA1241" s="81"/>
      <c r="AB1241" s="81"/>
      <c r="AC1241" s="81"/>
      <c r="AD1241" s="81"/>
      <c r="AE1241" s="81"/>
      <c r="AF1241" s="81"/>
      <c r="AG1241" s="81"/>
      <c r="AH1241" s="81"/>
      <c r="AI1241" s="81"/>
      <c r="AJ1241" s="81"/>
      <c r="AK1241" s="81"/>
      <c r="AL1241" s="81"/>
      <c r="AM1241" s="81"/>
      <c r="AN1241" s="81"/>
      <c r="AO1241" s="81" t="str">
        <f aca="false">D1241</f>
        <v>Arista</v>
      </c>
      <c r="AP1241" s="1" t="s">
        <v>181</v>
      </c>
      <c r="AQ1241" s="1"/>
      <c r="AR1241" s="1"/>
      <c r="AS1241" s="1"/>
      <c r="AT1241" s="1"/>
      <c r="AU1241" s="1"/>
      <c r="AV1241" s="1"/>
      <c r="AW1241" s="1"/>
      <c r="AX1241" s="1"/>
      <c r="AY1241" s="1"/>
      <c r="AZ1241" s="1"/>
      <c r="BA1241" s="1"/>
      <c r="BB1241" s="1"/>
      <c r="BC1241" s="1"/>
      <c r="BD1241" s="1"/>
      <c r="BE1241" s="1"/>
      <c r="BF1241" s="1" t="s">
        <v>14668</v>
      </c>
      <c r="BG1241" s="1" t="s">
        <v>183</v>
      </c>
      <c r="BH1241" s="1"/>
      <c r="BI1241" s="1"/>
    </row>
    <row r="1242" customFormat="false" ht="12.75" hidden="false" customHeight="false" outlineLevel="0" collapsed="false">
      <c r="A1242" s="1" t="s">
        <v>14489</v>
      </c>
      <c r="B1242" s="1" t="s">
        <v>14490</v>
      </c>
      <c r="C1242" s="1" t="s">
        <v>177</v>
      </c>
      <c r="D1242" s="1" t="s">
        <v>82</v>
      </c>
      <c r="E1242" s="1" t="s">
        <v>14491</v>
      </c>
      <c r="F1242" s="1" t="s">
        <v>14492</v>
      </c>
      <c r="G1242" s="1" t="n">
        <v>55</v>
      </c>
      <c r="H1242" s="1" t="n">
        <v>1</v>
      </c>
      <c r="I1242" s="101" t="s">
        <v>180</v>
      </c>
      <c r="J1242" s="1"/>
      <c r="K1242" s="1" t="n">
        <f aca="false">IFERROR(VLOOKUP(A1242,'[2]Pivot HorizontalMRP'!$A$4:$B$2689,2,0),0)</f>
        <v>0</v>
      </c>
      <c r="L1242" s="1" t="n">
        <f aca="false">IFERROR(VLOOKUP(A1242,'[2]Pivot HorizontalMRP'!$A$4:$C$2689,3,0),0)</f>
        <v>0</v>
      </c>
      <c r="M1242" s="1" t="n">
        <f aca="false">IFERROR(VLOOKUP(A1242,'[2]Pivot HorizontalMRP'!$A$4:$D$2689,0.4,0),0)</f>
        <v>0</v>
      </c>
      <c r="N1242" s="1" t="n">
        <f aca="false">IFERROR(VLOOKUP(A1242,'[2]Pivot HorizontalMRP'!$A$4:$E$2689,5,0),0)</f>
        <v>0</v>
      </c>
      <c r="O1242" s="1" t="n">
        <f aca="false">K1242+L1242</f>
        <v>0</v>
      </c>
      <c r="P1242" s="1" t="n">
        <f aca="false">K1242+L1242+M1242+N1242</f>
        <v>0</v>
      </c>
      <c r="Q1242" s="1" t="n">
        <f aca="false">IFERROR(VLOOKUP(A1242,'[2]Pivot HorizontalMRP'!$A$4:$F$2689,6,0),0)</f>
        <v>362</v>
      </c>
      <c r="R1242" s="1" t="n">
        <f aca="false">IFERROR(VLOOKUP(A1242,'[2]Pivot HorizontalMRP'!$A$4:$G$2689,7,0),0)</f>
        <v>1422</v>
      </c>
      <c r="S1242" s="1" t="n">
        <f aca="false">IFERROR(VLOOKUP(A1242,'[2]Pivot HorizontalMRP'!$A$4:$H$2689,8,0),0)</f>
        <v>1610</v>
      </c>
      <c r="T1242" s="1" t="n">
        <f aca="false">IFERROR(VLOOKUP(A1242,'[2]Pivot HorizontalMRP'!$A$4:$I$2689,9,0),0)</f>
        <v>1122</v>
      </c>
      <c r="U1242" s="1" t="n">
        <f aca="false">IF(I1242="delivery",O1242-SUM(Q1242+R1242),IF(I1242="PO",P1242-SUM(Q1242:R1242)))</f>
        <v>-1784</v>
      </c>
      <c r="V1242" s="81" t="n">
        <v>1.45</v>
      </c>
      <c r="W1242" s="81"/>
      <c r="X1242" s="81" t="n">
        <f aca="false">W1242-V1242</f>
        <v>-1.45</v>
      </c>
      <c r="Y1242" s="81"/>
      <c r="Z1242" s="81"/>
      <c r="AA1242" s="81"/>
      <c r="AB1242" s="81"/>
      <c r="AC1242" s="81"/>
      <c r="AD1242" s="81"/>
      <c r="AE1242" s="81"/>
      <c r="AF1242" s="81"/>
      <c r="AG1242" s="81"/>
      <c r="AH1242" s="81"/>
      <c r="AI1242" s="81"/>
      <c r="AJ1242" s="81"/>
      <c r="AK1242" s="81"/>
      <c r="AL1242" s="81"/>
      <c r="AM1242" s="81"/>
      <c r="AN1242" s="81"/>
      <c r="AO1242" s="81" t="str">
        <f aca="false">D1242</f>
        <v>Arista</v>
      </c>
      <c r="AP1242" s="1" t="s">
        <v>181</v>
      </c>
      <c r="AQ1242" s="1"/>
      <c r="AR1242" s="1"/>
      <c r="AS1242" s="1"/>
      <c r="AT1242" s="1"/>
      <c r="AU1242" s="1"/>
      <c r="AV1242" s="1"/>
      <c r="AW1242" s="1"/>
      <c r="AX1242" s="1"/>
      <c r="AY1242" s="1"/>
      <c r="AZ1242" s="1"/>
      <c r="BA1242" s="1"/>
      <c r="BB1242" s="1"/>
      <c r="BC1242" s="1"/>
      <c r="BD1242" s="1"/>
      <c r="BE1242" s="1"/>
      <c r="BF1242" s="1" t="s">
        <v>14668</v>
      </c>
      <c r="BG1242" s="1" t="s">
        <v>183</v>
      </c>
      <c r="BH1242" s="1"/>
      <c r="BI1242" s="1"/>
    </row>
    <row r="1243" customFormat="false" ht="12.75" hidden="false" customHeight="false" outlineLevel="0" collapsed="false">
      <c r="A1243" s="1" t="s">
        <v>14494</v>
      </c>
      <c r="B1243" s="1" t="s">
        <v>14495</v>
      </c>
      <c r="C1243" s="1" t="s">
        <v>177</v>
      </c>
      <c r="D1243" s="1" t="s">
        <v>82</v>
      </c>
      <c r="E1243" s="1" t="s">
        <v>14496</v>
      </c>
      <c r="F1243" s="1" t="s">
        <v>14497</v>
      </c>
      <c r="G1243" s="1" t="n">
        <v>55</v>
      </c>
      <c r="H1243" s="1" t="n">
        <v>1</v>
      </c>
      <c r="I1243" s="101" t="s">
        <v>180</v>
      </c>
      <c r="J1243" s="1"/>
      <c r="K1243" s="1" t="n">
        <f aca="false">IFERROR(VLOOKUP(A1243,'[2]Pivot HorizontalMRP'!$A$4:$B$2689,2,0),0)</f>
        <v>0</v>
      </c>
      <c r="L1243" s="1" t="n">
        <f aca="false">IFERROR(VLOOKUP(A1243,'[2]Pivot HorizontalMRP'!$A$4:$C$2689,3,0),0)</f>
        <v>0</v>
      </c>
      <c r="M1243" s="1" t="n">
        <f aca="false">IFERROR(VLOOKUP(A1243,'[2]Pivot HorizontalMRP'!$A$4:$D$2689,0.4,0),0)</f>
        <v>0</v>
      </c>
      <c r="N1243" s="1" t="n">
        <f aca="false">IFERROR(VLOOKUP(A1243,'[2]Pivot HorizontalMRP'!$A$4:$E$2689,5,0),0)</f>
        <v>0</v>
      </c>
      <c r="O1243" s="1" t="n">
        <f aca="false">K1243+L1243</f>
        <v>0</v>
      </c>
      <c r="P1243" s="1" t="n">
        <f aca="false">K1243+L1243+M1243+N1243</f>
        <v>0</v>
      </c>
      <c r="Q1243" s="1" t="n">
        <f aca="false">IFERROR(VLOOKUP(A1243,'[2]Pivot HorizontalMRP'!$A$4:$F$2689,6,0),0)</f>
        <v>18.1</v>
      </c>
      <c r="R1243" s="1" t="n">
        <f aca="false">IFERROR(VLOOKUP(A1243,'[2]Pivot HorizontalMRP'!$A$4:$G$2689,7,0),0)</f>
        <v>71.1</v>
      </c>
      <c r="S1243" s="1" t="n">
        <f aca="false">IFERROR(VLOOKUP(A1243,'[2]Pivot HorizontalMRP'!$A$4:$H$2689,8,0),0)</f>
        <v>80.5</v>
      </c>
      <c r="T1243" s="1" t="n">
        <f aca="false">IFERROR(VLOOKUP(A1243,'[2]Pivot HorizontalMRP'!$A$4:$I$2689,9,0),0)</f>
        <v>56.1</v>
      </c>
      <c r="U1243" s="1" t="n">
        <f aca="false">IF(I1243="delivery",O1243-SUM(Q1243+R1243),IF(I1243="PO",P1243-SUM(Q1243:R1243)))</f>
        <v>-89.2</v>
      </c>
      <c r="V1243" s="81" t="n">
        <v>21.85</v>
      </c>
      <c r="W1243" s="81"/>
      <c r="X1243" s="81" t="n">
        <f aca="false">W1243-V1243</f>
        <v>-21.85</v>
      </c>
      <c r="Y1243" s="81"/>
      <c r="Z1243" s="81"/>
      <c r="AA1243" s="81"/>
      <c r="AB1243" s="81"/>
      <c r="AC1243" s="81"/>
      <c r="AD1243" s="81"/>
      <c r="AE1243" s="81"/>
      <c r="AF1243" s="81"/>
      <c r="AG1243" s="81"/>
      <c r="AH1243" s="81"/>
      <c r="AI1243" s="81"/>
      <c r="AJ1243" s="81"/>
      <c r="AK1243" s="81"/>
      <c r="AL1243" s="81"/>
      <c r="AM1243" s="81"/>
      <c r="AN1243" s="81"/>
      <c r="AO1243" s="81" t="str">
        <f aca="false">D1243</f>
        <v>Arista</v>
      </c>
      <c r="AP1243" s="1" t="s">
        <v>181</v>
      </c>
      <c r="AQ1243" s="1"/>
      <c r="AR1243" s="1"/>
      <c r="AS1243" s="1"/>
      <c r="AT1243" s="1"/>
      <c r="AU1243" s="1"/>
      <c r="AV1243" s="1"/>
      <c r="AW1243" s="1"/>
      <c r="AX1243" s="1"/>
      <c r="AY1243" s="1"/>
      <c r="AZ1243" s="1"/>
      <c r="BA1243" s="1"/>
      <c r="BB1243" s="1"/>
      <c r="BC1243" s="1"/>
      <c r="BD1243" s="1"/>
      <c r="BE1243" s="1"/>
      <c r="BF1243" s="1" t="s">
        <v>14668</v>
      </c>
      <c r="BG1243" s="1" t="s">
        <v>183</v>
      </c>
      <c r="BH1243" s="1"/>
      <c r="BI1243" s="1"/>
    </row>
    <row r="1244" customFormat="false" ht="12.75" hidden="false" customHeight="false" outlineLevel="0" collapsed="false">
      <c r="A1244" s="1" t="s">
        <v>15712</v>
      </c>
      <c r="B1244" s="1" t="s">
        <v>15713</v>
      </c>
      <c r="C1244" s="1" t="s">
        <v>177</v>
      </c>
      <c r="D1244" s="1" t="s">
        <v>82</v>
      </c>
      <c r="E1244" s="1" t="s">
        <v>15714</v>
      </c>
      <c r="F1244" s="1" t="s">
        <v>15715</v>
      </c>
      <c r="G1244" s="1" t="n">
        <v>55</v>
      </c>
      <c r="H1244" s="1" t="n">
        <v>1</v>
      </c>
      <c r="I1244" s="102" t="s">
        <v>180</v>
      </c>
      <c r="J1244" s="1"/>
      <c r="K1244" s="1" t="n">
        <f aca="false">IFERROR(VLOOKUP(A1244,'[2]Pivot HorizontalMRP'!$A$4:$B$2689,2,0),0)</f>
        <v>0</v>
      </c>
      <c r="L1244" s="1" t="n">
        <f aca="false">IFERROR(VLOOKUP(A1244,'[2]Pivot HorizontalMRP'!$A$4:$C$2689,3,0),0)</f>
        <v>0</v>
      </c>
      <c r="M1244" s="1" t="n">
        <f aca="false">IFERROR(VLOOKUP(A1244,'[2]Pivot HorizontalMRP'!$A$4:$D$2689,0.4,0),0)</f>
        <v>0</v>
      </c>
      <c r="N1244" s="1" t="n">
        <f aca="false">IFERROR(VLOOKUP(A1244,'[2]Pivot HorizontalMRP'!$A$4:$E$2689,5,0),0)</f>
        <v>0</v>
      </c>
      <c r="O1244" s="1" t="n">
        <f aca="false">K1244+L1244</f>
        <v>0</v>
      </c>
      <c r="P1244" s="1" t="n">
        <f aca="false">K1244+L1244+M1244+N1244</f>
        <v>0</v>
      </c>
      <c r="Q1244" s="1" t="n">
        <f aca="false">IFERROR(VLOOKUP(A1244,'[2]Pivot HorizontalMRP'!$A$4:$F$2689,6,0),0)</f>
        <v>60</v>
      </c>
      <c r="R1244" s="1" t="n">
        <f aca="false">IFERROR(VLOOKUP(A1244,'[2]Pivot HorizontalMRP'!$A$4:$G$2689,7,0),0)</f>
        <v>82</v>
      </c>
      <c r="S1244" s="1" t="n">
        <f aca="false">IFERROR(VLOOKUP(A1244,'[2]Pivot HorizontalMRP'!$A$4:$H$2689,8,0),0)</f>
        <v>134</v>
      </c>
      <c r="T1244" s="1" t="n">
        <f aca="false">IFERROR(VLOOKUP(A1244,'[2]Pivot HorizontalMRP'!$A$4:$I$2689,9,0),0)</f>
        <v>126</v>
      </c>
      <c r="U1244" s="1" t="n">
        <f aca="false">IF(I1244="delivery",O1244-SUM(Q1244+R1244),IF(I1244="PO",P1244-SUM(Q1244:R1244)))</f>
        <v>-142</v>
      </c>
      <c r="V1244" s="81" t="n">
        <v>9.01</v>
      </c>
      <c r="W1244" s="81"/>
      <c r="X1244" s="81" t="n">
        <f aca="false">W1244-V1244</f>
        <v>-9.01</v>
      </c>
      <c r="Y1244" s="81"/>
      <c r="Z1244" s="81"/>
      <c r="AA1244" s="81"/>
      <c r="AB1244" s="81"/>
      <c r="AC1244" s="81"/>
      <c r="AD1244" s="81"/>
      <c r="AE1244" s="81"/>
      <c r="AF1244" s="81"/>
      <c r="AG1244" s="81"/>
      <c r="AH1244" s="81"/>
      <c r="AI1244" s="81"/>
      <c r="AJ1244" s="81"/>
      <c r="AK1244" s="81"/>
      <c r="AL1244" s="81"/>
      <c r="AM1244" s="81"/>
      <c r="AN1244" s="81"/>
      <c r="AO1244" s="81" t="str">
        <f aca="false">D1244</f>
        <v>Arista</v>
      </c>
      <c r="AP1244" s="102" t="s">
        <v>181</v>
      </c>
      <c r="AQ1244" s="1"/>
      <c r="AR1244" s="1"/>
      <c r="AS1244" s="1"/>
      <c r="AT1244" s="1"/>
      <c r="AU1244" s="1"/>
      <c r="AV1244" s="1"/>
      <c r="AW1244" s="1"/>
      <c r="AX1244" s="1"/>
      <c r="AY1244" s="1"/>
      <c r="AZ1244" s="1"/>
      <c r="BA1244" s="1"/>
      <c r="BB1244" s="1"/>
      <c r="BC1244" s="1"/>
      <c r="BD1244" s="1"/>
      <c r="BE1244" s="1"/>
      <c r="BF1244" s="1" t="s">
        <v>10507</v>
      </c>
      <c r="BG1244" s="1" t="s">
        <v>183</v>
      </c>
      <c r="BH1244" s="1"/>
      <c r="BI1244" s="1"/>
    </row>
    <row r="1245" customFormat="false" ht="12.75" hidden="false" customHeight="false" outlineLevel="0" collapsed="false">
      <c r="A1245" s="1" t="s">
        <v>14234</v>
      </c>
      <c r="B1245" s="1" t="s">
        <v>14235</v>
      </c>
      <c r="C1245" s="1" t="s">
        <v>177</v>
      </c>
      <c r="D1245" s="1" t="s">
        <v>82</v>
      </c>
      <c r="E1245" s="1" t="s">
        <v>14236</v>
      </c>
      <c r="F1245" s="1" t="s">
        <v>14237</v>
      </c>
      <c r="G1245" s="1" t="n">
        <v>55</v>
      </c>
      <c r="H1245" s="1" t="n">
        <v>1</v>
      </c>
      <c r="I1245" s="101" t="s">
        <v>180</v>
      </c>
      <c r="J1245" s="1"/>
      <c r="K1245" s="1" t="n">
        <f aca="false">IFERROR(VLOOKUP(A1245,'[2]Pivot HorizontalMRP'!$A$4:$B$2689,2,0),0)</f>
        <v>0</v>
      </c>
      <c r="L1245" s="1" t="n">
        <f aca="false">IFERROR(VLOOKUP(A1245,'[2]Pivot HorizontalMRP'!$A$4:$C$2689,3,0),0)</f>
        <v>0</v>
      </c>
      <c r="M1245" s="1" t="n">
        <f aca="false">IFERROR(VLOOKUP(A1245,'[2]Pivot HorizontalMRP'!$A$4:$D$2689,0.4,0),0)</f>
        <v>0</v>
      </c>
      <c r="N1245" s="1" t="n">
        <f aca="false">IFERROR(VLOOKUP(A1245,'[2]Pivot HorizontalMRP'!$A$4:$E$2689,5,0),0)</f>
        <v>0</v>
      </c>
      <c r="O1245" s="1" t="n">
        <f aca="false">K1245+L1245</f>
        <v>0</v>
      </c>
      <c r="P1245" s="1" t="n">
        <f aca="false">K1245+L1245+M1245+N1245</f>
        <v>0</v>
      </c>
      <c r="Q1245" s="1" t="n">
        <f aca="false">IFERROR(VLOOKUP(A1245,'[2]Pivot HorizontalMRP'!$A$4:$F$2689,6,0),0)</f>
        <v>60</v>
      </c>
      <c r="R1245" s="1" t="n">
        <f aca="false">IFERROR(VLOOKUP(A1245,'[2]Pivot HorizontalMRP'!$A$4:$G$2689,7,0),0)</f>
        <v>82</v>
      </c>
      <c r="S1245" s="1" t="n">
        <f aca="false">IFERROR(VLOOKUP(A1245,'[2]Pivot HorizontalMRP'!$A$4:$H$2689,8,0),0)</f>
        <v>134</v>
      </c>
      <c r="T1245" s="1" t="n">
        <f aca="false">IFERROR(VLOOKUP(A1245,'[2]Pivot HorizontalMRP'!$A$4:$I$2689,9,0),0)</f>
        <v>126</v>
      </c>
      <c r="U1245" s="1" t="n">
        <f aca="false">IF(I1245="delivery",O1245-SUM(Q1245+R1245),IF(I1245="PO",P1245-SUM(Q1245:R1245)))</f>
        <v>-142</v>
      </c>
      <c r="V1245" s="81" t="n">
        <v>4.57</v>
      </c>
      <c r="W1245" s="81"/>
      <c r="X1245" s="81" t="n">
        <f aca="false">W1245-V1245</f>
        <v>-4.57</v>
      </c>
      <c r="Y1245" s="81"/>
      <c r="Z1245" s="81"/>
      <c r="AA1245" s="81"/>
      <c r="AB1245" s="81"/>
      <c r="AC1245" s="81"/>
      <c r="AD1245" s="81"/>
      <c r="AE1245" s="81"/>
      <c r="AF1245" s="81"/>
      <c r="AG1245" s="81"/>
      <c r="AH1245" s="81"/>
      <c r="AI1245" s="81"/>
      <c r="AJ1245" s="81"/>
      <c r="AK1245" s="81"/>
      <c r="AL1245" s="81"/>
      <c r="AM1245" s="81"/>
      <c r="AN1245" s="81"/>
      <c r="AO1245" s="81" t="str">
        <f aca="false">D1245</f>
        <v>Arista</v>
      </c>
      <c r="AP1245" s="1" t="s">
        <v>181</v>
      </c>
      <c r="AQ1245" s="1"/>
      <c r="AR1245" s="1"/>
      <c r="AS1245" s="1"/>
      <c r="AT1245" s="1"/>
      <c r="AU1245" s="1"/>
      <c r="AV1245" s="1"/>
      <c r="AW1245" s="1"/>
      <c r="AX1245" s="1"/>
      <c r="AY1245" s="1"/>
      <c r="AZ1245" s="1"/>
      <c r="BA1245" s="1"/>
      <c r="BB1245" s="1"/>
      <c r="BC1245" s="1"/>
      <c r="BD1245" s="1"/>
      <c r="BE1245" s="1"/>
      <c r="BF1245" s="1" t="s">
        <v>14668</v>
      </c>
      <c r="BG1245" s="1" t="s">
        <v>183</v>
      </c>
      <c r="BH1245" s="1"/>
      <c r="BI1245" s="1"/>
    </row>
    <row r="1246" customFormat="false" ht="12.75" hidden="false" customHeight="false" outlineLevel="0" collapsed="false">
      <c r="A1246" s="1" t="s">
        <v>14610</v>
      </c>
      <c r="B1246" s="1" t="s">
        <v>14611</v>
      </c>
      <c r="C1246" s="1" t="s">
        <v>177</v>
      </c>
      <c r="D1246" s="1" t="s">
        <v>82</v>
      </c>
      <c r="E1246" s="1" t="s">
        <v>15716</v>
      </c>
      <c r="F1246" s="1" t="s">
        <v>14613</v>
      </c>
      <c r="G1246" s="1" t="n">
        <v>55</v>
      </c>
      <c r="H1246" s="1" t="n">
        <v>1</v>
      </c>
      <c r="I1246" s="101" t="s">
        <v>180</v>
      </c>
      <c r="J1246" s="1"/>
      <c r="K1246" s="1" t="n">
        <f aca="false">IFERROR(VLOOKUP(A1246,'[2]Pivot HorizontalMRP'!$A$4:$B$2689,2,0),0)</f>
        <v>0</v>
      </c>
      <c r="L1246" s="1" t="n">
        <f aca="false">IFERROR(VLOOKUP(A1246,'[2]Pivot HorizontalMRP'!$A$4:$C$2689,3,0),0)</f>
        <v>0</v>
      </c>
      <c r="M1246" s="1" t="n">
        <f aca="false">IFERROR(VLOOKUP(A1246,'[2]Pivot HorizontalMRP'!$A$4:$D$2689,0.4,0),0)</f>
        <v>0</v>
      </c>
      <c r="N1246" s="1" t="n">
        <f aca="false">IFERROR(VLOOKUP(A1246,'[2]Pivot HorizontalMRP'!$A$4:$E$2689,5,0),0)</f>
        <v>0</v>
      </c>
      <c r="O1246" s="1" t="n">
        <f aca="false">K1246+L1246</f>
        <v>0</v>
      </c>
      <c r="P1246" s="1" t="n">
        <f aca="false">K1246+L1246+M1246+N1246</f>
        <v>0</v>
      </c>
      <c r="Q1246" s="1" t="n">
        <f aca="false">IFERROR(VLOOKUP(A1246,'[2]Pivot HorizontalMRP'!$A$4:$F$2689,6,0),0)</f>
        <v>58.1783</v>
      </c>
      <c r="R1246" s="1" t="n">
        <f aca="false">IFERROR(VLOOKUP(A1246,'[2]Pivot HorizontalMRP'!$A$4:$G$2689,7,0),0)</f>
        <v>60.012</v>
      </c>
      <c r="S1246" s="1" t="n">
        <f aca="false">IFERROR(VLOOKUP(A1246,'[2]Pivot HorizontalMRP'!$A$4:$H$2689,8,0),0)</f>
        <v>37.0074</v>
      </c>
      <c r="T1246" s="1" t="n">
        <f aca="false">IFERROR(VLOOKUP(A1246,'[2]Pivot HorizontalMRP'!$A$4:$I$2689,9,0),0)</f>
        <v>39.0078</v>
      </c>
      <c r="U1246" s="1" t="n">
        <f aca="false">IF(I1246="delivery",O1246-SUM(Q1246+R1246),IF(I1246="PO",P1246-SUM(Q1246:R1246)))</f>
        <v>-118.1903</v>
      </c>
      <c r="V1246" s="81" t="n">
        <v>8.2</v>
      </c>
      <c r="W1246" s="81"/>
      <c r="X1246" s="81" t="n">
        <f aca="false">W1246-V1246</f>
        <v>-8.2</v>
      </c>
      <c r="Y1246" s="81"/>
      <c r="Z1246" s="81"/>
      <c r="AA1246" s="81"/>
      <c r="AB1246" s="81"/>
      <c r="AC1246" s="81"/>
      <c r="AD1246" s="81"/>
      <c r="AE1246" s="81"/>
      <c r="AF1246" s="81"/>
      <c r="AG1246" s="81"/>
      <c r="AH1246" s="81"/>
      <c r="AI1246" s="81"/>
      <c r="AJ1246" s="81"/>
      <c r="AK1246" s="81"/>
      <c r="AL1246" s="81"/>
      <c r="AM1246" s="81"/>
      <c r="AN1246" s="81"/>
      <c r="AO1246" s="81" t="str">
        <f aca="false">D1246</f>
        <v>Arista</v>
      </c>
      <c r="AP1246" s="1" t="s">
        <v>181</v>
      </c>
      <c r="AQ1246" s="1"/>
      <c r="AR1246" s="1"/>
      <c r="AS1246" s="1"/>
      <c r="AT1246" s="1"/>
      <c r="AU1246" s="1"/>
      <c r="AV1246" s="1"/>
      <c r="AW1246" s="1"/>
      <c r="AX1246" s="1"/>
      <c r="AY1246" s="1"/>
      <c r="AZ1246" s="1"/>
      <c r="BA1246" s="1"/>
      <c r="BB1246" s="1"/>
      <c r="BC1246" s="1"/>
      <c r="BD1246" s="1"/>
      <c r="BE1246" s="1"/>
      <c r="BF1246" s="1" t="s">
        <v>14668</v>
      </c>
      <c r="BG1246" s="1" t="s">
        <v>183</v>
      </c>
      <c r="BH1246" s="1"/>
      <c r="BI1246" s="1"/>
    </row>
    <row r="1247" customFormat="false" ht="12.75" hidden="false" customHeight="false" outlineLevel="0" collapsed="false">
      <c r="A1247" s="1" t="s">
        <v>6393</v>
      </c>
      <c r="B1247" s="1" t="s">
        <v>6394</v>
      </c>
      <c r="C1247" s="1" t="s">
        <v>177</v>
      </c>
      <c r="D1247" s="1" t="s">
        <v>82</v>
      </c>
      <c r="E1247" s="1" t="s">
        <v>15717</v>
      </c>
      <c r="F1247" s="1" t="s">
        <v>6396</v>
      </c>
      <c r="G1247" s="1" t="n">
        <v>101</v>
      </c>
      <c r="H1247" s="1" t="n">
        <v>4000</v>
      </c>
      <c r="I1247" s="101" t="s">
        <v>180</v>
      </c>
      <c r="J1247" s="1"/>
      <c r="K1247" s="1" t="n">
        <f aca="false">IFERROR(VLOOKUP(A1247,'[2]Pivot HorizontalMRP'!$A$4:$B$2689,2,0),0)</f>
        <v>0</v>
      </c>
      <c r="L1247" s="1" t="n">
        <f aca="false">IFERROR(VLOOKUP(A1247,'[2]Pivot HorizontalMRP'!$A$4:$C$2689,3,0),0)</f>
        <v>5697</v>
      </c>
      <c r="M1247" s="1" t="n">
        <f aca="false">IFERROR(VLOOKUP(A1247,'[2]Pivot HorizontalMRP'!$A$4:$D$2689,0.4,0),0)</f>
        <v>0</v>
      </c>
      <c r="N1247" s="1" t="n">
        <f aca="false">IFERROR(VLOOKUP(A1247,'[2]Pivot HorizontalMRP'!$A$4:$E$2689,5,0),0)</f>
        <v>4000</v>
      </c>
      <c r="O1247" s="1" t="n">
        <f aca="false">K1247+L1247</f>
        <v>5697</v>
      </c>
      <c r="P1247" s="1" t="n">
        <f aca="false">K1247+L1247+M1247+N1247</f>
        <v>9697</v>
      </c>
      <c r="Q1247" s="1" t="n">
        <f aca="false">IFERROR(VLOOKUP(A1247,'[2]Pivot HorizontalMRP'!$A$4:$F$2689,6,0),0)</f>
        <v>699</v>
      </c>
      <c r="R1247" s="1" t="n">
        <f aca="false">IFERROR(VLOOKUP(A1247,'[2]Pivot HorizontalMRP'!$A$4:$G$2689,7,0),0)</f>
        <v>838</v>
      </c>
      <c r="S1247" s="1" t="n">
        <f aca="false">IFERROR(VLOOKUP(A1247,'[2]Pivot HorizontalMRP'!$A$4:$H$2689,8,0),0)</f>
        <v>875</v>
      </c>
      <c r="T1247" s="1" t="n">
        <f aca="false">IFERROR(VLOOKUP(A1247,'[2]Pivot HorizontalMRP'!$A$4:$I$2689,9,0),0)</f>
        <v>323</v>
      </c>
      <c r="U1247" s="1" t="n">
        <f aca="false">IF(I1247="delivery",O1247-SUM(Q1247+R1247),IF(I1247="PO",P1247-SUM(Q1247:R1247)))</f>
        <v>4160</v>
      </c>
      <c r="V1247" s="81" t="n">
        <v>4.55</v>
      </c>
      <c r="W1247" s="81"/>
      <c r="X1247" s="81" t="n">
        <f aca="false">W1247-V1247</f>
        <v>-4.55</v>
      </c>
      <c r="Y1247" s="81"/>
      <c r="Z1247" s="81"/>
      <c r="AA1247" s="81" t="n">
        <v>4.55</v>
      </c>
      <c r="AB1247" s="81"/>
      <c r="AC1247" s="81"/>
      <c r="AD1247" s="81"/>
      <c r="AE1247" s="81"/>
      <c r="AF1247" s="81"/>
      <c r="AG1247" s="81"/>
      <c r="AH1247" s="81"/>
      <c r="AI1247" s="81"/>
      <c r="AJ1247" s="81"/>
      <c r="AK1247" s="81"/>
      <c r="AL1247" s="81"/>
      <c r="AM1247" s="81"/>
      <c r="AN1247" s="81"/>
      <c r="AO1247" s="81" t="str">
        <f aca="false">D1247</f>
        <v>Arista</v>
      </c>
      <c r="AP1247" s="1" t="s">
        <v>6397</v>
      </c>
      <c r="AQ1247" s="1"/>
      <c r="AR1247" s="1"/>
      <c r="AS1247" s="1"/>
      <c r="AT1247" s="1"/>
      <c r="AU1247" s="1"/>
      <c r="AV1247" s="1"/>
      <c r="AW1247" s="1"/>
      <c r="AX1247" s="1"/>
      <c r="AY1247" s="1"/>
      <c r="AZ1247" s="1"/>
      <c r="BA1247" s="1"/>
      <c r="BB1247" s="1"/>
      <c r="BC1247" s="1"/>
      <c r="BD1247" s="1"/>
      <c r="BE1247" s="1"/>
      <c r="BF1247" s="1" t="s">
        <v>14668</v>
      </c>
      <c r="BG1247" s="1" t="s">
        <v>183</v>
      </c>
      <c r="BH1247" s="1"/>
      <c r="BI1247" s="1"/>
    </row>
    <row r="1248" customFormat="false" ht="12.75" hidden="false" customHeight="false" outlineLevel="0" collapsed="false">
      <c r="A1248" s="1" t="s">
        <v>6418</v>
      </c>
      <c r="B1248" s="1" t="s">
        <v>6419</v>
      </c>
      <c r="C1248" s="1" t="s">
        <v>177</v>
      </c>
      <c r="D1248" s="1" t="s">
        <v>82</v>
      </c>
      <c r="E1248" s="1" t="s">
        <v>15718</v>
      </c>
      <c r="F1248" s="1" t="s">
        <v>6421</v>
      </c>
      <c r="G1248" s="1" t="n">
        <v>131</v>
      </c>
      <c r="H1248" s="1" t="n">
        <v>176</v>
      </c>
      <c r="I1248" s="101" t="s">
        <v>180</v>
      </c>
      <c r="J1248" s="1"/>
      <c r="K1248" s="1" t="n">
        <f aca="false">IFERROR(VLOOKUP(A1248,'[2]Pivot HorizontalMRP'!$A$4:$B$2689,2,0),0)</f>
        <v>0</v>
      </c>
      <c r="L1248" s="1" t="n">
        <f aca="false">IFERROR(VLOOKUP(A1248,'[2]Pivot HorizontalMRP'!$A$4:$C$2689,3,0),0)</f>
        <v>1163</v>
      </c>
      <c r="M1248" s="1" t="n">
        <f aca="false">IFERROR(VLOOKUP(A1248,'[2]Pivot HorizontalMRP'!$A$4:$D$2689,0.4,0),0)</f>
        <v>0</v>
      </c>
      <c r="N1248" s="1" t="n">
        <f aca="false">IFERROR(VLOOKUP(A1248,'[2]Pivot HorizontalMRP'!$A$4:$E$2689,5,0),0)</f>
        <v>0</v>
      </c>
      <c r="O1248" s="1" t="n">
        <f aca="false">K1248+L1248</f>
        <v>1163</v>
      </c>
      <c r="P1248" s="1" t="n">
        <f aca="false">K1248+L1248+M1248+N1248</f>
        <v>1163</v>
      </c>
      <c r="Q1248" s="1" t="n">
        <f aca="false">IFERROR(VLOOKUP(A1248,'[2]Pivot HorizontalMRP'!$A$4:$F$2689,6,0),0)</f>
        <v>698</v>
      </c>
      <c r="R1248" s="1" t="n">
        <f aca="false">IFERROR(VLOOKUP(A1248,'[2]Pivot HorizontalMRP'!$A$4:$G$2689,7,0),0)</f>
        <v>821</v>
      </c>
      <c r="S1248" s="1" t="n">
        <f aca="false">IFERROR(VLOOKUP(A1248,'[2]Pivot HorizontalMRP'!$A$4:$H$2689,8,0),0)</f>
        <v>857</v>
      </c>
      <c r="T1248" s="1" t="n">
        <f aca="false">IFERROR(VLOOKUP(A1248,'[2]Pivot HorizontalMRP'!$A$4:$I$2689,9,0),0)</f>
        <v>317</v>
      </c>
      <c r="U1248" s="1" t="n">
        <f aca="false">IF(I1248="delivery",O1248-SUM(Q1248+R1248),IF(I1248="PO",P1248-SUM(Q1248:R1248)))</f>
        <v>-356</v>
      </c>
      <c r="V1248" s="81" t="n">
        <v>2.04</v>
      </c>
      <c r="W1248" s="81"/>
      <c r="X1248" s="81" t="n">
        <f aca="false">W1248-V1248</f>
        <v>-2.04</v>
      </c>
      <c r="Y1248" s="81"/>
      <c r="Z1248" s="81"/>
      <c r="AA1248" s="81"/>
      <c r="AB1248" s="81"/>
      <c r="AC1248" s="81"/>
      <c r="AD1248" s="81"/>
      <c r="AE1248" s="81"/>
      <c r="AF1248" s="81"/>
      <c r="AG1248" s="81"/>
      <c r="AH1248" s="81"/>
      <c r="AI1248" s="81"/>
      <c r="AJ1248" s="81"/>
      <c r="AK1248" s="81"/>
      <c r="AL1248" s="81"/>
      <c r="AM1248" s="81"/>
      <c r="AN1248" s="81"/>
      <c r="AO1248" s="81" t="str">
        <f aca="false">D1248</f>
        <v>Arista</v>
      </c>
      <c r="AP1248" s="1" t="s">
        <v>6397</v>
      </c>
      <c r="AQ1248" s="1"/>
      <c r="AR1248" s="1"/>
      <c r="AS1248" s="1"/>
      <c r="AT1248" s="1"/>
      <c r="AU1248" s="1"/>
      <c r="AV1248" s="1"/>
      <c r="AW1248" s="1"/>
      <c r="AX1248" s="1"/>
      <c r="AY1248" s="1"/>
      <c r="AZ1248" s="1"/>
      <c r="BA1248" s="1"/>
      <c r="BB1248" s="1"/>
      <c r="BC1248" s="1"/>
      <c r="BD1248" s="1"/>
      <c r="BE1248" s="1"/>
      <c r="BF1248" s="1" t="s">
        <v>14668</v>
      </c>
      <c r="BG1248" s="1" t="s">
        <v>183</v>
      </c>
      <c r="BH1248" s="1"/>
      <c r="BI1248" s="1"/>
    </row>
    <row r="1249" customFormat="false" ht="12.75" hidden="false" customHeight="false" outlineLevel="0" collapsed="false">
      <c r="A1249" s="1" t="s">
        <v>6426</v>
      </c>
      <c r="B1249" s="1" t="s">
        <v>6427</v>
      </c>
      <c r="C1249" s="1" t="s">
        <v>177</v>
      </c>
      <c r="D1249" s="1" t="s">
        <v>82</v>
      </c>
      <c r="E1249" s="1" t="s">
        <v>15719</v>
      </c>
      <c r="F1249" s="1" t="s">
        <v>6429</v>
      </c>
      <c r="G1249" s="1" t="n">
        <v>101</v>
      </c>
      <c r="H1249" s="1" t="n">
        <v>1</v>
      </c>
      <c r="I1249" s="101" t="s">
        <v>180</v>
      </c>
      <c r="J1249" s="1"/>
      <c r="K1249" s="1" t="n">
        <f aca="false">IFERROR(VLOOKUP(A1249,'[2]Pivot HorizontalMRP'!$A$4:$B$2689,2,0),0)</f>
        <v>0</v>
      </c>
      <c r="L1249" s="1" t="n">
        <f aca="false">IFERROR(VLOOKUP(A1249,'[2]Pivot HorizontalMRP'!$A$4:$C$2689,3,0),0)</f>
        <v>862</v>
      </c>
      <c r="M1249" s="1" t="n">
        <f aca="false">IFERROR(VLOOKUP(A1249,'[2]Pivot HorizontalMRP'!$A$4:$D$2689,0.4,0),0)</f>
        <v>0</v>
      </c>
      <c r="N1249" s="1" t="n">
        <f aca="false">IFERROR(VLOOKUP(A1249,'[2]Pivot HorizontalMRP'!$A$4:$E$2689,5,0),0)</f>
        <v>100</v>
      </c>
      <c r="O1249" s="1" t="n">
        <f aca="false">K1249+L1249</f>
        <v>862</v>
      </c>
      <c r="P1249" s="1" t="n">
        <f aca="false">K1249+L1249+M1249+N1249</f>
        <v>962</v>
      </c>
      <c r="Q1249" s="1" t="n">
        <f aca="false">IFERROR(VLOOKUP(A1249,'[2]Pivot HorizontalMRP'!$A$4:$F$2689,6,0),0)</f>
        <v>237</v>
      </c>
      <c r="R1249" s="1" t="n">
        <f aca="false">IFERROR(VLOOKUP(A1249,'[2]Pivot HorizontalMRP'!$A$4:$G$2689,7,0),0)</f>
        <v>39</v>
      </c>
      <c r="S1249" s="1" t="n">
        <f aca="false">IFERROR(VLOOKUP(A1249,'[2]Pivot HorizontalMRP'!$A$4:$H$2689,8,0),0)</f>
        <v>58</v>
      </c>
      <c r="T1249" s="1" t="n">
        <f aca="false">IFERROR(VLOOKUP(A1249,'[2]Pivot HorizontalMRP'!$A$4:$I$2689,9,0),0)</f>
        <v>42</v>
      </c>
      <c r="U1249" s="1" t="n">
        <f aca="false">IF(I1249="delivery",O1249-SUM(Q1249+R1249),IF(I1249="PO",P1249-SUM(Q1249:R1249)))</f>
        <v>586</v>
      </c>
      <c r="V1249" s="81" t="n">
        <v>14.86</v>
      </c>
      <c r="W1249" s="81"/>
      <c r="X1249" s="81" t="n">
        <f aca="false">W1249-V1249</f>
        <v>-14.86</v>
      </c>
      <c r="Y1249" s="81"/>
      <c r="Z1249" s="81"/>
      <c r="AA1249" s="81" t="n">
        <v>14.86</v>
      </c>
      <c r="AB1249" s="81"/>
      <c r="AC1249" s="81"/>
      <c r="AD1249" s="81"/>
      <c r="AE1249" s="81"/>
      <c r="AF1249" s="81"/>
      <c r="AG1249" s="81"/>
      <c r="AH1249" s="81"/>
      <c r="AI1249" s="81"/>
      <c r="AJ1249" s="81"/>
      <c r="AK1249" s="81"/>
      <c r="AL1249" s="81"/>
      <c r="AM1249" s="81"/>
      <c r="AN1249" s="81"/>
      <c r="AO1249" s="81" t="str">
        <f aca="false">D1249</f>
        <v>Arista</v>
      </c>
      <c r="AP1249" s="1" t="s">
        <v>6397</v>
      </c>
      <c r="AQ1249" s="1"/>
      <c r="AR1249" s="1"/>
      <c r="AS1249" s="1"/>
      <c r="AT1249" s="1"/>
      <c r="AU1249" s="1"/>
      <c r="AV1249" s="1"/>
      <c r="AW1249" s="1"/>
      <c r="AX1249" s="1"/>
      <c r="AY1249" s="1"/>
      <c r="AZ1249" s="1"/>
      <c r="BA1249" s="1"/>
      <c r="BB1249" s="1"/>
      <c r="BC1249" s="1"/>
      <c r="BD1249" s="1"/>
      <c r="BE1249" s="1"/>
      <c r="BF1249" s="1" t="s">
        <v>14668</v>
      </c>
      <c r="BG1249" s="1" t="s">
        <v>183</v>
      </c>
      <c r="BH1249" s="1"/>
      <c r="BI1249" s="1"/>
    </row>
    <row r="1250" customFormat="false" ht="12.75" hidden="false" customHeight="false" outlineLevel="0" collapsed="false">
      <c r="A1250" s="1" t="s">
        <v>6434</v>
      </c>
      <c r="B1250" s="1" t="s">
        <v>6435</v>
      </c>
      <c r="C1250" s="1" t="s">
        <v>177</v>
      </c>
      <c r="D1250" s="1" t="s">
        <v>82</v>
      </c>
      <c r="E1250" s="1" t="s">
        <v>15720</v>
      </c>
      <c r="F1250" s="1" t="s">
        <v>6437</v>
      </c>
      <c r="G1250" s="1" t="n">
        <v>71</v>
      </c>
      <c r="H1250" s="1" t="n">
        <v>60</v>
      </c>
      <c r="I1250" s="101" t="s">
        <v>180</v>
      </c>
      <c r="J1250" s="1"/>
      <c r="K1250" s="1" t="n">
        <f aca="false">IFERROR(VLOOKUP(A1250,'[2]Pivot HorizontalMRP'!$A$4:$B$2689,2,0),0)</f>
        <v>0</v>
      </c>
      <c r="L1250" s="1" t="n">
        <f aca="false">IFERROR(VLOOKUP(A1250,'[2]Pivot HorizontalMRP'!$A$4:$C$2689,3,0),0)</f>
        <v>289</v>
      </c>
      <c r="M1250" s="1" t="n">
        <f aca="false">IFERROR(VLOOKUP(A1250,'[2]Pivot HorizontalMRP'!$A$4:$D$2689,0.4,0),0)</f>
        <v>0</v>
      </c>
      <c r="N1250" s="1" t="n">
        <f aca="false">IFERROR(VLOOKUP(A1250,'[2]Pivot HorizontalMRP'!$A$4:$E$2689,5,0),0)</f>
        <v>300</v>
      </c>
      <c r="O1250" s="1" t="n">
        <f aca="false">K1250+L1250</f>
        <v>289</v>
      </c>
      <c r="P1250" s="1" t="n">
        <f aca="false">K1250+L1250+M1250+N1250</f>
        <v>589</v>
      </c>
      <c r="Q1250" s="1" t="n">
        <f aca="false">IFERROR(VLOOKUP(A1250,'[2]Pivot HorizontalMRP'!$A$4:$F$2689,6,0),0)</f>
        <v>356</v>
      </c>
      <c r="R1250" s="1" t="n">
        <f aca="false">IFERROR(VLOOKUP(A1250,'[2]Pivot HorizontalMRP'!$A$4:$G$2689,7,0),0)</f>
        <v>514</v>
      </c>
      <c r="S1250" s="1" t="n">
        <f aca="false">IFERROR(VLOOKUP(A1250,'[2]Pivot HorizontalMRP'!$A$4:$H$2689,8,0),0)</f>
        <v>524</v>
      </c>
      <c r="T1250" s="1" t="n">
        <f aca="false">IFERROR(VLOOKUP(A1250,'[2]Pivot HorizontalMRP'!$A$4:$I$2689,9,0),0)</f>
        <v>179</v>
      </c>
      <c r="U1250" s="1" t="n">
        <f aca="false">IF(I1250="delivery",O1250-SUM(Q1250+R1250),IF(I1250="PO",P1250-SUM(Q1250:R1250)))</f>
        <v>-581</v>
      </c>
      <c r="V1250" s="81" t="n">
        <v>11.06</v>
      </c>
      <c r="W1250" s="81"/>
      <c r="X1250" s="81" t="n">
        <f aca="false">W1250-V1250</f>
        <v>-11.06</v>
      </c>
      <c r="Y1250" s="81"/>
      <c r="Z1250" s="81"/>
      <c r="AA1250" s="81" t="n">
        <v>8.85</v>
      </c>
      <c r="AB1250" s="81"/>
      <c r="AC1250" s="81"/>
      <c r="AD1250" s="81"/>
      <c r="AE1250" s="81"/>
      <c r="AF1250" s="81"/>
      <c r="AG1250" s="81"/>
      <c r="AH1250" s="81"/>
      <c r="AI1250" s="81"/>
      <c r="AJ1250" s="81"/>
      <c r="AK1250" s="81"/>
      <c r="AL1250" s="81"/>
      <c r="AM1250" s="81"/>
      <c r="AN1250" s="81"/>
      <c r="AO1250" s="81" t="str">
        <f aca="false">D1250</f>
        <v>Arista</v>
      </c>
      <c r="AP1250" s="1" t="s">
        <v>6397</v>
      </c>
      <c r="AQ1250" s="1"/>
      <c r="AR1250" s="1"/>
      <c r="AS1250" s="1"/>
      <c r="AT1250" s="1"/>
      <c r="AU1250" s="1"/>
      <c r="AV1250" s="1"/>
      <c r="AW1250" s="1"/>
      <c r="AX1250" s="1"/>
      <c r="AY1250" s="1"/>
      <c r="AZ1250" s="1"/>
      <c r="BA1250" s="1"/>
      <c r="BB1250" s="1"/>
      <c r="BC1250" s="1"/>
      <c r="BD1250" s="1"/>
      <c r="BE1250" s="1"/>
      <c r="BF1250" s="1" t="s">
        <v>14668</v>
      </c>
      <c r="BG1250" s="1" t="s">
        <v>183</v>
      </c>
      <c r="BH1250" s="1"/>
      <c r="BI1250" s="1"/>
    </row>
    <row r="1251" customFormat="false" ht="12.75" hidden="false" customHeight="false" outlineLevel="0" collapsed="false">
      <c r="A1251" s="1" t="s">
        <v>6438</v>
      </c>
      <c r="B1251" s="1" t="s">
        <v>6439</v>
      </c>
      <c r="C1251" s="1" t="s">
        <v>177</v>
      </c>
      <c r="D1251" s="1" t="s">
        <v>82</v>
      </c>
      <c r="E1251" s="1" t="s">
        <v>15721</v>
      </c>
      <c r="F1251" s="1" t="s">
        <v>6441</v>
      </c>
      <c r="G1251" s="1" t="n">
        <v>101</v>
      </c>
      <c r="H1251" s="1" t="n">
        <v>1</v>
      </c>
      <c r="I1251" s="101" t="s">
        <v>180</v>
      </c>
      <c r="J1251" s="1"/>
      <c r="K1251" s="1" t="n">
        <f aca="false">IFERROR(VLOOKUP(A1251,'[2]Pivot HorizontalMRP'!$A$4:$B$2689,2,0),0)</f>
        <v>0</v>
      </c>
      <c r="L1251" s="1" t="n">
        <f aca="false">IFERROR(VLOOKUP(A1251,'[2]Pivot HorizontalMRP'!$A$4:$C$2689,3,0),0)</f>
        <v>2999</v>
      </c>
      <c r="M1251" s="1" t="n">
        <f aca="false">IFERROR(VLOOKUP(A1251,'[2]Pivot HorizontalMRP'!$A$4:$D$2689,0.4,0),0)</f>
        <v>0</v>
      </c>
      <c r="N1251" s="1" t="n">
        <f aca="false">IFERROR(VLOOKUP(A1251,'[2]Pivot HorizontalMRP'!$A$4:$E$2689,5,0),0)</f>
        <v>1261</v>
      </c>
      <c r="O1251" s="1" t="n">
        <f aca="false">K1251+L1251</f>
        <v>2999</v>
      </c>
      <c r="P1251" s="1" t="n">
        <f aca="false">K1251+L1251+M1251+N1251</f>
        <v>4260</v>
      </c>
      <c r="Q1251" s="1" t="n">
        <f aca="false">IFERROR(VLOOKUP(A1251,'[2]Pivot HorizontalMRP'!$A$4:$F$2689,6,0),0)</f>
        <v>4193</v>
      </c>
      <c r="R1251" s="1" t="n">
        <f aca="false">IFERROR(VLOOKUP(A1251,'[2]Pivot HorizontalMRP'!$A$4:$G$2689,7,0),0)</f>
        <v>2327</v>
      </c>
      <c r="S1251" s="1" t="n">
        <f aca="false">IFERROR(VLOOKUP(A1251,'[2]Pivot HorizontalMRP'!$A$4:$H$2689,8,0),0)</f>
        <v>2602</v>
      </c>
      <c r="T1251" s="1" t="n">
        <f aca="false">IFERROR(VLOOKUP(A1251,'[2]Pivot HorizontalMRP'!$A$4:$I$2689,9,0),0)</f>
        <v>1597</v>
      </c>
      <c r="U1251" s="1" t="n">
        <f aca="false">IF(I1251="delivery",O1251-SUM(Q1251+R1251),IF(I1251="PO",P1251-SUM(Q1251:R1251)))</f>
        <v>-3521</v>
      </c>
      <c r="V1251" s="81" t="n">
        <v>9.62</v>
      </c>
      <c r="W1251" s="81"/>
      <c r="X1251" s="81" t="n">
        <f aca="false">W1251-V1251</f>
        <v>-9.62</v>
      </c>
      <c r="Y1251" s="81"/>
      <c r="Z1251" s="81"/>
      <c r="AA1251" s="81" t="n">
        <v>9.62</v>
      </c>
      <c r="AB1251" s="81"/>
      <c r="AC1251" s="81"/>
      <c r="AD1251" s="81"/>
      <c r="AE1251" s="81"/>
      <c r="AF1251" s="81"/>
      <c r="AG1251" s="81"/>
      <c r="AH1251" s="81"/>
      <c r="AI1251" s="81"/>
      <c r="AJ1251" s="81"/>
      <c r="AK1251" s="81"/>
      <c r="AL1251" s="81"/>
      <c r="AM1251" s="81"/>
      <c r="AN1251" s="81"/>
      <c r="AO1251" s="81" t="str">
        <f aca="false">D1251</f>
        <v>Arista</v>
      </c>
      <c r="AP1251" s="1" t="s">
        <v>6397</v>
      </c>
      <c r="AQ1251" s="1"/>
      <c r="AR1251" s="1"/>
      <c r="AS1251" s="1"/>
      <c r="AT1251" s="1"/>
      <c r="AU1251" s="1"/>
      <c r="AV1251" s="1"/>
      <c r="AW1251" s="1"/>
      <c r="AX1251" s="1"/>
      <c r="AY1251" s="1"/>
      <c r="AZ1251" s="1"/>
      <c r="BA1251" s="1"/>
      <c r="BB1251" s="1"/>
      <c r="BC1251" s="1"/>
      <c r="BD1251" s="1"/>
      <c r="BE1251" s="1"/>
      <c r="BF1251" s="1" t="s">
        <v>14668</v>
      </c>
      <c r="BG1251" s="1" t="s">
        <v>183</v>
      </c>
      <c r="BH1251" s="1"/>
      <c r="BI1251" s="1"/>
    </row>
    <row r="1252" customFormat="false" ht="12.75" hidden="false" customHeight="false" outlineLevel="0" collapsed="false">
      <c r="A1252" s="1" t="s">
        <v>6446</v>
      </c>
      <c r="B1252" s="1" t="s">
        <v>6447</v>
      </c>
      <c r="C1252" s="1" t="s">
        <v>177</v>
      </c>
      <c r="D1252" s="1" t="s">
        <v>82</v>
      </c>
      <c r="E1252" s="1" t="s">
        <v>15722</v>
      </c>
      <c r="F1252" s="1" t="s">
        <v>6449</v>
      </c>
      <c r="G1252" s="1" t="n">
        <v>41</v>
      </c>
      <c r="H1252" s="1" t="n">
        <v>1000</v>
      </c>
      <c r="I1252" s="101" t="s">
        <v>180</v>
      </c>
      <c r="J1252" s="1"/>
      <c r="K1252" s="1" t="n">
        <f aca="false">IFERROR(VLOOKUP(A1252,'[2]Pivot HorizontalMRP'!$A$4:$B$2689,2,0),0)</f>
        <v>0</v>
      </c>
      <c r="L1252" s="1" t="n">
        <f aca="false">IFERROR(VLOOKUP(A1252,'[2]Pivot HorizontalMRP'!$A$4:$C$2689,3,0),0)</f>
        <v>1551</v>
      </c>
      <c r="M1252" s="1" t="n">
        <f aca="false">IFERROR(VLOOKUP(A1252,'[2]Pivot HorizontalMRP'!$A$4:$D$2689,0.4,0),0)</f>
        <v>0</v>
      </c>
      <c r="N1252" s="1" t="n">
        <f aca="false">IFERROR(VLOOKUP(A1252,'[2]Pivot HorizontalMRP'!$A$4:$E$2689,5,0),0)</f>
        <v>0</v>
      </c>
      <c r="O1252" s="1" t="n">
        <f aca="false">K1252+L1252</f>
        <v>1551</v>
      </c>
      <c r="P1252" s="1" t="n">
        <f aca="false">K1252+L1252+M1252+N1252</f>
        <v>1551</v>
      </c>
      <c r="Q1252" s="1" t="n">
        <f aca="false">IFERROR(VLOOKUP(A1252,'[2]Pivot HorizontalMRP'!$A$4:$F$2689,6,0),0)</f>
        <v>370</v>
      </c>
      <c r="R1252" s="1" t="n">
        <f aca="false">IFERROR(VLOOKUP(A1252,'[2]Pivot HorizontalMRP'!$A$4:$G$2689,7,0),0)</f>
        <v>40</v>
      </c>
      <c r="S1252" s="1" t="n">
        <f aca="false">IFERROR(VLOOKUP(A1252,'[2]Pivot HorizontalMRP'!$A$4:$H$2689,8,0),0)</f>
        <v>114</v>
      </c>
      <c r="T1252" s="1" t="n">
        <f aca="false">IFERROR(VLOOKUP(A1252,'[2]Pivot HorizontalMRP'!$A$4:$I$2689,9,0),0)</f>
        <v>60</v>
      </c>
      <c r="U1252" s="1" t="n">
        <f aca="false">IF(I1252="delivery",O1252-SUM(Q1252+R1252),IF(I1252="PO",P1252-SUM(Q1252:R1252)))</f>
        <v>1141</v>
      </c>
      <c r="V1252" s="81" t="n">
        <v>1.1</v>
      </c>
      <c r="W1252" s="81"/>
      <c r="X1252" s="81" t="n">
        <f aca="false">W1252-V1252</f>
        <v>-1.1</v>
      </c>
      <c r="Y1252" s="81"/>
      <c r="Z1252" s="81"/>
      <c r="AA1252" s="81" t="n">
        <v>1.1</v>
      </c>
      <c r="AB1252" s="81"/>
      <c r="AC1252" s="81"/>
      <c r="AD1252" s="81"/>
      <c r="AE1252" s="81"/>
      <c r="AF1252" s="81"/>
      <c r="AG1252" s="81"/>
      <c r="AH1252" s="81"/>
      <c r="AI1252" s="81"/>
      <c r="AJ1252" s="81"/>
      <c r="AK1252" s="81"/>
      <c r="AL1252" s="81"/>
      <c r="AM1252" s="81"/>
      <c r="AN1252" s="81"/>
      <c r="AO1252" s="81" t="str">
        <f aca="false">D1252</f>
        <v>Arista</v>
      </c>
      <c r="AP1252" s="1" t="s">
        <v>6397</v>
      </c>
      <c r="AQ1252" s="1"/>
      <c r="AR1252" s="1"/>
      <c r="AS1252" s="1"/>
      <c r="AT1252" s="1"/>
      <c r="AU1252" s="1"/>
      <c r="AV1252" s="1"/>
      <c r="AW1252" s="1"/>
      <c r="AX1252" s="1"/>
      <c r="AY1252" s="1"/>
      <c r="AZ1252" s="1"/>
      <c r="BA1252" s="1"/>
      <c r="BB1252" s="1"/>
      <c r="BC1252" s="1"/>
      <c r="BD1252" s="1"/>
      <c r="BE1252" s="1"/>
      <c r="BF1252" s="1" t="s">
        <v>14668</v>
      </c>
      <c r="BG1252" s="1" t="s">
        <v>183</v>
      </c>
      <c r="BH1252" s="1"/>
      <c r="BI1252" s="1"/>
    </row>
    <row r="1253" customFormat="false" ht="12.75" hidden="false" customHeight="false" outlineLevel="0" collapsed="false">
      <c r="A1253" s="1" t="s">
        <v>6458</v>
      </c>
      <c r="B1253" s="1" t="s">
        <v>6459</v>
      </c>
      <c r="C1253" s="1" t="s">
        <v>177</v>
      </c>
      <c r="D1253" s="1" t="s">
        <v>82</v>
      </c>
      <c r="E1253" s="1" t="s">
        <v>15723</v>
      </c>
      <c r="F1253" s="1" t="s">
        <v>6461</v>
      </c>
      <c r="G1253" s="1" t="n">
        <v>271</v>
      </c>
      <c r="H1253" s="1" t="n">
        <v>3000</v>
      </c>
      <c r="I1253" s="101" t="s">
        <v>180</v>
      </c>
      <c r="J1253" s="1"/>
      <c r="K1253" s="1" t="n">
        <f aca="false">IFERROR(VLOOKUP(A1253,'[2]Pivot HorizontalMRP'!$A$4:$B$2689,2,0),0)</f>
        <v>0</v>
      </c>
      <c r="L1253" s="1" t="n">
        <f aca="false">IFERROR(VLOOKUP(A1253,'[2]Pivot HorizontalMRP'!$A$4:$C$2689,3,0),0)</f>
        <v>16842</v>
      </c>
      <c r="M1253" s="1" t="n">
        <f aca="false">IFERROR(VLOOKUP(A1253,'[2]Pivot HorizontalMRP'!$A$4:$D$2689,0.4,0),0)</f>
        <v>0</v>
      </c>
      <c r="N1253" s="1" t="n">
        <f aca="false">IFERROR(VLOOKUP(A1253,'[2]Pivot HorizontalMRP'!$A$4:$E$2689,5,0),0)</f>
        <v>4447</v>
      </c>
      <c r="O1253" s="1" t="n">
        <f aca="false">K1253+L1253</f>
        <v>16842</v>
      </c>
      <c r="P1253" s="1" t="n">
        <f aca="false">K1253+L1253+M1253+N1253</f>
        <v>21289</v>
      </c>
      <c r="Q1253" s="1" t="n">
        <f aca="false">IFERROR(VLOOKUP(A1253,'[2]Pivot HorizontalMRP'!$A$4:$F$2689,6,0),0)</f>
        <v>8300</v>
      </c>
      <c r="R1253" s="1" t="n">
        <f aca="false">IFERROR(VLOOKUP(A1253,'[2]Pivot HorizontalMRP'!$A$4:$G$2689,7,0),0)</f>
        <v>4764</v>
      </c>
      <c r="S1253" s="1" t="n">
        <f aca="false">IFERROR(VLOOKUP(A1253,'[2]Pivot HorizontalMRP'!$A$4:$H$2689,8,0),0)</f>
        <v>5111</v>
      </c>
      <c r="T1253" s="1" t="n">
        <f aca="false">IFERROR(VLOOKUP(A1253,'[2]Pivot HorizontalMRP'!$A$4:$I$2689,9,0),0)</f>
        <v>3156</v>
      </c>
      <c r="U1253" s="1" t="n">
        <f aca="false">IF(I1253="delivery",O1253-SUM(Q1253+R1253),IF(I1253="PO",P1253-SUM(Q1253:R1253)))</f>
        <v>3778</v>
      </c>
      <c r="V1253" s="81" t="n">
        <v>1.47</v>
      </c>
      <c r="W1253" s="81"/>
      <c r="X1253" s="81" t="n">
        <f aca="false">W1253-V1253</f>
        <v>-1.47</v>
      </c>
      <c r="Y1253" s="81"/>
      <c r="Z1253" s="81"/>
      <c r="AA1253" s="81" t="n">
        <v>1.47</v>
      </c>
      <c r="AB1253" s="81"/>
      <c r="AC1253" s="81"/>
      <c r="AD1253" s="81"/>
      <c r="AE1253" s="81"/>
      <c r="AF1253" s="81"/>
      <c r="AG1253" s="81"/>
      <c r="AH1253" s="81"/>
      <c r="AI1253" s="81"/>
      <c r="AJ1253" s="81"/>
      <c r="AK1253" s="81"/>
      <c r="AL1253" s="81"/>
      <c r="AM1253" s="81"/>
      <c r="AN1253" s="81"/>
      <c r="AO1253" s="81" t="str">
        <f aca="false">D1253</f>
        <v>Arista</v>
      </c>
      <c r="AP1253" s="1" t="s">
        <v>6397</v>
      </c>
      <c r="AQ1253" s="1"/>
      <c r="AR1253" s="1"/>
      <c r="AS1253" s="1"/>
      <c r="AT1253" s="1"/>
      <c r="AU1253" s="1"/>
      <c r="AV1253" s="1"/>
      <c r="AW1253" s="1"/>
      <c r="AX1253" s="1"/>
      <c r="AY1253" s="1"/>
      <c r="AZ1253" s="1"/>
      <c r="BA1253" s="1"/>
      <c r="BB1253" s="1"/>
      <c r="BC1253" s="1"/>
      <c r="BD1253" s="1"/>
      <c r="BE1253" s="1"/>
      <c r="BF1253" s="1" t="s">
        <v>14668</v>
      </c>
      <c r="BG1253" s="1" t="s">
        <v>183</v>
      </c>
      <c r="BH1253" s="1"/>
      <c r="BI1253" s="1"/>
    </row>
    <row r="1254" customFormat="false" ht="12.75" hidden="false" customHeight="false" outlineLevel="0" collapsed="false">
      <c r="A1254" s="1" t="s">
        <v>6466</v>
      </c>
      <c r="B1254" s="1" t="s">
        <v>6467</v>
      </c>
      <c r="C1254" s="1" t="s">
        <v>177</v>
      </c>
      <c r="D1254" s="1" t="s">
        <v>82</v>
      </c>
      <c r="E1254" s="1" t="s">
        <v>15724</v>
      </c>
      <c r="F1254" s="1" t="s">
        <v>6469</v>
      </c>
      <c r="G1254" s="1" t="n">
        <v>101</v>
      </c>
      <c r="H1254" s="1" t="n">
        <v>869</v>
      </c>
      <c r="I1254" s="101" t="s">
        <v>180</v>
      </c>
      <c r="J1254" s="1"/>
      <c r="K1254" s="1" t="n">
        <f aca="false">IFERROR(VLOOKUP(A1254,'[2]Pivot HorizontalMRP'!$A$4:$B$2689,2,0),0)</f>
        <v>0</v>
      </c>
      <c r="L1254" s="1" t="n">
        <f aca="false">IFERROR(VLOOKUP(A1254,'[2]Pivot HorizontalMRP'!$A$4:$C$2689,3,0),0)</f>
        <v>765</v>
      </c>
      <c r="M1254" s="1" t="n">
        <f aca="false">IFERROR(VLOOKUP(A1254,'[2]Pivot HorizontalMRP'!$A$4:$D$2689,0.4,0),0)</f>
        <v>0</v>
      </c>
      <c r="N1254" s="1" t="n">
        <f aca="false">IFERROR(VLOOKUP(A1254,'[2]Pivot HorizontalMRP'!$A$4:$E$2689,5,0),0)</f>
        <v>0</v>
      </c>
      <c r="O1254" s="1" t="n">
        <f aca="false">K1254+L1254</f>
        <v>765</v>
      </c>
      <c r="P1254" s="1" t="n">
        <f aca="false">K1254+L1254+M1254+N1254</f>
        <v>765</v>
      </c>
      <c r="Q1254" s="1" t="n">
        <f aca="false">IFERROR(VLOOKUP(A1254,'[2]Pivot HorizontalMRP'!$A$4:$F$2689,6,0),0)</f>
        <v>235</v>
      </c>
      <c r="R1254" s="1" t="n">
        <f aca="false">IFERROR(VLOOKUP(A1254,'[2]Pivot HorizontalMRP'!$A$4:$G$2689,7,0),0)</f>
        <v>332</v>
      </c>
      <c r="S1254" s="1" t="n">
        <f aca="false">IFERROR(VLOOKUP(A1254,'[2]Pivot HorizontalMRP'!$A$4:$H$2689,8,0),0)</f>
        <v>362</v>
      </c>
      <c r="T1254" s="1" t="n">
        <f aca="false">IFERROR(VLOOKUP(A1254,'[2]Pivot HorizontalMRP'!$A$4:$I$2689,9,0),0)</f>
        <v>121</v>
      </c>
      <c r="U1254" s="1" t="n">
        <f aca="false">IF(I1254="delivery",O1254-SUM(Q1254+R1254),IF(I1254="PO",P1254-SUM(Q1254:R1254)))</f>
        <v>198</v>
      </c>
      <c r="V1254" s="81" t="n">
        <v>2.1</v>
      </c>
      <c r="W1254" s="81"/>
      <c r="X1254" s="81" t="n">
        <f aca="false">W1254-V1254</f>
        <v>-2.1</v>
      </c>
      <c r="Y1254" s="81"/>
      <c r="Z1254" s="81"/>
      <c r="AA1254" s="81" t="n">
        <v>2.1</v>
      </c>
      <c r="AB1254" s="81"/>
      <c r="AC1254" s="81"/>
      <c r="AD1254" s="81"/>
      <c r="AE1254" s="81"/>
      <c r="AF1254" s="81"/>
      <c r="AG1254" s="81"/>
      <c r="AH1254" s="81"/>
      <c r="AI1254" s="81"/>
      <c r="AJ1254" s="81"/>
      <c r="AK1254" s="81"/>
      <c r="AL1254" s="81"/>
      <c r="AM1254" s="81"/>
      <c r="AN1254" s="81"/>
      <c r="AO1254" s="81" t="str">
        <f aca="false">D1254</f>
        <v>Arista</v>
      </c>
      <c r="AP1254" s="1" t="s">
        <v>6397</v>
      </c>
      <c r="AQ1254" s="1"/>
      <c r="AR1254" s="1"/>
      <c r="AS1254" s="1"/>
      <c r="AT1254" s="1"/>
      <c r="AU1254" s="1"/>
      <c r="AV1254" s="1"/>
      <c r="AW1254" s="1"/>
      <c r="AX1254" s="1"/>
      <c r="AY1254" s="1"/>
      <c r="AZ1254" s="1"/>
      <c r="BA1254" s="1"/>
      <c r="BB1254" s="1"/>
      <c r="BC1254" s="1"/>
      <c r="BD1254" s="1"/>
      <c r="BE1254" s="1"/>
      <c r="BF1254" s="1" t="s">
        <v>14668</v>
      </c>
      <c r="BG1254" s="1" t="s">
        <v>183</v>
      </c>
      <c r="BH1254" s="1"/>
      <c r="BI1254" s="1"/>
    </row>
    <row r="1255" customFormat="false" ht="12.75" hidden="false" customHeight="false" outlineLevel="0" collapsed="false">
      <c r="A1255" s="1" t="s">
        <v>6474</v>
      </c>
      <c r="B1255" s="1" t="s">
        <v>6475</v>
      </c>
      <c r="C1255" s="1" t="s">
        <v>177</v>
      </c>
      <c r="D1255" s="1" t="s">
        <v>82</v>
      </c>
      <c r="E1255" s="1" t="s">
        <v>6476</v>
      </c>
      <c r="F1255" s="1" t="s">
        <v>6477</v>
      </c>
      <c r="G1255" s="1" t="n">
        <v>60</v>
      </c>
      <c r="H1255" s="1" t="n">
        <v>1</v>
      </c>
      <c r="I1255" s="101" t="s">
        <v>188</v>
      </c>
      <c r="J1255" s="1"/>
      <c r="K1255" s="1" t="n">
        <f aca="false">IFERROR(VLOOKUP(A1255,'[2]Pivot HorizontalMRP'!$A$4:$B$2689,2,0),0)</f>
        <v>0</v>
      </c>
      <c r="L1255" s="1" t="n">
        <f aca="false">IFERROR(VLOOKUP(A1255,'[2]Pivot HorizontalMRP'!$A$4:$C$2689,3,0),0)</f>
        <v>608</v>
      </c>
      <c r="M1255" s="1" t="n">
        <f aca="false">IFERROR(VLOOKUP(A1255,'[2]Pivot HorizontalMRP'!$A$4:$D$2689,0.4,0),0)</f>
        <v>0</v>
      </c>
      <c r="N1255" s="1" t="n">
        <f aca="false">IFERROR(VLOOKUP(A1255,'[2]Pivot HorizontalMRP'!$A$4:$E$2689,5,0),0)</f>
        <v>0</v>
      </c>
      <c r="O1255" s="1" t="n">
        <f aca="false">K1255+L1255</f>
        <v>608</v>
      </c>
      <c r="P1255" s="1" t="n">
        <f aca="false">K1255+L1255+M1255+N1255</f>
        <v>608</v>
      </c>
      <c r="Q1255" s="1" t="n">
        <f aca="false">IFERROR(VLOOKUP(A1255,'[2]Pivot HorizontalMRP'!$A$4:$F$2689,6,0),0)</f>
        <v>235</v>
      </c>
      <c r="R1255" s="1" t="n">
        <f aca="false">IFERROR(VLOOKUP(A1255,'[2]Pivot HorizontalMRP'!$A$4:$G$2689,7,0),0)</f>
        <v>332</v>
      </c>
      <c r="S1255" s="1" t="n">
        <f aca="false">IFERROR(VLOOKUP(A1255,'[2]Pivot HorizontalMRP'!$A$4:$H$2689,8,0),0)</f>
        <v>362</v>
      </c>
      <c r="T1255" s="1" t="n">
        <f aca="false">IFERROR(VLOOKUP(A1255,'[2]Pivot HorizontalMRP'!$A$4:$I$2689,9,0),0)</f>
        <v>121</v>
      </c>
      <c r="U1255" s="1" t="n">
        <f aca="false">IF(I1255="delivery",O1255-SUM(Q1255+R1255),IF(I1255="PO",P1255-SUM(Q1255:R1255)))</f>
        <v>41</v>
      </c>
      <c r="V1255" s="81" t="n">
        <v>17</v>
      </c>
      <c r="W1255" s="81"/>
      <c r="X1255" s="81" t="n">
        <f aca="false">W1255-V1255</f>
        <v>-17</v>
      </c>
      <c r="Y1255" s="81"/>
      <c r="Z1255" s="81"/>
      <c r="AA1255" s="81" t="n">
        <v>17</v>
      </c>
      <c r="AB1255" s="81"/>
      <c r="AC1255" s="81"/>
      <c r="AD1255" s="81"/>
      <c r="AE1255" s="81"/>
      <c r="AF1255" s="81"/>
      <c r="AG1255" s="81"/>
      <c r="AH1255" s="81"/>
      <c r="AI1255" s="81"/>
      <c r="AJ1255" s="81"/>
      <c r="AK1255" s="81"/>
      <c r="AL1255" s="81"/>
      <c r="AM1255" s="81"/>
      <c r="AN1255" s="81"/>
      <c r="AO1255" s="81" t="str">
        <f aca="false">D1255</f>
        <v>Arista</v>
      </c>
      <c r="AP1255" s="1" t="s">
        <v>6397</v>
      </c>
      <c r="AQ1255" s="1"/>
      <c r="AR1255" s="1"/>
      <c r="AS1255" s="1"/>
      <c r="AT1255" s="1"/>
      <c r="AU1255" s="1"/>
      <c r="AV1255" s="1"/>
      <c r="AW1255" s="1"/>
      <c r="AX1255" s="1"/>
      <c r="AY1255" s="1"/>
      <c r="AZ1255" s="1"/>
      <c r="BA1255" s="1"/>
      <c r="BB1255" s="1"/>
      <c r="BC1255" s="1"/>
      <c r="BD1255" s="1"/>
      <c r="BE1255" s="1"/>
      <c r="BF1255" s="1" t="s">
        <v>14668</v>
      </c>
      <c r="BG1255" s="1" t="s">
        <v>183</v>
      </c>
      <c r="BH1255" s="1"/>
      <c r="BI1255" s="1"/>
    </row>
    <row r="1256" customFormat="false" ht="12.75" hidden="false" customHeight="false" outlineLevel="0" collapsed="false">
      <c r="A1256" s="1" t="s">
        <v>6490</v>
      </c>
      <c r="B1256" s="1" t="s">
        <v>6491</v>
      </c>
      <c r="C1256" s="1" t="s">
        <v>177</v>
      </c>
      <c r="D1256" s="1" t="s">
        <v>82</v>
      </c>
      <c r="E1256" s="1" t="s">
        <v>15725</v>
      </c>
      <c r="F1256" s="1" t="s">
        <v>6493</v>
      </c>
      <c r="G1256" s="1" t="n">
        <v>61</v>
      </c>
      <c r="H1256" s="1" t="n">
        <v>2000</v>
      </c>
      <c r="I1256" s="101" t="s">
        <v>188</v>
      </c>
      <c r="J1256" s="1"/>
      <c r="K1256" s="1" t="n">
        <f aca="false">IFERROR(VLOOKUP(A1256,'[2]Pivot HorizontalMRP'!$A$4:$B$2689,2,0),0)</f>
        <v>0</v>
      </c>
      <c r="L1256" s="1" t="n">
        <f aca="false">IFERROR(VLOOKUP(A1256,'[2]Pivot HorizontalMRP'!$A$4:$C$2689,3,0),0)</f>
        <v>2019</v>
      </c>
      <c r="M1256" s="1" t="n">
        <f aca="false">IFERROR(VLOOKUP(A1256,'[2]Pivot HorizontalMRP'!$A$4:$D$2689,0.4,0),0)</f>
        <v>0</v>
      </c>
      <c r="N1256" s="1" t="n">
        <f aca="false">IFERROR(VLOOKUP(A1256,'[2]Pivot HorizontalMRP'!$A$4:$E$2689,5,0),0)</f>
        <v>4000</v>
      </c>
      <c r="O1256" s="1" t="n">
        <f aca="false">K1256+L1256</f>
        <v>2019</v>
      </c>
      <c r="P1256" s="1" t="n">
        <f aca="false">K1256+L1256+M1256+N1256</f>
        <v>6019</v>
      </c>
      <c r="Q1256" s="1" t="n">
        <f aca="false">IFERROR(VLOOKUP(A1256,'[2]Pivot HorizontalMRP'!$A$4:$F$2689,6,0),0)</f>
        <v>3049</v>
      </c>
      <c r="R1256" s="1" t="n">
        <f aca="false">IFERROR(VLOOKUP(A1256,'[2]Pivot HorizontalMRP'!$A$4:$G$2689,7,0),0)</f>
        <v>2835</v>
      </c>
      <c r="S1256" s="1" t="n">
        <f aca="false">IFERROR(VLOOKUP(A1256,'[2]Pivot HorizontalMRP'!$A$4:$H$2689,8,0),0)</f>
        <v>3044</v>
      </c>
      <c r="T1256" s="1" t="n">
        <f aca="false">IFERROR(VLOOKUP(A1256,'[2]Pivot HorizontalMRP'!$A$4:$I$2689,9,0),0)</f>
        <v>1349</v>
      </c>
      <c r="U1256" s="1" t="n">
        <f aca="false">IF(I1256="delivery",O1256-SUM(Q1256+R1256),IF(I1256="PO",P1256-SUM(Q1256:R1256)))</f>
        <v>135</v>
      </c>
      <c r="V1256" s="81" t="n">
        <v>1.79</v>
      </c>
      <c r="W1256" s="81"/>
      <c r="X1256" s="81" t="n">
        <f aca="false">W1256-V1256</f>
        <v>-1.79</v>
      </c>
      <c r="Y1256" s="81"/>
      <c r="Z1256" s="81"/>
      <c r="AA1256" s="81"/>
      <c r="AB1256" s="81"/>
      <c r="AC1256" s="81"/>
      <c r="AD1256" s="81"/>
      <c r="AE1256" s="81"/>
      <c r="AF1256" s="81"/>
      <c r="AG1256" s="81"/>
      <c r="AH1256" s="81"/>
      <c r="AI1256" s="81"/>
      <c r="AJ1256" s="81"/>
      <c r="AK1256" s="81"/>
      <c r="AL1256" s="81"/>
      <c r="AM1256" s="81"/>
      <c r="AN1256" s="81"/>
      <c r="AO1256" s="81" t="str">
        <f aca="false">D1256</f>
        <v>Arista</v>
      </c>
      <c r="AP1256" s="1" t="s">
        <v>6397</v>
      </c>
      <c r="AQ1256" s="1"/>
      <c r="AR1256" s="1"/>
      <c r="AS1256" s="1"/>
      <c r="AT1256" s="1"/>
      <c r="AU1256" s="1"/>
      <c r="AV1256" s="1"/>
      <c r="AW1256" s="1"/>
      <c r="AX1256" s="1"/>
      <c r="AY1256" s="1"/>
      <c r="AZ1256" s="1"/>
      <c r="BA1256" s="1"/>
      <c r="BB1256" s="1"/>
      <c r="BC1256" s="1"/>
      <c r="BD1256" s="1"/>
      <c r="BE1256" s="1"/>
      <c r="BF1256" s="1" t="s">
        <v>14668</v>
      </c>
      <c r="BG1256" s="1" t="s">
        <v>183</v>
      </c>
      <c r="BH1256" s="1"/>
      <c r="BI1256" s="1"/>
    </row>
    <row r="1257" customFormat="false" ht="12.75" hidden="false" customHeight="false" outlineLevel="0" collapsed="false">
      <c r="A1257" s="1" t="s">
        <v>6494</v>
      </c>
      <c r="B1257" s="1" t="s">
        <v>6495</v>
      </c>
      <c r="C1257" s="1" t="s">
        <v>177</v>
      </c>
      <c r="D1257" s="1" t="s">
        <v>82</v>
      </c>
      <c r="E1257" s="1" t="s">
        <v>15726</v>
      </c>
      <c r="F1257" s="1" t="s">
        <v>6497</v>
      </c>
      <c r="G1257" s="1" t="n">
        <v>111</v>
      </c>
      <c r="H1257" s="1" t="n">
        <v>1</v>
      </c>
      <c r="I1257" s="101" t="s">
        <v>180</v>
      </c>
      <c r="J1257" s="1"/>
      <c r="K1257" s="1" t="n">
        <f aca="false">IFERROR(VLOOKUP(A1257,'[2]Pivot HorizontalMRP'!$A$4:$B$2689,2,0),0)</f>
        <v>0</v>
      </c>
      <c r="L1257" s="1" t="n">
        <f aca="false">IFERROR(VLOOKUP(A1257,'[2]Pivot HorizontalMRP'!$A$4:$C$2689,3,0),0)</f>
        <v>533</v>
      </c>
      <c r="M1257" s="1" t="n">
        <f aca="false">IFERROR(VLOOKUP(A1257,'[2]Pivot HorizontalMRP'!$A$4:$D$2689,0.4,0),0)</f>
        <v>0</v>
      </c>
      <c r="N1257" s="1" t="n">
        <f aca="false">IFERROR(VLOOKUP(A1257,'[2]Pivot HorizontalMRP'!$A$4:$E$2689,5,0),0)</f>
        <v>1296</v>
      </c>
      <c r="O1257" s="1" t="n">
        <f aca="false">K1257+L1257</f>
        <v>533</v>
      </c>
      <c r="P1257" s="1" t="n">
        <f aca="false">K1257+L1257+M1257+N1257</f>
        <v>1829</v>
      </c>
      <c r="Q1257" s="1" t="n">
        <f aca="false">IFERROR(VLOOKUP(A1257,'[2]Pivot HorizontalMRP'!$A$4:$F$2689,6,0),0)</f>
        <v>1572</v>
      </c>
      <c r="R1257" s="1" t="n">
        <f aca="false">IFERROR(VLOOKUP(A1257,'[2]Pivot HorizontalMRP'!$A$4:$G$2689,7,0),0)</f>
        <v>992</v>
      </c>
      <c r="S1257" s="1" t="n">
        <f aca="false">IFERROR(VLOOKUP(A1257,'[2]Pivot HorizontalMRP'!$A$4:$H$2689,8,0),0)</f>
        <v>1085</v>
      </c>
      <c r="T1257" s="1" t="n">
        <f aca="false">IFERROR(VLOOKUP(A1257,'[2]Pivot HorizontalMRP'!$A$4:$I$2689,9,0),0)</f>
        <v>681</v>
      </c>
      <c r="U1257" s="1" t="n">
        <f aca="false">IF(I1257="delivery",O1257-SUM(Q1257+R1257),IF(I1257="PO",P1257-SUM(Q1257:R1257)))</f>
        <v>-2031</v>
      </c>
      <c r="V1257" s="81" t="n">
        <v>28.56</v>
      </c>
      <c r="W1257" s="81"/>
      <c r="X1257" s="81" t="n">
        <f aca="false">W1257-V1257</f>
        <v>-28.56</v>
      </c>
      <c r="Y1257" s="81"/>
      <c r="Z1257" s="81"/>
      <c r="AA1257" s="81" t="n">
        <v>28.56</v>
      </c>
      <c r="AB1257" s="81"/>
      <c r="AC1257" s="81"/>
      <c r="AD1257" s="81"/>
      <c r="AE1257" s="81"/>
      <c r="AF1257" s="81"/>
      <c r="AG1257" s="81"/>
      <c r="AH1257" s="81"/>
      <c r="AI1257" s="81"/>
      <c r="AJ1257" s="81"/>
      <c r="AK1257" s="81"/>
      <c r="AL1257" s="81"/>
      <c r="AM1257" s="81"/>
      <c r="AN1257" s="81"/>
      <c r="AO1257" s="81" t="str">
        <f aca="false">D1257</f>
        <v>Arista</v>
      </c>
      <c r="AP1257" s="1" t="s">
        <v>6397</v>
      </c>
      <c r="AQ1257" s="1"/>
      <c r="AR1257" s="1"/>
      <c r="AS1257" s="1"/>
      <c r="AT1257" s="1"/>
      <c r="AU1257" s="1"/>
      <c r="AV1257" s="1"/>
      <c r="AW1257" s="1"/>
      <c r="AX1257" s="1"/>
      <c r="AY1257" s="1"/>
      <c r="AZ1257" s="1"/>
      <c r="BA1257" s="1"/>
      <c r="BB1257" s="1"/>
      <c r="BC1257" s="1"/>
      <c r="BD1257" s="1"/>
      <c r="BE1257" s="1"/>
      <c r="BF1257" s="1" t="s">
        <v>14668</v>
      </c>
      <c r="BG1257" s="1" t="s">
        <v>183</v>
      </c>
      <c r="BH1257" s="1"/>
      <c r="BI1257" s="1"/>
    </row>
    <row r="1258" customFormat="false" ht="12.75" hidden="false" customHeight="false" outlineLevel="0" collapsed="false">
      <c r="A1258" s="1" t="s">
        <v>6498</v>
      </c>
      <c r="B1258" s="1" t="s">
        <v>6499</v>
      </c>
      <c r="C1258" s="1" t="s">
        <v>177</v>
      </c>
      <c r="D1258" s="1" t="s">
        <v>82</v>
      </c>
      <c r="E1258" s="1" t="s">
        <v>15727</v>
      </c>
      <c r="F1258" s="1" t="s">
        <v>6501</v>
      </c>
      <c r="G1258" s="1" t="n">
        <v>60</v>
      </c>
      <c r="H1258" s="1" t="n">
        <v>1</v>
      </c>
      <c r="I1258" s="101" t="s">
        <v>188</v>
      </c>
      <c r="J1258" s="1"/>
      <c r="K1258" s="1" t="n">
        <f aca="false">IFERROR(VLOOKUP(A1258,'[2]Pivot HorizontalMRP'!$A$4:$B$2689,2,0),0)</f>
        <v>0</v>
      </c>
      <c r="L1258" s="1" t="n">
        <f aca="false">IFERROR(VLOOKUP(A1258,'[2]Pivot HorizontalMRP'!$A$4:$C$2689,3,0),0)</f>
        <v>413</v>
      </c>
      <c r="M1258" s="1" t="n">
        <f aca="false">IFERROR(VLOOKUP(A1258,'[2]Pivot HorizontalMRP'!$A$4:$D$2689,0.4,0),0)</f>
        <v>0</v>
      </c>
      <c r="N1258" s="1" t="n">
        <f aca="false">IFERROR(VLOOKUP(A1258,'[2]Pivot HorizontalMRP'!$A$4:$E$2689,5,0),0)</f>
        <v>0</v>
      </c>
      <c r="O1258" s="1" t="n">
        <f aca="false">K1258+L1258</f>
        <v>413</v>
      </c>
      <c r="P1258" s="1" t="n">
        <f aca="false">K1258+L1258+M1258+N1258</f>
        <v>413</v>
      </c>
      <c r="Q1258" s="1" t="n">
        <f aca="false">IFERROR(VLOOKUP(A1258,'[2]Pivot HorizontalMRP'!$A$4:$F$2689,6,0),0)</f>
        <v>235</v>
      </c>
      <c r="R1258" s="1" t="n">
        <f aca="false">IFERROR(VLOOKUP(A1258,'[2]Pivot HorizontalMRP'!$A$4:$G$2689,7,0),0)</f>
        <v>332</v>
      </c>
      <c r="S1258" s="1" t="n">
        <f aca="false">IFERROR(VLOOKUP(A1258,'[2]Pivot HorizontalMRP'!$A$4:$H$2689,8,0),0)</f>
        <v>362</v>
      </c>
      <c r="T1258" s="1" t="n">
        <f aca="false">IFERROR(VLOOKUP(A1258,'[2]Pivot HorizontalMRP'!$A$4:$I$2689,9,0),0)</f>
        <v>121</v>
      </c>
      <c r="U1258" s="1" t="n">
        <f aca="false">IF(I1258="delivery",O1258-SUM(Q1258+R1258),IF(I1258="PO",P1258-SUM(Q1258:R1258)))</f>
        <v>-154</v>
      </c>
      <c r="V1258" s="81" t="n">
        <v>63.76</v>
      </c>
      <c r="W1258" s="81"/>
      <c r="X1258" s="81" t="n">
        <f aca="false">W1258-V1258</f>
        <v>-63.76</v>
      </c>
      <c r="Y1258" s="81"/>
      <c r="Z1258" s="81"/>
      <c r="AA1258" s="81" t="n">
        <v>63.76</v>
      </c>
      <c r="AB1258" s="81"/>
      <c r="AC1258" s="81"/>
      <c r="AD1258" s="81"/>
      <c r="AE1258" s="81"/>
      <c r="AF1258" s="81"/>
      <c r="AG1258" s="81"/>
      <c r="AH1258" s="81"/>
      <c r="AI1258" s="81"/>
      <c r="AJ1258" s="81"/>
      <c r="AK1258" s="81"/>
      <c r="AL1258" s="81"/>
      <c r="AM1258" s="81"/>
      <c r="AN1258" s="81"/>
      <c r="AO1258" s="81" t="str">
        <f aca="false">D1258</f>
        <v>Arista</v>
      </c>
      <c r="AP1258" s="1" t="s">
        <v>6397</v>
      </c>
      <c r="AQ1258" s="1"/>
      <c r="AR1258" s="1"/>
      <c r="AS1258" s="1"/>
      <c r="AT1258" s="1"/>
      <c r="AU1258" s="1"/>
      <c r="AV1258" s="1"/>
      <c r="AW1258" s="1"/>
      <c r="AX1258" s="1"/>
      <c r="AY1258" s="1"/>
      <c r="AZ1258" s="1"/>
      <c r="BA1258" s="1"/>
      <c r="BB1258" s="1"/>
      <c r="BC1258" s="1"/>
      <c r="BD1258" s="1"/>
      <c r="BE1258" s="1"/>
      <c r="BF1258" s="1" t="s">
        <v>14668</v>
      </c>
      <c r="BG1258" s="1" t="s">
        <v>183</v>
      </c>
      <c r="BH1258" s="1"/>
      <c r="BI1258" s="1"/>
    </row>
    <row r="1259" customFormat="false" ht="12.75" hidden="false" customHeight="false" outlineLevel="0" collapsed="false">
      <c r="A1259" s="1" t="s">
        <v>6502</v>
      </c>
      <c r="B1259" s="1" t="s">
        <v>6503</v>
      </c>
      <c r="C1259" s="1" t="s">
        <v>177</v>
      </c>
      <c r="D1259" s="1" t="s">
        <v>82</v>
      </c>
      <c r="E1259" s="1" t="s">
        <v>15728</v>
      </c>
      <c r="F1259" s="1" t="s">
        <v>6505</v>
      </c>
      <c r="G1259" s="1" t="n">
        <v>51</v>
      </c>
      <c r="H1259" s="1" t="n">
        <v>90</v>
      </c>
      <c r="I1259" s="101" t="s">
        <v>180</v>
      </c>
      <c r="J1259" s="1"/>
      <c r="K1259" s="1" t="n">
        <f aca="false">IFERROR(VLOOKUP(A1259,'[2]Pivot HorizontalMRP'!$A$4:$B$2689,2,0),0)</f>
        <v>0</v>
      </c>
      <c r="L1259" s="1" t="n">
        <f aca="false">IFERROR(VLOOKUP(A1259,'[2]Pivot HorizontalMRP'!$A$4:$C$2689,3,0),0)</f>
        <v>4470</v>
      </c>
      <c r="M1259" s="1" t="n">
        <f aca="false">IFERROR(VLOOKUP(A1259,'[2]Pivot HorizontalMRP'!$A$4:$D$2689,0.4,0),0)</f>
        <v>0</v>
      </c>
      <c r="N1259" s="1" t="n">
        <f aca="false">IFERROR(VLOOKUP(A1259,'[2]Pivot HorizontalMRP'!$A$4:$E$2689,5,0),0)</f>
        <v>0</v>
      </c>
      <c r="O1259" s="1" t="n">
        <f aca="false">K1259+L1259</f>
        <v>4470</v>
      </c>
      <c r="P1259" s="1" t="n">
        <f aca="false">K1259+L1259+M1259+N1259</f>
        <v>4470</v>
      </c>
      <c r="Q1259" s="1" t="n">
        <f aca="false">IFERROR(VLOOKUP(A1259,'[2]Pivot HorizontalMRP'!$A$4:$F$2689,6,0),0)</f>
        <v>774</v>
      </c>
      <c r="R1259" s="1" t="n">
        <f aca="false">IFERROR(VLOOKUP(A1259,'[2]Pivot HorizontalMRP'!$A$4:$G$2689,7,0),0)</f>
        <v>3585</v>
      </c>
      <c r="S1259" s="1" t="n">
        <f aca="false">IFERROR(VLOOKUP(A1259,'[2]Pivot HorizontalMRP'!$A$4:$H$2689,8,0),0)</f>
        <v>2305</v>
      </c>
      <c r="T1259" s="1" t="n">
        <f aca="false">IFERROR(VLOOKUP(A1259,'[2]Pivot HorizontalMRP'!$A$4:$I$2689,9,0),0)</f>
        <v>1565</v>
      </c>
      <c r="U1259" s="1" t="n">
        <f aca="false">IF(I1259="delivery",O1259-SUM(Q1259+R1259),IF(I1259="PO",P1259-SUM(Q1259:R1259)))</f>
        <v>111</v>
      </c>
      <c r="V1259" s="81" t="n">
        <v>2.68</v>
      </c>
      <c r="W1259" s="81"/>
      <c r="X1259" s="81" t="n">
        <f aca="false">W1259-V1259</f>
        <v>-2.68</v>
      </c>
      <c r="Y1259" s="81"/>
      <c r="Z1259" s="81"/>
      <c r="AA1259" s="81" t="n">
        <v>2.68</v>
      </c>
      <c r="AB1259" s="81"/>
      <c r="AC1259" s="81"/>
      <c r="AD1259" s="81"/>
      <c r="AE1259" s="81"/>
      <c r="AF1259" s="81"/>
      <c r="AG1259" s="81"/>
      <c r="AH1259" s="81"/>
      <c r="AI1259" s="81"/>
      <c r="AJ1259" s="81"/>
      <c r="AK1259" s="81"/>
      <c r="AL1259" s="81"/>
      <c r="AM1259" s="81"/>
      <c r="AN1259" s="81"/>
      <c r="AO1259" s="81" t="str">
        <f aca="false">D1259</f>
        <v>Arista</v>
      </c>
      <c r="AP1259" s="1" t="s">
        <v>6397</v>
      </c>
      <c r="AQ1259" s="1"/>
      <c r="AR1259" s="1"/>
      <c r="AS1259" s="1"/>
      <c r="AT1259" s="1"/>
      <c r="AU1259" s="1"/>
      <c r="AV1259" s="1"/>
      <c r="AW1259" s="1"/>
      <c r="AX1259" s="1"/>
      <c r="AY1259" s="1"/>
      <c r="AZ1259" s="1"/>
      <c r="BA1259" s="1"/>
      <c r="BB1259" s="1"/>
      <c r="BC1259" s="1"/>
      <c r="BD1259" s="1"/>
      <c r="BE1259" s="1"/>
      <c r="BF1259" s="1" t="s">
        <v>14668</v>
      </c>
      <c r="BG1259" s="1" t="s">
        <v>183</v>
      </c>
      <c r="BH1259" s="1"/>
      <c r="BI1259" s="1"/>
    </row>
    <row r="1260" customFormat="false" ht="12.75" hidden="false" customHeight="false" outlineLevel="0" collapsed="false">
      <c r="A1260" s="1" t="s">
        <v>6510</v>
      </c>
      <c r="B1260" s="1" t="s">
        <v>6511</v>
      </c>
      <c r="C1260" s="1" t="s">
        <v>177</v>
      </c>
      <c r="D1260" s="1" t="s">
        <v>82</v>
      </c>
      <c r="E1260" s="1" t="s">
        <v>6512</v>
      </c>
      <c r="F1260" s="1" t="s">
        <v>6513</v>
      </c>
      <c r="G1260" s="1" t="n">
        <v>60</v>
      </c>
      <c r="H1260" s="1" t="n">
        <v>1</v>
      </c>
      <c r="I1260" s="101" t="s">
        <v>188</v>
      </c>
      <c r="J1260" s="1"/>
      <c r="K1260" s="1" t="n">
        <f aca="false">IFERROR(VLOOKUP(A1260,'[2]Pivot HorizontalMRP'!$A$4:$B$2689,2,0),0)</f>
        <v>0</v>
      </c>
      <c r="L1260" s="1" t="n">
        <f aca="false">IFERROR(VLOOKUP(A1260,'[2]Pivot HorizontalMRP'!$A$4:$C$2689,3,0),0)</f>
        <v>747</v>
      </c>
      <c r="M1260" s="1" t="n">
        <f aca="false">IFERROR(VLOOKUP(A1260,'[2]Pivot HorizontalMRP'!$A$4:$D$2689,0.4,0),0)</f>
        <v>0</v>
      </c>
      <c r="N1260" s="1" t="n">
        <f aca="false">IFERROR(VLOOKUP(A1260,'[2]Pivot HorizontalMRP'!$A$4:$E$2689,5,0),0)</f>
        <v>0</v>
      </c>
      <c r="O1260" s="1" t="n">
        <f aca="false">K1260+L1260</f>
        <v>747</v>
      </c>
      <c r="P1260" s="1" t="n">
        <f aca="false">K1260+L1260+M1260+N1260</f>
        <v>747</v>
      </c>
      <c r="Q1260" s="1" t="n">
        <f aca="false">IFERROR(VLOOKUP(A1260,'[2]Pivot HorizontalMRP'!$A$4:$F$2689,6,0),0)</f>
        <v>235</v>
      </c>
      <c r="R1260" s="1" t="n">
        <f aca="false">IFERROR(VLOOKUP(A1260,'[2]Pivot HorizontalMRP'!$A$4:$G$2689,7,0),0)</f>
        <v>332</v>
      </c>
      <c r="S1260" s="1" t="n">
        <f aca="false">IFERROR(VLOOKUP(A1260,'[2]Pivot HorizontalMRP'!$A$4:$H$2689,8,0),0)</f>
        <v>362</v>
      </c>
      <c r="T1260" s="1" t="n">
        <f aca="false">IFERROR(VLOOKUP(A1260,'[2]Pivot HorizontalMRP'!$A$4:$I$2689,9,0),0)</f>
        <v>121</v>
      </c>
      <c r="U1260" s="1" t="n">
        <f aca="false">IF(I1260="delivery",O1260-SUM(Q1260+R1260),IF(I1260="PO",P1260-SUM(Q1260:R1260)))</f>
        <v>180</v>
      </c>
      <c r="V1260" s="81" t="n">
        <v>11.6</v>
      </c>
      <c r="W1260" s="81"/>
      <c r="X1260" s="81" t="n">
        <f aca="false">W1260-V1260</f>
        <v>-11.6</v>
      </c>
      <c r="Y1260" s="81"/>
      <c r="Z1260" s="81"/>
      <c r="AA1260" s="81" t="n">
        <v>11.6</v>
      </c>
      <c r="AB1260" s="81"/>
      <c r="AC1260" s="81"/>
      <c r="AD1260" s="81"/>
      <c r="AE1260" s="81"/>
      <c r="AF1260" s="81"/>
      <c r="AG1260" s="81"/>
      <c r="AH1260" s="81"/>
      <c r="AI1260" s="81"/>
      <c r="AJ1260" s="81"/>
      <c r="AK1260" s="81"/>
      <c r="AL1260" s="81"/>
      <c r="AM1260" s="81"/>
      <c r="AN1260" s="81"/>
      <c r="AO1260" s="81" t="str">
        <f aca="false">D1260</f>
        <v>Arista</v>
      </c>
      <c r="AP1260" s="1" t="s">
        <v>6397</v>
      </c>
      <c r="AQ1260" s="1"/>
      <c r="AR1260" s="1"/>
      <c r="AS1260" s="1"/>
      <c r="AT1260" s="1"/>
      <c r="AU1260" s="1"/>
      <c r="AV1260" s="1"/>
      <c r="AW1260" s="1"/>
      <c r="AX1260" s="1"/>
      <c r="AY1260" s="1"/>
      <c r="AZ1260" s="1"/>
      <c r="BA1260" s="1"/>
      <c r="BB1260" s="1"/>
      <c r="BC1260" s="1"/>
      <c r="BD1260" s="1"/>
      <c r="BE1260" s="1"/>
      <c r="BF1260" s="1" t="s">
        <v>14668</v>
      </c>
      <c r="BG1260" s="1" t="s">
        <v>183</v>
      </c>
      <c r="BH1260" s="1"/>
      <c r="BI1260" s="1"/>
    </row>
    <row r="1261" customFormat="false" ht="12.75" hidden="false" customHeight="false" outlineLevel="0" collapsed="false">
      <c r="A1261" s="1" t="s">
        <v>6518</v>
      </c>
      <c r="B1261" s="1" t="s">
        <v>6519</v>
      </c>
      <c r="C1261" s="1" t="s">
        <v>177</v>
      </c>
      <c r="D1261" s="1" t="s">
        <v>82</v>
      </c>
      <c r="E1261" s="1" t="s">
        <v>6520</v>
      </c>
      <c r="F1261" s="1" t="s">
        <v>6521</v>
      </c>
      <c r="G1261" s="1" t="n">
        <v>71</v>
      </c>
      <c r="H1261" s="1" t="n">
        <v>60</v>
      </c>
      <c r="I1261" s="101" t="s">
        <v>180</v>
      </c>
      <c r="J1261" s="1"/>
      <c r="K1261" s="1" t="n">
        <f aca="false">IFERROR(VLOOKUP(A1261,'[2]Pivot HorizontalMRP'!$A$4:$B$2689,2,0),0)</f>
        <v>0</v>
      </c>
      <c r="L1261" s="1" t="n">
        <f aca="false">IFERROR(VLOOKUP(A1261,'[2]Pivot HorizontalMRP'!$A$4:$C$2689,3,0),0)</f>
        <v>2395</v>
      </c>
      <c r="M1261" s="1" t="n">
        <f aca="false">IFERROR(VLOOKUP(A1261,'[2]Pivot HorizontalMRP'!$A$4:$D$2689,0.4,0),0)</f>
        <v>0</v>
      </c>
      <c r="N1261" s="1" t="n">
        <f aca="false">IFERROR(VLOOKUP(A1261,'[2]Pivot HorizontalMRP'!$A$4:$E$2689,5,0),0)</f>
        <v>1860</v>
      </c>
      <c r="O1261" s="1" t="n">
        <f aca="false">K1261+L1261</f>
        <v>2395</v>
      </c>
      <c r="P1261" s="1" t="n">
        <f aca="false">K1261+L1261+M1261+N1261</f>
        <v>4255</v>
      </c>
      <c r="Q1261" s="1" t="n">
        <f aca="false">IFERROR(VLOOKUP(A1261,'[2]Pivot HorizontalMRP'!$A$4:$F$2689,6,0),0)</f>
        <v>4447</v>
      </c>
      <c r="R1261" s="1" t="n">
        <f aca="false">IFERROR(VLOOKUP(A1261,'[2]Pivot HorizontalMRP'!$A$4:$G$2689,7,0),0)</f>
        <v>4156</v>
      </c>
      <c r="S1261" s="1" t="n">
        <f aca="false">IFERROR(VLOOKUP(A1261,'[2]Pivot HorizontalMRP'!$A$4:$H$2689,8,0),0)</f>
        <v>4775</v>
      </c>
      <c r="T1261" s="1" t="n">
        <f aca="false">IFERROR(VLOOKUP(A1261,'[2]Pivot HorizontalMRP'!$A$4:$I$2689,9,0),0)</f>
        <v>3200</v>
      </c>
      <c r="U1261" s="1" t="n">
        <f aca="false">IF(I1261="delivery",O1261-SUM(Q1261+R1261),IF(I1261="PO",P1261-SUM(Q1261:R1261)))</f>
        <v>-6208</v>
      </c>
      <c r="V1261" s="81" t="n">
        <v>10.56</v>
      </c>
      <c r="W1261" s="81"/>
      <c r="X1261" s="81" t="n">
        <f aca="false">W1261-V1261</f>
        <v>-10.56</v>
      </c>
      <c r="Y1261" s="81"/>
      <c r="Z1261" s="81"/>
      <c r="AA1261" s="81" t="n">
        <v>10.56</v>
      </c>
      <c r="AB1261" s="81"/>
      <c r="AC1261" s="81"/>
      <c r="AD1261" s="81"/>
      <c r="AE1261" s="81"/>
      <c r="AF1261" s="81"/>
      <c r="AG1261" s="81"/>
      <c r="AH1261" s="81"/>
      <c r="AI1261" s="81"/>
      <c r="AJ1261" s="81"/>
      <c r="AK1261" s="81"/>
      <c r="AL1261" s="81"/>
      <c r="AM1261" s="81"/>
      <c r="AN1261" s="81"/>
      <c r="AO1261" s="81" t="str">
        <f aca="false">D1261</f>
        <v>Arista</v>
      </c>
      <c r="AP1261" s="1" t="s">
        <v>6397</v>
      </c>
      <c r="AQ1261" s="1"/>
      <c r="AR1261" s="1"/>
      <c r="AS1261" s="1"/>
      <c r="AT1261" s="1"/>
      <c r="AU1261" s="1"/>
      <c r="AV1261" s="1"/>
      <c r="AW1261" s="1"/>
      <c r="AX1261" s="1"/>
      <c r="AY1261" s="1"/>
      <c r="AZ1261" s="1"/>
      <c r="BA1261" s="1"/>
      <c r="BB1261" s="1"/>
      <c r="BC1261" s="1"/>
      <c r="BD1261" s="1"/>
      <c r="BE1261" s="1"/>
      <c r="BF1261" s="1" t="s">
        <v>14668</v>
      </c>
      <c r="BG1261" s="1" t="s">
        <v>183</v>
      </c>
      <c r="BH1261" s="1"/>
      <c r="BI1261" s="1"/>
    </row>
    <row r="1262" customFormat="false" ht="12.75" hidden="false" customHeight="false" outlineLevel="0" collapsed="false">
      <c r="A1262" s="1" t="s">
        <v>6530</v>
      </c>
      <c r="B1262" s="1" t="s">
        <v>6531</v>
      </c>
      <c r="C1262" s="1" t="s">
        <v>177</v>
      </c>
      <c r="D1262" s="1" t="s">
        <v>82</v>
      </c>
      <c r="E1262" s="1" t="s">
        <v>15729</v>
      </c>
      <c r="F1262" s="1" t="s">
        <v>6533</v>
      </c>
      <c r="G1262" s="1" t="n">
        <v>61</v>
      </c>
      <c r="H1262" s="1" t="n">
        <v>2500</v>
      </c>
      <c r="I1262" s="101" t="s">
        <v>188</v>
      </c>
      <c r="J1262" s="1"/>
      <c r="K1262" s="1" t="n">
        <f aca="false">IFERROR(VLOOKUP(A1262,'[2]Pivot HorizontalMRP'!$A$4:$B$2689,2,0),0)</f>
        <v>0</v>
      </c>
      <c r="L1262" s="1" t="n">
        <f aca="false">IFERROR(VLOOKUP(A1262,'[2]Pivot HorizontalMRP'!$A$4:$C$2689,3,0),0)</f>
        <v>2187</v>
      </c>
      <c r="M1262" s="1" t="n">
        <f aca="false">IFERROR(VLOOKUP(A1262,'[2]Pivot HorizontalMRP'!$A$4:$D$2689,0.4,0),0)</f>
        <v>0</v>
      </c>
      <c r="N1262" s="1" t="n">
        <f aca="false">IFERROR(VLOOKUP(A1262,'[2]Pivot HorizontalMRP'!$A$4:$E$2689,5,0),0)</f>
        <v>0</v>
      </c>
      <c r="O1262" s="1" t="n">
        <f aca="false">K1262+L1262</f>
        <v>2187</v>
      </c>
      <c r="P1262" s="1" t="n">
        <f aca="false">K1262+L1262+M1262+N1262</f>
        <v>2187</v>
      </c>
      <c r="Q1262" s="1" t="n">
        <f aca="false">IFERROR(VLOOKUP(A1262,'[2]Pivot HorizontalMRP'!$A$4:$F$2689,6,0),0)</f>
        <v>593</v>
      </c>
      <c r="R1262" s="1" t="n">
        <f aca="false">IFERROR(VLOOKUP(A1262,'[2]Pivot HorizontalMRP'!$A$4:$G$2689,7,0),0)</f>
        <v>914</v>
      </c>
      <c r="S1262" s="1" t="n">
        <f aca="false">IFERROR(VLOOKUP(A1262,'[2]Pivot HorizontalMRP'!$A$4:$H$2689,8,0),0)</f>
        <v>787</v>
      </c>
      <c r="T1262" s="1" t="n">
        <f aca="false">IFERROR(VLOOKUP(A1262,'[2]Pivot HorizontalMRP'!$A$4:$I$2689,9,0),0)</f>
        <v>460</v>
      </c>
      <c r="U1262" s="1" t="n">
        <f aca="false">IF(I1262="delivery",O1262-SUM(Q1262+R1262),IF(I1262="PO",P1262-SUM(Q1262:R1262)))</f>
        <v>680</v>
      </c>
      <c r="V1262" s="81" t="n">
        <v>2</v>
      </c>
      <c r="W1262" s="81"/>
      <c r="X1262" s="81" t="n">
        <f aca="false">W1262-V1262</f>
        <v>-2</v>
      </c>
      <c r="Y1262" s="81"/>
      <c r="Z1262" s="81"/>
      <c r="AA1262" s="81"/>
      <c r="AB1262" s="81"/>
      <c r="AC1262" s="81"/>
      <c r="AD1262" s="81"/>
      <c r="AE1262" s="81"/>
      <c r="AF1262" s="81"/>
      <c r="AG1262" s="81"/>
      <c r="AH1262" s="81"/>
      <c r="AI1262" s="81"/>
      <c r="AJ1262" s="81"/>
      <c r="AK1262" s="81"/>
      <c r="AL1262" s="81"/>
      <c r="AM1262" s="81"/>
      <c r="AN1262" s="81"/>
      <c r="AO1262" s="81" t="str">
        <f aca="false">D1262</f>
        <v>Arista</v>
      </c>
      <c r="AP1262" s="1" t="s">
        <v>6397</v>
      </c>
      <c r="AQ1262" s="1"/>
      <c r="AR1262" s="1"/>
      <c r="AS1262" s="1"/>
      <c r="AT1262" s="1"/>
      <c r="AU1262" s="1"/>
      <c r="AV1262" s="1"/>
      <c r="AW1262" s="1"/>
      <c r="AX1262" s="1"/>
      <c r="AY1262" s="1"/>
      <c r="AZ1262" s="1"/>
      <c r="BA1262" s="1"/>
      <c r="BB1262" s="1"/>
      <c r="BC1262" s="1"/>
      <c r="BD1262" s="1"/>
      <c r="BE1262" s="1"/>
      <c r="BF1262" s="1" t="s">
        <v>14668</v>
      </c>
      <c r="BG1262" s="1" t="s">
        <v>183</v>
      </c>
      <c r="BH1262" s="1"/>
      <c r="BI1262" s="1"/>
    </row>
    <row r="1263" customFormat="false" ht="12.75" hidden="false" customHeight="false" outlineLevel="0" collapsed="false">
      <c r="A1263" s="1" t="s">
        <v>6534</v>
      </c>
      <c r="B1263" s="1" t="s">
        <v>6535</v>
      </c>
      <c r="C1263" s="1" t="s">
        <v>177</v>
      </c>
      <c r="D1263" s="1" t="s">
        <v>82</v>
      </c>
      <c r="E1263" s="1" t="s">
        <v>15730</v>
      </c>
      <c r="F1263" s="1" t="s">
        <v>6537</v>
      </c>
      <c r="G1263" s="1" t="n">
        <v>71</v>
      </c>
      <c r="H1263" s="1" t="n">
        <v>2500</v>
      </c>
      <c r="I1263" s="101" t="s">
        <v>180</v>
      </c>
      <c r="J1263" s="1"/>
      <c r="K1263" s="1" t="n">
        <f aca="false">IFERROR(VLOOKUP(A1263,'[2]Pivot HorizontalMRP'!$A$4:$B$2689,2,0),0)</f>
        <v>0</v>
      </c>
      <c r="L1263" s="1" t="n">
        <f aca="false">IFERROR(VLOOKUP(A1263,'[2]Pivot HorizontalMRP'!$A$4:$C$2689,3,0),0)</f>
        <v>5304</v>
      </c>
      <c r="M1263" s="1" t="n">
        <f aca="false">IFERROR(VLOOKUP(A1263,'[2]Pivot HorizontalMRP'!$A$4:$D$2689,0.4,0),0)</f>
        <v>0</v>
      </c>
      <c r="N1263" s="1" t="n">
        <f aca="false">IFERROR(VLOOKUP(A1263,'[2]Pivot HorizontalMRP'!$A$4:$E$2689,5,0),0)</f>
        <v>3000</v>
      </c>
      <c r="O1263" s="1" t="n">
        <f aca="false">K1263+L1263</f>
        <v>5304</v>
      </c>
      <c r="P1263" s="1" t="n">
        <f aca="false">K1263+L1263+M1263+N1263</f>
        <v>8304</v>
      </c>
      <c r="Q1263" s="1" t="n">
        <f aca="false">IFERROR(VLOOKUP(A1263,'[2]Pivot HorizontalMRP'!$A$4:$F$2689,6,0),0)</f>
        <v>6298</v>
      </c>
      <c r="R1263" s="1" t="n">
        <f aca="false">IFERROR(VLOOKUP(A1263,'[2]Pivot HorizontalMRP'!$A$4:$G$2689,7,0),0)</f>
        <v>3990</v>
      </c>
      <c r="S1263" s="1" t="n">
        <f aca="false">IFERROR(VLOOKUP(A1263,'[2]Pivot HorizontalMRP'!$A$4:$H$2689,8,0),0)</f>
        <v>5985</v>
      </c>
      <c r="T1263" s="1" t="n">
        <f aca="false">IFERROR(VLOOKUP(A1263,'[2]Pivot HorizontalMRP'!$A$4:$I$2689,9,0),0)</f>
        <v>2933</v>
      </c>
      <c r="U1263" s="1" t="n">
        <f aca="false">IF(I1263="delivery",O1263-SUM(Q1263+R1263),IF(I1263="PO",P1263-SUM(Q1263:R1263)))</f>
        <v>-4984</v>
      </c>
      <c r="V1263" s="81" t="n">
        <v>1.384</v>
      </c>
      <c r="W1263" s="81"/>
      <c r="X1263" s="81" t="n">
        <f aca="false">W1263-V1263</f>
        <v>-1.384</v>
      </c>
      <c r="Y1263" s="81"/>
      <c r="Z1263" s="81"/>
      <c r="AA1263" s="81" t="n">
        <v>0.68</v>
      </c>
      <c r="AB1263" s="81"/>
      <c r="AC1263" s="81"/>
      <c r="AD1263" s="81"/>
      <c r="AE1263" s="81"/>
      <c r="AF1263" s="81"/>
      <c r="AG1263" s="81"/>
      <c r="AH1263" s="81"/>
      <c r="AI1263" s="81"/>
      <c r="AJ1263" s="81"/>
      <c r="AK1263" s="81"/>
      <c r="AL1263" s="81"/>
      <c r="AM1263" s="81"/>
      <c r="AN1263" s="81"/>
      <c r="AO1263" s="81" t="str">
        <f aca="false">D1263</f>
        <v>Arista</v>
      </c>
      <c r="AP1263" s="1" t="s">
        <v>6397</v>
      </c>
      <c r="AQ1263" s="1"/>
      <c r="AR1263" s="1"/>
      <c r="AS1263" s="1"/>
      <c r="AT1263" s="1"/>
      <c r="AU1263" s="1"/>
      <c r="AV1263" s="1"/>
      <c r="AW1263" s="1"/>
      <c r="AX1263" s="1"/>
      <c r="AY1263" s="1"/>
      <c r="AZ1263" s="1"/>
      <c r="BA1263" s="1"/>
      <c r="BB1263" s="1"/>
      <c r="BC1263" s="1"/>
      <c r="BD1263" s="1"/>
      <c r="BE1263" s="1"/>
      <c r="BF1263" s="1" t="s">
        <v>14668</v>
      </c>
      <c r="BG1263" s="1" t="s">
        <v>183</v>
      </c>
      <c r="BH1263" s="1"/>
      <c r="BI1263" s="1"/>
    </row>
    <row r="1264" customFormat="false" ht="12.75" hidden="false" customHeight="false" outlineLevel="0" collapsed="false">
      <c r="A1264" s="1" t="s">
        <v>6538</v>
      </c>
      <c r="B1264" s="1" t="s">
        <v>6539</v>
      </c>
      <c r="C1264" s="1" t="s">
        <v>177</v>
      </c>
      <c r="D1264" s="1" t="s">
        <v>82</v>
      </c>
      <c r="E1264" s="1" t="s">
        <v>15731</v>
      </c>
      <c r="F1264" s="1" t="s">
        <v>6541</v>
      </c>
      <c r="G1264" s="1" t="n">
        <v>86</v>
      </c>
      <c r="H1264" s="1" t="n">
        <v>1000</v>
      </c>
      <c r="I1264" s="101" t="s">
        <v>180</v>
      </c>
      <c r="J1264" s="1"/>
      <c r="K1264" s="1" t="n">
        <f aca="false">IFERROR(VLOOKUP(A1264,'[2]Pivot HorizontalMRP'!$A$4:$B$2689,2,0),0)</f>
        <v>0</v>
      </c>
      <c r="L1264" s="1" t="n">
        <f aca="false">IFERROR(VLOOKUP(A1264,'[2]Pivot HorizontalMRP'!$A$4:$C$2689,3,0),0)</f>
        <v>5396</v>
      </c>
      <c r="M1264" s="1" t="n">
        <f aca="false">IFERROR(VLOOKUP(A1264,'[2]Pivot HorizontalMRP'!$A$4:$D$2689,0.4,0),0)</f>
        <v>0</v>
      </c>
      <c r="N1264" s="1" t="n">
        <f aca="false">IFERROR(VLOOKUP(A1264,'[2]Pivot HorizontalMRP'!$A$4:$E$2689,5,0),0)</f>
        <v>2500</v>
      </c>
      <c r="O1264" s="1" t="n">
        <f aca="false">K1264+L1264</f>
        <v>5396</v>
      </c>
      <c r="P1264" s="1" t="n">
        <f aca="false">K1264+L1264+M1264+N1264</f>
        <v>7896</v>
      </c>
      <c r="Q1264" s="1" t="n">
        <f aca="false">IFERROR(VLOOKUP(A1264,'[2]Pivot HorizontalMRP'!$A$4:$F$2689,6,0),0)</f>
        <v>15508</v>
      </c>
      <c r="R1264" s="1" t="n">
        <f aca="false">IFERROR(VLOOKUP(A1264,'[2]Pivot HorizontalMRP'!$A$4:$G$2689,7,0),0)</f>
        <v>9329</v>
      </c>
      <c r="S1264" s="1" t="n">
        <f aca="false">IFERROR(VLOOKUP(A1264,'[2]Pivot HorizontalMRP'!$A$4:$H$2689,8,0),0)</f>
        <v>9988</v>
      </c>
      <c r="T1264" s="1" t="n">
        <f aca="false">IFERROR(VLOOKUP(A1264,'[2]Pivot HorizontalMRP'!$A$4:$I$2689,9,0),0)</f>
        <v>6523</v>
      </c>
      <c r="U1264" s="1" t="n">
        <f aca="false">IF(I1264="delivery",O1264-SUM(Q1264+R1264),IF(I1264="PO",P1264-SUM(Q1264:R1264)))</f>
        <v>-19441</v>
      </c>
      <c r="V1264" s="81" t="n">
        <v>1.076</v>
      </c>
      <c r="W1264" s="81"/>
      <c r="X1264" s="81" t="n">
        <f aca="false">W1264-V1264</f>
        <v>-1.076</v>
      </c>
      <c r="Y1264" s="81"/>
      <c r="Z1264" s="81"/>
      <c r="AA1264" s="81" t="n">
        <v>1.15</v>
      </c>
      <c r="AB1264" s="81"/>
      <c r="AC1264" s="81"/>
      <c r="AD1264" s="81"/>
      <c r="AE1264" s="81"/>
      <c r="AF1264" s="81"/>
      <c r="AG1264" s="81"/>
      <c r="AH1264" s="81"/>
      <c r="AI1264" s="81"/>
      <c r="AJ1264" s="81"/>
      <c r="AK1264" s="81"/>
      <c r="AL1264" s="81"/>
      <c r="AM1264" s="81"/>
      <c r="AN1264" s="81"/>
      <c r="AO1264" s="81" t="str">
        <f aca="false">D1264</f>
        <v>Arista</v>
      </c>
      <c r="AP1264" s="1" t="s">
        <v>6397</v>
      </c>
      <c r="AQ1264" s="1"/>
      <c r="AR1264" s="1"/>
      <c r="AS1264" s="1"/>
      <c r="AT1264" s="1"/>
      <c r="AU1264" s="1"/>
      <c r="AV1264" s="1"/>
      <c r="AW1264" s="1"/>
      <c r="AX1264" s="1"/>
      <c r="AY1264" s="1"/>
      <c r="AZ1264" s="1"/>
      <c r="BA1264" s="1"/>
      <c r="BB1264" s="1"/>
      <c r="BC1264" s="1"/>
      <c r="BD1264" s="1"/>
      <c r="BE1264" s="1"/>
      <c r="BF1264" s="1" t="s">
        <v>14668</v>
      </c>
      <c r="BG1264" s="1" t="s">
        <v>183</v>
      </c>
      <c r="BH1264" s="1"/>
      <c r="BI1264" s="1"/>
    </row>
    <row r="1265" customFormat="false" ht="12.75" hidden="false" customHeight="false" outlineLevel="0" collapsed="false">
      <c r="A1265" s="1" t="s">
        <v>6542</v>
      </c>
      <c r="B1265" s="1" t="s">
        <v>6543</v>
      </c>
      <c r="C1265" s="1" t="s">
        <v>177</v>
      </c>
      <c r="D1265" s="1" t="s">
        <v>82</v>
      </c>
      <c r="E1265" s="1" t="s">
        <v>15732</v>
      </c>
      <c r="F1265" s="1" t="s">
        <v>6545</v>
      </c>
      <c r="G1265" s="1" t="n">
        <v>53</v>
      </c>
      <c r="H1265" s="1" t="n">
        <v>2500</v>
      </c>
      <c r="I1265" s="101" t="s">
        <v>188</v>
      </c>
      <c r="J1265" s="1"/>
      <c r="K1265" s="1" t="n">
        <f aca="false">IFERROR(VLOOKUP(A1265,'[2]Pivot HorizontalMRP'!$A$4:$B$2689,2,0),0)</f>
        <v>0</v>
      </c>
      <c r="L1265" s="1" t="n">
        <f aca="false">IFERROR(VLOOKUP(A1265,'[2]Pivot HorizontalMRP'!$A$4:$C$2689,3,0),0)</f>
        <v>6204</v>
      </c>
      <c r="M1265" s="1" t="n">
        <f aca="false">IFERROR(VLOOKUP(A1265,'[2]Pivot HorizontalMRP'!$A$4:$D$2689,0.4,0),0)</f>
        <v>0</v>
      </c>
      <c r="N1265" s="1" t="n">
        <f aca="false">IFERROR(VLOOKUP(A1265,'[2]Pivot HorizontalMRP'!$A$4:$E$2689,5,0),0)</f>
        <v>7500</v>
      </c>
      <c r="O1265" s="1" t="n">
        <f aca="false">K1265+L1265</f>
        <v>6204</v>
      </c>
      <c r="P1265" s="1" t="n">
        <f aca="false">K1265+L1265+M1265+N1265</f>
        <v>13704</v>
      </c>
      <c r="Q1265" s="1" t="n">
        <f aca="false">IFERROR(VLOOKUP(A1265,'[2]Pivot HorizontalMRP'!$A$4:$F$2689,6,0),0)</f>
        <v>12943</v>
      </c>
      <c r="R1265" s="1" t="n">
        <f aca="false">IFERROR(VLOOKUP(A1265,'[2]Pivot HorizontalMRP'!$A$4:$G$2689,7,0),0)</f>
        <v>7210</v>
      </c>
      <c r="S1265" s="1" t="n">
        <f aca="false">IFERROR(VLOOKUP(A1265,'[2]Pivot HorizontalMRP'!$A$4:$H$2689,8,0),0)</f>
        <v>7111</v>
      </c>
      <c r="T1265" s="1" t="n">
        <f aca="false">IFERROR(VLOOKUP(A1265,'[2]Pivot HorizontalMRP'!$A$4:$I$2689,9,0),0)</f>
        <v>4116</v>
      </c>
      <c r="U1265" s="1" t="n">
        <f aca="false">IF(I1265="delivery",O1265-SUM(Q1265+R1265),IF(I1265="PO",P1265-SUM(Q1265:R1265)))</f>
        <v>-6449</v>
      </c>
      <c r="V1265" s="81" t="n">
        <v>2.08</v>
      </c>
      <c r="W1265" s="81"/>
      <c r="X1265" s="81" t="n">
        <f aca="false">W1265-V1265</f>
        <v>-2.08</v>
      </c>
      <c r="Y1265" s="81"/>
      <c r="Z1265" s="81"/>
      <c r="AA1265" s="81" t="n">
        <v>2.08</v>
      </c>
      <c r="AB1265" s="81"/>
      <c r="AC1265" s="81"/>
      <c r="AD1265" s="81"/>
      <c r="AE1265" s="81"/>
      <c r="AF1265" s="81"/>
      <c r="AG1265" s="81"/>
      <c r="AH1265" s="81"/>
      <c r="AI1265" s="81"/>
      <c r="AJ1265" s="81"/>
      <c r="AK1265" s="81"/>
      <c r="AL1265" s="81"/>
      <c r="AM1265" s="81"/>
      <c r="AN1265" s="81"/>
      <c r="AO1265" s="81" t="str">
        <f aca="false">D1265</f>
        <v>Arista</v>
      </c>
      <c r="AP1265" s="1" t="s">
        <v>6397</v>
      </c>
      <c r="AQ1265" s="1"/>
      <c r="AR1265" s="1"/>
      <c r="AS1265" s="1"/>
      <c r="AT1265" s="1"/>
      <c r="AU1265" s="1"/>
      <c r="AV1265" s="1"/>
      <c r="AW1265" s="1"/>
      <c r="AX1265" s="1"/>
      <c r="AY1265" s="1"/>
      <c r="AZ1265" s="1"/>
      <c r="BA1265" s="1"/>
      <c r="BB1265" s="1"/>
      <c r="BC1265" s="1"/>
      <c r="BD1265" s="1"/>
      <c r="BE1265" s="1"/>
      <c r="BF1265" s="1" t="s">
        <v>14668</v>
      </c>
      <c r="BG1265" s="1" t="s">
        <v>183</v>
      </c>
      <c r="BH1265" s="1"/>
      <c r="BI1265" s="1"/>
    </row>
    <row r="1266" customFormat="false" ht="12.75" hidden="false" customHeight="false" outlineLevel="0" collapsed="false">
      <c r="A1266" s="1" t="s">
        <v>6558</v>
      </c>
      <c r="B1266" s="1" t="s">
        <v>6559</v>
      </c>
      <c r="C1266" s="1" t="s">
        <v>177</v>
      </c>
      <c r="D1266" s="1" t="s">
        <v>82</v>
      </c>
      <c r="E1266" s="1" t="s">
        <v>15733</v>
      </c>
      <c r="F1266" s="1" t="s">
        <v>6561</v>
      </c>
      <c r="G1266" s="1" t="n">
        <v>63</v>
      </c>
      <c r="H1266" s="1" t="n">
        <v>90</v>
      </c>
      <c r="I1266" s="101" t="s">
        <v>180</v>
      </c>
      <c r="J1266" s="1"/>
      <c r="K1266" s="1" t="n">
        <f aca="false">IFERROR(VLOOKUP(A1266,'[2]Pivot HorizontalMRP'!$A$4:$B$2689,2,0),0)</f>
        <v>0</v>
      </c>
      <c r="L1266" s="1" t="n">
        <f aca="false">IFERROR(VLOOKUP(A1266,'[2]Pivot HorizontalMRP'!$A$4:$C$2689,3,0),0)</f>
        <v>4584</v>
      </c>
      <c r="M1266" s="1" t="n">
        <f aca="false">IFERROR(VLOOKUP(A1266,'[2]Pivot HorizontalMRP'!$A$4:$D$2689,0.4,0),0)</f>
        <v>0</v>
      </c>
      <c r="N1266" s="1" t="n">
        <f aca="false">IFERROR(VLOOKUP(A1266,'[2]Pivot HorizontalMRP'!$A$4:$E$2689,5,0),0)</f>
        <v>7290</v>
      </c>
      <c r="O1266" s="1" t="n">
        <f aca="false">K1266+L1266</f>
        <v>4584</v>
      </c>
      <c r="P1266" s="1" t="n">
        <f aca="false">K1266+L1266+M1266+N1266</f>
        <v>11874</v>
      </c>
      <c r="Q1266" s="1" t="n">
        <f aca="false">IFERROR(VLOOKUP(A1266,'[2]Pivot HorizontalMRP'!$A$4:$F$2689,6,0),0)</f>
        <v>11703</v>
      </c>
      <c r="R1266" s="1" t="n">
        <f aca="false">IFERROR(VLOOKUP(A1266,'[2]Pivot HorizontalMRP'!$A$4:$G$2689,7,0),0)</f>
        <v>9182</v>
      </c>
      <c r="S1266" s="1" t="n">
        <f aca="false">IFERROR(VLOOKUP(A1266,'[2]Pivot HorizontalMRP'!$A$4:$H$2689,8,0),0)</f>
        <v>7062</v>
      </c>
      <c r="T1266" s="1" t="n">
        <f aca="false">IFERROR(VLOOKUP(A1266,'[2]Pivot HorizontalMRP'!$A$4:$I$2689,9,0),0)</f>
        <v>4928</v>
      </c>
      <c r="U1266" s="1" t="n">
        <f aca="false">IF(I1266="delivery",O1266-SUM(Q1266+R1266),IF(I1266="PO",P1266-SUM(Q1266:R1266)))</f>
        <v>-16301</v>
      </c>
      <c r="V1266" s="81" t="n">
        <v>4.02</v>
      </c>
      <c r="W1266" s="81"/>
      <c r="X1266" s="81" t="n">
        <f aca="false">W1266-V1266</f>
        <v>-4.02</v>
      </c>
      <c r="Y1266" s="81"/>
      <c r="Z1266" s="81"/>
      <c r="AA1266" s="81" t="n">
        <v>4.02</v>
      </c>
      <c r="AB1266" s="81"/>
      <c r="AC1266" s="81"/>
      <c r="AD1266" s="81"/>
      <c r="AE1266" s="81"/>
      <c r="AF1266" s="81"/>
      <c r="AG1266" s="81"/>
      <c r="AH1266" s="81"/>
      <c r="AI1266" s="81"/>
      <c r="AJ1266" s="81"/>
      <c r="AK1266" s="81"/>
      <c r="AL1266" s="81"/>
      <c r="AM1266" s="81"/>
      <c r="AN1266" s="81"/>
      <c r="AO1266" s="81" t="str">
        <f aca="false">D1266</f>
        <v>Arista</v>
      </c>
      <c r="AP1266" s="1" t="s">
        <v>6397</v>
      </c>
      <c r="AQ1266" s="1"/>
      <c r="AR1266" s="1"/>
      <c r="AS1266" s="1"/>
      <c r="AT1266" s="1"/>
      <c r="AU1266" s="1"/>
      <c r="AV1266" s="1"/>
      <c r="AW1266" s="1"/>
      <c r="AX1266" s="1"/>
      <c r="AY1266" s="1"/>
      <c r="AZ1266" s="1"/>
      <c r="BA1266" s="1"/>
      <c r="BB1266" s="1"/>
      <c r="BC1266" s="1"/>
      <c r="BD1266" s="1"/>
      <c r="BE1266" s="1"/>
      <c r="BF1266" s="1" t="s">
        <v>14668</v>
      </c>
      <c r="BG1266" s="1" t="s">
        <v>183</v>
      </c>
      <c r="BH1266" s="1"/>
      <c r="BI1266" s="1"/>
    </row>
    <row r="1267" customFormat="false" ht="12.75" hidden="false" customHeight="false" outlineLevel="0" collapsed="false">
      <c r="A1267" s="1" t="s">
        <v>6574</v>
      </c>
      <c r="B1267" s="1" t="s">
        <v>6575</v>
      </c>
      <c r="C1267" s="1" t="s">
        <v>177</v>
      </c>
      <c r="D1267" s="1" t="s">
        <v>82</v>
      </c>
      <c r="E1267" s="1" t="s">
        <v>15734</v>
      </c>
      <c r="F1267" s="1" t="s">
        <v>6577</v>
      </c>
      <c r="G1267" s="1" t="n">
        <v>271</v>
      </c>
      <c r="H1267" s="1" t="n">
        <v>1</v>
      </c>
      <c r="I1267" s="101" t="s">
        <v>180</v>
      </c>
      <c r="J1267" s="1"/>
      <c r="K1267" s="1" t="n">
        <f aca="false">IFERROR(VLOOKUP(A1267,'[2]Pivot HorizontalMRP'!$A$4:$B$2689,2,0),0)</f>
        <v>0</v>
      </c>
      <c r="L1267" s="1" t="n">
        <f aca="false">IFERROR(VLOOKUP(A1267,'[2]Pivot HorizontalMRP'!$A$4:$C$2689,3,0),0)</f>
        <v>131</v>
      </c>
      <c r="M1267" s="1" t="n">
        <f aca="false">IFERROR(VLOOKUP(A1267,'[2]Pivot HorizontalMRP'!$A$4:$D$2689,0.4,0),0)</f>
        <v>0</v>
      </c>
      <c r="N1267" s="1" t="n">
        <f aca="false">IFERROR(VLOOKUP(A1267,'[2]Pivot HorizontalMRP'!$A$4:$E$2689,5,0),0)</f>
        <v>0</v>
      </c>
      <c r="O1267" s="1" t="n">
        <f aca="false">K1267+L1267</f>
        <v>131</v>
      </c>
      <c r="P1267" s="1" t="n">
        <f aca="false">K1267+L1267+M1267+N1267</f>
        <v>131</v>
      </c>
      <c r="Q1267" s="1" t="n">
        <f aca="false">IFERROR(VLOOKUP(A1267,'[2]Pivot HorizontalMRP'!$A$4:$F$2689,6,0),0)</f>
        <v>53</v>
      </c>
      <c r="R1267" s="1" t="n">
        <f aca="false">IFERROR(VLOOKUP(A1267,'[2]Pivot HorizontalMRP'!$A$4:$G$2689,7,0),0)</f>
        <v>17</v>
      </c>
      <c r="S1267" s="1" t="n">
        <f aca="false">IFERROR(VLOOKUP(A1267,'[2]Pivot HorizontalMRP'!$A$4:$H$2689,8,0),0)</f>
        <v>18</v>
      </c>
      <c r="T1267" s="1" t="n">
        <f aca="false">IFERROR(VLOOKUP(A1267,'[2]Pivot HorizontalMRP'!$A$4:$I$2689,9,0),0)</f>
        <v>6</v>
      </c>
      <c r="U1267" s="1" t="n">
        <f aca="false">IF(I1267="delivery",O1267-SUM(Q1267+R1267),IF(I1267="PO",P1267-SUM(Q1267:R1267)))</f>
        <v>61</v>
      </c>
      <c r="V1267" s="81" t="n">
        <v>27</v>
      </c>
      <c r="W1267" s="81"/>
      <c r="X1267" s="81" t="n">
        <f aca="false">W1267-V1267</f>
        <v>-27</v>
      </c>
      <c r="Y1267" s="81"/>
      <c r="Z1267" s="81"/>
      <c r="AA1267" s="81" t="n">
        <v>27</v>
      </c>
      <c r="AB1267" s="81"/>
      <c r="AC1267" s="81"/>
      <c r="AD1267" s="81"/>
      <c r="AE1267" s="81"/>
      <c r="AF1267" s="81"/>
      <c r="AG1267" s="81"/>
      <c r="AH1267" s="81"/>
      <c r="AI1267" s="81"/>
      <c r="AJ1267" s="81"/>
      <c r="AK1267" s="81"/>
      <c r="AL1267" s="81"/>
      <c r="AM1267" s="81"/>
      <c r="AN1267" s="81"/>
      <c r="AO1267" s="81" t="str">
        <f aca="false">D1267</f>
        <v>Arista</v>
      </c>
      <c r="AP1267" s="1" t="s">
        <v>6397</v>
      </c>
      <c r="AQ1267" s="1"/>
      <c r="AR1267" s="1"/>
      <c r="AS1267" s="1"/>
      <c r="AT1267" s="1"/>
      <c r="AU1267" s="1"/>
      <c r="AV1267" s="1"/>
      <c r="AW1267" s="1"/>
      <c r="AX1267" s="1"/>
      <c r="AY1267" s="1"/>
      <c r="AZ1267" s="1"/>
      <c r="BA1267" s="1"/>
      <c r="BB1267" s="1"/>
      <c r="BC1267" s="1"/>
      <c r="BD1267" s="1"/>
      <c r="BE1267" s="1"/>
      <c r="BF1267" s="1" t="s">
        <v>14668</v>
      </c>
      <c r="BG1267" s="1" t="s">
        <v>183</v>
      </c>
      <c r="BH1267" s="1"/>
      <c r="BI1267" s="1"/>
    </row>
    <row r="1268" customFormat="false" ht="12.75" hidden="false" customHeight="false" outlineLevel="0" collapsed="false">
      <c r="A1268" s="1" t="s">
        <v>6578</v>
      </c>
      <c r="B1268" s="1" t="s">
        <v>6579</v>
      </c>
      <c r="C1268" s="1" t="s">
        <v>177</v>
      </c>
      <c r="D1268" s="1" t="s">
        <v>82</v>
      </c>
      <c r="E1268" s="1" t="s">
        <v>15735</v>
      </c>
      <c r="F1268" s="1" t="s">
        <v>6581</v>
      </c>
      <c r="G1268" s="1" t="n">
        <v>101</v>
      </c>
      <c r="H1268" s="1" t="n">
        <v>1</v>
      </c>
      <c r="I1268" s="101" t="s">
        <v>180</v>
      </c>
      <c r="J1268" s="1"/>
      <c r="K1268" s="1" t="n">
        <f aca="false">IFERROR(VLOOKUP(A1268,'[2]Pivot HorizontalMRP'!$A$4:$B$2689,2,0),0)</f>
        <v>0</v>
      </c>
      <c r="L1268" s="1" t="n">
        <f aca="false">IFERROR(VLOOKUP(A1268,'[2]Pivot HorizontalMRP'!$A$4:$C$2689,3,0),0)</f>
        <v>363</v>
      </c>
      <c r="M1268" s="1" t="n">
        <f aca="false">IFERROR(VLOOKUP(A1268,'[2]Pivot HorizontalMRP'!$A$4:$D$2689,0.4,0),0)</f>
        <v>0</v>
      </c>
      <c r="N1268" s="1" t="n">
        <f aca="false">IFERROR(VLOOKUP(A1268,'[2]Pivot HorizontalMRP'!$A$4:$E$2689,5,0),0)</f>
        <v>162</v>
      </c>
      <c r="O1268" s="1" t="n">
        <f aca="false">K1268+L1268</f>
        <v>363</v>
      </c>
      <c r="P1268" s="1" t="n">
        <f aca="false">K1268+L1268+M1268+N1268</f>
        <v>525</v>
      </c>
      <c r="Q1268" s="1" t="n">
        <f aca="false">IFERROR(VLOOKUP(A1268,'[2]Pivot HorizontalMRP'!$A$4:$F$2689,6,0),0)</f>
        <v>328</v>
      </c>
      <c r="R1268" s="1" t="n">
        <f aca="false">IFERROR(VLOOKUP(A1268,'[2]Pivot HorizontalMRP'!$A$4:$G$2689,7,0),0)</f>
        <v>502</v>
      </c>
      <c r="S1268" s="1" t="n">
        <f aca="false">IFERROR(VLOOKUP(A1268,'[2]Pivot HorizontalMRP'!$A$4:$H$2689,8,0),0)</f>
        <v>386</v>
      </c>
      <c r="T1268" s="1" t="n">
        <f aca="false">IFERROR(VLOOKUP(A1268,'[2]Pivot HorizontalMRP'!$A$4:$I$2689,9,0),0)</f>
        <v>127</v>
      </c>
      <c r="U1268" s="1" t="n">
        <f aca="false">IF(I1268="delivery",O1268-SUM(Q1268+R1268),IF(I1268="PO",P1268-SUM(Q1268:R1268)))</f>
        <v>-467</v>
      </c>
      <c r="V1268" s="81" t="n">
        <v>66.81</v>
      </c>
      <c r="W1268" s="81"/>
      <c r="X1268" s="81" t="n">
        <f aca="false">W1268-V1268</f>
        <v>-66.81</v>
      </c>
      <c r="Y1268" s="81"/>
      <c r="Z1268" s="81"/>
      <c r="AA1268" s="81" t="n">
        <v>66.81</v>
      </c>
      <c r="AB1268" s="81"/>
      <c r="AC1268" s="81"/>
      <c r="AD1268" s="81"/>
      <c r="AE1268" s="81"/>
      <c r="AF1268" s="81"/>
      <c r="AG1268" s="81"/>
      <c r="AH1268" s="81"/>
      <c r="AI1268" s="81"/>
      <c r="AJ1268" s="81"/>
      <c r="AK1268" s="81"/>
      <c r="AL1268" s="81"/>
      <c r="AM1268" s="81"/>
      <c r="AN1268" s="81"/>
      <c r="AO1268" s="81" t="str">
        <f aca="false">D1268</f>
        <v>Arista</v>
      </c>
      <c r="AP1268" s="1" t="s">
        <v>6397</v>
      </c>
      <c r="AQ1268" s="1"/>
      <c r="AR1268" s="1"/>
      <c r="AS1268" s="1"/>
      <c r="AT1268" s="1"/>
      <c r="AU1268" s="1"/>
      <c r="AV1268" s="1"/>
      <c r="AW1268" s="1"/>
      <c r="AX1268" s="1"/>
      <c r="AY1268" s="1"/>
      <c r="AZ1268" s="1"/>
      <c r="BA1268" s="1"/>
      <c r="BB1268" s="1"/>
      <c r="BC1268" s="1"/>
      <c r="BD1268" s="1"/>
      <c r="BE1268" s="1"/>
      <c r="BF1268" s="1" t="s">
        <v>14668</v>
      </c>
      <c r="BG1268" s="1" t="s">
        <v>183</v>
      </c>
      <c r="BH1268" s="1"/>
      <c r="BI1268" s="1"/>
    </row>
    <row r="1269" customFormat="false" ht="12.75" hidden="false" customHeight="false" outlineLevel="0" collapsed="false">
      <c r="A1269" s="1" t="s">
        <v>6582</v>
      </c>
      <c r="B1269" s="1" t="s">
        <v>6583</v>
      </c>
      <c r="C1269" s="1" t="s">
        <v>177</v>
      </c>
      <c r="D1269" s="1" t="s">
        <v>82</v>
      </c>
      <c r="E1269" s="1" t="s">
        <v>15736</v>
      </c>
      <c r="F1269" s="1" t="s">
        <v>6585</v>
      </c>
      <c r="G1269" s="1" t="n">
        <v>101</v>
      </c>
      <c r="H1269" s="1" t="n">
        <v>1</v>
      </c>
      <c r="I1269" s="101" t="s">
        <v>180</v>
      </c>
      <c r="J1269" s="1"/>
      <c r="K1269" s="1" t="n">
        <f aca="false">IFERROR(VLOOKUP(A1269,'[2]Pivot HorizontalMRP'!$A$4:$B$2689,2,0),0)</f>
        <v>0</v>
      </c>
      <c r="L1269" s="1" t="n">
        <f aca="false">IFERROR(VLOOKUP(A1269,'[2]Pivot HorizontalMRP'!$A$4:$C$2689,3,0),0)</f>
        <v>318</v>
      </c>
      <c r="M1269" s="1" t="n">
        <f aca="false">IFERROR(VLOOKUP(A1269,'[2]Pivot HorizontalMRP'!$A$4:$D$2689,0.4,0),0)</f>
        <v>0</v>
      </c>
      <c r="N1269" s="1" t="n">
        <f aca="false">IFERROR(VLOOKUP(A1269,'[2]Pivot HorizontalMRP'!$A$4:$E$2689,5,0),0)</f>
        <v>190</v>
      </c>
      <c r="O1269" s="1" t="n">
        <f aca="false">K1269+L1269</f>
        <v>318</v>
      </c>
      <c r="P1269" s="1" t="n">
        <f aca="false">K1269+L1269+M1269+N1269</f>
        <v>508</v>
      </c>
      <c r="Q1269" s="1" t="n">
        <f aca="false">IFERROR(VLOOKUP(A1269,'[2]Pivot HorizontalMRP'!$A$4:$F$2689,6,0),0)</f>
        <v>328</v>
      </c>
      <c r="R1269" s="1" t="n">
        <f aca="false">IFERROR(VLOOKUP(A1269,'[2]Pivot HorizontalMRP'!$A$4:$G$2689,7,0),0)</f>
        <v>502</v>
      </c>
      <c r="S1269" s="1" t="n">
        <f aca="false">IFERROR(VLOOKUP(A1269,'[2]Pivot HorizontalMRP'!$A$4:$H$2689,8,0),0)</f>
        <v>386</v>
      </c>
      <c r="T1269" s="1" t="n">
        <f aca="false">IFERROR(VLOOKUP(A1269,'[2]Pivot HorizontalMRP'!$A$4:$I$2689,9,0),0)</f>
        <v>127</v>
      </c>
      <c r="U1269" s="1" t="n">
        <f aca="false">IF(I1269="delivery",O1269-SUM(Q1269+R1269),IF(I1269="PO",P1269-SUM(Q1269:R1269)))</f>
        <v>-512</v>
      </c>
      <c r="V1269" s="81" t="n">
        <v>30.07</v>
      </c>
      <c r="W1269" s="81"/>
      <c r="X1269" s="81" t="n">
        <f aca="false">W1269-V1269</f>
        <v>-30.07</v>
      </c>
      <c r="Y1269" s="81"/>
      <c r="Z1269" s="81"/>
      <c r="AA1269" s="81"/>
      <c r="AB1269" s="81"/>
      <c r="AC1269" s="81"/>
      <c r="AD1269" s="81"/>
      <c r="AE1269" s="81"/>
      <c r="AF1269" s="81"/>
      <c r="AG1269" s="81"/>
      <c r="AH1269" s="81"/>
      <c r="AI1269" s="81"/>
      <c r="AJ1269" s="81"/>
      <c r="AK1269" s="81"/>
      <c r="AL1269" s="81"/>
      <c r="AM1269" s="81"/>
      <c r="AN1269" s="81"/>
      <c r="AO1269" s="81" t="str">
        <f aca="false">D1269</f>
        <v>Arista</v>
      </c>
      <c r="AP1269" s="1" t="s">
        <v>6397</v>
      </c>
      <c r="AQ1269" s="1"/>
      <c r="AR1269" s="1"/>
      <c r="AS1269" s="1"/>
      <c r="AT1269" s="1"/>
      <c r="AU1269" s="1"/>
      <c r="AV1269" s="1"/>
      <c r="AW1269" s="1"/>
      <c r="AX1269" s="1"/>
      <c r="AY1269" s="1"/>
      <c r="AZ1269" s="1"/>
      <c r="BA1269" s="1"/>
      <c r="BB1269" s="1"/>
      <c r="BC1269" s="1"/>
      <c r="BD1269" s="1"/>
      <c r="BE1269" s="1"/>
      <c r="BF1269" s="1" t="s">
        <v>14668</v>
      </c>
      <c r="BG1269" s="1" t="s">
        <v>183</v>
      </c>
      <c r="BH1269" s="1"/>
      <c r="BI1269" s="1"/>
    </row>
    <row r="1270" customFormat="false" ht="12.75" hidden="false" customHeight="false" outlineLevel="0" collapsed="false">
      <c r="A1270" s="1" t="s">
        <v>6590</v>
      </c>
      <c r="B1270" s="1" t="s">
        <v>6591</v>
      </c>
      <c r="C1270" s="1" t="s">
        <v>177</v>
      </c>
      <c r="D1270" s="1" t="s">
        <v>82</v>
      </c>
      <c r="E1270" s="1" t="s">
        <v>15737</v>
      </c>
      <c r="F1270" s="1" t="s">
        <v>6593</v>
      </c>
      <c r="G1270" s="1" t="n">
        <v>71</v>
      </c>
      <c r="H1270" s="1" t="n">
        <v>60</v>
      </c>
      <c r="I1270" s="101" t="s">
        <v>180</v>
      </c>
      <c r="J1270" s="1"/>
      <c r="K1270" s="1" t="n">
        <f aca="false">IFERROR(VLOOKUP(A1270,'[2]Pivot HorizontalMRP'!$A$4:$B$2689,2,0),0)</f>
        <v>0</v>
      </c>
      <c r="L1270" s="1" t="n">
        <f aca="false">IFERROR(VLOOKUP(A1270,'[2]Pivot HorizontalMRP'!$A$4:$C$2689,3,0),0)</f>
        <v>2448</v>
      </c>
      <c r="M1270" s="1" t="n">
        <f aca="false">IFERROR(VLOOKUP(A1270,'[2]Pivot HorizontalMRP'!$A$4:$D$2689,0.4,0),0)</f>
        <v>0</v>
      </c>
      <c r="N1270" s="1" t="n">
        <f aca="false">IFERROR(VLOOKUP(A1270,'[2]Pivot HorizontalMRP'!$A$4:$E$2689,5,0),0)</f>
        <v>10200</v>
      </c>
      <c r="O1270" s="1" t="n">
        <f aca="false">K1270+L1270</f>
        <v>2448</v>
      </c>
      <c r="P1270" s="1" t="n">
        <f aca="false">K1270+L1270+M1270+N1270</f>
        <v>12648</v>
      </c>
      <c r="Q1270" s="1" t="n">
        <f aca="false">IFERROR(VLOOKUP(A1270,'[2]Pivot HorizontalMRP'!$A$4:$F$2689,6,0),0)</f>
        <v>13629</v>
      </c>
      <c r="R1270" s="1" t="n">
        <f aca="false">IFERROR(VLOOKUP(A1270,'[2]Pivot HorizontalMRP'!$A$4:$G$2689,7,0),0)</f>
        <v>6870</v>
      </c>
      <c r="S1270" s="1" t="n">
        <f aca="false">IFERROR(VLOOKUP(A1270,'[2]Pivot HorizontalMRP'!$A$4:$H$2689,8,0),0)</f>
        <v>6923</v>
      </c>
      <c r="T1270" s="1" t="n">
        <f aca="false">IFERROR(VLOOKUP(A1270,'[2]Pivot HorizontalMRP'!$A$4:$I$2689,9,0),0)</f>
        <v>4164</v>
      </c>
      <c r="U1270" s="1" t="n">
        <f aca="false">IF(I1270="delivery",O1270-SUM(Q1270+R1270),IF(I1270="PO",P1270-SUM(Q1270:R1270)))</f>
        <v>-18051</v>
      </c>
      <c r="V1270" s="81" t="n">
        <v>11.75</v>
      </c>
      <c r="W1270" s="81"/>
      <c r="X1270" s="81" t="n">
        <f aca="false">W1270-V1270</f>
        <v>-11.75</v>
      </c>
      <c r="Y1270" s="81"/>
      <c r="Z1270" s="81"/>
      <c r="AA1270" s="81" t="n">
        <v>11.75</v>
      </c>
      <c r="AB1270" s="81"/>
      <c r="AC1270" s="81"/>
      <c r="AD1270" s="81"/>
      <c r="AE1270" s="81"/>
      <c r="AF1270" s="81"/>
      <c r="AG1270" s="81"/>
      <c r="AH1270" s="81"/>
      <c r="AI1270" s="81"/>
      <c r="AJ1270" s="81"/>
      <c r="AK1270" s="81"/>
      <c r="AL1270" s="81"/>
      <c r="AM1270" s="81"/>
      <c r="AN1270" s="81"/>
      <c r="AO1270" s="81" t="str">
        <f aca="false">D1270</f>
        <v>Arista</v>
      </c>
      <c r="AP1270" s="1" t="s">
        <v>6397</v>
      </c>
      <c r="AQ1270" s="1"/>
      <c r="AR1270" s="1"/>
      <c r="AS1270" s="1"/>
      <c r="AT1270" s="1"/>
      <c r="AU1270" s="1"/>
      <c r="AV1270" s="1"/>
      <c r="AW1270" s="1"/>
      <c r="AX1270" s="1"/>
      <c r="AY1270" s="1"/>
      <c r="AZ1270" s="1"/>
      <c r="BA1270" s="1"/>
      <c r="BB1270" s="1"/>
      <c r="BC1270" s="1"/>
      <c r="BD1270" s="1"/>
      <c r="BE1270" s="1"/>
      <c r="BF1270" s="1" t="s">
        <v>14668</v>
      </c>
      <c r="BG1270" s="1" t="s">
        <v>183</v>
      </c>
      <c r="BH1270" s="1"/>
      <c r="BI1270" s="1"/>
    </row>
    <row r="1271" customFormat="false" ht="12.75" hidden="false" customHeight="false" outlineLevel="0" collapsed="false">
      <c r="A1271" s="1" t="s">
        <v>6598</v>
      </c>
      <c r="B1271" s="1" t="s">
        <v>6599</v>
      </c>
      <c r="C1271" s="1" t="s">
        <v>177</v>
      </c>
      <c r="D1271" s="1" t="s">
        <v>82</v>
      </c>
      <c r="E1271" s="1" t="s">
        <v>15738</v>
      </c>
      <c r="F1271" s="1" t="s">
        <v>6601</v>
      </c>
      <c r="G1271" s="1" t="n">
        <v>101</v>
      </c>
      <c r="H1271" s="1" t="n">
        <v>1</v>
      </c>
      <c r="I1271" s="101" t="s">
        <v>188</v>
      </c>
      <c r="J1271" s="1"/>
      <c r="K1271" s="1" t="n">
        <f aca="false">IFERROR(VLOOKUP(A1271,'[2]Pivot HorizontalMRP'!$A$4:$B$2689,2,0),0)</f>
        <v>0</v>
      </c>
      <c r="L1271" s="1" t="n">
        <f aca="false">IFERROR(VLOOKUP(A1271,'[2]Pivot HorizontalMRP'!$A$4:$C$2689,3,0),0)</f>
        <v>128</v>
      </c>
      <c r="M1271" s="1" t="n">
        <f aca="false">IFERROR(VLOOKUP(A1271,'[2]Pivot HorizontalMRP'!$A$4:$D$2689,0.4,0),0)</f>
        <v>0</v>
      </c>
      <c r="N1271" s="1" t="n">
        <f aca="false">IFERROR(VLOOKUP(A1271,'[2]Pivot HorizontalMRP'!$A$4:$E$2689,5,0),0)</f>
        <v>3</v>
      </c>
      <c r="O1271" s="1" t="n">
        <f aca="false">K1271+L1271</f>
        <v>128</v>
      </c>
      <c r="P1271" s="1" t="n">
        <f aca="false">K1271+L1271+M1271+N1271</f>
        <v>131</v>
      </c>
      <c r="Q1271" s="1" t="n">
        <f aca="false">IFERROR(VLOOKUP(A1271,'[2]Pivot HorizontalMRP'!$A$4:$F$2689,6,0),0)</f>
        <v>23</v>
      </c>
      <c r="R1271" s="1" t="n">
        <f aca="false">IFERROR(VLOOKUP(A1271,'[2]Pivot HorizontalMRP'!$A$4:$G$2689,7,0),0)</f>
        <v>34</v>
      </c>
      <c r="S1271" s="1" t="n">
        <f aca="false">IFERROR(VLOOKUP(A1271,'[2]Pivot HorizontalMRP'!$A$4:$H$2689,8,0),0)</f>
        <v>36</v>
      </c>
      <c r="T1271" s="1" t="n">
        <f aca="false">IFERROR(VLOOKUP(A1271,'[2]Pivot HorizontalMRP'!$A$4:$I$2689,9,0),0)</f>
        <v>12</v>
      </c>
      <c r="U1271" s="1" t="n">
        <f aca="false">IF(I1271="delivery",O1271-SUM(Q1271+R1271),IF(I1271="PO",P1271-SUM(Q1271:R1271)))</f>
        <v>74</v>
      </c>
      <c r="V1271" s="81" t="n">
        <v>3.6</v>
      </c>
      <c r="W1271" s="81"/>
      <c r="X1271" s="81" t="n">
        <f aca="false">W1271-V1271</f>
        <v>-3.6</v>
      </c>
      <c r="Y1271" s="81"/>
      <c r="Z1271" s="81"/>
      <c r="AA1271" s="81" t="n">
        <v>3.53</v>
      </c>
      <c r="AB1271" s="81"/>
      <c r="AC1271" s="81"/>
      <c r="AD1271" s="81"/>
      <c r="AE1271" s="81"/>
      <c r="AF1271" s="81"/>
      <c r="AG1271" s="81"/>
      <c r="AH1271" s="81"/>
      <c r="AI1271" s="81"/>
      <c r="AJ1271" s="81"/>
      <c r="AK1271" s="81"/>
      <c r="AL1271" s="81"/>
      <c r="AM1271" s="81"/>
      <c r="AN1271" s="81"/>
      <c r="AO1271" s="81" t="str">
        <f aca="false">D1271</f>
        <v>Arista</v>
      </c>
      <c r="AP1271" s="1" t="s">
        <v>6397</v>
      </c>
      <c r="AQ1271" s="1"/>
      <c r="AR1271" s="1"/>
      <c r="AS1271" s="1"/>
      <c r="AT1271" s="1"/>
      <c r="AU1271" s="1"/>
      <c r="AV1271" s="1"/>
      <c r="AW1271" s="1"/>
      <c r="AX1271" s="1"/>
      <c r="AY1271" s="1"/>
      <c r="AZ1271" s="1"/>
      <c r="BA1271" s="1"/>
      <c r="BB1271" s="1"/>
      <c r="BC1271" s="1"/>
      <c r="BD1271" s="1"/>
      <c r="BE1271" s="1"/>
      <c r="BF1271" s="1" t="s">
        <v>14668</v>
      </c>
      <c r="BG1271" s="1" t="s">
        <v>183</v>
      </c>
      <c r="BH1271" s="1"/>
      <c r="BI1271" s="1"/>
    </row>
    <row r="1272" customFormat="false" ht="12.75" hidden="false" customHeight="false" outlineLevel="0" collapsed="false">
      <c r="A1272" s="1" t="s">
        <v>6614</v>
      </c>
      <c r="B1272" s="1" t="s">
        <v>6615</v>
      </c>
      <c r="C1272" s="1" t="s">
        <v>177</v>
      </c>
      <c r="D1272" s="1" t="s">
        <v>82</v>
      </c>
      <c r="E1272" s="1" t="s">
        <v>15739</v>
      </c>
      <c r="F1272" s="1" t="s">
        <v>6617</v>
      </c>
      <c r="G1272" s="1" t="n">
        <v>61</v>
      </c>
      <c r="H1272" s="1" t="n">
        <v>2500</v>
      </c>
      <c r="I1272" s="101" t="s">
        <v>188</v>
      </c>
      <c r="J1272" s="1"/>
      <c r="K1272" s="1" t="n">
        <f aca="false">IFERROR(VLOOKUP(A1272,'[2]Pivot HorizontalMRP'!$A$4:$B$2689,2,0),0)</f>
        <v>0</v>
      </c>
      <c r="L1272" s="1" t="n">
        <f aca="false">IFERROR(VLOOKUP(A1272,'[2]Pivot HorizontalMRP'!$A$4:$C$2689,3,0),0)</f>
        <v>1881</v>
      </c>
      <c r="M1272" s="1" t="n">
        <f aca="false">IFERROR(VLOOKUP(A1272,'[2]Pivot HorizontalMRP'!$A$4:$D$2689,0.4,0),0)</f>
        <v>0</v>
      </c>
      <c r="N1272" s="1" t="n">
        <f aca="false">IFERROR(VLOOKUP(A1272,'[2]Pivot HorizontalMRP'!$A$4:$E$2689,5,0),0)</f>
        <v>0</v>
      </c>
      <c r="O1272" s="1" t="n">
        <f aca="false">K1272+L1272</f>
        <v>1881</v>
      </c>
      <c r="P1272" s="1" t="n">
        <f aca="false">K1272+L1272+M1272+N1272</f>
        <v>1881</v>
      </c>
      <c r="Q1272" s="1" t="n">
        <f aca="false">IFERROR(VLOOKUP(A1272,'[2]Pivot HorizontalMRP'!$A$4:$F$2689,6,0),0)</f>
        <v>594</v>
      </c>
      <c r="R1272" s="1" t="n">
        <f aca="false">IFERROR(VLOOKUP(A1272,'[2]Pivot HorizontalMRP'!$A$4:$G$2689,7,0),0)</f>
        <v>931</v>
      </c>
      <c r="S1272" s="1" t="n">
        <f aca="false">IFERROR(VLOOKUP(A1272,'[2]Pivot HorizontalMRP'!$A$4:$H$2689,8,0),0)</f>
        <v>805</v>
      </c>
      <c r="T1272" s="1" t="n">
        <f aca="false">IFERROR(VLOOKUP(A1272,'[2]Pivot HorizontalMRP'!$A$4:$I$2689,9,0),0)</f>
        <v>466</v>
      </c>
      <c r="U1272" s="1" t="n">
        <f aca="false">IF(I1272="delivery",O1272-SUM(Q1272+R1272),IF(I1272="PO",P1272-SUM(Q1272:R1272)))</f>
        <v>356</v>
      </c>
      <c r="V1272" s="81" t="n">
        <v>1.92</v>
      </c>
      <c r="W1272" s="81"/>
      <c r="X1272" s="81" t="n">
        <f aca="false">W1272-V1272</f>
        <v>-1.92</v>
      </c>
      <c r="Y1272" s="81"/>
      <c r="Z1272" s="81"/>
      <c r="AA1272" s="81"/>
      <c r="AB1272" s="81"/>
      <c r="AC1272" s="81"/>
      <c r="AD1272" s="81"/>
      <c r="AE1272" s="81"/>
      <c r="AF1272" s="81"/>
      <c r="AG1272" s="81"/>
      <c r="AH1272" s="81"/>
      <c r="AI1272" s="81"/>
      <c r="AJ1272" s="81"/>
      <c r="AK1272" s="81"/>
      <c r="AL1272" s="81"/>
      <c r="AM1272" s="81"/>
      <c r="AN1272" s="81"/>
      <c r="AO1272" s="81" t="str">
        <f aca="false">D1272</f>
        <v>Arista</v>
      </c>
      <c r="AP1272" s="1" t="s">
        <v>6397</v>
      </c>
      <c r="AQ1272" s="1"/>
      <c r="AR1272" s="1"/>
      <c r="AS1272" s="1"/>
      <c r="AT1272" s="1"/>
      <c r="AU1272" s="1"/>
      <c r="AV1272" s="1"/>
      <c r="AW1272" s="1"/>
      <c r="AX1272" s="1"/>
      <c r="AY1272" s="1"/>
      <c r="AZ1272" s="1"/>
      <c r="BA1272" s="1"/>
      <c r="BB1272" s="1"/>
      <c r="BC1272" s="1"/>
      <c r="BD1272" s="1"/>
      <c r="BE1272" s="1"/>
      <c r="BF1272" s="1" t="s">
        <v>14668</v>
      </c>
      <c r="BG1272" s="1" t="s">
        <v>183</v>
      </c>
      <c r="BH1272" s="1"/>
      <c r="BI1272" s="1"/>
    </row>
    <row r="1273" customFormat="false" ht="12.75" hidden="false" customHeight="false" outlineLevel="0" collapsed="false">
      <c r="A1273" s="1" t="s">
        <v>6618</v>
      </c>
      <c r="B1273" s="1" t="s">
        <v>6619</v>
      </c>
      <c r="C1273" s="1" t="s">
        <v>177</v>
      </c>
      <c r="D1273" s="1" t="s">
        <v>82</v>
      </c>
      <c r="E1273" s="1" t="s">
        <v>15740</v>
      </c>
      <c r="F1273" s="1" t="s">
        <v>6621</v>
      </c>
      <c r="G1273" s="1" t="n">
        <v>103</v>
      </c>
      <c r="H1273" s="1" t="n">
        <v>2500</v>
      </c>
      <c r="I1273" s="101" t="s">
        <v>188</v>
      </c>
      <c r="J1273" s="1"/>
      <c r="K1273" s="1" t="n">
        <f aca="false">IFERROR(VLOOKUP(A1273,'[2]Pivot HorizontalMRP'!$A$4:$B$2689,2,0),0)</f>
        <v>0</v>
      </c>
      <c r="L1273" s="1" t="n">
        <f aca="false">IFERROR(VLOOKUP(A1273,'[2]Pivot HorizontalMRP'!$A$4:$C$2689,3,0),0)</f>
        <v>406</v>
      </c>
      <c r="M1273" s="1" t="n">
        <f aca="false">IFERROR(VLOOKUP(A1273,'[2]Pivot HorizontalMRP'!$A$4:$D$2689,0.4,0),0)</f>
        <v>0</v>
      </c>
      <c r="N1273" s="1" t="n">
        <f aca="false">IFERROR(VLOOKUP(A1273,'[2]Pivot HorizontalMRP'!$A$4:$E$2689,5,0),0)</f>
        <v>2700</v>
      </c>
      <c r="O1273" s="1" t="n">
        <f aca="false">K1273+L1273</f>
        <v>406</v>
      </c>
      <c r="P1273" s="1" t="n">
        <f aca="false">K1273+L1273+M1273+N1273</f>
        <v>3106</v>
      </c>
      <c r="Q1273" s="1" t="n">
        <f aca="false">IFERROR(VLOOKUP(A1273,'[2]Pivot HorizontalMRP'!$A$4:$F$2689,6,0),0)</f>
        <v>1013</v>
      </c>
      <c r="R1273" s="1" t="n">
        <f aca="false">IFERROR(VLOOKUP(A1273,'[2]Pivot HorizontalMRP'!$A$4:$G$2689,7,0),0)</f>
        <v>1253</v>
      </c>
      <c r="S1273" s="1" t="n">
        <f aca="false">IFERROR(VLOOKUP(A1273,'[2]Pivot HorizontalMRP'!$A$4:$H$2689,8,0),0)</f>
        <v>1492</v>
      </c>
      <c r="T1273" s="1" t="n">
        <f aca="false">IFERROR(VLOOKUP(A1273,'[2]Pivot HorizontalMRP'!$A$4:$I$2689,9,0),0)</f>
        <v>618</v>
      </c>
      <c r="U1273" s="1" t="n">
        <f aca="false">IF(I1273="delivery",O1273-SUM(Q1273+R1273),IF(I1273="PO",P1273-SUM(Q1273:R1273)))</f>
        <v>840</v>
      </c>
      <c r="V1273" s="81" t="n">
        <v>3.93</v>
      </c>
      <c r="W1273" s="81"/>
      <c r="X1273" s="81" t="n">
        <f aca="false">W1273-V1273</f>
        <v>-3.93</v>
      </c>
      <c r="Y1273" s="81"/>
      <c r="Z1273" s="81"/>
      <c r="AA1273" s="81" t="n">
        <v>3.93</v>
      </c>
      <c r="AB1273" s="81"/>
      <c r="AC1273" s="81"/>
      <c r="AD1273" s="81"/>
      <c r="AE1273" s="81"/>
      <c r="AF1273" s="81"/>
      <c r="AG1273" s="81"/>
      <c r="AH1273" s="81"/>
      <c r="AI1273" s="81"/>
      <c r="AJ1273" s="81"/>
      <c r="AK1273" s="81"/>
      <c r="AL1273" s="81"/>
      <c r="AM1273" s="81"/>
      <c r="AN1273" s="81"/>
      <c r="AO1273" s="81" t="str">
        <f aca="false">D1273</f>
        <v>Arista</v>
      </c>
      <c r="AP1273" s="1" t="s">
        <v>6397</v>
      </c>
      <c r="AQ1273" s="1"/>
      <c r="AR1273" s="1"/>
      <c r="AS1273" s="1"/>
      <c r="AT1273" s="1"/>
      <c r="AU1273" s="1"/>
      <c r="AV1273" s="1"/>
      <c r="AW1273" s="1"/>
      <c r="AX1273" s="1"/>
      <c r="AY1273" s="1"/>
      <c r="AZ1273" s="1"/>
      <c r="BA1273" s="1"/>
      <c r="BB1273" s="1"/>
      <c r="BC1273" s="1"/>
      <c r="BD1273" s="1"/>
      <c r="BE1273" s="1"/>
      <c r="BF1273" s="1" t="s">
        <v>14668</v>
      </c>
      <c r="BG1273" s="1" t="s">
        <v>183</v>
      </c>
      <c r="BH1273" s="1"/>
      <c r="BI1273" s="1"/>
    </row>
    <row r="1274" customFormat="false" ht="12.75" hidden="false" customHeight="false" outlineLevel="0" collapsed="false">
      <c r="A1274" s="1" t="s">
        <v>6630</v>
      </c>
      <c r="B1274" s="1" t="s">
        <v>6631</v>
      </c>
      <c r="C1274" s="1" t="s">
        <v>177</v>
      </c>
      <c r="D1274" s="1" t="s">
        <v>82</v>
      </c>
      <c r="E1274" s="1" t="s">
        <v>15741</v>
      </c>
      <c r="F1274" s="1" t="s">
        <v>6633</v>
      </c>
      <c r="G1274" s="1" t="n">
        <v>61</v>
      </c>
      <c r="H1274" s="1" t="n">
        <v>2500</v>
      </c>
      <c r="I1274" s="101" t="s">
        <v>188</v>
      </c>
      <c r="J1274" s="1"/>
      <c r="K1274" s="1" t="n">
        <f aca="false">IFERROR(VLOOKUP(A1274,'[2]Pivot HorizontalMRP'!$A$4:$B$2689,2,0),0)</f>
        <v>0</v>
      </c>
      <c r="L1274" s="1" t="n">
        <f aca="false">IFERROR(VLOOKUP(A1274,'[2]Pivot HorizontalMRP'!$A$4:$C$2689,3,0),0)</f>
        <v>145</v>
      </c>
      <c r="M1274" s="1" t="n">
        <f aca="false">IFERROR(VLOOKUP(A1274,'[2]Pivot HorizontalMRP'!$A$4:$D$2689,0.4,0),0)</f>
        <v>0</v>
      </c>
      <c r="N1274" s="1" t="n">
        <f aca="false">IFERROR(VLOOKUP(A1274,'[2]Pivot HorizontalMRP'!$A$4:$E$2689,5,0),0)</f>
        <v>0</v>
      </c>
      <c r="O1274" s="1" t="n">
        <f aca="false">K1274+L1274</f>
        <v>145</v>
      </c>
      <c r="P1274" s="1" t="n">
        <f aca="false">K1274+L1274+M1274+N1274</f>
        <v>145</v>
      </c>
      <c r="Q1274" s="1" t="n">
        <f aca="false">IFERROR(VLOOKUP(A1274,'[2]Pivot HorizontalMRP'!$A$4:$F$2689,6,0),0)</f>
        <v>53</v>
      </c>
      <c r="R1274" s="1" t="n">
        <f aca="false">IFERROR(VLOOKUP(A1274,'[2]Pivot HorizontalMRP'!$A$4:$G$2689,7,0),0)</f>
        <v>17</v>
      </c>
      <c r="S1274" s="1" t="n">
        <f aca="false">IFERROR(VLOOKUP(A1274,'[2]Pivot HorizontalMRP'!$A$4:$H$2689,8,0),0)</f>
        <v>18</v>
      </c>
      <c r="T1274" s="1" t="n">
        <f aca="false">IFERROR(VLOOKUP(A1274,'[2]Pivot HorizontalMRP'!$A$4:$I$2689,9,0),0)</f>
        <v>6</v>
      </c>
      <c r="U1274" s="1" t="n">
        <f aca="false">IF(I1274="delivery",O1274-SUM(Q1274+R1274),IF(I1274="PO",P1274-SUM(Q1274:R1274)))</f>
        <v>75</v>
      </c>
      <c r="V1274" s="81" t="n">
        <v>3.87</v>
      </c>
      <c r="W1274" s="81"/>
      <c r="X1274" s="81" t="n">
        <f aca="false">W1274-V1274</f>
        <v>-3.87</v>
      </c>
      <c r="Y1274" s="81"/>
      <c r="Z1274" s="81"/>
      <c r="AA1274" s="81" t="n">
        <v>5.69</v>
      </c>
      <c r="AB1274" s="81"/>
      <c r="AC1274" s="81"/>
      <c r="AD1274" s="81"/>
      <c r="AE1274" s="81"/>
      <c r="AF1274" s="81"/>
      <c r="AG1274" s="81"/>
      <c r="AH1274" s="81"/>
      <c r="AI1274" s="81"/>
      <c r="AJ1274" s="81"/>
      <c r="AK1274" s="81"/>
      <c r="AL1274" s="81"/>
      <c r="AM1274" s="81"/>
      <c r="AN1274" s="81"/>
      <c r="AO1274" s="81" t="str">
        <f aca="false">D1274</f>
        <v>Arista</v>
      </c>
      <c r="AP1274" s="1" t="s">
        <v>6397</v>
      </c>
      <c r="AQ1274" s="1"/>
      <c r="AR1274" s="1"/>
      <c r="AS1274" s="1"/>
      <c r="AT1274" s="1"/>
      <c r="AU1274" s="1"/>
      <c r="AV1274" s="1"/>
      <c r="AW1274" s="1"/>
      <c r="AX1274" s="1"/>
      <c r="AY1274" s="1"/>
      <c r="AZ1274" s="1"/>
      <c r="BA1274" s="1"/>
      <c r="BB1274" s="1"/>
      <c r="BC1274" s="1"/>
      <c r="BD1274" s="1"/>
      <c r="BE1274" s="1"/>
      <c r="BF1274" s="1" t="s">
        <v>14668</v>
      </c>
      <c r="BG1274" s="1" t="s">
        <v>183</v>
      </c>
      <c r="BH1274" s="1"/>
      <c r="BI1274" s="1"/>
    </row>
    <row r="1275" customFormat="false" ht="12.75" hidden="false" customHeight="false" outlineLevel="0" collapsed="false">
      <c r="A1275" s="1" t="s">
        <v>6634</v>
      </c>
      <c r="B1275" s="1" t="s">
        <v>6635</v>
      </c>
      <c r="C1275" s="1" t="s">
        <v>177</v>
      </c>
      <c r="D1275" s="1" t="s">
        <v>82</v>
      </c>
      <c r="E1275" s="1" t="s">
        <v>15742</v>
      </c>
      <c r="F1275" s="1" t="s">
        <v>6637</v>
      </c>
      <c r="G1275" s="1" t="n">
        <v>61</v>
      </c>
      <c r="H1275" s="1" t="n">
        <v>2500</v>
      </c>
      <c r="I1275" s="101" t="s">
        <v>188</v>
      </c>
      <c r="J1275" s="1"/>
      <c r="K1275" s="1" t="n">
        <f aca="false">IFERROR(VLOOKUP(A1275,'[2]Pivot HorizontalMRP'!$A$4:$B$2689,2,0),0)</f>
        <v>0</v>
      </c>
      <c r="L1275" s="1" t="n">
        <f aca="false">IFERROR(VLOOKUP(A1275,'[2]Pivot HorizontalMRP'!$A$4:$C$2689,3,0),0)</f>
        <v>5463</v>
      </c>
      <c r="M1275" s="1" t="n">
        <f aca="false">IFERROR(VLOOKUP(A1275,'[2]Pivot HorizontalMRP'!$A$4:$D$2689,0.4,0),0)</f>
        <v>0</v>
      </c>
      <c r="N1275" s="1" t="n">
        <f aca="false">IFERROR(VLOOKUP(A1275,'[2]Pivot HorizontalMRP'!$A$4:$E$2689,5,0),0)</f>
        <v>2500</v>
      </c>
      <c r="O1275" s="1" t="n">
        <f aca="false">K1275+L1275</f>
        <v>5463</v>
      </c>
      <c r="P1275" s="1" t="n">
        <f aca="false">K1275+L1275+M1275+N1275</f>
        <v>7963</v>
      </c>
      <c r="Q1275" s="1" t="n">
        <f aca="false">IFERROR(VLOOKUP(A1275,'[2]Pivot HorizontalMRP'!$A$4:$F$2689,6,0),0)</f>
        <v>5585</v>
      </c>
      <c r="R1275" s="1" t="n">
        <f aca="false">IFERROR(VLOOKUP(A1275,'[2]Pivot HorizontalMRP'!$A$4:$G$2689,7,0),0)</f>
        <v>3628</v>
      </c>
      <c r="S1275" s="1" t="n">
        <f aca="false">IFERROR(VLOOKUP(A1275,'[2]Pivot HorizontalMRP'!$A$4:$H$2689,8,0),0)</f>
        <v>3805</v>
      </c>
      <c r="T1275" s="1" t="n">
        <f aca="false">IFERROR(VLOOKUP(A1275,'[2]Pivot HorizontalMRP'!$A$4:$I$2689,9,0),0)</f>
        <v>2369</v>
      </c>
      <c r="U1275" s="1" t="n">
        <f aca="false">IF(I1275="delivery",O1275-SUM(Q1275+R1275),IF(I1275="PO",P1275-SUM(Q1275:R1275)))</f>
        <v>-1250</v>
      </c>
      <c r="V1275" s="81" t="n">
        <v>2.64</v>
      </c>
      <c r="W1275" s="81"/>
      <c r="X1275" s="81" t="n">
        <f aca="false">W1275-V1275</f>
        <v>-2.64</v>
      </c>
      <c r="Y1275" s="81"/>
      <c r="Z1275" s="81"/>
      <c r="AA1275" s="81" t="n">
        <v>2.64</v>
      </c>
      <c r="AB1275" s="81"/>
      <c r="AC1275" s="81"/>
      <c r="AD1275" s="81"/>
      <c r="AE1275" s="81"/>
      <c r="AF1275" s="81"/>
      <c r="AG1275" s="81"/>
      <c r="AH1275" s="81"/>
      <c r="AI1275" s="81"/>
      <c r="AJ1275" s="81"/>
      <c r="AK1275" s="81"/>
      <c r="AL1275" s="81"/>
      <c r="AM1275" s="81"/>
      <c r="AN1275" s="81"/>
      <c r="AO1275" s="81" t="str">
        <f aca="false">D1275</f>
        <v>Arista</v>
      </c>
      <c r="AP1275" s="1" t="s">
        <v>6397</v>
      </c>
      <c r="AQ1275" s="1"/>
      <c r="AR1275" s="1"/>
      <c r="AS1275" s="1"/>
      <c r="AT1275" s="1"/>
      <c r="AU1275" s="1"/>
      <c r="AV1275" s="1"/>
      <c r="AW1275" s="1"/>
      <c r="AX1275" s="1"/>
      <c r="AY1275" s="1"/>
      <c r="AZ1275" s="1"/>
      <c r="BA1275" s="1"/>
      <c r="BB1275" s="1"/>
      <c r="BC1275" s="1"/>
      <c r="BD1275" s="1"/>
      <c r="BE1275" s="1"/>
      <c r="BF1275" s="1" t="s">
        <v>14668</v>
      </c>
      <c r="BG1275" s="1" t="s">
        <v>183</v>
      </c>
      <c r="BH1275" s="1"/>
      <c r="BI1275" s="1"/>
    </row>
    <row r="1276" customFormat="false" ht="12.75" hidden="false" customHeight="false" outlineLevel="0" collapsed="false">
      <c r="A1276" s="1" t="s">
        <v>6666</v>
      </c>
      <c r="B1276" s="1" t="s">
        <v>6667</v>
      </c>
      <c r="C1276" s="1" t="s">
        <v>177</v>
      </c>
      <c r="D1276" s="1" t="s">
        <v>82</v>
      </c>
      <c r="E1276" s="1" t="s">
        <v>15743</v>
      </c>
      <c r="F1276" s="1" t="s">
        <v>6669</v>
      </c>
      <c r="G1276" s="1" t="n">
        <v>61</v>
      </c>
      <c r="H1276" s="1" t="n">
        <v>2500</v>
      </c>
      <c r="I1276" s="101" t="s">
        <v>188</v>
      </c>
      <c r="J1276" s="1"/>
      <c r="K1276" s="1" t="n">
        <f aca="false">IFERROR(VLOOKUP(A1276,'[2]Pivot HorizontalMRP'!$A$4:$B$2689,2,0),0)</f>
        <v>0</v>
      </c>
      <c r="L1276" s="1" t="n">
        <f aca="false">IFERROR(VLOOKUP(A1276,'[2]Pivot HorizontalMRP'!$A$4:$C$2689,3,0),0)</f>
        <v>2257</v>
      </c>
      <c r="M1276" s="1" t="n">
        <f aca="false">IFERROR(VLOOKUP(A1276,'[2]Pivot HorizontalMRP'!$A$4:$D$2689,0.4,0),0)</f>
        <v>0</v>
      </c>
      <c r="N1276" s="1" t="n">
        <f aca="false">IFERROR(VLOOKUP(A1276,'[2]Pivot HorizontalMRP'!$A$4:$E$2689,5,0),0)</f>
        <v>5000</v>
      </c>
      <c r="O1276" s="1" t="n">
        <f aca="false">K1276+L1276</f>
        <v>2257</v>
      </c>
      <c r="P1276" s="1" t="n">
        <f aca="false">K1276+L1276+M1276+N1276</f>
        <v>7257</v>
      </c>
      <c r="Q1276" s="1" t="n">
        <f aca="false">IFERROR(VLOOKUP(A1276,'[2]Pivot HorizontalMRP'!$A$4:$F$2689,6,0),0)</f>
        <v>4966</v>
      </c>
      <c r="R1276" s="1" t="n">
        <f aca="false">IFERROR(VLOOKUP(A1276,'[2]Pivot HorizontalMRP'!$A$4:$G$2689,7,0),0)</f>
        <v>3887</v>
      </c>
      <c r="S1276" s="1" t="n">
        <f aca="false">IFERROR(VLOOKUP(A1276,'[2]Pivot HorizontalMRP'!$A$4:$H$2689,8,0),0)</f>
        <v>3564</v>
      </c>
      <c r="T1276" s="1" t="n">
        <f aca="false">IFERROR(VLOOKUP(A1276,'[2]Pivot HorizontalMRP'!$A$4:$I$2689,9,0),0)</f>
        <v>1654</v>
      </c>
      <c r="U1276" s="1" t="n">
        <f aca="false">IF(I1276="delivery",O1276-SUM(Q1276+R1276),IF(I1276="PO",P1276-SUM(Q1276:R1276)))</f>
        <v>-1596</v>
      </c>
      <c r="V1276" s="81" t="n">
        <v>1.95</v>
      </c>
      <c r="W1276" s="81"/>
      <c r="X1276" s="81" t="n">
        <f aca="false">W1276-V1276</f>
        <v>-1.95</v>
      </c>
      <c r="Y1276" s="81"/>
      <c r="Z1276" s="81"/>
      <c r="AA1276" s="81" t="n">
        <v>1.95</v>
      </c>
      <c r="AB1276" s="81"/>
      <c r="AC1276" s="81"/>
      <c r="AD1276" s="81"/>
      <c r="AE1276" s="81"/>
      <c r="AF1276" s="81"/>
      <c r="AG1276" s="81"/>
      <c r="AH1276" s="81"/>
      <c r="AI1276" s="81"/>
      <c r="AJ1276" s="81"/>
      <c r="AK1276" s="81"/>
      <c r="AL1276" s="81"/>
      <c r="AM1276" s="81"/>
      <c r="AN1276" s="81"/>
      <c r="AO1276" s="81" t="str">
        <f aca="false">D1276</f>
        <v>Arista</v>
      </c>
      <c r="AP1276" s="1" t="s">
        <v>6397</v>
      </c>
      <c r="AQ1276" s="1"/>
      <c r="AR1276" s="1"/>
      <c r="AS1276" s="1"/>
      <c r="AT1276" s="1"/>
      <c r="AU1276" s="1"/>
      <c r="AV1276" s="1"/>
      <c r="AW1276" s="1"/>
      <c r="AX1276" s="1"/>
      <c r="AY1276" s="1"/>
      <c r="AZ1276" s="1"/>
      <c r="BA1276" s="1"/>
      <c r="BB1276" s="1"/>
      <c r="BC1276" s="1"/>
      <c r="BD1276" s="1"/>
      <c r="BE1276" s="1"/>
      <c r="BF1276" s="1" t="s">
        <v>14668</v>
      </c>
      <c r="BG1276" s="1" t="s">
        <v>183</v>
      </c>
      <c r="BH1276" s="1"/>
      <c r="BI1276" s="1"/>
    </row>
    <row r="1277" customFormat="false" ht="12.75" hidden="false" customHeight="false" outlineLevel="0" collapsed="false">
      <c r="A1277" s="1" t="s">
        <v>6670</v>
      </c>
      <c r="B1277" s="1" t="s">
        <v>6671</v>
      </c>
      <c r="C1277" s="1" t="s">
        <v>177</v>
      </c>
      <c r="D1277" s="1" t="s">
        <v>82</v>
      </c>
      <c r="E1277" s="1" t="s">
        <v>6672</v>
      </c>
      <c r="F1277" s="1" t="s">
        <v>6673</v>
      </c>
      <c r="G1277" s="1" t="n">
        <v>71</v>
      </c>
      <c r="H1277" s="1" t="n">
        <v>240</v>
      </c>
      <c r="I1277" s="101" t="s">
        <v>180</v>
      </c>
      <c r="J1277" s="1"/>
      <c r="K1277" s="1" t="n">
        <f aca="false">IFERROR(VLOOKUP(A1277,'[2]Pivot HorizontalMRP'!$A$4:$B$2689,2,0),0)</f>
        <v>0</v>
      </c>
      <c r="L1277" s="1" t="n">
        <f aca="false">IFERROR(VLOOKUP(A1277,'[2]Pivot HorizontalMRP'!$A$4:$C$2689,3,0),0)</f>
        <v>483</v>
      </c>
      <c r="M1277" s="1" t="n">
        <f aca="false">IFERROR(VLOOKUP(A1277,'[2]Pivot HorizontalMRP'!$A$4:$D$2689,0.4,0),0)</f>
        <v>0</v>
      </c>
      <c r="N1277" s="1" t="n">
        <f aca="false">IFERROR(VLOOKUP(A1277,'[2]Pivot HorizontalMRP'!$A$4:$E$2689,5,0),0)</f>
        <v>720</v>
      </c>
      <c r="O1277" s="1" t="n">
        <f aca="false">K1277+L1277</f>
        <v>483</v>
      </c>
      <c r="P1277" s="1" t="n">
        <f aca="false">K1277+L1277+M1277+N1277</f>
        <v>1203</v>
      </c>
      <c r="Q1277" s="1" t="n">
        <f aca="false">IFERROR(VLOOKUP(A1277,'[2]Pivot HorizontalMRP'!$A$4:$F$2689,6,0),0)</f>
        <v>593</v>
      </c>
      <c r="R1277" s="1" t="n">
        <f aca="false">IFERROR(VLOOKUP(A1277,'[2]Pivot HorizontalMRP'!$A$4:$G$2689,7,0),0)</f>
        <v>914</v>
      </c>
      <c r="S1277" s="1" t="n">
        <f aca="false">IFERROR(VLOOKUP(A1277,'[2]Pivot HorizontalMRP'!$A$4:$H$2689,8,0),0)</f>
        <v>787</v>
      </c>
      <c r="T1277" s="1" t="n">
        <f aca="false">IFERROR(VLOOKUP(A1277,'[2]Pivot HorizontalMRP'!$A$4:$I$2689,9,0),0)</f>
        <v>460</v>
      </c>
      <c r="U1277" s="1" t="n">
        <f aca="false">IF(I1277="delivery",O1277-SUM(Q1277+R1277),IF(I1277="PO",P1277-SUM(Q1277:R1277)))</f>
        <v>-1024</v>
      </c>
      <c r="V1277" s="81" t="n">
        <v>17.11</v>
      </c>
      <c r="W1277" s="81"/>
      <c r="X1277" s="81" t="n">
        <f aca="false">W1277-V1277</f>
        <v>-17.11</v>
      </c>
      <c r="Y1277" s="81"/>
      <c r="Z1277" s="81"/>
      <c r="AA1277" s="81" t="n">
        <v>17.11</v>
      </c>
      <c r="AB1277" s="81"/>
      <c r="AC1277" s="81"/>
      <c r="AD1277" s="81"/>
      <c r="AE1277" s="81"/>
      <c r="AF1277" s="81"/>
      <c r="AG1277" s="81"/>
      <c r="AH1277" s="81"/>
      <c r="AI1277" s="81"/>
      <c r="AJ1277" s="81"/>
      <c r="AK1277" s="81"/>
      <c r="AL1277" s="81"/>
      <c r="AM1277" s="81"/>
      <c r="AN1277" s="81"/>
      <c r="AO1277" s="81" t="str">
        <f aca="false">D1277</f>
        <v>Arista</v>
      </c>
      <c r="AP1277" s="1" t="s">
        <v>6397</v>
      </c>
      <c r="AQ1277" s="1"/>
      <c r="AR1277" s="1"/>
      <c r="AS1277" s="1"/>
      <c r="AT1277" s="1"/>
      <c r="AU1277" s="1"/>
      <c r="AV1277" s="1"/>
      <c r="AW1277" s="1"/>
      <c r="AX1277" s="1"/>
      <c r="AY1277" s="1"/>
      <c r="AZ1277" s="1"/>
      <c r="BA1277" s="1"/>
      <c r="BB1277" s="1"/>
      <c r="BC1277" s="1"/>
      <c r="BD1277" s="1"/>
      <c r="BE1277" s="1"/>
      <c r="BF1277" s="1" t="s">
        <v>14668</v>
      </c>
      <c r="BG1277" s="1" t="s">
        <v>183</v>
      </c>
      <c r="BH1277" s="1"/>
      <c r="BI1277" s="1"/>
    </row>
    <row r="1278" customFormat="false" ht="12.75" hidden="false" customHeight="false" outlineLevel="0" collapsed="false">
      <c r="A1278" s="1" t="s">
        <v>6694</v>
      </c>
      <c r="B1278" s="1" t="s">
        <v>6695</v>
      </c>
      <c r="C1278" s="1" t="s">
        <v>177</v>
      </c>
      <c r="D1278" s="1" t="s">
        <v>82</v>
      </c>
      <c r="E1278" s="1" t="s">
        <v>6696</v>
      </c>
      <c r="F1278" s="1" t="s">
        <v>6697</v>
      </c>
      <c r="G1278" s="1" t="n">
        <v>71</v>
      </c>
      <c r="H1278" s="1" t="n">
        <v>2000</v>
      </c>
      <c r="I1278" s="101" t="s">
        <v>180</v>
      </c>
      <c r="J1278" s="1"/>
      <c r="K1278" s="1" t="n">
        <f aca="false">IFERROR(VLOOKUP(A1278,'[2]Pivot HorizontalMRP'!$A$4:$B$2689,2,0),0)</f>
        <v>0</v>
      </c>
      <c r="L1278" s="1" t="n">
        <f aca="false">IFERROR(VLOOKUP(A1278,'[2]Pivot HorizontalMRP'!$A$4:$C$2689,3,0),0)</f>
        <v>0</v>
      </c>
      <c r="M1278" s="1" t="n">
        <f aca="false">IFERROR(VLOOKUP(A1278,'[2]Pivot HorizontalMRP'!$A$4:$D$2689,0.4,0),0)</f>
        <v>0</v>
      </c>
      <c r="N1278" s="1" t="n">
        <f aca="false">IFERROR(VLOOKUP(A1278,'[2]Pivot HorizontalMRP'!$A$4:$E$2689,5,0),0)</f>
        <v>10000</v>
      </c>
      <c r="O1278" s="1" t="n">
        <f aca="false">K1278+L1278</f>
        <v>0</v>
      </c>
      <c r="P1278" s="1" t="n">
        <f aca="false">K1278+L1278+M1278+N1278</f>
        <v>10000</v>
      </c>
      <c r="Q1278" s="1" t="n">
        <f aca="false">IFERROR(VLOOKUP(A1278,'[2]Pivot HorizontalMRP'!$A$4:$F$2689,6,0),0)</f>
        <v>4068</v>
      </c>
      <c r="R1278" s="1" t="n">
        <f aca="false">IFERROR(VLOOKUP(A1278,'[2]Pivot HorizontalMRP'!$A$4:$G$2689,7,0),0)</f>
        <v>19372</v>
      </c>
      <c r="S1278" s="1" t="n">
        <f aca="false">IFERROR(VLOOKUP(A1278,'[2]Pivot HorizontalMRP'!$A$4:$H$2689,8,0),0)</f>
        <v>9272</v>
      </c>
      <c r="T1278" s="1" t="n">
        <f aca="false">IFERROR(VLOOKUP(A1278,'[2]Pivot HorizontalMRP'!$A$4:$I$2689,9,0),0)</f>
        <v>7392</v>
      </c>
      <c r="U1278" s="1" t="n">
        <f aca="false">IF(I1278="delivery",O1278-SUM(Q1278+R1278),IF(I1278="PO",P1278-SUM(Q1278:R1278)))</f>
        <v>-23440</v>
      </c>
      <c r="V1278" s="81" t="n">
        <v>0.248</v>
      </c>
      <c r="W1278" s="81"/>
      <c r="X1278" s="81" t="n">
        <f aca="false">W1278-V1278</f>
        <v>-0.248</v>
      </c>
      <c r="Y1278" s="81"/>
      <c r="Z1278" s="81"/>
      <c r="AA1278" s="81"/>
      <c r="AB1278" s="81"/>
      <c r="AC1278" s="81"/>
      <c r="AD1278" s="81"/>
      <c r="AE1278" s="81"/>
      <c r="AF1278" s="81"/>
      <c r="AG1278" s="81"/>
      <c r="AH1278" s="81"/>
      <c r="AI1278" s="81"/>
      <c r="AJ1278" s="81"/>
      <c r="AK1278" s="81"/>
      <c r="AL1278" s="81"/>
      <c r="AM1278" s="81"/>
      <c r="AN1278" s="81"/>
      <c r="AO1278" s="81" t="str">
        <f aca="false">D1278</f>
        <v>Arista</v>
      </c>
      <c r="AP1278" s="1" t="s">
        <v>6397</v>
      </c>
      <c r="AQ1278" s="1"/>
      <c r="AR1278" s="1"/>
      <c r="AS1278" s="1"/>
      <c r="AT1278" s="1"/>
      <c r="AU1278" s="1"/>
      <c r="AV1278" s="1"/>
      <c r="AW1278" s="1"/>
      <c r="AX1278" s="1"/>
      <c r="AY1278" s="1"/>
      <c r="AZ1278" s="1"/>
      <c r="BA1278" s="1"/>
      <c r="BB1278" s="1"/>
      <c r="BC1278" s="1"/>
      <c r="BD1278" s="1"/>
      <c r="BE1278" s="1"/>
      <c r="BF1278" s="1" t="s">
        <v>14668</v>
      </c>
      <c r="BG1278" s="1" t="s">
        <v>183</v>
      </c>
      <c r="BH1278" s="1"/>
      <c r="BI1278" s="1"/>
    </row>
    <row r="1279" customFormat="false" ht="12.75" hidden="false" customHeight="false" outlineLevel="0" collapsed="false">
      <c r="A1279" s="1" t="s">
        <v>6700</v>
      </c>
      <c r="B1279" s="1" t="s">
        <v>6701</v>
      </c>
      <c r="C1279" s="1" t="s">
        <v>177</v>
      </c>
      <c r="D1279" s="1" t="s">
        <v>82</v>
      </c>
      <c r="E1279" s="1" t="s">
        <v>15744</v>
      </c>
      <c r="F1279" s="1" t="s">
        <v>6703</v>
      </c>
      <c r="G1279" s="1" t="n">
        <v>71</v>
      </c>
      <c r="H1279" s="1" t="n">
        <v>176</v>
      </c>
      <c r="I1279" s="101" t="s">
        <v>180</v>
      </c>
      <c r="J1279" s="1"/>
      <c r="K1279" s="1" t="n">
        <f aca="false">IFERROR(VLOOKUP(A1279,'[2]Pivot HorizontalMRP'!$A$4:$B$2689,2,0),0)</f>
        <v>0</v>
      </c>
      <c r="L1279" s="1" t="n">
        <f aca="false">IFERROR(VLOOKUP(A1279,'[2]Pivot HorizontalMRP'!$A$4:$C$2689,3,0),0)</f>
        <v>112</v>
      </c>
      <c r="M1279" s="1" t="n">
        <f aca="false">IFERROR(VLOOKUP(A1279,'[2]Pivot HorizontalMRP'!$A$4:$D$2689,0.4,0),0)</f>
        <v>0</v>
      </c>
      <c r="N1279" s="1" t="n">
        <f aca="false">IFERROR(VLOOKUP(A1279,'[2]Pivot HorizontalMRP'!$A$4:$E$2689,5,0),0)</f>
        <v>0</v>
      </c>
      <c r="O1279" s="1" t="n">
        <f aca="false">K1279+L1279</f>
        <v>112</v>
      </c>
      <c r="P1279" s="1" t="n">
        <f aca="false">K1279+L1279+M1279+N1279</f>
        <v>112</v>
      </c>
      <c r="Q1279" s="1" t="n">
        <f aca="false">IFERROR(VLOOKUP(A1279,'[2]Pivot HorizontalMRP'!$A$4:$F$2689,6,0),0)</f>
        <v>1</v>
      </c>
      <c r="R1279" s="1" t="n">
        <f aca="false">IFERROR(VLOOKUP(A1279,'[2]Pivot HorizontalMRP'!$A$4:$G$2689,7,0),0)</f>
        <v>17</v>
      </c>
      <c r="S1279" s="1" t="n">
        <f aca="false">IFERROR(VLOOKUP(A1279,'[2]Pivot HorizontalMRP'!$A$4:$H$2689,8,0),0)</f>
        <v>18</v>
      </c>
      <c r="T1279" s="1" t="n">
        <f aca="false">IFERROR(VLOOKUP(A1279,'[2]Pivot HorizontalMRP'!$A$4:$I$2689,9,0),0)</f>
        <v>6</v>
      </c>
      <c r="U1279" s="1" t="n">
        <f aca="false">IF(I1279="delivery",O1279-SUM(Q1279+R1279),IF(I1279="PO",P1279-SUM(Q1279:R1279)))</f>
        <v>94</v>
      </c>
      <c r="V1279" s="81" t="n">
        <v>7.5</v>
      </c>
      <c r="W1279" s="81"/>
      <c r="X1279" s="81" t="n">
        <f aca="false">W1279-V1279</f>
        <v>-7.5</v>
      </c>
      <c r="Y1279" s="81"/>
      <c r="Z1279" s="81"/>
      <c r="AA1279" s="81"/>
      <c r="AB1279" s="81"/>
      <c r="AC1279" s="81"/>
      <c r="AD1279" s="81"/>
      <c r="AE1279" s="81"/>
      <c r="AF1279" s="81"/>
      <c r="AG1279" s="81"/>
      <c r="AH1279" s="81"/>
      <c r="AI1279" s="81"/>
      <c r="AJ1279" s="81"/>
      <c r="AK1279" s="81"/>
      <c r="AL1279" s="81"/>
      <c r="AM1279" s="81"/>
      <c r="AN1279" s="81"/>
      <c r="AO1279" s="81" t="str">
        <f aca="false">D1279</f>
        <v>Arista</v>
      </c>
      <c r="AP1279" s="1" t="s">
        <v>6397</v>
      </c>
      <c r="AQ1279" s="1"/>
      <c r="AR1279" s="1"/>
      <c r="AS1279" s="1"/>
      <c r="AT1279" s="1"/>
      <c r="AU1279" s="1"/>
      <c r="AV1279" s="1"/>
      <c r="AW1279" s="1"/>
      <c r="AX1279" s="1"/>
      <c r="AY1279" s="1"/>
      <c r="AZ1279" s="1"/>
      <c r="BA1279" s="1"/>
      <c r="BB1279" s="1"/>
      <c r="BC1279" s="1"/>
      <c r="BD1279" s="1"/>
      <c r="BE1279" s="1"/>
      <c r="BF1279" s="1" t="s">
        <v>14668</v>
      </c>
      <c r="BG1279" s="1" t="s">
        <v>183</v>
      </c>
      <c r="BH1279" s="1"/>
      <c r="BI1279" s="1"/>
    </row>
    <row r="1280" customFormat="false" ht="12.75" hidden="false" customHeight="false" outlineLevel="0" collapsed="false">
      <c r="A1280" s="1" t="s">
        <v>6704</v>
      </c>
      <c r="B1280" s="1" t="s">
        <v>6705</v>
      </c>
      <c r="C1280" s="1" t="s">
        <v>177</v>
      </c>
      <c r="D1280" s="1" t="s">
        <v>82</v>
      </c>
      <c r="E1280" s="1" t="s">
        <v>15745</v>
      </c>
      <c r="F1280" s="1" t="s">
        <v>6707</v>
      </c>
      <c r="G1280" s="1" t="n">
        <v>71</v>
      </c>
      <c r="H1280" s="1" t="n">
        <v>2500</v>
      </c>
      <c r="I1280" s="101" t="s">
        <v>188</v>
      </c>
      <c r="J1280" s="1"/>
      <c r="K1280" s="1" t="n">
        <f aca="false">IFERROR(VLOOKUP(A1280,'[2]Pivot HorizontalMRP'!$A$4:$B$2689,2,0),0)</f>
        <v>0</v>
      </c>
      <c r="L1280" s="1" t="n">
        <f aca="false">IFERROR(VLOOKUP(A1280,'[2]Pivot HorizontalMRP'!$A$4:$C$2689,3,0),0)</f>
        <v>105</v>
      </c>
      <c r="M1280" s="1" t="n">
        <f aca="false">IFERROR(VLOOKUP(A1280,'[2]Pivot HorizontalMRP'!$A$4:$D$2689,0.4,0),0)</f>
        <v>0</v>
      </c>
      <c r="N1280" s="1" t="n">
        <f aca="false">IFERROR(VLOOKUP(A1280,'[2]Pivot HorizontalMRP'!$A$4:$E$2689,5,0),0)</f>
        <v>0</v>
      </c>
      <c r="O1280" s="1" t="n">
        <f aca="false">K1280+L1280</f>
        <v>105</v>
      </c>
      <c r="P1280" s="1" t="n">
        <f aca="false">K1280+L1280+M1280+N1280</f>
        <v>105</v>
      </c>
      <c r="Q1280" s="1" t="n">
        <f aca="false">IFERROR(VLOOKUP(A1280,'[2]Pivot HorizontalMRP'!$A$4:$F$2689,6,0),0)</f>
        <v>21</v>
      </c>
      <c r="R1280" s="1" t="n">
        <f aca="false">IFERROR(VLOOKUP(A1280,'[2]Pivot HorizontalMRP'!$A$4:$G$2689,7,0),0)</f>
        <v>0</v>
      </c>
      <c r="S1280" s="1" t="n">
        <f aca="false">IFERROR(VLOOKUP(A1280,'[2]Pivot HorizontalMRP'!$A$4:$H$2689,8,0),0)</f>
        <v>0</v>
      </c>
      <c r="T1280" s="1" t="n">
        <f aca="false">IFERROR(VLOOKUP(A1280,'[2]Pivot HorizontalMRP'!$A$4:$I$2689,9,0),0)</f>
        <v>0</v>
      </c>
      <c r="U1280" s="1" t="n">
        <f aca="false">IF(I1280="delivery",O1280-SUM(Q1280+R1280),IF(I1280="PO",P1280-SUM(Q1280:R1280)))</f>
        <v>84</v>
      </c>
      <c r="V1280" s="81" t="n">
        <v>3.28</v>
      </c>
      <c r="W1280" s="81"/>
      <c r="X1280" s="81" t="n">
        <f aca="false">W1280-V1280</f>
        <v>-3.28</v>
      </c>
      <c r="Y1280" s="81"/>
      <c r="Z1280" s="81"/>
      <c r="AA1280" s="81"/>
      <c r="AB1280" s="81"/>
      <c r="AC1280" s="81"/>
      <c r="AD1280" s="81"/>
      <c r="AE1280" s="81"/>
      <c r="AF1280" s="81"/>
      <c r="AG1280" s="81"/>
      <c r="AH1280" s="81"/>
      <c r="AI1280" s="81"/>
      <c r="AJ1280" s="81"/>
      <c r="AK1280" s="81"/>
      <c r="AL1280" s="81"/>
      <c r="AM1280" s="81"/>
      <c r="AN1280" s="81"/>
      <c r="AO1280" s="81" t="str">
        <f aca="false">D1280</f>
        <v>Arista</v>
      </c>
      <c r="AP1280" s="1" t="s">
        <v>6397</v>
      </c>
      <c r="AQ1280" s="1"/>
      <c r="AR1280" s="1"/>
      <c r="AS1280" s="1"/>
      <c r="AT1280" s="1"/>
      <c r="AU1280" s="1"/>
      <c r="AV1280" s="1"/>
      <c r="AW1280" s="1"/>
      <c r="AX1280" s="1"/>
      <c r="AY1280" s="1"/>
      <c r="AZ1280" s="1"/>
      <c r="BA1280" s="1"/>
      <c r="BB1280" s="1"/>
      <c r="BC1280" s="1"/>
      <c r="BD1280" s="1"/>
      <c r="BE1280" s="1"/>
      <c r="BF1280" s="1" t="s">
        <v>14668</v>
      </c>
      <c r="BG1280" s="1" t="s">
        <v>183</v>
      </c>
      <c r="BH1280" s="1"/>
      <c r="BI1280" s="1"/>
    </row>
    <row r="1281" customFormat="false" ht="12.75" hidden="false" customHeight="false" outlineLevel="0" collapsed="false">
      <c r="A1281" s="1" t="s">
        <v>6708</v>
      </c>
      <c r="B1281" s="1" t="s">
        <v>6709</v>
      </c>
      <c r="C1281" s="1" t="s">
        <v>177</v>
      </c>
      <c r="D1281" s="1" t="s">
        <v>82</v>
      </c>
      <c r="E1281" s="1" t="s">
        <v>15746</v>
      </c>
      <c r="F1281" s="1" t="s">
        <v>6711</v>
      </c>
      <c r="G1281" s="1" t="n">
        <v>61</v>
      </c>
      <c r="H1281" s="1" t="n">
        <v>500</v>
      </c>
      <c r="I1281" s="101" t="s">
        <v>188</v>
      </c>
      <c r="J1281" s="1"/>
      <c r="K1281" s="1" t="n">
        <f aca="false">IFERROR(VLOOKUP(A1281,'[2]Pivot HorizontalMRP'!$A$4:$B$2689,2,0),0)</f>
        <v>0</v>
      </c>
      <c r="L1281" s="1" t="n">
        <f aca="false">IFERROR(VLOOKUP(A1281,'[2]Pivot HorizontalMRP'!$A$4:$C$2689,3,0),0)</f>
        <v>11008</v>
      </c>
      <c r="M1281" s="1" t="n">
        <f aca="false">IFERROR(VLOOKUP(A1281,'[2]Pivot HorizontalMRP'!$A$4:$D$2689,0.4,0),0)</f>
        <v>0</v>
      </c>
      <c r="N1281" s="1" t="n">
        <f aca="false">IFERROR(VLOOKUP(A1281,'[2]Pivot HorizontalMRP'!$A$4:$E$2689,5,0),0)</f>
        <v>10519</v>
      </c>
      <c r="O1281" s="1" t="n">
        <f aca="false">K1281+L1281</f>
        <v>11008</v>
      </c>
      <c r="P1281" s="1" t="n">
        <f aca="false">K1281+L1281+M1281+N1281</f>
        <v>21527</v>
      </c>
      <c r="Q1281" s="1" t="n">
        <f aca="false">IFERROR(VLOOKUP(A1281,'[2]Pivot HorizontalMRP'!$A$4:$F$2689,6,0),0)</f>
        <v>15048</v>
      </c>
      <c r="R1281" s="1" t="n">
        <f aca="false">IFERROR(VLOOKUP(A1281,'[2]Pivot HorizontalMRP'!$A$4:$G$2689,7,0),0)</f>
        <v>10077</v>
      </c>
      <c r="S1281" s="1" t="n">
        <f aca="false">IFERROR(VLOOKUP(A1281,'[2]Pivot HorizontalMRP'!$A$4:$H$2689,8,0),0)</f>
        <v>9136</v>
      </c>
      <c r="T1281" s="1" t="n">
        <f aca="false">IFERROR(VLOOKUP(A1281,'[2]Pivot HorizontalMRP'!$A$4:$I$2689,9,0),0)</f>
        <v>6047</v>
      </c>
      <c r="U1281" s="1" t="n">
        <f aca="false">IF(I1281="delivery",O1281-SUM(Q1281+R1281),IF(I1281="PO",P1281-SUM(Q1281:R1281)))</f>
        <v>-3598</v>
      </c>
      <c r="V1281" s="81" t="n">
        <v>1.4</v>
      </c>
      <c r="W1281" s="81"/>
      <c r="X1281" s="81" t="n">
        <f aca="false">W1281-V1281</f>
        <v>-1.4</v>
      </c>
      <c r="Y1281" s="81"/>
      <c r="Z1281" s="81"/>
      <c r="AA1281" s="81" t="n">
        <v>1.46904</v>
      </c>
      <c r="AB1281" s="81"/>
      <c r="AC1281" s="81"/>
      <c r="AD1281" s="81"/>
      <c r="AE1281" s="81"/>
      <c r="AF1281" s="81"/>
      <c r="AG1281" s="81"/>
      <c r="AH1281" s="81"/>
      <c r="AI1281" s="81"/>
      <c r="AJ1281" s="81"/>
      <c r="AK1281" s="81"/>
      <c r="AL1281" s="81"/>
      <c r="AM1281" s="81"/>
      <c r="AN1281" s="81"/>
      <c r="AO1281" s="81" t="str">
        <f aca="false">D1281</f>
        <v>Arista</v>
      </c>
      <c r="AP1281" s="1" t="s">
        <v>6397</v>
      </c>
      <c r="AQ1281" s="1"/>
      <c r="AR1281" s="1"/>
      <c r="AS1281" s="1"/>
      <c r="AT1281" s="1"/>
      <c r="AU1281" s="1"/>
      <c r="AV1281" s="1"/>
      <c r="AW1281" s="1"/>
      <c r="AX1281" s="1"/>
      <c r="AY1281" s="1"/>
      <c r="AZ1281" s="1"/>
      <c r="BA1281" s="1"/>
      <c r="BB1281" s="1"/>
      <c r="BC1281" s="1"/>
      <c r="BD1281" s="1"/>
      <c r="BE1281" s="1"/>
      <c r="BF1281" s="1" t="s">
        <v>14668</v>
      </c>
      <c r="BG1281" s="1" t="s">
        <v>183</v>
      </c>
      <c r="BH1281" s="1"/>
      <c r="BI1281" s="1"/>
    </row>
    <row r="1282" customFormat="false" ht="12.75" hidden="false" customHeight="false" outlineLevel="0" collapsed="false">
      <c r="A1282" s="1" t="s">
        <v>6716</v>
      </c>
      <c r="B1282" s="1" t="s">
        <v>6717</v>
      </c>
      <c r="C1282" s="1" t="s">
        <v>177</v>
      </c>
      <c r="D1282" s="1" t="s">
        <v>82</v>
      </c>
      <c r="E1282" s="1" t="s">
        <v>15747</v>
      </c>
      <c r="F1282" s="1" t="s">
        <v>6719</v>
      </c>
      <c r="G1282" s="1" t="n">
        <v>101</v>
      </c>
      <c r="H1282" s="1" t="n">
        <v>1</v>
      </c>
      <c r="I1282" s="101" t="s">
        <v>180</v>
      </c>
      <c r="J1282" s="1"/>
      <c r="K1282" s="1" t="n">
        <f aca="false">IFERROR(VLOOKUP(A1282,'[2]Pivot HorizontalMRP'!$A$4:$B$2689,2,0),0)</f>
        <v>0</v>
      </c>
      <c r="L1282" s="1" t="n">
        <f aca="false">IFERROR(VLOOKUP(A1282,'[2]Pivot HorizontalMRP'!$A$4:$C$2689,3,0),0)</f>
        <v>5143</v>
      </c>
      <c r="M1282" s="1" t="n">
        <f aca="false">IFERROR(VLOOKUP(A1282,'[2]Pivot HorizontalMRP'!$A$4:$D$2689,0.4,0),0)</f>
        <v>0</v>
      </c>
      <c r="N1282" s="1" t="n">
        <f aca="false">IFERROR(VLOOKUP(A1282,'[2]Pivot HorizontalMRP'!$A$4:$E$2689,5,0),0)</f>
        <v>2985</v>
      </c>
      <c r="O1282" s="1" t="n">
        <f aca="false">K1282+L1282</f>
        <v>5143</v>
      </c>
      <c r="P1282" s="1" t="n">
        <f aca="false">K1282+L1282+M1282+N1282</f>
        <v>8128</v>
      </c>
      <c r="Q1282" s="1" t="n">
        <f aca="false">IFERROR(VLOOKUP(A1282,'[2]Pivot HorizontalMRP'!$A$4:$F$2689,6,0),0)</f>
        <v>3414</v>
      </c>
      <c r="R1282" s="1" t="n">
        <f aca="false">IFERROR(VLOOKUP(A1282,'[2]Pivot HorizontalMRP'!$A$4:$G$2689,7,0),0)</f>
        <v>4316</v>
      </c>
      <c r="S1282" s="1" t="n">
        <f aca="false">IFERROR(VLOOKUP(A1282,'[2]Pivot HorizontalMRP'!$A$4:$H$2689,8,0),0)</f>
        <v>5755</v>
      </c>
      <c r="T1282" s="1" t="n">
        <f aca="false">IFERROR(VLOOKUP(A1282,'[2]Pivot HorizontalMRP'!$A$4:$I$2689,9,0),0)</f>
        <v>2946</v>
      </c>
      <c r="U1282" s="1" t="n">
        <f aca="false">IF(I1282="delivery",O1282-SUM(Q1282+R1282),IF(I1282="PO",P1282-SUM(Q1282:R1282)))</f>
        <v>-2587</v>
      </c>
      <c r="V1282" s="81" t="n">
        <v>20.3</v>
      </c>
      <c r="W1282" s="81"/>
      <c r="X1282" s="81" t="n">
        <f aca="false">W1282-V1282</f>
        <v>-20.3</v>
      </c>
      <c r="Y1282" s="81"/>
      <c r="Z1282" s="81"/>
      <c r="AA1282" s="81" t="n">
        <v>20.3</v>
      </c>
      <c r="AB1282" s="81"/>
      <c r="AC1282" s="81"/>
      <c r="AD1282" s="81"/>
      <c r="AE1282" s="81"/>
      <c r="AF1282" s="81"/>
      <c r="AG1282" s="81"/>
      <c r="AH1282" s="81"/>
      <c r="AI1282" s="81"/>
      <c r="AJ1282" s="81"/>
      <c r="AK1282" s="81"/>
      <c r="AL1282" s="81"/>
      <c r="AM1282" s="81"/>
      <c r="AN1282" s="81"/>
      <c r="AO1282" s="81" t="str">
        <f aca="false">D1282</f>
        <v>Arista</v>
      </c>
      <c r="AP1282" s="1" t="s">
        <v>6397</v>
      </c>
      <c r="AQ1282" s="1"/>
      <c r="AR1282" s="1"/>
      <c r="AS1282" s="1"/>
      <c r="AT1282" s="1"/>
      <c r="AU1282" s="1"/>
      <c r="AV1282" s="1"/>
      <c r="AW1282" s="1"/>
      <c r="AX1282" s="1"/>
      <c r="AY1282" s="1"/>
      <c r="AZ1282" s="1"/>
      <c r="BA1282" s="1"/>
      <c r="BB1282" s="1"/>
      <c r="BC1282" s="1"/>
      <c r="BD1282" s="1"/>
      <c r="BE1282" s="1"/>
      <c r="BF1282" s="1" t="s">
        <v>14668</v>
      </c>
      <c r="BG1282" s="1" t="s">
        <v>183</v>
      </c>
      <c r="BH1282" s="1"/>
      <c r="BI1282" s="1"/>
    </row>
    <row r="1283" customFormat="false" ht="12.75" hidden="false" customHeight="false" outlineLevel="0" collapsed="false">
      <c r="A1283" s="1" t="s">
        <v>6720</v>
      </c>
      <c r="B1283" s="1" t="s">
        <v>6721</v>
      </c>
      <c r="C1283" s="1" t="s">
        <v>177</v>
      </c>
      <c r="D1283" s="1" t="s">
        <v>82</v>
      </c>
      <c r="E1283" s="1" t="s">
        <v>6722</v>
      </c>
      <c r="F1283" s="1" t="s">
        <v>6723</v>
      </c>
      <c r="G1283" s="1" t="n">
        <v>131</v>
      </c>
      <c r="H1283" s="1" t="n">
        <v>90</v>
      </c>
      <c r="I1283" s="101" t="s">
        <v>180</v>
      </c>
      <c r="J1283" s="1"/>
      <c r="K1283" s="1" t="n">
        <f aca="false">IFERROR(VLOOKUP(A1283,'[2]Pivot HorizontalMRP'!$A$4:$B$2689,2,0),0)</f>
        <v>0</v>
      </c>
      <c r="L1283" s="1" t="n">
        <f aca="false">IFERROR(VLOOKUP(A1283,'[2]Pivot HorizontalMRP'!$A$4:$C$2689,3,0),0)</f>
        <v>1350</v>
      </c>
      <c r="M1283" s="1" t="n">
        <f aca="false">IFERROR(VLOOKUP(A1283,'[2]Pivot HorizontalMRP'!$A$4:$D$2689,0.4,0),0)</f>
        <v>0</v>
      </c>
      <c r="N1283" s="1" t="n">
        <f aca="false">IFERROR(VLOOKUP(A1283,'[2]Pivot HorizontalMRP'!$A$4:$E$2689,5,0),0)</f>
        <v>0</v>
      </c>
      <c r="O1283" s="1" t="n">
        <f aca="false">K1283+L1283</f>
        <v>1350</v>
      </c>
      <c r="P1283" s="1" t="n">
        <f aca="false">K1283+L1283+M1283+N1283</f>
        <v>1350</v>
      </c>
      <c r="Q1283" s="1" t="n">
        <f aca="false">IFERROR(VLOOKUP(A1283,'[2]Pivot HorizontalMRP'!$A$4:$F$2689,6,0),0)</f>
        <v>704</v>
      </c>
      <c r="R1283" s="1" t="n">
        <f aca="false">IFERROR(VLOOKUP(A1283,'[2]Pivot HorizontalMRP'!$A$4:$G$2689,7,0),0)</f>
        <v>898</v>
      </c>
      <c r="S1283" s="1" t="n">
        <f aca="false">IFERROR(VLOOKUP(A1283,'[2]Pivot HorizontalMRP'!$A$4:$H$2689,8,0),0)</f>
        <v>705</v>
      </c>
      <c r="T1283" s="1" t="n">
        <f aca="false">IFERROR(VLOOKUP(A1283,'[2]Pivot HorizontalMRP'!$A$4:$I$2689,9,0),0)</f>
        <v>227</v>
      </c>
      <c r="U1283" s="1" t="n">
        <f aca="false">IF(I1283="delivery",O1283-SUM(Q1283+R1283),IF(I1283="PO",P1283-SUM(Q1283:R1283)))</f>
        <v>-252</v>
      </c>
      <c r="V1283" s="81" t="n">
        <v>3.51</v>
      </c>
      <c r="W1283" s="81"/>
      <c r="X1283" s="81" t="n">
        <f aca="false">W1283-V1283</f>
        <v>-3.51</v>
      </c>
      <c r="Y1283" s="81"/>
      <c r="Z1283" s="81"/>
      <c r="AA1283" s="81"/>
      <c r="AB1283" s="81"/>
      <c r="AC1283" s="81"/>
      <c r="AD1283" s="81"/>
      <c r="AE1283" s="81"/>
      <c r="AF1283" s="81"/>
      <c r="AG1283" s="81"/>
      <c r="AH1283" s="81"/>
      <c r="AI1283" s="81"/>
      <c r="AJ1283" s="81"/>
      <c r="AK1283" s="81"/>
      <c r="AL1283" s="81"/>
      <c r="AM1283" s="81"/>
      <c r="AN1283" s="81"/>
      <c r="AO1283" s="81" t="str">
        <f aca="false">D1283</f>
        <v>Arista</v>
      </c>
      <c r="AP1283" s="1" t="s">
        <v>6397</v>
      </c>
      <c r="AQ1283" s="1"/>
      <c r="AR1283" s="1"/>
      <c r="AS1283" s="1"/>
      <c r="AT1283" s="1"/>
      <c r="AU1283" s="1"/>
      <c r="AV1283" s="1"/>
      <c r="AW1283" s="1"/>
      <c r="AX1283" s="1"/>
      <c r="AY1283" s="1"/>
      <c r="AZ1283" s="1"/>
      <c r="BA1283" s="1"/>
      <c r="BB1283" s="1"/>
      <c r="BC1283" s="1"/>
      <c r="BD1283" s="1"/>
      <c r="BE1283" s="1"/>
      <c r="BF1283" s="1" t="s">
        <v>14668</v>
      </c>
      <c r="BG1283" s="1" t="s">
        <v>183</v>
      </c>
      <c r="BH1283" s="1"/>
      <c r="BI1283" s="1"/>
    </row>
    <row r="1284" customFormat="false" ht="12.75" hidden="false" customHeight="false" outlineLevel="0" collapsed="false">
      <c r="A1284" s="1" t="s">
        <v>6748</v>
      </c>
      <c r="B1284" s="1" t="s">
        <v>6749</v>
      </c>
      <c r="C1284" s="1" t="s">
        <v>177</v>
      </c>
      <c r="D1284" s="1" t="s">
        <v>82</v>
      </c>
      <c r="E1284" s="1" t="s">
        <v>6750</v>
      </c>
      <c r="F1284" s="1" t="s">
        <v>6751</v>
      </c>
      <c r="G1284" s="1" t="n">
        <v>91</v>
      </c>
      <c r="H1284" s="1" t="n">
        <v>160</v>
      </c>
      <c r="I1284" s="101" t="s">
        <v>180</v>
      </c>
      <c r="J1284" s="1"/>
      <c r="K1284" s="1" t="n">
        <f aca="false">IFERROR(VLOOKUP(A1284,'[2]Pivot HorizontalMRP'!$A$4:$B$2689,2,0),0)</f>
        <v>0</v>
      </c>
      <c r="L1284" s="1" t="n">
        <f aca="false">IFERROR(VLOOKUP(A1284,'[2]Pivot HorizontalMRP'!$A$4:$C$2689,3,0),0)</f>
        <v>1042</v>
      </c>
      <c r="M1284" s="1" t="n">
        <f aca="false">IFERROR(VLOOKUP(A1284,'[2]Pivot HorizontalMRP'!$A$4:$D$2689,0.4,0),0)</f>
        <v>0</v>
      </c>
      <c r="N1284" s="1" t="n">
        <f aca="false">IFERROR(VLOOKUP(A1284,'[2]Pivot HorizontalMRP'!$A$4:$E$2689,5,0),0)</f>
        <v>0</v>
      </c>
      <c r="O1284" s="1" t="n">
        <f aca="false">K1284+L1284</f>
        <v>1042</v>
      </c>
      <c r="P1284" s="1" t="n">
        <f aca="false">K1284+L1284+M1284+N1284</f>
        <v>1042</v>
      </c>
      <c r="Q1284" s="1" t="n">
        <f aca="false">IFERROR(VLOOKUP(A1284,'[2]Pivot HorizontalMRP'!$A$4:$F$2689,6,0),0)</f>
        <v>331</v>
      </c>
      <c r="R1284" s="1" t="n">
        <f aca="false">IFERROR(VLOOKUP(A1284,'[2]Pivot HorizontalMRP'!$A$4:$G$2689,7,0),0)</f>
        <v>212</v>
      </c>
      <c r="S1284" s="1" t="n">
        <f aca="false">IFERROR(VLOOKUP(A1284,'[2]Pivot HorizontalMRP'!$A$4:$H$2689,8,0),0)</f>
        <v>138</v>
      </c>
      <c r="T1284" s="1" t="n">
        <f aca="false">IFERROR(VLOOKUP(A1284,'[2]Pivot HorizontalMRP'!$A$4:$I$2689,9,0),0)</f>
        <v>100</v>
      </c>
      <c r="U1284" s="1" t="n">
        <f aca="false">IF(I1284="delivery",O1284-SUM(Q1284+R1284),IF(I1284="PO",P1284-SUM(Q1284:R1284)))</f>
        <v>499</v>
      </c>
      <c r="V1284" s="81" t="n">
        <v>5.7</v>
      </c>
      <c r="W1284" s="81"/>
      <c r="X1284" s="81" t="n">
        <f aca="false">W1284-V1284</f>
        <v>-5.7</v>
      </c>
      <c r="Y1284" s="81"/>
      <c r="Z1284" s="81"/>
      <c r="AA1284" s="81"/>
      <c r="AB1284" s="81"/>
      <c r="AC1284" s="81"/>
      <c r="AD1284" s="81"/>
      <c r="AE1284" s="81"/>
      <c r="AF1284" s="81"/>
      <c r="AG1284" s="81"/>
      <c r="AH1284" s="81"/>
      <c r="AI1284" s="81"/>
      <c r="AJ1284" s="81"/>
      <c r="AK1284" s="81"/>
      <c r="AL1284" s="81"/>
      <c r="AM1284" s="81"/>
      <c r="AN1284" s="81"/>
      <c r="AO1284" s="81" t="str">
        <f aca="false">D1284</f>
        <v>Arista</v>
      </c>
      <c r="AP1284" s="1" t="s">
        <v>6397</v>
      </c>
      <c r="AQ1284" s="1"/>
      <c r="AR1284" s="1"/>
      <c r="AS1284" s="1"/>
      <c r="AT1284" s="1"/>
      <c r="AU1284" s="1"/>
      <c r="AV1284" s="1"/>
      <c r="AW1284" s="1"/>
      <c r="AX1284" s="1"/>
      <c r="AY1284" s="1"/>
      <c r="AZ1284" s="1"/>
      <c r="BA1284" s="1"/>
      <c r="BB1284" s="1"/>
      <c r="BC1284" s="1"/>
      <c r="BD1284" s="1"/>
      <c r="BE1284" s="1"/>
      <c r="BF1284" s="1" t="s">
        <v>14668</v>
      </c>
      <c r="BG1284" s="1" t="s">
        <v>183</v>
      </c>
      <c r="BH1284" s="1"/>
      <c r="BI1284" s="1"/>
    </row>
    <row r="1285" customFormat="false" ht="12.75" hidden="false" customHeight="false" outlineLevel="0" collapsed="false">
      <c r="A1285" s="1" t="s">
        <v>6772</v>
      </c>
      <c r="B1285" s="1" t="s">
        <v>6773</v>
      </c>
      <c r="C1285" s="1" t="s">
        <v>177</v>
      </c>
      <c r="D1285" s="1" t="s">
        <v>82</v>
      </c>
      <c r="E1285" s="1" t="s">
        <v>15748</v>
      </c>
      <c r="F1285" s="1" t="s">
        <v>6775</v>
      </c>
      <c r="G1285" s="1" t="n">
        <v>51</v>
      </c>
      <c r="H1285" s="1" t="n">
        <v>3000</v>
      </c>
      <c r="I1285" s="101" t="s">
        <v>180</v>
      </c>
      <c r="J1285" s="1"/>
      <c r="K1285" s="1" t="n">
        <f aca="false">IFERROR(VLOOKUP(A1285,'[2]Pivot HorizontalMRP'!$A$4:$B$2689,2,0),0)</f>
        <v>0</v>
      </c>
      <c r="L1285" s="1" t="n">
        <f aca="false">IFERROR(VLOOKUP(A1285,'[2]Pivot HorizontalMRP'!$A$4:$C$2689,3,0),0)</f>
        <v>2132</v>
      </c>
      <c r="M1285" s="1" t="n">
        <f aca="false">IFERROR(VLOOKUP(A1285,'[2]Pivot HorizontalMRP'!$A$4:$D$2689,0.4,0),0)</f>
        <v>0</v>
      </c>
      <c r="N1285" s="1" t="n">
        <f aca="false">IFERROR(VLOOKUP(A1285,'[2]Pivot HorizontalMRP'!$A$4:$E$2689,5,0),0)</f>
        <v>0</v>
      </c>
      <c r="O1285" s="1" t="n">
        <f aca="false">K1285+L1285</f>
        <v>2132</v>
      </c>
      <c r="P1285" s="1" t="n">
        <f aca="false">K1285+L1285+M1285+N1285</f>
        <v>2132</v>
      </c>
      <c r="Q1285" s="1" t="n">
        <f aca="false">IFERROR(VLOOKUP(A1285,'[2]Pivot HorizontalMRP'!$A$4:$F$2689,6,0),0)</f>
        <v>631</v>
      </c>
      <c r="R1285" s="1" t="n">
        <f aca="false">IFERROR(VLOOKUP(A1285,'[2]Pivot HorizontalMRP'!$A$4:$G$2689,7,0),0)</f>
        <v>4118</v>
      </c>
      <c r="S1285" s="1" t="n">
        <f aca="false">IFERROR(VLOOKUP(A1285,'[2]Pivot HorizontalMRP'!$A$4:$H$2689,8,0),0)</f>
        <v>3774</v>
      </c>
      <c r="T1285" s="1" t="n">
        <f aca="false">IFERROR(VLOOKUP(A1285,'[2]Pivot HorizontalMRP'!$A$4:$I$2689,9,0),0)</f>
        <v>2072</v>
      </c>
      <c r="U1285" s="1" t="n">
        <f aca="false">IF(I1285="delivery",O1285-SUM(Q1285+R1285),IF(I1285="PO",P1285-SUM(Q1285:R1285)))</f>
        <v>-2617</v>
      </c>
      <c r="V1285" s="81" t="n">
        <v>1.099</v>
      </c>
      <c r="W1285" s="81"/>
      <c r="X1285" s="81" t="n">
        <f aca="false">W1285-V1285</f>
        <v>-1.099</v>
      </c>
      <c r="Y1285" s="81"/>
      <c r="Z1285" s="81"/>
      <c r="AA1285" s="81"/>
      <c r="AB1285" s="81"/>
      <c r="AC1285" s="81"/>
      <c r="AD1285" s="81"/>
      <c r="AE1285" s="81"/>
      <c r="AF1285" s="81"/>
      <c r="AG1285" s="81"/>
      <c r="AH1285" s="81"/>
      <c r="AI1285" s="81"/>
      <c r="AJ1285" s="81"/>
      <c r="AK1285" s="81"/>
      <c r="AL1285" s="81"/>
      <c r="AM1285" s="81"/>
      <c r="AN1285" s="81"/>
      <c r="AO1285" s="81" t="str">
        <f aca="false">D1285</f>
        <v>Arista</v>
      </c>
      <c r="AP1285" s="1" t="s">
        <v>6397</v>
      </c>
      <c r="AQ1285" s="1"/>
      <c r="AR1285" s="1"/>
      <c r="AS1285" s="1"/>
      <c r="AT1285" s="1"/>
      <c r="AU1285" s="1"/>
      <c r="AV1285" s="1"/>
      <c r="AW1285" s="1"/>
      <c r="AX1285" s="1"/>
      <c r="AY1285" s="1"/>
      <c r="AZ1285" s="1"/>
      <c r="BA1285" s="1"/>
      <c r="BB1285" s="1"/>
      <c r="BC1285" s="1"/>
      <c r="BD1285" s="1"/>
      <c r="BE1285" s="1"/>
      <c r="BF1285" s="1" t="s">
        <v>14668</v>
      </c>
      <c r="BG1285" s="1" t="s">
        <v>183</v>
      </c>
      <c r="BH1285" s="1"/>
      <c r="BI1285" s="1"/>
    </row>
    <row r="1286" customFormat="false" ht="12.75" hidden="false" customHeight="false" outlineLevel="0" collapsed="false">
      <c r="A1286" s="1" t="s">
        <v>6784</v>
      </c>
      <c r="B1286" s="1" t="s">
        <v>6785</v>
      </c>
      <c r="C1286" s="1" t="s">
        <v>177</v>
      </c>
      <c r="D1286" s="1" t="s">
        <v>82</v>
      </c>
      <c r="E1286" s="1" t="s">
        <v>15749</v>
      </c>
      <c r="F1286" s="1" t="s">
        <v>6787</v>
      </c>
      <c r="G1286" s="1" t="n">
        <v>86</v>
      </c>
      <c r="H1286" s="1" t="n">
        <v>90</v>
      </c>
      <c r="I1286" s="101" t="s">
        <v>180</v>
      </c>
      <c r="J1286" s="1"/>
      <c r="K1286" s="1" t="n">
        <f aca="false">IFERROR(VLOOKUP(A1286,'[2]Pivot HorizontalMRP'!$A$4:$B$2689,2,0),0)</f>
        <v>0</v>
      </c>
      <c r="L1286" s="1" t="n">
        <f aca="false">IFERROR(VLOOKUP(A1286,'[2]Pivot HorizontalMRP'!$A$4:$C$2689,3,0),0)</f>
        <v>210</v>
      </c>
      <c r="M1286" s="1" t="n">
        <f aca="false">IFERROR(VLOOKUP(A1286,'[2]Pivot HorizontalMRP'!$A$4:$D$2689,0.4,0),0)</f>
        <v>0</v>
      </c>
      <c r="N1286" s="1" t="n">
        <f aca="false">IFERROR(VLOOKUP(A1286,'[2]Pivot HorizontalMRP'!$A$4:$E$2689,5,0),0)</f>
        <v>0</v>
      </c>
      <c r="O1286" s="1" t="n">
        <f aca="false">K1286+L1286</f>
        <v>210</v>
      </c>
      <c r="P1286" s="1" t="n">
        <f aca="false">K1286+L1286+M1286+N1286</f>
        <v>210</v>
      </c>
      <c r="Q1286" s="1" t="n">
        <f aca="false">IFERROR(VLOOKUP(A1286,'[2]Pivot HorizontalMRP'!$A$4:$F$2689,6,0),0)</f>
        <v>101</v>
      </c>
      <c r="R1286" s="1" t="n">
        <f aca="false">IFERROR(VLOOKUP(A1286,'[2]Pivot HorizontalMRP'!$A$4:$G$2689,7,0),0)</f>
        <v>77</v>
      </c>
      <c r="S1286" s="1" t="n">
        <f aca="false">IFERROR(VLOOKUP(A1286,'[2]Pivot HorizontalMRP'!$A$4:$H$2689,8,0),0)</f>
        <v>84</v>
      </c>
      <c r="T1286" s="1" t="n">
        <f aca="false">IFERROR(VLOOKUP(A1286,'[2]Pivot HorizontalMRP'!$A$4:$I$2689,9,0),0)</f>
        <v>56</v>
      </c>
      <c r="U1286" s="1" t="n">
        <f aca="false">IF(I1286="delivery",O1286-SUM(Q1286+R1286),IF(I1286="PO",P1286-SUM(Q1286:R1286)))</f>
        <v>32</v>
      </c>
      <c r="V1286" s="81" t="n">
        <v>4.25</v>
      </c>
      <c r="W1286" s="81"/>
      <c r="X1286" s="81" t="n">
        <f aca="false">W1286-V1286</f>
        <v>-4.25</v>
      </c>
      <c r="Y1286" s="81"/>
      <c r="Z1286" s="81"/>
      <c r="AA1286" s="81" t="n">
        <v>5.25</v>
      </c>
      <c r="AB1286" s="81"/>
      <c r="AC1286" s="81"/>
      <c r="AD1286" s="81"/>
      <c r="AE1286" s="81"/>
      <c r="AF1286" s="81"/>
      <c r="AG1286" s="81"/>
      <c r="AH1286" s="81"/>
      <c r="AI1286" s="81"/>
      <c r="AJ1286" s="81"/>
      <c r="AK1286" s="81"/>
      <c r="AL1286" s="81"/>
      <c r="AM1286" s="81"/>
      <c r="AN1286" s="81"/>
      <c r="AO1286" s="81" t="str">
        <f aca="false">D1286</f>
        <v>Arista</v>
      </c>
      <c r="AP1286" s="1" t="s">
        <v>6397</v>
      </c>
      <c r="AQ1286" s="1"/>
      <c r="AR1286" s="1"/>
      <c r="AS1286" s="1"/>
      <c r="AT1286" s="1"/>
      <c r="AU1286" s="1"/>
      <c r="AV1286" s="1"/>
      <c r="AW1286" s="1"/>
      <c r="AX1286" s="1"/>
      <c r="AY1286" s="1"/>
      <c r="AZ1286" s="1"/>
      <c r="BA1286" s="1"/>
      <c r="BB1286" s="1"/>
      <c r="BC1286" s="1"/>
      <c r="BD1286" s="1"/>
      <c r="BE1286" s="1"/>
      <c r="BF1286" s="1" t="s">
        <v>14668</v>
      </c>
      <c r="BG1286" s="1" t="s">
        <v>183</v>
      </c>
      <c r="BH1286" s="1"/>
      <c r="BI1286" s="1"/>
    </row>
    <row r="1287" customFormat="false" ht="12.75" hidden="false" customHeight="false" outlineLevel="0" collapsed="false">
      <c r="A1287" s="1" t="s">
        <v>6788</v>
      </c>
      <c r="B1287" s="1" t="s">
        <v>6789</v>
      </c>
      <c r="C1287" s="1" t="s">
        <v>177</v>
      </c>
      <c r="D1287" s="1" t="s">
        <v>82</v>
      </c>
      <c r="E1287" s="1" t="s">
        <v>6790</v>
      </c>
      <c r="F1287" s="1" t="s">
        <v>6791</v>
      </c>
      <c r="G1287" s="1" t="n">
        <v>71</v>
      </c>
      <c r="H1287" s="1" t="n">
        <v>2000</v>
      </c>
      <c r="I1287" s="101" t="s">
        <v>180</v>
      </c>
      <c r="J1287" s="1"/>
      <c r="K1287" s="1" t="n">
        <f aca="false">IFERROR(VLOOKUP(A1287,'[2]Pivot HorizontalMRP'!$A$4:$B$2689,2,0),0)</f>
        <v>0</v>
      </c>
      <c r="L1287" s="1" t="n">
        <f aca="false">IFERROR(VLOOKUP(A1287,'[2]Pivot HorizontalMRP'!$A$4:$C$2689,3,0),0)</f>
        <v>6590</v>
      </c>
      <c r="M1287" s="1" t="n">
        <f aca="false">IFERROR(VLOOKUP(A1287,'[2]Pivot HorizontalMRP'!$A$4:$D$2689,0.4,0),0)</f>
        <v>0</v>
      </c>
      <c r="N1287" s="1" t="n">
        <f aca="false">IFERROR(VLOOKUP(A1287,'[2]Pivot HorizontalMRP'!$A$4:$E$2689,5,0),0)</f>
        <v>0</v>
      </c>
      <c r="O1287" s="1" t="n">
        <f aca="false">K1287+L1287</f>
        <v>6590</v>
      </c>
      <c r="P1287" s="1" t="n">
        <f aca="false">K1287+L1287+M1287+N1287</f>
        <v>6590</v>
      </c>
      <c r="Q1287" s="1" t="n">
        <f aca="false">IFERROR(VLOOKUP(A1287,'[2]Pivot HorizontalMRP'!$A$4:$F$2689,6,0),0)</f>
        <v>349</v>
      </c>
      <c r="R1287" s="1" t="n">
        <f aca="false">IFERROR(VLOOKUP(A1287,'[2]Pivot HorizontalMRP'!$A$4:$G$2689,7,0),0)</f>
        <v>303</v>
      </c>
      <c r="S1287" s="1" t="n">
        <f aca="false">IFERROR(VLOOKUP(A1287,'[2]Pivot HorizontalMRP'!$A$4:$H$2689,8,0),0)</f>
        <v>253</v>
      </c>
      <c r="T1287" s="1" t="n">
        <f aca="false">IFERROR(VLOOKUP(A1287,'[2]Pivot HorizontalMRP'!$A$4:$I$2689,9,0),0)</f>
        <v>97</v>
      </c>
      <c r="U1287" s="1" t="n">
        <f aca="false">IF(I1287="delivery",O1287-SUM(Q1287+R1287),IF(I1287="PO",P1287-SUM(Q1287:R1287)))</f>
        <v>5938</v>
      </c>
      <c r="V1287" s="81" t="n">
        <v>0.444</v>
      </c>
      <c r="W1287" s="81"/>
      <c r="X1287" s="81" t="n">
        <f aca="false">W1287-V1287</f>
        <v>-0.444</v>
      </c>
      <c r="Y1287" s="81"/>
      <c r="Z1287" s="81"/>
      <c r="AA1287" s="81"/>
      <c r="AB1287" s="81"/>
      <c r="AC1287" s="81"/>
      <c r="AD1287" s="81"/>
      <c r="AE1287" s="81"/>
      <c r="AF1287" s="81"/>
      <c r="AG1287" s="81"/>
      <c r="AH1287" s="81"/>
      <c r="AI1287" s="81"/>
      <c r="AJ1287" s="81"/>
      <c r="AK1287" s="81"/>
      <c r="AL1287" s="81"/>
      <c r="AM1287" s="81"/>
      <c r="AN1287" s="81"/>
      <c r="AO1287" s="81" t="str">
        <f aca="false">D1287</f>
        <v>Arista</v>
      </c>
      <c r="AP1287" s="1" t="s">
        <v>6397</v>
      </c>
      <c r="AQ1287" s="1"/>
      <c r="AR1287" s="1"/>
      <c r="AS1287" s="1"/>
      <c r="AT1287" s="1"/>
      <c r="AU1287" s="1"/>
      <c r="AV1287" s="1"/>
      <c r="AW1287" s="1"/>
      <c r="AX1287" s="1"/>
      <c r="AY1287" s="1"/>
      <c r="AZ1287" s="1"/>
      <c r="BA1287" s="1"/>
      <c r="BB1287" s="1"/>
      <c r="BC1287" s="1"/>
      <c r="BD1287" s="1"/>
      <c r="BE1287" s="1"/>
      <c r="BF1287" s="1" t="s">
        <v>14668</v>
      </c>
      <c r="BG1287" s="1" t="s">
        <v>183</v>
      </c>
      <c r="BH1287" s="1"/>
      <c r="BI1287" s="1"/>
    </row>
    <row r="1288" customFormat="false" ht="12.75" hidden="false" customHeight="false" outlineLevel="0" collapsed="false">
      <c r="A1288" s="1" t="s">
        <v>6792</v>
      </c>
      <c r="B1288" s="1" t="s">
        <v>6793</v>
      </c>
      <c r="C1288" s="1" t="s">
        <v>177</v>
      </c>
      <c r="D1288" s="1" t="s">
        <v>82</v>
      </c>
      <c r="E1288" s="1" t="s">
        <v>15750</v>
      </c>
      <c r="F1288" s="1" t="s">
        <v>6795</v>
      </c>
      <c r="G1288" s="1" t="n">
        <v>101</v>
      </c>
      <c r="H1288" s="1" t="n">
        <v>1083</v>
      </c>
      <c r="I1288" s="101" t="s">
        <v>188</v>
      </c>
      <c r="J1288" s="1"/>
      <c r="K1288" s="1" t="n">
        <f aca="false">IFERROR(VLOOKUP(A1288,'[2]Pivot HorizontalMRP'!$A$4:$B$2689,2,0),0)</f>
        <v>0</v>
      </c>
      <c r="L1288" s="1" t="n">
        <f aca="false">IFERROR(VLOOKUP(A1288,'[2]Pivot HorizontalMRP'!$A$4:$C$2689,3,0),0)</f>
        <v>5942</v>
      </c>
      <c r="M1288" s="1" t="n">
        <f aca="false">IFERROR(VLOOKUP(A1288,'[2]Pivot HorizontalMRP'!$A$4:$D$2689,0.4,0),0)</f>
        <v>0</v>
      </c>
      <c r="N1288" s="1" t="n">
        <f aca="false">IFERROR(VLOOKUP(A1288,'[2]Pivot HorizontalMRP'!$A$4:$E$2689,5,0),0)</f>
        <v>7999</v>
      </c>
      <c r="O1288" s="1" t="n">
        <f aca="false">K1288+L1288</f>
        <v>5942</v>
      </c>
      <c r="P1288" s="1" t="n">
        <f aca="false">K1288+L1288+M1288+N1288</f>
        <v>13941</v>
      </c>
      <c r="Q1288" s="1" t="n">
        <f aca="false">IFERROR(VLOOKUP(A1288,'[2]Pivot HorizontalMRP'!$A$4:$F$2689,6,0),0)</f>
        <v>18408</v>
      </c>
      <c r="R1288" s="1" t="n">
        <f aca="false">IFERROR(VLOOKUP(A1288,'[2]Pivot HorizontalMRP'!$A$4:$G$2689,7,0),0)</f>
        <v>15681</v>
      </c>
      <c r="S1288" s="1" t="n">
        <f aca="false">IFERROR(VLOOKUP(A1288,'[2]Pivot HorizontalMRP'!$A$4:$H$2689,8,0),0)</f>
        <v>13833</v>
      </c>
      <c r="T1288" s="1" t="n">
        <f aca="false">IFERROR(VLOOKUP(A1288,'[2]Pivot HorizontalMRP'!$A$4:$I$2689,9,0),0)</f>
        <v>8383</v>
      </c>
      <c r="U1288" s="1" t="n">
        <f aca="false">IF(I1288="delivery",O1288-SUM(Q1288+R1288),IF(I1288="PO",P1288-SUM(Q1288:R1288)))</f>
        <v>-20148</v>
      </c>
      <c r="V1288" s="81" t="n">
        <v>1.56</v>
      </c>
      <c r="W1288" s="81"/>
      <c r="X1288" s="81" t="n">
        <f aca="false">W1288-V1288</f>
        <v>-1.56</v>
      </c>
      <c r="Y1288" s="81"/>
      <c r="Z1288" s="81"/>
      <c r="AA1288" s="81" t="n">
        <v>1.56</v>
      </c>
      <c r="AB1288" s="81"/>
      <c r="AC1288" s="81"/>
      <c r="AD1288" s="81"/>
      <c r="AE1288" s="81"/>
      <c r="AF1288" s="81"/>
      <c r="AG1288" s="81"/>
      <c r="AH1288" s="81"/>
      <c r="AI1288" s="81"/>
      <c r="AJ1288" s="81"/>
      <c r="AK1288" s="81"/>
      <c r="AL1288" s="81"/>
      <c r="AM1288" s="81"/>
      <c r="AN1288" s="81"/>
      <c r="AO1288" s="81" t="str">
        <f aca="false">D1288</f>
        <v>Arista</v>
      </c>
      <c r="AP1288" s="1" t="s">
        <v>6397</v>
      </c>
      <c r="AQ1288" s="1"/>
      <c r="AR1288" s="1"/>
      <c r="AS1288" s="1"/>
      <c r="AT1288" s="1"/>
      <c r="AU1288" s="1"/>
      <c r="AV1288" s="1"/>
      <c r="AW1288" s="1"/>
      <c r="AX1288" s="1"/>
      <c r="AY1288" s="1"/>
      <c r="AZ1288" s="1"/>
      <c r="BA1288" s="1"/>
      <c r="BB1288" s="1"/>
      <c r="BC1288" s="1"/>
      <c r="BD1288" s="1"/>
      <c r="BE1288" s="1"/>
      <c r="BF1288" s="1" t="s">
        <v>14668</v>
      </c>
      <c r="BG1288" s="1" t="s">
        <v>183</v>
      </c>
      <c r="BH1288" s="1"/>
      <c r="BI1288" s="1"/>
    </row>
    <row r="1289" customFormat="false" ht="12.75" hidden="false" customHeight="false" outlineLevel="0" collapsed="false">
      <c r="A1289" s="1" t="s">
        <v>6800</v>
      </c>
      <c r="B1289" s="1" t="s">
        <v>6801</v>
      </c>
      <c r="C1289" s="1" t="s">
        <v>177</v>
      </c>
      <c r="D1289" s="1" t="s">
        <v>82</v>
      </c>
      <c r="E1289" s="1" t="s">
        <v>15751</v>
      </c>
      <c r="F1289" s="1" t="s">
        <v>6803</v>
      </c>
      <c r="G1289" s="1" t="n">
        <v>91</v>
      </c>
      <c r="H1289" s="1" t="n">
        <v>44</v>
      </c>
      <c r="I1289" s="101" t="s">
        <v>180</v>
      </c>
      <c r="J1289" s="1"/>
      <c r="K1289" s="1" t="n">
        <f aca="false">IFERROR(VLOOKUP(A1289,'[2]Pivot HorizontalMRP'!$A$4:$B$2689,2,0),0)</f>
        <v>0</v>
      </c>
      <c r="L1289" s="1" t="n">
        <f aca="false">IFERROR(VLOOKUP(A1289,'[2]Pivot HorizontalMRP'!$A$4:$C$2689,3,0),0)</f>
        <v>118</v>
      </c>
      <c r="M1289" s="1" t="n">
        <f aca="false">IFERROR(VLOOKUP(A1289,'[2]Pivot HorizontalMRP'!$A$4:$D$2689,0.4,0),0)</f>
        <v>0</v>
      </c>
      <c r="N1289" s="1" t="n">
        <f aca="false">IFERROR(VLOOKUP(A1289,'[2]Pivot HorizontalMRP'!$A$4:$E$2689,5,0),0)</f>
        <v>182</v>
      </c>
      <c r="O1289" s="1" t="n">
        <f aca="false">K1289+L1289</f>
        <v>118</v>
      </c>
      <c r="P1289" s="1" t="n">
        <f aca="false">K1289+L1289+M1289+N1289</f>
        <v>300</v>
      </c>
      <c r="Q1289" s="1" t="n">
        <f aca="false">IFERROR(VLOOKUP(A1289,'[2]Pivot HorizontalMRP'!$A$4:$F$2689,6,0),0)</f>
        <v>381</v>
      </c>
      <c r="R1289" s="1" t="n">
        <f aca="false">IFERROR(VLOOKUP(A1289,'[2]Pivot HorizontalMRP'!$A$4:$G$2689,7,0),0)</f>
        <v>333</v>
      </c>
      <c r="S1289" s="1" t="n">
        <f aca="false">IFERROR(VLOOKUP(A1289,'[2]Pivot HorizontalMRP'!$A$4:$H$2689,8,0),0)</f>
        <v>333</v>
      </c>
      <c r="T1289" s="1" t="n">
        <f aca="false">IFERROR(VLOOKUP(A1289,'[2]Pivot HorizontalMRP'!$A$4:$I$2689,9,0),0)</f>
        <v>0</v>
      </c>
      <c r="U1289" s="1" t="n">
        <f aca="false">IF(I1289="delivery",O1289-SUM(Q1289+R1289),IF(I1289="PO",P1289-SUM(Q1289:R1289)))</f>
        <v>-596</v>
      </c>
      <c r="V1289" s="81" t="n">
        <v>42.67</v>
      </c>
      <c r="W1289" s="81"/>
      <c r="X1289" s="81" t="n">
        <f aca="false">W1289-V1289</f>
        <v>-42.67</v>
      </c>
      <c r="Y1289" s="81"/>
      <c r="Z1289" s="81"/>
      <c r="AA1289" s="81" t="n">
        <v>42.67</v>
      </c>
      <c r="AB1289" s="81"/>
      <c r="AC1289" s="81"/>
      <c r="AD1289" s="81"/>
      <c r="AE1289" s="81"/>
      <c r="AF1289" s="81"/>
      <c r="AG1289" s="81"/>
      <c r="AH1289" s="81"/>
      <c r="AI1289" s="81"/>
      <c r="AJ1289" s="81"/>
      <c r="AK1289" s="81"/>
      <c r="AL1289" s="81"/>
      <c r="AM1289" s="81"/>
      <c r="AN1289" s="81"/>
      <c r="AO1289" s="81" t="str">
        <f aca="false">D1289</f>
        <v>Arista</v>
      </c>
      <c r="AP1289" s="1" t="s">
        <v>6397</v>
      </c>
      <c r="AQ1289" s="1"/>
      <c r="AR1289" s="1"/>
      <c r="AS1289" s="1"/>
      <c r="AT1289" s="1"/>
      <c r="AU1289" s="1"/>
      <c r="AV1289" s="1"/>
      <c r="AW1289" s="1"/>
      <c r="AX1289" s="1"/>
      <c r="AY1289" s="1"/>
      <c r="AZ1289" s="1"/>
      <c r="BA1289" s="1"/>
      <c r="BB1289" s="1"/>
      <c r="BC1289" s="1"/>
      <c r="BD1289" s="1"/>
      <c r="BE1289" s="1"/>
      <c r="BF1289" s="1" t="s">
        <v>14668</v>
      </c>
      <c r="BG1289" s="1" t="s">
        <v>183</v>
      </c>
      <c r="BH1289" s="1"/>
      <c r="BI1289" s="1"/>
    </row>
    <row r="1290" customFormat="false" ht="12.75" hidden="false" customHeight="false" outlineLevel="0" collapsed="false">
      <c r="A1290" s="1" t="s">
        <v>6816</v>
      </c>
      <c r="B1290" s="1" t="s">
        <v>6817</v>
      </c>
      <c r="C1290" s="1" t="s">
        <v>177</v>
      </c>
      <c r="D1290" s="1" t="s">
        <v>82</v>
      </c>
      <c r="E1290" s="1" t="s">
        <v>6818</v>
      </c>
      <c r="F1290" s="1" t="s">
        <v>6819</v>
      </c>
      <c r="G1290" s="1" t="n">
        <v>71</v>
      </c>
      <c r="H1290" s="1" t="n">
        <v>160</v>
      </c>
      <c r="I1290" s="101" t="s">
        <v>180</v>
      </c>
      <c r="J1290" s="1"/>
      <c r="K1290" s="1" t="n">
        <f aca="false">IFERROR(VLOOKUP(A1290,'[2]Pivot HorizontalMRP'!$A$4:$B$2689,2,0),0)</f>
        <v>0</v>
      </c>
      <c r="L1290" s="1" t="n">
        <f aca="false">IFERROR(VLOOKUP(A1290,'[2]Pivot HorizontalMRP'!$A$4:$C$2689,3,0),0)</f>
        <v>1143</v>
      </c>
      <c r="M1290" s="1" t="n">
        <f aca="false">IFERROR(VLOOKUP(A1290,'[2]Pivot HorizontalMRP'!$A$4:$D$2689,0.4,0),0)</f>
        <v>0</v>
      </c>
      <c r="N1290" s="1" t="n">
        <f aca="false">IFERROR(VLOOKUP(A1290,'[2]Pivot HorizontalMRP'!$A$4:$E$2689,5,0),0)</f>
        <v>320</v>
      </c>
      <c r="O1290" s="1" t="n">
        <f aca="false">K1290+L1290</f>
        <v>1143</v>
      </c>
      <c r="P1290" s="1" t="n">
        <f aca="false">K1290+L1290+M1290+N1290</f>
        <v>1463</v>
      </c>
      <c r="Q1290" s="1" t="n">
        <f aca="false">IFERROR(VLOOKUP(A1290,'[2]Pivot HorizontalMRP'!$A$4:$F$2689,6,0),0)</f>
        <v>968</v>
      </c>
      <c r="R1290" s="1" t="n">
        <f aca="false">IFERROR(VLOOKUP(A1290,'[2]Pivot HorizontalMRP'!$A$4:$G$2689,7,0),0)</f>
        <v>759</v>
      </c>
      <c r="S1290" s="1" t="n">
        <f aca="false">IFERROR(VLOOKUP(A1290,'[2]Pivot HorizontalMRP'!$A$4:$H$2689,8,0),0)</f>
        <v>738</v>
      </c>
      <c r="T1290" s="1" t="n">
        <f aca="false">IFERROR(VLOOKUP(A1290,'[2]Pivot HorizontalMRP'!$A$4:$I$2689,9,0),0)</f>
        <v>289</v>
      </c>
      <c r="U1290" s="1" t="n">
        <f aca="false">IF(I1290="delivery",O1290-SUM(Q1290+R1290),IF(I1290="PO",P1290-SUM(Q1290:R1290)))</f>
        <v>-584</v>
      </c>
      <c r="V1290" s="81" t="n">
        <v>3.95</v>
      </c>
      <c r="W1290" s="81"/>
      <c r="X1290" s="81" t="n">
        <f aca="false">W1290-V1290</f>
        <v>-3.95</v>
      </c>
      <c r="Y1290" s="81"/>
      <c r="Z1290" s="81"/>
      <c r="AA1290" s="81"/>
      <c r="AB1290" s="81"/>
      <c r="AC1290" s="81"/>
      <c r="AD1290" s="81"/>
      <c r="AE1290" s="81"/>
      <c r="AF1290" s="81"/>
      <c r="AG1290" s="81"/>
      <c r="AH1290" s="81"/>
      <c r="AI1290" s="81"/>
      <c r="AJ1290" s="81"/>
      <c r="AK1290" s="81"/>
      <c r="AL1290" s="81"/>
      <c r="AM1290" s="81"/>
      <c r="AN1290" s="81"/>
      <c r="AO1290" s="81" t="str">
        <f aca="false">D1290</f>
        <v>Arista</v>
      </c>
      <c r="AP1290" s="1" t="s">
        <v>6397</v>
      </c>
      <c r="AQ1290" s="1"/>
      <c r="AR1290" s="1"/>
      <c r="AS1290" s="1"/>
      <c r="AT1290" s="1"/>
      <c r="AU1290" s="1"/>
      <c r="AV1290" s="1"/>
      <c r="AW1290" s="1"/>
      <c r="AX1290" s="1"/>
      <c r="AY1290" s="1"/>
      <c r="AZ1290" s="1"/>
      <c r="BA1290" s="1"/>
      <c r="BB1290" s="1"/>
      <c r="BC1290" s="1"/>
      <c r="BD1290" s="1"/>
      <c r="BE1290" s="1"/>
      <c r="BF1290" s="1" t="s">
        <v>14668</v>
      </c>
      <c r="BG1290" s="1" t="s">
        <v>183</v>
      </c>
      <c r="BH1290" s="1"/>
      <c r="BI1290" s="1"/>
    </row>
    <row r="1291" customFormat="false" ht="12.75" hidden="false" customHeight="false" outlineLevel="0" collapsed="false">
      <c r="A1291" s="1" t="s">
        <v>6832</v>
      </c>
      <c r="B1291" s="1" t="s">
        <v>6833</v>
      </c>
      <c r="C1291" s="1" t="s">
        <v>177</v>
      </c>
      <c r="D1291" s="1" t="s">
        <v>82</v>
      </c>
      <c r="E1291" s="1" t="s">
        <v>6834</v>
      </c>
      <c r="F1291" s="1" t="s">
        <v>6835</v>
      </c>
      <c r="G1291" s="1" t="n">
        <v>141</v>
      </c>
      <c r="H1291" s="1" t="n">
        <v>90</v>
      </c>
      <c r="I1291" s="101" t="s">
        <v>180</v>
      </c>
      <c r="J1291" s="1"/>
      <c r="K1291" s="1" t="n">
        <f aca="false">IFERROR(VLOOKUP(A1291,'[2]Pivot HorizontalMRP'!$A$4:$B$2689,2,0),0)</f>
        <v>0</v>
      </c>
      <c r="L1291" s="1" t="n">
        <f aca="false">IFERROR(VLOOKUP(A1291,'[2]Pivot HorizontalMRP'!$A$4:$C$2689,3,0),0)</f>
        <v>1595</v>
      </c>
      <c r="M1291" s="1" t="n">
        <f aca="false">IFERROR(VLOOKUP(A1291,'[2]Pivot HorizontalMRP'!$A$4:$D$2689,0.4,0),0)</f>
        <v>0</v>
      </c>
      <c r="N1291" s="1" t="n">
        <f aca="false">IFERROR(VLOOKUP(A1291,'[2]Pivot HorizontalMRP'!$A$4:$E$2689,5,0),0)</f>
        <v>7996</v>
      </c>
      <c r="O1291" s="1" t="n">
        <f aca="false">K1291+L1291</f>
        <v>1595</v>
      </c>
      <c r="P1291" s="1" t="n">
        <f aca="false">K1291+L1291+M1291+N1291</f>
        <v>9591</v>
      </c>
      <c r="Q1291" s="1" t="n">
        <f aca="false">IFERROR(VLOOKUP(A1291,'[2]Pivot HorizontalMRP'!$A$4:$F$2689,6,0),0)</f>
        <v>10779</v>
      </c>
      <c r="R1291" s="1" t="n">
        <f aca="false">IFERROR(VLOOKUP(A1291,'[2]Pivot HorizontalMRP'!$A$4:$G$2689,7,0),0)</f>
        <v>5100</v>
      </c>
      <c r="S1291" s="1" t="n">
        <f aca="false">IFERROR(VLOOKUP(A1291,'[2]Pivot HorizontalMRP'!$A$4:$H$2689,8,0),0)</f>
        <v>5209</v>
      </c>
      <c r="T1291" s="1" t="n">
        <f aca="false">IFERROR(VLOOKUP(A1291,'[2]Pivot HorizontalMRP'!$A$4:$I$2689,9,0),0)</f>
        <v>3246</v>
      </c>
      <c r="U1291" s="1" t="n">
        <f aca="false">IF(I1291="delivery",O1291-SUM(Q1291+R1291),IF(I1291="PO",P1291-SUM(Q1291:R1291)))</f>
        <v>-14284</v>
      </c>
      <c r="V1291" s="81" t="n">
        <v>4.26</v>
      </c>
      <c r="W1291" s="81"/>
      <c r="X1291" s="81" t="n">
        <f aca="false">W1291-V1291</f>
        <v>-4.26</v>
      </c>
      <c r="Y1291" s="81"/>
      <c r="Z1291" s="81"/>
      <c r="AA1291" s="81" t="n">
        <v>4.26</v>
      </c>
      <c r="AB1291" s="81"/>
      <c r="AC1291" s="81"/>
      <c r="AD1291" s="81"/>
      <c r="AE1291" s="81"/>
      <c r="AF1291" s="81"/>
      <c r="AG1291" s="81"/>
      <c r="AH1291" s="81"/>
      <c r="AI1291" s="81"/>
      <c r="AJ1291" s="81"/>
      <c r="AK1291" s="81"/>
      <c r="AL1291" s="81"/>
      <c r="AM1291" s="81"/>
      <c r="AN1291" s="81"/>
      <c r="AO1291" s="81" t="str">
        <f aca="false">D1291</f>
        <v>Arista</v>
      </c>
      <c r="AP1291" s="1" t="s">
        <v>6397</v>
      </c>
      <c r="AQ1291" s="1"/>
      <c r="AR1291" s="1"/>
      <c r="AS1291" s="1"/>
      <c r="AT1291" s="1"/>
      <c r="AU1291" s="1"/>
      <c r="AV1291" s="1"/>
      <c r="AW1291" s="1"/>
      <c r="AX1291" s="1"/>
      <c r="AY1291" s="1"/>
      <c r="AZ1291" s="1"/>
      <c r="BA1291" s="1"/>
      <c r="BB1291" s="1"/>
      <c r="BC1291" s="1"/>
      <c r="BD1291" s="1"/>
      <c r="BE1291" s="1"/>
      <c r="BF1291" s="1" t="s">
        <v>14668</v>
      </c>
      <c r="BG1291" s="1" t="s">
        <v>183</v>
      </c>
      <c r="BH1291" s="1"/>
      <c r="BI1291" s="1"/>
    </row>
    <row r="1292" customFormat="false" ht="12.75" hidden="false" customHeight="false" outlineLevel="0" collapsed="false">
      <c r="A1292" s="1" t="s">
        <v>6836</v>
      </c>
      <c r="B1292" s="1" t="s">
        <v>6837</v>
      </c>
      <c r="C1292" s="1" t="s">
        <v>177</v>
      </c>
      <c r="D1292" s="1" t="s">
        <v>82</v>
      </c>
      <c r="E1292" s="1" t="s">
        <v>15752</v>
      </c>
      <c r="F1292" s="1" t="s">
        <v>6839</v>
      </c>
      <c r="G1292" s="1" t="n">
        <v>101</v>
      </c>
      <c r="H1292" s="1" t="n">
        <v>2500</v>
      </c>
      <c r="I1292" s="101" t="s">
        <v>188</v>
      </c>
      <c r="J1292" s="1"/>
      <c r="K1292" s="1" t="n">
        <f aca="false">IFERROR(VLOOKUP(A1292,'[2]Pivot HorizontalMRP'!$A$4:$B$2689,2,0),0)</f>
        <v>0</v>
      </c>
      <c r="L1292" s="1" t="n">
        <f aca="false">IFERROR(VLOOKUP(A1292,'[2]Pivot HorizontalMRP'!$A$4:$C$2689,3,0),0)</f>
        <v>2072</v>
      </c>
      <c r="M1292" s="1" t="n">
        <f aca="false">IFERROR(VLOOKUP(A1292,'[2]Pivot HorizontalMRP'!$A$4:$D$2689,0.4,0),0)</f>
        <v>0</v>
      </c>
      <c r="N1292" s="1" t="n">
        <f aca="false">IFERROR(VLOOKUP(A1292,'[2]Pivot HorizontalMRP'!$A$4:$E$2689,5,0),0)</f>
        <v>2500</v>
      </c>
      <c r="O1292" s="1" t="n">
        <f aca="false">K1292+L1292</f>
        <v>2072</v>
      </c>
      <c r="P1292" s="1" t="n">
        <f aca="false">K1292+L1292+M1292+N1292</f>
        <v>4572</v>
      </c>
      <c r="Q1292" s="1" t="n">
        <f aca="false">IFERROR(VLOOKUP(A1292,'[2]Pivot HorizontalMRP'!$A$4:$F$2689,6,0),0)</f>
        <v>2861</v>
      </c>
      <c r="R1292" s="1" t="n">
        <f aca="false">IFERROR(VLOOKUP(A1292,'[2]Pivot HorizontalMRP'!$A$4:$G$2689,7,0),0)</f>
        <v>2028</v>
      </c>
      <c r="S1292" s="1" t="n">
        <f aca="false">IFERROR(VLOOKUP(A1292,'[2]Pivot HorizontalMRP'!$A$4:$H$2689,8,0),0)</f>
        <v>1548</v>
      </c>
      <c r="T1292" s="1" t="n">
        <f aca="false">IFERROR(VLOOKUP(A1292,'[2]Pivot HorizontalMRP'!$A$4:$I$2689,9,0),0)</f>
        <v>820</v>
      </c>
      <c r="U1292" s="1" t="n">
        <f aca="false">IF(I1292="delivery",O1292-SUM(Q1292+R1292),IF(I1292="PO",P1292-SUM(Q1292:R1292)))</f>
        <v>-317</v>
      </c>
      <c r="V1292" s="81" t="n">
        <v>2.94</v>
      </c>
      <c r="W1292" s="81"/>
      <c r="X1292" s="81" t="n">
        <f aca="false">W1292-V1292</f>
        <v>-2.94</v>
      </c>
      <c r="Y1292" s="81"/>
      <c r="Z1292" s="81"/>
      <c r="AA1292" s="81" t="n">
        <v>2.94</v>
      </c>
      <c r="AB1292" s="81"/>
      <c r="AC1292" s="81"/>
      <c r="AD1292" s="81"/>
      <c r="AE1292" s="81"/>
      <c r="AF1292" s="81"/>
      <c r="AG1292" s="81"/>
      <c r="AH1292" s="81"/>
      <c r="AI1292" s="81"/>
      <c r="AJ1292" s="81"/>
      <c r="AK1292" s="81"/>
      <c r="AL1292" s="81"/>
      <c r="AM1292" s="81"/>
      <c r="AN1292" s="81"/>
      <c r="AO1292" s="81" t="str">
        <f aca="false">D1292</f>
        <v>Arista</v>
      </c>
      <c r="AP1292" s="1" t="s">
        <v>6397</v>
      </c>
      <c r="AQ1292" s="1"/>
      <c r="AR1292" s="1"/>
      <c r="AS1292" s="1"/>
      <c r="AT1292" s="1"/>
      <c r="AU1292" s="1"/>
      <c r="AV1292" s="1"/>
      <c r="AW1292" s="1"/>
      <c r="AX1292" s="1"/>
      <c r="AY1292" s="1"/>
      <c r="AZ1292" s="1"/>
      <c r="BA1292" s="1"/>
      <c r="BB1292" s="1"/>
      <c r="BC1292" s="1"/>
      <c r="BD1292" s="1"/>
      <c r="BE1292" s="1"/>
      <c r="BF1292" s="1" t="s">
        <v>14668</v>
      </c>
      <c r="BG1292" s="1" t="s">
        <v>183</v>
      </c>
      <c r="BH1292" s="1"/>
      <c r="BI1292" s="1"/>
    </row>
    <row r="1293" customFormat="false" ht="12.75" hidden="false" customHeight="false" outlineLevel="0" collapsed="false">
      <c r="A1293" s="1" t="s">
        <v>6856</v>
      </c>
      <c r="B1293" s="1" t="s">
        <v>6857</v>
      </c>
      <c r="C1293" s="1" t="s">
        <v>177</v>
      </c>
      <c r="D1293" s="1" t="s">
        <v>82</v>
      </c>
      <c r="E1293" s="1" t="s">
        <v>15753</v>
      </c>
      <c r="F1293" s="1" t="s">
        <v>6859</v>
      </c>
      <c r="G1293" s="1" t="n">
        <v>106</v>
      </c>
      <c r="H1293" s="1" t="n">
        <v>84</v>
      </c>
      <c r="I1293" s="101" t="s">
        <v>180</v>
      </c>
      <c r="J1293" s="1"/>
      <c r="K1293" s="1" t="n">
        <f aca="false">IFERROR(VLOOKUP(A1293,'[2]Pivot HorizontalMRP'!$A$4:$B$2689,2,0),0)</f>
        <v>0</v>
      </c>
      <c r="L1293" s="1" t="n">
        <f aca="false">IFERROR(VLOOKUP(A1293,'[2]Pivot HorizontalMRP'!$A$4:$C$2689,3,0),0)</f>
        <v>409</v>
      </c>
      <c r="M1293" s="1" t="n">
        <f aca="false">IFERROR(VLOOKUP(A1293,'[2]Pivot HorizontalMRP'!$A$4:$D$2689,0.4,0),0)</f>
        <v>0</v>
      </c>
      <c r="N1293" s="1" t="n">
        <f aca="false">IFERROR(VLOOKUP(A1293,'[2]Pivot HorizontalMRP'!$A$4:$E$2689,5,0),0)</f>
        <v>0</v>
      </c>
      <c r="O1293" s="1" t="n">
        <f aca="false">K1293+L1293</f>
        <v>409</v>
      </c>
      <c r="P1293" s="1" t="n">
        <f aca="false">K1293+L1293+M1293+N1293</f>
        <v>409</v>
      </c>
      <c r="Q1293" s="1" t="n">
        <f aca="false">IFERROR(VLOOKUP(A1293,'[2]Pivot HorizontalMRP'!$A$4:$F$2689,6,0),0)</f>
        <v>342</v>
      </c>
      <c r="R1293" s="1" t="n">
        <f aca="false">IFERROR(VLOOKUP(A1293,'[2]Pivot HorizontalMRP'!$A$4:$G$2689,7,0),0)</f>
        <v>307</v>
      </c>
      <c r="S1293" s="1" t="n">
        <f aca="false">IFERROR(VLOOKUP(A1293,'[2]Pivot HorizontalMRP'!$A$4:$H$2689,8,0),0)</f>
        <v>333</v>
      </c>
      <c r="T1293" s="1" t="n">
        <f aca="false">IFERROR(VLOOKUP(A1293,'[2]Pivot HorizontalMRP'!$A$4:$I$2689,9,0),0)</f>
        <v>138</v>
      </c>
      <c r="U1293" s="1" t="n">
        <f aca="false">IF(I1293="delivery",O1293-SUM(Q1293+R1293),IF(I1293="PO",P1293-SUM(Q1293:R1293)))</f>
        <v>-240</v>
      </c>
      <c r="V1293" s="81" t="n">
        <v>10</v>
      </c>
      <c r="W1293" s="81"/>
      <c r="X1293" s="81" t="n">
        <f aca="false">W1293-V1293</f>
        <v>-10</v>
      </c>
      <c r="Y1293" s="81"/>
      <c r="Z1293" s="81"/>
      <c r="AA1293" s="81" t="n">
        <v>10</v>
      </c>
      <c r="AB1293" s="81"/>
      <c r="AC1293" s="81"/>
      <c r="AD1293" s="81"/>
      <c r="AE1293" s="81"/>
      <c r="AF1293" s="81"/>
      <c r="AG1293" s="81"/>
      <c r="AH1293" s="81"/>
      <c r="AI1293" s="81"/>
      <c r="AJ1293" s="81"/>
      <c r="AK1293" s="81"/>
      <c r="AL1293" s="81"/>
      <c r="AM1293" s="81"/>
      <c r="AN1293" s="81"/>
      <c r="AO1293" s="81" t="str">
        <f aca="false">D1293</f>
        <v>Arista</v>
      </c>
      <c r="AP1293" s="1" t="s">
        <v>6397</v>
      </c>
      <c r="AQ1293" s="1"/>
      <c r="AR1293" s="1"/>
      <c r="AS1293" s="1"/>
      <c r="AT1293" s="1"/>
      <c r="AU1293" s="1"/>
      <c r="AV1293" s="1"/>
      <c r="AW1293" s="1"/>
      <c r="AX1293" s="1"/>
      <c r="AY1293" s="1"/>
      <c r="AZ1293" s="1"/>
      <c r="BA1293" s="1"/>
      <c r="BB1293" s="1"/>
      <c r="BC1293" s="1"/>
      <c r="BD1293" s="1"/>
      <c r="BE1293" s="1"/>
      <c r="BF1293" s="1" t="s">
        <v>14668</v>
      </c>
      <c r="BG1293" s="1" t="s">
        <v>183</v>
      </c>
      <c r="BH1293" s="1"/>
      <c r="BI1293" s="1"/>
    </row>
    <row r="1294" customFormat="false" ht="12.75" hidden="false" customHeight="false" outlineLevel="0" collapsed="false">
      <c r="A1294" s="1" t="s">
        <v>6860</v>
      </c>
      <c r="B1294" s="1" t="s">
        <v>6861</v>
      </c>
      <c r="C1294" s="1" t="s">
        <v>177</v>
      </c>
      <c r="D1294" s="1" t="s">
        <v>82</v>
      </c>
      <c r="E1294" s="1" t="s">
        <v>15754</v>
      </c>
      <c r="F1294" s="1" t="s">
        <v>6863</v>
      </c>
      <c r="G1294" s="1" t="n">
        <v>111</v>
      </c>
      <c r="H1294" s="1" t="n">
        <v>270</v>
      </c>
      <c r="I1294" s="101" t="s">
        <v>180</v>
      </c>
      <c r="J1294" s="1"/>
      <c r="K1294" s="1" t="n">
        <f aca="false">IFERROR(VLOOKUP(A1294,'[2]Pivot HorizontalMRP'!$A$4:$B$2689,2,0),0)</f>
        <v>2511</v>
      </c>
      <c r="L1294" s="1" t="n">
        <f aca="false">IFERROR(VLOOKUP(A1294,'[2]Pivot HorizontalMRP'!$A$4:$C$2689,3,0),0)</f>
        <v>36</v>
      </c>
      <c r="M1294" s="1" t="n">
        <f aca="false">IFERROR(VLOOKUP(A1294,'[2]Pivot HorizontalMRP'!$A$4:$D$2689,0.4,0),0)</f>
        <v>0</v>
      </c>
      <c r="N1294" s="1" t="n">
        <f aca="false">IFERROR(VLOOKUP(A1294,'[2]Pivot HorizontalMRP'!$A$4:$E$2689,5,0),0)</f>
        <v>0</v>
      </c>
      <c r="O1294" s="1" t="n">
        <f aca="false">K1294+L1294</f>
        <v>2547</v>
      </c>
      <c r="P1294" s="1" t="n">
        <f aca="false">K1294+L1294+M1294+N1294</f>
        <v>2547</v>
      </c>
      <c r="Q1294" s="1" t="n">
        <f aca="false">IFERROR(VLOOKUP(A1294,'[2]Pivot HorizontalMRP'!$A$4:$F$2689,6,0),0)</f>
        <v>45</v>
      </c>
      <c r="R1294" s="1" t="n">
        <f aca="false">IFERROR(VLOOKUP(A1294,'[2]Pivot HorizontalMRP'!$A$4:$G$2689,7,0),0)</f>
        <v>0</v>
      </c>
      <c r="S1294" s="1" t="n">
        <f aca="false">IFERROR(VLOOKUP(A1294,'[2]Pivot HorizontalMRP'!$A$4:$H$2689,8,0),0)</f>
        <v>0</v>
      </c>
      <c r="T1294" s="1" t="n">
        <f aca="false">IFERROR(VLOOKUP(A1294,'[2]Pivot HorizontalMRP'!$A$4:$I$2689,9,0),0)</f>
        <v>0</v>
      </c>
      <c r="U1294" s="1" t="n">
        <f aca="false">IF(I1294="delivery",O1294-SUM(Q1294+R1294),IF(I1294="PO",P1294-SUM(Q1294:R1294)))</f>
        <v>2502</v>
      </c>
      <c r="V1294" s="81" t="n">
        <v>45</v>
      </c>
      <c r="W1294" s="81"/>
      <c r="X1294" s="81" t="n">
        <f aca="false">W1294-V1294</f>
        <v>-45</v>
      </c>
      <c r="Y1294" s="81"/>
      <c r="Z1294" s="81"/>
      <c r="AA1294" s="81"/>
      <c r="AB1294" s="81"/>
      <c r="AC1294" s="81"/>
      <c r="AD1294" s="81"/>
      <c r="AE1294" s="81"/>
      <c r="AF1294" s="81"/>
      <c r="AG1294" s="81"/>
      <c r="AH1294" s="81"/>
      <c r="AI1294" s="81"/>
      <c r="AJ1294" s="81"/>
      <c r="AK1294" s="81"/>
      <c r="AL1294" s="81"/>
      <c r="AM1294" s="81"/>
      <c r="AN1294" s="81"/>
      <c r="AO1294" s="81" t="str">
        <f aca="false">D1294</f>
        <v>Arista</v>
      </c>
      <c r="AP1294" s="1" t="s">
        <v>6397</v>
      </c>
      <c r="AQ1294" s="1"/>
      <c r="AR1294" s="1"/>
      <c r="AS1294" s="1"/>
      <c r="AT1294" s="1"/>
      <c r="AU1294" s="1"/>
      <c r="AV1294" s="1"/>
      <c r="AW1294" s="1"/>
      <c r="AX1294" s="1"/>
      <c r="AY1294" s="1"/>
      <c r="AZ1294" s="1"/>
      <c r="BA1294" s="1"/>
      <c r="BB1294" s="1"/>
      <c r="BC1294" s="1"/>
      <c r="BD1294" s="1"/>
      <c r="BE1294" s="1"/>
      <c r="BF1294" s="1" t="s">
        <v>14668</v>
      </c>
      <c r="BG1294" s="1" t="s">
        <v>183</v>
      </c>
      <c r="BH1294" s="1"/>
      <c r="BI1294" s="1"/>
    </row>
    <row r="1295" customFormat="false" ht="12.75" hidden="false" customHeight="false" outlineLevel="0" collapsed="false">
      <c r="A1295" s="1" t="s">
        <v>6868</v>
      </c>
      <c r="B1295" s="1" t="s">
        <v>6869</v>
      </c>
      <c r="C1295" s="1" t="s">
        <v>177</v>
      </c>
      <c r="D1295" s="1" t="s">
        <v>82</v>
      </c>
      <c r="E1295" s="1" t="s">
        <v>6870</v>
      </c>
      <c r="F1295" s="1" t="s">
        <v>6871</v>
      </c>
      <c r="G1295" s="1" t="n">
        <v>91</v>
      </c>
      <c r="H1295" s="1" t="n">
        <v>44</v>
      </c>
      <c r="I1295" s="101" t="s">
        <v>180</v>
      </c>
      <c r="J1295" s="1"/>
      <c r="K1295" s="1" t="n">
        <f aca="false">IFERROR(VLOOKUP(A1295,'[2]Pivot HorizontalMRP'!$A$4:$B$2689,2,0),0)</f>
        <v>0</v>
      </c>
      <c r="L1295" s="1" t="n">
        <f aca="false">IFERROR(VLOOKUP(A1295,'[2]Pivot HorizontalMRP'!$A$4:$C$2689,3,0),0)</f>
        <v>4614</v>
      </c>
      <c r="M1295" s="1" t="n">
        <f aca="false">IFERROR(VLOOKUP(A1295,'[2]Pivot HorizontalMRP'!$A$4:$D$2689,0.4,0),0)</f>
        <v>0</v>
      </c>
      <c r="N1295" s="1" t="n">
        <f aca="false">IFERROR(VLOOKUP(A1295,'[2]Pivot HorizontalMRP'!$A$4:$E$2689,5,0),0)</f>
        <v>9120</v>
      </c>
      <c r="O1295" s="1" t="n">
        <f aca="false">K1295+L1295</f>
        <v>4614</v>
      </c>
      <c r="P1295" s="1" t="n">
        <f aca="false">K1295+L1295+M1295+N1295</f>
        <v>13734</v>
      </c>
      <c r="Q1295" s="1" t="n">
        <f aca="false">IFERROR(VLOOKUP(A1295,'[2]Pivot HorizontalMRP'!$A$4:$F$2689,6,0),0)</f>
        <v>11430</v>
      </c>
      <c r="R1295" s="1" t="n">
        <f aca="false">IFERROR(VLOOKUP(A1295,'[2]Pivot HorizontalMRP'!$A$4:$G$2689,7,0),0)</f>
        <v>5449</v>
      </c>
      <c r="S1295" s="1" t="n">
        <f aca="false">IFERROR(VLOOKUP(A1295,'[2]Pivot HorizontalMRP'!$A$4:$H$2689,8,0),0)</f>
        <v>5614</v>
      </c>
      <c r="T1295" s="1" t="n">
        <f aca="false">IFERROR(VLOOKUP(A1295,'[2]Pivot HorizontalMRP'!$A$4:$I$2689,9,0),0)</f>
        <v>3738</v>
      </c>
      <c r="U1295" s="1" t="n">
        <f aca="false">IF(I1295="delivery",O1295-SUM(Q1295+R1295),IF(I1295="PO",P1295-SUM(Q1295:R1295)))</f>
        <v>-12265</v>
      </c>
      <c r="V1295" s="81" t="n">
        <v>54.65</v>
      </c>
      <c r="W1295" s="81"/>
      <c r="X1295" s="81" t="n">
        <f aca="false">W1295-V1295</f>
        <v>-54.65</v>
      </c>
      <c r="Y1295" s="81"/>
      <c r="Z1295" s="81"/>
      <c r="AA1295" s="81" t="n">
        <v>54.65</v>
      </c>
      <c r="AB1295" s="81"/>
      <c r="AC1295" s="81"/>
      <c r="AD1295" s="81"/>
      <c r="AE1295" s="81"/>
      <c r="AF1295" s="81"/>
      <c r="AG1295" s="81"/>
      <c r="AH1295" s="81"/>
      <c r="AI1295" s="81"/>
      <c r="AJ1295" s="81"/>
      <c r="AK1295" s="81"/>
      <c r="AL1295" s="81"/>
      <c r="AM1295" s="81"/>
      <c r="AN1295" s="81"/>
      <c r="AO1295" s="81" t="str">
        <f aca="false">D1295</f>
        <v>Arista</v>
      </c>
      <c r="AP1295" s="1" t="s">
        <v>6397</v>
      </c>
      <c r="AQ1295" s="1"/>
      <c r="AR1295" s="1"/>
      <c r="AS1295" s="1"/>
      <c r="AT1295" s="1"/>
      <c r="AU1295" s="1"/>
      <c r="AV1295" s="1"/>
      <c r="AW1295" s="1"/>
      <c r="AX1295" s="1"/>
      <c r="AY1295" s="1"/>
      <c r="AZ1295" s="1"/>
      <c r="BA1295" s="1"/>
      <c r="BB1295" s="1"/>
      <c r="BC1295" s="1"/>
      <c r="BD1295" s="1"/>
      <c r="BE1295" s="1"/>
      <c r="BF1295" s="1" t="s">
        <v>14668</v>
      </c>
      <c r="BG1295" s="1" t="s">
        <v>183</v>
      </c>
      <c r="BH1295" s="1"/>
      <c r="BI1295" s="1"/>
    </row>
    <row r="1296" customFormat="false" ht="12.75" hidden="false" customHeight="false" outlineLevel="0" collapsed="false">
      <c r="A1296" s="1" t="s">
        <v>6872</v>
      </c>
      <c r="B1296" s="1" t="s">
        <v>6873</v>
      </c>
      <c r="C1296" s="1" t="s">
        <v>177</v>
      </c>
      <c r="D1296" s="1" t="s">
        <v>82</v>
      </c>
      <c r="E1296" s="1" t="s">
        <v>15755</v>
      </c>
      <c r="F1296" s="1" t="s">
        <v>6875</v>
      </c>
      <c r="G1296" s="1" t="n">
        <v>101</v>
      </c>
      <c r="H1296" s="1" t="n">
        <v>1</v>
      </c>
      <c r="I1296" s="101" t="s">
        <v>180</v>
      </c>
      <c r="J1296" s="1"/>
      <c r="K1296" s="1" t="n">
        <f aca="false">IFERROR(VLOOKUP(A1296,'[2]Pivot HorizontalMRP'!$A$4:$B$2689,2,0),0)</f>
        <v>0</v>
      </c>
      <c r="L1296" s="1" t="n">
        <f aca="false">IFERROR(VLOOKUP(A1296,'[2]Pivot HorizontalMRP'!$A$4:$C$2689,3,0),0)</f>
        <v>409</v>
      </c>
      <c r="M1296" s="1" t="n">
        <f aca="false">IFERROR(VLOOKUP(A1296,'[2]Pivot HorizontalMRP'!$A$4:$D$2689,0.4,0),0)</f>
        <v>0</v>
      </c>
      <c r="N1296" s="1" t="n">
        <f aca="false">IFERROR(VLOOKUP(A1296,'[2]Pivot HorizontalMRP'!$A$4:$E$2689,5,0),0)</f>
        <v>49</v>
      </c>
      <c r="O1296" s="1" t="n">
        <f aca="false">K1296+L1296</f>
        <v>409</v>
      </c>
      <c r="P1296" s="1" t="n">
        <f aca="false">K1296+L1296+M1296+N1296</f>
        <v>458</v>
      </c>
      <c r="Q1296" s="1" t="n">
        <f aca="false">IFERROR(VLOOKUP(A1296,'[2]Pivot HorizontalMRP'!$A$4:$F$2689,6,0),0)</f>
        <v>289</v>
      </c>
      <c r="R1296" s="1" t="n">
        <f aca="false">IFERROR(VLOOKUP(A1296,'[2]Pivot HorizontalMRP'!$A$4:$G$2689,7,0),0)</f>
        <v>169</v>
      </c>
      <c r="S1296" s="1" t="n">
        <f aca="false">IFERROR(VLOOKUP(A1296,'[2]Pivot HorizontalMRP'!$A$4:$H$2689,8,0),0)</f>
        <v>183</v>
      </c>
      <c r="T1296" s="1" t="n">
        <f aca="false">IFERROR(VLOOKUP(A1296,'[2]Pivot HorizontalMRP'!$A$4:$I$2689,9,0),0)</f>
        <v>104</v>
      </c>
      <c r="U1296" s="1" t="n">
        <f aca="false">IF(I1296="delivery",O1296-SUM(Q1296+R1296),IF(I1296="PO",P1296-SUM(Q1296:R1296)))</f>
        <v>-49</v>
      </c>
      <c r="V1296" s="81" t="n">
        <v>20.84</v>
      </c>
      <c r="W1296" s="81"/>
      <c r="X1296" s="81" t="n">
        <f aca="false">W1296-V1296</f>
        <v>-20.84</v>
      </c>
      <c r="Y1296" s="81"/>
      <c r="Z1296" s="81"/>
      <c r="AA1296" s="81"/>
      <c r="AB1296" s="81"/>
      <c r="AC1296" s="81"/>
      <c r="AD1296" s="81"/>
      <c r="AE1296" s="81"/>
      <c r="AF1296" s="81"/>
      <c r="AG1296" s="81"/>
      <c r="AH1296" s="81"/>
      <c r="AI1296" s="81"/>
      <c r="AJ1296" s="81"/>
      <c r="AK1296" s="81"/>
      <c r="AL1296" s="81"/>
      <c r="AM1296" s="81"/>
      <c r="AN1296" s="81"/>
      <c r="AO1296" s="81" t="str">
        <f aca="false">D1296</f>
        <v>Arista</v>
      </c>
      <c r="AP1296" s="1" t="s">
        <v>6397</v>
      </c>
      <c r="AQ1296" s="1"/>
      <c r="AR1296" s="1"/>
      <c r="AS1296" s="1"/>
      <c r="AT1296" s="1"/>
      <c r="AU1296" s="1"/>
      <c r="AV1296" s="1"/>
      <c r="AW1296" s="1"/>
      <c r="AX1296" s="1"/>
      <c r="AY1296" s="1"/>
      <c r="AZ1296" s="1"/>
      <c r="BA1296" s="1"/>
      <c r="BB1296" s="1"/>
      <c r="BC1296" s="1"/>
      <c r="BD1296" s="1"/>
      <c r="BE1296" s="1"/>
      <c r="BF1296" s="1" t="s">
        <v>14668</v>
      </c>
      <c r="BG1296" s="1" t="s">
        <v>183</v>
      </c>
      <c r="BH1296" s="1"/>
      <c r="BI1296" s="1"/>
    </row>
    <row r="1297" customFormat="false" ht="12.75" hidden="false" customHeight="false" outlineLevel="0" collapsed="false">
      <c r="A1297" s="1" t="s">
        <v>6884</v>
      </c>
      <c r="B1297" s="1" t="s">
        <v>6885</v>
      </c>
      <c r="C1297" s="1" t="s">
        <v>177</v>
      </c>
      <c r="D1297" s="1" t="s">
        <v>82</v>
      </c>
      <c r="E1297" s="1" t="s">
        <v>15756</v>
      </c>
      <c r="F1297" s="1" t="s">
        <v>15757</v>
      </c>
      <c r="G1297" s="1" t="n">
        <v>61</v>
      </c>
      <c r="H1297" s="1" t="n">
        <v>90</v>
      </c>
      <c r="I1297" s="101" t="s">
        <v>180</v>
      </c>
      <c r="J1297" s="1"/>
      <c r="K1297" s="1" t="n">
        <f aca="false">IFERROR(VLOOKUP(A1297,'[2]Pivot HorizontalMRP'!$A$4:$B$2689,2,0),0)</f>
        <v>0</v>
      </c>
      <c r="L1297" s="1" t="n">
        <f aca="false">IFERROR(VLOOKUP(A1297,'[2]Pivot HorizontalMRP'!$A$4:$C$2689,3,0),0)</f>
        <v>775</v>
      </c>
      <c r="M1297" s="1" t="n">
        <f aca="false">IFERROR(VLOOKUP(A1297,'[2]Pivot HorizontalMRP'!$A$4:$D$2689,0.4,0),0)</f>
        <v>0</v>
      </c>
      <c r="N1297" s="1" t="n">
        <f aca="false">IFERROR(VLOOKUP(A1297,'[2]Pivot HorizontalMRP'!$A$4:$E$2689,5,0),0)</f>
        <v>810</v>
      </c>
      <c r="O1297" s="1" t="n">
        <f aca="false">K1297+L1297</f>
        <v>775</v>
      </c>
      <c r="P1297" s="1" t="n">
        <f aca="false">K1297+L1297+M1297+N1297</f>
        <v>1585</v>
      </c>
      <c r="Q1297" s="1" t="n">
        <f aca="false">IFERROR(VLOOKUP(A1297,'[2]Pivot HorizontalMRP'!$A$4:$F$2689,6,0),0)</f>
        <v>1054</v>
      </c>
      <c r="R1297" s="1" t="n">
        <f aca="false">IFERROR(VLOOKUP(A1297,'[2]Pivot HorizontalMRP'!$A$4:$G$2689,7,0),0)</f>
        <v>848</v>
      </c>
      <c r="S1297" s="1" t="n">
        <f aca="false">IFERROR(VLOOKUP(A1297,'[2]Pivot HorizontalMRP'!$A$4:$H$2689,8,0),0)</f>
        <v>1186</v>
      </c>
      <c r="T1297" s="1" t="n">
        <f aca="false">IFERROR(VLOOKUP(A1297,'[2]Pivot HorizontalMRP'!$A$4:$I$2689,9,0),0)</f>
        <v>620</v>
      </c>
      <c r="U1297" s="1" t="n">
        <f aca="false">IF(I1297="delivery",O1297-SUM(Q1297+R1297),IF(I1297="PO",P1297-SUM(Q1297:R1297)))</f>
        <v>-1127</v>
      </c>
      <c r="V1297" s="81" t="n">
        <v>3.31</v>
      </c>
      <c r="W1297" s="81"/>
      <c r="X1297" s="81" t="n">
        <f aca="false">W1297-V1297</f>
        <v>-3.31</v>
      </c>
      <c r="Y1297" s="81"/>
      <c r="Z1297" s="81"/>
      <c r="AA1297" s="81" t="n">
        <v>3.31</v>
      </c>
      <c r="AB1297" s="81"/>
      <c r="AC1297" s="81"/>
      <c r="AD1297" s="81"/>
      <c r="AE1297" s="81"/>
      <c r="AF1297" s="81"/>
      <c r="AG1297" s="81"/>
      <c r="AH1297" s="81"/>
      <c r="AI1297" s="81"/>
      <c r="AJ1297" s="81"/>
      <c r="AK1297" s="81"/>
      <c r="AL1297" s="81"/>
      <c r="AM1297" s="81"/>
      <c r="AN1297" s="81"/>
      <c r="AO1297" s="81" t="str">
        <f aca="false">D1297</f>
        <v>Arista</v>
      </c>
      <c r="AP1297" s="1" t="s">
        <v>6397</v>
      </c>
      <c r="AQ1297" s="1"/>
      <c r="AR1297" s="1"/>
      <c r="AS1297" s="1"/>
      <c r="AT1297" s="1"/>
      <c r="AU1297" s="1"/>
      <c r="AV1297" s="1"/>
      <c r="AW1297" s="1"/>
      <c r="AX1297" s="1"/>
      <c r="AY1297" s="1"/>
      <c r="AZ1297" s="1"/>
      <c r="BA1297" s="1"/>
      <c r="BB1297" s="1"/>
      <c r="BC1297" s="1"/>
      <c r="BD1297" s="1"/>
      <c r="BE1297" s="1"/>
      <c r="BF1297" s="1" t="s">
        <v>14668</v>
      </c>
      <c r="BG1297" s="1" t="s">
        <v>183</v>
      </c>
      <c r="BH1297" s="1"/>
      <c r="BI1297" s="1"/>
    </row>
    <row r="1298" customFormat="false" ht="12.75" hidden="false" customHeight="false" outlineLevel="0" collapsed="false">
      <c r="A1298" s="1" t="s">
        <v>6908</v>
      </c>
      <c r="B1298" s="1" t="s">
        <v>6909</v>
      </c>
      <c r="C1298" s="1" t="s">
        <v>177</v>
      </c>
      <c r="D1298" s="1" t="s">
        <v>82</v>
      </c>
      <c r="E1298" s="1" t="s">
        <v>15758</v>
      </c>
      <c r="F1298" s="1" t="s">
        <v>6911</v>
      </c>
      <c r="G1298" s="1" t="n">
        <v>91</v>
      </c>
      <c r="H1298" s="1" t="n">
        <v>9</v>
      </c>
      <c r="I1298" s="101" t="s">
        <v>180</v>
      </c>
      <c r="J1298" s="1"/>
      <c r="K1298" s="1" t="n">
        <f aca="false">IFERROR(VLOOKUP(A1298,'[2]Pivot HorizontalMRP'!$A$4:$B$2689,2,0),0)</f>
        <v>0</v>
      </c>
      <c r="L1298" s="1" t="n">
        <f aca="false">IFERROR(VLOOKUP(A1298,'[2]Pivot HorizontalMRP'!$A$4:$C$2689,3,0),0)</f>
        <v>308</v>
      </c>
      <c r="M1298" s="1" t="n">
        <f aca="false">IFERROR(VLOOKUP(A1298,'[2]Pivot HorizontalMRP'!$A$4:$D$2689,0.4,0),0)</f>
        <v>0</v>
      </c>
      <c r="N1298" s="1" t="n">
        <f aca="false">IFERROR(VLOOKUP(A1298,'[2]Pivot HorizontalMRP'!$A$4:$E$2689,5,0),0)</f>
        <v>2391</v>
      </c>
      <c r="O1298" s="1" t="n">
        <f aca="false">K1298+L1298</f>
        <v>308</v>
      </c>
      <c r="P1298" s="1" t="n">
        <f aca="false">K1298+L1298+M1298+N1298</f>
        <v>2699</v>
      </c>
      <c r="Q1298" s="1" t="n">
        <f aca="false">IFERROR(VLOOKUP(A1298,'[2]Pivot HorizontalMRP'!$A$4:$F$2689,6,0),0)</f>
        <v>2876</v>
      </c>
      <c r="R1298" s="1" t="n">
        <f aca="false">IFERROR(VLOOKUP(A1298,'[2]Pivot HorizontalMRP'!$A$4:$G$2689,7,0),0)</f>
        <v>2028</v>
      </c>
      <c r="S1298" s="1" t="n">
        <f aca="false">IFERROR(VLOOKUP(A1298,'[2]Pivot HorizontalMRP'!$A$4:$H$2689,8,0),0)</f>
        <v>1548</v>
      </c>
      <c r="T1298" s="1" t="n">
        <f aca="false">IFERROR(VLOOKUP(A1298,'[2]Pivot HorizontalMRP'!$A$4:$I$2689,9,0),0)</f>
        <v>820</v>
      </c>
      <c r="U1298" s="1" t="n">
        <f aca="false">IF(I1298="delivery",O1298-SUM(Q1298+R1298),IF(I1298="PO",P1298-SUM(Q1298:R1298)))</f>
        <v>-4596</v>
      </c>
      <c r="V1298" s="81" t="n">
        <v>30.12</v>
      </c>
      <c r="W1298" s="81"/>
      <c r="X1298" s="81" t="n">
        <f aca="false">W1298-V1298</f>
        <v>-30.12</v>
      </c>
      <c r="Y1298" s="81"/>
      <c r="Z1298" s="81"/>
      <c r="AA1298" s="81" t="n">
        <v>30.12</v>
      </c>
      <c r="AB1298" s="81"/>
      <c r="AC1298" s="81"/>
      <c r="AD1298" s="81"/>
      <c r="AE1298" s="81"/>
      <c r="AF1298" s="81"/>
      <c r="AG1298" s="81"/>
      <c r="AH1298" s="81"/>
      <c r="AI1298" s="81"/>
      <c r="AJ1298" s="81"/>
      <c r="AK1298" s="81"/>
      <c r="AL1298" s="81"/>
      <c r="AM1298" s="81"/>
      <c r="AN1298" s="81"/>
      <c r="AO1298" s="81" t="str">
        <f aca="false">D1298</f>
        <v>Arista</v>
      </c>
      <c r="AP1298" s="1" t="s">
        <v>6397</v>
      </c>
      <c r="AQ1298" s="1"/>
      <c r="AR1298" s="1"/>
      <c r="AS1298" s="1"/>
      <c r="AT1298" s="1"/>
      <c r="AU1298" s="1"/>
      <c r="AV1298" s="1"/>
      <c r="AW1298" s="1"/>
      <c r="AX1298" s="1"/>
      <c r="AY1298" s="1"/>
      <c r="AZ1298" s="1"/>
      <c r="BA1298" s="1"/>
      <c r="BB1298" s="1"/>
      <c r="BC1298" s="1"/>
      <c r="BD1298" s="1"/>
      <c r="BE1298" s="1"/>
      <c r="BF1298" s="1" t="s">
        <v>14668</v>
      </c>
      <c r="BG1298" s="1" t="s">
        <v>183</v>
      </c>
      <c r="BH1298" s="1"/>
      <c r="BI1298" s="1"/>
    </row>
    <row r="1299" customFormat="false" ht="12.75" hidden="false" customHeight="false" outlineLevel="0" collapsed="false">
      <c r="A1299" s="1" t="s">
        <v>6936</v>
      </c>
      <c r="B1299" s="1" t="s">
        <v>6937</v>
      </c>
      <c r="C1299" s="1" t="s">
        <v>177</v>
      </c>
      <c r="D1299" s="1" t="s">
        <v>82</v>
      </c>
      <c r="E1299" s="1" t="s">
        <v>15759</v>
      </c>
      <c r="F1299" s="1" t="s">
        <v>6939</v>
      </c>
      <c r="G1299" s="1" t="n">
        <v>91</v>
      </c>
      <c r="H1299" s="1" t="n">
        <v>1000</v>
      </c>
      <c r="I1299" s="101" t="s">
        <v>180</v>
      </c>
      <c r="J1299" s="1"/>
      <c r="K1299" s="1" t="n">
        <f aca="false">IFERROR(VLOOKUP(A1299,'[2]Pivot HorizontalMRP'!$A$4:$B$2689,2,0),0)</f>
        <v>0</v>
      </c>
      <c r="L1299" s="1" t="n">
        <f aca="false">IFERROR(VLOOKUP(A1299,'[2]Pivot HorizontalMRP'!$A$4:$C$2689,3,0),0)</f>
        <v>27715</v>
      </c>
      <c r="M1299" s="1" t="n">
        <f aca="false">IFERROR(VLOOKUP(A1299,'[2]Pivot HorizontalMRP'!$A$4:$D$2689,0.4,0),0)</f>
        <v>0</v>
      </c>
      <c r="N1299" s="1" t="n">
        <f aca="false">IFERROR(VLOOKUP(A1299,'[2]Pivot HorizontalMRP'!$A$4:$E$2689,5,0),0)</f>
        <v>0</v>
      </c>
      <c r="O1299" s="1" t="n">
        <f aca="false">K1299+L1299</f>
        <v>27715</v>
      </c>
      <c r="P1299" s="1" t="n">
        <f aca="false">K1299+L1299+M1299+N1299</f>
        <v>27715</v>
      </c>
      <c r="Q1299" s="1" t="n">
        <f aca="false">IFERROR(VLOOKUP(A1299,'[2]Pivot HorizontalMRP'!$A$4:$F$2689,6,0),0)</f>
        <v>3948</v>
      </c>
      <c r="R1299" s="1" t="n">
        <f aca="false">IFERROR(VLOOKUP(A1299,'[2]Pivot HorizontalMRP'!$A$4:$G$2689,7,0),0)</f>
        <v>528</v>
      </c>
      <c r="S1299" s="1" t="n">
        <f aca="false">IFERROR(VLOOKUP(A1299,'[2]Pivot HorizontalMRP'!$A$4:$H$2689,8,0),0)</f>
        <v>720</v>
      </c>
      <c r="T1299" s="1" t="n">
        <f aca="false">IFERROR(VLOOKUP(A1299,'[2]Pivot HorizontalMRP'!$A$4:$I$2689,9,0),0)</f>
        <v>240</v>
      </c>
      <c r="U1299" s="1" t="n">
        <f aca="false">IF(I1299="delivery",O1299-SUM(Q1299+R1299),IF(I1299="PO",P1299-SUM(Q1299:R1299)))</f>
        <v>23239</v>
      </c>
      <c r="V1299" s="81" t="n">
        <v>9.8532</v>
      </c>
      <c r="W1299" s="81"/>
      <c r="X1299" s="81" t="n">
        <f aca="false">W1299-V1299</f>
        <v>-9.8532</v>
      </c>
      <c r="Y1299" s="81"/>
      <c r="Z1299" s="81"/>
      <c r="AA1299" s="81" t="n">
        <v>9.90012</v>
      </c>
      <c r="AB1299" s="81"/>
      <c r="AC1299" s="81"/>
      <c r="AD1299" s="81"/>
      <c r="AE1299" s="81"/>
      <c r="AF1299" s="81"/>
      <c r="AG1299" s="81"/>
      <c r="AH1299" s="81"/>
      <c r="AI1299" s="81"/>
      <c r="AJ1299" s="81"/>
      <c r="AK1299" s="81"/>
      <c r="AL1299" s="81"/>
      <c r="AM1299" s="81"/>
      <c r="AN1299" s="81"/>
      <c r="AO1299" s="81" t="str">
        <f aca="false">D1299</f>
        <v>Arista</v>
      </c>
      <c r="AP1299" s="1" t="s">
        <v>6397</v>
      </c>
      <c r="AQ1299" s="1"/>
      <c r="AR1299" s="1"/>
      <c r="AS1299" s="1"/>
      <c r="AT1299" s="1"/>
      <c r="AU1299" s="1"/>
      <c r="AV1299" s="1"/>
      <c r="AW1299" s="1"/>
      <c r="AX1299" s="1"/>
      <c r="AY1299" s="1"/>
      <c r="AZ1299" s="1"/>
      <c r="BA1299" s="1"/>
      <c r="BB1299" s="1"/>
      <c r="BC1299" s="1"/>
      <c r="BD1299" s="1"/>
      <c r="BE1299" s="1"/>
      <c r="BF1299" s="1" t="s">
        <v>14668</v>
      </c>
      <c r="BG1299" s="1" t="s">
        <v>183</v>
      </c>
      <c r="BH1299" s="1"/>
      <c r="BI1299" s="1"/>
    </row>
    <row r="1300" customFormat="false" ht="12.75" hidden="false" customHeight="false" outlineLevel="0" collapsed="false">
      <c r="A1300" s="1" t="s">
        <v>6940</v>
      </c>
      <c r="B1300" s="1" t="s">
        <v>6941</v>
      </c>
      <c r="C1300" s="1" t="s">
        <v>177</v>
      </c>
      <c r="D1300" s="1" t="s">
        <v>82</v>
      </c>
      <c r="E1300" s="1" t="s">
        <v>15760</v>
      </c>
      <c r="F1300" s="1" t="s">
        <v>6943</v>
      </c>
      <c r="G1300" s="1" t="n">
        <v>71</v>
      </c>
      <c r="H1300" s="1" t="n">
        <v>90</v>
      </c>
      <c r="I1300" s="101" t="s">
        <v>180</v>
      </c>
      <c r="J1300" s="1"/>
      <c r="K1300" s="1" t="n">
        <f aca="false">IFERROR(VLOOKUP(A1300,'[2]Pivot HorizontalMRP'!$A$4:$B$2689,2,0),0)</f>
        <v>0</v>
      </c>
      <c r="L1300" s="1" t="n">
        <f aca="false">IFERROR(VLOOKUP(A1300,'[2]Pivot HorizontalMRP'!$A$4:$C$2689,3,0),0)</f>
        <v>446</v>
      </c>
      <c r="M1300" s="1" t="n">
        <f aca="false">IFERROR(VLOOKUP(A1300,'[2]Pivot HorizontalMRP'!$A$4:$D$2689,0.4,0),0)</f>
        <v>0</v>
      </c>
      <c r="N1300" s="1" t="n">
        <f aca="false">IFERROR(VLOOKUP(A1300,'[2]Pivot HorizontalMRP'!$A$4:$E$2689,5,0),0)</f>
        <v>2520</v>
      </c>
      <c r="O1300" s="1" t="n">
        <f aca="false">K1300+L1300</f>
        <v>446</v>
      </c>
      <c r="P1300" s="1" t="n">
        <f aca="false">K1300+L1300+M1300+N1300</f>
        <v>2966</v>
      </c>
      <c r="Q1300" s="1" t="n">
        <f aca="false">IFERROR(VLOOKUP(A1300,'[2]Pivot HorizontalMRP'!$A$4:$F$2689,6,0),0)</f>
        <v>2864</v>
      </c>
      <c r="R1300" s="1" t="n">
        <f aca="false">IFERROR(VLOOKUP(A1300,'[2]Pivot HorizontalMRP'!$A$4:$G$2689,7,0),0)</f>
        <v>2028</v>
      </c>
      <c r="S1300" s="1" t="n">
        <f aca="false">IFERROR(VLOOKUP(A1300,'[2]Pivot HorizontalMRP'!$A$4:$H$2689,8,0),0)</f>
        <v>1548</v>
      </c>
      <c r="T1300" s="1" t="n">
        <f aca="false">IFERROR(VLOOKUP(A1300,'[2]Pivot HorizontalMRP'!$A$4:$I$2689,9,0),0)</f>
        <v>820</v>
      </c>
      <c r="U1300" s="1" t="n">
        <f aca="false">IF(I1300="delivery",O1300-SUM(Q1300+R1300),IF(I1300="PO",P1300-SUM(Q1300:R1300)))</f>
        <v>-4446</v>
      </c>
      <c r="V1300" s="81" t="n">
        <v>4.1</v>
      </c>
      <c r="W1300" s="81"/>
      <c r="X1300" s="81" t="n">
        <f aca="false">W1300-V1300</f>
        <v>-4.1</v>
      </c>
      <c r="Y1300" s="81"/>
      <c r="Z1300" s="81"/>
      <c r="AA1300" s="81" t="n">
        <v>4.1</v>
      </c>
      <c r="AB1300" s="81"/>
      <c r="AC1300" s="81"/>
      <c r="AD1300" s="81"/>
      <c r="AE1300" s="81"/>
      <c r="AF1300" s="81"/>
      <c r="AG1300" s="81"/>
      <c r="AH1300" s="81"/>
      <c r="AI1300" s="81"/>
      <c r="AJ1300" s="81"/>
      <c r="AK1300" s="81"/>
      <c r="AL1300" s="81"/>
      <c r="AM1300" s="81"/>
      <c r="AN1300" s="81"/>
      <c r="AO1300" s="81" t="str">
        <f aca="false">D1300</f>
        <v>Arista</v>
      </c>
      <c r="AP1300" s="1" t="s">
        <v>6397</v>
      </c>
      <c r="AQ1300" s="1"/>
      <c r="AR1300" s="1"/>
      <c r="AS1300" s="1"/>
      <c r="AT1300" s="1"/>
      <c r="AU1300" s="1"/>
      <c r="AV1300" s="1"/>
      <c r="AW1300" s="1"/>
      <c r="AX1300" s="1"/>
      <c r="AY1300" s="1"/>
      <c r="AZ1300" s="1"/>
      <c r="BA1300" s="1"/>
      <c r="BB1300" s="1"/>
      <c r="BC1300" s="1"/>
      <c r="BD1300" s="1"/>
      <c r="BE1300" s="1"/>
      <c r="BF1300" s="1" t="s">
        <v>14668</v>
      </c>
      <c r="BG1300" s="1" t="s">
        <v>183</v>
      </c>
      <c r="BH1300" s="1"/>
      <c r="BI1300" s="1"/>
    </row>
    <row r="1301" customFormat="false" ht="12.75" hidden="false" customHeight="false" outlineLevel="0" collapsed="false">
      <c r="A1301" s="1" t="s">
        <v>6956</v>
      </c>
      <c r="B1301" s="1" t="s">
        <v>6957</v>
      </c>
      <c r="C1301" s="1" t="s">
        <v>177</v>
      </c>
      <c r="D1301" s="1" t="s">
        <v>82</v>
      </c>
      <c r="E1301" s="1" t="s">
        <v>15761</v>
      </c>
      <c r="F1301" s="1" t="s">
        <v>6959</v>
      </c>
      <c r="G1301" s="1" t="n">
        <v>31</v>
      </c>
      <c r="H1301" s="1" t="n">
        <v>260</v>
      </c>
      <c r="I1301" s="101" t="s">
        <v>180</v>
      </c>
      <c r="J1301" s="1"/>
      <c r="K1301" s="1" t="n">
        <f aca="false">IFERROR(VLOOKUP(A1301,'[2]Pivot HorizontalMRP'!$A$4:$B$2689,2,0),0)</f>
        <v>0</v>
      </c>
      <c r="L1301" s="1" t="n">
        <f aca="false">IFERROR(VLOOKUP(A1301,'[2]Pivot HorizontalMRP'!$A$4:$C$2689,3,0),0)</f>
        <v>1644</v>
      </c>
      <c r="M1301" s="1" t="n">
        <f aca="false">IFERROR(VLOOKUP(A1301,'[2]Pivot HorizontalMRP'!$A$4:$D$2689,0.4,0),0)</f>
        <v>0</v>
      </c>
      <c r="N1301" s="1" t="n">
        <f aca="false">IFERROR(VLOOKUP(A1301,'[2]Pivot HorizontalMRP'!$A$4:$E$2689,5,0),0)</f>
        <v>0</v>
      </c>
      <c r="O1301" s="1" t="n">
        <f aca="false">K1301+L1301</f>
        <v>1644</v>
      </c>
      <c r="P1301" s="1" t="n">
        <f aca="false">K1301+L1301+M1301+N1301</f>
        <v>1644</v>
      </c>
      <c r="Q1301" s="1" t="n">
        <f aca="false">IFERROR(VLOOKUP(A1301,'[2]Pivot HorizontalMRP'!$A$4:$F$2689,6,0),0)</f>
        <v>252</v>
      </c>
      <c r="R1301" s="1" t="n">
        <f aca="false">IFERROR(VLOOKUP(A1301,'[2]Pivot HorizontalMRP'!$A$4:$G$2689,7,0),0)</f>
        <v>0</v>
      </c>
      <c r="S1301" s="1" t="n">
        <f aca="false">IFERROR(VLOOKUP(A1301,'[2]Pivot HorizontalMRP'!$A$4:$H$2689,8,0),0)</f>
        <v>0</v>
      </c>
      <c r="T1301" s="1" t="n">
        <f aca="false">IFERROR(VLOOKUP(A1301,'[2]Pivot HorizontalMRP'!$A$4:$I$2689,9,0),0)</f>
        <v>0</v>
      </c>
      <c r="U1301" s="1" t="n">
        <f aca="false">IF(I1301="delivery",O1301-SUM(Q1301+R1301),IF(I1301="PO",P1301-SUM(Q1301:R1301)))</f>
        <v>1392</v>
      </c>
      <c r="V1301" s="81" t="n">
        <v>20</v>
      </c>
      <c r="W1301" s="81"/>
      <c r="X1301" s="81" t="n">
        <f aca="false">W1301-V1301</f>
        <v>-20</v>
      </c>
      <c r="Y1301" s="81"/>
      <c r="Z1301" s="81"/>
      <c r="AA1301" s="81" t="n">
        <v>20</v>
      </c>
      <c r="AB1301" s="81"/>
      <c r="AC1301" s="81"/>
      <c r="AD1301" s="81"/>
      <c r="AE1301" s="81"/>
      <c r="AF1301" s="81"/>
      <c r="AG1301" s="81"/>
      <c r="AH1301" s="81"/>
      <c r="AI1301" s="81"/>
      <c r="AJ1301" s="81"/>
      <c r="AK1301" s="81"/>
      <c r="AL1301" s="81"/>
      <c r="AM1301" s="81"/>
      <c r="AN1301" s="81"/>
      <c r="AO1301" s="81" t="str">
        <f aca="false">D1301</f>
        <v>Arista</v>
      </c>
      <c r="AP1301" s="1" t="s">
        <v>6397</v>
      </c>
      <c r="AQ1301" s="1"/>
      <c r="AR1301" s="1"/>
      <c r="AS1301" s="1"/>
      <c r="AT1301" s="1"/>
      <c r="AU1301" s="1"/>
      <c r="AV1301" s="1"/>
      <c r="AW1301" s="1"/>
      <c r="AX1301" s="1"/>
      <c r="AY1301" s="1"/>
      <c r="AZ1301" s="1"/>
      <c r="BA1301" s="1"/>
      <c r="BB1301" s="1"/>
      <c r="BC1301" s="1"/>
      <c r="BD1301" s="1"/>
      <c r="BE1301" s="1"/>
      <c r="BF1301" s="1" t="s">
        <v>14668</v>
      </c>
      <c r="BG1301" s="1" t="s">
        <v>183</v>
      </c>
      <c r="BH1301" s="1"/>
      <c r="BI1301" s="1"/>
    </row>
    <row r="1302" customFormat="false" ht="12.75" hidden="false" customHeight="false" outlineLevel="0" collapsed="false">
      <c r="A1302" s="1" t="s">
        <v>6960</v>
      </c>
      <c r="B1302" s="1" t="s">
        <v>6961</v>
      </c>
      <c r="C1302" s="1" t="s">
        <v>177</v>
      </c>
      <c r="D1302" s="1" t="s">
        <v>82</v>
      </c>
      <c r="E1302" s="1" t="s">
        <v>15762</v>
      </c>
      <c r="F1302" s="1" t="s">
        <v>6963</v>
      </c>
      <c r="G1302" s="1" t="n">
        <v>101</v>
      </c>
      <c r="H1302" s="1" t="n">
        <v>2500</v>
      </c>
      <c r="I1302" s="101" t="s">
        <v>188</v>
      </c>
      <c r="J1302" s="1"/>
      <c r="K1302" s="1" t="n">
        <f aca="false">IFERROR(VLOOKUP(A1302,'[2]Pivot HorizontalMRP'!$A$4:$B$2689,2,0),0)</f>
        <v>0</v>
      </c>
      <c r="L1302" s="1" t="n">
        <f aca="false">IFERROR(VLOOKUP(A1302,'[2]Pivot HorizontalMRP'!$A$4:$C$2689,3,0),0)</f>
        <v>2040</v>
      </c>
      <c r="M1302" s="1" t="n">
        <f aca="false">IFERROR(VLOOKUP(A1302,'[2]Pivot HorizontalMRP'!$A$4:$D$2689,0.4,0),0)</f>
        <v>0</v>
      </c>
      <c r="N1302" s="1" t="n">
        <f aca="false">IFERROR(VLOOKUP(A1302,'[2]Pivot HorizontalMRP'!$A$4:$E$2689,5,0),0)</f>
        <v>0</v>
      </c>
      <c r="O1302" s="1" t="n">
        <f aca="false">K1302+L1302</f>
        <v>2040</v>
      </c>
      <c r="P1302" s="1" t="n">
        <f aca="false">K1302+L1302+M1302+N1302</f>
        <v>2040</v>
      </c>
      <c r="Q1302" s="1" t="n">
        <f aca="false">IFERROR(VLOOKUP(A1302,'[2]Pivot HorizontalMRP'!$A$4:$F$2689,6,0),0)</f>
        <v>336</v>
      </c>
      <c r="R1302" s="1" t="n">
        <f aca="false">IFERROR(VLOOKUP(A1302,'[2]Pivot HorizontalMRP'!$A$4:$G$2689,7,0),0)</f>
        <v>0</v>
      </c>
      <c r="S1302" s="1" t="n">
        <f aca="false">IFERROR(VLOOKUP(A1302,'[2]Pivot HorizontalMRP'!$A$4:$H$2689,8,0),0)</f>
        <v>0</v>
      </c>
      <c r="T1302" s="1" t="n">
        <f aca="false">IFERROR(VLOOKUP(A1302,'[2]Pivot HorizontalMRP'!$A$4:$I$2689,9,0),0)</f>
        <v>0</v>
      </c>
      <c r="U1302" s="1" t="n">
        <f aca="false">IF(I1302="delivery",O1302-SUM(Q1302+R1302),IF(I1302="PO",P1302-SUM(Q1302:R1302)))</f>
        <v>1704</v>
      </c>
      <c r="V1302" s="81" t="n">
        <v>2.85</v>
      </c>
      <c r="W1302" s="81"/>
      <c r="X1302" s="81" t="n">
        <f aca="false">W1302-V1302</f>
        <v>-2.85</v>
      </c>
      <c r="Y1302" s="81"/>
      <c r="Z1302" s="81"/>
      <c r="AA1302" s="81" t="n">
        <v>2.85</v>
      </c>
      <c r="AB1302" s="81"/>
      <c r="AC1302" s="81"/>
      <c r="AD1302" s="81"/>
      <c r="AE1302" s="81"/>
      <c r="AF1302" s="81"/>
      <c r="AG1302" s="81"/>
      <c r="AH1302" s="81"/>
      <c r="AI1302" s="81"/>
      <c r="AJ1302" s="81"/>
      <c r="AK1302" s="81"/>
      <c r="AL1302" s="81"/>
      <c r="AM1302" s="81"/>
      <c r="AN1302" s="81"/>
      <c r="AO1302" s="81" t="str">
        <f aca="false">D1302</f>
        <v>Arista</v>
      </c>
      <c r="AP1302" s="1" t="s">
        <v>6397</v>
      </c>
      <c r="AQ1302" s="1"/>
      <c r="AR1302" s="1"/>
      <c r="AS1302" s="1"/>
      <c r="AT1302" s="1"/>
      <c r="AU1302" s="1"/>
      <c r="AV1302" s="1"/>
      <c r="AW1302" s="1"/>
      <c r="AX1302" s="1"/>
      <c r="AY1302" s="1"/>
      <c r="AZ1302" s="1"/>
      <c r="BA1302" s="1"/>
      <c r="BB1302" s="1"/>
      <c r="BC1302" s="1"/>
      <c r="BD1302" s="1"/>
      <c r="BE1302" s="1"/>
      <c r="BF1302" s="1" t="s">
        <v>14668</v>
      </c>
      <c r="BG1302" s="1" t="s">
        <v>183</v>
      </c>
      <c r="BH1302" s="1"/>
      <c r="BI1302" s="1"/>
    </row>
    <row r="1303" customFormat="false" ht="12.75" hidden="false" customHeight="false" outlineLevel="0" collapsed="false">
      <c r="A1303" s="1" t="s">
        <v>6964</v>
      </c>
      <c r="B1303" s="1" t="s">
        <v>6965</v>
      </c>
      <c r="C1303" s="1" t="s">
        <v>177</v>
      </c>
      <c r="D1303" s="1" t="s">
        <v>82</v>
      </c>
      <c r="E1303" s="1" t="s">
        <v>15763</v>
      </c>
      <c r="F1303" s="1" t="s">
        <v>6967</v>
      </c>
      <c r="G1303" s="1" t="n">
        <v>31</v>
      </c>
      <c r="H1303" s="1" t="n">
        <v>3000</v>
      </c>
      <c r="I1303" s="101" t="s">
        <v>180</v>
      </c>
      <c r="J1303" s="1"/>
      <c r="K1303" s="1" t="n">
        <f aca="false">IFERROR(VLOOKUP(A1303,'[2]Pivot HorizontalMRP'!$A$4:$B$2689,2,0),0)</f>
        <v>0</v>
      </c>
      <c r="L1303" s="1" t="n">
        <f aca="false">IFERROR(VLOOKUP(A1303,'[2]Pivot HorizontalMRP'!$A$4:$C$2689,3,0),0)</f>
        <v>320</v>
      </c>
      <c r="M1303" s="1" t="n">
        <f aca="false">IFERROR(VLOOKUP(A1303,'[2]Pivot HorizontalMRP'!$A$4:$D$2689,0.4,0),0)</f>
        <v>0</v>
      </c>
      <c r="N1303" s="1" t="n">
        <f aca="false">IFERROR(VLOOKUP(A1303,'[2]Pivot HorizontalMRP'!$A$4:$E$2689,5,0),0)</f>
        <v>20</v>
      </c>
      <c r="O1303" s="1" t="n">
        <f aca="false">K1303+L1303</f>
        <v>320</v>
      </c>
      <c r="P1303" s="1" t="n">
        <f aca="false">K1303+L1303+M1303+N1303</f>
        <v>340</v>
      </c>
      <c r="Q1303" s="1" t="n">
        <f aca="false">IFERROR(VLOOKUP(A1303,'[2]Pivot HorizontalMRP'!$A$4:$F$2689,6,0),0)</f>
        <v>336</v>
      </c>
      <c r="R1303" s="1" t="n">
        <f aca="false">IFERROR(VLOOKUP(A1303,'[2]Pivot HorizontalMRP'!$A$4:$G$2689,7,0),0)</f>
        <v>0</v>
      </c>
      <c r="S1303" s="1" t="n">
        <f aca="false">IFERROR(VLOOKUP(A1303,'[2]Pivot HorizontalMRP'!$A$4:$H$2689,8,0),0)</f>
        <v>0</v>
      </c>
      <c r="T1303" s="1" t="n">
        <f aca="false">IFERROR(VLOOKUP(A1303,'[2]Pivot HorizontalMRP'!$A$4:$I$2689,9,0),0)</f>
        <v>0</v>
      </c>
      <c r="U1303" s="1" t="n">
        <f aca="false">IF(I1303="delivery",O1303-SUM(Q1303+R1303),IF(I1303="PO",P1303-SUM(Q1303:R1303)))</f>
        <v>-16</v>
      </c>
      <c r="V1303" s="81" t="n">
        <v>5.47</v>
      </c>
      <c r="W1303" s="81"/>
      <c r="X1303" s="81" t="n">
        <f aca="false">W1303-V1303</f>
        <v>-5.47</v>
      </c>
      <c r="Y1303" s="81"/>
      <c r="Z1303" s="81"/>
      <c r="AA1303" s="81" t="n">
        <v>5.47</v>
      </c>
      <c r="AB1303" s="81"/>
      <c r="AC1303" s="81"/>
      <c r="AD1303" s="81"/>
      <c r="AE1303" s="81"/>
      <c r="AF1303" s="81"/>
      <c r="AG1303" s="81"/>
      <c r="AH1303" s="81"/>
      <c r="AI1303" s="81"/>
      <c r="AJ1303" s="81"/>
      <c r="AK1303" s="81"/>
      <c r="AL1303" s="81"/>
      <c r="AM1303" s="81"/>
      <c r="AN1303" s="81"/>
      <c r="AO1303" s="81" t="str">
        <f aca="false">D1303</f>
        <v>Arista</v>
      </c>
      <c r="AP1303" s="1" t="s">
        <v>6397</v>
      </c>
      <c r="AQ1303" s="1"/>
      <c r="AR1303" s="1"/>
      <c r="AS1303" s="1"/>
      <c r="AT1303" s="1"/>
      <c r="AU1303" s="1"/>
      <c r="AV1303" s="1"/>
      <c r="AW1303" s="1"/>
      <c r="AX1303" s="1"/>
      <c r="AY1303" s="1"/>
      <c r="AZ1303" s="1"/>
      <c r="BA1303" s="1"/>
      <c r="BB1303" s="1"/>
      <c r="BC1303" s="1"/>
      <c r="BD1303" s="1"/>
      <c r="BE1303" s="1"/>
      <c r="BF1303" s="1" t="s">
        <v>14668</v>
      </c>
      <c r="BG1303" s="1" t="s">
        <v>183</v>
      </c>
      <c r="BH1303" s="1"/>
      <c r="BI1303" s="1"/>
    </row>
    <row r="1304" customFormat="false" ht="12.75" hidden="false" customHeight="false" outlineLevel="0" collapsed="false">
      <c r="A1304" s="1" t="s">
        <v>6968</v>
      </c>
      <c r="B1304" s="1" t="s">
        <v>6969</v>
      </c>
      <c r="C1304" s="1" t="s">
        <v>177</v>
      </c>
      <c r="D1304" s="1" t="s">
        <v>82</v>
      </c>
      <c r="E1304" s="1" t="s">
        <v>15764</v>
      </c>
      <c r="F1304" s="1" t="s">
        <v>6971</v>
      </c>
      <c r="G1304" s="1" t="n">
        <v>96</v>
      </c>
      <c r="H1304" s="1" t="n">
        <v>3000</v>
      </c>
      <c r="I1304" s="101" t="s">
        <v>180</v>
      </c>
      <c r="J1304" s="1"/>
      <c r="K1304" s="1" t="n">
        <f aca="false">IFERROR(VLOOKUP(A1304,'[2]Pivot HorizontalMRP'!$A$4:$B$2689,2,0),0)</f>
        <v>0</v>
      </c>
      <c r="L1304" s="1" t="n">
        <f aca="false">IFERROR(VLOOKUP(A1304,'[2]Pivot HorizontalMRP'!$A$4:$C$2689,3,0),0)</f>
        <v>2683</v>
      </c>
      <c r="M1304" s="1" t="n">
        <f aca="false">IFERROR(VLOOKUP(A1304,'[2]Pivot HorizontalMRP'!$A$4:$D$2689,0.4,0),0)</f>
        <v>0</v>
      </c>
      <c r="N1304" s="1" t="n">
        <f aca="false">IFERROR(VLOOKUP(A1304,'[2]Pivot HorizontalMRP'!$A$4:$E$2689,5,0),0)</f>
        <v>0</v>
      </c>
      <c r="O1304" s="1" t="n">
        <f aca="false">K1304+L1304</f>
        <v>2683</v>
      </c>
      <c r="P1304" s="1" t="n">
        <f aca="false">K1304+L1304+M1304+N1304</f>
        <v>2683</v>
      </c>
      <c r="Q1304" s="1" t="n">
        <f aca="false">IFERROR(VLOOKUP(A1304,'[2]Pivot HorizontalMRP'!$A$4:$F$2689,6,0),0)</f>
        <v>504</v>
      </c>
      <c r="R1304" s="1" t="n">
        <f aca="false">IFERROR(VLOOKUP(A1304,'[2]Pivot HorizontalMRP'!$A$4:$G$2689,7,0),0)</f>
        <v>0</v>
      </c>
      <c r="S1304" s="1" t="n">
        <f aca="false">IFERROR(VLOOKUP(A1304,'[2]Pivot HorizontalMRP'!$A$4:$H$2689,8,0),0)</f>
        <v>0</v>
      </c>
      <c r="T1304" s="1" t="n">
        <f aca="false">IFERROR(VLOOKUP(A1304,'[2]Pivot HorizontalMRP'!$A$4:$I$2689,9,0),0)</f>
        <v>0</v>
      </c>
      <c r="U1304" s="1" t="n">
        <f aca="false">IF(I1304="delivery",O1304-SUM(Q1304+R1304),IF(I1304="PO",P1304-SUM(Q1304:R1304)))</f>
        <v>2179</v>
      </c>
      <c r="V1304" s="81" t="n">
        <v>0.91</v>
      </c>
      <c r="W1304" s="81"/>
      <c r="X1304" s="81" t="n">
        <f aca="false">W1304-V1304</f>
        <v>-0.91</v>
      </c>
      <c r="Y1304" s="81"/>
      <c r="Z1304" s="81"/>
      <c r="AA1304" s="81" t="n">
        <v>0.91</v>
      </c>
      <c r="AB1304" s="81"/>
      <c r="AC1304" s="81"/>
      <c r="AD1304" s="81"/>
      <c r="AE1304" s="81"/>
      <c r="AF1304" s="81"/>
      <c r="AG1304" s="81"/>
      <c r="AH1304" s="81"/>
      <c r="AI1304" s="81"/>
      <c r="AJ1304" s="81"/>
      <c r="AK1304" s="81"/>
      <c r="AL1304" s="81"/>
      <c r="AM1304" s="81"/>
      <c r="AN1304" s="81"/>
      <c r="AO1304" s="81" t="str">
        <f aca="false">D1304</f>
        <v>Arista</v>
      </c>
      <c r="AP1304" s="1" t="s">
        <v>6397</v>
      </c>
      <c r="AQ1304" s="1"/>
      <c r="AR1304" s="1"/>
      <c r="AS1304" s="1"/>
      <c r="AT1304" s="1"/>
      <c r="AU1304" s="1"/>
      <c r="AV1304" s="1"/>
      <c r="AW1304" s="1"/>
      <c r="AX1304" s="1"/>
      <c r="AY1304" s="1"/>
      <c r="AZ1304" s="1"/>
      <c r="BA1304" s="1"/>
      <c r="BB1304" s="1"/>
      <c r="BC1304" s="1"/>
      <c r="BD1304" s="1"/>
      <c r="BE1304" s="1"/>
      <c r="BF1304" s="1" t="s">
        <v>14668</v>
      </c>
      <c r="BG1304" s="1" t="s">
        <v>183</v>
      </c>
      <c r="BH1304" s="1"/>
      <c r="BI1304" s="1"/>
    </row>
    <row r="1305" customFormat="false" ht="12.75" hidden="false" customHeight="false" outlineLevel="0" collapsed="false">
      <c r="A1305" s="1" t="s">
        <v>6972</v>
      </c>
      <c r="B1305" s="1" t="s">
        <v>6973</v>
      </c>
      <c r="C1305" s="1" t="s">
        <v>177</v>
      </c>
      <c r="D1305" s="1" t="s">
        <v>82</v>
      </c>
      <c r="E1305" s="1" t="s">
        <v>15765</v>
      </c>
      <c r="F1305" s="1" t="s">
        <v>6975</v>
      </c>
      <c r="G1305" s="1" t="n">
        <v>81</v>
      </c>
      <c r="H1305" s="1" t="n">
        <v>170</v>
      </c>
      <c r="I1305" s="101" t="s">
        <v>188</v>
      </c>
      <c r="J1305" s="1"/>
      <c r="K1305" s="1" t="n">
        <f aca="false">IFERROR(VLOOKUP(A1305,'[2]Pivot HorizontalMRP'!$A$4:$B$2689,2,0),0)</f>
        <v>0</v>
      </c>
      <c r="L1305" s="1" t="n">
        <f aca="false">IFERROR(VLOOKUP(A1305,'[2]Pivot HorizontalMRP'!$A$4:$C$2689,3,0),0)</f>
        <v>448</v>
      </c>
      <c r="M1305" s="1" t="n">
        <f aca="false">IFERROR(VLOOKUP(A1305,'[2]Pivot HorizontalMRP'!$A$4:$D$2689,0.4,0),0)</f>
        <v>0</v>
      </c>
      <c r="N1305" s="1" t="n">
        <f aca="false">IFERROR(VLOOKUP(A1305,'[2]Pivot HorizontalMRP'!$A$4:$E$2689,5,0),0)</f>
        <v>0</v>
      </c>
      <c r="O1305" s="1" t="n">
        <f aca="false">K1305+L1305</f>
        <v>448</v>
      </c>
      <c r="P1305" s="1" t="n">
        <f aca="false">K1305+L1305+M1305+N1305</f>
        <v>448</v>
      </c>
      <c r="Q1305" s="1" t="n">
        <f aca="false">IFERROR(VLOOKUP(A1305,'[2]Pivot HorizontalMRP'!$A$4:$F$2689,6,0),0)</f>
        <v>84</v>
      </c>
      <c r="R1305" s="1" t="n">
        <f aca="false">IFERROR(VLOOKUP(A1305,'[2]Pivot HorizontalMRP'!$A$4:$G$2689,7,0),0)</f>
        <v>0</v>
      </c>
      <c r="S1305" s="1" t="n">
        <f aca="false">IFERROR(VLOOKUP(A1305,'[2]Pivot HorizontalMRP'!$A$4:$H$2689,8,0),0)</f>
        <v>0</v>
      </c>
      <c r="T1305" s="1" t="n">
        <f aca="false">IFERROR(VLOOKUP(A1305,'[2]Pivot HorizontalMRP'!$A$4:$I$2689,9,0),0)</f>
        <v>0</v>
      </c>
      <c r="U1305" s="1" t="n">
        <f aca="false">IF(I1305="delivery",O1305-SUM(Q1305+R1305),IF(I1305="PO",P1305-SUM(Q1305:R1305)))</f>
        <v>364</v>
      </c>
      <c r="V1305" s="81" t="n">
        <v>14.03</v>
      </c>
      <c r="W1305" s="81"/>
      <c r="X1305" s="81" t="n">
        <f aca="false">W1305-V1305</f>
        <v>-14.03</v>
      </c>
      <c r="Y1305" s="81"/>
      <c r="Z1305" s="81"/>
      <c r="AA1305" s="81" t="n">
        <v>14.03</v>
      </c>
      <c r="AB1305" s="81"/>
      <c r="AC1305" s="81"/>
      <c r="AD1305" s="81"/>
      <c r="AE1305" s="81"/>
      <c r="AF1305" s="81"/>
      <c r="AG1305" s="81"/>
      <c r="AH1305" s="81"/>
      <c r="AI1305" s="81"/>
      <c r="AJ1305" s="81"/>
      <c r="AK1305" s="81"/>
      <c r="AL1305" s="81"/>
      <c r="AM1305" s="81"/>
      <c r="AN1305" s="81"/>
      <c r="AO1305" s="81" t="str">
        <f aca="false">D1305</f>
        <v>Arista</v>
      </c>
      <c r="AP1305" s="1" t="s">
        <v>6397</v>
      </c>
      <c r="AQ1305" s="1"/>
      <c r="AR1305" s="1"/>
      <c r="AS1305" s="1"/>
      <c r="AT1305" s="1"/>
      <c r="AU1305" s="1"/>
      <c r="AV1305" s="1"/>
      <c r="AW1305" s="1"/>
      <c r="AX1305" s="1"/>
      <c r="AY1305" s="1"/>
      <c r="AZ1305" s="1"/>
      <c r="BA1305" s="1"/>
      <c r="BB1305" s="1"/>
      <c r="BC1305" s="1"/>
      <c r="BD1305" s="1"/>
      <c r="BE1305" s="1"/>
      <c r="BF1305" s="1" t="s">
        <v>14668</v>
      </c>
      <c r="BG1305" s="1" t="s">
        <v>183</v>
      </c>
      <c r="BH1305" s="1"/>
      <c r="BI1305" s="1"/>
    </row>
    <row r="1306" customFormat="false" ht="12.75" hidden="false" customHeight="false" outlineLevel="0" collapsed="false">
      <c r="A1306" s="1" t="s">
        <v>6984</v>
      </c>
      <c r="B1306" s="1" t="s">
        <v>6985</v>
      </c>
      <c r="C1306" s="1" t="s">
        <v>177</v>
      </c>
      <c r="D1306" s="1" t="s">
        <v>82</v>
      </c>
      <c r="E1306" s="1" t="s">
        <v>15766</v>
      </c>
      <c r="F1306" s="1" t="s">
        <v>6987</v>
      </c>
      <c r="G1306" s="1" t="n">
        <v>61</v>
      </c>
      <c r="H1306" s="1" t="n">
        <v>2500</v>
      </c>
      <c r="I1306" s="101" t="s">
        <v>188</v>
      </c>
      <c r="J1306" s="1"/>
      <c r="K1306" s="1" t="n">
        <f aca="false">IFERROR(VLOOKUP(A1306,'[2]Pivot HorizontalMRP'!$A$4:$B$2689,2,0),0)</f>
        <v>0</v>
      </c>
      <c r="L1306" s="1" t="n">
        <f aca="false">IFERROR(VLOOKUP(A1306,'[2]Pivot HorizontalMRP'!$A$4:$C$2689,3,0),0)</f>
        <v>235</v>
      </c>
      <c r="M1306" s="1" t="n">
        <f aca="false">IFERROR(VLOOKUP(A1306,'[2]Pivot HorizontalMRP'!$A$4:$D$2689,0.4,0),0)</f>
        <v>0</v>
      </c>
      <c r="N1306" s="1" t="n">
        <f aca="false">IFERROR(VLOOKUP(A1306,'[2]Pivot HorizontalMRP'!$A$4:$E$2689,5,0),0)</f>
        <v>0</v>
      </c>
      <c r="O1306" s="1" t="n">
        <f aca="false">K1306+L1306</f>
        <v>235</v>
      </c>
      <c r="P1306" s="1" t="n">
        <f aca="false">K1306+L1306+M1306+N1306</f>
        <v>235</v>
      </c>
      <c r="Q1306" s="1" t="n">
        <f aca="false">IFERROR(VLOOKUP(A1306,'[2]Pivot HorizontalMRP'!$A$4:$F$2689,6,0),0)</f>
        <v>84</v>
      </c>
      <c r="R1306" s="1" t="n">
        <f aca="false">IFERROR(VLOOKUP(A1306,'[2]Pivot HorizontalMRP'!$A$4:$G$2689,7,0),0)</f>
        <v>0</v>
      </c>
      <c r="S1306" s="1" t="n">
        <f aca="false">IFERROR(VLOOKUP(A1306,'[2]Pivot HorizontalMRP'!$A$4:$H$2689,8,0),0)</f>
        <v>0</v>
      </c>
      <c r="T1306" s="1" t="n">
        <f aca="false">IFERROR(VLOOKUP(A1306,'[2]Pivot HorizontalMRP'!$A$4:$I$2689,9,0),0)</f>
        <v>0</v>
      </c>
      <c r="U1306" s="1" t="n">
        <f aca="false">IF(I1306="delivery",O1306-SUM(Q1306+R1306),IF(I1306="PO",P1306-SUM(Q1306:R1306)))</f>
        <v>151</v>
      </c>
      <c r="V1306" s="81" t="n">
        <v>2.66</v>
      </c>
      <c r="W1306" s="81"/>
      <c r="X1306" s="81" t="n">
        <f aca="false">W1306-V1306</f>
        <v>-2.66</v>
      </c>
      <c r="Y1306" s="81"/>
      <c r="Z1306" s="81"/>
      <c r="AA1306" s="81" t="n">
        <v>2.66</v>
      </c>
      <c r="AB1306" s="81"/>
      <c r="AC1306" s="81"/>
      <c r="AD1306" s="81"/>
      <c r="AE1306" s="81"/>
      <c r="AF1306" s="81"/>
      <c r="AG1306" s="81"/>
      <c r="AH1306" s="81"/>
      <c r="AI1306" s="81"/>
      <c r="AJ1306" s="81"/>
      <c r="AK1306" s="81"/>
      <c r="AL1306" s="81"/>
      <c r="AM1306" s="81"/>
      <c r="AN1306" s="81"/>
      <c r="AO1306" s="81" t="str">
        <f aca="false">D1306</f>
        <v>Arista</v>
      </c>
      <c r="AP1306" s="1" t="s">
        <v>6397</v>
      </c>
      <c r="AQ1306" s="1"/>
      <c r="AR1306" s="1"/>
      <c r="AS1306" s="1"/>
      <c r="AT1306" s="1"/>
      <c r="AU1306" s="1"/>
      <c r="AV1306" s="1"/>
      <c r="AW1306" s="1"/>
      <c r="AX1306" s="1"/>
      <c r="AY1306" s="1"/>
      <c r="AZ1306" s="1"/>
      <c r="BA1306" s="1"/>
      <c r="BB1306" s="1"/>
      <c r="BC1306" s="1"/>
      <c r="BD1306" s="1"/>
      <c r="BE1306" s="1"/>
      <c r="BF1306" s="1" t="s">
        <v>14668</v>
      </c>
      <c r="BG1306" s="1" t="s">
        <v>183</v>
      </c>
      <c r="BH1306" s="1"/>
      <c r="BI1306" s="1"/>
    </row>
    <row r="1307" customFormat="false" ht="12.75" hidden="false" customHeight="false" outlineLevel="0" collapsed="false">
      <c r="A1307" s="1" t="s">
        <v>7000</v>
      </c>
      <c r="B1307" s="1" t="s">
        <v>7001</v>
      </c>
      <c r="C1307" s="1" t="s">
        <v>177</v>
      </c>
      <c r="D1307" s="1" t="s">
        <v>82</v>
      </c>
      <c r="E1307" s="1" t="s">
        <v>15767</v>
      </c>
      <c r="F1307" s="1" t="s">
        <v>7003</v>
      </c>
      <c r="G1307" s="1" t="n">
        <v>141</v>
      </c>
      <c r="H1307" s="1" t="n">
        <v>4000</v>
      </c>
      <c r="I1307" s="101" t="s">
        <v>180</v>
      </c>
      <c r="J1307" s="1"/>
      <c r="K1307" s="1" t="n">
        <f aca="false">IFERROR(VLOOKUP(A1307,'[2]Pivot HorizontalMRP'!$A$4:$B$2689,2,0),0)</f>
        <v>0</v>
      </c>
      <c r="L1307" s="1" t="n">
        <f aca="false">IFERROR(VLOOKUP(A1307,'[2]Pivot HorizontalMRP'!$A$4:$C$2689,3,0),0)</f>
        <v>47407</v>
      </c>
      <c r="M1307" s="1" t="n">
        <f aca="false">IFERROR(VLOOKUP(A1307,'[2]Pivot HorizontalMRP'!$A$4:$D$2689,0.4,0),0)</f>
        <v>0</v>
      </c>
      <c r="N1307" s="1" t="n">
        <f aca="false">IFERROR(VLOOKUP(A1307,'[2]Pivot HorizontalMRP'!$A$4:$E$2689,5,0),0)</f>
        <v>0</v>
      </c>
      <c r="O1307" s="1" t="n">
        <f aca="false">K1307+L1307</f>
        <v>47407</v>
      </c>
      <c r="P1307" s="1" t="n">
        <f aca="false">K1307+L1307+M1307+N1307</f>
        <v>47407</v>
      </c>
      <c r="Q1307" s="1" t="n">
        <f aca="false">IFERROR(VLOOKUP(A1307,'[2]Pivot HorizontalMRP'!$A$4:$F$2689,6,0),0)</f>
        <v>12970</v>
      </c>
      <c r="R1307" s="1" t="n">
        <f aca="false">IFERROR(VLOOKUP(A1307,'[2]Pivot HorizontalMRP'!$A$4:$G$2689,7,0),0)</f>
        <v>6828</v>
      </c>
      <c r="S1307" s="1" t="n">
        <f aca="false">IFERROR(VLOOKUP(A1307,'[2]Pivot HorizontalMRP'!$A$4:$H$2689,8,0),0)</f>
        <v>6737</v>
      </c>
      <c r="T1307" s="1" t="n">
        <f aca="false">IFERROR(VLOOKUP(A1307,'[2]Pivot HorizontalMRP'!$A$4:$I$2689,9,0),0)</f>
        <v>4043</v>
      </c>
      <c r="U1307" s="1" t="n">
        <f aca="false">IF(I1307="delivery",O1307-SUM(Q1307+R1307),IF(I1307="PO",P1307-SUM(Q1307:R1307)))</f>
        <v>27609</v>
      </c>
      <c r="V1307" s="81" t="n">
        <v>2.26</v>
      </c>
      <c r="W1307" s="81"/>
      <c r="X1307" s="81" t="n">
        <f aca="false">W1307-V1307</f>
        <v>-2.26</v>
      </c>
      <c r="Y1307" s="81"/>
      <c r="Z1307" s="81"/>
      <c r="AA1307" s="81"/>
      <c r="AB1307" s="81"/>
      <c r="AC1307" s="81"/>
      <c r="AD1307" s="81"/>
      <c r="AE1307" s="81"/>
      <c r="AF1307" s="81"/>
      <c r="AG1307" s="81"/>
      <c r="AH1307" s="81"/>
      <c r="AI1307" s="81"/>
      <c r="AJ1307" s="81"/>
      <c r="AK1307" s="81"/>
      <c r="AL1307" s="81"/>
      <c r="AM1307" s="81"/>
      <c r="AN1307" s="81"/>
      <c r="AO1307" s="81" t="str">
        <f aca="false">D1307</f>
        <v>Arista</v>
      </c>
      <c r="AP1307" s="1" t="s">
        <v>6397</v>
      </c>
      <c r="AQ1307" s="1"/>
      <c r="AR1307" s="1"/>
      <c r="AS1307" s="1"/>
      <c r="AT1307" s="1"/>
      <c r="AU1307" s="1"/>
      <c r="AV1307" s="1"/>
      <c r="AW1307" s="1"/>
      <c r="AX1307" s="1"/>
      <c r="AY1307" s="1"/>
      <c r="AZ1307" s="1"/>
      <c r="BA1307" s="1"/>
      <c r="BB1307" s="1"/>
      <c r="BC1307" s="1"/>
      <c r="BD1307" s="1"/>
      <c r="BE1307" s="1"/>
      <c r="BF1307" s="1" t="s">
        <v>14668</v>
      </c>
      <c r="BG1307" s="1" t="s">
        <v>183</v>
      </c>
      <c r="BH1307" s="1"/>
      <c r="BI1307" s="1"/>
    </row>
    <row r="1308" customFormat="false" ht="12.75" hidden="false" customHeight="false" outlineLevel="0" collapsed="false">
      <c r="A1308" s="1" t="s">
        <v>7020</v>
      </c>
      <c r="B1308" s="1" t="s">
        <v>7021</v>
      </c>
      <c r="C1308" s="1" t="s">
        <v>177</v>
      </c>
      <c r="D1308" s="1" t="s">
        <v>82</v>
      </c>
      <c r="E1308" s="1" t="s">
        <v>15768</v>
      </c>
      <c r="F1308" s="1" t="s">
        <v>7023</v>
      </c>
      <c r="G1308" s="1" t="n">
        <v>91</v>
      </c>
      <c r="H1308" s="1" t="n">
        <v>600</v>
      </c>
      <c r="I1308" s="101" t="s">
        <v>188</v>
      </c>
      <c r="J1308" s="1"/>
      <c r="K1308" s="1" t="n">
        <f aca="false">IFERROR(VLOOKUP(A1308,'[2]Pivot HorizontalMRP'!$A$4:$B$2689,2,0),0)</f>
        <v>0</v>
      </c>
      <c r="L1308" s="1" t="n">
        <f aca="false">IFERROR(VLOOKUP(A1308,'[2]Pivot HorizontalMRP'!$A$4:$C$2689,3,0),0)</f>
        <v>2657</v>
      </c>
      <c r="M1308" s="1" t="n">
        <f aca="false">IFERROR(VLOOKUP(A1308,'[2]Pivot HorizontalMRP'!$A$4:$D$2689,0.4,0),0)</f>
        <v>0</v>
      </c>
      <c r="N1308" s="1" t="n">
        <f aca="false">IFERROR(VLOOKUP(A1308,'[2]Pivot HorizontalMRP'!$A$4:$E$2689,5,0),0)</f>
        <v>1200</v>
      </c>
      <c r="O1308" s="1" t="n">
        <f aca="false">K1308+L1308</f>
        <v>2657</v>
      </c>
      <c r="P1308" s="1" t="n">
        <f aca="false">K1308+L1308+M1308+N1308</f>
        <v>3857</v>
      </c>
      <c r="Q1308" s="1" t="n">
        <f aca="false">IFERROR(VLOOKUP(A1308,'[2]Pivot HorizontalMRP'!$A$4:$F$2689,6,0),0)</f>
        <v>1524</v>
      </c>
      <c r="R1308" s="1" t="n">
        <f aca="false">IFERROR(VLOOKUP(A1308,'[2]Pivot HorizontalMRP'!$A$4:$G$2689,7,0),0)</f>
        <v>1428</v>
      </c>
      <c r="S1308" s="1" t="n">
        <f aca="false">IFERROR(VLOOKUP(A1308,'[2]Pivot HorizontalMRP'!$A$4:$H$2689,8,0),0)</f>
        <v>1548</v>
      </c>
      <c r="T1308" s="1" t="n">
        <f aca="false">IFERROR(VLOOKUP(A1308,'[2]Pivot HorizontalMRP'!$A$4:$I$2689,9,0),0)</f>
        <v>1032</v>
      </c>
      <c r="U1308" s="1" t="n">
        <f aca="false">IF(I1308="delivery",O1308-SUM(Q1308+R1308),IF(I1308="PO",P1308-SUM(Q1308:R1308)))</f>
        <v>905</v>
      </c>
      <c r="V1308" s="81" t="n">
        <v>18.54</v>
      </c>
      <c r="W1308" s="81"/>
      <c r="X1308" s="81" t="n">
        <f aca="false">W1308-V1308</f>
        <v>-18.54</v>
      </c>
      <c r="Y1308" s="81"/>
      <c r="Z1308" s="81"/>
      <c r="AA1308" s="81" t="n">
        <v>18.54</v>
      </c>
      <c r="AB1308" s="81"/>
      <c r="AC1308" s="81"/>
      <c r="AD1308" s="81"/>
      <c r="AE1308" s="81"/>
      <c r="AF1308" s="81"/>
      <c r="AG1308" s="81"/>
      <c r="AH1308" s="81"/>
      <c r="AI1308" s="81"/>
      <c r="AJ1308" s="81"/>
      <c r="AK1308" s="81"/>
      <c r="AL1308" s="81"/>
      <c r="AM1308" s="81"/>
      <c r="AN1308" s="81"/>
      <c r="AO1308" s="81" t="str">
        <f aca="false">D1308</f>
        <v>Arista</v>
      </c>
      <c r="AP1308" s="1" t="s">
        <v>6397</v>
      </c>
      <c r="AQ1308" s="1"/>
      <c r="AR1308" s="1"/>
      <c r="AS1308" s="1"/>
      <c r="AT1308" s="1"/>
      <c r="AU1308" s="1"/>
      <c r="AV1308" s="1"/>
      <c r="AW1308" s="1"/>
      <c r="AX1308" s="1"/>
      <c r="AY1308" s="1"/>
      <c r="AZ1308" s="1"/>
      <c r="BA1308" s="1"/>
      <c r="BB1308" s="1"/>
      <c r="BC1308" s="1"/>
      <c r="BD1308" s="1"/>
      <c r="BE1308" s="1"/>
      <c r="BF1308" s="1" t="s">
        <v>14668</v>
      </c>
      <c r="BG1308" s="1" t="s">
        <v>183</v>
      </c>
      <c r="BH1308" s="1"/>
      <c r="BI1308" s="1"/>
    </row>
    <row r="1309" customFormat="false" ht="12.75" hidden="false" customHeight="false" outlineLevel="0" collapsed="false">
      <c r="A1309" s="1" t="s">
        <v>7028</v>
      </c>
      <c r="B1309" s="1" t="s">
        <v>7029</v>
      </c>
      <c r="C1309" s="1" t="s">
        <v>177</v>
      </c>
      <c r="D1309" s="1" t="s">
        <v>82</v>
      </c>
      <c r="E1309" s="1" t="s">
        <v>7030</v>
      </c>
      <c r="F1309" s="1" t="s">
        <v>7031</v>
      </c>
      <c r="G1309" s="1" t="n">
        <v>271</v>
      </c>
      <c r="H1309" s="1" t="n">
        <v>4000</v>
      </c>
      <c r="I1309" s="101" t="s">
        <v>180</v>
      </c>
      <c r="J1309" s="1"/>
      <c r="K1309" s="1" t="n">
        <f aca="false">IFERROR(VLOOKUP(A1309,'[2]Pivot HorizontalMRP'!$A$4:$B$2689,2,0),0)</f>
        <v>0</v>
      </c>
      <c r="L1309" s="1" t="n">
        <f aca="false">IFERROR(VLOOKUP(A1309,'[2]Pivot HorizontalMRP'!$A$4:$C$2689,3,0),0)</f>
        <v>30791</v>
      </c>
      <c r="M1309" s="1" t="n">
        <f aca="false">IFERROR(VLOOKUP(A1309,'[2]Pivot HorizontalMRP'!$A$4:$D$2689,0.4,0),0)</f>
        <v>0</v>
      </c>
      <c r="N1309" s="1" t="n">
        <f aca="false">IFERROR(VLOOKUP(A1309,'[2]Pivot HorizontalMRP'!$A$4:$E$2689,5,0),0)</f>
        <v>5687</v>
      </c>
      <c r="O1309" s="1" t="n">
        <f aca="false">K1309+L1309</f>
        <v>30791</v>
      </c>
      <c r="P1309" s="1" t="n">
        <f aca="false">K1309+L1309+M1309+N1309</f>
        <v>36478</v>
      </c>
      <c r="Q1309" s="1" t="n">
        <f aca="false">IFERROR(VLOOKUP(A1309,'[2]Pivot HorizontalMRP'!$A$4:$F$2689,6,0),0)</f>
        <v>16292</v>
      </c>
      <c r="R1309" s="1" t="n">
        <f aca="false">IFERROR(VLOOKUP(A1309,'[2]Pivot HorizontalMRP'!$A$4:$G$2689,7,0),0)</f>
        <v>8800</v>
      </c>
      <c r="S1309" s="1" t="n">
        <f aca="false">IFERROR(VLOOKUP(A1309,'[2]Pivot HorizontalMRP'!$A$4:$H$2689,8,0),0)</f>
        <v>7968</v>
      </c>
      <c r="T1309" s="1" t="n">
        <f aca="false">IFERROR(VLOOKUP(A1309,'[2]Pivot HorizontalMRP'!$A$4:$I$2689,9,0),0)</f>
        <v>3072</v>
      </c>
      <c r="U1309" s="1" t="n">
        <f aca="false">IF(I1309="delivery",O1309-SUM(Q1309+R1309),IF(I1309="PO",P1309-SUM(Q1309:R1309)))</f>
        <v>5699</v>
      </c>
      <c r="V1309" s="81" t="n">
        <v>2.08</v>
      </c>
      <c r="W1309" s="81"/>
      <c r="X1309" s="81" t="n">
        <f aca="false">W1309-V1309</f>
        <v>-2.08</v>
      </c>
      <c r="Y1309" s="81"/>
      <c r="Z1309" s="81"/>
      <c r="AA1309" s="81" t="n">
        <v>2.08</v>
      </c>
      <c r="AB1309" s="81"/>
      <c r="AC1309" s="81"/>
      <c r="AD1309" s="81"/>
      <c r="AE1309" s="81"/>
      <c r="AF1309" s="81"/>
      <c r="AG1309" s="81"/>
      <c r="AH1309" s="81"/>
      <c r="AI1309" s="81"/>
      <c r="AJ1309" s="81"/>
      <c r="AK1309" s="81"/>
      <c r="AL1309" s="81"/>
      <c r="AM1309" s="81"/>
      <c r="AN1309" s="81"/>
      <c r="AO1309" s="81" t="str">
        <f aca="false">D1309</f>
        <v>Arista</v>
      </c>
      <c r="AP1309" s="1" t="s">
        <v>6397</v>
      </c>
      <c r="AQ1309" s="1"/>
      <c r="AR1309" s="1"/>
      <c r="AS1309" s="1"/>
      <c r="AT1309" s="1"/>
      <c r="AU1309" s="1"/>
      <c r="AV1309" s="1"/>
      <c r="AW1309" s="1"/>
      <c r="AX1309" s="1"/>
      <c r="AY1309" s="1"/>
      <c r="AZ1309" s="1"/>
      <c r="BA1309" s="1"/>
      <c r="BB1309" s="1"/>
      <c r="BC1309" s="1"/>
      <c r="BD1309" s="1"/>
      <c r="BE1309" s="1"/>
      <c r="BF1309" s="1" t="s">
        <v>14668</v>
      </c>
      <c r="BG1309" s="1" t="s">
        <v>183</v>
      </c>
      <c r="BH1309" s="1"/>
      <c r="BI1309" s="1"/>
    </row>
    <row r="1310" customFormat="false" ht="12.75" hidden="false" customHeight="false" outlineLevel="0" collapsed="false">
      <c r="A1310" s="1" t="s">
        <v>7032</v>
      </c>
      <c r="B1310" s="1" t="s">
        <v>7033</v>
      </c>
      <c r="C1310" s="1" t="s">
        <v>177</v>
      </c>
      <c r="D1310" s="1" t="s">
        <v>82</v>
      </c>
      <c r="E1310" s="1" t="s">
        <v>15769</v>
      </c>
      <c r="F1310" s="1" t="s">
        <v>7035</v>
      </c>
      <c r="G1310" s="1" t="n">
        <v>51</v>
      </c>
      <c r="H1310" s="1" t="n">
        <v>4000</v>
      </c>
      <c r="I1310" s="101" t="s">
        <v>180</v>
      </c>
      <c r="J1310" s="1"/>
      <c r="K1310" s="1" t="n">
        <f aca="false">IFERROR(VLOOKUP(A1310,'[2]Pivot HorizontalMRP'!$A$4:$B$2689,2,0),0)</f>
        <v>0</v>
      </c>
      <c r="L1310" s="1" t="n">
        <f aca="false">IFERROR(VLOOKUP(A1310,'[2]Pivot HorizontalMRP'!$A$4:$C$2689,3,0),0)</f>
        <v>22182</v>
      </c>
      <c r="M1310" s="1" t="n">
        <f aca="false">IFERROR(VLOOKUP(A1310,'[2]Pivot HorizontalMRP'!$A$4:$D$2689,0.4,0),0)</f>
        <v>0</v>
      </c>
      <c r="N1310" s="1" t="n">
        <f aca="false">IFERROR(VLOOKUP(A1310,'[2]Pivot HorizontalMRP'!$A$4:$E$2689,5,0),0)</f>
        <v>4000</v>
      </c>
      <c r="O1310" s="1" t="n">
        <f aca="false">K1310+L1310</f>
        <v>22182</v>
      </c>
      <c r="P1310" s="1" t="n">
        <f aca="false">K1310+L1310+M1310+N1310</f>
        <v>26182</v>
      </c>
      <c r="Q1310" s="1" t="n">
        <f aca="false">IFERROR(VLOOKUP(A1310,'[2]Pivot HorizontalMRP'!$A$4:$F$2689,6,0),0)</f>
        <v>7918</v>
      </c>
      <c r="R1310" s="1" t="n">
        <f aca="false">IFERROR(VLOOKUP(A1310,'[2]Pivot HorizontalMRP'!$A$4:$G$2689,7,0),0)</f>
        <v>9361</v>
      </c>
      <c r="S1310" s="1" t="n">
        <f aca="false">IFERROR(VLOOKUP(A1310,'[2]Pivot HorizontalMRP'!$A$4:$H$2689,8,0),0)</f>
        <v>11005</v>
      </c>
      <c r="T1310" s="1" t="n">
        <f aca="false">IFERROR(VLOOKUP(A1310,'[2]Pivot HorizontalMRP'!$A$4:$I$2689,9,0),0)</f>
        <v>5662</v>
      </c>
      <c r="U1310" s="1" t="n">
        <f aca="false">IF(I1310="delivery",O1310-SUM(Q1310+R1310),IF(I1310="PO",P1310-SUM(Q1310:R1310)))</f>
        <v>4903</v>
      </c>
      <c r="V1310" s="81" t="n">
        <v>0.41806</v>
      </c>
      <c r="W1310" s="81"/>
      <c r="X1310" s="81" t="n">
        <f aca="false">W1310-V1310</f>
        <v>-0.41806</v>
      </c>
      <c r="Y1310" s="81"/>
      <c r="Z1310" s="81"/>
      <c r="AA1310" s="81" t="n">
        <v>0.41</v>
      </c>
      <c r="AB1310" s="81"/>
      <c r="AC1310" s="81"/>
      <c r="AD1310" s="81"/>
      <c r="AE1310" s="81"/>
      <c r="AF1310" s="81"/>
      <c r="AG1310" s="81"/>
      <c r="AH1310" s="81"/>
      <c r="AI1310" s="81"/>
      <c r="AJ1310" s="81"/>
      <c r="AK1310" s="81"/>
      <c r="AL1310" s="81"/>
      <c r="AM1310" s="81"/>
      <c r="AN1310" s="81"/>
      <c r="AO1310" s="81" t="str">
        <f aca="false">D1310</f>
        <v>Arista</v>
      </c>
      <c r="AP1310" s="1" t="s">
        <v>6397</v>
      </c>
      <c r="AQ1310" s="1"/>
      <c r="AR1310" s="1"/>
      <c r="AS1310" s="1"/>
      <c r="AT1310" s="1"/>
      <c r="AU1310" s="1"/>
      <c r="AV1310" s="1"/>
      <c r="AW1310" s="1"/>
      <c r="AX1310" s="1"/>
      <c r="AY1310" s="1"/>
      <c r="AZ1310" s="1"/>
      <c r="BA1310" s="1"/>
      <c r="BB1310" s="1"/>
      <c r="BC1310" s="1"/>
      <c r="BD1310" s="1"/>
      <c r="BE1310" s="1"/>
      <c r="BF1310" s="1" t="s">
        <v>14668</v>
      </c>
      <c r="BG1310" s="1" t="s">
        <v>183</v>
      </c>
      <c r="BH1310" s="1"/>
      <c r="BI1310" s="1"/>
    </row>
    <row r="1311" customFormat="false" ht="12.75" hidden="false" customHeight="false" outlineLevel="0" collapsed="false">
      <c r="A1311" s="1" t="s">
        <v>7036</v>
      </c>
      <c r="B1311" s="1" t="s">
        <v>7037</v>
      </c>
      <c r="C1311" s="1" t="s">
        <v>177</v>
      </c>
      <c r="D1311" s="1" t="s">
        <v>82</v>
      </c>
      <c r="E1311" s="1" t="s">
        <v>7038</v>
      </c>
      <c r="F1311" s="1" t="s">
        <v>7039</v>
      </c>
      <c r="G1311" s="1" t="n">
        <v>41</v>
      </c>
      <c r="H1311" s="1" t="n">
        <v>119</v>
      </c>
      <c r="I1311" s="101" t="s">
        <v>180</v>
      </c>
      <c r="J1311" s="1"/>
      <c r="K1311" s="1" t="n">
        <f aca="false">IFERROR(VLOOKUP(A1311,'[2]Pivot HorizontalMRP'!$A$4:$B$2689,2,0),0)</f>
        <v>0</v>
      </c>
      <c r="L1311" s="1" t="n">
        <f aca="false">IFERROR(VLOOKUP(A1311,'[2]Pivot HorizontalMRP'!$A$4:$C$2689,3,0),0)</f>
        <v>2168</v>
      </c>
      <c r="M1311" s="1" t="n">
        <f aca="false">IFERROR(VLOOKUP(A1311,'[2]Pivot HorizontalMRP'!$A$4:$D$2689,0.4,0),0)</f>
        <v>0</v>
      </c>
      <c r="N1311" s="1" t="n">
        <f aca="false">IFERROR(VLOOKUP(A1311,'[2]Pivot HorizontalMRP'!$A$4:$E$2689,5,0),0)</f>
        <v>2263</v>
      </c>
      <c r="O1311" s="1" t="n">
        <f aca="false">K1311+L1311</f>
        <v>2168</v>
      </c>
      <c r="P1311" s="1" t="n">
        <f aca="false">K1311+L1311+M1311+N1311</f>
        <v>4431</v>
      </c>
      <c r="Q1311" s="1" t="n">
        <f aca="false">IFERROR(VLOOKUP(A1311,'[2]Pivot HorizontalMRP'!$A$4:$F$2689,6,0),0)</f>
        <v>5595</v>
      </c>
      <c r="R1311" s="1" t="n">
        <f aca="false">IFERROR(VLOOKUP(A1311,'[2]Pivot HorizontalMRP'!$A$4:$G$2689,7,0),0)</f>
        <v>9157</v>
      </c>
      <c r="S1311" s="1" t="n">
        <f aca="false">IFERROR(VLOOKUP(A1311,'[2]Pivot HorizontalMRP'!$A$4:$H$2689,8,0),0)</f>
        <v>7382</v>
      </c>
      <c r="T1311" s="1" t="n">
        <f aca="false">IFERROR(VLOOKUP(A1311,'[2]Pivot HorizontalMRP'!$A$4:$I$2689,9,0),0)</f>
        <v>5543</v>
      </c>
      <c r="U1311" s="1" t="n">
        <f aca="false">IF(I1311="delivery",O1311-SUM(Q1311+R1311),IF(I1311="PO",P1311-SUM(Q1311:R1311)))</f>
        <v>-12584</v>
      </c>
      <c r="V1311" s="81" t="n">
        <v>6.27</v>
      </c>
      <c r="W1311" s="81"/>
      <c r="X1311" s="81" t="n">
        <f aca="false">W1311-V1311</f>
        <v>-6.27</v>
      </c>
      <c r="Y1311" s="81"/>
      <c r="Z1311" s="81"/>
      <c r="AA1311" s="81" t="n">
        <v>6.27</v>
      </c>
      <c r="AB1311" s="81"/>
      <c r="AC1311" s="81"/>
      <c r="AD1311" s="81"/>
      <c r="AE1311" s="81"/>
      <c r="AF1311" s="81"/>
      <c r="AG1311" s="81"/>
      <c r="AH1311" s="81"/>
      <c r="AI1311" s="81"/>
      <c r="AJ1311" s="81"/>
      <c r="AK1311" s="81"/>
      <c r="AL1311" s="81"/>
      <c r="AM1311" s="81"/>
      <c r="AN1311" s="81"/>
      <c r="AO1311" s="81" t="str">
        <f aca="false">D1311</f>
        <v>Arista</v>
      </c>
      <c r="AP1311" s="1" t="s">
        <v>6397</v>
      </c>
      <c r="AQ1311" s="1"/>
      <c r="AR1311" s="1"/>
      <c r="AS1311" s="1"/>
      <c r="AT1311" s="1"/>
      <c r="AU1311" s="1"/>
      <c r="AV1311" s="1"/>
      <c r="AW1311" s="1"/>
      <c r="AX1311" s="1"/>
      <c r="AY1311" s="1"/>
      <c r="AZ1311" s="1"/>
      <c r="BA1311" s="1"/>
      <c r="BB1311" s="1"/>
      <c r="BC1311" s="1"/>
      <c r="BD1311" s="1"/>
      <c r="BE1311" s="1"/>
      <c r="BF1311" s="1" t="s">
        <v>14668</v>
      </c>
      <c r="BG1311" s="1" t="s">
        <v>183</v>
      </c>
      <c r="BH1311" s="1"/>
      <c r="BI1311" s="1"/>
    </row>
    <row r="1312" customFormat="false" ht="12.75" hidden="false" customHeight="false" outlineLevel="0" collapsed="false">
      <c r="A1312" s="1" t="s">
        <v>7040</v>
      </c>
      <c r="B1312" s="1" t="s">
        <v>7041</v>
      </c>
      <c r="C1312" s="1" t="s">
        <v>177</v>
      </c>
      <c r="D1312" s="1" t="s">
        <v>82</v>
      </c>
      <c r="E1312" s="1" t="s">
        <v>7042</v>
      </c>
      <c r="F1312" s="1" t="s">
        <v>7043</v>
      </c>
      <c r="G1312" s="1" t="n">
        <v>71</v>
      </c>
      <c r="H1312" s="1" t="n">
        <v>2500</v>
      </c>
      <c r="I1312" s="101" t="s">
        <v>180</v>
      </c>
      <c r="J1312" s="1"/>
      <c r="K1312" s="1" t="n">
        <f aca="false">IFERROR(VLOOKUP(A1312,'[2]Pivot HorizontalMRP'!$A$4:$B$2689,2,0),0)</f>
        <v>0</v>
      </c>
      <c r="L1312" s="1" t="n">
        <f aca="false">IFERROR(VLOOKUP(A1312,'[2]Pivot HorizontalMRP'!$A$4:$C$2689,3,0),0)</f>
        <v>2000</v>
      </c>
      <c r="M1312" s="1" t="n">
        <f aca="false">IFERROR(VLOOKUP(A1312,'[2]Pivot HorizontalMRP'!$A$4:$D$2689,0.4,0),0)</f>
        <v>0</v>
      </c>
      <c r="N1312" s="1" t="n">
        <f aca="false">IFERROR(VLOOKUP(A1312,'[2]Pivot HorizontalMRP'!$A$4:$E$2689,5,0),0)</f>
        <v>5000</v>
      </c>
      <c r="O1312" s="1" t="n">
        <f aca="false">K1312+L1312</f>
        <v>2000</v>
      </c>
      <c r="P1312" s="1" t="n">
        <f aca="false">K1312+L1312+M1312+N1312</f>
        <v>7000</v>
      </c>
      <c r="Q1312" s="1" t="n">
        <f aca="false">IFERROR(VLOOKUP(A1312,'[2]Pivot HorizontalMRP'!$A$4:$F$2689,6,0),0)</f>
        <v>0</v>
      </c>
      <c r="R1312" s="1" t="n">
        <f aca="false">IFERROR(VLOOKUP(A1312,'[2]Pivot HorizontalMRP'!$A$4:$G$2689,7,0),0)</f>
        <v>3140</v>
      </c>
      <c r="S1312" s="1" t="n">
        <f aca="false">IFERROR(VLOOKUP(A1312,'[2]Pivot HorizontalMRP'!$A$4:$H$2689,8,0),0)</f>
        <v>1917</v>
      </c>
      <c r="T1312" s="1" t="n">
        <f aca="false">IFERROR(VLOOKUP(A1312,'[2]Pivot HorizontalMRP'!$A$4:$I$2689,9,0),0)</f>
        <v>1385</v>
      </c>
      <c r="U1312" s="1" t="n">
        <f aca="false">IF(I1312="delivery",O1312-SUM(Q1312+R1312),IF(I1312="PO",P1312-SUM(Q1312:R1312)))</f>
        <v>-1140</v>
      </c>
      <c r="V1312" s="81" t="n">
        <v>1.134</v>
      </c>
      <c r="W1312" s="81"/>
      <c r="X1312" s="81" t="n">
        <f aca="false">W1312-V1312</f>
        <v>-1.134</v>
      </c>
      <c r="Y1312" s="81"/>
      <c r="Z1312" s="81"/>
      <c r="AA1312" s="81"/>
      <c r="AB1312" s="81"/>
      <c r="AC1312" s="81"/>
      <c r="AD1312" s="81"/>
      <c r="AE1312" s="81"/>
      <c r="AF1312" s="81"/>
      <c r="AG1312" s="81"/>
      <c r="AH1312" s="81"/>
      <c r="AI1312" s="81"/>
      <c r="AJ1312" s="81"/>
      <c r="AK1312" s="81"/>
      <c r="AL1312" s="81"/>
      <c r="AM1312" s="81"/>
      <c r="AN1312" s="81"/>
      <c r="AO1312" s="81" t="str">
        <f aca="false">D1312</f>
        <v>Arista</v>
      </c>
      <c r="AP1312" s="1" t="s">
        <v>6397</v>
      </c>
      <c r="AQ1312" s="1"/>
      <c r="AR1312" s="1"/>
      <c r="AS1312" s="1"/>
      <c r="AT1312" s="1"/>
      <c r="AU1312" s="1"/>
      <c r="AV1312" s="1"/>
      <c r="AW1312" s="1"/>
      <c r="AX1312" s="1"/>
      <c r="AY1312" s="1"/>
      <c r="AZ1312" s="1"/>
      <c r="BA1312" s="1"/>
      <c r="BB1312" s="1"/>
      <c r="BC1312" s="1"/>
      <c r="BD1312" s="1"/>
      <c r="BE1312" s="1"/>
      <c r="BF1312" s="1" t="s">
        <v>14668</v>
      </c>
      <c r="BG1312" s="1" t="s">
        <v>183</v>
      </c>
      <c r="BH1312" s="1"/>
      <c r="BI1312" s="1"/>
    </row>
    <row r="1313" customFormat="false" ht="12.75" hidden="false" customHeight="false" outlineLevel="0" collapsed="false">
      <c r="A1313" s="1" t="s">
        <v>7052</v>
      </c>
      <c r="B1313" s="1" t="s">
        <v>7053</v>
      </c>
      <c r="C1313" s="1" t="s">
        <v>177</v>
      </c>
      <c r="D1313" s="1" t="s">
        <v>82</v>
      </c>
      <c r="E1313" s="1" t="s">
        <v>7054</v>
      </c>
      <c r="F1313" s="1" t="s">
        <v>15770</v>
      </c>
      <c r="G1313" s="1" t="n">
        <v>86</v>
      </c>
      <c r="H1313" s="1" t="n">
        <v>5000</v>
      </c>
      <c r="I1313" s="101" t="s">
        <v>180</v>
      </c>
      <c r="J1313" s="1"/>
      <c r="K1313" s="1" t="n">
        <f aca="false">IFERROR(VLOOKUP(A1313,'[2]Pivot HorizontalMRP'!$A$4:$B$2689,2,0),0)</f>
        <v>0</v>
      </c>
      <c r="L1313" s="1" t="n">
        <f aca="false">IFERROR(VLOOKUP(A1313,'[2]Pivot HorizontalMRP'!$A$4:$C$2689,3,0),0)</f>
        <v>5319</v>
      </c>
      <c r="M1313" s="1" t="n">
        <f aca="false">IFERROR(VLOOKUP(A1313,'[2]Pivot HorizontalMRP'!$A$4:$D$2689,0.4,0),0)</f>
        <v>0</v>
      </c>
      <c r="N1313" s="1" t="n">
        <f aca="false">IFERROR(VLOOKUP(A1313,'[2]Pivot HorizontalMRP'!$A$4:$E$2689,5,0),0)</f>
        <v>0</v>
      </c>
      <c r="O1313" s="1" t="n">
        <f aca="false">K1313+L1313</f>
        <v>5319</v>
      </c>
      <c r="P1313" s="1" t="n">
        <f aca="false">K1313+L1313+M1313+N1313</f>
        <v>5319</v>
      </c>
      <c r="Q1313" s="1" t="n">
        <f aca="false">IFERROR(VLOOKUP(A1313,'[2]Pivot HorizontalMRP'!$A$4:$F$2689,6,0),0)</f>
        <v>3230</v>
      </c>
      <c r="R1313" s="1" t="n">
        <f aca="false">IFERROR(VLOOKUP(A1313,'[2]Pivot HorizontalMRP'!$A$4:$G$2689,7,0),0)</f>
        <v>4017</v>
      </c>
      <c r="S1313" s="1" t="n">
        <f aca="false">IFERROR(VLOOKUP(A1313,'[2]Pivot HorizontalMRP'!$A$4:$H$2689,8,0),0)</f>
        <v>3733</v>
      </c>
      <c r="T1313" s="1" t="n">
        <f aca="false">IFERROR(VLOOKUP(A1313,'[2]Pivot HorizontalMRP'!$A$4:$I$2689,9,0),0)</f>
        <v>2439</v>
      </c>
      <c r="U1313" s="1" t="n">
        <f aca="false">IF(I1313="delivery",O1313-SUM(Q1313+R1313),IF(I1313="PO",P1313-SUM(Q1313:R1313)))</f>
        <v>-1928</v>
      </c>
      <c r="V1313" s="81" t="n">
        <v>1.38</v>
      </c>
      <c r="W1313" s="81"/>
      <c r="X1313" s="81" t="n">
        <f aca="false">W1313-V1313</f>
        <v>-1.38</v>
      </c>
      <c r="Y1313" s="81"/>
      <c r="Z1313" s="81"/>
      <c r="AA1313" s="81" t="n">
        <v>1.38</v>
      </c>
      <c r="AB1313" s="81"/>
      <c r="AC1313" s="81"/>
      <c r="AD1313" s="81"/>
      <c r="AE1313" s="81"/>
      <c r="AF1313" s="81"/>
      <c r="AG1313" s="81"/>
      <c r="AH1313" s="81"/>
      <c r="AI1313" s="81"/>
      <c r="AJ1313" s="81"/>
      <c r="AK1313" s="81"/>
      <c r="AL1313" s="81"/>
      <c r="AM1313" s="81"/>
      <c r="AN1313" s="81"/>
      <c r="AO1313" s="81" t="str">
        <f aca="false">D1313</f>
        <v>Arista</v>
      </c>
      <c r="AP1313" s="1" t="s">
        <v>6397</v>
      </c>
      <c r="AQ1313" s="1"/>
      <c r="AR1313" s="1"/>
      <c r="AS1313" s="1"/>
      <c r="AT1313" s="1"/>
      <c r="AU1313" s="1"/>
      <c r="AV1313" s="1"/>
      <c r="AW1313" s="1"/>
      <c r="AX1313" s="1"/>
      <c r="AY1313" s="1"/>
      <c r="AZ1313" s="1"/>
      <c r="BA1313" s="1"/>
      <c r="BB1313" s="1"/>
      <c r="BC1313" s="1"/>
      <c r="BD1313" s="1"/>
      <c r="BE1313" s="1"/>
      <c r="BF1313" s="1" t="s">
        <v>14668</v>
      </c>
      <c r="BG1313" s="1" t="s">
        <v>183</v>
      </c>
      <c r="BH1313" s="1"/>
      <c r="BI1313" s="1"/>
    </row>
    <row r="1314" customFormat="false" ht="12.75" hidden="false" customHeight="false" outlineLevel="0" collapsed="false">
      <c r="A1314" s="1" t="s">
        <v>7060</v>
      </c>
      <c r="B1314" s="1" t="s">
        <v>7061</v>
      </c>
      <c r="C1314" s="1" t="s">
        <v>177</v>
      </c>
      <c r="D1314" s="1" t="s">
        <v>82</v>
      </c>
      <c r="E1314" s="1" t="s">
        <v>15771</v>
      </c>
      <c r="F1314" s="1" t="s">
        <v>7063</v>
      </c>
      <c r="G1314" s="1" t="n">
        <v>71</v>
      </c>
      <c r="H1314" s="1" t="n">
        <v>2500</v>
      </c>
      <c r="I1314" s="101" t="s">
        <v>180</v>
      </c>
      <c r="J1314" s="1"/>
      <c r="K1314" s="1" t="n">
        <f aca="false">IFERROR(VLOOKUP(A1314,'[2]Pivot HorizontalMRP'!$A$4:$B$2689,2,0),0)</f>
        <v>0</v>
      </c>
      <c r="L1314" s="1" t="n">
        <f aca="false">IFERROR(VLOOKUP(A1314,'[2]Pivot HorizontalMRP'!$A$4:$C$2689,3,0),0)</f>
        <v>6152</v>
      </c>
      <c r="M1314" s="1" t="n">
        <f aca="false">IFERROR(VLOOKUP(A1314,'[2]Pivot HorizontalMRP'!$A$4:$D$2689,0.4,0),0)</f>
        <v>0</v>
      </c>
      <c r="N1314" s="1" t="n">
        <f aca="false">IFERROR(VLOOKUP(A1314,'[2]Pivot HorizontalMRP'!$A$4:$E$2689,5,0),0)</f>
        <v>0</v>
      </c>
      <c r="O1314" s="1" t="n">
        <f aca="false">K1314+L1314</f>
        <v>6152</v>
      </c>
      <c r="P1314" s="1" t="n">
        <f aca="false">K1314+L1314+M1314+N1314</f>
        <v>6152</v>
      </c>
      <c r="Q1314" s="1" t="n">
        <f aca="false">IFERROR(VLOOKUP(A1314,'[2]Pivot HorizontalMRP'!$A$4:$F$2689,6,0),0)</f>
        <v>1918</v>
      </c>
      <c r="R1314" s="1" t="n">
        <f aca="false">IFERROR(VLOOKUP(A1314,'[2]Pivot HorizontalMRP'!$A$4:$G$2689,7,0),0)</f>
        <v>2818</v>
      </c>
      <c r="S1314" s="1" t="n">
        <f aca="false">IFERROR(VLOOKUP(A1314,'[2]Pivot HorizontalMRP'!$A$4:$H$2689,8,0),0)</f>
        <v>3948</v>
      </c>
      <c r="T1314" s="1" t="n">
        <f aca="false">IFERROR(VLOOKUP(A1314,'[2]Pivot HorizontalMRP'!$A$4:$I$2689,9,0),0)</f>
        <v>1932</v>
      </c>
      <c r="U1314" s="1" t="n">
        <f aca="false">IF(I1314="delivery",O1314-SUM(Q1314+R1314),IF(I1314="PO",P1314-SUM(Q1314:R1314)))</f>
        <v>1416</v>
      </c>
      <c r="V1314" s="81" t="n">
        <v>0.94</v>
      </c>
      <c r="W1314" s="81"/>
      <c r="X1314" s="81" t="n">
        <f aca="false">W1314-V1314</f>
        <v>-0.94</v>
      </c>
      <c r="Y1314" s="81"/>
      <c r="Z1314" s="81"/>
      <c r="AA1314" s="81" t="n">
        <v>1.756</v>
      </c>
      <c r="AB1314" s="81"/>
      <c r="AC1314" s="81"/>
      <c r="AD1314" s="81"/>
      <c r="AE1314" s="81"/>
      <c r="AF1314" s="81"/>
      <c r="AG1314" s="81"/>
      <c r="AH1314" s="81"/>
      <c r="AI1314" s="81"/>
      <c r="AJ1314" s="81"/>
      <c r="AK1314" s="81"/>
      <c r="AL1314" s="81"/>
      <c r="AM1314" s="81"/>
      <c r="AN1314" s="81"/>
      <c r="AO1314" s="81" t="str">
        <f aca="false">D1314</f>
        <v>Arista</v>
      </c>
      <c r="AP1314" s="1" t="s">
        <v>6397</v>
      </c>
      <c r="AQ1314" s="1"/>
      <c r="AR1314" s="1"/>
      <c r="AS1314" s="1"/>
      <c r="AT1314" s="1"/>
      <c r="AU1314" s="1"/>
      <c r="AV1314" s="1"/>
      <c r="AW1314" s="1"/>
      <c r="AX1314" s="1"/>
      <c r="AY1314" s="1"/>
      <c r="AZ1314" s="1"/>
      <c r="BA1314" s="1"/>
      <c r="BB1314" s="1"/>
      <c r="BC1314" s="1"/>
      <c r="BD1314" s="1"/>
      <c r="BE1314" s="1"/>
      <c r="BF1314" s="1" t="s">
        <v>14668</v>
      </c>
      <c r="BG1314" s="1" t="s">
        <v>183</v>
      </c>
      <c r="BH1314" s="1"/>
      <c r="BI1314" s="1"/>
    </row>
    <row r="1315" customFormat="false" ht="12.75" hidden="false" customHeight="false" outlineLevel="0" collapsed="false">
      <c r="A1315" s="1" t="s">
        <v>7068</v>
      </c>
      <c r="B1315" s="1" t="s">
        <v>7069</v>
      </c>
      <c r="C1315" s="1" t="s">
        <v>177</v>
      </c>
      <c r="D1315" s="1" t="s">
        <v>82</v>
      </c>
      <c r="E1315" s="1" t="s">
        <v>15772</v>
      </c>
      <c r="F1315" s="1" t="s">
        <v>7071</v>
      </c>
      <c r="G1315" s="1" t="n">
        <v>71</v>
      </c>
      <c r="H1315" s="1" t="n">
        <v>5000</v>
      </c>
      <c r="I1315" s="101" t="s">
        <v>188</v>
      </c>
      <c r="J1315" s="1"/>
      <c r="K1315" s="1" t="n">
        <f aca="false">IFERROR(VLOOKUP(A1315,'[2]Pivot HorizontalMRP'!$A$4:$B$2689,2,0),0)</f>
        <v>0</v>
      </c>
      <c r="L1315" s="1" t="n">
        <f aca="false">IFERROR(VLOOKUP(A1315,'[2]Pivot HorizontalMRP'!$A$4:$C$2689,3,0),0)</f>
        <v>4982</v>
      </c>
      <c r="M1315" s="1" t="n">
        <f aca="false">IFERROR(VLOOKUP(A1315,'[2]Pivot HorizontalMRP'!$A$4:$D$2689,0.4,0),0)</f>
        <v>0</v>
      </c>
      <c r="N1315" s="1" t="n">
        <f aca="false">IFERROR(VLOOKUP(A1315,'[2]Pivot HorizontalMRP'!$A$4:$E$2689,5,0),0)</f>
        <v>5000</v>
      </c>
      <c r="O1315" s="1" t="n">
        <f aca="false">K1315+L1315</f>
        <v>4982</v>
      </c>
      <c r="P1315" s="1" t="n">
        <f aca="false">K1315+L1315+M1315+N1315</f>
        <v>9982</v>
      </c>
      <c r="Q1315" s="1" t="n">
        <f aca="false">IFERROR(VLOOKUP(A1315,'[2]Pivot HorizontalMRP'!$A$4:$F$2689,6,0),0)</f>
        <v>4692</v>
      </c>
      <c r="R1315" s="1" t="n">
        <f aca="false">IFERROR(VLOOKUP(A1315,'[2]Pivot HorizontalMRP'!$A$4:$G$2689,7,0),0)</f>
        <v>4956</v>
      </c>
      <c r="S1315" s="1" t="n">
        <f aca="false">IFERROR(VLOOKUP(A1315,'[2]Pivot HorizontalMRP'!$A$4:$H$2689,8,0),0)</f>
        <v>6017</v>
      </c>
      <c r="T1315" s="1" t="n">
        <f aca="false">IFERROR(VLOOKUP(A1315,'[2]Pivot HorizontalMRP'!$A$4:$I$2689,9,0),0)</f>
        <v>3341</v>
      </c>
      <c r="U1315" s="1" t="n">
        <f aca="false">IF(I1315="delivery",O1315-SUM(Q1315+R1315),IF(I1315="PO",P1315-SUM(Q1315:R1315)))</f>
        <v>334</v>
      </c>
      <c r="V1315" s="81" t="n">
        <v>1.45</v>
      </c>
      <c r="W1315" s="81"/>
      <c r="X1315" s="81" t="n">
        <f aca="false">W1315-V1315</f>
        <v>-1.45</v>
      </c>
      <c r="Y1315" s="81"/>
      <c r="Z1315" s="81"/>
      <c r="AA1315" s="81"/>
      <c r="AB1315" s="81"/>
      <c r="AC1315" s="81"/>
      <c r="AD1315" s="81"/>
      <c r="AE1315" s="81"/>
      <c r="AF1315" s="81"/>
      <c r="AG1315" s="81"/>
      <c r="AH1315" s="81"/>
      <c r="AI1315" s="81"/>
      <c r="AJ1315" s="81"/>
      <c r="AK1315" s="81"/>
      <c r="AL1315" s="81"/>
      <c r="AM1315" s="81"/>
      <c r="AN1315" s="81"/>
      <c r="AO1315" s="81" t="str">
        <f aca="false">D1315</f>
        <v>Arista</v>
      </c>
      <c r="AP1315" s="1" t="s">
        <v>6397</v>
      </c>
      <c r="AQ1315" s="1"/>
      <c r="AR1315" s="1"/>
      <c r="AS1315" s="1"/>
      <c r="AT1315" s="1"/>
      <c r="AU1315" s="1"/>
      <c r="AV1315" s="1"/>
      <c r="AW1315" s="1"/>
      <c r="AX1315" s="1"/>
      <c r="AY1315" s="1"/>
      <c r="AZ1315" s="1"/>
      <c r="BA1315" s="1"/>
      <c r="BB1315" s="1"/>
      <c r="BC1315" s="1"/>
      <c r="BD1315" s="1"/>
      <c r="BE1315" s="1"/>
      <c r="BF1315" s="1" t="s">
        <v>14668</v>
      </c>
      <c r="BG1315" s="1" t="s">
        <v>183</v>
      </c>
      <c r="BH1315" s="1"/>
      <c r="BI1315" s="1"/>
    </row>
    <row r="1316" customFormat="false" ht="12.75" hidden="false" customHeight="false" outlineLevel="0" collapsed="false">
      <c r="A1316" s="1" t="s">
        <v>7072</v>
      </c>
      <c r="B1316" s="1" t="s">
        <v>7073</v>
      </c>
      <c r="C1316" s="1" t="s">
        <v>177</v>
      </c>
      <c r="D1316" s="1" t="s">
        <v>82</v>
      </c>
      <c r="E1316" s="1" t="s">
        <v>15773</v>
      </c>
      <c r="F1316" s="1" t="s">
        <v>7075</v>
      </c>
      <c r="G1316" s="1" t="n">
        <v>71</v>
      </c>
      <c r="H1316" s="1" t="n">
        <v>5000</v>
      </c>
      <c r="I1316" s="101" t="s">
        <v>188</v>
      </c>
      <c r="J1316" s="1"/>
      <c r="K1316" s="1" t="n">
        <f aca="false">IFERROR(VLOOKUP(A1316,'[2]Pivot HorizontalMRP'!$A$4:$B$2689,2,0),0)</f>
        <v>0</v>
      </c>
      <c r="L1316" s="1" t="n">
        <f aca="false">IFERROR(VLOOKUP(A1316,'[2]Pivot HorizontalMRP'!$A$4:$C$2689,3,0),0)</f>
        <v>41137</v>
      </c>
      <c r="M1316" s="1" t="n">
        <f aca="false">IFERROR(VLOOKUP(A1316,'[2]Pivot HorizontalMRP'!$A$4:$D$2689,0.4,0),0)</f>
        <v>0</v>
      </c>
      <c r="N1316" s="1" t="n">
        <f aca="false">IFERROR(VLOOKUP(A1316,'[2]Pivot HorizontalMRP'!$A$4:$E$2689,5,0),0)</f>
        <v>0</v>
      </c>
      <c r="O1316" s="1" t="n">
        <f aca="false">K1316+L1316</f>
        <v>41137</v>
      </c>
      <c r="P1316" s="1" t="n">
        <f aca="false">K1316+L1316+M1316+N1316</f>
        <v>41137</v>
      </c>
      <c r="Q1316" s="1" t="n">
        <f aca="false">IFERROR(VLOOKUP(A1316,'[2]Pivot HorizontalMRP'!$A$4:$F$2689,6,0),0)</f>
        <v>25830</v>
      </c>
      <c r="R1316" s="1" t="n">
        <f aca="false">IFERROR(VLOOKUP(A1316,'[2]Pivot HorizontalMRP'!$A$4:$G$2689,7,0),0)</f>
        <v>24545</v>
      </c>
      <c r="S1316" s="1" t="n">
        <f aca="false">IFERROR(VLOOKUP(A1316,'[2]Pivot HorizontalMRP'!$A$4:$H$2689,8,0),0)</f>
        <v>29691</v>
      </c>
      <c r="T1316" s="1" t="n">
        <f aca="false">IFERROR(VLOOKUP(A1316,'[2]Pivot HorizontalMRP'!$A$4:$I$2689,9,0),0)</f>
        <v>15626</v>
      </c>
      <c r="U1316" s="1" t="n">
        <f aca="false">IF(I1316="delivery",O1316-SUM(Q1316+R1316),IF(I1316="PO",P1316-SUM(Q1316:R1316)))</f>
        <v>-9238</v>
      </c>
      <c r="V1316" s="81" t="n">
        <v>1.84</v>
      </c>
      <c r="W1316" s="81"/>
      <c r="X1316" s="81" t="n">
        <f aca="false">W1316-V1316</f>
        <v>-1.84</v>
      </c>
      <c r="Y1316" s="81"/>
      <c r="Z1316" s="81"/>
      <c r="AA1316" s="81" t="n">
        <v>1.92</v>
      </c>
      <c r="AB1316" s="81"/>
      <c r="AC1316" s="81"/>
      <c r="AD1316" s="81"/>
      <c r="AE1316" s="81"/>
      <c r="AF1316" s="81"/>
      <c r="AG1316" s="81"/>
      <c r="AH1316" s="81"/>
      <c r="AI1316" s="81"/>
      <c r="AJ1316" s="81"/>
      <c r="AK1316" s="81"/>
      <c r="AL1316" s="81"/>
      <c r="AM1316" s="81"/>
      <c r="AN1316" s="81"/>
      <c r="AO1316" s="81" t="str">
        <f aca="false">D1316</f>
        <v>Arista</v>
      </c>
      <c r="AP1316" s="1" t="s">
        <v>6397</v>
      </c>
      <c r="AQ1316" s="1"/>
      <c r="AR1316" s="1"/>
      <c r="AS1316" s="1"/>
      <c r="AT1316" s="1"/>
      <c r="AU1316" s="1"/>
      <c r="AV1316" s="1"/>
      <c r="AW1316" s="1"/>
      <c r="AX1316" s="1"/>
      <c r="AY1316" s="1"/>
      <c r="AZ1316" s="1"/>
      <c r="BA1316" s="1"/>
      <c r="BB1316" s="1"/>
      <c r="BC1316" s="1"/>
      <c r="BD1316" s="1"/>
      <c r="BE1316" s="1"/>
      <c r="BF1316" s="1" t="s">
        <v>14668</v>
      </c>
      <c r="BG1316" s="1" t="s">
        <v>183</v>
      </c>
      <c r="BH1316" s="1"/>
      <c r="BI1316" s="1"/>
    </row>
    <row r="1317" customFormat="false" ht="12.75" hidden="false" customHeight="false" outlineLevel="0" collapsed="false">
      <c r="A1317" s="1" t="s">
        <v>7080</v>
      </c>
      <c r="B1317" s="1" t="s">
        <v>7081</v>
      </c>
      <c r="C1317" s="1" t="s">
        <v>177</v>
      </c>
      <c r="D1317" s="1" t="s">
        <v>82</v>
      </c>
      <c r="E1317" s="1" t="s">
        <v>15774</v>
      </c>
      <c r="F1317" s="1" t="s">
        <v>7083</v>
      </c>
      <c r="G1317" s="1" t="n">
        <v>61</v>
      </c>
      <c r="H1317" s="1" t="n">
        <v>2500</v>
      </c>
      <c r="I1317" s="101" t="s">
        <v>188</v>
      </c>
      <c r="J1317" s="1"/>
      <c r="K1317" s="1" t="n">
        <f aca="false">IFERROR(VLOOKUP(A1317,'[2]Pivot HorizontalMRP'!$A$4:$B$2689,2,0),0)</f>
        <v>0</v>
      </c>
      <c r="L1317" s="1" t="n">
        <f aca="false">IFERROR(VLOOKUP(A1317,'[2]Pivot HorizontalMRP'!$A$4:$C$2689,3,0),0)</f>
        <v>1098</v>
      </c>
      <c r="M1317" s="1" t="n">
        <f aca="false">IFERROR(VLOOKUP(A1317,'[2]Pivot HorizontalMRP'!$A$4:$D$2689,0.4,0),0)</f>
        <v>0</v>
      </c>
      <c r="N1317" s="1" t="n">
        <f aca="false">IFERROR(VLOOKUP(A1317,'[2]Pivot HorizontalMRP'!$A$4:$E$2689,5,0),0)</f>
        <v>0</v>
      </c>
      <c r="O1317" s="1" t="n">
        <f aca="false">K1317+L1317</f>
        <v>1098</v>
      </c>
      <c r="P1317" s="1" t="n">
        <f aca="false">K1317+L1317+M1317+N1317</f>
        <v>1098</v>
      </c>
      <c r="Q1317" s="1" t="n">
        <f aca="false">IFERROR(VLOOKUP(A1317,'[2]Pivot HorizontalMRP'!$A$4:$F$2689,6,0),0)</f>
        <v>141</v>
      </c>
      <c r="R1317" s="1" t="n">
        <f aca="false">IFERROR(VLOOKUP(A1317,'[2]Pivot HorizontalMRP'!$A$4:$G$2689,7,0),0)</f>
        <v>0</v>
      </c>
      <c r="S1317" s="1" t="n">
        <f aca="false">IFERROR(VLOOKUP(A1317,'[2]Pivot HorizontalMRP'!$A$4:$H$2689,8,0),0)</f>
        <v>0</v>
      </c>
      <c r="T1317" s="1" t="n">
        <f aca="false">IFERROR(VLOOKUP(A1317,'[2]Pivot HorizontalMRP'!$A$4:$I$2689,9,0),0)</f>
        <v>0</v>
      </c>
      <c r="U1317" s="1" t="n">
        <f aca="false">IF(I1317="delivery",O1317-SUM(Q1317+R1317),IF(I1317="PO",P1317-SUM(Q1317:R1317)))</f>
        <v>957</v>
      </c>
      <c r="V1317" s="81" t="n">
        <v>3.2</v>
      </c>
      <c r="W1317" s="81"/>
      <c r="X1317" s="81" t="n">
        <f aca="false">W1317-V1317</f>
        <v>-3.2</v>
      </c>
      <c r="Y1317" s="81"/>
      <c r="Z1317" s="81"/>
      <c r="AA1317" s="81"/>
      <c r="AB1317" s="81"/>
      <c r="AC1317" s="81"/>
      <c r="AD1317" s="81"/>
      <c r="AE1317" s="81"/>
      <c r="AF1317" s="81"/>
      <c r="AG1317" s="81"/>
      <c r="AH1317" s="81"/>
      <c r="AI1317" s="81"/>
      <c r="AJ1317" s="81"/>
      <c r="AK1317" s="81"/>
      <c r="AL1317" s="81"/>
      <c r="AM1317" s="81"/>
      <c r="AN1317" s="81"/>
      <c r="AO1317" s="81" t="str">
        <f aca="false">D1317</f>
        <v>Arista</v>
      </c>
      <c r="AP1317" s="1" t="s">
        <v>6397</v>
      </c>
      <c r="AQ1317" s="1"/>
      <c r="AR1317" s="1"/>
      <c r="AS1317" s="1"/>
      <c r="AT1317" s="1"/>
      <c r="AU1317" s="1"/>
      <c r="AV1317" s="1"/>
      <c r="AW1317" s="1"/>
      <c r="AX1317" s="1"/>
      <c r="AY1317" s="1"/>
      <c r="AZ1317" s="1"/>
      <c r="BA1317" s="1"/>
      <c r="BB1317" s="1"/>
      <c r="BC1317" s="1"/>
      <c r="BD1317" s="1"/>
      <c r="BE1317" s="1"/>
      <c r="BF1317" s="1" t="s">
        <v>14668</v>
      </c>
      <c r="BG1317" s="1" t="s">
        <v>183</v>
      </c>
      <c r="BH1317" s="1"/>
      <c r="BI1317" s="1"/>
    </row>
    <row r="1318" customFormat="false" ht="12.75" hidden="false" customHeight="false" outlineLevel="0" collapsed="false">
      <c r="A1318" s="1" t="s">
        <v>7084</v>
      </c>
      <c r="B1318" s="1" t="s">
        <v>7085</v>
      </c>
      <c r="C1318" s="1" t="s">
        <v>177</v>
      </c>
      <c r="D1318" s="1" t="s">
        <v>82</v>
      </c>
      <c r="E1318" s="1" t="s">
        <v>15775</v>
      </c>
      <c r="F1318" s="1" t="s">
        <v>7087</v>
      </c>
      <c r="G1318" s="1" t="n">
        <v>51</v>
      </c>
      <c r="H1318" s="1" t="n">
        <v>1000</v>
      </c>
      <c r="I1318" s="101" t="s">
        <v>180</v>
      </c>
      <c r="J1318" s="1"/>
      <c r="K1318" s="1" t="n">
        <f aca="false">IFERROR(VLOOKUP(A1318,'[2]Pivot HorizontalMRP'!$A$4:$B$2689,2,0),0)</f>
        <v>0</v>
      </c>
      <c r="L1318" s="1" t="n">
        <f aca="false">IFERROR(VLOOKUP(A1318,'[2]Pivot HorizontalMRP'!$A$4:$C$2689,3,0),0)</f>
        <v>16278</v>
      </c>
      <c r="M1318" s="1" t="n">
        <f aca="false">IFERROR(VLOOKUP(A1318,'[2]Pivot HorizontalMRP'!$A$4:$D$2689,0.4,0),0)</f>
        <v>0</v>
      </c>
      <c r="N1318" s="1" t="n">
        <f aca="false">IFERROR(VLOOKUP(A1318,'[2]Pivot HorizontalMRP'!$A$4:$E$2689,5,0),0)</f>
        <v>0</v>
      </c>
      <c r="O1318" s="1" t="n">
        <f aca="false">K1318+L1318</f>
        <v>16278</v>
      </c>
      <c r="P1318" s="1" t="n">
        <f aca="false">K1318+L1318+M1318+N1318</f>
        <v>16278</v>
      </c>
      <c r="Q1318" s="1" t="n">
        <f aca="false">IFERROR(VLOOKUP(A1318,'[2]Pivot HorizontalMRP'!$A$4:$F$2689,6,0),0)</f>
        <v>7375</v>
      </c>
      <c r="R1318" s="1" t="n">
        <f aca="false">IFERROR(VLOOKUP(A1318,'[2]Pivot HorizontalMRP'!$A$4:$G$2689,7,0),0)</f>
        <v>12151</v>
      </c>
      <c r="S1318" s="1" t="n">
        <f aca="false">IFERROR(VLOOKUP(A1318,'[2]Pivot HorizontalMRP'!$A$4:$H$2689,8,0),0)</f>
        <v>11218</v>
      </c>
      <c r="T1318" s="1" t="n">
        <f aca="false">IFERROR(VLOOKUP(A1318,'[2]Pivot HorizontalMRP'!$A$4:$I$2689,9,0),0)</f>
        <v>7303</v>
      </c>
      <c r="U1318" s="1" t="n">
        <f aca="false">IF(I1318="delivery",O1318-SUM(Q1318+R1318),IF(I1318="PO",P1318-SUM(Q1318:R1318)))</f>
        <v>-3248</v>
      </c>
      <c r="V1318" s="81" t="n">
        <v>5.58</v>
      </c>
      <c r="W1318" s="81"/>
      <c r="X1318" s="81" t="n">
        <f aca="false">W1318-V1318</f>
        <v>-5.58</v>
      </c>
      <c r="Y1318" s="81"/>
      <c r="Z1318" s="81"/>
      <c r="AA1318" s="81" t="n">
        <v>5.859</v>
      </c>
      <c r="AB1318" s="81"/>
      <c r="AC1318" s="81"/>
      <c r="AD1318" s="81"/>
      <c r="AE1318" s="81"/>
      <c r="AF1318" s="81"/>
      <c r="AG1318" s="81"/>
      <c r="AH1318" s="81"/>
      <c r="AI1318" s="81"/>
      <c r="AJ1318" s="81"/>
      <c r="AK1318" s="81"/>
      <c r="AL1318" s="81"/>
      <c r="AM1318" s="81"/>
      <c r="AN1318" s="81"/>
      <c r="AO1318" s="81" t="str">
        <f aca="false">D1318</f>
        <v>Arista</v>
      </c>
      <c r="AP1318" s="1" t="s">
        <v>6397</v>
      </c>
      <c r="AQ1318" s="1"/>
      <c r="AR1318" s="1"/>
      <c r="AS1318" s="1"/>
      <c r="AT1318" s="1"/>
      <c r="AU1318" s="1"/>
      <c r="AV1318" s="1"/>
      <c r="AW1318" s="1"/>
      <c r="AX1318" s="1"/>
      <c r="AY1318" s="1"/>
      <c r="AZ1318" s="1"/>
      <c r="BA1318" s="1"/>
      <c r="BB1318" s="1"/>
      <c r="BC1318" s="1"/>
      <c r="BD1318" s="1"/>
      <c r="BE1318" s="1"/>
      <c r="BF1318" s="1" t="s">
        <v>14668</v>
      </c>
      <c r="BG1318" s="1" t="s">
        <v>183</v>
      </c>
      <c r="BH1318" s="1"/>
      <c r="BI1318" s="1"/>
    </row>
    <row r="1319" customFormat="false" ht="12.75" hidden="false" customHeight="false" outlineLevel="0" collapsed="false">
      <c r="A1319" s="1" t="s">
        <v>7088</v>
      </c>
      <c r="B1319" s="1" t="s">
        <v>7089</v>
      </c>
      <c r="C1319" s="1" t="s">
        <v>177</v>
      </c>
      <c r="D1319" s="1" t="s">
        <v>82</v>
      </c>
      <c r="E1319" s="1" t="s">
        <v>7090</v>
      </c>
      <c r="F1319" s="1" t="s">
        <v>7091</v>
      </c>
      <c r="G1319" s="1" t="n">
        <v>55</v>
      </c>
      <c r="H1319" s="1" t="n">
        <v>1</v>
      </c>
      <c r="I1319" s="101" t="s">
        <v>180</v>
      </c>
      <c r="J1319" s="1"/>
      <c r="K1319" s="1" t="n">
        <f aca="false">IFERROR(VLOOKUP(A1319,'[2]Pivot HorizontalMRP'!$A$4:$B$2689,2,0),0)</f>
        <v>0</v>
      </c>
      <c r="L1319" s="1" t="n">
        <f aca="false">IFERROR(VLOOKUP(A1319,'[2]Pivot HorizontalMRP'!$A$4:$C$2689,3,0),0)</f>
        <v>30</v>
      </c>
      <c r="M1319" s="1" t="n">
        <f aca="false">IFERROR(VLOOKUP(A1319,'[2]Pivot HorizontalMRP'!$A$4:$D$2689,0.4,0),0)</f>
        <v>0</v>
      </c>
      <c r="N1319" s="1" t="n">
        <f aca="false">IFERROR(VLOOKUP(A1319,'[2]Pivot HorizontalMRP'!$A$4:$E$2689,5,0),0)</f>
        <v>0</v>
      </c>
      <c r="O1319" s="1" t="n">
        <f aca="false">K1319+L1319</f>
        <v>30</v>
      </c>
      <c r="P1319" s="1" t="n">
        <f aca="false">K1319+L1319+M1319+N1319</f>
        <v>30</v>
      </c>
      <c r="Q1319" s="1" t="n">
        <f aca="false">IFERROR(VLOOKUP(A1319,'[2]Pivot HorizontalMRP'!$A$4:$F$2689,6,0),0)</f>
        <v>0</v>
      </c>
      <c r="R1319" s="1" t="n">
        <f aca="false">IFERROR(VLOOKUP(A1319,'[2]Pivot HorizontalMRP'!$A$4:$G$2689,7,0),0)</f>
        <v>178</v>
      </c>
      <c r="S1319" s="1" t="n">
        <f aca="false">IFERROR(VLOOKUP(A1319,'[2]Pivot HorizontalMRP'!$A$4:$H$2689,8,0),0)</f>
        <v>45</v>
      </c>
      <c r="T1319" s="1" t="n">
        <f aca="false">IFERROR(VLOOKUP(A1319,'[2]Pivot HorizontalMRP'!$A$4:$I$2689,9,0),0)</f>
        <v>30</v>
      </c>
      <c r="U1319" s="1" t="n">
        <f aca="false">IF(I1319="delivery",O1319-SUM(Q1319+R1319),IF(I1319="PO",P1319-SUM(Q1319:R1319)))</f>
        <v>-148</v>
      </c>
      <c r="V1319" s="81" t="n">
        <v>0.607</v>
      </c>
      <c r="W1319" s="81"/>
      <c r="X1319" s="81" t="n">
        <f aca="false">W1319-V1319</f>
        <v>-0.607</v>
      </c>
      <c r="Y1319" s="81"/>
      <c r="Z1319" s="81"/>
      <c r="AA1319" s="81"/>
      <c r="AB1319" s="81"/>
      <c r="AC1319" s="81"/>
      <c r="AD1319" s="81"/>
      <c r="AE1319" s="81"/>
      <c r="AF1319" s="81"/>
      <c r="AG1319" s="81"/>
      <c r="AH1319" s="81"/>
      <c r="AI1319" s="81"/>
      <c r="AJ1319" s="81"/>
      <c r="AK1319" s="81"/>
      <c r="AL1319" s="81"/>
      <c r="AM1319" s="81"/>
      <c r="AN1319" s="81"/>
      <c r="AO1319" s="81" t="str">
        <f aca="false">D1319</f>
        <v>Arista</v>
      </c>
      <c r="AP1319" s="1" t="s">
        <v>6397</v>
      </c>
      <c r="AQ1319" s="1"/>
      <c r="AR1319" s="1"/>
      <c r="AS1319" s="1"/>
      <c r="AT1319" s="1"/>
      <c r="AU1319" s="1"/>
      <c r="AV1319" s="1"/>
      <c r="AW1319" s="1"/>
      <c r="AX1319" s="1"/>
      <c r="AY1319" s="1"/>
      <c r="AZ1319" s="1"/>
      <c r="BA1319" s="1"/>
      <c r="BB1319" s="1"/>
      <c r="BC1319" s="1"/>
      <c r="BD1319" s="1"/>
      <c r="BE1319" s="1"/>
      <c r="BF1319" s="1" t="s">
        <v>14668</v>
      </c>
      <c r="BG1319" s="1" t="s">
        <v>183</v>
      </c>
      <c r="BH1319" s="1"/>
      <c r="BI1319" s="1"/>
    </row>
    <row r="1320" customFormat="false" ht="12.75" hidden="false" customHeight="false" outlineLevel="0" collapsed="false">
      <c r="A1320" s="1" t="s">
        <v>7093</v>
      </c>
      <c r="B1320" s="1" t="s">
        <v>7094</v>
      </c>
      <c r="C1320" s="1" t="s">
        <v>177</v>
      </c>
      <c r="D1320" s="1" t="s">
        <v>82</v>
      </c>
      <c r="E1320" s="1" t="s">
        <v>7095</v>
      </c>
      <c r="F1320" s="1" t="s">
        <v>7096</v>
      </c>
      <c r="G1320" s="1" t="n">
        <v>71</v>
      </c>
      <c r="H1320" s="1" t="n">
        <v>5000</v>
      </c>
      <c r="I1320" s="101" t="s">
        <v>180</v>
      </c>
      <c r="J1320" s="1"/>
      <c r="K1320" s="1" t="n">
        <f aca="false">IFERROR(VLOOKUP(A1320,'[2]Pivot HorizontalMRP'!$A$4:$B$2689,2,0),0)</f>
        <v>0</v>
      </c>
      <c r="L1320" s="1" t="n">
        <f aca="false">IFERROR(VLOOKUP(A1320,'[2]Pivot HorizontalMRP'!$A$4:$C$2689,3,0),0)</f>
        <v>13158</v>
      </c>
      <c r="M1320" s="1" t="n">
        <f aca="false">IFERROR(VLOOKUP(A1320,'[2]Pivot HorizontalMRP'!$A$4:$D$2689,0.4,0),0)</f>
        <v>0</v>
      </c>
      <c r="N1320" s="1" t="n">
        <f aca="false">IFERROR(VLOOKUP(A1320,'[2]Pivot HorizontalMRP'!$A$4:$E$2689,5,0),0)</f>
        <v>0</v>
      </c>
      <c r="O1320" s="1" t="n">
        <f aca="false">K1320+L1320</f>
        <v>13158</v>
      </c>
      <c r="P1320" s="1" t="n">
        <f aca="false">K1320+L1320+M1320+N1320</f>
        <v>13158</v>
      </c>
      <c r="Q1320" s="1" t="n">
        <f aca="false">IFERROR(VLOOKUP(A1320,'[2]Pivot HorizontalMRP'!$A$4:$F$2689,6,0),0)</f>
        <v>2060</v>
      </c>
      <c r="R1320" s="1" t="n">
        <f aca="false">IFERROR(VLOOKUP(A1320,'[2]Pivot HorizontalMRP'!$A$4:$G$2689,7,0),0)</f>
        <v>1551</v>
      </c>
      <c r="S1320" s="1" t="n">
        <f aca="false">IFERROR(VLOOKUP(A1320,'[2]Pivot HorizontalMRP'!$A$4:$H$2689,8,0),0)</f>
        <v>1490</v>
      </c>
      <c r="T1320" s="1" t="n">
        <f aca="false">IFERROR(VLOOKUP(A1320,'[2]Pivot HorizontalMRP'!$A$4:$I$2689,9,0),0)</f>
        <v>1338</v>
      </c>
      <c r="U1320" s="1" t="n">
        <f aca="false">IF(I1320="delivery",O1320-SUM(Q1320+R1320),IF(I1320="PO",P1320-SUM(Q1320:R1320)))</f>
        <v>9547</v>
      </c>
      <c r="V1320" s="81" t="n">
        <v>0.306</v>
      </c>
      <c r="W1320" s="81"/>
      <c r="X1320" s="81" t="n">
        <f aca="false">W1320-V1320</f>
        <v>-0.306</v>
      </c>
      <c r="Y1320" s="81"/>
      <c r="Z1320" s="81"/>
      <c r="AA1320" s="81"/>
      <c r="AB1320" s="81"/>
      <c r="AC1320" s="81"/>
      <c r="AD1320" s="81"/>
      <c r="AE1320" s="81"/>
      <c r="AF1320" s="81"/>
      <c r="AG1320" s="81"/>
      <c r="AH1320" s="81"/>
      <c r="AI1320" s="81"/>
      <c r="AJ1320" s="81"/>
      <c r="AK1320" s="81"/>
      <c r="AL1320" s="81"/>
      <c r="AM1320" s="81"/>
      <c r="AN1320" s="81"/>
      <c r="AO1320" s="81" t="str">
        <f aca="false">D1320</f>
        <v>Arista</v>
      </c>
      <c r="AP1320" s="1" t="s">
        <v>6397</v>
      </c>
      <c r="AQ1320" s="1"/>
      <c r="AR1320" s="1"/>
      <c r="AS1320" s="1"/>
      <c r="AT1320" s="1"/>
      <c r="AU1320" s="1"/>
      <c r="AV1320" s="1"/>
      <c r="AW1320" s="1"/>
      <c r="AX1320" s="1"/>
      <c r="AY1320" s="1"/>
      <c r="AZ1320" s="1"/>
      <c r="BA1320" s="1"/>
      <c r="BB1320" s="1"/>
      <c r="BC1320" s="1"/>
      <c r="BD1320" s="1"/>
      <c r="BE1320" s="1"/>
      <c r="BF1320" s="1" t="s">
        <v>14668</v>
      </c>
      <c r="BG1320" s="1" t="s">
        <v>183</v>
      </c>
      <c r="BH1320" s="1"/>
      <c r="BI1320" s="1"/>
    </row>
    <row r="1321" customFormat="false" ht="12.75" hidden="false" customHeight="false" outlineLevel="0" collapsed="false">
      <c r="A1321" s="1" t="s">
        <v>7097</v>
      </c>
      <c r="B1321" s="1" t="s">
        <v>7098</v>
      </c>
      <c r="C1321" s="1" t="s">
        <v>177</v>
      </c>
      <c r="D1321" s="1" t="s">
        <v>82</v>
      </c>
      <c r="E1321" s="1" t="s">
        <v>7099</v>
      </c>
      <c r="F1321" s="1" t="s">
        <v>7100</v>
      </c>
      <c r="G1321" s="1" t="n">
        <v>71</v>
      </c>
      <c r="H1321" s="1" t="n">
        <v>160</v>
      </c>
      <c r="I1321" s="101" t="s">
        <v>188</v>
      </c>
      <c r="J1321" s="1"/>
      <c r="K1321" s="1" t="n">
        <f aca="false">IFERROR(VLOOKUP(A1321,'[2]Pivot HorizontalMRP'!$A$4:$B$2689,2,0),0)</f>
        <v>0</v>
      </c>
      <c r="L1321" s="1" t="n">
        <f aca="false">IFERROR(VLOOKUP(A1321,'[2]Pivot HorizontalMRP'!$A$4:$C$2689,3,0),0)</f>
        <v>0</v>
      </c>
      <c r="M1321" s="1" t="n">
        <f aca="false">IFERROR(VLOOKUP(A1321,'[2]Pivot HorizontalMRP'!$A$4:$D$2689,0.4,0),0)</f>
        <v>0</v>
      </c>
      <c r="N1321" s="1" t="n">
        <f aca="false">IFERROR(VLOOKUP(A1321,'[2]Pivot HorizontalMRP'!$A$4:$E$2689,5,0),0)</f>
        <v>0</v>
      </c>
      <c r="O1321" s="1" t="n">
        <f aca="false">K1321+L1321</f>
        <v>0</v>
      </c>
      <c r="P1321" s="1" t="n">
        <f aca="false">K1321+L1321+M1321+N1321</f>
        <v>0</v>
      </c>
      <c r="Q1321" s="1" t="n">
        <f aca="false">IFERROR(VLOOKUP(A1321,'[2]Pivot HorizontalMRP'!$A$4:$F$2689,6,0),0)</f>
        <v>0</v>
      </c>
      <c r="R1321" s="1" t="n">
        <f aca="false">IFERROR(VLOOKUP(A1321,'[2]Pivot HorizontalMRP'!$A$4:$G$2689,7,0),0)</f>
        <v>0</v>
      </c>
      <c r="S1321" s="1" t="n">
        <f aca="false">IFERROR(VLOOKUP(A1321,'[2]Pivot HorizontalMRP'!$A$4:$H$2689,8,0),0)</f>
        <v>0</v>
      </c>
      <c r="T1321" s="1" t="n">
        <f aca="false">IFERROR(VLOOKUP(A1321,'[2]Pivot HorizontalMRP'!$A$4:$I$2689,9,0),0)</f>
        <v>0</v>
      </c>
      <c r="U1321" s="1" t="n">
        <f aca="false">IF(I1321="delivery",O1321-SUM(Q1321+R1321),IF(I1321="PO",P1321-SUM(Q1321:R1321)))</f>
        <v>0</v>
      </c>
      <c r="V1321" s="81" t="n">
        <v>19.88</v>
      </c>
      <c r="W1321" s="81"/>
      <c r="X1321" s="81" t="n">
        <f aca="false">W1321-V1321</f>
        <v>-19.88</v>
      </c>
      <c r="Y1321" s="81"/>
      <c r="Z1321" s="81"/>
      <c r="AA1321" s="81"/>
      <c r="AB1321" s="81"/>
      <c r="AC1321" s="81"/>
      <c r="AD1321" s="81"/>
      <c r="AE1321" s="81"/>
      <c r="AF1321" s="81"/>
      <c r="AG1321" s="81"/>
      <c r="AH1321" s="81"/>
      <c r="AI1321" s="81"/>
      <c r="AJ1321" s="81"/>
      <c r="AK1321" s="81"/>
      <c r="AL1321" s="81"/>
      <c r="AM1321" s="81"/>
      <c r="AN1321" s="81"/>
      <c r="AO1321" s="81" t="str">
        <f aca="false">D1321</f>
        <v>Arista</v>
      </c>
      <c r="AP1321" s="1" t="s">
        <v>6397</v>
      </c>
      <c r="AQ1321" s="1"/>
      <c r="AR1321" s="1"/>
      <c r="AS1321" s="1"/>
      <c r="AT1321" s="1"/>
      <c r="AU1321" s="1"/>
      <c r="AV1321" s="1"/>
      <c r="AW1321" s="1"/>
      <c r="AX1321" s="1"/>
      <c r="AY1321" s="1"/>
      <c r="AZ1321" s="1"/>
      <c r="BA1321" s="1"/>
      <c r="BB1321" s="1"/>
      <c r="BC1321" s="1"/>
      <c r="BD1321" s="1"/>
      <c r="BE1321" s="1"/>
      <c r="BF1321" s="1" t="s">
        <v>14668</v>
      </c>
      <c r="BG1321" s="1" t="s">
        <v>183</v>
      </c>
      <c r="BH1321" s="1"/>
      <c r="BI1321" s="1"/>
    </row>
    <row r="1322" customFormat="false" ht="12.75" hidden="false" customHeight="false" outlineLevel="0" collapsed="false">
      <c r="A1322" s="1" t="s">
        <v>7101</v>
      </c>
      <c r="B1322" s="1" t="s">
        <v>7102</v>
      </c>
      <c r="C1322" s="1" t="s">
        <v>177</v>
      </c>
      <c r="D1322" s="1" t="s">
        <v>82</v>
      </c>
      <c r="E1322" s="1" t="s">
        <v>7103</v>
      </c>
      <c r="F1322" s="1" t="s">
        <v>7104</v>
      </c>
      <c r="G1322" s="1" t="n">
        <v>71</v>
      </c>
      <c r="H1322" s="1" t="n">
        <v>60</v>
      </c>
      <c r="I1322" s="101" t="s">
        <v>180</v>
      </c>
      <c r="J1322" s="1"/>
      <c r="K1322" s="1" t="n">
        <f aca="false">IFERROR(VLOOKUP(A1322,'[2]Pivot HorizontalMRP'!$A$4:$B$2689,2,0),0)</f>
        <v>0</v>
      </c>
      <c r="L1322" s="1" t="n">
        <f aca="false">IFERROR(VLOOKUP(A1322,'[2]Pivot HorizontalMRP'!$A$4:$C$2689,3,0),0)</f>
        <v>0</v>
      </c>
      <c r="M1322" s="1" t="n">
        <f aca="false">IFERROR(VLOOKUP(A1322,'[2]Pivot HorizontalMRP'!$A$4:$D$2689,0.4,0),0)</f>
        <v>0</v>
      </c>
      <c r="N1322" s="1" t="n">
        <f aca="false">IFERROR(VLOOKUP(A1322,'[2]Pivot HorizontalMRP'!$A$4:$E$2689,5,0),0)</f>
        <v>0</v>
      </c>
      <c r="O1322" s="1" t="n">
        <f aca="false">K1322+L1322</f>
        <v>0</v>
      </c>
      <c r="P1322" s="1" t="n">
        <f aca="false">K1322+L1322+M1322+N1322</f>
        <v>0</v>
      </c>
      <c r="Q1322" s="1" t="n">
        <f aca="false">IFERROR(VLOOKUP(A1322,'[2]Pivot HorizontalMRP'!$A$4:$F$2689,6,0),0)</f>
        <v>0</v>
      </c>
      <c r="R1322" s="1" t="n">
        <f aca="false">IFERROR(VLOOKUP(A1322,'[2]Pivot HorizontalMRP'!$A$4:$G$2689,7,0),0)</f>
        <v>0</v>
      </c>
      <c r="S1322" s="1" t="n">
        <f aca="false">IFERROR(VLOOKUP(A1322,'[2]Pivot HorizontalMRP'!$A$4:$H$2689,8,0),0)</f>
        <v>0</v>
      </c>
      <c r="T1322" s="1" t="n">
        <f aca="false">IFERROR(VLOOKUP(A1322,'[2]Pivot HorizontalMRP'!$A$4:$I$2689,9,0),0)</f>
        <v>0</v>
      </c>
      <c r="U1322" s="1" t="n">
        <f aca="false">IF(I1322="delivery",O1322-SUM(Q1322+R1322),IF(I1322="PO",P1322-SUM(Q1322:R1322)))</f>
        <v>0</v>
      </c>
      <c r="V1322" s="81" t="n">
        <v>22.83</v>
      </c>
      <c r="W1322" s="81"/>
      <c r="X1322" s="81" t="n">
        <f aca="false">W1322-V1322</f>
        <v>-22.83</v>
      </c>
      <c r="Y1322" s="81"/>
      <c r="Z1322" s="81"/>
      <c r="AA1322" s="81" t="n">
        <v>22.06</v>
      </c>
      <c r="AB1322" s="81"/>
      <c r="AC1322" s="81"/>
      <c r="AD1322" s="81"/>
      <c r="AE1322" s="81"/>
      <c r="AF1322" s="81"/>
      <c r="AG1322" s="81"/>
      <c r="AH1322" s="81"/>
      <c r="AI1322" s="81"/>
      <c r="AJ1322" s="81"/>
      <c r="AK1322" s="81"/>
      <c r="AL1322" s="81"/>
      <c r="AM1322" s="81"/>
      <c r="AN1322" s="81"/>
      <c r="AO1322" s="81" t="str">
        <f aca="false">D1322</f>
        <v>Arista</v>
      </c>
      <c r="AP1322" s="1" t="s">
        <v>6397</v>
      </c>
      <c r="AQ1322" s="1"/>
      <c r="AR1322" s="1"/>
      <c r="AS1322" s="1"/>
      <c r="AT1322" s="1"/>
      <c r="AU1322" s="1"/>
      <c r="AV1322" s="1"/>
      <c r="AW1322" s="1"/>
      <c r="AX1322" s="1"/>
      <c r="AY1322" s="1"/>
      <c r="AZ1322" s="1"/>
      <c r="BA1322" s="1"/>
      <c r="BB1322" s="1"/>
      <c r="BC1322" s="1"/>
      <c r="BD1322" s="1"/>
      <c r="BE1322" s="1"/>
      <c r="BF1322" s="1" t="s">
        <v>14668</v>
      </c>
      <c r="BG1322" s="1" t="s">
        <v>183</v>
      </c>
      <c r="BH1322" s="1"/>
      <c r="BI1322" s="1"/>
    </row>
    <row r="1323" customFormat="false" ht="12.75" hidden="false" customHeight="false" outlineLevel="0" collapsed="false">
      <c r="A1323" s="1" t="s">
        <v>7109</v>
      </c>
      <c r="B1323" s="1" t="s">
        <v>7110</v>
      </c>
      <c r="C1323" s="1" t="s">
        <v>177</v>
      </c>
      <c r="D1323" s="1" t="s">
        <v>82</v>
      </c>
      <c r="E1323" s="1" t="s">
        <v>7111</v>
      </c>
      <c r="F1323" s="1" t="s">
        <v>7112</v>
      </c>
      <c r="G1323" s="1" t="n">
        <v>86</v>
      </c>
      <c r="H1323" s="1" t="n">
        <v>5000</v>
      </c>
      <c r="I1323" s="101" t="s">
        <v>180</v>
      </c>
      <c r="J1323" s="1"/>
      <c r="K1323" s="1" t="n">
        <f aca="false">IFERROR(VLOOKUP(A1323,'[2]Pivot HorizontalMRP'!$A$4:$B$2689,2,0),0)</f>
        <v>0</v>
      </c>
      <c r="L1323" s="1" t="n">
        <f aca="false">IFERROR(VLOOKUP(A1323,'[2]Pivot HorizontalMRP'!$A$4:$C$2689,3,0),0)</f>
        <v>208</v>
      </c>
      <c r="M1323" s="1" t="n">
        <f aca="false">IFERROR(VLOOKUP(A1323,'[2]Pivot HorizontalMRP'!$A$4:$D$2689,0.4,0),0)</f>
        <v>0</v>
      </c>
      <c r="N1323" s="1" t="n">
        <f aca="false">IFERROR(VLOOKUP(A1323,'[2]Pivot HorizontalMRP'!$A$4:$E$2689,5,0),0)</f>
        <v>0</v>
      </c>
      <c r="O1323" s="1" t="n">
        <f aca="false">K1323+L1323</f>
        <v>208</v>
      </c>
      <c r="P1323" s="1" t="n">
        <f aca="false">K1323+L1323+M1323+N1323</f>
        <v>208</v>
      </c>
      <c r="Q1323" s="1" t="n">
        <f aca="false">IFERROR(VLOOKUP(A1323,'[2]Pivot HorizontalMRP'!$A$4:$F$2689,6,0),0)</f>
        <v>106</v>
      </c>
      <c r="R1323" s="1" t="n">
        <f aca="false">IFERROR(VLOOKUP(A1323,'[2]Pivot HorizontalMRP'!$A$4:$G$2689,7,0),0)</f>
        <v>120</v>
      </c>
      <c r="S1323" s="1" t="n">
        <f aca="false">IFERROR(VLOOKUP(A1323,'[2]Pivot HorizontalMRP'!$A$4:$H$2689,8,0),0)</f>
        <v>120</v>
      </c>
      <c r="T1323" s="1" t="n">
        <f aca="false">IFERROR(VLOOKUP(A1323,'[2]Pivot HorizontalMRP'!$A$4:$I$2689,9,0),0)</f>
        <v>0</v>
      </c>
      <c r="U1323" s="1" t="n">
        <f aca="false">IF(I1323="delivery",O1323-SUM(Q1323+R1323),IF(I1323="PO",P1323-SUM(Q1323:R1323)))</f>
        <v>-18</v>
      </c>
      <c r="V1323" s="81" t="n">
        <v>1.516</v>
      </c>
      <c r="W1323" s="81"/>
      <c r="X1323" s="81" t="n">
        <f aca="false">W1323-V1323</f>
        <v>-1.516</v>
      </c>
      <c r="Y1323" s="81"/>
      <c r="Z1323" s="81"/>
      <c r="AA1323" s="81"/>
      <c r="AB1323" s="81"/>
      <c r="AC1323" s="81"/>
      <c r="AD1323" s="81"/>
      <c r="AE1323" s="81"/>
      <c r="AF1323" s="81"/>
      <c r="AG1323" s="81"/>
      <c r="AH1323" s="81"/>
      <c r="AI1323" s="81"/>
      <c r="AJ1323" s="81"/>
      <c r="AK1323" s="81"/>
      <c r="AL1323" s="81"/>
      <c r="AM1323" s="81"/>
      <c r="AN1323" s="81"/>
      <c r="AO1323" s="81" t="str">
        <f aca="false">D1323</f>
        <v>Arista</v>
      </c>
      <c r="AP1323" s="1" t="s">
        <v>6397</v>
      </c>
      <c r="AQ1323" s="1"/>
      <c r="AR1323" s="1"/>
      <c r="AS1323" s="1"/>
      <c r="AT1323" s="1"/>
      <c r="AU1323" s="1"/>
      <c r="AV1323" s="1"/>
      <c r="AW1323" s="1"/>
      <c r="AX1323" s="1"/>
      <c r="AY1323" s="1"/>
      <c r="AZ1323" s="1"/>
      <c r="BA1323" s="1"/>
      <c r="BB1323" s="1"/>
      <c r="BC1323" s="1"/>
      <c r="BD1323" s="1"/>
      <c r="BE1323" s="1"/>
      <c r="BF1323" s="1" t="s">
        <v>14668</v>
      </c>
      <c r="BG1323" s="1" t="s">
        <v>183</v>
      </c>
      <c r="BH1323" s="1"/>
      <c r="BI1323" s="1"/>
    </row>
    <row r="1324" customFormat="false" ht="12.75" hidden="false" customHeight="false" outlineLevel="0" collapsed="false">
      <c r="A1324" s="1" t="s">
        <v>15776</v>
      </c>
      <c r="B1324" s="1" t="s">
        <v>7114</v>
      </c>
      <c r="C1324" s="1" t="s">
        <v>177</v>
      </c>
      <c r="D1324" s="1" t="s">
        <v>82</v>
      </c>
      <c r="E1324" s="1" t="s">
        <v>15777</v>
      </c>
      <c r="F1324" s="1" t="s">
        <v>7116</v>
      </c>
      <c r="G1324" s="1" t="n">
        <v>55</v>
      </c>
      <c r="H1324" s="1" t="n">
        <v>1</v>
      </c>
      <c r="I1324" s="102" t="s">
        <v>180</v>
      </c>
      <c r="J1324" s="1"/>
      <c r="K1324" s="1" t="n">
        <f aca="false">IFERROR(VLOOKUP(A1324,'[2]Pivot HorizontalMRP'!$A$4:$B$2689,2,0),0)</f>
        <v>0</v>
      </c>
      <c r="L1324" s="1" t="n">
        <f aca="false">IFERROR(VLOOKUP(A1324,'[2]Pivot HorizontalMRP'!$A$4:$C$2689,3,0),0)</f>
        <v>0</v>
      </c>
      <c r="M1324" s="1" t="n">
        <f aca="false">IFERROR(VLOOKUP(A1324,'[2]Pivot HorizontalMRP'!$A$4:$D$2689,0.4,0),0)</f>
        <v>0</v>
      </c>
      <c r="N1324" s="1" t="n">
        <f aca="false">IFERROR(VLOOKUP(A1324,'[2]Pivot HorizontalMRP'!$A$4:$E$2689,5,0),0)</f>
        <v>0</v>
      </c>
      <c r="O1324" s="1" t="n">
        <f aca="false">K1324+L1324</f>
        <v>0</v>
      </c>
      <c r="P1324" s="1" t="n">
        <f aca="false">K1324+L1324+M1324+N1324</f>
        <v>0</v>
      </c>
      <c r="Q1324" s="1" t="n">
        <f aca="false">IFERROR(VLOOKUP(A1324,'[2]Pivot HorizontalMRP'!$A$4:$F$2689,6,0),0)</f>
        <v>44</v>
      </c>
      <c r="R1324" s="1" t="n">
        <f aca="false">IFERROR(VLOOKUP(A1324,'[2]Pivot HorizontalMRP'!$A$4:$G$2689,7,0),0)</f>
        <v>332</v>
      </c>
      <c r="S1324" s="1" t="n">
        <f aca="false">IFERROR(VLOOKUP(A1324,'[2]Pivot HorizontalMRP'!$A$4:$H$2689,8,0),0)</f>
        <v>896</v>
      </c>
      <c r="T1324" s="1" t="n">
        <f aca="false">IFERROR(VLOOKUP(A1324,'[2]Pivot HorizontalMRP'!$A$4:$I$2689,9,0),0)</f>
        <v>256</v>
      </c>
      <c r="U1324" s="1" t="n">
        <f aca="false">IF(I1324="delivery",O1324-SUM(Q1324+R1324),IF(I1324="PO",P1324-SUM(Q1324:R1324)))</f>
        <v>-376</v>
      </c>
      <c r="V1324" s="81" t="n">
        <v>2.05</v>
      </c>
      <c r="W1324" s="81"/>
      <c r="X1324" s="81" t="n">
        <f aca="false">W1324-V1324</f>
        <v>-2.05</v>
      </c>
      <c r="Y1324" s="81"/>
      <c r="Z1324" s="81"/>
      <c r="AA1324" s="81"/>
      <c r="AB1324" s="81"/>
      <c r="AC1324" s="81"/>
      <c r="AD1324" s="81"/>
      <c r="AE1324" s="81"/>
      <c r="AF1324" s="81"/>
      <c r="AG1324" s="81"/>
      <c r="AH1324" s="81"/>
      <c r="AI1324" s="81"/>
      <c r="AJ1324" s="81"/>
      <c r="AK1324" s="81"/>
      <c r="AL1324" s="81"/>
      <c r="AM1324" s="81"/>
      <c r="AN1324" s="81"/>
      <c r="AO1324" s="81" t="str">
        <f aca="false">D1324</f>
        <v>Arista</v>
      </c>
      <c r="AP1324" s="102" t="s">
        <v>6397</v>
      </c>
      <c r="AQ1324" s="1"/>
      <c r="AR1324" s="1"/>
      <c r="AS1324" s="1"/>
      <c r="AT1324" s="1"/>
      <c r="AU1324" s="1"/>
      <c r="AV1324" s="1"/>
      <c r="AW1324" s="1"/>
      <c r="AX1324" s="1"/>
      <c r="AY1324" s="1"/>
      <c r="AZ1324" s="1"/>
      <c r="BA1324" s="1"/>
      <c r="BB1324" s="1"/>
      <c r="BC1324" s="1"/>
      <c r="BD1324" s="1"/>
      <c r="BE1324" s="1"/>
      <c r="BF1324" s="1" t="s">
        <v>10507</v>
      </c>
      <c r="BG1324" s="1" t="s">
        <v>183</v>
      </c>
      <c r="BH1324" s="1"/>
      <c r="BI1324" s="1"/>
    </row>
    <row r="1325" customFormat="false" ht="12.75" hidden="false" customHeight="false" outlineLevel="0" collapsed="false">
      <c r="A1325" s="1" t="s">
        <v>7121</v>
      </c>
      <c r="B1325" s="1" t="s">
        <v>7122</v>
      </c>
      <c r="C1325" s="1" t="s">
        <v>177</v>
      </c>
      <c r="D1325" s="1" t="s">
        <v>82</v>
      </c>
      <c r="E1325" s="1" t="s">
        <v>15778</v>
      </c>
      <c r="F1325" s="1" t="s">
        <v>7124</v>
      </c>
      <c r="G1325" s="1" t="n">
        <v>55</v>
      </c>
      <c r="H1325" s="1" t="n">
        <v>1</v>
      </c>
      <c r="I1325" s="102" t="s">
        <v>180</v>
      </c>
      <c r="J1325" s="1"/>
      <c r="K1325" s="1" t="n">
        <f aca="false">IFERROR(VLOOKUP(A1325,'[2]Pivot HorizontalMRP'!$A$4:$B$2689,2,0),0)</f>
        <v>0</v>
      </c>
      <c r="L1325" s="1" t="n">
        <f aca="false">IFERROR(VLOOKUP(A1325,'[2]Pivot HorizontalMRP'!$A$4:$C$2689,3,0),0)</f>
        <v>0</v>
      </c>
      <c r="M1325" s="1" t="n">
        <f aca="false">IFERROR(VLOOKUP(A1325,'[2]Pivot HorizontalMRP'!$A$4:$D$2689,0.4,0),0)</f>
        <v>0</v>
      </c>
      <c r="N1325" s="1" t="n">
        <f aca="false">IFERROR(VLOOKUP(A1325,'[2]Pivot HorizontalMRP'!$A$4:$E$2689,5,0),0)</f>
        <v>0</v>
      </c>
      <c r="O1325" s="1" t="n">
        <f aca="false">K1325+L1325</f>
        <v>0</v>
      </c>
      <c r="P1325" s="1" t="n">
        <f aca="false">K1325+L1325+M1325+N1325</f>
        <v>0</v>
      </c>
      <c r="Q1325" s="1" t="n">
        <f aca="false">IFERROR(VLOOKUP(A1325,'[2]Pivot HorizontalMRP'!$A$4:$F$2689,6,0),0)</f>
        <v>0</v>
      </c>
      <c r="R1325" s="1" t="n">
        <f aca="false">IFERROR(VLOOKUP(A1325,'[2]Pivot HorizontalMRP'!$A$4:$G$2689,7,0),0)</f>
        <v>0</v>
      </c>
      <c r="S1325" s="1" t="n">
        <f aca="false">IFERROR(VLOOKUP(A1325,'[2]Pivot HorizontalMRP'!$A$4:$H$2689,8,0),0)</f>
        <v>130</v>
      </c>
      <c r="T1325" s="1" t="n">
        <f aca="false">IFERROR(VLOOKUP(A1325,'[2]Pivot HorizontalMRP'!$A$4:$I$2689,9,0),0)</f>
        <v>0</v>
      </c>
      <c r="U1325" s="1" t="n">
        <f aca="false">IF(I1325="delivery",O1325-SUM(Q1325+R1325),IF(I1325="PO",P1325-SUM(Q1325:R1325)))</f>
        <v>0</v>
      </c>
      <c r="V1325" s="81" t="n">
        <v>0.315</v>
      </c>
      <c r="W1325" s="81"/>
      <c r="X1325" s="81" t="n">
        <f aca="false">W1325-V1325</f>
        <v>-0.315</v>
      </c>
      <c r="Y1325" s="81"/>
      <c r="Z1325" s="81"/>
      <c r="AA1325" s="81"/>
      <c r="AB1325" s="81"/>
      <c r="AC1325" s="81"/>
      <c r="AD1325" s="81"/>
      <c r="AE1325" s="81"/>
      <c r="AF1325" s="81"/>
      <c r="AG1325" s="81"/>
      <c r="AH1325" s="81"/>
      <c r="AI1325" s="81"/>
      <c r="AJ1325" s="81"/>
      <c r="AK1325" s="81"/>
      <c r="AL1325" s="81"/>
      <c r="AM1325" s="81"/>
      <c r="AN1325" s="81"/>
      <c r="AO1325" s="81" t="str">
        <f aca="false">D1325</f>
        <v>Arista</v>
      </c>
      <c r="AP1325" s="102" t="s">
        <v>6397</v>
      </c>
      <c r="AQ1325" s="1"/>
      <c r="AR1325" s="1"/>
      <c r="AS1325" s="1"/>
      <c r="AT1325" s="1"/>
      <c r="AU1325" s="1"/>
      <c r="AV1325" s="1"/>
      <c r="AW1325" s="1"/>
      <c r="AX1325" s="1"/>
      <c r="AY1325" s="1"/>
      <c r="AZ1325" s="1"/>
      <c r="BA1325" s="1"/>
      <c r="BB1325" s="1"/>
      <c r="BC1325" s="1"/>
      <c r="BD1325" s="1"/>
      <c r="BE1325" s="1"/>
      <c r="BF1325" s="1" t="s">
        <v>719</v>
      </c>
      <c r="BG1325" s="1" t="s">
        <v>183</v>
      </c>
      <c r="BH1325" s="1"/>
      <c r="BI1325" s="1"/>
    </row>
    <row r="1326" customFormat="false" ht="12.75" hidden="false" customHeight="false" outlineLevel="0" collapsed="false">
      <c r="A1326" s="103" t="s">
        <v>7125</v>
      </c>
      <c r="B1326" s="104" t="s">
        <v>7126</v>
      </c>
      <c r="C1326" s="99" t="s">
        <v>177</v>
      </c>
      <c r="D1326" s="99" t="s">
        <v>82</v>
      </c>
      <c r="E1326" s="99" t="s">
        <v>15779</v>
      </c>
      <c r="F1326" s="99" t="s">
        <v>7128</v>
      </c>
      <c r="G1326" s="99" t="n">
        <v>41</v>
      </c>
      <c r="H1326" s="99" t="n">
        <v>2000</v>
      </c>
      <c r="I1326" s="99" t="s">
        <v>180</v>
      </c>
      <c r="K1326" s="1" t="n">
        <f aca="false">IFERROR(VLOOKUP(A1326,'[2]Pivot HorizontalMRP'!$A$4:$B$2689,2,0),0)</f>
        <v>0</v>
      </c>
      <c r="L1326" s="1" t="n">
        <f aca="false">IFERROR(VLOOKUP(A1326,'[2]Pivot HorizontalMRP'!$A$4:$C$2689,3,0),0)</f>
        <v>2260</v>
      </c>
      <c r="M1326" s="1" t="n">
        <f aca="false">IFERROR(VLOOKUP(A1326,'[2]Pivot HorizontalMRP'!$A$4:$D$2689,0.4,0),0)</f>
        <v>0</v>
      </c>
      <c r="N1326" s="1" t="n">
        <f aca="false">IFERROR(VLOOKUP(A1326,'[2]Pivot HorizontalMRP'!$A$4:$E$2689,5,0),0)</f>
        <v>0</v>
      </c>
      <c r="O1326" s="1" t="n">
        <f aca="false">K1326+L1326</f>
        <v>2260</v>
      </c>
      <c r="P1326" s="1" t="n">
        <f aca="false">K1326+L1326+M1326+N1326</f>
        <v>2260</v>
      </c>
      <c r="Q1326" s="1" t="n">
        <f aca="false">IFERROR(VLOOKUP(A1326,'[2]Pivot HorizontalMRP'!$A$4:$F$2689,6,0),0)</f>
        <v>0</v>
      </c>
      <c r="R1326" s="1" t="n">
        <f aca="false">IFERROR(VLOOKUP(A1326,'[2]Pivot HorizontalMRP'!$A$4:$G$2689,7,0),0)</f>
        <v>0</v>
      </c>
      <c r="S1326" s="1" t="n">
        <f aca="false">IFERROR(VLOOKUP(A1326,'[2]Pivot HorizontalMRP'!$A$4:$H$2689,8,0),0)</f>
        <v>0</v>
      </c>
      <c r="T1326" s="1" t="n">
        <f aca="false">IFERROR(VLOOKUP(A1326,'[2]Pivot HorizontalMRP'!$A$4:$I$2689,9,0),0)</f>
        <v>0</v>
      </c>
      <c r="U1326" s="1" t="n">
        <f aca="false">IF(I1326="delivery",O1326-SUM(Q1326+R1326),IF(I1326="PO",P1326-SUM(Q1326:R1326)))</f>
        <v>2260</v>
      </c>
      <c r="V1326" s="99" t="n">
        <v>0.27666</v>
      </c>
      <c r="X1326" s="81" t="n">
        <f aca="false">W1326-V1326</f>
        <v>-0.27666</v>
      </c>
      <c r="AA1326" s="81"/>
      <c r="AO1326" s="81" t="str">
        <f aca="false">D1326</f>
        <v>Arista</v>
      </c>
      <c r="AP1326" s="99" t="s">
        <v>6397</v>
      </c>
      <c r="BF1326" s="99" t="s">
        <v>14668</v>
      </c>
      <c r="BG1326" s="1" t="s">
        <v>183</v>
      </c>
    </row>
    <row r="1327" customFormat="false" ht="12.75" hidden="false" customHeight="false" outlineLevel="0" collapsed="false">
      <c r="A1327" s="1" t="s">
        <v>7129</v>
      </c>
      <c r="B1327" s="1" t="s">
        <v>7130</v>
      </c>
      <c r="C1327" s="1" t="s">
        <v>177</v>
      </c>
      <c r="D1327" s="1" t="s">
        <v>82</v>
      </c>
      <c r="E1327" s="1" t="s">
        <v>7131</v>
      </c>
      <c r="F1327" s="1" t="s">
        <v>7132</v>
      </c>
      <c r="G1327" s="1" t="n">
        <v>71</v>
      </c>
      <c r="H1327" s="1" t="n">
        <v>2500</v>
      </c>
      <c r="I1327" s="101" t="s">
        <v>180</v>
      </c>
      <c r="J1327" s="1"/>
      <c r="K1327" s="1" t="n">
        <f aca="false">IFERROR(VLOOKUP(A1327,'[2]Pivot HorizontalMRP'!$A$4:$B$2689,2,0),0)</f>
        <v>0</v>
      </c>
      <c r="L1327" s="1" t="n">
        <f aca="false">IFERROR(VLOOKUP(A1327,'[2]Pivot HorizontalMRP'!$A$4:$C$2689,3,0),0)</f>
        <v>23438</v>
      </c>
      <c r="M1327" s="1" t="n">
        <f aca="false">IFERROR(VLOOKUP(A1327,'[2]Pivot HorizontalMRP'!$A$4:$D$2689,0.4,0),0)</f>
        <v>0</v>
      </c>
      <c r="N1327" s="1" t="n">
        <f aca="false">IFERROR(VLOOKUP(A1327,'[2]Pivot HorizontalMRP'!$A$4:$E$2689,5,0),0)</f>
        <v>2500</v>
      </c>
      <c r="O1327" s="1" t="n">
        <f aca="false">K1327+L1327</f>
        <v>23438</v>
      </c>
      <c r="P1327" s="1" t="n">
        <f aca="false">K1327+L1327+M1327+N1327</f>
        <v>25938</v>
      </c>
      <c r="Q1327" s="1" t="n">
        <f aca="false">IFERROR(VLOOKUP(A1327,'[2]Pivot HorizontalMRP'!$A$4:$F$2689,6,0),0)</f>
        <v>9808</v>
      </c>
      <c r="R1327" s="1" t="n">
        <f aca="false">IFERROR(VLOOKUP(A1327,'[2]Pivot HorizontalMRP'!$A$4:$G$2689,7,0),0)</f>
        <v>13549</v>
      </c>
      <c r="S1327" s="1" t="n">
        <f aca="false">IFERROR(VLOOKUP(A1327,'[2]Pivot HorizontalMRP'!$A$4:$H$2689,8,0),0)</f>
        <v>15902</v>
      </c>
      <c r="T1327" s="1" t="n">
        <f aca="false">IFERROR(VLOOKUP(A1327,'[2]Pivot HorizontalMRP'!$A$4:$I$2689,9,0),0)</f>
        <v>8824</v>
      </c>
      <c r="U1327" s="1" t="n">
        <f aca="false">IF(I1327="delivery",O1327-SUM(Q1327+R1327),IF(I1327="PO",P1327-SUM(Q1327:R1327)))</f>
        <v>81</v>
      </c>
      <c r="V1327" s="81" t="n">
        <v>7.049</v>
      </c>
      <c r="W1327" s="81"/>
      <c r="X1327" s="81" t="n">
        <f aca="false">W1327-V1327</f>
        <v>-7.049</v>
      </c>
      <c r="Y1327" s="81"/>
      <c r="Z1327" s="81"/>
      <c r="AA1327" s="81" t="n">
        <v>6.8894</v>
      </c>
      <c r="AB1327" s="81"/>
      <c r="AC1327" s="81"/>
      <c r="AD1327" s="81"/>
      <c r="AE1327" s="81"/>
      <c r="AF1327" s="81"/>
      <c r="AG1327" s="81"/>
      <c r="AH1327" s="81"/>
      <c r="AI1327" s="81"/>
      <c r="AJ1327" s="81"/>
      <c r="AK1327" s="81"/>
      <c r="AL1327" s="81"/>
      <c r="AM1327" s="81"/>
      <c r="AN1327" s="81"/>
      <c r="AO1327" s="81" t="str">
        <f aca="false">D1327</f>
        <v>Arista</v>
      </c>
      <c r="AP1327" s="1" t="s">
        <v>6397</v>
      </c>
      <c r="AQ1327" s="1"/>
      <c r="AR1327" s="1"/>
      <c r="AS1327" s="1"/>
      <c r="AT1327" s="1"/>
      <c r="AU1327" s="1"/>
      <c r="AV1327" s="1"/>
      <c r="AW1327" s="1"/>
      <c r="AX1327" s="1"/>
      <c r="AY1327" s="1"/>
      <c r="AZ1327" s="1"/>
      <c r="BA1327" s="1"/>
      <c r="BB1327" s="1"/>
      <c r="BC1327" s="1"/>
      <c r="BD1327" s="1"/>
      <c r="BE1327" s="1"/>
      <c r="BF1327" s="1" t="s">
        <v>14668</v>
      </c>
      <c r="BG1327" s="1" t="s">
        <v>183</v>
      </c>
      <c r="BH1327" s="1"/>
      <c r="BI1327" s="1"/>
    </row>
    <row r="1328" customFormat="false" ht="12.75" hidden="false" customHeight="false" outlineLevel="0" collapsed="false">
      <c r="A1328" s="103" t="s">
        <v>7133</v>
      </c>
      <c r="B1328" s="104" t="s">
        <v>7130</v>
      </c>
      <c r="C1328" s="99" t="s">
        <v>177</v>
      </c>
      <c r="D1328" s="99" t="s">
        <v>82</v>
      </c>
      <c r="E1328" s="99" t="s">
        <v>7131</v>
      </c>
      <c r="F1328" s="99" t="s">
        <v>7132</v>
      </c>
      <c r="G1328" s="99" t="n">
        <v>71</v>
      </c>
      <c r="H1328" s="99" t="n">
        <v>2500</v>
      </c>
      <c r="I1328" s="99" t="s">
        <v>180</v>
      </c>
      <c r="K1328" s="1" t="n">
        <f aca="false">IFERROR(VLOOKUP(A1328,'[2]Pivot HorizontalMRP'!$A$4:$B$2689,2,0),0)</f>
        <v>0</v>
      </c>
      <c r="L1328" s="1" t="n">
        <f aca="false">IFERROR(VLOOKUP(A1328,'[2]Pivot HorizontalMRP'!$A$4:$C$2689,3,0),0)</f>
        <v>139</v>
      </c>
      <c r="M1328" s="1" t="n">
        <f aca="false">IFERROR(VLOOKUP(A1328,'[2]Pivot HorizontalMRP'!$A$4:$D$2689,0.4,0),0)</f>
        <v>0</v>
      </c>
      <c r="N1328" s="1" t="n">
        <f aca="false">IFERROR(VLOOKUP(A1328,'[2]Pivot HorizontalMRP'!$A$4:$E$2689,5,0),0)</f>
        <v>0</v>
      </c>
      <c r="O1328" s="1" t="n">
        <f aca="false">K1328+L1328</f>
        <v>139</v>
      </c>
      <c r="P1328" s="1" t="n">
        <f aca="false">K1328+L1328+M1328+N1328</f>
        <v>139</v>
      </c>
      <c r="Q1328" s="1" t="n">
        <f aca="false">IFERROR(VLOOKUP(A1328,'[2]Pivot HorizontalMRP'!$A$4:$F$2689,6,0),0)</f>
        <v>100</v>
      </c>
      <c r="R1328" s="1" t="n">
        <f aca="false">IFERROR(VLOOKUP(A1328,'[2]Pivot HorizontalMRP'!$A$4:$G$2689,7,0),0)</f>
        <v>0</v>
      </c>
      <c r="S1328" s="1" t="n">
        <f aca="false">IFERROR(VLOOKUP(A1328,'[2]Pivot HorizontalMRP'!$A$4:$H$2689,8,0),0)</f>
        <v>0</v>
      </c>
      <c r="T1328" s="1" t="n">
        <f aca="false">IFERROR(VLOOKUP(A1328,'[2]Pivot HorizontalMRP'!$A$4:$I$2689,9,0),0)</f>
        <v>0</v>
      </c>
      <c r="U1328" s="1" t="n">
        <f aca="false">IF(I1328="delivery",O1328-SUM(Q1328+R1328),IF(I1328="PO",P1328-SUM(Q1328:R1328)))</f>
        <v>39</v>
      </c>
      <c r="V1328" s="99" t="n">
        <v>6.65</v>
      </c>
      <c r="X1328" s="81" t="n">
        <f aca="false">W1328-V1328</f>
        <v>-6.65</v>
      </c>
      <c r="AA1328" s="81"/>
      <c r="AO1328" s="81" t="str">
        <f aca="false">D1328</f>
        <v>Arista</v>
      </c>
      <c r="AP1328" s="99" t="s">
        <v>6397</v>
      </c>
      <c r="BF1328" s="99" t="s">
        <v>14668</v>
      </c>
      <c r="BG1328" s="1" t="s">
        <v>183</v>
      </c>
    </row>
    <row r="1329" customFormat="false" ht="12.75" hidden="false" customHeight="false" outlineLevel="0" collapsed="false">
      <c r="A1329" s="1" t="s">
        <v>7134</v>
      </c>
      <c r="B1329" s="1" t="s">
        <v>7135</v>
      </c>
      <c r="C1329" s="1" t="s">
        <v>177</v>
      </c>
      <c r="D1329" s="1" t="s">
        <v>82</v>
      </c>
      <c r="E1329" s="1" t="s">
        <v>15780</v>
      </c>
      <c r="F1329" s="1" t="s">
        <v>7137</v>
      </c>
      <c r="G1329" s="1" t="n">
        <v>91</v>
      </c>
      <c r="H1329" s="1" t="n">
        <v>1000</v>
      </c>
      <c r="I1329" s="101" t="s">
        <v>180</v>
      </c>
      <c r="J1329" s="1"/>
      <c r="K1329" s="1" t="n">
        <f aca="false">IFERROR(VLOOKUP(A1329,'[2]Pivot HorizontalMRP'!$A$4:$B$2689,2,0),0)</f>
        <v>0</v>
      </c>
      <c r="L1329" s="1" t="n">
        <f aca="false">IFERROR(VLOOKUP(A1329,'[2]Pivot HorizontalMRP'!$A$4:$C$2689,3,0),0)</f>
        <v>669</v>
      </c>
      <c r="M1329" s="1" t="n">
        <f aca="false">IFERROR(VLOOKUP(A1329,'[2]Pivot HorizontalMRP'!$A$4:$D$2689,0.4,0),0)</f>
        <v>0</v>
      </c>
      <c r="N1329" s="1" t="n">
        <f aca="false">IFERROR(VLOOKUP(A1329,'[2]Pivot HorizontalMRP'!$A$4:$E$2689,5,0),0)</f>
        <v>0</v>
      </c>
      <c r="O1329" s="1" t="n">
        <f aca="false">K1329+L1329</f>
        <v>669</v>
      </c>
      <c r="P1329" s="1" t="n">
        <f aca="false">K1329+L1329+M1329+N1329</f>
        <v>669</v>
      </c>
      <c r="Q1329" s="1" t="n">
        <f aca="false">IFERROR(VLOOKUP(A1329,'[2]Pivot HorizontalMRP'!$A$4:$F$2689,6,0),0)</f>
        <v>237</v>
      </c>
      <c r="R1329" s="1" t="n">
        <f aca="false">IFERROR(VLOOKUP(A1329,'[2]Pivot HorizontalMRP'!$A$4:$G$2689,7,0),0)</f>
        <v>212</v>
      </c>
      <c r="S1329" s="1" t="n">
        <f aca="false">IFERROR(VLOOKUP(A1329,'[2]Pivot HorizontalMRP'!$A$4:$H$2689,8,0),0)</f>
        <v>138</v>
      </c>
      <c r="T1329" s="1" t="n">
        <f aca="false">IFERROR(VLOOKUP(A1329,'[2]Pivot HorizontalMRP'!$A$4:$I$2689,9,0),0)</f>
        <v>100</v>
      </c>
      <c r="U1329" s="1" t="n">
        <f aca="false">IF(I1329="delivery",O1329-SUM(Q1329+R1329),IF(I1329="PO",P1329-SUM(Q1329:R1329)))</f>
        <v>220</v>
      </c>
      <c r="V1329" s="81" t="n">
        <v>11.086</v>
      </c>
      <c r="W1329" s="81"/>
      <c r="X1329" s="81" t="n">
        <f aca="false">W1329-V1329</f>
        <v>-11.086</v>
      </c>
      <c r="Y1329" s="81"/>
      <c r="Z1329" s="81"/>
      <c r="AA1329" s="81"/>
      <c r="AB1329" s="81"/>
      <c r="AC1329" s="81"/>
      <c r="AD1329" s="81"/>
      <c r="AE1329" s="81"/>
      <c r="AF1329" s="81"/>
      <c r="AG1329" s="81"/>
      <c r="AH1329" s="81"/>
      <c r="AI1329" s="81"/>
      <c r="AJ1329" s="81"/>
      <c r="AK1329" s="81"/>
      <c r="AL1329" s="81"/>
      <c r="AM1329" s="81"/>
      <c r="AN1329" s="81"/>
      <c r="AO1329" s="81" t="str">
        <f aca="false">D1329</f>
        <v>Arista</v>
      </c>
      <c r="AP1329" s="1" t="s">
        <v>6397</v>
      </c>
      <c r="AQ1329" s="1"/>
      <c r="AR1329" s="1"/>
      <c r="AS1329" s="1"/>
      <c r="AT1329" s="1"/>
      <c r="AU1329" s="1"/>
      <c r="AV1329" s="1"/>
      <c r="AW1329" s="1"/>
      <c r="AX1329" s="1"/>
      <c r="AY1329" s="1"/>
      <c r="AZ1329" s="1"/>
      <c r="BA1329" s="1"/>
      <c r="BB1329" s="1"/>
      <c r="BC1329" s="1"/>
      <c r="BD1329" s="1"/>
      <c r="BE1329" s="1"/>
      <c r="BF1329" s="1" t="s">
        <v>14668</v>
      </c>
      <c r="BG1329" s="1" t="s">
        <v>183</v>
      </c>
      <c r="BH1329" s="1"/>
      <c r="BI1329" s="1"/>
    </row>
    <row r="1330" customFormat="false" ht="12.75" hidden="false" customHeight="false" outlineLevel="0" collapsed="false">
      <c r="A1330" s="1" t="s">
        <v>7138</v>
      </c>
      <c r="B1330" s="1" t="s">
        <v>7139</v>
      </c>
      <c r="C1330" s="1" t="s">
        <v>177</v>
      </c>
      <c r="D1330" s="1" t="s">
        <v>82</v>
      </c>
      <c r="E1330" s="1" t="s">
        <v>15781</v>
      </c>
      <c r="F1330" s="1" t="s">
        <v>10440</v>
      </c>
      <c r="G1330" s="1" t="n">
        <v>91</v>
      </c>
      <c r="H1330" s="1" t="n">
        <v>40</v>
      </c>
      <c r="I1330" s="101" t="s">
        <v>180</v>
      </c>
      <c r="J1330" s="1"/>
      <c r="K1330" s="1" t="n">
        <f aca="false">IFERROR(VLOOKUP(A1330,'[2]Pivot HorizontalMRP'!$A$4:$B$2689,2,0),0)</f>
        <v>0</v>
      </c>
      <c r="L1330" s="1" t="n">
        <f aca="false">IFERROR(VLOOKUP(A1330,'[2]Pivot HorizontalMRP'!$A$4:$C$2689,3,0),0)</f>
        <v>629</v>
      </c>
      <c r="M1330" s="1" t="n">
        <f aca="false">IFERROR(VLOOKUP(A1330,'[2]Pivot HorizontalMRP'!$A$4:$D$2689,0.4,0),0)</f>
        <v>0</v>
      </c>
      <c r="N1330" s="1" t="n">
        <f aca="false">IFERROR(VLOOKUP(A1330,'[2]Pivot HorizontalMRP'!$A$4:$E$2689,5,0),0)</f>
        <v>240</v>
      </c>
      <c r="O1330" s="1" t="n">
        <f aca="false">K1330+L1330</f>
        <v>629</v>
      </c>
      <c r="P1330" s="1" t="n">
        <f aca="false">K1330+L1330+M1330+N1330</f>
        <v>869</v>
      </c>
      <c r="Q1330" s="1" t="n">
        <f aca="false">IFERROR(VLOOKUP(A1330,'[2]Pivot HorizontalMRP'!$A$4:$F$2689,6,0),0)</f>
        <v>366</v>
      </c>
      <c r="R1330" s="1" t="n">
        <f aca="false">IFERROR(VLOOKUP(A1330,'[2]Pivot HorizontalMRP'!$A$4:$G$2689,7,0),0)</f>
        <v>432</v>
      </c>
      <c r="S1330" s="1" t="n">
        <f aca="false">IFERROR(VLOOKUP(A1330,'[2]Pivot HorizontalMRP'!$A$4:$H$2689,8,0),0)</f>
        <v>431</v>
      </c>
      <c r="T1330" s="1" t="n">
        <f aca="false">IFERROR(VLOOKUP(A1330,'[2]Pivot HorizontalMRP'!$A$4:$I$2689,9,0),0)</f>
        <v>353</v>
      </c>
      <c r="U1330" s="1" t="n">
        <f aca="false">IF(I1330="delivery",O1330-SUM(Q1330+R1330),IF(I1330="PO",P1330-SUM(Q1330:R1330)))</f>
        <v>-169</v>
      </c>
      <c r="V1330" s="81" t="n">
        <v>84</v>
      </c>
      <c r="W1330" s="81"/>
      <c r="X1330" s="81" t="n">
        <f aca="false">W1330-V1330</f>
        <v>-84</v>
      </c>
      <c r="Y1330" s="81"/>
      <c r="Z1330" s="81"/>
      <c r="AA1330" s="81" t="n">
        <v>84</v>
      </c>
      <c r="AB1330" s="81"/>
      <c r="AC1330" s="81"/>
      <c r="AD1330" s="81"/>
      <c r="AE1330" s="81"/>
      <c r="AF1330" s="81"/>
      <c r="AG1330" s="81"/>
      <c r="AH1330" s="81"/>
      <c r="AI1330" s="81"/>
      <c r="AJ1330" s="81"/>
      <c r="AK1330" s="81"/>
      <c r="AL1330" s="81"/>
      <c r="AM1330" s="81"/>
      <c r="AN1330" s="81"/>
      <c r="AO1330" s="81" t="str">
        <f aca="false">D1330</f>
        <v>Arista</v>
      </c>
      <c r="AP1330" s="1" t="s">
        <v>6397</v>
      </c>
      <c r="AQ1330" s="1"/>
      <c r="AR1330" s="1"/>
      <c r="AS1330" s="1"/>
      <c r="AT1330" s="1"/>
      <c r="AU1330" s="1"/>
      <c r="AV1330" s="1"/>
      <c r="AW1330" s="1"/>
      <c r="AX1330" s="1"/>
      <c r="AY1330" s="1"/>
      <c r="AZ1330" s="1"/>
      <c r="BA1330" s="1"/>
      <c r="BB1330" s="1"/>
      <c r="BC1330" s="1"/>
      <c r="BD1330" s="1"/>
      <c r="BE1330" s="1"/>
      <c r="BF1330" s="1" t="s">
        <v>14668</v>
      </c>
      <c r="BG1330" s="1" t="s">
        <v>183</v>
      </c>
      <c r="BH1330" s="1"/>
      <c r="BI1330" s="1"/>
    </row>
    <row r="1331" customFormat="false" ht="12.75" hidden="false" customHeight="false" outlineLevel="0" collapsed="false">
      <c r="A1331" s="1" t="s">
        <v>7146</v>
      </c>
      <c r="B1331" s="1" t="s">
        <v>7147</v>
      </c>
      <c r="C1331" s="1" t="s">
        <v>177</v>
      </c>
      <c r="D1331" s="1" t="s">
        <v>82</v>
      </c>
      <c r="E1331" s="1" t="s">
        <v>15782</v>
      </c>
      <c r="F1331" s="1" t="s">
        <v>7149</v>
      </c>
      <c r="G1331" s="1" t="n">
        <v>76</v>
      </c>
      <c r="H1331" s="1" t="n">
        <v>840</v>
      </c>
      <c r="I1331" s="101" t="s">
        <v>188</v>
      </c>
      <c r="J1331" s="1"/>
      <c r="K1331" s="1" t="n">
        <f aca="false">IFERROR(VLOOKUP(A1331,'[2]Pivot HorizontalMRP'!$A$4:$B$2689,2,0),0)</f>
        <v>0</v>
      </c>
      <c r="L1331" s="1" t="n">
        <f aca="false">IFERROR(VLOOKUP(A1331,'[2]Pivot HorizontalMRP'!$A$4:$C$2689,3,0),0)</f>
        <v>1272</v>
      </c>
      <c r="M1331" s="1" t="n">
        <f aca="false">IFERROR(VLOOKUP(A1331,'[2]Pivot HorizontalMRP'!$A$4:$D$2689,0.4,0),0)</f>
        <v>0</v>
      </c>
      <c r="N1331" s="1" t="n">
        <f aca="false">IFERROR(VLOOKUP(A1331,'[2]Pivot HorizontalMRP'!$A$4:$E$2689,5,0),0)</f>
        <v>0</v>
      </c>
      <c r="O1331" s="1" t="n">
        <f aca="false">K1331+L1331</f>
        <v>1272</v>
      </c>
      <c r="P1331" s="1" t="n">
        <f aca="false">K1331+L1331+M1331+N1331</f>
        <v>1272</v>
      </c>
      <c r="Q1331" s="1" t="n">
        <f aca="false">IFERROR(VLOOKUP(A1331,'[2]Pivot HorizontalMRP'!$A$4:$F$2689,6,0),0)</f>
        <v>106</v>
      </c>
      <c r="R1331" s="1" t="n">
        <f aca="false">IFERROR(VLOOKUP(A1331,'[2]Pivot HorizontalMRP'!$A$4:$G$2689,7,0),0)</f>
        <v>120</v>
      </c>
      <c r="S1331" s="1" t="n">
        <f aca="false">IFERROR(VLOOKUP(A1331,'[2]Pivot HorizontalMRP'!$A$4:$H$2689,8,0),0)</f>
        <v>120</v>
      </c>
      <c r="T1331" s="1" t="n">
        <f aca="false">IFERROR(VLOOKUP(A1331,'[2]Pivot HorizontalMRP'!$A$4:$I$2689,9,0),0)</f>
        <v>0</v>
      </c>
      <c r="U1331" s="1" t="n">
        <f aca="false">IF(I1331="delivery",O1331-SUM(Q1331+R1331),IF(I1331="PO",P1331-SUM(Q1331:R1331)))</f>
        <v>1046</v>
      </c>
      <c r="V1331" s="81" t="n">
        <v>8.8</v>
      </c>
      <c r="W1331" s="81"/>
      <c r="X1331" s="81" t="n">
        <f aca="false">W1331-V1331</f>
        <v>-8.8</v>
      </c>
      <c r="Y1331" s="81"/>
      <c r="Z1331" s="81"/>
      <c r="AA1331" s="81" t="n">
        <v>8.8</v>
      </c>
      <c r="AB1331" s="81"/>
      <c r="AC1331" s="81"/>
      <c r="AD1331" s="81"/>
      <c r="AE1331" s="81"/>
      <c r="AF1331" s="81"/>
      <c r="AG1331" s="81"/>
      <c r="AH1331" s="81"/>
      <c r="AI1331" s="81"/>
      <c r="AJ1331" s="81"/>
      <c r="AK1331" s="81"/>
      <c r="AL1331" s="81"/>
      <c r="AM1331" s="81"/>
      <c r="AN1331" s="81"/>
      <c r="AO1331" s="81" t="str">
        <f aca="false">D1331</f>
        <v>Arista</v>
      </c>
      <c r="AP1331" s="1" t="s">
        <v>6397</v>
      </c>
      <c r="AQ1331" s="1"/>
      <c r="AR1331" s="1"/>
      <c r="AS1331" s="1"/>
      <c r="AT1331" s="1"/>
      <c r="AU1331" s="1"/>
      <c r="AV1331" s="1"/>
      <c r="AW1331" s="1"/>
      <c r="AX1331" s="1"/>
      <c r="AY1331" s="1"/>
      <c r="AZ1331" s="1"/>
      <c r="BA1331" s="1"/>
      <c r="BB1331" s="1"/>
      <c r="BC1331" s="1"/>
      <c r="BD1331" s="1"/>
      <c r="BE1331" s="1"/>
      <c r="BF1331" s="1" t="s">
        <v>14668</v>
      </c>
      <c r="BG1331" s="1" t="s">
        <v>183</v>
      </c>
      <c r="BH1331" s="1"/>
      <c r="BI1331" s="1"/>
    </row>
    <row r="1332" customFormat="false" ht="12.75" hidden="false" customHeight="false" outlineLevel="0" collapsed="false">
      <c r="A1332" s="1" t="s">
        <v>7150</v>
      </c>
      <c r="B1332" s="1" t="s">
        <v>7151</v>
      </c>
      <c r="C1332" s="1" t="s">
        <v>177</v>
      </c>
      <c r="D1332" s="1" t="s">
        <v>82</v>
      </c>
      <c r="E1332" s="1" t="s">
        <v>7152</v>
      </c>
      <c r="F1332" s="1" t="s">
        <v>7153</v>
      </c>
      <c r="G1332" s="1" t="n">
        <v>71</v>
      </c>
      <c r="H1332" s="1" t="n">
        <v>1</v>
      </c>
      <c r="I1332" s="101" t="s">
        <v>180</v>
      </c>
      <c r="J1332" s="1"/>
      <c r="K1332" s="1" t="n">
        <f aca="false">IFERROR(VLOOKUP(A1332,'[2]Pivot HorizontalMRP'!$A$4:$B$2689,2,0),0)</f>
        <v>0</v>
      </c>
      <c r="L1332" s="1" t="n">
        <f aca="false">IFERROR(VLOOKUP(A1332,'[2]Pivot HorizontalMRP'!$A$4:$C$2689,3,0),0)</f>
        <v>9197</v>
      </c>
      <c r="M1332" s="1" t="n">
        <f aca="false">IFERROR(VLOOKUP(A1332,'[2]Pivot HorizontalMRP'!$A$4:$D$2689,0.4,0),0)</f>
        <v>0</v>
      </c>
      <c r="N1332" s="1" t="n">
        <f aca="false">IFERROR(VLOOKUP(A1332,'[2]Pivot HorizontalMRP'!$A$4:$E$2689,5,0),0)</f>
        <v>0</v>
      </c>
      <c r="O1332" s="1" t="n">
        <f aca="false">K1332+L1332</f>
        <v>9197</v>
      </c>
      <c r="P1332" s="1" t="n">
        <f aca="false">K1332+L1332+M1332+N1332</f>
        <v>9197</v>
      </c>
      <c r="Q1332" s="1" t="n">
        <f aca="false">IFERROR(VLOOKUP(A1332,'[2]Pivot HorizontalMRP'!$A$4:$F$2689,6,0),0)</f>
        <v>4073</v>
      </c>
      <c r="R1332" s="1" t="n">
        <f aca="false">IFERROR(VLOOKUP(A1332,'[2]Pivot HorizontalMRP'!$A$4:$G$2689,7,0),0)</f>
        <v>2200</v>
      </c>
      <c r="S1332" s="1" t="n">
        <f aca="false">IFERROR(VLOOKUP(A1332,'[2]Pivot HorizontalMRP'!$A$4:$H$2689,8,0),0)</f>
        <v>1992</v>
      </c>
      <c r="T1332" s="1" t="n">
        <f aca="false">IFERROR(VLOOKUP(A1332,'[2]Pivot HorizontalMRP'!$A$4:$I$2689,9,0),0)</f>
        <v>768</v>
      </c>
      <c r="U1332" s="1" t="n">
        <f aca="false">IF(I1332="delivery",O1332-SUM(Q1332+R1332),IF(I1332="PO",P1332-SUM(Q1332:R1332)))</f>
        <v>2924</v>
      </c>
      <c r="V1332" s="81" t="n">
        <v>3.51</v>
      </c>
      <c r="W1332" s="81"/>
      <c r="X1332" s="81" t="n">
        <f aca="false">W1332-V1332</f>
        <v>-3.51</v>
      </c>
      <c r="Y1332" s="81"/>
      <c r="Z1332" s="81"/>
      <c r="AA1332" s="81"/>
      <c r="AB1332" s="81"/>
      <c r="AC1332" s="81"/>
      <c r="AD1332" s="81"/>
      <c r="AE1332" s="81"/>
      <c r="AF1332" s="81"/>
      <c r="AG1332" s="81"/>
      <c r="AH1332" s="81"/>
      <c r="AI1332" s="81"/>
      <c r="AJ1332" s="81"/>
      <c r="AK1332" s="81"/>
      <c r="AL1332" s="81"/>
      <c r="AM1332" s="81"/>
      <c r="AN1332" s="81"/>
      <c r="AO1332" s="81" t="str">
        <f aca="false">D1332</f>
        <v>Arista</v>
      </c>
      <c r="AP1332" s="1" t="s">
        <v>6397</v>
      </c>
      <c r="AQ1332" s="1"/>
      <c r="AR1332" s="1"/>
      <c r="AS1332" s="1"/>
      <c r="AT1332" s="1"/>
      <c r="AU1332" s="1"/>
      <c r="AV1332" s="1"/>
      <c r="AW1332" s="1"/>
      <c r="AX1332" s="1"/>
      <c r="AY1332" s="1"/>
      <c r="AZ1332" s="1"/>
      <c r="BA1332" s="1"/>
      <c r="BB1332" s="1"/>
      <c r="BC1332" s="1"/>
      <c r="BD1332" s="1"/>
      <c r="BE1332" s="1"/>
      <c r="BF1332" s="1" t="s">
        <v>14668</v>
      </c>
      <c r="BG1332" s="1" t="s">
        <v>183</v>
      </c>
      <c r="BH1332" s="1"/>
      <c r="BI1332" s="1"/>
    </row>
    <row r="1333" customFormat="false" ht="12.75" hidden="false" customHeight="false" outlineLevel="0" collapsed="false">
      <c r="A1333" s="1" t="s">
        <v>7154</v>
      </c>
      <c r="B1333" s="1" t="s">
        <v>7155</v>
      </c>
      <c r="C1333" s="1" t="s">
        <v>177</v>
      </c>
      <c r="D1333" s="1" t="s">
        <v>82</v>
      </c>
      <c r="E1333" s="1" t="s">
        <v>7156</v>
      </c>
      <c r="F1333" s="1" t="s">
        <v>7157</v>
      </c>
      <c r="G1333" s="1" t="n">
        <v>71</v>
      </c>
      <c r="H1333" s="1" t="n">
        <v>3000</v>
      </c>
      <c r="I1333" s="101" t="s">
        <v>180</v>
      </c>
      <c r="J1333" s="1"/>
      <c r="K1333" s="1" t="n">
        <f aca="false">IFERROR(VLOOKUP(A1333,'[2]Pivot HorizontalMRP'!$A$4:$B$2689,2,0),0)</f>
        <v>0</v>
      </c>
      <c r="L1333" s="1" t="n">
        <f aca="false">IFERROR(VLOOKUP(A1333,'[2]Pivot HorizontalMRP'!$A$4:$C$2689,3,0),0)</f>
        <v>700</v>
      </c>
      <c r="M1333" s="1" t="n">
        <f aca="false">IFERROR(VLOOKUP(A1333,'[2]Pivot HorizontalMRP'!$A$4:$D$2689,0.4,0),0)</f>
        <v>0</v>
      </c>
      <c r="N1333" s="1" t="n">
        <f aca="false">IFERROR(VLOOKUP(A1333,'[2]Pivot HorizontalMRP'!$A$4:$E$2689,5,0),0)</f>
        <v>3000</v>
      </c>
      <c r="O1333" s="1" t="n">
        <f aca="false">K1333+L1333</f>
        <v>700</v>
      </c>
      <c r="P1333" s="1" t="n">
        <f aca="false">K1333+L1333+M1333+N1333</f>
        <v>3700</v>
      </c>
      <c r="Q1333" s="1" t="n">
        <f aca="false">IFERROR(VLOOKUP(A1333,'[2]Pivot HorizontalMRP'!$A$4:$F$2689,6,0),0)</f>
        <v>398</v>
      </c>
      <c r="R1333" s="1" t="n">
        <f aca="false">IFERROR(VLOOKUP(A1333,'[2]Pivot HorizontalMRP'!$A$4:$G$2689,7,0),0)</f>
        <v>2722</v>
      </c>
      <c r="S1333" s="1" t="n">
        <f aca="false">IFERROR(VLOOKUP(A1333,'[2]Pivot HorizontalMRP'!$A$4:$H$2689,8,0),0)</f>
        <v>1422</v>
      </c>
      <c r="T1333" s="1" t="n">
        <f aca="false">IFERROR(VLOOKUP(A1333,'[2]Pivot HorizontalMRP'!$A$4:$I$2689,9,0),0)</f>
        <v>1100</v>
      </c>
      <c r="U1333" s="1" t="n">
        <f aca="false">IF(I1333="delivery",O1333-SUM(Q1333+R1333),IF(I1333="PO",P1333-SUM(Q1333:R1333)))</f>
        <v>-2420</v>
      </c>
      <c r="V1333" s="81" t="n">
        <v>0.597</v>
      </c>
      <c r="W1333" s="81"/>
      <c r="X1333" s="81" t="n">
        <f aca="false">W1333-V1333</f>
        <v>-0.597</v>
      </c>
      <c r="Y1333" s="81"/>
      <c r="Z1333" s="81"/>
      <c r="AA1333" s="81" t="n">
        <v>0.6269</v>
      </c>
      <c r="AB1333" s="81"/>
      <c r="AC1333" s="81"/>
      <c r="AD1333" s="81"/>
      <c r="AE1333" s="81"/>
      <c r="AF1333" s="81"/>
      <c r="AG1333" s="81"/>
      <c r="AH1333" s="81"/>
      <c r="AI1333" s="81"/>
      <c r="AJ1333" s="81"/>
      <c r="AK1333" s="81"/>
      <c r="AL1333" s="81"/>
      <c r="AM1333" s="81"/>
      <c r="AN1333" s="81"/>
      <c r="AO1333" s="81" t="str">
        <f aca="false">D1333</f>
        <v>Arista</v>
      </c>
      <c r="AP1333" s="1" t="s">
        <v>6397</v>
      </c>
      <c r="AQ1333" s="1"/>
      <c r="AR1333" s="1"/>
      <c r="AS1333" s="1"/>
      <c r="AT1333" s="1"/>
      <c r="AU1333" s="1"/>
      <c r="AV1333" s="1"/>
      <c r="AW1333" s="1"/>
      <c r="AX1333" s="1"/>
      <c r="AY1333" s="1"/>
      <c r="AZ1333" s="1"/>
      <c r="BA1333" s="1"/>
      <c r="BB1333" s="1"/>
      <c r="BC1333" s="1"/>
      <c r="BD1333" s="1"/>
      <c r="BE1333" s="1"/>
      <c r="BF1333" s="1" t="s">
        <v>14668</v>
      </c>
      <c r="BG1333" s="1" t="s">
        <v>183</v>
      </c>
      <c r="BH1333" s="1"/>
      <c r="BI1333" s="1"/>
    </row>
    <row r="1334" customFormat="false" ht="12.75" hidden="false" customHeight="false" outlineLevel="0" collapsed="false">
      <c r="A1334" s="1" t="s">
        <v>7158</v>
      </c>
      <c r="B1334" s="1" t="s">
        <v>7159</v>
      </c>
      <c r="C1334" s="1" t="s">
        <v>177</v>
      </c>
      <c r="D1334" s="1" t="s">
        <v>82</v>
      </c>
      <c r="E1334" s="1" t="s">
        <v>15783</v>
      </c>
      <c r="F1334" s="1" t="s">
        <v>7161</v>
      </c>
      <c r="G1334" s="1" t="n">
        <v>41</v>
      </c>
      <c r="H1334" s="1" t="n">
        <v>3000</v>
      </c>
      <c r="I1334" s="101" t="s">
        <v>180</v>
      </c>
      <c r="J1334" s="1"/>
      <c r="K1334" s="1" t="n">
        <f aca="false">IFERROR(VLOOKUP(A1334,'[2]Pivot HorizontalMRP'!$A$4:$B$2689,2,0),0)</f>
        <v>0</v>
      </c>
      <c r="L1334" s="1" t="n">
        <f aca="false">IFERROR(VLOOKUP(A1334,'[2]Pivot HorizontalMRP'!$A$4:$C$2689,3,0),0)</f>
        <v>5315</v>
      </c>
      <c r="M1334" s="1" t="n">
        <f aca="false">IFERROR(VLOOKUP(A1334,'[2]Pivot HorizontalMRP'!$A$4:$D$2689,0.4,0),0)</f>
        <v>0</v>
      </c>
      <c r="N1334" s="1" t="n">
        <f aca="false">IFERROR(VLOOKUP(A1334,'[2]Pivot HorizontalMRP'!$A$4:$E$2689,5,0),0)</f>
        <v>0</v>
      </c>
      <c r="O1334" s="1" t="n">
        <f aca="false">K1334+L1334</f>
        <v>5315</v>
      </c>
      <c r="P1334" s="1" t="n">
        <f aca="false">K1334+L1334+M1334+N1334</f>
        <v>5315</v>
      </c>
      <c r="Q1334" s="1" t="n">
        <f aca="false">IFERROR(VLOOKUP(A1334,'[2]Pivot HorizontalMRP'!$A$4:$F$2689,6,0),0)</f>
        <v>2658</v>
      </c>
      <c r="R1334" s="1" t="n">
        <f aca="false">IFERROR(VLOOKUP(A1334,'[2]Pivot HorizontalMRP'!$A$4:$G$2689,7,0),0)</f>
        <v>6104</v>
      </c>
      <c r="S1334" s="1" t="n">
        <f aca="false">IFERROR(VLOOKUP(A1334,'[2]Pivot HorizontalMRP'!$A$4:$H$2689,8,0),0)</f>
        <v>6920</v>
      </c>
      <c r="T1334" s="1" t="n">
        <f aca="false">IFERROR(VLOOKUP(A1334,'[2]Pivot HorizontalMRP'!$A$4:$I$2689,9,0),0)</f>
        <v>3552</v>
      </c>
      <c r="U1334" s="1" t="n">
        <f aca="false">IF(I1334="delivery",O1334-SUM(Q1334+R1334),IF(I1334="PO",P1334-SUM(Q1334:R1334)))</f>
        <v>-3447</v>
      </c>
      <c r="V1334" s="81" t="n">
        <v>0.262</v>
      </c>
      <c r="W1334" s="81"/>
      <c r="X1334" s="81" t="n">
        <f aca="false">W1334-V1334</f>
        <v>-0.262</v>
      </c>
      <c r="Y1334" s="81"/>
      <c r="Z1334" s="81"/>
      <c r="AA1334" s="81"/>
      <c r="AB1334" s="81"/>
      <c r="AC1334" s="81"/>
      <c r="AD1334" s="81"/>
      <c r="AE1334" s="81"/>
      <c r="AF1334" s="81"/>
      <c r="AG1334" s="81"/>
      <c r="AH1334" s="81"/>
      <c r="AI1334" s="81"/>
      <c r="AJ1334" s="81"/>
      <c r="AK1334" s="81"/>
      <c r="AL1334" s="81"/>
      <c r="AM1334" s="81"/>
      <c r="AN1334" s="81"/>
      <c r="AO1334" s="81" t="str">
        <f aca="false">D1334</f>
        <v>Arista</v>
      </c>
      <c r="AP1334" s="1" t="s">
        <v>6397</v>
      </c>
      <c r="AQ1334" s="1"/>
      <c r="AR1334" s="1"/>
      <c r="AS1334" s="1"/>
      <c r="AT1334" s="1"/>
      <c r="AU1334" s="1"/>
      <c r="AV1334" s="1"/>
      <c r="AW1334" s="1"/>
      <c r="AX1334" s="1"/>
      <c r="AY1334" s="1"/>
      <c r="AZ1334" s="1"/>
      <c r="BA1334" s="1"/>
      <c r="BB1334" s="1"/>
      <c r="BC1334" s="1"/>
      <c r="BD1334" s="1"/>
      <c r="BE1334" s="1"/>
      <c r="BF1334" s="1" t="s">
        <v>14668</v>
      </c>
      <c r="BG1334" s="1" t="s">
        <v>183</v>
      </c>
      <c r="BH1334" s="1"/>
      <c r="BI1334" s="1"/>
    </row>
    <row r="1335" customFormat="false" ht="12.75" hidden="false" customHeight="false" outlineLevel="0" collapsed="false">
      <c r="A1335" s="1" t="s">
        <v>7162</v>
      </c>
      <c r="B1335" s="1" t="s">
        <v>7163</v>
      </c>
      <c r="C1335" s="1" t="s">
        <v>177</v>
      </c>
      <c r="D1335" s="1" t="s">
        <v>82</v>
      </c>
      <c r="E1335" s="1" t="s">
        <v>15784</v>
      </c>
      <c r="F1335" s="1" t="s">
        <v>7165</v>
      </c>
      <c r="G1335" s="1" t="n">
        <v>71</v>
      </c>
      <c r="H1335" s="1" t="n">
        <v>2000</v>
      </c>
      <c r="I1335" s="101" t="s">
        <v>180</v>
      </c>
      <c r="J1335" s="1"/>
      <c r="K1335" s="1" t="n">
        <f aca="false">IFERROR(VLOOKUP(A1335,'[2]Pivot HorizontalMRP'!$A$4:$B$2689,2,0),0)</f>
        <v>0</v>
      </c>
      <c r="L1335" s="1" t="n">
        <f aca="false">IFERROR(VLOOKUP(A1335,'[2]Pivot HorizontalMRP'!$A$4:$C$2689,3,0),0)</f>
        <v>41</v>
      </c>
      <c r="M1335" s="1" t="n">
        <f aca="false">IFERROR(VLOOKUP(A1335,'[2]Pivot HorizontalMRP'!$A$4:$D$2689,0.4,0),0)</f>
        <v>0</v>
      </c>
      <c r="N1335" s="1" t="n">
        <f aca="false">IFERROR(VLOOKUP(A1335,'[2]Pivot HorizontalMRP'!$A$4:$E$2689,5,0),0)</f>
        <v>11</v>
      </c>
      <c r="O1335" s="1" t="n">
        <f aca="false">K1335+L1335</f>
        <v>41</v>
      </c>
      <c r="P1335" s="1" t="n">
        <f aca="false">K1335+L1335+M1335+N1335</f>
        <v>52</v>
      </c>
      <c r="Q1335" s="1" t="n">
        <f aca="false">IFERROR(VLOOKUP(A1335,'[2]Pivot HorizontalMRP'!$A$4:$F$2689,6,0),0)</f>
        <v>52</v>
      </c>
      <c r="R1335" s="1" t="n">
        <f aca="false">IFERROR(VLOOKUP(A1335,'[2]Pivot HorizontalMRP'!$A$4:$G$2689,7,0),0)</f>
        <v>0</v>
      </c>
      <c r="S1335" s="1" t="n">
        <f aca="false">IFERROR(VLOOKUP(A1335,'[2]Pivot HorizontalMRP'!$A$4:$H$2689,8,0),0)</f>
        <v>0</v>
      </c>
      <c r="T1335" s="1" t="n">
        <f aca="false">IFERROR(VLOOKUP(A1335,'[2]Pivot HorizontalMRP'!$A$4:$I$2689,9,0),0)</f>
        <v>0</v>
      </c>
      <c r="U1335" s="1" t="n">
        <f aca="false">IF(I1335="delivery",O1335-SUM(Q1335+R1335),IF(I1335="PO",P1335-SUM(Q1335:R1335)))</f>
        <v>-11</v>
      </c>
      <c r="V1335" s="81" t="n">
        <v>2.37</v>
      </c>
      <c r="W1335" s="81"/>
      <c r="X1335" s="81" t="n">
        <f aca="false">W1335-V1335</f>
        <v>-2.37</v>
      </c>
      <c r="Y1335" s="81"/>
      <c r="Z1335" s="81"/>
      <c r="AA1335" s="81"/>
      <c r="AB1335" s="81"/>
      <c r="AC1335" s="81"/>
      <c r="AD1335" s="81"/>
      <c r="AE1335" s="81"/>
      <c r="AF1335" s="81"/>
      <c r="AG1335" s="81"/>
      <c r="AH1335" s="81"/>
      <c r="AI1335" s="81"/>
      <c r="AJ1335" s="81"/>
      <c r="AK1335" s="81"/>
      <c r="AL1335" s="81"/>
      <c r="AM1335" s="81"/>
      <c r="AN1335" s="81"/>
      <c r="AO1335" s="81" t="str">
        <f aca="false">D1335</f>
        <v>Arista</v>
      </c>
      <c r="AP1335" s="1" t="s">
        <v>6397</v>
      </c>
      <c r="AQ1335" s="1"/>
      <c r="AR1335" s="1"/>
      <c r="AS1335" s="1"/>
      <c r="AT1335" s="1"/>
      <c r="AU1335" s="1"/>
      <c r="AV1335" s="1"/>
      <c r="AW1335" s="1"/>
      <c r="AX1335" s="1"/>
      <c r="AY1335" s="1"/>
      <c r="AZ1335" s="1"/>
      <c r="BA1335" s="1"/>
      <c r="BB1335" s="1"/>
      <c r="BC1335" s="1"/>
      <c r="BD1335" s="1"/>
      <c r="BE1335" s="1"/>
      <c r="BF1335" s="1" t="s">
        <v>14668</v>
      </c>
      <c r="BG1335" s="1" t="s">
        <v>183</v>
      </c>
      <c r="BH1335" s="1"/>
      <c r="BI1335" s="1"/>
    </row>
    <row r="1336" customFormat="false" ht="12.75" hidden="false" customHeight="false" outlineLevel="0" collapsed="false">
      <c r="A1336" s="1" t="s">
        <v>7166</v>
      </c>
      <c r="B1336" s="1" t="s">
        <v>7167</v>
      </c>
      <c r="C1336" s="1" t="s">
        <v>177</v>
      </c>
      <c r="D1336" s="1" t="s">
        <v>82</v>
      </c>
      <c r="E1336" s="1" t="s">
        <v>15785</v>
      </c>
      <c r="F1336" s="1" t="s">
        <v>7169</v>
      </c>
      <c r="G1336" s="1" t="n">
        <v>91</v>
      </c>
      <c r="H1336" s="1" t="n">
        <v>21</v>
      </c>
      <c r="I1336" s="101" t="s">
        <v>180</v>
      </c>
      <c r="J1336" s="1"/>
      <c r="K1336" s="1" t="n">
        <f aca="false">IFERROR(VLOOKUP(A1336,'[2]Pivot HorizontalMRP'!$A$4:$B$2689,2,0),0)</f>
        <v>0</v>
      </c>
      <c r="L1336" s="1" t="n">
        <f aca="false">IFERROR(VLOOKUP(A1336,'[2]Pivot HorizontalMRP'!$A$4:$C$2689,3,0),0)</f>
        <v>2430</v>
      </c>
      <c r="M1336" s="1" t="n">
        <f aca="false">IFERROR(VLOOKUP(A1336,'[2]Pivot HorizontalMRP'!$A$4:$D$2689,0.4,0),0)</f>
        <v>0</v>
      </c>
      <c r="N1336" s="1" t="n">
        <f aca="false">IFERROR(VLOOKUP(A1336,'[2]Pivot HorizontalMRP'!$A$4:$E$2689,5,0),0)</f>
        <v>336</v>
      </c>
      <c r="O1336" s="1" t="n">
        <f aca="false">K1336+L1336</f>
        <v>2430</v>
      </c>
      <c r="P1336" s="1" t="n">
        <f aca="false">K1336+L1336+M1336+N1336</f>
        <v>2766</v>
      </c>
      <c r="Q1336" s="1" t="n">
        <f aca="false">IFERROR(VLOOKUP(A1336,'[2]Pivot HorizontalMRP'!$A$4:$F$2689,6,0),0)</f>
        <v>2438</v>
      </c>
      <c r="R1336" s="1" t="n">
        <f aca="false">IFERROR(VLOOKUP(A1336,'[2]Pivot HorizontalMRP'!$A$4:$G$2689,7,0),0)</f>
        <v>3129</v>
      </c>
      <c r="S1336" s="1" t="n">
        <f aca="false">IFERROR(VLOOKUP(A1336,'[2]Pivot HorizontalMRP'!$A$4:$H$2689,8,0),0)</f>
        <v>2489</v>
      </c>
      <c r="T1336" s="1" t="n">
        <f aca="false">IFERROR(VLOOKUP(A1336,'[2]Pivot HorizontalMRP'!$A$4:$I$2689,9,0),0)</f>
        <v>1942</v>
      </c>
      <c r="U1336" s="1" t="n">
        <f aca="false">IF(I1336="delivery",O1336-SUM(Q1336+R1336),IF(I1336="PO",P1336-SUM(Q1336:R1336)))</f>
        <v>-3137</v>
      </c>
      <c r="V1336" s="81" t="n">
        <v>55.65</v>
      </c>
      <c r="W1336" s="81"/>
      <c r="X1336" s="81" t="n">
        <f aca="false">W1336-V1336</f>
        <v>-55.65</v>
      </c>
      <c r="Y1336" s="81"/>
      <c r="Z1336" s="81"/>
      <c r="AA1336" s="81" t="n">
        <v>55.65</v>
      </c>
      <c r="AB1336" s="81"/>
      <c r="AC1336" s="81"/>
      <c r="AD1336" s="81"/>
      <c r="AE1336" s="81"/>
      <c r="AF1336" s="81"/>
      <c r="AG1336" s="81"/>
      <c r="AH1336" s="81"/>
      <c r="AI1336" s="81"/>
      <c r="AJ1336" s="81"/>
      <c r="AK1336" s="81"/>
      <c r="AL1336" s="81"/>
      <c r="AM1336" s="81"/>
      <c r="AN1336" s="81"/>
      <c r="AO1336" s="81" t="str">
        <f aca="false">D1336</f>
        <v>Arista</v>
      </c>
      <c r="AP1336" s="1" t="s">
        <v>6397</v>
      </c>
      <c r="AQ1336" s="1"/>
      <c r="AR1336" s="1"/>
      <c r="AS1336" s="1"/>
      <c r="AT1336" s="1"/>
      <c r="AU1336" s="1"/>
      <c r="AV1336" s="1"/>
      <c r="AW1336" s="1"/>
      <c r="AX1336" s="1"/>
      <c r="AY1336" s="1"/>
      <c r="AZ1336" s="1"/>
      <c r="BA1336" s="1"/>
      <c r="BB1336" s="1"/>
      <c r="BC1336" s="1"/>
      <c r="BD1336" s="1"/>
      <c r="BE1336" s="1"/>
      <c r="BF1336" s="1" t="s">
        <v>14668</v>
      </c>
      <c r="BG1336" s="1" t="s">
        <v>183</v>
      </c>
      <c r="BH1336" s="1"/>
      <c r="BI1336" s="1"/>
    </row>
    <row r="1337" customFormat="false" ht="12.75" hidden="false" customHeight="false" outlineLevel="0" collapsed="false">
      <c r="A1337" s="1" t="s">
        <v>7170</v>
      </c>
      <c r="B1337" s="1" t="s">
        <v>7171</v>
      </c>
      <c r="C1337" s="1" t="s">
        <v>177</v>
      </c>
      <c r="D1337" s="1" t="s">
        <v>82</v>
      </c>
      <c r="E1337" s="1" t="s">
        <v>15786</v>
      </c>
      <c r="F1337" s="1" t="s">
        <v>7173</v>
      </c>
      <c r="G1337" s="1" t="n">
        <v>71</v>
      </c>
      <c r="H1337" s="1" t="n">
        <v>3000</v>
      </c>
      <c r="I1337" s="101" t="s">
        <v>180</v>
      </c>
      <c r="J1337" s="1"/>
      <c r="K1337" s="1" t="n">
        <f aca="false">IFERROR(VLOOKUP(A1337,'[2]Pivot HorizontalMRP'!$A$4:$B$2689,2,0),0)</f>
        <v>0</v>
      </c>
      <c r="L1337" s="1" t="n">
        <f aca="false">IFERROR(VLOOKUP(A1337,'[2]Pivot HorizontalMRP'!$A$4:$C$2689,3,0),0)</f>
        <v>289</v>
      </c>
      <c r="M1337" s="1" t="n">
        <f aca="false">IFERROR(VLOOKUP(A1337,'[2]Pivot HorizontalMRP'!$A$4:$D$2689,0.4,0),0)</f>
        <v>0</v>
      </c>
      <c r="N1337" s="1" t="n">
        <f aca="false">IFERROR(VLOOKUP(A1337,'[2]Pivot HorizontalMRP'!$A$4:$E$2689,5,0),0)</f>
        <v>3000</v>
      </c>
      <c r="O1337" s="1" t="n">
        <f aca="false">K1337+L1337</f>
        <v>289</v>
      </c>
      <c r="P1337" s="1" t="n">
        <f aca="false">K1337+L1337+M1337+N1337</f>
        <v>3289</v>
      </c>
      <c r="Q1337" s="1" t="n">
        <f aca="false">IFERROR(VLOOKUP(A1337,'[2]Pivot HorizontalMRP'!$A$4:$F$2689,6,0),0)</f>
        <v>261</v>
      </c>
      <c r="R1337" s="1" t="n">
        <f aca="false">IFERROR(VLOOKUP(A1337,'[2]Pivot HorizontalMRP'!$A$4:$G$2689,7,0),0)</f>
        <v>1747</v>
      </c>
      <c r="S1337" s="1" t="n">
        <f aca="false">IFERROR(VLOOKUP(A1337,'[2]Pivot HorizontalMRP'!$A$4:$H$2689,8,0),0)</f>
        <v>1211</v>
      </c>
      <c r="T1337" s="1" t="n">
        <f aca="false">IFERROR(VLOOKUP(A1337,'[2]Pivot HorizontalMRP'!$A$4:$I$2689,9,0),0)</f>
        <v>860</v>
      </c>
      <c r="U1337" s="1" t="n">
        <f aca="false">IF(I1337="delivery",O1337-SUM(Q1337+R1337),IF(I1337="PO",P1337-SUM(Q1337:R1337)))</f>
        <v>-1719</v>
      </c>
      <c r="V1337" s="81" t="n">
        <v>0.058</v>
      </c>
      <c r="W1337" s="81"/>
      <c r="X1337" s="81" t="n">
        <f aca="false">W1337-V1337</f>
        <v>-0.058</v>
      </c>
      <c r="Y1337" s="81"/>
      <c r="Z1337" s="81"/>
      <c r="AA1337" s="81" t="n">
        <v>0.058</v>
      </c>
      <c r="AB1337" s="81"/>
      <c r="AC1337" s="81"/>
      <c r="AD1337" s="81"/>
      <c r="AE1337" s="81"/>
      <c r="AF1337" s="81"/>
      <c r="AG1337" s="81"/>
      <c r="AH1337" s="81"/>
      <c r="AI1337" s="81"/>
      <c r="AJ1337" s="81"/>
      <c r="AK1337" s="81"/>
      <c r="AL1337" s="81"/>
      <c r="AM1337" s="81"/>
      <c r="AN1337" s="81"/>
      <c r="AO1337" s="81" t="str">
        <f aca="false">D1337</f>
        <v>Arista</v>
      </c>
      <c r="AP1337" s="1" t="s">
        <v>6397</v>
      </c>
      <c r="AQ1337" s="1"/>
      <c r="AR1337" s="1"/>
      <c r="AS1337" s="1"/>
      <c r="AT1337" s="1"/>
      <c r="AU1337" s="1"/>
      <c r="AV1337" s="1"/>
      <c r="AW1337" s="1"/>
      <c r="AX1337" s="1"/>
      <c r="AY1337" s="1"/>
      <c r="AZ1337" s="1"/>
      <c r="BA1337" s="1"/>
      <c r="BB1337" s="1"/>
      <c r="BC1337" s="1"/>
      <c r="BD1337" s="1"/>
      <c r="BE1337" s="1"/>
      <c r="BF1337" s="1" t="s">
        <v>14668</v>
      </c>
      <c r="BG1337" s="1" t="s">
        <v>183</v>
      </c>
      <c r="BH1337" s="1"/>
      <c r="BI1337" s="1"/>
    </row>
    <row r="1338" customFormat="false" ht="12.75" hidden="false" customHeight="false" outlineLevel="0" collapsed="false">
      <c r="A1338" s="1" t="s">
        <v>7175</v>
      </c>
      <c r="B1338" s="1" t="s">
        <v>7176</v>
      </c>
      <c r="C1338" s="1" t="s">
        <v>177</v>
      </c>
      <c r="D1338" s="1" t="s">
        <v>82</v>
      </c>
      <c r="E1338" s="1" t="s">
        <v>7177</v>
      </c>
      <c r="F1338" s="1" t="s">
        <v>7178</v>
      </c>
      <c r="G1338" s="1" t="n">
        <v>91</v>
      </c>
      <c r="H1338" s="1" t="n">
        <v>60</v>
      </c>
      <c r="I1338" s="101" t="s">
        <v>180</v>
      </c>
      <c r="J1338" s="1"/>
      <c r="K1338" s="1" t="n">
        <f aca="false">IFERROR(VLOOKUP(A1338,'[2]Pivot HorizontalMRP'!$A$4:$B$2689,2,0),0)</f>
        <v>0</v>
      </c>
      <c r="L1338" s="1" t="n">
        <f aca="false">IFERROR(VLOOKUP(A1338,'[2]Pivot HorizontalMRP'!$A$4:$C$2689,3,0),0)</f>
        <v>2344</v>
      </c>
      <c r="M1338" s="1" t="n">
        <f aca="false">IFERROR(VLOOKUP(A1338,'[2]Pivot HorizontalMRP'!$A$4:$D$2689,0.4,0),0)</f>
        <v>0</v>
      </c>
      <c r="N1338" s="1" t="n">
        <f aca="false">IFERROR(VLOOKUP(A1338,'[2]Pivot HorizontalMRP'!$A$4:$E$2689,5,0),0)</f>
        <v>0</v>
      </c>
      <c r="O1338" s="1" t="n">
        <f aca="false">K1338+L1338</f>
        <v>2344</v>
      </c>
      <c r="P1338" s="1" t="n">
        <f aca="false">K1338+L1338+M1338+N1338</f>
        <v>2344</v>
      </c>
      <c r="Q1338" s="1" t="n">
        <f aca="false">IFERROR(VLOOKUP(A1338,'[2]Pivot HorizontalMRP'!$A$4:$F$2689,6,0),0)</f>
        <v>349</v>
      </c>
      <c r="R1338" s="1" t="n">
        <f aca="false">IFERROR(VLOOKUP(A1338,'[2]Pivot HorizontalMRP'!$A$4:$G$2689,7,0),0)</f>
        <v>303</v>
      </c>
      <c r="S1338" s="1" t="n">
        <f aca="false">IFERROR(VLOOKUP(A1338,'[2]Pivot HorizontalMRP'!$A$4:$H$2689,8,0),0)</f>
        <v>253</v>
      </c>
      <c r="T1338" s="1" t="n">
        <f aca="false">IFERROR(VLOOKUP(A1338,'[2]Pivot HorizontalMRP'!$A$4:$I$2689,9,0),0)</f>
        <v>97</v>
      </c>
      <c r="U1338" s="1" t="n">
        <f aca="false">IF(I1338="delivery",O1338-SUM(Q1338+R1338),IF(I1338="PO",P1338-SUM(Q1338:R1338)))</f>
        <v>1692</v>
      </c>
      <c r="V1338" s="81" t="n">
        <v>12</v>
      </c>
      <c r="W1338" s="81"/>
      <c r="X1338" s="81" t="n">
        <f aca="false">W1338-V1338</f>
        <v>-12</v>
      </c>
      <c r="Y1338" s="81"/>
      <c r="Z1338" s="81"/>
      <c r="AA1338" s="81"/>
      <c r="AB1338" s="81"/>
      <c r="AC1338" s="81"/>
      <c r="AD1338" s="81"/>
      <c r="AE1338" s="81"/>
      <c r="AF1338" s="81"/>
      <c r="AG1338" s="81"/>
      <c r="AH1338" s="81"/>
      <c r="AI1338" s="81"/>
      <c r="AJ1338" s="81"/>
      <c r="AK1338" s="81"/>
      <c r="AL1338" s="81"/>
      <c r="AM1338" s="81"/>
      <c r="AN1338" s="81"/>
      <c r="AO1338" s="81" t="str">
        <f aca="false">D1338</f>
        <v>Arista</v>
      </c>
      <c r="AP1338" s="1" t="s">
        <v>6397</v>
      </c>
      <c r="AQ1338" s="1"/>
      <c r="AR1338" s="1"/>
      <c r="AS1338" s="1"/>
      <c r="AT1338" s="1"/>
      <c r="AU1338" s="1"/>
      <c r="AV1338" s="1"/>
      <c r="AW1338" s="1"/>
      <c r="AX1338" s="1"/>
      <c r="AY1338" s="1"/>
      <c r="AZ1338" s="1"/>
      <c r="BA1338" s="1"/>
      <c r="BB1338" s="1"/>
      <c r="BC1338" s="1"/>
      <c r="BD1338" s="1"/>
      <c r="BE1338" s="1"/>
      <c r="BF1338" s="1" t="s">
        <v>14668</v>
      </c>
      <c r="BG1338" s="1" t="s">
        <v>183</v>
      </c>
      <c r="BH1338" s="1"/>
      <c r="BI1338" s="1"/>
    </row>
    <row r="1339" customFormat="false" ht="12.75" hidden="false" customHeight="false" outlineLevel="0" collapsed="false">
      <c r="A1339" s="1" t="s">
        <v>7179</v>
      </c>
      <c r="B1339" s="1" t="s">
        <v>7180</v>
      </c>
      <c r="C1339" s="1" t="s">
        <v>177</v>
      </c>
      <c r="D1339" s="1" t="s">
        <v>82</v>
      </c>
      <c r="E1339" s="1" t="s">
        <v>15787</v>
      </c>
      <c r="F1339" s="1" t="s">
        <v>7182</v>
      </c>
      <c r="G1339" s="1" t="n">
        <v>126</v>
      </c>
      <c r="H1339" s="1" t="n">
        <v>5000</v>
      </c>
      <c r="I1339" s="101" t="s">
        <v>188</v>
      </c>
      <c r="J1339" s="1"/>
      <c r="K1339" s="1" t="n">
        <f aca="false">IFERROR(VLOOKUP(A1339,'[2]Pivot HorizontalMRP'!$A$4:$B$2689,2,0),0)</f>
        <v>0</v>
      </c>
      <c r="L1339" s="1" t="n">
        <f aca="false">IFERROR(VLOOKUP(A1339,'[2]Pivot HorizontalMRP'!$A$4:$C$2689,3,0),0)</f>
        <v>16405</v>
      </c>
      <c r="M1339" s="1" t="n">
        <f aca="false">IFERROR(VLOOKUP(A1339,'[2]Pivot HorizontalMRP'!$A$4:$D$2689,0.4,0),0)</f>
        <v>0</v>
      </c>
      <c r="N1339" s="1" t="n">
        <f aca="false">IFERROR(VLOOKUP(A1339,'[2]Pivot HorizontalMRP'!$A$4:$E$2689,5,0),0)</f>
        <v>5000</v>
      </c>
      <c r="O1339" s="1" t="n">
        <f aca="false">K1339+L1339</f>
        <v>16405</v>
      </c>
      <c r="P1339" s="1" t="n">
        <f aca="false">K1339+L1339+M1339+N1339</f>
        <v>21405</v>
      </c>
      <c r="Q1339" s="1" t="n">
        <f aca="false">IFERROR(VLOOKUP(A1339,'[2]Pivot HorizontalMRP'!$A$4:$F$2689,6,0),0)</f>
        <v>7927</v>
      </c>
      <c r="R1339" s="1" t="n">
        <f aca="false">IFERROR(VLOOKUP(A1339,'[2]Pivot HorizontalMRP'!$A$4:$G$2689,7,0),0)</f>
        <v>12190</v>
      </c>
      <c r="S1339" s="1" t="n">
        <f aca="false">IFERROR(VLOOKUP(A1339,'[2]Pivot HorizontalMRP'!$A$4:$H$2689,8,0),0)</f>
        <v>19296</v>
      </c>
      <c r="T1339" s="1" t="n">
        <f aca="false">IFERROR(VLOOKUP(A1339,'[2]Pivot HorizontalMRP'!$A$4:$I$2689,9,0),0)</f>
        <v>8744</v>
      </c>
      <c r="U1339" s="1" t="n">
        <f aca="false">IF(I1339="delivery",O1339-SUM(Q1339+R1339),IF(I1339="PO",P1339-SUM(Q1339:R1339)))</f>
        <v>1288</v>
      </c>
      <c r="V1339" s="81" t="n">
        <v>1.44</v>
      </c>
      <c r="W1339" s="81"/>
      <c r="X1339" s="81" t="n">
        <f aca="false">W1339-V1339</f>
        <v>-1.44</v>
      </c>
      <c r="Y1339" s="81"/>
      <c r="Z1339" s="81"/>
      <c r="AA1339" s="81" t="n">
        <v>1.44</v>
      </c>
      <c r="AB1339" s="81"/>
      <c r="AC1339" s="81"/>
      <c r="AD1339" s="81"/>
      <c r="AE1339" s="81"/>
      <c r="AF1339" s="81"/>
      <c r="AG1339" s="81"/>
      <c r="AH1339" s="81"/>
      <c r="AI1339" s="81"/>
      <c r="AJ1339" s="81"/>
      <c r="AK1339" s="81"/>
      <c r="AL1339" s="81"/>
      <c r="AM1339" s="81"/>
      <c r="AN1339" s="81"/>
      <c r="AO1339" s="81" t="str">
        <f aca="false">D1339</f>
        <v>Arista</v>
      </c>
      <c r="AP1339" s="1" t="s">
        <v>6397</v>
      </c>
      <c r="AQ1339" s="1"/>
      <c r="AR1339" s="1"/>
      <c r="AS1339" s="1"/>
      <c r="AT1339" s="1"/>
      <c r="AU1339" s="1"/>
      <c r="AV1339" s="1"/>
      <c r="AW1339" s="1"/>
      <c r="AX1339" s="1"/>
      <c r="AY1339" s="1"/>
      <c r="AZ1339" s="1"/>
      <c r="BA1339" s="1"/>
      <c r="BB1339" s="1"/>
      <c r="BC1339" s="1"/>
      <c r="BD1339" s="1"/>
      <c r="BE1339" s="1"/>
      <c r="BF1339" s="1" t="s">
        <v>14668</v>
      </c>
      <c r="BG1339" s="1" t="s">
        <v>183</v>
      </c>
      <c r="BH1339" s="1"/>
      <c r="BI1339" s="1"/>
    </row>
    <row r="1340" customFormat="false" ht="12.75" hidden="false" customHeight="false" outlineLevel="0" collapsed="false">
      <c r="A1340" s="1" t="s">
        <v>7183</v>
      </c>
      <c r="B1340" s="1" t="s">
        <v>7184</v>
      </c>
      <c r="C1340" s="1" t="s">
        <v>177</v>
      </c>
      <c r="D1340" s="1" t="s">
        <v>82</v>
      </c>
      <c r="E1340" s="1" t="s">
        <v>15788</v>
      </c>
      <c r="F1340" s="1" t="s">
        <v>7186</v>
      </c>
      <c r="G1340" s="1" t="n">
        <v>63</v>
      </c>
      <c r="H1340" s="1" t="n">
        <v>1000</v>
      </c>
      <c r="I1340" s="101" t="s">
        <v>180</v>
      </c>
      <c r="J1340" s="1"/>
      <c r="K1340" s="1" t="n">
        <f aca="false">IFERROR(VLOOKUP(A1340,'[2]Pivot HorizontalMRP'!$A$4:$B$2689,2,0),0)</f>
        <v>0</v>
      </c>
      <c r="L1340" s="1" t="n">
        <f aca="false">IFERROR(VLOOKUP(A1340,'[2]Pivot HorizontalMRP'!$A$4:$C$2689,3,0),0)</f>
        <v>10972</v>
      </c>
      <c r="M1340" s="1" t="n">
        <f aca="false">IFERROR(VLOOKUP(A1340,'[2]Pivot HorizontalMRP'!$A$4:$D$2689,0.4,0),0)</f>
        <v>0</v>
      </c>
      <c r="N1340" s="1" t="n">
        <f aca="false">IFERROR(VLOOKUP(A1340,'[2]Pivot HorizontalMRP'!$A$4:$E$2689,5,0),0)</f>
        <v>0</v>
      </c>
      <c r="O1340" s="1" t="n">
        <f aca="false">K1340+L1340</f>
        <v>10972</v>
      </c>
      <c r="P1340" s="1" t="n">
        <f aca="false">K1340+L1340+M1340+N1340</f>
        <v>10972</v>
      </c>
      <c r="Q1340" s="1" t="n">
        <f aca="false">IFERROR(VLOOKUP(A1340,'[2]Pivot HorizontalMRP'!$A$4:$F$2689,6,0),0)</f>
        <v>5645</v>
      </c>
      <c r="R1340" s="1" t="n">
        <f aca="false">IFERROR(VLOOKUP(A1340,'[2]Pivot HorizontalMRP'!$A$4:$G$2689,7,0),0)</f>
        <v>8022</v>
      </c>
      <c r="S1340" s="1" t="n">
        <f aca="false">IFERROR(VLOOKUP(A1340,'[2]Pivot HorizontalMRP'!$A$4:$H$2689,8,0),0)</f>
        <v>11096</v>
      </c>
      <c r="T1340" s="1" t="n">
        <f aca="false">IFERROR(VLOOKUP(A1340,'[2]Pivot HorizontalMRP'!$A$4:$I$2689,9,0),0)</f>
        <v>5640</v>
      </c>
      <c r="U1340" s="1" t="n">
        <f aca="false">IF(I1340="delivery",O1340-SUM(Q1340+R1340),IF(I1340="PO",P1340-SUM(Q1340:R1340)))</f>
        <v>-2695</v>
      </c>
      <c r="V1340" s="81" t="n">
        <v>1.36</v>
      </c>
      <c r="W1340" s="81"/>
      <c r="X1340" s="81" t="n">
        <f aca="false">W1340-V1340</f>
        <v>-1.36</v>
      </c>
      <c r="Y1340" s="81"/>
      <c r="Z1340" s="81"/>
      <c r="AA1340" s="81"/>
      <c r="AB1340" s="81"/>
      <c r="AC1340" s="81"/>
      <c r="AD1340" s="81"/>
      <c r="AE1340" s="81"/>
      <c r="AF1340" s="81"/>
      <c r="AG1340" s="81"/>
      <c r="AH1340" s="81"/>
      <c r="AI1340" s="81"/>
      <c r="AJ1340" s="81"/>
      <c r="AK1340" s="81"/>
      <c r="AL1340" s="81"/>
      <c r="AM1340" s="81"/>
      <c r="AN1340" s="81"/>
      <c r="AO1340" s="81" t="str">
        <f aca="false">D1340</f>
        <v>Arista</v>
      </c>
      <c r="AP1340" s="1" t="s">
        <v>6397</v>
      </c>
      <c r="AQ1340" s="1"/>
      <c r="AR1340" s="1"/>
      <c r="AS1340" s="1"/>
      <c r="AT1340" s="1"/>
      <c r="AU1340" s="1"/>
      <c r="AV1340" s="1"/>
      <c r="AW1340" s="1"/>
      <c r="AX1340" s="1"/>
      <c r="AY1340" s="1"/>
      <c r="AZ1340" s="1"/>
      <c r="BA1340" s="1"/>
      <c r="BB1340" s="1"/>
      <c r="BC1340" s="1"/>
      <c r="BD1340" s="1"/>
      <c r="BE1340" s="1"/>
      <c r="BF1340" s="1" t="s">
        <v>14668</v>
      </c>
      <c r="BG1340" s="1" t="s">
        <v>183</v>
      </c>
      <c r="BH1340" s="1"/>
      <c r="BI1340" s="1"/>
    </row>
    <row r="1341" customFormat="false" ht="12.75" hidden="false" customHeight="false" outlineLevel="0" collapsed="false">
      <c r="A1341" s="1" t="s">
        <v>7187</v>
      </c>
      <c r="B1341" s="1" t="s">
        <v>7188</v>
      </c>
      <c r="C1341" s="1" t="s">
        <v>177</v>
      </c>
      <c r="D1341" s="1" t="s">
        <v>82</v>
      </c>
      <c r="E1341" s="1" t="s">
        <v>15789</v>
      </c>
      <c r="F1341" s="1" t="s">
        <v>7190</v>
      </c>
      <c r="G1341" s="1" t="n">
        <v>101</v>
      </c>
      <c r="H1341" s="1" t="n">
        <v>1</v>
      </c>
      <c r="I1341" s="101" t="s">
        <v>188</v>
      </c>
      <c r="J1341" s="1"/>
      <c r="K1341" s="1" t="n">
        <f aca="false">IFERROR(VLOOKUP(A1341,'[2]Pivot HorizontalMRP'!$A$4:$B$2689,2,0),0)</f>
        <v>0</v>
      </c>
      <c r="L1341" s="1" t="n">
        <f aca="false">IFERROR(VLOOKUP(A1341,'[2]Pivot HorizontalMRP'!$A$4:$C$2689,3,0),0)</f>
        <v>2509</v>
      </c>
      <c r="M1341" s="1" t="n">
        <f aca="false">IFERROR(VLOOKUP(A1341,'[2]Pivot HorizontalMRP'!$A$4:$D$2689,0.4,0),0)</f>
        <v>0</v>
      </c>
      <c r="N1341" s="1" t="n">
        <f aca="false">IFERROR(VLOOKUP(A1341,'[2]Pivot HorizontalMRP'!$A$4:$E$2689,5,0),0)</f>
        <v>0</v>
      </c>
      <c r="O1341" s="1" t="n">
        <f aca="false">K1341+L1341</f>
        <v>2509</v>
      </c>
      <c r="P1341" s="1" t="n">
        <f aca="false">K1341+L1341+M1341+N1341</f>
        <v>2509</v>
      </c>
      <c r="Q1341" s="1" t="n">
        <f aca="false">IFERROR(VLOOKUP(A1341,'[2]Pivot HorizontalMRP'!$A$4:$F$2689,6,0),0)</f>
        <v>470</v>
      </c>
      <c r="R1341" s="1" t="n">
        <f aca="false">IFERROR(VLOOKUP(A1341,'[2]Pivot HorizontalMRP'!$A$4:$G$2689,7,0),0)</f>
        <v>572</v>
      </c>
      <c r="S1341" s="1" t="n">
        <f aca="false">IFERROR(VLOOKUP(A1341,'[2]Pivot HorizontalMRP'!$A$4:$H$2689,8,0),0)</f>
        <v>646</v>
      </c>
      <c r="T1341" s="1" t="n">
        <f aca="false">IFERROR(VLOOKUP(A1341,'[2]Pivot HorizontalMRP'!$A$4:$I$2689,9,0),0)</f>
        <v>369</v>
      </c>
      <c r="U1341" s="1" t="n">
        <f aca="false">IF(I1341="delivery",O1341-SUM(Q1341+R1341),IF(I1341="PO",P1341-SUM(Q1341:R1341)))</f>
        <v>1467</v>
      </c>
      <c r="V1341" s="81" t="n">
        <v>8.89</v>
      </c>
      <c r="W1341" s="81"/>
      <c r="X1341" s="81" t="n">
        <f aca="false">W1341-V1341</f>
        <v>-8.89</v>
      </c>
      <c r="Y1341" s="81"/>
      <c r="Z1341" s="81"/>
      <c r="AA1341" s="81"/>
      <c r="AB1341" s="81"/>
      <c r="AC1341" s="81"/>
      <c r="AD1341" s="81"/>
      <c r="AE1341" s="81"/>
      <c r="AF1341" s="81"/>
      <c r="AG1341" s="81"/>
      <c r="AH1341" s="81"/>
      <c r="AI1341" s="81"/>
      <c r="AJ1341" s="81"/>
      <c r="AK1341" s="81"/>
      <c r="AL1341" s="81"/>
      <c r="AM1341" s="81"/>
      <c r="AN1341" s="81"/>
      <c r="AO1341" s="81" t="str">
        <f aca="false">D1341</f>
        <v>Arista</v>
      </c>
      <c r="AP1341" s="1" t="s">
        <v>6397</v>
      </c>
      <c r="AQ1341" s="1"/>
      <c r="AR1341" s="1"/>
      <c r="AS1341" s="1"/>
      <c r="AT1341" s="1"/>
      <c r="AU1341" s="1"/>
      <c r="AV1341" s="1"/>
      <c r="AW1341" s="1"/>
      <c r="AX1341" s="1"/>
      <c r="AY1341" s="1"/>
      <c r="AZ1341" s="1"/>
      <c r="BA1341" s="1"/>
      <c r="BB1341" s="1"/>
      <c r="BC1341" s="1"/>
      <c r="BD1341" s="1"/>
      <c r="BE1341" s="1"/>
      <c r="BF1341" s="1" t="s">
        <v>14668</v>
      </c>
      <c r="BG1341" s="1" t="s">
        <v>183</v>
      </c>
      <c r="BH1341" s="1"/>
      <c r="BI1341" s="1"/>
    </row>
    <row r="1342" customFormat="false" ht="12.75" hidden="false" customHeight="false" outlineLevel="0" collapsed="false">
      <c r="A1342" s="1" t="s">
        <v>7191</v>
      </c>
      <c r="B1342" s="1" t="s">
        <v>7192</v>
      </c>
      <c r="C1342" s="1" t="s">
        <v>177</v>
      </c>
      <c r="D1342" s="1" t="s">
        <v>82</v>
      </c>
      <c r="E1342" s="1" t="s">
        <v>15790</v>
      </c>
      <c r="F1342" s="1" t="s">
        <v>7194</v>
      </c>
      <c r="G1342" s="1" t="n">
        <v>91</v>
      </c>
      <c r="H1342" s="1" t="n">
        <v>3000</v>
      </c>
      <c r="I1342" s="101" t="s">
        <v>180</v>
      </c>
      <c r="J1342" s="1"/>
      <c r="K1342" s="1" t="n">
        <f aca="false">IFERROR(VLOOKUP(A1342,'[2]Pivot HorizontalMRP'!$A$4:$B$2689,2,0),0)</f>
        <v>0</v>
      </c>
      <c r="L1342" s="1" t="n">
        <f aca="false">IFERROR(VLOOKUP(A1342,'[2]Pivot HorizontalMRP'!$A$4:$C$2689,3,0),0)</f>
        <v>2900</v>
      </c>
      <c r="M1342" s="1" t="n">
        <f aca="false">IFERROR(VLOOKUP(A1342,'[2]Pivot HorizontalMRP'!$A$4:$D$2689,0.4,0),0)</f>
        <v>0</v>
      </c>
      <c r="N1342" s="1" t="n">
        <f aca="false">IFERROR(VLOOKUP(A1342,'[2]Pivot HorizontalMRP'!$A$4:$E$2689,5,0),0)</f>
        <v>0</v>
      </c>
      <c r="O1342" s="1" t="n">
        <f aca="false">K1342+L1342</f>
        <v>2900</v>
      </c>
      <c r="P1342" s="1" t="n">
        <f aca="false">K1342+L1342+M1342+N1342</f>
        <v>2900</v>
      </c>
      <c r="Q1342" s="1" t="n">
        <f aca="false">IFERROR(VLOOKUP(A1342,'[2]Pivot HorizontalMRP'!$A$4:$F$2689,6,0),0)</f>
        <v>2438</v>
      </c>
      <c r="R1342" s="1" t="n">
        <f aca="false">IFERROR(VLOOKUP(A1342,'[2]Pivot HorizontalMRP'!$A$4:$G$2689,7,0),0)</f>
        <v>3129</v>
      </c>
      <c r="S1342" s="1" t="n">
        <f aca="false">IFERROR(VLOOKUP(A1342,'[2]Pivot HorizontalMRP'!$A$4:$H$2689,8,0),0)</f>
        <v>2489</v>
      </c>
      <c r="T1342" s="1" t="n">
        <f aca="false">IFERROR(VLOOKUP(A1342,'[2]Pivot HorizontalMRP'!$A$4:$I$2689,9,0),0)</f>
        <v>1942</v>
      </c>
      <c r="U1342" s="1" t="n">
        <f aca="false">IF(I1342="delivery",O1342-SUM(Q1342+R1342),IF(I1342="PO",P1342-SUM(Q1342:R1342)))</f>
        <v>-2667</v>
      </c>
      <c r="V1342" s="81" t="n">
        <v>0.58905</v>
      </c>
      <c r="W1342" s="81"/>
      <c r="X1342" s="81" t="n">
        <f aca="false">W1342-V1342</f>
        <v>-0.58905</v>
      </c>
      <c r="Y1342" s="81"/>
      <c r="Z1342" s="81"/>
      <c r="AA1342" s="81"/>
      <c r="AB1342" s="81"/>
      <c r="AC1342" s="81"/>
      <c r="AD1342" s="81"/>
      <c r="AE1342" s="81"/>
      <c r="AF1342" s="81"/>
      <c r="AG1342" s="81"/>
      <c r="AH1342" s="81"/>
      <c r="AI1342" s="81"/>
      <c r="AJ1342" s="81"/>
      <c r="AK1342" s="81"/>
      <c r="AL1342" s="81"/>
      <c r="AM1342" s="81"/>
      <c r="AN1342" s="81"/>
      <c r="AO1342" s="81" t="str">
        <f aca="false">D1342</f>
        <v>Arista</v>
      </c>
      <c r="AP1342" s="1" t="s">
        <v>6397</v>
      </c>
      <c r="AQ1342" s="1"/>
      <c r="AR1342" s="1"/>
      <c r="AS1342" s="1"/>
      <c r="AT1342" s="1"/>
      <c r="AU1342" s="1"/>
      <c r="AV1342" s="1"/>
      <c r="AW1342" s="1"/>
      <c r="AX1342" s="1"/>
      <c r="AY1342" s="1"/>
      <c r="AZ1342" s="1"/>
      <c r="BA1342" s="1"/>
      <c r="BB1342" s="1"/>
      <c r="BC1342" s="1"/>
      <c r="BD1342" s="1"/>
      <c r="BE1342" s="1"/>
      <c r="BF1342" s="1" t="s">
        <v>14668</v>
      </c>
      <c r="BG1342" s="1" t="s">
        <v>183</v>
      </c>
      <c r="BH1342" s="1"/>
      <c r="BI1342" s="1"/>
    </row>
    <row r="1343" customFormat="false" ht="12.75" hidden="false" customHeight="false" outlineLevel="0" collapsed="false">
      <c r="A1343" s="1" t="s">
        <v>7195</v>
      </c>
      <c r="B1343" s="1" t="s">
        <v>7196</v>
      </c>
      <c r="C1343" s="1" t="s">
        <v>177</v>
      </c>
      <c r="D1343" s="1" t="s">
        <v>82</v>
      </c>
      <c r="E1343" s="1" t="s">
        <v>15791</v>
      </c>
      <c r="F1343" s="1" t="s">
        <v>7198</v>
      </c>
      <c r="G1343" s="1" t="n">
        <v>136</v>
      </c>
      <c r="H1343" s="1" t="n">
        <v>109</v>
      </c>
      <c r="I1343" s="101" t="s">
        <v>188</v>
      </c>
      <c r="J1343" s="1"/>
      <c r="K1343" s="1" t="n">
        <f aca="false">IFERROR(VLOOKUP(A1343,'[2]Pivot HorizontalMRP'!$A$4:$B$2689,2,0),0)</f>
        <v>0</v>
      </c>
      <c r="L1343" s="1" t="n">
        <f aca="false">IFERROR(VLOOKUP(A1343,'[2]Pivot HorizontalMRP'!$A$4:$C$2689,3,0),0)</f>
        <v>4142</v>
      </c>
      <c r="M1343" s="1" t="n">
        <f aca="false">IFERROR(VLOOKUP(A1343,'[2]Pivot HorizontalMRP'!$A$4:$D$2689,0.4,0),0)</f>
        <v>0</v>
      </c>
      <c r="N1343" s="1" t="n">
        <f aca="false">IFERROR(VLOOKUP(A1343,'[2]Pivot HorizontalMRP'!$A$4:$E$2689,5,0),0)</f>
        <v>2280</v>
      </c>
      <c r="O1343" s="1" t="n">
        <f aca="false">K1343+L1343</f>
        <v>4142</v>
      </c>
      <c r="P1343" s="1" t="n">
        <f aca="false">K1343+L1343+M1343+N1343</f>
        <v>6422</v>
      </c>
      <c r="Q1343" s="1" t="n">
        <f aca="false">IFERROR(VLOOKUP(A1343,'[2]Pivot HorizontalMRP'!$A$4:$F$2689,6,0),0)</f>
        <v>0</v>
      </c>
      <c r="R1343" s="1" t="n">
        <f aca="false">IFERROR(VLOOKUP(A1343,'[2]Pivot HorizontalMRP'!$A$4:$G$2689,7,0),0)</f>
        <v>7106</v>
      </c>
      <c r="S1343" s="1" t="n">
        <f aca="false">IFERROR(VLOOKUP(A1343,'[2]Pivot HorizontalMRP'!$A$4:$H$2689,8,0),0)</f>
        <v>4344</v>
      </c>
      <c r="T1343" s="1" t="n">
        <f aca="false">IFERROR(VLOOKUP(A1343,'[2]Pivot HorizontalMRP'!$A$4:$I$2689,9,0),0)</f>
        <v>3455</v>
      </c>
      <c r="U1343" s="1" t="n">
        <f aca="false">IF(I1343="delivery",O1343-SUM(Q1343+R1343),IF(I1343="PO",P1343-SUM(Q1343:R1343)))</f>
        <v>-684</v>
      </c>
      <c r="V1343" s="81" t="n">
        <v>24</v>
      </c>
      <c r="W1343" s="81"/>
      <c r="X1343" s="81" t="n">
        <f aca="false">W1343-V1343</f>
        <v>-24</v>
      </c>
      <c r="Y1343" s="81"/>
      <c r="Z1343" s="81"/>
      <c r="AA1343" s="81" t="n">
        <v>24</v>
      </c>
      <c r="AB1343" s="81"/>
      <c r="AC1343" s="81"/>
      <c r="AD1343" s="81"/>
      <c r="AE1343" s="81"/>
      <c r="AF1343" s="81"/>
      <c r="AG1343" s="81"/>
      <c r="AH1343" s="81"/>
      <c r="AI1343" s="81"/>
      <c r="AJ1343" s="81"/>
      <c r="AK1343" s="81"/>
      <c r="AL1343" s="81"/>
      <c r="AM1343" s="81"/>
      <c r="AN1343" s="81"/>
      <c r="AO1343" s="81" t="str">
        <f aca="false">D1343</f>
        <v>Arista</v>
      </c>
      <c r="AP1343" s="1" t="s">
        <v>6397</v>
      </c>
      <c r="AQ1343" s="1"/>
      <c r="AR1343" s="1"/>
      <c r="AS1343" s="1"/>
      <c r="AT1343" s="1"/>
      <c r="AU1343" s="1"/>
      <c r="AV1343" s="1"/>
      <c r="AW1343" s="1"/>
      <c r="AX1343" s="1"/>
      <c r="AY1343" s="1"/>
      <c r="AZ1343" s="1"/>
      <c r="BA1343" s="1"/>
      <c r="BB1343" s="1"/>
      <c r="BC1343" s="1"/>
      <c r="BD1343" s="1"/>
      <c r="BE1343" s="1"/>
      <c r="BF1343" s="1" t="s">
        <v>14668</v>
      </c>
      <c r="BG1343" s="1" t="s">
        <v>183</v>
      </c>
      <c r="BH1343" s="1"/>
      <c r="BI1343" s="1"/>
    </row>
    <row r="1344" customFormat="false" ht="12.75" hidden="false" customHeight="false" outlineLevel="0" collapsed="false">
      <c r="A1344" s="103" t="s">
        <v>7201</v>
      </c>
      <c r="B1344" s="104" t="s">
        <v>7202</v>
      </c>
      <c r="C1344" s="99" t="s">
        <v>177</v>
      </c>
      <c r="D1344" s="99" t="s">
        <v>82</v>
      </c>
      <c r="E1344" s="99" t="s">
        <v>15792</v>
      </c>
      <c r="F1344" s="99" t="s">
        <v>7204</v>
      </c>
      <c r="G1344" s="99" t="n">
        <v>41</v>
      </c>
      <c r="H1344" s="99" t="n">
        <v>750</v>
      </c>
      <c r="I1344" s="99" t="s">
        <v>180</v>
      </c>
      <c r="K1344" s="1" t="n">
        <f aca="false">IFERROR(VLOOKUP(A1344,'[2]Pivot HorizontalMRP'!$A$4:$B$2689,2,0),0)</f>
        <v>0</v>
      </c>
      <c r="L1344" s="1" t="n">
        <f aca="false">IFERROR(VLOOKUP(A1344,'[2]Pivot HorizontalMRP'!$A$4:$C$2689,3,0),0)</f>
        <v>1000</v>
      </c>
      <c r="M1344" s="1" t="n">
        <f aca="false">IFERROR(VLOOKUP(A1344,'[2]Pivot HorizontalMRP'!$A$4:$D$2689,0.4,0),0)</f>
        <v>0</v>
      </c>
      <c r="N1344" s="1" t="n">
        <f aca="false">IFERROR(VLOOKUP(A1344,'[2]Pivot HorizontalMRP'!$A$4:$E$2689,5,0),0)</f>
        <v>0</v>
      </c>
      <c r="O1344" s="1" t="n">
        <f aca="false">K1344+L1344</f>
        <v>1000</v>
      </c>
      <c r="P1344" s="1" t="n">
        <f aca="false">K1344+L1344+M1344+N1344</f>
        <v>1000</v>
      </c>
      <c r="Q1344" s="1" t="n">
        <f aca="false">IFERROR(VLOOKUP(A1344,'[2]Pivot HorizontalMRP'!$A$4:$F$2689,6,0),0)</f>
        <v>0</v>
      </c>
      <c r="R1344" s="1" t="n">
        <f aca="false">IFERROR(VLOOKUP(A1344,'[2]Pivot HorizontalMRP'!$A$4:$G$2689,7,0),0)</f>
        <v>0</v>
      </c>
      <c r="S1344" s="1" t="n">
        <f aca="false">IFERROR(VLOOKUP(A1344,'[2]Pivot HorizontalMRP'!$A$4:$H$2689,8,0),0)</f>
        <v>0</v>
      </c>
      <c r="T1344" s="1" t="n">
        <f aca="false">IFERROR(VLOOKUP(A1344,'[2]Pivot HorizontalMRP'!$A$4:$I$2689,9,0),0)</f>
        <v>0</v>
      </c>
      <c r="U1344" s="1" t="n">
        <f aca="false">IF(I1344="delivery",O1344-SUM(Q1344+R1344),IF(I1344="PO",P1344-SUM(Q1344:R1344)))</f>
        <v>1000</v>
      </c>
      <c r="V1344" s="99" t="n">
        <v>0.43354</v>
      </c>
      <c r="X1344" s="81" t="n">
        <f aca="false">W1344-V1344</f>
        <v>-0.43354</v>
      </c>
      <c r="AA1344" s="81"/>
      <c r="AO1344" s="81" t="str">
        <f aca="false">D1344</f>
        <v>Arista</v>
      </c>
      <c r="AP1344" s="99" t="s">
        <v>6397</v>
      </c>
      <c r="BF1344" s="99" t="s">
        <v>14668</v>
      </c>
      <c r="BG1344" s="1" t="s">
        <v>183</v>
      </c>
    </row>
    <row r="1345" customFormat="false" ht="12.75" hidden="false" customHeight="false" outlineLevel="0" collapsed="false">
      <c r="A1345" s="1" t="s">
        <v>7205</v>
      </c>
      <c r="B1345" s="1" t="s">
        <v>7206</v>
      </c>
      <c r="C1345" s="1" t="s">
        <v>177</v>
      </c>
      <c r="D1345" s="1" t="s">
        <v>82</v>
      </c>
      <c r="E1345" s="1" t="s">
        <v>15793</v>
      </c>
      <c r="F1345" s="1" t="s">
        <v>7208</v>
      </c>
      <c r="G1345" s="1" t="n">
        <v>126</v>
      </c>
      <c r="H1345" s="1" t="n">
        <v>5000</v>
      </c>
      <c r="I1345" s="101" t="s">
        <v>188</v>
      </c>
      <c r="J1345" s="1"/>
      <c r="K1345" s="1" t="n">
        <f aca="false">IFERROR(VLOOKUP(A1345,'[2]Pivot HorizontalMRP'!$A$4:$B$2689,2,0),0)</f>
        <v>0</v>
      </c>
      <c r="L1345" s="1" t="n">
        <f aca="false">IFERROR(VLOOKUP(A1345,'[2]Pivot HorizontalMRP'!$A$4:$C$2689,3,0),0)</f>
        <v>0</v>
      </c>
      <c r="M1345" s="1" t="n">
        <f aca="false">IFERROR(VLOOKUP(A1345,'[2]Pivot HorizontalMRP'!$A$4:$D$2689,0.4,0),0)</f>
        <v>0</v>
      </c>
      <c r="N1345" s="1" t="n">
        <f aca="false">IFERROR(VLOOKUP(A1345,'[2]Pivot HorizontalMRP'!$A$4:$E$2689,5,0),0)</f>
        <v>0</v>
      </c>
      <c r="O1345" s="1" t="n">
        <f aca="false">K1345+L1345</f>
        <v>0</v>
      </c>
      <c r="P1345" s="1" t="n">
        <f aca="false">K1345+L1345+M1345+N1345</f>
        <v>0</v>
      </c>
      <c r="Q1345" s="1" t="n">
        <f aca="false">IFERROR(VLOOKUP(A1345,'[2]Pivot HorizontalMRP'!$A$4:$F$2689,6,0),0)</f>
        <v>88</v>
      </c>
      <c r="R1345" s="1" t="n">
        <f aca="false">IFERROR(VLOOKUP(A1345,'[2]Pivot HorizontalMRP'!$A$4:$G$2689,7,0),0)</f>
        <v>664</v>
      </c>
      <c r="S1345" s="1" t="n">
        <f aca="false">IFERROR(VLOOKUP(A1345,'[2]Pivot HorizontalMRP'!$A$4:$H$2689,8,0),0)</f>
        <v>1792</v>
      </c>
      <c r="T1345" s="1" t="n">
        <f aca="false">IFERROR(VLOOKUP(A1345,'[2]Pivot HorizontalMRP'!$A$4:$I$2689,9,0),0)</f>
        <v>512</v>
      </c>
      <c r="U1345" s="1" t="n">
        <f aca="false">IF(I1345="delivery",O1345-SUM(Q1345+R1345),IF(I1345="PO",P1345-SUM(Q1345:R1345)))</f>
        <v>-752</v>
      </c>
      <c r="V1345" s="81" t="n">
        <v>1.78</v>
      </c>
      <c r="W1345" s="81"/>
      <c r="X1345" s="81" t="n">
        <f aca="false">W1345-V1345</f>
        <v>-1.78</v>
      </c>
      <c r="Y1345" s="81"/>
      <c r="Z1345" s="81"/>
      <c r="AA1345" s="81"/>
      <c r="AB1345" s="81"/>
      <c r="AC1345" s="81"/>
      <c r="AD1345" s="81"/>
      <c r="AE1345" s="81"/>
      <c r="AF1345" s="81"/>
      <c r="AG1345" s="81"/>
      <c r="AH1345" s="81"/>
      <c r="AI1345" s="81"/>
      <c r="AJ1345" s="81"/>
      <c r="AK1345" s="81"/>
      <c r="AL1345" s="81"/>
      <c r="AM1345" s="81"/>
      <c r="AN1345" s="81"/>
      <c r="AO1345" s="81" t="str">
        <f aca="false">D1345</f>
        <v>Arista</v>
      </c>
      <c r="AP1345" s="1" t="s">
        <v>6397</v>
      </c>
      <c r="AQ1345" s="1"/>
      <c r="AR1345" s="1"/>
      <c r="AS1345" s="1"/>
      <c r="AT1345" s="1"/>
      <c r="AU1345" s="1"/>
      <c r="AV1345" s="1"/>
      <c r="AW1345" s="1"/>
      <c r="AX1345" s="1"/>
      <c r="AY1345" s="1"/>
      <c r="AZ1345" s="1"/>
      <c r="BA1345" s="1"/>
      <c r="BB1345" s="1"/>
      <c r="BC1345" s="1"/>
      <c r="BD1345" s="1"/>
      <c r="BE1345" s="1"/>
      <c r="BF1345" s="1" t="s">
        <v>14668</v>
      </c>
      <c r="BG1345" s="1" t="s">
        <v>183</v>
      </c>
      <c r="BH1345" s="1"/>
      <c r="BI1345" s="1"/>
    </row>
    <row r="1346" customFormat="false" ht="12.75" hidden="false" customHeight="false" outlineLevel="0" collapsed="false">
      <c r="A1346" s="1" t="s">
        <v>15794</v>
      </c>
      <c r="B1346" s="1" t="s">
        <v>7210</v>
      </c>
      <c r="C1346" s="1" t="s">
        <v>177</v>
      </c>
      <c r="D1346" s="1" t="s">
        <v>82</v>
      </c>
      <c r="E1346" s="1" t="s">
        <v>15795</v>
      </c>
      <c r="F1346" s="1" t="s">
        <v>7212</v>
      </c>
      <c r="G1346" s="1" t="n">
        <v>73</v>
      </c>
      <c r="H1346" s="1" t="n">
        <v>1</v>
      </c>
      <c r="I1346" s="102" t="s">
        <v>180</v>
      </c>
      <c r="J1346" s="1"/>
      <c r="K1346" s="1" t="n">
        <f aca="false">IFERROR(VLOOKUP(A1346,'[2]Pivot HorizontalMRP'!$A$4:$B$2689,2,0),0)</f>
        <v>0</v>
      </c>
      <c r="L1346" s="1" t="n">
        <f aca="false">IFERROR(VLOOKUP(A1346,'[2]Pivot HorizontalMRP'!$A$4:$C$2689,3,0),0)</f>
        <v>5106</v>
      </c>
      <c r="M1346" s="1" t="n">
        <f aca="false">IFERROR(VLOOKUP(A1346,'[2]Pivot HorizontalMRP'!$A$4:$D$2689,0.4,0),0)</f>
        <v>0</v>
      </c>
      <c r="N1346" s="1" t="n">
        <f aca="false">IFERROR(VLOOKUP(A1346,'[2]Pivot HorizontalMRP'!$A$4:$E$2689,5,0),0)</f>
        <v>0</v>
      </c>
      <c r="O1346" s="1" t="n">
        <f aca="false">K1346+L1346</f>
        <v>5106</v>
      </c>
      <c r="P1346" s="1" t="n">
        <f aca="false">K1346+L1346+M1346+N1346</f>
        <v>5106</v>
      </c>
      <c r="Q1346" s="1" t="n">
        <f aca="false">IFERROR(VLOOKUP(A1346,'[2]Pivot HorizontalMRP'!$A$4:$F$2689,6,0),0)</f>
        <v>2446</v>
      </c>
      <c r="R1346" s="1" t="n">
        <f aca="false">IFERROR(VLOOKUP(A1346,'[2]Pivot HorizontalMRP'!$A$4:$G$2689,7,0),0)</f>
        <v>2292</v>
      </c>
      <c r="S1346" s="1" t="n">
        <f aca="false">IFERROR(VLOOKUP(A1346,'[2]Pivot HorizontalMRP'!$A$4:$H$2689,8,0),0)</f>
        <v>2228</v>
      </c>
      <c r="T1346" s="1" t="n">
        <f aca="false">IFERROR(VLOOKUP(A1346,'[2]Pivot HorizontalMRP'!$A$4:$I$2689,9,0),0)</f>
        <v>1456</v>
      </c>
      <c r="U1346" s="1" t="n">
        <f aca="false">IF(I1346="delivery",O1346-SUM(Q1346+R1346),IF(I1346="PO",P1346-SUM(Q1346:R1346)))</f>
        <v>368</v>
      </c>
      <c r="V1346" s="81" t="n">
        <v>2.97</v>
      </c>
      <c r="W1346" s="81"/>
      <c r="X1346" s="81" t="n">
        <f aca="false">W1346-V1346</f>
        <v>-2.97</v>
      </c>
      <c r="Y1346" s="81"/>
      <c r="Z1346" s="81"/>
      <c r="AA1346" s="81"/>
      <c r="AB1346" s="81"/>
      <c r="AC1346" s="81"/>
      <c r="AD1346" s="81"/>
      <c r="AE1346" s="81"/>
      <c r="AF1346" s="81"/>
      <c r="AG1346" s="81"/>
      <c r="AH1346" s="81"/>
      <c r="AI1346" s="81"/>
      <c r="AJ1346" s="81"/>
      <c r="AK1346" s="81"/>
      <c r="AL1346" s="81"/>
      <c r="AM1346" s="81"/>
      <c r="AN1346" s="81"/>
      <c r="AO1346" s="81" t="str">
        <f aca="false">D1346</f>
        <v>Arista</v>
      </c>
      <c r="AP1346" s="102" t="s">
        <v>6397</v>
      </c>
      <c r="AQ1346" s="1"/>
      <c r="AR1346" s="1"/>
      <c r="AS1346" s="1"/>
      <c r="AT1346" s="1"/>
      <c r="AU1346" s="1"/>
      <c r="AV1346" s="1"/>
      <c r="AW1346" s="1"/>
      <c r="AX1346" s="1"/>
      <c r="AY1346" s="1"/>
      <c r="AZ1346" s="1"/>
      <c r="BA1346" s="1"/>
      <c r="BB1346" s="1"/>
      <c r="BC1346" s="1"/>
      <c r="BD1346" s="1"/>
      <c r="BE1346" s="1"/>
      <c r="BF1346" s="1" t="s">
        <v>10507</v>
      </c>
      <c r="BG1346" s="1" t="s">
        <v>183</v>
      </c>
      <c r="BH1346" s="1"/>
      <c r="BI1346" s="1"/>
    </row>
    <row r="1347" customFormat="false" ht="12.75" hidden="false" customHeight="false" outlineLevel="0" collapsed="false">
      <c r="A1347" s="103" t="s">
        <v>7209</v>
      </c>
      <c r="B1347" s="104" t="s">
        <v>7210</v>
      </c>
      <c r="C1347" s="99" t="s">
        <v>177</v>
      </c>
      <c r="D1347" s="99" t="s">
        <v>82</v>
      </c>
      <c r="E1347" s="99" t="s">
        <v>15795</v>
      </c>
      <c r="F1347" s="99" t="s">
        <v>7212</v>
      </c>
      <c r="G1347" s="99" t="n">
        <v>141</v>
      </c>
      <c r="H1347" s="99" t="n">
        <v>1000</v>
      </c>
      <c r="I1347" s="99" t="s">
        <v>180</v>
      </c>
      <c r="K1347" s="1" t="n">
        <f aca="false">IFERROR(VLOOKUP(A1347,'[2]Pivot HorizontalMRP'!$A$4:$B$2689,2,0),0)</f>
        <v>0</v>
      </c>
      <c r="L1347" s="1" t="n">
        <f aca="false">IFERROR(VLOOKUP(A1347,'[2]Pivot HorizontalMRP'!$A$4:$C$2689,3,0),0)</f>
        <v>172</v>
      </c>
      <c r="M1347" s="1" t="n">
        <f aca="false">IFERROR(VLOOKUP(A1347,'[2]Pivot HorizontalMRP'!$A$4:$D$2689,0.4,0),0)</f>
        <v>0</v>
      </c>
      <c r="N1347" s="1" t="n">
        <f aca="false">IFERROR(VLOOKUP(A1347,'[2]Pivot HorizontalMRP'!$A$4:$E$2689,5,0),0)</f>
        <v>0</v>
      </c>
      <c r="O1347" s="1" t="n">
        <f aca="false">K1347+L1347</f>
        <v>172</v>
      </c>
      <c r="P1347" s="1" t="n">
        <f aca="false">K1347+L1347+M1347+N1347</f>
        <v>172</v>
      </c>
      <c r="Q1347" s="1" t="n">
        <f aca="false">IFERROR(VLOOKUP(A1347,'[2]Pivot HorizontalMRP'!$A$4:$F$2689,6,0),0)</f>
        <v>0</v>
      </c>
      <c r="R1347" s="1" t="n">
        <f aca="false">IFERROR(VLOOKUP(A1347,'[2]Pivot HorizontalMRP'!$A$4:$G$2689,7,0),0)</f>
        <v>0</v>
      </c>
      <c r="S1347" s="1" t="n">
        <f aca="false">IFERROR(VLOOKUP(A1347,'[2]Pivot HorizontalMRP'!$A$4:$H$2689,8,0),0)</f>
        <v>0</v>
      </c>
      <c r="T1347" s="1" t="n">
        <f aca="false">IFERROR(VLOOKUP(A1347,'[2]Pivot HorizontalMRP'!$A$4:$I$2689,9,0),0)</f>
        <v>0</v>
      </c>
      <c r="U1347" s="1" t="n">
        <f aca="false">IF(I1347="delivery",O1347-SUM(Q1347+R1347),IF(I1347="PO",P1347-SUM(Q1347:R1347)))</f>
        <v>172</v>
      </c>
      <c r="V1347" s="99" t="n">
        <v>2.26</v>
      </c>
      <c r="X1347" s="81" t="n">
        <f aca="false">W1347-V1347</f>
        <v>-2.26</v>
      </c>
      <c r="AA1347" s="81"/>
      <c r="AO1347" s="81" t="str">
        <f aca="false">D1347</f>
        <v>Arista</v>
      </c>
      <c r="AP1347" s="99" t="s">
        <v>6397</v>
      </c>
      <c r="BF1347" s="99" t="s">
        <v>14668</v>
      </c>
      <c r="BG1347" s="1" t="s">
        <v>183</v>
      </c>
    </row>
    <row r="1348" customFormat="false" ht="12.75" hidden="false" customHeight="false" outlineLevel="0" collapsed="false">
      <c r="A1348" s="1" t="s">
        <v>7213</v>
      </c>
      <c r="B1348" s="1" t="s">
        <v>7214</v>
      </c>
      <c r="C1348" s="1" t="s">
        <v>177</v>
      </c>
      <c r="D1348" s="1" t="s">
        <v>82</v>
      </c>
      <c r="E1348" s="1" t="s">
        <v>7215</v>
      </c>
      <c r="F1348" s="1" t="s">
        <v>7216</v>
      </c>
      <c r="G1348" s="1" t="n">
        <v>136</v>
      </c>
      <c r="H1348" s="1" t="n">
        <v>92</v>
      </c>
      <c r="I1348" s="101" t="s">
        <v>188</v>
      </c>
      <c r="J1348" s="1"/>
      <c r="K1348" s="1" t="n">
        <f aca="false">IFERROR(VLOOKUP(A1348,'[2]Pivot HorizontalMRP'!$A$4:$B$2689,2,0),0)</f>
        <v>0</v>
      </c>
      <c r="L1348" s="1" t="n">
        <f aca="false">IFERROR(VLOOKUP(A1348,'[2]Pivot HorizontalMRP'!$A$4:$C$2689,3,0),0)</f>
        <v>1012</v>
      </c>
      <c r="M1348" s="1" t="n">
        <f aca="false">IFERROR(VLOOKUP(A1348,'[2]Pivot HorizontalMRP'!$A$4:$D$2689,0.4,0),0)</f>
        <v>0</v>
      </c>
      <c r="N1348" s="1" t="n">
        <f aca="false">IFERROR(VLOOKUP(A1348,'[2]Pivot HorizontalMRP'!$A$4:$E$2689,5,0),0)</f>
        <v>672</v>
      </c>
      <c r="O1348" s="1" t="n">
        <f aca="false">K1348+L1348</f>
        <v>1012</v>
      </c>
      <c r="P1348" s="1" t="n">
        <f aca="false">K1348+L1348+M1348+N1348</f>
        <v>1684</v>
      </c>
      <c r="Q1348" s="1" t="n">
        <f aca="false">IFERROR(VLOOKUP(A1348,'[2]Pivot HorizontalMRP'!$A$4:$F$2689,6,0),0)</f>
        <v>0</v>
      </c>
      <c r="R1348" s="1" t="n">
        <f aca="false">IFERROR(VLOOKUP(A1348,'[2]Pivot HorizontalMRP'!$A$4:$G$2689,7,0),0)</f>
        <v>1564</v>
      </c>
      <c r="S1348" s="1" t="n">
        <f aca="false">IFERROR(VLOOKUP(A1348,'[2]Pivot HorizontalMRP'!$A$4:$H$2689,8,0),0)</f>
        <v>930</v>
      </c>
      <c r="T1348" s="1" t="n">
        <f aca="false">IFERROR(VLOOKUP(A1348,'[2]Pivot HorizontalMRP'!$A$4:$I$2689,9,0),0)</f>
        <v>727</v>
      </c>
      <c r="U1348" s="1" t="n">
        <f aca="false">IF(I1348="delivery",O1348-SUM(Q1348+R1348),IF(I1348="PO",P1348-SUM(Q1348:R1348)))</f>
        <v>120</v>
      </c>
      <c r="V1348" s="81" t="n">
        <v>28.52</v>
      </c>
      <c r="W1348" s="81"/>
      <c r="X1348" s="81" t="n">
        <f aca="false">W1348-V1348</f>
        <v>-28.52</v>
      </c>
      <c r="Y1348" s="81"/>
      <c r="Z1348" s="81"/>
      <c r="AA1348" s="81" t="n">
        <v>28.52</v>
      </c>
      <c r="AB1348" s="81"/>
      <c r="AC1348" s="81"/>
      <c r="AD1348" s="81"/>
      <c r="AE1348" s="81"/>
      <c r="AF1348" s="81"/>
      <c r="AG1348" s="81"/>
      <c r="AH1348" s="81"/>
      <c r="AI1348" s="81"/>
      <c r="AJ1348" s="81"/>
      <c r="AK1348" s="81"/>
      <c r="AL1348" s="81"/>
      <c r="AM1348" s="81"/>
      <c r="AN1348" s="81"/>
      <c r="AO1348" s="81" t="str">
        <f aca="false">D1348</f>
        <v>Arista</v>
      </c>
      <c r="AP1348" s="1" t="s">
        <v>6397</v>
      </c>
      <c r="AQ1348" s="1"/>
      <c r="AR1348" s="1"/>
      <c r="AS1348" s="1"/>
      <c r="AT1348" s="1"/>
      <c r="AU1348" s="1"/>
      <c r="AV1348" s="1"/>
      <c r="AW1348" s="1"/>
      <c r="AX1348" s="1"/>
      <c r="AY1348" s="1"/>
      <c r="AZ1348" s="1"/>
      <c r="BA1348" s="1"/>
      <c r="BB1348" s="1"/>
      <c r="BC1348" s="1"/>
      <c r="BD1348" s="1"/>
      <c r="BE1348" s="1"/>
      <c r="BF1348" s="1" t="s">
        <v>14668</v>
      </c>
      <c r="BG1348" s="1" t="s">
        <v>183</v>
      </c>
      <c r="BH1348" s="1"/>
      <c r="BI1348" s="1"/>
    </row>
    <row r="1349" customFormat="false" ht="12.75" hidden="false" customHeight="false" outlineLevel="0" collapsed="false">
      <c r="A1349" s="1" t="s">
        <v>7219</v>
      </c>
      <c r="B1349" s="1" t="s">
        <v>7220</v>
      </c>
      <c r="C1349" s="1" t="s">
        <v>177</v>
      </c>
      <c r="D1349" s="1" t="s">
        <v>82</v>
      </c>
      <c r="E1349" s="1" t="s">
        <v>15796</v>
      </c>
      <c r="F1349" s="1" t="s">
        <v>7222</v>
      </c>
      <c r="G1349" s="1" t="n">
        <v>96</v>
      </c>
      <c r="H1349" s="1" t="n">
        <v>264</v>
      </c>
      <c r="I1349" s="101" t="s">
        <v>188</v>
      </c>
      <c r="J1349" s="1"/>
      <c r="K1349" s="1" t="n">
        <f aca="false">IFERROR(VLOOKUP(A1349,'[2]Pivot HorizontalMRP'!$A$4:$B$2689,2,0),0)</f>
        <v>0</v>
      </c>
      <c r="L1349" s="1" t="n">
        <f aca="false">IFERROR(VLOOKUP(A1349,'[2]Pivot HorizontalMRP'!$A$4:$C$2689,3,0),0)</f>
        <v>20960</v>
      </c>
      <c r="M1349" s="1" t="n">
        <f aca="false">IFERROR(VLOOKUP(A1349,'[2]Pivot HorizontalMRP'!$A$4:$D$2689,0.4,0),0)</f>
        <v>0</v>
      </c>
      <c r="N1349" s="1" t="n">
        <f aca="false">IFERROR(VLOOKUP(A1349,'[2]Pivot HorizontalMRP'!$A$4:$E$2689,5,0),0)</f>
        <v>264</v>
      </c>
      <c r="O1349" s="1" t="n">
        <f aca="false">K1349+L1349</f>
        <v>20960</v>
      </c>
      <c r="P1349" s="1" t="n">
        <f aca="false">K1349+L1349+M1349+N1349</f>
        <v>21224</v>
      </c>
      <c r="Q1349" s="1" t="n">
        <f aca="false">IFERROR(VLOOKUP(A1349,'[2]Pivot HorizontalMRP'!$A$4:$F$2689,6,0),0)</f>
        <v>0</v>
      </c>
      <c r="R1349" s="1" t="n">
        <f aca="false">IFERROR(VLOOKUP(A1349,'[2]Pivot HorizontalMRP'!$A$4:$G$2689,7,0),0)</f>
        <v>18940</v>
      </c>
      <c r="S1349" s="1" t="n">
        <f aca="false">IFERROR(VLOOKUP(A1349,'[2]Pivot HorizontalMRP'!$A$4:$H$2689,8,0),0)</f>
        <v>11856</v>
      </c>
      <c r="T1349" s="1" t="n">
        <f aca="false">IFERROR(VLOOKUP(A1349,'[2]Pivot HorizontalMRP'!$A$4:$I$2689,9,0),0)</f>
        <v>8677</v>
      </c>
      <c r="U1349" s="1" t="n">
        <f aca="false">IF(I1349="delivery",O1349-SUM(Q1349+R1349),IF(I1349="PO",P1349-SUM(Q1349:R1349)))</f>
        <v>2284</v>
      </c>
      <c r="V1349" s="81" t="n">
        <v>3.33</v>
      </c>
      <c r="W1349" s="81"/>
      <c r="X1349" s="81" t="n">
        <f aca="false">W1349-V1349</f>
        <v>-3.33</v>
      </c>
      <c r="Y1349" s="81"/>
      <c r="Z1349" s="81"/>
      <c r="AA1349" s="81"/>
      <c r="AB1349" s="81"/>
      <c r="AC1349" s="81"/>
      <c r="AD1349" s="81"/>
      <c r="AE1349" s="81"/>
      <c r="AF1349" s="81"/>
      <c r="AG1349" s="81"/>
      <c r="AH1349" s="81"/>
      <c r="AI1349" s="81"/>
      <c r="AJ1349" s="81"/>
      <c r="AK1349" s="81"/>
      <c r="AL1349" s="81"/>
      <c r="AM1349" s="81"/>
      <c r="AN1349" s="81"/>
      <c r="AO1349" s="81" t="str">
        <f aca="false">D1349</f>
        <v>Arista</v>
      </c>
      <c r="AP1349" s="1" t="s">
        <v>6397</v>
      </c>
      <c r="AQ1349" s="1"/>
      <c r="AR1349" s="1"/>
      <c r="AS1349" s="1"/>
      <c r="AT1349" s="1"/>
      <c r="AU1349" s="1"/>
      <c r="AV1349" s="1"/>
      <c r="AW1349" s="1"/>
      <c r="AX1349" s="1"/>
      <c r="AY1349" s="1"/>
      <c r="AZ1349" s="1"/>
      <c r="BA1349" s="1"/>
      <c r="BB1349" s="1"/>
      <c r="BC1349" s="1"/>
      <c r="BD1349" s="1"/>
      <c r="BE1349" s="1"/>
      <c r="BF1349" s="1" t="s">
        <v>14668</v>
      </c>
      <c r="BG1349" s="1" t="s">
        <v>183</v>
      </c>
      <c r="BH1349" s="1"/>
      <c r="BI1349" s="1"/>
    </row>
    <row r="1350" customFormat="false" ht="12.75" hidden="false" customHeight="false" outlineLevel="0" collapsed="false">
      <c r="A1350" s="1" t="s">
        <v>7225</v>
      </c>
      <c r="B1350" s="1" t="s">
        <v>7226</v>
      </c>
      <c r="C1350" s="1" t="s">
        <v>177</v>
      </c>
      <c r="D1350" s="1" t="s">
        <v>82</v>
      </c>
      <c r="E1350" s="1" t="s">
        <v>15797</v>
      </c>
      <c r="F1350" s="1" t="s">
        <v>7228</v>
      </c>
      <c r="G1350" s="1" t="n">
        <v>55</v>
      </c>
      <c r="H1350" s="1" t="n">
        <v>1</v>
      </c>
      <c r="I1350" s="101" t="s">
        <v>180</v>
      </c>
      <c r="J1350" s="1"/>
      <c r="K1350" s="1" t="n">
        <f aca="false">IFERROR(VLOOKUP(A1350,'[2]Pivot HorizontalMRP'!$A$4:$B$2689,2,0),0)</f>
        <v>0</v>
      </c>
      <c r="L1350" s="1" t="n">
        <f aca="false">IFERROR(VLOOKUP(A1350,'[2]Pivot HorizontalMRP'!$A$4:$C$2689,3,0),0)</f>
        <v>0</v>
      </c>
      <c r="M1350" s="1" t="n">
        <f aca="false">IFERROR(VLOOKUP(A1350,'[2]Pivot HorizontalMRP'!$A$4:$D$2689,0.4,0),0)</f>
        <v>0</v>
      </c>
      <c r="N1350" s="1" t="n">
        <f aca="false">IFERROR(VLOOKUP(A1350,'[2]Pivot HorizontalMRP'!$A$4:$E$2689,5,0),0)</f>
        <v>0</v>
      </c>
      <c r="O1350" s="1" t="n">
        <f aca="false">K1350+L1350</f>
        <v>0</v>
      </c>
      <c r="P1350" s="1" t="n">
        <f aca="false">K1350+L1350+M1350+N1350</f>
        <v>0</v>
      </c>
      <c r="Q1350" s="1" t="n">
        <f aca="false">IFERROR(VLOOKUP(A1350,'[2]Pivot HorizontalMRP'!$A$4:$F$2689,6,0),0)</f>
        <v>0</v>
      </c>
      <c r="R1350" s="1" t="n">
        <f aca="false">IFERROR(VLOOKUP(A1350,'[2]Pivot HorizontalMRP'!$A$4:$G$2689,7,0),0)</f>
        <v>178</v>
      </c>
      <c r="S1350" s="1" t="n">
        <f aca="false">IFERROR(VLOOKUP(A1350,'[2]Pivot HorizontalMRP'!$A$4:$H$2689,8,0),0)</f>
        <v>45</v>
      </c>
      <c r="T1350" s="1" t="n">
        <f aca="false">IFERROR(VLOOKUP(A1350,'[2]Pivot HorizontalMRP'!$A$4:$I$2689,9,0),0)</f>
        <v>30</v>
      </c>
      <c r="U1350" s="1" t="n">
        <f aca="false">IF(I1350="delivery",O1350-SUM(Q1350+R1350),IF(I1350="PO",P1350-SUM(Q1350:R1350)))</f>
        <v>-178</v>
      </c>
      <c r="V1350" s="81" t="n">
        <v>0.176</v>
      </c>
      <c r="W1350" s="81"/>
      <c r="X1350" s="81" t="n">
        <f aca="false">W1350-V1350</f>
        <v>-0.176</v>
      </c>
      <c r="Y1350" s="81"/>
      <c r="Z1350" s="81"/>
      <c r="AA1350" s="81"/>
      <c r="AB1350" s="81"/>
      <c r="AC1350" s="81"/>
      <c r="AD1350" s="81"/>
      <c r="AE1350" s="81"/>
      <c r="AF1350" s="81"/>
      <c r="AG1350" s="81"/>
      <c r="AH1350" s="81"/>
      <c r="AI1350" s="81"/>
      <c r="AJ1350" s="81"/>
      <c r="AK1350" s="81"/>
      <c r="AL1350" s="81"/>
      <c r="AM1350" s="81"/>
      <c r="AN1350" s="81"/>
      <c r="AO1350" s="81" t="str">
        <f aca="false">D1350</f>
        <v>Arista</v>
      </c>
      <c r="AP1350" s="1" t="s">
        <v>6397</v>
      </c>
      <c r="AQ1350" s="1"/>
      <c r="AR1350" s="1"/>
      <c r="AS1350" s="1"/>
      <c r="AT1350" s="1"/>
      <c r="AU1350" s="1"/>
      <c r="AV1350" s="1"/>
      <c r="AW1350" s="1"/>
      <c r="AX1350" s="1"/>
      <c r="AY1350" s="1"/>
      <c r="AZ1350" s="1"/>
      <c r="BA1350" s="1"/>
      <c r="BB1350" s="1"/>
      <c r="BC1350" s="1"/>
      <c r="BD1350" s="1"/>
      <c r="BE1350" s="1"/>
      <c r="BF1350" s="1" t="s">
        <v>14668</v>
      </c>
      <c r="BG1350" s="1" t="s">
        <v>183</v>
      </c>
      <c r="BH1350" s="1"/>
      <c r="BI1350" s="1"/>
    </row>
    <row r="1351" customFormat="false" ht="12.75" hidden="false" customHeight="false" outlineLevel="0" collapsed="false">
      <c r="A1351" s="1" t="s">
        <v>15798</v>
      </c>
      <c r="B1351" s="1" t="s">
        <v>7230</v>
      </c>
      <c r="C1351" s="1" t="s">
        <v>177</v>
      </c>
      <c r="D1351" s="1" t="s">
        <v>82</v>
      </c>
      <c r="E1351" s="1" t="s">
        <v>7231</v>
      </c>
      <c r="F1351" s="1" t="s">
        <v>7232</v>
      </c>
      <c r="G1351" s="1" t="n">
        <v>55</v>
      </c>
      <c r="H1351" s="1" t="n">
        <v>1</v>
      </c>
      <c r="I1351" s="102" t="s">
        <v>180</v>
      </c>
      <c r="J1351" s="1"/>
      <c r="K1351" s="1" t="n">
        <f aca="false">IFERROR(VLOOKUP(A1351,'[2]Pivot HorizontalMRP'!$A$4:$B$2689,2,0),0)</f>
        <v>0</v>
      </c>
      <c r="L1351" s="1" t="n">
        <f aca="false">IFERROR(VLOOKUP(A1351,'[2]Pivot HorizontalMRP'!$A$4:$C$2689,3,0),0)</f>
        <v>0</v>
      </c>
      <c r="M1351" s="1" t="n">
        <f aca="false">IFERROR(VLOOKUP(A1351,'[2]Pivot HorizontalMRP'!$A$4:$D$2689,0.4,0),0)</f>
        <v>0</v>
      </c>
      <c r="N1351" s="1" t="n">
        <f aca="false">IFERROR(VLOOKUP(A1351,'[2]Pivot HorizontalMRP'!$A$4:$E$2689,5,0),0)</f>
        <v>0</v>
      </c>
      <c r="O1351" s="1" t="n">
        <f aca="false">K1351+L1351</f>
        <v>0</v>
      </c>
      <c r="P1351" s="1" t="n">
        <f aca="false">K1351+L1351+M1351+N1351</f>
        <v>0</v>
      </c>
      <c r="Q1351" s="1" t="n">
        <f aca="false">IFERROR(VLOOKUP(A1351,'[2]Pivot HorizontalMRP'!$A$4:$F$2689,6,0),0)</f>
        <v>44</v>
      </c>
      <c r="R1351" s="1" t="n">
        <f aca="false">IFERROR(VLOOKUP(A1351,'[2]Pivot HorizontalMRP'!$A$4:$G$2689,7,0),0)</f>
        <v>332</v>
      </c>
      <c r="S1351" s="1" t="n">
        <f aca="false">IFERROR(VLOOKUP(A1351,'[2]Pivot HorizontalMRP'!$A$4:$H$2689,8,0),0)</f>
        <v>896</v>
      </c>
      <c r="T1351" s="1" t="n">
        <f aca="false">IFERROR(VLOOKUP(A1351,'[2]Pivot HorizontalMRP'!$A$4:$I$2689,9,0),0)</f>
        <v>256</v>
      </c>
      <c r="U1351" s="1" t="n">
        <f aca="false">IF(I1351="delivery",O1351-SUM(Q1351+R1351),IF(I1351="PO",P1351-SUM(Q1351:R1351)))</f>
        <v>-376</v>
      </c>
      <c r="V1351" s="81" t="n">
        <v>15.6</v>
      </c>
      <c r="W1351" s="81"/>
      <c r="X1351" s="81" t="n">
        <f aca="false">W1351-V1351</f>
        <v>-15.6</v>
      </c>
      <c r="Y1351" s="81"/>
      <c r="Z1351" s="81"/>
      <c r="AA1351" s="81"/>
      <c r="AB1351" s="81"/>
      <c r="AC1351" s="81"/>
      <c r="AD1351" s="81"/>
      <c r="AE1351" s="81"/>
      <c r="AF1351" s="81"/>
      <c r="AG1351" s="81"/>
      <c r="AH1351" s="81"/>
      <c r="AI1351" s="81"/>
      <c r="AJ1351" s="81"/>
      <c r="AK1351" s="81"/>
      <c r="AL1351" s="81"/>
      <c r="AM1351" s="81"/>
      <c r="AN1351" s="81"/>
      <c r="AO1351" s="81" t="str">
        <f aca="false">D1351</f>
        <v>Arista</v>
      </c>
      <c r="AP1351" s="102" t="s">
        <v>6397</v>
      </c>
      <c r="AQ1351" s="1"/>
      <c r="AR1351" s="1"/>
      <c r="AS1351" s="1"/>
      <c r="AT1351" s="1"/>
      <c r="AU1351" s="1"/>
      <c r="AV1351" s="1"/>
      <c r="AW1351" s="1"/>
      <c r="AX1351" s="1"/>
      <c r="AY1351" s="1"/>
      <c r="AZ1351" s="1"/>
      <c r="BA1351" s="1"/>
      <c r="BB1351" s="1"/>
      <c r="BC1351" s="1"/>
      <c r="BD1351" s="1"/>
      <c r="BE1351" s="1"/>
      <c r="BF1351" s="1" t="s">
        <v>10507</v>
      </c>
      <c r="BG1351" s="1" t="s">
        <v>183</v>
      </c>
      <c r="BH1351" s="1"/>
      <c r="BI1351" s="1"/>
    </row>
    <row r="1352" customFormat="false" ht="12.75" hidden="false" customHeight="false" outlineLevel="0" collapsed="false">
      <c r="A1352" s="1" t="s">
        <v>7237</v>
      </c>
      <c r="B1352" s="1" t="s">
        <v>7238</v>
      </c>
      <c r="C1352" s="1" t="s">
        <v>177</v>
      </c>
      <c r="D1352" s="1" t="s">
        <v>82</v>
      </c>
      <c r="E1352" s="1" t="s">
        <v>7239</v>
      </c>
      <c r="F1352" s="1" t="s">
        <v>7240</v>
      </c>
      <c r="G1352" s="1" t="n">
        <v>41</v>
      </c>
      <c r="H1352" s="1" t="n">
        <v>3000</v>
      </c>
      <c r="I1352" s="101" t="s">
        <v>180</v>
      </c>
      <c r="J1352" s="1"/>
      <c r="K1352" s="1" t="n">
        <f aca="false">IFERROR(VLOOKUP(A1352,'[2]Pivot HorizontalMRP'!$A$4:$B$2689,2,0),0)</f>
        <v>0</v>
      </c>
      <c r="L1352" s="1" t="n">
        <f aca="false">IFERROR(VLOOKUP(A1352,'[2]Pivot HorizontalMRP'!$A$4:$C$2689,3,0),0)</f>
        <v>4930</v>
      </c>
      <c r="M1352" s="1" t="n">
        <f aca="false">IFERROR(VLOOKUP(A1352,'[2]Pivot HorizontalMRP'!$A$4:$D$2689,0.4,0),0)</f>
        <v>0</v>
      </c>
      <c r="N1352" s="1" t="n">
        <f aca="false">IFERROR(VLOOKUP(A1352,'[2]Pivot HorizontalMRP'!$A$4:$E$2689,5,0),0)</f>
        <v>0</v>
      </c>
      <c r="O1352" s="1" t="n">
        <f aca="false">K1352+L1352</f>
        <v>4930</v>
      </c>
      <c r="P1352" s="1" t="n">
        <f aca="false">K1352+L1352+M1352+N1352</f>
        <v>4930</v>
      </c>
      <c r="Q1352" s="1" t="n">
        <f aca="false">IFERROR(VLOOKUP(A1352,'[2]Pivot HorizontalMRP'!$A$4:$F$2689,6,0),0)</f>
        <v>106</v>
      </c>
      <c r="R1352" s="1" t="n">
        <f aca="false">IFERROR(VLOOKUP(A1352,'[2]Pivot HorizontalMRP'!$A$4:$G$2689,7,0),0)</f>
        <v>120</v>
      </c>
      <c r="S1352" s="1" t="n">
        <f aca="false">IFERROR(VLOOKUP(A1352,'[2]Pivot HorizontalMRP'!$A$4:$H$2689,8,0),0)</f>
        <v>120</v>
      </c>
      <c r="T1352" s="1" t="n">
        <f aca="false">IFERROR(VLOOKUP(A1352,'[2]Pivot HorizontalMRP'!$A$4:$I$2689,9,0),0)</f>
        <v>0</v>
      </c>
      <c r="U1352" s="1" t="n">
        <f aca="false">IF(I1352="delivery",O1352-SUM(Q1352+R1352),IF(I1352="PO",P1352-SUM(Q1352:R1352)))</f>
        <v>4704</v>
      </c>
      <c r="V1352" s="81" t="n">
        <v>0.055</v>
      </c>
      <c r="W1352" s="81"/>
      <c r="X1352" s="81" t="n">
        <f aca="false">W1352-V1352</f>
        <v>-0.055</v>
      </c>
      <c r="Y1352" s="81"/>
      <c r="Z1352" s="81"/>
      <c r="AA1352" s="81" t="n">
        <v>0.05775</v>
      </c>
      <c r="AB1352" s="81"/>
      <c r="AC1352" s="81"/>
      <c r="AD1352" s="81"/>
      <c r="AE1352" s="81"/>
      <c r="AF1352" s="81"/>
      <c r="AG1352" s="81"/>
      <c r="AH1352" s="81"/>
      <c r="AI1352" s="81"/>
      <c r="AJ1352" s="81"/>
      <c r="AK1352" s="81"/>
      <c r="AL1352" s="81"/>
      <c r="AM1352" s="81"/>
      <c r="AN1352" s="81"/>
      <c r="AO1352" s="81" t="str">
        <f aca="false">D1352</f>
        <v>Arista</v>
      </c>
      <c r="AP1352" s="1" t="s">
        <v>6397</v>
      </c>
      <c r="AQ1352" s="1"/>
      <c r="AR1352" s="1"/>
      <c r="AS1352" s="1"/>
      <c r="AT1352" s="1"/>
      <c r="AU1352" s="1"/>
      <c r="AV1352" s="1"/>
      <c r="AW1352" s="1"/>
      <c r="AX1352" s="1"/>
      <c r="AY1352" s="1"/>
      <c r="AZ1352" s="1"/>
      <c r="BA1352" s="1"/>
      <c r="BB1352" s="1"/>
      <c r="BC1352" s="1"/>
      <c r="BD1352" s="1"/>
      <c r="BE1352" s="1"/>
      <c r="BF1352" s="1" t="s">
        <v>14668</v>
      </c>
      <c r="BG1352" s="1" t="s">
        <v>183</v>
      </c>
      <c r="BH1352" s="1"/>
      <c r="BI1352" s="1"/>
    </row>
    <row r="1353" customFormat="false" ht="12.75" hidden="false" customHeight="false" outlineLevel="0" collapsed="false">
      <c r="A1353" s="1" t="s">
        <v>7241</v>
      </c>
      <c r="B1353" s="1" t="s">
        <v>7242</v>
      </c>
      <c r="C1353" s="1" t="s">
        <v>177</v>
      </c>
      <c r="D1353" s="1" t="s">
        <v>82</v>
      </c>
      <c r="E1353" s="1" t="s">
        <v>7243</v>
      </c>
      <c r="F1353" s="1" t="s">
        <v>7244</v>
      </c>
      <c r="G1353" s="1" t="n">
        <v>51</v>
      </c>
      <c r="H1353" s="1" t="n">
        <v>3000</v>
      </c>
      <c r="I1353" s="101" t="s">
        <v>188</v>
      </c>
      <c r="J1353" s="1"/>
      <c r="K1353" s="1" t="n">
        <f aca="false">IFERROR(VLOOKUP(A1353,'[2]Pivot HorizontalMRP'!$A$4:$B$2689,2,0),0)</f>
        <v>0</v>
      </c>
      <c r="L1353" s="1" t="n">
        <f aca="false">IFERROR(VLOOKUP(A1353,'[2]Pivot HorizontalMRP'!$A$4:$C$2689,3,0),0)</f>
        <v>6820</v>
      </c>
      <c r="M1353" s="1" t="n">
        <f aca="false">IFERROR(VLOOKUP(A1353,'[2]Pivot HorizontalMRP'!$A$4:$D$2689,0.4,0),0)</f>
        <v>0</v>
      </c>
      <c r="N1353" s="1" t="n">
        <f aca="false">IFERROR(VLOOKUP(A1353,'[2]Pivot HorizontalMRP'!$A$4:$E$2689,5,0),0)</f>
        <v>0</v>
      </c>
      <c r="O1353" s="1" t="n">
        <f aca="false">K1353+L1353</f>
        <v>6820</v>
      </c>
      <c r="P1353" s="1" t="n">
        <f aca="false">K1353+L1353+M1353+N1353</f>
        <v>6820</v>
      </c>
      <c r="Q1353" s="1" t="n">
        <f aca="false">IFERROR(VLOOKUP(A1353,'[2]Pivot HorizontalMRP'!$A$4:$F$2689,6,0),0)</f>
        <v>5616</v>
      </c>
      <c r="R1353" s="1" t="n">
        <f aca="false">IFERROR(VLOOKUP(A1353,'[2]Pivot HorizontalMRP'!$A$4:$G$2689,7,0),0)</f>
        <v>3168</v>
      </c>
      <c r="S1353" s="1" t="n">
        <f aca="false">IFERROR(VLOOKUP(A1353,'[2]Pivot HorizontalMRP'!$A$4:$H$2689,8,0),0)</f>
        <v>4284</v>
      </c>
      <c r="T1353" s="1" t="n">
        <f aca="false">IFERROR(VLOOKUP(A1353,'[2]Pivot HorizontalMRP'!$A$4:$I$2689,9,0),0)</f>
        <v>2592</v>
      </c>
      <c r="U1353" s="1" t="n">
        <f aca="false">IF(I1353="delivery",O1353-SUM(Q1353+R1353),IF(I1353="PO",P1353-SUM(Q1353:R1353)))</f>
        <v>-1964</v>
      </c>
      <c r="V1353" s="81" t="n">
        <v>0.2</v>
      </c>
      <c r="W1353" s="81"/>
      <c r="X1353" s="81" t="n">
        <f aca="false">W1353-V1353</f>
        <v>-0.2</v>
      </c>
      <c r="Y1353" s="81"/>
      <c r="Z1353" s="81"/>
      <c r="AA1353" s="81" t="n">
        <v>0.2</v>
      </c>
      <c r="AB1353" s="81"/>
      <c r="AC1353" s="81"/>
      <c r="AD1353" s="81"/>
      <c r="AE1353" s="81"/>
      <c r="AF1353" s="81"/>
      <c r="AG1353" s="81"/>
      <c r="AH1353" s="81"/>
      <c r="AI1353" s="81"/>
      <c r="AJ1353" s="81"/>
      <c r="AK1353" s="81"/>
      <c r="AL1353" s="81"/>
      <c r="AM1353" s="81"/>
      <c r="AN1353" s="81"/>
      <c r="AO1353" s="81" t="str">
        <f aca="false">D1353</f>
        <v>Arista</v>
      </c>
      <c r="AP1353" s="1" t="s">
        <v>6397</v>
      </c>
      <c r="AQ1353" s="1"/>
      <c r="AR1353" s="1"/>
      <c r="AS1353" s="1"/>
      <c r="AT1353" s="1"/>
      <c r="AU1353" s="1"/>
      <c r="AV1353" s="1"/>
      <c r="AW1353" s="1"/>
      <c r="AX1353" s="1"/>
      <c r="AY1353" s="1"/>
      <c r="AZ1353" s="1"/>
      <c r="BA1353" s="1"/>
      <c r="BB1353" s="1"/>
      <c r="BC1353" s="1"/>
      <c r="BD1353" s="1"/>
      <c r="BE1353" s="1"/>
      <c r="BF1353" s="1" t="s">
        <v>14668</v>
      </c>
      <c r="BG1353" s="1" t="s">
        <v>183</v>
      </c>
      <c r="BH1353" s="1"/>
      <c r="BI1353" s="1"/>
    </row>
    <row r="1354" customFormat="false" ht="12.75" hidden="false" customHeight="false" outlineLevel="0" collapsed="false">
      <c r="A1354" s="1" t="s">
        <v>7245</v>
      </c>
      <c r="B1354" s="1" t="s">
        <v>7246</v>
      </c>
      <c r="C1354" s="1" t="s">
        <v>177</v>
      </c>
      <c r="D1354" s="1" t="s">
        <v>82</v>
      </c>
      <c r="E1354" s="1" t="s">
        <v>7247</v>
      </c>
      <c r="F1354" s="1" t="s">
        <v>7248</v>
      </c>
      <c r="G1354" s="1" t="n">
        <v>136</v>
      </c>
      <c r="H1354" s="1" t="n">
        <v>250</v>
      </c>
      <c r="I1354" s="101" t="s">
        <v>180</v>
      </c>
      <c r="J1354" s="1"/>
      <c r="K1354" s="1" t="n">
        <f aca="false">IFERROR(VLOOKUP(A1354,'[2]Pivot HorizontalMRP'!$A$4:$B$2689,2,0),0)</f>
        <v>0</v>
      </c>
      <c r="L1354" s="1" t="n">
        <f aca="false">IFERROR(VLOOKUP(A1354,'[2]Pivot HorizontalMRP'!$A$4:$C$2689,3,0),0)</f>
        <v>2000</v>
      </c>
      <c r="M1354" s="1" t="n">
        <f aca="false">IFERROR(VLOOKUP(A1354,'[2]Pivot HorizontalMRP'!$A$4:$D$2689,0.4,0),0)</f>
        <v>0</v>
      </c>
      <c r="N1354" s="1" t="n">
        <f aca="false">IFERROR(VLOOKUP(A1354,'[2]Pivot HorizontalMRP'!$A$4:$E$2689,5,0),0)</f>
        <v>2500</v>
      </c>
      <c r="O1354" s="1" t="n">
        <f aca="false">K1354+L1354</f>
        <v>2000</v>
      </c>
      <c r="P1354" s="1" t="n">
        <f aca="false">K1354+L1354+M1354+N1354</f>
        <v>4500</v>
      </c>
      <c r="Q1354" s="1" t="n">
        <f aca="false">IFERROR(VLOOKUP(A1354,'[2]Pivot HorizontalMRP'!$A$4:$F$2689,6,0),0)</f>
        <v>0</v>
      </c>
      <c r="R1354" s="1" t="n">
        <f aca="false">IFERROR(VLOOKUP(A1354,'[2]Pivot HorizontalMRP'!$A$4:$G$2689,7,0),0)</f>
        <v>3140</v>
      </c>
      <c r="S1354" s="1" t="n">
        <f aca="false">IFERROR(VLOOKUP(A1354,'[2]Pivot HorizontalMRP'!$A$4:$H$2689,8,0),0)</f>
        <v>1917</v>
      </c>
      <c r="T1354" s="1" t="n">
        <f aca="false">IFERROR(VLOOKUP(A1354,'[2]Pivot HorizontalMRP'!$A$4:$I$2689,9,0),0)</f>
        <v>1385</v>
      </c>
      <c r="U1354" s="1" t="n">
        <f aca="false">IF(I1354="delivery",O1354-SUM(Q1354+R1354),IF(I1354="PO",P1354-SUM(Q1354:R1354)))</f>
        <v>-1140</v>
      </c>
      <c r="V1354" s="81" t="n">
        <v>1.069</v>
      </c>
      <c r="W1354" s="81"/>
      <c r="X1354" s="81" t="n">
        <f aca="false">W1354-V1354</f>
        <v>-1.069</v>
      </c>
      <c r="Y1354" s="81"/>
      <c r="Z1354" s="81"/>
      <c r="AA1354" s="81" t="n">
        <v>1.13314</v>
      </c>
      <c r="AB1354" s="81"/>
      <c r="AC1354" s="81"/>
      <c r="AD1354" s="81"/>
      <c r="AE1354" s="81"/>
      <c r="AF1354" s="81"/>
      <c r="AG1354" s="81"/>
      <c r="AH1354" s="81"/>
      <c r="AI1354" s="81"/>
      <c r="AJ1354" s="81"/>
      <c r="AK1354" s="81"/>
      <c r="AL1354" s="81"/>
      <c r="AM1354" s="81"/>
      <c r="AN1354" s="81"/>
      <c r="AO1354" s="81" t="str">
        <f aca="false">D1354</f>
        <v>Arista</v>
      </c>
      <c r="AP1354" s="1" t="s">
        <v>6397</v>
      </c>
      <c r="AQ1354" s="1"/>
      <c r="AR1354" s="1"/>
      <c r="AS1354" s="1"/>
      <c r="AT1354" s="1"/>
      <c r="AU1354" s="1"/>
      <c r="AV1354" s="1"/>
      <c r="AW1354" s="1"/>
      <c r="AX1354" s="1"/>
      <c r="AY1354" s="1"/>
      <c r="AZ1354" s="1"/>
      <c r="BA1354" s="1"/>
      <c r="BB1354" s="1"/>
      <c r="BC1354" s="1"/>
      <c r="BD1354" s="1"/>
      <c r="BE1354" s="1"/>
      <c r="BF1354" s="1" t="s">
        <v>14668</v>
      </c>
      <c r="BG1354" s="1" t="s">
        <v>183</v>
      </c>
      <c r="BH1354" s="1"/>
      <c r="BI1354" s="1"/>
    </row>
    <row r="1355" customFormat="false" ht="12.75" hidden="false" customHeight="false" outlineLevel="0" collapsed="false">
      <c r="A1355" s="1" t="s">
        <v>7254</v>
      </c>
      <c r="B1355" s="1" t="s">
        <v>7255</v>
      </c>
      <c r="C1355" s="1" t="s">
        <v>177</v>
      </c>
      <c r="D1355" s="1" t="s">
        <v>82</v>
      </c>
      <c r="E1355" s="1" t="s">
        <v>7256</v>
      </c>
      <c r="F1355" s="1" t="s">
        <v>7257</v>
      </c>
      <c r="G1355" s="1" t="n">
        <v>66</v>
      </c>
      <c r="H1355" s="1" t="n">
        <v>1</v>
      </c>
      <c r="I1355" s="101" t="s">
        <v>180</v>
      </c>
      <c r="J1355" s="1"/>
      <c r="K1355" s="1" t="n">
        <f aca="false">IFERROR(VLOOKUP(A1355,'[2]Pivot HorizontalMRP'!$A$4:$B$2689,2,0),0)</f>
        <v>0</v>
      </c>
      <c r="L1355" s="1" t="n">
        <f aca="false">IFERROR(VLOOKUP(A1355,'[2]Pivot HorizontalMRP'!$A$4:$C$2689,3,0),0)</f>
        <v>0</v>
      </c>
      <c r="M1355" s="1" t="n">
        <f aca="false">IFERROR(VLOOKUP(A1355,'[2]Pivot HorizontalMRP'!$A$4:$D$2689,0.4,0),0)</f>
        <v>0</v>
      </c>
      <c r="N1355" s="1" t="n">
        <f aca="false">IFERROR(VLOOKUP(A1355,'[2]Pivot HorizontalMRP'!$A$4:$E$2689,5,0),0)</f>
        <v>1864</v>
      </c>
      <c r="O1355" s="1" t="n">
        <f aca="false">K1355+L1355</f>
        <v>0</v>
      </c>
      <c r="P1355" s="1" t="n">
        <f aca="false">K1355+L1355+M1355+N1355</f>
        <v>1864</v>
      </c>
      <c r="Q1355" s="1" t="n">
        <f aca="false">IFERROR(VLOOKUP(A1355,'[2]Pivot HorizontalMRP'!$A$4:$F$2689,6,0),0)</f>
        <v>0</v>
      </c>
      <c r="R1355" s="1" t="n">
        <f aca="false">IFERROR(VLOOKUP(A1355,'[2]Pivot HorizontalMRP'!$A$4:$G$2689,7,0),0)</f>
        <v>3140</v>
      </c>
      <c r="S1355" s="1" t="n">
        <f aca="false">IFERROR(VLOOKUP(A1355,'[2]Pivot HorizontalMRP'!$A$4:$H$2689,8,0),0)</f>
        <v>1917</v>
      </c>
      <c r="T1355" s="1" t="n">
        <f aca="false">IFERROR(VLOOKUP(A1355,'[2]Pivot HorizontalMRP'!$A$4:$I$2689,9,0),0)</f>
        <v>1385</v>
      </c>
      <c r="U1355" s="1" t="n">
        <f aca="false">IF(I1355="delivery",O1355-SUM(Q1355+R1355),IF(I1355="PO",P1355-SUM(Q1355:R1355)))</f>
        <v>-3140</v>
      </c>
      <c r="V1355" s="81" t="n">
        <v>9.02</v>
      </c>
      <c r="W1355" s="81"/>
      <c r="X1355" s="81" t="n">
        <f aca="false">W1355-V1355</f>
        <v>-9.02</v>
      </c>
      <c r="Y1355" s="81"/>
      <c r="Z1355" s="81"/>
      <c r="AA1355" s="81"/>
      <c r="AB1355" s="81"/>
      <c r="AC1355" s="81"/>
      <c r="AD1355" s="81"/>
      <c r="AE1355" s="81"/>
      <c r="AF1355" s="81"/>
      <c r="AG1355" s="81"/>
      <c r="AH1355" s="81"/>
      <c r="AI1355" s="81"/>
      <c r="AJ1355" s="81"/>
      <c r="AK1355" s="81"/>
      <c r="AL1355" s="81"/>
      <c r="AM1355" s="81"/>
      <c r="AN1355" s="81"/>
      <c r="AO1355" s="81" t="str">
        <f aca="false">D1355</f>
        <v>Arista</v>
      </c>
      <c r="AP1355" s="1" t="s">
        <v>6397</v>
      </c>
      <c r="AQ1355" s="1"/>
      <c r="AR1355" s="1"/>
      <c r="AS1355" s="1"/>
      <c r="AT1355" s="1"/>
      <c r="AU1355" s="1"/>
      <c r="AV1355" s="1"/>
      <c r="AW1355" s="1"/>
      <c r="AX1355" s="1"/>
      <c r="AY1355" s="1"/>
      <c r="AZ1355" s="1"/>
      <c r="BA1355" s="1"/>
      <c r="BB1355" s="1"/>
      <c r="BC1355" s="1"/>
      <c r="BD1355" s="1"/>
      <c r="BE1355" s="1"/>
      <c r="BF1355" s="1" t="s">
        <v>14668</v>
      </c>
      <c r="BG1355" s="1" t="s">
        <v>183</v>
      </c>
      <c r="BH1355" s="1"/>
      <c r="BI1355" s="1"/>
    </row>
    <row r="1356" customFormat="false" ht="12.75" hidden="false" customHeight="false" outlineLevel="0" collapsed="false">
      <c r="A1356" s="1" t="s">
        <v>7259</v>
      </c>
      <c r="B1356" s="1" t="s">
        <v>7260</v>
      </c>
      <c r="C1356" s="1" t="s">
        <v>177</v>
      </c>
      <c r="D1356" s="1" t="s">
        <v>82</v>
      </c>
      <c r="E1356" s="1" t="s">
        <v>7261</v>
      </c>
      <c r="F1356" s="1" t="s">
        <v>7262</v>
      </c>
      <c r="G1356" s="1" t="n">
        <v>51</v>
      </c>
      <c r="H1356" s="1" t="n">
        <v>3000</v>
      </c>
      <c r="I1356" s="101" t="s">
        <v>180</v>
      </c>
      <c r="J1356" s="1"/>
      <c r="K1356" s="1" t="n">
        <f aca="false">IFERROR(VLOOKUP(A1356,'[2]Pivot HorizontalMRP'!$A$4:$B$2689,2,0),0)</f>
        <v>0</v>
      </c>
      <c r="L1356" s="1" t="n">
        <f aca="false">IFERROR(VLOOKUP(A1356,'[2]Pivot HorizontalMRP'!$A$4:$C$2689,3,0),0)</f>
        <v>2685</v>
      </c>
      <c r="M1356" s="1" t="n">
        <f aca="false">IFERROR(VLOOKUP(A1356,'[2]Pivot HorizontalMRP'!$A$4:$D$2689,0.4,0),0)</f>
        <v>0</v>
      </c>
      <c r="N1356" s="1" t="n">
        <f aca="false">IFERROR(VLOOKUP(A1356,'[2]Pivot HorizontalMRP'!$A$4:$E$2689,5,0),0)</f>
        <v>0</v>
      </c>
      <c r="O1356" s="1" t="n">
        <f aca="false">K1356+L1356</f>
        <v>2685</v>
      </c>
      <c r="P1356" s="1" t="n">
        <f aca="false">K1356+L1356+M1356+N1356</f>
        <v>2685</v>
      </c>
      <c r="Q1356" s="1" t="n">
        <f aca="false">IFERROR(VLOOKUP(A1356,'[2]Pivot HorizontalMRP'!$A$4:$F$2689,6,0),0)</f>
        <v>364</v>
      </c>
      <c r="R1356" s="1" t="n">
        <f aca="false">IFERROR(VLOOKUP(A1356,'[2]Pivot HorizontalMRP'!$A$4:$G$2689,7,0),0)</f>
        <v>452</v>
      </c>
      <c r="S1356" s="1" t="n">
        <f aca="false">IFERROR(VLOOKUP(A1356,'[2]Pivot HorizontalMRP'!$A$4:$H$2689,8,0),0)</f>
        <v>526</v>
      </c>
      <c r="T1356" s="1" t="n">
        <f aca="false">IFERROR(VLOOKUP(A1356,'[2]Pivot HorizontalMRP'!$A$4:$I$2689,9,0),0)</f>
        <v>369</v>
      </c>
      <c r="U1356" s="1" t="n">
        <f aca="false">IF(I1356="delivery",O1356-SUM(Q1356+R1356),IF(I1356="PO",P1356-SUM(Q1356:R1356)))</f>
        <v>1869</v>
      </c>
      <c r="V1356" s="81" t="n">
        <v>0.1431</v>
      </c>
      <c r="W1356" s="81"/>
      <c r="X1356" s="81" t="n">
        <f aca="false">W1356-V1356</f>
        <v>-0.1431</v>
      </c>
      <c r="Y1356" s="81"/>
      <c r="Z1356" s="81"/>
      <c r="AA1356" s="81"/>
      <c r="AB1356" s="81"/>
      <c r="AC1356" s="81"/>
      <c r="AD1356" s="81"/>
      <c r="AE1356" s="81"/>
      <c r="AF1356" s="81"/>
      <c r="AG1356" s="81"/>
      <c r="AH1356" s="81"/>
      <c r="AI1356" s="81"/>
      <c r="AJ1356" s="81"/>
      <c r="AK1356" s="81"/>
      <c r="AL1356" s="81"/>
      <c r="AM1356" s="81"/>
      <c r="AN1356" s="81"/>
      <c r="AO1356" s="81" t="str">
        <f aca="false">D1356</f>
        <v>Arista</v>
      </c>
      <c r="AP1356" s="1" t="s">
        <v>6397</v>
      </c>
      <c r="AQ1356" s="1"/>
      <c r="AR1356" s="1"/>
      <c r="AS1356" s="1"/>
      <c r="AT1356" s="1"/>
      <c r="AU1356" s="1"/>
      <c r="AV1356" s="1"/>
      <c r="AW1356" s="1"/>
      <c r="AX1356" s="1"/>
      <c r="AY1356" s="1"/>
      <c r="AZ1356" s="1"/>
      <c r="BA1356" s="1"/>
      <c r="BB1356" s="1"/>
      <c r="BC1356" s="1"/>
      <c r="BD1356" s="1"/>
      <c r="BE1356" s="1"/>
      <c r="BF1356" s="1" t="s">
        <v>14668</v>
      </c>
      <c r="BG1356" s="1" t="s">
        <v>183</v>
      </c>
      <c r="BH1356" s="1"/>
      <c r="BI1356" s="1"/>
    </row>
    <row r="1357" customFormat="false" ht="12.75" hidden="false" customHeight="false" outlineLevel="0" collapsed="false">
      <c r="A1357" s="1" t="s">
        <v>7263</v>
      </c>
      <c r="B1357" s="1" t="s">
        <v>7264</v>
      </c>
      <c r="C1357" s="1" t="s">
        <v>177</v>
      </c>
      <c r="D1357" s="1" t="s">
        <v>82</v>
      </c>
      <c r="E1357" s="1" t="s">
        <v>7265</v>
      </c>
      <c r="F1357" s="1" t="s">
        <v>7266</v>
      </c>
      <c r="G1357" s="1" t="n">
        <v>186</v>
      </c>
      <c r="H1357" s="1" t="n">
        <v>3000</v>
      </c>
      <c r="I1357" s="101" t="s">
        <v>180</v>
      </c>
      <c r="J1357" s="1"/>
      <c r="K1357" s="1" t="n">
        <f aca="false">IFERROR(VLOOKUP(A1357,'[2]Pivot HorizontalMRP'!$A$4:$B$2689,2,0),0)</f>
        <v>0</v>
      </c>
      <c r="L1357" s="1" t="n">
        <f aca="false">IFERROR(VLOOKUP(A1357,'[2]Pivot HorizontalMRP'!$A$4:$C$2689,3,0),0)</f>
        <v>13513</v>
      </c>
      <c r="M1357" s="1" t="n">
        <f aca="false">IFERROR(VLOOKUP(A1357,'[2]Pivot HorizontalMRP'!$A$4:$D$2689,0.4,0),0)</f>
        <v>0</v>
      </c>
      <c r="N1357" s="1" t="n">
        <f aca="false">IFERROR(VLOOKUP(A1357,'[2]Pivot HorizontalMRP'!$A$4:$E$2689,5,0),0)</f>
        <v>12000</v>
      </c>
      <c r="O1357" s="1" t="n">
        <f aca="false">K1357+L1357</f>
        <v>13513</v>
      </c>
      <c r="P1357" s="1" t="n">
        <f aca="false">K1357+L1357+M1357+N1357</f>
        <v>25513</v>
      </c>
      <c r="Q1357" s="1" t="n">
        <f aca="false">IFERROR(VLOOKUP(A1357,'[2]Pivot HorizontalMRP'!$A$4:$F$2689,6,0),0)</f>
        <v>8680</v>
      </c>
      <c r="R1357" s="1" t="n">
        <f aca="false">IFERROR(VLOOKUP(A1357,'[2]Pivot HorizontalMRP'!$A$4:$G$2689,7,0),0)</f>
        <v>10466</v>
      </c>
      <c r="S1357" s="1" t="n">
        <f aca="false">IFERROR(VLOOKUP(A1357,'[2]Pivot HorizontalMRP'!$A$4:$H$2689,8,0),0)</f>
        <v>12077</v>
      </c>
      <c r="T1357" s="1" t="n">
        <f aca="false">IFERROR(VLOOKUP(A1357,'[2]Pivot HorizontalMRP'!$A$4:$I$2689,9,0),0)</f>
        <v>7459</v>
      </c>
      <c r="U1357" s="1" t="n">
        <f aca="false">IF(I1357="delivery",O1357-SUM(Q1357+R1357),IF(I1357="PO",P1357-SUM(Q1357:R1357)))</f>
        <v>-5633</v>
      </c>
      <c r="V1357" s="81" t="n">
        <v>0.427</v>
      </c>
      <c r="W1357" s="81"/>
      <c r="X1357" s="81" t="n">
        <f aca="false">W1357-V1357</f>
        <v>-0.427</v>
      </c>
      <c r="Y1357" s="81"/>
      <c r="Z1357" s="81"/>
      <c r="AA1357" s="81" t="n">
        <v>0.45262</v>
      </c>
      <c r="AB1357" s="81"/>
      <c r="AC1357" s="81"/>
      <c r="AD1357" s="81"/>
      <c r="AE1357" s="81"/>
      <c r="AF1357" s="81"/>
      <c r="AG1357" s="81"/>
      <c r="AH1357" s="81"/>
      <c r="AI1357" s="81"/>
      <c r="AJ1357" s="81"/>
      <c r="AK1357" s="81"/>
      <c r="AL1357" s="81"/>
      <c r="AM1357" s="81"/>
      <c r="AN1357" s="81"/>
      <c r="AO1357" s="81" t="str">
        <f aca="false">D1357</f>
        <v>Arista</v>
      </c>
      <c r="AP1357" s="1" t="s">
        <v>6397</v>
      </c>
      <c r="AQ1357" s="1"/>
      <c r="AR1357" s="1"/>
      <c r="AS1357" s="1"/>
      <c r="AT1357" s="1"/>
      <c r="AU1357" s="1"/>
      <c r="AV1357" s="1"/>
      <c r="AW1357" s="1"/>
      <c r="AX1357" s="1"/>
      <c r="AY1357" s="1"/>
      <c r="AZ1357" s="1"/>
      <c r="BA1357" s="1"/>
      <c r="BB1357" s="1"/>
      <c r="BC1357" s="1"/>
      <c r="BD1357" s="1"/>
      <c r="BE1357" s="1"/>
      <c r="BF1357" s="1" t="s">
        <v>14668</v>
      </c>
      <c r="BG1357" s="1" t="s">
        <v>183</v>
      </c>
      <c r="BH1357" s="1"/>
      <c r="BI1357" s="1"/>
    </row>
    <row r="1358" customFormat="false" ht="12.75" hidden="false" customHeight="false" outlineLevel="0" collapsed="false">
      <c r="A1358" s="1" t="s">
        <v>7267</v>
      </c>
      <c r="B1358" s="1" t="s">
        <v>7268</v>
      </c>
      <c r="C1358" s="1" t="s">
        <v>177</v>
      </c>
      <c r="D1358" s="1" t="s">
        <v>82</v>
      </c>
      <c r="E1358" s="1" t="s">
        <v>7269</v>
      </c>
      <c r="F1358" s="1" t="s">
        <v>7270</v>
      </c>
      <c r="G1358" s="1" t="n">
        <v>51</v>
      </c>
      <c r="H1358" s="1" t="n">
        <v>3000</v>
      </c>
      <c r="I1358" s="101" t="s">
        <v>188</v>
      </c>
      <c r="J1358" s="1"/>
      <c r="K1358" s="1" t="n">
        <f aca="false">IFERROR(VLOOKUP(A1358,'[2]Pivot HorizontalMRP'!$A$4:$B$2689,2,0),0)</f>
        <v>0</v>
      </c>
      <c r="L1358" s="1" t="n">
        <f aca="false">IFERROR(VLOOKUP(A1358,'[2]Pivot HorizontalMRP'!$A$4:$C$2689,3,0),0)</f>
        <v>2960</v>
      </c>
      <c r="M1358" s="1" t="n">
        <f aca="false">IFERROR(VLOOKUP(A1358,'[2]Pivot HorizontalMRP'!$A$4:$D$2689,0.4,0),0)</f>
        <v>0</v>
      </c>
      <c r="N1358" s="1" t="n">
        <f aca="false">IFERROR(VLOOKUP(A1358,'[2]Pivot HorizontalMRP'!$A$4:$E$2689,5,0),0)</f>
        <v>0</v>
      </c>
      <c r="O1358" s="1" t="n">
        <f aca="false">K1358+L1358</f>
        <v>2960</v>
      </c>
      <c r="P1358" s="1" t="n">
        <f aca="false">K1358+L1358+M1358+N1358</f>
        <v>2960</v>
      </c>
      <c r="Q1358" s="1" t="n">
        <f aca="false">IFERROR(VLOOKUP(A1358,'[2]Pivot HorizontalMRP'!$A$4:$F$2689,6,0),0)</f>
        <v>2102</v>
      </c>
      <c r="R1358" s="1" t="n">
        <f aca="false">IFERROR(VLOOKUP(A1358,'[2]Pivot HorizontalMRP'!$A$4:$G$2689,7,0),0)</f>
        <v>3129</v>
      </c>
      <c r="S1358" s="1" t="n">
        <f aca="false">IFERROR(VLOOKUP(A1358,'[2]Pivot HorizontalMRP'!$A$4:$H$2689,8,0),0)</f>
        <v>2467</v>
      </c>
      <c r="T1358" s="1" t="n">
        <f aca="false">IFERROR(VLOOKUP(A1358,'[2]Pivot HorizontalMRP'!$A$4:$I$2689,9,0),0)</f>
        <v>2200</v>
      </c>
      <c r="U1358" s="1" t="n">
        <f aca="false">IF(I1358="delivery",O1358-SUM(Q1358+R1358),IF(I1358="PO",P1358-SUM(Q1358:R1358)))</f>
        <v>-2271</v>
      </c>
      <c r="V1358" s="81" t="n">
        <v>0.13</v>
      </c>
      <c r="W1358" s="81"/>
      <c r="X1358" s="81" t="n">
        <f aca="false">W1358-V1358</f>
        <v>-0.13</v>
      </c>
      <c r="Y1358" s="81"/>
      <c r="Z1358" s="81"/>
      <c r="AA1358" s="81"/>
      <c r="AB1358" s="81"/>
      <c r="AC1358" s="81"/>
      <c r="AD1358" s="81"/>
      <c r="AE1358" s="81"/>
      <c r="AF1358" s="81"/>
      <c r="AG1358" s="81"/>
      <c r="AH1358" s="81"/>
      <c r="AI1358" s="81"/>
      <c r="AJ1358" s="81"/>
      <c r="AK1358" s="81"/>
      <c r="AL1358" s="81"/>
      <c r="AM1358" s="81"/>
      <c r="AN1358" s="81"/>
      <c r="AO1358" s="81" t="str">
        <f aca="false">D1358</f>
        <v>Arista</v>
      </c>
      <c r="AP1358" s="1" t="s">
        <v>6397</v>
      </c>
      <c r="AQ1358" s="1"/>
      <c r="AR1358" s="1"/>
      <c r="AS1358" s="1"/>
      <c r="AT1358" s="1"/>
      <c r="AU1358" s="1"/>
      <c r="AV1358" s="1"/>
      <c r="AW1358" s="1"/>
      <c r="AX1358" s="1"/>
      <c r="AY1358" s="1"/>
      <c r="AZ1358" s="1"/>
      <c r="BA1358" s="1"/>
      <c r="BB1358" s="1"/>
      <c r="BC1358" s="1"/>
      <c r="BD1358" s="1"/>
      <c r="BE1358" s="1"/>
      <c r="BF1358" s="1" t="s">
        <v>14668</v>
      </c>
      <c r="BG1358" s="1" t="s">
        <v>183</v>
      </c>
      <c r="BH1358" s="1"/>
      <c r="BI1358" s="1"/>
    </row>
    <row r="1359" customFormat="false" ht="12.75" hidden="false" customHeight="false" outlineLevel="0" collapsed="false">
      <c r="A1359" s="1" t="s">
        <v>7271</v>
      </c>
      <c r="B1359" s="1" t="s">
        <v>7272</v>
      </c>
      <c r="C1359" s="1" t="s">
        <v>177</v>
      </c>
      <c r="D1359" s="1" t="s">
        <v>82</v>
      </c>
      <c r="E1359" s="1" t="s">
        <v>7273</v>
      </c>
      <c r="F1359" s="1" t="s">
        <v>7274</v>
      </c>
      <c r="G1359" s="1" t="n">
        <v>96</v>
      </c>
      <c r="H1359" s="1" t="n">
        <v>504</v>
      </c>
      <c r="I1359" s="101" t="s">
        <v>188</v>
      </c>
      <c r="J1359" s="1"/>
      <c r="K1359" s="1" t="n">
        <f aca="false">IFERROR(VLOOKUP(A1359,'[2]Pivot HorizontalMRP'!$A$4:$B$2689,2,0),0)</f>
        <v>0</v>
      </c>
      <c r="L1359" s="1" t="n">
        <f aca="false">IFERROR(VLOOKUP(A1359,'[2]Pivot HorizontalMRP'!$A$4:$C$2689,3,0),0)</f>
        <v>0</v>
      </c>
      <c r="M1359" s="1" t="n">
        <f aca="false">IFERROR(VLOOKUP(A1359,'[2]Pivot HorizontalMRP'!$A$4:$D$2689,0.4,0),0)</f>
        <v>0</v>
      </c>
      <c r="N1359" s="1" t="n">
        <f aca="false">IFERROR(VLOOKUP(A1359,'[2]Pivot HorizontalMRP'!$A$4:$E$2689,5,0),0)</f>
        <v>8064</v>
      </c>
      <c r="O1359" s="1" t="n">
        <f aca="false">K1359+L1359</f>
        <v>0</v>
      </c>
      <c r="P1359" s="1" t="n">
        <f aca="false">K1359+L1359+M1359+N1359</f>
        <v>8064</v>
      </c>
      <c r="Q1359" s="1" t="n">
        <f aca="false">IFERROR(VLOOKUP(A1359,'[2]Pivot HorizontalMRP'!$A$4:$F$2689,6,0),0)</f>
        <v>0</v>
      </c>
      <c r="R1359" s="1" t="n">
        <f aca="false">IFERROR(VLOOKUP(A1359,'[2]Pivot HorizontalMRP'!$A$4:$G$2689,7,0),0)</f>
        <v>8706</v>
      </c>
      <c r="S1359" s="1" t="n">
        <f aca="false">IFERROR(VLOOKUP(A1359,'[2]Pivot HorizontalMRP'!$A$4:$H$2689,8,0),0)</f>
        <v>5652</v>
      </c>
      <c r="T1359" s="1" t="n">
        <f aca="false">IFERROR(VLOOKUP(A1359,'[2]Pivot HorizontalMRP'!$A$4:$I$2689,9,0),0)</f>
        <v>3768</v>
      </c>
      <c r="U1359" s="1" t="n">
        <f aca="false">IF(I1359="delivery",O1359-SUM(Q1359+R1359),IF(I1359="PO",P1359-SUM(Q1359:R1359)))</f>
        <v>-642</v>
      </c>
      <c r="V1359" s="81" t="n">
        <v>5.1</v>
      </c>
      <c r="W1359" s="81"/>
      <c r="X1359" s="81" t="n">
        <f aca="false">W1359-V1359</f>
        <v>-5.1</v>
      </c>
      <c r="Y1359" s="81"/>
      <c r="Z1359" s="81"/>
      <c r="AA1359" s="81"/>
      <c r="AB1359" s="81"/>
      <c r="AC1359" s="81"/>
      <c r="AD1359" s="81"/>
      <c r="AE1359" s="81"/>
      <c r="AF1359" s="81"/>
      <c r="AG1359" s="81"/>
      <c r="AH1359" s="81"/>
      <c r="AI1359" s="81"/>
      <c r="AJ1359" s="81"/>
      <c r="AK1359" s="81"/>
      <c r="AL1359" s="81"/>
      <c r="AM1359" s="81"/>
      <c r="AN1359" s="81"/>
      <c r="AO1359" s="81" t="str">
        <f aca="false">D1359</f>
        <v>Arista</v>
      </c>
      <c r="AP1359" s="1" t="s">
        <v>6397</v>
      </c>
      <c r="AQ1359" s="1"/>
      <c r="AR1359" s="1"/>
      <c r="AS1359" s="1"/>
      <c r="AT1359" s="1"/>
      <c r="AU1359" s="1"/>
      <c r="AV1359" s="1"/>
      <c r="AW1359" s="1"/>
      <c r="AX1359" s="1"/>
      <c r="AY1359" s="1"/>
      <c r="AZ1359" s="1"/>
      <c r="BA1359" s="1"/>
      <c r="BB1359" s="1"/>
      <c r="BC1359" s="1"/>
      <c r="BD1359" s="1"/>
      <c r="BE1359" s="1"/>
      <c r="BF1359" s="1" t="s">
        <v>14668</v>
      </c>
      <c r="BG1359" s="1" t="s">
        <v>183</v>
      </c>
      <c r="BH1359" s="1"/>
      <c r="BI1359" s="1"/>
    </row>
    <row r="1360" customFormat="false" ht="12.75" hidden="false" customHeight="false" outlineLevel="0" collapsed="false">
      <c r="A1360" s="1" t="s">
        <v>7279</v>
      </c>
      <c r="B1360" s="1" t="s">
        <v>7280</v>
      </c>
      <c r="C1360" s="1" t="s">
        <v>177</v>
      </c>
      <c r="D1360" s="1" t="s">
        <v>82</v>
      </c>
      <c r="E1360" s="1" t="s">
        <v>15799</v>
      </c>
      <c r="F1360" s="1" t="s">
        <v>7282</v>
      </c>
      <c r="G1360" s="1" t="n">
        <v>151</v>
      </c>
      <c r="H1360" s="1" t="n">
        <v>3000</v>
      </c>
      <c r="I1360" s="101" t="s">
        <v>180</v>
      </c>
      <c r="J1360" s="1"/>
      <c r="K1360" s="1" t="n">
        <f aca="false">IFERROR(VLOOKUP(A1360,'[2]Pivot HorizontalMRP'!$A$4:$B$2689,2,0),0)</f>
        <v>0</v>
      </c>
      <c r="L1360" s="1" t="n">
        <f aca="false">IFERROR(VLOOKUP(A1360,'[2]Pivot HorizontalMRP'!$A$4:$C$2689,3,0),0)</f>
        <v>5350</v>
      </c>
      <c r="M1360" s="1" t="n">
        <f aca="false">IFERROR(VLOOKUP(A1360,'[2]Pivot HorizontalMRP'!$A$4:$D$2689,0.4,0),0)</f>
        <v>0</v>
      </c>
      <c r="N1360" s="1" t="n">
        <f aca="false">IFERROR(VLOOKUP(A1360,'[2]Pivot HorizontalMRP'!$A$4:$E$2689,5,0),0)</f>
        <v>0</v>
      </c>
      <c r="O1360" s="1" t="n">
        <f aca="false">K1360+L1360</f>
        <v>5350</v>
      </c>
      <c r="P1360" s="1" t="n">
        <f aca="false">K1360+L1360+M1360+N1360</f>
        <v>5350</v>
      </c>
      <c r="Q1360" s="1" t="n">
        <f aca="false">IFERROR(VLOOKUP(A1360,'[2]Pivot HorizontalMRP'!$A$4:$F$2689,6,0),0)</f>
        <v>2102</v>
      </c>
      <c r="R1360" s="1" t="n">
        <f aca="false">IFERROR(VLOOKUP(A1360,'[2]Pivot HorizontalMRP'!$A$4:$G$2689,7,0),0)</f>
        <v>3129</v>
      </c>
      <c r="S1360" s="1" t="n">
        <f aca="false">IFERROR(VLOOKUP(A1360,'[2]Pivot HorizontalMRP'!$A$4:$H$2689,8,0),0)</f>
        <v>2467</v>
      </c>
      <c r="T1360" s="1" t="n">
        <f aca="false">IFERROR(VLOOKUP(A1360,'[2]Pivot HorizontalMRP'!$A$4:$I$2689,9,0),0)</f>
        <v>2200</v>
      </c>
      <c r="U1360" s="1" t="n">
        <f aca="false">IF(I1360="delivery",O1360-SUM(Q1360+R1360),IF(I1360="PO",P1360-SUM(Q1360:R1360)))</f>
        <v>119</v>
      </c>
      <c r="V1360" s="81" t="n">
        <v>0.307</v>
      </c>
      <c r="W1360" s="81"/>
      <c r="X1360" s="81" t="n">
        <f aca="false">W1360-V1360</f>
        <v>-0.307</v>
      </c>
      <c r="Y1360" s="81"/>
      <c r="Z1360" s="81"/>
      <c r="AA1360" s="81"/>
      <c r="AB1360" s="81"/>
      <c r="AC1360" s="81"/>
      <c r="AD1360" s="81"/>
      <c r="AE1360" s="81"/>
      <c r="AF1360" s="81"/>
      <c r="AG1360" s="81"/>
      <c r="AH1360" s="81"/>
      <c r="AI1360" s="81"/>
      <c r="AJ1360" s="81"/>
      <c r="AK1360" s="81"/>
      <c r="AL1360" s="81"/>
      <c r="AM1360" s="81"/>
      <c r="AN1360" s="81"/>
      <c r="AO1360" s="81" t="str">
        <f aca="false">D1360</f>
        <v>Arista</v>
      </c>
      <c r="AP1360" s="1" t="s">
        <v>6397</v>
      </c>
      <c r="AQ1360" s="1"/>
      <c r="AR1360" s="1"/>
      <c r="AS1360" s="1"/>
      <c r="AT1360" s="1"/>
      <c r="AU1360" s="1"/>
      <c r="AV1360" s="1"/>
      <c r="AW1360" s="1"/>
      <c r="AX1360" s="1"/>
      <c r="AY1360" s="1"/>
      <c r="AZ1360" s="1"/>
      <c r="BA1360" s="1"/>
      <c r="BB1360" s="1"/>
      <c r="BC1360" s="1"/>
      <c r="BD1360" s="1"/>
      <c r="BE1360" s="1"/>
      <c r="BF1360" s="1" t="s">
        <v>14668</v>
      </c>
      <c r="BG1360" s="1" t="s">
        <v>183</v>
      </c>
      <c r="BH1360" s="1"/>
      <c r="BI1360" s="1"/>
    </row>
    <row r="1361" customFormat="false" ht="12.75" hidden="false" customHeight="false" outlineLevel="0" collapsed="false">
      <c r="A1361" s="1" t="s">
        <v>7283</v>
      </c>
      <c r="B1361" s="1" t="s">
        <v>7284</v>
      </c>
      <c r="C1361" s="1" t="s">
        <v>177</v>
      </c>
      <c r="D1361" s="1" t="s">
        <v>82</v>
      </c>
      <c r="E1361" s="1" t="s">
        <v>7285</v>
      </c>
      <c r="F1361" s="1" t="s">
        <v>7286</v>
      </c>
      <c r="G1361" s="1" t="n">
        <v>86</v>
      </c>
      <c r="H1361" s="1" t="n">
        <v>1</v>
      </c>
      <c r="I1361" s="101" t="s">
        <v>180</v>
      </c>
      <c r="J1361" s="1"/>
      <c r="K1361" s="1" t="n">
        <f aca="false">IFERROR(VLOOKUP(A1361,'[2]Pivot HorizontalMRP'!$A$4:$B$2689,2,0),0)</f>
        <v>0</v>
      </c>
      <c r="L1361" s="1" t="n">
        <f aca="false">IFERROR(VLOOKUP(A1361,'[2]Pivot HorizontalMRP'!$A$4:$C$2689,3,0),0)</f>
        <v>0</v>
      </c>
      <c r="M1361" s="1" t="n">
        <f aca="false">IFERROR(VLOOKUP(A1361,'[2]Pivot HorizontalMRP'!$A$4:$D$2689,0.4,0),0)</f>
        <v>0</v>
      </c>
      <c r="N1361" s="1" t="n">
        <f aca="false">IFERROR(VLOOKUP(A1361,'[2]Pivot HorizontalMRP'!$A$4:$E$2689,5,0),0)</f>
        <v>2536</v>
      </c>
      <c r="O1361" s="1" t="n">
        <f aca="false">K1361+L1361</f>
        <v>0</v>
      </c>
      <c r="P1361" s="1" t="n">
        <f aca="false">K1361+L1361+M1361+N1361</f>
        <v>2536</v>
      </c>
      <c r="Q1361" s="1" t="n">
        <f aca="false">IFERROR(VLOOKUP(A1361,'[2]Pivot HorizontalMRP'!$A$4:$F$2689,6,0),0)</f>
        <v>0</v>
      </c>
      <c r="R1361" s="1" t="n">
        <f aca="false">IFERROR(VLOOKUP(A1361,'[2]Pivot HorizontalMRP'!$A$4:$G$2689,7,0),0)</f>
        <v>3140</v>
      </c>
      <c r="S1361" s="1" t="n">
        <f aca="false">IFERROR(VLOOKUP(A1361,'[2]Pivot HorizontalMRP'!$A$4:$H$2689,8,0),0)</f>
        <v>1917</v>
      </c>
      <c r="T1361" s="1" t="n">
        <f aca="false">IFERROR(VLOOKUP(A1361,'[2]Pivot HorizontalMRP'!$A$4:$I$2689,9,0),0)</f>
        <v>1385</v>
      </c>
      <c r="U1361" s="1" t="n">
        <f aca="false">IF(I1361="delivery",O1361-SUM(Q1361+R1361),IF(I1361="PO",P1361-SUM(Q1361:R1361)))</f>
        <v>-3140</v>
      </c>
      <c r="V1361" s="81" t="n">
        <v>13.5</v>
      </c>
      <c r="W1361" s="81"/>
      <c r="X1361" s="81" t="n">
        <f aca="false">W1361-V1361</f>
        <v>-13.5</v>
      </c>
      <c r="Y1361" s="81"/>
      <c r="Z1361" s="81"/>
      <c r="AA1361" s="81"/>
      <c r="AB1361" s="81"/>
      <c r="AC1361" s="81"/>
      <c r="AD1361" s="81"/>
      <c r="AE1361" s="81"/>
      <c r="AF1361" s="81"/>
      <c r="AG1361" s="81"/>
      <c r="AH1361" s="81"/>
      <c r="AI1361" s="81"/>
      <c r="AJ1361" s="81"/>
      <c r="AK1361" s="81"/>
      <c r="AL1361" s="81"/>
      <c r="AM1361" s="81"/>
      <c r="AN1361" s="81"/>
      <c r="AO1361" s="81" t="str">
        <f aca="false">D1361</f>
        <v>Arista</v>
      </c>
      <c r="AP1361" s="1" t="s">
        <v>6397</v>
      </c>
      <c r="AQ1361" s="1"/>
      <c r="AR1361" s="1"/>
      <c r="AS1361" s="1"/>
      <c r="AT1361" s="1"/>
      <c r="AU1361" s="1"/>
      <c r="AV1361" s="1"/>
      <c r="AW1361" s="1"/>
      <c r="AX1361" s="1"/>
      <c r="AY1361" s="1"/>
      <c r="AZ1361" s="1"/>
      <c r="BA1361" s="1"/>
      <c r="BB1361" s="1"/>
      <c r="BC1361" s="1"/>
      <c r="BD1361" s="1"/>
      <c r="BE1361" s="1"/>
      <c r="BF1361" s="1" t="s">
        <v>14668</v>
      </c>
      <c r="BG1361" s="1" t="s">
        <v>183</v>
      </c>
      <c r="BH1361" s="1"/>
      <c r="BI1361" s="1"/>
    </row>
    <row r="1362" customFormat="false" ht="12.75" hidden="false" customHeight="false" outlineLevel="0" collapsed="false">
      <c r="A1362" s="1" t="s">
        <v>7289</v>
      </c>
      <c r="B1362" s="1" t="s">
        <v>7290</v>
      </c>
      <c r="C1362" s="1" t="s">
        <v>177</v>
      </c>
      <c r="D1362" s="1" t="s">
        <v>82</v>
      </c>
      <c r="E1362" s="1" t="s">
        <v>7291</v>
      </c>
      <c r="F1362" s="1" t="s">
        <v>7292</v>
      </c>
      <c r="G1362" s="1" t="n">
        <v>71</v>
      </c>
      <c r="H1362" s="1" t="n">
        <v>60</v>
      </c>
      <c r="I1362" s="101" t="s">
        <v>180</v>
      </c>
      <c r="J1362" s="1"/>
      <c r="K1362" s="1" t="n">
        <f aca="false">IFERROR(VLOOKUP(A1362,'[2]Pivot HorizontalMRP'!$A$4:$B$2689,2,0),0)</f>
        <v>0</v>
      </c>
      <c r="L1362" s="1" t="n">
        <f aca="false">IFERROR(VLOOKUP(A1362,'[2]Pivot HorizontalMRP'!$A$4:$C$2689,3,0),0)</f>
        <v>0</v>
      </c>
      <c r="M1362" s="1" t="n">
        <f aca="false">IFERROR(VLOOKUP(A1362,'[2]Pivot HorizontalMRP'!$A$4:$D$2689,0.4,0),0)</f>
        <v>0</v>
      </c>
      <c r="N1362" s="1" t="n">
        <f aca="false">IFERROR(VLOOKUP(A1362,'[2]Pivot HorizontalMRP'!$A$4:$E$2689,5,0),0)</f>
        <v>420</v>
      </c>
      <c r="O1362" s="1" t="n">
        <f aca="false">K1362+L1362</f>
        <v>0</v>
      </c>
      <c r="P1362" s="1" t="n">
        <f aca="false">K1362+L1362+M1362+N1362</f>
        <v>420</v>
      </c>
      <c r="Q1362" s="1" t="n">
        <f aca="false">IFERROR(VLOOKUP(A1362,'[2]Pivot HorizontalMRP'!$A$4:$F$2689,6,0),0)</f>
        <v>199</v>
      </c>
      <c r="R1362" s="1" t="n">
        <f aca="false">IFERROR(VLOOKUP(A1362,'[2]Pivot HorizontalMRP'!$A$4:$G$2689,7,0),0)</f>
        <v>1497</v>
      </c>
      <c r="S1362" s="1" t="n">
        <f aca="false">IFERROR(VLOOKUP(A1362,'[2]Pivot HorizontalMRP'!$A$4:$H$2689,8,0),0)</f>
        <v>708</v>
      </c>
      <c r="T1362" s="1" t="n">
        <f aca="false">IFERROR(VLOOKUP(A1362,'[2]Pivot HorizontalMRP'!$A$4:$I$2689,9,0),0)</f>
        <v>550</v>
      </c>
      <c r="U1362" s="1" t="n">
        <f aca="false">IF(I1362="delivery",O1362-SUM(Q1362+R1362),IF(I1362="PO",P1362-SUM(Q1362:R1362)))</f>
        <v>-1696</v>
      </c>
      <c r="V1362" s="81" t="n">
        <v>40.09</v>
      </c>
      <c r="W1362" s="81"/>
      <c r="X1362" s="81" t="n">
        <f aca="false">W1362-V1362</f>
        <v>-40.09</v>
      </c>
      <c r="Y1362" s="81"/>
      <c r="Z1362" s="81"/>
      <c r="AA1362" s="81"/>
      <c r="AB1362" s="81"/>
      <c r="AC1362" s="81"/>
      <c r="AD1362" s="81"/>
      <c r="AE1362" s="81"/>
      <c r="AF1362" s="81"/>
      <c r="AG1362" s="81"/>
      <c r="AH1362" s="81"/>
      <c r="AI1362" s="81"/>
      <c r="AJ1362" s="81"/>
      <c r="AK1362" s="81"/>
      <c r="AL1362" s="81"/>
      <c r="AM1362" s="81"/>
      <c r="AN1362" s="81"/>
      <c r="AO1362" s="81" t="str">
        <f aca="false">D1362</f>
        <v>Arista</v>
      </c>
      <c r="AP1362" s="1" t="s">
        <v>6397</v>
      </c>
      <c r="AQ1362" s="1"/>
      <c r="AR1362" s="1"/>
      <c r="AS1362" s="1"/>
      <c r="AT1362" s="1"/>
      <c r="AU1362" s="1"/>
      <c r="AV1362" s="1"/>
      <c r="AW1362" s="1"/>
      <c r="AX1362" s="1"/>
      <c r="AY1362" s="1"/>
      <c r="AZ1362" s="1"/>
      <c r="BA1362" s="1"/>
      <c r="BB1362" s="1"/>
      <c r="BC1362" s="1"/>
      <c r="BD1362" s="1"/>
      <c r="BE1362" s="1"/>
      <c r="BF1362" s="1" t="s">
        <v>14668</v>
      </c>
      <c r="BG1362" s="1" t="s">
        <v>183</v>
      </c>
      <c r="BH1362" s="1"/>
      <c r="BI1362" s="1"/>
    </row>
    <row r="1363" customFormat="false" ht="12.75" hidden="false" customHeight="false" outlineLevel="0" collapsed="false">
      <c r="A1363" s="1" t="s">
        <v>15800</v>
      </c>
      <c r="B1363" s="1" t="s">
        <v>7295</v>
      </c>
      <c r="C1363" s="1" t="s">
        <v>177</v>
      </c>
      <c r="D1363" s="1" t="s">
        <v>82</v>
      </c>
      <c r="E1363" s="1" t="s">
        <v>7296</v>
      </c>
      <c r="F1363" s="1" t="s">
        <v>7297</v>
      </c>
      <c r="G1363" s="1" t="n">
        <v>55</v>
      </c>
      <c r="H1363" s="1" t="n">
        <v>1</v>
      </c>
      <c r="I1363" s="102" t="s">
        <v>180</v>
      </c>
      <c r="J1363" s="1"/>
      <c r="K1363" s="1" t="n">
        <f aca="false">IFERROR(VLOOKUP(A1363,'[2]Pivot HorizontalMRP'!$A$4:$B$2689,2,0),0)</f>
        <v>0</v>
      </c>
      <c r="L1363" s="1" t="n">
        <f aca="false">IFERROR(VLOOKUP(A1363,'[2]Pivot HorizontalMRP'!$A$4:$C$2689,3,0),0)</f>
        <v>0</v>
      </c>
      <c r="M1363" s="1" t="n">
        <f aca="false">IFERROR(VLOOKUP(A1363,'[2]Pivot HorizontalMRP'!$A$4:$D$2689,0.4,0),0)</f>
        <v>0</v>
      </c>
      <c r="N1363" s="1" t="n">
        <f aca="false">IFERROR(VLOOKUP(A1363,'[2]Pivot HorizontalMRP'!$A$4:$E$2689,5,0),0)</f>
        <v>0</v>
      </c>
      <c r="O1363" s="1" t="n">
        <f aca="false">K1363+L1363</f>
        <v>0</v>
      </c>
      <c r="P1363" s="1" t="n">
        <f aca="false">K1363+L1363+M1363+N1363</f>
        <v>0</v>
      </c>
      <c r="Q1363" s="1" t="n">
        <f aca="false">IFERROR(VLOOKUP(A1363,'[2]Pivot HorizontalMRP'!$A$4:$F$2689,6,0),0)</f>
        <v>214</v>
      </c>
      <c r="R1363" s="1" t="n">
        <f aca="false">IFERROR(VLOOKUP(A1363,'[2]Pivot HorizontalMRP'!$A$4:$G$2689,7,0),0)</f>
        <v>152</v>
      </c>
      <c r="S1363" s="1" t="n">
        <f aca="false">IFERROR(VLOOKUP(A1363,'[2]Pivot HorizontalMRP'!$A$4:$H$2689,8,0),0)</f>
        <v>239</v>
      </c>
      <c r="T1363" s="1" t="n">
        <f aca="false">IFERROR(VLOOKUP(A1363,'[2]Pivot HorizontalMRP'!$A$4:$I$2689,9,0),0)</f>
        <v>112</v>
      </c>
      <c r="U1363" s="1" t="n">
        <f aca="false">IF(I1363="delivery",O1363-SUM(Q1363+R1363),IF(I1363="PO",P1363-SUM(Q1363:R1363)))</f>
        <v>-366</v>
      </c>
      <c r="V1363" s="81" t="n">
        <v>39.72</v>
      </c>
      <c r="W1363" s="81"/>
      <c r="X1363" s="81" t="n">
        <f aca="false">W1363-V1363</f>
        <v>-39.72</v>
      </c>
      <c r="Y1363" s="81"/>
      <c r="Z1363" s="81"/>
      <c r="AA1363" s="81"/>
      <c r="AB1363" s="81"/>
      <c r="AC1363" s="81"/>
      <c r="AD1363" s="81"/>
      <c r="AE1363" s="81"/>
      <c r="AF1363" s="81"/>
      <c r="AG1363" s="81"/>
      <c r="AH1363" s="81"/>
      <c r="AI1363" s="81"/>
      <c r="AJ1363" s="81"/>
      <c r="AK1363" s="81"/>
      <c r="AL1363" s="81"/>
      <c r="AM1363" s="81"/>
      <c r="AN1363" s="81"/>
      <c r="AO1363" s="81" t="str">
        <f aca="false">D1363</f>
        <v>Arista</v>
      </c>
      <c r="AP1363" s="102" t="s">
        <v>6397</v>
      </c>
      <c r="AQ1363" s="1"/>
      <c r="AR1363" s="1"/>
      <c r="AS1363" s="1"/>
      <c r="AT1363" s="1"/>
      <c r="AU1363" s="1"/>
      <c r="AV1363" s="1"/>
      <c r="AW1363" s="1"/>
      <c r="AX1363" s="1"/>
      <c r="AY1363" s="1"/>
      <c r="AZ1363" s="1"/>
      <c r="BA1363" s="1"/>
      <c r="BB1363" s="1"/>
      <c r="BC1363" s="1"/>
      <c r="BD1363" s="1"/>
      <c r="BE1363" s="1"/>
      <c r="BF1363" s="1" t="s">
        <v>10507</v>
      </c>
      <c r="BG1363" s="1" t="s">
        <v>183</v>
      </c>
      <c r="BH1363" s="1"/>
      <c r="BI1363" s="1"/>
    </row>
    <row r="1364" customFormat="false" ht="12.75" hidden="false" customHeight="false" outlineLevel="0" collapsed="false">
      <c r="A1364" s="103" t="s">
        <v>7294</v>
      </c>
      <c r="B1364" s="104" t="s">
        <v>7295</v>
      </c>
      <c r="C1364" s="99" t="s">
        <v>177</v>
      </c>
      <c r="D1364" s="99" t="s">
        <v>82</v>
      </c>
      <c r="E1364" s="99" t="s">
        <v>7296</v>
      </c>
      <c r="F1364" s="99" t="s">
        <v>7297</v>
      </c>
      <c r="G1364" s="99" t="n">
        <v>71</v>
      </c>
      <c r="H1364" s="99" t="n">
        <v>40</v>
      </c>
      <c r="I1364" s="99" t="s">
        <v>180</v>
      </c>
      <c r="K1364" s="1" t="n">
        <f aca="false">IFERROR(VLOOKUP(A1364,'[2]Pivot HorizontalMRP'!$A$4:$B$2689,2,0),0)</f>
        <v>0</v>
      </c>
      <c r="L1364" s="1" t="n">
        <f aca="false">IFERROR(VLOOKUP(A1364,'[2]Pivot HorizontalMRP'!$A$4:$C$2689,3,0),0)</f>
        <v>427</v>
      </c>
      <c r="M1364" s="1" t="n">
        <f aca="false">IFERROR(VLOOKUP(A1364,'[2]Pivot HorizontalMRP'!$A$4:$D$2689,0.4,0),0)</f>
        <v>0</v>
      </c>
      <c r="N1364" s="1" t="n">
        <f aca="false">IFERROR(VLOOKUP(A1364,'[2]Pivot HorizontalMRP'!$A$4:$E$2689,5,0),0)</f>
        <v>0</v>
      </c>
      <c r="O1364" s="1" t="n">
        <f aca="false">K1364+L1364</f>
        <v>427</v>
      </c>
      <c r="P1364" s="1" t="n">
        <f aca="false">K1364+L1364+M1364+N1364</f>
        <v>427</v>
      </c>
      <c r="Q1364" s="1" t="n">
        <f aca="false">IFERROR(VLOOKUP(A1364,'[2]Pivot HorizontalMRP'!$A$4:$F$2689,6,0),0)</f>
        <v>0</v>
      </c>
      <c r="R1364" s="1" t="n">
        <f aca="false">IFERROR(VLOOKUP(A1364,'[2]Pivot HorizontalMRP'!$A$4:$G$2689,7,0),0)</f>
        <v>0</v>
      </c>
      <c r="S1364" s="1" t="n">
        <f aca="false">IFERROR(VLOOKUP(A1364,'[2]Pivot HorizontalMRP'!$A$4:$H$2689,8,0),0)</f>
        <v>0</v>
      </c>
      <c r="T1364" s="1" t="n">
        <f aca="false">IFERROR(VLOOKUP(A1364,'[2]Pivot HorizontalMRP'!$A$4:$I$2689,9,0),0)</f>
        <v>0</v>
      </c>
      <c r="U1364" s="1" t="n">
        <f aca="false">IF(I1364="delivery",O1364-SUM(Q1364+R1364),IF(I1364="PO",P1364-SUM(Q1364:R1364)))</f>
        <v>427</v>
      </c>
      <c r="V1364" s="99" t="n">
        <v>39.72</v>
      </c>
      <c r="X1364" s="81" t="n">
        <f aca="false">W1364-V1364</f>
        <v>-39.72</v>
      </c>
      <c r="AA1364" s="81"/>
      <c r="AO1364" s="81" t="str">
        <f aca="false">D1364</f>
        <v>Arista</v>
      </c>
      <c r="AP1364" s="99" t="s">
        <v>6397</v>
      </c>
      <c r="BF1364" s="99" t="s">
        <v>14668</v>
      </c>
      <c r="BG1364" s="1" t="s">
        <v>183</v>
      </c>
    </row>
    <row r="1365" customFormat="false" ht="12.75" hidden="false" customHeight="false" outlineLevel="0" collapsed="false">
      <c r="A1365" s="1" t="s">
        <v>7298</v>
      </c>
      <c r="B1365" s="1" t="s">
        <v>7299</v>
      </c>
      <c r="C1365" s="1" t="s">
        <v>177</v>
      </c>
      <c r="D1365" s="1" t="s">
        <v>82</v>
      </c>
      <c r="E1365" s="1" t="s">
        <v>15801</v>
      </c>
      <c r="F1365" s="1" t="s">
        <v>7301</v>
      </c>
      <c r="G1365" s="1" t="n">
        <v>55</v>
      </c>
      <c r="H1365" s="1" t="n">
        <v>1</v>
      </c>
      <c r="I1365" s="102" t="s">
        <v>180</v>
      </c>
      <c r="J1365" s="1"/>
      <c r="K1365" s="1" t="n">
        <f aca="false">IFERROR(VLOOKUP(A1365,'[2]Pivot HorizontalMRP'!$A$4:$B$2689,2,0),0)</f>
        <v>0</v>
      </c>
      <c r="L1365" s="1" t="n">
        <f aca="false">IFERROR(VLOOKUP(A1365,'[2]Pivot HorizontalMRP'!$A$4:$C$2689,3,0),0)</f>
        <v>0</v>
      </c>
      <c r="M1365" s="1" t="n">
        <f aca="false">IFERROR(VLOOKUP(A1365,'[2]Pivot HorizontalMRP'!$A$4:$D$2689,0.4,0),0)</f>
        <v>0</v>
      </c>
      <c r="N1365" s="1" t="n">
        <f aca="false">IFERROR(VLOOKUP(A1365,'[2]Pivot HorizontalMRP'!$A$4:$E$2689,5,0),0)</f>
        <v>0</v>
      </c>
      <c r="O1365" s="1" t="n">
        <f aca="false">K1365+L1365</f>
        <v>0</v>
      </c>
      <c r="P1365" s="1" t="n">
        <f aca="false">K1365+L1365+M1365+N1365</f>
        <v>0</v>
      </c>
      <c r="Q1365" s="1" t="n">
        <f aca="false">IFERROR(VLOOKUP(A1365,'[2]Pivot HorizontalMRP'!$A$4:$F$2689,6,0),0)</f>
        <v>0</v>
      </c>
      <c r="R1365" s="1" t="n">
        <f aca="false">IFERROR(VLOOKUP(A1365,'[2]Pivot HorizontalMRP'!$A$4:$G$2689,7,0),0)</f>
        <v>20</v>
      </c>
      <c r="S1365" s="1" t="n">
        <f aca="false">IFERROR(VLOOKUP(A1365,'[2]Pivot HorizontalMRP'!$A$4:$H$2689,8,0),0)</f>
        <v>95</v>
      </c>
      <c r="T1365" s="1" t="n">
        <f aca="false">IFERROR(VLOOKUP(A1365,'[2]Pivot HorizontalMRP'!$A$4:$I$2689,9,0),0)</f>
        <v>16</v>
      </c>
      <c r="U1365" s="1" t="n">
        <f aca="false">IF(I1365="delivery",O1365-SUM(Q1365+R1365),IF(I1365="PO",P1365-SUM(Q1365:R1365)))</f>
        <v>-20</v>
      </c>
      <c r="V1365" s="81" t="n">
        <v>112</v>
      </c>
      <c r="W1365" s="81"/>
      <c r="X1365" s="81" t="n">
        <f aca="false">W1365-V1365</f>
        <v>-112</v>
      </c>
      <c r="Y1365" s="81"/>
      <c r="Z1365" s="81"/>
      <c r="AA1365" s="81"/>
      <c r="AB1365" s="81"/>
      <c r="AC1365" s="81"/>
      <c r="AD1365" s="81"/>
      <c r="AE1365" s="81"/>
      <c r="AF1365" s="81"/>
      <c r="AG1365" s="81"/>
      <c r="AH1365" s="81"/>
      <c r="AI1365" s="81"/>
      <c r="AJ1365" s="81"/>
      <c r="AK1365" s="81"/>
      <c r="AL1365" s="81"/>
      <c r="AM1365" s="81"/>
      <c r="AN1365" s="81"/>
      <c r="AO1365" s="81" t="str">
        <f aca="false">D1365</f>
        <v>Arista</v>
      </c>
      <c r="AP1365" s="102" t="s">
        <v>6397</v>
      </c>
      <c r="AQ1365" s="1"/>
      <c r="AR1365" s="1"/>
      <c r="AS1365" s="1"/>
      <c r="AT1365" s="1"/>
      <c r="AU1365" s="1"/>
      <c r="AV1365" s="1"/>
      <c r="AW1365" s="1"/>
      <c r="AX1365" s="1"/>
      <c r="AY1365" s="1"/>
      <c r="AZ1365" s="1"/>
      <c r="BA1365" s="1"/>
      <c r="BB1365" s="1"/>
      <c r="BC1365" s="1"/>
      <c r="BD1365" s="1"/>
      <c r="BE1365" s="1"/>
      <c r="BF1365" s="1" t="s">
        <v>719</v>
      </c>
      <c r="BG1365" s="1" t="s">
        <v>183</v>
      </c>
      <c r="BH1365" s="1"/>
      <c r="BI1365" s="1"/>
    </row>
    <row r="1366" customFormat="false" ht="12.75" hidden="false" customHeight="false" outlineLevel="0" collapsed="false">
      <c r="A1366" s="1" t="s">
        <v>7302</v>
      </c>
      <c r="B1366" s="1" t="s">
        <v>7303</v>
      </c>
      <c r="C1366" s="1" t="s">
        <v>177</v>
      </c>
      <c r="D1366" s="1" t="s">
        <v>82</v>
      </c>
      <c r="E1366" s="1" t="s">
        <v>7304</v>
      </c>
      <c r="F1366" s="1" t="s">
        <v>7305</v>
      </c>
      <c r="G1366" s="1" t="n">
        <v>51</v>
      </c>
      <c r="H1366" s="1" t="n">
        <v>3000</v>
      </c>
      <c r="I1366" s="101" t="s">
        <v>180</v>
      </c>
      <c r="J1366" s="1"/>
      <c r="K1366" s="1" t="n">
        <f aca="false">IFERROR(VLOOKUP(A1366,'[2]Pivot HorizontalMRP'!$A$4:$B$2689,2,0),0)</f>
        <v>0</v>
      </c>
      <c r="L1366" s="1" t="n">
        <f aca="false">IFERROR(VLOOKUP(A1366,'[2]Pivot HorizontalMRP'!$A$4:$C$2689,3,0),0)</f>
        <v>0</v>
      </c>
      <c r="M1366" s="1" t="n">
        <f aca="false">IFERROR(VLOOKUP(A1366,'[2]Pivot HorizontalMRP'!$A$4:$D$2689,0.4,0),0)</f>
        <v>0</v>
      </c>
      <c r="N1366" s="1" t="n">
        <f aca="false">IFERROR(VLOOKUP(A1366,'[2]Pivot HorizontalMRP'!$A$4:$E$2689,5,0),0)</f>
        <v>3000</v>
      </c>
      <c r="O1366" s="1" t="n">
        <f aca="false">K1366+L1366</f>
        <v>0</v>
      </c>
      <c r="P1366" s="1" t="n">
        <f aca="false">K1366+L1366+M1366+N1366</f>
        <v>3000</v>
      </c>
      <c r="Q1366" s="1" t="n">
        <f aca="false">IFERROR(VLOOKUP(A1366,'[2]Pivot HorizontalMRP'!$A$4:$F$2689,6,0),0)</f>
        <v>398</v>
      </c>
      <c r="R1366" s="1" t="n">
        <f aca="false">IFERROR(VLOOKUP(A1366,'[2]Pivot HorizontalMRP'!$A$4:$G$2689,7,0),0)</f>
        <v>2722</v>
      </c>
      <c r="S1366" s="1" t="n">
        <f aca="false">IFERROR(VLOOKUP(A1366,'[2]Pivot HorizontalMRP'!$A$4:$H$2689,8,0),0)</f>
        <v>1292</v>
      </c>
      <c r="T1366" s="1" t="n">
        <f aca="false">IFERROR(VLOOKUP(A1366,'[2]Pivot HorizontalMRP'!$A$4:$I$2689,9,0),0)</f>
        <v>1100</v>
      </c>
      <c r="U1366" s="1" t="n">
        <f aca="false">IF(I1366="delivery",O1366-SUM(Q1366+R1366),IF(I1366="PO",P1366-SUM(Q1366:R1366)))</f>
        <v>-3120</v>
      </c>
      <c r="V1366" s="81" t="n">
        <v>0.1579</v>
      </c>
      <c r="W1366" s="81"/>
      <c r="X1366" s="81" t="n">
        <f aca="false">W1366-V1366</f>
        <v>-0.1579</v>
      </c>
      <c r="Y1366" s="81"/>
      <c r="Z1366" s="81"/>
      <c r="AA1366" s="81"/>
      <c r="AB1366" s="81"/>
      <c r="AC1366" s="81"/>
      <c r="AD1366" s="81"/>
      <c r="AE1366" s="81"/>
      <c r="AF1366" s="81"/>
      <c r="AG1366" s="81"/>
      <c r="AH1366" s="81"/>
      <c r="AI1366" s="81"/>
      <c r="AJ1366" s="81"/>
      <c r="AK1366" s="81"/>
      <c r="AL1366" s="81"/>
      <c r="AM1366" s="81"/>
      <c r="AN1366" s="81"/>
      <c r="AO1366" s="81" t="str">
        <f aca="false">D1366</f>
        <v>Arista</v>
      </c>
      <c r="AP1366" s="1" t="s">
        <v>6397</v>
      </c>
      <c r="AQ1366" s="1"/>
      <c r="AR1366" s="1"/>
      <c r="AS1366" s="1"/>
      <c r="AT1366" s="1"/>
      <c r="AU1366" s="1"/>
      <c r="AV1366" s="1"/>
      <c r="AW1366" s="1"/>
      <c r="AX1366" s="1"/>
      <c r="AY1366" s="1"/>
      <c r="AZ1366" s="1"/>
      <c r="BA1366" s="1"/>
      <c r="BB1366" s="1"/>
      <c r="BC1366" s="1"/>
      <c r="BD1366" s="1"/>
      <c r="BE1366" s="1"/>
      <c r="BF1366" s="1" t="s">
        <v>14668</v>
      </c>
      <c r="BG1366" s="1" t="s">
        <v>183</v>
      </c>
      <c r="BH1366" s="1"/>
      <c r="BI1366" s="1"/>
    </row>
    <row r="1367" customFormat="false" ht="12.75" hidden="false" customHeight="false" outlineLevel="0" collapsed="false">
      <c r="A1367" s="1" t="s">
        <v>15802</v>
      </c>
      <c r="B1367" s="1" t="s">
        <v>7308</v>
      </c>
      <c r="C1367" s="1" t="s">
        <v>177</v>
      </c>
      <c r="D1367" s="1" t="s">
        <v>82</v>
      </c>
      <c r="E1367" s="1" t="s">
        <v>7309</v>
      </c>
      <c r="F1367" s="1" t="s">
        <v>15803</v>
      </c>
      <c r="G1367" s="1" t="n">
        <v>55</v>
      </c>
      <c r="H1367" s="1" t="n">
        <v>1</v>
      </c>
      <c r="I1367" s="102" t="s">
        <v>180</v>
      </c>
      <c r="J1367" s="1"/>
      <c r="K1367" s="1" t="n">
        <f aca="false">IFERROR(VLOOKUP(A1367,'[2]Pivot HorizontalMRP'!$A$4:$B$2689,2,0),0)</f>
        <v>0</v>
      </c>
      <c r="L1367" s="1" t="n">
        <f aca="false">IFERROR(VLOOKUP(A1367,'[2]Pivot HorizontalMRP'!$A$4:$C$2689,3,0),0)</f>
        <v>0</v>
      </c>
      <c r="M1367" s="1" t="n">
        <f aca="false">IFERROR(VLOOKUP(A1367,'[2]Pivot HorizontalMRP'!$A$4:$D$2689,0.4,0),0)</f>
        <v>0</v>
      </c>
      <c r="N1367" s="1" t="n">
        <f aca="false">IFERROR(VLOOKUP(A1367,'[2]Pivot HorizontalMRP'!$A$4:$E$2689,5,0),0)</f>
        <v>0</v>
      </c>
      <c r="O1367" s="1" t="n">
        <f aca="false">K1367+L1367</f>
        <v>0</v>
      </c>
      <c r="P1367" s="1" t="n">
        <f aca="false">K1367+L1367+M1367+N1367</f>
        <v>0</v>
      </c>
      <c r="Q1367" s="1" t="n">
        <f aca="false">IFERROR(VLOOKUP(A1367,'[2]Pivot HorizontalMRP'!$A$4:$F$2689,6,0),0)</f>
        <v>214</v>
      </c>
      <c r="R1367" s="1" t="n">
        <f aca="false">IFERROR(VLOOKUP(A1367,'[2]Pivot HorizontalMRP'!$A$4:$G$2689,7,0),0)</f>
        <v>132</v>
      </c>
      <c r="S1367" s="1" t="n">
        <f aca="false">IFERROR(VLOOKUP(A1367,'[2]Pivot HorizontalMRP'!$A$4:$H$2689,8,0),0)</f>
        <v>144</v>
      </c>
      <c r="T1367" s="1" t="n">
        <f aca="false">IFERROR(VLOOKUP(A1367,'[2]Pivot HorizontalMRP'!$A$4:$I$2689,9,0),0)</f>
        <v>96</v>
      </c>
      <c r="U1367" s="1" t="n">
        <f aca="false">IF(I1367="delivery",O1367-SUM(Q1367+R1367),IF(I1367="PO",P1367-SUM(Q1367:R1367)))</f>
        <v>-346</v>
      </c>
      <c r="V1367" s="81" t="n">
        <v>0.06</v>
      </c>
      <c r="W1367" s="81"/>
      <c r="X1367" s="81" t="n">
        <f aca="false">W1367-V1367</f>
        <v>-0.06</v>
      </c>
      <c r="Y1367" s="81"/>
      <c r="Z1367" s="81"/>
      <c r="AA1367" s="81"/>
      <c r="AB1367" s="81"/>
      <c r="AC1367" s="81"/>
      <c r="AD1367" s="81"/>
      <c r="AE1367" s="81"/>
      <c r="AF1367" s="81"/>
      <c r="AG1367" s="81"/>
      <c r="AH1367" s="81"/>
      <c r="AI1367" s="81"/>
      <c r="AJ1367" s="81"/>
      <c r="AK1367" s="81"/>
      <c r="AL1367" s="81"/>
      <c r="AM1367" s="81"/>
      <c r="AN1367" s="81"/>
      <c r="AO1367" s="81" t="str">
        <f aca="false">D1367</f>
        <v>Arista</v>
      </c>
      <c r="AP1367" s="102" t="s">
        <v>6397</v>
      </c>
      <c r="AQ1367" s="1"/>
      <c r="AR1367" s="1"/>
      <c r="AS1367" s="1"/>
      <c r="AT1367" s="1"/>
      <c r="AU1367" s="1"/>
      <c r="AV1367" s="1"/>
      <c r="AW1367" s="1"/>
      <c r="AX1367" s="1"/>
      <c r="AY1367" s="1"/>
      <c r="AZ1367" s="1"/>
      <c r="BA1367" s="1"/>
      <c r="BB1367" s="1"/>
      <c r="BC1367" s="1"/>
      <c r="BD1367" s="1"/>
      <c r="BE1367" s="1"/>
      <c r="BF1367" s="1" t="s">
        <v>10507</v>
      </c>
      <c r="BG1367" s="1" t="s">
        <v>183</v>
      </c>
      <c r="BH1367" s="1"/>
      <c r="BI1367" s="1"/>
    </row>
    <row r="1368" customFormat="false" ht="12.75" hidden="false" customHeight="false" outlineLevel="0" collapsed="false">
      <c r="A1368" s="103" t="s">
        <v>7307</v>
      </c>
      <c r="B1368" s="104" t="s">
        <v>7308</v>
      </c>
      <c r="C1368" s="99" t="s">
        <v>177</v>
      </c>
      <c r="D1368" s="99" t="s">
        <v>82</v>
      </c>
      <c r="E1368" s="99" t="s">
        <v>7309</v>
      </c>
      <c r="F1368" s="99" t="s">
        <v>7310</v>
      </c>
      <c r="G1368" s="99" t="n">
        <v>41</v>
      </c>
      <c r="H1368" s="99" t="n">
        <v>3000</v>
      </c>
      <c r="I1368" s="99" t="s">
        <v>180</v>
      </c>
      <c r="K1368" s="1" t="n">
        <f aca="false">IFERROR(VLOOKUP(A1368,'[2]Pivot HorizontalMRP'!$A$4:$B$2689,2,0),0)</f>
        <v>0</v>
      </c>
      <c r="L1368" s="1" t="n">
        <f aca="false">IFERROR(VLOOKUP(A1368,'[2]Pivot HorizontalMRP'!$A$4:$C$2689,3,0),0)</f>
        <v>3037</v>
      </c>
      <c r="M1368" s="1" t="n">
        <f aca="false">IFERROR(VLOOKUP(A1368,'[2]Pivot HorizontalMRP'!$A$4:$D$2689,0.4,0),0)</f>
        <v>0</v>
      </c>
      <c r="N1368" s="1" t="n">
        <f aca="false">IFERROR(VLOOKUP(A1368,'[2]Pivot HorizontalMRP'!$A$4:$E$2689,5,0),0)</f>
        <v>0</v>
      </c>
      <c r="O1368" s="1" t="n">
        <f aca="false">K1368+L1368</f>
        <v>3037</v>
      </c>
      <c r="P1368" s="1" t="n">
        <f aca="false">K1368+L1368+M1368+N1368</f>
        <v>3037</v>
      </c>
      <c r="Q1368" s="1" t="n">
        <f aca="false">IFERROR(VLOOKUP(A1368,'[2]Pivot HorizontalMRP'!$A$4:$F$2689,6,0),0)</f>
        <v>0</v>
      </c>
      <c r="R1368" s="1" t="n">
        <f aca="false">IFERROR(VLOOKUP(A1368,'[2]Pivot HorizontalMRP'!$A$4:$G$2689,7,0),0)</f>
        <v>0</v>
      </c>
      <c r="S1368" s="1" t="n">
        <f aca="false">IFERROR(VLOOKUP(A1368,'[2]Pivot HorizontalMRP'!$A$4:$H$2689,8,0),0)</f>
        <v>0</v>
      </c>
      <c r="T1368" s="1" t="n">
        <f aca="false">IFERROR(VLOOKUP(A1368,'[2]Pivot HorizontalMRP'!$A$4:$I$2689,9,0),0)</f>
        <v>0</v>
      </c>
      <c r="U1368" s="1" t="n">
        <f aca="false">IF(I1368="delivery",O1368-SUM(Q1368+R1368),IF(I1368="PO",P1368-SUM(Q1368:R1368)))</f>
        <v>3037</v>
      </c>
      <c r="V1368" s="99" t="n">
        <v>0.06</v>
      </c>
      <c r="X1368" s="81" t="n">
        <f aca="false">W1368-V1368</f>
        <v>-0.06</v>
      </c>
      <c r="AA1368" s="81"/>
      <c r="AO1368" s="81" t="str">
        <f aca="false">D1368</f>
        <v>Arista</v>
      </c>
      <c r="AP1368" s="99" t="s">
        <v>6397</v>
      </c>
      <c r="BF1368" s="99" t="s">
        <v>14668</v>
      </c>
      <c r="BG1368" s="1" t="s">
        <v>183</v>
      </c>
    </row>
    <row r="1369" customFormat="false" ht="12.75" hidden="false" customHeight="false" outlineLevel="0" collapsed="false">
      <c r="A1369" s="1" t="s">
        <v>7315</v>
      </c>
      <c r="B1369" s="1" t="s">
        <v>7316</v>
      </c>
      <c r="C1369" s="1" t="s">
        <v>177</v>
      </c>
      <c r="D1369" s="1" t="s">
        <v>82</v>
      </c>
      <c r="E1369" s="1" t="s">
        <v>7317</v>
      </c>
      <c r="F1369" s="1" t="s">
        <v>7318</v>
      </c>
      <c r="G1369" s="1" t="n">
        <v>66</v>
      </c>
      <c r="H1369" s="1" t="n">
        <v>490</v>
      </c>
      <c r="I1369" s="101" t="s">
        <v>180</v>
      </c>
      <c r="J1369" s="1"/>
      <c r="K1369" s="1" t="n">
        <f aca="false">IFERROR(VLOOKUP(A1369,'[2]Pivot HorizontalMRP'!$A$4:$B$2689,2,0),0)</f>
        <v>0</v>
      </c>
      <c r="L1369" s="1" t="n">
        <f aca="false">IFERROR(VLOOKUP(A1369,'[2]Pivot HorizontalMRP'!$A$4:$C$2689,3,0),0)</f>
        <v>0</v>
      </c>
      <c r="M1369" s="1" t="n">
        <f aca="false">IFERROR(VLOOKUP(A1369,'[2]Pivot HorizontalMRP'!$A$4:$D$2689,0.4,0),0)</f>
        <v>0</v>
      </c>
      <c r="N1369" s="1" t="n">
        <f aca="false">IFERROR(VLOOKUP(A1369,'[2]Pivot HorizontalMRP'!$A$4:$E$2689,5,0),0)</f>
        <v>490</v>
      </c>
      <c r="O1369" s="1" t="n">
        <f aca="false">K1369+L1369</f>
        <v>0</v>
      </c>
      <c r="P1369" s="1" t="n">
        <f aca="false">K1369+L1369+M1369+N1369</f>
        <v>490</v>
      </c>
      <c r="Q1369" s="1" t="n">
        <f aca="false">IFERROR(VLOOKUP(A1369,'[2]Pivot HorizontalMRP'!$A$4:$F$2689,6,0),0)</f>
        <v>0</v>
      </c>
      <c r="R1369" s="1" t="n">
        <f aca="false">IFERROR(VLOOKUP(A1369,'[2]Pivot HorizontalMRP'!$A$4:$G$2689,7,0),0)</f>
        <v>1564</v>
      </c>
      <c r="S1369" s="1" t="n">
        <f aca="false">IFERROR(VLOOKUP(A1369,'[2]Pivot HorizontalMRP'!$A$4:$H$2689,8,0),0)</f>
        <v>930</v>
      </c>
      <c r="T1369" s="1" t="n">
        <f aca="false">IFERROR(VLOOKUP(A1369,'[2]Pivot HorizontalMRP'!$A$4:$I$2689,9,0),0)</f>
        <v>727</v>
      </c>
      <c r="U1369" s="1" t="n">
        <f aca="false">IF(I1369="delivery",O1369-SUM(Q1369+R1369),IF(I1369="PO",P1369-SUM(Q1369:R1369)))</f>
        <v>-1564</v>
      </c>
      <c r="V1369" s="81" t="n">
        <v>3.55</v>
      </c>
      <c r="W1369" s="81"/>
      <c r="X1369" s="81" t="n">
        <f aca="false">W1369-V1369</f>
        <v>-3.55</v>
      </c>
      <c r="Y1369" s="81"/>
      <c r="Z1369" s="81"/>
      <c r="AA1369" s="81"/>
      <c r="AB1369" s="81"/>
      <c r="AC1369" s="81"/>
      <c r="AD1369" s="81"/>
      <c r="AE1369" s="81"/>
      <c r="AF1369" s="81"/>
      <c r="AG1369" s="81"/>
      <c r="AH1369" s="81"/>
      <c r="AI1369" s="81"/>
      <c r="AJ1369" s="81"/>
      <c r="AK1369" s="81"/>
      <c r="AL1369" s="81"/>
      <c r="AM1369" s="81"/>
      <c r="AN1369" s="81"/>
      <c r="AO1369" s="81" t="str">
        <f aca="false">D1369</f>
        <v>Arista</v>
      </c>
      <c r="AP1369" s="1" t="s">
        <v>6397</v>
      </c>
      <c r="AQ1369" s="1"/>
      <c r="AR1369" s="1"/>
      <c r="AS1369" s="1"/>
      <c r="AT1369" s="1"/>
      <c r="AU1369" s="1"/>
      <c r="AV1369" s="1"/>
      <c r="AW1369" s="1"/>
      <c r="AX1369" s="1"/>
      <c r="AY1369" s="1"/>
      <c r="AZ1369" s="1"/>
      <c r="BA1369" s="1"/>
      <c r="BB1369" s="1"/>
      <c r="BC1369" s="1"/>
      <c r="BD1369" s="1"/>
      <c r="BE1369" s="1"/>
      <c r="BF1369" s="1" t="s">
        <v>14668</v>
      </c>
      <c r="BG1369" s="1" t="s">
        <v>183</v>
      </c>
      <c r="BH1369" s="1"/>
      <c r="BI1369" s="1"/>
    </row>
    <row r="1370" customFormat="false" ht="12.75" hidden="false" customHeight="false" outlineLevel="0" collapsed="false">
      <c r="A1370" s="1" t="s">
        <v>7321</v>
      </c>
      <c r="B1370" s="1" t="s">
        <v>7322</v>
      </c>
      <c r="C1370" s="1" t="s">
        <v>177</v>
      </c>
      <c r="D1370" s="1" t="s">
        <v>82</v>
      </c>
      <c r="E1370" s="1" t="s">
        <v>7323</v>
      </c>
      <c r="F1370" s="1" t="s">
        <v>7324</v>
      </c>
      <c r="G1370" s="1" t="n">
        <v>86</v>
      </c>
      <c r="H1370" s="1" t="n">
        <v>3000</v>
      </c>
      <c r="I1370" s="101" t="s">
        <v>180</v>
      </c>
      <c r="J1370" s="1"/>
      <c r="K1370" s="1" t="n">
        <f aca="false">IFERROR(VLOOKUP(A1370,'[2]Pivot HorizontalMRP'!$A$4:$B$2689,2,0),0)</f>
        <v>0</v>
      </c>
      <c r="L1370" s="1" t="n">
        <f aca="false">IFERROR(VLOOKUP(A1370,'[2]Pivot HorizontalMRP'!$A$4:$C$2689,3,0),0)</f>
        <v>3000</v>
      </c>
      <c r="M1370" s="1" t="n">
        <f aca="false">IFERROR(VLOOKUP(A1370,'[2]Pivot HorizontalMRP'!$A$4:$D$2689,0.4,0),0)</f>
        <v>0</v>
      </c>
      <c r="N1370" s="1" t="n">
        <f aca="false">IFERROR(VLOOKUP(A1370,'[2]Pivot HorizontalMRP'!$A$4:$E$2689,5,0),0)</f>
        <v>3000</v>
      </c>
      <c r="O1370" s="1" t="n">
        <f aca="false">K1370+L1370</f>
        <v>3000</v>
      </c>
      <c r="P1370" s="1" t="n">
        <f aca="false">K1370+L1370+M1370+N1370</f>
        <v>6000</v>
      </c>
      <c r="Q1370" s="1" t="n">
        <f aca="false">IFERROR(VLOOKUP(A1370,'[2]Pivot HorizontalMRP'!$A$4:$F$2689,6,0),0)</f>
        <v>0</v>
      </c>
      <c r="R1370" s="1" t="n">
        <f aca="false">IFERROR(VLOOKUP(A1370,'[2]Pivot HorizontalMRP'!$A$4:$G$2689,7,0),0)</f>
        <v>3276</v>
      </c>
      <c r="S1370" s="1" t="n">
        <f aca="false">IFERROR(VLOOKUP(A1370,'[2]Pivot HorizontalMRP'!$A$4:$H$2689,8,0),0)</f>
        <v>1979</v>
      </c>
      <c r="T1370" s="1" t="n">
        <f aca="false">IFERROR(VLOOKUP(A1370,'[2]Pivot HorizontalMRP'!$A$4:$I$2689,9,0),0)</f>
        <v>1385</v>
      </c>
      <c r="U1370" s="1" t="n">
        <f aca="false">IF(I1370="delivery",O1370-SUM(Q1370+R1370),IF(I1370="PO",P1370-SUM(Q1370:R1370)))</f>
        <v>-276</v>
      </c>
      <c r="V1370" s="81" t="n">
        <v>1.1077</v>
      </c>
      <c r="W1370" s="81"/>
      <c r="X1370" s="81" t="n">
        <f aca="false">W1370-V1370</f>
        <v>-1.1077</v>
      </c>
      <c r="Y1370" s="81"/>
      <c r="Z1370" s="81"/>
      <c r="AA1370" s="81" t="n">
        <v>1.1077</v>
      </c>
      <c r="AB1370" s="81"/>
      <c r="AC1370" s="81"/>
      <c r="AD1370" s="81"/>
      <c r="AE1370" s="81"/>
      <c r="AF1370" s="81"/>
      <c r="AG1370" s="81"/>
      <c r="AH1370" s="81"/>
      <c r="AI1370" s="81"/>
      <c r="AJ1370" s="81"/>
      <c r="AK1370" s="81"/>
      <c r="AL1370" s="81"/>
      <c r="AM1370" s="81"/>
      <c r="AN1370" s="81"/>
      <c r="AO1370" s="81" t="str">
        <f aca="false">D1370</f>
        <v>Arista</v>
      </c>
      <c r="AP1370" s="1" t="s">
        <v>6397</v>
      </c>
      <c r="AQ1370" s="1"/>
      <c r="AR1370" s="1"/>
      <c r="AS1370" s="1"/>
      <c r="AT1370" s="1"/>
      <c r="AU1370" s="1"/>
      <c r="AV1370" s="1"/>
      <c r="AW1370" s="1"/>
      <c r="AX1370" s="1"/>
      <c r="AY1370" s="1"/>
      <c r="AZ1370" s="1"/>
      <c r="BA1370" s="1"/>
      <c r="BB1370" s="1"/>
      <c r="BC1370" s="1"/>
      <c r="BD1370" s="1"/>
      <c r="BE1370" s="1"/>
      <c r="BF1370" s="1" t="s">
        <v>14668</v>
      </c>
      <c r="BG1370" s="1" t="s">
        <v>183</v>
      </c>
      <c r="BH1370" s="1"/>
      <c r="BI1370" s="1"/>
    </row>
    <row r="1371" customFormat="false" ht="12.75" hidden="false" customHeight="false" outlineLevel="0" collapsed="false">
      <c r="A1371" s="1" t="s">
        <v>7326</v>
      </c>
      <c r="B1371" s="1" t="s">
        <v>7327</v>
      </c>
      <c r="C1371" s="1" t="s">
        <v>177</v>
      </c>
      <c r="D1371" s="1" t="s">
        <v>82</v>
      </c>
      <c r="E1371" s="1" t="s">
        <v>7328</v>
      </c>
      <c r="F1371" s="1" t="s">
        <v>7329</v>
      </c>
      <c r="G1371" s="1" t="n">
        <v>66</v>
      </c>
      <c r="H1371" s="1" t="n">
        <v>2500</v>
      </c>
      <c r="I1371" s="101" t="s">
        <v>180</v>
      </c>
      <c r="J1371" s="1"/>
      <c r="K1371" s="1" t="n">
        <f aca="false">IFERROR(VLOOKUP(A1371,'[2]Pivot HorizontalMRP'!$A$4:$B$2689,2,0),0)</f>
        <v>0</v>
      </c>
      <c r="L1371" s="1" t="n">
        <f aca="false">IFERROR(VLOOKUP(A1371,'[2]Pivot HorizontalMRP'!$A$4:$C$2689,3,0),0)</f>
        <v>1000</v>
      </c>
      <c r="M1371" s="1" t="n">
        <f aca="false">IFERROR(VLOOKUP(A1371,'[2]Pivot HorizontalMRP'!$A$4:$D$2689,0.4,0),0)</f>
        <v>0</v>
      </c>
      <c r="N1371" s="1" t="n">
        <f aca="false">IFERROR(VLOOKUP(A1371,'[2]Pivot HorizontalMRP'!$A$4:$E$2689,5,0),0)</f>
        <v>0</v>
      </c>
      <c r="O1371" s="1" t="n">
        <f aca="false">K1371+L1371</f>
        <v>1000</v>
      </c>
      <c r="P1371" s="1" t="n">
        <f aca="false">K1371+L1371+M1371+N1371</f>
        <v>1000</v>
      </c>
      <c r="Q1371" s="1" t="n">
        <f aca="false">IFERROR(VLOOKUP(A1371,'[2]Pivot HorizontalMRP'!$A$4:$F$2689,6,0),0)</f>
        <v>0</v>
      </c>
      <c r="R1371" s="1" t="n">
        <f aca="false">IFERROR(VLOOKUP(A1371,'[2]Pivot HorizontalMRP'!$A$4:$G$2689,7,0),0)</f>
        <v>3140</v>
      </c>
      <c r="S1371" s="1" t="n">
        <f aca="false">IFERROR(VLOOKUP(A1371,'[2]Pivot HorizontalMRP'!$A$4:$H$2689,8,0),0)</f>
        <v>1917</v>
      </c>
      <c r="T1371" s="1" t="n">
        <f aca="false">IFERROR(VLOOKUP(A1371,'[2]Pivot HorizontalMRP'!$A$4:$I$2689,9,0),0)</f>
        <v>1385</v>
      </c>
      <c r="U1371" s="1" t="n">
        <f aca="false">IF(I1371="delivery",O1371-SUM(Q1371+R1371),IF(I1371="PO",P1371-SUM(Q1371:R1371)))</f>
        <v>-2140</v>
      </c>
      <c r="V1371" s="81" t="n">
        <v>0.3816</v>
      </c>
      <c r="W1371" s="81"/>
      <c r="X1371" s="81" t="n">
        <f aca="false">W1371-V1371</f>
        <v>-0.3816</v>
      </c>
      <c r="Y1371" s="81"/>
      <c r="Z1371" s="81"/>
      <c r="AA1371" s="81" t="n">
        <v>0.3816</v>
      </c>
      <c r="AB1371" s="81"/>
      <c r="AC1371" s="81"/>
      <c r="AD1371" s="81"/>
      <c r="AE1371" s="81"/>
      <c r="AF1371" s="81"/>
      <c r="AG1371" s="81"/>
      <c r="AH1371" s="81"/>
      <c r="AI1371" s="81"/>
      <c r="AJ1371" s="81"/>
      <c r="AK1371" s="81"/>
      <c r="AL1371" s="81"/>
      <c r="AM1371" s="81"/>
      <c r="AN1371" s="81"/>
      <c r="AO1371" s="81" t="str">
        <f aca="false">D1371</f>
        <v>Arista</v>
      </c>
      <c r="AP1371" s="1" t="s">
        <v>6397</v>
      </c>
      <c r="AQ1371" s="1"/>
      <c r="AR1371" s="1"/>
      <c r="AS1371" s="1"/>
      <c r="AT1371" s="1"/>
      <c r="AU1371" s="1"/>
      <c r="AV1371" s="1"/>
      <c r="AW1371" s="1"/>
      <c r="AX1371" s="1"/>
      <c r="AY1371" s="1"/>
      <c r="AZ1371" s="1"/>
      <c r="BA1371" s="1"/>
      <c r="BB1371" s="1"/>
      <c r="BC1371" s="1"/>
      <c r="BD1371" s="1"/>
      <c r="BE1371" s="1"/>
      <c r="BF1371" s="1" t="s">
        <v>14668</v>
      </c>
      <c r="BG1371" s="1" t="s">
        <v>183</v>
      </c>
      <c r="BH1371" s="1"/>
      <c r="BI1371" s="1"/>
    </row>
    <row r="1372" customFormat="false" ht="12.75" hidden="false" customHeight="false" outlineLevel="0" collapsed="false">
      <c r="A1372" s="1" t="s">
        <v>7331</v>
      </c>
      <c r="B1372" s="1" t="s">
        <v>7332</v>
      </c>
      <c r="C1372" s="1" t="s">
        <v>177</v>
      </c>
      <c r="D1372" s="1" t="s">
        <v>82</v>
      </c>
      <c r="E1372" s="1" t="s">
        <v>15804</v>
      </c>
      <c r="F1372" s="1" t="s">
        <v>7334</v>
      </c>
      <c r="G1372" s="1" t="n">
        <v>51</v>
      </c>
      <c r="H1372" s="1" t="n">
        <v>3000</v>
      </c>
      <c r="I1372" s="101" t="s">
        <v>180</v>
      </c>
      <c r="J1372" s="1"/>
      <c r="K1372" s="1" t="n">
        <f aca="false">IFERROR(VLOOKUP(A1372,'[2]Pivot HorizontalMRP'!$A$4:$B$2689,2,0),0)</f>
        <v>0</v>
      </c>
      <c r="L1372" s="1" t="n">
        <f aca="false">IFERROR(VLOOKUP(A1372,'[2]Pivot HorizontalMRP'!$A$4:$C$2689,3,0),0)</f>
        <v>0</v>
      </c>
      <c r="M1372" s="1" t="n">
        <f aca="false">IFERROR(VLOOKUP(A1372,'[2]Pivot HorizontalMRP'!$A$4:$D$2689,0.4,0),0)</f>
        <v>0</v>
      </c>
      <c r="N1372" s="1" t="n">
        <f aca="false">IFERROR(VLOOKUP(A1372,'[2]Pivot HorizontalMRP'!$A$4:$E$2689,5,0),0)</f>
        <v>3000</v>
      </c>
      <c r="O1372" s="1" t="n">
        <f aca="false">K1372+L1372</f>
        <v>0</v>
      </c>
      <c r="P1372" s="1" t="n">
        <f aca="false">K1372+L1372+M1372+N1372</f>
        <v>3000</v>
      </c>
      <c r="Q1372" s="1" t="n">
        <f aca="false">IFERROR(VLOOKUP(A1372,'[2]Pivot HorizontalMRP'!$A$4:$F$2689,6,0),0)</f>
        <v>199</v>
      </c>
      <c r="R1372" s="1" t="n">
        <f aca="false">IFERROR(VLOOKUP(A1372,'[2]Pivot HorizontalMRP'!$A$4:$G$2689,7,0),0)</f>
        <v>1361</v>
      </c>
      <c r="S1372" s="1" t="n">
        <f aca="false">IFERROR(VLOOKUP(A1372,'[2]Pivot HorizontalMRP'!$A$4:$H$2689,8,0),0)</f>
        <v>646</v>
      </c>
      <c r="T1372" s="1" t="n">
        <f aca="false">IFERROR(VLOOKUP(A1372,'[2]Pivot HorizontalMRP'!$A$4:$I$2689,9,0),0)</f>
        <v>550</v>
      </c>
      <c r="U1372" s="1" t="n">
        <f aca="false">IF(I1372="delivery",O1372-SUM(Q1372+R1372),IF(I1372="PO",P1372-SUM(Q1372:R1372)))</f>
        <v>-1560</v>
      </c>
      <c r="V1372" s="81" t="n">
        <v>0.0369</v>
      </c>
      <c r="W1372" s="81"/>
      <c r="X1372" s="81" t="n">
        <f aca="false">W1372-V1372</f>
        <v>-0.0369</v>
      </c>
      <c r="Y1372" s="81"/>
      <c r="Z1372" s="81"/>
      <c r="AA1372" s="81"/>
      <c r="AB1372" s="81"/>
      <c r="AC1372" s="81"/>
      <c r="AD1372" s="81"/>
      <c r="AE1372" s="81"/>
      <c r="AF1372" s="81"/>
      <c r="AG1372" s="81"/>
      <c r="AH1372" s="81"/>
      <c r="AI1372" s="81"/>
      <c r="AJ1372" s="81"/>
      <c r="AK1372" s="81"/>
      <c r="AL1372" s="81"/>
      <c r="AM1372" s="81"/>
      <c r="AN1372" s="81"/>
      <c r="AO1372" s="81" t="str">
        <f aca="false">D1372</f>
        <v>Arista</v>
      </c>
      <c r="AP1372" s="1" t="s">
        <v>6397</v>
      </c>
      <c r="AQ1372" s="1"/>
      <c r="AR1372" s="1"/>
      <c r="AS1372" s="1"/>
      <c r="AT1372" s="1"/>
      <c r="AU1372" s="1"/>
      <c r="AV1372" s="1"/>
      <c r="AW1372" s="1"/>
      <c r="AX1372" s="1"/>
      <c r="AY1372" s="1"/>
      <c r="AZ1372" s="1"/>
      <c r="BA1372" s="1"/>
      <c r="BB1372" s="1"/>
      <c r="BC1372" s="1"/>
      <c r="BD1372" s="1"/>
      <c r="BE1372" s="1"/>
      <c r="BF1372" s="1" t="s">
        <v>14668</v>
      </c>
      <c r="BG1372" s="1" t="s">
        <v>183</v>
      </c>
      <c r="BH1372" s="1"/>
      <c r="BI1372" s="1"/>
    </row>
    <row r="1373" customFormat="false" ht="12.75" hidden="false" customHeight="false" outlineLevel="0" collapsed="false">
      <c r="A1373" s="1" t="s">
        <v>7336</v>
      </c>
      <c r="B1373" s="1" t="s">
        <v>7337</v>
      </c>
      <c r="C1373" s="1" t="s">
        <v>177</v>
      </c>
      <c r="D1373" s="1" t="s">
        <v>82</v>
      </c>
      <c r="E1373" s="1" t="s">
        <v>15805</v>
      </c>
      <c r="F1373" s="1" t="s">
        <v>7339</v>
      </c>
      <c r="G1373" s="1" t="n">
        <v>51</v>
      </c>
      <c r="H1373" s="1" t="n">
        <v>3000</v>
      </c>
      <c r="I1373" s="101" t="s">
        <v>180</v>
      </c>
      <c r="J1373" s="1"/>
      <c r="K1373" s="1" t="n">
        <f aca="false">IFERROR(VLOOKUP(A1373,'[2]Pivot HorizontalMRP'!$A$4:$B$2689,2,0),0)</f>
        <v>0</v>
      </c>
      <c r="L1373" s="1" t="n">
        <f aca="false">IFERROR(VLOOKUP(A1373,'[2]Pivot HorizontalMRP'!$A$4:$C$2689,3,0),0)</f>
        <v>2980</v>
      </c>
      <c r="M1373" s="1" t="n">
        <f aca="false">IFERROR(VLOOKUP(A1373,'[2]Pivot HorizontalMRP'!$A$4:$D$2689,0.4,0),0)</f>
        <v>0</v>
      </c>
      <c r="N1373" s="1" t="n">
        <f aca="false">IFERROR(VLOOKUP(A1373,'[2]Pivot HorizontalMRP'!$A$4:$E$2689,5,0),0)</f>
        <v>0</v>
      </c>
      <c r="O1373" s="1" t="n">
        <f aca="false">K1373+L1373</f>
        <v>2980</v>
      </c>
      <c r="P1373" s="1" t="n">
        <f aca="false">K1373+L1373+M1373+N1373</f>
        <v>2980</v>
      </c>
      <c r="Q1373" s="1" t="n">
        <f aca="false">IFERROR(VLOOKUP(A1373,'[2]Pivot HorizontalMRP'!$A$4:$F$2689,6,0),0)</f>
        <v>101</v>
      </c>
      <c r="R1373" s="1" t="n">
        <f aca="false">IFERROR(VLOOKUP(A1373,'[2]Pivot HorizontalMRP'!$A$4:$G$2689,7,0),0)</f>
        <v>20</v>
      </c>
      <c r="S1373" s="1" t="n">
        <f aca="false">IFERROR(VLOOKUP(A1373,'[2]Pivot HorizontalMRP'!$A$4:$H$2689,8,0),0)</f>
        <v>30</v>
      </c>
      <c r="T1373" s="1" t="n">
        <f aca="false">IFERROR(VLOOKUP(A1373,'[2]Pivot HorizontalMRP'!$A$4:$I$2689,9,0),0)</f>
        <v>20</v>
      </c>
      <c r="U1373" s="1" t="n">
        <f aca="false">IF(I1373="delivery",O1373-SUM(Q1373+R1373),IF(I1373="PO",P1373-SUM(Q1373:R1373)))</f>
        <v>2859</v>
      </c>
      <c r="V1373" s="81" t="n">
        <v>0.1749</v>
      </c>
      <c r="W1373" s="81"/>
      <c r="X1373" s="81" t="n">
        <f aca="false">W1373-V1373</f>
        <v>-0.1749</v>
      </c>
      <c r="Y1373" s="81"/>
      <c r="Z1373" s="81"/>
      <c r="AA1373" s="81"/>
      <c r="AB1373" s="81"/>
      <c r="AC1373" s="81"/>
      <c r="AD1373" s="81"/>
      <c r="AE1373" s="81"/>
      <c r="AF1373" s="81"/>
      <c r="AG1373" s="81"/>
      <c r="AH1373" s="81"/>
      <c r="AI1373" s="81"/>
      <c r="AJ1373" s="81"/>
      <c r="AK1373" s="81"/>
      <c r="AL1373" s="81"/>
      <c r="AM1373" s="81"/>
      <c r="AN1373" s="81"/>
      <c r="AO1373" s="81" t="str">
        <f aca="false">D1373</f>
        <v>Arista</v>
      </c>
      <c r="AP1373" s="1" t="s">
        <v>6397</v>
      </c>
      <c r="AQ1373" s="1"/>
      <c r="AR1373" s="1"/>
      <c r="AS1373" s="1"/>
      <c r="AT1373" s="1"/>
      <c r="AU1373" s="1"/>
      <c r="AV1373" s="1"/>
      <c r="AW1373" s="1"/>
      <c r="AX1373" s="1"/>
      <c r="AY1373" s="1"/>
      <c r="AZ1373" s="1"/>
      <c r="BA1373" s="1"/>
      <c r="BB1373" s="1"/>
      <c r="BC1373" s="1"/>
      <c r="BD1373" s="1"/>
      <c r="BE1373" s="1"/>
      <c r="BF1373" s="1" t="s">
        <v>14668</v>
      </c>
      <c r="BG1373" s="1" t="s">
        <v>183</v>
      </c>
      <c r="BH1373" s="1"/>
      <c r="BI1373" s="1"/>
    </row>
    <row r="1374" customFormat="false" ht="12.75" hidden="false" customHeight="false" outlineLevel="0" collapsed="false">
      <c r="A1374" s="1" t="s">
        <v>7340</v>
      </c>
      <c r="B1374" s="1" t="s">
        <v>7341</v>
      </c>
      <c r="C1374" s="1" t="s">
        <v>177</v>
      </c>
      <c r="D1374" s="1" t="s">
        <v>82</v>
      </c>
      <c r="E1374" s="1" t="s">
        <v>15806</v>
      </c>
      <c r="F1374" s="1" t="s">
        <v>7343</v>
      </c>
      <c r="G1374" s="1" t="n">
        <v>71</v>
      </c>
      <c r="H1374" s="1" t="n">
        <v>3000</v>
      </c>
      <c r="I1374" s="101" t="s">
        <v>180</v>
      </c>
      <c r="J1374" s="1"/>
      <c r="K1374" s="1" t="n">
        <f aca="false">IFERROR(VLOOKUP(A1374,'[2]Pivot HorizontalMRP'!$A$4:$B$2689,2,0),0)</f>
        <v>0</v>
      </c>
      <c r="L1374" s="1" t="n">
        <f aca="false">IFERROR(VLOOKUP(A1374,'[2]Pivot HorizontalMRP'!$A$4:$C$2689,3,0),0)</f>
        <v>0</v>
      </c>
      <c r="M1374" s="1" t="n">
        <f aca="false">IFERROR(VLOOKUP(A1374,'[2]Pivot HorizontalMRP'!$A$4:$D$2689,0.4,0),0)</f>
        <v>0</v>
      </c>
      <c r="N1374" s="1" t="n">
        <f aca="false">IFERROR(VLOOKUP(A1374,'[2]Pivot HorizontalMRP'!$A$4:$E$2689,5,0),0)</f>
        <v>0</v>
      </c>
      <c r="O1374" s="1" t="n">
        <f aca="false">K1374+L1374</f>
        <v>0</v>
      </c>
      <c r="P1374" s="1" t="n">
        <f aca="false">K1374+L1374+M1374+N1374</f>
        <v>0</v>
      </c>
      <c r="Q1374" s="1" t="n">
        <f aca="false">IFERROR(VLOOKUP(A1374,'[2]Pivot HorizontalMRP'!$A$4:$F$2689,6,0),0)</f>
        <v>199</v>
      </c>
      <c r="R1374" s="1" t="n">
        <f aca="false">IFERROR(VLOOKUP(A1374,'[2]Pivot HorizontalMRP'!$A$4:$G$2689,7,0),0)</f>
        <v>1361</v>
      </c>
      <c r="S1374" s="1" t="n">
        <f aca="false">IFERROR(VLOOKUP(A1374,'[2]Pivot HorizontalMRP'!$A$4:$H$2689,8,0),0)</f>
        <v>646</v>
      </c>
      <c r="T1374" s="1" t="n">
        <f aca="false">IFERROR(VLOOKUP(A1374,'[2]Pivot HorizontalMRP'!$A$4:$I$2689,9,0),0)</f>
        <v>550</v>
      </c>
      <c r="U1374" s="1" t="n">
        <f aca="false">IF(I1374="delivery",O1374-SUM(Q1374+R1374),IF(I1374="PO",P1374-SUM(Q1374:R1374)))</f>
        <v>-1560</v>
      </c>
      <c r="V1374" s="81" t="n">
        <v>0.64</v>
      </c>
      <c r="W1374" s="81"/>
      <c r="X1374" s="81" t="n">
        <f aca="false">W1374-V1374</f>
        <v>-0.64</v>
      </c>
      <c r="Y1374" s="81"/>
      <c r="Z1374" s="81"/>
      <c r="AA1374" s="81"/>
      <c r="AB1374" s="81"/>
      <c r="AC1374" s="81"/>
      <c r="AD1374" s="81"/>
      <c r="AE1374" s="81"/>
      <c r="AF1374" s="81"/>
      <c r="AG1374" s="81"/>
      <c r="AH1374" s="81"/>
      <c r="AI1374" s="81"/>
      <c r="AJ1374" s="81"/>
      <c r="AK1374" s="81"/>
      <c r="AL1374" s="81"/>
      <c r="AM1374" s="81"/>
      <c r="AN1374" s="81"/>
      <c r="AO1374" s="81" t="str">
        <f aca="false">D1374</f>
        <v>Arista</v>
      </c>
      <c r="AP1374" s="1" t="s">
        <v>6397</v>
      </c>
      <c r="AQ1374" s="1"/>
      <c r="AR1374" s="1"/>
      <c r="AS1374" s="1"/>
      <c r="AT1374" s="1"/>
      <c r="AU1374" s="1"/>
      <c r="AV1374" s="1"/>
      <c r="AW1374" s="1"/>
      <c r="AX1374" s="1"/>
      <c r="AY1374" s="1"/>
      <c r="AZ1374" s="1"/>
      <c r="BA1374" s="1"/>
      <c r="BB1374" s="1"/>
      <c r="BC1374" s="1"/>
      <c r="BD1374" s="1"/>
      <c r="BE1374" s="1"/>
      <c r="BF1374" s="1" t="s">
        <v>14668</v>
      </c>
      <c r="BG1374" s="1" t="s">
        <v>183</v>
      </c>
      <c r="BH1374" s="1"/>
      <c r="BI1374" s="1"/>
    </row>
    <row r="1375" customFormat="false" ht="12.75" hidden="false" customHeight="false" outlineLevel="0" collapsed="false">
      <c r="A1375" s="1" t="s">
        <v>7345</v>
      </c>
      <c r="B1375" s="1" t="s">
        <v>7346</v>
      </c>
      <c r="C1375" s="1" t="s">
        <v>177</v>
      </c>
      <c r="D1375" s="1" t="s">
        <v>82</v>
      </c>
      <c r="E1375" s="1" t="s">
        <v>7347</v>
      </c>
      <c r="F1375" s="1" t="s">
        <v>15807</v>
      </c>
      <c r="G1375" s="1" t="n">
        <v>81</v>
      </c>
      <c r="H1375" s="1" t="n">
        <v>2000</v>
      </c>
      <c r="I1375" s="101" t="s">
        <v>180</v>
      </c>
      <c r="J1375" s="1"/>
      <c r="K1375" s="1" t="n">
        <f aca="false">IFERROR(VLOOKUP(A1375,'[2]Pivot HorizontalMRP'!$A$4:$B$2689,2,0),0)</f>
        <v>0</v>
      </c>
      <c r="L1375" s="1" t="n">
        <f aca="false">IFERROR(VLOOKUP(A1375,'[2]Pivot HorizontalMRP'!$A$4:$C$2689,3,0),0)</f>
        <v>8270</v>
      </c>
      <c r="M1375" s="1" t="n">
        <f aca="false">IFERROR(VLOOKUP(A1375,'[2]Pivot HorizontalMRP'!$A$4:$D$2689,0.4,0),0)</f>
        <v>0</v>
      </c>
      <c r="N1375" s="1" t="n">
        <f aca="false">IFERROR(VLOOKUP(A1375,'[2]Pivot HorizontalMRP'!$A$4:$E$2689,5,0),0)</f>
        <v>0</v>
      </c>
      <c r="O1375" s="1" t="n">
        <f aca="false">K1375+L1375</f>
        <v>8270</v>
      </c>
      <c r="P1375" s="1" t="n">
        <f aca="false">K1375+L1375+M1375+N1375</f>
        <v>8270</v>
      </c>
      <c r="Q1375" s="1" t="n">
        <f aca="false">IFERROR(VLOOKUP(A1375,'[2]Pivot HorizontalMRP'!$A$4:$F$2689,6,0),0)</f>
        <v>4361</v>
      </c>
      <c r="R1375" s="1" t="n">
        <f aca="false">IFERROR(VLOOKUP(A1375,'[2]Pivot HorizontalMRP'!$A$4:$G$2689,7,0),0)</f>
        <v>9996</v>
      </c>
      <c r="S1375" s="1" t="n">
        <f aca="false">IFERROR(VLOOKUP(A1375,'[2]Pivot HorizontalMRP'!$A$4:$H$2689,8,0),0)</f>
        <v>9073</v>
      </c>
      <c r="T1375" s="1" t="n">
        <f aca="false">IFERROR(VLOOKUP(A1375,'[2]Pivot HorizontalMRP'!$A$4:$I$2689,9,0),0)</f>
        <v>5599</v>
      </c>
      <c r="U1375" s="1" t="n">
        <f aca="false">IF(I1375="delivery",O1375-SUM(Q1375+R1375),IF(I1375="PO",P1375-SUM(Q1375:R1375)))</f>
        <v>-6087</v>
      </c>
      <c r="V1375" s="81" t="n">
        <v>0.45</v>
      </c>
      <c r="W1375" s="81"/>
      <c r="X1375" s="81" t="n">
        <f aca="false">W1375-V1375</f>
        <v>-0.45</v>
      </c>
      <c r="Y1375" s="81"/>
      <c r="Z1375" s="81"/>
      <c r="AA1375" s="81" t="n">
        <v>0.503</v>
      </c>
      <c r="AB1375" s="81"/>
      <c r="AC1375" s="81"/>
      <c r="AD1375" s="81"/>
      <c r="AE1375" s="81"/>
      <c r="AF1375" s="81"/>
      <c r="AG1375" s="81"/>
      <c r="AH1375" s="81"/>
      <c r="AI1375" s="81"/>
      <c r="AJ1375" s="81"/>
      <c r="AK1375" s="81"/>
      <c r="AL1375" s="81"/>
      <c r="AM1375" s="81"/>
      <c r="AN1375" s="81"/>
      <c r="AO1375" s="81" t="str">
        <f aca="false">D1375</f>
        <v>Arista</v>
      </c>
      <c r="AP1375" s="1" t="s">
        <v>6397</v>
      </c>
      <c r="AQ1375" s="1"/>
      <c r="AR1375" s="1"/>
      <c r="AS1375" s="1"/>
      <c r="AT1375" s="1"/>
      <c r="AU1375" s="1"/>
      <c r="AV1375" s="1"/>
      <c r="AW1375" s="1"/>
      <c r="AX1375" s="1"/>
      <c r="AY1375" s="1"/>
      <c r="AZ1375" s="1"/>
      <c r="BA1375" s="1"/>
      <c r="BB1375" s="1"/>
      <c r="BC1375" s="1"/>
      <c r="BD1375" s="1"/>
      <c r="BE1375" s="1"/>
      <c r="BF1375" s="1" t="s">
        <v>14668</v>
      </c>
      <c r="BG1375" s="1" t="s">
        <v>183</v>
      </c>
      <c r="BH1375" s="1"/>
      <c r="BI1375" s="1"/>
    </row>
    <row r="1376" customFormat="false" ht="12.75" hidden="false" customHeight="false" outlineLevel="0" collapsed="false">
      <c r="A1376" s="1" t="s">
        <v>15808</v>
      </c>
      <c r="B1376" s="1" t="s">
        <v>7352</v>
      </c>
      <c r="C1376" s="1" t="s">
        <v>177</v>
      </c>
      <c r="D1376" s="1" t="s">
        <v>82</v>
      </c>
      <c r="E1376" s="1" t="s">
        <v>15809</v>
      </c>
      <c r="F1376" s="1" t="s">
        <v>15810</v>
      </c>
      <c r="G1376" s="1" t="n">
        <v>55</v>
      </c>
      <c r="H1376" s="1" t="n">
        <v>1</v>
      </c>
      <c r="I1376" s="102" t="s">
        <v>180</v>
      </c>
      <c r="J1376" s="1"/>
      <c r="K1376" s="1" t="n">
        <f aca="false">IFERROR(VLOOKUP(A1376,'[2]Pivot HorizontalMRP'!$A$4:$B$2689,2,0),0)</f>
        <v>0</v>
      </c>
      <c r="L1376" s="1" t="n">
        <f aca="false">IFERROR(VLOOKUP(A1376,'[2]Pivot HorizontalMRP'!$A$4:$C$2689,3,0),0)</f>
        <v>27</v>
      </c>
      <c r="M1376" s="1" t="n">
        <f aca="false">IFERROR(VLOOKUP(A1376,'[2]Pivot HorizontalMRP'!$A$4:$D$2689,0.4,0),0)</f>
        <v>0</v>
      </c>
      <c r="N1376" s="1" t="n">
        <f aca="false">IFERROR(VLOOKUP(A1376,'[2]Pivot HorizontalMRP'!$A$4:$E$2689,5,0),0)</f>
        <v>0</v>
      </c>
      <c r="O1376" s="1" t="n">
        <f aca="false">K1376+L1376</f>
        <v>27</v>
      </c>
      <c r="P1376" s="1" t="n">
        <f aca="false">K1376+L1376+M1376+N1376</f>
        <v>27</v>
      </c>
      <c r="Q1376" s="1" t="n">
        <f aca="false">IFERROR(VLOOKUP(A1376,'[2]Pivot HorizontalMRP'!$A$4:$F$2689,6,0),0)</f>
        <v>3141</v>
      </c>
      <c r="R1376" s="1" t="n">
        <f aca="false">IFERROR(VLOOKUP(A1376,'[2]Pivot HorizontalMRP'!$A$4:$G$2689,7,0),0)</f>
        <v>3964</v>
      </c>
      <c r="S1376" s="1" t="n">
        <f aca="false">IFERROR(VLOOKUP(A1376,'[2]Pivot HorizontalMRP'!$A$4:$H$2689,8,0),0)</f>
        <v>4802</v>
      </c>
      <c r="T1376" s="1" t="n">
        <f aca="false">IFERROR(VLOOKUP(A1376,'[2]Pivot HorizontalMRP'!$A$4:$I$2689,9,0),0)</f>
        <v>2660</v>
      </c>
      <c r="U1376" s="1" t="n">
        <f aca="false">IF(I1376="delivery",O1376-SUM(Q1376+R1376),IF(I1376="PO",P1376-SUM(Q1376:R1376)))</f>
        <v>-7078</v>
      </c>
      <c r="V1376" s="81" t="n">
        <v>0.452</v>
      </c>
      <c r="W1376" s="81"/>
      <c r="X1376" s="81" t="n">
        <f aca="false">W1376-V1376</f>
        <v>-0.452</v>
      </c>
      <c r="Y1376" s="81"/>
      <c r="Z1376" s="81"/>
      <c r="AA1376" s="81"/>
      <c r="AB1376" s="81"/>
      <c r="AC1376" s="81"/>
      <c r="AD1376" s="81"/>
      <c r="AE1376" s="81"/>
      <c r="AF1376" s="81"/>
      <c r="AG1376" s="81"/>
      <c r="AH1376" s="81"/>
      <c r="AI1376" s="81"/>
      <c r="AJ1376" s="81"/>
      <c r="AK1376" s="81"/>
      <c r="AL1376" s="81"/>
      <c r="AM1376" s="81"/>
      <c r="AN1376" s="81"/>
      <c r="AO1376" s="81" t="str">
        <f aca="false">D1376</f>
        <v>Arista</v>
      </c>
      <c r="AP1376" s="102" t="s">
        <v>6397</v>
      </c>
      <c r="AQ1376" s="1"/>
      <c r="AR1376" s="1"/>
      <c r="AS1376" s="1"/>
      <c r="AT1376" s="1"/>
      <c r="AU1376" s="1"/>
      <c r="AV1376" s="1"/>
      <c r="AW1376" s="1"/>
      <c r="AX1376" s="1"/>
      <c r="AY1376" s="1"/>
      <c r="AZ1376" s="1"/>
      <c r="BA1376" s="1"/>
      <c r="BB1376" s="1"/>
      <c r="BC1376" s="1"/>
      <c r="BD1376" s="1"/>
      <c r="BE1376" s="1"/>
      <c r="BF1376" s="1" t="s">
        <v>10507</v>
      </c>
      <c r="BG1376" s="1" t="s">
        <v>183</v>
      </c>
      <c r="BH1376" s="1"/>
      <c r="BI1376" s="1"/>
    </row>
    <row r="1377" customFormat="false" ht="12.75" hidden="false" customHeight="false" outlineLevel="0" collapsed="false">
      <c r="A1377" s="103" t="s">
        <v>7351</v>
      </c>
      <c r="B1377" s="104" t="s">
        <v>7352</v>
      </c>
      <c r="C1377" s="99" t="s">
        <v>177</v>
      </c>
      <c r="D1377" s="99" t="s">
        <v>82</v>
      </c>
      <c r="E1377" s="99" t="s">
        <v>15809</v>
      </c>
      <c r="F1377" s="99" t="s">
        <v>7354</v>
      </c>
      <c r="G1377" s="99" t="n">
        <v>41</v>
      </c>
      <c r="H1377" s="99" t="n">
        <v>2500</v>
      </c>
      <c r="I1377" s="99" t="s">
        <v>180</v>
      </c>
      <c r="K1377" s="1" t="n">
        <f aca="false">IFERROR(VLOOKUP(A1377,'[2]Pivot HorizontalMRP'!$A$4:$B$2689,2,0),0)</f>
        <v>0</v>
      </c>
      <c r="L1377" s="1" t="n">
        <f aca="false">IFERROR(VLOOKUP(A1377,'[2]Pivot HorizontalMRP'!$A$4:$C$2689,3,0),0)</f>
        <v>4339</v>
      </c>
      <c r="M1377" s="1" t="n">
        <f aca="false">IFERROR(VLOOKUP(A1377,'[2]Pivot HorizontalMRP'!$A$4:$D$2689,0.4,0),0)</f>
        <v>0</v>
      </c>
      <c r="N1377" s="1" t="n">
        <f aca="false">IFERROR(VLOOKUP(A1377,'[2]Pivot HorizontalMRP'!$A$4:$E$2689,5,0),0)</f>
        <v>5000</v>
      </c>
      <c r="O1377" s="1" t="n">
        <f aca="false">K1377+L1377</f>
        <v>4339</v>
      </c>
      <c r="P1377" s="1" t="n">
        <f aca="false">K1377+L1377+M1377+N1377</f>
        <v>9339</v>
      </c>
      <c r="Q1377" s="1" t="n">
        <f aca="false">IFERROR(VLOOKUP(A1377,'[2]Pivot HorizontalMRP'!$A$4:$F$2689,6,0),0)</f>
        <v>0</v>
      </c>
      <c r="R1377" s="1" t="n">
        <f aca="false">IFERROR(VLOOKUP(A1377,'[2]Pivot HorizontalMRP'!$A$4:$G$2689,7,0),0)</f>
        <v>0</v>
      </c>
      <c r="S1377" s="1" t="n">
        <f aca="false">IFERROR(VLOOKUP(A1377,'[2]Pivot HorizontalMRP'!$A$4:$H$2689,8,0),0)</f>
        <v>0</v>
      </c>
      <c r="T1377" s="1" t="n">
        <f aca="false">IFERROR(VLOOKUP(A1377,'[2]Pivot HorizontalMRP'!$A$4:$I$2689,9,0),0)</f>
        <v>0</v>
      </c>
      <c r="U1377" s="1" t="n">
        <f aca="false">IF(I1377="delivery",O1377-SUM(Q1377+R1377),IF(I1377="PO",P1377-SUM(Q1377:R1377)))</f>
        <v>4339</v>
      </c>
      <c r="V1377" s="99" t="n">
        <v>0.452</v>
      </c>
      <c r="X1377" s="81" t="n">
        <f aca="false">W1377-V1377</f>
        <v>-0.452</v>
      </c>
      <c r="AA1377" s="81"/>
      <c r="AO1377" s="81" t="str">
        <f aca="false">D1377</f>
        <v>Arista</v>
      </c>
      <c r="AP1377" s="99" t="s">
        <v>6397</v>
      </c>
      <c r="BF1377" s="99" t="s">
        <v>14668</v>
      </c>
      <c r="BG1377" s="1" t="s">
        <v>183</v>
      </c>
    </row>
    <row r="1378" customFormat="false" ht="12.75" hidden="false" customHeight="false" outlineLevel="0" collapsed="false">
      <c r="A1378" s="103" t="s">
        <v>7359</v>
      </c>
      <c r="B1378" s="104" t="s">
        <v>7360</v>
      </c>
      <c r="C1378" s="99" t="s">
        <v>177</v>
      </c>
      <c r="D1378" s="99" t="s">
        <v>82</v>
      </c>
      <c r="E1378" s="99" t="s">
        <v>7361</v>
      </c>
      <c r="F1378" s="99" t="s">
        <v>7362</v>
      </c>
      <c r="G1378" s="99" t="n">
        <v>51</v>
      </c>
      <c r="H1378" s="99" t="n">
        <v>3000</v>
      </c>
      <c r="I1378" s="99" t="s">
        <v>180</v>
      </c>
      <c r="K1378" s="1" t="n">
        <f aca="false">IFERROR(VLOOKUP(A1378,'[2]Pivot HorizontalMRP'!$A$4:$B$2689,2,0),0)</f>
        <v>0</v>
      </c>
      <c r="L1378" s="1" t="n">
        <f aca="false">IFERROR(VLOOKUP(A1378,'[2]Pivot HorizontalMRP'!$A$4:$C$2689,3,0),0)</f>
        <v>3000</v>
      </c>
      <c r="M1378" s="1" t="n">
        <f aca="false">IFERROR(VLOOKUP(A1378,'[2]Pivot HorizontalMRP'!$A$4:$D$2689,0.4,0),0)</f>
        <v>0</v>
      </c>
      <c r="N1378" s="1" t="n">
        <f aca="false">IFERROR(VLOOKUP(A1378,'[2]Pivot HorizontalMRP'!$A$4:$E$2689,5,0),0)</f>
        <v>0</v>
      </c>
      <c r="O1378" s="1" t="n">
        <f aca="false">K1378+L1378</f>
        <v>3000</v>
      </c>
      <c r="P1378" s="1" t="n">
        <f aca="false">K1378+L1378+M1378+N1378</f>
        <v>3000</v>
      </c>
      <c r="Q1378" s="1" t="n">
        <f aca="false">IFERROR(VLOOKUP(A1378,'[2]Pivot HorizontalMRP'!$A$4:$F$2689,6,0),0)</f>
        <v>0</v>
      </c>
      <c r="R1378" s="1" t="n">
        <f aca="false">IFERROR(VLOOKUP(A1378,'[2]Pivot HorizontalMRP'!$A$4:$G$2689,7,0),0)</f>
        <v>0</v>
      </c>
      <c r="S1378" s="1" t="n">
        <f aca="false">IFERROR(VLOOKUP(A1378,'[2]Pivot HorizontalMRP'!$A$4:$H$2689,8,0),0)</f>
        <v>0</v>
      </c>
      <c r="T1378" s="1" t="n">
        <f aca="false">IFERROR(VLOOKUP(A1378,'[2]Pivot HorizontalMRP'!$A$4:$I$2689,9,0),0)</f>
        <v>0</v>
      </c>
      <c r="U1378" s="1" t="n">
        <f aca="false">IF(I1378="delivery",O1378-SUM(Q1378+R1378),IF(I1378="PO",P1378-SUM(Q1378:R1378)))</f>
        <v>3000</v>
      </c>
      <c r="V1378" s="99" t="n">
        <v>0.18</v>
      </c>
      <c r="X1378" s="81" t="n">
        <f aca="false">W1378-V1378</f>
        <v>-0.18</v>
      </c>
      <c r="AA1378" s="81"/>
      <c r="AO1378" s="81" t="str">
        <f aca="false">D1378</f>
        <v>Arista</v>
      </c>
      <c r="AP1378" s="99" t="s">
        <v>6397</v>
      </c>
      <c r="BF1378" s="99" t="s">
        <v>14668</v>
      </c>
      <c r="BG1378" s="1" t="s">
        <v>183</v>
      </c>
    </row>
    <row r="1379" customFormat="false" ht="12.75" hidden="false" customHeight="false" outlineLevel="0" collapsed="false">
      <c r="A1379" s="1" t="s">
        <v>7355</v>
      </c>
      <c r="B1379" s="1" t="s">
        <v>7356</v>
      </c>
      <c r="C1379" s="1" t="s">
        <v>177</v>
      </c>
      <c r="D1379" s="1" t="s">
        <v>82</v>
      </c>
      <c r="E1379" s="1" t="s">
        <v>15811</v>
      </c>
      <c r="F1379" s="1" t="s">
        <v>7358</v>
      </c>
      <c r="G1379" s="1" t="n">
        <v>51</v>
      </c>
      <c r="H1379" s="1" t="n">
        <v>3000</v>
      </c>
      <c r="I1379" s="101" t="s">
        <v>180</v>
      </c>
      <c r="J1379" s="1"/>
      <c r="K1379" s="1" t="n">
        <f aca="false">IFERROR(VLOOKUP(A1379,'[2]Pivot HorizontalMRP'!$A$4:$B$2689,2,0),0)</f>
        <v>0</v>
      </c>
      <c r="L1379" s="1" t="n">
        <f aca="false">IFERROR(VLOOKUP(A1379,'[2]Pivot HorizontalMRP'!$A$4:$C$2689,3,0),0)</f>
        <v>3056</v>
      </c>
      <c r="M1379" s="1" t="n">
        <f aca="false">IFERROR(VLOOKUP(A1379,'[2]Pivot HorizontalMRP'!$A$4:$D$2689,0.4,0),0)</f>
        <v>0</v>
      </c>
      <c r="N1379" s="1" t="n">
        <f aca="false">IFERROR(VLOOKUP(A1379,'[2]Pivot HorizontalMRP'!$A$4:$E$2689,5,0),0)</f>
        <v>0</v>
      </c>
      <c r="O1379" s="1" t="n">
        <f aca="false">K1379+L1379</f>
        <v>3056</v>
      </c>
      <c r="P1379" s="1" t="n">
        <f aca="false">K1379+L1379+M1379+N1379</f>
        <v>3056</v>
      </c>
      <c r="Q1379" s="1" t="n">
        <f aca="false">IFERROR(VLOOKUP(A1379,'[2]Pivot HorizontalMRP'!$A$4:$F$2689,6,0),0)</f>
        <v>101</v>
      </c>
      <c r="R1379" s="1" t="n">
        <f aca="false">IFERROR(VLOOKUP(A1379,'[2]Pivot HorizontalMRP'!$A$4:$G$2689,7,0),0)</f>
        <v>20</v>
      </c>
      <c r="S1379" s="1" t="n">
        <f aca="false">IFERROR(VLOOKUP(A1379,'[2]Pivot HorizontalMRP'!$A$4:$H$2689,8,0),0)</f>
        <v>30</v>
      </c>
      <c r="T1379" s="1" t="n">
        <f aca="false">IFERROR(VLOOKUP(A1379,'[2]Pivot HorizontalMRP'!$A$4:$I$2689,9,0),0)</f>
        <v>20</v>
      </c>
      <c r="U1379" s="1" t="n">
        <f aca="false">IF(I1379="delivery",O1379-SUM(Q1379+R1379),IF(I1379="PO",P1379-SUM(Q1379:R1379)))</f>
        <v>2935</v>
      </c>
      <c r="V1379" s="81" t="n">
        <v>0.18</v>
      </c>
      <c r="W1379" s="81"/>
      <c r="X1379" s="81" t="n">
        <f aca="false">W1379-V1379</f>
        <v>-0.18</v>
      </c>
      <c r="Y1379" s="81"/>
      <c r="Z1379" s="81"/>
      <c r="AA1379" s="81"/>
      <c r="AB1379" s="81"/>
      <c r="AC1379" s="81"/>
      <c r="AD1379" s="81"/>
      <c r="AE1379" s="81"/>
      <c r="AF1379" s="81"/>
      <c r="AG1379" s="81"/>
      <c r="AH1379" s="81"/>
      <c r="AI1379" s="81"/>
      <c r="AJ1379" s="81"/>
      <c r="AK1379" s="81"/>
      <c r="AL1379" s="81"/>
      <c r="AM1379" s="81"/>
      <c r="AN1379" s="81"/>
      <c r="AO1379" s="81" t="str">
        <f aca="false">D1379</f>
        <v>Arista</v>
      </c>
      <c r="AP1379" s="1" t="s">
        <v>6397</v>
      </c>
      <c r="AQ1379" s="1"/>
      <c r="AR1379" s="1"/>
      <c r="AS1379" s="1"/>
      <c r="AT1379" s="1"/>
      <c r="AU1379" s="1"/>
      <c r="AV1379" s="1"/>
      <c r="AW1379" s="1"/>
      <c r="AX1379" s="1"/>
      <c r="AY1379" s="1"/>
      <c r="AZ1379" s="1"/>
      <c r="BA1379" s="1"/>
      <c r="BB1379" s="1"/>
      <c r="BC1379" s="1"/>
      <c r="BD1379" s="1"/>
      <c r="BE1379" s="1"/>
      <c r="BF1379" s="1" t="s">
        <v>14668</v>
      </c>
      <c r="BG1379" s="1" t="s">
        <v>183</v>
      </c>
      <c r="BH1379" s="1"/>
      <c r="BI1379" s="1"/>
    </row>
    <row r="1380" customFormat="false" ht="12.75" hidden="false" customHeight="false" outlineLevel="0" collapsed="false">
      <c r="A1380" s="1" t="s">
        <v>7370</v>
      </c>
      <c r="B1380" s="1" t="s">
        <v>7371</v>
      </c>
      <c r="C1380" s="1" t="s">
        <v>177</v>
      </c>
      <c r="D1380" s="1" t="s">
        <v>82</v>
      </c>
      <c r="E1380" s="1" t="s">
        <v>15812</v>
      </c>
      <c r="F1380" s="1" t="s">
        <v>7373</v>
      </c>
      <c r="G1380" s="1" t="n">
        <v>66</v>
      </c>
      <c r="H1380" s="1" t="n">
        <v>3000</v>
      </c>
      <c r="I1380" s="101" t="s">
        <v>180</v>
      </c>
      <c r="J1380" s="1"/>
      <c r="K1380" s="1" t="n">
        <f aca="false">IFERROR(VLOOKUP(A1380,'[2]Pivot HorizontalMRP'!$A$4:$B$2689,2,0),0)</f>
        <v>0</v>
      </c>
      <c r="L1380" s="1" t="n">
        <f aca="false">IFERROR(VLOOKUP(A1380,'[2]Pivot HorizontalMRP'!$A$4:$C$2689,3,0),0)</f>
        <v>9000</v>
      </c>
      <c r="M1380" s="1" t="n">
        <f aca="false">IFERROR(VLOOKUP(A1380,'[2]Pivot HorizontalMRP'!$A$4:$D$2689,0.4,0),0)</f>
        <v>0</v>
      </c>
      <c r="N1380" s="1" t="n">
        <f aca="false">IFERROR(VLOOKUP(A1380,'[2]Pivot HorizontalMRP'!$A$4:$E$2689,5,0),0)</f>
        <v>0</v>
      </c>
      <c r="O1380" s="1" t="n">
        <f aca="false">K1380+L1380</f>
        <v>9000</v>
      </c>
      <c r="P1380" s="1" t="n">
        <f aca="false">K1380+L1380+M1380+N1380</f>
        <v>9000</v>
      </c>
      <c r="Q1380" s="1" t="n">
        <f aca="false">IFERROR(VLOOKUP(A1380,'[2]Pivot HorizontalMRP'!$A$4:$F$2689,6,0),0)</f>
        <v>482</v>
      </c>
      <c r="R1380" s="1" t="n">
        <f aca="false">IFERROR(VLOOKUP(A1380,'[2]Pivot HorizontalMRP'!$A$4:$G$2689,7,0),0)</f>
        <v>8370</v>
      </c>
      <c r="S1380" s="1" t="n">
        <f aca="false">IFERROR(VLOOKUP(A1380,'[2]Pivot HorizontalMRP'!$A$4:$H$2689,8,0),0)</f>
        <v>5424</v>
      </c>
      <c r="T1380" s="1" t="n">
        <f aca="false">IFERROR(VLOOKUP(A1380,'[2]Pivot HorizontalMRP'!$A$4:$I$2689,9,0),0)</f>
        <v>3922</v>
      </c>
      <c r="U1380" s="1" t="n">
        <f aca="false">IF(I1380="delivery",O1380-SUM(Q1380+R1380),IF(I1380="PO",P1380-SUM(Q1380:R1380)))</f>
        <v>148</v>
      </c>
      <c r="V1380" s="81" t="n">
        <v>0.05</v>
      </c>
      <c r="W1380" s="81"/>
      <c r="X1380" s="81" t="n">
        <f aca="false">W1380-V1380</f>
        <v>-0.05</v>
      </c>
      <c r="Y1380" s="81"/>
      <c r="Z1380" s="81"/>
      <c r="AA1380" s="81" t="n">
        <v>0.0242</v>
      </c>
      <c r="AB1380" s="81"/>
      <c r="AC1380" s="81"/>
      <c r="AD1380" s="81"/>
      <c r="AE1380" s="81"/>
      <c r="AF1380" s="81"/>
      <c r="AG1380" s="81"/>
      <c r="AH1380" s="81"/>
      <c r="AI1380" s="81"/>
      <c r="AJ1380" s="81"/>
      <c r="AK1380" s="81"/>
      <c r="AL1380" s="81"/>
      <c r="AM1380" s="81"/>
      <c r="AN1380" s="81"/>
      <c r="AO1380" s="81" t="str">
        <f aca="false">D1380</f>
        <v>Arista</v>
      </c>
      <c r="AP1380" s="1" t="s">
        <v>6397</v>
      </c>
      <c r="AQ1380" s="1"/>
      <c r="AR1380" s="1"/>
      <c r="AS1380" s="1"/>
      <c r="AT1380" s="1"/>
      <c r="AU1380" s="1"/>
      <c r="AV1380" s="1"/>
      <c r="AW1380" s="1"/>
      <c r="AX1380" s="1"/>
      <c r="AY1380" s="1"/>
      <c r="AZ1380" s="1"/>
      <c r="BA1380" s="1"/>
      <c r="BB1380" s="1"/>
      <c r="BC1380" s="1"/>
      <c r="BD1380" s="1"/>
      <c r="BE1380" s="1"/>
      <c r="BF1380" s="1" t="s">
        <v>14668</v>
      </c>
      <c r="BG1380" s="1" t="s">
        <v>183</v>
      </c>
      <c r="BH1380" s="1"/>
      <c r="BI1380" s="1"/>
    </row>
    <row r="1381" customFormat="false" ht="12.75" hidden="false" customHeight="false" outlineLevel="0" collapsed="false">
      <c r="A1381" s="1" t="s">
        <v>7376</v>
      </c>
      <c r="B1381" s="1" t="s">
        <v>7377</v>
      </c>
      <c r="C1381" s="1" t="s">
        <v>177</v>
      </c>
      <c r="D1381" s="1" t="s">
        <v>82</v>
      </c>
      <c r="E1381" s="1" t="s">
        <v>7378</v>
      </c>
      <c r="F1381" s="1" t="s">
        <v>7379</v>
      </c>
      <c r="G1381" s="1" t="n">
        <v>36</v>
      </c>
      <c r="H1381" s="1" t="n">
        <v>3000</v>
      </c>
      <c r="I1381" s="101" t="s">
        <v>180</v>
      </c>
      <c r="J1381" s="1"/>
      <c r="K1381" s="1" t="n">
        <f aca="false">IFERROR(VLOOKUP(A1381,'[2]Pivot HorizontalMRP'!$A$4:$B$2689,2,0),0)</f>
        <v>0</v>
      </c>
      <c r="L1381" s="1" t="n">
        <f aca="false">IFERROR(VLOOKUP(A1381,'[2]Pivot HorizontalMRP'!$A$4:$C$2689,3,0),0)</f>
        <v>3000</v>
      </c>
      <c r="M1381" s="1" t="n">
        <f aca="false">IFERROR(VLOOKUP(A1381,'[2]Pivot HorizontalMRP'!$A$4:$D$2689,0.4,0),0)</f>
        <v>0</v>
      </c>
      <c r="N1381" s="1" t="n">
        <f aca="false">IFERROR(VLOOKUP(A1381,'[2]Pivot HorizontalMRP'!$A$4:$E$2689,5,0),0)</f>
        <v>0</v>
      </c>
      <c r="O1381" s="1" t="n">
        <f aca="false">K1381+L1381</f>
        <v>3000</v>
      </c>
      <c r="P1381" s="1" t="n">
        <f aca="false">K1381+L1381+M1381+N1381</f>
        <v>3000</v>
      </c>
      <c r="Q1381" s="1" t="n">
        <f aca="false">IFERROR(VLOOKUP(A1381,'[2]Pivot HorizontalMRP'!$A$4:$F$2689,6,0),0)</f>
        <v>0</v>
      </c>
      <c r="R1381" s="1" t="n">
        <f aca="false">IFERROR(VLOOKUP(A1381,'[2]Pivot HorizontalMRP'!$A$4:$G$2689,7,0),0)</f>
        <v>1576</v>
      </c>
      <c r="S1381" s="1" t="n">
        <f aca="false">IFERROR(VLOOKUP(A1381,'[2]Pivot HorizontalMRP'!$A$4:$H$2689,8,0),0)</f>
        <v>987</v>
      </c>
      <c r="T1381" s="1" t="n">
        <f aca="false">IFERROR(VLOOKUP(A1381,'[2]Pivot HorizontalMRP'!$A$4:$I$2689,9,0),0)</f>
        <v>658</v>
      </c>
      <c r="U1381" s="1" t="n">
        <f aca="false">IF(I1381="delivery",O1381-SUM(Q1381+R1381),IF(I1381="PO",P1381-SUM(Q1381:R1381)))</f>
        <v>1424</v>
      </c>
      <c r="V1381" s="81" t="n">
        <v>0.12826</v>
      </c>
      <c r="W1381" s="81"/>
      <c r="X1381" s="81" t="n">
        <f aca="false">W1381-V1381</f>
        <v>-0.12826</v>
      </c>
      <c r="Y1381" s="81"/>
      <c r="Z1381" s="81"/>
      <c r="AA1381" s="81" t="n">
        <v>0.12826</v>
      </c>
      <c r="AB1381" s="81"/>
      <c r="AC1381" s="81"/>
      <c r="AD1381" s="81"/>
      <c r="AE1381" s="81"/>
      <c r="AF1381" s="81"/>
      <c r="AG1381" s="81"/>
      <c r="AH1381" s="81"/>
      <c r="AI1381" s="81"/>
      <c r="AJ1381" s="81"/>
      <c r="AK1381" s="81"/>
      <c r="AL1381" s="81"/>
      <c r="AM1381" s="81"/>
      <c r="AN1381" s="81"/>
      <c r="AO1381" s="81" t="str">
        <f aca="false">D1381</f>
        <v>Arista</v>
      </c>
      <c r="AP1381" s="1" t="s">
        <v>6397</v>
      </c>
      <c r="AQ1381" s="1"/>
      <c r="AR1381" s="1"/>
      <c r="AS1381" s="1"/>
      <c r="AT1381" s="1"/>
      <c r="AU1381" s="1"/>
      <c r="AV1381" s="1"/>
      <c r="AW1381" s="1"/>
      <c r="AX1381" s="1"/>
      <c r="AY1381" s="1"/>
      <c r="AZ1381" s="1"/>
      <c r="BA1381" s="1"/>
      <c r="BB1381" s="1"/>
      <c r="BC1381" s="1"/>
      <c r="BD1381" s="1"/>
      <c r="BE1381" s="1"/>
      <c r="BF1381" s="1" t="s">
        <v>14668</v>
      </c>
      <c r="BG1381" s="1" t="s">
        <v>183</v>
      </c>
      <c r="BH1381" s="1"/>
      <c r="BI1381" s="1"/>
    </row>
    <row r="1382" customFormat="false" ht="12.75" hidden="false" customHeight="false" outlineLevel="0" collapsed="false">
      <c r="A1382" s="1" t="s">
        <v>10528</v>
      </c>
      <c r="B1382" s="1" t="s">
        <v>10529</v>
      </c>
      <c r="C1382" s="1" t="s">
        <v>177</v>
      </c>
      <c r="D1382" s="1" t="s">
        <v>82</v>
      </c>
      <c r="E1382" s="1" t="s">
        <v>15813</v>
      </c>
      <c r="F1382" s="1" t="s">
        <v>10531</v>
      </c>
      <c r="G1382" s="1" t="n">
        <v>55</v>
      </c>
      <c r="H1382" s="1" t="n">
        <v>1</v>
      </c>
      <c r="I1382" s="101" t="s">
        <v>180</v>
      </c>
      <c r="J1382" s="1"/>
      <c r="K1382" s="1" t="n">
        <f aca="false">IFERROR(VLOOKUP(A1382,'[2]Pivot HorizontalMRP'!$A$4:$B$2689,2,0),0)</f>
        <v>0</v>
      </c>
      <c r="L1382" s="1" t="n">
        <f aca="false">IFERROR(VLOOKUP(A1382,'[2]Pivot HorizontalMRP'!$A$4:$C$2689,3,0),0)</f>
        <v>0</v>
      </c>
      <c r="M1382" s="1" t="n">
        <f aca="false">IFERROR(VLOOKUP(A1382,'[2]Pivot HorizontalMRP'!$A$4:$D$2689,0.4,0),0)</f>
        <v>0</v>
      </c>
      <c r="N1382" s="1" t="n">
        <f aca="false">IFERROR(VLOOKUP(A1382,'[2]Pivot HorizontalMRP'!$A$4:$E$2689,5,0),0)</f>
        <v>0</v>
      </c>
      <c r="O1382" s="1" t="n">
        <f aca="false">K1382+L1382</f>
        <v>0</v>
      </c>
      <c r="P1382" s="1" t="n">
        <f aca="false">K1382+L1382+M1382+N1382</f>
        <v>0</v>
      </c>
      <c r="Q1382" s="1" t="n">
        <f aca="false">IFERROR(VLOOKUP(A1382,'[2]Pivot HorizontalMRP'!$A$4:$F$2689,6,0),0)</f>
        <v>0</v>
      </c>
      <c r="R1382" s="1" t="n">
        <f aca="false">IFERROR(VLOOKUP(A1382,'[2]Pivot HorizontalMRP'!$A$4:$G$2689,7,0),0)</f>
        <v>0</v>
      </c>
      <c r="S1382" s="1" t="n">
        <f aca="false">IFERROR(VLOOKUP(A1382,'[2]Pivot HorizontalMRP'!$A$4:$H$2689,8,0),0)</f>
        <v>0</v>
      </c>
      <c r="T1382" s="1" t="n">
        <f aca="false">IFERROR(VLOOKUP(A1382,'[2]Pivot HorizontalMRP'!$A$4:$I$2689,9,0),0)</f>
        <v>0</v>
      </c>
      <c r="U1382" s="1" t="n">
        <f aca="false">IF(I1382="delivery",O1382-SUM(Q1382+R1382),IF(I1382="PO",P1382-SUM(Q1382:R1382)))</f>
        <v>0</v>
      </c>
      <c r="V1382" s="81" t="n">
        <v>0.0001</v>
      </c>
      <c r="W1382" s="81"/>
      <c r="X1382" s="81" t="n">
        <f aca="false">W1382-V1382</f>
        <v>-0.0001</v>
      </c>
      <c r="Y1382" s="81"/>
      <c r="Z1382" s="81"/>
      <c r="AA1382" s="81"/>
      <c r="AB1382" s="81"/>
      <c r="AC1382" s="81"/>
      <c r="AD1382" s="81"/>
      <c r="AE1382" s="81"/>
      <c r="AF1382" s="81"/>
      <c r="AG1382" s="81"/>
      <c r="AH1382" s="81"/>
      <c r="AI1382" s="81"/>
      <c r="AJ1382" s="81"/>
      <c r="AK1382" s="81"/>
      <c r="AL1382" s="81"/>
      <c r="AM1382" s="81"/>
      <c r="AN1382" s="81"/>
      <c r="AO1382" s="81" t="str">
        <f aca="false">D1382</f>
        <v>Arista</v>
      </c>
      <c r="AP1382" s="1" t="s">
        <v>6397</v>
      </c>
      <c r="AQ1382" s="1"/>
      <c r="AR1382" s="1"/>
      <c r="AS1382" s="1"/>
      <c r="AT1382" s="1"/>
      <c r="AU1382" s="1"/>
      <c r="AV1382" s="1"/>
      <c r="AW1382" s="1"/>
      <c r="AX1382" s="1"/>
      <c r="AY1382" s="1"/>
      <c r="AZ1382" s="1"/>
      <c r="BA1382" s="1"/>
      <c r="BB1382" s="1"/>
      <c r="BC1382" s="1"/>
      <c r="BD1382" s="1"/>
      <c r="BE1382" s="1"/>
      <c r="BF1382" s="1" t="s">
        <v>14668</v>
      </c>
      <c r="BG1382" s="1" t="s">
        <v>183</v>
      </c>
      <c r="BH1382" s="1"/>
      <c r="BI1382" s="1"/>
    </row>
    <row r="1383" customFormat="false" ht="12.75" hidden="false" customHeight="false" outlineLevel="0" collapsed="false">
      <c r="A1383" s="1" t="s">
        <v>7384</v>
      </c>
      <c r="B1383" s="1" t="s">
        <v>7385</v>
      </c>
      <c r="C1383" s="1" t="s">
        <v>177</v>
      </c>
      <c r="D1383" s="1" t="s">
        <v>82</v>
      </c>
      <c r="E1383" s="1" t="s">
        <v>7386</v>
      </c>
      <c r="F1383" s="1" t="s">
        <v>7387</v>
      </c>
      <c r="G1383" s="1" t="n">
        <v>106</v>
      </c>
      <c r="H1383" s="1" t="n">
        <v>2500</v>
      </c>
      <c r="I1383" s="101" t="s">
        <v>180</v>
      </c>
      <c r="J1383" s="1"/>
      <c r="K1383" s="1" t="n">
        <f aca="false">IFERROR(VLOOKUP(A1383,'[2]Pivot HorizontalMRP'!$A$4:$B$2689,2,0),0)</f>
        <v>0</v>
      </c>
      <c r="L1383" s="1" t="n">
        <f aca="false">IFERROR(VLOOKUP(A1383,'[2]Pivot HorizontalMRP'!$A$4:$C$2689,3,0),0)</f>
        <v>2500</v>
      </c>
      <c r="M1383" s="1" t="n">
        <f aca="false">IFERROR(VLOOKUP(A1383,'[2]Pivot HorizontalMRP'!$A$4:$D$2689,0.4,0),0)</f>
        <v>0</v>
      </c>
      <c r="N1383" s="1" t="n">
        <f aca="false">IFERROR(VLOOKUP(A1383,'[2]Pivot HorizontalMRP'!$A$4:$E$2689,5,0),0)</f>
        <v>5060</v>
      </c>
      <c r="O1383" s="1" t="n">
        <f aca="false">K1383+L1383</f>
        <v>2500</v>
      </c>
      <c r="P1383" s="1" t="n">
        <f aca="false">K1383+L1383+M1383+N1383</f>
        <v>7560</v>
      </c>
      <c r="Q1383" s="1" t="n">
        <f aca="false">IFERROR(VLOOKUP(A1383,'[2]Pivot HorizontalMRP'!$A$4:$F$2689,6,0),0)</f>
        <v>0</v>
      </c>
      <c r="R1383" s="1" t="n">
        <f aca="false">IFERROR(VLOOKUP(A1383,'[2]Pivot HorizontalMRP'!$A$4:$G$2689,7,0),0)</f>
        <v>3140</v>
      </c>
      <c r="S1383" s="1" t="n">
        <f aca="false">IFERROR(VLOOKUP(A1383,'[2]Pivot HorizontalMRP'!$A$4:$H$2689,8,0),0)</f>
        <v>1917</v>
      </c>
      <c r="T1383" s="1" t="n">
        <f aca="false">IFERROR(VLOOKUP(A1383,'[2]Pivot HorizontalMRP'!$A$4:$I$2689,9,0),0)</f>
        <v>1385</v>
      </c>
      <c r="U1383" s="1" t="n">
        <f aca="false">IF(I1383="delivery",O1383-SUM(Q1383+R1383),IF(I1383="PO",P1383-SUM(Q1383:R1383)))</f>
        <v>-640</v>
      </c>
      <c r="V1383" s="81" t="n">
        <v>0.62964</v>
      </c>
      <c r="W1383" s="81"/>
      <c r="X1383" s="81" t="n">
        <f aca="false">W1383-V1383</f>
        <v>-0.62964</v>
      </c>
      <c r="Y1383" s="81"/>
      <c r="Z1383" s="81"/>
      <c r="AA1383" s="81" t="n">
        <v>0.62964</v>
      </c>
      <c r="AB1383" s="81"/>
      <c r="AC1383" s="81"/>
      <c r="AD1383" s="81"/>
      <c r="AE1383" s="81"/>
      <c r="AF1383" s="81"/>
      <c r="AG1383" s="81"/>
      <c r="AH1383" s="81"/>
      <c r="AI1383" s="81"/>
      <c r="AJ1383" s="81"/>
      <c r="AK1383" s="81"/>
      <c r="AL1383" s="81"/>
      <c r="AM1383" s="81"/>
      <c r="AN1383" s="81"/>
      <c r="AO1383" s="81" t="str">
        <f aca="false">D1383</f>
        <v>Arista</v>
      </c>
      <c r="AP1383" s="1" t="s">
        <v>6397</v>
      </c>
      <c r="AQ1383" s="1"/>
      <c r="AR1383" s="1"/>
      <c r="AS1383" s="1"/>
      <c r="AT1383" s="1"/>
      <c r="AU1383" s="1"/>
      <c r="AV1383" s="1"/>
      <c r="AW1383" s="1"/>
      <c r="AX1383" s="1"/>
      <c r="AY1383" s="1"/>
      <c r="AZ1383" s="1"/>
      <c r="BA1383" s="1"/>
      <c r="BB1383" s="1"/>
      <c r="BC1383" s="1"/>
      <c r="BD1383" s="1"/>
      <c r="BE1383" s="1"/>
      <c r="BF1383" s="1" t="s">
        <v>14668</v>
      </c>
      <c r="BG1383" s="1" t="s">
        <v>183</v>
      </c>
      <c r="BH1383" s="1"/>
      <c r="BI1383" s="1"/>
    </row>
    <row r="1384" customFormat="false" ht="12.75" hidden="false" customHeight="false" outlineLevel="0" collapsed="false">
      <c r="A1384" s="1" t="s">
        <v>7394</v>
      </c>
      <c r="B1384" s="1" t="s">
        <v>7395</v>
      </c>
      <c r="C1384" s="1" t="s">
        <v>177</v>
      </c>
      <c r="D1384" s="1" t="s">
        <v>82</v>
      </c>
      <c r="E1384" s="1" t="s">
        <v>15814</v>
      </c>
      <c r="F1384" s="1" t="s">
        <v>7397</v>
      </c>
      <c r="G1384" s="1" t="n">
        <v>55</v>
      </c>
      <c r="H1384" s="1" t="n">
        <v>1</v>
      </c>
      <c r="I1384" s="102" t="s">
        <v>188</v>
      </c>
      <c r="J1384" s="1"/>
      <c r="K1384" s="1" t="n">
        <f aca="false">IFERROR(VLOOKUP(A1384,'[2]Pivot HorizontalMRP'!$A$4:$B$2689,2,0),0)</f>
        <v>0</v>
      </c>
      <c r="L1384" s="1" t="n">
        <f aca="false">IFERROR(VLOOKUP(A1384,'[2]Pivot HorizontalMRP'!$A$4:$C$2689,3,0),0)</f>
        <v>0</v>
      </c>
      <c r="M1384" s="1" t="n">
        <f aca="false">IFERROR(VLOOKUP(A1384,'[2]Pivot HorizontalMRP'!$A$4:$D$2689,0.4,0),0)</f>
        <v>0</v>
      </c>
      <c r="N1384" s="1" t="n">
        <f aca="false">IFERROR(VLOOKUP(A1384,'[2]Pivot HorizontalMRP'!$A$4:$E$2689,5,0),0)</f>
        <v>0</v>
      </c>
      <c r="O1384" s="1" t="n">
        <f aca="false">K1384+L1384</f>
        <v>0</v>
      </c>
      <c r="P1384" s="1" t="n">
        <f aca="false">K1384+L1384+M1384+N1384</f>
        <v>0</v>
      </c>
      <c r="Q1384" s="1" t="n">
        <f aca="false">IFERROR(VLOOKUP(A1384,'[2]Pivot HorizontalMRP'!$A$4:$F$2689,6,0),0)</f>
        <v>0</v>
      </c>
      <c r="R1384" s="1" t="n">
        <f aca="false">IFERROR(VLOOKUP(A1384,'[2]Pivot HorizontalMRP'!$A$4:$G$2689,7,0),0)</f>
        <v>2448</v>
      </c>
      <c r="S1384" s="1" t="n">
        <f aca="false">IFERROR(VLOOKUP(A1384,'[2]Pivot HorizontalMRP'!$A$4:$H$2689,8,0),0)</f>
        <v>0</v>
      </c>
      <c r="T1384" s="1" t="n">
        <f aca="false">IFERROR(VLOOKUP(A1384,'[2]Pivot HorizontalMRP'!$A$4:$I$2689,9,0),0)</f>
        <v>0</v>
      </c>
      <c r="U1384" s="1" t="n">
        <f aca="false">IF(I1384="delivery",O1384-SUM(Q1384+R1384),IF(I1384="PO",P1384-SUM(Q1384:R1384)))</f>
        <v>-2448</v>
      </c>
      <c r="V1384" s="81" t="n">
        <v>0.152</v>
      </c>
      <c r="W1384" s="81"/>
      <c r="X1384" s="81" t="n">
        <f aca="false">W1384-V1384</f>
        <v>-0.152</v>
      </c>
      <c r="Y1384" s="81"/>
      <c r="Z1384" s="81"/>
      <c r="AA1384" s="81"/>
      <c r="AB1384" s="81"/>
      <c r="AC1384" s="81"/>
      <c r="AD1384" s="81"/>
      <c r="AE1384" s="81"/>
      <c r="AF1384" s="81"/>
      <c r="AG1384" s="81"/>
      <c r="AH1384" s="81"/>
      <c r="AI1384" s="81"/>
      <c r="AJ1384" s="81"/>
      <c r="AK1384" s="81"/>
      <c r="AL1384" s="81"/>
      <c r="AM1384" s="81"/>
      <c r="AN1384" s="81"/>
      <c r="AO1384" s="81" t="str">
        <f aca="false">D1384</f>
        <v>Arista</v>
      </c>
      <c r="AP1384" s="102" t="s">
        <v>6397</v>
      </c>
      <c r="AQ1384" s="1"/>
      <c r="AR1384" s="1"/>
      <c r="AS1384" s="1"/>
      <c r="AT1384" s="1"/>
      <c r="AU1384" s="1"/>
      <c r="AV1384" s="1"/>
      <c r="AW1384" s="1"/>
      <c r="AX1384" s="1"/>
      <c r="AY1384" s="1"/>
      <c r="AZ1384" s="1"/>
      <c r="BA1384" s="1"/>
      <c r="BB1384" s="1"/>
      <c r="BC1384" s="1"/>
      <c r="BD1384" s="1"/>
      <c r="BE1384" s="1"/>
      <c r="BF1384" s="1" t="s">
        <v>719</v>
      </c>
      <c r="BG1384" s="1" t="s">
        <v>183</v>
      </c>
      <c r="BH1384" s="1"/>
      <c r="BI1384" s="1"/>
    </row>
    <row r="1385" customFormat="false" ht="12.75" hidden="false" customHeight="false" outlineLevel="0" collapsed="false">
      <c r="A1385" s="1" t="s">
        <v>7398</v>
      </c>
      <c r="B1385" s="1" t="s">
        <v>7399</v>
      </c>
      <c r="C1385" s="1" t="s">
        <v>177</v>
      </c>
      <c r="D1385" s="1" t="s">
        <v>82</v>
      </c>
      <c r="E1385" s="1" t="s">
        <v>15815</v>
      </c>
      <c r="F1385" s="1" t="s">
        <v>7401</v>
      </c>
      <c r="G1385" s="1" t="n">
        <v>66</v>
      </c>
      <c r="H1385" s="1" t="n">
        <v>1000</v>
      </c>
      <c r="I1385" s="101" t="s">
        <v>180</v>
      </c>
      <c r="J1385" s="1"/>
      <c r="K1385" s="1" t="n">
        <f aca="false">IFERROR(VLOOKUP(A1385,'[2]Pivot HorizontalMRP'!$A$4:$B$2689,2,0),0)</f>
        <v>0</v>
      </c>
      <c r="L1385" s="1" t="n">
        <f aca="false">IFERROR(VLOOKUP(A1385,'[2]Pivot HorizontalMRP'!$A$4:$C$2689,3,0),0)</f>
        <v>1000</v>
      </c>
      <c r="M1385" s="1" t="n">
        <f aca="false">IFERROR(VLOOKUP(A1385,'[2]Pivot HorizontalMRP'!$A$4:$D$2689,0.4,0),0)</f>
        <v>0</v>
      </c>
      <c r="N1385" s="1" t="n">
        <f aca="false">IFERROR(VLOOKUP(A1385,'[2]Pivot HorizontalMRP'!$A$4:$E$2689,5,0),0)</f>
        <v>0</v>
      </c>
      <c r="O1385" s="1" t="n">
        <f aca="false">K1385+L1385</f>
        <v>1000</v>
      </c>
      <c r="P1385" s="1" t="n">
        <f aca="false">K1385+L1385+M1385+N1385</f>
        <v>1000</v>
      </c>
      <c r="Q1385" s="1" t="n">
        <f aca="false">IFERROR(VLOOKUP(A1385,'[2]Pivot HorizontalMRP'!$A$4:$F$2689,6,0),0)</f>
        <v>0</v>
      </c>
      <c r="R1385" s="1" t="n">
        <f aca="false">IFERROR(VLOOKUP(A1385,'[2]Pivot HorizontalMRP'!$A$4:$G$2689,7,0),0)</f>
        <v>250</v>
      </c>
      <c r="S1385" s="1" t="n">
        <f aca="false">IFERROR(VLOOKUP(A1385,'[2]Pivot HorizontalMRP'!$A$4:$H$2689,8,0),0)</f>
        <v>90</v>
      </c>
      <c r="T1385" s="1" t="n">
        <f aca="false">IFERROR(VLOOKUP(A1385,'[2]Pivot HorizontalMRP'!$A$4:$I$2689,9,0),0)</f>
        <v>60</v>
      </c>
      <c r="U1385" s="1" t="n">
        <f aca="false">IF(I1385="delivery",O1385-SUM(Q1385+R1385),IF(I1385="PO",P1385-SUM(Q1385:R1385)))</f>
        <v>750</v>
      </c>
      <c r="V1385" s="81" t="n">
        <v>4.54</v>
      </c>
      <c r="W1385" s="81"/>
      <c r="X1385" s="81" t="n">
        <f aca="false">W1385-V1385</f>
        <v>-4.54</v>
      </c>
      <c r="Y1385" s="81"/>
      <c r="Z1385" s="81"/>
      <c r="AA1385" s="81" t="n">
        <v>4.54</v>
      </c>
      <c r="AB1385" s="81"/>
      <c r="AC1385" s="81"/>
      <c r="AD1385" s="81"/>
      <c r="AE1385" s="81"/>
      <c r="AF1385" s="81"/>
      <c r="AG1385" s="81"/>
      <c r="AH1385" s="81"/>
      <c r="AI1385" s="81"/>
      <c r="AJ1385" s="81"/>
      <c r="AK1385" s="81"/>
      <c r="AL1385" s="81"/>
      <c r="AM1385" s="81"/>
      <c r="AN1385" s="81"/>
      <c r="AO1385" s="81" t="str">
        <f aca="false">D1385</f>
        <v>Arista</v>
      </c>
      <c r="AP1385" s="1" t="s">
        <v>6397</v>
      </c>
      <c r="AQ1385" s="1"/>
      <c r="AR1385" s="1"/>
      <c r="AS1385" s="1"/>
      <c r="AT1385" s="1"/>
      <c r="AU1385" s="1"/>
      <c r="AV1385" s="1"/>
      <c r="AW1385" s="1"/>
      <c r="AX1385" s="1"/>
      <c r="AY1385" s="1"/>
      <c r="AZ1385" s="1"/>
      <c r="BA1385" s="1"/>
      <c r="BB1385" s="1"/>
      <c r="BC1385" s="1"/>
      <c r="BD1385" s="1"/>
      <c r="BE1385" s="1"/>
      <c r="BF1385" s="1" t="s">
        <v>14668</v>
      </c>
      <c r="BG1385" s="1" t="s">
        <v>183</v>
      </c>
      <c r="BH1385" s="1"/>
      <c r="BI1385" s="1"/>
    </row>
    <row r="1386" customFormat="false" ht="12.75" hidden="false" customHeight="false" outlineLevel="0" collapsed="false">
      <c r="A1386" s="1" t="s">
        <v>7402</v>
      </c>
      <c r="B1386" s="1" t="s">
        <v>7403</v>
      </c>
      <c r="C1386" s="1" t="s">
        <v>177</v>
      </c>
      <c r="D1386" s="1" t="s">
        <v>82</v>
      </c>
      <c r="E1386" s="1" t="s">
        <v>7404</v>
      </c>
      <c r="F1386" s="1" t="s">
        <v>7405</v>
      </c>
      <c r="G1386" s="1" t="n">
        <v>55</v>
      </c>
      <c r="H1386" s="1" t="n">
        <v>1</v>
      </c>
      <c r="I1386" s="102" t="s">
        <v>188</v>
      </c>
      <c r="J1386" s="1"/>
      <c r="K1386" s="1" t="n">
        <f aca="false">IFERROR(VLOOKUP(A1386,'[2]Pivot HorizontalMRP'!$A$4:$B$2689,2,0),0)</f>
        <v>0</v>
      </c>
      <c r="L1386" s="1" t="n">
        <f aca="false">IFERROR(VLOOKUP(A1386,'[2]Pivot HorizontalMRP'!$A$4:$C$2689,3,0),0)</f>
        <v>0</v>
      </c>
      <c r="M1386" s="1" t="n">
        <f aca="false">IFERROR(VLOOKUP(A1386,'[2]Pivot HorizontalMRP'!$A$4:$D$2689,0.4,0),0)</f>
        <v>0</v>
      </c>
      <c r="N1386" s="1" t="n">
        <f aca="false">IFERROR(VLOOKUP(A1386,'[2]Pivot HorizontalMRP'!$A$4:$E$2689,5,0),0)</f>
        <v>0</v>
      </c>
      <c r="O1386" s="1" t="n">
        <f aca="false">K1386+L1386</f>
        <v>0</v>
      </c>
      <c r="P1386" s="1" t="n">
        <f aca="false">K1386+L1386+M1386+N1386</f>
        <v>0</v>
      </c>
      <c r="Q1386" s="1" t="n">
        <f aca="false">IFERROR(VLOOKUP(A1386,'[2]Pivot HorizontalMRP'!$A$4:$F$2689,6,0),0)</f>
        <v>0</v>
      </c>
      <c r="R1386" s="1" t="n">
        <f aca="false">IFERROR(VLOOKUP(A1386,'[2]Pivot HorizontalMRP'!$A$4:$G$2689,7,0),0)</f>
        <v>2448</v>
      </c>
      <c r="S1386" s="1" t="n">
        <f aca="false">IFERROR(VLOOKUP(A1386,'[2]Pivot HorizontalMRP'!$A$4:$H$2689,8,0),0)</f>
        <v>1116</v>
      </c>
      <c r="T1386" s="1" t="n">
        <f aca="false">IFERROR(VLOOKUP(A1386,'[2]Pivot HorizontalMRP'!$A$4:$I$2689,9,0),0)</f>
        <v>0</v>
      </c>
      <c r="U1386" s="1" t="n">
        <f aca="false">IF(I1386="delivery",O1386-SUM(Q1386+R1386),IF(I1386="PO",P1386-SUM(Q1386:R1386)))</f>
        <v>-2448</v>
      </c>
      <c r="V1386" s="81" t="n">
        <v>0.152</v>
      </c>
      <c r="W1386" s="81"/>
      <c r="X1386" s="81" t="n">
        <f aca="false">W1386-V1386</f>
        <v>-0.152</v>
      </c>
      <c r="Y1386" s="81"/>
      <c r="Z1386" s="81"/>
      <c r="AA1386" s="81"/>
      <c r="AB1386" s="81"/>
      <c r="AC1386" s="81"/>
      <c r="AD1386" s="81"/>
      <c r="AE1386" s="81"/>
      <c r="AF1386" s="81"/>
      <c r="AG1386" s="81"/>
      <c r="AH1386" s="81"/>
      <c r="AI1386" s="81"/>
      <c r="AJ1386" s="81"/>
      <c r="AK1386" s="81"/>
      <c r="AL1386" s="81"/>
      <c r="AM1386" s="81"/>
      <c r="AN1386" s="81"/>
      <c r="AO1386" s="81" t="str">
        <f aca="false">D1386</f>
        <v>Arista</v>
      </c>
      <c r="AP1386" s="102" t="s">
        <v>6397</v>
      </c>
      <c r="AQ1386" s="1"/>
      <c r="AR1386" s="1"/>
      <c r="AS1386" s="1"/>
      <c r="AT1386" s="1"/>
      <c r="AU1386" s="1"/>
      <c r="AV1386" s="1"/>
      <c r="AW1386" s="1"/>
      <c r="AX1386" s="1"/>
      <c r="AY1386" s="1"/>
      <c r="AZ1386" s="1"/>
      <c r="BA1386" s="1"/>
      <c r="BB1386" s="1"/>
      <c r="BC1386" s="1"/>
      <c r="BD1386" s="1"/>
      <c r="BE1386" s="1"/>
      <c r="BF1386" s="1" t="s">
        <v>719</v>
      </c>
      <c r="BG1386" s="1" t="s">
        <v>183</v>
      </c>
      <c r="BH1386" s="1"/>
      <c r="BI1386" s="1"/>
    </row>
    <row r="1387" customFormat="false" ht="12.75" hidden="false" customHeight="false" outlineLevel="0" collapsed="false">
      <c r="A1387" s="1" t="s">
        <v>15816</v>
      </c>
      <c r="B1387" s="1" t="s">
        <v>7407</v>
      </c>
      <c r="C1387" s="1" t="s">
        <v>177</v>
      </c>
      <c r="D1387" s="1" t="s">
        <v>82</v>
      </c>
      <c r="E1387" s="1" t="s">
        <v>15817</v>
      </c>
      <c r="F1387" s="1" t="s">
        <v>7409</v>
      </c>
      <c r="G1387" s="1" t="n">
        <v>55</v>
      </c>
      <c r="H1387" s="1" t="n">
        <v>1</v>
      </c>
      <c r="I1387" s="102" t="s">
        <v>180</v>
      </c>
      <c r="J1387" s="1"/>
      <c r="K1387" s="1" t="n">
        <f aca="false">IFERROR(VLOOKUP(A1387,'[2]Pivot HorizontalMRP'!$A$4:$B$2689,2,0),0)</f>
        <v>0</v>
      </c>
      <c r="L1387" s="1" t="n">
        <f aca="false">IFERROR(VLOOKUP(A1387,'[2]Pivot HorizontalMRP'!$A$4:$C$2689,3,0),0)</f>
        <v>10</v>
      </c>
      <c r="M1387" s="1" t="n">
        <f aca="false">IFERROR(VLOOKUP(A1387,'[2]Pivot HorizontalMRP'!$A$4:$D$2689,0.4,0),0)</f>
        <v>0</v>
      </c>
      <c r="N1387" s="1" t="n">
        <f aca="false">IFERROR(VLOOKUP(A1387,'[2]Pivot HorizontalMRP'!$A$4:$E$2689,5,0),0)</f>
        <v>0</v>
      </c>
      <c r="O1387" s="1" t="n">
        <f aca="false">K1387+L1387</f>
        <v>10</v>
      </c>
      <c r="P1387" s="1" t="n">
        <f aca="false">K1387+L1387+M1387+N1387</f>
        <v>10</v>
      </c>
      <c r="Q1387" s="1" t="n">
        <f aca="false">IFERROR(VLOOKUP(A1387,'[2]Pivot HorizontalMRP'!$A$4:$F$2689,6,0),0)</f>
        <v>826</v>
      </c>
      <c r="R1387" s="1" t="n">
        <f aca="false">IFERROR(VLOOKUP(A1387,'[2]Pivot HorizontalMRP'!$A$4:$G$2689,7,0),0)</f>
        <v>834</v>
      </c>
      <c r="S1387" s="1" t="n">
        <f aca="false">IFERROR(VLOOKUP(A1387,'[2]Pivot HorizontalMRP'!$A$4:$H$2689,8,0),0)</f>
        <v>876</v>
      </c>
      <c r="T1387" s="1" t="n">
        <f aca="false">IFERROR(VLOOKUP(A1387,'[2]Pivot HorizontalMRP'!$A$4:$I$2689,9,0),0)</f>
        <v>584</v>
      </c>
      <c r="U1387" s="1" t="n">
        <f aca="false">IF(I1387="delivery",O1387-SUM(Q1387+R1387),IF(I1387="PO",P1387-SUM(Q1387:R1387)))</f>
        <v>-1650</v>
      </c>
      <c r="V1387" s="81" t="n">
        <v>0.451</v>
      </c>
      <c r="W1387" s="81"/>
      <c r="X1387" s="81" t="n">
        <f aca="false">W1387-V1387</f>
        <v>-0.451</v>
      </c>
      <c r="Y1387" s="81"/>
      <c r="Z1387" s="81"/>
      <c r="AA1387" s="81"/>
      <c r="AB1387" s="81"/>
      <c r="AC1387" s="81"/>
      <c r="AD1387" s="81"/>
      <c r="AE1387" s="81"/>
      <c r="AF1387" s="81"/>
      <c r="AG1387" s="81"/>
      <c r="AH1387" s="81"/>
      <c r="AI1387" s="81"/>
      <c r="AJ1387" s="81"/>
      <c r="AK1387" s="81"/>
      <c r="AL1387" s="81"/>
      <c r="AM1387" s="81"/>
      <c r="AN1387" s="81"/>
      <c r="AO1387" s="81" t="str">
        <f aca="false">D1387</f>
        <v>Arista</v>
      </c>
      <c r="AP1387" s="102" t="s">
        <v>6397</v>
      </c>
      <c r="AQ1387" s="1"/>
      <c r="AR1387" s="1"/>
      <c r="AS1387" s="1"/>
      <c r="AT1387" s="1"/>
      <c r="AU1387" s="1"/>
      <c r="AV1387" s="1"/>
      <c r="AW1387" s="1"/>
      <c r="AX1387" s="1"/>
      <c r="AY1387" s="1"/>
      <c r="AZ1387" s="1"/>
      <c r="BA1387" s="1"/>
      <c r="BB1387" s="1"/>
      <c r="BC1387" s="1"/>
      <c r="BD1387" s="1"/>
      <c r="BE1387" s="1"/>
      <c r="BF1387" s="1" t="s">
        <v>10507</v>
      </c>
      <c r="BG1387" s="1" t="s">
        <v>183</v>
      </c>
      <c r="BH1387" s="1"/>
      <c r="BI1387" s="1"/>
    </row>
    <row r="1388" customFormat="false" ht="12.75" hidden="false" customHeight="false" outlineLevel="0" collapsed="false">
      <c r="A1388" s="1" t="s">
        <v>7406</v>
      </c>
      <c r="B1388" s="1" t="s">
        <v>7407</v>
      </c>
      <c r="C1388" s="1" t="s">
        <v>177</v>
      </c>
      <c r="D1388" s="1" t="s">
        <v>82</v>
      </c>
      <c r="E1388" s="1" t="s">
        <v>15817</v>
      </c>
      <c r="F1388" s="1" t="s">
        <v>7409</v>
      </c>
      <c r="G1388" s="1" t="n">
        <v>91</v>
      </c>
      <c r="H1388" s="1" t="n">
        <v>2000</v>
      </c>
      <c r="I1388" s="101" t="s">
        <v>180</v>
      </c>
      <c r="J1388" s="1"/>
      <c r="K1388" s="1" t="n">
        <f aca="false">IFERROR(VLOOKUP(A1388,'[2]Pivot HorizontalMRP'!$A$4:$B$2689,2,0),0)</f>
        <v>0</v>
      </c>
      <c r="L1388" s="1" t="n">
        <f aca="false">IFERROR(VLOOKUP(A1388,'[2]Pivot HorizontalMRP'!$A$4:$C$2689,3,0),0)</f>
        <v>1730</v>
      </c>
      <c r="M1388" s="1" t="n">
        <f aca="false">IFERROR(VLOOKUP(A1388,'[2]Pivot HorizontalMRP'!$A$4:$D$2689,0.4,0),0)</f>
        <v>0</v>
      </c>
      <c r="N1388" s="1" t="n">
        <f aca="false">IFERROR(VLOOKUP(A1388,'[2]Pivot HorizontalMRP'!$A$4:$E$2689,5,0),0)</f>
        <v>0</v>
      </c>
      <c r="O1388" s="1" t="n">
        <f aca="false">K1388+L1388</f>
        <v>1730</v>
      </c>
      <c r="P1388" s="1" t="n">
        <f aca="false">K1388+L1388+M1388+N1388</f>
        <v>1730</v>
      </c>
      <c r="Q1388" s="1" t="n">
        <f aca="false">IFERROR(VLOOKUP(A1388,'[2]Pivot HorizontalMRP'!$A$4:$F$2689,6,0),0)</f>
        <v>80</v>
      </c>
      <c r="R1388" s="1" t="n">
        <f aca="false">IFERROR(VLOOKUP(A1388,'[2]Pivot HorizontalMRP'!$A$4:$G$2689,7,0),0)</f>
        <v>0</v>
      </c>
      <c r="S1388" s="1" t="n">
        <f aca="false">IFERROR(VLOOKUP(A1388,'[2]Pivot HorizontalMRP'!$A$4:$H$2689,8,0),0)</f>
        <v>0</v>
      </c>
      <c r="T1388" s="1" t="n">
        <f aca="false">IFERROR(VLOOKUP(A1388,'[2]Pivot HorizontalMRP'!$A$4:$I$2689,9,0),0)</f>
        <v>0</v>
      </c>
      <c r="U1388" s="1" t="n">
        <f aca="false">IF(I1388="delivery",O1388-SUM(Q1388+R1388),IF(I1388="PO",P1388-SUM(Q1388:R1388)))</f>
        <v>1650</v>
      </c>
      <c r="V1388" s="81" t="n">
        <v>0.451</v>
      </c>
      <c r="W1388" s="81"/>
      <c r="X1388" s="81" t="n">
        <f aca="false">W1388-V1388</f>
        <v>-0.451</v>
      </c>
      <c r="Y1388" s="81"/>
      <c r="Z1388" s="81"/>
      <c r="AA1388" s="81"/>
      <c r="AB1388" s="81"/>
      <c r="AC1388" s="81"/>
      <c r="AD1388" s="81"/>
      <c r="AE1388" s="81"/>
      <c r="AF1388" s="81"/>
      <c r="AG1388" s="81"/>
      <c r="AH1388" s="81"/>
      <c r="AI1388" s="81"/>
      <c r="AJ1388" s="81"/>
      <c r="AK1388" s="81"/>
      <c r="AL1388" s="81"/>
      <c r="AM1388" s="81"/>
      <c r="AN1388" s="81"/>
      <c r="AO1388" s="81" t="str">
        <f aca="false">D1388</f>
        <v>Arista</v>
      </c>
      <c r="AP1388" s="1" t="s">
        <v>6397</v>
      </c>
      <c r="AQ1388" s="1"/>
      <c r="AR1388" s="1"/>
      <c r="AS1388" s="1"/>
      <c r="AT1388" s="1"/>
      <c r="AU1388" s="1"/>
      <c r="AV1388" s="1"/>
      <c r="AW1388" s="1"/>
      <c r="AX1388" s="1"/>
      <c r="AY1388" s="1"/>
      <c r="AZ1388" s="1"/>
      <c r="BA1388" s="1"/>
      <c r="BB1388" s="1"/>
      <c r="BC1388" s="1"/>
      <c r="BD1388" s="1"/>
      <c r="BE1388" s="1"/>
      <c r="BF1388" s="1" t="s">
        <v>14668</v>
      </c>
      <c r="BG1388" s="1" t="s">
        <v>183</v>
      </c>
      <c r="BH1388" s="1"/>
      <c r="BI1388" s="1"/>
    </row>
    <row r="1389" customFormat="false" ht="12.75" hidden="false" customHeight="false" outlineLevel="0" collapsed="false">
      <c r="A1389" s="1" t="s">
        <v>15818</v>
      </c>
      <c r="B1389" s="1" t="s">
        <v>7411</v>
      </c>
      <c r="C1389" s="1" t="s">
        <v>177</v>
      </c>
      <c r="D1389" s="1" t="s">
        <v>82</v>
      </c>
      <c r="E1389" s="1" t="s">
        <v>15819</v>
      </c>
      <c r="F1389" s="1" t="s">
        <v>7413</v>
      </c>
      <c r="G1389" s="1" t="n">
        <v>55</v>
      </c>
      <c r="H1389" s="1" t="n">
        <v>1</v>
      </c>
      <c r="I1389" s="102" t="s">
        <v>180</v>
      </c>
      <c r="J1389" s="1"/>
      <c r="K1389" s="1" t="n">
        <f aca="false">IFERROR(VLOOKUP(A1389,'[2]Pivot HorizontalMRP'!$A$4:$B$2689,2,0),0)</f>
        <v>0</v>
      </c>
      <c r="L1389" s="1" t="n">
        <f aca="false">IFERROR(VLOOKUP(A1389,'[2]Pivot HorizontalMRP'!$A$4:$C$2689,3,0),0)</f>
        <v>60</v>
      </c>
      <c r="M1389" s="1" t="n">
        <f aca="false">IFERROR(VLOOKUP(A1389,'[2]Pivot HorizontalMRP'!$A$4:$D$2689,0.4,0),0)</f>
        <v>0</v>
      </c>
      <c r="N1389" s="1" t="n">
        <f aca="false">IFERROR(VLOOKUP(A1389,'[2]Pivot HorizontalMRP'!$A$4:$E$2689,5,0),0)</f>
        <v>0</v>
      </c>
      <c r="O1389" s="1" t="n">
        <f aca="false">K1389+L1389</f>
        <v>60</v>
      </c>
      <c r="P1389" s="1" t="n">
        <f aca="false">K1389+L1389+M1389+N1389</f>
        <v>60</v>
      </c>
      <c r="Q1389" s="1" t="n">
        <f aca="false">IFERROR(VLOOKUP(A1389,'[2]Pivot HorizontalMRP'!$A$4:$F$2689,6,0),0)</f>
        <v>424</v>
      </c>
      <c r="R1389" s="1" t="n">
        <f aca="false">IFERROR(VLOOKUP(A1389,'[2]Pivot HorizontalMRP'!$A$4:$G$2689,7,0),0)</f>
        <v>264</v>
      </c>
      <c r="S1389" s="1" t="n">
        <f aca="false">IFERROR(VLOOKUP(A1389,'[2]Pivot HorizontalMRP'!$A$4:$H$2689,8,0),0)</f>
        <v>264</v>
      </c>
      <c r="T1389" s="1" t="n">
        <f aca="false">IFERROR(VLOOKUP(A1389,'[2]Pivot HorizontalMRP'!$A$4:$I$2689,9,0),0)</f>
        <v>216</v>
      </c>
      <c r="U1389" s="1" t="n">
        <f aca="false">IF(I1389="delivery",O1389-SUM(Q1389+R1389),IF(I1389="PO",P1389-SUM(Q1389:R1389)))</f>
        <v>-628</v>
      </c>
      <c r="V1389" s="81" t="n">
        <v>0.253</v>
      </c>
      <c r="W1389" s="81"/>
      <c r="X1389" s="81" t="n">
        <f aca="false">W1389-V1389</f>
        <v>-0.253</v>
      </c>
      <c r="Y1389" s="81"/>
      <c r="Z1389" s="81"/>
      <c r="AA1389" s="81"/>
      <c r="AB1389" s="81"/>
      <c r="AC1389" s="81"/>
      <c r="AD1389" s="81"/>
      <c r="AE1389" s="81"/>
      <c r="AF1389" s="81"/>
      <c r="AG1389" s="81"/>
      <c r="AH1389" s="81"/>
      <c r="AI1389" s="81"/>
      <c r="AJ1389" s="81"/>
      <c r="AK1389" s="81"/>
      <c r="AL1389" s="81"/>
      <c r="AM1389" s="81"/>
      <c r="AN1389" s="81"/>
      <c r="AO1389" s="81" t="str">
        <f aca="false">D1389</f>
        <v>Arista</v>
      </c>
      <c r="AP1389" s="102" t="s">
        <v>6397</v>
      </c>
      <c r="AQ1389" s="1"/>
      <c r="AR1389" s="1"/>
      <c r="AS1389" s="1"/>
      <c r="AT1389" s="1"/>
      <c r="AU1389" s="1"/>
      <c r="AV1389" s="1"/>
      <c r="AW1389" s="1"/>
      <c r="AX1389" s="1"/>
      <c r="AY1389" s="1"/>
      <c r="AZ1389" s="1"/>
      <c r="BA1389" s="1"/>
      <c r="BB1389" s="1"/>
      <c r="BC1389" s="1"/>
      <c r="BD1389" s="1"/>
      <c r="BE1389" s="1"/>
      <c r="BF1389" s="1" t="s">
        <v>10507</v>
      </c>
      <c r="BG1389" s="1" t="s">
        <v>183</v>
      </c>
      <c r="BH1389" s="1"/>
      <c r="BI1389" s="1"/>
    </row>
    <row r="1390" customFormat="false" ht="12.75" hidden="false" customHeight="false" outlineLevel="0" collapsed="false">
      <c r="A1390" s="1" t="s">
        <v>7410</v>
      </c>
      <c r="B1390" s="1" t="s">
        <v>7411</v>
      </c>
      <c r="C1390" s="1" t="s">
        <v>177</v>
      </c>
      <c r="D1390" s="1" t="s">
        <v>82</v>
      </c>
      <c r="E1390" s="1" t="s">
        <v>15819</v>
      </c>
      <c r="F1390" s="1" t="s">
        <v>7413</v>
      </c>
      <c r="G1390" s="1" t="n">
        <v>71</v>
      </c>
      <c r="H1390" s="1" t="n">
        <v>2000</v>
      </c>
      <c r="I1390" s="101" t="s">
        <v>180</v>
      </c>
      <c r="J1390" s="1"/>
      <c r="K1390" s="1" t="n">
        <f aca="false">IFERROR(VLOOKUP(A1390,'[2]Pivot HorizontalMRP'!$A$4:$B$2689,2,0),0)</f>
        <v>0</v>
      </c>
      <c r="L1390" s="1" t="n">
        <f aca="false">IFERROR(VLOOKUP(A1390,'[2]Pivot HorizontalMRP'!$A$4:$C$2689,3,0),0)</f>
        <v>4002</v>
      </c>
      <c r="M1390" s="1" t="n">
        <f aca="false">IFERROR(VLOOKUP(A1390,'[2]Pivot HorizontalMRP'!$A$4:$D$2689,0.4,0),0)</f>
        <v>0</v>
      </c>
      <c r="N1390" s="1" t="n">
        <f aca="false">IFERROR(VLOOKUP(A1390,'[2]Pivot HorizontalMRP'!$A$4:$E$2689,5,0),0)</f>
        <v>0</v>
      </c>
      <c r="O1390" s="1" t="n">
        <f aca="false">K1390+L1390</f>
        <v>4002</v>
      </c>
      <c r="P1390" s="1" t="n">
        <f aca="false">K1390+L1390+M1390+N1390</f>
        <v>4002</v>
      </c>
      <c r="Q1390" s="1" t="n">
        <f aca="false">IFERROR(VLOOKUP(A1390,'[2]Pivot HorizontalMRP'!$A$4:$F$2689,6,0),0)</f>
        <v>0</v>
      </c>
      <c r="R1390" s="1" t="n">
        <f aca="false">IFERROR(VLOOKUP(A1390,'[2]Pivot HorizontalMRP'!$A$4:$G$2689,7,0),0)</f>
        <v>10</v>
      </c>
      <c r="S1390" s="1" t="n">
        <f aca="false">IFERROR(VLOOKUP(A1390,'[2]Pivot HorizontalMRP'!$A$4:$H$2689,8,0),0)</f>
        <v>110</v>
      </c>
      <c r="T1390" s="1" t="n">
        <f aca="false">IFERROR(VLOOKUP(A1390,'[2]Pivot HorizontalMRP'!$A$4:$I$2689,9,0),0)</f>
        <v>40</v>
      </c>
      <c r="U1390" s="1" t="n">
        <f aca="false">IF(I1390="delivery",O1390-SUM(Q1390+R1390),IF(I1390="PO",P1390-SUM(Q1390:R1390)))</f>
        <v>3992</v>
      </c>
      <c r="V1390" s="81" t="n">
        <v>0.253</v>
      </c>
      <c r="W1390" s="81"/>
      <c r="X1390" s="81" t="n">
        <f aca="false">W1390-V1390</f>
        <v>-0.253</v>
      </c>
      <c r="Y1390" s="81"/>
      <c r="Z1390" s="81"/>
      <c r="AA1390" s="81"/>
      <c r="AB1390" s="81"/>
      <c r="AC1390" s="81"/>
      <c r="AD1390" s="81"/>
      <c r="AE1390" s="81"/>
      <c r="AF1390" s="81"/>
      <c r="AG1390" s="81"/>
      <c r="AH1390" s="81"/>
      <c r="AI1390" s="81"/>
      <c r="AJ1390" s="81"/>
      <c r="AK1390" s="81"/>
      <c r="AL1390" s="81"/>
      <c r="AM1390" s="81"/>
      <c r="AN1390" s="81"/>
      <c r="AO1390" s="81" t="str">
        <f aca="false">D1390</f>
        <v>Arista</v>
      </c>
      <c r="AP1390" s="1" t="s">
        <v>6397</v>
      </c>
      <c r="AQ1390" s="1"/>
      <c r="AR1390" s="1"/>
      <c r="AS1390" s="1"/>
      <c r="AT1390" s="1"/>
      <c r="AU1390" s="1"/>
      <c r="AV1390" s="1"/>
      <c r="AW1390" s="1"/>
      <c r="AX1390" s="1"/>
      <c r="AY1390" s="1"/>
      <c r="AZ1390" s="1"/>
      <c r="BA1390" s="1"/>
      <c r="BB1390" s="1"/>
      <c r="BC1390" s="1"/>
      <c r="BD1390" s="1"/>
      <c r="BE1390" s="1"/>
      <c r="BF1390" s="1" t="s">
        <v>14668</v>
      </c>
      <c r="BG1390" s="1" t="s">
        <v>183</v>
      </c>
      <c r="BH1390" s="1"/>
      <c r="BI1390" s="1"/>
    </row>
    <row r="1391" customFormat="false" ht="12.75" hidden="false" customHeight="false" outlineLevel="0" collapsed="false">
      <c r="A1391" s="105" t="s">
        <v>15820</v>
      </c>
      <c r="B1391" s="1" t="s">
        <v>15821</v>
      </c>
      <c r="C1391" s="105" t="s">
        <v>1465</v>
      </c>
      <c r="D1391" s="1" t="s">
        <v>82</v>
      </c>
      <c r="E1391" s="1" t="s">
        <v>15822</v>
      </c>
      <c r="F1391" s="1" t="s">
        <v>15823</v>
      </c>
      <c r="G1391" s="1" t="n">
        <v>55</v>
      </c>
      <c r="H1391" s="1" t="n">
        <v>1</v>
      </c>
      <c r="I1391" s="102" t="s">
        <v>188</v>
      </c>
      <c r="J1391" s="1"/>
      <c r="K1391" s="1" t="n">
        <f aca="false">IFERROR(VLOOKUP(A1391,'[2]Pivot HorizontalMRP'!$A$4:$B$2689,2,0),0)</f>
        <v>0</v>
      </c>
      <c r="L1391" s="1" t="n">
        <f aca="false">IFERROR(VLOOKUP(A1391,'[2]Pivot HorizontalMRP'!$A$4:$C$2689,3,0),0)</f>
        <v>0</v>
      </c>
      <c r="M1391" s="1" t="n">
        <f aca="false">IFERROR(VLOOKUP(A1391,'[2]Pivot HorizontalMRP'!$A$4:$D$2689,0.4,0),0)</f>
        <v>0</v>
      </c>
      <c r="N1391" s="1" t="n">
        <f aca="false">IFERROR(VLOOKUP(A1391,'[2]Pivot HorizontalMRP'!$A$4:$E$2689,5,0),0)</f>
        <v>0</v>
      </c>
      <c r="O1391" s="1" t="n">
        <f aca="false">K1391+L1391</f>
        <v>0</v>
      </c>
      <c r="P1391" s="1" t="n">
        <f aca="false">K1391+L1391+M1391+N1391</f>
        <v>0</v>
      </c>
      <c r="Q1391" s="1" t="n">
        <f aca="false">IFERROR(VLOOKUP(A1391,'[2]Pivot HorizontalMRP'!$A$4:$F$2689,6,0),0)</f>
        <v>0</v>
      </c>
      <c r="R1391" s="1" t="n">
        <f aca="false">IFERROR(VLOOKUP(A1391,'[2]Pivot HorizontalMRP'!$A$4:$G$2689,7,0),0)</f>
        <v>0</v>
      </c>
      <c r="S1391" s="1" t="n">
        <f aca="false">IFERROR(VLOOKUP(A1391,'[2]Pivot HorizontalMRP'!$A$4:$H$2689,8,0),0)</f>
        <v>0</v>
      </c>
      <c r="T1391" s="1" t="n">
        <f aca="false">IFERROR(VLOOKUP(A1391,'[2]Pivot HorizontalMRP'!$A$4:$I$2689,9,0),0)</f>
        <v>0</v>
      </c>
      <c r="U1391" s="1" t="n">
        <f aca="false">IF(I1391="delivery",O1391-SUM(Q1391+R1391),IF(I1391="PO",P1391-SUM(Q1391:R1391)))</f>
        <v>0</v>
      </c>
      <c r="V1391" s="110" t="n">
        <v>0.0001</v>
      </c>
      <c r="W1391" s="81"/>
      <c r="X1391" s="81" t="n">
        <f aca="false">W1391-V1391</f>
        <v>-0.0001</v>
      </c>
      <c r="Y1391" s="81"/>
      <c r="Z1391" s="81"/>
      <c r="AA1391" s="81"/>
      <c r="AB1391" s="81"/>
      <c r="AC1391" s="81"/>
      <c r="AD1391" s="81"/>
      <c r="AE1391" s="81"/>
      <c r="AF1391" s="81"/>
      <c r="AG1391" s="81"/>
      <c r="AH1391" s="81"/>
      <c r="AI1391" s="81"/>
      <c r="AJ1391" s="81"/>
      <c r="AK1391" s="81"/>
      <c r="AL1391" s="81"/>
      <c r="AM1391" s="81"/>
      <c r="AN1391" s="81"/>
      <c r="AO1391" s="81" t="str">
        <f aca="false">D1391</f>
        <v>Arista</v>
      </c>
      <c r="AP1391" s="102" t="s">
        <v>2011</v>
      </c>
      <c r="AQ1391" s="1"/>
      <c r="AR1391" s="1"/>
      <c r="AS1391" s="1"/>
      <c r="AT1391" s="1"/>
      <c r="AU1391" s="1"/>
      <c r="AV1391" s="1"/>
      <c r="AW1391" s="1"/>
      <c r="AX1391" s="1"/>
      <c r="AY1391" s="1"/>
      <c r="AZ1391" s="1"/>
      <c r="BA1391" s="1"/>
      <c r="BB1391" s="1"/>
      <c r="BC1391" s="1"/>
      <c r="BD1391" s="1"/>
      <c r="BE1391" s="1"/>
      <c r="BF1391" s="1" t="s">
        <v>14989</v>
      </c>
      <c r="BG1391" s="1" t="s">
        <v>183</v>
      </c>
      <c r="BH1391" s="1"/>
      <c r="BI1391" s="1"/>
    </row>
    <row r="1392" customFormat="false" ht="12.75" hidden="false" customHeight="false" outlineLevel="0" collapsed="false">
      <c r="A1392" s="1" t="s">
        <v>14319</v>
      </c>
      <c r="B1392" s="1" t="s">
        <v>14320</v>
      </c>
      <c r="C1392" s="1" t="s">
        <v>177</v>
      </c>
      <c r="D1392" s="1" t="s">
        <v>82</v>
      </c>
      <c r="E1392" s="1" t="s">
        <v>15824</v>
      </c>
      <c r="F1392" s="1" t="s">
        <v>14322</v>
      </c>
      <c r="G1392" s="1" t="n">
        <v>96</v>
      </c>
      <c r="H1392" s="1" t="n">
        <v>4000</v>
      </c>
      <c r="I1392" s="101" t="s">
        <v>180</v>
      </c>
      <c r="J1392" s="1"/>
      <c r="K1392" s="1" t="n">
        <f aca="false">IFERROR(VLOOKUP(A1392,'[2]Pivot HorizontalMRP'!$A$4:$B$2689,2,0),0)</f>
        <v>0</v>
      </c>
      <c r="L1392" s="1" t="n">
        <f aca="false">IFERROR(VLOOKUP(A1392,'[2]Pivot HorizontalMRP'!$A$4:$C$2689,3,0),0)</f>
        <v>0</v>
      </c>
      <c r="M1392" s="1" t="n">
        <f aca="false">IFERROR(VLOOKUP(A1392,'[2]Pivot HorizontalMRP'!$A$4:$D$2689,0.4,0),0)</f>
        <v>0</v>
      </c>
      <c r="N1392" s="1" t="n">
        <f aca="false">IFERROR(VLOOKUP(A1392,'[2]Pivot HorizontalMRP'!$A$4:$E$2689,5,0),0)</f>
        <v>0</v>
      </c>
      <c r="O1392" s="1" t="n">
        <f aca="false">K1392+L1392</f>
        <v>0</v>
      </c>
      <c r="P1392" s="1" t="n">
        <f aca="false">K1392+L1392+M1392+N1392</f>
        <v>0</v>
      </c>
      <c r="Q1392" s="1" t="n">
        <f aca="false">IFERROR(VLOOKUP(A1392,'[2]Pivot HorizontalMRP'!$A$4:$F$2689,6,0),0)</f>
        <v>186</v>
      </c>
      <c r="R1392" s="1" t="n">
        <f aca="false">IFERROR(VLOOKUP(A1392,'[2]Pivot HorizontalMRP'!$A$4:$G$2689,7,0),0)</f>
        <v>1098</v>
      </c>
      <c r="S1392" s="1" t="n">
        <f aca="false">IFERROR(VLOOKUP(A1392,'[2]Pivot HorizontalMRP'!$A$4:$H$2689,8,0),0)</f>
        <v>1035</v>
      </c>
      <c r="T1392" s="1" t="n">
        <f aca="false">IFERROR(VLOOKUP(A1392,'[2]Pivot HorizontalMRP'!$A$4:$I$2689,9,0),0)</f>
        <v>690</v>
      </c>
      <c r="U1392" s="1" t="n">
        <f aca="false">IF(I1392="delivery",O1392-SUM(Q1392+R1392),IF(I1392="PO",P1392-SUM(Q1392:R1392)))</f>
        <v>-1284</v>
      </c>
      <c r="V1392" s="81" t="n">
        <v>3.45</v>
      </c>
      <c r="W1392" s="81"/>
      <c r="X1392" s="81" t="n">
        <f aca="false">W1392-V1392</f>
        <v>-3.45</v>
      </c>
      <c r="Y1392" s="81"/>
      <c r="Z1392" s="81"/>
      <c r="AA1392" s="81"/>
      <c r="AB1392" s="81"/>
      <c r="AC1392" s="81"/>
      <c r="AD1392" s="81"/>
      <c r="AE1392" s="81"/>
      <c r="AF1392" s="81"/>
      <c r="AG1392" s="81"/>
      <c r="AH1392" s="81"/>
      <c r="AI1392" s="81"/>
      <c r="AJ1392" s="81"/>
      <c r="AK1392" s="81"/>
      <c r="AL1392" s="81"/>
      <c r="AM1392" s="81"/>
      <c r="AN1392" s="81"/>
      <c r="AO1392" s="81" t="str">
        <f aca="false">D1392</f>
        <v>Arista</v>
      </c>
      <c r="AP1392" s="1" t="s">
        <v>6397</v>
      </c>
      <c r="AQ1392" s="1"/>
      <c r="AR1392" s="1"/>
      <c r="AS1392" s="1"/>
      <c r="AT1392" s="1"/>
      <c r="AU1392" s="1"/>
      <c r="AV1392" s="1"/>
      <c r="AW1392" s="1"/>
      <c r="AX1392" s="1"/>
      <c r="AY1392" s="1"/>
      <c r="AZ1392" s="1"/>
      <c r="BA1392" s="1"/>
      <c r="BB1392" s="1"/>
      <c r="BC1392" s="1"/>
      <c r="BD1392" s="1"/>
      <c r="BE1392" s="1"/>
      <c r="BF1392" s="1" t="s">
        <v>14668</v>
      </c>
      <c r="BG1392" s="1" t="s">
        <v>183</v>
      </c>
      <c r="BH1392" s="1"/>
      <c r="BI1392" s="1"/>
    </row>
    <row r="1393" customFormat="false" ht="12.75" hidden="false" customHeight="false" outlineLevel="0" collapsed="false">
      <c r="A1393" s="1" t="s">
        <v>7422</v>
      </c>
      <c r="B1393" s="1" t="s">
        <v>7423</v>
      </c>
      <c r="C1393" s="1" t="s">
        <v>177</v>
      </c>
      <c r="D1393" s="1" t="s">
        <v>82</v>
      </c>
      <c r="E1393" s="1" t="s">
        <v>15825</v>
      </c>
      <c r="F1393" s="1" t="s">
        <v>7425</v>
      </c>
      <c r="G1393" s="1" t="n">
        <v>55</v>
      </c>
      <c r="H1393" s="1" t="n">
        <v>1</v>
      </c>
      <c r="I1393" s="102" t="s">
        <v>180</v>
      </c>
      <c r="J1393" s="1"/>
      <c r="K1393" s="1" t="n">
        <f aca="false">IFERROR(VLOOKUP(A1393,'[2]Pivot HorizontalMRP'!$A$4:$B$2689,2,0),0)</f>
        <v>0</v>
      </c>
      <c r="L1393" s="1" t="n">
        <f aca="false">IFERROR(VLOOKUP(A1393,'[2]Pivot HorizontalMRP'!$A$4:$C$2689,3,0),0)</f>
        <v>0</v>
      </c>
      <c r="M1393" s="1" t="n">
        <f aca="false">IFERROR(VLOOKUP(A1393,'[2]Pivot HorizontalMRP'!$A$4:$D$2689,0.4,0),0)</f>
        <v>0</v>
      </c>
      <c r="N1393" s="1" t="n">
        <f aca="false">IFERROR(VLOOKUP(A1393,'[2]Pivot HorizontalMRP'!$A$4:$E$2689,5,0),0)</f>
        <v>0</v>
      </c>
      <c r="O1393" s="1" t="n">
        <f aca="false">K1393+L1393</f>
        <v>0</v>
      </c>
      <c r="P1393" s="1" t="n">
        <f aca="false">K1393+L1393+M1393+N1393</f>
        <v>0</v>
      </c>
      <c r="Q1393" s="1" t="n">
        <f aca="false">IFERROR(VLOOKUP(A1393,'[2]Pivot HorizontalMRP'!$A$4:$F$2689,6,0),0)</f>
        <v>0</v>
      </c>
      <c r="R1393" s="1" t="n">
        <f aca="false">IFERROR(VLOOKUP(A1393,'[2]Pivot HorizontalMRP'!$A$4:$G$2689,7,0),0)</f>
        <v>1332</v>
      </c>
      <c r="S1393" s="1" t="n">
        <f aca="false">IFERROR(VLOOKUP(A1393,'[2]Pivot HorizontalMRP'!$A$4:$H$2689,8,0),0)</f>
        <v>0</v>
      </c>
      <c r="T1393" s="1" t="n">
        <f aca="false">IFERROR(VLOOKUP(A1393,'[2]Pivot HorizontalMRP'!$A$4:$I$2689,9,0),0)</f>
        <v>0</v>
      </c>
      <c r="U1393" s="1" t="n">
        <f aca="false">IF(I1393="delivery",O1393-SUM(Q1393+R1393),IF(I1393="PO",P1393-SUM(Q1393:R1393)))</f>
        <v>-1332</v>
      </c>
      <c r="V1393" s="81" t="n">
        <v>1.162</v>
      </c>
      <c r="W1393" s="81"/>
      <c r="X1393" s="81" t="n">
        <f aca="false">W1393-V1393</f>
        <v>-1.162</v>
      </c>
      <c r="Y1393" s="81"/>
      <c r="Z1393" s="81"/>
      <c r="AA1393" s="81"/>
      <c r="AB1393" s="81"/>
      <c r="AC1393" s="81"/>
      <c r="AD1393" s="81"/>
      <c r="AE1393" s="81"/>
      <c r="AF1393" s="81"/>
      <c r="AG1393" s="81"/>
      <c r="AH1393" s="81"/>
      <c r="AI1393" s="81"/>
      <c r="AJ1393" s="81"/>
      <c r="AK1393" s="81"/>
      <c r="AL1393" s="81"/>
      <c r="AM1393" s="81"/>
      <c r="AN1393" s="81"/>
      <c r="AO1393" s="81" t="str">
        <f aca="false">D1393</f>
        <v>Arista</v>
      </c>
      <c r="AP1393" s="102" t="s">
        <v>6397</v>
      </c>
      <c r="AQ1393" s="1"/>
      <c r="AR1393" s="1"/>
      <c r="AS1393" s="1"/>
      <c r="AT1393" s="1"/>
      <c r="AU1393" s="1"/>
      <c r="AV1393" s="1"/>
      <c r="AW1393" s="1"/>
      <c r="AX1393" s="1"/>
      <c r="AY1393" s="1"/>
      <c r="AZ1393" s="1"/>
      <c r="BA1393" s="1"/>
      <c r="BB1393" s="1"/>
      <c r="BC1393" s="1"/>
      <c r="BD1393" s="1"/>
      <c r="BE1393" s="1"/>
      <c r="BF1393" s="1" t="s">
        <v>719</v>
      </c>
      <c r="BG1393" s="1" t="s">
        <v>183</v>
      </c>
      <c r="BH1393" s="1"/>
      <c r="BI1393" s="1"/>
    </row>
    <row r="1394" customFormat="false" ht="12.75" hidden="false" customHeight="false" outlineLevel="0" collapsed="false">
      <c r="A1394" s="1" t="s">
        <v>7426</v>
      </c>
      <c r="B1394" s="1" t="s">
        <v>7427</v>
      </c>
      <c r="C1394" s="1" t="s">
        <v>177</v>
      </c>
      <c r="D1394" s="1" t="s">
        <v>82</v>
      </c>
      <c r="E1394" s="1" t="s">
        <v>7428</v>
      </c>
      <c r="F1394" s="1" t="s">
        <v>15826</v>
      </c>
      <c r="G1394" s="1" t="n">
        <v>103</v>
      </c>
      <c r="H1394" s="1" t="n">
        <v>1</v>
      </c>
      <c r="I1394" s="101" t="s">
        <v>188</v>
      </c>
      <c r="J1394" s="1"/>
      <c r="K1394" s="1" t="n">
        <f aca="false">IFERROR(VLOOKUP(A1394,'[2]Pivot HorizontalMRP'!$A$4:$B$2689,2,0),0)</f>
        <v>0</v>
      </c>
      <c r="L1394" s="1" t="n">
        <f aca="false">IFERROR(VLOOKUP(A1394,'[2]Pivot HorizontalMRP'!$A$4:$C$2689,3,0),0)</f>
        <v>0</v>
      </c>
      <c r="M1394" s="1" t="n">
        <f aca="false">IFERROR(VLOOKUP(A1394,'[2]Pivot HorizontalMRP'!$A$4:$D$2689,0.4,0),0)</f>
        <v>0</v>
      </c>
      <c r="N1394" s="1" t="n">
        <f aca="false">IFERROR(VLOOKUP(A1394,'[2]Pivot HorizontalMRP'!$A$4:$E$2689,5,0),0)</f>
        <v>3000</v>
      </c>
      <c r="O1394" s="1" t="n">
        <f aca="false">K1394+L1394</f>
        <v>0</v>
      </c>
      <c r="P1394" s="1" t="n">
        <f aca="false">K1394+L1394+M1394+N1394</f>
        <v>3000</v>
      </c>
      <c r="Q1394" s="1" t="n">
        <f aca="false">IFERROR(VLOOKUP(A1394,'[2]Pivot HorizontalMRP'!$A$4:$F$2689,6,0),0)</f>
        <v>528</v>
      </c>
      <c r="R1394" s="1" t="n">
        <f aca="false">IFERROR(VLOOKUP(A1394,'[2]Pivot HorizontalMRP'!$A$4:$G$2689,7,0),0)</f>
        <v>1200</v>
      </c>
      <c r="S1394" s="1" t="n">
        <f aca="false">IFERROR(VLOOKUP(A1394,'[2]Pivot HorizontalMRP'!$A$4:$H$2689,8,0),0)</f>
        <v>0</v>
      </c>
      <c r="T1394" s="1" t="n">
        <f aca="false">IFERROR(VLOOKUP(A1394,'[2]Pivot HorizontalMRP'!$A$4:$I$2689,9,0),0)</f>
        <v>0</v>
      </c>
      <c r="U1394" s="1" t="n">
        <f aca="false">IF(I1394="delivery",O1394-SUM(Q1394+R1394),IF(I1394="PO",P1394-SUM(Q1394:R1394)))</f>
        <v>1272</v>
      </c>
      <c r="V1394" s="81" t="n">
        <v>0.48</v>
      </c>
      <c r="W1394" s="81"/>
      <c r="X1394" s="81" t="n">
        <f aca="false">W1394-V1394</f>
        <v>-0.48</v>
      </c>
      <c r="Y1394" s="81"/>
      <c r="Z1394" s="81"/>
      <c r="AA1394" s="81"/>
      <c r="AB1394" s="81"/>
      <c r="AC1394" s="81"/>
      <c r="AD1394" s="81"/>
      <c r="AE1394" s="81"/>
      <c r="AF1394" s="81"/>
      <c r="AG1394" s="81"/>
      <c r="AH1394" s="81"/>
      <c r="AI1394" s="81"/>
      <c r="AJ1394" s="81"/>
      <c r="AK1394" s="81"/>
      <c r="AL1394" s="81"/>
      <c r="AM1394" s="81"/>
      <c r="AN1394" s="81"/>
      <c r="AO1394" s="81" t="str">
        <f aca="false">D1394</f>
        <v>Arista</v>
      </c>
      <c r="AP1394" s="1" t="s">
        <v>6397</v>
      </c>
      <c r="AQ1394" s="1"/>
      <c r="AR1394" s="1"/>
      <c r="AS1394" s="1"/>
      <c r="AT1394" s="1"/>
      <c r="AU1394" s="1"/>
      <c r="AV1394" s="1"/>
      <c r="AW1394" s="1"/>
      <c r="AX1394" s="1"/>
      <c r="AY1394" s="1"/>
      <c r="AZ1394" s="1"/>
      <c r="BA1394" s="1"/>
      <c r="BB1394" s="1"/>
      <c r="BC1394" s="1"/>
      <c r="BD1394" s="1"/>
      <c r="BE1394" s="1"/>
      <c r="BF1394" s="1" t="s">
        <v>14668</v>
      </c>
      <c r="BG1394" s="1" t="s">
        <v>183</v>
      </c>
      <c r="BH1394" s="1"/>
      <c r="BI1394" s="1"/>
    </row>
    <row r="1395" customFormat="false" ht="12.75" hidden="false" customHeight="false" outlineLevel="0" collapsed="false">
      <c r="A1395" s="1" t="s">
        <v>7430</v>
      </c>
      <c r="B1395" s="1" t="s">
        <v>7431</v>
      </c>
      <c r="C1395" s="1" t="s">
        <v>177</v>
      </c>
      <c r="D1395" s="1" t="s">
        <v>82</v>
      </c>
      <c r="E1395" s="1" t="s">
        <v>7432</v>
      </c>
      <c r="F1395" s="1" t="s">
        <v>7433</v>
      </c>
      <c r="G1395" s="1" t="n">
        <v>55</v>
      </c>
      <c r="H1395" s="1" t="n">
        <v>1</v>
      </c>
      <c r="I1395" s="102" t="s">
        <v>188</v>
      </c>
      <c r="J1395" s="1"/>
      <c r="K1395" s="1" t="n">
        <f aca="false">IFERROR(VLOOKUP(A1395,'[2]Pivot HorizontalMRP'!$A$4:$B$2689,2,0),0)</f>
        <v>0</v>
      </c>
      <c r="L1395" s="1" t="n">
        <f aca="false">IFERROR(VLOOKUP(A1395,'[2]Pivot HorizontalMRP'!$A$4:$C$2689,3,0),0)</f>
        <v>0</v>
      </c>
      <c r="M1395" s="1" t="n">
        <f aca="false">IFERROR(VLOOKUP(A1395,'[2]Pivot HorizontalMRP'!$A$4:$D$2689,0.4,0),0)</f>
        <v>0</v>
      </c>
      <c r="N1395" s="1" t="n">
        <f aca="false">IFERROR(VLOOKUP(A1395,'[2]Pivot HorizontalMRP'!$A$4:$E$2689,5,0),0)</f>
        <v>0</v>
      </c>
      <c r="O1395" s="1" t="n">
        <f aca="false">K1395+L1395</f>
        <v>0</v>
      </c>
      <c r="P1395" s="1" t="n">
        <f aca="false">K1395+L1395+M1395+N1395</f>
        <v>0</v>
      </c>
      <c r="Q1395" s="1" t="n">
        <f aca="false">IFERROR(VLOOKUP(A1395,'[2]Pivot HorizontalMRP'!$A$4:$F$2689,6,0),0)</f>
        <v>0</v>
      </c>
      <c r="R1395" s="1" t="n">
        <f aca="false">IFERROR(VLOOKUP(A1395,'[2]Pivot HorizontalMRP'!$A$4:$G$2689,7,0),0)</f>
        <v>2448</v>
      </c>
      <c r="S1395" s="1" t="n">
        <f aca="false">IFERROR(VLOOKUP(A1395,'[2]Pivot HorizontalMRP'!$A$4:$H$2689,8,0),0)</f>
        <v>1116</v>
      </c>
      <c r="T1395" s="1" t="n">
        <f aca="false">IFERROR(VLOOKUP(A1395,'[2]Pivot HorizontalMRP'!$A$4:$I$2689,9,0),0)</f>
        <v>0</v>
      </c>
      <c r="U1395" s="1" t="n">
        <f aca="false">IF(I1395="delivery",O1395-SUM(Q1395+R1395),IF(I1395="PO",P1395-SUM(Q1395:R1395)))</f>
        <v>-2448</v>
      </c>
      <c r="V1395" s="81" t="n">
        <v>0.152</v>
      </c>
      <c r="W1395" s="81"/>
      <c r="X1395" s="81" t="n">
        <f aca="false">W1395-V1395</f>
        <v>-0.152</v>
      </c>
      <c r="Y1395" s="81"/>
      <c r="Z1395" s="81"/>
      <c r="AA1395" s="81"/>
      <c r="AB1395" s="81"/>
      <c r="AC1395" s="81"/>
      <c r="AD1395" s="81"/>
      <c r="AE1395" s="81"/>
      <c r="AF1395" s="81"/>
      <c r="AG1395" s="81"/>
      <c r="AH1395" s="81"/>
      <c r="AI1395" s="81"/>
      <c r="AJ1395" s="81"/>
      <c r="AK1395" s="81"/>
      <c r="AL1395" s="81"/>
      <c r="AM1395" s="81"/>
      <c r="AN1395" s="81"/>
      <c r="AO1395" s="81" t="str">
        <f aca="false">D1395</f>
        <v>Arista</v>
      </c>
      <c r="AP1395" s="102" t="s">
        <v>6397</v>
      </c>
      <c r="AQ1395" s="1"/>
      <c r="AR1395" s="1"/>
      <c r="AS1395" s="1"/>
      <c r="AT1395" s="1"/>
      <c r="AU1395" s="1"/>
      <c r="AV1395" s="1"/>
      <c r="AW1395" s="1"/>
      <c r="AX1395" s="1"/>
      <c r="AY1395" s="1"/>
      <c r="AZ1395" s="1"/>
      <c r="BA1395" s="1"/>
      <c r="BB1395" s="1"/>
      <c r="BC1395" s="1"/>
      <c r="BD1395" s="1"/>
      <c r="BE1395" s="1"/>
      <c r="BF1395" s="1" t="s">
        <v>719</v>
      </c>
      <c r="BG1395" s="1" t="s">
        <v>183</v>
      </c>
      <c r="BH1395" s="1"/>
      <c r="BI1395" s="1"/>
    </row>
    <row r="1396" customFormat="false" ht="12.75" hidden="false" customHeight="false" outlineLevel="0" collapsed="false">
      <c r="A1396" s="1" t="s">
        <v>7438</v>
      </c>
      <c r="B1396" s="1" t="s">
        <v>7439</v>
      </c>
      <c r="C1396" s="1" t="s">
        <v>177</v>
      </c>
      <c r="D1396" s="1" t="s">
        <v>82</v>
      </c>
      <c r="E1396" s="1" t="s">
        <v>15827</v>
      </c>
      <c r="F1396" s="1" t="s">
        <v>7441</v>
      </c>
      <c r="G1396" s="1" t="n">
        <v>55</v>
      </c>
      <c r="H1396" s="1" t="n">
        <v>1</v>
      </c>
      <c r="I1396" s="102" t="s">
        <v>180</v>
      </c>
      <c r="J1396" s="1"/>
      <c r="K1396" s="1" t="n">
        <f aca="false">IFERROR(VLOOKUP(A1396,'[2]Pivot HorizontalMRP'!$A$4:$B$2689,2,0),0)</f>
        <v>0</v>
      </c>
      <c r="L1396" s="1" t="n">
        <f aca="false">IFERROR(VLOOKUP(A1396,'[2]Pivot HorizontalMRP'!$A$4:$C$2689,3,0),0)</f>
        <v>0</v>
      </c>
      <c r="M1396" s="1" t="n">
        <f aca="false">IFERROR(VLOOKUP(A1396,'[2]Pivot HorizontalMRP'!$A$4:$D$2689,0.4,0),0)</f>
        <v>0</v>
      </c>
      <c r="N1396" s="1" t="n">
        <f aca="false">IFERROR(VLOOKUP(A1396,'[2]Pivot HorizontalMRP'!$A$4:$E$2689,5,0),0)</f>
        <v>0</v>
      </c>
      <c r="O1396" s="1" t="n">
        <f aca="false">K1396+L1396</f>
        <v>0</v>
      </c>
      <c r="P1396" s="1" t="n">
        <f aca="false">K1396+L1396+M1396+N1396</f>
        <v>0</v>
      </c>
      <c r="Q1396" s="1" t="n">
        <f aca="false">IFERROR(VLOOKUP(A1396,'[2]Pivot HorizontalMRP'!$A$4:$F$2689,6,0),0)</f>
        <v>0</v>
      </c>
      <c r="R1396" s="1" t="n">
        <f aca="false">IFERROR(VLOOKUP(A1396,'[2]Pivot HorizontalMRP'!$A$4:$G$2689,7,0),0)</f>
        <v>20</v>
      </c>
      <c r="S1396" s="1" t="n">
        <f aca="false">IFERROR(VLOOKUP(A1396,'[2]Pivot HorizontalMRP'!$A$4:$H$2689,8,0),0)</f>
        <v>220</v>
      </c>
      <c r="T1396" s="1" t="n">
        <f aca="false">IFERROR(VLOOKUP(A1396,'[2]Pivot HorizontalMRP'!$A$4:$I$2689,9,0),0)</f>
        <v>80</v>
      </c>
      <c r="U1396" s="1" t="n">
        <f aca="false">IF(I1396="delivery",O1396-SUM(Q1396+R1396),IF(I1396="PO",P1396-SUM(Q1396:R1396)))</f>
        <v>-20</v>
      </c>
      <c r="V1396" s="81" t="n">
        <v>0.03074</v>
      </c>
      <c r="W1396" s="81"/>
      <c r="X1396" s="81" t="n">
        <f aca="false">W1396-V1396</f>
        <v>-0.03074</v>
      </c>
      <c r="Y1396" s="81"/>
      <c r="Z1396" s="81"/>
      <c r="AA1396" s="81"/>
      <c r="AB1396" s="81"/>
      <c r="AC1396" s="81"/>
      <c r="AD1396" s="81"/>
      <c r="AE1396" s="81"/>
      <c r="AF1396" s="81"/>
      <c r="AG1396" s="81"/>
      <c r="AH1396" s="81"/>
      <c r="AI1396" s="81"/>
      <c r="AJ1396" s="81"/>
      <c r="AK1396" s="81"/>
      <c r="AL1396" s="81"/>
      <c r="AM1396" s="81"/>
      <c r="AN1396" s="81"/>
      <c r="AO1396" s="81" t="str">
        <f aca="false">D1396</f>
        <v>Arista</v>
      </c>
      <c r="AP1396" s="102" t="s">
        <v>6397</v>
      </c>
      <c r="AQ1396" s="1"/>
      <c r="AR1396" s="1"/>
      <c r="AS1396" s="1"/>
      <c r="AT1396" s="1"/>
      <c r="AU1396" s="1"/>
      <c r="AV1396" s="1"/>
      <c r="AW1396" s="1"/>
      <c r="AX1396" s="1"/>
      <c r="AY1396" s="1"/>
      <c r="AZ1396" s="1"/>
      <c r="BA1396" s="1"/>
      <c r="BB1396" s="1"/>
      <c r="BC1396" s="1"/>
      <c r="BD1396" s="1"/>
      <c r="BE1396" s="1"/>
      <c r="BF1396" s="1" t="s">
        <v>10507</v>
      </c>
      <c r="BG1396" s="1" t="s">
        <v>183</v>
      </c>
      <c r="BH1396" s="1"/>
      <c r="BI1396" s="1"/>
    </row>
    <row r="1397" customFormat="false" ht="12.75" hidden="false" customHeight="false" outlineLevel="0" collapsed="false">
      <c r="A1397" s="1" t="s">
        <v>8095</v>
      </c>
      <c r="B1397" s="1" t="s">
        <v>8096</v>
      </c>
      <c r="C1397" s="1" t="s">
        <v>177</v>
      </c>
      <c r="D1397" s="1" t="s">
        <v>82</v>
      </c>
      <c r="E1397" s="1" t="s">
        <v>8097</v>
      </c>
      <c r="F1397" s="1" t="s">
        <v>8098</v>
      </c>
      <c r="G1397" s="1" t="n">
        <v>81</v>
      </c>
      <c r="H1397" s="1" t="n">
        <v>1000</v>
      </c>
      <c r="I1397" s="101" t="s">
        <v>180</v>
      </c>
      <c r="J1397" s="1"/>
      <c r="K1397" s="1" t="n">
        <f aca="false">IFERROR(VLOOKUP(A1397,'[2]Pivot HorizontalMRP'!$A$4:$B$2689,2,0),0)</f>
        <v>0</v>
      </c>
      <c r="L1397" s="1" t="n">
        <f aca="false">IFERROR(VLOOKUP(A1397,'[2]Pivot HorizontalMRP'!$A$4:$C$2689,3,0),0)</f>
        <v>6498</v>
      </c>
      <c r="M1397" s="1" t="n">
        <f aca="false">IFERROR(VLOOKUP(A1397,'[2]Pivot HorizontalMRP'!$A$4:$D$2689,0.4,0),0)</f>
        <v>0</v>
      </c>
      <c r="N1397" s="1" t="n">
        <f aca="false">IFERROR(VLOOKUP(A1397,'[2]Pivot HorizontalMRP'!$A$4:$E$2689,5,0),0)</f>
        <v>5000</v>
      </c>
      <c r="O1397" s="1" t="n">
        <f aca="false">K1397+L1397</f>
        <v>6498</v>
      </c>
      <c r="P1397" s="1" t="n">
        <f aca="false">K1397+L1397+M1397+N1397</f>
        <v>11498</v>
      </c>
      <c r="Q1397" s="1" t="n">
        <f aca="false">IFERROR(VLOOKUP(A1397,'[2]Pivot HorizontalMRP'!$A$4:$F$2689,6,0),0)</f>
        <v>11017</v>
      </c>
      <c r="R1397" s="1" t="n">
        <f aca="false">IFERROR(VLOOKUP(A1397,'[2]Pivot HorizontalMRP'!$A$4:$G$2689,7,0),0)</f>
        <v>5123</v>
      </c>
      <c r="S1397" s="1" t="n">
        <f aca="false">IFERROR(VLOOKUP(A1397,'[2]Pivot HorizontalMRP'!$A$4:$H$2689,8,0),0)</f>
        <v>5279</v>
      </c>
      <c r="T1397" s="1" t="n">
        <f aca="false">IFERROR(VLOOKUP(A1397,'[2]Pivot HorizontalMRP'!$A$4:$I$2689,9,0),0)</f>
        <v>3244</v>
      </c>
      <c r="U1397" s="1" t="n">
        <f aca="false">IF(I1397="delivery",O1397-SUM(Q1397+R1397),IF(I1397="PO",P1397-SUM(Q1397:R1397)))</f>
        <v>-9642</v>
      </c>
      <c r="V1397" s="81" t="n">
        <v>0.577</v>
      </c>
      <c r="W1397" s="81"/>
      <c r="X1397" s="81" t="n">
        <f aca="false">W1397-V1397</f>
        <v>-0.577</v>
      </c>
      <c r="Y1397" s="81"/>
      <c r="Z1397" s="81"/>
      <c r="AA1397" s="81" t="n">
        <v>0.56</v>
      </c>
      <c r="AB1397" s="81"/>
      <c r="AC1397" s="81"/>
      <c r="AD1397" s="81"/>
      <c r="AE1397" s="81"/>
      <c r="AF1397" s="81"/>
      <c r="AG1397" s="81"/>
      <c r="AH1397" s="81"/>
      <c r="AI1397" s="81"/>
      <c r="AJ1397" s="81"/>
      <c r="AK1397" s="81"/>
      <c r="AL1397" s="81"/>
      <c r="AM1397" s="81"/>
      <c r="AN1397" s="81"/>
      <c r="AO1397" s="81" t="str">
        <f aca="false">D1397</f>
        <v>Arista</v>
      </c>
      <c r="AP1397" s="1" t="s">
        <v>6397</v>
      </c>
      <c r="AQ1397" s="1"/>
      <c r="AR1397" s="1"/>
      <c r="AS1397" s="1"/>
      <c r="AT1397" s="1"/>
      <c r="AU1397" s="1"/>
      <c r="AV1397" s="1"/>
      <c r="AW1397" s="1"/>
      <c r="AX1397" s="1"/>
      <c r="AY1397" s="1"/>
      <c r="AZ1397" s="1"/>
      <c r="BA1397" s="1"/>
      <c r="BB1397" s="1"/>
      <c r="BC1397" s="1"/>
      <c r="BD1397" s="1"/>
      <c r="BE1397" s="1"/>
      <c r="BF1397" s="1" t="s">
        <v>14668</v>
      </c>
      <c r="BG1397" s="1" t="s">
        <v>183</v>
      </c>
      <c r="BH1397" s="1"/>
      <c r="BI1397" s="1"/>
    </row>
    <row r="1398" customFormat="false" ht="12.75" hidden="false" customHeight="false" outlineLevel="0" collapsed="false">
      <c r="A1398" s="1" t="s">
        <v>8099</v>
      </c>
      <c r="B1398" s="1" t="s">
        <v>8100</v>
      </c>
      <c r="C1398" s="1" t="s">
        <v>177</v>
      </c>
      <c r="D1398" s="1" t="s">
        <v>82</v>
      </c>
      <c r="E1398" s="1" t="s">
        <v>8101</v>
      </c>
      <c r="F1398" s="1" t="s">
        <v>8102</v>
      </c>
      <c r="G1398" s="1" t="n">
        <v>73</v>
      </c>
      <c r="H1398" s="1" t="n">
        <v>5000</v>
      </c>
      <c r="I1398" s="101" t="s">
        <v>180</v>
      </c>
      <c r="J1398" s="1"/>
      <c r="K1398" s="1" t="n">
        <f aca="false">IFERROR(VLOOKUP(A1398,'[2]Pivot HorizontalMRP'!$A$4:$B$2689,2,0),0)</f>
        <v>0</v>
      </c>
      <c r="L1398" s="1" t="n">
        <f aca="false">IFERROR(VLOOKUP(A1398,'[2]Pivot HorizontalMRP'!$A$4:$C$2689,3,0),0)</f>
        <v>3977</v>
      </c>
      <c r="M1398" s="1" t="n">
        <f aca="false">IFERROR(VLOOKUP(A1398,'[2]Pivot HorizontalMRP'!$A$4:$D$2689,0.4,0),0)</f>
        <v>0</v>
      </c>
      <c r="N1398" s="1" t="n">
        <f aca="false">IFERROR(VLOOKUP(A1398,'[2]Pivot HorizontalMRP'!$A$4:$E$2689,5,0),0)</f>
        <v>10000</v>
      </c>
      <c r="O1398" s="1" t="n">
        <f aca="false">K1398+L1398</f>
        <v>3977</v>
      </c>
      <c r="P1398" s="1" t="n">
        <f aca="false">K1398+L1398+M1398+N1398</f>
        <v>13977</v>
      </c>
      <c r="Q1398" s="1" t="n">
        <f aca="false">IFERROR(VLOOKUP(A1398,'[2]Pivot HorizontalMRP'!$A$4:$F$2689,6,0),0)</f>
        <v>9686</v>
      </c>
      <c r="R1398" s="1" t="n">
        <f aca="false">IFERROR(VLOOKUP(A1398,'[2]Pivot HorizontalMRP'!$A$4:$G$2689,7,0),0)</f>
        <v>14602</v>
      </c>
      <c r="S1398" s="1" t="n">
        <f aca="false">IFERROR(VLOOKUP(A1398,'[2]Pivot HorizontalMRP'!$A$4:$H$2689,8,0),0)</f>
        <v>11955</v>
      </c>
      <c r="T1398" s="1" t="n">
        <f aca="false">IFERROR(VLOOKUP(A1398,'[2]Pivot HorizontalMRP'!$A$4:$I$2689,9,0),0)</f>
        <v>6757</v>
      </c>
      <c r="U1398" s="1" t="n">
        <f aca="false">IF(I1398="delivery",O1398-SUM(Q1398+R1398),IF(I1398="PO",P1398-SUM(Q1398:R1398)))</f>
        <v>-20311</v>
      </c>
      <c r="V1398" s="81" t="n">
        <v>0.4395</v>
      </c>
      <c r="W1398" s="81"/>
      <c r="X1398" s="81" t="n">
        <f aca="false">W1398-V1398</f>
        <v>-0.4395</v>
      </c>
      <c r="Y1398" s="81"/>
      <c r="Z1398" s="81"/>
      <c r="AA1398" s="81" t="n">
        <v>0.4434</v>
      </c>
      <c r="AB1398" s="81"/>
      <c r="AC1398" s="81"/>
      <c r="AD1398" s="81"/>
      <c r="AE1398" s="81"/>
      <c r="AF1398" s="81"/>
      <c r="AG1398" s="81"/>
      <c r="AH1398" s="81"/>
      <c r="AI1398" s="81"/>
      <c r="AJ1398" s="81"/>
      <c r="AK1398" s="81"/>
      <c r="AL1398" s="81"/>
      <c r="AM1398" s="81"/>
      <c r="AN1398" s="81"/>
      <c r="AO1398" s="81" t="str">
        <f aca="false">D1398</f>
        <v>Arista</v>
      </c>
      <c r="AP1398" s="1" t="s">
        <v>6397</v>
      </c>
      <c r="AQ1398" s="1"/>
      <c r="AR1398" s="1"/>
      <c r="AS1398" s="1"/>
      <c r="AT1398" s="1"/>
      <c r="AU1398" s="1"/>
      <c r="AV1398" s="1"/>
      <c r="AW1398" s="1"/>
      <c r="AX1398" s="1"/>
      <c r="AY1398" s="1"/>
      <c r="AZ1398" s="1"/>
      <c r="BA1398" s="1"/>
      <c r="BB1398" s="1"/>
      <c r="BC1398" s="1"/>
      <c r="BD1398" s="1"/>
      <c r="BE1398" s="1"/>
      <c r="BF1398" s="1" t="s">
        <v>14668</v>
      </c>
      <c r="BG1398" s="1" t="s">
        <v>183</v>
      </c>
      <c r="BH1398" s="1"/>
      <c r="BI1398" s="1"/>
    </row>
    <row r="1399" customFormat="false" ht="12.75" hidden="false" customHeight="false" outlineLevel="0" collapsed="false">
      <c r="A1399" s="1" t="s">
        <v>8103</v>
      </c>
      <c r="B1399" s="1" t="s">
        <v>8104</v>
      </c>
      <c r="C1399" s="1" t="s">
        <v>177</v>
      </c>
      <c r="D1399" s="1" t="s">
        <v>82</v>
      </c>
      <c r="E1399" s="1" t="s">
        <v>15828</v>
      </c>
      <c r="F1399" s="1" t="s">
        <v>8106</v>
      </c>
      <c r="G1399" s="1" t="n">
        <v>51</v>
      </c>
      <c r="H1399" s="1" t="n">
        <v>1000</v>
      </c>
      <c r="I1399" s="101" t="s">
        <v>180</v>
      </c>
      <c r="J1399" s="1"/>
      <c r="K1399" s="1" t="n">
        <f aca="false">IFERROR(VLOOKUP(A1399,'[2]Pivot HorizontalMRP'!$A$4:$B$2689,2,0),0)</f>
        <v>0</v>
      </c>
      <c r="L1399" s="1" t="n">
        <f aca="false">IFERROR(VLOOKUP(A1399,'[2]Pivot HorizontalMRP'!$A$4:$C$2689,3,0),0)</f>
        <v>719</v>
      </c>
      <c r="M1399" s="1" t="n">
        <f aca="false">IFERROR(VLOOKUP(A1399,'[2]Pivot HorizontalMRP'!$A$4:$D$2689,0.4,0),0)</f>
        <v>0</v>
      </c>
      <c r="N1399" s="1" t="n">
        <f aca="false">IFERROR(VLOOKUP(A1399,'[2]Pivot HorizontalMRP'!$A$4:$E$2689,5,0),0)</f>
        <v>0</v>
      </c>
      <c r="O1399" s="1" t="n">
        <f aca="false">K1399+L1399</f>
        <v>719</v>
      </c>
      <c r="P1399" s="1" t="n">
        <f aca="false">K1399+L1399+M1399+N1399</f>
        <v>719</v>
      </c>
      <c r="Q1399" s="1" t="n">
        <f aca="false">IFERROR(VLOOKUP(A1399,'[2]Pivot HorizontalMRP'!$A$4:$F$2689,6,0),0)</f>
        <v>84</v>
      </c>
      <c r="R1399" s="1" t="n">
        <f aca="false">IFERROR(VLOOKUP(A1399,'[2]Pivot HorizontalMRP'!$A$4:$G$2689,7,0),0)</f>
        <v>0</v>
      </c>
      <c r="S1399" s="1" t="n">
        <f aca="false">IFERROR(VLOOKUP(A1399,'[2]Pivot HorizontalMRP'!$A$4:$H$2689,8,0),0)</f>
        <v>0</v>
      </c>
      <c r="T1399" s="1" t="n">
        <f aca="false">IFERROR(VLOOKUP(A1399,'[2]Pivot HorizontalMRP'!$A$4:$I$2689,9,0),0)</f>
        <v>0</v>
      </c>
      <c r="U1399" s="1" t="n">
        <f aca="false">IF(I1399="delivery",O1399-SUM(Q1399+R1399),IF(I1399="PO",P1399-SUM(Q1399:R1399)))</f>
        <v>635</v>
      </c>
      <c r="V1399" s="81" t="n">
        <v>3.5</v>
      </c>
      <c r="W1399" s="81"/>
      <c r="X1399" s="81" t="n">
        <f aca="false">W1399-V1399</f>
        <v>-3.5</v>
      </c>
      <c r="Y1399" s="81"/>
      <c r="Z1399" s="81"/>
      <c r="AA1399" s="81" t="n">
        <v>3.5</v>
      </c>
      <c r="AB1399" s="81"/>
      <c r="AC1399" s="81"/>
      <c r="AD1399" s="81"/>
      <c r="AE1399" s="81"/>
      <c r="AF1399" s="81"/>
      <c r="AG1399" s="81"/>
      <c r="AH1399" s="81"/>
      <c r="AI1399" s="81"/>
      <c r="AJ1399" s="81"/>
      <c r="AK1399" s="81"/>
      <c r="AL1399" s="81"/>
      <c r="AM1399" s="81"/>
      <c r="AN1399" s="81"/>
      <c r="AO1399" s="81" t="str">
        <f aca="false">D1399</f>
        <v>Arista</v>
      </c>
      <c r="AP1399" s="1" t="s">
        <v>6397</v>
      </c>
      <c r="AQ1399" s="1"/>
      <c r="AR1399" s="1"/>
      <c r="AS1399" s="1"/>
      <c r="AT1399" s="1"/>
      <c r="AU1399" s="1"/>
      <c r="AV1399" s="1"/>
      <c r="AW1399" s="1"/>
      <c r="AX1399" s="1"/>
      <c r="AY1399" s="1"/>
      <c r="AZ1399" s="1"/>
      <c r="BA1399" s="1"/>
      <c r="BB1399" s="1"/>
      <c r="BC1399" s="1"/>
      <c r="BD1399" s="1"/>
      <c r="BE1399" s="1"/>
      <c r="BF1399" s="1" t="s">
        <v>14668</v>
      </c>
      <c r="BG1399" s="1" t="s">
        <v>183</v>
      </c>
      <c r="BH1399" s="1"/>
      <c r="BI1399" s="1"/>
    </row>
    <row r="1400" customFormat="false" ht="12.75" hidden="false" customHeight="false" outlineLevel="0" collapsed="false">
      <c r="A1400" s="1" t="s">
        <v>8107</v>
      </c>
      <c r="B1400" s="1" t="s">
        <v>8108</v>
      </c>
      <c r="C1400" s="1" t="s">
        <v>177</v>
      </c>
      <c r="D1400" s="1" t="s">
        <v>82</v>
      </c>
      <c r="E1400" s="1" t="s">
        <v>15829</v>
      </c>
      <c r="F1400" s="1" t="s">
        <v>8110</v>
      </c>
      <c r="G1400" s="1" t="n">
        <v>51</v>
      </c>
      <c r="H1400" s="1" t="n">
        <v>1000</v>
      </c>
      <c r="I1400" s="101" t="s">
        <v>180</v>
      </c>
      <c r="J1400" s="1"/>
      <c r="K1400" s="1" t="n">
        <f aca="false">IFERROR(VLOOKUP(A1400,'[2]Pivot HorizontalMRP'!$A$4:$B$2689,2,0),0)</f>
        <v>0</v>
      </c>
      <c r="L1400" s="1" t="n">
        <f aca="false">IFERROR(VLOOKUP(A1400,'[2]Pivot HorizontalMRP'!$A$4:$C$2689,3,0),0)</f>
        <v>837</v>
      </c>
      <c r="M1400" s="1" t="n">
        <f aca="false">IFERROR(VLOOKUP(A1400,'[2]Pivot HorizontalMRP'!$A$4:$D$2689,0.4,0),0)</f>
        <v>0</v>
      </c>
      <c r="N1400" s="1" t="n">
        <f aca="false">IFERROR(VLOOKUP(A1400,'[2]Pivot HorizontalMRP'!$A$4:$E$2689,5,0),0)</f>
        <v>0</v>
      </c>
      <c r="O1400" s="1" t="n">
        <f aca="false">K1400+L1400</f>
        <v>837</v>
      </c>
      <c r="P1400" s="1" t="n">
        <f aca="false">K1400+L1400+M1400+N1400</f>
        <v>837</v>
      </c>
      <c r="Q1400" s="1" t="n">
        <f aca="false">IFERROR(VLOOKUP(A1400,'[2]Pivot HorizontalMRP'!$A$4:$F$2689,6,0),0)</f>
        <v>84</v>
      </c>
      <c r="R1400" s="1" t="n">
        <f aca="false">IFERROR(VLOOKUP(A1400,'[2]Pivot HorizontalMRP'!$A$4:$G$2689,7,0),0)</f>
        <v>0</v>
      </c>
      <c r="S1400" s="1" t="n">
        <f aca="false">IFERROR(VLOOKUP(A1400,'[2]Pivot HorizontalMRP'!$A$4:$H$2689,8,0),0)</f>
        <v>0</v>
      </c>
      <c r="T1400" s="1" t="n">
        <f aca="false">IFERROR(VLOOKUP(A1400,'[2]Pivot HorizontalMRP'!$A$4:$I$2689,9,0),0)</f>
        <v>0</v>
      </c>
      <c r="U1400" s="1" t="n">
        <f aca="false">IF(I1400="delivery",O1400-SUM(Q1400+R1400),IF(I1400="PO",P1400-SUM(Q1400:R1400)))</f>
        <v>753</v>
      </c>
      <c r="V1400" s="81" t="n">
        <v>1.1</v>
      </c>
      <c r="W1400" s="81"/>
      <c r="X1400" s="81" t="n">
        <f aca="false">W1400-V1400</f>
        <v>-1.1</v>
      </c>
      <c r="Y1400" s="81"/>
      <c r="Z1400" s="81"/>
      <c r="AA1400" s="81" t="n">
        <v>1.1</v>
      </c>
      <c r="AB1400" s="81"/>
      <c r="AC1400" s="81"/>
      <c r="AD1400" s="81"/>
      <c r="AE1400" s="81"/>
      <c r="AF1400" s="81"/>
      <c r="AG1400" s="81"/>
      <c r="AH1400" s="81"/>
      <c r="AI1400" s="81"/>
      <c r="AJ1400" s="81"/>
      <c r="AK1400" s="81"/>
      <c r="AL1400" s="81"/>
      <c r="AM1400" s="81"/>
      <c r="AN1400" s="81"/>
      <c r="AO1400" s="81" t="str">
        <f aca="false">D1400</f>
        <v>Arista</v>
      </c>
      <c r="AP1400" s="1" t="s">
        <v>6397</v>
      </c>
      <c r="AQ1400" s="1"/>
      <c r="AR1400" s="1"/>
      <c r="AS1400" s="1"/>
      <c r="AT1400" s="1"/>
      <c r="AU1400" s="1"/>
      <c r="AV1400" s="1"/>
      <c r="AW1400" s="1"/>
      <c r="AX1400" s="1"/>
      <c r="AY1400" s="1"/>
      <c r="AZ1400" s="1"/>
      <c r="BA1400" s="1"/>
      <c r="BB1400" s="1"/>
      <c r="BC1400" s="1"/>
      <c r="BD1400" s="1"/>
      <c r="BE1400" s="1"/>
      <c r="BF1400" s="1" t="s">
        <v>14668</v>
      </c>
      <c r="BG1400" s="1" t="s">
        <v>183</v>
      </c>
      <c r="BH1400" s="1"/>
      <c r="BI1400" s="1"/>
    </row>
    <row r="1401" customFormat="false" ht="12.75" hidden="false" customHeight="false" outlineLevel="0" collapsed="false">
      <c r="A1401" s="1" t="s">
        <v>8111</v>
      </c>
      <c r="B1401" s="1" t="s">
        <v>8112</v>
      </c>
      <c r="C1401" s="1" t="s">
        <v>177</v>
      </c>
      <c r="D1401" s="1" t="s">
        <v>82</v>
      </c>
      <c r="E1401" s="1" t="s">
        <v>15830</v>
      </c>
      <c r="F1401" s="1" t="s">
        <v>8114</v>
      </c>
      <c r="G1401" s="1" t="n">
        <v>51</v>
      </c>
      <c r="H1401" s="1" t="n">
        <v>1000</v>
      </c>
      <c r="I1401" s="101" t="s">
        <v>180</v>
      </c>
      <c r="J1401" s="1"/>
      <c r="K1401" s="1" t="n">
        <f aca="false">IFERROR(VLOOKUP(A1401,'[2]Pivot HorizontalMRP'!$A$4:$B$2689,2,0),0)</f>
        <v>0</v>
      </c>
      <c r="L1401" s="1" t="n">
        <f aca="false">IFERROR(VLOOKUP(A1401,'[2]Pivot HorizontalMRP'!$A$4:$C$2689,3,0),0)</f>
        <v>438</v>
      </c>
      <c r="M1401" s="1" t="n">
        <f aca="false">IFERROR(VLOOKUP(A1401,'[2]Pivot HorizontalMRP'!$A$4:$D$2689,0.4,0),0)</f>
        <v>0</v>
      </c>
      <c r="N1401" s="1" t="n">
        <f aca="false">IFERROR(VLOOKUP(A1401,'[2]Pivot HorizontalMRP'!$A$4:$E$2689,5,0),0)</f>
        <v>0</v>
      </c>
      <c r="O1401" s="1" t="n">
        <f aca="false">K1401+L1401</f>
        <v>438</v>
      </c>
      <c r="P1401" s="1" t="n">
        <f aca="false">K1401+L1401+M1401+N1401</f>
        <v>438</v>
      </c>
      <c r="Q1401" s="1" t="n">
        <f aca="false">IFERROR(VLOOKUP(A1401,'[2]Pivot HorizontalMRP'!$A$4:$F$2689,6,0),0)</f>
        <v>84</v>
      </c>
      <c r="R1401" s="1" t="n">
        <f aca="false">IFERROR(VLOOKUP(A1401,'[2]Pivot HorizontalMRP'!$A$4:$G$2689,7,0),0)</f>
        <v>0</v>
      </c>
      <c r="S1401" s="1" t="n">
        <f aca="false">IFERROR(VLOOKUP(A1401,'[2]Pivot HorizontalMRP'!$A$4:$H$2689,8,0),0)</f>
        <v>0</v>
      </c>
      <c r="T1401" s="1" t="n">
        <f aca="false">IFERROR(VLOOKUP(A1401,'[2]Pivot HorizontalMRP'!$A$4:$I$2689,9,0),0)</f>
        <v>0</v>
      </c>
      <c r="U1401" s="1" t="n">
        <f aca="false">IF(I1401="delivery",O1401-SUM(Q1401+R1401),IF(I1401="PO",P1401-SUM(Q1401:R1401)))</f>
        <v>354</v>
      </c>
      <c r="V1401" s="81" t="n">
        <v>1.85</v>
      </c>
      <c r="W1401" s="81"/>
      <c r="X1401" s="81" t="n">
        <f aca="false">W1401-V1401</f>
        <v>-1.85</v>
      </c>
      <c r="Y1401" s="81"/>
      <c r="Z1401" s="81"/>
      <c r="AA1401" s="81" t="n">
        <v>1.85</v>
      </c>
      <c r="AB1401" s="81"/>
      <c r="AC1401" s="81"/>
      <c r="AD1401" s="81"/>
      <c r="AE1401" s="81"/>
      <c r="AF1401" s="81"/>
      <c r="AG1401" s="81"/>
      <c r="AH1401" s="81"/>
      <c r="AI1401" s="81"/>
      <c r="AJ1401" s="81"/>
      <c r="AK1401" s="81"/>
      <c r="AL1401" s="81"/>
      <c r="AM1401" s="81"/>
      <c r="AN1401" s="81"/>
      <c r="AO1401" s="81" t="str">
        <f aca="false">D1401</f>
        <v>Arista</v>
      </c>
      <c r="AP1401" s="1" t="s">
        <v>6397</v>
      </c>
      <c r="AQ1401" s="1"/>
      <c r="AR1401" s="1"/>
      <c r="AS1401" s="1"/>
      <c r="AT1401" s="1"/>
      <c r="AU1401" s="1"/>
      <c r="AV1401" s="1"/>
      <c r="AW1401" s="1"/>
      <c r="AX1401" s="1"/>
      <c r="AY1401" s="1"/>
      <c r="AZ1401" s="1"/>
      <c r="BA1401" s="1"/>
      <c r="BB1401" s="1"/>
      <c r="BC1401" s="1"/>
      <c r="BD1401" s="1"/>
      <c r="BE1401" s="1"/>
      <c r="BF1401" s="1" t="s">
        <v>14668</v>
      </c>
      <c r="BG1401" s="1" t="s">
        <v>183</v>
      </c>
      <c r="BH1401" s="1"/>
      <c r="BI1401" s="1"/>
    </row>
    <row r="1402" customFormat="false" ht="12.75" hidden="false" customHeight="false" outlineLevel="0" collapsed="false">
      <c r="A1402" s="1" t="s">
        <v>8115</v>
      </c>
      <c r="B1402" s="1" t="s">
        <v>8116</v>
      </c>
      <c r="C1402" s="1" t="s">
        <v>177</v>
      </c>
      <c r="D1402" s="1" t="s">
        <v>82</v>
      </c>
      <c r="E1402" s="1" t="s">
        <v>8117</v>
      </c>
      <c r="F1402" s="1" t="s">
        <v>8118</v>
      </c>
      <c r="G1402" s="1" t="n">
        <v>71</v>
      </c>
      <c r="H1402" s="1" t="n">
        <v>500</v>
      </c>
      <c r="I1402" s="101" t="s">
        <v>180</v>
      </c>
      <c r="J1402" s="1"/>
      <c r="K1402" s="1" t="n">
        <f aca="false">IFERROR(VLOOKUP(A1402,'[2]Pivot HorizontalMRP'!$A$4:$B$2689,2,0),0)</f>
        <v>0</v>
      </c>
      <c r="L1402" s="1" t="n">
        <f aca="false">IFERROR(VLOOKUP(A1402,'[2]Pivot HorizontalMRP'!$A$4:$C$2689,3,0),0)</f>
        <v>4200</v>
      </c>
      <c r="M1402" s="1" t="n">
        <f aca="false">IFERROR(VLOOKUP(A1402,'[2]Pivot HorizontalMRP'!$A$4:$D$2689,0.4,0),0)</f>
        <v>0</v>
      </c>
      <c r="N1402" s="1" t="n">
        <f aca="false">IFERROR(VLOOKUP(A1402,'[2]Pivot HorizontalMRP'!$A$4:$E$2689,5,0),0)</f>
        <v>1000</v>
      </c>
      <c r="O1402" s="1" t="n">
        <f aca="false">K1402+L1402</f>
        <v>4200</v>
      </c>
      <c r="P1402" s="1" t="n">
        <f aca="false">K1402+L1402+M1402+N1402</f>
        <v>5200</v>
      </c>
      <c r="Q1402" s="1" t="n">
        <f aca="false">IFERROR(VLOOKUP(A1402,'[2]Pivot HorizontalMRP'!$A$4:$F$2689,6,0),0)</f>
        <v>4110</v>
      </c>
      <c r="R1402" s="1" t="n">
        <f aca="false">IFERROR(VLOOKUP(A1402,'[2]Pivot HorizontalMRP'!$A$4:$G$2689,7,0),0)</f>
        <v>2223</v>
      </c>
      <c r="S1402" s="1" t="n">
        <f aca="false">IFERROR(VLOOKUP(A1402,'[2]Pivot HorizontalMRP'!$A$4:$H$2689,8,0),0)</f>
        <v>2364</v>
      </c>
      <c r="T1402" s="1" t="n">
        <f aca="false">IFERROR(VLOOKUP(A1402,'[2]Pivot HorizontalMRP'!$A$4:$I$2689,9,0),0)</f>
        <v>1509</v>
      </c>
      <c r="U1402" s="1" t="n">
        <f aca="false">IF(I1402="delivery",O1402-SUM(Q1402+R1402),IF(I1402="PO",P1402-SUM(Q1402:R1402)))</f>
        <v>-2133</v>
      </c>
      <c r="V1402" s="81" t="n">
        <v>2.03</v>
      </c>
      <c r="W1402" s="81"/>
      <c r="X1402" s="81" t="n">
        <f aca="false">W1402-V1402</f>
        <v>-2.03</v>
      </c>
      <c r="Y1402" s="81"/>
      <c r="Z1402" s="81"/>
      <c r="AA1402" s="81" t="n">
        <v>2.4475</v>
      </c>
      <c r="AB1402" s="81"/>
      <c r="AC1402" s="81"/>
      <c r="AD1402" s="81"/>
      <c r="AE1402" s="81"/>
      <c r="AF1402" s="81"/>
      <c r="AG1402" s="81"/>
      <c r="AH1402" s="81"/>
      <c r="AI1402" s="81"/>
      <c r="AJ1402" s="81"/>
      <c r="AK1402" s="81"/>
      <c r="AL1402" s="81"/>
      <c r="AM1402" s="81"/>
      <c r="AN1402" s="81"/>
      <c r="AO1402" s="81" t="str">
        <f aca="false">D1402</f>
        <v>Arista</v>
      </c>
      <c r="AP1402" s="1" t="s">
        <v>6397</v>
      </c>
      <c r="AQ1402" s="1"/>
      <c r="AR1402" s="1"/>
      <c r="AS1402" s="1"/>
      <c r="AT1402" s="1"/>
      <c r="AU1402" s="1"/>
      <c r="AV1402" s="1"/>
      <c r="AW1402" s="1"/>
      <c r="AX1402" s="1"/>
      <c r="AY1402" s="1"/>
      <c r="AZ1402" s="1"/>
      <c r="BA1402" s="1"/>
      <c r="BB1402" s="1"/>
      <c r="BC1402" s="1"/>
      <c r="BD1402" s="1"/>
      <c r="BE1402" s="1"/>
      <c r="BF1402" s="1" t="s">
        <v>14668</v>
      </c>
      <c r="BG1402" s="1" t="s">
        <v>183</v>
      </c>
      <c r="BH1402" s="1"/>
      <c r="BI1402" s="1"/>
    </row>
    <row r="1403" customFormat="false" ht="12.75" hidden="false" customHeight="false" outlineLevel="0" collapsed="false">
      <c r="A1403" s="1" t="s">
        <v>8119</v>
      </c>
      <c r="B1403" s="1" t="s">
        <v>8120</v>
      </c>
      <c r="C1403" s="1" t="s">
        <v>177</v>
      </c>
      <c r="D1403" s="1" t="s">
        <v>82</v>
      </c>
      <c r="E1403" s="1" t="s">
        <v>8121</v>
      </c>
      <c r="F1403" s="1" t="s">
        <v>8122</v>
      </c>
      <c r="G1403" s="1" t="n">
        <v>76</v>
      </c>
      <c r="H1403" s="1" t="n">
        <v>1000</v>
      </c>
      <c r="I1403" s="101" t="s">
        <v>180</v>
      </c>
      <c r="J1403" s="1"/>
      <c r="K1403" s="1" t="n">
        <f aca="false">IFERROR(VLOOKUP(A1403,'[2]Pivot HorizontalMRP'!$A$4:$B$2689,2,0),0)</f>
        <v>0</v>
      </c>
      <c r="L1403" s="1" t="n">
        <f aca="false">IFERROR(VLOOKUP(A1403,'[2]Pivot HorizontalMRP'!$A$4:$C$2689,3,0),0)</f>
        <v>684</v>
      </c>
      <c r="M1403" s="1" t="n">
        <f aca="false">IFERROR(VLOOKUP(A1403,'[2]Pivot HorizontalMRP'!$A$4:$D$2689,0.4,0),0)</f>
        <v>0</v>
      </c>
      <c r="N1403" s="1" t="n">
        <f aca="false">IFERROR(VLOOKUP(A1403,'[2]Pivot HorizontalMRP'!$A$4:$E$2689,5,0),0)</f>
        <v>1000</v>
      </c>
      <c r="O1403" s="1" t="n">
        <f aca="false">K1403+L1403</f>
        <v>684</v>
      </c>
      <c r="P1403" s="1" t="n">
        <f aca="false">K1403+L1403+M1403+N1403</f>
        <v>1684</v>
      </c>
      <c r="Q1403" s="1" t="n">
        <f aca="false">IFERROR(VLOOKUP(A1403,'[2]Pivot HorizontalMRP'!$A$4:$F$2689,6,0),0)</f>
        <v>356</v>
      </c>
      <c r="R1403" s="1" t="n">
        <f aca="false">IFERROR(VLOOKUP(A1403,'[2]Pivot HorizontalMRP'!$A$4:$G$2689,7,0),0)</f>
        <v>514</v>
      </c>
      <c r="S1403" s="1" t="n">
        <f aca="false">IFERROR(VLOOKUP(A1403,'[2]Pivot HorizontalMRP'!$A$4:$H$2689,8,0),0)</f>
        <v>524</v>
      </c>
      <c r="T1403" s="1" t="n">
        <f aca="false">IFERROR(VLOOKUP(A1403,'[2]Pivot HorizontalMRP'!$A$4:$I$2689,9,0),0)</f>
        <v>179</v>
      </c>
      <c r="U1403" s="1" t="n">
        <f aca="false">IF(I1403="delivery",O1403-SUM(Q1403+R1403),IF(I1403="PO",P1403-SUM(Q1403:R1403)))</f>
        <v>-186</v>
      </c>
      <c r="V1403" s="81" t="n">
        <v>2.88</v>
      </c>
      <c r="W1403" s="81"/>
      <c r="X1403" s="81" t="n">
        <f aca="false">W1403-V1403</f>
        <v>-2.88</v>
      </c>
      <c r="Y1403" s="81"/>
      <c r="Z1403" s="81"/>
      <c r="AA1403" s="81" t="n">
        <v>3.49275</v>
      </c>
      <c r="AB1403" s="81"/>
      <c r="AC1403" s="81"/>
      <c r="AD1403" s="81"/>
      <c r="AE1403" s="81"/>
      <c r="AF1403" s="81"/>
      <c r="AG1403" s="81"/>
      <c r="AH1403" s="81"/>
      <c r="AI1403" s="81"/>
      <c r="AJ1403" s="81"/>
      <c r="AK1403" s="81"/>
      <c r="AL1403" s="81"/>
      <c r="AM1403" s="81"/>
      <c r="AN1403" s="81"/>
      <c r="AO1403" s="81" t="str">
        <f aca="false">D1403</f>
        <v>Arista</v>
      </c>
      <c r="AP1403" s="1" t="s">
        <v>6397</v>
      </c>
      <c r="AQ1403" s="1"/>
      <c r="AR1403" s="1"/>
      <c r="AS1403" s="1"/>
      <c r="AT1403" s="1"/>
      <c r="AU1403" s="1"/>
      <c r="AV1403" s="1"/>
      <c r="AW1403" s="1"/>
      <c r="AX1403" s="1"/>
      <c r="AY1403" s="1"/>
      <c r="AZ1403" s="1"/>
      <c r="BA1403" s="1"/>
      <c r="BB1403" s="1"/>
      <c r="BC1403" s="1"/>
      <c r="BD1403" s="1"/>
      <c r="BE1403" s="1"/>
      <c r="BF1403" s="1" t="s">
        <v>14668</v>
      </c>
      <c r="BG1403" s="1" t="s">
        <v>183</v>
      </c>
      <c r="BH1403" s="1"/>
      <c r="BI1403" s="1"/>
    </row>
    <row r="1404" customFormat="false" ht="12.75" hidden="false" customHeight="false" outlineLevel="0" collapsed="false">
      <c r="A1404" s="1" t="s">
        <v>8123</v>
      </c>
      <c r="B1404" s="1" t="s">
        <v>8124</v>
      </c>
      <c r="C1404" s="1" t="s">
        <v>177</v>
      </c>
      <c r="D1404" s="1" t="s">
        <v>82</v>
      </c>
      <c r="E1404" s="1" t="s">
        <v>15831</v>
      </c>
      <c r="F1404" s="1" t="s">
        <v>8126</v>
      </c>
      <c r="G1404" s="1" t="n">
        <v>91</v>
      </c>
      <c r="H1404" s="1" t="n">
        <v>128</v>
      </c>
      <c r="I1404" s="101" t="s">
        <v>180</v>
      </c>
      <c r="J1404" s="1"/>
      <c r="K1404" s="1" t="n">
        <f aca="false">IFERROR(VLOOKUP(A1404,'[2]Pivot HorizontalMRP'!$A$4:$B$2689,2,0),0)</f>
        <v>0</v>
      </c>
      <c r="L1404" s="1" t="n">
        <f aca="false">IFERROR(VLOOKUP(A1404,'[2]Pivot HorizontalMRP'!$A$4:$C$2689,3,0),0)</f>
        <v>2280</v>
      </c>
      <c r="M1404" s="1" t="n">
        <f aca="false">IFERROR(VLOOKUP(A1404,'[2]Pivot HorizontalMRP'!$A$4:$D$2689,0.4,0),0)</f>
        <v>0</v>
      </c>
      <c r="N1404" s="1" t="n">
        <f aca="false">IFERROR(VLOOKUP(A1404,'[2]Pivot HorizontalMRP'!$A$4:$E$2689,5,0),0)</f>
        <v>640</v>
      </c>
      <c r="O1404" s="1" t="n">
        <f aca="false">K1404+L1404</f>
        <v>2280</v>
      </c>
      <c r="P1404" s="1" t="n">
        <f aca="false">K1404+L1404+M1404+N1404</f>
        <v>2920</v>
      </c>
      <c r="Q1404" s="1" t="n">
        <f aca="false">IFERROR(VLOOKUP(A1404,'[2]Pivot HorizontalMRP'!$A$4:$F$2689,6,0),0)</f>
        <v>1083</v>
      </c>
      <c r="R1404" s="1" t="n">
        <f aca="false">IFERROR(VLOOKUP(A1404,'[2]Pivot HorizontalMRP'!$A$4:$G$2689,7,0),0)</f>
        <v>1286</v>
      </c>
      <c r="S1404" s="1" t="n">
        <f aca="false">IFERROR(VLOOKUP(A1404,'[2]Pivot HorizontalMRP'!$A$4:$H$2689,8,0),0)</f>
        <v>1159</v>
      </c>
      <c r="T1404" s="1" t="n">
        <f aca="false">IFERROR(VLOOKUP(A1404,'[2]Pivot HorizontalMRP'!$A$4:$I$2689,9,0),0)</f>
        <v>765</v>
      </c>
      <c r="U1404" s="1" t="n">
        <f aca="false">IF(I1404="delivery",O1404-SUM(Q1404+R1404),IF(I1404="PO",P1404-SUM(Q1404:R1404)))</f>
        <v>-89</v>
      </c>
      <c r="V1404" s="81" t="n">
        <v>25.97</v>
      </c>
      <c r="W1404" s="81"/>
      <c r="X1404" s="81" t="n">
        <f aca="false">W1404-V1404</f>
        <v>-25.97</v>
      </c>
      <c r="Y1404" s="81"/>
      <c r="Z1404" s="81"/>
      <c r="AA1404" s="81" t="n">
        <v>28</v>
      </c>
      <c r="AB1404" s="81"/>
      <c r="AC1404" s="81"/>
      <c r="AD1404" s="81"/>
      <c r="AE1404" s="81"/>
      <c r="AF1404" s="81"/>
      <c r="AG1404" s="81"/>
      <c r="AH1404" s="81"/>
      <c r="AI1404" s="81"/>
      <c r="AJ1404" s="81"/>
      <c r="AK1404" s="81"/>
      <c r="AL1404" s="81"/>
      <c r="AM1404" s="81"/>
      <c r="AN1404" s="81"/>
      <c r="AO1404" s="81" t="str">
        <f aca="false">D1404</f>
        <v>Arista</v>
      </c>
      <c r="AP1404" s="1" t="s">
        <v>6397</v>
      </c>
      <c r="AQ1404" s="1"/>
      <c r="AR1404" s="1"/>
      <c r="AS1404" s="1"/>
      <c r="AT1404" s="1"/>
      <c r="AU1404" s="1"/>
      <c r="AV1404" s="1"/>
      <c r="AW1404" s="1"/>
      <c r="AX1404" s="1"/>
      <c r="AY1404" s="1"/>
      <c r="AZ1404" s="1"/>
      <c r="BA1404" s="1"/>
      <c r="BB1404" s="1"/>
      <c r="BC1404" s="1"/>
      <c r="BD1404" s="1"/>
      <c r="BE1404" s="1"/>
      <c r="BF1404" s="1" t="s">
        <v>14668</v>
      </c>
      <c r="BG1404" s="1" t="s">
        <v>183</v>
      </c>
      <c r="BH1404" s="1"/>
      <c r="BI1404" s="1"/>
    </row>
    <row r="1405" customFormat="false" ht="12.75" hidden="false" customHeight="false" outlineLevel="0" collapsed="false">
      <c r="A1405" s="1" t="s">
        <v>8127</v>
      </c>
      <c r="B1405" s="1" t="s">
        <v>8128</v>
      </c>
      <c r="C1405" s="1" t="s">
        <v>177</v>
      </c>
      <c r="D1405" s="1" t="s">
        <v>82</v>
      </c>
      <c r="E1405" s="1" t="s">
        <v>15832</v>
      </c>
      <c r="F1405" s="1" t="s">
        <v>8130</v>
      </c>
      <c r="G1405" s="1" t="n">
        <v>53</v>
      </c>
      <c r="H1405" s="1" t="n">
        <v>1000</v>
      </c>
      <c r="I1405" s="101" t="s">
        <v>180</v>
      </c>
      <c r="J1405" s="1"/>
      <c r="K1405" s="1" t="n">
        <f aca="false">IFERROR(VLOOKUP(A1405,'[2]Pivot HorizontalMRP'!$A$4:$B$2689,2,0),0)</f>
        <v>0</v>
      </c>
      <c r="L1405" s="1" t="n">
        <f aca="false">IFERROR(VLOOKUP(A1405,'[2]Pivot HorizontalMRP'!$A$4:$C$2689,3,0),0)</f>
        <v>3251</v>
      </c>
      <c r="M1405" s="1" t="n">
        <f aca="false">IFERROR(VLOOKUP(A1405,'[2]Pivot HorizontalMRP'!$A$4:$D$2689,0.4,0),0)</f>
        <v>0</v>
      </c>
      <c r="N1405" s="1" t="n">
        <f aca="false">IFERROR(VLOOKUP(A1405,'[2]Pivot HorizontalMRP'!$A$4:$E$2689,5,0),0)</f>
        <v>8500</v>
      </c>
      <c r="O1405" s="1" t="n">
        <f aca="false">K1405+L1405</f>
        <v>3251</v>
      </c>
      <c r="P1405" s="1" t="n">
        <f aca="false">K1405+L1405+M1405+N1405</f>
        <v>11751</v>
      </c>
      <c r="Q1405" s="1" t="n">
        <f aca="false">IFERROR(VLOOKUP(A1405,'[2]Pivot HorizontalMRP'!$A$4:$F$2689,6,0),0)</f>
        <v>7322</v>
      </c>
      <c r="R1405" s="1" t="n">
        <f aca="false">IFERROR(VLOOKUP(A1405,'[2]Pivot HorizontalMRP'!$A$4:$G$2689,7,0),0)</f>
        <v>4845</v>
      </c>
      <c r="S1405" s="1" t="n">
        <f aca="false">IFERROR(VLOOKUP(A1405,'[2]Pivot HorizontalMRP'!$A$4:$H$2689,8,0),0)</f>
        <v>5850</v>
      </c>
      <c r="T1405" s="1" t="n">
        <f aca="false">IFERROR(VLOOKUP(A1405,'[2]Pivot HorizontalMRP'!$A$4:$I$2689,9,0),0)</f>
        <v>3104</v>
      </c>
      <c r="U1405" s="1" t="n">
        <f aca="false">IF(I1405="delivery",O1405-SUM(Q1405+R1405),IF(I1405="PO",P1405-SUM(Q1405:R1405)))</f>
        <v>-8916</v>
      </c>
      <c r="V1405" s="81" t="n">
        <v>0.995</v>
      </c>
      <c r="W1405" s="81"/>
      <c r="X1405" s="81" t="n">
        <f aca="false">W1405-V1405</f>
        <v>-0.995</v>
      </c>
      <c r="Y1405" s="81"/>
      <c r="Z1405" s="81"/>
      <c r="AA1405" s="81" t="n">
        <v>1.1</v>
      </c>
      <c r="AB1405" s="81"/>
      <c r="AC1405" s="81"/>
      <c r="AD1405" s="81"/>
      <c r="AE1405" s="81"/>
      <c r="AF1405" s="81"/>
      <c r="AG1405" s="81"/>
      <c r="AH1405" s="81"/>
      <c r="AI1405" s="81"/>
      <c r="AJ1405" s="81"/>
      <c r="AK1405" s="81"/>
      <c r="AL1405" s="81"/>
      <c r="AM1405" s="81"/>
      <c r="AN1405" s="81"/>
      <c r="AO1405" s="81" t="str">
        <f aca="false">D1405</f>
        <v>Arista</v>
      </c>
      <c r="AP1405" s="1" t="s">
        <v>6397</v>
      </c>
      <c r="AQ1405" s="1"/>
      <c r="AR1405" s="1"/>
      <c r="AS1405" s="1"/>
      <c r="AT1405" s="1"/>
      <c r="AU1405" s="1"/>
      <c r="AV1405" s="1"/>
      <c r="AW1405" s="1"/>
      <c r="AX1405" s="1"/>
      <c r="AY1405" s="1"/>
      <c r="AZ1405" s="1"/>
      <c r="BA1405" s="1"/>
      <c r="BB1405" s="1"/>
      <c r="BC1405" s="1"/>
      <c r="BD1405" s="1"/>
      <c r="BE1405" s="1"/>
      <c r="BF1405" s="1" t="s">
        <v>14668</v>
      </c>
      <c r="BG1405" s="1" t="s">
        <v>183</v>
      </c>
      <c r="BH1405" s="1"/>
      <c r="BI1405" s="1"/>
    </row>
    <row r="1406" customFormat="false" ht="12.75" hidden="false" customHeight="false" outlineLevel="0" collapsed="false">
      <c r="A1406" s="1" t="s">
        <v>8131</v>
      </c>
      <c r="B1406" s="1" t="s">
        <v>8132</v>
      </c>
      <c r="C1406" s="1" t="s">
        <v>177</v>
      </c>
      <c r="D1406" s="1" t="s">
        <v>82</v>
      </c>
      <c r="E1406" s="1" t="s">
        <v>15833</v>
      </c>
      <c r="F1406" s="1" t="s">
        <v>8134</v>
      </c>
      <c r="G1406" s="1" t="n">
        <v>51</v>
      </c>
      <c r="H1406" s="1" t="n">
        <v>1000</v>
      </c>
      <c r="I1406" s="101" t="s">
        <v>180</v>
      </c>
      <c r="J1406" s="1"/>
      <c r="K1406" s="1" t="n">
        <f aca="false">IFERROR(VLOOKUP(A1406,'[2]Pivot HorizontalMRP'!$A$4:$B$2689,2,0),0)</f>
        <v>0</v>
      </c>
      <c r="L1406" s="1" t="n">
        <f aca="false">IFERROR(VLOOKUP(A1406,'[2]Pivot HorizontalMRP'!$A$4:$C$2689,3,0),0)</f>
        <v>6053</v>
      </c>
      <c r="M1406" s="1" t="n">
        <f aca="false">IFERROR(VLOOKUP(A1406,'[2]Pivot HorizontalMRP'!$A$4:$D$2689,0.4,0),0)</f>
        <v>0</v>
      </c>
      <c r="N1406" s="1" t="n">
        <f aca="false">IFERROR(VLOOKUP(A1406,'[2]Pivot HorizontalMRP'!$A$4:$E$2689,5,0),0)</f>
        <v>6000</v>
      </c>
      <c r="O1406" s="1" t="n">
        <f aca="false">K1406+L1406</f>
        <v>6053</v>
      </c>
      <c r="P1406" s="1" t="n">
        <f aca="false">K1406+L1406+M1406+N1406</f>
        <v>12053</v>
      </c>
      <c r="Q1406" s="1" t="n">
        <f aca="false">IFERROR(VLOOKUP(A1406,'[2]Pivot HorizontalMRP'!$A$4:$F$2689,6,0),0)</f>
        <v>10758</v>
      </c>
      <c r="R1406" s="1" t="n">
        <f aca="false">IFERROR(VLOOKUP(A1406,'[2]Pivot HorizontalMRP'!$A$4:$G$2689,7,0),0)</f>
        <v>6466</v>
      </c>
      <c r="S1406" s="1" t="n">
        <f aca="false">IFERROR(VLOOKUP(A1406,'[2]Pivot HorizontalMRP'!$A$4:$H$2689,8,0),0)</f>
        <v>6848</v>
      </c>
      <c r="T1406" s="1" t="n">
        <f aca="false">IFERROR(VLOOKUP(A1406,'[2]Pivot HorizontalMRP'!$A$4:$I$2689,9,0),0)</f>
        <v>4183</v>
      </c>
      <c r="U1406" s="1" t="n">
        <f aca="false">IF(I1406="delivery",O1406-SUM(Q1406+R1406),IF(I1406="PO",P1406-SUM(Q1406:R1406)))</f>
        <v>-11171</v>
      </c>
      <c r="V1406" s="81" t="n">
        <v>1.402</v>
      </c>
      <c r="W1406" s="81"/>
      <c r="X1406" s="81" t="n">
        <f aca="false">W1406-V1406</f>
        <v>-1.402</v>
      </c>
      <c r="Y1406" s="81"/>
      <c r="Z1406" s="81"/>
      <c r="AA1406" s="81" t="n">
        <v>2.0182</v>
      </c>
      <c r="AB1406" s="81"/>
      <c r="AC1406" s="81"/>
      <c r="AD1406" s="81"/>
      <c r="AE1406" s="81"/>
      <c r="AF1406" s="81"/>
      <c r="AG1406" s="81"/>
      <c r="AH1406" s="81"/>
      <c r="AI1406" s="81"/>
      <c r="AJ1406" s="81"/>
      <c r="AK1406" s="81"/>
      <c r="AL1406" s="81"/>
      <c r="AM1406" s="81"/>
      <c r="AN1406" s="81"/>
      <c r="AO1406" s="81" t="str">
        <f aca="false">D1406</f>
        <v>Arista</v>
      </c>
      <c r="AP1406" s="1" t="s">
        <v>6397</v>
      </c>
      <c r="AQ1406" s="1"/>
      <c r="AR1406" s="1"/>
      <c r="AS1406" s="1"/>
      <c r="AT1406" s="1"/>
      <c r="AU1406" s="1"/>
      <c r="AV1406" s="1"/>
      <c r="AW1406" s="1"/>
      <c r="AX1406" s="1"/>
      <c r="AY1406" s="1"/>
      <c r="AZ1406" s="1"/>
      <c r="BA1406" s="1"/>
      <c r="BB1406" s="1"/>
      <c r="BC1406" s="1"/>
      <c r="BD1406" s="1"/>
      <c r="BE1406" s="1"/>
      <c r="BF1406" s="1" t="s">
        <v>14668</v>
      </c>
      <c r="BG1406" s="1" t="s">
        <v>183</v>
      </c>
      <c r="BH1406" s="1"/>
      <c r="BI1406" s="1"/>
    </row>
    <row r="1407" customFormat="false" ht="12.75" hidden="false" customHeight="false" outlineLevel="0" collapsed="false">
      <c r="A1407" s="1" t="s">
        <v>8135</v>
      </c>
      <c r="B1407" s="1" t="s">
        <v>8136</v>
      </c>
      <c r="C1407" s="1" t="s">
        <v>177</v>
      </c>
      <c r="D1407" s="1" t="s">
        <v>82</v>
      </c>
      <c r="E1407" s="1" t="s">
        <v>15834</v>
      </c>
      <c r="F1407" s="1" t="s">
        <v>15835</v>
      </c>
      <c r="G1407" s="1" t="n">
        <v>68</v>
      </c>
      <c r="H1407" s="1" t="n">
        <v>3000</v>
      </c>
      <c r="I1407" s="101" t="s">
        <v>180</v>
      </c>
      <c r="J1407" s="1"/>
      <c r="K1407" s="1" t="n">
        <f aca="false">IFERROR(VLOOKUP(A1407,'[2]Pivot HorizontalMRP'!$A$4:$B$2689,2,0),0)</f>
        <v>0</v>
      </c>
      <c r="L1407" s="1" t="n">
        <f aca="false">IFERROR(VLOOKUP(A1407,'[2]Pivot HorizontalMRP'!$A$4:$C$2689,3,0),0)</f>
        <v>1875</v>
      </c>
      <c r="M1407" s="1" t="n">
        <f aca="false">IFERROR(VLOOKUP(A1407,'[2]Pivot HorizontalMRP'!$A$4:$D$2689,0.4,0),0)</f>
        <v>0</v>
      </c>
      <c r="N1407" s="1" t="n">
        <f aca="false">IFERROR(VLOOKUP(A1407,'[2]Pivot HorizontalMRP'!$A$4:$E$2689,5,0),0)</f>
        <v>9000</v>
      </c>
      <c r="O1407" s="1" t="n">
        <f aca="false">K1407+L1407</f>
        <v>1875</v>
      </c>
      <c r="P1407" s="1" t="n">
        <f aca="false">K1407+L1407+M1407+N1407</f>
        <v>10875</v>
      </c>
      <c r="Q1407" s="1" t="n">
        <f aca="false">IFERROR(VLOOKUP(A1407,'[2]Pivot HorizontalMRP'!$A$4:$F$2689,6,0),0)</f>
        <v>7837</v>
      </c>
      <c r="R1407" s="1" t="n">
        <f aca="false">IFERROR(VLOOKUP(A1407,'[2]Pivot HorizontalMRP'!$A$4:$G$2689,7,0),0)</f>
        <v>4250</v>
      </c>
      <c r="S1407" s="1" t="n">
        <f aca="false">IFERROR(VLOOKUP(A1407,'[2]Pivot HorizontalMRP'!$A$4:$H$2689,8,0),0)</f>
        <v>4587</v>
      </c>
      <c r="T1407" s="1" t="n">
        <f aca="false">IFERROR(VLOOKUP(A1407,'[2]Pivot HorizontalMRP'!$A$4:$I$2689,9,0),0)</f>
        <v>2977</v>
      </c>
      <c r="U1407" s="1" t="n">
        <f aca="false">IF(I1407="delivery",O1407-SUM(Q1407+R1407),IF(I1407="PO",P1407-SUM(Q1407:R1407)))</f>
        <v>-10212</v>
      </c>
      <c r="V1407" s="81" t="n">
        <v>1.534</v>
      </c>
      <c r="W1407" s="81"/>
      <c r="X1407" s="81" t="n">
        <f aca="false">W1407-V1407</f>
        <v>-1.534</v>
      </c>
      <c r="Y1407" s="81"/>
      <c r="Z1407" s="81"/>
      <c r="AA1407" s="81" t="n">
        <v>1.745</v>
      </c>
      <c r="AB1407" s="81"/>
      <c r="AC1407" s="81"/>
      <c r="AD1407" s="81"/>
      <c r="AE1407" s="81"/>
      <c r="AF1407" s="81"/>
      <c r="AG1407" s="81"/>
      <c r="AH1407" s="81"/>
      <c r="AI1407" s="81"/>
      <c r="AJ1407" s="81"/>
      <c r="AK1407" s="81"/>
      <c r="AL1407" s="81"/>
      <c r="AM1407" s="81"/>
      <c r="AN1407" s="81"/>
      <c r="AO1407" s="81" t="str">
        <f aca="false">D1407</f>
        <v>Arista</v>
      </c>
      <c r="AP1407" s="1" t="s">
        <v>6397</v>
      </c>
      <c r="AQ1407" s="1"/>
      <c r="AR1407" s="1"/>
      <c r="AS1407" s="1"/>
      <c r="AT1407" s="1"/>
      <c r="AU1407" s="1"/>
      <c r="AV1407" s="1"/>
      <c r="AW1407" s="1"/>
      <c r="AX1407" s="1"/>
      <c r="AY1407" s="1"/>
      <c r="AZ1407" s="1"/>
      <c r="BA1407" s="1"/>
      <c r="BB1407" s="1"/>
      <c r="BC1407" s="1"/>
      <c r="BD1407" s="1"/>
      <c r="BE1407" s="1"/>
      <c r="BF1407" s="1" t="s">
        <v>14668</v>
      </c>
      <c r="BG1407" s="1" t="s">
        <v>183</v>
      </c>
      <c r="BH1407" s="1"/>
      <c r="BI1407" s="1"/>
    </row>
    <row r="1408" customFormat="false" ht="12.75" hidden="false" customHeight="false" outlineLevel="0" collapsed="false">
      <c r="A1408" s="1" t="s">
        <v>8139</v>
      </c>
      <c r="B1408" s="1" t="s">
        <v>8140</v>
      </c>
      <c r="C1408" s="1" t="s">
        <v>177</v>
      </c>
      <c r="D1408" s="1" t="s">
        <v>82</v>
      </c>
      <c r="E1408" s="1" t="s">
        <v>15836</v>
      </c>
      <c r="F1408" s="1" t="s">
        <v>15837</v>
      </c>
      <c r="G1408" s="1" t="n">
        <v>71</v>
      </c>
      <c r="H1408" s="1" t="n">
        <v>500</v>
      </c>
      <c r="I1408" s="101" t="s">
        <v>180</v>
      </c>
      <c r="J1408" s="1"/>
      <c r="K1408" s="1" t="n">
        <f aca="false">IFERROR(VLOOKUP(A1408,'[2]Pivot HorizontalMRP'!$A$4:$B$2689,2,0),0)</f>
        <v>0</v>
      </c>
      <c r="L1408" s="1" t="n">
        <f aca="false">IFERROR(VLOOKUP(A1408,'[2]Pivot HorizontalMRP'!$A$4:$C$2689,3,0),0)</f>
        <v>1091</v>
      </c>
      <c r="M1408" s="1" t="n">
        <f aca="false">IFERROR(VLOOKUP(A1408,'[2]Pivot HorizontalMRP'!$A$4:$D$2689,0.4,0),0)</f>
        <v>0</v>
      </c>
      <c r="N1408" s="1" t="n">
        <f aca="false">IFERROR(VLOOKUP(A1408,'[2]Pivot HorizontalMRP'!$A$4:$E$2689,5,0),0)</f>
        <v>0</v>
      </c>
      <c r="O1408" s="1" t="n">
        <f aca="false">K1408+L1408</f>
        <v>1091</v>
      </c>
      <c r="P1408" s="1" t="n">
        <f aca="false">K1408+L1408+M1408+N1408</f>
        <v>1091</v>
      </c>
      <c r="Q1408" s="1" t="n">
        <f aca="false">IFERROR(VLOOKUP(A1408,'[2]Pivot HorizontalMRP'!$A$4:$F$2689,6,0),0)</f>
        <v>342</v>
      </c>
      <c r="R1408" s="1" t="n">
        <f aca="false">IFERROR(VLOOKUP(A1408,'[2]Pivot HorizontalMRP'!$A$4:$G$2689,7,0),0)</f>
        <v>307</v>
      </c>
      <c r="S1408" s="1" t="n">
        <f aca="false">IFERROR(VLOOKUP(A1408,'[2]Pivot HorizontalMRP'!$A$4:$H$2689,8,0),0)</f>
        <v>333</v>
      </c>
      <c r="T1408" s="1" t="n">
        <f aca="false">IFERROR(VLOOKUP(A1408,'[2]Pivot HorizontalMRP'!$A$4:$I$2689,9,0),0)</f>
        <v>138</v>
      </c>
      <c r="U1408" s="1" t="n">
        <f aca="false">IF(I1408="delivery",O1408-SUM(Q1408+R1408),IF(I1408="PO",P1408-SUM(Q1408:R1408)))</f>
        <v>442</v>
      </c>
      <c r="V1408" s="81" t="n">
        <v>4.018</v>
      </c>
      <c r="W1408" s="81"/>
      <c r="X1408" s="81" t="n">
        <f aca="false">W1408-V1408</f>
        <v>-4.018</v>
      </c>
      <c r="Y1408" s="81"/>
      <c r="Z1408" s="81"/>
      <c r="AA1408" s="81" t="n">
        <v>4.018</v>
      </c>
      <c r="AB1408" s="81"/>
      <c r="AC1408" s="81"/>
      <c r="AD1408" s="81"/>
      <c r="AE1408" s="81"/>
      <c r="AF1408" s="81"/>
      <c r="AG1408" s="81"/>
      <c r="AH1408" s="81"/>
      <c r="AI1408" s="81"/>
      <c r="AJ1408" s="81"/>
      <c r="AK1408" s="81"/>
      <c r="AL1408" s="81"/>
      <c r="AM1408" s="81"/>
      <c r="AN1408" s="81"/>
      <c r="AO1408" s="81" t="str">
        <f aca="false">D1408</f>
        <v>Arista</v>
      </c>
      <c r="AP1408" s="1" t="s">
        <v>6397</v>
      </c>
      <c r="AQ1408" s="1"/>
      <c r="AR1408" s="1"/>
      <c r="AS1408" s="1"/>
      <c r="AT1408" s="1"/>
      <c r="AU1408" s="1"/>
      <c r="AV1408" s="1"/>
      <c r="AW1408" s="1"/>
      <c r="AX1408" s="1"/>
      <c r="AY1408" s="1"/>
      <c r="AZ1408" s="1"/>
      <c r="BA1408" s="1"/>
      <c r="BB1408" s="1"/>
      <c r="BC1408" s="1"/>
      <c r="BD1408" s="1"/>
      <c r="BE1408" s="1"/>
      <c r="BF1408" s="1" t="s">
        <v>14668</v>
      </c>
      <c r="BG1408" s="1" t="s">
        <v>183</v>
      </c>
      <c r="BH1408" s="1"/>
      <c r="BI1408" s="1"/>
    </row>
    <row r="1409" customFormat="false" ht="12.75" hidden="false" customHeight="false" outlineLevel="0" collapsed="false">
      <c r="A1409" s="1" t="s">
        <v>8143</v>
      </c>
      <c r="B1409" s="1" t="s">
        <v>8144</v>
      </c>
      <c r="C1409" s="1" t="s">
        <v>177</v>
      </c>
      <c r="D1409" s="1" t="s">
        <v>82</v>
      </c>
      <c r="E1409" s="1" t="s">
        <v>15838</v>
      </c>
      <c r="F1409" s="1" t="s">
        <v>15839</v>
      </c>
      <c r="G1409" s="1" t="n">
        <v>71</v>
      </c>
      <c r="H1409" s="1" t="n">
        <v>1000</v>
      </c>
      <c r="I1409" s="101" t="s">
        <v>180</v>
      </c>
      <c r="J1409" s="1"/>
      <c r="K1409" s="1" t="n">
        <f aca="false">IFERROR(VLOOKUP(A1409,'[2]Pivot HorizontalMRP'!$A$4:$B$2689,2,0),0)</f>
        <v>0</v>
      </c>
      <c r="L1409" s="1" t="n">
        <f aca="false">IFERROR(VLOOKUP(A1409,'[2]Pivot HorizontalMRP'!$A$4:$C$2689,3,0),0)</f>
        <v>18698</v>
      </c>
      <c r="M1409" s="1" t="n">
        <f aca="false">IFERROR(VLOOKUP(A1409,'[2]Pivot HorizontalMRP'!$A$4:$D$2689,0.4,0),0)</f>
        <v>0</v>
      </c>
      <c r="N1409" s="1" t="n">
        <f aca="false">IFERROR(VLOOKUP(A1409,'[2]Pivot HorizontalMRP'!$A$4:$E$2689,5,0),0)</f>
        <v>40000</v>
      </c>
      <c r="O1409" s="1" t="n">
        <f aca="false">K1409+L1409</f>
        <v>18698</v>
      </c>
      <c r="P1409" s="1" t="n">
        <f aca="false">K1409+L1409+M1409+N1409</f>
        <v>58698</v>
      </c>
      <c r="Q1409" s="1" t="n">
        <f aca="false">IFERROR(VLOOKUP(A1409,'[2]Pivot HorizontalMRP'!$A$4:$F$2689,6,0),0)</f>
        <v>52376</v>
      </c>
      <c r="R1409" s="1" t="n">
        <f aca="false">IFERROR(VLOOKUP(A1409,'[2]Pivot HorizontalMRP'!$A$4:$G$2689,7,0),0)</f>
        <v>22420</v>
      </c>
      <c r="S1409" s="1" t="n">
        <f aca="false">IFERROR(VLOOKUP(A1409,'[2]Pivot HorizontalMRP'!$A$4:$H$2689,8,0),0)</f>
        <v>22920</v>
      </c>
      <c r="T1409" s="1" t="n">
        <f aca="false">IFERROR(VLOOKUP(A1409,'[2]Pivot HorizontalMRP'!$A$4:$I$2689,9,0),0)</f>
        <v>14925</v>
      </c>
      <c r="U1409" s="1" t="n">
        <f aca="false">IF(I1409="delivery",O1409-SUM(Q1409+R1409),IF(I1409="PO",P1409-SUM(Q1409:R1409)))</f>
        <v>-56098</v>
      </c>
      <c r="V1409" s="81" t="n">
        <v>3.032</v>
      </c>
      <c r="W1409" s="81"/>
      <c r="X1409" s="81" t="n">
        <f aca="false">W1409-V1409</f>
        <v>-3.032</v>
      </c>
      <c r="Y1409" s="81"/>
      <c r="Z1409" s="81"/>
      <c r="AA1409" s="81" t="n">
        <v>3.05</v>
      </c>
      <c r="AB1409" s="81"/>
      <c r="AC1409" s="81"/>
      <c r="AD1409" s="81"/>
      <c r="AE1409" s="81"/>
      <c r="AF1409" s="81"/>
      <c r="AG1409" s="81"/>
      <c r="AH1409" s="81"/>
      <c r="AI1409" s="81"/>
      <c r="AJ1409" s="81"/>
      <c r="AK1409" s="81"/>
      <c r="AL1409" s="81"/>
      <c r="AM1409" s="81"/>
      <c r="AN1409" s="81"/>
      <c r="AO1409" s="81" t="str">
        <f aca="false">D1409</f>
        <v>Arista</v>
      </c>
      <c r="AP1409" s="1" t="s">
        <v>6397</v>
      </c>
      <c r="AQ1409" s="1"/>
      <c r="AR1409" s="1"/>
      <c r="AS1409" s="1"/>
      <c r="AT1409" s="1"/>
      <c r="AU1409" s="1"/>
      <c r="AV1409" s="1"/>
      <c r="AW1409" s="1"/>
      <c r="AX1409" s="1"/>
      <c r="AY1409" s="1"/>
      <c r="AZ1409" s="1"/>
      <c r="BA1409" s="1"/>
      <c r="BB1409" s="1"/>
      <c r="BC1409" s="1"/>
      <c r="BD1409" s="1"/>
      <c r="BE1409" s="1"/>
      <c r="BF1409" s="1" t="s">
        <v>14668</v>
      </c>
      <c r="BG1409" s="1" t="s">
        <v>183</v>
      </c>
      <c r="BH1409" s="1"/>
      <c r="BI1409" s="1"/>
    </row>
    <row r="1410" customFormat="false" ht="12.75" hidden="false" customHeight="false" outlineLevel="0" collapsed="false">
      <c r="A1410" s="1" t="s">
        <v>8147</v>
      </c>
      <c r="B1410" s="1" t="s">
        <v>8148</v>
      </c>
      <c r="C1410" s="1" t="s">
        <v>177</v>
      </c>
      <c r="D1410" s="1" t="s">
        <v>82</v>
      </c>
      <c r="E1410" s="1" t="s">
        <v>8149</v>
      </c>
      <c r="F1410" s="1" t="s">
        <v>8150</v>
      </c>
      <c r="G1410" s="1" t="n">
        <v>81</v>
      </c>
      <c r="H1410" s="1" t="n">
        <v>1000</v>
      </c>
      <c r="I1410" s="101" t="s">
        <v>180</v>
      </c>
      <c r="J1410" s="1"/>
      <c r="K1410" s="1" t="n">
        <f aca="false">IFERROR(VLOOKUP(A1410,'[2]Pivot HorizontalMRP'!$A$4:$B$2689,2,0),0)</f>
        <v>0</v>
      </c>
      <c r="L1410" s="1" t="n">
        <f aca="false">IFERROR(VLOOKUP(A1410,'[2]Pivot HorizontalMRP'!$A$4:$C$2689,3,0),0)</f>
        <v>916</v>
      </c>
      <c r="M1410" s="1" t="n">
        <f aca="false">IFERROR(VLOOKUP(A1410,'[2]Pivot HorizontalMRP'!$A$4:$D$2689,0.4,0),0)</f>
        <v>0</v>
      </c>
      <c r="N1410" s="1" t="n">
        <f aca="false">IFERROR(VLOOKUP(A1410,'[2]Pivot HorizontalMRP'!$A$4:$E$2689,5,0),0)</f>
        <v>0</v>
      </c>
      <c r="O1410" s="1" t="n">
        <f aca="false">K1410+L1410</f>
        <v>916</v>
      </c>
      <c r="P1410" s="1" t="n">
        <f aca="false">K1410+L1410+M1410+N1410</f>
        <v>916</v>
      </c>
      <c r="Q1410" s="1" t="n">
        <f aca="false">IFERROR(VLOOKUP(A1410,'[2]Pivot HorizontalMRP'!$A$4:$F$2689,6,0),0)</f>
        <v>185</v>
      </c>
      <c r="R1410" s="1" t="n">
        <f aca="false">IFERROR(VLOOKUP(A1410,'[2]Pivot HorizontalMRP'!$A$4:$G$2689,7,0),0)</f>
        <v>20</v>
      </c>
      <c r="S1410" s="1" t="n">
        <f aca="false">IFERROR(VLOOKUP(A1410,'[2]Pivot HorizontalMRP'!$A$4:$H$2689,8,0),0)</f>
        <v>57</v>
      </c>
      <c r="T1410" s="1" t="n">
        <f aca="false">IFERROR(VLOOKUP(A1410,'[2]Pivot HorizontalMRP'!$A$4:$I$2689,9,0),0)</f>
        <v>30</v>
      </c>
      <c r="U1410" s="1" t="n">
        <f aca="false">IF(I1410="delivery",O1410-SUM(Q1410+R1410),IF(I1410="PO",P1410-SUM(Q1410:R1410)))</f>
        <v>711</v>
      </c>
      <c r="V1410" s="81" t="n">
        <v>8.78</v>
      </c>
      <c r="W1410" s="81"/>
      <c r="X1410" s="81" t="n">
        <f aca="false">W1410-V1410</f>
        <v>-8.78</v>
      </c>
      <c r="Y1410" s="81"/>
      <c r="Z1410" s="81"/>
      <c r="AA1410" s="81" t="n">
        <v>8.78</v>
      </c>
      <c r="AB1410" s="81"/>
      <c r="AC1410" s="81"/>
      <c r="AD1410" s="81"/>
      <c r="AE1410" s="81"/>
      <c r="AF1410" s="81"/>
      <c r="AG1410" s="81"/>
      <c r="AH1410" s="81"/>
      <c r="AI1410" s="81"/>
      <c r="AJ1410" s="81"/>
      <c r="AK1410" s="81"/>
      <c r="AL1410" s="81"/>
      <c r="AM1410" s="81"/>
      <c r="AN1410" s="81"/>
      <c r="AO1410" s="81" t="str">
        <f aca="false">D1410</f>
        <v>Arista</v>
      </c>
      <c r="AP1410" s="1" t="s">
        <v>6397</v>
      </c>
      <c r="AQ1410" s="1"/>
      <c r="AR1410" s="1"/>
      <c r="AS1410" s="1"/>
      <c r="AT1410" s="1"/>
      <c r="AU1410" s="1"/>
      <c r="AV1410" s="1"/>
      <c r="AW1410" s="1"/>
      <c r="AX1410" s="1"/>
      <c r="AY1410" s="1"/>
      <c r="AZ1410" s="1"/>
      <c r="BA1410" s="1"/>
      <c r="BB1410" s="1"/>
      <c r="BC1410" s="1"/>
      <c r="BD1410" s="1"/>
      <c r="BE1410" s="1"/>
      <c r="BF1410" s="1" t="s">
        <v>14668</v>
      </c>
      <c r="BG1410" s="1" t="s">
        <v>183</v>
      </c>
      <c r="BH1410" s="1"/>
      <c r="BI1410" s="1"/>
    </row>
    <row r="1411" customFormat="false" ht="12.75" hidden="false" customHeight="false" outlineLevel="0" collapsed="false">
      <c r="A1411" s="1" t="s">
        <v>8151</v>
      </c>
      <c r="B1411" s="1" t="s">
        <v>8152</v>
      </c>
      <c r="C1411" s="1" t="s">
        <v>177</v>
      </c>
      <c r="D1411" s="1" t="s">
        <v>82</v>
      </c>
      <c r="E1411" s="1" t="s">
        <v>15840</v>
      </c>
      <c r="F1411" s="1" t="s">
        <v>8154</v>
      </c>
      <c r="G1411" s="1" t="n">
        <v>71</v>
      </c>
      <c r="H1411" s="1" t="n">
        <v>1000</v>
      </c>
      <c r="I1411" s="101" t="s">
        <v>180</v>
      </c>
      <c r="J1411" s="1"/>
      <c r="K1411" s="1" t="n">
        <f aca="false">IFERROR(VLOOKUP(A1411,'[2]Pivot HorizontalMRP'!$A$4:$B$2689,2,0),0)</f>
        <v>0</v>
      </c>
      <c r="L1411" s="1" t="n">
        <f aca="false">IFERROR(VLOOKUP(A1411,'[2]Pivot HorizontalMRP'!$A$4:$C$2689,3,0),0)</f>
        <v>1963</v>
      </c>
      <c r="M1411" s="1" t="n">
        <f aca="false">IFERROR(VLOOKUP(A1411,'[2]Pivot HorizontalMRP'!$A$4:$D$2689,0.4,0),0)</f>
        <v>0</v>
      </c>
      <c r="N1411" s="1" t="n">
        <f aca="false">IFERROR(VLOOKUP(A1411,'[2]Pivot HorizontalMRP'!$A$4:$E$2689,5,0),0)</f>
        <v>2000</v>
      </c>
      <c r="O1411" s="1" t="n">
        <f aca="false">K1411+L1411</f>
        <v>1963</v>
      </c>
      <c r="P1411" s="1" t="n">
        <f aca="false">K1411+L1411+M1411+N1411</f>
        <v>3963</v>
      </c>
      <c r="Q1411" s="1" t="n">
        <f aca="false">IFERROR(VLOOKUP(A1411,'[2]Pivot HorizontalMRP'!$A$4:$F$2689,6,0),0)</f>
        <v>3376</v>
      </c>
      <c r="R1411" s="1" t="n">
        <f aca="false">IFERROR(VLOOKUP(A1411,'[2]Pivot HorizontalMRP'!$A$4:$G$2689,7,0),0)</f>
        <v>2205</v>
      </c>
      <c r="S1411" s="1" t="n">
        <f aca="false">IFERROR(VLOOKUP(A1411,'[2]Pivot HorizontalMRP'!$A$4:$H$2689,8,0),0)</f>
        <v>1760</v>
      </c>
      <c r="T1411" s="1" t="n">
        <f aca="false">IFERROR(VLOOKUP(A1411,'[2]Pivot HorizontalMRP'!$A$4:$I$2689,9,0),0)</f>
        <v>988</v>
      </c>
      <c r="U1411" s="1" t="n">
        <f aca="false">IF(I1411="delivery",O1411-SUM(Q1411+R1411),IF(I1411="PO",P1411-SUM(Q1411:R1411)))</f>
        <v>-3618</v>
      </c>
      <c r="V1411" s="81" t="n">
        <v>1.97</v>
      </c>
      <c r="W1411" s="81"/>
      <c r="X1411" s="81" t="n">
        <f aca="false">W1411-V1411</f>
        <v>-1.97</v>
      </c>
      <c r="Y1411" s="81"/>
      <c r="Z1411" s="81"/>
      <c r="AA1411" s="81" t="n">
        <v>2</v>
      </c>
      <c r="AB1411" s="81"/>
      <c r="AC1411" s="81"/>
      <c r="AD1411" s="81"/>
      <c r="AE1411" s="81"/>
      <c r="AF1411" s="81"/>
      <c r="AG1411" s="81"/>
      <c r="AH1411" s="81"/>
      <c r="AI1411" s="81"/>
      <c r="AJ1411" s="81"/>
      <c r="AK1411" s="81"/>
      <c r="AL1411" s="81"/>
      <c r="AM1411" s="81"/>
      <c r="AN1411" s="81"/>
      <c r="AO1411" s="81" t="str">
        <f aca="false">D1411</f>
        <v>Arista</v>
      </c>
      <c r="AP1411" s="1" t="s">
        <v>6397</v>
      </c>
      <c r="AQ1411" s="1"/>
      <c r="AR1411" s="1"/>
      <c r="AS1411" s="1"/>
      <c r="AT1411" s="1"/>
      <c r="AU1411" s="1"/>
      <c r="AV1411" s="1"/>
      <c r="AW1411" s="1"/>
      <c r="AX1411" s="1"/>
      <c r="AY1411" s="1"/>
      <c r="AZ1411" s="1"/>
      <c r="BA1411" s="1"/>
      <c r="BB1411" s="1"/>
      <c r="BC1411" s="1"/>
      <c r="BD1411" s="1"/>
      <c r="BE1411" s="1"/>
      <c r="BF1411" s="1" t="s">
        <v>14668</v>
      </c>
      <c r="BG1411" s="1" t="s">
        <v>183</v>
      </c>
      <c r="BH1411" s="1"/>
      <c r="BI1411" s="1"/>
    </row>
    <row r="1412" customFormat="false" ht="12.75" hidden="false" customHeight="false" outlineLevel="0" collapsed="false">
      <c r="A1412" s="1" t="s">
        <v>8155</v>
      </c>
      <c r="B1412" s="1" t="s">
        <v>8156</v>
      </c>
      <c r="C1412" s="1" t="s">
        <v>177</v>
      </c>
      <c r="D1412" s="1" t="s">
        <v>82</v>
      </c>
      <c r="E1412" s="1" t="s">
        <v>15841</v>
      </c>
      <c r="F1412" s="1" t="s">
        <v>8158</v>
      </c>
      <c r="G1412" s="1" t="n">
        <v>73</v>
      </c>
      <c r="H1412" s="1" t="n">
        <v>1000</v>
      </c>
      <c r="I1412" s="101" t="s">
        <v>180</v>
      </c>
      <c r="J1412" s="1"/>
      <c r="K1412" s="1" t="n">
        <f aca="false">IFERROR(VLOOKUP(A1412,'[2]Pivot HorizontalMRP'!$A$4:$B$2689,2,0),0)</f>
        <v>0</v>
      </c>
      <c r="L1412" s="1" t="n">
        <f aca="false">IFERROR(VLOOKUP(A1412,'[2]Pivot HorizontalMRP'!$A$4:$C$2689,3,0),0)</f>
        <v>1337</v>
      </c>
      <c r="M1412" s="1" t="n">
        <f aca="false">IFERROR(VLOOKUP(A1412,'[2]Pivot HorizontalMRP'!$A$4:$D$2689,0.4,0),0)</f>
        <v>0</v>
      </c>
      <c r="N1412" s="1" t="n">
        <f aca="false">IFERROR(VLOOKUP(A1412,'[2]Pivot HorizontalMRP'!$A$4:$E$2689,5,0),0)</f>
        <v>2000</v>
      </c>
      <c r="O1412" s="1" t="n">
        <f aca="false">K1412+L1412</f>
        <v>1337</v>
      </c>
      <c r="P1412" s="1" t="n">
        <f aca="false">K1412+L1412+M1412+N1412</f>
        <v>3337</v>
      </c>
      <c r="Q1412" s="1" t="n">
        <f aca="false">IFERROR(VLOOKUP(A1412,'[2]Pivot HorizontalMRP'!$A$4:$F$2689,6,0),0)</f>
        <v>2861</v>
      </c>
      <c r="R1412" s="1" t="n">
        <f aca="false">IFERROR(VLOOKUP(A1412,'[2]Pivot HorizontalMRP'!$A$4:$G$2689,7,0),0)</f>
        <v>2028</v>
      </c>
      <c r="S1412" s="1" t="n">
        <f aca="false">IFERROR(VLOOKUP(A1412,'[2]Pivot HorizontalMRP'!$A$4:$H$2689,8,0),0)</f>
        <v>1548</v>
      </c>
      <c r="T1412" s="1" t="n">
        <f aca="false">IFERROR(VLOOKUP(A1412,'[2]Pivot HorizontalMRP'!$A$4:$I$2689,9,0),0)</f>
        <v>820</v>
      </c>
      <c r="U1412" s="1" t="n">
        <f aca="false">IF(I1412="delivery",O1412-SUM(Q1412+R1412),IF(I1412="PO",P1412-SUM(Q1412:R1412)))</f>
        <v>-3552</v>
      </c>
      <c r="V1412" s="81" t="n">
        <v>1.452</v>
      </c>
      <c r="W1412" s="81"/>
      <c r="X1412" s="81" t="n">
        <f aca="false">W1412-V1412</f>
        <v>-1.452</v>
      </c>
      <c r="Y1412" s="81"/>
      <c r="Z1412" s="81"/>
      <c r="AA1412" s="81" t="n">
        <v>1.46</v>
      </c>
      <c r="AB1412" s="81"/>
      <c r="AC1412" s="81"/>
      <c r="AD1412" s="81"/>
      <c r="AE1412" s="81"/>
      <c r="AF1412" s="81"/>
      <c r="AG1412" s="81"/>
      <c r="AH1412" s="81"/>
      <c r="AI1412" s="81"/>
      <c r="AJ1412" s="81"/>
      <c r="AK1412" s="81"/>
      <c r="AL1412" s="81"/>
      <c r="AM1412" s="81"/>
      <c r="AN1412" s="81"/>
      <c r="AO1412" s="81" t="str">
        <f aca="false">D1412</f>
        <v>Arista</v>
      </c>
      <c r="AP1412" s="1" t="s">
        <v>6397</v>
      </c>
      <c r="AQ1412" s="1"/>
      <c r="AR1412" s="1"/>
      <c r="AS1412" s="1"/>
      <c r="AT1412" s="1"/>
      <c r="AU1412" s="1"/>
      <c r="AV1412" s="1"/>
      <c r="AW1412" s="1"/>
      <c r="AX1412" s="1"/>
      <c r="AY1412" s="1"/>
      <c r="AZ1412" s="1"/>
      <c r="BA1412" s="1"/>
      <c r="BB1412" s="1"/>
      <c r="BC1412" s="1"/>
      <c r="BD1412" s="1"/>
      <c r="BE1412" s="1"/>
      <c r="BF1412" s="1" t="s">
        <v>14668</v>
      </c>
      <c r="BG1412" s="1" t="s">
        <v>183</v>
      </c>
      <c r="BH1412" s="1"/>
      <c r="BI1412" s="1"/>
    </row>
    <row r="1413" customFormat="false" ht="12.75" hidden="false" customHeight="false" outlineLevel="0" collapsed="false">
      <c r="A1413" s="1" t="s">
        <v>8159</v>
      </c>
      <c r="B1413" s="1" t="s">
        <v>8160</v>
      </c>
      <c r="C1413" s="1" t="s">
        <v>177</v>
      </c>
      <c r="D1413" s="1" t="s">
        <v>82</v>
      </c>
      <c r="E1413" s="1" t="s">
        <v>8161</v>
      </c>
      <c r="F1413" s="1" t="s">
        <v>15842</v>
      </c>
      <c r="G1413" s="1" t="n">
        <v>71</v>
      </c>
      <c r="H1413" s="1" t="n">
        <v>2000</v>
      </c>
      <c r="I1413" s="101" t="s">
        <v>180</v>
      </c>
      <c r="J1413" s="1"/>
      <c r="K1413" s="1" t="n">
        <f aca="false">IFERROR(VLOOKUP(A1413,'[2]Pivot HorizontalMRP'!$A$4:$B$2689,2,0),0)</f>
        <v>0</v>
      </c>
      <c r="L1413" s="1" t="n">
        <f aca="false">IFERROR(VLOOKUP(A1413,'[2]Pivot HorizontalMRP'!$A$4:$C$2689,3,0),0)</f>
        <v>5558</v>
      </c>
      <c r="M1413" s="1" t="n">
        <f aca="false">IFERROR(VLOOKUP(A1413,'[2]Pivot HorizontalMRP'!$A$4:$D$2689,0.4,0),0)</f>
        <v>0</v>
      </c>
      <c r="N1413" s="1" t="n">
        <f aca="false">IFERROR(VLOOKUP(A1413,'[2]Pivot HorizontalMRP'!$A$4:$E$2689,5,0),0)</f>
        <v>8000</v>
      </c>
      <c r="O1413" s="1" t="n">
        <f aca="false">K1413+L1413</f>
        <v>5558</v>
      </c>
      <c r="P1413" s="1" t="n">
        <f aca="false">K1413+L1413+M1413+N1413</f>
        <v>13558</v>
      </c>
      <c r="Q1413" s="1" t="n">
        <f aca="false">IFERROR(VLOOKUP(A1413,'[2]Pivot HorizontalMRP'!$A$4:$F$2689,6,0),0)</f>
        <v>12699</v>
      </c>
      <c r="R1413" s="1" t="n">
        <f aca="false">IFERROR(VLOOKUP(A1413,'[2]Pivot HorizontalMRP'!$A$4:$G$2689,7,0),0)</f>
        <v>5907</v>
      </c>
      <c r="S1413" s="1" t="n">
        <f aca="false">IFERROR(VLOOKUP(A1413,'[2]Pivot HorizontalMRP'!$A$4:$H$2689,8,0),0)</f>
        <v>6063</v>
      </c>
      <c r="T1413" s="1" t="n">
        <f aca="false">IFERROR(VLOOKUP(A1413,'[2]Pivot HorizontalMRP'!$A$4:$I$2689,9,0),0)</f>
        <v>4409</v>
      </c>
      <c r="U1413" s="1" t="n">
        <f aca="false">IF(I1413="delivery",O1413-SUM(Q1413+R1413),IF(I1413="PO",P1413-SUM(Q1413:R1413)))</f>
        <v>-13048</v>
      </c>
      <c r="V1413" s="81" t="n">
        <v>1.755</v>
      </c>
      <c r="W1413" s="81"/>
      <c r="X1413" s="81" t="n">
        <f aca="false">W1413-V1413</f>
        <v>-1.755</v>
      </c>
      <c r="Y1413" s="81"/>
      <c r="Z1413" s="81"/>
      <c r="AA1413" s="81" t="n">
        <v>1.65</v>
      </c>
      <c r="AB1413" s="81"/>
      <c r="AC1413" s="81"/>
      <c r="AD1413" s="81"/>
      <c r="AE1413" s="81"/>
      <c r="AF1413" s="81"/>
      <c r="AG1413" s="81"/>
      <c r="AH1413" s="81"/>
      <c r="AI1413" s="81"/>
      <c r="AJ1413" s="81"/>
      <c r="AK1413" s="81"/>
      <c r="AL1413" s="81"/>
      <c r="AM1413" s="81"/>
      <c r="AN1413" s="81"/>
      <c r="AO1413" s="81" t="str">
        <f aca="false">D1413</f>
        <v>Arista</v>
      </c>
      <c r="AP1413" s="1" t="s">
        <v>6397</v>
      </c>
      <c r="AQ1413" s="1"/>
      <c r="AR1413" s="1"/>
      <c r="AS1413" s="1"/>
      <c r="AT1413" s="1"/>
      <c r="AU1413" s="1"/>
      <c r="AV1413" s="1"/>
      <c r="AW1413" s="1"/>
      <c r="AX1413" s="1"/>
      <c r="AY1413" s="1"/>
      <c r="AZ1413" s="1"/>
      <c r="BA1413" s="1"/>
      <c r="BB1413" s="1"/>
      <c r="BC1413" s="1"/>
      <c r="BD1413" s="1"/>
      <c r="BE1413" s="1"/>
      <c r="BF1413" s="1" t="s">
        <v>14668</v>
      </c>
      <c r="BG1413" s="1" t="s">
        <v>183</v>
      </c>
      <c r="BH1413" s="1"/>
      <c r="BI1413" s="1"/>
    </row>
    <row r="1414" customFormat="false" ht="12.75" hidden="false" customHeight="false" outlineLevel="0" collapsed="false">
      <c r="A1414" s="1" t="s">
        <v>8163</v>
      </c>
      <c r="B1414" s="1" t="s">
        <v>8164</v>
      </c>
      <c r="C1414" s="1" t="s">
        <v>177</v>
      </c>
      <c r="D1414" s="1" t="s">
        <v>82</v>
      </c>
      <c r="E1414" s="1" t="s">
        <v>15843</v>
      </c>
      <c r="F1414" s="1" t="s">
        <v>8166</v>
      </c>
      <c r="G1414" s="1" t="n">
        <v>51</v>
      </c>
      <c r="H1414" s="1" t="n">
        <v>1000</v>
      </c>
      <c r="I1414" s="101" t="s">
        <v>180</v>
      </c>
      <c r="J1414" s="1"/>
      <c r="K1414" s="1" t="n">
        <f aca="false">IFERROR(VLOOKUP(A1414,'[2]Pivot HorizontalMRP'!$A$4:$B$2689,2,0),0)</f>
        <v>0</v>
      </c>
      <c r="L1414" s="1" t="n">
        <f aca="false">IFERROR(VLOOKUP(A1414,'[2]Pivot HorizontalMRP'!$A$4:$C$2689,3,0),0)</f>
        <v>2246</v>
      </c>
      <c r="M1414" s="1" t="n">
        <f aca="false">IFERROR(VLOOKUP(A1414,'[2]Pivot HorizontalMRP'!$A$4:$D$2689,0.4,0),0)</f>
        <v>0</v>
      </c>
      <c r="N1414" s="1" t="n">
        <f aca="false">IFERROR(VLOOKUP(A1414,'[2]Pivot HorizontalMRP'!$A$4:$E$2689,5,0),0)</f>
        <v>0</v>
      </c>
      <c r="O1414" s="1" t="n">
        <f aca="false">K1414+L1414</f>
        <v>2246</v>
      </c>
      <c r="P1414" s="1" t="n">
        <f aca="false">K1414+L1414+M1414+N1414</f>
        <v>2246</v>
      </c>
      <c r="Q1414" s="1" t="n">
        <f aca="false">IFERROR(VLOOKUP(A1414,'[2]Pivot HorizontalMRP'!$A$4:$F$2689,6,0),0)</f>
        <v>1165</v>
      </c>
      <c r="R1414" s="1" t="n">
        <f aca="false">IFERROR(VLOOKUP(A1414,'[2]Pivot HorizontalMRP'!$A$4:$G$2689,7,0),0)</f>
        <v>856</v>
      </c>
      <c r="S1414" s="1" t="n">
        <f aca="false">IFERROR(VLOOKUP(A1414,'[2]Pivot HorizontalMRP'!$A$4:$H$2689,8,0),0)</f>
        <v>815</v>
      </c>
      <c r="T1414" s="1" t="n">
        <f aca="false">IFERROR(VLOOKUP(A1414,'[2]Pivot HorizontalMRP'!$A$4:$I$2689,9,0),0)</f>
        <v>349</v>
      </c>
      <c r="U1414" s="1" t="n">
        <f aca="false">IF(I1414="delivery",O1414-SUM(Q1414+R1414),IF(I1414="PO",P1414-SUM(Q1414:R1414)))</f>
        <v>225</v>
      </c>
      <c r="V1414" s="81" t="n">
        <v>1.458</v>
      </c>
      <c r="W1414" s="81"/>
      <c r="X1414" s="81" t="n">
        <f aca="false">W1414-V1414</f>
        <v>-1.458</v>
      </c>
      <c r="Y1414" s="81"/>
      <c r="Z1414" s="81"/>
      <c r="AA1414" s="81" t="n">
        <v>1.71</v>
      </c>
      <c r="AB1414" s="81"/>
      <c r="AC1414" s="81"/>
      <c r="AD1414" s="81"/>
      <c r="AE1414" s="81"/>
      <c r="AF1414" s="81"/>
      <c r="AG1414" s="81"/>
      <c r="AH1414" s="81"/>
      <c r="AI1414" s="81"/>
      <c r="AJ1414" s="81"/>
      <c r="AK1414" s="81"/>
      <c r="AL1414" s="81"/>
      <c r="AM1414" s="81"/>
      <c r="AN1414" s="81"/>
      <c r="AO1414" s="81" t="str">
        <f aca="false">D1414</f>
        <v>Arista</v>
      </c>
      <c r="AP1414" s="1" t="s">
        <v>6397</v>
      </c>
      <c r="AQ1414" s="1"/>
      <c r="AR1414" s="1"/>
      <c r="AS1414" s="1"/>
      <c r="AT1414" s="1"/>
      <c r="AU1414" s="1"/>
      <c r="AV1414" s="1"/>
      <c r="AW1414" s="1"/>
      <c r="AX1414" s="1"/>
      <c r="AY1414" s="1"/>
      <c r="AZ1414" s="1"/>
      <c r="BA1414" s="1"/>
      <c r="BB1414" s="1"/>
      <c r="BC1414" s="1"/>
      <c r="BD1414" s="1"/>
      <c r="BE1414" s="1"/>
      <c r="BF1414" s="1" t="s">
        <v>14668</v>
      </c>
      <c r="BG1414" s="1" t="s">
        <v>183</v>
      </c>
      <c r="BH1414" s="1"/>
      <c r="BI1414" s="1"/>
    </row>
    <row r="1415" customFormat="false" ht="12.75" hidden="false" customHeight="false" outlineLevel="0" collapsed="false">
      <c r="A1415" s="1" t="s">
        <v>8167</v>
      </c>
      <c r="B1415" s="1" t="s">
        <v>8168</v>
      </c>
      <c r="C1415" s="1" t="s">
        <v>177</v>
      </c>
      <c r="D1415" s="1" t="s">
        <v>82</v>
      </c>
      <c r="E1415" s="1" t="s">
        <v>15844</v>
      </c>
      <c r="F1415" s="1" t="s">
        <v>15845</v>
      </c>
      <c r="G1415" s="1" t="n">
        <v>61</v>
      </c>
      <c r="H1415" s="1" t="n">
        <v>1000</v>
      </c>
      <c r="I1415" s="101" t="s">
        <v>180</v>
      </c>
      <c r="J1415" s="1"/>
      <c r="K1415" s="1" t="n">
        <f aca="false">IFERROR(VLOOKUP(A1415,'[2]Pivot HorizontalMRP'!$A$4:$B$2689,2,0),0)</f>
        <v>0</v>
      </c>
      <c r="L1415" s="1" t="n">
        <f aca="false">IFERROR(VLOOKUP(A1415,'[2]Pivot HorizontalMRP'!$A$4:$C$2689,3,0),0)</f>
        <v>631</v>
      </c>
      <c r="M1415" s="1" t="n">
        <f aca="false">IFERROR(VLOOKUP(A1415,'[2]Pivot HorizontalMRP'!$A$4:$D$2689,0.4,0),0)</f>
        <v>0</v>
      </c>
      <c r="N1415" s="1" t="n">
        <f aca="false">IFERROR(VLOOKUP(A1415,'[2]Pivot HorizontalMRP'!$A$4:$E$2689,5,0),0)</f>
        <v>4000</v>
      </c>
      <c r="O1415" s="1" t="n">
        <f aca="false">K1415+L1415</f>
        <v>631</v>
      </c>
      <c r="P1415" s="1" t="n">
        <f aca="false">K1415+L1415+M1415+N1415</f>
        <v>4631</v>
      </c>
      <c r="Q1415" s="1" t="n">
        <f aca="false">IFERROR(VLOOKUP(A1415,'[2]Pivot HorizontalMRP'!$A$4:$F$2689,6,0),0)</f>
        <v>3655</v>
      </c>
      <c r="R1415" s="1" t="n">
        <f aca="false">IFERROR(VLOOKUP(A1415,'[2]Pivot HorizontalMRP'!$A$4:$G$2689,7,0),0)</f>
        <v>2937</v>
      </c>
      <c r="S1415" s="1" t="n">
        <f aca="false">IFERROR(VLOOKUP(A1415,'[2]Pivot HorizontalMRP'!$A$4:$H$2689,8,0),0)</f>
        <v>4793</v>
      </c>
      <c r="T1415" s="1" t="n">
        <f aca="false">IFERROR(VLOOKUP(A1415,'[2]Pivot HorizontalMRP'!$A$4:$I$2689,9,0),0)</f>
        <v>1919</v>
      </c>
      <c r="U1415" s="1" t="n">
        <f aca="false">IF(I1415="delivery",O1415-SUM(Q1415+R1415),IF(I1415="PO",P1415-SUM(Q1415:R1415)))</f>
        <v>-5961</v>
      </c>
      <c r="V1415" s="81" t="n">
        <v>1.786</v>
      </c>
      <c r="W1415" s="81"/>
      <c r="X1415" s="81" t="n">
        <f aca="false">W1415-V1415</f>
        <v>-1.786</v>
      </c>
      <c r="Y1415" s="81"/>
      <c r="Z1415" s="81"/>
      <c r="AA1415" s="81" t="n">
        <v>2.03425</v>
      </c>
      <c r="AB1415" s="81"/>
      <c r="AC1415" s="81"/>
      <c r="AD1415" s="81"/>
      <c r="AE1415" s="81"/>
      <c r="AF1415" s="81"/>
      <c r="AG1415" s="81"/>
      <c r="AH1415" s="81"/>
      <c r="AI1415" s="81"/>
      <c r="AJ1415" s="81"/>
      <c r="AK1415" s="81"/>
      <c r="AL1415" s="81"/>
      <c r="AM1415" s="81"/>
      <c r="AN1415" s="81"/>
      <c r="AO1415" s="81" t="str">
        <f aca="false">D1415</f>
        <v>Arista</v>
      </c>
      <c r="AP1415" s="1" t="s">
        <v>6397</v>
      </c>
      <c r="AQ1415" s="1"/>
      <c r="AR1415" s="1"/>
      <c r="AS1415" s="1"/>
      <c r="AT1415" s="1"/>
      <c r="AU1415" s="1"/>
      <c r="AV1415" s="1"/>
      <c r="AW1415" s="1"/>
      <c r="AX1415" s="1"/>
      <c r="AY1415" s="1"/>
      <c r="AZ1415" s="1"/>
      <c r="BA1415" s="1"/>
      <c r="BB1415" s="1"/>
      <c r="BC1415" s="1"/>
      <c r="BD1415" s="1"/>
      <c r="BE1415" s="1"/>
      <c r="BF1415" s="1" t="s">
        <v>14668</v>
      </c>
      <c r="BG1415" s="1" t="s">
        <v>183</v>
      </c>
      <c r="BH1415" s="1"/>
      <c r="BI1415" s="1"/>
    </row>
    <row r="1416" customFormat="false" ht="12.75" hidden="false" customHeight="false" outlineLevel="0" collapsed="false">
      <c r="A1416" s="1" t="s">
        <v>8171</v>
      </c>
      <c r="B1416" s="1" t="s">
        <v>8172</v>
      </c>
      <c r="C1416" s="1" t="s">
        <v>177</v>
      </c>
      <c r="D1416" s="1" t="s">
        <v>82</v>
      </c>
      <c r="E1416" s="1" t="s">
        <v>15846</v>
      </c>
      <c r="F1416" s="1" t="s">
        <v>8174</v>
      </c>
      <c r="G1416" s="1" t="n">
        <v>93</v>
      </c>
      <c r="H1416" s="1" t="n">
        <v>500</v>
      </c>
      <c r="I1416" s="101" t="s">
        <v>180</v>
      </c>
      <c r="J1416" s="1"/>
      <c r="K1416" s="1" t="n">
        <f aca="false">IFERROR(VLOOKUP(A1416,'[2]Pivot HorizontalMRP'!$A$4:$B$2689,2,0),0)</f>
        <v>0</v>
      </c>
      <c r="L1416" s="1" t="n">
        <f aca="false">IFERROR(VLOOKUP(A1416,'[2]Pivot HorizontalMRP'!$A$4:$C$2689,3,0),0)</f>
        <v>1471</v>
      </c>
      <c r="M1416" s="1" t="n">
        <f aca="false">IFERROR(VLOOKUP(A1416,'[2]Pivot HorizontalMRP'!$A$4:$D$2689,0.4,0),0)</f>
        <v>0</v>
      </c>
      <c r="N1416" s="1" t="n">
        <f aca="false">IFERROR(VLOOKUP(A1416,'[2]Pivot HorizontalMRP'!$A$4:$E$2689,5,0),0)</f>
        <v>1000</v>
      </c>
      <c r="O1416" s="1" t="n">
        <f aca="false">K1416+L1416</f>
        <v>1471</v>
      </c>
      <c r="P1416" s="1" t="n">
        <f aca="false">K1416+L1416+M1416+N1416</f>
        <v>2471</v>
      </c>
      <c r="Q1416" s="1" t="n">
        <f aca="false">IFERROR(VLOOKUP(A1416,'[2]Pivot HorizontalMRP'!$A$4:$F$2689,6,0),0)</f>
        <v>1862</v>
      </c>
      <c r="R1416" s="1" t="n">
        <f aca="false">IFERROR(VLOOKUP(A1416,'[2]Pivot HorizontalMRP'!$A$4:$G$2689,7,0),0)</f>
        <v>1392</v>
      </c>
      <c r="S1416" s="1" t="n">
        <f aca="false">IFERROR(VLOOKUP(A1416,'[2]Pivot HorizontalMRP'!$A$4:$H$2689,8,0),0)</f>
        <v>1366</v>
      </c>
      <c r="T1416" s="1" t="n">
        <f aca="false">IFERROR(VLOOKUP(A1416,'[2]Pivot HorizontalMRP'!$A$4:$I$2689,9,0),0)</f>
        <v>1380</v>
      </c>
      <c r="U1416" s="1" t="n">
        <f aca="false">IF(I1416="delivery",O1416-SUM(Q1416+R1416),IF(I1416="PO",P1416-SUM(Q1416:R1416)))</f>
        <v>-1783</v>
      </c>
      <c r="V1416" s="81" t="n">
        <v>1.803</v>
      </c>
      <c r="W1416" s="81"/>
      <c r="X1416" s="81" t="n">
        <f aca="false">W1416-V1416</f>
        <v>-1.803</v>
      </c>
      <c r="Y1416" s="81"/>
      <c r="Z1416" s="81"/>
      <c r="AA1416" s="81" t="n">
        <v>1.818</v>
      </c>
      <c r="AB1416" s="81"/>
      <c r="AC1416" s="81"/>
      <c r="AD1416" s="81"/>
      <c r="AE1416" s="81"/>
      <c r="AF1416" s="81"/>
      <c r="AG1416" s="81"/>
      <c r="AH1416" s="81"/>
      <c r="AI1416" s="81"/>
      <c r="AJ1416" s="81"/>
      <c r="AK1416" s="81"/>
      <c r="AL1416" s="81"/>
      <c r="AM1416" s="81"/>
      <c r="AN1416" s="81"/>
      <c r="AO1416" s="81" t="str">
        <f aca="false">D1416</f>
        <v>Arista</v>
      </c>
      <c r="AP1416" s="1" t="s">
        <v>6397</v>
      </c>
      <c r="AQ1416" s="1"/>
      <c r="AR1416" s="1"/>
      <c r="AS1416" s="1"/>
      <c r="AT1416" s="1"/>
      <c r="AU1416" s="1"/>
      <c r="AV1416" s="1"/>
      <c r="AW1416" s="1"/>
      <c r="AX1416" s="1"/>
      <c r="AY1416" s="1"/>
      <c r="AZ1416" s="1"/>
      <c r="BA1416" s="1"/>
      <c r="BB1416" s="1"/>
      <c r="BC1416" s="1"/>
      <c r="BD1416" s="1"/>
      <c r="BE1416" s="1"/>
      <c r="BF1416" s="1" t="s">
        <v>14668</v>
      </c>
      <c r="BG1416" s="1" t="s">
        <v>183</v>
      </c>
      <c r="BH1416" s="1"/>
      <c r="BI1416" s="1"/>
    </row>
    <row r="1417" customFormat="false" ht="12.75" hidden="false" customHeight="false" outlineLevel="0" collapsed="false">
      <c r="A1417" s="1" t="s">
        <v>8175</v>
      </c>
      <c r="B1417" s="1" t="s">
        <v>8176</v>
      </c>
      <c r="C1417" s="1" t="s">
        <v>177</v>
      </c>
      <c r="D1417" s="1" t="s">
        <v>82</v>
      </c>
      <c r="E1417" s="1" t="s">
        <v>15847</v>
      </c>
      <c r="F1417" s="1" t="s">
        <v>8178</v>
      </c>
      <c r="G1417" s="1" t="n">
        <v>71</v>
      </c>
      <c r="H1417" s="1" t="n">
        <v>250</v>
      </c>
      <c r="I1417" s="101" t="s">
        <v>180</v>
      </c>
      <c r="J1417" s="1"/>
      <c r="K1417" s="1" t="n">
        <f aca="false">IFERROR(VLOOKUP(A1417,'[2]Pivot HorizontalMRP'!$A$4:$B$2689,2,0),0)</f>
        <v>0</v>
      </c>
      <c r="L1417" s="1" t="n">
        <f aca="false">IFERROR(VLOOKUP(A1417,'[2]Pivot HorizontalMRP'!$A$4:$C$2689,3,0),0)</f>
        <v>1087</v>
      </c>
      <c r="M1417" s="1" t="n">
        <f aca="false">IFERROR(VLOOKUP(A1417,'[2]Pivot HorizontalMRP'!$A$4:$D$2689,0.4,0),0)</f>
        <v>0</v>
      </c>
      <c r="N1417" s="1" t="n">
        <f aca="false">IFERROR(VLOOKUP(A1417,'[2]Pivot HorizontalMRP'!$A$4:$E$2689,5,0),0)</f>
        <v>0</v>
      </c>
      <c r="O1417" s="1" t="n">
        <f aca="false">K1417+L1417</f>
        <v>1087</v>
      </c>
      <c r="P1417" s="1" t="n">
        <f aca="false">K1417+L1417+M1417+N1417</f>
        <v>1087</v>
      </c>
      <c r="Q1417" s="1" t="n">
        <f aca="false">IFERROR(VLOOKUP(A1417,'[2]Pivot HorizontalMRP'!$A$4:$F$2689,6,0),0)</f>
        <v>336</v>
      </c>
      <c r="R1417" s="1" t="n">
        <f aca="false">IFERROR(VLOOKUP(A1417,'[2]Pivot HorizontalMRP'!$A$4:$G$2689,7,0),0)</f>
        <v>0</v>
      </c>
      <c r="S1417" s="1" t="n">
        <f aca="false">IFERROR(VLOOKUP(A1417,'[2]Pivot HorizontalMRP'!$A$4:$H$2689,8,0),0)</f>
        <v>0</v>
      </c>
      <c r="T1417" s="1" t="n">
        <f aca="false">IFERROR(VLOOKUP(A1417,'[2]Pivot HorizontalMRP'!$A$4:$I$2689,9,0),0)</f>
        <v>0</v>
      </c>
      <c r="U1417" s="1" t="n">
        <f aca="false">IF(I1417="delivery",O1417-SUM(Q1417+R1417),IF(I1417="PO",P1417-SUM(Q1417:R1417)))</f>
        <v>751</v>
      </c>
      <c r="V1417" s="81" t="n">
        <v>17.26</v>
      </c>
      <c r="W1417" s="81"/>
      <c r="X1417" s="81" t="n">
        <f aca="false">W1417-V1417</f>
        <v>-17.26</v>
      </c>
      <c r="Y1417" s="81"/>
      <c r="Z1417" s="81"/>
      <c r="AA1417" s="81" t="n">
        <v>17.26</v>
      </c>
      <c r="AB1417" s="81"/>
      <c r="AC1417" s="81"/>
      <c r="AD1417" s="81"/>
      <c r="AE1417" s="81"/>
      <c r="AF1417" s="81"/>
      <c r="AG1417" s="81"/>
      <c r="AH1417" s="81"/>
      <c r="AI1417" s="81"/>
      <c r="AJ1417" s="81"/>
      <c r="AK1417" s="81"/>
      <c r="AL1417" s="81"/>
      <c r="AM1417" s="81"/>
      <c r="AN1417" s="81"/>
      <c r="AO1417" s="81" t="str">
        <f aca="false">D1417</f>
        <v>Arista</v>
      </c>
      <c r="AP1417" s="1" t="s">
        <v>6397</v>
      </c>
      <c r="AQ1417" s="1"/>
      <c r="AR1417" s="1"/>
      <c r="AS1417" s="1"/>
      <c r="AT1417" s="1"/>
      <c r="AU1417" s="1"/>
      <c r="AV1417" s="1"/>
      <c r="AW1417" s="1"/>
      <c r="AX1417" s="1"/>
      <c r="AY1417" s="1"/>
      <c r="AZ1417" s="1"/>
      <c r="BA1417" s="1"/>
      <c r="BB1417" s="1"/>
      <c r="BC1417" s="1"/>
      <c r="BD1417" s="1"/>
      <c r="BE1417" s="1"/>
      <c r="BF1417" s="1" t="s">
        <v>14668</v>
      </c>
      <c r="BG1417" s="1" t="s">
        <v>183</v>
      </c>
      <c r="BH1417" s="1"/>
      <c r="BI1417" s="1"/>
    </row>
    <row r="1418" customFormat="false" ht="12.75" hidden="false" customHeight="false" outlineLevel="0" collapsed="false">
      <c r="A1418" s="1" t="s">
        <v>8179</v>
      </c>
      <c r="B1418" s="1" t="s">
        <v>8180</v>
      </c>
      <c r="C1418" s="1" t="s">
        <v>177</v>
      </c>
      <c r="D1418" s="1" t="s">
        <v>82</v>
      </c>
      <c r="E1418" s="1" t="s">
        <v>15848</v>
      </c>
      <c r="F1418" s="1" t="s">
        <v>8182</v>
      </c>
      <c r="G1418" s="1" t="n">
        <v>91</v>
      </c>
      <c r="H1418" s="1" t="n">
        <v>1000</v>
      </c>
      <c r="I1418" s="101" t="s">
        <v>180</v>
      </c>
      <c r="J1418" s="1"/>
      <c r="K1418" s="1" t="n">
        <f aca="false">IFERROR(VLOOKUP(A1418,'[2]Pivot HorizontalMRP'!$A$4:$B$2689,2,0),0)</f>
        <v>0</v>
      </c>
      <c r="L1418" s="1" t="n">
        <f aca="false">IFERROR(VLOOKUP(A1418,'[2]Pivot HorizontalMRP'!$A$4:$C$2689,3,0),0)</f>
        <v>21934</v>
      </c>
      <c r="M1418" s="1" t="n">
        <f aca="false">IFERROR(VLOOKUP(A1418,'[2]Pivot HorizontalMRP'!$A$4:$D$2689,0.4,0),0)</f>
        <v>0</v>
      </c>
      <c r="N1418" s="1" t="n">
        <f aca="false">IFERROR(VLOOKUP(A1418,'[2]Pivot HorizontalMRP'!$A$4:$E$2689,5,0),0)</f>
        <v>0</v>
      </c>
      <c r="O1418" s="1" t="n">
        <f aca="false">K1418+L1418</f>
        <v>21934</v>
      </c>
      <c r="P1418" s="1" t="n">
        <f aca="false">K1418+L1418+M1418+N1418</f>
        <v>21934</v>
      </c>
      <c r="Q1418" s="1" t="n">
        <f aca="false">IFERROR(VLOOKUP(A1418,'[2]Pivot HorizontalMRP'!$A$4:$F$2689,6,0),0)</f>
        <v>8836</v>
      </c>
      <c r="R1418" s="1" t="n">
        <f aca="false">IFERROR(VLOOKUP(A1418,'[2]Pivot HorizontalMRP'!$A$4:$G$2689,7,0),0)</f>
        <v>5681</v>
      </c>
      <c r="S1418" s="1" t="n">
        <f aca="false">IFERROR(VLOOKUP(A1418,'[2]Pivot HorizontalMRP'!$A$4:$H$2689,8,0),0)</f>
        <v>5334</v>
      </c>
      <c r="T1418" s="1" t="n">
        <f aca="false">IFERROR(VLOOKUP(A1418,'[2]Pivot HorizontalMRP'!$A$4:$I$2689,9,0),0)</f>
        <v>3008</v>
      </c>
      <c r="U1418" s="1" t="n">
        <f aca="false">IF(I1418="delivery",O1418-SUM(Q1418+R1418),IF(I1418="PO",P1418-SUM(Q1418:R1418)))</f>
        <v>7417</v>
      </c>
      <c r="V1418" s="81" t="n">
        <v>2.836</v>
      </c>
      <c r="W1418" s="81"/>
      <c r="X1418" s="81" t="n">
        <f aca="false">W1418-V1418</f>
        <v>-2.836</v>
      </c>
      <c r="Y1418" s="81"/>
      <c r="Z1418" s="81"/>
      <c r="AA1418" s="81"/>
      <c r="AB1418" s="81"/>
      <c r="AC1418" s="81"/>
      <c r="AD1418" s="81"/>
      <c r="AE1418" s="81"/>
      <c r="AF1418" s="81"/>
      <c r="AG1418" s="81"/>
      <c r="AH1418" s="81"/>
      <c r="AI1418" s="81"/>
      <c r="AJ1418" s="81"/>
      <c r="AK1418" s="81"/>
      <c r="AL1418" s="81"/>
      <c r="AM1418" s="81"/>
      <c r="AN1418" s="81"/>
      <c r="AO1418" s="81" t="str">
        <f aca="false">D1418</f>
        <v>Arista</v>
      </c>
      <c r="AP1418" s="1" t="s">
        <v>6397</v>
      </c>
      <c r="AQ1418" s="1"/>
      <c r="AR1418" s="1"/>
      <c r="AS1418" s="1"/>
      <c r="AT1418" s="1"/>
      <c r="AU1418" s="1"/>
      <c r="AV1418" s="1"/>
      <c r="AW1418" s="1"/>
      <c r="AX1418" s="1"/>
      <c r="AY1418" s="1"/>
      <c r="AZ1418" s="1"/>
      <c r="BA1418" s="1"/>
      <c r="BB1418" s="1"/>
      <c r="BC1418" s="1"/>
      <c r="BD1418" s="1"/>
      <c r="BE1418" s="1"/>
      <c r="BF1418" s="1" t="s">
        <v>14668</v>
      </c>
      <c r="BG1418" s="1" t="s">
        <v>183</v>
      </c>
      <c r="BH1418" s="1"/>
      <c r="BI1418" s="1"/>
    </row>
    <row r="1419" customFormat="false" ht="12.75" hidden="false" customHeight="false" outlineLevel="0" collapsed="false">
      <c r="A1419" s="1" t="s">
        <v>8183</v>
      </c>
      <c r="B1419" s="1" t="s">
        <v>8184</v>
      </c>
      <c r="C1419" s="1" t="s">
        <v>177</v>
      </c>
      <c r="D1419" s="1" t="s">
        <v>82</v>
      </c>
      <c r="E1419" s="1" t="s">
        <v>8185</v>
      </c>
      <c r="F1419" s="1" t="s">
        <v>8186</v>
      </c>
      <c r="G1419" s="1" t="n">
        <v>36</v>
      </c>
      <c r="H1419" s="1" t="n">
        <v>1000</v>
      </c>
      <c r="I1419" s="101" t="s">
        <v>180</v>
      </c>
      <c r="J1419" s="1"/>
      <c r="K1419" s="1" t="n">
        <f aca="false">IFERROR(VLOOKUP(A1419,'[2]Pivot HorizontalMRP'!$A$4:$B$2689,2,0),0)</f>
        <v>0</v>
      </c>
      <c r="L1419" s="1" t="n">
        <f aca="false">IFERROR(VLOOKUP(A1419,'[2]Pivot HorizontalMRP'!$A$4:$C$2689,3,0),0)</f>
        <v>4110</v>
      </c>
      <c r="M1419" s="1" t="n">
        <f aca="false">IFERROR(VLOOKUP(A1419,'[2]Pivot HorizontalMRP'!$A$4:$D$2689,0.4,0),0)</f>
        <v>0</v>
      </c>
      <c r="N1419" s="1" t="n">
        <f aca="false">IFERROR(VLOOKUP(A1419,'[2]Pivot HorizontalMRP'!$A$4:$E$2689,5,0),0)</f>
        <v>0</v>
      </c>
      <c r="O1419" s="1" t="n">
        <f aca="false">K1419+L1419</f>
        <v>4110</v>
      </c>
      <c r="P1419" s="1" t="n">
        <f aca="false">K1419+L1419+M1419+N1419</f>
        <v>4110</v>
      </c>
      <c r="Q1419" s="1" t="n">
        <f aca="false">IFERROR(VLOOKUP(A1419,'[2]Pivot HorizontalMRP'!$A$4:$F$2689,6,0),0)</f>
        <v>409</v>
      </c>
      <c r="R1419" s="1" t="n">
        <f aca="false">IFERROR(VLOOKUP(A1419,'[2]Pivot HorizontalMRP'!$A$4:$G$2689,7,0),0)</f>
        <v>375</v>
      </c>
      <c r="S1419" s="1" t="n">
        <f aca="false">IFERROR(VLOOKUP(A1419,'[2]Pivot HorizontalMRP'!$A$4:$H$2689,8,0),0)</f>
        <v>297</v>
      </c>
      <c r="T1419" s="1" t="n">
        <f aca="false">IFERROR(VLOOKUP(A1419,'[2]Pivot HorizontalMRP'!$A$4:$I$2689,9,0),0)</f>
        <v>163</v>
      </c>
      <c r="U1419" s="1" t="n">
        <f aca="false">IF(I1419="delivery",O1419-SUM(Q1419+R1419),IF(I1419="PO",P1419-SUM(Q1419:R1419)))</f>
        <v>3326</v>
      </c>
      <c r="V1419" s="81" t="n">
        <v>1.627</v>
      </c>
      <c r="W1419" s="81"/>
      <c r="X1419" s="81" t="n">
        <f aca="false">W1419-V1419</f>
        <v>-1.627</v>
      </c>
      <c r="Y1419" s="81"/>
      <c r="Z1419" s="81"/>
      <c r="AA1419" s="81"/>
      <c r="AB1419" s="81"/>
      <c r="AC1419" s="81"/>
      <c r="AD1419" s="81"/>
      <c r="AE1419" s="81"/>
      <c r="AF1419" s="81"/>
      <c r="AG1419" s="81"/>
      <c r="AH1419" s="81"/>
      <c r="AI1419" s="81"/>
      <c r="AJ1419" s="81"/>
      <c r="AK1419" s="81"/>
      <c r="AL1419" s="81"/>
      <c r="AM1419" s="81"/>
      <c r="AN1419" s="81"/>
      <c r="AO1419" s="81" t="str">
        <f aca="false">D1419</f>
        <v>Arista</v>
      </c>
      <c r="AP1419" s="1" t="s">
        <v>6397</v>
      </c>
      <c r="AQ1419" s="1"/>
      <c r="AR1419" s="1"/>
      <c r="AS1419" s="1"/>
      <c r="AT1419" s="1"/>
      <c r="AU1419" s="1"/>
      <c r="AV1419" s="1"/>
      <c r="AW1419" s="1"/>
      <c r="AX1419" s="1"/>
      <c r="AY1419" s="1"/>
      <c r="AZ1419" s="1"/>
      <c r="BA1419" s="1"/>
      <c r="BB1419" s="1"/>
      <c r="BC1419" s="1"/>
      <c r="BD1419" s="1"/>
      <c r="BE1419" s="1"/>
      <c r="BF1419" s="1" t="s">
        <v>14668</v>
      </c>
      <c r="BG1419" s="1" t="s">
        <v>183</v>
      </c>
      <c r="BH1419" s="1"/>
      <c r="BI1419" s="1"/>
    </row>
    <row r="1420" customFormat="false" ht="12.75" hidden="false" customHeight="false" outlineLevel="0" collapsed="false">
      <c r="A1420" s="103" t="s">
        <v>8187</v>
      </c>
      <c r="B1420" s="104" t="s">
        <v>8188</v>
      </c>
      <c r="C1420" s="99" t="s">
        <v>177</v>
      </c>
      <c r="D1420" s="99" t="s">
        <v>82</v>
      </c>
      <c r="E1420" s="99" t="s">
        <v>15849</v>
      </c>
      <c r="F1420" s="99" t="s">
        <v>8190</v>
      </c>
      <c r="G1420" s="99" t="n">
        <v>116</v>
      </c>
      <c r="H1420" s="99" t="n">
        <v>1</v>
      </c>
      <c r="I1420" s="99" t="s">
        <v>180</v>
      </c>
      <c r="K1420" s="1" t="n">
        <f aca="false">IFERROR(VLOOKUP(A1420,'[2]Pivot HorizontalMRP'!$A$4:$B$2689,2,0),0)</f>
        <v>0</v>
      </c>
      <c r="L1420" s="1" t="n">
        <f aca="false">IFERROR(VLOOKUP(A1420,'[2]Pivot HorizontalMRP'!$A$4:$C$2689,3,0),0)</f>
        <v>500</v>
      </c>
      <c r="M1420" s="1" t="n">
        <f aca="false">IFERROR(VLOOKUP(A1420,'[2]Pivot HorizontalMRP'!$A$4:$D$2689,0.4,0),0)</f>
        <v>0</v>
      </c>
      <c r="N1420" s="1" t="n">
        <f aca="false">IFERROR(VLOOKUP(A1420,'[2]Pivot HorizontalMRP'!$A$4:$E$2689,5,0),0)</f>
        <v>0</v>
      </c>
      <c r="O1420" s="1" t="n">
        <f aca="false">K1420+L1420</f>
        <v>500</v>
      </c>
      <c r="P1420" s="1" t="n">
        <f aca="false">K1420+L1420+M1420+N1420</f>
        <v>500</v>
      </c>
      <c r="Q1420" s="1" t="n">
        <f aca="false">IFERROR(VLOOKUP(A1420,'[2]Pivot HorizontalMRP'!$A$4:$F$2689,6,0),0)</f>
        <v>0</v>
      </c>
      <c r="R1420" s="1" t="n">
        <f aca="false">IFERROR(VLOOKUP(A1420,'[2]Pivot HorizontalMRP'!$A$4:$G$2689,7,0),0)</f>
        <v>0</v>
      </c>
      <c r="S1420" s="1" t="n">
        <f aca="false">IFERROR(VLOOKUP(A1420,'[2]Pivot HorizontalMRP'!$A$4:$H$2689,8,0),0)</f>
        <v>0</v>
      </c>
      <c r="T1420" s="1" t="n">
        <f aca="false">IFERROR(VLOOKUP(A1420,'[2]Pivot HorizontalMRP'!$A$4:$I$2689,9,0),0)</f>
        <v>0</v>
      </c>
      <c r="U1420" s="1" t="n">
        <f aca="false">IF(I1420="delivery",O1420-SUM(Q1420+R1420),IF(I1420="PO",P1420-SUM(Q1420:R1420)))</f>
        <v>500</v>
      </c>
      <c r="V1420" s="99" t="n">
        <v>5</v>
      </c>
      <c r="X1420" s="81" t="n">
        <f aca="false">W1420-V1420</f>
        <v>-5</v>
      </c>
      <c r="AA1420" s="81"/>
      <c r="AO1420" s="81" t="str">
        <f aca="false">D1420</f>
        <v>Arista</v>
      </c>
      <c r="AP1420" s="99" t="s">
        <v>6397</v>
      </c>
      <c r="BF1420" s="99" t="s">
        <v>14668</v>
      </c>
      <c r="BG1420" s="1" t="s">
        <v>183</v>
      </c>
    </row>
    <row r="1421" customFormat="false" ht="12.75" hidden="false" customHeight="false" outlineLevel="0" collapsed="false">
      <c r="A1421" s="1" t="s">
        <v>8191</v>
      </c>
      <c r="B1421" s="1" t="s">
        <v>8192</v>
      </c>
      <c r="C1421" s="1" t="s">
        <v>177</v>
      </c>
      <c r="D1421" s="1" t="s">
        <v>82</v>
      </c>
      <c r="E1421" s="1" t="s">
        <v>15850</v>
      </c>
      <c r="F1421" s="1" t="s">
        <v>8194</v>
      </c>
      <c r="G1421" s="1" t="n">
        <v>93</v>
      </c>
      <c r="H1421" s="1" t="n">
        <v>3000</v>
      </c>
      <c r="I1421" s="101" t="s">
        <v>180</v>
      </c>
      <c r="J1421" s="1"/>
      <c r="K1421" s="1" t="n">
        <f aca="false">IFERROR(VLOOKUP(A1421,'[2]Pivot HorizontalMRP'!$A$4:$B$2689,2,0),0)</f>
        <v>0</v>
      </c>
      <c r="L1421" s="1" t="n">
        <f aca="false">IFERROR(VLOOKUP(A1421,'[2]Pivot HorizontalMRP'!$A$4:$C$2689,3,0),0)</f>
        <v>19296</v>
      </c>
      <c r="M1421" s="1" t="n">
        <f aca="false">IFERROR(VLOOKUP(A1421,'[2]Pivot HorizontalMRP'!$A$4:$D$2689,0.4,0),0)</f>
        <v>0</v>
      </c>
      <c r="N1421" s="1" t="n">
        <f aca="false">IFERROR(VLOOKUP(A1421,'[2]Pivot HorizontalMRP'!$A$4:$E$2689,5,0),0)</f>
        <v>6000</v>
      </c>
      <c r="O1421" s="1" t="n">
        <f aca="false">K1421+L1421</f>
        <v>19296</v>
      </c>
      <c r="P1421" s="1" t="n">
        <f aca="false">K1421+L1421+M1421+N1421</f>
        <v>25296</v>
      </c>
      <c r="Q1421" s="1" t="n">
        <f aca="false">IFERROR(VLOOKUP(A1421,'[2]Pivot HorizontalMRP'!$A$4:$F$2689,6,0),0)</f>
        <v>9546</v>
      </c>
      <c r="R1421" s="1" t="n">
        <f aca="false">IFERROR(VLOOKUP(A1421,'[2]Pivot HorizontalMRP'!$A$4:$G$2689,7,0),0)</f>
        <v>11782</v>
      </c>
      <c r="S1421" s="1" t="n">
        <f aca="false">IFERROR(VLOOKUP(A1421,'[2]Pivot HorizontalMRP'!$A$4:$H$2689,8,0),0)</f>
        <v>14786</v>
      </c>
      <c r="T1421" s="1" t="n">
        <f aca="false">IFERROR(VLOOKUP(A1421,'[2]Pivot HorizontalMRP'!$A$4:$I$2689,9,0),0)</f>
        <v>8008</v>
      </c>
      <c r="U1421" s="1" t="n">
        <f aca="false">IF(I1421="delivery",O1421-SUM(Q1421+R1421),IF(I1421="PO",P1421-SUM(Q1421:R1421)))</f>
        <v>-2032</v>
      </c>
      <c r="V1421" s="81" t="n">
        <v>0.408</v>
      </c>
      <c r="W1421" s="81"/>
      <c r="X1421" s="81" t="n">
        <f aca="false">W1421-V1421</f>
        <v>-0.408</v>
      </c>
      <c r="Y1421" s="81"/>
      <c r="Z1421" s="81"/>
      <c r="AA1421" s="81"/>
      <c r="AB1421" s="81"/>
      <c r="AC1421" s="81"/>
      <c r="AD1421" s="81"/>
      <c r="AE1421" s="81"/>
      <c r="AF1421" s="81"/>
      <c r="AG1421" s="81"/>
      <c r="AH1421" s="81"/>
      <c r="AI1421" s="81"/>
      <c r="AJ1421" s="81"/>
      <c r="AK1421" s="81"/>
      <c r="AL1421" s="81"/>
      <c r="AM1421" s="81"/>
      <c r="AN1421" s="81"/>
      <c r="AO1421" s="81" t="str">
        <f aca="false">D1421</f>
        <v>Arista</v>
      </c>
      <c r="AP1421" s="1" t="s">
        <v>6397</v>
      </c>
      <c r="AQ1421" s="1"/>
      <c r="AR1421" s="1"/>
      <c r="AS1421" s="1"/>
      <c r="AT1421" s="1"/>
      <c r="AU1421" s="1"/>
      <c r="AV1421" s="1"/>
      <c r="AW1421" s="1"/>
      <c r="AX1421" s="1"/>
      <c r="AY1421" s="1"/>
      <c r="AZ1421" s="1"/>
      <c r="BA1421" s="1"/>
      <c r="BB1421" s="1"/>
      <c r="BC1421" s="1"/>
      <c r="BD1421" s="1"/>
      <c r="BE1421" s="1"/>
      <c r="BF1421" s="1" t="s">
        <v>14668</v>
      </c>
      <c r="BG1421" s="1" t="s">
        <v>183</v>
      </c>
      <c r="BH1421" s="1"/>
      <c r="BI1421" s="1"/>
    </row>
    <row r="1422" customFormat="false" ht="12.75" hidden="false" customHeight="false" outlineLevel="0" collapsed="false">
      <c r="A1422" s="1" t="s">
        <v>8195</v>
      </c>
      <c r="B1422" s="1" t="s">
        <v>8196</v>
      </c>
      <c r="C1422" s="1" t="s">
        <v>177</v>
      </c>
      <c r="D1422" s="1" t="s">
        <v>82</v>
      </c>
      <c r="E1422" s="1" t="s">
        <v>15851</v>
      </c>
      <c r="F1422" s="1" t="s">
        <v>8198</v>
      </c>
      <c r="G1422" s="1" t="n">
        <v>81</v>
      </c>
      <c r="H1422" s="1" t="n">
        <v>2000</v>
      </c>
      <c r="I1422" s="101" t="s">
        <v>180</v>
      </c>
      <c r="J1422" s="1"/>
      <c r="K1422" s="1" t="n">
        <f aca="false">IFERROR(VLOOKUP(A1422,'[2]Pivot HorizontalMRP'!$A$4:$B$2689,2,0),0)</f>
        <v>0</v>
      </c>
      <c r="L1422" s="1" t="n">
        <f aca="false">IFERROR(VLOOKUP(A1422,'[2]Pivot HorizontalMRP'!$A$4:$C$2689,3,0),0)</f>
        <v>157</v>
      </c>
      <c r="M1422" s="1" t="n">
        <f aca="false">IFERROR(VLOOKUP(A1422,'[2]Pivot HorizontalMRP'!$A$4:$D$2689,0.4,0),0)</f>
        <v>0</v>
      </c>
      <c r="N1422" s="1" t="n">
        <f aca="false">IFERROR(VLOOKUP(A1422,'[2]Pivot HorizontalMRP'!$A$4:$E$2689,5,0),0)</f>
        <v>0</v>
      </c>
      <c r="O1422" s="1" t="n">
        <f aca="false">K1422+L1422</f>
        <v>157</v>
      </c>
      <c r="P1422" s="1" t="n">
        <f aca="false">K1422+L1422+M1422+N1422</f>
        <v>157</v>
      </c>
      <c r="Q1422" s="1" t="n">
        <f aca="false">IFERROR(VLOOKUP(A1422,'[2]Pivot HorizontalMRP'!$A$4:$F$2689,6,0),0)</f>
        <v>106</v>
      </c>
      <c r="R1422" s="1" t="n">
        <f aca="false">IFERROR(VLOOKUP(A1422,'[2]Pivot HorizontalMRP'!$A$4:$G$2689,7,0),0)</f>
        <v>120</v>
      </c>
      <c r="S1422" s="1" t="n">
        <f aca="false">IFERROR(VLOOKUP(A1422,'[2]Pivot HorizontalMRP'!$A$4:$H$2689,8,0),0)</f>
        <v>120</v>
      </c>
      <c r="T1422" s="1" t="n">
        <f aca="false">IFERROR(VLOOKUP(A1422,'[2]Pivot HorizontalMRP'!$A$4:$I$2689,9,0),0)</f>
        <v>0</v>
      </c>
      <c r="U1422" s="1" t="n">
        <f aca="false">IF(I1422="delivery",O1422-SUM(Q1422+R1422),IF(I1422="PO",P1422-SUM(Q1422:R1422)))</f>
        <v>-69</v>
      </c>
      <c r="V1422" s="81" t="n">
        <v>0.43</v>
      </c>
      <c r="W1422" s="81"/>
      <c r="X1422" s="81" t="n">
        <f aca="false">W1422-V1422</f>
        <v>-0.43</v>
      </c>
      <c r="Y1422" s="81"/>
      <c r="Z1422" s="81"/>
      <c r="AA1422" s="81" t="n">
        <v>0.43</v>
      </c>
      <c r="AB1422" s="81"/>
      <c r="AC1422" s="81"/>
      <c r="AD1422" s="81"/>
      <c r="AE1422" s="81"/>
      <c r="AF1422" s="81"/>
      <c r="AG1422" s="81"/>
      <c r="AH1422" s="81"/>
      <c r="AI1422" s="81"/>
      <c r="AJ1422" s="81"/>
      <c r="AK1422" s="81"/>
      <c r="AL1422" s="81"/>
      <c r="AM1422" s="81"/>
      <c r="AN1422" s="81"/>
      <c r="AO1422" s="81" t="str">
        <f aca="false">D1422</f>
        <v>Arista</v>
      </c>
      <c r="AP1422" s="1" t="s">
        <v>6397</v>
      </c>
      <c r="AQ1422" s="1"/>
      <c r="AR1422" s="1"/>
      <c r="AS1422" s="1"/>
      <c r="AT1422" s="1"/>
      <c r="AU1422" s="1"/>
      <c r="AV1422" s="1"/>
      <c r="AW1422" s="1"/>
      <c r="AX1422" s="1"/>
      <c r="AY1422" s="1"/>
      <c r="AZ1422" s="1"/>
      <c r="BA1422" s="1"/>
      <c r="BB1422" s="1"/>
      <c r="BC1422" s="1"/>
      <c r="BD1422" s="1"/>
      <c r="BE1422" s="1"/>
      <c r="BF1422" s="1" t="s">
        <v>14668</v>
      </c>
      <c r="BG1422" s="1" t="s">
        <v>183</v>
      </c>
      <c r="BH1422" s="1"/>
      <c r="BI1422" s="1"/>
    </row>
    <row r="1423" customFormat="false" ht="12.75" hidden="false" customHeight="false" outlineLevel="0" collapsed="false">
      <c r="A1423" s="1" t="s">
        <v>8199</v>
      </c>
      <c r="B1423" s="1" t="s">
        <v>8200</v>
      </c>
      <c r="C1423" s="1" t="s">
        <v>177</v>
      </c>
      <c r="D1423" s="1" t="s">
        <v>82</v>
      </c>
      <c r="E1423" s="1" t="s">
        <v>15852</v>
      </c>
      <c r="F1423" s="1" t="s">
        <v>8202</v>
      </c>
      <c r="G1423" s="1" t="n">
        <v>91</v>
      </c>
      <c r="H1423" s="1" t="n">
        <v>1000</v>
      </c>
      <c r="I1423" s="101" t="s">
        <v>180</v>
      </c>
      <c r="J1423" s="1"/>
      <c r="K1423" s="1" t="n">
        <f aca="false">IFERROR(VLOOKUP(A1423,'[2]Pivot HorizontalMRP'!$A$4:$B$2689,2,0),0)</f>
        <v>0</v>
      </c>
      <c r="L1423" s="1" t="n">
        <f aca="false">IFERROR(VLOOKUP(A1423,'[2]Pivot HorizontalMRP'!$A$4:$C$2689,3,0),0)</f>
        <v>1987</v>
      </c>
      <c r="M1423" s="1" t="n">
        <f aca="false">IFERROR(VLOOKUP(A1423,'[2]Pivot HorizontalMRP'!$A$4:$D$2689,0.4,0),0)</f>
        <v>0</v>
      </c>
      <c r="N1423" s="1" t="n">
        <f aca="false">IFERROR(VLOOKUP(A1423,'[2]Pivot HorizontalMRP'!$A$4:$E$2689,5,0),0)</f>
        <v>2000</v>
      </c>
      <c r="O1423" s="1" t="n">
        <f aca="false">K1423+L1423</f>
        <v>1987</v>
      </c>
      <c r="P1423" s="1" t="n">
        <f aca="false">K1423+L1423+M1423+N1423</f>
        <v>3987</v>
      </c>
      <c r="Q1423" s="1" t="n">
        <f aca="false">IFERROR(VLOOKUP(A1423,'[2]Pivot HorizontalMRP'!$A$4:$F$2689,6,0),0)</f>
        <v>4208</v>
      </c>
      <c r="R1423" s="1" t="n">
        <f aca="false">IFERROR(VLOOKUP(A1423,'[2]Pivot HorizontalMRP'!$A$4:$G$2689,7,0),0)</f>
        <v>2916</v>
      </c>
      <c r="S1423" s="1" t="n">
        <f aca="false">IFERROR(VLOOKUP(A1423,'[2]Pivot HorizontalMRP'!$A$4:$H$2689,8,0),0)</f>
        <v>3120</v>
      </c>
      <c r="T1423" s="1" t="n">
        <f aca="false">IFERROR(VLOOKUP(A1423,'[2]Pivot HorizontalMRP'!$A$4:$I$2689,9,0),0)</f>
        <v>2052</v>
      </c>
      <c r="U1423" s="1" t="n">
        <f aca="false">IF(I1423="delivery",O1423-SUM(Q1423+R1423),IF(I1423="PO",P1423-SUM(Q1423:R1423)))</f>
        <v>-5137</v>
      </c>
      <c r="V1423" s="81" t="n">
        <v>2.8</v>
      </c>
      <c r="W1423" s="81"/>
      <c r="X1423" s="81" t="n">
        <f aca="false">W1423-V1423</f>
        <v>-2.8</v>
      </c>
      <c r="Y1423" s="81"/>
      <c r="Z1423" s="81"/>
      <c r="AA1423" s="81" t="n">
        <v>2.98</v>
      </c>
      <c r="AB1423" s="81"/>
      <c r="AC1423" s="81"/>
      <c r="AD1423" s="81"/>
      <c r="AE1423" s="81"/>
      <c r="AF1423" s="81"/>
      <c r="AG1423" s="81"/>
      <c r="AH1423" s="81"/>
      <c r="AI1423" s="81"/>
      <c r="AJ1423" s="81"/>
      <c r="AK1423" s="81"/>
      <c r="AL1423" s="81"/>
      <c r="AM1423" s="81"/>
      <c r="AN1423" s="81"/>
      <c r="AO1423" s="81" t="str">
        <f aca="false">D1423</f>
        <v>Arista</v>
      </c>
      <c r="AP1423" s="1" t="s">
        <v>6397</v>
      </c>
      <c r="AQ1423" s="1"/>
      <c r="AR1423" s="1"/>
      <c r="AS1423" s="1"/>
      <c r="AT1423" s="1"/>
      <c r="AU1423" s="1"/>
      <c r="AV1423" s="1"/>
      <c r="AW1423" s="1"/>
      <c r="AX1423" s="1"/>
      <c r="AY1423" s="1"/>
      <c r="AZ1423" s="1"/>
      <c r="BA1423" s="1"/>
      <c r="BB1423" s="1"/>
      <c r="BC1423" s="1"/>
      <c r="BD1423" s="1"/>
      <c r="BE1423" s="1"/>
      <c r="BF1423" s="1" t="s">
        <v>14668</v>
      </c>
      <c r="BG1423" s="1" t="s">
        <v>183</v>
      </c>
      <c r="BH1423" s="1"/>
      <c r="BI1423" s="1"/>
    </row>
    <row r="1424" customFormat="false" ht="12.75" hidden="false" customHeight="false" outlineLevel="0" collapsed="false">
      <c r="A1424" s="103" t="s">
        <v>8203</v>
      </c>
      <c r="B1424" s="104" t="s">
        <v>8204</v>
      </c>
      <c r="C1424" s="99" t="s">
        <v>177</v>
      </c>
      <c r="D1424" s="99" t="s">
        <v>82</v>
      </c>
      <c r="E1424" s="99" t="s">
        <v>15853</v>
      </c>
      <c r="F1424" s="99" t="s">
        <v>8206</v>
      </c>
      <c r="G1424" s="99" t="n">
        <v>51</v>
      </c>
      <c r="H1424" s="99" t="n">
        <v>500</v>
      </c>
      <c r="I1424" s="99" t="s">
        <v>188</v>
      </c>
      <c r="K1424" s="1" t="n">
        <f aca="false">IFERROR(VLOOKUP(A1424,'[2]Pivot HorizontalMRP'!$A$4:$B$2689,2,0),0)</f>
        <v>0</v>
      </c>
      <c r="L1424" s="1" t="n">
        <f aca="false">IFERROR(VLOOKUP(A1424,'[2]Pivot HorizontalMRP'!$A$4:$C$2689,3,0),0)</f>
        <v>156</v>
      </c>
      <c r="M1424" s="1" t="n">
        <f aca="false">IFERROR(VLOOKUP(A1424,'[2]Pivot HorizontalMRP'!$A$4:$D$2689,0.4,0),0)</f>
        <v>0</v>
      </c>
      <c r="N1424" s="1" t="n">
        <f aca="false">IFERROR(VLOOKUP(A1424,'[2]Pivot HorizontalMRP'!$A$4:$E$2689,5,0),0)</f>
        <v>0</v>
      </c>
      <c r="O1424" s="1" t="n">
        <f aca="false">K1424+L1424</f>
        <v>156</v>
      </c>
      <c r="P1424" s="1" t="n">
        <f aca="false">K1424+L1424+M1424+N1424</f>
        <v>156</v>
      </c>
      <c r="Q1424" s="1" t="n">
        <f aca="false">IFERROR(VLOOKUP(A1424,'[2]Pivot HorizontalMRP'!$A$4:$F$2689,6,0),0)</f>
        <v>100</v>
      </c>
      <c r="R1424" s="1" t="n">
        <f aca="false">IFERROR(VLOOKUP(A1424,'[2]Pivot HorizontalMRP'!$A$4:$G$2689,7,0),0)</f>
        <v>0</v>
      </c>
      <c r="S1424" s="1" t="n">
        <f aca="false">IFERROR(VLOOKUP(A1424,'[2]Pivot HorizontalMRP'!$A$4:$H$2689,8,0),0)</f>
        <v>0</v>
      </c>
      <c r="T1424" s="1" t="n">
        <f aca="false">IFERROR(VLOOKUP(A1424,'[2]Pivot HorizontalMRP'!$A$4:$I$2689,9,0),0)</f>
        <v>0</v>
      </c>
      <c r="U1424" s="1" t="n">
        <f aca="false">IF(I1424="delivery",O1424-SUM(Q1424+R1424),IF(I1424="PO",P1424-SUM(Q1424:R1424)))</f>
        <v>56</v>
      </c>
      <c r="V1424" s="99" t="n">
        <v>32.75</v>
      </c>
      <c r="X1424" s="81" t="n">
        <f aca="false">W1424-V1424</f>
        <v>-32.75</v>
      </c>
      <c r="AA1424" s="81" t="n">
        <v>32.75</v>
      </c>
      <c r="AF1424" s="81"/>
      <c r="AO1424" s="81" t="str">
        <f aca="false">D1424</f>
        <v>Arista</v>
      </c>
      <c r="AP1424" s="99" t="s">
        <v>6397</v>
      </c>
      <c r="BF1424" s="99" t="s">
        <v>14668</v>
      </c>
      <c r="BG1424" s="1" t="s">
        <v>183</v>
      </c>
    </row>
    <row r="1425" customFormat="false" ht="12.75" hidden="false" customHeight="false" outlineLevel="0" collapsed="false">
      <c r="A1425" s="1" t="s">
        <v>14582</v>
      </c>
      <c r="B1425" s="1" t="s">
        <v>8204</v>
      </c>
      <c r="C1425" s="1" t="s">
        <v>177</v>
      </c>
      <c r="D1425" s="1" t="s">
        <v>82</v>
      </c>
      <c r="E1425" s="1" t="s">
        <v>15853</v>
      </c>
      <c r="F1425" s="1" t="s">
        <v>14583</v>
      </c>
      <c r="G1425" s="1" t="n">
        <v>14</v>
      </c>
      <c r="H1425" s="1" t="n">
        <v>500</v>
      </c>
      <c r="I1425" s="101" t="s">
        <v>188</v>
      </c>
      <c r="J1425" s="1"/>
      <c r="K1425" s="1" t="n">
        <f aca="false">IFERROR(VLOOKUP(A1425,'[2]Pivot HorizontalMRP'!$A$4:$B$2689,2,0),0)</f>
        <v>0</v>
      </c>
      <c r="L1425" s="1" t="n">
        <f aca="false">IFERROR(VLOOKUP(A1425,'[2]Pivot HorizontalMRP'!$A$4:$C$2689,3,0),0)</f>
        <v>0</v>
      </c>
      <c r="M1425" s="1" t="n">
        <f aca="false">IFERROR(VLOOKUP(A1425,'[2]Pivot HorizontalMRP'!$A$4:$D$2689,0.4,0),0)</f>
        <v>0</v>
      </c>
      <c r="N1425" s="1" t="n">
        <f aca="false">IFERROR(VLOOKUP(A1425,'[2]Pivot HorizontalMRP'!$A$4:$E$2689,5,0),0)</f>
        <v>0</v>
      </c>
      <c r="O1425" s="1" t="n">
        <f aca="false">K1425+L1425</f>
        <v>0</v>
      </c>
      <c r="P1425" s="1" t="n">
        <f aca="false">K1425+L1425+M1425+N1425</f>
        <v>0</v>
      </c>
      <c r="Q1425" s="1" t="n">
        <f aca="false">IFERROR(VLOOKUP(A1425,'[2]Pivot HorizontalMRP'!$A$4:$F$2689,6,0),0)</f>
        <v>1</v>
      </c>
      <c r="R1425" s="1" t="n">
        <f aca="false">IFERROR(VLOOKUP(A1425,'[2]Pivot HorizontalMRP'!$A$4:$G$2689,7,0),0)</f>
        <v>40</v>
      </c>
      <c r="S1425" s="1" t="n">
        <f aca="false">IFERROR(VLOOKUP(A1425,'[2]Pivot HorizontalMRP'!$A$4:$H$2689,8,0),0)</f>
        <v>125</v>
      </c>
      <c r="T1425" s="1" t="n">
        <f aca="false">IFERROR(VLOOKUP(A1425,'[2]Pivot HorizontalMRP'!$A$4:$I$2689,9,0),0)</f>
        <v>36</v>
      </c>
      <c r="U1425" s="1" t="n">
        <f aca="false">IF(I1425="delivery",O1425-SUM(Q1425+R1425),IF(I1425="PO",P1425-SUM(Q1425:R1425)))</f>
        <v>-41</v>
      </c>
      <c r="V1425" s="81" t="n">
        <v>32.75</v>
      </c>
      <c r="W1425" s="81"/>
      <c r="X1425" s="81" t="n">
        <f aca="false">W1425-V1425</f>
        <v>-32.75</v>
      </c>
      <c r="Y1425" s="81"/>
      <c r="Z1425" s="81"/>
      <c r="AA1425" s="81"/>
      <c r="AB1425" s="81"/>
      <c r="AC1425" s="81"/>
      <c r="AD1425" s="81"/>
      <c r="AE1425" s="81"/>
      <c r="AF1425" s="81"/>
      <c r="AG1425" s="81"/>
      <c r="AH1425" s="81"/>
      <c r="AI1425" s="81"/>
      <c r="AJ1425" s="81"/>
      <c r="AK1425" s="81"/>
      <c r="AL1425" s="81"/>
      <c r="AM1425" s="81"/>
      <c r="AN1425" s="81"/>
      <c r="AO1425" s="81" t="str">
        <f aca="false">D1425</f>
        <v>Arista</v>
      </c>
      <c r="AP1425" s="1" t="s">
        <v>6397</v>
      </c>
      <c r="AQ1425" s="1"/>
      <c r="AR1425" s="1"/>
      <c r="AS1425" s="1"/>
      <c r="AT1425" s="1"/>
      <c r="AU1425" s="1"/>
      <c r="AV1425" s="1"/>
      <c r="AW1425" s="1"/>
      <c r="AX1425" s="1"/>
      <c r="AY1425" s="1"/>
      <c r="AZ1425" s="1"/>
      <c r="BA1425" s="1"/>
      <c r="BB1425" s="1"/>
      <c r="BC1425" s="1"/>
      <c r="BD1425" s="1"/>
      <c r="BE1425" s="1"/>
      <c r="BF1425" s="1" t="s">
        <v>14668</v>
      </c>
      <c r="BG1425" s="1" t="s">
        <v>183</v>
      </c>
      <c r="BH1425" s="1"/>
      <c r="BI1425" s="1"/>
    </row>
    <row r="1426" customFormat="false" ht="12.75" hidden="false" customHeight="false" outlineLevel="0" collapsed="false">
      <c r="A1426" s="1" t="s">
        <v>8207</v>
      </c>
      <c r="B1426" s="1" t="s">
        <v>8208</v>
      </c>
      <c r="C1426" s="1" t="s">
        <v>177</v>
      </c>
      <c r="D1426" s="1" t="s">
        <v>82</v>
      </c>
      <c r="E1426" s="1" t="s">
        <v>15854</v>
      </c>
      <c r="F1426" s="1" t="s">
        <v>8210</v>
      </c>
      <c r="G1426" s="1" t="n">
        <v>83</v>
      </c>
      <c r="H1426" s="1" t="n">
        <v>500</v>
      </c>
      <c r="I1426" s="101" t="s">
        <v>180</v>
      </c>
      <c r="J1426" s="1"/>
      <c r="K1426" s="1" t="n">
        <f aca="false">IFERROR(VLOOKUP(A1426,'[2]Pivot HorizontalMRP'!$A$4:$B$2689,2,0),0)</f>
        <v>0</v>
      </c>
      <c r="L1426" s="1" t="n">
        <f aca="false">IFERROR(VLOOKUP(A1426,'[2]Pivot HorizontalMRP'!$A$4:$C$2689,3,0),0)</f>
        <v>702</v>
      </c>
      <c r="M1426" s="1" t="n">
        <f aca="false">IFERROR(VLOOKUP(A1426,'[2]Pivot HorizontalMRP'!$A$4:$D$2689,0.4,0),0)</f>
        <v>0</v>
      </c>
      <c r="N1426" s="1" t="n">
        <f aca="false">IFERROR(VLOOKUP(A1426,'[2]Pivot HorizontalMRP'!$A$4:$E$2689,5,0),0)</f>
        <v>0</v>
      </c>
      <c r="O1426" s="1" t="n">
        <f aca="false">K1426+L1426</f>
        <v>702</v>
      </c>
      <c r="P1426" s="1" t="n">
        <f aca="false">K1426+L1426+M1426+N1426</f>
        <v>702</v>
      </c>
      <c r="Q1426" s="1" t="n">
        <f aca="false">IFERROR(VLOOKUP(A1426,'[2]Pivot HorizontalMRP'!$A$4:$F$2689,6,0),0)</f>
        <v>444</v>
      </c>
      <c r="R1426" s="1" t="n">
        <f aca="false">IFERROR(VLOOKUP(A1426,'[2]Pivot HorizontalMRP'!$A$4:$G$2689,7,0),0)</f>
        <v>266</v>
      </c>
      <c r="S1426" s="1" t="n">
        <f aca="false">IFERROR(VLOOKUP(A1426,'[2]Pivot HorizontalMRP'!$A$4:$H$2689,8,0),0)</f>
        <v>260</v>
      </c>
      <c r="T1426" s="1" t="n">
        <f aca="false">IFERROR(VLOOKUP(A1426,'[2]Pivot HorizontalMRP'!$A$4:$I$2689,9,0),0)</f>
        <v>164</v>
      </c>
      <c r="U1426" s="1" t="n">
        <f aca="false">IF(I1426="delivery",O1426-SUM(Q1426+R1426),IF(I1426="PO",P1426-SUM(Q1426:R1426)))</f>
        <v>-8</v>
      </c>
      <c r="V1426" s="81" t="n">
        <v>2.98</v>
      </c>
      <c r="W1426" s="81"/>
      <c r="X1426" s="81" t="n">
        <f aca="false">W1426-V1426</f>
        <v>-2.98</v>
      </c>
      <c r="Y1426" s="81"/>
      <c r="Z1426" s="81"/>
      <c r="AA1426" s="81" t="n">
        <v>2.98</v>
      </c>
      <c r="AB1426" s="81"/>
      <c r="AC1426" s="81"/>
      <c r="AD1426" s="81"/>
      <c r="AE1426" s="81"/>
      <c r="AF1426" s="81"/>
      <c r="AG1426" s="81"/>
      <c r="AH1426" s="81"/>
      <c r="AI1426" s="81"/>
      <c r="AJ1426" s="81"/>
      <c r="AK1426" s="81"/>
      <c r="AL1426" s="81"/>
      <c r="AM1426" s="81"/>
      <c r="AN1426" s="81"/>
      <c r="AO1426" s="81" t="str">
        <f aca="false">D1426</f>
        <v>Arista</v>
      </c>
      <c r="AP1426" s="1" t="s">
        <v>6397</v>
      </c>
      <c r="AQ1426" s="1"/>
      <c r="AR1426" s="1"/>
      <c r="AS1426" s="1"/>
      <c r="AT1426" s="1"/>
      <c r="AU1426" s="1"/>
      <c r="AV1426" s="1"/>
      <c r="AW1426" s="1"/>
      <c r="AX1426" s="1"/>
      <c r="AY1426" s="1"/>
      <c r="AZ1426" s="1"/>
      <c r="BA1426" s="1"/>
      <c r="BB1426" s="1"/>
      <c r="BC1426" s="1"/>
      <c r="BD1426" s="1"/>
      <c r="BE1426" s="1"/>
      <c r="BF1426" s="1" t="s">
        <v>14668</v>
      </c>
      <c r="BG1426" s="1" t="s">
        <v>183</v>
      </c>
      <c r="BH1426" s="1"/>
      <c r="BI1426" s="1"/>
    </row>
    <row r="1427" customFormat="false" ht="12.75" hidden="false" customHeight="false" outlineLevel="0" collapsed="false">
      <c r="A1427" s="1" t="s">
        <v>8211</v>
      </c>
      <c r="B1427" s="1" t="s">
        <v>8212</v>
      </c>
      <c r="C1427" s="1" t="s">
        <v>177</v>
      </c>
      <c r="D1427" s="1" t="s">
        <v>82</v>
      </c>
      <c r="E1427" s="1" t="s">
        <v>15855</v>
      </c>
      <c r="F1427" s="1" t="s">
        <v>15856</v>
      </c>
      <c r="G1427" s="1" t="n">
        <v>61</v>
      </c>
      <c r="H1427" s="1" t="n">
        <v>1000</v>
      </c>
      <c r="I1427" s="101" t="s">
        <v>180</v>
      </c>
      <c r="J1427" s="1"/>
      <c r="K1427" s="1" t="n">
        <f aca="false">IFERROR(VLOOKUP(A1427,'[2]Pivot HorizontalMRP'!$A$4:$B$2689,2,0),0)</f>
        <v>0</v>
      </c>
      <c r="L1427" s="1" t="n">
        <f aca="false">IFERROR(VLOOKUP(A1427,'[2]Pivot HorizontalMRP'!$A$4:$C$2689,3,0),0)</f>
        <v>0</v>
      </c>
      <c r="M1427" s="1" t="n">
        <f aca="false">IFERROR(VLOOKUP(A1427,'[2]Pivot HorizontalMRP'!$A$4:$D$2689,0.4,0),0)</f>
        <v>0</v>
      </c>
      <c r="N1427" s="1" t="n">
        <f aca="false">IFERROR(VLOOKUP(A1427,'[2]Pivot HorizontalMRP'!$A$4:$E$2689,5,0),0)</f>
        <v>1000</v>
      </c>
      <c r="O1427" s="1" t="n">
        <f aca="false">K1427+L1427</f>
        <v>0</v>
      </c>
      <c r="P1427" s="1" t="n">
        <f aca="false">K1427+L1427+M1427+N1427</f>
        <v>1000</v>
      </c>
      <c r="Q1427" s="1" t="n">
        <f aca="false">IFERROR(VLOOKUP(A1427,'[2]Pivot HorizontalMRP'!$A$4:$F$2689,6,0),0)</f>
        <v>261</v>
      </c>
      <c r="R1427" s="1" t="n">
        <f aca="false">IFERROR(VLOOKUP(A1427,'[2]Pivot HorizontalMRP'!$A$4:$G$2689,7,0),0)</f>
        <v>1727</v>
      </c>
      <c r="S1427" s="1" t="n">
        <f aca="false">IFERROR(VLOOKUP(A1427,'[2]Pivot HorizontalMRP'!$A$4:$H$2689,8,0),0)</f>
        <v>991</v>
      </c>
      <c r="T1427" s="1" t="n">
        <f aca="false">IFERROR(VLOOKUP(A1427,'[2]Pivot HorizontalMRP'!$A$4:$I$2689,9,0),0)</f>
        <v>780</v>
      </c>
      <c r="U1427" s="1" t="n">
        <f aca="false">IF(I1427="delivery",O1427-SUM(Q1427+R1427),IF(I1427="PO",P1427-SUM(Q1427:R1427)))</f>
        <v>-1988</v>
      </c>
      <c r="V1427" s="81" t="n">
        <v>0.95</v>
      </c>
      <c r="W1427" s="81"/>
      <c r="X1427" s="81" t="n">
        <f aca="false">W1427-V1427</f>
        <v>-0.95</v>
      </c>
      <c r="Y1427" s="81"/>
      <c r="Z1427" s="81"/>
      <c r="AA1427" s="81"/>
      <c r="AB1427" s="81"/>
      <c r="AC1427" s="81"/>
      <c r="AD1427" s="81"/>
      <c r="AE1427" s="81"/>
      <c r="AF1427" s="81"/>
      <c r="AG1427" s="81"/>
      <c r="AH1427" s="81"/>
      <c r="AI1427" s="81"/>
      <c r="AJ1427" s="81"/>
      <c r="AK1427" s="81"/>
      <c r="AL1427" s="81"/>
      <c r="AM1427" s="81"/>
      <c r="AN1427" s="81"/>
      <c r="AO1427" s="81" t="str">
        <f aca="false">D1427</f>
        <v>Arista</v>
      </c>
      <c r="AP1427" s="1" t="s">
        <v>6397</v>
      </c>
      <c r="AQ1427" s="1"/>
      <c r="AR1427" s="1"/>
      <c r="AS1427" s="1"/>
      <c r="AT1427" s="1"/>
      <c r="AU1427" s="1"/>
      <c r="AV1427" s="1"/>
      <c r="AW1427" s="1"/>
      <c r="AX1427" s="1"/>
      <c r="AY1427" s="1"/>
      <c r="AZ1427" s="1"/>
      <c r="BA1427" s="1"/>
      <c r="BB1427" s="1"/>
      <c r="BC1427" s="1"/>
      <c r="BD1427" s="1"/>
      <c r="BE1427" s="1"/>
      <c r="BF1427" s="1" t="s">
        <v>14668</v>
      </c>
      <c r="BG1427" s="1" t="s">
        <v>183</v>
      </c>
      <c r="BH1427" s="1"/>
      <c r="BI1427" s="1"/>
    </row>
    <row r="1428" customFormat="false" ht="12.75" hidden="false" customHeight="false" outlineLevel="0" collapsed="false">
      <c r="A1428" s="1" t="s">
        <v>8346</v>
      </c>
      <c r="B1428" s="1" t="s">
        <v>8347</v>
      </c>
      <c r="C1428" s="1" t="s">
        <v>177</v>
      </c>
      <c r="D1428" s="1" t="s">
        <v>82</v>
      </c>
      <c r="E1428" s="1" t="s">
        <v>15857</v>
      </c>
      <c r="F1428" s="1" t="s">
        <v>8349</v>
      </c>
      <c r="G1428" s="1" t="n">
        <v>101</v>
      </c>
      <c r="H1428" s="1" t="n">
        <v>3000</v>
      </c>
      <c r="I1428" s="101" t="s">
        <v>180</v>
      </c>
      <c r="J1428" s="1"/>
      <c r="K1428" s="1" t="n">
        <f aca="false">IFERROR(VLOOKUP(A1428,'[2]Pivot HorizontalMRP'!$A$4:$B$2689,2,0),0)</f>
        <v>0</v>
      </c>
      <c r="L1428" s="1" t="n">
        <f aca="false">IFERROR(VLOOKUP(A1428,'[2]Pivot HorizontalMRP'!$A$4:$C$2689,3,0),0)</f>
        <v>5867</v>
      </c>
      <c r="M1428" s="1" t="n">
        <f aca="false">IFERROR(VLOOKUP(A1428,'[2]Pivot HorizontalMRP'!$A$4:$D$2689,0.4,0),0)</f>
        <v>0</v>
      </c>
      <c r="N1428" s="1" t="n">
        <f aca="false">IFERROR(VLOOKUP(A1428,'[2]Pivot HorizontalMRP'!$A$4:$E$2689,5,0),0)</f>
        <v>0</v>
      </c>
      <c r="O1428" s="1" t="n">
        <f aca="false">K1428+L1428</f>
        <v>5867</v>
      </c>
      <c r="P1428" s="1" t="n">
        <f aca="false">K1428+L1428+M1428+N1428</f>
        <v>5867</v>
      </c>
      <c r="Q1428" s="1" t="n">
        <f aca="false">IFERROR(VLOOKUP(A1428,'[2]Pivot HorizontalMRP'!$A$4:$F$2689,6,0),0)</f>
        <v>3554</v>
      </c>
      <c r="R1428" s="1" t="n">
        <f aca="false">IFERROR(VLOOKUP(A1428,'[2]Pivot HorizontalMRP'!$A$4:$G$2689,7,0),0)</f>
        <v>4112</v>
      </c>
      <c r="S1428" s="1" t="n">
        <f aca="false">IFERROR(VLOOKUP(A1428,'[2]Pivot HorizontalMRP'!$A$4:$H$2689,8,0),0)</f>
        <v>4192</v>
      </c>
      <c r="T1428" s="1" t="n">
        <f aca="false">IFERROR(VLOOKUP(A1428,'[2]Pivot HorizontalMRP'!$A$4:$I$2689,9,0),0)</f>
        <v>1432</v>
      </c>
      <c r="U1428" s="1" t="n">
        <f aca="false">IF(I1428="delivery",O1428-SUM(Q1428+R1428),IF(I1428="PO",P1428-SUM(Q1428:R1428)))</f>
        <v>-1799</v>
      </c>
      <c r="V1428" s="81" t="n">
        <v>1.8</v>
      </c>
      <c r="W1428" s="81"/>
      <c r="X1428" s="81" t="n">
        <f aca="false">W1428-V1428</f>
        <v>-1.8</v>
      </c>
      <c r="Y1428" s="81"/>
      <c r="Z1428" s="81"/>
      <c r="AA1428" s="81"/>
      <c r="AB1428" s="81"/>
      <c r="AC1428" s="81"/>
      <c r="AD1428" s="81"/>
      <c r="AE1428" s="81"/>
      <c r="AF1428" s="81"/>
      <c r="AG1428" s="81"/>
      <c r="AH1428" s="81"/>
      <c r="AI1428" s="81"/>
      <c r="AJ1428" s="81"/>
      <c r="AK1428" s="81"/>
      <c r="AL1428" s="81"/>
      <c r="AM1428" s="81"/>
      <c r="AN1428" s="81"/>
      <c r="AO1428" s="81" t="str">
        <f aca="false">D1428</f>
        <v>Arista</v>
      </c>
      <c r="AP1428" s="1" t="s">
        <v>6397</v>
      </c>
      <c r="AQ1428" s="1"/>
      <c r="AR1428" s="1"/>
      <c r="AS1428" s="1"/>
      <c r="AT1428" s="1"/>
      <c r="AU1428" s="1"/>
      <c r="AV1428" s="1"/>
      <c r="AW1428" s="1"/>
      <c r="AX1428" s="1"/>
      <c r="AY1428" s="1"/>
      <c r="AZ1428" s="1"/>
      <c r="BA1428" s="1"/>
      <c r="BB1428" s="1"/>
      <c r="BC1428" s="1"/>
      <c r="BD1428" s="1"/>
      <c r="BE1428" s="1"/>
      <c r="BF1428" s="1" t="s">
        <v>14668</v>
      </c>
      <c r="BG1428" s="1" t="s">
        <v>183</v>
      </c>
      <c r="BH1428" s="1"/>
      <c r="BI1428" s="1"/>
    </row>
    <row r="1429" customFormat="false" ht="12.75" hidden="false" customHeight="false" outlineLevel="0" collapsed="false">
      <c r="A1429" s="1" t="s">
        <v>8358</v>
      </c>
      <c r="B1429" s="1" t="s">
        <v>8359</v>
      </c>
      <c r="C1429" s="1" t="s">
        <v>177</v>
      </c>
      <c r="D1429" s="1" t="s">
        <v>82</v>
      </c>
      <c r="E1429" s="1" t="s">
        <v>15858</v>
      </c>
      <c r="F1429" s="1" t="s">
        <v>8361</v>
      </c>
      <c r="G1429" s="1" t="n">
        <v>101</v>
      </c>
      <c r="H1429" s="1" t="n">
        <v>3000</v>
      </c>
      <c r="I1429" s="101" t="s">
        <v>180</v>
      </c>
      <c r="J1429" s="1"/>
      <c r="K1429" s="1" t="n">
        <f aca="false">IFERROR(VLOOKUP(A1429,'[2]Pivot HorizontalMRP'!$A$4:$B$2689,2,0),0)</f>
        <v>0</v>
      </c>
      <c r="L1429" s="1" t="n">
        <f aca="false">IFERROR(VLOOKUP(A1429,'[2]Pivot HorizontalMRP'!$A$4:$C$2689,3,0),0)</f>
        <v>615</v>
      </c>
      <c r="M1429" s="1" t="n">
        <f aca="false">IFERROR(VLOOKUP(A1429,'[2]Pivot HorizontalMRP'!$A$4:$D$2689,0.4,0),0)</f>
        <v>0</v>
      </c>
      <c r="N1429" s="1" t="n">
        <f aca="false">IFERROR(VLOOKUP(A1429,'[2]Pivot HorizontalMRP'!$A$4:$E$2689,5,0),0)</f>
        <v>0</v>
      </c>
      <c r="O1429" s="1" t="n">
        <f aca="false">K1429+L1429</f>
        <v>615</v>
      </c>
      <c r="P1429" s="1" t="n">
        <f aca="false">K1429+L1429+M1429+N1429</f>
        <v>615</v>
      </c>
      <c r="Q1429" s="1" t="n">
        <f aca="false">IFERROR(VLOOKUP(A1429,'[2]Pivot HorizontalMRP'!$A$4:$F$2689,6,0),0)</f>
        <v>265</v>
      </c>
      <c r="R1429" s="1" t="n">
        <f aca="false">IFERROR(VLOOKUP(A1429,'[2]Pivot HorizontalMRP'!$A$4:$G$2689,7,0),0)</f>
        <v>85</v>
      </c>
      <c r="S1429" s="1" t="n">
        <f aca="false">IFERROR(VLOOKUP(A1429,'[2]Pivot HorizontalMRP'!$A$4:$H$2689,8,0),0)</f>
        <v>90</v>
      </c>
      <c r="T1429" s="1" t="n">
        <f aca="false">IFERROR(VLOOKUP(A1429,'[2]Pivot HorizontalMRP'!$A$4:$I$2689,9,0),0)</f>
        <v>30</v>
      </c>
      <c r="U1429" s="1" t="n">
        <f aca="false">IF(I1429="delivery",O1429-SUM(Q1429+R1429),IF(I1429="PO",P1429-SUM(Q1429:R1429)))</f>
        <v>265</v>
      </c>
      <c r="V1429" s="81" t="n">
        <v>1.57</v>
      </c>
      <c r="W1429" s="81"/>
      <c r="X1429" s="81" t="n">
        <f aca="false">W1429-V1429</f>
        <v>-1.57</v>
      </c>
      <c r="Y1429" s="81"/>
      <c r="Z1429" s="81"/>
      <c r="AA1429" s="81"/>
      <c r="AB1429" s="81"/>
      <c r="AC1429" s="81"/>
      <c r="AD1429" s="81"/>
      <c r="AE1429" s="81"/>
      <c r="AF1429" s="81"/>
      <c r="AG1429" s="81"/>
      <c r="AH1429" s="81"/>
      <c r="AI1429" s="81"/>
      <c r="AJ1429" s="81"/>
      <c r="AK1429" s="81"/>
      <c r="AL1429" s="81"/>
      <c r="AM1429" s="81"/>
      <c r="AN1429" s="81"/>
      <c r="AO1429" s="81" t="str">
        <f aca="false">D1429</f>
        <v>Arista</v>
      </c>
      <c r="AP1429" s="1" t="s">
        <v>6397</v>
      </c>
      <c r="AQ1429" s="1"/>
      <c r="AR1429" s="1"/>
      <c r="AS1429" s="1"/>
      <c r="AT1429" s="1"/>
      <c r="AU1429" s="1"/>
      <c r="AV1429" s="1"/>
      <c r="AW1429" s="1"/>
      <c r="AX1429" s="1"/>
      <c r="AY1429" s="1"/>
      <c r="AZ1429" s="1"/>
      <c r="BA1429" s="1"/>
      <c r="BB1429" s="1"/>
      <c r="BC1429" s="1"/>
      <c r="BD1429" s="1"/>
      <c r="BE1429" s="1"/>
      <c r="BF1429" s="1" t="s">
        <v>14668</v>
      </c>
      <c r="BG1429" s="1" t="s">
        <v>183</v>
      </c>
      <c r="BH1429" s="1"/>
      <c r="BI1429" s="1"/>
    </row>
    <row r="1430" customFormat="false" ht="12.75" hidden="false" customHeight="false" outlineLevel="0" collapsed="false">
      <c r="A1430" s="1" t="s">
        <v>8362</v>
      </c>
      <c r="B1430" s="1" t="s">
        <v>8363</v>
      </c>
      <c r="C1430" s="1" t="s">
        <v>177</v>
      </c>
      <c r="D1430" s="1" t="s">
        <v>82</v>
      </c>
      <c r="E1430" s="1" t="s">
        <v>15859</v>
      </c>
      <c r="F1430" s="1" t="s">
        <v>8365</v>
      </c>
      <c r="G1430" s="1" t="n">
        <v>101</v>
      </c>
      <c r="H1430" s="1" t="n">
        <v>4000</v>
      </c>
      <c r="I1430" s="101" t="s">
        <v>180</v>
      </c>
      <c r="J1430" s="1"/>
      <c r="K1430" s="1" t="n">
        <f aca="false">IFERROR(VLOOKUP(A1430,'[2]Pivot HorizontalMRP'!$A$4:$B$2689,2,0),0)</f>
        <v>0</v>
      </c>
      <c r="L1430" s="1" t="n">
        <f aca="false">IFERROR(VLOOKUP(A1430,'[2]Pivot HorizontalMRP'!$A$4:$C$2689,3,0),0)</f>
        <v>8205</v>
      </c>
      <c r="M1430" s="1" t="n">
        <f aca="false">IFERROR(VLOOKUP(A1430,'[2]Pivot HorizontalMRP'!$A$4:$D$2689,0.4,0),0)</f>
        <v>0</v>
      </c>
      <c r="N1430" s="1" t="n">
        <f aca="false">IFERROR(VLOOKUP(A1430,'[2]Pivot HorizontalMRP'!$A$4:$E$2689,5,0),0)</f>
        <v>0</v>
      </c>
      <c r="O1430" s="1" t="n">
        <f aca="false">K1430+L1430</f>
        <v>8205</v>
      </c>
      <c r="P1430" s="1" t="n">
        <f aca="false">K1430+L1430+M1430+N1430</f>
        <v>8205</v>
      </c>
      <c r="Q1430" s="1" t="n">
        <f aca="false">IFERROR(VLOOKUP(A1430,'[2]Pivot HorizontalMRP'!$A$4:$F$2689,6,0),0)</f>
        <v>8583</v>
      </c>
      <c r="R1430" s="1" t="n">
        <f aca="false">IFERROR(VLOOKUP(A1430,'[2]Pivot HorizontalMRP'!$A$4:$G$2689,7,0),0)</f>
        <v>6084</v>
      </c>
      <c r="S1430" s="1" t="n">
        <f aca="false">IFERROR(VLOOKUP(A1430,'[2]Pivot HorizontalMRP'!$A$4:$H$2689,8,0),0)</f>
        <v>4644</v>
      </c>
      <c r="T1430" s="1" t="n">
        <f aca="false">IFERROR(VLOOKUP(A1430,'[2]Pivot HorizontalMRP'!$A$4:$I$2689,9,0),0)</f>
        <v>2460</v>
      </c>
      <c r="U1430" s="1" t="n">
        <f aca="false">IF(I1430="delivery",O1430-SUM(Q1430+R1430),IF(I1430="PO",P1430-SUM(Q1430:R1430)))</f>
        <v>-6462</v>
      </c>
      <c r="V1430" s="81" t="n">
        <v>1.18</v>
      </c>
      <c r="W1430" s="81"/>
      <c r="X1430" s="81" t="n">
        <f aca="false">W1430-V1430</f>
        <v>-1.18</v>
      </c>
      <c r="Y1430" s="81"/>
      <c r="Z1430" s="81"/>
      <c r="AA1430" s="81" t="n">
        <v>1.18</v>
      </c>
      <c r="AB1430" s="81"/>
      <c r="AC1430" s="81"/>
      <c r="AD1430" s="81"/>
      <c r="AE1430" s="81"/>
      <c r="AF1430" s="81"/>
      <c r="AG1430" s="81"/>
      <c r="AH1430" s="81"/>
      <c r="AI1430" s="81"/>
      <c r="AJ1430" s="81"/>
      <c r="AK1430" s="81"/>
      <c r="AL1430" s="81"/>
      <c r="AM1430" s="81"/>
      <c r="AN1430" s="81"/>
      <c r="AO1430" s="81" t="str">
        <f aca="false">D1430</f>
        <v>Arista</v>
      </c>
      <c r="AP1430" s="1" t="s">
        <v>6397</v>
      </c>
      <c r="AQ1430" s="1"/>
      <c r="AR1430" s="1"/>
      <c r="AS1430" s="1"/>
      <c r="AT1430" s="1"/>
      <c r="AU1430" s="1"/>
      <c r="AV1430" s="1"/>
      <c r="AW1430" s="1"/>
      <c r="AX1430" s="1"/>
      <c r="AY1430" s="1"/>
      <c r="AZ1430" s="1"/>
      <c r="BA1430" s="1"/>
      <c r="BB1430" s="1"/>
      <c r="BC1430" s="1"/>
      <c r="BD1430" s="1"/>
      <c r="BE1430" s="1"/>
      <c r="BF1430" s="1" t="s">
        <v>14668</v>
      </c>
      <c r="BG1430" s="1" t="s">
        <v>183</v>
      </c>
      <c r="BH1430" s="1"/>
      <c r="BI1430" s="1"/>
    </row>
    <row r="1431" customFormat="false" ht="12.75" hidden="false" customHeight="false" outlineLevel="0" collapsed="false">
      <c r="A1431" s="1" t="s">
        <v>8378</v>
      </c>
      <c r="B1431" s="1" t="s">
        <v>8379</v>
      </c>
      <c r="C1431" s="1" t="s">
        <v>177</v>
      </c>
      <c r="D1431" s="1" t="s">
        <v>82</v>
      </c>
      <c r="E1431" s="1" t="s">
        <v>15860</v>
      </c>
      <c r="F1431" s="1" t="s">
        <v>8381</v>
      </c>
      <c r="G1431" s="1" t="n">
        <v>91</v>
      </c>
      <c r="H1431" s="1" t="n">
        <v>1000</v>
      </c>
      <c r="I1431" s="101" t="s">
        <v>180</v>
      </c>
      <c r="J1431" s="1"/>
      <c r="K1431" s="1" t="n">
        <f aca="false">IFERROR(VLOOKUP(A1431,'[2]Pivot HorizontalMRP'!$A$4:$B$2689,2,0),0)</f>
        <v>0</v>
      </c>
      <c r="L1431" s="1" t="n">
        <f aca="false">IFERROR(VLOOKUP(A1431,'[2]Pivot HorizontalMRP'!$A$4:$C$2689,3,0),0)</f>
        <v>383</v>
      </c>
      <c r="M1431" s="1" t="n">
        <f aca="false">IFERROR(VLOOKUP(A1431,'[2]Pivot HorizontalMRP'!$A$4:$D$2689,0.4,0),0)</f>
        <v>0</v>
      </c>
      <c r="N1431" s="1" t="n">
        <f aca="false">IFERROR(VLOOKUP(A1431,'[2]Pivot HorizontalMRP'!$A$4:$E$2689,5,0),0)</f>
        <v>20000</v>
      </c>
      <c r="O1431" s="1" t="n">
        <f aca="false">K1431+L1431</f>
        <v>383</v>
      </c>
      <c r="P1431" s="1" t="n">
        <f aca="false">K1431+L1431+M1431+N1431</f>
        <v>20383</v>
      </c>
      <c r="Q1431" s="1" t="n">
        <f aca="false">IFERROR(VLOOKUP(A1431,'[2]Pivot HorizontalMRP'!$A$4:$F$2689,6,0),0)</f>
        <v>24391</v>
      </c>
      <c r="R1431" s="1" t="n">
        <f aca="false">IFERROR(VLOOKUP(A1431,'[2]Pivot HorizontalMRP'!$A$4:$G$2689,7,0),0)</f>
        <v>11564</v>
      </c>
      <c r="S1431" s="1" t="n">
        <f aca="false">IFERROR(VLOOKUP(A1431,'[2]Pivot HorizontalMRP'!$A$4:$H$2689,8,0),0)</f>
        <v>11894</v>
      </c>
      <c r="T1431" s="1" t="n">
        <f aca="false">IFERROR(VLOOKUP(A1431,'[2]Pivot HorizontalMRP'!$A$4:$I$2689,9,0),0)</f>
        <v>7476</v>
      </c>
      <c r="U1431" s="1" t="n">
        <f aca="false">IF(I1431="delivery",O1431-SUM(Q1431+R1431),IF(I1431="PO",P1431-SUM(Q1431:R1431)))</f>
        <v>-35572</v>
      </c>
      <c r="V1431" s="81" t="n">
        <v>0.89</v>
      </c>
      <c r="W1431" s="81"/>
      <c r="X1431" s="81" t="n">
        <f aca="false">W1431-V1431</f>
        <v>-0.89</v>
      </c>
      <c r="Y1431" s="81"/>
      <c r="Z1431" s="81"/>
      <c r="AA1431" s="81" t="n">
        <v>0.89</v>
      </c>
      <c r="AB1431" s="81"/>
      <c r="AC1431" s="81"/>
      <c r="AD1431" s="81"/>
      <c r="AE1431" s="81"/>
      <c r="AF1431" s="81"/>
      <c r="AG1431" s="81"/>
      <c r="AH1431" s="81"/>
      <c r="AI1431" s="81"/>
      <c r="AJ1431" s="81"/>
      <c r="AK1431" s="81"/>
      <c r="AL1431" s="81"/>
      <c r="AM1431" s="81"/>
      <c r="AN1431" s="81"/>
      <c r="AO1431" s="81" t="str">
        <f aca="false">D1431</f>
        <v>Arista</v>
      </c>
      <c r="AP1431" s="1" t="s">
        <v>6397</v>
      </c>
      <c r="AQ1431" s="1"/>
      <c r="AR1431" s="1"/>
      <c r="AS1431" s="1"/>
      <c r="AT1431" s="1"/>
      <c r="AU1431" s="1"/>
      <c r="AV1431" s="1"/>
      <c r="AW1431" s="1"/>
      <c r="AX1431" s="1"/>
      <c r="AY1431" s="1"/>
      <c r="AZ1431" s="1"/>
      <c r="BA1431" s="1"/>
      <c r="BB1431" s="1"/>
      <c r="BC1431" s="1"/>
      <c r="BD1431" s="1"/>
      <c r="BE1431" s="1"/>
      <c r="BF1431" s="1" t="s">
        <v>14668</v>
      </c>
      <c r="BG1431" s="1" t="s">
        <v>183</v>
      </c>
      <c r="BH1431" s="1"/>
      <c r="BI1431" s="1"/>
    </row>
    <row r="1432" customFormat="false" ht="12.75" hidden="false" customHeight="false" outlineLevel="0" collapsed="false">
      <c r="A1432" s="1" t="s">
        <v>8413</v>
      </c>
      <c r="B1432" s="1" t="s">
        <v>8414</v>
      </c>
      <c r="C1432" s="1" t="s">
        <v>177</v>
      </c>
      <c r="D1432" s="1" t="s">
        <v>82</v>
      </c>
      <c r="E1432" s="1" t="s">
        <v>15861</v>
      </c>
      <c r="F1432" s="1" t="s">
        <v>8416</v>
      </c>
      <c r="G1432" s="1" t="n">
        <v>101</v>
      </c>
      <c r="H1432" s="1" t="n">
        <v>4000</v>
      </c>
      <c r="I1432" s="101" t="s">
        <v>180</v>
      </c>
      <c r="J1432" s="1"/>
      <c r="K1432" s="1" t="n">
        <f aca="false">IFERROR(VLOOKUP(A1432,'[2]Pivot HorizontalMRP'!$A$4:$B$2689,2,0),0)</f>
        <v>0</v>
      </c>
      <c r="L1432" s="1" t="n">
        <f aca="false">IFERROR(VLOOKUP(A1432,'[2]Pivot HorizontalMRP'!$A$4:$C$2689,3,0),0)</f>
        <v>37588</v>
      </c>
      <c r="M1432" s="1" t="n">
        <f aca="false">IFERROR(VLOOKUP(A1432,'[2]Pivot HorizontalMRP'!$A$4:$D$2689,0.4,0),0)</f>
        <v>0</v>
      </c>
      <c r="N1432" s="1" t="n">
        <f aca="false">IFERROR(VLOOKUP(A1432,'[2]Pivot HorizontalMRP'!$A$4:$E$2689,5,0),0)</f>
        <v>20000</v>
      </c>
      <c r="O1432" s="1" t="n">
        <f aca="false">K1432+L1432</f>
        <v>37588</v>
      </c>
      <c r="P1432" s="1" t="n">
        <f aca="false">K1432+L1432+M1432+N1432</f>
        <v>57588</v>
      </c>
      <c r="Q1432" s="1" t="n">
        <f aca="false">IFERROR(VLOOKUP(A1432,'[2]Pivot HorizontalMRP'!$A$4:$F$2689,6,0),0)</f>
        <v>40368</v>
      </c>
      <c r="R1432" s="1" t="n">
        <f aca="false">IFERROR(VLOOKUP(A1432,'[2]Pivot HorizontalMRP'!$A$4:$G$2689,7,0),0)</f>
        <v>18483</v>
      </c>
      <c r="S1432" s="1" t="n">
        <f aca="false">IFERROR(VLOOKUP(A1432,'[2]Pivot HorizontalMRP'!$A$4:$H$2689,8,0),0)</f>
        <v>19139</v>
      </c>
      <c r="T1432" s="1" t="n">
        <f aca="false">IFERROR(VLOOKUP(A1432,'[2]Pivot HorizontalMRP'!$A$4:$I$2689,9,0),0)</f>
        <v>12441</v>
      </c>
      <c r="U1432" s="1" t="n">
        <f aca="false">IF(I1432="delivery",O1432-SUM(Q1432+R1432),IF(I1432="PO",P1432-SUM(Q1432:R1432)))</f>
        <v>-21263</v>
      </c>
      <c r="V1432" s="81" t="n">
        <v>0.46</v>
      </c>
      <c r="W1432" s="81"/>
      <c r="X1432" s="81" t="n">
        <f aca="false">W1432-V1432</f>
        <v>-0.46</v>
      </c>
      <c r="Y1432" s="81"/>
      <c r="Z1432" s="81"/>
      <c r="AA1432" s="81" t="n">
        <v>0.46</v>
      </c>
      <c r="AB1432" s="81"/>
      <c r="AC1432" s="81"/>
      <c r="AD1432" s="81"/>
      <c r="AE1432" s="81"/>
      <c r="AF1432" s="81"/>
      <c r="AG1432" s="81"/>
      <c r="AH1432" s="81"/>
      <c r="AI1432" s="81"/>
      <c r="AJ1432" s="81"/>
      <c r="AK1432" s="81"/>
      <c r="AL1432" s="81"/>
      <c r="AM1432" s="81"/>
      <c r="AN1432" s="81"/>
      <c r="AO1432" s="81" t="str">
        <f aca="false">D1432</f>
        <v>Arista</v>
      </c>
      <c r="AP1432" s="1" t="s">
        <v>6397</v>
      </c>
      <c r="AQ1432" s="1"/>
      <c r="AR1432" s="1"/>
      <c r="AS1432" s="1"/>
      <c r="AT1432" s="1"/>
      <c r="AU1432" s="1"/>
      <c r="AV1432" s="1"/>
      <c r="AW1432" s="1"/>
      <c r="AX1432" s="1"/>
      <c r="AY1432" s="1"/>
      <c r="AZ1432" s="1"/>
      <c r="BA1432" s="1"/>
      <c r="BB1432" s="1"/>
      <c r="BC1432" s="1"/>
      <c r="BD1432" s="1"/>
      <c r="BE1432" s="1"/>
      <c r="BF1432" s="1" t="s">
        <v>14668</v>
      </c>
      <c r="BG1432" s="1" t="s">
        <v>183</v>
      </c>
      <c r="BH1432" s="1"/>
      <c r="BI1432" s="1"/>
    </row>
    <row r="1433" customFormat="false" ht="12.75" hidden="false" customHeight="false" outlineLevel="0" collapsed="false">
      <c r="A1433" s="1" t="s">
        <v>8417</v>
      </c>
      <c r="B1433" s="1" t="s">
        <v>8418</v>
      </c>
      <c r="C1433" s="1" t="s">
        <v>177</v>
      </c>
      <c r="D1433" s="1" t="s">
        <v>82</v>
      </c>
      <c r="E1433" s="1" t="s">
        <v>15862</v>
      </c>
      <c r="F1433" s="1" t="s">
        <v>8420</v>
      </c>
      <c r="G1433" s="1" t="n">
        <v>101</v>
      </c>
      <c r="H1433" s="1" t="n">
        <v>4000</v>
      </c>
      <c r="I1433" s="101" t="s">
        <v>180</v>
      </c>
      <c r="J1433" s="1"/>
      <c r="K1433" s="1" t="n">
        <f aca="false">IFERROR(VLOOKUP(A1433,'[2]Pivot HorizontalMRP'!$A$4:$B$2689,2,0),0)</f>
        <v>0</v>
      </c>
      <c r="L1433" s="1" t="n">
        <f aca="false">IFERROR(VLOOKUP(A1433,'[2]Pivot HorizontalMRP'!$A$4:$C$2689,3,0),0)</f>
        <v>1674</v>
      </c>
      <c r="M1433" s="1" t="n">
        <f aca="false">IFERROR(VLOOKUP(A1433,'[2]Pivot HorizontalMRP'!$A$4:$D$2689,0.4,0),0)</f>
        <v>0</v>
      </c>
      <c r="N1433" s="1" t="n">
        <f aca="false">IFERROR(VLOOKUP(A1433,'[2]Pivot HorizontalMRP'!$A$4:$E$2689,5,0),0)</f>
        <v>4000</v>
      </c>
      <c r="O1433" s="1" t="n">
        <f aca="false">K1433+L1433</f>
        <v>1674</v>
      </c>
      <c r="P1433" s="1" t="n">
        <f aca="false">K1433+L1433+M1433+N1433</f>
        <v>5674</v>
      </c>
      <c r="Q1433" s="1" t="n">
        <f aca="false">IFERROR(VLOOKUP(A1433,'[2]Pivot HorizontalMRP'!$A$4:$F$2689,6,0),0)</f>
        <v>21134</v>
      </c>
      <c r="R1433" s="1" t="n">
        <f aca="false">IFERROR(VLOOKUP(A1433,'[2]Pivot HorizontalMRP'!$A$4:$G$2689,7,0),0)</f>
        <v>9206</v>
      </c>
      <c r="S1433" s="1" t="n">
        <f aca="false">IFERROR(VLOOKUP(A1433,'[2]Pivot HorizontalMRP'!$A$4:$H$2689,8,0),0)</f>
        <v>9426</v>
      </c>
      <c r="T1433" s="1" t="n">
        <f aca="false">IFERROR(VLOOKUP(A1433,'[2]Pivot HorizontalMRP'!$A$4:$I$2689,9,0),0)</f>
        <v>6142</v>
      </c>
      <c r="U1433" s="1" t="n">
        <f aca="false">IF(I1433="delivery",O1433-SUM(Q1433+R1433),IF(I1433="PO",P1433-SUM(Q1433:R1433)))</f>
        <v>-28666</v>
      </c>
      <c r="V1433" s="81" t="n">
        <v>1.375</v>
      </c>
      <c r="W1433" s="81"/>
      <c r="X1433" s="81" t="n">
        <f aca="false">W1433-V1433</f>
        <v>-1.375</v>
      </c>
      <c r="Y1433" s="81"/>
      <c r="Z1433" s="81"/>
      <c r="AA1433" s="81" t="n">
        <v>1.375</v>
      </c>
      <c r="AB1433" s="81"/>
      <c r="AC1433" s="81"/>
      <c r="AD1433" s="81"/>
      <c r="AE1433" s="81"/>
      <c r="AF1433" s="81"/>
      <c r="AG1433" s="81"/>
      <c r="AH1433" s="81"/>
      <c r="AI1433" s="81"/>
      <c r="AJ1433" s="81"/>
      <c r="AK1433" s="81"/>
      <c r="AL1433" s="81"/>
      <c r="AM1433" s="81"/>
      <c r="AN1433" s="81"/>
      <c r="AO1433" s="81" t="str">
        <f aca="false">D1433</f>
        <v>Arista</v>
      </c>
      <c r="AP1433" s="1" t="s">
        <v>6397</v>
      </c>
      <c r="AQ1433" s="1"/>
      <c r="AR1433" s="1"/>
      <c r="AS1433" s="1"/>
      <c r="AT1433" s="1"/>
      <c r="AU1433" s="1"/>
      <c r="AV1433" s="1"/>
      <c r="AW1433" s="1"/>
      <c r="AX1433" s="1"/>
      <c r="AY1433" s="1"/>
      <c r="AZ1433" s="1"/>
      <c r="BA1433" s="1"/>
      <c r="BB1433" s="1"/>
      <c r="BC1433" s="1"/>
      <c r="BD1433" s="1"/>
      <c r="BE1433" s="1"/>
      <c r="BF1433" s="1" t="s">
        <v>14668</v>
      </c>
      <c r="BG1433" s="1" t="s">
        <v>183</v>
      </c>
      <c r="BH1433" s="1"/>
      <c r="BI1433" s="1"/>
    </row>
    <row r="1434" customFormat="false" ht="12.75" hidden="false" customHeight="false" outlineLevel="0" collapsed="false">
      <c r="A1434" s="1" t="s">
        <v>8433</v>
      </c>
      <c r="B1434" s="1" t="s">
        <v>8434</v>
      </c>
      <c r="C1434" s="1" t="s">
        <v>177</v>
      </c>
      <c r="D1434" s="1" t="s">
        <v>82</v>
      </c>
      <c r="E1434" s="1" t="s">
        <v>15863</v>
      </c>
      <c r="F1434" s="1" t="s">
        <v>8436</v>
      </c>
      <c r="G1434" s="1" t="n">
        <v>271</v>
      </c>
      <c r="H1434" s="1" t="n">
        <v>4000</v>
      </c>
      <c r="I1434" s="101" t="s">
        <v>180</v>
      </c>
      <c r="J1434" s="1"/>
      <c r="K1434" s="1" t="n">
        <f aca="false">IFERROR(VLOOKUP(A1434,'[2]Pivot HorizontalMRP'!$A$4:$B$2689,2,0),0)</f>
        <v>0</v>
      </c>
      <c r="L1434" s="1" t="n">
        <f aca="false">IFERROR(VLOOKUP(A1434,'[2]Pivot HorizontalMRP'!$A$4:$C$2689,3,0),0)</f>
        <v>740</v>
      </c>
      <c r="M1434" s="1" t="n">
        <f aca="false">IFERROR(VLOOKUP(A1434,'[2]Pivot HorizontalMRP'!$A$4:$D$2689,0.4,0),0)</f>
        <v>0</v>
      </c>
      <c r="N1434" s="1" t="n">
        <f aca="false">IFERROR(VLOOKUP(A1434,'[2]Pivot HorizontalMRP'!$A$4:$E$2689,5,0),0)</f>
        <v>0</v>
      </c>
      <c r="O1434" s="1" t="n">
        <f aca="false">K1434+L1434</f>
        <v>740</v>
      </c>
      <c r="P1434" s="1" t="n">
        <f aca="false">K1434+L1434+M1434+N1434</f>
        <v>740</v>
      </c>
      <c r="Q1434" s="1" t="n">
        <f aca="false">IFERROR(VLOOKUP(A1434,'[2]Pivot HorizontalMRP'!$A$4:$F$2689,6,0),0)</f>
        <v>42</v>
      </c>
      <c r="R1434" s="1" t="n">
        <f aca="false">IFERROR(VLOOKUP(A1434,'[2]Pivot HorizontalMRP'!$A$4:$G$2689,7,0),0)</f>
        <v>0</v>
      </c>
      <c r="S1434" s="1" t="n">
        <f aca="false">IFERROR(VLOOKUP(A1434,'[2]Pivot HorizontalMRP'!$A$4:$H$2689,8,0),0)</f>
        <v>0</v>
      </c>
      <c r="T1434" s="1" t="n">
        <f aca="false">IFERROR(VLOOKUP(A1434,'[2]Pivot HorizontalMRP'!$A$4:$I$2689,9,0),0)</f>
        <v>0</v>
      </c>
      <c r="U1434" s="1" t="n">
        <f aca="false">IF(I1434="delivery",O1434-SUM(Q1434+R1434),IF(I1434="PO",P1434-SUM(Q1434:R1434)))</f>
        <v>698</v>
      </c>
      <c r="V1434" s="81" t="n">
        <v>2.13</v>
      </c>
      <c r="W1434" s="81"/>
      <c r="X1434" s="81" t="n">
        <f aca="false">W1434-V1434</f>
        <v>-2.13</v>
      </c>
      <c r="Y1434" s="81"/>
      <c r="Z1434" s="81"/>
      <c r="AA1434" s="81"/>
      <c r="AB1434" s="81"/>
      <c r="AC1434" s="81"/>
      <c r="AD1434" s="81"/>
      <c r="AE1434" s="81"/>
      <c r="AF1434" s="81"/>
      <c r="AG1434" s="81"/>
      <c r="AH1434" s="81"/>
      <c r="AI1434" s="81"/>
      <c r="AJ1434" s="81"/>
      <c r="AK1434" s="81"/>
      <c r="AL1434" s="81"/>
      <c r="AM1434" s="81"/>
      <c r="AN1434" s="81"/>
      <c r="AO1434" s="81" t="str">
        <f aca="false">D1434</f>
        <v>Arista</v>
      </c>
      <c r="AP1434" s="1" t="s">
        <v>6397</v>
      </c>
      <c r="AQ1434" s="1"/>
      <c r="AR1434" s="1"/>
      <c r="AS1434" s="1"/>
      <c r="AT1434" s="1"/>
      <c r="AU1434" s="1"/>
      <c r="AV1434" s="1"/>
      <c r="AW1434" s="1"/>
      <c r="AX1434" s="1"/>
      <c r="AY1434" s="1"/>
      <c r="AZ1434" s="1"/>
      <c r="BA1434" s="1"/>
      <c r="BB1434" s="1"/>
      <c r="BC1434" s="1"/>
      <c r="BD1434" s="1"/>
      <c r="BE1434" s="1"/>
      <c r="BF1434" s="1" t="s">
        <v>14668</v>
      </c>
      <c r="BG1434" s="1" t="s">
        <v>183</v>
      </c>
      <c r="BH1434" s="1"/>
      <c r="BI1434" s="1"/>
    </row>
    <row r="1435" customFormat="false" ht="12.75" hidden="false" customHeight="false" outlineLevel="0" collapsed="false">
      <c r="A1435" s="1" t="s">
        <v>8441</v>
      </c>
      <c r="B1435" s="1" t="s">
        <v>8442</v>
      </c>
      <c r="C1435" s="1" t="s">
        <v>177</v>
      </c>
      <c r="D1435" s="1" t="s">
        <v>82</v>
      </c>
      <c r="E1435" s="1" t="s">
        <v>15864</v>
      </c>
      <c r="F1435" s="1" t="s">
        <v>8444</v>
      </c>
      <c r="G1435" s="1" t="n">
        <v>101</v>
      </c>
      <c r="H1435" s="1" t="n">
        <v>4000</v>
      </c>
      <c r="I1435" s="101" t="s">
        <v>180</v>
      </c>
      <c r="J1435" s="1"/>
      <c r="K1435" s="1" t="n">
        <f aca="false">IFERROR(VLOOKUP(A1435,'[2]Pivot HorizontalMRP'!$A$4:$B$2689,2,0),0)</f>
        <v>0</v>
      </c>
      <c r="L1435" s="1" t="n">
        <f aca="false">IFERROR(VLOOKUP(A1435,'[2]Pivot HorizontalMRP'!$A$4:$C$2689,3,0),0)</f>
        <v>4038</v>
      </c>
      <c r="M1435" s="1" t="n">
        <f aca="false">IFERROR(VLOOKUP(A1435,'[2]Pivot HorizontalMRP'!$A$4:$D$2689,0.4,0),0)</f>
        <v>0</v>
      </c>
      <c r="N1435" s="1" t="n">
        <f aca="false">IFERROR(VLOOKUP(A1435,'[2]Pivot HorizontalMRP'!$A$4:$E$2689,5,0),0)</f>
        <v>0</v>
      </c>
      <c r="O1435" s="1" t="n">
        <f aca="false">K1435+L1435</f>
        <v>4038</v>
      </c>
      <c r="P1435" s="1" t="n">
        <f aca="false">K1435+L1435+M1435+N1435</f>
        <v>4038</v>
      </c>
      <c r="Q1435" s="1" t="n">
        <f aca="false">IFERROR(VLOOKUP(A1435,'[2]Pivot HorizontalMRP'!$A$4:$F$2689,6,0),0)</f>
        <v>454</v>
      </c>
      <c r="R1435" s="1" t="n">
        <f aca="false">IFERROR(VLOOKUP(A1435,'[2]Pivot HorizontalMRP'!$A$4:$G$2689,7,0),0)</f>
        <v>219</v>
      </c>
      <c r="S1435" s="1" t="n">
        <f aca="false">IFERROR(VLOOKUP(A1435,'[2]Pivot HorizontalMRP'!$A$4:$H$2689,8,0),0)</f>
        <v>237</v>
      </c>
      <c r="T1435" s="1" t="n">
        <f aca="false">IFERROR(VLOOKUP(A1435,'[2]Pivot HorizontalMRP'!$A$4:$I$2689,9,0),0)</f>
        <v>122</v>
      </c>
      <c r="U1435" s="1" t="n">
        <f aca="false">IF(I1435="delivery",O1435-SUM(Q1435+R1435),IF(I1435="PO",P1435-SUM(Q1435:R1435)))</f>
        <v>3365</v>
      </c>
      <c r="V1435" s="81" t="n">
        <v>0.94</v>
      </c>
      <c r="W1435" s="81"/>
      <c r="X1435" s="81" t="n">
        <f aca="false">W1435-V1435</f>
        <v>-0.94</v>
      </c>
      <c r="Y1435" s="81"/>
      <c r="Z1435" s="81"/>
      <c r="AA1435" s="81"/>
      <c r="AB1435" s="81"/>
      <c r="AC1435" s="81"/>
      <c r="AD1435" s="81"/>
      <c r="AE1435" s="81"/>
      <c r="AF1435" s="81"/>
      <c r="AG1435" s="81"/>
      <c r="AH1435" s="81"/>
      <c r="AI1435" s="81"/>
      <c r="AJ1435" s="81"/>
      <c r="AK1435" s="81"/>
      <c r="AL1435" s="81"/>
      <c r="AM1435" s="81"/>
      <c r="AN1435" s="81"/>
      <c r="AO1435" s="81" t="str">
        <f aca="false">D1435</f>
        <v>Arista</v>
      </c>
      <c r="AP1435" s="1" t="s">
        <v>6397</v>
      </c>
      <c r="AQ1435" s="1"/>
      <c r="AR1435" s="1"/>
      <c r="AS1435" s="1"/>
      <c r="AT1435" s="1"/>
      <c r="AU1435" s="1"/>
      <c r="AV1435" s="1"/>
      <c r="AW1435" s="1"/>
      <c r="AX1435" s="1"/>
      <c r="AY1435" s="1"/>
      <c r="AZ1435" s="1"/>
      <c r="BA1435" s="1"/>
      <c r="BB1435" s="1"/>
      <c r="BC1435" s="1"/>
      <c r="BD1435" s="1"/>
      <c r="BE1435" s="1"/>
      <c r="BF1435" s="1" t="s">
        <v>14668</v>
      </c>
      <c r="BG1435" s="1" t="s">
        <v>183</v>
      </c>
      <c r="BH1435" s="1"/>
      <c r="BI1435" s="1"/>
    </row>
    <row r="1436" customFormat="false" ht="12.75" hidden="false" customHeight="false" outlineLevel="0" collapsed="false">
      <c r="A1436" s="1" t="s">
        <v>8445</v>
      </c>
      <c r="B1436" s="1" t="s">
        <v>8446</v>
      </c>
      <c r="C1436" s="1" t="s">
        <v>177</v>
      </c>
      <c r="D1436" s="1" t="s">
        <v>82</v>
      </c>
      <c r="E1436" s="1" t="s">
        <v>15865</v>
      </c>
      <c r="F1436" s="1" t="s">
        <v>8448</v>
      </c>
      <c r="G1436" s="1" t="n">
        <v>136</v>
      </c>
      <c r="H1436" s="1" t="n">
        <v>3000</v>
      </c>
      <c r="I1436" s="101" t="s">
        <v>180</v>
      </c>
      <c r="J1436" s="1"/>
      <c r="K1436" s="1" t="n">
        <f aca="false">IFERROR(VLOOKUP(A1436,'[2]Pivot HorizontalMRP'!$A$4:$B$2689,2,0),0)</f>
        <v>0</v>
      </c>
      <c r="L1436" s="1" t="n">
        <f aca="false">IFERROR(VLOOKUP(A1436,'[2]Pivot HorizontalMRP'!$A$4:$C$2689,3,0),0)</f>
        <v>5926</v>
      </c>
      <c r="M1436" s="1" t="n">
        <f aca="false">IFERROR(VLOOKUP(A1436,'[2]Pivot HorizontalMRP'!$A$4:$D$2689,0.4,0),0)</f>
        <v>0</v>
      </c>
      <c r="N1436" s="1" t="n">
        <f aca="false">IFERROR(VLOOKUP(A1436,'[2]Pivot HorizontalMRP'!$A$4:$E$2689,5,0),0)</f>
        <v>6000</v>
      </c>
      <c r="O1436" s="1" t="n">
        <f aca="false">K1436+L1436</f>
        <v>5926</v>
      </c>
      <c r="P1436" s="1" t="n">
        <f aca="false">K1436+L1436+M1436+N1436</f>
        <v>11926</v>
      </c>
      <c r="Q1436" s="1" t="n">
        <f aca="false">IFERROR(VLOOKUP(A1436,'[2]Pivot HorizontalMRP'!$A$4:$F$2689,6,0),0)</f>
        <v>13161</v>
      </c>
      <c r="R1436" s="1" t="n">
        <f aca="false">IFERROR(VLOOKUP(A1436,'[2]Pivot HorizontalMRP'!$A$4:$G$2689,7,0),0)</f>
        <v>8229</v>
      </c>
      <c r="S1436" s="1" t="n">
        <f aca="false">IFERROR(VLOOKUP(A1436,'[2]Pivot HorizontalMRP'!$A$4:$H$2689,8,0),0)</f>
        <v>7698</v>
      </c>
      <c r="T1436" s="1" t="n">
        <f aca="false">IFERROR(VLOOKUP(A1436,'[2]Pivot HorizontalMRP'!$A$4:$I$2689,9,0),0)</f>
        <v>5188</v>
      </c>
      <c r="U1436" s="1" t="n">
        <f aca="false">IF(I1436="delivery",O1436-SUM(Q1436+R1436),IF(I1436="PO",P1436-SUM(Q1436:R1436)))</f>
        <v>-15464</v>
      </c>
      <c r="V1436" s="81" t="n">
        <v>0.11981</v>
      </c>
      <c r="W1436" s="81"/>
      <c r="X1436" s="81" t="n">
        <f aca="false">W1436-V1436</f>
        <v>-0.11981</v>
      </c>
      <c r="Y1436" s="81"/>
      <c r="Z1436" s="81"/>
      <c r="AA1436" s="81" t="n">
        <v>0.068</v>
      </c>
      <c r="AB1436" s="81"/>
      <c r="AC1436" s="81"/>
      <c r="AD1436" s="81"/>
      <c r="AE1436" s="81"/>
      <c r="AF1436" s="81"/>
      <c r="AG1436" s="81"/>
      <c r="AH1436" s="81"/>
      <c r="AI1436" s="81"/>
      <c r="AJ1436" s="81"/>
      <c r="AK1436" s="81"/>
      <c r="AL1436" s="81"/>
      <c r="AM1436" s="81"/>
      <c r="AN1436" s="81"/>
      <c r="AO1436" s="81" t="str">
        <f aca="false">D1436</f>
        <v>Arista</v>
      </c>
      <c r="AP1436" s="1" t="s">
        <v>6397</v>
      </c>
      <c r="AQ1436" s="1"/>
      <c r="AR1436" s="1"/>
      <c r="AS1436" s="1"/>
      <c r="AT1436" s="1"/>
      <c r="AU1436" s="1"/>
      <c r="AV1436" s="1"/>
      <c r="AW1436" s="1"/>
      <c r="AX1436" s="1"/>
      <c r="AY1436" s="1"/>
      <c r="AZ1436" s="1"/>
      <c r="BA1436" s="1"/>
      <c r="BB1436" s="1"/>
      <c r="BC1436" s="1"/>
      <c r="BD1436" s="1"/>
      <c r="BE1436" s="1"/>
      <c r="BF1436" s="1" t="s">
        <v>14668</v>
      </c>
      <c r="BG1436" s="1" t="s">
        <v>183</v>
      </c>
      <c r="BH1436" s="1"/>
      <c r="BI1436" s="1"/>
    </row>
    <row r="1437" customFormat="false" ht="12.75" hidden="false" customHeight="false" outlineLevel="0" collapsed="false">
      <c r="A1437" s="1" t="s">
        <v>8469</v>
      </c>
      <c r="B1437" s="1" t="s">
        <v>8470</v>
      </c>
      <c r="C1437" s="1" t="s">
        <v>177</v>
      </c>
      <c r="D1437" s="1" t="s">
        <v>82</v>
      </c>
      <c r="E1437" s="1" t="s">
        <v>15866</v>
      </c>
      <c r="F1437" s="1" t="s">
        <v>8472</v>
      </c>
      <c r="G1437" s="1" t="n">
        <v>71</v>
      </c>
      <c r="H1437" s="1" t="n">
        <v>5000</v>
      </c>
      <c r="I1437" s="101" t="s">
        <v>180</v>
      </c>
      <c r="J1437" s="1"/>
      <c r="K1437" s="1" t="n">
        <f aca="false">IFERROR(VLOOKUP(A1437,'[2]Pivot HorizontalMRP'!$A$4:$B$2689,2,0),0)</f>
        <v>0</v>
      </c>
      <c r="L1437" s="1" t="n">
        <f aca="false">IFERROR(VLOOKUP(A1437,'[2]Pivot HorizontalMRP'!$A$4:$C$2689,3,0),0)</f>
        <v>6192</v>
      </c>
      <c r="M1437" s="1" t="n">
        <f aca="false">IFERROR(VLOOKUP(A1437,'[2]Pivot HorizontalMRP'!$A$4:$D$2689,0.4,0),0)</f>
        <v>0</v>
      </c>
      <c r="N1437" s="1" t="n">
        <f aca="false">IFERROR(VLOOKUP(A1437,'[2]Pivot HorizontalMRP'!$A$4:$E$2689,5,0),0)</f>
        <v>10000</v>
      </c>
      <c r="O1437" s="1" t="n">
        <f aca="false">K1437+L1437</f>
        <v>6192</v>
      </c>
      <c r="P1437" s="1" t="n">
        <f aca="false">K1437+L1437+M1437+N1437</f>
        <v>16192</v>
      </c>
      <c r="Q1437" s="1" t="n">
        <f aca="false">IFERROR(VLOOKUP(A1437,'[2]Pivot HorizontalMRP'!$A$4:$F$2689,6,0),0)</f>
        <v>16560</v>
      </c>
      <c r="R1437" s="1" t="n">
        <f aca="false">IFERROR(VLOOKUP(A1437,'[2]Pivot HorizontalMRP'!$A$4:$G$2689,7,0),0)</f>
        <v>21017</v>
      </c>
      <c r="S1437" s="1" t="n">
        <f aca="false">IFERROR(VLOOKUP(A1437,'[2]Pivot HorizontalMRP'!$A$4:$H$2689,8,0),0)</f>
        <v>18773</v>
      </c>
      <c r="T1437" s="1" t="n">
        <f aca="false">IFERROR(VLOOKUP(A1437,'[2]Pivot HorizontalMRP'!$A$4:$I$2689,9,0),0)</f>
        <v>12182</v>
      </c>
      <c r="U1437" s="1" t="n">
        <f aca="false">IF(I1437="delivery",O1437-SUM(Q1437+R1437),IF(I1437="PO",P1437-SUM(Q1437:R1437)))</f>
        <v>-31385</v>
      </c>
      <c r="V1437" s="81" t="n">
        <v>0.95</v>
      </c>
      <c r="W1437" s="81"/>
      <c r="X1437" s="81" t="n">
        <f aca="false">W1437-V1437</f>
        <v>-0.95</v>
      </c>
      <c r="Y1437" s="81"/>
      <c r="Z1437" s="81"/>
      <c r="AA1437" s="81" t="n">
        <v>0.95</v>
      </c>
      <c r="AB1437" s="81"/>
      <c r="AC1437" s="81"/>
      <c r="AD1437" s="81"/>
      <c r="AE1437" s="81"/>
      <c r="AF1437" s="81"/>
      <c r="AG1437" s="81"/>
      <c r="AH1437" s="81"/>
      <c r="AI1437" s="81"/>
      <c r="AJ1437" s="81"/>
      <c r="AK1437" s="81"/>
      <c r="AL1437" s="81"/>
      <c r="AM1437" s="81"/>
      <c r="AN1437" s="81"/>
      <c r="AO1437" s="81" t="str">
        <f aca="false">D1437</f>
        <v>Arista</v>
      </c>
      <c r="AP1437" s="1" t="s">
        <v>6397</v>
      </c>
      <c r="AQ1437" s="1"/>
      <c r="AR1437" s="1"/>
      <c r="AS1437" s="1"/>
      <c r="AT1437" s="1"/>
      <c r="AU1437" s="1"/>
      <c r="AV1437" s="1"/>
      <c r="AW1437" s="1"/>
      <c r="AX1437" s="1"/>
      <c r="AY1437" s="1"/>
      <c r="AZ1437" s="1"/>
      <c r="BA1437" s="1"/>
      <c r="BB1437" s="1"/>
      <c r="BC1437" s="1"/>
      <c r="BD1437" s="1"/>
      <c r="BE1437" s="1"/>
      <c r="BF1437" s="1" t="s">
        <v>14668</v>
      </c>
      <c r="BG1437" s="1" t="s">
        <v>183</v>
      </c>
      <c r="BH1437" s="1"/>
      <c r="BI1437" s="1"/>
    </row>
    <row r="1438" customFormat="false" ht="12.75" hidden="false" customHeight="false" outlineLevel="0" collapsed="false">
      <c r="A1438" s="1" t="s">
        <v>8473</v>
      </c>
      <c r="B1438" s="1" t="s">
        <v>8474</v>
      </c>
      <c r="C1438" s="1" t="s">
        <v>177</v>
      </c>
      <c r="D1438" s="1" t="s">
        <v>82</v>
      </c>
      <c r="E1438" s="1" t="s">
        <v>15867</v>
      </c>
      <c r="F1438" s="1" t="s">
        <v>8476</v>
      </c>
      <c r="G1438" s="1" t="n">
        <v>126</v>
      </c>
      <c r="H1438" s="1" t="n">
        <v>2500</v>
      </c>
      <c r="I1438" s="101" t="s">
        <v>180</v>
      </c>
      <c r="J1438" s="1"/>
      <c r="K1438" s="1" t="n">
        <f aca="false">IFERROR(VLOOKUP(A1438,'[2]Pivot HorizontalMRP'!$A$4:$B$2689,2,0),0)</f>
        <v>0</v>
      </c>
      <c r="L1438" s="1" t="n">
        <f aca="false">IFERROR(VLOOKUP(A1438,'[2]Pivot HorizontalMRP'!$A$4:$C$2689,3,0),0)</f>
        <v>1537</v>
      </c>
      <c r="M1438" s="1" t="n">
        <f aca="false">IFERROR(VLOOKUP(A1438,'[2]Pivot HorizontalMRP'!$A$4:$D$2689,0.4,0),0)</f>
        <v>0</v>
      </c>
      <c r="N1438" s="1" t="n">
        <f aca="false">IFERROR(VLOOKUP(A1438,'[2]Pivot HorizontalMRP'!$A$4:$E$2689,5,0),0)</f>
        <v>0</v>
      </c>
      <c r="O1438" s="1" t="n">
        <f aca="false">K1438+L1438</f>
        <v>1537</v>
      </c>
      <c r="P1438" s="1" t="n">
        <f aca="false">K1438+L1438+M1438+N1438</f>
        <v>1537</v>
      </c>
      <c r="Q1438" s="1" t="n">
        <f aca="false">IFERROR(VLOOKUP(A1438,'[2]Pivot HorizontalMRP'!$A$4:$F$2689,6,0),0)</f>
        <v>1013</v>
      </c>
      <c r="R1438" s="1" t="n">
        <f aca="false">IFERROR(VLOOKUP(A1438,'[2]Pivot HorizontalMRP'!$A$4:$G$2689,7,0),0)</f>
        <v>1253</v>
      </c>
      <c r="S1438" s="1" t="n">
        <f aca="false">IFERROR(VLOOKUP(A1438,'[2]Pivot HorizontalMRP'!$A$4:$H$2689,8,0),0)</f>
        <v>1492</v>
      </c>
      <c r="T1438" s="1" t="n">
        <f aca="false">IFERROR(VLOOKUP(A1438,'[2]Pivot HorizontalMRP'!$A$4:$I$2689,9,0),0)</f>
        <v>618</v>
      </c>
      <c r="U1438" s="1" t="n">
        <f aca="false">IF(I1438="delivery",O1438-SUM(Q1438+R1438),IF(I1438="PO",P1438-SUM(Q1438:R1438)))</f>
        <v>-729</v>
      </c>
      <c r="V1438" s="81" t="n">
        <v>1.5</v>
      </c>
      <c r="W1438" s="81"/>
      <c r="X1438" s="81" t="n">
        <f aca="false">W1438-V1438</f>
        <v>-1.5</v>
      </c>
      <c r="Y1438" s="81"/>
      <c r="Z1438" s="81"/>
      <c r="AA1438" s="81" t="n">
        <v>1.5</v>
      </c>
      <c r="AB1438" s="81"/>
      <c r="AC1438" s="81"/>
      <c r="AD1438" s="81"/>
      <c r="AE1438" s="81"/>
      <c r="AF1438" s="81"/>
      <c r="AG1438" s="81"/>
      <c r="AH1438" s="81"/>
      <c r="AI1438" s="81"/>
      <c r="AJ1438" s="81"/>
      <c r="AK1438" s="81"/>
      <c r="AL1438" s="81"/>
      <c r="AM1438" s="81"/>
      <c r="AN1438" s="81"/>
      <c r="AO1438" s="81" t="str">
        <f aca="false">D1438</f>
        <v>Arista</v>
      </c>
      <c r="AP1438" s="1" t="s">
        <v>6397</v>
      </c>
      <c r="AQ1438" s="1"/>
      <c r="AR1438" s="1"/>
      <c r="AS1438" s="1"/>
      <c r="AT1438" s="1"/>
      <c r="AU1438" s="1"/>
      <c r="AV1438" s="1"/>
      <c r="AW1438" s="1"/>
      <c r="AX1438" s="1"/>
      <c r="AY1438" s="1"/>
      <c r="AZ1438" s="1"/>
      <c r="BA1438" s="1"/>
      <c r="BB1438" s="1"/>
      <c r="BC1438" s="1"/>
      <c r="BD1438" s="1"/>
      <c r="BE1438" s="1"/>
      <c r="BF1438" s="1" t="s">
        <v>14668</v>
      </c>
      <c r="BG1438" s="1" t="s">
        <v>183</v>
      </c>
      <c r="BH1438" s="1"/>
      <c r="BI1438" s="1"/>
    </row>
    <row r="1439" customFormat="false" ht="12.75" hidden="false" customHeight="false" outlineLevel="0" collapsed="false">
      <c r="A1439" s="1" t="s">
        <v>8477</v>
      </c>
      <c r="B1439" s="1" t="s">
        <v>8478</v>
      </c>
      <c r="C1439" s="1" t="s">
        <v>177</v>
      </c>
      <c r="D1439" s="1" t="s">
        <v>82</v>
      </c>
      <c r="E1439" s="1" t="s">
        <v>15867</v>
      </c>
      <c r="F1439" s="1" t="s">
        <v>8480</v>
      </c>
      <c r="G1439" s="1" t="n">
        <v>126</v>
      </c>
      <c r="H1439" s="1" t="n">
        <v>5000</v>
      </c>
      <c r="I1439" s="101" t="s">
        <v>180</v>
      </c>
      <c r="J1439" s="1"/>
      <c r="K1439" s="1" t="n">
        <f aca="false">IFERROR(VLOOKUP(A1439,'[2]Pivot HorizontalMRP'!$A$4:$B$2689,2,0),0)</f>
        <v>0</v>
      </c>
      <c r="L1439" s="1" t="n">
        <f aca="false">IFERROR(VLOOKUP(A1439,'[2]Pivot HorizontalMRP'!$A$4:$C$2689,3,0),0)</f>
        <v>2695</v>
      </c>
      <c r="M1439" s="1" t="n">
        <f aca="false">IFERROR(VLOOKUP(A1439,'[2]Pivot HorizontalMRP'!$A$4:$D$2689,0.4,0),0)</f>
        <v>0</v>
      </c>
      <c r="N1439" s="1" t="n">
        <f aca="false">IFERROR(VLOOKUP(A1439,'[2]Pivot HorizontalMRP'!$A$4:$E$2689,5,0),0)</f>
        <v>855</v>
      </c>
      <c r="O1439" s="1" t="n">
        <f aca="false">K1439+L1439</f>
        <v>2695</v>
      </c>
      <c r="P1439" s="1" t="n">
        <f aca="false">K1439+L1439+M1439+N1439</f>
        <v>3550</v>
      </c>
      <c r="Q1439" s="1" t="n">
        <f aca="false">IFERROR(VLOOKUP(A1439,'[2]Pivot HorizontalMRP'!$A$4:$F$2689,6,0),0)</f>
        <v>1013</v>
      </c>
      <c r="R1439" s="1" t="n">
        <f aca="false">IFERROR(VLOOKUP(A1439,'[2]Pivot HorizontalMRP'!$A$4:$G$2689,7,0),0)</f>
        <v>1253</v>
      </c>
      <c r="S1439" s="1" t="n">
        <f aca="false">IFERROR(VLOOKUP(A1439,'[2]Pivot HorizontalMRP'!$A$4:$H$2689,8,0),0)</f>
        <v>1492</v>
      </c>
      <c r="T1439" s="1" t="n">
        <f aca="false">IFERROR(VLOOKUP(A1439,'[2]Pivot HorizontalMRP'!$A$4:$I$2689,9,0),0)</f>
        <v>618</v>
      </c>
      <c r="U1439" s="1" t="n">
        <f aca="false">IF(I1439="delivery",O1439-SUM(Q1439+R1439),IF(I1439="PO",P1439-SUM(Q1439:R1439)))</f>
        <v>429</v>
      </c>
      <c r="V1439" s="81" t="n">
        <v>1.5</v>
      </c>
      <c r="W1439" s="81"/>
      <c r="X1439" s="81" t="n">
        <f aca="false">W1439-V1439</f>
        <v>-1.5</v>
      </c>
      <c r="Y1439" s="81"/>
      <c r="Z1439" s="81"/>
      <c r="AA1439" s="81" t="n">
        <v>1.5</v>
      </c>
      <c r="AB1439" s="81"/>
      <c r="AC1439" s="81"/>
      <c r="AD1439" s="81"/>
      <c r="AE1439" s="81"/>
      <c r="AF1439" s="81"/>
      <c r="AG1439" s="81"/>
      <c r="AH1439" s="81"/>
      <c r="AI1439" s="81"/>
      <c r="AJ1439" s="81"/>
      <c r="AK1439" s="81"/>
      <c r="AL1439" s="81"/>
      <c r="AM1439" s="81"/>
      <c r="AN1439" s="81"/>
      <c r="AO1439" s="81" t="str">
        <f aca="false">D1439</f>
        <v>Arista</v>
      </c>
      <c r="AP1439" s="1" t="s">
        <v>6397</v>
      </c>
      <c r="AQ1439" s="1"/>
      <c r="AR1439" s="1"/>
      <c r="AS1439" s="1"/>
      <c r="AT1439" s="1"/>
      <c r="AU1439" s="1"/>
      <c r="AV1439" s="1"/>
      <c r="AW1439" s="1"/>
      <c r="AX1439" s="1"/>
      <c r="AY1439" s="1"/>
      <c r="AZ1439" s="1"/>
      <c r="BA1439" s="1"/>
      <c r="BB1439" s="1"/>
      <c r="BC1439" s="1"/>
      <c r="BD1439" s="1"/>
      <c r="BE1439" s="1"/>
      <c r="BF1439" s="1" t="s">
        <v>14668</v>
      </c>
      <c r="BG1439" s="1" t="s">
        <v>183</v>
      </c>
      <c r="BH1439" s="1"/>
      <c r="BI1439" s="1"/>
    </row>
    <row r="1440" customFormat="false" ht="12.75" hidden="false" customHeight="false" outlineLevel="0" collapsed="false">
      <c r="A1440" s="1" t="s">
        <v>8489</v>
      </c>
      <c r="B1440" s="1" t="s">
        <v>8490</v>
      </c>
      <c r="C1440" s="1" t="s">
        <v>177</v>
      </c>
      <c r="D1440" s="1" t="s">
        <v>82</v>
      </c>
      <c r="E1440" s="1" t="s">
        <v>8491</v>
      </c>
      <c r="F1440" s="1" t="s">
        <v>8492</v>
      </c>
      <c r="G1440" s="1" t="n">
        <v>116</v>
      </c>
      <c r="H1440" s="1" t="n">
        <v>5000</v>
      </c>
      <c r="I1440" s="101" t="s">
        <v>180</v>
      </c>
      <c r="J1440" s="1"/>
      <c r="K1440" s="1" t="n">
        <f aca="false">IFERROR(VLOOKUP(A1440,'[2]Pivot HorizontalMRP'!$A$4:$B$2689,2,0),0)</f>
        <v>0</v>
      </c>
      <c r="L1440" s="1" t="n">
        <f aca="false">IFERROR(VLOOKUP(A1440,'[2]Pivot HorizontalMRP'!$A$4:$C$2689,3,0),0)</f>
        <v>40203</v>
      </c>
      <c r="M1440" s="1" t="n">
        <f aca="false">IFERROR(VLOOKUP(A1440,'[2]Pivot HorizontalMRP'!$A$4:$D$2689,0.4,0),0)</f>
        <v>0</v>
      </c>
      <c r="N1440" s="1" t="n">
        <f aca="false">IFERROR(VLOOKUP(A1440,'[2]Pivot HorizontalMRP'!$A$4:$E$2689,5,0),0)</f>
        <v>5000</v>
      </c>
      <c r="O1440" s="1" t="n">
        <f aca="false">K1440+L1440</f>
        <v>40203</v>
      </c>
      <c r="P1440" s="1" t="n">
        <f aca="false">K1440+L1440+M1440+N1440</f>
        <v>45203</v>
      </c>
      <c r="Q1440" s="1" t="n">
        <f aca="false">IFERROR(VLOOKUP(A1440,'[2]Pivot HorizontalMRP'!$A$4:$F$2689,6,0),0)</f>
        <v>9546</v>
      </c>
      <c r="R1440" s="1" t="n">
        <f aca="false">IFERROR(VLOOKUP(A1440,'[2]Pivot HorizontalMRP'!$A$4:$G$2689,7,0),0)</f>
        <v>31462</v>
      </c>
      <c r="S1440" s="1" t="n">
        <f aca="false">IFERROR(VLOOKUP(A1440,'[2]Pivot HorizontalMRP'!$A$4:$H$2689,8,0),0)</f>
        <v>16462</v>
      </c>
      <c r="T1440" s="1" t="n">
        <f aca="false">IFERROR(VLOOKUP(A1440,'[2]Pivot HorizontalMRP'!$A$4:$I$2689,9,0),0)</f>
        <v>12358</v>
      </c>
      <c r="U1440" s="1" t="n">
        <f aca="false">IF(I1440="delivery",O1440-SUM(Q1440+R1440),IF(I1440="PO",P1440-SUM(Q1440:R1440)))</f>
        <v>-805</v>
      </c>
      <c r="V1440" s="81" t="n">
        <v>1.31</v>
      </c>
      <c r="W1440" s="81"/>
      <c r="X1440" s="81" t="n">
        <f aca="false">W1440-V1440</f>
        <v>-1.31</v>
      </c>
      <c r="Y1440" s="81"/>
      <c r="Z1440" s="81"/>
      <c r="AA1440" s="81"/>
      <c r="AB1440" s="81"/>
      <c r="AC1440" s="81"/>
      <c r="AD1440" s="81"/>
      <c r="AE1440" s="81"/>
      <c r="AF1440" s="81"/>
      <c r="AG1440" s="81"/>
      <c r="AH1440" s="81"/>
      <c r="AI1440" s="81"/>
      <c r="AJ1440" s="81"/>
      <c r="AK1440" s="81"/>
      <c r="AL1440" s="81"/>
      <c r="AM1440" s="81"/>
      <c r="AN1440" s="81"/>
      <c r="AO1440" s="81" t="str">
        <f aca="false">D1440</f>
        <v>Arista</v>
      </c>
      <c r="AP1440" s="1" t="s">
        <v>6397</v>
      </c>
      <c r="AQ1440" s="1"/>
      <c r="AR1440" s="1"/>
      <c r="AS1440" s="1"/>
      <c r="AT1440" s="1"/>
      <c r="AU1440" s="1"/>
      <c r="AV1440" s="1"/>
      <c r="AW1440" s="1"/>
      <c r="AX1440" s="1"/>
      <c r="AY1440" s="1"/>
      <c r="AZ1440" s="1"/>
      <c r="BA1440" s="1"/>
      <c r="BB1440" s="1"/>
      <c r="BC1440" s="1"/>
      <c r="BD1440" s="1"/>
      <c r="BE1440" s="1"/>
      <c r="BF1440" s="1" t="s">
        <v>14668</v>
      </c>
      <c r="BG1440" s="1" t="s">
        <v>183</v>
      </c>
      <c r="BH1440" s="1"/>
      <c r="BI1440" s="1"/>
    </row>
    <row r="1441" customFormat="false" ht="12.75" hidden="false" customHeight="false" outlineLevel="0" collapsed="false">
      <c r="A1441" s="1" t="s">
        <v>8497</v>
      </c>
      <c r="B1441" s="1" t="s">
        <v>8498</v>
      </c>
      <c r="C1441" s="1" t="s">
        <v>177</v>
      </c>
      <c r="D1441" s="1" t="s">
        <v>82</v>
      </c>
      <c r="E1441" s="1" t="s">
        <v>15868</v>
      </c>
      <c r="F1441" s="1" t="s">
        <v>8500</v>
      </c>
      <c r="G1441" s="1" t="n">
        <v>63</v>
      </c>
      <c r="H1441" s="1" t="n">
        <v>4000</v>
      </c>
      <c r="I1441" s="101" t="s">
        <v>180</v>
      </c>
      <c r="J1441" s="1"/>
      <c r="K1441" s="1" t="n">
        <f aca="false">IFERROR(VLOOKUP(A1441,'[2]Pivot HorizontalMRP'!$A$4:$B$2689,2,0),0)</f>
        <v>0</v>
      </c>
      <c r="L1441" s="1" t="n">
        <f aca="false">IFERROR(VLOOKUP(A1441,'[2]Pivot HorizontalMRP'!$A$4:$C$2689,3,0),0)</f>
        <v>5738</v>
      </c>
      <c r="M1441" s="1" t="n">
        <f aca="false">IFERROR(VLOOKUP(A1441,'[2]Pivot HorizontalMRP'!$A$4:$D$2689,0.4,0),0)</f>
        <v>0</v>
      </c>
      <c r="N1441" s="1" t="n">
        <f aca="false">IFERROR(VLOOKUP(A1441,'[2]Pivot HorizontalMRP'!$A$4:$E$2689,5,0),0)</f>
        <v>8000</v>
      </c>
      <c r="O1441" s="1" t="n">
        <f aca="false">K1441+L1441</f>
        <v>5738</v>
      </c>
      <c r="P1441" s="1" t="n">
        <f aca="false">K1441+L1441+M1441+N1441</f>
        <v>13738</v>
      </c>
      <c r="Q1441" s="1" t="n">
        <f aca="false">IFERROR(VLOOKUP(A1441,'[2]Pivot HorizontalMRP'!$A$4:$F$2689,6,0),0)</f>
        <v>9328</v>
      </c>
      <c r="R1441" s="1" t="n">
        <f aca="false">IFERROR(VLOOKUP(A1441,'[2]Pivot HorizontalMRP'!$A$4:$G$2689,7,0),0)</f>
        <v>7648</v>
      </c>
      <c r="S1441" s="1" t="n">
        <f aca="false">IFERROR(VLOOKUP(A1441,'[2]Pivot HorizontalMRP'!$A$4:$H$2689,8,0),0)</f>
        <v>7070</v>
      </c>
      <c r="T1441" s="1" t="n">
        <f aca="false">IFERROR(VLOOKUP(A1441,'[2]Pivot HorizontalMRP'!$A$4:$I$2689,9,0),0)</f>
        <v>5144</v>
      </c>
      <c r="U1441" s="1" t="n">
        <f aca="false">IF(I1441="delivery",O1441-SUM(Q1441+R1441),IF(I1441="PO",P1441-SUM(Q1441:R1441)))</f>
        <v>-11238</v>
      </c>
      <c r="V1441" s="81" t="n">
        <v>2.34</v>
      </c>
      <c r="W1441" s="81"/>
      <c r="X1441" s="81" t="n">
        <f aca="false">W1441-V1441</f>
        <v>-2.34</v>
      </c>
      <c r="Y1441" s="81"/>
      <c r="Z1441" s="81"/>
      <c r="AA1441" s="81" t="n">
        <v>2.34</v>
      </c>
      <c r="AB1441" s="81"/>
      <c r="AC1441" s="81"/>
      <c r="AD1441" s="81"/>
      <c r="AE1441" s="81"/>
      <c r="AF1441" s="81"/>
      <c r="AG1441" s="81"/>
      <c r="AH1441" s="81"/>
      <c r="AI1441" s="81"/>
      <c r="AJ1441" s="81"/>
      <c r="AK1441" s="81"/>
      <c r="AL1441" s="81"/>
      <c r="AM1441" s="81"/>
      <c r="AN1441" s="81"/>
      <c r="AO1441" s="81" t="str">
        <f aca="false">D1441</f>
        <v>Arista</v>
      </c>
      <c r="AP1441" s="1" t="s">
        <v>6397</v>
      </c>
      <c r="AQ1441" s="1"/>
      <c r="AR1441" s="1"/>
      <c r="AS1441" s="1"/>
      <c r="AT1441" s="1"/>
      <c r="AU1441" s="1"/>
      <c r="AV1441" s="1"/>
      <c r="AW1441" s="1"/>
      <c r="AX1441" s="1"/>
      <c r="AY1441" s="1"/>
      <c r="AZ1441" s="1"/>
      <c r="BA1441" s="1"/>
      <c r="BB1441" s="1"/>
      <c r="BC1441" s="1"/>
      <c r="BD1441" s="1"/>
      <c r="BE1441" s="1"/>
      <c r="BF1441" s="1" t="s">
        <v>14668</v>
      </c>
      <c r="BG1441" s="1" t="s">
        <v>183</v>
      </c>
      <c r="BH1441" s="1"/>
      <c r="BI1441" s="1"/>
    </row>
    <row r="1442" customFormat="false" ht="12.75" hidden="false" customHeight="false" outlineLevel="0" collapsed="false">
      <c r="A1442" s="1" t="s">
        <v>8501</v>
      </c>
      <c r="B1442" s="1" t="s">
        <v>8502</v>
      </c>
      <c r="C1442" s="1" t="s">
        <v>177</v>
      </c>
      <c r="D1442" s="1" t="s">
        <v>82</v>
      </c>
      <c r="E1442" s="1" t="s">
        <v>15869</v>
      </c>
      <c r="F1442" s="1" t="s">
        <v>8504</v>
      </c>
      <c r="G1442" s="1" t="n">
        <v>113</v>
      </c>
      <c r="H1442" s="1" t="n">
        <v>3000</v>
      </c>
      <c r="I1442" s="101" t="s">
        <v>180</v>
      </c>
      <c r="J1442" s="1"/>
      <c r="K1442" s="1" t="n">
        <f aca="false">IFERROR(VLOOKUP(A1442,'[2]Pivot HorizontalMRP'!$A$4:$B$2689,2,0),0)</f>
        <v>0</v>
      </c>
      <c r="L1442" s="1" t="n">
        <f aca="false">IFERROR(VLOOKUP(A1442,'[2]Pivot HorizontalMRP'!$A$4:$C$2689,3,0),0)</f>
        <v>47208</v>
      </c>
      <c r="M1442" s="1" t="n">
        <f aca="false">IFERROR(VLOOKUP(A1442,'[2]Pivot HorizontalMRP'!$A$4:$D$2689,0.4,0),0)</f>
        <v>0</v>
      </c>
      <c r="N1442" s="1" t="n">
        <f aca="false">IFERROR(VLOOKUP(A1442,'[2]Pivot HorizontalMRP'!$A$4:$E$2689,5,0),0)</f>
        <v>15000</v>
      </c>
      <c r="O1442" s="1" t="n">
        <f aca="false">K1442+L1442</f>
        <v>47208</v>
      </c>
      <c r="P1442" s="1" t="n">
        <f aca="false">K1442+L1442+M1442+N1442</f>
        <v>62208</v>
      </c>
      <c r="Q1442" s="1" t="n">
        <f aca="false">IFERROR(VLOOKUP(A1442,'[2]Pivot HorizontalMRP'!$A$4:$F$2689,6,0),0)</f>
        <v>94456</v>
      </c>
      <c r="R1442" s="1" t="n">
        <f aca="false">IFERROR(VLOOKUP(A1442,'[2]Pivot HorizontalMRP'!$A$4:$G$2689,7,0),0)</f>
        <v>90375</v>
      </c>
      <c r="S1442" s="1" t="n">
        <f aca="false">IFERROR(VLOOKUP(A1442,'[2]Pivot HorizontalMRP'!$A$4:$H$2689,8,0),0)</f>
        <v>87423</v>
      </c>
      <c r="T1442" s="1" t="n">
        <f aca="false">IFERROR(VLOOKUP(A1442,'[2]Pivot HorizontalMRP'!$A$4:$I$2689,9,0),0)</f>
        <v>60345</v>
      </c>
      <c r="U1442" s="1" t="n">
        <f aca="false">IF(I1442="delivery",O1442-SUM(Q1442+R1442),IF(I1442="PO",P1442-SUM(Q1442:R1442)))</f>
        <v>-137623</v>
      </c>
      <c r="V1442" s="81" t="n">
        <v>1.141</v>
      </c>
      <c r="W1442" s="81"/>
      <c r="X1442" s="81" t="n">
        <f aca="false">W1442-V1442</f>
        <v>-1.141</v>
      </c>
      <c r="Y1442" s="81"/>
      <c r="Z1442" s="81"/>
      <c r="AA1442" s="81" t="n">
        <v>1.15213</v>
      </c>
      <c r="AB1442" s="81"/>
      <c r="AC1442" s="81"/>
      <c r="AD1442" s="81"/>
      <c r="AE1442" s="81"/>
      <c r="AF1442" s="81"/>
      <c r="AG1442" s="81"/>
      <c r="AH1442" s="81"/>
      <c r="AI1442" s="81"/>
      <c r="AJ1442" s="81"/>
      <c r="AK1442" s="81"/>
      <c r="AL1442" s="81"/>
      <c r="AM1442" s="81"/>
      <c r="AN1442" s="81"/>
      <c r="AO1442" s="81" t="str">
        <f aca="false">D1442</f>
        <v>Arista</v>
      </c>
      <c r="AP1442" s="1" t="s">
        <v>6397</v>
      </c>
      <c r="AQ1442" s="1"/>
      <c r="AR1442" s="1"/>
      <c r="AS1442" s="1"/>
      <c r="AT1442" s="1"/>
      <c r="AU1442" s="1"/>
      <c r="AV1442" s="1"/>
      <c r="AW1442" s="1"/>
      <c r="AX1442" s="1"/>
      <c r="AY1442" s="1"/>
      <c r="AZ1442" s="1"/>
      <c r="BA1442" s="1"/>
      <c r="BB1442" s="1"/>
      <c r="BC1442" s="1"/>
      <c r="BD1442" s="1"/>
      <c r="BE1442" s="1"/>
      <c r="BF1442" s="1" t="s">
        <v>14668</v>
      </c>
      <c r="BG1442" s="1" t="s">
        <v>183</v>
      </c>
      <c r="BH1442" s="1"/>
      <c r="BI1442" s="1"/>
    </row>
    <row r="1443" customFormat="false" ht="12.75" hidden="false" customHeight="false" outlineLevel="0" collapsed="false">
      <c r="A1443" s="1" t="s">
        <v>8505</v>
      </c>
      <c r="B1443" s="1" t="s">
        <v>8506</v>
      </c>
      <c r="C1443" s="1" t="s">
        <v>177</v>
      </c>
      <c r="D1443" s="1" t="s">
        <v>82</v>
      </c>
      <c r="E1443" s="1" t="s">
        <v>15870</v>
      </c>
      <c r="F1443" s="1" t="s">
        <v>8508</v>
      </c>
      <c r="G1443" s="1" t="n">
        <v>41</v>
      </c>
      <c r="H1443" s="1" t="n">
        <v>6000</v>
      </c>
      <c r="I1443" s="101" t="s">
        <v>180</v>
      </c>
      <c r="J1443" s="1"/>
      <c r="K1443" s="1" t="n">
        <f aca="false">IFERROR(VLOOKUP(A1443,'[2]Pivot HorizontalMRP'!$A$4:$B$2689,2,0),0)</f>
        <v>0</v>
      </c>
      <c r="L1443" s="1" t="n">
        <f aca="false">IFERROR(VLOOKUP(A1443,'[2]Pivot HorizontalMRP'!$A$4:$C$2689,3,0),0)</f>
        <v>2282</v>
      </c>
      <c r="M1443" s="1" t="n">
        <f aca="false">IFERROR(VLOOKUP(A1443,'[2]Pivot HorizontalMRP'!$A$4:$D$2689,0.4,0),0)</f>
        <v>0</v>
      </c>
      <c r="N1443" s="1" t="n">
        <f aca="false">IFERROR(VLOOKUP(A1443,'[2]Pivot HorizontalMRP'!$A$4:$E$2689,5,0),0)</f>
        <v>7000</v>
      </c>
      <c r="O1443" s="1" t="n">
        <f aca="false">K1443+L1443</f>
        <v>2282</v>
      </c>
      <c r="P1443" s="1" t="n">
        <f aca="false">K1443+L1443+M1443+N1443</f>
        <v>9282</v>
      </c>
      <c r="Q1443" s="1" t="n">
        <f aca="false">IFERROR(VLOOKUP(A1443,'[2]Pivot HorizontalMRP'!$A$4:$F$2689,6,0),0)</f>
        <v>13569</v>
      </c>
      <c r="R1443" s="1" t="n">
        <f aca="false">IFERROR(VLOOKUP(A1443,'[2]Pivot HorizontalMRP'!$A$4:$G$2689,7,0),0)</f>
        <v>19474</v>
      </c>
      <c r="S1443" s="1" t="n">
        <f aca="false">IFERROR(VLOOKUP(A1443,'[2]Pivot HorizontalMRP'!$A$4:$H$2689,8,0),0)</f>
        <v>14998</v>
      </c>
      <c r="T1443" s="1" t="n">
        <f aca="false">IFERROR(VLOOKUP(A1443,'[2]Pivot HorizontalMRP'!$A$4:$I$2689,9,0),0)</f>
        <v>10620</v>
      </c>
      <c r="U1443" s="1" t="n">
        <f aca="false">IF(I1443="delivery",O1443-SUM(Q1443+R1443),IF(I1443="PO",P1443-SUM(Q1443:R1443)))</f>
        <v>-30761</v>
      </c>
      <c r="V1443" s="81" t="n">
        <v>1.58</v>
      </c>
      <c r="W1443" s="81"/>
      <c r="X1443" s="81" t="n">
        <f aca="false">W1443-V1443</f>
        <v>-1.58</v>
      </c>
      <c r="Y1443" s="81"/>
      <c r="Z1443" s="81"/>
      <c r="AA1443" s="81" t="n">
        <v>1.58</v>
      </c>
      <c r="AB1443" s="81"/>
      <c r="AC1443" s="81"/>
      <c r="AD1443" s="81"/>
      <c r="AE1443" s="81"/>
      <c r="AF1443" s="81"/>
      <c r="AG1443" s="81"/>
      <c r="AH1443" s="81"/>
      <c r="AI1443" s="81"/>
      <c r="AJ1443" s="81"/>
      <c r="AK1443" s="81"/>
      <c r="AL1443" s="81"/>
      <c r="AM1443" s="81"/>
      <c r="AN1443" s="81"/>
      <c r="AO1443" s="81" t="str">
        <f aca="false">D1443</f>
        <v>Arista</v>
      </c>
      <c r="AP1443" s="1" t="s">
        <v>6397</v>
      </c>
      <c r="AQ1443" s="1"/>
      <c r="AR1443" s="1"/>
      <c r="AS1443" s="1"/>
      <c r="AT1443" s="1"/>
      <c r="AU1443" s="1"/>
      <c r="AV1443" s="1"/>
      <c r="AW1443" s="1"/>
      <c r="AX1443" s="1"/>
      <c r="AY1443" s="1"/>
      <c r="AZ1443" s="1"/>
      <c r="BA1443" s="1"/>
      <c r="BB1443" s="1"/>
      <c r="BC1443" s="1"/>
      <c r="BD1443" s="1"/>
      <c r="BE1443" s="1"/>
      <c r="BF1443" s="1" t="s">
        <v>14668</v>
      </c>
      <c r="BG1443" s="1" t="s">
        <v>183</v>
      </c>
      <c r="BH1443" s="1"/>
      <c r="BI1443" s="1"/>
    </row>
    <row r="1444" customFormat="false" ht="12.75" hidden="false" customHeight="false" outlineLevel="0" collapsed="false">
      <c r="A1444" s="1" t="s">
        <v>8513</v>
      </c>
      <c r="B1444" s="1" t="s">
        <v>8514</v>
      </c>
      <c r="C1444" s="1" t="s">
        <v>177</v>
      </c>
      <c r="D1444" s="1" t="s">
        <v>82</v>
      </c>
      <c r="E1444" s="1" t="s">
        <v>15871</v>
      </c>
      <c r="F1444" s="1" t="s">
        <v>8516</v>
      </c>
      <c r="G1444" s="1" t="n">
        <v>41</v>
      </c>
      <c r="H1444" s="1" t="n">
        <v>6000</v>
      </c>
      <c r="I1444" s="101" t="s">
        <v>180</v>
      </c>
      <c r="J1444" s="1"/>
      <c r="K1444" s="1" t="n">
        <f aca="false">IFERROR(VLOOKUP(A1444,'[2]Pivot HorizontalMRP'!$A$4:$B$2689,2,0),0)</f>
        <v>0</v>
      </c>
      <c r="L1444" s="1" t="n">
        <f aca="false">IFERROR(VLOOKUP(A1444,'[2]Pivot HorizontalMRP'!$A$4:$C$2689,3,0),0)</f>
        <v>3452</v>
      </c>
      <c r="M1444" s="1" t="n">
        <f aca="false">IFERROR(VLOOKUP(A1444,'[2]Pivot HorizontalMRP'!$A$4:$D$2689,0.4,0),0)</f>
        <v>0</v>
      </c>
      <c r="N1444" s="1" t="n">
        <f aca="false">IFERROR(VLOOKUP(A1444,'[2]Pivot HorizontalMRP'!$A$4:$E$2689,5,0),0)</f>
        <v>0</v>
      </c>
      <c r="O1444" s="1" t="n">
        <f aca="false">K1444+L1444</f>
        <v>3452</v>
      </c>
      <c r="P1444" s="1" t="n">
        <f aca="false">K1444+L1444+M1444+N1444</f>
        <v>3452</v>
      </c>
      <c r="Q1444" s="1" t="n">
        <f aca="false">IFERROR(VLOOKUP(A1444,'[2]Pivot HorizontalMRP'!$A$4:$F$2689,6,0),0)</f>
        <v>1659</v>
      </c>
      <c r="R1444" s="1" t="n">
        <f aca="false">IFERROR(VLOOKUP(A1444,'[2]Pivot HorizontalMRP'!$A$4:$G$2689,7,0),0)</f>
        <v>1484</v>
      </c>
      <c r="S1444" s="1" t="n">
        <f aca="false">IFERROR(VLOOKUP(A1444,'[2]Pivot HorizontalMRP'!$A$4:$H$2689,8,0),0)</f>
        <v>966</v>
      </c>
      <c r="T1444" s="1" t="n">
        <f aca="false">IFERROR(VLOOKUP(A1444,'[2]Pivot HorizontalMRP'!$A$4:$I$2689,9,0),0)</f>
        <v>700</v>
      </c>
      <c r="U1444" s="1" t="n">
        <f aca="false">IF(I1444="delivery",O1444-SUM(Q1444+R1444),IF(I1444="PO",P1444-SUM(Q1444:R1444)))</f>
        <v>309</v>
      </c>
      <c r="V1444" s="81" t="n">
        <v>0.411</v>
      </c>
      <c r="W1444" s="81"/>
      <c r="X1444" s="81" t="n">
        <f aca="false">W1444-V1444</f>
        <v>-0.411</v>
      </c>
      <c r="Y1444" s="81"/>
      <c r="Z1444" s="81"/>
      <c r="AA1444" s="81"/>
      <c r="AB1444" s="81"/>
      <c r="AC1444" s="81"/>
      <c r="AD1444" s="81"/>
      <c r="AE1444" s="81"/>
      <c r="AF1444" s="81"/>
      <c r="AG1444" s="81"/>
      <c r="AH1444" s="81"/>
      <c r="AI1444" s="81"/>
      <c r="AJ1444" s="81"/>
      <c r="AK1444" s="81"/>
      <c r="AL1444" s="81"/>
      <c r="AM1444" s="81"/>
      <c r="AN1444" s="81"/>
      <c r="AO1444" s="81" t="str">
        <f aca="false">D1444</f>
        <v>Arista</v>
      </c>
      <c r="AP1444" s="1" t="s">
        <v>6397</v>
      </c>
      <c r="AQ1444" s="1"/>
      <c r="AR1444" s="1"/>
      <c r="AS1444" s="1"/>
      <c r="AT1444" s="1"/>
      <c r="AU1444" s="1"/>
      <c r="AV1444" s="1"/>
      <c r="AW1444" s="1"/>
      <c r="AX1444" s="1"/>
      <c r="AY1444" s="1"/>
      <c r="AZ1444" s="1"/>
      <c r="BA1444" s="1"/>
      <c r="BB1444" s="1"/>
      <c r="BC1444" s="1"/>
      <c r="BD1444" s="1"/>
      <c r="BE1444" s="1"/>
      <c r="BF1444" s="1" t="s">
        <v>14668</v>
      </c>
      <c r="BG1444" s="1" t="s">
        <v>183</v>
      </c>
      <c r="BH1444" s="1"/>
      <c r="BI1444" s="1"/>
    </row>
    <row r="1445" customFormat="false" ht="12.75" hidden="false" customHeight="false" outlineLevel="0" collapsed="false">
      <c r="A1445" s="1" t="s">
        <v>8517</v>
      </c>
      <c r="B1445" s="1" t="s">
        <v>8518</v>
      </c>
      <c r="C1445" s="1" t="s">
        <v>177</v>
      </c>
      <c r="D1445" s="1" t="s">
        <v>82</v>
      </c>
      <c r="E1445" s="1" t="s">
        <v>15872</v>
      </c>
      <c r="F1445" s="1" t="s">
        <v>8520</v>
      </c>
      <c r="G1445" s="1" t="n">
        <v>96</v>
      </c>
      <c r="H1445" s="1" t="n">
        <v>3000</v>
      </c>
      <c r="I1445" s="101" t="s">
        <v>180</v>
      </c>
      <c r="J1445" s="1"/>
      <c r="K1445" s="1" t="n">
        <f aca="false">IFERROR(VLOOKUP(A1445,'[2]Pivot HorizontalMRP'!$A$4:$B$2689,2,0),0)</f>
        <v>0</v>
      </c>
      <c r="L1445" s="1" t="n">
        <f aca="false">IFERROR(VLOOKUP(A1445,'[2]Pivot HorizontalMRP'!$A$4:$C$2689,3,0),0)</f>
        <v>6055</v>
      </c>
      <c r="M1445" s="1" t="n">
        <f aca="false">IFERROR(VLOOKUP(A1445,'[2]Pivot HorizontalMRP'!$A$4:$D$2689,0.4,0),0)</f>
        <v>0</v>
      </c>
      <c r="N1445" s="1" t="n">
        <f aca="false">IFERROR(VLOOKUP(A1445,'[2]Pivot HorizontalMRP'!$A$4:$E$2689,5,0),0)</f>
        <v>525</v>
      </c>
      <c r="O1445" s="1" t="n">
        <f aca="false">K1445+L1445</f>
        <v>6055</v>
      </c>
      <c r="P1445" s="1" t="n">
        <f aca="false">K1445+L1445+M1445+N1445</f>
        <v>6580</v>
      </c>
      <c r="Q1445" s="1" t="n">
        <f aca="false">IFERROR(VLOOKUP(A1445,'[2]Pivot HorizontalMRP'!$A$4:$F$2689,6,0),0)</f>
        <v>3318</v>
      </c>
      <c r="R1445" s="1" t="n">
        <f aca="false">IFERROR(VLOOKUP(A1445,'[2]Pivot HorizontalMRP'!$A$4:$G$2689,7,0),0)</f>
        <v>2968</v>
      </c>
      <c r="S1445" s="1" t="n">
        <f aca="false">IFERROR(VLOOKUP(A1445,'[2]Pivot HorizontalMRP'!$A$4:$H$2689,8,0),0)</f>
        <v>1932</v>
      </c>
      <c r="T1445" s="1" t="n">
        <f aca="false">IFERROR(VLOOKUP(A1445,'[2]Pivot HorizontalMRP'!$A$4:$I$2689,9,0),0)</f>
        <v>1400</v>
      </c>
      <c r="U1445" s="1" t="n">
        <f aca="false">IF(I1445="delivery",O1445-SUM(Q1445+R1445),IF(I1445="PO",P1445-SUM(Q1445:R1445)))</f>
        <v>-231</v>
      </c>
      <c r="V1445" s="81" t="n">
        <v>1.205</v>
      </c>
      <c r="W1445" s="81"/>
      <c r="X1445" s="81" t="n">
        <f aca="false">W1445-V1445</f>
        <v>-1.205</v>
      </c>
      <c r="Y1445" s="81"/>
      <c r="Z1445" s="81"/>
      <c r="AA1445" s="81" t="n">
        <v>1.205</v>
      </c>
      <c r="AB1445" s="81"/>
      <c r="AC1445" s="81"/>
      <c r="AD1445" s="81"/>
      <c r="AE1445" s="81"/>
      <c r="AF1445" s="81"/>
      <c r="AG1445" s="81"/>
      <c r="AH1445" s="81"/>
      <c r="AI1445" s="81"/>
      <c r="AJ1445" s="81"/>
      <c r="AK1445" s="81"/>
      <c r="AL1445" s="81"/>
      <c r="AM1445" s="81"/>
      <c r="AN1445" s="81"/>
      <c r="AO1445" s="81" t="str">
        <f aca="false">D1445</f>
        <v>Arista</v>
      </c>
      <c r="AP1445" s="1" t="s">
        <v>6397</v>
      </c>
      <c r="AQ1445" s="1"/>
      <c r="AR1445" s="1"/>
      <c r="AS1445" s="1"/>
      <c r="AT1445" s="1"/>
      <c r="AU1445" s="1"/>
      <c r="AV1445" s="1"/>
      <c r="AW1445" s="1"/>
      <c r="AX1445" s="1"/>
      <c r="AY1445" s="1"/>
      <c r="AZ1445" s="1"/>
      <c r="BA1445" s="1"/>
      <c r="BB1445" s="1"/>
      <c r="BC1445" s="1"/>
      <c r="BD1445" s="1"/>
      <c r="BE1445" s="1"/>
      <c r="BF1445" s="1" t="s">
        <v>14668</v>
      </c>
      <c r="BG1445" s="1" t="s">
        <v>183</v>
      </c>
      <c r="BH1445" s="1"/>
      <c r="BI1445" s="1"/>
    </row>
    <row r="1446" customFormat="false" ht="12.75" hidden="false" customHeight="false" outlineLevel="0" collapsed="false">
      <c r="A1446" s="1" t="s">
        <v>8525</v>
      </c>
      <c r="B1446" s="1" t="s">
        <v>8526</v>
      </c>
      <c r="C1446" s="1" t="s">
        <v>177</v>
      </c>
      <c r="D1446" s="1" t="s">
        <v>82</v>
      </c>
      <c r="E1446" s="1" t="s">
        <v>8527</v>
      </c>
      <c r="F1446" s="1" t="s">
        <v>8528</v>
      </c>
      <c r="G1446" s="1" t="n">
        <v>71</v>
      </c>
      <c r="H1446" s="1" t="n">
        <v>3000</v>
      </c>
      <c r="I1446" s="101" t="s">
        <v>180</v>
      </c>
      <c r="J1446" s="1"/>
      <c r="K1446" s="1" t="n">
        <f aca="false">IFERROR(VLOOKUP(A1446,'[2]Pivot HorizontalMRP'!$A$4:$B$2689,2,0),0)</f>
        <v>0</v>
      </c>
      <c r="L1446" s="1" t="n">
        <f aca="false">IFERROR(VLOOKUP(A1446,'[2]Pivot HorizontalMRP'!$A$4:$C$2689,3,0),0)</f>
        <v>595</v>
      </c>
      <c r="M1446" s="1" t="n">
        <f aca="false">IFERROR(VLOOKUP(A1446,'[2]Pivot HorizontalMRP'!$A$4:$D$2689,0.4,0),0)</f>
        <v>0</v>
      </c>
      <c r="N1446" s="1" t="n">
        <f aca="false">IFERROR(VLOOKUP(A1446,'[2]Pivot HorizontalMRP'!$A$4:$E$2689,5,0),0)</f>
        <v>0</v>
      </c>
      <c r="O1446" s="1" t="n">
        <f aca="false">K1446+L1446</f>
        <v>595</v>
      </c>
      <c r="P1446" s="1" t="n">
        <f aca="false">K1446+L1446+M1446+N1446</f>
        <v>595</v>
      </c>
      <c r="Q1446" s="1" t="n">
        <f aca="false">IFERROR(VLOOKUP(A1446,'[2]Pivot HorizontalMRP'!$A$4:$F$2689,6,0),0)</f>
        <v>199</v>
      </c>
      <c r="R1446" s="1" t="n">
        <f aca="false">IFERROR(VLOOKUP(A1446,'[2]Pivot HorizontalMRP'!$A$4:$G$2689,7,0),0)</f>
        <v>1361</v>
      </c>
      <c r="S1446" s="1" t="n">
        <f aca="false">IFERROR(VLOOKUP(A1446,'[2]Pivot HorizontalMRP'!$A$4:$H$2689,8,0),0)</f>
        <v>646</v>
      </c>
      <c r="T1446" s="1" t="n">
        <f aca="false">IFERROR(VLOOKUP(A1446,'[2]Pivot HorizontalMRP'!$A$4:$I$2689,9,0),0)</f>
        <v>550</v>
      </c>
      <c r="U1446" s="1" t="n">
        <f aca="false">IF(I1446="delivery",O1446-SUM(Q1446+R1446),IF(I1446="PO",P1446-SUM(Q1446:R1446)))</f>
        <v>-965</v>
      </c>
      <c r="V1446" s="81" t="n">
        <v>1.37</v>
      </c>
      <c r="W1446" s="81"/>
      <c r="X1446" s="81" t="n">
        <f aca="false">W1446-V1446</f>
        <v>-1.37</v>
      </c>
      <c r="Y1446" s="81"/>
      <c r="Z1446" s="81"/>
      <c r="AA1446" s="81" t="n">
        <v>1.575</v>
      </c>
      <c r="AB1446" s="81"/>
      <c r="AC1446" s="81"/>
      <c r="AD1446" s="81"/>
      <c r="AE1446" s="81"/>
      <c r="AF1446" s="81"/>
      <c r="AG1446" s="81"/>
      <c r="AH1446" s="81"/>
      <c r="AI1446" s="81"/>
      <c r="AJ1446" s="81"/>
      <c r="AK1446" s="81"/>
      <c r="AL1446" s="81"/>
      <c r="AM1446" s="81"/>
      <c r="AN1446" s="81"/>
      <c r="AO1446" s="81" t="str">
        <f aca="false">D1446</f>
        <v>Arista</v>
      </c>
      <c r="AP1446" s="1" t="s">
        <v>6397</v>
      </c>
      <c r="AQ1446" s="1"/>
      <c r="AR1446" s="1"/>
      <c r="AS1446" s="1"/>
      <c r="AT1446" s="1"/>
      <c r="AU1446" s="1"/>
      <c r="AV1446" s="1"/>
      <c r="AW1446" s="1"/>
      <c r="AX1446" s="1"/>
      <c r="AY1446" s="1"/>
      <c r="AZ1446" s="1"/>
      <c r="BA1446" s="1"/>
      <c r="BB1446" s="1"/>
      <c r="BC1446" s="1"/>
      <c r="BD1446" s="1"/>
      <c r="BE1446" s="1"/>
      <c r="BF1446" s="1" t="s">
        <v>14668</v>
      </c>
      <c r="BG1446" s="1" t="s">
        <v>183</v>
      </c>
      <c r="BH1446" s="1"/>
      <c r="BI1446" s="1"/>
    </row>
    <row r="1447" customFormat="false" ht="12.75" hidden="false" customHeight="false" outlineLevel="0" collapsed="false">
      <c r="A1447" s="1" t="s">
        <v>8530</v>
      </c>
      <c r="B1447" s="1" t="s">
        <v>8531</v>
      </c>
      <c r="C1447" s="1" t="s">
        <v>177</v>
      </c>
      <c r="D1447" s="1" t="s">
        <v>82</v>
      </c>
      <c r="E1447" s="1" t="s">
        <v>8532</v>
      </c>
      <c r="F1447" s="1" t="s">
        <v>8533</v>
      </c>
      <c r="G1447" s="1" t="n">
        <v>91</v>
      </c>
      <c r="H1447" s="1" t="n">
        <v>3000</v>
      </c>
      <c r="I1447" s="101" t="s">
        <v>180</v>
      </c>
      <c r="J1447" s="1"/>
      <c r="K1447" s="1" t="n">
        <f aca="false">IFERROR(VLOOKUP(A1447,'[2]Pivot HorizontalMRP'!$A$4:$B$2689,2,0),0)</f>
        <v>0</v>
      </c>
      <c r="L1447" s="1" t="n">
        <f aca="false">IFERROR(VLOOKUP(A1447,'[2]Pivot HorizontalMRP'!$A$4:$C$2689,3,0),0)</f>
        <v>62835</v>
      </c>
      <c r="M1447" s="1" t="n">
        <f aca="false">IFERROR(VLOOKUP(A1447,'[2]Pivot HorizontalMRP'!$A$4:$D$2689,0.4,0),0)</f>
        <v>0</v>
      </c>
      <c r="N1447" s="1" t="n">
        <f aca="false">IFERROR(VLOOKUP(A1447,'[2]Pivot HorizontalMRP'!$A$4:$E$2689,5,0),0)</f>
        <v>9000</v>
      </c>
      <c r="O1447" s="1" t="n">
        <f aca="false">K1447+L1447</f>
        <v>62835</v>
      </c>
      <c r="P1447" s="1" t="n">
        <f aca="false">K1447+L1447+M1447+N1447</f>
        <v>71835</v>
      </c>
      <c r="Q1447" s="1" t="n">
        <f aca="false">IFERROR(VLOOKUP(A1447,'[2]Pivot HorizontalMRP'!$A$4:$F$2689,6,0),0)</f>
        <v>19822</v>
      </c>
      <c r="R1447" s="1" t="n">
        <f aca="false">IFERROR(VLOOKUP(A1447,'[2]Pivot HorizontalMRP'!$A$4:$G$2689,7,0),0)</f>
        <v>45625</v>
      </c>
      <c r="S1447" s="1" t="n">
        <f aca="false">IFERROR(VLOOKUP(A1447,'[2]Pivot HorizontalMRP'!$A$4:$H$2689,8,0),0)</f>
        <v>32395</v>
      </c>
      <c r="T1447" s="1" t="n">
        <f aca="false">IFERROR(VLOOKUP(A1447,'[2]Pivot HorizontalMRP'!$A$4:$I$2689,9,0),0)</f>
        <v>24623</v>
      </c>
      <c r="U1447" s="1" t="n">
        <f aca="false">IF(I1447="delivery",O1447-SUM(Q1447+R1447),IF(I1447="PO",P1447-SUM(Q1447:R1447)))</f>
        <v>-2612</v>
      </c>
      <c r="V1447" s="81" t="n">
        <v>1.012</v>
      </c>
      <c r="W1447" s="81"/>
      <c r="X1447" s="81" t="n">
        <f aca="false">W1447-V1447</f>
        <v>-1.012</v>
      </c>
      <c r="Y1447" s="81"/>
      <c r="Z1447" s="81"/>
      <c r="AA1447" s="81" t="n">
        <v>1.07019</v>
      </c>
      <c r="AB1447" s="81"/>
      <c r="AC1447" s="81"/>
      <c r="AD1447" s="81"/>
      <c r="AE1447" s="81"/>
      <c r="AF1447" s="81"/>
      <c r="AG1447" s="81"/>
      <c r="AH1447" s="81"/>
      <c r="AI1447" s="81"/>
      <c r="AJ1447" s="81"/>
      <c r="AK1447" s="81"/>
      <c r="AL1447" s="81"/>
      <c r="AM1447" s="81"/>
      <c r="AN1447" s="81"/>
      <c r="AO1447" s="81" t="str">
        <f aca="false">D1447</f>
        <v>Arista</v>
      </c>
      <c r="AP1447" s="1" t="s">
        <v>6397</v>
      </c>
      <c r="AQ1447" s="1"/>
      <c r="AR1447" s="1"/>
      <c r="AS1447" s="1"/>
      <c r="AT1447" s="1"/>
      <c r="AU1447" s="1"/>
      <c r="AV1447" s="1"/>
      <c r="AW1447" s="1"/>
      <c r="AX1447" s="1"/>
      <c r="AY1447" s="1"/>
      <c r="AZ1447" s="1"/>
      <c r="BA1447" s="1"/>
      <c r="BB1447" s="1"/>
      <c r="BC1447" s="1"/>
      <c r="BD1447" s="1"/>
      <c r="BE1447" s="1"/>
      <c r="BF1447" s="1" t="s">
        <v>14668</v>
      </c>
      <c r="BG1447" s="1" t="s">
        <v>183</v>
      </c>
      <c r="BH1447" s="1"/>
      <c r="BI1447" s="1"/>
    </row>
    <row r="1448" customFormat="false" ht="12.75" hidden="false" customHeight="false" outlineLevel="0" collapsed="false">
      <c r="A1448" s="1" t="s">
        <v>8534</v>
      </c>
      <c r="B1448" s="1" t="s">
        <v>8535</v>
      </c>
      <c r="C1448" s="1" t="s">
        <v>177</v>
      </c>
      <c r="D1448" s="1" t="s">
        <v>82</v>
      </c>
      <c r="E1448" s="1" t="s">
        <v>8536</v>
      </c>
      <c r="F1448" s="1" t="s">
        <v>8537</v>
      </c>
      <c r="G1448" s="1" t="n">
        <v>71</v>
      </c>
      <c r="H1448" s="1" t="n">
        <v>3000</v>
      </c>
      <c r="I1448" s="101" t="s">
        <v>180</v>
      </c>
      <c r="J1448" s="1"/>
      <c r="K1448" s="1" t="n">
        <f aca="false">IFERROR(VLOOKUP(A1448,'[2]Pivot HorizontalMRP'!$A$4:$B$2689,2,0),0)</f>
        <v>0</v>
      </c>
      <c r="L1448" s="1" t="n">
        <f aca="false">IFERROR(VLOOKUP(A1448,'[2]Pivot HorizontalMRP'!$A$4:$C$2689,3,0),0)</f>
        <v>6952</v>
      </c>
      <c r="M1448" s="1" t="n">
        <f aca="false">IFERROR(VLOOKUP(A1448,'[2]Pivot HorizontalMRP'!$A$4:$D$2689,0.4,0),0)</f>
        <v>0</v>
      </c>
      <c r="N1448" s="1" t="n">
        <f aca="false">IFERROR(VLOOKUP(A1448,'[2]Pivot HorizontalMRP'!$A$4:$E$2689,5,0),0)</f>
        <v>6000</v>
      </c>
      <c r="O1448" s="1" t="n">
        <f aca="false">K1448+L1448</f>
        <v>6952</v>
      </c>
      <c r="P1448" s="1" t="n">
        <f aca="false">K1448+L1448+M1448+N1448</f>
        <v>12952</v>
      </c>
      <c r="Q1448" s="1" t="n">
        <f aca="false">IFERROR(VLOOKUP(A1448,'[2]Pivot HorizontalMRP'!$A$4:$F$2689,6,0),0)</f>
        <v>7076</v>
      </c>
      <c r="R1448" s="1" t="n">
        <f aca="false">IFERROR(VLOOKUP(A1448,'[2]Pivot HorizontalMRP'!$A$4:$G$2689,7,0),0)</f>
        <v>16562</v>
      </c>
      <c r="S1448" s="1" t="n">
        <f aca="false">IFERROR(VLOOKUP(A1448,'[2]Pivot HorizontalMRP'!$A$4:$H$2689,8,0),0)</f>
        <v>11966</v>
      </c>
      <c r="T1448" s="1" t="n">
        <f aca="false">IFERROR(VLOOKUP(A1448,'[2]Pivot HorizontalMRP'!$A$4:$I$2689,9,0),0)</f>
        <v>8668</v>
      </c>
      <c r="U1448" s="1" t="n">
        <f aca="false">IF(I1448="delivery",O1448-SUM(Q1448+R1448),IF(I1448="PO",P1448-SUM(Q1448:R1448)))</f>
        <v>-16686</v>
      </c>
      <c r="V1448" s="81" t="n">
        <v>0.87768</v>
      </c>
      <c r="W1448" s="81"/>
      <c r="X1448" s="81" t="n">
        <f aca="false">W1448-V1448</f>
        <v>-0.87768</v>
      </c>
      <c r="Y1448" s="81"/>
      <c r="Z1448" s="81"/>
      <c r="AA1448" s="81"/>
      <c r="AB1448" s="81"/>
      <c r="AC1448" s="81"/>
      <c r="AD1448" s="81"/>
      <c r="AE1448" s="81"/>
      <c r="AF1448" s="81"/>
      <c r="AG1448" s="81"/>
      <c r="AH1448" s="81"/>
      <c r="AI1448" s="81"/>
      <c r="AJ1448" s="81"/>
      <c r="AK1448" s="81"/>
      <c r="AL1448" s="81"/>
      <c r="AM1448" s="81"/>
      <c r="AN1448" s="81"/>
      <c r="AO1448" s="81" t="str">
        <f aca="false">D1448</f>
        <v>Arista</v>
      </c>
      <c r="AP1448" s="1" t="s">
        <v>6397</v>
      </c>
      <c r="AQ1448" s="1"/>
      <c r="AR1448" s="1"/>
      <c r="AS1448" s="1"/>
      <c r="AT1448" s="1"/>
      <c r="AU1448" s="1"/>
      <c r="AV1448" s="1"/>
      <c r="AW1448" s="1"/>
      <c r="AX1448" s="1"/>
      <c r="AY1448" s="1"/>
      <c r="AZ1448" s="1"/>
      <c r="BA1448" s="1"/>
      <c r="BB1448" s="1"/>
      <c r="BC1448" s="1"/>
      <c r="BD1448" s="1"/>
      <c r="BE1448" s="1"/>
      <c r="BF1448" s="1" t="s">
        <v>14668</v>
      </c>
      <c r="BG1448" s="1" t="s">
        <v>183</v>
      </c>
      <c r="BH1448" s="1"/>
      <c r="BI1448" s="1"/>
    </row>
    <row r="1449" customFormat="false" ht="12.75" hidden="false" customHeight="false" outlineLevel="0" collapsed="false">
      <c r="A1449" s="1" t="s">
        <v>8542</v>
      </c>
      <c r="B1449" s="1" t="s">
        <v>8543</v>
      </c>
      <c r="C1449" s="1" t="s">
        <v>177</v>
      </c>
      <c r="D1449" s="1" t="s">
        <v>82</v>
      </c>
      <c r="E1449" s="1" t="s">
        <v>15873</v>
      </c>
      <c r="F1449" s="1" t="s">
        <v>15874</v>
      </c>
      <c r="G1449" s="1" t="n">
        <v>271</v>
      </c>
      <c r="H1449" s="1" t="n">
        <v>3000</v>
      </c>
      <c r="I1449" s="101" t="s">
        <v>180</v>
      </c>
      <c r="J1449" s="1"/>
      <c r="K1449" s="1" t="n">
        <f aca="false">IFERROR(VLOOKUP(A1449,'[2]Pivot HorizontalMRP'!$A$4:$B$2689,2,0),0)</f>
        <v>0</v>
      </c>
      <c r="L1449" s="1" t="n">
        <f aca="false">IFERROR(VLOOKUP(A1449,'[2]Pivot HorizontalMRP'!$A$4:$C$2689,3,0),0)</f>
        <v>5721</v>
      </c>
      <c r="M1449" s="1" t="n">
        <f aca="false">IFERROR(VLOOKUP(A1449,'[2]Pivot HorizontalMRP'!$A$4:$D$2689,0.4,0),0)</f>
        <v>0</v>
      </c>
      <c r="N1449" s="1" t="n">
        <f aca="false">IFERROR(VLOOKUP(A1449,'[2]Pivot HorizontalMRP'!$A$4:$E$2689,5,0),0)</f>
        <v>0</v>
      </c>
      <c r="O1449" s="1" t="n">
        <f aca="false">K1449+L1449</f>
        <v>5721</v>
      </c>
      <c r="P1449" s="1" t="n">
        <f aca="false">K1449+L1449+M1449+N1449</f>
        <v>5721</v>
      </c>
      <c r="Q1449" s="1" t="n">
        <f aca="false">IFERROR(VLOOKUP(A1449,'[2]Pivot HorizontalMRP'!$A$4:$F$2689,6,0),0)</f>
        <v>3774</v>
      </c>
      <c r="R1449" s="1" t="n">
        <f aca="false">IFERROR(VLOOKUP(A1449,'[2]Pivot HorizontalMRP'!$A$4:$G$2689,7,0),0)</f>
        <v>5932</v>
      </c>
      <c r="S1449" s="1" t="n">
        <f aca="false">IFERROR(VLOOKUP(A1449,'[2]Pivot HorizontalMRP'!$A$4:$H$2689,8,0),0)</f>
        <v>4264</v>
      </c>
      <c r="T1449" s="1" t="n">
        <f aca="false">IFERROR(VLOOKUP(A1449,'[2]Pivot HorizontalMRP'!$A$4:$I$2689,9,0),0)</f>
        <v>2894</v>
      </c>
      <c r="U1449" s="1" t="n">
        <f aca="false">IF(I1449="delivery",O1449-SUM(Q1449+R1449),IF(I1449="PO",P1449-SUM(Q1449:R1449)))</f>
        <v>-3985</v>
      </c>
      <c r="V1449" s="81" t="n">
        <v>1.92</v>
      </c>
      <c r="W1449" s="81"/>
      <c r="X1449" s="81" t="n">
        <f aca="false">W1449-V1449</f>
        <v>-1.92</v>
      </c>
      <c r="Y1449" s="81"/>
      <c r="Z1449" s="81"/>
      <c r="AA1449" s="81" t="n">
        <v>2.005</v>
      </c>
      <c r="AB1449" s="81"/>
      <c r="AC1449" s="81"/>
      <c r="AD1449" s="81"/>
      <c r="AE1449" s="81"/>
      <c r="AF1449" s="81"/>
      <c r="AG1449" s="81"/>
      <c r="AH1449" s="81"/>
      <c r="AI1449" s="81"/>
      <c r="AJ1449" s="81"/>
      <c r="AK1449" s="81"/>
      <c r="AL1449" s="81"/>
      <c r="AM1449" s="81"/>
      <c r="AN1449" s="81"/>
      <c r="AO1449" s="81" t="str">
        <f aca="false">D1449</f>
        <v>Arista</v>
      </c>
      <c r="AP1449" s="1" t="s">
        <v>6397</v>
      </c>
      <c r="AQ1449" s="1"/>
      <c r="AR1449" s="1"/>
      <c r="AS1449" s="1"/>
      <c r="AT1449" s="1"/>
      <c r="AU1449" s="1"/>
      <c r="AV1449" s="1"/>
      <c r="AW1449" s="1"/>
      <c r="AX1449" s="1"/>
      <c r="AY1449" s="1"/>
      <c r="AZ1449" s="1"/>
      <c r="BA1449" s="1"/>
      <c r="BB1449" s="1"/>
      <c r="BC1449" s="1"/>
      <c r="BD1449" s="1"/>
      <c r="BE1449" s="1"/>
      <c r="BF1449" s="1" t="s">
        <v>14668</v>
      </c>
      <c r="BG1449" s="1" t="s">
        <v>183</v>
      </c>
      <c r="BH1449" s="1"/>
      <c r="BI1449" s="1"/>
    </row>
    <row r="1450" customFormat="false" ht="12.75" hidden="false" customHeight="false" outlineLevel="0" collapsed="false">
      <c r="A1450" s="1" t="s">
        <v>8546</v>
      </c>
      <c r="B1450" s="1" t="s">
        <v>8547</v>
      </c>
      <c r="C1450" s="1" t="s">
        <v>177</v>
      </c>
      <c r="D1450" s="1" t="s">
        <v>82</v>
      </c>
      <c r="E1450" s="1" t="s">
        <v>15875</v>
      </c>
      <c r="F1450" s="1" t="s">
        <v>8549</v>
      </c>
      <c r="G1450" s="1" t="n">
        <v>116</v>
      </c>
      <c r="H1450" s="1" t="n">
        <v>3000</v>
      </c>
      <c r="I1450" s="101" t="s">
        <v>180</v>
      </c>
      <c r="J1450" s="1"/>
      <c r="K1450" s="1" t="n">
        <f aca="false">IFERROR(VLOOKUP(A1450,'[2]Pivot HorizontalMRP'!$A$4:$B$2689,2,0),0)</f>
        <v>0</v>
      </c>
      <c r="L1450" s="1" t="n">
        <f aca="false">IFERROR(VLOOKUP(A1450,'[2]Pivot HorizontalMRP'!$A$4:$C$2689,3,0),0)</f>
        <v>3245</v>
      </c>
      <c r="M1450" s="1" t="n">
        <f aca="false">IFERROR(VLOOKUP(A1450,'[2]Pivot HorizontalMRP'!$A$4:$D$2689,0.4,0),0)</f>
        <v>0</v>
      </c>
      <c r="N1450" s="1" t="n">
        <f aca="false">IFERROR(VLOOKUP(A1450,'[2]Pivot HorizontalMRP'!$A$4:$E$2689,5,0),0)</f>
        <v>6000</v>
      </c>
      <c r="O1450" s="1" t="n">
        <f aca="false">K1450+L1450</f>
        <v>3245</v>
      </c>
      <c r="P1450" s="1" t="n">
        <f aca="false">K1450+L1450+M1450+N1450</f>
        <v>9245</v>
      </c>
      <c r="Q1450" s="1" t="n">
        <f aca="false">IFERROR(VLOOKUP(A1450,'[2]Pivot HorizontalMRP'!$A$4:$F$2689,6,0),0)</f>
        <v>10208</v>
      </c>
      <c r="R1450" s="1" t="n">
        <f aca="false">IFERROR(VLOOKUP(A1450,'[2]Pivot HorizontalMRP'!$A$4:$G$2689,7,0),0)</f>
        <v>6246</v>
      </c>
      <c r="S1450" s="1" t="n">
        <f aca="false">IFERROR(VLOOKUP(A1450,'[2]Pivot HorizontalMRP'!$A$4:$H$2689,8,0),0)</f>
        <v>5432</v>
      </c>
      <c r="T1450" s="1" t="n">
        <f aca="false">IFERROR(VLOOKUP(A1450,'[2]Pivot HorizontalMRP'!$A$4:$I$2689,9,0),0)</f>
        <v>2021</v>
      </c>
      <c r="U1450" s="1" t="n">
        <f aca="false">IF(I1450="delivery",O1450-SUM(Q1450+R1450),IF(I1450="PO",P1450-SUM(Q1450:R1450)))</f>
        <v>-13209</v>
      </c>
      <c r="V1450" s="81" t="n">
        <v>0.42</v>
      </c>
      <c r="W1450" s="81"/>
      <c r="X1450" s="81" t="n">
        <f aca="false">W1450-V1450</f>
        <v>-0.42</v>
      </c>
      <c r="Y1450" s="81"/>
      <c r="Z1450" s="81"/>
      <c r="AA1450" s="81" t="n">
        <v>0.42</v>
      </c>
      <c r="AB1450" s="81"/>
      <c r="AC1450" s="81"/>
      <c r="AD1450" s="81"/>
      <c r="AE1450" s="81"/>
      <c r="AF1450" s="81"/>
      <c r="AG1450" s="81"/>
      <c r="AH1450" s="81"/>
      <c r="AI1450" s="81"/>
      <c r="AJ1450" s="81"/>
      <c r="AK1450" s="81"/>
      <c r="AL1450" s="81"/>
      <c r="AM1450" s="81"/>
      <c r="AN1450" s="81"/>
      <c r="AO1450" s="81" t="str">
        <f aca="false">D1450</f>
        <v>Arista</v>
      </c>
      <c r="AP1450" s="1" t="s">
        <v>6397</v>
      </c>
      <c r="AQ1450" s="1"/>
      <c r="AR1450" s="1"/>
      <c r="AS1450" s="1"/>
      <c r="AT1450" s="1"/>
      <c r="AU1450" s="1"/>
      <c r="AV1450" s="1"/>
      <c r="AW1450" s="1"/>
      <c r="AX1450" s="1"/>
      <c r="AY1450" s="1"/>
      <c r="AZ1450" s="1"/>
      <c r="BA1450" s="1"/>
      <c r="BB1450" s="1"/>
      <c r="BC1450" s="1"/>
      <c r="BD1450" s="1"/>
      <c r="BE1450" s="1"/>
      <c r="BF1450" s="1" t="s">
        <v>14668</v>
      </c>
      <c r="BG1450" s="1" t="s">
        <v>183</v>
      </c>
      <c r="BH1450" s="1"/>
      <c r="BI1450" s="1"/>
    </row>
    <row r="1451" customFormat="false" ht="12.75" hidden="false" customHeight="false" outlineLevel="0" collapsed="false">
      <c r="A1451" s="1" t="s">
        <v>8550</v>
      </c>
      <c r="B1451" s="1" t="s">
        <v>8551</v>
      </c>
      <c r="C1451" s="1" t="s">
        <v>177</v>
      </c>
      <c r="D1451" s="1" t="s">
        <v>82</v>
      </c>
      <c r="E1451" s="1" t="s">
        <v>8552</v>
      </c>
      <c r="F1451" s="1" t="s">
        <v>8553</v>
      </c>
      <c r="G1451" s="1" t="n">
        <v>86</v>
      </c>
      <c r="H1451" s="1" t="n">
        <v>3000</v>
      </c>
      <c r="I1451" s="101" t="s">
        <v>180</v>
      </c>
      <c r="J1451" s="1"/>
      <c r="K1451" s="1" t="n">
        <f aca="false">IFERROR(VLOOKUP(A1451,'[2]Pivot HorizontalMRP'!$A$4:$B$2689,2,0),0)</f>
        <v>0</v>
      </c>
      <c r="L1451" s="1" t="n">
        <f aca="false">IFERROR(VLOOKUP(A1451,'[2]Pivot HorizontalMRP'!$A$4:$C$2689,3,0),0)</f>
        <v>0</v>
      </c>
      <c r="M1451" s="1" t="n">
        <f aca="false">IFERROR(VLOOKUP(A1451,'[2]Pivot HorizontalMRP'!$A$4:$D$2689,0.4,0),0)</f>
        <v>0</v>
      </c>
      <c r="N1451" s="1" t="n">
        <f aca="false">IFERROR(VLOOKUP(A1451,'[2]Pivot HorizontalMRP'!$A$4:$E$2689,5,0),0)</f>
        <v>6000</v>
      </c>
      <c r="O1451" s="1" t="n">
        <f aca="false">K1451+L1451</f>
        <v>0</v>
      </c>
      <c r="P1451" s="1" t="n">
        <f aca="false">K1451+L1451+M1451+N1451</f>
        <v>6000</v>
      </c>
      <c r="Q1451" s="1" t="n">
        <f aca="false">IFERROR(VLOOKUP(A1451,'[2]Pivot HorizontalMRP'!$A$4:$F$2689,6,0),0)</f>
        <v>0</v>
      </c>
      <c r="R1451" s="1" t="n">
        <f aca="false">IFERROR(VLOOKUP(A1451,'[2]Pivot HorizontalMRP'!$A$4:$G$2689,7,0),0)</f>
        <v>3152</v>
      </c>
      <c r="S1451" s="1" t="n">
        <f aca="false">IFERROR(VLOOKUP(A1451,'[2]Pivot HorizontalMRP'!$A$4:$H$2689,8,0),0)</f>
        <v>2104</v>
      </c>
      <c r="T1451" s="1" t="n">
        <f aca="false">IFERROR(VLOOKUP(A1451,'[2]Pivot HorizontalMRP'!$A$4:$I$2689,9,0),0)</f>
        <v>1316</v>
      </c>
      <c r="U1451" s="1" t="n">
        <f aca="false">IF(I1451="delivery",O1451-SUM(Q1451+R1451),IF(I1451="PO",P1451-SUM(Q1451:R1451)))</f>
        <v>-3152</v>
      </c>
      <c r="V1451" s="81" t="n">
        <v>0.5088</v>
      </c>
      <c r="W1451" s="81"/>
      <c r="X1451" s="81" t="n">
        <f aca="false">W1451-V1451</f>
        <v>-0.5088</v>
      </c>
      <c r="Y1451" s="81"/>
      <c r="Z1451" s="81"/>
      <c r="AA1451" s="81"/>
      <c r="AB1451" s="81"/>
      <c r="AC1451" s="81"/>
      <c r="AD1451" s="81"/>
      <c r="AE1451" s="81"/>
      <c r="AF1451" s="81"/>
      <c r="AG1451" s="81"/>
      <c r="AH1451" s="81"/>
      <c r="AI1451" s="81"/>
      <c r="AJ1451" s="81"/>
      <c r="AK1451" s="81"/>
      <c r="AL1451" s="81"/>
      <c r="AM1451" s="81"/>
      <c r="AN1451" s="81"/>
      <c r="AO1451" s="81" t="str">
        <f aca="false">D1451</f>
        <v>Arista</v>
      </c>
      <c r="AP1451" s="1" t="s">
        <v>6397</v>
      </c>
      <c r="AQ1451" s="1"/>
      <c r="AR1451" s="1"/>
      <c r="AS1451" s="1"/>
      <c r="AT1451" s="1"/>
      <c r="AU1451" s="1"/>
      <c r="AV1451" s="1"/>
      <c r="AW1451" s="1"/>
      <c r="AX1451" s="1"/>
      <c r="AY1451" s="1"/>
      <c r="AZ1451" s="1"/>
      <c r="BA1451" s="1"/>
      <c r="BB1451" s="1"/>
      <c r="BC1451" s="1"/>
      <c r="BD1451" s="1"/>
      <c r="BE1451" s="1"/>
      <c r="BF1451" s="1" t="s">
        <v>14668</v>
      </c>
      <c r="BG1451" s="1" t="s">
        <v>183</v>
      </c>
      <c r="BH1451" s="1"/>
      <c r="BI1451" s="1"/>
    </row>
    <row r="1452" customFormat="false" ht="12.75" hidden="false" customHeight="false" outlineLevel="0" collapsed="false">
      <c r="A1452" s="1" t="s">
        <v>8554</v>
      </c>
      <c r="B1452" s="1" t="s">
        <v>8555</v>
      </c>
      <c r="C1452" s="1" t="s">
        <v>177</v>
      </c>
      <c r="D1452" s="1" t="s">
        <v>82</v>
      </c>
      <c r="E1452" s="1" t="s">
        <v>8556</v>
      </c>
      <c r="F1452" s="1" t="s">
        <v>8557</v>
      </c>
      <c r="G1452" s="1" t="n">
        <v>141</v>
      </c>
      <c r="H1452" s="1" t="n">
        <v>2500</v>
      </c>
      <c r="I1452" s="101" t="s">
        <v>180</v>
      </c>
      <c r="J1452" s="1"/>
      <c r="K1452" s="1" t="n">
        <f aca="false">IFERROR(VLOOKUP(A1452,'[2]Pivot HorizontalMRP'!$A$4:$B$2689,2,0),0)</f>
        <v>0</v>
      </c>
      <c r="L1452" s="1" t="n">
        <f aca="false">IFERROR(VLOOKUP(A1452,'[2]Pivot HorizontalMRP'!$A$4:$C$2689,3,0),0)</f>
        <v>17578</v>
      </c>
      <c r="M1452" s="1" t="n">
        <f aca="false">IFERROR(VLOOKUP(A1452,'[2]Pivot HorizontalMRP'!$A$4:$D$2689,0.4,0),0)</f>
        <v>0</v>
      </c>
      <c r="N1452" s="1" t="n">
        <f aca="false">IFERROR(VLOOKUP(A1452,'[2]Pivot HorizontalMRP'!$A$4:$E$2689,5,0),0)</f>
        <v>20000</v>
      </c>
      <c r="O1452" s="1" t="n">
        <f aca="false">K1452+L1452</f>
        <v>17578</v>
      </c>
      <c r="P1452" s="1" t="n">
        <f aca="false">K1452+L1452+M1452+N1452</f>
        <v>37578</v>
      </c>
      <c r="Q1452" s="1" t="n">
        <f aca="false">IFERROR(VLOOKUP(A1452,'[2]Pivot HorizontalMRP'!$A$4:$F$2689,6,0),0)</f>
        <v>9154</v>
      </c>
      <c r="R1452" s="1" t="n">
        <f aca="false">IFERROR(VLOOKUP(A1452,'[2]Pivot HorizontalMRP'!$A$4:$G$2689,7,0),0)</f>
        <v>9999</v>
      </c>
      <c r="S1452" s="1" t="n">
        <f aca="false">IFERROR(VLOOKUP(A1452,'[2]Pivot HorizontalMRP'!$A$4:$H$2689,8,0),0)</f>
        <v>9206</v>
      </c>
      <c r="T1452" s="1" t="n">
        <f aca="false">IFERROR(VLOOKUP(A1452,'[2]Pivot HorizontalMRP'!$A$4:$I$2689,9,0),0)</f>
        <v>7030</v>
      </c>
      <c r="U1452" s="1" t="n">
        <f aca="false">IF(I1452="delivery",O1452-SUM(Q1452+R1452),IF(I1452="PO",P1452-SUM(Q1452:R1452)))</f>
        <v>-1575</v>
      </c>
      <c r="V1452" s="81" t="n">
        <v>1.80412</v>
      </c>
      <c r="W1452" s="81"/>
      <c r="X1452" s="81" t="n">
        <f aca="false">W1452-V1452</f>
        <v>-1.80412</v>
      </c>
      <c r="Y1452" s="81"/>
      <c r="Z1452" s="81"/>
      <c r="AA1452" s="81" t="n">
        <v>1.75306</v>
      </c>
      <c r="AB1452" s="81"/>
      <c r="AC1452" s="81"/>
      <c r="AD1452" s="81"/>
      <c r="AE1452" s="81"/>
      <c r="AF1452" s="81"/>
      <c r="AG1452" s="81"/>
      <c r="AH1452" s="81"/>
      <c r="AI1452" s="81"/>
      <c r="AJ1452" s="81"/>
      <c r="AK1452" s="81"/>
      <c r="AL1452" s="81"/>
      <c r="AM1452" s="81"/>
      <c r="AN1452" s="81"/>
      <c r="AO1452" s="81" t="str">
        <f aca="false">D1452</f>
        <v>Arista</v>
      </c>
      <c r="AP1452" s="1" t="s">
        <v>6397</v>
      </c>
      <c r="AQ1452" s="1"/>
      <c r="AR1452" s="1"/>
      <c r="AS1452" s="1"/>
      <c r="AT1452" s="1"/>
      <c r="AU1452" s="1"/>
      <c r="AV1452" s="1"/>
      <c r="AW1452" s="1"/>
      <c r="AX1452" s="1"/>
      <c r="AY1452" s="1"/>
      <c r="AZ1452" s="1"/>
      <c r="BA1452" s="1"/>
      <c r="BB1452" s="1"/>
      <c r="BC1452" s="1"/>
      <c r="BD1452" s="1"/>
      <c r="BE1452" s="1"/>
      <c r="BF1452" s="1" t="s">
        <v>14668</v>
      </c>
      <c r="BG1452" s="1" t="s">
        <v>183</v>
      </c>
      <c r="BH1452" s="1"/>
      <c r="BI1452" s="1"/>
    </row>
    <row r="1453" customFormat="false" ht="12.75" hidden="false" customHeight="false" outlineLevel="0" collapsed="false">
      <c r="A1453" s="1" t="s">
        <v>8558</v>
      </c>
      <c r="B1453" s="1" t="s">
        <v>8559</v>
      </c>
      <c r="C1453" s="1" t="s">
        <v>177</v>
      </c>
      <c r="D1453" s="1" t="s">
        <v>82</v>
      </c>
      <c r="E1453" s="1" t="s">
        <v>15876</v>
      </c>
      <c r="F1453" s="1" t="s">
        <v>8561</v>
      </c>
      <c r="G1453" s="1" t="n">
        <v>71</v>
      </c>
      <c r="H1453" s="1" t="n">
        <v>5000</v>
      </c>
      <c r="I1453" s="101" t="s">
        <v>180</v>
      </c>
      <c r="J1453" s="1"/>
      <c r="K1453" s="1" t="n">
        <f aca="false">IFERROR(VLOOKUP(A1453,'[2]Pivot HorizontalMRP'!$A$4:$B$2689,2,0),0)</f>
        <v>0</v>
      </c>
      <c r="L1453" s="1" t="n">
        <f aca="false">IFERROR(VLOOKUP(A1453,'[2]Pivot HorizontalMRP'!$A$4:$C$2689,3,0),0)</f>
        <v>99036</v>
      </c>
      <c r="M1453" s="1" t="n">
        <f aca="false">IFERROR(VLOOKUP(A1453,'[2]Pivot HorizontalMRP'!$A$4:$D$2689,0.4,0),0)</f>
        <v>0</v>
      </c>
      <c r="N1453" s="1" t="n">
        <f aca="false">IFERROR(VLOOKUP(A1453,'[2]Pivot HorizontalMRP'!$A$4:$E$2689,5,0),0)</f>
        <v>40000</v>
      </c>
      <c r="O1453" s="1" t="n">
        <f aca="false">K1453+L1453</f>
        <v>99036</v>
      </c>
      <c r="P1453" s="1" t="n">
        <f aca="false">K1453+L1453+M1453+N1453</f>
        <v>139036</v>
      </c>
      <c r="Q1453" s="1" t="n">
        <f aca="false">IFERROR(VLOOKUP(A1453,'[2]Pivot HorizontalMRP'!$A$4:$F$2689,6,0),0)</f>
        <v>77684</v>
      </c>
      <c r="R1453" s="1" t="n">
        <f aca="false">IFERROR(VLOOKUP(A1453,'[2]Pivot HorizontalMRP'!$A$4:$G$2689,7,0),0)</f>
        <v>121336</v>
      </c>
      <c r="S1453" s="1" t="n">
        <f aca="false">IFERROR(VLOOKUP(A1453,'[2]Pivot HorizontalMRP'!$A$4:$H$2689,8,0),0)</f>
        <v>188944</v>
      </c>
      <c r="T1453" s="1" t="n">
        <f aca="false">IFERROR(VLOOKUP(A1453,'[2]Pivot HorizontalMRP'!$A$4:$I$2689,9,0),0)</f>
        <v>86776</v>
      </c>
      <c r="U1453" s="1" t="n">
        <f aca="false">IF(I1453="delivery",O1453-SUM(Q1453+R1453),IF(I1453="PO",P1453-SUM(Q1453:R1453)))</f>
        <v>-99984</v>
      </c>
      <c r="V1453" s="81" t="n">
        <v>1.26</v>
      </c>
      <c r="W1453" s="81"/>
      <c r="X1453" s="81" t="n">
        <f aca="false">W1453-V1453</f>
        <v>-1.26</v>
      </c>
      <c r="Y1453" s="81"/>
      <c r="Z1453" s="81"/>
      <c r="AA1453" s="81"/>
      <c r="AB1453" s="81"/>
      <c r="AC1453" s="81"/>
      <c r="AD1453" s="81"/>
      <c r="AE1453" s="81"/>
      <c r="AF1453" s="81"/>
      <c r="AG1453" s="81"/>
      <c r="AH1453" s="81"/>
      <c r="AI1453" s="81"/>
      <c r="AJ1453" s="81"/>
      <c r="AK1453" s="81"/>
      <c r="AL1453" s="81"/>
      <c r="AM1453" s="81"/>
      <c r="AN1453" s="81"/>
      <c r="AO1453" s="81" t="str">
        <f aca="false">D1453</f>
        <v>Arista</v>
      </c>
      <c r="AP1453" s="1" t="s">
        <v>6397</v>
      </c>
      <c r="AQ1453" s="1"/>
      <c r="AR1453" s="1"/>
      <c r="AS1453" s="1"/>
      <c r="AT1453" s="1"/>
      <c r="AU1453" s="1"/>
      <c r="AV1453" s="1"/>
      <c r="AW1453" s="1"/>
      <c r="AX1453" s="1"/>
      <c r="AY1453" s="1"/>
      <c r="AZ1453" s="1"/>
      <c r="BA1453" s="1"/>
      <c r="BB1453" s="1"/>
      <c r="BC1453" s="1"/>
      <c r="BD1453" s="1"/>
      <c r="BE1453" s="1"/>
      <c r="BF1453" s="1" t="s">
        <v>14668</v>
      </c>
      <c r="BG1453" s="1" t="s">
        <v>183</v>
      </c>
      <c r="BH1453" s="1"/>
      <c r="BI1453" s="1"/>
    </row>
    <row r="1454" customFormat="false" ht="12.75" hidden="false" customHeight="false" outlineLevel="0" collapsed="false">
      <c r="A1454" s="1" t="s">
        <v>8562</v>
      </c>
      <c r="B1454" s="1" t="s">
        <v>8563</v>
      </c>
      <c r="C1454" s="1" t="s">
        <v>177</v>
      </c>
      <c r="D1454" s="1" t="s">
        <v>82</v>
      </c>
      <c r="E1454" s="1" t="s">
        <v>15877</v>
      </c>
      <c r="F1454" s="1" t="s">
        <v>15878</v>
      </c>
      <c r="G1454" s="1" t="n">
        <v>91</v>
      </c>
      <c r="H1454" s="1" t="n">
        <v>1500</v>
      </c>
      <c r="I1454" s="101" t="s">
        <v>180</v>
      </c>
      <c r="J1454" s="1"/>
      <c r="K1454" s="1" t="n">
        <f aca="false">IFERROR(VLOOKUP(A1454,'[2]Pivot HorizontalMRP'!$A$4:$B$2689,2,0),0)</f>
        <v>0</v>
      </c>
      <c r="L1454" s="1" t="n">
        <f aca="false">IFERROR(VLOOKUP(A1454,'[2]Pivot HorizontalMRP'!$A$4:$C$2689,3,0),0)</f>
        <v>2990</v>
      </c>
      <c r="M1454" s="1" t="n">
        <f aca="false">IFERROR(VLOOKUP(A1454,'[2]Pivot HorizontalMRP'!$A$4:$D$2689,0.4,0),0)</f>
        <v>0</v>
      </c>
      <c r="N1454" s="1" t="n">
        <f aca="false">IFERROR(VLOOKUP(A1454,'[2]Pivot HorizontalMRP'!$A$4:$E$2689,5,0),0)</f>
        <v>12000</v>
      </c>
      <c r="O1454" s="1" t="n">
        <f aca="false">K1454+L1454</f>
        <v>2990</v>
      </c>
      <c r="P1454" s="1" t="n">
        <f aca="false">K1454+L1454+M1454+N1454</f>
        <v>14990</v>
      </c>
      <c r="Q1454" s="1" t="n">
        <f aca="false">IFERROR(VLOOKUP(A1454,'[2]Pivot HorizontalMRP'!$A$4:$F$2689,6,0),0)</f>
        <v>7314</v>
      </c>
      <c r="R1454" s="1" t="n">
        <f aca="false">IFERROR(VLOOKUP(A1454,'[2]Pivot HorizontalMRP'!$A$4:$G$2689,7,0),0)</f>
        <v>9387</v>
      </c>
      <c r="S1454" s="1" t="n">
        <f aca="false">IFERROR(VLOOKUP(A1454,'[2]Pivot HorizontalMRP'!$A$4:$H$2689,8,0),0)</f>
        <v>7467</v>
      </c>
      <c r="T1454" s="1" t="n">
        <f aca="false">IFERROR(VLOOKUP(A1454,'[2]Pivot HorizontalMRP'!$A$4:$I$2689,9,0),0)</f>
        <v>5826</v>
      </c>
      <c r="U1454" s="1" t="n">
        <f aca="false">IF(I1454="delivery",O1454-SUM(Q1454+R1454),IF(I1454="PO",P1454-SUM(Q1454:R1454)))</f>
        <v>-13711</v>
      </c>
      <c r="V1454" s="81" t="n">
        <v>0.13</v>
      </c>
      <c r="W1454" s="81"/>
      <c r="X1454" s="81" t="n">
        <f aca="false">W1454-V1454</f>
        <v>-0.13</v>
      </c>
      <c r="Y1454" s="81"/>
      <c r="Z1454" s="81"/>
      <c r="AA1454" s="81" t="n">
        <v>0.13</v>
      </c>
      <c r="AB1454" s="81"/>
      <c r="AC1454" s="81"/>
      <c r="AD1454" s="81"/>
      <c r="AE1454" s="81"/>
      <c r="AF1454" s="81"/>
      <c r="AG1454" s="81"/>
      <c r="AH1454" s="81"/>
      <c r="AI1454" s="81"/>
      <c r="AJ1454" s="81"/>
      <c r="AK1454" s="81"/>
      <c r="AL1454" s="81"/>
      <c r="AM1454" s="81"/>
      <c r="AN1454" s="81"/>
      <c r="AO1454" s="81" t="str">
        <f aca="false">D1454</f>
        <v>Arista</v>
      </c>
      <c r="AP1454" s="1" t="s">
        <v>6397</v>
      </c>
      <c r="AQ1454" s="1"/>
      <c r="AR1454" s="1"/>
      <c r="AS1454" s="1"/>
      <c r="AT1454" s="1"/>
      <c r="AU1454" s="1"/>
      <c r="AV1454" s="1"/>
      <c r="AW1454" s="1"/>
      <c r="AX1454" s="1"/>
      <c r="AY1454" s="1"/>
      <c r="AZ1454" s="1"/>
      <c r="BA1454" s="1"/>
      <c r="BB1454" s="1"/>
      <c r="BC1454" s="1"/>
      <c r="BD1454" s="1"/>
      <c r="BE1454" s="1"/>
      <c r="BF1454" s="1" t="s">
        <v>14668</v>
      </c>
      <c r="BG1454" s="1" t="s">
        <v>183</v>
      </c>
      <c r="BH1454" s="1"/>
      <c r="BI1454" s="1"/>
    </row>
    <row r="1455" customFormat="false" ht="12.75" hidden="false" customHeight="false" outlineLevel="0" collapsed="false">
      <c r="A1455" s="1" t="s">
        <v>8566</v>
      </c>
      <c r="B1455" s="1" t="s">
        <v>8567</v>
      </c>
      <c r="C1455" s="1" t="s">
        <v>177</v>
      </c>
      <c r="D1455" s="1" t="s">
        <v>82</v>
      </c>
      <c r="E1455" s="1" t="s">
        <v>15879</v>
      </c>
      <c r="F1455" s="1" t="s">
        <v>8569</v>
      </c>
      <c r="G1455" s="1" t="n">
        <v>91</v>
      </c>
      <c r="H1455" s="1" t="n">
        <v>15000</v>
      </c>
      <c r="I1455" s="101" t="s">
        <v>180</v>
      </c>
      <c r="J1455" s="1"/>
      <c r="K1455" s="1" t="n">
        <f aca="false">IFERROR(VLOOKUP(A1455,'[2]Pivot HorizontalMRP'!$A$4:$B$2689,2,0),0)</f>
        <v>0</v>
      </c>
      <c r="L1455" s="1" t="n">
        <f aca="false">IFERROR(VLOOKUP(A1455,'[2]Pivot HorizontalMRP'!$A$4:$C$2689,3,0),0)</f>
        <v>11450</v>
      </c>
      <c r="M1455" s="1" t="n">
        <f aca="false">IFERROR(VLOOKUP(A1455,'[2]Pivot HorizontalMRP'!$A$4:$D$2689,0.4,0),0)</f>
        <v>0</v>
      </c>
      <c r="N1455" s="1" t="n">
        <f aca="false">IFERROR(VLOOKUP(A1455,'[2]Pivot HorizontalMRP'!$A$4:$E$2689,5,0),0)</f>
        <v>0</v>
      </c>
      <c r="O1455" s="1" t="n">
        <f aca="false">K1455+L1455</f>
        <v>11450</v>
      </c>
      <c r="P1455" s="1" t="n">
        <f aca="false">K1455+L1455+M1455+N1455</f>
        <v>11450</v>
      </c>
      <c r="Q1455" s="1" t="n">
        <f aca="false">IFERROR(VLOOKUP(A1455,'[2]Pivot HorizontalMRP'!$A$4:$F$2689,6,0),0)</f>
        <v>2438</v>
      </c>
      <c r="R1455" s="1" t="n">
        <f aca="false">IFERROR(VLOOKUP(A1455,'[2]Pivot HorizontalMRP'!$A$4:$G$2689,7,0),0)</f>
        <v>3129</v>
      </c>
      <c r="S1455" s="1" t="n">
        <f aca="false">IFERROR(VLOOKUP(A1455,'[2]Pivot HorizontalMRP'!$A$4:$H$2689,8,0),0)</f>
        <v>2489</v>
      </c>
      <c r="T1455" s="1" t="n">
        <f aca="false">IFERROR(VLOOKUP(A1455,'[2]Pivot HorizontalMRP'!$A$4:$I$2689,9,0),0)</f>
        <v>1942</v>
      </c>
      <c r="U1455" s="1" t="n">
        <f aca="false">IF(I1455="delivery",O1455-SUM(Q1455+R1455),IF(I1455="PO",P1455-SUM(Q1455:R1455)))</f>
        <v>5883</v>
      </c>
      <c r="V1455" s="81" t="n">
        <v>0.2</v>
      </c>
      <c r="W1455" s="81"/>
      <c r="X1455" s="81" t="n">
        <f aca="false">W1455-V1455</f>
        <v>-0.2</v>
      </c>
      <c r="Y1455" s="81"/>
      <c r="Z1455" s="81"/>
      <c r="AA1455" s="81"/>
      <c r="AB1455" s="81"/>
      <c r="AC1455" s="81"/>
      <c r="AD1455" s="81"/>
      <c r="AE1455" s="81"/>
      <c r="AF1455" s="81"/>
      <c r="AG1455" s="81"/>
      <c r="AH1455" s="81"/>
      <c r="AI1455" s="81"/>
      <c r="AJ1455" s="81"/>
      <c r="AK1455" s="81"/>
      <c r="AL1455" s="81"/>
      <c r="AM1455" s="81"/>
      <c r="AN1455" s="81"/>
      <c r="AO1455" s="81" t="str">
        <f aca="false">D1455</f>
        <v>Arista</v>
      </c>
      <c r="AP1455" s="1" t="s">
        <v>6397</v>
      </c>
      <c r="AQ1455" s="1"/>
      <c r="AR1455" s="1"/>
      <c r="AS1455" s="1"/>
      <c r="AT1455" s="1"/>
      <c r="AU1455" s="1"/>
      <c r="AV1455" s="1"/>
      <c r="AW1455" s="1"/>
      <c r="AX1455" s="1"/>
      <c r="AY1455" s="1"/>
      <c r="AZ1455" s="1"/>
      <c r="BA1455" s="1"/>
      <c r="BB1455" s="1"/>
      <c r="BC1455" s="1"/>
      <c r="BD1455" s="1"/>
      <c r="BE1455" s="1"/>
      <c r="BF1455" s="1" t="s">
        <v>14668</v>
      </c>
      <c r="BG1455" s="1" t="s">
        <v>183</v>
      </c>
      <c r="BH1455" s="1"/>
      <c r="BI1455" s="1"/>
    </row>
    <row r="1456" customFormat="false" ht="12.75" hidden="false" customHeight="false" outlineLevel="0" collapsed="false">
      <c r="A1456" s="1" t="s">
        <v>8570</v>
      </c>
      <c r="B1456" s="1" t="s">
        <v>8571</v>
      </c>
      <c r="C1456" s="1" t="s">
        <v>177</v>
      </c>
      <c r="D1456" s="1" t="s">
        <v>82</v>
      </c>
      <c r="E1456" s="1" t="s">
        <v>15880</v>
      </c>
      <c r="F1456" s="1" t="s">
        <v>8573</v>
      </c>
      <c r="G1456" s="1" t="n">
        <v>113</v>
      </c>
      <c r="H1456" s="1" t="n">
        <v>5000</v>
      </c>
      <c r="I1456" s="101" t="s">
        <v>180</v>
      </c>
      <c r="J1456" s="1"/>
      <c r="K1456" s="1" t="n">
        <f aca="false">IFERROR(VLOOKUP(A1456,'[2]Pivot HorizontalMRP'!$A$4:$B$2689,2,0),0)</f>
        <v>0</v>
      </c>
      <c r="L1456" s="1" t="n">
        <f aca="false">IFERROR(VLOOKUP(A1456,'[2]Pivot HorizontalMRP'!$A$4:$C$2689,3,0),0)</f>
        <v>20670</v>
      </c>
      <c r="M1456" s="1" t="n">
        <f aca="false">IFERROR(VLOOKUP(A1456,'[2]Pivot HorizontalMRP'!$A$4:$D$2689,0.4,0),0)</f>
        <v>0</v>
      </c>
      <c r="N1456" s="1" t="n">
        <f aca="false">IFERROR(VLOOKUP(A1456,'[2]Pivot HorizontalMRP'!$A$4:$E$2689,5,0),0)</f>
        <v>55000</v>
      </c>
      <c r="O1456" s="1" t="n">
        <f aca="false">K1456+L1456</f>
        <v>20670</v>
      </c>
      <c r="P1456" s="1" t="n">
        <f aca="false">K1456+L1456+M1456+N1456</f>
        <v>75670</v>
      </c>
      <c r="Q1456" s="1" t="n">
        <f aca="false">IFERROR(VLOOKUP(A1456,'[2]Pivot HorizontalMRP'!$A$4:$F$2689,6,0),0)</f>
        <v>24706</v>
      </c>
      <c r="R1456" s="1" t="n">
        <f aca="false">IFERROR(VLOOKUP(A1456,'[2]Pivot HorizontalMRP'!$A$4:$G$2689,7,0),0)</f>
        <v>24636</v>
      </c>
      <c r="S1456" s="1" t="n">
        <f aca="false">IFERROR(VLOOKUP(A1456,'[2]Pivot HorizontalMRP'!$A$4:$H$2689,8,0),0)</f>
        <v>23196</v>
      </c>
      <c r="T1456" s="1" t="n">
        <f aca="false">IFERROR(VLOOKUP(A1456,'[2]Pivot HorizontalMRP'!$A$4:$I$2689,9,0),0)</f>
        <v>15024</v>
      </c>
      <c r="U1456" s="1" t="n">
        <f aca="false">IF(I1456="delivery",O1456-SUM(Q1456+R1456),IF(I1456="PO",P1456-SUM(Q1456:R1456)))</f>
        <v>-28672</v>
      </c>
      <c r="V1456" s="81" t="n">
        <v>1.62</v>
      </c>
      <c r="W1456" s="81"/>
      <c r="X1456" s="81" t="n">
        <f aca="false">W1456-V1456</f>
        <v>-1.62</v>
      </c>
      <c r="Y1456" s="81"/>
      <c r="Z1456" s="81"/>
      <c r="AA1456" s="81" t="n">
        <v>1.62</v>
      </c>
      <c r="AB1456" s="81"/>
      <c r="AC1456" s="81"/>
      <c r="AD1456" s="81"/>
      <c r="AE1456" s="81"/>
      <c r="AF1456" s="81"/>
      <c r="AG1456" s="81"/>
      <c r="AH1456" s="81"/>
      <c r="AI1456" s="81"/>
      <c r="AJ1456" s="81"/>
      <c r="AK1456" s="81"/>
      <c r="AL1456" s="81"/>
      <c r="AM1456" s="81"/>
      <c r="AN1456" s="81"/>
      <c r="AO1456" s="81" t="str">
        <f aca="false">D1456</f>
        <v>Arista</v>
      </c>
      <c r="AP1456" s="1" t="s">
        <v>6397</v>
      </c>
      <c r="AQ1456" s="1"/>
      <c r="AR1456" s="1"/>
      <c r="AS1456" s="1"/>
      <c r="AT1456" s="1"/>
      <c r="AU1456" s="1"/>
      <c r="AV1456" s="1"/>
      <c r="AW1456" s="1"/>
      <c r="AX1456" s="1"/>
      <c r="AY1456" s="1"/>
      <c r="AZ1456" s="1"/>
      <c r="BA1456" s="1"/>
      <c r="BB1456" s="1"/>
      <c r="BC1456" s="1"/>
      <c r="BD1456" s="1"/>
      <c r="BE1456" s="1"/>
      <c r="BF1456" s="1" t="s">
        <v>14668</v>
      </c>
      <c r="BG1456" s="1" t="s">
        <v>183</v>
      </c>
      <c r="BH1456" s="1"/>
      <c r="BI1456" s="1"/>
    </row>
    <row r="1457" customFormat="false" ht="12.75" hidden="false" customHeight="false" outlineLevel="0" collapsed="false">
      <c r="A1457" s="1" t="s">
        <v>14596</v>
      </c>
      <c r="B1457" s="1" t="s">
        <v>8576</v>
      </c>
      <c r="C1457" s="1" t="s">
        <v>177</v>
      </c>
      <c r="D1457" s="1" t="s">
        <v>82</v>
      </c>
      <c r="E1457" s="1" t="s">
        <v>15881</v>
      </c>
      <c r="F1457" s="1" t="s">
        <v>8578</v>
      </c>
      <c r="G1457" s="1" t="n">
        <v>73</v>
      </c>
      <c r="H1457" s="1" t="n">
        <v>1</v>
      </c>
      <c r="I1457" s="101" t="s">
        <v>180</v>
      </c>
      <c r="J1457" s="1"/>
      <c r="K1457" s="1" t="n">
        <f aca="false">IFERROR(VLOOKUP(A1457,'[2]Pivot HorizontalMRP'!$A$4:$B$2689,2,0),0)</f>
        <v>0</v>
      </c>
      <c r="L1457" s="1" t="n">
        <f aca="false">IFERROR(VLOOKUP(A1457,'[2]Pivot HorizontalMRP'!$A$4:$C$2689,3,0),0)</f>
        <v>417</v>
      </c>
      <c r="M1457" s="1" t="n">
        <f aca="false">IFERROR(VLOOKUP(A1457,'[2]Pivot HorizontalMRP'!$A$4:$D$2689,0.4,0),0)</f>
        <v>0</v>
      </c>
      <c r="N1457" s="1" t="n">
        <f aca="false">IFERROR(VLOOKUP(A1457,'[2]Pivot HorizontalMRP'!$A$4:$E$2689,5,0),0)</f>
        <v>0</v>
      </c>
      <c r="O1457" s="1" t="n">
        <f aca="false">K1457+L1457</f>
        <v>417</v>
      </c>
      <c r="P1457" s="1" t="n">
        <f aca="false">K1457+L1457+M1457+N1457</f>
        <v>417</v>
      </c>
      <c r="Q1457" s="1" t="n">
        <f aca="false">IFERROR(VLOOKUP(A1457,'[2]Pivot HorizontalMRP'!$A$4:$F$2689,6,0),0)</f>
        <v>2184</v>
      </c>
      <c r="R1457" s="1" t="n">
        <f aca="false">IFERROR(VLOOKUP(A1457,'[2]Pivot HorizontalMRP'!$A$4:$G$2689,7,0),0)</f>
        <v>1232</v>
      </c>
      <c r="S1457" s="1" t="n">
        <f aca="false">IFERROR(VLOOKUP(A1457,'[2]Pivot HorizontalMRP'!$A$4:$H$2689,8,0),0)</f>
        <v>1232</v>
      </c>
      <c r="T1457" s="1" t="n">
        <f aca="false">IFERROR(VLOOKUP(A1457,'[2]Pivot HorizontalMRP'!$A$4:$I$2689,9,0),0)</f>
        <v>1008</v>
      </c>
      <c r="U1457" s="1" t="n">
        <f aca="false">IF(I1457="delivery",O1457-SUM(Q1457+R1457),IF(I1457="PO",P1457-SUM(Q1457:R1457)))</f>
        <v>-2999</v>
      </c>
      <c r="V1457" s="81" t="n">
        <v>1.58</v>
      </c>
      <c r="W1457" s="81"/>
      <c r="X1457" s="81" t="n">
        <f aca="false">W1457-V1457</f>
        <v>-1.58</v>
      </c>
      <c r="Y1457" s="81"/>
      <c r="Z1457" s="81"/>
      <c r="AA1457" s="81"/>
      <c r="AB1457" s="81"/>
      <c r="AC1457" s="81"/>
      <c r="AD1457" s="81"/>
      <c r="AE1457" s="81"/>
      <c r="AF1457" s="81"/>
      <c r="AG1457" s="81"/>
      <c r="AH1457" s="81"/>
      <c r="AI1457" s="81"/>
      <c r="AJ1457" s="81"/>
      <c r="AK1457" s="81"/>
      <c r="AL1457" s="81"/>
      <c r="AM1457" s="81"/>
      <c r="AN1457" s="81"/>
      <c r="AO1457" s="81" t="str">
        <f aca="false">D1457</f>
        <v>Arista</v>
      </c>
      <c r="AP1457" s="1" t="s">
        <v>6397</v>
      </c>
      <c r="AQ1457" s="1"/>
      <c r="AR1457" s="1"/>
      <c r="AS1457" s="1"/>
      <c r="AT1457" s="1"/>
      <c r="AU1457" s="1"/>
      <c r="AV1457" s="1"/>
      <c r="AW1457" s="1"/>
      <c r="AX1457" s="1"/>
      <c r="AY1457" s="1"/>
      <c r="AZ1457" s="1"/>
      <c r="BA1457" s="1"/>
      <c r="BB1457" s="1"/>
      <c r="BC1457" s="1"/>
      <c r="BD1457" s="1"/>
      <c r="BE1457" s="1"/>
      <c r="BF1457" s="1" t="s">
        <v>14668</v>
      </c>
      <c r="BG1457" s="1" t="s">
        <v>183</v>
      </c>
      <c r="BH1457" s="1"/>
      <c r="BI1457" s="1"/>
    </row>
    <row r="1458" customFormat="false" ht="12.75" hidden="false" customHeight="false" outlineLevel="0" collapsed="false">
      <c r="A1458" s="103" t="s">
        <v>8575</v>
      </c>
      <c r="B1458" s="104" t="s">
        <v>8576</v>
      </c>
      <c r="C1458" s="99" t="s">
        <v>177</v>
      </c>
      <c r="D1458" s="99" t="s">
        <v>82</v>
      </c>
      <c r="E1458" s="99" t="s">
        <v>15881</v>
      </c>
      <c r="F1458" s="99" t="s">
        <v>8578</v>
      </c>
      <c r="G1458" s="99" t="n">
        <v>126</v>
      </c>
      <c r="H1458" s="99" t="n">
        <v>5000</v>
      </c>
      <c r="I1458" s="99" t="s">
        <v>180</v>
      </c>
      <c r="K1458" s="1" t="n">
        <f aca="false">IFERROR(VLOOKUP(A1458,'[2]Pivot HorizontalMRP'!$A$4:$B$2689,2,0),0)</f>
        <v>0</v>
      </c>
      <c r="L1458" s="1" t="n">
        <f aca="false">IFERROR(VLOOKUP(A1458,'[2]Pivot HorizontalMRP'!$A$4:$C$2689,3,0),0)</f>
        <v>2503</v>
      </c>
      <c r="M1458" s="1" t="n">
        <f aca="false">IFERROR(VLOOKUP(A1458,'[2]Pivot HorizontalMRP'!$A$4:$D$2689,0.4,0),0)</f>
        <v>0</v>
      </c>
      <c r="N1458" s="1" t="n">
        <f aca="false">IFERROR(VLOOKUP(A1458,'[2]Pivot HorizontalMRP'!$A$4:$E$2689,5,0),0)</f>
        <v>0</v>
      </c>
      <c r="O1458" s="1" t="n">
        <f aca="false">K1458+L1458</f>
        <v>2503</v>
      </c>
      <c r="P1458" s="1" t="n">
        <f aca="false">K1458+L1458+M1458+N1458</f>
        <v>2503</v>
      </c>
      <c r="Q1458" s="1" t="n">
        <f aca="false">IFERROR(VLOOKUP(A1458,'[2]Pivot HorizontalMRP'!$A$4:$F$2689,6,0),0)</f>
        <v>0</v>
      </c>
      <c r="R1458" s="1" t="n">
        <f aca="false">IFERROR(VLOOKUP(A1458,'[2]Pivot HorizontalMRP'!$A$4:$G$2689,7,0),0)</f>
        <v>0</v>
      </c>
      <c r="S1458" s="1" t="n">
        <f aca="false">IFERROR(VLOOKUP(A1458,'[2]Pivot HorizontalMRP'!$A$4:$H$2689,8,0),0)</f>
        <v>0</v>
      </c>
      <c r="T1458" s="1" t="n">
        <f aca="false">IFERROR(VLOOKUP(A1458,'[2]Pivot HorizontalMRP'!$A$4:$I$2689,9,0),0)</f>
        <v>0</v>
      </c>
      <c r="U1458" s="1" t="n">
        <f aca="false">IF(I1458="delivery",O1458-SUM(Q1458+R1458),IF(I1458="PO",P1458-SUM(Q1458:R1458)))</f>
        <v>2503</v>
      </c>
      <c r="V1458" s="99" t="n">
        <v>1.58</v>
      </c>
      <c r="X1458" s="81" t="n">
        <f aca="false">W1458-V1458</f>
        <v>-1.58</v>
      </c>
      <c r="AA1458" s="81"/>
      <c r="AO1458" s="81" t="str">
        <f aca="false">D1458</f>
        <v>Arista</v>
      </c>
      <c r="AP1458" s="99" t="s">
        <v>6397</v>
      </c>
      <c r="BF1458" s="99" t="s">
        <v>14668</v>
      </c>
      <c r="BG1458" s="1" t="s">
        <v>183</v>
      </c>
    </row>
    <row r="1459" customFormat="false" ht="12.75" hidden="false" customHeight="false" outlineLevel="0" collapsed="false">
      <c r="A1459" s="1" t="s">
        <v>8583</v>
      </c>
      <c r="B1459" s="1" t="s">
        <v>8584</v>
      </c>
      <c r="C1459" s="1" t="s">
        <v>177</v>
      </c>
      <c r="D1459" s="1" t="s">
        <v>82</v>
      </c>
      <c r="E1459" s="1" t="s">
        <v>15882</v>
      </c>
      <c r="F1459" s="1" t="s">
        <v>8586</v>
      </c>
      <c r="G1459" s="1" t="n">
        <v>126</v>
      </c>
      <c r="H1459" s="1" t="n">
        <v>5000</v>
      </c>
      <c r="I1459" s="101" t="s">
        <v>180</v>
      </c>
      <c r="J1459" s="1"/>
      <c r="K1459" s="1" t="n">
        <f aca="false">IFERROR(VLOOKUP(A1459,'[2]Pivot HorizontalMRP'!$A$4:$B$2689,2,0),0)</f>
        <v>0</v>
      </c>
      <c r="L1459" s="1" t="n">
        <f aca="false">IFERROR(VLOOKUP(A1459,'[2]Pivot HorizontalMRP'!$A$4:$C$2689,3,0),0)</f>
        <v>2877</v>
      </c>
      <c r="M1459" s="1" t="n">
        <f aca="false">IFERROR(VLOOKUP(A1459,'[2]Pivot HorizontalMRP'!$A$4:$D$2689,0.4,0),0)</f>
        <v>0</v>
      </c>
      <c r="N1459" s="1" t="n">
        <f aca="false">IFERROR(VLOOKUP(A1459,'[2]Pivot HorizontalMRP'!$A$4:$E$2689,5,0),0)</f>
        <v>0</v>
      </c>
      <c r="O1459" s="1" t="n">
        <f aca="false">K1459+L1459</f>
        <v>2877</v>
      </c>
      <c r="P1459" s="1" t="n">
        <f aca="false">K1459+L1459+M1459+N1459</f>
        <v>2877</v>
      </c>
      <c r="Q1459" s="1" t="n">
        <f aca="false">IFERROR(VLOOKUP(A1459,'[2]Pivot HorizontalMRP'!$A$4:$F$2689,6,0),0)</f>
        <v>2438</v>
      </c>
      <c r="R1459" s="1" t="n">
        <f aca="false">IFERROR(VLOOKUP(A1459,'[2]Pivot HorizontalMRP'!$A$4:$G$2689,7,0),0)</f>
        <v>3129</v>
      </c>
      <c r="S1459" s="1" t="n">
        <f aca="false">IFERROR(VLOOKUP(A1459,'[2]Pivot HorizontalMRP'!$A$4:$H$2689,8,0),0)</f>
        <v>2489</v>
      </c>
      <c r="T1459" s="1" t="n">
        <f aca="false">IFERROR(VLOOKUP(A1459,'[2]Pivot HorizontalMRP'!$A$4:$I$2689,9,0),0)</f>
        <v>1942</v>
      </c>
      <c r="U1459" s="1" t="n">
        <f aca="false">IF(I1459="delivery",O1459-SUM(Q1459+R1459),IF(I1459="PO",P1459-SUM(Q1459:R1459)))</f>
        <v>-2690</v>
      </c>
      <c r="V1459" s="81" t="n">
        <v>1.5</v>
      </c>
      <c r="W1459" s="81"/>
      <c r="X1459" s="81" t="n">
        <f aca="false">W1459-V1459</f>
        <v>-1.5</v>
      </c>
      <c r="Y1459" s="81"/>
      <c r="Z1459" s="81"/>
      <c r="AA1459" s="81"/>
      <c r="AB1459" s="81"/>
      <c r="AC1459" s="81"/>
      <c r="AD1459" s="81"/>
      <c r="AE1459" s="81"/>
      <c r="AF1459" s="81"/>
      <c r="AG1459" s="81"/>
      <c r="AH1459" s="81"/>
      <c r="AI1459" s="81"/>
      <c r="AJ1459" s="81"/>
      <c r="AK1459" s="81"/>
      <c r="AL1459" s="81"/>
      <c r="AM1459" s="81"/>
      <c r="AN1459" s="81"/>
      <c r="AO1459" s="81" t="str">
        <f aca="false">D1459</f>
        <v>Arista</v>
      </c>
      <c r="AP1459" s="1" t="s">
        <v>6397</v>
      </c>
      <c r="AQ1459" s="1"/>
      <c r="AR1459" s="1"/>
      <c r="AS1459" s="1"/>
      <c r="AT1459" s="1"/>
      <c r="AU1459" s="1"/>
      <c r="AV1459" s="1"/>
      <c r="AW1459" s="1"/>
      <c r="AX1459" s="1"/>
      <c r="AY1459" s="1"/>
      <c r="AZ1459" s="1"/>
      <c r="BA1459" s="1"/>
      <c r="BB1459" s="1"/>
      <c r="BC1459" s="1"/>
      <c r="BD1459" s="1"/>
      <c r="BE1459" s="1"/>
      <c r="BF1459" s="1" t="s">
        <v>14668</v>
      </c>
      <c r="BG1459" s="1" t="s">
        <v>183</v>
      </c>
      <c r="BH1459" s="1"/>
      <c r="BI1459" s="1"/>
    </row>
    <row r="1460" customFormat="false" ht="12.75" hidden="false" customHeight="false" outlineLevel="0" collapsed="false">
      <c r="A1460" s="1" t="s">
        <v>8587</v>
      </c>
      <c r="B1460" s="1" t="s">
        <v>8588</v>
      </c>
      <c r="C1460" s="1" t="s">
        <v>177</v>
      </c>
      <c r="D1460" s="1" t="s">
        <v>82</v>
      </c>
      <c r="E1460" s="1" t="s">
        <v>15882</v>
      </c>
      <c r="F1460" s="1" t="s">
        <v>8590</v>
      </c>
      <c r="G1460" s="1" t="n">
        <v>126</v>
      </c>
      <c r="H1460" s="1" t="n">
        <v>5000</v>
      </c>
      <c r="I1460" s="101" t="s">
        <v>180</v>
      </c>
      <c r="J1460" s="1"/>
      <c r="K1460" s="1" t="n">
        <f aca="false">IFERROR(VLOOKUP(A1460,'[2]Pivot HorizontalMRP'!$A$4:$B$2689,2,0),0)</f>
        <v>0</v>
      </c>
      <c r="L1460" s="1" t="n">
        <f aca="false">IFERROR(VLOOKUP(A1460,'[2]Pivot HorizontalMRP'!$A$4:$C$2689,3,0),0)</f>
        <v>4978</v>
      </c>
      <c r="M1460" s="1" t="n">
        <f aca="false">IFERROR(VLOOKUP(A1460,'[2]Pivot HorizontalMRP'!$A$4:$D$2689,0.4,0),0)</f>
        <v>0</v>
      </c>
      <c r="N1460" s="1" t="n">
        <f aca="false">IFERROR(VLOOKUP(A1460,'[2]Pivot HorizontalMRP'!$A$4:$E$2689,5,0),0)</f>
        <v>0</v>
      </c>
      <c r="O1460" s="1" t="n">
        <f aca="false">K1460+L1460</f>
        <v>4978</v>
      </c>
      <c r="P1460" s="1" t="n">
        <f aca="false">K1460+L1460+M1460+N1460</f>
        <v>4978</v>
      </c>
      <c r="Q1460" s="1" t="n">
        <f aca="false">IFERROR(VLOOKUP(A1460,'[2]Pivot HorizontalMRP'!$A$4:$F$2689,6,0),0)</f>
        <v>2438</v>
      </c>
      <c r="R1460" s="1" t="n">
        <f aca="false">IFERROR(VLOOKUP(A1460,'[2]Pivot HorizontalMRP'!$A$4:$G$2689,7,0),0)</f>
        <v>3129</v>
      </c>
      <c r="S1460" s="1" t="n">
        <f aca="false">IFERROR(VLOOKUP(A1460,'[2]Pivot HorizontalMRP'!$A$4:$H$2689,8,0),0)</f>
        <v>2489</v>
      </c>
      <c r="T1460" s="1" t="n">
        <f aca="false">IFERROR(VLOOKUP(A1460,'[2]Pivot HorizontalMRP'!$A$4:$I$2689,9,0),0)</f>
        <v>1942</v>
      </c>
      <c r="U1460" s="1" t="n">
        <f aca="false">IF(I1460="delivery",O1460-SUM(Q1460+R1460),IF(I1460="PO",P1460-SUM(Q1460:R1460)))</f>
        <v>-589</v>
      </c>
      <c r="V1460" s="81" t="n">
        <v>1.5</v>
      </c>
      <c r="W1460" s="81"/>
      <c r="X1460" s="81" t="n">
        <f aca="false">W1460-V1460</f>
        <v>-1.5</v>
      </c>
      <c r="Y1460" s="81"/>
      <c r="Z1460" s="81"/>
      <c r="AA1460" s="81" t="n">
        <v>1.5</v>
      </c>
      <c r="AB1460" s="81"/>
      <c r="AC1460" s="81"/>
      <c r="AD1460" s="81"/>
      <c r="AE1460" s="81"/>
      <c r="AF1460" s="81"/>
      <c r="AG1460" s="81"/>
      <c r="AH1460" s="81"/>
      <c r="AI1460" s="81"/>
      <c r="AJ1460" s="81"/>
      <c r="AK1460" s="81"/>
      <c r="AL1460" s="81"/>
      <c r="AM1460" s="81"/>
      <c r="AN1460" s="81"/>
      <c r="AO1460" s="81" t="str">
        <f aca="false">D1460</f>
        <v>Arista</v>
      </c>
      <c r="AP1460" s="1" t="s">
        <v>6397</v>
      </c>
      <c r="AQ1460" s="1"/>
      <c r="AR1460" s="1"/>
      <c r="AS1460" s="1"/>
      <c r="AT1460" s="1"/>
      <c r="AU1460" s="1"/>
      <c r="AV1460" s="1"/>
      <c r="AW1460" s="1"/>
      <c r="AX1460" s="1"/>
      <c r="AY1460" s="1"/>
      <c r="AZ1460" s="1"/>
      <c r="BA1460" s="1"/>
      <c r="BB1460" s="1"/>
      <c r="BC1460" s="1"/>
      <c r="BD1460" s="1"/>
      <c r="BE1460" s="1"/>
      <c r="BF1460" s="1" t="s">
        <v>14668</v>
      </c>
      <c r="BG1460" s="1" t="s">
        <v>183</v>
      </c>
      <c r="BH1460" s="1"/>
      <c r="BI1460" s="1"/>
    </row>
    <row r="1461" customFormat="false" ht="12.75" hidden="false" customHeight="false" outlineLevel="0" collapsed="false">
      <c r="A1461" s="1" t="s">
        <v>14597</v>
      </c>
      <c r="B1461" s="1" t="s">
        <v>8592</v>
      </c>
      <c r="C1461" s="1" t="s">
        <v>177</v>
      </c>
      <c r="D1461" s="1" t="s">
        <v>82</v>
      </c>
      <c r="E1461" s="1" t="s">
        <v>8593</v>
      </c>
      <c r="F1461" s="1" t="s">
        <v>8594</v>
      </c>
      <c r="G1461" s="1" t="n">
        <v>143</v>
      </c>
      <c r="H1461" s="1" t="n">
        <v>1</v>
      </c>
      <c r="I1461" s="101" t="s">
        <v>180</v>
      </c>
      <c r="J1461" s="1"/>
      <c r="K1461" s="1" t="n">
        <f aca="false">IFERROR(VLOOKUP(A1461,'[2]Pivot HorizontalMRP'!$A$4:$B$2689,2,0),0)</f>
        <v>0</v>
      </c>
      <c r="L1461" s="1" t="n">
        <f aca="false">IFERROR(VLOOKUP(A1461,'[2]Pivot HorizontalMRP'!$A$4:$C$2689,3,0),0)</f>
        <v>1598</v>
      </c>
      <c r="M1461" s="1" t="n">
        <f aca="false">IFERROR(VLOOKUP(A1461,'[2]Pivot HorizontalMRP'!$A$4:$D$2689,0.4,0),0)</f>
        <v>0</v>
      </c>
      <c r="N1461" s="1" t="n">
        <f aca="false">IFERROR(VLOOKUP(A1461,'[2]Pivot HorizontalMRP'!$A$4:$E$2689,5,0),0)</f>
        <v>0</v>
      </c>
      <c r="O1461" s="1" t="n">
        <f aca="false">K1461+L1461</f>
        <v>1598</v>
      </c>
      <c r="P1461" s="1" t="n">
        <f aca="false">K1461+L1461+M1461+N1461</f>
        <v>1598</v>
      </c>
      <c r="Q1461" s="1" t="n">
        <f aca="false">IFERROR(VLOOKUP(A1461,'[2]Pivot HorizontalMRP'!$A$4:$F$2689,6,0),0)</f>
        <v>1574</v>
      </c>
      <c r="R1461" s="1" t="n">
        <f aca="false">IFERROR(VLOOKUP(A1461,'[2]Pivot HorizontalMRP'!$A$4:$G$2689,7,0),0)</f>
        <v>1352</v>
      </c>
      <c r="S1461" s="1" t="n">
        <f aca="false">IFERROR(VLOOKUP(A1461,'[2]Pivot HorizontalMRP'!$A$4:$H$2689,8,0),0)</f>
        <v>1217</v>
      </c>
      <c r="T1461" s="1" t="n">
        <f aca="false">IFERROR(VLOOKUP(A1461,'[2]Pivot HorizontalMRP'!$A$4:$I$2689,9,0),0)</f>
        <v>760</v>
      </c>
      <c r="U1461" s="1" t="n">
        <f aca="false">IF(I1461="delivery",O1461-SUM(Q1461+R1461),IF(I1461="PO",P1461-SUM(Q1461:R1461)))</f>
        <v>-1328</v>
      </c>
      <c r="V1461" s="81" t="n">
        <v>3.12064</v>
      </c>
      <c r="W1461" s="81"/>
      <c r="X1461" s="81" t="n">
        <f aca="false">W1461-V1461</f>
        <v>-3.12064</v>
      </c>
      <c r="Y1461" s="81"/>
      <c r="Z1461" s="81"/>
      <c r="AA1461" s="81"/>
      <c r="AB1461" s="81"/>
      <c r="AC1461" s="81"/>
      <c r="AD1461" s="81"/>
      <c r="AE1461" s="81"/>
      <c r="AF1461" s="81"/>
      <c r="AG1461" s="81"/>
      <c r="AH1461" s="81"/>
      <c r="AI1461" s="81"/>
      <c r="AJ1461" s="81"/>
      <c r="AK1461" s="81"/>
      <c r="AL1461" s="81"/>
      <c r="AM1461" s="81"/>
      <c r="AN1461" s="81"/>
      <c r="AO1461" s="81" t="str">
        <f aca="false">D1461</f>
        <v>Arista</v>
      </c>
      <c r="AP1461" s="1" t="s">
        <v>6397</v>
      </c>
      <c r="AQ1461" s="1"/>
      <c r="AR1461" s="1"/>
      <c r="AS1461" s="1"/>
      <c r="AT1461" s="1"/>
      <c r="AU1461" s="1"/>
      <c r="AV1461" s="1"/>
      <c r="AW1461" s="1"/>
      <c r="AX1461" s="1"/>
      <c r="AY1461" s="1"/>
      <c r="AZ1461" s="1"/>
      <c r="BA1461" s="1"/>
      <c r="BB1461" s="1"/>
      <c r="BC1461" s="1"/>
      <c r="BD1461" s="1"/>
      <c r="BE1461" s="1"/>
      <c r="BF1461" s="1" t="s">
        <v>14668</v>
      </c>
      <c r="BG1461" s="1" t="s">
        <v>183</v>
      </c>
      <c r="BH1461" s="1"/>
      <c r="BI1461" s="1"/>
    </row>
    <row r="1462" customFormat="false" ht="12.75" hidden="false" customHeight="false" outlineLevel="0" collapsed="false">
      <c r="A1462" s="103" t="s">
        <v>8591</v>
      </c>
      <c r="B1462" s="104" t="s">
        <v>8592</v>
      </c>
      <c r="C1462" s="99" t="s">
        <v>177</v>
      </c>
      <c r="D1462" s="99" t="s">
        <v>82</v>
      </c>
      <c r="E1462" s="99" t="s">
        <v>8593</v>
      </c>
      <c r="F1462" s="99" t="s">
        <v>8594</v>
      </c>
      <c r="G1462" s="99" t="n">
        <v>141</v>
      </c>
      <c r="H1462" s="99" t="n">
        <v>2500</v>
      </c>
      <c r="I1462" s="99" t="s">
        <v>180</v>
      </c>
      <c r="K1462" s="1" t="n">
        <f aca="false">IFERROR(VLOOKUP(A1462,'[2]Pivot HorizontalMRP'!$A$4:$B$2689,2,0),0)</f>
        <v>0</v>
      </c>
      <c r="L1462" s="1" t="n">
        <f aca="false">IFERROR(VLOOKUP(A1462,'[2]Pivot HorizontalMRP'!$A$4:$C$2689,3,0),0)</f>
        <v>2776</v>
      </c>
      <c r="M1462" s="1" t="n">
        <f aca="false">IFERROR(VLOOKUP(A1462,'[2]Pivot HorizontalMRP'!$A$4:$D$2689,0.4,0),0)</f>
        <v>0</v>
      </c>
      <c r="N1462" s="1" t="n">
        <f aca="false">IFERROR(VLOOKUP(A1462,'[2]Pivot HorizontalMRP'!$A$4:$E$2689,5,0),0)</f>
        <v>0</v>
      </c>
      <c r="O1462" s="1" t="n">
        <f aca="false">K1462+L1462</f>
        <v>2776</v>
      </c>
      <c r="P1462" s="1" t="n">
        <f aca="false">K1462+L1462+M1462+N1462</f>
        <v>2776</v>
      </c>
      <c r="Q1462" s="1" t="n">
        <f aca="false">IFERROR(VLOOKUP(A1462,'[2]Pivot HorizontalMRP'!$A$4:$F$2689,6,0),0)</f>
        <v>0</v>
      </c>
      <c r="R1462" s="1" t="n">
        <f aca="false">IFERROR(VLOOKUP(A1462,'[2]Pivot HorizontalMRP'!$A$4:$G$2689,7,0),0)</f>
        <v>0</v>
      </c>
      <c r="S1462" s="1" t="n">
        <f aca="false">IFERROR(VLOOKUP(A1462,'[2]Pivot HorizontalMRP'!$A$4:$H$2689,8,0),0)</f>
        <v>0</v>
      </c>
      <c r="T1462" s="1" t="n">
        <f aca="false">IFERROR(VLOOKUP(A1462,'[2]Pivot HorizontalMRP'!$A$4:$I$2689,9,0),0)</f>
        <v>0</v>
      </c>
      <c r="U1462" s="1" t="n">
        <f aca="false">IF(I1462="delivery",O1462-SUM(Q1462+R1462),IF(I1462="PO",P1462-SUM(Q1462:R1462)))</f>
        <v>2776</v>
      </c>
      <c r="V1462" s="99" t="n">
        <v>3.12064</v>
      </c>
      <c r="X1462" s="81" t="n">
        <f aca="false">W1462-V1462</f>
        <v>-3.12064</v>
      </c>
      <c r="AA1462" s="81"/>
      <c r="AO1462" s="81" t="str">
        <f aca="false">D1462</f>
        <v>Arista</v>
      </c>
      <c r="AP1462" s="99" t="s">
        <v>6397</v>
      </c>
      <c r="BF1462" s="99" t="s">
        <v>14668</v>
      </c>
      <c r="BG1462" s="1" t="s">
        <v>183</v>
      </c>
    </row>
    <row r="1463" customFormat="false" ht="12.75" hidden="false" customHeight="false" outlineLevel="0" collapsed="false">
      <c r="A1463" s="1" t="s">
        <v>8595</v>
      </c>
      <c r="B1463" s="1" t="s">
        <v>8596</v>
      </c>
      <c r="C1463" s="1" t="s">
        <v>177</v>
      </c>
      <c r="D1463" s="1" t="s">
        <v>82</v>
      </c>
      <c r="E1463" s="1" t="s">
        <v>15883</v>
      </c>
      <c r="F1463" s="1" t="s">
        <v>8598</v>
      </c>
      <c r="G1463" s="1" t="n">
        <v>83</v>
      </c>
      <c r="H1463" s="1" t="n">
        <v>294</v>
      </c>
      <c r="I1463" s="101" t="s">
        <v>180</v>
      </c>
      <c r="J1463" s="1"/>
      <c r="K1463" s="1" t="n">
        <f aca="false">IFERROR(VLOOKUP(A1463,'[2]Pivot HorizontalMRP'!$A$4:$B$2689,2,0),0)</f>
        <v>0</v>
      </c>
      <c r="L1463" s="1" t="n">
        <f aca="false">IFERROR(VLOOKUP(A1463,'[2]Pivot HorizontalMRP'!$A$4:$C$2689,3,0),0)</f>
        <v>0</v>
      </c>
      <c r="M1463" s="1" t="n">
        <f aca="false">IFERROR(VLOOKUP(A1463,'[2]Pivot HorizontalMRP'!$A$4:$D$2689,0.4,0),0)</f>
        <v>0</v>
      </c>
      <c r="N1463" s="1" t="n">
        <f aca="false">IFERROR(VLOOKUP(A1463,'[2]Pivot HorizontalMRP'!$A$4:$E$2689,5,0),0)</f>
        <v>3252</v>
      </c>
      <c r="O1463" s="1" t="n">
        <f aca="false">K1463+L1463</f>
        <v>0</v>
      </c>
      <c r="P1463" s="1" t="n">
        <f aca="false">K1463+L1463+M1463+N1463</f>
        <v>3252</v>
      </c>
      <c r="Q1463" s="1" t="n">
        <f aca="false">IFERROR(VLOOKUP(A1463,'[2]Pivot HorizontalMRP'!$A$4:$F$2689,6,0),0)</f>
        <v>0</v>
      </c>
      <c r="R1463" s="1" t="n">
        <f aca="false">IFERROR(VLOOKUP(A1463,'[2]Pivot HorizontalMRP'!$A$4:$G$2689,7,0),0)</f>
        <v>3140</v>
      </c>
      <c r="S1463" s="1" t="n">
        <f aca="false">IFERROR(VLOOKUP(A1463,'[2]Pivot HorizontalMRP'!$A$4:$H$2689,8,0),0)</f>
        <v>1917</v>
      </c>
      <c r="T1463" s="1" t="n">
        <f aca="false">IFERROR(VLOOKUP(A1463,'[2]Pivot HorizontalMRP'!$A$4:$I$2689,9,0),0)</f>
        <v>1385</v>
      </c>
      <c r="U1463" s="1" t="n">
        <f aca="false">IF(I1463="delivery",O1463-SUM(Q1463+R1463),IF(I1463="PO",P1463-SUM(Q1463:R1463)))</f>
        <v>-3140</v>
      </c>
      <c r="V1463" s="81" t="n">
        <v>21.092</v>
      </c>
      <c r="W1463" s="81"/>
      <c r="X1463" s="81" t="n">
        <f aca="false">W1463-V1463</f>
        <v>-21.092</v>
      </c>
      <c r="Y1463" s="81"/>
      <c r="Z1463" s="81"/>
      <c r="AA1463" s="81"/>
      <c r="AB1463" s="81"/>
      <c r="AC1463" s="81"/>
      <c r="AD1463" s="81"/>
      <c r="AE1463" s="81"/>
      <c r="AF1463" s="81"/>
      <c r="AG1463" s="81"/>
      <c r="AH1463" s="81"/>
      <c r="AI1463" s="81"/>
      <c r="AJ1463" s="81"/>
      <c r="AK1463" s="81"/>
      <c r="AL1463" s="81"/>
      <c r="AM1463" s="81"/>
      <c r="AN1463" s="81"/>
      <c r="AO1463" s="81" t="str">
        <f aca="false">D1463</f>
        <v>Arista</v>
      </c>
      <c r="AP1463" s="1" t="s">
        <v>6397</v>
      </c>
      <c r="AQ1463" s="1"/>
      <c r="AR1463" s="1"/>
      <c r="AS1463" s="1"/>
      <c r="AT1463" s="1"/>
      <c r="AU1463" s="1"/>
      <c r="AV1463" s="1"/>
      <c r="AW1463" s="1"/>
      <c r="AX1463" s="1"/>
      <c r="AY1463" s="1"/>
      <c r="AZ1463" s="1"/>
      <c r="BA1463" s="1"/>
      <c r="BB1463" s="1"/>
      <c r="BC1463" s="1"/>
      <c r="BD1463" s="1"/>
      <c r="BE1463" s="1"/>
      <c r="BF1463" s="1" t="s">
        <v>14668</v>
      </c>
      <c r="BG1463" s="1" t="s">
        <v>183</v>
      </c>
      <c r="BH1463" s="1"/>
      <c r="BI1463" s="1"/>
    </row>
    <row r="1464" customFormat="false" ht="12.75" hidden="false" customHeight="false" outlineLevel="0" collapsed="false">
      <c r="A1464" s="1" t="s">
        <v>8605</v>
      </c>
      <c r="B1464" s="1" t="s">
        <v>8606</v>
      </c>
      <c r="C1464" s="1" t="s">
        <v>177</v>
      </c>
      <c r="D1464" s="1" t="s">
        <v>82</v>
      </c>
      <c r="E1464" s="1" t="s">
        <v>8607</v>
      </c>
      <c r="F1464" s="1" t="s">
        <v>8608</v>
      </c>
      <c r="G1464" s="1" t="n">
        <v>46</v>
      </c>
      <c r="H1464" s="1" t="n">
        <v>500</v>
      </c>
      <c r="I1464" s="101" t="s">
        <v>180</v>
      </c>
      <c r="J1464" s="1"/>
      <c r="K1464" s="1" t="n">
        <f aca="false">IFERROR(VLOOKUP(A1464,'[2]Pivot HorizontalMRP'!$A$4:$B$2689,2,0),0)</f>
        <v>0</v>
      </c>
      <c r="L1464" s="1" t="n">
        <f aca="false">IFERROR(VLOOKUP(A1464,'[2]Pivot HorizontalMRP'!$A$4:$C$2689,3,0),0)</f>
        <v>1504</v>
      </c>
      <c r="M1464" s="1" t="n">
        <f aca="false">IFERROR(VLOOKUP(A1464,'[2]Pivot HorizontalMRP'!$A$4:$D$2689,0.4,0),0)</f>
        <v>0</v>
      </c>
      <c r="N1464" s="1" t="n">
        <f aca="false">IFERROR(VLOOKUP(A1464,'[2]Pivot HorizontalMRP'!$A$4:$E$2689,5,0),0)</f>
        <v>0</v>
      </c>
      <c r="O1464" s="1" t="n">
        <f aca="false">K1464+L1464</f>
        <v>1504</v>
      </c>
      <c r="P1464" s="1" t="n">
        <f aca="false">K1464+L1464+M1464+N1464</f>
        <v>1504</v>
      </c>
      <c r="Q1464" s="1" t="n">
        <f aca="false">IFERROR(VLOOKUP(A1464,'[2]Pivot HorizontalMRP'!$A$4:$F$2689,6,0),0)</f>
        <v>505</v>
      </c>
      <c r="R1464" s="1" t="n">
        <f aca="false">IFERROR(VLOOKUP(A1464,'[2]Pivot HorizontalMRP'!$A$4:$G$2689,7,0),0)</f>
        <v>556</v>
      </c>
      <c r="S1464" s="1" t="n">
        <f aca="false">IFERROR(VLOOKUP(A1464,'[2]Pivot HorizontalMRP'!$A$4:$H$2689,8,0),0)</f>
        <v>715</v>
      </c>
      <c r="T1464" s="1" t="n">
        <f aca="false">IFERROR(VLOOKUP(A1464,'[2]Pivot HorizontalMRP'!$A$4:$I$2689,9,0),0)</f>
        <v>240</v>
      </c>
      <c r="U1464" s="1" t="n">
        <f aca="false">IF(I1464="delivery",O1464-SUM(Q1464+R1464),IF(I1464="PO",P1464-SUM(Q1464:R1464)))</f>
        <v>443</v>
      </c>
      <c r="V1464" s="81" t="n">
        <v>0.371</v>
      </c>
      <c r="W1464" s="81"/>
      <c r="X1464" s="81" t="n">
        <f aca="false">W1464-V1464</f>
        <v>-0.371</v>
      </c>
      <c r="Y1464" s="81"/>
      <c r="Z1464" s="81"/>
      <c r="AA1464" s="81"/>
      <c r="AB1464" s="81"/>
      <c r="AC1464" s="81"/>
      <c r="AD1464" s="81"/>
      <c r="AE1464" s="81"/>
      <c r="AF1464" s="81"/>
      <c r="AG1464" s="81"/>
      <c r="AH1464" s="81"/>
      <c r="AI1464" s="81"/>
      <c r="AJ1464" s="81"/>
      <c r="AK1464" s="81"/>
      <c r="AL1464" s="81"/>
      <c r="AM1464" s="81"/>
      <c r="AN1464" s="81"/>
      <c r="AO1464" s="81" t="str">
        <f aca="false">D1464</f>
        <v>Arista</v>
      </c>
      <c r="AP1464" s="1" t="s">
        <v>6397</v>
      </c>
      <c r="AQ1464" s="1"/>
      <c r="AR1464" s="1"/>
      <c r="AS1464" s="1"/>
      <c r="AT1464" s="1"/>
      <c r="AU1464" s="1"/>
      <c r="AV1464" s="1"/>
      <c r="AW1464" s="1"/>
      <c r="AX1464" s="1"/>
      <c r="AY1464" s="1"/>
      <c r="AZ1464" s="1"/>
      <c r="BA1464" s="1"/>
      <c r="BB1464" s="1"/>
      <c r="BC1464" s="1"/>
      <c r="BD1464" s="1"/>
      <c r="BE1464" s="1"/>
      <c r="BF1464" s="1" t="s">
        <v>14668</v>
      </c>
      <c r="BG1464" s="1" t="s">
        <v>183</v>
      </c>
      <c r="BH1464" s="1"/>
      <c r="BI1464" s="1"/>
    </row>
    <row r="1465" customFormat="false" ht="12.75" hidden="false" customHeight="false" outlineLevel="0" collapsed="false">
      <c r="A1465" s="1" t="s">
        <v>14598</v>
      </c>
      <c r="B1465" s="1" t="s">
        <v>8610</v>
      </c>
      <c r="C1465" s="1" t="s">
        <v>177</v>
      </c>
      <c r="D1465" s="1" t="s">
        <v>82</v>
      </c>
      <c r="E1465" s="1" t="s">
        <v>15884</v>
      </c>
      <c r="F1465" s="1" t="s">
        <v>8612</v>
      </c>
      <c r="G1465" s="1" t="n">
        <v>96</v>
      </c>
      <c r="H1465" s="1" t="n">
        <v>1</v>
      </c>
      <c r="I1465" s="101" t="s">
        <v>188</v>
      </c>
      <c r="J1465" s="1"/>
      <c r="K1465" s="1" t="n">
        <f aca="false">IFERROR(VLOOKUP(A1465,'[2]Pivot HorizontalMRP'!$A$4:$B$2689,2,0),0)</f>
        <v>0</v>
      </c>
      <c r="L1465" s="1" t="n">
        <f aca="false">IFERROR(VLOOKUP(A1465,'[2]Pivot HorizontalMRP'!$A$4:$C$2689,3,0),0)</f>
        <v>1420</v>
      </c>
      <c r="M1465" s="1" t="n">
        <f aca="false">IFERROR(VLOOKUP(A1465,'[2]Pivot HorizontalMRP'!$A$4:$D$2689,0.4,0),0)</f>
        <v>0</v>
      </c>
      <c r="N1465" s="1" t="n">
        <f aca="false">IFERROR(VLOOKUP(A1465,'[2]Pivot HorizontalMRP'!$A$4:$E$2689,5,0),0)</f>
        <v>0</v>
      </c>
      <c r="O1465" s="1" t="n">
        <f aca="false">K1465+L1465</f>
        <v>1420</v>
      </c>
      <c r="P1465" s="1" t="n">
        <f aca="false">K1465+L1465+M1465+N1465</f>
        <v>1420</v>
      </c>
      <c r="Q1465" s="1" t="n">
        <f aca="false">IFERROR(VLOOKUP(A1465,'[2]Pivot HorizontalMRP'!$A$4:$F$2689,6,0),0)</f>
        <v>936</v>
      </c>
      <c r="R1465" s="1" t="n">
        <f aca="false">IFERROR(VLOOKUP(A1465,'[2]Pivot HorizontalMRP'!$A$4:$G$2689,7,0),0)</f>
        <v>936</v>
      </c>
      <c r="S1465" s="1" t="n">
        <f aca="false">IFERROR(VLOOKUP(A1465,'[2]Pivot HorizontalMRP'!$A$4:$H$2689,8,0),0)</f>
        <v>714</v>
      </c>
      <c r="T1465" s="1" t="n">
        <f aca="false">IFERROR(VLOOKUP(A1465,'[2]Pivot HorizontalMRP'!$A$4:$I$2689,9,0),0)</f>
        <v>432</v>
      </c>
      <c r="U1465" s="1" t="n">
        <f aca="false">IF(I1465="delivery",O1465-SUM(Q1465+R1465),IF(I1465="PO",P1465-SUM(Q1465:R1465)))</f>
        <v>-452</v>
      </c>
      <c r="V1465" s="81" t="n">
        <v>1.78</v>
      </c>
      <c r="W1465" s="81"/>
      <c r="X1465" s="81" t="n">
        <f aca="false">W1465-V1465</f>
        <v>-1.78</v>
      </c>
      <c r="Y1465" s="81"/>
      <c r="Z1465" s="81"/>
      <c r="AA1465" s="81"/>
      <c r="AB1465" s="81"/>
      <c r="AC1465" s="81"/>
      <c r="AD1465" s="81"/>
      <c r="AE1465" s="81"/>
      <c r="AF1465" s="81"/>
      <c r="AG1465" s="81"/>
      <c r="AH1465" s="81"/>
      <c r="AI1465" s="81"/>
      <c r="AJ1465" s="81"/>
      <c r="AK1465" s="81"/>
      <c r="AL1465" s="81"/>
      <c r="AM1465" s="81"/>
      <c r="AN1465" s="81"/>
      <c r="AO1465" s="81" t="str">
        <f aca="false">D1465</f>
        <v>Arista</v>
      </c>
      <c r="AP1465" s="1" t="s">
        <v>6397</v>
      </c>
      <c r="AQ1465" s="1"/>
      <c r="AR1465" s="1"/>
      <c r="AS1465" s="1"/>
      <c r="AT1465" s="1"/>
      <c r="AU1465" s="1"/>
      <c r="AV1465" s="1"/>
      <c r="AW1465" s="1"/>
      <c r="AX1465" s="1"/>
      <c r="AY1465" s="1"/>
      <c r="AZ1465" s="1"/>
      <c r="BA1465" s="1"/>
      <c r="BB1465" s="1"/>
      <c r="BC1465" s="1"/>
      <c r="BD1465" s="1"/>
      <c r="BE1465" s="1"/>
      <c r="BF1465" s="1" t="s">
        <v>14668</v>
      </c>
      <c r="BG1465" s="1" t="s">
        <v>183</v>
      </c>
      <c r="BH1465" s="1"/>
      <c r="BI1465" s="1"/>
    </row>
    <row r="1466" customFormat="false" ht="12.75" hidden="false" customHeight="false" outlineLevel="0" collapsed="false">
      <c r="A1466" s="103" t="s">
        <v>8609</v>
      </c>
      <c r="B1466" s="104" t="s">
        <v>8610</v>
      </c>
      <c r="C1466" s="99" t="s">
        <v>177</v>
      </c>
      <c r="D1466" s="99" t="s">
        <v>82</v>
      </c>
      <c r="E1466" s="99" t="s">
        <v>15884</v>
      </c>
      <c r="F1466" s="99" t="s">
        <v>8612</v>
      </c>
      <c r="G1466" s="99" t="n">
        <v>71</v>
      </c>
      <c r="H1466" s="99" t="n">
        <v>1500</v>
      </c>
      <c r="I1466" s="99" t="s">
        <v>188</v>
      </c>
      <c r="K1466" s="1" t="n">
        <f aca="false">IFERROR(VLOOKUP(A1466,'[2]Pivot HorizontalMRP'!$A$4:$B$2689,2,0),0)</f>
        <v>0</v>
      </c>
      <c r="L1466" s="1" t="n">
        <f aca="false">IFERROR(VLOOKUP(A1466,'[2]Pivot HorizontalMRP'!$A$4:$C$2689,3,0),0)</f>
        <v>50</v>
      </c>
      <c r="M1466" s="1" t="n">
        <f aca="false">IFERROR(VLOOKUP(A1466,'[2]Pivot HorizontalMRP'!$A$4:$D$2689,0.4,0),0)</f>
        <v>0</v>
      </c>
      <c r="N1466" s="1" t="n">
        <f aca="false">IFERROR(VLOOKUP(A1466,'[2]Pivot HorizontalMRP'!$A$4:$E$2689,5,0),0)</f>
        <v>0</v>
      </c>
      <c r="O1466" s="1" t="n">
        <f aca="false">K1466+L1466</f>
        <v>50</v>
      </c>
      <c r="P1466" s="1" t="n">
        <f aca="false">K1466+L1466+M1466+N1466</f>
        <v>50</v>
      </c>
      <c r="Q1466" s="1" t="n">
        <f aca="false">IFERROR(VLOOKUP(A1466,'[2]Pivot HorizontalMRP'!$A$4:$F$2689,6,0),0)</f>
        <v>0</v>
      </c>
      <c r="R1466" s="1" t="n">
        <f aca="false">IFERROR(VLOOKUP(A1466,'[2]Pivot HorizontalMRP'!$A$4:$G$2689,7,0),0)</f>
        <v>0</v>
      </c>
      <c r="S1466" s="1" t="n">
        <f aca="false">IFERROR(VLOOKUP(A1466,'[2]Pivot HorizontalMRP'!$A$4:$H$2689,8,0),0)</f>
        <v>0</v>
      </c>
      <c r="T1466" s="1" t="n">
        <f aca="false">IFERROR(VLOOKUP(A1466,'[2]Pivot HorizontalMRP'!$A$4:$I$2689,9,0),0)</f>
        <v>0</v>
      </c>
      <c r="U1466" s="1" t="n">
        <f aca="false">IF(I1466="delivery",O1466-SUM(Q1466+R1466),IF(I1466="PO",P1466-SUM(Q1466:R1466)))</f>
        <v>50</v>
      </c>
      <c r="V1466" s="99" t="n">
        <v>1.78</v>
      </c>
      <c r="X1466" s="81" t="n">
        <f aca="false">W1466-V1466</f>
        <v>-1.78</v>
      </c>
      <c r="AA1466" s="81"/>
      <c r="AO1466" s="81" t="str">
        <f aca="false">D1466</f>
        <v>Arista</v>
      </c>
      <c r="AP1466" s="99" t="s">
        <v>6397</v>
      </c>
      <c r="BF1466" s="99" t="s">
        <v>14668</v>
      </c>
      <c r="BG1466" s="1" t="s">
        <v>183</v>
      </c>
    </row>
    <row r="1467" customFormat="false" ht="12.75" hidden="false" customHeight="false" outlineLevel="0" collapsed="false">
      <c r="A1467" s="1" t="s">
        <v>8613</v>
      </c>
      <c r="B1467" s="1" t="s">
        <v>8614</v>
      </c>
      <c r="C1467" s="1" t="s">
        <v>177</v>
      </c>
      <c r="D1467" s="1" t="s">
        <v>82</v>
      </c>
      <c r="E1467" s="1" t="s">
        <v>15885</v>
      </c>
      <c r="F1467" s="1" t="s">
        <v>8616</v>
      </c>
      <c r="G1467" s="1" t="n">
        <v>81</v>
      </c>
      <c r="H1467" s="1" t="n">
        <v>4000</v>
      </c>
      <c r="I1467" s="101" t="s">
        <v>180</v>
      </c>
      <c r="J1467" s="1"/>
      <c r="K1467" s="1" t="n">
        <f aca="false">IFERROR(VLOOKUP(A1467,'[2]Pivot HorizontalMRP'!$A$4:$B$2689,2,0),0)</f>
        <v>0</v>
      </c>
      <c r="L1467" s="1" t="n">
        <f aca="false">IFERROR(VLOOKUP(A1467,'[2]Pivot HorizontalMRP'!$A$4:$C$2689,3,0),0)</f>
        <v>0</v>
      </c>
      <c r="M1467" s="1" t="n">
        <f aca="false">IFERROR(VLOOKUP(A1467,'[2]Pivot HorizontalMRP'!$A$4:$D$2689,0.4,0),0)</f>
        <v>0</v>
      </c>
      <c r="N1467" s="1" t="n">
        <f aca="false">IFERROR(VLOOKUP(A1467,'[2]Pivot HorizontalMRP'!$A$4:$E$2689,5,0),0)</f>
        <v>0</v>
      </c>
      <c r="O1467" s="1" t="n">
        <f aca="false">K1467+L1467</f>
        <v>0</v>
      </c>
      <c r="P1467" s="1" t="n">
        <f aca="false">K1467+L1467+M1467+N1467</f>
        <v>0</v>
      </c>
      <c r="Q1467" s="1" t="n">
        <f aca="false">IFERROR(VLOOKUP(A1467,'[2]Pivot HorizontalMRP'!$A$4:$F$2689,6,0),0)</f>
        <v>398</v>
      </c>
      <c r="R1467" s="1" t="n">
        <f aca="false">IFERROR(VLOOKUP(A1467,'[2]Pivot HorizontalMRP'!$A$4:$G$2689,7,0),0)</f>
        <v>2722</v>
      </c>
      <c r="S1467" s="1" t="n">
        <f aca="false">IFERROR(VLOOKUP(A1467,'[2]Pivot HorizontalMRP'!$A$4:$H$2689,8,0),0)</f>
        <v>1292</v>
      </c>
      <c r="T1467" s="1" t="n">
        <f aca="false">IFERROR(VLOOKUP(A1467,'[2]Pivot HorizontalMRP'!$A$4:$I$2689,9,0),0)</f>
        <v>1100</v>
      </c>
      <c r="U1467" s="1" t="n">
        <f aca="false">IF(I1467="delivery",O1467-SUM(Q1467+R1467),IF(I1467="PO",P1467-SUM(Q1467:R1467)))</f>
        <v>-3120</v>
      </c>
      <c r="V1467" s="81" t="n">
        <v>2.8</v>
      </c>
      <c r="W1467" s="81"/>
      <c r="X1467" s="81" t="n">
        <f aca="false">W1467-V1467</f>
        <v>-2.8</v>
      </c>
      <c r="Y1467" s="81"/>
      <c r="Z1467" s="81"/>
      <c r="AA1467" s="81"/>
      <c r="AB1467" s="81"/>
      <c r="AC1467" s="81"/>
      <c r="AD1467" s="81"/>
      <c r="AE1467" s="81"/>
      <c r="AF1467" s="81"/>
      <c r="AG1467" s="81"/>
      <c r="AH1467" s="81"/>
      <c r="AI1467" s="81"/>
      <c r="AJ1467" s="81"/>
      <c r="AK1467" s="81"/>
      <c r="AL1467" s="81"/>
      <c r="AM1467" s="81"/>
      <c r="AN1467" s="81"/>
      <c r="AO1467" s="81" t="str">
        <f aca="false">D1467</f>
        <v>Arista</v>
      </c>
      <c r="AP1467" s="1" t="s">
        <v>6397</v>
      </c>
      <c r="AQ1467" s="1"/>
      <c r="AR1467" s="1"/>
      <c r="AS1467" s="1"/>
      <c r="AT1467" s="1"/>
      <c r="AU1467" s="1"/>
      <c r="AV1467" s="1"/>
      <c r="AW1467" s="1"/>
      <c r="AX1467" s="1"/>
      <c r="AY1467" s="1"/>
      <c r="AZ1467" s="1"/>
      <c r="BA1467" s="1"/>
      <c r="BB1467" s="1"/>
      <c r="BC1467" s="1"/>
      <c r="BD1467" s="1"/>
      <c r="BE1467" s="1"/>
      <c r="BF1467" s="1" t="s">
        <v>14668</v>
      </c>
      <c r="BG1467" s="1" t="s">
        <v>183</v>
      </c>
      <c r="BH1467" s="1"/>
      <c r="BI1467" s="1"/>
    </row>
    <row r="1468" customFormat="false" ht="12.75" hidden="false" customHeight="false" outlineLevel="0" collapsed="false">
      <c r="A1468" s="1" t="s">
        <v>14599</v>
      </c>
      <c r="B1468" s="1" t="s">
        <v>8618</v>
      </c>
      <c r="C1468" s="1" t="s">
        <v>177</v>
      </c>
      <c r="D1468" s="1" t="s">
        <v>82</v>
      </c>
      <c r="E1468" s="1" t="s">
        <v>15886</v>
      </c>
      <c r="F1468" s="1" t="s">
        <v>8620</v>
      </c>
      <c r="G1468" s="1" t="n">
        <v>83</v>
      </c>
      <c r="H1468" s="1" t="n">
        <v>1</v>
      </c>
      <c r="I1468" s="101" t="s">
        <v>180</v>
      </c>
      <c r="J1468" s="1"/>
      <c r="K1468" s="1" t="n">
        <f aca="false">IFERROR(VLOOKUP(A1468,'[2]Pivot HorizontalMRP'!$A$4:$B$2689,2,0),0)</f>
        <v>0</v>
      </c>
      <c r="L1468" s="1" t="n">
        <f aca="false">IFERROR(VLOOKUP(A1468,'[2]Pivot HorizontalMRP'!$A$4:$C$2689,3,0),0)</f>
        <v>0</v>
      </c>
      <c r="M1468" s="1" t="n">
        <f aca="false">IFERROR(VLOOKUP(A1468,'[2]Pivot HorizontalMRP'!$A$4:$D$2689,0.4,0),0)</f>
        <v>0</v>
      </c>
      <c r="N1468" s="1" t="n">
        <f aca="false">IFERROR(VLOOKUP(A1468,'[2]Pivot HorizontalMRP'!$A$4:$E$2689,5,0),0)</f>
        <v>4000</v>
      </c>
      <c r="O1468" s="1" t="n">
        <f aca="false">K1468+L1468</f>
        <v>0</v>
      </c>
      <c r="P1468" s="1" t="n">
        <f aca="false">K1468+L1468+M1468+N1468</f>
        <v>4000</v>
      </c>
      <c r="Q1468" s="1" t="n">
        <f aca="false">IFERROR(VLOOKUP(A1468,'[2]Pivot HorizontalMRP'!$A$4:$F$2689,6,0),0)</f>
        <v>8183</v>
      </c>
      <c r="R1468" s="1" t="n">
        <f aca="false">IFERROR(VLOOKUP(A1468,'[2]Pivot HorizontalMRP'!$A$4:$G$2689,7,0),0)</f>
        <v>38957</v>
      </c>
      <c r="S1468" s="1" t="n">
        <f aca="false">IFERROR(VLOOKUP(A1468,'[2]Pivot HorizontalMRP'!$A$4:$H$2689,8,0),0)</f>
        <v>21082</v>
      </c>
      <c r="T1468" s="1" t="n">
        <f aca="false">IFERROR(VLOOKUP(A1468,'[2]Pivot HorizontalMRP'!$A$4:$I$2689,9,0),0)</f>
        <v>15046</v>
      </c>
      <c r="U1468" s="1" t="n">
        <f aca="false">IF(I1468="delivery",O1468-SUM(Q1468+R1468),IF(I1468="PO",P1468-SUM(Q1468:R1468)))</f>
        <v>-47140</v>
      </c>
      <c r="V1468" s="81" t="n">
        <v>1.058</v>
      </c>
      <c r="W1468" s="81"/>
      <c r="X1468" s="81" t="n">
        <f aca="false">W1468-V1468</f>
        <v>-1.058</v>
      </c>
      <c r="Y1468" s="81"/>
      <c r="Z1468" s="81"/>
      <c r="AA1468" s="81"/>
      <c r="AB1468" s="81"/>
      <c r="AC1468" s="81"/>
      <c r="AD1468" s="81"/>
      <c r="AE1468" s="81"/>
      <c r="AF1468" s="81"/>
      <c r="AG1468" s="81"/>
      <c r="AH1468" s="81"/>
      <c r="AI1468" s="81"/>
      <c r="AJ1468" s="81"/>
      <c r="AK1468" s="81"/>
      <c r="AL1468" s="81"/>
      <c r="AM1468" s="81"/>
      <c r="AN1468" s="81"/>
      <c r="AO1468" s="81" t="str">
        <f aca="false">D1468</f>
        <v>Arista</v>
      </c>
      <c r="AP1468" s="1" t="s">
        <v>6397</v>
      </c>
      <c r="AQ1468" s="1"/>
      <c r="AR1468" s="1"/>
      <c r="AS1468" s="1"/>
      <c r="AT1468" s="1"/>
      <c r="AU1468" s="1"/>
      <c r="AV1468" s="1"/>
      <c r="AW1468" s="1"/>
      <c r="AX1468" s="1"/>
      <c r="AY1468" s="1"/>
      <c r="AZ1468" s="1"/>
      <c r="BA1468" s="1"/>
      <c r="BB1468" s="1"/>
      <c r="BC1468" s="1"/>
      <c r="BD1468" s="1"/>
      <c r="BE1468" s="1"/>
      <c r="BF1468" s="1" t="s">
        <v>14668</v>
      </c>
      <c r="BG1468" s="1" t="s">
        <v>183</v>
      </c>
      <c r="BH1468" s="1"/>
      <c r="BI1468" s="1"/>
    </row>
    <row r="1469" customFormat="false" ht="12.75" hidden="false" customHeight="false" outlineLevel="0" collapsed="false">
      <c r="A1469" s="103" t="s">
        <v>8617</v>
      </c>
      <c r="B1469" s="104" t="s">
        <v>8618</v>
      </c>
      <c r="C1469" s="99" t="s">
        <v>177</v>
      </c>
      <c r="D1469" s="99" t="s">
        <v>82</v>
      </c>
      <c r="E1469" s="99" t="s">
        <v>15886</v>
      </c>
      <c r="F1469" s="99" t="s">
        <v>8620</v>
      </c>
      <c r="G1469" s="99" t="n">
        <v>81</v>
      </c>
      <c r="H1469" s="99" t="n">
        <v>3000</v>
      </c>
      <c r="I1469" s="99" t="s">
        <v>180</v>
      </c>
      <c r="K1469" s="1" t="n">
        <f aca="false">IFERROR(VLOOKUP(A1469,'[2]Pivot HorizontalMRP'!$A$4:$B$2689,2,0),0)</f>
        <v>0</v>
      </c>
      <c r="L1469" s="1" t="n">
        <f aca="false">IFERROR(VLOOKUP(A1469,'[2]Pivot HorizontalMRP'!$A$4:$C$2689,3,0),0)</f>
        <v>410</v>
      </c>
      <c r="M1469" s="1" t="n">
        <f aca="false">IFERROR(VLOOKUP(A1469,'[2]Pivot HorizontalMRP'!$A$4:$D$2689,0.4,0),0)</f>
        <v>0</v>
      </c>
      <c r="N1469" s="1" t="n">
        <f aca="false">IFERROR(VLOOKUP(A1469,'[2]Pivot HorizontalMRP'!$A$4:$E$2689,5,0),0)</f>
        <v>0</v>
      </c>
      <c r="O1469" s="1" t="n">
        <f aca="false">K1469+L1469</f>
        <v>410</v>
      </c>
      <c r="P1469" s="1" t="n">
        <f aca="false">K1469+L1469+M1469+N1469</f>
        <v>410</v>
      </c>
      <c r="Q1469" s="1" t="n">
        <f aca="false">IFERROR(VLOOKUP(A1469,'[2]Pivot HorizontalMRP'!$A$4:$F$2689,6,0),0)</f>
        <v>0</v>
      </c>
      <c r="R1469" s="1" t="n">
        <f aca="false">IFERROR(VLOOKUP(A1469,'[2]Pivot HorizontalMRP'!$A$4:$G$2689,7,0),0)</f>
        <v>0</v>
      </c>
      <c r="S1469" s="1" t="n">
        <f aca="false">IFERROR(VLOOKUP(A1469,'[2]Pivot HorizontalMRP'!$A$4:$H$2689,8,0),0)</f>
        <v>0</v>
      </c>
      <c r="T1469" s="1" t="n">
        <f aca="false">IFERROR(VLOOKUP(A1469,'[2]Pivot HorizontalMRP'!$A$4:$I$2689,9,0),0)</f>
        <v>0</v>
      </c>
      <c r="U1469" s="1" t="n">
        <f aca="false">IF(I1469="delivery",O1469-SUM(Q1469+R1469),IF(I1469="PO",P1469-SUM(Q1469:R1469)))</f>
        <v>410</v>
      </c>
      <c r="V1469" s="99" t="n">
        <v>1.058</v>
      </c>
      <c r="X1469" s="81" t="n">
        <f aca="false">W1469-V1469</f>
        <v>-1.058</v>
      </c>
      <c r="AA1469" s="81"/>
      <c r="AO1469" s="81" t="str">
        <f aca="false">D1469</f>
        <v>Arista</v>
      </c>
      <c r="AP1469" s="99" t="s">
        <v>6397</v>
      </c>
      <c r="BF1469" s="99" t="s">
        <v>14668</v>
      </c>
      <c r="BG1469" s="1" t="s">
        <v>183</v>
      </c>
    </row>
    <row r="1470" customFormat="false" ht="12.75" hidden="false" customHeight="false" outlineLevel="0" collapsed="false">
      <c r="A1470" s="1" t="s">
        <v>8621</v>
      </c>
      <c r="B1470" s="1" t="s">
        <v>8622</v>
      </c>
      <c r="C1470" s="1" t="s">
        <v>177</v>
      </c>
      <c r="D1470" s="1" t="s">
        <v>82</v>
      </c>
      <c r="E1470" s="1" t="s">
        <v>15887</v>
      </c>
      <c r="F1470" s="1" t="s">
        <v>8624</v>
      </c>
      <c r="G1470" s="1" t="n">
        <v>81</v>
      </c>
      <c r="H1470" s="1" t="n">
        <v>3000</v>
      </c>
      <c r="I1470" s="101" t="s">
        <v>180</v>
      </c>
      <c r="J1470" s="1"/>
      <c r="K1470" s="1" t="n">
        <f aca="false">IFERROR(VLOOKUP(A1470,'[2]Pivot HorizontalMRP'!$A$4:$B$2689,2,0),0)</f>
        <v>0</v>
      </c>
      <c r="L1470" s="1" t="n">
        <f aca="false">IFERROR(VLOOKUP(A1470,'[2]Pivot HorizontalMRP'!$A$4:$C$2689,3,0),0)</f>
        <v>0</v>
      </c>
      <c r="M1470" s="1" t="n">
        <f aca="false">IFERROR(VLOOKUP(A1470,'[2]Pivot HorizontalMRP'!$A$4:$D$2689,0.4,0),0)</f>
        <v>0</v>
      </c>
      <c r="N1470" s="1" t="n">
        <f aca="false">IFERROR(VLOOKUP(A1470,'[2]Pivot HorizontalMRP'!$A$4:$E$2689,5,0),0)</f>
        <v>0</v>
      </c>
      <c r="O1470" s="1" t="n">
        <f aca="false">K1470+L1470</f>
        <v>0</v>
      </c>
      <c r="P1470" s="1" t="n">
        <f aca="false">K1470+L1470+M1470+N1470</f>
        <v>0</v>
      </c>
      <c r="Q1470" s="1" t="n">
        <f aca="false">IFERROR(VLOOKUP(A1470,'[2]Pivot HorizontalMRP'!$A$4:$F$2689,6,0),0)</f>
        <v>1990</v>
      </c>
      <c r="R1470" s="1" t="n">
        <f aca="false">IFERROR(VLOOKUP(A1470,'[2]Pivot HorizontalMRP'!$A$4:$G$2689,7,0),0)</f>
        <v>13610</v>
      </c>
      <c r="S1470" s="1" t="n">
        <f aca="false">IFERROR(VLOOKUP(A1470,'[2]Pivot HorizontalMRP'!$A$4:$H$2689,8,0),0)</f>
        <v>6460</v>
      </c>
      <c r="T1470" s="1" t="n">
        <f aca="false">IFERROR(VLOOKUP(A1470,'[2]Pivot HorizontalMRP'!$A$4:$I$2689,9,0),0)</f>
        <v>5500</v>
      </c>
      <c r="U1470" s="1" t="n">
        <f aca="false">IF(I1470="delivery",O1470-SUM(Q1470+R1470),IF(I1470="PO",P1470-SUM(Q1470:R1470)))</f>
        <v>-15600</v>
      </c>
      <c r="V1470" s="81" t="n">
        <v>1.49</v>
      </c>
      <c r="W1470" s="81"/>
      <c r="X1470" s="81" t="n">
        <f aca="false">W1470-V1470</f>
        <v>-1.49</v>
      </c>
      <c r="Y1470" s="81"/>
      <c r="Z1470" s="81"/>
      <c r="AA1470" s="81"/>
      <c r="AB1470" s="81"/>
      <c r="AC1470" s="81"/>
      <c r="AD1470" s="81"/>
      <c r="AE1470" s="81"/>
      <c r="AF1470" s="81"/>
      <c r="AG1470" s="81"/>
      <c r="AH1470" s="81"/>
      <c r="AI1470" s="81"/>
      <c r="AJ1470" s="81"/>
      <c r="AK1470" s="81"/>
      <c r="AL1470" s="81"/>
      <c r="AM1470" s="81"/>
      <c r="AN1470" s="81"/>
      <c r="AO1470" s="81" t="str">
        <f aca="false">D1470</f>
        <v>Arista</v>
      </c>
      <c r="AP1470" s="1" t="s">
        <v>6397</v>
      </c>
      <c r="AQ1470" s="1"/>
      <c r="AR1470" s="1"/>
      <c r="AS1470" s="1"/>
      <c r="AT1470" s="1"/>
      <c r="AU1470" s="1"/>
      <c r="AV1470" s="1"/>
      <c r="AW1470" s="1"/>
      <c r="AX1470" s="1"/>
      <c r="AY1470" s="1"/>
      <c r="AZ1470" s="1"/>
      <c r="BA1470" s="1"/>
      <c r="BB1470" s="1"/>
      <c r="BC1470" s="1"/>
      <c r="BD1470" s="1"/>
      <c r="BE1470" s="1"/>
      <c r="BF1470" s="1" t="s">
        <v>14668</v>
      </c>
      <c r="BG1470" s="1" t="s">
        <v>183</v>
      </c>
      <c r="BH1470" s="1"/>
      <c r="BI1470" s="1"/>
    </row>
    <row r="1471" customFormat="false" ht="12.75" hidden="false" customHeight="false" outlineLevel="0" collapsed="false">
      <c r="A1471" s="1" t="s">
        <v>15888</v>
      </c>
      <c r="B1471" s="1" t="s">
        <v>15889</v>
      </c>
      <c r="C1471" s="1" t="s">
        <v>177</v>
      </c>
      <c r="D1471" s="1" t="s">
        <v>82</v>
      </c>
      <c r="E1471" s="1" t="s">
        <v>15890</v>
      </c>
      <c r="F1471" s="1" t="s">
        <v>15891</v>
      </c>
      <c r="G1471" s="1" t="n">
        <v>55</v>
      </c>
      <c r="H1471" s="1" t="n">
        <v>1</v>
      </c>
      <c r="I1471" s="102" t="s">
        <v>180</v>
      </c>
      <c r="J1471" s="1"/>
      <c r="K1471" s="1" t="n">
        <f aca="false">IFERROR(VLOOKUP(A1471,'[2]Pivot HorizontalMRP'!$A$4:$B$2689,2,0),0)</f>
        <v>0</v>
      </c>
      <c r="L1471" s="1" t="n">
        <f aca="false">IFERROR(VLOOKUP(A1471,'[2]Pivot HorizontalMRP'!$A$4:$C$2689,3,0),0)</f>
        <v>0</v>
      </c>
      <c r="M1471" s="1" t="n">
        <f aca="false">IFERROR(VLOOKUP(A1471,'[2]Pivot HorizontalMRP'!$A$4:$D$2689,0.4,0),0)</f>
        <v>0</v>
      </c>
      <c r="N1471" s="1" t="n">
        <f aca="false">IFERROR(VLOOKUP(A1471,'[2]Pivot HorizontalMRP'!$A$4:$E$2689,5,0),0)</f>
        <v>0</v>
      </c>
      <c r="O1471" s="1" t="n">
        <f aca="false">K1471+L1471</f>
        <v>0</v>
      </c>
      <c r="P1471" s="1" t="n">
        <f aca="false">K1471+L1471+M1471+N1471</f>
        <v>0</v>
      </c>
      <c r="Q1471" s="1" t="n">
        <f aca="false">IFERROR(VLOOKUP(A1471,'[2]Pivot HorizontalMRP'!$A$4:$F$2689,6,0),0)</f>
        <v>0</v>
      </c>
      <c r="R1471" s="1" t="n">
        <f aca="false">IFERROR(VLOOKUP(A1471,'[2]Pivot HorizontalMRP'!$A$4:$G$2689,7,0),0)</f>
        <v>1116</v>
      </c>
      <c r="S1471" s="1" t="n">
        <f aca="false">IFERROR(VLOOKUP(A1471,'[2]Pivot HorizontalMRP'!$A$4:$H$2689,8,0),0)</f>
        <v>1116</v>
      </c>
      <c r="T1471" s="1" t="n">
        <f aca="false">IFERROR(VLOOKUP(A1471,'[2]Pivot HorizontalMRP'!$A$4:$I$2689,9,0),0)</f>
        <v>0</v>
      </c>
      <c r="U1471" s="1" t="n">
        <f aca="false">IF(I1471="delivery",O1471-SUM(Q1471+R1471),IF(I1471="PO",P1471-SUM(Q1471:R1471)))</f>
        <v>-1116</v>
      </c>
      <c r="V1471" s="81" t="n">
        <v>1E-005</v>
      </c>
      <c r="W1471" s="81"/>
      <c r="X1471" s="81" t="n">
        <f aca="false">W1471-V1471</f>
        <v>-1E-005</v>
      </c>
      <c r="Y1471" s="81"/>
      <c r="Z1471" s="81"/>
      <c r="AA1471" s="81"/>
      <c r="AB1471" s="81"/>
      <c r="AC1471" s="81"/>
      <c r="AD1471" s="81"/>
      <c r="AE1471" s="81"/>
      <c r="AF1471" s="81"/>
      <c r="AG1471" s="81"/>
      <c r="AH1471" s="81"/>
      <c r="AI1471" s="81"/>
      <c r="AJ1471" s="81"/>
      <c r="AK1471" s="81"/>
      <c r="AL1471" s="81"/>
      <c r="AM1471" s="81"/>
      <c r="AN1471" s="81"/>
      <c r="AO1471" s="81" t="str">
        <f aca="false">D1471</f>
        <v>Arista</v>
      </c>
      <c r="AP1471" s="102" t="s">
        <v>6397</v>
      </c>
      <c r="AQ1471" s="1"/>
      <c r="AR1471" s="1"/>
      <c r="AS1471" s="1"/>
      <c r="AT1471" s="1"/>
      <c r="AU1471" s="1"/>
      <c r="AV1471" s="1"/>
      <c r="AW1471" s="1"/>
      <c r="AX1471" s="1"/>
      <c r="AY1471" s="1"/>
      <c r="AZ1471" s="1"/>
      <c r="BA1471" s="1"/>
      <c r="BB1471" s="1"/>
      <c r="BC1471" s="1"/>
      <c r="BD1471" s="1"/>
      <c r="BE1471" s="1"/>
      <c r="BF1471" s="1" t="s">
        <v>10540</v>
      </c>
      <c r="BG1471" s="1" t="s">
        <v>183</v>
      </c>
      <c r="BH1471" s="1"/>
      <c r="BI1471" s="1"/>
    </row>
    <row r="1472" customFormat="false" ht="12.75" hidden="false" customHeight="false" outlineLevel="0" collapsed="false">
      <c r="A1472" s="1" t="s">
        <v>10283</v>
      </c>
      <c r="B1472" s="1" t="s">
        <v>10284</v>
      </c>
      <c r="C1472" s="1" t="s">
        <v>177</v>
      </c>
      <c r="D1472" s="1" t="s">
        <v>82</v>
      </c>
      <c r="E1472" s="1" t="s">
        <v>10285</v>
      </c>
      <c r="F1472" s="1" t="s">
        <v>10286</v>
      </c>
      <c r="G1472" s="1" t="n">
        <v>61</v>
      </c>
      <c r="H1472" s="1" t="n">
        <v>3000</v>
      </c>
      <c r="I1472" s="101" t="s">
        <v>188</v>
      </c>
      <c r="J1472" s="1"/>
      <c r="K1472" s="1" t="n">
        <f aca="false">IFERROR(VLOOKUP(A1472,'[2]Pivot HorizontalMRP'!$A$4:$B$2689,2,0),0)</f>
        <v>0</v>
      </c>
      <c r="L1472" s="1" t="n">
        <f aca="false">IFERROR(VLOOKUP(A1472,'[2]Pivot HorizontalMRP'!$A$4:$C$2689,3,0),0)</f>
        <v>2360</v>
      </c>
      <c r="M1472" s="1" t="n">
        <f aca="false">IFERROR(VLOOKUP(A1472,'[2]Pivot HorizontalMRP'!$A$4:$D$2689,0.4,0),0)</f>
        <v>0</v>
      </c>
      <c r="N1472" s="1" t="n">
        <f aca="false">IFERROR(VLOOKUP(A1472,'[2]Pivot HorizontalMRP'!$A$4:$E$2689,5,0),0)</f>
        <v>0</v>
      </c>
      <c r="O1472" s="1" t="n">
        <f aca="false">K1472+L1472</f>
        <v>2360</v>
      </c>
      <c r="P1472" s="1" t="n">
        <f aca="false">K1472+L1472+M1472+N1472</f>
        <v>2360</v>
      </c>
      <c r="Q1472" s="1" t="n">
        <f aca="false">IFERROR(VLOOKUP(A1472,'[2]Pivot HorizontalMRP'!$A$4:$F$2689,6,0),0)</f>
        <v>288</v>
      </c>
      <c r="R1472" s="1" t="n">
        <f aca="false">IFERROR(VLOOKUP(A1472,'[2]Pivot HorizontalMRP'!$A$4:$G$2689,7,0),0)</f>
        <v>349</v>
      </c>
      <c r="S1472" s="1" t="n">
        <f aca="false">IFERROR(VLOOKUP(A1472,'[2]Pivot HorizontalMRP'!$A$4:$H$2689,8,0),0)</f>
        <v>380</v>
      </c>
      <c r="T1472" s="1" t="n">
        <f aca="false">IFERROR(VLOOKUP(A1472,'[2]Pivot HorizontalMRP'!$A$4:$I$2689,9,0),0)</f>
        <v>127</v>
      </c>
      <c r="U1472" s="1" t="n">
        <f aca="false">IF(I1472="delivery",O1472-SUM(Q1472+R1472),IF(I1472="PO",P1472-SUM(Q1472:R1472)))</f>
        <v>1723</v>
      </c>
      <c r="V1472" s="81" t="n">
        <v>0.129</v>
      </c>
      <c r="W1472" s="81"/>
      <c r="X1472" s="81" t="n">
        <f aca="false">W1472-V1472</f>
        <v>-0.129</v>
      </c>
      <c r="Y1472" s="81"/>
      <c r="Z1472" s="81"/>
      <c r="AA1472" s="81"/>
      <c r="AB1472" s="81"/>
      <c r="AC1472" s="81"/>
      <c r="AD1472" s="81"/>
      <c r="AE1472" s="81"/>
      <c r="AF1472" s="81"/>
      <c r="AG1472" s="81"/>
      <c r="AH1472" s="81"/>
      <c r="AI1472" s="81"/>
      <c r="AJ1472" s="81"/>
      <c r="AK1472" s="81"/>
      <c r="AL1472" s="81"/>
      <c r="AM1472" s="81"/>
      <c r="AN1472" s="81"/>
      <c r="AO1472" s="81" t="str">
        <f aca="false">D1472</f>
        <v>Arista</v>
      </c>
      <c r="AP1472" s="1" t="s">
        <v>6397</v>
      </c>
      <c r="AQ1472" s="1"/>
      <c r="AR1472" s="1"/>
      <c r="AS1472" s="1"/>
      <c r="AT1472" s="1"/>
      <c r="AU1472" s="1"/>
      <c r="AV1472" s="1"/>
      <c r="AW1472" s="1"/>
      <c r="AX1472" s="1"/>
      <c r="AY1472" s="1"/>
      <c r="AZ1472" s="1"/>
      <c r="BA1472" s="1"/>
      <c r="BB1472" s="1"/>
      <c r="BC1472" s="1"/>
      <c r="BD1472" s="1"/>
      <c r="BE1472" s="1"/>
      <c r="BF1472" s="1" t="s">
        <v>14668</v>
      </c>
      <c r="BG1472" s="1" t="s">
        <v>183</v>
      </c>
      <c r="BH1472" s="1"/>
      <c r="BI1472" s="1"/>
    </row>
    <row r="1473" customFormat="false" ht="12.75" hidden="false" customHeight="false" outlineLevel="0" collapsed="false">
      <c r="A1473" s="1" t="s">
        <v>10287</v>
      </c>
      <c r="B1473" s="1" t="s">
        <v>10288</v>
      </c>
      <c r="C1473" s="1" t="s">
        <v>177</v>
      </c>
      <c r="D1473" s="1" t="s">
        <v>82</v>
      </c>
      <c r="E1473" s="1" t="s">
        <v>10289</v>
      </c>
      <c r="F1473" s="1" t="s">
        <v>10290</v>
      </c>
      <c r="G1473" s="1" t="n">
        <v>61</v>
      </c>
      <c r="H1473" s="1" t="n">
        <v>1000</v>
      </c>
      <c r="I1473" s="101" t="s">
        <v>180</v>
      </c>
      <c r="J1473" s="1"/>
      <c r="K1473" s="1" t="n">
        <f aca="false">IFERROR(VLOOKUP(A1473,'[2]Pivot HorizontalMRP'!$A$4:$B$2689,2,0),0)</f>
        <v>0</v>
      </c>
      <c r="L1473" s="1" t="n">
        <f aca="false">IFERROR(VLOOKUP(A1473,'[2]Pivot HorizontalMRP'!$A$4:$C$2689,3,0),0)</f>
        <v>10218</v>
      </c>
      <c r="M1473" s="1" t="n">
        <f aca="false">IFERROR(VLOOKUP(A1473,'[2]Pivot HorizontalMRP'!$A$4:$D$2689,0.4,0),0)</f>
        <v>0</v>
      </c>
      <c r="N1473" s="1" t="n">
        <f aca="false">IFERROR(VLOOKUP(A1473,'[2]Pivot HorizontalMRP'!$A$4:$E$2689,5,0),0)</f>
        <v>6000</v>
      </c>
      <c r="O1473" s="1" t="n">
        <f aca="false">K1473+L1473</f>
        <v>10218</v>
      </c>
      <c r="P1473" s="1" t="n">
        <f aca="false">K1473+L1473+M1473+N1473</f>
        <v>16218</v>
      </c>
      <c r="Q1473" s="1" t="n">
        <f aca="false">IFERROR(VLOOKUP(A1473,'[2]Pivot HorizontalMRP'!$A$4:$F$2689,6,0),0)</f>
        <v>13580</v>
      </c>
      <c r="R1473" s="1" t="n">
        <f aca="false">IFERROR(VLOOKUP(A1473,'[2]Pivot HorizontalMRP'!$A$4:$G$2689,7,0),0)</f>
        <v>7767</v>
      </c>
      <c r="S1473" s="1" t="n">
        <f aca="false">IFERROR(VLOOKUP(A1473,'[2]Pivot HorizontalMRP'!$A$4:$H$2689,8,0),0)</f>
        <v>8295</v>
      </c>
      <c r="T1473" s="1" t="n">
        <f aca="false">IFERROR(VLOOKUP(A1473,'[2]Pivot HorizontalMRP'!$A$4:$I$2689,9,0),0)</f>
        <v>4375</v>
      </c>
      <c r="U1473" s="1" t="n">
        <f aca="false">IF(I1473="delivery",O1473-SUM(Q1473+R1473),IF(I1473="PO",P1473-SUM(Q1473:R1473)))</f>
        <v>-11129</v>
      </c>
      <c r="V1473" s="81" t="n">
        <v>0.19</v>
      </c>
      <c r="W1473" s="81"/>
      <c r="X1473" s="81" t="n">
        <f aca="false">W1473-V1473</f>
        <v>-0.19</v>
      </c>
      <c r="Y1473" s="81"/>
      <c r="Z1473" s="81"/>
      <c r="AA1473" s="81"/>
      <c r="AB1473" s="81"/>
      <c r="AC1473" s="81"/>
      <c r="AD1473" s="81"/>
      <c r="AE1473" s="81"/>
      <c r="AF1473" s="81"/>
      <c r="AG1473" s="81"/>
      <c r="AH1473" s="81"/>
      <c r="AI1473" s="81"/>
      <c r="AJ1473" s="81"/>
      <c r="AK1473" s="81"/>
      <c r="AL1473" s="81"/>
      <c r="AM1473" s="81"/>
      <c r="AN1473" s="81"/>
      <c r="AO1473" s="81" t="str">
        <f aca="false">D1473</f>
        <v>Arista</v>
      </c>
      <c r="AP1473" s="1" t="s">
        <v>6397</v>
      </c>
      <c r="AQ1473" s="1"/>
      <c r="AR1473" s="1"/>
      <c r="AS1473" s="1"/>
      <c r="AT1473" s="1"/>
      <c r="AU1473" s="1"/>
      <c r="AV1473" s="1"/>
      <c r="AW1473" s="1"/>
      <c r="AX1473" s="1"/>
      <c r="AY1473" s="1"/>
      <c r="AZ1473" s="1"/>
      <c r="BA1473" s="1"/>
      <c r="BB1473" s="1"/>
      <c r="BC1473" s="1"/>
      <c r="BD1473" s="1"/>
      <c r="BE1473" s="1"/>
      <c r="BF1473" s="1" t="s">
        <v>14668</v>
      </c>
      <c r="BG1473" s="1" t="s">
        <v>183</v>
      </c>
      <c r="BH1473" s="1"/>
      <c r="BI1473" s="1"/>
    </row>
    <row r="1474" customFormat="false" ht="12.75" hidden="false" customHeight="false" outlineLevel="0" collapsed="false">
      <c r="A1474" s="1" t="s">
        <v>10291</v>
      </c>
      <c r="B1474" s="1" t="s">
        <v>10292</v>
      </c>
      <c r="C1474" s="1" t="s">
        <v>177</v>
      </c>
      <c r="D1474" s="1" t="s">
        <v>82</v>
      </c>
      <c r="E1474" s="1" t="s">
        <v>15892</v>
      </c>
      <c r="F1474" s="1" t="s">
        <v>10294</v>
      </c>
      <c r="G1474" s="1" t="n">
        <v>61</v>
      </c>
      <c r="H1474" s="1" t="n">
        <v>1000</v>
      </c>
      <c r="I1474" s="101" t="s">
        <v>180</v>
      </c>
      <c r="J1474" s="1"/>
      <c r="K1474" s="1" t="n">
        <f aca="false">IFERROR(VLOOKUP(A1474,'[2]Pivot HorizontalMRP'!$A$4:$B$2689,2,0),0)</f>
        <v>0</v>
      </c>
      <c r="L1474" s="1" t="n">
        <f aca="false">IFERROR(VLOOKUP(A1474,'[2]Pivot HorizontalMRP'!$A$4:$C$2689,3,0),0)</f>
        <v>3352</v>
      </c>
      <c r="M1474" s="1" t="n">
        <f aca="false">IFERROR(VLOOKUP(A1474,'[2]Pivot HorizontalMRP'!$A$4:$D$2689,0.4,0),0)</f>
        <v>0</v>
      </c>
      <c r="N1474" s="1" t="n">
        <f aca="false">IFERROR(VLOOKUP(A1474,'[2]Pivot HorizontalMRP'!$A$4:$E$2689,5,0),0)</f>
        <v>0</v>
      </c>
      <c r="O1474" s="1" t="n">
        <f aca="false">K1474+L1474</f>
        <v>3352</v>
      </c>
      <c r="P1474" s="1" t="n">
        <f aca="false">K1474+L1474+M1474+N1474</f>
        <v>3352</v>
      </c>
      <c r="Q1474" s="1" t="n">
        <f aca="false">IFERROR(VLOOKUP(A1474,'[2]Pivot HorizontalMRP'!$A$4:$F$2689,6,0),0)</f>
        <v>1656</v>
      </c>
      <c r="R1474" s="1" t="n">
        <f aca="false">IFERROR(VLOOKUP(A1474,'[2]Pivot HorizontalMRP'!$A$4:$G$2689,7,0),0)</f>
        <v>992</v>
      </c>
      <c r="S1474" s="1" t="n">
        <f aca="false">IFERROR(VLOOKUP(A1474,'[2]Pivot HorizontalMRP'!$A$4:$H$2689,8,0),0)</f>
        <v>1085</v>
      </c>
      <c r="T1474" s="1" t="n">
        <f aca="false">IFERROR(VLOOKUP(A1474,'[2]Pivot HorizontalMRP'!$A$4:$I$2689,9,0),0)</f>
        <v>681</v>
      </c>
      <c r="U1474" s="1" t="n">
        <f aca="false">IF(I1474="delivery",O1474-SUM(Q1474+R1474),IF(I1474="PO",P1474-SUM(Q1474:R1474)))</f>
        <v>704</v>
      </c>
      <c r="V1474" s="81" t="n">
        <v>0.245</v>
      </c>
      <c r="W1474" s="81"/>
      <c r="X1474" s="81" t="n">
        <f aca="false">W1474-V1474</f>
        <v>-0.245</v>
      </c>
      <c r="Y1474" s="81"/>
      <c r="Z1474" s="81"/>
      <c r="AA1474" s="81"/>
      <c r="AB1474" s="81"/>
      <c r="AC1474" s="81"/>
      <c r="AD1474" s="81"/>
      <c r="AE1474" s="81"/>
      <c r="AF1474" s="81"/>
      <c r="AG1474" s="81"/>
      <c r="AH1474" s="81"/>
      <c r="AI1474" s="81"/>
      <c r="AJ1474" s="81"/>
      <c r="AK1474" s="81"/>
      <c r="AL1474" s="81"/>
      <c r="AM1474" s="81"/>
      <c r="AN1474" s="81"/>
      <c r="AO1474" s="81" t="str">
        <f aca="false">D1474</f>
        <v>Arista</v>
      </c>
      <c r="AP1474" s="1" t="s">
        <v>6397</v>
      </c>
      <c r="AQ1474" s="1"/>
      <c r="AR1474" s="1"/>
      <c r="AS1474" s="1"/>
      <c r="AT1474" s="1"/>
      <c r="AU1474" s="1"/>
      <c r="AV1474" s="1"/>
      <c r="AW1474" s="1"/>
      <c r="AX1474" s="1"/>
      <c r="AY1474" s="1"/>
      <c r="AZ1474" s="1"/>
      <c r="BA1474" s="1"/>
      <c r="BB1474" s="1"/>
      <c r="BC1474" s="1"/>
      <c r="BD1474" s="1"/>
      <c r="BE1474" s="1"/>
      <c r="BF1474" s="1" t="s">
        <v>14668</v>
      </c>
      <c r="BG1474" s="1" t="s">
        <v>183</v>
      </c>
      <c r="BH1474" s="1"/>
      <c r="BI1474" s="1"/>
    </row>
    <row r="1475" customFormat="false" ht="12.75" hidden="false" customHeight="false" outlineLevel="0" collapsed="false">
      <c r="A1475" s="1" t="s">
        <v>10295</v>
      </c>
      <c r="B1475" s="1" t="s">
        <v>10296</v>
      </c>
      <c r="C1475" s="1" t="s">
        <v>177</v>
      </c>
      <c r="D1475" s="1" t="s">
        <v>82</v>
      </c>
      <c r="E1475" s="1" t="s">
        <v>15893</v>
      </c>
      <c r="F1475" s="1" t="s">
        <v>10298</v>
      </c>
      <c r="G1475" s="1" t="n">
        <v>91</v>
      </c>
      <c r="H1475" s="1" t="n">
        <v>3000</v>
      </c>
      <c r="I1475" s="101" t="s">
        <v>180</v>
      </c>
      <c r="J1475" s="1"/>
      <c r="K1475" s="1" t="n">
        <f aca="false">IFERROR(VLOOKUP(A1475,'[2]Pivot HorizontalMRP'!$A$4:$B$2689,2,0),0)</f>
        <v>0</v>
      </c>
      <c r="L1475" s="1" t="n">
        <f aca="false">IFERROR(VLOOKUP(A1475,'[2]Pivot HorizontalMRP'!$A$4:$C$2689,3,0),0)</f>
        <v>6952</v>
      </c>
      <c r="M1475" s="1" t="n">
        <f aca="false">IFERROR(VLOOKUP(A1475,'[2]Pivot HorizontalMRP'!$A$4:$D$2689,0.4,0),0)</f>
        <v>0</v>
      </c>
      <c r="N1475" s="1" t="n">
        <f aca="false">IFERROR(VLOOKUP(A1475,'[2]Pivot HorizontalMRP'!$A$4:$E$2689,5,0),0)</f>
        <v>22000</v>
      </c>
      <c r="O1475" s="1" t="n">
        <f aca="false">K1475+L1475</f>
        <v>6952</v>
      </c>
      <c r="P1475" s="1" t="n">
        <f aca="false">K1475+L1475+M1475+N1475</f>
        <v>28952</v>
      </c>
      <c r="Q1475" s="1" t="n">
        <f aca="false">IFERROR(VLOOKUP(A1475,'[2]Pivot HorizontalMRP'!$A$4:$F$2689,6,0),0)</f>
        <v>18552</v>
      </c>
      <c r="R1475" s="1" t="n">
        <f aca="false">IFERROR(VLOOKUP(A1475,'[2]Pivot HorizontalMRP'!$A$4:$G$2689,7,0),0)</f>
        <v>15452</v>
      </c>
      <c r="S1475" s="1" t="n">
        <f aca="false">IFERROR(VLOOKUP(A1475,'[2]Pivot HorizontalMRP'!$A$4:$H$2689,8,0),0)</f>
        <v>13513</v>
      </c>
      <c r="T1475" s="1" t="n">
        <f aca="false">IFERROR(VLOOKUP(A1475,'[2]Pivot HorizontalMRP'!$A$4:$I$2689,9,0),0)</f>
        <v>8503</v>
      </c>
      <c r="U1475" s="1" t="n">
        <f aca="false">IF(I1475="delivery",O1475-SUM(Q1475+R1475),IF(I1475="PO",P1475-SUM(Q1475:R1475)))</f>
        <v>-27052</v>
      </c>
      <c r="V1475" s="81" t="n">
        <v>0.1108</v>
      </c>
      <c r="W1475" s="81"/>
      <c r="X1475" s="81" t="n">
        <f aca="false">W1475-V1475</f>
        <v>-0.1108</v>
      </c>
      <c r="Y1475" s="81"/>
      <c r="Z1475" s="81"/>
      <c r="AA1475" s="81" t="n">
        <v>0.1368</v>
      </c>
      <c r="AB1475" s="81"/>
      <c r="AC1475" s="81"/>
      <c r="AD1475" s="81"/>
      <c r="AE1475" s="81"/>
      <c r="AF1475" s="81"/>
      <c r="AG1475" s="81"/>
      <c r="AH1475" s="81"/>
      <c r="AI1475" s="81"/>
      <c r="AJ1475" s="81"/>
      <c r="AK1475" s="81"/>
      <c r="AL1475" s="81"/>
      <c r="AM1475" s="81"/>
      <c r="AN1475" s="81"/>
      <c r="AO1475" s="81" t="str">
        <f aca="false">D1475</f>
        <v>Arista</v>
      </c>
      <c r="AP1475" s="1" t="s">
        <v>6397</v>
      </c>
      <c r="AQ1475" s="1"/>
      <c r="AR1475" s="1"/>
      <c r="AS1475" s="1"/>
      <c r="AT1475" s="1"/>
      <c r="AU1475" s="1"/>
      <c r="AV1475" s="1"/>
      <c r="AW1475" s="1"/>
      <c r="AX1475" s="1"/>
      <c r="AY1475" s="1"/>
      <c r="AZ1475" s="1"/>
      <c r="BA1475" s="1"/>
      <c r="BB1475" s="1"/>
      <c r="BC1475" s="1"/>
      <c r="BD1475" s="1"/>
      <c r="BE1475" s="1"/>
      <c r="BF1475" s="1" t="s">
        <v>14668</v>
      </c>
      <c r="BG1475" s="1" t="s">
        <v>183</v>
      </c>
      <c r="BH1475" s="1"/>
      <c r="BI1475" s="1"/>
    </row>
    <row r="1476" customFormat="false" ht="12.75" hidden="false" customHeight="false" outlineLevel="0" collapsed="false">
      <c r="A1476" s="1" t="s">
        <v>10299</v>
      </c>
      <c r="B1476" s="1" t="s">
        <v>10300</v>
      </c>
      <c r="C1476" s="1" t="s">
        <v>177</v>
      </c>
      <c r="D1476" s="1" t="s">
        <v>82</v>
      </c>
      <c r="E1476" s="1" t="s">
        <v>10301</v>
      </c>
      <c r="F1476" s="1" t="s">
        <v>10302</v>
      </c>
      <c r="G1476" s="1" t="n">
        <v>51</v>
      </c>
      <c r="H1476" s="1" t="n">
        <v>1000</v>
      </c>
      <c r="I1476" s="101" t="s">
        <v>180</v>
      </c>
      <c r="J1476" s="1"/>
      <c r="K1476" s="1" t="n">
        <f aca="false">IFERROR(VLOOKUP(A1476,'[2]Pivot HorizontalMRP'!$A$4:$B$2689,2,0),0)</f>
        <v>0</v>
      </c>
      <c r="L1476" s="1" t="n">
        <f aca="false">IFERROR(VLOOKUP(A1476,'[2]Pivot HorizontalMRP'!$A$4:$C$2689,3,0),0)</f>
        <v>942</v>
      </c>
      <c r="M1476" s="1" t="n">
        <f aca="false">IFERROR(VLOOKUP(A1476,'[2]Pivot HorizontalMRP'!$A$4:$D$2689,0.4,0),0)</f>
        <v>0</v>
      </c>
      <c r="N1476" s="1" t="n">
        <f aca="false">IFERROR(VLOOKUP(A1476,'[2]Pivot HorizontalMRP'!$A$4:$E$2689,5,0),0)</f>
        <v>0</v>
      </c>
      <c r="O1476" s="1" t="n">
        <f aca="false">K1476+L1476</f>
        <v>942</v>
      </c>
      <c r="P1476" s="1" t="n">
        <f aca="false">K1476+L1476+M1476+N1476</f>
        <v>942</v>
      </c>
      <c r="Q1476" s="1" t="n">
        <f aca="false">IFERROR(VLOOKUP(A1476,'[2]Pivot HorizontalMRP'!$A$4:$F$2689,6,0),0)</f>
        <v>1013</v>
      </c>
      <c r="R1476" s="1" t="n">
        <f aca="false">IFERROR(VLOOKUP(A1476,'[2]Pivot HorizontalMRP'!$A$4:$G$2689,7,0),0)</f>
        <v>1253</v>
      </c>
      <c r="S1476" s="1" t="n">
        <f aca="false">IFERROR(VLOOKUP(A1476,'[2]Pivot HorizontalMRP'!$A$4:$H$2689,8,0),0)</f>
        <v>1492</v>
      </c>
      <c r="T1476" s="1" t="n">
        <f aca="false">IFERROR(VLOOKUP(A1476,'[2]Pivot HorizontalMRP'!$A$4:$I$2689,9,0),0)</f>
        <v>618</v>
      </c>
      <c r="U1476" s="1" t="n">
        <f aca="false">IF(I1476="delivery",O1476-SUM(Q1476+R1476),IF(I1476="PO",P1476-SUM(Q1476:R1476)))</f>
        <v>-1324</v>
      </c>
      <c r="V1476" s="81" t="n">
        <v>0.0758</v>
      </c>
      <c r="W1476" s="81"/>
      <c r="X1476" s="81" t="n">
        <f aca="false">W1476-V1476</f>
        <v>-0.0758</v>
      </c>
      <c r="Y1476" s="81"/>
      <c r="Z1476" s="81"/>
      <c r="AA1476" s="81" t="n">
        <v>0.09154</v>
      </c>
      <c r="AB1476" s="81"/>
      <c r="AC1476" s="81"/>
      <c r="AD1476" s="81"/>
      <c r="AE1476" s="81"/>
      <c r="AF1476" s="81"/>
      <c r="AG1476" s="81"/>
      <c r="AH1476" s="81"/>
      <c r="AI1476" s="81"/>
      <c r="AJ1476" s="81"/>
      <c r="AK1476" s="81"/>
      <c r="AL1476" s="81"/>
      <c r="AM1476" s="81"/>
      <c r="AN1476" s="81"/>
      <c r="AO1476" s="81" t="str">
        <f aca="false">D1476</f>
        <v>Arista</v>
      </c>
      <c r="AP1476" s="1" t="s">
        <v>6397</v>
      </c>
      <c r="AQ1476" s="1"/>
      <c r="AR1476" s="1"/>
      <c r="AS1476" s="1"/>
      <c r="AT1476" s="1"/>
      <c r="AU1476" s="1"/>
      <c r="AV1476" s="1"/>
      <c r="AW1476" s="1"/>
      <c r="AX1476" s="1"/>
      <c r="AY1476" s="1"/>
      <c r="AZ1476" s="1"/>
      <c r="BA1476" s="1"/>
      <c r="BB1476" s="1"/>
      <c r="BC1476" s="1"/>
      <c r="BD1476" s="1"/>
      <c r="BE1476" s="1"/>
      <c r="BF1476" s="1" t="s">
        <v>14668</v>
      </c>
      <c r="BG1476" s="1" t="s">
        <v>183</v>
      </c>
      <c r="BH1476" s="1"/>
      <c r="BI1476" s="1"/>
    </row>
    <row r="1477" customFormat="false" ht="12.75" hidden="false" customHeight="false" outlineLevel="0" collapsed="false">
      <c r="A1477" s="1" t="s">
        <v>10303</v>
      </c>
      <c r="B1477" s="1" t="s">
        <v>10304</v>
      </c>
      <c r="C1477" s="1" t="s">
        <v>177</v>
      </c>
      <c r="D1477" s="1" t="s">
        <v>82</v>
      </c>
      <c r="E1477" s="1" t="s">
        <v>15894</v>
      </c>
      <c r="F1477" s="1" t="s">
        <v>10306</v>
      </c>
      <c r="G1477" s="1" t="n">
        <v>71</v>
      </c>
      <c r="H1477" s="1" t="n">
        <v>3000</v>
      </c>
      <c r="I1477" s="101" t="s">
        <v>180</v>
      </c>
      <c r="J1477" s="1"/>
      <c r="K1477" s="1" t="n">
        <f aca="false">IFERROR(VLOOKUP(A1477,'[2]Pivot HorizontalMRP'!$A$4:$B$2689,2,0),0)</f>
        <v>0</v>
      </c>
      <c r="L1477" s="1" t="n">
        <f aca="false">IFERROR(VLOOKUP(A1477,'[2]Pivot HorizontalMRP'!$A$4:$C$2689,3,0),0)</f>
        <v>10807</v>
      </c>
      <c r="M1477" s="1" t="n">
        <f aca="false">IFERROR(VLOOKUP(A1477,'[2]Pivot HorizontalMRP'!$A$4:$D$2689,0.4,0),0)</f>
        <v>0</v>
      </c>
      <c r="N1477" s="1" t="n">
        <f aca="false">IFERROR(VLOOKUP(A1477,'[2]Pivot HorizontalMRP'!$A$4:$E$2689,5,0),0)</f>
        <v>6000</v>
      </c>
      <c r="O1477" s="1" t="n">
        <f aca="false">K1477+L1477</f>
        <v>10807</v>
      </c>
      <c r="P1477" s="1" t="n">
        <f aca="false">K1477+L1477+M1477+N1477</f>
        <v>16807</v>
      </c>
      <c r="Q1477" s="1" t="n">
        <f aca="false">IFERROR(VLOOKUP(A1477,'[2]Pivot HorizontalMRP'!$A$4:$F$2689,6,0),0)</f>
        <v>14249</v>
      </c>
      <c r="R1477" s="1" t="n">
        <f aca="false">IFERROR(VLOOKUP(A1477,'[2]Pivot HorizontalMRP'!$A$4:$G$2689,7,0),0)</f>
        <v>8911</v>
      </c>
      <c r="S1477" s="1" t="n">
        <f aca="false">IFERROR(VLOOKUP(A1477,'[2]Pivot HorizontalMRP'!$A$4:$H$2689,8,0),0)</f>
        <v>8436</v>
      </c>
      <c r="T1477" s="1" t="n">
        <f aca="false">IFERROR(VLOOKUP(A1477,'[2]Pivot HorizontalMRP'!$A$4:$I$2689,9,0),0)</f>
        <v>5680</v>
      </c>
      <c r="U1477" s="1" t="n">
        <f aca="false">IF(I1477="delivery",O1477-SUM(Q1477+R1477),IF(I1477="PO",P1477-SUM(Q1477:R1477)))</f>
        <v>-12353</v>
      </c>
      <c r="V1477" s="81" t="n">
        <v>0.123</v>
      </c>
      <c r="W1477" s="81"/>
      <c r="X1477" s="81" t="n">
        <f aca="false">W1477-V1477</f>
        <v>-0.123</v>
      </c>
      <c r="Y1477" s="81"/>
      <c r="Z1477" s="81"/>
      <c r="AA1477" s="81" t="n">
        <v>0.10938</v>
      </c>
      <c r="AB1477" s="81"/>
      <c r="AC1477" s="81"/>
      <c r="AD1477" s="81"/>
      <c r="AE1477" s="81"/>
      <c r="AF1477" s="81"/>
      <c r="AG1477" s="81"/>
      <c r="AH1477" s="81"/>
      <c r="AI1477" s="81"/>
      <c r="AJ1477" s="81"/>
      <c r="AK1477" s="81"/>
      <c r="AL1477" s="81"/>
      <c r="AM1477" s="81"/>
      <c r="AN1477" s="81"/>
      <c r="AO1477" s="81" t="str">
        <f aca="false">D1477</f>
        <v>Arista</v>
      </c>
      <c r="AP1477" s="1" t="s">
        <v>6397</v>
      </c>
      <c r="AQ1477" s="1"/>
      <c r="AR1477" s="1"/>
      <c r="AS1477" s="1"/>
      <c r="AT1477" s="1"/>
      <c r="AU1477" s="1"/>
      <c r="AV1477" s="1"/>
      <c r="AW1477" s="1"/>
      <c r="AX1477" s="1"/>
      <c r="AY1477" s="1"/>
      <c r="AZ1477" s="1"/>
      <c r="BA1477" s="1"/>
      <c r="BB1477" s="1"/>
      <c r="BC1477" s="1"/>
      <c r="BD1477" s="1"/>
      <c r="BE1477" s="1"/>
      <c r="BF1477" s="1" t="s">
        <v>14668</v>
      </c>
      <c r="BG1477" s="1" t="s">
        <v>183</v>
      </c>
      <c r="BH1477" s="1"/>
      <c r="BI1477" s="1"/>
    </row>
    <row r="1478" customFormat="false" ht="12.75" hidden="false" customHeight="false" outlineLevel="0" collapsed="false">
      <c r="A1478" s="1" t="s">
        <v>10307</v>
      </c>
      <c r="B1478" s="1" t="s">
        <v>10308</v>
      </c>
      <c r="C1478" s="1" t="s">
        <v>177</v>
      </c>
      <c r="D1478" s="1" t="s">
        <v>82</v>
      </c>
      <c r="E1478" s="1" t="s">
        <v>15895</v>
      </c>
      <c r="F1478" s="1" t="s">
        <v>10310</v>
      </c>
      <c r="G1478" s="1" t="n">
        <v>51</v>
      </c>
      <c r="H1478" s="1" t="n">
        <v>3000</v>
      </c>
      <c r="I1478" s="101" t="s">
        <v>180</v>
      </c>
      <c r="J1478" s="1"/>
      <c r="K1478" s="1" t="n">
        <f aca="false">IFERROR(VLOOKUP(A1478,'[2]Pivot HorizontalMRP'!$A$4:$B$2689,2,0),0)</f>
        <v>0</v>
      </c>
      <c r="L1478" s="1" t="n">
        <f aca="false">IFERROR(VLOOKUP(A1478,'[2]Pivot HorizontalMRP'!$A$4:$C$2689,3,0),0)</f>
        <v>10536</v>
      </c>
      <c r="M1478" s="1" t="n">
        <f aca="false">IFERROR(VLOOKUP(A1478,'[2]Pivot HorizontalMRP'!$A$4:$D$2689,0.4,0),0)</f>
        <v>0</v>
      </c>
      <c r="N1478" s="1" t="n">
        <f aca="false">IFERROR(VLOOKUP(A1478,'[2]Pivot HorizontalMRP'!$A$4:$E$2689,5,0),0)</f>
        <v>0</v>
      </c>
      <c r="O1478" s="1" t="n">
        <f aca="false">K1478+L1478</f>
        <v>10536</v>
      </c>
      <c r="P1478" s="1" t="n">
        <f aca="false">K1478+L1478+M1478+N1478</f>
        <v>10536</v>
      </c>
      <c r="Q1478" s="1" t="n">
        <f aca="false">IFERROR(VLOOKUP(A1478,'[2]Pivot HorizontalMRP'!$A$4:$F$2689,6,0),0)</f>
        <v>1695</v>
      </c>
      <c r="R1478" s="1" t="n">
        <f aca="false">IFERROR(VLOOKUP(A1478,'[2]Pivot HorizontalMRP'!$A$4:$G$2689,7,0),0)</f>
        <v>3391</v>
      </c>
      <c r="S1478" s="1" t="n">
        <f aca="false">IFERROR(VLOOKUP(A1478,'[2]Pivot HorizontalMRP'!$A$4:$H$2689,8,0),0)</f>
        <v>3275</v>
      </c>
      <c r="T1478" s="1" t="n">
        <f aca="false">IFERROR(VLOOKUP(A1478,'[2]Pivot HorizontalMRP'!$A$4:$I$2689,9,0),0)</f>
        <v>1585</v>
      </c>
      <c r="U1478" s="1" t="n">
        <f aca="false">IF(I1478="delivery",O1478-SUM(Q1478+R1478),IF(I1478="PO",P1478-SUM(Q1478:R1478)))</f>
        <v>5450</v>
      </c>
      <c r="V1478" s="81" t="n">
        <v>0.115</v>
      </c>
      <c r="W1478" s="81"/>
      <c r="X1478" s="81" t="n">
        <f aca="false">W1478-V1478</f>
        <v>-0.115</v>
      </c>
      <c r="Y1478" s="81"/>
      <c r="Z1478" s="81"/>
      <c r="AA1478" s="81" t="n">
        <v>0.115</v>
      </c>
      <c r="AB1478" s="81"/>
      <c r="AC1478" s="81"/>
      <c r="AD1478" s="81"/>
      <c r="AE1478" s="81"/>
      <c r="AF1478" s="81"/>
      <c r="AG1478" s="81"/>
      <c r="AH1478" s="81"/>
      <c r="AI1478" s="81"/>
      <c r="AJ1478" s="81"/>
      <c r="AK1478" s="81"/>
      <c r="AL1478" s="81"/>
      <c r="AM1478" s="81"/>
      <c r="AN1478" s="81"/>
      <c r="AO1478" s="81" t="str">
        <f aca="false">D1478</f>
        <v>Arista</v>
      </c>
      <c r="AP1478" s="1" t="s">
        <v>6397</v>
      </c>
      <c r="AQ1478" s="1"/>
      <c r="AR1478" s="1"/>
      <c r="AS1478" s="1"/>
      <c r="AT1478" s="1"/>
      <c r="AU1478" s="1"/>
      <c r="AV1478" s="1"/>
      <c r="AW1478" s="1"/>
      <c r="AX1478" s="1"/>
      <c r="AY1478" s="1"/>
      <c r="AZ1478" s="1"/>
      <c r="BA1478" s="1"/>
      <c r="BB1478" s="1"/>
      <c r="BC1478" s="1"/>
      <c r="BD1478" s="1"/>
      <c r="BE1478" s="1"/>
      <c r="BF1478" s="1" t="s">
        <v>14668</v>
      </c>
      <c r="BG1478" s="1" t="s">
        <v>183</v>
      </c>
      <c r="BH1478" s="1"/>
      <c r="BI1478" s="1"/>
    </row>
    <row r="1479" customFormat="false" ht="12.75" hidden="false" customHeight="false" outlineLevel="0" collapsed="false">
      <c r="A1479" s="1" t="s">
        <v>10311</v>
      </c>
      <c r="B1479" s="1" t="s">
        <v>10312</v>
      </c>
      <c r="C1479" s="1" t="s">
        <v>177</v>
      </c>
      <c r="D1479" s="1" t="s">
        <v>82</v>
      </c>
      <c r="E1479" s="1" t="s">
        <v>15896</v>
      </c>
      <c r="F1479" s="1" t="s">
        <v>10314</v>
      </c>
      <c r="G1479" s="1" t="n">
        <v>131</v>
      </c>
      <c r="H1479" s="1" t="n">
        <v>1000</v>
      </c>
      <c r="I1479" s="101" t="s">
        <v>180</v>
      </c>
      <c r="J1479" s="1"/>
      <c r="K1479" s="1" t="n">
        <f aca="false">IFERROR(VLOOKUP(A1479,'[2]Pivot HorizontalMRP'!$A$4:$B$2689,2,0),0)</f>
        <v>0</v>
      </c>
      <c r="L1479" s="1" t="n">
        <f aca="false">IFERROR(VLOOKUP(A1479,'[2]Pivot HorizontalMRP'!$A$4:$C$2689,3,0),0)</f>
        <v>4071</v>
      </c>
      <c r="M1479" s="1" t="n">
        <f aca="false">IFERROR(VLOOKUP(A1479,'[2]Pivot HorizontalMRP'!$A$4:$D$2689,0.4,0),0)</f>
        <v>0</v>
      </c>
      <c r="N1479" s="1" t="n">
        <f aca="false">IFERROR(VLOOKUP(A1479,'[2]Pivot HorizontalMRP'!$A$4:$E$2689,5,0),0)</f>
        <v>5000</v>
      </c>
      <c r="O1479" s="1" t="n">
        <f aca="false">K1479+L1479</f>
        <v>4071</v>
      </c>
      <c r="P1479" s="1" t="n">
        <f aca="false">K1479+L1479+M1479+N1479</f>
        <v>9071</v>
      </c>
      <c r="Q1479" s="1" t="n">
        <f aca="false">IFERROR(VLOOKUP(A1479,'[2]Pivot HorizontalMRP'!$A$4:$F$2689,6,0),0)</f>
        <v>2861</v>
      </c>
      <c r="R1479" s="1" t="n">
        <f aca="false">IFERROR(VLOOKUP(A1479,'[2]Pivot HorizontalMRP'!$A$4:$G$2689,7,0),0)</f>
        <v>5168</v>
      </c>
      <c r="S1479" s="1" t="n">
        <f aca="false">IFERROR(VLOOKUP(A1479,'[2]Pivot HorizontalMRP'!$A$4:$H$2689,8,0),0)</f>
        <v>3465</v>
      </c>
      <c r="T1479" s="1" t="n">
        <f aca="false">IFERROR(VLOOKUP(A1479,'[2]Pivot HorizontalMRP'!$A$4:$I$2689,9,0),0)</f>
        <v>2205</v>
      </c>
      <c r="U1479" s="1" t="n">
        <f aca="false">IF(I1479="delivery",O1479-SUM(Q1479+R1479),IF(I1479="PO",P1479-SUM(Q1479:R1479)))</f>
        <v>-3958</v>
      </c>
      <c r="V1479" s="81" t="n">
        <v>0.27</v>
      </c>
      <c r="W1479" s="81"/>
      <c r="X1479" s="81" t="n">
        <f aca="false">W1479-V1479</f>
        <v>-0.27</v>
      </c>
      <c r="Y1479" s="81"/>
      <c r="Z1479" s="81"/>
      <c r="AA1479" s="81" t="n">
        <v>0.18</v>
      </c>
      <c r="AB1479" s="81"/>
      <c r="AC1479" s="81"/>
      <c r="AD1479" s="81"/>
      <c r="AE1479" s="81"/>
      <c r="AF1479" s="81"/>
      <c r="AG1479" s="81"/>
      <c r="AH1479" s="81"/>
      <c r="AI1479" s="81"/>
      <c r="AJ1479" s="81"/>
      <c r="AK1479" s="81"/>
      <c r="AL1479" s="81"/>
      <c r="AM1479" s="81"/>
      <c r="AN1479" s="81"/>
      <c r="AO1479" s="81" t="str">
        <f aca="false">D1479</f>
        <v>Arista</v>
      </c>
      <c r="AP1479" s="1" t="s">
        <v>6397</v>
      </c>
      <c r="AQ1479" s="1"/>
      <c r="AR1479" s="1"/>
      <c r="AS1479" s="1"/>
      <c r="AT1479" s="1"/>
      <c r="AU1479" s="1"/>
      <c r="AV1479" s="1"/>
      <c r="AW1479" s="1"/>
      <c r="AX1479" s="1"/>
      <c r="AY1479" s="1"/>
      <c r="AZ1479" s="1"/>
      <c r="BA1479" s="1"/>
      <c r="BB1479" s="1"/>
      <c r="BC1479" s="1"/>
      <c r="BD1479" s="1"/>
      <c r="BE1479" s="1"/>
      <c r="BF1479" s="1" t="s">
        <v>14668</v>
      </c>
      <c r="BG1479" s="1" t="s">
        <v>183</v>
      </c>
      <c r="BH1479" s="1"/>
      <c r="BI1479" s="1"/>
    </row>
    <row r="1480" customFormat="false" ht="12.75" hidden="false" customHeight="false" outlineLevel="0" collapsed="false">
      <c r="A1480" s="1" t="s">
        <v>10315</v>
      </c>
      <c r="B1480" s="1" t="s">
        <v>10316</v>
      </c>
      <c r="C1480" s="1" t="s">
        <v>177</v>
      </c>
      <c r="D1480" s="1" t="s">
        <v>82</v>
      </c>
      <c r="E1480" s="1" t="s">
        <v>15897</v>
      </c>
      <c r="F1480" s="1" t="s">
        <v>10318</v>
      </c>
      <c r="G1480" s="1" t="n">
        <v>71</v>
      </c>
      <c r="H1480" s="1" t="n">
        <v>3000</v>
      </c>
      <c r="I1480" s="101" t="s">
        <v>180</v>
      </c>
      <c r="J1480" s="1"/>
      <c r="K1480" s="1" t="n">
        <f aca="false">IFERROR(VLOOKUP(A1480,'[2]Pivot HorizontalMRP'!$A$4:$B$2689,2,0),0)</f>
        <v>0</v>
      </c>
      <c r="L1480" s="1" t="n">
        <f aca="false">IFERROR(VLOOKUP(A1480,'[2]Pivot HorizontalMRP'!$A$4:$C$2689,3,0),0)</f>
        <v>1503</v>
      </c>
      <c r="M1480" s="1" t="n">
        <f aca="false">IFERROR(VLOOKUP(A1480,'[2]Pivot HorizontalMRP'!$A$4:$D$2689,0.4,0),0)</f>
        <v>0</v>
      </c>
      <c r="N1480" s="1" t="n">
        <f aca="false">IFERROR(VLOOKUP(A1480,'[2]Pivot HorizontalMRP'!$A$4:$E$2689,5,0),0)</f>
        <v>0</v>
      </c>
      <c r="O1480" s="1" t="n">
        <f aca="false">K1480+L1480</f>
        <v>1503</v>
      </c>
      <c r="P1480" s="1" t="n">
        <f aca="false">K1480+L1480+M1480+N1480</f>
        <v>1503</v>
      </c>
      <c r="Q1480" s="1" t="n">
        <f aca="false">IFERROR(VLOOKUP(A1480,'[2]Pivot HorizontalMRP'!$A$4:$F$2689,6,0),0)</f>
        <v>252</v>
      </c>
      <c r="R1480" s="1" t="n">
        <f aca="false">IFERROR(VLOOKUP(A1480,'[2]Pivot HorizontalMRP'!$A$4:$G$2689,7,0),0)</f>
        <v>0</v>
      </c>
      <c r="S1480" s="1" t="n">
        <f aca="false">IFERROR(VLOOKUP(A1480,'[2]Pivot HorizontalMRP'!$A$4:$H$2689,8,0),0)</f>
        <v>0</v>
      </c>
      <c r="T1480" s="1" t="n">
        <f aca="false">IFERROR(VLOOKUP(A1480,'[2]Pivot HorizontalMRP'!$A$4:$I$2689,9,0),0)</f>
        <v>0</v>
      </c>
      <c r="U1480" s="1" t="n">
        <f aca="false">IF(I1480="delivery",O1480-SUM(Q1480+R1480),IF(I1480="PO",P1480-SUM(Q1480:R1480)))</f>
        <v>1251</v>
      </c>
      <c r="V1480" s="81" t="n">
        <v>0.23</v>
      </c>
      <c r="W1480" s="81"/>
      <c r="X1480" s="81" t="n">
        <f aca="false">W1480-V1480</f>
        <v>-0.23</v>
      </c>
      <c r="Y1480" s="81"/>
      <c r="Z1480" s="81"/>
      <c r="AA1480" s="81" t="n">
        <v>0.23</v>
      </c>
      <c r="AB1480" s="81"/>
      <c r="AC1480" s="81"/>
      <c r="AD1480" s="81"/>
      <c r="AE1480" s="81"/>
      <c r="AF1480" s="81"/>
      <c r="AG1480" s="81"/>
      <c r="AH1480" s="81"/>
      <c r="AI1480" s="81"/>
      <c r="AJ1480" s="81"/>
      <c r="AK1480" s="81"/>
      <c r="AL1480" s="81"/>
      <c r="AM1480" s="81"/>
      <c r="AN1480" s="81"/>
      <c r="AO1480" s="81" t="str">
        <f aca="false">D1480</f>
        <v>Arista</v>
      </c>
      <c r="AP1480" s="1" t="s">
        <v>6397</v>
      </c>
      <c r="AQ1480" s="1"/>
      <c r="AR1480" s="1"/>
      <c r="AS1480" s="1"/>
      <c r="AT1480" s="1"/>
      <c r="AU1480" s="1"/>
      <c r="AV1480" s="1"/>
      <c r="AW1480" s="1"/>
      <c r="AX1480" s="1"/>
      <c r="AY1480" s="1"/>
      <c r="AZ1480" s="1"/>
      <c r="BA1480" s="1"/>
      <c r="BB1480" s="1"/>
      <c r="BC1480" s="1"/>
      <c r="BD1480" s="1"/>
      <c r="BE1480" s="1"/>
      <c r="BF1480" s="1" t="s">
        <v>14668</v>
      </c>
      <c r="BG1480" s="1" t="s">
        <v>183</v>
      </c>
      <c r="BH1480" s="1"/>
      <c r="BI1480" s="1"/>
    </row>
    <row r="1481" customFormat="false" ht="12.75" hidden="false" customHeight="false" outlineLevel="0" collapsed="false">
      <c r="A1481" s="1" t="s">
        <v>10319</v>
      </c>
      <c r="B1481" s="1" t="s">
        <v>10320</v>
      </c>
      <c r="C1481" s="1" t="s">
        <v>177</v>
      </c>
      <c r="D1481" s="1" t="s">
        <v>82</v>
      </c>
      <c r="E1481" s="1" t="s">
        <v>10321</v>
      </c>
      <c r="F1481" s="1" t="s">
        <v>10322</v>
      </c>
      <c r="G1481" s="1" t="n">
        <v>41</v>
      </c>
      <c r="H1481" s="1" t="n">
        <v>1000</v>
      </c>
      <c r="I1481" s="101" t="s">
        <v>180</v>
      </c>
      <c r="J1481" s="1"/>
      <c r="K1481" s="1" t="n">
        <f aca="false">IFERROR(VLOOKUP(A1481,'[2]Pivot HorizontalMRP'!$A$4:$B$2689,2,0),0)</f>
        <v>0</v>
      </c>
      <c r="L1481" s="1" t="n">
        <f aca="false">IFERROR(VLOOKUP(A1481,'[2]Pivot HorizontalMRP'!$A$4:$C$2689,3,0),0)</f>
        <v>0</v>
      </c>
      <c r="M1481" s="1" t="n">
        <f aca="false">IFERROR(VLOOKUP(A1481,'[2]Pivot HorizontalMRP'!$A$4:$D$2689,0.4,0),0)</f>
        <v>0</v>
      </c>
      <c r="N1481" s="1" t="n">
        <f aca="false">IFERROR(VLOOKUP(A1481,'[2]Pivot HorizontalMRP'!$A$4:$E$2689,5,0),0)</f>
        <v>0</v>
      </c>
      <c r="O1481" s="1" t="n">
        <f aca="false">K1481+L1481</f>
        <v>0</v>
      </c>
      <c r="P1481" s="1" t="n">
        <f aca="false">K1481+L1481+M1481+N1481</f>
        <v>0</v>
      </c>
      <c r="Q1481" s="1" t="n">
        <f aca="false">IFERROR(VLOOKUP(A1481,'[2]Pivot HorizontalMRP'!$A$4:$F$2689,6,0),0)</f>
        <v>0</v>
      </c>
      <c r="R1481" s="1" t="n">
        <f aca="false">IFERROR(VLOOKUP(A1481,'[2]Pivot HorizontalMRP'!$A$4:$G$2689,7,0),0)</f>
        <v>0</v>
      </c>
      <c r="S1481" s="1" t="n">
        <f aca="false">IFERROR(VLOOKUP(A1481,'[2]Pivot HorizontalMRP'!$A$4:$H$2689,8,0),0)</f>
        <v>0</v>
      </c>
      <c r="T1481" s="1" t="n">
        <f aca="false">IFERROR(VLOOKUP(A1481,'[2]Pivot HorizontalMRP'!$A$4:$I$2689,9,0),0)</f>
        <v>0</v>
      </c>
      <c r="U1481" s="1" t="n">
        <f aca="false">IF(I1481="delivery",O1481-SUM(Q1481+R1481),IF(I1481="PO",P1481-SUM(Q1481:R1481)))</f>
        <v>0</v>
      </c>
      <c r="V1481" s="81" t="n">
        <v>0.1444</v>
      </c>
      <c r="W1481" s="81"/>
      <c r="X1481" s="81" t="n">
        <f aca="false">W1481-V1481</f>
        <v>-0.1444</v>
      </c>
      <c r="Y1481" s="81"/>
      <c r="Z1481" s="81"/>
      <c r="AA1481" s="81"/>
      <c r="AB1481" s="81"/>
      <c r="AC1481" s="81"/>
      <c r="AD1481" s="81"/>
      <c r="AE1481" s="81"/>
      <c r="AF1481" s="81"/>
      <c r="AG1481" s="81"/>
      <c r="AH1481" s="81"/>
      <c r="AI1481" s="81"/>
      <c r="AJ1481" s="81"/>
      <c r="AK1481" s="81"/>
      <c r="AL1481" s="81"/>
      <c r="AM1481" s="81"/>
      <c r="AN1481" s="81"/>
      <c r="AO1481" s="81" t="str">
        <f aca="false">D1481</f>
        <v>Arista</v>
      </c>
      <c r="AP1481" s="1" t="s">
        <v>6397</v>
      </c>
      <c r="AQ1481" s="1"/>
      <c r="AR1481" s="1"/>
      <c r="AS1481" s="1"/>
      <c r="AT1481" s="1"/>
      <c r="AU1481" s="1"/>
      <c r="AV1481" s="1"/>
      <c r="AW1481" s="1"/>
      <c r="AX1481" s="1"/>
      <c r="AY1481" s="1"/>
      <c r="AZ1481" s="1"/>
      <c r="BA1481" s="1"/>
      <c r="BB1481" s="1"/>
      <c r="BC1481" s="1"/>
      <c r="BD1481" s="1"/>
      <c r="BE1481" s="1"/>
      <c r="BF1481" s="1" t="s">
        <v>14668</v>
      </c>
      <c r="BG1481" s="1" t="s">
        <v>183</v>
      </c>
      <c r="BH1481" s="1"/>
      <c r="BI1481" s="1"/>
    </row>
    <row r="1482" customFormat="false" ht="12.75" hidden="false" customHeight="false" outlineLevel="0" collapsed="false">
      <c r="A1482" s="1" t="s">
        <v>10323</v>
      </c>
      <c r="B1482" s="1" t="s">
        <v>10324</v>
      </c>
      <c r="C1482" s="1" t="s">
        <v>177</v>
      </c>
      <c r="D1482" s="1" t="s">
        <v>82</v>
      </c>
      <c r="E1482" s="1" t="s">
        <v>15898</v>
      </c>
      <c r="F1482" s="1" t="s">
        <v>10326</v>
      </c>
      <c r="G1482" s="1" t="n">
        <v>61</v>
      </c>
      <c r="H1482" s="1" t="n">
        <v>1000</v>
      </c>
      <c r="I1482" s="101" t="s">
        <v>180</v>
      </c>
      <c r="J1482" s="1"/>
      <c r="K1482" s="1" t="n">
        <f aca="false">IFERROR(VLOOKUP(A1482,'[2]Pivot HorizontalMRP'!$A$4:$B$2689,2,0),0)</f>
        <v>0</v>
      </c>
      <c r="L1482" s="1" t="n">
        <f aca="false">IFERROR(VLOOKUP(A1482,'[2]Pivot HorizontalMRP'!$A$4:$C$2689,3,0),0)</f>
        <v>3941</v>
      </c>
      <c r="M1482" s="1" t="n">
        <f aca="false">IFERROR(VLOOKUP(A1482,'[2]Pivot HorizontalMRP'!$A$4:$D$2689,0.4,0),0)</f>
        <v>0</v>
      </c>
      <c r="N1482" s="1" t="n">
        <f aca="false">IFERROR(VLOOKUP(A1482,'[2]Pivot HorizontalMRP'!$A$4:$E$2689,5,0),0)</f>
        <v>0</v>
      </c>
      <c r="O1482" s="1" t="n">
        <f aca="false">K1482+L1482</f>
        <v>3941</v>
      </c>
      <c r="P1482" s="1" t="n">
        <f aca="false">K1482+L1482+M1482+N1482</f>
        <v>3941</v>
      </c>
      <c r="Q1482" s="1" t="n">
        <f aca="false">IFERROR(VLOOKUP(A1482,'[2]Pivot HorizontalMRP'!$A$4:$F$2689,6,0),0)</f>
        <v>2438</v>
      </c>
      <c r="R1482" s="1" t="n">
        <f aca="false">IFERROR(VLOOKUP(A1482,'[2]Pivot HorizontalMRP'!$A$4:$G$2689,7,0),0)</f>
        <v>4943</v>
      </c>
      <c r="S1482" s="1" t="n">
        <f aca="false">IFERROR(VLOOKUP(A1482,'[2]Pivot HorizontalMRP'!$A$4:$H$2689,8,0),0)</f>
        <v>3509</v>
      </c>
      <c r="T1482" s="1" t="n">
        <f aca="false">IFERROR(VLOOKUP(A1482,'[2]Pivot HorizontalMRP'!$A$4:$I$2689,9,0),0)</f>
        <v>2729</v>
      </c>
      <c r="U1482" s="1" t="n">
        <f aca="false">IF(I1482="delivery",O1482-SUM(Q1482+R1482),IF(I1482="PO",P1482-SUM(Q1482:R1482)))</f>
        <v>-3440</v>
      </c>
      <c r="V1482" s="81" t="n">
        <v>0.1982</v>
      </c>
      <c r="W1482" s="81"/>
      <c r="X1482" s="81" t="n">
        <f aca="false">W1482-V1482</f>
        <v>-0.1982</v>
      </c>
      <c r="Y1482" s="81"/>
      <c r="Z1482" s="81"/>
      <c r="AA1482" s="81" t="n">
        <v>0.2485</v>
      </c>
      <c r="AB1482" s="81"/>
      <c r="AC1482" s="81"/>
      <c r="AD1482" s="81"/>
      <c r="AE1482" s="81"/>
      <c r="AF1482" s="81"/>
      <c r="AG1482" s="81"/>
      <c r="AH1482" s="81"/>
      <c r="AI1482" s="81"/>
      <c r="AJ1482" s="81"/>
      <c r="AK1482" s="81"/>
      <c r="AL1482" s="81"/>
      <c r="AM1482" s="81"/>
      <c r="AN1482" s="81"/>
      <c r="AO1482" s="81" t="str">
        <f aca="false">D1482</f>
        <v>Arista</v>
      </c>
      <c r="AP1482" s="1" t="s">
        <v>6397</v>
      </c>
      <c r="AQ1482" s="1"/>
      <c r="AR1482" s="1"/>
      <c r="AS1482" s="1"/>
      <c r="AT1482" s="1"/>
      <c r="AU1482" s="1"/>
      <c r="AV1482" s="1"/>
      <c r="AW1482" s="1"/>
      <c r="AX1482" s="1"/>
      <c r="AY1482" s="1"/>
      <c r="AZ1482" s="1"/>
      <c r="BA1482" s="1"/>
      <c r="BB1482" s="1"/>
      <c r="BC1482" s="1"/>
      <c r="BD1482" s="1"/>
      <c r="BE1482" s="1"/>
      <c r="BF1482" s="1" t="s">
        <v>14668</v>
      </c>
      <c r="BG1482" s="1" t="s">
        <v>183</v>
      </c>
      <c r="BH1482" s="1"/>
      <c r="BI1482" s="1"/>
    </row>
    <row r="1483" customFormat="false" ht="12.75" hidden="false" customHeight="false" outlineLevel="0" collapsed="false">
      <c r="A1483" s="1" t="s">
        <v>3773</v>
      </c>
      <c r="B1483" s="1" t="s">
        <v>3774</v>
      </c>
      <c r="C1483" s="1" t="s">
        <v>177</v>
      </c>
      <c r="D1483" s="1" t="s">
        <v>1471</v>
      </c>
      <c r="E1483" s="1" t="s">
        <v>15899</v>
      </c>
      <c r="F1483" s="1" t="s">
        <v>15900</v>
      </c>
      <c r="G1483" s="1" t="n">
        <v>81</v>
      </c>
      <c r="H1483" s="1" t="n">
        <v>80</v>
      </c>
      <c r="I1483" s="101" t="s">
        <v>188</v>
      </c>
      <c r="J1483" s="1"/>
      <c r="K1483" s="1" t="n">
        <f aca="false">IFERROR(VLOOKUP(A1483,'[2]Pivot HorizontalMRP'!$A$4:$B$2689,2,0),0)</f>
        <v>0</v>
      </c>
      <c r="L1483" s="1" t="n">
        <f aca="false">IFERROR(VLOOKUP(A1483,'[2]Pivot HorizontalMRP'!$A$4:$C$2689,3,0),0)</f>
        <v>9174</v>
      </c>
      <c r="M1483" s="1" t="n">
        <f aca="false">IFERROR(VLOOKUP(A1483,'[2]Pivot HorizontalMRP'!$A$4:$D$2689,0.4,0),0)</f>
        <v>0</v>
      </c>
      <c r="N1483" s="1" t="n">
        <f aca="false">IFERROR(VLOOKUP(A1483,'[2]Pivot HorizontalMRP'!$A$4:$E$2689,5,0),0)</f>
        <v>0</v>
      </c>
      <c r="O1483" s="1" t="n">
        <f aca="false">K1483+L1483</f>
        <v>9174</v>
      </c>
      <c r="P1483" s="1" t="n">
        <f aca="false">K1483+L1483+M1483+N1483</f>
        <v>9174</v>
      </c>
      <c r="Q1483" s="1" t="n">
        <f aca="false">IFERROR(VLOOKUP(A1483,'[2]Pivot HorizontalMRP'!$A$4:$F$2689,6,0),0)</f>
        <v>19913</v>
      </c>
      <c r="R1483" s="1" t="n">
        <f aca="false">IFERROR(VLOOKUP(A1483,'[2]Pivot HorizontalMRP'!$A$4:$G$2689,7,0),0)</f>
        <v>13484</v>
      </c>
      <c r="S1483" s="1" t="n">
        <f aca="false">IFERROR(VLOOKUP(A1483,'[2]Pivot HorizontalMRP'!$A$4:$H$2689,8,0),0)</f>
        <v>12020</v>
      </c>
      <c r="T1483" s="1" t="n">
        <f aca="false">IFERROR(VLOOKUP(A1483,'[2]Pivot HorizontalMRP'!$A$4:$I$2689,9,0),0)</f>
        <v>7840</v>
      </c>
      <c r="U1483" s="1" t="n">
        <f aca="false">IF(I1483="delivery",O1483-SUM(Q1483+R1483),IF(I1483="PO",P1483-SUM(Q1483:R1483)))</f>
        <v>-24223</v>
      </c>
      <c r="V1483" s="81" t="n">
        <v>0.135</v>
      </c>
      <c r="W1483" s="81"/>
      <c r="X1483" s="81" t="n">
        <f aca="false">W1483-V1483</f>
        <v>-0.135</v>
      </c>
      <c r="Y1483" s="81"/>
      <c r="Z1483" s="81"/>
      <c r="AA1483" s="81" t="n">
        <v>0.135</v>
      </c>
      <c r="AB1483" s="81"/>
      <c r="AC1483" s="81"/>
      <c r="AD1483" s="81"/>
      <c r="AE1483" s="81"/>
      <c r="AF1483" s="81"/>
      <c r="AG1483" s="81"/>
      <c r="AH1483" s="81"/>
      <c r="AI1483" s="81"/>
      <c r="AJ1483" s="81"/>
      <c r="AK1483" s="81"/>
      <c r="AL1483" s="81"/>
      <c r="AM1483" s="81"/>
      <c r="AN1483" s="81"/>
      <c r="AO1483" s="81" t="str">
        <f aca="false">D1483</f>
        <v>Sanmina</v>
      </c>
      <c r="AP1483" s="1" t="s">
        <v>3124</v>
      </c>
      <c r="AQ1483" s="1"/>
      <c r="AR1483" s="1"/>
      <c r="AS1483" s="1"/>
      <c r="AT1483" s="1"/>
      <c r="AU1483" s="1"/>
      <c r="AV1483" s="1"/>
      <c r="AW1483" s="1"/>
      <c r="AX1483" s="1"/>
      <c r="AY1483" s="1"/>
      <c r="AZ1483" s="1"/>
      <c r="BA1483" s="1"/>
      <c r="BB1483" s="1"/>
      <c r="BC1483" s="1"/>
      <c r="BD1483" s="1"/>
      <c r="BE1483" s="1"/>
      <c r="BF1483" s="1" t="s">
        <v>14668</v>
      </c>
      <c r="BG1483" s="1" t="s">
        <v>183</v>
      </c>
      <c r="BH1483" s="1"/>
      <c r="BI1483" s="1"/>
    </row>
    <row r="1484" customFormat="false" ht="12.75" hidden="false" customHeight="false" outlineLevel="0" collapsed="false">
      <c r="A1484" s="1" t="s">
        <v>3777</v>
      </c>
      <c r="B1484" s="1" t="s">
        <v>3778</v>
      </c>
      <c r="C1484" s="1" t="s">
        <v>177</v>
      </c>
      <c r="D1484" s="1" t="s">
        <v>1471</v>
      </c>
      <c r="E1484" s="1" t="s">
        <v>15901</v>
      </c>
      <c r="F1484" s="1" t="s">
        <v>3780</v>
      </c>
      <c r="G1484" s="1" t="n">
        <v>23</v>
      </c>
      <c r="H1484" s="1" t="n">
        <v>40</v>
      </c>
      <c r="I1484" s="101" t="s">
        <v>188</v>
      </c>
      <c r="J1484" s="1"/>
      <c r="K1484" s="1" t="n">
        <f aca="false">IFERROR(VLOOKUP(A1484,'[2]Pivot HorizontalMRP'!$A$4:$B$2689,2,0),0)</f>
        <v>0</v>
      </c>
      <c r="L1484" s="1" t="n">
        <f aca="false">IFERROR(VLOOKUP(A1484,'[2]Pivot HorizontalMRP'!$A$4:$C$2689,3,0),0)</f>
        <v>1173</v>
      </c>
      <c r="M1484" s="1" t="n">
        <f aca="false">IFERROR(VLOOKUP(A1484,'[2]Pivot HorizontalMRP'!$A$4:$D$2689,0.4,0),0)</f>
        <v>0</v>
      </c>
      <c r="N1484" s="1" t="n">
        <f aca="false">IFERROR(VLOOKUP(A1484,'[2]Pivot HorizontalMRP'!$A$4:$E$2689,5,0),0)</f>
        <v>0</v>
      </c>
      <c r="O1484" s="1" t="n">
        <f aca="false">K1484+L1484</f>
        <v>1173</v>
      </c>
      <c r="P1484" s="1" t="n">
        <f aca="false">K1484+L1484+M1484+N1484</f>
        <v>1173</v>
      </c>
      <c r="Q1484" s="1" t="n">
        <f aca="false">IFERROR(VLOOKUP(A1484,'[2]Pivot HorizontalMRP'!$A$4:$F$2689,6,0),0)</f>
        <v>752</v>
      </c>
      <c r="R1484" s="1" t="n">
        <f aca="false">IFERROR(VLOOKUP(A1484,'[2]Pivot HorizontalMRP'!$A$4:$G$2689,7,0),0)</f>
        <v>934</v>
      </c>
      <c r="S1484" s="1" t="n">
        <f aca="false">IFERROR(VLOOKUP(A1484,'[2]Pivot HorizontalMRP'!$A$4:$H$2689,8,0),0)</f>
        <v>896</v>
      </c>
      <c r="T1484" s="1" t="n">
        <f aca="false">IFERROR(VLOOKUP(A1484,'[2]Pivot HorizontalMRP'!$A$4:$I$2689,9,0),0)</f>
        <v>586</v>
      </c>
      <c r="U1484" s="1" t="n">
        <f aca="false">IF(I1484="delivery",O1484-SUM(Q1484+R1484),IF(I1484="PO",P1484-SUM(Q1484:R1484)))</f>
        <v>-513</v>
      </c>
      <c r="V1484" s="81" t="n">
        <v>0.445</v>
      </c>
      <c r="W1484" s="81"/>
      <c r="X1484" s="81" t="n">
        <f aca="false">W1484-V1484</f>
        <v>-0.445</v>
      </c>
      <c r="Y1484" s="81"/>
      <c r="Z1484" s="81"/>
      <c r="AA1484" s="81" t="n">
        <v>0.445</v>
      </c>
      <c r="AB1484" s="81"/>
      <c r="AC1484" s="81"/>
      <c r="AD1484" s="81"/>
      <c r="AE1484" s="81"/>
      <c r="AF1484" s="81"/>
      <c r="AG1484" s="81"/>
      <c r="AH1484" s="81"/>
      <c r="AI1484" s="81"/>
      <c r="AJ1484" s="81"/>
      <c r="AK1484" s="81"/>
      <c r="AL1484" s="81"/>
      <c r="AM1484" s="81"/>
      <c r="AN1484" s="81"/>
      <c r="AO1484" s="81" t="str">
        <f aca="false">D1484</f>
        <v>Sanmina</v>
      </c>
      <c r="AP1484" s="1" t="s">
        <v>3124</v>
      </c>
      <c r="AQ1484" s="1"/>
      <c r="AR1484" s="1"/>
      <c r="AS1484" s="1"/>
      <c r="AT1484" s="1"/>
      <c r="AU1484" s="1"/>
      <c r="AV1484" s="1"/>
      <c r="AW1484" s="1"/>
      <c r="AX1484" s="1"/>
      <c r="AY1484" s="1"/>
      <c r="AZ1484" s="1"/>
      <c r="BA1484" s="1"/>
      <c r="BB1484" s="1"/>
      <c r="BC1484" s="1"/>
      <c r="BD1484" s="1"/>
      <c r="BE1484" s="1"/>
      <c r="BF1484" s="1" t="s">
        <v>14668</v>
      </c>
      <c r="BG1484" s="1" t="s">
        <v>183</v>
      </c>
      <c r="BH1484" s="1"/>
      <c r="BI1484" s="1"/>
    </row>
    <row r="1485" customFormat="false" ht="12.75" hidden="false" customHeight="false" outlineLevel="0" collapsed="false">
      <c r="A1485" s="1" t="s">
        <v>14244</v>
      </c>
      <c r="B1485" s="1" t="s">
        <v>14245</v>
      </c>
      <c r="C1485" s="1" t="s">
        <v>177</v>
      </c>
      <c r="D1485" s="1" t="s">
        <v>1471</v>
      </c>
      <c r="E1485" s="1" t="s">
        <v>15902</v>
      </c>
      <c r="F1485" s="1" t="s">
        <v>15900</v>
      </c>
      <c r="G1485" s="1" t="n">
        <v>55</v>
      </c>
      <c r="H1485" s="1" t="n">
        <v>1</v>
      </c>
      <c r="I1485" s="101" t="s">
        <v>188</v>
      </c>
      <c r="J1485" s="1"/>
      <c r="K1485" s="1" t="n">
        <f aca="false">IFERROR(VLOOKUP(A1485,'[2]Pivot HorizontalMRP'!$A$4:$B$2689,2,0),0)</f>
        <v>0</v>
      </c>
      <c r="L1485" s="1" t="n">
        <f aca="false">IFERROR(VLOOKUP(A1485,'[2]Pivot HorizontalMRP'!$A$4:$C$2689,3,0),0)</f>
        <v>100</v>
      </c>
      <c r="M1485" s="1" t="n">
        <f aca="false">IFERROR(VLOOKUP(A1485,'[2]Pivot HorizontalMRP'!$A$4:$D$2689,0.4,0),0)</f>
        <v>0</v>
      </c>
      <c r="N1485" s="1" t="n">
        <f aca="false">IFERROR(VLOOKUP(A1485,'[2]Pivot HorizontalMRP'!$A$4:$E$2689,5,0),0)</f>
        <v>280</v>
      </c>
      <c r="O1485" s="1" t="n">
        <f aca="false">K1485+L1485</f>
        <v>100</v>
      </c>
      <c r="P1485" s="1" t="n">
        <f aca="false">K1485+L1485+M1485+N1485</f>
        <v>380</v>
      </c>
      <c r="Q1485" s="1" t="n">
        <f aca="false">IFERROR(VLOOKUP(A1485,'[2]Pivot HorizontalMRP'!$A$4:$F$2689,6,0),0)</f>
        <v>359</v>
      </c>
      <c r="R1485" s="1" t="n">
        <f aca="false">IFERROR(VLOOKUP(A1485,'[2]Pivot HorizontalMRP'!$A$4:$G$2689,7,0),0)</f>
        <v>1443</v>
      </c>
      <c r="S1485" s="1" t="n">
        <f aca="false">IFERROR(VLOOKUP(A1485,'[2]Pivot HorizontalMRP'!$A$4:$H$2689,8,0),0)</f>
        <v>822</v>
      </c>
      <c r="T1485" s="1" t="n">
        <f aca="false">IFERROR(VLOOKUP(A1485,'[2]Pivot HorizontalMRP'!$A$4:$I$2689,9,0),0)</f>
        <v>634</v>
      </c>
      <c r="U1485" s="1" t="n">
        <f aca="false">IF(I1485="delivery",O1485-SUM(Q1485+R1485),IF(I1485="PO",P1485-SUM(Q1485:R1485)))</f>
        <v>-1422</v>
      </c>
      <c r="V1485" s="81" t="n">
        <v>0.135</v>
      </c>
      <c r="W1485" s="81"/>
      <c r="X1485" s="81" t="n">
        <f aca="false">W1485-V1485</f>
        <v>-0.135</v>
      </c>
      <c r="Y1485" s="81"/>
      <c r="Z1485" s="81"/>
      <c r="AA1485" s="81" t="n">
        <v>0.135</v>
      </c>
      <c r="AB1485" s="81"/>
      <c r="AC1485" s="81"/>
      <c r="AD1485" s="81"/>
      <c r="AE1485" s="81"/>
      <c r="AF1485" s="81"/>
      <c r="AG1485" s="81"/>
      <c r="AH1485" s="81"/>
      <c r="AI1485" s="81"/>
      <c r="AJ1485" s="81"/>
      <c r="AK1485" s="81"/>
      <c r="AL1485" s="81"/>
      <c r="AM1485" s="81"/>
      <c r="AN1485" s="81"/>
      <c r="AO1485" s="81" t="str">
        <f aca="false">D1485</f>
        <v>Sanmina</v>
      </c>
      <c r="AP1485" s="1" t="s">
        <v>3124</v>
      </c>
      <c r="AQ1485" s="1"/>
      <c r="AR1485" s="1"/>
      <c r="AS1485" s="1"/>
      <c r="AT1485" s="1"/>
      <c r="AU1485" s="1"/>
      <c r="AV1485" s="1"/>
      <c r="AW1485" s="1"/>
      <c r="AX1485" s="1"/>
      <c r="AY1485" s="1"/>
      <c r="AZ1485" s="1"/>
      <c r="BA1485" s="1"/>
      <c r="BB1485" s="1"/>
      <c r="BC1485" s="1"/>
      <c r="BD1485" s="1"/>
      <c r="BE1485" s="1"/>
      <c r="BF1485" s="1" t="s">
        <v>14668</v>
      </c>
      <c r="BG1485" s="1" t="s">
        <v>183</v>
      </c>
      <c r="BH1485" s="1"/>
      <c r="BI1485" s="1"/>
    </row>
    <row r="1486" customFormat="false" ht="12.75" hidden="false" customHeight="false" outlineLevel="0" collapsed="false">
      <c r="A1486" s="1" t="s">
        <v>3781</v>
      </c>
      <c r="B1486" s="1" t="s">
        <v>3782</v>
      </c>
      <c r="C1486" s="1" t="s">
        <v>177</v>
      </c>
      <c r="D1486" s="1" t="s">
        <v>1471</v>
      </c>
      <c r="E1486" s="1" t="s">
        <v>15903</v>
      </c>
      <c r="F1486" s="1" t="s">
        <v>15904</v>
      </c>
      <c r="G1486" s="1" t="n">
        <v>271</v>
      </c>
      <c r="H1486" s="1" t="n">
        <v>20000</v>
      </c>
      <c r="I1486" s="101" t="s">
        <v>180</v>
      </c>
      <c r="J1486" s="1"/>
      <c r="K1486" s="1" t="n">
        <f aca="false">IFERROR(VLOOKUP(A1486,'[2]Pivot HorizontalMRP'!$A$4:$B$2689,2,0),0)</f>
        <v>0</v>
      </c>
      <c r="L1486" s="1" t="n">
        <f aca="false">IFERROR(VLOOKUP(A1486,'[2]Pivot HorizontalMRP'!$A$4:$C$2689,3,0),0)</f>
        <v>4436182</v>
      </c>
      <c r="M1486" s="1" t="n">
        <f aca="false">IFERROR(VLOOKUP(A1486,'[2]Pivot HorizontalMRP'!$A$4:$D$2689,0.4,0),0)</f>
        <v>0</v>
      </c>
      <c r="N1486" s="1" t="n">
        <f aca="false">IFERROR(VLOOKUP(A1486,'[2]Pivot HorizontalMRP'!$A$4:$E$2689,5,0),0)</f>
        <v>1000000</v>
      </c>
      <c r="O1486" s="1" t="n">
        <f aca="false">K1486+L1486</f>
        <v>4436182</v>
      </c>
      <c r="P1486" s="1" t="n">
        <f aca="false">K1486+L1486+M1486+N1486</f>
        <v>5436182</v>
      </c>
      <c r="Q1486" s="1" t="n">
        <f aca="false">IFERROR(VLOOKUP(A1486,'[2]Pivot HorizontalMRP'!$A$4:$F$2689,6,0),0)</f>
        <v>4490859</v>
      </c>
      <c r="R1486" s="1" t="n">
        <f aca="false">IFERROR(VLOOKUP(A1486,'[2]Pivot HorizontalMRP'!$A$4:$G$2689,7,0),0)</f>
        <v>3631930</v>
      </c>
      <c r="S1486" s="1" t="n">
        <f aca="false">IFERROR(VLOOKUP(A1486,'[2]Pivot HorizontalMRP'!$A$4:$H$2689,8,0),0)</f>
        <v>3196391</v>
      </c>
      <c r="T1486" s="1" t="n">
        <f aca="false">IFERROR(VLOOKUP(A1486,'[2]Pivot HorizontalMRP'!$A$4:$I$2689,9,0),0)</f>
        <v>2002498</v>
      </c>
      <c r="U1486" s="1" t="n">
        <f aca="false">IF(I1486="delivery",O1486-SUM(Q1486+R1486),IF(I1486="PO",P1486-SUM(Q1486:R1486)))</f>
        <v>-3686607</v>
      </c>
      <c r="V1486" s="81" t="n">
        <v>0.00162</v>
      </c>
      <c r="W1486" s="81"/>
      <c r="X1486" s="81" t="n">
        <f aca="false">W1486-V1486</f>
        <v>-0.00162</v>
      </c>
      <c r="Y1486" s="81"/>
      <c r="Z1486" s="81"/>
      <c r="AA1486" s="81" t="n">
        <v>0.00235</v>
      </c>
      <c r="AB1486" s="81"/>
      <c r="AC1486" s="81"/>
      <c r="AD1486" s="81"/>
      <c r="AE1486" s="81"/>
      <c r="AF1486" s="81"/>
      <c r="AG1486" s="81"/>
      <c r="AH1486" s="81"/>
      <c r="AI1486" s="81"/>
      <c r="AJ1486" s="81"/>
      <c r="AK1486" s="81"/>
      <c r="AL1486" s="81"/>
      <c r="AM1486" s="81"/>
      <c r="AN1486" s="81"/>
      <c r="AO1486" s="81" t="str">
        <f aca="false">D1486</f>
        <v>Sanmina</v>
      </c>
      <c r="AP1486" s="1" t="s">
        <v>3124</v>
      </c>
      <c r="AQ1486" s="1"/>
      <c r="AR1486" s="1"/>
      <c r="AS1486" s="1"/>
      <c r="AT1486" s="1"/>
      <c r="AU1486" s="1"/>
      <c r="AV1486" s="1"/>
      <c r="AW1486" s="1"/>
      <c r="AX1486" s="1"/>
      <c r="AY1486" s="1"/>
      <c r="AZ1486" s="1"/>
      <c r="BA1486" s="1"/>
      <c r="BB1486" s="1"/>
      <c r="BC1486" s="1"/>
      <c r="BD1486" s="1"/>
      <c r="BE1486" s="1"/>
      <c r="BF1486" s="1" t="s">
        <v>14668</v>
      </c>
      <c r="BG1486" s="1" t="s">
        <v>183</v>
      </c>
      <c r="BH1486" s="1"/>
      <c r="BI1486" s="1"/>
    </row>
    <row r="1487" customFormat="false" ht="12.75" hidden="false" customHeight="false" outlineLevel="0" collapsed="false">
      <c r="A1487" s="1" t="s">
        <v>3785</v>
      </c>
      <c r="B1487" s="1" t="s">
        <v>3786</v>
      </c>
      <c r="C1487" s="1" t="s">
        <v>177</v>
      </c>
      <c r="D1487" s="1" t="s">
        <v>1471</v>
      </c>
      <c r="E1487" s="1" t="s">
        <v>15905</v>
      </c>
      <c r="F1487" s="1" t="s">
        <v>15906</v>
      </c>
      <c r="G1487" s="1" t="n">
        <v>172</v>
      </c>
      <c r="H1487" s="1" t="n">
        <v>10000</v>
      </c>
      <c r="I1487" s="101" t="s">
        <v>180</v>
      </c>
      <c r="J1487" s="1"/>
      <c r="K1487" s="1" t="n">
        <f aca="false">IFERROR(VLOOKUP(A1487,'[2]Pivot HorizontalMRP'!$A$4:$B$2689,2,0),0)</f>
        <v>0</v>
      </c>
      <c r="L1487" s="1" t="n">
        <f aca="false">IFERROR(VLOOKUP(A1487,'[2]Pivot HorizontalMRP'!$A$4:$C$2689,3,0),0)</f>
        <v>556823</v>
      </c>
      <c r="M1487" s="1" t="n">
        <f aca="false">IFERROR(VLOOKUP(A1487,'[2]Pivot HorizontalMRP'!$A$4:$D$2689,0.4,0),0)</f>
        <v>0</v>
      </c>
      <c r="N1487" s="1" t="n">
        <f aca="false">IFERROR(VLOOKUP(A1487,'[2]Pivot HorizontalMRP'!$A$4:$E$2689,5,0),0)</f>
        <v>0</v>
      </c>
      <c r="O1487" s="1" t="n">
        <f aca="false">K1487+L1487</f>
        <v>556823</v>
      </c>
      <c r="P1487" s="1" t="n">
        <f aca="false">K1487+L1487+M1487+N1487</f>
        <v>556823</v>
      </c>
      <c r="Q1487" s="1" t="n">
        <f aca="false">IFERROR(VLOOKUP(A1487,'[2]Pivot HorizontalMRP'!$A$4:$F$2689,6,0),0)</f>
        <v>291293</v>
      </c>
      <c r="R1487" s="1" t="n">
        <f aca="false">IFERROR(VLOOKUP(A1487,'[2]Pivot HorizontalMRP'!$A$4:$G$2689,7,0),0)</f>
        <v>250921</v>
      </c>
      <c r="S1487" s="1" t="n">
        <f aca="false">IFERROR(VLOOKUP(A1487,'[2]Pivot HorizontalMRP'!$A$4:$H$2689,8,0),0)</f>
        <v>245322</v>
      </c>
      <c r="T1487" s="1" t="n">
        <f aca="false">IFERROR(VLOOKUP(A1487,'[2]Pivot HorizontalMRP'!$A$4:$I$2689,9,0),0)</f>
        <v>124673</v>
      </c>
      <c r="U1487" s="1" t="n">
        <f aca="false">IF(I1487="delivery",O1487-SUM(Q1487+R1487),IF(I1487="PO",P1487-SUM(Q1487:R1487)))</f>
        <v>14609</v>
      </c>
      <c r="V1487" s="81" t="n">
        <v>0.0032</v>
      </c>
      <c r="W1487" s="81"/>
      <c r="X1487" s="81" t="n">
        <f aca="false">W1487-V1487</f>
        <v>-0.0032</v>
      </c>
      <c r="Y1487" s="81"/>
      <c r="Z1487" s="81"/>
      <c r="AA1487" s="81" t="n">
        <v>0.00215</v>
      </c>
      <c r="AB1487" s="81"/>
      <c r="AC1487" s="81"/>
      <c r="AD1487" s="81"/>
      <c r="AE1487" s="81"/>
      <c r="AF1487" s="81"/>
      <c r="AG1487" s="81"/>
      <c r="AH1487" s="81"/>
      <c r="AI1487" s="81"/>
      <c r="AJ1487" s="81"/>
      <c r="AK1487" s="81"/>
      <c r="AL1487" s="81"/>
      <c r="AM1487" s="81"/>
      <c r="AN1487" s="81"/>
      <c r="AO1487" s="81" t="str">
        <f aca="false">D1487</f>
        <v>Sanmina</v>
      </c>
      <c r="AP1487" s="1" t="s">
        <v>3124</v>
      </c>
      <c r="AQ1487" s="1"/>
      <c r="AR1487" s="1"/>
      <c r="AS1487" s="1"/>
      <c r="AT1487" s="1"/>
      <c r="AU1487" s="1"/>
      <c r="AV1487" s="1"/>
      <c r="AW1487" s="1"/>
      <c r="AX1487" s="1"/>
      <c r="AY1487" s="1"/>
      <c r="AZ1487" s="1"/>
      <c r="BA1487" s="1"/>
      <c r="BB1487" s="1"/>
      <c r="BC1487" s="1"/>
      <c r="BD1487" s="1"/>
      <c r="BE1487" s="1"/>
      <c r="BF1487" s="1" t="s">
        <v>14668</v>
      </c>
      <c r="BG1487" s="1" t="s">
        <v>183</v>
      </c>
      <c r="BH1487" s="1"/>
      <c r="BI1487" s="1"/>
    </row>
    <row r="1488" customFormat="false" ht="12.75" hidden="false" customHeight="false" outlineLevel="0" collapsed="false">
      <c r="A1488" s="1" t="s">
        <v>3789</v>
      </c>
      <c r="B1488" s="1" t="s">
        <v>3790</v>
      </c>
      <c r="C1488" s="1" t="s">
        <v>177</v>
      </c>
      <c r="D1488" s="1" t="s">
        <v>1471</v>
      </c>
      <c r="E1488" s="1" t="s">
        <v>15907</v>
      </c>
      <c r="F1488" s="1" t="s">
        <v>15908</v>
      </c>
      <c r="G1488" s="1" t="n">
        <v>207</v>
      </c>
      <c r="H1488" s="1" t="n">
        <v>10000</v>
      </c>
      <c r="I1488" s="101" t="s">
        <v>180</v>
      </c>
      <c r="J1488" s="1"/>
      <c r="K1488" s="1" t="n">
        <f aca="false">IFERROR(VLOOKUP(A1488,'[2]Pivot HorizontalMRP'!$A$4:$B$2689,2,0),0)</f>
        <v>0</v>
      </c>
      <c r="L1488" s="1" t="n">
        <f aca="false">IFERROR(VLOOKUP(A1488,'[2]Pivot HorizontalMRP'!$A$4:$C$2689,3,0),0)</f>
        <v>2030481</v>
      </c>
      <c r="M1488" s="1" t="n">
        <f aca="false">IFERROR(VLOOKUP(A1488,'[2]Pivot HorizontalMRP'!$A$4:$D$2689,0.4,0),0)</f>
        <v>0</v>
      </c>
      <c r="N1488" s="1" t="n">
        <f aca="false">IFERROR(VLOOKUP(A1488,'[2]Pivot HorizontalMRP'!$A$4:$E$2689,5,0),0)</f>
        <v>0</v>
      </c>
      <c r="O1488" s="1" t="n">
        <f aca="false">K1488+L1488</f>
        <v>2030481</v>
      </c>
      <c r="P1488" s="1" t="n">
        <f aca="false">K1488+L1488+M1488+N1488</f>
        <v>2030481</v>
      </c>
      <c r="Q1488" s="1" t="n">
        <f aca="false">IFERROR(VLOOKUP(A1488,'[2]Pivot HorizontalMRP'!$A$4:$F$2689,6,0),0)</f>
        <v>1074890</v>
      </c>
      <c r="R1488" s="1" t="n">
        <f aca="false">IFERROR(VLOOKUP(A1488,'[2]Pivot HorizontalMRP'!$A$4:$G$2689,7,0),0)</f>
        <v>959599</v>
      </c>
      <c r="S1488" s="1" t="n">
        <f aca="false">IFERROR(VLOOKUP(A1488,'[2]Pivot HorizontalMRP'!$A$4:$H$2689,8,0),0)</f>
        <v>902341</v>
      </c>
      <c r="T1488" s="1" t="n">
        <f aca="false">IFERROR(VLOOKUP(A1488,'[2]Pivot HorizontalMRP'!$A$4:$I$2689,9,0),0)</f>
        <v>400917</v>
      </c>
      <c r="U1488" s="1" t="n">
        <f aca="false">IF(I1488="delivery",O1488-SUM(Q1488+R1488),IF(I1488="PO",P1488-SUM(Q1488:R1488)))</f>
        <v>-4008</v>
      </c>
      <c r="V1488" s="81" t="n">
        <v>0.00398</v>
      </c>
      <c r="W1488" s="81"/>
      <c r="X1488" s="81" t="n">
        <f aca="false">W1488-V1488</f>
        <v>-0.00398</v>
      </c>
      <c r="Y1488" s="81"/>
      <c r="Z1488" s="81"/>
      <c r="AA1488" s="81" t="n">
        <v>0.0042</v>
      </c>
      <c r="AB1488" s="81"/>
      <c r="AC1488" s="81"/>
      <c r="AD1488" s="81"/>
      <c r="AE1488" s="81"/>
      <c r="AF1488" s="81"/>
      <c r="AG1488" s="81"/>
      <c r="AH1488" s="81"/>
      <c r="AI1488" s="81"/>
      <c r="AJ1488" s="81"/>
      <c r="AK1488" s="81"/>
      <c r="AL1488" s="81"/>
      <c r="AM1488" s="81"/>
      <c r="AN1488" s="81"/>
      <c r="AO1488" s="81" t="str">
        <f aca="false">D1488</f>
        <v>Sanmina</v>
      </c>
      <c r="AP1488" s="1" t="s">
        <v>3124</v>
      </c>
      <c r="AQ1488" s="1"/>
      <c r="AR1488" s="1"/>
      <c r="AS1488" s="1"/>
      <c r="AT1488" s="1"/>
      <c r="AU1488" s="1"/>
      <c r="AV1488" s="1"/>
      <c r="AW1488" s="1"/>
      <c r="AX1488" s="1"/>
      <c r="AY1488" s="1"/>
      <c r="AZ1488" s="1"/>
      <c r="BA1488" s="1"/>
      <c r="BB1488" s="1"/>
      <c r="BC1488" s="1"/>
      <c r="BD1488" s="1"/>
      <c r="BE1488" s="1"/>
      <c r="BF1488" s="1" t="s">
        <v>14668</v>
      </c>
      <c r="BG1488" s="1" t="s">
        <v>183</v>
      </c>
      <c r="BH1488" s="1"/>
      <c r="BI1488" s="1"/>
    </row>
    <row r="1489" customFormat="false" ht="12.75" hidden="false" customHeight="false" outlineLevel="0" collapsed="false">
      <c r="A1489" s="1" t="s">
        <v>3793</v>
      </c>
      <c r="B1489" s="1" t="s">
        <v>3794</v>
      </c>
      <c r="C1489" s="1" t="s">
        <v>177</v>
      </c>
      <c r="D1489" s="1" t="s">
        <v>1471</v>
      </c>
      <c r="E1489" s="1" t="s">
        <v>15909</v>
      </c>
      <c r="F1489" s="1" t="s">
        <v>15910</v>
      </c>
      <c r="G1489" s="1" t="n">
        <v>271</v>
      </c>
      <c r="H1489" s="1" t="n">
        <v>10000</v>
      </c>
      <c r="I1489" s="101" t="s">
        <v>180</v>
      </c>
      <c r="J1489" s="1"/>
      <c r="K1489" s="1" t="n">
        <f aca="false">IFERROR(VLOOKUP(A1489,'[2]Pivot HorizontalMRP'!$A$4:$B$2689,2,0),0)</f>
        <v>0</v>
      </c>
      <c r="L1489" s="1" t="n">
        <f aca="false">IFERROR(VLOOKUP(A1489,'[2]Pivot HorizontalMRP'!$A$4:$C$2689,3,0),0)</f>
        <v>1063019</v>
      </c>
      <c r="M1489" s="1" t="n">
        <f aca="false">IFERROR(VLOOKUP(A1489,'[2]Pivot HorizontalMRP'!$A$4:$D$2689,0.4,0),0)</f>
        <v>0</v>
      </c>
      <c r="N1489" s="1" t="n">
        <f aca="false">IFERROR(VLOOKUP(A1489,'[2]Pivot HorizontalMRP'!$A$4:$E$2689,5,0),0)</f>
        <v>1790000</v>
      </c>
      <c r="O1489" s="1" t="n">
        <f aca="false">K1489+L1489</f>
        <v>1063019</v>
      </c>
      <c r="P1489" s="1" t="n">
        <f aca="false">K1489+L1489+M1489+N1489</f>
        <v>2853019</v>
      </c>
      <c r="Q1489" s="1" t="n">
        <f aca="false">IFERROR(VLOOKUP(A1489,'[2]Pivot HorizontalMRP'!$A$4:$F$2689,6,0),0)</f>
        <v>2086056</v>
      </c>
      <c r="R1489" s="1" t="n">
        <f aca="false">IFERROR(VLOOKUP(A1489,'[2]Pivot HorizontalMRP'!$A$4:$G$2689,7,0),0)</f>
        <v>1223643</v>
      </c>
      <c r="S1489" s="1" t="n">
        <f aca="false">IFERROR(VLOOKUP(A1489,'[2]Pivot HorizontalMRP'!$A$4:$H$2689,8,0),0)</f>
        <v>1228007</v>
      </c>
      <c r="T1489" s="1" t="n">
        <f aca="false">IFERROR(VLOOKUP(A1489,'[2]Pivot HorizontalMRP'!$A$4:$I$2689,9,0),0)</f>
        <v>752737</v>
      </c>
      <c r="U1489" s="1" t="n">
        <f aca="false">IF(I1489="delivery",O1489-SUM(Q1489+R1489),IF(I1489="PO",P1489-SUM(Q1489:R1489)))</f>
        <v>-2246680</v>
      </c>
      <c r="V1489" s="81" t="n">
        <v>0.0025</v>
      </c>
      <c r="W1489" s="81"/>
      <c r="X1489" s="81" t="n">
        <f aca="false">W1489-V1489</f>
        <v>-0.0025</v>
      </c>
      <c r="Y1489" s="81"/>
      <c r="Z1489" s="81"/>
      <c r="AA1489" s="81" t="n">
        <v>0.00308</v>
      </c>
      <c r="AB1489" s="81"/>
      <c r="AC1489" s="81"/>
      <c r="AD1489" s="81"/>
      <c r="AE1489" s="81"/>
      <c r="AF1489" s="81"/>
      <c r="AG1489" s="81"/>
      <c r="AH1489" s="81"/>
      <c r="AI1489" s="81"/>
      <c r="AJ1489" s="81"/>
      <c r="AK1489" s="81"/>
      <c r="AL1489" s="81"/>
      <c r="AM1489" s="81"/>
      <c r="AN1489" s="81"/>
      <c r="AO1489" s="81" t="str">
        <f aca="false">D1489</f>
        <v>Sanmina</v>
      </c>
      <c r="AP1489" s="1" t="s">
        <v>3124</v>
      </c>
      <c r="AQ1489" s="1"/>
      <c r="AR1489" s="1"/>
      <c r="AS1489" s="1"/>
      <c r="AT1489" s="1"/>
      <c r="AU1489" s="1"/>
      <c r="AV1489" s="1"/>
      <c r="AW1489" s="1"/>
      <c r="AX1489" s="1"/>
      <c r="AY1489" s="1"/>
      <c r="AZ1489" s="1"/>
      <c r="BA1489" s="1"/>
      <c r="BB1489" s="1"/>
      <c r="BC1489" s="1"/>
      <c r="BD1489" s="1"/>
      <c r="BE1489" s="1"/>
      <c r="BF1489" s="1" t="s">
        <v>14668</v>
      </c>
      <c r="BG1489" s="1" t="s">
        <v>183</v>
      </c>
      <c r="BH1489" s="1"/>
      <c r="BI1489" s="1"/>
    </row>
    <row r="1490" customFormat="false" ht="12.75" hidden="false" customHeight="false" outlineLevel="0" collapsed="false">
      <c r="A1490" s="1" t="s">
        <v>3797</v>
      </c>
      <c r="B1490" s="1" t="s">
        <v>3798</v>
      </c>
      <c r="C1490" s="1" t="s">
        <v>177</v>
      </c>
      <c r="D1490" s="1" t="s">
        <v>1471</v>
      </c>
      <c r="E1490" s="1" t="s">
        <v>15911</v>
      </c>
      <c r="F1490" s="1" t="s">
        <v>3800</v>
      </c>
      <c r="G1490" s="1" t="n">
        <v>271</v>
      </c>
      <c r="H1490" s="1" t="n">
        <v>100000</v>
      </c>
      <c r="I1490" s="101" t="s">
        <v>180</v>
      </c>
      <c r="J1490" s="1"/>
      <c r="K1490" s="1" t="n">
        <f aca="false">IFERROR(VLOOKUP(A1490,'[2]Pivot HorizontalMRP'!$A$4:$B$2689,2,0),0)</f>
        <v>0</v>
      </c>
      <c r="L1490" s="1" t="n">
        <f aca="false">IFERROR(VLOOKUP(A1490,'[2]Pivot HorizontalMRP'!$A$4:$C$2689,3,0),0)</f>
        <v>355948</v>
      </c>
      <c r="M1490" s="1" t="n">
        <f aca="false">IFERROR(VLOOKUP(A1490,'[2]Pivot HorizontalMRP'!$A$4:$D$2689,0.4,0),0)</f>
        <v>0</v>
      </c>
      <c r="N1490" s="1" t="n">
        <f aca="false">IFERROR(VLOOKUP(A1490,'[2]Pivot HorizontalMRP'!$A$4:$E$2689,5,0),0)</f>
        <v>0</v>
      </c>
      <c r="O1490" s="1" t="n">
        <f aca="false">K1490+L1490</f>
        <v>355948</v>
      </c>
      <c r="P1490" s="1" t="n">
        <f aca="false">K1490+L1490+M1490+N1490</f>
        <v>355948</v>
      </c>
      <c r="Q1490" s="1" t="n">
        <f aca="false">IFERROR(VLOOKUP(A1490,'[2]Pivot HorizontalMRP'!$A$4:$F$2689,6,0),0)</f>
        <v>214300</v>
      </c>
      <c r="R1490" s="1" t="n">
        <f aca="false">IFERROR(VLOOKUP(A1490,'[2]Pivot HorizontalMRP'!$A$4:$G$2689,7,0),0)</f>
        <v>173231</v>
      </c>
      <c r="S1490" s="1" t="n">
        <f aca="false">IFERROR(VLOOKUP(A1490,'[2]Pivot HorizontalMRP'!$A$4:$H$2689,8,0),0)</f>
        <v>146766</v>
      </c>
      <c r="T1490" s="1" t="n">
        <f aca="false">IFERROR(VLOOKUP(A1490,'[2]Pivot HorizontalMRP'!$A$4:$I$2689,9,0),0)</f>
        <v>92948</v>
      </c>
      <c r="U1490" s="1" t="n">
        <f aca="false">IF(I1490="delivery",O1490-SUM(Q1490+R1490),IF(I1490="PO",P1490-SUM(Q1490:R1490)))</f>
        <v>-31583</v>
      </c>
      <c r="V1490" s="81" t="n">
        <v>0.0035</v>
      </c>
      <c r="W1490" s="81"/>
      <c r="X1490" s="81" t="n">
        <f aca="false">W1490-V1490</f>
        <v>-0.0035</v>
      </c>
      <c r="Y1490" s="81"/>
      <c r="Z1490" s="81"/>
      <c r="AA1490" s="81" t="n">
        <v>0.00355</v>
      </c>
      <c r="AB1490" s="81"/>
      <c r="AC1490" s="81"/>
      <c r="AD1490" s="81"/>
      <c r="AE1490" s="81"/>
      <c r="AF1490" s="81"/>
      <c r="AG1490" s="81"/>
      <c r="AH1490" s="81"/>
      <c r="AI1490" s="81"/>
      <c r="AJ1490" s="81"/>
      <c r="AK1490" s="81"/>
      <c r="AL1490" s="81"/>
      <c r="AM1490" s="81"/>
      <c r="AN1490" s="81"/>
      <c r="AO1490" s="81" t="str">
        <f aca="false">D1490</f>
        <v>Sanmina</v>
      </c>
      <c r="AP1490" s="1" t="s">
        <v>3124</v>
      </c>
      <c r="AQ1490" s="1"/>
      <c r="AR1490" s="1"/>
      <c r="AS1490" s="1"/>
      <c r="AT1490" s="1"/>
      <c r="AU1490" s="1"/>
      <c r="AV1490" s="1"/>
      <c r="AW1490" s="1"/>
      <c r="AX1490" s="1"/>
      <c r="AY1490" s="1"/>
      <c r="AZ1490" s="1"/>
      <c r="BA1490" s="1"/>
      <c r="BB1490" s="1"/>
      <c r="BC1490" s="1"/>
      <c r="BD1490" s="1"/>
      <c r="BE1490" s="1"/>
      <c r="BF1490" s="1" t="s">
        <v>14668</v>
      </c>
      <c r="BG1490" s="1" t="s">
        <v>183</v>
      </c>
      <c r="BH1490" s="1"/>
      <c r="BI1490" s="1"/>
    </row>
    <row r="1491" customFormat="false" ht="12.75" hidden="false" customHeight="false" outlineLevel="0" collapsed="false">
      <c r="A1491" s="1" t="s">
        <v>3801</v>
      </c>
      <c r="B1491" s="1" t="s">
        <v>3802</v>
      </c>
      <c r="C1491" s="1" t="s">
        <v>177</v>
      </c>
      <c r="D1491" s="1" t="s">
        <v>1471</v>
      </c>
      <c r="E1491" s="1" t="s">
        <v>15912</v>
      </c>
      <c r="F1491" s="1" t="s">
        <v>3804</v>
      </c>
      <c r="G1491" s="1" t="n">
        <v>271</v>
      </c>
      <c r="H1491" s="1" t="n">
        <v>100000</v>
      </c>
      <c r="I1491" s="101" t="s">
        <v>180</v>
      </c>
      <c r="J1491" s="1"/>
      <c r="K1491" s="1" t="n">
        <f aca="false">IFERROR(VLOOKUP(A1491,'[2]Pivot HorizontalMRP'!$A$4:$B$2689,2,0),0)</f>
        <v>0</v>
      </c>
      <c r="L1491" s="1" t="n">
        <f aca="false">IFERROR(VLOOKUP(A1491,'[2]Pivot HorizontalMRP'!$A$4:$C$2689,3,0),0)</f>
        <v>78276</v>
      </c>
      <c r="M1491" s="1" t="n">
        <f aca="false">IFERROR(VLOOKUP(A1491,'[2]Pivot HorizontalMRP'!$A$4:$D$2689,0.4,0),0)</f>
        <v>0</v>
      </c>
      <c r="N1491" s="1" t="n">
        <f aca="false">IFERROR(VLOOKUP(A1491,'[2]Pivot HorizontalMRP'!$A$4:$E$2689,5,0),0)</f>
        <v>0</v>
      </c>
      <c r="O1491" s="1" t="n">
        <f aca="false">K1491+L1491</f>
        <v>78276</v>
      </c>
      <c r="P1491" s="1" t="n">
        <f aca="false">K1491+L1491+M1491+N1491</f>
        <v>78276</v>
      </c>
      <c r="Q1491" s="1" t="n">
        <f aca="false">IFERROR(VLOOKUP(A1491,'[2]Pivot HorizontalMRP'!$A$4:$F$2689,6,0),0)</f>
        <v>26683</v>
      </c>
      <c r="R1491" s="1" t="n">
        <f aca="false">IFERROR(VLOOKUP(A1491,'[2]Pivot HorizontalMRP'!$A$4:$G$2689,7,0),0)</f>
        <v>21384</v>
      </c>
      <c r="S1491" s="1" t="n">
        <f aca="false">IFERROR(VLOOKUP(A1491,'[2]Pivot HorizontalMRP'!$A$4:$H$2689,8,0),0)</f>
        <v>18625</v>
      </c>
      <c r="T1491" s="1" t="n">
        <f aca="false">IFERROR(VLOOKUP(A1491,'[2]Pivot HorizontalMRP'!$A$4:$I$2689,9,0),0)</f>
        <v>10112</v>
      </c>
      <c r="U1491" s="1" t="n">
        <f aca="false">IF(I1491="delivery",O1491-SUM(Q1491+R1491),IF(I1491="PO",P1491-SUM(Q1491:R1491)))</f>
        <v>30209</v>
      </c>
      <c r="V1491" s="81" t="n">
        <v>0.00074</v>
      </c>
      <c r="W1491" s="81"/>
      <c r="X1491" s="81" t="n">
        <f aca="false">W1491-V1491</f>
        <v>-0.00074</v>
      </c>
      <c r="Y1491" s="81"/>
      <c r="Z1491" s="81"/>
      <c r="AA1491" s="81" t="n">
        <v>0.00074</v>
      </c>
      <c r="AB1491" s="81"/>
      <c r="AC1491" s="81"/>
      <c r="AD1491" s="81"/>
      <c r="AE1491" s="81"/>
      <c r="AF1491" s="81"/>
      <c r="AG1491" s="81"/>
      <c r="AH1491" s="81"/>
      <c r="AI1491" s="81"/>
      <c r="AJ1491" s="81"/>
      <c r="AK1491" s="81"/>
      <c r="AL1491" s="81"/>
      <c r="AM1491" s="81"/>
      <c r="AN1491" s="81"/>
      <c r="AO1491" s="81" t="str">
        <f aca="false">D1491</f>
        <v>Sanmina</v>
      </c>
      <c r="AP1491" s="1" t="s">
        <v>3124</v>
      </c>
      <c r="AQ1491" s="1"/>
      <c r="AR1491" s="1"/>
      <c r="AS1491" s="1"/>
      <c r="AT1491" s="1"/>
      <c r="AU1491" s="1"/>
      <c r="AV1491" s="1"/>
      <c r="AW1491" s="1"/>
      <c r="AX1491" s="1"/>
      <c r="AY1491" s="1"/>
      <c r="AZ1491" s="1"/>
      <c r="BA1491" s="1"/>
      <c r="BB1491" s="1"/>
      <c r="BC1491" s="1"/>
      <c r="BD1491" s="1"/>
      <c r="BE1491" s="1"/>
      <c r="BF1491" s="1" t="s">
        <v>14668</v>
      </c>
      <c r="BG1491" s="1" t="s">
        <v>183</v>
      </c>
      <c r="BH1491" s="1"/>
      <c r="BI1491" s="1"/>
    </row>
    <row r="1492" customFormat="false" ht="12.75" hidden="false" customHeight="false" outlineLevel="0" collapsed="false">
      <c r="A1492" s="1" t="s">
        <v>3805</v>
      </c>
      <c r="B1492" s="1" t="s">
        <v>3806</v>
      </c>
      <c r="C1492" s="1" t="s">
        <v>177</v>
      </c>
      <c r="D1492" s="1" t="s">
        <v>1471</v>
      </c>
      <c r="E1492" s="1" t="s">
        <v>15913</v>
      </c>
      <c r="F1492" s="1" t="s">
        <v>15914</v>
      </c>
      <c r="G1492" s="1" t="n">
        <v>271</v>
      </c>
      <c r="H1492" s="1" t="n">
        <v>2000</v>
      </c>
      <c r="I1492" s="101" t="s">
        <v>180</v>
      </c>
      <c r="J1492" s="1"/>
      <c r="K1492" s="1" t="n">
        <f aca="false">IFERROR(VLOOKUP(A1492,'[2]Pivot HorizontalMRP'!$A$4:$B$2689,2,0),0)</f>
        <v>0</v>
      </c>
      <c r="L1492" s="1" t="n">
        <f aca="false">IFERROR(VLOOKUP(A1492,'[2]Pivot HorizontalMRP'!$A$4:$C$2689,3,0),0)</f>
        <v>1976067</v>
      </c>
      <c r="M1492" s="1" t="n">
        <f aca="false">IFERROR(VLOOKUP(A1492,'[2]Pivot HorizontalMRP'!$A$4:$D$2689,0.4,0),0)</f>
        <v>0</v>
      </c>
      <c r="N1492" s="1" t="n">
        <f aca="false">IFERROR(VLOOKUP(A1492,'[2]Pivot HorizontalMRP'!$A$4:$E$2689,5,0),0)</f>
        <v>0</v>
      </c>
      <c r="O1492" s="1" t="n">
        <f aca="false">K1492+L1492</f>
        <v>1976067</v>
      </c>
      <c r="P1492" s="1" t="n">
        <f aca="false">K1492+L1492+M1492+N1492</f>
        <v>1976067</v>
      </c>
      <c r="Q1492" s="1" t="n">
        <f aca="false">IFERROR(VLOOKUP(A1492,'[2]Pivot HorizontalMRP'!$A$4:$F$2689,6,0),0)</f>
        <v>2170772</v>
      </c>
      <c r="R1492" s="1" t="n">
        <f aca="false">IFERROR(VLOOKUP(A1492,'[2]Pivot HorizontalMRP'!$A$4:$G$2689,7,0),0)</f>
        <v>1084297</v>
      </c>
      <c r="S1492" s="1" t="n">
        <f aca="false">IFERROR(VLOOKUP(A1492,'[2]Pivot HorizontalMRP'!$A$4:$H$2689,8,0),0)</f>
        <v>1096415</v>
      </c>
      <c r="T1492" s="1" t="n">
        <f aca="false">IFERROR(VLOOKUP(A1492,'[2]Pivot HorizontalMRP'!$A$4:$I$2689,9,0),0)</f>
        <v>638952</v>
      </c>
      <c r="U1492" s="1" t="n">
        <f aca="false">IF(I1492="delivery",O1492-SUM(Q1492+R1492),IF(I1492="PO",P1492-SUM(Q1492:R1492)))</f>
        <v>-1279002</v>
      </c>
      <c r="V1492" s="81" t="n">
        <v>0.0109</v>
      </c>
      <c r="W1492" s="81"/>
      <c r="X1492" s="81" t="n">
        <f aca="false">W1492-V1492</f>
        <v>-0.0109</v>
      </c>
      <c r="Y1492" s="81"/>
      <c r="Z1492" s="81"/>
      <c r="AA1492" s="81" t="n">
        <v>0.01067</v>
      </c>
      <c r="AB1492" s="81"/>
      <c r="AC1492" s="81"/>
      <c r="AD1492" s="81"/>
      <c r="AE1492" s="81"/>
      <c r="AF1492" s="81"/>
      <c r="AG1492" s="81"/>
      <c r="AH1492" s="81"/>
      <c r="AI1492" s="81"/>
      <c r="AJ1492" s="81"/>
      <c r="AK1492" s="81"/>
      <c r="AL1492" s="81"/>
      <c r="AM1492" s="81"/>
      <c r="AN1492" s="81"/>
      <c r="AO1492" s="81" t="str">
        <f aca="false">D1492</f>
        <v>Sanmina</v>
      </c>
      <c r="AP1492" s="1" t="s">
        <v>3124</v>
      </c>
      <c r="AQ1492" s="1"/>
      <c r="AR1492" s="1"/>
      <c r="AS1492" s="1"/>
      <c r="AT1492" s="1"/>
      <c r="AU1492" s="1"/>
      <c r="AV1492" s="1"/>
      <c r="AW1492" s="1"/>
      <c r="AX1492" s="1"/>
      <c r="AY1492" s="1"/>
      <c r="AZ1492" s="1"/>
      <c r="BA1492" s="1"/>
      <c r="BB1492" s="1"/>
      <c r="BC1492" s="1"/>
      <c r="BD1492" s="1"/>
      <c r="BE1492" s="1"/>
      <c r="BF1492" s="1" t="s">
        <v>14668</v>
      </c>
      <c r="BG1492" s="1" t="s">
        <v>183</v>
      </c>
      <c r="BH1492" s="1"/>
      <c r="BI1492" s="1"/>
    </row>
    <row r="1493" customFormat="false" ht="12.75" hidden="false" customHeight="false" outlineLevel="0" collapsed="false">
      <c r="A1493" s="1" t="s">
        <v>3809</v>
      </c>
      <c r="B1493" s="1" t="s">
        <v>3810</v>
      </c>
      <c r="C1493" s="1" t="s">
        <v>177</v>
      </c>
      <c r="D1493" s="1" t="s">
        <v>1471</v>
      </c>
      <c r="E1493" s="1" t="s">
        <v>15915</v>
      </c>
      <c r="F1493" s="1" t="s">
        <v>3812</v>
      </c>
      <c r="G1493" s="1" t="n">
        <v>157</v>
      </c>
      <c r="H1493" s="1" t="n">
        <v>20000</v>
      </c>
      <c r="I1493" s="101" t="s">
        <v>180</v>
      </c>
      <c r="J1493" s="1"/>
      <c r="K1493" s="1" t="n">
        <f aca="false">IFERROR(VLOOKUP(A1493,'[2]Pivot HorizontalMRP'!$A$4:$B$2689,2,0),0)</f>
        <v>0</v>
      </c>
      <c r="L1493" s="1" t="n">
        <f aca="false">IFERROR(VLOOKUP(A1493,'[2]Pivot HorizontalMRP'!$A$4:$C$2689,3,0),0)</f>
        <v>318558</v>
      </c>
      <c r="M1493" s="1" t="n">
        <f aca="false">IFERROR(VLOOKUP(A1493,'[2]Pivot HorizontalMRP'!$A$4:$D$2689,0.4,0),0)</f>
        <v>0</v>
      </c>
      <c r="N1493" s="1" t="n">
        <f aca="false">IFERROR(VLOOKUP(A1493,'[2]Pivot HorizontalMRP'!$A$4:$E$2689,5,0),0)</f>
        <v>210000</v>
      </c>
      <c r="O1493" s="1" t="n">
        <f aca="false">K1493+L1493</f>
        <v>318558</v>
      </c>
      <c r="P1493" s="1" t="n">
        <f aca="false">K1493+L1493+M1493+N1493</f>
        <v>528558</v>
      </c>
      <c r="Q1493" s="1" t="n">
        <f aca="false">IFERROR(VLOOKUP(A1493,'[2]Pivot HorizontalMRP'!$A$4:$F$2689,6,0),0)</f>
        <v>263229</v>
      </c>
      <c r="R1493" s="1" t="n">
        <f aca="false">IFERROR(VLOOKUP(A1493,'[2]Pivot HorizontalMRP'!$A$4:$G$2689,7,0),0)</f>
        <v>266953</v>
      </c>
      <c r="S1493" s="1" t="n">
        <f aca="false">IFERROR(VLOOKUP(A1493,'[2]Pivot HorizontalMRP'!$A$4:$H$2689,8,0),0)</f>
        <v>261390</v>
      </c>
      <c r="T1493" s="1" t="n">
        <f aca="false">IFERROR(VLOOKUP(A1493,'[2]Pivot HorizontalMRP'!$A$4:$I$2689,9,0),0)</f>
        <v>118211</v>
      </c>
      <c r="U1493" s="1" t="n">
        <f aca="false">IF(I1493="delivery",O1493-SUM(Q1493+R1493),IF(I1493="PO",P1493-SUM(Q1493:R1493)))</f>
        <v>-211624</v>
      </c>
      <c r="V1493" s="81" t="n">
        <v>0.00159</v>
      </c>
      <c r="W1493" s="81"/>
      <c r="X1493" s="81" t="n">
        <f aca="false">W1493-V1493</f>
        <v>-0.00159</v>
      </c>
      <c r="Y1493" s="81"/>
      <c r="Z1493" s="81"/>
      <c r="AA1493" s="81" t="n">
        <v>0.00056</v>
      </c>
      <c r="AB1493" s="81"/>
      <c r="AC1493" s="81"/>
      <c r="AD1493" s="81"/>
      <c r="AE1493" s="81"/>
      <c r="AF1493" s="81"/>
      <c r="AG1493" s="81"/>
      <c r="AH1493" s="81"/>
      <c r="AI1493" s="81"/>
      <c r="AJ1493" s="81"/>
      <c r="AK1493" s="81"/>
      <c r="AL1493" s="81"/>
      <c r="AM1493" s="81"/>
      <c r="AN1493" s="81"/>
      <c r="AO1493" s="81" t="str">
        <f aca="false">D1493</f>
        <v>Sanmina</v>
      </c>
      <c r="AP1493" s="1" t="s">
        <v>3124</v>
      </c>
      <c r="AQ1493" s="1"/>
      <c r="AR1493" s="1"/>
      <c r="AS1493" s="1"/>
      <c r="AT1493" s="1"/>
      <c r="AU1493" s="1"/>
      <c r="AV1493" s="1"/>
      <c r="AW1493" s="1"/>
      <c r="AX1493" s="1"/>
      <c r="AY1493" s="1"/>
      <c r="AZ1493" s="1"/>
      <c r="BA1493" s="1"/>
      <c r="BB1493" s="1"/>
      <c r="BC1493" s="1"/>
      <c r="BD1493" s="1"/>
      <c r="BE1493" s="1"/>
      <c r="BF1493" s="1" t="s">
        <v>14668</v>
      </c>
      <c r="BG1493" s="1" t="s">
        <v>183</v>
      </c>
      <c r="BH1493" s="1"/>
      <c r="BI1493" s="1"/>
    </row>
    <row r="1494" customFormat="false" ht="12.75" hidden="false" customHeight="false" outlineLevel="0" collapsed="false">
      <c r="A1494" s="1" t="s">
        <v>3813</v>
      </c>
      <c r="B1494" s="1" t="s">
        <v>3814</v>
      </c>
      <c r="C1494" s="1" t="s">
        <v>177</v>
      </c>
      <c r="D1494" s="1" t="s">
        <v>1471</v>
      </c>
      <c r="E1494" s="1" t="s">
        <v>15916</v>
      </c>
      <c r="F1494" s="1" t="s">
        <v>3816</v>
      </c>
      <c r="G1494" s="1" t="n">
        <v>157</v>
      </c>
      <c r="H1494" s="1" t="n">
        <v>4000</v>
      </c>
      <c r="I1494" s="101" t="s">
        <v>180</v>
      </c>
      <c r="J1494" s="1"/>
      <c r="K1494" s="1" t="n">
        <f aca="false">IFERROR(VLOOKUP(A1494,'[2]Pivot HorizontalMRP'!$A$4:$B$2689,2,0),0)</f>
        <v>0</v>
      </c>
      <c r="L1494" s="1" t="n">
        <f aca="false">IFERROR(VLOOKUP(A1494,'[2]Pivot HorizontalMRP'!$A$4:$C$2689,3,0),0)</f>
        <v>616456</v>
      </c>
      <c r="M1494" s="1" t="n">
        <f aca="false">IFERROR(VLOOKUP(A1494,'[2]Pivot HorizontalMRP'!$A$4:$D$2689,0.4,0),0)</f>
        <v>0</v>
      </c>
      <c r="N1494" s="1" t="n">
        <f aca="false">IFERROR(VLOOKUP(A1494,'[2]Pivot HorizontalMRP'!$A$4:$E$2689,5,0),0)</f>
        <v>509000</v>
      </c>
      <c r="O1494" s="1" t="n">
        <f aca="false">K1494+L1494</f>
        <v>616456</v>
      </c>
      <c r="P1494" s="1" t="n">
        <f aca="false">K1494+L1494+M1494+N1494</f>
        <v>1125456</v>
      </c>
      <c r="Q1494" s="1" t="n">
        <f aca="false">IFERROR(VLOOKUP(A1494,'[2]Pivot HorizontalMRP'!$A$4:$F$2689,6,0),0)</f>
        <v>606252</v>
      </c>
      <c r="R1494" s="1" t="n">
        <f aca="false">IFERROR(VLOOKUP(A1494,'[2]Pivot HorizontalMRP'!$A$4:$G$2689,7,0),0)</f>
        <v>438014</v>
      </c>
      <c r="S1494" s="1" t="n">
        <f aca="false">IFERROR(VLOOKUP(A1494,'[2]Pivot HorizontalMRP'!$A$4:$H$2689,8,0),0)</f>
        <v>399746</v>
      </c>
      <c r="T1494" s="1" t="n">
        <f aca="false">IFERROR(VLOOKUP(A1494,'[2]Pivot HorizontalMRP'!$A$4:$I$2689,9,0),0)</f>
        <v>260157</v>
      </c>
      <c r="U1494" s="1" t="n">
        <f aca="false">IF(I1494="delivery",O1494-SUM(Q1494+R1494),IF(I1494="PO",P1494-SUM(Q1494:R1494)))</f>
        <v>-427810</v>
      </c>
      <c r="V1494" s="81" t="n">
        <v>0.00437</v>
      </c>
      <c r="W1494" s="81"/>
      <c r="X1494" s="81" t="n">
        <f aca="false">W1494-V1494</f>
        <v>-0.00437</v>
      </c>
      <c r="Y1494" s="81"/>
      <c r="Z1494" s="81"/>
      <c r="AA1494" s="81" t="n">
        <v>0.00405</v>
      </c>
      <c r="AB1494" s="81"/>
      <c r="AC1494" s="81"/>
      <c r="AD1494" s="81"/>
      <c r="AE1494" s="81"/>
      <c r="AF1494" s="81"/>
      <c r="AG1494" s="81"/>
      <c r="AH1494" s="81"/>
      <c r="AI1494" s="81"/>
      <c r="AJ1494" s="81"/>
      <c r="AK1494" s="81"/>
      <c r="AL1494" s="81"/>
      <c r="AM1494" s="81"/>
      <c r="AN1494" s="81"/>
      <c r="AO1494" s="81" t="str">
        <f aca="false">D1494</f>
        <v>Sanmina</v>
      </c>
      <c r="AP1494" s="1" t="s">
        <v>3124</v>
      </c>
      <c r="AQ1494" s="1"/>
      <c r="AR1494" s="1"/>
      <c r="AS1494" s="1"/>
      <c r="AT1494" s="1"/>
      <c r="AU1494" s="1"/>
      <c r="AV1494" s="1"/>
      <c r="AW1494" s="1"/>
      <c r="AX1494" s="1"/>
      <c r="AY1494" s="1"/>
      <c r="AZ1494" s="1"/>
      <c r="BA1494" s="1"/>
      <c r="BB1494" s="1"/>
      <c r="BC1494" s="1"/>
      <c r="BD1494" s="1"/>
      <c r="BE1494" s="1"/>
      <c r="BF1494" s="1" t="s">
        <v>14668</v>
      </c>
      <c r="BG1494" s="1" t="s">
        <v>183</v>
      </c>
      <c r="BH1494" s="1"/>
      <c r="BI1494" s="1"/>
    </row>
    <row r="1495" customFormat="false" ht="12.75" hidden="false" customHeight="false" outlineLevel="0" collapsed="false">
      <c r="A1495" s="1" t="s">
        <v>3817</v>
      </c>
      <c r="B1495" s="1" t="s">
        <v>3818</v>
      </c>
      <c r="C1495" s="1" t="s">
        <v>177</v>
      </c>
      <c r="D1495" s="1" t="s">
        <v>1471</v>
      </c>
      <c r="E1495" s="1" t="s">
        <v>15917</v>
      </c>
      <c r="F1495" s="1" t="s">
        <v>3820</v>
      </c>
      <c r="G1495" s="1" t="n">
        <v>177</v>
      </c>
      <c r="H1495" s="1" t="n">
        <v>10000</v>
      </c>
      <c r="I1495" s="101" t="s">
        <v>180</v>
      </c>
      <c r="J1495" s="1"/>
      <c r="K1495" s="1" t="n">
        <f aca="false">IFERROR(VLOOKUP(A1495,'[2]Pivot HorizontalMRP'!$A$4:$B$2689,2,0),0)</f>
        <v>0</v>
      </c>
      <c r="L1495" s="1" t="n">
        <f aca="false">IFERROR(VLOOKUP(A1495,'[2]Pivot HorizontalMRP'!$A$4:$C$2689,3,0),0)</f>
        <v>2753336</v>
      </c>
      <c r="M1495" s="1" t="n">
        <f aca="false">IFERROR(VLOOKUP(A1495,'[2]Pivot HorizontalMRP'!$A$4:$D$2689,0.4,0),0)</f>
        <v>0</v>
      </c>
      <c r="N1495" s="1" t="n">
        <f aca="false">IFERROR(VLOOKUP(A1495,'[2]Pivot HorizontalMRP'!$A$4:$E$2689,5,0),0)</f>
        <v>900000</v>
      </c>
      <c r="O1495" s="1" t="n">
        <f aca="false">K1495+L1495</f>
        <v>2753336</v>
      </c>
      <c r="P1495" s="1" t="n">
        <f aca="false">K1495+L1495+M1495+N1495</f>
        <v>3653336</v>
      </c>
      <c r="Q1495" s="1" t="n">
        <f aca="false">IFERROR(VLOOKUP(A1495,'[2]Pivot HorizontalMRP'!$A$4:$F$2689,6,0),0)</f>
        <v>1834458</v>
      </c>
      <c r="R1495" s="1" t="n">
        <f aca="false">IFERROR(VLOOKUP(A1495,'[2]Pivot HorizontalMRP'!$A$4:$G$2689,7,0),0)</f>
        <v>1328797</v>
      </c>
      <c r="S1495" s="1" t="n">
        <f aca="false">IFERROR(VLOOKUP(A1495,'[2]Pivot HorizontalMRP'!$A$4:$H$2689,8,0),0)</f>
        <v>1331137</v>
      </c>
      <c r="T1495" s="1" t="n">
        <f aca="false">IFERROR(VLOOKUP(A1495,'[2]Pivot HorizontalMRP'!$A$4:$I$2689,9,0),0)</f>
        <v>783347</v>
      </c>
      <c r="U1495" s="1" t="n">
        <f aca="false">IF(I1495="delivery",O1495-SUM(Q1495+R1495),IF(I1495="PO",P1495-SUM(Q1495:R1495)))</f>
        <v>-409919</v>
      </c>
      <c r="V1495" s="81" t="n">
        <v>0.0163</v>
      </c>
      <c r="W1495" s="81"/>
      <c r="X1495" s="81" t="n">
        <f aca="false">W1495-V1495</f>
        <v>-0.0163</v>
      </c>
      <c r="Y1495" s="81"/>
      <c r="Z1495" s="81"/>
      <c r="AA1495" s="81" t="n">
        <v>0.0057</v>
      </c>
      <c r="AB1495" s="81"/>
      <c r="AC1495" s="81"/>
      <c r="AD1495" s="81"/>
      <c r="AE1495" s="81"/>
      <c r="AF1495" s="81"/>
      <c r="AG1495" s="81"/>
      <c r="AH1495" s="81"/>
      <c r="AI1495" s="81"/>
      <c r="AJ1495" s="81"/>
      <c r="AK1495" s="81"/>
      <c r="AL1495" s="81"/>
      <c r="AM1495" s="81"/>
      <c r="AN1495" s="81"/>
      <c r="AO1495" s="81" t="str">
        <f aca="false">D1495</f>
        <v>Sanmina</v>
      </c>
      <c r="AP1495" s="1" t="s">
        <v>3124</v>
      </c>
      <c r="AQ1495" s="1"/>
      <c r="AR1495" s="1"/>
      <c r="AS1495" s="1"/>
      <c r="AT1495" s="1"/>
      <c r="AU1495" s="1"/>
      <c r="AV1495" s="1"/>
      <c r="AW1495" s="1"/>
      <c r="AX1495" s="1"/>
      <c r="AY1495" s="1"/>
      <c r="AZ1495" s="1"/>
      <c r="BA1495" s="1"/>
      <c r="BB1495" s="1"/>
      <c r="BC1495" s="1"/>
      <c r="BD1495" s="1"/>
      <c r="BE1495" s="1"/>
      <c r="BF1495" s="1" t="s">
        <v>14668</v>
      </c>
      <c r="BG1495" s="1" t="s">
        <v>183</v>
      </c>
      <c r="BH1495" s="1"/>
      <c r="BI1495" s="1"/>
    </row>
    <row r="1496" customFormat="false" ht="12.75" hidden="false" customHeight="false" outlineLevel="0" collapsed="false">
      <c r="A1496" s="1" t="s">
        <v>3821</v>
      </c>
      <c r="B1496" s="1" t="s">
        <v>3822</v>
      </c>
      <c r="C1496" s="1" t="s">
        <v>177</v>
      </c>
      <c r="D1496" s="1" t="s">
        <v>1471</v>
      </c>
      <c r="E1496" s="1" t="s">
        <v>15918</v>
      </c>
      <c r="F1496" s="1" t="s">
        <v>15919</v>
      </c>
      <c r="G1496" s="1" t="n">
        <v>271</v>
      </c>
      <c r="H1496" s="1" t="n">
        <v>100000</v>
      </c>
      <c r="I1496" s="101" t="s">
        <v>180</v>
      </c>
      <c r="J1496" s="1"/>
      <c r="K1496" s="1" t="n">
        <f aca="false">IFERROR(VLOOKUP(A1496,'[2]Pivot HorizontalMRP'!$A$4:$B$2689,2,0),0)</f>
        <v>0</v>
      </c>
      <c r="L1496" s="1" t="n">
        <f aca="false">IFERROR(VLOOKUP(A1496,'[2]Pivot HorizontalMRP'!$A$4:$C$2689,3,0),0)</f>
        <v>76602</v>
      </c>
      <c r="M1496" s="1" t="n">
        <f aca="false">IFERROR(VLOOKUP(A1496,'[2]Pivot HorizontalMRP'!$A$4:$D$2689,0.4,0),0)</f>
        <v>0</v>
      </c>
      <c r="N1496" s="1" t="n">
        <f aca="false">IFERROR(VLOOKUP(A1496,'[2]Pivot HorizontalMRP'!$A$4:$E$2689,5,0),0)</f>
        <v>0</v>
      </c>
      <c r="O1496" s="1" t="n">
        <f aca="false">K1496+L1496</f>
        <v>76602</v>
      </c>
      <c r="P1496" s="1" t="n">
        <f aca="false">K1496+L1496+M1496+N1496</f>
        <v>76602</v>
      </c>
      <c r="Q1496" s="1" t="n">
        <f aca="false">IFERROR(VLOOKUP(A1496,'[2]Pivot HorizontalMRP'!$A$4:$F$2689,6,0),0)</f>
        <v>3052</v>
      </c>
      <c r="R1496" s="1" t="n">
        <f aca="false">IFERROR(VLOOKUP(A1496,'[2]Pivot HorizontalMRP'!$A$4:$G$2689,7,0),0)</f>
        <v>4149</v>
      </c>
      <c r="S1496" s="1" t="n">
        <f aca="false">IFERROR(VLOOKUP(A1496,'[2]Pivot HorizontalMRP'!$A$4:$H$2689,8,0),0)</f>
        <v>4041</v>
      </c>
      <c r="T1496" s="1" t="n">
        <f aca="false">IFERROR(VLOOKUP(A1496,'[2]Pivot HorizontalMRP'!$A$4:$I$2689,9,0),0)</f>
        <v>1167</v>
      </c>
      <c r="U1496" s="1" t="n">
        <f aca="false">IF(I1496="delivery",O1496-SUM(Q1496+R1496),IF(I1496="PO",P1496-SUM(Q1496:R1496)))</f>
        <v>69401</v>
      </c>
      <c r="V1496" s="81" t="n">
        <v>0.00137</v>
      </c>
      <c r="W1496" s="81"/>
      <c r="X1496" s="81" t="n">
        <f aca="false">W1496-V1496</f>
        <v>-0.00137</v>
      </c>
      <c r="Y1496" s="81"/>
      <c r="Z1496" s="81"/>
      <c r="AA1496" s="81"/>
      <c r="AB1496" s="81"/>
      <c r="AC1496" s="81"/>
      <c r="AD1496" s="81"/>
      <c r="AE1496" s="81"/>
      <c r="AF1496" s="81"/>
      <c r="AG1496" s="81"/>
      <c r="AH1496" s="81"/>
      <c r="AI1496" s="81"/>
      <c r="AJ1496" s="81"/>
      <c r="AK1496" s="81"/>
      <c r="AL1496" s="81"/>
      <c r="AM1496" s="81"/>
      <c r="AN1496" s="81"/>
      <c r="AO1496" s="81" t="str">
        <f aca="false">D1496</f>
        <v>Sanmina</v>
      </c>
      <c r="AP1496" s="1" t="s">
        <v>3124</v>
      </c>
      <c r="AQ1496" s="1"/>
      <c r="AR1496" s="1"/>
      <c r="AS1496" s="1"/>
      <c r="AT1496" s="1"/>
      <c r="AU1496" s="1"/>
      <c r="AV1496" s="1"/>
      <c r="AW1496" s="1"/>
      <c r="AX1496" s="1"/>
      <c r="AY1496" s="1"/>
      <c r="AZ1496" s="1"/>
      <c r="BA1496" s="1"/>
      <c r="BB1496" s="1"/>
      <c r="BC1496" s="1"/>
      <c r="BD1496" s="1"/>
      <c r="BE1496" s="1"/>
      <c r="BF1496" s="1" t="s">
        <v>14668</v>
      </c>
      <c r="BG1496" s="1" t="s">
        <v>183</v>
      </c>
      <c r="BH1496" s="1"/>
      <c r="BI1496" s="1"/>
    </row>
    <row r="1497" customFormat="false" ht="12.75" hidden="false" customHeight="false" outlineLevel="0" collapsed="false">
      <c r="A1497" s="1" t="s">
        <v>3825</v>
      </c>
      <c r="B1497" s="1" t="s">
        <v>3826</v>
      </c>
      <c r="C1497" s="1" t="s">
        <v>177</v>
      </c>
      <c r="D1497" s="1" t="s">
        <v>1471</v>
      </c>
      <c r="E1497" s="1" t="s">
        <v>15920</v>
      </c>
      <c r="F1497" s="1" t="s">
        <v>3828</v>
      </c>
      <c r="G1497" s="1" t="n">
        <v>167</v>
      </c>
      <c r="H1497" s="1" t="n">
        <v>10000</v>
      </c>
      <c r="I1497" s="101" t="s">
        <v>180</v>
      </c>
      <c r="J1497" s="1"/>
      <c r="K1497" s="1" t="n">
        <f aca="false">IFERROR(VLOOKUP(A1497,'[2]Pivot HorizontalMRP'!$A$4:$B$2689,2,0),0)</f>
        <v>0</v>
      </c>
      <c r="L1497" s="1" t="n">
        <f aca="false">IFERROR(VLOOKUP(A1497,'[2]Pivot HorizontalMRP'!$A$4:$C$2689,3,0),0)</f>
        <v>186750</v>
      </c>
      <c r="M1497" s="1" t="n">
        <f aca="false">IFERROR(VLOOKUP(A1497,'[2]Pivot HorizontalMRP'!$A$4:$D$2689,0.4,0),0)</f>
        <v>0</v>
      </c>
      <c r="N1497" s="1" t="n">
        <f aca="false">IFERROR(VLOOKUP(A1497,'[2]Pivot HorizontalMRP'!$A$4:$E$2689,5,0),0)</f>
        <v>170000</v>
      </c>
      <c r="O1497" s="1" t="n">
        <f aca="false">K1497+L1497</f>
        <v>186750</v>
      </c>
      <c r="P1497" s="1" t="n">
        <f aca="false">K1497+L1497+M1497+N1497</f>
        <v>356750</v>
      </c>
      <c r="Q1497" s="1" t="n">
        <f aca="false">IFERROR(VLOOKUP(A1497,'[2]Pivot HorizontalMRP'!$A$4:$F$2689,6,0),0)</f>
        <v>230202</v>
      </c>
      <c r="R1497" s="1" t="n">
        <f aca="false">IFERROR(VLOOKUP(A1497,'[2]Pivot HorizontalMRP'!$A$4:$G$2689,7,0),0)</f>
        <v>154401</v>
      </c>
      <c r="S1497" s="1" t="n">
        <f aca="false">IFERROR(VLOOKUP(A1497,'[2]Pivot HorizontalMRP'!$A$4:$H$2689,8,0),0)</f>
        <v>158659</v>
      </c>
      <c r="T1497" s="1" t="n">
        <f aca="false">IFERROR(VLOOKUP(A1497,'[2]Pivot HorizontalMRP'!$A$4:$I$2689,9,0),0)</f>
        <v>96598</v>
      </c>
      <c r="U1497" s="1" t="n">
        <f aca="false">IF(I1497="delivery",O1497-SUM(Q1497+R1497),IF(I1497="PO",P1497-SUM(Q1497:R1497)))</f>
        <v>-197853</v>
      </c>
      <c r="V1497" s="81" t="n">
        <v>0.003</v>
      </c>
      <c r="W1497" s="81"/>
      <c r="X1497" s="81" t="n">
        <f aca="false">W1497-V1497</f>
        <v>-0.003</v>
      </c>
      <c r="Y1497" s="81"/>
      <c r="Z1497" s="81"/>
      <c r="AA1497" s="81"/>
      <c r="AB1497" s="81"/>
      <c r="AC1497" s="81"/>
      <c r="AD1497" s="81"/>
      <c r="AE1497" s="81"/>
      <c r="AF1497" s="81"/>
      <c r="AG1497" s="81"/>
      <c r="AH1497" s="81"/>
      <c r="AI1497" s="81"/>
      <c r="AJ1497" s="81"/>
      <c r="AK1497" s="81"/>
      <c r="AL1497" s="81"/>
      <c r="AM1497" s="81"/>
      <c r="AN1497" s="81"/>
      <c r="AO1497" s="81" t="str">
        <f aca="false">D1497</f>
        <v>Sanmina</v>
      </c>
      <c r="AP1497" s="1" t="s">
        <v>3124</v>
      </c>
      <c r="AQ1497" s="1"/>
      <c r="AR1497" s="1"/>
      <c r="AS1497" s="1"/>
      <c r="AT1497" s="1"/>
      <c r="AU1497" s="1"/>
      <c r="AV1497" s="1"/>
      <c r="AW1497" s="1"/>
      <c r="AX1497" s="1"/>
      <c r="AY1497" s="1"/>
      <c r="AZ1497" s="1"/>
      <c r="BA1497" s="1"/>
      <c r="BB1497" s="1"/>
      <c r="BC1497" s="1"/>
      <c r="BD1497" s="1"/>
      <c r="BE1497" s="1"/>
      <c r="BF1497" s="1" t="s">
        <v>14668</v>
      </c>
      <c r="BG1497" s="1" t="s">
        <v>183</v>
      </c>
      <c r="BH1497" s="1"/>
      <c r="BI1497" s="1"/>
    </row>
    <row r="1498" customFormat="false" ht="12.75" hidden="false" customHeight="false" outlineLevel="0" collapsed="false">
      <c r="A1498" s="1" t="s">
        <v>3829</v>
      </c>
      <c r="B1498" s="1" t="s">
        <v>3830</v>
      </c>
      <c r="C1498" s="1" t="s">
        <v>177</v>
      </c>
      <c r="D1498" s="1" t="s">
        <v>1471</v>
      </c>
      <c r="E1498" s="1" t="s">
        <v>15921</v>
      </c>
      <c r="F1498" s="1" t="s">
        <v>15922</v>
      </c>
      <c r="G1498" s="1" t="n">
        <v>151</v>
      </c>
      <c r="H1498" s="1" t="n">
        <v>40000</v>
      </c>
      <c r="I1498" s="101" t="s">
        <v>180</v>
      </c>
      <c r="J1498" s="1"/>
      <c r="K1498" s="1" t="n">
        <f aca="false">IFERROR(VLOOKUP(A1498,'[2]Pivot HorizontalMRP'!$A$4:$B$2689,2,0),0)</f>
        <v>0</v>
      </c>
      <c r="L1498" s="1" t="n">
        <f aca="false">IFERROR(VLOOKUP(A1498,'[2]Pivot HorizontalMRP'!$A$4:$C$2689,3,0),0)</f>
        <v>32164</v>
      </c>
      <c r="M1498" s="1" t="n">
        <f aca="false">IFERROR(VLOOKUP(A1498,'[2]Pivot HorizontalMRP'!$A$4:$D$2689,0.4,0),0)</f>
        <v>0</v>
      </c>
      <c r="N1498" s="1" t="n">
        <f aca="false">IFERROR(VLOOKUP(A1498,'[2]Pivot HorizontalMRP'!$A$4:$E$2689,5,0),0)</f>
        <v>0</v>
      </c>
      <c r="O1498" s="1" t="n">
        <f aca="false">K1498+L1498</f>
        <v>32164</v>
      </c>
      <c r="P1498" s="1" t="n">
        <f aca="false">K1498+L1498+M1498+N1498</f>
        <v>32164</v>
      </c>
      <c r="Q1498" s="1" t="n">
        <f aca="false">IFERROR(VLOOKUP(A1498,'[2]Pivot HorizontalMRP'!$A$4:$F$2689,6,0),0)</f>
        <v>15759</v>
      </c>
      <c r="R1498" s="1" t="n">
        <f aca="false">IFERROR(VLOOKUP(A1498,'[2]Pivot HorizontalMRP'!$A$4:$G$2689,7,0),0)</f>
        <v>11396</v>
      </c>
      <c r="S1498" s="1" t="n">
        <f aca="false">IFERROR(VLOOKUP(A1498,'[2]Pivot HorizontalMRP'!$A$4:$H$2689,8,0),0)</f>
        <v>11956</v>
      </c>
      <c r="T1498" s="1" t="n">
        <f aca="false">IFERROR(VLOOKUP(A1498,'[2]Pivot HorizontalMRP'!$A$4:$I$2689,9,0),0)</f>
        <v>5447</v>
      </c>
      <c r="U1498" s="1" t="n">
        <f aca="false">IF(I1498="delivery",O1498-SUM(Q1498+R1498),IF(I1498="PO",P1498-SUM(Q1498:R1498)))</f>
        <v>5009</v>
      </c>
      <c r="V1498" s="81" t="n">
        <v>0.01292</v>
      </c>
      <c r="W1498" s="81"/>
      <c r="X1498" s="81" t="n">
        <f aca="false">W1498-V1498</f>
        <v>-0.01292</v>
      </c>
      <c r="Y1498" s="81"/>
      <c r="Z1498" s="81"/>
      <c r="AA1498" s="81" t="n">
        <v>0.01238</v>
      </c>
      <c r="AB1498" s="81"/>
      <c r="AC1498" s="81"/>
      <c r="AD1498" s="81"/>
      <c r="AE1498" s="81"/>
      <c r="AF1498" s="81"/>
      <c r="AG1498" s="81"/>
      <c r="AH1498" s="81"/>
      <c r="AI1498" s="81"/>
      <c r="AJ1498" s="81"/>
      <c r="AK1498" s="81"/>
      <c r="AL1498" s="81"/>
      <c r="AM1498" s="81"/>
      <c r="AN1498" s="81"/>
      <c r="AO1498" s="81" t="str">
        <f aca="false">D1498</f>
        <v>Sanmina</v>
      </c>
      <c r="AP1498" s="1" t="s">
        <v>3124</v>
      </c>
      <c r="AQ1498" s="1"/>
      <c r="AR1498" s="1"/>
      <c r="AS1498" s="1"/>
      <c r="AT1498" s="1"/>
      <c r="AU1498" s="1"/>
      <c r="AV1498" s="1"/>
      <c r="AW1498" s="1"/>
      <c r="AX1498" s="1"/>
      <c r="AY1498" s="1"/>
      <c r="AZ1498" s="1"/>
      <c r="BA1498" s="1"/>
      <c r="BB1498" s="1"/>
      <c r="BC1498" s="1"/>
      <c r="BD1498" s="1"/>
      <c r="BE1498" s="1"/>
      <c r="BF1498" s="1" t="s">
        <v>14668</v>
      </c>
      <c r="BG1498" s="1" t="s">
        <v>183</v>
      </c>
      <c r="BH1498" s="1"/>
      <c r="BI1498" s="1"/>
    </row>
    <row r="1499" customFormat="false" ht="12.75" hidden="false" customHeight="false" outlineLevel="0" collapsed="false">
      <c r="A1499" s="1" t="s">
        <v>3833</v>
      </c>
      <c r="B1499" s="1" t="s">
        <v>3834</v>
      </c>
      <c r="C1499" s="1" t="s">
        <v>177</v>
      </c>
      <c r="D1499" s="1" t="s">
        <v>1471</v>
      </c>
      <c r="E1499" s="1" t="s">
        <v>15923</v>
      </c>
      <c r="F1499" s="1" t="s">
        <v>3836</v>
      </c>
      <c r="G1499" s="1" t="n">
        <v>152</v>
      </c>
      <c r="H1499" s="1" t="n">
        <v>1000</v>
      </c>
      <c r="I1499" s="101" t="s">
        <v>180</v>
      </c>
      <c r="J1499" s="1"/>
      <c r="K1499" s="1" t="n">
        <f aca="false">IFERROR(VLOOKUP(A1499,'[2]Pivot HorizontalMRP'!$A$4:$B$2689,2,0),0)</f>
        <v>0</v>
      </c>
      <c r="L1499" s="1" t="n">
        <f aca="false">IFERROR(VLOOKUP(A1499,'[2]Pivot HorizontalMRP'!$A$4:$C$2689,3,0),0)</f>
        <v>69228</v>
      </c>
      <c r="M1499" s="1" t="n">
        <f aca="false">IFERROR(VLOOKUP(A1499,'[2]Pivot HorizontalMRP'!$A$4:$D$2689,0.4,0),0)</f>
        <v>0</v>
      </c>
      <c r="N1499" s="1" t="n">
        <f aca="false">IFERROR(VLOOKUP(A1499,'[2]Pivot HorizontalMRP'!$A$4:$E$2689,5,0),0)</f>
        <v>18000</v>
      </c>
      <c r="O1499" s="1" t="n">
        <f aca="false">K1499+L1499</f>
        <v>69228</v>
      </c>
      <c r="P1499" s="1" t="n">
        <f aca="false">K1499+L1499+M1499+N1499</f>
        <v>87228</v>
      </c>
      <c r="Q1499" s="1" t="n">
        <f aca="false">IFERROR(VLOOKUP(A1499,'[2]Pivot HorizontalMRP'!$A$4:$F$2689,6,0),0)</f>
        <v>57931</v>
      </c>
      <c r="R1499" s="1" t="n">
        <f aca="false">IFERROR(VLOOKUP(A1499,'[2]Pivot HorizontalMRP'!$A$4:$G$2689,7,0),0)</f>
        <v>30731</v>
      </c>
      <c r="S1499" s="1" t="n">
        <f aca="false">IFERROR(VLOOKUP(A1499,'[2]Pivot HorizontalMRP'!$A$4:$H$2689,8,0),0)</f>
        <v>32162</v>
      </c>
      <c r="T1499" s="1" t="n">
        <f aca="false">IFERROR(VLOOKUP(A1499,'[2]Pivot HorizontalMRP'!$A$4:$I$2689,9,0),0)</f>
        <v>18320</v>
      </c>
      <c r="U1499" s="1" t="n">
        <f aca="false">IF(I1499="delivery",O1499-SUM(Q1499+R1499),IF(I1499="PO",P1499-SUM(Q1499:R1499)))</f>
        <v>-19434</v>
      </c>
      <c r="V1499" s="81" t="n">
        <v>0.04955</v>
      </c>
      <c r="W1499" s="81"/>
      <c r="X1499" s="81" t="n">
        <f aca="false">W1499-V1499</f>
        <v>-0.04955</v>
      </c>
      <c r="Y1499" s="81"/>
      <c r="Z1499" s="81"/>
      <c r="AA1499" s="81" t="n">
        <v>0.04955</v>
      </c>
      <c r="AB1499" s="81"/>
      <c r="AC1499" s="81"/>
      <c r="AD1499" s="81"/>
      <c r="AE1499" s="81"/>
      <c r="AF1499" s="81"/>
      <c r="AG1499" s="81"/>
      <c r="AH1499" s="81"/>
      <c r="AI1499" s="81"/>
      <c r="AJ1499" s="81"/>
      <c r="AK1499" s="81"/>
      <c r="AL1499" s="81"/>
      <c r="AM1499" s="81"/>
      <c r="AN1499" s="81"/>
      <c r="AO1499" s="81" t="str">
        <f aca="false">D1499</f>
        <v>Sanmina</v>
      </c>
      <c r="AP1499" s="1" t="s">
        <v>3124</v>
      </c>
      <c r="AQ1499" s="1"/>
      <c r="AR1499" s="1"/>
      <c r="AS1499" s="1"/>
      <c r="AT1499" s="1"/>
      <c r="AU1499" s="1"/>
      <c r="AV1499" s="1"/>
      <c r="AW1499" s="1"/>
      <c r="AX1499" s="1"/>
      <c r="AY1499" s="1"/>
      <c r="AZ1499" s="1"/>
      <c r="BA1499" s="1"/>
      <c r="BB1499" s="1"/>
      <c r="BC1499" s="1"/>
      <c r="BD1499" s="1"/>
      <c r="BE1499" s="1"/>
      <c r="BF1499" s="1" t="s">
        <v>14668</v>
      </c>
      <c r="BG1499" s="1" t="s">
        <v>183</v>
      </c>
      <c r="BH1499" s="1"/>
      <c r="BI1499" s="1"/>
    </row>
    <row r="1500" customFormat="false" ht="12.75" hidden="false" customHeight="false" outlineLevel="0" collapsed="false">
      <c r="A1500" s="1" t="s">
        <v>3837</v>
      </c>
      <c r="B1500" s="1" t="s">
        <v>3838</v>
      </c>
      <c r="C1500" s="1" t="s">
        <v>177</v>
      </c>
      <c r="D1500" s="1" t="s">
        <v>1471</v>
      </c>
      <c r="E1500" s="1" t="s">
        <v>15924</v>
      </c>
      <c r="F1500" s="1" t="s">
        <v>3840</v>
      </c>
      <c r="G1500" s="1" t="n">
        <v>172</v>
      </c>
      <c r="H1500" s="1" t="n">
        <v>2000</v>
      </c>
      <c r="I1500" s="101" t="s">
        <v>180</v>
      </c>
      <c r="J1500" s="1"/>
      <c r="K1500" s="1" t="n">
        <f aca="false">IFERROR(VLOOKUP(A1500,'[2]Pivot HorizontalMRP'!$A$4:$B$2689,2,0),0)</f>
        <v>0</v>
      </c>
      <c r="L1500" s="1" t="n">
        <f aca="false">IFERROR(VLOOKUP(A1500,'[2]Pivot HorizontalMRP'!$A$4:$C$2689,3,0),0)</f>
        <v>91201</v>
      </c>
      <c r="M1500" s="1" t="n">
        <f aca="false">IFERROR(VLOOKUP(A1500,'[2]Pivot HorizontalMRP'!$A$4:$D$2689,0.4,0),0)</f>
        <v>0</v>
      </c>
      <c r="N1500" s="1" t="n">
        <f aca="false">IFERROR(VLOOKUP(A1500,'[2]Pivot HorizontalMRP'!$A$4:$E$2689,5,0),0)</f>
        <v>108000</v>
      </c>
      <c r="O1500" s="1" t="n">
        <f aca="false">K1500+L1500</f>
        <v>91201</v>
      </c>
      <c r="P1500" s="1" t="n">
        <f aca="false">K1500+L1500+M1500+N1500</f>
        <v>199201</v>
      </c>
      <c r="Q1500" s="1" t="n">
        <f aca="false">IFERROR(VLOOKUP(A1500,'[2]Pivot HorizontalMRP'!$A$4:$F$2689,6,0),0)</f>
        <v>121099</v>
      </c>
      <c r="R1500" s="1" t="n">
        <f aca="false">IFERROR(VLOOKUP(A1500,'[2]Pivot HorizontalMRP'!$A$4:$G$2689,7,0),0)</f>
        <v>83993</v>
      </c>
      <c r="S1500" s="1" t="n">
        <f aca="false">IFERROR(VLOOKUP(A1500,'[2]Pivot HorizontalMRP'!$A$4:$H$2689,8,0),0)</f>
        <v>88745</v>
      </c>
      <c r="T1500" s="1" t="n">
        <f aca="false">IFERROR(VLOOKUP(A1500,'[2]Pivot HorizontalMRP'!$A$4:$I$2689,9,0),0)</f>
        <v>50147</v>
      </c>
      <c r="U1500" s="1" t="n">
        <f aca="false">IF(I1500="delivery",O1500-SUM(Q1500+R1500),IF(I1500="PO",P1500-SUM(Q1500:R1500)))</f>
        <v>-113891</v>
      </c>
      <c r="V1500" s="81" t="n">
        <v>0.045</v>
      </c>
      <c r="W1500" s="81"/>
      <c r="X1500" s="81" t="n">
        <f aca="false">W1500-V1500</f>
        <v>-0.045</v>
      </c>
      <c r="Y1500" s="81"/>
      <c r="Z1500" s="81"/>
      <c r="AA1500" s="81" t="n">
        <v>0.055</v>
      </c>
      <c r="AB1500" s="81"/>
      <c r="AC1500" s="81"/>
      <c r="AD1500" s="81"/>
      <c r="AE1500" s="81"/>
      <c r="AF1500" s="81"/>
      <c r="AG1500" s="81"/>
      <c r="AH1500" s="81"/>
      <c r="AI1500" s="81"/>
      <c r="AJ1500" s="81"/>
      <c r="AK1500" s="81"/>
      <c r="AL1500" s="81"/>
      <c r="AM1500" s="81"/>
      <c r="AN1500" s="81"/>
      <c r="AO1500" s="81" t="str">
        <f aca="false">D1500</f>
        <v>Sanmina</v>
      </c>
      <c r="AP1500" s="1" t="s">
        <v>3124</v>
      </c>
      <c r="AQ1500" s="1"/>
      <c r="AR1500" s="1"/>
      <c r="AS1500" s="1"/>
      <c r="AT1500" s="1"/>
      <c r="AU1500" s="1"/>
      <c r="AV1500" s="1"/>
      <c r="AW1500" s="1"/>
      <c r="AX1500" s="1"/>
      <c r="AY1500" s="1"/>
      <c r="AZ1500" s="1"/>
      <c r="BA1500" s="1"/>
      <c r="BB1500" s="1"/>
      <c r="BC1500" s="1"/>
      <c r="BD1500" s="1"/>
      <c r="BE1500" s="1"/>
      <c r="BF1500" s="1" t="s">
        <v>14668</v>
      </c>
      <c r="BG1500" s="1" t="s">
        <v>183</v>
      </c>
      <c r="BH1500" s="1"/>
      <c r="BI1500" s="1"/>
    </row>
    <row r="1501" customFormat="false" ht="12.75" hidden="false" customHeight="false" outlineLevel="0" collapsed="false">
      <c r="A1501" s="1" t="s">
        <v>3841</v>
      </c>
      <c r="B1501" s="1" t="s">
        <v>3842</v>
      </c>
      <c r="C1501" s="1" t="s">
        <v>177</v>
      </c>
      <c r="D1501" s="1" t="s">
        <v>1471</v>
      </c>
      <c r="E1501" s="1" t="s">
        <v>15925</v>
      </c>
      <c r="F1501" s="1" t="s">
        <v>15926</v>
      </c>
      <c r="G1501" s="1" t="n">
        <v>151</v>
      </c>
      <c r="H1501" s="1" t="n">
        <v>4000</v>
      </c>
      <c r="I1501" s="101" t="s">
        <v>180</v>
      </c>
      <c r="J1501" s="1"/>
      <c r="K1501" s="1" t="n">
        <f aca="false">IFERROR(VLOOKUP(A1501,'[2]Pivot HorizontalMRP'!$A$4:$B$2689,2,0),0)</f>
        <v>0</v>
      </c>
      <c r="L1501" s="1" t="n">
        <f aca="false">IFERROR(VLOOKUP(A1501,'[2]Pivot HorizontalMRP'!$A$4:$C$2689,3,0),0)</f>
        <v>1943845</v>
      </c>
      <c r="M1501" s="1" t="n">
        <f aca="false">IFERROR(VLOOKUP(A1501,'[2]Pivot HorizontalMRP'!$A$4:$D$2689,0.4,0),0)</f>
        <v>0</v>
      </c>
      <c r="N1501" s="1" t="n">
        <f aca="false">IFERROR(VLOOKUP(A1501,'[2]Pivot HorizontalMRP'!$A$4:$E$2689,5,0),0)</f>
        <v>0</v>
      </c>
      <c r="O1501" s="1" t="n">
        <f aca="false">K1501+L1501</f>
        <v>1943845</v>
      </c>
      <c r="P1501" s="1" t="n">
        <f aca="false">K1501+L1501+M1501+N1501</f>
        <v>1943845</v>
      </c>
      <c r="Q1501" s="1" t="n">
        <f aca="false">IFERROR(VLOOKUP(A1501,'[2]Pivot HorizontalMRP'!$A$4:$F$2689,6,0),0)</f>
        <v>677190</v>
      </c>
      <c r="R1501" s="1" t="n">
        <f aca="false">IFERROR(VLOOKUP(A1501,'[2]Pivot HorizontalMRP'!$A$4:$G$2689,7,0),0)</f>
        <v>1213240</v>
      </c>
      <c r="S1501" s="1" t="n">
        <f aca="false">IFERROR(VLOOKUP(A1501,'[2]Pivot HorizontalMRP'!$A$4:$H$2689,8,0),0)</f>
        <v>979365</v>
      </c>
      <c r="T1501" s="1" t="n">
        <f aca="false">IFERROR(VLOOKUP(A1501,'[2]Pivot HorizontalMRP'!$A$4:$I$2689,9,0),0)</f>
        <v>697077</v>
      </c>
      <c r="U1501" s="1" t="n">
        <f aca="false">IF(I1501="delivery",O1501-SUM(Q1501+R1501),IF(I1501="PO",P1501-SUM(Q1501:R1501)))</f>
        <v>53415</v>
      </c>
      <c r="V1501" s="81" t="n">
        <v>0.06208</v>
      </c>
      <c r="W1501" s="81"/>
      <c r="X1501" s="81" t="n">
        <f aca="false">W1501-V1501</f>
        <v>-0.06208</v>
      </c>
      <c r="Y1501" s="81"/>
      <c r="Z1501" s="81"/>
      <c r="AA1501" s="81" t="n">
        <v>0.056</v>
      </c>
      <c r="AB1501" s="81"/>
      <c r="AC1501" s="81"/>
      <c r="AD1501" s="81"/>
      <c r="AE1501" s="81"/>
      <c r="AF1501" s="81"/>
      <c r="AG1501" s="81"/>
      <c r="AH1501" s="81"/>
      <c r="AI1501" s="81"/>
      <c r="AJ1501" s="81"/>
      <c r="AK1501" s="81"/>
      <c r="AL1501" s="81"/>
      <c r="AM1501" s="81"/>
      <c r="AN1501" s="81"/>
      <c r="AO1501" s="81" t="str">
        <f aca="false">D1501</f>
        <v>Sanmina</v>
      </c>
      <c r="AP1501" s="1" t="s">
        <v>3124</v>
      </c>
      <c r="AQ1501" s="1"/>
      <c r="AR1501" s="1"/>
      <c r="AS1501" s="1"/>
      <c r="AT1501" s="1"/>
      <c r="AU1501" s="1"/>
      <c r="AV1501" s="1"/>
      <c r="AW1501" s="1"/>
      <c r="AX1501" s="1"/>
      <c r="AY1501" s="1"/>
      <c r="AZ1501" s="1"/>
      <c r="BA1501" s="1"/>
      <c r="BB1501" s="1"/>
      <c r="BC1501" s="1"/>
      <c r="BD1501" s="1"/>
      <c r="BE1501" s="1"/>
      <c r="BF1501" s="1" t="s">
        <v>14668</v>
      </c>
      <c r="BG1501" s="1" t="s">
        <v>183</v>
      </c>
      <c r="BH1501" s="1"/>
      <c r="BI1501" s="1"/>
    </row>
    <row r="1502" customFormat="false" ht="12.75" hidden="false" customHeight="false" outlineLevel="0" collapsed="false">
      <c r="A1502" s="1" t="s">
        <v>3845</v>
      </c>
      <c r="B1502" s="1" t="s">
        <v>3846</v>
      </c>
      <c r="C1502" s="1" t="s">
        <v>177</v>
      </c>
      <c r="D1502" s="1" t="s">
        <v>1471</v>
      </c>
      <c r="E1502" s="1" t="s">
        <v>15927</v>
      </c>
      <c r="F1502" s="1" t="s">
        <v>15928</v>
      </c>
      <c r="G1502" s="1" t="n">
        <v>181</v>
      </c>
      <c r="H1502" s="1" t="n">
        <v>100000</v>
      </c>
      <c r="I1502" s="101" t="s">
        <v>180</v>
      </c>
      <c r="J1502" s="1"/>
      <c r="K1502" s="1" t="n">
        <f aca="false">IFERROR(VLOOKUP(A1502,'[2]Pivot HorizontalMRP'!$A$4:$B$2689,2,0),0)</f>
        <v>0</v>
      </c>
      <c r="L1502" s="1" t="n">
        <f aca="false">IFERROR(VLOOKUP(A1502,'[2]Pivot HorizontalMRP'!$A$4:$C$2689,3,0),0)</f>
        <v>14098</v>
      </c>
      <c r="M1502" s="1" t="n">
        <f aca="false">IFERROR(VLOOKUP(A1502,'[2]Pivot HorizontalMRP'!$A$4:$D$2689,0.4,0),0)</f>
        <v>0</v>
      </c>
      <c r="N1502" s="1" t="n">
        <f aca="false">IFERROR(VLOOKUP(A1502,'[2]Pivot HorizontalMRP'!$A$4:$E$2689,5,0),0)</f>
        <v>0</v>
      </c>
      <c r="O1502" s="1" t="n">
        <f aca="false">K1502+L1502</f>
        <v>14098</v>
      </c>
      <c r="P1502" s="1" t="n">
        <f aca="false">K1502+L1502+M1502+N1502</f>
        <v>14098</v>
      </c>
      <c r="Q1502" s="1" t="n">
        <f aca="false">IFERROR(VLOOKUP(A1502,'[2]Pivot HorizontalMRP'!$A$4:$F$2689,6,0),0)</f>
        <v>840</v>
      </c>
      <c r="R1502" s="1" t="n">
        <f aca="false">IFERROR(VLOOKUP(A1502,'[2]Pivot HorizontalMRP'!$A$4:$G$2689,7,0),0)</f>
        <v>704</v>
      </c>
      <c r="S1502" s="1" t="n">
        <f aca="false">IFERROR(VLOOKUP(A1502,'[2]Pivot HorizontalMRP'!$A$4:$H$2689,8,0),0)</f>
        <v>838</v>
      </c>
      <c r="T1502" s="1" t="n">
        <f aca="false">IFERROR(VLOOKUP(A1502,'[2]Pivot HorizontalMRP'!$A$4:$I$2689,9,0),0)</f>
        <v>302</v>
      </c>
      <c r="U1502" s="1" t="n">
        <f aca="false">IF(I1502="delivery",O1502-SUM(Q1502+R1502),IF(I1502="PO",P1502-SUM(Q1502:R1502)))</f>
        <v>12554</v>
      </c>
      <c r="V1502" s="81" t="n">
        <v>0.00216</v>
      </c>
      <c r="W1502" s="81"/>
      <c r="X1502" s="81" t="n">
        <f aca="false">W1502-V1502</f>
        <v>-0.00216</v>
      </c>
      <c r="Y1502" s="81"/>
      <c r="Z1502" s="81"/>
      <c r="AA1502" s="81"/>
      <c r="AB1502" s="81"/>
      <c r="AC1502" s="81"/>
      <c r="AD1502" s="81"/>
      <c r="AE1502" s="81"/>
      <c r="AF1502" s="81"/>
      <c r="AG1502" s="81"/>
      <c r="AH1502" s="81"/>
      <c r="AI1502" s="81"/>
      <c r="AJ1502" s="81"/>
      <c r="AK1502" s="81"/>
      <c r="AL1502" s="81"/>
      <c r="AM1502" s="81"/>
      <c r="AN1502" s="81"/>
      <c r="AO1502" s="81" t="str">
        <f aca="false">D1502</f>
        <v>Sanmina</v>
      </c>
      <c r="AP1502" s="1" t="s">
        <v>3124</v>
      </c>
      <c r="AQ1502" s="1"/>
      <c r="AR1502" s="1"/>
      <c r="AS1502" s="1"/>
      <c r="AT1502" s="1"/>
      <c r="AU1502" s="1"/>
      <c r="AV1502" s="1"/>
      <c r="AW1502" s="1"/>
      <c r="AX1502" s="1"/>
      <c r="AY1502" s="1"/>
      <c r="AZ1502" s="1"/>
      <c r="BA1502" s="1"/>
      <c r="BB1502" s="1"/>
      <c r="BC1502" s="1"/>
      <c r="BD1502" s="1"/>
      <c r="BE1502" s="1"/>
      <c r="BF1502" s="1" t="s">
        <v>14668</v>
      </c>
      <c r="BG1502" s="1" t="s">
        <v>183</v>
      </c>
      <c r="BH1502" s="1"/>
      <c r="BI1502" s="1"/>
    </row>
    <row r="1503" customFormat="false" ht="12.75" hidden="false" customHeight="false" outlineLevel="0" collapsed="false">
      <c r="A1503" s="1" t="s">
        <v>3849</v>
      </c>
      <c r="B1503" s="1" t="s">
        <v>3850</v>
      </c>
      <c r="C1503" s="1" t="s">
        <v>177</v>
      </c>
      <c r="D1503" s="1" t="s">
        <v>1471</v>
      </c>
      <c r="E1503" s="1" t="s">
        <v>15929</v>
      </c>
      <c r="F1503" s="1" t="s">
        <v>3852</v>
      </c>
      <c r="G1503" s="1" t="n">
        <v>152</v>
      </c>
      <c r="H1503" s="1" t="n">
        <v>10000</v>
      </c>
      <c r="I1503" s="101" t="s">
        <v>180</v>
      </c>
      <c r="J1503" s="1"/>
      <c r="K1503" s="1" t="n">
        <f aca="false">IFERROR(VLOOKUP(A1503,'[2]Pivot HorizontalMRP'!$A$4:$B$2689,2,0),0)</f>
        <v>0</v>
      </c>
      <c r="L1503" s="1" t="n">
        <f aca="false">IFERROR(VLOOKUP(A1503,'[2]Pivot HorizontalMRP'!$A$4:$C$2689,3,0),0)</f>
        <v>22941</v>
      </c>
      <c r="M1503" s="1" t="n">
        <f aca="false">IFERROR(VLOOKUP(A1503,'[2]Pivot HorizontalMRP'!$A$4:$D$2689,0.4,0),0)</f>
        <v>0</v>
      </c>
      <c r="N1503" s="1" t="n">
        <f aca="false">IFERROR(VLOOKUP(A1503,'[2]Pivot HorizontalMRP'!$A$4:$E$2689,5,0),0)</f>
        <v>10000</v>
      </c>
      <c r="O1503" s="1" t="n">
        <f aca="false">K1503+L1503</f>
        <v>22941</v>
      </c>
      <c r="P1503" s="1" t="n">
        <f aca="false">K1503+L1503+M1503+N1503</f>
        <v>32941</v>
      </c>
      <c r="Q1503" s="1" t="n">
        <f aca="false">IFERROR(VLOOKUP(A1503,'[2]Pivot HorizontalMRP'!$A$4:$F$2689,6,0),0)</f>
        <v>4101</v>
      </c>
      <c r="R1503" s="1" t="n">
        <f aca="false">IFERROR(VLOOKUP(A1503,'[2]Pivot HorizontalMRP'!$A$4:$G$2689,7,0),0)</f>
        <v>3356</v>
      </c>
      <c r="S1503" s="1" t="n">
        <f aca="false">IFERROR(VLOOKUP(A1503,'[2]Pivot HorizontalMRP'!$A$4:$H$2689,8,0),0)</f>
        <v>2996</v>
      </c>
      <c r="T1503" s="1" t="n">
        <f aca="false">IFERROR(VLOOKUP(A1503,'[2]Pivot HorizontalMRP'!$A$4:$I$2689,9,0),0)</f>
        <v>1304</v>
      </c>
      <c r="U1503" s="1" t="n">
        <f aca="false">IF(I1503="delivery",O1503-SUM(Q1503+R1503),IF(I1503="PO",P1503-SUM(Q1503:R1503)))</f>
        <v>15484</v>
      </c>
      <c r="V1503" s="81" t="n">
        <v>0.00427</v>
      </c>
      <c r="W1503" s="81"/>
      <c r="X1503" s="81" t="n">
        <f aca="false">W1503-V1503</f>
        <v>-0.00427</v>
      </c>
      <c r="Y1503" s="81"/>
      <c r="Z1503" s="81"/>
      <c r="AA1503" s="81" t="n">
        <v>0.00279</v>
      </c>
      <c r="AB1503" s="81"/>
      <c r="AC1503" s="81"/>
      <c r="AD1503" s="81"/>
      <c r="AE1503" s="81"/>
      <c r="AF1503" s="81"/>
      <c r="AG1503" s="81"/>
      <c r="AH1503" s="81"/>
      <c r="AI1503" s="81"/>
      <c r="AJ1503" s="81"/>
      <c r="AK1503" s="81"/>
      <c r="AL1503" s="81"/>
      <c r="AM1503" s="81"/>
      <c r="AN1503" s="81"/>
      <c r="AO1503" s="81" t="str">
        <f aca="false">D1503</f>
        <v>Sanmina</v>
      </c>
      <c r="AP1503" s="1" t="s">
        <v>3124</v>
      </c>
      <c r="AQ1503" s="1"/>
      <c r="AR1503" s="1"/>
      <c r="AS1503" s="1"/>
      <c r="AT1503" s="1"/>
      <c r="AU1503" s="1"/>
      <c r="AV1503" s="1"/>
      <c r="AW1503" s="1"/>
      <c r="AX1503" s="1"/>
      <c r="AY1503" s="1"/>
      <c r="AZ1503" s="1"/>
      <c r="BA1503" s="1"/>
      <c r="BB1503" s="1"/>
      <c r="BC1503" s="1"/>
      <c r="BD1503" s="1"/>
      <c r="BE1503" s="1"/>
      <c r="BF1503" s="1" t="s">
        <v>14668</v>
      </c>
      <c r="BG1503" s="1" t="s">
        <v>183</v>
      </c>
      <c r="BH1503" s="1"/>
      <c r="BI1503" s="1"/>
    </row>
    <row r="1504" customFormat="false" ht="12.75" hidden="false" customHeight="false" outlineLevel="0" collapsed="false">
      <c r="A1504" s="1" t="s">
        <v>3853</v>
      </c>
      <c r="B1504" s="1" t="s">
        <v>3854</v>
      </c>
      <c r="C1504" s="1" t="s">
        <v>177</v>
      </c>
      <c r="D1504" s="1" t="s">
        <v>1471</v>
      </c>
      <c r="E1504" s="1" t="s">
        <v>15930</v>
      </c>
      <c r="F1504" s="1" t="s">
        <v>3856</v>
      </c>
      <c r="G1504" s="1" t="n">
        <v>171</v>
      </c>
      <c r="H1504" s="1" t="n">
        <v>4000</v>
      </c>
      <c r="I1504" s="101" t="s">
        <v>180</v>
      </c>
      <c r="J1504" s="1"/>
      <c r="K1504" s="1" t="n">
        <f aca="false">IFERROR(VLOOKUP(A1504,'[2]Pivot HorizontalMRP'!$A$4:$B$2689,2,0),0)</f>
        <v>0</v>
      </c>
      <c r="L1504" s="1" t="n">
        <f aca="false">IFERROR(VLOOKUP(A1504,'[2]Pivot HorizontalMRP'!$A$4:$C$2689,3,0),0)</f>
        <v>12684</v>
      </c>
      <c r="M1504" s="1" t="n">
        <f aca="false">IFERROR(VLOOKUP(A1504,'[2]Pivot HorizontalMRP'!$A$4:$D$2689,0.4,0),0)</f>
        <v>0</v>
      </c>
      <c r="N1504" s="1" t="n">
        <f aca="false">IFERROR(VLOOKUP(A1504,'[2]Pivot HorizontalMRP'!$A$4:$E$2689,5,0),0)</f>
        <v>4000</v>
      </c>
      <c r="O1504" s="1" t="n">
        <f aca="false">K1504+L1504</f>
        <v>12684</v>
      </c>
      <c r="P1504" s="1" t="n">
        <f aca="false">K1504+L1504+M1504+N1504</f>
        <v>16684</v>
      </c>
      <c r="Q1504" s="1" t="n">
        <f aca="false">IFERROR(VLOOKUP(A1504,'[2]Pivot HorizontalMRP'!$A$4:$F$2689,6,0),0)</f>
        <v>3215</v>
      </c>
      <c r="R1504" s="1" t="n">
        <f aca="false">IFERROR(VLOOKUP(A1504,'[2]Pivot HorizontalMRP'!$A$4:$G$2689,7,0),0)</f>
        <v>4977</v>
      </c>
      <c r="S1504" s="1" t="n">
        <f aca="false">IFERROR(VLOOKUP(A1504,'[2]Pivot HorizontalMRP'!$A$4:$H$2689,8,0),0)</f>
        <v>5846</v>
      </c>
      <c r="T1504" s="1" t="n">
        <f aca="false">IFERROR(VLOOKUP(A1504,'[2]Pivot HorizontalMRP'!$A$4:$I$2689,9,0),0)</f>
        <v>1879</v>
      </c>
      <c r="U1504" s="1" t="n">
        <f aca="false">IF(I1504="delivery",O1504-SUM(Q1504+R1504),IF(I1504="PO",P1504-SUM(Q1504:R1504)))</f>
        <v>4492</v>
      </c>
      <c r="V1504" s="81" t="n">
        <v>0.012</v>
      </c>
      <c r="W1504" s="81"/>
      <c r="X1504" s="81" t="n">
        <f aca="false">W1504-V1504</f>
        <v>-0.012</v>
      </c>
      <c r="Y1504" s="81"/>
      <c r="Z1504" s="81"/>
      <c r="AA1504" s="81" t="n">
        <v>0.0036</v>
      </c>
      <c r="AB1504" s="81"/>
      <c r="AC1504" s="81"/>
      <c r="AD1504" s="81"/>
      <c r="AE1504" s="81"/>
      <c r="AF1504" s="81"/>
      <c r="AG1504" s="81"/>
      <c r="AH1504" s="81"/>
      <c r="AI1504" s="81"/>
      <c r="AJ1504" s="81"/>
      <c r="AK1504" s="81"/>
      <c r="AL1504" s="81"/>
      <c r="AM1504" s="81"/>
      <c r="AN1504" s="81"/>
      <c r="AO1504" s="81" t="str">
        <f aca="false">D1504</f>
        <v>Sanmina</v>
      </c>
      <c r="AP1504" s="1" t="s">
        <v>3124</v>
      </c>
      <c r="AQ1504" s="1"/>
      <c r="AR1504" s="1"/>
      <c r="AS1504" s="1"/>
      <c r="AT1504" s="1"/>
      <c r="AU1504" s="1"/>
      <c r="AV1504" s="1"/>
      <c r="AW1504" s="1"/>
      <c r="AX1504" s="1"/>
      <c r="AY1504" s="1"/>
      <c r="AZ1504" s="1"/>
      <c r="BA1504" s="1"/>
      <c r="BB1504" s="1"/>
      <c r="BC1504" s="1"/>
      <c r="BD1504" s="1"/>
      <c r="BE1504" s="1"/>
      <c r="BF1504" s="1" t="s">
        <v>14668</v>
      </c>
      <c r="BG1504" s="1" t="s">
        <v>183</v>
      </c>
      <c r="BH1504" s="1"/>
      <c r="BI1504" s="1"/>
    </row>
    <row r="1505" customFormat="false" ht="12.75" hidden="false" customHeight="false" outlineLevel="0" collapsed="false">
      <c r="A1505" s="1" t="s">
        <v>3857</v>
      </c>
      <c r="B1505" s="1" t="s">
        <v>3858</v>
      </c>
      <c r="C1505" s="1" t="s">
        <v>177</v>
      </c>
      <c r="D1505" s="1" t="s">
        <v>1471</v>
      </c>
      <c r="E1505" s="1" t="s">
        <v>15931</v>
      </c>
      <c r="F1505" s="1" t="s">
        <v>3860</v>
      </c>
      <c r="G1505" s="1" t="n">
        <v>152</v>
      </c>
      <c r="H1505" s="1" t="n">
        <v>1000</v>
      </c>
      <c r="I1505" s="101" t="s">
        <v>180</v>
      </c>
      <c r="J1505" s="1"/>
      <c r="K1505" s="1" t="n">
        <f aca="false">IFERROR(VLOOKUP(A1505,'[2]Pivot HorizontalMRP'!$A$4:$B$2689,2,0),0)</f>
        <v>0</v>
      </c>
      <c r="L1505" s="1" t="n">
        <f aca="false">IFERROR(VLOOKUP(A1505,'[2]Pivot HorizontalMRP'!$A$4:$C$2689,3,0),0)</f>
        <v>426665</v>
      </c>
      <c r="M1505" s="1" t="n">
        <f aca="false">IFERROR(VLOOKUP(A1505,'[2]Pivot HorizontalMRP'!$A$4:$D$2689,0.4,0),0)</f>
        <v>0</v>
      </c>
      <c r="N1505" s="1" t="n">
        <f aca="false">IFERROR(VLOOKUP(A1505,'[2]Pivot HorizontalMRP'!$A$4:$E$2689,5,0),0)</f>
        <v>10000</v>
      </c>
      <c r="O1505" s="1" t="n">
        <f aca="false">K1505+L1505</f>
        <v>426665</v>
      </c>
      <c r="P1505" s="1" t="n">
        <f aca="false">K1505+L1505+M1505+N1505</f>
        <v>436665</v>
      </c>
      <c r="Q1505" s="1" t="n">
        <f aca="false">IFERROR(VLOOKUP(A1505,'[2]Pivot HorizontalMRP'!$A$4:$F$2689,6,0),0)</f>
        <v>339596</v>
      </c>
      <c r="R1505" s="1" t="n">
        <f aca="false">IFERROR(VLOOKUP(A1505,'[2]Pivot HorizontalMRP'!$A$4:$G$2689,7,0),0)</f>
        <v>236826</v>
      </c>
      <c r="S1505" s="1" t="n">
        <f aca="false">IFERROR(VLOOKUP(A1505,'[2]Pivot HorizontalMRP'!$A$4:$H$2689,8,0),0)</f>
        <v>245595</v>
      </c>
      <c r="T1505" s="1" t="n">
        <f aca="false">IFERROR(VLOOKUP(A1505,'[2]Pivot HorizontalMRP'!$A$4:$I$2689,9,0),0)</f>
        <v>123111</v>
      </c>
      <c r="U1505" s="1" t="n">
        <f aca="false">IF(I1505="delivery",O1505-SUM(Q1505+R1505),IF(I1505="PO",P1505-SUM(Q1505:R1505)))</f>
        <v>-149757</v>
      </c>
      <c r="V1505" s="81" t="n">
        <v>0.08333</v>
      </c>
      <c r="W1505" s="81"/>
      <c r="X1505" s="81" t="n">
        <f aca="false">W1505-V1505</f>
        <v>-0.08333</v>
      </c>
      <c r="Y1505" s="81"/>
      <c r="Z1505" s="81"/>
      <c r="AA1505" s="81" t="n">
        <v>0.05911</v>
      </c>
      <c r="AB1505" s="81"/>
      <c r="AC1505" s="81"/>
      <c r="AD1505" s="81"/>
      <c r="AE1505" s="81"/>
      <c r="AF1505" s="81"/>
      <c r="AG1505" s="81"/>
      <c r="AH1505" s="81"/>
      <c r="AI1505" s="81"/>
      <c r="AJ1505" s="81"/>
      <c r="AK1505" s="81"/>
      <c r="AL1505" s="81"/>
      <c r="AM1505" s="81"/>
      <c r="AN1505" s="81"/>
      <c r="AO1505" s="81" t="str">
        <f aca="false">D1505</f>
        <v>Sanmina</v>
      </c>
      <c r="AP1505" s="1" t="s">
        <v>3124</v>
      </c>
      <c r="AQ1505" s="1"/>
      <c r="AR1505" s="1"/>
      <c r="AS1505" s="1"/>
      <c r="AT1505" s="1"/>
      <c r="AU1505" s="1"/>
      <c r="AV1505" s="1"/>
      <c r="AW1505" s="1"/>
      <c r="AX1505" s="1"/>
      <c r="AY1505" s="1"/>
      <c r="AZ1505" s="1"/>
      <c r="BA1505" s="1"/>
      <c r="BB1505" s="1"/>
      <c r="BC1505" s="1"/>
      <c r="BD1505" s="1"/>
      <c r="BE1505" s="1"/>
      <c r="BF1505" s="1" t="s">
        <v>14668</v>
      </c>
      <c r="BG1505" s="1" t="s">
        <v>183</v>
      </c>
      <c r="BH1505" s="1"/>
      <c r="BI1505" s="1"/>
    </row>
    <row r="1506" customFormat="false" ht="12.75" hidden="false" customHeight="false" outlineLevel="0" collapsed="false">
      <c r="A1506" s="1" t="s">
        <v>3861</v>
      </c>
      <c r="B1506" s="1" t="s">
        <v>3862</v>
      </c>
      <c r="C1506" s="1" t="s">
        <v>177</v>
      </c>
      <c r="D1506" s="1" t="s">
        <v>1471</v>
      </c>
      <c r="E1506" s="1" t="s">
        <v>15932</v>
      </c>
      <c r="F1506" s="1" t="s">
        <v>3864</v>
      </c>
      <c r="G1506" s="1" t="n">
        <v>271</v>
      </c>
      <c r="H1506" s="1" t="n">
        <v>10000</v>
      </c>
      <c r="I1506" s="101" t="s">
        <v>180</v>
      </c>
      <c r="J1506" s="1"/>
      <c r="K1506" s="1" t="n">
        <f aca="false">IFERROR(VLOOKUP(A1506,'[2]Pivot HorizontalMRP'!$A$4:$B$2689,2,0),0)</f>
        <v>0</v>
      </c>
      <c r="L1506" s="1" t="n">
        <f aca="false">IFERROR(VLOOKUP(A1506,'[2]Pivot HorizontalMRP'!$A$4:$C$2689,3,0),0)</f>
        <v>896824</v>
      </c>
      <c r="M1506" s="1" t="n">
        <f aca="false">IFERROR(VLOOKUP(A1506,'[2]Pivot HorizontalMRP'!$A$4:$D$2689,0.4,0),0)</f>
        <v>0</v>
      </c>
      <c r="N1506" s="1" t="n">
        <f aca="false">IFERROR(VLOOKUP(A1506,'[2]Pivot HorizontalMRP'!$A$4:$E$2689,5,0),0)</f>
        <v>310000</v>
      </c>
      <c r="O1506" s="1" t="n">
        <f aca="false">K1506+L1506</f>
        <v>896824</v>
      </c>
      <c r="P1506" s="1" t="n">
        <f aca="false">K1506+L1506+M1506+N1506</f>
        <v>1206824</v>
      </c>
      <c r="Q1506" s="1" t="n">
        <f aca="false">IFERROR(VLOOKUP(A1506,'[2]Pivot HorizontalMRP'!$A$4:$F$2689,6,0),0)</f>
        <v>792828</v>
      </c>
      <c r="R1506" s="1" t="n">
        <f aca="false">IFERROR(VLOOKUP(A1506,'[2]Pivot HorizontalMRP'!$A$4:$G$2689,7,0),0)</f>
        <v>465688</v>
      </c>
      <c r="S1506" s="1" t="n">
        <f aca="false">IFERROR(VLOOKUP(A1506,'[2]Pivot HorizontalMRP'!$A$4:$H$2689,8,0),0)</f>
        <v>517555</v>
      </c>
      <c r="T1506" s="1" t="n">
        <f aca="false">IFERROR(VLOOKUP(A1506,'[2]Pivot HorizontalMRP'!$A$4:$I$2689,9,0),0)</f>
        <v>324688</v>
      </c>
      <c r="U1506" s="1" t="n">
        <f aca="false">IF(I1506="delivery",O1506-SUM(Q1506+R1506),IF(I1506="PO",P1506-SUM(Q1506:R1506)))</f>
        <v>-361692</v>
      </c>
      <c r="V1506" s="81" t="n">
        <v>0.00237</v>
      </c>
      <c r="W1506" s="81"/>
      <c r="X1506" s="81" t="n">
        <f aca="false">W1506-V1506</f>
        <v>-0.00237</v>
      </c>
      <c r="Y1506" s="81"/>
      <c r="Z1506" s="81"/>
      <c r="AA1506" s="81"/>
      <c r="AB1506" s="81"/>
      <c r="AC1506" s="81"/>
      <c r="AD1506" s="81"/>
      <c r="AE1506" s="81"/>
      <c r="AF1506" s="81"/>
      <c r="AG1506" s="81"/>
      <c r="AH1506" s="81"/>
      <c r="AI1506" s="81"/>
      <c r="AJ1506" s="81"/>
      <c r="AK1506" s="81"/>
      <c r="AL1506" s="81"/>
      <c r="AM1506" s="81"/>
      <c r="AN1506" s="81"/>
      <c r="AO1506" s="81" t="str">
        <f aca="false">D1506</f>
        <v>Sanmina</v>
      </c>
      <c r="AP1506" s="1" t="s">
        <v>3124</v>
      </c>
      <c r="AQ1506" s="1"/>
      <c r="AR1506" s="1"/>
      <c r="AS1506" s="1"/>
      <c r="AT1506" s="1"/>
      <c r="AU1506" s="1"/>
      <c r="AV1506" s="1"/>
      <c r="AW1506" s="1"/>
      <c r="AX1506" s="1"/>
      <c r="AY1506" s="1"/>
      <c r="AZ1506" s="1"/>
      <c r="BA1506" s="1"/>
      <c r="BB1506" s="1"/>
      <c r="BC1506" s="1"/>
      <c r="BD1506" s="1"/>
      <c r="BE1506" s="1"/>
      <c r="BF1506" s="1" t="s">
        <v>14668</v>
      </c>
      <c r="BG1506" s="1" t="s">
        <v>183</v>
      </c>
      <c r="BH1506" s="1"/>
      <c r="BI1506" s="1"/>
    </row>
    <row r="1507" customFormat="false" ht="12.75" hidden="false" customHeight="false" outlineLevel="0" collapsed="false">
      <c r="A1507" s="1" t="s">
        <v>3865</v>
      </c>
      <c r="B1507" s="1" t="s">
        <v>3866</v>
      </c>
      <c r="C1507" s="1" t="s">
        <v>177</v>
      </c>
      <c r="D1507" s="1" t="s">
        <v>1471</v>
      </c>
      <c r="E1507" s="1" t="s">
        <v>15933</v>
      </c>
      <c r="F1507" s="1" t="s">
        <v>15934</v>
      </c>
      <c r="G1507" s="1" t="n">
        <v>161</v>
      </c>
      <c r="H1507" s="1" t="n">
        <v>8000</v>
      </c>
      <c r="I1507" s="101" t="s">
        <v>180</v>
      </c>
      <c r="J1507" s="1"/>
      <c r="K1507" s="1" t="n">
        <f aca="false">IFERROR(VLOOKUP(A1507,'[2]Pivot HorizontalMRP'!$A$4:$B$2689,2,0),0)</f>
        <v>0</v>
      </c>
      <c r="L1507" s="1" t="n">
        <f aca="false">IFERROR(VLOOKUP(A1507,'[2]Pivot HorizontalMRP'!$A$4:$C$2689,3,0),0)</f>
        <v>8454</v>
      </c>
      <c r="M1507" s="1" t="n">
        <f aca="false">IFERROR(VLOOKUP(A1507,'[2]Pivot HorizontalMRP'!$A$4:$D$2689,0.4,0),0)</f>
        <v>0</v>
      </c>
      <c r="N1507" s="1" t="n">
        <f aca="false">IFERROR(VLOOKUP(A1507,'[2]Pivot HorizontalMRP'!$A$4:$E$2689,5,0),0)</f>
        <v>0</v>
      </c>
      <c r="O1507" s="1" t="n">
        <f aca="false">K1507+L1507</f>
        <v>8454</v>
      </c>
      <c r="P1507" s="1" t="n">
        <f aca="false">K1507+L1507+M1507+N1507</f>
        <v>8454</v>
      </c>
      <c r="Q1507" s="1" t="n">
        <f aca="false">IFERROR(VLOOKUP(A1507,'[2]Pivot HorizontalMRP'!$A$4:$F$2689,6,0),0)</f>
        <v>235</v>
      </c>
      <c r="R1507" s="1" t="n">
        <f aca="false">IFERROR(VLOOKUP(A1507,'[2]Pivot HorizontalMRP'!$A$4:$G$2689,7,0),0)</f>
        <v>332</v>
      </c>
      <c r="S1507" s="1" t="n">
        <f aca="false">IFERROR(VLOOKUP(A1507,'[2]Pivot HorizontalMRP'!$A$4:$H$2689,8,0),0)</f>
        <v>362</v>
      </c>
      <c r="T1507" s="1" t="n">
        <f aca="false">IFERROR(VLOOKUP(A1507,'[2]Pivot HorizontalMRP'!$A$4:$I$2689,9,0),0)</f>
        <v>121</v>
      </c>
      <c r="U1507" s="1" t="n">
        <f aca="false">IF(I1507="delivery",O1507-SUM(Q1507+R1507),IF(I1507="PO",P1507-SUM(Q1507:R1507)))</f>
        <v>7887</v>
      </c>
      <c r="V1507" s="81" t="n">
        <v>0.01</v>
      </c>
      <c r="W1507" s="81"/>
      <c r="X1507" s="81" t="n">
        <f aca="false">W1507-V1507</f>
        <v>-0.01</v>
      </c>
      <c r="Y1507" s="81"/>
      <c r="Z1507" s="81"/>
      <c r="AA1507" s="81" t="n">
        <v>0.01</v>
      </c>
      <c r="AB1507" s="81"/>
      <c r="AC1507" s="81"/>
      <c r="AD1507" s="81"/>
      <c r="AE1507" s="81"/>
      <c r="AF1507" s="81"/>
      <c r="AG1507" s="81"/>
      <c r="AH1507" s="81"/>
      <c r="AI1507" s="81"/>
      <c r="AJ1507" s="81"/>
      <c r="AK1507" s="81"/>
      <c r="AL1507" s="81"/>
      <c r="AM1507" s="81"/>
      <c r="AN1507" s="81"/>
      <c r="AO1507" s="81" t="str">
        <f aca="false">D1507</f>
        <v>Sanmina</v>
      </c>
      <c r="AP1507" s="1" t="s">
        <v>3124</v>
      </c>
      <c r="AQ1507" s="1"/>
      <c r="AR1507" s="1"/>
      <c r="AS1507" s="1"/>
      <c r="AT1507" s="1"/>
      <c r="AU1507" s="1"/>
      <c r="AV1507" s="1"/>
      <c r="AW1507" s="1"/>
      <c r="AX1507" s="1"/>
      <c r="AY1507" s="1"/>
      <c r="AZ1507" s="1"/>
      <c r="BA1507" s="1"/>
      <c r="BB1507" s="1"/>
      <c r="BC1507" s="1"/>
      <c r="BD1507" s="1"/>
      <c r="BE1507" s="1"/>
      <c r="BF1507" s="1" t="s">
        <v>14668</v>
      </c>
      <c r="BG1507" s="1" t="s">
        <v>183</v>
      </c>
      <c r="BH1507" s="1"/>
      <c r="BI1507" s="1"/>
    </row>
    <row r="1508" customFormat="false" ht="12.75" hidden="false" customHeight="false" outlineLevel="0" collapsed="false">
      <c r="A1508" s="1" t="s">
        <v>3869</v>
      </c>
      <c r="B1508" s="1" t="s">
        <v>3870</v>
      </c>
      <c r="C1508" s="1" t="s">
        <v>177</v>
      </c>
      <c r="D1508" s="1" t="s">
        <v>1471</v>
      </c>
      <c r="E1508" s="1" t="s">
        <v>15935</v>
      </c>
      <c r="F1508" s="1" t="s">
        <v>3872</v>
      </c>
      <c r="G1508" s="1" t="n">
        <v>131</v>
      </c>
      <c r="H1508" s="1" t="n">
        <v>400</v>
      </c>
      <c r="I1508" s="101" t="s">
        <v>180</v>
      </c>
      <c r="J1508" s="1"/>
      <c r="K1508" s="1" t="n">
        <f aca="false">IFERROR(VLOOKUP(A1508,'[2]Pivot HorizontalMRP'!$A$4:$B$2689,2,0),0)</f>
        <v>0</v>
      </c>
      <c r="L1508" s="1" t="n">
        <f aca="false">IFERROR(VLOOKUP(A1508,'[2]Pivot HorizontalMRP'!$A$4:$C$2689,3,0),0)</f>
        <v>68982</v>
      </c>
      <c r="M1508" s="1" t="n">
        <f aca="false">IFERROR(VLOOKUP(A1508,'[2]Pivot HorizontalMRP'!$A$4:$D$2689,0.4,0),0)</f>
        <v>0</v>
      </c>
      <c r="N1508" s="1" t="n">
        <f aca="false">IFERROR(VLOOKUP(A1508,'[2]Pivot HorizontalMRP'!$A$4:$E$2689,5,0),0)</f>
        <v>0</v>
      </c>
      <c r="O1508" s="1" t="n">
        <f aca="false">K1508+L1508</f>
        <v>68982</v>
      </c>
      <c r="P1508" s="1" t="n">
        <f aca="false">K1508+L1508+M1508+N1508</f>
        <v>68982</v>
      </c>
      <c r="Q1508" s="1" t="n">
        <f aca="false">IFERROR(VLOOKUP(A1508,'[2]Pivot HorizontalMRP'!$A$4:$F$2689,6,0),0)</f>
        <v>228108</v>
      </c>
      <c r="R1508" s="1" t="n">
        <f aca="false">IFERROR(VLOOKUP(A1508,'[2]Pivot HorizontalMRP'!$A$4:$G$2689,7,0),0)</f>
        <v>189315</v>
      </c>
      <c r="S1508" s="1" t="n">
        <f aca="false">IFERROR(VLOOKUP(A1508,'[2]Pivot HorizontalMRP'!$A$4:$H$2689,8,0),0)</f>
        <v>171928</v>
      </c>
      <c r="T1508" s="1" t="n">
        <f aca="false">IFERROR(VLOOKUP(A1508,'[2]Pivot HorizontalMRP'!$A$4:$I$2689,9,0),0)</f>
        <v>108709</v>
      </c>
      <c r="U1508" s="1" t="n">
        <f aca="false">IF(I1508="delivery",O1508-SUM(Q1508+R1508),IF(I1508="PO",P1508-SUM(Q1508:R1508)))</f>
        <v>-348441</v>
      </c>
      <c r="V1508" s="81" t="n">
        <v>0.1846</v>
      </c>
      <c r="W1508" s="81"/>
      <c r="X1508" s="81" t="n">
        <f aca="false">W1508-V1508</f>
        <v>-0.1846</v>
      </c>
      <c r="Y1508" s="81"/>
      <c r="Z1508" s="81"/>
      <c r="AA1508" s="81" t="n">
        <v>0.17736</v>
      </c>
      <c r="AB1508" s="81"/>
      <c r="AC1508" s="81"/>
      <c r="AD1508" s="81"/>
      <c r="AE1508" s="81"/>
      <c r="AF1508" s="81"/>
      <c r="AG1508" s="81"/>
      <c r="AH1508" s="81"/>
      <c r="AI1508" s="81"/>
      <c r="AJ1508" s="81"/>
      <c r="AK1508" s="81"/>
      <c r="AL1508" s="81"/>
      <c r="AM1508" s="81"/>
      <c r="AN1508" s="81"/>
      <c r="AO1508" s="81" t="str">
        <f aca="false">D1508</f>
        <v>Sanmina</v>
      </c>
      <c r="AP1508" s="1" t="s">
        <v>3124</v>
      </c>
      <c r="AQ1508" s="1"/>
      <c r="AR1508" s="1"/>
      <c r="AS1508" s="1"/>
      <c r="AT1508" s="1"/>
      <c r="AU1508" s="1"/>
      <c r="AV1508" s="1"/>
      <c r="AW1508" s="1"/>
      <c r="AX1508" s="1"/>
      <c r="AY1508" s="1"/>
      <c r="AZ1508" s="1"/>
      <c r="BA1508" s="1"/>
      <c r="BB1508" s="1"/>
      <c r="BC1508" s="1"/>
      <c r="BD1508" s="1"/>
      <c r="BE1508" s="1"/>
      <c r="BF1508" s="1" t="s">
        <v>14668</v>
      </c>
      <c r="BG1508" s="1" t="s">
        <v>183</v>
      </c>
      <c r="BH1508" s="1"/>
      <c r="BI1508" s="1"/>
    </row>
    <row r="1509" customFormat="false" ht="12.75" hidden="false" customHeight="false" outlineLevel="0" collapsed="false">
      <c r="A1509" s="1" t="s">
        <v>3873</v>
      </c>
      <c r="B1509" s="1" t="s">
        <v>3874</v>
      </c>
      <c r="C1509" s="1" t="s">
        <v>177</v>
      </c>
      <c r="D1509" s="1" t="s">
        <v>1471</v>
      </c>
      <c r="E1509" s="1" t="s">
        <v>15936</v>
      </c>
      <c r="F1509" s="1" t="s">
        <v>3876</v>
      </c>
      <c r="G1509" s="1" t="n">
        <v>157</v>
      </c>
      <c r="H1509" s="1" t="n">
        <v>10000</v>
      </c>
      <c r="I1509" s="101" t="s">
        <v>180</v>
      </c>
      <c r="J1509" s="1"/>
      <c r="K1509" s="1" t="n">
        <f aca="false">IFERROR(VLOOKUP(A1509,'[2]Pivot HorizontalMRP'!$A$4:$B$2689,2,0),0)</f>
        <v>0</v>
      </c>
      <c r="L1509" s="1" t="n">
        <f aca="false">IFERROR(VLOOKUP(A1509,'[2]Pivot HorizontalMRP'!$A$4:$C$2689,3,0),0)</f>
        <v>128422</v>
      </c>
      <c r="M1509" s="1" t="n">
        <f aca="false">IFERROR(VLOOKUP(A1509,'[2]Pivot HorizontalMRP'!$A$4:$D$2689,0.4,0),0)</f>
        <v>0</v>
      </c>
      <c r="N1509" s="1" t="n">
        <f aca="false">IFERROR(VLOOKUP(A1509,'[2]Pivot HorizontalMRP'!$A$4:$E$2689,5,0),0)</f>
        <v>40000</v>
      </c>
      <c r="O1509" s="1" t="n">
        <f aca="false">K1509+L1509</f>
        <v>128422</v>
      </c>
      <c r="P1509" s="1" t="n">
        <f aca="false">K1509+L1509+M1509+N1509</f>
        <v>168422</v>
      </c>
      <c r="Q1509" s="1" t="n">
        <f aca="false">IFERROR(VLOOKUP(A1509,'[2]Pivot HorizontalMRP'!$A$4:$F$2689,6,0),0)</f>
        <v>44897</v>
      </c>
      <c r="R1509" s="1" t="n">
        <f aca="false">IFERROR(VLOOKUP(A1509,'[2]Pivot HorizontalMRP'!$A$4:$G$2689,7,0),0)</f>
        <v>45298</v>
      </c>
      <c r="S1509" s="1" t="n">
        <f aca="false">IFERROR(VLOOKUP(A1509,'[2]Pivot HorizontalMRP'!$A$4:$H$2689,8,0),0)</f>
        <v>43894</v>
      </c>
      <c r="T1509" s="1" t="n">
        <f aca="false">IFERROR(VLOOKUP(A1509,'[2]Pivot HorizontalMRP'!$A$4:$I$2689,9,0),0)</f>
        <v>19997</v>
      </c>
      <c r="U1509" s="1" t="n">
        <f aca="false">IF(I1509="delivery",O1509-SUM(Q1509+R1509),IF(I1509="PO",P1509-SUM(Q1509:R1509)))</f>
        <v>38227</v>
      </c>
      <c r="V1509" s="81" t="n">
        <v>0.0013</v>
      </c>
      <c r="W1509" s="81"/>
      <c r="X1509" s="81" t="n">
        <f aca="false">W1509-V1509</f>
        <v>-0.0013</v>
      </c>
      <c r="Y1509" s="81"/>
      <c r="Z1509" s="81"/>
      <c r="AA1509" s="81" t="n">
        <v>0.00303</v>
      </c>
      <c r="AB1509" s="81"/>
      <c r="AC1509" s="81"/>
      <c r="AD1509" s="81"/>
      <c r="AE1509" s="81"/>
      <c r="AF1509" s="81"/>
      <c r="AG1509" s="81"/>
      <c r="AH1509" s="81"/>
      <c r="AI1509" s="81"/>
      <c r="AJ1509" s="81"/>
      <c r="AK1509" s="81"/>
      <c r="AL1509" s="81"/>
      <c r="AM1509" s="81"/>
      <c r="AN1509" s="81"/>
      <c r="AO1509" s="81" t="str">
        <f aca="false">D1509</f>
        <v>Sanmina</v>
      </c>
      <c r="AP1509" s="1" t="s">
        <v>3124</v>
      </c>
      <c r="AQ1509" s="1"/>
      <c r="AR1509" s="1"/>
      <c r="AS1509" s="1"/>
      <c r="AT1509" s="1"/>
      <c r="AU1509" s="1"/>
      <c r="AV1509" s="1"/>
      <c r="AW1509" s="1"/>
      <c r="AX1509" s="1"/>
      <c r="AY1509" s="1"/>
      <c r="AZ1509" s="1"/>
      <c r="BA1509" s="1"/>
      <c r="BB1509" s="1"/>
      <c r="BC1509" s="1"/>
      <c r="BD1509" s="1"/>
      <c r="BE1509" s="1"/>
      <c r="BF1509" s="1" t="s">
        <v>14668</v>
      </c>
      <c r="BG1509" s="1" t="s">
        <v>183</v>
      </c>
      <c r="BH1509" s="1"/>
      <c r="BI1509" s="1"/>
    </row>
    <row r="1510" customFormat="false" ht="12.75" hidden="false" customHeight="false" outlineLevel="0" collapsed="false">
      <c r="A1510" s="1" t="s">
        <v>3877</v>
      </c>
      <c r="B1510" s="1" t="s">
        <v>3878</v>
      </c>
      <c r="C1510" s="1" t="s">
        <v>177</v>
      </c>
      <c r="D1510" s="1" t="s">
        <v>1471</v>
      </c>
      <c r="E1510" s="1" t="s">
        <v>15937</v>
      </c>
      <c r="F1510" s="1" t="s">
        <v>15938</v>
      </c>
      <c r="G1510" s="1" t="n">
        <v>81</v>
      </c>
      <c r="H1510" s="1" t="n">
        <v>3000</v>
      </c>
      <c r="I1510" s="101" t="s">
        <v>180</v>
      </c>
      <c r="J1510" s="1"/>
      <c r="K1510" s="1" t="n">
        <f aca="false">IFERROR(VLOOKUP(A1510,'[2]Pivot HorizontalMRP'!$A$4:$B$2689,2,0),0)</f>
        <v>0</v>
      </c>
      <c r="L1510" s="1" t="n">
        <f aca="false">IFERROR(VLOOKUP(A1510,'[2]Pivot HorizontalMRP'!$A$4:$C$2689,3,0),0)</f>
        <v>30479</v>
      </c>
      <c r="M1510" s="1" t="n">
        <f aca="false">IFERROR(VLOOKUP(A1510,'[2]Pivot HorizontalMRP'!$A$4:$D$2689,0.4,0),0)</f>
        <v>0</v>
      </c>
      <c r="N1510" s="1" t="n">
        <f aca="false">IFERROR(VLOOKUP(A1510,'[2]Pivot HorizontalMRP'!$A$4:$E$2689,5,0),0)</f>
        <v>0</v>
      </c>
      <c r="O1510" s="1" t="n">
        <f aca="false">K1510+L1510</f>
        <v>30479</v>
      </c>
      <c r="P1510" s="1" t="n">
        <f aca="false">K1510+L1510+M1510+N1510</f>
        <v>30479</v>
      </c>
      <c r="Q1510" s="1" t="n">
        <f aca="false">IFERROR(VLOOKUP(A1510,'[2]Pivot HorizontalMRP'!$A$4:$F$2689,6,0),0)</f>
        <v>1365</v>
      </c>
      <c r="R1510" s="1" t="n">
        <f aca="false">IFERROR(VLOOKUP(A1510,'[2]Pivot HorizontalMRP'!$A$4:$G$2689,7,0),0)</f>
        <v>1947</v>
      </c>
      <c r="S1510" s="1" t="n">
        <f aca="false">IFERROR(VLOOKUP(A1510,'[2]Pivot HorizontalMRP'!$A$4:$H$2689,8,0),0)</f>
        <v>1703</v>
      </c>
      <c r="T1510" s="1" t="n">
        <f aca="false">IFERROR(VLOOKUP(A1510,'[2]Pivot HorizontalMRP'!$A$4:$I$2689,9,0),0)</f>
        <v>1006</v>
      </c>
      <c r="U1510" s="1" t="n">
        <f aca="false">IF(I1510="delivery",O1510-SUM(Q1510+R1510),IF(I1510="PO",P1510-SUM(Q1510:R1510)))</f>
        <v>27167</v>
      </c>
      <c r="V1510" s="81" t="n">
        <v>0.25665</v>
      </c>
      <c r="W1510" s="81"/>
      <c r="X1510" s="81" t="n">
        <f aca="false">W1510-V1510</f>
        <v>-0.25665</v>
      </c>
      <c r="Y1510" s="81"/>
      <c r="Z1510" s="81"/>
      <c r="AA1510" s="81"/>
      <c r="AB1510" s="81"/>
      <c r="AC1510" s="81"/>
      <c r="AD1510" s="81"/>
      <c r="AE1510" s="81"/>
      <c r="AF1510" s="81"/>
      <c r="AG1510" s="81"/>
      <c r="AH1510" s="81"/>
      <c r="AI1510" s="81"/>
      <c r="AJ1510" s="81"/>
      <c r="AK1510" s="81"/>
      <c r="AL1510" s="81"/>
      <c r="AM1510" s="81"/>
      <c r="AN1510" s="81"/>
      <c r="AO1510" s="81" t="str">
        <f aca="false">D1510</f>
        <v>Sanmina</v>
      </c>
      <c r="AP1510" s="1" t="s">
        <v>3124</v>
      </c>
      <c r="AQ1510" s="1"/>
      <c r="AR1510" s="1"/>
      <c r="AS1510" s="1"/>
      <c r="AT1510" s="1"/>
      <c r="AU1510" s="1"/>
      <c r="AV1510" s="1"/>
      <c r="AW1510" s="1"/>
      <c r="AX1510" s="1"/>
      <c r="AY1510" s="1"/>
      <c r="AZ1510" s="1"/>
      <c r="BA1510" s="1"/>
      <c r="BB1510" s="1"/>
      <c r="BC1510" s="1"/>
      <c r="BD1510" s="1"/>
      <c r="BE1510" s="1"/>
      <c r="BF1510" s="1" t="s">
        <v>14668</v>
      </c>
      <c r="BG1510" s="1" t="s">
        <v>183</v>
      </c>
      <c r="BH1510" s="1"/>
      <c r="BI1510" s="1"/>
    </row>
    <row r="1511" customFormat="false" ht="12.75" hidden="false" customHeight="false" outlineLevel="0" collapsed="false">
      <c r="A1511" s="1" t="s">
        <v>3881</v>
      </c>
      <c r="B1511" s="1" t="s">
        <v>3882</v>
      </c>
      <c r="C1511" s="1" t="s">
        <v>177</v>
      </c>
      <c r="D1511" s="1" t="s">
        <v>1471</v>
      </c>
      <c r="E1511" s="1" t="s">
        <v>15939</v>
      </c>
      <c r="F1511" s="1" t="s">
        <v>3884</v>
      </c>
      <c r="G1511" s="1" t="n">
        <v>152</v>
      </c>
      <c r="H1511" s="1" t="n">
        <v>2500</v>
      </c>
      <c r="I1511" s="101" t="s">
        <v>180</v>
      </c>
      <c r="J1511" s="1"/>
      <c r="K1511" s="1" t="n">
        <f aca="false">IFERROR(VLOOKUP(A1511,'[2]Pivot HorizontalMRP'!$A$4:$B$2689,2,0),0)</f>
        <v>0</v>
      </c>
      <c r="L1511" s="1" t="n">
        <f aca="false">IFERROR(VLOOKUP(A1511,'[2]Pivot HorizontalMRP'!$A$4:$C$2689,3,0),0)</f>
        <v>7689</v>
      </c>
      <c r="M1511" s="1" t="n">
        <f aca="false">IFERROR(VLOOKUP(A1511,'[2]Pivot HorizontalMRP'!$A$4:$D$2689,0.4,0),0)</f>
        <v>0</v>
      </c>
      <c r="N1511" s="1" t="n">
        <f aca="false">IFERROR(VLOOKUP(A1511,'[2]Pivot HorizontalMRP'!$A$4:$E$2689,5,0),0)</f>
        <v>13500</v>
      </c>
      <c r="O1511" s="1" t="n">
        <f aca="false">K1511+L1511</f>
        <v>7689</v>
      </c>
      <c r="P1511" s="1" t="n">
        <f aca="false">K1511+L1511+M1511+N1511</f>
        <v>21189</v>
      </c>
      <c r="Q1511" s="1" t="n">
        <f aca="false">IFERROR(VLOOKUP(A1511,'[2]Pivot HorizontalMRP'!$A$4:$F$2689,6,0),0)</f>
        <v>14451</v>
      </c>
      <c r="R1511" s="1" t="n">
        <f aca="false">IFERROR(VLOOKUP(A1511,'[2]Pivot HorizontalMRP'!$A$4:$G$2689,7,0),0)</f>
        <v>14384</v>
      </c>
      <c r="S1511" s="1" t="n">
        <f aca="false">IFERROR(VLOOKUP(A1511,'[2]Pivot HorizontalMRP'!$A$4:$H$2689,8,0),0)</f>
        <v>14708</v>
      </c>
      <c r="T1511" s="1" t="n">
        <f aca="false">IFERROR(VLOOKUP(A1511,'[2]Pivot HorizontalMRP'!$A$4:$I$2689,9,0),0)</f>
        <v>6405</v>
      </c>
      <c r="U1511" s="1" t="n">
        <f aca="false">IF(I1511="delivery",O1511-SUM(Q1511+R1511),IF(I1511="PO",P1511-SUM(Q1511:R1511)))</f>
        <v>-21146</v>
      </c>
      <c r="V1511" s="81" t="n">
        <v>0.2756</v>
      </c>
      <c r="W1511" s="81"/>
      <c r="X1511" s="81" t="n">
        <f aca="false">W1511-V1511</f>
        <v>-0.2756</v>
      </c>
      <c r="Y1511" s="81"/>
      <c r="Z1511" s="81"/>
      <c r="AA1511" s="81"/>
      <c r="AB1511" s="81"/>
      <c r="AC1511" s="81"/>
      <c r="AD1511" s="81"/>
      <c r="AE1511" s="81"/>
      <c r="AF1511" s="81"/>
      <c r="AG1511" s="81"/>
      <c r="AH1511" s="81"/>
      <c r="AI1511" s="81"/>
      <c r="AJ1511" s="81"/>
      <c r="AK1511" s="81"/>
      <c r="AL1511" s="81"/>
      <c r="AM1511" s="81"/>
      <c r="AN1511" s="81"/>
      <c r="AO1511" s="81" t="str">
        <f aca="false">D1511</f>
        <v>Sanmina</v>
      </c>
      <c r="AP1511" s="1" t="s">
        <v>3124</v>
      </c>
      <c r="AQ1511" s="1"/>
      <c r="AR1511" s="1"/>
      <c r="AS1511" s="1"/>
      <c r="AT1511" s="1"/>
      <c r="AU1511" s="1"/>
      <c r="AV1511" s="1"/>
      <c r="AW1511" s="1"/>
      <c r="AX1511" s="1"/>
      <c r="AY1511" s="1"/>
      <c r="AZ1511" s="1"/>
      <c r="BA1511" s="1"/>
      <c r="BB1511" s="1"/>
      <c r="BC1511" s="1"/>
      <c r="BD1511" s="1"/>
      <c r="BE1511" s="1"/>
      <c r="BF1511" s="1" t="s">
        <v>14668</v>
      </c>
      <c r="BG1511" s="1" t="s">
        <v>183</v>
      </c>
      <c r="BH1511" s="1"/>
      <c r="BI1511" s="1"/>
    </row>
    <row r="1512" customFormat="false" ht="12.75" hidden="false" customHeight="false" outlineLevel="0" collapsed="false">
      <c r="A1512" s="1" t="s">
        <v>3885</v>
      </c>
      <c r="B1512" s="1" t="s">
        <v>3886</v>
      </c>
      <c r="C1512" s="1" t="s">
        <v>177</v>
      </c>
      <c r="D1512" s="1" t="s">
        <v>1471</v>
      </c>
      <c r="E1512" s="1" t="s">
        <v>15940</v>
      </c>
      <c r="F1512" s="1" t="s">
        <v>15941</v>
      </c>
      <c r="G1512" s="1" t="n">
        <v>177</v>
      </c>
      <c r="H1512" s="1" t="n">
        <v>10000</v>
      </c>
      <c r="I1512" s="101" t="s">
        <v>180</v>
      </c>
      <c r="J1512" s="1"/>
      <c r="K1512" s="1" t="n">
        <f aca="false">IFERROR(VLOOKUP(A1512,'[2]Pivot HorizontalMRP'!$A$4:$B$2689,2,0),0)</f>
        <v>0</v>
      </c>
      <c r="L1512" s="1" t="n">
        <f aca="false">IFERROR(VLOOKUP(A1512,'[2]Pivot HorizontalMRP'!$A$4:$C$2689,3,0),0)</f>
        <v>2323957</v>
      </c>
      <c r="M1512" s="1" t="n">
        <f aca="false">IFERROR(VLOOKUP(A1512,'[2]Pivot HorizontalMRP'!$A$4:$D$2689,0.4,0),0)</f>
        <v>0</v>
      </c>
      <c r="N1512" s="1" t="n">
        <f aca="false">IFERROR(VLOOKUP(A1512,'[2]Pivot HorizontalMRP'!$A$4:$E$2689,5,0),0)</f>
        <v>0</v>
      </c>
      <c r="O1512" s="1" t="n">
        <f aca="false">K1512+L1512</f>
        <v>2323957</v>
      </c>
      <c r="P1512" s="1" t="n">
        <f aca="false">K1512+L1512+M1512+N1512</f>
        <v>2323957</v>
      </c>
      <c r="Q1512" s="1" t="n">
        <f aca="false">IFERROR(VLOOKUP(A1512,'[2]Pivot HorizontalMRP'!$A$4:$F$2689,6,0),0)</f>
        <v>1390183</v>
      </c>
      <c r="R1512" s="1" t="n">
        <f aca="false">IFERROR(VLOOKUP(A1512,'[2]Pivot HorizontalMRP'!$A$4:$G$2689,7,0),0)</f>
        <v>1110379</v>
      </c>
      <c r="S1512" s="1" t="n">
        <f aca="false">IFERROR(VLOOKUP(A1512,'[2]Pivot HorizontalMRP'!$A$4:$H$2689,8,0),0)</f>
        <v>1256487</v>
      </c>
      <c r="T1512" s="1" t="n">
        <f aca="false">IFERROR(VLOOKUP(A1512,'[2]Pivot HorizontalMRP'!$A$4:$I$2689,9,0),0)</f>
        <v>731322</v>
      </c>
      <c r="U1512" s="1" t="n">
        <f aca="false">IF(I1512="delivery",O1512-SUM(Q1512+R1512),IF(I1512="PO",P1512-SUM(Q1512:R1512)))</f>
        <v>-176605</v>
      </c>
      <c r="V1512" s="81" t="n">
        <v>0.0023</v>
      </c>
      <c r="W1512" s="81"/>
      <c r="X1512" s="81" t="n">
        <f aca="false">W1512-V1512</f>
        <v>-0.0023</v>
      </c>
      <c r="Y1512" s="81"/>
      <c r="Z1512" s="81"/>
      <c r="AA1512" s="81"/>
      <c r="AB1512" s="81"/>
      <c r="AC1512" s="81"/>
      <c r="AD1512" s="81"/>
      <c r="AE1512" s="81"/>
      <c r="AF1512" s="81"/>
      <c r="AG1512" s="81"/>
      <c r="AH1512" s="81"/>
      <c r="AI1512" s="81"/>
      <c r="AJ1512" s="81"/>
      <c r="AK1512" s="81"/>
      <c r="AL1512" s="81"/>
      <c r="AM1512" s="81"/>
      <c r="AN1512" s="81"/>
      <c r="AO1512" s="81" t="str">
        <f aca="false">D1512</f>
        <v>Sanmina</v>
      </c>
      <c r="AP1512" s="1" t="s">
        <v>3124</v>
      </c>
      <c r="AQ1512" s="1"/>
      <c r="AR1512" s="1"/>
      <c r="AS1512" s="1"/>
      <c r="AT1512" s="1"/>
      <c r="AU1512" s="1"/>
      <c r="AV1512" s="1"/>
      <c r="AW1512" s="1"/>
      <c r="AX1512" s="1"/>
      <c r="AY1512" s="1"/>
      <c r="AZ1512" s="1"/>
      <c r="BA1512" s="1"/>
      <c r="BB1512" s="1"/>
      <c r="BC1512" s="1"/>
      <c r="BD1512" s="1"/>
      <c r="BE1512" s="1"/>
      <c r="BF1512" s="1" t="s">
        <v>14668</v>
      </c>
      <c r="BG1512" s="1" t="s">
        <v>183</v>
      </c>
      <c r="BH1512" s="1"/>
      <c r="BI1512" s="1"/>
    </row>
    <row r="1513" customFormat="false" ht="12.75" hidden="false" customHeight="false" outlineLevel="0" collapsed="false">
      <c r="A1513" s="1" t="s">
        <v>3889</v>
      </c>
      <c r="B1513" s="1" t="s">
        <v>3890</v>
      </c>
      <c r="C1513" s="1" t="s">
        <v>177</v>
      </c>
      <c r="D1513" s="1" t="s">
        <v>1471</v>
      </c>
      <c r="E1513" s="1" t="s">
        <v>15942</v>
      </c>
      <c r="F1513" s="1" t="s">
        <v>3892</v>
      </c>
      <c r="G1513" s="1" t="n">
        <v>151</v>
      </c>
      <c r="H1513" s="1" t="n">
        <v>15000</v>
      </c>
      <c r="I1513" s="101" t="s">
        <v>180</v>
      </c>
      <c r="J1513" s="1"/>
      <c r="K1513" s="1" t="n">
        <f aca="false">IFERROR(VLOOKUP(A1513,'[2]Pivot HorizontalMRP'!$A$4:$B$2689,2,0),0)</f>
        <v>0</v>
      </c>
      <c r="L1513" s="1" t="n">
        <f aca="false">IFERROR(VLOOKUP(A1513,'[2]Pivot HorizontalMRP'!$A$4:$C$2689,3,0),0)</f>
        <v>414111</v>
      </c>
      <c r="M1513" s="1" t="n">
        <f aca="false">IFERROR(VLOOKUP(A1513,'[2]Pivot HorizontalMRP'!$A$4:$D$2689,0.4,0),0)</f>
        <v>0</v>
      </c>
      <c r="N1513" s="1" t="n">
        <f aca="false">IFERROR(VLOOKUP(A1513,'[2]Pivot HorizontalMRP'!$A$4:$E$2689,5,0),0)</f>
        <v>105000</v>
      </c>
      <c r="O1513" s="1" t="n">
        <f aca="false">K1513+L1513</f>
        <v>414111</v>
      </c>
      <c r="P1513" s="1" t="n">
        <f aca="false">K1513+L1513+M1513+N1513</f>
        <v>519111</v>
      </c>
      <c r="Q1513" s="1" t="n">
        <f aca="false">IFERROR(VLOOKUP(A1513,'[2]Pivot HorizontalMRP'!$A$4:$F$2689,6,0),0)</f>
        <v>368664</v>
      </c>
      <c r="R1513" s="1" t="n">
        <f aca="false">IFERROR(VLOOKUP(A1513,'[2]Pivot HorizontalMRP'!$A$4:$G$2689,7,0),0)</f>
        <v>183528</v>
      </c>
      <c r="S1513" s="1" t="n">
        <f aca="false">IFERROR(VLOOKUP(A1513,'[2]Pivot HorizontalMRP'!$A$4:$H$2689,8,0),0)</f>
        <v>193180</v>
      </c>
      <c r="T1513" s="1" t="n">
        <f aca="false">IFERROR(VLOOKUP(A1513,'[2]Pivot HorizontalMRP'!$A$4:$I$2689,9,0),0)</f>
        <v>119858</v>
      </c>
      <c r="U1513" s="1" t="n">
        <f aca="false">IF(I1513="delivery",O1513-SUM(Q1513+R1513),IF(I1513="PO",P1513-SUM(Q1513:R1513)))</f>
        <v>-138081</v>
      </c>
      <c r="V1513" s="81" t="n">
        <v>0.00065</v>
      </c>
      <c r="W1513" s="81"/>
      <c r="X1513" s="81" t="n">
        <f aca="false">W1513-V1513</f>
        <v>-0.00065</v>
      </c>
      <c r="Y1513" s="81"/>
      <c r="Z1513" s="81"/>
      <c r="AA1513" s="81" t="n">
        <v>0.00065</v>
      </c>
      <c r="AB1513" s="81"/>
      <c r="AC1513" s="81"/>
      <c r="AD1513" s="81"/>
      <c r="AE1513" s="81"/>
      <c r="AF1513" s="81"/>
      <c r="AG1513" s="81"/>
      <c r="AH1513" s="81"/>
      <c r="AI1513" s="81"/>
      <c r="AJ1513" s="81"/>
      <c r="AK1513" s="81"/>
      <c r="AL1513" s="81"/>
      <c r="AM1513" s="81"/>
      <c r="AN1513" s="81"/>
      <c r="AO1513" s="81" t="str">
        <f aca="false">D1513</f>
        <v>Sanmina</v>
      </c>
      <c r="AP1513" s="1" t="s">
        <v>3124</v>
      </c>
      <c r="AQ1513" s="1"/>
      <c r="AR1513" s="1"/>
      <c r="AS1513" s="1"/>
      <c r="AT1513" s="1"/>
      <c r="AU1513" s="1"/>
      <c r="AV1513" s="1"/>
      <c r="AW1513" s="1"/>
      <c r="AX1513" s="1"/>
      <c r="AY1513" s="1"/>
      <c r="AZ1513" s="1"/>
      <c r="BA1513" s="1"/>
      <c r="BB1513" s="1"/>
      <c r="BC1513" s="1"/>
      <c r="BD1513" s="1"/>
      <c r="BE1513" s="1"/>
      <c r="BF1513" s="1" t="s">
        <v>14668</v>
      </c>
      <c r="BG1513" s="1" t="s">
        <v>183</v>
      </c>
      <c r="BH1513" s="1"/>
      <c r="BI1513" s="1"/>
    </row>
    <row r="1514" customFormat="false" ht="12.75" hidden="false" customHeight="false" outlineLevel="0" collapsed="false">
      <c r="A1514" s="1" t="s">
        <v>3893</v>
      </c>
      <c r="B1514" s="1" t="s">
        <v>3894</v>
      </c>
      <c r="C1514" s="1" t="s">
        <v>177</v>
      </c>
      <c r="D1514" s="1" t="s">
        <v>1471</v>
      </c>
      <c r="E1514" s="1" t="s">
        <v>15943</v>
      </c>
      <c r="F1514" s="1" t="s">
        <v>3896</v>
      </c>
      <c r="G1514" s="1" t="n">
        <v>201</v>
      </c>
      <c r="H1514" s="1" t="n">
        <v>20000</v>
      </c>
      <c r="I1514" s="101" t="s">
        <v>180</v>
      </c>
      <c r="J1514" s="1"/>
      <c r="K1514" s="1" t="n">
        <f aca="false">IFERROR(VLOOKUP(A1514,'[2]Pivot HorizontalMRP'!$A$4:$B$2689,2,0),0)</f>
        <v>0</v>
      </c>
      <c r="L1514" s="1" t="n">
        <f aca="false">IFERROR(VLOOKUP(A1514,'[2]Pivot HorizontalMRP'!$A$4:$C$2689,3,0),0)</f>
        <v>9760</v>
      </c>
      <c r="M1514" s="1" t="n">
        <f aca="false">IFERROR(VLOOKUP(A1514,'[2]Pivot HorizontalMRP'!$A$4:$D$2689,0.4,0),0)</f>
        <v>0</v>
      </c>
      <c r="N1514" s="1" t="n">
        <f aca="false">IFERROR(VLOOKUP(A1514,'[2]Pivot HorizontalMRP'!$A$4:$E$2689,5,0),0)</f>
        <v>0</v>
      </c>
      <c r="O1514" s="1" t="n">
        <f aca="false">K1514+L1514</f>
        <v>9760</v>
      </c>
      <c r="P1514" s="1" t="n">
        <f aca="false">K1514+L1514+M1514+N1514</f>
        <v>9760</v>
      </c>
      <c r="Q1514" s="1" t="n">
        <f aca="false">IFERROR(VLOOKUP(A1514,'[2]Pivot HorizontalMRP'!$A$4:$F$2689,6,0),0)</f>
        <v>252</v>
      </c>
      <c r="R1514" s="1" t="n">
        <f aca="false">IFERROR(VLOOKUP(A1514,'[2]Pivot HorizontalMRP'!$A$4:$G$2689,7,0),0)</f>
        <v>0</v>
      </c>
      <c r="S1514" s="1" t="n">
        <f aca="false">IFERROR(VLOOKUP(A1514,'[2]Pivot HorizontalMRP'!$A$4:$H$2689,8,0),0)</f>
        <v>0</v>
      </c>
      <c r="T1514" s="1" t="n">
        <f aca="false">IFERROR(VLOOKUP(A1514,'[2]Pivot HorizontalMRP'!$A$4:$I$2689,9,0),0)</f>
        <v>0</v>
      </c>
      <c r="U1514" s="1" t="n">
        <f aca="false">IF(I1514="delivery",O1514-SUM(Q1514+R1514),IF(I1514="PO",P1514-SUM(Q1514:R1514)))</f>
        <v>9508</v>
      </c>
      <c r="V1514" s="81" t="n">
        <v>0.006</v>
      </c>
      <c r="W1514" s="81"/>
      <c r="X1514" s="81" t="n">
        <f aca="false">W1514-V1514</f>
        <v>-0.006</v>
      </c>
      <c r="Y1514" s="81"/>
      <c r="Z1514" s="81"/>
      <c r="AA1514" s="81"/>
      <c r="AB1514" s="81"/>
      <c r="AC1514" s="81"/>
      <c r="AD1514" s="81"/>
      <c r="AE1514" s="81"/>
      <c r="AF1514" s="81"/>
      <c r="AG1514" s="81"/>
      <c r="AH1514" s="81"/>
      <c r="AI1514" s="81"/>
      <c r="AJ1514" s="81"/>
      <c r="AK1514" s="81"/>
      <c r="AL1514" s="81"/>
      <c r="AM1514" s="81"/>
      <c r="AN1514" s="81"/>
      <c r="AO1514" s="81" t="str">
        <f aca="false">D1514</f>
        <v>Sanmina</v>
      </c>
      <c r="AP1514" s="1" t="s">
        <v>3124</v>
      </c>
      <c r="AQ1514" s="1"/>
      <c r="AR1514" s="1"/>
      <c r="AS1514" s="1"/>
      <c r="AT1514" s="1"/>
      <c r="AU1514" s="1"/>
      <c r="AV1514" s="1"/>
      <c r="AW1514" s="1"/>
      <c r="AX1514" s="1"/>
      <c r="AY1514" s="1"/>
      <c r="AZ1514" s="1"/>
      <c r="BA1514" s="1"/>
      <c r="BB1514" s="1"/>
      <c r="BC1514" s="1"/>
      <c r="BD1514" s="1"/>
      <c r="BE1514" s="1"/>
      <c r="BF1514" s="1" t="s">
        <v>14668</v>
      </c>
      <c r="BG1514" s="1" t="s">
        <v>183</v>
      </c>
      <c r="BH1514" s="1"/>
      <c r="BI1514" s="1"/>
    </row>
    <row r="1515" customFormat="false" ht="12.75" hidden="false" customHeight="false" outlineLevel="0" collapsed="false">
      <c r="A1515" s="1" t="s">
        <v>3897</v>
      </c>
      <c r="B1515" s="1" t="s">
        <v>3898</v>
      </c>
      <c r="C1515" s="1" t="s">
        <v>177</v>
      </c>
      <c r="D1515" s="1" t="s">
        <v>1471</v>
      </c>
      <c r="E1515" s="1" t="s">
        <v>15944</v>
      </c>
      <c r="F1515" s="1" t="s">
        <v>3900</v>
      </c>
      <c r="G1515" s="1" t="n">
        <v>216</v>
      </c>
      <c r="H1515" s="1" t="n">
        <v>20000</v>
      </c>
      <c r="I1515" s="101" t="s">
        <v>180</v>
      </c>
      <c r="J1515" s="1"/>
      <c r="K1515" s="1" t="n">
        <f aca="false">IFERROR(VLOOKUP(A1515,'[2]Pivot HorizontalMRP'!$A$4:$B$2689,2,0),0)</f>
        <v>0</v>
      </c>
      <c r="L1515" s="1" t="n">
        <f aca="false">IFERROR(VLOOKUP(A1515,'[2]Pivot HorizontalMRP'!$A$4:$C$2689,3,0),0)</f>
        <v>11023</v>
      </c>
      <c r="M1515" s="1" t="n">
        <f aca="false">IFERROR(VLOOKUP(A1515,'[2]Pivot HorizontalMRP'!$A$4:$D$2689,0.4,0),0)</f>
        <v>0</v>
      </c>
      <c r="N1515" s="1" t="n">
        <f aca="false">IFERROR(VLOOKUP(A1515,'[2]Pivot HorizontalMRP'!$A$4:$E$2689,5,0),0)</f>
        <v>0</v>
      </c>
      <c r="O1515" s="1" t="n">
        <f aca="false">K1515+L1515</f>
        <v>11023</v>
      </c>
      <c r="P1515" s="1" t="n">
        <f aca="false">K1515+L1515+M1515+N1515</f>
        <v>11023</v>
      </c>
      <c r="Q1515" s="1" t="n">
        <f aca="false">IFERROR(VLOOKUP(A1515,'[2]Pivot HorizontalMRP'!$A$4:$F$2689,6,0),0)</f>
        <v>2412</v>
      </c>
      <c r="R1515" s="1" t="n">
        <f aca="false">IFERROR(VLOOKUP(A1515,'[2]Pivot HorizontalMRP'!$A$4:$G$2689,7,0),0)</f>
        <v>1056</v>
      </c>
      <c r="S1515" s="1" t="n">
        <f aca="false">IFERROR(VLOOKUP(A1515,'[2]Pivot HorizontalMRP'!$A$4:$H$2689,8,0),0)</f>
        <v>1056</v>
      </c>
      <c r="T1515" s="1" t="n">
        <f aca="false">IFERROR(VLOOKUP(A1515,'[2]Pivot HorizontalMRP'!$A$4:$I$2689,9,0),0)</f>
        <v>864</v>
      </c>
      <c r="U1515" s="1" t="n">
        <f aca="false">IF(I1515="delivery",O1515-SUM(Q1515+R1515),IF(I1515="PO",P1515-SUM(Q1515:R1515)))</f>
        <v>7555</v>
      </c>
      <c r="V1515" s="81" t="n">
        <v>0.2369</v>
      </c>
      <c r="W1515" s="81"/>
      <c r="X1515" s="81" t="n">
        <f aca="false">W1515-V1515</f>
        <v>-0.2369</v>
      </c>
      <c r="Y1515" s="81"/>
      <c r="Z1515" s="81"/>
      <c r="AA1515" s="81" t="n">
        <v>0.21845</v>
      </c>
      <c r="AB1515" s="81"/>
      <c r="AC1515" s="81"/>
      <c r="AD1515" s="81"/>
      <c r="AE1515" s="81"/>
      <c r="AF1515" s="81"/>
      <c r="AG1515" s="81"/>
      <c r="AH1515" s="81"/>
      <c r="AI1515" s="81"/>
      <c r="AJ1515" s="81"/>
      <c r="AK1515" s="81"/>
      <c r="AL1515" s="81"/>
      <c r="AM1515" s="81"/>
      <c r="AN1515" s="81"/>
      <c r="AO1515" s="81" t="str">
        <f aca="false">D1515</f>
        <v>Sanmina</v>
      </c>
      <c r="AP1515" s="1" t="s">
        <v>3124</v>
      </c>
      <c r="AQ1515" s="1"/>
      <c r="AR1515" s="1"/>
      <c r="AS1515" s="1"/>
      <c r="AT1515" s="1"/>
      <c r="AU1515" s="1"/>
      <c r="AV1515" s="1"/>
      <c r="AW1515" s="1"/>
      <c r="AX1515" s="1"/>
      <c r="AY1515" s="1"/>
      <c r="AZ1515" s="1"/>
      <c r="BA1515" s="1"/>
      <c r="BB1515" s="1"/>
      <c r="BC1515" s="1"/>
      <c r="BD1515" s="1"/>
      <c r="BE1515" s="1"/>
      <c r="BF1515" s="1" t="s">
        <v>14668</v>
      </c>
      <c r="BG1515" s="1" t="s">
        <v>183</v>
      </c>
      <c r="BH1515" s="1"/>
      <c r="BI1515" s="1"/>
    </row>
    <row r="1516" customFormat="false" ht="12.75" hidden="false" customHeight="false" outlineLevel="0" collapsed="false">
      <c r="A1516" s="1" t="s">
        <v>3901</v>
      </c>
      <c r="B1516" s="1" t="s">
        <v>3902</v>
      </c>
      <c r="C1516" s="1" t="s">
        <v>177</v>
      </c>
      <c r="D1516" s="1" t="s">
        <v>1471</v>
      </c>
      <c r="E1516" s="1" t="s">
        <v>15945</v>
      </c>
      <c r="F1516" s="1" t="s">
        <v>15946</v>
      </c>
      <c r="G1516" s="1" t="n">
        <v>216</v>
      </c>
      <c r="H1516" s="1" t="n">
        <v>40000</v>
      </c>
      <c r="I1516" s="101" t="s">
        <v>180</v>
      </c>
      <c r="J1516" s="1"/>
      <c r="K1516" s="1" t="n">
        <f aca="false">IFERROR(VLOOKUP(A1516,'[2]Pivot HorizontalMRP'!$A$4:$B$2689,2,0),0)</f>
        <v>0</v>
      </c>
      <c r="L1516" s="1" t="n">
        <f aca="false">IFERROR(VLOOKUP(A1516,'[2]Pivot HorizontalMRP'!$A$4:$C$2689,3,0),0)</f>
        <v>6642</v>
      </c>
      <c r="M1516" s="1" t="n">
        <f aca="false">IFERROR(VLOOKUP(A1516,'[2]Pivot HorizontalMRP'!$A$4:$D$2689,0.4,0),0)</f>
        <v>0</v>
      </c>
      <c r="N1516" s="1" t="n">
        <f aca="false">IFERROR(VLOOKUP(A1516,'[2]Pivot HorizontalMRP'!$A$4:$E$2689,5,0),0)</f>
        <v>0</v>
      </c>
      <c r="O1516" s="1" t="n">
        <f aca="false">K1516+L1516</f>
        <v>6642</v>
      </c>
      <c r="P1516" s="1" t="n">
        <f aca="false">K1516+L1516+M1516+N1516</f>
        <v>6642</v>
      </c>
      <c r="Q1516" s="1" t="n">
        <f aca="false">IFERROR(VLOOKUP(A1516,'[2]Pivot HorizontalMRP'!$A$4:$F$2689,6,0),0)</f>
        <v>910</v>
      </c>
      <c r="R1516" s="1" t="n">
        <f aca="false">IFERROR(VLOOKUP(A1516,'[2]Pivot HorizontalMRP'!$A$4:$G$2689,7,0),0)</f>
        <v>1104</v>
      </c>
      <c r="S1516" s="1" t="n">
        <f aca="false">IFERROR(VLOOKUP(A1516,'[2]Pivot HorizontalMRP'!$A$4:$H$2689,8,0),0)</f>
        <v>696</v>
      </c>
      <c r="T1516" s="1" t="n">
        <f aca="false">IFERROR(VLOOKUP(A1516,'[2]Pivot HorizontalMRP'!$A$4:$I$2689,9,0),0)</f>
        <v>312</v>
      </c>
      <c r="U1516" s="1" t="n">
        <f aca="false">IF(I1516="delivery",O1516-SUM(Q1516+R1516),IF(I1516="PO",P1516-SUM(Q1516:R1516)))</f>
        <v>4628</v>
      </c>
      <c r="V1516" s="81" t="n">
        <v>0.035</v>
      </c>
      <c r="W1516" s="81"/>
      <c r="X1516" s="81" t="n">
        <f aca="false">W1516-V1516</f>
        <v>-0.035</v>
      </c>
      <c r="Y1516" s="81"/>
      <c r="Z1516" s="81"/>
      <c r="AA1516" s="81"/>
      <c r="AB1516" s="81"/>
      <c r="AC1516" s="81"/>
      <c r="AD1516" s="81"/>
      <c r="AE1516" s="81"/>
      <c r="AF1516" s="81"/>
      <c r="AG1516" s="81"/>
      <c r="AH1516" s="81"/>
      <c r="AI1516" s="81"/>
      <c r="AJ1516" s="81"/>
      <c r="AK1516" s="81"/>
      <c r="AL1516" s="81"/>
      <c r="AM1516" s="81"/>
      <c r="AN1516" s="81"/>
      <c r="AO1516" s="81" t="str">
        <f aca="false">D1516</f>
        <v>Sanmina</v>
      </c>
      <c r="AP1516" s="1" t="s">
        <v>3124</v>
      </c>
      <c r="AQ1516" s="1"/>
      <c r="AR1516" s="1"/>
      <c r="AS1516" s="1"/>
      <c r="AT1516" s="1"/>
      <c r="AU1516" s="1"/>
      <c r="AV1516" s="1"/>
      <c r="AW1516" s="1"/>
      <c r="AX1516" s="1"/>
      <c r="AY1516" s="1"/>
      <c r="AZ1516" s="1"/>
      <c r="BA1516" s="1"/>
      <c r="BB1516" s="1"/>
      <c r="BC1516" s="1"/>
      <c r="BD1516" s="1"/>
      <c r="BE1516" s="1"/>
      <c r="BF1516" s="1" t="s">
        <v>14668</v>
      </c>
      <c r="BG1516" s="1" t="s">
        <v>183</v>
      </c>
      <c r="BH1516" s="1"/>
      <c r="BI1516" s="1"/>
    </row>
    <row r="1517" customFormat="false" ht="12.75" hidden="false" customHeight="false" outlineLevel="0" collapsed="false">
      <c r="A1517" s="1" t="s">
        <v>3905</v>
      </c>
      <c r="B1517" s="1" t="s">
        <v>3906</v>
      </c>
      <c r="C1517" s="1" t="s">
        <v>177</v>
      </c>
      <c r="D1517" s="1" t="s">
        <v>1471</v>
      </c>
      <c r="E1517" s="1" t="s">
        <v>15947</v>
      </c>
      <c r="F1517" s="1" t="s">
        <v>3908</v>
      </c>
      <c r="G1517" s="1" t="n">
        <v>55</v>
      </c>
      <c r="H1517" s="1" t="n">
        <v>1</v>
      </c>
      <c r="I1517" s="101" t="s">
        <v>180</v>
      </c>
      <c r="J1517" s="1"/>
      <c r="K1517" s="1" t="n">
        <f aca="false">IFERROR(VLOOKUP(A1517,'[2]Pivot HorizontalMRP'!$A$4:$B$2689,2,0),0)</f>
        <v>0</v>
      </c>
      <c r="L1517" s="1" t="n">
        <f aca="false">IFERROR(VLOOKUP(A1517,'[2]Pivot HorizontalMRP'!$A$4:$C$2689,3,0),0)</f>
        <v>0</v>
      </c>
      <c r="M1517" s="1" t="n">
        <f aca="false">IFERROR(VLOOKUP(A1517,'[2]Pivot HorizontalMRP'!$A$4:$D$2689,0.4,0),0)</f>
        <v>0</v>
      </c>
      <c r="N1517" s="1" t="n">
        <f aca="false">IFERROR(VLOOKUP(A1517,'[2]Pivot HorizontalMRP'!$A$4:$E$2689,5,0),0)</f>
        <v>0</v>
      </c>
      <c r="O1517" s="1" t="n">
        <f aca="false">K1517+L1517</f>
        <v>0</v>
      </c>
      <c r="P1517" s="1" t="n">
        <f aca="false">K1517+L1517+M1517+N1517</f>
        <v>0</v>
      </c>
      <c r="Q1517" s="1" t="n">
        <f aca="false">IFERROR(VLOOKUP(A1517,'[2]Pivot HorizontalMRP'!$A$4:$F$2689,6,0),0)</f>
        <v>0</v>
      </c>
      <c r="R1517" s="1" t="n">
        <f aca="false">IFERROR(VLOOKUP(A1517,'[2]Pivot HorizontalMRP'!$A$4:$G$2689,7,0),0)</f>
        <v>178</v>
      </c>
      <c r="S1517" s="1" t="n">
        <f aca="false">IFERROR(VLOOKUP(A1517,'[2]Pivot HorizontalMRP'!$A$4:$H$2689,8,0),0)</f>
        <v>45</v>
      </c>
      <c r="T1517" s="1" t="n">
        <f aca="false">IFERROR(VLOOKUP(A1517,'[2]Pivot HorizontalMRP'!$A$4:$I$2689,9,0),0)</f>
        <v>30</v>
      </c>
      <c r="U1517" s="1" t="n">
        <f aca="false">IF(I1517="delivery",O1517-SUM(Q1517+R1517),IF(I1517="PO",P1517-SUM(Q1517:R1517)))</f>
        <v>-178</v>
      </c>
      <c r="V1517" s="81" t="n">
        <v>0.00275</v>
      </c>
      <c r="W1517" s="81"/>
      <c r="X1517" s="81" t="n">
        <f aca="false">W1517-V1517</f>
        <v>-0.00275</v>
      </c>
      <c r="Y1517" s="81"/>
      <c r="Z1517" s="81"/>
      <c r="AA1517" s="81"/>
      <c r="AB1517" s="81"/>
      <c r="AC1517" s="81"/>
      <c r="AD1517" s="81"/>
      <c r="AE1517" s="81"/>
      <c r="AF1517" s="81"/>
      <c r="AG1517" s="81"/>
      <c r="AH1517" s="81"/>
      <c r="AI1517" s="81"/>
      <c r="AJ1517" s="81"/>
      <c r="AK1517" s="81"/>
      <c r="AL1517" s="81"/>
      <c r="AM1517" s="81"/>
      <c r="AN1517" s="81"/>
      <c r="AO1517" s="81" t="str">
        <f aca="false">D1517</f>
        <v>Sanmina</v>
      </c>
      <c r="AP1517" s="1" t="s">
        <v>3124</v>
      </c>
      <c r="AQ1517" s="1"/>
      <c r="AR1517" s="1"/>
      <c r="AS1517" s="1"/>
      <c r="AT1517" s="1"/>
      <c r="AU1517" s="1"/>
      <c r="AV1517" s="1"/>
      <c r="AW1517" s="1"/>
      <c r="AX1517" s="1"/>
      <c r="AY1517" s="1"/>
      <c r="AZ1517" s="1"/>
      <c r="BA1517" s="1"/>
      <c r="BB1517" s="1"/>
      <c r="BC1517" s="1"/>
      <c r="BD1517" s="1"/>
      <c r="BE1517" s="1"/>
      <c r="BF1517" s="1" t="s">
        <v>14668</v>
      </c>
      <c r="BG1517" s="1" t="s">
        <v>183</v>
      </c>
      <c r="BH1517" s="1"/>
      <c r="BI1517" s="1"/>
    </row>
    <row r="1518" customFormat="false" ht="12.75" hidden="false" customHeight="false" outlineLevel="0" collapsed="false">
      <c r="A1518" s="1" t="s">
        <v>3909</v>
      </c>
      <c r="B1518" s="1" t="s">
        <v>3910</v>
      </c>
      <c r="C1518" s="1" t="s">
        <v>177</v>
      </c>
      <c r="D1518" s="1" t="s">
        <v>1471</v>
      </c>
      <c r="E1518" s="1" t="s">
        <v>15948</v>
      </c>
      <c r="F1518" s="1" t="s">
        <v>15949</v>
      </c>
      <c r="G1518" s="1" t="n">
        <v>113</v>
      </c>
      <c r="H1518" s="1" t="n">
        <v>10000</v>
      </c>
      <c r="I1518" s="101" t="s">
        <v>180</v>
      </c>
      <c r="J1518" s="1"/>
      <c r="K1518" s="1" t="n">
        <f aca="false">IFERROR(VLOOKUP(A1518,'[2]Pivot HorizontalMRP'!$A$4:$B$2689,2,0),0)</f>
        <v>0</v>
      </c>
      <c r="L1518" s="1" t="n">
        <f aca="false">IFERROR(VLOOKUP(A1518,'[2]Pivot HorizontalMRP'!$A$4:$C$2689,3,0),0)</f>
        <v>8342</v>
      </c>
      <c r="M1518" s="1" t="n">
        <f aca="false">IFERROR(VLOOKUP(A1518,'[2]Pivot HorizontalMRP'!$A$4:$D$2689,0.4,0),0)</f>
        <v>0</v>
      </c>
      <c r="N1518" s="1" t="n">
        <f aca="false">IFERROR(VLOOKUP(A1518,'[2]Pivot HorizontalMRP'!$A$4:$E$2689,5,0),0)</f>
        <v>0</v>
      </c>
      <c r="O1518" s="1" t="n">
        <f aca="false">K1518+L1518</f>
        <v>8342</v>
      </c>
      <c r="P1518" s="1" t="n">
        <f aca="false">K1518+L1518+M1518+N1518</f>
        <v>8342</v>
      </c>
      <c r="Q1518" s="1" t="n">
        <f aca="false">IFERROR(VLOOKUP(A1518,'[2]Pivot HorizontalMRP'!$A$4:$F$2689,6,0),0)</f>
        <v>936</v>
      </c>
      <c r="R1518" s="1" t="n">
        <f aca="false">IFERROR(VLOOKUP(A1518,'[2]Pivot HorizontalMRP'!$A$4:$G$2689,7,0),0)</f>
        <v>936</v>
      </c>
      <c r="S1518" s="1" t="n">
        <f aca="false">IFERROR(VLOOKUP(A1518,'[2]Pivot HorizontalMRP'!$A$4:$H$2689,8,0),0)</f>
        <v>714</v>
      </c>
      <c r="T1518" s="1" t="n">
        <f aca="false">IFERROR(VLOOKUP(A1518,'[2]Pivot HorizontalMRP'!$A$4:$I$2689,9,0),0)</f>
        <v>432</v>
      </c>
      <c r="U1518" s="1" t="n">
        <f aca="false">IF(I1518="delivery",O1518-SUM(Q1518+R1518),IF(I1518="PO",P1518-SUM(Q1518:R1518)))</f>
        <v>6470</v>
      </c>
      <c r="V1518" s="81" t="n">
        <v>0.14012</v>
      </c>
      <c r="W1518" s="81"/>
      <c r="X1518" s="81" t="n">
        <f aca="false">W1518-V1518</f>
        <v>-0.14012</v>
      </c>
      <c r="Y1518" s="81"/>
      <c r="Z1518" s="81"/>
      <c r="AA1518" s="81"/>
      <c r="AB1518" s="81"/>
      <c r="AC1518" s="81"/>
      <c r="AD1518" s="81"/>
      <c r="AE1518" s="81"/>
      <c r="AF1518" s="81"/>
      <c r="AG1518" s="81"/>
      <c r="AH1518" s="81"/>
      <c r="AI1518" s="81"/>
      <c r="AJ1518" s="81"/>
      <c r="AK1518" s="81"/>
      <c r="AL1518" s="81"/>
      <c r="AM1518" s="81"/>
      <c r="AN1518" s="81"/>
      <c r="AO1518" s="81" t="str">
        <f aca="false">D1518</f>
        <v>Sanmina</v>
      </c>
      <c r="AP1518" s="1" t="s">
        <v>3124</v>
      </c>
      <c r="AQ1518" s="1"/>
      <c r="AR1518" s="1"/>
      <c r="AS1518" s="1"/>
      <c r="AT1518" s="1"/>
      <c r="AU1518" s="1"/>
      <c r="AV1518" s="1"/>
      <c r="AW1518" s="1"/>
      <c r="AX1518" s="1"/>
      <c r="AY1518" s="1"/>
      <c r="AZ1518" s="1"/>
      <c r="BA1518" s="1"/>
      <c r="BB1518" s="1"/>
      <c r="BC1518" s="1"/>
      <c r="BD1518" s="1"/>
      <c r="BE1518" s="1"/>
      <c r="BF1518" s="1" t="s">
        <v>14668</v>
      </c>
      <c r="BG1518" s="1" t="s">
        <v>183</v>
      </c>
      <c r="BH1518" s="1"/>
      <c r="BI1518" s="1"/>
    </row>
    <row r="1519" customFormat="false" ht="12.75" hidden="false" customHeight="false" outlineLevel="0" collapsed="false">
      <c r="A1519" s="1" t="s">
        <v>3913</v>
      </c>
      <c r="B1519" s="1" t="s">
        <v>3914</v>
      </c>
      <c r="C1519" s="1" t="s">
        <v>177</v>
      </c>
      <c r="D1519" s="1" t="s">
        <v>1471</v>
      </c>
      <c r="E1519" s="1" t="s">
        <v>15950</v>
      </c>
      <c r="F1519" s="1" t="s">
        <v>3916</v>
      </c>
      <c r="G1519" s="1" t="n">
        <v>281</v>
      </c>
      <c r="H1519" s="1" t="n">
        <v>30000</v>
      </c>
      <c r="I1519" s="101" t="s">
        <v>180</v>
      </c>
      <c r="J1519" s="1"/>
      <c r="K1519" s="1" t="n">
        <f aca="false">IFERROR(VLOOKUP(A1519,'[2]Pivot HorizontalMRP'!$A$4:$B$2689,2,0),0)</f>
        <v>0</v>
      </c>
      <c r="L1519" s="1" t="n">
        <f aca="false">IFERROR(VLOOKUP(A1519,'[2]Pivot HorizontalMRP'!$A$4:$C$2689,3,0),0)</f>
        <v>70886</v>
      </c>
      <c r="M1519" s="1" t="n">
        <f aca="false">IFERROR(VLOOKUP(A1519,'[2]Pivot HorizontalMRP'!$A$4:$D$2689,0.4,0),0)</f>
        <v>0</v>
      </c>
      <c r="N1519" s="1" t="n">
        <f aca="false">IFERROR(VLOOKUP(A1519,'[2]Pivot HorizontalMRP'!$A$4:$E$2689,5,0),0)</f>
        <v>80000</v>
      </c>
      <c r="O1519" s="1" t="n">
        <f aca="false">K1519+L1519</f>
        <v>70886</v>
      </c>
      <c r="P1519" s="1" t="n">
        <f aca="false">K1519+L1519+M1519+N1519</f>
        <v>150886</v>
      </c>
      <c r="Q1519" s="1" t="n">
        <f aca="false">IFERROR(VLOOKUP(A1519,'[2]Pivot HorizontalMRP'!$A$4:$F$2689,6,0),0)</f>
        <v>33517</v>
      </c>
      <c r="R1519" s="1" t="n">
        <f aca="false">IFERROR(VLOOKUP(A1519,'[2]Pivot HorizontalMRP'!$A$4:$G$2689,7,0),0)</f>
        <v>42196</v>
      </c>
      <c r="S1519" s="1" t="n">
        <f aca="false">IFERROR(VLOOKUP(A1519,'[2]Pivot HorizontalMRP'!$A$4:$H$2689,8,0),0)</f>
        <v>36510</v>
      </c>
      <c r="T1519" s="1" t="n">
        <f aca="false">IFERROR(VLOOKUP(A1519,'[2]Pivot HorizontalMRP'!$A$4:$I$2689,9,0),0)</f>
        <v>23672</v>
      </c>
      <c r="U1519" s="1" t="n">
        <f aca="false">IF(I1519="delivery",O1519-SUM(Q1519+R1519),IF(I1519="PO",P1519-SUM(Q1519:R1519)))</f>
        <v>-4827</v>
      </c>
      <c r="V1519" s="81" t="n">
        <v>0.0015</v>
      </c>
      <c r="W1519" s="81"/>
      <c r="X1519" s="81" t="n">
        <f aca="false">W1519-V1519</f>
        <v>-0.0015</v>
      </c>
      <c r="Y1519" s="81"/>
      <c r="Z1519" s="81"/>
      <c r="AA1519" s="81" t="n">
        <v>0.0015</v>
      </c>
      <c r="AB1519" s="81"/>
      <c r="AC1519" s="81"/>
      <c r="AD1519" s="81"/>
      <c r="AE1519" s="81"/>
      <c r="AF1519" s="81"/>
      <c r="AG1519" s="81"/>
      <c r="AH1519" s="81"/>
      <c r="AI1519" s="81"/>
      <c r="AJ1519" s="81"/>
      <c r="AK1519" s="81"/>
      <c r="AL1519" s="81"/>
      <c r="AM1519" s="81"/>
      <c r="AN1519" s="81"/>
      <c r="AO1519" s="81" t="str">
        <f aca="false">D1519</f>
        <v>Sanmina</v>
      </c>
      <c r="AP1519" s="1" t="s">
        <v>3124</v>
      </c>
      <c r="AQ1519" s="1"/>
      <c r="AR1519" s="1"/>
      <c r="AS1519" s="1"/>
      <c r="AT1519" s="1"/>
      <c r="AU1519" s="1"/>
      <c r="AV1519" s="1"/>
      <c r="AW1519" s="1"/>
      <c r="AX1519" s="1"/>
      <c r="AY1519" s="1"/>
      <c r="AZ1519" s="1"/>
      <c r="BA1519" s="1"/>
      <c r="BB1519" s="1"/>
      <c r="BC1519" s="1"/>
      <c r="BD1519" s="1"/>
      <c r="BE1519" s="1"/>
      <c r="BF1519" s="1" t="s">
        <v>14668</v>
      </c>
      <c r="BG1519" s="1" t="s">
        <v>183</v>
      </c>
      <c r="BH1519" s="1"/>
      <c r="BI1519" s="1"/>
    </row>
    <row r="1520" customFormat="false" ht="12.75" hidden="false" customHeight="false" outlineLevel="0" collapsed="false">
      <c r="A1520" s="1" t="s">
        <v>3917</v>
      </c>
      <c r="B1520" s="1" t="s">
        <v>3918</v>
      </c>
      <c r="C1520" s="1" t="s">
        <v>177</v>
      </c>
      <c r="D1520" s="1" t="s">
        <v>1471</v>
      </c>
      <c r="E1520" s="1" t="s">
        <v>15951</v>
      </c>
      <c r="F1520" s="1" t="s">
        <v>15952</v>
      </c>
      <c r="G1520" s="1" t="n">
        <v>161</v>
      </c>
      <c r="H1520" s="1" t="n">
        <v>100000</v>
      </c>
      <c r="I1520" s="101" t="s">
        <v>180</v>
      </c>
      <c r="J1520" s="1"/>
      <c r="K1520" s="1" t="n">
        <f aca="false">IFERROR(VLOOKUP(A1520,'[2]Pivot HorizontalMRP'!$A$4:$B$2689,2,0),0)</f>
        <v>0</v>
      </c>
      <c r="L1520" s="1" t="n">
        <f aca="false">IFERROR(VLOOKUP(A1520,'[2]Pivot HorizontalMRP'!$A$4:$C$2689,3,0),0)</f>
        <v>1058792</v>
      </c>
      <c r="M1520" s="1" t="n">
        <f aca="false">IFERROR(VLOOKUP(A1520,'[2]Pivot HorizontalMRP'!$A$4:$D$2689,0.4,0),0)</f>
        <v>0</v>
      </c>
      <c r="N1520" s="1" t="n">
        <f aca="false">IFERROR(VLOOKUP(A1520,'[2]Pivot HorizontalMRP'!$A$4:$E$2689,5,0),0)</f>
        <v>1260000</v>
      </c>
      <c r="O1520" s="1" t="n">
        <f aca="false">K1520+L1520</f>
        <v>1058792</v>
      </c>
      <c r="P1520" s="1" t="n">
        <f aca="false">K1520+L1520+M1520+N1520</f>
        <v>2318792</v>
      </c>
      <c r="Q1520" s="1" t="n">
        <f aca="false">IFERROR(VLOOKUP(A1520,'[2]Pivot HorizontalMRP'!$A$4:$F$2689,6,0),0)</f>
        <v>436251</v>
      </c>
      <c r="R1520" s="1" t="n">
        <f aca="false">IFERROR(VLOOKUP(A1520,'[2]Pivot HorizontalMRP'!$A$4:$G$2689,7,0),0)</f>
        <v>649772</v>
      </c>
      <c r="S1520" s="1" t="n">
        <f aca="false">IFERROR(VLOOKUP(A1520,'[2]Pivot HorizontalMRP'!$A$4:$H$2689,8,0),0)</f>
        <v>933960</v>
      </c>
      <c r="T1520" s="1" t="n">
        <f aca="false">IFERROR(VLOOKUP(A1520,'[2]Pivot HorizontalMRP'!$A$4:$I$2689,9,0),0)</f>
        <v>460704</v>
      </c>
      <c r="U1520" s="1" t="n">
        <f aca="false">IF(I1520="delivery",O1520-SUM(Q1520+R1520),IF(I1520="PO",P1520-SUM(Q1520:R1520)))</f>
        <v>-27231</v>
      </c>
      <c r="V1520" s="81" t="n">
        <v>0.0031</v>
      </c>
      <c r="W1520" s="81"/>
      <c r="X1520" s="81" t="n">
        <f aca="false">W1520-V1520</f>
        <v>-0.0031</v>
      </c>
      <c r="Y1520" s="81"/>
      <c r="Z1520" s="81"/>
      <c r="AA1520" s="81"/>
      <c r="AB1520" s="81"/>
      <c r="AC1520" s="81"/>
      <c r="AD1520" s="81"/>
      <c r="AE1520" s="81"/>
      <c r="AF1520" s="81"/>
      <c r="AG1520" s="81"/>
      <c r="AH1520" s="81"/>
      <c r="AI1520" s="81"/>
      <c r="AJ1520" s="81"/>
      <c r="AK1520" s="81"/>
      <c r="AL1520" s="81"/>
      <c r="AM1520" s="81"/>
      <c r="AN1520" s="81"/>
      <c r="AO1520" s="81" t="str">
        <f aca="false">D1520</f>
        <v>Sanmina</v>
      </c>
      <c r="AP1520" s="1" t="s">
        <v>3124</v>
      </c>
      <c r="AQ1520" s="1"/>
      <c r="AR1520" s="1"/>
      <c r="AS1520" s="1"/>
      <c r="AT1520" s="1"/>
      <c r="AU1520" s="1"/>
      <c r="AV1520" s="1"/>
      <c r="AW1520" s="1"/>
      <c r="AX1520" s="1"/>
      <c r="AY1520" s="1"/>
      <c r="AZ1520" s="1"/>
      <c r="BA1520" s="1"/>
      <c r="BB1520" s="1"/>
      <c r="BC1520" s="1"/>
      <c r="BD1520" s="1"/>
      <c r="BE1520" s="1"/>
      <c r="BF1520" s="1" t="s">
        <v>14668</v>
      </c>
      <c r="BG1520" s="1" t="s">
        <v>183</v>
      </c>
      <c r="BH1520" s="1"/>
      <c r="BI1520" s="1"/>
    </row>
    <row r="1521" customFormat="false" ht="12.75" hidden="false" customHeight="false" outlineLevel="0" collapsed="false">
      <c r="A1521" s="1" t="s">
        <v>3921</v>
      </c>
      <c r="B1521" s="1" t="s">
        <v>3922</v>
      </c>
      <c r="C1521" s="1" t="s">
        <v>177</v>
      </c>
      <c r="D1521" s="1" t="s">
        <v>1471</v>
      </c>
      <c r="E1521" s="1" t="s">
        <v>15953</v>
      </c>
      <c r="F1521" s="1" t="s">
        <v>3924</v>
      </c>
      <c r="G1521" s="1" t="n">
        <v>271</v>
      </c>
      <c r="H1521" s="1" t="n">
        <v>10000</v>
      </c>
      <c r="I1521" s="101" t="s">
        <v>180</v>
      </c>
      <c r="J1521" s="1"/>
      <c r="K1521" s="1" t="n">
        <f aca="false">IFERROR(VLOOKUP(A1521,'[2]Pivot HorizontalMRP'!$A$4:$B$2689,2,0),0)</f>
        <v>0</v>
      </c>
      <c r="L1521" s="1" t="n">
        <f aca="false">IFERROR(VLOOKUP(A1521,'[2]Pivot HorizontalMRP'!$A$4:$C$2689,3,0),0)</f>
        <v>369770</v>
      </c>
      <c r="M1521" s="1" t="n">
        <f aca="false">IFERROR(VLOOKUP(A1521,'[2]Pivot HorizontalMRP'!$A$4:$D$2689,0.4,0),0)</f>
        <v>0</v>
      </c>
      <c r="N1521" s="1" t="n">
        <f aca="false">IFERROR(VLOOKUP(A1521,'[2]Pivot HorizontalMRP'!$A$4:$E$2689,5,0),0)</f>
        <v>0</v>
      </c>
      <c r="O1521" s="1" t="n">
        <f aca="false">K1521+L1521</f>
        <v>369770</v>
      </c>
      <c r="P1521" s="1" t="n">
        <f aca="false">K1521+L1521+M1521+N1521</f>
        <v>369770</v>
      </c>
      <c r="Q1521" s="1" t="n">
        <f aca="false">IFERROR(VLOOKUP(A1521,'[2]Pivot HorizontalMRP'!$A$4:$F$2689,6,0),0)</f>
        <v>65298</v>
      </c>
      <c r="R1521" s="1" t="n">
        <f aca="false">IFERROR(VLOOKUP(A1521,'[2]Pivot HorizontalMRP'!$A$4:$G$2689,7,0),0)</f>
        <v>204108</v>
      </c>
      <c r="S1521" s="1" t="n">
        <f aca="false">IFERROR(VLOOKUP(A1521,'[2]Pivot HorizontalMRP'!$A$4:$H$2689,8,0),0)</f>
        <v>173110</v>
      </c>
      <c r="T1521" s="1" t="n">
        <f aca="false">IFERROR(VLOOKUP(A1521,'[2]Pivot HorizontalMRP'!$A$4:$I$2689,9,0),0)</f>
        <v>113526</v>
      </c>
      <c r="U1521" s="1" t="n">
        <f aca="false">IF(I1521="delivery",O1521-SUM(Q1521+R1521),IF(I1521="PO",P1521-SUM(Q1521:R1521)))</f>
        <v>100364</v>
      </c>
      <c r="V1521" s="81" t="n">
        <v>0.00105</v>
      </c>
      <c r="W1521" s="81"/>
      <c r="X1521" s="81" t="n">
        <f aca="false">W1521-V1521</f>
        <v>-0.00105</v>
      </c>
      <c r="Y1521" s="81"/>
      <c r="Z1521" s="81"/>
      <c r="AA1521" s="81" t="n">
        <v>0.00105</v>
      </c>
      <c r="AB1521" s="81"/>
      <c r="AC1521" s="81"/>
      <c r="AD1521" s="81"/>
      <c r="AE1521" s="81"/>
      <c r="AF1521" s="81"/>
      <c r="AG1521" s="81"/>
      <c r="AH1521" s="81"/>
      <c r="AI1521" s="81"/>
      <c r="AJ1521" s="81"/>
      <c r="AK1521" s="81"/>
      <c r="AL1521" s="81"/>
      <c r="AM1521" s="81"/>
      <c r="AN1521" s="81"/>
      <c r="AO1521" s="81" t="str">
        <f aca="false">D1521</f>
        <v>Sanmina</v>
      </c>
      <c r="AP1521" s="1" t="s">
        <v>3124</v>
      </c>
      <c r="AQ1521" s="1"/>
      <c r="AR1521" s="1"/>
      <c r="AS1521" s="1"/>
      <c r="AT1521" s="1"/>
      <c r="AU1521" s="1"/>
      <c r="AV1521" s="1"/>
      <c r="AW1521" s="1"/>
      <c r="AX1521" s="1"/>
      <c r="AY1521" s="1"/>
      <c r="AZ1521" s="1"/>
      <c r="BA1521" s="1"/>
      <c r="BB1521" s="1"/>
      <c r="BC1521" s="1"/>
      <c r="BD1521" s="1"/>
      <c r="BE1521" s="1"/>
      <c r="BF1521" s="1" t="s">
        <v>14668</v>
      </c>
      <c r="BG1521" s="1" t="s">
        <v>183</v>
      </c>
      <c r="BH1521" s="1"/>
      <c r="BI1521" s="1"/>
    </row>
    <row r="1522" customFormat="false" ht="12.75" hidden="false" customHeight="false" outlineLevel="0" collapsed="false">
      <c r="A1522" s="1" t="s">
        <v>3925</v>
      </c>
      <c r="B1522" s="1" t="s">
        <v>3926</v>
      </c>
      <c r="C1522" s="1" t="s">
        <v>177</v>
      </c>
      <c r="D1522" s="1" t="s">
        <v>1471</v>
      </c>
      <c r="E1522" s="1" t="s">
        <v>15954</v>
      </c>
      <c r="F1522" s="1" t="s">
        <v>15955</v>
      </c>
      <c r="G1522" s="1" t="n">
        <v>86</v>
      </c>
      <c r="H1522" s="1" t="n">
        <v>3000</v>
      </c>
      <c r="I1522" s="101" t="s">
        <v>180</v>
      </c>
      <c r="J1522" s="1"/>
      <c r="K1522" s="1" t="n">
        <f aca="false">IFERROR(VLOOKUP(A1522,'[2]Pivot HorizontalMRP'!$A$4:$B$2689,2,0),0)</f>
        <v>0</v>
      </c>
      <c r="L1522" s="1" t="n">
        <f aca="false">IFERROR(VLOOKUP(A1522,'[2]Pivot HorizontalMRP'!$A$4:$C$2689,3,0),0)</f>
        <v>18456</v>
      </c>
      <c r="M1522" s="1" t="n">
        <f aca="false">IFERROR(VLOOKUP(A1522,'[2]Pivot HorizontalMRP'!$A$4:$D$2689,0.4,0),0)</f>
        <v>0</v>
      </c>
      <c r="N1522" s="1" t="n">
        <f aca="false">IFERROR(VLOOKUP(A1522,'[2]Pivot HorizontalMRP'!$A$4:$E$2689,5,0),0)</f>
        <v>0</v>
      </c>
      <c r="O1522" s="1" t="n">
        <f aca="false">K1522+L1522</f>
        <v>18456</v>
      </c>
      <c r="P1522" s="1" t="n">
        <f aca="false">K1522+L1522+M1522+N1522</f>
        <v>18456</v>
      </c>
      <c r="Q1522" s="1" t="n">
        <f aca="false">IFERROR(VLOOKUP(A1522,'[2]Pivot HorizontalMRP'!$A$4:$F$2689,6,0),0)</f>
        <v>3108</v>
      </c>
      <c r="R1522" s="1" t="n">
        <f aca="false">IFERROR(VLOOKUP(A1522,'[2]Pivot HorizontalMRP'!$A$4:$G$2689,7,0),0)</f>
        <v>0</v>
      </c>
      <c r="S1522" s="1" t="n">
        <f aca="false">IFERROR(VLOOKUP(A1522,'[2]Pivot HorizontalMRP'!$A$4:$H$2689,8,0),0)</f>
        <v>0</v>
      </c>
      <c r="T1522" s="1" t="n">
        <f aca="false">IFERROR(VLOOKUP(A1522,'[2]Pivot HorizontalMRP'!$A$4:$I$2689,9,0),0)</f>
        <v>0</v>
      </c>
      <c r="U1522" s="1" t="n">
        <f aca="false">IF(I1522="delivery",O1522-SUM(Q1522+R1522),IF(I1522="PO",P1522-SUM(Q1522:R1522)))</f>
        <v>15348</v>
      </c>
      <c r="V1522" s="81" t="n">
        <v>0.1378</v>
      </c>
      <c r="W1522" s="81"/>
      <c r="X1522" s="81" t="n">
        <f aca="false">W1522-V1522</f>
        <v>-0.1378</v>
      </c>
      <c r="Y1522" s="81"/>
      <c r="Z1522" s="81"/>
      <c r="AA1522" s="81" t="n">
        <v>0.1429</v>
      </c>
      <c r="AB1522" s="81"/>
      <c r="AC1522" s="81"/>
      <c r="AD1522" s="81"/>
      <c r="AE1522" s="81"/>
      <c r="AF1522" s="81"/>
      <c r="AG1522" s="81"/>
      <c r="AH1522" s="81"/>
      <c r="AI1522" s="81"/>
      <c r="AJ1522" s="81"/>
      <c r="AK1522" s="81"/>
      <c r="AL1522" s="81"/>
      <c r="AM1522" s="81"/>
      <c r="AN1522" s="81"/>
      <c r="AO1522" s="81" t="str">
        <f aca="false">D1522</f>
        <v>Sanmina</v>
      </c>
      <c r="AP1522" s="1" t="s">
        <v>3124</v>
      </c>
      <c r="AQ1522" s="1"/>
      <c r="AR1522" s="1"/>
      <c r="AS1522" s="1"/>
      <c r="AT1522" s="1"/>
      <c r="AU1522" s="1"/>
      <c r="AV1522" s="1"/>
      <c r="AW1522" s="1"/>
      <c r="AX1522" s="1"/>
      <c r="AY1522" s="1"/>
      <c r="AZ1522" s="1"/>
      <c r="BA1522" s="1"/>
      <c r="BB1522" s="1"/>
      <c r="BC1522" s="1"/>
      <c r="BD1522" s="1"/>
      <c r="BE1522" s="1"/>
      <c r="BF1522" s="1" t="s">
        <v>14668</v>
      </c>
      <c r="BG1522" s="1" t="s">
        <v>183</v>
      </c>
      <c r="BH1522" s="1"/>
      <c r="BI1522" s="1"/>
    </row>
    <row r="1523" customFormat="false" ht="12.75" hidden="false" customHeight="false" outlineLevel="0" collapsed="false">
      <c r="A1523" s="1" t="s">
        <v>3929</v>
      </c>
      <c r="B1523" s="1" t="s">
        <v>3930</v>
      </c>
      <c r="C1523" s="1" t="s">
        <v>177</v>
      </c>
      <c r="D1523" s="1" t="s">
        <v>1471</v>
      </c>
      <c r="E1523" s="1" t="s">
        <v>15956</v>
      </c>
      <c r="F1523" s="1" t="s">
        <v>3932</v>
      </c>
      <c r="G1523" s="1" t="n">
        <v>63</v>
      </c>
      <c r="H1523" s="1" t="n">
        <v>10000</v>
      </c>
      <c r="I1523" s="101" t="s">
        <v>180</v>
      </c>
      <c r="J1523" s="1"/>
      <c r="K1523" s="1" t="n">
        <f aca="false">IFERROR(VLOOKUP(A1523,'[2]Pivot HorizontalMRP'!$A$4:$B$2689,2,0),0)</f>
        <v>0</v>
      </c>
      <c r="L1523" s="1" t="n">
        <f aca="false">IFERROR(VLOOKUP(A1523,'[2]Pivot HorizontalMRP'!$A$4:$C$2689,3,0),0)</f>
        <v>2125850</v>
      </c>
      <c r="M1523" s="1" t="n">
        <f aca="false">IFERROR(VLOOKUP(A1523,'[2]Pivot HorizontalMRP'!$A$4:$D$2689,0.4,0),0)</f>
        <v>0</v>
      </c>
      <c r="N1523" s="1" t="n">
        <f aca="false">IFERROR(VLOOKUP(A1523,'[2]Pivot HorizontalMRP'!$A$4:$E$2689,5,0),0)</f>
        <v>670000</v>
      </c>
      <c r="O1523" s="1" t="n">
        <f aca="false">K1523+L1523</f>
        <v>2125850</v>
      </c>
      <c r="P1523" s="1" t="n">
        <f aca="false">K1523+L1523+M1523+N1523</f>
        <v>2795850</v>
      </c>
      <c r="Q1523" s="1" t="n">
        <f aca="false">IFERROR(VLOOKUP(A1523,'[2]Pivot HorizontalMRP'!$A$4:$F$2689,6,0),0)</f>
        <v>1074649</v>
      </c>
      <c r="R1523" s="1" t="n">
        <f aca="false">IFERROR(VLOOKUP(A1523,'[2]Pivot HorizontalMRP'!$A$4:$G$2689,7,0),0)</f>
        <v>2083724</v>
      </c>
      <c r="S1523" s="1" t="n">
        <f aca="false">IFERROR(VLOOKUP(A1523,'[2]Pivot HorizontalMRP'!$A$4:$H$2689,8,0),0)</f>
        <v>2241657</v>
      </c>
      <c r="T1523" s="1" t="n">
        <f aca="false">IFERROR(VLOOKUP(A1523,'[2]Pivot HorizontalMRP'!$A$4:$I$2689,9,0),0)</f>
        <v>1282346</v>
      </c>
      <c r="U1523" s="1" t="n">
        <f aca="false">IF(I1523="delivery",O1523-SUM(Q1523+R1523),IF(I1523="PO",P1523-SUM(Q1523:R1523)))</f>
        <v>-1032523</v>
      </c>
      <c r="V1523" s="81" t="n">
        <v>0.0035</v>
      </c>
      <c r="W1523" s="81"/>
      <c r="X1523" s="81" t="n">
        <f aca="false">W1523-V1523</f>
        <v>-0.0035</v>
      </c>
      <c r="Y1523" s="81"/>
      <c r="Z1523" s="81"/>
      <c r="AA1523" s="81"/>
      <c r="AB1523" s="81"/>
      <c r="AC1523" s="81"/>
      <c r="AD1523" s="81"/>
      <c r="AE1523" s="81"/>
      <c r="AF1523" s="81"/>
      <c r="AG1523" s="81"/>
      <c r="AH1523" s="81"/>
      <c r="AI1523" s="81"/>
      <c r="AJ1523" s="81"/>
      <c r="AK1523" s="81"/>
      <c r="AL1523" s="81"/>
      <c r="AM1523" s="81"/>
      <c r="AN1523" s="81"/>
      <c r="AO1523" s="81" t="str">
        <f aca="false">D1523</f>
        <v>Sanmina</v>
      </c>
      <c r="AP1523" s="1" t="s">
        <v>3124</v>
      </c>
      <c r="AQ1523" s="1"/>
      <c r="AR1523" s="1"/>
      <c r="AS1523" s="1"/>
      <c r="AT1523" s="1"/>
      <c r="AU1523" s="1"/>
      <c r="AV1523" s="1"/>
      <c r="AW1523" s="1"/>
      <c r="AX1523" s="1"/>
      <c r="AY1523" s="1"/>
      <c r="AZ1523" s="1"/>
      <c r="BA1523" s="1"/>
      <c r="BB1523" s="1"/>
      <c r="BC1523" s="1"/>
      <c r="BD1523" s="1"/>
      <c r="BE1523" s="1"/>
      <c r="BF1523" s="1" t="s">
        <v>14668</v>
      </c>
      <c r="BG1523" s="1" t="s">
        <v>183</v>
      </c>
      <c r="BH1523" s="1"/>
      <c r="BI1523" s="1"/>
    </row>
    <row r="1524" customFormat="false" ht="12.75" hidden="false" customHeight="false" outlineLevel="0" collapsed="false">
      <c r="A1524" s="1" t="s">
        <v>3933</v>
      </c>
      <c r="B1524" s="1" t="s">
        <v>3934</v>
      </c>
      <c r="C1524" s="1" t="s">
        <v>177</v>
      </c>
      <c r="D1524" s="1" t="s">
        <v>1471</v>
      </c>
      <c r="E1524" s="1" t="s">
        <v>15957</v>
      </c>
      <c r="F1524" s="1" t="s">
        <v>3936</v>
      </c>
      <c r="G1524" s="1" t="n">
        <v>216</v>
      </c>
      <c r="H1524" s="1" t="n">
        <v>20000</v>
      </c>
      <c r="I1524" s="101" t="s">
        <v>180</v>
      </c>
      <c r="J1524" s="1"/>
      <c r="K1524" s="1" t="n">
        <f aca="false">IFERROR(VLOOKUP(A1524,'[2]Pivot HorizontalMRP'!$A$4:$B$2689,2,0),0)</f>
        <v>0</v>
      </c>
      <c r="L1524" s="1" t="n">
        <f aca="false">IFERROR(VLOOKUP(A1524,'[2]Pivot HorizontalMRP'!$A$4:$C$2689,3,0),0)</f>
        <v>380</v>
      </c>
      <c r="M1524" s="1" t="n">
        <f aca="false">IFERROR(VLOOKUP(A1524,'[2]Pivot HorizontalMRP'!$A$4:$D$2689,0.4,0),0)</f>
        <v>0</v>
      </c>
      <c r="N1524" s="1" t="n">
        <f aca="false">IFERROR(VLOOKUP(A1524,'[2]Pivot HorizontalMRP'!$A$4:$E$2689,5,0),0)</f>
        <v>0</v>
      </c>
      <c r="O1524" s="1" t="n">
        <f aca="false">K1524+L1524</f>
        <v>380</v>
      </c>
      <c r="P1524" s="1" t="n">
        <f aca="false">K1524+L1524+M1524+N1524</f>
        <v>380</v>
      </c>
      <c r="Q1524" s="1" t="n">
        <f aca="false">IFERROR(VLOOKUP(A1524,'[2]Pivot HorizontalMRP'!$A$4:$F$2689,6,0),0)</f>
        <v>282</v>
      </c>
      <c r="R1524" s="1" t="n">
        <f aca="false">IFERROR(VLOOKUP(A1524,'[2]Pivot HorizontalMRP'!$A$4:$G$2689,7,0),0)</f>
        <v>0</v>
      </c>
      <c r="S1524" s="1" t="n">
        <f aca="false">IFERROR(VLOOKUP(A1524,'[2]Pivot HorizontalMRP'!$A$4:$H$2689,8,0),0)</f>
        <v>0</v>
      </c>
      <c r="T1524" s="1" t="n">
        <f aca="false">IFERROR(VLOOKUP(A1524,'[2]Pivot HorizontalMRP'!$A$4:$I$2689,9,0),0)</f>
        <v>0</v>
      </c>
      <c r="U1524" s="1" t="n">
        <f aca="false">IF(I1524="delivery",O1524-SUM(Q1524+R1524),IF(I1524="PO",P1524-SUM(Q1524:R1524)))</f>
        <v>98</v>
      </c>
      <c r="V1524" s="81" t="n">
        <v>0.05276</v>
      </c>
      <c r="W1524" s="81"/>
      <c r="X1524" s="81" t="n">
        <f aca="false">W1524-V1524</f>
        <v>-0.05276</v>
      </c>
      <c r="Y1524" s="81"/>
      <c r="Z1524" s="81"/>
      <c r="AA1524" s="81"/>
      <c r="AB1524" s="81"/>
      <c r="AC1524" s="81"/>
      <c r="AD1524" s="81"/>
      <c r="AE1524" s="81"/>
      <c r="AF1524" s="81"/>
      <c r="AG1524" s="81"/>
      <c r="AH1524" s="81"/>
      <c r="AI1524" s="81"/>
      <c r="AJ1524" s="81"/>
      <c r="AK1524" s="81"/>
      <c r="AL1524" s="81"/>
      <c r="AM1524" s="81"/>
      <c r="AN1524" s="81"/>
      <c r="AO1524" s="81" t="str">
        <f aca="false">D1524</f>
        <v>Sanmina</v>
      </c>
      <c r="AP1524" s="1" t="s">
        <v>3124</v>
      </c>
      <c r="AQ1524" s="1"/>
      <c r="AR1524" s="1"/>
      <c r="AS1524" s="1"/>
      <c r="AT1524" s="1"/>
      <c r="AU1524" s="1"/>
      <c r="AV1524" s="1"/>
      <c r="AW1524" s="1"/>
      <c r="AX1524" s="1"/>
      <c r="AY1524" s="1"/>
      <c r="AZ1524" s="1"/>
      <c r="BA1524" s="1"/>
      <c r="BB1524" s="1"/>
      <c r="BC1524" s="1"/>
      <c r="BD1524" s="1"/>
      <c r="BE1524" s="1"/>
      <c r="BF1524" s="1" t="s">
        <v>14668</v>
      </c>
      <c r="BG1524" s="1" t="s">
        <v>183</v>
      </c>
      <c r="BH1524" s="1"/>
      <c r="BI1524" s="1"/>
    </row>
    <row r="1525" customFormat="false" ht="12.75" hidden="false" customHeight="false" outlineLevel="0" collapsed="false">
      <c r="A1525" s="1" t="s">
        <v>3937</v>
      </c>
      <c r="B1525" s="1" t="s">
        <v>3938</v>
      </c>
      <c r="C1525" s="1" t="s">
        <v>177</v>
      </c>
      <c r="D1525" s="1" t="s">
        <v>1471</v>
      </c>
      <c r="E1525" s="1" t="s">
        <v>15958</v>
      </c>
      <c r="F1525" s="1" t="s">
        <v>3940</v>
      </c>
      <c r="G1525" s="1" t="n">
        <v>201</v>
      </c>
      <c r="H1525" s="1" t="n">
        <v>10000</v>
      </c>
      <c r="I1525" s="101" t="s">
        <v>180</v>
      </c>
      <c r="J1525" s="1"/>
      <c r="K1525" s="1" t="n">
        <f aca="false">IFERROR(VLOOKUP(A1525,'[2]Pivot HorizontalMRP'!$A$4:$B$2689,2,0),0)</f>
        <v>0</v>
      </c>
      <c r="L1525" s="1" t="n">
        <f aca="false">IFERROR(VLOOKUP(A1525,'[2]Pivot HorizontalMRP'!$A$4:$C$2689,3,0),0)</f>
        <v>23046</v>
      </c>
      <c r="M1525" s="1" t="n">
        <f aca="false">IFERROR(VLOOKUP(A1525,'[2]Pivot HorizontalMRP'!$A$4:$D$2689,0.4,0),0)</f>
        <v>0</v>
      </c>
      <c r="N1525" s="1" t="n">
        <f aca="false">IFERROR(VLOOKUP(A1525,'[2]Pivot HorizontalMRP'!$A$4:$E$2689,5,0),0)</f>
        <v>0</v>
      </c>
      <c r="O1525" s="1" t="n">
        <f aca="false">K1525+L1525</f>
        <v>23046</v>
      </c>
      <c r="P1525" s="1" t="n">
        <f aca="false">K1525+L1525+M1525+N1525</f>
        <v>23046</v>
      </c>
      <c r="Q1525" s="1" t="n">
        <f aca="false">IFERROR(VLOOKUP(A1525,'[2]Pivot HorizontalMRP'!$A$4:$F$2689,6,0),0)</f>
        <v>563</v>
      </c>
      <c r="R1525" s="1" t="n">
        <f aca="false">IFERROR(VLOOKUP(A1525,'[2]Pivot HorizontalMRP'!$A$4:$G$2689,7,0),0)</f>
        <v>435</v>
      </c>
      <c r="S1525" s="1" t="n">
        <f aca="false">IFERROR(VLOOKUP(A1525,'[2]Pivot HorizontalMRP'!$A$4:$H$2689,8,0),0)</f>
        <v>397</v>
      </c>
      <c r="T1525" s="1" t="n">
        <f aca="false">IFERROR(VLOOKUP(A1525,'[2]Pivot HorizontalMRP'!$A$4:$I$2689,9,0),0)</f>
        <v>193</v>
      </c>
      <c r="U1525" s="1" t="n">
        <f aca="false">IF(I1525="delivery",O1525-SUM(Q1525+R1525),IF(I1525="PO",P1525-SUM(Q1525:R1525)))</f>
        <v>22048</v>
      </c>
      <c r="V1525" s="81" t="n">
        <v>0.0078</v>
      </c>
      <c r="W1525" s="81"/>
      <c r="X1525" s="81" t="n">
        <f aca="false">W1525-V1525</f>
        <v>-0.0078</v>
      </c>
      <c r="Y1525" s="81"/>
      <c r="Z1525" s="81"/>
      <c r="AA1525" s="81"/>
      <c r="AB1525" s="81"/>
      <c r="AC1525" s="81"/>
      <c r="AD1525" s="81"/>
      <c r="AE1525" s="81"/>
      <c r="AF1525" s="81"/>
      <c r="AG1525" s="81"/>
      <c r="AH1525" s="81"/>
      <c r="AI1525" s="81"/>
      <c r="AJ1525" s="81"/>
      <c r="AK1525" s="81"/>
      <c r="AL1525" s="81"/>
      <c r="AM1525" s="81"/>
      <c r="AN1525" s="81"/>
      <c r="AO1525" s="81" t="str">
        <f aca="false">D1525</f>
        <v>Sanmina</v>
      </c>
      <c r="AP1525" s="1" t="s">
        <v>3124</v>
      </c>
      <c r="AQ1525" s="1"/>
      <c r="AR1525" s="1"/>
      <c r="AS1525" s="1"/>
      <c r="AT1525" s="1"/>
      <c r="AU1525" s="1"/>
      <c r="AV1525" s="1"/>
      <c r="AW1525" s="1"/>
      <c r="AX1525" s="1"/>
      <c r="AY1525" s="1"/>
      <c r="AZ1525" s="1"/>
      <c r="BA1525" s="1"/>
      <c r="BB1525" s="1"/>
      <c r="BC1525" s="1"/>
      <c r="BD1525" s="1"/>
      <c r="BE1525" s="1"/>
      <c r="BF1525" s="1" t="s">
        <v>14668</v>
      </c>
      <c r="BG1525" s="1" t="s">
        <v>183</v>
      </c>
      <c r="BH1525" s="1"/>
      <c r="BI1525" s="1"/>
    </row>
    <row r="1526" customFormat="false" ht="12.75" hidden="false" customHeight="false" outlineLevel="0" collapsed="false">
      <c r="A1526" s="1" t="s">
        <v>3941</v>
      </c>
      <c r="B1526" s="1" t="s">
        <v>3942</v>
      </c>
      <c r="C1526" s="1" t="s">
        <v>177</v>
      </c>
      <c r="D1526" s="1" t="s">
        <v>1471</v>
      </c>
      <c r="E1526" s="1" t="s">
        <v>15959</v>
      </c>
      <c r="F1526" s="1" t="s">
        <v>3944</v>
      </c>
      <c r="G1526" s="1" t="n">
        <v>213</v>
      </c>
      <c r="H1526" s="1" t="n">
        <v>50000</v>
      </c>
      <c r="I1526" s="101" t="s">
        <v>180</v>
      </c>
      <c r="J1526" s="1"/>
      <c r="K1526" s="1" t="n">
        <f aca="false">IFERROR(VLOOKUP(A1526,'[2]Pivot HorizontalMRP'!$A$4:$B$2689,2,0),0)</f>
        <v>0</v>
      </c>
      <c r="L1526" s="1" t="n">
        <f aca="false">IFERROR(VLOOKUP(A1526,'[2]Pivot HorizontalMRP'!$A$4:$C$2689,3,0),0)</f>
        <v>7720</v>
      </c>
      <c r="M1526" s="1" t="n">
        <f aca="false">IFERROR(VLOOKUP(A1526,'[2]Pivot HorizontalMRP'!$A$4:$D$2689,0.4,0),0)</f>
        <v>0</v>
      </c>
      <c r="N1526" s="1" t="n">
        <f aca="false">IFERROR(VLOOKUP(A1526,'[2]Pivot HorizontalMRP'!$A$4:$E$2689,5,0),0)</f>
        <v>0</v>
      </c>
      <c r="O1526" s="1" t="n">
        <f aca="false">K1526+L1526</f>
        <v>7720</v>
      </c>
      <c r="P1526" s="1" t="n">
        <f aca="false">K1526+L1526+M1526+N1526</f>
        <v>7720</v>
      </c>
      <c r="Q1526" s="1" t="n">
        <f aca="false">IFERROR(VLOOKUP(A1526,'[2]Pivot HorizontalMRP'!$A$4:$F$2689,6,0),0)</f>
        <v>84</v>
      </c>
      <c r="R1526" s="1" t="n">
        <f aca="false">IFERROR(VLOOKUP(A1526,'[2]Pivot HorizontalMRP'!$A$4:$G$2689,7,0),0)</f>
        <v>0</v>
      </c>
      <c r="S1526" s="1" t="n">
        <f aca="false">IFERROR(VLOOKUP(A1526,'[2]Pivot HorizontalMRP'!$A$4:$H$2689,8,0),0)</f>
        <v>0</v>
      </c>
      <c r="T1526" s="1" t="n">
        <f aca="false">IFERROR(VLOOKUP(A1526,'[2]Pivot HorizontalMRP'!$A$4:$I$2689,9,0),0)</f>
        <v>0</v>
      </c>
      <c r="U1526" s="1" t="n">
        <f aca="false">IF(I1526="delivery",O1526-SUM(Q1526+R1526),IF(I1526="PO",P1526-SUM(Q1526:R1526)))</f>
        <v>7636</v>
      </c>
      <c r="V1526" s="81" t="n">
        <v>0.00195</v>
      </c>
      <c r="W1526" s="81"/>
      <c r="X1526" s="81" t="n">
        <f aca="false">W1526-V1526</f>
        <v>-0.00195</v>
      </c>
      <c r="Y1526" s="81"/>
      <c r="Z1526" s="81"/>
      <c r="AA1526" s="81" t="n">
        <v>0.00156</v>
      </c>
      <c r="AB1526" s="81"/>
      <c r="AC1526" s="81"/>
      <c r="AD1526" s="81"/>
      <c r="AE1526" s="81"/>
      <c r="AF1526" s="81"/>
      <c r="AG1526" s="81"/>
      <c r="AH1526" s="81"/>
      <c r="AI1526" s="81"/>
      <c r="AJ1526" s="81"/>
      <c r="AK1526" s="81"/>
      <c r="AL1526" s="81"/>
      <c r="AM1526" s="81"/>
      <c r="AN1526" s="81"/>
      <c r="AO1526" s="81" t="str">
        <f aca="false">D1526</f>
        <v>Sanmina</v>
      </c>
      <c r="AP1526" s="1" t="s">
        <v>3124</v>
      </c>
      <c r="AQ1526" s="1"/>
      <c r="AR1526" s="1"/>
      <c r="AS1526" s="1"/>
      <c r="AT1526" s="1"/>
      <c r="AU1526" s="1"/>
      <c r="AV1526" s="1"/>
      <c r="AW1526" s="1"/>
      <c r="AX1526" s="1"/>
      <c r="AY1526" s="1"/>
      <c r="AZ1526" s="1"/>
      <c r="BA1526" s="1"/>
      <c r="BB1526" s="1"/>
      <c r="BC1526" s="1"/>
      <c r="BD1526" s="1"/>
      <c r="BE1526" s="1"/>
      <c r="BF1526" s="1" t="s">
        <v>14668</v>
      </c>
      <c r="BG1526" s="1" t="s">
        <v>183</v>
      </c>
      <c r="BH1526" s="1"/>
      <c r="BI1526" s="1"/>
    </row>
    <row r="1527" customFormat="false" ht="12.75" hidden="false" customHeight="false" outlineLevel="0" collapsed="false">
      <c r="A1527" s="1" t="s">
        <v>3945</v>
      </c>
      <c r="B1527" s="1" t="s">
        <v>3946</v>
      </c>
      <c r="C1527" s="1" t="s">
        <v>177</v>
      </c>
      <c r="D1527" s="1" t="s">
        <v>1471</v>
      </c>
      <c r="E1527" s="1" t="s">
        <v>15960</v>
      </c>
      <c r="F1527" s="1" t="s">
        <v>15961</v>
      </c>
      <c r="G1527" s="1" t="n">
        <v>152</v>
      </c>
      <c r="H1527" s="1" t="n">
        <v>20000</v>
      </c>
      <c r="I1527" s="101" t="s">
        <v>180</v>
      </c>
      <c r="J1527" s="1"/>
      <c r="K1527" s="1" t="n">
        <f aca="false">IFERROR(VLOOKUP(A1527,'[2]Pivot HorizontalMRP'!$A$4:$B$2689,2,0),0)</f>
        <v>0</v>
      </c>
      <c r="L1527" s="1" t="n">
        <f aca="false">IFERROR(VLOOKUP(A1527,'[2]Pivot HorizontalMRP'!$A$4:$C$2689,3,0),0)</f>
        <v>29870</v>
      </c>
      <c r="M1527" s="1" t="n">
        <f aca="false">IFERROR(VLOOKUP(A1527,'[2]Pivot HorizontalMRP'!$A$4:$D$2689,0.4,0),0)</f>
        <v>0</v>
      </c>
      <c r="N1527" s="1" t="n">
        <f aca="false">IFERROR(VLOOKUP(A1527,'[2]Pivot HorizontalMRP'!$A$4:$E$2689,5,0),0)</f>
        <v>0</v>
      </c>
      <c r="O1527" s="1" t="n">
        <f aca="false">K1527+L1527</f>
        <v>29870</v>
      </c>
      <c r="P1527" s="1" t="n">
        <f aca="false">K1527+L1527+M1527+N1527</f>
        <v>29870</v>
      </c>
      <c r="Q1527" s="1" t="n">
        <f aca="false">IFERROR(VLOOKUP(A1527,'[2]Pivot HorizontalMRP'!$A$4:$F$2689,6,0),0)</f>
        <v>2688</v>
      </c>
      <c r="R1527" s="1" t="n">
        <f aca="false">IFERROR(VLOOKUP(A1527,'[2]Pivot HorizontalMRP'!$A$4:$G$2689,7,0),0)</f>
        <v>17899</v>
      </c>
      <c r="S1527" s="1" t="n">
        <f aca="false">IFERROR(VLOOKUP(A1527,'[2]Pivot HorizontalMRP'!$A$4:$H$2689,8,0),0)</f>
        <v>9866</v>
      </c>
      <c r="T1527" s="1" t="n">
        <f aca="false">IFERROR(VLOOKUP(A1527,'[2]Pivot HorizontalMRP'!$A$4:$I$2689,9,0),0)</f>
        <v>7890</v>
      </c>
      <c r="U1527" s="1" t="n">
        <f aca="false">IF(I1527="delivery",O1527-SUM(Q1527+R1527),IF(I1527="PO",P1527-SUM(Q1527:R1527)))</f>
        <v>9283</v>
      </c>
      <c r="V1527" s="81" t="n">
        <v>0.00115</v>
      </c>
      <c r="W1527" s="81"/>
      <c r="X1527" s="81" t="n">
        <f aca="false">W1527-V1527</f>
        <v>-0.00115</v>
      </c>
      <c r="Y1527" s="81"/>
      <c r="Z1527" s="81"/>
      <c r="AA1527" s="81" t="n">
        <v>0.00058</v>
      </c>
      <c r="AB1527" s="81"/>
      <c r="AC1527" s="81"/>
      <c r="AD1527" s="81"/>
      <c r="AE1527" s="81"/>
      <c r="AF1527" s="81"/>
      <c r="AG1527" s="81"/>
      <c r="AH1527" s="81"/>
      <c r="AI1527" s="81"/>
      <c r="AJ1527" s="81"/>
      <c r="AK1527" s="81"/>
      <c r="AL1527" s="81"/>
      <c r="AM1527" s="81"/>
      <c r="AN1527" s="81"/>
      <c r="AO1527" s="81" t="str">
        <f aca="false">D1527</f>
        <v>Sanmina</v>
      </c>
      <c r="AP1527" s="1" t="s">
        <v>3124</v>
      </c>
      <c r="AQ1527" s="1"/>
      <c r="AR1527" s="1"/>
      <c r="AS1527" s="1"/>
      <c r="AT1527" s="1"/>
      <c r="AU1527" s="1"/>
      <c r="AV1527" s="1"/>
      <c r="AW1527" s="1"/>
      <c r="AX1527" s="1"/>
      <c r="AY1527" s="1"/>
      <c r="AZ1527" s="1"/>
      <c r="BA1527" s="1"/>
      <c r="BB1527" s="1"/>
      <c r="BC1527" s="1"/>
      <c r="BD1527" s="1"/>
      <c r="BE1527" s="1"/>
      <c r="BF1527" s="1" t="s">
        <v>14668</v>
      </c>
      <c r="BG1527" s="1" t="s">
        <v>183</v>
      </c>
      <c r="BH1527" s="1"/>
      <c r="BI1527" s="1"/>
    </row>
    <row r="1528" customFormat="false" ht="12.75" hidden="false" customHeight="false" outlineLevel="0" collapsed="false">
      <c r="A1528" s="1" t="s">
        <v>3949</v>
      </c>
      <c r="B1528" s="1" t="s">
        <v>3950</v>
      </c>
      <c r="C1528" s="1" t="s">
        <v>177</v>
      </c>
      <c r="D1528" s="1" t="s">
        <v>1471</v>
      </c>
      <c r="E1528" s="1" t="s">
        <v>15962</v>
      </c>
      <c r="F1528" s="1" t="s">
        <v>15963</v>
      </c>
      <c r="G1528" s="1" t="n">
        <v>152</v>
      </c>
      <c r="H1528" s="1" t="n">
        <v>10000</v>
      </c>
      <c r="I1528" s="101" t="s">
        <v>180</v>
      </c>
      <c r="J1528" s="1"/>
      <c r="K1528" s="1" t="n">
        <f aca="false">IFERROR(VLOOKUP(A1528,'[2]Pivot HorizontalMRP'!$A$4:$B$2689,2,0),0)</f>
        <v>0</v>
      </c>
      <c r="L1528" s="1" t="n">
        <f aca="false">IFERROR(VLOOKUP(A1528,'[2]Pivot HorizontalMRP'!$A$4:$C$2689,3,0),0)</f>
        <v>10843</v>
      </c>
      <c r="M1528" s="1" t="n">
        <f aca="false">IFERROR(VLOOKUP(A1528,'[2]Pivot HorizontalMRP'!$A$4:$D$2689,0.4,0),0)</f>
        <v>0</v>
      </c>
      <c r="N1528" s="1" t="n">
        <f aca="false">IFERROR(VLOOKUP(A1528,'[2]Pivot HorizontalMRP'!$A$4:$E$2689,5,0),0)</f>
        <v>0</v>
      </c>
      <c r="O1528" s="1" t="n">
        <f aca="false">K1528+L1528</f>
        <v>10843</v>
      </c>
      <c r="P1528" s="1" t="n">
        <f aca="false">K1528+L1528+M1528+N1528</f>
        <v>10843</v>
      </c>
      <c r="Q1528" s="1" t="n">
        <f aca="false">IFERROR(VLOOKUP(A1528,'[2]Pivot HorizontalMRP'!$A$4:$F$2689,6,0),0)</f>
        <v>803</v>
      </c>
      <c r="R1528" s="1" t="n">
        <f aca="false">IFERROR(VLOOKUP(A1528,'[2]Pivot HorizontalMRP'!$A$4:$G$2689,7,0),0)</f>
        <v>1800</v>
      </c>
      <c r="S1528" s="1" t="n">
        <f aca="false">IFERROR(VLOOKUP(A1528,'[2]Pivot HorizontalMRP'!$A$4:$H$2689,8,0),0)</f>
        <v>1767</v>
      </c>
      <c r="T1528" s="1" t="n">
        <f aca="false">IFERROR(VLOOKUP(A1528,'[2]Pivot HorizontalMRP'!$A$4:$I$2689,9,0),0)</f>
        <v>1178</v>
      </c>
      <c r="U1528" s="1" t="n">
        <f aca="false">IF(I1528="delivery",O1528-SUM(Q1528+R1528),IF(I1528="PO",P1528-SUM(Q1528:R1528)))</f>
        <v>8240</v>
      </c>
      <c r="V1528" s="81" t="n">
        <v>0.0033</v>
      </c>
      <c r="W1528" s="81"/>
      <c r="X1528" s="81" t="n">
        <f aca="false">W1528-V1528</f>
        <v>-0.0033</v>
      </c>
      <c r="Y1528" s="81"/>
      <c r="Z1528" s="81"/>
      <c r="AA1528" s="81" t="n">
        <v>0.0033</v>
      </c>
      <c r="AB1528" s="81"/>
      <c r="AC1528" s="81"/>
      <c r="AD1528" s="81"/>
      <c r="AE1528" s="81"/>
      <c r="AF1528" s="81"/>
      <c r="AG1528" s="81"/>
      <c r="AH1528" s="81"/>
      <c r="AI1528" s="81"/>
      <c r="AJ1528" s="81"/>
      <c r="AK1528" s="81"/>
      <c r="AL1528" s="81"/>
      <c r="AM1528" s="81"/>
      <c r="AN1528" s="81"/>
      <c r="AO1528" s="81" t="str">
        <f aca="false">D1528</f>
        <v>Sanmina</v>
      </c>
      <c r="AP1528" s="1" t="s">
        <v>3124</v>
      </c>
      <c r="AQ1528" s="1"/>
      <c r="AR1528" s="1"/>
      <c r="AS1528" s="1"/>
      <c r="AT1528" s="1"/>
      <c r="AU1528" s="1"/>
      <c r="AV1528" s="1"/>
      <c r="AW1528" s="1"/>
      <c r="AX1528" s="1"/>
      <c r="AY1528" s="1"/>
      <c r="AZ1528" s="1"/>
      <c r="BA1528" s="1"/>
      <c r="BB1528" s="1"/>
      <c r="BC1528" s="1"/>
      <c r="BD1528" s="1"/>
      <c r="BE1528" s="1"/>
      <c r="BF1528" s="1" t="s">
        <v>14668</v>
      </c>
      <c r="BG1528" s="1" t="s">
        <v>183</v>
      </c>
      <c r="BH1528" s="1"/>
      <c r="BI1528" s="1"/>
    </row>
    <row r="1529" customFormat="false" ht="12.75" hidden="false" customHeight="false" outlineLevel="0" collapsed="false">
      <c r="A1529" s="1" t="s">
        <v>3953</v>
      </c>
      <c r="B1529" s="1" t="s">
        <v>3954</v>
      </c>
      <c r="C1529" s="1" t="s">
        <v>177</v>
      </c>
      <c r="D1529" s="1" t="s">
        <v>1471</v>
      </c>
      <c r="E1529" s="1" t="s">
        <v>15964</v>
      </c>
      <c r="F1529" s="1" t="s">
        <v>3956</v>
      </c>
      <c r="G1529" s="1" t="n">
        <v>271</v>
      </c>
      <c r="H1529" s="1" t="n">
        <v>10000</v>
      </c>
      <c r="I1529" s="101" t="s">
        <v>180</v>
      </c>
      <c r="J1529" s="1"/>
      <c r="K1529" s="1" t="n">
        <f aca="false">IFERROR(VLOOKUP(A1529,'[2]Pivot HorizontalMRP'!$A$4:$B$2689,2,0),0)</f>
        <v>0</v>
      </c>
      <c r="L1529" s="1" t="n">
        <f aca="false">IFERROR(VLOOKUP(A1529,'[2]Pivot HorizontalMRP'!$A$4:$C$2689,3,0),0)</f>
        <v>22514</v>
      </c>
      <c r="M1529" s="1" t="n">
        <f aca="false">IFERROR(VLOOKUP(A1529,'[2]Pivot HorizontalMRP'!$A$4:$D$2689,0.4,0),0)</f>
        <v>0</v>
      </c>
      <c r="N1529" s="1" t="n">
        <f aca="false">IFERROR(VLOOKUP(A1529,'[2]Pivot HorizontalMRP'!$A$4:$E$2689,5,0),0)</f>
        <v>0</v>
      </c>
      <c r="O1529" s="1" t="n">
        <f aca="false">K1529+L1529</f>
        <v>22514</v>
      </c>
      <c r="P1529" s="1" t="n">
        <f aca="false">K1529+L1529+M1529+N1529</f>
        <v>22514</v>
      </c>
      <c r="Q1529" s="1" t="n">
        <f aca="false">IFERROR(VLOOKUP(A1529,'[2]Pivot HorizontalMRP'!$A$4:$F$2689,6,0),0)</f>
        <v>1255</v>
      </c>
      <c r="R1529" s="1" t="n">
        <f aca="false">IFERROR(VLOOKUP(A1529,'[2]Pivot HorizontalMRP'!$A$4:$G$2689,7,0),0)</f>
        <v>2940</v>
      </c>
      <c r="S1529" s="1" t="n">
        <f aca="false">IFERROR(VLOOKUP(A1529,'[2]Pivot HorizontalMRP'!$A$4:$H$2689,8,0),0)</f>
        <v>2823</v>
      </c>
      <c r="T1529" s="1" t="n">
        <f aca="false">IFERROR(VLOOKUP(A1529,'[2]Pivot HorizontalMRP'!$A$4:$I$2689,9,0),0)</f>
        <v>1919</v>
      </c>
      <c r="U1529" s="1" t="n">
        <f aca="false">IF(I1529="delivery",O1529-SUM(Q1529+R1529),IF(I1529="PO",P1529-SUM(Q1529:R1529)))</f>
        <v>18319</v>
      </c>
      <c r="V1529" s="81" t="n">
        <v>0.00135</v>
      </c>
      <c r="W1529" s="81"/>
      <c r="X1529" s="81" t="n">
        <f aca="false">W1529-V1529</f>
        <v>-0.00135</v>
      </c>
      <c r="Y1529" s="81"/>
      <c r="Z1529" s="81"/>
      <c r="AA1529" s="81"/>
      <c r="AB1529" s="81"/>
      <c r="AC1529" s="81"/>
      <c r="AD1529" s="81"/>
      <c r="AE1529" s="81"/>
      <c r="AF1529" s="81"/>
      <c r="AG1529" s="81"/>
      <c r="AH1529" s="81"/>
      <c r="AI1529" s="81"/>
      <c r="AJ1529" s="81"/>
      <c r="AK1529" s="81"/>
      <c r="AL1529" s="81"/>
      <c r="AM1529" s="81"/>
      <c r="AN1529" s="81"/>
      <c r="AO1529" s="81" t="str">
        <f aca="false">D1529</f>
        <v>Sanmina</v>
      </c>
      <c r="AP1529" s="1" t="s">
        <v>3124</v>
      </c>
      <c r="AQ1529" s="1"/>
      <c r="AR1529" s="1"/>
      <c r="AS1529" s="1"/>
      <c r="AT1529" s="1"/>
      <c r="AU1529" s="1"/>
      <c r="AV1529" s="1"/>
      <c r="AW1529" s="1"/>
      <c r="AX1529" s="1"/>
      <c r="AY1529" s="1"/>
      <c r="AZ1529" s="1"/>
      <c r="BA1529" s="1"/>
      <c r="BB1529" s="1"/>
      <c r="BC1529" s="1"/>
      <c r="BD1529" s="1"/>
      <c r="BE1529" s="1"/>
      <c r="BF1529" s="1" t="s">
        <v>14668</v>
      </c>
      <c r="BG1529" s="1" t="s">
        <v>183</v>
      </c>
      <c r="BH1529" s="1"/>
      <c r="BI1529" s="1"/>
    </row>
    <row r="1530" customFormat="false" ht="12.75" hidden="false" customHeight="false" outlineLevel="0" collapsed="false">
      <c r="A1530" s="1" t="s">
        <v>3957</v>
      </c>
      <c r="B1530" s="1" t="s">
        <v>3958</v>
      </c>
      <c r="C1530" s="1" t="s">
        <v>177</v>
      </c>
      <c r="D1530" s="1" t="s">
        <v>1471</v>
      </c>
      <c r="E1530" s="1" t="s">
        <v>15965</v>
      </c>
      <c r="F1530" s="1" t="s">
        <v>3960</v>
      </c>
      <c r="G1530" s="1" t="n">
        <v>216</v>
      </c>
      <c r="H1530" s="1" t="n">
        <v>3000</v>
      </c>
      <c r="I1530" s="101" t="s">
        <v>188</v>
      </c>
      <c r="J1530" s="1"/>
      <c r="K1530" s="1" t="n">
        <f aca="false">IFERROR(VLOOKUP(A1530,'[2]Pivot HorizontalMRP'!$A$4:$B$2689,2,0),0)</f>
        <v>0</v>
      </c>
      <c r="L1530" s="1" t="n">
        <f aca="false">IFERROR(VLOOKUP(A1530,'[2]Pivot HorizontalMRP'!$A$4:$C$2689,3,0),0)</f>
        <v>9860</v>
      </c>
      <c r="M1530" s="1" t="n">
        <f aca="false">IFERROR(VLOOKUP(A1530,'[2]Pivot HorizontalMRP'!$A$4:$D$2689,0.4,0),0)</f>
        <v>0</v>
      </c>
      <c r="N1530" s="1" t="n">
        <f aca="false">IFERROR(VLOOKUP(A1530,'[2]Pivot HorizontalMRP'!$A$4:$E$2689,5,0),0)</f>
        <v>0</v>
      </c>
      <c r="O1530" s="1" t="n">
        <f aca="false">K1530+L1530</f>
        <v>9860</v>
      </c>
      <c r="P1530" s="1" t="n">
        <f aca="false">K1530+L1530+M1530+N1530</f>
        <v>9860</v>
      </c>
      <c r="Q1530" s="1" t="n">
        <f aca="false">IFERROR(VLOOKUP(A1530,'[2]Pivot HorizontalMRP'!$A$4:$F$2689,6,0),0)</f>
        <v>840</v>
      </c>
      <c r="R1530" s="1" t="n">
        <f aca="false">IFERROR(VLOOKUP(A1530,'[2]Pivot HorizontalMRP'!$A$4:$G$2689,7,0),0)</f>
        <v>0</v>
      </c>
      <c r="S1530" s="1" t="n">
        <f aca="false">IFERROR(VLOOKUP(A1530,'[2]Pivot HorizontalMRP'!$A$4:$H$2689,8,0),0)</f>
        <v>0</v>
      </c>
      <c r="T1530" s="1" t="n">
        <f aca="false">IFERROR(VLOOKUP(A1530,'[2]Pivot HorizontalMRP'!$A$4:$I$2689,9,0),0)</f>
        <v>0</v>
      </c>
      <c r="U1530" s="1" t="n">
        <f aca="false">IF(I1530="delivery",O1530-SUM(Q1530+R1530),IF(I1530="PO",P1530-SUM(Q1530:R1530)))</f>
        <v>9020</v>
      </c>
      <c r="V1530" s="81" t="n">
        <v>0.02259</v>
      </c>
      <c r="W1530" s="81"/>
      <c r="X1530" s="81" t="n">
        <f aca="false">W1530-V1530</f>
        <v>-0.02259</v>
      </c>
      <c r="Y1530" s="81"/>
      <c r="Z1530" s="81"/>
      <c r="AA1530" s="81" t="n">
        <v>0.0213</v>
      </c>
      <c r="AB1530" s="81"/>
      <c r="AC1530" s="81"/>
      <c r="AD1530" s="81"/>
      <c r="AE1530" s="81"/>
      <c r="AF1530" s="81"/>
      <c r="AG1530" s="81"/>
      <c r="AH1530" s="81"/>
      <c r="AI1530" s="81"/>
      <c r="AJ1530" s="81"/>
      <c r="AK1530" s="81"/>
      <c r="AL1530" s="81"/>
      <c r="AM1530" s="81"/>
      <c r="AN1530" s="81"/>
      <c r="AO1530" s="81" t="str">
        <f aca="false">D1530</f>
        <v>Sanmina</v>
      </c>
      <c r="AP1530" s="1" t="s">
        <v>3124</v>
      </c>
      <c r="AQ1530" s="1"/>
      <c r="AR1530" s="1"/>
      <c r="AS1530" s="1"/>
      <c r="AT1530" s="1"/>
      <c r="AU1530" s="1"/>
      <c r="AV1530" s="1"/>
      <c r="AW1530" s="1"/>
      <c r="AX1530" s="1"/>
      <c r="AY1530" s="1"/>
      <c r="AZ1530" s="1"/>
      <c r="BA1530" s="1"/>
      <c r="BB1530" s="1"/>
      <c r="BC1530" s="1"/>
      <c r="BD1530" s="1"/>
      <c r="BE1530" s="1"/>
      <c r="BF1530" s="1" t="s">
        <v>14668</v>
      </c>
      <c r="BG1530" s="1" t="s">
        <v>183</v>
      </c>
      <c r="BH1530" s="1"/>
      <c r="BI1530" s="1"/>
    </row>
    <row r="1531" customFormat="false" ht="12.75" hidden="false" customHeight="false" outlineLevel="0" collapsed="false">
      <c r="A1531" s="1" t="s">
        <v>3961</v>
      </c>
      <c r="B1531" s="1" t="s">
        <v>3962</v>
      </c>
      <c r="C1531" s="1" t="s">
        <v>177</v>
      </c>
      <c r="D1531" s="1" t="s">
        <v>1471</v>
      </c>
      <c r="E1531" s="1" t="s">
        <v>15966</v>
      </c>
      <c r="F1531" s="1" t="s">
        <v>3964</v>
      </c>
      <c r="G1531" s="1" t="n">
        <v>123</v>
      </c>
      <c r="H1531" s="1" t="n">
        <v>10000</v>
      </c>
      <c r="I1531" s="101" t="s">
        <v>188</v>
      </c>
      <c r="J1531" s="1"/>
      <c r="K1531" s="1" t="n">
        <f aca="false">IFERROR(VLOOKUP(A1531,'[2]Pivot HorizontalMRP'!$A$4:$B$2689,2,0),0)</f>
        <v>0</v>
      </c>
      <c r="L1531" s="1" t="n">
        <f aca="false">IFERROR(VLOOKUP(A1531,'[2]Pivot HorizontalMRP'!$A$4:$C$2689,3,0),0)</f>
        <v>720</v>
      </c>
      <c r="M1531" s="1" t="n">
        <f aca="false">IFERROR(VLOOKUP(A1531,'[2]Pivot HorizontalMRP'!$A$4:$D$2689,0.4,0),0)</f>
        <v>0</v>
      </c>
      <c r="N1531" s="1" t="n">
        <f aca="false">IFERROR(VLOOKUP(A1531,'[2]Pivot HorizontalMRP'!$A$4:$E$2689,5,0),0)</f>
        <v>0</v>
      </c>
      <c r="O1531" s="1" t="n">
        <f aca="false">K1531+L1531</f>
        <v>720</v>
      </c>
      <c r="P1531" s="1" t="n">
        <f aca="false">K1531+L1531+M1531+N1531</f>
        <v>720</v>
      </c>
      <c r="Q1531" s="1" t="n">
        <f aca="false">IFERROR(VLOOKUP(A1531,'[2]Pivot HorizontalMRP'!$A$4:$F$2689,6,0),0)</f>
        <v>84</v>
      </c>
      <c r="R1531" s="1" t="n">
        <f aca="false">IFERROR(VLOOKUP(A1531,'[2]Pivot HorizontalMRP'!$A$4:$G$2689,7,0),0)</f>
        <v>0</v>
      </c>
      <c r="S1531" s="1" t="n">
        <f aca="false">IFERROR(VLOOKUP(A1531,'[2]Pivot HorizontalMRP'!$A$4:$H$2689,8,0),0)</f>
        <v>0</v>
      </c>
      <c r="T1531" s="1" t="n">
        <f aca="false">IFERROR(VLOOKUP(A1531,'[2]Pivot HorizontalMRP'!$A$4:$I$2689,9,0),0)</f>
        <v>0</v>
      </c>
      <c r="U1531" s="1" t="n">
        <f aca="false">IF(I1531="delivery",O1531-SUM(Q1531+R1531),IF(I1531="PO",P1531-SUM(Q1531:R1531)))</f>
        <v>636</v>
      </c>
      <c r="V1531" s="81" t="n">
        <v>0.0015</v>
      </c>
      <c r="W1531" s="81"/>
      <c r="X1531" s="81" t="n">
        <f aca="false">W1531-V1531</f>
        <v>-0.0015</v>
      </c>
      <c r="Y1531" s="81"/>
      <c r="Z1531" s="81"/>
      <c r="AA1531" s="81"/>
      <c r="AB1531" s="81"/>
      <c r="AC1531" s="81"/>
      <c r="AD1531" s="81"/>
      <c r="AE1531" s="81"/>
      <c r="AF1531" s="81"/>
      <c r="AG1531" s="81"/>
      <c r="AH1531" s="81"/>
      <c r="AI1531" s="81"/>
      <c r="AJ1531" s="81"/>
      <c r="AK1531" s="81"/>
      <c r="AL1531" s="81"/>
      <c r="AM1531" s="81"/>
      <c r="AN1531" s="81"/>
      <c r="AO1531" s="81" t="str">
        <f aca="false">D1531</f>
        <v>Sanmina</v>
      </c>
      <c r="AP1531" s="1" t="s">
        <v>3124</v>
      </c>
      <c r="AQ1531" s="1"/>
      <c r="AR1531" s="1"/>
      <c r="AS1531" s="1"/>
      <c r="AT1531" s="1"/>
      <c r="AU1531" s="1"/>
      <c r="AV1531" s="1"/>
      <c r="AW1531" s="1"/>
      <c r="AX1531" s="1"/>
      <c r="AY1531" s="1"/>
      <c r="AZ1531" s="1"/>
      <c r="BA1531" s="1"/>
      <c r="BB1531" s="1"/>
      <c r="BC1531" s="1"/>
      <c r="BD1531" s="1"/>
      <c r="BE1531" s="1"/>
      <c r="BF1531" s="1" t="s">
        <v>14668</v>
      </c>
      <c r="BG1531" s="1" t="s">
        <v>183</v>
      </c>
      <c r="BH1531" s="1"/>
      <c r="BI1531" s="1"/>
    </row>
    <row r="1532" customFormat="false" ht="12.75" hidden="false" customHeight="false" outlineLevel="0" collapsed="false">
      <c r="A1532" s="1" t="s">
        <v>3965</v>
      </c>
      <c r="B1532" s="1" t="s">
        <v>3966</v>
      </c>
      <c r="C1532" s="1" t="s">
        <v>177</v>
      </c>
      <c r="D1532" s="1" t="s">
        <v>1471</v>
      </c>
      <c r="E1532" s="1" t="s">
        <v>15967</v>
      </c>
      <c r="F1532" s="1" t="s">
        <v>3968</v>
      </c>
      <c r="G1532" s="1" t="n">
        <v>271</v>
      </c>
      <c r="H1532" s="1" t="n">
        <v>30000</v>
      </c>
      <c r="I1532" s="101" t="s">
        <v>180</v>
      </c>
      <c r="J1532" s="1"/>
      <c r="K1532" s="1" t="n">
        <f aca="false">IFERROR(VLOOKUP(A1532,'[2]Pivot HorizontalMRP'!$A$4:$B$2689,2,0),0)</f>
        <v>0</v>
      </c>
      <c r="L1532" s="1" t="n">
        <f aca="false">IFERROR(VLOOKUP(A1532,'[2]Pivot HorizontalMRP'!$A$4:$C$2689,3,0),0)</f>
        <v>450404</v>
      </c>
      <c r="M1532" s="1" t="n">
        <f aca="false">IFERROR(VLOOKUP(A1532,'[2]Pivot HorizontalMRP'!$A$4:$D$2689,0.4,0),0)</f>
        <v>0</v>
      </c>
      <c r="N1532" s="1" t="n">
        <f aca="false">IFERROR(VLOOKUP(A1532,'[2]Pivot HorizontalMRP'!$A$4:$E$2689,5,0),0)</f>
        <v>280000</v>
      </c>
      <c r="O1532" s="1" t="n">
        <f aca="false">K1532+L1532</f>
        <v>450404</v>
      </c>
      <c r="P1532" s="1" t="n">
        <f aca="false">K1532+L1532+M1532+N1532</f>
        <v>730404</v>
      </c>
      <c r="Q1532" s="1" t="n">
        <f aca="false">IFERROR(VLOOKUP(A1532,'[2]Pivot HorizontalMRP'!$A$4:$F$2689,6,0),0)</f>
        <v>146977</v>
      </c>
      <c r="R1532" s="1" t="n">
        <f aca="false">IFERROR(VLOOKUP(A1532,'[2]Pivot HorizontalMRP'!$A$4:$G$2689,7,0),0)</f>
        <v>376849</v>
      </c>
      <c r="S1532" s="1" t="n">
        <f aca="false">IFERROR(VLOOKUP(A1532,'[2]Pivot HorizontalMRP'!$A$4:$H$2689,8,0),0)</f>
        <v>282785</v>
      </c>
      <c r="T1532" s="1" t="n">
        <f aca="false">IFERROR(VLOOKUP(A1532,'[2]Pivot HorizontalMRP'!$A$4:$I$2689,9,0),0)</f>
        <v>202682</v>
      </c>
      <c r="U1532" s="1" t="n">
        <f aca="false">IF(I1532="delivery",O1532-SUM(Q1532+R1532),IF(I1532="PO",P1532-SUM(Q1532:R1532)))</f>
        <v>-73422</v>
      </c>
      <c r="V1532" s="81" t="n">
        <v>0.006</v>
      </c>
      <c r="W1532" s="81"/>
      <c r="X1532" s="81" t="n">
        <f aca="false">W1532-V1532</f>
        <v>-0.006</v>
      </c>
      <c r="Y1532" s="81"/>
      <c r="Z1532" s="81"/>
      <c r="AA1532" s="81" t="n">
        <v>0.00048</v>
      </c>
      <c r="AB1532" s="81"/>
      <c r="AC1532" s="81"/>
      <c r="AD1532" s="81"/>
      <c r="AE1532" s="81"/>
      <c r="AF1532" s="81"/>
      <c r="AG1532" s="81"/>
      <c r="AH1532" s="81"/>
      <c r="AI1532" s="81"/>
      <c r="AJ1532" s="81"/>
      <c r="AK1532" s="81"/>
      <c r="AL1532" s="81"/>
      <c r="AM1532" s="81"/>
      <c r="AN1532" s="81"/>
      <c r="AO1532" s="81" t="str">
        <f aca="false">D1532</f>
        <v>Sanmina</v>
      </c>
      <c r="AP1532" s="1" t="s">
        <v>3124</v>
      </c>
      <c r="AQ1532" s="1"/>
      <c r="AR1532" s="1"/>
      <c r="AS1532" s="1"/>
      <c r="AT1532" s="1"/>
      <c r="AU1532" s="1"/>
      <c r="AV1532" s="1"/>
      <c r="AW1532" s="1"/>
      <c r="AX1532" s="1"/>
      <c r="AY1532" s="1"/>
      <c r="AZ1532" s="1"/>
      <c r="BA1532" s="1"/>
      <c r="BB1532" s="1"/>
      <c r="BC1532" s="1"/>
      <c r="BD1532" s="1"/>
      <c r="BE1532" s="1"/>
      <c r="BF1532" s="1" t="s">
        <v>14668</v>
      </c>
      <c r="BG1532" s="1" t="s">
        <v>183</v>
      </c>
      <c r="BH1532" s="1"/>
      <c r="BI1532" s="1"/>
    </row>
    <row r="1533" customFormat="false" ht="12.75" hidden="false" customHeight="false" outlineLevel="0" collapsed="false">
      <c r="A1533" s="1" t="s">
        <v>3969</v>
      </c>
      <c r="B1533" s="1" t="s">
        <v>3970</v>
      </c>
      <c r="C1533" s="1" t="s">
        <v>177</v>
      </c>
      <c r="D1533" s="1" t="s">
        <v>1471</v>
      </c>
      <c r="E1533" s="1" t="s">
        <v>15968</v>
      </c>
      <c r="F1533" s="1" t="s">
        <v>3972</v>
      </c>
      <c r="G1533" s="1" t="n">
        <v>151</v>
      </c>
      <c r="H1533" s="1" t="n">
        <v>3000</v>
      </c>
      <c r="I1533" s="101" t="s">
        <v>180</v>
      </c>
      <c r="J1533" s="1"/>
      <c r="K1533" s="1" t="n">
        <f aca="false">IFERROR(VLOOKUP(A1533,'[2]Pivot HorizontalMRP'!$A$4:$B$2689,2,0),0)</f>
        <v>0</v>
      </c>
      <c r="L1533" s="1" t="n">
        <f aca="false">IFERROR(VLOOKUP(A1533,'[2]Pivot HorizontalMRP'!$A$4:$C$2689,3,0),0)</f>
        <v>4283</v>
      </c>
      <c r="M1533" s="1" t="n">
        <f aca="false">IFERROR(VLOOKUP(A1533,'[2]Pivot HorizontalMRP'!$A$4:$D$2689,0.4,0),0)</f>
        <v>0</v>
      </c>
      <c r="N1533" s="1" t="n">
        <f aca="false">IFERROR(VLOOKUP(A1533,'[2]Pivot HorizontalMRP'!$A$4:$E$2689,5,0),0)</f>
        <v>0</v>
      </c>
      <c r="O1533" s="1" t="n">
        <f aca="false">K1533+L1533</f>
        <v>4283</v>
      </c>
      <c r="P1533" s="1" t="n">
        <f aca="false">K1533+L1533+M1533+N1533</f>
        <v>4283</v>
      </c>
      <c r="Q1533" s="1" t="n">
        <f aca="false">IFERROR(VLOOKUP(A1533,'[2]Pivot HorizontalMRP'!$A$4:$F$2689,6,0),0)</f>
        <v>728</v>
      </c>
      <c r="R1533" s="1" t="n">
        <f aca="false">IFERROR(VLOOKUP(A1533,'[2]Pivot HorizontalMRP'!$A$4:$G$2689,7,0),0)</f>
        <v>924</v>
      </c>
      <c r="S1533" s="1" t="n">
        <f aca="false">IFERROR(VLOOKUP(A1533,'[2]Pivot HorizontalMRP'!$A$4:$H$2689,8,0),0)</f>
        <v>1147</v>
      </c>
      <c r="T1533" s="1" t="n">
        <f aca="false">IFERROR(VLOOKUP(A1533,'[2]Pivot HorizontalMRP'!$A$4:$I$2689,9,0),0)</f>
        <v>754</v>
      </c>
      <c r="U1533" s="1" t="n">
        <f aca="false">IF(I1533="delivery",O1533-SUM(Q1533+R1533),IF(I1533="PO",P1533-SUM(Q1533:R1533)))</f>
        <v>2631</v>
      </c>
      <c r="V1533" s="81" t="n">
        <v>0.588</v>
      </c>
      <c r="W1533" s="81"/>
      <c r="X1533" s="81" t="n">
        <f aca="false">W1533-V1533</f>
        <v>-0.588</v>
      </c>
      <c r="Y1533" s="81"/>
      <c r="Z1533" s="81"/>
      <c r="AA1533" s="81"/>
      <c r="AB1533" s="81"/>
      <c r="AC1533" s="81"/>
      <c r="AD1533" s="81"/>
      <c r="AE1533" s="81"/>
      <c r="AF1533" s="81"/>
      <c r="AG1533" s="81"/>
      <c r="AH1533" s="81"/>
      <c r="AI1533" s="81"/>
      <c r="AJ1533" s="81"/>
      <c r="AK1533" s="81"/>
      <c r="AL1533" s="81"/>
      <c r="AM1533" s="81"/>
      <c r="AN1533" s="81"/>
      <c r="AO1533" s="81" t="str">
        <f aca="false">D1533</f>
        <v>Sanmina</v>
      </c>
      <c r="AP1533" s="1" t="s">
        <v>3124</v>
      </c>
      <c r="AQ1533" s="1"/>
      <c r="AR1533" s="1"/>
      <c r="AS1533" s="1"/>
      <c r="AT1533" s="1"/>
      <c r="AU1533" s="1"/>
      <c r="AV1533" s="1"/>
      <c r="AW1533" s="1"/>
      <c r="AX1533" s="1"/>
      <c r="AY1533" s="1"/>
      <c r="AZ1533" s="1"/>
      <c r="BA1533" s="1"/>
      <c r="BB1533" s="1"/>
      <c r="BC1533" s="1"/>
      <c r="BD1533" s="1"/>
      <c r="BE1533" s="1"/>
      <c r="BF1533" s="1" t="s">
        <v>14668</v>
      </c>
      <c r="BG1533" s="1" t="s">
        <v>183</v>
      </c>
      <c r="BH1533" s="1"/>
      <c r="BI1533" s="1"/>
    </row>
    <row r="1534" customFormat="false" ht="12.75" hidden="false" customHeight="false" outlineLevel="0" collapsed="false">
      <c r="A1534" s="1" t="s">
        <v>3973</v>
      </c>
      <c r="B1534" s="1" t="s">
        <v>3974</v>
      </c>
      <c r="C1534" s="1" t="s">
        <v>177</v>
      </c>
      <c r="D1534" s="1" t="s">
        <v>1471</v>
      </c>
      <c r="E1534" s="1" t="s">
        <v>15969</v>
      </c>
      <c r="F1534" s="1" t="s">
        <v>3976</v>
      </c>
      <c r="G1534" s="1" t="n">
        <v>271</v>
      </c>
      <c r="H1534" s="1" t="n">
        <v>30000</v>
      </c>
      <c r="I1534" s="101" t="s">
        <v>180</v>
      </c>
      <c r="J1534" s="1"/>
      <c r="K1534" s="1" t="n">
        <f aca="false">IFERROR(VLOOKUP(A1534,'[2]Pivot HorizontalMRP'!$A$4:$B$2689,2,0),0)</f>
        <v>0</v>
      </c>
      <c r="L1534" s="1" t="n">
        <f aca="false">IFERROR(VLOOKUP(A1534,'[2]Pivot HorizontalMRP'!$A$4:$C$2689,3,0),0)</f>
        <v>59099</v>
      </c>
      <c r="M1534" s="1" t="n">
        <f aca="false">IFERROR(VLOOKUP(A1534,'[2]Pivot HorizontalMRP'!$A$4:$D$2689,0.4,0),0)</f>
        <v>0</v>
      </c>
      <c r="N1534" s="1" t="n">
        <f aca="false">IFERROR(VLOOKUP(A1534,'[2]Pivot HorizontalMRP'!$A$4:$E$2689,5,0),0)</f>
        <v>30000</v>
      </c>
      <c r="O1534" s="1" t="n">
        <f aca="false">K1534+L1534</f>
        <v>59099</v>
      </c>
      <c r="P1534" s="1" t="n">
        <f aca="false">K1534+L1534+M1534+N1534</f>
        <v>89099</v>
      </c>
      <c r="Q1534" s="1" t="n">
        <f aca="false">IFERROR(VLOOKUP(A1534,'[2]Pivot HorizontalMRP'!$A$4:$F$2689,6,0),0)</f>
        <v>58708</v>
      </c>
      <c r="R1534" s="1" t="n">
        <f aca="false">IFERROR(VLOOKUP(A1534,'[2]Pivot HorizontalMRP'!$A$4:$G$2689,7,0),0)</f>
        <v>32299</v>
      </c>
      <c r="S1534" s="1" t="n">
        <f aca="false">IFERROR(VLOOKUP(A1534,'[2]Pivot HorizontalMRP'!$A$4:$H$2689,8,0),0)</f>
        <v>31459</v>
      </c>
      <c r="T1534" s="1" t="n">
        <f aca="false">IFERROR(VLOOKUP(A1534,'[2]Pivot HorizontalMRP'!$A$4:$I$2689,9,0),0)</f>
        <v>19716</v>
      </c>
      <c r="U1534" s="1" t="n">
        <f aca="false">IF(I1534="delivery",O1534-SUM(Q1534+R1534),IF(I1534="PO",P1534-SUM(Q1534:R1534)))</f>
        <v>-31908</v>
      </c>
      <c r="V1534" s="81" t="n">
        <v>0.0022</v>
      </c>
      <c r="W1534" s="81"/>
      <c r="X1534" s="81" t="n">
        <f aca="false">W1534-V1534</f>
        <v>-0.0022</v>
      </c>
      <c r="Y1534" s="81"/>
      <c r="Z1534" s="81"/>
      <c r="AA1534" s="81" t="n">
        <v>0.0022</v>
      </c>
      <c r="AB1534" s="81"/>
      <c r="AC1534" s="81"/>
      <c r="AD1534" s="81"/>
      <c r="AE1534" s="81"/>
      <c r="AF1534" s="81"/>
      <c r="AG1534" s="81"/>
      <c r="AH1534" s="81"/>
      <c r="AI1534" s="81"/>
      <c r="AJ1534" s="81"/>
      <c r="AK1534" s="81"/>
      <c r="AL1534" s="81"/>
      <c r="AM1534" s="81"/>
      <c r="AN1534" s="81"/>
      <c r="AO1534" s="81" t="str">
        <f aca="false">D1534</f>
        <v>Sanmina</v>
      </c>
      <c r="AP1534" s="1" t="s">
        <v>3124</v>
      </c>
      <c r="AQ1534" s="1"/>
      <c r="AR1534" s="1"/>
      <c r="AS1534" s="1"/>
      <c r="AT1534" s="1"/>
      <c r="AU1534" s="1"/>
      <c r="AV1534" s="1"/>
      <c r="AW1534" s="1"/>
      <c r="AX1534" s="1"/>
      <c r="AY1534" s="1"/>
      <c r="AZ1534" s="1"/>
      <c r="BA1534" s="1"/>
      <c r="BB1534" s="1"/>
      <c r="BC1534" s="1"/>
      <c r="BD1534" s="1"/>
      <c r="BE1534" s="1"/>
      <c r="BF1534" s="1" t="s">
        <v>14668</v>
      </c>
      <c r="BG1534" s="1" t="s">
        <v>183</v>
      </c>
      <c r="BH1534" s="1"/>
      <c r="BI1534" s="1"/>
    </row>
    <row r="1535" customFormat="false" ht="12.75" hidden="false" customHeight="false" outlineLevel="0" collapsed="false">
      <c r="A1535" s="1" t="s">
        <v>3977</v>
      </c>
      <c r="B1535" s="1" t="s">
        <v>3978</v>
      </c>
      <c r="C1535" s="1" t="s">
        <v>177</v>
      </c>
      <c r="D1535" s="1" t="s">
        <v>1471</v>
      </c>
      <c r="E1535" s="1" t="s">
        <v>15970</v>
      </c>
      <c r="F1535" s="1" t="s">
        <v>3980</v>
      </c>
      <c r="G1535" s="1" t="n">
        <v>287</v>
      </c>
      <c r="H1535" s="1" t="n">
        <v>20000</v>
      </c>
      <c r="I1535" s="101" t="s">
        <v>180</v>
      </c>
      <c r="J1535" s="1"/>
      <c r="K1535" s="1" t="n">
        <f aca="false">IFERROR(VLOOKUP(A1535,'[2]Pivot HorizontalMRP'!$A$4:$B$2689,2,0),0)</f>
        <v>0</v>
      </c>
      <c r="L1535" s="1" t="n">
        <f aca="false">IFERROR(VLOOKUP(A1535,'[2]Pivot HorizontalMRP'!$A$4:$C$2689,3,0),0)</f>
        <v>605641</v>
      </c>
      <c r="M1535" s="1" t="n">
        <f aca="false">IFERROR(VLOOKUP(A1535,'[2]Pivot HorizontalMRP'!$A$4:$D$2689,0.4,0),0)</f>
        <v>0</v>
      </c>
      <c r="N1535" s="1" t="n">
        <f aca="false">IFERROR(VLOOKUP(A1535,'[2]Pivot HorizontalMRP'!$A$4:$E$2689,5,0),0)</f>
        <v>150000</v>
      </c>
      <c r="O1535" s="1" t="n">
        <f aca="false">K1535+L1535</f>
        <v>605641</v>
      </c>
      <c r="P1535" s="1" t="n">
        <f aca="false">K1535+L1535+M1535+N1535</f>
        <v>755641</v>
      </c>
      <c r="Q1535" s="1" t="n">
        <f aca="false">IFERROR(VLOOKUP(A1535,'[2]Pivot HorizontalMRP'!$A$4:$F$2689,6,0),0)</f>
        <v>549151</v>
      </c>
      <c r="R1535" s="1" t="n">
        <f aca="false">IFERROR(VLOOKUP(A1535,'[2]Pivot HorizontalMRP'!$A$4:$G$2689,7,0),0)</f>
        <v>298778</v>
      </c>
      <c r="S1535" s="1" t="n">
        <f aca="false">IFERROR(VLOOKUP(A1535,'[2]Pivot HorizontalMRP'!$A$4:$H$2689,8,0),0)</f>
        <v>305632</v>
      </c>
      <c r="T1535" s="1" t="n">
        <f aca="false">IFERROR(VLOOKUP(A1535,'[2]Pivot HorizontalMRP'!$A$4:$I$2689,9,0),0)</f>
        <v>184458</v>
      </c>
      <c r="U1535" s="1" t="n">
        <f aca="false">IF(I1535="delivery",O1535-SUM(Q1535+R1535),IF(I1535="PO",P1535-SUM(Q1535:R1535)))</f>
        <v>-242288</v>
      </c>
      <c r="V1535" s="81" t="n">
        <v>0.0006</v>
      </c>
      <c r="W1535" s="81"/>
      <c r="X1535" s="81" t="n">
        <f aca="false">W1535-V1535</f>
        <v>-0.0006</v>
      </c>
      <c r="Y1535" s="81"/>
      <c r="Z1535" s="81"/>
      <c r="AA1535" s="81" t="n">
        <v>0.00059</v>
      </c>
      <c r="AB1535" s="81"/>
      <c r="AC1535" s="81"/>
      <c r="AD1535" s="81"/>
      <c r="AE1535" s="81"/>
      <c r="AF1535" s="81"/>
      <c r="AG1535" s="81"/>
      <c r="AH1535" s="81"/>
      <c r="AI1535" s="81"/>
      <c r="AJ1535" s="81"/>
      <c r="AK1535" s="81"/>
      <c r="AL1535" s="81"/>
      <c r="AM1535" s="81"/>
      <c r="AN1535" s="81"/>
      <c r="AO1535" s="81" t="str">
        <f aca="false">D1535</f>
        <v>Sanmina</v>
      </c>
      <c r="AP1535" s="1" t="s">
        <v>3124</v>
      </c>
      <c r="AQ1535" s="1"/>
      <c r="AR1535" s="1"/>
      <c r="AS1535" s="1"/>
      <c r="AT1535" s="1"/>
      <c r="AU1535" s="1"/>
      <c r="AV1535" s="1"/>
      <c r="AW1535" s="1"/>
      <c r="AX1535" s="1"/>
      <c r="AY1535" s="1"/>
      <c r="AZ1535" s="1"/>
      <c r="BA1535" s="1"/>
      <c r="BB1535" s="1"/>
      <c r="BC1535" s="1"/>
      <c r="BD1535" s="1"/>
      <c r="BE1535" s="1"/>
      <c r="BF1535" s="1" t="s">
        <v>14668</v>
      </c>
      <c r="BG1535" s="1" t="s">
        <v>183</v>
      </c>
      <c r="BH1535" s="1"/>
      <c r="BI1535" s="1"/>
    </row>
    <row r="1536" customFormat="false" ht="12.75" hidden="false" customHeight="false" outlineLevel="0" collapsed="false">
      <c r="A1536" s="1" t="s">
        <v>3981</v>
      </c>
      <c r="B1536" s="1" t="s">
        <v>3982</v>
      </c>
      <c r="C1536" s="1" t="s">
        <v>177</v>
      </c>
      <c r="D1536" s="1" t="s">
        <v>1471</v>
      </c>
      <c r="E1536" s="1" t="s">
        <v>15971</v>
      </c>
      <c r="F1536" s="1" t="s">
        <v>3984</v>
      </c>
      <c r="G1536" s="1" t="n">
        <v>271</v>
      </c>
      <c r="H1536" s="1" t="n">
        <v>2000</v>
      </c>
      <c r="I1536" s="101" t="s">
        <v>180</v>
      </c>
      <c r="J1536" s="1"/>
      <c r="K1536" s="1" t="n">
        <f aca="false">IFERROR(VLOOKUP(A1536,'[2]Pivot HorizontalMRP'!$A$4:$B$2689,2,0),0)</f>
        <v>0</v>
      </c>
      <c r="L1536" s="1" t="n">
        <f aca="false">IFERROR(VLOOKUP(A1536,'[2]Pivot HorizontalMRP'!$A$4:$C$2689,3,0),0)</f>
        <v>731522</v>
      </c>
      <c r="M1536" s="1" t="n">
        <f aca="false">IFERROR(VLOOKUP(A1536,'[2]Pivot HorizontalMRP'!$A$4:$D$2689,0.4,0),0)</f>
        <v>0</v>
      </c>
      <c r="N1536" s="1" t="n">
        <f aca="false">IFERROR(VLOOKUP(A1536,'[2]Pivot HorizontalMRP'!$A$4:$E$2689,5,0),0)</f>
        <v>290000</v>
      </c>
      <c r="O1536" s="1" t="n">
        <f aca="false">K1536+L1536</f>
        <v>731522</v>
      </c>
      <c r="P1536" s="1" t="n">
        <f aca="false">K1536+L1536+M1536+N1536</f>
        <v>1021522</v>
      </c>
      <c r="Q1536" s="1" t="n">
        <f aca="false">IFERROR(VLOOKUP(A1536,'[2]Pivot HorizontalMRP'!$A$4:$F$2689,6,0),0)</f>
        <v>947808</v>
      </c>
      <c r="R1536" s="1" t="n">
        <f aca="false">IFERROR(VLOOKUP(A1536,'[2]Pivot HorizontalMRP'!$A$4:$G$2689,7,0),0)</f>
        <v>422785</v>
      </c>
      <c r="S1536" s="1" t="n">
        <f aca="false">IFERROR(VLOOKUP(A1536,'[2]Pivot HorizontalMRP'!$A$4:$H$2689,8,0),0)</f>
        <v>436897</v>
      </c>
      <c r="T1536" s="1" t="n">
        <f aca="false">IFERROR(VLOOKUP(A1536,'[2]Pivot HorizontalMRP'!$A$4:$I$2689,9,0),0)</f>
        <v>280636</v>
      </c>
      <c r="U1536" s="1" t="n">
        <f aca="false">IF(I1536="delivery",O1536-SUM(Q1536+R1536),IF(I1536="PO",P1536-SUM(Q1536:R1536)))</f>
        <v>-639071</v>
      </c>
      <c r="V1536" s="81" t="n">
        <v>0.008</v>
      </c>
      <c r="W1536" s="81"/>
      <c r="X1536" s="81" t="n">
        <f aca="false">W1536-V1536</f>
        <v>-0.008</v>
      </c>
      <c r="Y1536" s="81"/>
      <c r="Z1536" s="81"/>
      <c r="AA1536" s="81" t="n">
        <v>0.00625</v>
      </c>
      <c r="AB1536" s="81"/>
      <c r="AC1536" s="81"/>
      <c r="AD1536" s="81"/>
      <c r="AE1536" s="81"/>
      <c r="AF1536" s="81"/>
      <c r="AG1536" s="81"/>
      <c r="AH1536" s="81"/>
      <c r="AI1536" s="81"/>
      <c r="AJ1536" s="81"/>
      <c r="AK1536" s="81"/>
      <c r="AL1536" s="81"/>
      <c r="AM1536" s="81"/>
      <c r="AN1536" s="81"/>
      <c r="AO1536" s="81" t="str">
        <f aca="false">D1536</f>
        <v>Sanmina</v>
      </c>
      <c r="AP1536" s="1" t="s">
        <v>3124</v>
      </c>
      <c r="AQ1536" s="1"/>
      <c r="AR1536" s="1"/>
      <c r="AS1536" s="1"/>
      <c r="AT1536" s="1"/>
      <c r="AU1536" s="1"/>
      <c r="AV1536" s="1"/>
      <c r="AW1536" s="1"/>
      <c r="AX1536" s="1"/>
      <c r="AY1536" s="1"/>
      <c r="AZ1536" s="1"/>
      <c r="BA1536" s="1"/>
      <c r="BB1536" s="1"/>
      <c r="BC1536" s="1"/>
      <c r="BD1536" s="1"/>
      <c r="BE1536" s="1"/>
      <c r="BF1536" s="1" t="s">
        <v>14668</v>
      </c>
      <c r="BG1536" s="1" t="s">
        <v>183</v>
      </c>
      <c r="BH1536" s="1"/>
      <c r="BI1536" s="1"/>
    </row>
    <row r="1537" customFormat="false" ht="12.75" hidden="false" customHeight="false" outlineLevel="0" collapsed="false">
      <c r="A1537" s="1" t="s">
        <v>3985</v>
      </c>
      <c r="B1537" s="1" t="s">
        <v>3986</v>
      </c>
      <c r="C1537" s="1" t="s">
        <v>177</v>
      </c>
      <c r="D1537" s="1" t="s">
        <v>1471</v>
      </c>
      <c r="E1537" s="1" t="s">
        <v>15972</v>
      </c>
      <c r="F1537" s="1" t="s">
        <v>3988</v>
      </c>
      <c r="G1537" s="1" t="n">
        <v>277</v>
      </c>
      <c r="H1537" s="1" t="n">
        <v>3000</v>
      </c>
      <c r="I1537" s="101" t="s">
        <v>180</v>
      </c>
      <c r="J1537" s="1"/>
      <c r="K1537" s="1" t="n">
        <f aca="false">IFERROR(VLOOKUP(A1537,'[2]Pivot HorizontalMRP'!$A$4:$B$2689,2,0),0)</f>
        <v>0</v>
      </c>
      <c r="L1537" s="1" t="n">
        <f aca="false">IFERROR(VLOOKUP(A1537,'[2]Pivot HorizontalMRP'!$A$4:$C$2689,3,0),0)</f>
        <v>245635</v>
      </c>
      <c r="M1537" s="1" t="n">
        <f aca="false">IFERROR(VLOOKUP(A1537,'[2]Pivot HorizontalMRP'!$A$4:$D$2689,0.4,0),0)</f>
        <v>0</v>
      </c>
      <c r="N1537" s="1" t="n">
        <f aca="false">IFERROR(VLOOKUP(A1537,'[2]Pivot HorizontalMRP'!$A$4:$E$2689,5,0),0)</f>
        <v>108000</v>
      </c>
      <c r="O1537" s="1" t="n">
        <f aca="false">K1537+L1537</f>
        <v>245635</v>
      </c>
      <c r="P1537" s="1" t="n">
        <f aca="false">K1537+L1537+M1537+N1537</f>
        <v>353635</v>
      </c>
      <c r="Q1537" s="1" t="n">
        <f aca="false">IFERROR(VLOOKUP(A1537,'[2]Pivot HorizontalMRP'!$A$4:$F$2689,6,0),0)</f>
        <v>310503</v>
      </c>
      <c r="R1537" s="1" t="n">
        <f aca="false">IFERROR(VLOOKUP(A1537,'[2]Pivot HorizontalMRP'!$A$4:$G$2689,7,0),0)</f>
        <v>156965</v>
      </c>
      <c r="S1537" s="1" t="n">
        <f aca="false">IFERROR(VLOOKUP(A1537,'[2]Pivot HorizontalMRP'!$A$4:$H$2689,8,0),0)</f>
        <v>158515</v>
      </c>
      <c r="T1537" s="1" t="n">
        <f aca="false">IFERROR(VLOOKUP(A1537,'[2]Pivot HorizontalMRP'!$A$4:$I$2689,9,0),0)</f>
        <v>94253</v>
      </c>
      <c r="U1537" s="1" t="n">
        <f aca="false">IF(I1537="delivery",O1537-SUM(Q1537+R1537),IF(I1537="PO",P1537-SUM(Q1537:R1537)))</f>
        <v>-221833</v>
      </c>
      <c r="V1537" s="81" t="n">
        <v>0.01306</v>
      </c>
      <c r="W1537" s="81"/>
      <c r="X1537" s="81" t="n">
        <f aca="false">W1537-V1537</f>
        <v>-0.01306</v>
      </c>
      <c r="Y1537" s="81"/>
      <c r="Z1537" s="81"/>
      <c r="AA1537" s="81" t="n">
        <v>0.00876</v>
      </c>
      <c r="AB1537" s="81"/>
      <c r="AC1537" s="81"/>
      <c r="AD1537" s="81"/>
      <c r="AE1537" s="81"/>
      <c r="AF1537" s="81"/>
      <c r="AG1537" s="81"/>
      <c r="AH1537" s="81"/>
      <c r="AI1537" s="81"/>
      <c r="AJ1537" s="81"/>
      <c r="AK1537" s="81"/>
      <c r="AL1537" s="81"/>
      <c r="AM1537" s="81"/>
      <c r="AN1537" s="81"/>
      <c r="AO1537" s="81" t="str">
        <f aca="false">D1537</f>
        <v>Sanmina</v>
      </c>
      <c r="AP1537" s="1" t="s">
        <v>3124</v>
      </c>
      <c r="AQ1537" s="1"/>
      <c r="AR1537" s="1"/>
      <c r="AS1537" s="1"/>
      <c r="AT1537" s="1"/>
      <c r="AU1537" s="1"/>
      <c r="AV1537" s="1"/>
      <c r="AW1537" s="1"/>
      <c r="AX1537" s="1"/>
      <c r="AY1537" s="1"/>
      <c r="AZ1537" s="1"/>
      <c r="BA1537" s="1"/>
      <c r="BB1537" s="1"/>
      <c r="BC1537" s="1"/>
      <c r="BD1537" s="1"/>
      <c r="BE1537" s="1"/>
      <c r="BF1537" s="1" t="s">
        <v>14668</v>
      </c>
      <c r="BG1537" s="1" t="s">
        <v>183</v>
      </c>
      <c r="BH1537" s="1"/>
      <c r="BI1537" s="1"/>
    </row>
    <row r="1538" customFormat="false" ht="12.75" hidden="false" customHeight="false" outlineLevel="0" collapsed="false">
      <c r="A1538" s="1" t="s">
        <v>3989</v>
      </c>
      <c r="B1538" s="1" t="s">
        <v>3990</v>
      </c>
      <c r="C1538" s="1" t="s">
        <v>177</v>
      </c>
      <c r="D1538" s="1" t="s">
        <v>1471</v>
      </c>
      <c r="E1538" s="1" t="s">
        <v>15973</v>
      </c>
      <c r="F1538" s="1" t="s">
        <v>3992</v>
      </c>
      <c r="G1538" s="1" t="n">
        <v>157</v>
      </c>
      <c r="H1538" s="1" t="n">
        <v>100000</v>
      </c>
      <c r="I1538" s="101" t="s">
        <v>180</v>
      </c>
      <c r="J1538" s="1"/>
      <c r="K1538" s="1" t="n">
        <f aca="false">IFERROR(VLOOKUP(A1538,'[2]Pivot HorizontalMRP'!$A$4:$B$2689,2,0),0)</f>
        <v>0</v>
      </c>
      <c r="L1538" s="1" t="n">
        <f aca="false">IFERROR(VLOOKUP(A1538,'[2]Pivot HorizontalMRP'!$A$4:$C$2689,3,0),0)</f>
        <v>31530</v>
      </c>
      <c r="M1538" s="1" t="n">
        <f aca="false">IFERROR(VLOOKUP(A1538,'[2]Pivot HorizontalMRP'!$A$4:$D$2689,0.4,0),0)</f>
        <v>0</v>
      </c>
      <c r="N1538" s="1" t="n">
        <f aca="false">IFERROR(VLOOKUP(A1538,'[2]Pivot HorizontalMRP'!$A$4:$E$2689,5,0),0)</f>
        <v>0</v>
      </c>
      <c r="O1538" s="1" t="n">
        <f aca="false">K1538+L1538</f>
        <v>31530</v>
      </c>
      <c r="P1538" s="1" t="n">
        <f aca="false">K1538+L1538+M1538+N1538</f>
        <v>31530</v>
      </c>
      <c r="Q1538" s="1" t="n">
        <f aca="false">IFERROR(VLOOKUP(A1538,'[2]Pivot HorizontalMRP'!$A$4:$F$2689,6,0),0)</f>
        <v>22608</v>
      </c>
      <c r="R1538" s="1" t="n">
        <f aca="false">IFERROR(VLOOKUP(A1538,'[2]Pivot HorizontalMRP'!$A$4:$G$2689,7,0),0)</f>
        <v>27244</v>
      </c>
      <c r="S1538" s="1" t="n">
        <f aca="false">IFERROR(VLOOKUP(A1538,'[2]Pivot HorizontalMRP'!$A$4:$H$2689,8,0),0)</f>
        <v>22284</v>
      </c>
      <c r="T1538" s="1" t="n">
        <f aca="false">IFERROR(VLOOKUP(A1538,'[2]Pivot HorizontalMRP'!$A$4:$I$2689,9,0),0)</f>
        <v>8708</v>
      </c>
      <c r="U1538" s="1" t="n">
        <f aca="false">IF(I1538="delivery",O1538-SUM(Q1538+R1538),IF(I1538="PO",P1538-SUM(Q1538:R1538)))</f>
        <v>-18322</v>
      </c>
      <c r="V1538" s="81" t="n">
        <v>0.00065</v>
      </c>
      <c r="W1538" s="81"/>
      <c r="X1538" s="81" t="n">
        <f aca="false">W1538-V1538</f>
        <v>-0.00065</v>
      </c>
      <c r="Y1538" s="81"/>
      <c r="Z1538" s="81"/>
      <c r="AA1538" s="81"/>
      <c r="AB1538" s="81"/>
      <c r="AC1538" s="81"/>
      <c r="AD1538" s="81"/>
      <c r="AE1538" s="81"/>
      <c r="AF1538" s="81"/>
      <c r="AG1538" s="81"/>
      <c r="AH1538" s="81"/>
      <c r="AI1538" s="81"/>
      <c r="AJ1538" s="81"/>
      <c r="AK1538" s="81"/>
      <c r="AL1538" s="81"/>
      <c r="AM1538" s="81"/>
      <c r="AN1538" s="81"/>
      <c r="AO1538" s="81" t="str">
        <f aca="false">D1538</f>
        <v>Sanmina</v>
      </c>
      <c r="AP1538" s="1" t="s">
        <v>3124</v>
      </c>
      <c r="AQ1538" s="1"/>
      <c r="AR1538" s="1"/>
      <c r="AS1538" s="1"/>
      <c r="AT1538" s="1"/>
      <c r="AU1538" s="1"/>
      <c r="AV1538" s="1"/>
      <c r="AW1538" s="1"/>
      <c r="AX1538" s="1"/>
      <c r="AY1538" s="1"/>
      <c r="AZ1538" s="1"/>
      <c r="BA1538" s="1"/>
      <c r="BB1538" s="1"/>
      <c r="BC1538" s="1"/>
      <c r="BD1538" s="1"/>
      <c r="BE1538" s="1"/>
      <c r="BF1538" s="1" t="s">
        <v>14668</v>
      </c>
      <c r="BG1538" s="1" t="s">
        <v>183</v>
      </c>
      <c r="BH1538" s="1"/>
      <c r="BI1538" s="1"/>
    </row>
    <row r="1539" customFormat="false" ht="12.75" hidden="false" customHeight="false" outlineLevel="0" collapsed="false">
      <c r="A1539" s="1" t="s">
        <v>3993</v>
      </c>
      <c r="B1539" s="1" t="s">
        <v>3994</v>
      </c>
      <c r="C1539" s="1" t="s">
        <v>177</v>
      </c>
      <c r="D1539" s="1" t="s">
        <v>1471</v>
      </c>
      <c r="E1539" s="1" t="s">
        <v>15974</v>
      </c>
      <c r="F1539" s="1" t="s">
        <v>3996</v>
      </c>
      <c r="G1539" s="1" t="n">
        <v>116</v>
      </c>
      <c r="H1539" s="1" t="n">
        <v>15000</v>
      </c>
      <c r="I1539" s="101" t="s">
        <v>180</v>
      </c>
      <c r="J1539" s="1"/>
      <c r="K1539" s="1" t="n">
        <f aca="false">IFERROR(VLOOKUP(A1539,'[2]Pivot HorizontalMRP'!$A$4:$B$2689,2,0),0)</f>
        <v>0</v>
      </c>
      <c r="L1539" s="1" t="n">
        <f aca="false">IFERROR(VLOOKUP(A1539,'[2]Pivot HorizontalMRP'!$A$4:$C$2689,3,0),0)</f>
        <v>385675</v>
      </c>
      <c r="M1539" s="1" t="n">
        <f aca="false">IFERROR(VLOOKUP(A1539,'[2]Pivot HorizontalMRP'!$A$4:$D$2689,0.4,0),0)</f>
        <v>0</v>
      </c>
      <c r="N1539" s="1" t="n">
        <f aca="false">IFERROR(VLOOKUP(A1539,'[2]Pivot HorizontalMRP'!$A$4:$E$2689,5,0),0)</f>
        <v>0</v>
      </c>
      <c r="O1539" s="1" t="n">
        <f aca="false">K1539+L1539</f>
        <v>385675</v>
      </c>
      <c r="P1539" s="1" t="n">
        <f aca="false">K1539+L1539+M1539+N1539</f>
        <v>385675</v>
      </c>
      <c r="Q1539" s="1" t="n">
        <f aca="false">IFERROR(VLOOKUP(A1539,'[2]Pivot HorizontalMRP'!$A$4:$F$2689,6,0),0)</f>
        <v>799976</v>
      </c>
      <c r="R1539" s="1" t="n">
        <f aca="false">IFERROR(VLOOKUP(A1539,'[2]Pivot HorizontalMRP'!$A$4:$G$2689,7,0),0)</f>
        <v>605192</v>
      </c>
      <c r="S1539" s="1" t="n">
        <f aca="false">IFERROR(VLOOKUP(A1539,'[2]Pivot HorizontalMRP'!$A$4:$H$2689,8,0),0)</f>
        <v>596943</v>
      </c>
      <c r="T1539" s="1" t="n">
        <f aca="false">IFERROR(VLOOKUP(A1539,'[2]Pivot HorizontalMRP'!$A$4:$I$2689,9,0),0)</f>
        <v>359686</v>
      </c>
      <c r="U1539" s="1" t="n">
        <f aca="false">IF(I1539="delivery",O1539-SUM(Q1539+R1539),IF(I1539="PO",P1539-SUM(Q1539:R1539)))</f>
        <v>-1019493</v>
      </c>
      <c r="V1539" s="81" t="n">
        <v>0.00196</v>
      </c>
      <c r="W1539" s="81"/>
      <c r="X1539" s="81" t="n">
        <f aca="false">W1539-V1539</f>
        <v>-0.00196</v>
      </c>
      <c r="Y1539" s="81"/>
      <c r="Z1539" s="81"/>
      <c r="AA1539" s="81" t="n">
        <v>0.0017</v>
      </c>
      <c r="AB1539" s="81"/>
      <c r="AC1539" s="81"/>
      <c r="AD1539" s="81"/>
      <c r="AE1539" s="81"/>
      <c r="AF1539" s="81"/>
      <c r="AG1539" s="81"/>
      <c r="AH1539" s="81"/>
      <c r="AI1539" s="81"/>
      <c r="AJ1539" s="81"/>
      <c r="AK1539" s="81"/>
      <c r="AL1539" s="81"/>
      <c r="AM1539" s="81"/>
      <c r="AN1539" s="81"/>
      <c r="AO1539" s="81" t="str">
        <f aca="false">D1539</f>
        <v>Sanmina</v>
      </c>
      <c r="AP1539" s="1" t="s">
        <v>3124</v>
      </c>
      <c r="AQ1539" s="1"/>
      <c r="AR1539" s="1"/>
      <c r="AS1539" s="1"/>
      <c r="AT1539" s="1"/>
      <c r="AU1539" s="1"/>
      <c r="AV1539" s="1"/>
      <c r="AW1539" s="1"/>
      <c r="AX1539" s="1"/>
      <c r="AY1539" s="1"/>
      <c r="AZ1539" s="1"/>
      <c r="BA1539" s="1"/>
      <c r="BB1539" s="1"/>
      <c r="BC1539" s="1"/>
      <c r="BD1539" s="1"/>
      <c r="BE1539" s="1"/>
      <c r="BF1539" s="1" t="s">
        <v>14668</v>
      </c>
      <c r="BG1539" s="1" t="s">
        <v>183</v>
      </c>
      <c r="BH1539" s="1"/>
      <c r="BI1539" s="1"/>
    </row>
    <row r="1540" customFormat="false" ht="12.75" hidden="false" customHeight="false" outlineLevel="0" collapsed="false">
      <c r="A1540" s="1" t="s">
        <v>3997</v>
      </c>
      <c r="B1540" s="1" t="s">
        <v>3998</v>
      </c>
      <c r="C1540" s="1" t="s">
        <v>177</v>
      </c>
      <c r="D1540" s="1" t="s">
        <v>1471</v>
      </c>
      <c r="E1540" s="1" t="s">
        <v>15975</v>
      </c>
      <c r="F1540" s="1" t="s">
        <v>15976</v>
      </c>
      <c r="G1540" s="1" t="n">
        <v>217</v>
      </c>
      <c r="H1540" s="1" t="n">
        <v>40000</v>
      </c>
      <c r="I1540" s="101" t="s">
        <v>180</v>
      </c>
      <c r="J1540" s="1"/>
      <c r="K1540" s="1" t="n">
        <f aca="false">IFERROR(VLOOKUP(A1540,'[2]Pivot HorizontalMRP'!$A$4:$B$2689,2,0),0)</f>
        <v>0</v>
      </c>
      <c r="L1540" s="1" t="n">
        <f aca="false">IFERROR(VLOOKUP(A1540,'[2]Pivot HorizontalMRP'!$A$4:$C$2689,3,0),0)</f>
        <v>18972</v>
      </c>
      <c r="M1540" s="1" t="n">
        <f aca="false">IFERROR(VLOOKUP(A1540,'[2]Pivot HorizontalMRP'!$A$4:$D$2689,0.4,0),0)</f>
        <v>0</v>
      </c>
      <c r="N1540" s="1" t="n">
        <f aca="false">IFERROR(VLOOKUP(A1540,'[2]Pivot HorizontalMRP'!$A$4:$E$2689,5,0),0)</f>
        <v>12000</v>
      </c>
      <c r="O1540" s="1" t="n">
        <f aca="false">K1540+L1540</f>
        <v>18972</v>
      </c>
      <c r="P1540" s="1" t="n">
        <f aca="false">K1540+L1540+M1540+N1540</f>
        <v>30972</v>
      </c>
      <c r="Q1540" s="1" t="n">
        <f aca="false">IFERROR(VLOOKUP(A1540,'[2]Pivot HorizontalMRP'!$A$4:$F$2689,6,0),0)</f>
        <v>13163</v>
      </c>
      <c r="R1540" s="1" t="n">
        <f aca="false">IFERROR(VLOOKUP(A1540,'[2]Pivot HorizontalMRP'!$A$4:$G$2689,7,0),0)</f>
        <v>8220</v>
      </c>
      <c r="S1540" s="1" t="n">
        <f aca="false">IFERROR(VLOOKUP(A1540,'[2]Pivot HorizontalMRP'!$A$4:$H$2689,8,0),0)</f>
        <v>8074</v>
      </c>
      <c r="T1540" s="1" t="n">
        <f aca="false">IFERROR(VLOOKUP(A1540,'[2]Pivot HorizontalMRP'!$A$4:$I$2689,9,0),0)</f>
        <v>4655</v>
      </c>
      <c r="U1540" s="1" t="n">
        <f aca="false">IF(I1540="delivery",O1540-SUM(Q1540+R1540),IF(I1540="PO",P1540-SUM(Q1540:R1540)))</f>
        <v>-2411</v>
      </c>
      <c r="V1540" s="81" t="n">
        <v>0.0131</v>
      </c>
      <c r="W1540" s="81"/>
      <c r="X1540" s="81" t="n">
        <f aca="false">W1540-V1540</f>
        <v>-0.0131</v>
      </c>
      <c r="Y1540" s="81"/>
      <c r="Z1540" s="81"/>
      <c r="AA1540" s="81" t="n">
        <v>0.01888</v>
      </c>
      <c r="AB1540" s="81"/>
      <c r="AC1540" s="81"/>
      <c r="AD1540" s="81"/>
      <c r="AE1540" s="81"/>
      <c r="AF1540" s="81"/>
      <c r="AG1540" s="81"/>
      <c r="AH1540" s="81"/>
      <c r="AI1540" s="81"/>
      <c r="AJ1540" s="81"/>
      <c r="AK1540" s="81"/>
      <c r="AL1540" s="81"/>
      <c r="AM1540" s="81"/>
      <c r="AN1540" s="81"/>
      <c r="AO1540" s="81" t="str">
        <f aca="false">D1540</f>
        <v>Sanmina</v>
      </c>
      <c r="AP1540" s="1" t="s">
        <v>3124</v>
      </c>
      <c r="AQ1540" s="1"/>
      <c r="AR1540" s="1"/>
      <c r="AS1540" s="1"/>
      <c r="AT1540" s="1"/>
      <c r="AU1540" s="1"/>
      <c r="AV1540" s="1"/>
      <c r="AW1540" s="1"/>
      <c r="AX1540" s="1"/>
      <c r="AY1540" s="1"/>
      <c r="AZ1540" s="1"/>
      <c r="BA1540" s="1"/>
      <c r="BB1540" s="1"/>
      <c r="BC1540" s="1"/>
      <c r="BD1540" s="1"/>
      <c r="BE1540" s="1"/>
      <c r="BF1540" s="1" t="s">
        <v>14668</v>
      </c>
      <c r="BG1540" s="1" t="s">
        <v>183</v>
      </c>
      <c r="BH1540" s="1"/>
      <c r="BI1540" s="1"/>
    </row>
    <row r="1541" customFormat="false" ht="12.75" hidden="false" customHeight="false" outlineLevel="0" collapsed="false">
      <c r="A1541" s="1" t="s">
        <v>4001</v>
      </c>
      <c r="B1541" s="1" t="s">
        <v>4002</v>
      </c>
      <c r="C1541" s="1" t="s">
        <v>177</v>
      </c>
      <c r="D1541" s="1" t="s">
        <v>1471</v>
      </c>
      <c r="E1541" s="1" t="s">
        <v>15977</v>
      </c>
      <c r="F1541" s="1" t="s">
        <v>15978</v>
      </c>
      <c r="G1541" s="1" t="n">
        <v>271</v>
      </c>
      <c r="H1541" s="1" t="n">
        <v>50000</v>
      </c>
      <c r="I1541" s="101" t="s">
        <v>180</v>
      </c>
      <c r="J1541" s="1"/>
      <c r="K1541" s="1" t="n">
        <f aca="false">IFERROR(VLOOKUP(A1541,'[2]Pivot HorizontalMRP'!$A$4:$B$2689,2,0),0)</f>
        <v>0</v>
      </c>
      <c r="L1541" s="1" t="n">
        <f aca="false">IFERROR(VLOOKUP(A1541,'[2]Pivot HorizontalMRP'!$A$4:$C$2689,3,0),0)</f>
        <v>2729893</v>
      </c>
      <c r="M1541" s="1" t="n">
        <f aca="false">IFERROR(VLOOKUP(A1541,'[2]Pivot HorizontalMRP'!$A$4:$D$2689,0.4,0),0)</f>
        <v>0</v>
      </c>
      <c r="N1541" s="1" t="n">
        <f aca="false">IFERROR(VLOOKUP(A1541,'[2]Pivot HorizontalMRP'!$A$4:$E$2689,5,0),0)</f>
        <v>1820000</v>
      </c>
      <c r="O1541" s="1" t="n">
        <f aca="false">K1541+L1541</f>
        <v>2729893</v>
      </c>
      <c r="P1541" s="1" t="n">
        <f aca="false">K1541+L1541+M1541+N1541</f>
        <v>4549893</v>
      </c>
      <c r="Q1541" s="1" t="n">
        <f aca="false">IFERROR(VLOOKUP(A1541,'[2]Pivot HorizontalMRP'!$A$4:$F$2689,6,0),0)</f>
        <v>2915565</v>
      </c>
      <c r="R1541" s="1" t="n">
        <f aca="false">IFERROR(VLOOKUP(A1541,'[2]Pivot HorizontalMRP'!$A$4:$G$2689,7,0),0)</f>
        <v>2253672</v>
      </c>
      <c r="S1541" s="1" t="n">
        <f aca="false">IFERROR(VLOOKUP(A1541,'[2]Pivot HorizontalMRP'!$A$4:$H$2689,8,0),0)</f>
        <v>2727358</v>
      </c>
      <c r="T1541" s="1" t="n">
        <f aca="false">IFERROR(VLOOKUP(A1541,'[2]Pivot HorizontalMRP'!$A$4:$I$2689,9,0),0)</f>
        <v>1561149</v>
      </c>
      <c r="U1541" s="1" t="n">
        <f aca="false">IF(I1541="delivery",O1541-SUM(Q1541+R1541),IF(I1541="PO",P1541-SUM(Q1541:R1541)))</f>
        <v>-2439344</v>
      </c>
      <c r="V1541" s="81" t="n">
        <v>0.0032</v>
      </c>
      <c r="W1541" s="81"/>
      <c r="X1541" s="81" t="n">
        <f aca="false">W1541-V1541</f>
        <v>-0.0032</v>
      </c>
      <c r="Y1541" s="81"/>
      <c r="Z1541" s="81"/>
      <c r="AA1541" s="81" t="n">
        <v>0.00467</v>
      </c>
      <c r="AB1541" s="81"/>
      <c r="AC1541" s="81"/>
      <c r="AD1541" s="81"/>
      <c r="AE1541" s="81"/>
      <c r="AF1541" s="81"/>
      <c r="AG1541" s="81"/>
      <c r="AH1541" s="81"/>
      <c r="AI1541" s="81"/>
      <c r="AJ1541" s="81"/>
      <c r="AK1541" s="81"/>
      <c r="AL1541" s="81"/>
      <c r="AM1541" s="81"/>
      <c r="AN1541" s="81"/>
      <c r="AO1541" s="81" t="str">
        <f aca="false">D1541</f>
        <v>Sanmina</v>
      </c>
      <c r="AP1541" s="1" t="s">
        <v>3124</v>
      </c>
      <c r="AQ1541" s="1"/>
      <c r="AR1541" s="1"/>
      <c r="AS1541" s="1"/>
      <c r="AT1541" s="1"/>
      <c r="AU1541" s="1"/>
      <c r="AV1541" s="1"/>
      <c r="AW1541" s="1"/>
      <c r="AX1541" s="1"/>
      <c r="AY1541" s="1"/>
      <c r="AZ1541" s="1"/>
      <c r="BA1541" s="1"/>
      <c r="BB1541" s="1"/>
      <c r="BC1541" s="1"/>
      <c r="BD1541" s="1"/>
      <c r="BE1541" s="1"/>
      <c r="BF1541" s="1" t="s">
        <v>14668</v>
      </c>
      <c r="BG1541" s="1" t="s">
        <v>183</v>
      </c>
      <c r="BH1541" s="1"/>
      <c r="BI1541" s="1"/>
    </row>
    <row r="1542" customFormat="false" ht="12.75" hidden="false" customHeight="false" outlineLevel="0" collapsed="false">
      <c r="A1542" s="1" t="s">
        <v>4005</v>
      </c>
      <c r="B1542" s="1" t="s">
        <v>4006</v>
      </c>
      <c r="C1542" s="1" t="s">
        <v>177</v>
      </c>
      <c r="D1542" s="1" t="s">
        <v>1471</v>
      </c>
      <c r="E1542" s="1" t="s">
        <v>15979</v>
      </c>
      <c r="F1542" s="1" t="s">
        <v>15980</v>
      </c>
      <c r="G1542" s="1" t="n">
        <v>181</v>
      </c>
      <c r="H1542" s="1" t="n">
        <v>2000</v>
      </c>
      <c r="I1542" s="101" t="s">
        <v>180</v>
      </c>
      <c r="J1542" s="1"/>
      <c r="K1542" s="1" t="n">
        <f aca="false">IFERROR(VLOOKUP(A1542,'[2]Pivot HorizontalMRP'!$A$4:$B$2689,2,0),0)</f>
        <v>0</v>
      </c>
      <c r="L1542" s="1" t="n">
        <f aca="false">IFERROR(VLOOKUP(A1542,'[2]Pivot HorizontalMRP'!$A$4:$C$2689,3,0),0)</f>
        <v>10317</v>
      </c>
      <c r="M1542" s="1" t="n">
        <f aca="false">IFERROR(VLOOKUP(A1542,'[2]Pivot HorizontalMRP'!$A$4:$D$2689,0.4,0),0)</f>
        <v>0</v>
      </c>
      <c r="N1542" s="1" t="n">
        <f aca="false">IFERROR(VLOOKUP(A1542,'[2]Pivot HorizontalMRP'!$A$4:$E$2689,5,0),0)</f>
        <v>0</v>
      </c>
      <c r="O1542" s="1" t="n">
        <f aca="false">K1542+L1542</f>
        <v>10317</v>
      </c>
      <c r="P1542" s="1" t="n">
        <f aca="false">K1542+L1542+M1542+N1542</f>
        <v>10317</v>
      </c>
      <c r="Q1542" s="1" t="n">
        <f aca="false">IFERROR(VLOOKUP(A1542,'[2]Pivot HorizontalMRP'!$A$4:$F$2689,6,0),0)</f>
        <v>737</v>
      </c>
      <c r="R1542" s="1" t="n">
        <f aca="false">IFERROR(VLOOKUP(A1542,'[2]Pivot HorizontalMRP'!$A$4:$G$2689,7,0),0)</f>
        <v>1052</v>
      </c>
      <c r="S1542" s="1" t="n">
        <f aca="false">IFERROR(VLOOKUP(A1542,'[2]Pivot HorizontalMRP'!$A$4:$H$2689,8,0),0)</f>
        <v>1146</v>
      </c>
      <c r="T1542" s="1" t="n">
        <f aca="false">IFERROR(VLOOKUP(A1542,'[2]Pivot HorizontalMRP'!$A$4:$I$2689,9,0),0)</f>
        <v>403</v>
      </c>
      <c r="U1542" s="1" t="n">
        <f aca="false">IF(I1542="delivery",O1542-SUM(Q1542+R1542),IF(I1542="PO",P1542-SUM(Q1542:R1542)))</f>
        <v>8528</v>
      </c>
      <c r="V1542" s="81" t="n">
        <v>0.0527</v>
      </c>
      <c r="W1542" s="81"/>
      <c r="X1542" s="81" t="n">
        <f aca="false">W1542-V1542</f>
        <v>-0.0527</v>
      </c>
      <c r="Y1542" s="81"/>
      <c r="Z1542" s="81"/>
      <c r="AA1542" s="81" t="n">
        <v>0.051</v>
      </c>
      <c r="AB1542" s="81"/>
      <c r="AC1542" s="81"/>
      <c r="AD1542" s="81"/>
      <c r="AE1542" s="81"/>
      <c r="AF1542" s="81"/>
      <c r="AG1542" s="81"/>
      <c r="AH1542" s="81"/>
      <c r="AI1542" s="81"/>
      <c r="AJ1542" s="81"/>
      <c r="AK1542" s="81"/>
      <c r="AL1542" s="81"/>
      <c r="AM1542" s="81"/>
      <c r="AN1542" s="81"/>
      <c r="AO1542" s="81" t="str">
        <f aca="false">D1542</f>
        <v>Sanmina</v>
      </c>
      <c r="AP1542" s="1" t="s">
        <v>3124</v>
      </c>
      <c r="AQ1542" s="1"/>
      <c r="AR1542" s="1"/>
      <c r="AS1542" s="1"/>
      <c r="AT1542" s="1"/>
      <c r="AU1542" s="1"/>
      <c r="AV1542" s="1"/>
      <c r="AW1542" s="1"/>
      <c r="AX1542" s="1"/>
      <c r="AY1542" s="1"/>
      <c r="AZ1542" s="1"/>
      <c r="BA1542" s="1"/>
      <c r="BB1542" s="1"/>
      <c r="BC1542" s="1"/>
      <c r="BD1542" s="1"/>
      <c r="BE1542" s="1"/>
      <c r="BF1542" s="1" t="s">
        <v>14668</v>
      </c>
      <c r="BG1542" s="1" t="s">
        <v>183</v>
      </c>
      <c r="BH1542" s="1"/>
      <c r="BI1542" s="1"/>
    </row>
    <row r="1543" customFormat="false" ht="12.75" hidden="false" customHeight="false" outlineLevel="0" collapsed="false">
      <c r="A1543" s="1" t="s">
        <v>12645</v>
      </c>
      <c r="B1543" s="1" t="s">
        <v>12646</v>
      </c>
      <c r="C1543" s="1" t="s">
        <v>177</v>
      </c>
      <c r="D1543" s="1" t="s">
        <v>1471</v>
      </c>
      <c r="E1543" s="1" t="s">
        <v>15981</v>
      </c>
      <c r="F1543" s="1" t="s">
        <v>12648</v>
      </c>
      <c r="G1543" s="1" t="n">
        <v>55</v>
      </c>
      <c r="H1543" s="1" t="n">
        <v>1</v>
      </c>
      <c r="I1543" s="101" t="s">
        <v>188</v>
      </c>
      <c r="J1543" s="1"/>
      <c r="K1543" s="1" t="n">
        <f aca="false">IFERROR(VLOOKUP(A1543,'[2]Pivot HorizontalMRP'!$A$4:$B$2689,2,0),0)</f>
        <v>0</v>
      </c>
      <c r="L1543" s="1" t="n">
        <f aca="false">IFERROR(VLOOKUP(A1543,'[2]Pivot HorizontalMRP'!$A$4:$C$2689,3,0),0)</f>
        <v>0</v>
      </c>
      <c r="M1543" s="1" t="n">
        <f aca="false">IFERROR(VLOOKUP(A1543,'[2]Pivot HorizontalMRP'!$A$4:$D$2689,0.4,0),0)</f>
        <v>0</v>
      </c>
      <c r="N1543" s="1" t="n">
        <f aca="false">IFERROR(VLOOKUP(A1543,'[2]Pivot HorizontalMRP'!$A$4:$E$2689,5,0),0)</f>
        <v>0</v>
      </c>
      <c r="O1543" s="1" t="n">
        <f aca="false">K1543+L1543</f>
        <v>0</v>
      </c>
      <c r="P1543" s="1" t="n">
        <f aca="false">K1543+L1543+M1543+N1543</f>
        <v>0</v>
      </c>
      <c r="Q1543" s="1" t="n">
        <f aca="false">IFERROR(VLOOKUP(A1543,'[2]Pivot HorizontalMRP'!$A$4:$F$2689,6,0),0)</f>
        <v>62</v>
      </c>
      <c r="R1543" s="1" t="n">
        <f aca="false">IFERROR(VLOOKUP(A1543,'[2]Pivot HorizontalMRP'!$A$4:$G$2689,7,0),0)</f>
        <v>366</v>
      </c>
      <c r="S1543" s="1" t="n">
        <f aca="false">IFERROR(VLOOKUP(A1543,'[2]Pivot HorizontalMRP'!$A$4:$H$2689,8,0),0)</f>
        <v>345</v>
      </c>
      <c r="T1543" s="1" t="n">
        <f aca="false">IFERROR(VLOOKUP(A1543,'[2]Pivot HorizontalMRP'!$A$4:$I$2689,9,0),0)</f>
        <v>230</v>
      </c>
      <c r="U1543" s="1" t="n">
        <f aca="false">IF(I1543="delivery",O1543-SUM(Q1543+R1543),IF(I1543="PO",P1543-SUM(Q1543:R1543)))</f>
        <v>-428</v>
      </c>
      <c r="V1543" s="81" t="n">
        <v>0.146</v>
      </c>
      <c r="W1543" s="81"/>
      <c r="X1543" s="81" t="n">
        <f aca="false">W1543-V1543</f>
        <v>-0.146</v>
      </c>
      <c r="Y1543" s="81"/>
      <c r="Z1543" s="81"/>
      <c r="AA1543" s="81"/>
      <c r="AB1543" s="81"/>
      <c r="AC1543" s="81"/>
      <c r="AD1543" s="81"/>
      <c r="AE1543" s="81"/>
      <c r="AF1543" s="81"/>
      <c r="AG1543" s="81"/>
      <c r="AH1543" s="81"/>
      <c r="AI1543" s="81"/>
      <c r="AJ1543" s="81"/>
      <c r="AK1543" s="81"/>
      <c r="AL1543" s="81"/>
      <c r="AM1543" s="81"/>
      <c r="AN1543" s="81"/>
      <c r="AO1543" s="81" t="str">
        <f aca="false">D1543</f>
        <v>Sanmina</v>
      </c>
      <c r="AP1543" s="1" t="s">
        <v>3124</v>
      </c>
      <c r="AQ1543" s="1"/>
      <c r="AR1543" s="1"/>
      <c r="AS1543" s="1"/>
      <c r="AT1543" s="1"/>
      <c r="AU1543" s="1"/>
      <c r="AV1543" s="1"/>
      <c r="AW1543" s="1"/>
      <c r="AX1543" s="1"/>
      <c r="AY1543" s="1"/>
      <c r="AZ1543" s="1"/>
      <c r="BA1543" s="1"/>
      <c r="BB1543" s="1"/>
      <c r="BC1543" s="1"/>
      <c r="BD1543" s="1"/>
      <c r="BE1543" s="1"/>
      <c r="BF1543" s="1" t="s">
        <v>14668</v>
      </c>
      <c r="BG1543" s="1" t="s">
        <v>183</v>
      </c>
      <c r="BH1543" s="1"/>
      <c r="BI1543" s="1"/>
    </row>
    <row r="1544" customFormat="false" ht="12.75" hidden="false" customHeight="false" outlineLevel="0" collapsed="false">
      <c r="A1544" s="1" t="s">
        <v>4009</v>
      </c>
      <c r="B1544" s="1" t="s">
        <v>4010</v>
      </c>
      <c r="C1544" s="1" t="s">
        <v>177</v>
      </c>
      <c r="D1544" s="1" t="s">
        <v>1471</v>
      </c>
      <c r="E1544" s="1" t="s">
        <v>15982</v>
      </c>
      <c r="F1544" s="1" t="s">
        <v>15983</v>
      </c>
      <c r="G1544" s="1" t="n">
        <v>271</v>
      </c>
      <c r="H1544" s="1" t="n">
        <v>10000</v>
      </c>
      <c r="I1544" s="101" t="s">
        <v>180</v>
      </c>
      <c r="J1544" s="1"/>
      <c r="K1544" s="1" t="n">
        <f aca="false">IFERROR(VLOOKUP(A1544,'[2]Pivot HorizontalMRP'!$A$4:$B$2689,2,0),0)</f>
        <v>0</v>
      </c>
      <c r="L1544" s="1" t="n">
        <f aca="false">IFERROR(VLOOKUP(A1544,'[2]Pivot HorizontalMRP'!$A$4:$C$2689,3,0),0)</f>
        <v>240736</v>
      </c>
      <c r="M1544" s="1" t="n">
        <f aca="false">IFERROR(VLOOKUP(A1544,'[2]Pivot HorizontalMRP'!$A$4:$D$2689,0.4,0),0)</f>
        <v>0</v>
      </c>
      <c r="N1544" s="1" t="n">
        <f aca="false">IFERROR(VLOOKUP(A1544,'[2]Pivot HorizontalMRP'!$A$4:$E$2689,5,0),0)</f>
        <v>60000</v>
      </c>
      <c r="O1544" s="1" t="n">
        <f aca="false">K1544+L1544</f>
        <v>240736</v>
      </c>
      <c r="P1544" s="1" t="n">
        <f aca="false">K1544+L1544+M1544+N1544</f>
        <v>300736</v>
      </c>
      <c r="Q1544" s="1" t="n">
        <f aca="false">IFERROR(VLOOKUP(A1544,'[2]Pivot HorizontalMRP'!$A$4:$F$2689,6,0),0)</f>
        <v>208614</v>
      </c>
      <c r="R1544" s="1" t="n">
        <f aca="false">IFERROR(VLOOKUP(A1544,'[2]Pivot HorizontalMRP'!$A$4:$G$2689,7,0),0)</f>
        <v>121088</v>
      </c>
      <c r="S1544" s="1" t="n">
        <f aca="false">IFERROR(VLOOKUP(A1544,'[2]Pivot HorizontalMRP'!$A$4:$H$2689,8,0),0)</f>
        <v>119578</v>
      </c>
      <c r="T1544" s="1" t="n">
        <f aca="false">IFERROR(VLOOKUP(A1544,'[2]Pivot HorizontalMRP'!$A$4:$I$2689,9,0),0)</f>
        <v>70689</v>
      </c>
      <c r="U1544" s="1" t="n">
        <f aca="false">IF(I1544="delivery",O1544-SUM(Q1544+R1544),IF(I1544="PO",P1544-SUM(Q1544:R1544)))</f>
        <v>-88966</v>
      </c>
      <c r="V1544" s="81" t="n">
        <v>0.0013</v>
      </c>
      <c r="W1544" s="81"/>
      <c r="X1544" s="81" t="n">
        <f aca="false">W1544-V1544</f>
        <v>-0.0013</v>
      </c>
      <c r="Y1544" s="81"/>
      <c r="Z1544" s="81"/>
      <c r="AA1544" s="81"/>
      <c r="AB1544" s="81"/>
      <c r="AC1544" s="81"/>
      <c r="AD1544" s="81"/>
      <c r="AE1544" s="81"/>
      <c r="AF1544" s="81"/>
      <c r="AG1544" s="81"/>
      <c r="AH1544" s="81"/>
      <c r="AI1544" s="81"/>
      <c r="AJ1544" s="81"/>
      <c r="AK1544" s="81"/>
      <c r="AL1544" s="81"/>
      <c r="AM1544" s="81"/>
      <c r="AN1544" s="81"/>
      <c r="AO1544" s="81" t="str">
        <f aca="false">D1544</f>
        <v>Sanmina</v>
      </c>
      <c r="AP1544" s="1" t="s">
        <v>3124</v>
      </c>
      <c r="AQ1544" s="1"/>
      <c r="AR1544" s="1"/>
      <c r="AS1544" s="1"/>
      <c r="AT1544" s="1"/>
      <c r="AU1544" s="1"/>
      <c r="AV1544" s="1"/>
      <c r="AW1544" s="1"/>
      <c r="AX1544" s="1"/>
      <c r="AY1544" s="1"/>
      <c r="AZ1544" s="1"/>
      <c r="BA1544" s="1"/>
      <c r="BB1544" s="1"/>
      <c r="BC1544" s="1"/>
      <c r="BD1544" s="1"/>
      <c r="BE1544" s="1"/>
      <c r="BF1544" s="1" t="s">
        <v>14668</v>
      </c>
      <c r="BG1544" s="1" t="s">
        <v>183</v>
      </c>
      <c r="BH1544" s="1"/>
      <c r="BI1544" s="1"/>
    </row>
    <row r="1545" customFormat="false" ht="12.75" hidden="false" customHeight="false" outlineLevel="0" collapsed="false">
      <c r="A1545" s="1" t="s">
        <v>4013</v>
      </c>
      <c r="B1545" s="1" t="s">
        <v>4014</v>
      </c>
      <c r="C1545" s="1" t="s">
        <v>177</v>
      </c>
      <c r="D1545" s="1" t="s">
        <v>1471</v>
      </c>
      <c r="E1545" s="1" t="s">
        <v>15984</v>
      </c>
      <c r="F1545" s="1" t="s">
        <v>4016</v>
      </c>
      <c r="G1545" s="1" t="n">
        <v>271</v>
      </c>
      <c r="H1545" s="1" t="n">
        <v>20000</v>
      </c>
      <c r="I1545" s="101" t="s">
        <v>180</v>
      </c>
      <c r="J1545" s="1"/>
      <c r="K1545" s="1" t="n">
        <f aca="false">IFERROR(VLOOKUP(A1545,'[2]Pivot HorizontalMRP'!$A$4:$B$2689,2,0),0)</f>
        <v>0</v>
      </c>
      <c r="L1545" s="1" t="n">
        <f aca="false">IFERROR(VLOOKUP(A1545,'[2]Pivot HorizontalMRP'!$A$4:$C$2689,3,0),0)</f>
        <v>187094</v>
      </c>
      <c r="M1545" s="1" t="n">
        <f aca="false">IFERROR(VLOOKUP(A1545,'[2]Pivot HorizontalMRP'!$A$4:$D$2689,0.4,0),0)</f>
        <v>0</v>
      </c>
      <c r="N1545" s="1" t="n">
        <f aca="false">IFERROR(VLOOKUP(A1545,'[2]Pivot HorizontalMRP'!$A$4:$E$2689,5,0),0)</f>
        <v>20000</v>
      </c>
      <c r="O1545" s="1" t="n">
        <f aca="false">K1545+L1545</f>
        <v>187094</v>
      </c>
      <c r="P1545" s="1" t="n">
        <f aca="false">K1545+L1545+M1545+N1545</f>
        <v>207094</v>
      </c>
      <c r="Q1545" s="1" t="n">
        <f aca="false">IFERROR(VLOOKUP(A1545,'[2]Pivot HorizontalMRP'!$A$4:$F$2689,6,0),0)</f>
        <v>35675</v>
      </c>
      <c r="R1545" s="1" t="n">
        <f aca="false">IFERROR(VLOOKUP(A1545,'[2]Pivot HorizontalMRP'!$A$4:$G$2689,7,0),0)</f>
        <v>32956</v>
      </c>
      <c r="S1545" s="1" t="n">
        <f aca="false">IFERROR(VLOOKUP(A1545,'[2]Pivot HorizontalMRP'!$A$4:$H$2689,8,0),0)</f>
        <v>34432</v>
      </c>
      <c r="T1545" s="1" t="n">
        <f aca="false">IFERROR(VLOOKUP(A1545,'[2]Pivot HorizontalMRP'!$A$4:$I$2689,9,0),0)</f>
        <v>20165</v>
      </c>
      <c r="U1545" s="1" t="n">
        <f aca="false">IF(I1545="delivery",O1545-SUM(Q1545+R1545),IF(I1545="PO",P1545-SUM(Q1545:R1545)))</f>
        <v>118463</v>
      </c>
      <c r="V1545" s="81" t="n">
        <v>0.0008</v>
      </c>
      <c r="W1545" s="81"/>
      <c r="X1545" s="81" t="n">
        <f aca="false">W1545-V1545</f>
        <v>-0.0008</v>
      </c>
      <c r="Y1545" s="81"/>
      <c r="Z1545" s="81"/>
      <c r="AA1545" s="81" t="n">
        <v>0.00322</v>
      </c>
      <c r="AB1545" s="81"/>
      <c r="AC1545" s="81"/>
      <c r="AD1545" s="81"/>
      <c r="AE1545" s="81"/>
      <c r="AF1545" s="81"/>
      <c r="AG1545" s="81"/>
      <c r="AH1545" s="81"/>
      <c r="AI1545" s="81"/>
      <c r="AJ1545" s="81"/>
      <c r="AK1545" s="81"/>
      <c r="AL1545" s="81"/>
      <c r="AM1545" s="81"/>
      <c r="AN1545" s="81"/>
      <c r="AO1545" s="81" t="str">
        <f aca="false">D1545</f>
        <v>Sanmina</v>
      </c>
      <c r="AP1545" s="1" t="s">
        <v>3124</v>
      </c>
      <c r="AQ1545" s="1"/>
      <c r="AR1545" s="1"/>
      <c r="AS1545" s="1"/>
      <c r="AT1545" s="1"/>
      <c r="AU1545" s="1"/>
      <c r="AV1545" s="1"/>
      <c r="AW1545" s="1"/>
      <c r="AX1545" s="1"/>
      <c r="AY1545" s="1"/>
      <c r="AZ1545" s="1"/>
      <c r="BA1545" s="1"/>
      <c r="BB1545" s="1"/>
      <c r="BC1545" s="1"/>
      <c r="BD1545" s="1"/>
      <c r="BE1545" s="1"/>
      <c r="BF1545" s="1" t="s">
        <v>14668</v>
      </c>
      <c r="BG1545" s="1" t="s">
        <v>183</v>
      </c>
      <c r="BH1545" s="1"/>
      <c r="BI1545" s="1"/>
    </row>
    <row r="1546" customFormat="false" ht="12.75" hidden="false" customHeight="false" outlineLevel="0" collapsed="false">
      <c r="A1546" s="1" t="s">
        <v>4017</v>
      </c>
      <c r="B1546" s="1" t="s">
        <v>4018</v>
      </c>
      <c r="C1546" s="1" t="s">
        <v>177</v>
      </c>
      <c r="D1546" s="1" t="s">
        <v>1471</v>
      </c>
      <c r="E1546" s="1" t="s">
        <v>15985</v>
      </c>
      <c r="F1546" s="1" t="s">
        <v>15986</v>
      </c>
      <c r="G1546" s="1" t="n">
        <v>172</v>
      </c>
      <c r="H1546" s="1" t="n">
        <v>30000</v>
      </c>
      <c r="I1546" s="101" t="s">
        <v>180</v>
      </c>
      <c r="J1546" s="1"/>
      <c r="K1546" s="1" t="n">
        <f aca="false">IFERROR(VLOOKUP(A1546,'[2]Pivot HorizontalMRP'!$A$4:$B$2689,2,0),0)</f>
        <v>0</v>
      </c>
      <c r="L1546" s="1" t="n">
        <f aca="false">IFERROR(VLOOKUP(A1546,'[2]Pivot HorizontalMRP'!$A$4:$C$2689,3,0),0)</f>
        <v>7340935</v>
      </c>
      <c r="M1546" s="1" t="n">
        <f aca="false">IFERROR(VLOOKUP(A1546,'[2]Pivot HorizontalMRP'!$A$4:$D$2689,0.4,0),0)</f>
        <v>0</v>
      </c>
      <c r="N1546" s="1" t="n">
        <f aca="false">IFERROR(VLOOKUP(A1546,'[2]Pivot HorizontalMRP'!$A$4:$E$2689,5,0),0)</f>
        <v>7560000</v>
      </c>
      <c r="O1546" s="1" t="n">
        <f aca="false">K1546+L1546</f>
        <v>7340935</v>
      </c>
      <c r="P1546" s="1" t="n">
        <f aca="false">K1546+L1546+M1546+N1546</f>
        <v>14900935</v>
      </c>
      <c r="Q1546" s="1" t="n">
        <f aca="false">IFERROR(VLOOKUP(A1546,'[2]Pivot HorizontalMRP'!$A$4:$F$2689,6,0),0)</f>
        <v>11393808</v>
      </c>
      <c r="R1546" s="1" t="n">
        <f aca="false">IFERROR(VLOOKUP(A1546,'[2]Pivot HorizontalMRP'!$A$4:$G$2689,7,0),0)</f>
        <v>7770475</v>
      </c>
      <c r="S1546" s="1" t="n">
        <f aca="false">IFERROR(VLOOKUP(A1546,'[2]Pivot HorizontalMRP'!$A$4:$H$2689,8,0),0)</f>
        <v>7051937</v>
      </c>
      <c r="T1546" s="1" t="n">
        <f aca="false">IFERROR(VLOOKUP(A1546,'[2]Pivot HorizontalMRP'!$A$4:$I$2689,9,0),0)</f>
        <v>4426434</v>
      </c>
      <c r="U1546" s="1" t="n">
        <f aca="false">IF(I1546="delivery",O1546-SUM(Q1546+R1546),IF(I1546="PO",P1546-SUM(Q1546:R1546)))</f>
        <v>-11823348</v>
      </c>
      <c r="V1546" s="81" t="n">
        <v>0.0032</v>
      </c>
      <c r="W1546" s="81"/>
      <c r="X1546" s="81" t="n">
        <f aca="false">W1546-V1546</f>
        <v>-0.0032</v>
      </c>
      <c r="Y1546" s="81"/>
      <c r="Z1546" s="81"/>
      <c r="AA1546" s="81"/>
      <c r="AB1546" s="81"/>
      <c r="AC1546" s="81"/>
      <c r="AD1546" s="81"/>
      <c r="AE1546" s="81"/>
      <c r="AF1546" s="81"/>
      <c r="AG1546" s="81"/>
      <c r="AH1546" s="81"/>
      <c r="AI1546" s="81"/>
      <c r="AJ1546" s="81"/>
      <c r="AK1546" s="81"/>
      <c r="AL1546" s="81"/>
      <c r="AM1546" s="81"/>
      <c r="AN1546" s="81"/>
      <c r="AO1546" s="81" t="str">
        <f aca="false">D1546</f>
        <v>Sanmina</v>
      </c>
      <c r="AP1546" s="1" t="s">
        <v>3124</v>
      </c>
      <c r="AQ1546" s="1"/>
      <c r="AR1546" s="1"/>
      <c r="AS1546" s="1"/>
      <c r="AT1546" s="1"/>
      <c r="AU1546" s="1"/>
      <c r="AV1546" s="1"/>
      <c r="AW1546" s="1"/>
      <c r="AX1546" s="1"/>
      <c r="AY1546" s="1"/>
      <c r="AZ1546" s="1"/>
      <c r="BA1546" s="1"/>
      <c r="BB1546" s="1"/>
      <c r="BC1546" s="1"/>
      <c r="BD1546" s="1"/>
      <c r="BE1546" s="1"/>
      <c r="BF1546" s="1" t="s">
        <v>14668</v>
      </c>
      <c r="BG1546" s="1" t="s">
        <v>183</v>
      </c>
      <c r="BH1546" s="1"/>
      <c r="BI1546" s="1"/>
    </row>
    <row r="1547" customFormat="false" ht="12.75" hidden="false" customHeight="false" outlineLevel="0" collapsed="false">
      <c r="A1547" s="1" t="s">
        <v>4021</v>
      </c>
      <c r="B1547" s="1" t="s">
        <v>4022</v>
      </c>
      <c r="C1547" s="1" t="s">
        <v>177</v>
      </c>
      <c r="D1547" s="1" t="s">
        <v>1471</v>
      </c>
      <c r="E1547" s="1" t="s">
        <v>15987</v>
      </c>
      <c r="F1547" s="1" t="s">
        <v>4024</v>
      </c>
      <c r="G1547" s="1" t="n">
        <v>167</v>
      </c>
      <c r="H1547" s="1" t="n">
        <v>15000</v>
      </c>
      <c r="I1547" s="101" t="s">
        <v>180</v>
      </c>
      <c r="J1547" s="1"/>
      <c r="K1547" s="1" t="n">
        <f aca="false">IFERROR(VLOOKUP(A1547,'[2]Pivot HorizontalMRP'!$A$4:$B$2689,2,0),0)</f>
        <v>0</v>
      </c>
      <c r="L1547" s="1" t="n">
        <f aca="false">IFERROR(VLOOKUP(A1547,'[2]Pivot HorizontalMRP'!$A$4:$C$2689,3,0),0)</f>
        <v>116552</v>
      </c>
      <c r="M1547" s="1" t="n">
        <f aca="false">IFERROR(VLOOKUP(A1547,'[2]Pivot HorizontalMRP'!$A$4:$D$2689,0.4,0),0)</f>
        <v>0</v>
      </c>
      <c r="N1547" s="1" t="n">
        <f aca="false">IFERROR(VLOOKUP(A1547,'[2]Pivot HorizontalMRP'!$A$4:$E$2689,5,0),0)</f>
        <v>15000</v>
      </c>
      <c r="O1547" s="1" t="n">
        <f aca="false">K1547+L1547</f>
        <v>116552</v>
      </c>
      <c r="P1547" s="1" t="n">
        <f aca="false">K1547+L1547+M1547+N1547</f>
        <v>131552</v>
      </c>
      <c r="Q1547" s="1" t="n">
        <f aca="false">IFERROR(VLOOKUP(A1547,'[2]Pivot HorizontalMRP'!$A$4:$F$2689,6,0),0)</f>
        <v>31316</v>
      </c>
      <c r="R1547" s="1" t="n">
        <f aca="false">IFERROR(VLOOKUP(A1547,'[2]Pivot HorizontalMRP'!$A$4:$G$2689,7,0),0)</f>
        <v>39110</v>
      </c>
      <c r="S1547" s="1" t="n">
        <f aca="false">IFERROR(VLOOKUP(A1547,'[2]Pivot HorizontalMRP'!$A$4:$H$2689,8,0),0)</f>
        <v>40584</v>
      </c>
      <c r="T1547" s="1" t="n">
        <f aca="false">IFERROR(VLOOKUP(A1547,'[2]Pivot HorizontalMRP'!$A$4:$I$2689,9,0),0)</f>
        <v>14563</v>
      </c>
      <c r="U1547" s="1" t="n">
        <f aca="false">IF(I1547="delivery",O1547-SUM(Q1547+R1547),IF(I1547="PO",P1547-SUM(Q1547:R1547)))</f>
        <v>46126</v>
      </c>
      <c r="V1547" s="81" t="n">
        <v>0.001</v>
      </c>
      <c r="W1547" s="81"/>
      <c r="X1547" s="81" t="n">
        <f aca="false">W1547-V1547</f>
        <v>-0.001</v>
      </c>
      <c r="Y1547" s="81"/>
      <c r="Z1547" s="81"/>
      <c r="AA1547" s="81" t="n">
        <v>0.00128</v>
      </c>
      <c r="AB1547" s="81"/>
      <c r="AC1547" s="81"/>
      <c r="AD1547" s="81"/>
      <c r="AE1547" s="81"/>
      <c r="AF1547" s="81"/>
      <c r="AG1547" s="81"/>
      <c r="AH1547" s="81"/>
      <c r="AI1547" s="81"/>
      <c r="AJ1547" s="81"/>
      <c r="AK1547" s="81"/>
      <c r="AL1547" s="81"/>
      <c r="AM1547" s="81"/>
      <c r="AN1547" s="81"/>
      <c r="AO1547" s="81" t="str">
        <f aca="false">D1547</f>
        <v>Sanmina</v>
      </c>
      <c r="AP1547" s="1" t="s">
        <v>3124</v>
      </c>
      <c r="AQ1547" s="1"/>
      <c r="AR1547" s="1"/>
      <c r="AS1547" s="1"/>
      <c r="AT1547" s="1"/>
      <c r="AU1547" s="1"/>
      <c r="AV1547" s="1"/>
      <c r="AW1547" s="1"/>
      <c r="AX1547" s="1"/>
      <c r="AY1547" s="1"/>
      <c r="AZ1547" s="1"/>
      <c r="BA1547" s="1"/>
      <c r="BB1547" s="1"/>
      <c r="BC1547" s="1"/>
      <c r="BD1547" s="1"/>
      <c r="BE1547" s="1"/>
      <c r="BF1547" s="1" t="s">
        <v>14668</v>
      </c>
      <c r="BG1547" s="1" t="s">
        <v>183</v>
      </c>
      <c r="BH1547" s="1"/>
      <c r="BI1547" s="1"/>
    </row>
    <row r="1548" customFormat="false" ht="12.75" hidden="false" customHeight="false" outlineLevel="0" collapsed="false">
      <c r="A1548" s="1" t="s">
        <v>4025</v>
      </c>
      <c r="B1548" s="1" t="s">
        <v>4026</v>
      </c>
      <c r="C1548" s="1" t="s">
        <v>177</v>
      </c>
      <c r="D1548" s="1" t="s">
        <v>1471</v>
      </c>
      <c r="E1548" s="1" t="s">
        <v>15988</v>
      </c>
      <c r="F1548" s="1" t="s">
        <v>4028</v>
      </c>
      <c r="G1548" s="1" t="n">
        <v>103</v>
      </c>
      <c r="H1548" s="1" t="n">
        <v>3500</v>
      </c>
      <c r="I1548" s="101" t="s">
        <v>180</v>
      </c>
      <c r="J1548" s="1"/>
      <c r="K1548" s="1" t="n">
        <f aca="false">IFERROR(VLOOKUP(A1548,'[2]Pivot HorizontalMRP'!$A$4:$B$2689,2,0),0)</f>
        <v>0</v>
      </c>
      <c r="L1548" s="1" t="n">
        <f aca="false">IFERROR(VLOOKUP(A1548,'[2]Pivot HorizontalMRP'!$A$4:$C$2689,3,0),0)</f>
        <v>89104</v>
      </c>
      <c r="M1548" s="1" t="n">
        <f aca="false">IFERROR(VLOOKUP(A1548,'[2]Pivot HorizontalMRP'!$A$4:$D$2689,0.4,0),0)</f>
        <v>0</v>
      </c>
      <c r="N1548" s="1" t="n">
        <f aca="false">IFERROR(VLOOKUP(A1548,'[2]Pivot HorizontalMRP'!$A$4:$E$2689,5,0),0)</f>
        <v>66500</v>
      </c>
      <c r="O1548" s="1" t="n">
        <f aca="false">K1548+L1548</f>
        <v>89104</v>
      </c>
      <c r="P1548" s="1" t="n">
        <f aca="false">K1548+L1548+M1548+N1548</f>
        <v>155604</v>
      </c>
      <c r="Q1548" s="1" t="n">
        <f aca="false">IFERROR(VLOOKUP(A1548,'[2]Pivot HorizontalMRP'!$A$4:$F$2689,6,0),0)</f>
        <v>196441</v>
      </c>
      <c r="R1548" s="1" t="n">
        <f aca="false">IFERROR(VLOOKUP(A1548,'[2]Pivot HorizontalMRP'!$A$4:$G$2689,7,0),0)</f>
        <v>163188</v>
      </c>
      <c r="S1548" s="1" t="n">
        <f aca="false">IFERROR(VLOOKUP(A1548,'[2]Pivot HorizontalMRP'!$A$4:$H$2689,8,0),0)</f>
        <v>142195</v>
      </c>
      <c r="T1548" s="1" t="n">
        <f aca="false">IFERROR(VLOOKUP(A1548,'[2]Pivot HorizontalMRP'!$A$4:$I$2689,9,0),0)</f>
        <v>81643</v>
      </c>
      <c r="U1548" s="1" t="n">
        <f aca="false">IF(I1548="delivery",O1548-SUM(Q1548+R1548),IF(I1548="PO",P1548-SUM(Q1548:R1548)))</f>
        <v>-270525</v>
      </c>
      <c r="V1548" s="81" t="n">
        <v>0.27</v>
      </c>
      <c r="W1548" s="81"/>
      <c r="X1548" s="81" t="n">
        <f aca="false">W1548-V1548</f>
        <v>-0.27</v>
      </c>
      <c r="Y1548" s="81"/>
      <c r="Z1548" s="81"/>
      <c r="AA1548" s="81" t="n">
        <v>0.25416</v>
      </c>
      <c r="AB1548" s="81"/>
      <c r="AC1548" s="81"/>
      <c r="AD1548" s="81"/>
      <c r="AE1548" s="81"/>
      <c r="AF1548" s="81"/>
      <c r="AG1548" s="81"/>
      <c r="AH1548" s="81"/>
      <c r="AI1548" s="81"/>
      <c r="AJ1548" s="81"/>
      <c r="AK1548" s="81"/>
      <c r="AL1548" s="81"/>
      <c r="AM1548" s="81"/>
      <c r="AN1548" s="81"/>
      <c r="AO1548" s="81" t="str">
        <f aca="false">D1548</f>
        <v>Sanmina</v>
      </c>
      <c r="AP1548" s="1" t="s">
        <v>3124</v>
      </c>
      <c r="AQ1548" s="1"/>
      <c r="AR1548" s="1"/>
      <c r="AS1548" s="1"/>
      <c r="AT1548" s="1"/>
      <c r="AU1548" s="1"/>
      <c r="AV1548" s="1"/>
      <c r="AW1548" s="1"/>
      <c r="AX1548" s="1"/>
      <c r="AY1548" s="1"/>
      <c r="AZ1548" s="1"/>
      <c r="BA1548" s="1"/>
      <c r="BB1548" s="1"/>
      <c r="BC1548" s="1"/>
      <c r="BD1548" s="1"/>
      <c r="BE1548" s="1"/>
      <c r="BF1548" s="1" t="s">
        <v>14668</v>
      </c>
      <c r="BG1548" s="1" t="s">
        <v>183</v>
      </c>
      <c r="BH1548" s="1"/>
      <c r="BI1548" s="1"/>
    </row>
    <row r="1549" customFormat="false" ht="12.75" hidden="false" customHeight="false" outlineLevel="0" collapsed="false">
      <c r="A1549" s="1" t="s">
        <v>4029</v>
      </c>
      <c r="B1549" s="1" t="s">
        <v>4030</v>
      </c>
      <c r="C1549" s="1" t="s">
        <v>177</v>
      </c>
      <c r="D1549" s="1" t="s">
        <v>1471</v>
      </c>
      <c r="E1549" s="1" t="s">
        <v>15989</v>
      </c>
      <c r="F1549" s="1" t="s">
        <v>4032</v>
      </c>
      <c r="G1549" s="1" t="n">
        <v>271</v>
      </c>
      <c r="H1549" s="1" t="n">
        <v>10000</v>
      </c>
      <c r="I1549" s="101" t="s">
        <v>180</v>
      </c>
      <c r="J1549" s="1"/>
      <c r="K1549" s="1" t="n">
        <f aca="false">IFERROR(VLOOKUP(A1549,'[2]Pivot HorizontalMRP'!$A$4:$B$2689,2,0),0)</f>
        <v>0</v>
      </c>
      <c r="L1549" s="1" t="n">
        <f aca="false">IFERROR(VLOOKUP(A1549,'[2]Pivot HorizontalMRP'!$A$4:$C$2689,3,0),0)</f>
        <v>86975</v>
      </c>
      <c r="M1549" s="1" t="n">
        <f aca="false">IFERROR(VLOOKUP(A1549,'[2]Pivot HorizontalMRP'!$A$4:$D$2689,0.4,0),0)</f>
        <v>0</v>
      </c>
      <c r="N1549" s="1" t="n">
        <f aca="false">IFERROR(VLOOKUP(A1549,'[2]Pivot HorizontalMRP'!$A$4:$E$2689,5,0),0)</f>
        <v>80000</v>
      </c>
      <c r="O1549" s="1" t="n">
        <f aca="false">K1549+L1549</f>
        <v>86975</v>
      </c>
      <c r="P1549" s="1" t="n">
        <f aca="false">K1549+L1549+M1549+N1549</f>
        <v>166975</v>
      </c>
      <c r="Q1549" s="1" t="n">
        <f aca="false">IFERROR(VLOOKUP(A1549,'[2]Pivot HorizontalMRP'!$A$4:$F$2689,6,0),0)</f>
        <v>98169</v>
      </c>
      <c r="R1549" s="1" t="n">
        <f aca="false">IFERROR(VLOOKUP(A1549,'[2]Pivot HorizontalMRP'!$A$4:$G$2689,7,0),0)</f>
        <v>98698</v>
      </c>
      <c r="S1549" s="1" t="n">
        <f aca="false">IFERROR(VLOOKUP(A1549,'[2]Pivot HorizontalMRP'!$A$4:$H$2689,8,0),0)</f>
        <v>106109</v>
      </c>
      <c r="T1549" s="1" t="n">
        <f aca="false">IFERROR(VLOOKUP(A1549,'[2]Pivot HorizontalMRP'!$A$4:$I$2689,9,0),0)</f>
        <v>60455</v>
      </c>
      <c r="U1549" s="1" t="n">
        <f aca="false">IF(I1549="delivery",O1549-SUM(Q1549+R1549),IF(I1549="PO",P1549-SUM(Q1549:R1549)))</f>
        <v>-109892</v>
      </c>
      <c r="V1549" s="81" t="n">
        <v>0.0007</v>
      </c>
      <c r="W1549" s="81"/>
      <c r="X1549" s="81" t="n">
        <f aca="false">W1549-V1549</f>
        <v>-0.0007</v>
      </c>
      <c r="Y1549" s="81"/>
      <c r="Z1549" s="81"/>
      <c r="AA1549" s="81" t="n">
        <v>0.0007</v>
      </c>
      <c r="AB1549" s="81"/>
      <c r="AC1549" s="81"/>
      <c r="AD1549" s="81"/>
      <c r="AE1549" s="81"/>
      <c r="AF1549" s="81"/>
      <c r="AG1549" s="81"/>
      <c r="AH1549" s="81"/>
      <c r="AI1549" s="81"/>
      <c r="AJ1549" s="81"/>
      <c r="AK1549" s="81"/>
      <c r="AL1549" s="81"/>
      <c r="AM1549" s="81"/>
      <c r="AN1549" s="81"/>
      <c r="AO1549" s="81" t="str">
        <f aca="false">D1549</f>
        <v>Sanmina</v>
      </c>
      <c r="AP1549" s="1" t="s">
        <v>3124</v>
      </c>
      <c r="AQ1549" s="1"/>
      <c r="AR1549" s="1"/>
      <c r="AS1549" s="1"/>
      <c r="AT1549" s="1"/>
      <c r="AU1549" s="1"/>
      <c r="AV1549" s="1"/>
      <c r="AW1549" s="1"/>
      <c r="AX1549" s="1"/>
      <c r="AY1549" s="1"/>
      <c r="AZ1549" s="1"/>
      <c r="BA1549" s="1"/>
      <c r="BB1549" s="1"/>
      <c r="BC1549" s="1"/>
      <c r="BD1549" s="1"/>
      <c r="BE1549" s="1"/>
      <c r="BF1549" s="1" t="s">
        <v>14668</v>
      </c>
      <c r="BG1549" s="1" t="s">
        <v>183</v>
      </c>
      <c r="BH1549" s="1"/>
      <c r="BI1549" s="1"/>
    </row>
    <row r="1550" customFormat="false" ht="12.75" hidden="false" customHeight="false" outlineLevel="0" collapsed="false">
      <c r="A1550" s="1" t="s">
        <v>4033</v>
      </c>
      <c r="B1550" s="1" t="s">
        <v>4034</v>
      </c>
      <c r="C1550" s="1" t="s">
        <v>177</v>
      </c>
      <c r="D1550" s="1" t="s">
        <v>1471</v>
      </c>
      <c r="E1550" s="1" t="s">
        <v>15990</v>
      </c>
      <c r="F1550" s="1" t="s">
        <v>4036</v>
      </c>
      <c r="G1550" s="1" t="n">
        <v>201</v>
      </c>
      <c r="H1550" s="1" t="n">
        <v>50000</v>
      </c>
      <c r="I1550" s="101" t="s">
        <v>180</v>
      </c>
      <c r="J1550" s="1"/>
      <c r="K1550" s="1" t="n">
        <f aca="false">IFERROR(VLOOKUP(A1550,'[2]Pivot HorizontalMRP'!$A$4:$B$2689,2,0),0)</f>
        <v>0</v>
      </c>
      <c r="L1550" s="1" t="n">
        <f aca="false">IFERROR(VLOOKUP(A1550,'[2]Pivot HorizontalMRP'!$A$4:$C$2689,3,0),0)</f>
        <v>9372</v>
      </c>
      <c r="M1550" s="1" t="n">
        <f aca="false">IFERROR(VLOOKUP(A1550,'[2]Pivot HorizontalMRP'!$A$4:$D$2689,0.4,0),0)</f>
        <v>0</v>
      </c>
      <c r="N1550" s="1" t="n">
        <f aca="false">IFERROR(VLOOKUP(A1550,'[2]Pivot HorizontalMRP'!$A$4:$E$2689,5,0),0)</f>
        <v>0</v>
      </c>
      <c r="O1550" s="1" t="n">
        <f aca="false">K1550+L1550</f>
        <v>9372</v>
      </c>
      <c r="P1550" s="1" t="n">
        <f aca="false">K1550+L1550+M1550+N1550</f>
        <v>9372</v>
      </c>
      <c r="Q1550" s="1" t="n">
        <f aca="false">IFERROR(VLOOKUP(A1550,'[2]Pivot HorizontalMRP'!$A$4:$F$2689,6,0),0)</f>
        <v>235</v>
      </c>
      <c r="R1550" s="1" t="n">
        <f aca="false">IFERROR(VLOOKUP(A1550,'[2]Pivot HorizontalMRP'!$A$4:$G$2689,7,0),0)</f>
        <v>332</v>
      </c>
      <c r="S1550" s="1" t="n">
        <f aca="false">IFERROR(VLOOKUP(A1550,'[2]Pivot HorizontalMRP'!$A$4:$H$2689,8,0),0)</f>
        <v>362</v>
      </c>
      <c r="T1550" s="1" t="n">
        <f aca="false">IFERROR(VLOOKUP(A1550,'[2]Pivot HorizontalMRP'!$A$4:$I$2689,9,0),0)</f>
        <v>121</v>
      </c>
      <c r="U1550" s="1" t="n">
        <f aca="false">IF(I1550="delivery",O1550-SUM(Q1550+R1550),IF(I1550="PO",P1550-SUM(Q1550:R1550)))</f>
        <v>8805</v>
      </c>
      <c r="V1550" s="81" t="n">
        <v>0.00338</v>
      </c>
      <c r="W1550" s="81"/>
      <c r="X1550" s="81" t="n">
        <f aca="false">W1550-V1550</f>
        <v>-0.00338</v>
      </c>
      <c r="Y1550" s="81"/>
      <c r="Z1550" s="81"/>
      <c r="AA1550" s="81"/>
      <c r="AB1550" s="81"/>
      <c r="AC1550" s="81"/>
      <c r="AD1550" s="81"/>
      <c r="AE1550" s="81"/>
      <c r="AF1550" s="81"/>
      <c r="AG1550" s="81"/>
      <c r="AH1550" s="81"/>
      <c r="AI1550" s="81"/>
      <c r="AJ1550" s="81"/>
      <c r="AK1550" s="81"/>
      <c r="AL1550" s="81"/>
      <c r="AM1550" s="81"/>
      <c r="AN1550" s="81"/>
      <c r="AO1550" s="81" t="str">
        <f aca="false">D1550</f>
        <v>Sanmina</v>
      </c>
      <c r="AP1550" s="1" t="s">
        <v>3124</v>
      </c>
      <c r="AQ1550" s="1"/>
      <c r="AR1550" s="1"/>
      <c r="AS1550" s="1"/>
      <c r="AT1550" s="1"/>
      <c r="AU1550" s="1"/>
      <c r="AV1550" s="1"/>
      <c r="AW1550" s="1"/>
      <c r="AX1550" s="1"/>
      <c r="AY1550" s="1"/>
      <c r="AZ1550" s="1"/>
      <c r="BA1550" s="1"/>
      <c r="BB1550" s="1"/>
      <c r="BC1550" s="1"/>
      <c r="BD1550" s="1"/>
      <c r="BE1550" s="1"/>
      <c r="BF1550" s="1" t="s">
        <v>14668</v>
      </c>
      <c r="BG1550" s="1" t="s">
        <v>183</v>
      </c>
      <c r="BH1550" s="1"/>
      <c r="BI1550" s="1"/>
    </row>
    <row r="1551" customFormat="false" ht="12.75" hidden="false" customHeight="false" outlineLevel="0" collapsed="false">
      <c r="A1551" s="1" t="s">
        <v>4037</v>
      </c>
      <c r="B1551" s="1" t="s">
        <v>4038</v>
      </c>
      <c r="C1551" s="1" t="s">
        <v>177</v>
      </c>
      <c r="D1551" s="1" t="s">
        <v>1471</v>
      </c>
      <c r="E1551" s="1" t="s">
        <v>15991</v>
      </c>
      <c r="F1551" s="1" t="s">
        <v>4040</v>
      </c>
      <c r="G1551" s="1" t="n">
        <v>157</v>
      </c>
      <c r="H1551" s="1" t="n">
        <v>10000</v>
      </c>
      <c r="I1551" s="101" t="s">
        <v>180</v>
      </c>
      <c r="J1551" s="1"/>
      <c r="K1551" s="1" t="n">
        <f aca="false">IFERROR(VLOOKUP(A1551,'[2]Pivot HorizontalMRP'!$A$4:$B$2689,2,0),0)</f>
        <v>0</v>
      </c>
      <c r="L1551" s="1" t="n">
        <f aca="false">IFERROR(VLOOKUP(A1551,'[2]Pivot HorizontalMRP'!$A$4:$C$2689,3,0),0)</f>
        <v>112184</v>
      </c>
      <c r="M1551" s="1" t="n">
        <f aca="false">IFERROR(VLOOKUP(A1551,'[2]Pivot HorizontalMRP'!$A$4:$D$2689,0.4,0),0)</f>
        <v>0</v>
      </c>
      <c r="N1551" s="1" t="n">
        <f aca="false">IFERROR(VLOOKUP(A1551,'[2]Pivot HorizontalMRP'!$A$4:$E$2689,5,0),0)</f>
        <v>0</v>
      </c>
      <c r="O1551" s="1" t="n">
        <f aca="false">K1551+L1551</f>
        <v>112184</v>
      </c>
      <c r="P1551" s="1" t="n">
        <f aca="false">K1551+L1551+M1551+N1551</f>
        <v>112184</v>
      </c>
      <c r="Q1551" s="1" t="n">
        <f aca="false">IFERROR(VLOOKUP(A1551,'[2]Pivot HorizontalMRP'!$A$4:$F$2689,6,0),0)</f>
        <v>10021</v>
      </c>
      <c r="R1551" s="1" t="n">
        <f aca="false">IFERROR(VLOOKUP(A1551,'[2]Pivot HorizontalMRP'!$A$4:$G$2689,7,0),0)</f>
        <v>20148</v>
      </c>
      <c r="S1551" s="1" t="n">
        <f aca="false">IFERROR(VLOOKUP(A1551,'[2]Pivot HorizontalMRP'!$A$4:$H$2689,8,0),0)</f>
        <v>24673</v>
      </c>
      <c r="T1551" s="1" t="n">
        <f aca="false">IFERROR(VLOOKUP(A1551,'[2]Pivot HorizontalMRP'!$A$4:$I$2689,9,0),0)</f>
        <v>10747</v>
      </c>
      <c r="U1551" s="1" t="n">
        <f aca="false">IF(I1551="delivery",O1551-SUM(Q1551+R1551),IF(I1551="PO",P1551-SUM(Q1551:R1551)))</f>
        <v>82015</v>
      </c>
      <c r="V1551" s="81" t="n">
        <v>0.00109</v>
      </c>
      <c r="W1551" s="81"/>
      <c r="X1551" s="81" t="n">
        <f aca="false">W1551-V1551</f>
        <v>-0.00109</v>
      </c>
      <c r="Y1551" s="81"/>
      <c r="Z1551" s="81"/>
      <c r="AA1551" s="81" t="n">
        <v>0.0026</v>
      </c>
      <c r="AB1551" s="81"/>
      <c r="AC1551" s="81"/>
      <c r="AD1551" s="81"/>
      <c r="AE1551" s="81"/>
      <c r="AF1551" s="81"/>
      <c r="AG1551" s="81"/>
      <c r="AH1551" s="81"/>
      <c r="AI1551" s="81"/>
      <c r="AJ1551" s="81"/>
      <c r="AK1551" s="81"/>
      <c r="AL1551" s="81"/>
      <c r="AM1551" s="81"/>
      <c r="AN1551" s="81"/>
      <c r="AO1551" s="81" t="str">
        <f aca="false">D1551</f>
        <v>Sanmina</v>
      </c>
      <c r="AP1551" s="1" t="s">
        <v>3124</v>
      </c>
      <c r="AQ1551" s="1"/>
      <c r="AR1551" s="1"/>
      <c r="AS1551" s="1"/>
      <c r="AT1551" s="1"/>
      <c r="AU1551" s="1"/>
      <c r="AV1551" s="1"/>
      <c r="AW1551" s="1"/>
      <c r="AX1551" s="1"/>
      <c r="AY1551" s="1"/>
      <c r="AZ1551" s="1"/>
      <c r="BA1551" s="1"/>
      <c r="BB1551" s="1"/>
      <c r="BC1551" s="1"/>
      <c r="BD1551" s="1"/>
      <c r="BE1551" s="1"/>
      <c r="BF1551" s="1" t="s">
        <v>14668</v>
      </c>
      <c r="BG1551" s="1" t="s">
        <v>183</v>
      </c>
      <c r="BH1551" s="1"/>
      <c r="BI1551" s="1"/>
    </row>
    <row r="1552" customFormat="false" ht="12.75" hidden="false" customHeight="false" outlineLevel="0" collapsed="false">
      <c r="A1552" s="1" t="s">
        <v>4041</v>
      </c>
      <c r="B1552" s="1" t="s">
        <v>4042</v>
      </c>
      <c r="C1552" s="1" t="s">
        <v>177</v>
      </c>
      <c r="D1552" s="1" t="s">
        <v>1471</v>
      </c>
      <c r="E1552" s="1" t="s">
        <v>15992</v>
      </c>
      <c r="F1552" s="1" t="s">
        <v>15993</v>
      </c>
      <c r="G1552" s="1" t="n">
        <v>121</v>
      </c>
      <c r="H1552" s="1" t="n">
        <v>15000</v>
      </c>
      <c r="I1552" s="101" t="s">
        <v>180</v>
      </c>
      <c r="J1552" s="1"/>
      <c r="K1552" s="1" t="n">
        <f aca="false">IFERROR(VLOOKUP(A1552,'[2]Pivot HorizontalMRP'!$A$4:$B$2689,2,0),0)</f>
        <v>0</v>
      </c>
      <c r="L1552" s="1" t="n">
        <f aca="false">IFERROR(VLOOKUP(A1552,'[2]Pivot HorizontalMRP'!$A$4:$C$2689,3,0),0)</f>
        <v>1261630</v>
      </c>
      <c r="M1552" s="1" t="n">
        <f aca="false">IFERROR(VLOOKUP(A1552,'[2]Pivot HorizontalMRP'!$A$4:$D$2689,0.4,0),0)</f>
        <v>0</v>
      </c>
      <c r="N1552" s="1" t="n">
        <f aca="false">IFERROR(VLOOKUP(A1552,'[2]Pivot HorizontalMRP'!$A$4:$E$2689,5,0),0)</f>
        <v>0</v>
      </c>
      <c r="O1552" s="1" t="n">
        <f aca="false">K1552+L1552</f>
        <v>1261630</v>
      </c>
      <c r="P1552" s="1" t="n">
        <f aca="false">K1552+L1552+M1552+N1552</f>
        <v>1261630</v>
      </c>
      <c r="Q1552" s="1" t="n">
        <f aca="false">IFERROR(VLOOKUP(A1552,'[2]Pivot HorizontalMRP'!$A$4:$F$2689,6,0),0)</f>
        <v>3640</v>
      </c>
      <c r="R1552" s="1" t="n">
        <f aca="false">IFERROR(VLOOKUP(A1552,'[2]Pivot HorizontalMRP'!$A$4:$G$2689,7,0),0)</f>
        <v>4520</v>
      </c>
      <c r="S1552" s="1" t="n">
        <f aca="false">IFERROR(VLOOKUP(A1552,'[2]Pivot HorizontalMRP'!$A$4:$H$2689,8,0),0)</f>
        <v>5260</v>
      </c>
      <c r="T1552" s="1" t="n">
        <f aca="false">IFERROR(VLOOKUP(A1552,'[2]Pivot HorizontalMRP'!$A$4:$I$2689,9,0),0)</f>
        <v>3690</v>
      </c>
      <c r="U1552" s="1" t="n">
        <f aca="false">IF(I1552="delivery",O1552-SUM(Q1552+R1552),IF(I1552="PO",P1552-SUM(Q1552:R1552)))</f>
        <v>1253470</v>
      </c>
      <c r="V1552" s="81" t="n">
        <v>0.00172</v>
      </c>
      <c r="W1552" s="81"/>
      <c r="X1552" s="81" t="n">
        <f aca="false">W1552-V1552</f>
        <v>-0.00172</v>
      </c>
      <c r="Y1552" s="81"/>
      <c r="Z1552" s="81"/>
      <c r="AA1552" s="81"/>
      <c r="AB1552" s="81"/>
      <c r="AC1552" s="81"/>
      <c r="AD1552" s="81"/>
      <c r="AE1552" s="81"/>
      <c r="AF1552" s="81"/>
      <c r="AG1552" s="81"/>
      <c r="AH1552" s="81"/>
      <c r="AI1552" s="81"/>
      <c r="AJ1552" s="81"/>
      <c r="AK1552" s="81"/>
      <c r="AL1552" s="81"/>
      <c r="AM1552" s="81"/>
      <c r="AN1552" s="81"/>
      <c r="AO1552" s="81" t="str">
        <f aca="false">D1552</f>
        <v>Sanmina</v>
      </c>
      <c r="AP1552" s="1" t="s">
        <v>3124</v>
      </c>
      <c r="AQ1552" s="1"/>
      <c r="AR1552" s="1"/>
      <c r="AS1552" s="1"/>
      <c r="AT1552" s="1"/>
      <c r="AU1552" s="1"/>
      <c r="AV1552" s="1"/>
      <c r="AW1552" s="1"/>
      <c r="AX1552" s="1"/>
      <c r="AY1552" s="1"/>
      <c r="AZ1552" s="1"/>
      <c r="BA1552" s="1"/>
      <c r="BB1552" s="1"/>
      <c r="BC1552" s="1"/>
      <c r="BD1552" s="1"/>
      <c r="BE1552" s="1"/>
      <c r="BF1552" s="1" t="s">
        <v>14668</v>
      </c>
      <c r="BG1552" s="1" t="s">
        <v>183</v>
      </c>
      <c r="BH1552" s="1"/>
      <c r="BI1552" s="1"/>
    </row>
    <row r="1553" customFormat="false" ht="12.75" hidden="false" customHeight="false" outlineLevel="0" collapsed="false">
      <c r="A1553" s="1" t="s">
        <v>4045</v>
      </c>
      <c r="B1553" s="1" t="s">
        <v>4046</v>
      </c>
      <c r="C1553" s="1" t="s">
        <v>177</v>
      </c>
      <c r="D1553" s="1" t="s">
        <v>1471</v>
      </c>
      <c r="E1553" s="1" t="s">
        <v>15994</v>
      </c>
      <c r="F1553" s="1" t="s">
        <v>4048</v>
      </c>
      <c r="G1553" s="1" t="n">
        <v>152</v>
      </c>
      <c r="H1553" s="1" t="n">
        <v>3000</v>
      </c>
      <c r="I1553" s="101" t="s">
        <v>180</v>
      </c>
      <c r="J1553" s="1"/>
      <c r="K1553" s="1" t="n">
        <f aca="false">IFERROR(VLOOKUP(A1553,'[2]Pivot HorizontalMRP'!$A$4:$B$2689,2,0),0)</f>
        <v>0</v>
      </c>
      <c r="L1553" s="1" t="n">
        <f aca="false">IFERROR(VLOOKUP(A1553,'[2]Pivot HorizontalMRP'!$A$4:$C$2689,3,0),0)</f>
        <v>19051</v>
      </c>
      <c r="M1553" s="1" t="n">
        <f aca="false">IFERROR(VLOOKUP(A1553,'[2]Pivot HorizontalMRP'!$A$4:$D$2689,0.4,0),0)</f>
        <v>0</v>
      </c>
      <c r="N1553" s="1" t="n">
        <f aca="false">IFERROR(VLOOKUP(A1553,'[2]Pivot HorizontalMRP'!$A$4:$E$2689,5,0),0)</f>
        <v>0</v>
      </c>
      <c r="O1553" s="1" t="n">
        <f aca="false">K1553+L1553</f>
        <v>19051</v>
      </c>
      <c r="P1553" s="1" t="n">
        <f aca="false">K1553+L1553+M1553+N1553</f>
        <v>19051</v>
      </c>
      <c r="Q1553" s="1" t="n">
        <f aca="false">IFERROR(VLOOKUP(A1553,'[2]Pivot HorizontalMRP'!$A$4:$F$2689,6,0),0)</f>
        <v>9568</v>
      </c>
      <c r="R1553" s="1" t="n">
        <f aca="false">IFERROR(VLOOKUP(A1553,'[2]Pivot HorizontalMRP'!$A$4:$G$2689,7,0),0)</f>
        <v>4572</v>
      </c>
      <c r="S1553" s="1" t="n">
        <f aca="false">IFERROR(VLOOKUP(A1553,'[2]Pivot HorizontalMRP'!$A$4:$H$2689,8,0),0)</f>
        <v>5052</v>
      </c>
      <c r="T1553" s="1" t="n">
        <f aca="false">IFERROR(VLOOKUP(A1553,'[2]Pivot HorizontalMRP'!$A$4:$I$2689,9,0),0)</f>
        <v>3258</v>
      </c>
      <c r="U1553" s="1" t="n">
        <f aca="false">IF(I1553="delivery",O1553-SUM(Q1553+R1553),IF(I1553="PO",P1553-SUM(Q1553:R1553)))</f>
        <v>4911</v>
      </c>
      <c r="V1553" s="81" t="n">
        <v>0.1673</v>
      </c>
      <c r="W1553" s="81"/>
      <c r="X1553" s="81" t="n">
        <f aca="false">W1553-V1553</f>
        <v>-0.1673</v>
      </c>
      <c r="Y1553" s="81"/>
      <c r="Z1553" s="81"/>
      <c r="AA1553" s="81" t="n">
        <v>0.24</v>
      </c>
      <c r="AB1553" s="81"/>
      <c r="AC1553" s="81"/>
      <c r="AD1553" s="81"/>
      <c r="AE1553" s="81"/>
      <c r="AF1553" s="81"/>
      <c r="AG1553" s="81"/>
      <c r="AH1553" s="81"/>
      <c r="AI1553" s="81"/>
      <c r="AJ1553" s="81"/>
      <c r="AK1553" s="81"/>
      <c r="AL1553" s="81"/>
      <c r="AM1553" s="81"/>
      <c r="AN1553" s="81"/>
      <c r="AO1553" s="81" t="str">
        <f aca="false">D1553</f>
        <v>Sanmina</v>
      </c>
      <c r="AP1553" s="1" t="s">
        <v>3124</v>
      </c>
      <c r="AQ1553" s="1"/>
      <c r="AR1553" s="1"/>
      <c r="AS1553" s="1"/>
      <c r="AT1553" s="1"/>
      <c r="AU1553" s="1"/>
      <c r="AV1553" s="1"/>
      <c r="AW1553" s="1"/>
      <c r="AX1553" s="1"/>
      <c r="AY1553" s="1"/>
      <c r="AZ1553" s="1"/>
      <c r="BA1553" s="1"/>
      <c r="BB1553" s="1"/>
      <c r="BC1553" s="1"/>
      <c r="BD1553" s="1"/>
      <c r="BE1553" s="1"/>
      <c r="BF1553" s="1" t="s">
        <v>14668</v>
      </c>
      <c r="BG1553" s="1" t="s">
        <v>183</v>
      </c>
      <c r="BH1553" s="1"/>
      <c r="BI1553" s="1"/>
    </row>
    <row r="1554" customFormat="false" ht="12.75" hidden="false" customHeight="false" outlineLevel="0" collapsed="false">
      <c r="A1554" s="1" t="s">
        <v>4049</v>
      </c>
      <c r="B1554" s="1" t="s">
        <v>4050</v>
      </c>
      <c r="C1554" s="1" t="s">
        <v>177</v>
      </c>
      <c r="D1554" s="1" t="s">
        <v>1471</v>
      </c>
      <c r="E1554" s="1" t="s">
        <v>15995</v>
      </c>
      <c r="F1554" s="1" t="s">
        <v>4052</v>
      </c>
      <c r="G1554" s="1" t="n">
        <v>167</v>
      </c>
      <c r="H1554" s="1" t="n">
        <v>2000</v>
      </c>
      <c r="I1554" s="101" t="s">
        <v>180</v>
      </c>
      <c r="J1554" s="1"/>
      <c r="K1554" s="1" t="n">
        <f aca="false">IFERROR(VLOOKUP(A1554,'[2]Pivot HorizontalMRP'!$A$4:$B$2689,2,0),0)</f>
        <v>0</v>
      </c>
      <c r="L1554" s="1" t="n">
        <f aca="false">IFERROR(VLOOKUP(A1554,'[2]Pivot HorizontalMRP'!$A$4:$C$2689,3,0),0)</f>
        <v>14253</v>
      </c>
      <c r="M1554" s="1" t="n">
        <f aca="false">IFERROR(VLOOKUP(A1554,'[2]Pivot HorizontalMRP'!$A$4:$D$2689,0.4,0),0)</f>
        <v>0</v>
      </c>
      <c r="N1554" s="1" t="n">
        <f aca="false">IFERROR(VLOOKUP(A1554,'[2]Pivot HorizontalMRP'!$A$4:$E$2689,5,0),0)</f>
        <v>0</v>
      </c>
      <c r="O1554" s="1" t="n">
        <f aca="false">K1554+L1554</f>
        <v>14253</v>
      </c>
      <c r="P1554" s="1" t="n">
        <f aca="false">K1554+L1554+M1554+N1554</f>
        <v>14253</v>
      </c>
      <c r="Q1554" s="1" t="n">
        <f aca="false">IFERROR(VLOOKUP(A1554,'[2]Pivot HorizontalMRP'!$A$4:$F$2689,6,0),0)</f>
        <v>3859</v>
      </c>
      <c r="R1554" s="1" t="n">
        <f aca="false">IFERROR(VLOOKUP(A1554,'[2]Pivot HorizontalMRP'!$A$4:$G$2689,7,0),0)</f>
        <v>5977</v>
      </c>
      <c r="S1554" s="1" t="n">
        <f aca="false">IFERROR(VLOOKUP(A1554,'[2]Pivot HorizontalMRP'!$A$4:$H$2689,8,0),0)</f>
        <v>4265</v>
      </c>
      <c r="T1554" s="1" t="n">
        <f aca="false">IFERROR(VLOOKUP(A1554,'[2]Pivot HorizontalMRP'!$A$4:$I$2689,9,0),0)</f>
        <v>2591</v>
      </c>
      <c r="U1554" s="1" t="n">
        <f aca="false">IF(I1554="delivery",O1554-SUM(Q1554+R1554),IF(I1554="PO",P1554-SUM(Q1554:R1554)))</f>
        <v>4417</v>
      </c>
      <c r="V1554" s="81" t="n">
        <v>0.0356</v>
      </c>
      <c r="W1554" s="81"/>
      <c r="X1554" s="81" t="n">
        <f aca="false">W1554-V1554</f>
        <v>-0.0356</v>
      </c>
      <c r="Y1554" s="81"/>
      <c r="Z1554" s="81"/>
      <c r="AA1554" s="81"/>
      <c r="AB1554" s="81"/>
      <c r="AC1554" s="81"/>
      <c r="AD1554" s="81"/>
      <c r="AE1554" s="81"/>
      <c r="AF1554" s="81"/>
      <c r="AG1554" s="81"/>
      <c r="AH1554" s="81"/>
      <c r="AI1554" s="81"/>
      <c r="AJ1554" s="81"/>
      <c r="AK1554" s="81"/>
      <c r="AL1554" s="81"/>
      <c r="AM1554" s="81"/>
      <c r="AN1554" s="81"/>
      <c r="AO1554" s="81" t="str">
        <f aca="false">D1554</f>
        <v>Sanmina</v>
      </c>
      <c r="AP1554" s="1" t="s">
        <v>3124</v>
      </c>
      <c r="AQ1554" s="1"/>
      <c r="AR1554" s="1"/>
      <c r="AS1554" s="1"/>
      <c r="AT1554" s="1"/>
      <c r="AU1554" s="1"/>
      <c r="AV1554" s="1"/>
      <c r="AW1554" s="1"/>
      <c r="AX1554" s="1"/>
      <c r="AY1554" s="1"/>
      <c r="AZ1554" s="1"/>
      <c r="BA1554" s="1"/>
      <c r="BB1554" s="1"/>
      <c r="BC1554" s="1"/>
      <c r="BD1554" s="1"/>
      <c r="BE1554" s="1"/>
      <c r="BF1554" s="1" t="s">
        <v>14668</v>
      </c>
      <c r="BG1554" s="1" t="s">
        <v>183</v>
      </c>
      <c r="BH1554" s="1"/>
      <c r="BI1554" s="1"/>
    </row>
    <row r="1555" customFormat="false" ht="12.75" hidden="false" customHeight="false" outlineLevel="0" collapsed="false">
      <c r="A1555" s="1" t="s">
        <v>4053</v>
      </c>
      <c r="B1555" s="1" t="s">
        <v>4054</v>
      </c>
      <c r="C1555" s="1" t="s">
        <v>177</v>
      </c>
      <c r="D1555" s="1" t="s">
        <v>1471</v>
      </c>
      <c r="E1555" s="1" t="s">
        <v>15996</v>
      </c>
      <c r="F1555" s="1" t="s">
        <v>4056</v>
      </c>
      <c r="G1555" s="1" t="n">
        <v>216</v>
      </c>
      <c r="H1555" s="1" t="n">
        <v>3000</v>
      </c>
      <c r="I1555" s="101" t="s">
        <v>180</v>
      </c>
      <c r="J1555" s="1"/>
      <c r="K1555" s="1" t="n">
        <f aca="false">IFERROR(VLOOKUP(A1555,'[2]Pivot HorizontalMRP'!$A$4:$B$2689,2,0),0)</f>
        <v>0</v>
      </c>
      <c r="L1555" s="1" t="n">
        <f aca="false">IFERROR(VLOOKUP(A1555,'[2]Pivot HorizontalMRP'!$A$4:$C$2689,3,0),0)</f>
        <v>4708</v>
      </c>
      <c r="M1555" s="1" t="n">
        <f aca="false">IFERROR(VLOOKUP(A1555,'[2]Pivot HorizontalMRP'!$A$4:$D$2689,0.4,0),0)</f>
        <v>0</v>
      </c>
      <c r="N1555" s="1" t="n">
        <f aca="false">IFERROR(VLOOKUP(A1555,'[2]Pivot HorizontalMRP'!$A$4:$E$2689,5,0),0)</f>
        <v>4000</v>
      </c>
      <c r="O1555" s="1" t="n">
        <f aca="false">K1555+L1555</f>
        <v>4708</v>
      </c>
      <c r="P1555" s="1" t="n">
        <f aca="false">K1555+L1555+M1555+N1555</f>
        <v>8708</v>
      </c>
      <c r="Q1555" s="1" t="n">
        <f aca="false">IFERROR(VLOOKUP(A1555,'[2]Pivot HorizontalMRP'!$A$4:$F$2689,6,0),0)</f>
        <v>1892</v>
      </c>
      <c r="R1555" s="1" t="n">
        <f aca="false">IFERROR(VLOOKUP(A1555,'[2]Pivot HorizontalMRP'!$A$4:$G$2689,7,0),0)</f>
        <v>2773</v>
      </c>
      <c r="S1555" s="1" t="n">
        <f aca="false">IFERROR(VLOOKUP(A1555,'[2]Pivot HorizontalMRP'!$A$4:$H$2689,8,0),0)</f>
        <v>2948</v>
      </c>
      <c r="T1555" s="1" t="n">
        <f aca="false">IFERROR(VLOOKUP(A1555,'[2]Pivot HorizontalMRP'!$A$4:$I$2689,9,0),0)</f>
        <v>993</v>
      </c>
      <c r="U1555" s="1" t="n">
        <f aca="false">IF(I1555="delivery",O1555-SUM(Q1555+R1555),IF(I1555="PO",P1555-SUM(Q1555:R1555)))</f>
        <v>43</v>
      </c>
      <c r="V1555" s="81" t="n">
        <v>0.00485</v>
      </c>
      <c r="W1555" s="81"/>
      <c r="X1555" s="81" t="n">
        <f aca="false">W1555-V1555</f>
        <v>-0.00485</v>
      </c>
      <c r="Y1555" s="81"/>
      <c r="Z1555" s="81"/>
      <c r="AA1555" s="81"/>
      <c r="AB1555" s="81"/>
      <c r="AC1555" s="81"/>
      <c r="AD1555" s="81"/>
      <c r="AE1555" s="81"/>
      <c r="AF1555" s="81"/>
      <c r="AG1555" s="81"/>
      <c r="AH1555" s="81"/>
      <c r="AI1555" s="81"/>
      <c r="AJ1555" s="81"/>
      <c r="AK1555" s="81"/>
      <c r="AL1555" s="81"/>
      <c r="AM1555" s="81"/>
      <c r="AN1555" s="81"/>
      <c r="AO1555" s="81" t="str">
        <f aca="false">D1555</f>
        <v>Sanmina</v>
      </c>
      <c r="AP1555" s="1" t="s">
        <v>3124</v>
      </c>
      <c r="AQ1555" s="1"/>
      <c r="AR1555" s="1"/>
      <c r="AS1555" s="1"/>
      <c r="AT1555" s="1"/>
      <c r="AU1555" s="1"/>
      <c r="AV1555" s="1"/>
      <c r="AW1555" s="1"/>
      <c r="AX1555" s="1"/>
      <c r="AY1555" s="1"/>
      <c r="AZ1555" s="1"/>
      <c r="BA1555" s="1"/>
      <c r="BB1555" s="1"/>
      <c r="BC1555" s="1"/>
      <c r="BD1555" s="1"/>
      <c r="BE1555" s="1"/>
      <c r="BF1555" s="1" t="s">
        <v>14668</v>
      </c>
      <c r="BG1555" s="1" t="s">
        <v>183</v>
      </c>
      <c r="BH1555" s="1"/>
      <c r="BI1555" s="1"/>
    </row>
    <row r="1556" customFormat="false" ht="12.75" hidden="false" customHeight="false" outlineLevel="0" collapsed="false">
      <c r="A1556" s="1" t="s">
        <v>4057</v>
      </c>
      <c r="B1556" s="1" t="s">
        <v>4058</v>
      </c>
      <c r="C1556" s="1" t="s">
        <v>177</v>
      </c>
      <c r="D1556" s="1" t="s">
        <v>1471</v>
      </c>
      <c r="E1556" s="1" t="s">
        <v>15997</v>
      </c>
      <c r="F1556" s="1" t="s">
        <v>15998</v>
      </c>
      <c r="G1556" s="1" t="n">
        <v>157</v>
      </c>
      <c r="H1556" s="1" t="n">
        <v>10000</v>
      </c>
      <c r="I1556" s="101" t="s">
        <v>180</v>
      </c>
      <c r="J1556" s="1"/>
      <c r="K1556" s="1" t="n">
        <f aca="false">IFERROR(VLOOKUP(A1556,'[2]Pivot HorizontalMRP'!$A$4:$B$2689,2,0),0)</f>
        <v>0</v>
      </c>
      <c r="L1556" s="1" t="n">
        <f aca="false">IFERROR(VLOOKUP(A1556,'[2]Pivot HorizontalMRP'!$A$4:$C$2689,3,0),0)</f>
        <v>204136</v>
      </c>
      <c r="M1556" s="1" t="n">
        <f aca="false">IFERROR(VLOOKUP(A1556,'[2]Pivot HorizontalMRP'!$A$4:$D$2689,0.4,0),0)</f>
        <v>0</v>
      </c>
      <c r="N1556" s="1" t="n">
        <f aca="false">IFERROR(VLOOKUP(A1556,'[2]Pivot HorizontalMRP'!$A$4:$E$2689,5,0),0)</f>
        <v>30000</v>
      </c>
      <c r="O1556" s="1" t="n">
        <f aca="false">K1556+L1556</f>
        <v>204136</v>
      </c>
      <c r="P1556" s="1" t="n">
        <f aca="false">K1556+L1556+M1556+N1556</f>
        <v>234136</v>
      </c>
      <c r="Q1556" s="1" t="n">
        <f aca="false">IFERROR(VLOOKUP(A1556,'[2]Pivot HorizontalMRP'!$A$4:$F$2689,6,0),0)</f>
        <v>54937</v>
      </c>
      <c r="R1556" s="1" t="n">
        <f aca="false">IFERROR(VLOOKUP(A1556,'[2]Pivot HorizontalMRP'!$A$4:$G$2689,7,0),0)</f>
        <v>41730</v>
      </c>
      <c r="S1556" s="1" t="n">
        <f aca="false">IFERROR(VLOOKUP(A1556,'[2]Pivot HorizontalMRP'!$A$4:$H$2689,8,0),0)</f>
        <v>46860</v>
      </c>
      <c r="T1556" s="1" t="n">
        <f aca="false">IFERROR(VLOOKUP(A1556,'[2]Pivot HorizontalMRP'!$A$4:$I$2689,9,0),0)</f>
        <v>27640</v>
      </c>
      <c r="U1556" s="1" t="n">
        <f aca="false">IF(I1556="delivery",O1556-SUM(Q1556+R1556),IF(I1556="PO",P1556-SUM(Q1556:R1556)))</f>
        <v>107469</v>
      </c>
      <c r="V1556" s="81" t="n">
        <v>0.0026</v>
      </c>
      <c r="W1556" s="81"/>
      <c r="X1556" s="81" t="n">
        <f aca="false">W1556-V1556</f>
        <v>-0.0026</v>
      </c>
      <c r="Y1556" s="81"/>
      <c r="Z1556" s="81"/>
      <c r="AA1556" s="81" t="n">
        <v>0.00228</v>
      </c>
      <c r="AB1556" s="81"/>
      <c r="AC1556" s="81"/>
      <c r="AD1556" s="81"/>
      <c r="AE1556" s="81"/>
      <c r="AF1556" s="81"/>
      <c r="AG1556" s="81"/>
      <c r="AH1556" s="81"/>
      <c r="AI1556" s="81"/>
      <c r="AJ1556" s="81"/>
      <c r="AK1556" s="81"/>
      <c r="AL1556" s="81"/>
      <c r="AM1556" s="81"/>
      <c r="AN1556" s="81"/>
      <c r="AO1556" s="81" t="str">
        <f aca="false">D1556</f>
        <v>Sanmina</v>
      </c>
      <c r="AP1556" s="1" t="s">
        <v>3124</v>
      </c>
      <c r="AQ1556" s="1"/>
      <c r="AR1556" s="1"/>
      <c r="AS1556" s="1"/>
      <c r="AT1556" s="1"/>
      <c r="AU1556" s="1"/>
      <c r="AV1556" s="1"/>
      <c r="AW1556" s="1"/>
      <c r="AX1556" s="1"/>
      <c r="AY1556" s="1"/>
      <c r="AZ1556" s="1"/>
      <c r="BA1556" s="1"/>
      <c r="BB1556" s="1"/>
      <c r="BC1556" s="1"/>
      <c r="BD1556" s="1"/>
      <c r="BE1556" s="1"/>
      <c r="BF1556" s="1" t="s">
        <v>14668</v>
      </c>
      <c r="BG1556" s="1" t="s">
        <v>183</v>
      </c>
      <c r="BH1556" s="1"/>
      <c r="BI1556" s="1"/>
    </row>
    <row r="1557" customFormat="false" ht="12.75" hidden="false" customHeight="false" outlineLevel="0" collapsed="false">
      <c r="A1557" s="1" t="s">
        <v>4061</v>
      </c>
      <c r="B1557" s="1" t="s">
        <v>4062</v>
      </c>
      <c r="C1557" s="1" t="s">
        <v>177</v>
      </c>
      <c r="D1557" s="1" t="s">
        <v>1471</v>
      </c>
      <c r="E1557" s="1" t="s">
        <v>15999</v>
      </c>
      <c r="F1557" s="1" t="s">
        <v>4064</v>
      </c>
      <c r="G1557" s="1" t="n">
        <v>271</v>
      </c>
      <c r="H1557" s="1" t="n">
        <v>10000</v>
      </c>
      <c r="I1557" s="101" t="s">
        <v>180</v>
      </c>
      <c r="J1557" s="1"/>
      <c r="K1557" s="1" t="n">
        <f aca="false">IFERROR(VLOOKUP(A1557,'[2]Pivot HorizontalMRP'!$A$4:$B$2689,2,0),0)</f>
        <v>0</v>
      </c>
      <c r="L1557" s="1" t="n">
        <f aca="false">IFERROR(VLOOKUP(A1557,'[2]Pivot HorizontalMRP'!$A$4:$C$2689,3,0),0)</f>
        <v>1214902</v>
      </c>
      <c r="M1557" s="1" t="n">
        <f aca="false">IFERROR(VLOOKUP(A1557,'[2]Pivot HorizontalMRP'!$A$4:$D$2689,0.4,0),0)</f>
        <v>0</v>
      </c>
      <c r="N1557" s="1" t="n">
        <f aca="false">IFERROR(VLOOKUP(A1557,'[2]Pivot HorizontalMRP'!$A$4:$E$2689,5,0),0)</f>
        <v>450000</v>
      </c>
      <c r="O1557" s="1" t="n">
        <f aca="false">K1557+L1557</f>
        <v>1214902</v>
      </c>
      <c r="P1557" s="1" t="n">
        <f aca="false">K1557+L1557+M1557+N1557</f>
        <v>1664902</v>
      </c>
      <c r="Q1557" s="1" t="n">
        <f aca="false">IFERROR(VLOOKUP(A1557,'[2]Pivot HorizontalMRP'!$A$4:$F$2689,6,0),0)</f>
        <v>1439762</v>
      </c>
      <c r="R1557" s="1" t="n">
        <f aca="false">IFERROR(VLOOKUP(A1557,'[2]Pivot HorizontalMRP'!$A$4:$G$2689,7,0),0)</f>
        <v>1280785</v>
      </c>
      <c r="S1557" s="1" t="n">
        <f aca="false">IFERROR(VLOOKUP(A1557,'[2]Pivot HorizontalMRP'!$A$4:$H$2689,8,0),0)</f>
        <v>1549646</v>
      </c>
      <c r="T1557" s="1" t="n">
        <f aca="false">IFERROR(VLOOKUP(A1557,'[2]Pivot HorizontalMRP'!$A$4:$I$2689,9,0),0)</f>
        <v>873564</v>
      </c>
      <c r="U1557" s="1" t="n">
        <f aca="false">IF(I1557="delivery",O1557-SUM(Q1557+R1557),IF(I1557="PO",P1557-SUM(Q1557:R1557)))</f>
        <v>-1505645</v>
      </c>
      <c r="V1557" s="81" t="n">
        <v>0.00225</v>
      </c>
      <c r="W1557" s="81"/>
      <c r="X1557" s="81" t="n">
        <f aca="false">W1557-V1557</f>
        <v>-0.00225</v>
      </c>
      <c r="Y1557" s="81"/>
      <c r="Z1557" s="81"/>
      <c r="AA1557" s="81" t="n">
        <v>0.0022</v>
      </c>
      <c r="AB1557" s="81"/>
      <c r="AC1557" s="81"/>
      <c r="AD1557" s="81"/>
      <c r="AE1557" s="81"/>
      <c r="AF1557" s="81"/>
      <c r="AG1557" s="81"/>
      <c r="AH1557" s="81"/>
      <c r="AI1557" s="81"/>
      <c r="AJ1557" s="81"/>
      <c r="AK1557" s="81"/>
      <c r="AL1557" s="81"/>
      <c r="AM1557" s="81"/>
      <c r="AN1557" s="81"/>
      <c r="AO1557" s="81" t="str">
        <f aca="false">D1557</f>
        <v>Sanmina</v>
      </c>
      <c r="AP1557" s="1" t="s">
        <v>3124</v>
      </c>
      <c r="AQ1557" s="1"/>
      <c r="AR1557" s="1"/>
      <c r="AS1557" s="1"/>
      <c r="AT1557" s="1"/>
      <c r="AU1557" s="1"/>
      <c r="AV1557" s="1"/>
      <c r="AW1557" s="1"/>
      <c r="AX1557" s="1"/>
      <c r="AY1557" s="1"/>
      <c r="AZ1557" s="1"/>
      <c r="BA1557" s="1"/>
      <c r="BB1557" s="1"/>
      <c r="BC1557" s="1"/>
      <c r="BD1557" s="1"/>
      <c r="BE1557" s="1"/>
      <c r="BF1557" s="1" t="s">
        <v>14668</v>
      </c>
      <c r="BG1557" s="1" t="s">
        <v>183</v>
      </c>
      <c r="BH1557" s="1"/>
      <c r="BI1557" s="1"/>
    </row>
    <row r="1558" customFormat="false" ht="12.75" hidden="false" customHeight="false" outlineLevel="0" collapsed="false">
      <c r="A1558" s="1" t="s">
        <v>4065</v>
      </c>
      <c r="B1558" s="1" t="s">
        <v>4066</v>
      </c>
      <c r="C1558" s="1" t="s">
        <v>177</v>
      </c>
      <c r="D1558" s="1" t="s">
        <v>1471</v>
      </c>
      <c r="E1558" s="1" t="s">
        <v>16000</v>
      </c>
      <c r="F1558" s="1" t="s">
        <v>4068</v>
      </c>
      <c r="G1558" s="1" t="n">
        <v>271</v>
      </c>
      <c r="H1558" s="1" t="n">
        <v>100000</v>
      </c>
      <c r="I1558" s="101" t="s">
        <v>180</v>
      </c>
      <c r="J1558" s="1"/>
      <c r="K1558" s="1" t="n">
        <f aca="false">IFERROR(VLOOKUP(A1558,'[2]Pivot HorizontalMRP'!$A$4:$B$2689,2,0),0)</f>
        <v>0</v>
      </c>
      <c r="L1558" s="1" t="n">
        <f aca="false">IFERROR(VLOOKUP(A1558,'[2]Pivot HorizontalMRP'!$A$4:$C$2689,3,0),0)</f>
        <v>185583</v>
      </c>
      <c r="M1558" s="1" t="n">
        <f aca="false">IFERROR(VLOOKUP(A1558,'[2]Pivot HorizontalMRP'!$A$4:$D$2689,0.4,0),0)</f>
        <v>0</v>
      </c>
      <c r="N1558" s="1" t="n">
        <f aca="false">IFERROR(VLOOKUP(A1558,'[2]Pivot HorizontalMRP'!$A$4:$E$2689,5,0),0)</f>
        <v>50000</v>
      </c>
      <c r="O1558" s="1" t="n">
        <f aca="false">K1558+L1558</f>
        <v>185583</v>
      </c>
      <c r="P1558" s="1" t="n">
        <f aca="false">K1558+L1558+M1558+N1558</f>
        <v>235583</v>
      </c>
      <c r="Q1558" s="1" t="n">
        <f aca="false">IFERROR(VLOOKUP(A1558,'[2]Pivot HorizontalMRP'!$A$4:$F$2689,6,0),0)</f>
        <v>104864</v>
      </c>
      <c r="R1558" s="1" t="n">
        <f aca="false">IFERROR(VLOOKUP(A1558,'[2]Pivot HorizontalMRP'!$A$4:$G$2689,7,0),0)</f>
        <v>70452</v>
      </c>
      <c r="S1558" s="1" t="n">
        <f aca="false">IFERROR(VLOOKUP(A1558,'[2]Pivot HorizontalMRP'!$A$4:$H$2689,8,0),0)</f>
        <v>62204</v>
      </c>
      <c r="T1558" s="1" t="n">
        <f aca="false">IFERROR(VLOOKUP(A1558,'[2]Pivot HorizontalMRP'!$A$4:$I$2689,9,0),0)</f>
        <v>38937</v>
      </c>
      <c r="U1558" s="1" t="n">
        <f aca="false">IF(I1558="delivery",O1558-SUM(Q1558+R1558),IF(I1558="PO",P1558-SUM(Q1558:R1558)))</f>
        <v>10267</v>
      </c>
      <c r="V1558" s="81" t="n">
        <v>0.00317</v>
      </c>
      <c r="W1558" s="81"/>
      <c r="X1558" s="81" t="n">
        <f aca="false">W1558-V1558</f>
        <v>-0.00317</v>
      </c>
      <c r="Y1558" s="81"/>
      <c r="Z1558" s="81"/>
      <c r="AA1558" s="81" t="n">
        <v>0.00341</v>
      </c>
      <c r="AB1558" s="81"/>
      <c r="AC1558" s="81"/>
      <c r="AD1558" s="81"/>
      <c r="AE1558" s="81"/>
      <c r="AF1558" s="81"/>
      <c r="AG1558" s="81"/>
      <c r="AH1558" s="81"/>
      <c r="AI1558" s="81"/>
      <c r="AJ1558" s="81"/>
      <c r="AK1558" s="81"/>
      <c r="AL1558" s="81"/>
      <c r="AM1558" s="81"/>
      <c r="AN1558" s="81"/>
      <c r="AO1558" s="81" t="str">
        <f aca="false">D1558</f>
        <v>Sanmina</v>
      </c>
      <c r="AP1558" s="1" t="s">
        <v>3124</v>
      </c>
      <c r="AQ1558" s="1"/>
      <c r="AR1558" s="1"/>
      <c r="AS1558" s="1"/>
      <c r="AT1558" s="1"/>
      <c r="AU1558" s="1"/>
      <c r="AV1558" s="1"/>
      <c r="AW1558" s="1"/>
      <c r="AX1558" s="1"/>
      <c r="AY1558" s="1"/>
      <c r="AZ1558" s="1"/>
      <c r="BA1558" s="1"/>
      <c r="BB1558" s="1"/>
      <c r="BC1558" s="1"/>
      <c r="BD1558" s="1"/>
      <c r="BE1558" s="1"/>
      <c r="BF1558" s="1" t="s">
        <v>14668</v>
      </c>
      <c r="BG1558" s="1" t="s">
        <v>183</v>
      </c>
      <c r="BH1558" s="1"/>
      <c r="BI1558" s="1"/>
    </row>
    <row r="1559" customFormat="false" ht="12.75" hidden="false" customHeight="false" outlineLevel="0" collapsed="false">
      <c r="A1559" s="1" t="s">
        <v>4069</v>
      </c>
      <c r="B1559" s="1" t="s">
        <v>4070</v>
      </c>
      <c r="C1559" s="1" t="s">
        <v>177</v>
      </c>
      <c r="D1559" s="1" t="s">
        <v>1471</v>
      </c>
      <c r="E1559" s="1" t="s">
        <v>16001</v>
      </c>
      <c r="F1559" s="1" t="s">
        <v>4072</v>
      </c>
      <c r="G1559" s="1" t="n">
        <v>271</v>
      </c>
      <c r="H1559" s="1" t="n">
        <v>50000</v>
      </c>
      <c r="I1559" s="101" t="s">
        <v>180</v>
      </c>
      <c r="J1559" s="1"/>
      <c r="K1559" s="1" t="n">
        <f aca="false">IFERROR(VLOOKUP(A1559,'[2]Pivot HorizontalMRP'!$A$4:$B$2689,2,0),0)</f>
        <v>0</v>
      </c>
      <c r="L1559" s="1" t="n">
        <f aca="false">IFERROR(VLOOKUP(A1559,'[2]Pivot HorizontalMRP'!$A$4:$C$2689,3,0),0)</f>
        <v>58861</v>
      </c>
      <c r="M1559" s="1" t="n">
        <f aca="false">IFERROR(VLOOKUP(A1559,'[2]Pivot HorizontalMRP'!$A$4:$D$2689,0.4,0),0)</f>
        <v>0</v>
      </c>
      <c r="N1559" s="1" t="n">
        <f aca="false">IFERROR(VLOOKUP(A1559,'[2]Pivot HorizontalMRP'!$A$4:$E$2689,5,0),0)</f>
        <v>10000</v>
      </c>
      <c r="O1559" s="1" t="n">
        <f aca="false">K1559+L1559</f>
        <v>58861</v>
      </c>
      <c r="P1559" s="1" t="n">
        <f aca="false">K1559+L1559+M1559+N1559</f>
        <v>68861</v>
      </c>
      <c r="Q1559" s="1" t="n">
        <f aca="false">IFERROR(VLOOKUP(A1559,'[2]Pivot HorizontalMRP'!$A$4:$F$2689,6,0),0)</f>
        <v>7771</v>
      </c>
      <c r="R1559" s="1" t="n">
        <f aca="false">IFERROR(VLOOKUP(A1559,'[2]Pivot HorizontalMRP'!$A$4:$G$2689,7,0),0)</f>
        <v>5401</v>
      </c>
      <c r="S1559" s="1" t="n">
        <f aca="false">IFERROR(VLOOKUP(A1559,'[2]Pivot HorizontalMRP'!$A$4:$H$2689,8,0),0)</f>
        <v>5441</v>
      </c>
      <c r="T1559" s="1" t="n">
        <f aca="false">IFERROR(VLOOKUP(A1559,'[2]Pivot HorizontalMRP'!$A$4:$I$2689,9,0),0)</f>
        <v>2980</v>
      </c>
      <c r="U1559" s="1" t="n">
        <f aca="false">IF(I1559="delivery",O1559-SUM(Q1559+R1559),IF(I1559="PO",P1559-SUM(Q1559:R1559)))</f>
        <v>45689</v>
      </c>
      <c r="V1559" s="81" t="n">
        <v>0.00279</v>
      </c>
      <c r="W1559" s="81"/>
      <c r="X1559" s="81" t="n">
        <f aca="false">W1559-V1559</f>
        <v>-0.00279</v>
      </c>
      <c r="Y1559" s="81"/>
      <c r="Z1559" s="81"/>
      <c r="AA1559" s="81" t="n">
        <v>0.00074</v>
      </c>
      <c r="AB1559" s="81"/>
      <c r="AC1559" s="81"/>
      <c r="AD1559" s="81"/>
      <c r="AE1559" s="81"/>
      <c r="AF1559" s="81"/>
      <c r="AG1559" s="81"/>
      <c r="AH1559" s="81"/>
      <c r="AI1559" s="81"/>
      <c r="AJ1559" s="81"/>
      <c r="AK1559" s="81"/>
      <c r="AL1559" s="81"/>
      <c r="AM1559" s="81"/>
      <c r="AN1559" s="81"/>
      <c r="AO1559" s="81" t="str">
        <f aca="false">D1559</f>
        <v>Sanmina</v>
      </c>
      <c r="AP1559" s="1" t="s">
        <v>3124</v>
      </c>
      <c r="AQ1559" s="1"/>
      <c r="AR1559" s="1"/>
      <c r="AS1559" s="1"/>
      <c r="AT1559" s="1"/>
      <c r="AU1559" s="1"/>
      <c r="AV1559" s="1"/>
      <c r="AW1559" s="1"/>
      <c r="AX1559" s="1"/>
      <c r="AY1559" s="1"/>
      <c r="AZ1559" s="1"/>
      <c r="BA1559" s="1"/>
      <c r="BB1559" s="1"/>
      <c r="BC1559" s="1"/>
      <c r="BD1559" s="1"/>
      <c r="BE1559" s="1"/>
      <c r="BF1559" s="1" t="s">
        <v>14668</v>
      </c>
      <c r="BG1559" s="1" t="s">
        <v>183</v>
      </c>
      <c r="BH1559" s="1"/>
      <c r="BI1559" s="1"/>
    </row>
    <row r="1560" customFormat="false" ht="12.75" hidden="false" customHeight="false" outlineLevel="0" collapsed="false">
      <c r="A1560" s="1" t="s">
        <v>4073</v>
      </c>
      <c r="B1560" s="1" t="s">
        <v>4074</v>
      </c>
      <c r="C1560" s="1" t="s">
        <v>177</v>
      </c>
      <c r="D1560" s="1" t="s">
        <v>1471</v>
      </c>
      <c r="E1560" s="1" t="s">
        <v>16002</v>
      </c>
      <c r="F1560" s="1" t="s">
        <v>4076</v>
      </c>
      <c r="G1560" s="1" t="n">
        <v>271</v>
      </c>
      <c r="H1560" s="1" t="n">
        <v>10000</v>
      </c>
      <c r="I1560" s="101" t="s">
        <v>180</v>
      </c>
      <c r="J1560" s="1"/>
      <c r="K1560" s="1" t="n">
        <f aca="false">IFERROR(VLOOKUP(A1560,'[2]Pivot HorizontalMRP'!$A$4:$B$2689,2,0),0)</f>
        <v>0</v>
      </c>
      <c r="L1560" s="1" t="n">
        <f aca="false">IFERROR(VLOOKUP(A1560,'[2]Pivot HorizontalMRP'!$A$4:$C$2689,3,0),0)</f>
        <v>27382</v>
      </c>
      <c r="M1560" s="1" t="n">
        <f aca="false">IFERROR(VLOOKUP(A1560,'[2]Pivot HorizontalMRP'!$A$4:$D$2689,0.4,0),0)</f>
        <v>0</v>
      </c>
      <c r="N1560" s="1" t="n">
        <f aca="false">IFERROR(VLOOKUP(A1560,'[2]Pivot HorizontalMRP'!$A$4:$E$2689,5,0),0)</f>
        <v>10000</v>
      </c>
      <c r="O1560" s="1" t="n">
        <f aca="false">K1560+L1560</f>
        <v>27382</v>
      </c>
      <c r="P1560" s="1" t="n">
        <f aca="false">K1560+L1560+M1560+N1560</f>
        <v>37382</v>
      </c>
      <c r="Q1560" s="1" t="n">
        <f aca="false">IFERROR(VLOOKUP(A1560,'[2]Pivot HorizontalMRP'!$A$4:$F$2689,6,0),0)</f>
        <v>12145</v>
      </c>
      <c r="R1560" s="1" t="n">
        <f aca="false">IFERROR(VLOOKUP(A1560,'[2]Pivot HorizontalMRP'!$A$4:$G$2689,7,0),0)</f>
        <v>7136</v>
      </c>
      <c r="S1560" s="1" t="n">
        <f aca="false">IFERROR(VLOOKUP(A1560,'[2]Pivot HorizontalMRP'!$A$4:$H$2689,8,0),0)</f>
        <v>6685</v>
      </c>
      <c r="T1560" s="1" t="n">
        <f aca="false">IFERROR(VLOOKUP(A1560,'[2]Pivot HorizontalMRP'!$A$4:$I$2689,9,0),0)</f>
        <v>4173</v>
      </c>
      <c r="U1560" s="1" t="n">
        <f aca="false">IF(I1560="delivery",O1560-SUM(Q1560+R1560),IF(I1560="PO",P1560-SUM(Q1560:R1560)))</f>
        <v>8101</v>
      </c>
      <c r="V1560" s="81" t="n">
        <v>0.0028</v>
      </c>
      <c r="W1560" s="81"/>
      <c r="X1560" s="81" t="n">
        <f aca="false">W1560-V1560</f>
        <v>-0.0028</v>
      </c>
      <c r="Y1560" s="81"/>
      <c r="Z1560" s="81"/>
      <c r="AA1560" s="81" t="n">
        <v>0.0028</v>
      </c>
      <c r="AB1560" s="81"/>
      <c r="AC1560" s="81"/>
      <c r="AD1560" s="81"/>
      <c r="AE1560" s="81"/>
      <c r="AF1560" s="81"/>
      <c r="AG1560" s="81"/>
      <c r="AH1560" s="81"/>
      <c r="AI1560" s="81"/>
      <c r="AJ1560" s="81"/>
      <c r="AK1560" s="81"/>
      <c r="AL1560" s="81"/>
      <c r="AM1560" s="81"/>
      <c r="AN1560" s="81"/>
      <c r="AO1560" s="81" t="str">
        <f aca="false">D1560</f>
        <v>Sanmina</v>
      </c>
      <c r="AP1560" s="1" t="s">
        <v>3124</v>
      </c>
      <c r="AQ1560" s="1"/>
      <c r="AR1560" s="1"/>
      <c r="AS1560" s="1"/>
      <c r="AT1560" s="1"/>
      <c r="AU1560" s="1"/>
      <c r="AV1560" s="1"/>
      <c r="AW1560" s="1"/>
      <c r="AX1560" s="1"/>
      <c r="AY1560" s="1"/>
      <c r="AZ1560" s="1"/>
      <c r="BA1560" s="1"/>
      <c r="BB1560" s="1"/>
      <c r="BC1560" s="1"/>
      <c r="BD1560" s="1"/>
      <c r="BE1560" s="1"/>
      <c r="BF1560" s="1" t="s">
        <v>14668</v>
      </c>
      <c r="BG1560" s="1" t="s">
        <v>183</v>
      </c>
      <c r="BH1560" s="1"/>
      <c r="BI1560" s="1"/>
    </row>
    <row r="1561" customFormat="false" ht="12.75" hidden="false" customHeight="false" outlineLevel="0" collapsed="false">
      <c r="A1561" s="1" t="s">
        <v>4077</v>
      </c>
      <c r="B1561" s="1" t="s">
        <v>4078</v>
      </c>
      <c r="C1561" s="1" t="s">
        <v>177</v>
      </c>
      <c r="D1561" s="1" t="s">
        <v>1471</v>
      </c>
      <c r="E1561" s="1" t="s">
        <v>16003</v>
      </c>
      <c r="F1561" s="1" t="s">
        <v>16004</v>
      </c>
      <c r="G1561" s="1" t="n">
        <v>271</v>
      </c>
      <c r="H1561" s="1" t="n">
        <v>20000</v>
      </c>
      <c r="I1561" s="101" t="s">
        <v>180</v>
      </c>
      <c r="J1561" s="1"/>
      <c r="K1561" s="1" t="n">
        <f aca="false">IFERROR(VLOOKUP(A1561,'[2]Pivot HorizontalMRP'!$A$4:$B$2689,2,0),0)</f>
        <v>0</v>
      </c>
      <c r="L1561" s="1" t="n">
        <f aca="false">IFERROR(VLOOKUP(A1561,'[2]Pivot HorizontalMRP'!$A$4:$C$2689,3,0),0)</f>
        <v>63250</v>
      </c>
      <c r="M1561" s="1" t="n">
        <f aca="false">IFERROR(VLOOKUP(A1561,'[2]Pivot HorizontalMRP'!$A$4:$D$2689,0.4,0),0)</f>
        <v>0</v>
      </c>
      <c r="N1561" s="1" t="n">
        <f aca="false">IFERROR(VLOOKUP(A1561,'[2]Pivot HorizontalMRP'!$A$4:$E$2689,5,0),0)</f>
        <v>90000</v>
      </c>
      <c r="O1561" s="1" t="n">
        <f aca="false">K1561+L1561</f>
        <v>63250</v>
      </c>
      <c r="P1561" s="1" t="n">
        <f aca="false">K1561+L1561+M1561+N1561</f>
        <v>153250</v>
      </c>
      <c r="Q1561" s="1" t="n">
        <f aca="false">IFERROR(VLOOKUP(A1561,'[2]Pivot HorizontalMRP'!$A$4:$F$2689,6,0),0)</f>
        <v>56989</v>
      </c>
      <c r="R1561" s="1" t="n">
        <f aca="false">IFERROR(VLOOKUP(A1561,'[2]Pivot HorizontalMRP'!$A$4:$G$2689,7,0),0)</f>
        <v>83757</v>
      </c>
      <c r="S1561" s="1" t="n">
        <f aca="false">IFERROR(VLOOKUP(A1561,'[2]Pivot HorizontalMRP'!$A$4:$H$2689,8,0),0)</f>
        <v>66561</v>
      </c>
      <c r="T1561" s="1" t="n">
        <f aca="false">IFERROR(VLOOKUP(A1561,'[2]Pivot HorizontalMRP'!$A$4:$I$2689,9,0),0)</f>
        <v>37670</v>
      </c>
      <c r="U1561" s="1" t="n">
        <f aca="false">IF(I1561="delivery",O1561-SUM(Q1561+R1561),IF(I1561="PO",P1561-SUM(Q1561:R1561)))</f>
        <v>-77496</v>
      </c>
      <c r="V1561" s="81" t="n">
        <v>0.0012</v>
      </c>
      <c r="W1561" s="81"/>
      <c r="X1561" s="81" t="n">
        <f aca="false">W1561-V1561</f>
        <v>-0.0012</v>
      </c>
      <c r="Y1561" s="81"/>
      <c r="Z1561" s="81"/>
      <c r="AA1561" s="81"/>
      <c r="AB1561" s="81"/>
      <c r="AC1561" s="81"/>
      <c r="AD1561" s="81"/>
      <c r="AE1561" s="81"/>
      <c r="AF1561" s="81"/>
      <c r="AG1561" s="81"/>
      <c r="AH1561" s="81"/>
      <c r="AI1561" s="81"/>
      <c r="AJ1561" s="81"/>
      <c r="AK1561" s="81"/>
      <c r="AL1561" s="81"/>
      <c r="AM1561" s="81"/>
      <c r="AN1561" s="81"/>
      <c r="AO1561" s="81" t="str">
        <f aca="false">D1561</f>
        <v>Sanmina</v>
      </c>
      <c r="AP1561" s="1" t="s">
        <v>3124</v>
      </c>
      <c r="AQ1561" s="1"/>
      <c r="AR1561" s="1"/>
      <c r="AS1561" s="1"/>
      <c r="AT1561" s="1"/>
      <c r="AU1561" s="1"/>
      <c r="AV1561" s="1"/>
      <c r="AW1561" s="1"/>
      <c r="AX1561" s="1"/>
      <c r="AY1561" s="1"/>
      <c r="AZ1561" s="1"/>
      <c r="BA1561" s="1"/>
      <c r="BB1561" s="1"/>
      <c r="BC1561" s="1"/>
      <c r="BD1561" s="1"/>
      <c r="BE1561" s="1"/>
      <c r="BF1561" s="1" t="s">
        <v>14668</v>
      </c>
      <c r="BG1561" s="1" t="s">
        <v>183</v>
      </c>
      <c r="BH1561" s="1"/>
      <c r="BI1561" s="1"/>
    </row>
    <row r="1562" customFormat="false" ht="12.75" hidden="false" customHeight="false" outlineLevel="0" collapsed="false">
      <c r="A1562" s="1" t="s">
        <v>4081</v>
      </c>
      <c r="B1562" s="1" t="s">
        <v>4082</v>
      </c>
      <c r="C1562" s="1" t="s">
        <v>177</v>
      </c>
      <c r="D1562" s="1" t="s">
        <v>1471</v>
      </c>
      <c r="E1562" s="1" t="s">
        <v>16005</v>
      </c>
      <c r="F1562" s="1" t="s">
        <v>4084</v>
      </c>
      <c r="G1562" s="1" t="n">
        <v>271</v>
      </c>
      <c r="H1562" s="1" t="n">
        <v>10000</v>
      </c>
      <c r="I1562" s="101" t="s">
        <v>180</v>
      </c>
      <c r="J1562" s="1"/>
      <c r="K1562" s="1" t="n">
        <f aca="false">IFERROR(VLOOKUP(A1562,'[2]Pivot HorizontalMRP'!$A$4:$B$2689,2,0),0)</f>
        <v>0</v>
      </c>
      <c r="L1562" s="1" t="n">
        <f aca="false">IFERROR(VLOOKUP(A1562,'[2]Pivot HorizontalMRP'!$A$4:$C$2689,3,0),0)</f>
        <v>33539</v>
      </c>
      <c r="M1562" s="1" t="n">
        <f aca="false">IFERROR(VLOOKUP(A1562,'[2]Pivot HorizontalMRP'!$A$4:$D$2689,0.4,0),0)</f>
        <v>0</v>
      </c>
      <c r="N1562" s="1" t="n">
        <f aca="false">IFERROR(VLOOKUP(A1562,'[2]Pivot HorizontalMRP'!$A$4:$E$2689,5,0),0)</f>
        <v>10000</v>
      </c>
      <c r="O1562" s="1" t="n">
        <f aca="false">K1562+L1562</f>
        <v>33539</v>
      </c>
      <c r="P1562" s="1" t="n">
        <f aca="false">K1562+L1562+M1562+N1562</f>
        <v>43539</v>
      </c>
      <c r="Q1562" s="1" t="n">
        <f aca="false">IFERROR(VLOOKUP(A1562,'[2]Pivot HorizontalMRP'!$A$4:$F$2689,6,0),0)</f>
        <v>20794</v>
      </c>
      <c r="R1562" s="1" t="n">
        <f aca="false">IFERROR(VLOOKUP(A1562,'[2]Pivot HorizontalMRP'!$A$4:$G$2689,7,0),0)</f>
        <v>10394</v>
      </c>
      <c r="S1562" s="1" t="n">
        <f aca="false">IFERROR(VLOOKUP(A1562,'[2]Pivot HorizontalMRP'!$A$4:$H$2689,8,0),0)</f>
        <v>10069</v>
      </c>
      <c r="T1562" s="1" t="n">
        <f aca="false">IFERROR(VLOOKUP(A1562,'[2]Pivot HorizontalMRP'!$A$4:$I$2689,9,0),0)</f>
        <v>5374</v>
      </c>
      <c r="U1562" s="1" t="n">
        <f aca="false">IF(I1562="delivery",O1562-SUM(Q1562+R1562),IF(I1562="PO",P1562-SUM(Q1562:R1562)))</f>
        <v>2351</v>
      </c>
      <c r="V1562" s="81" t="n">
        <v>0.0053</v>
      </c>
      <c r="W1562" s="81"/>
      <c r="X1562" s="81" t="n">
        <f aca="false">W1562-V1562</f>
        <v>-0.0053</v>
      </c>
      <c r="Y1562" s="81"/>
      <c r="Z1562" s="81"/>
      <c r="AA1562" s="81" t="n">
        <v>0.0011</v>
      </c>
      <c r="AB1562" s="81"/>
      <c r="AC1562" s="81"/>
      <c r="AD1562" s="81"/>
      <c r="AE1562" s="81"/>
      <c r="AF1562" s="81"/>
      <c r="AG1562" s="81"/>
      <c r="AH1562" s="81"/>
      <c r="AI1562" s="81"/>
      <c r="AJ1562" s="81"/>
      <c r="AK1562" s="81"/>
      <c r="AL1562" s="81"/>
      <c r="AM1562" s="81"/>
      <c r="AN1562" s="81"/>
      <c r="AO1562" s="81" t="str">
        <f aca="false">D1562</f>
        <v>Sanmina</v>
      </c>
      <c r="AP1562" s="1" t="s">
        <v>3124</v>
      </c>
      <c r="AQ1562" s="1"/>
      <c r="AR1562" s="1"/>
      <c r="AS1562" s="1"/>
      <c r="AT1562" s="1"/>
      <c r="AU1562" s="1"/>
      <c r="AV1562" s="1"/>
      <c r="AW1562" s="1"/>
      <c r="AX1562" s="1"/>
      <c r="AY1562" s="1"/>
      <c r="AZ1562" s="1"/>
      <c r="BA1562" s="1"/>
      <c r="BB1562" s="1"/>
      <c r="BC1562" s="1"/>
      <c r="BD1562" s="1"/>
      <c r="BE1562" s="1"/>
      <c r="BF1562" s="1" t="s">
        <v>14668</v>
      </c>
      <c r="BG1562" s="1" t="s">
        <v>183</v>
      </c>
      <c r="BH1562" s="1"/>
      <c r="BI1562" s="1"/>
    </row>
    <row r="1563" customFormat="false" ht="12.75" hidden="false" customHeight="false" outlineLevel="0" collapsed="false">
      <c r="A1563" s="1" t="s">
        <v>4085</v>
      </c>
      <c r="B1563" s="1" t="s">
        <v>4086</v>
      </c>
      <c r="C1563" s="1" t="s">
        <v>177</v>
      </c>
      <c r="D1563" s="1" t="s">
        <v>1471</v>
      </c>
      <c r="E1563" s="1" t="s">
        <v>16006</v>
      </c>
      <c r="F1563" s="1" t="s">
        <v>4088</v>
      </c>
      <c r="G1563" s="1" t="n">
        <v>152</v>
      </c>
      <c r="H1563" s="1" t="n">
        <v>10000</v>
      </c>
      <c r="I1563" s="101" t="s">
        <v>180</v>
      </c>
      <c r="J1563" s="1"/>
      <c r="K1563" s="1" t="n">
        <f aca="false">IFERROR(VLOOKUP(A1563,'[2]Pivot HorizontalMRP'!$A$4:$B$2689,2,0),0)</f>
        <v>0</v>
      </c>
      <c r="L1563" s="1" t="n">
        <f aca="false">IFERROR(VLOOKUP(A1563,'[2]Pivot HorizontalMRP'!$A$4:$C$2689,3,0),0)</f>
        <v>50065</v>
      </c>
      <c r="M1563" s="1" t="n">
        <f aca="false">IFERROR(VLOOKUP(A1563,'[2]Pivot HorizontalMRP'!$A$4:$D$2689,0.4,0),0)</f>
        <v>0</v>
      </c>
      <c r="N1563" s="1" t="n">
        <f aca="false">IFERROR(VLOOKUP(A1563,'[2]Pivot HorizontalMRP'!$A$4:$E$2689,5,0),0)</f>
        <v>0</v>
      </c>
      <c r="O1563" s="1" t="n">
        <f aca="false">K1563+L1563</f>
        <v>50065</v>
      </c>
      <c r="P1563" s="1" t="n">
        <f aca="false">K1563+L1563+M1563+N1563</f>
        <v>50065</v>
      </c>
      <c r="Q1563" s="1" t="n">
        <f aca="false">IFERROR(VLOOKUP(A1563,'[2]Pivot HorizontalMRP'!$A$4:$F$2689,6,0),0)</f>
        <v>4013</v>
      </c>
      <c r="R1563" s="1" t="n">
        <f aca="false">IFERROR(VLOOKUP(A1563,'[2]Pivot HorizontalMRP'!$A$4:$G$2689,7,0),0)</f>
        <v>19620</v>
      </c>
      <c r="S1563" s="1" t="n">
        <f aca="false">IFERROR(VLOOKUP(A1563,'[2]Pivot HorizontalMRP'!$A$4:$H$2689,8,0),0)</f>
        <v>14409</v>
      </c>
      <c r="T1563" s="1" t="n">
        <f aca="false">IFERROR(VLOOKUP(A1563,'[2]Pivot HorizontalMRP'!$A$4:$I$2689,9,0),0)</f>
        <v>8844</v>
      </c>
      <c r="U1563" s="1" t="n">
        <f aca="false">IF(I1563="delivery",O1563-SUM(Q1563+R1563),IF(I1563="PO",P1563-SUM(Q1563:R1563)))</f>
        <v>26432</v>
      </c>
      <c r="V1563" s="81" t="n">
        <v>0.0007</v>
      </c>
      <c r="W1563" s="81"/>
      <c r="X1563" s="81" t="n">
        <f aca="false">W1563-V1563</f>
        <v>-0.0007</v>
      </c>
      <c r="Y1563" s="81"/>
      <c r="Z1563" s="81"/>
      <c r="AA1563" s="81" t="n">
        <v>0.0008</v>
      </c>
      <c r="AB1563" s="81"/>
      <c r="AC1563" s="81"/>
      <c r="AD1563" s="81"/>
      <c r="AE1563" s="81"/>
      <c r="AF1563" s="81"/>
      <c r="AG1563" s="81"/>
      <c r="AH1563" s="81"/>
      <c r="AI1563" s="81"/>
      <c r="AJ1563" s="81"/>
      <c r="AK1563" s="81"/>
      <c r="AL1563" s="81"/>
      <c r="AM1563" s="81"/>
      <c r="AN1563" s="81"/>
      <c r="AO1563" s="81" t="str">
        <f aca="false">D1563</f>
        <v>Sanmina</v>
      </c>
      <c r="AP1563" s="1" t="s">
        <v>3124</v>
      </c>
      <c r="AQ1563" s="1"/>
      <c r="AR1563" s="1"/>
      <c r="AS1563" s="1"/>
      <c r="AT1563" s="1"/>
      <c r="AU1563" s="1"/>
      <c r="AV1563" s="1"/>
      <c r="AW1563" s="1"/>
      <c r="AX1563" s="1"/>
      <c r="AY1563" s="1"/>
      <c r="AZ1563" s="1"/>
      <c r="BA1563" s="1"/>
      <c r="BB1563" s="1"/>
      <c r="BC1563" s="1"/>
      <c r="BD1563" s="1"/>
      <c r="BE1563" s="1"/>
      <c r="BF1563" s="1" t="s">
        <v>14668</v>
      </c>
      <c r="BG1563" s="1" t="s">
        <v>183</v>
      </c>
      <c r="BH1563" s="1"/>
      <c r="BI1563" s="1"/>
    </row>
    <row r="1564" customFormat="false" ht="12.75" hidden="false" customHeight="false" outlineLevel="0" collapsed="false">
      <c r="A1564" s="1" t="s">
        <v>4089</v>
      </c>
      <c r="B1564" s="1" t="s">
        <v>4090</v>
      </c>
      <c r="C1564" s="1" t="s">
        <v>177</v>
      </c>
      <c r="D1564" s="1" t="s">
        <v>1471</v>
      </c>
      <c r="E1564" s="1" t="s">
        <v>16007</v>
      </c>
      <c r="F1564" s="1" t="s">
        <v>4092</v>
      </c>
      <c r="G1564" s="1" t="n">
        <v>23</v>
      </c>
      <c r="H1564" s="1" t="n">
        <v>10000</v>
      </c>
      <c r="I1564" s="101" t="s">
        <v>180</v>
      </c>
      <c r="J1564" s="1"/>
      <c r="K1564" s="1" t="n">
        <f aca="false">IFERROR(VLOOKUP(A1564,'[2]Pivot HorizontalMRP'!$A$4:$B$2689,2,0),0)</f>
        <v>0</v>
      </c>
      <c r="L1564" s="1" t="n">
        <f aca="false">IFERROR(VLOOKUP(A1564,'[2]Pivot HorizontalMRP'!$A$4:$C$2689,3,0),0)</f>
        <v>328</v>
      </c>
      <c r="M1564" s="1" t="n">
        <f aca="false">IFERROR(VLOOKUP(A1564,'[2]Pivot HorizontalMRP'!$A$4:$D$2689,0.4,0),0)</f>
        <v>0</v>
      </c>
      <c r="N1564" s="1" t="n">
        <f aca="false">IFERROR(VLOOKUP(A1564,'[2]Pivot HorizontalMRP'!$A$4:$E$2689,5,0),0)</f>
        <v>0</v>
      </c>
      <c r="O1564" s="1" t="n">
        <f aca="false">K1564+L1564</f>
        <v>328</v>
      </c>
      <c r="P1564" s="1" t="n">
        <f aca="false">K1564+L1564+M1564+N1564</f>
        <v>328</v>
      </c>
      <c r="Q1564" s="1" t="n">
        <f aca="false">IFERROR(VLOOKUP(A1564,'[2]Pivot HorizontalMRP'!$A$4:$F$2689,6,0),0)</f>
        <v>0</v>
      </c>
      <c r="R1564" s="1" t="n">
        <f aca="false">IFERROR(VLOOKUP(A1564,'[2]Pivot HorizontalMRP'!$A$4:$G$2689,7,0),0)</f>
        <v>136</v>
      </c>
      <c r="S1564" s="1" t="n">
        <f aca="false">IFERROR(VLOOKUP(A1564,'[2]Pivot HorizontalMRP'!$A$4:$H$2689,8,0),0)</f>
        <v>192</v>
      </c>
      <c r="T1564" s="1" t="n">
        <f aca="false">IFERROR(VLOOKUP(A1564,'[2]Pivot HorizontalMRP'!$A$4:$I$2689,9,0),0)</f>
        <v>0</v>
      </c>
      <c r="U1564" s="1" t="n">
        <f aca="false">IF(I1564="delivery",O1564-SUM(Q1564+R1564),IF(I1564="PO",P1564-SUM(Q1564:R1564)))</f>
        <v>192</v>
      </c>
      <c r="V1564" s="81" t="n">
        <v>0.00366</v>
      </c>
      <c r="W1564" s="81"/>
      <c r="X1564" s="81" t="n">
        <f aca="false">W1564-V1564</f>
        <v>-0.00366</v>
      </c>
      <c r="Y1564" s="81"/>
      <c r="Z1564" s="81"/>
      <c r="AA1564" s="81"/>
      <c r="AB1564" s="81"/>
      <c r="AC1564" s="81"/>
      <c r="AD1564" s="81"/>
      <c r="AE1564" s="81"/>
      <c r="AF1564" s="81"/>
      <c r="AG1564" s="81"/>
      <c r="AH1564" s="81"/>
      <c r="AI1564" s="81"/>
      <c r="AJ1564" s="81"/>
      <c r="AK1564" s="81"/>
      <c r="AL1564" s="81"/>
      <c r="AM1564" s="81"/>
      <c r="AN1564" s="81"/>
      <c r="AO1564" s="81" t="str">
        <f aca="false">D1564</f>
        <v>Sanmina</v>
      </c>
      <c r="AP1564" s="1" t="s">
        <v>3124</v>
      </c>
      <c r="AQ1564" s="1"/>
      <c r="AR1564" s="1"/>
      <c r="AS1564" s="1"/>
      <c r="AT1564" s="1"/>
      <c r="AU1564" s="1"/>
      <c r="AV1564" s="1"/>
      <c r="AW1564" s="1"/>
      <c r="AX1564" s="1"/>
      <c r="AY1564" s="1"/>
      <c r="AZ1564" s="1"/>
      <c r="BA1564" s="1"/>
      <c r="BB1564" s="1"/>
      <c r="BC1564" s="1"/>
      <c r="BD1564" s="1"/>
      <c r="BE1564" s="1"/>
      <c r="BF1564" s="1" t="s">
        <v>14668</v>
      </c>
      <c r="BG1564" s="1" t="s">
        <v>183</v>
      </c>
      <c r="BH1564" s="1"/>
      <c r="BI1564" s="1"/>
    </row>
    <row r="1565" customFormat="false" ht="12.75" hidden="false" customHeight="false" outlineLevel="0" collapsed="false">
      <c r="A1565" s="1" t="s">
        <v>4093</v>
      </c>
      <c r="B1565" s="1" t="s">
        <v>4094</v>
      </c>
      <c r="C1565" s="1" t="s">
        <v>177</v>
      </c>
      <c r="D1565" s="1" t="s">
        <v>1471</v>
      </c>
      <c r="E1565" s="1" t="s">
        <v>16008</v>
      </c>
      <c r="F1565" s="1" t="s">
        <v>4096</v>
      </c>
      <c r="G1565" s="1" t="n">
        <v>152</v>
      </c>
      <c r="H1565" s="1" t="n">
        <v>4000</v>
      </c>
      <c r="I1565" s="101" t="s">
        <v>180</v>
      </c>
      <c r="J1565" s="1"/>
      <c r="K1565" s="1" t="n">
        <f aca="false">IFERROR(VLOOKUP(A1565,'[2]Pivot HorizontalMRP'!$A$4:$B$2689,2,0),0)</f>
        <v>0</v>
      </c>
      <c r="L1565" s="1" t="n">
        <f aca="false">IFERROR(VLOOKUP(A1565,'[2]Pivot HorizontalMRP'!$A$4:$C$2689,3,0),0)</f>
        <v>429063</v>
      </c>
      <c r="M1565" s="1" t="n">
        <f aca="false">IFERROR(VLOOKUP(A1565,'[2]Pivot HorizontalMRP'!$A$4:$D$2689,0.4,0),0)</f>
        <v>0</v>
      </c>
      <c r="N1565" s="1" t="n">
        <f aca="false">IFERROR(VLOOKUP(A1565,'[2]Pivot HorizontalMRP'!$A$4:$E$2689,5,0),0)</f>
        <v>396000</v>
      </c>
      <c r="O1565" s="1" t="n">
        <f aca="false">K1565+L1565</f>
        <v>429063</v>
      </c>
      <c r="P1565" s="1" t="n">
        <f aca="false">K1565+L1565+M1565+N1565</f>
        <v>825063</v>
      </c>
      <c r="Q1565" s="1" t="n">
        <f aca="false">IFERROR(VLOOKUP(A1565,'[2]Pivot HorizontalMRP'!$A$4:$F$2689,6,0),0)</f>
        <v>532964</v>
      </c>
      <c r="R1565" s="1" t="n">
        <f aca="false">IFERROR(VLOOKUP(A1565,'[2]Pivot HorizontalMRP'!$A$4:$G$2689,7,0),0)</f>
        <v>283911</v>
      </c>
      <c r="S1565" s="1" t="n">
        <f aca="false">IFERROR(VLOOKUP(A1565,'[2]Pivot HorizontalMRP'!$A$4:$H$2689,8,0),0)</f>
        <v>291123</v>
      </c>
      <c r="T1565" s="1" t="n">
        <f aca="false">IFERROR(VLOOKUP(A1565,'[2]Pivot HorizontalMRP'!$A$4:$I$2689,9,0),0)</f>
        <v>170713</v>
      </c>
      <c r="U1565" s="1" t="n">
        <f aca="false">IF(I1565="delivery",O1565-SUM(Q1565+R1565),IF(I1565="PO",P1565-SUM(Q1565:R1565)))</f>
        <v>-387812</v>
      </c>
      <c r="V1565" s="81" t="n">
        <v>0.0065</v>
      </c>
      <c r="W1565" s="81"/>
      <c r="X1565" s="81" t="n">
        <f aca="false">W1565-V1565</f>
        <v>-0.0065</v>
      </c>
      <c r="Y1565" s="81"/>
      <c r="Z1565" s="81"/>
      <c r="AA1565" s="81" t="n">
        <v>0.0065</v>
      </c>
      <c r="AB1565" s="81"/>
      <c r="AC1565" s="81"/>
      <c r="AD1565" s="81"/>
      <c r="AE1565" s="81"/>
      <c r="AF1565" s="81"/>
      <c r="AG1565" s="81"/>
      <c r="AH1565" s="81"/>
      <c r="AI1565" s="81"/>
      <c r="AJ1565" s="81"/>
      <c r="AK1565" s="81"/>
      <c r="AL1565" s="81"/>
      <c r="AM1565" s="81"/>
      <c r="AN1565" s="81"/>
      <c r="AO1565" s="81" t="str">
        <f aca="false">D1565</f>
        <v>Sanmina</v>
      </c>
      <c r="AP1565" s="1" t="s">
        <v>3124</v>
      </c>
      <c r="AQ1565" s="1"/>
      <c r="AR1565" s="1"/>
      <c r="AS1565" s="1"/>
      <c r="AT1565" s="1"/>
      <c r="AU1565" s="1"/>
      <c r="AV1565" s="1"/>
      <c r="AW1565" s="1"/>
      <c r="AX1565" s="1"/>
      <c r="AY1565" s="1"/>
      <c r="AZ1565" s="1"/>
      <c r="BA1565" s="1"/>
      <c r="BB1565" s="1"/>
      <c r="BC1565" s="1"/>
      <c r="BD1565" s="1"/>
      <c r="BE1565" s="1"/>
      <c r="BF1565" s="1" t="s">
        <v>14668</v>
      </c>
      <c r="BG1565" s="1" t="s">
        <v>183</v>
      </c>
      <c r="BH1565" s="1"/>
      <c r="BI1565" s="1"/>
    </row>
    <row r="1566" customFormat="false" ht="12.75" hidden="false" customHeight="false" outlineLevel="0" collapsed="false">
      <c r="A1566" s="1" t="s">
        <v>4097</v>
      </c>
      <c r="B1566" s="1" t="s">
        <v>4098</v>
      </c>
      <c r="C1566" s="1" t="s">
        <v>177</v>
      </c>
      <c r="D1566" s="1" t="s">
        <v>1471</v>
      </c>
      <c r="E1566" s="1" t="s">
        <v>15907</v>
      </c>
      <c r="F1566" s="1" t="s">
        <v>4100</v>
      </c>
      <c r="G1566" s="1" t="n">
        <v>207</v>
      </c>
      <c r="H1566" s="1" t="n">
        <v>10000</v>
      </c>
      <c r="I1566" s="101" t="s">
        <v>180</v>
      </c>
      <c r="J1566" s="1"/>
      <c r="K1566" s="1" t="n">
        <f aca="false">IFERROR(VLOOKUP(A1566,'[2]Pivot HorizontalMRP'!$A$4:$B$2689,2,0),0)</f>
        <v>0</v>
      </c>
      <c r="L1566" s="1" t="n">
        <f aca="false">IFERROR(VLOOKUP(A1566,'[2]Pivot HorizontalMRP'!$A$4:$C$2689,3,0),0)</f>
        <v>3588425</v>
      </c>
      <c r="M1566" s="1" t="n">
        <f aca="false">IFERROR(VLOOKUP(A1566,'[2]Pivot HorizontalMRP'!$A$4:$D$2689,0.4,0),0)</f>
        <v>0</v>
      </c>
      <c r="N1566" s="1" t="n">
        <f aca="false">IFERROR(VLOOKUP(A1566,'[2]Pivot HorizontalMRP'!$A$4:$E$2689,5,0),0)</f>
        <v>410000</v>
      </c>
      <c r="O1566" s="1" t="n">
        <f aca="false">K1566+L1566</f>
        <v>3588425</v>
      </c>
      <c r="P1566" s="1" t="n">
        <f aca="false">K1566+L1566+M1566+N1566</f>
        <v>3998425</v>
      </c>
      <c r="Q1566" s="1" t="n">
        <f aca="false">IFERROR(VLOOKUP(A1566,'[2]Pivot HorizontalMRP'!$A$4:$F$2689,6,0),0)</f>
        <v>2544648</v>
      </c>
      <c r="R1566" s="1" t="n">
        <f aca="false">IFERROR(VLOOKUP(A1566,'[2]Pivot HorizontalMRP'!$A$4:$G$2689,7,0),0)</f>
        <v>1947854</v>
      </c>
      <c r="S1566" s="1" t="n">
        <f aca="false">IFERROR(VLOOKUP(A1566,'[2]Pivot HorizontalMRP'!$A$4:$H$2689,8,0),0)</f>
        <v>1741018</v>
      </c>
      <c r="T1566" s="1" t="n">
        <f aca="false">IFERROR(VLOOKUP(A1566,'[2]Pivot HorizontalMRP'!$A$4:$I$2689,9,0),0)</f>
        <v>1081031</v>
      </c>
      <c r="U1566" s="1" t="n">
        <f aca="false">IF(I1566="delivery",O1566-SUM(Q1566+R1566),IF(I1566="PO",P1566-SUM(Q1566:R1566)))</f>
        <v>-904077</v>
      </c>
      <c r="V1566" s="81" t="n">
        <v>0.00132</v>
      </c>
      <c r="W1566" s="81"/>
      <c r="X1566" s="81" t="n">
        <f aca="false">W1566-V1566</f>
        <v>-0.00132</v>
      </c>
      <c r="Y1566" s="81"/>
      <c r="Z1566" s="81"/>
      <c r="AA1566" s="81" t="n">
        <v>0.00132</v>
      </c>
      <c r="AB1566" s="81"/>
      <c r="AC1566" s="81"/>
      <c r="AD1566" s="81"/>
      <c r="AE1566" s="81"/>
      <c r="AF1566" s="81"/>
      <c r="AG1566" s="81"/>
      <c r="AH1566" s="81"/>
      <c r="AI1566" s="81"/>
      <c r="AJ1566" s="81"/>
      <c r="AK1566" s="81"/>
      <c r="AL1566" s="81"/>
      <c r="AM1566" s="81"/>
      <c r="AN1566" s="81"/>
      <c r="AO1566" s="81" t="str">
        <f aca="false">D1566</f>
        <v>Sanmina</v>
      </c>
      <c r="AP1566" s="1" t="s">
        <v>3124</v>
      </c>
      <c r="AQ1566" s="1"/>
      <c r="AR1566" s="1"/>
      <c r="AS1566" s="1"/>
      <c r="AT1566" s="1"/>
      <c r="AU1566" s="1"/>
      <c r="AV1566" s="1"/>
      <c r="AW1566" s="1"/>
      <c r="AX1566" s="1"/>
      <c r="AY1566" s="1"/>
      <c r="AZ1566" s="1"/>
      <c r="BA1566" s="1"/>
      <c r="BB1566" s="1"/>
      <c r="BC1566" s="1"/>
      <c r="BD1566" s="1"/>
      <c r="BE1566" s="1"/>
      <c r="BF1566" s="1" t="s">
        <v>14668</v>
      </c>
      <c r="BG1566" s="1" t="s">
        <v>183</v>
      </c>
      <c r="BH1566" s="1"/>
      <c r="BI1566" s="1"/>
    </row>
    <row r="1567" customFormat="false" ht="12.75" hidden="false" customHeight="false" outlineLevel="0" collapsed="false">
      <c r="A1567" s="1" t="s">
        <v>4101</v>
      </c>
      <c r="B1567" s="1" t="s">
        <v>4102</v>
      </c>
      <c r="C1567" s="1" t="s">
        <v>177</v>
      </c>
      <c r="D1567" s="1" t="s">
        <v>1471</v>
      </c>
      <c r="E1567" s="1" t="s">
        <v>16009</v>
      </c>
      <c r="F1567" s="1" t="s">
        <v>16010</v>
      </c>
      <c r="G1567" s="1" t="n">
        <v>271</v>
      </c>
      <c r="H1567" s="1" t="n">
        <v>100000</v>
      </c>
      <c r="I1567" s="101" t="s">
        <v>180</v>
      </c>
      <c r="J1567" s="1"/>
      <c r="K1567" s="1" t="n">
        <f aca="false">IFERROR(VLOOKUP(A1567,'[2]Pivot HorizontalMRP'!$A$4:$B$2689,2,0),0)</f>
        <v>0</v>
      </c>
      <c r="L1567" s="1" t="n">
        <f aca="false">IFERROR(VLOOKUP(A1567,'[2]Pivot HorizontalMRP'!$A$4:$C$2689,3,0),0)</f>
        <v>1136064</v>
      </c>
      <c r="M1567" s="1" t="n">
        <f aca="false">IFERROR(VLOOKUP(A1567,'[2]Pivot HorizontalMRP'!$A$4:$D$2689,0.4,0),0)</f>
        <v>0</v>
      </c>
      <c r="N1567" s="1" t="n">
        <f aca="false">IFERROR(VLOOKUP(A1567,'[2]Pivot HorizontalMRP'!$A$4:$E$2689,5,0),0)</f>
        <v>230000</v>
      </c>
      <c r="O1567" s="1" t="n">
        <f aca="false">K1567+L1567</f>
        <v>1136064</v>
      </c>
      <c r="P1567" s="1" t="n">
        <f aca="false">K1567+L1567+M1567+N1567</f>
        <v>1366064</v>
      </c>
      <c r="Q1567" s="1" t="n">
        <f aca="false">IFERROR(VLOOKUP(A1567,'[2]Pivot HorizontalMRP'!$A$4:$F$2689,6,0),0)</f>
        <v>516635</v>
      </c>
      <c r="R1567" s="1" t="n">
        <f aca="false">IFERROR(VLOOKUP(A1567,'[2]Pivot HorizontalMRP'!$A$4:$G$2689,7,0),0)</f>
        <v>361260</v>
      </c>
      <c r="S1567" s="1" t="n">
        <f aca="false">IFERROR(VLOOKUP(A1567,'[2]Pivot HorizontalMRP'!$A$4:$H$2689,8,0),0)</f>
        <v>382375</v>
      </c>
      <c r="T1567" s="1" t="n">
        <f aca="false">IFERROR(VLOOKUP(A1567,'[2]Pivot HorizontalMRP'!$A$4:$I$2689,9,0),0)</f>
        <v>233639</v>
      </c>
      <c r="U1567" s="1" t="n">
        <f aca="false">IF(I1567="delivery",O1567-SUM(Q1567+R1567),IF(I1567="PO",P1567-SUM(Q1567:R1567)))</f>
        <v>258169</v>
      </c>
      <c r="V1567" s="81" t="n">
        <v>0.0029</v>
      </c>
      <c r="W1567" s="81"/>
      <c r="X1567" s="81" t="n">
        <f aca="false">W1567-V1567</f>
        <v>-0.0029</v>
      </c>
      <c r="Y1567" s="81"/>
      <c r="Z1567" s="81"/>
      <c r="AA1567" s="81" t="n">
        <v>0.0029</v>
      </c>
      <c r="AB1567" s="81"/>
      <c r="AC1567" s="81"/>
      <c r="AD1567" s="81"/>
      <c r="AE1567" s="81"/>
      <c r="AF1567" s="81"/>
      <c r="AG1567" s="81"/>
      <c r="AH1567" s="81"/>
      <c r="AI1567" s="81"/>
      <c r="AJ1567" s="81"/>
      <c r="AK1567" s="81"/>
      <c r="AL1567" s="81"/>
      <c r="AM1567" s="81"/>
      <c r="AN1567" s="81"/>
      <c r="AO1567" s="81" t="str">
        <f aca="false">D1567</f>
        <v>Sanmina</v>
      </c>
      <c r="AP1567" s="1" t="s">
        <v>3124</v>
      </c>
      <c r="AQ1567" s="1"/>
      <c r="AR1567" s="1"/>
      <c r="AS1567" s="1"/>
      <c r="AT1567" s="1"/>
      <c r="AU1567" s="1"/>
      <c r="AV1567" s="1"/>
      <c r="AW1567" s="1"/>
      <c r="AX1567" s="1"/>
      <c r="AY1567" s="1"/>
      <c r="AZ1567" s="1"/>
      <c r="BA1567" s="1"/>
      <c r="BB1567" s="1"/>
      <c r="BC1567" s="1"/>
      <c r="BD1567" s="1"/>
      <c r="BE1567" s="1"/>
      <c r="BF1567" s="1" t="s">
        <v>14668</v>
      </c>
      <c r="BG1567" s="1" t="s">
        <v>183</v>
      </c>
      <c r="BH1567" s="1"/>
      <c r="BI1567" s="1"/>
    </row>
    <row r="1568" customFormat="false" ht="12.75" hidden="false" customHeight="false" outlineLevel="0" collapsed="false">
      <c r="A1568" s="1" t="s">
        <v>4105</v>
      </c>
      <c r="B1568" s="1" t="s">
        <v>4106</v>
      </c>
      <c r="C1568" s="1" t="s">
        <v>177</v>
      </c>
      <c r="D1568" s="1" t="s">
        <v>1471</v>
      </c>
      <c r="E1568" s="1" t="s">
        <v>16011</v>
      </c>
      <c r="F1568" s="1" t="s">
        <v>4108</v>
      </c>
      <c r="G1568" s="1" t="n">
        <v>157</v>
      </c>
      <c r="H1568" s="1" t="n">
        <v>10000</v>
      </c>
      <c r="I1568" s="101" t="s">
        <v>180</v>
      </c>
      <c r="J1568" s="1"/>
      <c r="K1568" s="1" t="n">
        <f aca="false">IFERROR(VLOOKUP(A1568,'[2]Pivot HorizontalMRP'!$A$4:$B$2689,2,0),0)</f>
        <v>0</v>
      </c>
      <c r="L1568" s="1" t="n">
        <f aca="false">IFERROR(VLOOKUP(A1568,'[2]Pivot HorizontalMRP'!$A$4:$C$2689,3,0),0)</f>
        <v>37229</v>
      </c>
      <c r="M1568" s="1" t="n">
        <f aca="false">IFERROR(VLOOKUP(A1568,'[2]Pivot HorizontalMRP'!$A$4:$D$2689,0.4,0),0)</f>
        <v>0</v>
      </c>
      <c r="N1568" s="1" t="n">
        <f aca="false">IFERROR(VLOOKUP(A1568,'[2]Pivot HorizontalMRP'!$A$4:$E$2689,5,0),0)</f>
        <v>30000</v>
      </c>
      <c r="O1568" s="1" t="n">
        <f aca="false">K1568+L1568</f>
        <v>37229</v>
      </c>
      <c r="P1568" s="1" t="n">
        <f aca="false">K1568+L1568+M1568+N1568</f>
        <v>67229</v>
      </c>
      <c r="Q1568" s="1" t="n">
        <f aca="false">IFERROR(VLOOKUP(A1568,'[2]Pivot HorizontalMRP'!$A$4:$F$2689,6,0),0)</f>
        <v>29248</v>
      </c>
      <c r="R1568" s="1" t="n">
        <f aca="false">IFERROR(VLOOKUP(A1568,'[2]Pivot HorizontalMRP'!$A$4:$G$2689,7,0),0)</f>
        <v>32293</v>
      </c>
      <c r="S1568" s="1" t="n">
        <f aca="false">IFERROR(VLOOKUP(A1568,'[2]Pivot HorizontalMRP'!$A$4:$H$2689,8,0),0)</f>
        <v>30758</v>
      </c>
      <c r="T1568" s="1" t="n">
        <f aca="false">IFERROR(VLOOKUP(A1568,'[2]Pivot HorizontalMRP'!$A$4:$I$2689,9,0),0)</f>
        <v>19298</v>
      </c>
      <c r="U1568" s="1" t="n">
        <f aca="false">IF(I1568="delivery",O1568-SUM(Q1568+R1568),IF(I1568="PO",P1568-SUM(Q1568:R1568)))</f>
        <v>-24312</v>
      </c>
      <c r="V1568" s="81" t="n">
        <v>0.0033</v>
      </c>
      <c r="W1568" s="81"/>
      <c r="X1568" s="81" t="n">
        <f aca="false">W1568-V1568</f>
        <v>-0.0033</v>
      </c>
      <c r="Y1568" s="81"/>
      <c r="Z1568" s="81"/>
      <c r="AA1568" s="81" t="n">
        <v>0.0033</v>
      </c>
      <c r="AB1568" s="81"/>
      <c r="AC1568" s="81"/>
      <c r="AD1568" s="81"/>
      <c r="AE1568" s="81"/>
      <c r="AF1568" s="81"/>
      <c r="AG1568" s="81"/>
      <c r="AH1568" s="81"/>
      <c r="AI1568" s="81"/>
      <c r="AJ1568" s="81"/>
      <c r="AK1568" s="81"/>
      <c r="AL1568" s="81"/>
      <c r="AM1568" s="81"/>
      <c r="AN1568" s="81"/>
      <c r="AO1568" s="81" t="str">
        <f aca="false">D1568</f>
        <v>Sanmina</v>
      </c>
      <c r="AP1568" s="1" t="s">
        <v>3124</v>
      </c>
      <c r="AQ1568" s="1"/>
      <c r="AR1568" s="1"/>
      <c r="AS1568" s="1"/>
      <c r="AT1568" s="1"/>
      <c r="AU1568" s="1"/>
      <c r="AV1568" s="1"/>
      <c r="AW1568" s="1"/>
      <c r="AX1568" s="1"/>
      <c r="AY1568" s="1"/>
      <c r="AZ1568" s="1"/>
      <c r="BA1568" s="1"/>
      <c r="BB1568" s="1"/>
      <c r="BC1568" s="1"/>
      <c r="BD1568" s="1"/>
      <c r="BE1568" s="1"/>
      <c r="BF1568" s="1" t="s">
        <v>14668</v>
      </c>
      <c r="BG1568" s="1" t="s">
        <v>183</v>
      </c>
      <c r="BH1568" s="1"/>
      <c r="BI1568" s="1"/>
    </row>
    <row r="1569" customFormat="false" ht="12.75" hidden="false" customHeight="false" outlineLevel="0" collapsed="false">
      <c r="A1569" s="1" t="s">
        <v>4109</v>
      </c>
      <c r="B1569" s="1" t="s">
        <v>4110</v>
      </c>
      <c r="C1569" s="1" t="s">
        <v>177</v>
      </c>
      <c r="D1569" s="1" t="s">
        <v>1471</v>
      </c>
      <c r="E1569" s="1" t="s">
        <v>16012</v>
      </c>
      <c r="F1569" s="1" t="s">
        <v>4112</v>
      </c>
      <c r="G1569" s="1" t="n">
        <v>181</v>
      </c>
      <c r="H1569" s="1" t="n">
        <v>90000</v>
      </c>
      <c r="I1569" s="101" t="s">
        <v>180</v>
      </c>
      <c r="J1569" s="1"/>
      <c r="K1569" s="1" t="n">
        <f aca="false">IFERROR(VLOOKUP(A1569,'[2]Pivot HorizontalMRP'!$A$4:$B$2689,2,0),0)</f>
        <v>0</v>
      </c>
      <c r="L1569" s="1" t="n">
        <f aca="false">IFERROR(VLOOKUP(A1569,'[2]Pivot HorizontalMRP'!$A$4:$C$2689,3,0),0)</f>
        <v>50305</v>
      </c>
      <c r="M1569" s="1" t="n">
        <f aca="false">IFERROR(VLOOKUP(A1569,'[2]Pivot HorizontalMRP'!$A$4:$D$2689,0.4,0),0)</f>
        <v>0</v>
      </c>
      <c r="N1569" s="1" t="n">
        <f aca="false">IFERROR(VLOOKUP(A1569,'[2]Pivot HorizontalMRP'!$A$4:$E$2689,5,0),0)</f>
        <v>0</v>
      </c>
      <c r="O1569" s="1" t="n">
        <f aca="false">K1569+L1569</f>
        <v>50305</v>
      </c>
      <c r="P1569" s="1" t="n">
        <f aca="false">K1569+L1569+M1569+N1569</f>
        <v>50305</v>
      </c>
      <c r="Q1569" s="1" t="n">
        <f aca="false">IFERROR(VLOOKUP(A1569,'[2]Pivot HorizontalMRP'!$A$4:$F$2689,6,0),0)</f>
        <v>1056</v>
      </c>
      <c r="R1569" s="1" t="n">
        <f aca="false">IFERROR(VLOOKUP(A1569,'[2]Pivot HorizontalMRP'!$A$4:$G$2689,7,0),0)</f>
        <v>396</v>
      </c>
      <c r="S1569" s="1" t="n">
        <f aca="false">IFERROR(VLOOKUP(A1569,'[2]Pivot HorizontalMRP'!$A$4:$H$2689,8,0),0)</f>
        <v>432</v>
      </c>
      <c r="T1569" s="1" t="n">
        <f aca="false">IFERROR(VLOOKUP(A1569,'[2]Pivot HorizontalMRP'!$A$4:$I$2689,9,0),0)</f>
        <v>288</v>
      </c>
      <c r="U1569" s="1" t="n">
        <f aca="false">IF(I1569="delivery",O1569-SUM(Q1569+R1569),IF(I1569="PO",P1569-SUM(Q1569:R1569)))</f>
        <v>48853</v>
      </c>
      <c r="V1569" s="81" t="n">
        <v>0.00342</v>
      </c>
      <c r="W1569" s="81"/>
      <c r="X1569" s="81" t="n">
        <f aca="false">W1569-V1569</f>
        <v>-0.00342</v>
      </c>
      <c r="Y1569" s="81"/>
      <c r="Z1569" s="81"/>
      <c r="AA1569" s="81"/>
      <c r="AB1569" s="81"/>
      <c r="AC1569" s="81"/>
      <c r="AD1569" s="81"/>
      <c r="AE1569" s="81"/>
      <c r="AF1569" s="81"/>
      <c r="AG1569" s="81"/>
      <c r="AH1569" s="81"/>
      <c r="AI1569" s="81"/>
      <c r="AJ1569" s="81"/>
      <c r="AK1569" s="81"/>
      <c r="AL1569" s="81"/>
      <c r="AM1569" s="81"/>
      <c r="AN1569" s="81"/>
      <c r="AO1569" s="81" t="str">
        <f aca="false">D1569</f>
        <v>Sanmina</v>
      </c>
      <c r="AP1569" s="1" t="s">
        <v>3124</v>
      </c>
      <c r="AQ1569" s="1"/>
      <c r="AR1569" s="1"/>
      <c r="AS1569" s="1"/>
      <c r="AT1569" s="1"/>
      <c r="AU1569" s="1"/>
      <c r="AV1569" s="1"/>
      <c r="AW1569" s="1"/>
      <c r="AX1569" s="1"/>
      <c r="AY1569" s="1"/>
      <c r="AZ1569" s="1"/>
      <c r="BA1569" s="1"/>
      <c r="BB1569" s="1"/>
      <c r="BC1569" s="1"/>
      <c r="BD1569" s="1"/>
      <c r="BE1569" s="1"/>
      <c r="BF1569" s="1" t="s">
        <v>14668</v>
      </c>
      <c r="BG1569" s="1" t="s">
        <v>183</v>
      </c>
      <c r="BH1569" s="1"/>
      <c r="BI1569" s="1"/>
    </row>
    <row r="1570" customFormat="false" ht="12.75" hidden="false" customHeight="false" outlineLevel="0" collapsed="false">
      <c r="A1570" s="1" t="s">
        <v>4113</v>
      </c>
      <c r="B1570" s="1" t="s">
        <v>4114</v>
      </c>
      <c r="C1570" s="1" t="s">
        <v>177</v>
      </c>
      <c r="D1570" s="1" t="s">
        <v>1471</v>
      </c>
      <c r="E1570" s="1" t="s">
        <v>16013</v>
      </c>
      <c r="F1570" s="1" t="s">
        <v>16014</v>
      </c>
      <c r="G1570" s="1" t="n">
        <v>271</v>
      </c>
      <c r="H1570" s="1" t="n">
        <v>10000</v>
      </c>
      <c r="I1570" s="101" t="s">
        <v>180</v>
      </c>
      <c r="J1570" s="1"/>
      <c r="K1570" s="1" t="n">
        <f aca="false">IFERROR(VLOOKUP(A1570,'[2]Pivot HorizontalMRP'!$A$4:$B$2689,2,0),0)</f>
        <v>0</v>
      </c>
      <c r="L1570" s="1" t="n">
        <f aca="false">IFERROR(VLOOKUP(A1570,'[2]Pivot HorizontalMRP'!$A$4:$C$2689,3,0),0)</f>
        <v>1310604</v>
      </c>
      <c r="M1570" s="1" t="n">
        <f aca="false">IFERROR(VLOOKUP(A1570,'[2]Pivot HorizontalMRP'!$A$4:$D$2689,0.4,0),0)</f>
        <v>0</v>
      </c>
      <c r="N1570" s="1" t="n">
        <f aca="false">IFERROR(VLOOKUP(A1570,'[2]Pivot HorizontalMRP'!$A$4:$E$2689,5,0),0)</f>
        <v>0</v>
      </c>
      <c r="O1570" s="1" t="n">
        <f aca="false">K1570+L1570</f>
        <v>1310604</v>
      </c>
      <c r="P1570" s="1" t="n">
        <f aca="false">K1570+L1570+M1570+N1570</f>
        <v>1310604</v>
      </c>
      <c r="Q1570" s="1" t="n">
        <f aca="false">IFERROR(VLOOKUP(A1570,'[2]Pivot HorizontalMRP'!$A$4:$F$2689,6,0),0)</f>
        <v>657557</v>
      </c>
      <c r="R1570" s="1" t="n">
        <f aca="false">IFERROR(VLOOKUP(A1570,'[2]Pivot HorizontalMRP'!$A$4:$G$2689,7,0),0)</f>
        <v>470493</v>
      </c>
      <c r="S1570" s="1" t="n">
        <f aca="false">IFERROR(VLOOKUP(A1570,'[2]Pivot HorizontalMRP'!$A$4:$H$2689,8,0),0)</f>
        <v>489207</v>
      </c>
      <c r="T1570" s="1" t="n">
        <f aca="false">IFERROR(VLOOKUP(A1570,'[2]Pivot HorizontalMRP'!$A$4:$I$2689,9,0),0)</f>
        <v>353612</v>
      </c>
      <c r="U1570" s="1" t="n">
        <f aca="false">IF(I1570="delivery",O1570-SUM(Q1570+R1570),IF(I1570="PO",P1570-SUM(Q1570:R1570)))</f>
        <v>182554</v>
      </c>
      <c r="V1570" s="81" t="n">
        <v>0.00253</v>
      </c>
      <c r="W1570" s="81"/>
      <c r="X1570" s="81" t="n">
        <f aca="false">W1570-V1570</f>
        <v>-0.00253</v>
      </c>
      <c r="Y1570" s="81"/>
      <c r="Z1570" s="81"/>
      <c r="AA1570" s="81"/>
      <c r="AB1570" s="81"/>
      <c r="AC1570" s="81"/>
      <c r="AD1570" s="81"/>
      <c r="AE1570" s="81"/>
      <c r="AF1570" s="81"/>
      <c r="AG1570" s="81"/>
      <c r="AH1570" s="81"/>
      <c r="AI1570" s="81"/>
      <c r="AJ1570" s="81"/>
      <c r="AK1570" s="81"/>
      <c r="AL1570" s="81"/>
      <c r="AM1570" s="81"/>
      <c r="AN1570" s="81"/>
      <c r="AO1570" s="81" t="str">
        <f aca="false">D1570</f>
        <v>Sanmina</v>
      </c>
      <c r="AP1570" s="1" t="s">
        <v>3124</v>
      </c>
      <c r="AQ1570" s="1"/>
      <c r="AR1570" s="1"/>
      <c r="AS1570" s="1"/>
      <c r="AT1570" s="1"/>
      <c r="AU1570" s="1"/>
      <c r="AV1570" s="1"/>
      <c r="AW1570" s="1"/>
      <c r="AX1570" s="1"/>
      <c r="AY1570" s="1"/>
      <c r="AZ1570" s="1"/>
      <c r="BA1570" s="1"/>
      <c r="BB1570" s="1"/>
      <c r="BC1570" s="1"/>
      <c r="BD1570" s="1"/>
      <c r="BE1570" s="1"/>
      <c r="BF1570" s="1" t="s">
        <v>14668</v>
      </c>
      <c r="BG1570" s="1" t="s">
        <v>183</v>
      </c>
      <c r="BH1570" s="1"/>
      <c r="BI1570" s="1"/>
    </row>
    <row r="1571" customFormat="false" ht="12.75" hidden="false" customHeight="false" outlineLevel="0" collapsed="false">
      <c r="A1571" s="1" t="s">
        <v>4117</v>
      </c>
      <c r="B1571" s="1" t="s">
        <v>4118</v>
      </c>
      <c r="C1571" s="1" t="s">
        <v>177</v>
      </c>
      <c r="D1571" s="1" t="s">
        <v>1471</v>
      </c>
      <c r="E1571" s="1" t="s">
        <v>16015</v>
      </c>
      <c r="F1571" s="1" t="s">
        <v>4120</v>
      </c>
      <c r="G1571" s="1" t="n">
        <v>152</v>
      </c>
      <c r="H1571" s="1" t="n">
        <v>80000</v>
      </c>
      <c r="I1571" s="101" t="s">
        <v>188</v>
      </c>
      <c r="J1571" s="1"/>
      <c r="K1571" s="1" t="n">
        <f aca="false">IFERROR(VLOOKUP(A1571,'[2]Pivot HorizontalMRP'!$A$4:$B$2689,2,0),0)</f>
        <v>0</v>
      </c>
      <c r="L1571" s="1" t="n">
        <f aca="false">IFERROR(VLOOKUP(A1571,'[2]Pivot HorizontalMRP'!$A$4:$C$2689,3,0),0)</f>
        <v>17207</v>
      </c>
      <c r="M1571" s="1" t="n">
        <f aca="false">IFERROR(VLOOKUP(A1571,'[2]Pivot HorizontalMRP'!$A$4:$D$2689,0.4,0),0)</f>
        <v>0</v>
      </c>
      <c r="N1571" s="1" t="n">
        <f aca="false">IFERROR(VLOOKUP(A1571,'[2]Pivot HorizontalMRP'!$A$4:$E$2689,5,0),0)</f>
        <v>0</v>
      </c>
      <c r="O1571" s="1" t="n">
        <f aca="false">K1571+L1571</f>
        <v>17207</v>
      </c>
      <c r="P1571" s="1" t="n">
        <f aca="false">K1571+L1571+M1571+N1571</f>
        <v>17207</v>
      </c>
      <c r="Q1571" s="1" t="n">
        <f aca="false">IFERROR(VLOOKUP(A1571,'[2]Pivot HorizontalMRP'!$A$4:$F$2689,6,0),0)</f>
        <v>201</v>
      </c>
      <c r="R1571" s="1" t="n">
        <f aca="false">IFERROR(VLOOKUP(A1571,'[2]Pivot HorizontalMRP'!$A$4:$G$2689,7,0),0)</f>
        <v>1098</v>
      </c>
      <c r="S1571" s="1" t="n">
        <f aca="false">IFERROR(VLOOKUP(A1571,'[2]Pivot HorizontalMRP'!$A$4:$H$2689,8,0),0)</f>
        <v>1035</v>
      </c>
      <c r="T1571" s="1" t="n">
        <f aca="false">IFERROR(VLOOKUP(A1571,'[2]Pivot HorizontalMRP'!$A$4:$I$2689,9,0),0)</f>
        <v>690</v>
      </c>
      <c r="U1571" s="1" t="n">
        <f aca="false">IF(I1571="delivery",O1571-SUM(Q1571+R1571),IF(I1571="PO",P1571-SUM(Q1571:R1571)))</f>
        <v>15908</v>
      </c>
      <c r="V1571" s="81" t="n">
        <v>0.003</v>
      </c>
      <c r="W1571" s="81"/>
      <c r="X1571" s="81" t="n">
        <f aca="false">W1571-V1571</f>
        <v>-0.003</v>
      </c>
      <c r="Y1571" s="81"/>
      <c r="Z1571" s="81"/>
      <c r="AA1571" s="81" t="n">
        <v>0.00305</v>
      </c>
      <c r="AB1571" s="81"/>
      <c r="AC1571" s="81"/>
      <c r="AD1571" s="81"/>
      <c r="AE1571" s="81"/>
      <c r="AF1571" s="81"/>
      <c r="AG1571" s="81"/>
      <c r="AH1571" s="81"/>
      <c r="AI1571" s="81"/>
      <c r="AJ1571" s="81"/>
      <c r="AK1571" s="81"/>
      <c r="AL1571" s="81"/>
      <c r="AM1571" s="81"/>
      <c r="AN1571" s="81"/>
      <c r="AO1571" s="81" t="str">
        <f aca="false">D1571</f>
        <v>Sanmina</v>
      </c>
      <c r="AP1571" s="1" t="s">
        <v>3124</v>
      </c>
      <c r="AQ1571" s="1"/>
      <c r="AR1571" s="1"/>
      <c r="AS1571" s="1"/>
      <c r="AT1571" s="1"/>
      <c r="AU1571" s="1"/>
      <c r="AV1571" s="1"/>
      <c r="AW1571" s="1"/>
      <c r="AX1571" s="1"/>
      <c r="AY1571" s="1"/>
      <c r="AZ1571" s="1"/>
      <c r="BA1571" s="1"/>
      <c r="BB1571" s="1"/>
      <c r="BC1571" s="1"/>
      <c r="BD1571" s="1"/>
      <c r="BE1571" s="1"/>
      <c r="BF1571" s="1" t="s">
        <v>14668</v>
      </c>
      <c r="BG1571" s="1" t="s">
        <v>183</v>
      </c>
      <c r="BH1571" s="1"/>
      <c r="BI1571" s="1"/>
    </row>
    <row r="1572" customFormat="false" ht="12.75" hidden="false" customHeight="false" outlineLevel="0" collapsed="false">
      <c r="A1572" s="1" t="s">
        <v>4121</v>
      </c>
      <c r="B1572" s="1" t="s">
        <v>4122</v>
      </c>
      <c r="C1572" s="1" t="s">
        <v>177</v>
      </c>
      <c r="D1572" s="1" t="s">
        <v>1471</v>
      </c>
      <c r="E1572" s="1" t="s">
        <v>16016</v>
      </c>
      <c r="F1572" s="1" t="s">
        <v>4124</v>
      </c>
      <c r="G1572" s="1" t="n">
        <v>157</v>
      </c>
      <c r="H1572" s="1" t="n">
        <v>10000</v>
      </c>
      <c r="I1572" s="101" t="s">
        <v>180</v>
      </c>
      <c r="J1572" s="1"/>
      <c r="K1572" s="1" t="n">
        <f aca="false">IFERROR(VLOOKUP(A1572,'[2]Pivot HorizontalMRP'!$A$4:$B$2689,2,0),0)</f>
        <v>0</v>
      </c>
      <c r="L1572" s="1" t="n">
        <f aca="false">IFERROR(VLOOKUP(A1572,'[2]Pivot HorizontalMRP'!$A$4:$C$2689,3,0),0)</f>
        <v>10273</v>
      </c>
      <c r="M1572" s="1" t="n">
        <f aca="false">IFERROR(VLOOKUP(A1572,'[2]Pivot HorizontalMRP'!$A$4:$D$2689,0.4,0),0)</f>
        <v>0</v>
      </c>
      <c r="N1572" s="1" t="n">
        <f aca="false">IFERROR(VLOOKUP(A1572,'[2]Pivot HorizontalMRP'!$A$4:$E$2689,5,0),0)</f>
        <v>10000</v>
      </c>
      <c r="O1572" s="1" t="n">
        <f aca="false">K1572+L1572</f>
        <v>10273</v>
      </c>
      <c r="P1572" s="1" t="n">
        <f aca="false">K1572+L1572+M1572+N1572</f>
        <v>20273</v>
      </c>
      <c r="Q1572" s="1" t="n">
        <f aca="false">IFERROR(VLOOKUP(A1572,'[2]Pivot HorizontalMRP'!$A$4:$F$2689,6,0),0)</f>
        <v>11811</v>
      </c>
      <c r="R1572" s="1" t="n">
        <f aca="false">IFERROR(VLOOKUP(A1572,'[2]Pivot HorizontalMRP'!$A$4:$G$2689,7,0),0)</f>
        <v>5782</v>
      </c>
      <c r="S1572" s="1" t="n">
        <f aca="false">IFERROR(VLOOKUP(A1572,'[2]Pivot HorizontalMRP'!$A$4:$H$2689,8,0),0)</f>
        <v>5947</v>
      </c>
      <c r="T1572" s="1" t="n">
        <f aca="false">IFERROR(VLOOKUP(A1572,'[2]Pivot HorizontalMRP'!$A$4:$I$2689,9,0),0)</f>
        <v>3738</v>
      </c>
      <c r="U1572" s="1" t="n">
        <f aca="false">IF(I1572="delivery",O1572-SUM(Q1572+R1572),IF(I1572="PO",P1572-SUM(Q1572:R1572)))</f>
        <v>-7320</v>
      </c>
      <c r="V1572" s="81" t="n">
        <v>0.0459</v>
      </c>
      <c r="W1572" s="81"/>
      <c r="X1572" s="81" t="n">
        <f aca="false">W1572-V1572</f>
        <v>-0.0459</v>
      </c>
      <c r="Y1572" s="81"/>
      <c r="Z1572" s="81"/>
      <c r="AA1572" s="81"/>
      <c r="AB1572" s="81"/>
      <c r="AC1572" s="81"/>
      <c r="AD1572" s="81"/>
      <c r="AE1572" s="81"/>
      <c r="AF1572" s="81"/>
      <c r="AG1572" s="81"/>
      <c r="AH1572" s="81"/>
      <c r="AI1572" s="81"/>
      <c r="AJ1572" s="81"/>
      <c r="AK1572" s="81"/>
      <c r="AL1572" s="81"/>
      <c r="AM1572" s="81"/>
      <c r="AN1572" s="81"/>
      <c r="AO1572" s="81" t="str">
        <f aca="false">D1572</f>
        <v>Sanmina</v>
      </c>
      <c r="AP1572" s="1" t="s">
        <v>3124</v>
      </c>
      <c r="AQ1572" s="1"/>
      <c r="AR1572" s="1"/>
      <c r="AS1572" s="1"/>
      <c r="AT1572" s="1"/>
      <c r="AU1572" s="1"/>
      <c r="AV1572" s="1"/>
      <c r="AW1572" s="1"/>
      <c r="AX1572" s="1"/>
      <c r="AY1572" s="1"/>
      <c r="AZ1572" s="1"/>
      <c r="BA1572" s="1"/>
      <c r="BB1572" s="1"/>
      <c r="BC1572" s="1"/>
      <c r="BD1572" s="1"/>
      <c r="BE1572" s="1"/>
      <c r="BF1572" s="1" t="s">
        <v>14668</v>
      </c>
      <c r="BG1572" s="1" t="s">
        <v>183</v>
      </c>
      <c r="BH1572" s="1"/>
      <c r="BI1572" s="1"/>
    </row>
    <row r="1573" customFormat="false" ht="12.75" hidden="false" customHeight="false" outlineLevel="0" collapsed="false">
      <c r="A1573" s="1" t="s">
        <v>4125</v>
      </c>
      <c r="B1573" s="1" t="s">
        <v>4126</v>
      </c>
      <c r="C1573" s="1" t="s">
        <v>177</v>
      </c>
      <c r="D1573" s="1" t="s">
        <v>1471</v>
      </c>
      <c r="E1573" s="1" t="s">
        <v>16017</v>
      </c>
      <c r="F1573" s="1" t="s">
        <v>4128</v>
      </c>
      <c r="G1573" s="1" t="n">
        <v>201</v>
      </c>
      <c r="H1573" s="1" t="n">
        <v>10000</v>
      </c>
      <c r="I1573" s="101" t="s">
        <v>188</v>
      </c>
      <c r="J1573" s="1"/>
      <c r="K1573" s="1" t="n">
        <f aca="false">IFERROR(VLOOKUP(A1573,'[2]Pivot HorizontalMRP'!$A$4:$B$2689,2,0),0)</f>
        <v>0</v>
      </c>
      <c r="L1573" s="1" t="n">
        <f aca="false">IFERROR(VLOOKUP(A1573,'[2]Pivot HorizontalMRP'!$A$4:$C$2689,3,0),0)</f>
        <v>16987</v>
      </c>
      <c r="M1573" s="1" t="n">
        <f aca="false">IFERROR(VLOOKUP(A1573,'[2]Pivot HorizontalMRP'!$A$4:$D$2689,0.4,0),0)</f>
        <v>0</v>
      </c>
      <c r="N1573" s="1" t="n">
        <f aca="false">IFERROR(VLOOKUP(A1573,'[2]Pivot HorizontalMRP'!$A$4:$E$2689,5,0),0)</f>
        <v>0</v>
      </c>
      <c r="O1573" s="1" t="n">
        <f aca="false">K1573+L1573</f>
        <v>16987</v>
      </c>
      <c r="P1573" s="1" t="n">
        <f aca="false">K1573+L1573+M1573+N1573</f>
        <v>16987</v>
      </c>
      <c r="Q1573" s="1" t="n">
        <f aca="false">IFERROR(VLOOKUP(A1573,'[2]Pivot HorizontalMRP'!$A$4:$F$2689,6,0),0)</f>
        <v>131</v>
      </c>
      <c r="R1573" s="1" t="n">
        <f aca="false">IFERROR(VLOOKUP(A1573,'[2]Pivot HorizontalMRP'!$A$4:$G$2689,7,0),0)</f>
        <v>77</v>
      </c>
      <c r="S1573" s="1" t="n">
        <f aca="false">IFERROR(VLOOKUP(A1573,'[2]Pivot HorizontalMRP'!$A$4:$H$2689,8,0),0)</f>
        <v>84</v>
      </c>
      <c r="T1573" s="1" t="n">
        <f aca="false">IFERROR(VLOOKUP(A1573,'[2]Pivot HorizontalMRP'!$A$4:$I$2689,9,0),0)</f>
        <v>56</v>
      </c>
      <c r="U1573" s="1" t="n">
        <f aca="false">IF(I1573="delivery",O1573-SUM(Q1573+R1573),IF(I1573="PO",P1573-SUM(Q1573:R1573)))</f>
        <v>16779</v>
      </c>
      <c r="V1573" s="81" t="n">
        <v>0.00794</v>
      </c>
      <c r="W1573" s="81"/>
      <c r="X1573" s="81" t="n">
        <f aca="false">W1573-V1573</f>
        <v>-0.00794</v>
      </c>
      <c r="Y1573" s="81"/>
      <c r="Z1573" s="81"/>
      <c r="AA1573" s="81" t="n">
        <v>0.0135</v>
      </c>
      <c r="AB1573" s="81"/>
      <c r="AC1573" s="81"/>
      <c r="AD1573" s="81"/>
      <c r="AE1573" s="81"/>
      <c r="AF1573" s="81"/>
      <c r="AG1573" s="81"/>
      <c r="AH1573" s="81"/>
      <c r="AI1573" s="81"/>
      <c r="AJ1573" s="81"/>
      <c r="AK1573" s="81"/>
      <c r="AL1573" s="81"/>
      <c r="AM1573" s="81"/>
      <c r="AN1573" s="81"/>
      <c r="AO1573" s="81" t="str">
        <f aca="false">D1573</f>
        <v>Sanmina</v>
      </c>
      <c r="AP1573" s="1" t="s">
        <v>3124</v>
      </c>
      <c r="AQ1573" s="1"/>
      <c r="AR1573" s="1"/>
      <c r="AS1573" s="1"/>
      <c r="AT1573" s="1"/>
      <c r="AU1573" s="1"/>
      <c r="AV1573" s="1"/>
      <c r="AW1573" s="1"/>
      <c r="AX1573" s="1"/>
      <c r="AY1573" s="1"/>
      <c r="AZ1573" s="1"/>
      <c r="BA1573" s="1"/>
      <c r="BB1573" s="1"/>
      <c r="BC1573" s="1"/>
      <c r="BD1573" s="1"/>
      <c r="BE1573" s="1"/>
      <c r="BF1573" s="1" t="s">
        <v>14668</v>
      </c>
      <c r="BG1573" s="1" t="s">
        <v>183</v>
      </c>
      <c r="BH1573" s="1"/>
      <c r="BI1573" s="1"/>
    </row>
    <row r="1574" customFormat="false" ht="12.75" hidden="false" customHeight="false" outlineLevel="0" collapsed="false">
      <c r="A1574" s="1" t="s">
        <v>4129</v>
      </c>
      <c r="B1574" s="1" t="s">
        <v>4130</v>
      </c>
      <c r="C1574" s="1" t="s">
        <v>177</v>
      </c>
      <c r="D1574" s="1" t="s">
        <v>1471</v>
      </c>
      <c r="E1574" s="1" t="s">
        <v>16018</v>
      </c>
      <c r="F1574" s="1" t="s">
        <v>4132</v>
      </c>
      <c r="G1574" s="1" t="n">
        <v>271</v>
      </c>
      <c r="H1574" s="1" t="n">
        <v>10000</v>
      </c>
      <c r="I1574" s="101" t="s">
        <v>180</v>
      </c>
      <c r="J1574" s="1"/>
      <c r="K1574" s="1" t="n">
        <f aca="false">IFERROR(VLOOKUP(A1574,'[2]Pivot HorizontalMRP'!$A$4:$B$2689,2,0),0)</f>
        <v>0</v>
      </c>
      <c r="L1574" s="1" t="n">
        <f aca="false">IFERROR(VLOOKUP(A1574,'[2]Pivot HorizontalMRP'!$A$4:$C$2689,3,0),0)</f>
        <v>7286</v>
      </c>
      <c r="M1574" s="1" t="n">
        <f aca="false">IFERROR(VLOOKUP(A1574,'[2]Pivot HorizontalMRP'!$A$4:$D$2689,0.4,0),0)</f>
        <v>0</v>
      </c>
      <c r="N1574" s="1" t="n">
        <f aca="false">IFERROR(VLOOKUP(A1574,'[2]Pivot HorizontalMRP'!$A$4:$E$2689,5,0),0)</f>
        <v>20000</v>
      </c>
      <c r="O1574" s="1" t="n">
        <f aca="false">K1574+L1574</f>
        <v>7286</v>
      </c>
      <c r="P1574" s="1" t="n">
        <f aca="false">K1574+L1574+M1574+N1574</f>
        <v>27286</v>
      </c>
      <c r="Q1574" s="1" t="n">
        <f aca="false">IFERROR(VLOOKUP(A1574,'[2]Pivot HorizontalMRP'!$A$4:$F$2689,6,0),0)</f>
        <v>328</v>
      </c>
      <c r="R1574" s="1" t="n">
        <f aca="false">IFERROR(VLOOKUP(A1574,'[2]Pivot HorizontalMRP'!$A$4:$G$2689,7,0),0)</f>
        <v>1019</v>
      </c>
      <c r="S1574" s="1" t="n">
        <f aca="false">IFERROR(VLOOKUP(A1574,'[2]Pivot HorizontalMRP'!$A$4:$H$2689,8,0),0)</f>
        <v>503</v>
      </c>
      <c r="T1574" s="1" t="n">
        <f aca="false">IFERROR(VLOOKUP(A1574,'[2]Pivot HorizontalMRP'!$A$4:$I$2689,9,0),0)</f>
        <v>211</v>
      </c>
      <c r="U1574" s="1" t="n">
        <f aca="false">IF(I1574="delivery",O1574-SUM(Q1574+R1574),IF(I1574="PO",P1574-SUM(Q1574:R1574)))</f>
        <v>5939</v>
      </c>
      <c r="V1574" s="81" t="n">
        <v>0.0036</v>
      </c>
      <c r="W1574" s="81"/>
      <c r="X1574" s="81" t="n">
        <f aca="false">W1574-V1574</f>
        <v>-0.0036</v>
      </c>
      <c r="Y1574" s="81"/>
      <c r="Z1574" s="81"/>
      <c r="AA1574" s="81"/>
      <c r="AB1574" s="81"/>
      <c r="AC1574" s="81"/>
      <c r="AD1574" s="81"/>
      <c r="AE1574" s="81"/>
      <c r="AF1574" s="81"/>
      <c r="AG1574" s="81"/>
      <c r="AH1574" s="81"/>
      <c r="AI1574" s="81"/>
      <c r="AJ1574" s="81"/>
      <c r="AK1574" s="81"/>
      <c r="AL1574" s="81"/>
      <c r="AM1574" s="81"/>
      <c r="AN1574" s="81"/>
      <c r="AO1574" s="81" t="str">
        <f aca="false">D1574</f>
        <v>Sanmina</v>
      </c>
      <c r="AP1574" s="1" t="s">
        <v>3124</v>
      </c>
      <c r="AQ1574" s="1"/>
      <c r="AR1574" s="1"/>
      <c r="AS1574" s="1"/>
      <c r="AT1574" s="1"/>
      <c r="AU1574" s="1"/>
      <c r="AV1574" s="1"/>
      <c r="AW1574" s="1"/>
      <c r="AX1574" s="1"/>
      <c r="AY1574" s="1"/>
      <c r="AZ1574" s="1"/>
      <c r="BA1574" s="1"/>
      <c r="BB1574" s="1"/>
      <c r="BC1574" s="1"/>
      <c r="BD1574" s="1"/>
      <c r="BE1574" s="1"/>
      <c r="BF1574" s="1" t="s">
        <v>14668</v>
      </c>
      <c r="BG1574" s="1" t="s">
        <v>183</v>
      </c>
      <c r="BH1574" s="1"/>
      <c r="BI1574" s="1"/>
    </row>
    <row r="1575" customFormat="false" ht="12.75" hidden="false" customHeight="false" outlineLevel="0" collapsed="false">
      <c r="A1575" s="1" t="s">
        <v>4133</v>
      </c>
      <c r="B1575" s="1" t="s">
        <v>4134</v>
      </c>
      <c r="C1575" s="1" t="s">
        <v>177</v>
      </c>
      <c r="D1575" s="1" t="s">
        <v>1471</v>
      </c>
      <c r="E1575" s="1" t="s">
        <v>16019</v>
      </c>
      <c r="F1575" s="1" t="s">
        <v>4136</v>
      </c>
      <c r="G1575" s="1" t="n">
        <v>152</v>
      </c>
      <c r="H1575" s="1" t="n">
        <v>1000</v>
      </c>
      <c r="I1575" s="101" t="s">
        <v>180</v>
      </c>
      <c r="J1575" s="1"/>
      <c r="K1575" s="1" t="n">
        <f aca="false">IFERROR(VLOOKUP(A1575,'[2]Pivot HorizontalMRP'!$A$4:$B$2689,2,0),0)</f>
        <v>0</v>
      </c>
      <c r="L1575" s="1" t="n">
        <f aca="false">IFERROR(VLOOKUP(A1575,'[2]Pivot HorizontalMRP'!$A$4:$C$2689,3,0),0)</f>
        <v>161381</v>
      </c>
      <c r="M1575" s="1" t="n">
        <f aca="false">IFERROR(VLOOKUP(A1575,'[2]Pivot HorizontalMRP'!$A$4:$D$2689,0.4,0),0)</f>
        <v>0</v>
      </c>
      <c r="N1575" s="1" t="n">
        <f aca="false">IFERROR(VLOOKUP(A1575,'[2]Pivot HorizontalMRP'!$A$4:$E$2689,5,0),0)</f>
        <v>243000</v>
      </c>
      <c r="O1575" s="1" t="n">
        <f aca="false">K1575+L1575</f>
        <v>161381</v>
      </c>
      <c r="P1575" s="1" t="n">
        <f aca="false">K1575+L1575+M1575+N1575</f>
        <v>404381</v>
      </c>
      <c r="Q1575" s="1" t="n">
        <f aca="false">IFERROR(VLOOKUP(A1575,'[2]Pivot HorizontalMRP'!$A$4:$F$2689,6,0),0)</f>
        <v>358432</v>
      </c>
      <c r="R1575" s="1" t="n">
        <f aca="false">IFERROR(VLOOKUP(A1575,'[2]Pivot HorizontalMRP'!$A$4:$G$2689,7,0),0)</f>
        <v>168194</v>
      </c>
      <c r="S1575" s="1" t="n">
        <f aca="false">IFERROR(VLOOKUP(A1575,'[2]Pivot HorizontalMRP'!$A$4:$H$2689,8,0),0)</f>
        <v>173276</v>
      </c>
      <c r="T1575" s="1" t="n">
        <f aca="false">IFERROR(VLOOKUP(A1575,'[2]Pivot HorizontalMRP'!$A$4:$I$2689,9,0),0)</f>
        <v>108261</v>
      </c>
      <c r="U1575" s="1" t="n">
        <f aca="false">IF(I1575="delivery",O1575-SUM(Q1575+R1575),IF(I1575="PO",P1575-SUM(Q1575:R1575)))</f>
        <v>-365245</v>
      </c>
      <c r="V1575" s="81" t="n">
        <v>0.0521</v>
      </c>
      <c r="W1575" s="81"/>
      <c r="X1575" s="81" t="n">
        <f aca="false">W1575-V1575</f>
        <v>-0.0521</v>
      </c>
      <c r="Y1575" s="81"/>
      <c r="Z1575" s="81"/>
      <c r="AA1575" s="81" t="n">
        <v>0.04903</v>
      </c>
      <c r="AB1575" s="81"/>
      <c r="AC1575" s="81"/>
      <c r="AD1575" s="81"/>
      <c r="AE1575" s="81"/>
      <c r="AF1575" s="81"/>
      <c r="AG1575" s="81"/>
      <c r="AH1575" s="81"/>
      <c r="AI1575" s="81"/>
      <c r="AJ1575" s="81"/>
      <c r="AK1575" s="81"/>
      <c r="AL1575" s="81"/>
      <c r="AM1575" s="81"/>
      <c r="AN1575" s="81"/>
      <c r="AO1575" s="81" t="str">
        <f aca="false">D1575</f>
        <v>Sanmina</v>
      </c>
      <c r="AP1575" s="1" t="s">
        <v>3124</v>
      </c>
      <c r="AQ1575" s="1"/>
      <c r="AR1575" s="1"/>
      <c r="AS1575" s="1"/>
      <c r="AT1575" s="1"/>
      <c r="AU1575" s="1"/>
      <c r="AV1575" s="1"/>
      <c r="AW1575" s="1"/>
      <c r="AX1575" s="1"/>
      <c r="AY1575" s="1"/>
      <c r="AZ1575" s="1"/>
      <c r="BA1575" s="1"/>
      <c r="BB1575" s="1"/>
      <c r="BC1575" s="1"/>
      <c r="BD1575" s="1"/>
      <c r="BE1575" s="1"/>
      <c r="BF1575" s="1" t="s">
        <v>14668</v>
      </c>
      <c r="BG1575" s="1" t="s">
        <v>183</v>
      </c>
      <c r="BH1575" s="1"/>
      <c r="BI1575" s="1"/>
    </row>
    <row r="1576" customFormat="false" ht="12.75" hidden="false" customHeight="false" outlineLevel="0" collapsed="false">
      <c r="A1576" s="1" t="s">
        <v>4137</v>
      </c>
      <c r="B1576" s="1" t="s">
        <v>4138</v>
      </c>
      <c r="C1576" s="1" t="s">
        <v>177</v>
      </c>
      <c r="D1576" s="1" t="s">
        <v>1471</v>
      </c>
      <c r="E1576" s="1" t="s">
        <v>16020</v>
      </c>
      <c r="F1576" s="1" t="s">
        <v>4140</v>
      </c>
      <c r="G1576" s="1" t="n">
        <v>271</v>
      </c>
      <c r="H1576" s="1" t="n">
        <v>10000</v>
      </c>
      <c r="I1576" s="101" t="s">
        <v>180</v>
      </c>
      <c r="J1576" s="1"/>
      <c r="K1576" s="1" t="n">
        <f aca="false">IFERROR(VLOOKUP(A1576,'[2]Pivot HorizontalMRP'!$A$4:$B$2689,2,0),0)</f>
        <v>0</v>
      </c>
      <c r="L1576" s="1" t="n">
        <f aca="false">IFERROR(VLOOKUP(A1576,'[2]Pivot HorizontalMRP'!$A$4:$C$2689,3,0),0)</f>
        <v>51550</v>
      </c>
      <c r="M1576" s="1" t="n">
        <f aca="false">IFERROR(VLOOKUP(A1576,'[2]Pivot HorizontalMRP'!$A$4:$D$2689,0.4,0),0)</f>
        <v>0</v>
      </c>
      <c r="N1576" s="1" t="n">
        <f aca="false">IFERROR(VLOOKUP(A1576,'[2]Pivot HorizontalMRP'!$A$4:$E$2689,5,0),0)</f>
        <v>0</v>
      </c>
      <c r="O1576" s="1" t="n">
        <f aca="false">K1576+L1576</f>
        <v>51550</v>
      </c>
      <c r="P1576" s="1" t="n">
        <f aca="false">K1576+L1576+M1576+N1576</f>
        <v>51550</v>
      </c>
      <c r="Q1576" s="1" t="n">
        <f aca="false">IFERROR(VLOOKUP(A1576,'[2]Pivot HorizontalMRP'!$A$4:$F$2689,6,0),0)</f>
        <v>6203</v>
      </c>
      <c r="R1576" s="1" t="n">
        <f aca="false">IFERROR(VLOOKUP(A1576,'[2]Pivot HorizontalMRP'!$A$4:$G$2689,7,0),0)</f>
        <v>9481</v>
      </c>
      <c r="S1576" s="1" t="n">
        <f aca="false">IFERROR(VLOOKUP(A1576,'[2]Pivot HorizontalMRP'!$A$4:$H$2689,8,0),0)</f>
        <v>7594</v>
      </c>
      <c r="T1576" s="1" t="n">
        <f aca="false">IFERROR(VLOOKUP(A1576,'[2]Pivot HorizontalMRP'!$A$4:$I$2689,9,0),0)</f>
        <v>4176</v>
      </c>
      <c r="U1576" s="1" t="n">
        <f aca="false">IF(I1576="delivery",O1576-SUM(Q1576+R1576),IF(I1576="PO",P1576-SUM(Q1576:R1576)))</f>
        <v>35866</v>
      </c>
      <c r="V1576" s="81" t="n">
        <v>0.00375</v>
      </c>
      <c r="W1576" s="81"/>
      <c r="X1576" s="81" t="n">
        <f aca="false">W1576-V1576</f>
        <v>-0.00375</v>
      </c>
      <c r="Y1576" s="81"/>
      <c r="Z1576" s="81"/>
      <c r="AA1576" s="81" t="n">
        <v>0.00378</v>
      </c>
      <c r="AB1576" s="81"/>
      <c r="AC1576" s="81"/>
      <c r="AD1576" s="81"/>
      <c r="AE1576" s="81"/>
      <c r="AF1576" s="81"/>
      <c r="AG1576" s="81"/>
      <c r="AH1576" s="81"/>
      <c r="AI1576" s="81"/>
      <c r="AJ1576" s="81"/>
      <c r="AK1576" s="81"/>
      <c r="AL1576" s="81"/>
      <c r="AM1576" s="81"/>
      <c r="AN1576" s="81"/>
      <c r="AO1576" s="81" t="str">
        <f aca="false">D1576</f>
        <v>Sanmina</v>
      </c>
      <c r="AP1576" s="1" t="s">
        <v>3124</v>
      </c>
      <c r="AQ1576" s="1"/>
      <c r="AR1576" s="1"/>
      <c r="AS1576" s="1"/>
      <c r="AT1576" s="1"/>
      <c r="AU1576" s="1"/>
      <c r="AV1576" s="1"/>
      <c r="AW1576" s="1"/>
      <c r="AX1576" s="1"/>
      <c r="AY1576" s="1"/>
      <c r="AZ1576" s="1"/>
      <c r="BA1576" s="1"/>
      <c r="BB1576" s="1"/>
      <c r="BC1576" s="1"/>
      <c r="BD1576" s="1"/>
      <c r="BE1576" s="1"/>
      <c r="BF1576" s="1" t="s">
        <v>14668</v>
      </c>
      <c r="BG1576" s="1" t="s">
        <v>183</v>
      </c>
      <c r="BH1576" s="1"/>
      <c r="BI1576" s="1"/>
    </row>
    <row r="1577" customFormat="false" ht="12.75" hidden="false" customHeight="false" outlineLevel="0" collapsed="false">
      <c r="A1577" s="1" t="s">
        <v>4141</v>
      </c>
      <c r="B1577" s="1" t="s">
        <v>4142</v>
      </c>
      <c r="C1577" s="1" t="s">
        <v>177</v>
      </c>
      <c r="D1577" s="1" t="s">
        <v>1471</v>
      </c>
      <c r="E1577" s="1" t="s">
        <v>16021</v>
      </c>
      <c r="F1577" s="1" t="s">
        <v>4144</v>
      </c>
      <c r="G1577" s="1" t="n">
        <v>277</v>
      </c>
      <c r="H1577" s="1" t="n">
        <v>40000</v>
      </c>
      <c r="I1577" s="101" t="s">
        <v>180</v>
      </c>
      <c r="J1577" s="1"/>
      <c r="K1577" s="1" t="n">
        <f aca="false">IFERROR(VLOOKUP(A1577,'[2]Pivot HorizontalMRP'!$A$4:$B$2689,2,0),0)</f>
        <v>0</v>
      </c>
      <c r="L1577" s="1" t="n">
        <f aca="false">IFERROR(VLOOKUP(A1577,'[2]Pivot HorizontalMRP'!$A$4:$C$2689,3,0),0)</f>
        <v>186543</v>
      </c>
      <c r="M1577" s="1" t="n">
        <f aca="false">IFERROR(VLOOKUP(A1577,'[2]Pivot HorizontalMRP'!$A$4:$D$2689,0.4,0),0)</f>
        <v>0</v>
      </c>
      <c r="N1577" s="1" t="n">
        <f aca="false">IFERROR(VLOOKUP(A1577,'[2]Pivot HorizontalMRP'!$A$4:$E$2689,5,0),0)</f>
        <v>60000</v>
      </c>
      <c r="O1577" s="1" t="n">
        <f aca="false">K1577+L1577</f>
        <v>186543</v>
      </c>
      <c r="P1577" s="1" t="n">
        <f aca="false">K1577+L1577+M1577+N1577</f>
        <v>246543</v>
      </c>
      <c r="Q1577" s="1" t="n">
        <f aca="false">IFERROR(VLOOKUP(A1577,'[2]Pivot HorizontalMRP'!$A$4:$F$2689,6,0),0)</f>
        <v>205664</v>
      </c>
      <c r="R1577" s="1" t="n">
        <f aca="false">IFERROR(VLOOKUP(A1577,'[2]Pivot HorizontalMRP'!$A$4:$G$2689,7,0),0)</f>
        <v>125817</v>
      </c>
      <c r="S1577" s="1" t="n">
        <f aca="false">IFERROR(VLOOKUP(A1577,'[2]Pivot HorizontalMRP'!$A$4:$H$2689,8,0),0)</f>
        <v>116575</v>
      </c>
      <c r="T1577" s="1" t="n">
        <f aca="false">IFERROR(VLOOKUP(A1577,'[2]Pivot HorizontalMRP'!$A$4:$I$2689,9,0),0)</f>
        <v>72165</v>
      </c>
      <c r="U1577" s="1" t="n">
        <f aca="false">IF(I1577="delivery",O1577-SUM(Q1577+R1577),IF(I1577="PO",P1577-SUM(Q1577:R1577)))</f>
        <v>-144938</v>
      </c>
      <c r="V1577" s="81" t="n">
        <v>0.0037</v>
      </c>
      <c r="W1577" s="81"/>
      <c r="X1577" s="81" t="n">
        <f aca="false">W1577-V1577</f>
        <v>-0.0037</v>
      </c>
      <c r="Y1577" s="81"/>
      <c r="Z1577" s="81"/>
      <c r="AA1577" s="81" t="n">
        <v>0.0058</v>
      </c>
      <c r="AB1577" s="81"/>
      <c r="AC1577" s="81"/>
      <c r="AD1577" s="81"/>
      <c r="AE1577" s="81"/>
      <c r="AF1577" s="81"/>
      <c r="AG1577" s="81"/>
      <c r="AH1577" s="81"/>
      <c r="AI1577" s="81"/>
      <c r="AJ1577" s="81"/>
      <c r="AK1577" s="81"/>
      <c r="AL1577" s="81"/>
      <c r="AM1577" s="81"/>
      <c r="AN1577" s="81"/>
      <c r="AO1577" s="81" t="str">
        <f aca="false">D1577</f>
        <v>Sanmina</v>
      </c>
      <c r="AP1577" s="1" t="s">
        <v>3124</v>
      </c>
      <c r="AQ1577" s="1"/>
      <c r="AR1577" s="1"/>
      <c r="AS1577" s="1"/>
      <c r="AT1577" s="1"/>
      <c r="AU1577" s="1"/>
      <c r="AV1577" s="1"/>
      <c r="AW1577" s="1"/>
      <c r="AX1577" s="1"/>
      <c r="AY1577" s="1"/>
      <c r="AZ1577" s="1"/>
      <c r="BA1577" s="1"/>
      <c r="BB1577" s="1"/>
      <c r="BC1577" s="1"/>
      <c r="BD1577" s="1"/>
      <c r="BE1577" s="1"/>
      <c r="BF1577" s="1" t="s">
        <v>14668</v>
      </c>
      <c r="BG1577" s="1" t="s">
        <v>183</v>
      </c>
      <c r="BH1577" s="1"/>
      <c r="BI1577" s="1"/>
    </row>
    <row r="1578" customFormat="false" ht="12.75" hidden="false" customHeight="false" outlineLevel="0" collapsed="false">
      <c r="A1578" s="1" t="s">
        <v>4145</v>
      </c>
      <c r="B1578" s="1" t="s">
        <v>4146</v>
      </c>
      <c r="C1578" s="1" t="s">
        <v>177</v>
      </c>
      <c r="D1578" s="1" t="s">
        <v>1471</v>
      </c>
      <c r="E1578" s="1" t="s">
        <v>16022</v>
      </c>
      <c r="F1578" s="1" t="s">
        <v>4148</v>
      </c>
      <c r="G1578" s="1" t="n">
        <v>172</v>
      </c>
      <c r="H1578" s="1" t="n">
        <v>2000</v>
      </c>
      <c r="I1578" s="101" t="s">
        <v>180</v>
      </c>
      <c r="J1578" s="1"/>
      <c r="K1578" s="1" t="n">
        <f aca="false">IFERROR(VLOOKUP(A1578,'[2]Pivot HorizontalMRP'!$A$4:$B$2689,2,0),0)</f>
        <v>0</v>
      </c>
      <c r="L1578" s="1" t="n">
        <f aca="false">IFERROR(VLOOKUP(A1578,'[2]Pivot HorizontalMRP'!$A$4:$C$2689,3,0),0)</f>
        <v>728923</v>
      </c>
      <c r="M1578" s="1" t="n">
        <f aca="false">IFERROR(VLOOKUP(A1578,'[2]Pivot HorizontalMRP'!$A$4:$D$2689,0.4,0),0)</f>
        <v>0</v>
      </c>
      <c r="N1578" s="1" t="n">
        <f aca="false">IFERROR(VLOOKUP(A1578,'[2]Pivot HorizontalMRP'!$A$4:$E$2689,5,0),0)</f>
        <v>506000</v>
      </c>
      <c r="O1578" s="1" t="n">
        <f aca="false">K1578+L1578</f>
        <v>728923</v>
      </c>
      <c r="P1578" s="1" t="n">
        <f aca="false">K1578+L1578+M1578+N1578</f>
        <v>1234923</v>
      </c>
      <c r="Q1578" s="1" t="n">
        <f aca="false">IFERROR(VLOOKUP(A1578,'[2]Pivot HorizontalMRP'!$A$4:$F$2689,6,0),0)</f>
        <v>1418111</v>
      </c>
      <c r="R1578" s="1" t="n">
        <f aca="false">IFERROR(VLOOKUP(A1578,'[2]Pivot HorizontalMRP'!$A$4:$G$2689,7,0),0)</f>
        <v>904464</v>
      </c>
      <c r="S1578" s="1" t="n">
        <f aca="false">IFERROR(VLOOKUP(A1578,'[2]Pivot HorizontalMRP'!$A$4:$H$2689,8,0),0)</f>
        <v>935161</v>
      </c>
      <c r="T1578" s="1" t="n">
        <f aca="false">IFERROR(VLOOKUP(A1578,'[2]Pivot HorizontalMRP'!$A$4:$I$2689,9,0),0)</f>
        <v>548151</v>
      </c>
      <c r="U1578" s="1" t="n">
        <f aca="false">IF(I1578="delivery",O1578-SUM(Q1578+R1578),IF(I1578="PO",P1578-SUM(Q1578:R1578)))</f>
        <v>-1593652</v>
      </c>
      <c r="V1578" s="81" t="n">
        <v>0.07718</v>
      </c>
      <c r="W1578" s="81"/>
      <c r="X1578" s="81" t="n">
        <f aca="false">W1578-V1578</f>
        <v>-0.07718</v>
      </c>
      <c r="Y1578" s="81"/>
      <c r="Z1578" s="81"/>
      <c r="AA1578" s="81"/>
      <c r="AB1578" s="81"/>
      <c r="AC1578" s="81"/>
      <c r="AD1578" s="81"/>
      <c r="AE1578" s="81"/>
      <c r="AF1578" s="81"/>
      <c r="AG1578" s="81"/>
      <c r="AH1578" s="81"/>
      <c r="AI1578" s="81"/>
      <c r="AJ1578" s="81"/>
      <c r="AK1578" s="81"/>
      <c r="AL1578" s="81"/>
      <c r="AM1578" s="81"/>
      <c r="AN1578" s="81"/>
      <c r="AO1578" s="81" t="str">
        <f aca="false">D1578</f>
        <v>Sanmina</v>
      </c>
      <c r="AP1578" s="1" t="s">
        <v>3124</v>
      </c>
      <c r="AQ1578" s="1"/>
      <c r="AR1578" s="1"/>
      <c r="AS1578" s="1"/>
      <c r="AT1578" s="1"/>
      <c r="AU1578" s="1"/>
      <c r="AV1578" s="1"/>
      <c r="AW1578" s="1"/>
      <c r="AX1578" s="1"/>
      <c r="AY1578" s="1"/>
      <c r="AZ1578" s="1"/>
      <c r="BA1578" s="1"/>
      <c r="BB1578" s="1"/>
      <c r="BC1578" s="1"/>
      <c r="BD1578" s="1"/>
      <c r="BE1578" s="1"/>
      <c r="BF1578" s="1" t="s">
        <v>14668</v>
      </c>
      <c r="BG1578" s="1" t="s">
        <v>183</v>
      </c>
      <c r="BH1578" s="1"/>
      <c r="BI1578" s="1"/>
    </row>
    <row r="1579" customFormat="false" ht="12.75" hidden="false" customHeight="false" outlineLevel="0" collapsed="false">
      <c r="A1579" s="1" t="s">
        <v>4149</v>
      </c>
      <c r="B1579" s="1" t="s">
        <v>4150</v>
      </c>
      <c r="C1579" s="1" t="s">
        <v>177</v>
      </c>
      <c r="D1579" s="1" t="s">
        <v>1471</v>
      </c>
      <c r="E1579" s="1" t="s">
        <v>16023</v>
      </c>
      <c r="F1579" s="1" t="s">
        <v>4152</v>
      </c>
      <c r="G1579" s="1" t="n">
        <v>157</v>
      </c>
      <c r="H1579" s="1" t="n">
        <v>4000</v>
      </c>
      <c r="I1579" s="101" t="s">
        <v>180</v>
      </c>
      <c r="J1579" s="1"/>
      <c r="K1579" s="1" t="n">
        <f aca="false">IFERROR(VLOOKUP(A1579,'[2]Pivot HorizontalMRP'!$A$4:$B$2689,2,0),0)</f>
        <v>0</v>
      </c>
      <c r="L1579" s="1" t="n">
        <f aca="false">IFERROR(VLOOKUP(A1579,'[2]Pivot HorizontalMRP'!$A$4:$C$2689,3,0),0)</f>
        <v>1640</v>
      </c>
      <c r="M1579" s="1" t="n">
        <f aca="false">IFERROR(VLOOKUP(A1579,'[2]Pivot HorizontalMRP'!$A$4:$D$2689,0.4,0),0)</f>
        <v>0</v>
      </c>
      <c r="N1579" s="1" t="n">
        <f aca="false">IFERROR(VLOOKUP(A1579,'[2]Pivot HorizontalMRP'!$A$4:$E$2689,5,0),0)</f>
        <v>0</v>
      </c>
      <c r="O1579" s="1" t="n">
        <f aca="false">K1579+L1579</f>
        <v>1640</v>
      </c>
      <c r="P1579" s="1" t="n">
        <f aca="false">K1579+L1579+M1579+N1579</f>
        <v>1640</v>
      </c>
      <c r="Q1579" s="1" t="n">
        <f aca="false">IFERROR(VLOOKUP(A1579,'[2]Pivot HorizontalMRP'!$A$4:$F$2689,6,0),0)</f>
        <v>368</v>
      </c>
      <c r="R1579" s="1" t="n">
        <f aca="false">IFERROR(VLOOKUP(A1579,'[2]Pivot HorizontalMRP'!$A$4:$G$2689,7,0),0)</f>
        <v>505</v>
      </c>
      <c r="S1579" s="1" t="n">
        <f aca="false">IFERROR(VLOOKUP(A1579,'[2]Pivot HorizontalMRP'!$A$4:$H$2689,8,0),0)</f>
        <v>543</v>
      </c>
      <c r="T1579" s="1" t="n">
        <f aca="false">IFERROR(VLOOKUP(A1579,'[2]Pivot HorizontalMRP'!$A$4:$I$2689,9,0),0)</f>
        <v>218</v>
      </c>
      <c r="U1579" s="1" t="n">
        <f aca="false">IF(I1579="delivery",O1579-SUM(Q1579+R1579),IF(I1579="PO",P1579-SUM(Q1579:R1579)))</f>
        <v>767</v>
      </c>
      <c r="V1579" s="81" t="n">
        <v>0.0096</v>
      </c>
      <c r="W1579" s="81"/>
      <c r="X1579" s="81" t="n">
        <f aca="false">W1579-V1579</f>
        <v>-0.0096</v>
      </c>
      <c r="Y1579" s="81"/>
      <c r="Z1579" s="81"/>
      <c r="AA1579" s="81"/>
      <c r="AB1579" s="81"/>
      <c r="AC1579" s="81"/>
      <c r="AD1579" s="81"/>
      <c r="AE1579" s="81"/>
      <c r="AF1579" s="81"/>
      <c r="AG1579" s="81"/>
      <c r="AH1579" s="81"/>
      <c r="AI1579" s="81"/>
      <c r="AJ1579" s="81"/>
      <c r="AK1579" s="81"/>
      <c r="AL1579" s="81"/>
      <c r="AM1579" s="81"/>
      <c r="AN1579" s="81"/>
      <c r="AO1579" s="81" t="str">
        <f aca="false">D1579</f>
        <v>Sanmina</v>
      </c>
      <c r="AP1579" s="1" t="s">
        <v>3124</v>
      </c>
      <c r="AQ1579" s="1"/>
      <c r="AR1579" s="1"/>
      <c r="AS1579" s="1"/>
      <c r="AT1579" s="1"/>
      <c r="AU1579" s="1"/>
      <c r="AV1579" s="1"/>
      <c r="AW1579" s="1"/>
      <c r="AX1579" s="1"/>
      <c r="AY1579" s="1"/>
      <c r="AZ1579" s="1"/>
      <c r="BA1579" s="1"/>
      <c r="BB1579" s="1"/>
      <c r="BC1579" s="1"/>
      <c r="BD1579" s="1"/>
      <c r="BE1579" s="1"/>
      <c r="BF1579" s="1" t="s">
        <v>14668</v>
      </c>
      <c r="BG1579" s="1" t="s">
        <v>183</v>
      </c>
      <c r="BH1579" s="1"/>
      <c r="BI1579" s="1"/>
    </row>
    <row r="1580" customFormat="false" ht="12.75" hidden="false" customHeight="false" outlineLevel="0" collapsed="false">
      <c r="A1580" s="1" t="s">
        <v>4153</v>
      </c>
      <c r="B1580" s="1" t="s">
        <v>4154</v>
      </c>
      <c r="C1580" s="1" t="s">
        <v>177</v>
      </c>
      <c r="D1580" s="1" t="s">
        <v>1471</v>
      </c>
      <c r="E1580" s="1" t="s">
        <v>16024</v>
      </c>
      <c r="F1580" s="1" t="s">
        <v>4156</v>
      </c>
      <c r="G1580" s="1" t="n">
        <v>271</v>
      </c>
      <c r="H1580" s="1" t="n">
        <v>20000</v>
      </c>
      <c r="I1580" s="101" t="s">
        <v>180</v>
      </c>
      <c r="J1580" s="1"/>
      <c r="K1580" s="1" t="n">
        <f aca="false">IFERROR(VLOOKUP(A1580,'[2]Pivot HorizontalMRP'!$A$4:$B$2689,2,0),0)</f>
        <v>0</v>
      </c>
      <c r="L1580" s="1" t="n">
        <f aca="false">IFERROR(VLOOKUP(A1580,'[2]Pivot HorizontalMRP'!$A$4:$C$2689,3,0),0)</f>
        <v>2624423</v>
      </c>
      <c r="M1580" s="1" t="n">
        <f aca="false">IFERROR(VLOOKUP(A1580,'[2]Pivot HorizontalMRP'!$A$4:$D$2689,0.4,0),0)</f>
        <v>0</v>
      </c>
      <c r="N1580" s="1" t="n">
        <f aca="false">IFERROR(VLOOKUP(A1580,'[2]Pivot HorizontalMRP'!$A$4:$E$2689,5,0),0)</f>
        <v>3650000</v>
      </c>
      <c r="O1580" s="1" t="n">
        <f aca="false">K1580+L1580</f>
        <v>2624423</v>
      </c>
      <c r="P1580" s="1" t="n">
        <f aca="false">K1580+L1580+M1580+N1580</f>
        <v>6274423</v>
      </c>
      <c r="Q1580" s="1" t="n">
        <f aca="false">IFERROR(VLOOKUP(A1580,'[2]Pivot HorizontalMRP'!$A$4:$F$2689,6,0),0)</f>
        <v>5468780</v>
      </c>
      <c r="R1580" s="1" t="n">
        <f aca="false">IFERROR(VLOOKUP(A1580,'[2]Pivot HorizontalMRP'!$A$4:$G$2689,7,0),0)</f>
        <v>3807065</v>
      </c>
      <c r="S1580" s="1" t="n">
        <f aca="false">IFERROR(VLOOKUP(A1580,'[2]Pivot HorizontalMRP'!$A$4:$H$2689,8,0),0)</f>
        <v>3641392</v>
      </c>
      <c r="T1580" s="1" t="n">
        <f aca="false">IFERROR(VLOOKUP(A1580,'[2]Pivot HorizontalMRP'!$A$4:$I$2689,9,0),0)</f>
        <v>2200655</v>
      </c>
      <c r="U1580" s="1" t="n">
        <f aca="false">IF(I1580="delivery",O1580-SUM(Q1580+R1580),IF(I1580="PO",P1580-SUM(Q1580:R1580)))</f>
        <v>-6651422</v>
      </c>
      <c r="V1580" s="81" t="n">
        <v>0.0007</v>
      </c>
      <c r="W1580" s="81"/>
      <c r="X1580" s="81" t="n">
        <f aca="false">W1580-V1580</f>
        <v>-0.0007</v>
      </c>
      <c r="Y1580" s="81"/>
      <c r="Z1580" s="81"/>
      <c r="AA1580" s="81" t="n">
        <v>0.0007</v>
      </c>
      <c r="AB1580" s="81"/>
      <c r="AC1580" s="81"/>
      <c r="AD1580" s="81"/>
      <c r="AE1580" s="81"/>
      <c r="AF1580" s="81"/>
      <c r="AG1580" s="81"/>
      <c r="AH1580" s="81"/>
      <c r="AI1580" s="81"/>
      <c r="AJ1580" s="81"/>
      <c r="AK1580" s="81"/>
      <c r="AL1580" s="81"/>
      <c r="AM1580" s="81"/>
      <c r="AN1580" s="81"/>
      <c r="AO1580" s="81" t="str">
        <f aca="false">D1580</f>
        <v>Sanmina</v>
      </c>
      <c r="AP1580" s="1" t="s">
        <v>3124</v>
      </c>
      <c r="AQ1580" s="1"/>
      <c r="AR1580" s="1"/>
      <c r="AS1580" s="1"/>
      <c r="AT1580" s="1"/>
      <c r="AU1580" s="1"/>
      <c r="AV1580" s="1"/>
      <c r="AW1580" s="1"/>
      <c r="AX1580" s="1"/>
      <c r="AY1580" s="1"/>
      <c r="AZ1580" s="1"/>
      <c r="BA1580" s="1"/>
      <c r="BB1580" s="1"/>
      <c r="BC1580" s="1"/>
      <c r="BD1580" s="1"/>
      <c r="BE1580" s="1"/>
      <c r="BF1580" s="1" t="s">
        <v>14668</v>
      </c>
      <c r="BG1580" s="1" t="s">
        <v>183</v>
      </c>
      <c r="BH1580" s="1"/>
      <c r="BI1580" s="1"/>
    </row>
    <row r="1581" customFormat="false" ht="12.75" hidden="false" customHeight="false" outlineLevel="0" collapsed="false">
      <c r="A1581" s="1" t="s">
        <v>4157</v>
      </c>
      <c r="B1581" s="1" t="s">
        <v>4158</v>
      </c>
      <c r="C1581" s="1" t="s">
        <v>177</v>
      </c>
      <c r="D1581" s="1" t="s">
        <v>1471</v>
      </c>
      <c r="E1581" s="1" t="s">
        <v>16025</v>
      </c>
      <c r="F1581" s="1" t="s">
        <v>16026</v>
      </c>
      <c r="G1581" s="1" t="n">
        <v>93</v>
      </c>
      <c r="H1581" s="1" t="n">
        <v>4000</v>
      </c>
      <c r="I1581" s="101" t="s">
        <v>180</v>
      </c>
      <c r="J1581" s="1"/>
      <c r="K1581" s="1" t="n">
        <f aca="false">IFERROR(VLOOKUP(A1581,'[2]Pivot HorizontalMRP'!$A$4:$B$2689,2,0),0)</f>
        <v>0</v>
      </c>
      <c r="L1581" s="1" t="n">
        <f aca="false">IFERROR(VLOOKUP(A1581,'[2]Pivot HorizontalMRP'!$A$4:$C$2689,3,0),0)</f>
        <v>7924</v>
      </c>
      <c r="M1581" s="1" t="n">
        <f aca="false">IFERROR(VLOOKUP(A1581,'[2]Pivot HorizontalMRP'!$A$4:$D$2689,0.4,0),0)</f>
        <v>0</v>
      </c>
      <c r="N1581" s="1" t="n">
        <f aca="false">IFERROR(VLOOKUP(A1581,'[2]Pivot HorizontalMRP'!$A$4:$E$2689,5,0),0)</f>
        <v>0</v>
      </c>
      <c r="O1581" s="1" t="n">
        <f aca="false">K1581+L1581</f>
        <v>7924</v>
      </c>
      <c r="P1581" s="1" t="n">
        <f aca="false">K1581+L1581+M1581+N1581</f>
        <v>7924</v>
      </c>
      <c r="Q1581" s="1" t="n">
        <f aca="false">IFERROR(VLOOKUP(A1581,'[2]Pivot HorizontalMRP'!$A$4:$F$2689,6,0),0)</f>
        <v>1234</v>
      </c>
      <c r="R1581" s="1" t="n">
        <f aca="false">IFERROR(VLOOKUP(A1581,'[2]Pivot HorizontalMRP'!$A$4:$G$2689,7,0),0)</f>
        <v>1404</v>
      </c>
      <c r="S1581" s="1" t="n">
        <f aca="false">IFERROR(VLOOKUP(A1581,'[2]Pivot HorizontalMRP'!$A$4:$H$2689,8,0),0)</f>
        <v>1464</v>
      </c>
      <c r="T1581" s="1" t="n">
        <f aca="false">IFERROR(VLOOKUP(A1581,'[2]Pivot HorizontalMRP'!$A$4:$I$2689,9,0),0)</f>
        <v>976</v>
      </c>
      <c r="U1581" s="1" t="n">
        <f aca="false">IF(I1581="delivery",O1581-SUM(Q1581+R1581),IF(I1581="PO",P1581-SUM(Q1581:R1581)))</f>
        <v>5286</v>
      </c>
      <c r="V1581" s="81" t="n">
        <v>0.003</v>
      </c>
      <c r="W1581" s="81"/>
      <c r="X1581" s="81" t="n">
        <f aca="false">W1581-V1581</f>
        <v>-0.003</v>
      </c>
      <c r="Y1581" s="81"/>
      <c r="Z1581" s="81"/>
      <c r="AA1581" s="81" t="n">
        <v>0.01083</v>
      </c>
      <c r="AB1581" s="81"/>
      <c r="AC1581" s="81"/>
      <c r="AD1581" s="81"/>
      <c r="AE1581" s="81"/>
      <c r="AF1581" s="81"/>
      <c r="AG1581" s="81"/>
      <c r="AH1581" s="81"/>
      <c r="AI1581" s="81"/>
      <c r="AJ1581" s="81"/>
      <c r="AK1581" s="81"/>
      <c r="AL1581" s="81"/>
      <c r="AM1581" s="81"/>
      <c r="AN1581" s="81"/>
      <c r="AO1581" s="81" t="str">
        <f aca="false">D1581</f>
        <v>Sanmina</v>
      </c>
      <c r="AP1581" s="1" t="s">
        <v>3124</v>
      </c>
      <c r="AQ1581" s="1"/>
      <c r="AR1581" s="1"/>
      <c r="AS1581" s="1"/>
      <c r="AT1581" s="1"/>
      <c r="AU1581" s="1"/>
      <c r="AV1581" s="1"/>
      <c r="AW1581" s="1"/>
      <c r="AX1581" s="1"/>
      <c r="AY1581" s="1"/>
      <c r="AZ1581" s="1"/>
      <c r="BA1581" s="1"/>
      <c r="BB1581" s="1"/>
      <c r="BC1581" s="1"/>
      <c r="BD1581" s="1"/>
      <c r="BE1581" s="1"/>
      <c r="BF1581" s="1" t="s">
        <v>14668</v>
      </c>
      <c r="BG1581" s="1" t="s">
        <v>183</v>
      </c>
      <c r="BH1581" s="1"/>
      <c r="BI1581" s="1"/>
    </row>
    <row r="1582" customFormat="false" ht="12.75" hidden="false" customHeight="false" outlineLevel="0" collapsed="false">
      <c r="A1582" s="1" t="s">
        <v>4161</v>
      </c>
      <c r="B1582" s="1" t="s">
        <v>4162</v>
      </c>
      <c r="C1582" s="1" t="s">
        <v>177</v>
      </c>
      <c r="D1582" s="1" t="s">
        <v>1471</v>
      </c>
      <c r="E1582" s="1" t="s">
        <v>16027</v>
      </c>
      <c r="F1582" s="1" t="s">
        <v>4164</v>
      </c>
      <c r="G1582" s="1" t="n">
        <v>271</v>
      </c>
      <c r="H1582" s="1" t="n">
        <v>20000</v>
      </c>
      <c r="I1582" s="101" t="s">
        <v>180</v>
      </c>
      <c r="J1582" s="1"/>
      <c r="K1582" s="1" t="n">
        <f aca="false">IFERROR(VLOOKUP(A1582,'[2]Pivot HorizontalMRP'!$A$4:$B$2689,2,0),0)</f>
        <v>0</v>
      </c>
      <c r="L1582" s="1" t="n">
        <f aca="false">IFERROR(VLOOKUP(A1582,'[2]Pivot HorizontalMRP'!$A$4:$C$2689,3,0),0)</f>
        <v>384924</v>
      </c>
      <c r="M1582" s="1" t="n">
        <f aca="false">IFERROR(VLOOKUP(A1582,'[2]Pivot HorizontalMRP'!$A$4:$D$2689,0.4,0),0)</f>
        <v>0</v>
      </c>
      <c r="N1582" s="1" t="n">
        <f aca="false">IFERROR(VLOOKUP(A1582,'[2]Pivot HorizontalMRP'!$A$4:$E$2689,5,0),0)</f>
        <v>160000</v>
      </c>
      <c r="O1582" s="1" t="n">
        <f aca="false">K1582+L1582</f>
        <v>384924</v>
      </c>
      <c r="P1582" s="1" t="n">
        <f aca="false">K1582+L1582+M1582+N1582</f>
        <v>544924</v>
      </c>
      <c r="Q1582" s="1" t="n">
        <f aca="false">IFERROR(VLOOKUP(A1582,'[2]Pivot HorizontalMRP'!$A$4:$F$2689,6,0),0)</f>
        <v>524181</v>
      </c>
      <c r="R1582" s="1" t="n">
        <f aca="false">IFERROR(VLOOKUP(A1582,'[2]Pivot HorizontalMRP'!$A$4:$G$2689,7,0),0)</f>
        <v>342195</v>
      </c>
      <c r="S1582" s="1" t="n">
        <f aca="false">IFERROR(VLOOKUP(A1582,'[2]Pivot HorizontalMRP'!$A$4:$H$2689,8,0),0)</f>
        <v>365421</v>
      </c>
      <c r="T1582" s="1" t="n">
        <f aca="false">IFERROR(VLOOKUP(A1582,'[2]Pivot HorizontalMRP'!$A$4:$I$2689,9,0),0)</f>
        <v>224817</v>
      </c>
      <c r="U1582" s="1" t="n">
        <f aca="false">IF(I1582="delivery",O1582-SUM(Q1582+R1582),IF(I1582="PO",P1582-SUM(Q1582:R1582)))</f>
        <v>-481452</v>
      </c>
      <c r="V1582" s="81" t="n">
        <v>0.00071</v>
      </c>
      <c r="W1582" s="81"/>
      <c r="X1582" s="81" t="n">
        <f aca="false">W1582-V1582</f>
        <v>-0.00071</v>
      </c>
      <c r="Y1582" s="81"/>
      <c r="Z1582" s="81"/>
      <c r="AA1582" s="81" t="n">
        <v>0.00144</v>
      </c>
      <c r="AB1582" s="81"/>
      <c r="AC1582" s="81"/>
      <c r="AD1582" s="81"/>
      <c r="AE1582" s="81"/>
      <c r="AF1582" s="81"/>
      <c r="AG1582" s="81"/>
      <c r="AH1582" s="81"/>
      <c r="AI1582" s="81"/>
      <c r="AJ1582" s="81"/>
      <c r="AK1582" s="81"/>
      <c r="AL1582" s="81"/>
      <c r="AM1582" s="81"/>
      <c r="AN1582" s="81"/>
      <c r="AO1582" s="81" t="str">
        <f aca="false">D1582</f>
        <v>Sanmina</v>
      </c>
      <c r="AP1582" s="1" t="s">
        <v>3124</v>
      </c>
      <c r="AQ1582" s="1"/>
      <c r="AR1582" s="1"/>
      <c r="AS1582" s="1"/>
      <c r="AT1582" s="1"/>
      <c r="AU1582" s="1"/>
      <c r="AV1582" s="1"/>
      <c r="AW1582" s="1"/>
      <c r="AX1582" s="1"/>
      <c r="AY1582" s="1"/>
      <c r="AZ1582" s="1"/>
      <c r="BA1582" s="1"/>
      <c r="BB1582" s="1"/>
      <c r="BC1582" s="1"/>
      <c r="BD1582" s="1"/>
      <c r="BE1582" s="1"/>
      <c r="BF1582" s="1" t="s">
        <v>14668</v>
      </c>
      <c r="BG1582" s="1" t="s">
        <v>183</v>
      </c>
      <c r="BH1582" s="1"/>
      <c r="BI1582" s="1"/>
    </row>
    <row r="1583" customFormat="false" ht="12.75" hidden="false" customHeight="false" outlineLevel="0" collapsed="false">
      <c r="A1583" s="1" t="s">
        <v>4165</v>
      </c>
      <c r="B1583" s="1" t="s">
        <v>4166</v>
      </c>
      <c r="C1583" s="1" t="s">
        <v>177</v>
      </c>
      <c r="D1583" s="1" t="s">
        <v>1471</v>
      </c>
      <c r="E1583" s="1" t="s">
        <v>16028</v>
      </c>
      <c r="F1583" s="1" t="s">
        <v>4168</v>
      </c>
      <c r="G1583" s="1" t="n">
        <v>216</v>
      </c>
      <c r="H1583" s="1" t="n">
        <v>2000</v>
      </c>
      <c r="I1583" s="101" t="s">
        <v>180</v>
      </c>
      <c r="J1583" s="1"/>
      <c r="K1583" s="1" t="n">
        <f aca="false">IFERROR(VLOOKUP(A1583,'[2]Pivot HorizontalMRP'!$A$4:$B$2689,2,0),0)</f>
        <v>0</v>
      </c>
      <c r="L1583" s="1" t="n">
        <f aca="false">IFERROR(VLOOKUP(A1583,'[2]Pivot HorizontalMRP'!$A$4:$C$2689,3,0),0)</f>
        <v>5348</v>
      </c>
      <c r="M1583" s="1" t="n">
        <f aca="false">IFERROR(VLOOKUP(A1583,'[2]Pivot HorizontalMRP'!$A$4:$D$2689,0.4,0),0)</f>
        <v>0</v>
      </c>
      <c r="N1583" s="1" t="n">
        <f aca="false">IFERROR(VLOOKUP(A1583,'[2]Pivot HorizontalMRP'!$A$4:$E$2689,5,0),0)</f>
        <v>0</v>
      </c>
      <c r="O1583" s="1" t="n">
        <f aca="false">K1583+L1583</f>
        <v>5348</v>
      </c>
      <c r="P1583" s="1" t="n">
        <f aca="false">K1583+L1583+M1583+N1583</f>
        <v>5348</v>
      </c>
      <c r="Q1583" s="1" t="n">
        <f aca="false">IFERROR(VLOOKUP(A1583,'[2]Pivot HorizontalMRP'!$A$4:$F$2689,6,0),0)</f>
        <v>235</v>
      </c>
      <c r="R1583" s="1" t="n">
        <f aca="false">IFERROR(VLOOKUP(A1583,'[2]Pivot HorizontalMRP'!$A$4:$G$2689,7,0),0)</f>
        <v>332</v>
      </c>
      <c r="S1583" s="1" t="n">
        <f aca="false">IFERROR(VLOOKUP(A1583,'[2]Pivot HorizontalMRP'!$A$4:$H$2689,8,0),0)</f>
        <v>362</v>
      </c>
      <c r="T1583" s="1" t="n">
        <f aca="false">IFERROR(VLOOKUP(A1583,'[2]Pivot HorizontalMRP'!$A$4:$I$2689,9,0),0)</f>
        <v>121</v>
      </c>
      <c r="U1583" s="1" t="n">
        <f aca="false">IF(I1583="delivery",O1583-SUM(Q1583+R1583),IF(I1583="PO",P1583-SUM(Q1583:R1583)))</f>
        <v>4781</v>
      </c>
      <c r="V1583" s="81" t="n">
        <v>0.01293</v>
      </c>
      <c r="W1583" s="81"/>
      <c r="X1583" s="81" t="n">
        <f aca="false">W1583-V1583</f>
        <v>-0.01293</v>
      </c>
      <c r="Y1583" s="81"/>
      <c r="Z1583" s="81"/>
      <c r="AA1583" s="81" t="n">
        <v>0.01293</v>
      </c>
      <c r="AB1583" s="81"/>
      <c r="AC1583" s="81"/>
      <c r="AD1583" s="81"/>
      <c r="AE1583" s="81"/>
      <c r="AF1583" s="81"/>
      <c r="AG1583" s="81"/>
      <c r="AH1583" s="81"/>
      <c r="AI1583" s="81"/>
      <c r="AJ1583" s="81"/>
      <c r="AK1583" s="81"/>
      <c r="AL1583" s="81"/>
      <c r="AM1583" s="81"/>
      <c r="AN1583" s="81"/>
      <c r="AO1583" s="81" t="str">
        <f aca="false">D1583</f>
        <v>Sanmina</v>
      </c>
      <c r="AP1583" s="1" t="s">
        <v>3124</v>
      </c>
      <c r="AQ1583" s="1"/>
      <c r="AR1583" s="1"/>
      <c r="AS1583" s="1"/>
      <c r="AT1583" s="1"/>
      <c r="AU1583" s="1"/>
      <c r="AV1583" s="1"/>
      <c r="AW1583" s="1"/>
      <c r="AX1583" s="1"/>
      <c r="AY1583" s="1"/>
      <c r="AZ1583" s="1"/>
      <c r="BA1583" s="1"/>
      <c r="BB1583" s="1"/>
      <c r="BC1583" s="1"/>
      <c r="BD1583" s="1"/>
      <c r="BE1583" s="1"/>
      <c r="BF1583" s="1" t="s">
        <v>14668</v>
      </c>
      <c r="BG1583" s="1" t="s">
        <v>183</v>
      </c>
      <c r="BH1583" s="1"/>
      <c r="BI1583" s="1"/>
    </row>
    <row r="1584" customFormat="false" ht="12.75" hidden="false" customHeight="false" outlineLevel="0" collapsed="false">
      <c r="A1584" s="1" t="s">
        <v>4169</v>
      </c>
      <c r="B1584" s="1" t="s">
        <v>4170</v>
      </c>
      <c r="C1584" s="1" t="s">
        <v>177</v>
      </c>
      <c r="D1584" s="1" t="s">
        <v>1471</v>
      </c>
      <c r="E1584" s="1" t="s">
        <v>16029</v>
      </c>
      <c r="F1584" s="1" t="s">
        <v>4172</v>
      </c>
      <c r="G1584" s="1" t="n">
        <v>271</v>
      </c>
      <c r="H1584" s="1" t="n">
        <v>10000</v>
      </c>
      <c r="I1584" s="101" t="s">
        <v>180</v>
      </c>
      <c r="J1584" s="1"/>
      <c r="K1584" s="1" t="n">
        <f aca="false">IFERROR(VLOOKUP(A1584,'[2]Pivot HorizontalMRP'!$A$4:$B$2689,2,0),0)</f>
        <v>0</v>
      </c>
      <c r="L1584" s="1" t="n">
        <f aca="false">IFERROR(VLOOKUP(A1584,'[2]Pivot HorizontalMRP'!$A$4:$C$2689,3,0),0)</f>
        <v>46899</v>
      </c>
      <c r="M1584" s="1" t="n">
        <f aca="false">IFERROR(VLOOKUP(A1584,'[2]Pivot HorizontalMRP'!$A$4:$D$2689,0.4,0),0)</f>
        <v>0</v>
      </c>
      <c r="N1584" s="1" t="n">
        <f aca="false">IFERROR(VLOOKUP(A1584,'[2]Pivot HorizontalMRP'!$A$4:$E$2689,5,0),0)</f>
        <v>0</v>
      </c>
      <c r="O1584" s="1" t="n">
        <f aca="false">K1584+L1584</f>
        <v>46899</v>
      </c>
      <c r="P1584" s="1" t="n">
        <f aca="false">K1584+L1584+M1584+N1584</f>
        <v>46899</v>
      </c>
      <c r="Q1584" s="1" t="n">
        <f aca="false">IFERROR(VLOOKUP(A1584,'[2]Pivot HorizontalMRP'!$A$4:$F$2689,6,0),0)</f>
        <v>20695</v>
      </c>
      <c r="R1584" s="1" t="n">
        <f aca="false">IFERROR(VLOOKUP(A1584,'[2]Pivot HorizontalMRP'!$A$4:$G$2689,7,0),0)</f>
        <v>10629</v>
      </c>
      <c r="S1584" s="1" t="n">
        <f aca="false">IFERROR(VLOOKUP(A1584,'[2]Pivot HorizontalMRP'!$A$4:$H$2689,8,0),0)</f>
        <v>10773</v>
      </c>
      <c r="T1584" s="1" t="n">
        <f aca="false">IFERROR(VLOOKUP(A1584,'[2]Pivot HorizontalMRP'!$A$4:$I$2689,9,0),0)</f>
        <v>6600</v>
      </c>
      <c r="U1584" s="1" t="n">
        <f aca="false">IF(I1584="delivery",O1584-SUM(Q1584+R1584),IF(I1584="PO",P1584-SUM(Q1584:R1584)))</f>
        <v>15575</v>
      </c>
      <c r="V1584" s="81" t="n">
        <v>0.0018</v>
      </c>
      <c r="W1584" s="81"/>
      <c r="X1584" s="81" t="n">
        <f aca="false">W1584-V1584</f>
        <v>-0.0018</v>
      </c>
      <c r="Y1584" s="81"/>
      <c r="Z1584" s="81"/>
      <c r="AA1584" s="81" t="n">
        <v>0.00057</v>
      </c>
      <c r="AB1584" s="81"/>
      <c r="AC1584" s="81"/>
      <c r="AD1584" s="81"/>
      <c r="AE1584" s="81"/>
      <c r="AF1584" s="81"/>
      <c r="AG1584" s="81"/>
      <c r="AH1584" s="81"/>
      <c r="AI1584" s="81"/>
      <c r="AJ1584" s="81"/>
      <c r="AK1584" s="81"/>
      <c r="AL1584" s="81"/>
      <c r="AM1584" s="81"/>
      <c r="AN1584" s="81"/>
      <c r="AO1584" s="81" t="str">
        <f aca="false">D1584</f>
        <v>Sanmina</v>
      </c>
      <c r="AP1584" s="1" t="s">
        <v>3124</v>
      </c>
      <c r="AQ1584" s="1"/>
      <c r="AR1584" s="1"/>
      <c r="AS1584" s="1"/>
      <c r="AT1584" s="1"/>
      <c r="AU1584" s="1"/>
      <c r="AV1584" s="1"/>
      <c r="AW1584" s="1"/>
      <c r="AX1584" s="1"/>
      <c r="AY1584" s="1"/>
      <c r="AZ1584" s="1"/>
      <c r="BA1584" s="1"/>
      <c r="BB1584" s="1"/>
      <c r="BC1584" s="1"/>
      <c r="BD1584" s="1"/>
      <c r="BE1584" s="1"/>
      <c r="BF1584" s="1" t="s">
        <v>14668</v>
      </c>
      <c r="BG1584" s="1" t="s">
        <v>183</v>
      </c>
      <c r="BH1584" s="1"/>
      <c r="BI1584" s="1"/>
    </row>
    <row r="1585" customFormat="false" ht="12.75" hidden="false" customHeight="false" outlineLevel="0" collapsed="false">
      <c r="A1585" s="1" t="s">
        <v>4173</v>
      </c>
      <c r="B1585" s="1" t="s">
        <v>4174</v>
      </c>
      <c r="C1585" s="1" t="s">
        <v>177</v>
      </c>
      <c r="D1585" s="1" t="s">
        <v>1471</v>
      </c>
      <c r="E1585" s="1" t="s">
        <v>16030</v>
      </c>
      <c r="F1585" s="1" t="s">
        <v>4176</v>
      </c>
      <c r="G1585" s="1" t="n">
        <v>161</v>
      </c>
      <c r="H1585" s="1" t="n">
        <v>4000</v>
      </c>
      <c r="I1585" s="101" t="s">
        <v>180</v>
      </c>
      <c r="J1585" s="1"/>
      <c r="K1585" s="1" t="n">
        <f aca="false">IFERROR(VLOOKUP(A1585,'[2]Pivot HorizontalMRP'!$A$4:$B$2689,2,0),0)</f>
        <v>0</v>
      </c>
      <c r="L1585" s="1" t="n">
        <f aca="false">IFERROR(VLOOKUP(A1585,'[2]Pivot HorizontalMRP'!$A$4:$C$2689,3,0),0)</f>
        <v>3704</v>
      </c>
      <c r="M1585" s="1" t="n">
        <f aca="false">IFERROR(VLOOKUP(A1585,'[2]Pivot HorizontalMRP'!$A$4:$D$2689,0.4,0),0)</f>
        <v>0</v>
      </c>
      <c r="N1585" s="1" t="n">
        <f aca="false">IFERROR(VLOOKUP(A1585,'[2]Pivot HorizontalMRP'!$A$4:$E$2689,5,0),0)</f>
        <v>0</v>
      </c>
      <c r="O1585" s="1" t="n">
        <f aca="false">K1585+L1585</f>
        <v>3704</v>
      </c>
      <c r="P1585" s="1" t="n">
        <f aca="false">K1585+L1585+M1585+N1585</f>
        <v>3704</v>
      </c>
      <c r="Q1585" s="1" t="n">
        <f aca="false">IFERROR(VLOOKUP(A1585,'[2]Pivot HorizontalMRP'!$A$4:$F$2689,6,0),0)</f>
        <v>267</v>
      </c>
      <c r="R1585" s="1" t="n">
        <f aca="false">IFERROR(VLOOKUP(A1585,'[2]Pivot HorizontalMRP'!$A$4:$G$2689,7,0),0)</f>
        <v>429</v>
      </c>
      <c r="S1585" s="1" t="n">
        <f aca="false">IFERROR(VLOOKUP(A1585,'[2]Pivot HorizontalMRP'!$A$4:$H$2689,8,0),0)</f>
        <v>419</v>
      </c>
      <c r="T1585" s="1" t="n">
        <f aca="false">IFERROR(VLOOKUP(A1585,'[2]Pivot HorizontalMRP'!$A$4:$I$2689,9,0),0)</f>
        <v>339</v>
      </c>
      <c r="U1585" s="1" t="n">
        <f aca="false">IF(I1585="delivery",O1585-SUM(Q1585+R1585),IF(I1585="PO",P1585-SUM(Q1585:R1585)))</f>
        <v>3008</v>
      </c>
      <c r="V1585" s="81" t="n">
        <v>0.0103</v>
      </c>
      <c r="W1585" s="81"/>
      <c r="X1585" s="81" t="n">
        <f aca="false">W1585-V1585</f>
        <v>-0.0103</v>
      </c>
      <c r="Y1585" s="81"/>
      <c r="Z1585" s="81"/>
      <c r="AA1585" s="81"/>
      <c r="AB1585" s="81"/>
      <c r="AC1585" s="81"/>
      <c r="AD1585" s="81"/>
      <c r="AE1585" s="81"/>
      <c r="AF1585" s="81"/>
      <c r="AG1585" s="81"/>
      <c r="AH1585" s="81"/>
      <c r="AI1585" s="81"/>
      <c r="AJ1585" s="81"/>
      <c r="AK1585" s="81"/>
      <c r="AL1585" s="81"/>
      <c r="AM1585" s="81"/>
      <c r="AN1585" s="81"/>
      <c r="AO1585" s="81" t="str">
        <f aca="false">D1585</f>
        <v>Sanmina</v>
      </c>
      <c r="AP1585" s="1" t="s">
        <v>3124</v>
      </c>
      <c r="AQ1585" s="1"/>
      <c r="AR1585" s="1"/>
      <c r="AS1585" s="1"/>
      <c r="AT1585" s="1"/>
      <c r="AU1585" s="1"/>
      <c r="AV1585" s="1"/>
      <c r="AW1585" s="1"/>
      <c r="AX1585" s="1"/>
      <c r="AY1585" s="1"/>
      <c r="AZ1585" s="1"/>
      <c r="BA1585" s="1"/>
      <c r="BB1585" s="1"/>
      <c r="BC1585" s="1"/>
      <c r="BD1585" s="1"/>
      <c r="BE1585" s="1"/>
      <c r="BF1585" s="1" t="s">
        <v>14668</v>
      </c>
      <c r="BG1585" s="1" t="s">
        <v>183</v>
      </c>
      <c r="BH1585" s="1"/>
      <c r="BI1585" s="1"/>
    </row>
    <row r="1586" customFormat="false" ht="12.75" hidden="false" customHeight="false" outlineLevel="0" collapsed="false">
      <c r="A1586" s="1" t="s">
        <v>4177</v>
      </c>
      <c r="B1586" s="1" t="s">
        <v>4178</v>
      </c>
      <c r="C1586" s="1" t="s">
        <v>177</v>
      </c>
      <c r="D1586" s="1" t="s">
        <v>1471</v>
      </c>
      <c r="E1586" s="1" t="s">
        <v>16031</v>
      </c>
      <c r="F1586" s="1" t="s">
        <v>4180</v>
      </c>
      <c r="G1586" s="1" t="n">
        <v>271</v>
      </c>
      <c r="H1586" s="1" t="n">
        <v>20000</v>
      </c>
      <c r="I1586" s="101" t="s">
        <v>180</v>
      </c>
      <c r="J1586" s="1"/>
      <c r="K1586" s="1" t="n">
        <f aca="false">IFERROR(VLOOKUP(A1586,'[2]Pivot HorizontalMRP'!$A$4:$B$2689,2,0),0)</f>
        <v>0</v>
      </c>
      <c r="L1586" s="1" t="n">
        <f aca="false">IFERROR(VLOOKUP(A1586,'[2]Pivot HorizontalMRP'!$A$4:$C$2689,3,0),0)</f>
        <v>212812</v>
      </c>
      <c r="M1586" s="1" t="n">
        <f aca="false">IFERROR(VLOOKUP(A1586,'[2]Pivot HorizontalMRP'!$A$4:$D$2689,0.4,0),0)</f>
        <v>0</v>
      </c>
      <c r="N1586" s="1" t="n">
        <f aca="false">IFERROR(VLOOKUP(A1586,'[2]Pivot HorizontalMRP'!$A$4:$E$2689,5,0),0)</f>
        <v>0</v>
      </c>
      <c r="O1586" s="1" t="n">
        <f aca="false">K1586+L1586</f>
        <v>212812</v>
      </c>
      <c r="P1586" s="1" t="n">
        <f aca="false">K1586+L1586+M1586+N1586</f>
        <v>212812</v>
      </c>
      <c r="Q1586" s="1" t="n">
        <f aca="false">IFERROR(VLOOKUP(A1586,'[2]Pivot HorizontalMRP'!$A$4:$F$2689,6,0),0)</f>
        <v>111450</v>
      </c>
      <c r="R1586" s="1" t="n">
        <f aca="false">IFERROR(VLOOKUP(A1586,'[2]Pivot HorizontalMRP'!$A$4:$G$2689,7,0),0)</f>
        <v>69029</v>
      </c>
      <c r="S1586" s="1" t="n">
        <f aca="false">IFERROR(VLOOKUP(A1586,'[2]Pivot HorizontalMRP'!$A$4:$H$2689,8,0),0)</f>
        <v>64386</v>
      </c>
      <c r="T1586" s="1" t="n">
        <f aca="false">IFERROR(VLOOKUP(A1586,'[2]Pivot HorizontalMRP'!$A$4:$I$2689,9,0),0)</f>
        <v>37897</v>
      </c>
      <c r="U1586" s="1" t="n">
        <f aca="false">IF(I1586="delivery",O1586-SUM(Q1586+R1586),IF(I1586="PO",P1586-SUM(Q1586:R1586)))</f>
        <v>32333</v>
      </c>
      <c r="V1586" s="81" t="n">
        <v>0.00338</v>
      </c>
      <c r="W1586" s="81"/>
      <c r="X1586" s="81" t="n">
        <f aca="false">W1586-V1586</f>
        <v>-0.00338</v>
      </c>
      <c r="Y1586" s="81"/>
      <c r="Z1586" s="81"/>
      <c r="AA1586" s="81" t="n">
        <v>0.00338</v>
      </c>
      <c r="AB1586" s="81"/>
      <c r="AC1586" s="81"/>
      <c r="AD1586" s="81"/>
      <c r="AE1586" s="81"/>
      <c r="AF1586" s="81"/>
      <c r="AG1586" s="81"/>
      <c r="AH1586" s="81"/>
      <c r="AI1586" s="81"/>
      <c r="AJ1586" s="81"/>
      <c r="AK1586" s="81"/>
      <c r="AL1586" s="81"/>
      <c r="AM1586" s="81"/>
      <c r="AN1586" s="81"/>
      <c r="AO1586" s="81" t="str">
        <f aca="false">D1586</f>
        <v>Sanmina</v>
      </c>
      <c r="AP1586" s="1" t="s">
        <v>3124</v>
      </c>
      <c r="AQ1586" s="1"/>
      <c r="AR1586" s="1"/>
      <c r="AS1586" s="1"/>
      <c r="AT1586" s="1"/>
      <c r="AU1586" s="1"/>
      <c r="AV1586" s="1"/>
      <c r="AW1586" s="1"/>
      <c r="AX1586" s="1"/>
      <c r="AY1586" s="1"/>
      <c r="AZ1586" s="1"/>
      <c r="BA1586" s="1"/>
      <c r="BB1586" s="1"/>
      <c r="BC1586" s="1"/>
      <c r="BD1586" s="1"/>
      <c r="BE1586" s="1"/>
      <c r="BF1586" s="1" t="s">
        <v>14668</v>
      </c>
      <c r="BG1586" s="1" t="s">
        <v>183</v>
      </c>
      <c r="BH1586" s="1"/>
      <c r="BI1586" s="1"/>
    </row>
    <row r="1587" customFormat="false" ht="12.75" hidden="false" customHeight="false" outlineLevel="0" collapsed="false">
      <c r="A1587" s="1" t="s">
        <v>4181</v>
      </c>
      <c r="B1587" s="1" t="s">
        <v>4182</v>
      </c>
      <c r="C1587" s="1" t="s">
        <v>177</v>
      </c>
      <c r="D1587" s="1" t="s">
        <v>1471</v>
      </c>
      <c r="E1587" s="1" t="s">
        <v>16032</v>
      </c>
      <c r="F1587" s="1" t="s">
        <v>4184</v>
      </c>
      <c r="G1587" s="1" t="n">
        <v>201</v>
      </c>
      <c r="H1587" s="1" t="n">
        <v>10000</v>
      </c>
      <c r="I1587" s="101" t="s">
        <v>180</v>
      </c>
      <c r="J1587" s="1"/>
      <c r="K1587" s="1" t="n">
        <f aca="false">IFERROR(VLOOKUP(A1587,'[2]Pivot HorizontalMRP'!$A$4:$B$2689,2,0),0)</f>
        <v>0</v>
      </c>
      <c r="L1587" s="1" t="n">
        <f aca="false">IFERROR(VLOOKUP(A1587,'[2]Pivot HorizontalMRP'!$A$4:$C$2689,3,0),0)</f>
        <v>7171</v>
      </c>
      <c r="M1587" s="1" t="n">
        <f aca="false">IFERROR(VLOOKUP(A1587,'[2]Pivot HorizontalMRP'!$A$4:$D$2689,0.4,0),0)</f>
        <v>0</v>
      </c>
      <c r="N1587" s="1" t="n">
        <f aca="false">IFERROR(VLOOKUP(A1587,'[2]Pivot HorizontalMRP'!$A$4:$E$2689,5,0),0)</f>
        <v>10000</v>
      </c>
      <c r="O1587" s="1" t="n">
        <f aca="false">K1587+L1587</f>
        <v>7171</v>
      </c>
      <c r="P1587" s="1" t="n">
        <f aca="false">K1587+L1587+M1587+N1587</f>
        <v>17171</v>
      </c>
      <c r="Q1587" s="1" t="n">
        <f aca="false">IFERROR(VLOOKUP(A1587,'[2]Pivot HorizontalMRP'!$A$4:$F$2689,6,0),0)</f>
        <v>11964</v>
      </c>
      <c r="R1587" s="1" t="n">
        <f aca="false">IFERROR(VLOOKUP(A1587,'[2]Pivot HorizontalMRP'!$A$4:$G$2689,7,0),0)</f>
        <v>9901</v>
      </c>
      <c r="S1587" s="1" t="n">
        <f aca="false">IFERROR(VLOOKUP(A1587,'[2]Pivot HorizontalMRP'!$A$4:$H$2689,8,0),0)</f>
        <v>11471</v>
      </c>
      <c r="T1587" s="1" t="n">
        <f aca="false">IFERROR(VLOOKUP(A1587,'[2]Pivot HorizontalMRP'!$A$4:$I$2689,9,0),0)</f>
        <v>6810</v>
      </c>
      <c r="U1587" s="1" t="n">
        <f aca="false">IF(I1587="delivery",O1587-SUM(Q1587+R1587),IF(I1587="PO",P1587-SUM(Q1587:R1587)))</f>
        <v>-14694</v>
      </c>
      <c r="V1587" s="81" t="n">
        <v>0.0044</v>
      </c>
      <c r="W1587" s="81"/>
      <c r="X1587" s="81" t="n">
        <f aca="false">W1587-V1587</f>
        <v>-0.0044</v>
      </c>
      <c r="Y1587" s="81"/>
      <c r="Z1587" s="81"/>
      <c r="AA1587" s="81"/>
      <c r="AB1587" s="81"/>
      <c r="AC1587" s="81"/>
      <c r="AD1587" s="81"/>
      <c r="AE1587" s="81"/>
      <c r="AF1587" s="81"/>
      <c r="AG1587" s="81"/>
      <c r="AH1587" s="81"/>
      <c r="AI1587" s="81"/>
      <c r="AJ1587" s="81"/>
      <c r="AK1587" s="81"/>
      <c r="AL1587" s="81"/>
      <c r="AM1587" s="81"/>
      <c r="AN1587" s="81"/>
      <c r="AO1587" s="81" t="str">
        <f aca="false">D1587</f>
        <v>Sanmina</v>
      </c>
      <c r="AP1587" s="1" t="s">
        <v>3124</v>
      </c>
      <c r="AQ1587" s="1"/>
      <c r="AR1587" s="1"/>
      <c r="AS1587" s="1"/>
      <c r="AT1587" s="1"/>
      <c r="AU1587" s="1"/>
      <c r="AV1587" s="1"/>
      <c r="AW1587" s="1"/>
      <c r="AX1587" s="1"/>
      <c r="AY1587" s="1"/>
      <c r="AZ1587" s="1"/>
      <c r="BA1587" s="1"/>
      <c r="BB1587" s="1"/>
      <c r="BC1587" s="1"/>
      <c r="BD1587" s="1"/>
      <c r="BE1587" s="1"/>
      <c r="BF1587" s="1" t="s">
        <v>14668</v>
      </c>
      <c r="BG1587" s="1" t="s">
        <v>183</v>
      </c>
      <c r="BH1587" s="1"/>
      <c r="BI1587" s="1"/>
    </row>
    <row r="1588" customFormat="false" ht="12.75" hidden="false" customHeight="false" outlineLevel="0" collapsed="false">
      <c r="A1588" s="1" t="s">
        <v>4185</v>
      </c>
      <c r="B1588" s="1" t="s">
        <v>4186</v>
      </c>
      <c r="C1588" s="1" t="s">
        <v>177</v>
      </c>
      <c r="D1588" s="1" t="s">
        <v>1471</v>
      </c>
      <c r="E1588" s="1" t="s">
        <v>16033</v>
      </c>
      <c r="F1588" s="1" t="s">
        <v>4188</v>
      </c>
      <c r="G1588" s="1" t="n">
        <v>152</v>
      </c>
      <c r="H1588" s="1" t="n">
        <v>2000</v>
      </c>
      <c r="I1588" s="101" t="s">
        <v>180</v>
      </c>
      <c r="J1588" s="1"/>
      <c r="K1588" s="1" t="n">
        <f aca="false">IFERROR(VLOOKUP(A1588,'[2]Pivot HorizontalMRP'!$A$4:$B$2689,2,0),0)</f>
        <v>0</v>
      </c>
      <c r="L1588" s="1" t="n">
        <f aca="false">IFERROR(VLOOKUP(A1588,'[2]Pivot HorizontalMRP'!$A$4:$C$2689,3,0),0)</f>
        <v>548022</v>
      </c>
      <c r="M1588" s="1" t="n">
        <f aca="false">IFERROR(VLOOKUP(A1588,'[2]Pivot HorizontalMRP'!$A$4:$D$2689,0.4,0),0)</f>
        <v>0</v>
      </c>
      <c r="N1588" s="1" t="n">
        <f aca="false">IFERROR(VLOOKUP(A1588,'[2]Pivot HorizontalMRP'!$A$4:$E$2689,5,0),0)</f>
        <v>0</v>
      </c>
      <c r="O1588" s="1" t="n">
        <f aca="false">K1588+L1588</f>
        <v>548022</v>
      </c>
      <c r="P1588" s="1" t="n">
        <f aca="false">K1588+L1588+M1588+N1588</f>
        <v>548022</v>
      </c>
      <c r="Q1588" s="1" t="n">
        <f aca="false">IFERROR(VLOOKUP(A1588,'[2]Pivot HorizontalMRP'!$A$4:$F$2689,6,0),0)</f>
        <v>54619</v>
      </c>
      <c r="R1588" s="1" t="n">
        <f aca="false">IFERROR(VLOOKUP(A1588,'[2]Pivot HorizontalMRP'!$A$4:$G$2689,7,0),0)</f>
        <v>35496</v>
      </c>
      <c r="S1588" s="1" t="n">
        <f aca="false">IFERROR(VLOOKUP(A1588,'[2]Pivot HorizontalMRP'!$A$4:$H$2689,8,0),0)</f>
        <v>35223</v>
      </c>
      <c r="T1588" s="1" t="n">
        <f aca="false">IFERROR(VLOOKUP(A1588,'[2]Pivot HorizontalMRP'!$A$4:$I$2689,9,0),0)</f>
        <v>21412</v>
      </c>
      <c r="U1588" s="1" t="n">
        <f aca="false">IF(I1588="delivery",O1588-SUM(Q1588+R1588),IF(I1588="PO",P1588-SUM(Q1588:R1588)))</f>
        <v>457907</v>
      </c>
      <c r="V1588" s="81" t="n">
        <v>0.071</v>
      </c>
      <c r="W1588" s="81"/>
      <c r="X1588" s="81" t="n">
        <f aca="false">W1588-V1588</f>
        <v>-0.071</v>
      </c>
      <c r="Y1588" s="81"/>
      <c r="Z1588" s="81"/>
      <c r="AA1588" s="81"/>
      <c r="AB1588" s="81"/>
      <c r="AC1588" s="81"/>
      <c r="AD1588" s="81"/>
      <c r="AE1588" s="81"/>
      <c r="AF1588" s="81"/>
      <c r="AG1588" s="81"/>
      <c r="AH1588" s="81"/>
      <c r="AI1588" s="81"/>
      <c r="AJ1588" s="81"/>
      <c r="AK1588" s="81"/>
      <c r="AL1588" s="81"/>
      <c r="AM1588" s="81"/>
      <c r="AN1588" s="81"/>
      <c r="AO1588" s="81" t="str">
        <f aca="false">D1588</f>
        <v>Sanmina</v>
      </c>
      <c r="AP1588" s="1" t="s">
        <v>3124</v>
      </c>
      <c r="AQ1588" s="1"/>
      <c r="AR1588" s="1"/>
      <c r="AS1588" s="1"/>
      <c r="AT1588" s="1"/>
      <c r="AU1588" s="1"/>
      <c r="AV1588" s="1"/>
      <c r="AW1588" s="1"/>
      <c r="AX1588" s="1"/>
      <c r="AY1588" s="1"/>
      <c r="AZ1588" s="1"/>
      <c r="BA1588" s="1"/>
      <c r="BB1588" s="1"/>
      <c r="BC1588" s="1"/>
      <c r="BD1588" s="1"/>
      <c r="BE1588" s="1"/>
      <c r="BF1588" s="1" t="s">
        <v>14668</v>
      </c>
      <c r="BG1588" s="1" t="s">
        <v>183</v>
      </c>
      <c r="BH1588" s="1"/>
      <c r="BI1588" s="1"/>
    </row>
    <row r="1589" customFormat="false" ht="12.75" hidden="false" customHeight="false" outlineLevel="0" collapsed="false">
      <c r="A1589" s="1" t="s">
        <v>4189</v>
      </c>
      <c r="B1589" s="1" t="s">
        <v>4190</v>
      </c>
      <c r="C1589" s="1" t="s">
        <v>177</v>
      </c>
      <c r="D1589" s="1" t="s">
        <v>1471</v>
      </c>
      <c r="E1589" s="1" t="s">
        <v>16034</v>
      </c>
      <c r="F1589" s="1" t="s">
        <v>4192</v>
      </c>
      <c r="G1589" s="1" t="n">
        <v>271</v>
      </c>
      <c r="H1589" s="1" t="n">
        <v>10000</v>
      </c>
      <c r="I1589" s="101" t="s">
        <v>180</v>
      </c>
      <c r="J1589" s="1"/>
      <c r="K1589" s="1" t="n">
        <f aca="false">IFERROR(VLOOKUP(A1589,'[2]Pivot HorizontalMRP'!$A$4:$B$2689,2,0),0)</f>
        <v>0</v>
      </c>
      <c r="L1589" s="1" t="n">
        <f aca="false">IFERROR(VLOOKUP(A1589,'[2]Pivot HorizontalMRP'!$A$4:$C$2689,3,0),0)</f>
        <v>178694</v>
      </c>
      <c r="M1589" s="1" t="n">
        <f aca="false">IFERROR(VLOOKUP(A1589,'[2]Pivot HorizontalMRP'!$A$4:$D$2689,0.4,0),0)</f>
        <v>0</v>
      </c>
      <c r="N1589" s="1" t="n">
        <f aca="false">IFERROR(VLOOKUP(A1589,'[2]Pivot HorizontalMRP'!$A$4:$E$2689,5,0),0)</f>
        <v>30000</v>
      </c>
      <c r="O1589" s="1" t="n">
        <f aca="false">K1589+L1589</f>
        <v>178694</v>
      </c>
      <c r="P1589" s="1" t="n">
        <f aca="false">K1589+L1589+M1589+N1589</f>
        <v>208694</v>
      </c>
      <c r="Q1589" s="1" t="n">
        <f aca="false">IFERROR(VLOOKUP(A1589,'[2]Pivot HorizontalMRP'!$A$4:$F$2689,6,0),0)</f>
        <v>61851</v>
      </c>
      <c r="R1589" s="1" t="n">
        <f aca="false">IFERROR(VLOOKUP(A1589,'[2]Pivot HorizontalMRP'!$A$4:$G$2689,7,0),0)</f>
        <v>49538</v>
      </c>
      <c r="S1589" s="1" t="n">
        <f aca="false">IFERROR(VLOOKUP(A1589,'[2]Pivot HorizontalMRP'!$A$4:$H$2689,8,0),0)</f>
        <v>48689</v>
      </c>
      <c r="T1589" s="1" t="n">
        <f aca="false">IFERROR(VLOOKUP(A1589,'[2]Pivot HorizontalMRP'!$A$4:$I$2689,9,0),0)</f>
        <v>27954</v>
      </c>
      <c r="U1589" s="1" t="n">
        <f aca="false">IF(I1589="delivery",O1589-SUM(Q1589+R1589),IF(I1589="PO",P1589-SUM(Q1589:R1589)))</f>
        <v>67305</v>
      </c>
      <c r="V1589" s="81" t="n">
        <v>0.0036</v>
      </c>
      <c r="W1589" s="81"/>
      <c r="X1589" s="81" t="n">
        <f aca="false">W1589-V1589</f>
        <v>-0.0036</v>
      </c>
      <c r="Y1589" s="81"/>
      <c r="Z1589" s="81"/>
      <c r="AA1589" s="81" t="n">
        <v>0.00178</v>
      </c>
      <c r="AB1589" s="81"/>
      <c r="AC1589" s="81"/>
      <c r="AD1589" s="81"/>
      <c r="AE1589" s="81"/>
      <c r="AF1589" s="81"/>
      <c r="AG1589" s="81"/>
      <c r="AH1589" s="81"/>
      <c r="AI1589" s="81"/>
      <c r="AJ1589" s="81"/>
      <c r="AK1589" s="81"/>
      <c r="AL1589" s="81"/>
      <c r="AM1589" s="81"/>
      <c r="AN1589" s="81"/>
      <c r="AO1589" s="81" t="str">
        <f aca="false">D1589</f>
        <v>Sanmina</v>
      </c>
      <c r="AP1589" s="1" t="s">
        <v>3124</v>
      </c>
      <c r="AQ1589" s="1"/>
      <c r="AR1589" s="1"/>
      <c r="AS1589" s="1"/>
      <c r="AT1589" s="1"/>
      <c r="AU1589" s="1"/>
      <c r="AV1589" s="1"/>
      <c r="AW1589" s="1"/>
      <c r="AX1589" s="1"/>
      <c r="AY1589" s="1"/>
      <c r="AZ1589" s="1"/>
      <c r="BA1589" s="1"/>
      <c r="BB1589" s="1"/>
      <c r="BC1589" s="1"/>
      <c r="BD1589" s="1"/>
      <c r="BE1589" s="1"/>
      <c r="BF1589" s="1" t="s">
        <v>14668</v>
      </c>
      <c r="BG1589" s="1" t="s">
        <v>183</v>
      </c>
      <c r="BH1589" s="1"/>
      <c r="BI1589" s="1"/>
    </row>
    <row r="1590" customFormat="false" ht="12.75" hidden="false" customHeight="false" outlineLevel="0" collapsed="false">
      <c r="A1590" s="1" t="s">
        <v>4193</v>
      </c>
      <c r="B1590" s="1" t="s">
        <v>4194</v>
      </c>
      <c r="C1590" s="1" t="s">
        <v>177</v>
      </c>
      <c r="D1590" s="1" t="s">
        <v>1471</v>
      </c>
      <c r="E1590" s="1" t="s">
        <v>16035</v>
      </c>
      <c r="F1590" s="1" t="s">
        <v>4196</v>
      </c>
      <c r="G1590" s="1" t="n">
        <v>201</v>
      </c>
      <c r="H1590" s="1" t="n">
        <v>10000</v>
      </c>
      <c r="I1590" s="101" t="s">
        <v>180</v>
      </c>
      <c r="J1590" s="1"/>
      <c r="K1590" s="1" t="n">
        <f aca="false">IFERROR(VLOOKUP(A1590,'[2]Pivot HorizontalMRP'!$A$4:$B$2689,2,0),0)</f>
        <v>0</v>
      </c>
      <c r="L1590" s="1" t="n">
        <f aca="false">IFERROR(VLOOKUP(A1590,'[2]Pivot HorizontalMRP'!$A$4:$C$2689,3,0),0)</f>
        <v>12980</v>
      </c>
      <c r="M1590" s="1" t="n">
        <f aca="false">IFERROR(VLOOKUP(A1590,'[2]Pivot HorizontalMRP'!$A$4:$D$2689,0.4,0),0)</f>
        <v>0</v>
      </c>
      <c r="N1590" s="1" t="n">
        <f aca="false">IFERROR(VLOOKUP(A1590,'[2]Pivot HorizontalMRP'!$A$4:$E$2689,5,0),0)</f>
        <v>0</v>
      </c>
      <c r="O1590" s="1" t="n">
        <f aca="false">K1590+L1590</f>
        <v>12980</v>
      </c>
      <c r="P1590" s="1" t="n">
        <f aca="false">K1590+L1590+M1590+N1590</f>
        <v>12980</v>
      </c>
      <c r="Q1590" s="1" t="n">
        <f aca="false">IFERROR(VLOOKUP(A1590,'[2]Pivot HorizontalMRP'!$A$4:$F$2689,6,0),0)</f>
        <v>623</v>
      </c>
      <c r="R1590" s="1" t="n">
        <f aca="false">IFERROR(VLOOKUP(A1590,'[2]Pivot HorizontalMRP'!$A$4:$G$2689,7,0),0)</f>
        <v>2069</v>
      </c>
      <c r="S1590" s="1" t="n">
        <f aca="false">IFERROR(VLOOKUP(A1590,'[2]Pivot HorizontalMRP'!$A$4:$H$2689,8,0),0)</f>
        <v>598</v>
      </c>
      <c r="T1590" s="1" t="n">
        <f aca="false">IFERROR(VLOOKUP(A1590,'[2]Pivot HorizontalMRP'!$A$4:$I$2689,9,0),0)</f>
        <v>310</v>
      </c>
      <c r="U1590" s="1" t="n">
        <f aca="false">IF(I1590="delivery",O1590-SUM(Q1590+R1590),IF(I1590="PO",P1590-SUM(Q1590:R1590)))</f>
        <v>10288</v>
      </c>
      <c r="V1590" s="81" t="n">
        <v>0.00452</v>
      </c>
      <c r="W1590" s="81"/>
      <c r="X1590" s="81" t="n">
        <f aca="false">W1590-V1590</f>
        <v>-0.00452</v>
      </c>
      <c r="Y1590" s="81"/>
      <c r="Z1590" s="81"/>
      <c r="AA1590" s="81" t="n">
        <v>0.00362</v>
      </c>
      <c r="AB1590" s="81"/>
      <c r="AC1590" s="81"/>
      <c r="AD1590" s="81"/>
      <c r="AE1590" s="81"/>
      <c r="AF1590" s="81"/>
      <c r="AG1590" s="81"/>
      <c r="AH1590" s="81"/>
      <c r="AI1590" s="81"/>
      <c r="AJ1590" s="81"/>
      <c r="AK1590" s="81"/>
      <c r="AL1590" s="81"/>
      <c r="AM1590" s="81"/>
      <c r="AN1590" s="81"/>
      <c r="AO1590" s="81" t="str">
        <f aca="false">D1590</f>
        <v>Sanmina</v>
      </c>
      <c r="AP1590" s="1" t="s">
        <v>3124</v>
      </c>
      <c r="AQ1590" s="1"/>
      <c r="AR1590" s="1"/>
      <c r="AS1590" s="1"/>
      <c r="AT1590" s="1"/>
      <c r="AU1590" s="1"/>
      <c r="AV1590" s="1"/>
      <c r="AW1590" s="1"/>
      <c r="AX1590" s="1"/>
      <c r="AY1590" s="1"/>
      <c r="AZ1590" s="1"/>
      <c r="BA1590" s="1"/>
      <c r="BB1590" s="1"/>
      <c r="BC1590" s="1"/>
      <c r="BD1590" s="1"/>
      <c r="BE1590" s="1"/>
      <c r="BF1590" s="1" t="s">
        <v>14668</v>
      </c>
      <c r="BG1590" s="1" t="s">
        <v>183</v>
      </c>
      <c r="BH1590" s="1"/>
      <c r="BI1590" s="1"/>
    </row>
    <row r="1591" customFormat="false" ht="12.75" hidden="false" customHeight="false" outlineLevel="0" collapsed="false">
      <c r="A1591" s="1" t="s">
        <v>4197</v>
      </c>
      <c r="B1591" s="1" t="s">
        <v>4198</v>
      </c>
      <c r="C1591" s="1" t="s">
        <v>177</v>
      </c>
      <c r="D1591" s="1" t="s">
        <v>1471</v>
      </c>
      <c r="E1591" s="1" t="s">
        <v>16036</v>
      </c>
      <c r="F1591" s="1" t="s">
        <v>4200</v>
      </c>
      <c r="G1591" s="1" t="n">
        <v>151</v>
      </c>
      <c r="H1591" s="1" t="n">
        <v>20000</v>
      </c>
      <c r="I1591" s="101" t="s">
        <v>180</v>
      </c>
      <c r="J1591" s="1"/>
      <c r="K1591" s="1" t="n">
        <f aca="false">IFERROR(VLOOKUP(A1591,'[2]Pivot HorizontalMRP'!$A$4:$B$2689,2,0),0)</f>
        <v>0</v>
      </c>
      <c r="L1591" s="1" t="n">
        <f aca="false">IFERROR(VLOOKUP(A1591,'[2]Pivot HorizontalMRP'!$A$4:$C$2689,3,0),0)</f>
        <v>22536</v>
      </c>
      <c r="M1591" s="1" t="n">
        <f aca="false">IFERROR(VLOOKUP(A1591,'[2]Pivot HorizontalMRP'!$A$4:$D$2689,0.4,0),0)</f>
        <v>0</v>
      </c>
      <c r="N1591" s="1" t="n">
        <f aca="false">IFERROR(VLOOKUP(A1591,'[2]Pivot HorizontalMRP'!$A$4:$E$2689,5,0),0)</f>
        <v>4000</v>
      </c>
      <c r="O1591" s="1" t="n">
        <f aca="false">K1591+L1591</f>
        <v>22536</v>
      </c>
      <c r="P1591" s="1" t="n">
        <f aca="false">K1591+L1591+M1591+N1591</f>
        <v>26536</v>
      </c>
      <c r="Q1591" s="1" t="n">
        <f aca="false">IFERROR(VLOOKUP(A1591,'[2]Pivot HorizontalMRP'!$A$4:$F$2689,6,0),0)</f>
        <v>4104</v>
      </c>
      <c r="R1591" s="1" t="n">
        <f aca="false">IFERROR(VLOOKUP(A1591,'[2]Pivot HorizontalMRP'!$A$4:$G$2689,7,0),0)</f>
        <v>3684</v>
      </c>
      <c r="S1591" s="1" t="n">
        <f aca="false">IFERROR(VLOOKUP(A1591,'[2]Pivot HorizontalMRP'!$A$4:$H$2689,8,0),0)</f>
        <v>3996</v>
      </c>
      <c r="T1591" s="1" t="n">
        <f aca="false">IFERROR(VLOOKUP(A1591,'[2]Pivot HorizontalMRP'!$A$4:$I$2689,9,0),0)</f>
        <v>1656</v>
      </c>
      <c r="U1591" s="1" t="n">
        <f aca="false">IF(I1591="delivery",O1591-SUM(Q1591+R1591),IF(I1591="PO",P1591-SUM(Q1591:R1591)))</f>
        <v>14748</v>
      </c>
      <c r="V1591" s="81" t="n">
        <v>0.055</v>
      </c>
      <c r="W1591" s="81"/>
      <c r="X1591" s="81" t="n">
        <f aca="false">W1591-V1591</f>
        <v>-0.055</v>
      </c>
      <c r="Y1591" s="81"/>
      <c r="Z1591" s="81"/>
      <c r="AA1591" s="81" t="n">
        <v>0.02827</v>
      </c>
      <c r="AB1591" s="81"/>
      <c r="AC1591" s="81"/>
      <c r="AD1591" s="81"/>
      <c r="AE1591" s="81"/>
      <c r="AF1591" s="81"/>
      <c r="AG1591" s="81"/>
      <c r="AH1591" s="81"/>
      <c r="AI1591" s="81"/>
      <c r="AJ1591" s="81"/>
      <c r="AK1591" s="81"/>
      <c r="AL1591" s="81"/>
      <c r="AM1591" s="81"/>
      <c r="AN1591" s="81"/>
      <c r="AO1591" s="81" t="str">
        <f aca="false">D1591</f>
        <v>Sanmina</v>
      </c>
      <c r="AP1591" s="1" t="s">
        <v>3124</v>
      </c>
      <c r="AQ1591" s="1"/>
      <c r="AR1591" s="1"/>
      <c r="AS1591" s="1"/>
      <c r="AT1591" s="1"/>
      <c r="AU1591" s="1"/>
      <c r="AV1591" s="1"/>
      <c r="AW1591" s="1"/>
      <c r="AX1591" s="1"/>
      <c r="AY1591" s="1"/>
      <c r="AZ1591" s="1"/>
      <c r="BA1591" s="1"/>
      <c r="BB1591" s="1"/>
      <c r="BC1591" s="1"/>
      <c r="BD1591" s="1"/>
      <c r="BE1591" s="1"/>
      <c r="BF1591" s="1" t="s">
        <v>14668</v>
      </c>
      <c r="BG1591" s="1" t="s">
        <v>183</v>
      </c>
      <c r="BH1591" s="1"/>
      <c r="BI1591" s="1"/>
    </row>
    <row r="1592" customFormat="false" ht="12.75" hidden="false" customHeight="false" outlineLevel="0" collapsed="false">
      <c r="A1592" s="1" t="s">
        <v>4201</v>
      </c>
      <c r="B1592" s="1" t="s">
        <v>4202</v>
      </c>
      <c r="C1592" s="1" t="s">
        <v>177</v>
      </c>
      <c r="D1592" s="1" t="s">
        <v>1471</v>
      </c>
      <c r="E1592" s="1" t="s">
        <v>16037</v>
      </c>
      <c r="F1592" s="1" t="s">
        <v>4204</v>
      </c>
      <c r="G1592" s="1" t="n">
        <v>81</v>
      </c>
      <c r="H1592" s="1" t="n">
        <v>3000</v>
      </c>
      <c r="I1592" s="101" t="s">
        <v>180</v>
      </c>
      <c r="J1592" s="1"/>
      <c r="K1592" s="1" t="n">
        <f aca="false">IFERROR(VLOOKUP(A1592,'[2]Pivot HorizontalMRP'!$A$4:$B$2689,2,0),0)</f>
        <v>0</v>
      </c>
      <c r="L1592" s="1" t="n">
        <f aca="false">IFERROR(VLOOKUP(A1592,'[2]Pivot HorizontalMRP'!$A$4:$C$2689,3,0),0)</f>
        <v>192102</v>
      </c>
      <c r="M1592" s="1" t="n">
        <f aca="false">IFERROR(VLOOKUP(A1592,'[2]Pivot HorizontalMRP'!$A$4:$D$2689,0.4,0),0)</f>
        <v>0</v>
      </c>
      <c r="N1592" s="1" t="n">
        <f aca="false">IFERROR(VLOOKUP(A1592,'[2]Pivot HorizontalMRP'!$A$4:$E$2689,5,0),0)</f>
        <v>18000</v>
      </c>
      <c r="O1592" s="1" t="n">
        <f aca="false">K1592+L1592</f>
        <v>192102</v>
      </c>
      <c r="P1592" s="1" t="n">
        <f aca="false">K1592+L1592+M1592+N1592</f>
        <v>210102</v>
      </c>
      <c r="Q1592" s="1" t="n">
        <f aca="false">IFERROR(VLOOKUP(A1592,'[2]Pivot HorizontalMRP'!$A$4:$F$2689,6,0),0)</f>
        <v>142839</v>
      </c>
      <c r="R1592" s="1" t="n">
        <f aca="false">IFERROR(VLOOKUP(A1592,'[2]Pivot HorizontalMRP'!$A$4:$G$2689,7,0),0)</f>
        <v>90118</v>
      </c>
      <c r="S1592" s="1" t="n">
        <f aca="false">IFERROR(VLOOKUP(A1592,'[2]Pivot HorizontalMRP'!$A$4:$H$2689,8,0),0)</f>
        <v>93665</v>
      </c>
      <c r="T1592" s="1" t="n">
        <f aca="false">IFERROR(VLOOKUP(A1592,'[2]Pivot HorizontalMRP'!$A$4:$I$2689,9,0),0)</f>
        <v>57316</v>
      </c>
      <c r="U1592" s="1" t="n">
        <f aca="false">IF(I1592="delivery",O1592-SUM(Q1592+R1592),IF(I1592="PO",P1592-SUM(Q1592:R1592)))</f>
        <v>-40855</v>
      </c>
      <c r="V1592" s="81" t="n">
        <v>0.08115</v>
      </c>
      <c r="W1592" s="81"/>
      <c r="X1592" s="81" t="n">
        <f aca="false">W1592-V1592</f>
        <v>-0.08115</v>
      </c>
      <c r="Y1592" s="81"/>
      <c r="Z1592" s="81"/>
      <c r="AA1592" s="81"/>
      <c r="AB1592" s="81"/>
      <c r="AC1592" s="81"/>
      <c r="AD1592" s="81"/>
      <c r="AE1592" s="81"/>
      <c r="AF1592" s="81"/>
      <c r="AG1592" s="81"/>
      <c r="AH1592" s="81"/>
      <c r="AI1592" s="81"/>
      <c r="AJ1592" s="81"/>
      <c r="AK1592" s="81"/>
      <c r="AL1592" s="81"/>
      <c r="AM1592" s="81"/>
      <c r="AN1592" s="81"/>
      <c r="AO1592" s="81" t="str">
        <f aca="false">D1592</f>
        <v>Sanmina</v>
      </c>
      <c r="AP1592" s="1" t="s">
        <v>3124</v>
      </c>
      <c r="AQ1592" s="1"/>
      <c r="AR1592" s="1"/>
      <c r="AS1592" s="1"/>
      <c r="AT1592" s="1"/>
      <c r="AU1592" s="1"/>
      <c r="AV1592" s="1"/>
      <c r="AW1592" s="1"/>
      <c r="AX1592" s="1"/>
      <c r="AY1592" s="1"/>
      <c r="AZ1592" s="1"/>
      <c r="BA1592" s="1"/>
      <c r="BB1592" s="1"/>
      <c r="BC1592" s="1"/>
      <c r="BD1592" s="1"/>
      <c r="BE1592" s="1"/>
      <c r="BF1592" s="1" t="s">
        <v>14668</v>
      </c>
      <c r="BG1592" s="1" t="s">
        <v>183</v>
      </c>
      <c r="BH1592" s="1"/>
      <c r="BI1592" s="1"/>
    </row>
    <row r="1593" customFormat="false" ht="12.75" hidden="false" customHeight="false" outlineLevel="0" collapsed="false">
      <c r="A1593" s="1" t="s">
        <v>4205</v>
      </c>
      <c r="B1593" s="1" t="s">
        <v>4206</v>
      </c>
      <c r="C1593" s="1" t="s">
        <v>177</v>
      </c>
      <c r="D1593" s="1" t="s">
        <v>1471</v>
      </c>
      <c r="E1593" s="1" t="s">
        <v>16038</v>
      </c>
      <c r="F1593" s="1" t="s">
        <v>4208</v>
      </c>
      <c r="G1593" s="1" t="n">
        <v>172</v>
      </c>
      <c r="H1593" s="1" t="n">
        <v>4000</v>
      </c>
      <c r="I1593" s="101" t="s">
        <v>180</v>
      </c>
      <c r="J1593" s="1"/>
      <c r="K1593" s="1" t="n">
        <f aca="false">IFERROR(VLOOKUP(A1593,'[2]Pivot HorizontalMRP'!$A$4:$B$2689,2,0),0)</f>
        <v>0</v>
      </c>
      <c r="L1593" s="1" t="n">
        <f aca="false">IFERROR(VLOOKUP(A1593,'[2]Pivot HorizontalMRP'!$A$4:$C$2689,3,0),0)</f>
        <v>621801</v>
      </c>
      <c r="M1593" s="1" t="n">
        <f aca="false">IFERROR(VLOOKUP(A1593,'[2]Pivot HorizontalMRP'!$A$4:$D$2689,0.4,0),0)</f>
        <v>0</v>
      </c>
      <c r="N1593" s="1" t="n">
        <f aca="false">IFERROR(VLOOKUP(A1593,'[2]Pivot HorizontalMRP'!$A$4:$E$2689,5,0),0)</f>
        <v>320000</v>
      </c>
      <c r="O1593" s="1" t="n">
        <f aca="false">K1593+L1593</f>
        <v>621801</v>
      </c>
      <c r="P1593" s="1" t="n">
        <f aca="false">K1593+L1593+M1593+N1593</f>
        <v>941801</v>
      </c>
      <c r="Q1593" s="1" t="n">
        <f aca="false">IFERROR(VLOOKUP(A1593,'[2]Pivot HorizontalMRP'!$A$4:$F$2689,6,0),0)</f>
        <v>533391</v>
      </c>
      <c r="R1593" s="1" t="n">
        <f aca="false">IFERROR(VLOOKUP(A1593,'[2]Pivot HorizontalMRP'!$A$4:$G$2689,7,0),0)</f>
        <v>710295</v>
      </c>
      <c r="S1593" s="1" t="n">
        <f aca="false">IFERROR(VLOOKUP(A1593,'[2]Pivot HorizontalMRP'!$A$4:$H$2689,8,0),0)</f>
        <v>583273</v>
      </c>
      <c r="T1593" s="1" t="n">
        <f aca="false">IFERROR(VLOOKUP(A1593,'[2]Pivot HorizontalMRP'!$A$4:$I$2689,9,0),0)</f>
        <v>374098</v>
      </c>
      <c r="U1593" s="1" t="n">
        <f aca="false">IF(I1593="delivery",O1593-SUM(Q1593+R1593),IF(I1593="PO",P1593-SUM(Q1593:R1593)))</f>
        <v>-621885</v>
      </c>
      <c r="V1593" s="81" t="n">
        <v>0.02725</v>
      </c>
      <c r="W1593" s="81"/>
      <c r="X1593" s="81" t="n">
        <f aca="false">W1593-V1593</f>
        <v>-0.02725</v>
      </c>
      <c r="Y1593" s="81"/>
      <c r="Z1593" s="81"/>
      <c r="AA1593" s="81" t="n">
        <v>0.01432</v>
      </c>
      <c r="AB1593" s="81"/>
      <c r="AC1593" s="81"/>
      <c r="AD1593" s="81"/>
      <c r="AE1593" s="81"/>
      <c r="AF1593" s="81"/>
      <c r="AG1593" s="81"/>
      <c r="AH1593" s="81"/>
      <c r="AI1593" s="81"/>
      <c r="AJ1593" s="81"/>
      <c r="AK1593" s="81"/>
      <c r="AL1593" s="81"/>
      <c r="AM1593" s="81"/>
      <c r="AN1593" s="81"/>
      <c r="AO1593" s="81" t="str">
        <f aca="false">D1593</f>
        <v>Sanmina</v>
      </c>
      <c r="AP1593" s="1" t="s">
        <v>3124</v>
      </c>
      <c r="AQ1593" s="1"/>
      <c r="AR1593" s="1"/>
      <c r="AS1593" s="1"/>
      <c r="AT1593" s="1"/>
      <c r="AU1593" s="1"/>
      <c r="AV1593" s="1"/>
      <c r="AW1593" s="1"/>
      <c r="AX1593" s="1"/>
      <c r="AY1593" s="1"/>
      <c r="AZ1593" s="1"/>
      <c r="BA1593" s="1"/>
      <c r="BB1593" s="1"/>
      <c r="BC1593" s="1"/>
      <c r="BD1593" s="1"/>
      <c r="BE1593" s="1"/>
      <c r="BF1593" s="1" t="s">
        <v>14668</v>
      </c>
      <c r="BG1593" s="1" t="s">
        <v>183</v>
      </c>
      <c r="BH1593" s="1"/>
      <c r="BI1593" s="1"/>
    </row>
    <row r="1594" customFormat="false" ht="12.75" hidden="false" customHeight="false" outlineLevel="0" collapsed="false">
      <c r="A1594" s="1" t="s">
        <v>4209</v>
      </c>
      <c r="B1594" s="1" t="s">
        <v>4210</v>
      </c>
      <c r="C1594" s="1" t="s">
        <v>177</v>
      </c>
      <c r="D1594" s="1" t="s">
        <v>1471</v>
      </c>
      <c r="E1594" s="1" t="s">
        <v>16039</v>
      </c>
      <c r="F1594" s="1" t="s">
        <v>4212</v>
      </c>
      <c r="G1594" s="1" t="n">
        <v>271</v>
      </c>
      <c r="H1594" s="1" t="n">
        <v>10000</v>
      </c>
      <c r="I1594" s="101" t="s">
        <v>180</v>
      </c>
      <c r="J1594" s="1"/>
      <c r="K1594" s="1" t="n">
        <f aca="false">IFERROR(VLOOKUP(A1594,'[2]Pivot HorizontalMRP'!$A$4:$B$2689,2,0),0)</f>
        <v>0</v>
      </c>
      <c r="L1594" s="1" t="n">
        <f aca="false">IFERROR(VLOOKUP(A1594,'[2]Pivot HorizontalMRP'!$A$4:$C$2689,3,0),0)</f>
        <v>28512</v>
      </c>
      <c r="M1594" s="1" t="n">
        <f aca="false">IFERROR(VLOOKUP(A1594,'[2]Pivot HorizontalMRP'!$A$4:$D$2689,0.4,0),0)</f>
        <v>0</v>
      </c>
      <c r="N1594" s="1" t="n">
        <f aca="false">IFERROR(VLOOKUP(A1594,'[2]Pivot HorizontalMRP'!$A$4:$E$2689,5,0),0)</f>
        <v>10000</v>
      </c>
      <c r="O1594" s="1" t="n">
        <f aca="false">K1594+L1594</f>
        <v>28512</v>
      </c>
      <c r="P1594" s="1" t="n">
        <f aca="false">K1594+L1594+M1594+N1594</f>
        <v>38512</v>
      </c>
      <c r="Q1594" s="1" t="n">
        <f aca="false">IFERROR(VLOOKUP(A1594,'[2]Pivot HorizontalMRP'!$A$4:$F$2689,6,0),0)</f>
        <v>10094</v>
      </c>
      <c r="R1594" s="1" t="n">
        <f aca="false">IFERROR(VLOOKUP(A1594,'[2]Pivot HorizontalMRP'!$A$4:$G$2689,7,0),0)</f>
        <v>9495</v>
      </c>
      <c r="S1594" s="1" t="n">
        <f aca="false">IFERROR(VLOOKUP(A1594,'[2]Pivot HorizontalMRP'!$A$4:$H$2689,8,0),0)</f>
        <v>8247</v>
      </c>
      <c r="T1594" s="1" t="n">
        <f aca="false">IFERROR(VLOOKUP(A1594,'[2]Pivot HorizontalMRP'!$A$4:$I$2689,9,0),0)</f>
        <v>5939</v>
      </c>
      <c r="U1594" s="1" t="n">
        <f aca="false">IF(I1594="delivery",O1594-SUM(Q1594+R1594),IF(I1594="PO",P1594-SUM(Q1594:R1594)))</f>
        <v>8923</v>
      </c>
      <c r="V1594" s="81" t="n">
        <v>0.0029</v>
      </c>
      <c r="W1594" s="81"/>
      <c r="X1594" s="81" t="n">
        <f aca="false">W1594-V1594</f>
        <v>-0.0029</v>
      </c>
      <c r="Y1594" s="81"/>
      <c r="Z1594" s="81"/>
      <c r="AA1594" s="81" t="n">
        <v>0.0026</v>
      </c>
      <c r="AB1594" s="81"/>
      <c r="AC1594" s="81"/>
      <c r="AD1594" s="81"/>
      <c r="AE1594" s="81"/>
      <c r="AF1594" s="81"/>
      <c r="AG1594" s="81"/>
      <c r="AH1594" s="81"/>
      <c r="AI1594" s="81"/>
      <c r="AJ1594" s="81"/>
      <c r="AK1594" s="81"/>
      <c r="AL1594" s="81"/>
      <c r="AM1594" s="81"/>
      <c r="AN1594" s="81"/>
      <c r="AO1594" s="81" t="str">
        <f aca="false">D1594</f>
        <v>Sanmina</v>
      </c>
      <c r="AP1594" s="1" t="s">
        <v>3124</v>
      </c>
      <c r="AQ1594" s="1"/>
      <c r="AR1594" s="1"/>
      <c r="AS1594" s="1"/>
      <c r="AT1594" s="1"/>
      <c r="AU1594" s="1"/>
      <c r="AV1594" s="1"/>
      <c r="AW1594" s="1"/>
      <c r="AX1594" s="1"/>
      <c r="AY1594" s="1"/>
      <c r="AZ1594" s="1"/>
      <c r="BA1594" s="1"/>
      <c r="BB1594" s="1"/>
      <c r="BC1594" s="1"/>
      <c r="BD1594" s="1"/>
      <c r="BE1594" s="1"/>
      <c r="BF1594" s="1" t="s">
        <v>14668</v>
      </c>
      <c r="BG1594" s="1" t="s">
        <v>183</v>
      </c>
      <c r="BH1594" s="1"/>
      <c r="BI1594" s="1"/>
    </row>
    <row r="1595" customFormat="false" ht="12.75" hidden="false" customHeight="false" outlineLevel="0" collapsed="false">
      <c r="A1595" s="1" t="s">
        <v>4213</v>
      </c>
      <c r="B1595" s="1" t="s">
        <v>4214</v>
      </c>
      <c r="C1595" s="1" t="s">
        <v>177</v>
      </c>
      <c r="D1595" s="1" t="s">
        <v>1471</v>
      </c>
      <c r="E1595" s="1" t="s">
        <v>16040</v>
      </c>
      <c r="F1595" s="1" t="s">
        <v>16041</v>
      </c>
      <c r="G1595" s="1" t="n">
        <v>167</v>
      </c>
      <c r="H1595" s="1" t="n">
        <v>30000</v>
      </c>
      <c r="I1595" s="101" t="s">
        <v>180</v>
      </c>
      <c r="J1595" s="1"/>
      <c r="K1595" s="1" t="n">
        <f aca="false">IFERROR(VLOOKUP(A1595,'[2]Pivot HorizontalMRP'!$A$4:$B$2689,2,0),0)</f>
        <v>0</v>
      </c>
      <c r="L1595" s="1" t="n">
        <f aca="false">IFERROR(VLOOKUP(A1595,'[2]Pivot HorizontalMRP'!$A$4:$C$2689,3,0),0)</f>
        <v>59524</v>
      </c>
      <c r="M1595" s="1" t="n">
        <f aca="false">IFERROR(VLOOKUP(A1595,'[2]Pivot HorizontalMRP'!$A$4:$D$2689,0.4,0),0)</f>
        <v>0</v>
      </c>
      <c r="N1595" s="1" t="n">
        <f aca="false">IFERROR(VLOOKUP(A1595,'[2]Pivot HorizontalMRP'!$A$4:$E$2689,5,0),0)</f>
        <v>0</v>
      </c>
      <c r="O1595" s="1" t="n">
        <f aca="false">K1595+L1595</f>
        <v>59524</v>
      </c>
      <c r="P1595" s="1" t="n">
        <f aca="false">K1595+L1595+M1595+N1595</f>
        <v>59524</v>
      </c>
      <c r="Q1595" s="1" t="n">
        <f aca="false">IFERROR(VLOOKUP(A1595,'[2]Pivot HorizontalMRP'!$A$4:$F$2689,6,0),0)</f>
        <v>15336</v>
      </c>
      <c r="R1595" s="1" t="n">
        <f aca="false">IFERROR(VLOOKUP(A1595,'[2]Pivot HorizontalMRP'!$A$4:$G$2689,7,0),0)</f>
        <v>11676</v>
      </c>
      <c r="S1595" s="1" t="n">
        <f aca="false">IFERROR(VLOOKUP(A1595,'[2]Pivot HorizontalMRP'!$A$4:$H$2689,8,0),0)</f>
        <v>11590</v>
      </c>
      <c r="T1595" s="1" t="n">
        <f aca="false">IFERROR(VLOOKUP(A1595,'[2]Pivot HorizontalMRP'!$A$4:$I$2689,9,0),0)</f>
        <v>6599</v>
      </c>
      <c r="U1595" s="1" t="n">
        <f aca="false">IF(I1595="delivery",O1595-SUM(Q1595+R1595),IF(I1595="PO",P1595-SUM(Q1595:R1595)))</f>
        <v>32512</v>
      </c>
      <c r="V1595" s="81" t="n">
        <v>0.0025</v>
      </c>
      <c r="W1595" s="81"/>
      <c r="X1595" s="81" t="n">
        <f aca="false">W1595-V1595</f>
        <v>-0.0025</v>
      </c>
      <c r="Y1595" s="81"/>
      <c r="Z1595" s="81"/>
      <c r="AA1595" s="81" t="n">
        <v>0.00321</v>
      </c>
      <c r="AB1595" s="81"/>
      <c r="AC1595" s="81"/>
      <c r="AD1595" s="81"/>
      <c r="AE1595" s="81"/>
      <c r="AF1595" s="81"/>
      <c r="AG1595" s="81"/>
      <c r="AH1595" s="81"/>
      <c r="AI1595" s="81"/>
      <c r="AJ1595" s="81"/>
      <c r="AK1595" s="81"/>
      <c r="AL1595" s="81"/>
      <c r="AM1595" s="81"/>
      <c r="AN1595" s="81"/>
      <c r="AO1595" s="81" t="str">
        <f aca="false">D1595</f>
        <v>Sanmina</v>
      </c>
      <c r="AP1595" s="1" t="s">
        <v>3124</v>
      </c>
      <c r="AQ1595" s="1"/>
      <c r="AR1595" s="1"/>
      <c r="AS1595" s="1"/>
      <c r="AT1595" s="1"/>
      <c r="AU1595" s="1"/>
      <c r="AV1595" s="1"/>
      <c r="AW1595" s="1"/>
      <c r="AX1595" s="1"/>
      <c r="AY1595" s="1"/>
      <c r="AZ1595" s="1"/>
      <c r="BA1595" s="1"/>
      <c r="BB1595" s="1"/>
      <c r="BC1595" s="1"/>
      <c r="BD1595" s="1"/>
      <c r="BE1595" s="1"/>
      <c r="BF1595" s="1" t="s">
        <v>14668</v>
      </c>
      <c r="BG1595" s="1" t="s">
        <v>183</v>
      </c>
      <c r="BH1595" s="1"/>
      <c r="BI1595" s="1"/>
    </row>
    <row r="1596" customFormat="false" ht="12.75" hidden="false" customHeight="false" outlineLevel="0" collapsed="false">
      <c r="A1596" s="1" t="s">
        <v>4217</v>
      </c>
      <c r="B1596" s="1" t="s">
        <v>4218</v>
      </c>
      <c r="C1596" s="1" t="s">
        <v>177</v>
      </c>
      <c r="D1596" s="1" t="s">
        <v>1471</v>
      </c>
      <c r="E1596" s="1" t="s">
        <v>16042</v>
      </c>
      <c r="F1596" s="1" t="s">
        <v>4220</v>
      </c>
      <c r="G1596" s="1" t="n">
        <v>271</v>
      </c>
      <c r="H1596" s="1" t="n">
        <v>4000</v>
      </c>
      <c r="I1596" s="101" t="s">
        <v>180</v>
      </c>
      <c r="J1596" s="1"/>
      <c r="K1596" s="1" t="n">
        <f aca="false">IFERROR(VLOOKUP(A1596,'[2]Pivot HorizontalMRP'!$A$4:$B$2689,2,0),0)</f>
        <v>0</v>
      </c>
      <c r="L1596" s="1" t="n">
        <f aca="false">IFERROR(VLOOKUP(A1596,'[2]Pivot HorizontalMRP'!$A$4:$C$2689,3,0),0)</f>
        <v>67206</v>
      </c>
      <c r="M1596" s="1" t="n">
        <f aca="false">IFERROR(VLOOKUP(A1596,'[2]Pivot HorizontalMRP'!$A$4:$D$2689,0.4,0),0)</f>
        <v>0</v>
      </c>
      <c r="N1596" s="1" t="n">
        <f aca="false">IFERROR(VLOOKUP(A1596,'[2]Pivot HorizontalMRP'!$A$4:$E$2689,5,0),0)</f>
        <v>32000</v>
      </c>
      <c r="O1596" s="1" t="n">
        <f aca="false">K1596+L1596</f>
        <v>67206</v>
      </c>
      <c r="P1596" s="1" t="n">
        <f aca="false">K1596+L1596+M1596+N1596</f>
        <v>99206</v>
      </c>
      <c r="Q1596" s="1" t="n">
        <f aca="false">IFERROR(VLOOKUP(A1596,'[2]Pivot HorizontalMRP'!$A$4:$F$2689,6,0),0)</f>
        <v>69260</v>
      </c>
      <c r="R1596" s="1" t="n">
        <f aca="false">IFERROR(VLOOKUP(A1596,'[2]Pivot HorizontalMRP'!$A$4:$G$2689,7,0),0)</f>
        <v>44102</v>
      </c>
      <c r="S1596" s="1" t="n">
        <f aca="false">IFERROR(VLOOKUP(A1596,'[2]Pivot HorizontalMRP'!$A$4:$H$2689,8,0),0)</f>
        <v>41074</v>
      </c>
      <c r="T1596" s="1" t="n">
        <f aca="false">IFERROR(VLOOKUP(A1596,'[2]Pivot HorizontalMRP'!$A$4:$I$2689,9,0),0)</f>
        <v>24299</v>
      </c>
      <c r="U1596" s="1" t="n">
        <f aca="false">IF(I1596="delivery",O1596-SUM(Q1596+R1596),IF(I1596="PO",P1596-SUM(Q1596:R1596)))</f>
        <v>-46156</v>
      </c>
      <c r="V1596" s="81" t="n">
        <v>0.01437</v>
      </c>
      <c r="W1596" s="81"/>
      <c r="X1596" s="81" t="n">
        <f aca="false">W1596-V1596</f>
        <v>-0.01437</v>
      </c>
      <c r="Y1596" s="81"/>
      <c r="Z1596" s="81"/>
      <c r="AA1596" s="81" t="n">
        <v>0.00735</v>
      </c>
      <c r="AB1596" s="81"/>
      <c r="AC1596" s="81"/>
      <c r="AD1596" s="81"/>
      <c r="AE1596" s="81"/>
      <c r="AF1596" s="81"/>
      <c r="AG1596" s="81"/>
      <c r="AH1596" s="81"/>
      <c r="AI1596" s="81"/>
      <c r="AJ1596" s="81"/>
      <c r="AK1596" s="81"/>
      <c r="AL1596" s="81"/>
      <c r="AM1596" s="81"/>
      <c r="AN1596" s="81"/>
      <c r="AO1596" s="81" t="str">
        <f aca="false">D1596</f>
        <v>Sanmina</v>
      </c>
      <c r="AP1596" s="1" t="s">
        <v>3124</v>
      </c>
      <c r="AQ1596" s="1"/>
      <c r="AR1596" s="1"/>
      <c r="AS1596" s="1"/>
      <c r="AT1596" s="1"/>
      <c r="AU1596" s="1"/>
      <c r="AV1596" s="1"/>
      <c r="AW1596" s="1"/>
      <c r="AX1596" s="1"/>
      <c r="AY1596" s="1"/>
      <c r="AZ1596" s="1"/>
      <c r="BA1596" s="1"/>
      <c r="BB1596" s="1"/>
      <c r="BC1596" s="1"/>
      <c r="BD1596" s="1"/>
      <c r="BE1596" s="1"/>
      <c r="BF1596" s="1" t="s">
        <v>14668</v>
      </c>
      <c r="BG1596" s="1" t="s">
        <v>183</v>
      </c>
      <c r="BH1596" s="1"/>
      <c r="BI1596" s="1"/>
    </row>
    <row r="1597" customFormat="false" ht="12.75" hidden="false" customHeight="false" outlineLevel="0" collapsed="false">
      <c r="A1597" s="1" t="s">
        <v>4221</v>
      </c>
      <c r="B1597" s="1" t="s">
        <v>4222</v>
      </c>
      <c r="C1597" s="1" t="s">
        <v>177</v>
      </c>
      <c r="D1597" s="1" t="s">
        <v>1471</v>
      </c>
      <c r="E1597" s="1" t="s">
        <v>16043</v>
      </c>
      <c r="F1597" s="1" t="s">
        <v>4224</v>
      </c>
      <c r="G1597" s="1" t="n">
        <v>172</v>
      </c>
      <c r="H1597" s="1" t="n">
        <v>15000</v>
      </c>
      <c r="I1597" s="101" t="s">
        <v>180</v>
      </c>
      <c r="J1597" s="1"/>
      <c r="K1597" s="1" t="n">
        <f aca="false">IFERROR(VLOOKUP(A1597,'[2]Pivot HorizontalMRP'!$A$4:$B$2689,2,0),0)</f>
        <v>0</v>
      </c>
      <c r="L1597" s="1" t="n">
        <f aca="false">IFERROR(VLOOKUP(A1597,'[2]Pivot HorizontalMRP'!$A$4:$C$2689,3,0),0)</f>
        <v>1537472</v>
      </c>
      <c r="M1597" s="1" t="n">
        <f aca="false">IFERROR(VLOOKUP(A1597,'[2]Pivot HorizontalMRP'!$A$4:$D$2689,0.4,0),0)</f>
        <v>0</v>
      </c>
      <c r="N1597" s="1" t="n">
        <f aca="false">IFERROR(VLOOKUP(A1597,'[2]Pivot HorizontalMRP'!$A$4:$E$2689,5,0),0)</f>
        <v>2130000</v>
      </c>
      <c r="O1597" s="1" t="n">
        <f aca="false">K1597+L1597</f>
        <v>1537472</v>
      </c>
      <c r="P1597" s="1" t="n">
        <f aca="false">K1597+L1597+M1597+N1597</f>
        <v>3667472</v>
      </c>
      <c r="Q1597" s="1" t="n">
        <f aca="false">IFERROR(VLOOKUP(A1597,'[2]Pivot HorizontalMRP'!$A$4:$F$2689,6,0),0)</f>
        <v>3110218</v>
      </c>
      <c r="R1597" s="1" t="n">
        <f aca="false">IFERROR(VLOOKUP(A1597,'[2]Pivot HorizontalMRP'!$A$4:$G$2689,7,0),0)</f>
        <v>2529774</v>
      </c>
      <c r="S1597" s="1" t="n">
        <f aca="false">IFERROR(VLOOKUP(A1597,'[2]Pivot HorizontalMRP'!$A$4:$H$2689,8,0),0)</f>
        <v>2395719</v>
      </c>
      <c r="T1597" s="1" t="n">
        <f aca="false">IFERROR(VLOOKUP(A1597,'[2]Pivot HorizontalMRP'!$A$4:$I$2689,9,0),0)</f>
        <v>1529428</v>
      </c>
      <c r="U1597" s="1" t="n">
        <f aca="false">IF(I1597="delivery",O1597-SUM(Q1597+R1597),IF(I1597="PO",P1597-SUM(Q1597:R1597)))</f>
        <v>-4102520</v>
      </c>
      <c r="V1597" s="81" t="n">
        <v>0.00231</v>
      </c>
      <c r="W1597" s="81"/>
      <c r="X1597" s="81" t="n">
        <f aca="false">W1597-V1597</f>
        <v>-0.00231</v>
      </c>
      <c r="Y1597" s="81"/>
      <c r="Z1597" s="81"/>
      <c r="AA1597" s="81" t="n">
        <v>0.00231</v>
      </c>
      <c r="AB1597" s="81"/>
      <c r="AC1597" s="81"/>
      <c r="AD1597" s="81"/>
      <c r="AE1597" s="81"/>
      <c r="AF1597" s="81"/>
      <c r="AG1597" s="81"/>
      <c r="AH1597" s="81"/>
      <c r="AI1597" s="81"/>
      <c r="AJ1597" s="81"/>
      <c r="AK1597" s="81"/>
      <c r="AL1597" s="81"/>
      <c r="AM1597" s="81"/>
      <c r="AN1597" s="81"/>
      <c r="AO1597" s="81" t="str">
        <f aca="false">D1597</f>
        <v>Sanmina</v>
      </c>
      <c r="AP1597" s="1" t="s">
        <v>3124</v>
      </c>
      <c r="AQ1597" s="1"/>
      <c r="AR1597" s="1"/>
      <c r="AS1597" s="1"/>
      <c r="AT1597" s="1"/>
      <c r="AU1597" s="1"/>
      <c r="AV1597" s="1"/>
      <c r="AW1597" s="1"/>
      <c r="AX1597" s="1"/>
      <c r="AY1597" s="1"/>
      <c r="AZ1597" s="1"/>
      <c r="BA1597" s="1"/>
      <c r="BB1597" s="1"/>
      <c r="BC1597" s="1"/>
      <c r="BD1597" s="1"/>
      <c r="BE1597" s="1"/>
      <c r="BF1597" s="1" t="s">
        <v>14668</v>
      </c>
      <c r="BG1597" s="1" t="s">
        <v>183</v>
      </c>
      <c r="BH1597" s="1"/>
      <c r="BI1597" s="1"/>
    </row>
    <row r="1598" customFormat="false" ht="12.75" hidden="false" customHeight="false" outlineLevel="0" collapsed="false">
      <c r="A1598" s="1" t="s">
        <v>4225</v>
      </c>
      <c r="B1598" s="1" t="s">
        <v>4226</v>
      </c>
      <c r="C1598" s="1" t="s">
        <v>177</v>
      </c>
      <c r="D1598" s="1" t="s">
        <v>1471</v>
      </c>
      <c r="E1598" s="1" t="s">
        <v>16044</v>
      </c>
      <c r="F1598" s="1" t="s">
        <v>4228</v>
      </c>
      <c r="G1598" s="1" t="n">
        <v>271</v>
      </c>
      <c r="H1598" s="1" t="n">
        <v>15000</v>
      </c>
      <c r="I1598" s="101" t="s">
        <v>180</v>
      </c>
      <c r="J1598" s="1"/>
      <c r="K1598" s="1" t="n">
        <f aca="false">IFERROR(VLOOKUP(A1598,'[2]Pivot HorizontalMRP'!$A$4:$B$2689,2,0),0)</f>
        <v>0</v>
      </c>
      <c r="L1598" s="1" t="n">
        <f aca="false">IFERROR(VLOOKUP(A1598,'[2]Pivot HorizontalMRP'!$A$4:$C$2689,3,0),0)</f>
        <v>726838</v>
      </c>
      <c r="M1598" s="1" t="n">
        <f aca="false">IFERROR(VLOOKUP(A1598,'[2]Pivot HorizontalMRP'!$A$4:$D$2689,0.4,0),0)</f>
        <v>0</v>
      </c>
      <c r="N1598" s="1" t="n">
        <f aca="false">IFERROR(VLOOKUP(A1598,'[2]Pivot HorizontalMRP'!$A$4:$E$2689,5,0),0)</f>
        <v>0</v>
      </c>
      <c r="O1598" s="1" t="n">
        <f aca="false">K1598+L1598</f>
        <v>726838</v>
      </c>
      <c r="P1598" s="1" t="n">
        <f aca="false">K1598+L1598+M1598+N1598</f>
        <v>726838</v>
      </c>
      <c r="Q1598" s="1" t="n">
        <f aca="false">IFERROR(VLOOKUP(A1598,'[2]Pivot HorizontalMRP'!$A$4:$F$2689,6,0),0)</f>
        <v>375460</v>
      </c>
      <c r="R1598" s="1" t="n">
        <f aca="false">IFERROR(VLOOKUP(A1598,'[2]Pivot HorizontalMRP'!$A$4:$G$2689,7,0),0)</f>
        <v>249878</v>
      </c>
      <c r="S1598" s="1" t="n">
        <f aca="false">IFERROR(VLOOKUP(A1598,'[2]Pivot HorizontalMRP'!$A$4:$H$2689,8,0),0)</f>
        <v>268226</v>
      </c>
      <c r="T1598" s="1" t="n">
        <f aca="false">IFERROR(VLOOKUP(A1598,'[2]Pivot HorizontalMRP'!$A$4:$I$2689,9,0),0)</f>
        <v>156028</v>
      </c>
      <c r="U1598" s="1" t="n">
        <f aca="false">IF(I1598="delivery",O1598-SUM(Q1598+R1598),IF(I1598="PO",P1598-SUM(Q1598:R1598)))</f>
        <v>101500</v>
      </c>
      <c r="V1598" s="81" t="n">
        <v>0.0022</v>
      </c>
      <c r="W1598" s="81"/>
      <c r="X1598" s="81" t="n">
        <f aca="false">W1598-V1598</f>
        <v>-0.0022</v>
      </c>
      <c r="Y1598" s="81"/>
      <c r="Z1598" s="81"/>
      <c r="AA1598" s="81" t="n">
        <v>0.00256</v>
      </c>
      <c r="AB1598" s="81"/>
      <c r="AC1598" s="81"/>
      <c r="AD1598" s="81"/>
      <c r="AE1598" s="81"/>
      <c r="AF1598" s="81"/>
      <c r="AG1598" s="81"/>
      <c r="AH1598" s="81"/>
      <c r="AI1598" s="81"/>
      <c r="AJ1598" s="81"/>
      <c r="AK1598" s="81"/>
      <c r="AL1598" s="81"/>
      <c r="AM1598" s="81"/>
      <c r="AN1598" s="81"/>
      <c r="AO1598" s="81" t="str">
        <f aca="false">D1598</f>
        <v>Sanmina</v>
      </c>
      <c r="AP1598" s="1" t="s">
        <v>3124</v>
      </c>
      <c r="AQ1598" s="1"/>
      <c r="AR1598" s="1"/>
      <c r="AS1598" s="1"/>
      <c r="AT1598" s="1"/>
      <c r="AU1598" s="1"/>
      <c r="AV1598" s="1"/>
      <c r="AW1598" s="1"/>
      <c r="AX1598" s="1"/>
      <c r="AY1598" s="1"/>
      <c r="AZ1598" s="1"/>
      <c r="BA1598" s="1"/>
      <c r="BB1598" s="1"/>
      <c r="BC1598" s="1"/>
      <c r="BD1598" s="1"/>
      <c r="BE1598" s="1"/>
      <c r="BF1598" s="1" t="s">
        <v>14668</v>
      </c>
      <c r="BG1598" s="1" t="s">
        <v>183</v>
      </c>
      <c r="BH1598" s="1"/>
      <c r="BI1598" s="1"/>
    </row>
    <row r="1599" customFormat="false" ht="12.75" hidden="false" customHeight="false" outlineLevel="0" collapsed="false">
      <c r="A1599" s="1" t="s">
        <v>4229</v>
      </c>
      <c r="B1599" s="1" t="s">
        <v>4230</v>
      </c>
      <c r="C1599" s="1" t="s">
        <v>177</v>
      </c>
      <c r="D1599" s="1" t="s">
        <v>1471</v>
      </c>
      <c r="E1599" s="1" t="s">
        <v>16045</v>
      </c>
      <c r="F1599" s="1" t="s">
        <v>4232</v>
      </c>
      <c r="G1599" s="1" t="n">
        <v>271</v>
      </c>
      <c r="H1599" s="1" t="n">
        <v>30000</v>
      </c>
      <c r="I1599" s="101" t="s">
        <v>180</v>
      </c>
      <c r="J1599" s="1"/>
      <c r="K1599" s="1" t="n">
        <f aca="false">IFERROR(VLOOKUP(A1599,'[2]Pivot HorizontalMRP'!$A$4:$B$2689,2,0),0)</f>
        <v>0</v>
      </c>
      <c r="L1599" s="1" t="n">
        <f aca="false">IFERROR(VLOOKUP(A1599,'[2]Pivot HorizontalMRP'!$A$4:$C$2689,3,0),0)</f>
        <v>402225</v>
      </c>
      <c r="M1599" s="1" t="n">
        <f aca="false">IFERROR(VLOOKUP(A1599,'[2]Pivot HorizontalMRP'!$A$4:$D$2689,0.4,0),0)</f>
        <v>0</v>
      </c>
      <c r="N1599" s="1" t="n">
        <f aca="false">IFERROR(VLOOKUP(A1599,'[2]Pivot HorizontalMRP'!$A$4:$E$2689,5,0),0)</f>
        <v>0</v>
      </c>
      <c r="O1599" s="1" t="n">
        <f aca="false">K1599+L1599</f>
        <v>402225</v>
      </c>
      <c r="P1599" s="1" t="n">
        <f aca="false">K1599+L1599+M1599+N1599</f>
        <v>402225</v>
      </c>
      <c r="Q1599" s="1" t="n">
        <f aca="false">IFERROR(VLOOKUP(A1599,'[2]Pivot HorizontalMRP'!$A$4:$F$2689,6,0),0)</f>
        <v>562444</v>
      </c>
      <c r="R1599" s="1" t="n">
        <f aca="false">IFERROR(VLOOKUP(A1599,'[2]Pivot HorizontalMRP'!$A$4:$G$2689,7,0),0)</f>
        <v>357936</v>
      </c>
      <c r="S1599" s="1" t="n">
        <f aca="false">IFERROR(VLOOKUP(A1599,'[2]Pivot HorizontalMRP'!$A$4:$H$2689,8,0),0)</f>
        <v>384160</v>
      </c>
      <c r="T1599" s="1" t="n">
        <f aca="false">IFERROR(VLOOKUP(A1599,'[2]Pivot HorizontalMRP'!$A$4:$I$2689,9,0),0)</f>
        <v>230080</v>
      </c>
      <c r="U1599" s="1" t="n">
        <f aca="false">IF(I1599="delivery",O1599-SUM(Q1599+R1599),IF(I1599="PO",P1599-SUM(Q1599:R1599)))</f>
        <v>-518155</v>
      </c>
      <c r="V1599" s="81" t="n">
        <v>0.0007</v>
      </c>
      <c r="W1599" s="81"/>
      <c r="X1599" s="81" t="n">
        <f aca="false">W1599-V1599</f>
        <v>-0.0007</v>
      </c>
      <c r="Y1599" s="81"/>
      <c r="Z1599" s="81"/>
      <c r="AA1599" s="81"/>
      <c r="AB1599" s="81"/>
      <c r="AC1599" s="81"/>
      <c r="AD1599" s="81"/>
      <c r="AE1599" s="81"/>
      <c r="AF1599" s="81"/>
      <c r="AG1599" s="81"/>
      <c r="AH1599" s="81"/>
      <c r="AI1599" s="81"/>
      <c r="AJ1599" s="81"/>
      <c r="AK1599" s="81"/>
      <c r="AL1599" s="81"/>
      <c r="AM1599" s="81"/>
      <c r="AN1599" s="81"/>
      <c r="AO1599" s="81" t="str">
        <f aca="false">D1599</f>
        <v>Sanmina</v>
      </c>
      <c r="AP1599" s="1" t="s">
        <v>3124</v>
      </c>
      <c r="AQ1599" s="1"/>
      <c r="AR1599" s="1"/>
      <c r="AS1599" s="1"/>
      <c r="AT1599" s="1"/>
      <c r="AU1599" s="1"/>
      <c r="AV1599" s="1"/>
      <c r="AW1599" s="1"/>
      <c r="AX1599" s="1"/>
      <c r="AY1599" s="1"/>
      <c r="AZ1599" s="1"/>
      <c r="BA1599" s="1"/>
      <c r="BB1599" s="1"/>
      <c r="BC1599" s="1"/>
      <c r="BD1599" s="1"/>
      <c r="BE1599" s="1"/>
      <c r="BF1599" s="1" t="s">
        <v>14668</v>
      </c>
      <c r="BG1599" s="1" t="s">
        <v>183</v>
      </c>
      <c r="BH1599" s="1"/>
      <c r="BI1599" s="1"/>
    </row>
    <row r="1600" customFormat="false" ht="12.75" hidden="false" customHeight="false" outlineLevel="0" collapsed="false">
      <c r="A1600" s="1" t="s">
        <v>16046</v>
      </c>
      <c r="B1600" s="1" t="s">
        <v>4234</v>
      </c>
      <c r="C1600" s="1" t="s">
        <v>177</v>
      </c>
      <c r="D1600" s="1" t="s">
        <v>1471</v>
      </c>
      <c r="E1600" s="1" t="s">
        <v>16047</v>
      </c>
      <c r="F1600" s="1" t="s">
        <v>4236</v>
      </c>
      <c r="G1600" s="1" t="n">
        <v>55</v>
      </c>
      <c r="H1600" s="1" t="n">
        <v>1</v>
      </c>
      <c r="I1600" s="101" t="s">
        <v>180</v>
      </c>
      <c r="J1600" s="1"/>
      <c r="K1600" s="1" t="n">
        <f aca="false">IFERROR(VLOOKUP(A1600,'[2]Pivot HorizontalMRP'!$A$4:$B$2689,2,0),0)</f>
        <v>0</v>
      </c>
      <c r="L1600" s="1" t="n">
        <f aca="false">IFERROR(VLOOKUP(A1600,'[2]Pivot HorizontalMRP'!$A$4:$C$2689,3,0),0)</f>
        <v>0</v>
      </c>
      <c r="M1600" s="1" t="n">
        <f aca="false">IFERROR(VLOOKUP(A1600,'[2]Pivot HorizontalMRP'!$A$4:$D$2689,0.4,0),0)</f>
        <v>0</v>
      </c>
      <c r="N1600" s="1" t="n">
        <f aca="false">IFERROR(VLOOKUP(A1600,'[2]Pivot HorizontalMRP'!$A$4:$E$2689,5,0),0)</f>
        <v>0</v>
      </c>
      <c r="O1600" s="1" t="n">
        <f aca="false">K1600+L1600</f>
        <v>0</v>
      </c>
      <c r="P1600" s="1" t="n">
        <f aca="false">K1600+L1600+M1600+N1600</f>
        <v>0</v>
      </c>
      <c r="Q1600" s="1" t="n">
        <f aca="false">IFERROR(VLOOKUP(A1600,'[2]Pivot HorizontalMRP'!$A$4:$F$2689,6,0),0)</f>
        <v>1188</v>
      </c>
      <c r="R1600" s="1" t="n">
        <f aca="false">IFERROR(VLOOKUP(A1600,'[2]Pivot HorizontalMRP'!$A$4:$G$2689,7,0),0)</f>
        <v>8964</v>
      </c>
      <c r="S1600" s="1" t="n">
        <f aca="false">IFERROR(VLOOKUP(A1600,'[2]Pivot HorizontalMRP'!$A$4:$H$2689,8,0),0)</f>
        <v>24192</v>
      </c>
      <c r="T1600" s="1" t="n">
        <f aca="false">IFERROR(VLOOKUP(A1600,'[2]Pivot HorizontalMRP'!$A$4:$I$2689,9,0),0)</f>
        <v>6912</v>
      </c>
      <c r="U1600" s="1" t="n">
        <f aca="false">IF(I1600="delivery",O1600-SUM(Q1600+R1600),IF(I1600="PO",P1600-SUM(Q1600:R1600)))</f>
        <v>-10152</v>
      </c>
      <c r="V1600" s="81" t="n">
        <v>1E-005</v>
      </c>
      <c r="W1600" s="81"/>
      <c r="X1600" s="81" t="n">
        <f aca="false">W1600-V1600</f>
        <v>-1E-005</v>
      </c>
      <c r="Y1600" s="81"/>
      <c r="Z1600" s="81"/>
      <c r="AA1600" s="81"/>
      <c r="AB1600" s="81"/>
      <c r="AC1600" s="81"/>
      <c r="AD1600" s="81"/>
      <c r="AE1600" s="81"/>
      <c r="AF1600" s="81"/>
      <c r="AG1600" s="81"/>
      <c r="AH1600" s="81"/>
      <c r="AI1600" s="81"/>
      <c r="AJ1600" s="81"/>
      <c r="AK1600" s="81"/>
      <c r="AL1600" s="81"/>
      <c r="AM1600" s="81"/>
      <c r="AN1600" s="81"/>
      <c r="AO1600" s="81" t="str">
        <f aca="false">D1600</f>
        <v>Sanmina</v>
      </c>
      <c r="AP1600" s="102" t="s">
        <v>3124</v>
      </c>
      <c r="AQ1600" s="1"/>
      <c r="AR1600" s="1"/>
      <c r="AS1600" s="1"/>
      <c r="AT1600" s="1"/>
      <c r="AU1600" s="1"/>
      <c r="AV1600" s="1"/>
      <c r="AW1600" s="1"/>
      <c r="AX1600" s="1"/>
      <c r="AY1600" s="1"/>
      <c r="AZ1600" s="1"/>
      <c r="BA1600" s="1"/>
      <c r="BB1600" s="1"/>
      <c r="BC1600" s="1"/>
      <c r="BD1600" s="1"/>
      <c r="BE1600" s="1"/>
      <c r="BF1600" s="1" t="s">
        <v>10540</v>
      </c>
      <c r="BG1600" s="1" t="s">
        <v>183</v>
      </c>
      <c r="BH1600" s="1"/>
      <c r="BI1600" s="1"/>
    </row>
    <row r="1601" customFormat="false" ht="12.75" hidden="false" customHeight="false" outlineLevel="0" collapsed="false">
      <c r="A1601" s="1" t="s">
        <v>4237</v>
      </c>
      <c r="B1601" s="1" t="s">
        <v>4238</v>
      </c>
      <c r="C1601" s="1" t="s">
        <v>177</v>
      </c>
      <c r="D1601" s="1" t="s">
        <v>1471</v>
      </c>
      <c r="E1601" s="1" t="s">
        <v>16048</v>
      </c>
      <c r="F1601" s="1" t="s">
        <v>4240</v>
      </c>
      <c r="G1601" s="1" t="n">
        <v>63</v>
      </c>
      <c r="H1601" s="1" t="n">
        <v>500</v>
      </c>
      <c r="I1601" s="101" t="s">
        <v>180</v>
      </c>
      <c r="J1601" s="1"/>
      <c r="K1601" s="1" t="n">
        <f aca="false">IFERROR(VLOOKUP(A1601,'[2]Pivot HorizontalMRP'!$A$4:$B$2689,2,0),0)</f>
        <v>0</v>
      </c>
      <c r="L1601" s="1" t="n">
        <f aca="false">IFERROR(VLOOKUP(A1601,'[2]Pivot HorizontalMRP'!$A$4:$C$2689,3,0),0)</f>
        <v>3472</v>
      </c>
      <c r="M1601" s="1" t="n">
        <f aca="false">IFERROR(VLOOKUP(A1601,'[2]Pivot HorizontalMRP'!$A$4:$D$2689,0.4,0),0)</f>
        <v>0</v>
      </c>
      <c r="N1601" s="1" t="n">
        <f aca="false">IFERROR(VLOOKUP(A1601,'[2]Pivot HorizontalMRP'!$A$4:$E$2689,5,0),0)</f>
        <v>0</v>
      </c>
      <c r="O1601" s="1" t="n">
        <f aca="false">K1601+L1601</f>
        <v>3472</v>
      </c>
      <c r="P1601" s="1" t="n">
        <f aca="false">K1601+L1601+M1601+N1601</f>
        <v>3472</v>
      </c>
      <c r="Q1601" s="1" t="n">
        <f aca="false">IFERROR(VLOOKUP(A1601,'[2]Pivot HorizontalMRP'!$A$4:$F$2689,6,0),0)</f>
        <v>934</v>
      </c>
      <c r="R1601" s="1" t="n">
        <f aca="false">IFERROR(VLOOKUP(A1601,'[2]Pivot HorizontalMRP'!$A$4:$G$2689,7,0),0)</f>
        <v>132</v>
      </c>
      <c r="S1601" s="1" t="n">
        <f aca="false">IFERROR(VLOOKUP(A1601,'[2]Pivot HorizontalMRP'!$A$4:$H$2689,8,0),0)</f>
        <v>180</v>
      </c>
      <c r="T1601" s="1" t="n">
        <f aca="false">IFERROR(VLOOKUP(A1601,'[2]Pivot HorizontalMRP'!$A$4:$I$2689,9,0),0)</f>
        <v>60</v>
      </c>
      <c r="U1601" s="1" t="n">
        <f aca="false">IF(I1601="delivery",O1601-SUM(Q1601+R1601),IF(I1601="PO",P1601-SUM(Q1601:R1601)))</f>
        <v>2406</v>
      </c>
      <c r="V1601" s="81" t="n">
        <v>0.65688</v>
      </c>
      <c r="W1601" s="81"/>
      <c r="X1601" s="81" t="n">
        <f aca="false">W1601-V1601</f>
        <v>-0.65688</v>
      </c>
      <c r="Y1601" s="81"/>
      <c r="Z1601" s="81"/>
      <c r="AA1601" s="81" t="n">
        <v>0.475</v>
      </c>
      <c r="AB1601" s="81"/>
      <c r="AC1601" s="81"/>
      <c r="AD1601" s="81"/>
      <c r="AE1601" s="81"/>
      <c r="AF1601" s="81"/>
      <c r="AG1601" s="81"/>
      <c r="AH1601" s="81"/>
      <c r="AI1601" s="81"/>
      <c r="AJ1601" s="81"/>
      <c r="AK1601" s="81"/>
      <c r="AL1601" s="81"/>
      <c r="AM1601" s="81"/>
      <c r="AN1601" s="81"/>
      <c r="AO1601" s="81" t="str">
        <f aca="false">D1601</f>
        <v>Sanmina</v>
      </c>
      <c r="AP1601" s="1" t="s">
        <v>3124</v>
      </c>
      <c r="AQ1601" s="1"/>
      <c r="AR1601" s="1"/>
      <c r="AS1601" s="1"/>
      <c r="AT1601" s="1"/>
      <c r="AU1601" s="1"/>
      <c r="AV1601" s="1"/>
      <c r="AW1601" s="1"/>
      <c r="AX1601" s="1"/>
      <c r="AY1601" s="1"/>
      <c r="AZ1601" s="1"/>
      <c r="BA1601" s="1"/>
      <c r="BB1601" s="1"/>
      <c r="BC1601" s="1"/>
      <c r="BD1601" s="1"/>
      <c r="BE1601" s="1"/>
      <c r="BF1601" s="1" t="s">
        <v>14668</v>
      </c>
      <c r="BG1601" s="1" t="s">
        <v>183</v>
      </c>
      <c r="BH1601" s="1"/>
      <c r="BI1601" s="1"/>
    </row>
    <row r="1602" customFormat="false" ht="12.75" hidden="false" customHeight="false" outlineLevel="0" collapsed="false">
      <c r="A1602" s="1" t="s">
        <v>4241</v>
      </c>
      <c r="B1602" s="1" t="s">
        <v>4242</v>
      </c>
      <c r="C1602" s="1" t="s">
        <v>177</v>
      </c>
      <c r="D1602" s="1" t="s">
        <v>1471</v>
      </c>
      <c r="E1602" s="1" t="s">
        <v>16049</v>
      </c>
      <c r="F1602" s="1" t="s">
        <v>4244</v>
      </c>
      <c r="G1602" s="1" t="n">
        <v>157</v>
      </c>
      <c r="H1602" s="1" t="n">
        <v>10000</v>
      </c>
      <c r="I1602" s="101" t="s">
        <v>180</v>
      </c>
      <c r="J1602" s="1"/>
      <c r="K1602" s="1" t="n">
        <f aca="false">IFERROR(VLOOKUP(A1602,'[2]Pivot HorizontalMRP'!$A$4:$B$2689,2,0),0)</f>
        <v>0</v>
      </c>
      <c r="L1602" s="1" t="n">
        <f aca="false">IFERROR(VLOOKUP(A1602,'[2]Pivot HorizontalMRP'!$A$4:$C$2689,3,0),0)</f>
        <v>147363</v>
      </c>
      <c r="M1602" s="1" t="n">
        <f aca="false">IFERROR(VLOOKUP(A1602,'[2]Pivot HorizontalMRP'!$A$4:$D$2689,0.4,0),0)</f>
        <v>0</v>
      </c>
      <c r="N1602" s="1" t="n">
        <f aca="false">IFERROR(VLOOKUP(A1602,'[2]Pivot HorizontalMRP'!$A$4:$E$2689,5,0),0)</f>
        <v>90000</v>
      </c>
      <c r="O1602" s="1" t="n">
        <f aca="false">K1602+L1602</f>
        <v>147363</v>
      </c>
      <c r="P1602" s="1" t="n">
        <f aca="false">K1602+L1602+M1602+N1602</f>
        <v>237363</v>
      </c>
      <c r="Q1602" s="1" t="n">
        <f aca="false">IFERROR(VLOOKUP(A1602,'[2]Pivot HorizontalMRP'!$A$4:$F$2689,6,0),0)</f>
        <v>148843</v>
      </c>
      <c r="R1602" s="1" t="n">
        <f aca="false">IFERROR(VLOOKUP(A1602,'[2]Pivot HorizontalMRP'!$A$4:$G$2689,7,0),0)</f>
        <v>122931</v>
      </c>
      <c r="S1602" s="1" t="n">
        <f aca="false">IFERROR(VLOOKUP(A1602,'[2]Pivot HorizontalMRP'!$A$4:$H$2689,8,0),0)</f>
        <v>109419</v>
      </c>
      <c r="T1602" s="1" t="n">
        <f aca="false">IFERROR(VLOOKUP(A1602,'[2]Pivot HorizontalMRP'!$A$4:$I$2689,9,0),0)</f>
        <v>72577</v>
      </c>
      <c r="U1602" s="1" t="n">
        <f aca="false">IF(I1602="delivery",O1602-SUM(Q1602+R1602),IF(I1602="PO",P1602-SUM(Q1602:R1602)))</f>
        <v>-124411</v>
      </c>
      <c r="V1602" s="81" t="n">
        <v>0.0011</v>
      </c>
      <c r="W1602" s="81"/>
      <c r="X1602" s="81" t="n">
        <f aca="false">W1602-V1602</f>
        <v>-0.0011</v>
      </c>
      <c r="Y1602" s="81"/>
      <c r="Z1602" s="81"/>
      <c r="AA1602" s="81" t="n">
        <v>0.00091</v>
      </c>
      <c r="AB1602" s="81"/>
      <c r="AC1602" s="81"/>
      <c r="AD1602" s="81"/>
      <c r="AE1602" s="81"/>
      <c r="AF1602" s="81"/>
      <c r="AG1602" s="81"/>
      <c r="AH1602" s="81"/>
      <c r="AI1602" s="81"/>
      <c r="AJ1602" s="81"/>
      <c r="AK1602" s="81"/>
      <c r="AL1602" s="81"/>
      <c r="AM1602" s="81"/>
      <c r="AN1602" s="81"/>
      <c r="AO1602" s="81" t="str">
        <f aca="false">D1602</f>
        <v>Sanmina</v>
      </c>
      <c r="AP1602" s="1" t="s">
        <v>3124</v>
      </c>
      <c r="AQ1602" s="1"/>
      <c r="AR1602" s="1"/>
      <c r="AS1602" s="1"/>
      <c r="AT1602" s="1"/>
      <c r="AU1602" s="1"/>
      <c r="AV1602" s="1"/>
      <c r="AW1602" s="1"/>
      <c r="AX1602" s="1"/>
      <c r="AY1602" s="1"/>
      <c r="AZ1602" s="1"/>
      <c r="BA1602" s="1"/>
      <c r="BB1602" s="1"/>
      <c r="BC1602" s="1"/>
      <c r="BD1602" s="1"/>
      <c r="BE1602" s="1"/>
      <c r="BF1602" s="1" t="s">
        <v>14668</v>
      </c>
      <c r="BG1602" s="1" t="s">
        <v>183</v>
      </c>
      <c r="BH1602" s="1"/>
      <c r="BI1602" s="1"/>
    </row>
    <row r="1603" customFormat="false" ht="12.75" hidden="false" customHeight="false" outlineLevel="0" collapsed="false">
      <c r="A1603" s="1" t="s">
        <v>4245</v>
      </c>
      <c r="B1603" s="1" t="s">
        <v>4246</v>
      </c>
      <c r="C1603" s="1" t="s">
        <v>177</v>
      </c>
      <c r="D1603" s="1" t="s">
        <v>1471</v>
      </c>
      <c r="E1603" s="1" t="s">
        <v>16050</v>
      </c>
      <c r="F1603" s="1" t="s">
        <v>4248</v>
      </c>
      <c r="G1603" s="1" t="n">
        <v>23</v>
      </c>
      <c r="H1603" s="1" t="n">
        <v>400</v>
      </c>
      <c r="I1603" s="101" t="s">
        <v>188</v>
      </c>
      <c r="J1603" s="1"/>
      <c r="K1603" s="1" t="n">
        <f aca="false">IFERROR(VLOOKUP(A1603,'[2]Pivot HorizontalMRP'!$A$4:$B$2689,2,0),0)</f>
        <v>0</v>
      </c>
      <c r="L1603" s="1" t="n">
        <f aca="false">IFERROR(VLOOKUP(A1603,'[2]Pivot HorizontalMRP'!$A$4:$C$2689,3,0),0)</f>
        <v>2051</v>
      </c>
      <c r="M1603" s="1" t="n">
        <f aca="false">IFERROR(VLOOKUP(A1603,'[2]Pivot HorizontalMRP'!$A$4:$D$2689,0.4,0),0)</f>
        <v>0</v>
      </c>
      <c r="N1603" s="1" t="n">
        <f aca="false">IFERROR(VLOOKUP(A1603,'[2]Pivot HorizontalMRP'!$A$4:$E$2689,5,0),0)</f>
        <v>0</v>
      </c>
      <c r="O1603" s="1" t="n">
        <f aca="false">K1603+L1603</f>
        <v>2051</v>
      </c>
      <c r="P1603" s="1" t="n">
        <f aca="false">K1603+L1603+M1603+N1603</f>
        <v>2051</v>
      </c>
      <c r="Q1603" s="1" t="n">
        <f aca="false">IFERROR(VLOOKUP(A1603,'[2]Pivot HorizontalMRP'!$A$4:$F$2689,6,0),0)</f>
        <v>368</v>
      </c>
      <c r="R1603" s="1" t="n">
        <f aca="false">IFERROR(VLOOKUP(A1603,'[2]Pivot HorizontalMRP'!$A$4:$G$2689,7,0),0)</f>
        <v>100</v>
      </c>
      <c r="S1603" s="1" t="n">
        <f aca="false">IFERROR(VLOOKUP(A1603,'[2]Pivot HorizontalMRP'!$A$4:$H$2689,8,0),0)</f>
        <v>128</v>
      </c>
      <c r="T1603" s="1" t="n">
        <f aca="false">IFERROR(VLOOKUP(A1603,'[2]Pivot HorizontalMRP'!$A$4:$I$2689,9,0),0)</f>
        <v>112</v>
      </c>
      <c r="U1603" s="1" t="n">
        <f aca="false">IF(I1603="delivery",O1603-SUM(Q1603+R1603),IF(I1603="PO",P1603-SUM(Q1603:R1603)))</f>
        <v>1583</v>
      </c>
      <c r="V1603" s="81" t="n">
        <v>1.0413</v>
      </c>
      <c r="W1603" s="81"/>
      <c r="X1603" s="81" t="n">
        <f aca="false">W1603-V1603</f>
        <v>-1.0413</v>
      </c>
      <c r="Y1603" s="81"/>
      <c r="Z1603" s="81"/>
      <c r="AA1603" s="81"/>
      <c r="AB1603" s="81"/>
      <c r="AC1603" s="81"/>
      <c r="AD1603" s="81"/>
      <c r="AE1603" s="81"/>
      <c r="AF1603" s="81"/>
      <c r="AG1603" s="81"/>
      <c r="AH1603" s="81"/>
      <c r="AI1603" s="81"/>
      <c r="AJ1603" s="81"/>
      <c r="AK1603" s="81"/>
      <c r="AL1603" s="81"/>
      <c r="AM1603" s="81"/>
      <c r="AN1603" s="81"/>
      <c r="AO1603" s="81" t="str">
        <f aca="false">D1603</f>
        <v>Sanmina</v>
      </c>
      <c r="AP1603" s="1" t="s">
        <v>3124</v>
      </c>
      <c r="AQ1603" s="1"/>
      <c r="AR1603" s="1"/>
      <c r="AS1603" s="1"/>
      <c r="AT1603" s="1"/>
      <c r="AU1603" s="1"/>
      <c r="AV1603" s="1"/>
      <c r="AW1603" s="1"/>
      <c r="AX1603" s="1"/>
      <c r="AY1603" s="1"/>
      <c r="AZ1603" s="1"/>
      <c r="BA1603" s="1"/>
      <c r="BB1603" s="1"/>
      <c r="BC1603" s="1"/>
      <c r="BD1603" s="1"/>
      <c r="BE1603" s="1"/>
      <c r="BF1603" s="1" t="s">
        <v>14668</v>
      </c>
      <c r="BG1603" s="1" t="s">
        <v>183</v>
      </c>
      <c r="BH1603" s="1"/>
      <c r="BI1603" s="1"/>
    </row>
    <row r="1604" customFormat="false" ht="12.75" hidden="false" customHeight="false" outlineLevel="0" collapsed="false">
      <c r="A1604" s="1" t="s">
        <v>4249</v>
      </c>
      <c r="B1604" s="1" t="s">
        <v>4250</v>
      </c>
      <c r="C1604" s="1" t="s">
        <v>177</v>
      </c>
      <c r="D1604" s="1" t="s">
        <v>1471</v>
      </c>
      <c r="E1604" s="1" t="s">
        <v>16051</v>
      </c>
      <c r="F1604" s="1" t="s">
        <v>4252</v>
      </c>
      <c r="G1604" s="1" t="n">
        <v>152</v>
      </c>
      <c r="H1604" s="1" t="n">
        <v>10000</v>
      </c>
      <c r="I1604" s="101" t="s">
        <v>180</v>
      </c>
      <c r="J1604" s="1"/>
      <c r="K1604" s="1" t="n">
        <f aca="false">IFERROR(VLOOKUP(A1604,'[2]Pivot HorizontalMRP'!$A$4:$B$2689,2,0),0)</f>
        <v>0</v>
      </c>
      <c r="L1604" s="1" t="n">
        <f aca="false">IFERROR(VLOOKUP(A1604,'[2]Pivot HorizontalMRP'!$A$4:$C$2689,3,0),0)</f>
        <v>18727</v>
      </c>
      <c r="M1604" s="1" t="n">
        <f aca="false">IFERROR(VLOOKUP(A1604,'[2]Pivot HorizontalMRP'!$A$4:$D$2689,0.4,0),0)</f>
        <v>0</v>
      </c>
      <c r="N1604" s="1" t="n">
        <f aca="false">IFERROR(VLOOKUP(A1604,'[2]Pivot HorizontalMRP'!$A$4:$E$2689,5,0),0)</f>
        <v>20000</v>
      </c>
      <c r="O1604" s="1" t="n">
        <f aca="false">K1604+L1604</f>
        <v>18727</v>
      </c>
      <c r="P1604" s="1" t="n">
        <f aca="false">K1604+L1604+M1604+N1604</f>
        <v>38727</v>
      </c>
      <c r="Q1604" s="1" t="n">
        <f aca="false">IFERROR(VLOOKUP(A1604,'[2]Pivot HorizontalMRP'!$A$4:$F$2689,6,0),0)</f>
        <v>10595</v>
      </c>
      <c r="R1604" s="1" t="n">
        <f aca="false">IFERROR(VLOOKUP(A1604,'[2]Pivot HorizontalMRP'!$A$4:$G$2689,7,0),0)</f>
        <v>16278</v>
      </c>
      <c r="S1604" s="1" t="n">
        <f aca="false">IFERROR(VLOOKUP(A1604,'[2]Pivot HorizontalMRP'!$A$4:$H$2689,8,0),0)</f>
        <v>13530</v>
      </c>
      <c r="T1604" s="1" t="n">
        <f aca="false">IFERROR(VLOOKUP(A1604,'[2]Pivot HorizontalMRP'!$A$4:$I$2689,9,0),0)</f>
        <v>9648</v>
      </c>
      <c r="U1604" s="1" t="n">
        <f aca="false">IF(I1604="delivery",O1604-SUM(Q1604+R1604),IF(I1604="PO",P1604-SUM(Q1604:R1604)))</f>
        <v>-8146</v>
      </c>
      <c r="V1604" s="81" t="n">
        <v>0.00837</v>
      </c>
      <c r="W1604" s="81"/>
      <c r="X1604" s="81" t="n">
        <f aca="false">W1604-V1604</f>
        <v>-0.00837</v>
      </c>
      <c r="Y1604" s="81"/>
      <c r="Z1604" s="81"/>
      <c r="AA1604" s="81"/>
      <c r="AB1604" s="81"/>
      <c r="AC1604" s="81"/>
      <c r="AD1604" s="81"/>
      <c r="AE1604" s="81"/>
      <c r="AF1604" s="81"/>
      <c r="AG1604" s="81"/>
      <c r="AH1604" s="81"/>
      <c r="AI1604" s="81"/>
      <c r="AJ1604" s="81"/>
      <c r="AK1604" s="81"/>
      <c r="AL1604" s="81"/>
      <c r="AM1604" s="81"/>
      <c r="AN1604" s="81"/>
      <c r="AO1604" s="81" t="str">
        <f aca="false">D1604</f>
        <v>Sanmina</v>
      </c>
      <c r="AP1604" s="1" t="s">
        <v>3124</v>
      </c>
      <c r="AQ1604" s="1"/>
      <c r="AR1604" s="1"/>
      <c r="AS1604" s="1"/>
      <c r="AT1604" s="1"/>
      <c r="AU1604" s="1"/>
      <c r="AV1604" s="1"/>
      <c r="AW1604" s="1"/>
      <c r="AX1604" s="1"/>
      <c r="AY1604" s="1"/>
      <c r="AZ1604" s="1"/>
      <c r="BA1604" s="1"/>
      <c r="BB1604" s="1"/>
      <c r="BC1604" s="1"/>
      <c r="BD1604" s="1"/>
      <c r="BE1604" s="1"/>
      <c r="BF1604" s="1" t="s">
        <v>14668</v>
      </c>
      <c r="BG1604" s="1" t="s">
        <v>183</v>
      </c>
      <c r="BH1604" s="1"/>
      <c r="BI1604" s="1"/>
    </row>
    <row r="1605" customFormat="false" ht="12.75" hidden="false" customHeight="false" outlineLevel="0" collapsed="false">
      <c r="A1605" s="1" t="s">
        <v>4253</v>
      </c>
      <c r="B1605" s="1" t="s">
        <v>4254</v>
      </c>
      <c r="C1605" s="1" t="s">
        <v>177</v>
      </c>
      <c r="D1605" s="1" t="s">
        <v>1471</v>
      </c>
      <c r="E1605" s="1" t="s">
        <v>16052</v>
      </c>
      <c r="F1605" s="1" t="s">
        <v>4256</v>
      </c>
      <c r="G1605" s="1" t="n">
        <v>216</v>
      </c>
      <c r="H1605" s="1" t="n">
        <v>8000</v>
      </c>
      <c r="I1605" s="101" t="s">
        <v>180</v>
      </c>
      <c r="J1605" s="1"/>
      <c r="K1605" s="1" t="n">
        <f aca="false">IFERROR(VLOOKUP(A1605,'[2]Pivot HorizontalMRP'!$A$4:$B$2689,2,0),0)</f>
        <v>0</v>
      </c>
      <c r="L1605" s="1" t="n">
        <f aca="false">IFERROR(VLOOKUP(A1605,'[2]Pivot HorizontalMRP'!$A$4:$C$2689,3,0),0)</f>
        <v>73228</v>
      </c>
      <c r="M1605" s="1" t="n">
        <f aca="false">IFERROR(VLOOKUP(A1605,'[2]Pivot HorizontalMRP'!$A$4:$D$2689,0.4,0),0)</f>
        <v>0</v>
      </c>
      <c r="N1605" s="1" t="n">
        <f aca="false">IFERROR(VLOOKUP(A1605,'[2]Pivot HorizontalMRP'!$A$4:$E$2689,5,0),0)</f>
        <v>64000</v>
      </c>
      <c r="O1605" s="1" t="n">
        <f aca="false">K1605+L1605</f>
        <v>73228</v>
      </c>
      <c r="P1605" s="1" t="n">
        <f aca="false">K1605+L1605+M1605+N1605</f>
        <v>137228</v>
      </c>
      <c r="Q1605" s="1" t="n">
        <f aca="false">IFERROR(VLOOKUP(A1605,'[2]Pivot HorizontalMRP'!$A$4:$F$2689,6,0),0)</f>
        <v>101141</v>
      </c>
      <c r="R1605" s="1" t="n">
        <f aca="false">IFERROR(VLOOKUP(A1605,'[2]Pivot HorizontalMRP'!$A$4:$G$2689,7,0),0)</f>
        <v>135796</v>
      </c>
      <c r="S1605" s="1" t="n">
        <f aca="false">IFERROR(VLOOKUP(A1605,'[2]Pivot HorizontalMRP'!$A$4:$H$2689,8,0),0)</f>
        <v>101113</v>
      </c>
      <c r="T1605" s="1" t="n">
        <f aca="false">IFERROR(VLOOKUP(A1605,'[2]Pivot HorizontalMRP'!$A$4:$I$2689,9,0),0)</f>
        <v>70625</v>
      </c>
      <c r="U1605" s="1" t="n">
        <f aca="false">IF(I1605="delivery",O1605-SUM(Q1605+R1605),IF(I1605="PO",P1605-SUM(Q1605:R1605)))</f>
        <v>-163709</v>
      </c>
      <c r="V1605" s="81" t="n">
        <v>0.0025</v>
      </c>
      <c r="W1605" s="81"/>
      <c r="X1605" s="81" t="n">
        <f aca="false">W1605-V1605</f>
        <v>-0.0025</v>
      </c>
      <c r="Y1605" s="81"/>
      <c r="Z1605" s="81"/>
      <c r="AA1605" s="81" t="n">
        <v>0.0015</v>
      </c>
      <c r="AB1605" s="81"/>
      <c r="AC1605" s="81"/>
      <c r="AD1605" s="81"/>
      <c r="AE1605" s="81"/>
      <c r="AF1605" s="81"/>
      <c r="AG1605" s="81"/>
      <c r="AH1605" s="81"/>
      <c r="AI1605" s="81"/>
      <c r="AJ1605" s="81"/>
      <c r="AK1605" s="81"/>
      <c r="AL1605" s="81"/>
      <c r="AM1605" s="81"/>
      <c r="AN1605" s="81"/>
      <c r="AO1605" s="81" t="str">
        <f aca="false">D1605</f>
        <v>Sanmina</v>
      </c>
      <c r="AP1605" s="1" t="s">
        <v>3124</v>
      </c>
      <c r="AQ1605" s="1"/>
      <c r="AR1605" s="1"/>
      <c r="AS1605" s="1"/>
      <c r="AT1605" s="1"/>
      <c r="AU1605" s="1"/>
      <c r="AV1605" s="1"/>
      <c r="AW1605" s="1"/>
      <c r="AX1605" s="1"/>
      <c r="AY1605" s="1"/>
      <c r="AZ1605" s="1"/>
      <c r="BA1605" s="1"/>
      <c r="BB1605" s="1"/>
      <c r="BC1605" s="1"/>
      <c r="BD1605" s="1"/>
      <c r="BE1605" s="1"/>
      <c r="BF1605" s="1" t="s">
        <v>14668</v>
      </c>
      <c r="BG1605" s="1" t="s">
        <v>183</v>
      </c>
      <c r="BH1605" s="1"/>
      <c r="BI1605" s="1"/>
    </row>
    <row r="1606" customFormat="false" ht="12.75" hidden="false" customHeight="false" outlineLevel="0" collapsed="false">
      <c r="A1606" s="1" t="s">
        <v>4257</v>
      </c>
      <c r="B1606" s="1" t="s">
        <v>4258</v>
      </c>
      <c r="C1606" s="1" t="s">
        <v>177</v>
      </c>
      <c r="D1606" s="1" t="s">
        <v>1471</v>
      </c>
      <c r="E1606" s="1" t="s">
        <v>16053</v>
      </c>
      <c r="F1606" s="1" t="s">
        <v>4260</v>
      </c>
      <c r="G1606" s="1" t="n">
        <v>271</v>
      </c>
      <c r="H1606" s="1" t="n">
        <v>100000</v>
      </c>
      <c r="I1606" s="101" t="s">
        <v>180</v>
      </c>
      <c r="J1606" s="1"/>
      <c r="K1606" s="1" t="n">
        <f aca="false">IFERROR(VLOOKUP(A1606,'[2]Pivot HorizontalMRP'!$A$4:$B$2689,2,0),0)</f>
        <v>0</v>
      </c>
      <c r="L1606" s="1" t="n">
        <f aca="false">IFERROR(VLOOKUP(A1606,'[2]Pivot HorizontalMRP'!$A$4:$C$2689,3,0),0)</f>
        <v>59992</v>
      </c>
      <c r="M1606" s="1" t="n">
        <f aca="false">IFERROR(VLOOKUP(A1606,'[2]Pivot HorizontalMRP'!$A$4:$D$2689,0.4,0),0)</f>
        <v>0</v>
      </c>
      <c r="N1606" s="1" t="n">
        <f aca="false">IFERROR(VLOOKUP(A1606,'[2]Pivot HorizontalMRP'!$A$4:$E$2689,5,0),0)</f>
        <v>0</v>
      </c>
      <c r="O1606" s="1" t="n">
        <f aca="false">K1606+L1606</f>
        <v>59992</v>
      </c>
      <c r="P1606" s="1" t="n">
        <f aca="false">K1606+L1606+M1606+N1606</f>
        <v>59992</v>
      </c>
      <c r="Q1606" s="1" t="n">
        <f aca="false">IFERROR(VLOOKUP(A1606,'[2]Pivot HorizontalMRP'!$A$4:$F$2689,6,0),0)</f>
        <v>2561</v>
      </c>
      <c r="R1606" s="1" t="n">
        <f aca="false">IFERROR(VLOOKUP(A1606,'[2]Pivot HorizontalMRP'!$A$4:$G$2689,7,0),0)</f>
        <v>3995</v>
      </c>
      <c r="S1606" s="1" t="n">
        <f aca="false">IFERROR(VLOOKUP(A1606,'[2]Pivot HorizontalMRP'!$A$4:$H$2689,8,0),0)</f>
        <v>3898</v>
      </c>
      <c r="T1606" s="1" t="n">
        <f aca="false">IFERROR(VLOOKUP(A1606,'[2]Pivot HorizontalMRP'!$A$4:$I$2689,9,0),0)</f>
        <v>2299</v>
      </c>
      <c r="U1606" s="1" t="n">
        <f aca="false">IF(I1606="delivery",O1606-SUM(Q1606+R1606),IF(I1606="PO",P1606-SUM(Q1606:R1606)))</f>
        <v>53436</v>
      </c>
      <c r="V1606" s="81" t="n">
        <v>0.0197</v>
      </c>
      <c r="W1606" s="81"/>
      <c r="X1606" s="81" t="n">
        <f aca="false">W1606-V1606</f>
        <v>-0.0197</v>
      </c>
      <c r="Y1606" s="81"/>
      <c r="Z1606" s="81"/>
      <c r="AA1606" s="81"/>
      <c r="AB1606" s="81"/>
      <c r="AC1606" s="81"/>
      <c r="AD1606" s="81"/>
      <c r="AE1606" s="81"/>
      <c r="AF1606" s="81"/>
      <c r="AG1606" s="81"/>
      <c r="AH1606" s="81"/>
      <c r="AI1606" s="81"/>
      <c r="AJ1606" s="81"/>
      <c r="AK1606" s="81"/>
      <c r="AL1606" s="81"/>
      <c r="AM1606" s="81"/>
      <c r="AN1606" s="81"/>
      <c r="AO1606" s="81" t="str">
        <f aca="false">D1606</f>
        <v>Sanmina</v>
      </c>
      <c r="AP1606" s="1" t="s">
        <v>3124</v>
      </c>
      <c r="AQ1606" s="1"/>
      <c r="AR1606" s="1"/>
      <c r="AS1606" s="1"/>
      <c r="AT1606" s="1"/>
      <c r="AU1606" s="1"/>
      <c r="AV1606" s="1"/>
      <c r="AW1606" s="1"/>
      <c r="AX1606" s="1"/>
      <c r="AY1606" s="1"/>
      <c r="AZ1606" s="1"/>
      <c r="BA1606" s="1"/>
      <c r="BB1606" s="1"/>
      <c r="BC1606" s="1"/>
      <c r="BD1606" s="1"/>
      <c r="BE1606" s="1"/>
      <c r="BF1606" s="1" t="s">
        <v>14668</v>
      </c>
      <c r="BG1606" s="1" t="s">
        <v>183</v>
      </c>
      <c r="BH1606" s="1"/>
      <c r="BI1606" s="1"/>
    </row>
    <row r="1607" customFormat="false" ht="12.75" hidden="false" customHeight="false" outlineLevel="0" collapsed="false">
      <c r="A1607" s="1" t="s">
        <v>4261</v>
      </c>
      <c r="B1607" s="1" t="s">
        <v>4262</v>
      </c>
      <c r="C1607" s="1" t="s">
        <v>177</v>
      </c>
      <c r="D1607" s="1" t="s">
        <v>1471</v>
      </c>
      <c r="E1607" s="1" t="s">
        <v>16054</v>
      </c>
      <c r="F1607" s="1" t="s">
        <v>4264</v>
      </c>
      <c r="G1607" s="1" t="n">
        <v>152</v>
      </c>
      <c r="H1607" s="1" t="n">
        <v>2000</v>
      </c>
      <c r="I1607" s="101" t="s">
        <v>180</v>
      </c>
      <c r="J1607" s="1"/>
      <c r="K1607" s="1" t="n">
        <f aca="false">IFERROR(VLOOKUP(A1607,'[2]Pivot HorizontalMRP'!$A$4:$B$2689,2,0),0)</f>
        <v>0</v>
      </c>
      <c r="L1607" s="1" t="n">
        <f aca="false">IFERROR(VLOOKUP(A1607,'[2]Pivot HorizontalMRP'!$A$4:$C$2689,3,0),0)</f>
        <v>283601</v>
      </c>
      <c r="M1607" s="1" t="n">
        <f aca="false">IFERROR(VLOOKUP(A1607,'[2]Pivot HorizontalMRP'!$A$4:$D$2689,0.4,0),0)</f>
        <v>0</v>
      </c>
      <c r="N1607" s="1" t="n">
        <f aca="false">IFERROR(VLOOKUP(A1607,'[2]Pivot HorizontalMRP'!$A$4:$E$2689,5,0),0)</f>
        <v>138000</v>
      </c>
      <c r="O1607" s="1" t="n">
        <f aca="false">K1607+L1607</f>
        <v>283601</v>
      </c>
      <c r="P1607" s="1" t="n">
        <f aca="false">K1607+L1607+M1607+N1607</f>
        <v>421601</v>
      </c>
      <c r="Q1607" s="1" t="n">
        <f aca="false">IFERROR(VLOOKUP(A1607,'[2]Pivot HorizontalMRP'!$A$4:$F$2689,6,0),0)</f>
        <v>429146</v>
      </c>
      <c r="R1607" s="1" t="n">
        <f aca="false">IFERROR(VLOOKUP(A1607,'[2]Pivot HorizontalMRP'!$A$4:$G$2689,7,0),0)</f>
        <v>230657</v>
      </c>
      <c r="S1607" s="1" t="n">
        <f aca="false">IFERROR(VLOOKUP(A1607,'[2]Pivot HorizontalMRP'!$A$4:$H$2689,8,0),0)</f>
        <v>240697</v>
      </c>
      <c r="T1607" s="1" t="n">
        <f aca="false">IFERROR(VLOOKUP(A1607,'[2]Pivot HorizontalMRP'!$A$4:$I$2689,9,0),0)</f>
        <v>149809</v>
      </c>
      <c r="U1607" s="1" t="n">
        <f aca="false">IF(I1607="delivery",O1607-SUM(Q1607+R1607),IF(I1607="PO",P1607-SUM(Q1607:R1607)))</f>
        <v>-376202</v>
      </c>
      <c r="V1607" s="81" t="n">
        <v>0.027</v>
      </c>
      <c r="W1607" s="81"/>
      <c r="X1607" s="81" t="n">
        <f aca="false">W1607-V1607</f>
        <v>-0.027</v>
      </c>
      <c r="Y1607" s="81"/>
      <c r="Z1607" s="81"/>
      <c r="AA1607" s="81" t="n">
        <v>0.02397</v>
      </c>
      <c r="AB1607" s="81"/>
      <c r="AC1607" s="81"/>
      <c r="AD1607" s="81"/>
      <c r="AE1607" s="81"/>
      <c r="AF1607" s="81"/>
      <c r="AG1607" s="81"/>
      <c r="AH1607" s="81"/>
      <c r="AI1607" s="81"/>
      <c r="AJ1607" s="81"/>
      <c r="AK1607" s="81"/>
      <c r="AL1607" s="81"/>
      <c r="AM1607" s="81"/>
      <c r="AN1607" s="81"/>
      <c r="AO1607" s="81" t="str">
        <f aca="false">D1607</f>
        <v>Sanmina</v>
      </c>
      <c r="AP1607" s="1" t="s">
        <v>3124</v>
      </c>
      <c r="AQ1607" s="1"/>
      <c r="AR1607" s="1"/>
      <c r="AS1607" s="1"/>
      <c r="AT1607" s="1"/>
      <c r="AU1607" s="1"/>
      <c r="AV1607" s="1"/>
      <c r="AW1607" s="1"/>
      <c r="AX1607" s="1"/>
      <c r="AY1607" s="1"/>
      <c r="AZ1607" s="1"/>
      <c r="BA1607" s="1"/>
      <c r="BB1607" s="1"/>
      <c r="BC1607" s="1"/>
      <c r="BD1607" s="1"/>
      <c r="BE1607" s="1"/>
      <c r="BF1607" s="1" t="s">
        <v>14668</v>
      </c>
      <c r="BG1607" s="1" t="s">
        <v>183</v>
      </c>
      <c r="BH1607" s="1"/>
      <c r="BI1607" s="1"/>
    </row>
    <row r="1608" customFormat="false" ht="12.75" hidden="false" customHeight="false" outlineLevel="0" collapsed="false">
      <c r="A1608" s="1" t="s">
        <v>4265</v>
      </c>
      <c r="B1608" s="1" t="s">
        <v>4266</v>
      </c>
      <c r="C1608" s="1" t="s">
        <v>177</v>
      </c>
      <c r="D1608" s="1" t="s">
        <v>1471</v>
      </c>
      <c r="E1608" s="1" t="s">
        <v>16055</v>
      </c>
      <c r="F1608" s="1" t="s">
        <v>4268</v>
      </c>
      <c r="G1608" s="1" t="n">
        <v>216</v>
      </c>
      <c r="H1608" s="1" t="n">
        <v>4000</v>
      </c>
      <c r="I1608" s="101" t="s">
        <v>180</v>
      </c>
      <c r="J1608" s="1"/>
      <c r="K1608" s="1" t="n">
        <f aca="false">IFERROR(VLOOKUP(A1608,'[2]Pivot HorizontalMRP'!$A$4:$B$2689,2,0),0)</f>
        <v>0</v>
      </c>
      <c r="L1608" s="1" t="n">
        <f aca="false">IFERROR(VLOOKUP(A1608,'[2]Pivot HorizontalMRP'!$A$4:$C$2689,3,0),0)</f>
        <v>11825</v>
      </c>
      <c r="M1608" s="1" t="n">
        <f aca="false">IFERROR(VLOOKUP(A1608,'[2]Pivot HorizontalMRP'!$A$4:$D$2689,0.4,0),0)</f>
        <v>0</v>
      </c>
      <c r="N1608" s="1" t="n">
        <f aca="false">IFERROR(VLOOKUP(A1608,'[2]Pivot HorizontalMRP'!$A$4:$E$2689,5,0),0)</f>
        <v>0</v>
      </c>
      <c r="O1608" s="1" t="n">
        <f aca="false">K1608+L1608</f>
        <v>11825</v>
      </c>
      <c r="P1608" s="1" t="n">
        <f aca="false">K1608+L1608+M1608+N1608</f>
        <v>11825</v>
      </c>
      <c r="Q1608" s="1" t="n">
        <f aca="false">IFERROR(VLOOKUP(A1608,'[2]Pivot HorizontalMRP'!$A$4:$F$2689,6,0),0)</f>
        <v>374</v>
      </c>
      <c r="R1608" s="1" t="n">
        <f aca="false">IFERROR(VLOOKUP(A1608,'[2]Pivot HorizontalMRP'!$A$4:$G$2689,7,0),0)</f>
        <v>166</v>
      </c>
      <c r="S1608" s="1" t="n">
        <f aca="false">IFERROR(VLOOKUP(A1608,'[2]Pivot HorizontalMRP'!$A$4:$H$2689,8,0),0)</f>
        <v>180</v>
      </c>
      <c r="T1608" s="1" t="n">
        <f aca="false">IFERROR(VLOOKUP(A1608,'[2]Pivot HorizontalMRP'!$A$4:$I$2689,9,0),0)</f>
        <v>108</v>
      </c>
      <c r="U1608" s="1" t="n">
        <f aca="false">IF(I1608="delivery",O1608-SUM(Q1608+R1608),IF(I1608="PO",P1608-SUM(Q1608:R1608)))</f>
        <v>11285</v>
      </c>
      <c r="V1608" s="81" t="n">
        <v>0.00638</v>
      </c>
      <c r="W1608" s="81"/>
      <c r="X1608" s="81" t="n">
        <f aca="false">W1608-V1608</f>
        <v>-0.00638</v>
      </c>
      <c r="Y1608" s="81"/>
      <c r="Z1608" s="81"/>
      <c r="AA1608" s="81"/>
      <c r="AB1608" s="81"/>
      <c r="AC1608" s="81"/>
      <c r="AD1608" s="81"/>
      <c r="AE1608" s="81"/>
      <c r="AF1608" s="81"/>
      <c r="AG1608" s="81"/>
      <c r="AH1608" s="81"/>
      <c r="AI1608" s="81"/>
      <c r="AJ1608" s="81"/>
      <c r="AK1608" s="81"/>
      <c r="AL1608" s="81"/>
      <c r="AM1608" s="81"/>
      <c r="AN1608" s="81"/>
      <c r="AO1608" s="81" t="str">
        <f aca="false">D1608</f>
        <v>Sanmina</v>
      </c>
      <c r="AP1608" s="1" t="s">
        <v>3124</v>
      </c>
      <c r="AQ1608" s="1"/>
      <c r="AR1608" s="1"/>
      <c r="AS1608" s="1"/>
      <c r="AT1608" s="1"/>
      <c r="AU1608" s="1"/>
      <c r="AV1608" s="1"/>
      <c r="AW1608" s="1"/>
      <c r="AX1608" s="1"/>
      <c r="AY1608" s="1"/>
      <c r="AZ1608" s="1"/>
      <c r="BA1608" s="1"/>
      <c r="BB1608" s="1"/>
      <c r="BC1608" s="1"/>
      <c r="BD1608" s="1"/>
      <c r="BE1608" s="1"/>
      <c r="BF1608" s="1" t="s">
        <v>14668</v>
      </c>
      <c r="BG1608" s="1" t="s">
        <v>183</v>
      </c>
      <c r="BH1608" s="1"/>
      <c r="BI1608" s="1"/>
    </row>
    <row r="1609" customFormat="false" ht="12.75" hidden="false" customHeight="false" outlineLevel="0" collapsed="false">
      <c r="A1609" s="1" t="s">
        <v>4269</v>
      </c>
      <c r="B1609" s="1" t="s">
        <v>4270</v>
      </c>
      <c r="C1609" s="1" t="s">
        <v>177</v>
      </c>
      <c r="D1609" s="1" t="s">
        <v>1471</v>
      </c>
      <c r="E1609" s="1" t="s">
        <v>16056</v>
      </c>
      <c r="F1609" s="1" t="s">
        <v>4272</v>
      </c>
      <c r="G1609" s="1" t="n">
        <v>93</v>
      </c>
      <c r="H1609" s="1" t="n">
        <v>200</v>
      </c>
      <c r="I1609" s="101" t="s">
        <v>180</v>
      </c>
      <c r="J1609" s="1"/>
      <c r="K1609" s="1" t="n">
        <f aca="false">IFERROR(VLOOKUP(A1609,'[2]Pivot HorizontalMRP'!$A$4:$B$2689,2,0),0)</f>
        <v>0</v>
      </c>
      <c r="L1609" s="1" t="n">
        <f aca="false">IFERROR(VLOOKUP(A1609,'[2]Pivot HorizontalMRP'!$A$4:$C$2689,3,0),0)</f>
        <v>4196</v>
      </c>
      <c r="M1609" s="1" t="n">
        <f aca="false">IFERROR(VLOOKUP(A1609,'[2]Pivot HorizontalMRP'!$A$4:$D$2689,0.4,0),0)</f>
        <v>0</v>
      </c>
      <c r="N1609" s="1" t="n">
        <f aca="false">IFERROR(VLOOKUP(A1609,'[2]Pivot HorizontalMRP'!$A$4:$E$2689,5,0),0)</f>
        <v>0</v>
      </c>
      <c r="O1609" s="1" t="n">
        <f aca="false">K1609+L1609</f>
        <v>4196</v>
      </c>
      <c r="P1609" s="1" t="n">
        <f aca="false">K1609+L1609+M1609+N1609</f>
        <v>4196</v>
      </c>
      <c r="Q1609" s="1" t="n">
        <f aca="false">IFERROR(VLOOKUP(A1609,'[2]Pivot HorizontalMRP'!$A$4:$F$2689,6,0),0)</f>
        <v>1211</v>
      </c>
      <c r="R1609" s="1" t="n">
        <f aca="false">IFERROR(VLOOKUP(A1609,'[2]Pivot HorizontalMRP'!$A$4:$G$2689,7,0),0)</f>
        <v>5004</v>
      </c>
      <c r="S1609" s="1" t="n">
        <f aca="false">IFERROR(VLOOKUP(A1609,'[2]Pivot HorizontalMRP'!$A$4:$H$2689,8,0),0)</f>
        <v>4786</v>
      </c>
      <c r="T1609" s="1" t="n">
        <f aca="false">IFERROR(VLOOKUP(A1609,'[2]Pivot HorizontalMRP'!$A$4:$I$2689,9,0),0)</f>
        <v>2353</v>
      </c>
      <c r="U1609" s="1" t="n">
        <f aca="false">IF(I1609="delivery",O1609-SUM(Q1609+R1609),IF(I1609="PO",P1609-SUM(Q1609:R1609)))</f>
        <v>-2019</v>
      </c>
      <c r="V1609" s="81" t="n">
        <v>0.332</v>
      </c>
      <c r="W1609" s="81"/>
      <c r="X1609" s="81" t="n">
        <f aca="false">W1609-V1609</f>
        <v>-0.332</v>
      </c>
      <c r="Y1609" s="81"/>
      <c r="Z1609" s="81"/>
      <c r="AA1609" s="81" t="n">
        <v>0.3285</v>
      </c>
      <c r="AB1609" s="81"/>
      <c r="AC1609" s="81"/>
      <c r="AD1609" s="81"/>
      <c r="AE1609" s="81"/>
      <c r="AF1609" s="81"/>
      <c r="AG1609" s="81"/>
      <c r="AH1609" s="81"/>
      <c r="AI1609" s="81"/>
      <c r="AJ1609" s="81"/>
      <c r="AK1609" s="81"/>
      <c r="AL1609" s="81"/>
      <c r="AM1609" s="81"/>
      <c r="AN1609" s="81"/>
      <c r="AO1609" s="81" t="str">
        <f aca="false">D1609</f>
        <v>Sanmina</v>
      </c>
      <c r="AP1609" s="1" t="s">
        <v>3124</v>
      </c>
      <c r="AQ1609" s="1"/>
      <c r="AR1609" s="1"/>
      <c r="AS1609" s="1"/>
      <c r="AT1609" s="1"/>
      <c r="AU1609" s="1"/>
      <c r="AV1609" s="1"/>
      <c r="AW1609" s="1"/>
      <c r="AX1609" s="1"/>
      <c r="AY1609" s="1"/>
      <c r="AZ1609" s="1"/>
      <c r="BA1609" s="1"/>
      <c r="BB1609" s="1"/>
      <c r="BC1609" s="1"/>
      <c r="BD1609" s="1"/>
      <c r="BE1609" s="1"/>
      <c r="BF1609" s="1" t="s">
        <v>14668</v>
      </c>
      <c r="BG1609" s="1" t="s">
        <v>183</v>
      </c>
      <c r="BH1609" s="1"/>
      <c r="BI1609" s="1"/>
    </row>
    <row r="1610" customFormat="false" ht="12.75" hidden="false" customHeight="false" outlineLevel="0" collapsed="false">
      <c r="A1610" s="1" t="s">
        <v>4273</v>
      </c>
      <c r="B1610" s="1" t="s">
        <v>4274</v>
      </c>
      <c r="C1610" s="1" t="s">
        <v>177</v>
      </c>
      <c r="D1610" s="1" t="s">
        <v>1471</v>
      </c>
      <c r="E1610" s="1" t="s">
        <v>16057</v>
      </c>
      <c r="F1610" s="1" t="s">
        <v>4276</v>
      </c>
      <c r="G1610" s="1" t="n">
        <v>91</v>
      </c>
      <c r="H1610" s="1" t="n">
        <v>2000</v>
      </c>
      <c r="I1610" s="101" t="s">
        <v>188</v>
      </c>
      <c r="J1610" s="1"/>
      <c r="K1610" s="1" t="n">
        <f aca="false">IFERROR(VLOOKUP(A1610,'[2]Pivot HorizontalMRP'!$A$4:$B$2689,2,0),0)</f>
        <v>0</v>
      </c>
      <c r="L1610" s="1" t="n">
        <f aca="false">IFERROR(VLOOKUP(A1610,'[2]Pivot HorizontalMRP'!$A$4:$C$2689,3,0),0)</f>
        <v>77129</v>
      </c>
      <c r="M1610" s="1" t="n">
        <f aca="false">IFERROR(VLOOKUP(A1610,'[2]Pivot HorizontalMRP'!$A$4:$D$2689,0.4,0),0)</f>
        <v>0</v>
      </c>
      <c r="N1610" s="1" t="n">
        <f aca="false">IFERROR(VLOOKUP(A1610,'[2]Pivot HorizontalMRP'!$A$4:$E$2689,5,0),0)</f>
        <v>0</v>
      </c>
      <c r="O1610" s="1" t="n">
        <f aca="false">K1610+L1610</f>
        <v>77129</v>
      </c>
      <c r="P1610" s="1" t="n">
        <f aca="false">K1610+L1610+M1610+N1610</f>
        <v>77129</v>
      </c>
      <c r="Q1610" s="1" t="n">
        <f aca="false">IFERROR(VLOOKUP(A1610,'[2]Pivot HorizontalMRP'!$A$4:$F$2689,6,0),0)</f>
        <v>37885</v>
      </c>
      <c r="R1610" s="1" t="n">
        <f aca="false">IFERROR(VLOOKUP(A1610,'[2]Pivot HorizontalMRP'!$A$4:$G$2689,7,0),0)</f>
        <v>11176</v>
      </c>
      <c r="S1610" s="1" t="n">
        <f aca="false">IFERROR(VLOOKUP(A1610,'[2]Pivot HorizontalMRP'!$A$4:$H$2689,8,0),0)</f>
        <v>23321</v>
      </c>
      <c r="T1610" s="1" t="n">
        <f aca="false">IFERROR(VLOOKUP(A1610,'[2]Pivot HorizontalMRP'!$A$4:$I$2689,9,0),0)</f>
        <v>8491</v>
      </c>
      <c r="U1610" s="1" t="n">
        <f aca="false">IF(I1610="delivery",O1610-SUM(Q1610+R1610),IF(I1610="PO",P1610-SUM(Q1610:R1610)))</f>
        <v>28068</v>
      </c>
      <c r="V1610" s="81" t="n">
        <v>0.1642</v>
      </c>
      <c r="W1610" s="81"/>
      <c r="X1610" s="81" t="n">
        <f aca="false">W1610-V1610</f>
        <v>-0.1642</v>
      </c>
      <c r="Y1610" s="81"/>
      <c r="Z1610" s="81"/>
      <c r="AA1610" s="81"/>
      <c r="AB1610" s="81"/>
      <c r="AC1610" s="81"/>
      <c r="AD1610" s="81"/>
      <c r="AE1610" s="81"/>
      <c r="AF1610" s="81"/>
      <c r="AG1610" s="81"/>
      <c r="AH1610" s="81"/>
      <c r="AI1610" s="81"/>
      <c r="AJ1610" s="81"/>
      <c r="AK1610" s="81"/>
      <c r="AL1610" s="81"/>
      <c r="AM1610" s="81"/>
      <c r="AN1610" s="81"/>
      <c r="AO1610" s="81" t="str">
        <f aca="false">D1610</f>
        <v>Sanmina</v>
      </c>
      <c r="AP1610" s="1" t="s">
        <v>3124</v>
      </c>
      <c r="AQ1610" s="1"/>
      <c r="AR1610" s="1"/>
      <c r="AS1610" s="1"/>
      <c r="AT1610" s="1"/>
      <c r="AU1610" s="1"/>
      <c r="AV1610" s="1"/>
      <c r="AW1610" s="1"/>
      <c r="AX1610" s="1"/>
      <c r="AY1610" s="1"/>
      <c r="AZ1610" s="1"/>
      <c r="BA1610" s="1"/>
      <c r="BB1610" s="1"/>
      <c r="BC1610" s="1"/>
      <c r="BD1610" s="1"/>
      <c r="BE1610" s="1"/>
      <c r="BF1610" s="1" t="s">
        <v>14668</v>
      </c>
      <c r="BG1610" s="1" t="s">
        <v>183</v>
      </c>
      <c r="BH1610" s="1"/>
      <c r="BI1610" s="1"/>
    </row>
    <row r="1611" customFormat="false" ht="12.75" hidden="false" customHeight="false" outlineLevel="0" collapsed="false">
      <c r="A1611" s="1" t="s">
        <v>4277</v>
      </c>
      <c r="B1611" s="1" t="s">
        <v>4278</v>
      </c>
      <c r="C1611" s="1" t="s">
        <v>177</v>
      </c>
      <c r="D1611" s="1" t="s">
        <v>1471</v>
      </c>
      <c r="E1611" s="1" t="s">
        <v>16058</v>
      </c>
      <c r="F1611" s="1" t="s">
        <v>4280</v>
      </c>
      <c r="G1611" s="1" t="n">
        <v>201</v>
      </c>
      <c r="H1611" s="1" t="n">
        <v>10000</v>
      </c>
      <c r="I1611" s="101" t="s">
        <v>180</v>
      </c>
      <c r="J1611" s="1"/>
      <c r="K1611" s="1" t="n">
        <f aca="false">IFERROR(VLOOKUP(A1611,'[2]Pivot HorizontalMRP'!$A$4:$B$2689,2,0),0)</f>
        <v>0</v>
      </c>
      <c r="L1611" s="1" t="n">
        <f aca="false">IFERROR(VLOOKUP(A1611,'[2]Pivot HorizontalMRP'!$A$4:$C$2689,3,0),0)</f>
        <v>49279</v>
      </c>
      <c r="M1611" s="1" t="n">
        <f aca="false">IFERROR(VLOOKUP(A1611,'[2]Pivot HorizontalMRP'!$A$4:$D$2689,0.4,0),0)</f>
        <v>0</v>
      </c>
      <c r="N1611" s="1" t="n">
        <f aca="false">IFERROR(VLOOKUP(A1611,'[2]Pivot HorizontalMRP'!$A$4:$E$2689,5,0),0)</f>
        <v>10000</v>
      </c>
      <c r="O1611" s="1" t="n">
        <f aca="false">K1611+L1611</f>
        <v>49279</v>
      </c>
      <c r="P1611" s="1" t="n">
        <f aca="false">K1611+L1611+M1611+N1611</f>
        <v>59279</v>
      </c>
      <c r="Q1611" s="1" t="n">
        <f aca="false">IFERROR(VLOOKUP(A1611,'[2]Pivot HorizontalMRP'!$A$4:$F$2689,6,0),0)</f>
        <v>4312</v>
      </c>
      <c r="R1611" s="1" t="n">
        <f aca="false">IFERROR(VLOOKUP(A1611,'[2]Pivot HorizontalMRP'!$A$4:$G$2689,7,0),0)</f>
        <v>5183</v>
      </c>
      <c r="S1611" s="1" t="n">
        <f aca="false">IFERROR(VLOOKUP(A1611,'[2]Pivot HorizontalMRP'!$A$4:$H$2689,8,0),0)</f>
        <v>3807</v>
      </c>
      <c r="T1611" s="1" t="n">
        <f aca="false">IFERROR(VLOOKUP(A1611,'[2]Pivot HorizontalMRP'!$A$4:$I$2689,9,0),0)</f>
        <v>2688</v>
      </c>
      <c r="U1611" s="1" t="n">
        <f aca="false">IF(I1611="delivery",O1611-SUM(Q1611+R1611),IF(I1611="PO",P1611-SUM(Q1611:R1611)))</f>
        <v>39784</v>
      </c>
      <c r="V1611" s="81" t="n">
        <v>0.0033</v>
      </c>
      <c r="W1611" s="81"/>
      <c r="X1611" s="81" t="n">
        <f aca="false">W1611-V1611</f>
        <v>-0.0033</v>
      </c>
      <c r="Y1611" s="81"/>
      <c r="Z1611" s="81"/>
      <c r="AA1611" s="81"/>
      <c r="AB1611" s="81"/>
      <c r="AC1611" s="81"/>
      <c r="AD1611" s="81"/>
      <c r="AE1611" s="81"/>
      <c r="AF1611" s="81"/>
      <c r="AG1611" s="81"/>
      <c r="AH1611" s="81"/>
      <c r="AI1611" s="81"/>
      <c r="AJ1611" s="81"/>
      <c r="AK1611" s="81"/>
      <c r="AL1611" s="81"/>
      <c r="AM1611" s="81"/>
      <c r="AN1611" s="81"/>
      <c r="AO1611" s="81" t="str">
        <f aca="false">D1611</f>
        <v>Sanmina</v>
      </c>
      <c r="AP1611" s="1" t="s">
        <v>3124</v>
      </c>
      <c r="AQ1611" s="1"/>
      <c r="AR1611" s="1"/>
      <c r="AS1611" s="1"/>
      <c r="AT1611" s="1"/>
      <c r="AU1611" s="1"/>
      <c r="AV1611" s="1"/>
      <c r="AW1611" s="1"/>
      <c r="AX1611" s="1"/>
      <c r="AY1611" s="1"/>
      <c r="AZ1611" s="1"/>
      <c r="BA1611" s="1"/>
      <c r="BB1611" s="1"/>
      <c r="BC1611" s="1"/>
      <c r="BD1611" s="1"/>
      <c r="BE1611" s="1"/>
      <c r="BF1611" s="1" t="s">
        <v>14668</v>
      </c>
      <c r="BG1611" s="1" t="s">
        <v>183</v>
      </c>
      <c r="BH1611" s="1"/>
      <c r="BI1611" s="1"/>
    </row>
    <row r="1612" customFormat="false" ht="12.75" hidden="false" customHeight="false" outlineLevel="0" collapsed="false">
      <c r="A1612" s="1" t="s">
        <v>4281</v>
      </c>
      <c r="B1612" s="1" t="s">
        <v>4282</v>
      </c>
      <c r="C1612" s="1" t="s">
        <v>177</v>
      </c>
      <c r="D1612" s="1" t="s">
        <v>1471</v>
      </c>
      <c r="E1612" s="1" t="s">
        <v>16059</v>
      </c>
      <c r="F1612" s="1" t="s">
        <v>4284</v>
      </c>
      <c r="G1612" s="1" t="n">
        <v>271</v>
      </c>
      <c r="H1612" s="1" t="n">
        <v>100000</v>
      </c>
      <c r="I1612" s="101" t="s">
        <v>180</v>
      </c>
      <c r="J1612" s="1"/>
      <c r="K1612" s="1" t="n">
        <f aca="false">IFERROR(VLOOKUP(A1612,'[2]Pivot HorizontalMRP'!$A$4:$B$2689,2,0),0)</f>
        <v>0</v>
      </c>
      <c r="L1612" s="1" t="n">
        <f aca="false">IFERROR(VLOOKUP(A1612,'[2]Pivot HorizontalMRP'!$A$4:$C$2689,3,0),0)</f>
        <v>917675</v>
      </c>
      <c r="M1612" s="1" t="n">
        <f aca="false">IFERROR(VLOOKUP(A1612,'[2]Pivot HorizontalMRP'!$A$4:$D$2689,0.4,0),0)</f>
        <v>0</v>
      </c>
      <c r="N1612" s="1" t="n">
        <f aca="false">IFERROR(VLOOKUP(A1612,'[2]Pivot HorizontalMRP'!$A$4:$E$2689,5,0),0)</f>
        <v>0</v>
      </c>
      <c r="O1612" s="1" t="n">
        <f aca="false">K1612+L1612</f>
        <v>917675</v>
      </c>
      <c r="P1612" s="1" t="n">
        <f aca="false">K1612+L1612+M1612+N1612</f>
        <v>917675</v>
      </c>
      <c r="Q1612" s="1" t="n">
        <f aca="false">IFERROR(VLOOKUP(A1612,'[2]Pivot HorizontalMRP'!$A$4:$F$2689,6,0),0)</f>
        <v>207087</v>
      </c>
      <c r="R1612" s="1" t="n">
        <f aca="false">IFERROR(VLOOKUP(A1612,'[2]Pivot HorizontalMRP'!$A$4:$G$2689,7,0),0)</f>
        <v>369733</v>
      </c>
      <c r="S1612" s="1" t="n">
        <f aca="false">IFERROR(VLOOKUP(A1612,'[2]Pivot HorizontalMRP'!$A$4:$H$2689,8,0),0)</f>
        <v>784412</v>
      </c>
      <c r="T1612" s="1" t="n">
        <f aca="false">IFERROR(VLOOKUP(A1612,'[2]Pivot HorizontalMRP'!$A$4:$I$2689,9,0),0)</f>
        <v>257283</v>
      </c>
      <c r="U1612" s="1" t="n">
        <f aca="false">IF(I1612="delivery",O1612-SUM(Q1612+R1612),IF(I1612="PO",P1612-SUM(Q1612:R1612)))</f>
        <v>340855</v>
      </c>
      <c r="V1612" s="81" t="n">
        <v>0.0105</v>
      </c>
      <c r="W1612" s="81"/>
      <c r="X1612" s="81" t="n">
        <f aca="false">W1612-V1612</f>
        <v>-0.0105</v>
      </c>
      <c r="Y1612" s="81"/>
      <c r="Z1612" s="81"/>
      <c r="AA1612" s="81" t="n">
        <v>0.0167</v>
      </c>
      <c r="AB1612" s="81"/>
      <c r="AC1612" s="81"/>
      <c r="AD1612" s="81"/>
      <c r="AE1612" s="81"/>
      <c r="AF1612" s="81"/>
      <c r="AG1612" s="81"/>
      <c r="AH1612" s="81"/>
      <c r="AI1612" s="81"/>
      <c r="AJ1612" s="81"/>
      <c r="AK1612" s="81"/>
      <c r="AL1612" s="81"/>
      <c r="AM1612" s="81"/>
      <c r="AN1612" s="81"/>
      <c r="AO1612" s="81" t="str">
        <f aca="false">D1612</f>
        <v>Sanmina</v>
      </c>
      <c r="AP1612" s="1" t="s">
        <v>3124</v>
      </c>
      <c r="AQ1612" s="1"/>
      <c r="AR1612" s="1"/>
      <c r="AS1612" s="1"/>
      <c r="AT1612" s="1"/>
      <c r="AU1612" s="1"/>
      <c r="AV1612" s="1"/>
      <c r="AW1612" s="1"/>
      <c r="AX1612" s="1"/>
      <c r="AY1612" s="1"/>
      <c r="AZ1612" s="1"/>
      <c r="BA1612" s="1"/>
      <c r="BB1612" s="1"/>
      <c r="BC1612" s="1"/>
      <c r="BD1612" s="1"/>
      <c r="BE1612" s="1"/>
      <c r="BF1612" s="1" t="s">
        <v>14668</v>
      </c>
      <c r="BG1612" s="1" t="s">
        <v>183</v>
      </c>
      <c r="BH1612" s="1"/>
      <c r="BI1612" s="1"/>
    </row>
    <row r="1613" customFormat="false" ht="12.75" hidden="false" customHeight="false" outlineLevel="0" collapsed="false">
      <c r="A1613" s="1" t="s">
        <v>4285</v>
      </c>
      <c r="B1613" s="1" t="s">
        <v>4286</v>
      </c>
      <c r="C1613" s="1" t="s">
        <v>177</v>
      </c>
      <c r="D1613" s="1" t="s">
        <v>1471</v>
      </c>
      <c r="E1613" s="1" t="s">
        <v>16060</v>
      </c>
      <c r="F1613" s="1" t="s">
        <v>4288</v>
      </c>
      <c r="G1613" s="1" t="n">
        <v>172</v>
      </c>
      <c r="H1613" s="1" t="n">
        <v>3000</v>
      </c>
      <c r="I1613" s="101" t="s">
        <v>180</v>
      </c>
      <c r="J1613" s="1"/>
      <c r="K1613" s="1" t="n">
        <f aca="false">IFERROR(VLOOKUP(A1613,'[2]Pivot HorizontalMRP'!$A$4:$B$2689,2,0),0)</f>
        <v>0</v>
      </c>
      <c r="L1613" s="1" t="n">
        <f aca="false">IFERROR(VLOOKUP(A1613,'[2]Pivot HorizontalMRP'!$A$4:$C$2689,3,0),0)</f>
        <v>949723</v>
      </c>
      <c r="M1613" s="1" t="n">
        <f aca="false">IFERROR(VLOOKUP(A1613,'[2]Pivot HorizontalMRP'!$A$4:$D$2689,0.4,0),0)</f>
        <v>0</v>
      </c>
      <c r="N1613" s="1" t="n">
        <f aca="false">IFERROR(VLOOKUP(A1613,'[2]Pivot HorizontalMRP'!$A$4:$E$2689,5,0),0)</f>
        <v>0</v>
      </c>
      <c r="O1613" s="1" t="n">
        <f aca="false">K1613+L1613</f>
        <v>949723</v>
      </c>
      <c r="P1613" s="1" t="n">
        <f aca="false">K1613+L1613+M1613+N1613</f>
        <v>949723</v>
      </c>
      <c r="Q1613" s="1" t="n">
        <f aca="false">IFERROR(VLOOKUP(A1613,'[2]Pivot HorizontalMRP'!$A$4:$F$2689,6,0),0)</f>
        <v>467426</v>
      </c>
      <c r="R1613" s="1" t="n">
        <f aca="false">IFERROR(VLOOKUP(A1613,'[2]Pivot HorizontalMRP'!$A$4:$G$2689,7,0),0)</f>
        <v>650486</v>
      </c>
      <c r="S1613" s="1" t="n">
        <f aca="false">IFERROR(VLOOKUP(A1613,'[2]Pivot HorizontalMRP'!$A$4:$H$2689,8,0),0)</f>
        <v>565520</v>
      </c>
      <c r="T1613" s="1" t="n">
        <f aca="false">IFERROR(VLOOKUP(A1613,'[2]Pivot HorizontalMRP'!$A$4:$I$2689,9,0),0)</f>
        <v>328959</v>
      </c>
      <c r="U1613" s="1" t="n">
        <f aca="false">IF(I1613="delivery",O1613-SUM(Q1613+R1613),IF(I1613="PO",P1613-SUM(Q1613:R1613)))</f>
        <v>-168189</v>
      </c>
      <c r="V1613" s="81" t="n">
        <v>0.01825</v>
      </c>
      <c r="W1613" s="81"/>
      <c r="X1613" s="81" t="n">
        <f aca="false">W1613-V1613</f>
        <v>-0.01825</v>
      </c>
      <c r="Y1613" s="81"/>
      <c r="Z1613" s="81"/>
      <c r="AA1613" s="81" t="n">
        <v>0.01798</v>
      </c>
      <c r="AB1613" s="81"/>
      <c r="AC1613" s="81"/>
      <c r="AD1613" s="81"/>
      <c r="AE1613" s="81"/>
      <c r="AF1613" s="81"/>
      <c r="AG1613" s="81"/>
      <c r="AH1613" s="81"/>
      <c r="AI1613" s="81"/>
      <c r="AJ1613" s="81"/>
      <c r="AK1613" s="81"/>
      <c r="AL1613" s="81"/>
      <c r="AM1613" s="81"/>
      <c r="AN1613" s="81"/>
      <c r="AO1613" s="81" t="str">
        <f aca="false">D1613</f>
        <v>Sanmina</v>
      </c>
      <c r="AP1613" s="1" t="s">
        <v>3124</v>
      </c>
      <c r="AQ1613" s="1"/>
      <c r="AR1613" s="1"/>
      <c r="AS1613" s="1"/>
      <c r="AT1613" s="1"/>
      <c r="AU1613" s="1"/>
      <c r="AV1613" s="1"/>
      <c r="AW1613" s="1"/>
      <c r="AX1613" s="1"/>
      <c r="AY1613" s="1"/>
      <c r="AZ1613" s="1"/>
      <c r="BA1613" s="1"/>
      <c r="BB1613" s="1"/>
      <c r="BC1613" s="1"/>
      <c r="BD1613" s="1"/>
      <c r="BE1613" s="1"/>
      <c r="BF1613" s="1" t="s">
        <v>14668</v>
      </c>
      <c r="BG1613" s="1" t="s">
        <v>183</v>
      </c>
      <c r="BH1613" s="1"/>
      <c r="BI1613" s="1"/>
    </row>
    <row r="1614" customFormat="false" ht="12.75" hidden="false" customHeight="false" outlineLevel="0" collapsed="false">
      <c r="A1614" s="1" t="s">
        <v>4289</v>
      </c>
      <c r="B1614" s="1" t="s">
        <v>4290</v>
      </c>
      <c r="C1614" s="1" t="s">
        <v>177</v>
      </c>
      <c r="D1614" s="1" t="s">
        <v>1471</v>
      </c>
      <c r="E1614" s="1" t="s">
        <v>16061</v>
      </c>
      <c r="F1614" s="1" t="s">
        <v>4292</v>
      </c>
      <c r="G1614" s="1" t="n">
        <v>23</v>
      </c>
      <c r="H1614" s="1" t="n">
        <v>3000</v>
      </c>
      <c r="I1614" s="101" t="s">
        <v>180</v>
      </c>
      <c r="J1614" s="1"/>
      <c r="K1614" s="1" t="n">
        <f aca="false">IFERROR(VLOOKUP(A1614,'[2]Pivot HorizontalMRP'!$A$4:$B$2689,2,0),0)</f>
        <v>0</v>
      </c>
      <c r="L1614" s="1" t="n">
        <f aca="false">IFERROR(VLOOKUP(A1614,'[2]Pivot HorizontalMRP'!$A$4:$C$2689,3,0),0)</f>
        <v>33479</v>
      </c>
      <c r="M1614" s="1" t="n">
        <f aca="false">IFERROR(VLOOKUP(A1614,'[2]Pivot HorizontalMRP'!$A$4:$D$2689,0.4,0),0)</f>
        <v>0</v>
      </c>
      <c r="N1614" s="1" t="n">
        <f aca="false">IFERROR(VLOOKUP(A1614,'[2]Pivot HorizontalMRP'!$A$4:$E$2689,5,0),0)</f>
        <v>0</v>
      </c>
      <c r="O1614" s="1" t="n">
        <f aca="false">K1614+L1614</f>
        <v>33479</v>
      </c>
      <c r="P1614" s="1" t="n">
        <f aca="false">K1614+L1614+M1614+N1614</f>
        <v>33479</v>
      </c>
      <c r="Q1614" s="1" t="n">
        <f aca="false">IFERROR(VLOOKUP(A1614,'[2]Pivot HorizontalMRP'!$A$4:$F$2689,6,0),0)</f>
        <v>18420</v>
      </c>
      <c r="R1614" s="1" t="n">
        <f aca="false">IFERROR(VLOOKUP(A1614,'[2]Pivot HorizontalMRP'!$A$4:$G$2689,7,0),0)</f>
        <v>34260</v>
      </c>
      <c r="S1614" s="1" t="n">
        <f aca="false">IFERROR(VLOOKUP(A1614,'[2]Pivot HorizontalMRP'!$A$4:$H$2689,8,0),0)</f>
        <v>28908</v>
      </c>
      <c r="T1614" s="1" t="n">
        <f aca="false">IFERROR(VLOOKUP(A1614,'[2]Pivot HorizontalMRP'!$A$4:$I$2689,9,0),0)</f>
        <v>15564</v>
      </c>
      <c r="U1614" s="1" t="n">
        <f aca="false">IF(I1614="delivery",O1614-SUM(Q1614+R1614),IF(I1614="PO",P1614-SUM(Q1614:R1614)))</f>
        <v>-19201</v>
      </c>
      <c r="V1614" s="81" t="n">
        <v>0.1445</v>
      </c>
      <c r="W1614" s="81"/>
      <c r="X1614" s="81" t="n">
        <f aca="false">W1614-V1614</f>
        <v>-0.1445</v>
      </c>
      <c r="Y1614" s="81"/>
      <c r="Z1614" s="81"/>
      <c r="AA1614" s="81" t="n">
        <v>0.11</v>
      </c>
      <c r="AB1614" s="81"/>
      <c r="AC1614" s="81"/>
      <c r="AD1614" s="81"/>
      <c r="AE1614" s="81"/>
      <c r="AF1614" s="81"/>
      <c r="AG1614" s="81"/>
      <c r="AH1614" s="81"/>
      <c r="AI1614" s="81"/>
      <c r="AJ1614" s="81"/>
      <c r="AK1614" s="81"/>
      <c r="AL1614" s="81"/>
      <c r="AM1614" s="81"/>
      <c r="AN1614" s="81"/>
      <c r="AO1614" s="81" t="str">
        <f aca="false">D1614</f>
        <v>Sanmina</v>
      </c>
      <c r="AP1614" s="1" t="s">
        <v>3124</v>
      </c>
      <c r="AQ1614" s="1"/>
      <c r="AR1614" s="1"/>
      <c r="AS1614" s="1"/>
      <c r="AT1614" s="1"/>
      <c r="AU1614" s="1"/>
      <c r="AV1614" s="1"/>
      <c r="AW1614" s="1"/>
      <c r="AX1614" s="1"/>
      <c r="AY1614" s="1"/>
      <c r="AZ1614" s="1"/>
      <c r="BA1614" s="1"/>
      <c r="BB1614" s="1"/>
      <c r="BC1614" s="1"/>
      <c r="BD1614" s="1"/>
      <c r="BE1614" s="1"/>
      <c r="BF1614" s="1" t="s">
        <v>14668</v>
      </c>
      <c r="BG1614" s="1" t="s">
        <v>183</v>
      </c>
      <c r="BH1614" s="1"/>
      <c r="BI1614" s="1"/>
    </row>
    <row r="1615" customFormat="false" ht="12.75" hidden="false" customHeight="false" outlineLevel="0" collapsed="false">
      <c r="A1615" s="1" t="s">
        <v>4293</v>
      </c>
      <c r="B1615" s="1" t="s">
        <v>4294</v>
      </c>
      <c r="C1615" s="1" t="s">
        <v>177</v>
      </c>
      <c r="D1615" s="1" t="s">
        <v>1471</v>
      </c>
      <c r="E1615" s="1" t="s">
        <v>16062</v>
      </c>
      <c r="F1615" s="1" t="s">
        <v>4296</v>
      </c>
      <c r="G1615" s="1" t="n">
        <v>216</v>
      </c>
      <c r="H1615" s="1" t="n">
        <v>4000</v>
      </c>
      <c r="I1615" s="101" t="s">
        <v>180</v>
      </c>
      <c r="J1615" s="1"/>
      <c r="K1615" s="1" t="n">
        <f aca="false">IFERROR(VLOOKUP(A1615,'[2]Pivot HorizontalMRP'!$A$4:$B$2689,2,0),0)</f>
        <v>0</v>
      </c>
      <c r="L1615" s="1" t="n">
        <f aca="false">IFERROR(VLOOKUP(A1615,'[2]Pivot HorizontalMRP'!$A$4:$C$2689,3,0),0)</f>
        <v>4672</v>
      </c>
      <c r="M1615" s="1" t="n">
        <f aca="false">IFERROR(VLOOKUP(A1615,'[2]Pivot HorizontalMRP'!$A$4:$D$2689,0.4,0),0)</f>
        <v>0</v>
      </c>
      <c r="N1615" s="1" t="n">
        <f aca="false">IFERROR(VLOOKUP(A1615,'[2]Pivot HorizontalMRP'!$A$4:$E$2689,5,0),0)</f>
        <v>0</v>
      </c>
      <c r="O1615" s="1" t="n">
        <f aca="false">K1615+L1615</f>
        <v>4672</v>
      </c>
      <c r="P1615" s="1" t="n">
        <f aca="false">K1615+L1615+M1615+N1615</f>
        <v>4672</v>
      </c>
      <c r="Q1615" s="1" t="n">
        <f aca="false">IFERROR(VLOOKUP(A1615,'[2]Pivot HorizontalMRP'!$A$4:$F$2689,6,0),0)</f>
        <v>51</v>
      </c>
      <c r="R1615" s="1" t="n">
        <f aca="false">IFERROR(VLOOKUP(A1615,'[2]Pivot HorizontalMRP'!$A$4:$G$2689,7,0),0)</f>
        <v>17</v>
      </c>
      <c r="S1615" s="1" t="n">
        <f aca="false">IFERROR(VLOOKUP(A1615,'[2]Pivot HorizontalMRP'!$A$4:$H$2689,8,0),0)</f>
        <v>18</v>
      </c>
      <c r="T1615" s="1" t="n">
        <f aca="false">IFERROR(VLOOKUP(A1615,'[2]Pivot HorizontalMRP'!$A$4:$I$2689,9,0),0)</f>
        <v>6</v>
      </c>
      <c r="U1615" s="1" t="n">
        <f aca="false">IF(I1615="delivery",O1615-SUM(Q1615+R1615),IF(I1615="PO",P1615-SUM(Q1615:R1615)))</f>
        <v>4604</v>
      </c>
      <c r="V1615" s="81" t="n">
        <v>0.01068</v>
      </c>
      <c r="W1615" s="81"/>
      <c r="X1615" s="81" t="n">
        <f aca="false">W1615-V1615</f>
        <v>-0.01068</v>
      </c>
      <c r="Y1615" s="81"/>
      <c r="Z1615" s="81"/>
      <c r="AA1615" s="81"/>
      <c r="AB1615" s="81"/>
      <c r="AC1615" s="81"/>
      <c r="AD1615" s="81"/>
      <c r="AE1615" s="81"/>
      <c r="AF1615" s="81"/>
      <c r="AG1615" s="81"/>
      <c r="AH1615" s="81"/>
      <c r="AI1615" s="81"/>
      <c r="AJ1615" s="81"/>
      <c r="AK1615" s="81"/>
      <c r="AL1615" s="81"/>
      <c r="AM1615" s="81"/>
      <c r="AN1615" s="81"/>
      <c r="AO1615" s="81" t="str">
        <f aca="false">D1615</f>
        <v>Sanmina</v>
      </c>
      <c r="AP1615" s="1" t="s">
        <v>3124</v>
      </c>
      <c r="AQ1615" s="1"/>
      <c r="AR1615" s="1"/>
      <c r="AS1615" s="1"/>
      <c r="AT1615" s="1"/>
      <c r="AU1615" s="1"/>
      <c r="AV1615" s="1"/>
      <c r="AW1615" s="1"/>
      <c r="AX1615" s="1"/>
      <c r="AY1615" s="1"/>
      <c r="AZ1615" s="1"/>
      <c r="BA1615" s="1"/>
      <c r="BB1615" s="1"/>
      <c r="BC1615" s="1"/>
      <c r="BD1615" s="1"/>
      <c r="BE1615" s="1"/>
      <c r="BF1615" s="1" t="s">
        <v>14668</v>
      </c>
      <c r="BG1615" s="1" t="s">
        <v>183</v>
      </c>
      <c r="BH1615" s="1"/>
      <c r="BI1615" s="1"/>
    </row>
    <row r="1616" customFormat="false" ht="12.75" hidden="false" customHeight="false" outlineLevel="0" collapsed="false">
      <c r="A1616" s="1" t="s">
        <v>4297</v>
      </c>
      <c r="B1616" s="1" t="s">
        <v>4298</v>
      </c>
      <c r="C1616" s="1" t="s">
        <v>177</v>
      </c>
      <c r="D1616" s="1" t="s">
        <v>1471</v>
      </c>
      <c r="E1616" s="1" t="s">
        <v>16063</v>
      </c>
      <c r="F1616" s="1" t="s">
        <v>4300</v>
      </c>
      <c r="G1616" s="1" t="n">
        <v>55</v>
      </c>
      <c r="H1616" s="1" t="n">
        <v>1</v>
      </c>
      <c r="I1616" s="101" t="s">
        <v>188</v>
      </c>
      <c r="J1616" s="1"/>
      <c r="K1616" s="1" t="n">
        <f aca="false">IFERROR(VLOOKUP(A1616,'[2]Pivot HorizontalMRP'!$A$4:$B$2689,2,0),0)</f>
        <v>0</v>
      </c>
      <c r="L1616" s="1" t="n">
        <f aca="false">IFERROR(VLOOKUP(A1616,'[2]Pivot HorizontalMRP'!$A$4:$C$2689,3,0),0)</f>
        <v>460</v>
      </c>
      <c r="M1616" s="1" t="n">
        <f aca="false">IFERROR(VLOOKUP(A1616,'[2]Pivot HorizontalMRP'!$A$4:$D$2689,0.4,0),0)</f>
        <v>0</v>
      </c>
      <c r="N1616" s="1" t="n">
        <f aca="false">IFERROR(VLOOKUP(A1616,'[2]Pivot HorizontalMRP'!$A$4:$E$2689,5,0),0)</f>
        <v>10000</v>
      </c>
      <c r="O1616" s="1" t="n">
        <f aca="false">K1616+L1616</f>
        <v>460</v>
      </c>
      <c r="P1616" s="1" t="n">
        <f aca="false">K1616+L1616+M1616+N1616</f>
        <v>10460</v>
      </c>
      <c r="Q1616" s="1" t="n">
        <f aca="false">IFERROR(VLOOKUP(A1616,'[2]Pivot HorizontalMRP'!$A$4:$F$2689,6,0),0)</f>
        <v>1310</v>
      </c>
      <c r="R1616" s="1" t="n">
        <f aca="false">IFERROR(VLOOKUP(A1616,'[2]Pivot HorizontalMRP'!$A$4:$G$2689,7,0),0)</f>
        <v>1614</v>
      </c>
      <c r="S1616" s="1" t="n">
        <f aca="false">IFERROR(VLOOKUP(A1616,'[2]Pivot HorizontalMRP'!$A$4:$H$2689,8,0),0)</f>
        <v>1297</v>
      </c>
      <c r="T1616" s="1" t="n">
        <f aca="false">IFERROR(VLOOKUP(A1616,'[2]Pivot HorizontalMRP'!$A$4:$I$2689,9,0),0)</f>
        <v>806</v>
      </c>
      <c r="U1616" s="1" t="n">
        <f aca="false">IF(I1616="delivery",O1616-SUM(Q1616+R1616),IF(I1616="PO",P1616-SUM(Q1616:R1616)))</f>
        <v>7536</v>
      </c>
      <c r="V1616" s="81" t="n">
        <v>0.00779</v>
      </c>
      <c r="W1616" s="81"/>
      <c r="X1616" s="81" t="n">
        <f aca="false">W1616-V1616</f>
        <v>-0.00779</v>
      </c>
      <c r="Y1616" s="81"/>
      <c r="Z1616" s="81"/>
      <c r="AA1616" s="81" t="n">
        <v>0.04012</v>
      </c>
      <c r="AB1616" s="81"/>
      <c r="AC1616" s="81"/>
      <c r="AD1616" s="81"/>
      <c r="AE1616" s="81"/>
      <c r="AF1616" s="81"/>
      <c r="AG1616" s="81"/>
      <c r="AH1616" s="81"/>
      <c r="AI1616" s="81"/>
      <c r="AJ1616" s="81"/>
      <c r="AK1616" s="81"/>
      <c r="AL1616" s="81"/>
      <c r="AM1616" s="81"/>
      <c r="AN1616" s="81"/>
      <c r="AO1616" s="81" t="str">
        <f aca="false">D1616</f>
        <v>Sanmina</v>
      </c>
      <c r="AP1616" s="1" t="s">
        <v>3124</v>
      </c>
      <c r="AQ1616" s="1"/>
      <c r="AR1616" s="1"/>
      <c r="AS1616" s="1"/>
      <c r="AT1616" s="1"/>
      <c r="AU1616" s="1"/>
      <c r="AV1616" s="1"/>
      <c r="AW1616" s="1"/>
      <c r="AX1616" s="1"/>
      <c r="AY1616" s="1"/>
      <c r="AZ1616" s="1"/>
      <c r="BA1616" s="1"/>
      <c r="BB1616" s="1"/>
      <c r="BC1616" s="1"/>
      <c r="BD1616" s="1"/>
      <c r="BE1616" s="1"/>
      <c r="BF1616" s="1" t="s">
        <v>14668</v>
      </c>
      <c r="BG1616" s="1" t="s">
        <v>183</v>
      </c>
      <c r="BH1616" s="1"/>
      <c r="BI1616" s="1"/>
    </row>
    <row r="1617" customFormat="false" ht="12.75" hidden="false" customHeight="false" outlineLevel="0" collapsed="false">
      <c r="A1617" s="1" t="s">
        <v>4301</v>
      </c>
      <c r="B1617" s="1" t="s">
        <v>4302</v>
      </c>
      <c r="C1617" s="1" t="s">
        <v>177</v>
      </c>
      <c r="D1617" s="1" t="s">
        <v>1471</v>
      </c>
      <c r="E1617" s="1" t="s">
        <v>16064</v>
      </c>
      <c r="F1617" s="1" t="s">
        <v>4304</v>
      </c>
      <c r="G1617" s="1" t="n">
        <v>277</v>
      </c>
      <c r="H1617" s="1" t="n">
        <v>12000</v>
      </c>
      <c r="I1617" s="101" t="s">
        <v>180</v>
      </c>
      <c r="J1617" s="1"/>
      <c r="K1617" s="1" t="n">
        <f aca="false">IFERROR(VLOOKUP(A1617,'[2]Pivot HorizontalMRP'!$A$4:$B$2689,2,0),0)</f>
        <v>0</v>
      </c>
      <c r="L1617" s="1" t="n">
        <f aca="false">IFERROR(VLOOKUP(A1617,'[2]Pivot HorizontalMRP'!$A$4:$C$2689,3,0),0)</f>
        <v>330258</v>
      </c>
      <c r="M1617" s="1" t="n">
        <f aca="false">IFERROR(VLOOKUP(A1617,'[2]Pivot HorizontalMRP'!$A$4:$D$2689,0.4,0),0)</f>
        <v>0</v>
      </c>
      <c r="N1617" s="1" t="n">
        <f aca="false">IFERROR(VLOOKUP(A1617,'[2]Pivot HorizontalMRP'!$A$4:$E$2689,5,0),0)</f>
        <v>196000</v>
      </c>
      <c r="O1617" s="1" t="n">
        <f aca="false">K1617+L1617</f>
        <v>330258</v>
      </c>
      <c r="P1617" s="1" t="n">
        <f aca="false">K1617+L1617+M1617+N1617</f>
        <v>526258</v>
      </c>
      <c r="Q1617" s="1" t="n">
        <f aca="false">IFERROR(VLOOKUP(A1617,'[2]Pivot HorizontalMRP'!$A$4:$F$2689,6,0),0)</f>
        <v>413193</v>
      </c>
      <c r="R1617" s="1" t="n">
        <f aca="false">IFERROR(VLOOKUP(A1617,'[2]Pivot HorizontalMRP'!$A$4:$G$2689,7,0),0)</f>
        <v>216259</v>
      </c>
      <c r="S1617" s="1" t="n">
        <f aca="false">IFERROR(VLOOKUP(A1617,'[2]Pivot HorizontalMRP'!$A$4:$H$2689,8,0),0)</f>
        <v>221661</v>
      </c>
      <c r="T1617" s="1" t="n">
        <f aca="false">IFERROR(VLOOKUP(A1617,'[2]Pivot HorizontalMRP'!$A$4:$I$2689,9,0),0)</f>
        <v>134928</v>
      </c>
      <c r="U1617" s="1" t="n">
        <f aca="false">IF(I1617="delivery",O1617-SUM(Q1617+R1617),IF(I1617="PO",P1617-SUM(Q1617:R1617)))</f>
        <v>-299194</v>
      </c>
      <c r="V1617" s="81" t="n">
        <v>0.0056</v>
      </c>
      <c r="W1617" s="81"/>
      <c r="X1617" s="81" t="n">
        <f aca="false">W1617-V1617</f>
        <v>-0.0056</v>
      </c>
      <c r="Y1617" s="81"/>
      <c r="Z1617" s="81"/>
      <c r="AA1617" s="81" t="n">
        <v>0.00588</v>
      </c>
      <c r="AB1617" s="81"/>
      <c r="AC1617" s="81"/>
      <c r="AD1617" s="81"/>
      <c r="AE1617" s="81"/>
      <c r="AF1617" s="81"/>
      <c r="AG1617" s="81"/>
      <c r="AH1617" s="81"/>
      <c r="AI1617" s="81"/>
      <c r="AJ1617" s="81"/>
      <c r="AK1617" s="81"/>
      <c r="AL1617" s="81"/>
      <c r="AM1617" s="81"/>
      <c r="AN1617" s="81"/>
      <c r="AO1617" s="81" t="str">
        <f aca="false">D1617</f>
        <v>Sanmina</v>
      </c>
      <c r="AP1617" s="1" t="s">
        <v>3124</v>
      </c>
      <c r="AQ1617" s="1"/>
      <c r="AR1617" s="1"/>
      <c r="AS1617" s="1"/>
      <c r="AT1617" s="1"/>
      <c r="AU1617" s="1"/>
      <c r="AV1617" s="1"/>
      <c r="AW1617" s="1"/>
      <c r="AX1617" s="1"/>
      <c r="AY1617" s="1"/>
      <c r="AZ1617" s="1"/>
      <c r="BA1617" s="1"/>
      <c r="BB1617" s="1"/>
      <c r="BC1617" s="1"/>
      <c r="BD1617" s="1"/>
      <c r="BE1617" s="1"/>
      <c r="BF1617" s="1" t="s">
        <v>14668</v>
      </c>
      <c r="BG1617" s="1" t="s">
        <v>183</v>
      </c>
      <c r="BH1617" s="1"/>
      <c r="BI1617" s="1"/>
    </row>
    <row r="1618" customFormat="false" ht="12.75" hidden="false" customHeight="false" outlineLevel="0" collapsed="false">
      <c r="A1618" s="1" t="s">
        <v>4305</v>
      </c>
      <c r="B1618" s="1" t="s">
        <v>4306</v>
      </c>
      <c r="C1618" s="1" t="s">
        <v>177</v>
      </c>
      <c r="D1618" s="1" t="s">
        <v>1471</v>
      </c>
      <c r="E1618" s="1" t="s">
        <v>16065</v>
      </c>
      <c r="F1618" s="1" t="s">
        <v>4308</v>
      </c>
      <c r="G1618" s="1" t="n">
        <v>161</v>
      </c>
      <c r="H1618" s="1" t="n">
        <v>15000</v>
      </c>
      <c r="I1618" s="101" t="s">
        <v>188</v>
      </c>
      <c r="J1618" s="1"/>
      <c r="K1618" s="1" t="n">
        <f aca="false">IFERROR(VLOOKUP(A1618,'[2]Pivot HorizontalMRP'!$A$4:$B$2689,2,0),0)</f>
        <v>0</v>
      </c>
      <c r="L1618" s="1" t="n">
        <f aca="false">IFERROR(VLOOKUP(A1618,'[2]Pivot HorizontalMRP'!$A$4:$C$2689,3,0),0)</f>
        <v>13628</v>
      </c>
      <c r="M1618" s="1" t="n">
        <f aca="false">IFERROR(VLOOKUP(A1618,'[2]Pivot HorizontalMRP'!$A$4:$D$2689,0.4,0),0)</f>
        <v>0</v>
      </c>
      <c r="N1618" s="1" t="n">
        <f aca="false">IFERROR(VLOOKUP(A1618,'[2]Pivot HorizontalMRP'!$A$4:$E$2689,5,0),0)</f>
        <v>0</v>
      </c>
      <c r="O1618" s="1" t="n">
        <f aca="false">K1618+L1618</f>
        <v>13628</v>
      </c>
      <c r="P1618" s="1" t="n">
        <f aca="false">K1618+L1618+M1618+N1618</f>
        <v>13628</v>
      </c>
      <c r="Q1618" s="1" t="n">
        <f aca="false">IFERROR(VLOOKUP(A1618,'[2]Pivot HorizontalMRP'!$A$4:$F$2689,6,0),0)</f>
        <v>318</v>
      </c>
      <c r="R1618" s="1" t="n">
        <f aca="false">IFERROR(VLOOKUP(A1618,'[2]Pivot HorizontalMRP'!$A$4:$G$2689,7,0),0)</f>
        <v>0</v>
      </c>
      <c r="S1618" s="1" t="n">
        <f aca="false">IFERROR(VLOOKUP(A1618,'[2]Pivot HorizontalMRP'!$A$4:$H$2689,8,0),0)</f>
        <v>0</v>
      </c>
      <c r="T1618" s="1" t="n">
        <f aca="false">IFERROR(VLOOKUP(A1618,'[2]Pivot HorizontalMRP'!$A$4:$I$2689,9,0),0)</f>
        <v>0</v>
      </c>
      <c r="U1618" s="1" t="n">
        <f aca="false">IF(I1618="delivery",O1618-SUM(Q1618+R1618),IF(I1618="PO",P1618-SUM(Q1618:R1618)))</f>
        <v>13310</v>
      </c>
      <c r="V1618" s="81" t="n">
        <v>0.00154</v>
      </c>
      <c r="W1618" s="81"/>
      <c r="X1618" s="81" t="n">
        <f aca="false">W1618-V1618</f>
        <v>-0.00154</v>
      </c>
      <c r="Y1618" s="81"/>
      <c r="Z1618" s="81"/>
      <c r="AA1618" s="81"/>
      <c r="AB1618" s="81"/>
      <c r="AC1618" s="81"/>
      <c r="AD1618" s="81"/>
      <c r="AE1618" s="81"/>
      <c r="AF1618" s="81"/>
      <c r="AG1618" s="81"/>
      <c r="AH1618" s="81"/>
      <c r="AI1618" s="81"/>
      <c r="AJ1618" s="81"/>
      <c r="AK1618" s="81"/>
      <c r="AL1618" s="81"/>
      <c r="AM1618" s="81"/>
      <c r="AN1618" s="81"/>
      <c r="AO1618" s="81" t="str">
        <f aca="false">D1618</f>
        <v>Sanmina</v>
      </c>
      <c r="AP1618" s="1" t="s">
        <v>3124</v>
      </c>
      <c r="AQ1618" s="1"/>
      <c r="AR1618" s="1"/>
      <c r="AS1618" s="1"/>
      <c r="AT1618" s="1"/>
      <c r="AU1618" s="1"/>
      <c r="AV1618" s="1"/>
      <c r="AW1618" s="1"/>
      <c r="AX1618" s="1"/>
      <c r="AY1618" s="1"/>
      <c r="AZ1618" s="1"/>
      <c r="BA1618" s="1"/>
      <c r="BB1618" s="1"/>
      <c r="BC1618" s="1"/>
      <c r="BD1618" s="1"/>
      <c r="BE1618" s="1"/>
      <c r="BF1618" s="1" t="s">
        <v>14668</v>
      </c>
      <c r="BG1618" s="1" t="s">
        <v>183</v>
      </c>
      <c r="BH1618" s="1"/>
      <c r="BI1618" s="1"/>
    </row>
    <row r="1619" customFormat="false" ht="12.75" hidden="false" customHeight="false" outlineLevel="0" collapsed="false">
      <c r="A1619" s="1" t="s">
        <v>4309</v>
      </c>
      <c r="B1619" s="1" t="s">
        <v>4310</v>
      </c>
      <c r="C1619" s="1" t="s">
        <v>177</v>
      </c>
      <c r="D1619" s="1" t="s">
        <v>1471</v>
      </c>
      <c r="E1619" s="1" t="s">
        <v>16066</v>
      </c>
      <c r="F1619" s="1" t="s">
        <v>4312</v>
      </c>
      <c r="G1619" s="1" t="n">
        <v>153</v>
      </c>
      <c r="H1619" s="1" t="n">
        <v>15000</v>
      </c>
      <c r="I1619" s="101" t="s">
        <v>180</v>
      </c>
      <c r="J1619" s="1"/>
      <c r="K1619" s="1" t="n">
        <f aca="false">IFERROR(VLOOKUP(A1619,'[2]Pivot HorizontalMRP'!$A$4:$B$2689,2,0),0)</f>
        <v>0</v>
      </c>
      <c r="L1619" s="1" t="n">
        <f aca="false">IFERROR(VLOOKUP(A1619,'[2]Pivot HorizontalMRP'!$A$4:$C$2689,3,0),0)</f>
        <v>12522</v>
      </c>
      <c r="M1619" s="1" t="n">
        <f aca="false">IFERROR(VLOOKUP(A1619,'[2]Pivot HorizontalMRP'!$A$4:$D$2689,0.4,0),0)</f>
        <v>0</v>
      </c>
      <c r="N1619" s="1" t="n">
        <f aca="false">IFERROR(VLOOKUP(A1619,'[2]Pivot HorizontalMRP'!$A$4:$E$2689,5,0),0)</f>
        <v>0</v>
      </c>
      <c r="O1619" s="1" t="n">
        <f aca="false">K1619+L1619</f>
        <v>12522</v>
      </c>
      <c r="P1619" s="1" t="n">
        <f aca="false">K1619+L1619+M1619+N1619</f>
        <v>12522</v>
      </c>
      <c r="Q1619" s="1" t="n">
        <f aca="false">IFERROR(VLOOKUP(A1619,'[2]Pivot HorizontalMRP'!$A$4:$F$2689,6,0),0)</f>
        <v>654</v>
      </c>
      <c r="R1619" s="1" t="n">
        <f aca="false">IFERROR(VLOOKUP(A1619,'[2]Pivot HorizontalMRP'!$A$4:$G$2689,7,0),0)</f>
        <v>0</v>
      </c>
      <c r="S1619" s="1" t="n">
        <f aca="false">IFERROR(VLOOKUP(A1619,'[2]Pivot HorizontalMRP'!$A$4:$H$2689,8,0),0)</f>
        <v>0</v>
      </c>
      <c r="T1619" s="1" t="n">
        <f aca="false">IFERROR(VLOOKUP(A1619,'[2]Pivot HorizontalMRP'!$A$4:$I$2689,9,0),0)</f>
        <v>0</v>
      </c>
      <c r="U1619" s="1" t="n">
        <f aca="false">IF(I1619="delivery",O1619-SUM(Q1619+R1619),IF(I1619="PO",P1619-SUM(Q1619:R1619)))</f>
        <v>11868</v>
      </c>
      <c r="V1619" s="81" t="n">
        <v>0.0023</v>
      </c>
      <c r="W1619" s="81"/>
      <c r="X1619" s="81" t="n">
        <f aca="false">W1619-V1619</f>
        <v>-0.0023</v>
      </c>
      <c r="Y1619" s="81"/>
      <c r="Z1619" s="81"/>
      <c r="AA1619" s="81"/>
      <c r="AB1619" s="81"/>
      <c r="AC1619" s="81"/>
      <c r="AD1619" s="81"/>
      <c r="AE1619" s="81"/>
      <c r="AF1619" s="81"/>
      <c r="AG1619" s="81"/>
      <c r="AH1619" s="81"/>
      <c r="AI1619" s="81"/>
      <c r="AJ1619" s="81"/>
      <c r="AK1619" s="81"/>
      <c r="AL1619" s="81"/>
      <c r="AM1619" s="81"/>
      <c r="AN1619" s="81"/>
      <c r="AO1619" s="81" t="str">
        <f aca="false">D1619</f>
        <v>Sanmina</v>
      </c>
      <c r="AP1619" s="1" t="s">
        <v>3124</v>
      </c>
      <c r="AQ1619" s="1"/>
      <c r="AR1619" s="1"/>
      <c r="AS1619" s="1"/>
      <c r="AT1619" s="1"/>
      <c r="AU1619" s="1"/>
      <c r="AV1619" s="1"/>
      <c r="AW1619" s="1"/>
      <c r="AX1619" s="1"/>
      <c r="AY1619" s="1"/>
      <c r="AZ1619" s="1"/>
      <c r="BA1619" s="1"/>
      <c r="BB1619" s="1"/>
      <c r="BC1619" s="1"/>
      <c r="BD1619" s="1"/>
      <c r="BE1619" s="1"/>
      <c r="BF1619" s="1" t="s">
        <v>14668</v>
      </c>
      <c r="BG1619" s="1" t="s">
        <v>183</v>
      </c>
      <c r="BH1619" s="1"/>
      <c r="BI1619" s="1"/>
    </row>
    <row r="1620" customFormat="false" ht="12.75" hidden="false" customHeight="false" outlineLevel="0" collapsed="false">
      <c r="A1620" s="1" t="s">
        <v>4317</v>
      </c>
      <c r="B1620" s="1" t="s">
        <v>4318</v>
      </c>
      <c r="C1620" s="1" t="s">
        <v>177</v>
      </c>
      <c r="D1620" s="1" t="s">
        <v>1471</v>
      </c>
      <c r="E1620" s="1" t="s">
        <v>16067</v>
      </c>
      <c r="F1620" s="1" t="s">
        <v>4320</v>
      </c>
      <c r="G1620" s="1" t="n">
        <v>201</v>
      </c>
      <c r="H1620" s="1" t="n">
        <v>10000</v>
      </c>
      <c r="I1620" s="101" t="s">
        <v>180</v>
      </c>
      <c r="J1620" s="1"/>
      <c r="K1620" s="1" t="n">
        <f aca="false">IFERROR(VLOOKUP(A1620,'[2]Pivot HorizontalMRP'!$A$4:$B$2689,2,0),0)</f>
        <v>0</v>
      </c>
      <c r="L1620" s="1" t="n">
        <f aca="false">IFERROR(VLOOKUP(A1620,'[2]Pivot HorizontalMRP'!$A$4:$C$2689,3,0),0)</f>
        <v>125101</v>
      </c>
      <c r="M1620" s="1" t="n">
        <f aca="false">IFERROR(VLOOKUP(A1620,'[2]Pivot HorizontalMRP'!$A$4:$D$2689,0.4,0),0)</f>
        <v>0</v>
      </c>
      <c r="N1620" s="1" t="n">
        <f aca="false">IFERROR(VLOOKUP(A1620,'[2]Pivot HorizontalMRP'!$A$4:$E$2689,5,0),0)</f>
        <v>0</v>
      </c>
      <c r="O1620" s="1" t="n">
        <f aca="false">K1620+L1620</f>
        <v>125101</v>
      </c>
      <c r="P1620" s="1" t="n">
        <f aca="false">K1620+L1620+M1620+N1620</f>
        <v>125101</v>
      </c>
      <c r="Q1620" s="1" t="n">
        <f aca="false">IFERROR(VLOOKUP(A1620,'[2]Pivot HorizontalMRP'!$A$4:$F$2689,6,0),0)</f>
        <v>4717</v>
      </c>
      <c r="R1620" s="1" t="n">
        <f aca="false">IFERROR(VLOOKUP(A1620,'[2]Pivot HorizontalMRP'!$A$4:$G$2689,7,0),0)</f>
        <v>3363</v>
      </c>
      <c r="S1620" s="1" t="n">
        <f aca="false">IFERROR(VLOOKUP(A1620,'[2]Pivot HorizontalMRP'!$A$4:$H$2689,8,0),0)</f>
        <v>3534</v>
      </c>
      <c r="T1620" s="1" t="n">
        <f aca="false">IFERROR(VLOOKUP(A1620,'[2]Pivot HorizontalMRP'!$A$4:$I$2689,9,0),0)</f>
        <v>2940</v>
      </c>
      <c r="U1620" s="1" t="n">
        <f aca="false">IF(I1620="delivery",O1620-SUM(Q1620+R1620),IF(I1620="PO",P1620-SUM(Q1620:R1620)))</f>
        <v>117021</v>
      </c>
      <c r="V1620" s="81" t="n">
        <v>0.00297</v>
      </c>
      <c r="W1620" s="81"/>
      <c r="X1620" s="81" t="n">
        <f aca="false">W1620-V1620</f>
        <v>-0.00297</v>
      </c>
      <c r="Y1620" s="81"/>
      <c r="Z1620" s="81"/>
      <c r="AA1620" s="81"/>
      <c r="AB1620" s="81"/>
      <c r="AC1620" s="81"/>
      <c r="AD1620" s="81"/>
      <c r="AE1620" s="81"/>
      <c r="AF1620" s="81"/>
      <c r="AG1620" s="81"/>
      <c r="AH1620" s="81"/>
      <c r="AI1620" s="81"/>
      <c r="AJ1620" s="81"/>
      <c r="AK1620" s="81"/>
      <c r="AL1620" s="81"/>
      <c r="AM1620" s="81"/>
      <c r="AN1620" s="81"/>
      <c r="AO1620" s="81" t="str">
        <f aca="false">D1620</f>
        <v>Sanmina</v>
      </c>
      <c r="AP1620" s="1" t="s">
        <v>3124</v>
      </c>
      <c r="AQ1620" s="1"/>
      <c r="AR1620" s="1"/>
      <c r="AS1620" s="1"/>
      <c r="AT1620" s="1"/>
      <c r="AU1620" s="1"/>
      <c r="AV1620" s="1"/>
      <c r="AW1620" s="1"/>
      <c r="AX1620" s="1"/>
      <c r="AY1620" s="1"/>
      <c r="AZ1620" s="1"/>
      <c r="BA1620" s="1"/>
      <c r="BB1620" s="1"/>
      <c r="BC1620" s="1"/>
      <c r="BD1620" s="1"/>
      <c r="BE1620" s="1"/>
      <c r="BF1620" s="1" t="s">
        <v>14668</v>
      </c>
      <c r="BG1620" s="1" t="s">
        <v>183</v>
      </c>
      <c r="BH1620" s="1"/>
      <c r="BI1620" s="1"/>
    </row>
    <row r="1621" customFormat="false" ht="12.75" hidden="false" customHeight="false" outlineLevel="0" collapsed="false">
      <c r="A1621" s="1" t="s">
        <v>4321</v>
      </c>
      <c r="B1621" s="1" t="s">
        <v>4322</v>
      </c>
      <c r="C1621" s="1" t="s">
        <v>177</v>
      </c>
      <c r="D1621" s="1" t="s">
        <v>1471</v>
      </c>
      <c r="E1621" s="1" t="s">
        <v>16068</v>
      </c>
      <c r="F1621" s="1" t="s">
        <v>4324</v>
      </c>
      <c r="G1621" s="1" t="n">
        <v>73</v>
      </c>
      <c r="H1621" s="1" t="n">
        <v>3500</v>
      </c>
      <c r="I1621" s="101" t="s">
        <v>180</v>
      </c>
      <c r="J1621" s="1"/>
      <c r="K1621" s="1" t="n">
        <f aca="false">IFERROR(VLOOKUP(A1621,'[2]Pivot HorizontalMRP'!$A$4:$B$2689,2,0),0)</f>
        <v>0</v>
      </c>
      <c r="L1621" s="1" t="n">
        <f aca="false">IFERROR(VLOOKUP(A1621,'[2]Pivot HorizontalMRP'!$A$4:$C$2689,3,0),0)</f>
        <v>41464</v>
      </c>
      <c r="M1621" s="1" t="n">
        <f aca="false">IFERROR(VLOOKUP(A1621,'[2]Pivot HorizontalMRP'!$A$4:$D$2689,0.4,0),0)</f>
        <v>0</v>
      </c>
      <c r="N1621" s="1" t="n">
        <f aca="false">IFERROR(VLOOKUP(A1621,'[2]Pivot HorizontalMRP'!$A$4:$E$2689,5,0),0)</f>
        <v>0</v>
      </c>
      <c r="O1621" s="1" t="n">
        <f aca="false">K1621+L1621</f>
        <v>41464</v>
      </c>
      <c r="P1621" s="1" t="n">
        <f aca="false">K1621+L1621+M1621+N1621</f>
        <v>41464</v>
      </c>
      <c r="Q1621" s="1" t="n">
        <f aca="false">IFERROR(VLOOKUP(A1621,'[2]Pivot HorizontalMRP'!$A$4:$F$2689,6,0),0)</f>
        <v>13308</v>
      </c>
      <c r="R1621" s="1" t="n">
        <f aca="false">IFERROR(VLOOKUP(A1621,'[2]Pivot HorizontalMRP'!$A$4:$G$2689,7,0),0)</f>
        <v>11666</v>
      </c>
      <c r="S1621" s="1" t="n">
        <f aca="false">IFERROR(VLOOKUP(A1621,'[2]Pivot HorizontalMRP'!$A$4:$H$2689,8,0),0)</f>
        <v>12654</v>
      </c>
      <c r="T1621" s="1" t="n">
        <f aca="false">IFERROR(VLOOKUP(A1621,'[2]Pivot HorizontalMRP'!$A$4:$I$2689,9,0),0)</f>
        <v>5244</v>
      </c>
      <c r="U1621" s="1" t="n">
        <f aca="false">IF(I1621="delivery",O1621-SUM(Q1621+R1621),IF(I1621="PO",P1621-SUM(Q1621:R1621)))</f>
        <v>16490</v>
      </c>
      <c r="V1621" s="81" t="n">
        <v>0.2079</v>
      </c>
      <c r="W1621" s="81"/>
      <c r="X1621" s="81" t="n">
        <f aca="false">W1621-V1621</f>
        <v>-0.2079</v>
      </c>
      <c r="Y1621" s="81"/>
      <c r="Z1621" s="81"/>
      <c r="AA1621" s="81"/>
      <c r="AB1621" s="81"/>
      <c r="AC1621" s="81"/>
      <c r="AD1621" s="81"/>
      <c r="AE1621" s="81"/>
      <c r="AF1621" s="81"/>
      <c r="AG1621" s="81"/>
      <c r="AH1621" s="81"/>
      <c r="AI1621" s="81"/>
      <c r="AJ1621" s="81"/>
      <c r="AK1621" s="81"/>
      <c r="AL1621" s="81"/>
      <c r="AM1621" s="81"/>
      <c r="AN1621" s="81"/>
      <c r="AO1621" s="81" t="str">
        <f aca="false">D1621</f>
        <v>Sanmina</v>
      </c>
      <c r="AP1621" s="1" t="s">
        <v>3124</v>
      </c>
      <c r="AQ1621" s="1"/>
      <c r="AR1621" s="1"/>
      <c r="AS1621" s="1"/>
      <c r="AT1621" s="1"/>
      <c r="AU1621" s="1"/>
      <c r="AV1621" s="1"/>
      <c r="AW1621" s="1"/>
      <c r="AX1621" s="1"/>
      <c r="AY1621" s="1"/>
      <c r="AZ1621" s="1"/>
      <c r="BA1621" s="1"/>
      <c r="BB1621" s="1"/>
      <c r="BC1621" s="1"/>
      <c r="BD1621" s="1"/>
      <c r="BE1621" s="1"/>
      <c r="BF1621" s="1" t="s">
        <v>14668</v>
      </c>
      <c r="BG1621" s="1" t="s">
        <v>183</v>
      </c>
      <c r="BH1621" s="1"/>
      <c r="BI1621" s="1"/>
    </row>
    <row r="1622" customFormat="false" ht="12.75" hidden="false" customHeight="false" outlineLevel="0" collapsed="false">
      <c r="A1622" s="1" t="s">
        <v>4325</v>
      </c>
      <c r="B1622" s="1" t="s">
        <v>4326</v>
      </c>
      <c r="C1622" s="1" t="s">
        <v>177</v>
      </c>
      <c r="D1622" s="1" t="s">
        <v>1471</v>
      </c>
      <c r="E1622" s="1" t="s">
        <v>16069</v>
      </c>
      <c r="F1622" s="1" t="s">
        <v>16070</v>
      </c>
      <c r="G1622" s="1" t="n">
        <v>101</v>
      </c>
      <c r="H1622" s="1" t="n">
        <v>75000</v>
      </c>
      <c r="I1622" s="101" t="s">
        <v>180</v>
      </c>
      <c r="J1622" s="1"/>
      <c r="K1622" s="1" t="n">
        <f aca="false">IFERROR(VLOOKUP(A1622,'[2]Pivot HorizontalMRP'!$A$4:$B$2689,2,0),0)</f>
        <v>0</v>
      </c>
      <c r="L1622" s="1" t="n">
        <f aca="false">IFERROR(VLOOKUP(A1622,'[2]Pivot HorizontalMRP'!$A$4:$C$2689,3,0),0)</f>
        <v>203804</v>
      </c>
      <c r="M1622" s="1" t="n">
        <f aca="false">IFERROR(VLOOKUP(A1622,'[2]Pivot HorizontalMRP'!$A$4:$D$2689,0.4,0),0)</f>
        <v>0</v>
      </c>
      <c r="N1622" s="1" t="n">
        <f aca="false">IFERROR(VLOOKUP(A1622,'[2]Pivot HorizontalMRP'!$A$4:$E$2689,5,0),0)</f>
        <v>165000</v>
      </c>
      <c r="O1622" s="1" t="n">
        <f aca="false">K1622+L1622</f>
        <v>203804</v>
      </c>
      <c r="P1622" s="1" t="n">
        <f aca="false">K1622+L1622+M1622+N1622</f>
        <v>368804</v>
      </c>
      <c r="Q1622" s="1" t="n">
        <f aca="false">IFERROR(VLOOKUP(A1622,'[2]Pivot HorizontalMRP'!$A$4:$F$2689,6,0),0)</f>
        <v>292320</v>
      </c>
      <c r="R1622" s="1" t="n">
        <f aca="false">IFERROR(VLOOKUP(A1622,'[2]Pivot HorizontalMRP'!$A$4:$G$2689,7,0),0)</f>
        <v>125552</v>
      </c>
      <c r="S1622" s="1" t="n">
        <f aca="false">IFERROR(VLOOKUP(A1622,'[2]Pivot HorizontalMRP'!$A$4:$H$2689,8,0),0)</f>
        <v>128352</v>
      </c>
      <c r="T1622" s="1" t="n">
        <f aca="false">IFERROR(VLOOKUP(A1622,'[2]Pivot HorizontalMRP'!$A$4:$I$2689,9,0),0)</f>
        <v>83580</v>
      </c>
      <c r="U1622" s="1" t="n">
        <f aca="false">IF(I1622="delivery",O1622-SUM(Q1622+R1622),IF(I1622="PO",P1622-SUM(Q1622:R1622)))</f>
        <v>-214068</v>
      </c>
      <c r="V1622" s="81" t="n">
        <v>0.00247</v>
      </c>
      <c r="W1622" s="81"/>
      <c r="X1622" s="81" t="n">
        <f aca="false">W1622-V1622</f>
        <v>-0.00247</v>
      </c>
      <c r="Y1622" s="81"/>
      <c r="Z1622" s="81"/>
      <c r="AA1622" s="81" t="n">
        <v>0.00247</v>
      </c>
      <c r="AB1622" s="81"/>
      <c r="AC1622" s="81"/>
      <c r="AD1622" s="81"/>
      <c r="AE1622" s="81"/>
      <c r="AF1622" s="81"/>
      <c r="AG1622" s="81"/>
      <c r="AH1622" s="81"/>
      <c r="AI1622" s="81"/>
      <c r="AJ1622" s="81"/>
      <c r="AK1622" s="81"/>
      <c r="AL1622" s="81"/>
      <c r="AM1622" s="81"/>
      <c r="AN1622" s="81"/>
      <c r="AO1622" s="81" t="str">
        <f aca="false">D1622</f>
        <v>Sanmina</v>
      </c>
      <c r="AP1622" s="1" t="s">
        <v>3124</v>
      </c>
      <c r="AQ1622" s="1"/>
      <c r="AR1622" s="1"/>
      <c r="AS1622" s="1"/>
      <c r="AT1622" s="1"/>
      <c r="AU1622" s="1"/>
      <c r="AV1622" s="1"/>
      <c r="AW1622" s="1"/>
      <c r="AX1622" s="1"/>
      <c r="AY1622" s="1"/>
      <c r="AZ1622" s="1"/>
      <c r="BA1622" s="1"/>
      <c r="BB1622" s="1"/>
      <c r="BC1622" s="1"/>
      <c r="BD1622" s="1"/>
      <c r="BE1622" s="1"/>
      <c r="BF1622" s="1" t="s">
        <v>14668</v>
      </c>
      <c r="BG1622" s="1" t="s">
        <v>183</v>
      </c>
      <c r="BH1622" s="1"/>
      <c r="BI1622" s="1"/>
    </row>
    <row r="1623" customFormat="false" ht="12.75" hidden="false" customHeight="false" outlineLevel="0" collapsed="false">
      <c r="A1623" s="1" t="s">
        <v>4329</v>
      </c>
      <c r="B1623" s="1" t="s">
        <v>4330</v>
      </c>
      <c r="C1623" s="1" t="s">
        <v>177</v>
      </c>
      <c r="D1623" s="1" t="s">
        <v>1471</v>
      </c>
      <c r="E1623" s="1" t="s">
        <v>16071</v>
      </c>
      <c r="F1623" s="1" t="s">
        <v>4332</v>
      </c>
      <c r="G1623" s="1" t="n">
        <v>157</v>
      </c>
      <c r="H1623" s="1" t="n">
        <v>100000</v>
      </c>
      <c r="I1623" s="101" t="s">
        <v>180</v>
      </c>
      <c r="J1623" s="1"/>
      <c r="K1623" s="1" t="n">
        <f aca="false">IFERROR(VLOOKUP(A1623,'[2]Pivot HorizontalMRP'!$A$4:$B$2689,2,0),0)</f>
        <v>0</v>
      </c>
      <c r="L1623" s="1" t="n">
        <f aca="false">IFERROR(VLOOKUP(A1623,'[2]Pivot HorizontalMRP'!$A$4:$C$2689,3,0),0)</f>
        <v>105754</v>
      </c>
      <c r="M1623" s="1" t="n">
        <f aca="false">IFERROR(VLOOKUP(A1623,'[2]Pivot HorizontalMRP'!$A$4:$D$2689,0.4,0),0)</f>
        <v>0</v>
      </c>
      <c r="N1623" s="1" t="n">
        <f aca="false">IFERROR(VLOOKUP(A1623,'[2]Pivot HorizontalMRP'!$A$4:$E$2689,5,0),0)</f>
        <v>20000</v>
      </c>
      <c r="O1623" s="1" t="n">
        <f aca="false">K1623+L1623</f>
        <v>105754</v>
      </c>
      <c r="P1623" s="1" t="n">
        <f aca="false">K1623+L1623+M1623+N1623</f>
        <v>125754</v>
      </c>
      <c r="Q1623" s="1" t="n">
        <f aca="false">IFERROR(VLOOKUP(A1623,'[2]Pivot HorizontalMRP'!$A$4:$F$2689,6,0),0)</f>
        <v>71104</v>
      </c>
      <c r="R1623" s="1" t="n">
        <f aca="false">IFERROR(VLOOKUP(A1623,'[2]Pivot HorizontalMRP'!$A$4:$G$2689,7,0),0)</f>
        <v>41471</v>
      </c>
      <c r="S1623" s="1" t="n">
        <f aca="false">IFERROR(VLOOKUP(A1623,'[2]Pivot HorizontalMRP'!$A$4:$H$2689,8,0),0)</f>
        <v>44926</v>
      </c>
      <c r="T1623" s="1" t="n">
        <f aca="false">IFERROR(VLOOKUP(A1623,'[2]Pivot HorizontalMRP'!$A$4:$I$2689,9,0),0)</f>
        <v>27485</v>
      </c>
      <c r="U1623" s="1" t="n">
        <f aca="false">IF(I1623="delivery",O1623-SUM(Q1623+R1623),IF(I1623="PO",P1623-SUM(Q1623:R1623)))</f>
        <v>-6821</v>
      </c>
      <c r="V1623" s="81" t="n">
        <v>0.00058</v>
      </c>
      <c r="W1623" s="81"/>
      <c r="X1623" s="81" t="n">
        <f aca="false">W1623-V1623</f>
        <v>-0.00058</v>
      </c>
      <c r="Y1623" s="81"/>
      <c r="Z1623" s="81"/>
      <c r="AA1623" s="81" t="n">
        <v>0.00058</v>
      </c>
      <c r="AB1623" s="81"/>
      <c r="AC1623" s="81"/>
      <c r="AD1623" s="81"/>
      <c r="AE1623" s="81"/>
      <c r="AF1623" s="81"/>
      <c r="AG1623" s="81"/>
      <c r="AH1623" s="81"/>
      <c r="AI1623" s="81"/>
      <c r="AJ1623" s="81"/>
      <c r="AK1623" s="81"/>
      <c r="AL1623" s="81"/>
      <c r="AM1623" s="81"/>
      <c r="AN1623" s="81"/>
      <c r="AO1623" s="81" t="str">
        <f aca="false">D1623</f>
        <v>Sanmina</v>
      </c>
      <c r="AP1623" s="1" t="s">
        <v>3124</v>
      </c>
      <c r="AQ1623" s="1"/>
      <c r="AR1623" s="1"/>
      <c r="AS1623" s="1"/>
      <c r="AT1623" s="1"/>
      <c r="AU1623" s="1"/>
      <c r="AV1623" s="1"/>
      <c r="AW1623" s="1"/>
      <c r="AX1623" s="1"/>
      <c r="AY1623" s="1"/>
      <c r="AZ1623" s="1"/>
      <c r="BA1623" s="1"/>
      <c r="BB1623" s="1"/>
      <c r="BC1623" s="1"/>
      <c r="BD1623" s="1"/>
      <c r="BE1623" s="1"/>
      <c r="BF1623" s="1" t="s">
        <v>14668</v>
      </c>
      <c r="BG1623" s="1" t="s">
        <v>183</v>
      </c>
      <c r="BH1623" s="1"/>
      <c r="BI1623" s="1"/>
    </row>
    <row r="1624" customFormat="false" ht="12.75" hidden="false" customHeight="false" outlineLevel="0" collapsed="false">
      <c r="A1624" s="1" t="s">
        <v>4333</v>
      </c>
      <c r="B1624" s="1" t="s">
        <v>4334</v>
      </c>
      <c r="C1624" s="1" t="s">
        <v>177</v>
      </c>
      <c r="D1624" s="1" t="s">
        <v>1471</v>
      </c>
      <c r="E1624" s="1" t="s">
        <v>16072</v>
      </c>
      <c r="F1624" s="1" t="s">
        <v>4336</v>
      </c>
      <c r="G1624" s="1" t="n">
        <v>277</v>
      </c>
      <c r="H1624" s="1" t="n">
        <v>4000</v>
      </c>
      <c r="I1624" s="101" t="s">
        <v>180</v>
      </c>
      <c r="J1624" s="1"/>
      <c r="K1624" s="1" t="n">
        <f aca="false">IFERROR(VLOOKUP(A1624,'[2]Pivot HorizontalMRP'!$A$4:$B$2689,2,0),0)</f>
        <v>0</v>
      </c>
      <c r="L1624" s="1" t="n">
        <f aca="false">IFERROR(VLOOKUP(A1624,'[2]Pivot HorizontalMRP'!$A$4:$C$2689,3,0),0)</f>
        <v>66883</v>
      </c>
      <c r="M1624" s="1" t="n">
        <f aca="false">IFERROR(VLOOKUP(A1624,'[2]Pivot HorizontalMRP'!$A$4:$D$2689,0.4,0),0)</f>
        <v>0</v>
      </c>
      <c r="N1624" s="1" t="n">
        <f aca="false">IFERROR(VLOOKUP(A1624,'[2]Pivot HorizontalMRP'!$A$4:$E$2689,5,0),0)</f>
        <v>24000</v>
      </c>
      <c r="O1624" s="1" t="n">
        <f aca="false">K1624+L1624</f>
        <v>66883</v>
      </c>
      <c r="P1624" s="1" t="n">
        <f aca="false">K1624+L1624+M1624+N1624</f>
        <v>90883</v>
      </c>
      <c r="Q1624" s="1" t="n">
        <f aca="false">IFERROR(VLOOKUP(A1624,'[2]Pivot HorizontalMRP'!$A$4:$F$2689,6,0),0)</f>
        <v>67815</v>
      </c>
      <c r="R1624" s="1" t="n">
        <f aca="false">IFERROR(VLOOKUP(A1624,'[2]Pivot HorizontalMRP'!$A$4:$G$2689,7,0),0)</f>
        <v>35603</v>
      </c>
      <c r="S1624" s="1" t="n">
        <f aca="false">IFERROR(VLOOKUP(A1624,'[2]Pivot HorizontalMRP'!$A$4:$H$2689,8,0),0)</f>
        <v>34408</v>
      </c>
      <c r="T1624" s="1" t="n">
        <f aca="false">IFERROR(VLOOKUP(A1624,'[2]Pivot HorizontalMRP'!$A$4:$I$2689,9,0),0)</f>
        <v>20488</v>
      </c>
      <c r="U1624" s="1" t="n">
        <f aca="false">IF(I1624="delivery",O1624-SUM(Q1624+R1624),IF(I1624="PO",P1624-SUM(Q1624:R1624)))</f>
        <v>-36535</v>
      </c>
      <c r="V1624" s="81" t="n">
        <v>0.0097</v>
      </c>
      <c r="W1624" s="81"/>
      <c r="X1624" s="81" t="n">
        <f aca="false">W1624-V1624</f>
        <v>-0.0097</v>
      </c>
      <c r="Y1624" s="81"/>
      <c r="Z1624" s="81"/>
      <c r="AA1624" s="81" t="n">
        <v>0.01396</v>
      </c>
      <c r="AB1624" s="81"/>
      <c r="AC1624" s="81"/>
      <c r="AD1624" s="81"/>
      <c r="AE1624" s="81"/>
      <c r="AF1624" s="81"/>
      <c r="AG1624" s="81"/>
      <c r="AH1624" s="81"/>
      <c r="AI1624" s="81"/>
      <c r="AJ1624" s="81"/>
      <c r="AK1624" s="81"/>
      <c r="AL1624" s="81"/>
      <c r="AM1624" s="81"/>
      <c r="AN1624" s="81"/>
      <c r="AO1624" s="81" t="str">
        <f aca="false">D1624</f>
        <v>Sanmina</v>
      </c>
      <c r="AP1624" s="1" t="s">
        <v>3124</v>
      </c>
      <c r="AQ1624" s="1"/>
      <c r="AR1624" s="1"/>
      <c r="AS1624" s="1"/>
      <c r="AT1624" s="1"/>
      <c r="AU1624" s="1"/>
      <c r="AV1624" s="1"/>
      <c r="AW1624" s="1"/>
      <c r="AX1624" s="1"/>
      <c r="AY1624" s="1"/>
      <c r="AZ1624" s="1"/>
      <c r="BA1624" s="1"/>
      <c r="BB1624" s="1"/>
      <c r="BC1624" s="1"/>
      <c r="BD1624" s="1"/>
      <c r="BE1624" s="1"/>
      <c r="BF1624" s="1" t="s">
        <v>14668</v>
      </c>
      <c r="BG1624" s="1" t="s">
        <v>183</v>
      </c>
      <c r="BH1624" s="1"/>
      <c r="BI1624" s="1"/>
    </row>
    <row r="1625" customFormat="false" ht="12.75" hidden="false" customHeight="false" outlineLevel="0" collapsed="false">
      <c r="A1625" s="1" t="s">
        <v>4337</v>
      </c>
      <c r="B1625" s="1" t="s">
        <v>4338</v>
      </c>
      <c r="C1625" s="1" t="s">
        <v>177</v>
      </c>
      <c r="D1625" s="1" t="s">
        <v>1471</v>
      </c>
      <c r="E1625" s="1" t="s">
        <v>16073</v>
      </c>
      <c r="F1625" s="1" t="s">
        <v>4340</v>
      </c>
      <c r="G1625" s="1" t="n">
        <v>271</v>
      </c>
      <c r="H1625" s="1" t="n">
        <v>100000</v>
      </c>
      <c r="I1625" s="101" t="s">
        <v>180</v>
      </c>
      <c r="J1625" s="1"/>
      <c r="K1625" s="1" t="n">
        <f aca="false">IFERROR(VLOOKUP(A1625,'[2]Pivot HorizontalMRP'!$A$4:$B$2689,2,0),0)</f>
        <v>0</v>
      </c>
      <c r="L1625" s="1" t="n">
        <f aca="false">IFERROR(VLOOKUP(A1625,'[2]Pivot HorizontalMRP'!$A$4:$C$2689,3,0),0)</f>
        <v>1779571</v>
      </c>
      <c r="M1625" s="1" t="n">
        <f aca="false">IFERROR(VLOOKUP(A1625,'[2]Pivot HorizontalMRP'!$A$4:$D$2689,0.4,0),0)</f>
        <v>0</v>
      </c>
      <c r="N1625" s="1" t="n">
        <f aca="false">IFERROR(VLOOKUP(A1625,'[2]Pivot HorizontalMRP'!$A$4:$E$2689,5,0),0)</f>
        <v>1660000</v>
      </c>
      <c r="O1625" s="1" t="n">
        <f aca="false">K1625+L1625</f>
        <v>1779571</v>
      </c>
      <c r="P1625" s="1" t="n">
        <f aca="false">K1625+L1625+M1625+N1625</f>
        <v>3439571</v>
      </c>
      <c r="Q1625" s="1" t="n">
        <f aca="false">IFERROR(VLOOKUP(A1625,'[2]Pivot HorizontalMRP'!$A$4:$F$2689,6,0),0)</f>
        <v>1535931</v>
      </c>
      <c r="R1625" s="1" t="n">
        <f aca="false">IFERROR(VLOOKUP(A1625,'[2]Pivot HorizontalMRP'!$A$4:$G$2689,7,0),0)</f>
        <v>2622799</v>
      </c>
      <c r="S1625" s="1" t="n">
        <f aca="false">IFERROR(VLOOKUP(A1625,'[2]Pivot HorizontalMRP'!$A$4:$H$2689,8,0),0)</f>
        <v>2306662</v>
      </c>
      <c r="T1625" s="1" t="n">
        <f aca="false">IFERROR(VLOOKUP(A1625,'[2]Pivot HorizontalMRP'!$A$4:$I$2689,9,0),0)</f>
        <v>1416889</v>
      </c>
      <c r="U1625" s="1" t="n">
        <f aca="false">IF(I1625="delivery",O1625-SUM(Q1625+R1625),IF(I1625="PO",P1625-SUM(Q1625:R1625)))</f>
        <v>-2379159</v>
      </c>
      <c r="V1625" s="81" t="n">
        <v>0.00295</v>
      </c>
      <c r="W1625" s="81"/>
      <c r="X1625" s="81" t="n">
        <f aca="false">W1625-V1625</f>
        <v>-0.00295</v>
      </c>
      <c r="Y1625" s="81"/>
      <c r="Z1625" s="81"/>
      <c r="AA1625" s="81" t="n">
        <v>0.0033</v>
      </c>
      <c r="AB1625" s="81"/>
      <c r="AC1625" s="81"/>
      <c r="AD1625" s="81"/>
      <c r="AE1625" s="81"/>
      <c r="AF1625" s="81"/>
      <c r="AG1625" s="81"/>
      <c r="AH1625" s="81"/>
      <c r="AI1625" s="81"/>
      <c r="AJ1625" s="81"/>
      <c r="AK1625" s="81"/>
      <c r="AL1625" s="81"/>
      <c r="AM1625" s="81"/>
      <c r="AN1625" s="81"/>
      <c r="AO1625" s="81" t="str">
        <f aca="false">D1625</f>
        <v>Sanmina</v>
      </c>
      <c r="AP1625" s="1" t="s">
        <v>3124</v>
      </c>
      <c r="AQ1625" s="1"/>
      <c r="AR1625" s="1"/>
      <c r="AS1625" s="1"/>
      <c r="AT1625" s="1"/>
      <c r="AU1625" s="1"/>
      <c r="AV1625" s="1"/>
      <c r="AW1625" s="1"/>
      <c r="AX1625" s="1"/>
      <c r="AY1625" s="1"/>
      <c r="AZ1625" s="1"/>
      <c r="BA1625" s="1"/>
      <c r="BB1625" s="1"/>
      <c r="BC1625" s="1"/>
      <c r="BD1625" s="1"/>
      <c r="BE1625" s="1"/>
      <c r="BF1625" s="1" t="s">
        <v>14668</v>
      </c>
      <c r="BG1625" s="1" t="s">
        <v>183</v>
      </c>
      <c r="BH1625" s="1"/>
      <c r="BI1625" s="1"/>
    </row>
    <row r="1626" customFormat="false" ht="12.75" hidden="false" customHeight="false" outlineLevel="0" collapsed="false">
      <c r="A1626" s="1" t="s">
        <v>4341</v>
      </c>
      <c r="B1626" s="1" t="s">
        <v>4342</v>
      </c>
      <c r="C1626" s="1" t="s">
        <v>177</v>
      </c>
      <c r="D1626" s="1" t="s">
        <v>1471</v>
      </c>
      <c r="E1626" s="1" t="s">
        <v>16074</v>
      </c>
      <c r="F1626" s="1" t="s">
        <v>4344</v>
      </c>
      <c r="G1626" s="1" t="n">
        <v>271</v>
      </c>
      <c r="H1626" s="1" t="n">
        <v>10000</v>
      </c>
      <c r="I1626" s="101" t="s">
        <v>180</v>
      </c>
      <c r="J1626" s="1"/>
      <c r="K1626" s="1" t="n">
        <f aca="false">IFERROR(VLOOKUP(A1626,'[2]Pivot HorizontalMRP'!$A$4:$B$2689,2,0),0)</f>
        <v>0</v>
      </c>
      <c r="L1626" s="1" t="n">
        <f aca="false">IFERROR(VLOOKUP(A1626,'[2]Pivot HorizontalMRP'!$A$4:$C$2689,3,0),0)</f>
        <v>75752</v>
      </c>
      <c r="M1626" s="1" t="n">
        <f aca="false">IFERROR(VLOOKUP(A1626,'[2]Pivot HorizontalMRP'!$A$4:$D$2689,0.4,0),0)</f>
        <v>0</v>
      </c>
      <c r="N1626" s="1" t="n">
        <f aca="false">IFERROR(VLOOKUP(A1626,'[2]Pivot HorizontalMRP'!$A$4:$E$2689,5,0),0)</f>
        <v>40000</v>
      </c>
      <c r="O1626" s="1" t="n">
        <f aca="false">K1626+L1626</f>
        <v>75752</v>
      </c>
      <c r="P1626" s="1" t="n">
        <f aca="false">K1626+L1626+M1626+N1626</f>
        <v>115752</v>
      </c>
      <c r="Q1626" s="1" t="n">
        <f aca="false">IFERROR(VLOOKUP(A1626,'[2]Pivot HorizontalMRP'!$A$4:$F$2689,6,0),0)</f>
        <v>40500</v>
      </c>
      <c r="R1626" s="1" t="n">
        <f aca="false">IFERROR(VLOOKUP(A1626,'[2]Pivot HorizontalMRP'!$A$4:$G$2689,7,0),0)</f>
        <v>25063</v>
      </c>
      <c r="S1626" s="1" t="n">
        <f aca="false">IFERROR(VLOOKUP(A1626,'[2]Pivot HorizontalMRP'!$A$4:$H$2689,8,0),0)</f>
        <v>25706</v>
      </c>
      <c r="T1626" s="1" t="n">
        <f aca="false">IFERROR(VLOOKUP(A1626,'[2]Pivot HorizontalMRP'!$A$4:$I$2689,9,0),0)</f>
        <v>16293</v>
      </c>
      <c r="U1626" s="1" t="n">
        <f aca="false">IF(I1626="delivery",O1626-SUM(Q1626+R1626),IF(I1626="PO",P1626-SUM(Q1626:R1626)))</f>
        <v>10189</v>
      </c>
      <c r="V1626" s="81" t="n">
        <v>0.0011</v>
      </c>
      <c r="W1626" s="81"/>
      <c r="X1626" s="81" t="n">
        <f aca="false">W1626-V1626</f>
        <v>-0.0011</v>
      </c>
      <c r="Y1626" s="81"/>
      <c r="Z1626" s="81"/>
      <c r="AA1626" s="81" t="n">
        <v>0.00238</v>
      </c>
      <c r="AB1626" s="81"/>
      <c r="AC1626" s="81"/>
      <c r="AD1626" s="81"/>
      <c r="AE1626" s="81"/>
      <c r="AF1626" s="81"/>
      <c r="AG1626" s="81"/>
      <c r="AH1626" s="81"/>
      <c r="AI1626" s="81"/>
      <c r="AJ1626" s="81"/>
      <c r="AK1626" s="81"/>
      <c r="AL1626" s="81"/>
      <c r="AM1626" s="81"/>
      <c r="AN1626" s="81"/>
      <c r="AO1626" s="81" t="str">
        <f aca="false">D1626</f>
        <v>Sanmina</v>
      </c>
      <c r="AP1626" s="1" t="s">
        <v>3124</v>
      </c>
      <c r="AQ1626" s="1"/>
      <c r="AR1626" s="1"/>
      <c r="AS1626" s="1"/>
      <c r="AT1626" s="1"/>
      <c r="AU1626" s="1"/>
      <c r="AV1626" s="1"/>
      <c r="AW1626" s="1"/>
      <c r="AX1626" s="1"/>
      <c r="AY1626" s="1"/>
      <c r="AZ1626" s="1"/>
      <c r="BA1626" s="1"/>
      <c r="BB1626" s="1"/>
      <c r="BC1626" s="1"/>
      <c r="BD1626" s="1"/>
      <c r="BE1626" s="1"/>
      <c r="BF1626" s="1" t="s">
        <v>14668</v>
      </c>
      <c r="BG1626" s="1" t="s">
        <v>183</v>
      </c>
      <c r="BH1626" s="1"/>
      <c r="BI1626" s="1"/>
    </row>
    <row r="1627" customFormat="false" ht="12.75" hidden="false" customHeight="false" outlineLevel="0" collapsed="false">
      <c r="A1627" s="1" t="s">
        <v>4345</v>
      </c>
      <c r="B1627" s="1" t="s">
        <v>4346</v>
      </c>
      <c r="C1627" s="1" t="s">
        <v>177</v>
      </c>
      <c r="D1627" s="1" t="s">
        <v>1471</v>
      </c>
      <c r="E1627" s="1" t="s">
        <v>16075</v>
      </c>
      <c r="F1627" s="1" t="s">
        <v>4348</v>
      </c>
      <c r="G1627" s="1" t="n">
        <v>152</v>
      </c>
      <c r="H1627" s="1" t="n">
        <v>4000</v>
      </c>
      <c r="I1627" s="101" t="s">
        <v>180</v>
      </c>
      <c r="J1627" s="1"/>
      <c r="K1627" s="1" t="n">
        <f aca="false">IFERROR(VLOOKUP(A1627,'[2]Pivot HorizontalMRP'!$A$4:$B$2689,2,0),0)</f>
        <v>0</v>
      </c>
      <c r="L1627" s="1" t="n">
        <f aca="false">IFERROR(VLOOKUP(A1627,'[2]Pivot HorizontalMRP'!$A$4:$C$2689,3,0),0)</f>
        <v>13281</v>
      </c>
      <c r="M1627" s="1" t="n">
        <f aca="false">IFERROR(VLOOKUP(A1627,'[2]Pivot HorizontalMRP'!$A$4:$D$2689,0.4,0),0)</f>
        <v>0</v>
      </c>
      <c r="N1627" s="1" t="n">
        <f aca="false">IFERROR(VLOOKUP(A1627,'[2]Pivot HorizontalMRP'!$A$4:$E$2689,5,0),0)</f>
        <v>4000</v>
      </c>
      <c r="O1627" s="1" t="n">
        <f aca="false">K1627+L1627</f>
        <v>13281</v>
      </c>
      <c r="P1627" s="1" t="n">
        <f aca="false">K1627+L1627+M1627+N1627</f>
        <v>17281</v>
      </c>
      <c r="Q1627" s="1" t="n">
        <f aca="false">IFERROR(VLOOKUP(A1627,'[2]Pivot HorizontalMRP'!$A$4:$F$2689,6,0),0)</f>
        <v>10441</v>
      </c>
      <c r="R1627" s="1" t="n">
        <f aca="false">IFERROR(VLOOKUP(A1627,'[2]Pivot HorizontalMRP'!$A$4:$G$2689,7,0),0)</f>
        <v>4501</v>
      </c>
      <c r="S1627" s="1" t="n">
        <f aca="false">IFERROR(VLOOKUP(A1627,'[2]Pivot HorizontalMRP'!$A$4:$H$2689,8,0),0)</f>
        <v>4602</v>
      </c>
      <c r="T1627" s="1" t="n">
        <f aca="false">IFERROR(VLOOKUP(A1627,'[2]Pivot HorizontalMRP'!$A$4:$I$2689,9,0),0)</f>
        <v>2991</v>
      </c>
      <c r="U1627" s="1" t="n">
        <f aca="false">IF(I1627="delivery",O1627-SUM(Q1627+R1627),IF(I1627="PO",P1627-SUM(Q1627:R1627)))</f>
        <v>-1661</v>
      </c>
      <c r="V1627" s="81" t="n">
        <v>0.01341</v>
      </c>
      <c r="W1627" s="81"/>
      <c r="X1627" s="81" t="n">
        <f aca="false">W1627-V1627</f>
        <v>-0.01341</v>
      </c>
      <c r="Y1627" s="81"/>
      <c r="Z1627" s="81"/>
      <c r="AA1627" s="81" t="n">
        <v>0.00361</v>
      </c>
      <c r="AB1627" s="81"/>
      <c r="AC1627" s="81"/>
      <c r="AD1627" s="81"/>
      <c r="AE1627" s="81"/>
      <c r="AF1627" s="81"/>
      <c r="AG1627" s="81"/>
      <c r="AH1627" s="81"/>
      <c r="AI1627" s="81"/>
      <c r="AJ1627" s="81"/>
      <c r="AK1627" s="81"/>
      <c r="AL1627" s="81"/>
      <c r="AM1627" s="81"/>
      <c r="AN1627" s="81"/>
      <c r="AO1627" s="81" t="str">
        <f aca="false">D1627</f>
        <v>Sanmina</v>
      </c>
      <c r="AP1627" s="1" t="s">
        <v>3124</v>
      </c>
      <c r="AQ1627" s="1"/>
      <c r="AR1627" s="1"/>
      <c r="AS1627" s="1"/>
      <c r="AT1627" s="1"/>
      <c r="AU1627" s="1"/>
      <c r="AV1627" s="1"/>
      <c r="AW1627" s="1"/>
      <c r="AX1627" s="1"/>
      <c r="AY1627" s="1"/>
      <c r="AZ1627" s="1"/>
      <c r="BA1627" s="1"/>
      <c r="BB1627" s="1"/>
      <c r="BC1627" s="1"/>
      <c r="BD1627" s="1"/>
      <c r="BE1627" s="1"/>
      <c r="BF1627" s="1" t="s">
        <v>14668</v>
      </c>
      <c r="BG1627" s="1" t="s">
        <v>183</v>
      </c>
      <c r="BH1627" s="1"/>
      <c r="BI1627" s="1"/>
    </row>
    <row r="1628" customFormat="false" ht="12.75" hidden="false" customHeight="false" outlineLevel="0" collapsed="false">
      <c r="A1628" s="1" t="s">
        <v>4349</v>
      </c>
      <c r="B1628" s="1" t="s">
        <v>4350</v>
      </c>
      <c r="C1628" s="1" t="s">
        <v>177</v>
      </c>
      <c r="D1628" s="1" t="s">
        <v>1471</v>
      </c>
      <c r="E1628" s="1" t="s">
        <v>16076</v>
      </c>
      <c r="F1628" s="1" t="s">
        <v>4352</v>
      </c>
      <c r="G1628" s="1" t="n">
        <v>216</v>
      </c>
      <c r="H1628" s="1" t="n">
        <v>4000</v>
      </c>
      <c r="I1628" s="101" t="s">
        <v>180</v>
      </c>
      <c r="J1628" s="1"/>
      <c r="K1628" s="1" t="n">
        <f aca="false">IFERROR(VLOOKUP(A1628,'[2]Pivot HorizontalMRP'!$A$4:$B$2689,2,0),0)</f>
        <v>0</v>
      </c>
      <c r="L1628" s="1" t="n">
        <f aca="false">IFERROR(VLOOKUP(A1628,'[2]Pivot HorizontalMRP'!$A$4:$C$2689,3,0),0)</f>
        <v>7107</v>
      </c>
      <c r="M1628" s="1" t="n">
        <f aca="false">IFERROR(VLOOKUP(A1628,'[2]Pivot HorizontalMRP'!$A$4:$D$2689,0.4,0),0)</f>
        <v>0</v>
      </c>
      <c r="N1628" s="1" t="n">
        <f aca="false">IFERROR(VLOOKUP(A1628,'[2]Pivot HorizontalMRP'!$A$4:$E$2689,5,0),0)</f>
        <v>4000</v>
      </c>
      <c r="O1628" s="1" t="n">
        <f aca="false">K1628+L1628</f>
        <v>7107</v>
      </c>
      <c r="P1628" s="1" t="n">
        <f aca="false">K1628+L1628+M1628+N1628</f>
        <v>11107</v>
      </c>
      <c r="Q1628" s="1" t="n">
        <f aca="false">IFERROR(VLOOKUP(A1628,'[2]Pivot HorizontalMRP'!$A$4:$F$2689,6,0),0)</f>
        <v>1020</v>
      </c>
      <c r="R1628" s="1" t="n">
        <f aca="false">IFERROR(VLOOKUP(A1628,'[2]Pivot HorizontalMRP'!$A$4:$G$2689,7,0),0)</f>
        <v>759</v>
      </c>
      <c r="S1628" s="1" t="n">
        <f aca="false">IFERROR(VLOOKUP(A1628,'[2]Pivot HorizontalMRP'!$A$4:$H$2689,8,0),0)</f>
        <v>738</v>
      </c>
      <c r="T1628" s="1" t="n">
        <f aca="false">IFERROR(VLOOKUP(A1628,'[2]Pivot HorizontalMRP'!$A$4:$I$2689,9,0),0)</f>
        <v>289</v>
      </c>
      <c r="U1628" s="1" t="n">
        <f aca="false">IF(I1628="delivery",O1628-SUM(Q1628+R1628),IF(I1628="PO",P1628-SUM(Q1628:R1628)))</f>
        <v>5328</v>
      </c>
      <c r="V1628" s="81" t="n">
        <v>0.011</v>
      </c>
      <c r="W1628" s="81"/>
      <c r="X1628" s="81" t="n">
        <f aca="false">W1628-V1628</f>
        <v>-0.011</v>
      </c>
      <c r="Y1628" s="81"/>
      <c r="Z1628" s="81"/>
      <c r="AA1628" s="81"/>
      <c r="AB1628" s="81"/>
      <c r="AC1628" s="81"/>
      <c r="AD1628" s="81"/>
      <c r="AE1628" s="81"/>
      <c r="AF1628" s="81"/>
      <c r="AG1628" s="81"/>
      <c r="AH1628" s="81"/>
      <c r="AI1628" s="81"/>
      <c r="AJ1628" s="81"/>
      <c r="AK1628" s="81"/>
      <c r="AL1628" s="81"/>
      <c r="AM1628" s="81"/>
      <c r="AN1628" s="81"/>
      <c r="AO1628" s="81" t="str">
        <f aca="false">D1628</f>
        <v>Sanmina</v>
      </c>
      <c r="AP1628" s="1" t="s">
        <v>3124</v>
      </c>
      <c r="AQ1628" s="1"/>
      <c r="AR1628" s="1"/>
      <c r="AS1628" s="1"/>
      <c r="AT1628" s="1"/>
      <c r="AU1628" s="1"/>
      <c r="AV1628" s="1"/>
      <c r="AW1628" s="1"/>
      <c r="AX1628" s="1"/>
      <c r="AY1628" s="1"/>
      <c r="AZ1628" s="1"/>
      <c r="BA1628" s="1"/>
      <c r="BB1628" s="1"/>
      <c r="BC1628" s="1"/>
      <c r="BD1628" s="1"/>
      <c r="BE1628" s="1"/>
      <c r="BF1628" s="1" t="s">
        <v>14668</v>
      </c>
      <c r="BG1628" s="1" t="s">
        <v>183</v>
      </c>
      <c r="BH1628" s="1"/>
      <c r="BI1628" s="1"/>
    </row>
    <row r="1629" customFormat="false" ht="12.75" hidden="false" customHeight="false" outlineLevel="0" collapsed="false">
      <c r="A1629" s="1" t="s">
        <v>4353</v>
      </c>
      <c r="B1629" s="1" t="s">
        <v>4354</v>
      </c>
      <c r="C1629" s="1" t="s">
        <v>177</v>
      </c>
      <c r="D1629" s="1" t="s">
        <v>1471</v>
      </c>
      <c r="E1629" s="1" t="s">
        <v>16077</v>
      </c>
      <c r="F1629" s="1" t="s">
        <v>4356</v>
      </c>
      <c r="G1629" s="1" t="n">
        <v>271</v>
      </c>
      <c r="H1629" s="1" t="n">
        <v>10000</v>
      </c>
      <c r="I1629" s="101" t="s">
        <v>180</v>
      </c>
      <c r="J1629" s="1"/>
      <c r="K1629" s="1" t="n">
        <f aca="false">IFERROR(VLOOKUP(A1629,'[2]Pivot HorizontalMRP'!$A$4:$B$2689,2,0),0)</f>
        <v>0</v>
      </c>
      <c r="L1629" s="1" t="n">
        <f aca="false">IFERROR(VLOOKUP(A1629,'[2]Pivot HorizontalMRP'!$A$4:$C$2689,3,0),0)</f>
        <v>2047147</v>
      </c>
      <c r="M1629" s="1" t="n">
        <f aca="false">IFERROR(VLOOKUP(A1629,'[2]Pivot HorizontalMRP'!$A$4:$D$2689,0.4,0),0)</f>
        <v>0</v>
      </c>
      <c r="N1629" s="1" t="n">
        <f aca="false">IFERROR(VLOOKUP(A1629,'[2]Pivot HorizontalMRP'!$A$4:$E$2689,5,0),0)</f>
        <v>540000</v>
      </c>
      <c r="O1629" s="1" t="n">
        <f aca="false">K1629+L1629</f>
        <v>2047147</v>
      </c>
      <c r="P1629" s="1" t="n">
        <f aca="false">K1629+L1629+M1629+N1629</f>
        <v>2587147</v>
      </c>
      <c r="Q1629" s="1" t="n">
        <f aca="false">IFERROR(VLOOKUP(A1629,'[2]Pivot HorizontalMRP'!$A$4:$F$2689,6,0),0)</f>
        <v>1446225</v>
      </c>
      <c r="R1629" s="1" t="n">
        <f aca="false">IFERROR(VLOOKUP(A1629,'[2]Pivot HorizontalMRP'!$A$4:$G$2689,7,0),0)</f>
        <v>1395608</v>
      </c>
      <c r="S1629" s="1" t="n">
        <f aca="false">IFERROR(VLOOKUP(A1629,'[2]Pivot HorizontalMRP'!$A$4:$H$2689,8,0),0)</f>
        <v>1771235</v>
      </c>
      <c r="T1629" s="1" t="n">
        <f aca="false">IFERROR(VLOOKUP(A1629,'[2]Pivot HorizontalMRP'!$A$4:$I$2689,9,0),0)</f>
        <v>961691</v>
      </c>
      <c r="U1629" s="1" t="n">
        <f aca="false">IF(I1629="delivery",O1629-SUM(Q1629+R1629),IF(I1629="PO",P1629-SUM(Q1629:R1629)))</f>
        <v>-794686</v>
      </c>
      <c r="V1629" s="81" t="n">
        <v>0.0031</v>
      </c>
      <c r="W1629" s="81"/>
      <c r="X1629" s="81" t="n">
        <f aca="false">W1629-V1629</f>
        <v>-0.0031</v>
      </c>
      <c r="Y1629" s="81"/>
      <c r="Z1629" s="81"/>
      <c r="AA1629" s="81" t="n">
        <v>0.0029</v>
      </c>
      <c r="AB1629" s="81"/>
      <c r="AC1629" s="81"/>
      <c r="AD1629" s="81"/>
      <c r="AE1629" s="81"/>
      <c r="AF1629" s="81"/>
      <c r="AG1629" s="81"/>
      <c r="AH1629" s="81"/>
      <c r="AI1629" s="81"/>
      <c r="AJ1629" s="81"/>
      <c r="AK1629" s="81"/>
      <c r="AL1629" s="81"/>
      <c r="AM1629" s="81"/>
      <c r="AN1629" s="81"/>
      <c r="AO1629" s="81" t="str">
        <f aca="false">D1629</f>
        <v>Sanmina</v>
      </c>
      <c r="AP1629" s="1" t="s">
        <v>3124</v>
      </c>
      <c r="AQ1629" s="1"/>
      <c r="AR1629" s="1"/>
      <c r="AS1629" s="1"/>
      <c r="AT1629" s="1"/>
      <c r="AU1629" s="1"/>
      <c r="AV1629" s="1"/>
      <c r="AW1629" s="1"/>
      <c r="AX1629" s="1"/>
      <c r="AY1629" s="1"/>
      <c r="AZ1629" s="1"/>
      <c r="BA1629" s="1"/>
      <c r="BB1629" s="1"/>
      <c r="BC1629" s="1"/>
      <c r="BD1629" s="1"/>
      <c r="BE1629" s="1"/>
      <c r="BF1629" s="1" t="s">
        <v>14668</v>
      </c>
      <c r="BG1629" s="1" t="s">
        <v>183</v>
      </c>
      <c r="BH1629" s="1"/>
      <c r="BI1629" s="1"/>
    </row>
    <row r="1630" customFormat="false" ht="12.75" hidden="false" customHeight="false" outlineLevel="0" collapsed="false">
      <c r="A1630" s="1" t="s">
        <v>4357</v>
      </c>
      <c r="B1630" s="1" t="s">
        <v>4358</v>
      </c>
      <c r="C1630" s="1" t="s">
        <v>177</v>
      </c>
      <c r="D1630" s="1" t="s">
        <v>1471</v>
      </c>
      <c r="E1630" s="1" t="s">
        <v>16078</v>
      </c>
      <c r="F1630" s="1" t="s">
        <v>16079</v>
      </c>
      <c r="G1630" s="1" t="n">
        <v>93</v>
      </c>
      <c r="H1630" s="1" t="n">
        <v>10000</v>
      </c>
      <c r="I1630" s="101" t="s">
        <v>180</v>
      </c>
      <c r="J1630" s="1"/>
      <c r="K1630" s="1" t="n">
        <f aca="false">IFERROR(VLOOKUP(A1630,'[2]Pivot HorizontalMRP'!$A$4:$B$2689,2,0),0)</f>
        <v>0</v>
      </c>
      <c r="L1630" s="1" t="n">
        <f aca="false">IFERROR(VLOOKUP(A1630,'[2]Pivot HorizontalMRP'!$A$4:$C$2689,3,0),0)</f>
        <v>10552</v>
      </c>
      <c r="M1630" s="1" t="n">
        <f aca="false">IFERROR(VLOOKUP(A1630,'[2]Pivot HorizontalMRP'!$A$4:$D$2689,0.4,0),0)</f>
        <v>0</v>
      </c>
      <c r="N1630" s="1" t="n">
        <f aca="false">IFERROR(VLOOKUP(A1630,'[2]Pivot HorizontalMRP'!$A$4:$E$2689,5,0),0)</f>
        <v>0</v>
      </c>
      <c r="O1630" s="1" t="n">
        <f aca="false">K1630+L1630</f>
        <v>10552</v>
      </c>
      <c r="P1630" s="1" t="n">
        <f aca="false">K1630+L1630+M1630+N1630</f>
        <v>10552</v>
      </c>
      <c r="Q1630" s="1" t="n">
        <f aca="false">IFERROR(VLOOKUP(A1630,'[2]Pivot HorizontalMRP'!$A$4:$F$2689,6,0),0)</f>
        <v>490</v>
      </c>
      <c r="R1630" s="1" t="n">
        <f aca="false">IFERROR(VLOOKUP(A1630,'[2]Pivot HorizontalMRP'!$A$4:$G$2689,7,0),0)</f>
        <v>808</v>
      </c>
      <c r="S1630" s="1" t="n">
        <f aca="false">IFERROR(VLOOKUP(A1630,'[2]Pivot HorizontalMRP'!$A$4:$H$2689,8,0),0)</f>
        <v>678</v>
      </c>
      <c r="T1630" s="1" t="n">
        <f aca="false">IFERROR(VLOOKUP(A1630,'[2]Pivot HorizontalMRP'!$A$4:$I$2689,9,0),0)</f>
        <v>452</v>
      </c>
      <c r="U1630" s="1" t="n">
        <f aca="false">IF(I1630="delivery",O1630-SUM(Q1630+R1630),IF(I1630="PO",P1630-SUM(Q1630:R1630)))</f>
        <v>9254</v>
      </c>
      <c r="V1630" s="81" t="n">
        <v>0.0021</v>
      </c>
      <c r="W1630" s="81"/>
      <c r="X1630" s="81" t="n">
        <f aca="false">W1630-V1630</f>
        <v>-0.0021</v>
      </c>
      <c r="Y1630" s="81"/>
      <c r="Z1630" s="81"/>
      <c r="AA1630" s="81"/>
      <c r="AB1630" s="81"/>
      <c r="AC1630" s="81"/>
      <c r="AD1630" s="81"/>
      <c r="AE1630" s="81"/>
      <c r="AF1630" s="81"/>
      <c r="AG1630" s="81"/>
      <c r="AH1630" s="81"/>
      <c r="AI1630" s="81"/>
      <c r="AJ1630" s="81"/>
      <c r="AK1630" s="81"/>
      <c r="AL1630" s="81"/>
      <c r="AM1630" s="81"/>
      <c r="AN1630" s="81"/>
      <c r="AO1630" s="81" t="str">
        <f aca="false">D1630</f>
        <v>Sanmina</v>
      </c>
      <c r="AP1630" s="1" t="s">
        <v>3124</v>
      </c>
      <c r="AQ1630" s="1"/>
      <c r="AR1630" s="1"/>
      <c r="AS1630" s="1"/>
      <c r="AT1630" s="1"/>
      <c r="AU1630" s="1"/>
      <c r="AV1630" s="1"/>
      <c r="AW1630" s="1"/>
      <c r="AX1630" s="1"/>
      <c r="AY1630" s="1"/>
      <c r="AZ1630" s="1"/>
      <c r="BA1630" s="1"/>
      <c r="BB1630" s="1"/>
      <c r="BC1630" s="1"/>
      <c r="BD1630" s="1"/>
      <c r="BE1630" s="1"/>
      <c r="BF1630" s="1" t="s">
        <v>14668</v>
      </c>
      <c r="BG1630" s="1" t="s">
        <v>183</v>
      </c>
      <c r="BH1630" s="1"/>
      <c r="BI1630" s="1"/>
    </row>
    <row r="1631" customFormat="false" ht="12.75" hidden="false" customHeight="false" outlineLevel="0" collapsed="false">
      <c r="A1631" s="1" t="s">
        <v>4361</v>
      </c>
      <c r="B1631" s="1" t="s">
        <v>4362</v>
      </c>
      <c r="C1631" s="1" t="s">
        <v>177</v>
      </c>
      <c r="D1631" s="1" t="s">
        <v>1471</v>
      </c>
      <c r="E1631" s="1" t="s">
        <v>16080</v>
      </c>
      <c r="F1631" s="1" t="s">
        <v>4364</v>
      </c>
      <c r="G1631" s="1" t="n">
        <v>172</v>
      </c>
      <c r="H1631" s="1" t="n">
        <v>10000</v>
      </c>
      <c r="I1631" s="101" t="s">
        <v>180</v>
      </c>
      <c r="J1631" s="1"/>
      <c r="K1631" s="1" t="n">
        <f aca="false">IFERROR(VLOOKUP(A1631,'[2]Pivot HorizontalMRP'!$A$4:$B$2689,2,0),0)</f>
        <v>0</v>
      </c>
      <c r="L1631" s="1" t="n">
        <f aca="false">IFERROR(VLOOKUP(A1631,'[2]Pivot HorizontalMRP'!$A$4:$C$2689,3,0),0)</f>
        <v>3293570</v>
      </c>
      <c r="M1631" s="1" t="n">
        <f aca="false">IFERROR(VLOOKUP(A1631,'[2]Pivot HorizontalMRP'!$A$4:$D$2689,0.4,0),0)</f>
        <v>0</v>
      </c>
      <c r="N1631" s="1" t="n">
        <f aca="false">IFERROR(VLOOKUP(A1631,'[2]Pivot HorizontalMRP'!$A$4:$E$2689,5,0),0)</f>
        <v>0</v>
      </c>
      <c r="O1631" s="1" t="n">
        <f aca="false">K1631+L1631</f>
        <v>3293570</v>
      </c>
      <c r="P1631" s="1" t="n">
        <f aca="false">K1631+L1631+M1631+N1631</f>
        <v>3293570</v>
      </c>
      <c r="Q1631" s="1" t="n">
        <f aca="false">IFERROR(VLOOKUP(A1631,'[2]Pivot HorizontalMRP'!$A$4:$F$2689,6,0),0)</f>
        <v>1878966</v>
      </c>
      <c r="R1631" s="1" t="n">
        <f aca="false">IFERROR(VLOOKUP(A1631,'[2]Pivot HorizontalMRP'!$A$4:$G$2689,7,0),0)</f>
        <v>1694932</v>
      </c>
      <c r="S1631" s="1" t="n">
        <f aca="false">IFERROR(VLOOKUP(A1631,'[2]Pivot HorizontalMRP'!$A$4:$H$2689,8,0),0)</f>
        <v>1857714</v>
      </c>
      <c r="T1631" s="1" t="n">
        <f aca="false">IFERROR(VLOOKUP(A1631,'[2]Pivot HorizontalMRP'!$A$4:$I$2689,9,0),0)</f>
        <v>1080738</v>
      </c>
      <c r="U1631" s="1" t="n">
        <f aca="false">IF(I1631="delivery",O1631-SUM(Q1631+R1631),IF(I1631="PO",P1631-SUM(Q1631:R1631)))</f>
        <v>-280328</v>
      </c>
      <c r="V1631" s="81" t="n">
        <v>0.01</v>
      </c>
      <c r="W1631" s="81"/>
      <c r="X1631" s="81" t="n">
        <f aca="false">W1631-V1631</f>
        <v>-0.01</v>
      </c>
      <c r="Y1631" s="81"/>
      <c r="Z1631" s="81"/>
      <c r="AA1631" s="81" t="n">
        <v>0.01813</v>
      </c>
      <c r="AB1631" s="81"/>
      <c r="AC1631" s="81"/>
      <c r="AD1631" s="81"/>
      <c r="AE1631" s="81"/>
      <c r="AF1631" s="81"/>
      <c r="AG1631" s="81"/>
      <c r="AH1631" s="81"/>
      <c r="AI1631" s="81"/>
      <c r="AJ1631" s="81"/>
      <c r="AK1631" s="81"/>
      <c r="AL1631" s="81"/>
      <c r="AM1631" s="81"/>
      <c r="AN1631" s="81"/>
      <c r="AO1631" s="81" t="str">
        <f aca="false">D1631</f>
        <v>Sanmina</v>
      </c>
      <c r="AP1631" s="1" t="s">
        <v>3124</v>
      </c>
      <c r="AQ1631" s="1"/>
      <c r="AR1631" s="1"/>
      <c r="AS1631" s="1"/>
      <c r="AT1631" s="1"/>
      <c r="AU1631" s="1"/>
      <c r="AV1631" s="1"/>
      <c r="AW1631" s="1"/>
      <c r="AX1631" s="1"/>
      <c r="AY1631" s="1"/>
      <c r="AZ1631" s="1"/>
      <c r="BA1631" s="1"/>
      <c r="BB1631" s="1"/>
      <c r="BC1631" s="1"/>
      <c r="BD1631" s="1"/>
      <c r="BE1631" s="1"/>
      <c r="BF1631" s="1" t="s">
        <v>14668</v>
      </c>
      <c r="BG1631" s="1" t="s">
        <v>183</v>
      </c>
      <c r="BH1631" s="1"/>
      <c r="BI1631" s="1"/>
    </row>
    <row r="1632" customFormat="false" ht="12.75" hidden="false" customHeight="false" outlineLevel="0" collapsed="false">
      <c r="A1632" s="1" t="s">
        <v>4365</v>
      </c>
      <c r="B1632" s="1" t="s">
        <v>4366</v>
      </c>
      <c r="C1632" s="1" t="s">
        <v>177</v>
      </c>
      <c r="D1632" s="1" t="s">
        <v>1471</v>
      </c>
      <c r="E1632" s="1" t="s">
        <v>16081</v>
      </c>
      <c r="F1632" s="1" t="s">
        <v>4368</v>
      </c>
      <c r="G1632" s="1" t="n">
        <v>167</v>
      </c>
      <c r="H1632" s="1" t="n">
        <v>100000</v>
      </c>
      <c r="I1632" s="101" t="s">
        <v>180</v>
      </c>
      <c r="J1632" s="1"/>
      <c r="K1632" s="1" t="n">
        <f aca="false">IFERROR(VLOOKUP(A1632,'[2]Pivot HorizontalMRP'!$A$4:$B$2689,2,0),0)</f>
        <v>0</v>
      </c>
      <c r="L1632" s="1" t="n">
        <f aca="false">IFERROR(VLOOKUP(A1632,'[2]Pivot HorizontalMRP'!$A$4:$C$2689,3,0),0)</f>
        <v>27891</v>
      </c>
      <c r="M1632" s="1" t="n">
        <f aca="false">IFERROR(VLOOKUP(A1632,'[2]Pivot HorizontalMRP'!$A$4:$D$2689,0.4,0),0)</f>
        <v>0</v>
      </c>
      <c r="N1632" s="1" t="n">
        <f aca="false">IFERROR(VLOOKUP(A1632,'[2]Pivot HorizontalMRP'!$A$4:$E$2689,5,0),0)</f>
        <v>0</v>
      </c>
      <c r="O1632" s="1" t="n">
        <f aca="false">K1632+L1632</f>
        <v>27891</v>
      </c>
      <c r="P1632" s="1" t="n">
        <f aca="false">K1632+L1632+M1632+N1632</f>
        <v>27891</v>
      </c>
      <c r="Q1632" s="1" t="n">
        <f aca="false">IFERROR(VLOOKUP(A1632,'[2]Pivot HorizontalMRP'!$A$4:$F$2689,6,0),0)</f>
        <v>10889</v>
      </c>
      <c r="R1632" s="1" t="n">
        <f aca="false">IFERROR(VLOOKUP(A1632,'[2]Pivot HorizontalMRP'!$A$4:$G$2689,7,0),0)</f>
        <v>5097</v>
      </c>
      <c r="S1632" s="1" t="n">
        <f aca="false">IFERROR(VLOOKUP(A1632,'[2]Pivot HorizontalMRP'!$A$4:$H$2689,8,0),0)</f>
        <v>5356</v>
      </c>
      <c r="T1632" s="1" t="n">
        <f aca="false">IFERROR(VLOOKUP(A1632,'[2]Pivot HorizontalMRP'!$A$4:$I$2689,9,0),0)</f>
        <v>3229</v>
      </c>
      <c r="U1632" s="1" t="n">
        <f aca="false">IF(I1632="delivery",O1632-SUM(Q1632+R1632),IF(I1632="PO",P1632-SUM(Q1632:R1632)))</f>
        <v>11905</v>
      </c>
      <c r="V1632" s="81" t="n">
        <v>0.00105</v>
      </c>
      <c r="W1632" s="81"/>
      <c r="X1632" s="81" t="n">
        <f aca="false">W1632-V1632</f>
        <v>-0.00105</v>
      </c>
      <c r="Y1632" s="81"/>
      <c r="Z1632" s="81"/>
      <c r="AA1632" s="81" t="n">
        <v>0.00245</v>
      </c>
      <c r="AB1632" s="81"/>
      <c r="AC1632" s="81"/>
      <c r="AD1632" s="81"/>
      <c r="AE1632" s="81"/>
      <c r="AF1632" s="81"/>
      <c r="AG1632" s="81"/>
      <c r="AH1632" s="81"/>
      <c r="AI1632" s="81"/>
      <c r="AJ1632" s="81"/>
      <c r="AK1632" s="81"/>
      <c r="AL1632" s="81"/>
      <c r="AM1632" s="81"/>
      <c r="AN1632" s="81"/>
      <c r="AO1632" s="81" t="str">
        <f aca="false">D1632</f>
        <v>Sanmina</v>
      </c>
      <c r="AP1632" s="1" t="s">
        <v>3124</v>
      </c>
      <c r="AQ1632" s="1"/>
      <c r="AR1632" s="1"/>
      <c r="AS1632" s="1"/>
      <c r="AT1632" s="1"/>
      <c r="AU1632" s="1"/>
      <c r="AV1632" s="1"/>
      <c r="AW1632" s="1"/>
      <c r="AX1632" s="1"/>
      <c r="AY1632" s="1"/>
      <c r="AZ1632" s="1"/>
      <c r="BA1632" s="1"/>
      <c r="BB1632" s="1"/>
      <c r="BC1632" s="1"/>
      <c r="BD1632" s="1"/>
      <c r="BE1632" s="1"/>
      <c r="BF1632" s="1" t="s">
        <v>14668</v>
      </c>
      <c r="BG1632" s="1" t="s">
        <v>183</v>
      </c>
      <c r="BH1632" s="1"/>
      <c r="BI1632" s="1"/>
    </row>
    <row r="1633" customFormat="false" ht="12.75" hidden="false" customHeight="false" outlineLevel="0" collapsed="false">
      <c r="A1633" s="1" t="s">
        <v>4369</v>
      </c>
      <c r="B1633" s="1" t="s">
        <v>4370</v>
      </c>
      <c r="C1633" s="1" t="s">
        <v>177</v>
      </c>
      <c r="D1633" s="1" t="s">
        <v>1471</v>
      </c>
      <c r="E1633" s="1" t="s">
        <v>16082</v>
      </c>
      <c r="F1633" s="1" t="s">
        <v>4372</v>
      </c>
      <c r="G1633" s="1" t="n">
        <v>271</v>
      </c>
      <c r="H1633" s="1" t="n">
        <v>15000</v>
      </c>
      <c r="I1633" s="101" t="s">
        <v>180</v>
      </c>
      <c r="J1633" s="1"/>
      <c r="K1633" s="1" t="n">
        <f aca="false">IFERROR(VLOOKUP(A1633,'[2]Pivot HorizontalMRP'!$A$4:$B$2689,2,0),0)</f>
        <v>0</v>
      </c>
      <c r="L1633" s="1" t="n">
        <f aca="false">IFERROR(VLOOKUP(A1633,'[2]Pivot HorizontalMRP'!$A$4:$C$2689,3,0),0)</f>
        <v>1847507</v>
      </c>
      <c r="M1633" s="1" t="n">
        <f aca="false">IFERROR(VLOOKUP(A1633,'[2]Pivot HorizontalMRP'!$A$4:$D$2689,0.4,0),0)</f>
        <v>0</v>
      </c>
      <c r="N1633" s="1" t="n">
        <f aca="false">IFERROR(VLOOKUP(A1633,'[2]Pivot HorizontalMRP'!$A$4:$E$2689,5,0),0)</f>
        <v>1425000</v>
      </c>
      <c r="O1633" s="1" t="n">
        <f aca="false">K1633+L1633</f>
        <v>1847507</v>
      </c>
      <c r="P1633" s="1" t="n">
        <f aca="false">K1633+L1633+M1633+N1633</f>
        <v>3272507</v>
      </c>
      <c r="Q1633" s="1" t="n">
        <f aca="false">IFERROR(VLOOKUP(A1633,'[2]Pivot HorizontalMRP'!$A$4:$F$2689,6,0),0)</f>
        <v>1170268</v>
      </c>
      <c r="R1633" s="1" t="n">
        <f aca="false">IFERROR(VLOOKUP(A1633,'[2]Pivot HorizontalMRP'!$A$4:$G$2689,7,0),0)</f>
        <v>2015448</v>
      </c>
      <c r="S1633" s="1" t="n">
        <f aca="false">IFERROR(VLOOKUP(A1633,'[2]Pivot HorizontalMRP'!$A$4:$H$2689,8,0),0)</f>
        <v>1466074</v>
      </c>
      <c r="T1633" s="1" t="n">
        <f aca="false">IFERROR(VLOOKUP(A1633,'[2]Pivot HorizontalMRP'!$A$4:$I$2689,9,0),0)</f>
        <v>912174</v>
      </c>
      <c r="U1633" s="1" t="n">
        <f aca="false">IF(I1633="delivery",O1633-SUM(Q1633+R1633),IF(I1633="PO",P1633-SUM(Q1633:R1633)))</f>
        <v>-1338209</v>
      </c>
      <c r="V1633" s="81" t="n">
        <v>0.00104</v>
      </c>
      <c r="W1633" s="81"/>
      <c r="X1633" s="81" t="n">
        <f aca="false">W1633-V1633</f>
        <v>-0.00104</v>
      </c>
      <c r="Y1633" s="81"/>
      <c r="Z1633" s="81"/>
      <c r="AA1633" s="81"/>
      <c r="AB1633" s="81"/>
      <c r="AC1633" s="81"/>
      <c r="AD1633" s="81"/>
      <c r="AE1633" s="81"/>
      <c r="AF1633" s="81"/>
      <c r="AG1633" s="81"/>
      <c r="AH1633" s="81"/>
      <c r="AI1633" s="81"/>
      <c r="AJ1633" s="81"/>
      <c r="AK1633" s="81"/>
      <c r="AL1633" s="81"/>
      <c r="AM1633" s="81"/>
      <c r="AN1633" s="81"/>
      <c r="AO1633" s="81" t="str">
        <f aca="false">D1633</f>
        <v>Sanmina</v>
      </c>
      <c r="AP1633" s="1" t="s">
        <v>3124</v>
      </c>
      <c r="AQ1633" s="1"/>
      <c r="AR1633" s="1"/>
      <c r="AS1633" s="1"/>
      <c r="AT1633" s="1"/>
      <c r="AU1633" s="1"/>
      <c r="AV1633" s="1"/>
      <c r="AW1633" s="1"/>
      <c r="AX1633" s="1"/>
      <c r="AY1633" s="1"/>
      <c r="AZ1633" s="1"/>
      <c r="BA1633" s="1"/>
      <c r="BB1633" s="1"/>
      <c r="BC1633" s="1"/>
      <c r="BD1633" s="1"/>
      <c r="BE1633" s="1"/>
      <c r="BF1633" s="1" t="s">
        <v>14668</v>
      </c>
      <c r="BG1633" s="1" t="s">
        <v>183</v>
      </c>
      <c r="BH1633" s="1"/>
      <c r="BI1633" s="1"/>
    </row>
    <row r="1634" customFormat="false" ht="12.75" hidden="false" customHeight="false" outlineLevel="0" collapsed="false">
      <c r="A1634" s="1" t="s">
        <v>14584</v>
      </c>
      <c r="B1634" s="1" t="s">
        <v>4374</v>
      </c>
      <c r="C1634" s="1" t="s">
        <v>177</v>
      </c>
      <c r="D1634" s="1" t="s">
        <v>1471</v>
      </c>
      <c r="E1634" s="1" t="s">
        <v>15937</v>
      </c>
      <c r="F1634" s="1" t="s">
        <v>14585</v>
      </c>
      <c r="G1634" s="1" t="n">
        <v>55</v>
      </c>
      <c r="H1634" s="1" t="n">
        <v>1</v>
      </c>
      <c r="I1634" s="101" t="s">
        <v>188</v>
      </c>
      <c r="J1634" s="1"/>
      <c r="K1634" s="1" t="n">
        <f aca="false">IFERROR(VLOOKUP(A1634,'[2]Pivot HorizontalMRP'!$A$4:$B$2689,2,0),0)</f>
        <v>0</v>
      </c>
      <c r="L1634" s="1" t="n">
        <f aca="false">IFERROR(VLOOKUP(A1634,'[2]Pivot HorizontalMRP'!$A$4:$C$2689,3,0),0)</f>
        <v>290</v>
      </c>
      <c r="M1634" s="1" t="n">
        <f aca="false">IFERROR(VLOOKUP(A1634,'[2]Pivot HorizontalMRP'!$A$4:$D$2689,0.4,0),0)</f>
        <v>0</v>
      </c>
      <c r="N1634" s="1" t="n">
        <f aca="false">IFERROR(VLOOKUP(A1634,'[2]Pivot HorizontalMRP'!$A$4:$E$2689,5,0),0)</f>
        <v>0</v>
      </c>
      <c r="O1634" s="1" t="n">
        <f aca="false">K1634+L1634</f>
        <v>290</v>
      </c>
      <c r="P1634" s="1" t="n">
        <f aca="false">K1634+L1634+M1634+N1634</f>
        <v>290</v>
      </c>
      <c r="Q1634" s="1" t="n">
        <f aca="false">IFERROR(VLOOKUP(A1634,'[2]Pivot HorizontalMRP'!$A$4:$F$2689,6,0),0)</f>
        <v>1560</v>
      </c>
      <c r="R1634" s="1" t="n">
        <f aca="false">IFERROR(VLOOKUP(A1634,'[2]Pivot HorizontalMRP'!$A$4:$G$2689,7,0),0)</f>
        <v>880</v>
      </c>
      <c r="S1634" s="1" t="n">
        <f aca="false">IFERROR(VLOOKUP(A1634,'[2]Pivot HorizontalMRP'!$A$4:$H$2689,8,0),0)</f>
        <v>880</v>
      </c>
      <c r="T1634" s="1" t="n">
        <f aca="false">IFERROR(VLOOKUP(A1634,'[2]Pivot HorizontalMRP'!$A$4:$I$2689,9,0),0)</f>
        <v>720</v>
      </c>
      <c r="U1634" s="1" t="n">
        <f aca="false">IF(I1634="delivery",O1634-SUM(Q1634+R1634),IF(I1634="PO",P1634-SUM(Q1634:R1634)))</f>
        <v>-2150</v>
      </c>
      <c r="V1634" s="81" t="n">
        <v>0.1591</v>
      </c>
      <c r="W1634" s="81"/>
      <c r="X1634" s="81" t="n">
        <f aca="false">W1634-V1634</f>
        <v>-0.1591</v>
      </c>
      <c r="Y1634" s="81"/>
      <c r="Z1634" s="81"/>
      <c r="AA1634" s="81"/>
      <c r="AB1634" s="81"/>
      <c r="AC1634" s="81"/>
      <c r="AD1634" s="81"/>
      <c r="AE1634" s="81"/>
      <c r="AF1634" s="81"/>
      <c r="AG1634" s="81"/>
      <c r="AH1634" s="81"/>
      <c r="AI1634" s="81"/>
      <c r="AJ1634" s="81"/>
      <c r="AK1634" s="81"/>
      <c r="AL1634" s="81"/>
      <c r="AM1634" s="81"/>
      <c r="AN1634" s="81"/>
      <c r="AO1634" s="81" t="str">
        <f aca="false">D1634</f>
        <v>Sanmina</v>
      </c>
      <c r="AP1634" s="1" t="s">
        <v>3124</v>
      </c>
      <c r="AQ1634" s="1"/>
      <c r="AR1634" s="1"/>
      <c r="AS1634" s="1"/>
      <c r="AT1634" s="1"/>
      <c r="AU1634" s="1"/>
      <c r="AV1634" s="1"/>
      <c r="AW1634" s="1"/>
      <c r="AX1634" s="1"/>
      <c r="AY1634" s="1"/>
      <c r="AZ1634" s="1"/>
      <c r="BA1634" s="1"/>
      <c r="BB1634" s="1"/>
      <c r="BC1634" s="1"/>
      <c r="BD1634" s="1"/>
      <c r="BE1634" s="1"/>
      <c r="BF1634" s="1" t="s">
        <v>14668</v>
      </c>
      <c r="BG1634" s="1" t="s">
        <v>183</v>
      </c>
      <c r="BH1634" s="1"/>
      <c r="BI1634" s="1"/>
    </row>
    <row r="1635" customFormat="false" ht="12.75" hidden="false" customHeight="false" outlineLevel="0" collapsed="false">
      <c r="A1635" s="103" t="s">
        <v>4373</v>
      </c>
      <c r="B1635" s="104" t="s">
        <v>4374</v>
      </c>
      <c r="C1635" s="99" t="s">
        <v>177</v>
      </c>
      <c r="D1635" s="99" t="s">
        <v>1471</v>
      </c>
      <c r="E1635" s="99" t="s">
        <v>15937</v>
      </c>
      <c r="F1635" s="99" t="s">
        <v>4375</v>
      </c>
      <c r="G1635" s="99" t="n">
        <v>98</v>
      </c>
      <c r="H1635" s="99" t="n">
        <v>1600</v>
      </c>
      <c r="I1635" s="99" t="s">
        <v>188</v>
      </c>
      <c r="K1635" s="1" t="n">
        <f aca="false">IFERROR(VLOOKUP(A1635,'[2]Pivot HorizontalMRP'!$A$4:$B$2689,2,0),0)</f>
        <v>0</v>
      </c>
      <c r="L1635" s="1" t="n">
        <f aca="false">IFERROR(VLOOKUP(A1635,'[2]Pivot HorizontalMRP'!$A$4:$C$2689,3,0),0)</f>
        <v>500</v>
      </c>
      <c r="M1635" s="1" t="n">
        <f aca="false">IFERROR(VLOOKUP(A1635,'[2]Pivot HorizontalMRP'!$A$4:$D$2689,0.4,0),0)</f>
        <v>0</v>
      </c>
      <c r="N1635" s="1" t="n">
        <f aca="false">IFERROR(VLOOKUP(A1635,'[2]Pivot HorizontalMRP'!$A$4:$E$2689,5,0),0)</f>
        <v>0</v>
      </c>
      <c r="O1635" s="1" t="n">
        <f aca="false">K1635+L1635</f>
        <v>500</v>
      </c>
      <c r="P1635" s="1" t="n">
        <f aca="false">K1635+L1635+M1635+N1635</f>
        <v>500</v>
      </c>
      <c r="Q1635" s="1" t="n">
        <f aca="false">IFERROR(VLOOKUP(A1635,'[2]Pivot HorizontalMRP'!$A$4:$F$2689,6,0),0)</f>
        <v>0</v>
      </c>
      <c r="R1635" s="1" t="n">
        <f aca="false">IFERROR(VLOOKUP(A1635,'[2]Pivot HorizontalMRP'!$A$4:$G$2689,7,0),0)</f>
        <v>0</v>
      </c>
      <c r="S1635" s="1" t="n">
        <f aca="false">IFERROR(VLOOKUP(A1635,'[2]Pivot HorizontalMRP'!$A$4:$H$2689,8,0),0)</f>
        <v>0</v>
      </c>
      <c r="T1635" s="1" t="n">
        <f aca="false">IFERROR(VLOOKUP(A1635,'[2]Pivot HorizontalMRP'!$A$4:$I$2689,9,0),0)</f>
        <v>0</v>
      </c>
      <c r="U1635" s="1" t="n">
        <f aca="false">IF(I1635="delivery",O1635-SUM(Q1635+R1635),IF(I1635="PO",P1635-SUM(Q1635:R1635)))</f>
        <v>500</v>
      </c>
      <c r="V1635" s="99" t="n">
        <v>0.1591</v>
      </c>
      <c r="X1635" s="81" t="n">
        <f aca="false">W1635-V1635</f>
        <v>-0.1591</v>
      </c>
      <c r="AA1635" s="81"/>
      <c r="AO1635" s="81" t="str">
        <f aca="false">D1635</f>
        <v>Sanmina</v>
      </c>
      <c r="AP1635" s="99" t="s">
        <v>3124</v>
      </c>
      <c r="BF1635" s="99" t="s">
        <v>14668</v>
      </c>
      <c r="BG1635" s="1" t="s">
        <v>183</v>
      </c>
    </row>
    <row r="1636" customFormat="false" ht="12.75" hidden="false" customHeight="false" outlineLevel="0" collapsed="false">
      <c r="A1636" s="1" t="s">
        <v>4376</v>
      </c>
      <c r="B1636" s="1" t="s">
        <v>4377</v>
      </c>
      <c r="C1636" s="1" t="s">
        <v>177</v>
      </c>
      <c r="D1636" s="1" t="s">
        <v>1471</v>
      </c>
      <c r="E1636" s="1" t="s">
        <v>16083</v>
      </c>
      <c r="F1636" s="1" t="s">
        <v>16084</v>
      </c>
      <c r="G1636" s="1" t="n">
        <v>152</v>
      </c>
      <c r="H1636" s="1" t="n">
        <v>4000</v>
      </c>
      <c r="I1636" s="101" t="s">
        <v>180</v>
      </c>
      <c r="J1636" s="1"/>
      <c r="K1636" s="1" t="n">
        <f aca="false">IFERROR(VLOOKUP(A1636,'[2]Pivot HorizontalMRP'!$A$4:$B$2689,2,0),0)</f>
        <v>0</v>
      </c>
      <c r="L1636" s="1" t="n">
        <f aca="false">IFERROR(VLOOKUP(A1636,'[2]Pivot HorizontalMRP'!$A$4:$C$2689,3,0),0)</f>
        <v>11302</v>
      </c>
      <c r="M1636" s="1" t="n">
        <f aca="false">IFERROR(VLOOKUP(A1636,'[2]Pivot HorizontalMRP'!$A$4:$D$2689,0.4,0),0)</f>
        <v>0</v>
      </c>
      <c r="N1636" s="1" t="n">
        <f aca="false">IFERROR(VLOOKUP(A1636,'[2]Pivot HorizontalMRP'!$A$4:$E$2689,5,0),0)</f>
        <v>32000</v>
      </c>
      <c r="O1636" s="1" t="n">
        <f aca="false">K1636+L1636</f>
        <v>11302</v>
      </c>
      <c r="P1636" s="1" t="n">
        <f aca="false">K1636+L1636+M1636+N1636</f>
        <v>43302</v>
      </c>
      <c r="Q1636" s="1" t="n">
        <f aca="false">IFERROR(VLOOKUP(A1636,'[2]Pivot HorizontalMRP'!$A$4:$F$2689,6,0),0)</f>
        <v>1783</v>
      </c>
      <c r="R1636" s="1" t="n">
        <f aca="false">IFERROR(VLOOKUP(A1636,'[2]Pivot HorizontalMRP'!$A$4:$G$2689,7,0),0)</f>
        <v>29168</v>
      </c>
      <c r="S1636" s="1" t="n">
        <f aca="false">IFERROR(VLOOKUP(A1636,'[2]Pivot HorizontalMRP'!$A$4:$H$2689,8,0),0)</f>
        <v>14362</v>
      </c>
      <c r="T1636" s="1" t="n">
        <f aca="false">IFERROR(VLOOKUP(A1636,'[2]Pivot HorizontalMRP'!$A$4:$I$2689,9,0),0)</f>
        <v>10309</v>
      </c>
      <c r="U1636" s="1" t="n">
        <f aca="false">IF(I1636="delivery",O1636-SUM(Q1636+R1636),IF(I1636="PO",P1636-SUM(Q1636:R1636)))</f>
        <v>-19649</v>
      </c>
      <c r="V1636" s="81" t="n">
        <v>0.0035</v>
      </c>
      <c r="W1636" s="81"/>
      <c r="X1636" s="81" t="n">
        <f aca="false">W1636-V1636</f>
        <v>-0.0035</v>
      </c>
      <c r="Y1636" s="81"/>
      <c r="Z1636" s="81"/>
      <c r="AA1636" s="81" t="n">
        <v>0.00878</v>
      </c>
      <c r="AB1636" s="81"/>
      <c r="AC1636" s="81"/>
      <c r="AD1636" s="81"/>
      <c r="AE1636" s="81"/>
      <c r="AF1636" s="81"/>
      <c r="AG1636" s="81"/>
      <c r="AH1636" s="81"/>
      <c r="AI1636" s="81"/>
      <c r="AJ1636" s="81"/>
      <c r="AK1636" s="81"/>
      <c r="AL1636" s="81"/>
      <c r="AM1636" s="81"/>
      <c r="AN1636" s="81"/>
      <c r="AO1636" s="81" t="str">
        <f aca="false">D1636</f>
        <v>Sanmina</v>
      </c>
      <c r="AP1636" s="1" t="s">
        <v>3124</v>
      </c>
      <c r="AQ1636" s="1"/>
      <c r="AR1636" s="1"/>
      <c r="AS1636" s="1"/>
      <c r="AT1636" s="1"/>
      <c r="AU1636" s="1"/>
      <c r="AV1636" s="1"/>
      <c r="AW1636" s="1"/>
      <c r="AX1636" s="1"/>
      <c r="AY1636" s="1"/>
      <c r="AZ1636" s="1"/>
      <c r="BA1636" s="1"/>
      <c r="BB1636" s="1"/>
      <c r="BC1636" s="1"/>
      <c r="BD1636" s="1"/>
      <c r="BE1636" s="1"/>
      <c r="BF1636" s="1" t="s">
        <v>14668</v>
      </c>
      <c r="BG1636" s="1" t="s">
        <v>183</v>
      </c>
      <c r="BH1636" s="1"/>
      <c r="BI1636" s="1"/>
    </row>
    <row r="1637" customFormat="false" ht="12.75" hidden="false" customHeight="false" outlineLevel="0" collapsed="false">
      <c r="A1637" s="1" t="s">
        <v>4380</v>
      </c>
      <c r="B1637" s="1" t="s">
        <v>4381</v>
      </c>
      <c r="C1637" s="1" t="s">
        <v>177</v>
      </c>
      <c r="D1637" s="1" t="s">
        <v>1471</v>
      </c>
      <c r="E1637" s="1" t="s">
        <v>16085</v>
      </c>
      <c r="F1637" s="1" t="s">
        <v>16086</v>
      </c>
      <c r="G1637" s="1" t="n">
        <v>157</v>
      </c>
      <c r="H1637" s="1" t="n">
        <v>10000</v>
      </c>
      <c r="I1637" s="101" t="s">
        <v>180</v>
      </c>
      <c r="J1637" s="1"/>
      <c r="K1637" s="1" t="n">
        <f aca="false">IFERROR(VLOOKUP(A1637,'[2]Pivot HorizontalMRP'!$A$4:$B$2689,2,0),0)</f>
        <v>0</v>
      </c>
      <c r="L1637" s="1" t="n">
        <f aca="false">IFERROR(VLOOKUP(A1637,'[2]Pivot HorizontalMRP'!$A$4:$C$2689,3,0),0)</f>
        <v>57000</v>
      </c>
      <c r="M1637" s="1" t="n">
        <f aca="false">IFERROR(VLOOKUP(A1637,'[2]Pivot HorizontalMRP'!$A$4:$D$2689,0.4,0),0)</f>
        <v>0</v>
      </c>
      <c r="N1637" s="1" t="n">
        <f aca="false">IFERROR(VLOOKUP(A1637,'[2]Pivot HorizontalMRP'!$A$4:$E$2689,5,0),0)</f>
        <v>0</v>
      </c>
      <c r="O1637" s="1" t="n">
        <f aca="false">K1637+L1637</f>
        <v>57000</v>
      </c>
      <c r="P1637" s="1" t="n">
        <f aca="false">K1637+L1637+M1637+N1637</f>
        <v>57000</v>
      </c>
      <c r="Q1637" s="1" t="n">
        <f aca="false">IFERROR(VLOOKUP(A1637,'[2]Pivot HorizontalMRP'!$A$4:$F$2689,6,0),0)</f>
        <v>17261</v>
      </c>
      <c r="R1637" s="1" t="n">
        <f aca="false">IFERROR(VLOOKUP(A1637,'[2]Pivot HorizontalMRP'!$A$4:$G$2689,7,0),0)</f>
        <v>18202</v>
      </c>
      <c r="S1637" s="1" t="n">
        <f aca="false">IFERROR(VLOOKUP(A1637,'[2]Pivot HorizontalMRP'!$A$4:$H$2689,8,0),0)</f>
        <v>16302</v>
      </c>
      <c r="T1637" s="1" t="n">
        <f aca="false">IFERROR(VLOOKUP(A1637,'[2]Pivot HorizontalMRP'!$A$4:$I$2689,9,0),0)</f>
        <v>6024</v>
      </c>
      <c r="U1637" s="1" t="n">
        <f aca="false">IF(I1637="delivery",O1637-SUM(Q1637+R1637),IF(I1637="PO",P1637-SUM(Q1637:R1637)))</f>
        <v>21537</v>
      </c>
      <c r="V1637" s="81" t="n">
        <v>0.0046</v>
      </c>
      <c r="W1637" s="81"/>
      <c r="X1637" s="81" t="n">
        <f aca="false">W1637-V1637</f>
        <v>-0.0046</v>
      </c>
      <c r="Y1637" s="81"/>
      <c r="Z1637" s="81"/>
      <c r="AA1637" s="81" t="n">
        <v>0.00331</v>
      </c>
      <c r="AB1637" s="81"/>
      <c r="AC1637" s="81"/>
      <c r="AD1637" s="81"/>
      <c r="AE1637" s="81"/>
      <c r="AF1637" s="81"/>
      <c r="AG1637" s="81"/>
      <c r="AH1637" s="81"/>
      <c r="AI1637" s="81"/>
      <c r="AJ1637" s="81"/>
      <c r="AK1637" s="81"/>
      <c r="AL1637" s="81"/>
      <c r="AM1637" s="81"/>
      <c r="AN1637" s="81"/>
      <c r="AO1637" s="81" t="str">
        <f aca="false">D1637</f>
        <v>Sanmina</v>
      </c>
      <c r="AP1637" s="1" t="s">
        <v>3124</v>
      </c>
      <c r="AQ1637" s="1"/>
      <c r="AR1637" s="1"/>
      <c r="AS1637" s="1"/>
      <c r="AT1637" s="1"/>
      <c r="AU1637" s="1"/>
      <c r="AV1637" s="1"/>
      <c r="AW1637" s="1"/>
      <c r="AX1637" s="1"/>
      <c r="AY1637" s="1"/>
      <c r="AZ1637" s="1"/>
      <c r="BA1637" s="1"/>
      <c r="BB1637" s="1"/>
      <c r="BC1637" s="1"/>
      <c r="BD1637" s="1"/>
      <c r="BE1637" s="1"/>
      <c r="BF1637" s="1" t="s">
        <v>14668</v>
      </c>
      <c r="BG1637" s="1" t="s">
        <v>183</v>
      </c>
      <c r="BH1637" s="1"/>
      <c r="BI1637" s="1"/>
    </row>
    <row r="1638" customFormat="false" ht="12.75" hidden="false" customHeight="false" outlineLevel="0" collapsed="false">
      <c r="A1638" s="1" t="s">
        <v>4384</v>
      </c>
      <c r="B1638" s="1" t="s">
        <v>4385</v>
      </c>
      <c r="C1638" s="1" t="s">
        <v>177</v>
      </c>
      <c r="D1638" s="1" t="s">
        <v>1471</v>
      </c>
      <c r="E1638" s="1" t="s">
        <v>16087</v>
      </c>
      <c r="F1638" s="1" t="s">
        <v>4387</v>
      </c>
      <c r="G1638" s="1" t="n">
        <v>171</v>
      </c>
      <c r="H1638" s="1" t="n">
        <v>8000</v>
      </c>
      <c r="I1638" s="101" t="s">
        <v>188</v>
      </c>
      <c r="J1638" s="1"/>
      <c r="K1638" s="1" t="n">
        <f aca="false">IFERROR(VLOOKUP(A1638,'[2]Pivot HorizontalMRP'!$A$4:$B$2689,2,0),0)</f>
        <v>0</v>
      </c>
      <c r="L1638" s="1" t="n">
        <f aca="false">IFERROR(VLOOKUP(A1638,'[2]Pivot HorizontalMRP'!$A$4:$C$2689,3,0),0)</f>
        <v>29069</v>
      </c>
      <c r="M1638" s="1" t="n">
        <f aca="false">IFERROR(VLOOKUP(A1638,'[2]Pivot HorizontalMRP'!$A$4:$D$2689,0.4,0),0)</f>
        <v>0</v>
      </c>
      <c r="N1638" s="1" t="n">
        <f aca="false">IFERROR(VLOOKUP(A1638,'[2]Pivot HorizontalMRP'!$A$4:$E$2689,5,0),0)</f>
        <v>0</v>
      </c>
      <c r="O1638" s="1" t="n">
        <f aca="false">K1638+L1638</f>
        <v>29069</v>
      </c>
      <c r="P1638" s="1" t="n">
        <f aca="false">K1638+L1638+M1638+N1638</f>
        <v>29069</v>
      </c>
      <c r="Q1638" s="1" t="n">
        <f aca="false">IFERROR(VLOOKUP(A1638,'[2]Pivot HorizontalMRP'!$A$4:$F$2689,6,0),0)</f>
        <v>0</v>
      </c>
      <c r="R1638" s="1" t="n">
        <f aca="false">IFERROR(VLOOKUP(A1638,'[2]Pivot HorizontalMRP'!$A$4:$G$2689,7,0),0)</f>
        <v>0</v>
      </c>
      <c r="S1638" s="1" t="n">
        <f aca="false">IFERROR(VLOOKUP(A1638,'[2]Pivot HorizontalMRP'!$A$4:$H$2689,8,0),0)</f>
        <v>0</v>
      </c>
      <c r="T1638" s="1" t="n">
        <f aca="false">IFERROR(VLOOKUP(A1638,'[2]Pivot HorizontalMRP'!$A$4:$I$2689,9,0),0)</f>
        <v>0</v>
      </c>
      <c r="U1638" s="1" t="n">
        <f aca="false">IF(I1638="delivery",O1638-SUM(Q1638+R1638),IF(I1638="PO",P1638-SUM(Q1638:R1638)))</f>
        <v>29069</v>
      </c>
      <c r="V1638" s="81" t="n">
        <v>0.0017</v>
      </c>
      <c r="W1638" s="81"/>
      <c r="X1638" s="81" t="n">
        <f aca="false">W1638-V1638</f>
        <v>-0.0017</v>
      </c>
      <c r="Y1638" s="81"/>
      <c r="Z1638" s="81"/>
      <c r="AA1638" s="81" t="n">
        <v>0.0015</v>
      </c>
      <c r="AB1638" s="81"/>
      <c r="AC1638" s="81"/>
      <c r="AD1638" s="81"/>
      <c r="AE1638" s="81"/>
      <c r="AF1638" s="81"/>
      <c r="AG1638" s="81"/>
      <c r="AH1638" s="81"/>
      <c r="AI1638" s="81"/>
      <c r="AJ1638" s="81"/>
      <c r="AK1638" s="81"/>
      <c r="AL1638" s="81"/>
      <c r="AM1638" s="81"/>
      <c r="AN1638" s="81"/>
      <c r="AO1638" s="81" t="str">
        <f aca="false">D1638</f>
        <v>Sanmina</v>
      </c>
      <c r="AP1638" s="1" t="s">
        <v>3124</v>
      </c>
      <c r="AQ1638" s="1"/>
      <c r="AR1638" s="1"/>
      <c r="AS1638" s="1"/>
      <c r="AT1638" s="1"/>
      <c r="AU1638" s="1"/>
      <c r="AV1638" s="1"/>
      <c r="AW1638" s="1"/>
      <c r="AX1638" s="1"/>
      <c r="AY1638" s="1"/>
      <c r="AZ1638" s="1"/>
      <c r="BA1638" s="1"/>
      <c r="BB1638" s="1"/>
      <c r="BC1638" s="1"/>
      <c r="BD1638" s="1"/>
      <c r="BE1638" s="1"/>
      <c r="BF1638" s="1" t="s">
        <v>14668</v>
      </c>
      <c r="BG1638" s="1" t="s">
        <v>183</v>
      </c>
      <c r="BH1638" s="1"/>
      <c r="BI1638" s="1"/>
    </row>
    <row r="1639" customFormat="false" ht="12.75" hidden="false" customHeight="false" outlineLevel="0" collapsed="false">
      <c r="A1639" s="1" t="s">
        <v>4388</v>
      </c>
      <c r="B1639" s="1" t="s">
        <v>4389</v>
      </c>
      <c r="C1639" s="1" t="s">
        <v>177</v>
      </c>
      <c r="D1639" s="1" t="s">
        <v>1471</v>
      </c>
      <c r="E1639" s="1" t="s">
        <v>16088</v>
      </c>
      <c r="F1639" s="1" t="s">
        <v>4391</v>
      </c>
      <c r="G1639" s="1" t="n">
        <v>152</v>
      </c>
      <c r="H1639" s="1" t="n">
        <v>500</v>
      </c>
      <c r="I1639" s="101" t="s">
        <v>180</v>
      </c>
      <c r="J1639" s="1"/>
      <c r="K1639" s="1" t="n">
        <f aca="false">IFERROR(VLOOKUP(A1639,'[2]Pivot HorizontalMRP'!$A$4:$B$2689,2,0),0)</f>
        <v>0</v>
      </c>
      <c r="L1639" s="1" t="n">
        <f aca="false">IFERROR(VLOOKUP(A1639,'[2]Pivot HorizontalMRP'!$A$4:$C$2689,3,0),0)</f>
        <v>245252</v>
      </c>
      <c r="M1639" s="1" t="n">
        <f aca="false">IFERROR(VLOOKUP(A1639,'[2]Pivot HorizontalMRP'!$A$4:$D$2689,0.4,0),0)</f>
        <v>0</v>
      </c>
      <c r="N1639" s="1" t="n">
        <f aca="false">IFERROR(VLOOKUP(A1639,'[2]Pivot HorizontalMRP'!$A$4:$E$2689,5,0),0)</f>
        <v>0</v>
      </c>
      <c r="O1639" s="1" t="n">
        <f aca="false">K1639+L1639</f>
        <v>245252</v>
      </c>
      <c r="P1639" s="1" t="n">
        <f aca="false">K1639+L1639+M1639+N1639</f>
        <v>245252</v>
      </c>
      <c r="Q1639" s="1" t="n">
        <f aca="false">IFERROR(VLOOKUP(A1639,'[2]Pivot HorizontalMRP'!$A$4:$F$2689,6,0),0)</f>
        <v>116015</v>
      </c>
      <c r="R1639" s="1" t="n">
        <f aca="false">IFERROR(VLOOKUP(A1639,'[2]Pivot HorizontalMRP'!$A$4:$G$2689,7,0),0)</f>
        <v>102556</v>
      </c>
      <c r="S1639" s="1" t="n">
        <f aca="false">IFERROR(VLOOKUP(A1639,'[2]Pivot HorizontalMRP'!$A$4:$H$2689,8,0),0)</f>
        <v>90818</v>
      </c>
      <c r="T1639" s="1" t="n">
        <f aca="false">IFERROR(VLOOKUP(A1639,'[2]Pivot HorizontalMRP'!$A$4:$I$2689,9,0),0)</f>
        <v>58926</v>
      </c>
      <c r="U1639" s="1" t="n">
        <f aca="false">IF(I1639="delivery",O1639-SUM(Q1639+R1639),IF(I1639="PO",P1639-SUM(Q1639:R1639)))</f>
        <v>26681</v>
      </c>
      <c r="V1639" s="81" t="n">
        <v>0.3052</v>
      </c>
      <c r="W1639" s="81"/>
      <c r="X1639" s="81" t="n">
        <f aca="false">W1639-V1639</f>
        <v>-0.3052</v>
      </c>
      <c r="Y1639" s="81"/>
      <c r="Z1639" s="81"/>
      <c r="AA1639" s="81" t="n">
        <v>0.3577</v>
      </c>
      <c r="AB1639" s="81"/>
      <c r="AC1639" s="81"/>
      <c r="AD1639" s="81"/>
      <c r="AE1639" s="81"/>
      <c r="AF1639" s="81"/>
      <c r="AG1639" s="81"/>
      <c r="AH1639" s="81"/>
      <c r="AI1639" s="81"/>
      <c r="AJ1639" s="81"/>
      <c r="AK1639" s="81"/>
      <c r="AL1639" s="81"/>
      <c r="AM1639" s="81"/>
      <c r="AN1639" s="81"/>
      <c r="AO1639" s="81" t="str">
        <f aca="false">D1639</f>
        <v>Sanmina</v>
      </c>
      <c r="AP1639" s="1" t="s">
        <v>3124</v>
      </c>
      <c r="AQ1639" s="1"/>
      <c r="AR1639" s="1"/>
      <c r="AS1639" s="1"/>
      <c r="AT1639" s="1"/>
      <c r="AU1639" s="1"/>
      <c r="AV1639" s="1"/>
      <c r="AW1639" s="1"/>
      <c r="AX1639" s="1"/>
      <c r="AY1639" s="1"/>
      <c r="AZ1639" s="1"/>
      <c r="BA1639" s="1"/>
      <c r="BB1639" s="1"/>
      <c r="BC1639" s="1"/>
      <c r="BD1639" s="1"/>
      <c r="BE1639" s="1"/>
      <c r="BF1639" s="1" t="s">
        <v>14668</v>
      </c>
      <c r="BG1639" s="1" t="s">
        <v>183</v>
      </c>
      <c r="BH1639" s="1"/>
      <c r="BI1639" s="1"/>
    </row>
    <row r="1640" customFormat="false" ht="12.75" hidden="false" customHeight="false" outlineLevel="0" collapsed="false">
      <c r="A1640" s="1" t="s">
        <v>4392</v>
      </c>
      <c r="B1640" s="1" t="s">
        <v>4393</v>
      </c>
      <c r="C1640" s="1" t="s">
        <v>177</v>
      </c>
      <c r="D1640" s="1" t="s">
        <v>1471</v>
      </c>
      <c r="E1640" s="1" t="s">
        <v>16089</v>
      </c>
      <c r="F1640" s="1" t="s">
        <v>4395</v>
      </c>
      <c r="G1640" s="1" t="n">
        <v>216</v>
      </c>
      <c r="H1640" s="1" t="n">
        <v>1000</v>
      </c>
      <c r="I1640" s="101" t="s">
        <v>188</v>
      </c>
      <c r="J1640" s="1"/>
      <c r="K1640" s="1" t="n">
        <f aca="false">IFERROR(VLOOKUP(A1640,'[2]Pivot HorizontalMRP'!$A$4:$B$2689,2,0),0)</f>
        <v>0</v>
      </c>
      <c r="L1640" s="1" t="n">
        <f aca="false">IFERROR(VLOOKUP(A1640,'[2]Pivot HorizontalMRP'!$A$4:$C$2689,3,0),0)</f>
        <v>10646</v>
      </c>
      <c r="M1640" s="1" t="n">
        <f aca="false">IFERROR(VLOOKUP(A1640,'[2]Pivot HorizontalMRP'!$A$4:$D$2689,0.4,0),0)</f>
        <v>0</v>
      </c>
      <c r="N1640" s="1" t="n">
        <f aca="false">IFERROR(VLOOKUP(A1640,'[2]Pivot HorizontalMRP'!$A$4:$E$2689,5,0),0)</f>
        <v>0</v>
      </c>
      <c r="O1640" s="1" t="n">
        <f aca="false">K1640+L1640</f>
        <v>10646</v>
      </c>
      <c r="P1640" s="1" t="n">
        <f aca="false">K1640+L1640+M1640+N1640</f>
        <v>10646</v>
      </c>
      <c r="Q1640" s="1" t="n">
        <f aca="false">IFERROR(VLOOKUP(A1640,'[2]Pivot HorizontalMRP'!$A$4:$F$2689,6,0),0)</f>
        <v>172</v>
      </c>
      <c r="R1640" s="1" t="n">
        <f aca="false">IFERROR(VLOOKUP(A1640,'[2]Pivot HorizontalMRP'!$A$4:$G$2689,7,0),0)</f>
        <v>154</v>
      </c>
      <c r="S1640" s="1" t="n">
        <f aca="false">IFERROR(VLOOKUP(A1640,'[2]Pivot HorizontalMRP'!$A$4:$H$2689,8,0),0)</f>
        <v>168</v>
      </c>
      <c r="T1640" s="1" t="n">
        <f aca="false">IFERROR(VLOOKUP(A1640,'[2]Pivot HorizontalMRP'!$A$4:$I$2689,9,0),0)</f>
        <v>112</v>
      </c>
      <c r="U1640" s="1" t="n">
        <f aca="false">IF(I1640="delivery",O1640-SUM(Q1640+R1640),IF(I1640="PO",P1640-SUM(Q1640:R1640)))</f>
        <v>10320</v>
      </c>
      <c r="V1640" s="81" t="n">
        <v>0.03</v>
      </c>
      <c r="W1640" s="81"/>
      <c r="X1640" s="81" t="n">
        <f aca="false">W1640-V1640</f>
        <v>-0.03</v>
      </c>
      <c r="Y1640" s="81"/>
      <c r="Z1640" s="81"/>
      <c r="AA1640" s="81" t="n">
        <v>0.0253</v>
      </c>
      <c r="AB1640" s="81"/>
      <c r="AC1640" s="81"/>
      <c r="AD1640" s="81"/>
      <c r="AE1640" s="81"/>
      <c r="AF1640" s="81"/>
      <c r="AG1640" s="81"/>
      <c r="AH1640" s="81"/>
      <c r="AI1640" s="81"/>
      <c r="AJ1640" s="81"/>
      <c r="AK1640" s="81"/>
      <c r="AL1640" s="81"/>
      <c r="AM1640" s="81"/>
      <c r="AN1640" s="81"/>
      <c r="AO1640" s="81" t="str">
        <f aca="false">D1640</f>
        <v>Sanmina</v>
      </c>
      <c r="AP1640" s="1" t="s">
        <v>3124</v>
      </c>
      <c r="AQ1640" s="1"/>
      <c r="AR1640" s="1"/>
      <c r="AS1640" s="1"/>
      <c r="AT1640" s="1"/>
      <c r="AU1640" s="1"/>
      <c r="AV1640" s="1"/>
      <c r="AW1640" s="1"/>
      <c r="AX1640" s="1"/>
      <c r="AY1640" s="1"/>
      <c r="AZ1640" s="1"/>
      <c r="BA1640" s="1"/>
      <c r="BB1640" s="1"/>
      <c r="BC1640" s="1"/>
      <c r="BD1640" s="1"/>
      <c r="BE1640" s="1"/>
      <c r="BF1640" s="1" t="s">
        <v>14668</v>
      </c>
      <c r="BG1640" s="1" t="s">
        <v>183</v>
      </c>
      <c r="BH1640" s="1"/>
      <c r="BI1640" s="1"/>
    </row>
    <row r="1641" customFormat="false" ht="12.75" hidden="false" customHeight="false" outlineLevel="0" collapsed="false">
      <c r="A1641" s="1" t="s">
        <v>4396</v>
      </c>
      <c r="B1641" s="1" t="s">
        <v>4397</v>
      </c>
      <c r="C1641" s="1" t="s">
        <v>177</v>
      </c>
      <c r="D1641" s="1" t="s">
        <v>1471</v>
      </c>
      <c r="E1641" s="1" t="s">
        <v>16090</v>
      </c>
      <c r="F1641" s="1" t="s">
        <v>16091</v>
      </c>
      <c r="G1641" s="1" t="n">
        <v>93</v>
      </c>
      <c r="H1641" s="1" t="n">
        <v>2000</v>
      </c>
      <c r="I1641" s="101" t="s">
        <v>180</v>
      </c>
      <c r="J1641" s="1"/>
      <c r="K1641" s="1" t="n">
        <f aca="false">IFERROR(VLOOKUP(A1641,'[2]Pivot HorizontalMRP'!$A$4:$B$2689,2,0),0)</f>
        <v>0</v>
      </c>
      <c r="L1641" s="1" t="n">
        <f aca="false">IFERROR(VLOOKUP(A1641,'[2]Pivot HorizontalMRP'!$A$4:$C$2689,3,0),0)</f>
        <v>265584</v>
      </c>
      <c r="M1641" s="1" t="n">
        <f aca="false">IFERROR(VLOOKUP(A1641,'[2]Pivot HorizontalMRP'!$A$4:$D$2689,0.4,0),0)</f>
        <v>0</v>
      </c>
      <c r="N1641" s="1" t="n">
        <f aca="false">IFERROR(VLOOKUP(A1641,'[2]Pivot HorizontalMRP'!$A$4:$E$2689,5,0),0)</f>
        <v>0</v>
      </c>
      <c r="O1641" s="1" t="n">
        <f aca="false">K1641+L1641</f>
        <v>265584</v>
      </c>
      <c r="P1641" s="1" t="n">
        <f aca="false">K1641+L1641+M1641+N1641</f>
        <v>265584</v>
      </c>
      <c r="Q1641" s="1" t="n">
        <f aca="false">IFERROR(VLOOKUP(A1641,'[2]Pivot HorizontalMRP'!$A$4:$F$2689,6,0),0)</f>
        <v>104148</v>
      </c>
      <c r="R1641" s="1" t="n">
        <f aca="false">IFERROR(VLOOKUP(A1641,'[2]Pivot HorizontalMRP'!$A$4:$G$2689,7,0),0)</f>
        <v>58766</v>
      </c>
      <c r="S1641" s="1" t="n">
        <f aca="false">IFERROR(VLOOKUP(A1641,'[2]Pivot HorizontalMRP'!$A$4:$H$2689,8,0),0)</f>
        <v>54420</v>
      </c>
      <c r="T1641" s="1" t="n">
        <f aca="false">IFERROR(VLOOKUP(A1641,'[2]Pivot HorizontalMRP'!$A$4:$I$2689,9,0),0)</f>
        <v>23400</v>
      </c>
      <c r="U1641" s="1" t="n">
        <f aca="false">IF(I1641="delivery",O1641-SUM(Q1641+R1641),IF(I1641="PO",P1641-SUM(Q1641:R1641)))</f>
        <v>102670</v>
      </c>
      <c r="V1641" s="81" t="n">
        <v>0.4249</v>
      </c>
      <c r="W1641" s="81"/>
      <c r="X1641" s="81" t="n">
        <f aca="false">W1641-V1641</f>
        <v>-0.4249</v>
      </c>
      <c r="Y1641" s="81"/>
      <c r="Z1641" s="81"/>
      <c r="AA1641" s="81" t="n">
        <v>0.4249</v>
      </c>
      <c r="AB1641" s="81"/>
      <c r="AC1641" s="81"/>
      <c r="AD1641" s="81"/>
      <c r="AE1641" s="81"/>
      <c r="AF1641" s="81"/>
      <c r="AG1641" s="81"/>
      <c r="AH1641" s="81"/>
      <c r="AI1641" s="81"/>
      <c r="AJ1641" s="81"/>
      <c r="AK1641" s="81"/>
      <c r="AL1641" s="81"/>
      <c r="AM1641" s="81"/>
      <c r="AN1641" s="81"/>
      <c r="AO1641" s="81" t="str">
        <f aca="false">D1641</f>
        <v>Sanmina</v>
      </c>
      <c r="AP1641" s="1" t="s">
        <v>3124</v>
      </c>
      <c r="AQ1641" s="1"/>
      <c r="AR1641" s="1"/>
      <c r="AS1641" s="1"/>
      <c r="AT1641" s="1"/>
      <c r="AU1641" s="1"/>
      <c r="AV1641" s="1"/>
      <c r="AW1641" s="1"/>
      <c r="AX1641" s="1"/>
      <c r="AY1641" s="1"/>
      <c r="AZ1641" s="1"/>
      <c r="BA1641" s="1"/>
      <c r="BB1641" s="1"/>
      <c r="BC1641" s="1"/>
      <c r="BD1641" s="1"/>
      <c r="BE1641" s="1"/>
      <c r="BF1641" s="1" t="s">
        <v>14668</v>
      </c>
      <c r="BG1641" s="1" t="s">
        <v>183</v>
      </c>
      <c r="BH1641" s="1"/>
      <c r="BI1641" s="1"/>
    </row>
    <row r="1642" customFormat="false" ht="12.75" hidden="false" customHeight="false" outlineLevel="0" collapsed="false">
      <c r="A1642" s="1" t="s">
        <v>4400</v>
      </c>
      <c r="B1642" s="1" t="s">
        <v>4401</v>
      </c>
      <c r="C1642" s="1" t="s">
        <v>177</v>
      </c>
      <c r="D1642" s="1" t="s">
        <v>1471</v>
      </c>
      <c r="E1642" s="1" t="s">
        <v>16092</v>
      </c>
      <c r="F1642" s="1" t="s">
        <v>4403</v>
      </c>
      <c r="G1642" s="1" t="n">
        <v>201</v>
      </c>
      <c r="H1642" s="1" t="n">
        <v>3000</v>
      </c>
      <c r="I1642" s="101" t="s">
        <v>188</v>
      </c>
      <c r="J1642" s="1"/>
      <c r="K1642" s="1" t="n">
        <f aca="false">IFERROR(VLOOKUP(A1642,'[2]Pivot HorizontalMRP'!$A$4:$B$2689,2,0),0)</f>
        <v>0</v>
      </c>
      <c r="L1642" s="1" t="n">
        <f aca="false">IFERROR(VLOOKUP(A1642,'[2]Pivot HorizontalMRP'!$A$4:$C$2689,3,0),0)</f>
        <v>3000</v>
      </c>
      <c r="M1642" s="1" t="n">
        <f aca="false">IFERROR(VLOOKUP(A1642,'[2]Pivot HorizontalMRP'!$A$4:$D$2689,0.4,0),0)</f>
        <v>0</v>
      </c>
      <c r="N1642" s="1" t="n">
        <f aca="false">IFERROR(VLOOKUP(A1642,'[2]Pivot HorizontalMRP'!$A$4:$E$2689,5,0),0)</f>
        <v>0</v>
      </c>
      <c r="O1642" s="1" t="n">
        <f aca="false">K1642+L1642</f>
        <v>3000</v>
      </c>
      <c r="P1642" s="1" t="n">
        <f aca="false">K1642+L1642+M1642+N1642</f>
        <v>3000</v>
      </c>
      <c r="Q1642" s="1" t="n">
        <f aca="false">IFERROR(VLOOKUP(A1642,'[2]Pivot HorizontalMRP'!$A$4:$F$2689,6,0),0)</f>
        <v>0</v>
      </c>
      <c r="R1642" s="1" t="n">
        <f aca="false">IFERROR(VLOOKUP(A1642,'[2]Pivot HorizontalMRP'!$A$4:$G$2689,7,0),0)</f>
        <v>1576</v>
      </c>
      <c r="S1642" s="1" t="n">
        <f aca="false">IFERROR(VLOOKUP(A1642,'[2]Pivot HorizontalMRP'!$A$4:$H$2689,8,0),0)</f>
        <v>987</v>
      </c>
      <c r="T1642" s="1" t="n">
        <f aca="false">IFERROR(VLOOKUP(A1642,'[2]Pivot HorizontalMRP'!$A$4:$I$2689,9,0),0)</f>
        <v>658</v>
      </c>
      <c r="U1642" s="1" t="n">
        <f aca="false">IF(I1642="delivery",O1642-SUM(Q1642+R1642),IF(I1642="PO",P1642-SUM(Q1642:R1642)))</f>
        <v>1424</v>
      </c>
      <c r="V1642" s="81" t="n">
        <v>0.007</v>
      </c>
      <c r="W1642" s="81"/>
      <c r="X1642" s="81" t="n">
        <f aca="false">W1642-V1642</f>
        <v>-0.007</v>
      </c>
      <c r="Y1642" s="81"/>
      <c r="Z1642" s="81"/>
      <c r="AA1642" s="81" t="n">
        <v>0.007</v>
      </c>
      <c r="AB1642" s="81"/>
      <c r="AC1642" s="81"/>
      <c r="AD1642" s="81"/>
      <c r="AE1642" s="81"/>
      <c r="AF1642" s="81"/>
      <c r="AG1642" s="81"/>
      <c r="AH1642" s="81"/>
      <c r="AI1642" s="81"/>
      <c r="AJ1642" s="81"/>
      <c r="AK1642" s="81"/>
      <c r="AL1642" s="81"/>
      <c r="AM1642" s="81"/>
      <c r="AN1642" s="81"/>
      <c r="AO1642" s="81" t="str">
        <f aca="false">D1642</f>
        <v>Sanmina</v>
      </c>
      <c r="AP1642" s="1" t="s">
        <v>3124</v>
      </c>
      <c r="AQ1642" s="1"/>
      <c r="AR1642" s="1"/>
      <c r="AS1642" s="1"/>
      <c r="AT1642" s="1"/>
      <c r="AU1642" s="1"/>
      <c r="AV1642" s="1"/>
      <c r="AW1642" s="1"/>
      <c r="AX1642" s="1"/>
      <c r="AY1642" s="1"/>
      <c r="AZ1642" s="1"/>
      <c r="BA1642" s="1"/>
      <c r="BB1642" s="1"/>
      <c r="BC1642" s="1"/>
      <c r="BD1642" s="1"/>
      <c r="BE1642" s="1"/>
      <c r="BF1642" s="1" t="s">
        <v>14668</v>
      </c>
      <c r="BG1642" s="1" t="s">
        <v>183</v>
      </c>
      <c r="BH1642" s="1"/>
      <c r="BI1642" s="1"/>
    </row>
    <row r="1643" customFormat="false" ht="12.75" hidden="false" customHeight="false" outlineLevel="0" collapsed="false">
      <c r="A1643" s="1" t="s">
        <v>4404</v>
      </c>
      <c r="B1643" s="1" t="s">
        <v>4405</v>
      </c>
      <c r="C1643" s="1" t="s">
        <v>177</v>
      </c>
      <c r="D1643" s="1" t="s">
        <v>1471</v>
      </c>
      <c r="E1643" s="1" t="s">
        <v>16093</v>
      </c>
      <c r="F1643" s="1" t="s">
        <v>16094</v>
      </c>
      <c r="G1643" s="1" t="n">
        <v>271</v>
      </c>
      <c r="H1643" s="1" t="n">
        <v>4000</v>
      </c>
      <c r="I1643" s="101" t="s">
        <v>180</v>
      </c>
      <c r="J1643" s="1"/>
      <c r="K1643" s="1" t="n">
        <f aca="false">IFERROR(VLOOKUP(A1643,'[2]Pivot HorizontalMRP'!$A$4:$B$2689,2,0),0)</f>
        <v>0</v>
      </c>
      <c r="L1643" s="1" t="n">
        <f aca="false">IFERROR(VLOOKUP(A1643,'[2]Pivot HorizontalMRP'!$A$4:$C$2689,3,0),0)</f>
        <v>94352</v>
      </c>
      <c r="M1643" s="1" t="n">
        <f aca="false">IFERROR(VLOOKUP(A1643,'[2]Pivot HorizontalMRP'!$A$4:$D$2689,0.4,0),0)</f>
        <v>0</v>
      </c>
      <c r="N1643" s="1" t="n">
        <f aca="false">IFERROR(VLOOKUP(A1643,'[2]Pivot HorizontalMRP'!$A$4:$E$2689,5,0),0)</f>
        <v>44000</v>
      </c>
      <c r="O1643" s="1" t="n">
        <f aca="false">K1643+L1643</f>
        <v>94352</v>
      </c>
      <c r="P1643" s="1" t="n">
        <f aca="false">K1643+L1643+M1643+N1643</f>
        <v>138352</v>
      </c>
      <c r="Q1643" s="1" t="n">
        <f aca="false">IFERROR(VLOOKUP(A1643,'[2]Pivot HorizontalMRP'!$A$4:$F$2689,6,0),0)</f>
        <v>33375</v>
      </c>
      <c r="R1643" s="1" t="n">
        <f aca="false">IFERROR(VLOOKUP(A1643,'[2]Pivot HorizontalMRP'!$A$4:$G$2689,7,0),0)</f>
        <v>29171</v>
      </c>
      <c r="S1643" s="1" t="n">
        <f aca="false">IFERROR(VLOOKUP(A1643,'[2]Pivot HorizontalMRP'!$A$4:$H$2689,8,0),0)</f>
        <v>28713</v>
      </c>
      <c r="T1643" s="1" t="n">
        <f aca="false">IFERROR(VLOOKUP(A1643,'[2]Pivot HorizontalMRP'!$A$4:$I$2689,9,0),0)</f>
        <v>20900</v>
      </c>
      <c r="U1643" s="1" t="n">
        <f aca="false">IF(I1643="delivery",O1643-SUM(Q1643+R1643),IF(I1643="PO",P1643-SUM(Q1643:R1643)))</f>
        <v>31806</v>
      </c>
      <c r="V1643" s="81" t="n">
        <v>0.00874</v>
      </c>
      <c r="W1643" s="81"/>
      <c r="X1643" s="81" t="n">
        <f aca="false">W1643-V1643</f>
        <v>-0.00874</v>
      </c>
      <c r="Y1643" s="81"/>
      <c r="Z1643" s="81"/>
      <c r="AA1643" s="81" t="n">
        <v>0.00817</v>
      </c>
      <c r="AB1643" s="81"/>
      <c r="AC1643" s="81"/>
      <c r="AD1643" s="81"/>
      <c r="AE1643" s="81"/>
      <c r="AF1643" s="81"/>
      <c r="AG1643" s="81"/>
      <c r="AH1643" s="81"/>
      <c r="AI1643" s="81"/>
      <c r="AJ1643" s="81"/>
      <c r="AK1643" s="81"/>
      <c r="AL1643" s="81"/>
      <c r="AM1643" s="81"/>
      <c r="AN1643" s="81"/>
      <c r="AO1643" s="81" t="str">
        <f aca="false">D1643</f>
        <v>Sanmina</v>
      </c>
      <c r="AP1643" s="1" t="s">
        <v>3124</v>
      </c>
      <c r="AQ1643" s="1"/>
      <c r="AR1643" s="1"/>
      <c r="AS1643" s="1"/>
      <c r="AT1643" s="1"/>
      <c r="AU1643" s="1"/>
      <c r="AV1643" s="1"/>
      <c r="AW1643" s="1"/>
      <c r="AX1643" s="1"/>
      <c r="AY1643" s="1"/>
      <c r="AZ1643" s="1"/>
      <c r="BA1643" s="1"/>
      <c r="BB1643" s="1"/>
      <c r="BC1643" s="1"/>
      <c r="BD1643" s="1"/>
      <c r="BE1643" s="1"/>
      <c r="BF1643" s="1" t="s">
        <v>14668</v>
      </c>
      <c r="BG1643" s="1" t="s">
        <v>183</v>
      </c>
      <c r="BH1643" s="1"/>
      <c r="BI1643" s="1"/>
    </row>
    <row r="1644" customFormat="false" ht="12.75" hidden="false" customHeight="false" outlineLevel="0" collapsed="false">
      <c r="A1644" s="1" t="s">
        <v>4408</v>
      </c>
      <c r="B1644" s="1" t="s">
        <v>4409</v>
      </c>
      <c r="C1644" s="1" t="s">
        <v>177</v>
      </c>
      <c r="D1644" s="1" t="s">
        <v>1471</v>
      </c>
      <c r="E1644" s="1" t="s">
        <v>16095</v>
      </c>
      <c r="F1644" s="1" t="s">
        <v>16096</v>
      </c>
      <c r="G1644" s="1" t="n">
        <v>152</v>
      </c>
      <c r="H1644" s="1" t="n">
        <v>4000</v>
      </c>
      <c r="I1644" s="101" t="s">
        <v>180</v>
      </c>
      <c r="J1644" s="1"/>
      <c r="K1644" s="1" t="n">
        <f aca="false">IFERROR(VLOOKUP(A1644,'[2]Pivot HorizontalMRP'!$A$4:$B$2689,2,0),0)</f>
        <v>0</v>
      </c>
      <c r="L1644" s="1" t="n">
        <f aca="false">IFERROR(VLOOKUP(A1644,'[2]Pivot HorizontalMRP'!$A$4:$C$2689,3,0),0)</f>
        <v>654523</v>
      </c>
      <c r="M1644" s="1" t="n">
        <f aca="false">IFERROR(VLOOKUP(A1644,'[2]Pivot HorizontalMRP'!$A$4:$D$2689,0.4,0),0)</f>
        <v>0</v>
      </c>
      <c r="N1644" s="1" t="n">
        <f aca="false">IFERROR(VLOOKUP(A1644,'[2]Pivot HorizontalMRP'!$A$4:$E$2689,5,0),0)</f>
        <v>100000</v>
      </c>
      <c r="O1644" s="1" t="n">
        <f aca="false">K1644+L1644</f>
        <v>654523</v>
      </c>
      <c r="P1644" s="1" t="n">
        <f aca="false">K1644+L1644+M1644+N1644</f>
        <v>754523</v>
      </c>
      <c r="Q1644" s="1" t="n">
        <f aca="false">IFERROR(VLOOKUP(A1644,'[2]Pivot HorizontalMRP'!$A$4:$F$2689,6,0),0)</f>
        <v>245925</v>
      </c>
      <c r="R1644" s="1" t="n">
        <f aca="false">IFERROR(VLOOKUP(A1644,'[2]Pivot HorizontalMRP'!$A$4:$G$2689,7,0),0)</f>
        <v>310313</v>
      </c>
      <c r="S1644" s="1" t="n">
        <f aca="false">IFERROR(VLOOKUP(A1644,'[2]Pivot HorizontalMRP'!$A$4:$H$2689,8,0),0)</f>
        <v>247269</v>
      </c>
      <c r="T1644" s="1" t="n">
        <f aca="false">IFERROR(VLOOKUP(A1644,'[2]Pivot HorizontalMRP'!$A$4:$I$2689,9,0),0)</f>
        <v>154110</v>
      </c>
      <c r="U1644" s="1" t="n">
        <f aca="false">IF(I1644="delivery",O1644-SUM(Q1644+R1644),IF(I1644="PO",P1644-SUM(Q1644:R1644)))</f>
        <v>98285</v>
      </c>
      <c r="V1644" s="81" t="n">
        <v>0.006</v>
      </c>
      <c r="W1644" s="81"/>
      <c r="X1644" s="81" t="n">
        <f aca="false">W1644-V1644</f>
        <v>-0.006</v>
      </c>
      <c r="Y1644" s="81"/>
      <c r="Z1644" s="81"/>
      <c r="AA1644" s="81"/>
      <c r="AB1644" s="81"/>
      <c r="AC1644" s="81"/>
      <c r="AD1644" s="81"/>
      <c r="AE1644" s="81"/>
      <c r="AF1644" s="81"/>
      <c r="AG1644" s="81"/>
      <c r="AH1644" s="81"/>
      <c r="AI1644" s="81"/>
      <c r="AJ1644" s="81"/>
      <c r="AK1644" s="81"/>
      <c r="AL1644" s="81"/>
      <c r="AM1644" s="81"/>
      <c r="AN1644" s="81"/>
      <c r="AO1644" s="81" t="str">
        <f aca="false">D1644</f>
        <v>Sanmina</v>
      </c>
      <c r="AP1644" s="1" t="s">
        <v>3124</v>
      </c>
      <c r="AQ1644" s="1"/>
      <c r="AR1644" s="1"/>
      <c r="AS1644" s="1"/>
      <c r="AT1644" s="1"/>
      <c r="AU1644" s="1"/>
      <c r="AV1644" s="1"/>
      <c r="AW1644" s="1"/>
      <c r="AX1644" s="1"/>
      <c r="AY1644" s="1"/>
      <c r="AZ1644" s="1"/>
      <c r="BA1644" s="1"/>
      <c r="BB1644" s="1"/>
      <c r="BC1644" s="1"/>
      <c r="BD1644" s="1"/>
      <c r="BE1644" s="1"/>
      <c r="BF1644" s="1" t="s">
        <v>14668</v>
      </c>
      <c r="BG1644" s="1" t="s">
        <v>183</v>
      </c>
      <c r="BH1644" s="1"/>
      <c r="BI1644" s="1"/>
    </row>
    <row r="1645" customFormat="false" ht="12.75" hidden="false" customHeight="false" outlineLevel="0" collapsed="false">
      <c r="A1645" s="1" t="s">
        <v>4412</v>
      </c>
      <c r="B1645" s="1" t="s">
        <v>4413</v>
      </c>
      <c r="C1645" s="1" t="s">
        <v>177</v>
      </c>
      <c r="D1645" s="1" t="s">
        <v>1471</v>
      </c>
      <c r="E1645" s="1" t="s">
        <v>16097</v>
      </c>
      <c r="F1645" s="1" t="s">
        <v>4415</v>
      </c>
      <c r="G1645" s="1" t="n">
        <v>152</v>
      </c>
      <c r="H1645" s="1" t="n">
        <v>1000</v>
      </c>
      <c r="I1645" s="101" t="s">
        <v>180</v>
      </c>
      <c r="J1645" s="1"/>
      <c r="K1645" s="1" t="n">
        <f aca="false">IFERROR(VLOOKUP(A1645,'[2]Pivot HorizontalMRP'!$A$4:$B$2689,2,0),0)</f>
        <v>0</v>
      </c>
      <c r="L1645" s="1" t="n">
        <f aca="false">IFERROR(VLOOKUP(A1645,'[2]Pivot HorizontalMRP'!$A$4:$C$2689,3,0),0)</f>
        <v>180164</v>
      </c>
      <c r="M1645" s="1" t="n">
        <f aca="false">IFERROR(VLOOKUP(A1645,'[2]Pivot HorizontalMRP'!$A$4:$D$2689,0.4,0),0)</f>
        <v>0</v>
      </c>
      <c r="N1645" s="1" t="n">
        <f aca="false">IFERROR(VLOOKUP(A1645,'[2]Pivot HorizontalMRP'!$A$4:$E$2689,5,0),0)</f>
        <v>50000</v>
      </c>
      <c r="O1645" s="1" t="n">
        <f aca="false">K1645+L1645</f>
        <v>180164</v>
      </c>
      <c r="P1645" s="1" t="n">
        <f aca="false">K1645+L1645+M1645+N1645</f>
        <v>230164</v>
      </c>
      <c r="Q1645" s="1" t="n">
        <f aca="false">IFERROR(VLOOKUP(A1645,'[2]Pivot HorizontalMRP'!$A$4:$F$2689,6,0),0)</f>
        <v>137456</v>
      </c>
      <c r="R1645" s="1" t="n">
        <f aca="false">IFERROR(VLOOKUP(A1645,'[2]Pivot HorizontalMRP'!$A$4:$G$2689,7,0),0)</f>
        <v>167963</v>
      </c>
      <c r="S1645" s="1" t="n">
        <f aca="false">IFERROR(VLOOKUP(A1645,'[2]Pivot HorizontalMRP'!$A$4:$H$2689,8,0),0)</f>
        <v>191854</v>
      </c>
      <c r="T1645" s="1" t="n">
        <f aca="false">IFERROR(VLOOKUP(A1645,'[2]Pivot HorizontalMRP'!$A$4:$I$2689,9,0),0)</f>
        <v>100890</v>
      </c>
      <c r="U1645" s="1" t="n">
        <f aca="false">IF(I1645="delivery",O1645-SUM(Q1645+R1645),IF(I1645="PO",P1645-SUM(Q1645:R1645)))</f>
        <v>-125255</v>
      </c>
      <c r="V1645" s="81" t="n">
        <v>0.2253</v>
      </c>
      <c r="W1645" s="81"/>
      <c r="X1645" s="81" t="n">
        <f aca="false">W1645-V1645</f>
        <v>-0.2253</v>
      </c>
      <c r="Y1645" s="81"/>
      <c r="Z1645" s="81"/>
      <c r="AA1645" s="81" t="n">
        <v>0.2153</v>
      </c>
      <c r="AB1645" s="81"/>
      <c r="AC1645" s="81"/>
      <c r="AD1645" s="81"/>
      <c r="AE1645" s="81"/>
      <c r="AF1645" s="81"/>
      <c r="AG1645" s="81"/>
      <c r="AH1645" s="81"/>
      <c r="AI1645" s="81"/>
      <c r="AJ1645" s="81"/>
      <c r="AK1645" s="81"/>
      <c r="AL1645" s="81"/>
      <c r="AM1645" s="81"/>
      <c r="AN1645" s="81"/>
      <c r="AO1645" s="81" t="str">
        <f aca="false">D1645</f>
        <v>Sanmina</v>
      </c>
      <c r="AP1645" s="1" t="s">
        <v>3124</v>
      </c>
      <c r="AQ1645" s="1"/>
      <c r="AR1645" s="1"/>
      <c r="AS1645" s="1"/>
      <c r="AT1645" s="1"/>
      <c r="AU1645" s="1"/>
      <c r="AV1645" s="1"/>
      <c r="AW1645" s="1"/>
      <c r="AX1645" s="1"/>
      <c r="AY1645" s="1"/>
      <c r="AZ1645" s="1"/>
      <c r="BA1645" s="1"/>
      <c r="BB1645" s="1"/>
      <c r="BC1645" s="1"/>
      <c r="BD1645" s="1"/>
      <c r="BE1645" s="1"/>
      <c r="BF1645" s="1" t="s">
        <v>14668</v>
      </c>
      <c r="BG1645" s="1" t="s">
        <v>183</v>
      </c>
      <c r="BH1645" s="1"/>
      <c r="BI1645" s="1"/>
    </row>
    <row r="1646" customFormat="false" ht="12.75" hidden="false" customHeight="false" outlineLevel="0" collapsed="false">
      <c r="A1646" s="1" t="s">
        <v>4416</v>
      </c>
      <c r="B1646" s="1" t="s">
        <v>4417</v>
      </c>
      <c r="C1646" s="1" t="s">
        <v>177</v>
      </c>
      <c r="D1646" s="1" t="s">
        <v>1471</v>
      </c>
      <c r="E1646" s="1" t="s">
        <v>16098</v>
      </c>
      <c r="F1646" s="1" t="s">
        <v>16099</v>
      </c>
      <c r="G1646" s="1" t="n">
        <v>172</v>
      </c>
      <c r="H1646" s="1" t="n">
        <v>10000</v>
      </c>
      <c r="I1646" s="101" t="s">
        <v>180</v>
      </c>
      <c r="J1646" s="1"/>
      <c r="K1646" s="1" t="n">
        <f aca="false">IFERROR(VLOOKUP(A1646,'[2]Pivot HorizontalMRP'!$A$4:$B$2689,2,0),0)</f>
        <v>0</v>
      </c>
      <c r="L1646" s="1" t="n">
        <f aca="false">IFERROR(VLOOKUP(A1646,'[2]Pivot HorizontalMRP'!$A$4:$C$2689,3,0),0)</f>
        <v>909578</v>
      </c>
      <c r="M1646" s="1" t="n">
        <f aca="false">IFERROR(VLOOKUP(A1646,'[2]Pivot HorizontalMRP'!$A$4:$D$2689,0.4,0),0)</f>
        <v>0</v>
      </c>
      <c r="N1646" s="1" t="n">
        <f aca="false">IFERROR(VLOOKUP(A1646,'[2]Pivot HorizontalMRP'!$A$4:$E$2689,5,0),0)</f>
        <v>1550000</v>
      </c>
      <c r="O1646" s="1" t="n">
        <f aca="false">K1646+L1646</f>
        <v>909578</v>
      </c>
      <c r="P1646" s="1" t="n">
        <f aca="false">K1646+L1646+M1646+N1646</f>
        <v>2459578</v>
      </c>
      <c r="Q1646" s="1" t="n">
        <f aca="false">IFERROR(VLOOKUP(A1646,'[2]Pivot HorizontalMRP'!$A$4:$F$2689,6,0),0)</f>
        <v>1846907</v>
      </c>
      <c r="R1646" s="1" t="n">
        <f aca="false">IFERROR(VLOOKUP(A1646,'[2]Pivot HorizontalMRP'!$A$4:$G$2689,7,0),0)</f>
        <v>2112305</v>
      </c>
      <c r="S1646" s="1" t="n">
        <f aca="false">IFERROR(VLOOKUP(A1646,'[2]Pivot HorizontalMRP'!$A$4:$H$2689,8,0),0)</f>
        <v>1725182</v>
      </c>
      <c r="T1646" s="1" t="n">
        <f aca="false">IFERROR(VLOOKUP(A1646,'[2]Pivot HorizontalMRP'!$A$4:$I$2689,9,0),0)</f>
        <v>1157816</v>
      </c>
      <c r="U1646" s="1" t="n">
        <f aca="false">IF(I1646="delivery",O1646-SUM(Q1646+R1646),IF(I1646="PO",P1646-SUM(Q1646:R1646)))</f>
        <v>-3049634</v>
      </c>
      <c r="V1646" s="81" t="n">
        <v>0.00406</v>
      </c>
      <c r="W1646" s="81"/>
      <c r="X1646" s="81" t="n">
        <f aca="false">W1646-V1646</f>
        <v>-0.00406</v>
      </c>
      <c r="Y1646" s="81"/>
      <c r="Z1646" s="81"/>
      <c r="AA1646" s="81" t="n">
        <v>0.00375</v>
      </c>
      <c r="AB1646" s="81"/>
      <c r="AC1646" s="81"/>
      <c r="AD1646" s="81"/>
      <c r="AE1646" s="81"/>
      <c r="AF1646" s="81"/>
      <c r="AG1646" s="81"/>
      <c r="AH1646" s="81"/>
      <c r="AI1646" s="81"/>
      <c r="AJ1646" s="81"/>
      <c r="AK1646" s="81"/>
      <c r="AL1646" s="81"/>
      <c r="AM1646" s="81"/>
      <c r="AN1646" s="81"/>
      <c r="AO1646" s="81" t="str">
        <f aca="false">D1646</f>
        <v>Sanmina</v>
      </c>
      <c r="AP1646" s="1" t="s">
        <v>3124</v>
      </c>
      <c r="AQ1646" s="1"/>
      <c r="AR1646" s="1"/>
      <c r="AS1646" s="1"/>
      <c r="AT1646" s="1"/>
      <c r="AU1646" s="1"/>
      <c r="AV1646" s="1"/>
      <c r="AW1646" s="1"/>
      <c r="AX1646" s="1"/>
      <c r="AY1646" s="1"/>
      <c r="AZ1646" s="1"/>
      <c r="BA1646" s="1"/>
      <c r="BB1646" s="1"/>
      <c r="BC1646" s="1"/>
      <c r="BD1646" s="1"/>
      <c r="BE1646" s="1"/>
      <c r="BF1646" s="1" t="s">
        <v>14668</v>
      </c>
      <c r="BG1646" s="1" t="s">
        <v>183</v>
      </c>
      <c r="BH1646" s="1"/>
      <c r="BI1646" s="1"/>
    </row>
    <row r="1647" customFormat="false" ht="12.75" hidden="false" customHeight="false" outlineLevel="0" collapsed="false">
      <c r="A1647" s="1" t="s">
        <v>4420</v>
      </c>
      <c r="B1647" s="1" t="s">
        <v>4421</v>
      </c>
      <c r="C1647" s="1" t="s">
        <v>177</v>
      </c>
      <c r="D1647" s="1" t="s">
        <v>1471</v>
      </c>
      <c r="E1647" s="1" t="s">
        <v>16100</v>
      </c>
      <c r="F1647" s="1" t="s">
        <v>4423</v>
      </c>
      <c r="G1647" s="1" t="n">
        <v>151</v>
      </c>
      <c r="H1647" s="1" t="n">
        <v>3000</v>
      </c>
      <c r="I1647" s="101" t="s">
        <v>180</v>
      </c>
      <c r="J1647" s="1"/>
      <c r="K1647" s="1" t="n">
        <f aca="false">IFERROR(VLOOKUP(A1647,'[2]Pivot HorizontalMRP'!$A$4:$B$2689,2,0),0)</f>
        <v>0</v>
      </c>
      <c r="L1647" s="1" t="n">
        <f aca="false">IFERROR(VLOOKUP(A1647,'[2]Pivot HorizontalMRP'!$A$4:$C$2689,3,0),0)</f>
        <v>353468</v>
      </c>
      <c r="M1647" s="1" t="n">
        <f aca="false">IFERROR(VLOOKUP(A1647,'[2]Pivot HorizontalMRP'!$A$4:$D$2689,0.4,0),0)</f>
        <v>0</v>
      </c>
      <c r="N1647" s="1" t="n">
        <f aca="false">IFERROR(VLOOKUP(A1647,'[2]Pivot HorizontalMRP'!$A$4:$E$2689,5,0),0)</f>
        <v>240000</v>
      </c>
      <c r="O1647" s="1" t="n">
        <f aca="false">K1647+L1647</f>
        <v>353468</v>
      </c>
      <c r="P1647" s="1" t="n">
        <f aca="false">K1647+L1647+M1647+N1647</f>
        <v>593468</v>
      </c>
      <c r="Q1647" s="1" t="n">
        <f aca="false">IFERROR(VLOOKUP(A1647,'[2]Pivot HorizontalMRP'!$A$4:$F$2689,6,0),0)</f>
        <v>622048</v>
      </c>
      <c r="R1647" s="1" t="n">
        <f aca="false">IFERROR(VLOOKUP(A1647,'[2]Pivot HorizontalMRP'!$A$4:$G$2689,7,0),0)</f>
        <v>273613</v>
      </c>
      <c r="S1647" s="1" t="n">
        <f aca="false">IFERROR(VLOOKUP(A1647,'[2]Pivot HorizontalMRP'!$A$4:$H$2689,8,0),0)</f>
        <v>280063</v>
      </c>
      <c r="T1647" s="1" t="n">
        <f aca="false">IFERROR(VLOOKUP(A1647,'[2]Pivot HorizontalMRP'!$A$4:$I$2689,9,0),0)</f>
        <v>174488</v>
      </c>
      <c r="U1647" s="1" t="n">
        <f aca="false">IF(I1647="delivery",O1647-SUM(Q1647+R1647),IF(I1647="PO",P1647-SUM(Q1647:R1647)))</f>
        <v>-542193</v>
      </c>
      <c r="V1647" s="81" t="n">
        <v>0.016</v>
      </c>
      <c r="W1647" s="81"/>
      <c r="X1647" s="81" t="n">
        <f aca="false">W1647-V1647</f>
        <v>-0.016</v>
      </c>
      <c r="Y1647" s="81"/>
      <c r="Z1647" s="81"/>
      <c r="AA1647" s="81" t="n">
        <v>0.01021</v>
      </c>
      <c r="AB1647" s="81"/>
      <c r="AC1647" s="81"/>
      <c r="AD1647" s="81"/>
      <c r="AE1647" s="81"/>
      <c r="AF1647" s="81"/>
      <c r="AG1647" s="81"/>
      <c r="AH1647" s="81"/>
      <c r="AI1647" s="81"/>
      <c r="AJ1647" s="81"/>
      <c r="AK1647" s="81"/>
      <c r="AL1647" s="81"/>
      <c r="AM1647" s="81"/>
      <c r="AN1647" s="81"/>
      <c r="AO1647" s="81" t="str">
        <f aca="false">D1647</f>
        <v>Sanmina</v>
      </c>
      <c r="AP1647" s="1" t="s">
        <v>3124</v>
      </c>
      <c r="AQ1647" s="1"/>
      <c r="AR1647" s="1"/>
      <c r="AS1647" s="1"/>
      <c r="AT1647" s="1"/>
      <c r="AU1647" s="1"/>
      <c r="AV1647" s="1"/>
      <c r="AW1647" s="1"/>
      <c r="AX1647" s="1"/>
      <c r="AY1647" s="1"/>
      <c r="AZ1647" s="1"/>
      <c r="BA1647" s="1"/>
      <c r="BB1647" s="1"/>
      <c r="BC1647" s="1"/>
      <c r="BD1647" s="1"/>
      <c r="BE1647" s="1"/>
      <c r="BF1647" s="1" t="s">
        <v>14668</v>
      </c>
      <c r="BG1647" s="1" t="s">
        <v>183</v>
      </c>
      <c r="BH1647" s="1"/>
      <c r="BI1647" s="1"/>
    </row>
    <row r="1648" customFormat="false" ht="12.75" hidden="false" customHeight="false" outlineLevel="0" collapsed="false">
      <c r="A1648" s="1" t="s">
        <v>4424</v>
      </c>
      <c r="B1648" s="1" t="s">
        <v>4425</v>
      </c>
      <c r="C1648" s="1" t="s">
        <v>177</v>
      </c>
      <c r="D1648" s="1" t="s">
        <v>1471</v>
      </c>
      <c r="E1648" s="1" t="s">
        <v>16101</v>
      </c>
      <c r="F1648" s="1" t="s">
        <v>4427</v>
      </c>
      <c r="G1648" s="1" t="n">
        <v>271</v>
      </c>
      <c r="H1648" s="1" t="n">
        <v>100000</v>
      </c>
      <c r="I1648" s="101" t="s">
        <v>180</v>
      </c>
      <c r="J1648" s="1"/>
      <c r="K1648" s="1" t="n">
        <f aca="false">IFERROR(VLOOKUP(A1648,'[2]Pivot HorizontalMRP'!$A$4:$B$2689,2,0),0)</f>
        <v>0</v>
      </c>
      <c r="L1648" s="1" t="n">
        <f aca="false">IFERROR(VLOOKUP(A1648,'[2]Pivot HorizontalMRP'!$A$4:$C$2689,3,0),0)</f>
        <v>25228</v>
      </c>
      <c r="M1648" s="1" t="n">
        <f aca="false">IFERROR(VLOOKUP(A1648,'[2]Pivot HorizontalMRP'!$A$4:$D$2689,0.4,0),0)</f>
        <v>0</v>
      </c>
      <c r="N1648" s="1" t="n">
        <f aca="false">IFERROR(VLOOKUP(A1648,'[2]Pivot HorizontalMRP'!$A$4:$E$2689,5,0),0)</f>
        <v>30000</v>
      </c>
      <c r="O1648" s="1" t="n">
        <f aca="false">K1648+L1648</f>
        <v>25228</v>
      </c>
      <c r="P1648" s="1" t="n">
        <f aca="false">K1648+L1648+M1648+N1648</f>
        <v>55228</v>
      </c>
      <c r="Q1648" s="1" t="n">
        <f aca="false">IFERROR(VLOOKUP(A1648,'[2]Pivot HorizontalMRP'!$A$4:$F$2689,6,0),0)</f>
        <v>9483</v>
      </c>
      <c r="R1648" s="1" t="n">
        <f aca="false">IFERROR(VLOOKUP(A1648,'[2]Pivot HorizontalMRP'!$A$4:$G$2689,7,0),0)</f>
        <v>12364</v>
      </c>
      <c r="S1648" s="1" t="n">
        <f aca="false">IFERROR(VLOOKUP(A1648,'[2]Pivot HorizontalMRP'!$A$4:$H$2689,8,0),0)</f>
        <v>8478</v>
      </c>
      <c r="T1648" s="1" t="n">
        <f aca="false">IFERROR(VLOOKUP(A1648,'[2]Pivot HorizontalMRP'!$A$4:$I$2689,9,0),0)</f>
        <v>5230</v>
      </c>
      <c r="U1648" s="1" t="n">
        <f aca="false">IF(I1648="delivery",O1648-SUM(Q1648+R1648),IF(I1648="PO",P1648-SUM(Q1648:R1648)))</f>
        <v>3381</v>
      </c>
      <c r="V1648" s="81" t="n">
        <v>0.009</v>
      </c>
      <c r="W1648" s="81"/>
      <c r="X1648" s="81" t="n">
        <f aca="false">W1648-V1648</f>
        <v>-0.009</v>
      </c>
      <c r="Y1648" s="81"/>
      <c r="Z1648" s="81"/>
      <c r="AA1648" s="81" t="n">
        <v>0.0072</v>
      </c>
      <c r="AB1648" s="81"/>
      <c r="AC1648" s="81"/>
      <c r="AD1648" s="81"/>
      <c r="AE1648" s="81"/>
      <c r="AF1648" s="81"/>
      <c r="AG1648" s="81"/>
      <c r="AH1648" s="81"/>
      <c r="AI1648" s="81"/>
      <c r="AJ1648" s="81"/>
      <c r="AK1648" s="81"/>
      <c r="AL1648" s="81"/>
      <c r="AM1648" s="81"/>
      <c r="AN1648" s="81"/>
      <c r="AO1648" s="81" t="str">
        <f aca="false">D1648</f>
        <v>Sanmina</v>
      </c>
      <c r="AP1648" s="1" t="s">
        <v>3124</v>
      </c>
      <c r="AQ1648" s="1"/>
      <c r="AR1648" s="1"/>
      <c r="AS1648" s="1"/>
      <c r="AT1648" s="1"/>
      <c r="AU1648" s="1"/>
      <c r="AV1648" s="1"/>
      <c r="AW1648" s="1"/>
      <c r="AX1648" s="1"/>
      <c r="AY1648" s="1"/>
      <c r="AZ1648" s="1"/>
      <c r="BA1648" s="1"/>
      <c r="BB1648" s="1"/>
      <c r="BC1648" s="1"/>
      <c r="BD1648" s="1"/>
      <c r="BE1648" s="1"/>
      <c r="BF1648" s="1" t="s">
        <v>14668</v>
      </c>
      <c r="BG1648" s="1" t="s">
        <v>183</v>
      </c>
      <c r="BH1648" s="1"/>
      <c r="BI1648" s="1"/>
    </row>
    <row r="1649" customFormat="false" ht="12.75" hidden="false" customHeight="false" outlineLevel="0" collapsed="false">
      <c r="A1649" s="1" t="s">
        <v>4428</v>
      </c>
      <c r="B1649" s="1" t="s">
        <v>4429</v>
      </c>
      <c r="C1649" s="1" t="s">
        <v>177</v>
      </c>
      <c r="D1649" s="1" t="s">
        <v>1471</v>
      </c>
      <c r="E1649" s="1" t="s">
        <v>16102</v>
      </c>
      <c r="F1649" s="1" t="s">
        <v>4431</v>
      </c>
      <c r="G1649" s="1" t="n">
        <v>157</v>
      </c>
      <c r="H1649" s="1" t="n">
        <v>10000</v>
      </c>
      <c r="I1649" s="101" t="s">
        <v>180</v>
      </c>
      <c r="J1649" s="1"/>
      <c r="K1649" s="1" t="n">
        <f aca="false">IFERROR(VLOOKUP(A1649,'[2]Pivot HorizontalMRP'!$A$4:$B$2689,2,0),0)</f>
        <v>0</v>
      </c>
      <c r="L1649" s="1" t="n">
        <f aca="false">IFERROR(VLOOKUP(A1649,'[2]Pivot HorizontalMRP'!$A$4:$C$2689,3,0),0)</f>
        <v>18843</v>
      </c>
      <c r="M1649" s="1" t="n">
        <f aca="false">IFERROR(VLOOKUP(A1649,'[2]Pivot HorizontalMRP'!$A$4:$D$2689,0.4,0),0)</f>
        <v>0</v>
      </c>
      <c r="N1649" s="1" t="n">
        <f aca="false">IFERROR(VLOOKUP(A1649,'[2]Pivot HorizontalMRP'!$A$4:$E$2689,5,0),0)</f>
        <v>20000</v>
      </c>
      <c r="O1649" s="1" t="n">
        <f aca="false">K1649+L1649</f>
        <v>18843</v>
      </c>
      <c r="P1649" s="1" t="n">
        <f aca="false">K1649+L1649+M1649+N1649</f>
        <v>38843</v>
      </c>
      <c r="Q1649" s="1" t="n">
        <f aca="false">IFERROR(VLOOKUP(A1649,'[2]Pivot HorizontalMRP'!$A$4:$F$2689,6,0),0)</f>
        <v>3816</v>
      </c>
      <c r="R1649" s="1" t="n">
        <f aca="false">IFERROR(VLOOKUP(A1649,'[2]Pivot HorizontalMRP'!$A$4:$G$2689,7,0),0)</f>
        <v>5437</v>
      </c>
      <c r="S1649" s="1" t="n">
        <f aca="false">IFERROR(VLOOKUP(A1649,'[2]Pivot HorizontalMRP'!$A$4:$H$2689,8,0),0)</f>
        <v>3756</v>
      </c>
      <c r="T1649" s="1" t="n">
        <f aca="false">IFERROR(VLOOKUP(A1649,'[2]Pivot HorizontalMRP'!$A$4:$I$2689,9,0),0)</f>
        <v>2345</v>
      </c>
      <c r="U1649" s="1" t="n">
        <f aca="false">IF(I1649="delivery",O1649-SUM(Q1649+R1649),IF(I1649="PO",P1649-SUM(Q1649:R1649)))</f>
        <v>9590</v>
      </c>
      <c r="V1649" s="81" t="n">
        <v>0.0026</v>
      </c>
      <c r="W1649" s="81"/>
      <c r="X1649" s="81" t="n">
        <f aca="false">W1649-V1649</f>
        <v>-0.0026</v>
      </c>
      <c r="Y1649" s="81"/>
      <c r="Z1649" s="81"/>
      <c r="AA1649" s="81" t="n">
        <v>0.0026</v>
      </c>
      <c r="AB1649" s="81"/>
      <c r="AC1649" s="81"/>
      <c r="AD1649" s="81"/>
      <c r="AE1649" s="81"/>
      <c r="AF1649" s="81"/>
      <c r="AG1649" s="81"/>
      <c r="AH1649" s="81"/>
      <c r="AI1649" s="81"/>
      <c r="AJ1649" s="81"/>
      <c r="AK1649" s="81"/>
      <c r="AL1649" s="81"/>
      <c r="AM1649" s="81"/>
      <c r="AN1649" s="81"/>
      <c r="AO1649" s="81" t="str">
        <f aca="false">D1649</f>
        <v>Sanmina</v>
      </c>
      <c r="AP1649" s="1" t="s">
        <v>3124</v>
      </c>
      <c r="AQ1649" s="1"/>
      <c r="AR1649" s="1"/>
      <c r="AS1649" s="1"/>
      <c r="AT1649" s="1"/>
      <c r="AU1649" s="1"/>
      <c r="AV1649" s="1"/>
      <c r="AW1649" s="1"/>
      <c r="AX1649" s="1"/>
      <c r="AY1649" s="1"/>
      <c r="AZ1649" s="1"/>
      <c r="BA1649" s="1"/>
      <c r="BB1649" s="1"/>
      <c r="BC1649" s="1"/>
      <c r="BD1649" s="1"/>
      <c r="BE1649" s="1"/>
      <c r="BF1649" s="1" t="s">
        <v>14668</v>
      </c>
      <c r="BG1649" s="1" t="s">
        <v>183</v>
      </c>
      <c r="BH1649" s="1"/>
      <c r="BI1649" s="1"/>
    </row>
    <row r="1650" customFormat="false" ht="12.75" hidden="false" customHeight="false" outlineLevel="0" collapsed="false">
      <c r="A1650" s="1" t="s">
        <v>4432</v>
      </c>
      <c r="B1650" s="1" t="s">
        <v>4433</v>
      </c>
      <c r="C1650" s="1" t="s">
        <v>177</v>
      </c>
      <c r="D1650" s="1" t="s">
        <v>1471</v>
      </c>
      <c r="E1650" s="1" t="s">
        <v>16103</v>
      </c>
      <c r="F1650" s="1" t="s">
        <v>4435</v>
      </c>
      <c r="G1650" s="1" t="n">
        <v>271</v>
      </c>
      <c r="H1650" s="1" t="n">
        <v>10000</v>
      </c>
      <c r="I1650" s="101" t="s">
        <v>180</v>
      </c>
      <c r="J1650" s="1"/>
      <c r="K1650" s="1" t="n">
        <f aca="false">IFERROR(VLOOKUP(A1650,'[2]Pivot HorizontalMRP'!$A$4:$B$2689,2,0),0)</f>
        <v>0</v>
      </c>
      <c r="L1650" s="1" t="n">
        <f aca="false">IFERROR(VLOOKUP(A1650,'[2]Pivot HorizontalMRP'!$A$4:$C$2689,3,0),0)</f>
        <v>39636</v>
      </c>
      <c r="M1650" s="1" t="n">
        <f aca="false">IFERROR(VLOOKUP(A1650,'[2]Pivot HorizontalMRP'!$A$4:$D$2689,0.4,0),0)</f>
        <v>0</v>
      </c>
      <c r="N1650" s="1" t="n">
        <f aca="false">IFERROR(VLOOKUP(A1650,'[2]Pivot HorizontalMRP'!$A$4:$E$2689,5,0),0)</f>
        <v>0</v>
      </c>
      <c r="O1650" s="1" t="n">
        <f aca="false">K1650+L1650</f>
        <v>39636</v>
      </c>
      <c r="P1650" s="1" t="n">
        <f aca="false">K1650+L1650+M1650+N1650</f>
        <v>39636</v>
      </c>
      <c r="Q1650" s="1" t="n">
        <f aca="false">IFERROR(VLOOKUP(A1650,'[2]Pivot HorizontalMRP'!$A$4:$F$2689,6,0),0)</f>
        <v>8365</v>
      </c>
      <c r="R1650" s="1" t="n">
        <f aca="false">IFERROR(VLOOKUP(A1650,'[2]Pivot HorizontalMRP'!$A$4:$G$2689,7,0),0)</f>
        <v>6972</v>
      </c>
      <c r="S1650" s="1" t="n">
        <f aca="false">IFERROR(VLOOKUP(A1650,'[2]Pivot HorizontalMRP'!$A$4:$H$2689,8,0),0)</f>
        <v>11827</v>
      </c>
      <c r="T1650" s="1" t="n">
        <f aca="false">IFERROR(VLOOKUP(A1650,'[2]Pivot HorizontalMRP'!$A$4:$I$2689,9,0),0)</f>
        <v>5073</v>
      </c>
      <c r="U1650" s="1" t="n">
        <f aca="false">IF(I1650="delivery",O1650-SUM(Q1650+R1650),IF(I1650="PO",P1650-SUM(Q1650:R1650)))</f>
        <v>24299</v>
      </c>
      <c r="V1650" s="81" t="n">
        <v>0.0035</v>
      </c>
      <c r="W1650" s="81"/>
      <c r="X1650" s="81" t="n">
        <f aca="false">W1650-V1650</f>
        <v>-0.0035</v>
      </c>
      <c r="Y1650" s="81"/>
      <c r="Z1650" s="81"/>
      <c r="AA1650" s="81" t="n">
        <v>0.00841</v>
      </c>
      <c r="AB1650" s="81"/>
      <c r="AC1650" s="81"/>
      <c r="AD1650" s="81"/>
      <c r="AE1650" s="81"/>
      <c r="AF1650" s="81"/>
      <c r="AG1650" s="81"/>
      <c r="AH1650" s="81"/>
      <c r="AI1650" s="81"/>
      <c r="AJ1650" s="81"/>
      <c r="AK1650" s="81"/>
      <c r="AL1650" s="81"/>
      <c r="AM1650" s="81"/>
      <c r="AN1650" s="81"/>
      <c r="AO1650" s="81" t="str">
        <f aca="false">D1650</f>
        <v>Sanmina</v>
      </c>
      <c r="AP1650" s="1" t="s">
        <v>3124</v>
      </c>
      <c r="AQ1650" s="1"/>
      <c r="AR1650" s="1"/>
      <c r="AS1650" s="1"/>
      <c r="AT1650" s="1"/>
      <c r="AU1650" s="1"/>
      <c r="AV1650" s="1"/>
      <c r="AW1650" s="1"/>
      <c r="AX1650" s="1"/>
      <c r="AY1650" s="1"/>
      <c r="AZ1650" s="1"/>
      <c r="BA1650" s="1"/>
      <c r="BB1650" s="1"/>
      <c r="BC1650" s="1"/>
      <c r="BD1650" s="1"/>
      <c r="BE1650" s="1"/>
      <c r="BF1650" s="1" t="s">
        <v>14668</v>
      </c>
      <c r="BG1650" s="1" t="s">
        <v>183</v>
      </c>
      <c r="BH1650" s="1"/>
      <c r="BI1650" s="1"/>
    </row>
    <row r="1651" customFormat="false" ht="12.75" hidden="false" customHeight="false" outlineLevel="0" collapsed="false">
      <c r="A1651" s="1" t="s">
        <v>4436</v>
      </c>
      <c r="B1651" s="1" t="s">
        <v>4437</v>
      </c>
      <c r="C1651" s="1" t="s">
        <v>177</v>
      </c>
      <c r="D1651" s="1" t="s">
        <v>1471</v>
      </c>
      <c r="E1651" s="1" t="s">
        <v>15939</v>
      </c>
      <c r="F1651" s="1" t="s">
        <v>4439</v>
      </c>
      <c r="G1651" s="1" t="n">
        <v>152</v>
      </c>
      <c r="H1651" s="1" t="n">
        <v>2500</v>
      </c>
      <c r="I1651" s="101" t="s">
        <v>180</v>
      </c>
      <c r="J1651" s="1"/>
      <c r="K1651" s="1" t="n">
        <f aca="false">IFERROR(VLOOKUP(A1651,'[2]Pivot HorizontalMRP'!$A$4:$B$2689,2,0),0)</f>
        <v>0</v>
      </c>
      <c r="L1651" s="1" t="n">
        <f aca="false">IFERROR(VLOOKUP(A1651,'[2]Pivot HorizontalMRP'!$A$4:$C$2689,3,0),0)</f>
        <v>10612</v>
      </c>
      <c r="M1651" s="1" t="n">
        <f aca="false">IFERROR(VLOOKUP(A1651,'[2]Pivot HorizontalMRP'!$A$4:$D$2689,0.4,0),0)</f>
        <v>0</v>
      </c>
      <c r="N1651" s="1" t="n">
        <f aca="false">IFERROR(VLOOKUP(A1651,'[2]Pivot HorizontalMRP'!$A$4:$E$2689,5,0),0)</f>
        <v>20500</v>
      </c>
      <c r="O1651" s="1" t="n">
        <f aca="false">K1651+L1651</f>
        <v>10612</v>
      </c>
      <c r="P1651" s="1" t="n">
        <f aca="false">K1651+L1651+M1651+N1651</f>
        <v>31112</v>
      </c>
      <c r="Q1651" s="1" t="n">
        <f aca="false">IFERROR(VLOOKUP(A1651,'[2]Pivot HorizontalMRP'!$A$4:$F$2689,6,0),0)</f>
        <v>20330</v>
      </c>
      <c r="R1651" s="1" t="n">
        <f aca="false">IFERROR(VLOOKUP(A1651,'[2]Pivot HorizontalMRP'!$A$4:$G$2689,7,0),0)</f>
        <v>16764</v>
      </c>
      <c r="S1651" s="1" t="n">
        <f aca="false">IFERROR(VLOOKUP(A1651,'[2]Pivot HorizontalMRP'!$A$4:$H$2689,8,0),0)</f>
        <v>16686</v>
      </c>
      <c r="T1651" s="1" t="n">
        <f aca="false">IFERROR(VLOOKUP(A1651,'[2]Pivot HorizontalMRP'!$A$4:$I$2689,9,0),0)</f>
        <v>10936</v>
      </c>
      <c r="U1651" s="1" t="n">
        <f aca="false">IF(I1651="delivery",O1651-SUM(Q1651+R1651),IF(I1651="PO",P1651-SUM(Q1651:R1651)))</f>
        <v>-26482</v>
      </c>
      <c r="V1651" s="81" t="n">
        <v>0.379</v>
      </c>
      <c r="W1651" s="81"/>
      <c r="X1651" s="81" t="n">
        <f aca="false">W1651-V1651</f>
        <v>-0.379</v>
      </c>
      <c r="Y1651" s="81"/>
      <c r="Z1651" s="81"/>
      <c r="AA1651" s="81" t="n">
        <v>0.6</v>
      </c>
      <c r="AB1651" s="81"/>
      <c r="AC1651" s="81"/>
      <c r="AD1651" s="81"/>
      <c r="AE1651" s="81"/>
      <c r="AF1651" s="81"/>
      <c r="AG1651" s="81"/>
      <c r="AH1651" s="81"/>
      <c r="AI1651" s="81"/>
      <c r="AJ1651" s="81"/>
      <c r="AK1651" s="81"/>
      <c r="AL1651" s="81"/>
      <c r="AM1651" s="81"/>
      <c r="AN1651" s="81"/>
      <c r="AO1651" s="81" t="str">
        <f aca="false">D1651</f>
        <v>Sanmina</v>
      </c>
      <c r="AP1651" s="1" t="s">
        <v>3124</v>
      </c>
      <c r="AQ1651" s="1"/>
      <c r="AR1651" s="1"/>
      <c r="AS1651" s="1"/>
      <c r="AT1651" s="1"/>
      <c r="AU1651" s="1"/>
      <c r="AV1651" s="1"/>
      <c r="AW1651" s="1"/>
      <c r="AX1651" s="1"/>
      <c r="AY1651" s="1"/>
      <c r="AZ1651" s="1"/>
      <c r="BA1651" s="1"/>
      <c r="BB1651" s="1"/>
      <c r="BC1651" s="1"/>
      <c r="BD1651" s="1"/>
      <c r="BE1651" s="1"/>
      <c r="BF1651" s="1" t="s">
        <v>14668</v>
      </c>
      <c r="BG1651" s="1" t="s">
        <v>183</v>
      </c>
      <c r="BH1651" s="1"/>
      <c r="BI1651" s="1"/>
    </row>
    <row r="1652" customFormat="false" ht="12.75" hidden="false" customHeight="false" outlineLevel="0" collapsed="false">
      <c r="A1652" s="1" t="s">
        <v>4440</v>
      </c>
      <c r="B1652" s="1" t="s">
        <v>4441</v>
      </c>
      <c r="C1652" s="1" t="s">
        <v>177</v>
      </c>
      <c r="D1652" s="1" t="s">
        <v>1471</v>
      </c>
      <c r="E1652" s="1" t="s">
        <v>16104</v>
      </c>
      <c r="F1652" s="1" t="s">
        <v>4443</v>
      </c>
      <c r="G1652" s="1" t="n">
        <v>91</v>
      </c>
      <c r="H1652" s="1" t="n">
        <v>3500</v>
      </c>
      <c r="I1652" s="101" t="s">
        <v>180</v>
      </c>
      <c r="J1652" s="1"/>
      <c r="K1652" s="1" t="n">
        <f aca="false">IFERROR(VLOOKUP(A1652,'[2]Pivot HorizontalMRP'!$A$4:$B$2689,2,0),0)</f>
        <v>0</v>
      </c>
      <c r="L1652" s="1" t="n">
        <f aca="false">IFERROR(VLOOKUP(A1652,'[2]Pivot HorizontalMRP'!$A$4:$C$2689,3,0),0)</f>
        <v>416345</v>
      </c>
      <c r="M1652" s="1" t="n">
        <f aca="false">IFERROR(VLOOKUP(A1652,'[2]Pivot HorizontalMRP'!$A$4:$D$2689,0.4,0),0)</f>
        <v>0</v>
      </c>
      <c r="N1652" s="1" t="n">
        <f aca="false">IFERROR(VLOOKUP(A1652,'[2]Pivot HorizontalMRP'!$A$4:$E$2689,5,0),0)</f>
        <v>45500</v>
      </c>
      <c r="O1652" s="1" t="n">
        <f aca="false">K1652+L1652</f>
        <v>416345</v>
      </c>
      <c r="P1652" s="1" t="n">
        <f aca="false">K1652+L1652+M1652+N1652</f>
        <v>461845</v>
      </c>
      <c r="Q1652" s="1" t="n">
        <f aca="false">IFERROR(VLOOKUP(A1652,'[2]Pivot HorizontalMRP'!$A$4:$F$2689,6,0),0)</f>
        <v>482655</v>
      </c>
      <c r="R1652" s="1" t="n">
        <f aca="false">IFERROR(VLOOKUP(A1652,'[2]Pivot HorizontalMRP'!$A$4:$G$2689,7,0),0)</f>
        <v>387098</v>
      </c>
      <c r="S1652" s="1" t="n">
        <f aca="false">IFERROR(VLOOKUP(A1652,'[2]Pivot HorizontalMRP'!$A$4:$H$2689,8,0),0)</f>
        <v>491324</v>
      </c>
      <c r="T1652" s="1" t="n">
        <f aca="false">IFERROR(VLOOKUP(A1652,'[2]Pivot HorizontalMRP'!$A$4:$I$2689,9,0),0)</f>
        <v>270377</v>
      </c>
      <c r="U1652" s="1" t="n">
        <f aca="false">IF(I1652="delivery",O1652-SUM(Q1652+R1652),IF(I1652="PO",P1652-SUM(Q1652:R1652)))</f>
        <v>-453408</v>
      </c>
      <c r="V1652" s="81" t="n">
        <v>0.35</v>
      </c>
      <c r="W1652" s="81"/>
      <c r="X1652" s="81" t="n">
        <f aca="false">W1652-V1652</f>
        <v>-0.35</v>
      </c>
      <c r="Y1652" s="81"/>
      <c r="Z1652" s="81"/>
      <c r="AA1652" s="81" t="n">
        <v>0.35</v>
      </c>
      <c r="AB1652" s="81"/>
      <c r="AC1652" s="81"/>
      <c r="AD1652" s="81"/>
      <c r="AE1652" s="81"/>
      <c r="AF1652" s="81"/>
      <c r="AG1652" s="81"/>
      <c r="AH1652" s="81"/>
      <c r="AI1652" s="81"/>
      <c r="AJ1652" s="81"/>
      <c r="AK1652" s="81"/>
      <c r="AL1652" s="81"/>
      <c r="AM1652" s="81"/>
      <c r="AN1652" s="81"/>
      <c r="AO1652" s="81" t="str">
        <f aca="false">D1652</f>
        <v>Sanmina</v>
      </c>
      <c r="AP1652" s="1" t="s">
        <v>3124</v>
      </c>
      <c r="AQ1652" s="1"/>
      <c r="AR1652" s="1"/>
      <c r="AS1652" s="1"/>
      <c r="AT1652" s="1"/>
      <c r="AU1652" s="1"/>
      <c r="AV1652" s="1"/>
      <c r="AW1652" s="1"/>
      <c r="AX1652" s="1"/>
      <c r="AY1652" s="1"/>
      <c r="AZ1652" s="1"/>
      <c r="BA1652" s="1"/>
      <c r="BB1652" s="1"/>
      <c r="BC1652" s="1"/>
      <c r="BD1652" s="1"/>
      <c r="BE1652" s="1"/>
      <c r="BF1652" s="1" t="s">
        <v>14668</v>
      </c>
      <c r="BG1652" s="1" t="s">
        <v>183</v>
      </c>
      <c r="BH1652" s="1"/>
      <c r="BI1652" s="1"/>
    </row>
    <row r="1653" customFormat="false" ht="12.75" hidden="false" customHeight="false" outlineLevel="0" collapsed="false">
      <c r="A1653" s="1" t="s">
        <v>16105</v>
      </c>
      <c r="B1653" s="1" t="s">
        <v>16106</v>
      </c>
      <c r="C1653" s="1" t="s">
        <v>177</v>
      </c>
      <c r="D1653" s="1" t="s">
        <v>1471</v>
      </c>
      <c r="E1653" s="1" t="s">
        <v>16107</v>
      </c>
      <c r="F1653" s="1" t="s">
        <v>16108</v>
      </c>
      <c r="G1653" s="1" t="n">
        <v>55</v>
      </c>
      <c r="H1653" s="1" t="n">
        <v>1</v>
      </c>
      <c r="I1653" s="101" t="s">
        <v>180</v>
      </c>
      <c r="J1653" s="1"/>
      <c r="K1653" s="1" t="n">
        <f aca="false">IFERROR(VLOOKUP(A1653,'[2]Pivot HorizontalMRP'!$A$4:$B$2689,2,0),0)</f>
        <v>0</v>
      </c>
      <c r="L1653" s="1" t="n">
        <f aca="false">IFERROR(VLOOKUP(A1653,'[2]Pivot HorizontalMRP'!$A$4:$C$2689,3,0),0)</f>
        <v>0</v>
      </c>
      <c r="M1653" s="1" t="n">
        <f aca="false">IFERROR(VLOOKUP(A1653,'[2]Pivot HorizontalMRP'!$A$4:$D$2689,0.4,0),0)</f>
        <v>0</v>
      </c>
      <c r="N1653" s="1" t="n">
        <f aca="false">IFERROR(VLOOKUP(A1653,'[2]Pivot HorizontalMRP'!$A$4:$E$2689,5,0),0)</f>
        <v>0</v>
      </c>
      <c r="O1653" s="1" t="n">
        <f aca="false">K1653+L1653</f>
        <v>0</v>
      </c>
      <c r="P1653" s="1" t="n">
        <f aca="false">K1653+L1653+M1653+N1653</f>
        <v>0</v>
      </c>
      <c r="Q1653" s="1" t="n">
        <f aca="false">IFERROR(VLOOKUP(A1653,'[2]Pivot HorizontalMRP'!$A$4:$F$2689,6,0),0)</f>
        <v>0</v>
      </c>
      <c r="R1653" s="1" t="n">
        <f aca="false">IFERROR(VLOOKUP(A1653,'[2]Pivot HorizontalMRP'!$A$4:$G$2689,7,0),0)</f>
        <v>480</v>
      </c>
      <c r="S1653" s="1" t="n">
        <f aca="false">IFERROR(VLOOKUP(A1653,'[2]Pivot HorizontalMRP'!$A$4:$H$2689,8,0),0)</f>
        <v>5280</v>
      </c>
      <c r="T1653" s="1" t="n">
        <f aca="false">IFERROR(VLOOKUP(A1653,'[2]Pivot HorizontalMRP'!$A$4:$I$2689,9,0),0)</f>
        <v>1920</v>
      </c>
      <c r="U1653" s="1" t="n">
        <f aca="false">IF(I1653="delivery",O1653-SUM(Q1653+R1653),IF(I1653="PO",P1653-SUM(Q1653:R1653)))</f>
        <v>-480</v>
      </c>
      <c r="V1653" s="81" t="n">
        <v>1E-005</v>
      </c>
      <c r="W1653" s="81"/>
      <c r="X1653" s="81" t="n">
        <f aca="false">W1653-V1653</f>
        <v>-1E-005</v>
      </c>
      <c r="Y1653" s="81"/>
      <c r="Z1653" s="81"/>
      <c r="AA1653" s="81"/>
      <c r="AB1653" s="81"/>
      <c r="AC1653" s="81"/>
      <c r="AD1653" s="81"/>
      <c r="AE1653" s="81"/>
      <c r="AF1653" s="81"/>
      <c r="AG1653" s="81"/>
      <c r="AH1653" s="81"/>
      <c r="AI1653" s="81"/>
      <c r="AJ1653" s="81"/>
      <c r="AK1653" s="81"/>
      <c r="AL1653" s="81"/>
      <c r="AM1653" s="81"/>
      <c r="AN1653" s="81"/>
      <c r="AO1653" s="81" t="str">
        <f aca="false">D1653</f>
        <v>Sanmina</v>
      </c>
      <c r="AP1653" s="102" t="s">
        <v>3124</v>
      </c>
      <c r="AQ1653" s="1"/>
      <c r="AR1653" s="1"/>
      <c r="AS1653" s="1"/>
      <c r="AT1653" s="1"/>
      <c r="AU1653" s="1"/>
      <c r="AV1653" s="1"/>
      <c r="AW1653" s="1"/>
      <c r="AX1653" s="1"/>
      <c r="AY1653" s="1"/>
      <c r="AZ1653" s="1"/>
      <c r="BA1653" s="1"/>
      <c r="BB1653" s="1"/>
      <c r="BC1653" s="1"/>
      <c r="BD1653" s="1"/>
      <c r="BE1653" s="1"/>
      <c r="BF1653" s="1" t="s">
        <v>10540</v>
      </c>
      <c r="BG1653" s="1" t="s">
        <v>183</v>
      </c>
      <c r="BH1653" s="1"/>
      <c r="BI1653" s="1"/>
    </row>
    <row r="1654" customFormat="false" ht="12.75" hidden="false" customHeight="false" outlineLevel="0" collapsed="false">
      <c r="A1654" s="1" t="s">
        <v>4444</v>
      </c>
      <c r="B1654" s="1" t="s">
        <v>4445</v>
      </c>
      <c r="C1654" s="1" t="s">
        <v>177</v>
      </c>
      <c r="D1654" s="1" t="s">
        <v>1471</v>
      </c>
      <c r="E1654" s="1" t="s">
        <v>16109</v>
      </c>
      <c r="F1654" s="1" t="s">
        <v>4447</v>
      </c>
      <c r="G1654" s="1" t="n">
        <v>152</v>
      </c>
      <c r="H1654" s="1" t="n">
        <v>3000</v>
      </c>
      <c r="I1654" s="101" t="s">
        <v>180</v>
      </c>
      <c r="J1654" s="1"/>
      <c r="K1654" s="1" t="n">
        <f aca="false">IFERROR(VLOOKUP(A1654,'[2]Pivot HorizontalMRP'!$A$4:$B$2689,2,0),0)</f>
        <v>0</v>
      </c>
      <c r="L1654" s="1" t="n">
        <f aca="false">IFERROR(VLOOKUP(A1654,'[2]Pivot HorizontalMRP'!$A$4:$C$2689,3,0),0)</f>
        <v>103552</v>
      </c>
      <c r="M1654" s="1" t="n">
        <f aca="false">IFERROR(VLOOKUP(A1654,'[2]Pivot HorizontalMRP'!$A$4:$D$2689,0.4,0),0)</f>
        <v>0</v>
      </c>
      <c r="N1654" s="1" t="n">
        <f aca="false">IFERROR(VLOOKUP(A1654,'[2]Pivot HorizontalMRP'!$A$4:$E$2689,5,0),0)</f>
        <v>139000</v>
      </c>
      <c r="O1654" s="1" t="n">
        <f aca="false">K1654+L1654</f>
        <v>103552</v>
      </c>
      <c r="P1654" s="1" t="n">
        <f aca="false">K1654+L1654+M1654+N1654</f>
        <v>242552</v>
      </c>
      <c r="Q1654" s="1" t="n">
        <f aca="false">IFERROR(VLOOKUP(A1654,'[2]Pivot HorizontalMRP'!$A$4:$F$2689,6,0),0)</f>
        <v>205525</v>
      </c>
      <c r="R1654" s="1" t="n">
        <f aca="false">IFERROR(VLOOKUP(A1654,'[2]Pivot HorizontalMRP'!$A$4:$G$2689,7,0),0)</f>
        <v>205498</v>
      </c>
      <c r="S1654" s="1" t="n">
        <f aca="false">IFERROR(VLOOKUP(A1654,'[2]Pivot HorizontalMRP'!$A$4:$H$2689,8,0),0)</f>
        <v>284375</v>
      </c>
      <c r="T1654" s="1" t="n">
        <f aca="false">IFERROR(VLOOKUP(A1654,'[2]Pivot HorizontalMRP'!$A$4:$I$2689,9,0),0)</f>
        <v>144975</v>
      </c>
      <c r="U1654" s="1" t="n">
        <f aca="false">IF(I1654="delivery",O1654-SUM(Q1654+R1654),IF(I1654="PO",P1654-SUM(Q1654:R1654)))</f>
        <v>-307471</v>
      </c>
      <c r="V1654" s="81" t="n">
        <v>0.3511</v>
      </c>
      <c r="W1654" s="81"/>
      <c r="X1654" s="81" t="n">
        <f aca="false">W1654-V1654</f>
        <v>-0.3511</v>
      </c>
      <c r="Y1654" s="81"/>
      <c r="Z1654" s="81"/>
      <c r="AA1654" s="81" t="n">
        <v>0.3511</v>
      </c>
      <c r="AB1654" s="81"/>
      <c r="AC1654" s="81"/>
      <c r="AD1654" s="81"/>
      <c r="AE1654" s="81"/>
      <c r="AF1654" s="81"/>
      <c r="AG1654" s="81"/>
      <c r="AH1654" s="81"/>
      <c r="AI1654" s="81"/>
      <c r="AJ1654" s="81"/>
      <c r="AK1654" s="81"/>
      <c r="AL1654" s="81"/>
      <c r="AM1654" s="81"/>
      <c r="AN1654" s="81"/>
      <c r="AO1654" s="81" t="str">
        <f aca="false">D1654</f>
        <v>Sanmina</v>
      </c>
      <c r="AP1654" s="1" t="s">
        <v>3124</v>
      </c>
      <c r="AQ1654" s="1"/>
      <c r="AR1654" s="1"/>
      <c r="AS1654" s="1"/>
      <c r="AT1654" s="1"/>
      <c r="AU1654" s="1"/>
      <c r="AV1654" s="1"/>
      <c r="AW1654" s="1"/>
      <c r="AX1654" s="1"/>
      <c r="AY1654" s="1"/>
      <c r="AZ1654" s="1"/>
      <c r="BA1654" s="1"/>
      <c r="BB1654" s="1"/>
      <c r="BC1654" s="1"/>
      <c r="BD1654" s="1"/>
      <c r="BE1654" s="1"/>
      <c r="BF1654" s="1" t="s">
        <v>14668</v>
      </c>
      <c r="BG1654" s="1" t="s">
        <v>183</v>
      </c>
      <c r="BH1654" s="1"/>
      <c r="BI1654" s="1"/>
    </row>
    <row r="1655" customFormat="false" ht="12.75" hidden="false" customHeight="false" outlineLevel="0" collapsed="false">
      <c r="A1655" s="1" t="s">
        <v>4448</v>
      </c>
      <c r="B1655" s="1" t="s">
        <v>4449</v>
      </c>
      <c r="C1655" s="1" t="s">
        <v>177</v>
      </c>
      <c r="D1655" s="1" t="s">
        <v>1471</v>
      </c>
      <c r="E1655" s="1" t="s">
        <v>16110</v>
      </c>
      <c r="F1655" s="1" t="s">
        <v>4451</v>
      </c>
      <c r="G1655" s="1" t="n">
        <v>141</v>
      </c>
      <c r="H1655" s="1" t="n">
        <v>1000</v>
      </c>
      <c r="I1655" s="101" t="s">
        <v>180</v>
      </c>
      <c r="J1655" s="1"/>
      <c r="K1655" s="1" t="n">
        <f aca="false">IFERROR(VLOOKUP(A1655,'[2]Pivot HorizontalMRP'!$A$4:$B$2689,2,0),0)</f>
        <v>0</v>
      </c>
      <c r="L1655" s="1" t="n">
        <f aca="false">IFERROR(VLOOKUP(A1655,'[2]Pivot HorizontalMRP'!$A$4:$C$2689,3,0),0)</f>
        <v>40408</v>
      </c>
      <c r="M1655" s="1" t="n">
        <f aca="false">IFERROR(VLOOKUP(A1655,'[2]Pivot HorizontalMRP'!$A$4:$D$2689,0.4,0),0)</f>
        <v>0</v>
      </c>
      <c r="N1655" s="1" t="n">
        <f aca="false">IFERROR(VLOOKUP(A1655,'[2]Pivot HorizontalMRP'!$A$4:$E$2689,5,0),0)</f>
        <v>20000</v>
      </c>
      <c r="O1655" s="1" t="n">
        <f aca="false">K1655+L1655</f>
        <v>40408</v>
      </c>
      <c r="P1655" s="1" t="n">
        <f aca="false">K1655+L1655+M1655+N1655</f>
        <v>60408</v>
      </c>
      <c r="Q1655" s="1" t="n">
        <f aca="false">IFERROR(VLOOKUP(A1655,'[2]Pivot HorizontalMRP'!$A$4:$F$2689,6,0),0)</f>
        <v>34451</v>
      </c>
      <c r="R1655" s="1" t="n">
        <f aca="false">IFERROR(VLOOKUP(A1655,'[2]Pivot HorizontalMRP'!$A$4:$G$2689,7,0),0)</f>
        <v>35480</v>
      </c>
      <c r="S1655" s="1" t="n">
        <f aca="false">IFERROR(VLOOKUP(A1655,'[2]Pivot HorizontalMRP'!$A$4:$H$2689,8,0),0)</f>
        <v>44649</v>
      </c>
      <c r="T1655" s="1" t="n">
        <f aca="false">IFERROR(VLOOKUP(A1655,'[2]Pivot HorizontalMRP'!$A$4:$I$2689,9,0),0)</f>
        <v>26581</v>
      </c>
      <c r="U1655" s="1" t="n">
        <f aca="false">IF(I1655="delivery",O1655-SUM(Q1655+R1655),IF(I1655="PO",P1655-SUM(Q1655:R1655)))</f>
        <v>-29523</v>
      </c>
      <c r="V1655" s="81" t="n">
        <v>0.089</v>
      </c>
      <c r="W1655" s="81"/>
      <c r="X1655" s="81" t="n">
        <f aca="false">W1655-V1655</f>
        <v>-0.089</v>
      </c>
      <c r="Y1655" s="81"/>
      <c r="Z1655" s="81"/>
      <c r="AA1655" s="81"/>
      <c r="AB1655" s="81"/>
      <c r="AC1655" s="81"/>
      <c r="AD1655" s="81"/>
      <c r="AE1655" s="81"/>
      <c r="AF1655" s="81"/>
      <c r="AG1655" s="81"/>
      <c r="AH1655" s="81"/>
      <c r="AI1655" s="81"/>
      <c r="AJ1655" s="81"/>
      <c r="AK1655" s="81"/>
      <c r="AL1655" s="81"/>
      <c r="AM1655" s="81"/>
      <c r="AN1655" s="81"/>
      <c r="AO1655" s="81" t="str">
        <f aca="false">D1655</f>
        <v>Sanmina</v>
      </c>
      <c r="AP1655" s="1" t="s">
        <v>3124</v>
      </c>
      <c r="AQ1655" s="1"/>
      <c r="AR1655" s="1"/>
      <c r="AS1655" s="1"/>
      <c r="AT1655" s="1"/>
      <c r="AU1655" s="1"/>
      <c r="AV1655" s="1"/>
      <c r="AW1655" s="1"/>
      <c r="AX1655" s="1"/>
      <c r="AY1655" s="1"/>
      <c r="AZ1655" s="1"/>
      <c r="BA1655" s="1"/>
      <c r="BB1655" s="1"/>
      <c r="BC1655" s="1"/>
      <c r="BD1655" s="1"/>
      <c r="BE1655" s="1"/>
      <c r="BF1655" s="1" t="s">
        <v>14668</v>
      </c>
      <c r="BG1655" s="1" t="s">
        <v>183</v>
      </c>
      <c r="BH1655" s="1"/>
      <c r="BI1655" s="1"/>
    </row>
    <row r="1656" customFormat="false" ht="12.75" hidden="false" customHeight="false" outlineLevel="0" collapsed="false">
      <c r="A1656" s="1" t="s">
        <v>4452</v>
      </c>
      <c r="B1656" s="1" t="s">
        <v>4453</v>
      </c>
      <c r="C1656" s="1" t="s">
        <v>177</v>
      </c>
      <c r="D1656" s="1" t="s">
        <v>1471</v>
      </c>
      <c r="E1656" s="1" t="s">
        <v>16111</v>
      </c>
      <c r="F1656" s="1" t="s">
        <v>4455</v>
      </c>
      <c r="G1656" s="1" t="n">
        <v>152</v>
      </c>
      <c r="H1656" s="1" t="n">
        <v>10000</v>
      </c>
      <c r="I1656" s="101" t="s">
        <v>180</v>
      </c>
      <c r="J1656" s="1"/>
      <c r="K1656" s="1" t="n">
        <f aca="false">IFERROR(VLOOKUP(A1656,'[2]Pivot HorizontalMRP'!$A$4:$B$2689,2,0),0)</f>
        <v>0</v>
      </c>
      <c r="L1656" s="1" t="n">
        <f aca="false">IFERROR(VLOOKUP(A1656,'[2]Pivot HorizontalMRP'!$A$4:$C$2689,3,0),0)</f>
        <v>147775</v>
      </c>
      <c r="M1656" s="1" t="n">
        <f aca="false">IFERROR(VLOOKUP(A1656,'[2]Pivot HorizontalMRP'!$A$4:$D$2689,0.4,0),0)</f>
        <v>0</v>
      </c>
      <c r="N1656" s="1" t="n">
        <f aca="false">IFERROR(VLOOKUP(A1656,'[2]Pivot HorizontalMRP'!$A$4:$E$2689,5,0),0)</f>
        <v>0</v>
      </c>
      <c r="O1656" s="1" t="n">
        <f aca="false">K1656+L1656</f>
        <v>147775</v>
      </c>
      <c r="P1656" s="1" t="n">
        <f aca="false">K1656+L1656+M1656+N1656</f>
        <v>147775</v>
      </c>
      <c r="Q1656" s="1" t="n">
        <f aca="false">IFERROR(VLOOKUP(A1656,'[2]Pivot HorizontalMRP'!$A$4:$F$2689,6,0),0)</f>
        <v>99832</v>
      </c>
      <c r="R1656" s="1" t="n">
        <f aca="false">IFERROR(VLOOKUP(A1656,'[2]Pivot HorizontalMRP'!$A$4:$G$2689,7,0),0)</f>
        <v>56258</v>
      </c>
      <c r="S1656" s="1" t="n">
        <f aca="false">IFERROR(VLOOKUP(A1656,'[2]Pivot HorizontalMRP'!$A$4:$H$2689,8,0),0)</f>
        <v>54851</v>
      </c>
      <c r="T1656" s="1" t="n">
        <f aca="false">IFERROR(VLOOKUP(A1656,'[2]Pivot HorizontalMRP'!$A$4:$I$2689,9,0),0)</f>
        <v>34200</v>
      </c>
      <c r="U1656" s="1" t="n">
        <f aca="false">IF(I1656="delivery",O1656-SUM(Q1656+R1656),IF(I1656="PO",P1656-SUM(Q1656:R1656)))</f>
        <v>-8315</v>
      </c>
      <c r="V1656" s="81" t="n">
        <v>0.01875</v>
      </c>
      <c r="W1656" s="81"/>
      <c r="X1656" s="81" t="n">
        <f aca="false">W1656-V1656</f>
        <v>-0.01875</v>
      </c>
      <c r="Y1656" s="81"/>
      <c r="Z1656" s="81"/>
      <c r="AA1656" s="81" t="n">
        <v>0.00856</v>
      </c>
      <c r="AB1656" s="81"/>
      <c r="AC1656" s="81"/>
      <c r="AD1656" s="81"/>
      <c r="AE1656" s="81"/>
      <c r="AF1656" s="81"/>
      <c r="AG1656" s="81"/>
      <c r="AH1656" s="81"/>
      <c r="AI1656" s="81"/>
      <c r="AJ1656" s="81"/>
      <c r="AK1656" s="81"/>
      <c r="AL1656" s="81"/>
      <c r="AM1656" s="81"/>
      <c r="AN1656" s="81"/>
      <c r="AO1656" s="81" t="str">
        <f aca="false">D1656</f>
        <v>Sanmina</v>
      </c>
      <c r="AP1656" s="1" t="s">
        <v>3124</v>
      </c>
      <c r="AQ1656" s="1"/>
      <c r="AR1656" s="1"/>
      <c r="AS1656" s="1"/>
      <c r="AT1656" s="1"/>
      <c r="AU1656" s="1"/>
      <c r="AV1656" s="1"/>
      <c r="AW1656" s="1"/>
      <c r="AX1656" s="1"/>
      <c r="AY1656" s="1"/>
      <c r="AZ1656" s="1"/>
      <c r="BA1656" s="1"/>
      <c r="BB1656" s="1"/>
      <c r="BC1656" s="1"/>
      <c r="BD1656" s="1"/>
      <c r="BE1656" s="1"/>
      <c r="BF1656" s="1" t="s">
        <v>14668</v>
      </c>
      <c r="BG1656" s="1" t="s">
        <v>183</v>
      </c>
      <c r="BH1656" s="1"/>
      <c r="BI1656" s="1"/>
    </row>
    <row r="1657" customFormat="false" ht="12.75" hidden="false" customHeight="false" outlineLevel="0" collapsed="false">
      <c r="A1657" s="1" t="s">
        <v>4456</v>
      </c>
      <c r="B1657" s="1" t="s">
        <v>4457</v>
      </c>
      <c r="C1657" s="1" t="s">
        <v>177</v>
      </c>
      <c r="D1657" s="1" t="s">
        <v>1471</v>
      </c>
      <c r="E1657" s="1" t="s">
        <v>16112</v>
      </c>
      <c r="F1657" s="1" t="s">
        <v>4459</v>
      </c>
      <c r="G1657" s="1" t="n">
        <v>172</v>
      </c>
      <c r="H1657" s="1" t="n">
        <v>10000</v>
      </c>
      <c r="I1657" s="101" t="s">
        <v>180</v>
      </c>
      <c r="J1657" s="1"/>
      <c r="K1657" s="1" t="n">
        <f aca="false">IFERROR(VLOOKUP(A1657,'[2]Pivot HorizontalMRP'!$A$4:$B$2689,2,0),0)</f>
        <v>0</v>
      </c>
      <c r="L1657" s="1" t="n">
        <f aca="false">IFERROR(VLOOKUP(A1657,'[2]Pivot HorizontalMRP'!$A$4:$C$2689,3,0),0)</f>
        <v>293282</v>
      </c>
      <c r="M1657" s="1" t="n">
        <f aca="false">IFERROR(VLOOKUP(A1657,'[2]Pivot HorizontalMRP'!$A$4:$D$2689,0.4,0),0)</f>
        <v>0</v>
      </c>
      <c r="N1657" s="1" t="n">
        <f aca="false">IFERROR(VLOOKUP(A1657,'[2]Pivot HorizontalMRP'!$A$4:$E$2689,5,0),0)</f>
        <v>300000</v>
      </c>
      <c r="O1657" s="1" t="n">
        <f aca="false">K1657+L1657</f>
        <v>293282</v>
      </c>
      <c r="P1657" s="1" t="n">
        <f aca="false">K1657+L1657+M1657+N1657</f>
        <v>593282</v>
      </c>
      <c r="Q1657" s="1" t="n">
        <f aca="false">IFERROR(VLOOKUP(A1657,'[2]Pivot HorizontalMRP'!$A$4:$F$2689,6,0),0)</f>
        <v>482679</v>
      </c>
      <c r="R1657" s="1" t="n">
        <f aca="false">IFERROR(VLOOKUP(A1657,'[2]Pivot HorizontalMRP'!$A$4:$G$2689,7,0),0)</f>
        <v>324302</v>
      </c>
      <c r="S1657" s="1" t="n">
        <f aca="false">IFERROR(VLOOKUP(A1657,'[2]Pivot HorizontalMRP'!$A$4:$H$2689,8,0),0)</f>
        <v>331033</v>
      </c>
      <c r="T1657" s="1" t="n">
        <f aca="false">IFERROR(VLOOKUP(A1657,'[2]Pivot HorizontalMRP'!$A$4:$I$2689,9,0),0)</f>
        <v>219484</v>
      </c>
      <c r="U1657" s="1" t="n">
        <f aca="false">IF(I1657="delivery",O1657-SUM(Q1657+R1657),IF(I1657="PO",P1657-SUM(Q1657:R1657)))</f>
        <v>-513699</v>
      </c>
      <c r="V1657" s="81" t="n">
        <v>0.02</v>
      </c>
      <c r="W1657" s="81"/>
      <c r="X1657" s="81" t="n">
        <f aca="false">W1657-V1657</f>
        <v>-0.02</v>
      </c>
      <c r="Y1657" s="81"/>
      <c r="Z1657" s="81"/>
      <c r="AA1657" s="81" t="n">
        <v>0.01471</v>
      </c>
      <c r="AB1657" s="81"/>
      <c r="AC1657" s="81"/>
      <c r="AD1657" s="81"/>
      <c r="AE1657" s="81"/>
      <c r="AF1657" s="81"/>
      <c r="AG1657" s="81"/>
      <c r="AH1657" s="81"/>
      <c r="AI1657" s="81"/>
      <c r="AJ1657" s="81"/>
      <c r="AK1657" s="81"/>
      <c r="AL1657" s="81"/>
      <c r="AM1657" s="81"/>
      <c r="AN1657" s="81"/>
      <c r="AO1657" s="81" t="str">
        <f aca="false">D1657</f>
        <v>Sanmina</v>
      </c>
      <c r="AP1657" s="1" t="s">
        <v>3124</v>
      </c>
      <c r="AQ1657" s="1"/>
      <c r="AR1657" s="1"/>
      <c r="AS1657" s="1"/>
      <c r="AT1657" s="1"/>
      <c r="AU1657" s="1"/>
      <c r="AV1657" s="1"/>
      <c r="AW1657" s="1"/>
      <c r="AX1657" s="1"/>
      <c r="AY1657" s="1"/>
      <c r="AZ1657" s="1"/>
      <c r="BA1657" s="1"/>
      <c r="BB1657" s="1"/>
      <c r="BC1657" s="1"/>
      <c r="BD1657" s="1"/>
      <c r="BE1657" s="1"/>
      <c r="BF1657" s="1" t="s">
        <v>14668</v>
      </c>
      <c r="BG1657" s="1" t="s">
        <v>183</v>
      </c>
      <c r="BH1657" s="1"/>
      <c r="BI1657" s="1"/>
    </row>
    <row r="1658" customFormat="false" ht="12.75" hidden="false" customHeight="false" outlineLevel="0" collapsed="false">
      <c r="A1658" s="1" t="s">
        <v>4460</v>
      </c>
      <c r="B1658" s="1" t="s">
        <v>4461</v>
      </c>
      <c r="C1658" s="1" t="s">
        <v>177</v>
      </c>
      <c r="D1658" s="1" t="s">
        <v>1471</v>
      </c>
      <c r="E1658" s="1" t="s">
        <v>16113</v>
      </c>
      <c r="F1658" s="1" t="s">
        <v>4463</v>
      </c>
      <c r="G1658" s="1" t="n">
        <v>126</v>
      </c>
      <c r="H1658" s="1" t="n">
        <v>1000</v>
      </c>
      <c r="I1658" s="101" t="s">
        <v>180</v>
      </c>
      <c r="J1658" s="1"/>
      <c r="K1658" s="1" t="n">
        <f aca="false">IFERROR(VLOOKUP(A1658,'[2]Pivot HorizontalMRP'!$A$4:$B$2689,2,0),0)</f>
        <v>0</v>
      </c>
      <c r="L1658" s="1" t="n">
        <f aca="false">IFERROR(VLOOKUP(A1658,'[2]Pivot HorizontalMRP'!$A$4:$C$2689,3,0),0)</f>
        <v>48087</v>
      </c>
      <c r="M1658" s="1" t="n">
        <f aca="false">IFERROR(VLOOKUP(A1658,'[2]Pivot HorizontalMRP'!$A$4:$D$2689,0.4,0),0)</f>
        <v>0</v>
      </c>
      <c r="N1658" s="1" t="n">
        <f aca="false">IFERROR(VLOOKUP(A1658,'[2]Pivot HorizontalMRP'!$A$4:$E$2689,5,0),0)</f>
        <v>0</v>
      </c>
      <c r="O1658" s="1" t="n">
        <f aca="false">K1658+L1658</f>
        <v>48087</v>
      </c>
      <c r="P1658" s="1" t="n">
        <f aca="false">K1658+L1658+M1658+N1658</f>
        <v>48087</v>
      </c>
      <c r="Q1658" s="1" t="n">
        <f aca="false">IFERROR(VLOOKUP(A1658,'[2]Pivot HorizontalMRP'!$A$4:$F$2689,6,0),0)</f>
        <v>18574</v>
      </c>
      <c r="R1658" s="1" t="n">
        <f aca="false">IFERROR(VLOOKUP(A1658,'[2]Pivot HorizontalMRP'!$A$4:$G$2689,7,0),0)</f>
        <v>19313</v>
      </c>
      <c r="S1658" s="1" t="n">
        <f aca="false">IFERROR(VLOOKUP(A1658,'[2]Pivot HorizontalMRP'!$A$4:$H$2689,8,0),0)</f>
        <v>17123</v>
      </c>
      <c r="T1658" s="1" t="n">
        <f aca="false">IFERROR(VLOOKUP(A1658,'[2]Pivot HorizontalMRP'!$A$4:$I$2689,9,0),0)</f>
        <v>10115</v>
      </c>
      <c r="U1658" s="1" t="n">
        <f aca="false">IF(I1658="delivery",O1658-SUM(Q1658+R1658),IF(I1658="PO",P1658-SUM(Q1658:R1658)))</f>
        <v>10200</v>
      </c>
      <c r="V1658" s="81" t="n">
        <v>0.25</v>
      </c>
      <c r="W1658" s="81"/>
      <c r="X1658" s="81" t="n">
        <f aca="false">W1658-V1658</f>
        <v>-0.25</v>
      </c>
      <c r="Y1658" s="81"/>
      <c r="Z1658" s="81"/>
      <c r="AA1658" s="81"/>
      <c r="AB1658" s="81"/>
      <c r="AC1658" s="81"/>
      <c r="AD1658" s="81"/>
      <c r="AE1658" s="81"/>
      <c r="AF1658" s="81"/>
      <c r="AG1658" s="81"/>
      <c r="AH1658" s="81"/>
      <c r="AI1658" s="81"/>
      <c r="AJ1658" s="81"/>
      <c r="AK1658" s="81"/>
      <c r="AL1658" s="81"/>
      <c r="AM1658" s="81"/>
      <c r="AN1658" s="81"/>
      <c r="AO1658" s="81" t="str">
        <f aca="false">D1658</f>
        <v>Sanmina</v>
      </c>
      <c r="AP1658" s="1" t="s">
        <v>3124</v>
      </c>
      <c r="AQ1658" s="1"/>
      <c r="AR1658" s="1"/>
      <c r="AS1658" s="1"/>
      <c r="AT1658" s="1"/>
      <c r="AU1658" s="1"/>
      <c r="AV1658" s="1"/>
      <c r="AW1658" s="1"/>
      <c r="AX1658" s="1"/>
      <c r="AY1658" s="1"/>
      <c r="AZ1658" s="1"/>
      <c r="BA1658" s="1"/>
      <c r="BB1658" s="1"/>
      <c r="BC1658" s="1"/>
      <c r="BD1658" s="1"/>
      <c r="BE1658" s="1"/>
      <c r="BF1658" s="1" t="s">
        <v>14668</v>
      </c>
      <c r="BG1658" s="1" t="s">
        <v>183</v>
      </c>
      <c r="BH1658" s="1"/>
      <c r="BI1658" s="1"/>
    </row>
    <row r="1659" customFormat="false" ht="12.75" hidden="false" customHeight="false" outlineLevel="0" collapsed="false">
      <c r="A1659" s="1" t="s">
        <v>4464</v>
      </c>
      <c r="B1659" s="1" t="s">
        <v>4465</v>
      </c>
      <c r="C1659" s="1" t="s">
        <v>177</v>
      </c>
      <c r="D1659" s="1" t="s">
        <v>1471</v>
      </c>
      <c r="E1659" s="1" t="s">
        <v>16114</v>
      </c>
      <c r="F1659" s="1" t="s">
        <v>4467</v>
      </c>
      <c r="G1659" s="1" t="n">
        <v>271</v>
      </c>
      <c r="H1659" s="1" t="n">
        <v>10000</v>
      </c>
      <c r="I1659" s="101" t="s">
        <v>180</v>
      </c>
      <c r="J1659" s="1"/>
      <c r="K1659" s="1" t="n">
        <f aca="false">IFERROR(VLOOKUP(A1659,'[2]Pivot HorizontalMRP'!$A$4:$B$2689,2,0),0)</f>
        <v>0</v>
      </c>
      <c r="L1659" s="1" t="n">
        <f aca="false">IFERROR(VLOOKUP(A1659,'[2]Pivot HorizontalMRP'!$A$4:$C$2689,3,0),0)</f>
        <v>3183736</v>
      </c>
      <c r="M1659" s="1" t="n">
        <f aca="false">IFERROR(VLOOKUP(A1659,'[2]Pivot HorizontalMRP'!$A$4:$D$2689,0.4,0),0)</f>
        <v>0</v>
      </c>
      <c r="N1659" s="1" t="n">
        <f aca="false">IFERROR(VLOOKUP(A1659,'[2]Pivot HorizontalMRP'!$A$4:$E$2689,5,0),0)</f>
        <v>1080000</v>
      </c>
      <c r="O1659" s="1" t="n">
        <f aca="false">K1659+L1659</f>
        <v>3183736</v>
      </c>
      <c r="P1659" s="1" t="n">
        <f aca="false">K1659+L1659+M1659+N1659</f>
        <v>4263736</v>
      </c>
      <c r="Q1659" s="1" t="n">
        <f aca="false">IFERROR(VLOOKUP(A1659,'[2]Pivot HorizontalMRP'!$A$4:$F$2689,6,0),0)</f>
        <v>1351518</v>
      </c>
      <c r="R1659" s="1" t="n">
        <f aca="false">IFERROR(VLOOKUP(A1659,'[2]Pivot HorizontalMRP'!$A$4:$G$2689,7,0),0)</f>
        <v>1540043</v>
      </c>
      <c r="S1659" s="1" t="n">
        <f aca="false">IFERROR(VLOOKUP(A1659,'[2]Pivot HorizontalMRP'!$A$4:$H$2689,8,0),0)</f>
        <v>1939870</v>
      </c>
      <c r="T1659" s="1" t="n">
        <f aca="false">IFERROR(VLOOKUP(A1659,'[2]Pivot HorizontalMRP'!$A$4:$I$2689,9,0),0)</f>
        <v>976896</v>
      </c>
      <c r="U1659" s="1" t="n">
        <f aca="false">IF(I1659="delivery",O1659-SUM(Q1659+R1659),IF(I1659="PO",P1659-SUM(Q1659:R1659)))</f>
        <v>292175</v>
      </c>
      <c r="V1659" s="81" t="n">
        <v>0.00513</v>
      </c>
      <c r="W1659" s="81"/>
      <c r="X1659" s="81" t="n">
        <f aca="false">W1659-V1659</f>
        <v>-0.00513</v>
      </c>
      <c r="Y1659" s="81"/>
      <c r="Z1659" s="81"/>
      <c r="AA1659" s="81" t="n">
        <v>0.00513</v>
      </c>
      <c r="AB1659" s="81"/>
      <c r="AC1659" s="81"/>
      <c r="AD1659" s="81"/>
      <c r="AE1659" s="81"/>
      <c r="AF1659" s="81"/>
      <c r="AG1659" s="81"/>
      <c r="AH1659" s="81"/>
      <c r="AI1659" s="81"/>
      <c r="AJ1659" s="81"/>
      <c r="AK1659" s="81"/>
      <c r="AL1659" s="81"/>
      <c r="AM1659" s="81"/>
      <c r="AN1659" s="81"/>
      <c r="AO1659" s="81" t="str">
        <f aca="false">D1659</f>
        <v>Sanmina</v>
      </c>
      <c r="AP1659" s="1" t="s">
        <v>3124</v>
      </c>
      <c r="AQ1659" s="1"/>
      <c r="AR1659" s="1"/>
      <c r="AS1659" s="1"/>
      <c r="AT1659" s="1"/>
      <c r="AU1659" s="1"/>
      <c r="AV1659" s="1"/>
      <c r="AW1659" s="1"/>
      <c r="AX1659" s="1"/>
      <c r="AY1659" s="1"/>
      <c r="AZ1659" s="1"/>
      <c r="BA1659" s="1"/>
      <c r="BB1659" s="1"/>
      <c r="BC1659" s="1"/>
      <c r="BD1659" s="1"/>
      <c r="BE1659" s="1"/>
      <c r="BF1659" s="1" t="s">
        <v>14668</v>
      </c>
      <c r="BG1659" s="1" t="s">
        <v>183</v>
      </c>
      <c r="BH1659" s="1"/>
      <c r="BI1659" s="1"/>
    </row>
    <row r="1660" customFormat="false" ht="12.75" hidden="false" customHeight="false" outlineLevel="0" collapsed="false">
      <c r="A1660" s="1" t="s">
        <v>4468</v>
      </c>
      <c r="B1660" s="1" t="s">
        <v>4469</v>
      </c>
      <c r="C1660" s="1" t="s">
        <v>177</v>
      </c>
      <c r="D1660" s="1" t="s">
        <v>1471</v>
      </c>
      <c r="E1660" s="1" t="s">
        <v>16115</v>
      </c>
      <c r="F1660" s="1" t="s">
        <v>4471</v>
      </c>
      <c r="G1660" s="1" t="n">
        <v>152</v>
      </c>
      <c r="H1660" s="1" t="n">
        <v>10000</v>
      </c>
      <c r="I1660" s="101" t="s">
        <v>180</v>
      </c>
      <c r="J1660" s="1"/>
      <c r="K1660" s="1" t="n">
        <f aca="false">IFERROR(VLOOKUP(A1660,'[2]Pivot HorizontalMRP'!$A$4:$B$2689,2,0),0)</f>
        <v>0</v>
      </c>
      <c r="L1660" s="1" t="n">
        <f aca="false">IFERROR(VLOOKUP(A1660,'[2]Pivot HorizontalMRP'!$A$4:$C$2689,3,0),0)</f>
        <v>3488728</v>
      </c>
      <c r="M1660" s="1" t="n">
        <f aca="false">IFERROR(VLOOKUP(A1660,'[2]Pivot HorizontalMRP'!$A$4:$D$2689,0.4,0),0)</f>
        <v>0</v>
      </c>
      <c r="N1660" s="1" t="n">
        <f aca="false">IFERROR(VLOOKUP(A1660,'[2]Pivot HorizontalMRP'!$A$4:$E$2689,5,0),0)</f>
        <v>380000</v>
      </c>
      <c r="O1660" s="1" t="n">
        <f aca="false">K1660+L1660</f>
        <v>3488728</v>
      </c>
      <c r="P1660" s="1" t="n">
        <f aca="false">K1660+L1660+M1660+N1660</f>
        <v>3868728</v>
      </c>
      <c r="Q1660" s="1" t="n">
        <f aca="false">IFERROR(VLOOKUP(A1660,'[2]Pivot HorizontalMRP'!$A$4:$F$2689,6,0),0)</f>
        <v>910540</v>
      </c>
      <c r="R1660" s="1" t="n">
        <f aca="false">IFERROR(VLOOKUP(A1660,'[2]Pivot HorizontalMRP'!$A$4:$G$2689,7,0),0)</f>
        <v>863599</v>
      </c>
      <c r="S1660" s="1" t="n">
        <f aca="false">IFERROR(VLOOKUP(A1660,'[2]Pivot HorizontalMRP'!$A$4:$H$2689,8,0),0)</f>
        <v>883033</v>
      </c>
      <c r="T1660" s="1" t="n">
        <f aca="false">IFERROR(VLOOKUP(A1660,'[2]Pivot HorizontalMRP'!$A$4:$I$2689,9,0),0)</f>
        <v>611642</v>
      </c>
      <c r="U1660" s="1" t="n">
        <f aca="false">IF(I1660="delivery",O1660-SUM(Q1660+R1660),IF(I1660="PO",P1660-SUM(Q1660:R1660)))</f>
        <v>1714589</v>
      </c>
      <c r="V1660" s="81" t="n">
        <v>0.0071</v>
      </c>
      <c r="W1660" s="81"/>
      <c r="X1660" s="81" t="n">
        <f aca="false">W1660-V1660</f>
        <v>-0.0071</v>
      </c>
      <c r="Y1660" s="81"/>
      <c r="Z1660" s="81"/>
      <c r="AA1660" s="81" t="n">
        <v>0.00439</v>
      </c>
      <c r="AB1660" s="81"/>
      <c r="AC1660" s="81"/>
      <c r="AD1660" s="81"/>
      <c r="AE1660" s="81"/>
      <c r="AF1660" s="81"/>
      <c r="AG1660" s="81"/>
      <c r="AH1660" s="81"/>
      <c r="AI1660" s="81"/>
      <c r="AJ1660" s="81"/>
      <c r="AK1660" s="81"/>
      <c r="AL1660" s="81"/>
      <c r="AM1660" s="81"/>
      <c r="AN1660" s="81"/>
      <c r="AO1660" s="81" t="str">
        <f aca="false">D1660</f>
        <v>Sanmina</v>
      </c>
      <c r="AP1660" s="1" t="s">
        <v>3124</v>
      </c>
      <c r="AQ1660" s="1"/>
      <c r="AR1660" s="1"/>
      <c r="AS1660" s="1"/>
      <c r="AT1660" s="1"/>
      <c r="AU1660" s="1"/>
      <c r="AV1660" s="1"/>
      <c r="AW1660" s="1"/>
      <c r="AX1660" s="1"/>
      <c r="AY1660" s="1"/>
      <c r="AZ1660" s="1"/>
      <c r="BA1660" s="1"/>
      <c r="BB1660" s="1"/>
      <c r="BC1660" s="1"/>
      <c r="BD1660" s="1"/>
      <c r="BE1660" s="1"/>
      <c r="BF1660" s="1" t="s">
        <v>14668</v>
      </c>
      <c r="BG1660" s="1" t="s">
        <v>183</v>
      </c>
      <c r="BH1660" s="1"/>
      <c r="BI1660" s="1"/>
    </row>
    <row r="1661" customFormat="false" ht="12.75" hidden="false" customHeight="false" outlineLevel="0" collapsed="false">
      <c r="A1661" s="1" t="s">
        <v>4472</v>
      </c>
      <c r="B1661" s="1" t="s">
        <v>4473</v>
      </c>
      <c r="C1661" s="1" t="s">
        <v>177</v>
      </c>
      <c r="D1661" s="1" t="s">
        <v>1471</v>
      </c>
      <c r="E1661" s="1" t="s">
        <v>16116</v>
      </c>
      <c r="F1661" s="1" t="s">
        <v>4475</v>
      </c>
      <c r="G1661" s="1" t="n">
        <v>216</v>
      </c>
      <c r="H1661" s="1" t="n">
        <v>20000</v>
      </c>
      <c r="I1661" s="101" t="s">
        <v>180</v>
      </c>
      <c r="J1661" s="1"/>
      <c r="K1661" s="1" t="n">
        <f aca="false">IFERROR(VLOOKUP(A1661,'[2]Pivot HorizontalMRP'!$A$4:$B$2689,2,0),0)</f>
        <v>0</v>
      </c>
      <c r="L1661" s="1" t="n">
        <f aca="false">IFERROR(VLOOKUP(A1661,'[2]Pivot HorizontalMRP'!$A$4:$C$2689,3,0),0)</f>
        <v>29149</v>
      </c>
      <c r="M1661" s="1" t="n">
        <f aca="false">IFERROR(VLOOKUP(A1661,'[2]Pivot HorizontalMRP'!$A$4:$D$2689,0.4,0),0)</f>
        <v>0</v>
      </c>
      <c r="N1661" s="1" t="n">
        <f aca="false">IFERROR(VLOOKUP(A1661,'[2]Pivot HorizontalMRP'!$A$4:$E$2689,5,0),0)</f>
        <v>0</v>
      </c>
      <c r="O1661" s="1" t="n">
        <f aca="false">K1661+L1661</f>
        <v>29149</v>
      </c>
      <c r="P1661" s="1" t="n">
        <f aca="false">K1661+L1661+M1661+N1661</f>
        <v>29149</v>
      </c>
      <c r="Q1661" s="1" t="n">
        <f aca="false">IFERROR(VLOOKUP(A1661,'[2]Pivot HorizontalMRP'!$A$4:$F$2689,6,0),0)</f>
        <v>3985</v>
      </c>
      <c r="R1661" s="1" t="n">
        <f aca="false">IFERROR(VLOOKUP(A1661,'[2]Pivot HorizontalMRP'!$A$4:$G$2689,7,0),0)</f>
        <v>3067</v>
      </c>
      <c r="S1661" s="1" t="n">
        <f aca="false">IFERROR(VLOOKUP(A1661,'[2]Pivot HorizontalMRP'!$A$4:$H$2689,8,0),0)</f>
        <v>3268</v>
      </c>
      <c r="T1661" s="1" t="n">
        <f aca="false">IFERROR(VLOOKUP(A1661,'[2]Pivot HorizontalMRP'!$A$4:$I$2689,9,0),0)</f>
        <v>1056</v>
      </c>
      <c r="U1661" s="1" t="n">
        <f aca="false">IF(I1661="delivery",O1661-SUM(Q1661+R1661),IF(I1661="PO",P1661-SUM(Q1661:R1661)))</f>
        <v>22097</v>
      </c>
      <c r="V1661" s="81" t="n">
        <v>0.073</v>
      </c>
      <c r="W1661" s="81"/>
      <c r="X1661" s="81" t="n">
        <f aca="false">W1661-V1661</f>
        <v>-0.073</v>
      </c>
      <c r="Y1661" s="81"/>
      <c r="Z1661" s="81"/>
      <c r="AA1661" s="81" t="n">
        <v>0.06846</v>
      </c>
      <c r="AB1661" s="81"/>
      <c r="AC1661" s="81"/>
      <c r="AD1661" s="81"/>
      <c r="AE1661" s="81"/>
      <c r="AF1661" s="81"/>
      <c r="AG1661" s="81"/>
      <c r="AH1661" s="81"/>
      <c r="AI1661" s="81"/>
      <c r="AJ1661" s="81"/>
      <c r="AK1661" s="81"/>
      <c r="AL1661" s="81"/>
      <c r="AM1661" s="81"/>
      <c r="AN1661" s="81"/>
      <c r="AO1661" s="81" t="str">
        <f aca="false">D1661</f>
        <v>Sanmina</v>
      </c>
      <c r="AP1661" s="1" t="s">
        <v>3124</v>
      </c>
      <c r="AQ1661" s="1"/>
      <c r="AR1661" s="1"/>
      <c r="AS1661" s="1"/>
      <c r="AT1661" s="1"/>
      <c r="AU1661" s="1"/>
      <c r="AV1661" s="1"/>
      <c r="AW1661" s="1"/>
      <c r="AX1661" s="1"/>
      <c r="AY1661" s="1"/>
      <c r="AZ1661" s="1"/>
      <c r="BA1661" s="1"/>
      <c r="BB1661" s="1"/>
      <c r="BC1661" s="1"/>
      <c r="BD1661" s="1"/>
      <c r="BE1661" s="1"/>
      <c r="BF1661" s="1" t="s">
        <v>14668</v>
      </c>
      <c r="BG1661" s="1" t="s">
        <v>183</v>
      </c>
      <c r="BH1661" s="1"/>
      <c r="BI1661" s="1"/>
    </row>
    <row r="1662" customFormat="false" ht="12.75" hidden="false" customHeight="false" outlineLevel="0" collapsed="false">
      <c r="A1662" s="1" t="s">
        <v>4476</v>
      </c>
      <c r="B1662" s="1" t="s">
        <v>4477</v>
      </c>
      <c r="C1662" s="1" t="s">
        <v>177</v>
      </c>
      <c r="D1662" s="1" t="s">
        <v>1471</v>
      </c>
      <c r="E1662" s="1" t="s">
        <v>16117</v>
      </c>
      <c r="F1662" s="1" t="s">
        <v>4479</v>
      </c>
      <c r="G1662" s="1" t="n">
        <v>152</v>
      </c>
      <c r="H1662" s="1" t="n">
        <v>4000</v>
      </c>
      <c r="I1662" s="101" t="s">
        <v>180</v>
      </c>
      <c r="J1662" s="1"/>
      <c r="K1662" s="1" t="n">
        <f aca="false">IFERROR(VLOOKUP(A1662,'[2]Pivot HorizontalMRP'!$A$4:$B$2689,2,0),0)</f>
        <v>0</v>
      </c>
      <c r="L1662" s="1" t="n">
        <f aca="false">IFERROR(VLOOKUP(A1662,'[2]Pivot HorizontalMRP'!$A$4:$C$2689,3,0),0)</f>
        <v>27364</v>
      </c>
      <c r="M1662" s="1" t="n">
        <f aca="false">IFERROR(VLOOKUP(A1662,'[2]Pivot HorizontalMRP'!$A$4:$D$2689,0.4,0),0)</f>
        <v>0</v>
      </c>
      <c r="N1662" s="1" t="n">
        <f aca="false">IFERROR(VLOOKUP(A1662,'[2]Pivot HorizontalMRP'!$A$4:$E$2689,5,0),0)</f>
        <v>16000</v>
      </c>
      <c r="O1662" s="1" t="n">
        <f aca="false">K1662+L1662</f>
        <v>27364</v>
      </c>
      <c r="P1662" s="1" t="n">
        <f aca="false">K1662+L1662+M1662+N1662</f>
        <v>43364</v>
      </c>
      <c r="Q1662" s="1" t="n">
        <f aca="false">IFERROR(VLOOKUP(A1662,'[2]Pivot HorizontalMRP'!$A$4:$F$2689,6,0),0)</f>
        <v>31320</v>
      </c>
      <c r="R1662" s="1" t="n">
        <f aca="false">IFERROR(VLOOKUP(A1662,'[2]Pivot HorizontalMRP'!$A$4:$G$2689,7,0),0)</f>
        <v>13452</v>
      </c>
      <c r="S1662" s="1" t="n">
        <f aca="false">IFERROR(VLOOKUP(A1662,'[2]Pivot HorizontalMRP'!$A$4:$H$2689,8,0),0)</f>
        <v>13752</v>
      </c>
      <c r="T1662" s="1" t="n">
        <f aca="false">IFERROR(VLOOKUP(A1662,'[2]Pivot HorizontalMRP'!$A$4:$I$2689,9,0),0)</f>
        <v>8955</v>
      </c>
      <c r="U1662" s="1" t="n">
        <f aca="false">IF(I1662="delivery",O1662-SUM(Q1662+R1662),IF(I1662="PO",P1662-SUM(Q1662:R1662)))</f>
        <v>-17408</v>
      </c>
      <c r="V1662" s="81" t="n">
        <v>0.0132</v>
      </c>
      <c r="W1662" s="81"/>
      <c r="X1662" s="81" t="n">
        <f aca="false">W1662-V1662</f>
        <v>-0.0132</v>
      </c>
      <c r="Y1662" s="81"/>
      <c r="Z1662" s="81"/>
      <c r="AA1662" s="81" t="n">
        <v>0.00361</v>
      </c>
      <c r="AB1662" s="81"/>
      <c r="AC1662" s="81"/>
      <c r="AD1662" s="81"/>
      <c r="AE1662" s="81"/>
      <c r="AF1662" s="81"/>
      <c r="AG1662" s="81"/>
      <c r="AH1662" s="81"/>
      <c r="AI1662" s="81"/>
      <c r="AJ1662" s="81"/>
      <c r="AK1662" s="81"/>
      <c r="AL1662" s="81"/>
      <c r="AM1662" s="81"/>
      <c r="AN1662" s="81"/>
      <c r="AO1662" s="81" t="str">
        <f aca="false">D1662</f>
        <v>Sanmina</v>
      </c>
      <c r="AP1662" s="1" t="s">
        <v>3124</v>
      </c>
      <c r="AQ1662" s="1"/>
      <c r="AR1662" s="1"/>
      <c r="AS1662" s="1"/>
      <c r="AT1662" s="1"/>
      <c r="AU1662" s="1"/>
      <c r="AV1662" s="1"/>
      <c r="AW1662" s="1"/>
      <c r="AX1662" s="1"/>
      <c r="AY1662" s="1"/>
      <c r="AZ1662" s="1"/>
      <c r="BA1662" s="1"/>
      <c r="BB1662" s="1"/>
      <c r="BC1662" s="1"/>
      <c r="BD1662" s="1"/>
      <c r="BE1662" s="1"/>
      <c r="BF1662" s="1" t="s">
        <v>14668</v>
      </c>
      <c r="BG1662" s="1" t="s">
        <v>183</v>
      </c>
      <c r="BH1662" s="1"/>
      <c r="BI1662" s="1"/>
    </row>
    <row r="1663" customFormat="false" ht="12.75" hidden="false" customHeight="false" outlineLevel="0" collapsed="false">
      <c r="A1663" s="1" t="s">
        <v>4480</v>
      </c>
      <c r="B1663" s="1" t="s">
        <v>4481</v>
      </c>
      <c r="C1663" s="1" t="s">
        <v>177</v>
      </c>
      <c r="D1663" s="1" t="s">
        <v>1471</v>
      </c>
      <c r="E1663" s="1" t="s">
        <v>16118</v>
      </c>
      <c r="F1663" s="1" t="s">
        <v>4483</v>
      </c>
      <c r="G1663" s="1" t="n">
        <v>216</v>
      </c>
      <c r="H1663" s="1" t="n">
        <v>3000</v>
      </c>
      <c r="I1663" s="101" t="s">
        <v>180</v>
      </c>
      <c r="J1663" s="1"/>
      <c r="K1663" s="1" t="n">
        <f aca="false">IFERROR(VLOOKUP(A1663,'[2]Pivot HorizontalMRP'!$A$4:$B$2689,2,0),0)</f>
        <v>0</v>
      </c>
      <c r="L1663" s="1" t="n">
        <f aca="false">IFERROR(VLOOKUP(A1663,'[2]Pivot HorizontalMRP'!$A$4:$C$2689,3,0),0)</f>
        <v>20185</v>
      </c>
      <c r="M1663" s="1" t="n">
        <f aca="false">IFERROR(VLOOKUP(A1663,'[2]Pivot HorizontalMRP'!$A$4:$D$2689,0.4,0),0)</f>
        <v>0</v>
      </c>
      <c r="N1663" s="1" t="n">
        <f aca="false">IFERROR(VLOOKUP(A1663,'[2]Pivot HorizontalMRP'!$A$4:$E$2689,5,0),0)</f>
        <v>0</v>
      </c>
      <c r="O1663" s="1" t="n">
        <f aca="false">K1663+L1663</f>
        <v>20185</v>
      </c>
      <c r="P1663" s="1" t="n">
        <f aca="false">K1663+L1663+M1663+N1663</f>
        <v>20185</v>
      </c>
      <c r="Q1663" s="1" t="n">
        <f aca="false">IFERROR(VLOOKUP(A1663,'[2]Pivot HorizontalMRP'!$A$4:$F$2689,6,0),0)</f>
        <v>7252</v>
      </c>
      <c r="R1663" s="1" t="n">
        <f aca="false">IFERROR(VLOOKUP(A1663,'[2]Pivot HorizontalMRP'!$A$4:$G$2689,7,0),0)</f>
        <v>5208</v>
      </c>
      <c r="S1663" s="1" t="n">
        <f aca="false">IFERROR(VLOOKUP(A1663,'[2]Pivot HorizontalMRP'!$A$4:$H$2689,8,0),0)</f>
        <v>3618</v>
      </c>
      <c r="T1663" s="1" t="n">
        <f aca="false">IFERROR(VLOOKUP(A1663,'[2]Pivot HorizontalMRP'!$A$4:$I$2689,9,0),0)</f>
        <v>2320</v>
      </c>
      <c r="U1663" s="1" t="n">
        <f aca="false">IF(I1663="delivery",O1663-SUM(Q1663+R1663),IF(I1663="PO",P1663-SUM(Q1663:R1663)))</f>
        <v>7725</v>
      </c>
      <c r="V1663" s="81" t="n">
        <v>0.12636</v>
      </c>
      <c r="W1663" s="81"/>
      <c r="X1663" s="81" t="n">
        <f aca="false">W1663-V1663</f>
        <v>-0.12636</v>
      </c>
      <c r="Y1663" s="81"/>
      <c r="Z1663" s="81"/>
      <c r="AA1663" s="81" t="n">
        <v>0.1223</v>
      </c>
      <c r="AB1663" s="81"/>
      <c r="AC1663" s="81"/>
      <c r="AD1663" s="81"/>
      <c r="AE1663" s="81"/>
      <c r="AF1663" s="81"/>
      <c r="AG1663" s="81"/>
      <c r="AH1663" s="81"/>
      <c r="AI1663" s="81"/>
      <c r="AJ1663" s="81"/>
      <c r="AK1663" s="81"/>
      <c r="AL1663" s="81"/>
      <c r="AM1663" s="81"/>
      <c r="AN1663" s="81"/>
      <c r="AO1663" s="81" t="str">
        <f aca="false">D1663</f>
        <v>Sanmina</v>
      </c>
      <c r="AP1663" s="1" t="s">
        <v>3124</v>
      </c>
      <c r="AQ1663" s="1"/>
      <c r="AR1663" s="1"/>
      <c r="AS1663" s="1"/>
      <c r="AT1663" s="1"/>
      <c r="AU1663" s="1"/>
      <c r="AV1663" s="1"/>
      <c r="AW1663" s="1"/>
      <c r="AX1663" s="1"/>
      <c r="AY1663" s="1"/>
      <c r="AZ1663" s="1"/>
      <c r="BA1663" s="1"/>
      <c r="BB1663" s="1"/>
      <c r="BC1663" s="1"/>
      <c r="BD1663" s="1"/>
      <c r="BE1663" s="1"/>
      <c r="BF1663" s="1" t="s">
        <v>14668</v>
      </c>
      <c r="BG1663" s="1" t="s">
        <v>183</v>
      </c>
      <c r="BH1663" s="1"/>
      <c r="BI1663" s="1"/>
    </row>
    <row r="1664" customFormat="false" ht="12.75" hidden="false" customHeight="false" outlineLevel="0" collapsed="false">
      <c r="A1664" s="1" t="s">
        <v>4484</v>
      </c>
      <c r="B1664" s="1" t="s">
        <v>4485</v>
      </c>
      <c r="C1664" s="1" t="s">
        <v>177</v>
      </c>
      <c r="D1664" s="1" t="s">
        <v>1471</v>
      </c>
      <c r="E1664" s="1" t="s">
        <v>16119</v>
      </c>
      <c r="F1664" s="1" t="s">
        <v>4487</v>
      </c>
      <c r="G1664" s="1" t="n">
        <v>68</v>
      </c>
      <c r="H1664" s="1" t="n">
        <v>4000</v>
      </c>
      <c r="I1664" s="101" t="s">
        <v>180</v>
      </c>
      <c r="J1664" s="1"/>
      <c r="K1664" s="1" t="n">
        <f aca="false">IFERROR(VLOOKUP(A1664,'[2]Pivot HorizontalMRP'!$A$4:$B$2689,2,0),0)</f>
        <v>0</v>
      </c>
      <c r="L1664" s="1" t="n">
        <f aca="false">IFERROR(VLOOKUP(A1664,'[2]Pivot HorizontalMRP'!$A$4:$C$2689,3,0),0)</f>
        <v>162088</v>
      </c>
      <c r="M1664" s="1" t="n">
        <f aca="false">IFERROR(VLOOKUP(A1664,'[2]Pivot HorizontalMRP'!$A$4:$D$2689,0.4,0),0)</f>
        <v>0</v>
      </c>
      <c r="N1664" s="1" t="n">
        <f aca="false">IFERROR(VLOOKUP(A1664,'[2]Pivot HorizontalMRP'!$A$4:$E$2689,5,0),0)</f>
        <v>40000</v>
      </c>
      <c r="O1664" s="1" t="n">
        <f aca="false">K1664+L1664</f>
        <v>162088</v>
      </c>
      <c r="P1664" s="1" t="n">
        <f aca="false">K1664+L1664+M1664+N1664</f>
        <v>202088</v>
      </c>
      <c r="Q1664" s="1" t="n">
        <f aca="false">IFERROR(VLOOKUP(A1664,'[2]Pivot HorizontalMRP'!$A$4:$F$2689,6,0),0)</f>
        <v>143956</v>
      </c>
      <c r="R1664" s="1" t="n">
        <f aca="false">IFERROR(VLOOKUP(A1664,'[2]Pivot HorizontalMRP'!$A$4:$G$2689,7,0),0)</f>
        <v>78190</v>
      </c>
      <c r="S1664" s="1" t="n">
        <f aca="false">IFERROR(VLOOKUP(A1664,'[2]Pivot HorizontalMRP'!$A$4:$H$2689,8,0),0)</f>
        <v>84396</v>
      </c>
      <c r="T1664" s="1" t="n">
        <f aca="false">IFERROR(VLOOKUP(A1664,'[2]Pivot HorizontalMRP'!$A$4:$I$2689,9,0),0)</f>
        <v>54626</v>
      </c>
      <c r="U1664" s="1" t="n">
        <f aca="false">IF(I1664="delivery",O1664-SUM(Q1664+R1664),IF(I1664="PO",P1664-SUM(Q1664:R1664)))</f>
        <v>-60058</v>
      </c>
      <c r="V1664" s="81" t="n">
        <v>0.454</v>
      </c>
      <c r="W1664" s="81"/>
      <c r="X1664" s="81" t="n">
        <f aca="false">W1664-V1664</f>
        <v>-0.454</v>
      </c>
      <c r="Y1664" s="81"/>
      <c r="Z1664" s="81"/>
      <c r="AA1664" s="81" t="n">
        <v>0.43623</v>
      </c>
      <c r="AB1664" s="81"/>
      <c r="AC1664" s="81"/>
      <c r="AD1664" s="81"/>
      <c r="AE1664" s="81"/>
      <c r="AF1664" s="81"/>
      <c r="AG1664" s="81"/>
      <c r="AH1664" s="81"/>
      <c r="AI1664" s="81"/>
      <c r="AJ1664" s="81"/>
      <c r="AK1664" s="81"/>
      <c r="AL1664" s="81"/>
      <c r="AM1664" s="81"/>
      <c r="AN1664" s="81"/>
      <c r="AO1664" s="81" t="str">
        <f aca="false">D1664</f>
        <v>Sanmina</v>
      </c>
      <c r="AP1664" s="1" t="s">
        <v>3124</v>
      </c>
      <c r="AQ1664" s="1"/>
      <c r="AR1664" s="1"/>
      <c r="AS1664" s="1"/>
      <c r="AT1664" s="1"/>
      <c r="AU1664" s="1"/>
      <c r="AV1664" s="1"/>
      <c r="AW1664" s="1"/>
      <c r="AX1664" s="1"/>
      <c r="AY1664" s="1"/>
      <c r="AZ1664" s="1"/>
      <c r="BA1664" s="1"/>
      <c r="BB1664" s="1"/>
      <c r="BC1664" s="1"/>
      <c r="BD1664" s="1"/>
      <c r="BE1664" s="1"/>
      <c r="BF1664" s="1" t="s">
        <v>14668</v>
      </c>
      <c r="BG1664" s="1" t="s">
        <v>183</v>
      </c>
      <c r="BH1664" s="1"/>
      <c r="BI1664" s="1"/>
    </row>
    <row r="1665" customFormat="false" ht="12.75" hidden="false" customHeight="false" outlineLevel="0" collapsed="false">
      <c r="A1665" s="1" t="s">
        <v>4488</v>
      </c>
      <c r="B1665" s="1" t="s">
        <v>4489</v>
      </c>
      <c r="C1665" s="1" t="s">
        <v>177</v>
      </c>
      <c r="D1665" s="1" t="s">
        <v>1471</v>
      </c>
      <c r="E1665" s="1" t="s">
        <v>16120</v>
      </c>
      <c r="F1665" s="1" t="s">
        <v>4491</v>
      </c>
      <c r="G1665" s="1" t="n">
        <v>201</v>
      </c>
      <c r="H1665" s="1" t="n">
        <v>20000</v>
      </c>
      <c r="I1665" s="101" t="s">
        <v>188</v>
      </c>
      <c r="J1665" s="1"/>
      <c r="K1665" s="1" t="n">
        <f aca="false">IFERROR(VLOOKUP(A1665,'[2]Pivot HorizontalMRP'!$A$4:$B$2689,2,0),0)</f>
        <v>0</v>
      </c>
      <c r="L1665" s="1" t="n">
        <f aca="false">IFERROR(VLOOKUP(A1665,'[2]Pivot HorizontalMRP'!$A$4:$C$2689,3,0),0)</f>
        <v>4768</v>
      </c>
      <c r="M1665" s="1" t="n">
        <f aca="false">IFERROR(VLOOKUP(A1665,'[2]Pivot HorizontalMRP'!$A$4:$D$2689,0.4,0),0)</f>
        <v>0</v>
      </c>
      <c r="N1665" s="1" t="n">
        <f aca="false">IFERROR(VLOOKUP(A1665,'[2]Pivot HorizontalMRP'!$A$4:$E$2689,5,0),0)</f>
        <v>0</v>
      </c>
      <c r="O1665" s="1" t="n">
        <f aca="false">K1665+L1665</f>
        <v>4768</v>
      </c>
      <c r="P1665" s="1" t="n">
        <f aca="false">K1665+L1665+M1665+N1665</f>
        <v>4768</v>
      </c>
      <c r="Q1665" s="1" t="n">
        <f aca="false">IFERROR(VLOOKUP(A1665,'[2]Pivot HorizontalMRP'!$A$4:$F$2689,6,0),0)</f>
        <v>168</v>
      </c>
      <c r="R1665" s="1" t="n">
        <f aca="false">IFERROR(VLOOKUP(A1665,'[2]Pivot HorizontalMRP'!$A$4:$G$2689,7,0),0)</f>
        <v>0</v>
      </c>
      <c r="S1665" s="1" t="n">
        <f aca="false">IFERROR(VLOOKUP(A1665,'[2]Pivot HorizontalMRP'!$A$4:$H$2689,8,0),0)</f>
        <v>0</v>
      </c>
      <c r="T1665" s="1" t="n">
        <f aca="false">IFERROR(VLOOKUP(A1665,'[2]Pivot HorizontalMRP'!$A$4:$I$2689,9,0),0)</f>
        <v>0</v>
      </c>
      <c r="U1665" s="1" t="n">
        <f aca="false">IF(I1665="delivery",O1665-SUM(Q1665+R1665),IF(I1665="PO",P1665-SUM(Q1665:R1665)))</f>
        <v>4600</v>
      </c>
      <c r="V1665" s="81" t="n">
        <v>0.00443</v>
      </c>
      <c r="W1665" s="81"/>
      <c r="X1665" s="81" t="n">
        <f aca="false">W1665-V1665</f>
        <v>-0.00443</v>
      </c>
      <c r="Y1665" s="81"/>
      <c r="Z1665" s="81"/>
      <c r="AA1665" s="81" t="n">
        <v>0.00443</v>
      </c>
      <c r="AB1665" s="81"/>
      <c r="AC1665" s="81"/>
      <c r="AD1665" s="81"/>
      <c r="AE1665" s="81"/>
      <c r="AF1665" s="81"/>
      <c r="AG1665" s="81"/>
      <c r="AH1665" s="81"/>
      <c r="AI1665" s="81"/>
      <c r="AJ1665" s="81"/>
      <c r="AK1665" s="81"/>
      <c r="AL1665" s="81"/>
      <c r="AM1665" s="81"/>
      <c r="AN1665" s="81"/>
      <c r="AO1665" s="81" t="str">
        <f aca="false">D1665</f>
        <v>Sanmina</v>
      </c>
      <c r="AP1665" s="1" t="s">
        <v>3124</v>
      </c>
      <c r="AQ1665" s="1"/>
      <c r="AR1665" s="1"/>
      <c r="AS1665" s="1"/>
      <c r="AT1665" s="1"/>
      <c r="AU1665" s="1"/>
      <c r="AV1665" s="1"/>
      <c r="AW1665" s="1"/>
      <c r="AX1665" s="1"/>
      <c r="AY1665" s="1"/>
      <c r="AZ1665" s="1"/>
      <c r="BA1665" s="1"/>
      <c r="BB1665" s="1"/>
      <c r="BC1665" s="1"/>
      <c r="BD1665" s="1"/>
      <c r="BE1665" s="1"/>
      <c r="BF1665" s="1" t="s">
        <v>14668</v>
      </c>
      <c r="BG1665" s="1" t="s">
        <v>183</v>
      </c>
      <c r="BH1665" s="1"/>
      <c r="BI1665" s="1"/>
    </row>
    <row r="1666" customFormat="false" ht="12.75" hidden="false" customHeight="false" outlineLevel="0" collapsed="false">
      <c r="A1666" s="1" t="s">
        <v>4492</v>
      </c>
      <c r="B1666" s="1" t="s">
        <v>4493</v>
      </c>
      <c r="C1666" s="1" t="s">
        <v>177</v>
      </c>
      <c r="D1666" s="1" t="s">
        <v>1471</v>
      </c>
      <c r="E1666" s="1" t="s">
        <v>16121</v>
      </c>
      <c r="F1666" s="1" t="s">
        <v>4495</v>
      </c>
      <c r="G1666" s="1" t="n">
        <v>127</v>
      </c>
      <c r="H1666" s="1" t="n">
        <v>3500</v>
      </c>
      <c r="I1666" s="101" t="s">
        <v>180</v>
      </c>
      <c r="J1666" s="1"/>
      <c r="K1666" s="1" t="n">
        <f aca="false">IFERROR(VLOOKUP(A1666,'[2]Pivot HorizontalMRP'!$A$4:$B$2689,2,0),0)</f>
        <v>0</v>
      </c>
      <c r="L1666" s="1" t="n">
        <f aca="false">IFERROR(VLOOKUP(A1666,'[2]Pivot HorizontalMRP'!$A$4:$C$2689,3,0),0)</f>
        <v>125604</v>
      </c>
      <c r="M1666" s="1" t="n">
        <f aca="false">IFERROR(VLOOKUP(A1666,'[2]Pivot HorizontalMRP'!$A$4:$D$2689,0.4,0),0)</f>
        <v>0</v>
      </c>
      <c r="N1666" s="1" t="n">
        <f aca="false">IFERROR(VLOOKUP(A1666,'[2]Pivot HorizontalMRP'!$A$4:$E$2689,5,0),0)</f>
        <v>28000</v>
      </c>
      <c r="O1666" s="1" t="n">
        <f aca="false">K1666+L1666</f>
        <v>125604</v>
      </c>
      <c r="P1666" s="1" t="n">
        <f aca="false">K1666+L1666+M1666+N1666</f>
        <v>153604</v>
      </c>
      <c r="Q1666" s="1" t="n">
        <f aca="false">IFERROR(VLOOKUP(A1666,'[2]Pivot HorizontalMRP'!$A$4:$F$2689,6,0),0)</f>
        <v>212157</v>
      </c>
      <c r="R1666" s="1" t="n">
        <f aca="false">IFERROR(VLOOKUP(A1666,'[2]Pivot HorizontalMRP'!$A$4:$G$2689,7,0),0)</f>
        <v>286628</v>
      </c>
      <c r="S1666" s="1" t="n">
        <f aca="false">IFERROR(VLOOKUP(A1666,'[2]Pivot HorizontalMRP'!$A$4:$H$2689,8,0),0)</f>
        <v>229210</v>
      </c>
      <c r="T1666" s="1" t="n">
        <f aca="false">IFERROR(VLOOKUP(A1666,'[2]Pivot HorizontalMRP'!$A$4:$I$2689,9,0),0)</f>
        <v>150521</v>
      </c>
      <c r="U1666" s="1" t="n">
        <f aca="false">IF(I1666="delivery",O1666-SUM(Q1666+R1666),IF(I1666="PO",P1666-SUM(Q1666:R1666)))</f>
        <v>-373181</v>
      </c>
      <c r="V1666" s="81" t="n">
        <v>0.3908</v>
      </c>
      <c r="W1666" s="81"/>
      <c r="X1666" s="81" t="n">
        <f aca="false">W1666-V1666</f>
        <v>-0.3908</v>
      </c>
      <c r="Y1666" s="81"/>
      <c r="Z1666" s="81"/>
      <c r="AA1666" s="81" t="n">
        <v>0.33378</v>
      </c>
      <c r="AB1666" s="81"/>
      <c r="AC1666" s="81"/>
      <c r="AD1666" s="81"/>
      <c r="AE1666" s="81"/>
      <c r="AF1666" s="81"/>
      <c r="AG1666" s="81"/>
      <c r="AH1666" s="81"/>
      <c r="AI1666" s="81"/>
      <c r="AJ1666" s="81"/>
      <c r="AK1666" s="81"/>
      <c r="AL1666" s="81"/>
      <c r="AM1666" s="81"/>
      <c r="AN1666" s="81"/>
      <c r="AO1666" s="81" t="str">
        <f aca="false">D1666</f>
        <v>Sanmina</v>
      </c>
      <c r="AP1666" s="1" t="s">
        <v>3124</v>
      </c>
      <c r="AQ1666" s="1"/>
      <c r="AR1666" s="1"/>
      <c r="AS1666" s="1"/>
      <c r="AT1666" s="1"/>
      <c r="AU1666" s="1"/>
      <c r="AV1666" s="1"/>
      <c r="AW1666" s="1"/>
      <c r="AX1666" s="1"/>
      <c r="AY1666" s="1"/>
      <c r="AZ1666" s="1"/>
      <c r="BA1666" s="1"/>
      <c r="BB1666" s="1"/>
      <c r="BC1666" s="1"/>
      <c r="BD1666" s="1"/>
      <c r="BE1666" s="1"/>
      <c r="BF1666" s="1" t="s">
        <v>14668</v>
      </c>
      <c r="BG1666" s="1" t="s">
        <v>183</v>
      </c>
      <c r="BH1666" s="1"/>
      <c r="BI1666" s="1"/>
    </row>
    <row r="1667" customFormat="false" ht="12.75" hidden="false" customHeight="false" outlineLevel="0" collapsed="false">
      <c r="A1667" s="1" t="s">
        <v>4496</v>
      </c>
      <c r="B1667" s="1" t="s">
        <v>4497</v>
      </c>
      <c r="C1667" s="1" t="s">
        <v>177</v>
      </c>
      <c r="D1667" s="1" t="s">
        <v>1471</v>
      </c>
      <c r="E1667" s="1" t="s">
        <v>16121</v>
      </c>
      <c r="F1667" s="1" t="s">
        <v>4499</v>
      </c>
      <c r="G1667" s="1" t="n">
        <v>73</v>
      </c>
      <c r="H1667" s="1" t="n">
        <v>3500</v>
      </c>
      <c r="I1667" s="101" t="s">
        <v>188</v>
      </c>
      <c r="J1667" s="1"/>
      <c r="K1667" s="1" t="n">
        <f aca="false">IFERROR(VLOOKUP(A1667,'[2]Pivot HorizontalMRP'!$A$4:$B$2689,2,0),0)</f>
        <v>0</v>
      </c>
      <c r="L1667" s="1" t="n">
        <f aca="false">IFERROR(VLOOKUP(A1667,'[2]Pivot HorizontalMRP'!$A$4:$C$2689,3,0),0)</f>
        <v>1103</v>
      </c>
      <c r="M1667" s="1" t="n">
        <f aca="false">IFERROR(VLOOKUP(A1667,'[2]Pivot HorizontalMRP'!$A$4:$D$2689,0.4,0),0)</f>
        <v>0</v>
      </c>
      <c r="N1667" s="1" t="n">
        <f aca="false">IFERROR(VLOOKUP(A1667,'[2]Pivot HorizontalMRP'!$A$4:$E$2689,5,0),0)</f>
        <v>0</v>
      </c>
      <c r="O1667" s="1" t="n">
        <f aca="false">K1667+L1667</f>
        <v>1103</v>
      </c>
      <c r="P1667" s="1" t="n">
        <f aca="false">K1667+L1667+M1667+N1667</f>
        <v>1103</v>
      </c>
      <c r="Q1667" s="1" t="n">
        <f aca="false">IFERROR(VLOOKUP(A1667,'[2]Pivot HorizontalMRP'!$A$4:$F$2689,6,0),0)</f>
        <v>84</v>
      </c>
      <c r="R1667" s="1" t="n">
        <f aca="false">IFERROR(VLOOKUP(A1667,'[2]Pivot HorizontalMRP'!$A$4:$G$2689,7,0),0)</f>
        <v>0</v>
      </c>
      <c r="S1667" s="1" t="n">
        <f aca="false">IFERROR(VLOOKUP(A1667,'[2]Pivot HorizontalMRP'!$A$4:$H$2689,8,0),0)</f>
        <v>0</v>
      </c>
      <c r="T1667" s="1" t="n">
        <f aca="false">IFERROR(VLOOKUP(A1667,'[2]Pivot HorizontalMRP'!$A$4:$I$2689,9,0),0)</f>
        <v>0</v>
      </c>
      <c r="U1667" s="1" t="n">
        <f aca="false">IF(I1667="delivery",O1667-SUM(Q1667+R1667),IF(I1667="PO",P1667-SUM(Q1667:R1667)))</f>
        <v>1019</v>
      </c>
      <c r="V1667" s="81" t="n">
        <v>0.449</v>
      </c>
      <c r="W1667" s="81"/>
      <c r="X1667" s="81" t="n">
        <f aca="false">W1667-V1667</f>
        <v>-0.449</v>
      </c>
      <c r="Y1667" s="81"/>
      <c r="Z1667" s="81"/>
      <c r="AA1667" s="81" t="n">
        <v>0.67126</v>
      </c>
      <c r="AB1667" s="81"/>
      <c r="AC1667" s="81"/>
      <c r="AD1667" s="81"/>
      <c r="AE1667" s="81"/>
      <c r="AF1667" s="81"/>
      <c r="AG1667" s="81"/>
      <c r="AH1667" s="81"/>
      <c r="AI1667" s="81"/>
      <c r="AJ1667" s="81"/>
      <c r="AK1667" s="81"/>
      <c r="AL1667" s="81"/>
      <c r="AM1667" s="81"/>
      <c r="AN1667" s="81"/>
      <c r="AO1667" s="81" t="str">
        <f aca="false">D1667</f>
        <v>Sanmina</v>
      </c>
      <c r="AP1667" s="1" t="s">
        <v>3124</v>
      </c>
      <c r="AQ1667" s="1"/>
      <c r="AR1667" s="1"/>
      <c r="AS1667" s="1"/>
      <c r="AT1667" s="1"/>
      <c r="AU1667" s="1"/>
      <c r="AV1667" s="1"/>
      <c r="AW1667" s="1"/>
      <c r="AX1667" s="1"/>
      <c r="AY1667" s="1"/>
      <c r="AZ1667" s="1"/>
      <c r="BA1667" s="1"/>
      <c r="BB1667" s="1"/>
      <c r="BC1667" s="1"/>
      <c r="BD1667" s="1"/>
      <c r="BE1667" s="1"/>
      <c r="BF1667" s="1" t="s">
        <v>14668</v>
      </c>
      <c r="BG1667" s="1" t="s">
        <v>183</v>
      </c>
      <c r="BH1667" s="1"/>
      <c r="BI1667" s="1"/>
    </row>
    <row r="1668" customFormat="false" ht="12.75" hidden="false" customHeight="false" outlineLevel="0" collapsed="false">
      <c r="A1668" s="1" t="s">
        <v>4500</v>
      </c>
      <c r="B1668" s="1" t="s">
        <v>4501</v>
      </c>
      <c r="C1668" s="1" t="s">
        <v>177</v>
      </c>
      <c r="D1668" s="1" t="s">
        <v>1471</v>
      </c>
      <c r="E1668" s="1" t="s">
        <v>16122</v>
      </c>
      <c r="F1668" s="1" t="s">
        <v>4503</v>
      </c>
      <c r="G1668" s="1" t="n">
        <v>153</v>
      </c>
      <c r="H1668" s="1" t="n">
        <v>1000</v>
      </c>
      <c r="I1668" s="101" t="s">
        <v>180</v>
      </c>
      <c r="J1668" s="1"/>
      <c r="K1668" s="1" t="n">
        <f aca="false">IFERROR(VLOOKUP(A1668,'[2]Pivot HorizontalMRP'!$A$4:$B$2689,2,0),0)</f>
        <v>0</v>
      </c>
      <c r="L1668" s="1" t="n">
        <f aca="false">IFERROR(VLOOKUP(A1668,'[2]Pivot HorizontalMRP'!$A$4:$C$2689,3,0),0)</f>
        <v>40872</v>
      </c>
      <c r="M1668" s="1" t="n">
        <f aca="false">IFERROR(VLOOKUP(A1668,'[2]Pivot HorizontalMRP'!$A$4:$D$2689,0.4,0),0)</f>
        <v>0</v>
      </c>
      <c r="N1668" s="1" t="n">
        <f aca="false">IFERROR(VLOOKUP(A1668,'[2]Pivot HorizontalMRP'!$A$4:$E$2689,5,0),0)</f>
        <v>0</v>
      </c>
      <c r="O1668" s="1" t="n">
        <f aca="false">K1668+L1668</f>
        <v>40872</v>
      </c>
      <c r="P1668" s="1" t="n">
        <f aca="false">K1668+L1668+M1668+N1668</f>
        <v>40872</v>
      </c>
      <c r="Q1668" s="1" t="n">
        <f aca="false">IFERROR(VLOOKUP(A1668,'[2]Pivot HorizontalMRP'!$A$4:$F$2689,6,0),0)</f>
        <v>10778</v>
      </c>
      <c r="R1668" s="1" t="n">
        <f aca="false">IFERROR(VLOOKUP(A1668,'[2]Pivot HorizontalMRP'!$A$4:$G$2689,7,0),0)</f>
        <v>8460</v>
      </c>
      <c r="S1668" s="1" t="n">
        <f aca="false">IFERROR(VLOOKUP(A1668,'[2]Pivot HorizontalMRP'!$A$4:$H$2689,8,0),0)</f>
        <v>7904</v>
      </c>
      <c r="T1668" s="1" t="n">
        <f aca="false">IFERROR(VLOOKUP(A1668,'[2]Pivot HorizontalMRP'!$A$4:$I$2689,9,0),0)</f>
        <v>2468</v>
      </c>
      <c r="U1668" s="1" t="n">
        <f aca="false">IF(I1668="delivery",O1668-SUM(Q1668+R1668),IF(I1668="PO",P1668-SUM(Q1668:R1668)))</f>
        <v>21634</v>
      </c>
      <c r="V1668" s="81" t="n">
        <v>0.267</v>
      </c>
      <c r="W1668" s="81"/>
      <c r="X1668" s="81" t="n">
        <f aca="false">W1668-V1668</f>
        <v>-0.267</v>
      </c>
      <c r="Y1668" s="81"/>
      <c r="Z1668" s="81"/>
      <c r="AA1668" s="81" t="n">
        <v>0.267</v>
      </c>
      <c r="AB1668" s="81"/>
      <c r="AC1668" s="81"/>
      <c r="AD1668" s="81"/>
      <c r="AE1668" s="81"/>
      <c r="AF1668" s="81"/>
      <c r="AG1668" s="81"/>
      <c r="AH1668" s="81"/>
      <c r="AI1668" s="81"/>
      <c r="AJ1668" s="81"/>
      <c r="AK1668" s="81"/>
      <c r="AL1668" s="81"/>
      <c r="AM1668" s="81"/>
      <c r="AN1668" s="81"/>
      <c r="AO1668" s="81" t="str">
        <f aca="false">D1668</f>
        <v>Sanmina</v>
      </c>
      <c r="AP1668" s="1" t="s">
        <v>3124</v>
      </c>
      <c r="AQ1668" s="1"/>
      <c r="AR1668" s="1"/>
      <c r="AS1668" s="1"/>
      <c r="AT1668" s="1"/>
      <c r="AU1668" s="1"/>
      <c r="AV1668" s="1"/>
      <c r="AW1668" s="1"/>
      <c r="AX1668" s="1"/>
      <c r="AY1668" s="1"/>
      <c r="AZ1668" s="1"/>
      <c r="BA1668" s="1"/>
      <c r="BB1668" s="1"/>
      <c r="BC1668" s="1"/>
      <c r="BD1668" s="1"/>
      <c r="BE1668" s="1"/>
      <c r="BF1668" s="1" t="s">
        <v>14668</v>
      </c>
      <c r="BG1668" s="1" t="s">
        <v>183</v>
      </c>
      <c r="BH1668" s="1"/>
      <c r="BI1668" s="1"/>
    </row>
    <row r="1669" customFormat="false" ht="12.75" hidden="false" customHeight="false" outlineLevel="0" collapsed="false">
      <c r="A1669" s="1" t="s">
        <v>4504</v>
      </c>
      <c r="B1669" s="1" t="s">
        <v>4505</v>
      </c>
      <c r="C1669" s="1" t="s">
        <v>177</v>
      </c>
      <c r="D1669" s="1" t="s">
        <v>1471</v>
      </c>
      <c r="E1669" s="1" t="s">
        <v>16123</v>
      </c>
      <c r="F1669" s="1" t="s">
        <v>16124</v>
      </c>
      <c r="G1669" s="1" t="n">
        <v>271</v>
      </c>
      <c r="H1669" s="1" t="n">
        <v>10000</v>
      </c>
      <c r="I1669" s="101" t="s">
        <v>180</v>
      </c>
      <c r="J1669" s="1"/>
      <c r="K1669" s="1" t="n">
        <f aca="false">IFERROR(VLOOKUP(A1669,'[2]Pivot HorizontalMRP'!$A$4:$B$2689,2,0),0)</f>
        <v>0</v>
      </c>
      <c r="L1669" s="1" t="n">
        <f aca="false">IFERROR(VLOOKUP(A1669,'[2]Pivot HorizontalMRP'!$A$4:$C$2689,3,0),0)</f>
        <v>82532</v>
      </c>
      <c r="M1669" s="1" t="n">
        <f aca="false">IFERROR(VLOOKUP(A1669,'[2]Pivot HorizontalMRP'!$A$4:$D$2689,0.4,0),0)</f>
        <v>0</v>
      </c>
      <c r="N1669" s="1" t="n">
        <f aca="false">IFERROR(VLOOKUP(A1669,'[2]Pivot HorizontalMRP'!$A$4:$E$2689,5,0),0)</f>
        <v>10000</v>
      </c>
      <c r="O1669" s="1" t="n">
        <f aca="false">K1669+L1669</f>
        <v>82532</v>
      </c>
      <c r="P1669" s="1" t="n">
        <f aca="false">K1669+L1669+M1669+N1669</f>
        <v>92532</v>
      </c>
      <c r="Q1669" s="1" t="n">
        <f aca="false">IFERROR(VLOOKUP(A1669,'[2]Pivot HorizontalMRP'!$A$4:$F$2689,6,0),0)</f>
        <v>22755</v>
      </c>
      <c r="R1669" s="1" t="n">
        <f aca="false">IFERROR(VLOOKUP(A1669,'[2]Pivot HorizontalMRP'!$A$4:$G$2689,7,0),0)</f>
        <v>26356</v>
      </c>
      <c r="S1669" s="1" t="n">
        <f aca="false">IFERROR(VLOOKUP(A1669,'[2]Pivot HorizontalMRP'!$A$4:$H$2689,8,0),0)</f>
        <v>26175</v>
      </c>
      <c r="T1669" s="1" t="n">
        <f aca="false">IFERROR(VLOOKUP(A1669,'[2]Pivot HorizontalMRP'!$A$4:$I$2689,9,0),0)</f>
        <v>16562</v>
      </c>
      <c r="U1669" s="1" t="n">
        <f aca="false">IF(I1669="delivery",O1669-SUM(Q1669+R1669),IF(I1669="PO",P1669-SUM(Q1669:R1669)))</f>
        <v>33421</v>
      </c>
      <c r="V1669" s="81" t="n">
        <v>0.00333</v>
      </c>
      <c r="W1669" s="81"/>
      <c r="X1669" s="81" t="n">
        <f aca="false">W1669-V1669</f>
        <v>-0.00333</v>
      </c>
      <c r="Y1669" s="81"/>
      <c r="Z1669" s="81"/>
      <c r="AA1669" s="81"/>
      <c r="AB1669" s="81"/>
      <c r="AC1669" s="81"/>
      <c r="AD1669" s="81"/>
      <c r="AE1669" s="81"/>
      <c r="AF1669" s="81"/>
      <c r="AG1669" s="81"/>
      <c r="AH1669" s="81"/>
      <c r="AI1669" s="81"/>
      <c r="AJ1669" s="81"/>
      <c r="AK1669" s="81"/>
      <c r="AL1669" s="81"/>
      <c r="AM1669" s="81"/>
      <c r="AN1669" s="81"/>
      <c r="AO1669" s="81" t="str">
        <f aca="false">D1669</f>
        <v>Sanmina</v>
      </c>
      <c r="AP1669" s="1" t="s">
        <v>3124</v>
      </c>
      <c r="AQ1669" s="1"/>
      <c r="AR1669" s="1"/>
      <c r="AS1669" s="1"/>
      <c r="AT1669" s="1"/>
      <c r="AU1669" s="1"/>
      <c r="AV1669" s="1"/>
      <c r="AW1669" s="1"/>
      <c r="AX1669" s="1"/>
      <c r="AY1669" s="1"/>
      <c r="AZ1669" s="1"/>
      <c r="BA1669" s="1"/>
      <c r="BB1669" s="1"/>
      <c r="BC1669" s="1"/>
      <c r="BD1669" s="1"/>
      <c r="BE1669" s="1"/>
      <c r="BF1669" s="1" t="s">
        <v>14668</v>
      </c>
      <c r="BG1669" s="1" t="s">
        <v>183</v>
      </c>
      <c r="BH1669" s="1"/>
      <c r="BI1669" s="1"/>
    </row>
    <row r="1670" customFormat="false" ht="12.75" hidden="false" customHeight="false" outlineLevel="0" collapsed="false">
      <c r="A1670" s="1" t="s">
        <v>4508</v>
      </c>
      <c r="B1670" s="1" t="s">
        <v>4509</v>
      </c>
      <c r="C1670" s="1" t="s">
        <v>177</v>
      </c>
      <c r="D1670" s="1" t="s">
        <v>1471</v>
      </c>
      <c r="E1670" s="1" t="s">
        <v>16125</v>
      </c>
      <c r="F1670" s="1" t="s">
        <v>4511</v>
      </c>
      <c r="G1670" s="1" t="n">
        <v>271</v>
      </c>
      <c r="H1670" s="1" t="n">
        <v>50000</v>
      </c>
      <c r="I1670" s="101" t="s">
        <v>180</v>
      </c>
      <c r="J1670" s="1"/>
      <c r="K1670" s="1" t="n">
        <f aca="false">IFERROR(VLOOKUP(A1670,'[2]Pivot HorizontalMRP'!$A$4:$B$2689,2,0),0)</f>
        <v>0</v>
      </c>
      <c r="L1670" s="1" t="n">
        <f aca="false">IFERROR(VLOOKUP(A1670,'[2]Pivot HorizontalMRP'!$A$4:$C$2689,3,0),0)</f>
        <v>210733</v>
      </c>
      <c r="M1670" s="1" t="n">
        <f aca="false">IFERROR(VLOOKUP(A1670,'[2]Pivot HorizontalMRP'!$A$4:$D$2689,0.4,0),0)</f>
        <v>0</v>
      </c>
      <c r="N1670" s="1" t="n">
        <f aca="false">IFERROR(VLOOKUP(A1670,'[2]Pivot HorizontalMRP'!$A$4:$E$2689,5,0),0)</f>
        <v>60000</v>
      </c>
      <c r="O1670" s="1" t="n">
        <f aca="false">K1670+L1670</f>
        <v>210733</v>
      </c>
      <c r="P1670" s="1" t="n">
        <f aca="false">K1670+L1670+M1670+N1670</f>
        <v>270733</v>
      </c>
      <c r="Q1670" s="1" t="n">
        <f aca="false">IFERROR(VLOOKUP(A1670,'[2]Pivot HorizontalMRP'!$A$4:$F$2689,6,0),0)</f>
        <v>68916</v>
      </c>
      <c r="R1670" s="1" t="n">
        <f aca="false">IFERROR(VLOOKUP(A1670,'[2]Pivot HorizontalMRP'!$A$4:$G$2689,7,0),0)</f>
        <v>161844</v>
      </c>
      <c r="S1670" s="1" t="n">
        <f aca="false">IFERROR(VLOOKUP(A1670,'[2]Pivot HorizontalMRP'!$A$4:$H$2689,8,0),0)</f>
        <v>112857</v>
      </c>
      <c r="T1670" s="1" t="n">
        <f aca="false">IFERROR(VLOOKUP(A1670,'[2]Pivot HorizontalMRP'!$A$4:$I$2689,9,0),0)</f>
        <v>81976</v>
      </c>
      <c r="U1670" s="1" t="n">
        <f aca="false">IF(I1670="delivery",O1670-SUM(Q1670+R1670),IF(I1670="PO",P1670-SUM(Q1670:R1670)))</f>
        <v>-20027</v>
      </c>
      <c r="V1670" s="81" t="n">
        <v>0.00427</v>
      </c>
      <c r="W1670" s="81"/>
      <c r="X1670" s="81" t="n">
        <f aca="false">W1670-V1670</f>
        <v>-0.00427</v>
      </c>
      <c r="Y1670" s="81"/>
      <c r="Z1670" s="81"/>
      <c r="AA1670" s="81" t="n">
        <v>0.0033</v>
      </c>
      <c r="AB1670" s="81"/>
      <c r="AC1670" s="81"/>
      <c r="AD1670" s="81"/>
      <c r="AE1670" s="81"/>
      <c r="AF1670" s="81"/>
      <c r="AG1670" s="81"/>
      <c r="AH1670" s="81"/>
      <c r="AI1670" s="81"/>
      <c r="AJ1670" s="81"/>
      <c r="AK1670" s="81"/>
      <c r="AL1670" s="81"/>
      <c r="AM1670" s="81"/>
      <c r="AN1670" s="81"/>
      <c r="AO1670" s="81" t="str">
        <f aca="false">D1670</f>
        <v>Sanmina</v>
      </c>
      <c r="AP1670" s="1" t="s">
        <v>3124</v>
      </c>
      <c r="AQ1670" s="1"/>
      <c r="AR1670" s="1"/>
      <c r="AS1670" s="1"/>
      <c r="AT1670" s="1"/>
      <c r="AU1670" s="1"/>
      <c r="AV1670" s="1"/>
      <c r="AW1670" s="1"/>
      <c r="AX1670" s="1"/>
      <c r="AY1670" s="1"/>
      <c r="AZ1670" s="1"/>
      <c r="BA1670" s="1"/>
      <c r="BB1670" s="1"/>
      <c r="BC1670" s="1"/>
      <c r="BD1670" s="1"/>
      <c r="BE1670" s="1"/>
      <c r="BF1670" s="1" t="s">
        <v>14668</v>
      </c>
      <c r="BG1670" s="1" t="s">
        <v>183</v>
      </c>
      <c r="BH1670" s="1"/>
      <c r="BI1670" s="1"/>
    </row>
    <row r="1671" customFormat="false" ht="12.75" hidden="false" customHeight="false" outlineLevel="0" collapsed="false">
      <c r="A1671" s="1" t="s">
        <v>4512</v>
      </c>
      <c r="B1671" s="1" t="s">
        <v>4513</v>
      </c>
      <c r="C1671" s="1" t="s">
        <v>177</v>
      </c>
      <c r="D1671" s="1" t="s">
        <v>1471</v>
      </c>
      <c r="E1671" s="1" t="s">
        <v>16126</v>
      </c>
      <c r="F1671" s="1" t="s">
        <v>4515</v>
      </c>
      <c r="G1671" s="1" t="n">
        <v>63</v>
      </c>
      <c r="H1671" s="1" t="n">
        <v>4000</v>
      </c>
      <c r="I1671" s="101" t="s">
        <v>180</v>
      </c>
      <c r="J1671" s="1"/>
      <c r="K1671" s="1" t="n">
        <f aca="false">IFERROR(VLOOKUP(A1671,'[2]Pivot HorizontalMRP'!$A$4:$B$2689,2,0),0)</f>
        <v>0</v>
      </c>
      <c r="L1671" s="1" t="n">
        <f aca="false">IFERROR(VLOOKUP(A1671,'[2]Pivot HorizontalMRP'!$A$4:$C$2689,3,0),0)</f>
        <v>309772</v>
      </c>
      <c r="M1671" s="1" t="n">
        <f aca="false">IFERROR(VLOOKUP(A1671,'[2]Pivot HorizontalMRP'!$A$4:$D$2689,0.4,0),0)</f>
        <v>0</v>
      </c>
      <c r="N1671" s="1" t="n">
        <f aca="false">IFERROR(VLOOKUP(A1671,'[2]Pivot HorizontalMRP'!$A$4:$E$2689,5,0),0)</f>
        <v>28000</v>
      </c>
      <c r="O1671" s="1" t="n">
        <f aca="false">K1671+L1671</f>
        <v>309772</v>
      </c>
      <c r="P1671" s="1" t="n">
        <f aca="false">K1671+L1671+M1671+N1671</f>
        <v>337772</v>
      </c>
      <c r="Q1671" s="1" t="n">
        <f aca="false">IFERROR(VLOOKUP(A1671,'[2]Pivot HorizontalMRP'!$A$4:$F$2689,6,0),0)</f>
        <v>318340</v>
      </c>
      <c r="R1671" s="1" t="n">
        <f aca="false">IFERROR(VLOOKUP(A1671,'[2]Pivot HorizontalMRP'!$A$4:$G$2689,7,0),0)</f>
        <v>248263</v>
      </c>
      <c r="S1671" s="1" t="n">
        <f aca="false">IFERROR(VLOOKUP(A1671,'[2]Pivot HorizontalMRP'!$A$4:$H$2689,8,0),0)</f>
        <v>282371</v>
      </c>
      <c r="T1671" s="1" t="n">
        <f aca="false">IFERROR(VLOOKUP(A1671,'[2]Pivot HorizontalMRP'!$A$4:$I$2689,9,0),0)</f>
        <v>166857</v>
      </c>
      <c r="U1671" s="1" t="n">
        <f aca="false">IF(I1671="delivery",O1671-SUM(Q1671+R1671),IF(I1671="PO",P1671-SUM(Q1671:R1671)))</f>
        <v>-256831</v>
      </c>
      <c r="V1671" s="81" t="n">
        <v>0.01284</v>
      </c>
      <c r="W1671" s="81"/>
      <c r="X1671" s="81" t="n">
        <f aca="false">W1671-V1671</f>
        <v>-0.01284</v>
      </c>
      <c r="Y1671" s="81"/>
      <c r="Z1671" s="81"/>
      <c r="AA1671" s="81"/>
      <c r="AB1671" s="81"/>
      <c r="AC1671" s="81"/>
      <c r="AD1671" s="81"/>
      <c r="AE1671" s="81"/>
      <c r="AF1671" s="81"/>
      <c r="AG1671" s="81"/>
      <c r="AH1671" s="81"/>
      <c r="AI1671" s="81"/>
      <c r="AJ1671" s="81"/>
      <c r="AK1671" s="81"/>
      <c r="AL1671" s="81"/>
      <c r="AM1671" s="81"/>
      <c r="AN1671" s="81"/>
      <c r="AO1671" s="81" t="str">
        <f aca="false">D1671</f>
        <v>Sanmina</v>
      </c>
      <c r="AP1671" s="1" t="s">
        <v>3124</v>
      </c>
      <c r="AQ1671" s="1"/>
      <c r="AR1671" s="1"/>
      <c r="AS1671" s="1"/>
      <c r="AT1671" s="1"/>
      <c r="AU1671" s="1"/>
      <c r="AV1671" s="1"/>
      <c r="AW1671" s="1"/>
      <c r="AX1671" s="1"/>
      <c r="AY1671" s="1"/>
      <c r="AZ1671" s="1"/>
      <c r="BA1671" s="1"/>
      <c r="BB1671" s="1"/>
      <c r="BC1671" s="1"/>
      <c r="BD1671" s="1"/>
      <c r="BE1671" s="1"/>
      <c r="BF1671" s="1" t="s">
        <v>14668</v>
      </c>
      <c r="BG1671" s="1" t="s">
        <v>183</v>
      </c>
      <c r="BH1671" s="1"/>
      <c r="BI1671" s="1"/>
    </row>
    <row r="1672" customFormat="false" ht="12.75" hidden="false" customHeight="false" outlineLevel="0" collapsed="false">
      <c r="A1672" s="1" t="s">
        <v>4516</v>
      </c>
      <c r="B1672" s="1" t="s">
        <v>4517</v>
      </c>
      <c r="C1672" s="1" t="s">
        <v>177</v>
      </c>
      <c r="D1672" s="1" t="s">
        <v>1471</v>
      </c>
      <c r="E1672" s="1" t="s">
        <v>16127</v>
      </c>
      <c r="F1672" s="1" t="s">
        <v>4519</v>
      </c>
      <c r="G1672" s="1" t="n">
        <v>157</v>
      </c>
      <c r="H1672" s="1" t="n">
        <v>2000</v>
      </c>
      <c r="I1672" s="101" t="s">
        <v>180</v>
      </c>
      <c r="J1672" s="1"/>
      <c r="K1672" s="1" t="n">
        <f aca="false">IFERROR(VLOOKUP(A1672,'[2]Pivot HorizontalMRP'!$A$4:$B$2689,2,0),0)</f>
        <v>0</v>
      </c>
      <c r="L1672" s="1" t="n">
        <f aca="false">IFERROR(VLOOKUP(A1672,'[2]Pivot HorizontalMRP'!$A$4:$C$2689,3,0),0)</f>
        <v>3940</v>
      </c>
      <c r="M1672" s="1" t="n">
        <f aca="false">IFERROR(VLOOKUP(A1672,'[2]Pivot HorizontalMRP'!$A$4:$D$2689,0.4,0),0)</f>
        <v>0</v>
      </c>
      <c r="N1672" s="1" t="n">
        <f aca="false">IFERROR(VLOOKUP(A1672,'[2]Pivot HorizontalMRP'!$A$4:$E$2689,5,0),0)</f>
        <v>8000</v>
      </c>
      <c r="O1672" s="1" t="n">
        <f aca="false">K1672+L1672</f>
        <v>3940</v>
      </c>
      <c r="P1672" s="1" t="n">
        <f aca="false">K1672+L1672+M1672+N1672</f>
        <v>11940</v>
      </c>
      <c r="Q1672" s="1" t="n">
        <f aca="false">IFERROR(VLOOKUP(A1672,'[2]Pivot HorizontalMRP'!$A$4:$F$2689,6,0),0)</f>
        <v>4204</v>
      </c>
      <c r="R1672" s="1" t="n">
        <f aca="false">IFERROR(VLOOKUP(A1672,'[2]Pivot HorizontalMRP'!$A$4:$G$2689,7,0),0)</f>
        <v>6258</v>
      </c>
      <c r="S1672" s="1" t="n">
        <f aca="false">IFERROR(VLOOKUP(A1672,'[2]Pivot HorizontalMRP'!$A$4:$H$2689,8,0),0)</f>
        <v>4934</v>
      </c>
      <c r="T1672" s="1" t="n">
        <f aca="false">IFERROR(VLOOKUP(A1672,'[2]Pivot HorizontalMRP'!$A$4:$I$2689,9,0),0)</f>
        <v>4400</v>
      </c>
      <c r="U1672" s="1" t="n">
        <f aca="false">IF(I1672="delivery",O1672-SUM(Q1672+R1672),IF(I1672="PO",P1672-SUM(Q1672:R1672)))</f>
        <v>-6522</v>
      </c>
      <c r="V1672" s="81" t="n">
        <v>0.567</v>
      </c>
      <c r="W1672" s="81"/>
      <c r="X1672" s="81" t="n">
        <f aca="false">W1672-V1672</f>
        <v>-0.567</v>
      </c>
      <c r="Y1672" s="81"/>
      <c r="Z1672" s="81"/>
      <c r="AA1672" s="81"/>
      <c r="AB1672" s="81"/>
      <c r="AC1672" s="81"/>
      <c r="AD1672" s="81"/>
      <c r="AE1672" s="81"/>
      <c r="AF1672" s="81"/>
      <c r="AG1672" s="81"/>
      <c r="AH1672" s="81"/>
      <c r="AI1672" s="81"/>
      <c r="AJ1672" s="81"/>
      <c r="AK1672" s="81"/>
      <c r="AL1672" s="81"/>
      <c r="AM1672" s="81"/>
      <c r="AN1672" s="81"/>
      <c r="AO1672" s="81" t="str">
        <f aca="false">D1672</f>
        <v>Sanmina</v>
      </c>
      <c r="AP1672" s="1" t="s">
        <v>3124</v>
      </c>
      <c r="AQ1672" s="1"/>
      <c r="AR1672" s="1"/>
      <c r="AS1672" s="1"/>
      <c r="AT1672" s="1"/>
      <c r="AU1672" s="1"/>
      <c r="AV1672" s="1"/>
      <c r="AW1672" s="1"/>
      <c r="AX1672" s="1"/>
      <c r="AY1672" s="1"/>
      <c r="AZ1672" s="1"/>
      <c r="BA1672" s="1"/>
      <c r="BB1672" s="1"/>
      <c r="BC1672" s="1"/>
      <c r="BD1672" s="1"/>
      <c r="BE1672" s="1"/>
      <c r="BF1672" s="1" t="s">
        <v>14668</v>
      </c>
      <c r="BG1672" s="1" t="s">
        <v>183</v>
      </c>
      <c r="BH1672" s="1"/>
      <c r="BI1672" s="1"/>
    </row>
    <row r="1673" customFormat="false" ht="12.75" hidden="false" customHeight="false" outlineLevel="0" collapsed="false">
      <c r="A1673" s="1" t="s">
        <v>4520</v>
      </c>
      <c r="B1673" s="1" t="s">
        <v>4521</v>
      </c>
      <c r="C1673" s="1" t="s">
        <v>177</v>
      </c>
      <c r="D1673" s="110" t="s">
        <v>1471</v>
      </c>
      <c r="E1673" s="1" t="s">
        <v>16128</v>
      </c>
      <c r="F1673" s="1" t="s">
        <v>4523</v>
      </c>
      <c r="G1673" s="1" t="n">
        <v>55</v>
      </c>
      <c r="H1673" s="1" t="n">
        <v>1</v>
      </c>
      <c r="I1673" s="113" t="s">
        <v>180</v>
      </c>
      <c r="J1673" s="1"/>
      <c r="K1673" s="1" t="n">
        <f aca="false">IFERROR(VLOOKUP(A1673,'[2]Pivot HorizontalMRP'!$A$4:$B$2689,2,0),0)</f>
        <v>0</v>
      </c>
      <c r="L1673" s="1" t="n">
        <f aca="false">IFERROR(VLOOKUP(A1673,'[2]Pivot HorizontalMRP'!$A$4:$C$2689,3,0),0)</f>
        <v>0</v>
      </c>
      <c r="M1673" s="1" t="n">
        <f aca="false">IFERROR(VLOOKUP(A1673,'[2]Pivot HorizontalMRP'!$A$4:$D$2689,0.4,0),0)</f>
        <v>0</v>
      </c>
      <c r="N1673" s="1" t="n">
        <f aca="false">IFERROR(VLOOKUP(A1673,'[2]Pivot HorizontalMRP'!$A$4:$E$2689,5,0),0)</f>
        <v>0</v>
      </c>
      <c r="O1673" s="1" t="n">
        <f aca="false">K1673+L1673</f>
        <v>0</v>
      </c>
      <c r="P1673" s="1" t="n">
        <f aca="false">K1673+L1673+M1673+N1673</f>
        <v>0</v>
      </c>
      <c r="Q1673" s="1" t="n">
        <f aca="false">IFERROR(VLOOKUP(A1673,'[2]Pivot HorizontalMRP'!$A$4:$F$2689,6,0),0)</f>
        <v>0</v>
      </c>
      <c r="R1673" s="1" t="n">
        <f aca="false">IFERROR(VLOOKUP(A1673,'[2]Pivot HorizontalMRP'!$A$4:$G$2689,7,0),0)</f>
        <v>540</v>
      </c>
      <c r="S1673" s="1" t="n">
        <f aca="false">IFERROR(VLOOKUP(A1673,'[2]Pivot HorizontalMRP'!$A$4:$H$2689,8,0),0)</f>
        <v>5940</v>
      </c>
      <c r="T1673" s="1" t="n">
        <f aca="false">IFERROR(VLOOKUP(A1673,'[2]Pivot HorizontalMRP'!$A$4:$I$2689,9,0),0)</f>
        <v>2160</v>
      </c>
      <c r="U1673" s="1" t="n">
        <f aca="false">IF(I1673="delivery",O1673-SUM(Q1673+R1673),IF(I1673="PO",P1673-SUM(Q1673:R1673)))</f>
        <v>-540</v>
      </c>
      <c r="V1673" s="81" t="n">
        <v>0.19</v>
      </c>
      <c r="W1673" s="81"/>
      <c r="X1673" s="81" t="n">
        <f aca="false">W1673-V1673</f>
        <v>-0.19</v>
      </c>
      <c r="Y1673" s="81"/>
      <c r="Z1673" s="81"/>
      <c r="AA1673" s="81"/>
      <c r="AB1673" s="81"/>
      <c r="AC1673" s="81"/>
      <c r="AD1673" s="81"/>
      <c r="AE1673" s="81"/>
      <c r="AF1673" s="81"/>
      <c r="AG1673" s="81"/>
      <c r="AH1673" s="81"/>
      <c r="AI1673" s="81"/>
      <c r="AJ1673" s="81"/>
      <c r="AK1673" s="81"/>
      <c r="AL1673" s="81"/>
      <c r="AM1673" s="81"/>
      <c r="AN1673" s="81"/>
      <c r="AO1673" s="110" t="s">
        <v>1471</v>
      </c>
      <c r="AP1673" s="102" t="s">
        <v>3124</v>
      </c>
      <c r="AQ1673" s="1"/>
      <c r="AR1673" s="1"/>
      <c r="AS1673" s="1"/>
      <c r="AT1673" s="1"/>
      <c r="AU1673" s="1"/>
      <c r="AV1673" s="1"/>
      <c r="AW1673" s="1"/>
      <c r="AX1673" s="1"/>
      <c r="AY1673" s="1"/>
      <c r="AZ1673" s="1"/>
      <c r="BA1673" s="1"/>
      <c r="BB1673" s="1"/>
      <c r="BC1673" s="1"/>
      <c r="BD1673" s="1"/>
      <c r="BE1673" s="1"/>
      <c r="BF1673" s="1" t="s">
        <v>11284</v>
      </c>
      <c r="BG1673" s="1" t="s">
        <v>183</v>
      </c>
      <c r="BH1673" s="1"/>
      <c r="BI1673" s="1"/>
    </row>
    <row r="1674" customFormat="false" ht="12.75" hidden="false" customHeight="false" outlineLevel="0" collapsed="false">
      <c r="A1674" s="1" t="s">
        <v>4524</v>
      </c>
      <c r="B1674" s="1" t="s">
        <v>4525</v>
      </c>
      <c r="C1674" s="1" t="s">
        <v>177</v>
      </c>
      <c r="D1674" s="1" t="s">
        <v>1471</v>
      </c>
      <c r="E1674" s="1" t="s">
        <v>16129</v>
      </c>
      <c r="F1674" s="1" t="s">
        <v>16130</v>
      </c>
      <c r="G1674" s="1" t="n">
        <v>152</v>
      </c>
      <c r="H1674" s="1" t="n">
        <v>30000</v>
      </c>
      <c r="I1674" s="101" t="s">
        <v>180</v>
      </c>
      <c r="J1674" s="1"/>
      <c r="K1674" s="1" t="n">
        <f aca="false">IFERROR(VLOOKUP(A1674,'[2]Pivot HorizontalMRP'!$A$4:$B$2689,2,0),0)</f>
        <v>0</v>
      </c>
      <c r="L1674" s="1" t="n">
        <f aca="false">IFERROR(VLOOKUP(A1674,'[2]Pivot HorizontalMRP'!$A$4:$C$2689,3,0),0)</f>
        <v>30916</v>
      </c>
      <c r="M1674" s="1" t="n">
        <f aca="false">IFERROR(VLOOKUP(A1674,'[2]Pivot HorizontalMRP'!$A$4:$D$2689,0.4,0),0)</f>
        <v>0</v>
      </c>
      <c r="N1674" s="1" t="n">
        <f aca="false">IFERROR(VLOOKUP(A1674,'[2]Pivot HorizontalMRP'!$A$4:$E$2689,5,0),0)</f>
        <v>0</v>
      </c>
      <c r="O1674" s="1" t="n">
        <f aca="false">K1674+L1674</f>
        <v>30916</v>
      </c>
      <c r="P1674" s="1" t="n">
        <f aca="false">K1674+L1674+M1674+N1674</f>
        <v>30916</v>
      </c>
      <c r="Q1674" s="1" t="n">
        <f aca="false">IFERROR(VLOOKUP(A1674,'[2]Pivot HorizontalMRP'!$A$4:$F$2689,6,0),0)</f>
        <v>5310</v>
      </c>
      <c r="R1674" s="1" t="n">
        <f aca="false">IFERROR(VLOOKUP(A1674,'[2]Pivot HorizontalMRP'!$A$4:$G$2689,7,0),0)</f>
        <v>4611</v>
      </c>
      <c r="S1674" s="1" t="n">
        <f aca="false">IFERROR(VLOOKUP(A1674,'[2]Pivot HorizontalMRP'!$A$4:$H$2689,8,0),0)</f>
        <v>3752</v>
      </c>
      <c r="T1674" s="1" t="n">
        <f aca="false">IFERROR(VLOOKUP(A1674,'[2]Pivot HorizontalMRP'!$A$4:$I$2689,9,0),0)</f>
        <v>1851</v>
      </c>
      <c r="U1674" s="1" t="n">
        <f aca="false">IF(I1674="delivery",O1674-SUM(Q1674+R1674),IF(I1674="PO",P1674-SUM(Q1674:R1674)))</f>
        <v>20995</v>
      </c>
      <c r="V1674" s="81" t="n">
        <v>0.0063</v>
      </c>
      <c r="W1674" s="81"/>
      <c r="X1674" s="81" t="n">
        <f aca="false">W1674-V1674</f>
        <v>-0.0063</v>
      </c>
      <c r="Y1674" s="81"/>
      <c r="Z1674" s="81"/>
      <c r="AA1674" s="81" t="n">
        <v>0.0063</v>
      </c>
      <c r="AB1674" s="81"/>
      <c r="AC1674" s="81"/>
      <c r="AD1674" s="81"/>
      <c r="AE1674" s="81"/>
      <c r="AF1674" s="81"/>
      <c r="AG1674" s="81"/>
      <c r="AH1674" s="81"/>
      <c r="AI1674" s="81"/>
      <c r="AJ1674" s="81"/>
      <c r="AK1674" s="81"/>
      <c r="AL1674" s="81"/>
      <c r="AM1674" s="81"/>
      <c r="AN1674" s="81"/>
      <c r="AO1674" s="81" t="str">
        <f aca="false">D1674</f>
        <v>Sanmina</v>
      </c>
      <c r="AP1674" s="1" t="s">
        <v>3124</v>
      </c>
      <c r="AQ1674" s="1"/>
      <c r="AR1674" s="1"/>
      <c r="AS1674" s="1"/>
      <c r="AT1674" s="1"/>
      <c r="AU1674" s="1"/>
      <c r="AV1674" s="1"/>
      <c r="AW1674" s="1"/>
      <c r="AX1674" s="1"/>
      <c r="AY1674" s="1"/>
      <c r="AZ1674" s="1"/>
      <c r="BA1674" s="1"/>
      <c r="BB1674" s="1"/>
      <c r="BC1674" s="1"/>
      <c r="BD1674" s="1"/>
      <c r="BE1674" s="1"/>
      <c r="BF1674" s="1" t="s">
        <v>14668</v>
      </c>
      <c r="BG1674" s="1" t="s">
        <v>183</v>
      </c>
      <c r="BH1674" s="1"/>
      <c r="BI1674" s="1"/>
    </row>
    <row r="1675" customFormat="false" ht="12.75" hidden="false" customHeight="false" outlineLevel="0" collapsed="false">
      <c r="A1675" s="1" t="s">
        <v>4528</v>
      </c>
      <c r="B1675" s="1" t="s">
        <v>4529</v>
      </c>
      <c r="C1675" s="1" t="s">
        <v>177</v>
      </c>
      <c r="D1675" s="1" t="s">
        <v>1471</v>
      </c>
      <c r="E1675" s="1" t="s">
        <v>16131</v>
      </c>
      <c r="F1675" s="1" t="s">
        <v>4531</v>
      </c>
      <c r="G1675" s="1" t="n">
        <v>216</v>
      </c>
      <c r="H1675" s="1" t="n">
        <v>1000</v>
      </c>
      <c r="I1675" s="101" t="s">
        <v>180</v>
      </c>
      <c r="J1675" s="1"/>
      <c r="K1675" s="1" t="n">
        <f aca="false">IFERROR(VLOOKUP(A1675,'[2]Pivot HorizontalMRP'!$A$4:$B$2689,2,0),0)</f>
        <v>0</v>
      </c>
      <c r="L1675" s="1" t="n">
        <f aca="false">IFERROR(VLOOKUP(A1675,'[2]Pivot HorizontalMRP'!$A$4:$C$2689,3,0),0)</f>
        <v>135840</v>
      </c>
      <c r="M1675" s="1" t="n">
        <f aca="false">IFERROR(VLOOKUP(A1675,'[2]Pivot HorizontalMRP'!$A$4:$D$2689,0.4,0),0)</f>
        <v>0</v>
      </c>
      <c r="N1675" s="1" t="n">
        <f aca="false">IFERROR(VLOOKUP(A1675,'[2]Pivot HorizontalMRP'!$A$4:$E$2689,5,0),0)</f>
        <v>0</v>
      </c>
      <c r="O1675" s="1" t="n">
        <f aca="false">K1675+L1675</f>
        <v>135840</v>
      </c>
      <c r="P1675" s="1" t="n">
        <f aca="false">K1675+L1675+M1675+N1675</f>
        <v>135840</v>
      </c>
      <c r="Q1675" s="1" t="n">
        <f aca="false">IFERROR(VLOOKUP(A1675,'[2]Pivot HorizontalMRP'!$A$4:$F$2689,6,0),0)</f>
        <v>168</v>
      </c>
      <c r="R1675" s="1" t="n">
        <f aca="false">IFERROR(VLOOKUP(A1675,'[2]Pivot HorizontalMRP'!$A$4:$G$2689,7,0),0)</f>
        <v>0</v>
      </c>
      <c r="S1675" s="1" t="n">
        <f aca="false">IFERROR(VLOOKUP(A1675,'[2]Pivot HorizontalMRP'!$A$4:$H$2689,8,0),0)</f>
        <v>0</v>
      </c>
      <c r="T1675" s="1" t="n">
        <f aca="false">IFERROR(VLOOKUP(A1675,'[2]Pivot HorizontalMRP'!$A$4:$I$2689,9,0),0)</f>
        <v>0</v>
      </c>
      <c r="U1675" s="1" t="n">
        <f aca="false">IF(I1675="delivery",O1675-SUM(Q1675+R1675),IF(I1675="PO",P1675-SUM(Q1675:R1675)))</f>
        <v>135672</v>
      </c>
      <c r="V1675" s="81" t="n">
        <v>0.2667</v>
      </c>
      <c r="W1675" s="81"/>
      <c r="X1675" s="81" t="n">
        <f aca="false">W1675-V1675</f>
        <v>-0.2667</v>
      </c>
      <c r="Y1675" s="81"/>
      <c r="Z1675" s="81"/>
      <c r="AA1675" s="81"/>
      <c r="AB1675" s="81"/>
      <c r="AC1675" s="81"/>
      <c r="AD1675" s="81"/>
      <c r="AE1675" s="81"/>
      <c r="AF1675" s="81"/>
      <c r="AG1675" s="81"/>
      <c r="AH1675" s="81"/>
      <c r="AI1675" s="81"/>
      <c r="AJ1675" s="81"/>
      <c r="AK1675" s="81"/>
      <c r="AL1675" s="81"/>
      <c r="AM1675" s="81"/>
      <c r="AN1675" s="81"/>
      <c r="AO1675" s="81" t="str">
        <f aca="false">D1675</f>
        <v>Sanmina</v>
      </c>
      <c r="AP1675" s="1" t="s">
        <v>3124</v>
      </c>
      <c r="AQ1675" s="1"/>
      <c r="AR1675" s="1"/>
      <c r="AS1675" s="1"/>
      <c r="AT1675" s="1"/>
      <c r="AU1675" s="1"/>
      <c r="AV1675" s="1"/>
      <c r="AW1675" s="1"/>
      <c r="AX1675" s="1"/>
      <c r="AY1675" s="1"/>
      <c r="AZ1675" s="1"/>
      <c r="BA1675" s="1"/>
      <c r="BB1675" s="1"/>
      <c r="BC1675" s="1"/>
      <c r="BD1675" s="1"/>
      <c r="BE1675" s="1"/>
      <c r="BF1675" s="1" t="s">
        <v>14668</v>
      </c>
      <c r="BG1675" s="1" t="s">
        <v>183</v>
      </c>
      <c r="BH1675" s="1"/>
      <c r="BI1675" s="1"/>
    </row>
    <row r="1676" customFormat="false" ht="12.75" hidden="false" customHeight="false" outlineLevel="0" collapsed="false">
      <c r="A1676" s="1" t="s">
        <v>4532</v>
      </c>
      <c r="B1676" s="1" t="s">
        <v>4533</v>
      </c>
      <c r="C1676" s="1" t="s">
        <v>177</v>
      </c>
      <c r="D1676" s="1" t="s">
        <v>1471</v>
      </c>
      <c r="E1676" s="1" t="s">
        <v>16132</v>
      </c>
      <c r="F1676" s="1" t="s">
        <v>4535</v>
      </c>
      <c r="G1676" s="1" t="n">
        <v>152</v>
      </c>
      <c r="H1676" s="1" t="n">
        <v>1500</v>
      </c>
      <c r="I1676" s="101" t="s">
        <v>180</v>
      </c>
      <c r="J1676" s="1"/>
      <c r="K1676" s="1" t="n">
        <f aca="false">IFERROR(VLOOKUP(A1676,'[2]Pivot HorizontalMRP'!$A$4:$B$2689,2,0),0)</f>
        <v>0</v>
      </c>
      <c r="L1676" s="1" t="n">
        <f aca="false">IFERROR(VLOOKUP(A1676,'[2]Pivot HorizontalMRP'!$A$4:$C$2689,3,0),0)</f>
        <v>9270</v>
      </c>
      <c r="M1676" s="1" t="n">
        <f aca="false">IFERROR(VLOOKUP(A1676,'[2]Pivot HorizontalMRP'!$A$4:$D$2689,0.4,0),0)</f>
        <v>0</v>
      </c>
      <c r="N1676" s="1" t="n">
        <f aca="false">IFERROR(VLOOKUP(A1676,'[2]Pivot HorizontalMRP'!$A$4:$E$2689,5,0),0)</f>
        <v>9000</v>
      </c>
      <c r="O1676" s="1" t="n">
        <f aca="false">K1676+L1676</f>
        <v>9270</v>
      </c>
      <c r="P1676" s="1" t="n">
        <f aca="false">K1676+L1676+M1676+N1676</f>
        <v>18270</v>
      </c>
      <c r="Q1676" s="1" t="n">
        <f aca="false">IFERROR(VLOOKUP(A1676,'[2]Pivot HorizontalMRP'!$A$4:$F$2689,6,0),0)</f>
        <v>11650</v>
      </c>
      <c r="R1676" s="1" t="n">
        <f aca="false">IFERROR(VLOOKUP(A1676,'[2]Pivot HorizontalMRP'!$A$4:$G$2689,7,0),0)</f>
        <v>8560</v>
      </c>
      <c r="S1676" s="1" t="n">
        <f aca="false">IFERROR(VLOOKUP(A1676,'[2]Pivot HorizontalMRP'!$A$4:$H$2689,8,0),0)</f>
        <v>8150</v>
      </c>
      <c r="T1676" s="1" t="n">
        <f aca="false">IFERROR(VLOOKUP(A1676,'[2]Pivot HorizontalMRP'!$A$4:$I$2689,9,0),0)</f>
        <v>3490</v>
      </c>
      <c r="U1676" s="1" t="n">
        <f aca="false">IF(I1676="delivery",O1676-SUM(Q1676+R1676),IF(I1676="PO",P1676-SUM(Q1676:R1676)))</f>
        <v>-10940</v>
      </c>
      <c r="V1676" s="81" t="n">
        <v>0.225</v>
      </c>
      <c r="W1676" s="81"/>
      <c r="X1676" s="81" t="n">
        <f aca="false">W1676-V1676</f>
        <v>-0.225</v>
      </c>
      <c r="Y1676" s="81"/>
      <c r="Z1676" s="81"/>
      <c r="AA1676" s="81" t="n">
        <v>0.225</v>
      </c>
      <c r="AB1676" s="81"/>
      <c r="AC1676" s="81"/>
      <c r="AD1676" s="81"/>
      <c r="AE1676" s="81"/>
      <c r="AF1676" s="81"/>
      <c r="AG1676" s="81"/>
      <c r="AH1676" s="81"/>
      <c r="AI1676" s="81"/>
      <c r="AJ1676" s="81"/>
      <c r="AK1676" s="81"/>
      <c r="AL1676" s="81"/>
      <c r="AM1676" s="81"/>
      <c r="AN1676" s="81"/>
      <c r="AO1676" s="81" t="str">
        <f aca="false">D1676</f>
        <v>Sanmina</v>
      </c>
      <c r="AP1676" s="1" t="s">
        <v>3124</v>
      </c>
      <c r="AQ1676" s="1"/>
      <c r="AR1676" s="1"/>
      <c r="AS1676" s="1"/>
      <c r="AT1676" s="1"/>
      <c r="AU1676" s="1"/>
      <c r="AV1676" s="1"/>
      <c r="AW1676" s="1"/>
      <c r="AX1676" s="1"/>
      <c r="AY1676" s="1"/>
      <c r="AZ1676" s="1"/>
      <c r="BA1676" s="1"/>
      <c r="BB1676" s="1"/>
      <c r="BC1676" s="1"/>
      <c r="BD1676" s="1"/>
      <c r="BE1676" s="1"/>
      <c r="BF1676" s="1" t="s">
        <v>14668</v>
      </c>
      <c r="BG1676" s="1" t="s">
        <v>183</v>
      </c>
      <c r="BH1676" s="1"/>
      <c r="BI1676" s="1"/>
    </row>
    <row r="1677" customFormat="false" ht="12.75" hidden="false" customHeight="false" outlineLevel="0" collapsed="false">
      <c r="A1677" s="1" t="s">
        <v>4536</v>
      </c>
      <c r="B1677" s="1" t="s">
        <v>4537</v>
      </c>
      <c r="C1677" s="1" t="s">
        <v>177</v>
      </c>
      <c r="D1677" s="1" t="s">
        <v>1471</v>
      </c>
      <c r="E1677" s="1" t="s">
        <v>16133</v>
      </c>
      <c r="F1677" s="1" t="s">
        <v>4539</v>
      </c>
      <c r="G1677" s="1" t="n">
        <v>216</v>
      </c>
      <c r="H1677" s="1" t="n">
        <v>40000</v>
      </c>
      <c r="I1677" s="101" t="s">
        <v>180</v>
      </c>
      <c r="J1677" s="1"/>
      <c r="K1677" s="1" t="n">
        <f aca="false">IFERROR(VLOOKUP(A1677,'[2]Pivot HorizontalMRP'!$A$4:$B$2689,2,0),0)</f>
        <v>0</v>
      </c>
      <c r="L1677" s="1" t="n">
        <f aca="false">IFERROR(VLOOKUP(A1677,'[2]Pivot HorizontalMRP'!$A$4:$C$2689,3,0),0)</f>
        <v>85138</v>
      </c>
      <c r="M1677" s="1" t="n">
        <f aca="false">IFERROR(VLOOKUP(A1677,'[2]Pivot HorizontalMRP'!$A$4:$D$2689,0.4,0),0)</f>
        <v>0</v>
      </c>
      <c r="N1677" s="1" t="n">
        <f aca="false">IFERROR(VLOOKUP(A1677,'[2]Pivot HorizontalMRP'!$A$4:$E$2689,5,0),0)</f>
        <v>0</v>
      </c>
      <c r="O1677" s="1" t="n">
        <f aca="false">K1677+L1677</f>
        <v>85138</v>
      </c>
      <c r="P1677" s="1" t="n">
        <f aca="false">K1677+L1677+M1677+N1677</f>
        <v>85138</v>
      </c>
      <c r="Q1677" s="1" t="n">
        <f aca="false">IFERROR(VLOOKUP(A1677,'[2]Pivot HorizontalMRP'!$A$4:$F$2689,6,0),0)</f>
        <v>50535</v>
      </c>
      <c r="R1677" s="1" t="n">
        <f aca="false">IFERROR(VLOOKUP(A1677,'[2]Pivot HorizontalMRP'!$A$4:$G$2689,7,0),0)</f>
        <v>31744</v>
      </c>
      <c r="S1677" s="1" t="n">
        <f aca="false">IFERROR(VLOOKUP(A1677,'[2]Pivot HorizontalMRP'!$A$4:$H$2689,8,0),0)</f>
        <v>34720</v>
      </c>
      <c r="T1677" s="1" t="n">
        <f aca="false">IFERROR(VLOOKUP(A1677,'[2]Pivot HorizontalMRP'!$A$4:$I$2689,9,0),0)</f>
        <v>21792</v>
      </c>
      <c r="U1677" s="1" t="n">
        <f aca="false">IF(I1677="delivery",O1677-SUM(Q1677+R1677),IF(I1677="PO",P1677-SUM(Q1677:R1677)))</f>
        <v>2859</v>
      </c>
      <c r="V1677" s="81" t="n">
        <v>0.068</v>
      </c>
      <c r="W1677" s="81"/>
      <c r="X1677" s="81" t="n">
        <f aca="false">W1677-V1677</f>
        <v>-0.068</v>
      </c>
      <c r="Y1677" s="81"/>
      <c r="Z1677" s="81"/>
      <c r="AA1677" s="81"/>
      <c r="AB1677" s="81"/>
      <c r="AC1677" s="81"/>
      <c r="AD1677" s="81"/>
      <c r="AE1677" s="81"/>
      <c r="AF1677" s="81"/>
      <c r="AG1677" s="81"/>
      <c r="AH1677" s="81"/>
      <c r="AI1677" s="81"/>
      <c r="AJ1677" s="81"/>
      <c r="AK1677" s="81"/>
      <c r="AL1677" s="81"/>
      <c r="AM1677" s="81"/>
      <c r="AN1677" s="81"/>
      <c r="AO1677" s="81" t="str">
        <f aca="false">D1677</f>
        <v>Sanmina</v>
      </c>
      <c r="AP1677" s="1" t="s">
        <v>3124</v>
      </c>
      <c r="AQ1677" s="1"/>
      <c r="AR1677" s="1"/>
      <c r="AS1677" s="1"/>
      <c r="AT1677" s="1"/>
      <c r="AU1677" s="1"/>
      <c r="AV1677" s="1"/>
      <c r="AW1677" s="1"/>
      <c r="AX1677" s="1"/>
      <c r="AY1677" s="1"/>
      <c r="AZ1677" s="1"/>
      <c r="BA1677" s="1"/>
      <c r="BB1677" s="1"/>
      <c r="BC1677" s="1"/>
      <c r="BD1677" s="1"/>
      <c r="BE1677" s="1"/>
      <c r="BF1677" s="1" t="s">
        <v>14668</v>
      </c>
      <c r="BG1677" s="1" t="s">
        <v>183</v>
      </c>
      <c r="BH1677" s="1"/>
      <c r="BI1677" s="1"/>
    </row>
    <row r="1678" customFormat="false" ht="12.75" hidden="false" customHeight="false" outlineLevel="0" collapsed="false">
      <c r="A1678" s="1" t="s">
        <v>4540</v>
      </c>
      <c r="B1678" s="1" t="s">
        <v>4541</v>
      </c>
      <c r="C1678" s="1" t="s">
        <v>177</v>
      </c>
      <c r="D1678" s="1" t="s">
        <v>1471</v>
      </c>
      <c r="E1678" s="1" t="s">
        <v>16134</v>
      </c>
      <c r="F1678" s="1" t="s">
        <v>4543</v>
      </c>
      <c r="G1678" s="1" t="n">
        <v>271</v>
      </c>
      <c r="H1678" s="1" t="n">
        <v>10000</v>
      </c>
      <c r="I1678" s="101" t="s">
        <v>180</v>
      </c>
      <c r="J1678" s="1"/>
      <c r="K1678" s="1" t="n">
        <f aca="false">IFERROR(VLOOKUP(A1678,'[2]Pivot HorizontalMRP'!$A$4:$B$2689,2,0),0)</f>
        <v>0</v>
      </c>
      <c r="L1678" s="1" t="n">
        <f aca="false">IFERROR(VLOOKUP(A1678,'[2]Pivot HorizontalMRP'!$A$4:$C$2689,3,0),0)</f>
        <v>67363</v>
      </c>
      <c r="M1678" s="1" t="n">
        <f aca="false">IFERROR(VLOOKUP(A1678,'[2]Pivot HorizontalMRP'!$A$4:$D$2689,0.4,0),0)</f>
        <v>0</v>
      </c>
      <c r="N1678" s="1" t="n">
        <f aca="false">IFERROR(VLOOKUP(A1678,'[2]Pivot HorizontalMRP'!$A$4:$E$2689,5,0),0)</f>
        <v>0</v>
      </c>
      <c r="O1678" s="1" t="n">
        <f aca="false">K1678+L1678</f>
        <v>67363</v>
      </c>
      <c r="P1678" s="1" t="n">
        <f aca="false">K1678+L1678+M1678+N1678</f>
        <v>67363</v>
      </c>
      <c r="Q1678" s="1" t="n">
        <f aca="false">IFERROR(VLOOKUP(A1678,'[2]Pivot HorizontalMRP'!$A$4:$F$2689,6,0),0)</f>
        <v>18478</v>
      </c>
      <c r="R1678" s="1" t="n">
        <f aca="false">IFERROR(VLOOKUP(A1678,'[2]Pivot HorizontalMRP'!$A$4:$G$2689,7,0),0)</f>
        <v>19895</v>
      </c>
      <c r="S1678" s="1" t="n">
        <f aca="false">IFERROR(VLOOKUP(A1678,'[2]Pivot HorizontalMRP'!$A$4:$H$2689,8,0),0)</f>
        <v>16424</v>
      </c>
      <c r="T1678" s="1" t="n">
        <f aca="false">IFERROR(VLOOKUP(A1678,'[2]Pivot HorizontalMRP'!$A$4:$I$2689,9,0),0)</f>
        <v>10253</v>
      </c>
      <c r="U1678" s="1" t="n">
        <f aca="false">IF(I1678="delivery",O1678-SUM(Q1678+R1678),IF(I1678="PO",P1678-SUM(Q1678:R1678)))</f>
        <v>28990</v>
      </c>
      <c r="V1678" s="81" t="n">
        <v>0.00174</v>
      </c>
      <c r="W1678" s="81"/>
      <c r="X1678" s="81" t="n">
        <f aca="false">W1678-V1678</f>
        <v>-0.00174</v>
      </c>
      <c r="Y1678" s="81"/>
      <c r="Z1678" s="81"/>
      <c r="AA1678" s="81" t="n">
        <v>0.00174</v>
      </c>
      <c r="AB1678" s="81"/>
      <c r="AC1678" s="81"/>
      <c r="AD1678" s="81"/>
      <c r="AE1678" s="81"/>
      <c r="AF1678" s="81"/>
      <c r="AG1678" s="81"/>
      <c r="AH1678" s="81"/>
      <c r="AI1678" s="81"/>
      <c r="AJ1678" s="81"/>
      <c r="AK1678" s="81"/>
      <c r="AL1678" s="81"/>
      <c r="AM1678" s="81"/>
      <c r="AN1678" s="81"/>
      <c r="AO1678" s="81" t="str">
        <f aca="false">D1678</f>
        <v>Sanmina</v>
      </c>
      <c r="AP1678" s="1" t="s">
        <v>3124</v>
      </c>
      <c r="AQ1678" s="1"/>
      <c r="AR1678" s="1"/>
      <c r="AS1678" s="1"/>
      <c r="AT1678" s="1"/>
      <c r="AU1678" s="1"/>
      <c r="AV1678" s="1"/>
      <c r="AW1678" s="1"/>
      <c r="AX1678" s="1"/>
      <c r="AY1678" s="1"/>
      <c r="AZ1678" s="1"/>
      <c r="BA1678" s="1"/>
      <c r="BB1678" s="1"/>
      <c r="BC1678" s="1"/>
      <c r="BD1678" s="1"/>
      <c r="BE1678" s="1"/>
      <c r="BF1678" s="1" t="s">
        <v>14668</v>
      </c>
      <c r="BG1678" s="1" t="s">
        <v>183</v>
      </c>
      <c r="BH1678" s="1"/>
      <c r="BI1678" s="1"/>
    </row>
    <row r="1679" customFormat="false" ht="12.75" hidden="false" customHeight="false" outlineLevel="0" collapsed="false">
      <c r="A1679" s="1" t="s">
        <v>4544</v>
      </c>
      <c r="B1679" s="1" t="s">
        <v>4545</v>
      </c>
      <c r="C1679" s="1" t="s">
        <v>177</v>
      </c>
      <c r="D1679" s="1" t="s">
        <v>1471</v>
      </c>
      <c r="E1679" s="1" t="s">
        <v>16135</v>
      </c>
      <c r="F1679" s="1" t="s">
        <v>4547</v>
      </c>
      <c r="G1679" s="1" t="n">
        <v>152</v>
      </c>
      <c r="H1679" s="1" t="n">
        <v>10000</v>
      </c>
      <c r="I1679" s="101" t="s">
        <v>180</v>
      </c>
      <c r="J1679" s="1"/>
      <c r="K1679" s="1" t="n">
        <f aca="false">IFERROR(VLOOKUP(A1679,'[2]Pivot HorizontalMRP'!$A$4:$B$2689,2,0),0)</f>
        <v>0</v>
      </c>
      <c r="L1679" s="1" t="n">
        <f aca="false">IFERROR(VLOOKUP(A1679,'[2]Pivot HorizontalMRP'!$A$4:$C$2689,3,0),0)</f>
        <v>99749</v>
      </c>
      <c r="M1679" s="1" t="n">
        <f aca="false">IFERROR(VLOOKUP(A1679,'[2]Pivot HorizontalMRP'!$A$4:$D$2689,0.4,0),0)</f>
        <v>0</v>
      </c>
      <c r="N1679" s="1" t="n">
        <f aca="false">IFERROR(VLOOKUP(A1679,'[2]Pivot HorizontalMRP'!$A$4:$E$2689,5,0),0)</f>
        <v>40000</v>
      </c>
      <c r="O1679" s="1" t="n">
        <f aca="false">K1679+L1679</f>
        <v>99749</v>
      </c>
      <c r="P1679" s="1" t="n">
        <f aca="false">K1679+L1679+M1679+N1679</f>
        <v>139749</v>
      </c>
      <c r="Q1679" s="1" t="n">
        <f aca="false">IFERROR(VLOOKUP(A1679,'[2]Pivot HorizontalMRP'!$A$4:$F$2689,6,0),0)</f>
        <v>68964</v>
      </c>
      <c r="R1679" s="1" t="n">
        <f aca="false">IFERROR(VLOOKUP(A1679,'[2]Pivot HorizontalMRP'!$A$4:$G$2689,7,0),0)</f>
        <v>47343</v>
      </c>
      <c r="S1679" s="1" t="n">
        <f aca="false">IFERROR(VLOOKUP(A1679,'[2]Pivot HorizontalMRP'!$A$4:$H$2689,8,0),0)</f>
        <v>44788</v>
      </c>
      <c r="T1679" s="1" t="n">
        <f aca="false">IFERROR(VLOOKUP(A1679,'[2]Pivot HorizontalMRP'!$A$4:$I$2689,9,0),0)</f>
        <v>27917</v>
      </c>
      <c r="U1679" s="1" t="n">
        <f aca="false">IF(I1679="delivery",O1679-SUM(Q1679+R1679),IF(I1679="PO",P1679-SUM(Q1679:R1679)))</f>
        <v>-16558</v>
      </c>
      <c r="V1679" s="81" t="n">
        <v>0.00174</v>
      </c>
      <c r="W1679" s="81"/>
      <c r="X1679" s="81" t="n">
        <f aca="false">W1679-V1679</f>
        <v>-0.00174</v>
      </c>
      <c r="Y1679" s="81"/>
      <c r="Z1679" s="81"/>
      <c r="AA1679" s="81" t="n">
        <v>0.00187</v>
      </c>
      <c r="AB1679" s="81"/>
      <c r="AC1679" s="81"/>
      <c r="AD1679" s="81"/>
      <c r="AE1679" s="81"/>
      <c r="AF1679" s="81"/>
      <c r="AG1679" s="81"/>
      <c r="AH1679" s="81"/>
      <c r="AI1679" s="81"/>
      <c r="AJ1679" s="81"/>
      <c r="AK1679" s="81"/>
      <c r="AL1679" s="81"/>
      <c r="AM1679" s="81"/>
      <c r="AN1679" s="81"/>
      <c r="AO1679" s="81" t="str">
        <f aca="false">D1679</f>
        <v>Sanmina</v>
      </c>
      <c r="AP1679" s="1" t="s">
        <v>3124</v>
      </c>
      <c r="AQ1679" s="1"/>
      <c r="AR1679" s="1"/>
      <c r="AS1679" s="1"/>
      <c r="AT1679" s="1"/>
      <c r="AU1679" s="1"/>
      <c r="AV1679" s="1"/>
      <c r="AW1679" s="1"/>
      <c r="AX1679" s="1"/>
      <c r="AY1679" s="1"/>
      <c r="AZ1679" s="1"/>
      <c r="BA1679" s="1"/>
      <c r="BB1679" s="1"/>
      <c r="BC1679" s="1"/>
      <c r="BD1679" s="1"/>
      <c r="BE1679" s="1"/>
      <c r="BF1679" s="1" t="s">
        <v>14668</v>
      </c>
      <c r="BG1679" s="1" t="s">
        <v>183</v>
      </c>
      <c r="BH1679" s="1"/>
      <c r="BI1679" s="1"/>
    </row>
    <row r="1680" customFormat="false" ht="12.75" hidden="false" customHeight="false" outlineLevel="0" collapsed="false">
      <c r="A1680" s="1" t="s">
        <v>4548</v>
      </c>
      <c r="B1680" s="1" t="s">
        <v>4549</v>
      </c>
      <c r="C1680" s="1" t="s">
        <v>177</v>
      </c>
      <c r="D1680" s="1" t="s">
        <v>1471</v>
      </c>
      <c r="E1680" s="1" t="s">
        <v>16136</v>
      </c>
      <c r="F1680" s="1" t="s">
        <v>4551</v>
      </c>
      <c r="G1680" s="1" t="n">
        <v>152</v>
      </c>
      <c r="H1680" s="1" t="n">
        <v>30000</v>
      </c>
      <c r="I1680" s="101" t="s">
        <v>180</v>
      </c>
      <c r="J1680" s="1"/>
      <c r="K1680" s="1" t="n">
        <f aca="false">IFERROR(VLOOKUP(A1680,'[2]Pivot HorizontalMRP'!$A$4:$B$2689,2,0),0)</f>
        <v>0</v>
      </c>
      <c r="L1680" s="1" t="n">
        <f aca="false">IFERROR(VLOOKUP(A1680,'[2]Pivot HorizontalMRP'!$A$4:$C$2689,3,0),0)</f>
        <v>81073</v>
      </c>
      <c r="M1680" s="1" t="n">
        <f aca="false">IFERROR(VLOOKUP(A1680,'[2]Pivot HorizontalMRP'!$A$4:$D$2689,0.4,0),0)</f>
        <v>0</v>
      </c>
      <c r="N1680" s="1" t="n">
        <f aca="false">IFERROR(VLOOKUP(A1680,'[2]Pivot HorizontalMRP'!$A$4:$E$2689,5,0),0)</f>
        <v>30000</v>
      </c>
      <c r="O1680" s="1" t="n">
        <f aca="false">K1680+L1680</f>
        <v>81073</v>
      </c>
      <c r="P1680" s="1" t="n">
        <f aca="false">K1680+L1680+M1680+N1680</f>
        <v>111073</v>
      </c>
      <c r="Q1680" s="1" t="n">
        <f aca="false">IFERROR(VLOOKUP(A1680,'[2]Pivot HorizontalMRP'!$A$4:$F$2689,6,0),0)</f>
        <v>46817</v>
      </c>
      <c r="R1680" s="1" t="n">
        <f aca="false">IFERROR(VLOOKUP(A1680,'[2]Pivot HorizontalMRP'!$A$4:$G$2689,7,0),0)</f>
        <v>35038</v>
      </c>
      <c r="S1680" s="1" t="n">
        <f aca="false">IFERROR(VLOOKUP(A1680,'[2]Pivot HorizontalMRP'!$A$4:$H$2689,8,0),0)</f>
        <v>30784</v>
      </c>
      <c r="T1680" s="1" t="n">
        <f aca="false">IFERROR(VLOOKUP(A1680,'[2]Pivot HorizontalMRP'!$A$4:$I$2689,9,0),0)</f>
        <v>20198</v>
      </c>
      <c r="U1680" s="1" t="n">
        <f aca="false">IF(I1680="delivery",O1680-SUM(Q1680+R1680),IF(I1680="PO",P1680-SUM(Q1680:R1680)))</f>
        <v>-782</v>
      </c>
      <c r="V1680" s="81" t="n">
        <v>0.00655</v>
      </c>
      <c r="W1680" s="81"/>
      <c r="X1680" s="81" t="n">
        <f aca="false">W1680-V1680</f>
        <v>-0.00655</v>
      </c>
      <c r="Y1680" s="81"/>
      <c r="Z1680" s="81"/>
      <c r="AA1680" s="81" t="n">
        <v>0.00412</v>
      </c>
      <c r="AB1680" s="81"/>
      <c r="AC1680" s="81"/>
      <c r="AD1680" s="81"/>
      <c r="AE1680" s="81"/>
      <c r="AF1680" s="81"/>
      <c r="AG1680" s="81"/>
      <c r="AH1680" s="81"/>
      <c r="AI1680" s="81"/>
      <c r="AJ1680" s="81"/>
      <c r="AK1680" s="81"/>
      <c r="AL1680" s="81"/>
      <c r="AM1680" s="81"/>
      <c r="AN1680" s="81"/>
      <c r="AO1680" s="81" t="str">
        <f aca="false">D1680</f>
        <v>Sanmina</v>
      </c>
      <c r="AP1680" s="1" t="s">
        <v>3124</v>
      </c>
      <c r="AQ1680" s="1"/>
      <c r="AR1680" s="1"/>
      <c r="AS1680" s="1"/>
      <c r="AT1680" s="1"/>
      <c r="AU1680" s="1"/>
      <c r="AV1680" s="1"/>
      <c r="AW1680" s="1"/>
      <c r="AX1680" s="1"/>
      <c r="AY1680" s="1"/>
      <c r="AZ1680" s="1"/>
      <c r="BA1680" s="1"/>
      <c r="BB1680" s="1"/>
      <c r="BC1680" s="1"/>
      <c r="BD1680" s="1"/>
      <c r="BE1680" s="1"/>
      <c r="BF1680" s="1" t="s">
        <v>14668</v>
      </c>
      <c r="BG1680" s="1" t="s">
        <v>183</v>
      </c>
      <c r="BH1680" s="1"/>
      <c r="BI1680" s="1"/>
    </row>
    <row r="1681" customFormat="false" ht="12.75" hidden="false" customHeight="false" outlineLevel="0" collapsed="false">
      <c r="A1681" s="1" t="s">
        <v>4552</v>
      </c>
      <c r="B1681" s="1" t="s">
        <v>4553</v>
      </c>
      <c r="C1681" s="1" t="s">
        <v>177</v>
      </c>
      <c r="D1681" s="1" t="s">
        <v>1471</v>
      </c>
      <c r="E1681" s="1" t="s">
        <v>16137</v>
      </c>
      <c r="F1681" s="1" t="s">
        <v>4555</v>
      </c>
      <c r="G1681" s="1" t="n">
        <v>171</v>
      </c>
      <c r="H1681" s="1" t="n">
        <v>10000</v>
      </c>
      <c r="I1681" s="101" t="s">
        <v>188</v>
      </c>
      <c r="J1681" s="1"/>
      <c r="K1681" s="1" t="n">
        <f aca="false">IFERROR(VLOOKUP(A1681,'[2]Pivot HorizontalMRP'!$A$4:$B$2689,2,0),0)</f>
        <v>0</v>
      </c>
      <c r="L1681" s="1" t="n">
        <f aca="false">IFERROR(VLOOKUP(A1681,'[2]Pivot HorizontalMRP'!$A$4:$C$2689,3,0),0)</f>
        <v>9956</v>
      </c>
      <c r="M1681" s="1" t="n">
        <f aca="false">IFERROR(VLOOKUP(A1681,'[2]Pivot HorizontalMRP'!$A$4:$D$2689,0.4,0),0)</f>
        <v>0</v>
      </c>
      <c r="N1681" s="1" t="n">
        <f aca="false">IFERROR(VLOOKUP(A1681,'[2]Pivot HorizontalMRP'!$A$4:$E$2689,5,0),0)</f>
        <v>0</v>
      </c>
      <c r="O1681" s="1" t="n">
        <f aca="false">K1681+L1681</f>
        <v>9956</v>
      </c>
      <c r="P1681" s="1" t="n">
        <f aca="false">K1681+L1681+M1681+N1681</f>
        <v>9956</v>
      </c>
      <c r="Q1681" s="1" t="n">
        <f aca="false">IFERROR(VLOOKUP(A1681,'[2]Pivot HorizontalMRP'!$A$4:$F$2689,6,0),0)</f>
        <v>129</v>
      </c>
      <c r="R1681" s="1" t="n">
        <f aca="false">IFERROR(VLOOKUP(A1681,'[2]Pivot HorizontalMRP'!$A$4:$G$2689,7,0),0)</f>
        <v>11</v>
      </c>
      <c r="S1681" s="1" t="n">
        <f aca="false">IFERROR(VLOOKUP(A1681,'[2]Pivot HorizontalMRP'!$A$4:$H$2689,8,0),0)</f>
        <v>48</v>
      </c>
      <c r="T1681" s="1" t="n">
        <f aca="false">IFERROR(VLOOKUP(A1681,'[2]Pivot HorizontalMRP'!$A$4:$I$2689,9,0),0)</f>
        <v>24</v>
      </c>
      <c r="U1681" s="1" t="n">
        <f aca="false">IF(I1681="delivery",O1681-SUM(Q1681+R1681),IF(I1681="PO",P1681-SUM(Q1681:R1681)))</f>
        <v>9816</v>
      </c>
      <c r="V1681" s="81" t="n">
        <v>0.0007</v>
      </c>
      <c r="W1681" s="81"/>
      <c r="X1681" s="81" t="n">
        <f aca="false">W1681-V1681</f>
        <v>-0.0007</v>
      </c>
      <c r="Y1681" s="81"/>
      <c r="Z1681" s="81"/>
      <c r="AA1681" s="81"/>
      <c r="AB1681" s="81"/>
      <c r="AC1681" s="81"/>
      <c r="AD1681" s="81"/>
      <c r="AE1681" s="81"/>
      <c r="AF1681" s="81"/>
      <c r="AG1681" s="81"/>
      <c r="AH1681" s="81"/>
      <c r="AI1681" s="81"/>
      <c r="AJ1681" s="81"/>
      <c r="AK1681" s="81"/>
      <c r="AL1681" s="81"/>
      <c r="AM1681" s="81"/>
      <c r="AN1681" s="81"/>
      <c r="AO1681" s="81" t="str">
        <f aca="false">D1681</f>
        <v>Sanmina</v>
      </c>
      <c r="AP1681" s="1" t="s">
        <v>3124</v>
      </c>
      <c r="AQ1681" s="1"/>
      <c r="AR1681" s="1"/>
      <c r="AS1681" s="1"/>
      <c r="AT1681" s="1"/>
      <c r="AU1681" s="1"/>
      <c r="AV1681" s="1"/>
      <c r="AW1681" s="1"/>
      <c r="AX1681" s="1"/>
      <c r="AY1681" s="1"/>
      <c r="AZ1681" s="1"/>
      <c r="BA1681" s="1"/>
      <c r="BB1681" s="1"/>
      <c r="BC1681" s="1"/>
      <c r="BD1681" s="1"/>
      <c r="BE1681" s="1"/>
      <c r="BF1681" s="1" t="s">
        <v>14668</v>
      </c>
      <c r="BG1681" s="1" t="s">
        <v>183</v>
      </c>
      <c r="BH1681" s="1"/>
      <c r="BI1681" s="1"/>
    </row>
    <row r="1682" customFormat="false" ht="12.75" hidden="false" customHeight="false" outlineLevel="0" collapsed="false">
      <c r="A1682" s="1" t="s">
        <v>4556</v>
      </c>
      <c r="B1682" s="1" t="s">
        <v>4557</v>
      </c>
      <c r="C1682" s="1" t="s">
        <v>177</v>
      </c>
      <c r="D1682" s="1" t="s">
        <v>1471</v>
      </c>
      <c r="E1682" s="1" t="s">
        <v>16138</v>
      </c>
      <c r="F1682" s="1" t="s">
        <v>4559</v>
      </c>
      <c r="G1682" s="1" t="n">
        <v>128</v>
      </c>
      <c r="H1682" s="1" t="n">
        <v>500</v>
      </c>
      <c r="I1682" s="101" t="s">
        <v>180</v>
      </c>
      <c r="J1682" s="1"/>
      <c r="K1682" s="1" t="n">
        <f aca="false">IFERROR(VLOOKUP(A1682,'[2]Pivot HorizontalMRP'!$A$4:$B$2689,2,0),0)</f>
        <v>0</v>
      </c>
      <c r="L1682" s="1" t="n">
        <f aca="false">IFERROR(VLOOKUP(A1682,'[2]Pivot HorizontalMRP'!$A$4:$C$2689,3,0),0)</f>
        <v>112495</v>
      </c>
      <c r="M1682" s="1" t="n">
        <f aca="false">IFERROR(VLOOKUP(A1682,'[2]Pivot HorizontalMRP'!$A$4:$D$2689,0.4,0),0)</f>
        <v>0</v>
      </c>
      <c r="N1682" s="1" t="n">
        <f aca="false">IFERROR(VLOOKUP(A1682,'[2]Pivot HorizontalMRP'!$A$4:$E$2689,5,0),0)</f>
        <v>24000</v>
      </c>
      <c r="O1682" s="1" t="n">
        <f aca="false">K1682+L1682</f>
        <v>112495</v>
      </c>
      <c r="P1682" s="1" t="n">
        <f aca="false">K1682+L1682+M1682+N1682</f>
        <v>136495</v>
      </c>
      <c r="Q1682" s="1" t="n">
        <f aca="false">IFERROR(VLOOKUP(A1682,'[2]Pivot HorizontalMRP'!$A$4:$F$2689,6,0),0)</f>
        <v>22292</v>
      </c>
      <c r="R1682" s="1" t="n">
        <f aca="false">IFERROR(VLOOKUP(A1682,'[2]Pivot HorizontalMRP'!$A$4:$G$2689,7,0),0)</f>
        <v>30904</v>
      </c>
      <c r="S1682" s="1" t="n">
        <f aca="false">IFERROR(VLOOKUP(A1682,'[2]Pivot HorizontalMRP'!$A$4:$H$2689,8,0),0)</f>
        <v>26192</v>
      </c>
      <c r="T1682" s="1" t="n">
        <f aca="false">IFERROR(VLOOKUP(A1682,'[2]Pivot HorizontalMRP'!$A$4:$I$2689,9,0),0)</f>
        <v>18416</v>
      </c>
      <c r="U1682" s="1" t="n">
        <f aca="false">IF(I1682="delivery",O1682-SUM(Q1682+R1682),IF(I1682="PO",P1682-SUM(Q1682:R1682)))</f>
        <v>59299</v>
      </c>
      <c r="V1682" s="81" t="n">
        <v>3.01</v>
      </c>
      <c r="W1682" s="81"/>
      <c r="X1682" s="81" t="n">
        <f aca="false">W1682-V1682</f>
        <v>-3.01</v>
      </c>
      <c r="Y1682" s="81"/>
      <c r="Z1682" s="81"/>
      <c r="AA1682" s="81" t="n">
        <v>3.22816</v>
      </c>
      <c r="AB1682" s="81"/>
      <c r="AC1682" s="81"/>
      <c r="AD1682" s="81"/>
      <c r="AE1682" s="81"/>
      <c r="AF1682" s="81"/>
      <c r="AG1682" s="81"/>
      <c r="AH1682" s="81"/>
      <c r="AI1682" s="81"/>
      <c r="AJ1682" s="81"/>
      <c r="AK1682" s="81"/>
      <c r="AL1682" s="81"/>
      <c r="AM1682" s="81"/>
      <c r="AN1682" s="81"/>
      <c r="AO1682" s="81" t="str">
        <f aca="false">D1682</f>
        <v>Sanmina</v>
      </c>
      <c r="AP1682" s="1" t="s">
        <v>3124</v>
      </c>
      <c r="AQ1682" s="1"/>
      <c r="AR1682" s="1"/>
      <c r="AS1682" s="1"/>
      <c r="AT1682" s="1"/>
      <c r="AU1682" s="1"/>
      <c r="AV1682" s="1"/>
      <c r="AW1682" s="1"/>
      <c r="AX1682" s="1"/>
      <c r="AY1682" s="1"/>
      <c r="AZ1682" s="1"/>
      <c r="BA1682" s="1"/>
      <c r="BB1682" s="1"/>
      <c r="BC1682" s="1"/>
      <c r="BD1682" s="1"/>
      <c r="BE1682" s="1"/>
      <c r="BF1682" s="1" t="s">
        <v>14668</v>
      </c>
      <c r="BG1682" s="1" t="s">
        <v>183</v>
      </c>
      <c r="BH1682" s="1"/>
      <c r="BI1682" s="1"/>
    </row>
    <row r="1683" customFormat="false" ht="12.75" hidden="false" customHeight="false" outlineLevel="0" collapsed="false">
      <c r="A1683" s="103" t="s">
        <v>4560</v>
      </c>
      <c r="B1683" s="104" t="s">
        <v>4561</v>
      </c>
      <c r="C1683" s="99" t="s">
        <v>177</v>
      </c>
      <c r="D1683" s="99" t="s">
        <v>1471</v>
      </c>
      <c r="E1683" s="99" t="s">
        <v>16139</v>
      </c>
      <c r="F1683" s="99" t="s">
        <v>4563</v>
      </c>
      <c r="G1683" s="99" t="n">
        <v>73</v>
      </c>
      <c r="H1683" s="99" t="n">
        <v>2000</v>
      </c>
      <c r="I1683" s="99" t="s">
        <v>188</v>
      </c>
      <c r="K1683" s="1" t="n">
        <f aca="false">IFERROR(VLOOKUP(A1683,'[2]Pivot HorizontalMRP'!$A$4:$B$2689,2,0),0)</f>
        <v>0</v>
      </c>
      <c r="L1683" s="1" t="n">
        <f aca="false">IFERROR(VLOOKUP(A1683,'[2]Pivot HorizontalMRP'!$A$4:$C$2689,3,0),0)</f>
        <v>4000</v>
      </c>
      <c r="M1683" s="1" t="n">
        <f aca="false">IFERROR(VLOOKUP(A1683,'[2]Pivot HorizontalMRP'!$A$4:$D$2689,0.4,0),0)</f>
        <v>0</v>
      </c>
      <c r="N1683" s="1" t="n">
        <f aca="false">IFERROR(VLOOKUP(A1683,'[2]Pivot HorizontalMRP'!$A$4:$E$2689,5,0),0)</f>
        <v>0</v>
      </c>
      <c r="O1683" s="1" t="n">
        <f aca="false">K1683+L1683</f>
        <v>4000</v>
      </c>
      <c r="P1683" s="1" t="n">
        <f aca="false">K1683+L1683+M1683+N1683</f>
        <v>4000</v>
      </c>
      <c r="Q1683" s="1" t="n">
        <f aca="false">IFERROR(VLOOKUP(A1683,'[2]Pivot HorizontalMRP'!$A$4:$F$2689,6,0),0)</f>
        <v>0</v>
      </c>
      <c r="R1683" s="1" t="n">
        <f aca="false">IFERROR(VLOOKUP(A1683,'[2]Pivot HorizontalMRP'!$A$4:$G$2689,7,0),0)</f>
        <v>0</v>
      </c>
      <c r="S1683" s="1" t="n">
        <f aca="false">IFERROR(VLOOKUP(A1683,'[2]Pivot HorizontalMRP'!$A$4:$H$2689,8,0),0)</f>
        <v>0</v>
      </c>
      <c r="T1683" s="1" t="n">
        <f aca="false">IFERROR(VLOOKUP(A1683,'[2]Pivot HorizontalMRP'!$A$4:$I$2689,9,0),0)</f>
        <v>0</v>
      </c>
      <c r="U1683" s="1" t="n">
        <f aca="false">IF(I1683="delivery",O1683-SUM(Q1683+R1683),IF(I1683="PO",P1683-SUM(Q1683:R1683)))</f>
        <v>4000</v>
      </c>
      <c r="V1683" s="99" t="n">
        <v>0.14775</v>
      </c>
      <c r="X1683" s="81" t="n">
        <f aca="false">W1683-V1683</f>
        <v>-0.14775</v>
      </c>
      <c r="AA1683" s="81"/>
      <c r="AO1683" s="81" t="str">
        <f aca="false">D1683</f>
        <v>Sanmina</v>
      </c>
      <c r="AP1683" s="99" t="s">
        <v>3124</v>
      </c>
      <c r="BF1683" s="99" t="s">
        <v>14668</v>
      </c>
      <c r="BG1683" s="1" t="s">
        <v>183</v>
      </c>
    </row>
    <row r="1684" customFormat="false" ht="12.75" hidden="false" customHeight="false" outlineLevel="0" collapsed="false">
      <c r="A1684" s="1" t="s">
        <v>4564</v>
      </c>
      <c r="B1684" s="1" t="s">
        <v>4565</v>
      </c>
      <c r="C1684" s="1" t="s">
        <v>177</v>
      </c>
      <c r="D1684" s="1" t="s">
        <v>1471</v>
      </c>
      <c r="E1684" s="1" t="s">
        <v>16140</v>
      </c>
      <c r="F1684" s="1" t="s">
        <v>4567</v>
      </c>
      <c r="G1684" s="1" t="n">
        <v>172</v>
      </c>
      <c r="H1684" s="1" t="n">
        <v>4000</v>
      </c>
      <c r="I1684" s="101" t="s">
        <v>180</v>
      </c>
      <c r="J1684" s="1"/>
      <c r="K1684" s="1" t="n">
        <f aca="false">IFERROR(VLOOKUP(A1684,'[2]Pivot HorizontalMRP'!$A$4:$B$2689,2,0),0)</f>
        <v>0</v>
      </c>
      <c r="L1684" s="1" t="n">
        <f aca="false">IFERROR(VLOOKUP(A1684,'[2]Pivot HorizontalMRP'!$A$4:$C$2689,3,0),0)</f>
        <v>657974</v>
      </c>
      <c r="M1684" s="1" t="n">
        <f aca="false">IFERROR(VLOOKUP(A1684,'[2]Pivot HorizontalMRP'!$A$4:$D$2689,0.4,0),0)</f>
        <v>0</v>
      </c>
      <c r="N1684" s="1" t="n">
        <f aca="false">IFERROR(VLOOKUP(A1684,'[2]Pivot HorizontalMRP'!$A$4:$E$2689,5,0),0)</f>
        <v>216000</v>
      </c>
      <c r="O1684" s="1" t="n">
        <f aca="false">K1684+L1684</f>
        <v>657974</v>
      </c>
      <c r="P1684" s="1" t="n">
        <f aca="false">K1684+L1684+M1684+N1684</f>
        <v>873974</v>
      </c>
      <c r="Q1684" s="1" t="n">
        <f aca="false">IFERROR(VLOOKUP(A1684,'[2]Pivot HorizontalMRP'!$A$4:$F$2689,6,0),0)</f>
        <v>172973</v>
      </c>
      <c r="R1684" s="1" t="n">
        <f aca="false">IFERROR(VLOOKUP(A1684,'[2]Pivot HorizontalMRP'!$A$4:$G$2689,7,0),0)</f>
        <v>168108</v>
      </c>
      <c r="S1684" s="1" t="n">
        <f aca="false">IFERROR(VLOOKUP(A1684,'[2]Pivot HorizontalMRP'!$A$4:$H$2689,8,0),0)</f>
        <v>169344</v>
      </c>
      <c r="T1684" s="1" t="n">
        <f aca="false">IFERROR(VLOOKUP(A1684,'[2]Pivot HorizontalMRP'!$A$4:$I$2689,9,0),0)</f>
        <v>93923</v>
      </c>
      <c r="U1684" s="1" t="n">
        <f aca="false">IF(I1684="delivery",O1684-SUM(Q1684+R1684),IF(I1684="PO",P1684-SUM(Q1684:R1684)))</f>
        <v>316893</v>
      </c>
      <c r="V1684" s="81" t="n">
        <v>0.045</v>
      </c>
      <c r="W1684" s="81"/>
      <c r="X1684" s="81" t="n">
        <f aca="false">W1684-V1684</f>
        <v>-0.045</v>
      </c>
      <c r="Y1684" s="81"/>
      <c r="Z1684" s="81"/>
      <c r="AA1684" s="81" t="n">
        <v>0.07417</v>
      </c>
      <c r="AB1684" s="81"/>
      <c r="AC1684" s="81"/>
      <c r="AD1684" s="81"/>
      <c r="AE1684" s="81"/>
      <c r="AF1684" s="81"/>
      <c r="AG1684" s="81"/>
      <c r="AH1684" s="81"/>
      <c r="AI1684" s="81"/>
      <c r="AJ1684" s="81"/>
      <c r="AK1684" s="81"/>
      <c r="AL1684" s="81"/>
      <c r="AM1684" s="81"/>
      <c r="AN1684" s="81"/>
      <c r="AO1684" s="81" t="str">
        <f aca="false">D1684</f>
        <v>Sanmina</v>
      </c>
      <c r="AP1684" s="1" t="s">
        <v>3124</v>
      </c>
      <c r="AQ1684" s="1"/>
      <c r="AR1684" s="1"/>
      <c r="AS1684" s="1"/>
      <c r="AT1684" s="1"/>
      <c r="AU1684" s="1"/>
      <c r="AV1684" s="1"/>
      <c r="AW1684" s="1"/>
      <c r="AX1684" s="1"/>
      <c r="AY1684" s="1"/>
      <c r="AZ1684" s="1"/>
      <c r="BA1684" s="1"/>
      <c r="BB1684" s="1"/>
      <c r="BC1684" s="1"/>
      <c r="BD1684" s="1"/>
      <c r="BE1684" s="1"/>
      <c r="BF1684" s="1" t="s">
        <v>14668</v>
      </c>
      <c r="BG1684" s="1" t="s">
        <v>183</v>
      </c>
      <c r="BH1684" s="1"/>
      <c r="BI1684" s="1"/>
    </row>
    <row r="1685" customFormat="false" ht="12.75" hidden="false" customHeight="false" outlineLevel="0" collapsed="false">
      <c r="A1685" s="1" t="s">
        <v>4568</v>
      </c>
      <c r="B1685" s="1" t="s">
        <v>4569</v>
      </c>
      <c r="C1685" s="1" t="s">
        <v>177</v>
      </c>
      <c r="D1685" s="1" t="s">
        <v>1471</v>
      </c>
      <c r="E1685" s="1" t="s">
        <v>16141</v>
      </c>
      <c r="F1685" s="1" t="s">
        <v>4571</v>
      </c>
      <c r="G1685" s="1" t="n">
        <v>55</v>
      </c>
      <c r="H1685" s="1" t="n">
        <v>1</v>
      </c>
      <c r="I1685" s="101" t="s">
        <v>188</v>
      </c>
      <c r="J1685" s="1"/>
      <c r="K1685" s="1" t="n">
        <f aca="false">IFERROR(VLOOKUP(A1685,'[2]Pivot HorizontalMRP'!$A$4:$B$2689,2,0),0)</f>
        <v>0</v>
      </c>
      <c r="L1685" s="1" t="n">
        <f aca="false">IFERROR(VLOOKUP(A1685,'[2]Pivot HorizontalMRP'!$A$4:$C$2689,3,0),0)</f>
        <v>0</v>
      </c>
      <c r="M1685" s="1" t="n">
        <f aca="false">IFERROR(VLOOKUP(A1685,'[2]Pivot HorizontalMRP'!$A$4:$D$2689,0.4,0),0)</f>
        <v>0</v>
      </c>
      <c r="N1685" s="1" t="n">
        <f aca="false">IFERROR(VLOOKUP(A1685,'[2]Pivot HorizontalMRP'!$A$4:$E$2689,5,0),0)</f>
        <v>1000</v>
      </c>
      <c r="O1685" s="1" t="n">
        <f aca="false">K1685+L1685</f>
        <v>0</v>
      </c>
      <c r="P1685" s="1" t="n">
        <f aca="false">K1685+L1685+M1685+N1685</f>
        <v>1000</v>
      </c>
      <c r="Q1685" s="1" t="n">
        <f aca="false">IFERROR(VLOOKUP(A1685,'[2]Pivot HorizontalMRP'!$A$4:$F$2689,6,0),0)</f>
        <v>0</v>
      </c>
      <c r="R1685" s="1" t="n">
        <f aca="false">IFERROR(VLOOKUP(A1685,'[2]Pivot HorizontalMRP'!$A$4:$G$2689,7,0),0)</f>
        <v>9170</v>
      </c>
      <c r="S1685" s="1" t="n">
        <f aca="false">IFERROR(VLOOKUP(A1685,'[2]Pivot HorizontalMRP'!$A$4:$H$2689,8,0),0)</f>
        <v>5661</v>
      </c>
      <c r="T1685" s="1" t="n">
        <f aca="false">IFERROR(VLOOKUP(A1685,'[2]Pivot HorizontalMRP'!$A$4:$I$2689,9,0),0)</f>
        <v>4095</v>
      </c>
      <c r="U1685" s="1" t="n">
        <f aca="false">IF(I1685="delivery",O1685-SUM(Q1685+R1685),IF(I1685="PO",P1685-SUM(Q1685:R1685)))</f>
        <v>-8170</v>
      </c>
      <c r="V1685" s="81" t="n">
        <v>0.0707</v>
      </c>
      <c r="W1685" s="81"/>
      <c r="X1685" s="81" t="n">
        <f aca="false">W1685-V1685</f>
        <v>-0.0707</v>
      </c>
      <c r="Y1685" s="81"/>
      <c r="Z1685" s="81"/>
      <c r="AA1685" s="81"/>
      <c r="AB1685" s="81"/>
      <c r="AC1685" s="81"/>
      <c r="AD1685" s="81"/>
      <c r="AE1685" s="81"/>
      <c r="AF1685" s="81"/>
      <c r="AG1685" s="81"/>
      <c r="AH1685" s="81"/>
      <c r="AI1685" s="81"/>
      <c r="AJ1685" s="81"/>
      <c r="AK1685" s="81"/>
      <c r="AL1685" s="81"/>
      <c r="AM1685" s="81"/>
      <c r="AN1685" s="81"/>
      <c r="AO1685" s="81" t="str">
        <f aca="false">D1685</f>
        <v>Sanmina</v>
      </c>
      <c r="AP1685" s="1" t="s">
        <v>3124</v>
      </c>
      <c r="AQ1685" s="1"/>
      <c r="AR1685" s="1"/>
      <c r="AS1685" s="1"/>
      <c r="AT1685" s="1"/>
      <c r="AU1685" s="1"/>
      <c r="AV1685" s="1"/>
      <c r="AW1685" s="1"/>
      <c r="AX1685" s="1"/>
      <c r="AY1685" s="1"/>
      <c r="AZ1685" s="1"/>
      <c r="BA1685" s="1"/>
      <c r="BB1685" s="1"/>
      <c r="BC1685" s="1"/>
      <c r="BD1685" s="1"/>
      <c r="BE1685" s="1"/>
      <c r="BF1685" s="1" t="s">
        <v>14668</v>
      </c>
      <c r="BG1685" s="1" t="s">
        <v>183</v>
      </c>
      <c r="BH1685" s="1"/>
      <c r="BI1685" s="1"/>
    </row>
    <row r="1686" customFormat="false" ht="12.75" hidden="false" customHeight="false" outlineLevel="0" collapsed="false">
      <c r="A1686" s="1" t="s">
        <v>4574</v>
      </c>
      <c r="B1686" s="1" t="s">
        <v>4575</v>
      </c>
      <c r="C1686" s="1" t="s">
        <v>177</v>
      </c>
      <c r="D1686" s="1" t="s">
        <v>1471</v>
      </c>
      <c r="E1686" s="1" t="s">
        <v>16142</v>
      </c>
      <c r="F1686" s="1" t="s">
        <v>4577</v>
      </c>
      <c r="G1686" s="1" t="n">
        <v>111</v>
      </c>
      <c r="H1686" s="1" t="n">
        <v>2000</v>
      </c>
      <c r="I1686" s="101" t="s">
        <v>180</v>
      </c>
      <c r="J1686" s="1"/>
      <c r="K1686" s="1" t="n">
        <f aca="false">IFERROR(VLOOKUP(A1686,'[2]Pivot HorizontalMRP'!$A$4:$B$2689,2,0),0)</f>
        <v>0</v>
      </c>
      <c r="L1686" s="1" t="n">
        <f aca="false">IFERROR(VLOOKUP(A1686,'[2]Pivot HorizontalMRP'!$A$4:$C$2689,3,0),0)</f>
        <v>22990</v>
      </c>
      <c r="M1686" s="1" t="n">
        <f aca="false">IFERROR(VLOOKUP(A1686,'[2]Pivot HorizontalMRP'!$A$4:$D$2689,0.4,0),0)</f>
        <v>0</v>
      </c>
      <c r="N1686" s="1" t="n">
        <f aca="false">IFERROR(VLOOKUP(A1686,'[2]Pivot HorizontalMRP'!$A$4:$E$2689,5,0),0)</f>
        <v>16000</v>
      </c>
      <c r="O1686" s="1" t="n">
        <f aca="false">K1686+L1686</f>
        <v>22990</v>
      </c>
      <c r="P1686" s="1" t="n">
        <f aca="false">K1686+L1686+M1686+N1686</f>
        <v>38990</v>
      </c>
      <c r="Q1686" s="1" t="n">
        <f aca="false">IFERROR(VLOOKUP(A1686,'[2]Pivot HorizontalMRP'!$A$4:$F$2689,6,0),0)</f>
        <v>0</v>
      </c>
      <c r="R1686" s="1" t="n">
        <f aca="false">IFERROR(VLOOKUP(A1686,'[2]Pivot HorizontalMRP'!$A$4:$G$2689,7,0),0)</f>
        <v>27634</v>
      </c>
      <c r="S1686" s="1" t="n">
        <f aca="false">IFERROR(VLOOKUP(A1686,'[2]Pivot HorizontalMRP'!$A$4:$H$2689,8,0),0)</f>
        <v>17451</v>
      </c>
      <c r="T1686" s="1" t="n">
        <f aca="false">IFERROR(VLOOKUP(A1686,'[2]Pivot HorizontalMRP'!$A$4:$I$2689,9,0),0)</f>
        <v>12514</v>
      </c>
      <c r="U1686" s="1" t="n">
        <f aca="false">IF(I1686="delivery",O1686-SUM(Q1686+R1686),IF(I1686="PO",P1686-SUM(Q1686:R1686)))</f>
        <v>-4644</v>
      </c>
      <c r="V1686" s="81" t="n">
        <v>0.11837</v>
      </c>
      <c r="W1686" s="81"/>
      <c r="X1686" s="81" t="n">
        <f aca="false">W1686-V1686</f>
        <v>-0.11837</v>
      </c>
      <c r="Y1686" s="81"/>
      <c r="Z1686" s="81"/>
      <c r="AA1686" s="81"/>
      <c r="AB1686" s="81"/>
      <c r="AC1686" s="81"/>
      <c r="AD1686" s="81"/>
      <c r="AE1686" s="81"/>
      <c r="AF1686" s="81"/>
      <c r="AG1686" s="81"/>
      <c r="AH1686" s="81"/>
      <c r="AI1686" s="81"/>
      <c r="AJ1686" s="81"/>
      <c r="AK1686" s="81"/>
      <c r="AL1686" s="81"/>
      <c r="AM1686" s="81"/>
      <c r="AN1686" s="81"/>
      <c r="AO1686" s="81" t="str">
        <f aca="false">D1686</f>
        <v>Sanmina</v>
      </c>
      <c r="AP1686" s="1" t="s">
        <v>3124</v>
      </c>
      <c r="AQ1686" s="1"/>
      <c r="AR1686" s="1"/>
      <c r="AS1686" s="1"/>
      <c r="AT1686" s="1"/>
      <c r="AU1686" s="1"/>
      <c r="AV1686" s="1"/>
      <c r="AW1686" s="1"/>
      <c r="AX1686" s="1"/>
      <c r="AY1686" s="1"/>
      <c r="AZ1686" s="1"/>
      <c r="BA1686" s="1"/>
      <c r="BB1686" s="1"/>
      <c r="BC1686" s="1"/>
      <c r="BD1686" s="1"/>
      <c r="BE1686" s="1"/>
      <c r="BF1686" s="1" t="s">
        <v>14668</v>
      </c>
      <c r="BG1686" s="1" t="s">
        <v>183</v>
      </c>
      <c r="BH1686" s="1"/>
      <c r="BI1686" s="1"/>
    </row>
    <row r="1687" customFormat="false" ht="12.75" hidden="false" customHeight="false" outlineLevel="0" collapsed="false">
      <c r="A1687" s="1" t="s">
        <v>4578</v>
      </c>
      <c r="B1687" s="1" t="s">
        <v>4579</v>
      </c>
      <c r="C1687" s="1" t="s">
        <v>177</v>
      </c>
      <c r="D1687" s="1" t="s">
        <v>1471</v>
      </c>
      <c r="E1687" s="1" t="s">
        <v>16143</v>
      </c>
      <c r="F1687" s="1" t="s">
        <v>4581</v>
      </c>
      <c r="G1687" s="1" t="n">
        <v>161</v>
      </c>
      <c r="H1687" s="1" t="n">
        <v>40000</v>
      </c>
      <c r="I1687" s="101" t="s">
        <v>180</v>
      </c>
      <c r="J1687" s="1"/>
      <c r="K1687" s="1" t="n">
        <f aca="false">IFERROR(VLOOKUP(A1687,'[2]Pivot HorizontalMRP'!$A$4:$B$2689,2,0),0)</f>
        <v>0</v>
      </c>
      <c r="L1687" s="1" t="n">
        <f aca="false">IFERROR(VLOOKUP(A1687,'[2]Pivot HorizontalMRP'!$A$4:$C$2689,3,0),0)</f>
        <v>49786</v>
      </c>
      <c r="M1687" s="1" t="n">
        <f aca="false">IFERROR(VLOOKUP(A1687,'[2]Pivot HorizontalMRP'!$A$4:$D$2689,0.4,0),0)</f>
        <v>0</v>
      </c>
      <c r="N1687" s="1" t="n">
        <f aca="false">IFERROR(VLOOKUP(A1687,'[2]Pivot HorizontalMRP'!$A$4:$E$2689,5,0),0)</f>
        <v>0</v>
      </c>
      <c r="O1687" s="1" t="n">
        <f aca="false">K1687+L1687</f>
        <v>49786</v>
      </c>
      <c r="P1687" s="1" t="n">
        <f aca="false">K1687+L1687+M1687+N1687</f>
        <v>49786</v>
      </c>
      <c r="Q1687" s="1" t="n">
        <f aca="false">IFERROR(VLOOKUP(A1687,'[2]Pivot HorizontalMRP'!$A$4:$F$2689,6,0),0)</f>
        <v>644</v>
      </c>
      <c r="R1687" s="1" t="n">
        <f aca="false">IFERROR(VLOOKUP(A1687,'[2]Pivot HorizontalMRP'!$A$4:$G$2689,7,0),0)</f>
        <v>632</v>
      </c>
      <c r="S1687" s="1" t="n">
        <f aca="false">IFERROR(VLOOKUP(A1687,'[2]Pivot HorizontalMRP'!$A$4:$H$2689,8,0),0)</f>
        <v>1196</v>
      </c>
      <c r="T1687" s="1" t="n">
        <f aca="false">IFERROR(VLOOKUP(A1687,'[2]Pivot HorizontalMRP'!$A$4:$I$2689,9,0),0)</f>
        <v>256</v>
      </c>
      <c r="U1687" s="1" t="n">
        <f aca="false">IF(I1687="delivery",O1687-SUM(Q1687+R1687),IF(I1687="PO",P1687-SUM(Q1687:R1687)))</f>
        <v>48510</v>
      </c>
      <c r="V1687" s="81" t="n">
        <v>0.0207</v>
      </c>
      <c r="W1687" s="81"/>
      <c r="X1687" s="81" t="n">
        <f aca="false">W1687-V1687</f>
        <v>-0.0207</v>
      </c>
      <c r="Y1687" s="81"/>
      <c r="Z1687" s="81"/>
      <c r="AA1687" s="81" t="n">
        <v>0.02675</v>
      </c>
      <c r="AB1687" s="81"/>
      <c r="AC1687" s="81"/>
      <c r="AD1687" s="81"/>
      <c r="AE1687" s="81"/>
      <c r="AF1687" s="81"/>
      <c r="AG1687" s="81"/>
      <c r="AH1687" s="81"/>
      <c r="AI1687" s="81"/>
      <c r="AJ1687" s="81"/>
      <c r="AK1687" s="81"/>
      <c r="AL1687" s="81"/>
      <c r="AM1687" s="81"/>
      <c r="AN1687" s="81"/>
      <c r="AO1687" s="81" t="str">
        <f aca="false">D1687</f>
        <v>Sanmina</v>
      </c>
      <c r="AP1687" s="1" t="s">
        <v>3124</v>
      </c>
      <c r="AQ1687" s="1"/>
      <c r="AR1687" s="1"/>
      <c r="AS1687" s="1"/>
      <c r="AT1687" s="1"/>
      <c r="AU1687" s="1"/>
      <c r="AV1687" s="1"/>
      <c r="AW1687" s="1"/>
      <c r="AX1687" s="1"/>
      <c r="AY1687" s="1"/>
      <c r="AZ1687" s="1"/>
      <c r="BA1687" s="1"/>
      <c r="BB1687" s="1"/>
      <c r="BC1687" s="1"/>
      <c r="BD1687" s="1"/>
      <c r="BE1687" s="1"/>
      <c r="BF1687" s="1" t="s">
        <v>14668</v>
      </c>
      <c r="BG1687" s="1" t="s">
        <v>183</v>
      </c>
      <c r="BH1687" s="1"/>
      <c r="BI1687" s="1"/>
    </row>
    <row r="1688" customFormat="false" ht="12.75" hidden="false" customHeight="false" outlineLevel="0" collapsed="false">
      <c r="A1688" s="1" t="s">
        <v>4582</v>
      </c>
      <c r="B1688" s="1" t="s">
        <v>4583</v>
      </c>
      <c r="C1688" s="1" t="s">
        <v>177</v>
      </c>
      <c r="D1688" s="1" t="s">
        <v>1471</v>
      </c>
      <c r="E1688" s="1" t="s">
        <v>16144</v>
      </c>
      <c r="F1688" s="1" t="s">
        <v>16145</v>
      </c>
      <c r="G1688" s="1" t="n">
        <v>216</v>
      </c>
      <c r="H1688" s="1" t="n">
        <v>2000</v>
      </c>
      <c r="I1688" s="101" t="s">
        <v>180</v>
      </c>
      <c r="J1688" s="1"/>
      <c r="K1688" s="1" t="n">
        <f aca="false">IFERROR(VLOOKUP(A1688,'[2]Pivot HorizontalMRP'!$A$4:$B$2689,2,0),0)</f>
        <v>0</v>
      </c>
      <c r="L1688" s="1" t="n">
        <f aca="false">IFERROR(VLOOKUP(A1688,'[2]Pivot HorizontalMRP'!$A$4:$C$2689,3,0),0)</f>
        <v>107395</v>
      </c>
      <c r="M1688" s="1" t="n">
        <f aca="false">IFERROR(VLOOKUP(A1688,'[2]Pivot HorizontalMRP'!$A$4:$D$2689,0.4,0),0)</f>
        <v>0</v>
      </c>
      <c r="N1688" s="1" t="n">
        <f aca="false">IFERROR(VLOOKUP(A1688,'[2]Pivot HorizontalMRP'!$A$4:$E$2689,5,0),0)</f>
        <v>66000</v>
      </c>
      <c r="O1688" s="1" t="n">
        <f aca="false">K1688+L1688</f>
        <v>107395</v>
      </c>
      <c r="P1688" s="1" t="n">
        <f aca="false">K1688+L1688+M1688+N1688</f>
        <v>173395</v>
      </c>
      <c r="Q1688" s="1" t="n">
        <f aca="false">IFERROR(VLOOKUP(A1688,'[2]Pivot HorizontalMRP'!$A$4:$F$2689,6,0),0)</f>
        <v>55627</v>
      </c>
      <c r="R1688" s="1" t="n">
        <f aca="false">IFERROR(VLOOKUP(A1688,'[2]Pivot HorizontalMRP'!$A$4:$G$2689,7,0),0)</f>
        <v>42339</v>
      </c>
      <c r="S1688" s="1" t="n">
        <f aca="false">IFERROR(VLOOKUP(A1688,'[2]Pivot HorizontalMRP'!$A$4:$H$2689,8,0),0)</f>
        <v>39111</v>
      </c>
      <c r="T1688" s="1" t="n">
        <f aca="false">IFERROR(VLOOKUP(A1688,'[2]Pivot HorizontalMRP'!$A$4:$I$2689,9,0),0)</f>
        <v>21691</v>
      </c>
      <c r="U1688" s="1" t="n">
        <f aca="false">IF(I1688="delivery",O1688-SUM(Q1688+R1688),IF(I1688="PO",P1688-SUM(Q1688:R1688)))</f>
        <v>9429</v>
      </c>
      <c r="V1688" s="81" t="n">
        <v>0.01531</v>
      </c>
      <c r="W1688" s="81"/>
      <c r="X1688" s="81" t="n">
        <f aca="false">W1688-V1688</f>
        <v>-0.01531</v>
      </c>
      <c r="Y1688" s="81"/>
      <c r="Z1688" s="81"/>
      <c r="AA1688" s="81" t="n">
        <v>0.00822</v>
      </c>
      <c r="AB1688" s="81"/>
      <c r="AC1688" s="81"/>
      <c r="AD1688" s="81"/>
      <c r="AE1688" s="81"/>
      <c r="AF1688" s="81"/>
      <c r="AG1688" s="81"/>
      <c r="AH1688" s="81"/>
      <c r="AI1688" s="81"/>
      <c r="AJ1688" s="81"/>
      <c r="AK1688" s="81"/>
      <c r="AL1688" s="81"/>
      <c r="AM1688" s="81"/>
      <c r="AN1688" s="81"/>
      <c r="AO1688" s="81" t="str">
        <f aca="false">D1688</f>
        <v>Sanmina</v>
      </c>
      <c r="AP1688" s="1" t="s">
        <v>3124</v>
      </c>
      <c r="AQ1688" s="1"/>
      <c r="AR1688" s="1"/>
      <c r="AS1688" s="1"/>
      <c r="AT1688" s="1"/>
      <c r="AU1688" s="1"/>
      <c r="AV1688" s="1"/>
      <c r="AW1688" s="1"/>
      <c r="AX1688" s="1"/>
      <c r="AY1688" s="1"/>
      <c r="AZ1688" s="1"/>
      <c r="BA1688" s="1"/>
      <c r="BB1688" s="1"/>
      <c r="BC1688" s="1"/>
      <c r="BD1688" s="1"/>
      <c r="BE1688" s="1"/>
      <c r="BF1688" s="1" t="s">
        <v>14668</v>
      </c>
      <c r="BG1688" s="1" t="s">
        <v>183</v>
      </c>
      <c r="BH1688" s="1"/>
      <c r="BI1688" s="1"/>
    </row>
    <row r="1689" customFormat="false" ht="12.75" hidden="false" customHeight="false" outlineLevel="0" collapsed="false">
      <c r="A1689" s="1" t="s">
        <v>4586</v>
      </c>
      <c r="B1689" s="1" t="s">
        <v>4587</v>
      </c>
      <c r="C1689" s="1" t="s">
        <v>177</v>
      </c>
      <c r="D1689" s="1" t="s">
        <v>1471</v>
      </c>
      <c r="E1689" s="1" t="s">
        <v>16146</v>
      </c>
      <c r="F1689" s="1" t="s">
        <v>16147</v>
      </c>
      <c r="G1689" s="1" t="n">
        <v>216</v>
      </c>
      <c r="H1689" s="1" t="n">
        <v>3000</v>
      </c>
      <c r="I1689" s="101" t="s">
        <v>180</v>
      </c>
      <c r="J1689" s="1"/>
      <c r="K1689" s="1" t="n">
        <f aca="false">IFERROR(VLOOKUP(A1689,'[2]Pivot HorizontalMRP'!$A$4:$B$2689,2,0),0)</f>
        <v>0</v>
      </c>
      <c r="L1689" s="1" t="n">
        <f aca="false">IFERROR(VLOOKUP(A1689,'[2]Pivot HorizontalMRP'!$A$4:$C$2689,3,0),0)</f>
        <v>8066112</v>
      </c>
      <c r="M1689" s="1" t="n">
        <f aca="false">IFERROR(VLOOKUP(A1689,'[2]Pivot HorizontalMRP'!$A$4:$D$2689,0.4,0),0)</f>
        <v>0</v>
      </c>
      <c r="N1689" s="1" t="n">
        <f aca="false">IFERROR(VLOOKUP(A1689,'[2]Pivot HorizontalMRP'!$A$4:$E$2689,5,0),0)</f>
        <v>3440000</v>
      </c>
      <c r="O1689" s="1" t="n">
        <f aca="false">K1689+L1689</f>
        <v>8066112</v>
      </c>
      <c r="P1689" s="1" t="n">
        <f aca="false">K1689+L1689+M1689+N1689</f>
        <v>11506112</v>
      </c>
      <c r="Q1689" s="1" t="n">
        <f aca="false">IFERROR(VLOOKUP(A1689,'[2]Pivot HorizontalMRP'!$A$4:$F$2689,6,0),0)</f>
        <v>2601662</v>
      </c>
      <c r="R1689" s="1" t="n">
        <f aca="false">IFERROR(VLOOKUP(A1689,'[2]Pivot HorizontalMRP'!$A$4:$G$2689,7,0),0)</f>
        <v>3990534</v>
      </c>
      <c r="S1689" s="1" t="n">
        <f aca="false">IFERROR(VLOOKUP(A1689,'[2]Pivot HorizontalMRP'!$A$4:$H$2689,8,0),0)</f>
        <v>4748225</v>
      </c>
      <c r="T1689" s="1" t="n">
        <f aca="false">IFERROR(VLOOKUP(A1689,'[2]Pivot HorizontalMRP'!$A$4:$I$2689,9,0),0)</f>
        <v>2810609</v>
      </c>
      <c r="U1689" s="1" t="n">
        <f aca="false">IF(I1689="delivery",O1689-SUM(Q1689+R1689),IF(I1689="PO",P1689-SUM(Q1689:R1689)))</f>
        <v>1473916</v>
      </c>
      <c r="V1689" s="81" t="n">
        <v>0.022</v>
      </c>
      <c r="W1689" s="81"/>
      <c r="X1689" s="81" t="n">
        <f aca="false">W1689-V1689</f>
        <v>-0.022</v>
      </c>
      <c r="Y1689" s="81"/>
      <c r="Z1689" s="81"/>
      <c r="AA1689" s="81" t="n">
        <v>0.02312</v>
      </c>
      <c r="AB1689" s="81"/>
      <c r="AC1689" s="81"/>
      <c r="AD1689" s="81"/>
      <c r="AE1689" s="81"/>
      <c r="AF1689" s="81"/>
      <c r="AG1689" s="81"/>
      <c r="AH1689" s="81"/>
      <c r="AI1689" s="81"/>
      <c r="AJ1689" s="81"/>
      <c r="AK1689" s="81"/>
      <c r="AL1689" s="81"/>
      <c r="AM1689" s="81"/>
      <c r="AN1689" s="81"/>
      <c r="AO1689" s="81" t="str">
        <f aca="false">D1689</f>
        <v>Sanmina</v>
      </c>
      <c r="AP1689" s="1" t="s">
        <v>3124</v>
      </c>
      <c r="AQ1689" s="1"/>
      <c r="AR1689" s="1"/>
      <c r="AS1689" s="1"/>
      <c r="AT1689" s="1"/>
      <c r="AU1689" s="1"/>
      <c r="AV1689" s="1"/>
      <c r="AW1689" s="1"/>
      <c r="AX1689" s="1"/>
      <c r="AY1689" s="1"/>
      <c r="AZ1689" s="1"/>
      <c r="BA1689" s="1"/>
      <c r="BB1689" s="1"/>
      <c r="BC1689" s="1"/>
      <c r="BD1689" s="1"/>
      <c r="BE1689" s="1"/>
      <c r="BF1689" s="1" t="s">
        <v>14668</v>
      </c>
      <c r="BG1689" s="1" t="s">
        <v>183</v>
      </c>
      <c r="BH1689" s="1"/>
      <c r="BI1689" s="1"/>
    </row>
    <row r="1690" customFormat="false" ht="12.75" hidden="false" customHeight="false" outlineLevel="0" collapsed="false">
      <c r="A1690" s="1" t="s">
        <v>4590</v>
      </c>
      <c r="B1690" s="1" t="s">
        <v>4591</v>
      </c>
      <c r="C1690" s="1" t="s">
        <v>177</v>
      </c>
      <c r="D1690" s="1" t="s">
        <v>1471</v>
      </c>
      <c r="E1690" s="1" t="s">
        <v>16148</v>
      </c>
      <c r="F1690" s="1" t="s">
        <v>4593</v>
      </c>
      <c r="G1690" s="1" t="n">
        <v>151</v>
      </c>
      <c r="H1690" s="1" t="n">
        <v>3000</v>
      </c>
      <c r="I1690" s="101" t="s">
        <v>180</v>
      </c>
      <c r="J1690" s="1"/>
      <c r="K1690" s="1" t="n">
        <f aca="false">IFERROR(VLOOKUP(A1690,'[2]Pivot HorizontalMRP'!$A$4:$B$2689,2,0),0)</f>
        <v>0</v>
      </c>
      <c r="L1690" s="1" t="n">
        <f aca="false">IFERROR(VLOOKUP(A1690,'[2]Pivot HorizontalMRP'!$A$4:$C$2689,3,0),0)</f>
        <v>1894146</v>
      </c>
      <c r="M1690" s="1" t="n">
        <f aca="false">IFERROR(VLOOKUP(A1690,'[2]Pivot HorizontalMRP'!$A$4:$D$2689,0.4,0),0)</f>
        <v>0</v>
      </c>
      <c r="N1690" s="1" t="n">
        <f aca="false">IFERROR(VLOOKUP(A1690,'[2]Pivot HorizontalMRP'!$A$4:$E$2689,5,0),0)</f>
        <v>390000</v>
      </c>
      <c r="O1690" s="1" t="n">
        <f aca="false">K1690+L1690</f>
        <v>1894146</v>
      </c>
      <c r="P1690" s="1" t="n">
        <f aca="false">K1690+L1690+M1690+N1690</f>
        <v>2284146</v>
      </c>
      <c r="Q1690" s="1" t="n">
        <f aca="false">IFERROR(VLOOKUP(A1690,'[2]Pivot HorizontalMRP'!$A$4:$F$2689,6,0),0)</f>
        <v>359867</v>
      </c>
      <c r="R1690" s="1" t="n">
        <f aca="false">IFERROR(VLOOKUP(A1690,'[2]Pivot HorizontalMRP'!$A$4:$G$2689,7,0),0)</f>
        <v>1627356</v>
      </c>
      <c r="S1690" s="1" t="n">
        <f aca="false">IFERROR(VLOOKUP(A1690,'[2]Pivot HorizontalMRP'!$A$4:$H$2689,8,0),0)</f>
        <v>972530</v>
      </c>
      <c r="T1690" s="1" t="n">
        <f aca="false">IFERROR(VLOOKUP(A1690,'[2]Pivot HorizontalMRP'!$A$4:$I$2689,9,0),0)</f>
        <v>721699</v>
      </c>
      <c r="U1690" s="1" t="n">
        <f aca="false">IF(I1690="delivery",O1690-SUM(Q1690+R1690),IF(I1690="PO",P1690-SUM(Q1690:R1690)))</f>
        <v>-93077</v>
      </c>
      <c r="V1690" s="81" t="n">
        <v>0.229</v>
      </c>
      <c r="W1690" s="81"/>
      <c r="X1690" s="81" t="n">
        <f aca="false">W1690-V1690</f>
        <v>-0.229</v>
      </c>
      <c r="Y1690" s="81"/>
      <c r="Z1690" s="81"/>
      <c r="AA1690" s="81" t="n">
        <v>0.23042</v>
      </c>
      <c r="AB1690" s="81"/>
      <c r="AC1690" s="81"/>
      <c r="AD1690" s="81"/>
      <c r="AE1690" s="81"/>
      <c r="AF1690" s="81"/>
      <c r="AG1690" s="81"/>
      <c r="AH1690" s="81"/>
      <c r="AI1690" s="81"/>
      <c r="AJ1690" s="81"/>
      <c r="AK1690" s="81"/>
      <c r="AL1690" s="81"/>
      <c r="AM1690" s="81"/>
      <c r="AN1690" s="81"/>
      <c r="AO1690" s="81" t="str">
        <f aca="false">D1690</f>
        <v>Sanmina</v>
      </c>
      <c r="AP1690" s="1" t="s">
        <v>3124</v>
      </c>
      <c r="AQ1690" s="1"/>
      <c r="AR1690" s="1"/>
      <c r="AS1690" s="1"/>
      <c r="AT1690" s="1"/>
      <c r="AU1690" s="1"/>
      <c r="AV1690" s="1"/>
      <c r="AW1690" s="1"/>
      <c r="AX1690" s="1"/>
      <c r="AY1690" s="1"/>
      <c r="AZ1690" s="1"/>
      <c r="BA1690" s="1"/>
      <c r="BB1690" s="1"/>
      <c r="BC1690" s="1"/>
      <c r="BD1690" s="1"/>
      <c r="BE1690" s="1"/>
      <c r="BF1690" s="1" t="s">
        <v>14668</v>
      </c>
      <c r="BG1690" s="1" t="s">
        <v>183</v>
      </c>
      <c r="BH1690" s="1"/>
      <c r="BI1690" s="1"/>
    </row>
    <row r="1691" customFormat="false" ht="12.75" hidden="false" customHeight="false" outlineLevel="0" collapsed="false">
      <c r="A1691" s="1" t="s">
        <v>4594</v>
      </c>
      <c r="B1691" s="1" t="s">
        <v>4595</v>
      </c>
      <c r="C1691" s="1" t="s">
        <v>177</v>
      </c>
      <c r="D1691" s="1" t="s">
        <v>1471</v>
      </c>
      <c r="E1691" s="1" t="s">
        <v>16149</v>
      </c>
      <c r="F1691" s="1" t="s">
        <v>4597</v>
      </c>
      <c r="G1691" s="1" t="n">
        <v>78</v>
      </c>
      <c r="H1691" s="1" t="n">
        <v>5000</v>
      </c>
      <c r="I1691" s="101" t="s">
        <v>180</v>
      </c>
      <c r="J1691" s="1"/>
      <c r="K1691" s="1" t="n">
        <f aca="false">IFERROR(VLOOKUP(A1691,'[2]Pivot HorizontalMRP'!$A$4:$B$2689,2,0),0)</f>
        <v>0</v>
      </c>
      <c r="L1691" s="1" t="n">
        <f aca="false">IFERROR(VLOOKUP(A1691,'[2]Pivot HorizontalMRP'!$A$4:$C$2689,3,0),0)</f>
        <v>38470</v>
      </c>
      <c r="M1691" s="1" t="n">
        <f aca="false">IFERROR(VLOOKUP(A1691,'[2]Pivot HorizontalMRP'!$A$4:$D$2689,0.4,0),0)</f>
        <v>0</v>
      </c>
      <c r="N1691" s="1" t="n">
        <f aca="false">IFERROR(VLOOKUP(A1691,'[2]Pivot HorizontalMRP'!$A$4:$E$2689,5,0),0)</f>
        <v>0</v>
      </c>
      <c r="O1691" s="1" t="n">
        <f aca="false">K1691+L1691</f>
        <v>38470</v>
      </c>
      <c r="P1691" s="1" t="n">
        <f aca="false">K1691+L1691+M1691+N1691</f>
        <v>38470</v>
      </c>
      <c r="Q1691" s="1" t="n">
        <f aca="false">IFERROR(VLOOKUP(A1691,'[2]Pivot HorizontalMRP'!$A$4:$F$2689,6,0),0)</f>
        <v>5282</v>
      </c>
      <c r="R1691" s="1" t="n">
        <f aca="false">IFERROR(VLOOKUP(A1691,'[2]Pivot HorizontalMRP'!$A$4:$G$2689,7,0),0)</f>
        <v>4510</v>
      </c>
      <c r="S1691" s="1" t="n">
        <f aca="false">IFERROR(VLOOKUP(A1691,'[2]Pivot HorizontalMRP'!$A$4:$H$2689,8,0),0)</f>
        <v>3030</v>
      </c>
      <c r="T1691" s="1" t="n">
        <f aca="false">IFERROR(VLOOKUP(A1691,'[2]Pivot HorizontalMRP'!$A$4:$I$2689,9,0),0)</f>
        <v>0</v>
      </c>
      <c r="U1691" s="1" t="n">
        <f aca="false">IF(I1691="delivery",O1691-SUM(Q1691+R1691),IF(I1691="PO",P1691-SUM(Q1691:R1691)))</f>
        <v>28678</v>
      </c>
      <c r="V1691" s="81" t="n">
        <v>0.094</v>
      </c>
      <c r="W1691" s="81"/>
      <c r="X1691" s="81" t="n">
        <f aca="false">W1691-V1691</f>
        <v>-0.094</v>
      </c>
      <c r="Y1691" s="81"/>
      <c r="Z1691" s="81"/>
      <c r="AA1691" s="81"/>
      <c r="AB1691" s="81"/>
      <c r="AC1691" s="81"/>
      <c r="AD1691" s="81"/>
      <c r="AE1691" s="81"/>
      <c r="AF1691" s="81"/>
      <c r="AG1691" s="81"/>
      <c r="AH1691" s="81"/>
      <c r="AI1691" s="81"/>
      <c r="AJ1691" s="81"/>
      <c r="AK1691" s="81"/>
      <c r="AL1691" s="81"/>
      <c r="AM1691" s="81"/>
      <c r="AN1691" s="81"/>
      <c r="AO1691" s="81" t="str">
        <f aca="false">D1691</f>
        <v>Sanmina</v>
      </c>
      <c r="AP1691" s="1" t="s">
        <v>3124</v>
      </c>
      <c r="AQ1691" s="1"/>
      <c r="AR1691" s="1"/>
      <c r="AS1691" s="1"/>
      <c r="AT1691" s="1"/>
      <c r="AU1691" s="1"/>
      <c r="AV1691" s="1"/>
      <c r="AW1691" s="1"/>
      <c r="AX1691" s="1"/>
      <c r="AY1691" s="1"/>
      <c r="AZ1691" s="1"/>
      <c r="BA1691" s="1"/>
      <c r="BB1691" s="1"/>
      <c r="BC1691" s="1"/>
      <c r="BD1691" s="1"/>
      <c r="BE1691" s="1"/>
      <c r="BF1691" s="1" t="s">
        <v>14668</v>
      </c>
      <c r="BG1691" s="1" t="s">
        <v>183</v>
      </c>
      <c r="BH1691" s="1"/>
      <c r="BI1691" s="1"/>
    </row>
    <row r="1692" customFormat="false" ht="12.75" hidden="false" customHeight="false" outlineLevel="0" collapsed="false">
      <c r="A1692" s="1" t="s">
        <v>4598</v>
      </c>
      <c r="B1692" s="1" t="s">
        <v>4599</v>
      </c>
      <c r="C1692" s="1" t="s">
        <v>177</v>
      </c>
      <c r="D1692" s="1" t="s">
        <v>1471</v>
      </c>
      <c r="E1692" s="1" t="s">
        <v>16150</v>
      </c>
      <c r="F1692" s="1" t="s">
        <v>4601</v>
      </c>
      <c r="G1692" s="1" t="n">
        <v>216</v>
      </c>
      <c r="H1692" s="1" t="n">
        <v>4000</v>
      </c>
      <c r="I1692" s="101" t="s">
        <v>180</v>
      </c>
      <c r="J1692" s="1"/>
      <c r="K1692" s="1" t="n">
        <f aca="false">IFERROR(VLOOKUP(A1692,'[2]Pivot HorizontalMRP'!$A$4:$B$2689,2,0),0)</f>
        <v>0</v>
      </c>
      <c r="L1692" s="1" t="n">
        <f aca="false">IFERROR(VLOOKUP(A1692,'[2]Pivot HorizontalMRP'!$A$4:$C$2689,3,0),0)</f>
        <v>247637</v>
      </c>
      <c r="M1692" s="1" t="n">
        <f aca="false">IFERROR(VLOOKUP(A1692,'[2]Pivot HorizontalMRP'!$A$4:$D$2689,0.4,0),0)</f>
        <v>0</v>
      </c>
      <c r="N1692" s="1" t="n">
        <f aca="false">IFERROR(VLOOKUP(A1692,'[2]Pivot HorizontalMRP'!$A$4:$E$2689,5,0),0)</f>
        <v>0</v>
      </c>
      <c r="O1692" s="1" t="n">
        <f aca="false">K1692+L1692</f>
        <v>247637</v>
      </c>
      <c r="P1692" s="1" t="n">
        <f aca="false">K1692+L1692+M1692+N1692</f>
        <v>247637</v>
      </c>
      <c r="Q1692" s="1" t="n">
        <f aca="false">IFERROR(VLOOKUP(A1692,'[2]Pivot HorizontalMRP'!$A$4:$F$2689,6,0),0)</f>
        <v>24249</v>
      </c>
      <c r="R1692" s="1" t="n">
        <f aca="false">IFERROR(VLOOKUP(A1692,'[2]Pivot HorizontalMRP'!$A$4:$G$2689,7,0),0)</f>
        <v>27269</v>
      </c>
      <c r="S1692" s="1" t="n">
        <f aca="false">IFERROR(VLOOKUP(A1692,'[2]Pivot HorizontalMRP'!$A$4:$H$2689,8,0),0)</f>
        <v>34182</v>
      </c>
      <c r="T1692" s="1" t="n">
        <f aca="false">IFERROR(VLOOKUP(A1692,'[2]Pivot HorizontalMRP'!$A$4:$I$2689,9,0),0)</f>
        <v>18646</v>
      </c>
      <c r="U1692" s="1" t="n">
        <f aca="false">IF(I1692="delivery",O1692-SUM(Q1692+R1692),IF(I1692="PO",P1692-SUM(Q1692:R1692)))</f>
        <v>196119</v>
      </c>
      <c r="V1692" s="81" t="n">
        <v>0.1196</v>
      </c>
      <c r="W1692" s="81"/>
      <c r="X1692" s="81" t="n">
        <f aca="false">W1692-V1692</f>
        <v>-0.1196</v>
      </c>
      <c r="Y1692" s="81"/>
      <c r="Z1692" s="81"/>
      <c r="AA1692" s="81"/>
      <c r="AB1692" s="81"/>
      <c r="AC1692" s="81"/>
      <c r="AD1692" s="81"/>
      <c r="AE1692" s="81"/>
      <c r="AF1692" s="81"/>
      <c r="AG1692" s="81"/>
      <c r="AH1692" s="81"/>
      <c r="AI1692" s="81"/>
      <c r="AJ1692" s="81"/>
      <c r="AK1692" s="81"/>
      <c r="AL1692" s="81"/>
      <c r="AM1692" s="81"/>
      <c r="AN1692" s="81"/>
      <c r="AO1692" s="81" t="str">
        <f aca="false">D1692</f>
        <v>Sanmina</v>
      </c>
      <c r="AP1692" s="1" t="s">
        <v>3124</v>
      </c>
      <c r="AQ1692" s="1"/>
      <c r="AR1692" s="1"/>
      <c r="AS1692" s="1"/>
      <c r="AT1692" s="1"/>
      <c r="AU1692" s="1"/>
      <c r="AV1692" s="1"/>
      <c r="AW1692" s="1"/>
      <c r="AX1692" s="1"/>
      <c r="AY1692" s="1"/>
      <c r="AZ1692" s="1"/>
      <c r="BA1692" s="1"/>
      <c r="BB1692" s="1"/>
      <c r="BC1692" s="1"/>
      <c r="BD1692" s="1"/>
      <c r="BE1692" s="1"/>
      <c r="BF1692" s="1" t="s">
        <v>14668</v>
      </c>
      <c r="BG1692" s="1" t="s">
        <v>183</v>
      </c>
      <c r="BH1692" s="1"/>
      <c r="BI1692" s="1"/>
    </row>
    <row r="1693" customFormat="false" ht="12.75" hidden="false" customHeight="false" outlineLevel="0" collapsed="false">
      <c r="A1693" s="1" t="s">
        <v>4602</v>
      </c>
      <c r="B1693" s="1" t="s">
        <v>4603</v>
      </c>
      <c r="C1693" s="1" t="s">
        <v>177</v>
      </c>
      <c r="D1693" s="1" t="s">
        <v>1471</v>
      </c>
      <c r="E1693" s="1" t="s">
        <v>16107</v>
      </c>
      <c r="F1693" s="1" t="s">
        <v>4605</v>
      </c>
      <c r="G1693" s="1" t="n">
        <v>152</v>
      </c>
      <c r="H1693" s="1" t="n">
        <v>3000</v>
      </c>
      <c r="I1693" s="101" t="s">
        <v>180</v>
      </c>
      <c r="J1693" s="1"/>
      <c r="K1693" s="1" t="n">
        <f aca="false">IFERROR(VLOOKUP(A1693,'[2]Pivot HorizontalMRP'!$A$4:$B$2689,2,0),0)</f>
        <v>0</v>
      </c>
      <c r="L1693" s="1" t="n">
        <f aca="false">IFERROR(VLOOKUP(A1693,'[2]Pivot HorizontalMRP'!$A$4:$C$2689,3,0),0)</f>
        <v>209737</v>
      </c>
      <c r="M1693" s="1" t="n">
        <f aca="false">IFERROR(VLOOKUP(A1693,'[2]Pivot HorizontalMRP'!$A$4:$D$2689,0.4,0),0)</f>
        <v>0</v>
      </c>
      <c r="N1693" s="1" t="n">
        <f aca="false">IFERROR(VLOOKUP(A1693,'[2]Pivot HorizontalMRP'!$A$4:$E$2689,5,0),0)</f>
        <v>153000</v>
      </c>
      <c r="O1693" s="1" t="n">
        <f aca="false">K1693+L1693</f>
        <v>209737</v>
      </c>
      <c r="P1693" s="1" t="n">
        <f aca="false">K1693+L1693+M1693+N1693</f>
        <v>362737</v>
      </c>
      <c r="Q1693" s="1" t="n">
        <f aca="false">IFERROR(VLOOKUP(A1693,'[2]Pivot HorizontalMRP'!$A$4:$F$2689,6,0),0)</f>
        <v>185114</v>
      </c>
      <c r="R1693" s="1" t="n">
        <f aca="false">IFERROR(VLOOKUP(A1693,'[2]Pivot HorizontalMRP'!$A$4:$G$2689,7,0),0)</f>
        <v>293327</v>
      </c>
      <c r="S1693" s="1" t="n">
        <f aca="false">IFERROR(VLOOKUP(A1693,'[2]Pivot HorizontalMRP'!$A$4:$H$2689,8,0),0)</f>
        <v>353222</v>
      </c>
      <c r="T1693" s="1" t="n">
        <f aca="false">IFERROR(VLOOKUP(A1693,'[2]Pivot HorizontalMRP'!$A$4:$I$2689,9,0),0)</f>
        <v>197617</v>
      </c>
      <c r="U1693" s="1" t="n">
        <f aca="false">IF(I1693="delivery",O1693-SUM(Q1693+R1693),IF(I1693="PO",P1693-SUM(Q1693:R1693)))</f>
        <v>-268704</v>
      </c>
      <c r="V1693" s="81" t="n">
        <v>0.1455</v>
      </c>
      <c r="W1693" s="81"/>
      <c r="X1693" s="81" t="n">
        <f aca="false">W1693-V1693</f>
        <v>-0.1455</v>
      </c>
      <c r="Y1693" s="81"/>
      <c r="Z1693" s="81"/>
      <c r="AA1693" s="81" t="n">
        <v>0.14625</v>
      </c>
      <c r="AB1693" s="81"/>
      <c r="AC1693" s="81"/>
      <c r="AD1693" s="81"/>
      <c r="AE1693" s="81"/>
      <c r="AF1693" s="81"/>
      <c r="AG1693" s="81"/>
      <c r="AH1693" s="81"/>
      <c r="AI1693" s="81"/>
      <c r="AJ1693" s="81"/>
      <c r="AK1693" s="81"/>
      <c r="AL1693" s="81"/>
      <c r="AM1693" s="81"/>
      <c r="AN1693" s="81"/>
      <c r="AO1693" s="81" t="str">
        <f aca="false">D1693</f>
        <v>Sanmina</v>
      </c>
      <c r="AP1693" s="1" t="s">
        <v>3124</v>
      </c>
      <c r="AQ1693" s="1"/>
      <c r="AR1693" s="1"/>
      <c r="AS1693" s="1"/>
      <c r="AT1693" s="1"/>
      <c r="AU1693" s="1"/>
      <c r="AV1693" s="1"/>
      <c r="AW1693" s="1"/>
      <c r="AX1693" s="1"/>
      <c r="AY1693" s="1"/>
      <c r="AZ1693" s="1"/>
      <c r="BA1693" s="1"/>
      <c r="BB1693" s="1"/>
      <c r="BC1693" s="1"/>
      <c r="BD1693" s="1"/>
      <c r="BE1693" s="1"/>
      <c r="BF1693" s="1" t="s">
        <v>14668</v>
      </c>
      <c r="BG1693" s="1" t="s">
        <v>183</v>
      </c>
      <c r="BH1693" s="1"/>
      <c r="BI1693" s="1"/>
    </row>
    <row r="1694" customFormat="false" ht="12.75" hidden="false" customHeight="false" outlineLevel="0" collapsed="false">
      <c r="A1694" s="1" t="s">
        <v>4606</v>
      </c>
      <c r="B1694" s="1" t="s">
        <v>4607</v>
      </c>
      <c r="C1694" s="1" t="s">
        <v>177</v>
      </c>
      <c r="D1694" s="1" t="s">
        <v>1471</v>
      </c>
      <c r="E1694" s="1" t="s">
        <v>16151</v>
      </c>
      <c r="F1694" s="1" t="s">
        <v>4609</v>
      </c>
      <c r="G1694" s="1" t="n">
        <v>101</v>
      </c>
      <c r="H1694" s="1" t="n">
        <v>4000</v>
      </c>
      <c r="I1694" s="101" t="s">
        <v>188</v>
      </c>
      <c r="J1694" s="1"/>
      <c r="K1694" s="1" t="n">
        <f aca="false">IFERROR(VLOOKUP(A1694,'[2]Pivot HorizontalMRP'!$A$4:$B$2689,2,0),0)</f>
        <v>0</v>
      </c>
      <c r="L1694" s="1" t="n">
        <f aca="false">IFERROR(VLOOKUP(A1694,'[2]Pivot HorizontalMRP'!$A$4:$C$2689,3,0),0)</f>
        <v>8000</v>
      </c>
      <c r="M1694" s="1" t="n">
        <f aca="false">IFERROR(VLOOKUP(A1694,'[2]Pivot HorizontalMRP'!$A$4:$D$2689,0.4,0),0)</f>
        <v>0</v>
      </c>
      <c r="N1694" s="1" t="n">
        <f aca="false">IFERROR(VLOOKUP(A1694,'[2]Pivot HorizontalMRP'!$A$4:$E$2689,5,0),0)</f>
        <v>0</v>
      </c>
      <c r="O1694" s="1" t="n">
        <f aca="false">K1694+L1694</f>
        <v>8000</v>
      </c>
      <c r="P1694" s="1" t="n">
        <f aca="false">K1694+L1694+M1694+N1694</f>
        <v>8000</v>
      </c>
      <c r="Q1694" s="1" t="n">
        <f aca="false">IFERROR(VLOOKUP(A1694,'[2]Pivot HorizontalMRP'!$A$4:$F$2689,6,0),0)</f>
        <v>2140</v>
      </c>
      <c r="R1694" s="1" t="n">
        <f aca="false">IFERROR(VLOOKUP(A1694,'[2]Pivot HorizontalMRP'!$A$4:$G$2689,7,0),0)</f>
        <v>15340</v>
      </c>
      <c r="S1694" s="1" t="n">
        <f aca="false">IFERROR(VLOOKUP(A1694,'[2]Pivot HorizontalMRP'!$A$4:$H$2689,8,0),0)</f>
        <v>40114</v>
      </c>
      <c r="T1694" s="1" t="n">
        <f aca="false">IFERROR(VLOOKUP(A1694,'[2]Pivot HorizontalMRP'!$A$4:$I$2689,9,0),0)</f>
        <v>11724</v>
      </c>
      <c r="U1694" s="1" t="n">
        <f aca="false">IF(I1694="delivery",O1694-SUM(Q1694+R1694),IF(I1694="PO",P1694-SUM(Q1694:R1694)))</f>
        <v>-9480</v>
      </c>
      <c r="V1694" s="81" t="n">
        <v>0.0642</v>
      </c>
      <c r="W1694" s="81"/>
      <c r="X1694" s="81" t="n">
        <f aca="false">W1694-V1694</f>
        <v>-0.0642</v>
      </c>
      <c r="Y1694" s="81"/>
      <c r="Z1694" s="81"/>
      <c r="AA1694" s="81" t="n">
        <v>0.03067</v>
      </c>
      <c r="AB1694" s="81"/>
      <c r="AC1694" s="81"/>
      <c r="AD1694" s="81"/>
      <c r="AE1694" s="81"/>
      <c r="AF1694" s="81"/>
      <c r="AG1694" s="81"/>
      <c r="AH1694" s="81"/>
      <c r="AI1694" s="81"/>
      <c r="AJ1694" s="81"/>
      <c r="AK1694" s="81"/>
      <c r="AL1694" s="81"/>
      <c r="AM1694" s="81"/>
      <c r="AN1694" s="81"/>
      <c r="AO1694" s="81" t="str">
        <f aca="false">D1694</f>
        <v>Sanmina</v>
      </c>
      <c r="AP1694" s="1" t="s">
        <v>3124</v>
      </c>
      <c r="AQ1694" s="1"/>
      <c r="AR1694" s="1"/>
      <c r="AS1694" s="1"/>
      <c r="AT1694" s="1"/>
      <c r="AU1694" s="1"/>
      <c r="AV1694" s="1"/>
      <c r="AW1694" s="1"/>
      <c r="AX1694" s="1"/>
      <c r="AY1694" s="1"/>
      <c r="AZ1694" s="1"/>
      <c r="BA1694" s="1"/>
      <c r="BB1694" s="1"/>
      <c r="BC1694" s="1"/>
      <c r="BD1694" s="1"/>
      <c r="BE1694" s="1"/>
      <c r="BF1694" s="1" t="s">
        <v>14668</v>
      </c>
      <c r="BG1694" s="1" t="s">
        <v>183</v>
      </c>
      <c r="BH1694" s="1"/>
      <c r="BI1694" s="1"/>
    </row>
    <row r="1695" customFormat="false" ht="12.75" hidden="false" customHeight="false" outlineLevel="0" collapsed="false">
      <c r="A1695" s="1" t="s">
        <v>4610</v>
      </c>
      <c r="B1695" s="1" t="s">
        <v>4611</v>
      </c>
      <c r="C1695" s="1" t="s">
        <v>177</v>
      </c>
      <c r="D1695" s="1" t="s">
        <v>1471</v>
      </c>
      <c r="E1695" s="1" t="s">
        <v>16152</v>
      </c>
      <c r="F1695" s="1" t="s">
        <v>4613</v>
      </c>
      <c r="G1695" s="1" t="n">
        <v>127</v>
      </c>
      <c r="H1695" s="1" t="n">
        <v>10000</v>
      </c>
      <c r="I1695" s="101" t="s">
        <v>180</v>
      </c>
      <c r="J1695" s="1"/>
      <c r="K1695" s="1" t="n">
        <f aca="false">IFERROR(VLOOKUP(A1695,'[2]Pivot HorizontalMRP'!$A$4:$B$2689,2,0),0)</f>
        <v>0</v>
      </c>
      <c r="L1695" s="1" t="n">
        <f aca="false">IFERROR(VLOOKUP(A1695,'[2]Pivot HorizontalMRP'!$A$4:$C$2689,3,0),0)</f>
        <v>729735</v>
      </c>
      <c r="M1695" s="1" t="n">
        <f aca="false">IFERROR(VLOOKUP(A1695,'[2]Pivot HorizontalMRP'!$A$4:$D$2689,0.4,0),0)</f>
        <v>0</v>
      </c>
      <c r="N1695" s="1" t="n">
        <f aca="false">IFERROR(VLOOKUP(A1695,'[2]Pivot HorizontalMRP'!$A$4:$E$2689,5,0),0)</f>
        <v>450000</v>
      </c>
      <c r="O1695" s="1" t="n">
        <f aca="false">K1695+L1695</f>
        <v>729735</v>
      </c>
      <c r="P1695" s="1" t="n">
        <f aca="false">K1695+L1695+M1695+N1695</f>
        <v>1179735</v>
      </c>
      <c r="Q1695" s="1" t="n">
        <f aca="false">IFERROR(VLOOKUP(A1695,'[2]Pivot HorizontalMRP'!$A$4:$F$2689,6,0),0)</f>
        <v>274842</v>
      </c>
      <c r="R1695" s="1" t="n">
        <f aca="false">IFERROR(VLOOKUP(A1695,'[2]Pivot HorizontalMRP'!$A$4:$G$2689,7,0),0)</f>
        <v>452858</v>
      </c>
      <c r="S1695" s="1" t="n">
        <f aca="false">IFERROR(VLOOKUP(A1695,'[2]Pivot HorizontalMRP'!$A$4:$H$2689,8,0),0)</f>
        <v>552391</v>
      </c>
      <c r="T1695" s="1" t="n">
        <f aca="false">IFERROR(VLOOKUP(A1695,'[2]Pivot HorizontalMRP'!$A$4:$I$2689,9,0),0)</f>
        <v>287380</v>
      </c>
      <c r="U1695" s="1" t="n">
        <f aca="false">IF(I1695="delivery",O1695-SUM(Q1695+R1695),IF(I1695="PO",P1695-SUM(Q1695:R1695)))</f>
        <v>2035</v>
      </c>
      <c r="V1695" s="81" t="n">
        <v>0.0665</v>
      </c>
      <c r="W1695" s="81"/>
      <c r="X1695" s="81" t="n">
        <f aca="false">W1695-V1695</f>
        <v>-0.0665</v>
      </c>
      <c r="Y1695" s="81"/>
      <c r="Z1695" s="81"/>
      <c r="AA1695" s="81" t="n">
        <v>0.0559</v>
      </c>
      <c r="AB1695" s="81"/>
      <c r="AC1695" s="81"/>
      <c r="AD1695" s="81"/>
      <c r="AE1695" s="81"/>
      <c r="AF1695" s="81"/>
      <c r="AG1695" s="81"/>
      <c r="AH1695" s="81"/>
      <c r="AI1695" s="81"/>
      <c r="AJ1695" s="81"/>
      <c r="AK1695" s="81"/>
      <c r="AL1695" s="81"/>
      <c r="AM1695" s="81"/>
      <c r="AN1695" s="81"/>
      <c r="AO1695" s="81" t="str">
        <f aca="false">D1695</f>
        <v>Sanmina</v>
      </c>
      <c r="AP1695" s="1" t="s">
        <v>3124</v>
      </c>
      <c r="AQ1695" s="1"/>
      <c r="AR1695" s="1"/>
      <c r="AS1695" s="1"/>
      <c r="AT1695" s="1"/>
      <c r="AU1695" s="1"/>
      <c r="AV1695" s="1"/>
      <c r="AW1695" s="1"/>
      <c r="AX1695" s="1"/>
      <c r="AY1695" s="1"/>
      <c r="AZ1695" s="1"/>
      <c r="BA1695" s="1"/>
      <c r="BB1695" s="1"/>
      <c r="BC1695" s="1"/>
      <c r="BD1695" s="1"/>
      <c r="BE1695" s="1"/>
      <c r="BF1695" s="1" t="s">
        <v>14668</v>
      </c>
      <c r="BG1695" s="1" t="s">
        <v>183</v>
      </c>
      <c r="BH1695" s="1"/>
      <c r="BI1695" s="1"/>
    </row>
    <row r="1696" customFormat="false" ht="12.75" hidden="false" customHeight="false" outlineLevel="0" collapsed="false">
      <c r="A1696" s="1" t="s">
        <v>4614</v>
      </c>
      <c r="B1696" s="1" t="s">
        <v>4615</v>
      </c>
      <c r="C1696" s="1" t="s">
        <v>177</v>
      </c>
      <c r="D1696" s="1" t="s">
        <v>1471</v>
      </c>
      <c r="E1696" s="1" t="s">
        <v>16153</v>
      </c>
      <c r="F1696" s="1" t="s">
        <v>4617</v>
      </c>
      <c r="G1696" s="1" t="n">
        <v>143</v>
      </c>
      <c r="H1696" s="1" t="n">
        <v>10000</v>
      </c>
      <c r="I1696" s="101" t="s">
        <v>180</v>
      </c>
      <c r="J1696" s="1"/>
      <c r="K1696" s="1" t="n">
        <f aca="false">IFERROR(VLOOKUP(A1696,'[2]Pivot HorizontalMRP'!$A$4:$B$2689,2,0),0)</f>
        <v>0</v>
      </c>
      <c r="L1696" s="1" t="n">
        <f aca="false">IFERROR(VLOOKUP(A1696,'[2]Pivot HorizontalMRP'!$A$4:$C$2689,3,0),0)</f>
        <v>365362</v>
      </c>
      <c r="M1696" s="1" t="n">
        <f aca="false">IFERROR(VLOOKUP(A1696,'[2]Pivot HorizontalMRP'!$A$4:$D$2689,0.4,0),0)</f>
        <v>0</v>
      </c>
      <c r="N1696" s="1" t="n">
        <f aca="false">IFERROR(VLOOKUP(A1696,'[2]Pivot HorizontalMRP'!$A$4:$E$2689,5,0),0)</f>
        <v>70000</v>
      </c>
      <c r="O1696" s="1" t="n">
        <f aca="false">K1696+L1696</f>
        <v>365362</v>
      </c>
      <c r="P1696" s="1" t="n">
        <f aca="false">K1696+L1696+M1696+N1696</f>
        <v>435362</v>
      </c>
      <c r="Q1696" s="1" t="n">
        <f aca="false">IFERROR(VLOOKUP(A1696,'[2]Pivot HorizontalMRP'!$A$4:$F$2689,6,0),0)</f>
        <v>187586</v>
      </c>
      <c r="R1696" s="1" t="n">
        <f aca="false">IFERROR(VLOOKUP(A1696,'[2]Pivot HorizontalMRP'!$A$4:$G$2689,7,0),0)</f>
        <v>224998</v>
      </c>
      <c r="S1696" s="1" t="n">
        <f aca="false">IFERROR(VLOOKUP(A1696,'[2]Pivot HorizontalMRP'!$A$4:$H$2689,8,0),0)</f>
        <v>301668</v>
      </c>
      <c r="T1696" s="1" t="n">
        <f aca="false">IFERROR(VLOOKUP(A1696,'[2]Pivot HorizontalMRP'!$A$4:$I$2689,9,0),0)</f>
        <v>148359</v>
      </c>
      <c r="U1696" s="1" t="n">
        <f aca="false">IF(I1696="delivery",O1696-SUM(Q1696+R1696),IF(I1696="PO",P1696-SUM(Q1696:R1696)))</f>
        <v>-47222</v>
      </c>
      <c r="V1696" s="81" t="n">
        <v>0.02663</v>
      </c>
      <c r="W1696" s="81"/>
      <c r="X1696" s="81" t="n">
        <f aca="false">W1696-V1696</f>
        <v>-0.02663</v>
      </c>
      <c r="Y1696" s="81"/>
      <c r="Z1696" s="81"/>
      <c r="AA1696" s="81" t="n">
        <v>0.01367</v>
      </c>
      <c r="AB1696" s="81"/>
      <c r="AC1696" s="81"/>
      <c r="AD1696" s="81"/>
      <c r="AE1696" s="81"/>
      <c r="AF1696" s="81"/>
      <c r="AG1696" s="81"/>
      <c r="AH1696" s="81"/>
      <c r="AI1696" s="81"/>
      <c r="AJ1696" s="81"/>
      <c r="AK1696" s="81"/>
      <c r="AL1696" s="81"/>
      <c r="AM1696" s="81"/>
      <c r="AN1696" s="81"/>
      <c r="AO1696" s="81" t="str">
        <f aca="false">D1696</f>
        <v>Sanmina</v>
      </c>
      <c r="AP1696" s="1" t="s">
        <v>3124</v>
      </c>
      <c r="AQ1696" s="1"/>
      <c r="AR1696" s="1"/>
      <c r="AS1696" s="1"/>
      <c r="AT1696" s="1"/>
      <c r="AU1696" s="1"/>
      <c r="AV1696" s="1"/>
      <c r="AW1696" s="1"/>
      <c r="AX1696" s="1"/>
      <c r="AY1696" s="1"/>
      <c r="AZ1696" s="1"/>
      <c r="BA1696" s="1"/>
      <c r="BB1696" s="1"/>
      <c r="BC1696" s="1"/>
      <c r="BD1696" s="1"/>
      <c r="BE1696" s="1"/>
      <c r="BF1696" s="1" t="s">
        <v>14668</v>
      </c>
      <c r="BG1696" s="1" t="s">
        <v>183</v>
      </c>
      <c r="BH1696" s="1"/>
      <c r="BI1696" s="1"/>
    </row>
    <row r="1697" customFormat="false" ht="12.75" hidden="false" customHeight="false" outlineLevel="0" collapsed="false">
      <c r="A1697" s="1" t="s">
        <v>4618</v>
      </c>
      <c r="B1697" s="1" t="s">
        <v>4619</v>
      </c>
      <c r="C1697" s="1" t="s">
        <v>177</v>
      </c>
      <c r="D1697" s="1" t="s">
        <v>1471</v>
      </c>
      <c r="E1697" s="1" t="s">
        <v>16154</v>
      </c>
      <c r="F1697" s="1" t="s">
        <v>4621</v>
      </c>
      <c r="G1697" s="1" t="n">
        <v>68</v>
      </c>
      <c r="H1697" s="1" t="n">
        <v>4000</v>
      </c>
      <c r="I1697" s="101" t="s">
        <v>180</v>
      </c>
      <c r="J1697" s="1"/>
      <c r="K1697" s="1" t="n">
        <f aca="false">IFERROR(VLOOKUP(A1697,'[2]Pivot HorizontalMRP'!$A$4:$B$2689,2,0),0)</f>
        <v>0</v>
      </c>
      <c r="L1697" s="1" t="n">
        <f aca="false">IFERROR(VLOOKUP(A1697,'[2]Pivot HorizontalMRP'!$A$4:$C$2689,3,0),0)</f>
        <v>0</v>
      </c>
      <c r="M1697" s="1" t="n">
        <f aca="false">IFERROR(VLOOKUP(A1697,'[2]Pivot HorizontalMRP'!$A$4:$D$2689,0.4,0),0)</f>
        <v>0</v>
      </c>
      <c r="N1697" s="1" t="n">
        <f aca="false">IFERROR(VLOOKUP(A1697,'[2]Pivot HorizontalMRP'!$A$4:$E$2689,5,0),0)</f>
        <v>0</v>
      </c>
      <c r="O1697" s="1" t="n">
        <f aca="false">K1697+L1697</f>
        <v>0</v>
      </c>
      <c r="P1697" s="1" t="n">
        <f aca="false">K1697+L1697+M1697+N1697</f>
        <v>0</v>
      </c>
      <c r="Q1697" s="1" t="n">
        <f aca="false">IFERROR(VLOOKUP(A1697,'[2]Pivot HorizontalMRP'!$A$4:$F$2689,6,0),0)</f>
        <v>968</v>
      </c>
      <c r="R1697" s="1" t="n">
        <f aca="false">IFERROR(VLOOKUP(A1697,'[2]Pivot HorizontalMRP'!$A$4:$G$2689,7,0),0)</f>
        <v>7304</v>
      </c>
      <c r="S1697" s="1" t="n">
        <f aca="false">IFERROR(VLOOKUP(A1697,'[2]Pivot HorizontalMRP'!$A$4:$H$2689,8,0),0)</f>
        <v>19712</v>
      </c>
      <c r="T1697" s="1" t="n">
        <f aca="false">IFERROR(VLOOKUP(A1697,'[2]Pivot HorizontalMRP'!$A$4:$I$2689,9,0),0)</f>
        <v>5632</v>
      </c>
      <c r="U1697" s="1" t="n">
        <f aca="false">IF(I1697="delivery",O1697-SUM(Q1697+R1697),IF(I1697="PO",P1697-SUM(Q1697:R1697)))</f>
        <v>-8272</v>
      </c>
      <c r="V1697" s="81" t="n">
        <v>0.1274</v>
      </c>
      <c r="W1697" s="81"/>
      <c r="X1697" s="81" t="n">
        <f aca="false">W1697-V1697</f>
        <v>-0.1274</v>
      </c>
      <c r="Y1697" s="81"/>
      <c r="Z1697" s="81"/>
      <c r="AA1697" s="81"/>
      <c r="AB1697" s="81"/>
      <c r="AC1697" s="81"/>
      <c r="AD1697" s="81"/>
      <c r="AE1697" s="81"/>
      <c r="AF1697" s="81"/>
      <c r="AG1697" s="81"/>
      <c r="AH1697" s="81"/>
      <c r="AI1697" s="81"/>
      <c r="AJ1697" s="81"/>
      <c r="AK1697" s="81"/>
      <c r="AL1697" s="81"/>
      <c r="AM1697" s="81"/>
      <c r="AN1697" s="81"/>
      <c r="AO1697" s="81" t="str">
        <f aca="false">D1697</f>
        <v>Sanmina</v>
      </c>
      <c r="AP1697" s="1" t="s">
        <v>3124</v>
      </c>
      <c r="AQ1697" s="1"/>
      <c r="AR1697" s="1"/>
      <c r="AS1697" s="1"/>
      <c r="AT1697" s="1"/>
      <c r="AU1697" s="1"/>
      <c r="AV1697" s="1"/>
      <c r="AW1697" s="1"/>
      <c r="AX1697" s="1"/>
      <c r="AY1697" s="1"/>
      <c r="AZ1697" s="1"/>
      <c r="BA1697" s="1"/>
      <c r="BB1697" s="1"/>
      <c r="BC1697" s="1"/>
      <c r="BD1697" s="1"/>
      <c r="BE1697" s="1"/>
      <c r="BF1697" s="1" t="s">
        <v>14668</v>
      </c>
      <c r="BG1697" s="1" t="s">
        <v>183</v>
      </c>
      <c r="BH1697" s="1"/>
      <c r="BI1697" s="1"/>
    </row>
    <row r="1698" customFormat="false" ht="12.75" hidden="false" customHeight="false" outlineLevel="0" collapsed="false">
      <c r="A1698" s="1" t="s">
        <v>4622</v>
      </c>
      <c r="B1698" s="1" t="s">
        <v>4623</v>
      </c>
      <c r="C1698" s="1" t="s">
        <v>177</v>
      </c>
      <c r="D1698" s="1" t="s">
        <v>1471</v>
      </c>
      <c r="E1698" s="1" t="s">
        <v>16155</v>
      </c>
      <c r="F1698" s="1" t="s">
        <v>4625</v>
      </c>
      <c r="G1698" s="1" t="n">
        <v>271</v>
      </c>
      <c r="H1698" s="1" t="n">
        <v>10000</v>
      </c>
      <c r="I1698" s="101" t="s">
        <v>180</v>
      </c>
      <c r="J1698" s="1"/>
      <c r="K1698" s="1" t="n">
        <f aca="false">IFERROR(VLOOKUP(A1698,'[2]Pivot HorizontalMRP'!$A$4:$B$2689,2,0),0)</f>
        <v>0</v>
      </c>
      <c r="L1698" s="1" t="n">
        <f aca="false">IFERROR(VLOOKUP(A1698,'[2]Pivot HorizontalMRP'!$A$4:$C$2689,3,0),0)</f>
        <v>27517</v>
      </c>
      <c r="M1698" s="1" t="n">
        <f aca="false">IFERROR(VLOOKUP(A1698,'[2]Pivot HorizontalMRP'!$A$4:$D$2689,0.4,0),0)</f>
        <v>0</v>
      </c>
      <c r="N1698" s="1" t="n">
        <f aca="false">IFERROR(VLOOKUP(A1698,'[2]Pivot HorizontalMRP'!$A$4:$E$2689,5,0),0)</f>
        <v>0</v>
      </c>
      <c r="O1698" s="1" t="n">
        <f aca="false">K1698+L1698</f>
        <v>27517</v>
      </c>
      <c r="P1698" s="1" t="n">
        <f aca="false">K1698+L1698+M1698+N1698</f>
        <v>27517</v>
      </c>
      <c r="Q1698" s="1" t="n">
        <f aca="false">IFERROR(VLOOKUP(A1698,'[2]Pivot HorizontalMRP'!$A$4:$F$2689,6,0),0)</f>
        <v>4560</v>
      </c>
      <c r="R1698" s="1" t="n">
        <f aca="false">IFERROR(VLOOKUP(A1698,'[2]Pivot HorizontalMRP'!$A$4:$G$2689,7,0),0)</f>
        <v>14661</v>
      </c>
      <c r="S1698" s="1" t="n">
        <f aca="false">IFERROR(VLOOKUP(A1698,'[2]Pivot HorizontalMRP'!$A$4:$H$2689,8,0),0)</f>
        <v>8347</v>
      </c>
      <c r="T1698" s="1" t="n">
        <f aca="false">IFERROR(VLOOKUP(A1698,'[2]Pivot HorizontalMRP'!$A$4:$I$2689,9,0),0)</f>
        <v>6777</v>
      </c>
      <c r="U1698" s="1" t="n">
        <f aca="false">IF(I1698="delivery",O1698-SUM(Q1698+R1698),IF(I1698="PO",P1698-SUM(Q1698:R1698)))</f>
        <v>8296</v>
      </c>
      <c r="V1698" s="81" t="n">
        <v>0.002</v>
      </c>
      <c r="W1698" s="81"/>
      <c r="X1698" s="81" t="n">
        <f aca="false">W1698-V1698</f>
        <v>-0.002</v>
      </c>
      <c r="Y1698" s="81"/>
      <c r="Z1698" s="81"/>
      <c r="AA1698" s="81" t="n">
        <v>0.002</v>
      </c>
      <c r="AB1698" s="81"/>
      <c r="AC1698" s="81"/>
      <c r="AD1698" s="81"/>
      <c r="AE1698" s="81"/>
      <c r="AF1698" s="81"/>
      <c r="AG1698" s="81"/>
      <c r="AH1698" s="81"/>
      <c r="AI1698" s="81"/>
      <c r="AJ1698" s="81"/>
      <c r="AK1698" s="81"/>
      <c r="AL1698" s="81"/>
      <c r="AM1698" s="81"/>
      <c r="AN1698" s="81"/>
      <c r="AO1698" s="81" t="str">
        <f aca="false">D1698</f>
        <v>Sanmina</v>
      </c>
      <c r="AP1698" s="1" t="s">
        <v>3124</v>
      </c>
      <c r="AQ1698" s="1"/>
      <c r="AR1698" s="1"/>
      <c r="AS1698" s="1"/>
      <c r="AT1698" s="1"/>
      <c r="AU1698" s="1"/>
      <c r="AV1698" s="1"/>
      <c r="AW1698" s="1"/>
      <c r="AX1698" s="1"/>
      <c r="AY1698" s="1"/>
      <c r="AZ1698" s="1"/>
      <c r="BA1698" s="1"/>
      <c r="BB1698" s="1"/>
      <c r="BC1698" s="1"/>
      <c r="BD1698" s="1"/>
      <c r="BE1698" s="1"/>
      <c r="BF1698" s="1" t="s">
        <v>14668</v>
      </c>
      <c r="BG1698" s="1" t="s">
        <v>183</v>
      </c>
      <c r="BH1698" s="1"/>
      <c r="BI1698" s="1"/>
    </row>
    <row r="1699" customFormat="false" ht="12.75" hidden="false" customHeight="false" outlineLevel="0" collapsed="false">
      <c r="A1699" s="1" t="s">
        <v>4626</v>
      </c>
      <c r="B1699" s="1" t="s">
        <v>4627</v>
      </c>
      <c r="C1699" s="1" t="s">
        <v>177</v>
      </c>
      <c r="D1699" s="1" t="s">
        <v>1471</v>
      </c>
      <c r="E1699" s="1" t="s">
        <v>16156</v>
      </c>
      <c r="F1699" s="1" t="s">
        <v>4629</v>
      </c>
      <c r="G1699" s="1" t="n">
        <v>93</v>
      </c>
      <c r="H1699" s="1" t="n">
        <v>50000</v>
      </c>
      <c r="I1699" s="101" t="s">
        <v>180</v>
      </c>
      <c r="J1699" s="1"/>
      <c r="K1699" s="1" t="n">
        <f aca="false">IFERROR(VLOOKUP(A1699,'[2]Pivot HorizontalMRP'!$A$4:$B$2689,2,0),0)</f>
        <v>0</v>
      </c>
      <c r="L1699" s="1" t="n">
        <f aca="false">IFERROR(VLOOKUP(A1699,'[2]Pivot HorizontalMRP'!$A$4:$C$2689,3,0),0)</f>
        <v>78019</v>
      </c>
      <c r="M1699" s="1" t="n">
        <f aca="false">IFERROR(VLOOKUP(A1699,'[2]Pivot HorizontalMRP'!$A$4:$D$2689,0.4,0),0)</f>
        <v>0</v>
      </c>
      <c r="N1699" s="1" t="n">
        <f aca="false">IFERROR(VLOOKUP(A1699,'[2]Pivot HorizontalMRP'!$A$4:$E$2689,5,0),0)</f>
        <v>0</v>
      </c>
      <c r="O1699" s="1" t="n">
        <f aca="false">K1699+L1699</f>
        <v>78019</v>
      </c>
      <c r="P1699" s="1" t="n">
        <f aca="false">K1699+L1699+M1699+N1699</f>
        <v>78019</v>
      </c>
      <c r="Q1699" s="1" t="n">
        <f aca="false">IFERROR(VLOOKUP(A1699,'[2]Pivot HorizontalMRP'!$A$4:$F$2689,6,0),0)</f>
        <v>73314</v>
      </c>
      <c r="R1699" s="1" t="n">
        <f aca="false">IFERROR(VLOOKUP(A1699,'[2]Pivot HorizontalMRP'!$A$4:$G$2689,7,0),0)</f>
        <v>39600</v>
      </c>
      <c r="S1699" s="1" t="n">
        <f aca="false">IFERROR(VLOOKUP(A1699,'[2]Pivot HorizontalMRP'!$A$4:$H$2689,8,0),0)</f>
        <v>35856</v>
      </c>
      <c r="T1699" s="1" t="n">
        <f aca="false">IFERROR(VLOOKUP(A1699,'[2]Pivot HorizontalMRP'!$A$4:$I$2689,9,0),0)</f>
        <v>13824</v>
      </c>
      <c r="U1699" s="1" t="n">
        <f aca="false">IF(I1699="delivery",O1699-SUM(Q1699+R1699),IF(I1699="PO",P1699-SUM(Q1699:R1699)))</f>
        <v>-34895</v>
      </c>
      <c r="V1699" s="81" t="n">
        <v>0.26075</v>
      </c>
      <c r="W1699" s="81"/>
      <c r="X1699" s="81" t="n">
        <f aca="false">W1699-V1699</f>
        <v>-0.26075</v>
      </c>
      <c r="Y1699" s="81"/>
      <c r="Z1699" s="81"/>
      <c r="AA1699" s="81" t="n">
        <v>0.26075</v>
      </c>
      <c r="AB1699" s="81"/>
      <c r="AC1699" s="81"/>
      <c r="AD1699" s="81"/>
      <c r="AE1699" s="81"/>
      <c r="AF1699" s="81"/>
      <c r="AG1699" s="81"/>
      <c r="AH1699" s="81"/>
      <c r="AI1699" s="81"/>
      <c r="AJ1699" s="81"/>
      <c r="AK1699" s="81"/>
      <c r="AL1699" s="81"/>
      <c r="AM1699" s="81"/>
      <c r="AN1699" s="81"/>
      <c r="AO1699" s="81" t="str">
        <f aca="false">D1699</f>
        <v>Sanmina</v>
      </c>
      <c r="AP1699" s="1" t="s">
        <v>3124</v>
      </c>
      <c r="AQ1699" s="1"/>
      <c r="AR1699" s="1"/>
      <c r="AS1699" s="1"/>
      <c r="AT1699" s="1"/>
      <c r="AU1699" s="1"/>
      <c r="AV1699" s="1"/>
      <c r="AW1699" s="1"/>
      <c r="AX1699" s="1"/>
      <c r="AY1699" s="1"/>
      <c r="AZ1699" s="1"/>
      <c r="BA1699" s="1"/>
      <c r="BB1699" s="1"/>
      <c r="BC1699" s="1"/>
      <c r="BD1699" s="1"/>
      <c r="BE1699" s="1"/>
      <c r="BF1699" s="1" t="s">
        <v>14668</v>
      </c>
      <c r="BG1699" s="1" t="s">
        <v>183</v>
      </c>
      <c r="BH1699" s="1"/>
      <c r="BI1699" s="1"/>
    </row>
    <row r="1700" customFormat="false" ht="12.75" hidden="false" customHeight="false" outlineLevel="0" collapsed="false">
      <c r="A1700" s="1" t="s">
        <v>4630</v>
      </c>
      <c r="B1700" s="1" t="s">
        <v>4631</v>
      </c>
      <c r="C1700" s="1" t="s">
        <v>177</v>
      </c>
      <c r="D1700" s="1" t="s">
        <v>1471</v>
      </c>
      <c r="E1700" s="1" t="s">
        <v>16157</v>
      </c>
      <c r="F1700" s="1" t="s">
        <v>4633</v>
      </c>
      <c r="G1700" s="1" t="n">
        <v>91</v>
      </c>
      <c r="H1700" s="1" t="n">
        <v>4000</v>
      </c>
      <c r="I1700" s="101" t="s">
        <v>180</v>
      </c>
      <c r="J1700" s="1"/>
      <c r="K1700" s="1" t="n">
        <f aca="false">IFERROR(VLOOKUP(A1700,'[2]Pivot HorizontalMRP'!$A$4:$B$2689,2,0),0)</f>
        <v>0</v>
      </c>
      <c r="L1700" s="1" t="n">
        <f aca="false">IFERROR(VLOOKUP(A1700,'[2]Pivot HorizontalMRP'!$A$4:$C$2689,3,0),0)</f>
        <v>12651</v>
      </c>
      <c r="M1700" s="1" t="n">
        <f aca="false">IFERROR(VLOOKUP(A1700,'[2]Pivot HorizontalMRP'!$A$4:$D$2689,0.4,0),0)</f>
        <v>0</v>
      </c>
      <c r="N1700" s="1" t="n">
        <f aca="false">IFERROR(VLOOKUP(A1700,'[2]Pivot HorizontalMRP'!$A$4:$E$2689,5,0),0)</f>
        <v>0</v>
      </c>
      <c r="O1700" s="1" t="n">
        <f aca="false">K1700+L1700</f>
        <v>12651</v>
      </c>
      <c r="P1700" s="1" t="n">
        <f aca="false">K1700+L1700+M1700+N1700</f>
        <v>12651</v>
      </c>
      <c r="Q1700" s="1" t="n">
        <f aca="false">IFERROR(VLOOKUP(A1700,'[2]Pivot HorizontalMRP'!$A$4:$F$2689,6,0),0)</f>
        <v>3161</v>
      </c>
      <c r="R1700" s="1" t="n">
        <f aca="false">IFERROR(VLOOKUP(A1700,'[2]Pivot HorizontalMRP'!$A$4:$G$2689,7,0),0)</f>
        <v>2028</v>
      </c>
      <c r="S1700" s="1" t="n">
        <f aca="false">IFERROR(VLOOKUP(A1700,'[2]Pivot HorizontalMRP'!$A$4:$H$2689,8,0),0)</f>
        <v>1548</v>
      </c>
      <c r="T1700" s="1" t="n">
        <f aca="false">IFERROR(VLOOKUP(A1700,'[2]Pivot HorizontalMRP'!$A$4:$I$2689,9,0),0)</f>
        <v>820</v>
      </c>
      <c r="U1700" s="1" t="n">
        <f aca="false">IF(I1700="delivery",O1700-SUM(Q1700+R1700),IF(I1700="PO",P1700-SUM(Q1700:R1700)))</f>
        <v>7462</v>
      </c>
      <c r="V1700" s="81" t="n">
        <v>0.125</v>
      </c>
      <c r="W1700" s="81"/>
      <c r="X1700" s="81" t="n">
        <f aca="false">W1700-V1700</f>
        <v>-0.125</v>
      </c>
      <c r="Y1700" s="81"/>
      <c r="Z1700" s="81"/>
      <c r="AA1700" s="81" t="n">
        <v>0.06078</v>
      </c>
      <c r="AB1700" s="81"/>
      <c r="AC1700" s="81"/>
      <c r="AD1700" s="81"/>
      <c r="AE1700" s="81"/>
      <c r="AF1700" s="81"/>
      <c r="AG1700" s="81"/>
      <c r="AH1700" s="81"/>
      <c r="AI1700" s="81"/>
      <c r="AJ1700" s="81"/>
      <c r="AK1700" s="81"/>
      <c r="AL1700" s="81"/>
      <c r="AM1700" s="81"/>
      <c r="AN1700" s="81"/>
      <c r="AO1700" s="81" t="str">
        <f aca="false">D1700</f>
        <v>Sanmina</v>
      </c>
      <c r="AP1700" s="1" t="s">
        <v>3124</v>
      </c>
      <c r="AQ1700" s="1"/>
      <c r="AR1700" s="1"/>
      <c r="AS1700" s="1"/>
      <c r="AT1700" s="1"/>
      <c r="AU1700" s="1"/>
      <c r="AV1700" s="1"/>
      <c r="AW1700" s="1"/>
      <c r="AX1700" s="1"/>
      <c r="AY1700" s="1"/>
      <c r="AZ1700" s="1"/>
      <c r="BA1700" s="1"/>
      <c r="BB1700" s="1"/>
      <c r="BC1700" s="1"/>
      <c r="BD1700" s="1"/>
      <c r="BE1700" s="1"/>
      <c r="BF1700" s="1" t="s">
        <v>14668</v>
      </c>
      <c r="BG1700" s="1" t="s">
        <v>183</v>
      </c>
      <c r="BH1700" s="1"/>
      <c r="BI1700" s="1"/>
    </row>
    <row r="1701" customFormat="false" ht="12.75" hidden="false" customHeight="false" outlineLevel="0" collapsed="false">
      <c r="A1701" s="1" t="s">
        <v>4634</v>
      </c>
      <c r="B1701" s="1" t="s">
        <v>4635</v>
      </c>
      <c r="C1701" s="1" t="s">
        <v>177</v>
      </c>
      <c r="D1701" s="1" t="s">
        <v>1471</v>
      </c>
      <c r="E1701" s="1" t="s">
        <v>16158</v>
      </c>
      <c r="F1701" s="1" t="s">
        <v>4637</v>
      </c>
      <c r="G1701" s="1" t="n">
        <v>103</v>
      </c>
      <c r="H1701" s="1" t="n">
        <v>3000</v>
      </c>
      <c r="I1701" s="101" t="s">
        <v>180</v>
      </c>
      <c r="J1701" s="1"/>
      <c r="K1701" s="1" t="n">
        <f aca="false">IFERROR(VLOOKUP(A1701,'[2]Pivot HorizontalMRP'!$A$4:$B$2689,2,0),0)</f>
        <v>0</v>
      </c>
      <c r="L1701" s="1" t="n">
        <f aca="false">IFERROR(VLOOKUP(A1701,'[2]Pivot HorizontalMRP'!$A$4:$C$2689,3,0),0)</f>
        <v>28916</v>
      </c>
      <c r="M1701" s="1" t="n">
        <f aca="false">IFERROR(VLOOKUP(A1701,'[2]Pivot HorizontalMRP'!$A$4:$D$2689,0.4,0),0)</f>
        <v>0</v>
      </c>
      <c r="N1701" s="1" t="n">
        <f aca="false">IFERROR(VLOOKUP(A1701,'[2]Pivot HorizontalMRP'!$A$4:$E$2689,5,0),0)</f>
        <v>0</v>
      </c>
      <c r="O1701" s="1" t="n">
        <f aca="false">K1701+L1701</f>
        <v>28916</v>
      </c>
      <c r="P1701" s="1" t="n">
        <f aca="false">K1701+L1701+M1701+N1701</f>
        <v>28916</v>
      </c>
      <c r="Q1701" s="1" t="n">
        <f aca="false">IFERROR(VLOOKUP(A1701,'[2]Pivot HorizontalMRP'!$A$4:$F$2689,6,0),0)</f>
        <v>5010</v>
      </c>
      <c r="R1701" s="1" t="n">
        <f aca="false">IFERROR(VLOOKUP(A1701,'[2]Pivot HorizontalMRP'!$A$4:$G$2689,7,0),0)</f>
        <v>3700</v>
      </c>
      <c r="S1701" s="1" t="n">
        <f aca="false">IFERROR(VLOOKUP(A1701,'[2]Pivot HorizontalMRP'!$A$4:$H$2689,8,0),0)</f>
        <v>5104</v>
      </c>
      <c r="T1701" s="1" t="n">
        <f aca="false">IFERROR(VLOOKUP(A1701,'[2]Pivot HorizontalMRP'!$A$4:$I$2689,9,0),0)</f>
        <v>2720</v>
      </c>
      <c r="U1701" s="1" t="n">
        <f aca="false">IF(I1701="delivery",O1701-SUM(Q1701+R1701),IF(I1701="PO",P1701-SUM(Q1701:R1701)))</f>
        <v>20206</v>
      </c>
      <c r="V1701" s="81" t="n">
        <v>0.0488</v>
      </c>
      <c r="W1701" s="81"/>
      <c r="X1701" s="81" t="n">
        <f aca="false">W1701-V1701</f>
        <v>-0.0488</v>
      </c>
      <c r="Y1701" s="81"/>
      <c r="Z1701" s="81"/>
      <c r="AA1701" s="81"/>
      <c r="AB1701" s="81"/>
      <c r="AC1701" s="81"/>
      <c r="AD1701" s="81"/>
      <c r="AE1701" s="81"/>
      <c r="AF1701" s="81"/>
      <c r="AG1701" s="81"/>
      <c r="AH1701" s="81"/>
      <c r="AI1701" s="81"/>
      <c r="AJ1701" s="81"/>
      <c r="AK1701" s="81"/>
      <c r="AL1701" s="81"/>
      <c r="AM1701" s="81"/>
      <c r="AN1701" s="81"/>
      <c r="AO1701" s="81" t="str">
        <f aca="false">D1701</f>
        <v>Sanmina</v>
      </c>
      <c r="AP1701" s="1" t="s">
        <v>3124</v>
      </c>
      <c r="AQ1701" s="1"/>
      <c r="AR1701" s="1"/>
      <c r="AS1701" s="1"/>
      <c r="AT1701" s="1"/>
      <c r="AU1701" s="1"/>
      <c r="AV1701" s="1"/>
      <c r="AW1701" s="1"/>
      <c r="AX1701" s="1"/>
      <c r="AY1701" s="1"/>
      <c r="AZ1701" s="1"/>
      <c r="BA1701" s="1"/>
      <c r="BB1701" s="1"/>
      <c r="BC1701" s="1"/>
      <c r="BD1701" s="1"/>
      <c r="BE1701" s="1"/>
      <c r="BF1701" s="1" t="s">
        <v>14668</v>
      </c>
      <c r="BG1701" s="1" t="s">
        <v>183</v>
      </c>
      <c r="BH1701" s="1"/>
      <c r="BI1701" s="1"/>
    </row>
    <row r="1702" customFormat="false" ht="12.75" hidden="false" customHeight="false" outlineLevel="0" collapsed="false">
      <c r="A1702" s="1" t="s">
        <v>4638</v>
      </c>
      <c r="B1702" s="1" t="s">
        <v>4639</v>
      </c>
      <c r="C1702" s="1" t="s">
        <v>177</v>
      </c>
      <c r="D1702" s="1" t="s">
        <v>1471</v>
      </c>
      <c r="E1702" s="1" t="s">
        <v>16159</v>
      </c>
      <c r="F1702" s="1" t="s">
        <v>4641</v>
      </c>
      <c r="G1702" s="1" t="n">
        <v>153</v>
      </c>
      <c r="H1702" s="1" t="n">
        <v>10000</v>
      </c>
      <c r="I1702" s="101" t="s">
        <v>180</v>
      </c>
      <c r="J1702" s="1"/>
      <c r="K1702" s="1" t="n">
        <f aca="false">IFERROR(VLOOKUP(A1702,'[2]Pivot HorizontalMRP'!$A$4:$B$2689,2,0),0)</f>
        <v>0</v>
      </c>
      <c r="L1702" s="1" t="n">
        <f aca="false">IFERROR(VLOOKUP(A1702,'[2]Pivot HorizontalMRP'!$A$4:$C$2689,3,0),0)</f>
        <v>162639</v>
      </c>
      <c r="M1702" s="1" t="n">
        <f aca="false">IFERROR(VLOOKUP(A1702,'[2]Pivot HorizontalMRP'!$A$4:$D$2689,0.4,0),0)</f>
        <v>0</v>
      </c>
      <c r="N1702" s="1" t="n">
        <f aca="false">IFERROR(VLOOKUP(A1702,'[2]Pivot HorizontalMRP'!$A$4:$E$2689,5,0),0)</f>
        <v>0</v>
      </c>
      <c r="O1702" s="1" t="n">
        <f aca="false">K1702+L1702</f>
        <v>162639</v>
      </c>
      <c r="P1702" s="1" t="n">
        <f aca="false">K1702+L1702+M1702+N1702</f>
        <v>162639</v>
      </c>
      <c r="Q1702" s="1" t="n">
        <f aca="false">IFERROR(VLOOKUP(A1702,'[2]Pivot HorizontalMRP'!$A$4:$F$2689,6,0),0)</f>
        <v>7102</v>
      </c>
      <c r="R1702" s="1" t="n">
        <f aca="false">IFERROR(VLOOKUP(A1702,'[2]Pivot HorizontalMRP'!$A$4:$G$2689,7,0),0)</f>
        <v>8040</v>
      </c>
      <c r="S1702" s="1" t="n">
        <f aca="false">IFERROR(VLOOKUP(A1702,'[2]Pivot HorizontalMRP'!$A$4:$H$2689,8,0),0)</f>
        <v>8040</v>
      </c>
      <c r="T1702" s="1" t="n">
        <f aca="false">IFERROR(VLOOKUP(A1702,'[2]Pivot HorizontalMRP'!$A$4:$I$2689,9,0),0)</f>
        <v>0</v>
      </c>
      <c r="U1702" s="1" t="n">
        <f aca="false">IF(I1702="delivery",O1702-SUM(Q1702+R1702),IF(I1702="PO",P1702-SUM(Q1702:R1702)))</f>
        <v>147497</v>
      </c>
      <c r="V1702" s="81" t="n">
        <v>0.1545</v>
      </c>
      <c r="W1702" s="81"/>
      <c r="X1702" s="81" t="n">
        <f aca="false">W1702-V1702</f>
        <v>-0.1545</v>
      </c>
      <c r="Y1702" s="81"/>
      <c r="Z1702" s="81"/>
      <c r="AA1702" s="81"/>
      <c r="AB1702" s="81"/>
      <c r="AC1702" s="81"/>
      <c r="AD1702" s="81"/>
      <c r="AE1702" s="81"/>
      <c r="AF1702" s="81"/>
      <c r="AG1702" s="81"/>
      <c r="AH1702" s="81"/>
      <c r="AI1702" s="81"/>
      <c r="AJ1702" s="81"/>
      <c r="AK1702" s="81"/>
      <c r="AL1702" s="81"/>
      <c r="AM1702" s="81"/>
      <c r="AN1702" s="81"/>
      <c r="AO1702" s="81" t="str">
        <f aca="false">D1702</f>
        <v>Sanmina</v>
      </c>
      <c r="AP1702" s="1" t="s">
        <v>3124</v>
      </c>
      <c r="AQ1702" s="1"/>
      <c r="AR1702" s="1"/>
      <c r="AS1702" s="1"/>
      <c r="AT1702" s="1"/>
      <c r="AU1702" s="1"/>
      <c r="AV1702" s="1"/>
      <c r="AW1702" s="1"/>
      <c r="AX1702" s="1"/>
      <c r="AY1702" s="1"/>
      <c r="AZ1702" s="1"/>
      <c r="BA1702" s="1"/>
      <c r="BB1702" s="1"/>
      <c r="BC1702" s="1"/>
      <c r="BD1702" s="1"/>
      <c r="BE1702" s="1"/>
      <c r="BF1702" s="1" t="s">
        <v>14668</v>
      </c>
      <c r="BG1702" s="1" t="s">
        <v>183</v>
      </c>
      <c r="BH1702" s="1"/>
      <c r="BI1702" s="1"/>
    </row>
    <row r="1703" customFormat="false" ht="12.75" hidden="false" customHeight="false" outlineLevel="0" collapsed="false">
      <c r="A1703" s="1" t="s">
        <v>4642</v>
      </c>
      <c r="B1703" s="1" t="s">
        <v>4643</v>
      </c>
      <c r="C1703" s="1" t="s">
        <v>177</v>
      </c>
      <c r="D1703" s="1" t="s">
        <v>1471</v>
      </c>
      <c r="E1703" s="1" t="s">
        <v>16160</v>
      </c>
      <c r="F1703" s="1" t="s">
        <v>4645</v>
      </c>
      <c r="G1703" s="1" t="n">
        <v>93</v>
      </c>
      <c r="H1703" s="1" t="n">
        <v>3000</v>
      </c>
      <c r="I1703" s="101" t="s">
        <v>180</v>
      </c>
      <c r="J1703" s="1"/>
      <c r="K1703" s="1" t="n">
        <f aca="false">IFERROR(VLOOKUP(A1703,'[2]Pivot HorizontalMRP'!$A$4:$B$2689,2,0),0)</f>
        <v>0</v>
      </c>
      <c r="L1703" s="1" t="n">
        <f aca="false">IFERROR(VLOOKUP(A1703,'[2]Pivot HorizontalMRP'!$A$4:$C$2689,3,0),0)</f>
        <v>404020</v>
      </c>
      <c r="M1703" s="1" t="n">
        <f aca="false">IFERROR(VLOOKUP(A1703,'[2]Pivot HorizontalMRP'!$A$4:$D$2689,0.4,0),0)</f>
        <v>0</v>
      </c>
      <c r="N1703" s="1" t="n">
        <f aca="false">IFERROR(VLOOKUP(A1703,'[2]Pivot HorizontalMRP'!$A$4:$E$2689,5,0),0)</f>
        <v>280000</v>
      </c>
      <c r="O1703" s="1" t="n">
        <f aca="false">K1703+L1703</f>
        <v>404020</v>
      </c>
      <c r="P1703" s="1" t="n">
        <f aca="false">K1703+L1703+M1703+N1703</f>
        <v>684020</v>
      </c>
      <c r="Q1703" s="1" t="n">
        <f aca="false">IFERROR(VLOOKUP(A1703,'[2]Pivot HorizontalMRP'!$A$4:$F$2689,6,0),0)</f>
        <v>269625</v>
      </c>
      <c r="R1703" s="1" t="n">
        <f aca="false">IFERROR(VLOOKUP(A1703,'[2]Pivot HorizontalMRP'!$A$4:$G$2689,7,0),0)</f>
        <v>441410</v>
      </c>
      <c r="S1703" s="1" t="n">
        <f aca="false">IFERROR(VLOOKUP(A1703,'[2]Pivot HorizontalMRP'!$A$4:$H$2689,8,0),0)</f>
        <v>640100</v>
      </c>
      <c r="T1703" s="1" t="n">
        <f aca="false">IFERROR(VLOOKUP(A1703,'[2]Pivot HorizontalMRP'!$A$4:$I$2689,9,0),0)</f>
        <v>328560</v>
      </c>
      <c r="U1703" s="1" t="n">
        <f aca="false">IF(I1703="delivery",O1703-SUM(Q1703+R1703),IF(I1703="PO",P1703-SUM(Q1703:R1703)))</f>
        <v>-307015</v>
      </c>
      <c r="V1703" s="81" t="n">
        <v>0.10904</v>
      </c>
      <c r="W1703" s="81"/>
      <c r="X1703" s="81" t="n">
        <f aca="false">W1703-V1703</f>
        <v>-0.10904</v>
      </c>
      <c r="Y1703" s="81"/>
      <c r="Z1703" s="81"/>
      <c r="AA1703" s="81" t="n">
        <v>0.118</v>
      </c>
      <c r="AB1703" s="81"/>
      <c r="AC1703" s="81"/>
      <c r="AD1703" s="81"/>
      <c r="AE1703" s="81"/>
      <c r="AF1703" s="81"/>
      <c r="AG1703" s="81"/>
      <c r="AH1703" s="81"/>
      <c r="AI1703" s="81"/>
      <c r="AJ1703" s="81"/>
      <c r="AK1703" s="81"/>
      <c r="AL1703" s="81"/>
      <c r="AM1703" s="81"/>
      <c r="AN1703" s="81"/>
      <c r="AO1703" s="81" t="str">
        <f aca="false">D1703</f>
        <v>Sanmina</v>
      </c>
      <c r="AP1703" s="1" t="s">
        <v>3124</v>
      </c>
      <c r="AQ1703" s="1"/>
      <c r="AR1703" s="1"/>
      <c r="AS1703" s="1"/>
      <c r="AT1703" s="1"/>
      <c r="AU1703" s="1"/>
      <c r="AV1703" s="1"/>
      <c r="AW1703" s="1"/>
      <c r="AX1703" s="1"/>
      <c r="AY1703" s="1"/>
      <c r="AZ1703" s="1"/>
      <c r="BA1703" s="1"/>
      <c r="BB1703" s="1"/>
      <c r="BC1703" s="1"/>
      <c r="BD1703" s="1"/>
      <c r="BE1703" s="1"/>
      <c r="BF1703" s="1" t="s">
        <v>14668</v>
      </c>
      <c r="BG1703" s="1" t="s">
        <v>183</v>
      </c>
      <c r="BH1703" s="1"/>
      <c r="BI1703" s="1"/>
    </row>
    <row r="1704" customFormat="false" ht="12.75" hidden="false" customHeight="false" outlineLevel="0" collapsed="false">
      <c r="A1704" s="1" t="s">
        <v>4646</v>
      </c>
      <c r="B1704" s="1" t="s">
        <v>4647</v>
      </c>
      <c r="C1704" s="1" t="s">
        <v>177</v>
      </c>
      <c r="D1704" s="1" t="s">
        <v>1471</v>
      </c>
      <c r="E1704" s="1" t="s">
        <v>16161</v>
      </c>
      <c r="F1704" s="1" t="s">
        <v>16162</v>
      </c>
      <c r="G1704" s="1" t="n">
        <v>172</v>
      </c>
      <c r="H1704" s="1" t="n">
        <v>2000</v>
      </c>
      <c r="I1704" s="101" t="s">
        <v>180</v>
      </c>
      <c r="J1704" s="1"/>
      <c r="K1704" s="1" t="n">
        <f aca="false">IFERROR(VLOOKUP(A1704,'[2]Pivot HorizontalMRP'!$A$4:$B$2689,2,0),0)</f>
        <v>0</v>
      </c>
      <c r="L1704" s="1" t="n">
        <f aca="false">IFERROR(VLOOKUP(A1704,'[2]Pivot HorizontalMRP'!$A$4:$C$2689,3,0),0)</f>
        <v>956297</v>
      </c>
      <c r="M1704" s="1" t="n">
        <f aca="false">IFERROR(VLOOKUP(A1704,'[2]Pivot HorizontalMRP'!$A$4:$D$2689,0.4,0),0)</f>
        <v>0</v>
      </c>
      <c r="N1704" s="1" t="n">
        <f aca="false">IFERROR(VLOOKUP(A1704,'[2]Pivot HorizontalMRP'!$A$4:$E$2689,5,0),0)</f>
        <v>378000</v>
      </c>
      <c r="O1704" s="1" t="n">
        <f aca="false">K1704+L1704</f>
        <v>956297</v>
      </c>
      <c r="P1704" s="1" t="n">
        <f aca="false">K1704+L1704+M1704+N1704</f>
        <v>1334297</v>
      </c>
      <c r="Q1704" s="1" t="n">
        <f aca="false">IFERROR(VLOOKUP(A1704,'[2]Pivot HorizontalMRP'!$A$4:$F$2689,6,0),0)</f>
        <v>557783</v>
      </c>
      <c r="R1704" s="1" t="n">
        <f aca="false">IFERROR(VLOOKUP(A1704,'[2]Pivot HorizontalMRP'!$A$4:$G$2689,7,0),0)</f>
        <v>1004235</v>
      </c>
      <c r="S1704" s="1" t="n">
        <f aca="false">IFERROR(VLOOKUP(A1704,'[2]Pivot HorizontalMRP'!$A$4:$H$2689,8,0),0)</f>
        <v>1107966</v>
      </c>
      <c r="T1704" s="1" t="n">
        <f aca="false">IFERROR(VLOOKUP(A1704,'[2]Pivot HorizontalMRP'!$A$4:$I$2689,9,0),0)</f>
        <v>596703</v>
      </c>
      <c r="U1704" s="1" t="n">
        <f aca="false">IF(I1704="delivery",O1704-SUM(Q1704+R1704),IF(I1704="PO",P1704-SUM(Q1704:R1704)))</f>
        <v>-605721</v>
      </c>
      <c r="V1704" s="81" t="n">
        <v>0.06301</v>
      </c>
      <c r="W1704" s="81"/>
      <c r="X1704" s="81" t="n">
        <f aca="false">W1704-V1704</f>
        <v>-0.06301</v>
      </c>
      <c r="Y1704" s="81"/>
      <c r="Z1704" s="81"/>
      <c r="AA1704" s="81" t="n">
        <v>0.08201</v>
      </c>
      <c r="AB1704" s="81"/>
      <c r="AC1704" s="81"/>
      <c r="AD1704" s="81"/>
      <c r="AE1704" s="81"/>
      <c r="AF1704" s="81"/>
      <c r="AG1704" s="81"/>
      <c r="AH1704" s="81"/>
      <c r="AI1704" s="81"/>
      <c r="AJ1704" s="81"/>
      <c r="AK1704" s="81"/>
      <c r="AL1704" s="81"/>
      <c r="AM1704" s="81"/>
      <c r="AN1704" s="81"/>
      <c r="AO1704" s="81" t="str">
        <f aca="false">D1704</f>
        <v>Sanmina</v>
      </c>
      <c r="AP1704" s="1" t="s">
        <v>3124</v>
      </c>
      <c r="AQ1704" s="1"/>
      <c r="AR1704" s="1"/>
      <c r="AS1704" s="1"/>
      <c r="AT1704" s="1"/>
      <c r="AU1704" s="1"/>
      <c r="AV1704" s="1"/>
      <c r="AW1704" s="1"/>
      <c r="AX1704" s="1"/>
      <c r="AY1704" s="1"/>
      <c r="AZ1704" s="1"/>
      <c r="BA1704" s="1"/>
      <c r="BB1704" s="1"/>
      <c r="BC1704" s="1"/>
      <c r="BD1704" s="1"/>
      <c r="BE1704" s="1"/>
      <c r="BF1704" s="1" t="s">
        <v>14668</v>
      </c>
      <c r="BG1704" s="1" t="s">
        <v>183</v>
      </c>
      <c r="BH1704" s="1"/>
      <c r="BI1704" s="1"/>
    </row>
    <row r="1705" customFormat="false" ht="12.75" hidden="false" customHeight="false" outlineLevel="0" collapsed="false">
      <c r="A1705" s="1" t="s">
        <v>4650</v>
      </c>
      <c r="B1705" s="1" t="s">
        <v>4651</v>
      </c>
      <c r="C1705" s="1" t="s">
        <v>177</v>
      </c>
      <c r="D1705" s="1" t="s">
        <v>1471</v>
      </c>
      <c r="E1705" s="1" t="s">
        <v>16163</v>
      </c>
      <c r="F1705" s="1" t="s">
        <v>4653</v>
      </c>
      <c r="G1705" s="1" t="n">
        <v>161</v>
      </c>
      <c r="H1705" s="1" t="n">
        <v>15000</v>
      </c>
      <c r="I1705" s="101" t="s">
        <v>180</v>
      </c>
      <c r="J1705" s="1"/>
      <c r="K1705" s="1" t="n">
        <f aca="false">IFERROR(VLOOKUP(A1705,'[2]Pivot HorizontalMRP'!$A$4:$B$2689,2,0),0)</f>
        <v>0</v>
      </c>
      <c r="L1705" s="1" t="n">
        <f aca="false">IFERROR(VLOOKUP(A1705,'[2]Pivot HorizontalMRP'!$A$4:$C$2689,3,0),0)</f>
        <v>545117</v>
      </c>
      <c r="M1705" s="1" t="n">
        <f aca="false">IFERROR(VLOOKUP(A1705,'[2]Pivot HorizontalMRP'!$A$4:$D$2689,0.4,0),0)</f>
        <v>0</v>
      </c>
      <c r="N1705" s="1" t="n">
        <f aca="false">IFERROR(VLOOKUP(A1705,'[2]Pivot HorizontalMRP'!$A$4:$E$2689,5,0),0)</f>
        <v>0</v>
      </c>
      <c r="O1705" s="1" t="n">
        <f aca="false">K1705+L1705</f>
        <v>545117</v>
      </c>
      <c r="P1705" s="1" t="n">
        <f aca="false">K1705+L1705+M1705+N1705</f>
        <v>545117</v>
      </c>
      <c r="Q1705" s="1" t="n">
        <f aca="false">IFERROR(VLOOKUP(A1705,'[2]Pivot HorizontalMRP'!$A$4:$F$2689,6,0),0)</f>
        <v>10304</v>
      </c>
      <c r="R1705" s="1" t="n">
        <f aca="false">IFERROR(VLOOKUP(A1705,'[2]Pivot HorizontalMRP'!$A$4:$G$2689,7,0),0)</f>
        <v>112700</v>
      </c>
      <c r="S1705" s="1" t="n">
        <f aca="false">IFERROR(VLOOKUP(A1705,'[2]Pivot HorizontalMRP'!$A$4:$H$2689,8,0),0)</f>
        <v>70679</v>
      </c>
      <c r="T1705" s="1" t="n">
        <f aca="false">IFERROR(VLOOKUP(A1705,'[2]Pivot HorizontalMRP'!$A$4:$I$2689,9,0),0)</f>
        <v>51611</v>
      </c>
      <c r="U1705" s="1" t="n">
        <f aca="false">IF(I1705="delivery",O1705-SUM(Q1705+R1705),IF(I1705="PO",P1705-SUM(Q1705:R1705)))</f>
        <v>422113</v>
      </c>
      <c r="V1705" s="81" t="n">
        <v>0.0009</v>
      </c>
      <c r="W1705" s="81"/>
      <c r="X1705" s="81" t="n">
        <f aca="false">W1705-V1705</f>
        <v>-0.0009</v>
      </c>
      <c r="Y1705" s="81"/>
      <c r="Z1705" s="81"/>
      <c r="AA1705" s="81" t="n">
        <v>0.00142</v>
      </c>
      <c r="AB1705" s="81"/>
      <c r="AC1705" s="81"/>
      <c r="AD1705" s="81"/>
      <c r="AE1705" s="81"/>
      <c r="AF1705" s="81"/>
      <c r="AG1705" s="81"/>
      <c r="AH1705" s="81"/>
      <c r="AI1705" s="81"/>
      <c r="AJ1705" s="81"/>
      <c r="AK1705" s="81"/>
      <c r="AL1705" s="81"/>
      <c r="AM1705" s="81"/>
      <c r="AN1705" s="81"/>
      <c r="AO1705" s="81" t="str">
        <f aca="false">D1705</f>
        <v>Sanmina</v>
      </c>
      <c r="AP1705" s="1" t="s">
        <v>3124</v>
      </c>
      <c r="AQ1705" s="1"/>
      <c r="AR1705" s="1"/>
      <c r="AS1705" s="1"/>
      <c r="AT1705" s="1"/>
      <c r="AU1705" s="1"/>
      <c r="AV1705" s="1"/>
      <c r="AW1705" s="1"/>
      <c r="AX1705" s="1"/>
      <c r="AY1705" s="1"/>
      <c r="AZ1705" s="1"/>
      <c r="BA1705" s="1"/>
      <c r="BB1705" s="1"/>
      <c r="BC1705" s="1"/>
      <c r="BD1705" s="1"/>
      <c r="BE1705" s="1"/>
      <c r="BF1705" s="1" t="s">
        <v>14668</v>
      </c>
      <c r="BG1705" s="1" t="s">
        <v>183</v>
      </c>
      <c r="BH1705" s="1"/>
      <c r="BI1705" s="1"/>
    </row>
    <row r="1706" customFormat="false" ht="12.75" hidden="false" customHeight="false" outlineLevel="0" collapsed="false">
      <c r="A1706" s="1" t="s">
        <v>4654</v>
      </c>
      <c r="B1706" s="1" t="s">
        <v>4655</v>
      </c>
      <c r="C1706" s="1" t="s">
        <v>177</v>
      </c>
      <c r="D1706" s="1" t="s">
        <v>1471</v>
      </c>
      <c r="E1706" s="1" t="s">
        <v>16164</v>
      </c>
      <c r="F1706" s="1" t="s">
        <v>4657</v>
      </c>
      <c r="G1706" s="1" t="n">
        <v>55</v>
      </c>
      <c r="H1706" s="1" t="n">
        <v>10000</v>
      </c>
      <c r="I1706" s="101" t="s">
        <v>188</v>
      </c>
      <c r="J1706" s="1"/>
      <c r="K1706" s="1" t="n">
        <f aca="false">IFERROR(VLOOKUP(A1706,'[2]Pivot HorizontalMRP'!$A$4:$B$2689,2,0),0)</f>
        <v>0</v>
      </c>
      <c r="L1706" s="1" t="n">
        <f aca="false">IFERROR(VLOOKUP(A1706,'[2]Pivot HorizontalMRP'!$A$4:$C$2689,3,0),0)</f>
        <v>380000</v>
      </c>
      <c r="M1706" s="1" t="n">
        <f aca="false">IFERROR(VLOOKUP(A1706,'[2]Pivot HorizontalMRP'!$A$4:$D$2689,0.4,0),0)</f>
        <v>0</v>
      </c>
      <c r="N1706" s="1" t="n">
        <f aca="false">IFERROR(VLOOKUP(A1706,'[2]Pivot HorizontalMRP'!$A$4:$E$2689,5,0),0)</f>
        <v>0</v>
      </c>
      <c r="O1706" s="1" t="n">
        <f aca="false">K1706+L1706</f>
        <v>380000</v>
      </c>
      <c r="P1706" s="1" t="n">
        <f aca="false">K1706+L1706+M1706+N1706</f>
        <v>380000</v>
      </c>
      <c r="Q1706" s="1" t="n">
        <f aca="false">IFERROR(VLOOKUP(A1706,'[2]Pivot HorizontalMRP'!$A$4:$F$2689,6,0),0)</f>
        <v>166165</v>
      </c>
      <c r="R1706" s="1" t="n">
        <f aca="false">IFERROR(VLOOKUP(A1706,'[2]Pivot HorizontalMRP'!$A$4:$G$2689,7,0),0)</f>
        <v>1142231</v>
      </c>
      <c r="S1706" s="1" t="n">
        <f aca="false">IFERROR(VLOOKUP(A1706,'[2]Pivot HorizontalMRP'!$A$4:$H$2689,8,0),0)</f>
        <v>542758</v>
      </c>
      <c r="T1706" s="1" t="n">
        <f aca="false">IFERROR(VLOOKUP(A1706,'[2]Pivot HorizontalMRP'!$A$4:$I$2689,9,0),0)</f>
        <v>459250</v>
      </c>
      <c r="U1706" s="1" t="n">
        <f aca="false">IF(I1706="delivery",O1706-SUM(Q1706+R1706),IF(I1706="PO",P1706-SUM(Q1706:R1706)))</f>
        <v>-928396</v>
      </c>
      <c r="V1706" s="81" t="n">
        <v>0.0088</v>
      </c>
      <c r="W1706" s="81"/>
      <c r="X1706" s="81" t="n">
        <f aca="false">W1706-V1706</f>
        <v>-0.0088</v>
      </c>
      <c r="Y1706" s="81"/>
      <c r="Z1706" s="81"/>
      <c r="AA1706" s="81"/>
      <c r="AB1706" s="81"/>
      <c r="AC1706" s="81"/>
      <c r="AD1706" s="81"/>
      <c r="AE1706" s="81"/>
      <c r="AF1706" s="81"/>
      <c r="AG1706" s="81"/>
      <c r="AH1706" s="81"/>
      <c r="AI1706" s="81"/>
      <c r="AJ1706" s="81"/>
      <c r="AK1706" s="81"/>
      <c r="AL1706" s="81"/>
      <c r="AM1706" s="81"/>
      <c r="AN1706" s="81"/>
      <c r="AO1706" s="81" t="str">
        <f aca="false">D1706</f>
        <v>Sanmina</v>
      </c>
      <c r="AP1706" s="1" t="s">
        <v>3124</v>
      </c>
      <c r="AQ1706" s="1"/>
      <c r="AR1706" s="1"/>
      <c r="AS1706" s="1"/>
      <c r="AT1706" s="1"/>
      <c r="AU1706" s="1"/>
      <c r="AV1706" s="1"/>
      <c r="AW1706" s="1"/>
      <c r="AX1706" s="1"/>
      <c r="AY1706" s="1"/>
      <c r="AZ1706" s="1"/>
      <c r="BA1706" s="1"/>
      <c r="BB1706" s="1"/>
      <c r="BC1706" s="1"/>
      <c r="BD1706" s="1"/>
      <c r="BE1706" s="1"/>
      <c r="BF1706" s="1" t="s">
        <v>14668</v>
      </c>
      <c r="BG1706" s="1" t="s">
        <v>183</v>
      </c>
      <c r="BH1706" s="1"/>
      <c r="BI1706" s="1"/>
    </row>
    <row r="1707" customFormat="false" ht="12.75" hidden="false" customHeight="false" outlineLevel="0" collapsed="false">
      <c r="A1707" s="1" t="s">
        <v>4658</v>
      </c>
      <c r="B1707" s="1" t="s">
        <v>4659</v>
      </c>
      <c r="C1707" s="1" t="s">
        <v>177</v>
      </c>
      <c r="D1707" s="1" t="s">
        <v>1471</v>
      </c>
      <c r="E1707" s="1" t="s">
        <v>16165</v>
      </c>
      <c r="F1707" s="1" t="s">
        <v>4661</v>
      </c>
      <c r="G1707" s="1" t="n">
        <v>172</v>
      </c>
      <c r="H1707" s="1" t="n">
        <v>10000</v>
      </c>
      <c r="I1707" s="101" t="s">
        <v>180</v>
      </c>
      <c r="J1707" s="1"/>
      <c r="K1707" s="1" t="n">
        <f aca="false">IFERROR(VLOOKUP(A1707,'[2]Pivot HorizontalMRP'!$A$4:$B$2689,2,0),0)</f>
        <v>0</v>
      </c>
      <c r="L1707" s="1" t="n">
        <f aca="false">IFERROR(VLOOKUP(A1707,'[2]Pivot HorizontalMRP'!$A$4:$C$2689,3,0),0)</f>
        <v>46016</v>
      </c>
      <c r="M1707" s="1" t="n">
        <f aca="false">IFERROR(VLOOKUP(A1707,'[2]Pivot HorizontalMRP'!$A$4:$D$2689,0.4,0),0)</f>
        <v>0</v>
      </c>
      <c r="N1707" s="1" t="n">
        <f aca="false">IFERROR(VLOOKUP(A1707,'[2]Pivot HorizontalMRP'!$A$4:$E$2689,5,0),0)</f>
        <v>110000</v>
      </c>
      <c r="O1707" s="1" t="n">
        <f aca="false">K1707+L1707</f>
        <v>46016</v>
      </c>
      <c r="P1707" s="1" t="n">
        <f aca="false">K1707+L1707+M1707+N1707</f>
        <v>156016</v>
      </c>
      <c r="Q1707" s="1" t="n">
        <f aca="false">IFERROR(VLOOKUP(A1707,'[2]Pivot HorizontalMRP'!$A$4:$F$2689,6,0),0)</f>
        <v>99964</v>
      </c>
      <c r="R1707" s="1" t="n">
        <f aca="false">IFERROR(VLOOKUP(A1707,'[2]Pivot HorizontalMRP'!$A$4:$G$2689,7,0),0)</f>
        <v>254996</v>
      </c>
      <c r="S1707" s="1" t="n">
        <f aca="false">IFERROR(VLOOKUP(A1707,'[2]Pivot HorizontalMRP'!$A$4:$H$2689,8,0),0)</f>
        <v>153084</v>
      </c>
      <c r="T1707" s="1" t="n">
        <f aca="false">IFERROR(VLOOKUP(A1707,'[2]Pivot HorizontalMRP'!$A$4:$I$2689,9,0),0)</f>
        <v>123568</v>
      </c>
      <c r="U1707" s="1" t="n">
        <f aca="false">IF(I1707="delivery",O1707-SUM(Q1707+R1707),IF(I1707="PO",P1707-SUM(Q1707:R1707)))</f>
        <v>-308944</v>
      </c>
      <c r="V1707" s="81" t="n">
        <v>0.02215</v>
      </c>
      <c r="W1707" s="81"/>
      <c r="X1707" s="81" t="n">
        <f aca="false">W1707-V1707</f>
        <v>-0.02215</v>
      </c>
      <c r="Y1707" s="81"/>
      <c r="Z1707" s="81"/>
      <c r="AA1707" s="81" t="n">
        <v>0.02187</v>
      </c>
      <c r="AB1707" s="81"/>
      <c r="AC1707" s="81"/>
      <c r="AD1707" s="81"/>
      <c r="AE1707" s="81"/>
      <c r="AF1707" s="81"/>
      <c r="AG1707" s="81"/>
      <c r="AH1707" s="81"/>
      <c r="AI1707" s="81"/>
      <c r="AJ1707" s="81"/>
      <c r="AK1707" s="81"/>
      <c r="AL1707" s="81"/>
      <c r="AM1707" s="81"/>
      <c r="AN1707" s="81"/>
      <c r="AO1707" s="81" t="str">
        <f aca="false">D1707</f>
        <v>Sanmina</v>
      </c>
      <c r="AP1707" s="1" t="s">
        <v>3124</v>
      </c>
      <c r="AQ1707" s="1"/>
      <c r="AR1707" s="1"/>
      <c r="AS1707" s="1"/>
      <c r="AT1707" s="1"/>
      <c r="AU1707" s="1"/>
      <c r="AV1707" s="1"/>
      <c r="AW1707" s="1"/>
      <c r="AX1707" s="1"/>
      <c r="AY1707" s="1"/>
      <c r="AZ1707" s="1"/>
      <c r="BA1707" s="1"/>
      <c r="BB1707" s="1"/>
      <c r="BC1707" s="1"/>
      <c r="BD1707" s="1"/>
      <c r="BE1707" s="1"/>
      <c r="BF1707" s="1" t="s">
        <v>14668</v>
      </c>
      <c r="BG1707" s="1" t="s">
        <v>183</v>
      </c>
      <c r="BH1707" s="1"/>
      <c r="BI1707" s="1"/>
    </row>
    <row r="1708" customFormat="false" ht="12.75" hidden="false" customHeight="false" outlineLevel="0" collapsed="false">
      <c r="A1708" s="1" t="s">
        <v>4662</v>
      </c>
      <c r="B1708" s="1" t="s">
        <v>4663</v>
      </c>
      <c r="C1708" s="1" t="s">
        <v>177</v>
      </c>
      <c r="D1708" s="1" t="s">
        <v>1471</v>
      </c>
      <c r="E1708" s="1" t="s">
        <v>16166</v>
      </c>
      <c r="F1708" s="1" t="s">
        <v>4665</v>
      </c>
      <c r="G1708" s="1" t="n">
        <v>55</v>
      </c>
      <c r="H1708" s="1" t="n">
        <v>1</v>
      </c>
      <c r="I1708" s="101" t="s">
        <v>180</v>
      </c>
      <c r="J1708" s="1"/>
      <c r="K1708" s="1" t="n">
        <f aca="false">IFERROR(VLOOKUP(A1708,'[2]Pivot HorizontalMRP'!$A$4:$B$2689,2,0),0)</f>
        <v>0</v>
      </c>
      <c r="L1708" s="1" t="n">
        <f aca="false">IFERROR(VLOOKUP(A1708,'[2]Pivot HorizontalMRP'!$A$4:$C$2689,3,0),0)</f>
        <v>29000</v>
      </c>
      <c r="M1708" s="1" t="n">
        <f aca="false">IFERROR(VLOOKUP(A1708,'[2]Pivot HorizontalMRP'!$A$4:$D$2689,0.4,0),0)</f>
        <v>0</v>
      </c>
      <c r="N1708" s="1" t="n">
        <f aca="false">IFERROR(VLOOKUP(A1708,'[2]Pivot HorizontalMRP'!$A$4:$E$2689,5,0),0)</f>
        <v>18000</v>
      </c>
      <c r="O1708" s="1" t="n">
        <f aca="false">K1708+L1708</f>
        <v>29000</v>
      </c>
      <c r="P1708" s="1" t="n">
        <f aca="false">K1708+L1708+M1708+N1708</f>
        <v>47000</v>
      </c>
      <c r="Q1708" s="1" t="n">
        <f aca="false">IFERROR(VLOOKUP(A1708,'[2]Pivot HorizontalMRP'!$A$4:$F$2689,6,0),0)</f>
        <v>0</v>
      </c>
      <c r="R1708" s="1" t="n">
        <f aca="false">IFERROR(VLOOKUP(A1708,'[2]Pivot HorizontalMRP'!$A$4:$G$2689,7,0),0)</f>
        <v>84624</v>
      </c>
      <c r="S1708" s="1" t="n">
        <f aca="false">IFERROR(VLOOKUP(A1708,'[2]Pivot HorizontalMRP'!$A$4:$H$2689,8,0),0)</f>
        <v>51018</v>
      </c>
      <c r="T1708" s="1" t="n">
        <f aca="false">IFERROR(VLOOKUP(A1708,'[2]Pivot HorizontalMRP'!$A$4:$I$2689,9,0),0)</f>
        <v>38292</v>
      </c>
      <c r="U1708" s="1" t="n">
        <f aca="false">IF(I1708="delivery",O1708-SUM(Q1708+R1708),IF(I1708="PO",P1708-SUM(Q1708:R1708)))</f>
        <v>-55624</v>
      </c>
      <c r="V1708" s="81" t="n">
        <v>0.251</v>
      </c>
      <c r="W1708" s="81"/>
      <c r="X1708" s="81" t="n">
        <f aca="false">W1708-V1708</f>
        <v>-0.251</v>
      </c>
      <c r="Y1708" s="81"/>
      <c r="Z1708" s="81"/>
      <c r="AA1708" s="81" t="n">
        <v>0.158</v>
      </c>
      <c r="AB1708" s="81"/>
      <c r="AC1708" s="81"/>
      <c r="AD1708" s="81"/>
      <c r="AE1708" s="81"/>
      <c r="AF1708" s="81"/>
      <c r="AG1708" s="81"/>
      <c r="AH1708" s="81"/>
      <c r="AI1708" s="81"/>
      <c r="AJ1708" s="81"/>
      <c r="AK1708" s="81"/>
      <c r="AL1708" s="81"/>
      <c r="AM1708" s="81"/>
      <c r="AN1708" s="81"/>
      <c r="AO1708" s="81" t="str">
        <f aca="false">D1708</f>
        <v>Sanmina</v>
      </c>
      <c r="AP1708" s="1" t="s">
        <v>3124</v>
      </c>
      <c r="AQ1708" s="1"/>
      <c r="AR1708" s="1"/>
      <c r="AS1708" s="1"/>
      <c r="AT1708" s="1"/>
      <c r="AU1708" s="1"/>
      <c r="AV1708" s="1"/>
      <c r="AW1708" s="1"/>
      <c r="AX1708" s="1"/>
      <c r="AY1708" s="1"/>
      <c r="AZ1708" s="1"/>
      <c r="BA1708" s="1"/>
      <c r="BB1708" s="1"/>
      <c r="BC1708" s="1"/>
      <c r="BD1708" s="1"/>
      <c r="BE1708" s="1"/>
      <c r="BF1708" s="1" t="s">
        <v>14668</v>
      </c>
      <c r="BG1708" s="1" t="s">
        <v>183</v>
      </c>
      <c r="BH1708" s="1"/>
      <c r="BI1708" s="1"/>
    </row>
    <row r="1709" customFormat="false" ht="12.75" hidden="false" customHeight="false" outlineLevel="0" collapsed="false">
      <c r="A1709" s="1" t="s">
        <v>4666</v>
      </c>
      <c r="B1709" s="1" t="s">
        <v>4667</v>
      </c>
      <c r="C1709" s="1" t="s">
        <v>177</v>
      </c>
      <c r="D1709" s="1" t="s">
        <v>1471</v>
      </c>
      <c r="E1709" s="1" t="s">
        <v>16167</v>
      </c>
      <c r="F1709" s="1" t="s">
        <v>4669</v>
      </c>
      <c r="G1709" s="1" t="n">
        <v>201</v>
      </c>
      <c r="H1709" s="1" t="n">
        <v>2500</v>
      </c>
      <c r="I1709" s="101" t="s">
        <v>180</v>
      </c>
      <c r="J1709" s="1"/>
      <c r="K1709" s="1" t="n">
        <f aca="false">IFERROR(VLOOKUP(A1709,'[2]Pivot HorizontalMRP'!$A$4:$B$2689,2,0),0)</f>
        <v>0</v>
      </c>
      <c r="L1709" s="1" t="n">
        <f aca="false">IFERROR(VLOOKUP(A1709,'[2]Pivot HorizontalMRP'!$A$4:$C$2689,3,0),0)</f>
        <v>409000</v>
      </c>
      <c r="M1709" s="1" t="n">
        <f aca="false">IFERROR(VLOOKUP(A1709,'[2]Pivot HorizontalMRP'!$A$4:$D$2689,0.4,0),0)</f>
        <v>0</v>
      </c>
      <c r="N1709" s="1" t="n">
        <f aca="false">IFERROR(VLOOKUP(A1709,'[2]Pivot HorizontalMRP'!$A$4:$E$2689,5,0),0)</f>
        <v>64000</v>
      </c>
      <c r="O1709" s="1" t="n">
        <f aca="false">K1709+L1709</f>
        <v>409000</v>
      </c>
      <c r="P1709" s="1" t="n">
        <f aca="false">K1709+L1709+M1709+N1709</f>
        <v>473000</v>
      </c>
      <c r="Q1709" s="1" t="n">
        <f aca="false">IFERROR(VLOOKUP(A1709,'[2]Pivot HorizontalMRP'!$A$4:$F$2689,6,0),0)</f>
        <v>0</v>
      </c>
      <c r="R1709" s="1" t="n">
        <f aca="false">IFERROR(VLOOKUP(A1709,'[2]Pivot HorizontalMRP'!$A$4:$G$2689,7,0),0)</f>
        <v>190864</v>
      </c>
      <c r="S1709" s="1" t="n">
        <f aca="false">IFERROR(VLOOKUP(A1709,'[2]Pivot HorizontalMRP'!$A$4:$H$2689,8,0),0)</f>
        <v>119136</v>
      </c>
      <c r="T1709" s="1" t="n">
        <f aca="false">IFERROR(VLOOKUP(A1709,'[2]Pivot HorizontalMRP'!$A$4:$I$2689,9,0),0)</f>
        <v>87130</v>
      </c>
      <c r="U1709" s="1" t="n">
        <f aca="false">IF(I1709="delivery",O1709-SUM(Q1709+R1709),IF(I1709="PO",P1709-SUM(Q1709:R1709)))</f>
        <v>218136</v>
      </c>
      <c r="V1709" s="81" t="n">
        <v>0.01332</v>
      </c>
      <c r="W1709" s="81"/>
      <c r="X1709" s="81" t="n">
        <f aca="false">W1709-V1709</f>
        <v>-0.01332</v>
      </c>
      <c r="Y1709" s="81"/>
      <c r="Z1709" s="81"/>
      <c r="AA1709" s="81" t="n">
        <v>0.013</v>
      </c>
      <c r="AB1709" s="81"/>
      <c r="AC1709" s="81"/>
      <c r="AD1709" s="81"/>
      <c r="AE1709" s="81"/>
      <c r="AF1709" s="81"/>
      <c r="AG1709" s="81"/>
      <c r="AH1709" s="81"/>
      <c r="AI1709" s="81"/>
      <c r="AJ1709" s="81"/>
      <c r="AK1709" s="81"/>
      <c r="AL1709" s="81"/>
      <c r="AM1709" s="81"/>
      <c r="AN1709" s="81"/>
      <c r="AO1709" s="81" t="str">
        <f aca="false">D1709</f>
        <v>Sanmina</v>
      </c>
      <c r="AP1709" s="1" t="s">
        <v>3124</v>
      </c>
      <c r="AQ1709" s="1"/>
      <c r="AR1709" s="1"/>
      <c r="AS1709" s="1"/>
      <c r="AT1709" s="1"/>
      <c r="AU1709" s="1"/>
      <c r="AV1709" s="1"/>
      <c r="AW1709" s="1"/>
      <c r="AX1709" s="1"/>
      <c r="AY1709" s="1"/>
      <c r="AZ1709" s="1"/>
      <c r="BA1709" s="1"/>
      <c r="BB1709" s="1"/>
      <c r="BC1709" s="1"/>
      <c r="BD1709" s="1"/>
      <c r="BE1709" s="1"/>
      <c r="BF1709" s="1" t="s">
        <v>14668</v>
      </c>
      <c r="BG1709" s="1" t="s">
        <v>183</v>
      </c>
      <c r="BH1709" s="1"/>
      <c r="BI1709" s="1"/>
    </row>
    <row r="1710" customFormat="false" ht="12.75" hidden="false" customHeight="false" outlineLevel="0" collapsed="false">
      <c r="A1710" s="1" t="s">
        <v>16168</v>
      </c>
      <c r="B1710" s="1" t="s">
        <v>16169</v>
      </c>
      <c r="C1710" s="1" t="s">
        <v>177</v>
      </c>
      <c r="D1710" s="110" t="s">
        <v>1471</v>
      </c>
      <c r="E1710" s="1" t="s">
        <v>16170</v>
      </c>
      <c r="F1710" s="1" t="s">
        <v>16171</v>
      </c>
      <c r="G1710" s="1" t="n">
        <v>55</v>
      </c>
      <c r="H1710" s="1" t="n">
        <v>1</v>
      </c>
      <c r="I1710" s="113" t="s">
        <v>180</v>
      </c>
      <c r="J1710" s="1"/>
      <c r="K1710" s="1" t="n">
        <f aca="false">IFERROR(VLOOKUP(A1710,'[2]Pivot HorizontalMRP'!$A$4:$B$2689,2,0),0)</f>
        <v>0</v>
      </c>
      <c r="L1710" s="1" t="n">
        <f aca="false">IFERROR(VLOOKUP(A1710,'[2]Pivot HorizontalMRP'!$A$4:$C$2689,3,0),0)</f>
        <v>14000</v>
      </c>
      <c r="M1710" s="1" t="n">
        <f aca="false">IFERROR(VLOOKUP(A1710,'[2]Pivot HorizontalMRP'!$A$4:$D$2689,0.4,0),0)</f>
        <v>0</v>
      </c>
      <c r="N1710" s="1" t="n">
        <f aca="false">IFERROR(VLOOKUP(A1710,'[2]Pivot HorizontalMRP'!$A$4:$E$2689,5,0),0)</f>
        <v>0</v>
      </c>
      <c r="O1710" s="1" t="n">
        <f aca="false">K1710+L1710</f>
        <v>14000</v>
      </c>
      <c r="P1710" s="1" t="n">
        <f aca="false">K1710+L1710+M1710+N1710</f>
        <v>14000</v>
      </c>
      <c r="Q1710" s="1" t="n">
        <f aca="false">IFERROR(VLOOKUP(A1710,'[2]Pivot HorizontalMRP'!$A$4:$F$2689,6,0),0)</f>
        <v>0</v>
      </c>
      <c r="R1710" s="1" t="n">
        <f aca="false">IFERROR(VLOOKUP(A1710,'[2]Pivot HorizontalMRP'!$A$4:$G$2689,7,0),0)</f>
        <v>12276</v>
      </c>
      <c r="S1710" s="1" t="n">
        <f aca="false">IFERROR(VLOOKUP(A1710,'[2]Pivot HorizontalMRP'!$A$4:$H$2689,8,0),0)</f>
        <v>12276</v>
      </c>
      <c r="T1710" s="1" t="n">
        <f aca="false">IFERROR(VLOOKUP(A1710,'[2]Pivot HorizontalMRP'!$A$4:$I$2689,9,0),0)</f>
        <v>0</v>
      </c>
      <c r="U1710" s="1" t="n">
        <f aca="false">IF(I1710="delivery",O1710-SUM(Q1710+R1710),IF(I1710="PO",P1710-SUM(Q1710:R1710)))</f>
        <v>1724</v>
      </c>
      <c r="V1710" s="81" t="n">
        <v>0.00184</v>
      </c>
      <c r="W1710" s="81"/>
      <c r="X1710" s="81" t="n">
        <f aca="false">W1710-V1710</f>
        <v>-0.00184</v>
      </c>
      <c r="Y1710" s="81"/>
      <c r="Z1710" s="81"/>
      <c r="AA1710" s="81"/>
      <c r="AB1710" s="81"/>
      <c r="AC1710" s="81"/>
      <c r="AD1710" s="81"/>
      <c r="AE1710" s="81"/>
      <c r="AF1710" s="81"/>
      <c r="AG1710" s="81"/>
      <c r="AH1710" s="81"/>
      <c r="AI1710" s="81"/>
      <c r="AJ1710" s="81"/>
      <c r="AK1710" s="81"/>
      <c r="AL1710" s="81"/>
      <c r="AM1710" s="81"/>
      <c r="AN1710" s="81"/>
      <c r="AO1710" s="110" t="s">
        <v>1471</v>
      </c>
      <c r="AP1710" s="102" t="s">
        <v>3124</v>
      </c>
      <c r="AQ1710" s="1"/>
      <c r="AR1710" s="1"/>
      <c r="AS1710" s="1"/>
      <c r="AT1710" s="1"/>
      <c r="AU1710" s="1"/>
      <c r="AV1710" s="1"/>
      <c r="AW1710" s="1"/>
      <c r="AX1710" s="1"/>
      <c r="AY1710" s="1"/>
      <c r="AZ1710" s="1"/>
      <c r="BA1710" s="1"/>
      <c r="BB1710" s="1"/>
      <c r="BC1710" s="1"/>
      <c r="BD1710" s="1"/>
      <c r="BE1710" s="1"/>
      <c r="BF1710" s="1" t="s">
        <v>11284</v>
      </c>
      <c r="BG1710" s="1" t="s">
        <v>183</v>
      </c>
      <c r="BH1710" s="1"/>
      <c r="BI1710" s="1"/>
    </row>
    <row r="1711" customFormat="false" ht="12.75" hidden="false" customHeight="false" outlineLevel="0" collapsed="false">
      <c r="A1711" s="1" t="s">
        <v>16172</v>
      </c>
      <c r="B1711" s="1" t="s">
        <v>4671</v>
      </c>
      <c r="C1711" s="1" t="s">
        <v>177</v>
      </c>
      <c r="D1711" s="1" t="s">
        <v>1471</v>
      </c>
      <c r="E1711" s="1" t="s">
        <v>16173</v>
      </c>
      <c r="F1711" s="1" t="s">
        <v>16174</v>
      </c>
      <c r="G1711" s="1" t="n">
        <v>111</v>
      </c>
      <c r="H1711" s="1" t="n">
        <v>528</v>
      </c>
      <c r="I1711" s="101" t="s">
        <v>180</v>
      </c>
      <c r="J1711" s="1"/>
      <c r="K1711" s="1" t="n">
        <f aca="false">IFERROR(VLOOKUP(A1711,'[2]Pivot HorizontalMRP'!$A$4:$B$2689,2,0),0)</f>
        <v>0</v>
      </c>
      <c r="L1711" s="1" t="n">
        <f aca="false">IFERROR(VLOOKUP(A1711,'[2]Pivot HorizontalMRP'!$A$4:$C$2689,3,0),0)</f>
        <v>0</v>
      </c>
      <c r="M1711" s="1" t="n">
        <f aca="false">IFERROR(VLOOKUP(A1711,'[2]Pivot HorizontalMRP'!$A$4:$D$2689,0.4,0),0)</f>
        <v>0</v>
      </c>
      <c r="N1711" s="1" t="n">
        <f aca="false">IFERROR(VLOOKUP(A1711,'[2]Pivot HorizontalMRP'!$A$4:$E$2689,5,0),0)</f>
        <v>528</v>
      </c>
      <c r="O1711" s="1" t="n">
        <f aca="false">K1711+L1711</f>
        <v>0</v>
      </c>
      <c r="P1711" s="1" t="n">
        <f aca="false">K1711+L1711+M1711+N1711</f>
        <v>528</v>
      </c>
      <c r="Q1711" s="1" t="n">
        <f aca="false">IFERROR(VLOOKUP(A1711,'[2]Pivot HorizontalMRP'!$A$4:$F$2689,6,0),0)</f>
        <v>0</v>
      </c>
      <c r="R1711" s="1" t="n">
        <f aca="false">IFERROR(VLOOKUP(A1711,'[2]Pivot HorizontalMRP'!$A$4:$G$2689,7,0),0)</f>
        <v>5780</v>
      </c>
      <c r="S1711" s="1" t="n">
        <f aca="false">IFERROR(VLOOKUP(A1711,'[2]Pivot HorizontalMRP'!$A$4:$H$2689,8,0),0)</f>
        <v>3654</v>
      </c>
      <c r="T1711" s="1" t="n">
        <f aca="false">IFERROR(VLOOKUP(A1711,'[2]Pivot HorizontalMRP'!$A$4:$I$2689,9,0),0)</f>
        <v>2650</v>
      </c>
      <c r="U1711" s="1" t="n">
        <f aca="false">IF(I1711="delivery",O1711-SUM(Q1711+R1711),IF(I1711="PO",P1711-SUM(Q1711:R1711)))</f>
        <v>-5780</v>
      </c>
      <c r="V1711" s="81" t="n">
        <v>0.474</v>
      </c>
      <c r="W1711" s="81"/>
      <c r="X1711" s="81" t="n">
        <f aca="false">W1711-V1711</f>
        <v>-0.474</v>
      </c>
      <c r="Y1711" s="81"/>
      <c r="Z1711" s="81"/>
      <c r="AA1711" s="81"/>
      <c r="AB1711" s="81"/>
      <c r="AC1711" s="81"/>
      <c r="AD1711" s="81"/>
      <c r="AE1711" s="81"/>
      <c r="AF1711" s="81"/>
      <c r="AG1711" s="81"/>
      <c r="AH1711" s="81"/>
      <c r="AI1711" s="81"/>
      <c r="AJ1711" s="81"/>
      <c r="AK1711" s="81"/>
      <c r="AL1711" s="81"/>
      <c r="AM1711" s="81"/>
      <c r="AN1711" s="81"/>
      <c r="AO1711" s="81" t="str">
        <f aca="false">D1711</f>
        <v>Sanmina</v>
      </c>
      <c r="AP1711" s="102" t="s">
        <v>3124</v>
      </c>
      <c r="AQ1711" s="1"/>
      <c r="AR1711" s="1"/>
      <c r="AS1711" s="1"/>
      <c r="AT1711" s="1"/>
      <c r="AU1711" s="1"/>
      <c r="AV1711" s="1"/>
      <c r="AW1711" s="1"/>
      <c r="AX1711" s="1"/>
      <c r="AY1711" s="1"/>
      <c r="AZ1711" s="1"/>
      <c r="BA1711" s="1"/>
      <c r="BB1711" s="1"/>
      <c r="BC1711" s="1"/>
      <c r="BD1711" s="1"/>
      <c r="BE1711" s="1"/>
      <c r="BF1711" s="1" t="s">
        <v>11284</v>
      </c>
      <c r="BG1711" s="1" t="s">
        <v>183</v>
      </c>
      <c r="BH1711" s="1"/>
      <c r="BI1711" s="1"/>
    </row>
    <row r="1712" customFormat="false" ht="12.75" hidden="false" customHeight="false" outlineLevel="0" collapsed="false">
      <c r="A1712" s="1" t="s">
        <v>4674</v>
      </c>
      <c r="B1712" s="1" t="s">
        <v>4675</v>
      </c>
      <c r="C1712" s="1" t="s">
        <v>177</v>
      </c>
      <c r="D1712" s="1" t="s">
        <v>1471</v>
      </c>
      <c r="E1712" s="1" t="s">
        <v>16175</v>
      </c>
      <c r="F1712" s="1" t="s">
        <v>4677</v>
      </c>
      <c r="G1712" s="1" t="n">
        <v>106</v>
      </c>
      <c r="H1712" s="1" t="n">
        <v>1000</v>
      </c>
      <c r="I1712" s="101" t="s">
        <v>188</v>
      </c>
      <c r="J1712" s="1"/>
      <c r="K1712" s="1" t="n">
        <f aca="false">IFERROR(VLOOKUP(A1712,'[2]Pivot HorizontalMRP'!$A$4:$B$2689,2,0),0)</f>
        <v>0</v>
      </c>
      <c r="L1712" s="1" t="n">
        <f aca="false">IFERROR(VLOOKUP(A1712,'[2]Pivot HorizontalMRP'!$A$4:$C$2689,3,0),0)</f>
        <v>0</v>
      </c>
      <c r="M1712" s="1" t="n">
        <f aca="false">IFERROR(VLOOKUP(A1712,'[2]Pivot HorizontalMRP'!$A$4:$D$2689,0.4,0),0)</f>
        <v>0</v>
      </c>
      <c r="N1712" s="1" t="n">
        <f aca="false">IFERROR(VLOOKUP(A1712,'[2]Pivot HorizontalMRP'!$A$4:$E$2689,5,0),0)</f>
        <v>30000</v>
      </c>
      <c r="O1712" s="1" t="n">
        <f aca="false">K1712+L1712</f>
        <v>0</v>
      </c>
      <c r="P1712" s="1" t="n">
        <f aca="false">K1712+L1712+M1712+N1712</f>
        <v>30000</v>
      </c>
      <c r="Q1712" s="1" t="n">
        <f aca="false">IFERROR(VLOOKUP(A1712,'[2]Pivot HorizontalMRP'!$A$4:$F$2689,6,0),0)</f>
        <v>0</v>
      </c>
      <c r="R1712" s="1" t="n">
        <f aca="false">IFERROR(VLOOKUP(A1712,'[2]Pivot HorizontalMRP'!$A$4:$G$2689,7,0),0)</f>
        <v>6152</v>
      </c>
      <c r="S1712" s="1" t="n">
        <f aca="false">IFERROR(VLOOKUP(A1712,'[2]Pivot HorizontalMRP'!$A$4:$H$2689,8,0),0)</f>
        <v>3054</v>
      </c>
      <c r="T1712" s="1" t="n">
        <f aca="false">IFERROR(VLOOKUP(A1712,'[2]Pivot HorizontalMRP'!$A$4:$I$2689,9,0),0)</f>
        <v>2036</v>
      </c>
      <c r="U1712" s="1" t="n">
        <f aca="false">IF(I1712="delivery",O1712-SUM(Q1712+R1712),IF(I1712="PO",P1712-SUM(Q1712:R1712)))</f>
        <v>23848</v>
      </c>
      <c r="V1712" s="81" t="n">
        <v>0.5488</v>
      </c>
      <c r="W1712" s="81"/>
      <c r="X1712" s="81" t="n">
        <f aca="false">W1712-V1712</f>
        <v>-0.5488</v>
      </c>
      <c r="Y1712" s="81"/>
      <c r="Z1712" s="81"/>
      <c r="AA1712" s="81"/>
      <c r="AB1712" s="81"/>
      <c r="AC1712" s="81"/>
      <c r="AD1712" s="81"/>
      <c r="AE1712" s="81"/>
      <c r="AF1712" s="81"/>
      <c r="AG1712" s="81"/>
      <c r="AH1712" s="81"/>
      <c r="AI1712" s="81"/>
      <c r="AJ1712" s="81"/>
      <c r="AK1712" s="81"/>
      <c r="AL1712" s="81"/>
      <c r="AM1712" s="81"/>
      <c r="AN1712" s="81"/>
      <c r="AO1712" s="81" t="str">
        <f aca="false">D1712</f>
        <v>Sanmina</v>
      </c>
      <c r="AP1712" s="1" t="s">
        <v>3124</v>
      </c>
      <c r="AQ1712" s="1"/>
      <c r="AR1712" s="1"/>
      <c r="AS1712" s="1"/>
      <c r="AT1712" s="1"/>
      <c r="AU1712" s="1"/>
      <c r="AV1712" s="1"/>
      <c r="AW1712" s="1"/>
      <c r="AX1712" s="1"/>
      <c r="AY1712" s="1"/>
      <c r="AZ1712" s="1"/>
      <c r="BA1712" s="1"/>
      <c r="BB1712" s="1"/>
      <c r="BC1712" s="1"/>
      <c r="BD1712" s="1"/>
      <c r="BE1712" s="1"/>
      <c r="BF1712" s="1" t="s">
        <v>14668</v>
      </c>
      <c r="BG1712" s="1" t="s">
        <v>183</v>
      </c>
      <c r="BH1712" s="1"/>
      <c r="BI1712" s="1"/>
    </row>
    <row r="1713" customFormat="false" ht="12.75" hidden="false" customHeight="false" outlineLevel="0" collapsed="false">
      <c r="A1713" s="1" t="s">
        <v>4681</v>
      </c>
      <c r="B1713" s="1" t="s">
        <v>4682</v>
      </c>
      <c r="C1713" s="1" t="s">
        <v>177</v>
      </c>
      <c r="D1713" s="1" t="s">
        <v>1471</v>
      </c>
      <c r="E1713" s="1" t="s">
        <v>16176</v>
      </c>
      <c r="F1713" s="1" t="s">
        <v>4684</v>
      </c>
      <c r="G1713" s="1" t="n">
        <v>55</v>
      </c>
      <c r="H1713" s="1" t="n">
        <v>1</v>
      </c>
      <c r="I1713" s="101" t="s">
        <v>188</v>
      </c>
      <c r="J1713" s="1"/>
      <c r="K1713" s="1" t="n">
        <f aca="false">IFERROR(VLOOKUP(A1713,'[2]Pivot HorizontalMRP'!$A$4:$B$2689,2,0),0)</f>
        <v>0</v>
      </c>
      <c r="L1713" s="1" t="n">
        <f aca="false">IFERROR(VLOOKUP(A1713,'[2]Pivot HorizontalMRP'!$A$4:$C$2689,3,0),0)</f>
        <v>10990</v>
      </c>
      <c r="M1713" s="1" t="n">
        <f aca="false">IFERROR(VLOOKUP(A1713,'[2]Pivot HorizontalMRP'!$A$4:$D$2689,0.4,0),0)</f>
        <v>0</v>
      </c>
      <c r="N1713" s="1" t="n">
        <f aca="false">IFERROR(VLOOKUP(A1713,'[2]Pivot HorizontalMRP'!$A$4:$E$2689,5,0),0)</f>
        <v>30000</v>
      </c>
      <c r="O1713" s="1" t="n">
        <f aca="false">K1713+L1713</f>
        <v>10990</v>
      </c>
      <c r="P1713" s="1" t="n">
        <f aca="false">K1713+L1713+M1713+N1713</f>
        <v>40990</v>
      </c>
      <c r="Q1713" s="1" t="n">
        <f aca="false">IFERROR(VLOOKUP(A1713,'[2]Pivot HorizontalMRP'!$A$4:$F$2689,6,0),0)</f>
        <v>8480</v>
      </c>
      <c r="R1713" s="1" t="n">
        <f aca="false">IFERROR(VLOOKUP(A1713,'[2]Pivot HorizontalMRP'!$A$4:$G$2689,7,0),0)</f>
        <v>32580</v>
      </c>
      <c r="S1713" s="1" t="n">
        <f aca="false">IFERROR(VLOOKUP(A1713,'[2]Pivot HorizontalMRP'!$A$4:$H$2689,8,0),0)</f>
        <v>15832</v>
      </c>
      <c r="T1713" s="1" t="n">
        <f aca="false">IFERROR(VLOOKUP(A1713,'[2]Pivot HorizontalMRP'!$A$4:$I$2689,9,0),0)</f>
        <v>13016</v>
      </c>
      <c r="U1713" s="1" t="n">
        <f aca="false">IF(I1713="delivery",O1713-SUM(Q1713+R1713),IF(I1713="PO",P1713-SUM(Q1713:R1713)))</f>
        <v>-70</v>
      </c>
      <c r="V1713" s="81" t="n">
        <v>0.00829</v>
      </c>
      <c r="W1713" s="81"/>
      <c r="X1713" s="81" t="n">
        <f aca="false">W1713-V1713</f>
        <v>-0.00829</v>
      </c>
      <c r="Y1713" s="81"/>
      <c r="Z1713" s="81"/>
      <c r="AA1713" s="81" t="n">
        <v>0.02595</v>
      </c>
      <c r="AB1713" s="81"/>
      <c r="AC1713" s="81"/>
      <c r="AD1713" s="81"/>
      <c r="AE1713" s="81"/>
      <c r="AF1713" s="81"/>
      <c r="AG1713" s="81"/>
      <c r="AH1713" s="81"/>
      <c r="AI1713" s="81"/>
      <c r="AJ1713" s="81"/>
      <c r="AK1713" s="81"/>
      <c r="AL1713" s="81"/>
      <c r="AM1713" s="81"/>
      <c r="AN1713" s="81"/>
      <c r="AO1713" s="81" t="str">
        <f aca="false">D1713</f>
        <v>Sanmina</v>
      </c>
      <c r="AP1713" s="1" t="s">
        <v>3124</v>
      </c>
      <c r="AQ1713" s="1"/>
      <c r="AR1713" s="1"/>
      <c r="AS1713" s="1"/>
      <c r="AT1713" s="1"/>
      <c r="AU1713" s="1"/>
      <c r="AV1713" s="1"/>
      <c r="AW1713" s="1"/>
      <c r="AX1713" s="1"/>
      <c r="AY1713" s="1"/>
      <c r="AZ1713" s="1"/>
      <c r="BA1713" s="1"/>
      <c r="BB1713" s="1"/>
      <c r="BC1713" s="1"/>
      <c r="BD1713" s="1"/>
      <c r="BE1713" s="1"/>
      <c r="BF1713" s="1" t="s">
        <v>14668</v>
      </c>
      <c r="BG1713" s="1" t="s">
        <v>183</v>
      </c>
      <c r="BH1713" s="1"/>
      <c r="BI1713" s="1"/>
    </row>
    <row r="1714" customFormat="false" ht="12.75" hidden="false" customHeight="false" outlineLevel="0" collapsed="false">
      <c r="A1714" s="1" t="s">
        <v>4685</v>
      </c>
      <c r="B1714" s="1" t="s">
        <v>4686</v>
      </c>
      <c r="C1714" s="1" t="s">
        <v>177</v>
      </c>
      <c r="D1714" s="1" t="s">
        <v>1471</v>
      </c>
      <c r="E1714" s="1" t="s">
        <v>16177</v>
      </c>
      <c r="F1714" s="1" t="s">
        <v>4688</v>
      </c>
      <c r="G1714" s="1" t="n">
        <v>55</v>
      </c>
      <c r="H1714" s="1" t="n">
        <v>1</v>
      </c>
      <c r="I1714" s="101" t="s">
        <v>188</v>
      </c>
      <c r="J1714" s="1"/>
      <c r="K1714" s="1" t="n">
        <f aca="false">IFERROR(VLOOKUP(A1714,'[2]Pivot HorizontalMRP'!$A$4:$B$2689,2,0),0)</f>
        <v>0</v>
      </c>
      <c r="L1714" s="1" t="n">
        <f aca="false">IFERROR(VLOOKUP(A1714,'[2]Pivot HorizontalMRP'!$A$4:$C$2689,3,0),0)</f>
        <v>2000</v>
      </c>
      <c r="M1714" s="1" t="n">
        <f aca="false">IFERROR(VLOOKUP(A1714,'[2]Pivot HorizontalMRP'!$A$4:$D$2689,0.4,0),0)</f>
        <v>0</v>
      </c>
      <c r="N1714" s="1" t="n">
        <f aca="false">IFERROR(VLOOKUP(A1714,'[2]Pivot HorizontalMRP'!$A$4:$E$2689,5,0),0)</f>
        <v>0</v>
      </c>
      <c r="O1714" s="1" t="n">
        <f aca="false">K1714+L1714</f>
        <v>2000</v>
      </c>
      <c r="P1714" s="1" t="n">
        <f aca="false">K1714+L1714+M1714+N1714</f>
        <v>2000</v>
      </c>
      <c r="Q1714" s="1" t="n">
        <f aca="false">IFERROR(VLOOKUP(A1714,'[2]Pivot HorizontalMRP'!$A$4:$F$2689,6,0),0)</f>
        <v>0</v>
      </c>
      <c r="R1714" s="1" t="n">
        <f aca="false">IFERROR(VLOOKUP(A1714,'[2]Pivot HorizontalMRP'!$A$4:$G$2689,7,0),0)</f>
        <v>960</v>
      </c>
      <c r="S1714" s="1" t="n">
        <f aca="false">IFERROR(VLOOKUP(A1714,'[2]Pivot HorizontalMRP'!$A$4:$H$2689,8,0),0)</f>
        <v>10560</v>
      </c>
      <c r="T1714" s="1" t="n">
        <f aca="false">IFERROR(VLOOKUP(A1714,'[2]Pivot HorizontalMRP'!$A$4:$I$2689,9,0),0)</f>
        <v>3840</v>
      </c>
      <c r="U1714" s="1" t="n">
        <f aca="false">IF(I1714="delivery",O1714-SUM(Q1714+R1714),IF(I1714="PO",P1714-SUM(Q1714:R1714)))</f>
        <v>1040</v>
      </c>
      <c r="V1714" s="81" t="n">
        <v>0.08544</v>
      </c>
      <c r="W1714" s="81"/>
      <c r="X1714" s="81" t="n">
        <f aca="false">W1714-V1714</f>
        <v>-0.08544</v>
      </c>
      <c r="Y1714" s="81"/>
      <c r="Z1714" s="81"/>
      <c r="AA1714" s="81"/>
      <c r="AB1714" s="81"/>
      <c r="AC1714" s="81"/>
      <c r="AD1714" s="81"/>
      <c r="AE1714" s="81"/>
      <c r="AF1714" s="81"/>
      <c r="AG1714" s="81"/>
      <c r="AH1714" s="81"/>
      <c r="AI1714" s="81"/>
      <c r="AJ1714" s="81"/>
      <c r="AK1714" s="81"/>
      <c r="AL1714" s="81"/>
      <c r="AM1714" s="81"/>
      <c r="AN1714" s="81"/>
      <c r="AO1714" s="81" t="str">
        <f aca="false">D1714</f>
        <v>Sanmina</v>
      </c>
      <c r="AP1714" s="102" t="s">
        <v>3124</v>
      </c>
      <c r="AQ1714" s="1"/>
      <c r="AR1714" s="1"/>
      <c r="AS1714" s="1"/>
      <c r="AT1714" s="1"/>
      <c r="AU1714" s="1"/>
      <c r="AV1714" s="1"/>
      <c r="AW1714" s="1"/>
      <c r="AX1714" s="1"/>
      <c r="AY1714" s="1"/>
      <c r="AZ1714" s="1"/>
      <c r="BA1714" s="1"/>
      <c r="BB1714" s="1"/>
      <c r="BC1714" s="1"/>
      <c r="BD1714" s="1"/>
      <c r="BE1714" s="1"/>
      <c r="BF1714" s="1" t="s">
        <v>11284</v>
      </c>
      <c r="BG1714" s="1" t="s">
        <v>183</v>
      </c>
      <c r="BH1714" s="1"/>
      <c r="BI1714" s="1"/>
    </row>
    <row r="1715" customFormat="false" ht="12.75" hidden="false" customHeight="false" outlineLevel="0" collapsed="false">
      <c r="A1715" s="1" t="s">
        <v>16178</v>
      </c>
      <c r="B1715" s="1" t="s">
        <v>16179</v>
      </c>
      <c r="C1715" s="1" t="s">
        <v>177</v>
      </c>
      <c r="D1715" s="110" t="s">
        <v>1471</v>
      </c>
      <c r="E1715" s="1" t="s">
        <v>16180</v>
      </c>
      <c r="F1715" s="1" t="s">
        <v>16181</v>
      </c>
      <c r="G1715" s="1" t="n">
        <v>55</v>
      </c>
      <c r="H1715" s="1" t="n">
        <v>1</v>
      </c>
      <c r="I1715" s="113" t="s">
        <v>180</v>
      </c>
      <c r="J1715" s="1"/>
      <c r="K1715" s="1" t="n">
        <f aca="false">IFERROR(VLOOKUP(A1715,'[2]Pivot HorizontalMRP'!$A$4:$B$2689,2,0),0)</f>
        <v>0</v>
      </c>
      <c r="L1715" s="1" t="n">
        <f aca="false">IFERROR(VLOOKUP(A1715,'[2]Pivot HorizontalMRP'!$A$4:$C$2689,3,0),0)</f>
        <v>0</v>
      </c>
      <c r="M1715" s="1" t="n">
        <f aca="false">IFERROR(VLOOKUP(A1715,'[2]Pivot HorizontalMRP'!$A$4:$D$2689,0.4,0),0)</f>
        <v>0</v>
      </c>
      <c r="N1715" s="1" t="n">
        <f aca="false">IFERROR(VLOOKUP(A1715,'[2]Pivot HorizontalMRP'!$A$4:$E$2689,5,0),0)</f>
        <v>0</v>
      </c>
      <c r="O1715" s="1" t="n">
        <f aca="false">K1715+L1715</f>
        <v>0</v>
      </c>
      <c r="P1715" s="1" t="n">
        <f aca="false">K1715+L1715+M1715+N1715</f>
        <v>0</v>
      </c>
      <c r="Q1715" s="1" t="n">
        <f aca="false">IFERROR(VLOOKUP(A1715,'[2]Pivot HorizontalMRP'!$A$4:$F$2689,6,0),0)</f>
        <v>0</v>
      </c>
      <c r="R1715" s="1" t="n">
        <f aca="false">IFERROR(VLOOKUP(A1715,'[2]Pivot HorizontalMRP'!$A$4:$G$2689,7,0),0)</f>
        <v>29016</v>
      </c>
      <c r="S1715" s="1" t="n">
        <f aca="false">IFERROR(VLOOKUP(A1715,'[2]Pivot HorizontalMRP'!$A$4:$H$2689,8,0),0)</f>
        <v>0</v>
      </c>
      <c r="T1715" s="1" t="n">
        <f aca="false">IFERROR(VLOOKUP(A1715,'[2]Pivot HorizontalMRP'!$A$4:$I$2689,9,0),0)</f>
        <v>0</v>
      </c>
      <c r="U1715" s="1" t="n">
        <f aca="false">IF(I1715="delivery",O1715-SUM(Q1715+R1715),IF(I1715="PO",P1715-SUM(Q1715:R1715)))</f>
        <v>-29016</v>
      </c>
      <c r="V1715" s="81" t="n">
        <v>0.0752</v>
      </c>
      <c r="W1715" s="81"/>
      <c r="X1715" s="81" t="n">
        <f aca="false">W1715-V1715</f>
        <v>-0.0752</v>
      </c>
      <c r="Y1715" s="81"/>
      <c r="Z1715" s="81"/>
      <c r="AA1715" s="81"/>
      <c r="AB1715" s="81"/>
      <c r="AC1715" s="81"/>
      <c r="AD1715" s="81"/>
      <c r="AE1715" s="81"/>
      <c r="AF1715" s="81"/>
      <c r="AG1715" s="81"/>
      <c r="AH1715" s="81"/>
      <c r="AI1715" s="81"/>
      <c r="AJ1715" s="81"/>
      <c r="AK1715" s="81"/>
      <c r="AL1715" s="81"/>
      <c r="AM1715" s="81"/>
      <c r="AN1715" s="81"/>
      <c r="AO1715" s="110" t="s">
        <v>1471</v>
      </c>
      <c r="AP1715" s="102" t="s">
        <v>3124</v>
      </c>
      <c r="AQ1715" s="1"/>
      <c r="AR1715" s="1"/>
      <c r="AS1715" s="1"/>
      <c r="AT1715" s="1"/>
      <c r="AU1715" s="1"/>
      <c r="AV1715" s="1"/>
      <c r="AW1715" s="1"/>
      <c r="AX1715" s="1"/>
      <c r="AY1715" s="1"/>
      <c r="AZ1715" s="1"/>
      <c r="BA1715" s="1"/>
      <c r="BB1715" s="1"/>
      <c r="BC1715" s="1"/>
      <c r="BD1715" s="1"/>
      <c r="BE1715" s="1"/>
      <c r="BF1715" s="1" t="s">
        <v>11284</v>
      </c>
      <c r="BG1715" s="1" t="s">
        <v>183</v>
      </c>
      <c r="BH1715" s="1"/>
      <c r="BI1715" s="1"/>
    </row>
    <row r="1716" customFormat="false" ht="12.75" hidden="false" customHeight="false" outlineLevel="0" collapsed="false">
      <c r="A1716" s="1" t="s">
        <v>5573</v>
      </c>
      <c r="B1716" s="1" t="s">
        <v>5574</v>
      </c>
      <c r="C1716" s="1" t="s">
        <v>177</v>
      </c>
      <c r="D1716" s="1" t="s">
        <v>1471</v>
      </c>
      <c r="E1716" s="1" t="s">
        <v>5575</v>
      </c>
      <c r="F1716" s="1" t="s">
        <v>16182</v>
      </c>
      <c r="G1716" s="1" t="n">
        <v>33</v>
      </c>
      <c r="H1716" s="1" t="n">
        <v>3000</v>
      </c>
      <c r="I1716" s="101" t="s">
        <v>180</v>
      </c>
      <c r="J1716" s="1"/>
      <c r="K1716" s="1" t="n">
        <f aca="false">IFERROR(VLOOKUP(A1716,'[2]Pivot HorizontalMRP'!$A$4:$B$2689,2,0),0)</f>
        <v>0</v>
      </c>
      <c r="L1716" s="1" t="n">
        <f aca="false">IFERROR(VLOOKUP(A1716,'[2]Pivot HorizontalMRP'!$A$4:$C$2689,3,0),0)</f>
        <v>24509</v>
      </c>
      <c r="M1716" s="1" t="n">
        <f aca="false">IFERROR(VLOOKUP(A1716,'[2]Pivot HorizontalMRP'!$A$4:$D$2689,0.4,0),0)</f>
        <v>0</v>
      </c>
      <c r="N1716" s="1" t="n">
        <f aca="false">IFERROR(VLOOKUP(A1716,'[2]Pivot HorizontalMRP'!$A$4:$E$2689,5,0),0)</f>
        <v>27000</v>
      </c>
      <c r="O1716" s="1" t="n">
        <f aca="false">K1716+L1716</f>
        <v>24509</v>
      </c>
      <c r="P1716" s="1" t="n">
        <f aca="false">K1716+L1716+M1716+N1716</f>
        <v>51509</v>
      </c>
      <c r="Q1716" s="1" t="n">
        <f aca="false">IFERROR(VLOOKUP(A1716,'[2]Pivot HorizontalMRP'!$A$4:$F$2689,6,0),0)</f>
        <v>39938</v>
      </c>
      <c r="R1716" s="1" t="n">
        <f aca="false">IFERROR(VLOOKUP(A1716,'[2]Pivot HorizontalMRP'!$A$4:$G$2689,7,0),0)</f>
        <v>35540</v>
      </c>
      <c r="S1716" s="1" t="n">
        <f aca="false">IFERROR(VLOOKUP(A1716,'[2]Pivot HorizontalMRP'!$A$4:$H$2689,8,0),0)</f>
        <v>42539</v>
      </c>
      <c r="T1716" s="1" t="n">
        <f aca="false">IFERROR(VLOOKUP(A1716,'[2]Pivot HorizontalMRP'!$A$4:$I$2689,9,0),0)</f>
        <v>23013</v>
      </c>
      <c r="U1716" s="1" t="n">
        <f aca="false">IF(I1716="delivery",O1716-SUM(Q1716+R1716),IF(I1716="PO",P1716-SUM(Q1716:R1716)))</f>
        <v>-50969</v>
      </c>
      <c r="V1716" s="81" t="n">
        <v>0.05</v>
      </c>
      <c r="W1716" s="81"/>
      <c r="X1716" s="81" t="n">
        <f aca="false">W1716-V1716</f>
        <v>-0.05</v>
      </c>
      <c r="Y1716" s="81"/>
      <c r="Z1716" s="81"/>
      <c r="AA1716" s="81" t="n">
        <v>0.0515</v>
      </c>
      <c r="AB1716" s="81"/>
      <c r="AC1716" s="81"/>
      <c r="AD1716" s="81"/>
      <c r="AE1716" s="81"/>
      <c r="AF1716" s="81"/>
      <c r="AG1716" s="81"/>
      <c r="AH1716" s="81"/>
      <c r="AI1716" s="81"/>
      <c r="AJ1716" s="81"/>
      <c r="AK1716" s="81"/>
      <c r="AL1716" s="81"/>
      <c r="AM1716" s="81"/>
      <c r="AN1716" s="81"/>
      <c r="AO1716" s="81" t="str">
        <f aca="false">D1716</f>
        <v>Sanmina</v>
      </c>
      <c r="AP1716" s="1" t="s">
        <v>3124</v>
      </c>
      <c r="AQ1716" s="1"/>
      <c r="AR1716" s="1"/>
      <c r="AS1716" s="1"/>
      <c r="AT1716" s="1"/>
      <c r="AU1716" s="1"/>
      <c r="AV1716" s="1"/>
      <c r="AW1716" s="1"/>
      <c r="AX1716" s="1"/>
      <c r="AY1716" s="1"/>
      <c r="AZ1716" s="1"/>
      <c r="BA1716" s="1"/>
      <c r="BB1716" s="1"/>
      <c r="BC1716" s="1"/>
      <c r="BD1716" s="1"/>
      <c r="BE1716" s="1"/>
      <c r="BF1716" s="1" t="s">
        <v>14668</v>
      </c>
      <c r="BG1716" s="1" t="s">
        <v>183</v>
      </c>
      <c r="BH1716" s="1"/>
      <c r="BI1716" s="1"/>
    </row>
    <row r="1717" customFormat="false" ht="12.75" hidden="false" customHeight="false" outlineLevel="0" collapsed="false">
      <c r="A1717" s="1" t="s">
        <v>5577</v>
      </c>
      <c r="B1717" s="1" t="s">
        <v>5578</v>
      </c>
      <c r="C1717" s="1" t="s">
        <v>177</v>
      </c>
      <c r="D1717" s="1" t="s">
        <v>1471</v>
      </c>
      <c r="E1717" s="1" t="s">
        <v>5579</v>
      </c>
      <c r="F1717" s="1" t="s">
        <v>5580</v>
      </c>
      <c r="G1717" s="1" t="n">
        <v>53</v>
      </c>
      <c r="H1717" s="1" t="n">
        <v>2000</v>
      </c>
      <c r="I1717" s="101" t="s">
        <v>188</v>
      </c>
      <c r="J1717" s="1"/>
      <c r="K1717" s="1" t="n">
        <f aca="false">IFERROR(VLOOKUP(A1717,'[2]Pivot HorizontalMRP'!$A$4:$B$2689,2,0),0)</f>
        <v>0</v>
      </c>
      <c r="L1717" s="1" t="n">
        <f aca="false">IFERROR(VLOOKUP(A1717,'[2]Pivot HorizontalMRP'!$A$4:$C$2689,3,0),0)</f>
        <v>129523</v>
      </c>
      <c r="M1717" s="1" t="n">
        <f aca="false">IFERROR(VLOOKUP(A1717,'[2]Pivot HorizontalMRP'!$A$4:$D$2689,0.4,0),0)</f>
        <v>0</v>
      </c>
      <c r="N1717" s="1" t="n">
        <f aca="false">IFERROR(VLOOKUP(A1717,'[2]Pivot HorizontalMRP'!$A$4:$E$2689,5,0),0)</f>
        <v>248000</v>
      </c>
      <c r="O1717" s="1" t="n">
        <f aca="false">K1717+L1717</f>
        <v>129523</v>
      </c>
      <c r="P1717" s="1" t="n">
        <f aca="false">K1717+L1717+M1717+N1717</f>
        <v>377523</v>
      </c>
      <c r="Q1717" s="1" t="n">
        <f aca="false">IFERROR(VLOOKUP(A1717,'[2]Pivot HorizontalMRP'!$A$4:$F$2689,6,0),0)</f>
        <v>331914</v>
      </c>
      <c r="R1717" s="1" t="n">
        <f aca="false">IFERROR(VLOOKUP(A1717,'[2]Pivot HorizontalMRP'!$A$4:$G$2689,7,0),0)</f>
        <v>290290</v>
      </c>
      <c r="S1717" s="1" t="n">
        <f aca="false">IFERROR(VLOOKUP(A1717,'[2]Pivot HorizontalMRP'!$A$4:$H$2689,8,0),0)</f>
        <v>306979</v>
      </c>
      <c r="T1717" s="1" t="n">
        <f aca="false">IFERROR(VLOOKUP(A1717,'[2]Pivot HorizontalMRP'!$A$4:$I$2689,9,0),0)</f>
        <v>180025</v>
      </c>
      <c r="U1717" s="1" t="n">
        <f aca="false">IF(I1717="delivery",O1717-SUM(Q1717+R1717),IF(I1717="PO",P1717-SUM(Q1717:R1717)))</f>
        <v>-244681</v>
      </c>
      <c r="V1717" s="81" t="n">
        <v>0.0418</v>
      </c>
      <c r="W1717" s="81"/>
      <c r="X1717" s="81" t="n">
        <f aca="false">W1717-V1717</f>
        <v>-0.0418</v>
      </c>
      <c r="Y1717" s="81"/>
      <c r="Z1717" s="81"/>
      <c r="AA1717" s="81" t="n">
        <v>0.0355</v>
      </c>
      <c r="AB1717" s="81"/>
      <c r="AC1717" s="81"/>
      <c r="AD1717" s="81"/>
      <c r="AE1717" s="81"/>
      <c r="AF1717" s="81"/>
      <c r="AG1717" s="81"/>
      <c r="AH1717" s="81"/>
      <c r="AI1717" s="81"/>
      <c r="AJ1717" s="81"/>
      <c r="AK1717" s="81"/>
      <c r="AL1717" s="81"/>
      <c r="AM1717" s="81"/>
      <c r="AN1717" s="81"/>
      <c r="AO1717" s="81" t="str">
        <f aca="false">D1717</f>
        <v>Sanmina</v>
      </c>
      <c r="AP1717" s="1" t="s">
        <v>3124</v>
      </c>
      <c r="AQ1717" s="1"/>
      <c r="AR1717" s="1"/>
      <c r="AS1717" s="1"/>
      <c r="AT1717" s="1"/>
      <c r="AU1717" s="1"/>
      <c r="AV1717" s="1"/>
      <c r="AW1717" s="1"/>
      <c r="AX1717" s="1"/>
      <c r="AY1717" s="1"/>
      <c r="AZ1717" s="1"/>
      <c r="BA1717" s="1"/>
      <c r="BB1717" s="1"/>
      <c r="BC1717" s="1"/>
      <c r="BD1717" s="1"/>
      <c r="BE1717" s="1"/>
      <c r="BF1717" s="1" t="s">
        <v>14668</v>
      </c>
      <c r="BG1717" s="1" t="s">
        <v>183</v>
      </c>
      <c r="BH1717" s="1"/>
      <c r="BI1717" s="1"/>
    </row>
    <row r="1718" customFormat="false" ht="12.75" hidden="false" customHeight="false" outlineLevel="0" collapsed="false">
      <c r="A1718" s="1" t="s">
        <v>5581</v>
      </c>
      <c r="B1718" s="1" t="s">
        <v>5582</v>
      </c>
      <c r="C1718" s="1" t="s">
        <v>177</v>
      </c>
      <c r="D1718" s="1" t="s">
        <v>1471</v>
      </c>
      <c r="E1718" s="1" t="s">
        <v>5583</v>
      </c>
      <c r="F1718" s="1" t="s">
        <v>5584</v>
      </c>
      <c r="G1718" s="1" t="n">
        <v>23</v>
      </c>
      <c r="H1718" s="1" t="n">
        <v>2000</v>
      </c>
      <c r="I1718" s="101" t="s">
        <v>188</v>
      </c>
      <c r="J1718" s="1"/>
      <c r="K1718" s="1" t="n">
        <f aca="false">IFERROR(VLOOKUP(A1718,'[2]Pivot HorizontalMRP'!$A$4:$B$2689,2,0),0)</f>
        <v>0</v>
      </c>
      <c r="L1718" s="1" t="n">
        <f aca="false">IFERROR(VLOOKUP(A1718,'[2]Pivot HorizontalMRP'!$A$4:$C$2689,3,0),0)</f>
        <v>6283</v>
      </c>
      <c r="M1718" s="1" t="n">
        <f aca="false">IFERROR(VLOOKUP(A1718,'[2]Pivot HorizontalMRP'!$A$4:$D$2689,0.4,0),0)</f>
        <v>0</v>
      </c>
      <c r="N1718" s="1" t="n">
        <f aca="false">IFERROR(VLOOKUP(A1718,'[2]Pivot HorizontalMRP'!$A$4:$E$2689,5,0),0)</f>
        <v>0</v>
      </c>
      <c r="O1718" s="1" t="n">
        <f aca="false">K1718+L1718</f>
        <v>6283</v>
      </c>
      <c r="P1718" s="1" t="n">
        <f aca="false">K1718+L1718+M1718+N1718</f>
        <v>6283</v>
      </c>
      <c r="Q1718" s="1" t="n">
        <f aca="false">IFERROR(VLOOKUP(A1718,'[2]Pivot HorizontalMRP'!$A$4:$F$2689,6,0),0)</f>
        <v>491</v>
      </c>
      <c r="R1718" s="1" t="n">
        <f aca="false">IFERROR(VLOOKUP(A1718,'[2]Pivot HorizontalMRP'!$A$4:$G$2689,7,0),0)</f>
        <v>996</v>
      </c>
      <c r="S1718" s="1" t="n">
        <f aca="false">IFERROR(VLOOKUP(A1718,'[2]Pivot HorizontalMRP'!$A$4:$H$2689,8,0),0)</f>
        <v>2154</v>
      </c>
      <c r="T1718" s="1" t="n">
        <f aca="false">IFERROR(VLOOKUP(A1718,'[2]Pivot HorizontalMRP'!$A$4:$I$2689,9,0),0)</f>
        <v>633</v>
      </c>
      <c r="U1718" s="1" t="n">
        <f aca="false">IF(I1718="delivery",O1718-SUM(Q1718+R1718),IF(I1718="PO",P1718-SUM(Q1718:R1718)))</f>
        <v>4796</v>
      </c>
      <c r="V1718" s="81" t="n">
        <v>0.031</v>
      </c>
      <c r="W1718" s="81"/>
      <c r="X1718" s="81" t="n">
        <f aca="false">W1718-V1718</f>
        <v>-0.031</v>
      </c>
      <c r="Y1718" s="81"/>
      <c r="Z1718" s="81"/>
      <c r="AA1718" s="81"/>
      <c r="AB1718" s="81"/>
      <c r="AC1718" s="81"/>
      <c r="AD1718" s="81"/>
      <c r="AE1718" s="81"/>
      <c r="AF1718" s="81"/>
      <c r="AG1718" s="81"/>
      <c r="AH1718" s="81"/>
      <c r="AI1718" s="81"/>
      <c r="AJ1718" s="81"/>
      <c r="AK1718" s="81"/>
      <c r="AL1718" s="81"/>
      <c r="AM1718" s="81"/>
      <c r="AN1718" s="81"/>
      <c r="AO1718" s="81" t="str">
        <f aca="false">D1718</f>
        <v>Sanmina</v>
      </c>
      <c r="AP1718" s="1" t="s">
        <v>3124</v>
      </c>
      <c r="AQ1718" s="1"/>
      <c r="AR1718" s="1"/>
      <c r="AS1718" s="1"/>
      <c r="AT1718" s="1"/>
      <c r="AU1718" s="1"/>
      <c r="AV1718" s="1"/>
      <c r="AW1718" s="1"/>
      <c r="AX1718" s="1"/>
      <c r="AY1718" s="1"/>
      <c r="AZ1718" s="1"/>
      <c r="BA1718" s="1"/>
      <c r="BB1718" s="1"/>
      <c r="BC1718" s="1"/>
      <c r="BD1718" s="1"/>
      <c r="BE1718" s="1"/>
      <c r="BF1718" s="1" t="s">
        <v>14668</v>
      </c>
      <c r="BG1718" s="1" t="s">
        <v>183</v>
      </c>
      <c r="BH1718" s="1"/>
      <c r="BI1718" s="1"/>
    </row>
    <row r="1719" customFormat="false" ht="12.75" hidden="false" customHeight="false" outlineLevel="0" collapsed="false">
      <c r="A1719" s="1" t="s">
        <v>5585</v>
      </c>
      <c r="B1719" s="1" t="s">
        <v>5586</v>
      </c>
      <c r="C1719" s="1" t="s">
        <v>177</v>
      </c>
      <c r="D1719" s="1" t="s">
        <v>1471</v>
      </c>
      <c r="E1719" s="1" t="s">
        <v>16183</v>
      </c>
      <c r="F1719" s="1" t="s">
        <v>5588</v>
      </c>
      <c r="G1719" s="1" t="n">
        <v>43</v>
      </c>
      <c r="H1719" s="1" t="n">
        <v>20000</v>
      </c>
      <c r="I1719" s="101" t="s">
        <v>188</v>
      </c>
      <c r="J1719" s="1"/>
      <c r="K1719" s="1" t="n">
        <f aca="false">IFERROR(VLOOKUP(A1719,'[2]Pivot HorizontalMRP'!$A$4:$B$2689,2,0),0)</f>
        <v>0</v>
      </c>
      <c r="L1719" s="1" t="n">
        <f aca="false">IFERROR(VLOOKUP(A1719,'[2]Pivot HorizontalMRP'!$A$4:$C$2689,3,0),0)</f>
        <v>455736</v>
      </c>
      <c r="M1719" s="1" t="n">
        <f aca="false">IFERROR(VLOOKUP(A1719,'[2]Pivot HorizontalMRP'!$A$4:$D$2689,0.4,0),0)</f>
        <v>0</v>
      </c>
      <c r="N1719" s="1" t="n">
        <f aca="false">IFERROR(VLOOKUP(A1719,'[2]Pivot HorizontalMRP'!$A$4:$E$2689,5,0),0)</f>
        <v>1220000</v>
      </c>
      <c r="O1719" s="1" t="n">
        <f aca="false">K1719+L1719</f>
        <v>455736</v>
      </c>
      <c r="P1719" s="1" t="n">
        <f aca="false">K1719+L1719+M1719+N1719</f>
        <v>1675736</v>
      </c>
      <c r="Q1719" s="1" t="n">
        <f aca="false">IFERROR(VLOOKUP(A1719,'[2]Pivot HorizontalMRP'!$A$4:$F$2689,6,0),0)</f>
        <v>1924809</v>
      </c>
      <c r="R1719" s="1" t="n">
        <f aca="false">IFERROR(VLOOKUP(A1719,'[2]Pivot HorizontalMRP'!$A$4:$G$2689,7,0),0)</f>
        <v>1177871</v>
      </c>
      <c r="S1719" s="1" t="n">
        <f aca="false">IFERROR(VLOOKUP(A1719,'[2]Pivot HorizontalMRP'!$A$4:$H$2689,8,0),0)</f>
        <v>1153744</v>
      </c>
      <c r="T1719" s="1" t="n">
        <f aca="false">IFERROR(VLOOKUP(A1719,'[2]Pivot HorizontalMRP'!$A$4:$I$2689,9,0),0)</f>
        <v>761569</v>
      </c>
      <c r="U1719" s="1" t="n">
        <f aca="false">IF(I1719="delivery",O1719-SUM(Q1719+R1719),IF(I1719="PO",P1719-SUM(Q1719:R1719)))</f>
        <v>-1426944</v>
      </c>
      <c r="V1719" s="81" t="n">
        <v>0.075</v>
      </c>
      <c r="W1719" s="81"/>
      <c r="X1719" s="81" t="n">
        <f aca="false">W1719-V1719</f>
        <v>-0.075</v>
      </c>
      <c r="Y1719" s="81"/>
      <c r="Z1719" s="81"/>
      <c r="AA1719" s="81" t="n">
        <v>0.08458</v>
      </c>
      <c r="AB1719" s="81"/>
      <c r="AC1719" s="81"/>
      <c r="AD1719" s="81"/>
      <c r="AE1719" s="81"/>
      <c r="AF1719" s="81"/>
      <c r="AG1719" s="81"/>
      <c r="AH1719" s="81"/>
      <c r="AI1719" s="81"/>
      <c r="AJ1719" s="81"/>
      <c r="AK1719" s="81"/>
      <c r="AL1719" s="81"/>
      <c r="AM1719" s="81"/>
      <c r="AN1719" s="81"/>
      <c r="AO1719" s="81" t="str">
        <f aca="false">D1719</f>
        <v>Sanmina</v>
      </c>
      <c r="AP1719" s="1" t="s">
        <v>3124</v>
      </c>
      <c r="AQ1719" s="1"/>
      <c r="AR1719" s="1"/>
      <c r="AS1719" s="1"/>
      <c r="AT1719" s="1"/>
      <c r="AU1719" s="1"/>
      <c r="AV1719" s="1"/>
      <c r="AW1719" s="1"/>
      <c r="AX1719" s="1"/>
      <c r="AY1719" s="1"/>
      <c r="AZ1719" s="1"/>
      <c r="BA1719" s="1"/>
      <c r="BB1719" s="1"/>
      <c r="BC1719" s="1"/>
      <c r="BD1719" s="1"/>
      <c r="BE1719" s="1"/>
      <c r="BF1719" s="1" t="s">
        <v>14668</v>
      </c>
      <c r="BG1719" s="1" t="s">
        <v>183</v>
      </c>
      <c r="BH1719" s="1"/>
      <c r="BI1719" s="1"/>
    </row>
    <row r="1720" customFormat="false" ht="12.75" hidden="false" customHeight="false" outlineLevel="0" collapsed="false">
      <c r="A1720" s="1" t="s">
        <v>5589</v>
      </c>
      <c r="B1720" s="1" t="s">
        <v>5590</v>
      </c>
      <c r="C1720" s="1" t="s">
        <v>177</v>
      </c>
      <c r="D1720" s="1" t="s">
        <v>1471</v>
      </c>
      <c r="E1720" s="1" t="s">
        <v>5591</v>
      </c>
      <c r="F1720" s="1" t="s">
        <v>5592</v>
      </c>
      <c r="G1720" s="1" t="n">
        <v>273</v>
      </c>
      <c r="H1720" s="1" t="n">
        <v>3000</v>
      </c>
      <c r="I1720" s="101" t="s">
        <v>180</v>
      </c>
      <c r="J1720" s="1"/>
      <c r="K1720" s="1" t="n">
        <f aca="false">IFERROR(VLOOKUP(A1720,'[2]Pivot HorizontalMRP'!$A$4:$B$2689,2,0),0)</f>
        <v>0</v>
      </c>
      <c r="L1720" s="1" t="n">
        <f aca="false">IFERROR(VLOOKUP(A1720,'[2]Pivot HorizontalMRP'!$A$4:$C$2689,3,0),0)</f>
        <v>45540</v>
      </c>
      <c r="M1720" s="1" t="n">
        <f aca="false">IFERROR(VLOOKUP(A1720,'[2]Pivot HorizontalMRP'!$A$4:$D$2689,0.4,0),0)</f>
        <v>0</v>
      </c>
      <c r="N1720" s="1" t="n">
        <f aca="false">IFERROR(VLOOKUP(A1720,'[2]Pivot HorizontalMRP'!$A$4:$E$2689,5,0),0)</f>
        <v>21000</v>
      </c>
      <c r="O1720" s="1" t="n">
        <f aca="false">K1720+L1720</f>
        <v>45540</v>
      </c>
      <c r="P1720" s="1" t="n">
        <f aca="false">K1720+L1720+M1720+N1720</f>
        <v>66540</v>
      </c>
      <c r="Q1720" s="1" t="n">
        <f aca="false">IFERROR(VLOOKUP(A1720,'[2]Pivot HorizontalMRP'!$A$4:$F$2689,6,0),0)</f>
        <v>31433</v>
      </c>
      <c r="R1720" s="1" t="n">
        <f aca="false">IFERROR(VLOOKUP(A1720,'[2]Pivot HorizontalMRP'!$A$4:$G$2689,7,0),0)</f>
        <v>22379</v>
      </c>
      <c r="S1720" s="1" t="n">
        <f aca="false">IFERROR(VLOOKUP(A1720,'[2]Pivot HorizontalMRP'!$A$4:$H$2689,8,0),0)</f>
        <v>20668</v>
      </c>
      <c r="T1720" s="1" t="n">
        <f aca="false">IFERROR(VLOOKUP(A1720,'[2]Pivot HorizontalMRP'!$A$4:$I$2689,9,0),0)</f>
        <v>12702</v>
      </c>
      <c r="U1720" s="1" t="n">
        <f aca="false">IF(I1720="delivery",O1720-SUM(Q1720+R1720),IF(I1720="PO",P1720-SUM(Q1720:R1720)))</f>
        <v>-8272</v>
      </c>
      <c r="V1720" s="81" t="n">
        <v>0.0095</v>
      </c>
      <c r="W1720" s="81"/>
      <c r="X1720" s="81" t="n">
        <f aca="false">W1720-V1720</f>
        <v>-0.0095</v>
      </c>
      <c r="Y1720" s="81"/>
      <c r="Z1720" s="81"/>
      <c r="AA1720" s="81" t="n">
        <v>0.00855</v>
      </c>
      <c r="AB1720" s="81"/>
      <c r="AC1720" s="81"/>
      <c r="AD1720" s="81"/>
      <c r="AE1720" s="81"/>
      <c r="AF1720" s="81"/>
      <c r="AG1720" s="81"/>
      <c r="AH1720" s="81"/>
      <c r="AI1720" s="81"/>
      <c r="AJ1720" s="81"/>
      <c r="AK1720" s="81"/>
      <c r="AL1720" s="81"/>
      <c r="AM1720" s="81"/>
      <c r="AN1720" s="81"/>
      <c r="AO1720" s="81" t="str">
        <f aca="false">D1720</f>
        <v>Sanmina</v>
      </c>
      <c r="AP1720" s="1" t="s">
        <v>3124</v>
      </c>
      <c r="AQ1720" s="1"/>
      <c r="AR1720" s="1"/>
      <c r="AS1720" s="1"/>
      <c r="AT1720" s="1"/>
      <c r="AU1720" s="1"/>
      <c r="AV1720" s="1"/>
      <c r="AW1720" s="1"/>
      <c r="AX1720" s="1"/>
      <c r="AY1720" s="1"/>
      <c r="AZ1720" s="1"/>
      <c r="BA1720" s="1"/>
      <c r="BB1720" s="1"/>
      <c r="BC1720" s="1"/>
      <c r="BD1720" s="1"/>
      <c r="BE1720" s="1"/>
      <c r="BF1720" s="1" t="s">
        <v>14668</v>
      </c>
      <c r="BG1720" s="1" t="s">
        <v>183</v>
      </c>
      <c r="BH1720" s="1"/>
      <c r="BI1720" s="1"/>
    </row>
    <row r="1721" customFormat="false" ht="12.75" hidden="false" customHeight="false" outlineLevel="0" collapsed="false">
      <c r="A1721" s="1" t="s">
        <v>5593</v>
      </c>
      <c r="B1721" s="1" t="s">
        <v>5594</v>
      </c>
      <c r="C1721" s="1" t="s">
        <v>177</v>
      </c>
      <c r="D1721" s="1" t="s">
        <v>1471</v>
      </c>
      <c r="E1721" s="1" t="s">
        <v>16184</v>
      </c>
      <c r="F1721" s="1" t="s">
        <v>5596</v>
      </c>
      <c r="G1721" s="1" t="n">
        <v>33</v>
      </c>
      <c r="H1721" s="1" t="n">
        <v>6000</v>
      </c>
      <c r="I1721" s="101" t="s">
        <v>188</v>
      </c>
      <c r="J1721" s="1"/>
      <c r="K1721" s="1" t="n">
        <f aca="false">IFERROR(VLOOKUP(A1721,'[2]Pivot HorizontalMRP'!$A$4:$B$2689,2,0),0)</f>
        <v>0</v>
      </c>
      <c r="L1721" s="1" t="n">
        <f aca="false">IFERROR(VLOOKUP(A1721,'[2]Pivot HorizontalMRP'!$A$4:$C$2689,3,0),0)</f>
        <v>803</v>
      </c>
      <c r="M1721" s="1" t="n">
        <f aca="false">IFERROR(VLOOKUP(A1721,'[2]Pivot HorizontalMRP'!$A$4:$D$2689,0.4,0),0)</f>
        <v>0</v>
      </c>
      <c r="N1721" s="1" t="n">
        <f aca="false">IFERROR(VLOOKUP(A1721,'[2]Pivot HorizontalMRP'!$A$4:$E$2689,5,0),0)</f>
        <v>0</v>
      </c>
      <c r="O1721" s="1" t="n">
        <f aca="false">K1721+L1721</f>
        <v>803</v>
      </c>
      <c r="P1721" s="1" t="n">
        <f aca="false">K1721+L1721+M1721+N1721</f>
        <v>803</v>
      </c>
      <c r="Q1721" s="1" t="n">
        <f aca="false">IFERROR(VLOOKUP(A1721,'[2]Pivot HorizontalMRP'!$A$4:$F$2689,6,0),0)</f>
        <v>336</v>
      </c>
      <c r="R1721" s="1" t="n">
        <f aca="false">IFERROR(VLOOKUP(A1721,'[2]Pivot HorizontalMRP'!$A$4:$G$2689,7,0),0)</f>
        <v>0</v>
      </c>
      <c r="S1721" s="1" t="n">
        <f aca="false">IFERROR(VLOOKUP(A1721,'[2]Pivot HorizontalMRP'!$A$4:$H$2689,8,0),0)</f>
        <v>0</v>
      </c>
      <c r="T1721" s="1" t="n">
        <f aca="false">IFERROR(VLOOKUP(A1721,'[2]Pivot HorizontalMRP'!$A$4:$I$2689,9,0),0)</f>
        <v>0</v>
      </c>
      <c r="U1721" s="1" t="n">
        <f aca="false">IF(I1721="delivery",O1721-SUM(Q1721+R1721),IF(I1721="PO",P1721-SUM(Q1721:R1721)))</f>
        <v>467</v>
      </c>
      <c r="V1721" s="81" t="n">
        <v>0.28</v>
      </c>
      <c r="W1721" s="81"/>
      <c r="X1721" s="81" t="n">
        <f aca="false">W1721-V1721</f>
        <v>-0.28</v>
      </c>
      <c r="Y1721" s="81"/>
      <c r="Z1721" s="81"/>
      <c r="AA1721" s="81" t="n">
        <v>0.115</v>
      </c>
      <c r="AB1721" s="81"/>
      <c r="AC1721" s="81"/>
      <c r="AD1721" s="81"/>
      <c r="AE1721" s="81"/>
      <c r="AF1721" s="81"/>
      <c r="AG1721" s="81"/>
      <c r="AH1721" s="81"/>
      <c r="AI1721" s="81"/>
      <c r="AJ1721" s="81"/>
      <c r="AK1721" s="81"/>
      <c r="AL1721" s="81"/>
      <c r="AM1721" s="81"/>
      <c r="AN1721" s="81"/>
      <c r="AO1721" s="81" t="str">
        <f aca="false">D1721</f>
        <v>Sanmina</v>
      </c>
      <c r="AP1721" s="1" t="s">
        <v>3124</v>
      </c>
      <c r="AQ1721" s="1"/>
      <c r="AR1721" s="1"/>
      <c r="AS1721" s="1"/>
      <c r="AT1721" s="1"/>
      <c r="AU1721" s="1"/>
      <c r="AV1721" s="1"/>
      <c r="AW1721" s="1"/>
      <c r="AX1721" s="1"/>
      <c r="AY1721" s="1"/>
      <c r="AZ1721" s="1"/>
      <c r="BA1721" s="1"/>
      <c r="BB1721" s="1"/>
      <c r="BC1721" s="1"/>
      <c r="BD1721" s="1"/>
      <c r="BE1721" s="1"/>
      <c r="BF1721" s="1" t="s">
        <v>14668</v>
      </c>
      <c r="BG1721" s="1" t="s">
        <v>183</v>
      </c>
      <c r="BH1721" s="1"/>
      <c r="BI1721" s="1"/>
    </row>
    <row r="1722" customFormat="false" ht="12.75" hidden="false" customHeight="false" outlineLevel="0" collapsed="false">
      <c r="A1722" s="1" t="s">
        <v>5597</v>
      </c>
      <c r="B1722" s="1" t="s">
        <v>5598</v>
      </c>
      <c r="C1722" s="1" t="s">
        <v>177</v>
      </c>
      <c r="D1722" s="1" t="s">
        <v>1471</v>
      </c>
      <c r="E1722" s="1" t="s">
        <v>16185</v>
      </c>
      <c r="F1722" s="1" t="s">
        <v>16186</v>
      </c>
      <c r="G1722" s="1" t="n">
        <v>193</v>
      </c>
      <c r="H1722" s="1" t="n">
        <v>12000</v>
      </c>
      <c r="I1722" s="101" t="s">
        <v>180</v>
      </c>
      <c r="J1722" s="1"/>
      <c r="K1722" s="1" t="n">
        <f aca="false">IFERROR(VLOOKUP(A1722,'[2]Pivot HorizontalMRP'!$A$4:$B$2689,2,0),0)</f>
        <v>0</v>
      </c>
      <c r="L1722" s="1" t="n">
        <f aca="false">IFERROR(VLOOKUP(A1722,'[2]Pivot HorizontalMRP'!$A$4:$C$2689,3,0),0)</f>
        <v>11680</v>
      </c>
      <c r="M1722" s="1" t="n">
        <f aca="false">IFERROR(VLOOKUP(A1722,'[2]Pivot HorizontalMRP'!$A$4:$D$2689,0.4,0),0)</f>
        <v>0</v>
      </c>
      <c r="N1722" s="1" t="n">
        <f aca="false">IFERROR(VLOOKUP(A1722,'[2]Pivot HorizontalMRP'!$A$4:$E$2689,5,0),0)</f>
        <v>0</v>
      </c>
      <c r="O1722" s="1" t="n">
        <f aca="false">K1722+L1722</f>
        <v>11680</v>
      </c>
      <c r="P1722" s="1" t="n">
        <f aca="false">K1722+L1722+M1722+N1722</f>
        <v>11680</v>
      </c>
      <c r="Q1722" s="1" t="n">
        <f aca="false">IFERROR(VLOOKUP(A1722,'[2]Pivot HorizontalMRP'!$A$4:$F$2689,6,0),0)</f>
        <v>336</v>
      </c>
      <c r="R1722" s="1" t="n">
        <f aca="false">IFERROR(VLOOKUP(A1722,'[2]Pivot HorizontalMRP'!$A$4:$G$2689,7,0),0)</f>
        <v>0</v>
      </c>
      <c r="S1722" s="1" t="n">
        <f aca="false">IFERROR(VLOOKUP(A1722,'[2]Pivot HorizontalMRP'!$A$4:$H$2689,8,0),0)</f>
        <v>0</v>
      </c>
      <c r="T1722" s="1" t="n">
        <f aca="false">IFERROR(VLOOKUP(A1722,'[2]Pivot HorizontalMRP'!$A$4:$I$2689,9,0),0)</f>
        <v>0</v>
      </c>
      <c r="U1722" s="1" t="n">
        <f aca="false">IF(I1722="delivery",O1722-SUM(Q1722+R1722),IF(I1722="PO",P1722-SUM(Q1722:R1722)))</f>
        <v>11344</v>
      </c>
      <c r="V1722" s="81" t="n">
        <v>0.018</v>
      </c>
      <c r="W1722" s="81"/>
      <c r="X1722" s="81" t="n">
        <f aca="false">W1722-V1722</f>
        <v>-0.018</v>
      </c>
      <c r="Y1722" s="81"/>
      <c r="Z1722" s="81"/>
      <c r="AA1722" s="81"/>
      <c r="AB1722" s="81"/>
      <c r="AC1722" s="81"/>
      <c r="AD1722" s="81"/>
      <c r="AE1722" s="81"/>
      <c r="AF1722" s="81"/>
      <c r="AG1722" s="81"/>
      <c r="AH1722" s="81"/>
      <c r="AI1722" s="81"/>
      <c r="AJ1722" s="81"/>
      <c r="AK1722" s="81"/>
      <c r="AL1722" s="81"/>
      <c r="AM1722" s="81"/>
      <c r="AN1722" s="81"/>
      <c r="AO1722" s="81" t="str">
        <f aca="false">D1722</f>
        <v>Sanmina</v>
      </c>
      <c r="AP1722" s="1" t="s">
        <v>3124</v>
      </c>
      <c r="AQ1722" s="1"/>
      <c r="AR1722" s="1"/>
      <c r="AS1722" s="1"/>
      <c r="AT1722" s="1"/>
      <c r="AU1722" s="1"/>
      <c r="AV1722" s="1"/>
      <c r="AW1722" s="1"/>
      <c r="AX1722" s="1"/>
      <c r="AY1722" s="1"/>
      <c r="AZ1722" s="1"/>
      <c r="BA1722" s="1"/>
      <c r="BB1722" s="1"/>
      <c r="BC1722" s="1"/>
      <c r="BD1722" s="1"/>
      <c r="BE1722" s="1"/>
      <c r="BF1722" s="1" t="s">
        <v>14668</v>
      </c>
      <c r="BG1722" s="1" t="s">
        <v>183</v>
      </c>
      <c r="BH1722" s="1"/>
      <c r="BI1722" s="1"/>
    </row>
    <row r="1723" customFormat="false" ht="12.75" hidden="false" customHeight="false" outlineLevel="0" collapsed="false">
      <c r="A1723" s="1" t="s">
        <v>5601</v>
      </c>
      <c r="B1723" s="1" t="s">
        <v>5602</v>
      </c>
      <c r="C1723" s="1" t="s">
        <v>177</v>
      </c>
      <c r="D1723" s="1" t="s">
        <v>1471</v>
      </c>
      <c r="E1723" s="1" t="s">
        <v>16187</v>
      </c>
      <c r="F1723" s="1" t="s">
        <v>5604</v>
      </c>
      <c r="G1723" s="1" t="n">
        <v>73</v>
      </c>
      <c r="H1723" s="1" t="n">
        <v>3000</v>
      </c>
      <c r="I1723" s="101" t="s">
        <v>180</v>
      </c>
      <c r="J1723" s="1"/>
      <c r="K1723" s="1" t="n">
        <f aca="false">IFERROR(VLOOKUP(A1723,'[2]Pivot HorizontalMRP'!$A$4:$B$2689,2,0),0)</f>
        <v>0</v>
      </c>
      <c r="L1723" s="1" t="n">
        <f aca="false">IFERROR(VLOOKUP(A1723,'[2]Pivot HorizontalMRP'!$A$4:$C$2689,3,0),0)</f>
        <v>636</v>
      </c>
      <c r="M1723" s="1" t="n">
        <f aca="false">IFERROR(VLOOKUP(A1723,'[2]Pivot HorizontalMRP'!$A$4:$D$2689,0.4,0),0)</f>
        <v>0</v>
      </c>
      <c r="N1723" s="1" t="n">
        <f aca="false">IFERROR(VLOOKUP(A1723,'[2]Pivot HorizontalMRP'!$A$4:$E$2689,5,0),0)</f>
        <v>0</v>
      </c>
      <c r="O1723" s="1" t="n">
        <f aca="false">K1723+L1723</f>
        <v>636</v>
      </c>
      <c r="P1723" s="1" t="n">
        <f aca="false">K1723+L1723+M1723+N1723</f>
        <v>636</v>
      </c>
      <c r="Q1723" s="1" t="n">
        <f aca="false">IFERROR(VLOOKUP(A1723,'[2]Pivot HorizontalMRP'!$A$4:$F$2689,6,0),0)</f>
        <v>84</v>
      </c>
      <c r="R1723" s="1" t="n">
        <f aca="false">IFERROR(VLOOKUP(A1723,'[2]Pivot HorizontalMRP'!$A$4:$G$2689,7,0),0)</f>
        <v>0</v>
      </c>
      <c r="S1723" s="1" t="n">
        <f aca="false">IFERROR(VLOOKUP(A1723,'[2]Pivot HorizontalMRP'!$A$4:$H$2689,8,0),0)</f>
        <v>0</v>
      </c>
      <c r="T1723" s="1" t="n">
        <f aca="false">IFERROR(VLOOKUP(A1723,'[2]Pivot HorizontalMRP'!$A$4:$I$2689,9,0),0)</f>
        <v>0</v>
      </c>
      <c r="U1723" s="1" t="n">
        <f aca="false">IF(I1723="delivery",O1723-SUM(Q1723+R1723),IF(I1723="PO",P1723-SUM(Q1723:R1723)))</f>
        <v>552</v>
      </c>
      <c r="V1723" s="81" t="n">
        <v>0.02</v>
      </c>
      <c r="W1723" s="81"/>
      <c r="X1723" s="81" t="n">
        <f aca="false">W1723-V1723</f>
        <v>-0.02</v>
      </c>
      <c r="Y1723" s="81"/>
      <c r="Z1723" s="81"/>
      <c r="AA1723" s="81"/>
      <c r="AB1723" s="81"/>
      <c r="AC1723" s="81"/>
      <c r="AD1723" s="81"/>
      <c r="AE1723" s="81"/>
      <c r="AF1723" s="81"/>
      <c r="AG1723" s="81"/>
      <c r="AH1723" s="81"/>
      <c r="AI1723" s="81"/>
      <c r="AJ1723" s="81"/>
      <c r="AK1723" s="81"/>
      <c r="AL1723" s="81"/>
      <c r="AM1723" s="81"/>
      <c r="AN1723" s="81"/>
      <c r="AO1723" s="81" t="str">
        <f aca="false">D1723</f>
        <v>Sanmina</v>
      </c>
      <c r="AP1723" s="1" t="s">
        <v>3124</v>
      </c>
      <c r="AQ1723" s="1"/>
      <c r="AR1723" s="1"/>
      <c r="AS1723" s="1"/>
      <c r="AT1723" s="1"/>
      <c r="AU1723" s="1"/>
      <c r="AV1723" s="1"/>
      <c r="AW1723" s="1"/>
      <c r="AX1723" s="1"/>
      <c r="AY1723" s="1"/>
      <c r="AZ1723" s="1"/>
      <c r="BA1723" s="1"/>
      <c r="BB1723" s="1"/>
      <c r="BC1723" s="1"/>
      <c r="BD1723" s="1"/>
      <c r="BE1723" s="1"/>
      <c r="BF1723" s="1" t="s">
        <v>14668</v>
      </c>
      <c r="BG1723" s="1" t="s">
        <v>183</v>
      </c>
      <c r="BH1723" s="1"/>
      <c r="BI1723" s="1"/>
    </row>
    <row r="1724" customFormat="false" ht="12.75" hidden="false" customHeight="false" outlineLevel="0" collapsed="false">
      <c r="A1724" s="1" t="s">
        <v>5605</v>
      </c>
      <c r="B1724" s="1" t="s">
        <v>5606</v>
      </c>
      <c r="C1724" s="1" t="s">
        <v>177</v>
      </c>
      <c r="D1724" s="1" t="s">
        <v>1471</v>
      </c>
      <c r="E1724" s="1" t="s">
        <v>16188</v>
      </c>
      <c r="F1724" s="1" t="s">
        <v>5608</v>
      </c>
      <c r="G1724" s="1" t="n">
        <v>173</v>
      </c>
      <c r="H1724" s="1" t="n">
        <v>3000</v>
      </c>
      <c r="I1724" s="101" t="s">
        <v>180</v>
      </c>
      <c r="J1724" s="1"/>
      <c r="K1724" s="1" t="n">
        <f aca="false">IFERROR(VLOOKUP(A1724,'[2]Pivot HorizontalMRP'!$A$4:$B$2689,2,0),0)</f>
        <v>0</v>
      </c>
      <c r="L1724" s="1" t="n">
        <f aca="false">IFERROR(VLOOKUP(A1724,'[2]Pivot HorizontalMRP'!$A$4:$C$2689,3,0),0)</f>
        <v>2920</v>
      </c>
      <c r="M1724" s="1" t="n">
        <f aca="false">IFERROR(VLOOKUP(A1724,'[2]Pivot HorizontalMRP'!$A$4:$D$2689,0.4,0),0)</f>
        <v>0</v>
      </c>
      <c r="N1724" s="1" t="n">
        <f aca="false">IFERROR(VLOOKUP(A1724,'[2]Pivot HorizontalMRP'!$A$4:$E$2689,5,0),0)</f>
        <v>0</v>
      </c>
      <c r="O1724" s="1" t="n">
        <f aca="false">K1724+L1724</f>
        <v>2920</v>
      </c>
      <c r="P1724" s="1" t="n">
        <f aca="false">K1724+L1724+M1724+N1724</f>
        <v>2920</v>
      </c>
      <c r="Q1724" s="1" t="n">
        <f aca="false">IFERROR(VLOOKUP(A1724,'[2]Pivot HorizontalMRP'!$A$4:$F$2689,6,0),0)</f>
        <v>84</v>
      </c>
      <c r="R1724" s="1" t="n">
        <f aca="false">IFERROR(VLOOKUP(A1724,'[2]Pivot HorizontalMRP'!$A$4:$G$2689,7,0),0)</f>
        <v>0</v>
      </c>
      <c r="S1724" s="1" t="n">
        <f aca="false">IFERROR(VLOOKUP(A1724,'[2]Pivot HorizontalMRP'!$A$4:$H$2689,8,0),0)</f>
        <v>0</v>
      </c>
      <c r="T1724" s="1" t="n">
        <f aca="false">IFERROR(VLOOKUP(A1724,'[2]Pivot HorizontalMRP'!$A$4:$I$2689,9,0),0)</f>
        <v>0</v>
      </c>
      <c r="U1724" s="1" t="n">
        <f aca="false">IF(I1724="delivery",O1724-SUM(Q1724+R1724),IF(I1724="PO",P1724-SUM(Q1724:R1724)))</f>
        <v>2836</v>
      </c>
      <c r="V1724" s="81" t="n">
        <v>0.108</v>
      </c>
      <c r="W1724" s="81"/>
      <c r="X1724" s="81" t="n">
        <f aca="false">W1724-V1724</f>
        <v>-0.108</v>
      </c>
      <c r="Y1724" s="81"/>
      <c r="Z1724" s="81"/>
      <c r="AA1724" s="81" t="n">
        <v>0.108</v>
      </c>
      <c r="AB1724" s="81"/>
      <c r="AC1724" s="81"/>
      <c r="AD1724" s="81"/>
      <c r="AE1724" s="81"/>
      <c r="AF1724" s="81"/>
      <c r="AG1724" s="81"/>
      <c r="AH1724" s="81"/>
      <c r="AI1724" s="81"/>
      <c r="AJ1724" s="81"/>
      <c r="AK1724" s="81"/>
      <c r="AL1724" s="81"/>
      <c r="AM1724" s="81"/>
      <c r="AN1724" s="81"/>
      <c r="AO1724" s="81" t="str">
        <f aca="false">D1724</f>
        <v>Sanmina</v>
      </c>
      <c r="AP1724" s="1" t="s">
        <v>3124</v>
      </c>
      <c r="AQ1724" s="1"/>
      <c r="AR1724" s="1"/>
      <c r="AS1724" s="1"/>
      <c r="AT1724" s="1"/>
      <c r="AU1724" s="1"/>
      <c r="AV1724" s="1"/>
      <c r="AW1724" s="1"/>
      <c r="AX1724" s="1"/>
      <c r="AY1724" s="1"/>
      <c r="AZ1724" s="1"/>
      <c r="BA1724" s="1"/>
      <c r="BB1724" s="1"/>
      <c r="BC1724" s="1"/>
      <c r="BD1724" s="1"/>
      <c r="BE1724" s="1"/>
      <c r="BF1724" s="1" t="s">
        <v>14668</v>
      </c>
      <c r="BG1724" s="1" t="s">
        <v>183</v>
      </c>
      <c r="BH1724" s="1"/>
      <c r="BI1724" s="1"/>
    </row>
    <row r="1725" customFormat="false" ht="12.75" hidden="false" customHeight="false" outlineLevel="0" collapsed="false">
      <c r="A1725" s="1" t="s">
        <v>5609</v>
      </c>
      <c r="B1725" s="1" t="s">
        <v>5610</v>
      </c>
      <c r="C1725" s="1" t="s">
        <v>177</v>
      </c>
      <c r="D1725" s="1" t="s">
        <v>1471</v>
      </c>
      <c r="E1725" s="1" t="s">
        <v>16189</v>
      </c>
      <c r="F1725" s="1" t="s">
        <v>5612</v>
      </c>
      <c r="G1725" s="1" t="n">
        <v>86</v>
      </c>
      <c r="H1725" s="1" t="n">
        <v>9000</v>
      </c>
      <c r="I1725" s="101" t="s">
        <v>180</v>
      </c>
      <c r="J1725" s="1"/>
      <c r="K1725" s="1" t="n">
        <f aca="false">IFERROR(VLOOKUP(A1725,'[2]Pivot HorizontalMRP'!$A$4:$B$2689,2,0),0)</f>
        <v>0</v>
      </c>
      <c r="L1725" s="1" t="n">
        <f aca="false">IFERROR(VLOOKUP(A1725,'[2]Pivot HorizontalMRP'!$A$4:$C$2689,3,0),0)</f>
        <v>10107</v>
      </c>
      <c r="M1725" s="1" t="n">
        <f aca="false">IFERROR(VLOOKUP(A1725,'[2]Pivot HorizontalMRP'!$A$4:$D$2689,0.4,0),0)</f>
        <v>0</v>
      </c>
      <c r="N1725" s="1" t="n">
        <f aca="false">IFERROR(VLOOKUP(A1725,'[2]Pivot HorizontalMRP'!$A$4:$E$2689,5,0),0)</f>
        <v>0</v>
      </c>
      <c r="O1725" s="1" t="n">
        <f aca="false">K1725+L1725</f>
        <v>10107</v>
      </c>
      <c r="P1725" s="1" t="n">
        <f aca="false">K1725+L1725+M1725+N1725</f>
        <v>10107</v>
      </c>
      <c r="Q1725" s="1" t="n">
        <f aca="false">IFERROR(VLOOKUP(A1725,'[2]Pivot HorizontalMRP'!$A$4:$F$2689,6,0),0)</f>
        <v>6753</v>
      </c>
      <c r="R1725" s="1" t="n">
        <f aca="false">IFERROR(VLOOKUP(A1725,'[2]Pivot HorizontalMRP'!$A$4:$G$2689,7,0),0)</f>
        <v>7719</v>
      </c>
      <c r="S1725" s="1" t="n">
        <f aca="false">IFERROR(VLOOKUP(A1725,'[2]Pivot HorizontalMRP'!$A$4:$H$2689,8,0),0)</f>
        <v>8009</v>
      </c>
      <c r="T1725" s="1" t="n">
        <f aca="false">IFERROR(VLOOKUP(A1725,'[2]Pivot HorizontalMRP'!$A$4:$I$2689,9,0),0)</f>
        <v>5311</v>
      </c>
      <c r="U1725" s="1" t="n">
        <f aca="false">IF(I1725="delivery",O1725-SUM(Q1725+R1725),IF(I1725="PO",P1725-SUM(Q1725:R1725)))</f>
        <v>-4365</v>
      </c>
      <c r="V1725" s="81" t="n">
        <v>0.078</v>
      </c>
      <c r="W1725" s="81"/>
      <c r="X1725" s="81" t="n">
        <f aca="false">W1725-V1725</f>
        <v>-0.078</v>
      </c>
      <c r="Y1725" s="81"/>
      <c r="Z1725" s="81"/>
      <c r="AA1725" s="81" t="n">
        <v>0.078</v>
      </c>
      <c r="AB1725" s="81"/>
      <c r="AC1725" s="81"/>
      <c r="AD1725" s="81"/>
      <c r="AE1725" s="81"/>
      <c r="AF1725" s="81"/>
      <c r="AG1725" s="81"/>
      <c r="AH1725" s="81"/>
      <c r="AI1725" s="81"/>
      <c r="AJ1725" s="81"/>
      <c r="AK1725" s="81"/>
      <c r="AL1725" s="81"/>
      <c r="AM1725" s="81"/>
      <c r="AN1725" s="81"/>
      <c r="AO1725" s="81" t="str">
        <f aca="false">D1725</f>
        <v>Sanmina</v>
      </c>
      <c r="AP1725" s="1" t="s">
        <v>3124</v>
      </c>
      <c r="AQ1725" s="1"/>
      <c r="AR1725" s="1"/>
      <c r="AS1725" s="1"/>
      <c r="AT1725" s="1"/>
      <c r="AU1725" s="1"/>
      <c r="AV1725" s="1"/>
      <c r="AW1725" s="1"/>
      <c r="AX1725" s="1"/>
      <c r="AY1725" s="1"/>
      <c r="AZ1725" s="1"/>
      <c r="BA1725" s="1"/>
      <c r="BB1725" s="1"/>
      <c r="BC1725" s="1"/>
      <c r="BD1725" s="1"/>
      <c r="BE1725" s="1"/>
      <c r="BF1725" s="1" t="s">
        <v>14668</v>
      </c>
      <c r="BG1725" s="1" t="s">
        <v>183</v>
      </c>
      <c r="BH1725" s="1"/>
      <c r="BI1725" s="1"/>
    </row>
    <row r="1726" customFormat="false" ht="12.75" hidden="false" customHeight="false" outlineLevel="0" collapsed="false">
      <c r="A1726" s="1" t="s">
        <v>5613</v>
      </c>
      <c r="B1726" s="1" t="s">
        <v>5614</v>
      </c>
      <c r="C1726" s="1" t="s">
        <v>177</v>
      </c>
      <c r="D1726" s="1" t="s">
        <v>1471</v>
      </c>
      <c r="E1726" s="1" t="s">
        <v>16190</v>
      </c>
      <c r="F1726" s="1" t="s">
        <v>5616</v>
      </c>
      <c r="G1726" s="1" t="n">
        <v>63</v>
      </c>
      <c r="H1726" s="1" t="n">
        <v>20000</v>
      </c>
      <c r="I1726" s="101" t="s">
        <v>188</v>
      </c>
      <c r="J1726" s="1"/>
      <c r="K1726" s="1" t="n">
        <f aca="false">IFERROR(VLOOKUP(A1726,'[2]Pivot HorizontalMRP'!$A$4:$B$2689,2,0),0)</f>
        <v>0</v>
      </c>
      <c r="L1726" s="1" t="n">
        <f aca="false">IFERROR(VLOOKUP(A1726,'[2]Pivot HorizontalMRP'!$A$4:$C$2689,3,0),0)</f>
        <v>157386</v>
      </c>
      <c r="M1726" s="1" t="n">
        <f aca="false">IFERROR(VLOOKUP(A1726,'[2]Pivot HorizontalMRP'!$A$4:$D$2689,0.4,0),0)</f>
        <v>0</v>
      </c>
      <c r="N1726" s="1" t="n">
        <f aca="false">IFERROR(VLOOKUP(A1726,'[2]Pivot HorizontalMRP'!$A$4:$E$2689,5,0),0)</f>
        <v>40000</v>
      </c>
      <c r="O1726" s="1" t="n">
        <f aca="false">K1726+L1726</f>
        <v>157386</v>
      </c>
      <c r="P1726" s="1" t="n">
        <f aca="false">K1726+L1726+M1726+N1726</f>
        <v>197386</v>
      </c>
      <c r="Q1726" s="1" t="n">
        <f aca="false">IFERROR(VLOOKUP(A1726,'[2]Pivot HorizontalMRP'!$A$4:$F$2689,6,0),0)</f>
        <v>160727</v>
      </c>
      <c r="R1726" s="1" t="n">
        <f aca="false">IFERROR(VLOOKUP(A1726,'[2]Pivot HorizontalMRP'!$A$4:$G$2689,7,0),0)</f>
        <v>119936</v>
      </c>
      <c r="S1726" s="1" t="n">
        <f aca="false">IFERROR(VLOOKUP(A1726,'[2]Pivot HorizontalMRP'!$A$4:$H$2689,8,0),0)</f>
        <v>109924</v>
      </c>
      <c r="T1726" s="1" t="n">
        <f aca="false">IFERROR(VLOOKUP(A1726,'[2]Pivot HorizontalMRP'!$A$4:$I$2689,9,0),0)</f>
        <v>66697</v>
      </c>
      <c r="U1726" s="1" t="n">
        <f aca="false">IF(I1726="delivery",O1726-SUM(Q1726+R1726),IF(I1726="PO",P1726-SUM(Q1726:R1726)))</f>
        <v>-83277</v>
      </c>
      <c r="V1726" s="81" t="n">
        <v>0.104</v>
      </c>
      <c r="W1726" s="81"/>
      <c r="X1726" s="81" t="n">
        <f aca="false">W1726-V1726</f>
        <v>-0.104</v>
      </c>
      <c r="Y1726" s="81"/>
      <c r="Z1726" s="81"/>
      <c r="AA1726" s="81" t="n">
        <v>0.104</v>
      </c>
      <c r="AB1726" s="81"/>
      <c r="AC1726" s="81"/>
      <c r="AD1726" s="81"/>
      <c r="AE1726" s="81"/>
      <c r="AF1726" s="81"/>
      <c r="AG1726" s="81"/>
      <c r="AH1726" s="81"/>
      <c r="AI1726" s="81"/>
      <c r="AJ1726" s="81"/>
      <c r="AK1726" s="81"/>
      <c r="AL1726" s="81"/>
      <c r="AM1726" s="81"/>
      <c r="AN1726" s="81"/>
      <c r="AO1726" s="81" t="str">
        <f aca="false">D1726</f>
        <v>Sanmina</v>
      </c>
      <c r="AP1726" s="1" t="s">
        <v>3124</v>
      </c>
      <c r="AQ1726" s="1"/>
      <c r="AR1726" s="1"/>
      <c r="AS1726" s="1"/>
      <c r="AT1726" s="1"/>
      <c r="AU1726" s="1"/>
      <c r="AV1726" s="1"/>
      <c r="AW1726" s="1"/>
      <c r="AX1726" s="1"/>
      <c r="AY1726" s="1"/>
      <c r="AZ1726" s="1"/>
      <c r="BA1726" s="1"/>
      <c r="BB1726" s="1"/>
      <c r="BC1726" s="1"/>
      <c r="BD1726" s="1"/>
      <c r="BE1726" s="1"/>
      <c r="BF1726" s="1" t="s">
        <v>14668</v>
      </c>
      <c r="BG1726" s="1" t="s">
        <v>183</v>
      </c>
      <c r="BH1726" s="1"/>
      <c r="BI1726" s="1"/>
    </row>
    <row r="1727" customFormat="false" ht="12.75" hidden="false" customHeight="false" outlineLevel="0" collapsed="false">
      <c r="A1727" s="1" t="s">
        <v>5617</v>
      </c>
      <c r="B1727" s="1" t="s">
        <v>5618</v>
      </c>
      <c r="C1727" s="1" t="s">
        <v>177</v>
      </c>
      <c r="D1727" s="1" t="s">
        <v>1471</v>
      </c>
      <c r="E1727" s="1" t="s">
        <v>16191</v>
      </c>
      <c r="F1727" s="1" t="s">
        <v>16192</v>
      </c>
      <c r="G1727" s="1" t="n">
        <v>128</v>
      </c>
      <c r="H1727" s="1" t="n">
        <v>15000</v>
      </c>
      <c r="I1727" s="101" t="s">
        <v>180</v>
      </c>
      <c r="J1727" s="1"/>
      <c r="K1727" s="1" t="n">
        <f aca="false">IFERROR(VLOOKUP(A1727,'[2]Pivot HorizontalMRP'!$A$4:$B$2689,2,0),0)</f>
        <v>0</v>
      </c>
      <c r="L1727" s="1" t="n">
        <f aca="false">IFERROR(VLOOKUP(A1727,'[2]Pivot HorizontalMRP'!$A$4:$C$2689,3,0),0)</f>
        <v>12388</v>
      </c>
      <c r="M1727" s="1" t="n">
        <f aca="false">IFERROR(VLOOKUP(A1727,'[2]Pivot HorizontalMRP'!$A$4:$D$2689,0.4,0),0)</f>
        <v>0</v>
      </c>
      <c r="N1727" s="1" t="n">
        <f aca="false">IFERROR(VLOOKUP(A1727,'[2]Pivot HorizontalMRP'!$A$4:$E$2689,5,0),0)</f>
        <v>0</v>
      </c>
      <c r="O1727" s="1" t="n">
        <f aca="false">K1727+L1727</f>
        <v>12388</v>
      </c>
      <c r="P1727" s="1" t="n">
        <f aca="false">K1727+L1727+M1727+N1727</f>
        <v>12388</v>
      </c>
      <c r="Q1727" s="1" t="n">
        <f aca="false">IFERROR(VLOOKUP(A1727,'[2]Pivot HorizontalMRP'!$A$4:$F$2689,6,0),0)</f>
        <v>1175</v>
      </c>
      <c r="R1727" s="1" t="n">
        <f aca="false">IFERROR(VLOOKUP(A1727,'[2]Pivot HorizontalMRP'!$A$4:$G$2689,7,0),0)</f>
        <v>1660</v>
      </c>
      <c r="S1727" s="1" t="n">
        <f aca="false">IFERROR(VLOOKUP(A1727,'[2]Pivot HorizontalMRP'!$A$4:$H$2689,8,0),0)</f>
        <v>1810</v>
      </c>
      <c r="T1727" s="1" t="n">
        <f aca="false">IFERROR(VLOOKUP(A1727,'[2]Pivot HorizontalMRP'!$A$4:$I$2689,9,0),0)</f>
        <v>605</v>
      </c>
      <c r="U1727" s="1" t="n">
        <f aca="false">IF(I1727="delivery",O1727-SUM(Q1727+R1727),IF(I1727="PO",P1727-SUM(Q1727:R1727)))</f>
        <v>9553</v>
      </c>
      <c r="V1727" s="81" t="n">
        <v>0.024</v>
      </c>
      <c r="W1727" s="81"/>
      <c r="X1727" s="81" t="n">
        <f aca="false">W1727-V1727</f>
        <v>-0.024</v>
      </c>
      <c r="Y1727" s="81"/>
      <c r="Z1727" s="81"/>
      <c r="AA1727" s="81" t="n">
        <v>0.024</v>
      </c>
      <c r="AB1727" s="81"/>
      <c r="AC1727" s="81"/>
      <c r="AD1727" s="81"/>
      <c r="AE1727" s="81"/>
      <c r="AF1727" s="81"/>
      <c r="AG1727" s="81"/>
      <c r="AH1727" s="81"/>
      <c r="AI1727" s="81"/>
      <c r="AJ1727" s="81"/>
      <c r="AK1727" s="81"/>
      <c r="AL1727" s="81"/>
      <c r="AM1727" s="81"/>
      <c r="AN1727" s="81"/>
      <c r="AO1727" s="81" t="str">
        <f aca="false">D1727</f>
        <v>Sanmina</v>
      </c>
      <c r="AP1727" s="1" t="s">
        <v>3124</v>
      </c>
      <c r="AQ1727" s="1"/>
      <c r="AR1727" s="1"/>
      <c r="AS1727" s="1"/>
      <c r="AT1727" s="1"/>
      <c r="AU1727" s="1"/>
      <c r="AV1727" s="1"/>
      <c r="AW1727" s="1"/>
      <c r="AX1727" s="1"/>
      <c r="AY1727" s="1"/>
      <c r="AZ1727" s="1"/>
      <c r="BA1727" s="1"/>
      <c r="BB1727" s="1"/>
      <c r="BC1727" s="1"/>
      <c r="BD1727" s="1"/>
      <c r="BE1727" s="1"/>
      <c r="BF1727" s="1" t="s">
        <v>14668</v>
      </c>
      <c r="BG1727" s="1" t="s">
        <v>183</v>
      </c>
      <c r="BH1727" s="1"/>
      <c r="BI1727" s="1"/>
    </row>
    <row r="1728" customFormat="false" ht="12.75" hidden="false" customHeight="false" outlineLevel="0" collapsed="false">
      <c r="A1728" s="1" t="s">
        <v>5621</v>
      </c>
      <c r="B1728" s="1" t="s">
        <v>5622</v>
      </c>
      <c r="C1728" s="1" t="s">
        <v>177</v>
      </c>
      <c r="D1728" s="1" t="s">
        <v>1471</v>
      </c>
      <c r="E1728" s="1" t="s">
        <v>5623</v>
      </c>
      <c r="F1728" s="1" t="s">
        <v>5624</v>
      </c>
      <c r="G1728" s="1" t="n">
        <v>273</v>
      </c>
      <c r="H1728" s="1" t="n">
        <v>3000</v>
      </c>
      <c r="I1728" s="101" t="s">
        <v>180</v>
      </c>
      <c r="J1728" s="1"/>
      <c r="K1728" s="1" t="n">
        <f aca="false">IFERROR(VLOOKUP(A1728,'[2]Pivot HorizontalMRP'!$A$4:$B$2689,2,0),0)</f>
        <v>0</v>
      </c>
      <c r="L1728" s="1" t="n">
        <f aca="false">IFERROR(VLOOKUP(A1728,'[2]Pivot HorizontalMRP'!$A$4:$C$2689,3,0),0)</f>
        <v>30029</v>
      </c>
      <c r="M1728" s="1" t="n">
        <f aca="false">IFERROR(VLOOKUP(A1728,'[2]Pivot HorizontalMRP'!$A$4:$D$2689,0.4,0),0)</f>
        <v>0</v>
      </c>
      <c r="N1728" s="1" t="n">
        <f aca="false">IFERROR(VLOOKUP(A1728,'[2]Pivot HorizontalMRP'!$A$4:$E$2689,5,0),0)</f>
        <v>6000</v>
      </c>
      <c r="O1728" s="1" t="n">
        <f aca="false">K1728+L1728</f>
        <v>30029</v>
      </c>
      <c r="P1728" s="1" t="n">
        <f aca="false">K1728+L1728+M1728+N1728</f>
        <v>36029</v>
      </c>
      <c r="Q1728" s="1" t="n">
        <f aca="false">IFERROR(VLOOKUP(A1728,'[2]Pivot HorizontalMRP'!$A$4:$F$2689,6,0),0)</f>
        <v>20298</v>
      </c>
      <c r="R1728" s="1" t="n">
        <f aca="false">IFERROR(VLOOKUP(A1728,'[2]Pivot HorizontalMRP'!$A$4:$G$2689,7,0),0)</f>
        <v>10354</v>
      </c>
      <c r="S1728" s="1" t="n">
        <f aca="false">IFERROR(VLOOKUP(A1728,'[2]Pivot HorizontalMRP'!$A$4:$H$2689,8,0),0)</f>
        <v>10823</v>
      </c>
      <c r="T1728" s="1" t="n">
        <f aca="false">IFERROR(VLOOKUP(A1728,'[2]Pivot HorizontalMRP'!$A$4:$I$2689,9,0),0)</f>
        <v>6880</v>
      </c>
      <c r="U1728" s="1" t="n">
        <f aca="false">IF(I1728="delivery",O1728-SUM(Q1728+R1728),IF(I1728="PO",P1728-SUM(Q1728:R1728)))</f>
        <v>-623</v>
      </c>
      <c r="V1728" s="81" t="n">
        <v>0.0099</v>
      </c>
      <c r="W1728" s="81"/>
      <c r="X1728" s="81" t="n">
        <f aca="false">W1728-V1728</f>
        <v>-0.0099</v>
      </c>
      <c r="Y1728" s="81"/>
      <c r="Z1728" s="81"/>
      <c r="AA1728" s="81" t="n">
        <v>0.0098</v>
      </c>
      <c r="AB1728" s="81"/>
      <c r="AC1728" s="81"/>
      <c r="AD1728" s="81"/>
      <c r="AE1728" s="81"/>
      <c r="AF1728" s="81"/>
      <c r="AG1728" s="81"/>
      <c r="AH1728" s="81"/>
      <c r="AI1728" s="81"/>
      <c r="AJ1728" s="81"/>
      <c r="AK1728" s="81"/>
      <c r="AL1728" s="81"/>
      <c r="AM1728" s="81"/>
      <c r="AN1728" s="81"/>
      <c r="AO1728" s="81" t="str">
        <f aca="false">D1728</f>
        <v>Sanmina</v>
      </c>
      <c r="AP1728" s="1" t="s">
        <v>3124</v>
      </c>
      <c r="AQ1728" s="1"/>
      <c r="AR1728" s="1"/>
      <c r="AS1728" s="1"/>
      <c r="AT1728" s="1"/>
      <c r="AU1728" s="1"/>
      <c r="AV1728" s="1"/>
      <c r="AW1728" s="1"/>
      <c r="AX1728" s="1"/>
      <c r="AY1728" s="1"/>
      <c r="AZ1728" s="1"/>
      <c r="BA1728" s="1"/>
      <c r="BB1728" s="1"/>
      <c r="BC1728" s="1"/>
      <c r="BD1728" s="1"/>
      <c r="BE1728" s="1"/>
      <c r="BF1728" s="1" t="s">
        <v>14668</v>
      </c>
      <c r="BG1728" s="1" t="s">
        <v>183</v>
      </c>
      <c r="BH1728" s="1"/>
      <c r="BI1728" s="1"/>
    </row>
    <row r="1729" customFormat="false" ht="12.75" hidden="false" customHeight="false" outlineLevel="0" collapsed="false">
      <c r="A1729" s="1" t="s">
        <v>5625</v>
      </c>
      <c r="B1729" s="1" t="s">
        <v>5626</v>
      </c>
      <c r="C1729" s="1" t="s">
        <v>177</v>
      </c>
      <c r="D1729" s="1" t="s">
        <v>1471</v>
      </c>
      <c r="E1729" s="1" t="s">
        <v>16193</v>
      </c>
      <c r="F1729" s="1" t="s">
        <v>5628</v>
      </c>
      <c r="G1729" s="1" t="n">
        <v>183</v>
      </c>
      <c r="H1729" s="1" t="n">
        <v>3000</v>
      </c>
      <c r="I1729" s="101" t="s">
        <v>180</v>
      </c>
      <c r="J1729" s="1"/>
      <c r="K1729" s="1" t="n">
        <f aca="false">IFERROR(VLOOKUP(A1729,'[2]Pivot HorizontalMRP'!$A$4:$B$2689,2,0),0)</f>
        <v>0</v>
      </c>
      <c r="L1729" s="1" t="n">
        <f aca="false">IFERROR(VLOOKUP(A1729,'[2]Pivot HorizontalMRP'!$A$4:$C$2689,3,0),0)</f>
        <v>42257</v>
      </c>
      <c r="M1729" s="1" t="n">
        <f aca="false">IFERROR(VLOOKUP(A1729,'[2]Pivot HorizontalMRP'!$A$4:$D$2689,0.4,0),0)</f>
        <v>0</v>
      </c>
      <c r="N1729" s="1" t="n">
        <f aca="false">IFERROR(VLOOKUP(A1729,'[2]Pivot HorizontalMRP'!$A$4:$E$2689,5,0),0)</f>
        <v>24000</v>
      </c>
      <c r="O1729" s="1" t="n">
        <f aca="false">K1729+L1729</f>
        <v>42257</v>
      </c>
      <c r="P1729" s="1" t="n">
        <f aca="false">K1729+L1729+M1729+N1729</f>
        <v>66257</v>
      </c>
      <c r="Q1729" s="1" t="n">
        <f aca="false">IFERROR(VLOOKUP(A1729,'[2]Pivot HorizontalMRP'!$A$4:$F$2689,6,0),0)</f>
        <v>25603</v>
      </c>
      <c r="R1729" s="1" t="n">
        <f aca="false">IFERROR(VLOOKUP(A1729,'[2]Pivot HorizontalMRP'!$A$4:$G$2689,7,0),0)</f>
        <v>27009</v>
      </c>
      <c r="S1729" s="1" t="n">
        <f aca="false">IFERROR(VLOOKUP(A1729,'[2]Pivot HorizontalMRP'!$A$4:$H$2689,8,0),0)</f>
        <v>27545</v>
      </c>
      <c r="T1729" s="1" t="n">
        <f aca="false">IFERROR(VLOOKUP(A1729,'[2]Pivot HorizontalMRP'!$A$4:$I$2689,9,0),0)</f>
        <v>14215</v>
      </c>
      <c r="U1729" s="1" t="n">
        <f aca="false">IF(I1729="delivery",O1729-SUM(Q1729+R1729),IF(I1729="PO",P1729-SUM(Q1729:R1729)))</f>
        <v>-10355</v>
      </c>
      <c r="V1729" s="81" t="n">
        <v>0.0093</v>
      </c>
      <c r="W1729" s="81"/>
      <c r="X1729" s="81" t="n">
        <f aca="false">W1729-V1729</f>
        <v>-0.0093</v>
      </c>
      <c r="Y1729" s="81"/>
      <c r="Z1729" s="81"/>
      <c r="AA1729" s="81" t="n">
        <v>0.0093</v>
      </c>
      <c r="AB1729" s="81"/>
      <c r="AC1729" s="81"/>
      <c r="AD1729" s="81"/>
      <c r="AE1729" s="81"/>
      <c r="AF1729" s="81"/>
      <c r="AG1729" s="81"/>
      <c r="AH1729" s="81"/>
      <c r="AI1729" s="81"/>
      <c r="AJ1729" s="81"/>
      <c r="AK1729" s="81"/>
      <c r="AL1729" s="81"/>
      <c r="AM1729" s="81"/>
      <c r="AN1729" s="81"/>
      <c r="AO1729" s="81" t="str">
        <f aca="false">D1729</f>
        <v>Sanmina</v>
      </c>
      <c r="AP1729" s="1" t="s">
        <v>3124</v>
      </c>
      <c r="AQ1729" s="1"/>
      <c r="AR1729" s="1"/>
      <c r="AS1729" s="1"/>
      <c r="AT1729" s="1"/>
      <c r="AU1729" s="1"/>
      <c r="AV1729" s="1"/>
      <c r="AW1729" s="1"/>
      <c r="AX1729" s="1"/>
      <c r="AY1729" s="1"/>
      <c r="AZ1729" s="1"/>
      <c r="BA1729" s="1"/>
      <c r="BB1729" s="1"/>
      <c r="BC1729" s="1"/>
      <c r="BD1729" s="1"/>
      <c r="BE1729" s="1"/>
      <c r="BF1729" s="1" t="s">
        <v>14668</v>
      </c>
      <c r="BG1729" s="1" t="s">
        <v>183</v>
      </c>
      <c r="BH1729" s="1"/>
      <c r="BI1729" s="1"/>
    </row>
    <row r="1730" customFormat="false" ht="12.75" hidden="false" customHeight="false" outlineLevel="0" collapsed="false">
      <c r="A1730" s="1" t="s">
        <v>5629</v>
      </c>
      <c r="B1730" s="1" t="s">
        <v>5630</v>
      </c>
      <c r="C1730" s="1" t="s">
        <v>177</v>
      </c>
      <c r="D1730" s="1" t="s">
        <v>1471</v>
      </c>
      <c r="E1730" s="1" t="s">
        <v>5631</v>
      </c>
      <c r="F1730" s="1" t="s">
        <v>5632</v>
      </c>
      <c r="G1730" s="1" t="n">
        <v>43</v>
      </c>
      <c r="H1730" s="1" t="n">
        <v>20000</v>
      </c>
      <c r="I1730" s="101" t="s">
        <v>188</v>
      </c>
      <c r="J1730" s="1"/>
      <c r="K1730" s="1" t="n">
        <f aca="false">IFERROR(VLOOKUP(A1730,'[2]Pivot HorizontalMRP'!$A$4:$B$2689,2,0),0)</f>
        <v>0</v>
      </c>
      <c r="L1730" s="1" t="n">
        <f aca="false">IFERROR(VLOOKUP(A1730,'[2]Pivot HorizontalMRP'!$A$4:$C$2689,3,0),0)</f>
        <v>16957</v>
      </c>
      <c r="M1730" s="1" t="n">
        <f aca="false">IFERROR(VLOOKUP(A1730,'[2]Pivot HorizontalMRP'!$A$4:$D$2689,0.4,0),0)</f>
        <v>0</v>
      </c>
      <c r="N1730" s="1" t="n">
        <f aca="false">IFERROR(VLOOKUP(A1730,'[2]Pivot HorizontalMRP'!$A$4:$E$2689,5,0),0)</f>
        <v>0</v>
      </c>
      <c r="O1730" s="1" t="n">
        <f aca="false">K1730+L1730</f>
        <v>16957</v>
      </c>
      <c r="P1730" s="1" t="n">
        <f aca="false">K1730+L1730+M1730+N1730</f>
        <v>16957</v>
      </c>
      <c r="Q1730" s="1" t="n">
        <f aca="false">IFERROR(VLOOKUP(A1730,'[2]Pivot HorizontalMRP'!$A$4:$F$2689,6,0),0)</f>
        <v>20910</v>
      </c>
      <c r="R1730" s="1" t="n">
        <f aca="false">IFERROR(VLOOKUP(A1730,'[2]Pivot HorizontalMRP'!$A$4:$G$2689,7,0),0)</f>
        <v>21630</v>
      </c>
      <c r="S1730" s="1" t="n">
        <f aca="false">IFERROR(VLOOKUP(A1730,'[2]Pivot HorizontalMRP'!$A$4:$H$2689,8,0),0)</f>
        <v>18345</v>
      </c>
      <c r="T1730" s="1" t="n">
        <f aca="false">IFERROR(VLOOKUP(A1730,'[2]Pivot HorizontalMRP'!$A$4:$I$2689,9,0),0)</f>
        <v>11294</v>
      </c>
      <c r="U1730" s="1" t="n">
        <f aca="false">IF(I1730="delivery",O1730-SUM(Q1730+R1730),IF(I1730="PO",P1730-SUM(Q1730:R1730)))</f>
        <v>-25583</v>
      </c>
      <c r="V1730" s="81" t="n">
        <v>0.092</v>
      </c>
      <c r="W1730" s="81"/>
      <c r="X1730" s="81" t="n">
        <f aca="false">W1730-V1730</f>
        <v>-0.092</v>
      </c>
      <c r="Y1730" s="81"/>
      <c r="Z1730" s="81"/>
      <c r="AA1730" s="81" t="n">
        <v>0.0885</v>
      </c>
      <c r="AB1730" s="81"/>
      <c r="AC1730" s="81"/>
      <c r="AD1730" s="81"/>
      <c r="AE1730" s="81"/>
      <c r="AF1730" s="81"/>
      <c r="AG1730" s="81"/>
      <c r="AH1730" s="81"/>
      <c r="AI1730" s="81"/>
      <c r="AJ1730" s="81"/>
      <c r="AK1730" s="81"/>
      <c r="AL1730" s="81"/>
      <c r="AM1730" s="81"/>
      <c r="AN1730" s="81"/>
      <c r="AO1730" s="81" t="str">
        <f aca="false">D1730</f>
        <v>Sanmina</v>
      </c>
      <c r="AP1730" s="1" t="s">
        <v>3124</v>
      </c>
      <c r="AQ1730" s="1"/>
      <c r="AR1730" s="1"/>
      <c r="AS1730" s="1"/>
      <c r="AT1730" s="1"/>
      <c r="AU1730" s="1"/>
      <c r="AV1730" s="1"/>
      <c r="AW1730" s="1"/>
      <c r="AX1730" s="1"/>
      <c r="AY1730" s="1"/>
      <c r="AZ1730" s="1"/>
      <c r="BA1730" s="1"/>
      <c r="BB1730" s="1"/>
      <c r="BC1730" s="1"/>
      <c r="BD1730" s="1"/>
      <c r="BE1730" s="1"/>
      <c r="BF1730" s="1" t="s">
        <v>14668</v>
      </c>
      <c r="BG1730" s="1" t="s">
        <v>183</v>
      </c>
      <c r="BH1730" s="1"/>
      <c r="BI1730" s="1"/>
    </row>
    <row r="1731" customFormat="false" ht="12.75" hidden="false" customHeight="false" outlineLevel="0" collapsed="false">
      <c r="A1731" s="1" t="s">
        <v>5633</v>
      </c>
      <c r="B1731" s="1" t="s">
        <v>5634</v>
      </c>
      <c r="C1731" s="1" t="s">
        <v>177</v>
      </c>
      <c r="D1731" s="1" t="s">
        <v>1471</v>
      </c>
      <c r="E1731" s="1" t="s">
        <v>16194</v>
      </c>
      <c r="F1731" s="1" t="s">
        <v>5636</v>
      </c>
      <c r="G1731" s="1" t="n">
        <v>163</v>
      </c>
      <c r="H1731" s="1" t="n">
        <v>5000</v>
      </c>
      <c r="I1731" s="101" t="s">
        <v>180</v>
      </c>
      <c r="J1731" s="1"/>
      <c r="K1731" s="1" t="n">
        <f aca="false">IFERROR(VLOOKUP(A1731,'[2]Pivot HorizontalMRP'!$A$4:$B$2689,2,0),0)</f>
        <v>0</v>
      </c>
      <c r="L1731" s="1" t="n">
        <f aca="false">IFERROR(VLOOKUP(A1731,'[2]Pivot HorizontalMRP'!$A$4:$C$2689,3,0),0)</f>
        <v>100882</v>
      </c>
      <c r="M1731" s="1" t="n">
        <f aca="false">IFERROR(VLOOKUP(A1731,'[2]Pivot HorizontalMRP'!$A$4:$D$2689,0.4,0),0)</f>
        <v>0</v>
      </c>
      <c r="N1731" s="1" t="n">
        <f aca="false">IFERROR(VLOOKUP(A1731,'[2]Pivot HorizontalMRP'!$A$4:$E$2689,5,0),0)</f>
        <v>103800</v>
      </c>
      <c r="O1731" s="1" t="n">
        <f aca="false">K1731+L1731</f>
        <v>100882</v>
      </c>
      <c r="P1731" s="1" t="n">
        <f aca="false">K1731+L1731+M1731+N1731</f>
        <v>204682</v>
      </c>
      <c r="Q1731" s="1" t="n">
        <f aca="false">IFERROR(VLOOKUP(A1731,'[2]Pivot HorizontalMRP'!$A$4:$F$2689,6,0),0)</f>
        <v>129777</v>
      </c>
      <c r="R1731" s="1" t="n">
        <f aca="false">IFERROR(VLOOKUP(A1731,'[2]Pivot HorizontalMRP'!$A$4:$G$2689,7,0),0)</f>
        <v>99989</v>
      </c>
      <c r="S1731" s="1" t="n">
        <f aca="false">IFERROR(VLOOKUP(A1731,'[2]Pivot HorizontalMRP'!$A$4:$H$2689,8,0),0)</f>
        <v>99990</v>
      </c>
      <c r="T1731" s="1" t="n">
        <f aca="false">IFERROR(VLOOKUP(A1731,'[2]Pivot HorizontalMRP'!$A$4:$I$2689,9,0),0)</f>
        <v>58753</v>
      </c>
      <c r="U1731" s="1" t="n">
        <f aca="false">IF(I1731="delivery",O1731-SUM(Q1731+R1731),IF(I1731="PO",P1731-SUM(Q1731:R1731)))</f>
        <v>-128884</v>
      </c>
      <c r="V1731" s="81" t="n">
        <v>0.051</v>
      </c>
      <c r="W1731" s="81"/>
      <c r="X1731" s="81" t="n">
        <f aca="false">W1731-V1731</f>
        <v>-0.051</v>
      </c>
      <c r="Y1731" s="81"/>
      <c r="Z1731" s="81"/>
      <c r="AA1731" s="81" t="n">
        <v>0.0505</v>
      </c>
      <c r="AB1731" s="81"/>
      <c r="AC1731" s="81"/>
      <c r="AD1731" s="81"/>
      <c r="AE1731" s="81"/>
      <c r="AF1731" s="81"/>
      <c r="AG1731" s="81"/>
      <c r="AH1731" s="81"/>
      <c r="AI1731" s="81"/>
      <c r="AJ1731" s="81"/>
      <c r="AK1731" s="81"/>
      <c r="AL1731" s="81"/>
      <c r="AM1731" s="81"/>
      <c r="AN1731" s="81"/>
      <c r="AO1731" s="81" t="str">
        <f aca="false">D1731</f>
        <v>Sanmina</v>
      </c>
      <c r="AP1731" s="1" t="s">
        <v>3124</v>
      </c>
      <c r="AQ1731" s="1"/>
      <c r="AR1731" s="1"/>
      <c r="AS1731" s="1"/>
      <c r="AT1731" s="1"/>
      <c r="AU1731" s="1"/>
      <c r="AV1731" s="1"/>
      <c r="AW1731" s="1"/>
      <c r="AX1731" s="1"/>
      <c r="AY1731" s="1"/>
      <c r="AZ1731" s="1"/>
      <c r="BA1731" s="1"/>
      <c r="BB1731" s="1"/>
      <c r="BC1731" s="1"/>
      <c r="BD1731" s="1"/>
      <c r="BE1731" s="1"/>
      <c r="BF1731" s="1" t="s">
        <v>14668</v>
      </c>
      <c r="BG1731" s="1" t="s">
        <v>183</v>
      </c>
      <c r="BH1731" s="1"/>
      <c r="BI1731" s="1"/>
    </row>
    <row r="1732" customFormat="false" ht="12.75" hidden="false" customHeight="false" outlineLevel="0" collapsed="false">
      <c r="A1732" s="1" t="s">
        <v>5637</v>
      </c>
      <c r="B1732" s="1" t="s">
        <v>5638</v>
      </c>
      <c r="C1732" s="1" t="s">
        <v>177</v>
      </c>
      <c r="D1732" s="1" t="s">
        <v>1471</v>
      </c>
      <c r="E1732" s="1" t="s">
        <v>16195</v>
      </c>
      <c r="F1732" s="1" t="s">
        <v>5640</v>
      </c>
      <c r="G1732" s="1" t="n">
        <v>93</v>
      </c>
      <c r="H1732" s="1" t="n">
        <v>9000</v>
      </c>
      <c r="I1732" s="101" t="s">
        <v>180</v>
      </c>
      <c r="J1732" s="1"/>
      <c r="K1732" s="1" t="n">
        <f aca="false">IFERROR(VLOOKUP(A1732,'[2]Pivot HorizontalMRP'!$A$4:$B$2689,2,0),0)</f>
        <v>0</v>
      </c>
      <c r="L1732" s="1" t="n">
        <f aca="false">IFERROR(VLOOKUP(A1732,'[2]Pivot HorizontalMRP'!$A$4:$C$2689,3,0),0)</f>
        <v>20497</v>
      </c>
      <c r="M1732" s="1" t="n">
        <f aca="false">IFERROR(VLOOKUP(A1732,'[2]Pivot HorizontalMRP'!$A$4:$D$2689,0.4,0),0)</f>
        <v>0</v>
      </c>
      <c r="N1732" s="1" t="n">
        <f aca="false">IFERROR(VLOOKUP(A1732,'[2]Pivot HorizontalMRP'!$A$4:$E$2689,5,0),0)</f>
        <v>15000</v>
      </c>
      <c r="O1732" s="1" t="n">
        <f aca="false">K1732+L1732</f>
        <v>20497</v>
      </c>
      <c r="P1732" s="1" t="n">
        <f aca="false">K1732+L1732+M1732+N1732</f>
        <v>35497</v>
      </c>
      <c r="Q1732" s="1" t="n">
        <f aca="false">IFERROR(VLOOKUP(A1732,'[2]Pivot HorizontalMRP'!$A$4:$F$2689,6,0),0)</f>
        <v>7862</v>
      </c>
      <c r="R1732" s="1" t="n">
        <f aca="false">IFERROR(VLOOKUP(A1732,'[2]Pivot HorizontalMRP'!$A$4:$G$2689,7,0),0)</f>
        <v>7165</v>
      </c>
      <c r="S1732" s="1" t="n">
        <f aca="false">IFERROR(VLOOKUP(A1732,'[2]Pivot HorizontalMRP'!$A$4:$H$2689,8,0),0)</f>
        <v>7062</v>
      </c>
      <c r="T1732" s="1" t="n">
        <f aca="false">IFERROR(VLOOKUP(A1732,'[2]Pivot HorizontalMRP'!$A$4:$I$2689,9,0),0)</f>
        <v>3155</v>
      </c>
      <c r="U1732" s="1" t="n">
        <f aca="false">IF(I1732="delivery",O1732-SUM(Q1732+R1732),IF(I1732="PO",P1732-SUM(Q1732:R1732)))</f>
        <v>5470</v>
      </c>
      <c r="V1732" s="81" t="n">
        <v>0.0304</v>
      </c>
      <c r="W1732" s="81"/>
      <c r="X1732" s="81" t="n">
        <f aca="false">W1732-V1732</f>
        <v>-0.0304</v>
      </c>
      <c r="Y1732" s="81"/>
      <c r="Z1732" s="81"/>
      <c r="AA1732" s="81"/>
      <c r="AB1732" s="81"/>
      <c r="AC1732" s="81"/>
      <c r="AD1732" s="81"/>
      <c r="AE1732" s="81"/>
      <c r="AF1732" s="81"/>
      <c r="AG1732" s="81"/>
      <c r="AH1732" s="81"/>
      <c r="AI1732" s="81"/>
      <c r="AJ1732" s="81"/>
      <c r="AK1732" s="81"/>
      <c r="AL1732" s="81"/>
      <c r="AM1732" s="81"/>
      <c r="AN1732" s="81"/>
      <c r="AO1732" s="81" t="str">
        <f aca="false">D1732</f>
        <v>Sanmina</v>
      </c>
      <c r="AP1732" s="1" t="s">
        <v>3124</v>
      </c>
      <c r="AQ1732" s="1"/>
      <c r="AR1732" s="1"/>
      <c r="AS1732" s="1"/>
      <c r="AT1732" s="1"/>
      <c r="AU1732" s="1"/>
      <c r="AV1732" s="1"/>
      <c r="AW1732" s="1"/>
      <c r="AX1732" s="1"/>
      <c r="AY1732" s="1"/>
      <c r="AZ1732" s="1"/>
      <c r="BA1732" s="1"/>
      <c r="BB1732" s="1"/>
      <c r="BC1732" s="1"/>
      <c r="BD1732" s="1"/>
      <c r="BE1732" s="1"/>
      <c r="BF1732" s="1" t="s">
        <v>14668</v>
      </c>
      <c r="BG1732" s="1" t="s">
        <v>183</v>
      </c>
      <c r="BH1732" s="1"/>
      <c r="BI1732" s="1"/>
    </row>
    <row r="1733" customFormat="false" ht="12.75" hidden="false" customHeight="false" outlineLevel="0" collapsed="false">
      <c r="A1733" s="1" t="s">
        <v>5641</v>
      </c>
      <c r="B1733" s="1" t="s">
        <v>5642</v>
      </c>
      <c r="C1733" s="1" t="s">
        <v>177</v>
      </c>
      <c r="D1733" s="1" t="s">
        <v>1471</v>
      </c>
      <c r="E1733" s="1" t="s">
        <v>16196</v>
      </c>
      <c r="F1733" s="1" t="s">
        <v>5644</v>
      </c>
      <c r="G1733" s="1" t="n">
        <v>61</v>
      </c>
      <c r="H1733" s="1" t="n">
        <v>3000</v>
      </c>
      <c r="I1733" s="101" t="s">
        <v>180</v>
      </c>
      <c r="J1733" s="1"/>
      <c r="K1733" s="1" t="n">
        <f aca="false">IFERROR(VLOOKUP(A1733,'[2]Pivot HorizontalMRP'!$A$4:$B$2689,2,0),0)</f>
        <v>0</v>
      </c>
      <c r="L1733" s="1" t="n">
        <f aca="false">IFERROR(VLOOKUP(A1733,'[2]Pivot HorizontalMRP'!$A$4:$C$2689,3,0),0)</f>
        <v>1985</v>
      </c>
      <c r="M1733" s="1" t="n">
        <f aca="false">IFERROR(VLOOKUP(A1733,'[2]Pivot HorizontalMRP'!$A$4:$D$2689,0.4,0),0)</f>
        <v>0</v>
      </c>
      <c r="N1733" s="1" t="n">
        <f aca="false">IFERROR(VLOOKUP(A1733,'[2]Pivot HorizontalMRP'!$A$4:$E$2689,5,0),0)</f>
        <v>0</v>
      </c>
      <c r="O1733" s="1" t="n">
        <f aca="false">K1733+L1733</f>
        <v>1985</v>
      </c>
      <c r="P1733" s="1" t="n">
        <f aca="false">K1733+L1733+M1733+N1733</f>
        <v>1985</v>
      </c>
      <c r="Q1733" s="1" t="n">
        <f aca="false">IFERROR(VLOOKUP(A1733,'[2]Pivot HorizontalMRP'!$A$4:$F$2689,6,0),0)</f>
        <v>102</v>
      </c>
      <c r="R1733" s="1" t="n">
        <f aca="false">IFERROR(VLOOKUP(A1733,'[2]Pivot HorizontalMRP'!$A$4:$G$2689,7,0),0)</f>
        <v>37</v>
      </c>
      <c r="S1733" s="1" t="n">
        <f aca="false">IFERROR(VLOOKUP(A1733,'[2]Pivot HorizontalMRP'!$A$4:$H$2689,8,0),0)</f>
        <v>48</v>
      </c>
      <c r="T1733" s="1" t="n">
        <f aca="false">IFERROR(VLOOKUP(A1733,'[2]Pivot HorizontalMRP'!$A$4:$I$2689,9,0),0)</f>
        <v>26</v>
      </c>
      <c r="U1733" s="1" t="n">
        <f aca="false">IF(I1733="delivery",O1733-SUM(Q1733+R1733),IF(I1733="PO",P1733-SUM(Q1733:R1733)))</f>
        <v>1846</v>
      </c>
      <c r="V1733" s="81" t="n">
        <v>0.0215</v>
      </c>
      <c r="W1733" s="81"/>
      <c r="X1733" s="81" t="n">
        <f aca="false">W1733-V1733</f>
        <v>-0.0215</v>
      </c>
      <c r="Y1733" s="81"/>
      <c r="Z1733" s="81"/>
      <c r="AA1733" s="81"/>
      <c r="AB1733" s="81"/>
      <c r="AC1733" s="81"/>
      <c r="AD1733" s="81"/>
      <c r="AE1733" s="81"/>
      <c r="AF1733" s="81"/>
      <c r="AG1733" s="81"/>
      <c r="AH1733" s="81"/>
      <c r="AI1733" s="81"/>
      <c r="AJ1733" s="81"/>
      <c r="AK1733" s="81"/>
      <c r="AL1733" s="81"/>
      <c r="AM1733" s="81"/>
      <c r="AN1733" s="81"/>
      <c r="AO1733" s="81" t="str">
        <f aca="false">D1733</f>
        <v>Sanmina</v>
      </c>
      <c r="AP1733" s="1" t="s">
        <v>3124</v>
      </c>
      <c r="AQ1733" s="1"/>
      <c r="AR1733" s="1"/>
      <c r="AS1733" s="1"/>
      <c r="AT1733" s="1"/>
      <c r="AU1733" s="1"/>
      <c r="AV1733" s="1"/>
      <c r="AW1733" s="1"/>
      <c r="AX1733" s="1"/>
      <c r="AY1733" s="1"/>
      <c r="AZ1733" s="1"/>
      <c r="BA1733" s="1"/>
      <c r="BB1733" s="1"/>
      <c r="BC1733" s="1"/>
      <c r="BD1733" s="1"/>
      <c r="BE1733" s="1"/>
      <c r="BF1733" s="1" t="s">
        <v>14668</v>
      </c>
      <c r="BG1733" s="1" t="s">
        <v>183</v>
      </c>
      <c r="BH1733" s="1"/>
      <c r="BI1733" s="1"/>
    </row>
    <row r="1734" customFormat="false" ht="12.75" hidden="false" customHeight="false" outlineLevel="0" collapsed="false">
      <c r="A1734" s="1" t="s">
        <v>5645</v>
      </c>
      <c r="B1734" s="1" t="s">
        <v>5646</v>
      </c>
      <c r="C1734" s="1" t="s">
        <v>177</v>
      </c>
      <c r="D1734" s="1" t="s">
        <v>1471</v>
      </c>
      <c r="E1734" s="1" t="s">
        <v>16189</v>
      </c>
      <c r="F1734" s="1" t="s">
        <v>5647</v>
      </c>
      <c r="G1734" s="1" t="n">
        <v>48</v>
      </c>
      <c r="H1734" s="1" t="n">
        <v>6000</v>
      </c>
      <c r="I1734" s="101" t="s">
        <v>180</v>
      </c>
      <c r="J1734" s="1"/>
      <c r="K1734" s="1" t="n">
        <f aca="false">IFERROR(VLOOKUP(A1734,'[2]Pivot HorizontalMRP'!$A$4:$B$2689,2,0),0)</f>
        <v>0</v>
      </c>
      <c r="L1734" s="1" t="n">
        <f aca="false">IFERROR(VLOOKUP(A1734,'[2]Pivot HorizontalMRP'!$A$4:$C$2689,3,0),0)</f>
        <v>5827</v>
      </c>
      <c r="M1734" s="1" t="n">
        <f aca="false">IFERROR(VLOOKUP(A1734,'[2]Pivot HorizontalMRP'!$A$4:$D$2689,0.4,0),0)</f>
        <v>0</v>
      </c>
      <c r="N1734" s="1" t="n">
        <f aca="false">IFERROR(VLOOKUP(A1734,'[2]Pivot HorizontalMRP'!$A$4:$E$2689,5,0),0)</f>
        <v>0</v>
      </c>
      <c r="O1734" s="1" t="n">
        <f aca="false">K1734+L1734</f>
        <v>5827</v>
      </c>
      <c r="P1734" s="1" t="n">
        <f aca="false">K1734+L1734+M1734+N1734</f>
        <v>5827</v>
      </c>
      <c r="Q1734" s="1" t="n">
        <f aca="false">IFERROR(VLOOKUP(A1734,'[2]Pivot HorizontalMRP'!$A$4:$F$2689,6,0),0)</f>
        <v>684</v>
      </c>
      <c r="R1734" s="1" t="n">
        <f aca="false">IFERROR(VLOOKUP(A1734,'[2]Pivot HorizontalMRP'!$A$4:$G$2689,7,0),0)</f>
        <v>614</v>
      </c>
      <c r="S1734" s="1" t="n">
        <f aca="false">IFERROR(VLOOKUP(A1734,'[2]Pivot HorizontalMRP'!$A$4:$H$2689,8,0),0)</f>
        <v>666</v>
      </c>
      <c r="T1734" s="1" t="n">
        <f aca="false">IFERROR(VLOOKUP(A1734,'[2]Pivot HorizontalMRP'!$A$4:$I$2689,9,0),0)</f>
        <v>276</v>
      </c>
      <c r="U1734" s="1" t="n">
        <f aca="false">IF(I1734="delivery",O1734-SUM(Q1734+R1734),IF(I1734="PO",P1734-SUM(Q1734:R1734)))</f>
        <v>4529</v>
      </c>
      <c r="V1734" s="81" t="n">
        <v>0.0579</v>
      </c>
      <c r="W1734" s="81"/>
      <c r="X1734" s="81" t="n">
        <f aca="false">W1734-V1734</f>
        <v>-0.0579</v>
      </c>
      <c r="Y1734" s="81"/>
      <c r="Z1734" s="81"/>
      <c r="AA1734" s="81"/>
      <c r="AB1734" s="81"/>
      <c r="AC1734" s="81"/>
      <c r="AD1734" s="81"/>
      <c r="AE1734" s="81"/>
      <c r="AF1734" s="81"/>
      <c r="AG1734" s="81"/>
      <c r="AH1734" s="81"/>
      <c r="AI1734" s="81"/>
      <c r="AJ1734" s="81"/>
      <c r="AK1734" s="81"/>
      <c r="AL1734" s="81"/>
      <c r="AM1734" s="81"/>
      <c r="AN1734" s="81"/>
      <c r="AO1734" s="81" t="str">
        <f aca="false">D1734</f>
        <v>Sanmina</v>
      </c>
      <c r="AP1734" s="1" t="s">
        <v>3124</v>
      </c>
      <c r="AQ1734" s="1"/>
      <c r="AR1734" s="1"/>
      <c r="AS1734" s="1"/>
      <c r="AT1734" s="1"/>
      <c r="AU1734" s="1"/>
      <c r="AV1734" s="1"/>
      <c r="AW1734" s="1"/>
      <c r="AX1734" s="1"/>
      <c r="AY1734" s="1"/>
      <c r="AZ1734" s="1"/>
      <c r="BA1734" s="1"/>
      <c r="BB1734" s="1"/>
      <c r="BC1734" s="1"/>
      <c r="BD1734" s="1"/>
      <c r="BE1734" s="1"/>
      <c r="BF1734" s="1" t="s">
        <v>14668</v>
      </c>
      <c r="BG1734" s="1" t="s">
        <v>183</v>
      </c>
      <c r="BH1734" s="1"/>
      <c r="BI1734" s="1"/>
    </row>
    <row r="1735" customFormat="false" ht="12.75" hidden="false" customHeight="false" outlineLevel="0" collapsed="false">
      <c r="A1735" s="1" t="s">
        <v>5648</v>
      </c>
      <c r="B1735" s="1" t="s">
        <v>5649</v>
      </c>
      <c r="C1735" s="1" t="s">
        <v>177</v>
      </c>
      <c r="D1735" s="1" t="s">
        <v>1471</v>
      </c>
      <c r="E1735" s="1" t="s">
        <v>16197</v>
      </c>
      <c r="F1735" s="1" t="s">
        <v>5651</v>
      </c>
      <c r="G1735" s="1" t="n">
        <v>121</v>
      </c>
      <c r="H1735" s="1" t="n">
        <v>3000</v>
      </c>
      <c r="I1735" s="101" t="s">
        <v>180</v>
      </c>
      <c r="J1735" s="1"/>
      <c r="K1735" s="1" t="n">
        <f aca="false">IFERROR(VLOOKUP(A1735,'[2]Pivot HorizontalMRP'!$A$4:$B$2689,2,0),0)</f>
        <v>0</v>
      </c>
      <c r="L1735" s="1" t="n">
        <f aca="false">IFERROR(VLOOKUP(A1735,'[2]Pivot HorizontalMRP'!$A$4:$C$2689,3,0),0)</f>
        <v>14167</v>
      </c>
      <c r="M1735" s="1" t="n">
        <f aca="false">IFERROR(VLOOKUP(A1735,'[2]Pivot HorizontalMRP'!$A$4:$D$2689,0.4,0),0)</f>
        <v>0</v>
      </c>
      <c r="N1735" s="1" t="n">
        <f aca="false">IFERROR(VLOOKUP(A1735,'[2]Pivot HorizontalMRP'!$A$4:$E$2689,5,0),0)</f>
        <v>36000</v>
      </c>
      <c r="O1735" s="1" t="n">
        <f aca="false">K1735+L1735</f>
        <v>14167</v>
      </c>
      <c r="P1735" s="1" t="n">
        <f aca="false">K1735+L1735+M1735+N1735</f>
        <v>50167</v>
      </c>
      <c r="Q1735" s="1" t="n">
        <f aca="false">IFERROR(VLOOKUP(A1735,'[2]Pivot HorizontalMRP'!$A$4:$F$2689,6,0),0)</f>
        <v>23161</v>
      </c>
      <c r="R1735" s="1" t="n">
        <f aca="false">IFERROR(VLOOKUP(A1735,'[2]Pivot HorizontalMRP'!$A$4:$G$2689,7,0),0)</f>
        <v>11634</v>
      </c>
      <c r="S1735" s="1" t="n">
        <f aca="false">IFERROR(VLOOKUP(A1735,'[2]Pivot HorizontalMRP'!$A$4:$H$2689,8,0),0)</f>
        <v>12034</v>
      </c>
      <c r="T1735" s="1" t="n">
        <f aca="false">IFERROR(VLOOKUP(A1735,'[2]Pivot HorizontalMRP'!$A$4:$I$2689,9,0),0)</f>
        <v>7148</v>
      </c>
      <c r="U1735" s="1" t="n">
        <f aca="false">IF(I1735="delivery",O1735-SUM(Q1735+R1735),IF(I1735="PO",P1735-SUM(Q1735:R1735)))</f>
        <v>-20628</v>
      </c>
      <c r="V1735" s="81" t="n">
        <v>0.0534</v>
      </c>
      <c r="W1735" s="81"/>
      <c r="X1735" s="81" t="n">
        <f aca="false">W1735-V1735</f>
        <v>-0.0534</v>
      </c>
      <c r="Y1735" s="81"/>
      <c r="Z1735" s="81"/>
      <c r="AA1735" s="81" t="n">
        <v>0.054</v>
      </c>
      <c r="AB1735" s="81"/>
      <c r="AC1735" s="81"/>
      <c r="AD1735" s="81"/>
      <c r="AE1735" s="81"/>
      <c r="AF1735" s="81"/>
      <c r="AG1735" s="81"/>
      <c r="AH1735" s="81"/>
      <c r="AI1735" s="81"/>
      <c r="AJ1735" s="81"/>
      <c r="AK1735" s="81"/>
      <c r="AL1735" s="81"/>
      <c r="AM1735" s="81"/>
      <c r="AN1735" s="81"/>
      <c r="AO1735" s="81" t="str">
        <f aca="false">D1735</f>
        <v>Sanmina</v>
      </c>
      <c r="AP1735" s="1" t="s">
        <v>3124</v>
      </c>
      <c r="AQ1735" s="1"/>
      <c r="AR1735" s="1"/>
      <c r="AS1735" s="1"/>
      <c r="AT1735" s="1"/>
      <c r="AU1735" s="1"/>
      <c r="AV1735" s="1"/>
      <c r="AW1735" s="1"/>
      <c r="AX1735" s="1"/>
      <c r="AY1735" s="1"/>
      <c r="AZ1735" s="1"/>
      <c r="BA1735" s="1"/>
      <c r="BB1735" s="1"/>
      <c r="BC1735" s="1"/>
      <c r="BD1735" s="1"/>
      <c r="BE1735" s="1"/>
      <c r="BF1735" s="1" t="s">
        <v>14668</v>
      </c>
      <c r="BG1735" s="1" t="s">
        <v>183</v>
      </c>
      <c r="BH1735" s="1"/>
      <c r="BI1735" s="1"/>
    </row>
    <row r="1736" customFormat="false" ht="12.75" hidden="false" customHeight="false" outlineLevel="0" collapsed="false">
      <c r="A1736" s="1" t="s">
        <v>5652</v>
      </c>
      <c r="B1736" s="1" t="s">
        <v>5653</v>
      </c>
      <c r="C1736" s="1" t="s">
        <v>177</v>
      </c>
      <c r="D1736" s="1" t="s">
        <v>1471</v>
      </c>
      <c r="E1736" s="1" t="s">
        <v>16198</v>
      </c>
      <c r="F1736" s="1" t="s">
        <v>5655</v>
      </c>
      <c r="G1736" s="1" t="n">
        <v>43</v>
      </c>
      <c r="H1736" s="1" t="n">
        <v>12000</v>
      </c>
      <c r="I1736" s="101" t="s">
        <v>180</v>
      </c>
      <c r="J1736" s="1"/>
      <c r="K1736" s="1" t="n">
        <f aca="false">IFERROR(VLOOKUP(A1736,'[2]Pivot HorizontalMRP'!$A$4:$B$2689,2,0),0)</f>
        <v>0</v>
      </c>
      <c r="L1736" s="1" t="n">
        <f aca="false">IFERROR(VLOOKUP(A1736,'[2]Pivot HorizontalMRP'!$A$4:$C$2689,3,0),0)</f>
        <v>20635</v>
      </c>
      <c r="M1736" s="1" t="n">
        <f aca="false">IFERROR(VLOOKUP(A1736,'[2]Pivot HorizontalMRP'!$A$4:$D$2689,0.4,0),0)</f>
        <v>0</v>
      </c>
      <c r="N1736" s="1" t="n">
        <f aca="false">IFERROR(VLOOKUP(A1736,'[2]Pivot HorizontalMRP'!$A$4:$E$2689,5,0),0)</f>
        <v>0</v>
      </c>
      <c r="O1736" s="1" t="n">
        <f aca="false">K1736+L1736</f>
        <v>20635</v>
      </c>
      <c r="P1736" s="1" t="n">
        <f aca="false">K1736+L1736+M1736+N1736</f>
        <v>20635</v>
      </c>
      <c r="Q1736" s="1" t="n">
        <f aca="false">IFERROR(VLOOKUP(A1736,'[2]Pivot HorizontalMRP'!$A$4:$F$2689,6,0),0)</f>
        <v>1591</v>
      </c>
      <c r="R1736" s="1" t="n">
        <f aca="false">IFERROR(VLOOKUP(A1736,'[2]Pivot HorizontalMRP'!$A$4:$G$2689,7,0),0)</f>
        <v>0</v>
      </c>
      <c r="S1736" s="1" t="n">
        <f aca="false">IFERROR(VLOOKUP(A1736,'[2]Pivot HorizontalMRP'!$A$4:$H$2689,8,0),0)</f>
        <v>0</v>
      </c>
      <c r="T1736" s="1" t="n">
        <f aca="false">IFERROR(VLOOKUP(A1736,'[2]Pivot HorizontalMRP'!$A$4:$I$2689,9,0),0)</f>
        <v>0</v>
      </c>
      <c r="U1736" s="1" t="n">
        <f aca="false">IF(I1736="delivery",O1736-SUM(Q1736+R1736),IF(I1736="PO",P1736-SUM(Q1736:R1736)))</f>
        <v>19044</v>
      </c>
      <c r="V1736" s="81" t="n">
        <v>0.0199</v>
      </c>
      <c r="W1736" s="81"/>
      <c r="X1736" s="81" t="n">
        <f aca="false">W1736-V1736</f>
        <v>-0.0199</v>
      </c>
      <c r="Y1736" s="81"/>
      <c r="Z1736" s="81"/>
      <c r="AA1736" s="81" t="n">
        <v>0.01874</v>
      </c>
      <c r="AB1736" s="81"/>
      <c r="AC1736" s="81"/>
      <c r="AD1736" s="81"/>
      <c r="AE1736" s="81"/>
      <c r="AF1736" s="81"/>
      <c r="AG1736" s="81"/>
      <c r="AH1736" s="81"/>
      <c r="AI1736" s="81"/>
      <c r="AJ1736" s="81"/>
      <c r="AK1736" s="81"/>
      <c r="AL1736" s="81"/>
      <c r="AM1736" s="81"/>
      <c r="AN1736" s="81"/>
      <c r="AO1736" s="81" t="str">
        <f aca="false">D1736</f>
        <v>Sanmina</v>
      </c>
      <c r="AP1736" s="1" t="s">
        <v>3124</v>
      </c>
      <c r="AQ1736" s="1"/>
      <c r="AR1736" s="1"/>
      <c r="AS1736" s="1"/>
      <c r="AT1736" s="1"/>
      <c r="AU1736" s="1"/>
      <c r="AV1736" s="1"/>
      <c r="AW1736" s="1"/>
      <c r="AX1736" s="1"/>
      <c r="AY1736" s="1"/>
      <c r="AZ1736" s="1"/>
      <c r="BA1736" s="1"/>
      <c r="BB1736" s="1"/>
      <c r="BC1736" s="1"/>
      <c r="BD1736" s="1"/>
      <c r="BE1736" s="1"/>
      <c r="BF1736" s="1" t="s">
        <v>14668</v>
      </c>
      <c r="BG1736" s="1" t="s">
        <v>183</v>
      </c>
      <c r="BH1736" s="1"/>
      <c r="BI1736" s="1"/>
    </row>
    <row r="1737" customFormat="false" ht="12.75" hidden="false" customHeight="false" outlineLevel="0" collapsed="false">
      <c r="A1737" s="1" t="s">
        <v>5656</v>
      </c>
      <c r="B1737" s="1" t="s">
        <v>5657</v>
      </c>
      <c r="C1737" s="1" t="s">
        <v>177</v>
      </c>
      <c r="D1737" s="1" t="s">
        <v>1471</v>
      </c>
      <c r="E1737" s="1" t="s">
        <v>5658</v>
      </c>
      <c r="F1737" s="1" t="s">
        <v>5659</v>
      </c>
      <c r="G1737" s="1" t="n">
        <v>78</v>
      </c>
      <c r="H1737" s="1" t="n">
        <v>3000</v>
      </c>
      <c r="I1737" s="101" t="s">
        <v>180</v>
      </c>
      <c r="J1737" s="1"/>
      <c r="K1737" s="1" t="n">
        <f aca="false">IFERROR(VLOOKUP(A1737,'[2]Pivot HorizontalMRP'!$A$4:$B$2689,2,0),0)</f>
        <v>0</v>
      </c>
      <c r="L1737" s="1" t="n">
        <f aca="false">IFERROR(VLOOKUP(A1737,'[2]Pivot HorizontalMRP'!$A$4:$C$2689,3,0),0)</f>
        <v>0</v>
      </c>
      <c r="M1737" s="1" t="n">
        <f aca="false">IFERROR(VLOOKUP(A1737,'[2]Pivot HorizontalMRP'!$A$4:$D$2689,0.4,0),0)</f>
        <v>0</v>
      </c>
      <c r="N1737" s="1" t="n">
        <f aca="false">IFERROR(VLOOKUP(A1737,'[2]Pivot HorizontalMRP'!$A$4:$E$2689,5,0),0)</f>
        <v>0</v>
      </c>
      <c r="O1737" s="1" t="n">
        <f aca="false">K1737+L1737</f>
        <v>0</v>
      </c>
      <c r="P1737" s="1" t="n">
        <f aca="false">K1737+L1737+M1737+N1737</f>
        <v>0</v>
      </c>
      <c r="Q1737" s="1" t="n">
        <f aca="false">IFERROR(VLOOKUP(A1737,'[2]Pivot HorizontalMRP'!$A$4:$F$2689,6,0),0)</f>
        <v>88</v>
      </c>
      <c r="R1737" s="1" t="n">
        <f aca="false">IFERROR(VLOOKUP(A1737,'[2]Pivot HorizontalMRP'!$A$4:$G$2689,7,0),0)</f>
        <v>664</v>
      </c>
      <c r="S1737" s="1" t="n">
        <f aca="false">IFERROR(VLOOKUP(A1737,'[2]Pivot HorizontalMRP'!$A$4:$H$2689,8,0),0)</f>
        <v>1792</v>
      </c>
      <c r="T1737" s="1" t="n">
        <f aca="false">IFERROR(VLOOKUP(A1737,'[2]Pivot HorizontalMRP'!$A$4:$I$2689,9,0),0)</f>
        <v>512</v>
      </c>
      <c r="U1737" s="1" t="n">
        <f aca="false">IF(I1737="delivery",O1737-SUM(Q1737+R1737),IF(I1737="PO",P1737-SUM(Q1737:R1737)))</f>
        <v>-752</v>
      </c>
      <c r="V1737" s="81" t="n">
        <v>0.0875</v>
      </c>
      <c r="W1737" s="81"/>
      <c r="X1737" s="81" t="n">
        <f aca="false">W1737-V1737</f>
        <v>-0.0875</v>
      </c>
      <c r="Y1737" s="81"/>
      <c r="Z1737" s="81"/>
      <c r="AA1737" s="81"/>
      <c r="AB1737" s="81"/>
      <c r="AC1737" s="81"/>
      <c r="AD1737" s="81"/>
      <c r="AE1737" s="81"/>
      <c r="AF1737" s="81"/>
      <c r="AG1737" s="81"/>
      <c r="AH1737" s="81"/>
      <c r="AI1737" s="81"/>
      <c r="AJ1737" s="81"/>
      <c r="AK1737" s="81"/>
      <c r="AL1737" s="81"/>
      <c r="AM1737" s="81"/>
      <c r="AN1737" s="81"/>
      <c r="AO1737" s="81" t="str">
        <f aca="false">D1737</f>
        <v>Sanmina</v>
      </c>
      <c r="AP1737" s="1" t="s">
        <v>3124</v>
      </c>
      <c r="AQ1737" s="1"/>
      <c r="AR1737" s="1"/>
      <c r="AS1737" s="1"/>
      <c r="AT1737" s="1"/>
      <c r="AU1737" s="1"/>
      <c r="AV1737" s="1"/>
      <c r="AW1737" s="1"/>
      <c r="AX1737" s="1"/>
      <c r="AY1737" s="1"/>
      <c r="AZ1737" s="1"/>
      <c r="BA1737" s="1"/>
      <c r="BB1737" s="1"/>
      <c r="BC1737" s="1"/>
      <c r="BD1737" s="1"/>
      <c r="BE1737" s="1"/>
      <c r="BF1737" s="1" t="s">
        <v>14668</v>
      </c>
      <c r="BG1737" s="1" t="s">
        <v>183</v>
      </c>
      <c r="BH1737" s="1"/>
      <c r="BI1737" s="1"/>
    </row>
    <row r="1738" customFormat="false" ht="12.75" hidden="false" customHeight="false" outlineLevel="0" collapsed="false">
      <c r="A1738" s="1" t="s">
        <v>5660</v>
      </c>
      <c r="B1738" s="1" t="s">
        <v>5661</v>
      </c>
      <c r="C1738" s="1" t="s">
        <v>177</v>
      </c>
      <c r="D1738" s="1" t="s">
        <v>1471</v>
      </c>
      <c r="E1738" s="1" t="s">
        <v>5662</v>
      </c>
      <c r="F1738" s="1" t="s">
        <v>5663</v>
      </c>
      <c r="G1738" s="1" t="n">
        <v>43</v>
      </c>
      <c r="H1738" s="1" t="n">
        <v>100000</v>
      </c>
      <c r="I1738" s="101" t="s">
        <v>188</v>
      </c>
      <c r="J1738" s="1"/>
      <c r="K1738" s="1" t="n">
        <f aca="false">IFERROR(VLOOKUP(A1738,'[2]Pivot HorizontalMRP'!$A$4:$B$2689,2,0),0)</f>
        <v>0</v>
      </c>
      <c r="L1738" s="1" t="n">
        <f aca="false">IFERROR(VLOOKUP(A1738,'[2]Pivot HorizontalMRP'!$A$4:$C$2689,3,0),0)</f>
        <v>35115</v>
      </c>
      <c r="M1738" s="1" t="n">
        <f aca="false">IFERROR(VLOOKUP(A1738,'[2]Pivot HorizontalMRP'!$A$4:$D$2689,0.4,0),0)</f>
        <v>0</v>
      </c>
      <c r="N1738" s="1" t="n">
        <f aca="false">IFERROR(VLOOKUP(A1738,'[2]Pivot HorizontalMRP'!$A$4:$E$2689,5,0),0)</f>
        <v>100000</v>
      </c>
      <c r="O1738" s="1" t="n">
        <f aca="false">K1738+L1738</f>
        <v>35115</v>
      </c>
      <c r="P1738" s="1" t="n">
        <f aca="false">K1738+L1738+M1738+N1738</f>
        <v>135115</v>
      </c>
      <c r="Q1738" s="1" t="n">
        <f aca="false">IFERROR(VLOOKUP(A1738,'[2]Pivot HorizontalMRP'!$A$4:$F$2689,6,0),0)</f>
        <v>152612</v>
      </c>
      <c r="R1738" s="1" t="n">
        <f aca="false">IFERROR(VLOOKUP(A1738,'[2]Pivot HorizontalMRP'!$A$4:$G$2689,7,0),0)</f>
        <v>226972</v>
      </c>
      <c r="S1738" s="1" t="n">
        <f aca="false">IFERROR(VLOOKUP(A1738,'[2]Pivot HorizontalMRP'!$A$4:$H$2689,8,0),0)</f>
        <v>144660</v>
      </c>
      <c r="T1738" s="1" t="n">
        <f aca="false">IFERROR(VLOOKUP(A1738,'[2]Pivot HorizontalMRP'!$A$4:$I$2689,9,0),0)</f>
        <v>100508</v>
      </c>
      <c r="U1738" s="1" t="n">
        <f aca="false">IF(I1738="delivery",O1738-SUM(Q1738+R1738),IF(I1738="PO",P1738-SUM(Q1738:R1738)))</f>
        <v>-244469</v>
      </c>
      <c r="V1738" s="81" t="n">
        <v>0.0696</v>
      </c>
      <c r="W1738" s="81"/>
      <c r="X1738" s="81" t="n">
        <f aca="false">W1738-V1738</f>
        <v>-0.0696</v>
      </c>
      <c r="Y1738" s="81"/>
      <c r="Z1738" s="81"/>
      <c r="AA1738" s="81" t="n">
        <v>0.0696</v>
      </c>
      <c r="AB1738" s="81"/>
      <c r="AC1738" s="81"/>
      <c r="AD1738" s="81"/>
      <c r="AE1738" s="81"/>
      <c r="AF1738" s="81"/>
      <c r="AG1738" s="81"/>
      <c r="AH1738" s="81"/>
      <c r="AI1738" s="81"/>
      <c r="AJ1738" s="81"/>
      <c r="AK1738" s="81"/>
      <c r="AL1738" s="81"/>
      <c r="AM1738" s="81"/>
      <c r="AN1738" s="81"/>
      <c r="AO1738" s="81" t="str">
        <f aca="false">D1738</f>
        <v>Sanmina</v>
      </c>
      <c r="AP1738" s="1" t="s">
        <v>3124</v>
      </c>
      <c r="AQ1738" s="1"/>
      <c r="AR1738" s="1"/>
      <c r="AS1738" s="1"/>
      <c r="AT1738" s="1"/>
      <c r="AU1738" s="1"/>
      <c r="AV1738" s="1"/>
      <c r="AW1738" s="1"/>
      <c r="AX1738" s="1"/>
      <c r="AY1738" s="1"/>
      <c r="AZ1738" s="1"/>
      <c r="BA1738" s="1"/>
      <c r="BB1738" s="1"/>
      <c r="BC1738" s="1"/>
      <c r="BD1738" s="1"/>
      <c r="BE1738" s="1"/>
      <c r="BF1738" s="1" t="s">
        <v>14668</v>
      </c>
      <c r="BG1738" s="1" t="s">
        <v>183</v>
      </c>
      <c r="BH1738" s="1"/>
      <c r="BI1738" s="1"/>
    </row>
    <row r="1739" customFormat="false" ht="12.75" hidden="false" customHeight="false" outlineLevel="0" collapsed="false">
      <c r="A1739" s="1" t="s">
        <v>5664</v>
      </c>
      <c r="B1739" s="1" t="s">
        <v>5665</v>
      </c>
      <c r="C1739" s="1" t="s">
        <v>177</v>
      </c>
      <c r="D1739" s="1" t="s">
        <v>1471</v>
      </c>
      <c r="E1739" s="1" t="s">
        <v>5666</v>
      </c>
      <c r="F1739" s="1" t="s">
        <v>5667</v>
      </c>
      <c r="G1739" s="1" t="n">
        <v>163</v>
      </c>
      <c r="H1739" s="1" t="n">
        <v>5000</v>
      </c>
      <c r="I1739" s="101" t="s">
        <v>180</v>
      </c>
      <c r="J1739" s="1"/>
      <c r="K1739" s="1" t="n">
        <f aca="false">IFERROR(VLOOKUP(A1739,'[2]Pivot HorizontalMRP'!$A$4:$B$2689,2,0),0)</f>
        <v>0</v>
      </c>
      <c r="L1739" s="1" t="n">
        <f aca="false">IFERROR(VLOOKUP(A1739,'[2]Pivot HorizontalMRP'!$A$4:$C$2689,3,0),0)</f>
        <v>9118</v>
      </c>
      <c r="M1739" s="1" t="n">
        <f aca="false">IFERROR(VLOOKUP(A1739,'[2]Pivot HorizontalMRP'!$A$4:$D$2689,0.4,0),0)</f>
        <v>0</v>
      </c>
      <c r="N1739" s="1" t="n">
        <f aca="false">IFERROR(VLOOKUP(A1739,'[2]Pivot HorizontalMRP'!$A$4:$E$2689,5,0),0)</f>
        <v>0</v>
      </c>
      <c r="O1739" s="1" t="n">
        <f aca="false">K1739+L1739</f>
        <v>9118</v>
      </c>
      <c r="P1739" s="1" t="n">
        <f aca="false">K1739+L1739+M1739+N1739</f>
        <v>9118</v>
      </c>
      <c r="Q1739" s="1" t="n">
        <f aca="false">IFERROR(VLOOKUP(A1739,'[2]Pivot HorizontalMRP'!$A$4:$F$2689,6,0),0)</f>
        <v>284</v>
      </c>
      <c r="R1739" s="1" t="n">
        <f aca="false">IFERROR(VLOOKUP(A1739,'[2]Pivot HorizontalMRP'!$A$4:$G$2689,7,0),0)</f>
        <v>0</v>
      </c>
      <c r="S1739" s="1" t="n">
        <f aca="false">IFERROR(VLOOKUP(A1739,'[2]Pivot HorizontalMRP'!$A$4:$H$2689,8,0),0)</f>
        <v>0</v>
      </c>
      <c r="T1739" s="1" t="n">
        <f aca="false">IFERROR(VLOOKUP(A1739,'[2]Pivot HorizontalMRP'!$A$4:$I$2689,9,0),0)</f>
        <v>0</v>
      </c>
      <c r="U1739" s="1" t="n">
        <f aca="false">IF(I1739="delivery",O1739-SUM(Q1739+R1739),IF(I1739="PO",P1739-SUM(Q1739:R1739)))</f>
        <v>8834</v>
      </c>
      <c r="V1739" s="81" t="n">
        <v>0.0465</v>
      </c>
      <c r="W1739" s="81"/>
      <c r="X1739" s="81" t="n">
        <f aca="false">W1739-V1739</f>
        <v>-0.0465</v>
      </c>
      <c r="Y1739" s="81"/>
      <c r="Z1739" s="81"/>
      <c r="AA1739" s="81"/>
      <c r="AB1739" s="81"/>
      <c r="AC1739" s="81"/>
      <c r="AD1739" s="81"/>
      <c r="AE1739" s="81"/>
      <c r="AF1739" s="81"/>
      <c r="AG1739" s="81"/>
      <c r="AH1739" s="81"/>
      <c r="AI1739" s="81"/>
      <c r="AJ1739" s="81"/>
      <c r="AK1739" s="81"/>
      <c r="AL1739" s="81"/>
      <c r="AM1739" s="81"/>
      <c r="AN1739" s="81"/>
      <c r="AO1739" s="81" t="str">
        <f aca="false">D1739</f>
        <v>Sanmina</v>
      </c>
      <c r="AP1739" s="1" t="s">
        <v>3124</v>
      </c>
      <c r="AQ1739" s="1"/>
      <c r="AR1739" s="1"/>
      <c r="AS1739" s="1"/>
      <c r="AT1739" s="1"/>
      <c r="AU1739" s="1"/>
      <c r="AV1739" s="1"/>
      <c r="AW1739" s="1"/>
      <c r="AX1739" s="1"/>
      <c r="AY1739" s="1"/>
      <c r="AZ1739" s="1"/>
      <c r="BA1739" s="1"/>
      <c r="BB1739" s="1"/>
      <c r="BC1739" s="1"/>
      <c r="BD1739" s="1"/>
      <c r="BE1739" s="1"/>
      <c r="BF1739" s="1" t="s">
        <v>14668</v>
      </c>
      <c r="BG1739" s="1" t="s">
        <v>183</v>
      </c>
      <c r="BH1739" s="1"/>
      <c r="BI1739" s="1"/>
    </row>
    <row r="1740" customFormat="false" ht="12.75" hidden="false" customHeight="false" outlineLevel="0" collapsed="false">
      <c r="A1740" s="1" t="s">
        <v>5668</v>
      </c>
      <c r="B1740" s="1" t="s">
        <v>5669</v>
      </c>
      <c r="C1740" s="1" t="s">
        <v>177</v>
      </c>
      <c r="D1740" s="1" t="s">
        <v>1471</v>
      </c>
      <c r="E1740" s="1" t="s">
        <v>5670</v>
      </c>
      <c r="F1740" s="1" t="s">
        <v>16199</v>
      </c>
      <c r="G1740" s="1" t="n">
        <v>53</v>
      </c>
      <c r="H1740" s="1" t="n">
        <v>18000</v>
      </c>
      <c r="I1740" s="101" t="s">
        <v>180</v>
      </c>
      <c r="J1740" s="1"/>
      <c r="K1740" s="1" t="n">
        <f aca="false">IFERROR(VLOOKUP(A1740,'[2]Pivot HorizontalMRP'!$A$4:$B$2689,2,0),0)</f>
        <v>0</v>
      </c>
      <c r="L1740" s="1" t="n">
        <f aca="false">IFERROR(VLOOKUP(A1740,'[2]Pivot HorizontalMRP'!$A$4:$C$2689,3,0),0)</f>
        <v>13802</v>
      </c>
      <c r="M1740" s="1" t="n">
        <f aca="false">IFERROR(VLOOKUP(A1740,'[2]Pivot HorizontalMRP'!$A$4:$D$2689,0.4,0),0)</f>
        <v>0</v>
      </c>
      <c r="N1740" s="1" t="n">
        <f aca="false">IFERROR(VLOOKUP(A1740,'[2]Pivot HorizontalMRP'!$A$4:$E$2689,5,0),0)</f>
        <v>0</v>
      </c>
      <c r="O1740" s="1" t="n">
        <f aca="false">K1740+L1740</f>
        <v>13802</v>
      </c>
      <c r="P1740" s="1" t="n">
        <f aca="false">K1740+L1740+M1740+N1740</f>
        <v>13802</v>
      </c>
      <c r="Q1740" s="1" t="n">
        <f aca="false">IFERROR(VLOOKUP(A1740,'[2]Pivot HorizontalMRP'!$A$4:$F$2689,6,0),0)</f>
        <v>84</v>
      </c>
      <c r="R1740" s="1" t="n">
        <f aca="false">IFERROR(VLOOKUP(A1740,'[2]Pivot HorizontalMRP'!$A$4:$G$2689,7,0),0)</f>
        <v>0</v>
      </c>
      <c r="S1740" s="1" t="n">
        <f aca="false">IFERROR(VLOOKUP(A1740,'[2]Pivot HorizontalMRP'!$A$4:$H$2689,8,0),0)</f>
        <v>0</v>
      </c>
      <c r="T1740" s="1" t="n">
        <f aca="false">IFERROR(VLOOKUP(A1740,'[2]Pivot HorizontalMRP'!$A$4:$I$2689,9,0),0)</f>
        <v>0</v>
      </c>
      <c r="U1740" s="1" t="n">
        <f aca="false">IF(I1740="delivery",O1740-SUM(Q1740+R1740),IF(I1740="PO",P1740-SUM(Q1740:R1740)))</f>
        <v>13718</v>
      </c>
      <c r="V1740" s="81" t="n">
        <v>0.109</v>
      </c>
      <c r="W1740" s="81"/>
      <c r="X1740" s="81" t="n">
        <f aca="false">W1740-V1740</f>
        <v>-0.109</v>
      </c>
      <c r="Y1740" s="81"/>
      <c r="Z1740" s="81"/>
      <c r="AA1740" s="81"/>
      <c r="AB1740" s="81"/>
      <c r="AC1740" s="81"/>
      <c r="AD1740" s="81"/>
      <c r="AE1740" s="81"/>
      <c r="AF1740" s="81"/>
      <c r="AG1740" s="81"/>
      <c r="AH1740" s="81"/>
      <c r="AI1740" s="81"/>
      <c r="AJ1740" s="81"/>
      <c r="AK1740" s="81"/>
      <c r="AL1740" s="81"/>
      <c r="AM1740" s="81"/>
      <c r="AN1740" s="81"/>
      <c r="AO1740" s="81" t="str">
        <f aca="false">D1740</f>
        <v>Sanmina</v>
      </c>
      <c r="AP1740" s="1" t="s">
        <v>3124</v>
      </c>
      <c r="AQ1740" s="1"/>
      <c r="AR1740" s="1"/>
      <c r="AS1740" s="1"/>
      <c r="AT1740" s="1"/>
      <c r="AU1740" s="1"/>
      <c r="AV1740" s="1"/>
      <c r="AW1740" s="1"/>
      <c r="AX1740" s="1"/>
      <c r="AY1740" s="1"/>
      <c r="AZ1740" s="1"/>
      <c r="BA1740" s="1"/>
      <c r="BB1740" s="1"/>
      <c r="BC1740" s="1"/>
      <c r="BD1740" s="1"/>
      <c r="BE1740" s="1"/>
      <c r="BF1740" s="1" t="s">
        <v>14668</v>
      </c>
      <c r="BG1740" s="1" t="s">
        <v>183</v>
      </c>
      <c r="BH1740" s="1"/>
      <c r="BI1740" s="1"/>
    </row>
    <row r="1741" customFormat="false" ht="12.75" hidden="false" customHeight="false" outlineLevel="0" collapsed="false">
      <c r="A1741" s="103" t="s">
        <v>16200</v>
      </c>
      <c r="B1741" s="104" t="s">
        <v>5669</v>
      </c>
      <c r="C1741" s="99" t="s">
        <v>177</v>
      </c>
      <c r="D1741" s="99" t="s">
        <v>1471</v>
      </c>
      <c r="E1741" s="99" t="s">
        <v>5670</v>
      </c>
      <c r="F1741" s="99" t="s">
        <v>16201</v>
      </c>
      <c r="G1741" s="99" t="n">
        <v>61</v>
      </c>
      <c r="H1741" s="99" t="n">
        <v>1</v>
      </c>
      <c r="I1741" s="99" t="s">
        <v>180</v>
      </c>
      <c r="K1741" s="1" t="n">
        <f aca="false">IFERROR(VLOOKUP(A1741,'[2]Pivot HorizontalMRP'!$A$4:$B$2689,2,0),0)</f>
        <v>0</v>
      </c>
      <c r="L1741" s="1" t="n">
        <f aca="false">IFERROR(VLOOKUP(A1741,'[2]Pivot HorizontalMRP'!$A$4:$C$2689,3,0),0)</f>
        <v>8386</v>
      </c>
      <c r="M1741" s="1" t="n">
        <f aca="false">IFERROR(VLOOKUP(A1741,'[2]Pivot HorizontalMRP'!$A$4:$D$2689,0.4,0),0)</f>
        <v>0</v>
      </c>
      <c r="N1741" s="1" t="n">
        <f aca="false">IFERROR(VLOOKUP(A1741,'[2]Pivot HorizontalMRP'!$A$4:$E$2689,5,0),0)</f>
        <v>0</v>
      </c>
      <c r="O1741" s="1" t="n">
        <f aca="false">K1741+L1741</f>
        <v>8386</v>
      </c>
      <c r="P1741" s="1" t="n">
        <f aca="false">K1741+L1741+M1741+N1741</f>
        <v>8386</v>
      </c>
      <c r="Q1741" s="1" t="n">
        <f aca="false">IFERROR(VLOOKUP(A1741,'[2]Pivot HorizontalMRP'!$A$4:$F$2689,6,0),0)</f>
        <v>0</v>
      </c>
      <c r="R1741" s="1" t="n">
        <f aca="false">IFERROR(VLOOKUP(A1741,'[2]Pivot HorizontalMRP'!$A$4:$G$2689,7,0),0)</f>
        <v>0</v>
      </c>
      <c r="S1741" s="1" t="n">
        <f aca="false">IFERROR(VLOOKUP(A1741,'[2]Pivot HorizontalMRP'!$A$4:$H$2689,8,0),0)</f>
        <v>0</v>
      </c>
      <c r="T1741" s="1" t="n">
        <f aca="false">IFERROR(VLOOKUP(A1741,'[2]Pivot HorizontalMRP'!$A$4:$I$2689,9,0),0)</f>
        <v>0</v>
      </c>
      <c r="U1741" s="1" t="n">
        <f aca="false">IF(I1741="delivery",O1741-SUM(Q1741+R1741),IF(I1741="PO",P1741-SUM(Q1741:R1741)))</f>
        <v>8386</v>
      </c>
      <c r="V1741" s="99" t="n">
        <v>0.04</v>
      </c>
      <c r="X1741" s="81" t="n">
        <f aca="false">W1741-V1741</f>
        <v>-0.04</v>
      </c>
      <c r="AA1741" s="81"/>
      <c r="AO1741" s="81" t="str">
        <f aca="false">D1741</f>
        <v>Sanmina</v>
      </c>
      <c r="AP1741" s="108" t="s">
        <v>3124</v>
      </c>
      <c r="BF1741" s="99" t="s">
        <v>11284</v>
      </c>
      <c r="BG1741" s="1" t="s">
        <v>183</v>
      </c>
    </row>
    <row r="1742" customFormat="false" ht="12.75" hidden="false" customHeight="false" outlineLevel="0" collapsed="false">
      <c r="A1742" s="1" t="s">
        <v>5672</v>
      </c>
      <c r="B1742" s="1" t="s">
        <v>5673</v>
      </c>
      <c r="C1742" s="1" t="s">
        <v>177</v>
      </c>
      <c r="D1742" s="1" t="s">
        <v>1471</v>
      </c>
      <c r="E1742" s="1" t="s">
        <v>5674</v>
      </c>
      <c r="F1742" s="1" t="s">
        <v>16202</v>
      </c>
      <c r="G1742" s="1" t="n">
        <v>78</v>
      </c>
      <c r="H1742" s="1" t="n">
        <v>1</v>
      </c>
      <c r="I1742" s="101" t="s">
        <v>188</v>
      </c>
      <c r="J1742" s="1"/>
      <c r="K1742" s="1" t="n">
        <f aca="false">IFERROR(VLOOKUP(A1742,'[2]Pivot HorizontalMRP'!$A$4:$B$2689,2,0),0)</f>
        <v>0</v>
      </c>
      <c r="L1742" s="1" t="n">
        <f aca="false">IFERROR(VLOOKUP(A1742,'[2]Pivot HorizontalMRP'!$A$4:$C$2689,3,0),0)</f>
        <v>17095</v>
      </c>
      <c r="M1742" s="1" t="n">
        <f aca="false">IFERROR(VLOOKUP(A1742,'[2]Pivot HorizontalMRP'!$A$4:$D$2689,0.4,0),0)</f>
        <v>0</v>
      </c>
      <c r="N1742" s="1" t="n">
        <f aca="false">IFERROR(VLOOKUP(A1742,'[2]Pivot HorizontalMRP'!$A$4:$E$2689,5,0),0)</f>
        <v>0</v>
      </c>
      <c r="O1742" s="1" t="n">
        <f aca="false">K1742+L1742</f>
        <v>17095</v>
      </c>
      <c r="P1742" s="1" t="n">
        <f aca="false">K1742+L1742+M1742+N1742</f>
        <v>17095</v>
      </c>
      <c r="Q1742" s="1" t="n">
        <f aca="false">IFERROR(VLOOKUP(A1742,'[2]Pivot HorizontalMRP'!$A$4:$F$2689,6,0),0)</f>
        <v>252</v>
      </c>
      <c r="R1742" s="1" t="n">
        <f aca="false">IFERROR(VLOOKUP(A1742,'[2]Pivot HorizontalMRP'!$A$4:$G$2689,7,0),0)</f>
        <v>14024</v>
      </c>
      <c r="S1742" s="1" t="n">
        <f aca="false">IFERROR(VLOOKUP(A1742,'[2]Pivot HorizontalMRP'!$A$4:$H$2689,8,0),0)</f>
        <v>9048</v>
      </c>
      <c r="T1742" s="1" t="n">
        <f aca="false">IFERROR(VLOOKUP(A1742,'[2]Pivot HorizontalMRP'!$A$4:$I$2689,9,0),0)</f>
        <v>6460</v>
      </c>
      <c r="U1742" s="1" t="n">
        <f aca="false">IF(I1742="delivery",O1742-SUM(Q1742+R1742),IF(I1742="PO",P1742-SUM(Q1742:R1742)))</f>
        <v>2819</v>
      </c>
      <c r="V1742" s="81" t="n">
        <v>0.085</v>
      </c>
      <c r="W1742" s="81"/>
      <c r="X1742" s="81" t="n">
        <f aca="false">W1742-V1742</f>
        <v>-0.085</v>
      </c>
      <c r="Y1742" s="81"/>
      <c r="Z1742" s="81"/>
      <c r="AA1742" s="81" t="n">
        <v>0.083</v>
      </c>
      <c r="AB1742" s="81"/>
      <c r="AC1742" s="81"/>
      <c r="AD1742" s="81"/>
      <c r="AE1742" s="81"/>
      <c r="AF1742" s="81"/>
      <c r="AG1742" s="81"/>
      <c r="AH1742" s="81"/>
      <c r="AI1742" s="81"/>
      <c r="AJ1742" s="81"/>
      <c r="AK1742" s="81"/>
      <c r="AL1742" s="81"/>
      <c r="AM1742" s="81"/>
      <c r="AN1742" s="81"/>
      <c r="AO1742" s="81" t="str">
        <f aca="false">D1742</f>
        <v>Sanmina</v>
      </c>
      <c r="AP1742" s="1" t="s">
        <v>3124</v>
      </c>
      <c r="AQ1742" s="1"/>
      <c r="AR1742" s="1"/>
      <c r="AS1742" s="1"/>
      <c r="AT1742" s="1"/>
      <c r="AU1742" s="1"/>
      <c r="AV1742" s="1"/>
      <c r="AW1742" s="1"/>
      <c r="AX1742" s="1"/>
      <c r="AY1742" s="1"/>
      <c r="AZ1742" s="1"/>
      <c r="BA1742" s="1"/>
      <c r="BB1742" s="1"/>
      <c r="BC1742" s="1"/>
      <c r="BD1742" s="1"/>
      <c r="BE1742" s="1"/>
      <c r="BF1742" s="1" t="s">
        <v>14668</v>
      </c>
      <c r="BG1742" s="1" t="s">
        <v>183</v>
      </c>
      <c r="BH1742" s="1"/>
      <c r="BI1742" s="1"/>
    </row>
    <row r="1743" customFormat="false" ht="12.75" hidden="false" customHeight="false" outlineLevel="0" collapsed="false">
      <c r="A1743" s="1" t="s">
        <v>5676</v>
      </c>
      <c r="B1743" s="1" t="s">
        <v>5677</v>
      </c>
      <c r="C1743" s="1" t="s">
        <v>177</v>
      </c>
      <c r="D1743" s="1" t="s">
        <v>1471</v>
      </c>
      <c r="E1743" s="1" t="s">
        <v>5678</v>
      </c>
      <c r="F1743" s="1" t="s">
        <v>5679</v>
      </c>
      <c r="G1743" s="1" t="n">
        <v>76</v>
      </c>
      <c r="H1743" s="1" t="n">
        <v>3600</v>
      </c>
      <c r="I1743" s="101" t="s">
        <v>188</v>
      </c>
      <c r="J1743" s="1"/>
      <c r="K1743" s="1" t="n">
        <f aca="false">IFERROR(VLOOKUP(A1743,'[2]Pivot HorizontalMRP'!$A$4:$B$2689,2,0),0)</f>
        <v>0</v>
      </c>
      <c r="L1743" s="1" t="n">
        <f aca="false">IFERROR(VLOOKUP(A1743,'[2]Pivot HorizontalMRP'!$A$4:$C$2689,3,0),0)</f>
        <v>0</v>
      </c>
      <c r="M1743" s="1" t="n">
        <f aca="false">IFERROR(VLOOKUP(A1743,'[2]Pivot HorizontalMRP'!$A$4:$D$2689,0.4,0),0)</f>
        <v>0</v>
      </c>
      <c r="N1743" s="1" t="n">
        <f aca="false">IFERROR(VLOOKUP(A1743,'[2]Pivot HorizontalMRP'!$A$4:$E$2689,5,0),0)</f>
        <v>100000</v>
      </c>
      <c r="O1743" s="1" t="n">
        <f aca="false">K1743+L1743</f>
        <v>0</v>
      </c>
      <c r="P1743" s="1" t="n">
        <f aca="false">K1743+L1743+M1743+N1743</f>
        <v>100000</v>
      </c>
      <c r="Q1743" s="1" t="n">
        <f aca="false">IFERROR(VLOOKUP(A1743,'[2]Pivot HorizontalMRP'!$A$4:$F$2689,6,0),0)</f>
        <v>0</v>
      </c>
      <c r="R1743" s="1" t="n">
        <f aca="false">IFERROR(VLOOKUP(A1743,'[2]Pivot HorizontalMRP'!$A$4:$G$2689,7,0),0)</f>
        <v>151520</v>
      </c>
      <c r="S1743" s="1" t="n">
        <f aca="false">IFERROR(VLOOKUP(A1743,'[2]Pivot HorizontalMRP'!$A$4:$H$2689,8,0),0)</f>
        <v>94848</v>
      </c>
      <c r="T1743" s="1" t="n">
        <f aca="false">IFERROR(VLOOKUP(A1743,'[2]Pivot HorizontalMRP'!$A$4:$I$2689,9,0),0)</f>
        <v>69416</v>
      </c>
      <c r="U1743" s="1" t="n">
        <f aca="false">IF(I1743="delivery",O1743-SUM(Q1743+R1743),IF(I1743="PO",P1743-SUM(Q1743:R1743)))</f>
        <v>-51520</v>
      </c>
      <c r="V1743" s="81" t="n">
        <v>0.03829</v>
      </c>
      <c r="W1743" s="81"/>
      <c r="X1743" s="81" t="n">
        <f aca="false">W1743-V1743</f>
        <v>-0.03829</v>
      </c>
      <c r="Y1743" s="81"/>
      <c r="Z1743" s="81"/>
      <c r="AA1743" s="81"/>
      <c r="AB1743" s="81"/>
      <c r="AC1743" s="81"/>
      <c r="AD1743" s="81"/>
      <c r="AE1743" s="81"/>
      <c r="AF1743" s="81"/>
      <c r="AG1743" s="81"/>
      <c r="AH1743" s="81"/>
      <c r="AI1743" s="81"/>
      <c r="AJ1743" s="81"/>
      <c r="AK1743" s="81"/>
      <c r="AL1743" s="81"/>
      <c r="AM1743" s="81"/>
      <c r="AN1743" s="81"/>
      <c r="AO1743" s="81" t="str">
        <f aca="false">D1743</f>
        <v>Sanmina</v>
      </c>
      <c r="AP1743" s="1" t="s">
        <v>3124</v>
      </c>
      <c r="AQ1743" s="1"/>
      <c r="AR1743" s="1"/>
      <c r="AS1743" s="1"/>
      <c r="AT1743" s="1"/>
      <c r="AU1743" s="1"/>
      <c r="AV1743" s="1"/>
      <c r="AW1743" s="1"/>
      <c r="AX1743" s="1"/>
      <c r="AY1743" s="1"/>
      <c r="AZ1743" s="1"/>
      <c r="BA1743" s="1"/>
      <c r="BB1743" s="1"/>
      <c r="BC1743" s="1"/>
      <c r="BD1743" s="1"/>
      <c r="BE1743" s="1"/>
      <c r="BF1743" s="1" t="s">
        <v>14668</v>
      </c>
      <c r="BG1743" s="1" t="s">
        <v>183</v>
      </c>
      <c r="BH1743" s="1"/>
      <c r="BI1743" s="1"/>
    </row>
    <row r="1744" customFormat="false" ht="12.75" hidden="false" customHeight="false" outlineLevel="0" collapsed="false">
      <c r="A1744" s="103" t="s">
        <v>5680</v>
      </c>
      <c r="B1744" s="104" t="s">
        <v>5677</v>
      </c>
      <c r="C1744" s="99" t="s">
        <v>177</v>
      </c>
      <c r="D1744" s="99" t="s">
        <v>1471</v>
      </c>
      <c r="E1744" s="99" t="s">
        <v>5678</v>
      </c>
      <c r="F1744" s="99" t="s">
        <v>16203</v>
      </c>
      <c r="G1744" s="99" t="n">
        <v>53</v>
      </c>
      <c r="H1744" s="99" t="n">
        <v>1800</v>
      </c>
      <c r="I1744" s="99" t="s">
        <v>180</v>
      </c>
      <c r="K1744" s="1" t="n">
        <f aca="false">IFERROR(VLOOKUP(A1744,'[2]Pivot HorizontalMRP'!$A$4:$B$2689,2,0),0)</f>
        <v>0</v>
      </c>
      <c r="L1744" s="1" t="n">
        <f aca="false">IFERROR(VLOOKUP(A1744,'[2]Pivot HorizontalMRP'!$A$4:$C$2689,3,0),0)</f>
        <v>72000</v>
      </c>
      <c r="M1744" s="1" t="n">
        <f aca="false">IFERROR(VLOOKUP(A1744,'[2]Pivot HorizontalMRP'!$A$4:$D$2689,0.4,0),0)</f>
        <v>0</v>
      </c>
      <c r="N1744" s="1" t="n">
        <f aca="false">IFERROR(VLOOKUP(A1744,'[2]Pivot HorizontalMRP'!$A$4:$E$2689,5,0),0)</f>
        <v>0</v>
      </c>
      <c r="O1744" s="1" t="n">
        <f aca="false">K1744+L1744</f>
        <v>72000</v>
      </c>
      <c r="P1744" s="1" t="n">
        <f aca="false">K1744+L1744+M1744+N1744</f>
        <v>72000</v>
      </c>
      <c r="Q1744" s="1" t="n">
        <f aca="false">IFERROR(VLOOKUP(A1744,'[2]Pivot HorizontalMRP'!$A$4:$F$2689,6,0),0)</f>
        <v>0</v>
      </c>
      <c r="R1744" s="1" t="n">
        <f aca="false">IFERROR(VLOOKUP(A1744,'[2]Pivot HorizontalMRP'!$A$4:$G$2689,7,0),0)</f>
        <v>0</v>
      </c>
      <c r="S1744" s="1" t="n">
        <f aca="false">IFERROR(VLOOKUP(A1744,'[2]Pivot HorizontalMRP'!$A$4:$H$2689,8,0),0)</f>
        <v>0</v>
      </c>
      <c r="T1744" s="1" t="n">
        <f aca="false">IFERROR(VLOOKUP(A1744,'[2]Pivot HorizontalMRP'!$A$4:$I$2689,9,0),0)</f>
        <v>0</v>
      </c>
      <c r="U1744" s="1" t="n">
        <f aca="false">IF(I1744="delivery",O1744-SUM(Q1744+R1744),IF(I1744="PO",P1744-SUM(Q1744:R1744)))</f>
        <v>72000</v>
      </c>
      <c r="V1744" s="99" t="n">
        <v>0.252</v>
      </c>
      <c r="X1744" s="81" t="n">
        <f aca="false">W1744-V1744</f>
        <v>-0.252</v>
      </c>
      <c r="AA1744" s="81" t="n">
        <v>0.252</v>
      </c>
      <c r="AF1744" s="81"/>
      <c r="AO1744" s="81" t="str">
        <f aca="false">D1744</f>
        <v>Sanmina</v>
      </c>
      <c r="AP1744" s="99" t="s">
        <v>3124</v>
      </c>
      <c r="BF1744" s="99" t="s">
        <v>14668</v>
      </c>
      <c r="BG1744" s="1" t="s">
        <v>183</v>
      </c>
    </row>
    <row r="1745" customFormat="false" ht="12.75" hidden="false" customHeight="false" outlineLevel="0" collapsed="false">
      <c r="A1745" s="1" t="s">
        <v>5682</v>
      </c>
      <c r="B1745" s="1" t="s">
        <v>5683</v>
      </c>
      <c r="C1745" s="1" t="s">
        <v>177</v>
      </c>
      <c r="D1745" s="1" t="s">
        <v>1471</v>
      </c>
      <c r="E1745" s="1" t="s">
        <v>5684</v>
      </c>
      <c r="F1745" s="1" t="s">
        <v>5685</v>
      </c>
      <c r="G1745" s="1" t="n">
        <v>55</v>
      </c>
      <c r="H1745" s="1" t="n">
        <v>1</v>
      </c>
      <c r="I1745" s="101" t="s">
        <v>188</v>
      </c>
      <c r="J1745" s="1"/>
      <c r="K1745" s="1" t="n">
        <f aca="false">IFERROR(VLOOKUP(A1745,'[2]Pivot HorizontalMRP'!$A$4:$B$2689,2,0),0)</f>
        <v>0</v>
      </c>
      <c r="L1745" s="1" t="n">
        <f aca="false">IFERROR(VLOOKUP(A1745,'[2]Pivot HorizontalMRP'!$A$4:$C$2689,3,0),0)</f>
        <v>0</v>
      </c>
      <c r="M1745" s="1" t="n">
        <f aca="false">IFERROR(VLOOKUP(A1745,'[2]Pivot HorizontalMRP'!$A$4:$D$2689,0.4,0),0)</f>
        <v>0</v>
      </c>
      <c r="N1745" s="1" t="n">
        <f aca="false">IFERROR(VLOOKUP(A1745,'[2]Pivot HorizontalMRP'!$A$4:$E$2689,5,0),0)</f>
        <v>15000</v>
      </c>
      <c r="O1745" s="1" t="n">
        <f aca="false">K1745+L1745</f>
        <v>0</v>
      </c>
      <c r="P1745" s="1" t="n">
        <f aca="false">K1745+L1745+M1745+N1745</f>
        <v>15000</v>
      </c>
      <c r="Q1745" s="1" t="n">
        <f aca="false">IFERROR(VLOOKUP(A1745,'[2]Pivot HorizontalMRP'!$A$4:$F$2689,6,0),0)</f>
        <v>0</v>
      </c>
      <c r="R1745" s="1" t="n">
        <f aca="false">IFERROR(VLOOKUP(A1745,'[2]Pivot HorizontalMRP'!$A$4:$G$2689,7,0),0)</f>
        <v>151520</v>
      </c>
      <c r="S1745" s="1" t="n">
        <f aca="false">IFERROR(VLOOKUP(A1745,'[2]Pivot HorizontalMRP'!$A$4:$H$2689,8,0),0)</f>
        <v>94848</v>
      </c>
      <c r="T1745" s="1" t="n">
        <f aca="false">IFERROR(VLOOKUP(A1745,'[2]Pivot HorizontalMRP'!$A$4:$I$2689,9,0),0)</f>
        <v>69416</v>
      </c>
      <c r="U1745" s="1" t="n">
        <f aca="false">IF(I1745="delivery",O1745-SUM(Q1745+R1745),IF(I1745="PO",P1745-SUM(Q1745:R1745)))</f>
        <v>-136520</v>
      </c>
      <c r="V1745" s="81" t="n">
        <v>0.0137</v>
      </c>
      <c r="W1745" s="81"/>
      <c r="X1745" s="81" t="n">
        <f aca="false">W1745-V1745</f>
        <v>-0.0137</v>
      </c>
      <c r="Y1745" s="81"/>
      <c r="Z1745" s="81"/>
      <c r="AA1745" s="81"/>
      <c r="AB1745" s="81"/>
      <c r="AC1745" s="81"/>
      <c r="AD1745" s="81"/>
      <c r="AE1745" s="81"/>
      <c r="AF1745" s="81"/>
      <c r="AG1745" s="81"/>
      <c r="AH1745" s="81"/>
      <c r="AI1745" s="81"/>
      <c r="AJ1745" s="81"/>
      <c r="AK1745" s="81"/>
      <c r="AL1745" s="81"/>
      <c r="AM1745" s="81"/>
      <c r="AN1745" s="81"/>
      <c r="AO1745" s="81" t="str">
        <f aca="false">D1745</f>
        <v>Sanmina</v>
      </c>
      <c r="AP1745" s="1" t="s">
        <v>3124</v>
      </c>
      <c r="AQ1745" s="1"/>
      <c r="AR1745" s="1"/>
      <c r="AS1745" s="1"/>
      <c r="AT1745" s="1"/>
      <c r="AU1745" s="1"/>
      <c r="AV1745" s="1"/>
      <c r="AW1745" s="1"/>
      <c r="AX1745" s="1"/>
      <c r="AY1745" s="1"/>
      <c r="AZ1745" s="1"/>
      <c r="BA1745" s="1"/>
      <c r="BB1745" s="1"/>
      <c r="BC1745" s="1"/>
      <c r="BD1745" s="1"/>
      <c r="BE1745" s="1"/>
      <c r="BF1745" s="1" t="s">
        <v>14668</v>
      </c>
      <c r="BG1745" s="1" t="s">
        <v>183</v>
      </c>
      <c r="BH1745" s="1"/>
      <c r="BI1745" s="1"/>
    </row>
    <row r="1746" customFormat="false" ht="12.75" hidden="false" customHeight="false" outlineLevel="0" collapsed="false">
      <c r="A1746" s="1" t="s">
        <v>5692</v>
      </c>
      <c r="B1746" s="1" t="s">
        <v>5693</v>
      </c>
      <c r="C1746" s="1" t="s">
        <v>177</v>
      </c>
      <c r="D1746" s="1" t="s">
        <v>1471</v>
      </c>
      <c r="E1746" s="1" t="s">
        <v>16204</v>
      </c>
      <c r="F1746" s="1" t="s">
        <v>5695</v>
      </c>
      <c r="G1746" s="1" t="n">
        <v>86</v>
      </c>
      <c r="H1746" s="1" t="n">
        <v>6000</v>
      </c>
      <c r="I1746" s="101" t="s">
        <v>188</v>
      </c>
      <c r="J1746" s="1"/>
      <c r="K1746" s="1" t="n">
        <f aca="false">IFERROR(VLOOKUP(A1746,'[2]Pivot HorizontalMRP'!$A$4:$B$2689,2,0),0)</f>
        <v>0</v>
      </c>
      <c r="L1746" s="1" t="n">
        <f aca="false">IFERROR(VLOOKUP(A1746,'[2]Pivot HorizontalMRP'!$A$4:$C$2689,3,0),0)</f>
        <v>0</v>
      </c>
      <c r="M1746" s="1" t="n">
        <f aca="false">IFERROR(VLOOKUP(A1746,'[2]Pivot HorizontalMRP'!$A$4:$D$2689,0.4,0),0)</f>
        <v>0</v>
      </c>
      <c r="N1746" s="1" t="n">
        <f aca="false">IFERROR(VLOOKUP(A1746,'[2]Pivot HorizontalMRP'!$A$4:$E$2689,5,0),0)</f>
        <v>0</v>
      </c>
      <c r="O1746" s="1" t="n">
        <f aca="false">K1746+L1746</f>
        <v>0</v>
      </c>
      <c r="P1746" s="1" t="n">
        <f aca="false">K1746+L1746+M1746+N1746</f>
        <v>0</v>
      </c>
      <c r="Q1746" s="1" t="n">
        <f aca="false">IFERROR(VLOOKUP(A1746,'[2]Pivot HorizontalMRP'!$A$4:$F$2689,6,0),0)</f>
        <v>0</v>
      </c>
      <c r="R1746" s="1" t="n">
        <f aca="false">IFERROR(VLOOKUP(A1746,'[2]Pivot HorizontalMRP'!$A$4:$G$2689,7,0),0)</f>
        <v>500</v>
      </c>
      <c r="S1746" s="1" t="n">
        <f aca="false">IFERROR(VLOOKUP(A1746,'[2]Pivot HorizontalMRP'!$A$4:$H$2689,8,0),0)</f>
        <v>180</v>
      </c>
      <c r="T1746" s="1" t="n">
        <f aca="false">IFERROR(VLOOKUP(A1746,'[2]Pivot HorizontalMRP'!$A$4:$I$2689,9,0),0)</f>
        <v>120</v>
      </c>
      <c r="U1746" s="1" t="n">
        <f aca="false">IF(I1746="delivery",O1746-SUM(Q1746+R1746),IF(I1746="PO",P1746-SUM(Q1746:R1746)))</f>
        <v>-500</v>
      </c>
      <c r="V1746" s="81" t="n">
        <v>0.032</v>
      </c>
      <c r="W1746" s="81"/>
      <c r="X1746" s="81" t="n">
        <f aca="false">W1746-V1746</f>
        <v>-0.032</v>
      </c>
      <c r="Y1746" s="81"/>
      <c r="Z1746" s="81"/>
      <c r="AA1746" s="81"/>
      <c r="AB1746" s="81"/>
      <c r="AC1746" s="81"/>
      <c r="AD1746" s="81"/>
      <c r="AE1746" s="81"/>
      <c r="AF1746" s="81"/>
      <c r="AG1746" s="81"/>
      <c r="AH1746" s="81"/>
      <c r="AI1746" s="81"/>
      <c r="AJ1746" s="81"/>
      <c r="AK1746" s="81"/>
      <c r="AL1746" s="81"/>
      <c r="AM1746" s="81"/>
      <c r="AN1746" s="81"/>
      <c r="AO1746" s="81" t="str">
        <f aca="false">D1746</f>
        <v>Sanmina</v>
      </c>
      <c r="AP1746" s="1" t="s">
        <v>3124</v>
      </c>
      <c r="AQ1746" s="1"/>
      <c r="AR1746" s="1"/>
      <c r="AS1746" s="1"/>
      <c r="AT1746" s="1"/>
      <c r="AU1746" s="1"/>
      <c r="AV1746" s="1"/>
      <c r="AW1746" s="1"/>
      <c r="AX1746" s="1"/>
      <c r="AY1746" s="1"/>
      <c r="AZ1746" s="1"/>
      <c r="BA1746" s="1"/>
      <c r="BB1746" s="1"/>
      <c r="BC1746" s="1"/>
      <c r="BD1746" s="1"/>
      <c r="BE1746" s="1"/>
      <c r="BF1746" s="1" t="s">
        <v>14668</v>
      </c>
      <c r="BG1746" s="1" t="s">
        <v>183</v>
      </c>
      <c r="BH1746" s="1"/>
      <c r="BI1746" s="1"/>
    </row>
    <row r="1747" customFormat="false" ht="12.75" hidden="false" customHeight="false" outlineLevel="0" collapsed="false">
      <c r="A1747" s="1" t="s">
        <v>5698</v>
      </c>
      <c r="B1747" s="1" t="s">
        <v>5699</v>
      </c>
      <c r="C1747" s="1" t="s">
        <v>177</v>
      </c>
      <c r="D1747" s="1" t="s">
        <v>1471</v>
      </c>
      <c r="E1747" s="1" t="s">
        <v>5700</v>
      </c>
      <c r="F1747" s="1" t="s">
        <v>5701</v>
      </c>
      <c r="G1747" s="1" t="n">
        <v>166</v>
      </c>
      <c r="H1747" s="1" t="n">
        <v>12000</v>
      </c>
      <c r="I1747" s="101" t="s">
        <v>188</v>
      </c>
      <c r="J1747" s="1"/>
      <c r="K1747" s="1" t="n">
        <f aca="false">IFERROR(VLOOKUP(A1747,'[2]Pivot HorizontalMRP'!$A$4:$B$2689,2,0),0)</f>
        <v>0</v>
      </c>
      <c r="L1747" s="1" t="n">
        <f aca="false">IFERROR(VLOOKUP(A1747,'[2]Pivot HorizontalMRP'!$A$4:$C$2689,3,0),0)</f>
        <v>0</v>
      </c>
      <c r="M1747" s="1" t="n">
        <f aca="false">IFERROR(VLOOKUP(A1747,'[2]Pivot HorizontalMRP'!$A$4:$D$2689,0.4,0),0)</f>
        <v>0</v>
      </c>
      <c r="N1747" s="1" t="n">
        <f aca="false">IFERROR(VLOOKUP(A1747,'[2]Pivot HorizontalMRP'!$A$4:$E$2689,5,0),0)</f>
        <v>12000</v>
      </c>
      <c r="O1747" s="1" t="n">
        <f aca="false">K1747+L1747</f>
        <v>0</v>
      </c>
      <c r="P1747" s="1" t="n">
        <f aca="false">K1747+L1747+M1747+N1747</f>
        <v>12000</v>
      </c>
      <c r="Q1747" s="1" t="n">
        <f aca="false">IFERROR(VLOOKUP(A1747,'[2]Pivot HorizontalMRP'!$A$4:$F$2689,6,0),0)</f>
        <v>0</v>
      </c>
      <c r="R1747" s="1" t="n">
        <f aca="false">IFERROR(VLOOKUP(A1747,'[2]Pivot HorizontalMRP'!$A$4:$G$2689,7,0),0)</f>
        <v>1576</v>
      </c>
      <c r="S1747" s="1" t="n">
        <f aca="false">IFERROR(VLOOKUP(A1747,'[2]Pivot HorizontalMRP'!$A$4:$H$2689,8,0),0)</f>
        <v>987</v>
      </c>
      <c r="T1747" s="1" t="n">
        <f aca="false">IFERROR(VLOOKUP(A1747,'[2]Pivot HorizontalMRP'!$A$4:$I$2689,9,0),0)</f>
        <v>658</v>
      </c>
      <c r="U1747" s="1" t="n">
        <f aca="false">IF(I1747="delivery",O1747-SUM(Q1747+R1747),IF(I1747="PO",P1747-SUM(Q1747:R1747)))</f>
        <v>10424</v>
      </c>
      <c r="V1747" s="81" t="n">
        <v>0.014</v>
      </c>
      <c r="W1747" s="81"/>
      <c r="X1747" s="81" t="n">
        <f aca="false">W1747-V1747</f>
        <v>-0.014</v>
      </c>
      <c r="Y1747" s="81"/>
      <c r="Z1747" s="81"/>
      <c r="AA1747" s="81"/>
      <c r="AB1747" s="81"/>
      <c r="AC1747" s="81"/>
      <c r="AD1747" s="81"/>
      <c r="AE1747" s="81"/>
      <c r="AF1747" s="81"/>
      <c r="AG1747" s="81"/>
      <c r="AH1747" s="81"/>
      <c r="AI1747" s="81"/>
      <c r="AJ1747" s="81"/>
      <c r="AK1747" s="81"/>
      <c r="AL1747" s="81"/>
      <c r="AM1747" s="81"/>
      <c r="AN1747" s="81"/>
      <c r="AO1747" s="81" t="str">
        <f aca="false">D1747</f>
        <v>Sanmina</v>
      </c>
      <c r="AP1747" s="1" t="s">
        <v>3124</v>
      </c>
      <c r="AQ1747" s="1"/>
      <c r="AR1747" s="1"/>
      <c r="AS1747" s="1"/>
      <c r="AT1747" s="1"/>
      <c r="AU1747" s="1"/>
      <c r="AV1747" s="1"/>
      <c r="AW1747" s="1"/>
      <c r="AX1747" s="1"/>
      <c r="AY1747" s="1"/>
      <c r="AZ1747" s="1"/>
      <c r="BA1747" s="1"/>
      <c r="BB1747" s="1"/>
      <c r="BC1747" s="1"/>
      <c r="BD1747" s="1"/>
      <c r="BE1747" s="1"/>
      <c r="BF1747" s="1" t="s">
        <v>14668</v>
      </c>
      <c r="BG1747" s="1" t="s">
        <v>183</v>
      </c>
      <c r="BH1747" s="1"/>
      <c r="BI1747" s="1"/>
    </row>
    <row r="1748" customFormat="false" ht="12.75" hidden="false" customHeight="false" outlineLevel="0" collapsed="false">
      <c r="A1748" s="1" t="s">
        <v>6219</v>
      </c>
      <c r="B1748" s="1" t="s">
        <v>6220</v>
      </c>
      <c r="C1748" s="1" t="s">
        <v>177</v>
      </c>
      <c r="D1748" s="1" t="s">
        <v>1471</v>
      </c>
      <c r="E1748" s="1" t="s">
        <v>16205</v>
      </c>
      <c r="F1748" s="1" t="s">
        <v>6222</v>
      </c>
      <c r="G1748" s="1" t="n">
        <v>88</v>
      </c>
      <c r="H1748" s="1" t="n">
        <v>3000</v>
      </c>
      <c r="I1748" s="101" t="s">
        <v>180</v>
      </c>
      <c r="J1748" s="1"/>
      <c r="K1748" s="1" t="n">
        <f aca="false">IFERROR(VLOOKUP(A1748,'[2]Pivot HorizontalMRP'!$A$4:$B$2689,2,0),0)</f>
        <v>0</v>
      </c>
      <c r="L1748" s="1" t="n">
        <f aca="false">IFERROR(VLOOKUP(A1748,'[2]Pivot HorizontalMRP'!$A$4:$C$2689,3,0),0)</f>
        <v>2100</v>
      </c>
      <c r="M1748" s="1" t="n">
        <f aca="false">IFERROR(VLOOKUP(A1748,'[2]Pivot HorizontalMRP'!$A$4:$D$2689,0.4,0),0)</f>
        <v>0</v>
      </c>
      <c r="N1748" s="1" t="n">
        <f aca="false">IFERROR(VLOOKUP(A1748,'[2]Pivot HorizontalMRP'!$A$4:$E$2689,5,0),0)</f>
        <v>0</v>
      </c>
      <c r="O1748" s="1" t="n">
        <f aca="false">K1748+L1748</f>
        <v>2100</v>
      </c>
      <c r="P1748" s="1" t="n">
        <f aca="false">K1748+L1748+M1748+N1748</f>
        <v>2100</v>
      </c>
      <c r="Q1748" s="1" t="n">
        <f aca="false">IFERROR(VLOOKUP(A1748,'[2]Pivot HorizontalMRP'!$A$4:$F$2689,6,0),0)</f>
        <v>1289</v>
      </c>
      <c r="R1748" s="1" t="n">
        <f aca="false">IFERROR(VLOOKUP(A1748,'[2]Pivot HorizontalMRP'!$A$4:$G$2689,7,0),0)</f>
        <v>1631</v>
      </c>
      <c r="S1748" s="1" t="n">
        <f aca="false">IFERROR(VLOOKUP(A1748,'[2]Pivot HorizontalMRP'!$A$4:$H$2689,8,0),0)</f>
        <v>1701</v>
      </c>
      <c r="T1748" s="1" t="n">
        <f aca="false">IFERROR(VLOOKUP(A1748,'[2]Pivot HorizontalMRP'!$A$4:$I$2689,9,0),0)</f>
        <v>581</v>
      </c>
      <c r="U1748" s="1" t="n">
        <f aca="false">IF(I1748="delivery",O1748-SUM(Q1748+R1748),IF(I1748="PO",P1748-SUM(Q1748:R1748)))</f>
        <v>-820</v>
      </c>
      <c r="V1748" s="81" t="n">
        <v>0.0563</v>
      </c>
      <c r="W1748" s="81"/>
      <c r="X1748" s="81" t="n">
        <f aca="false">W1748-V1748</f>
        <v>-0.0563</v>
      </c>
      <c r="Y1748" s="81"/>
      <c r="Z1748" s="81"/>
      <c r="AA1748" s="81" t="n">
        <v>0.08</v>
      </c>
      <c r="AB1748" s="81"/>
      <c r="AC1748" s="81"/>
      <c r="AD1748" s="81"/>
      <c r="AE1748" s="81"/>
      <c r="AF1748" s="81"/>
      <c r="AG1748" s="81"/>
      <c r="AH1748" s="81"/>
      <c r="AI1748" s="81"/>
      <c r="AJ1748" s="81"/>
      <c r="AK1748" s="81"/>
      <c r="AL1748" s="81"/>
      <c r="AM1748" s="81"/>
      <c r="AN1748" s="81"/>
      <c r="AO1748" s="81" t="str">
        <f aca="false">D1748</f>
        <v>Sanmina</v>
      </c>
      <c r="AP1748" s="1" t="s">
        <v>3124</v>
      </c>
      <c r="AQ1748" s="1"/>
      <c r="AR1748" s="1"/>
      <c r="AS1748" s="1"/>
      <c r="AT1748" s="1"/>
      <c r="AU1748" s="1"/>
      <c r="AV1748" s="1"/>
      <c r="AW1748" s="1"/>
      <c r="AX1748" s="1"/>
      <c r="AY1748" s="1"/>
      <c r="AZ1748" s="1"/>
      <c r="BA1748" s="1"/>
      <c r="BB1748" s="1"/>
      <c r="BC1748" s="1"/>
      <c r="BD1748" s="1"/>
      <c r="BE1748" s="1"/>
      <c r="BF1748" s="1" t="s">
        <v>14668</v>
      </c>
      <c r="BG1748" s="1" t="s">
        <v>183</v>
      </c>
      <c r="BH1748" s="1"/>
      <c r="BI1748" s="1"/>
    </row>
    <row r="1749" customFormat="false" ht="12.75" hidden="false" customHeight="false" outlineLevel="0" collapsed="false">
      <c r="A1749" s="1" t="s">
        <v>6223</v>
      </c>
      <c r="B1749" s="1" t="s">
        <v>6224</v>
      </c>
      <c r="C1749" s="1" t="s">
        <v>177</v>
      </c>
      <c r="D1749" s="1" t="s">
        <v>1471</v>
      </c>
      <c r="E1749" s="1" t="s">
        <v>16206</v>
      </c>
      <c r="F1749" s="1" t="s">
        <v>6226</v>
      </c>
      <c r="G1749" s="1" t="n">
        <v>113</v>
      </c>
      <c r="H1749" s="1" t="n">
        <v>1000</v>
      </c>
      <c r="I1749" s="101" t="s">
        <v>180</v>
      </c>
      <c r="J1749" s="1"/>
      <c r="K1749" s="1" t="n">
        <f aca="false">IFERROR(VLOOKUP(A1749,'[2]Pivot HorizontalMRP'!$A$4:$B$2689,2,0),0)</f>
        <v>0</v>
      </c>
      <c r="L1749" s="1" t="n">
        <f aca="false">IFERROR(VLOOKUP(A1749,'[2]Pivot HorizontalMRP'!$A$4:$C$2689,3,0),0)</f>
        <v>3033</v>
      </c>
      <c r="M1749" s="1" t="n">
        <f aca="false">IFERROR(VLOOKUP(A1749,'[2]Pivot HorizontalMRP'!$A$4:$D$2689,0.4,0),0)</f>
        <v>0</v>
      </c>
      <c r="N1749" s="1" t="n">
        <f aca="false">IFERROR(VLOOKUP(A1749,'[2]Pivot HorizontalMRP'!$A$4:$E$2689,5,0),0)</f>
        <v>2000</v>
      </c>
      <c r="O1749" s="1" t="n">
        <f aca="false">K1749+L1749</f>
        <v>3033</v>
      </c>
      <c r="P1749" s="1" t="n">
        <f aca="false">K1749+L1749+M1749+N1749</f>
        <v>5033</v>
      </c>
      <c r="Q1749" s="1" t="n">
        <f aca="false">IFERROR(VLOOKUP(A1749,'[2]Pivot HorizontalMRP'!$A$4:$F$2689,6,0),0)</f>
        <v>667</v>
      </c>
      <c r="R1749" s="1" t="n">
        <f aca="false">IFERROR(VLOOKUP(A1749,'[2]Pivot HorizontalMRP'!$A$4:$G$2689,7,0),0)</f>
        <v>2960</v>
      </c>
      <c r="S1749" s="1" t="n">
        <f aca="false">IFERROR(VLOOKUP(A1749,'[2]Pivot HorizontalMRP'!$A$4:$H$2689,8,0),0)</f>
        <v>1550</v>
      </c>
      <c r="T1749" s="1" t="n">
        <f aca="false">IFERROR(VLOOKUP(A1749,'[2]Pivot HorizontalMRP'!$A$4:$I$2689,9,0),0)</f>
        <v>1272</v>
      </c>
      <c r="U1749" s="1" t="n">
        <f aca="false">IF(I1749="delivery",O1749-SUM(Q1749+R1749),IF(I1749="PO",P1749-SUM(Q1749:R1749)))</f>
        <v>-594</v>
      </c>
      <c r="V1749" s="81" t="n">
        <v>0.0595</v>
      </c>
      <c r="W1749" s="81"/>
      <c r="X1749" s="81" t="n">
        <f aca="false">W1749-V1749</f>
        <v>-0.0595</v>
      </c>
      <c r="Y1749" s="81"/>
      <c r="Z1749" s="81"/>
      <c r="AA1749" s="81" t="n">
        <v>0.14358</v>
      </c>
      <c r="AB1749" s="81"/>
      <c r="AC1749" s="81"/>
      <c r="AD1749" s="81"/>
      <c r="AE1749" s="81"/>
      <c r="AF1749" s="81"/>
      <c r="AG1749" s="81"/>
      <c r="AH1749" s="81"/>
      <c r="AI1749" s="81"/>
      <c r="AJ1749" s="81"/>
      <c r="AK1749" s="81"/>
      <c r="AL1749" s="81"/>
      <c r="AM1749" s="81"/>
      <c r="AN1749" s="81"/>
      <c r="AO1749" s="81" t="str">
        <f aca="false">D1749</f>
        <v>Sanmina</v>
      </c>
      <c r="AP1749" s="1" t="s">
        <v>3124</v>
      </c>
      <c r="AQ1749" s="1"/>
      <c r="AR1749" s="1"/>
      <c r="AS1749" s="1"/>
      <c r="AT1749" s="1"/>
      <c r="AU1749" s="1"/>
      <c r="AV1749" s="1"/>
      <c r="AW1749" s="1"/>
      <c r="AX1749" s="1"/>
      <c r="AY1749" s="1"/>
      <c r="AZ1749" s="1"/>
      <c r="BA1749" s="1"/>
      <c r="BB1749" s="1"/>
      <c r="BC1749" s="1"/>
      <c r="BD1749" s="1"/>
      <c r="BE1749" s="1"/>
      <c r="BF1749" s="1" t="s">
        <v>14668</v>
      </c>
      <c r="BG1749" s="1" t="s">
        <v>183</v>
      </c>
      <c r="BH1749" s="1"/>
      <c r="BI1749" s="1"/>
    </row>
    <row r="1750" customFormat="false" ht="12.75" hidden="false" customHeight="false" outlineLevel="0" collapsed="false">
      <c r="A1750" s="1" t="s">
        <v>6227</v>
      </c>
      <c r="B1750" s="1" t="s">
        <v>6228</v>
      </c>
      <c r="C1750" s="1" t="s">
        <v>177</v>
      </c>
      <c r="D1750" s="1" t="s">
        <v>1471</v>
      </c>
      <c r="E1750" s="1" t="s">
        <v>6229</v>
      </c>
      <c r="F1750" s="1" t="s">
        <v>6230</v>
      </c>
      <c r="G1750" s="1" t="n">
        <v>78</v>
      </c>
      <c r="H1750" s="1" t="n">
        <v>1000</v>
      </c>
      <c r="I1750" s="101" t="s">
        <v>180</v>
      </c>
      <c r="J1750" s="1"/>
      <c r="K1750" s="1" t="n">
        <f aca="false">IFERROR(VLOOKUP(A1750,'[2]Pivot HorizontalMRP'!$A$4:$B$2689,2,0),0)</f>
        <v>0</v>
      </c>
      <c r="L1750" s="1" t="n">
        <f aca="false">IFERROR(VLOOKUP(A1750,'[2]Pivot HorizontalMRP'!$A$4:$C$2689,3,0),0)</f>
        <v>45121</v>
      </c>
      <c r="M1750" s="1" t="n">
        <f aca="false">IFERROR(VLOOKUP(A1750,'[2]Pivot HorizontalMRP'!$A$4:$D$2689,0.4,0),0)</f>
        <v>0</v>
      </c>
      <c r="N1750" s="1" t="n">
        <f aca="false">IFERROR(VLOOKUP(A1750,'[2]Pivot HorizontalMRP'!$A$4:$E$2689,5,0),0)</f>
        <v>0</v>
      </c>
      <c r="O1750" s="1" t="n">
        <f aca="false">K1750+L1750</f>
        <v>45121</v>
      </c>
      <c r="P1750" s="1" t="n">
        <f aca="false">K1750+L1750+M1750+N1750</f>
        <v>45121</v>
      </c>
      <c r="Q1750" s="1" t="n">
        <f aca="false">IFERROR(VLOOKUP(A1750,'[2]Pivot HorizontalMRP'!$A$4:$F$2689,6,0),0)</f>
        <v>37807</v>
      </c>
      <c r="R1750" s="1" t="n">
        <f aca="false">IFERROR(VLOOKUP(A1750,'[2]Pivot HorizontalMRP'!$A$4:$G$2689,7,0),0)</f>
        <v>26884</v>
      </c>
      <c r="S1750" s="1" t="n">
        <f aca="false">IFERROR(VLOOKUP(A1750,'[2]Pivot HorizontalMRP'!$A$4:$H$2689,8,0),0)</f>
        <v>27212</v>
      </c>
      <c r="T1750" s="1" t="n">
        <f aca="false">IFERROR(VLOOKUP(A1750,'[2]Pivot HorizontalMRP'!$A$4:$I$2689,9,0),0)</f>
        <v>17669</v>
      </c>
      <c r="U1750" s="1" t="n">
        <f aca="false">IF(I1750="delivery",O1750-SUM(Q1750+R1750),IF(I1750="PO",P1750-SUM(Q1750:R1750)))</f>
        <v>-19570</v>
      </c>
      <c r="V1750" s="81" t="n">
        <v>0.089</v>
      </c>
      <c r="W1750" s="81"/>
      <c r="X1750" s="81" t="n">
        <f aca="false">W1750-V1750</f>
        <v>-0.089</v>
      </c>
      <c r="Y1750" s="81"/>
      <c r="Z1750" s="81"/>
      <c r="AA1750" s="81" t="n">
        <v>0.089</v>
      </c>
      <c r="AB1750" s="81"/>
      <c r="AC1750" s="81"/>
      <c r="AD1750" s="81"/>
      <c r="AE1750" s="81"/>
      <c r="AF1750" s="81"/>
      <c r="AG1750" s="81"/>
      <c r="AH1750" s="81"/>
      <c r="AI1750" s="81"/>
      <c r="AJ1750" s="81"/>
      <c r="AK1750" s="81"/>
      <c r="AL1750" s="81"/>
      <c r="AM1750" s="81"/>
      <c r="AN1750" s="81"/>
      <c r="AO1750" s="81" t="str">
        <f aca="false">D1750</f>
        <v>Sanmina</v>
      </c>
      <c r="AP1750" s="1" t="s">
        <v>3124</v>
      </c>
      <c r="AQ1750" s="1"/>
      <c r="AR1750" s="1"/>
      <c r="AS1750" s="1"/>
      <c r="AT1750" s="1"/>
      <c r="AU1750" s="1"/>
      <c r="AV1750" s="1"/>
      <c r="AW1750" s="1"/>
      <c r="AX1750" s="1"/>
      <c r="AY1750" s="1"/>
      <c r="AZ1750" s="1"/>
      <c r="BA1750" s="1"/>
      <c r="BB1750" s="1"/>
      <c r="BC1750" s="1"/>
      <c r="BD1750" s="1"/>
      <c r="BE1750" s="1"/>
      <c r="BF1750" s="1" t="s">
        <v>14668</v>
      </c>
      <c r="BG1750" s="1" t="s">
        <v>183</v>
      </c>
      <c r="BH1750" s="1"/>
      <c r="BI1750" s="1"/>
    </row>
    <row r="1751" customFormat="false" ht="12.75" hidden="false" customHeight="false" outlineLevel="0" collapsed="false">
      <c r="A1751" s="1" t="s">
        <v>6231</v>
      </c>
      <c r="B1751" s="1" t="s">
        <v>6232</v>
      </c>
      <c r="C1751" s="1" t="s">
        <v>177</v>
      </c>
      <c r="D1751" s="1" t="s">
        <v>1471</v>
      </c>
      <c r="E1751" s="1" t="s">
        <v>16207</v>
      </c>
      <c r="F1751" s="1" t="s">
        <v>6234</v>
      </c>
      <c r="G1751" s="1" t="n">
        <v>68</v>
      </c>
      <c r="H1751" s="1" t="n">
        <v>4000</v>
      </c>
      <c r="I1751" s="101" t="s">
        <v>180</v>
      </c>
      <c r="J1751" s="1"/>
      <c r="K1751" s="1" t="n">
        <f aca="false">IFERROR(VLOOKUP(A1751,'[2]Pivot HorizontalMRP'!$A$4:$B$2689,2,0),0)</f>
        <v>0</v>
      </c>
      <c r="L1751" s="1" t="n">
        <f aca="false">IFERROR(VLOOKUP(A1751,'[2]Pivot HorizontalMRP'!$A$4:$C$2689,3,0),0)</f>
        <v>12251</v>
      </c>
      <c r="M1751" s="1" t="n">
        <f aca="false">IFERROR(VLOOKUP(A1751,'[2]Pivot HorizontalMRP'!$A$4:$D$2689,0.4,0),0)</f>
        <v>0</v>
      </c>
      <c r="N1751" s="1" t="n">
        <f aca="false">IFERROR(VLOOKUP(A1751,'[2]Pivot HorizontalMRP'!$A$4:$E$2689,5,0),0)</f>
        <v>0</v>
      </c>
      <c r="O1751" s="1" t="n">
        <f aca="false">K1751+L1751</f>
        <v>12251</v>
      </c>
      <c r="P1751" s="1" t="n">
        <f aca="false">K1751+L1751+M1751+N1751</f>
        <v>12251</v>
      </c>
      <c r="Q1751" s="1" t="n">
        <f aca="false">IFERROR(VLOOKUP(A1751,'[2]Pivot HorizontalMRP'!$A$4:$F$2689,6,0),0)</f>
        <v>3161</v>
      </c>
      <c r="R1751" s="1" t="n">
        <f aca="false">IFERROR(VLOOKUP(A1751,'[2]Pivot HorizontalMRP'!$A$4:$G$2689,7,0),0)</f>
        <v>2028</v>
      </c>
      <c r="S1751" s="1" t="n">
        <f aca="false">IFERROR(VLOOKUP(A1751,'[2]Pivot HorizontalMRP'!$A$4:$H$2689,8,0),0)</f>
        <v>1548</v>
      </c>
      <c r="T1751" s="1" t="n">
        <f aca="false">IFERROR(VLOOKUP(A1751,'[2]Pivot HorizontalMRP'!$A$4:$I$2689,9,0),0)</f>
        <v>820</v>
      </c>
      <c r="U1751" s="1" t="n">
        <f aca="false">IF(I1751="delivery",O1751-SUM(Q1751+R1751),IF(I1751="PO",P1751-SUM(Q1751:R1751)))</f>
        <v>7062</v>
      </c>
      <c r="V1751" s="81" t="n">
        <v>0.06</v>
      </c>
      <c r="W1751" s="81"/>
      <c r="X1751" s="81" t="n">
        <f aca="false">W1751-V1751</f>
        <v>-0.06</v>
      </c>
      <c r="Y1751" s="81"/>
      <c r="Z1751" s="81"/>
      <c r="AA1751" s="81" t="n">
        <v>0.108</v>
      </c>
      <c r="AB1751" s="81"/>
      <c r="AC1751" s="81"/>
      <c r="AD1751" s="81"/>
      <c r="AE1751" s="81"/>
      <c r="AF1751" s="81"/>
      <c r="AG1751" s="81"/>
      <c r="AH1751" s="81"/>
      <c r="AI1751" s="81"/>
      <c r="AJ1751" s="81"/>
      <c r="AK1751" s="81"/>
      <c r="AL1751" s="81"/>
      <c r="AM1751" s="81"/>
      <c r="AN1751" s="81"/>
      <c r="AO1751" s="81" t="str">
        <f aca="false">D1751</f>
        <v>Sanmina</v>
      </c>
      <c r="AP1751" s="1" t="s">
        <v>3124</v>
      </c>
      <c r="AQ1751" s="1"/>
      <c r="AR1751" s="1"/>
      <c r="AS1751" s="1"/>
      <c r="AT1751" s="1"/>
      <c r="AU1751" s="1"/>
      <c r="AV1751" s="1"/>
      <c r="AW1751" s="1"/>
      <c r="AX1751" s="1"/>
      <c r="AY1751" s="1"/>
      <c r="AZ1751" s="1"/>
      <c r="BA1751" s="1"/>
      <c r="BB1751" s="1"/>
      <c r="BC1751" s="1"/>
      <c r="BD1751" s="1"/>
      <c r="BE1751" s="1"/>
      <c r="BF1751" s="1" t="s">
        <v>14668</v>
      </c>
      <c r="BG1751" s="1" t="s">
        <v>183</v>
      </c>
      <c r="BH1751" s="1"/>
      <c r="BI1751" s="1"/>
    </row>
    <row r="1752" customFormat="false" ht="12.75" hidden="false" customHeight="false" outlineLevel="0" collapsed="false">
      <c r="A1752" s="1" t="s">
        <v>6235</v>
      </c>
      <c r="B1752" s="1" t="s">
        <v>6236</v>
      </c>
      <c r="C1752" s="1" t="s">
        <v>177</v>
      </c>
      <c r="D1752" s="1" t="s">
        <v>1471</v>
      </c>
      <c r="E1752" s="1" t="s">
        <v>6237</v>
      </c>
      <c r="F1752" s="1" t="s">
        <v>6238</v>
      </c>
      <c r="G1752" s="1" t="n">
        <v>61</v>
      </c>
      <c r="H1752" s="1" t="n">
        <v>1500</v>
      </c>
      <c r="I1752" s="101" t="s">
        <v>180</v>
      </c>
      <c r="J1752" s="1"/>
      <c r="K1752" s="1" t="n">
        <f aca="false">IFERROR(VLOOKUP(A1752,'[2]Pivot HorizontalMRP'!$A$4:$B$2689,2,0),0)</f>
        <v>0</v>
      </c>
      <c r="L1752" s="1" t="n">
        <f aca="false">IFERROR(VLOOKUP(A1752,'[2]Pivot HorizontalMRP'!$A$4:$C$2689,3,0),0)</f>
        <v>16069</v>
      </c>
      <c r="M1752" s="1" t="n">
        <f aca="false">IFERROR(VLOOKUP(A1752,'[2]Pivot HorizontalMRP'!$A$4:$D$2689,0.4,0),0)</f>
        <v>0</v>
      </c>
      <c r="N1752" s="1" t="n">
        <f aca="false">IFERROR(VLOOKUP(A1752,'[2]Pivot HorizontalMRP'!$A$4:$E$2689,5,0),0)</f>
        <v>42000</v>
      </c>
      <c r="O1752" s="1" t="n">
        <f aca="false">K1752+L1752</f>
        <v>16069</v>
      </c>
      <c r="P1752" s="1" t="n">
        <f aca="false">K1752+L1752+M1752+N1752</f>
        <v>58069</v>
      </c>
      <c r="Q1752" s="1" t="n">
        <f aca="false">IFERROR(VLOOKUP(A1752,'[2]Pivot HorizontalMRP'!$A$4:$F$2689,6,0),0)</f>
        <v>52558</v>
      </c>
      <c r="R1752" s="1" t="n">
        <f aca="false">IFERROR(VLOOKUP(A1752,'[2]Pivot HorizontalMRP'!$A$4:$G$2689,7,0),0)</f>
        <v>50306</v>
      </c>
      <c r="S1752" s="1" t="n">
        <f aca="false">IFERROR(VLOOKUP(A1752,'[2]Pivot HorizontalMRP'!$A$4:$H$2689,8,0),0)</f>
        <v>48556</v>
      </c>
      <c r="T1752" s="1" t="n">
        <f aca="false">IFERROR(VLOOKUP(A1752,'[2]Pivot HorizontalMRP'!$A$4:$I$2689,9,0),0)</f>
        <v>30565</v>
      </c>
      <c r="U1752" s="1" t="n">
        <f aca="false">IF(I1752="delivery",O1752-SUM(Q1752+R1752),IF(I1752="PO",P1752-SUM(Q1752:R1752)))</f>
        <v>-86795</v>
      </c>
      <c r="V1752" s="81" t="n">
        <v>0.22</v>
      </c>
      <c r="W1752" s="81"/>
      <c r="X1752" s="81" t="n">
        <f aca="false">W1752-V1752</f>
        <v>-0.22</v>
      </c>
      <c r="Y1752" s="81"/>
      <c r="Z1752" s="81"/>
      <c r="AA1752" s="81" t="n">
        <v>0.22</v>
      </c>
      <c r="AB1752" s="81"/>
      <c r="AC1752" s="81"/>
      <c r="AD1752" s="81"/>
      <c r="AE1752" s="81"/>
      <c r="AF1752" s="81"/>
      <c r="AG1752" s="81"/>
      <c r="AH1752" s="81"/>
      <c r="AI1752" s="81"/>
      <c r="AJ1752" s="81"/>
      <c r="AK1752" s="81"/>
      <c r="AL1752" s="81"/>
      <c r="AM1752" s="81"/>
      <c r="AN1752" s="81"/>
      <c r="AO1752" s="81" t="str">
        <f aca="false">D1752</f>
        <v>Sanmina</v>
      </c>
      <c r="AP1752" s="1" t="s">
        <v>3124</v>
      </c>
      <c r="AQ1752" s="1"/>
      <c r="AR1752" s="1"/>
      <c r="AS1752" s="1"/>
      <c r="AT1752" s="1"/>
      <c r="AU1752" s="1"/>
      <c r="AV1752" s="1"/>
      <c r="AW1752" s="1"/>
      <c r="AX1752" s="1"/>
      <c r="AY1752" s="1"/>
      <c r="AZ1752" s="1"/>
      <c r="BA1752" s="1"/>
      <c r="BB1752" s="1"/>
      <c r="BC1752" s="1"/>
      <c r="BD1752" s="1"/>
      <c r="BE1752" s="1"/>
      <c r="BF1752" s="1" t="s">
        <v>14668</v>
      </c>
      <c r="BG1752" s="1" t="s">
        <v>183</v>
      </c>
      <c r="BH1752" s="1"/>
      <c r="BI1752" s="1"/>
    </row>
    <row r="1753" customFormat="false" ht="12.75" hidden="false" customHeight="false" outlineLevel="0" collapsed="false">
      <c r="A1753" s="1" t="s">
        <v>6239</v>
      </c>
      <c r="B1753" s="1" t="s">
        <v>6240</v>
      </c>
      <c r="C1753" s="1" t="s">
        <v>177</v>
      </c>
      <c r="D1753" s="1" t="s">
        <v>1471</v>
      </c>
      <c r="E1753" s="1" t="s">
        <v>16208</v>
      </c>
      <c r="F1753" s="1" t="s">
        <v>16209</v>
      </c>
      <c r="G1753" s="1" t="n">
        <v>83</v>
      </c>
      <c r="H1753" s="1" t="n">
        <v>1500</v>
      </c>
      <c r="I1753" s="101" t="s">
        <v>180</v>
      </c>
      <c r="J1753" s="1"/>
      <c r="K1753" s="1" t="n">
        <f aca="false">IFERROR(VLOOKUP(A1753,'[2]Pivot HorizontalMRP'!$A$4:$B$2689,2,0),0)</f>
        <v>0</v>
      </c>
      <c r="L1753" s="1" t="n">
        <f aca="false">IFERROR(VLOOKUP(A1753,'[2]Pivot HorizontalMRP'!$A$4:$C$2689,3,0),0)</f>
        <v>10078</v>
      </c>
      <c r="M1753" s="1" t="n">
        <f aca="false">IFERROR(VLOOKUP(A1753,'[2]Pivot HorizontalMRP'!$A$4:$D$2689,0.4,0),0)</f>
        <v>0</v>
      </c>
      <c r="N1753" s="1" t="n">
        <f aca="false">IFERROR(VLOOKUP(A1753,'[2]Pivot HorizontalMRP'!$A$4:$E$2689,5,0),0)</f>
        <v>9000</v>
      </c>
      <c r="O1753" s="1" t="n">
        <f aca="false">K1753+L1753</f>
        <v>10078</v>
      </c>
      <c r="P1753" s="1" t="n">
        <f aca="false">K1753+L1753+M1753+N1753</f>
        <v>19078</v>
      </c>
      <c r="Q1753" s="1" t="n">
        <f aca="false">IFERROR(VLOOKUP(A1753,'[2]Pivot HorizontalMRP'!$A$4:$F$2689,6,0),0)</f>
        <v>5</v>
      </c>
      <c r="R1753" s="1" t="n">
        <f aca="false">IFERROR(VLOOKUP(A1753,'[2]Pivot HorizontalMRP'!$A$4:$G$2689,7,0),0)</f>
        <v>9437</v>
      </c>
      <c r="S1753" s="1" t="n">
        <f aca="false">IFERROR(VLOOKUP(A1753,'[2]Pivot HorizontalMRP'!$A$4:$H$2689,8,0),0)</f>
        <v>5769</v>
      </c>
      <c r="T1753" s="1" t="n">
        <f aca="false">IFERROR(VLOOKUP(A1753,'[2]Pivot HorizontalMRP'!$A$4:$I$2689,9,0),0)</f>
        <v>4161</v>
      </c>
      <c r="U1753" s="1" t="n">
        <f aca="false">IF(I1753="delivery",O1753-SUM(Q1753+R1753),IF(I1753="PO",P1753-SUM(Q1753:R1753)))</f>
        <v>636</v>
      </c>
      <c r="V1753" s="81" t="n">
        <v>0.243</v>
      </c>
      <c r="W1753" s="81"/>
      <c r="X1753" s="81" t="n">
        <f aca="false">W1753-V1753</f>
        <v>-0.243</v>
      </c>
      <c r="Y1753" s="81"/>
      <c r="Z1753" s="81"/>
      <c r="AA1753" s="81" t="n">
        <v>0.147</v>
      </c>
      <c r="AB1753" s="81"/>
      <c r="AC1753" s="81"/>
      <c r="AD1753" s="81"/>
      <c r="AE1753" s="81"/>
      <c r="AF1753" s="81"/>
      <c r="AG1753" s="81"/>
      <c r="AH1753" s="81"/>
      <c r="AI1753" s="81"/>
      <c r="AJ1753" s="81"/>
      <c r="AK1753" s="81"/>
      <c r="AL1753" s="81"/>
      <c r="AM1753" s="81"/>
      <c r="AN1753" s="81"/>
      <c r="AO1753" s="81" t="str">
        <f aca="false">D1753</f>
        <v>Sanmina</v>
      </c>
      <c r="AP1753" s="1" t="s">
        <v>3124</v>
      </c>
      <c r="AQ1753" s="1"/>
      <c r="AR1753" s="1"/>
      <c r="AS1753" s="1"/>
      <c r="AT1753" s="1"/>
      <c r="AU1753" s="1"/>
      <c r="AV1753" s="1"/>
      <c r="AW1753" s="1"/>
      <c r="AX1753" s="1"/>
      <c r="AY1753" s="1"/>
      <c r="AZ1753" s="1"/>
      <c r="BA1753" s="1"/>
      <c r="BB1753" s="1"/>
      <c r="BC1753" s="1"/>
      <c r="BD1753" s="1"/>
      <c r="BE1753" s="1"/>
      <c r="BF1753" s="1" t="s">
        <v>14668</v>
      </c>
      <c r="BG1753" s="1" t="s">
        <v>183</v>
      </c>
      <c r="BH1753" s="1"/>
      <c r="BI1753" s="1"/>
    </row>
    <row r="1754" customFormat="false" ht="12.75" hidden="false" customHeight="false" outlineLevel="0" collapsed="false">
      <c r="A1754" s="1" t="s">
        <v>6243</v>
      </c>
      <c r="B1754" s="1" t="s">
        <v>6244</v>
      </c>
      <c r="C1754" s="1" t="s">
        <v>177</v>
      </c>
      <c r="D1754" s="1" t="s">
        <v>1471</v>
      </c>
      <c r="E1754" s="1" t="s">
        <v>6245</v>
      </c>
      <c r="F1754" s="1" t="s">
        <v>6246</v>
      </c>
      <c r="G1754" s="1" t="n">
        <v>43</v>
      </c>
      <c r="H1754" s="1" t="n">
        <v>2000</v>
      </c>
      <c r="I1754" s="101" t="s">
        <v>180</v>
      </c>
      <c r="J1754" s="1"/>
      <c r="K1754" s="1" t="n">
        <f aca="false">IFERROR(VLOOKUP(A1754,'[2]Pivot HorizontalMRP'!$A$4:$B$2689,2,0),0)</f>
        <v>0</v>
      </c>
      <c r="L1754" s="1" t="n">
        <f aca="false">IFERROR(VLOOKUP(A1754,'[2]Pivot HorizontalMRP'!$A$4:$C$2689,3,0),0)</f>
        <v>16605</v>
      </c>
      <c r="M1754" s="1" t="n">
        <f aca="false">IFERROR(VLOOKUP(A1754,'[2]Pivot HorizontalMRP'!$A$4:$D$2689,0.4,0),0)</f>
        <v>0</v>
      </c>
      <c r="N1754" s="1" t="n">
        <f aca="false">IFERROR(VLOOKUP(A1754,'[2]Pivot HorizontalMRP'!$A$4:$E$2689,5,0),0)</f>
        <v>0</v>
      </c>
      <c r="O1754" s="1" t="n">
        <f aca="false">K1754+L1754</f>
        <v>16605</v>
      </c>
      <c r="P1754" s="1" t="n">
        <f aca="false">K1754+L1754+M1754+N1754</f>
        <v>16605</v>
      </c>
      <c r="Q1754" s="1" t="n">
        <f aca="false">IFERROR(VLOOKUP(A1754,'[2]Pivot HorizontalMRP'!$A$4:$F$2689,6,0),0)</f>
        <v>14771</v>
      </c>
      <c r="R1754" s="1" t="n">
        <f aca="false">IFERROR(VLOOKUP(A1754,'[2]Pivot HorizontalMRP'!$A$4:$G$2689,7,0),0)</f>
        <v>11407</v>
      </c>
      <c r="S1754" s="1" t="n">
        <f aca="false">IFERROR(VLOOKUP(A1754,'[2]Pivot HorizontalMRP'!$A$4:$H$2689,8,0),0)</f>
        <v>11037</v>
      </c>
      <c r="T1754" s="1" t="n">
        <f aca="false">IFERROR(VLOOKUP(A1754,'[2]Pivot HorizontalMRP'!$A$4:$I$2689,9,0),0)</f>
        <v>5887</v>
      </c>
      <c r="U1754" s="1" t="n">
        <f aca="false">IF(I1754="delivery",O1754-SUM(Q1754+R1754),IF(I1754="PO",P1754-SUM(Q1754:R1754)))</f>
        <v>-9573</v>
      </c>
      <c r="V1754" s="81" t="n">
        <v>0.325</v>
      </c>
      <c r="W1754" s="81"/>
      <c r="X1754" s="81" t="n">
        <f aca="false">W1754-V1754</f>
        <v>-0.325</v>
      </c>
      <c r="Y1754" s="81"/>
      <c r="Z1754" s="81"/>
      <c r="AA1754" s="81" t="n">
        <v>0.22</v>
      </c>
      <c r="AB1754" s="81"/>
      <c r="AC1754" s="81"/>
      <c r="AD1754" s="81"/>
      <c r="AE1754" s="81"/>
      <c r="AF1754" s="81"/>
      <c r="AG1754" s="81"/>
      <c r="AH1754" s="81"/>
      <c r="AI1754" s="81"/>
      <c r="AJ1754" s="81"/>
      <c r="AK1754" s="81"/>
      <c r="AL1754" s="81"/>
      <c r="AM1754" s="81"/>
      <c r="AN1754" s="81"/>
      <c r="AO1754" s="81" t="str">
        <f aca="false">D1754</f>
        <v>Sanmina</v>
      </c>
      <c r="AP1754" s="1" t="s">
        <v>3124</v>
      </c>
      <c r="AQ1754" s="1"/>
      <c r="AR1754" s="1"/>
      <c r="AS1754" s="1"/>
      <c r="AT1754" s="1"/>
      <c r="AU1754" s="1"/>
      <c r="AV1754" s="1"/>
      <c r="AW1754" s="1"/>
      <c r="AX1754" s="1"/>
      <c r="AY1754" s="1"/>
      <c r="AZ1754" s="1"/>
      <c r="BA1754" s="1"/>
      <c r="BB1754" s="1"/>
      <c r="BC1754" s="1"/>
      <c r="BD1754" s="1"/>
      <c r="BE1754" s="1"/>
      <c r="BF1754" s="1" t="s">
        <v>14668</v>
      </c>
      <c r="BG1754" s="1" t="s">
        <v>183</v>
      </c>
      <c r="BH1754" s="1"/>
      <c r="BI1754" s="1"/>
    </row>
    <row r="1755" customFormat="false" ht="12.75" hidden="false" customHeight="false" outlineLevel="0" collapsed="false">
      <c r="A1755" s="1" t="s">
        <v>6247</v>
      </c>
      <c r="B1755" s="1" t="s">
        <v>6248</v>
      </c>
      <c r="C1755" s="1" t="s">
        <v>177</v>
      </c>
      <c r="D1755" s="1" t="s">
        <v>1471</v>
      </c>
      <c r="E1755" s="1" t="s">
        <v>6249</v>
      </c>
      <c r="F1755" s="1" t="s">
        <v>6250</v>
      </c>
      <c r="G1755" s="1" t="n">
        <v>66</v>
      </c>
      <c r="H1755" s="1" t="n">
        <v>1500</v>
      </c>
      <c r="I1755" s="101" t="s">
        <v>180</v>
      </c>
      <c r="J1755" s="1"/>
      <c r="K1755" s="1" t="n">
        <f aca="false">IFERROR(VLOOKUP(A1755,'[2]Pivot HorizontalMRP'!$A$4:$B$2689,2,0),0)</f>
        <v>0</v>
      </c>
      <c r="L1755" s="1" t="n">
        <f aca="false">IFERROR(VLOOKUP(A1755,'[2]Pivot HorizontalMRP'!$A$4:$C$2689,3,0),0)</f>
        <v>8278</v>
      </c>
      <c r="M1755" s="1" t="n">
        <f aca="false">IFERROR(VLOOKUP(A1755,'[2]Pivot HorizontalMRP'!$A$4:$D$2689,0.4,0),0)</f>
        <v>0</v>
      </c>
      <c r="N1755" s="1" t="n">
        <f aca="false">IFERROR(VLOOKUP(A1755,'[2]Pivot HorizontalMRP'!$A$4:$E$2689,5,0),0)</f>
        <v>9000</v>
      </c>
      <c r="O1755" s="1" t="n">
        <f aca="false">K1755+L1755</f>
        <v>8278</v>
      </c>
      <c r="P1755" s="1" t="n">
        <f aca="false">K1755+L1755+M1755+N1755</f>
        <v>17278</v>
      </c>
      <c r="Q1755" s="1" t="n">
        <f aca="false">IFERROR(VLOOKUP(A1755,'[2]Pivot HorizontalMRP'!$A$4:$F$2689,6,0),0)</f>
        <v>17563</v>
      </c>
      <c r="R1755" s="1" t="n">
        <f aca="false">IFERROR(VLOOKUP(A1755,'[2]Pivot HorizontalMRP'!$A$4:$G$2689,7,0),0)</f>
        <v>13125</v>
      </c>
      <c r="S1755" s="1" t="n">
        <f aca="false">IFERROR(VLOOKUP(A1755,'[2]Pivot HorizontalMRP'!$A$4:$H$2689,8,0),0)</f>
        <v>18914</v>
      </c>
      <c r="T1755" s="1" t="n">
        <f aca="false">IFERROR(VLOOKUP(A1755,'[2]Pivot HorizontalMRP'!$A$4:$I$2689,9,0),0)</f>
        <v>8516</v>
      </c>
      <c r="U1755" s="1" t="n">
        <f aca="false">IF(I1755="delivery",O1755-SUM(Q1755+R1755),IF(I1755="PO",P1755-SUM(Q1755:R1755)))</f>
        <v>-22410</v>
      </c>
      <c r="V1755" s="81" t="n">
        <v>0.245</v>
      </c>
      <c r="W1755" s="81"/>
      <c r="X1755" s="81" t="n">
        <f aca="false">W1755-V1755</f>
        <v>-0.245</v>
      </c>
      <c r="Y1755" s="81"/>
      <c r="Z1755" s="81"/>
      <c r="AA1755" s="81" t="n">
        <v>0.251</v>
      </c>
      <c r="AB1755" s="81"/>
      <c r="AC1755" s="81"/>
      <c r="AD1755" s="81"/>
      <c r="AE1755" s="81"/>
      <c r="AF1755" s="81"/>
      <c r="AG1755" s="81"/>
      <c r="AH1755" s="81"/>
      <c r="AI1755" s="81"/>
      <c r="AJ1755" s="81"/>
      <c r="AK1755" s="81"/>
      <c r="AL1755" s="81"/>
      <c r="AM1755" s="81"/>
      <c r="AN1755" s="81"/>
      <c r="AO1755" s="81" t="str">
        <f aca="false">D1755</f>
        <v>Sanmina</v>
      </c>
      <c r="AP1755" s="1" t="s">
        <v>3124</v>
      </c>
      <c r="AQ1755" s="1"/>
      <c r="AR1755" s="1"/>
      <c r="AS1755" s="1"/>
      <c r="AT1755" s="1"/>
      <c r="AU1755" s="1"/>
      <c r="AV1755" s="1"/>
      <c r="AW1755" s="1"/>
      <c r="AX1755" s="1"/>
      <c r="AY1755" s="1"/>
      <c r="AZ1755" s="1"/>
      <c r="BA1755" s="1"/>
      <c r="BB1755" s="1"/>
      <c r="BC1755" s="1"/>
      <c r="BD1755" s="1"/>
      <c r="BE1755" s="1"/>
      <c r="BF1755" s="1" t="s">
        <v>14668</v>
      </c>
      <c r="BG1755" s="1" t="s">
        <v>183</v>
      </c>
      <c r="BH1755" s="1"/>
      <c r="BI1755" s="1"/>
    </row>
    <row r="1756" customFormat="false" ht="12.75" hidden="false" customHeight="false" outlineLevel="0" collapsed="false">
      <c r="A1756" s="1" t="s">
        <v>6251</v>
      </c>
      <c r="B1756" s="1" t="s">
        <v>6252</v>
      </c>
      <c r="C1756" s="1" t="s">
        <v>177</v>
      </c>
      <c r="D1756" s="1" t="s">
        <v>1471</v>
      </c>
      <c r="E1756" s="1" t="s">
        <v>16210</v>
      </c>
      <c r="F1756" s="1" t="s">
        <v>6254</v>
      </c>
      <c r="G1756" s="1" t="n">
        <v>93</v>
      </c>
      <c r="H1756" s="1" t="n">
        <v>1000</v>
      </c>
      <c r="I1756" s="101" t="s">
        <v>180</v>
      </c>
      <c r="J1756" s="1"/>
      <c r="K1756" s="1" t="n">
        <f aca="false">IFERROR(VLOOKUP(A1756,'[2]Pivot HorizontalMRP'!$A$4:$B$2689,2,0),0)</f>
        <v>0</v>
      </c>
      <c r="L1756" s="1" t="n">
        <f aca="false">IFERROR(VLOOKUP(A1756,'[2]Pivot HorizontalMRP'!$A$4:$C$2689,3,0),0)</f>
        <v>2097</v>
      </c>
      <c r="M1756" s="1" t="n">
        <f aca="false">IFERROR(VLOOKUP(A1756,'[2]Pivot HorizontalMRP'!$A$4:$D$2689,0.4,0),0)</f>
        <v>0</v>
      </c>
      <c r="N1756" s="1" t="n">
        <f aca="false">IFERROR(VLOOKUP(A1756,'[2]Pivot HorizontalMRP'!$A$4:$E$2689,5,0),0)</f>
        <v>6000</v>
      </c>
      <c r="O1756" s="1" t="n">
        <f aca="false">K1756+L1756</f>
        <v>2097</v>
      </c>
      <c r="P1756" s="1" t="n">
        <f aca="false">K1756+L1756+M1756+N1756</f>
        <v>8097</v>
      </c>
      <c r="Q1756" s="1" t="n">
        <f aca="false">IFERROR(VLOOKUP(A1756,'[2]Pivot HorizontalMRP'!$A$4:$F$2689,6,0),0)</f>
        <v>4427</v>
      </c>
      <c r="R1756" s="1" t="n">
        <f aca="false">IFERROR(VLOOKUP(A1756,'[2]Pivot HorizontalMRP'!$A$4:$G$2689,7,0),0)</f>
        <v>3360</v>
      </c>
      <c r="S1756" s="1" t="n">
        <f aca="false">IFERROR(VLOOKUP(A1756,'[2]Pivot HorizontalMRP'!$A$4:$H$2689,8,0),0)</f>
        <v>2880</v>
      </c>
      <c r="T1756" s="1" t="n">
        <f aca="false">IFERROR(VLOOKUP(A1756,'[2]Pivot HorizontalMRP'!$A$4:$I$2689,9,0),0)</f>
        <v>820</v>
      </c>
      <c r="U1756" s="1" t="n">
        <f aca="false">IF(I1756="delivery",O1756-SUM(Q1756+R1756),IF(I1756="PO",P1756-SUM(Q1756:R1756)))</f>
        <v>-5690</v>
      </c>
      <c r="V1756" s="81" t="n">
        <v>0.038</v>
      </c>
      <c r="W1756" s="81"/>
      <c r="X1756" s="81" t="n">
        <f aca="false">W1756-V1756</f>
        <v>-0.038</v>
      </c>
      <c r="Y1756" s="81"/>
      <c r="Z1756" s="81"/>
      <c r="AA1756" s="81" t="n">
        <v>0.047</v>
      </c>
      <c r="AB1756" s="81"/>
      <c r="AC1756" s="81"/>
      <c r="AD1756" s="81"/>
      <c r="AE1756" s="81"/>
      <c r="AF1756" s="81"/>
      <c r="AG1756" s="81"/>
      <c r="AH1756" s="81"/>
      <c r="AI1756" s="81"/>
      <c r="AJ1756" s="81"/>
      <c r="AK1756" s="81"/>
      <c r="AL1756" s="81"/>
      <c r="AM1756" s="81"/>
      <c r="AN1756" s="81"/>
      <c r="AO1756" s="81" t="str">
        <f aca="false">D1756</f>
        <v>Sanmina</v>
      </c>
      <c r="AP1756" s="1" t="s">
        <v>3124</v>
      </c>
      <c r="AQ1756" s="1"/>
      <c r="AR1756" s="1"/>
      <c r="AS1756" s="1"/>
      <c r="AT1756" s="1"/>
      <c r="AU1756" s="1"/>
      <c r="AV1756" s="1"/>
      <c r="AW1756" s="1"/>
      <c r="AX1756" s="1"/>
      <c r="AY1756" s="1"/>
      <c r="AZ1756" s="1"/>
      <c r="BA1756" s="1"/>
      <c r="BB1756" s="1"/>
      <c r="BC1756" s="1"/>
      <c r="BD1756" s="1"/>
      <c r="BE1756" s="1"/>
      <c r="BF1756" s="1" t="s">
        <v>14668</v>
      </c>
      <c r="BG1756" s="1" t="s">
        <v>183</v>
      </c>
      <c r="BH1756" s="1"/>
      <c r="BI1756" s="1"/>
    </row>
    <row r="1757" customFormat="false" ht="12.75" hidden="false" customHeight="false" outlineLevel="0" collapsed="false">
      <c r="A1757" s="1" t="s">
        <v>6255</v>
      </c>
      <c r="B1757" s="1" t="s">
        <v>6256</v>
      </c>
      <c r="C1757" s="1" t="s">
        <v>177</v>
      </c>
      <c r="D1757" s="1" t="s">
        <v>1471</v>
      </c>
      <c r="E1757" s="1" t="s">
        <v>6257</v>
      </c>
      <c r="F1757" s="1" t="s">
        <v>6258</v>
      </c>
      <c r="G1757" s="1" t="n">
        <v>43</v>
      </c>
      <c r="H1757" s="1" t="n">
        <v>5000</v>
      </c>
      <c r="I1757" s="101" t="s">
        <v>180</v>
      </c>
      <c r="J1757" s="1"/>
      <c r="K1757" s="1" t="n">
        <f aca="false">IFERROR(VLOOKUP(A1757,'[2]Pivot HorizontalMRP'!$A$4:$B$2689,2,0),0)</f>
        <v>0</v>
      </c>
      <c r="L1757" s="1" t="n">
        <f aca="false">IFERROR(VLOOKUP(A1757,'[2]Pivot HorizontalMRP'!$A$4:$C$2689,3,0),0)</f>
        <v>4339</v>
      </c>
      <c r="M1757" s="1" t="n">
        <f aca="false">IFERROR(VLOOKUP(A1757,'[2]Pivot HorizontalMRP'!$A$4:$D$2689,0.4,0),0)</f>
        <v>0</v>
      </c>
      <c r="N1757" s="1" t="n">
        <f aca="false">IFERROR(VLOOKUP(A1757,'[2]Pivot HorizontalMRP'!$A$4:$E$2689,5,0),0)</f>
        <v>0</v>
      </c>
      <c r="O1757" s="1" t="n">
        <f aca="false">K1757+L1757</f>
        <v>4339</v>
      </c>
      <c r="P1757" s="1" t="n">
        <f aca="false">K1757+L1757+M1757+N1757</f>
        <v>4339</v>
      </c>
      <c r="Q1757" s="1" t="n">
        <f aca="false">IFERROR(VLOOKUP(A1757,'[2]Pivot HorizontalMRP'!$A$4:$F$2689,6,0),0)</f>
        <v>1</v>
      </c>
      <c r="R1757" s="1" t="n">
        <f aca="false">IFERROR(VLOOKUP(A1757,'[2]Pivot HorizontalMRP'!$A$4:$G$2689,7,0),0)</f>
        <v>0</v>
      </c>
      <c r="S1757" s="1" t="n">
        <f aca="false">IFERROR(VLOOKUP(A1757,'[2]Pivot HorizontalMRP'!$A$4:$H$2689,8,0),0)</f>
        <v>0</v>
      </c>
      <c r="T1757" s="1" t="n">
        <f aca="false">IFERROR(VLOOKUP(A1757,'[2]Pivot HorizontalMRP'!$A$4:$I$2689,9,0),0)</f>
        <v>0</v>
      </c>
      <c r="U1757" s="1" t="n">
        <f aca="false">IF(I1757="delivery",O1757-SUM(Q1757+R1757),IF(I1757="PO",P1757-SUM(Q1757:R1757)))</f>
        <v>4338</v>
      </c>
      <c r="V1757" s="81" t="n">
        <v>0.032</v>
      </c>
      <c r="W1757" s="81"/>
      <c r="X1757" s="81" t="n">
        <f aca="false">W1757-V1757</f>
        <v>-0.032</v>
      </c>
      <c r="Y1757" s="81"/>
      <c r="Z1757" s="81"/>
      <c r="AA1757" s="81"/>
      <c r="AB1757" s="81"/>
      <c r="AC1757" s="81"/>
      <c r="AD1757" s="81"/>
      <c r="AE1757" s="81"/>
      <c r="AF1757" s="81"/>
      <c r="AG1757" s="81"/>
      <c r="AH1757" s="81"/>
      <c r="AI1757" s="81"/>
      <c r="AJ1757" s="81"/>
      <c r="AK1757" s="81"/>
      <c r="AL1757" s="81"/>
      <c r="AM1757" s="81"/>
      <c r="AN1757" s="81"/>
      <c r="AO1757" s="81" t="str">
        <f aca="false">D1757</f>
        <v>Sanmina</v>
      </c>
      <c r="AP1757" s="1" t="s">
        <v>3124</v>
      </c>
      <c r="AQ1757" s="1"/>
      <c r="AR1757" s="1"/>
      <c r="AS1757" s="1"/>
      <c r="AT1757" s="1"/>
      <c r="AU1757" s="1"/>
      <c r="AV1757" s="1"/>
      <c r="AW1757" s="1"/>
      <c r="AX1757" s="1"/>
      <c r="AY1757" s="1"/>
      <c r="AZ1757" s="1"/>
      <c r="BA1757" s="1"/>
      <c r="BB1757" s="1"/>
      <c r="BC1757" s="1"/>
      <c r="BD1757" s="1"/>
      <c r="BE1757" s="1"/>
      <c r="BF1757" s="1" t="s">
        <v>14668</v>
      </c>
      <c r="BG1757" s="1" t="s">
        <v>183</v>
      </c>
      <c r="BH1757" s="1"/>
      <c r="BI1757" s="1"/>
    </row>
    <row r="1758" customFormat="false" ht="12.75" hidden="false" customHeight="false" outlineLevel="0" collapsed="false">
      <c r="A1758" s="1" t="s">
        <v>6259</v>
      </c>
      <c r="B1758" s="1" t="s">
        <v>6260</v>
      </c>
      <c r="C1758" s="1" t="s">
        <v>177</v>
      </c>
      <c r="D1758" s="1" t="s">
        <v>1471</v>
      </c>
      <c r="E1758" s="1" t="s">
        <v>16211</v>
      </c>
      <c r="F1758" s="1" t="s">
        <v>6262</v>
      </c>
      <c r="G1758" s="1" t="n">
        <v>111</v>
      </c>
      <c r="H1758" s="1" t="n">
        <v>5000</v>
      </c>
      <c r="I1758" s="101" t="s">
        <v>180</v>
      </c>
      <c r="J1758" s="1"/>
      <c r="K1758" s="1" t="n">
        <f aca="false">IFERROR(VLOOKUP(A1758,'[2]Pivot HorizontalMRP'!$A$4:$B$2689,2,0),0)</f>
        <v>0</v>
      </c>
      <c r="L1758" s="1" t="n">
        <f aca="false">IFERROR(VLOOKUP(A1758,'[2]Pivot HorizontalMRP'!$A$4:$C$2689,3,0),0)</f>
        <v>18917</v>
      </c>
      <c r="M1758" s="1" t="n">
        <f aca="false">IFERROR(VLOOKUP(A1758,'[2]Pivot HorizontalMRP'!$A$4:$D$2689,0.4,0),0)</f>
        <v>0</v>
      </c>
      <c r="N1758" s="1" t="n">
        <f aca="false">IFERROR(VLOOKUP(A1758,'[2]Pivot HorizontalMRP'!$A$4:$E$2689,5,0),0)</f>
        <v>0</v>
      </c>
      <c r="O1758" s="1" t="n">
        <f aca="false">K1758+L1758</f>
        <v>18917</v>
      </c>
      <c r="P1758" s="1" t="n">
        <f aca="false">K1758+L1758+M1758+N1758</f>
        <v>18917</v>
      </c>
      <c r="Q1758" s="1" t="n">
        <f aca="false">IFERROR(VLOOKUP(A1758,'[2]Pivot HorizontalMRP'!$A$4:$F$2689,6,0),0)</f>
        <v>691</v>
      </c>
      <c r="R1758" s="1" t="n">
        <f aca="false">IFERROR(VLOOKUP(A1758,'[2]Pivot HorizontalMRP'!$A$4:$G$2689,7,0),0)</f>
        <v>937</v>
      </c>
      <c r="S1758" s="1" t="n">
        <f aca="false">IFERROR(VLOOKUP(A1758,'[2]Pivot HorizontalMRP'!$A$4:$H$2689,8,0),0)</f>
        <v>894</v>
      </c>
      <c r="T1758" s="1" t="n">
        <f aca="false">IFERROR(VLOOKUP(A1758,'[2]Pivot HorizontalMRP'!$A$4:$I$2689,9,0),0)</f>
        <v>490</v>
      </c>
      <c r="U1758" s="1" t="n">
        <f aca="false">IF(I1758="delivery",O1758-SUM(Q1758+R1758),IF(I1758="PO",P1758-SUM(Q1758:R1758)))</f>
        <v>17289</v>
      </c>
      <c r="V1758" s="81" t="n">
        <v>0.125</v>
      </c>
      <c r="W1758" s="81"/>
      <c r="X1758" s="81" t="n">
        <f aca="false">W1758-V1758</f>
        <v>-0.125</v>
      </c>
      <c r="Y1758" s="81"/>
      <c r="Z1758" s="81"/>
      <c r="AA1758" s="81"/>
      <c r="AB1758" s="81"/>
      <c r="AC1758" s="81"/>
      <c r="AD1758" s="81"/>
      <c r="AE1758" s="81"/>
      <c r="AF1758" s="81"/>
      <c r="AG1758" s="81"/>
      <c r="AH1758" s="81"/>
      <c r="AI1758" s="81"/>
      <c r="AJ1758" s="81"/>
      <c r="AK1758" s="81"/>
      <c r="AL1758" s="81"/>
      <c r="AM1758" s="81"/>
      <c r="AN1758" s="81"/>
      <c r="AO1758" s="81" t="str">
        <f aca="false">D1758</f>
        <v>Sanmina</v>
      </c>
      <c r="AP1758" s="1" t="s">
        <v>3124</v>
      </c>
      <c r="AQ1758" s="1"/>
      <c r="AR1758" s="1"/>
      <c r="AS1758" s="1"/>
      <c r="AT1758" s="1"/>
      <c r="AU1758" s="1"/>
      <c r="AV1758" s="1"/>
      <c r="AW1758" s="1"/>
      <c r="AX1758" s="1"/>
      <c r="AY1758" s="1"/>
      <c r="AZ1758" s="1"/>
      <c r="BA1758" s="1"/>
      <c r="BB1758" s="1"/>
      <c r="BC1758" s="1"/>
      <c r="BD1758" s="1"/>
      <c r="BE1758" s="1"/>
      <c r="BF1758" s="1" t="s">
        <v>14668</v>
      </c>
      <c r="BG1758" s="1" t="s">
        <v>183</v>
      </c>
      <c r="BH1758" s="1"/>
      <c r="BI1758" s="1"/>
    </row>
    <row r="1759" customFormat="false" ht="12.75" hidden="false" customHeight="false" outlineLevel="0" collapsed="false">
      <c r="A1759" s="1" t="s">
        <v>6263</v>
      </c>
      <c r="B1759" s="1" t="s">
        <v>6264</v>
      </c>
      <c r="C1759" s="1" t="s">
        <v>177</v>
      </c>
      <c r="D1759" s="1" t="s">
        <v>1471</v>
      </c>
      <c r="E1759" s="1" t="s">
        <v>16212</v>
      </c>
      <c r="F1759" s="1" t="s">
        <v>6266</v>
      </c>
      <c r="G1759" s="1" t="n">
        <v>93</v>
      </c>
      <c r="H1759" s="1" t="n">
        <v>3000</v>
      </c>
      <c r="I1759" s="101" t="s">
        <v>180</v>
      </c>
      <c r="J1759" s="1"/>
      <c r="K1759" s="1" t="n">
        <f aca="false">IFERROR(VLOOKUP(A1759,'[2]Pivot HorizontalMRP'!$A$4:$B$2689,2,0),0)</f>
        <v>0</v>
      </c>
      <c r="L1759" s="1" t="n">
        <f aca="false">IFERROR(VLOOKUP(A1759,'[2]Pivot HorizontalMRP'!$A$4:$C$2689,3,0),0)</f>
        <v>27734</v>
      </c>
      <c r="M1759" s="1" t="n">
        <f aca="false">IFERROR(VLOOKUP(A1759,'[2]Pivot HorizontalMRP'!$A$4:$D$2689,0.4,0),0)</f>
        <v>0</v>
      </c>
      <c r="N1759" s="1" t="n">
        <f aca="false">IFERROR(VLOOKUP(A1759,'[2]Pivot HorizontalMRP'!$A$4:$E$2689,5,0),0)</f>
        <v>32000</v>
      </c>
      <c r="O1759" s="1" t="n">
        <f aca="false">K1759+L1759</f>
        <v>27734</v>
      </c>
      <c r="P1759" s="1" t="n">
        <f aca="false">K1759+L1759+M1759+N1759</f>
        <v>59734</v>
      </c>
      <c r="Q1759" s="1" t="n">
        <f aca="false">IFERROR(VLOOKUP(A1759,'[2]Pivot HorizontalMRP'!$A$4:$F$2689,6,0),0)</f>
        <v>45720</v>
      </c>
      <c r="R1759" s="1" t="n">
        <f aca="false">IFERROR(VLOOKUP(A1759,'[2]Pivot HorizontalMRP'!$A$4:$G$2689,7,0),0)</f>
        <v>21796</v>
      </c>
      <c r="S1759" s="1" t="n">
        <f aca="false">IFERROR(VLOOKUP(A1759,'[2]Pivot HorizontalMRP'!$A$4:$H$2689,8,0),0)</f>
        <v>22456</v>
      </c>
      <c r="T1759" s="1" t="n">
        <f aca="false">IFERROR(VLOOKUP(A1759,'[2]Pivot HorizontalMRP'!$A$4:$I$2689,9,0),0)</f>
        <v>14952</v>
      </c>
      <c r="U1759" s="1" t="n">
        <f aca="false">IF(I1759="delivery",O1759-SUM(Q1759+R1759),IF(I1759="PO",P1759-SUM(Q1759:R1759)))</f>
        <v>-39782</v>
      </c>
      <c r="V1759" s="81" t="n">
        <v>0.058</v>
      </c>
      <c r="W1759" s="81"/>
      <c r="X1759" s="81" t="n">
        <f aca="false">W1759-V1759</f>
        <v>-0.058</v>
      </c>
      <c r="Y1759" s="81"/>
      <c r="Z1759" s="81"/>
      <c r="AA1759" s="81" t="n">
        <v>0.058</v>
      </c>
      <c r="AB1759" s="81"/>
      <c r="AC1759" s="81"/>
      <c r="AD1759" s="81"/>
      <c r="AE1759" s="81"/>
      <c r="AF1759" s="81"/>
      <c r="AG1759" s="81"/>
      <c r="AH1759" s="81"/>
      <c r="AI1759" s="81"/>
      <c r="AJ1759" s="81"/>
      <c r="AK1759" s="81"/>
      <c r="AL1759" s="81"/>
      <c r="AM1759" s="81"/>
      <c r="AN1759" s="81"/>
      <c r="AO1759" s="81" t="str">
        <f aca="false">D1759</f>
        <v>Sanmina</v>
      </c>
      <c r="AP1759" s="1" t="s">
        <v>3124</v>
      </c>
      <c r="AQ1759" s="1"/>
      <c r="AR1759" s="1"/>
      <c r="AS1759" s="1"/>
      <c r="AT1759" s="1"/>
      <c r="AU1759" s="1"/>
      <c r="AV1759" s="1"/>
      <c r="AW1759" s="1"/>
      <c r="AX1759" s="1"/>
      <c r="AY1759" s="1"/>
      <c r="AZ1759" s="1"/>
      <c r="BA1759" s="1"/>
      <c r="BB1759" s="1"/>
      <c r="BC1759" s="1"/>
      <c r="BD1759" s="1"/>
      <c r="BE1759" s="1"/>
      <c r="BF1759" s="1" t="s">
        <v>14668</v>
      </c>
      <c r="BG1759" s="1" t="s">
        <v>183</v>
      </c>
      <c r="BH1759" s="1"/>
      <c r="BI1759" s="1"/>
    </row>
    <row r="1760" customFormat="false" ht="12.75" hidden="false" customHeight="false" outlineLevel="0" collapsed="false">
      <c r="A1760" s="1" t="s">
        <v>6267</v>
      </c>
      <c r="B1760" s="1" t="s">
        <v>6268</v>
      </c>
      <c r="C1760" s="1" t="s">
        <v>177</v>
      </c>
      <c r="D1760" s="1" t="s">
        <v>1471</v>
      </c>
      <c r="E1760" s="1" t="s">
        <v>6269</v>
      </c>
      <c r="F1760" s="1" t="s">
        <v>6270</v>
      </c>
      <c r="G1760" s="1" t="n">
        <v>83</v>
      </c>
      <c r="H1760" s="1" t="n">
        <v>1000</v>
      </c>
      <c r="I1760" s="101" t="s">
        <v>180</v>
      </c>
      <c r="J1760" s="1"/>
      <c r="K1760" s="1" t="n">
        <f aca="false">IFERROR(VLOOKUP(A1760,'[2]Pivot HorizontalMRP'!$A$4:$B$2689,2,0),0)</f>
        <v>0</v>
      </c>
      <c r="L1760" s="1" t="n">
        <f aca="false">IFERROR(VLOOKUP(A1760,'[2]Pivot HorizontalMRP'!$A$4:$C$2689,3,0),0)</f>
        <v>9024</v>
      </c>
      <c r="M1760" s="1" t="n">
        <f aca="false">IFERROR(VLOOKUP(A1760,'[2]Pivot HorizontalMRP'!$A$4:$D$2689,0.4,0),0)</f>
        <v>0</v>
      </c>
      <c r="N1760" s="1" t="n">
        <f aca="false">IFERROR(VLOOKUP(A1760,'[2]Pivot HorizontalMRP'!$A$4:$E$2689,5,0),0)</f>
        <v>0</v>
      </c>
      <c r="O1760" s="1" t="n">
        <f aca="false">K1760+L1760</f>
        <v>9024</v>
      </c>
      <c r="P1760" s="1" t="n">
        <f aca="false">K1760+L1760+M1760+N1760</f>
        <v>9024</v>
      </c>
      <c r="Q1760" s="1" t="n">
        <f aca="false">IFERROR(VLOOKUP(A1760,'[2]Pivot HorizontalMRP'!$A$4:$F$2689,6,0),0)</f>
        <v>2676</v>
      </c>
      <c r="R1760" s="1" t="n">
        <f aca="false">IFERROR(VLOOKUP(A1760,'[2]Pivot HorizontalMRP'!$A$4:$G$2689,7,0),0)</f>
        <v>3398</v>
      </c>
      <c r="S1760" s="1" t="n">
        <f aca="false">IFERROR(VLOOKUP(A1760,'[2]Pivot HorizontalMRP'!$A$4:$H$2689,8,0),0)</f>
        <v>2880</v>
      </c>
      <c r="T1760" s="1" t="n">
        <f aca="false">IFERROR(VLOOKUP(A1760,'[2]Pivot HorizontalMRP'!$A$4:$I$2689,9,0),0)</f>
        <v>1764</v>
      </c>
      <c r="U1760" s="1" t="n">
        <f aca="false">IF(I1760="delivery",O1760-SUM(Q1760+R1760),IF(I1760="PO",P1760-SUM(Q1760:R1760)))</f>
        <v>2950</v>
      </c>
      <c r="V1760" s="81" t="n">
        <v>0.255</v>
      </c>
      <c r="W1760" s="81"/>
      <c r="X1760" s="81" t="n">
        <f aca="false">W1760-V1760</f>
        <v>-0.255</v>
      </c>
      <c r="Y1760" s="81"/>
      <c r="Z1760" s="81"/>
      <c r="AA1760" s="81" t="n">
        <v>0.255</v>
      </c>
      <c r="AB1760" s="81"/>
      <c r="AC1760" s="81"/>
      <c r="AD1760" s="81"/>
      <c r="AE1760" s="81"/>
      <c r="AF1760" s="81"/>
      <c r="AG1760" s="81"/>
      <c r="AH1760" s="81"/>
      <c r="AI1760" s="81"/>
      <c r="AJ1760" s="81"/>
      <c r="AK1760" s="81"/>
      <c r="AL1760" s="81"/>
      <c r="AM1760" s="81"/>
      <c r="AN1760" s="81"/>
      <c r="AO1760" s="81" t="str">
        <f aca="false">D1760</f>
        <v>Sanmina</v>
      </c>
      <c r="AP1760" s="1" t="s">
        <v>3124</v>
      </c>
      <c r="AQ1760" s="1"/>
      <c r="AR1760" s="1"/>
      <c r="AS1760" s="1"/>
      <c r="AT1760" s="1"/>
      <c r="AU1760" s="1"/>
      <c r="AV1760" s="1"/>
      <c r="AW1760" s="1"/>
      <c r="AX1760" s="1"/>
      <c r="AY1760" s="1"/>
      <c r="AZ1760" s="1"/>
      <c r="BA1760" s="1"/>
      <c r="BB1760" s="1"/>
      <c r="BC1760" s="1"/>
      <c r="BD1760" s="1"/>
      <c r="BE1760" s="1"/>
      <c r="BF1760" s="1" t="s">
        <v>14668</v>
      </c>
      <c r="BG1760" s="1" t="s">
        <v>183</v>
      </c>
      <c r="BH1760" s="1"/>
      <c r="BI1760" s="1"/>
    </row>
    <row r="1761" customFormat="false" ht="12.75" hidden="false" customHeight="false" outlineLevel="0" collapsed="false">
      <c r="A1761" s="1" t="s">
        <v>6271</v>
      </c>
      <c r="B1761" s="1" t="s">
        <v>6272</v>
      </c>
      <c r="C1761" s="1" t="s">
        <v>177</v>
      </c>
      <c r="D1761" s="1" t="s">
        <v>1471</v>
      </c>
      <c r="E1761" s="1" t="s">
        <v>16213</v>
      </c>
      <c r="F1761" s="1" t="s">
        <v>6274</v>
      </c>
      <c r="G1761" s="1" t="n">
        <v>71</v>
      </c>
      <c r="H1761" s="1" t="n">
        <v>2000</v>
      </c>
      <c r="I1761" s="101" t="s">
        <v>188</v>
      </c>
      <c r="J1761" s="1"/>
      <c r="K1761" s="1" t="n">
        <f aca="false">IFERROR(VLOOKUP(A1761,'[2]Pivot HorizontalMRP'!$A$4:$B$2689,2,0),0)</f>
        <v>0</v>
      </c>
      <c r="L1761" s="1" t="n">
        <f aca="false">IFERROR(VLOOKUP(A1761,'[2]Pivot HorizontalMRP'!$A$4:$C$2689,3,0),0)</f>
        <v>0</v>
      </c>
      <c r="M1761" s="1" t="n">
        <f aca="false">IFERROR(VLOOKUP(A1761,'[2]Pivot HorizontalMRP'!$A$4:$D$2689,0.4,0),0)</f>
        <v>0</v>
      </c>
      <c r="N1761" s="1" t="n">
        <f aca="false">IFERROR(VLOOKUP(A1761,'[2]Pivot HorizontalMRP'!$A$4:$E$2689,5,0),0)</f>
        <v>0</v>
      </c>
      <c r="O1761" s="1" t="n">
        <f aca="false">K1761+L1761</f>
        <v>0</v>
      </c>
      <c r="P1761" s="1" t="n">
        <f aca="false">K1761+L1761+M1761+N1761</f>
        <v>0</v>
      </c>
      <c r="Q1761" s="1" t="n">
        <f aca="false">IFERROR(VLOOKUP(A1761,'[2]Pivot HorizontalMRP'!$A$4:$F$2689,6,0),0)</f>
        <v>0</v>
      </c>
      <c r="R1761" s="1" t="n">
        <f aca="false">IFERROR(VLOOKUP(A1761,'[2]Pivot HorizontalMRP'!$A$4:$G$2689,7,0),0)</f>
        <v>1586</v>
      </c>
      <c r="S1761" s="1" t="n">
        <f aca="false">IFERROR(VLOOKUP(A1761,'[2]Pivot HorizontalMRP'!$A$4:$H$2689,8,0),0)</f>
        <v>1097</v>
      </c>
      <c r="T1761" s="1" t="n">
        <f aca="false">IFERROR(VLOOKUP(A1761,'[2]Pivot HorizontalMRP'!$A$4:$I$2689,9,0),0)</f>
        <v>698</v>
      </c>
      <c r="U1761" s="1" t="n">
        <f aca="false">IF(I1761="delivery",O1761-SUM(Q1761+R1761),IF(I1761="PO",P1761-SUM(Q1761:R1761)))</f>
        <v>-1586</v>
      </c>
      <c r="V1761" s="81" t="n">
        <v>0.959</v>
      </c>
      <c r="W1761" s="81"/>
      <c r="X1761" s="81" t="n">
        <f aca="false">W1761-V1761</f>
        <v>-0.959</v>
      </c>
      <c r="Y1761" s="81"/>
      <c r="Z1761" s="81"/>
      <c r="AA1761" s="81"/>
      <c r="AB1761" s="81"/>
      <c r="AC1761" s="81"/>
      <c r="AD1761" s="81"/>
      <c r="AE1761" s="81"/>
      <c r="AF1761" s="81"/>
      <c r="AG1761" s="81"/>
      <c r="AH1761" s="81"/>
      <c r="AI1761" s="81"/>
      <c r="AJ1761" s="81"/>
      <c r="AK1761" s="81"/>
      <c r="AL1761" s="81"/>
      <c r="AM1761" s="81"/>
      <c r="AN1761" s="81"/>
      <c r="AO1761" s="81" t="str">
        <f aca="false">D1761</f>
        <v>Sanmina</v>
      </c>
      <c r="AP1761" s="1" t="s">
        <v>3124</v>
      </c>
      <c r="AQ1761" s="1"/>
      <c r="AR1761" s="1"/>
      <c r="AS1761" s="1"/>
      <c r="AT1761" s="1"/>
      <c r="AU1761" s="1"/>
      <c r="AV1761" s="1"/>
      <c r="AW1761" s="1"/>
      <c r="AX1761" s="1"/>
      <c r="AY1761" s="1"/>
      <c r="AZ1761" s="1"/>
      <c r="BA1761" s="1"/>
      <c r="BB1761" s="1"/>
      <c r="BC1761" s="1"/>
      <c r="BD1761" s="1"/>
      <c r="BE1761" s="1"/>
      <c r="BF1761" s="1" t="s">
        <v>14668</v>
      </c>
      <c r="BG1761" s="1" t="s">
        <v>183</v>
      </c>
      <c r="BH1761" s="1"/>
      <c r="BI1761" s="1"/>
    </row>
    <row r="1762" customFormat="false" ht="12.75" hidden="false" customHeight="false" outlineLevel="0" collapsed="false">
      <c r="A1762" s="103" t="s">
        <v>10427</v>
      </c>
      <c r="B1762" s="104" t="s">
        <v>10428</v>
      </c>
      <c r="C1762" s="99" t="s">
        <v>177</v>
      </c>
      <c r="D1762" s="99" t="s">
        <v>1471</v>
      </c>
      <c r="E1762" s="99" t="s">
        <v>10429</v>
      </c>
      <c r="F1762" s="99" t="s">
        <v>10430</v>
      </c>
      <c r="G1762" s="99" t="n">
        <v>26</v>
      </c>
      <c r="H1762" s="99" t="n">
        <v>1000</v>
      </c>
      <c r="I1762" s="99" t="s">
        <v>188</v>
      </c>
      <c r="K1762" s="1" t="n">
        <f aca="false">IFERROR(VLOOKUP(A1762,'[2]Pivot HorizontalMRP'!$A$4:$B$2689,2,0),0)</f>
        <v>0</v>
      </c>
      <c r="L1762" s="1" t="n">
        <f aca="false">IFERROR(VLOOKUP(A1762,'[2]Pivot HorizontalMRP'!$A$4:$C$2689,3,0),0)</f>
        <v>7444</v>
      </c>
      <c r="M1762" s="1" t="n">
        <f aca="false">IFERROR(VLOOKUP(A1762,'[2]Pivot HorizontalMRP'!$A$4:$D$2689,0.4,0),0)</f>
        <v>0</v>
      </c>
      <c r="N1762" s="1" t="n">
        <f aca="false">IFERROR(VLOOKUP(A1762,'[2]Pivot HorizontalMRP'!$A$4:$E$2689,5,0),0)</f>
        <v>0</v>
      </c>
      <c r="O1762" s="1" t="n">
        <f aca="false">K1762+L1762</f>
        <v>7444</v>
      </c>
      <c r="P1762" s="1" t="n">
        <f aca="false">K1762+L1762+M1762+N1762</f>
        <v>7444</v>
      </c>
      <c r="Q1762" s="1" t="n">
        <f aca="false">IFERROR(VLOOKUP(A1762,'[2]Pivot HorizontalMRP'!$A$4:$F$2689,6,0),0)</f>
        <v>0</v>
      </c>
      <c r="R1762" s="1" t="n">
        <f aca="false">IFERROR(VLOOKUP(A1762,'[2]Pivot HorizontalMRP'!$A$4:$G$2689,7,0),0)</f>
        <v>0</v>
      </c>
      <c r="S1762" s="1" t="n">
        <f aca="false">IFERROR(VLOOKUP(A1762,'[2]Pivot HorizontalMRP'!$A$4:$H$2689,8,0),0)</f>
        <v>0</v>
      </c>
      <c r="T1762" s="1" t="n">
        <f aca="false">IFERROR(VLOOKUP(A1762,'[2]Pivot HorizontalMRP'!$A$4:$I$2689,9,0),0)</f>
        <v>0</v>
      </c>
      <c r="U1762" s="1" t="n">
        <f aca="false">IF(I1762="delivery",O1762-SUM(Q1762+R1762),IF(I1762="PO",P1762-SUM(Q1762:R1762)))</f>
        <v>7444</v>
      </c>
      <c r="V1762" s="99" t="n">
        <v>0.1</v>
      </c>
      <c r="X1762" s="81" t="n">
        <f aca="false">W1762-V1762</f>
        <v>-0.1</v>
      </c>
      <c r="AA1762" s="81"/>
      <c r="AO1762" s="81" t="str">
        <f aca="false">D1762</f>
        <v>Sanmina</v>
      </c>
      <c r="AP1762" s="99" t="s">
        <v>3124</v>
      </c>
      <c r="BF1762" s="99" t="s">
        <v>14668</v>
      </c>
      <c r="BG1762" s="1" t="s">
        <v>183</v>
      </c>
    </row>
    <row r="1763" customFormat="false" ht="12.75" hidden="false" customHeight="false" outlineLevel="0" collapsed="false">
      <c r="A1763" s="103" t="s">
        <v>10431</v>
      </c>
      <c r="B1763" s="104" t="s">
        <v>10432</v>
      </c>
      <c r="C1763" s="99" t="s">
        <v>177</v>
      </c>
      <c r="D1763" s="99" t="s">
        <v>1471</v>
      </c>
      <c r="E1763" s="99" t="s">
        <v>10433</v>
      </c>
      <c r="F1763" s="99" t="s">
        <v>10434</v>
      </c>
      <c r="G1763" s="99" t="n">
        <v>26</v>
      </c>
      <c r="H1763" s="99" t="n">
        <v>100</v>
      </c>
      <c r="I1763" s="99" t="s">
        <v>188</v>
      </c>
      <c r="K1763" s="1" t="n">
        <f aca="false">IFERROR(VLOOKUP(A1763,'[2]Pivot HorizontalMRP'!$A$4:$B$2689,2,0),0)</f>
        <v>0</v>
      </c>
      <c r="L1763" s="1" t="n">
        <f aca="false">IFERROR(VLOOKUP(A1763,'[2]Pivot HorizontalMRP'!$A$4:$C$2689,3,0),0)</f>
        <v>59.48</v>
      </c>
      <c r="M1763" s="1" t="n">
        <f aca="false">IFERROR(VLOOKUP(A1763,'[2]Pivot HorizontalMRP'!$A$4:$D$2689,0.4,0),0)</f>
        <v>0</v>
      </c>
      <c r="N1763" s="1" t="n">
        <f aca="false">IFERROR(VLOOKUP(A1763,'[2]Pivot HorizontalMRP'!$A$4:$E$2689,5,0),0)</f>
        <v>0</v>
      </c>
      <c r="O1763" s="1" t="n">
        <f aca="false">K1763+L1763</f>
        <v>59.48</v>
      </c>
      <c r="P1763" s="1" t="n">
        <f aca="false">K1763+L1763+M1763+N1763</f>
        <v>59.48</v>
      </c>
      <c r="Q1763" s="1" t="n">
        <f aca="false">IFERROR(VLOOKUP(A1763,'[2]Pivot HorizontalMRP'!$A$4:$F$2689,6,0),0)</f>
        <v>2.56</v>
      </c>
      <c r="R1763" s="1" t="n">
        <f aca="false">IFERROR(VLOOKUP(A1763,'[2]Pivot HorizontalMRP'!$A$4:$G$2689,7,0),0)</f>
        <v>0</v>
      </c>
      <c r="S1763" s="1" t="n">
        <f aca="false">IFERROR(VLOOKUP(A1763,'[2]Pivot HorizontalMRP'!$A$4:$H$2689,8,0),0)</f>
        <v>0</v>
      </c>
      <c r="T1763" s="1" t="n">
        <f aca="false">IFERROR(VLOOKUP(A1763,'[2]Pivot HorizontalMRP'!$A$4:$I$2689,9,0),0)</f>
        <v>0</v>
      </c>
      <c r="U1763" s="1" t="n">
        <f aca="false">IF(I1763="delivery",O1763-SUM(Q1763+R1763),IF(I1763="PO",P1763-SUM(Q1763:R1763)))</f>
        <v>56.92</v>
      </c>
      <c r="V1763" s="99" t="n">
        <v>6.9</v>
      </c>
      <c r="X1763" s="81" t="n">
        <f aca="false">W1763-V1763</f>
        <v>-6.9</v>
      </c>
      <c r="AA1763" s="81"/>
      <c r="AO1763" s="81" t="str">
        <f aca="false">D1763</f>
        <v>Sanmina</v>
      </c>
      <c r="AP1763" s="99" t="s">
        <v>3124</v>
      </c>
      <c r="BF1763" s="99" t="s">
        <v>14668</v>
      </c>
      <c r="BG1763" s="1" t="s">
        <v>183</v>
      </c>
    </row>
    <row r="1764" customFormat="false" ht="12.75" hidden="false" customHeight="false" outlineLevel="0" collapsed="false">
      <c r="A1764" s="1" t="s">
        <v>6353</v>
      </c>
      <c r="B1764" s="1" t="s">
        <v>6354</v>
      </c>
      <c r="C1764" s="1" t="s">
        <v>177</v>
      </c>
      <c r="D1764" s="1" t="s">
        <v>1471</v>
      </c>
      <c r="E1764" s="1" t="s">
        <v>6355</v>
      </c>
      <c r="F1764" s="1" t="s">
        <v>6356</v>
      </c>
      <c r="G1764" s="1" t="n">
        <v>48</v>
      </c>
      <c r="H1764" s="1" t="n">
        <v>2500</v>
      </c>
      <c r="I1764" s="101" t="s">
        <v>180</v>
      </c>
      <c r="J1764" s="1"/>
      <c r="K1764" s="1" t="n">
        <f aca="false">IFERROR(VLOOKUP(A1764,'[2]Pivot HorizontalMRP'!$A$4:$B$2689,2,0),0)</f>
        <v>0</v>
      </c>
      <c r="L1764" s="1" t="n">
        <f aca="false">IFERROR(VLOOKUP(A1764,'[2]Pivot HorizontalMRP'!$A$4:$C$2689,3,0),0)</f>
        <v>21233</v>
      </c>
      <c r="M1764" s="1" t="n">
        <f aca="false">IFERROR(VLOOKUP(A1764,'[2]Pivot HorizontalMRP'!$A$4:$D$2689,0.4,0),0)</f>
        <v>0</v>
      </c>
      <c r="N1764" s="1" t="n">
        <f aca="false">IFERROR(VLOOKUP(A1764,'[2]Pivot HorizontalMRP'!$A$4:$E$2689,5,0),0)</f>
        <v>5000</v>
      </c>
      <c r="O1764" s="1" t="n">
        <f aca="false">K1764+L1764</f>
        <v>21233</v>
      </c>
      <c r="P1764" s="1" t="n">
        <f aca="false">K1764+L1764+M1764+N1764</f>
        <v>26233</v>
      </c>
      <c r="Q1764" s="1" t="n">
        <f aca="false">IFERROR(VLOOKUP(A1764,'[2]Pivot HorizontalMRP'!$A$4:$F$2689,6,0),0)</f>
        <v>9333</v>
      </c>
      <c r="R1764" s="1" t="n">
        <f aca="false">IFERROR(VLOOKUP(A1764,'[2]Pivot HorizontalMRP'!$A$4:$G$2689,7,0),0)</f>
        <v>7342</v>
      </c>
      <c r="S1764" s="1" t="n">
        <f aca="false">IFERROR(VLOOKUP(A1764,'[2]Pivot HorizontalMRP'!$A$4:$H$2689,8,0),0)</f>
        <v>8604</v>
      </c>
      <c r="T1764" s="1" t="n">
        <f aca="false">IFERROR(VLOOKUP(A1764,'[2]Pivot HorizontalMRP'!$A$4:$I$2689,9,0),0)</f>
        <v>5010</v>
      </c>
      <c r="U1764" s="1" t="n">
        <f aca="false">IF(I1764="delivery",O1764-SUM(Q1764+R1764),IF(I1764="PO",P1764-SUM(Q1764:R1764)))</f>
        <v>4558</v>
      </c>
      <c r="V1764" s="81" t="n">
        <v>0.75</v>
      </c>
      <c r="W1764" s="81"/>
      <c r="X1764" s="81" t="n">
        <f aca="false">W1764-V1764</f>
        <v>-0.75</v>
      </c>
      <c r="Y1764" s="81"/>
      <c r="Z1764" s="81"/>
      <c r="AA1764" s="81" t="n">
        <v>0.75</v>
      </c>
      <c r="AB1764" s="81"/>
      <c r="AC1764" s="81"/>
      <c r="AD1764" s="81"/>
      <c r="AE1764" s="81"/>
      <c r="AF1764" s="81"/>
      <c r="AG1764" s="81"/>
      <c r="AH1764" s="81"/>
      <c r="AI1764" s="81"/>
      <c r="AJ1764" s="81"/>
      <c r="AK1764" s="81"/>
      <c r="AL1764" s="81"/>
      <c r="AM1764" s="81"/>
      <c r="AN1764" s="81"/>
      <c r="AO1764" s="81" t="str">
        <f aca="false">D1764</f>
        <v>Sanmina</v>
      </c>
      <c r="AP1764" s="1" t="s">
        <v>3124</v>
      </c>
      <c r="AQ1764" s="1"/>
      <c r="AR1764" s="1"/>
      <c r="AS1764" s="1"/>
      <c r="AT1764" s="1"/>
      <c r="AU1764" s="1"/>
      <c r="AV1764" s="1"/>
      <c r="AW1764" s="1"/>
      <c r="AX1764" s="1"/>
      <c r="AY1764" s="1"/>
      <c r="AZ1764" s="1"/>
      <c r="BA1764" s="1"/>
      <c r="BB1764" s="1"/>
      <c r="BC1764" s="1"/>
      <c r="BD1764" s="1"/>
      <c r="BE1764" s="1"/>
      <c r="BF1764" s="1" t="s">
        <v>14668</v>
      </c>
      <c r="BG1764" s="1" t="s">
        <v>183</v>
      </c>
      <c r="BH1764" s="1"/>
      <c r="BI1764" s="1"/>
    </row>
    <row r="1765" customFormat="false" ht="12.75" hidden="false" customHeight="false" outlineLevel="0" collapsed="false">
      <c r="A1765" s="1" t="s">
        <v>6357</v>
      </c>
      <c r="B1765" s="1" t="s">
        <v>6358</v>
      </c>
      <c r="C1765" s="1" t="s">
        <v>177</v>
      </c>
      <c r="D1765" s="1" t="s">
        <v>1471</v>
      </c>
      <c r="E1765" s="1" t="s">
        <v>16214</v>
      </c>
      <c r="F1765" s="1" t="s">
        <v>6360</v>
      </c>
      <c r="G1765" s="1" t="n">
        <v>56</v>
      </c>
      <c r="H1765" s="1" t="n">
        <v>5000</v>
      </c>
      <c r="I1765" s="101" t="s">
        <v>180</v>
      </c>
      <c r="J1765" s="1"/>
      <c r="K1765" s="1" t="n">
        <f aca="false">IFERROR(VLOOKUP(A1765,'[2]Pivot HorizontalMRP'!$A$4:$B$2689,2,0),0)</f>
        <v>0</v>
      </c>
      <c r="L1765" s="1" t="n">
        <f aca="false">IFERROR(VLOOKUP(A1765,'[2]Pivot HorizontalMRP'!$A$4:$C$2689,3,0),0)</f>
        <v>14301</v>
      </c>
      <c r="M1765" s="1" t="n">
        <f aca="false">IFERROR(VLOOKUP(A1765,'[2]Pivot HorizontalMRP'!$A$4:$D$2689,0.4,0),0)</f>
        <v>0</v>
      </c>
      <c r="N1765" s="1" t="n">
        <f aca="false">IFERROR(VLOOKUP(A1765,'[2]Pivot HorizontalMRP'!$A$4:$E$2689,5,0),0)</f>
        <v>0</v>
      </c>
      <c r="O1765" s="1" t="n">
        <f aca="false">K1765+L1765</f>
        <v>14301</v>
      </c>
      <c r="P1765" s="1" t="n">
        <f aca="false">K1765+L1765+M1765+N1765</f>
        <v>14301</v>
      </c>
      <c r="Q1765" s="1" t="n">
        <f aca="false">IFERROR(VLOOKUP(A1765,'[2]Pivot HorizontalMRP'!$A$4:$F$2689,6,0),0)</f>
        <v>7273</v>
      </c>
      <c r="R1765" s="1" t="n">
        <f aca="false">IFERROR(VLOOKUP(A1765,'[2]Pivot HorizontalMRP'!$A$4:$G$2689,7,0),0)</f>
        <v>4228</v>
      </c>
      <c r="S1765" s="1" t="n">
        <f aca="false">IFERROR(VLOOKUP(A1765,'[2]Pivot HorizontalMRP'!$A$4:$H$2689,8,0),0)</f>
        <v>4557</v>
      </c>
      <c r="T1765" s="1" t="n">
        <f aca="false">IFERROR(VLOOKUP(A1765,'[2]Pivot HorizontalMRP'!$A$4:$I$2689,9,0),0)</f>
        <v>2967</v>
      </c>
      <c r="U1765" s="1" t="n">
        <f aca="false">IF(I1765="delivery",O1765-SUM(Q1765+R1765),IF(I1765="PO",P1765-SUM(Q1765:R1765)))</f>
        <v>2800</v>
      </c>
      <c r="V1765" s="81" t="n">
        <v>2.89</v>
      </c>
      <c r="W1765" s="81"/>
      <c r="X1765" s="81" t="n">
        <f aca="false">W1765-V1765</f>
        <v>-2.89</v>
      </c>
      <c r="Y1765" s="81"/>
      <c r="Z1765" s="81"/>
      <c r="AA1765" s="81"/>
      <c r="AB1765" s="81"/>
      <c r="AC1765" s="81"/>
      <c r="AD1765" s="81"/>
      <c r="AE1765" s="81"/>
      <c r="AF1765" s="81"/>
      <c r="AG1765" s="81"/>
      <c r="AH1765" s="81"/>
      <c r="AI1765" s="81"/>
      <c r="AJ1765" s="81"/>
      <c r="AK1765" s="81"/>
      <c r="AL1765" s="81"/>
      <c r="AM1765" s="81"/>
      <c r="AN1765" s="81"/>
      <c r="AO1765" s="81" t="str">
        <f aca="false">D1765</f>
        <v>Sanmina</v>
      </c>
      <c r="AP1765" s="1" t="s">
        <v>3124</v>
      </c>
      <c r="AQ1765" s="1"/>
      <c r="AR1765" s="1"/>
      <c r="AS1765" s="1"/>
      <c r="AT1765" s="1"/>
      <c r="AU1765" s="1"/>
      <c r="AV1765" s="1"/>
      <c r="AW1765" s="1"/>
      <c r="AX1765" s="1"/>
      <c r="AY1765" s="1"/>
      <c r="AZ1765" s="1"/>
      <c r="BA1765" s="1"/>
      <c r="BB1765" s="1"/>
      <c r="BC1765" s="1"/>
      <c r="BD1765" s="1"/>
      <c r="BE1765" s="1"/>
      <c r="BF1765" s="1" t="s">
        <v>14668</v>
      </c>
      <c r="BG1765" s="1" t="s">
        <v>183</v>
      </c>
      <c r="BH1765" s="1"/>
      <c r="BI1765" s="1"/>
    </row>
    <row r="1766" customFormat="false" ht="12.75" hidden="false" customHeight="false" outlineLevel="0" collapsed="false">
      <c r="A1766" s="1" t="s">
        <v>6373</v>
      </c>
      <c r="B1766" s="1" t="s">
        <v>6374</v>
      </c>
      <c r="C1766" s="1" t="s">
        <v>177</v>
      </c>
      <c r="D1766" s="1" t="s">
        <v>1471</v>
      </c>
      <c r="E1766" s="1" t="s">
        <v>16215</v>
      </c>
      <c r="F1766" s="1" t="s">
        <v>6376</v>
      </c>
      <c r="G1766" s="1" t="n">
        <v>163</v>
      </c>
      <c r="H1766" s="1" t="n">
        <v>6000</v>
      </c>
      <c r="I1766" s="101" t="s">
        <v>180</v>
      </c>
      <c r="J1766" s="1"/>
      <c r="K1766" s="1" t="n">
        <f aca="false">IFERROR(VLOOKUP(A1766,'[2]Pivot HorizontalMRP'!$A$4:$B$2689,2,0),0)</f>
        <v>0</v>
      </c>
      <c r="L1766" s="1" t="n">
        <f aca="false">IFERROR(VLOOKUP(A1766,'[2]Pivot HorizontalMRP'!$A$4:$C$2689,3,0),0)</f>
        <v>23597</v>
      </c>
      <c r="M1766" s="1" t="n">
        <f aca="false">IFERROR(VLOOKUP(A1766,'[2]Pivot HorizontalMRP'!$A$4:$D$2689,0.4,0),0)</f>
        <v>0</v>
      </c>
      <c r="N1766" s="1" t="n">
        <f aca="false">IFERROR(VLOOKUP(A1766,'[2]Pivot HorizontalMRP'!$A$4:$E$2689,5,0),0)</f>
        <v>30000</v>
      </c>
      <c r="O1766" s="1" t="n">
        <f aca="false">K1766+L1766</f>
        <v>23597</v>
      </c>
      <c r="P1766" s="1" t="n">
        <f aca="false">K1766+L1766+M1766+N1766</f>
        <v>53597</v>
      </c>
      <c r="Q1766" s="1" t="n">
        <f aca="false">IFERROR(VLOOKUP(A1766,'[2]Pivot HorizontalMRP'!$A$4:$F$2689,6,0),0)</f>
        <v>19012</v>
      </c>
      <c r="R1766" s="1" t="n">
        <f aca="false">IFERROR(VLOOKUP(A1766,'[2]Pivot HorizontalMRP'!$A$4:$G$2689,7,0),0)</f>
        <v>16689</v>
      </c>
      <c r="S1766" s="1" t="n">
        <f aca="false">IFERROR(VLOOKUP(A1766,'[2]Pivot HorizontalMRP'!$A$4:$H$2689,8,0),0)</f>
        <v>14635</v>
      </c>
      <c r="T1766" s="1" t="n">
        <f aca="false">IFERROR(VLOOKUP(A1766,'[2]Pivot HorizontalMRP'!$A$4:$I$2689,9,0),0)</f>
        <v>8275</v>
      </c>
      <c r="U1766" s="1" t="n">
        <f aca="false">IF(I1766="delivery",O1766-SUM(Q1766+R1766),IF(I1766="PO",P1766-SUM(Q1766:R1766)))</f>
        <v>-12104</v>
      </c>
      <c r="V1766" s="81" t="n">
        <v>0.0655</v>
      </c>
      <c r="W1766" s="81"/>
      <c r="X1766" s="81" t="n">
        <f aca="false">W1766-V1766</f>
        <v>-0.0655</v>
      </c>
      <c r="Y1766" s="81"/>
      <c r="Z1766" s="81"/>
      <c r="AA1766" s="81" t="n">
        <v>0.0655</v>
      </c>
      <c r="AB1766" s="81"/>
      <c r="AC1766" s="81"/>
      <c r="AD1766" s="81"/>
      <c r="AE1766" s="81"/>
      <c r="AF1766" s="81"/>
      <c r="AG1766" s="81"/>
      <c r="AH1766" s="81"/>
      <c r="AI1766" s="81"/>
      <c r="AJ1766" s="81"/>
      <c r="AK1766" s="81"/>
      <c r="AL1766" s="81"/>
      <c r="AM1766" s="81"/>
      <c r="AN1766" s="81"/>
      <c r="AO1766" s="81" t="str">
        <f aca="false">D1766</f>
        <v>Sanmina</v>
      </c>
      <c r="AP1766" s="1" t="s">
        <v>3124</v>
      </c>
      <c r="AQ1766" s="1"/>
      <c r="AR1766" s="1"/>
      <c r="AS1766" s="1"/>
      <c r="AT1766" s="1"/>
      <c r="AU1766" s="1"/>
      <c r="AV1766" s="1"/>
      <c r="AW1766" s="1"/>
      <c r="AX1766" s="1"/>
      <c r="AY1766" s="1"/>
      <c r="AZ1766" s="1"/>
      <c r="BA1766" s="1"/>
      <c r="BB1766" s="1"/>
      <c r="BC1766" s="1"/>
      <c r="BD1766" s="1"/>
      <c r="BE1766" s="1"/>
      <c r="BF1766" s="1" t="s">
        <v>14668</v>
      </c>
      <c r="BG1766" s="1" t="s">
        <v>183</v>
      </c>
      <c r="BH1766" s="1"/>
      <c r="BI1766" s="1"/>
    </row>
    <row r="1767" customFormat="false" ht="12.75" hidden="false" customHeight="false" outlineLevel="0" collapsed="false">
      <c r="A1767" s="1" t="s">
        <v>6381</v>
      </c>
      <c r="B1767" s="1" t="s">
        <v>6382</v>
      </c>
      <c r="C1767" s="1" t="s">
        <v>177</v>
      </c>
      <c r="D1767" s="1" t="s">
        <v>1471</v>
      </c>
      <c r="E1767" s="1" t="s">
        <v>6383</v>
      </c>
      <c r="F1767" s="1" t="s">
        <v>6384</v>
      </c>
      <c r="G1767" s="1" t="n">
        <v>73</v>
      </c>
      <c r="H1767" s="1" t="n">
        <v>2500</v>
      </c>
      <c r="I1767" s="101" t="s">
        <v>180</v>
      </c>
      <c r="J1767" s="1"/>
      <c r="K1767" s="1" t="n">
        <f aca="false">IFERROR(VLOOKUP(A1767,'[2]Pivot HorizontalMRP'!$A$4:$B$2689,2,0),0)</f>
        <v>0</v>
      </c>
      <c r="L1767" s="1" t="n">
        <f aca="false">IFERROR(VLOOKUP(A1767,'[2]Pivot HorizontalMRP'!$A$4:$C$2689,3,0),0)</f>
        <v>17635</v>
      </c>
      <c r="M1767" s="1" t="n">
        <f aca="false">IFERROR(VLOOKUP(A1767,'[2]Pivot HorizontalMRP'!$A$4:$D$2689,0.4,0),0)</f>
        <v>0</v>
      </c>
      <c r="N1767" s="1" t="n">
        <f aca="false">IFERROR(VLOOKUP(A1767,'[2]Pivot HorizontalMRP'!$A$4:$E$2689,5,0),0)</f>
        <v>7500</v>
      </c>
      <c r="O1767" s="1" t="n">
        <f aca="false">K1767+L1767</f>
        <v>17635</v>
      </c>
      <c r="P1767" s="1" t="n">
        <f aca="false">K1767+L1767+M1767+N1767</f>
        <v>25135</v>
      </c>
      <c r="Q1767" s="1" t="n">
        <f aca="false">IFERROR(VLOOKUP(A1767,'[2]Pivot HorizontalMRP'!$A$4:$F$2689,6,0),0)</f>
        <v>18442</v>
      </c>
      <c r="R1767" s="1" t="n">
        <f aca="false">IFERROR(VLOOKUP(A1767,'[2]Pivot HorizontalMRP'!$A$4:$G$2689,7,0),0)</f>
        <v>11861</v>
      </c>
      <c r="S1767" s="1" t="n">
        <f aca="false">IFERROR(VLOOKUP(A1767,'[2]Pivot HorizontalMRP'!$A$4:$H$2689,8,0),0)</f>
        <v>10908</v>
      </c>
      <c r="T1767" s="1" t="n">
        <f aca="false">IFERROR(VLOOKUP(A1767,'[2]Pivot HorizontalMRP'!$A$4:$I$2689,9,0),0)</f>
        <v>6849</v>
      </c>
      <c r="U1767" s="1" t="n">
        <f aca="false">IF(I1767="delivery",O1767-SUM(Q1767+R1767),IF(I1767="PO",P1767-SUM(Q1767:R1767)))</f>
        <v>-12668</v>
      </c>
      <c r="V1767" s="81" t="n">
        <v>0.317</v>
      </c>
      <c r="W1767" s="81"/>
      <c r="X1767" s="81" t="n">
        <f aca="false">W1767-V1767</f>
        <v>-0.317</v>
      </c>
      <c r="Y1767" s="81"/>
      <c r="Z1767" s="81"/>
      <c r="AA1767" s="81" t="n">
        <v>0.29825</v>
      </c>
      <c r="AB1767" s="81"/>
      <c r="AC1767" s="81"/>
      <c r="AD1767" s="81"/>
      <c r="AE1767" s="81"/>
      <c r="AF1767" s="81"/>
      <c r="AG1767" s="81"/>
      <c r="AH1767" s="81"/>
      <c r="AI1767" s="81"/>
      <c r="AJ1767" s="81"/>
      <c r="AK1767" s="81"/>
      <c r="AL1767" s="81"/>
      <c r="AM1767" s="81"/>
      <c r="AN1767" s="81"/>
      <c r="AO1767" s="81" t="str">
        <f aca="false">D1767</f>
        <v>Sanmina</v>
      </c>
      <c r="AP1767" s="1" t="s">
        <v>3124</v>
      </c>
      <c r="AQ1767" s="1"/>
      <c r="AR1767" s="1"/>
      <c r="AS1767" s="1"/>
      <c r="AT1767" s="1"/>
      <c r="AU1767" s="1"/>
      <c r="AV1767" s="1"/>
      <c r="AW1767" s="1"/>
      <c r="AX1767" s="1"/>
      <c r="AY1767" s="1"/>
      <c r="AZ1767" s="1"/>
      <c r="BA1767" s="1"/>
      <c r="BB1767" s="1"/>
      <c r="BC1767" s="1"/>
      <c r="BD1767" s="1"/>
      <c r="BE1767" s="1"/>
      <c r="BF1767" s="1" t="s">
        <v>14668</v>
      </c>
      <c r="BG1767" s="1" t="s">
        <v>183</v>
      </c>
      <c r="BH1767" s="1"/>
      <c r="BI1767" s="1"/>
    </row>
    <row r="1768" customFormat="false" ht="12.75" hidden="false" customHeight="false" outlineLevel="0" collapsed="false">
      <c r="A1768" s="1" t="s">
        <v>6410</v>
      </c>
      <c r="B1768" s="1" t="s">
        <v>6411</v>
      </c>
      <c r="C1768" s="1" t="s">
        <v>177</v>
      </c>
      <c r="D1768" s="1" t="s">
        <v>1471</v>
      </c>
      <c r="E1768" s="1" t="s">
        <v>16216</v>
      </c>
      <c r="F1768" s="1" t="s">
        <v>6413</v>
      </c>
      <c r="G1768" s="1" t="n">
        <v>43</v>
      </c>
      <c r="H1768" s="1" t="n">
        <v>2500</v>
      </c>
      <c r="I1768" s="101" t="s">
        <v>180</v>
      </c>
      <c r="J1768" s="1"/>
      <c r="K1768" s="1" t="n">
        <f aca="false">IFERROR(VLOOKUP(A1768,'[2]Pivot HorizontalMRP'!$A$4:$B$2689,2,0),0)</f>
        <v>0</v>
      </c>
      <c r="L1768" s="1" t="n">
        <f aca="false">IFERROR(VLOOKUP(A1768,'[2]Pivot HorizontalMRP'!$A$4:$C$2689,3,0),0)</f>
        <v>2652</v>
      </c>
      <c r="M1768" s="1" t="n">
        <f aca="false">IFERROR(VLOOKUP(A1768,'[2]Pivot HorizontalMRP'!$A$4:$D$2689,0.4,0),0)</f>
        <v>0</v>
      </c>
      <c r="N1768" s="1" t="n">
        <f aca="false">IFERROR(VLOOKUP(A1768,'[2]Pivot HorizontalMRP'!$A$4:$E$2689,5,0),0)</f>
        <v>2500</v>
      </c>
      <c r="O1768" s="1" t="n">
        <f aca="false">K1768+L1768</f>
        <v>2652</v>
      </c>
      <c r="P1768" s="1" t="n">
        <f aca="false">K1768+L1768+M1768+N1768</f>
        <v>5152</v>
      </c>
      <c r="Q1768" s="1" t="n">
        <f aca="false">IFERROR(VLOOKUP(A1768,'[2]Pivot HorizontalMRP'!$A$4:$F$2689,6,0),0)</f>
        <v>358</v>
      </c>
      <c r="R1768" s="1" t="n">
        <f aca="false">IFERROR(VLOOKUP(A1768,'[2]Pivot HorizontalMRP'!$A$4:$G$2689,7,0),0)</f>
        <v>548</v>
      </c>
      <c r="S1768" s="1" t="n">
        <f aca="false">IFERROR(VLOOKUP(A1768,'[2]Pivot HorizontalMRP'!$A$4:$H$2689,8,0),0)</f>
        <v>560</v>
      </c>
      <c r="T1768" s="1" t="n">
        <f aca="false">IFERROR(VLOOKUP(A1768,'[2]Pivot HorizontalMRP'!$A$4:$I$2689,9,0),0)</f>
        <v>191</v>
      </c>
      <c r="U1768" s="1" t="n">
        <f aca="false">IF(I1768="delivery",O1768-SUM(Q1768+R1768),IF(I1768="PO",P1768-SUM(Q1768:R1768)))</f>
        <v>1746</v>
      </c>
      <c r="V1768" s="81" t="n">
        <v>0.556</v>
      </c>
      <c r="W1768" s="81"/>
      <c r="X1768" s="81" t="n">
        <f aca="false">W1768-V1768</f>
        <v>-0.556</v>
      </c>
      <c r="Y1768" s="81"/>
      <c r="Z1768" s="81"/>
      <c r="AA1768" s="81" t="n">
        <v>0.54534</v>
      </c>
      <c r="AB1768" s="81"/>
      <c r="AC1768" s="81"/>
      <c r="AD1768" s="81"/>
      <c r="AE1768" s="81"/>
      <c r="AF1768" s="81"/>
      <c r="AG1768" s="81"/>
      <c r="AH1768" s="81"/>
      <c r="AI1768" s="81"/>
      <c r="AJ1768" s="81"/>
      <c r="AK1768" s="81"/>
      <c r="AL1768" s="81"/>
      <c r="AM1768" s="81"/>
      <c r="AN1768" s="81"/>
      <c r="AO1768" s="81" t="str">
        <f aca="false">D1768</f>
        <v>Sanmina</v>
      </c>
      <c r="AP1768" s="1" t="s">
        <v>3124</v>
      </c>
      <c r="AQ1768" s="1"/>
      <c r="AR1768" s="1"/>
      <c r="AS1768" s="1"/>
      <c r="AT1768" s="1"/>
      <c r="AU1768" s="1"/>
      <c r="AV1768" s="1"/>
      <c r="AW1768" s="1"/>
      <c r="AX1768" s="1"/>
      <c r="AY1768" s="1"/>
      <c r="AZ1768" s="1"/>
      <c r="BA1768" s="1"/>
      <c r="BB1768" s="1"/>
      <c r="BC1768" s="1"/>
      <c r="BD1768" s="1"/>
      <c r="BE1768" s="1"/>
      <c r="BF1768" s="1" t="s">
        <v>14668</v>
      </c>
      <c r="BG1768" s="1" t="s">
        <v>183</v>
      </c>
      <c r="BH1768" s="1"/>
      <c r="BI1768" s="1"/>
    </row>
    <row r="1769" customFormat="false" ht="12.75" hidden="false" customHeight="false" outlineLevel="0" collapsed="false">
      <c r="A1769" s="1" t="s">
        <v>6422</v>
      </c>
      <c r="B1769" s="1" t="s">
        <v>6423</v>
      </c>
      <c r="C1769" s="1" t="s">
        <v>177</v>
      </c>
      <c r="D1769" s="1" t="s">
        <v>1471</v>
      </c>
      <c r="E1769" s="1" t="s">
        <v>16217</v>
      </c>
      <c r="F1769" s="1" t="s">
        <v>6425</v>
      </c>
      <c r="G1769" s="1" t="n">
        <v>43</v>
      </c>
      <c r="H1769" s="1" t="n">
        <v>2500</v>
      </c>
      <c r="I1769" s="101" t="s">
        <v>180</v>
      </c>
      <c r="J1769" s="1"/>
      <c r="K1769" s="1" t="n">
        <f aca="false">IFERROR(VLOOKUP(A1769,'[2]Pivot HorizontalMRP'!$A$4:$B$2689,2,0),0)</f>
        <v>0</v>
      </c>
      <c r="L1769" s="1" t="n">
        <f aca="false">IFERROR(VLOOKUP(A1769,'[2]Pivot HorizontalMRP'!$A$4:$C$2689,3,0),0)</f>
        <v>4254</v>
      </c>
      <c r="M1769" s="1" t="n">
        <f aca="false">IFERROR(VLOOKUP(A1769,'[2]Pivot HorizontalMRP'!$A$4:$D$2689,0.4,0),0)</f>
        <v>0</v>
      </c>
      <c r="N1769" s="1" t="n">
        <f aca="false">IFERROR(VLOOKUP(A1769,'[2]Pivot HorizontalMRP'!$A$4:$E$2689,5,0),0)</f>
        <v>5000</v>
      </c>
      <c r="O1769" s="1" t="n">
        <f aca="false">K1769+L1769</f>
        <v>4254</v>
      </c>
      <c r="P1769" s="1" t="n">
        <f aca="false">K1769+L1769+M1769+N1769</f>
        <v>9254</v>
      </c>
      <c r="Q1769" s="1" t="n">
        <f aca="false">IFERROR(VLOOKUP(A1769,'[2]Pivot HorizontalMRP'!$A$4:$F$2689,6,0),0)</f>
        <v>10639</v>
      </c>
      <c r="R1769" s="1" t="n">
        <f aca="false">IFERROR(VLOOKUP(A1769,'[2]Pivot HorizontalMRP'!$A$4:$G$2689,7,0),0)</f>
        <v>4578</v>
      </c>
      <c r="S1769" s="1" t="n">
        <f aca="false">IFERROR(VLOOKUP(A1769,'[2]Pivot HorizontalMRP'!$A$4:$H$2689,8,0),0)</f>
        <v>4686</v>
      </c>
      <c r="T1769" s="1" t="n">
        <f aca="false">IFERROR(VLOOKUP(A1769,'[2]Pivot HorizontalMRP'!$A$4:$I$2689,9,0),0)</f>
        <v>3047</v>
      </c>
      <c r="U1769" s="1" t="n">
        <f aca="false">IF(I1769="delivery",O1769-SUM(Q1769+R1769),IF(I1769="PO",P1769-SUM(Q1769:R1769)))</f>
        <v>-10963</v>
      </c>
      <c r="V1769" s="81" t="n">
        <v>3.223</v>
      </c>
      <c r="W1769" s="81"/>
      <c r="X1769" s="81" t="n">
        <f aca="false">W1769-V1769</f>
        <v>-3.223</v>
      </c>
      <c r="Y1769" s="81"/>
      <c r="Z1769" s="81"/>
      <c r="AA1769" s="81" t="n">
        <v>3.552</v>
      </c>
      <c r="AB1769" s="81"/>
      <c r="AC1769" s="81"/>
      <c r="AD1769" s="81"/>
      <c r="AE1769" s="81"/>
      <c r="AF1769" s="81"/>
      <c r="AG1769" s="81"/>
      <c r="AH1769" s="81"/>
      <c r="AI1769" s="81"/>
      <c r="AJ1769" s="81"/>
      <c r="AK1769" s="81"/>
      <c r="AL1769" s="81"/>
      <c r="AM1769" s="81"/>
      <c r="AN1769" s="81"/>
      <c r="AO1769" s="81" t="str">
        <f aca="false">D1769</f>
        <v>Sanmina</v>
      </c>
      <c r="AP1769" s="1" t="s">
        <v>3124</v>
      </c>
      <c r="AQ1769" s="1"/>
      <c r="AR1769" s="1"/>
      <c r="AS1769" s="1"/>
      <c r="AT1769" s="1"/>
      <c r="AU1769" s="1"/>
      <c r="AV1769" s="1"/>
      <c r="AW1769" s="1"/>
      <c r="AX1769" s="1"/>
      <c r="AY1769" s="1"/>
      <c r="AZ1769" s="1"/>
      <c r="BA1769" s="1"/>
      <c r="BB1769" s="1"/>
      <c r="BC1769" s="1"/>
      <c r="BD1769" s="1"/>
      <c r="BE1769" s="1"/>
      <c r="BF1769" s="1" t="s">
        <v>14668</v>
      </c>
      <c r="BG1769" s="1" t="s">
        <v>183</v>
      </c>
      <c r="BH1769" s="1"/>
      <c r="BI1769" s="1"/>
    </row>
    <row r="1770" customFormat="false" ht="12.75" hidden="false" customHeight="false" outlineLevel="0" collapsed="false">
      <c r="A1770" s="1" t="s">
        <v>6450</v>
      </c>
      <c r="B1770" s="1" t="s">
        <v>6451</v>
      </c>
      <c r="C1770" s="1" t="s">
        <v>177</v>
      </c>
      <c r="D1770" s="1" t="s">
        <v>1471</v>
      </c>
      <c r="E1770" s="1" t="s">
        <v>16218</v>
      </c>
      <c r="F1770" s="1" t="s">
        <v>6453</v>
      </c>
      <c r="G1770" s="1" t="n">
        <v>38</v>
      </c>
      <c r="H1770" s="1" t="n">
        <v>520</v>
      </c>
      <c r="I1770" s="101" t="s">
        <v>180</v>
      </c>
      <c r="J1770" s="1"/>
      <c r="K1770" s="1" t="n">
        <f aca="false">IFERROR(VLOOKUP(A1770,'[2]Pivot HorizontalMRP'!$A$4:$B$2689,2,0),0)</f>
        <v>0</v>
      </c>
      <c r="L1770" s="1" t="n">
        <f aca="false">IFERROR(VLOOKUP(A1770,'[2]Pivot HorizontalMRP'!$A$4:$C$2689,3,0),0)</f>
        <v>159</v>
      </c>
      <c r="M1770" s="1" t="n">
        <f aca="false">IFERROR(VLOOKUP(A1770,'[2]Pivot HorizontalMRP'!$A$4:$D$2689,0.4,0),0)</f>
        <v>0</v>
      </c>
      <c r="N1770" s="1" t="n">
        <f aca="false">IFERROR(VLOOKUP(A1770,'[2]Pivot HorizontalMRP'!$A$4:$E$2689,5,0),0)</f>
        <v>520</v>
      </c>
      <c r="O1770" s="1" t="n">
        <f aca="false">K1770+L1770</f>
        <v>159</v>
      </c>
      <c r="P1770" s="1" t="n">
        <f aca="false">K1770+L1770+M1770+N1770</f>
        <v>679</v>
      </c>
      <c r="Q1770" s="1" t="n">
        <f aca="false">IFERROR(VLOOKUP(A1770,'[2]Pivot HorizontalMRP'!$A$4:$F$2689,6,0),0)</f>
        <v>235</v>
      </c>
      <c r="R1770" s="1" t="n">
        <f aca="false">IFERROR(VLOOKUP(A1770,'[2]Pivot HorizontalMRP'!$A$4:$G$2689,7,0),0)</f>
        <v>332</v>
      </c>
      <c r="S1770" s="1" t="n">
        <f aca="false">IFERROR(VLOOKUP(A1770,'[2]Pivot HorizontalMRP'!$A$4:$H$2689,8,0),0)</f>
        <v>362</v>
      </c>
      <c r="T1770" s="1" t="n">
        <f aca="false">IFERROR(VLOOKUP(A1770,'[2]Pivot HorizontalMRP'!$A$4:$I$2689,9,0),0)</f>
        <v>121</v>
      </c>
      <c r="U1770" s="1" t="n">
        <f aca="false">IF(I1770="delivery",O1770-SUM(Q1770+R1770),IF(I1770="PO",P1770-SUM(Q1770:R1770)))</f>
        <v>-408</v>
      </c>
      <c r="V1770" s="81" t="n">
        <v>1.2</v>
      </c>
      <c r="W1770" s="81"/>
      <c r="X1770" s="81" t="n">
        <f aca="false">W1770-V1770</f>
        <v>-1.2</v>
      </c>
      <c r="Y1770" s="81"/>
      <c r="Z1770" s="81"/>
      <c r="AA1770" s="81"/>
      <c r="AB1770" s="81"/>
      <c r="AC1770" s="81"/>
      <c r="AD1770" s="81"/>
      <c r="AE1770" s="81"/>
      <c r="AF1770" s="81"/>
      <c r="AG1770" s="81"/>
      <c r="AH1770" s="81"/>
      <c r="AI1770" s="81"/>
      <c r="AJ1770" s="81"/>
      <c r="AK1770" s="81"/>
      <c r="AL1770" s="81"/>
      <c r="AM1770" s="81"/>
      <c r="AN1770" s="81"/>
      <c r="AO1770" s="81" t="str">
        <f aca="false">D1770</f>
        <v>Sanmina</v>
      </c>
      <c r="AP1770" s="1" t="s">
        <v>3124</v>
      </c>
      <c r="AQ1770" s="1"/>
      <c r="AR1770" s="1"/>
      <c r="AS1770" s="1"/>
      <c r="AT1770" s="1"/>
      <c r="AU1770" s="1"/>
      <c r="AV1770" s="1"/>
      <c r="AW1770" s="1"/>
      <c r="AX1770" s="1"/>
      <c r="AY1770" s="1"/>
      <c r="AZ1770" s="1"/>
      <c r="BA1770" s="1"/>
      <c r="BB1770" s="1"/>
      <c r="BC1770" s="1"/>
      <c r="BD1770" s="1"/>
      <c r="BE1770" s="1"/>
      <c r="BF1770" s="1" t="s">
        <v>14668</v>
      </c>
      <c r="BG1770" s="1" t="s">
        <v>183</v>
      </c>
      <c r="BH1770" s="1"/>
      <c r="BI1770" s="1"/>
    </row>
    <row r="1771" customFormat="false" ht="12.75" hidden="false" customHeight="false" outlineLevel="0" collapsed="false">
      <c r="A1771" s="1" t="s">
        <v>6454</v>
      </c>
      <c r="B1771" s="1" t="s">
        <v>6455</v>
      </c>
      <c r="C1771" s="1" t="s">
        <v>177</v>
      </c>
      <c r="D1771" s="1" t="s">
        <v>1471</v>
      </c>
      <c r="E1771" s="1" t="s">
        <v>16219</v>
      </c>
      <c r="F1771" s="1" t="s">
        <v>6457</v>
      </c>
      <c r="G1771" s="1" t="n">
        <v>43</v>
      </c>
      <c r="H1771" s="1" t="n">
        <v>100</v>
      </c>
      <c r="I1771" s="101" t="s">
        <v>180</v>
      </c>
      <c r="J1771" s="1"/>
      <c r="K1771" s="1" t="n">
        <f aca="false">IFERROR(VLOOKUP(A1771,'[2]Pivot HorizontalMRP'!$A$4:$B$2689,2,0),0)</f>
        <v>0</v>
      </c>
      <c r="L1771" s="1" t="n">
        <f aca="false">IFERROR(VLOOKUP(A1771,'[2]Pivot HorizontalMRP'!$A$4:$C$2689,3,0),0)</f>
        <v>2230</v>
      </c>
      <c r="M1771" s="1" t="n">
        <f aca="false">IFERROR(VLOOKUP(A1771,'[2]Pivot HorizontalMRP'!$A$4:$D$2689,0.4,0),0)</f>
        <v>0</v>
      </c>
      <c r="N1771" s="1" t="n">
        <f aca="false">IFERROR(VLOOKUP(A1771,'[2]Pivot HorizontalMRP'!$A$4:$E$2689,5,0),0)</f>
        <v>0</v>
      </c>
      <c r="O1771" s="1" t="n">
        <f aca="false">K1771+L1771</f>
        <v>2230</v>
      </c>
      <c r="P1771" s="1" t="n">
        <f aca="false">K1771+L1771+M1771+N1771</f>
        <v>2230</v>
      </c>
      <c r="Q1771" s="1" t="n">
        <f aca="false">IFERROR(VLOOKUP(A1771,'[2]Pivot HorizontalMRP'!$A$4:$F$2689,6,0),0)</f>
        <v>1063</v>
      </c>
      <c r="R1771" s="1" t="n">
        <f aca="false">IFERROR(VLOOKUP(A1771,'[2]Pivot HorizontalMRP'!$A$4:$G$2689,7,0),0)</f>
        <v>1331</v>
      </c>
      <c r="S1771" s="1" t="n">
        <f aca="false">IFERROR(VLOOKUP(A1771,'[2]Pivot HorizontalMRP'!$A$4:$H$2689,8,0),0)</f>
        <v>1449</v>
      </c>
      <c r="T1771" s="1" t="n">
        <f aca="false">IFERROR(VLOOKUP(A1771,'[2]Pivot HorizontalMRP'!$A$4:$I$2689,9,0),0)</f>
        <v>521</v>
      </c>
      <c r="U1771" s="1" t="n">
        <f aca="false">IF(I1771="delivery",O1771-SUM(Q1771+R1771),IF(I1771="PO",P1771-SUM(Q1771:R1771)))</f>
        <v>-164</v>
      </c>
      <c r="V1771" s="81" t="n">
        <v>0.76</v>
      </c>
      <c r="W1771" s="81"/>
      <c r="X1771" s="81" t="n">
        <f aca="false">W1771-V1771</f>
        <v>-0.76</v>
      </c>
      <c r="Y1771" s="81"/>
      <c r="Z1771" s="81"/>
      <c r="AA1771" s="81" t="n">
        <v>0.76</v>
      </c>
      <c r="AB1771" s="81"/>
      <c r="AC1771" s="81"/>
      <c r="AD1771" s="81"/>
      <c r="AE1771" s="81"/>
      <c r="AF1771" s="81"/>
      <c r="AG1771" s="81"/>
      <c r="AH1771" s="81"/>
      <c r="AI1771" s="81"/>
      <c r="AJ1771" s="81"/>
      <c r="AK1771" s="81"/>
      <c r="AL1771" s="81"/>
      <c r="AM1771" s="81"/>
      <c r="AN1771" s="81"/>
      <c r="AO1771" s="81" t="str">
        <f aca="false">D1771</f>
        <v>Sanmina</v>
      </c>
      <c r="AP1771" s="1" t="s">
        <v>3124</v>
      </c>
      <c r="AQ1771" s="1"/>
      <c r="AR1771" s="1"/>
      <c r="AS1771" s="1"/>
      <c r="AT1771" s="1"/>
      <c r="AU1771" s="1"/>
      <c r="AV1771" s="1"/>
      <c r="AW1771" s="1"/>
      <c r="AX1771" s="1"/>
      <c r="AY1771" s="1"/>
      <c r="AZ1771" s="1"/>
      <c r="BA1771" s="1"/>
      <c r="BB1771" s="1"/>
      <c r="BC1771" s="1"/>
      <c r="BD1771" s="1"/>
      <c r="BE1771" s="1"/>
      <c r="BF1771" s="1" t="s">
        <v>14668</v>
      </c>
      <c r="BG1771" s="1" t="s">
        <v>183</v>
      </c>
      <c r="BH1771" s="1"/>
      <c r="BI1771" s="1"/>
    </row>
    <row r="1772" customFormat="false" ht="12.75" hidden="false" customHeight="false" outlineLevel="0" collapsed="false">
      <c r="A1772" s="1" t="s">
        <v>6462</v>
      </c>
      <c r="B1772" s="1" t="s">
        <v>6463</v>
      </c>
      <c r="C1772" s="1" t="s">
        <v>177</v>
      </c>
      <c r="D1772" s="1" t="s">
        <v>1471</v>
      </c>
      <c r="E1772" s="1" t="s">
        <v>16220</v>
      </c>
      <c r="F1772" s="1" t="s">
        <v>6465</v>
      </c>
      <c r="G1772" s="1" t="n">
        <v>43</v>
      </c>
      <c r="H1772" s="1" t="n">
        <v>75</v>
      </c>
      <c r="I1772" s="101" t="s">
        <v>180</v>
      </c>
      <c r="J1772" s="1"/>
      <c r="K1772" s="1" t="n">
        <f aca="false">IFERROR(VLOOKUP(A1772,'[2]Pivot HorizontalMRP'!$A$4:$B$2689,2,0),0)</f>
        <v>0</v>
      </c>
      <c r="L1772" s="1" t="n">
        <f aca="false">IFERROR(VLOOKUP(A1772,'[2]Pivot HorizontalMRP'!$A$4:$C$2689,3,0),0)</f>
        <v>2372</v>
      </c>
      <c r="M1772" s="1" t="n">
        <f aca="false">IFERROR(VLOOKUP(A1772,'[2]Pivot HorizontalMRP'!$A$4:$D$2689,0.4,0),0)</f>
        <v>0</v>
      </c>
      <c r="N1772" s="1" t="n">
        <f aca="false">IFERROR(VLOOKUP(A1772,'[2]Pivot HorizontalMRP'!$A$4:$E$2689,5,0),0)</f>
        <v>0</v>
      </c>
      <c r="O1772" s="1" t="n">
        <f aca="false">K1772+L1772</f>
        <v>2372</v>
      </c>
      <c r="P1772" s="1" t="n">
        <f aca="false">K1772+L1772+M1772+N1772</f>
        <v>2372</v>
      </c>
      <c r="Q1772" s="1" t="n">
        <f aca="false">IFERROR(VLOOKUP(A1772,'[2]Pivot HorizontalMRP'!$A$4:$F$2689,6,0),0)</f>
        <v>235</v>
      </c>
      <c r="R1772" s="1" t="n">
        <f aca="false">IFERROR(VLOOKUP(A1772,'[2]Pivot HorizontalMRP'!$A$4:$G$2689,7,0),0)</f>
        <v>332</v>
      </c>
      <c r="S1772" s="1" t="n">
        <f aca="false">IFERROR(VLOOKUP(A1772,'[2]Pivot HorizontalMRP'!$A$4:$H$2689,8,0),0)</f>
        <v>362</v>
      </c>
      <c r="T1772" s="1" t="n">
        <f aca="false">IFERROR(VLOOKUP(A1772,'[2]Pivot HorizontalMRP'!$A$4:$I$2689,9,0),0)</f>
        <v>121</v>
      </c>
      <c r="U1772" s="1" t="n">
        <f aca="false">IF(I1772="delivery",O1772-SUM(Q1772+R1772),IF(I1772="PO",P1772-SUM(Q1772:R1772)))</f>
        <v>1805</v>
      </c>
      <c r="V1772" s="81" t="n">
        <v>0.99</v>
      </c>
      <c r="W1772" s="81"/>
      <c r="X1772" s="81" t="n">
        <f aca="false">W1772-V1772</f>
        <v>-0.99</v>
      </c>
      <c r="Y1772" s="81"/>
      <c r="Z1772" s="81"/>
      <c r="AA1772" s="81" t="n">
        <v>0.99</v>
      </c>
      <c r="AB1772" s="81"/>
      <c r="AC1772" s="81"/>
      <c r="AD1772" s="81"/>
      <c r="AE1772" s="81"/>
      <c r="AF1772" s="81"/>
      <c r="AG1772" s="81"/>
      <c r="AH1772" s="81"/>
      <c r="AI1772" s="81"/>
      <c r="AJ1772" s="81"/>
      <c r="AK1772" s="81"/>
      <c r="AL1772" s="81"/>
      <c r="AM1772" s="81"/>
      <c r="AN1772" s="81"/>
      <c r="AO1772" s="81" t="str">
        <f aca="false">D1772</f>
        <v>Sanmina</v>
      </c>
      <c r="AP1772" s="1" t="s">
        <v>3124</v>
      </c>
      <c r="AQ1772" s="1"/>
      <c r="AR1772" s="1"/>
      <c r="AS1772" s="1"/>
      <c r="AT1772" s="1"/>
      <c r="AU1772" s="1"/>
      <c r="AV1772" s="1"/>
      <c r="AW1772" s="1"/>
      <c r="AX1772" s="1"/>
      <c r="AY1772" s="1"/>
      <c r="AZ1772" s="1"/>
      <c r="BA1772" s="1"/>
      <c r="BB1772" s="1"/>
      <c r="BC1772" s="1"/>
      <c r="BD1772" s="1"/>
      <c r="BE1772" s="1"/>
      <c r="BF1772" s="1" t="s">
        <v>14668</v>
      </c>
      <c r="BG1772" s="1" t="s">
        <v>183</v>
      </c>
      <c r="BH1772" s="1"/>
      <c r="BI1772" s="1"/>
    </row>
    <row r="1773" customFormat="false" ht="12.75" hidden="false" customHeight="false" outlineLevel="0" collapsed="false">
      <c r="A1773" s="1" t="s">
        <v>6478</v>
      </c>
      <c r="B1773" s="1" t="s">
        <v>6479</v>
      </c>
      <c r="C1773" s="1" t="s">
        <v>177</v>
      </c>
      <c r="D1773" s="1" t="s">
        <v>1471</v>
      </c>
      <c r="E1773" s="1" t="s">
        <v>16221</v>
      </c>
      <c r="F1773" s="1" t="s">
        <v>6481</v>
      </c>
      <c r="G1773" s="1" t="n">
        <v>43</v>
      </c>
      <c r="H1773" s="1" t="n">
        <v>2500</v>
      </c>
      <c r="I1773" s="101" t="s">
        <v>180</v>
      </c>
      <c r="J1773" s="1"/>
      <c r="K1773" s="1" t="n">
        <f aca="false">IFERROR(VLOOKUP(A1773,'[2]Pivot HorizontalMRP'!$A$4:$B$2689,2,0),0)</f>
        <v>0</v>
      </c>
      <c r="L1773" s="1" t="n">
        <f aca="false">IFERROR(VLOOKUP(A1773,'[2]Pivot HorizontalMRP'!$A$4:$C$2689,3,0),0)</f>
        <v>1833</v>
      </c>
      <c r="M1773" s="1" t="n">
        <f aca="false">IFERROR(VLOOKUP(A1773,'[2]Pivot HorizontalMRP'!$A$4:$D$2689,0.4,0),0)</f>
        <v>0</v>
      </c>
      <c r="N1773" s="1" t="n">
        <f aca="false">IFERROR(VLOOKUP(A1773,'[2]Pivot HorizontalMRP'!$A$4:$E$2689,5,0),0)</f>
        <v>0</v>
      </c>
      <c r="O1773" s="1" t="n">
        <f aca="false">K1773+L1773</f>
        <v>1833</v>
      </c>
      <c r="P1773" s="1" t="n">
        <f aca="false">K1773+L1773+M1773+N1773</f>
        <v>1833</v>
      </c>
      <c r="Q1773" s="1" t="n">
        <f aca="false">IFERROR(VLOOKUP(A1773,'[2]Pivot HorizontalMRP'!$A$4:$F$2689,6,0),0)</f>
        <v>235</v>
      </c>
      <c r="R1773" s="1" t="n">
        <f aca="false">IFERROR(VLOOKUP(A1773,'[2]Pivot HorizontalMRP'!$A$4:$G$2689,7,0),0)</f>
        <v>332</v>
      </c>
      <c r="S1773" s="1" t="n">
        <f aca="false">IFERROR(VLOOKUP(A1773,'[2]Pivot HorizontalMRP'!$A$4:$H$2689,8,0),0)</f>
        <v>362</v>
      </c>
      <c r="T1773" s="1" t="n">
        <f aca="false">IFERROR(VLOOKUP(A1773,'[2]Pivot HorizontalMRP'!$A$4:$I$2689,9,0),0)</f>
        <v>121</v>
      </c>
      <c r="U1773" s="1" t="n">
        <f aca="false">IF(I1773="delivery",O1773-SUM(Q1773+R1773),IF(I1773="PO",P1773-SUM(Q1773:R1773)))</f>
        <v>1266</v>
      </c>
      <c r="V1773" s="81" t="n">
        <v>3.2</v>
      </c>
      <c r="W1773" s="81"/>
      <c r="X1773" s="81" t="n">
        <f aca="false">W1773-V1773</f>
        <v>-3.2</v>
      </c>
      <c r="Y1773" s="81"/>
      <c r="Z1773" s="81"/>
      <c r="AA1773" s="81"/>
      <c r="AB1773" s="81"/>
      <c r="AC1773" s="81"/>
      <c r="AD1773" s="81"/>
      <c r="AE1773" s="81"/>
      <c r="AF1773" s="81"/>
      <c r="AG1773" s="81"/>
      <c r="AH1773" s="81"/>
      <c r="AI1773" s="81"/>
      <c r="AJ1773" s="81"/>
      <c r="AK1773" s="81"/>
      <c r="AL1773" s="81"/>
      <c r="AM1773" s="81"/>
      <c r="AN1773" s="81"/>
      <c r="AO1773" s="81" t="str">
        <f aca="false">D1773</f>
        <v>Sanmina</v>
      </c>
      <c r="AP1773" s="1" t="s">
        <v>3124</v>
      </c>
      <c r="AQ1773" s="1"/>
      <c r="AR1773" s="1"/>
      <c r="AS1773" s="1"/>
      <c r="AT1773" s="1"/>
      <c r="AU1773" s="1"/>
      <c r="AV1773" s="1"/>
      <c r="AW1773" s="1"/>
      <c r="AX1773" s="1"/>
      <c r="AY1773" s="1"/>
      <c r="AZ1773" s="1"/>
      <c r="BA1773" s="1"/>
      <c r="BB1773" s="1"/>
      <c r="BC1773" s="1"/>
      <c r="BD1773" s="1"/>
      <c r="BE1773" s="1"/>
      <c r="BF1773" s="1" t="s">
        <v>14668</v>
      </c>
      <c r="BG1773" s="1" t="s">
        <v>183</v>
      </c>
      <c r="BH1773" s="1"/>
      <c r="BI1773" s="1"/>
    </row>
    <row r="1774" customFormat="false" ht="12.75" hidden="false" customHeight="false" outlineLevel="0" collapsed="false">
      <c r="A1774" s="1" t="s">
        <v>6482</v>
      </c>
      <c r="B1774" s="1" t="s">
        <v>6483</v>
      </c>
      <c r="C1774" s="1" t="s">
        <v>177</v>
      </c>
      <c r="D1774" s="1" t="s">
        <v>1471</v>
      </c>
      <c r="E1774" s="1" t="s">
        <v>16222</v>
      </c>
      <c r="F1774" s="1" t="s">
        <v>6485</v>
      </c>
      <c r="G1774" s="1" t="n">
        <v>56</v>
      </c>
      <c r="H1774" s="1" t="n">
        <v>3000</v>
      </c>
      <c r="I1774" s="101" t="s">
        <v>180</v>
      </c>
      <c r="J1774" s="1"/>
      <c r="K1774" s="1" t="n">
        <f aca="false">IFERROR(VLOOKUP(A1774,'[2]Pivot HorizontalMRP'!$A$4:$B$2689,2,0),0)</f>
        <v>0</v>
      </c>
      <c r="L1774" s="1" t="n">
        <f aca="false">IFERROR(VLOOKUP(A1774,'[2]Pivot HorizontalMRP'!$A$4:$C$2689,3,0),0)</f>
        <v>5782</v>
      </c>
      <c r="M1774" s="1" t="n">
        <f aca="false">IFERROR(VLOOKUP(A1774,'[2]Pivot HorizontalMRP'!$A$4:$D$2689,0.4,0),0)</f>
        <v>0</v>
      </c>
      <c r="N1774" s="1" t="n">
        <f aca="false">IFERROR(VLOOKUP(A1774,'[2]Pivot HorizontalMRP'!$A$4:$E$2689,5,0),0)</f>
        <v>5000</v>
      </c>
      <c r="O1774" s="1" t="n">
        <f aca="false">K1774+L1774</f>
        <v>5782</v>
      </c>
      <c r="P1774" s="1" t="n">
        <f aca="false">K1774+L1774+M1774+N1774</f>
        <v>10782</v>
      </c>
      <c r="Q1774" s="1" t="n">
        <f aca="false">IFERROR(VLOOKUP(A1774,'[2]Pivot HorizontalMRP'!$A$4:$F$2689,6,0),0)</f>
        <v>11388</v>
      </c>
      <c r="R1774" s="1" t="n">
        <f aca="false">IFERROR(VLOOKUP(A1774,'[2]Pivot HorizontalMRP'!$A$4:$G$2689,7,0),0)</f>
        <v>6042</v>
      </c>
      <c r="S1774" s="1" t="n">
        <f aca="false">IFERROR(VLOOKUP(A1774,'[2]Pivot HorizontalMRP'!$A$4:$H$2689,8,0),0)</f>
        <v>6026</v>
      </c>
      <c r="T1774" s="1" t="n">
        <f aca="false">IFERROR(VLOOKUP(A1774,'[2]Pivot HorizontalMRP'!$A$4:$I$2689,9,0),0)</f>
        <v>3726</v>
      </c>
      <c r="U1774" s="1" t="n">
        <f aca="false">IF(I1774="delivery",O1774-SUM(Q1774+R1774),IF(I1774="PO",P1774-SUM(Q1774:R1774)))</f>
        <v>-11648</v>
      </c>
      <c r="V1774" s="81" t="n">
        <v>3.37</v>
      </c>
      <c r="W1774" s="81"/>
      <c r="X1774" s="81" t="n">
        <f aca="false">W1774-V1774</f>
        <v>-3.37</v>
      </c>
      <c r="Y1774" s="81"/>
      <c r="Z1774" s="81"/>
      <c r="AA1774" s="81"/>
      <c r="AB1774" s="81"/>
      <c r="AC1774" s="81"/>
      <c r="AD1774" s="81"/>
      <c r="AE1774" s="81"/>
      <c r="AF1774" s="81"/>
      <c r="AG1774" s="81"/>
      <c r="AH1774" s="81"/>
      <c r="AI1774" s="81"/>
      <c r="AJ1774" s="81"/>
      <c r="AK1774" s="81"/>
      <c r="AL1774" s="81"/>
      <c r="AM1774" s="81"/>
      <c r="AN1774" s="81"/>
      <c r="AO1774" s="81" t="str">
        <f aca="false">D1774</f>
        <v>Sanmina</v>
      </c>
      <c r="AP1774" s="1" t="s">
        <v>3124</v>
      </c>
      <c r="AQ1774" s="1"/>
      <c r="AR1774" s="1"/>
      <c r="AS1774" s="1"/>
      <c r="AT1774" s="1"/>
      <c r="AU1774" s="1"/>
      <c r="AV1774" s="1"/>
      <c r="AW1774" s="1"/>
      <c r="AX1774" s="1"/>
      <c r="AY1774" s="1"/>
      <c r="AZ1774" s="1"/>
      <c r="BA1774" s="1"/>
      <c r="BB1774" s="1"/>
      <c r="BC1774" s="1"/>
      <c r="BD1774" s="1"/>
      <c r="BE1774" s="1"/>
      <c r="BF1774" s="1" t="s">
        <v>14668</v>
      </c>
      <c r="BG1774" s="1" t="s">
        <v>183</v>
      </c>
      <c r="BH1774" s="1"/>
      <c r="BI1774" s="1"/>
    </row>
    <row r="1775" customFormat="false" ht="12.75" hidden="false" customHeight="false" outlineLevel="0" collapsed="false">
      <c r="A1775" s="1" t="s">
        <v>6486</v>
      </c>
      <c r="B1775" s="1" t="s">
        <v>6487</v>
      </c>
      <c r="C1775" s="1" t="s">
        <v>177</v>
      </c>
      <c r="D1775" s="1" t="s">
        <v>1471</v>
      </c>
      <c r="E1775" s="1" t="s">
        <v>16223</v>
      </c>
      <c r="F1775" s="1" t="s">
        <v>6489</v>
      </c>
      <c r="G1775" s="1" t="n">
        <v>43</v>
      </c>
      <c r="H1775" s="1" t="n">
        <v>2500</v>
      </c>
      <c r="I1775" s="101" t="s">
        <v>180</v>
      </c>
      <c r="J1775" s="1"/>
      <c r="K1775" s="1" t="n">
        <f aca="false">IFERROR(VLOOKUP(A1775,'[2]Pivot HorizontalMRP'!$A$4:$B$2689,2,0),0)</f>
        <v>0</v>
      </c>
      <c r="L1775" s="1" t="n">
        <f aca="false">IFERROR(VLOOKUP(A1775,'[2]Pivot HorizontalMRP'!$A$4:$C$2689,3,0),0)</f>
        <v>190</v>
      </c>
      <c r="M1775" s="1" t="n">
        <f aca="false">IFERROR(VLOOKUP(A1775,'[2]Pivot HorizontalMRP'!$A$4:$D$2689,0.4,0),0)</f>
        <v>0</v>
      </c>
      <c r="N1775" s="1" t="n">
        <f aca="false">IFERROR(VLOOKUP(A1775,'[2]Pivot HorizontalMRP'!$A$4:$E$2689,5,0),0)</f>
        <v>0</v>
      </c>
      <c r="O1775" s="1" t="n">
        <f aca="false">K1775+L1775</f>
        <v>190</v>
      </c>
      <c r="P1775" s="1" t="n">
        <f aca="false">K1775+L1775+M1775+N1775</f>
        <v>190</v>
      </c>
      <c r="Q1775" s="1" t="n">
        <f aca="false">IFERROR(VLOOKUP(A1775,'[2]Pivot HorizontalMRP'!$A$4:$F$2689,6,0),0)</f>
        <v>235</v>
      </c>
      <c r="R1775" s="1" t="n">
        <f aca="false">IFERROR(VLOOKUP(A1775,'[2]Pivot HorizontalMRP'!$A$4:$G$2689,7,0),0)</f>
        <v>332</v>
      </c>
      <c r="S1775" s="1" t="n">
        <f aca="false">IFERROR(VLOOKUP(A1775,'[2]Pivot HorizontalMRP'!$A$4:$H$2689,8,0),0)</f>
        <v>362</v>
      </c>
      <c r="T1775" s="1" t="n">
        <f aca="false">IFERROR(VLOOKUP(A1775,'[2]Pivot HorizontalMRP'!$A$4:$I$2689,9,0),0)</f>
        <v>121</v>
      </c>
      <c r="U1775" s="1" t="n">
        <f aca="false">IF(I1775="delivery",O1775-SUM(Q1775+R1775),IF(I1775="PO",P1775-SUM(Q1775:R1775)))</f>
        <v>-377</v>
      </c>
      <c r="V1775" s="81" t="n">
        <v>2.44</v>
      </c>
      <c r="W1775" s="81"/>
      <c r="X1775" s="81" t="n">
        <f aca="false">W1775-V1775</f>
        <v>-2.44</v>
      </c>
      <c r="Y1775" s="81"/>
      <c r="Z1775" s="81"/>
      <c r="AA1775" s="81" t="n">
        <v>2.44</v>
      </c>
      <c r="AB1775" s="81"/>
      <c r="AC1775" s="81"/>
      <c r="AD1775" s="81"/>
      <c r="AE1775" s="81"/>
      <c r="AF1775" s="81"/>
      <c r="AG1775" s="81"/>
      <c r="AH1775" s="81"/>
      <c r="AI1775" s="81"/>
      <c r="AJ1775" s="81"/>
      <c r="AK1775" s="81"/>
      <c r="AL1775" s="81"/>
      <c r="AM1775" s="81"/>
      <c r="AN1775" s="81"/>
      <c r="AO1775" s="81" t="str">
        <f aca="false">D1775</f>
        <v>Sanmina</v>
      </c>
      <c r="AP1775" s="1" t="s">
        <v>3124</v>
      </c>
      <c r="AQ1775" s="1"/>
      <c r="AR1775" s="1"/>
      <c r="AS1775" s="1"/>
      <c r="AT1775" s="1"/>
      <c r="AU1775" s="1"/>
      <c r="AV1775" s="1"/>
      <c r="AW1775" s="1"/>
      <c r="AX1775" s="1"/>
      <c r="AY1775" s="1"/>
      <c r="AZ1775" s="1"/>
      <c r="BA1775" s="1"/>
      <c r="BB1775" s="1"/>
      <c r="BC1775" s="1"/>
      <c r="BD1775" s="1"/>
      <c r="BE1775" s="1"/>
      <c r="BF1775" s="1" t="s">
        <v>14668</v>
      </c>
      <c r="BG1775" s="1" t="s">
        <v>183</v>
      </c>
      <c r="BH1775" s="1"/>
      <c r="BI1775" s="1"/>
    </row>
    <row r="1776" customFormat="false" ht="12.75" hidden="false" customHeight="false" outlineLevel="0" collapsed="false">
      <c r="A1776" s="1" t="s">
        <v>6526</v>
      </c>
      <c r="B1776" s="1" t="s">
        <v>6527</v>
      </c>
      <c r="C1776" s="1" t="s">
        <v>177</v>
      </c>
      <c r="D1776" s="1" t="s">
        <v>1471</v>
      </c>
      <c r="E1776" s="1" t="s">
        <v>16224</v>
      </c>
      <c r="F1776" s="1" t="s">
        <v>6529</v>
      </c>
      <c r="G1776" s="1" t="n">
        <v>98</v>
      </c>
      <c r="H1776" s="1" t="n">
        <v>1000</v>
      </c>
      <c r="I1776" s="101" t="s">
        <v>188</v>
      </c>
      <c r="J1776" s="1"/>
      <c r="K1776" s="1" t="n">
        <f aca="false">IFERROR(VLOOKUP(A1776,'[2]Pivot HorizontalMRP'!$A$4:$B$2689,2,0),0)</f>
        <v>0</v>
      </c>
      <c r="L1776" s="1" t="n">
        <f aca="false">IFERROR(VLOOKUP(A1776,'[2]Pivot HorizontalMRP'!$A$4:$C$2689,3,0),0)</f>
        <v>5360</v>
      </c>
      <c r="M1776" s="1" t="n">
        <f aca="false">IFERROR(VLOOKUP(A1776,'[2]Pivot HorizontalMRP'!$A$4:$D$2689,0.4,0),0)</f>
        <v>0</v>
      </c>
      <c r="N1776" s="1" t="n">
        <f aca="false">IFERROR(VLOOKUP(A1776,'[2]Pivot HorizontalMRP'!$A$4:$E$2689,5,0),0)</f>
        <v>6000</v>
      </c>
      <c r="O1776" s="1" t="n">
        <f aca="false">K1776+L1776</f>
        <v>5360</v>
      </c>
      <c r="P1776" s="1" t="n">
        <f aca="false">K1776+L1776+M1776+N1776</f>
        <v>11360</v>
      </c>
      <c r="Q1776" s="1" t="n">
        <f aca="false">IFERROR(VLOOKUP(A1776,'[2]Pivot HorizontalMRP'!$A$4:$F$2689,6,0),0)</f>
        <v>13486</v>
      </c>
      <c r="R1776" s="1" t="n">
        <f aca="false">IFERROR(VLOOKUP(A1776,'[2]Pivot HorizontalMRP'!$A$4:$G$2689,7,0),0)</f>
        <v>6923</v>
      </c>
      <c r="S1776" s="1" t="n">
        <f aca="false">IFERROR(VLOOKUP(A1776,'[2]Pivot HorizontalMRP'!$A$4:$H$2689,8,0),0)</f>
        <v>6974</v>
      </c>
      <c r="T1776" s="1" t="n">
        <f aca="false">IFERROR(VLOOKUP(A1776,'[2]Pivot HorizontalMRP'!$A$4:$I$2689,9,0),0)</f>
        <v>3981</v>
      </c>
      <c r="U1776" s="1" t="n">
        <f aca="false">IF(I1776="delivery",O1776-SUM(Q1776+R1776),IF(I1776="PO",P1776-SUM(Q1776:R1776)))</f>
        <v>-9049</v>
      </c>
      <c r="V1776" s="81" t="n">
        <v>0.95</v>
      </c>
      <c r="W1776" s="81"/>
      <c r="X1776" s="81" t="n">
        <f aca="false">W1776-V1776</f>
        <v>-0.95</v>
      </c>
      <c r="Y1776" s="81"/>
      <c r="Z1776" s="81"/>
      <c r="AA1776" s="81" t="n">
        <v>0.95</v>
      </c>
      <c r="AB1776" s="81"/>
      <c r="AC1776" s="81"/>
      <c r="AD1776" s="81"/>
      <c r="AE1776" s="81"/>
      <c r="AF1776" s="81"/>
      <c r="AG1776" s="81"/>
      <c r="AH1776" s="81"/>
      <c r="AI1776" s="81"/>
      <c r="AJ1776" s="81"/>
      <c r="AK1776" s="81"/>
      <c r="AL1776" s="81"/>
      <c r="AM1776" s="81"/>
      <c r="AN1776" s="81"/>
      <c r="AO1776" s="81" t="str">
        <f aca="false">D1776</f>
        <v>Sanmina</v>
      </c>
      <c r="AP1776" s="1" t="s">
        <v>3124</v>
      </c>
      <c r="AQ1776" s="1"/>
      <c r="AR1776" s="1"/>
      <c r="AS1776" s="1"/>
      <c r="AT1776" s="1"/>
      <c r="AU1776" s="1"/>
      <c r="AV1776" s="1"/>
      <c r="AW1776" s="1"/>
      <c r="AX1776" s="1"/>
      <c r="AY1776" s="1"/>
      <c r="AZ1776" s="1"/>
      <c r="BA1776" s="1"/>
      <c r="BB1776" s="1"/>
      <c r="BC1776" s="1"/>
      <c r="BD1776" s="1"/>
      <c r="BE1776" s="1"/>
      <c r="BF1776" s="1" t="s">
        <v>14668</v>
      </c>
      <c r="BG1776" s="1" t="s">
        <v>183</v>
      </c>
      <c r="BH1776" s="1"/>
      <c r="BI1776" s="1"/>
    </row>
    <row r="1777" customFormat="false" ht="12.75" hidden="false" customHeight="false" outlineLevel="0" collapsed="false">
      <c r="A1777" s="1" t="s">
        <v>6550</v>
      </c>
      <c r="B1777" s="1" t="s">
        <v>6551</v>
      </c>
      <c r="C1777" s="1" t="s">
        <v>177</v>
      </c>
      <c r="D1777" s="1" t="s">
        <v>1471</v>
      </c>
      <c r="E1777" s="1" t="s">
        <v>6552</v>
      </c>
      <c r="F1777" s="1" t="s">
        <v>6553</v>
      </c>
      <c r="G1777" s="1" t="n">
        <v>68</v>
      </c>
      <c r="H1777" s="1" t="n">
        <v>1000</v>
      </c>
      <c r="I1777" s="101" t="s">
        <v>188</v>
      </c>
      <c r="J1777" s="1"/>
      <c r="K1777" s="1" t="n">
        <f aca="false">IFERROR(VLOOKUP(A1777,'[2]Pivot HorizontalMRP'!$A$4:$B$2689,2,0),0)</f>
        <v>0</v>
      </c>
      <c r="L1777" s="1" t="n">
        <f aca="false">IFERROR(VLOOKUP(A1777,'[2]Pivot HorizontalMRP'!$A$4:$C$2689,3,0),0)</f>
        <v>23808</v>
      </c>
      <c r="M1777" s="1" t="n">
        <f aca="false">IFERROR(VLOOKUP(A1777,'[2]Pivot HorizontalMRP'!$A$4:$D$2689,0.4,0),0)</f>
        <v>0</v>
      </c>
      <c r="N1777" s="1" t="n">
        <f aca="false">IFERROR(VLOOKUP(A1777,'[2]Pivot HorizontalMRP'!$A$4:$E$2689,5,0),0)</f>
        <v>0</v>
      </c>
      <c r="O1777" s="1" t="n">
        <f aca="false">K1777+L1777</f>
        <v>23808</v>
      </c>
      <c r="P1777" s="1" t="n">
        <f aca="false">K1777+L1777+M1777+N1777</f>
        <v>23808</v>
      </c>
      <c r="Q1777" s="1" t="n">
        <f aca="false">IFERROR(VLOOKUP(A1777,'[2]Pivot HorizontalMRP'!$A$4:$F$2689,6,0),0)</f>
        <v>18608</v>
      </c>
      <c r="R1777" s="1" t="n">
        <f aca="false">IFERROR(VLOOKUP(A1777,'[2]Pivot HorizontalMRP'!$A$4:$G$2689,7,0),0)</f>
        <v>16096</v>
      </c>
      <c r="S1777" s="1" t="n">
        <f aca="false">IFERROR(VLOOKUP(A1777,'[2]Pivot HorizontalMRP'!$A$4:$H$2689,8,0),0)</f>
        <v>14852</v>
      </c>
      <c r="T1777" s="1" t="n">
        <f aca="false">IFERROR(VLOOKUP(A1777,'[2]Pivot HorizontalMRP'!$A$4:$I$2689,9,0),0)</f>
        <v>9173</v>
      </c>
      <c r="U1777" s="1" t="n">
        <f aca="false">IF(I1777="delivery",O1777-SUM(Q1777+R1777),IF(I1777="PO",P1777-SUM(Q1777:R1777)))</f>
        <v>-10896</v>
      </c>
      <c r="V1777" s="81" t="n">
        <v>1.48</v>
      </c>
      <c r="W1777" s="81"/>
      <c r="X1777" s="81" t="n">
        <f aca="false">W1777-V1777</f>
        <v>-1.48</v>
      </c>
      <c r="Y1777" s="81"/>
      <c r="Z1777" s="81"/>
      <c r="AA1777" s="81" t="n">
        <v>1.48</v>
      </c>
      <c r="AB1777" s="81"/>
      <c r="AC1777" s="81"/>
      <c r="AD1777" s="81"/>
      <c r="AE1777" s="81"/>
      <c r="AF1777" s="81"/>
      <c r="AG1777" s="81"/>
      <c r="AH1777" s="81"/>
      <c r="AI1777" s="81"/>
      <c r="AJ1777" s="81"/>
      <c r="AK1777" s="81"/>
      <c r="AL1777" s="81"/>
      <c r="AM1777" s="81"/>
      <c r="AN1777" s="81"/>
      <c r="AO1777" s="81" t="str">
        <f aca="false">D1777</f>
        <v>Sanmina</v>
      </c>
      <c r="AP1777" s="1" t="s">
        <v>3124</v>
      </c>
      <c r="AQ1777" s="1"/>
      <c r="AR1777" s="1"/>
      <c r="AS1777" s="1"/>
      <c r="AT1777" s="1"/>
      <c r="AU1777" s="1"/>
      <c r="AV1777" s="1"/>
      <c r="AW1777" s="1"/>
      <c r="AX1777" s="1"/>
      <c r="AY1777" s="1"/>
      <c r="AZ1777" s="1"/>
      <c r="BA1777" s="1"/>
      <c r="BB1777" s="1"/>
      <c r="BC1777" s="1"/>
      <c r="BD1777" s="1"/>
      <c r="BE1777" s="1"/>
      <c r="BF1777" s="1" t="s">
        <v>14668</v>
      </c>
      <c r="BG1777" s="1" t="s">
        <v>183</v>
      </c>
      <c r="BH1777" s="1"/>
      <c r="BI1777" s="1"/>
    </row>
    <row r="1778" customFormat="false" ht="12.75" hidden="false" customHeight="false" outlineLevel="0" collapsed="false">
      <c r="A1778" s="1" t="s">
        <v>6566</v>
      </c>
      <c r="B1778" s="1" t="s">
        <v>6567</v>
      </c>
      <c r="C1778" s="1" t="s">
        <v>177</v>
      </c>
      <c r="D1778" s="1" t="s">
        <v>1471</v>
      </c>
      <c r="E1778" s="1" t="s">
        <v>6568</v>
      </c>
      <c r="F1778" s="1" t="s">
        <v>6569</v>
      </c>
      <c r="G1778" s="1" t="n">
        <v>55</v>
      </c>
      <c r="H1778" s="1" t="n">
        <v>1</v>
      </c>
      <c r="I1778" s="101" t="s">
        <v>180</v>
      </c>
      <c r="J1778" s="1"/>
      <c r="K1778" s="1" t="n">
        <f aca="false">IFERROR(VLOOKUP(A1778,'[2]Pivot HorizontalMRP'!$A$4:$B$2689,2,0),0)</f>
        <v>0</v>
      </c>
      <c r="L1778" s="1" t="n">
        <f aca="false">IFERROR(VLOOKUP(A1778,'[2]Pivot HorizontalMRP'!$A$4:$C$2689,3,0),0)</f>
        <v>1516</v>
      </c>
      <c r="M1778" s="1" t="n">
        <f aca="false">IFERROR(VLOOKUP(A1778,'[2]Pivot HorizontalMRP'!$A$4:$D$2689,0.4,0),0)</f>
        <v>0</v>
      </c>
      <c r="N1778" s="1" t="n">
        <f aca="false">IFERROR(VLOOKUP(A1778,'[2]Pivot HorizontalMRP'!$A$4:$E$2689,5,0),0)</f>
        <v>0</v>
      </c>
      <c r="O1778" s="1" t="n">
        <f aca="false">K1778+L1778</f>
        <v>1516</v>
      </c>
      <c r="P1778" s="1" t="n">
        <f aca="false">K1778+L1778+M1778+N1778</f>
        <v>1516</v>
      </c>
      <c r="Q1778" s="1" t="n">
        <f aca="false">IFERROR(VLOOKUP(A1778,'[2]Pivot HorizontalMRP'!$A$4:$F$2689,6,0),0)</f>
        <v>132</v>
      </c>
      <c r="R1778" s="1" t="n">
        <f aca="false">IFERROR(VLOOKUP(A1778,'[2]Pivot HorizontalMRP'!$A$4:$G$2689,7,0),0)</f>
        <v>996</v>
      </c>
      <c r="S1778" s="1" t="n">
        <f aca="false">IFERROR(VLOOKUP(A1778,'[2]Pivot HorizontalMRP'!$A$4:$H$2689,8,0),0)</f>
        <v>2688</v>
      </c>
      <c r="T1778" s="1" t="n">
        <f aca="false">IFERROR(VLOOKUP(A1778,'[2]Pivot HorizontalMRP'!$A$4:$I$2689,9,0),0)</f>
        <v>768</v>
      </c>
      <c r="U1778" s="1" t="n">
        <f aca="false">IF(I1778="delivery",O1778-SUM(Q1778+R1778),IF(I1778="PO",P1778-SUM(Q1778:R1778)))</f>
        <v>388</v>
      </c>
      <c r="V1778" s="81" t="n">
        <v>2.78</v>
      </c>
      <c r="W1778" s="81"/>
      <c r="X1778" s="81" t="n">
        <f aca="false">W1778-V1778</f>
        <v>-2.78</v>
      </c>
      <c r="Y1778" s="81"/>
      <c r="Z1778" s="81"/>
      <c r="AA1778" s="81"/>
      <c r="AB1778" s="81"/>
      <c r="AC1778" s="81"/>
      <c r="AD1778" s="81"/>
      <c r="AE1778" s="81"/>
      <c r="AF1778" s="81"/>
      <c r="AG1778" s="81"/>
      <c r="AH1778" s="81"/>
      <c r="AI1778" s="81"/>
      <c r="AJ1778" s="81"/>
      <c r="AK1778" s="81"/>
      <c r="AL1778" s="81"/>
      <c r="AM1778" s="81"/>
      <c r="AN1778" s="81"/>
      <c r="AO1778" s="81" t="str">
        <f aca="false">D1778</f>
        <v>Sanmina</v>
      </c>
      <c r="AP1778" s="1" t="s">
        <v>3124</v>
      </c>
      <c r="AQ1778" s="1"/>
      <c r="AR1778" s="1"/>
      <c r="AS1778" s="1"/>
      <c r="AT1778" s="1"/>
      <c r="AU1778" s="1"/>
      <c r="AV1778" s="1"/>
      <c r="AW1778" s="1"/>
      <c r="AX1778" s="1"/>
      <c r="AY1778" s="1"/>
      <c r="AZ1778" s="1"/>
      <c r="BA1778" s="1"/>
      <c r="BB1778" s="1"/>
      <c r="BC1778" s="1"/>
      <c r="BD1778" s="1"/>
      <c r="BE1778" s="1"/>
      <c r="BF1778" s="1" t="s">
        <v>14668</v>
      </c>
      <c r="BG1778" s="1" t="s">
        <v>183</v>
      </c>
      <c r="BH1778" s="1"/>
      <c r="BI1778" s="1"/>
    </row>
    <row r="1779" customFormat="false" ht="12.75" hidden="false" customHeight="false" outlineLevel="0" collapsed="false">
      <c r="A1779" s="1" t="s">
        <v>6570</v>
      </c>
      <c r="B1779" s="1" t="s">
        <v>6571</v>
      </c>
      <c r="C1779" s="1" t="s">
        <v>177</v>
      </c>
      <c r="D1779" s="1" t="s">
        <v>1471</v>
      </c>
      <c r="E1779" s="1" t="s">
        <v>6572</v>
      </c>
      <c r="F1779" s="1" t="s">
        <v>6573</v>
      </c>
      <c r="G1779" s="1" t="n">
        <v>81</v>
      </c>
      <c r="H1779" s="1" t="n">
        <v>1000</v>
      </c>
      <c r="I1779" s="101" t="s">
        <v>180</v>
      </c>
      <c r="J1779" s="1"/>
      <c r="K1779" s="1" t="n">
        <f aca="false">IFERROR(VLOOKUP(A1779,'[2]Pivot HorizontalMRP'!$A$4:$B$2689,2,0),0)</f>
        <v>0</v>
      </c>
      <c r="L1779" s="1" t="n">
        <f aca="false">IFERROR(VLOOKUP(A1779,'[2]Pivot HorizontalMRP'!$A$4:$C$2689,3,0),0)</f>
        <v>9715</v>
      </c>
      <c r="M1779" s="1" t="n">
        <f aca="false">IFERROR(VLOOKUP(A1779,'[2]Pivot HorizontalMRP'!$A$4:$D$2689,0.4,0),0)</f>
        <v>0</v>
      </c>
      <c r="N1779" s="1" t="n">
        <f aca="false">IFERROR(VLOOKUP(A1779,'[2]Pivot HorizontalMRP'!$A$4:$E$2689,5,0),0)</f>
        <v>5000</v>
      </c>
      <c r="O1779" s="1" t="n">
        <f aca="false">K1779+L1779</f>
        <v>9715</v>
      </c>
      <c r="P1779" s="1" t="n">
        <f aca="false">K1779+L1779+M1779+N1779</f>
        <v>14715</v>
      </c>
      <c r="Q1779" s="1" t="n">
        <f aca="false">IFERROR(VLOOKUP(A1779,'[2]Pivot HorizontalMRP'!$A$4:$F$2689,6,0),0)</f>
        <v>6258</v>
      </c>
      <c r="R1779" s="1" t="n">
        <f aca="false">IFERROR(VLOOKUP(A1779,'[2]Pivot HorizontalMRP'!$A$4:$G$2689,7,0),0)</f>
        <v>5402</v>
      </c>
      <c r="S1779" s="1" t="n">
        <f aca="false">IFERROR(VLOOKUP(A1779,'[2]Pivot HorizontalMRP'!$A$4:$H$2689,8,0),0)</f>
        <v>5997</v>
      </c>
      <c r="T1779" s="1" t="n">
        <f aca="false">IFERROR(VLOOKUP(A1779,'[2]Pivot HorizontalMRP'!$A$4:$I$2689,9,0),0)</f>
        <v>3450</v>
      </c>
      <c r="U1779" s="1" t="n">
        <f aca="false">IF(I1779="delivery",O1779-SUM(Q1779+R1779),IF(I1779="PO",P1779-SUM(Q1779:R1779)))</f>
        <v>-1945</v>
      </c>
      <c r="V1779" s="81" t="n">
        <v>0.52</v>
      </c>
      <c r="W1779" s="81"/>
      <c r="X1779" s="81" t="n">
        <f aca="false">W1779-V1779</f>
        <v>-0.52</v>
      </c>
      <c r="Y1779" s="81"/>
      <c r="Z1779" s="81"/>
      <c r="AA1779" s="81" t="n">
        <v>0.52</v>
      </c>
      <c r="AB1779" s="81"/>
      <c r="AC1779" s="81"/>
      <c r="AD1779" s="81"/>
      <c r="AE1779" s="81"/>
      <c r="AF1779" s="81"/>
      <c r="AG1779" s="81"/>
      <c r="AH1779" s="81"/>
      <c r="AI1779" s="81"/>
      <c r="AJ1779" s="81"/>
      <c r="AK1779" s="81"/>
      <c r="AL1779" s="81"/>
      <c r="AM1779" s="81"/>
      <c r="AN1779" s="81"/>
      <c r="AO1779" s="81" t="str">
        <f aca="false">D1779</f>
        <v>Sanmina</v>
      </c>
      <c r="AP1779" s="1" t="s">
        <v>3124</v>
      </c>
      <c r="AQ1779" s="1"/>
      <c r="AR1779" s="1"/>
      <c r="AS1779" s="1"/>
      <c r="AT1779" s="1"/>
      <c r="AU1779" s="1"/>
      <c r="AV1779" s="1"/>
      <c r="AW1779" s="1"/>
      <c r="AX1779" s="1"/>
      <c r="AY1779" s="1"/>
      <c r="AZ1779" s="1"/>
      <c r="BA1779" s="1"/>
      <c r="BB1779" s="1"/>
      <c r="BC1779" s="1"/>
      <c r="BD1779" s="1"/>
      <c r="BE1779" s="1"/>
      <c r="BF1779" s="1" t="s">
        <v>14668</v>
      </c>
      <c r="BG1779" s="1" t="s">
        <v>183</v>
      </c>
      <c r="BH1779" s="1"/>
      <c r="BI1779" s="1"/>
    </row>
    <row r="1780" customFormat="false" ht="12.75" hidden="false" customHeight="false" outlineLevel="0" collapsed="false">
      <c r="A1780" s="1" t="s">
        <v>6594</v>
      </c>
      <c r="B1780" s="1" t="s">
        <v>6595</v>
      </c>
      <c r="C1780" s="1" t="s">
        <v>177</v>
      </c>
      <c r="D1780" s="1" t="s">
        <v>1471</v>
      </c>
      <c r="E1780" s="1" t="s">
        <v>16225</v>
      </c>
      <c r="F1780" s="1" t="s">
        <v>6597</v>
      </c>
      <c r="G1780" s="1" t="n">
        <v>48</v>
      </c>
      <c r="H1780" s="1" t="n">
        <v>2500</v>
      </c>
      <c r="I1780" s="101" t="s">
        <v>180</v>
      </c>
      <c r="J1780" s="1"/>
      <c r="K1780" s="1" t="n">
        <f aca="false">IFERROR(VLOOKUP(A1780,'[2]Pivot HorizontalMRP'!$A$4:$B$2689,2,0),0)</f>
        <v>0</v>
      </c>
      <c r="L1780" s="1" t="n">
        <f aca="false">IFERROR(VLOOKUP(A1780,'[2]Pivot HorizontalMRP'!$A$4:$C$2689,3,0),0)</f>
        <v>2082</v>
      </c>
      <c r="M1780" s="1" t="n">
        <f aca="false">IFERROR(VLOOKUP(A1780,'[2]Pivot HorizontalMRP'!$A$4:$D$2689,0.4,0),0)</f>
        <v>0</v>
      </c>
      <c r="N1780" s="1" t="n">
        <f aca="false">IFERROR(VLOOKUP(A1780,'[2]Pivot HorizontalMRP'!$A$4:$E$2689,5,0),0)</f>
        <v>0</v>
      </c>
      <c r="O1780" s="1" t="n">
        <f aca="false">K1780+L1780</f>
        <v>2082</v>
      </c>
      <c r="P1780" s="1" t="n">
        <f aca="false">K1780+L1780+M1780+N1780</f>
        <v>2082</v>
      </c>
      <c r="Q1780" s="1" t="n">
        <f aca="false">IFERROR(VLOOKUP(A1780,'[2]Pivot HorizontalMRP'!$A$4:$F$2689,6,0),0)</f>
        <v>1</v>
      </c>
      <c r="R1780" s="1" t="n">
        <f aca="false">IFERROR(VLOOKUP(A1780,'[2]Pivot HorizontalMRP'!$A$4:$G$2689,7,0),0)</f>
        <v>17</v>
      </c>
      <c r="S1780" s="1" t="n">
        <f aca="false">IFERROR(VLOOKUP(A1780,'[2]Pivot HorizontalMRP'!$A$4:$H$2689,8,0),0)</f>
        <v>18</v>
      </c>
      <c r="T1780" s="1" t="n">
        <f aca="false">IFERROR(VLOOKUP(A1780,'[2]Pivot HorizontalMRP'!$A$4:$I$2689,9,0),0)</f>
        <v>6</v>
      </c>
      <c r="U1780" s="1" t="n">
        <f aca="false">IF(I1780="delivery",O1780-SUM(Q1780+R1780),IF(I1780="PO",P1780-SUM(Q1780:R1780)))</f>
        <v>2064</v>
      </c>
      <c r="V1780" s="81" t="n">
        <v>0.333</v>
      </c>
      <c r="W1780" s="81"/>
      <c r="X1780" s="81" t="n">
        <f aca="false">W1780-V1780</f>
        <v>-0.333</v>
      </c>
      <c r="Y1780" s="81"/>
      <c r="Z1780" s="81"/>
      <c r="AA1780" s="81"/>
      <c r="AB1780" s="81"/>
      <c r="AC1780" s="81"/>
      <c r="AD1780" s="81"/>
      <c r="AE1780" s="81"/>
      <c r="AF1780" s="81"/>
      <c r="AG1780" s="81"/>
      <c r="AH1780" s="81"/>
      <c r="AI1780" s="81"/>
      <c r="AJ1780" s="81"/>
      <c r="AK1780" s="81"/>
      <c r="AL1780" s="81"/>
      <c r="AM1780" s="81"/>
      <c r="AN1780" s="81"/>
      <c r="AO1780" s="81" t="str">
        <f aca="false">D1780</f>
        <v>Sanmina</v>
      </c>
      <c r="AP1780" s="1" t="s">
        <v>3124</v>
      </c>
      <c r="AQ1780" s="1"/>
      <c r="AR1780" s="1"/>
      <c r="AS1780" s="1"/>
      <c r="AT1780" s="1"/>
      <c r="AU1780" s="1"/>
      <c r="AV1780" s="1"/>
      <c r="AW1780" s="1"/>
      <c r="AX1780" s="1"/>
      <c r="AY1780" s="1"/>
      <c r="AZ1780" s="1"/>
      <c r="BA1780" s="1"/>
      <c r="BB1780" s="1"/>
      <c r="BC1780" s="1"/>
      <c r="BD1780" s="1"/>
      <c r="BE1780" s="1"/>
      <c r="BF1780" s="1" t="s">
        <v>14668</v>
      </c>
      <c r="BG1780" s="1" t="s">
        <v>183</v>
      </c>
      <c r="BH1780" s="1"/>
      <c r="BI1780" s="1"/>
    </row>
    <row r="1781" customFormat="false" ht="12.75" hidden="false" customHeight="false" outlineLevel="0" collapsed="false">
      <c r="A1781" s="1" t="s">
        <v>6602</v>
      </c>
      <c r="B1781" s="1" t="s">
        <v>6603</v>
      </c>
      <c r="C1781" s="1" t="s">
        <v>177</v>
      </c>
      <c r="D1781" s="1" t="s">
        <v>1471</v>
      </c>
      <c r="E1781" s="1" t="s">
        <v>16226</v>
      </c>
      <c r="F1781" s="1" t="s">
        <v>6605</v>
      </c>
      <c r="G1781" s="1" t="n">
        <v>71</v>
      </c>
      <c r="H1781" s="1" t="n">
        <v>2000</v>
      </c>
      <c r="I1781" s="101" t="s">
        <v>180</v>
      </c>
      <c r="J1781" s="1"/>
      <c r="K1781" s="1" t="n">
        <f aca="false">IFERROR(VLOOKUP(A1781,'[2]Pivot HorizontalMRP'!$A$4:$B$2689,2,0),0)</f>
        <v>0</v>
      </c>
      <c r="L1781" s="1" t="n">
        <f aca="false">IFERROR(VLOOKUP(A1781,'[2]Pivot HorizontalMRP'!$A$4:$C$2689,3,0),0)</f>
        <v>2553</v>
      </c>
      <c r="M1781" s="1" t="n">
        <f aca="false">IFERROR(VLOOKUP(A1781,'[2]Pivot HorizontalMRP'!$A$4:$D$2689,0.4,0),0)</f>
        <v>0</v>
      </c>
      <c r="N1781" s="1" t="n">
        <f aca="false">IFERROR(VLOOKUP(A1781,'[2]Pivot HorizontalMRP'!$A$4:$E$2689,5,0),0)</f>
        <v>0</v>
      </c>
      <c r="O1781" s="1" t="n">
        <f aca="false">K1781+L1781</f>
        <v>2553</v>
      </c>
      <c r="P1781" s="1" t="n">
        <f aca="false">K1781+L1781+M1781+N1781</f>
        <v>2553</v>
      </c>
      <c r="Q1781" s="1" t="n">
        <f aca="false">IFERROR(VLOOKUP(A1781,'[2]Pivot HorizontalMRP'!$A$4:$F$2689,6,0),0)</f>
        <v>2184</v>
      </c>
      <c r="R1781" s="1" t="n">
        <f aca="false">IFERROR(VLOOKUP(A1781,'[2]Pivot HorizontalMRP'!$A$4:$G$2689,7,0),0)</f>
        <v>3301</v>
      </c>
      <c r="S1781" s="1" t="n">
        <f aca="false">IFERROR(VLOOKUP(A1781,'[2]Pivot HorizontalMRP'!$A$4:$H$2689,8,0),0)</f>
        <v>3710</v>
      </c>
      <c r="T1781" s="1" t="n">
        <f aca="false">IFERROR(VLOOKUP(A1781,'[2]Pivot HorizontalMRP'!$A$4:$I$2689,9,0),0)</f>
        <v>2109</v>
      </c>
      <c r="U1781" s="1" t="n">
        <f aca="false">IF(I1781="delivery",O1781-SUM(Q1781+R1781),IF(I1781="PO",P1781-SUM(Q1781:R1781)))</f>
        <v>-2932</v>
      </c>
      <c r="V1781" s="81" t="n">
        <v>1.496</v>
      </c>
      <c r="W1781" s="81"/>
      <c r="X1781" s="81" t="n">
        <f aca="false">W1781-V1781</f>
        <v>-1.496</v>
      </c>
      <c r="Y1781" s="81"/>
      <c r="Z1781" s="81"/>
      <c r="AA1781" s="81" t="n">
        <v>1.36</v>
      </c>
      <c r="AB1781" s="81"/>
      <c r="AC1781" s="81"/>
      <c r="AD1781" s="81"/>
      <c r="AE1781" s="81"/>
      <c r="AF1781" s="81"/>
      <c r="AG1781" s="81"/>
      <c r="AH1781" s="81"/>
      <c r="AI1781" s="81"/>
      <c r="AJ1781" s="81"/>
      <c r="AK1781" s="81"/>
      <c r="AL1781" s="81"/>
      <c r="AM1781" s="81"/>
      <c r="AN1781" s="81"/>
      <c r="AO1781" s="81" t="str">
        <f aca="false">D1781</f>
        <v>Sanmina</v>
      </c>
      <c r="AP1781" s="1" t="s">
        <v>3124</v>
      </c>
      <c r="AQ1781" s="1"/>
      <c r="AR1781" s="1"/>
      <c r="AS1781" s="1"/>
      <c r="AT1781" s="1"/>
      <c r="AU1781" s="1"/>
      <c r="AV1781" s="1"/>
      <c r="AW1781" s="1"/>
      <c r="AX1781" s="1"/>
      <c r="AY1781" s="1"/>
      <c r="AZ1781" s="1"/>
      <c r="BA1781" s="1"/>
      <c r="BB1781" s="1"/>
      <c r="BC1781" s="1"/>
      <c r="BD1781" s="1"/>
      <c r="BE1781" s="1"/>
      <c r="BF1781" s="1" t="s">
        <v>14668</v>
      </c>
      <c r="BG1781" s="1" t="s">
        <v>183</v>
      </c>
      <c r="BH1781" s="1"/>
      <c r="BI1781" s="1"/>
    </row>
    <row r="1782" customFormat="false" ht="12.75" hidden="false" customHeight="false" outlineLevel="0" collapsed="false">
      <c r="A1782" s="1" t="s">
        <v>6606</v>
      </c>
      <c r="B1782" s="1" t="s">
        <v>6607</v>
      </c>
      <c r="C1782" s="1" t="s">
        <v>177</v>
      </c>
      <c r="D1782" s="1" t="s">
        <v>1471</v>
      </c>
      <c r="E1782" s="1" t="s">
        <v>16227</v>
      </c>
      <c r="F1782" s="1" t="s">
        <v>6609</v>
      </c>
      <c r="G1782" s="1" t="n">
        <v>43</v>
      </c>
      <c r="H1782" s="1" t="n">
        <v>1000</v>
      </c>
      <c r="I1782" s="101" t="s">
        <v>188</v>
      </c>
      <c r="J1782" s="1"/>
      <c r="K1782" s="1" t="n">
        <f aca="false">IFERROR(VLOOKUP(A1782,'[2]Pivot HorizontalMRP'!$A$4:$B$2689,2,0),0)</f>
        <v>0</v>
      </c>
      <c r="L1782" s="1" t="n">
        <f aca="false">IFERROR(VLOOKUP(A1782,'[2]Pivot HorizontalMRP'!$A$4:$C$2689,3,0),0)</f>
        <v>1261</v>
      </c>
      <c r="M1782" s="1" t="n">
        <f aca="false">IFERROR(VLOOKUP(A1782,'[2]Pivot HorizontalMRP'!$A$4:$D$2689,0.4,0),0)</f>
        <v>0</v>
      </c>
      <c r="N1782" s="1" t="n">
        <f aca="false">IFERROR(VLOOKUP(A1782,'[2]Pivot HorizontalMRP'!$A$4:$E$2689,5,0),0)</f>
        <v>0</v>
      </c>
      <c r="O1782" s="1" t="n">
        <f aca="false">K1782+L1782</f>
        <v>1261</v>
      </c>
      <c r="P1782" s="1" t="n">
        <f aca="false">K1782+L1782+M1782+N1782</f>
        <v>1261</v>
      </c>
      <c r="Q1782" s="1" t="n">
        <f aca="false">IFERROR(VLOOKUP(A1782,'[2]Pivot HorizontalMRP'!$A$4:$F$2689,6,0),0)</f>
        <v>266</v>
      </c>
      <c r="R1782" s="1" t="n">
        <f aca="false">IFERROR(VLOOKUP(A1782,'[2]Pivot HorizontalMRP'!$A$4:$G$2689,7,0),0)</f>
        <v>449</v>
      </c>
      <c r="S1782" s="1" t="n">
        <f aca="false">IFERROR(VLOOKUP(A1782,'[2]Pivot HorizontalMRP'!$A$4:$H$2689,8,0),0)</f>
        <v>514</v>
      </c>
      <c r="T1782" s="1" t="n">
        <f aca="false">IFERROR(VLOOKUP(A1782,'[2]Pivot HorizontalMRP'!$A$4:$I$2689,9,0),0)</f>
        <v>355</v>
      </c>
      <c r="U1782" s="1" t="n">
        <f aca="false">IF(I1782="delivery",O1782-SUM(Q1782+R1782),IF(I1782="PO",P1782-SUM(Q1782:R1782)))</f>
        <v>546</v>
      </c>
      <c r="V1782" s="81" t="n">
        <v>6.15</v>
      </c>
      <c r="W1782" s="81"/>
      <c r="X1782" s="81" t="n">
        <f aca="false">W1782-V1782</f>
        <v>-6.15</v>
      </c>
      <c r="Y1782" s="81"/>
      <c r="Z1782" s="81"/>
      <c r="AA1782" s="81" t="n">
        <v>6.15</v>
      </c>
      <c r="AB1782" s="81"/>
      <c r="AC1782" s="81"/>
      <c r="AD1782" s="81"/>
      <c r="AE1782" s="81"/>
      <c r="AF1782" s="81"/>
      <c r="AG1782" s="81"/>
      <c r="AH1782" s="81"/>
      <c r="AI1782" s="81"/>
      <c r="AJ1782" s="81"/>
      <c r="AK1782" s="81"/>
      <c r="AL1782" s="81"/>
      <c r="AM1782" s="81"/>
      <c r="AN1782" s="81"/>
      <c r="AO1782" s="81" t="str">
        <f aca="false">D1782</f>
        <v>Sanmina</v>
      </c>
      <c r="AP1782" s="1" t="s">
        <v>3124</v>
      </c>
      <c r="AQ1782" s="1"/>
      <c r="AR1782" s="1"/>
      <c r="AS1782" s="1"/>
      <c r="AT1782" s="1"/>
      <c r="AU1782" s="1"/>
      <c r="AV1782" s="1"/>
      <c r="AW1782" s="1"/>
      <c r="AX1782" s="1"/>
      <c r="AY1782" s="1"/>
      <c r="AZ1782" s="1"/>
      <c r="BA1782" s="1"/>
      <c r="BB1782" s="1"/>
      <c r="BC1782" s="1"/>
      <c r="BD1782" s="1"/>
      <c r="BE1782" s="1"/>
      <c r="BF1782" s="1" t="s">
        <v>14668</v>
      </c>
      <c r="BG1782" s="1" t="s">
        <v>183</v>
      </c>
      <c r="BH1782" s="1"/>
      <c r="BI1782" s="1"/>
    </row>
    <row r="1783" customFormat="false" ht="12.75" hidden="false" customHeight="false" outlineLevel="0" collapsed="false">
      <c r="A1783" s="1" t="s">
        <v>6610</v>
      </c>
      <c r="B1783" s="1" t="s">
        <v>6611</v>
      </c>
      <c r="C1783" s="1" t="s">
        <v>177</v>
      </c>
      <c r="D1783" s="1" t="s">
        <v>1471</v>
      </c>
      <c r="E1783" s="1" t="s">
        <v>16228</v>
      </c>
      <c r="F1783" s="1" t="s">
        <v>6613</v>
      </c>
      <c r="G1783" s="1" t="n">
        <v>83</v>
      </c>
      <c r="H1783" s="1" t="n">
        <v>2000</v>
      </c>
      <c r="I1783" s="101" t="s">
        <v>180</v>
      </c>
      <c r="J1783" s="1"/>
      <c r="K1783" s="1" t="n">
        <f aca="false">IFERROR(VLOOKUP(A1783,'[2]Pivot HorizontalMRP'!$A$4:$B$2689,2,0),0)</f>
        <v>0</v>
      </c>
      <c r="L1783" s="1" t="n">
        <f aca="false">IFERROR(VLOOKUP(A1783,'[2]Pivot HorizontalMRP'!$A$4:$C$2689,3,0),0)</f>
        <v>630</v>
      </c>
      <c r="M1783" s="1" t="n">
        <f aca="false">IFERROR(VLOOKUP(A1783,'[2]Pivot HorizontalMRP'!$A$4:$D$2689,0.4,0),0)</f>
        <v>0</v>
      </c>
      <c r="N1783" s="1" t="n">
        <f aca="false">IFERROR(VLOOKUP(A1783,'[2]Pivot HorizontalMRP'!$A$4:$E$2689,5,0),0)</f>
        <v>0</v>
      </c>
      <c r="O1783" s="1" t="n">
        <f aca="false">K1783+L1783</f>
        <v>630</v>
      </c>
      <c r="P1783" s="1" t="n">
        <f aca="false">K1783+L1783+M1783+N1783</f>
        <v>630</v>
      </c>
      <c r="Q1783" s="1" t="n">
        <f aca="false">IFERROR(VLOOKUP(A1783,'[2]Pivot HorizontalMRP'!$A$4:$F$2689,6,0),0)</f>
        <v>1</v>
      </c>
      <c r="R1783" s="1" t="n">
        <f aca="false">IFERROR(VLOOKUP(A1783,'[2]Pivot HorizontalMRP'!$A$4:$G$2689,7,0),0)</f>
        <v>17</v>
      </c>
      <c r="S1783" s="1" t="n">
        <f aca="false">IFERROR(VLOOKUP(A1783,'[2]Pivot HorizontalMRP'!$A$4:$H$2689,8,0),0)</f>
        <v>18</v>
      </c>
      <c r="T1783" s="1" t="n">
        <f aca="false">IFERROR(VLOOKUP(A1783,'[2]Pivot HorizontalMRP'!$A$4:$I$2689,9,0),0)</f>
        <v>6</v>
      </c>
      <c r="U1783" s="1" t="n">
        <f aca="false">IF(I1783="delivery",O1783-SUM(Q1783+R1783),IF(I1783="PO",P1783-SUM(Q1783:R1783)))</f>
        <v>612</v>
      </c>
      <c r="V1783" s="81" t="n">
        <v>2.63</v>
      </c>
      <c r="W1783" s="81"/>
      <c r="X1783" s="81" t="n">
        <f aca="false">W1783-V1783</f>
        <v>-2.63</v>
      </c>
      <c r="Y1783" s="81"/>
      <c r="Z1783" s="81"/>
      <c r="AA1783" s="81"/>
      <c r="AB1783" s="81"/>
      <c r="AC1783" s="81"/>
      <c r="AD1783" s="81"/>
      <c r="AE1783" s="81"/>
      <c r="AF1783" s="81"/>
      <c r="AG1783" s="81"/>
      <c r="AH1783" s="81"/>
      <c r="AI1783" s="81"/>
      <c r="AJ1783" s="81"/>
      <c r="AK1783" s="81"/>
      <c r="AL1783" s="81"/>
      <c r="AM1783" s="81"/>
      <c r="AN1783" s="81"/>
      <c r="AO1783" s="81" t="str">
        <f aca="false">D1783</f>
        <v>Sanmina</v>
      </c>
      <c r="AP1783" s="1" t="s">
        <v>3124</v>
      </c>
      <c r="AQ1783" s="1"/>
      <c r="AR1783" s="1"/>
      <c r="AS1783" s="1"/>
      <c r="AT1783" s="1"/>
      <c r="AU1783" s="1"/>
      <c r="AV1783" s="1"/>
      <c r="AW1783" s="1"/>
      <c r="AX1783" s="1"/>
      <c r="AY1783" s="1"/>
      <c r="AZ1783" s="1"/>
      <c r="BA1783" s="1"/>
      <c r="BB1783" s="1"/>
      <c r="BC1783" s="1"/>
      <c r="BD1783" s="1"/>
      <c r="BE1783" s="1"/>
      <c r="BF1783" s="1" t="s">
        <v>14668</v>
      </c>
      <c r="BG1783" s="1" t="s">
        <v>183</v>
      </c>
      <c r="BH1783" s="1"/>
      <c r="BI1783" s="1"/>
    </row>
    <row r="1784" customFormat="false" ht="12.75" hidden="false" customHeight="false" outlineLevel="0" collapsed="false">
      <c r="A1784" s="1" t="s">
        <v>6642</v>
      </c>
      <c r="B1784" s="1" t="s">
        <v>6643</v>
      </c>
      <c r="C1784" s="1" t="s">
        <v>177</v>
      </c>
      <c r="D1784" s="1" t="s">
        <v>1471</v>
      </c>
      <c r="E1784" s="1" t="s">
        <v>16229</v>
      </c>
      <c r="F1784" s="1" t="s">
        <v>6645</v>
      </c>
      <c r="G1784" s="1" t="n">
        <v>33</v>
      </c>
      <c r="H1784" s="1" t="n">
        <v>490</v>
      </c>
      <c r="I1784" s="101" t="s">
        <v>188</v>
      </c>
      <c r="J1784" s="1"/>
      <c r="K1784" s="1" t="n">
        <f aca="false">IFERROR(VLOOKUP(A1784,'[2]Pivot HorizontalMRP'!$A$4:$B$2689,2,0),0)</f>
        <v>0</v>
      </c>
      <c r="L1784" s="1" t="n">
        <f aca="false">IFERROR(VLOOKUP(A1784,'[2]Pivot HorizontalMRP'!$A$4:$C$2689,3,0),0)</f>
        <v>729</v>
      </c>
      <c r="M1784" s="1" t="n">
        <f aca="false">IFERROR(VLOOKUP(A1784,'[2]Pivot HorizontalMRP'!$A$4:$D$2689,0.4,0),0)</f>
        <v>0</v>
      </c>
      <c r="N1784" s="1" t="n">
        <f aca="false">IFERROR(VLOOKUP(A1784,'[2]Pivot HorizontalMRP'!$A$4:$E$2689,5,0),0)</f>
        <v>902</v>
      </c>
      <c r="O1784" s="1" t="n">
        <f aca="false">K1784+L1784</f>
        <v>729</v>
      </c>
      <c r="P1784" s="1" t="n">
        <f aca="false">K1784+L1784+M1784+N1784</f>
        <v>1631</v>
      </c>
      <c r="Q1784" s="1" t="n">
        <f aca="false">IFERROR(VLOOKUP(A1784,'[2]Pivot HorizontalMRP'!$A$4:$F$2689,6,0),0)</f>
        <v>1771</v>
      </c>
      <c r="R1784" s="1" t="n">
        <f aca="false">IFERROR(VLOOKUP(A1784,'[2]Pivot HorizontalMRP'!$A$4:$G$2689,7,0),0)</f>
        <v>992</v>
      </c>
      <c r="S1784" s="1" t="n">
        <f aca="false">IFERROR(VLOOKUP(A1784,'[2]Pivot HorizontalMRP'!$A$4:$H$2689,8,0),0)</f>
        <v>1085</v>
      </c>
      <c r="T1784" s="1" t="n">
        <f aca="false">IFERROR(VLOOKUP(A1784,'[2]Pivot HorizontalMRP'!$A$4:$I$2689,9,0),0)</f>
        <v>681</v>
      </c>
      <c r="U1784" s="1" t="n">
        <f aca="false">IF(I1784="delivery",O1784-SUM(Q1784+R1784),IF(I1784="PO",P1784-SUM(Q1784:R1784)))</f>
        <v>-1132</v>
      </c>
      <c r="V1784" s="81" t="n">
        <v>6.25</v>
      </c>
      <c r="W1784" s="81"/>
      <c r="X1784" s="81" t="n">
        <f aca="false">W1784-V1784</f>
        <v>-6.25</v>
      </c>
      <c r="Y1784" s="81"/>
      <c r="Z1784" s="81"/>
      <c r="AA1784" s="81" t="n">
        <v>6.25</v>
      </c>
      <c r="AB1784" s="81"/>
      <c r="AC1784" s="81"/>
      <c r="AD1784" s="81"/>
      <c r="AE1784" s="81"/>
      <c r="AF1784" s="81"/>
      <c r="AG1784" s="81"/>
      <c r="AH1784" s="81"/>
      <c r="AI1784" s="81"/>
      <c r="AJ1784" s="81"/>
      <c r="AK1784" s="81"/>
      <c r="AL1784" s="81"/>
      <c r="AM1784" s="81"/>
      <c r="AN1784" s="81"/>
      <c r="AO1784" s="81" t="str">
        <f aca="false">D1784</f>
        <v>Sanmina</v>
      </c>
      <c r="AP1784" s="1" t="s">
        <v>3124</v>
      </c>
      <c r="AQ1784" s="1"/>
      <c r="AR1784" s="1"/>
      <c r="AS1784" s="1"/>
      <c r="AT1784" s="1"/>
      <c r="AU1784" s="1"/>
      <c r="AV1784" s="1"/>
      <c r="AW1784" s="1"/>
      <c r="AX1784" s="1"/>
      <c r="AY1784" s="1"/>
      <c r="AZ1784" s="1"/>
      <c r="BA1784" s="1"/>
      <c r="BB1784" s="1"/>
      <c r="BC1784" s="1"/>
      <c r="BD1784" s="1"/>
      <c r="BE1784" s="1"/>
      <c r="BF1784" s="1" t="s">
        <v>14668</v>
      </c>
      <c r="BG1784" s="1" t="s">
        <v>183</v>
      </c>
      <c r="BH1784" s="1"/>
      <c r="BI1784" s="1"/>
    </row>
    <row r="1785" customFormat="false" ht="12.75" hidden="false" customHeight="false" outlineLevel="0" collapsed="false">
      <c r="A1785" s="1" t="s">
        <v>6728</v>
      </c>
      <c r="B1785" s="1" t="s">
        <v>6729</v>
      </c>
      <c r="C1785" s="1" t="s">
        <v>177</v>
      </c>
      <c r="D1785" s="1" t="s">
        <v>1471</v>
      </c>
      <c r="E1785" s="1" t="s">
        <v>16230</v>
      </c>
      <c r="F1785" s="1" t="s">
        <v>6731</v>
      </c>
      <c r="G1785" s="1" t="n">
        <v>73</v>
      </c>
      <c r="H1785" s="1" t="n">
        <v>490</v>
      </c>
      <c r="I1785" s="101" t="s">
        <v>180</v>
      </c>
      <c r="J1785" s="1"/>
      <c r="K1785" s="1" t="n">
        <f aca="false">IFERROR(VLOOKUP(A1785,'[2]Pivot HorizontalMRP'!$A$4:$B$2689,2,0),0)</f>
        <v>0</v>
      </c>
      <c r="L1785" s="1" t="n">
        <f aca="false">IFERROR(VLOOKUP(A1785,'[2]Pivot HorizontalMRP'!$A$4:$C$2689,3,0),0)</f>
        <v>264</v>
      </c>
      <c r="M1785" s="1" t="n">
        <f aca="false">IFERROR(VLOOKUP(A1785,'[2]Pivot HorizontalMRP'!$A$4:$D$2689,0.4,0),0)</f>
        <v>0</v>
      </c>
      <c r="N1785" s="1" t="n">
        <f aca="false">IFERROR(VLOOKUP(A1785,'[2]Pivot HorizontalMRP'!$A$4:$E$2689,5,0),0)</f>
        <v>0</v>
      </c>
      <c r="O1785" s="1" t="n">
        <f aca="false">K1785+L1785</f>
        <v>264</v>
      </c>
      <c r="P1785" s="1" t="n">
        <f aca="false">K1785+L1785+M1785+N1785</f>
        <v>264</v>
      </c>
      <c r="Q1785" s="1" t="n">
        <f aca="false">IFERROR(VLOOKUP(A1785,'[2]Pivot HorizontalMRP'!$A$4:$F$2689,6,0),0)</f>
        <v>101</v>
      </c>
      <c r="R1785" s="1" t="n">
        <f aca="false">IFERROR(VLOOKUP(A1785,'[2]Pivot HorizontalMRP'!$A$4:$G$2689,7,0),0)</f>
        <v>77</v>
      </c>
      <c r="S1785" s="1" t="n">
        <f aca="false">IFERROR(VLOOKUP(A1785,'[2]Pivot HorizontalMRP'!$A$4:$H$2689,8,0),0)</f>
        <v>84</v>
      </c>
      <c r="T1785" s="1" t="n">
        <f aca="false">IFERROR(VLOOKUP(A1785,'[2]Pivot HorizontalMRP'!$A$4:$I$2689,9,0),0)</f>
        <v>56</v>
      </c>
      <c r="U1785" s="1" t="n">
        <f aca="false">IF(I1785="delivery",O1785-SUM(Q1785+R1785),IF(I1785="PO",P1785-SUM(Q1785:R1785)))</f>
        <v>86</v>
      </c>
      <c r="V1785" s="81" t="n">
        <v>1.1</v>
      </c>
      <c r="W1785" s="81"/>
      <c r="X1785" s="81" t="n">
        <f aca="false">W1785-V1785</f>
        <v>-1.1</v>
      </c>
      <c r="Y1785" s="81"/>
      <c r="Z1785" s="81"/>
      <c r="AA1785" s="81" t="n">
        <v>1.1</v>
      </c>
      <c r="AB1785" s="81"/>
      <c r="AC1785" s="81"/>
      <c r="AD1785" s="81"/>
      <c r="AE1785" s="81"/>
      <c r="AF1785" s="81"/>
      <c r="AG1785" s="81"/>
      <c r="AH1785" s="81"/>
      <c r="AI1785" s="81"/>
      <c r="AJ1785" s="81"/>
      <c r="AK1785" s="81"/>
      <c r="AL1785" s="81"/>
      <c r="AM1785" s="81"/>
      <c r="AN1785" s="81"/>
      <c r="AO1785" s="81" t="str">
        <f aca="false">D1785</f>
        <v>Sanmina</v>
      </c>
      <c r="AP1785" s="1" t="s">
        <v>3124</v>
      </c>
      <c r="AQ1785" s="1"/>
      <c r="AR1785" s="1"/>
      <c r="AS1785" s="1"/>
      <c r="AT1785" s="1"/>
      <c r="AU1785" s="1"/>
      <c r="AV1785" s="1"/>
      <c r="AW1785" s="1"/>
      <c r="AX1785" s="1"/>
      <c r="AY1785" s="1"/>
      <c r="AZ1785" s="1"/>
      <c r="BA1785" s="1"/>
      <c r="BB1785" s="1"/>
      <c r="BC1785" s="1"/>
      <c r="BD1785" s="1"/>
      <c r="BE1785" s="1"/>
      <c r="BF1785" s="1" t="s">
        <v>14668</v>
      </c>
      <c r="BG1785" s="1" t="s">
        <v>183</v>
      </c>
      <c r="BH1785" s="1"/>
      <c r="BI1785" s="1"/>
    </row>
    <row r="1786" customFormat="false" ht="12.75" hidden="false" customHeight="false" outlineLevel="0" collapsed="false">
      <c r="A1786" s="1" t="s">
        <v>6756</v>
      </c>
      <c r="B1786" s="1" t="s">
        <v>6757</v>
      </c>
      <c r="C1786" s="1" t="s">
        <v>177</v>
      </c>
      <c r="D1786" s="1" t="s">
        <v>1471</v>
      </c>
      <c r="E1786" s="1" t="s">
        <v>16231</v>
      </c>
      <c r="F1786" s="1" t="s">
        <v>6759</v>
      </c>
      <c r="G1786" s="1" t="n">
        <v>73</v>
      </c>
      <c r="H1786" s="1" t="n">
        <v>168</v>
      </c>
      <c r="I1786" s="101" t="s">
        <v>180</v>
      </c>
      <c r="J1786" s="1"/>
      <c r="K1786" s="1" t="n">
        <f aca="false">IFERROR(VLOOKUP(A1786,'[2]Pivot HorizontalMRP'!$A$4:$B$2689,2,0),0)</f>
        <v>0</v>
      </c>
      <c r="L1786" s="1" t="n">
        <f aca="false">IFERROR(VLOOKUP(A1786,'[2]Pivot HorizontalMRP'!$A$4:$C$2689,3,0),0)</f>
        <v>688</v>
      </c>
      <c r="M1786" s="1" t="n">
        <f aca="false">IFERROR(VLOOKUP(A1786,'[2]Pivot HorizontalMRP'!$A$4:$D$2689,0.4,0),0)</f>
        <v>0</v>
      </c>
      <c r="N1786" s="1" t="n">
        <f aca="false">IFERROR(VLOOKUP(A1786,'[2]Pivot HorizontalMRP'!$A$4:$E$2689,5,0),0)</f>
        <v>0</v>
      </c>
      <c r="O1786" s="1" t="n">
        <f aca="false">K1786+L1786</f>
        <v>688</v>
      </c>
      <c r="P1786" s="1" t="n">
        <f aca="false">K1786+L1786+M1786+N1786</f>
        <v>688</v>
      </c>
      <c r="Q1786" s="1" t="n">
        <f aca="false">IFERROR(VLOOKUP(A1786,'[2]Pivot HorizontalMRP'!$A$4:$F$2689,6,0),0)</f>
        <v>185</v>
      </c>
      <c r="R1786" s="1" t="n">
        <f aca="false">IFERROR(VLOOKUP(A1786,'[2]Pivot HorizontalMRP'!$A$4:$G$2689,7,0),0)</f>
        <v>20</v>
      </c>
      <c r="S1786" s="1" t="n">
        <f aca="false">IFERROR(VLOOKUP(A1786,'[2]Pivot HorizontalMRP'!$A$4:$H$2689,8,0),0)</f>
        <v>57</v>
      </c>
      <c r="T1786" s="1" t="n">
        <f aca="false">IFERROR(VLOOKUP(A1786,'[2]Pivot HorizontalMRP'!$A$4:$I$2689,9,0),0)</f>
        <v>30</v>
      </c>
      <c r="U1786" s="1" t="n">
        <f aca="false">IF(I1786="delivery",O1786-SUM(Q1786+R1786),IF(I1786="PO",P1786-SUM(Q1786:R1786)))</f>
        <v>483</v>
      </c>
      <c r="V1786" s="81" t="n">
        <v>9.21</v>
      </c>
      <c r="W1786" s="81"/>
      <c r="X1786" s="81" t="n">
        <f aca="false">W1786-V1786</f>
        <v>-9.21</v>
      </c>
      <c r="Y1786" s="81"/>
      <c r="Z1786" s="81"/>
      <c r="AA1786" s="81"/>
      <c r="AB1786" s="81"/>
      <c r="AC1786" s="81"/>
      <c r="AD1786" s="81"/>
      <c r="AE1786" s="81"/>
      <c r="AF1786" s="81"/>
      <c r="AG1786" s="81"/>
      <c r="AH1786" s="81"/>
      <c r="AI1786" s="81"/>
      <c r="AJ1786" s="81"/>
      <c r="AK1786" s="81"/>
      <c r="AL1786" s="81"/>
      <c r="AM1786" s="81"/>
      <c r="AN1786" s="81"/>
      <c r="AO1786" s="81" t="str">
        <f aca="false">D1786</f>
        <v>Sanmina</v>
      </c>
      <c r="AP1786" s="1" t="s">
        <v>3124</v>
      </c>
      <c r="AQ1786" s="1"/>
      <c r="AR1786" s="1"/>
      <c r="AS1786" s="1"/>
      <c r="AT1786" s="1"/>
      <c r="AU1786" s="1"/>
      <c r="AV1786" s="1"/>
      <c r="AW1786" s="1"/>
      <c r="AX1786" s="1"/>
      <c r="AY1786" s="1"/>
      <c r="AZ1786" s="1"/>
      <c r="BA1786" s="1"/>
      <c r="BB1786" s="1"/>
      <c r="BC1786" s="1"/>
      <c r="BD1786" s="1"/>
      <c r="BE1786" s="1"/>
      <c r="BF1786" s="1" t="s">
        <v>14668</v>
      </c>
      <c r="BG1786" s="1" t="s">
        <v>183</v>
      </c>
      <c r="BH1786" s="1"/>
      <c r="BI1786" s="1"/>
    </row>
    <row r="1787" customFormat="false" ht="12.75" hidden="false" customHeight="false" outlineLevel="0" collapsed="false">
      <c r="A1787" s="1" t="s">
        <v>6768</v>
      </c>
      <c r="B1787" s="1" t="s">
        <v>6769</v>
      </c>
      <c r="C1787" s="1" t="s">
        <v>177</v>
      </c>
      <c r="D1787" s="1" t="s">
        <v>1471</v>
      </c>
      <c r="E1787" s="1" t="s">
        <v>16232</v>
      </c>
      <c r="F1787" s="1" t="s">
        <v>6771</v>
      </c>
      <c r="G1787" s="1" t="n">
        <v>56</v>
      </c>
      <c r="H1787" s="1" t="n">
        <v>2000</v>
      </c>
      <c r="I1787" s="101" t="s">
        <v>180</v>
      </c>
      <c r="J1787" s="1"/>
      <c r="K1787" s="1" t="n">
        <f aca="false">IFERROR(VLOOKUP(A1787,'[2]Pivot HorizontalMRP'!$A$4:$B$2689,2,0),0)</f>
        <v>0</v>
      </c>
      <c r="L1787" s="1" t="n">
        <f aca="false">IFERROR(VLOOKUP(A1787,'[2]Pivot HorizontalMRP'!$A$4:$C$2689,3,0),0)</f>
        <v>1107</v>
      </c>
      <c r="M1787" s="1" t="n">
        <f aca="false">IFERROR(VLOOKUP(A1787,'[2]Pivot HorizontalMRP'!$A$4:$D$2689,0.4,0),0)</f>
        <v>0</v>
      </c>
      <c r="N1787" s="1" t="n">
        <f aca="false">IFERROR(VLOOKUP(A1787,'[2]Pivot HorizontalMRP'!$A$4:$E$2689,5,0),0)</f>
        <v>0</v>
      </c>
      <c r="O1787" s="1" t="n">
        <f aca="false">K1787+L1787</f>
        <v>1107</v>
      </c>
      <c r="P1787" s="1" t="n">
        <f aca="false">K1787+L1787+M1787+N1787</f>
        <v>1107</v>
      </c>
      <c r="Q1787" s="1" t="n">
        <f aca="false">IFERROR(VLOOKUP(A1787,'[2]Pivot HorizontalMRP'!$A$4:$F$2689,6,0),0)</f>
        <v>373</v>
      </c>
      <c r="R1787" s="1" t="n">
        <f aca="false">IFERROR(VLOOKUP(A1787,'[2]Pivot HorizontalMRP'!$A$4:$G$2689,7,0),0)</f>
        <v>160</v>
      </c>
      <c r="S1787" s="1" t="n">
        <f aca="false">IFERROR(VLOOKUP(A1787,'[2]Pivot HorizontalMRP'!$A$4:$H$2689,8,0),0)</f>
        <v>184</v>
      </c>
      <c r="T1787" s="1" t="n">
        <f aca="false">IFERROR(VLOOKUP(A1787,'[2]Pivot HorizontalMRP'!$A$4:$I$2689,9,0),0)</f>
        <v>136</v>
      </c>
      <c r="U1787" s="1" t="n">
        <f aca="false">IF(I1787="delivery",O1787-SUM(Q1787+R1787),IF(I1787="PO",P1787-SUM(Q1787:R1787)))</f>
        <v>574</v>
      </c>
      <c r="V1787" s="81" t="n">
        <v>0.23</v>
      </c>
      <c r="W1787" s="81"/>
      <c r="X1787" s="81" t="n">
        <f aca="false">W1787-V1787</f>
        <v>-0.23</v>
      </c>
      <c r="Y1787" s="81"/>
      <c r="Z1787" s="81"/>
      <c r="AA1787" s="81" t="n">
        <v>0.24</v>
      </c>
      <c r="AB1787" s="81"/>
      <c r="AC1787" s="81"/>
      <c r="AD1787" s="81"/>
      <c r="AE1787" s="81"/>
      <c r="AF1787" s="81"/>
      <c r="AG1787" s="81"/>
      <c r="AH1787" s="81"/>
      <c r="AI1787" s="81"/>
      <c r="AJ1787" s="81"/>
      <c r="AK1787" s="81"/>
      <c r="AL1787" s="81"/>
      <c r="AM1787" s="81"/>
      <c r="AN1787" s="81"/>
      <c r="AO1787" s="81" t="str">
        <f aca="false">D1787</f>
        <v>Sanmina</v>
      </c>
      <c r="AP1787" s="1" t="s">
        <v>3124</v>
      </c>
      <c r="AQ1787" s="1"/>
      <c r="AR1787" s="1"/>
      <c r="AS1787" s="1"/>
      <c r="AT1787" s="1"/>
      <c r="AU1787" s="1"/>
      <c r="AV1787" s="1"/>
      <c r="AW1787" s="1"/>
      <c r="AX1787" s="1"/>
      <c r="AY1787" s="1"/>
      <c r="AZ1787" s="1"/>
      <c r="BA1787" s="1"/>
      <c r="BB1787" s="1"/>
      <c r="BC1787" s="1"/>
      <c r="BD1787" s="1"/>
      <c r="BE1787" s="1"/>
      <c r="BF1787" s="1" t="s">
        <v>14668</v>
      </c>
      <c r="BG1787" s="1" t="s">
        <v>183</v>
      </c>
      <c r="BH1787" s="1"/>
      <c r="BI1787" s="1"/>
    </row>
    <row r="1788" customFormat="false" ht="12.75" hidden="false" customHeight="false" outlineLevel="0" collapsed="false">
      <c r="A1788" s="1" t="s">
        <v>6796</v>
      </c>
      <c r="B1788" s="1" t="s">
        <v>6797</v>
      </c>
      <c r="C1788" s="1" t="s">
        <v>177</v>
      </c>
      <c r="D1788" s="1" t="s">
        <v>1471</v>
      </c>
      <c r="E1788" s="1" t="s">
        <v>16233</v>
      </c>
      <c r="F1788" s="1" t="s">
        <v>6799</v>
      </c>
      <c r="G1788" s="1" t="n">
        <v>53</v>
      </c>
      <c r="H1788" s="1" t="n">
        <v>490</v>
      </c>
      <c r="I1788" s="101" t="s">
        <v>188</v>
      </c>
      <c r="J1788" s="1"/>
      <c r="K1788" s="1" t="n">
        <f aca="false">IFERROR(VLOOKUP(A1788,'[2]Pivot HorizontalMRP'!$A$4:$B$2689,2,0),0)</f>
        <v>0</v>
      </c>
      <c r="L1788" s="1" t="n">
        <f aca="false">IFERROR(VLOOKUP(A1788,'[2]Pivot HorizontalMRP'!$A$4:$C$2689,3,0),0)</f>
        <v>318</v>
      </c>
      <c r="M1788" s="1" t="n">
        <f aca="false">IFERROR(VLOOKUP(A1788,'[2]Pivot HorizontalMRP'!$A$4:$D$2689,0.4,0),0)</f>
        <v>0</v>
      </c>
      <c r="N1788" s="1" t="n">
        <f aca="false">IFERROR(VLOOKUP(A1788,'[2]Pivot HorizontalMRP'!$A$4:$E$2689,5,0),0)</f>
        <v>0</v>
      </c>
      <c r="O1788" s="1" t="n">
        <f aca="false">K1788+L1788</f>
        <v>318</v>
      </c>
      <c r="P1788" s="1" t="n">
        <f aca="false">K1788+L1788+M1788+N1788</f>
        <v>318</v>
      </c>
      <c r="Q1788" s="1" t="n">
        <f aca="false">IFERROR(VLOOKUP(A1788,'[2]Pivot HorizontalMRP'!$A$4:$F$2689,6,0),0)</f>
        <v>42</v>
      </c>
      <c r="R1788" s="1" t="n">
        <f aca="false">IFERROR(VLOOKUP(A1788,'[2]Pivot HorizontalMRP'!$A$4:$G$2689,7,0),0)</f>
        <v>0</v>
      </c>
      <c r="S1788" s="1" t="n">
        <f aca="false">IFERROR(VLOOKUP(A1788,'[2]Pivot HorizontalMRP'!$A$4:$H$2689,8,0),0)</f>
        <v>0</v>
      </c>
      <c r="T1788" s="1" t="n">
        <f aca="false">IFERROR(VLOOKUP(A1788,'[2]Pivot HorizontalMRP'!$A$4:$I$2689,9,0),0)</f>
        <v>0</v>
      </c>
      <c r="U1788" s="1" t="n">
        <f aca="false">IF(I1788="delivery",O1788-SUM(Q1788+R1788),IF(I1788="PO",P1788-SUM(Q1788:R1788)))</f>
        <v>276</v>
      </c>
      <c r="V1788" s="81" t="n">
        <v>26.53</v>
      </c>
      <c r="W1788" s="81"/>
      <c r="X1788" s="81" t="n">
        <f aca="false">W1788-V1788</f>
        <v>-26.53</v>
      </c>
      <c r="Y1788" s="81"/>
      <c r="Z1788" s="81"/>
      <c r="AA1788" s="81"/>
      <c r="AB1788" s="81"/>
      <c r="AC1788" s="81"/>
      <c r="AD1788" s="81"/>
      <c r="AE1788" s="81"/>
      <c r="AF1788" s="81"/>
      <c r="AG1788" s="81"/>
      <c r="AH1788" s="81"/>
      <c r="AI1788" s="81"/>
      <c r="AJ1788" s="81"/>
      <c r="AK1788" s="81"/>
      <c r="AL1788" s="81"/>
      <c r="AM1788" s="81"/>
      <c r="AN1788" s="81"/>
      <c r="AO1788" s="81" t="str">
        <f aca="false">D1788</f>
        <v>Sanmina</v>
      </c>
      <c r="AP1788" s="1" t="s">
        <v>3124</v>
      </c>
      <c r="AQ1788" s="1"/>
      <c r="AR1788" s="1"/>
      <c r="AS1788" s="1"/>
      <c r="AT1788" s="1"/>
      <c r="AU1788" s="1"/>
      <c r="AV1788" s="1"/>
      <c r="AW1788" s="1"/>
      <c r="AX1788" s="1"/>
      <c r="AY1788" s="1"/>
      <c r="AZ1788" s="1"/>
      <c r="BA1788" s="1"/>
      <c r="BB1788" s="1"/>
      <c r="BC1788" s="1"/>
      <c r="BD1788" s="1"/>
      <c r="BE1788" s="1"/>
      <c r="BF1788" s="1" t="s">
        <v>14668</v>
      </c>
      <c r="BG1788" s="1" t="s">
        <v>183</v>
      </c>
      <c r="BH1788" s="1"/>
      <c r="BI1788" s="1"/>
    </row>
    <row r="1789" customFormat="false" ht="12.75" hidden="false" customHeight="false" outlineLevel="0" collapsed="false">
      <c r="A1789" s="1" t="s">
        <v>6820</v>
      </c>
      <c r="B1789" s="1" t="s">
        <v>6821</v>
      </c>
      <c r="C1789" s="1" t="s">
        <v>177</v>
      </c>
      <c r="D1789" s="1" t="s">
        <v>1471</v>
      </c>
      <c r="E1789" s="1" t="s">
        <v>16234</v>
      </c>
      <c r="F1789" s="1" t="s">
        <v>6823</v>
      </c>
      <c r="G1789" s="1" t="n">
        <v>106</v>
      </c>
      <c r="H1789" s="1" t="n">
        <v>3000</v>
      </c>
      <c r="I1789" s="101" t="s">
        <v>180</v>
      </c>
      <c r="J1789" s="1"/>
      <c r="K1789" s="1" t="n">
        <f aca="false">IFERROR(VLOOKUP(A1789,'[2]Pivot HorizontalMRP'!$A$4:$B$2689,2,0),0)</f>
        <v>0</v>
      </c>
      <c r="L1789" s="1" t="n">
        <f aca="false">IFERROR(VLOOKUP(A1789,'[2]Pivot HorizontalMRP'!$A$4:$C$2689,3,0),0)</f>
        <v>18425</v>
      </c>
      <c r="M1789" s="1" t="n">
        <f aca="false">IFERROR(VLOOKUP(A1789,'[2]Pivot HorizontalMRP'!$A$4:$D$2689,0.4,0),0)</f>
        <v>0</v>
      </c>
      <c r="N1789" s="1" t="n">
        <f aca="false">IFERROR(VLOOKUP(A1789,'[2]Pivot HorizontalMRP'!$A$4:$E$2689,5,0),0)</f>
        <v>15000</v>
      </c>
      <c r="O1789" s="1" t="n">
        <f aca="false">K1789+L1789</f>
        <v>18425</v>
      </c>
      <c r="P1789" s="1" t="n">
        <f aca="false">K1789+L1789+M1789+N1789</f>
        <v>33425</v>
      </c>
      <c r="Q1789" s="1" t="n">
        <f aca="false">IFERROR(VLOOKUP(A1789,'[2]Pivot HorizontalMRP'!$A$4:$F$2689,6,0),0)</f>
        <v>22412</v>
      </c>
      <c r="R1789" s="1" t="n">
        <f aca="false">IFERROR(VLOOKUP(A1789,'[2]Pivot HorizontalMRP'!$A$4:$G$2689,7,0),0)</f>
        <v>11020</v>
      </c>
      <c r="S1789" s="1" t="n">
        <f aca="false">IFERROR(VLOOKUP(A1789,'[2]Pivot HorizontalMRP'!$A$4:$H$2689,8,0),0)</f>
        <v>11368</v>
      </c>
      <c r="T1789" s="1" t="n">
        <f aca="false">IFERROR(VLOOKUP(A1789,'[2]Pivot HorizontalMRP'!$A$4:$I$2689,9,0),0)</f>
        <v>6872</v>
      </c>
      <c r="U1789" s="1" t="n">
        <f aca="false">IF(I1789="delivery",O1789-SUM(Q1789+R1789),IF(I1789="PO",P1789-SUM(Q1789:R1789)))</f>
        <v>-15007</v>
      </c>
      <c r="V1789" s="81" t="n">
        <v>0.55</v>
      </c>
      <c r="W1789" s="81"/>
      <c r="X1789" s="81" t="n">
        <f aca="false">W1789-V1789</f>
        <v>-0.55</v>
      </c>
      <c r="Y1789" s="81"/>
      <c r="Z1789" s="81"/>
      <c r="AA1789" s="81" t="n">
        <v>0.55</v>
      </c>
      <c r="AB1789" s="81"/>
      <c r="AC1789" s="81"/>
      <c r="AD1789" s="81"/>
      <c r="AE1789" s="81"/>
      <c r="AF1789" s="81"/>
      <c r="AG1789" s="81"/>
      <c r="AH1789" s="81"/>
      <c r="AI1789" s="81"/>
      <c r="AJ1789" s="81"/>
      <c r="AK1789" s="81"/>
      <c r="AL1789" s="81"/>
      <c r="AM1789" s="81"/>
      <c r="AN1789" s="81"/>
      <c r="AO1789" s="81" t="str">
        <f aca="false">D1789</f>
        <v>Sanmina</v>
      </c>
      <c r="AP1789" s="1" t="s">
        <v>3124</v>
      </c>
      <c r="AQ1789" s="1"/>
      <c r="AR1789" s="1"/>
      <c r="AS1789" s="1"/>
      <c r="AT1789" s="1"/>
      <c r="AU1789" s="1"/>
      <c r="AV1789" s="1"/>
      <c r="AW1789" s="1"/>
      <c r="AX1789" s="1"/>
      <c r="AY1789" s="1"/>
      <c r="AZ1789" s="1"/>
      <c r="BA1789" s="1"/>
      <c r="BB1789" s="1"/>
      <c r="BC1789" s="1"/>
      <c r="BD1789" s="1"/>
      <c r="BE1789" s="1"/>
      <c r="BF1789" s="1" t="s">
        <v>14668</v>
      </c>
      <c r="BG1789" s="1" t="s">
        <v>183</v>
      </c>
      <c r="BH1789" s="1"/>
      <c r="BI1789" s="1"/>
    </row>
    <row r="1790" customFormat="false" ht="12.75" hidden="false" customHeight="false" outlineLevel="0" collapsed="false">
      <c r="A1790" s="1" t="s">
        <v>6824</v>
      </c>
      <c r="B1790" s="1" t="s">
        <v>6825</v>
      </c>
      <c r="C1790" s="1" t="s">
        <v>177</v>
      </c>
      <c r="D1790" s="1" t="s">
        <v>1471</v>
      </c>
      <c r="E1790" s="1" t="s">
        <v>16235</v>
      </c>
      <c r="F1790" s="1" t="s">
        <v>6827</v>
      </c>
      <c r="G1790" s="1" t="n">
        <v>56</v>
      </c>
      <c r="H1790" s="1" t="n">
        <v>1500</v>
      </c>
      <c r="I1790" s="101" t="s">
        <v>180</v>
      </c>
      <c r="J1790" s="1"/>
      <c r="K1790" s="1" t="n">
        <f aca="false">IFERROR(VLOOKUP(A1790,'[2]Pivot HorizontalMRP'!$A$4:$B$2689,2,0),0)</f>
        <v>0</v>
      </c>
      <c r="L1790" s="1" t="n">
        <f aca="false">IFERROR(VLOOKUP(A1790,'[2]Pivot HorizontalMRP'!$A$4:$C$2689,3,0),0)</f>
        <v>9285</v>
      </c>
      <c r="M1790" s="1" t="n">
        <f aca="false">IFERROR(VLOOKUP(A1790,'[2]Pivot HorizontalMRP'!$A$4:$D$2689,0.4,0),0)</f>
        <v>0</v>
      </c>
      <c r="N1790" s="1" t="n">
        <f aca="false">IFERROR(VLOOKUP(A1790,'[2]Pivot HorizontalMRP'!$A$4:$E$2689,5,0),0)</f>
        <v>18000</v>
      </c>
      <c r="O1790" s="1" t="n">
        <f aca="false">K1790+L1790</f>
        <v>9285</v>
      </c>
      <c r="P1790" s="1" t="n">
        <f aca="false">K1790+L1790+M1790+N1790</f>
        <v>27285</v>
      </c>
      <c r="Q1790" s="1" t="n">
        <f aca="false">IFERROR(VLOOKUP(A1790,'[2]Pivot HorizontalMRP'!$A$4:$F$2689,6,0),0)</f>
        <v>20966</v>
      </c>
      <c r="R1790" s="1" t="n">
        <f aca="false">IFERROR(VLOOKUP(A1790,'[2]Pivot HorizontalMRP'!$A$4:$G$2689,7,0),0)</f>
        <v>9002</v>
      </c>
      <c r="S1790" s="1" t="n">
        <f aca="false">IFERROR(VLOOKUP(A1790,'[2]Pivot HorizontalMRP'!$A$4:$H$2689,8,0),0)</f>
        <v>9204</v>
      </c>
      <c r="T1790" s="1" t="n">
        <f aca="false">IFERROR(VLOOKUP(A1790,'[2]Pivot HorizontalMRP'!$A$4:$I$2689,9,0),0)</f>
        <v>5982</v>
      </c>
      <c r="U1790" s="1" t="n">
        <f aca="false">IF(I1790="delivery",O1790-SUM(Q1790+R1790),IF(I1790="PO",P1790-SUM(Q1790:R1790)))</f>
        <v>-20683</v>
      </c>
      <c r="V1790" s="81" t="n">
        <v>0.34</v>
      </c>
      <c r="W1790" s="81"/>
      <c r="X1790" s="81" t="n">
        <f aca="false">W1790-V1790</f>
        <v>-0.34</v>
      </c>
      <c r="Y1790" s="81"/>
      <c r="Z1790" s="81"/>
      <c r="AA1790" s="81" t="n">
        <v>0.433</v>
      </c>
      <c r="AB1790" s="81"/>
      <c r="AC1790" s="81"/>
      <c r="AD1790" s="81"/>
      <c r="AE1790" s="81"/>
      <c r="AF1790" s="81"/>
      <c r="AG1790" s="81"/>
      <c r="AH1790" s="81"/>
      <c r="AI1790" s="81"/>
      <c r="AJ1790" s="81"/>
      <c r="AK1790" s="81"/>
      <c r="AL1790" s="81"/>
      <c r="AM1790" s="81"/>
      <c r="AN1790" s="81"/>
      <c r="AO1790" s="81" t="str">
        <f aca="false">D1790</f>
        <v>Sanmina</v>
      </c>
      <c r="AP1790" s="1" t="s">
        <v>3124</v>
      </c>
      <c r="AQ1790" s="1"/>
      <c r="AR1790" s="1"/>
      <c r="AS1790" s="1"/>
      <c r="AT1790" s="1"/>
      <c r="AU1790" s="1"/>
      <c r="AV1790" s="1"/>
      <c r="AW1790" s="1"/>
      <c r="AX1790" s="1"/>
      <c r="AY1790" s="1"/>
      <c r="AZ1790" s="1"/>
      <c r="BA1790" s="1"/>
      <c r="BB1790" s="1"/>
      <c r="BC1790" s="1"/>
      <c r="BD1790" s="1"/>
      <c r="BE1790" s="1"/>
      <c r="BF1790" s="1" t="s">
        <v>14668</v>
      </c>
      <c r="BG1790" s="1" t="s">
        <v>183</v>
      </c>
      <c r="BH1790" s="1"/>
      <c r="BI1790" s="1"/>
    </row>
    <row r="1791" customFormat="false" ht="12.75" hidden="false" customHeight="false" outlineLevel="0" collapsed="false">
      <c r="A1791" s="1" t="s">
        <v>6876</v>
      </c>
      <c r="B1791" s="1" t="s">
        <v>6877</v>
      </c>
      <c r="C1791" s="1" t="s">
        <v>177</v>
      </c>
      <c r="D1791" s="1" t="s">
        <v>1471</v>
      </c>
      <c r="E1791" s="1" t="s">
        <v>16236</v>
      </c>
      <c r="F1791" s="1" t="s">
        <v>6879</v>
      </c>
      <c r="G1791" s="1" t="n">
        <v>41</v>
      </c>
      <c r="H1791" s="1" t="n">
        <v>2500</v>
      </c>
      <c r="I1791" s="101" t="s">
        <v>180</v>
      </c>
      <c r="J1791" s="1"/>
      <c r="K1791" s="1" t="n">
        <f aca="false">IFERROR(VLOOKUP(A1791,'[2]Pivot HorizontalMRP'!$A$4:$B$2689,2,0),0)</f>
        <v>0</v>
      </c>
      <c r="L1791" s="1" t="n">
        <f aca="false">IFERROR(VLOOKUP(A1791,'[2]Pivot HorizontalMRP'!$A$4:$C$2689,3,0),0)</f>
        <v>5388</v>
      </c>
      <c r="M1791" s="1" t="n">
        <f aca="false">IFERROR(VLOOKUP(A1791,'[2]Pivot HorizontalMRP'!$A$4:$D$2689,0.4,0),0)</f>
        <v>0</v>
      </c>
      <c r="N1791" s="1" t="n">
        <f aca="false">IFERROR(VLOOKUP(A1791,'[2]Pivot HorizontalMRP'!$A$4:$E$2689,5,0),0)</f>
        <v>0</v>
      </c>
      <c r="O1791" s="1" t="n">
        <f aca="false">K1791+L1791</f>
        <v>5388</v>
      </c>
      <c r="P1791" s="1" t="n">
        <f aca="false">K1791+L1791+M1791+N1791</f>
        <v>5388</v>
      </c>
      <c r="Q1791" s="1" t="n">
        <f aca="false">IFERROR(VLOOKUP(A1791,'[2]Pivot HorizontalMRP'!$A$4:$F$2689,6,0),0)</f>
        <v>5560</v>
      </c>
      <c r="R1791" s="1" t="n">
        <f aca="false">IFERROR(VLOOKUP(A1791,'[2]Pivot HorizontalMRP'!$A$4:$G$2689,7,0),0)</f>
        <v>7420</v>
      </c>
      <c r="S1791" s="1" t="n">
        <f aca="false">IFERROR(VLOOKUP(A1791,'[2]Pivot HorizontalMRP'!$A$4:$H$2689,8,0),0)</f>
        <v>6312</v>
      </c>
      <c r="T1791" s="1" t="n">
        <f aca="false">IFERROR(VLOOKUP(A1791,'[2]Pivot HorizontalMRP'!$A$4:$I$2689,9,0),0)</f>
        <v>4075</v>
      </c>
      <c r="U1791" s="1" t="n">
        <f aca="false">IF(I1791="delivery",O1791-SUM(Q1791+R1791),IF(I1791="PO",P1791-SUM(Q1791:R1791)))</f>
        <v>-7592</v>
      </c>
      <c r="V1791" s="81" t="n">
        <v>0.95</v>
      </c>
      <c r="W1791" s="81"/>
      <c r="X1791" s="81" t="n">
        <f aca="false">W1791-V1791</f>
        <v>-0.95</v>
      </c>
      <c r="Y1791" s="81"/>
      <c r="Z1791" s="81"/>
      <c r="AA1791" s="81" t="n">
        <v>0.95</v>
      </c>
      <c r="AB1791" s="81"/>
      <c r="AC1791" s="81"/>
      <c r="AD1791" s="81"/>
      <c r="AE1791" s="81"/>
      <c r="AF1791" s="81"/>
      <c r="AG1791" s="81"/>
      <c r="AH1791" s="81"/>
      <c r="AI1791" s="81"/>
      <c r="AJ1791" s="81"/>
      <c r="AK1791" s="81"/>
      <c r="AL1791" s="81"/>
      <c r="AM1791" s="81"/>
      <c r="AN1791" s="81"/>
      <c r="AO1791" s="81" t="str">
        <f aca="false">D1791</f>
        <v>Sanmina</v>
      </c>
      <c r="AP1791" s="1" t="s">
        <v>3124</v>
      </c>
      <c r="AQ1791" s="1"/>
      <c r="AR1791" s="1"/>
      <c r="AS1791" s="1"/>
      <c r="AT1791" s="1"/>
      <c r="AU1791" s="1"/>
      <c r="AV1791" s="1"/>
      <c r="AW1791" s="1"/>
      <c r="AX1791" s="1"/>
      <c r="AY1791" s="1"/>
      <c r="AZ1791" s="1"/>
      <c r="BA1791" s="1"/>
      <c r="BB1791" s="1"/>
      <c r="BC1791" s="1"/>
      <c r="BD1791" s="1"/>
      <c r="BE1791" s="1"/>
      <c r="BF1791" s="1" t="s">
        <v>14668</v>
      </c>
      <c r="BG1791" s="1" t="s">
        <v>183</v>
      </c>
      <c r="BH1791" s="1"/>
      <c r="BI1791" s="1"/>
    </row>
    <row r="1792" customFormat="false" ht="12.75" hidden="false" customHeight="false" outlineLevel="0" collapsed="false">
      <c r="A1792" s="1" t="s">
        <v>6880</v>
      </c>
      <c r="B1792" s="1" t="s">
        <v>6881</v>
      </c>
      <c r="C1792" s="1" t="s">
        <v>177</v>
      </c>
      <c r="D1792" s="1" t="s">
        <v>1471</v>
      </c>
      <c r="E1792" s="1" t="s">
        <v>16237</v>
      </c>
      <c r="F1792" s="1" t="s">
        <v>6883</v>
      </c>
      <c r="G1792" s="1" t="n">
        <v>88</v>
      </c>
      <c r="H1792" s="1" t="n">
        <v>3000</v>
      </c>
      <c r="I1792" s="101" t="s">
        <v>180</v>
      </c>
      <c r="J1792" s="1"/>
      <c r="K1792" s="1" t="n">
        <f aca="false">IFERROR(VLOOKUP(A1792,'[2]Pivot HorizontalMRP'!$A$4:$B$2689,2,0),0)</f>
        <v>0</v>
      </c>
      <c r="L1792" s="1" t="n">
        <f aca="false">IFERROR(VLOOKUP(A1792,'[2]Pivot HorizontalMRP'!$A$4:$C$2689,3,0),0)</f>
        <v>15865</v>
      </c>
      <c r="M1792" s="1" t="n">
        <f aca="false">IFERROR(VLOOKUP(A1792,'[2]Pivot HorizontalMRP'!$A$4:$D$2689,0.4,0),0)</f>
        <v>0</v>
      </c>
      <c r="N1792" s="1" t="n">
        <f aca="false">IFERROR(VLOOKUP(A1792,'[2]Pivot HorizontalMRP'!$A$4:$E$2689,5,0),0)</f>
        <v>12000</v>
      </c>
      <c r="O1792" s="1" t="n">
        <f aca="false">K1792+L1792</f>
        <v>15865</v>
      </c>
      <c r="P1792" s="1" t="n">
        <f aca="false">K1792+L1792+M1792+N1792</f>
        <v>27865</v>
      </c>
      <c r="Q1792" s="1" t="n">
        <f aca="false">IFERROR(VLOOKUP(A1792,'[2]Pivot HorizontalMRP'!$A$4:$F$2689,6,0),0)</f>
        <v>5433</v>
      </c>
      <c r="R1792" s="1" t="n">
        <f aca="false">IFERROR(VLOOKUP(A1792,'[2]Pivot HorizontalMRP'!$A$4:$G$2689,7,0),0)</f>
        <v>10584</v>
      </c>
      <c r="S1792" s="1" t="n">
        <f aca="false">IFERROR(VLOOKUP(A1792,'[2]Pivot HorizontalMRP'!$A$4:$H$2689,8,0),0)</f>
        <v>8330</v>
      </c>
      <c r="T1792" s="1" t="n">
        <f aca="false">IFERROR(VLOOKUP(A1792,'[2]Pivot HorizontalMRP'!$A$4:$I$2689,9,0),0)</f>
        <v>5583</v>
      </c>
      <c r="U1792" s="1" t="n">
        <f aca="false">IF(I1792="delivery",O1792-SUM(Q1792+R1792),IF(I1792="PO",P1792-SUM(Q1792:R1792)))</f>
        <v>-152</v>
      </c>
      <c r="V1792" s="81" t="n">
        <v>0.069</v>
      </c>
      <c r="W1792" s="81"/>
      <c r="X1792" s="81" t="n">
        <f aca="false">W1792-V1792</f>
        <v>-0.069</v>
      </c>
      <c r="Y1792" s="81"/>
      <c r="Z1792" s="81"/>
      <c r="AA1792" s="81" t="n">
        <v>0.062</v>
      </c>
      <c r="AB1792" s="81"/>
      <c r="AC1792" s="81"/>
      <c r="AD1792" s="81"/>
      <c r="AE1792" s="81"/>
      <c r="AF1792" s="81"/>
      <c r="AG1792" s="81"/>
      <c r="AH1792" s="81"/>
      <c r="AI1792" s="81"/>
      <c r="AJ1792" s="81"/>
      <c r="AK1792" s="81"/>
      <c r="AL1792" s="81"/>
      <c r="AM1792" s="81"/>
      <c r="AN1792" s="81"/>
      <c r="AO1792" s="81" t="str">
        <f aca="false">D1792</f>
        <v>Sanmina</v>
      </c>
      <c r="AP1792" s="1" t="s">
        <v>3124</v>
      </c>
      <c r="AQ1792" s="1"/>
      <c r="AR1792" s="1"/>
      <c r="AS1792" s="1"/>
      <c r="AT1792" s="1"/>
      <c r="AU1792" s="1"/>
      <c r="AV1792" s="1"/>
      <c r="AW1792" s="1"/>
      <c r="AX1792" s="1"/>
      <c r="AY1792" s="1"/>
      <c r="AZ1792" s="1"/>
      <c r="BA1792" s="1"/>
      <c r="BB1792" s="1"/>
      <c r="BC1792" s="1"/>
      <c r="BD1792" s="1"/>
      <c r="BE1792" s="1"/>
      <c r="BF1792" s="1" t="s">
        <v>14668</v>
      </c>
      <c r="BG1792" s="1" t="s">
        <v>183</v>
      </c>
      <c r="BH1792" s="1"/>
      <c r="BI1792" s="1"/>
    </row>
    <row r="1793" customFormat="false" ht="12.75" hidden="false" customHeight="false" outlineLevel="0" collapsed="false">
      <c r="A1793" s="1" t="s">
        <v>6900</v>
      </c>
      <c r="B1793" s="1" t="s">
        <v>6901</v>
      </c>
      <c r="C1793" s="1" t="s">
        <v>177</v>
      </c>
      <c r="D1793" s="1" t="s">
        <v>1471</v>
      </c>
      <c r="E1793" s="1" t="s">
        <v>16238</v>
      </c>
      <c r="F1793" s="1" t="s">
        <v>6903</v>
      </c>
      <c r="G1793" s="1" t="n">
        <v>73</v>
      </c>
      <c r="H1793" s="1" t="n">
        <v>3000</v>
      </c>
      <c r="I1793" s="101" t="s">
        <v>188</v>
      </c>
      <c r="J1793" s="1"/>
      <c r="K1793" s="1" t="n">
        <f aca="false">IFERROR(VLOOKUP(A1793,'[2]Pivot HorizontalMRP'!$A$4:$B$2689,2,0),0)</f>
        <v>0</v>
      </c>
      <c r="L1793" s="1" t="n">
        <f aca="false">IFERROR(VLOOKUP(A1793,'[2]Pivot HorizontalMRP'!$A$4:$C$2689,3,0),0)</f>
        <v>1740</v>
      </c>
      <c r="M1793" s="1" t="n">
        <f aca="false">IFERROR(VLOOKUP(A1793,'[2]Pivot HorizontalMRP'!$A$4:$D$2689,0.4,0),0)</f>
        <v>0</v>
      </c>
      <c r="N1793" s="1" t="n">
        <f aca="false">IFERROR(VLOOKUP(A1793,'[2]Pivot HorizontalMRP'!$A$4:$E$2689,5,0),0)</f>
        <v>0</v>
      </c>
      <c r="O1793" s="1" t="n">
        <f aca="false">K1793+L1793</f>
        <v>1740</v>
      </c>
      <c r="P1793" s="1" t="n">
        <f aca="false">K1793+L1793+M1793+N1793</f>
        <v>1740</v>
      </c>
      <c r="Q1793" s="1" t="n">
        <f aca="false">IFERROR(VLOOKUP(A1793,'[2]Pivot HorizontalMRP'!$A$4:$F$2689,6,0),0)</f>
        <v>291</v>
      </c>
      <c r="R1793" s="1" t="n">
        <f aca="false">IFERROR(VLOOKUP(A1793,'[2]Pivot HorizontalMRP'!$A$4:$G$2689,7,0),0)</f>
        <v>0</v>
      </c>
      <c r="S1793" s="1" t="n">
        <f aca="false">IFERROR(VLOOKUP(A1793,'[2]Pivot HorizontalMRP'!$A$4:$H$2689,8,0),0)</f>
        <v>0</v>
      </c>
      <c r="T1793" s="1" t="n">
        <f aca="false">IFERROR(VLOOKUP(A1793,'[2]Pivot HorizontalMRP'!$A$4:$I$2689,9,0),0)</f>
        <v>0</v>
      </c>
      <c r="U1793" s="1" t="n">
        <f aca="false">IF(I1793="delivery",O1793-SUM(Q1793+R1793),IF(I1793="PO",P1793-SUM(Q1793:R1793)))</f>
        <v>1449</v>
      </c>
      <c r="V1793" s="81" t="n">
        <v>1.4</v>
      </c>
      <c r="W1793" s="81"/>
      <c r="X1793" s="81" t="n">
        <f aca="false">W1793-V1793</f>
        <v>-1.4</v>
      </c>
      <c r="Y1793" s="81"/>
      <c r="Z1793" s="81"/>
      <c r="AA1793" s="81"/>
      <c r="AB1793" s="81"/>
      <c r="AC1793" s="81"/>
      <c r="AD1793" s="81"/>
      <c r="AE1793" s="81"/>
      <c r="AF1793" s="81"/>
      <c r="AG1793" s="81"/>
      <c r="AH1793" s="81"/>
      <c r="AI1793" s="81"/>
      <c r="AJ1793" s="81"/>
      <c r="AK1793" s="81"/>
      <c r="AL1793" s="81"/>
      <c r="AM1793" s="81"/>
      <c r="AN1793" s="81"/>
      <c r="AO1793" s="81" t="str">
        <f aca="false">D1793</f>
        <v>Sanmina</v>
      </c>
      <c r="AP1793" s="1" t="s">
        <v>3124</v>
      </c>
      <c r="AQ1793" s="1"/>
      <c r="AR1793" s="1"/>
      <c r="AS1793" s="1"/>
      <c r="AT1793" s="1"/>
      <c r="AU1793" s="1"/>
      <c r="AV1793" s="1"/>
      <c r="AW1793" s="1"/>
      <c r="AX1793" s="1"/>
      <c r="AY1793" s="1"/>
      <c r="AZ1793" s="1"/>
      <c r="BA1793" s="1"/>
      <c r="BB1793" s="1"/>
      <c r="BC1793" s="1"/>
      <c r="BD1793" s="1"/>
      <c r="BE1793" s="1"/>
      <c r="BF1793" s="1" t="s">
        <v>14668</v>
      </c>
      <c r="BG1793" s="1" t="s">
        <v>183</v>
      </c>
      <c r="BH1793" s="1"/>
      <c r="BI1793" s="1"/>
    </row>
    <row r="1794" customFormat="false" ht="12.75" hidden="false" customHeight="false" outlineLevel="0" collapsed="false">
      <c r="A1794" s="1" t="s">
        <v>6932</v>
      </c>
      <c r="B1794" s="1" t="s">
        <v>6933</v>
      </c>
      <c r="C1794" s="1" t="s">
        <v>177</v>
      </c>
      <c r="D1794" s="1" t="s">
        <v>1471</v>
      </c>
      <c r="E1794" s="1" t="s">
        <v>16239</v>
      </c>
      <c r="F1794" s="1" t="s">
        <v>6935</v>
      </c>
      <c r="G1794" s="1" t="n">
        <v>88</v>
      </c>
      <c r="H1794" s="1" t="n">
        <v>2500</v>
      </c>
      <c r="I1794" s="101" t="s">
        <v>188</v>
      </c>
      <c r="J1794" s="1"/>
      <c r="K1794" s="1" t="n">
        <f aca="false">IFERROR(VLOOKUP(A1794,'[2]Pivot HorizontalMRP'!$A$4:$B$2689,2,0),0)</f>
        <v>0</v>
      </c>
      <c r="L1794" s="1" t="n">
        <f aca="false">IFERROR(VLOOKUP(A1794,'[2]Pivot HorizontalMRP'!$A$4:$C$2689,3,0),0)</f>
        <v>37745</v>
      </c>
      <c r="M1794" s="1" t="n">
        <f aca="false">IFERROR(VLOOKUP(A1794,'[2]Pivot HorizontalMRP'!$A$4:$D$2689,0.4,0),0)</f>
        <v>0</v>
      </c>
      <c r="N1794" s="1" t="n">
        <f aca="false">IFERROR(VLOOKUP(A1794,'[2]Pivot HorizontalMRP'!$A$4:$E$2689,5,0),0)</f>
        <v>0</v>
      </c>
      <c r="O1794" s="1" t="n">
        <f aca="false">K1794+L1794</f>
        <v>37745</v>
      </c>
      <c r="P1794" s="1" t="n">
        <f aca="false">K1794+L1794+M1794+N1794</f>
        <v>37745</v>
      </c>
      <c r="Q1794" s="1" t="n">
        <f aca="false">IFERROR(VLOOKUP(A1794,'[2]Pivot HorizontalMRP'!$A$4:$F$2689,6,0),0)</f>
        <v>10614</v>
      </c>
      <c r="R1794" s="1" t="n">
        <f aca="false">IFERROR(VLOOKUP(A1794,'[2]Pivot HorizontalMRP'!$A$4:$G$2689,7,0),0)</f>
        <v>12741</v>
      </c>
      <c r="S1794" s="1" t="n">
        <f aca="false">IFERROR(VLOOKUP(A1794,'[2]Pivot HorizontalMRP'!$A$4:$H$2689,8,0),0)</f>
        <v>10516</v>
      </c>
      <c r="T1794" s="1" t="n">
        <f aca="false">IFERROR(VLOOKUP(A1794,'[2]Pivot HorizontalMRP'!$A$4:$I$2689,9,0),0)</f>
        <v>6415</v>
      </c>
      <c r="U1794" s="1" t="n">
        <f aca="false">IF(I1794="delivery",O1794-SUM(Q1794+R1794),IF(I1794="PO",P1794-SUM(Q1794:R1794)))</f>
        <v>14390</v>
      </c>
      <c r="V1794" s="81" t="n">
        <v>0.1059</v>
      </c>
      <c r="W1794" s="81"/>
      <c r="X1794" s="81" t="n">
        <f aca="false">W1794-V1794</f>
        <v>-0.1059</v>
      </c>
      <c r="Y1794" s="81"/>
      <c r="Z1794" s="81"/>
      <c r="AA1794" s="81" t="n">
        <v>0.1059</v>
      </c>
      <c r="AB1794" s="81"/>
      <c r="AC1794" s="81"/>
      <c r="AD1794" s="81"/>
      <c r="AE1794" s="81"/>
      <c r="AF1794" s="81"/>
      <c r="AG1794" s="81"/>
      <c r="AH1794" s="81"/>
      <c r="AI1794" s="81"/>
      <c r="AJ1794" s="81"/>
      <c r="AK1794" s="81"/>
      <c r="AL1794" s="81"/>
      <c r="AM1794" s="81"/>
      <c r="AN1794" s="81"/>
      <c r="AO1794" s="81" t="str">
        <f aca="false">D1794</f>
        <v>Sanmina</v>
      </c>
      <c r="AP1794" s="1" t="s">
        <v>3124</v>
      </c>
      <c r="AQ1794" s="1"/>
      <c r="AR1794" s="1"/>
      <c r="AS1794" s="1"/>
      <c r="AT1794" s="1"/>
      <c r="AU1794" s="1"/>
      <c r="AV1794" s="1"/>
      <c r="AW1794" s="1"/>
      <c r="AX1794" s="1"/>
      <c r="AY1794" s="1"/>
      <c r="AZ1794" s="1"/>
      <c r="BA1794" s="1"/>
      <c r="BB1794" s="1"/>
      <c r="BC1794" s="1"/>
      <c r="BD1794" s="1"/>
      <c r="BE1794" s="1"/>
      <c r="BF1794" s="1" t="s">
        <v>14668</v>
      </c>
      <c r="BG1794" s="1" t="s">
        <v>183</v>
      </c>
      <c r="BH1794" s="1"/>
      <c r="BI1794" s="1"/>
    </row>
    <row r="1795" customFormat="false" ht="12.75" hidden="false" customHeight="false" outlineLevel="0" collapsed="false">
      <c r="A1795" s="1" t="s">
        <v>6948</v>
      </c>
      <c r="B1795" s="1" t="s">
        <v>6949</v>
      </c>
      <c r="C1795" s="1" t="s">
        <v>177</v>
      </c>
      <c r="D1795" s="1" t="s">
        <v>1471</v>
      </c>
      <c r="E1795" s="1" t="s">
        <v>16240</v>
      </c>
      <c r="F1795" s="1" t="s">
        <v>6951</v>
      </c>
      <c r="G1795" s="1" t="n">
        <v>111</v>
      </c>
      <c r="H1795" s="1" t="n">
        <v>400</v>
      </c>
      <c r="I1795" s="101" t="s">
        <v>180</v>
      </c>
      <c r="J1795" s="1"/>
      <c r="K1795" s="1" t="n">
        <f aca="false">IFERROR(VLOOKUP(A1795,'[2]Pivot HorizontalMRP'!$A$4:$B$2689,2,0),0)</f>
        <v>0</v>
      </c>
      <c r="L1795" s="1" t="n">
        <f aca="false">IFERROR(VLOOKUP(A1795,'[2]Pivot HorizontalMRP'!$A$4:$C$2689,3,0),0)</f>
        <v>2504</v>
      </c>
      <c r="M1795" s="1" t="n">
        <f aca="false">IFERROR(VLOOKUP(A1795,'[2]Pivot HorizontalMRP'!$A$4:$D$2689,0.4,0),0)</f>
        <v>0</v>
      </c>
      <c r="N1795" s="1" t="n">
        <f aca="false">IFERROR(VLOOKUP(A1795,'[2]Pivot HorizontalMRP'!$A$4:$E$2689,5,0),0)</f>
        <v>0</v>
      </c>
      <c r="O1795" s="1" t="n">
        <f aca="false">K1795+L1795</f>
        <v>2504</v>
      </c>
      <c r="P1795" s="1" t="n">
        <f aca="false">K1795+L1795+M1795+N1795</f>
        <v>2504</v>
      </c>
      <c r="Q1795" s="1" t="n">
        <f aca="false">IFERROR(VLOOKUP(A1795,'[2]Pivot HorizontalMRP'!$A$4:$F$2689,6,0),0)</f>
        <v>336</v>
      </c>
      <c r="R1795" s="1" t="n">
        <f aca="false">IFERROR(VLOOKUP(A1795,'[2]Pivot HorizontalMRP'!$A$4:$G$2689,7,0),0)</f>
        <v>0</v>
      </c>
      <c r="S1795" s="1" t="n">
        <f aca="false">IFERROR(VLOOKUP(A1795,'[2]Pivot HorizontalMRP'!$A$4:$H$2689,8,0),0)</f>
        <v>0</v>
      </c>
      <c r="T1795" s="1" t="n">
        <f aca="false">IFERROR(VLOOKUP(A1795,'[2]Pivot HorizontalMRP'!$A$4:$I$2689,9,0),0)</f>
        <v>0</v>
      </c>
      <c r="U1795" s="1" t="n">
        <f aca="false">IF(I1795="delivery",O1795-SUM(Q1795+R1795),IF(I1795="PO",P1795-SUM(Q1795:R1795)))</f>
        <v>2168</v>
      </c>
      <c r="V1795" s="81" t="n">
        <v>2.61</v>
      </c>
      <c r="W1795" s="81"/>
      <c r="X1795" s="81" t="n">
        <f aca="false">W1795-V1795</f>
        <v>-2.61</v>
      </c>
      <c r="Y1795" s="81"/>
      <c r="Z1795" s="81"/>
      <c r="AA1795" s="81" t="n">
        <v>2.61</v>
      </c>
      <c r="AB1795" s="81"/>
      <c r="AC1795" s="81"/>
      <c r="AD1795" s="81"/>
      <c r="AE1795" s="81"/>
      <c r="AF1795" s="81"/>
      <c r="AG1795" s="81"/>
      <c r="AH1795" s="81"/>
      <c r="AI1795" s="81"/>
      <c r="AJ1795" s="81"/>
      <c r="AK1795" s="81"/>
      <c r="AL1795" s="81"/>
      <c r="AM1795" s="81"/>
      <c r="AN1795" s="81"/>
      <c r="AO1795" s="81" t="str">
        <f aca="false">D1795</f>
        <v>Sanmina</v>
      </c>
      <c r="AP1795" s="1" t="s">
        <v>3124</v>
      </c>
      <c r="AQ1795" s="1"/>
      <c r="AR1795" s="1"/>
      <c r="AS1795" s="1"/>
      <c r="AT1795" s="1"/>
      <c r="AU1795" s="1"/>
      <c r="AV1795" s="1"/>
      <c r="AW1795" s="1"/>
      <c r="AX1795" s="1"/>
      <c r="AY1795" s="1"/>
      <c r="AZ1795" s="1"/>
      <c r="BA1795" s="1"/>
      <c r="BB1795" s="1"/>
      <c r="BC1795" s="1"/>
      <c r="BD1795" s="1"/>
      <c r="BE1795" s="1"/>
      <c r="BF1795" s="1" t="s">
        <v>14668</v>
      </c>
      <c r="BG1795" s="1" t="s">
        <v>183</v>
      </c>
      <c r="BH1795" s="1"/>
      <c r="BI1795" s="1"/>
    </row>
    <row r="1796" customFormat="false" ht="12.75" hidden="false" customHeight="false" outlineLevel="0" collapsed="false">
      <c r="A1796" s="1" t="s">
        <v>6952</v>
      </c>
      <c r="B1796" s="1" t="s">
        <v>6953</v>
      </c>
      <c r="C1796" s="1" t="s">
        <v>177</v>
      </c>
      <c r="D1796" s="1" t="s">
        <v>1471</v>
      </c>
      <c r="E1796" s="1" t="s">
        <v>16241</v>
      </c>
      <c r="F1796" s="1" t="s">
        <v>6955</v>
      </c>
      <c r="G1796" s="1" t="n">
        <v>51</v>
      </c>
      <c r="H1796" s="1" t="n">
        <v>600</v>
      </c>
      <c r="I1796" s="101" t="s">
        <v>180</v>
      </c>
      <c r="J1796" s="1"/>
      <c r="K1796" s="1" t="n">
        <f aca="false">IFERROR(VLOOKUP(A1796,'[2]Pivot HorizontalMRP'!$A$4:$B$2689,2,0),0)</f>
        <v>0</v>
      </c>
      <c r="L1796" s="1" t="n">
        <f aca="false">IFERROR(VLOOKUP(A1796,'[2]Pivot HorizontalMRP'!$A$4:$C$2689,3,0),0)</f>
        <v>371</v>
      </c>
      <c r="M1796" s="1" t="n">
        <f aca="false">IFERROR(VLOOKUP(A1796,'[2]Pivot HorizontalMRP'!$A$4:$D$2689,0.4,0),0)</f>
        <v>0</v>
      </c>
      <c r="N1796" s="1" t="n">
        <f aca="false">IFERROR(VLOOKUP(A1796,'[2]Pivot HorizontalMRP'!$A$4:$E$2689,5,0),0)</f>
        <v>0</v>
      </c>
      <c r="O1796" s="1" t="n">
        <f aca="false">K1796+L1796</f>
        <v>371</v>
      </c>
      <c r="P1796" s="1" t="n">
        <f aca="false">K1796+L1796+M1796+N1796</f>
        <v>371</v>
      </c>
      <c r="Q1796" s="1" t="n">
        <f aca="false">IFERROR(VLOOKUP(A1796,'[2]Pivot HorizontalMRP'!$A$4:$F$2689,6,0),0)</f>
        <v>84</v>
      </c>
      <c r="R1796" s="1" t="n">
        <f aca="false">IFERROR(VLOOKUP(A1796,'[2]Pivot HorizontalMRP'!$A$4:$G$2689,7,0),0)</f>
        <v>0</v>
      </c>
      <c r="S1796" s="1" t="n">
        <f aca="false">IFERROR(VLOOKUP(A1796,'[2]Pivot HorizontalMRP'!$A$4:$H$2689,8,0),0)</f>
        <v>0</v>
      </c>
      <c r="T1796" s="1" t="n">
        <f aca="false">IFERROR(VLOOKUP(A1796,'[2]Pivot HorizontalMRP'!$A$4:$I$2689,9,0),0)</f>
        <v>0</v>
      </c>
      <c r="U1796" s="1" t="n">
        <f aca="false">IF(I1796="delivery",O1796-SUM(Q1796+R1796),IF(I1796="PO",P1796-SUM(Q1796:R1796)))</f>
        <v>287</v>
      </c>
      <c r="V1796" s="81" t="n">
        <v>3.98</v>
      </c>
      <c r="W1796" s="81"/>
      <c r="X1796" s="81" t="n">
        <f aca="false">W1796-V1796</f>
        <v>-3.98</v>
      </c>
      <c r="Y1796" s="81"/>
      <c r="Z1796" s="81"/>
      <c r="AA1796" s="81" t="n">
        <v>1.8</v>
      </c>
      <c r="AB1796" s="81"/>
      <c r="AC1796" s="81"/>
      <c r="AD1796" s="81"/>
      <c r="AE1796" s="81"/>
      <c r="AF1796" s="81"/>
      <c r="AG1796" s="81"/>
      <c r="AH1796" s="81"/>
      <c r="AI1796" s="81"/>
      <c r="AJ1796" s="81"/>
      <c r="AK1796" s="81"/>
      <c r="AL1796" s="81"/>
      <c r="AM1796" s="81"/>
      <c r="AN1796" s="81"/>
      <c r="AO1796" s="81" t="str">
        <f aca="false">D1796</f>
        <v>Sanmina</v>
      </c>
      <c r="AP1796" s="1" t="s">
        <v>3124</v>
      </c>
      <c r="AQ1796" s="1"/>
      <c r="AR1796" s="1"/>
      <c r="AS1796" s="1"/>
      <c r="AT1796" s="1"/>
      <c r="AU1796" s="1"/>
      <c r="AV1796" s="1"/>
      <c r="AW1796" s="1"/>
      <c r="AX1796" s="1"/>
      <c r="AY1796" s="1"/>
      <c r="AZ1796" s="1"/>
      <c r="BA1796" s="1"/>
      <c r="BB1796" s="1"/>
      <c r="BC1796" s="1"/>
      <c r="BD1796" s="1"/>
      <c r="BE1796" s="1"/>
      <c r="BF1796" s="1" t="s">
        <v>14668</v>
      </c>
      <c r="BG1796" s="1" t="s">
        <v>183</v>
      </c>
      <c r="BH1796" s="1"/>
      <c r="BI1796" s="1"/>
    </row>
    <row r="1797" customFormat="false" ht="12.75" hidden="false" customHeight="false" outlineLevel="0" collapsed="false">
      <c r="A1797" s="1" t="s">
        <v>6976</v>
      </c>
      <c r="B1797" s="1" t="s">
        <v>6977</v>
      </c>
      <c r="C1797" s="1" t="s">
        <v>177</v>
      </c>
      <c r="D1797" s="1" t="s">
        <v>1471</v>
      </c>
      <c r="E1797" s="1" t="s">
        <v>16242</v>
      </c>
      <c r="F1797" s="1" t="s">
        <v>6979</v>
      </c>
      <c r="G1797" s="1" t="n">
        <v>56</v>
      </c>
      <c r="H1797" s="1" t="n">
        <v>5000</v>
      </c>
      <c r="I1797" s="101" t="s">
        <v>180</v>
      </c>
      <c r="J1797" s="1"/>
      <c r="K1797" s="1" t="n">
        <f aca="false">IFERROR(VLOOKUP(A1797,'[2]Pivot HorizontalMRP'!$A$4:$B$2689,2,0),0)</f>
        <v>0</v>
      </c>
      <c r="L1797" s="1" t="n">
        <f aca="false">IFERROR(VLOOKUP(A1797,'[2]Pivot HorizontalMRP'!$A$4:$C$2689,3,0),0)</f>
        <v>4554</v>
      </c>
      <c r="M1797" s="1" t="n">
        <f aca="false">IFERROR(VLOOKUP(A1797,'[2]Pivot HorizontalMRP'!$A$4:$D$2689,0.4,0),0)</f>
        <v>0</v>
      </c>
      <c r="N1797" s="1" t="n">
        <f aca="false">IFERROR(VLOOKUP(A1797,'[2]Pivot HorizontalMRP'!$A$4:$E$2689,5,0),0)</f>
        <v>0</v>
      </c>
      <c r="O1797" s="1" t="n">
        <f aca="false">K1797+L1797</f>
        <v>4554</v>
      </c>
      <c r="P1797" s="1" t="n">
        <f aca="false">K1797+L1797+M1797+N1797</f>
        <v>4554</v>
      </c>
      <c r="Q1797" s="1" t="n">
        <f aca="false">IFERROR(VLOOKUP(A1797,'[2]Pivot HorizontalMRP'!$A$4:$F$2689,6,0),0)</f>
        <v>336</v>
      </c>
      <c r="R1797" s="1" t="n">
        <f aca="false">IFERROR(VLOOKUP(A1797,'[2]Pivot HorizontalMRP'!$A$4:$G$2689,7,0),0)</f>
        <v>0</v>
      </c>
      <c r="S1797" s="1" t="n">
        <f aca="false">IFERROR(VLOOKUP(A1797,'[2]Pivot HorizontalMRP'!$A$4:$H$2689,8,0),0)</f>
        <v>0</v>
      </c>
      <c r="T1797" s="1" t="n">
        <f aca="false">IFERROR(VLOOKUP(A1797,'[2]Pivot HorizontalMRP'!$A$4:$I$2689,9,0),0)</f>
        <v>0</v>
      </c>
      <c r="U1797" s="1" t="n">
        <f aca="false">IF(I1797="delivery",O1797-SUM(Q1797+R1797),IF(I1797="PO",P1797-SUM(Q1797:R1797)))</f>
        <v>4218</v>
      </c>
      <c r="V1797" s="81" t="n">
        <v>0.79</v>
      </c>
      <c r="W1797" s="81"/>
      <c r="X1797" s="81" t="n">
        <f aca="false">W1797-V1797</f>
        <v>-0.79</v>
      </c>
      <c r="Y1797" s="81"/>
      <c r="Z1797" s="81"/>
      <c r="AA1797" s="81" t="n">
        <v>0.73</v>
      </c>
      <c r="AB1797" s="81"/>
      <c r="AC1797" s="81"/>
      <c r="AD1797" s="81"/>
      <c r="AE1797" s="81"/>
      <c r="AF1797" s="81"/>
      <c r="AG1797" s="81"/>
      <c r="AH1797" s="81"/>
      <c r="AI1797" s="81"/>
      <c r="AJ1797" s="81"/>
      <c r="AK1797" s="81"/>
      <c r="AL1797" s="81"/>
      <c r="AM1797" s="81"/>
      <c r="AN1797" s="81"/>
      <c r="AO1797" s="81" t="str">
        <f aca="false">D1797</f>
        <v>Sanmina</v>
      </c>
      <c r="AP1797" s="1" t="s">
        <v>3124</v>
      </c>
      <c r="AQ1797" s="1"/>
      <c r="AR1797" s="1"/>
      <c r="AS1797" s="1"/>
      <c r="AT1797" s="1"/>
      <c r="AU1797" s="1"/>
      <c r="AV1797" s="1"/>
      <c r="AW1797" s="1"/>
      <c r="AX1797" s="1"/>
      <c r="AY1797" s="1"/>
      <c r="AZ1797" s="1"/>
      <c r="BA1797" s="1"/>
      <c r="BB1797" s="1"/>
      <c r="BC1797" s="1"/>
      <c r="BD1797" s="1"/>
      <c r="BE1797" s="1"/>
      <c r="BF1797" s="1" t="s">
        <v>14668</v>
      </c>
      <c r="BG1797" s="1" t="s">
        <v>183</v>
      </c>
      <c r="BH1797" s="1"/>
      <c r="BI1797" s="1"/>
    </row>
    <row r="1798" customFormat="false" ht="12.75" hidden="false" customHeight="false" outlineLevel="0" collapsed="false">
      <c r="A1798" s="1" t="s">
        <v>6980</v>
      </c>
      <c r="B1798" s="1" t="s">
        <v>6981</v>
      </c>
      <c r="C1798" s="1" t="s">
        <v>177</v>
      </c>
      <c r="D1798" s="1" t="s">
        <v>1471</v>
      </c>
      <c r="E1798" s="1" t="s">
        <v>15039</v>
      </c>
      <c r="F1798" s="1" t="s">
        <v>6983</v>
      </c>
      <c r="G1798" s="1" t="n">
        <v>53</v>
      </c>
      <c r="H1798" s="1" t="n">
        <v>2000</v>
      </c>
      <c r="I1798" s="101" t="s">
        <v>180</v>
      </c>
      <c r="J1798" s="1"/>
      <c r="K1798" s="1" t="n">
        <f aca="false">IFERROR(VLOOKUP(A1798,'[2]Pivot HorizontalMRP'!$A$4:$B$2689,2,0),0)</f>
        <v>0</v>
      </c>
      <c r="L1798" s="1" t="n">
        <f aca="false">IFERROR(VLOOKUP(A1798,'[2]Pivot HorizontalMRP'!$A$4:$C$2689,3,0),0)</f>
        <v>78601</v>
      </c>
      <c r="M1798" s="1" t="n">
        <f aca="false">IFERROR(VLOOKUP(A1798,'[2]Pivot HorizontalMRP'!$A$4:$D$2689,0.4,0),0)</f>
        <v>0</v>
      </c>
      <c r="N1798" s="1" t="n">
        <f aca="false">IFERROR(VLOOKUP(A1798,'[2]Pivot HorizontalMRP'!$A$4:$E$2689,5,0),0)</f>
        <v>0</v>
      </c>
      <c r="O1798" s="1" t="n">
        <f aca="false">K1798+L1798</f>
        <v>78601</v>
      </c>
      <c r="P1798" s="1" t="n">
        <f aca="false">K1798+L1798+M1798+N1798</f>
        <v>78601</v>
      </c>
      <c r="Q1798" s="1" t="n">
        <f aca="false">IFERROR(VLOOKUP(A1798,'[2]Pivot HorizontalMRP'!$A$4:$F$2689,6,0),0)</f>
        <v>65476</v>
      </c>
      <c r="R1798" s="1" t="n">
        <f aca="false">IFERROR(VLOOKUP(A1798,'[2]Pivot HorizontalMRP'!$A$4:$G$2689,7,0),0)</f>
        <v>63570</v>
      </c>
      <c r="S1798" s="1" t="n">
        <f aca="false">IFERROR(VLOOKUP(A1798,'[2]Pivot HorizontalMRP'!$A$4:$H$2689,8,0),0)</f>
        <v>56333</v>
      </c>
      <c r="T1798" s="1" t="n">
        <f aca="false">IFERROR(VLOOKUP(A1798,'[2]Pivot HorizontalMRP'!$A$4:$I$2689,9,0),0)</f>
        <v>47315</v>
      </c>
      <c r="U1798" s="1" t="n">
        <f aca="false">IF(I1798="delivery",O1798-SUM(Q1798+R1798),IF(I1798="PO",P1798-SUM(Q1798:R1798)))</f>
        <v>-50445</v>
      </c>
      <c r="V1798" s="81" t="n">
        <v>0.0945</v>
      </c>
      <c r="W1798" s="81"/>
      <c r="X1798" s="81" t="n">
        <f aca="false">W1798-V1798</f>
        <v>-0.0945</v>
      </c>
      <c r="Y1798" s="81"/>
      <c r="Z1798" s="81"/>
      <c r="AA1798" s="81" t="n">
        <v>0.0945</v>
      </c>
      <c r="AB1798" s="81"/>
      <c r="AC1798" s="81"/>
      <c r="AD1798" s="81"/>
      <c r="AE1798" s="81"/>
      <c r="AF1798" s="81"/>
      <c r="AG1798" s="81"/>
      <c r="AH1798" s="81"/>
      <c r="AI1798" s="81"/>
      <c r="AJ1798" s="81"/>
      <c r="AK1798" s="81"/>
      <c r="AL1798" s="81"/>
      <c r="AM1798" s="81"/>
      <c r="AN1798" s="81"/>
      <c r="AO1798" s="81" t="str">
        <f aca="false">D1798</f>
        <v>Sanmina</v>
      </c>
      <c r="AP1798" s="1" t="s">
        <v>3124</v>
      </c>
      <c r="AQ1798" s="1"/>
      <c r="AR1798" s="1"/>
      <c r="AS1798" s="1"/>
      <c r="AT1798" s="1"/>
      <c r="AU1798" s="1"/>
      <c r="AV1798" s="1"/>
      <c r="AW1798" s="1"/>
      <c r="AX1798" s="1"/>
      <c r="AY1798" s="1"/>
      <c r="AZ1798" s="1"/>
      <c r="BA1798" s="1"/>
      <c r="BB1798" s="1"/>
      <c r="BC1798" s="1"/>
      <c r="BD1798" s="1"/>
      <c r="BE1798" s="1"/>
      <c r="BF1798" s="1" t="s">
        <v>14668</v>
      </c>
      <c r="BG1798" s="1" t="s">
        <v>183</v>
      </c>
      <c r="BH1798" s="1"/>
      <c r="BI1798" s="1"/>
    </row>
    <row r="1799" customFormat="false" ht="12.75" hidden="false" customHeight="false" outlineLevel="0" collapsed="false">
      <c r="A1799" s="1" t="s">
        <v>6988</v>
      </c>
      <c r="B1799" s="1" t="s">
        <v>6989</v>
      </c>
      <c r="C1799" s="1" t="s">
        <v>177</v>
      </c>
      <c r="D1799" s="1" t="s">
        <v>1471</v>
      </c>
      <c r="E1799" s="1" t="s">
        <v>16243</v>
      </c>
      <c r="F1799" s="1" t="s">
        <v>6991</v>
      </c>
      <c r="G1799" s="1" t="n">
        <v>63</v>
      </c>
      <c r="H1799" s="1" t="n">
        <v>3000</v>
      </c>
      <c r="I1799" s="101" t="s">
        <v>180</v>
      </c>
      <c r="J1799" s="1"/>
      <c r="K1799" s="1" t="n">
        <f aca="false">IFERROR(VLOOKUP(A1799,'[2]Pivot HorizontalMRP'!$A$4:$B$2689,2,0),0)</f>
        <v>0</v>
      </c>
      <c r="L1799" s="1" t="n">
        <f aca="false">IFERROR(VLOOKUP(A1799,'[2]Pivot HorizontalMRP'!$A$4:$C$2689,3,0),0)</f>
        <v>3368</v>
      </c>
      <c r="M1799" s="1" t="n">
        <f aca="false">IFERROR(VLOOKUP(A1799,'[2]Pivot HorizontalMRP'!$A$4:$D$2689,0.4,0),0)</f>
        <v>0</v>
      </c>
      <c r="N1799" s="1" t="n">
        <f aca="false">IFERROR(VLOOKUP(A1799,'[2]Pivot HorizontalMRP'!$A$4:$E$2689,5,0),0)</f>
        <v>0</v>
      </c>
      <c r="O1799" s="1" t="n">
        <f aca="false">K1799+L1799</f>
        <v>3368</v>
      </c>
      <c r="P1799" s="1" t="n">
        <f aca="false">K1799+L1799+M1799+N1799</f>
        <v>3368</v>
      </c>
      <c r="Q1799" s="1" t="n">
        <f aca="false">IFERROR(VLOOKUP(A1799,'[2]Pivot HorizontalMRP'!$A$4:$F$2689,6,0),0)</f>
        <v>433</v>
      </c>
      <c r="R1799" s="1" t="n">
        <f aca="false">IFERROR(VLOOKUP(A1799,'[2]Pivot HorizontalMRP'!$A$4:$G$2689,7,0),0)</f>
        <v>432</v>
      </c>
      <c r="S1799" s="1" t="n">
        <f aca="false">IFERROR(VLOOKUP(A1799,'[2]Pivot HorizontalMRP'!$A$4:$H$2689,8,0),0)</f>
        <v>228</v>
      </c>
      <c r="T1799" s="1" t="n">
        <f aca="false">IFERROR(VLOOKUP(A1799,'[2]Pivot HorizontalMRP'!$A$4:$I$2689,9,0),0)</f>
        <v>156</v>
      </c>
      <c r="U1799" s="1" t="n">
        <f aca="false">IF(I1799="delivery",O1799-SUM(Q1799+R1799),IF(I1799="PO",P1799-SUM(Q1799:R1799)))</f>
        <v>2503</v>
      </c>
      <c r="V1799" s="81" t="n">
        <v>0.0986</v>
      </c>
      <c r="W1799" s="81"/>
      <c r="X1799" s="81" t="n">
        <f aca="false">W1799-V1799</f>
        <v>-0.0986</v>
      </c>
      <c r="Y1799" s="81"/>
      <c r="Z1799" s="81"/>
      <c r="AA1799" s="81" t="n">
        <v>0.0986</v>
      </c>
      <c r="AB1799" s="81"/>
      <c r="AC1799" s="81"/>
      <c r="AD1799" s="81"/>
      <c r="AE1799" s="81"/>
      <c r="AF1799" s="81"/>
      <c r="AG1799" s="81"/>
      <c r="AH1799" s="81"/>
      <c r="AI1799" s="81"/>
      <c r="AJ1799" s="81"/>
      <c r="AK1799" s="81"/>
      <c r="AL1799" s="81"/>
      <c r="AM1799" s="81"/>
      <c r="AN1799" s="81"/>
      <c r="AO1799" s="81" t="str">
        <f aca="false">D1799</f>
        <v>Sanmina</v>
      </c>
      <c r="AP1799" s="1" t="s">
        <v>3124</v>
      </c>
      <c r="AQ1799" s="1"/>
      <c r="AR1799" s="1"/>
      <c r="AS1799" s="1"/>
      <c r="AT1799" s="1"/>
      <c r="AU1799" s="1"/>
      <c r="AV1799" s="1"/>
      <c r="AW1799" s="1"/>
      <c r="AX1799" s="1"/>
      <c r="AY1799" s="1"/>
      <c r="AZ1799" s="1"/>
      <c r="BA1799" s="1"/>
      <c r="BB1799" s="1"/>
      <c r="BC1799" s="1"/>
      <c r="BD1799" s="1"/>
      <c r="BE1799" s="1"/>
      <c r="BF1799" s="1" t="s">
        <v>14668</v>
      </c>
      <c r="BG1799" s="1" t="s">
        <v>183</v>
      </c>
      <c r="BH1799" s="1"/>
      <c r="BI1799" s="1"/>
    </row>
    <row r="1800" customFormat="false" ht="12.75" hidden="false" customHeight="false" outlineLevel="0" collapsed="false">
      <c r="A1800" s="1" t="s">
        <v>6992</v>
      </c>
      <c r="B1800" s="1" t="s">
        <v>6993</v>
      </c>
      <c r="C1800" s="1" t="s">
        <v>177</v>
      </c>
      <c r="D1800" s="1" t="s">
        <v>1471</v>
      </c>
      <c r="E1800" s="1" t="s">
        <v>16244</v>
      </c>
      <c r="F1800" s="1" t="s">
        <v>6995</v>
      </c>
      <c r="G1800" s="1" t="n">
        <v>126</v>
      </c>
      <c r="H1800" s="1" t="n">
        <v>3000</v>
      </c>
      <c r="I1800" s="101" t="s">
        <v>180</v>
      </c>
      <c r="J1800" s="1"/>
      <c r="K1800" s="1" t="n">
        <f aca="false">IFERROR(VLOOKUP(A1800,'[2]Pivot HorizontalMRP'!$A$4:$B$2689,2,0),0)</f>
        <v>0</v>
      </c>
      <c r="L1800" s="1" t="n">
        <f aca="false">IFERROR(VLOOKUP(A1800,'[2]Pivot HorizontalMRP'!$A$4:$C$2689,3,0),0)</f>
        <v>747</v>
      </c>
      <c r="M1800" s="1" t="n">
        <f aca="false">IFERROR(VLOOKUP(A1800,'[2]Pivot HorizontalMRP'!$A$4:$D$2689,0.4,0),0)</f>
        <v>0</v>
      </c>
      <c r="N1800" s="1" t="n">
        <f aca="false">IFERROR(VLOOKUP(A1800,'[2]Pivot HorizontalMRP'!$A$4:$E$2689,5,0),0)</f>
        <v>366</v>
      </c>
      <c r="O1800" s="1" t="n">
        <f aca="false">K1800+L1800</f>
        <v>747</v>
      </c>
      <c r="P1800" s="1" t="n">
        <f aca="false">K1800+L1800+M1800+N1800</f>
        <v>1113</v>
      </c>
      <c r="Q1800" s="1" t="n">
        <f aca="false">IFERROR(VLOOKUP(A1800,'[2]Pivot HorizontalMRP'!$A$4:$F$2689,6,0),0)</f>
        <v>168</v>
      </c>
      <c r="R1800" s="1" t="n">
        <f aca="false">IFERROR(VLOOKUP(A1800,'[2]Pivot HorizontalMRP'!$A$4:$G$2689,7,0),0)</f>
        <v>0</v>
      </c>
      <c r="S1800" s="1" t="n">
        <f aca="false">IFERROR(VLOOKUP(A1800,'[2]Pivot HorizontalMRP'!$A$4:$H$2689,8,0),0)</f>
        <v>0</v>
      </c>
      <c r="T1800" s="1" t="n">
        <f aca="false">IFERROR(VLOOKUP(A1800,'[2]Pivot HorizontalMRP'!$A$4:$I$2689,9,0),0)</f>
        <v>0</v>
      </c>
      <c r="U1800" s="1" t="n">
        <f aca="false">IF(I1800="delivery",O1800-SUM(Q1800+R1800),IF(I1800="PO",P1800-SUM(Q1800:R1800)))</f>
        <v>579</v>
      </c>
      <c r="V1800" s="81" t="n">
        <v>0.345</v>
      </c>
      <c r="W1800" s="81"/>
      <c r="X1800" s="81" t="n">
        <f aca="false">W1800-V1800</f>
        <v>-0.345</v>
      </c>
      <c r="Y1800" s="81"/>
      <c r="Z1800" s="81"/>
      <c r="AA1800" s="81" t="n">
        <v>0.642</v>
      </c>
      <c r="AB1800" s="81"/>
      <c r="AC1800" s="81"/>
      <c r="AD1800" s="81"/>
      <c r="AE1800" s="81"/>
      <c r="AF1800" s="81"/>
      <c r="AG1800" s="81"/>
      <c r="AH1800" s="81"/>
      <c r="AI1800" s="81"/>
      <c r="AJ1800" s="81"/>
      <c r="AK1800" s="81"/>
      <c r="AL1800" s="81"/>
      <c r="AM1800" s="81"/>
      <c r="AN1800" s="81"/>
      <c r="AO1800" s="81" t="str">
        <f aca="false">D1800</f>
        <v>Sanmina</v>
      </c>
      <c r="AP1800" s="1" t="s">
        <v>3124</v>
      </c>
      <c r="AQ1800" s="1"/>
      <c r="AR1800" s="1"/>
      <c r="AS1800" s="1"/>
      <c r="AT1800" s="1"/>
      <c r="AU1800" s="1"/>
      <c r="AV1800" s="1"/>
      <c r="AW1800" s="1"/>
      <c r="AX1800" s="1"/>
      <c r="AY1800" s="1"/>
      <c r="AZ1800" s="1"/>
      <c r="BA1800" s="1"/>
      <c r="BB1800" s="1"/>
      <c r="BC1800" s="1"/>
      <c r="BD1800" s="1"/>
      <c r="BE1800" s="1"/>
      <c r="BF1800" s="1" t="s">
        <v>14668</v>
      </c>
      <c r="BG1800" s="1" t="s">
        <v>183</v>
      </c>
      <c r="BH1800" s="1"/>
      <c r="BI1800" s="1"/>
    </row>
    <row r="1801" customFormat="false" ht="12.75" hidden="false" customHeight="false" outlineLevel="0" collapsed="false">
      <c r="A1801" s="1" t="s">
        <v>6996</v>
      </c>
      <c r="B1801" s="1" t="s">
        <v>6997</v>
      </c>
      <c r="C1801" s="1" t="s">
        <v>177</v>
      </c>
      <c r="D1801" s="1" t="s">
        <v>1471</v>
      </c>
      <c r="E1801" s="1" t="s">
        <v>16245</v>
      </c>
      <c r="F1801" s="1" t="s">
        <v>6999</v>
      </c>
      <c r="G1801" s="1" t="n">
        <v>38</v>
      </c>
      <c r="H1801" s="1" t="n">
        <v>123</v>
      </c>
      <c r="I1801" s="101" t="s">
        <v>180</v>
      </c>
      <c r="J1801" s="1"/>
      <c r="K1801" s="1" t="n">
        <f aca="false">IFERROR(VLOOKUP(A1801,'[2]Pivot HorizontalMRP'!$A$4:$B$2689,2,0),0)</f>
        <v>0</v>
      </c>
      <c r="L1801" s="1" t="n">
        <f aca="false">IFERROR(VLOOKUP(A1801,'[2]Pivot HorizontalMRP'!$A$4:$C$2689,3,0),0)</f>
        <v>131</v>
      </c>
      <c r="M1801" s="1" t="n">
        <f aca="false">IFERROR(VLOOKUP(A1801,'[2]Pivot HorizontalMRP'!$A$4:$D$2689,0.4,0),0)</f>
        <v>0</v>
      </c>
      <c r="N1801" s="1" t="n">
        <f aca="false">IFERROR(VLOOKUP(A1801,'[2]Pivot HorizontalMRP'!$A$4:$E$2689,5,0),0)</f>
        <v>0</v>
      </c>
      <c r="O1801" s="1" t="n">
        <f aca="false">K1801+L1801</f>
        <v>131</v>
      </c>
      <c r="P1801" s="1" t="n">
        <f aca="false">K1801+L1801+M1801+N1801</f>
        <v>131</v>
      </c>
      <c r="Q1801" s="1" t="n">
        <f aca="false">IFERROR(VLOOKUP(A1801,'[2]Pivot HorizontalMRP'!$A$4:$F$2689,6,0),0)</f>
        <v>84</v>
      </c>
      <c r="R1801" s="1" t="n">
        <f aca="false">IFERROR(VLOOKUP(A1801,'[2]Pivot HorizontalMRP'!$A$4:$G$2689,7,0),0)</f>
        <v>0</v>
      </c>
      <c r="S1801" s="1" t="n">
        <f aca="false">IFERROR(VLOOKUP(A1801,'[2]Pivot HorizontalMRP'!$A$4:$H$2689,8,0),0)</f>
        <v>0</v>
      </c>
      <c r="T1801" s="1" t="n">
        <f aca="false">IFERROR(VLOOKUP(A1801,'[2]Pivot HorizontalMRP'!$A$4:$I$2689,9,0),0)</f>
        <v>0</v>
      </c>
      <c r="U1801" s="1" t="n">
        <f aca="false">IF(I1801="delivery",O1801-SUM(Q1801+R1801),IF(I1801="PO",P1801-SUM(Q1801:R1801)))</f>
        <v>47</v>
      </c>
      <c r="V1801" s="81" t="n">
        <v>4.85</v>
      </c>
      <c r="W1801" s="81"/>
      <c r="X1801" s="81" t="n">
        <f aca="false">W1801-V1801</f>
        <v>-4.85</v>
      </c>
      <c r="Y1801" s="81"/>
      <c r="Z1801" s="81"/>
      <c r="AA1801" s="81" t="n">
        <v>4.89</v>
      </c>
      <c r="AB1801" s="81"/>
      <c r="AC1801" s="81"/>
      <c r="AD1801" s="81"/>
      <c r="AE1801" s="81"/>
      <c r="AF1801" s="81"/>
      <c r="AG1801" s="81"/>
      <c r="AH1801" s="81"/>
      <c r="AI1801" s="81"/>
      <c r="AJ1801" s="81"/>
      <c r="AK1801" s="81"/>
      <c r="AL1801" s="81"/>
      <c r="AM1801" s="81"/>
      <c r="AN1801" s="81"/>
      <c r="AO1801" s="81" t="str">
        <f aca="false">D1801</f>
        <v>Sanmina</v>
      </c>
      <c r="AP1801" s="1" t="s">
        <v>3124</v>
      </c>
      <c r="AQ1801" s="1"/>
      <c r="AR1801" s="1"/>
      <c r="AS1801" s="1"/>
      <c r="AT1801" s="1"/>
      <c r="AU1801" s="1"/>
      <c r="AV1801" s="1"/>
      <c r="AW1801" s="1"/>
      <c r="AX1801" s="1"/>
      <c r="AY1801" s="1"/>
      <c r="AZ1801" s="1"/>
      <c r="BA1801" s="1"/>
      <c r="BB1801" s="1"/>
      <c r="BC1801" s="1"/>
      <c r="BD1801" s="1"/>
      <c r="BE1801" s="1"/>
      <c r="BF1801" s="1" t="s">
        <v>14668</v>
      </c>
      <c r="BG1801" s="1" t="s">
        <v>183</v>
      </c>
      <c r="BH1801" s="1"/>
      <c r="BI1801" s="1"/>
    </row>
    <row r="1802" customFormat="false" ht="12.75" hidden="false" customHeight="false" outlineLevel="0" collapsed="false">
      <c r="A1802" s="1" t="s">
        <v>7016</v>
      </c>
      <c r="B1802" s="1" t="s">
        <v>7017</v>
      </c>
      <c r="C1802" s="1" t="s">
        <v>177</v>
      </c>
      <c r="D1802" s="1" t="s">
        <v>1471</v>
      </c>
      <c r="E1802" s="1" t="s">
        <v>16246</v>
      </c>
      <c r="F1802" s="1" t="s">
        <v>16247</v>
      </c>
      <c r="G1802" s="1" t="n">
        <v>48</v>
      </c>
      <c r="H1802" s="1" t="n">
        <v>2500</v>
      </c>
      <c r="I1802" s="101" t="s">
        <v>180</v>
      </c>
      <c r="J1802" s="1"/>
      <c r="K1802" s="1" t="n">
        <f aca="false">IFERROR(VLOOKUP(A1802,'[2]Pivot HorizontalMRP'!$A$4:$B$2689,2,0),0)</f>
        <v>0</v>
      </c>
      <c r="L1802" s="1" t="n">
        <f aca="false">IFERROR(VLOOKUP(A1802,'[2]Pivot HorizontalMRP'!$A$4:$C$2689,3,0),0)</f>
        <v>7446</v>
      </c>
      <c r="M1802" s="1" t="n">
        <f aca="false">IFERROR(VLOOKUP(A1802,'[2]Pivot HorizontalMRP'!$A$4:$D$2689,0.4,0),0)</f>
        <v>0</v>
      </c>
      <c r="N1802" s="1" t="n">
        <f aca="false">IFERROR(VLOOKUP(A1802,'[2]Pivot HorizontalMRP'!$A$4:$E$2689,5,0),0)</f>
        <v>0</v>
      </c>
      <c r="O1802" s="1" t="n">
        <f aca="false">K1802+L1802</f>
        <v>7446</v>
      </c>
      <c r="P1802" s="1" t="n">
        <f aca="false">K1802+L1802+M1802+N1802</f>
        <v>7446</v>
      </c>
      <c r="Q1802" s="1" t="n">
        <f aca="false">IFERROR(VLOOKUP(A1802,'[2]Pivot HorizontalMRP'!$A$4:$F$2689,6,0),0)</f>
        <v>3467</v>
      </c>
      <c r="R1802" s="1" t="n">
        <f aca="false">IFERROR(VLOOKUP(A1802,'[2]Pivot HorizontalMRP'!$A$4:$G$2689,7,0),0)</f>
        <v>4229</v>
      </c>
      <c r="S1802" s="1" t="n">
        <f aca="false">IFERROR(VLOOKUP(A1802,'[2]Pivot HorizontalMRP'!$A$4:$H$2689,8,0),0)</f>
        <v>3871</v>
      </c>
      <c r="T1802" s="1" t="n">
        <f aca="false">IFERROR(VLOOKUP(A1802,'[2]Pivot HorizontalMRP'!$A$4:$I$2689,9,0),0)</f>
        <v>2539</v>
      </c>
      <c r="U1802" s="1" t="n">
        <f aca="false">IF(I1802="delivery",O1802-SUM(Q1802+R1802),IF(I1802="PO",P1802-SUM(Q1802:R1802)))</f>
        <v>-250</v>
      </c>
      <c r="V1802" s="81" t="n">
        <v>0.357</v>
      </c>
      <c r="W1802" s="81"/>
      <c r="X1802" s="81" t="n">
        <f aca="false">W1802-V1802</f>
        <v>-0.357</v>
      </c>
      <c r="Y1802" s="81"/>
      <c r="Z1802" s="81"/>
      <c r="AA1802" s="81"/>
      <c r="AB1802" s="81"/>
      <c r="AC1802" s="81"/>
      <c r="AD1802" s="81"/>
      <c r="AE1802" s="81"/>
      <c r="AF1802" s="81"/>
      <c r="AG1802" s="81"/>
      <c r="AH1802" s="81"/>
      <c r="AI1802" s="81"/>
      <c r="AJ1802" s="81"/>
      <c r="AK1802" s="81"/>
      <c r="AL1802" s="81"/>
      <c r="AM1802" s="81"/>
      <c r="AN1802" s="81"/>
      <c r="AO1802" s="81" t="str">
        <f aca="false">D1802</f>
        <v>Sanmina</v>
      </c>
      <c r="AP1802" s="1" t="s">
        <v>3124</v>
      </c>
      <c r="AQ1802" s="1"/>
      <c r="AR1802" s="1"/>
      <c r="AS1802" s="1"/>
      <c r="AT1802" s="1"/>
      <c r="AU1802" s="1"/>
      <c r="AV1802" s="1"/>
      <c r="AW1802" s="1"/>
      <c r="AX1802" s="1"/>
      <c r="AY1802" s="1"/>
      <c r="AZ1802" s="1"/>
      <c r="BA1802" s="1"/>
      <c r="BB1802" s="1"/>
      <c r="BC1802" s="1"/>
      <c r="BD1802" s="1"/>
      <c r="BE1802" s="1"/>
      <c r="BF1802" s="1" t="s">
        <v>14668</v>
      </c>
      <c r="BG1802" s="1" t="s">
        <v>183</v>
      </c>
      <c r="BH1802" s="1"/>
      <c r="BI1802" s="1"/>
    </row>
    <row r="1803" customFormat="false" ht="12.75" hidden="false" customHeight="false" outlineLevel="0" collapsed="false">
      <c r="A1803" s="1" t="s">
        <v>7024</v>
      </c>
      <c r="B1803" s="1" t="s">
        <v>7025</v>
      </c>
      <c r="C1803" s="1" t="s">
        <v>177</v>
      </c>
      <c r="D1803" s="1" t="s">
        <v>1471</v>
      </c>
      <c r="E1803" s="1" t="s">
        <v>16248</v>
      </c>
      <c r="F1803" s="1" t="s">
        <v>7027</v>
      </c>
      <c r="G1803" s="1" t="n">
        <v>43</v>
      </c>
      <c r="H1803" s="1" t="n">
        <v>4000</v>
      </c>
      <c r="I1803" s="101" t="s">
        <v>180</v>
      </c>
      <c r="J1803" s="1"/>
      <c r="K1803" s="1" t="n">
        <f aca="false">IFERROR(VLOOKUP(A1803,'[2]Pivot HorizontalMRP'!$A$4:$B$2689,2,0),0)</f>
        <v>0</v>
      </c>
      <c r="L1803" s="1" t="n">
        <f aca="false">IFERROR(VLOOKUP(A1803,'[2]Pivot HorizontalMRP'!$A$4:$C$2689,3,0),0)</f>
        <v>346</v>
      </c>
      <c r="M1803" s="1" t="n">
        <f aca="false">IFERROR(VLOOKUP(A1803,'[2]Pivot HorizontalMRP'!$A$4:$D$2689,0.4,0),0)</f>
        <v>0</v>
      </c>
      <c r="N1803" s="1" t="n">
        <f aca="false">IFERROR(VLOOKUP(A1803,'[2]Pivot HorizontalMRP'!$A$4:$E$2689,5,0),0)</f>
        <v>0</v>
      </c>
      <c r="O1803" s="1" t="n">
        <f aca="false">K1803+L1803</f>
        <v>346</v>
      </c>
      <c r="P1803" s="1" t="n">
        <f aca="false">K1803+L1803+M1803+N1803</f>
        <v>346</v>
      </c>
      <c r="Q1803" s="1" t="n">
        <f aca="false">IFERROR(VLOOKUP(A1803,'[2]Pivot HorizontalMRP'!$A$4:$F$2689,6,0),0)</f>
        <v>84</v>
      </c>
      <c r="R1803" s="1" t="n">
        <f aca="false">IFERROR(VLOOKUP(A1803,'[2]Pivot HorizontalMRP'!$A$4:$G$2689,7,0),0)</f>
        <v>0</v>
      </c>
      <c r="S1803" s="1" t="n">
        <f aca="false">IFERROR(VLOOKUP(A1803,'[2]Pivot HorizontalMRP'!$A$4:$H$2689,8,0),0)</f>
        <v>0</v>
      </c>
      <c r="T1803" s="1" t="n">
        <f aca="false">IFERROR(VLOOKUP(A1803,'[2]Pivot HorizontalMRP'!$A$4:$I$2689,9,0),0)</f>
        <v>0</v>
      </c>
      <c r="U1803" s="1" t="n">
        <f aca="false">IF(I1803="delivery",O1803-SUM(Q1803+R1803),IF(I1803="PO",P1803-SUM(Q1803:R1803)))</f>
        <v>262</v>
      </c>
      <c r="V1803" s="81" t="n">
        <v>0.3793</v>
      </c>
      <c r="W1803" s="81"/>
      <c r="X1803" s="81" t="n">
        <f aca="false">W1803-V1803</f>
        <v>-0.3793</v>
      </c>
      <c r="Y1803" s="81"/>
      <c r="Z1803" s="81"/>
      <c r="AA1803" s="81" t="n">
        <v>0.41933</v>
      </c>
      <c r="AB1803" s="81"/>
      <c r="AC1803" s="81"/>
      <c r="AD1803" s="81"/>
      <c r="AE1803" s="81"/>
      <c r="AF1803" s="81"/>
      <c r="AG1803" s="81"/>
      <c r="AH1803" s="81"/>
      <c r="AI1803" s="81"/>
      <c r="AJ1803" s="81"/>
      <c r="AK1803" s="81"/>
      <c r="AL1803" s="81"/>
      <c r="AM1803" s="81"/>
      <c r="AN1803" s="81"/>
      <c r="AO1803" s="81" t="str">
        <f aca="false">D1803</f>
        <v>Sanmina</v>
      </c>
      <c r="AP1803" s="1" t="s">
        <v>3124</v>
      </c>
      <c r="AQ1803" s="1"/>
      <c r="AR1803" s="1"/>
      <c r="AS1803" s="1"/>
      <c r="AT1803" s="1"/>
      <c r="AU1803" s="1"/>
      <c r="AV1803" s="1"/>
      <c r="AW1803" s="1"/>
      <c r="AX1803" s="1"/>
      <c r="AY1803" s="1"/>
      <c r="AZ1803" s="1"/>
      <c r="BA1803" s="1"/>
      <c r="BB1803" s="1"/>
      <c r="BC1803" s="1"/>
      <c r="BD1803" s="1"/>
      <c r="BE1803" s="1"/>
      <c r="BF1803" s="1" t="s">
        <v>14668</v>
      </c>
      <c r="BG1803" s="1" t="s">
        <v>183</v>
      </c>
      <c r="BH1803" s="1"/>
      <c r="BI1803" s="1"/>
    </row>
    <row r="1804" customFormat="false" ht="12.75" hidden="false" customHeight="false" outlineLevel="0" collapsed="false">
      <c r="A1804" s="1" t="s">
        <v>7056</v>
      </c>
      <c r="B1804" s="1" t="s">
        <v>7057</v>
      </c>
      <c r="C1804" s="1" t="s">
        <v>177</v>
      </c>
      <c r="D1804" s="1" t="s">
        <v>1471</v>
      </c>
      <c r="E1804" s="1" t="s">
        <v>16249</v>
      </c>
      <c r="F1804" s="1" t="s">
        <v>16250</v>
      </c>
      <c r="G1804" s="1" t="n">
        <v>73</v>
      </c>
      <c r="H1804" s="1" t="n">
        <v>2500</v>
      </c>
      <c r="I1804" s="101" t="s">
        <v>188</v>
      </c>
      <c r="J1804" s="1"/>
      <c r="K1804" s="1" t="n">
        <f aca="false">IFERROR(VLOOKUP(A1804,'[2]Pivot HorizontalMRP'!$A$4:$B$2689,2,0),0)</f>
        <v>0</v>
      </c>
      <c r="L1804" s="1" t="n">
        <f aca="false">IFERROR(VLOOKUP(A1804,'[2]Pivot HorizontalMRP'!$A$4:$C$2689,3,0),0)</f>
        <v>2275</v>
      </c>
      <c r="M1804" s="1" t="n">
        <f aca="false">IFERROR(VLOOKUP(A1804,'[2]Pivot HorizontalMRP'!$A$4:$D$2689,0.4,0),0)</f>
        <v>0</v>
      </c>
      <c r="N1804" s="1" t="n">
        <f aca="false">IFERROR(VLOOKUP(A1804,'[2]Pivot HorizontalMRP'!$A$4:$E$2689,5,0),0)</f>
        <v>0</v>
      </c>
      <c r="O1804" s="1" t="n">
        <f aca="false">K1804+L1804</f>
        <v>2275</v>
      </c>
      <c r="P1804" s="1" t="n">
        <f aca="false">K1804+L1804+M1804+N1804</f>
        <v>2275</v>
      </c>
      <c r="Q1804" s="1" t="n">
        <f aca="false">IFERROR(VLOOKUP(A1804,'[2]Pivot HorizontalMRP'!$A$4:$F$2689,6,0),0)</f>
        <v>247</v>
      </c>
      <c r="R1804" s="1" t="n">
        <f aca="false">IFERROR(VLOOKUP(A1804,'[2]Pivot HorizontalMRP'!$A$4:$G$2689,7,0),0)</f>
        <v>169</v>
      </c>
      <c r="S1804" s="1" t="n">
        <f aca="false">IFERROR(VLOOKUP(A1804,'[2]Pivot HorizontalMRP'!$A$4:$H$2689,8,0),0)</f>
        <v>183</v>
      </c>
      <c r="T1804" s="1" t="n">
        <f aca="false">IFERROR(VLOOKUP(A1804,'[2]Pivot HorizontalMRP'!$A$4:$I$2689,9,0),0)</f>
        <v>104</v>
      </c>
      <c r="U1804" s="1" t="n">
        <f aca="false">IF(I1804="delivery",O1804-SUM(Q1804+R1804),IF(I1804="PO",P1804-SUM(Q1804:R1804)))</f>
        <v>1859</v>
      </c>
      <c r="V1804" s="81" t="n">
        <v>0.723</v>
      </c>
      <c r="W1804" s="81"/>
      <c r="X1804" s="81" t="n">
        <f aca="false">W1804-V1804</f>
        <v>-0.723</v>
      </c>
      <c r="Y1804" s="81"/>
      <c r="Z1804" s="81"/>
      <c r="AA1804" s="81"/>
      <c r="AB1804" s="81"/>
      <c r="AC1804" s="81"/>
      <c r="AD1804" s="81"/>
      <c r="AE1804" s="81"/>
      <c r="AF1804" s="81"/>
      <c r="AG1804" s="81"/>
      <c r="AH1804" s="81"/>
      <c r="AI1804" s="81"/>
      <c r="AJ1804" s="81"/>
      <c r="AK1804" s="81"/>
      <c r="AL1804" s="81"/>
      <c r="AM1804" s="81"/>
      <c r="AN1804" s="81"/>
      <c r="AO1804" s="81" t="str">
        <f aca="false">D1804</f>
        <v>Sanmina</v>
      </c>
      <c r="AP1804" s="1" t="s">
        <v>3124</v>
      </c>
      <c r="AQ1804" s="1"/>
      <c r="AR1804" s="1"/>
      <c r="AS1804" s="1"/>
      <c r="AT1804" s="1"/>
      <c r="AU1804" s="1"/>
      <c r="AV1804" s="1"/>
      <c r="AW1804" s="1"/>
      <c r="AX1804" s="1"/>
      <c r="AY1804" s="1"/>
      <c r="AZ1804" s="1"/>
      <c r="BA1804" s="1"/>
      <c r="BB1804" s="1"/>
      <c r="BC1804" s="1"/>
      <c r="BD1804" s="1"/>
      <c r="BE1804" s="1"/>
      <c r="BF1804" s="1" t="s">
        <v>14668</v>
      </c>
      <c r="BG1804" s="1" t="s">
        <v>183</v>
      </c>
      <c r="BH1804" s="1"/>
      <c r="BI1804" s="1"/>
    </row>
    <row r="1805" customFormat="false" ht="12.75" hidden="false" customHeight="false" outlineLevel="0" collapsed="false">
      <c r="A1805" s="1" t="s">
        <v>7076</v>
      </c>
      <c r="B1805" s="1" t="s">
        <v>7077</v>
      </c>
      <c r="C1805" s="1" t="s">
        <v>177</v>
      </c>
      <c r="D1805" s="1" t="s">
        <v>1471</v>
      </c>
      <c r="E1805" s="1" t="s">
        <v>7078</v>
      </c>
      <c r="F1805" s="1" t="s">
        <v>7079</v>
      </c>
      <c r="G1805" s="1" t="n">
        <v>43</v>
      </c>
      <c r="H1805" s="1" t="n">
        <v>2500</v>
      </c>
      <c r="I1805" s="101" t="s">
        <v>188</v>
      </c>
      <c r="J1805" s="1"/>
      <c r="K1805" s="1" t="n">
        <f aca="false">IFERROR(VLOOKUP(A1805,'[2]Pivot HorizontalMRP'!$A$4:$B$2689,2,0),0)</f>
        <v>0</v>
      </c>
      <c r="L1805" s="1" t="n">
        <f aca="false">IFERROR(VLOOKUP(A1805,'[2]Pivot HorizontalMRP'!$A$4:$C$2689,3,0),0)</f>
        <v>4348</v>
      </c>
      <c r="M1805" s="1" t="n">
        <f aca="false">IFERROR(VLOOKUP(A1805,'[2]Pivot HorizontalMRP'!$A$4:$D$2689,0.4,0),0)</f>
        <v>0</v>
      </c>
      <c r="N1805" s="1" t="n">
        <f aca="false">IFERROR(VLOOKUP(A1805,'[2]Pivot HorizontalMRP'!$A$4:$E$2689,5,0),0)</f>
        <v>0</v>
      </c>
      <c r="O1805" s="1" t="n">
        <f aca="false">K1805+L1805</f>
        <v>4348</v>
      </c>
      <c r="P1805" s="1" t="n">
        <f aca="false">K1805+L1805+M1805+N1805</f>
        <v>4348</v>
      </c>
      <c r="Q1805" s="1" t="n">
        <f aca="false">IFERROR(VLOOKUP(A1805,'[2]Pivot HorizontalMRP'!$A$4:$F$2689,6,0),0)</f>
        <v>4150</v>
      </c>
      <c r="R1805" s="1" t="n">
        <f aca="false">IFERROR(VLOOKUP(A1805,'[2]Pivot HorizontalMRP'!$A$4:$G$2689,7,0),0)</f>
        <v>5204</v>
      </c>
      <c r="S1805" s="1" t="n">
        <f aca="false">IFERROR(VLOOKUP(A1805,'[2]Pivot HorizontalMRP'!$A$4:$H$2689,8,0),0)</f>
        <v>7408</v>
      </c>
      <c r="T1805" s="1" t="n">
        <f aca="false">IFERROR(VLOOKUP(A1805,'[2]Pivot HorizontalMRP'!$A$4:$I$2689,9,0),0)</f>
        <v>3708</v>
      </c>
      <c r="U1805" s="1" t="n">
        <f aca="false">IF(I1805="delivery",O1805-SUM(Q1805+R1805),IF(I1805="PO",P1805-SUM(Q1805:R1805)))</f>
        <v>-5006</v>
      </c>
      <c r="V1805" s="81" t="n">
        <v>2.45</v>
      </c>
      <c r="W1805" s="81"/>
      <c r="X1805" s="81" t="n">
        <f aca="false">W1805-V1805</f>
        <v>-2.45</v>
      </c>
      <c r="Y1805" s="81"/>
      <c r="Z1805" s="81"/>
      <c r="AA1805" s="81" t="n">
        <v>2.45</v>
      </c>
      <c r="AB1805" s="81"/>
      <c r="AC1805" s="81"/>
      <c r="AD1805" s="81"/>
      <c r="AE1805" s="81"/>
      <c r="AF1805" s="81"/>
      <c r="AG1805" s="81"/>
      <c r="AH1805" s="81"/>
      <c r="AI1805" s="81"/>
      <c r="AJ1805" s="81"/>
      <c r="AK1805" s="81"/>
      <c r="AL1805" s="81"/>
      <c r="AM1805" s="81"/>
      <c r="AN1805" s="81"/>
      <c r="AO1805" s="81" t="str">
        <f aca="false">D1805</f>
        <v>Sanmina</v>
      </c>
      <c r="AP1805" s="1" t="s">
        <v>3124</v>
      </c>
      <c r="AQ1805" s="1"/>
      <c r="AR1805" s="1"/>
      <c r="AS1805" s="1"/>
      <c r="AT1805" s="1"/>
      <c r="AU1805" s="1"/>
      <c r="AV1805" s="1"/>
      <c r="AW1805" s="1"/>
      <c r="AX1805" s="1"/>
      <c r="AY1805" s="1"/>
      <c r="AZ1805" s="1"/>
      <c r="BA1805" s="1"/>
      <c r="BB1805" s="1"/>
      <c r="BC1805" s="1"/>
      <c r="BD1805" s="1"/>
      <c r="BE1805" s="1"/>
      <c r="BF1805" s="1" t="s">
        <v>14668</v>
      </c>
      <c r="BG1805" s="1" t="s">
        <v>183</v>
      </c>
      <c r="BH1805" s="1"/>
      <c r="BI1805" s="1"/>
    </row>
    <row r="1806" customFormat="false" ht="12.75" hidden="false" customHeight="false" outlineLevel="0" collapsed="false">
      <c r="A1806" s="1" t="s">
        <v>7105</v>
      </c>
      <c r="B1806" s="1" t="s">
        <v>7106</v>
      </c>
      <c r="C1806" s="1" t="s">
        <v>177</v>
      </c>
      <c r="D1806" s="1" t="s">
        <v>1471</v>
      </c>
      <c r="E1806" s="1" t="s">
        <v>16251</v>
      </c>
      <c r="F1806" s="1" t="s">
        <v>7108</v>
      </c>
      <c r="G1806" s="1" t="n">
        <v>173</v>
      </c>
      <c r="H1806" s="1" t="n">
        <v>2500</v>
      </c>
      <c r="I1806" s="101" t="s">
        <v>180</v>
      </c>
      <c r="J1806" s="1"/>
      <c r="K1806" s="1" t="n">
        <f aca="false">IFERROR(VLOOKUP(A1806,'[2]Pivot HorizontalMRP'!$A$4:$B$2689,2,0),0)</f>
        <v>0</v>
      </c>
      <c r="L1806" s="1" t="n">
        <f aca="false">IFERROR(VLOOKUP(A1806,'[2]Pivot HorizontalMRP'!$A$4:$C$2689,3,0),0)</f>
        <v>12102</v>
      </c>
      <c r="M1806" s="1" t="n">
        <f aca="false">IFERROR(VLOOKUP(A1806,'[2]Pivot HorizontalMRP'!$A$4:$D$2689,0.4,0),0)</f>
        <v>0</v>
      </c>
      <c r="N1806" s="1" t="n">
        <f aca="false">IFERROR(VLOOKUP(A1806,'[2]Pivot HorizontalMRP'!$A$4:$E$2689,5,0),0)</f>
        <v>0</v>
      </c>
      <c r="O1806" s="1" t="n">
        <f aca="false">K1806+L1806</f>
        <v>12102</v>
      </c>
      <c r="P1806" s="1" t="n">
        <f aca="false">K1806+L1806+M1806+N1806</f>
        <v>12102</v>
      </c>
      <c r="Q1806" s="1" t="n">
        <f aca="false">IFERROR(VLOOKUP(A1806,'[2]Pivot HorizontalMRP'!$A$4:$F$2689,6,0),0)</f>
        <v>1210</v>
      </c>
      <c r="R1806" s="1" t="n">
        <f aca="false">IFERROR(VLOOKUP(A1806,'[2]Pivot HorizontalMRP'!$A$4:$G$2689,7,0),0)</f>
        <v>5916</v>
      </c>
      <c r="S1806" s="1" t="n">
        <f aca="false">IFERROR(VLOOKUP(A1806,'[2]Pivot HorizontalMRP'!$A$4:$H$2689,8,0),0)</f>
        <v>4319</v>
      </c>
      <c r="T1806" s="1" t="n">
        <f aca="false">IFERROR(VLOOKUP(A1806,'[2]Pivot HorizontalMRP'!$A$4:$I$2689,9,0),0)</f>
        <v>2915</v>
      </c>
      <c r="U1806" s="1" t="n">
        <f aca="false">IF(I1806="delivery",O1806-SUM(Q1806+R1806),IF(I1806="PO",P1806-SUM(Q1806:R1806)))</f>
        <v>4976</v>
      </c>
      <c r="V1806" s="81" t="n">
        <v>0.31</v>
      </c>
      <c r="W1806" s="81"/>
      <c r="X1806" s="81" t="n">
        <f aca="false">W1806-V1806</f>
        <v>-0.31</v>
      </c>
      <c r="Y1806" s="81"/>
      <c r="Z1806" s="81"/>
      <c r="AA1806" s="81" t="n">
        <v>0.325</v>
      </c>
      <c r="AB1806" s="81"/>
      <c r="AC1806" s="81"/>
      <c r="AD1806" s="81"/>
      <c r="AE1806" s="81"/>
      <c r="AF1806" s="81"/>
      <c r="AG1806" s="81"/>
      <c r="AH1806" s="81"/>
      <c r="AI1806" s="81"/>
      <c r="AJ1806" s="81"/>
      <c r="AK1806" s="81"/>
      <c r="AL1806" s="81"/>
      <c r="AM1806" s="81"/>
      <c r="AN1806" s="81"/>
      <c r="AO1806" s="81" t="str">
        <f aca="false">D1806</f>
        <v>Sanmina</v>
      </c>
      <c r="AP1806" s="1" t="s">
        <v>3124</v>
      </c>
      <c r="AQ1806" s="1"/>
      <c r="AR1806" s="1"/>
      <c r="AS1806" s="1"/>
      <c r="AT1806" s="1"/>
      <c r="AU1806" s="1"/>
      <c r="AV1806" s="1"/>
      <c r="AW1806" s="1"/>
      <c r="AX1806" s="1"/>
      <c r="AY1806" s="1"/>
      <c r="AZ1806" s="1"/>
      <c r="BA1806" s="1"/>
      <c r="BB1806" s="1"/>
      <c r="BC1806" s="1"/>
      <c r="BD1806" s="1"/>
      <c r="BE1806" s="1"/>
      <c r="BF1806" s="1" t="s">
        <v>14668</v>
      </c>
      <c r="BG1806" s="1" t="s">
        <v>183</v>
      </c>
      <c r="BH1806" s="1"/>
      <c r="BI1806" s="1"/>
    </row>
    <row r="1807" customFormat="false" ht="12.75" hidden="false" customHeight="false" outlineLevel="0" collapsed="false">
      <c r="A1807" s="1" t="s">
        <v>16252</v>
      </c>
      <c r="B1807" s="1" t="s">
        <v>7415</v>
      </c>
      <c r="C1807" s="1" t="s">
        <v>177</v>
      </c>
      <c r="D1807" s="110" t="s">
        <v>1471</v>
      </c>
      <c r="E1807" s="1" t="s">
        <v>7416</v>
      </c>
      <c r="F1807" s="1" t="s">
        <v>16253</v>
      </c>
      <c r="G1807" s="1" t="n">
        <v>49</v>
      </c>
      <c r="H1807" s="1" t="n">
        <v>1</v>
      </c>
      <c r="I1807" s="102" t="s">
        <v>188</v>
      </c>
      <c r="J1807" s="1"/>
      <c r="K1807" s="1" t="n">
        <f aca="false">IFERROR(VLOOKUP(A1807,'[2]Pivot HorizontalMRP'!$A$4:$B$2689,2,0),0)</f>
        <v>0</v>
      </c>
      <c r="L1807" s="1" t="n">
        <f aca="false">IFERROR(VLOOKUP(A1807,'[2]Pivot HorizontalMRP'!$A$4:$C$2689,3,0),0)</f>
        <v>0</v>
      </c>
      <c r="M1807" s="1" t="n">
        <f aca="false">IFERROR(VLOOKUP(A1807,'[2]Pivot HorizontalMRP'!$A$4:$D$2689,0.4,0),0)</f>
        <v>0</v>
      </c>
      <c r="N1807" s="1" t="n">
        <f aca="false">IFERROR(VLOOKUP(A1807,'[2]Pivot HorizontalMRP'!$A$4:$E$2689,5,0),0)</f>
        <v>0</v>
      </c>
      <c r="O1807" s="1" t="n">
        <f aca="false">K1807+L1807</f>
        <v>0</v>
      </c>
      <c r="P1807" s="1" t="n">
        <f aca="false">K1807+L1807+M1807+N1807</f>
        <v>0</v>
      </c>
      <c r="Q1807" s="1" t="n">
        <f aca="false">IFERROR(VLOOKUP(A1807,'[2]Pivot HorizontalMRP'!$A$4:$F$2689,6,0),0)</f>
        <v>312</v>
      </c>
      <c r="R1807" s="1" t="n">
        <f aca="false">IFERROR(VLOOKUP(A1807,'[2]Pivot HorizontalMRP'!$A$4:$G$2689,7,0),0)</f>
        <v>312</v>
      </c>
      <c r="S1807" s="1" t="n">
        <f aca="false">IFERROR(VLOOKUP(A1807,'[2]Pivot HorizontalMRP'!$A$4:$H$2689,8,0),0)</f>
        <v>238</v>
      </c>
      <c r="T1807" s="1" t="n">
        <f aca="false">IFERROR(VLOOKUP(A1807,'[2]Pivot HorizontalMRP'!$A$4:$I$2689,9,0),0)</f>
        <v>144</v>
      </c>
      <c r="U1807" s="1" t="n">
        <f aca="false">IF(I1807="delivery",O1807-SUM(Q1807+R1807),IF(I1807="PO",P1807-SUM(Q1807:R1807)))</f>
        <v>-624</v>
      </c>
      <c r="V1807" s="81" t="n">
        <v>1E-005</v>
      </c>
      <c r="W1807" s="81"/>
      <c r="X1807" s="81" t="n">
        <f aca="false">W1807-V1807</f>
        <v>-1E-005</v>
      </c>
      <c r="Y1807" s="81"/>
      <c r="Z1807" s="81"/>
      <c r="AA1807" s="81"/>
      <c r="AB1807" s="81"/>
      <c r="AC1807" s="81"/>
      <c r="AD1807" s="81"/>
      <c r="AE1807" s="81"/>
      <c r="AF1807" s="81"/>
      <c r="AG1807" s="81"/>
      <c r="AH1807" s="81"/>
      <c r="AI1807" s="81"/>
      <c r="AJ1807" s="81"/>
      <c r="AK1807" s="81"/>
      <c r="AL1807" s="81"/>
      <c r="AM1807" s="81"/>
      <c r="AN1807" s="81"/>
      <c r="AO1807" s="110" t="str">
        <f aca="false">D1807</f>
        <v>Sanmina</v>
      </c>
      <c r="AP1807" s="102" t="s">
        <v>3124</v>
      </c>
      <c r="AQ1807" s="1"/>
      <c r="AR1807" s="1"/>
      <c r="AS1807" s="1"/>
      <c r="AT1807" s="1"/>
      <c r="AU1807" s="1"/>
      <c r="AV1807" s="1"/>
      <c r="AW1807" s="1"/>
      <c r="AX1807" s="1"/>
      <c r="AY1807" s="1"/>
      <c r="AZ1807" s="1"/>
      <c r="BA1807" s="1"/>
      <c r="BB1807" s="1"/>
      <c r="BC1807" s="1"/>
      <c r="BD1807" s="1"/>
      <c r="BE1807" s="1"/>
      <c r="BF1807" s="1" t="s">
        <v>10540</v>
      </c>
      <c r="BG1807" s="1" t="s">
        <v>183</v>
      </c>
      <c r="BH1807" s="1"/>
      <c r="BI1807" s="1"/>
    </row>
    <row r="1808" customFormat="false" ht="12.75" hidden="false" customHeight="false" outlineLevel="0" collapsed="false">
      <c r="A1808" s="103" t="s">
        <v>7414</v>
      </c>
      <c r="B1808" s="104" t="s">
        <v>7415</v>
      </c>
      <c r="C1808" s="99" t="s">
        <v>177</v>
      </c>
      <c r="D1808" s="99" t="s">
        <v>1471</v>
      </c>
      <c r="E1808" s="99" t="s">
        <v>16254</v>
      </c>
      <c r="F1808" s="99" t="s">
        <v>7417</v>
      </c>
      <c r="G1808" s="99" t="n">
        <v>55</v>
      </c>
      <c r="H1808" s="99" t="n">
        <v>1</v>
      </c>
      <c r="I1808" s="99" t="s">
        <v>188</v>
      </c>
      <c r="K1808" s="1" t="n">
        <f aca="false">IFERROR(VLOOKUP(A1808,'[2]Pivot HorizontalMRP'!$A$4:$B$2689,2,0),0)</f>
        <v>0</v>
      </c>
      <c r="L1808" s="1" t="n">
        <f aca="false">IFERROR(VLOOKUP(A1808,'[2]Pivot HorizontalMRP'!$A$4:$C$2689,3,0),0)</f>
        <v>2490</v>
      </c>
      <c r="M1808" s="1" t="n">
        <f aca="false">IFERROR(VLOOKUP(A1808,'[2]Pivot HorizontalMRP'!$A$4:$D$2689,0.4,0),0)</f>
        <v>0</v>
      </c>
      <c r="N1808" s="1" t="n">
        <f aca="false">IFERROR(VLOOKUP(A1808,'[2]Pivot HorizontalMRP'!$A$4:$E$2689,5,0),0)</f>
        <v>0</v>
      </c>
      <c r="O1808" s="1" t="n">
        <f aca="false">K1808+L1808</f>
        <v>2490</v>
      </c>
      <c r="P1808" s="1" t="n">
        <f aca="false">K1808+L1808+M1808+N1808</f>
        <v>2490</v>
      </c>
      <c r="Q1808" s="1" t="n">
        <f aca="false">IFERROR(VLOOKUP(A1808,'[2]Pivot HorizontalMRP'!$A$4:$F$2689,6,0),0)</f>
        <v>0</v>
      </c>
      <c r="R1808" s="1" t="n">
        <f aca="false">IFERROR(VLOOKUP(A1808,'[2]Pivot HorizontalMRP'!$A$4:$G$2689,7,0),0)</f>
        <v>0</v>
      </c>
      <c r="S1808" s="1" t="n">
        <f aca="false">IFERROR(VLOOKUP(A1808,'[2]Pivot HorizontalMRP'!$A$4:$H$2689,8,0),0)</f>
        <v>0</v>
      </c>
      <c r="T1808" s="1" t="n">
        <f aca="false">IFERROR(VLOOKUP(A1808,'[2]Pivot HorizontalMRP'!$A$4:$I$2689,9,0),0)</f>
        <v>0</v>
      </c>
      <c r="U1808" s="1" t="n">
        <f aca="false">IF(I1808="delivery",O1808-SUM(Q1808+R1808),IF(I1808="PO",P1808-SUM(Q1808:R1808)))</f>
        <v>2490</v>
      </c>
      <c r="V1808" s="99" t="n">
        <v>0.675</v>
      </c>
      <c r="X1808" s="81" t="n">
        <f aca="false">W1808-V1808</f>
        <v>-0.675</v>
      </c>
      <c r="AA1808" s="81"/>
      <c r="AO1808" s="81" t="str">
        <f aca="false">D1808</f>
        <v>Sanmina</v>
      </c>
      <c r="AP1808" s="99" t="s">
        <v>3124</v>
      </c>
      <c r="BF1808" s="99" t="s">
        <v>14668</v>
      </c>
      <c r="BG1808" s="1" t="s">
        <v>183</v>
      </c>
    </row>
    <row r="1809" customFormat="false" ht="12.75" hidden="false" customHeight="false" outlineLevel="0" collapsed="false">
      <c r="A1809" s="1" t="s">
        <v>14589</v>
      </c>
      <c r="B1809" s="1" t="s">
        <v>7435</v>
      </c>
      <c r="C1809" s="1" t="s">
        <v>177</v>
      </c>
      <c r="D1809" s="105" t="s">
        <v>1471</v>
      </c>
      <c r="E1809" s="1" t="s">
        <v>16255</v>
      </c>
      <c r="F1809" s="1" t="s">
        <v>14590</v>
      </c>
      <c r="G1809" s="1" t="n">
        <v>55</v>
      </c>
      <c r="H1809" s="1" t="n">
        <v>1</v>
      </c>
      <c r="I1809" s="101" t="s">
        <v>188</v>
      </c>
      <c r="J1809" s="1"/>
      <c r="K1809" s="1" t="n">
        <f aca="false">IFERROR(VLOOKUP(A1809,'[2]Pivot HorizontalMRP'!$A$4:$B$2689,2,0),0)</f>
        <v>0</v>
      </c>
      <c r="L1809" s="1" t="n">
        <f aca="false">IFERROR(VLOOKUP(A1809,'[2]Pivot HorizontalMRP'!$A$4:$C$2689,3,0),0)</f>
        <v>2900</v>
      </c>
      <c r="M1809" s="1" t="n">
        <f aca="false">IFERROR(VLOOKUP(A1809,'[2]Pivot HorizontalMRP'!$A$4:$D$2689,0.4,0),0)</f>
        <v>0</v>
      </c>
      <c r="N1809" s="1" t="n">
        <f aca="false">IFERROR(VLOOKUP(A1809,'[2]Pivot HorizontalMRP'!$A$4:$E$2689,5,0),0)</f>
        <v>0</v>
      </c>
      <c r="O1809" s="1" t="n">
        <f aca="false">K1809+L1809</f>
        <v>2900</v>
      </c>
      <c r="P1809" s="1" t="n">
        <f aca="false">K1809+L1809+M1809+N1809</f>
        <v>2900</v>
      </c>
      <c r="Q1809" s="1" t="n">
        <f aca="false">IFERROR(VLOOKUP(A1809,'[2]Pivot HorizontalMRP'!$A$4:$F$2689,6,0),0)</f>
        <v>936</v>
      </c>
      <c r="R1809" s="1" t="n">
        <f aca="false">IFERROR(VLOOKUP(A1809,'[2]Pivot HorizontalMRP'!$A$4:$G$2689,7,0),0)</f>
        <v>528</v>
      </c>
      <c r="S1809" s="1" t="n">
        <f aca="false">IFERROR(VLOOKUP(A1809,'[2]Pivot HorizontalMRP'!$A$4:$H$2689,8,0),0)</f>
        <v>528</v>
      </c>
      <c r="T1809" s="1" t="n">
        <f aca="false">IFERROR(VLOOKUP(A1809,'[2]Pivot HorizontalMRP'!$A$4:$I$2689,9,0),0)</f>
        <v>432</v>
      </c>
      <c r="U1809" s="1" t="n">
        <f aca="false">IF(I1809="delivery",O1809-SUM(Q1809+R1809),IF(I1809="PO",P1809-SUM(Q1809:R1809)))</f>
        <v>1436</v>
      </c>
      <c r="V1809" s="81" t="n">
        <v>0.065</v>
      </c>
      <c r="W1809" s="81"/>
      <c r="X1809" s="81" t="n">
        <f aca="false">W1809-V1809</f>
        <v>-0.065</v>
      </c>
      <c r="Y1809" s="81"/>
      <c r="Z1809" s="81"/>
      <c r="AA1809" s="81"/>
      <c r="AB1809" s="81"/>
      <c r="AC1809" s="81"/>
      <c r="AD1809" s="81"/>
      <c r="AE1809" s="81"/>
      <c r="AF1809" s="81"/>
      <c r="AG1809" s="81"/>
      <c r="AH1809" s="81"/>
      <c r="AI1809" s="81"/>
      <c r="AJ1809" s="81"/>
      <c r="AK1809" s="81"/>
      <c r="AL1809" s="81"/>
      <c r="AM1809" s="81"/>
      <c r="AN1809" s="81"/>
      <c r="AO1809" s="105" t="s">
        <v>1471</v>
      </c>
      <c r="AP1809" s="1" t="s">
        <v>3124</v>
      </c>
      <c r="AQ1809" s="1"/>
      <c r="AR1809" s="1"/>
      <c r="AS1809" s="1"/>
      <c r="AT1809" s="1"/>
      <c r="AU1809" s="1"/>
      <c r="AV1809" s="1"/>
      <c r="AW1809" s="1"/>
      <c r="AX1809" s="1"/>
      <c r="AY1809" s="1"/>
      <c r="AZ1809" s="1"/>
      <c r="BA1809" s="1"/>
      <c r="BB1809" s="1"/>
      <c r="BC1809" s="1"/>
      <c r="BD1809" s="1"/>
      <c r="BE1809" s="1"/>
      <c r="BF1809" s="1" t="s">
        <v>14668</v>
      </c>
      <c r="BG1809" s="1" t="s">
        <v>183</v>
      </c>
      <c r="BH1809" s="1"/>
      <c r="BI1809" s="1"/>
    </row>
    <row r="1810" customFormat="false" ht="12.75" hidden="false" customHeight="false" outlineLevel="0" collapsed="false">
      <c r="A1810" s="103" t="s">
        <v>7434</v>
      </c>
      <c r="B1810" s="104" t="s">
        <v>7435</v>
      </c>
      <c r="C1810" s="99" t="s">
        <v>177</v>
      </c>
      <c r="D1810" s="99" t="s">
        <v>1471</v>
      </c>
      <c r="E1810" s="99" t="s">
        <v>16255</v>
      </c>
      <c r="F1810" s="99" t="s">
        <v>7437</v>
      </c>
      <c r="G1810" s="99" t="n">
        <v>55</v>
      </c>
      <c r="H1810" s="99" t="n">
        <v>1</v>
      </c>
      <c r="I1810" s="99" t="s">
        <v>188</v>
      </c>
      <c r="K1810" s="1" t="n">
        <f aca="false">IFERROR(VLOOKUP(A1810,'[2]Pivot HorizontalMRP'!$A$4:$B$2689,2,0),0)</f>
        <v>0</v>
      </c>
      <c r="L1810" s="1" t="n">
        <f aca="false">IFERROR(VLOOKUP(A1810,'[2]Pivot HorizontalMRP'!$A$4:$C$2689,3,0),0)</f>
        <v>70</v>
      </c>
      <c r="M1810" s="1" t="n">
        <f aca="false">IFERROR(VLOOKUP(A1810,'[2]Pivot HorizontalMRP'!$A$4:$D$2689,0.4,0),0)</f>
        <v>0</v>
      </c>
      <c r="N1810" s="1" t="n">
        <f aca="false">IFERROR(VLOOKUP(A1810,'[2]Pivot HorizontalMRP'!$A$4:$E$2689,5,0),0)</f>
        <v>0</v>
      </c>
      <c r="O1810" s="1" t="n">
        <f aca="false">K1810+L1810</f>
        <v>70</v>
      </c>
      <c r="P1810" s="1" t="n">
        <f aca="false">K1810+L1810+M1810+N1810</f>
        <v>70</v>
      </c>
      <c r="Q1810" s="1" t="n">
        <f aca="false">IFERROR(VLOOKUP(A1810,'[2]Pivot HorizontalMRP'!$A$4:$F$2689,6,0),0)</f>
        <v>0</v>
      </c>
      <c r="R1810" s="1" t="n">
        <f aca="false">IFERROR(VLOOKUP(A1810,'[2]Pivot HorizontalMRP'!$A$4:$G$2689,7,0),0)</f>
        <v>0</v>
      </c>
      <c r="S1810" s="1" t="n">
        <f aca="false">IFERROR(VLOOKUP(A1810,'[2]Pivot HorizontalMRP'!$A$4:$H$2689,8,0),0)</f>
        <v>0</v>
      </c>
      <c r="T1810" s="1" t="n">
        <f aca="false">IFERROR(VLOOKUP(A1810,'[2]Pivot HorizontalMRP'!$A$4:$I$2689,9,0),0)</f>
        <v>0</v>
      </c>
      <c r="U1810" s="1" t="n">
        <f aca="false">IF(I1810="delivery",O1810-SUM(Q1810+R1810),IF(I1810="PO",P1810-SUM(Q1810:R1810)))</f>
        <v>70</v>
      </c>
      <c r="V1810" s="99" t="n">
        <v>0.065</v>
      </c>
      <c r="X1810" s="81" t="n">
        <f aca="false">W1810-V1810</f>
        <v>-0.065</v>
      </c>
      <c r="AA1810" s="81"/>
      <c r="AO1810" s="81" t="str">
        <f aca="false">D1810</f>
        <v>Sanmina</v>
      </c>
      <c r="AP1810" s="99" t="s">
        <v>3124</v>
      </c>
      <c r="BF1810" s="99" t="s">
        <v>14668</v>
      </c>
      <c r="BG1810" s="1" t="s">
        <v>183</v>
      </c>
    </row>
    <row r="1811" customFormat="false" ht="12.75" hidden="false" customHeight="false" outlineLevel="0" collapsed="false">
      <c r="A1811" s="1" t="s">
        <v>7442</v>
      </c>
      <c r="B1811" s="1" t="s">
        <v>7443</v>
      </c>
      <c r="C1811" s="1" t="s">
        <v>177</v>
      </c>
      <c r="D1811" s="1" t="s">
        <v>1471</v>
      </c>
      <c r="E1811" s="1" t="s">
        <v>16256</v>
      </c>
      <c r="F1811" s="1" t="s">
        <v>7445</v>
      </c>
      <c r="G1811" s="1" t="n">
        <v>61</v>
      </c>
      <c r="H1811" s="1" t="n">
        <v>2000</v>
      </c>
      <c r="I1811" s="101" t="s">
        <v>180</v>
      </c>
      <c r="J1811" s="1"/>
      <c r="K1811" s="1" t="n">
        <f aca="false">IFERROR(VLOOKUP(A1811,'[2]Pivot HorizontalMRP'!$A$4:$B$2689,2,0),0)</f>
        <v>0</v>
      </c>
      <c r="L1811" s="1" t="n">
        <f aca="false">IFERROR(VLOOKUP(A1811,'[2]Pivot HorizontalMRP'!$A$4:$C$2689,3,0),0)</f>
        <v>5653</v>
      </c>
      <c r="M1811" s="1" t="n">
        <f aca="false">IFERROR(VLOOKUP(A1811,'[2]Pivot HorizontalMRP'!$A$4:$D$2689,0.4,0),0)</f>
        <v>0</v>
      </c>
      <c r="N1811" s="1" t="n">
        <f aca="false">IFERROR(VLOOKUP(A1811,'[2]Pivot HorizontalMRP'!$A$4:$E$2689,5,0),0)</f>
        <v>28000</v>
      </c>
      <c r="O1811" s="1" t="n">
        <f aca="false">K1811+L1811</f>
        <v>5653</v>
      </c>
      <c r="P1811" s="1" t="n">
        <f aca="false">K1811+L1811+M1811+N1811</f>
        <v>33653</v>
      </c>
      <c r="Q1811" s="1" t="n">
        <f aca="false">IFERROR(VLOOKUP(A1811,'[2]Pivot HorizontalMRP'!$A$4:$F$2689,6,0),0)</f>
        <v>19703</v>
      </c>
      <c r="R1811" s="1" t="n">
        <f aca="false">IFERROR(VLOOKUP(A1811,'[2]Pivot HorizontalMRP'!$A$4:$G$2689,7,0),0)</f>
        <v>17626</v>
      </c>
      <c r="S1811" s="1" t="n">
        <f aca="false">IFERROR(VLOOKUP(A1811,'[2]Pivot HorizontalMRP'!$A$4:$H$2689,8,0),0)</f>
        <v>15529</v>
      </c>
      <c r="T1811" s="1" t="n">
        <f aca="false">IFERROR(VLOOKUP(A1811,'[2]Pivot HorizontalMRP'!$A$4:$I$2689,9,0),0)</f>
        <v>8765</v>
      </c>
      <c r="U1811" s="1" t="n">
        <f aca="false">IF(I1811="delivery",O1811-SUM(Q1811+R1811),IF(I1811="PO",P1811-SUM(Q1811:R1811)))</f>
        <v>-31676</v>
      </c>
      <c r="V1811" s="81" t="n">
        <v>0.0315</v>
      </c>
      <c r="W1811" s="81"/>
      <c r="X1811" s="81" t="n">
        <f aca="false">W1811-V1811</f>
        <v>-0.0315</v>
      </c>
      <c r="Y1811" s="81"/>
      <c r="Z1811" s="81"/>
      <c r="AA1811" s="81" t="n">
        <v>0.0315</v>
      </c>
      <c r="AB1811" s="81"/>
      <c r="AC1811" s="81"/>
      <c r="AD1811" s="81"/>
      <c r="AE1811" s="81"/>
      <c r="AF1811" s="81"/>
      <c r="AG1811" s="81"/>
      <c r="AH1811" s="81"/>
      <c r="AI1811" s="81"/>
      <c r="AJ1811" s="81"/>
      <c r="AK1811" s="81"/>
      <c r="AL1811" s="81"/>
      <c r="AM1811" s="81"/>
      <c r="AN1811" s="81"/>
      <c r="AO1811" s="81" t="str">
        <f aca="false">D1811</f>
        <v>Sanmina</v>
      </c>
      <c r="AP1811" s="1" t="s">
        <v>3124</v>
      </c>
      <c r="AQ1811" s="1"/>
      <c r="AR1811" s="1"/>
      <c r="AS1811" s="1"/>
      <c r="AT1811" s="1"/>
      <c r="AU1811" s="1"/>
      <c r="AV1811" s="1"/>
      <c r="AW1811" s="1"/>
      <c r="AX1811" s="1"/>
      <c r="AY1811" s="1"/>
      <c r="AZ1811" s="1"/>
      <c r="BA1811" s="1"/>
      <c r="BB1811" s="1"/>
      <c r="BC1811" s="1"/>
      <c r="BD1811" s="1"/>
      <c r="BE1811" s="1"/>
      <c r="BF1811" s="1" t="s">
        <v>14668</v>
      </c>
      <c r="BG1811" s="1" t="s">
        <v>183</v>
      </c>
      <c r="BH1811" s="1"/>
      <c r="BI1811" s="1"/>
    </row>
    <row r="1812" customFormat="false" ht="12.75" hidden="false" customHeight="false" outlineLevel="0" collapsed="false">
      <c r="A1812" s="1" t="s">
        <v>7446</v>
      </c>
      <c r="B1812" s="1" t="s">
        <v>7447</v>
      </c>
      <c r="C1812" s="1" t="s">
        <v>177</v>
      </c>
      <c r="D1812" s="1" t="s">
        <v>1471</v>
      </c>
      <c r="E1812" s="1" t="s">
        <v>16257</v>
      </c>
      <c r="F1812" s="1" t="s">
        <v>7449</v>
      </c>
      <c r="G1812" s="1" t="n">
        <v>61</v>
      </c>
      <c r="H1812" s="1" t="n">
        <v>4000</v>
      </c>
      <c r="I1812" s="101" t="s">
        <v>180</v>
      </c>
      <c r="J1812" s="1"/>
      <c r="K1812" s="1" t="n">
        <f aca="false">IFERROR(VLOOKUP(A1812,'[2]Pivot HorizontalMRP'!$A$4:$B$2689,2,0),0)</f>
        <v>0</v>
      </c>
      <c r="L1812" s="1" t="n">
        <f aca="false">IFERROR(VLOOKUP(A1812,'[2]Pivot HorizontalMRP'!$A$4:$C$2689,3,0),0)</f>
        <v>14191</v>
      </c>
      <c r="M1812" s="1" t="n">
        <f aca="false">IFERROR(VLOOKUP(A1812,'[2]Pivot HorizontalMRP'!$A$4:$D$2689,0.4,0),0)</f>
        <v>0</v>
      </c>
      <c r="N1812" s="1" t="n">
        <f aca="false">IFERROR(VLOOKUP(A1812,'[2]Pivot HorizontalMRP'!$A$4:$E$2689,5,0),0)</f>
        <v>8000</v>
      </c>
      <c r="O1812" s="1" t="n">
        <f aca="false">K1812+L1812</f>
        <v>14191</v>
      </c>
      <c r="P1812" s="1" t="n">
        <f aca="false">K1812+L1812+M1812+N1812</f>
        <v>22191</v>
      </c>
      <c r="Q1812" s="1" t="n">
        <f aca="false">IFERROR(VLOOKUP(A1812,'[2]Pivot HorizontalMRP'!$A$4:$F$2689,6,0),0)</f>
        <v>11743</v>
      </c>
      <c r="R1812" s="1" t="n">
        <f aca="false">IFERROR(VLOOKUP(A1812,'[2]Pivot HorizontalMRP'!$A$4:$G$2689,7,0),0)</f>
        <v>6358</v>
      </c>
      <c r="S1812" s="1" t="n">
        <f aca="false">IFERROR(VLOOKUP(A1812,'[2]Pivot HorizontalMRP'!$A$4:$H$2689,8,0),0)</f>
        <v>6518</v>
      </c>
      <c r="T1812" s="1" t="n">
        <f aca="false">IFERROR(VLOOKUP(A1812,'[2]Pivot HorizontalMRP'!$A$4:$I$2689,9,0),0)</f>
        <v>3643</v>
      </c>
      <c r="U1812" s="1" t="n">
        <f aca="false">IF(I1812="delivery",O1812-SUM(Q1812+R1812),IF(I1812="PO",P1812-SUM(Q1812:R1812)))</f>
        <v>-3910</v>
      </c>
      <c r="V1812" s="81" t="n">
        <v>0.00292</v>
      </c>
      <c r="W1812" s="81"/>
      <c r="X1812" s="81" t="n">
        <f aca="false">W1812-V1812</f>
        <v>-0.00292</v>
      </c>
      <c r="Y1812" s="81"/>
      <c r="Z1812" s="81"/>
      <c r="AA1812" s="81" t="n">
        <v>0.01055</v>
      </c>
      <c r="AB1812" s="81"/>
      <c r="AC1812" s="81"/>
      <c r="AD1812" s="81"/>
      <c r="AE1812" s="81"/>
      <c r="AF1812" s="81"/>
      <c r="AG1812" s="81"/>
      <c r="AH1812" s="81"/>
      <c r="AI1812" s="81"/>
      <c r="AJ1812" s="81"/>
      <c r="AK1812" s="81"/>
      <c r="AL1812" s="81"/>
      <c r="AM1812" s="81"/>
      <c r="AN1812" s="81"/>
      <c r="AO1812" s="81" t="str">
        <f aca="false">D1812</f>
        <v>Sanmina</v>
      </c>
      <c r="AP1812" s="1" t="s">
        <v>3124</v>
      </c>
      <c r="AQ1812" s="1"/>
      <c r="AR1812" s="1"/>
      <c r="AS1812" s="1"/>
      <c r="AT1812" s="1"/>
      <c r="AU1812" s="1"/>
      <c r="AV1812" s="1"/>
      <c r="AW1812" s="1"/>
      <c r="AX1812" s="1"/>
      <c r="AY1812" s="1"/>
      <c r="AZ1812" s="1"/>
      <c r="BA1812" s="1"/>
      <c r="BB1812" s="1"/>
      <c r="BC1812" s="1"/>
      <c r="BD1812" s="1"/>
      <c r="BE1812" s="1"/>
      <c r="BF1812" s="1" t="s">
        <v>14668</v>
      </c>
      <c r="BG1812" s="1" t="s">
        <v>183</v>
      </c>
      <c r="BH1812" s="1"/>
      <c r="BI1812" s="1"/>
    </row>
    <row r="1813" customFormat="false" ht="12.75" hidden="false" customHeight="false" outlineLevel="0" collapsed="false">
      <c r="A1813" s="1" t="s">
        <v>7450</v>
      </c>
      <c r="B1813" s="1" t="s">
        <v>7451</v>
      </c>
      <c r="C1813" s="1" t="s">
        <v>177</v>
      </c>
      <c r="D1813" s="1" t="s">
        <v>1471</v>
      </c>
      <c r="E1813" s="1" t="s">
        <v>16258</v>
      </c>
      <c r="F1813" s="1" t="s">
        <v>7453</v>
      </c>
      <c r="G1813" s="1" t="n">
        <v>101</v>
      </c>
      <c r="H1813" s="1" t="n">
        <v>8000</v>
      </c>
      <c r="I1813" s="101" t="s">
        <v>180</v>
      </c>
      <c r="J1813" s="1"/>
      <c r="K1813" s="1" t="n">
        <f aca="false">IFERROR(VLOOKUP(A1813,'[2]Pivot HorizontalMRP'!$A$4:$B$2689,2,0),0)</f>
        <v>0</v>
      </c>
      <c r="L1813" s="1" t="n">
        <f aca="false">IFERROR(VLOOKUP(A1813,'[2]Pivot HorizontalMRP'!$A$4:$C$2689,3,0),0)</f>
        <v>86406</v>
      </c>
      <c r="M1813" s="1" t="n">
        <f aca="false">IFERROR(VLOOKUP(A1813,'[2]Pivot HorizontalMRP'!$A$4:$D$2689,0.4,0),0)</f>
        <v>0</v>
      </c>
      <c r="N1813" s="1" t="n">
        <f aca="false">IFERROR(VLOOKUP(A1813,'[2]Pivot HorizontalMRP'!$A$4:$E$2689,5,0),0)</f>
        <v>48000</v>
      </c>
      <c r="O1813" s="1" t="n">
        <f aca="false">K1813+L1813</f>
        <v>86406</v>
      </c>
      <c r="P1813" s="1" t="n">
        <f aca="false">K1813+L1813+M1813+N1813</f>
        <v>134406</v>
      </c>
      <c r="Q1813" s="1" t="n">
        <f aca="false">IFERROR(VLOOKUP(A1813,'[2]Pivot HorizontalMRP'!$A$4:$F$2689,6,0),0)</f>
        <v>66764</v>
      </c>
      <c r="R1813" s="1" t="n">
        <f aca="false">IFERROR(VLOOKUP(A1813,'[2]Pivot HorizontalMRP'!$A$4:$G$2689,7,0),0)</f>
        <v>44830</v>
      </c>
      <c r="S1813" s="1" t="n">
        <f aca="false">IFERROR(VLOOKUP(A1813,'[2]Pivot HorizontalMRP'!$A$4:$H$2689,8,0),0)</f>
        <v>36184</v>
      </c>
      <c r="T1813" s="1" t="n">
        <f aca="false">IFERROR(VLOOKUP(A1813,'[2]Pivot HorizontalMRP'!$A$4:$I$2689,9,0),0)</f>
        <v>19099</v>
      </c>
      <c r="U1813" s="1" t="n">
        <f aca="false">IF(I1813="delivery",O1813-SUM(Q1813+R1813),IF(I1813="PO",P1813-SUM(Q1813:R1813)))</f>
        <v>-25188</v>
      </c>
      <c r="V1813" s="81" t="n">
        <v>0.0035</v>
      </c>
      <c r="W1813" s="81"/>
      <c r="X1813" s="81" t="n">
        <f aca="false">W1813-V1813</f>
        <v>-0.0035</v>
      </c>
      <c r="Y1813" s="81"/>
      <c r="Z1813" s="81"/>
      <c r="AA1813" s="81" t="n">
        <v>0.00467</v>
      </c>
      <c r="AB1813" s="81"/>
      <c r="AC1813" s="81"/>
      <c r="AD1813" s="81"/>
      <c r="AE1813" s="81"/>
      <c r="AF1813" s="81"/>
      <c r="AG1813" s="81"/>
      <c r="AH1813" s="81"/>
      <c r="AI1813" s="81"/>
      <c r="AJ1813" s="81"/>
      <c r="AK1813" s="81"/>
      <c r="AL1813" s="81"/>
      <c r="AM1813" s="81"/>
      <c r="AN1813" s="81"/>
      <c r="AO1813" s="81" t="str">
        <f aca="false">D1813</f>
        <v>Sanmina</v>
      </c>
      <c r="AP1813" s="1" t="s">
        <v>3124</v>
      </c>
      <c r="AQ1813" s="1"/>
      <c r="AR1813" s="1"/>
      <c r="AS1813" s="1"/>
      <c r="AT1813" s="1"/>
      <c r="AU1813" s="1"/>
      <c r="AV1813" s="1"/>
      <c r="AW1813" s="1"/>
      <c r="AX1813" s="1"/>
      <c r="AY1813" s="1"/>
      <c r="AZ1813" s="1"/>
      <c r="BA1813" s="1"/>
      <c r="BB1813" s="1"/>
      <c r="BC1813" s="1"/>
      <c r="BD1813" s="1"/>
      <c r="BE1813" s="1"/>
      <c r="BF1813" s="1" t="s">
        <v>14668</v>
      </c>
      <c r="BG1813" s="1" t="s">
        <v>183</v>
      </c>
      <c r="BH1813" s="1"/>
      <c r="BI1813" s="1"/>
    </row>
    <row r="1814" customFormat="false" ht="12.75" hidden="false" customHeight="false" outlineLevel="0" collapsed="false">
      <c r="A1814" s="1" t="s">
        <v>7454</v>
      </c>
      <c r="B1814" s="1" t="s">
        <v>7455</v>
      </c>
      <c r="C1814" s="1" t="s">
        <v>177</v>
      </c>
      <c r="D1814" s="1" t="s">
        <v>1471</v>
      </c>
      <c r="E1814" s="1" t="s">
        <v>7456</v>
      </c>
      <c r="F1814" s="1" t="s">
        <v>7457</v>
      </c>
      <c r="G1814" s="1" t="n">
        <v>53</v>
      </c>
      <c r="H1814" s="1" t="n">
        <v>4000</v>
      </c>
      <c r="I1814" s="101" t="s">
        <v>180</v>
      </c>
      <c r="J1814" s="1"/>
      <c r="K1814" s="1" t="n">
        <f aca="false">IFERROR(VLOOKUP(A1814,'[2]Pivot HorizontalMRP'!$A$4:$B$2689,2,0),0)</f>
        <v>0</v>
      </c>
      <c r="L1814" s="1" t="n">
        <f aca="false">IFERROR(VLOOKUP(A1814,'[2]Pivot HorizontalMRP'!$A$4:$C$2689,3,0),0)</f>
        <v>42787</v>
      </c>
      <c r="M1814" s="1" t="n">
        <f aca="false">IFERROR(VLOOKUP(A1814,'[2]Pivot HorizontalMRP'!$A$4:$D$2689,0.4,0),0)</f>
        <v>0</v>
      </c>
      <c r="N1814" s="1" t="n">
        <f aca="false">IFERROR(VLOOKUP(A1814,'[2]Pivot HorizontalMRP'!$A$4:$E$2689,5,0),0)</f>
        <v>0</v>
      </c>
      <c r="O1814" s="1" t="n">
        <f aca="false">K1814+L1814</f>
        <v>42787</v>
      </c>
      <c r="P1814" s="1" t="n">
        <f aca="false">K1814+L1814+M1814+N1814</f>
        <v>42787</v>
      </c>
      <c r="Q1814" s="1" t="n">
        <f aca="false">IFERROR(VLOOKUP(A1814,'[2]Pivot HorizontalMRP'!$A$4:$F$2689,6,0),0)</f>
        <v>22829</v>
      </c>
      <c r="R1814" s="1" t="n">
        <f aca="false">IFERROR(VLOOKUP(A1814,'[2]Pivot HorizontalMRP'!$A$4:$G$2689,7,0),0)</f>
        <v>15484</v>
      </c>
      <c r="S1814" s="1" t="n">
        <f aca="false">IFERROR(VLOOKUP(A1814,'[2]Pivot HorizontalMRP'!$A$4:$H$2689,8,0),0)</f>
        <v>12726</v>
      </c>
      <c r="T1814" s="1" t="n">
        <f aca="false">IFERROR(VLOOKUP(A1814,'[2]Pivot HorizontalMRP'!$A$4:$I$2689,9,0),0)</f>
        <v>6407</v>
      </c>
      <c r="U1814" s="1" t="n">
        <f aca="false">IF(I1814="delivery",O1814-SUM(Q1814+R1814),IF(I1814="PO",P1814-SUM(Q1814:R1814)))</f>
        <v>4474</v>
      </c>
      <c r="V1814" s="81" t="n">
        <v>0.0312</v>
      </c>
      <c r="W1814" s="81"/>
      <c r="X1814" s="81" t="n">
        <f aca="false">W1814-V1814</f>
        <v>-0.0312</v>
      </c>
      <c r="Y1814" s="81"/>
      <c r="Z1814" s="81"/>
      <c r="AA1814" s="81" t="n">
        <v>0.0312</v>
      </c>
      <c r="AB1814" s="81"/>
      <c r="AC1814" s="81"/>
      <c r="AD1814" s="81"/>
      <c r="AE1814" s="81"/>
      <c r="AF1814" s="81"/>
      <c r="AG1814" s="81"/>
      <c r="AH1814" s="81"/>
      <c r="AI1814" s="81"/>
      <c r="AJ1814" s="81"/>
      <c r="AK1814" s="81"/>
      <c r="AL1814" s="81"/>
      <c r="AM1814" s="81"/>
      <c r="AN1814" s="81"/>
      <c r="AO1814" s="81" t="str">
        <f aca="false">D1814</f>
        <v>Sanmina</v>
      </c>
      <c r="AP1814" s="1" t="s">
        <v>3124</v>
      </c>
      <c r="AQ1814" s="1"/>
      <c r="AR1814" s="1"/>
      <c r="AS1814" s="1"/>
      <c r="AT1814" s="1"/>
      <c r="AU1814" s="1"/>
      <c r="AV1814" s="1"/>
      <c r="AW1814" s="1"/>
      <c r="AX1814" s="1"/>
      <c r="AY1814" s="1"/>
      <c r="AZ1814" s="1"/>
      <c r="BA1814" s="1"/>
      <c r="BB1814" s="1"/>
      <c r="BC1814" s="1"/>
      <c r="BD1814" s="1"/>
      <c r="BE1814" s="1"/>
      <c r="BF1814" s="1" t="s">
        <v>14668</v>
      </c>
      <c r="BG1814" s="1" t="s">
        <v>183</v>
      </c>
      <c r="BH1814" s="1"/>
      <c r="BI1814" s="1"/>
    </row>
    <row r="1815" customFormat="false" ht="12.75" hidden="false" customHeight="false" outlineLevel="0" collapsed="false">
      <c r="A1815" s="1" t="s">
        <v>7458</v>
      </c>
      <c r="B1815" s="1" t="s">
        <v>7459</v>
      </c>
      <c r="C1815" s="1" t="s">
        <v>177</v>
      </c>
      <c r="D1815" s="1" t="s">
        <v>1471</v>
      </c>
      <c r="E1815" s="1" t="s">
        <v>16259</v>
      </c>
      <c r="F1815" s="1" t="s">
        <v>7461</v>
      </c>
      <c r="G1815" s="1" t="n">
        <v>56</v>
      </c>
      <c r="H1815" s="1" t="n">
        <v>4000</v>
      </c>
      <c r="I1815" s="101" t="s">
        <v>180</v>
      </c>
      <c r="J1815" s="1"/>
      <c r="K1815" s="1" t="n">
        <f aca="false">IFERROR(VLOOKUP(A1815,'[2]Pivot HorizontalMRP'!$A$4:$B$2689,2,0),0)</f>
        <v>0</v>
      </c>
      <c r="L1815" s="1" t="n">
        <f aca="false">IFERROR(VLOOKUP(A1815,'[2]Pivot HorizontalMRP'!$A$4:$C$2689,3,0),0)</f>
        <v>13648</v>
      </c>
      <c r="M1815" s="1" t="n">
        <f aca="false">IFERROR(VLOOKUP(A1815,'[2]Pivot HorizontalMRP'!$A$4:$D$2689,0.4,0),0)</f>
        <v>0</v>
      </c>
      <c r="N1815" s="1" t="n">
        <f aca="false">IFERROR(VLOOKUP(A1815,'[2]Pivot HorizontalMRP'!$A$4:$E$2689,5,0),0)</f>
        <v>0</v>
      </c>
      <c r="O1815" s="1" t="n">
        <f aca="false">K1815+L1815</f>
        <v>13648</v>
      </c>
      <c r="P1815" s="1" t="n">
        <f aca="false">K1815+L1815+M1815+N1815</f>
        <v>13648</v>
      </c>
      <c r="Q1815" s="1" t="n">
        <f aca="false">IFERROR(VLOOKUP(A1815,'[2]Pivot HorizontalMRP'!$A$4:$F$2689,6,0),0)</f>
        <v>4156</v>
      </c>
      <c r="R1815" s="1" t="n">
        <f aca="false">IFERROR(VLOOKUP(A1815,'[2]Pivot HorizontalMRP'!$A$4:$G$2689,7,0),0)</f>
        <v>2206</v>
      </c>
      <c r="S1815" s="1" t="n">
        <f aca="false">IFERROR(VLOOKUP(A1815,'[2]Pivot HorizontalMRP'!$A$4:$H$2689,8,0),0)</f>
        <v>2346</v>
      </c>
      <c r="T1815" s="1" t="n">
        <f aca="false">IFERROR(VLOOKUP(A1815,'[2]Pivot HorizontalMRP'!$A$4:$I$2689,9,0),0)</f>
        <v>1503</v>
      </c>
      <c r="U1815" s="1" t="n">
        <f aca="false">IF(I1815="delivery",O1815-SUM(Q1815+R1815),IF(I1815="PO",P1815-SUM(Q1815:R1815)))</f>
        <v>7286</v>
      </c>
      <c r="V1815" s="81" t="n">
        <v>0.0157</v>
      </c>
      <c r="W1815" s="81"/>
      <c r="X1815" s="81" t="n">
        <f aca="false">W1815-V1815</f>
        <v>-0.0157</v>
      </c>
      <c r="Y1815" s="81"/>
      <c r="Z1815" s="81"/>
      <c r="AA1815" s="81" t="n">
        <v>0.02778</v>
      </c>
      <c r="AB1815" s="81"/>
      <c r="AC1815" s="81"/>
      <c r="AD1815" s="81"/>
      <c r="AE1815" s="81"/>
      <c r="AF1815" s="81"/>
      <c r="AG1815" s="81"/>
      <c r="AH1815" s="81"/>
      <c r="AI1815" s="81"/>
      <c r="AJ1815" s="81"/>
      <c r="AK1815" s="81"/>
      <c r="AL1815" s="81"/>
      <c r="AM1815" s="81"/>
      <c r="AN1815" s="81"/>
      <c r="AO1815" s="81" t="str">
        <f aca="false">D1815</f>
        <v>Sanmina</v>
      </c>
      <c r="AP1815" s="1" t="s">
        <v>3124</v>
      </c>
      <c r="AQ1815" s="1"/>
      <c r="AR1815" s="1"/>
      <c r="AS1815" s="1"/>
      <c r="AT1815" s="1"/>
      <c r="AU1815" s="1"/>
      <c r="AV1815" s="1"/>
      <c r="AW1815" s="1"/>
      <c r="AX1815" s="1"/>
      <c r="AY1815" s="1"/>
      <c r="AZ1815" s="1"/>
      <c r="BA1815" s="1"/>
      <c r="BB1815" s="1"/>
      <c r="BC1815" s="1"/>
      <c r="BD1815" s="1"/>
      <c r="BE1815" s="1"/>
      <c r="BF1815" s="1" t="s">
        <v>14668</v>
      </c>
      <c r="BG1815" s="1" t="s">
        <v>183</v>
      </c>
      <c r="BH1815" s="1"/>
      <c r="BI1815" s="1"/>
    </row>
    <row r="1816" customFormat="false" ht="12.75" hidden="false" customHeight="false" outlineLevel="0" collapsed="false">
      <c r="A1816" s="1" t="s">
        <v>7462</v>
      </c>
      <c r="B1816" s="1" t="s">
        <v>7463</v>
      </c>
      <c r="C1816" s="1" t="s">
        <v>177</v>
      </c>
      <c r="D1816" s="1" t="s">
        <v>1471</v>
      </c>
      <c r="E1816" s="1" t="s">
        <v>7464</v>
      </c>
      <c r="F1816" s="1" t="s">
        <v>7465</v>
      </c>
      <c r="G1816" s="1" t="n">
        <v>53</v>
      </c>
      <c r="H1816" s="1" t="n">
        <v>250</v>
      </c>
      <c r="I1816" s="101" t="s">
        <v>188</v>
      </c>
      <c r="J1816" s="1"/>
      <c r="K1816" s="1" t="n">
        <f aca="false">IFERROR(VLOOKUP(A1816,'[2]Pivot HorizontalMRP'!$A$4:$B$2689,2,0),0)</f>
        <v>0</v>
      </c>
      <c r="L1816" s="1" t="n">
        <f aca="false">IFERROR(VLOOKUP(A1816,'[2]Pivot HorizontalMRP'!$A$4:$C$2689,3,0),0)</f>
        <v>65</v>
      </c>
      <c r="M1816" s="1" t="n">
        <f aca="false">IFERROR(VLOOKUP(A1816,'[2]Pivot HorizontalMRP'!$A$4:$D$2689,0.4,0),0)</f>
        <v>0</v>
      </c>
      <c r="N1816" s="1" t="n">
        <f aca="false">IFERROR(VLOOKUP(A1816,'[2]Pivot HorizontalMRP'!$A$4:$E$2689,5,0),0)</f>
        <v>0</v>
      </c>
      <c r="O1816" s="1" t="n">
        <f aca="false">K1816+L1816</f>
        <v>65</v>
      </c>
      <c r="P1816" s="1" t="n">
        <f aca="false">K1816+L1816+M1816+N1816</f>
        <v>65</v>
      </c>
      <c r="Q1816" s="1" t="n">
        <f aca="false">IFERROR(VLOOKUP(A1816,'[2]Pivot HorizontalMRP'!$A$4:$F$2689,6,0),0)</f>
        <v>0</v>
      </c>
      <c r="R1816" s="1" t="n">
        <f aca="false">IFERROR(VLOOKUP(A1816,'[2]Pivot HorizontalMRP'!$A$4:$G$2689,7,0),0)</f>
        <v>0</v>
      </c>
      <c r="S1816" s="1" t="n">
        <f aca="false">IFERROR(VLOOKUP(A1816,'[2]Pivot HorizontalMRP'!$A$4:$H$2689,8,0),0)</f>
        <v>0</v>
      </c>
      <c r="T1816" s="1" t="n">
        <f aca="false">IFERROR(VLOOKUP(A1816,'[2]Pivot HorizontalMRP'!$A$4:$I$2689,9,0),0)</f>
        <v>0</v>
      </c>
      <c r="U1816" s="1" t="n">
        <f aca="false">IF(I1816="delivery",O1816-SUM(Q1816+R1816),IF(I1816="PO",P1816-SUM(Q1816:R1816)))</f>
        <v>65</v>
      </c>
      <c r="V1816" s="81" t="n">
        <v>1.02588</v>
      </c>
      <c r="W1816" s="81"/>
      <c r="X1816" s="81" t="n">
        <f aca="false">W1816-V1816</f>
        <v>-1.02588</v>
      </c>
      <c r="Y1816" s="81"/>
      <c r="Z1816" s="81"/>
      <c r="AA1816" s="81" t="n">
        <v>0.97</v>
      </c>
      <c r="AB1816" s="81"/>
      <c r="AC1816" s="81"/>
      <c r="AD1816" s="81"/>
      <c r="AE1816" s="81"/>
      <c r="AF1816" s="81"/>
      <c r="AG1816" s="81"/>
      <c r="AH1816" s="81"/>
      <c r="AI1816" s="81"/>
      <c r="AJ1816" s="81"/>
      <c r="AK1816" s="81"/>
      <c r="AL1816" s="81"/>
      <c r="AM1816" s="81"/>
      <c r="AN1816" s="81"/>
      <c r="AO1816" s="81" t="str">
        <f aca="false">D1816</f>
        <v>Sanmina</v>
      </c>
      <c r="AP1816" s="1" t="s">
        <v>3124</v>
      </c>
      <c r="AQ1816" s="1"/>
      <c r="AR1816" s="1"/>
      <c r="AS1816" s="1"/>
      <c r="AT1816" s="1"/>
      <c r="AU1816" s="1"/>
      <c r="AV1816" s="1"/>
      <c r="AW1816" s="1"/>
      <c r="AX1816" s="1"/>
      <c r="AY1816" s="1"/>
      <c r="AZ1816" s="1"/>
      <c r="BA1816" s="1"/>
      <c r="BB1816" s="1"/>
      <c r="BC1816" s="1"/>
      <c r="BD1816" s="1"/>
      <c r="BE1816" s="1"/>
      <c r="BF1816" s="1" t="s">
        <v>14668</v>
      </c>
      <c r="BG1816" s="1" t="s">
        <v>183</v>
      </c>
      <c r="BH1816" s="1"/>
      <c r="BI1816" s="1"/>
    </row>
    <row r="1817" customFormat="false" ht="12.75" hidden="false" customHeight="false" outlineLevel="0" collapsed="false">
      <c r="A1817" s="1" t="s">
        <v>7466</v>
      </c>
      <c r="B1817" s="1" t="s">
        <v>7467</v>
      </c>
      <c r="C1817" s="1" t="s">
        <v>177</v>
      </c>
      <c r="D1817" s="1" t="s">
        <v>1471</v>
      </c>
      <c r="E1817" s="1" t="s">
        <v>16260</v>
      </c>
      <c r="F1817" s="1" t="s">
        <v>7469</v>
      </c>
      <c r="G1817" s="1" t="n">
        <v>48</v>
      </c>
      <c r="H1817" s="1" t="n">
        <v>10000</v>
      </c>
      <c r="I1817" s="101" t="s">
        <v>180</v>
      </c>
      <c r="J1817" s="1"/>
      <c r="K1817" s="1" t="n">
        <f aca="false">IFERROR(VLOOKUP(A1817,'[2]Pivot HorizontalMRP'!$A$4:$B$2689,2,0),0)</f>
        <v>0</v>
      </c>
      <c r="L1817" s="1" t="n">
        <f aca="false">IFERROR(VLOOKUP(A1817,'[2]Pivot HorizontalMRP'!$A$4:$C$2689,3,0),0)</f>
        <v>18554</v>
      </c>
      <c r="M1817" s="1" t="n">
        <f aca="false">IFERROR(VLOOKUP(A1817,'[2]Pivot HorizontalMRP'!$A$4:$D$2689,0.4,0),0)</f>
        <v>0</v>
      </c>
      <c r="N1817" s="1" t="n">
        <f aca="false">IFERROR(VLOOKUP(A1817,'[2]Pivot HorizontalMRP'!$A$4:$E$2689,5,0),0)</f>
        <v>30000</v>
      </c>
      <c r="O1817" s="1" t="n">
        <f aca="false">K1817+L1817</f>
        <v>18554</v>
      </c>
      <c r="P1817" s="1" t="n">
        <f aca="false">K1817+L1817+M1817+N1817</f>
        <v>48554</v>
      </c>
      <c r="Q1817" s="1" t="n">
        <f aca="false">IFERROR(VLOOKUP(A1817,'[2]Pivot HorizontalMRP'!$A$4:$F$2689,6,0),0)</f>
        <v>31082</v>
      </c>
      <c r="R1817" s="1" t="n">
        <f aca="false">IFERROR(VLOOKUP(A1817,'[2]Pivot HorizontalMRP'!$A$4:$G$2689,7,0),0)</f>
        <v>20077</v>
      </c>
      <c r="S1817" s="1" t="n">
        <f aca="false">IFERROR(VLOOKUP(A1817,'[2]Pivot HorizontalMRP'!$A$4:$H$2689,8,0),0)</f>
        <v>21844</v>
      </c>
      <c r="T1817" s="1" t="n">
        <f aca="false">IFERROR(VLOOKUP(A1817,'[2]Pivot HorizontalMRP'!$A$4:$I$2689,9,0),0)</f>
        <v>13476</v>
      </c>
      <c r="U1817" s="1" t="n">
        <f aca="false">IF(I1817="delivery",O1817-SUM(Q1817+R1817),IF(I1817="PO",P1817-SUM(Q1817:R1817)))</f>
        <v>-32605</v>
      </c>
      <c r="V1817" s="81" t="n">
        <v>0.01778</v>
      </c>
      <c r="W1817" s="81"/>
      <c r="X1817" s="81" t="n">
        <f aca="false">W1817-V1817</f>
        <v>-0.01778</v>
      </c>
      <c r="Y1817" s="81"/>
      <c r="Z1817" s="81"/>
      <c r="AA1817" s="81"/>
      <c r="AB1817" s="81"/>
      <c r="AC1817" s="81"/>
      <c r="AD1817" s="81"/>
      <c r="AE1817" s="81"/>
      <c r="AF1817" s="81"/>
      <c r="AG1817" s="81"/>
      <c r="AH1817" s="81"/>
      <c r="AI1817" s="81"/>
      <c r="AJ1817" s="81"/>
      <c r="AK1817" s="81"/>
      <c r="AL1817" s="81"/>
      <c r="AM1817" s="81"/>
      <c r="AN1817" s="81"/>
      <c r="AO1817" s="81" t="str">
        <f aca="false">D1817</f>
        <v>Sanmina</v>
      </c>
      <c r="AP1817" s="1" t="s">
        <v>3124</v>
      </c>
      <c r="AQ1817" s="1"/>
      <c r="AR1817" s="1"/>
      <c r="AS1817" s="1"/>
      <c r="AT1817" s="1"/>
      <c r="AU1817" s="1"/>
      <c r="AV1817" s="1"/>
      <c r="AW1817" s="1"/>
      <c r="AX1817" s="1"/>
      <c r="AY1817" s="1"/>
      <c r="AZ1817" s="1"/>
      <c r="BA1817" s="1"/>
      <c r="BB1817" s="1"/>
      <c r="BC1817" s="1"/>
      <c r="BD1817" s="1"/>
      <c r="BE1817" s="1"/>
      <c r="BF1817" s="1" t="s">
        <v>14668</v>
      </c>
      <c r="BG1817" s="1" t="s">
        <v>183</v>
      </c>
      <c r="BH1817" s="1"/>
      <c r="BI1817" s="1"/>
    </row>
    <row r="1818" customFormat="false" ht="12.75" hidden="false" customHeight="false" outlineLevel="0" collapsed="false">
      <c r="A1818" s="1" t="s">
        <v>7470</v>
      </c>
      <c r="B1818" s="1" t="s">
        <v>7471</v>
      </c>
      <c r="C1818" s="1" t="s">
        <v>177</v>
      </c>
      <c r="D1818" s="1" t="s">
        <v>1471</v>
      </c>
      <c r="E1818" s="1" t="s">
        <v>16261</v>
      </c>
      <c r="F1818" s="1" t="s">
        <v>7473</v>
      </c>
      <c r="G1818" s="1" t="n">
        <v>48</v>
      </c>
      <c r="H1818" s="1" t="n">
        <v>4000</v>
      </c>
      <c r="I1818" s="101" t="s">
        <v>180</v>
      </c>
      <c r="J1818" s="1"/>
      <c r="K1818" s="1" t="n">
        <f aca="false">IFERROR(VLOOKUP(A1818,'[2]Pivot HorizontalMRP'!$A$4:$B$2689,2,0),0)</f>
        <v>0</v>
      </c>
      <c r="L1818" s="1" t="n">
        <f aca="false">IFERROR(VLOOKUP(A1818,'[2]Pivot HorizontalMRP'!$A$4:$C$2689,3,0),0)</f>
        <v>2916</v>
      </c>
      <c r="M1818" s="1" t="n">
        <f aca="false">IFERROR(VLOOKUP(A1818,'[2]Pivot HorizontalMRP'!$A$4:$D$2689,0.4,0),0)</f>
        <v>0</v>
      </c>
      <c r="N1818" s="1" t="n">
        <f aca="false">IFERROR(VLOOKUP(A1818,'[2]Pivot HorizontalMRP'!$A$4:$E$2689,5,0),0)</f>
        <v>8000</v>
      </c>
      <c r="O1818" s="1" t="n">
        <f aca="false">K1818+L1818</f>
        <v>2916</v>
      </c>
      <c r="P1818" s="1" t="n">
        <f aca="false">K1818+L1818+M1818+N1818</f>
        <v>10916</v>
      </c>
      <c r="Q1818" s="1" t="n">
        <f aca="false">IFERROR(VLOOKUP(A1818,'[2]Pivot HorizontalMRP'!$A$4:$F$2689,6,0),0)</f>
        <v>6116</v>
      </c>
      <c r="R1818" s="1" t="n">
        <f aca="false">IFERROR(VLOOKUP(A1818,'[2]Pivot HorizontalMRP'!$A$4:$G$2689,7,0),0)</f>
        <v>4182</v>
      </c>
      <c r="S1818" s="1" t="n">
        <f aca="false">IFERROR(VLOOKUP(A1818,'[2]Pivot HorizontalMRP'!$A$4:$H$2689,8,0),0)</f>
        <v>4138</v>
      </c>
      <c r="T1818" s="1" t="n">
        <f aca="false">IFERROR(VLOOKUP(A1818,'[2]Pivot HorizontalMRP'!$A$4:$I$2689,9,0),0)</f>
        <v>1760</v>
      </c>
      <c r="U1818" s="1" t="n">
        <f aca="false">IF(I1818="delivery",O1818-SUM(Q1818+R1818),IF(I1818="PO",P1818-SUM(Q1818:R1818)))</f>
        <v>-7382</v>
      </c>
      <c r="V1818" s="81" t="n">
        <v>0.0113</v>
      </c>
      <c r="W1818" s="81"/>
      <c r="X1818" s="81" t="n">
        <f aca="false">W1818-V1818</f>
        <v>-0.0113</v>
      </c>
      <c r="Y1818" s="81"/>
      <c r="Z1818" s="81"/>
      <c r="AA1818" s="81"/>
      <c r="AB1818" s="81"/>
      <c r="AC1818" s="81"/>
      <c r="AD1818" s="81"/>
      <c r="AE1818" s="81"/>
      <c r="AF1818" s="81"/>
      <c r="AG1818" s="81"/>
      <c r="AH1818" s="81"/>
      <c r="AI1818" s="81"/>
      <c r="AJ1818" s="81"/>
      <c r="AK1818" s="81"/>
      <c r="AL1818" s="81"/>
      <c r="AM1818" s="81"/>
      <c r="AN1818" s="81"/>
      <c r="AO1818" s="81" t="str">
        <f aca="false">D1818</f>
        <v>Sanmina</v>
      </c>
      <c r="AP1818" s="1" t="s">
        <v>3124</v>
      </c>
      <c r="AQ1818" s="1"/>
      <c r="AR1818" s="1"/>
      <c r="AS1818" s="1"/>
      <c r="AT1818" s="1"/>
      <c r="AU1818" s="1"/>
      <c r="AV1818" s="1"/>
      <c r="AW1818" s="1"/>
      <c r="AX1818" s="1"/>
      <c r="AY1818" s="1"/>
      <c r="AZ1818" s="1"/>
      <c r="BA1818" s="1"/>
      <c r="BB1818" s="1"/>
      <c r="BC1818" s="1"/>
      <c r="BD1818" s="1"/>
      <c r="BE1818" s="1"/>
      <c r="BF1818" s="1" t="s">
        <v>14668</v>
      </c>
      <c r="BG1818" s="1" t="s">
        <v>183</v>
      </c>
      <c r="BH1818" s="1"/>
      <c r="BI1818" s="1"/>
    </row>
    <row r="1819" customFormat="false" ht="12.75" hidden="false" customHeight="false" outlineLevel="0" collapsed="false">
      <c r="A1819" s="1" t="s">
        <v>7474</v>
      </c>
      <c r="B1819" s="1" t="s">
        <v>7475</v>
      </c>
      <c r="C1819" s="1" t="s">
        <v>177</v>
      </c>
      <c r="D1819" s="1" t="s">
        <v>1471</v>
      </c>
      <c r="E1819" s="1" t="s">
        <v>16262</v>
      </c>
      <c r="F1819" s="1" t="s">
        <v>7477</v>
      </c>
      <c r="G1819" s="1" t="n">
        <v>61</v>
      </c>
      <c r="H1819" s="1" t="n">
        <v>4000</v>
      </c>
      <c r="I1819" s="101" t="s">
        <v>180</v>
      </c>
      <c r="J1819" s="1"/>
      <c r="K1819" s="1" t="n">
        <f aca="false">IFERROR(VLOOKUP(A1819,'[2]Pivot HorizontalMRP'!$A$4:$B$2689,2,0),0)</f>
        <v>0</v>
      </c>
      <c r="L1819" s="1" t="n">
        <f aca="false">IFERROR(VLOOKUP(A1819,'[2]Pivot HorizontalMRP'!$A$4:$C$2689,3,0),0)</f>
        <v>51946</v>
      </c>
      <c r="M1819" s="1" t="n">
        <f aca="false">IFERROR(VLOOKUP(A1819,'[2]Pivot HorizontalMRP'!$A$4:$D$2689,0.4,0),0)</f>
        <v>0</v>
      </c>
      <c r="N1819" s="1" t="n">
        <f aca="false">IFERROR(VLOOKUP(A1819,'[2]Pivot HorizontalMRP'!$A$4:$E$2689,5,0),0)</f>
        <v>0</v>
      </c>
      <c r="O1819" s="1" t="n">
        <f aca="false">K1819+L1819</f>
        <v>51946</v>
      </c>
      <c r="P1819" s="1" t="n">
        <f aca="false">K1819+L1819+M1819+N1819</f>
        <v>51946</v>
      </c>
      <c r="Q1819" s="1" t="n">
        <f aca="false">IFERROR(VLOOKUP(A1819,'[2]Pivot HorizontalMRP'!$A$4:$F$2689,6,0),0)</f>
        <v>4469</v>
      </c>
      <c r="R1819" s="1" t="n">
        <f aca="false">IFERROR(VLOOKUP(A1819,'[2]Pivot HorizontalMRP'!$A$4:$G$2689,7,0),0)</f>
        <v>67580</v>
      </c>
      <c r="S1819" s="1" t="n">
        <f aca="false">IFERROR(VLOOKUP(A1819,'[2]Pivot HorizontalMRP'!$A$4:$H$2689,8,0),0)</f>
        <v>42700</v>
      </c>
      <c r="T1819" s="1" t="n">
        <f aca="false">IFERROR(VLOOKUP(A1819,'[2]Pivot HorizontalMRP'!$A$4:$I$2689,9,0),0)</f>
        <v>30084</v>
      </c>
      <c r="U1819" s="1" t="n">
        <f aca="false">IF(I1819="delivery",O1819-SUM(Q1819+R1819),IF(I1819="PO",P1819-SUM(Q1819:R1819)))</f>
        <v>-20103</v>
      </c>
      <c r="V1819" s="81" t="n">
        <v>0.00218</v>
      </c>
      <c r="W1819" s="81"/>
      <c r="X1819" s="81" t="n">
        <f aca="false">W1819-V1819</f>
        <v>-0.00218</v>
      </c>
      <c r="Y1819" s="81"/>
      <c r="Z1819" s="81"/>
      <c r="AA1819" s="81"/>
      <c r="AB1819" s="81"/>
      <c r="AC1819" s="81"/>
      <c r="AD1819" s="81"/>
      <c r="AE1819" s="81"/>
      <c r="AF1819" s="81"/>
      <c r="AG1819" s="81"/>
      <c r="AH1819" s="81"/>
      <c r="AI1819" s="81"/>
      <c r="AJ1819" s="81"/>
      <c r="AK1819" s="81"/>
      <c r="AL1819" s="81"/>
      <c r="AM1819" s="81"/>
      <c r="AN1819" s="81"/>
      <c r="AO1819" s="81" t="str">
        <f aca="false">D1819</f>
        <v>Sanmina</v>
      </c>
      <c r="AP1819" s="1" t="s">
        <v>3124</v>
      </c>
      <c r="AQ1819" s="1"/>
      <c r="AR1819" s="1"/>
      <c r="AS1819" s="1"/>
      <c r="AT1819" s="1"/>
      <c r="AU1819" s="1"/>
      <c r="AV1819" s="1"/>
      <c r="AW1819" s="1"/>
      <c r="AX1819" s="1"/>
      <c r="AY1819" s="1"/>
      <c r="AZ1819" s="1"/>
      <c r="BA1819" s="1"/>
      <c r="BB1819" s="1"/>
      <c r="BC1819" s="1"/>
      <c r="BD1819" s="1"/>
      <c r="BE1819" s="1"/>
      <c r="BF1819" s="1" t="s">
        <v>14668</v>
      </c>
      <c r="BG1819" s="1" t="s">
        <v>183</v>
      </c>
      <c r="BH1819" s="1"/>
      <c r="BI1819" s="1"/>
    </row>
    <row r="1820" customFormat="false" ht="12.75" hidden="false" customHeight="false" outlineLevel="0" collapsed="false">
      <c r="A1820" s="1" t="s">
        <v>7478</v>
      </c>
      <c r="B1820" s="1" t="s">
        <v>7479</v>
      </c>
      <c r="C1820" s="1" t="s">
        <v>177</v>
      </c>
      <c r="D1820" s="1" t="s">
        <v>1471</v>
      </c>
      <c r="E1820" s="1" t="s">
        <v>7480</v>
      </c>
      <c r="F1820" s="1" t="s">
        <v>7481</v>
      </c>
      <c r="G1820" s="1" t="n">
        <v>78</v>
      </c>
      <c r="H1820" s="1" t="n">
        <v>500</v>
      </c>
      <c r="I1820" s="101" t="s">
        <v>180</v>
      </c>
      <c r="J1820" s="1"/>
      <c r="K1820" s="1" t="n">
        <f aca="false">IFERROR(VLOOKUP(A1820,'[2]Pivot HorizontalMRP'!$A$4:$B$2689,2,0),0)</f>
        <v>0</v>
      </c>
      <c r="L1820" s="1" t="n">
        <f aca="false">IFERROR(VLOOKUP(A1820,'[2]Pivot HorizontalMRP'!$A$4:$C$2689,3,0),0)</f>
        <v>7082</v>
      </c>
      <c r="M1820" s="1" t="n">
        <f aca="false">IFERROR(VLOOKUP(A1820,'[2]Pivot HorizontalMRP'!$A$4:$D$2689,0.4,0),0)</f>
        <v>0</v>
      </c>
      <c r="N1820" s="1" t="n">
        <f aca="false">IFERROR(VLOOKUP(A1820,'[2]Pivot HorizontalMRP'!$A$4:$E$2689,5,0),0)</f>
        <v>0</v>
      </c>
      <c r="O1820" s="1" t="n">
        <f aca="false">K1820+L1820</f>
        <v>7082</v>
      </c>
      <c r="P1820" s="1" t="n">
        <f aca="false">K1820+L1820+M1820+N1820</f>
        <v>7082</v>
      </c>
      <c r="Q1820" s="1" t="n">
        <f aca="false">IFERROR(VLOOKUP(A1820,'[2]Pivot HorizontalMRP'!$A$4:$F$2689,6,0),0)</f>
        <v>235</v>
      </c>
      <c r="R1820" s="1" t="n">
        <f aca="false">IFERROR(VLOOKUP(A1820,'[2]Pivot HorizontalMRP'!$A$4:$G$2689,7,0),0)</f>
        <v>332</v>
      </c>
      <c r="S1820" s="1" t="n">
        <f aca="false">IFERROR(VLOOKUP(A1820,'[2]Pivot HorizontalMRP'!$A$4:$H$2689,8,0),0)</f>
        <v>362</v>
      </c>
      <c r="T1820" s="1" t="n">
        <f aca="false">IFERROR(VLOOKUP(A1820,'[2]Pivot HorizontalMRP'!$A$4:$I$2689,9,0),0)</f>
        <v>121</v>
      </c>
      <c r="U1820" s="1" t="n">
        <f aca="false">IF(I1820="delivery",O1820-SUM(Q1820+R1820),IF(I1820="PO",P1820-SUM(Q1820:R1820)))</f>
        <v>6515</v>
      </c>
      <c r="V1820" s="81" t="n">
        <v>0.4588</v>
      </c>
      <c r="W1820" s="81"/>
      <c r="X1820" s="81" t="n">
        <f aca="false">W1820-V1820</f>
        <v>-0.4588</v>
      </c>
      <c r="Y1820" s="81"/>
      <c r="Z1820" s="81"/>
      <c r="AA1820" s="81" t="n">
        <v>0.4007</v>
      </c>
      <c r="AB1820" s="81"/>
      <c r="AC1820" s="81"/>
      <c r="AD1820" s="81"/>
      <c r="AE1820" s="81"/>
      <c r="AF1820" s="81"/>
      <c r="AG1820" s="81"/>
      <c r="AH1820" s="81"/>
      <c r="AI1820" s="81"/>
      <c r="AJ1820" s="81"/>
      <c r="AK1820" s="81"/>
      <c r="AL1820" s="81"/>
      <c r="AM1820" s="81"/>
      <c r="AN1820" s="81"/>
      <c r="AO1820" s="81" t="str">
        <f aca="false">D1820</f>
        <v>Sanmina</v>
      </c>
      <c r="AP1820" s="1" t="s">
        <v>3124</v>
      </c>
      <c r="AQ1820" s="1"/>
      <c r="AR1820" s="1"/>
      <c r="AS1820" s="1"/>
      <c r="AT1820" s="1"/>
      <c r="AU1820" s="1"/>
      <c r="AV1820" s="1"/>
      <c r="AW1820" s="1"/>
      <c r="AX1820" s="1"/>
      <c r="AY1820" s="1"/>
      <c r="AZ1820" s="1"/>
      <c r="BA1820" s="1"/>
      <c r="BB1820" s="1"/>
      <c r="BC1820" s="1"/>
      <c r="BD1820" s="1"/>
      <c r="BE1820" s="1"/>
      <c r="BF1820" s="1" t="s">
        <v>14668</v>
      </c>
      <c r="BG1820" s="1" t="s">
        <v>183</v>
      </c>
      <c r="BH1820" s="1"/>
      <c r="BI1820" s="1"/>
    </row>
    <row r="1821" customFormat="false" ht="12.75" hidden="false" customHeight="false" outlineLevel="0" collapsed="false">
      <c r="A1821" s="1" t="s">
        <v>7482</v>
      </c>
      <c r="B1821" s="1" t="s">
        <v>7483</v>
      </c>
      <c r="C1821" s="1" t="s">
        <v>177</v>
      </c>
      <c r="D1821" s="1" t="s">
        <v>1471</v>
      </c>
      <c r="E1821" s="1" t="s">
        <v>16263</v>
      </c>
      <c r="F1821" s="1" t="s">
        <v>7485</v>
      </c>
      <c r="G1821" s="1" t="n">
        <v>53</v>
      </c>
      <c r="H1821" s="1" t="n">
        <v>5000</v>
      </c>
      <c r="I1821" s="101" t="s">
        <v>180</v>
      </c>
      <c r="J1821" s="1"/>
      <c r="K1821" s="1" t="n">
        <f aca="false">IFERROR(VLOOKUP(A1821,'[2]Pivot HorizontalMRP'!$A$4:$B$2689,2,0),0)</f>
        <v>0</v>
      </c>
      <c r="L1821" s="1" t="n">
        <f aca="false">IFERROR(VLOOKUP(A1821,'[2]Pivot HorizontalMRP'!$A$4:$C$2689,3,0),0)</f>
        <v>2233</v>
      </c>
      <c r="M1821" s="1" t="n">
        <f aca="false">IFERROR(VLOOKUP(A1821,'[2]Pivot HorizontalMRP'!$A$4:$D$2689,0.4,0),0)</f>
        <v>0</v>
      </c>
      <c r="N1821" s="1" t="n">
        <f aca="false">IFERROR(VLOOKUP(A1821,'[2]Pivot HorizontalMRP'!$A$4:$E$2689,5,0),0)</f>
        <v>5000</v>
      </c>
      <c r="O1821" s="1" t="n">
        <f aca="false">K1821+L1821</f>
        <v>2233</v>
      </c>
      <c r="P1821" s="1" t="n">
        <f aca="false">K1821+L1821+M1821+N1821</f>
        <v>7233</v>
      </c>
      <c r="Q1821" s="1" t="n">
        <f aca="false">IFERROR(VLOOKUP(A1821,'[2]Pivot HorizontalMRP'!$A$4:$F$2689,6,0),0)</f>
        <v>3924</v>
      </c>
      <c r="R1821" s="1" t="n">
        <f aca="false">IFERROR(VLOOKUP(A1821,'[2]Pivot HorizontalMRP'!$A$4:$G$2689,7,0),0)</f>
        <v>3359</v>
      </c>
      <c r="S1821" s="1" t="n">
        <f aca="false">IFERROR(VLOOKUP(A1821,'[2]Pivot HorizontalMRP'!$A$4:$H$2689,8,0),0)</f>
        <v>2997</v>
      </c>
      <c r="T1821" s="1" t="n">
        <f aca="false">IFERROR(VLOOKUP(A1821,'[2]Pivot HorizontalMRP'!$A$4:$I$2689,9,0),0)</f>
        <v>1341</v>
      </c>
      <c r="U1821" s="1" t="n">
        <f aca="false">IF(I1821="delivery",O1821-SUM(Q1821+R1821),IF(I1821="PO",P1821-SUM(Q1821:R1821)))</f>
        <v>-5050</v>
      </c>
      <c r="V1821" s="81" t="n">
        <v>0.316</v>
      </c>
      <c r="W1821" s="81"/>
      <c r="X1821" s="81" t="n">
        <f aca="false">W1821-V1821</f>
        <v>-0.316</v>
      </c>
      <c r="Y1821" s="81"/>
      <c r="Z1821" s="81"/>
      <c r="AA1821" s="81" t="n">
        <v>0.316</v>
      </c>
      <c r="AB1821" s="81"/>
      <c r="AC1821" s="81"/>
      <c r="AD1821" s="81"/>
      <c r="AE1821" s="81"/>
      <c r="AF1821" s="81"/>
      <c r="AG1821" s="81"/>
      <c r="AH1821" s="81"/>
      <c r="AI1821" s="81"/>
      <c r="AJ1821" s="81"/>
      <c r="AK1821" s="81"/>
      <c r="AL1821" s="81"/>
      <c r="AM1821" s="81"/>
      <c r="AN1821" s="81"/>
      <c r="AO1821" s="81" t="str">
        <f aca="false">D1821</f>
        <v>Sanmina</v>
      </c>
      <c r="AP1821" s="1" t="s">
        <v>3124</v>
      </c>
      <c r="AQ1821" s="1"/>
      <c r="AR1821" s="1"/>
      <c r="AS1821" s="1"/>
      <c r="AT1821" s="1"/>
      <c r="AU1821" s="1"/>
      <c r="AV1821" s="1"/>
      <c r="AW1821" s="1"/>
      <c r="AX1821" s="1"/>
      <c r="AY1821" s="1"/>
      <c r="AZ1821" s="1"/>
      <c r="BA1821" s="1"/>
      <c r="BB1821" s="1"/>
      <c r="BC1821" s="1"/>
      <c r="BD1821" s="1"/>
      <c r="BE1821" s="1"/>
      <c r="BF1821" s="1" t="s">
        <v>14668</v>
      </c>
      <c r="BG1821" s="1" t="s">
        <v>183</v>
      </c>
      <c r="BH1821" s="1"/>
      <c r="BI1821" s="1"/>
    </row>
    <row r="1822" customFormat="false" ht="12.75" hidden="false" customHeight="false" outlineLevel="0" collapsed="false">
      <c r="A1822" s="1" t="s">
        <v>7486</v>
      </c>
      <c r="B1822" s="1" t="s">
        <v>7487</v>
      </c>
      <c r="C1822" s="1" t="s">
        <v>177</v>
      </c>
      <c r="D1822" s="1" t="s">
        <v>1471</v>
      </c>
      <c r="E1822" s="1" t="s">
        <v>16264</v>
      </c>
      <c r="F1822" s="1" t="s">
        <v>7489</v>
      </c>
      <c r="G1822" s="1" t="n">
        <v>371</v>
      </c>
      <c r="H1822" s="1" t="n">
        <v>500</v>
      </c>
      <c r="I1822" s="101" t="s">
        <v>180</v>
      </c>
      <c r="J1822" s="1"/>
      <c r="K1822" s="1" t="n">
        <f aca="false">IFERROR(VLOOKUP(A1822,'[2]Pivot HorizontalMRP'!$A$4:$B$2689,2,0),0)</f>
        <v>0</v>
      </c>
      <c r="L1822" s="1" t="n">
        <f aca="false">IFERROR(VLOOKUP(A1822,'[2]Pivot HorizontalMRP'!$A$4:$C$2689,3,0),0)</f>
        <v>81518</v>
      </c>
      <c r="M1822" s="1" t="n">
        <f aca="false">IFERROR(VLOOKUP(A1822,'[2]Pivot HorizontalMRP'!$A$4:$D$2689,0.4,0),0)</f>
        <v>0</v>
      </c>
      <c r="N1822" s="1" t="n">
        <f aca="false">IFERROR(VLOOKUP(A1822,'[2]Pivot HorizontalMRP'!$A$4:$E$2689,5,0),0)</f>
        <v>0</v>
      </c>
      <c r="O1822" s="1" t="n">
        <f aca="false">K1822+L1822</f>
        <v>81518</v>
      </c>
      <c r="P1822" s="1" t="n">
        <f aca="false">K1822+L1822+M1822+N1822</f>
        <v>81518</v>
      </c>
      <c r="Q1822" s="1" t="n">
        <f aca="false">IFERROR(VLOOKUP(A1822,'[2]Pivot HorizontalMRP'!$A$4:$F$2689,6,0),0)</f>
        <v>41364</v>
      </c>
      <c r="R1822" s="1" t="n">
        <f aca="false">IFERROR(VLOOKUP(A1822,'[2]Pivot HorizontalMRP'!$A$4:$G$2689,7,0),0)</f>
        <v>31447</v>
      </c>
      <c r="S1822" s="1" t="n">
        <f aca="false">IFERROR(VLOOKUP(A1822,'[2]Pivot HorizontalMRP'!$A$4:$H$2689,8,0),0)</f>
        <v>27230</v>
      </c>
      <c r="T1822" s="1" t="n">
        <f aca="false">IFERROR(VLOOKUP(A1822,'[2]Pivot HorizontalMRP'!$A$4:$I$2689,9,0),0)</f>
        <v>17363</v>
      </c>
      <c r="U1822" s="1" t="n">
        <f aca="false">IF(I1822="delivery",O1822-SUM(Q1822+R1822),IF(I1822="PO",P1822-SUM(Q1822:R1822)))</f>
        <v>8707</v>
      </c>
      <c r="V1822" s="81" t="n">
        <v>0.4372</v>
      </c>
      <c r="W1822" s="81"/>
      <c r="X1822" s="81" t="n">
        <f aca="false">W1822-V1822</f>
        <v>-0.4372</v>
      </c>
      <c r="Y1822" s="81"/>
      <c r="Z1822" s="81"/>
      <c r="AA1822" s="81" t="n">
        <v>0.484</v>
      </c>
      <c r="AB1822" s="81"/>
      <c r="AC1822" s="81"/>
      <c r="AD1822" s="81"/>
      <c r="AE1822" s="81"/>
      <c r="AF1822" s="81"/>
      <c r="AG1822" s="81"/>
      <c r="AH1822" s="81"/>
      <c r="AI1822" s="81"/>
      <c r="AJ1822" s="81"/>
      <c r="AK1822" s="81"/>
      <c r="AL1822" s="81"/>
      <c r="AM1822" s="81"/>
      <c r="AN1822" s="81"/>
      <c r="AO1822" s="81" t="str">
        <f aca="false">D1822</f>
        <v>Sanmina</v>
      </c>
      <c r="AP1822" s="1" t="s">
        <v>3124</v>
      </c>
      <c r="AQ1822" s="1"/>
      <c r="AR1822" s="1"/>
      <c r="AS1822" s="1"/>
      <c r="AT1822" s="1"/>
      <c r="AU1822" s="1"/>
      <c r="AV1822" s="1"/>
      <c r="AW1822" s="1"/>
      <c r="AX1822" s="1"/>
      <c r="AY1822" s="1"/>
      <c r="AZ1822" s="1"/>
      <c r="BA1822" s="1"/>
      <c r="BB1822" s="1"/>
      <c r="BC1822" s="1"/>
      <c r="BD1822" s="1"/>
      <c r="BE1822" s="1"/>
      <c r="BF1822" s="1" t="s">
        <v>14668</v>
      </c>
      <c r="BG1822" s="1" t="s">
        <v>183</v>
      </c>
      <c r="BH1822" s="1"/>
      <c r="BI1822" s="1"/>
    </row>
    <row r="1823" customFormat="false" ht="12.75" hidden="false" customHeight="false" outlineLevel="0" collapsed="false">
      <c r="A1823" s="1" t="s">
        <v>7490</v>
      </c>
      <c r="B1823" s="1" t="s">
        <v>7491</v>
      </c>
      <c r="C1823" s="1" t="s">
        <v>177</v>
      </c>
      <c r="D1823" s="1" t="s">
        <v>1471</v>
      </c>
      <c r="E1823" s="1" t="s">
        <v>16265</v>
      </c>
      <c r="F1823" s="1" t="s">
        <v>7493</v>
      </c>
      <c r="G1823" s="1" t="n">
        <v>78</v>
      </c>
      <c r="H1823" s="1" t="n">
        <v>500</v>
      </c>
      <c r="I1823" s="101" t="s">
        <v>180</v>
      </c>
      <c r="J1823" s="1"/>
      <c r="K1823" s="1" t="n">
        <f aca="false">IFERROR(VLOOKUP(A1823,'[2]Pivot HorizontalMRP'!$A$4:$B$2689,2,0),0)</f>
        <v>0</v>
      </c>
      <c r="L1823" s="1" t="n">
        <f aca="false">IFERROR(VLOOKUP(A1823,'[2]Pivot HorizontalMRP'!$A$4:$C$2689,3,0),0)</f>
        <v>6497</v>
      </c>
      <c r="M1823" s="1" t="n">
        <f aca="false">IFERROR(VLOOKUP(A1823,'[2]Pivot HorizontalMRP'!$A$4:$D$2689,0.4,0),0)</f>
        <v>0</v>
      </c>
      <c r="N1823" s="1" t="n">
        <f aca="false">IFERROR(VLOOKUP(A1823,'[2]Pivot HorizontalMRP'!$A$4:$E$2689,5,0),0)</f>
        <v>0</v>
      </c>
      <c r="O1823" s="1" t="n">
        <f aca="false">K1823+L1823</f>
        <v>6497</v>
      </c>
      <c r="P1823" s="1" t="n">
        <f aca="false">K1823+L1823+M1823+N1823</f>
        <v>6497</v>
      </c>
      <c r="Q1823" s="1" t="n">
        <f aca="false">IFERROR(VLOOKUP(A1823,'[2]Pivot HorizontalMRP'!$A$4:$F$2689,6,0),0)</f>
        <v>894</v>
      </c>
      <c r="R1823" s="1" t="n">
        <f aca="false">IFERROR(VLOOKUP(A1823,'[2]Pivot HorizontalMRP'!$A$4:$G$2689,7,0),0)</f>
        <v>928</v>
      </c>
      <c r="S1823" s="1" t="n">
        <f aca="false">IFERROR(VLOOKUP(A1823,'[2]Pivot HorizontalMRP'!$A$4:$H$2689,8,0),0)</f>
        <v>988</v>
      </c>
      <c r="T1823" s="1" t="n">
        <f aca="false">IFERROR(VLOOKUP(A1823,'[2]Pivot HorizontalMRP'!$A$4:$I$2689,9,0),0)</f>
        <v>458</v>
      </c>
      <c r="U1823" s="1" t="n">
        <f aca="false">IF(I1823="delivery",O1823-SUM(Q1823+R1823),IF(I1823="PO",P1823-SUM(Q1823:R1823)))</f>
        <v>4675</v>
      </c>
      <c r="V1823" s="81" t="n">
        <v>0.46</v>
      </c>
      <c r="W1823" s="81"/>
      <c r="X1823" s="81" t="n">
        <f aca="false">W1823-V1823</f>
        <v>-0.46</v>
      </c>
      <c r="Y1823" s="81"/>
      <c r="Z1823" s="81"/>
      <c r="AA1823" s="81"/>
      <c r="AB1823" s="81"/>
      <c r="AC1823" s="81"/>
      <c r="AD1823" s="81"/>
      <c r="AE1823" s="81"/>
      <c r="AF1823" s="81"/>
      <c r="AG1823" s="81"/>
      <c r="AH1823" s="81"/>
      <c r="AI1823" s="81"/>
      <c r="AJ1823" s="81"/>
      <c r="AK1823" s="81"/>
      <c r="AL1823" s="81"/>
      <c r="AM1823" s="81"/>
      <c r="AN1823" s="81"/>
      <c r="AO1823" s="81" t="str">
        <f aca="false">D1823</f>
        <v>Sanmina</v>
      </c>
      <c r="AP1823" s="1" t="s">
        <v>3124</v>
      </c>
      <c r="AQ1823" s="1"/>
      <c r="AR1823" s="1"/>
      <c r="AS1823" s="1"/>
      <c r="AT1823" s="1"/>
      <c r="AU1823" s="1"/>
      <c r="AV1823" s="1"/>
      <c r="AW1823" s="1"/>
      <c r="AX1823" s="1"/>
      <c r="AY1823" s="1"/>
      <c r="AZ1823" s="1"/>
      <c r="BA1823" s="1"/>
      <c r="BB1823" s="1"/>
      <c r="BC1823" s="1"/>
      <c r="BD1823" s="1"/>
      <c r="BE1823" s="1"/>
      <c r="BF1823" s="1" t="s">
        <v>14668</v>
      </c>
      <c r="BG1823" s="1" t="s">
        <v>183</v>
      </c>
      <c r="BH1823" s="1"/>
      <c r="BI1823" s="1"/>
    </row>
    <row r="1824" customFormat="false" ht="12.75" hidden="false" customHeight="false" outlineLevel="0" collapsed="false">
      <c r="A1824" s="1" t="s">
        <v>7494</v>
      </c>
      <c r="B1824" s="1" t="s">
        <v>7495</v>
      </c>
      <c r="C1824" s="1" t="s">
        <v>177</v>
      </c>
      <c r="D1824" s="1" t="s">
        <v>1471</v>
      </c>
      <c r="E1824" s="1" t="s">
        <v>16266</v>
      </c>
      <c r="F1824" s="1" t="s">
        <v>7497</v>
      </c>
      <c r="G1824" s="1" t="n">
        <v>87</v>
      </c>
      <c r="H1824" s="1" t="n">
        <v>250</v>
      </c>
      <c r="I1824" s="101" t="s">
        <v>180</v>
      </c>
      <c r="J1824" s="1"/>
      <c r="K1824" s="1" t="n">
        <f aca="false">IFERROR(VLOOKUP(A1824,'[2]Pivot HorizontalMRP'!$A$4:$B$2689,2,0),0)</f>
        <v>0</v>
      </c>
      <c r="L1824" s="1" t="n">
        <f aca="false">IFERROR(VLOOKUP(A1824,'[2]Pivot HorizontalMRP'!$A$4:$C$2689,3,0),0)</f>
        <v>6222</v>
      </c>
      <c r="M1824" s="1" t="n">
        <f aca="false">IFERROR(VLOOKUP(A1824,'[2]Pivot HorizontalMRP'!$A$4:$D$2689,0.4,0),0)</f>
        <v>0</v>
      </c>
      <c r="N1824" s="1" t="n">
        <f aca="false">IFERROR(VLOOKUP(A1824,'[2]Pivot HorizontalMRP'!$A$4:$E$2689,5,0),0)</f>
        <v>0</v>
      </c>
      <c r="O1824" s="1" t="n">
        <f aca="false">K1824+L1824</f>
        <v>6222</v>
      </c>
      <c r="P1824" s="1" t="n">
        <f aca="false">K1824+L1824+M1824+N1824</f>
        <v>6222</v>
      </c>
      <c r="Q1824" s="1" t="n">
        <f aca="false">IFERROR(VLOOKUP(A1824,'[2]Pivot HorizontalMRP'!$A$4:$F$2689,6,0),0)</f>
        <v>2142</v>
      </c>
      <c r="R1824" s="1" t="n">
        <f aca="false">IFERROR(VLOOKUP(A1824,'[2]Pivot HorizontalMRP'!$A$4:$G$2689,7,0),0)</f>
        <v>1750</v>
      </c>
      <c r="S1824" s="1" t="n">
        <f aca="false">IFERROR(VLOOKUP(A1824,'[2]Pivot HorizontalMRP'!$A$4:$H$2689,8,0),0)</f>
        <v>1226</v>
      </c>
      <c r="T1824" s="1" t="n">
        <f aca="false">IFERROR(VLOOKUP(A1824,'[2]Pivot HorizontalMRP'!$A$4:$I$2689,9,0),0)</f>
        <v>864</v>
      </c>
      <c r="U1824" s="1" t="n">
        <f aca="false">IF(I1824="delivery",O1824-SUM(Q1824+R1824),IF(I1824="PO",P1824-SUM(Q1824:R1824)))</f>
        <v>2330</v>
      </c>
      <c r="V1824" s="81" t="n">
        <v>0.54</v>
      </c>
      <c r="W1824" s="81"/>
      <c r="X1824" s="81" t="n">
        <f aca="false">W1824-V1824</f>
        <v>-0.54</v>
      </c>
      <c r="Y1824" s="81"/>
      <c r="Z1824" s="81"/>
      <c r="AA1824" s="81"/>
      <c r="AB1824" s="81"/>
      <c r="AC1824" s="81"/>
      <c r="AD1824" s="81"/>
      <c r="AE1824" s="81"/>
      <c r="AF1824" s="81"/>
      <c r="AG1824" s="81"/>
      <c r="AH1824" s="81"/>
      <c r="AI1824" s="81"/>
      <c r="AJ1824" s="81"/>
      <c r="AK1824" s="81"/>
      <c r="AL1824" s="81"/>
      <c r="AM1824" s="81"/>
      <c r="AN1824" s="81"/>
      <c r="AO1824" s="81" t="str">
        <f aca="false">D1824</f>
        <v>Sanmina</v>
      </c>
      <c r="AP1824" s="1" t="s">
        <v>3124</v>
      </c>
      <c r="AQ1824" s="1"/>
      <c r="AR1824" s="1"/>
      <c r="AS1824" s="1"/>
      <c r="AT1824" s="1"/>
      <c r="AU1824" s="1"/>
      <c r="AV1824" s="1"/>
      <c r="AW1824" s="1"/>
      <c r="AX1824" s="1"/>
      <c r="AY1824" s="1"/>
      <c r="AZ1824" s="1"/>
      <c r="BA1824" s="1"/>
      <c r="BB1824" s="1"/>
      <c r="BC1824" s="1"/>
      <c r="BD1824" s="1"/>
      <c r="BE1824" s="1"/>
      <c r="BF1824" s="1" t="s">
        <v>14668</v>
      </c>
      <c r="BG1824" s="1" t="s">
        <v>183</v>
      </c>
      <c r="BH1824" s="1"/>
      <c r="BI1824" s="1"/>
    </row>
    <row r="1825" customFormat="false" ht="12.75" hidden="false" customHeight="false" outlineLevel="0" collapsed="false">
      <c r="A1825" s="1" t="s">
        <v>7498</v>
      </c>
      <c r="B1825" s="1" t="s">
        <v>7499</v>
      </c>
      <c r="C1825" s="1" t="s">
        <v>177</v>
      </c>
      <c r="D1825" s="1" t="s">
        <v>1471</v>
      </c>
      <c r="E1825" s="1" t="s">
        <v>16267</v>
      </c>
      <c r="F1825" s="1" t="s">
        <v>7501</v>
      </c>
      <c r="G1825" s="1" t="n">
        <v>61</v>
      </c>
      <c r="H1825" s="1" t="n">
        <v>10000</v>
      </c>
      <c r="I1825" s="101" t="s">
        <v>180</v>
      </c>
      <c r="J1825" s="1"/>
      <c r="K1825" s="1" t="n">
        <f aca="false">IFERROR(VLOOKUP(A1825,'[2]Pivot HorizontalMRP'!$A$4:$B$2689,2,0),0)</f>
        <v>0</v>
      </c>
      <c r="L1825" s="1" t="n">
        <f aca="false">IFERROR(VLOOKUP(A1825,'[2]Pivot HorizontalMRP'!$A$4:$C$2689,3,0),0)</f>
        <v>13388</v>
      </c>
      <c r="M1825" s="1" t="n">
        <f aca="false">IFERROR(VLOOKUP(A1825,'[2]Pivot HorizontalMRP'!$A$4:$D$2689,0.4,0),0)</f>
        <v>0</v>
      </c>
      <c r="N1825" s="1" t="n">
        <f aca="false">IFERROR(VLOOKUP(A1825,'[2]Pivot HorizontalMRP'!$A$4:$E$2689,5,0),0)</f>
        <v>30000</v>
      </c>
      <c r="O1825" s="1" t="n">
        <f aca="false">K1825+L1825</f>
        <v>13388</v>
      </c>
      <c r="P1825" s="1" t="n">
        <f aca="false">K1825+L1825+M1825+N1825</f>
        <v>43388</v>
      </c>
      <c r="Q1825" s="1" t="n">
        <f aca="false">IFERROR(VLOOKUP(A1825,'[2]Pivot HorizontalMRP'!$A$4:$F$2689,6,0),0)</f>
        <v>12073</v>
      </c>
      <c r="R1825" s="1" t="n">
        <f aca="false">IFERROR(VLOOKUP(A1825,'[2]Pivot HorizontalMRP'!$A$4:$G$2689,7,0),0)</f>
        <v>25748</v>
      </c>
      <c r="S1825" s="1" t="n">
        <f aca="false">IFERROR(VLOOKUP(A1825,'[2]Pivot HorizontalMRP'!$A$4:$H$2689,8,0),0)</f>
        <v>21461</v>
      </c>
      <c r="T1825" s="1" t="n">
        <f aca="false">IFERROR(VLOOKUP(A1825,'[2]Pivot HorizontalMRP'!$A$4:$I$2689,9,0),0)</f>
        <v>11250</v>
      </c>
      <c r="U1825" s="1" t="n">
        <f aca="false">IF(I1825="delivery",O1825-SUM(Q1825+R1825),IF(I1825="PO",P1825-SUM(Q1825:R1825)))</f>
        <v>-24433</v>
      </c>
      <c r="V1825" s="81" t="n">
        <v>0.002</v>
      </c>
      <c r="W1825" s="81"/>
      <c r="X1825" s="81" t="n">
        <f aca="false">W1825-V1825</f>
        <v>-0.002</v>
      </c>
      <c r="Y1825" s="81"/>
      <c r="Z1825" s="81"/>
      <c r="AA1825" s="81" t="n">
        <v>0.0025</v>
      </c>
      <c r="AB1825" s="81"/>
      <c r="AC1825" s="81"/>
      <c r="AD1825" s="81"/>
      <c r="AE1825" s="81"/>
      <c r="AF1825" s="81"/>
      <c r="AG1825" s="81"/>
      <c r="AH1825" s="81"/>
      <c r="AI1825" s="81"/>
      <c r="AJ1825" s="81"/>
      <c r="AK1825" s="81"/>
      <c r="AL1825" s="81"/>
      <c r="AM1825" s="81"/>
      <c r="AN1825" s="81"/>
      <c r="AO1825" s="81" t="str">
        <f aca="false">D1825</f>
        <v>Sanmina</v>
      </c>
      <c r="AP1825" s="1" t="s">
        <v>3124</v>
      </c>
      <c r="AQ1825" s="1"/>
      <c r="AR1825" s="1"/>
      <c r="AS1825" s="1"/>
      <c r="AT1825" s="1"/>
      <c r="AU1825" s="1"/>
      <c r="AV1825" s="1"/>
      <c r="AW1825" s="1"/>
      <c r="AX1825" s="1"/>
      <c r="AY1825" s="1"/>
      <c r="AZ1825" s="1"/>
      <c r="BA1825" s="1"/>
      <c r="BB1825" s="1"/>
      <c r="BC1825" s="1"/>
      <c r="BD1825" s="1"/>
      <c r="BE1825" s="1"/>
      <c r="BF1825" s="1" t="s">
        <v>14668</v>
      </c>
      <c r="BG1825" s="1" t="s">
        <v>183</v>
      </c>
      <c r="BH1825" s="1"/>
      <c r="BI1825" s="1"/>
    </row>
    <row r="1826" customFormat="false" ht="12.75" hidden="false" customHeight="false" outlineLevel="0" collapsed="false">
      <c r="A1826" s="1" t="s">
        <v>7502</v>
      </c>
      <c r="B1826" s="1" t="s">
        <v>7503</v>
      </c>
      <c r="C1826" s="1" t="s">
        <v>177</v>
      </c>
      <c r="D1826" s="1" t="s">
        <v>1471</v>
      </c>
      <c r="E1826" s="1" t="s">
        <v>16268</v>
      </c>
      <c r="F1826" s="1" t="s">
        <v>7505</v>
      </c>
      <c r="G1826" s="1" t="n">
        <v>61</v>
      </c>
      <c r="H1826" s="1" t="n">
        <v>4000</v>
      </c>
      <c r="I1826" s="101" t="s">
        <v>180</v>
      </c>
      <c r="J1826" s="1"/>
      <c r="K1826" s="1" t="n">
        <f aca="false">IFERROR(VLOOKUP(A1826,'[2]Pivot HorizontalMRP'!$A$4:$B$2689,2,0),0)</f>
        <v>0</v>
      </c>
      <c r="L1826" s="1" t="n">
        <f aca="false">IFERROR(VLOOKUP(A1826,'[2]Pivot HorizontalMRP'!$A$4:$C$2689,3,0),0)</f>
        <v>74681</v>
      </c>
      <c r="M1826" s="1" t="n">
        <f aca="false">IFERROR(VLOOKUP(A1826,'[2]Pivot HorizontalMRP'!$A$4:$D$2689,0.4,0),0)</f>
        <v>0</v>
      </c>
      <c r="N1826" s="1" t="n">
        <f aca="false">IFERROR(VLOOKUP(A1826,'[2]Pivot HorizontalMRP'!$A$4:$E$2689,5,0),0)</f>
        <v>40000</v>
      </c>
      <c r="O1826" s="1" t="n">
        <f aca="false">K1826+L1826</f>
        <v>74681</v>
      </c>
      <c r="P1826" s="1" t="n">
        <f aca="false">K1826+L1826+M1826+N1826</f>
        <v>114681</v>
      </c>
      <c r="Q1826" s="1" t="n">
        <f aca="false">IFERROR(VLOOKUP(A1826,'[2]Pivot HorizontalMRP'!$A$4:$F$2689,6,0),0)</f>
        <v>61644</v>
      </c>
      <c r="R1826" s="1" t="n">
        <f aca="false">IFERROR(VLOOKUP(A1826,'[2]Pivot HorizontalMRP'!$A$4:$G$2689,7,0),0)</f>
        <v>40588</v>
      </c>
      <c r="S1826" s="1" t="n">
        <f aca="false">IFERROR(VLOOKUP(A1826,'[2]Pivot HorizontalMRP'!$A$4:$H$2689,8,0),0)</f>
        <v>37397</v>
      </c>
      <c r="T1826" s="1" t="n">
        <f aca="false">IFERROR(VLOOKUP(A1826,'[2]Pivot HorizontalMRP'!$A$4:$I$2689,9,0),0)</f>
        <v>22792</v>
      </c>
      <c r="U1826" s="1" t="n">
        <f aca="false">IF(I1826="delivery",O1826-SUM(Q1826+R1826),IF(I1826="PO",P1826-SUM(Q1826:R1826)))</f>
        <v>-27551</v>
      </c>
      <c r="V1826" s="81" t="n">
        <v>0.005</v>
      </c>
      <c r="W1826" s="81"/>
      <c r="X1826" s="81" t="n">
        <f aca="false">W1826-V1826</f>
        <v>-0.005</v>
      </c>
      <c r="Y1826" s="81"/>
      <c r="Z1826" s="81"/>
      <c r="AA1826" s="81" t="n">
        <v>0.00674</v>
      </c>
      <c r="AB1826" s="81"/>
      <c r="AC1826" s="81"/>
      <c r="AD1826" s="81"/>
      <c r="AE1826" s="81"/>
      <c r="AF1826" s="81"/>
      <c r="AG1826" s="81"/>
      <c r="AH1826" s="81"/>
      <c r="AI1826" s="81"/>
      <c r="AJ1826" s="81"/>
      <c r="AK1826" s="81"/>
      <c r="AL1826" s="81"/>
      <c r="AM1826" s="81"/>
      <c r="AN1826" s="81"/>
      <c r="AO1826" s="81" t="str">
        <f aca="false">D1826</f>
        <v>Sanmina</v>
      </c>
      <c r="AP1826" s="1" t="s">
        <v>3124</v>
      </c>
      <c r="AQ1826" s="1"/>
      <c r="AR1826" s="1"/>
      <c r="AS1826" s="1"/>
      <c r="AT1826" s="1"/>
      <c r="AU1826" s="1"/>
      <c r="AV1826" s="1"/>
      <c r="AW1826" s="1"/>
      <c r="AX1826" s="1"/>
      <c r="AY1826" s="1"/>
      <c r="AZ1826" s="1"/>
      <c r="BA1826" s="1"/>
      <c r="BB1826" s="1"/>
      <c r="BC1826" s="1"/>
      <c r="BD1826" s="1"/>
      <c r="BE1826" s="1"/>
      <c r="BF1826" s="1" t="s">
        <v>14668</v>
      </c>
      <c r="BG1826" s="1" t="s">
        <v>183</v>
      </c>
      <c r="BH1826" s="1"/>
      <c r="BI1826" s="1"/>
    </row>
    <row r="1827" customFormat="false" ht="12.75" hidden="false" customHeight="false" outlineLevel="0" collapsed="false">
      <c r="A1827" s="1" t="s">
        <v>7506</v>
      </c>
      <c r="B1827" s="1" t="s">
        <v>7507</v>
      </c>
      <c r="C1827" s="1" t="s">
        <v>177</v>
      </c>
      <c r="D1827" s="1" t="s">
        <v>1471</v>
      </c>
      <c r="E1827" s="1" t="s">
        <v>16269</v>
      </c>
      <c r="F1827" s="1" t="s">
        <v>7509</v>
      </c>
      <c r="G1827" s="1" t="n">
        <v>38</v>
      </c>
      <c r="H1827" s="1" t="n">
        <v>4000</v>
      </c>
      <c r="I1827" s="101" t="s">
        <v>180</v>
      </c>
      <c r="J1827" s="1"/>
      <c r="K1827" s="1" t="n">
        <f aca="false">IFERROR(VLOOKUP(A1827,'[2]Pivot HorizontalMRP'!$A$4:$B$2689,2,0),0)</f>
        <v>0</v>
      </c>
      <c r="L1827" s="1" t="n">
        <f aca="false">IFERROR(VLOOKUP(A1827,'[2]Pivot HorizontalMRP'!$A$4:$C$2689,3,0),0)</f>
        <v>127306</v>
      </c>
      <c r="M1827" s="1" t="n">
        <f aca="false">IFERROR(VLOOKUP(A1827,'[2]Pivot HorizontalMRP'!$A$4:$D$2689,0.4,0),0)</f>
        <v>0</v>
      </c>
      <c r="N1827" s="1" t="n">
        <f aca="false">IFERROR(VLOOKUP(A1827,'[2]Pivot HorizontalMRP'!$A$4:$E$2689,5,0),0)</f>
        <v>112000</v>
      </c>
      <c r="O1827" s="1" t="n">
        <f aca="false">K1827+L1827</f>
        <v>127306</v>
      </c>
      <c r="P1827" s="1" t="n">
        <f aca="false">K1827+L1827+M1827+N1827</f>
        <v>239306</v>
      </c>
      <c r="Q1827" s="1" t="n">
        <f aca="false">IFERROR(VLOOKUP(A1827,'[2]Pivot HorizontalMRP'!$A$4:$F$2689,6,0),0)</f>
        <v>143891</v>
      </c>
      <c r="R1827" s="1" t="n">
        <f aca="false">IFERROR(VLOOKUP(A1827,'[2]Pivot HorizontalMRP'!$A$4:$G$2689,7,0),0)</f>
        <v>138583</v>
      </c>
      <c r="S1827" s="1" t="n">
        <f aca="false">IFERROR(VLOOKUP(A1827,'[2]Pivot HorizontalMRP'!$A$4:$H$2689,8,0),0)</f>
        <v>183571</v>
      </c>
      <c r="T1827" s="1" t="n">
        <f aca="false">IFERROR(VLOOKUP(A1827,'[2]Pivot HorizontalMRP'!$A$4:$I$2689,9,0),0)</f>
        <v>96113</v>
      </c>
      <c r="U1827" s="1" t="n">
        <f aca="false">IF(I1827="delivery",O1827-SUM(Q1827+R1827),IF(I1827="PO",P1827-SUM(Q1827:R1827)))</f>
        <v>-155168</v>
      </c>
      <c r="V1827" s="81" t="n">
        <v>0.01829</v>
      </c>
      <c r="W1827" s="81"/>
      <c r="X1827" s="81" t="n">
        <f aca="false">W1827-V1827</f>
        <v>-0.01829</v>
      </c>
      <c r="Y1827" s="81"/>
      <c r="Z1827" s="81"/>
      <c r="AA1827" s="81"/>
      <c r="AB1827" s="81"/>
      <c r="AC1827" s="81"/>
      <c r="AD1827" s="81"/>
      <c r="AE1827" s="81"/>
      <c r="AF1827" s="81"/>
      <c r="AG1827" s="81"/>
      <c r="AH1827" s="81"/>
      <c r="AI1827" s="81"/>
      <c r="AJ1827" s="81"/>
      <c r="AK1827" s="81"/>
      <c r="AL1827" s="81"/>
      <c r="AM1827" s="81"/>
      <c r="AN1827" s="81"/>
      <c r="AO1827" s="81" t="str">
        <f aca="false">D1827</f>
        <v>Sanmina</v>
      </c>
      <c r="AP1827" s="1" t="s">
        <v>3124</v>
      </c>
      <c r="AQ1827" s="1"/>
      <c r="AR1827" s="1"/>
      <c r="AS1827" s="1"/>
      <c r="AT1827" s="1"/>
      <c r="AU1827" s="1"/>
      <c r="AV1827" s="1"/>
      <c r="AW1827" s="1"/>
      <c r="AX1827" s="1"/>
      <c r="AY1827" s="1"/>
      <c r="AZ1827" s="1"/>
      <c r="BA1827" s="1"/>
      <c r="BB1827" s="1"/>
      <c r="BC1827" s="1"/>
      <c r="BD1827" s="1"/>
      <c r="BE1827" s="1"/>
      <c r="BF1827" s="1" t="s">
        <v>14668</v>
      </c>
      <c r="BG1827" s="1" t="s">
        <v>183</v>
      </c>
      <c r="BH1827" s="1"/>
      <c r="BI1827" s="1"/>
    </row>
    <row r="1828" customFormat="false" ht="12.75" hidden="false" customHeight="false" outlineLevel="0" collapsed="false">
      <c r="A1828" s="1" t="s">
        <v>7510</v>
      </c>
      <c r="B1828" s="1" t="s">
        <v>7511</v>
      </c>
      <c r="C1828" s="1" t="s">
        <v>177</v>
      </c>
      <c r="D1828" s="1" t="s">
        <v>1471</v>
      </c>
      <c r="E1828" s="1" t="s">
        <v>7512</v>
      </c>
      <c r="F1828" s="1" t="s">
        <v>7513</v>
      </c>
      <c r="G1828" s="1" t="n">
        <v>318</v>
      </c>
      <c r="H1828" s="1" t="n">
        <v>250</v>
      </c>
      <c r="I1828" s="101" t="s">
        <v>188</v>
      </c>
      <c r="J1828" s="1"/>
      <c r="K1828" s="1" t="n">
        <f aca="false">IFERROR(VLOOKUP(A1828,'[2]Pivot HorizontalMRP'!$A$4:$B$2689,2,0),0)</f>
        <v>0</v>
      </c>
      <c r="L1828" s="1" t="n">
        <f aca="false">IFERROR(VLOOKUP(A1828,'[2]Pivot HorizontalMRP'!$A$4:$C$2689,3,0),0)</f>
        <v>61373</v>
      </c>
      <c r="M1828" s="1" t="n">
        <f aca="false">IFERROR(VLOOKUP(A1828,'[2]Pivot HorizontalMRP'!$A$4:$D$2689,0.4,0),0)</f>
        <v>0</v>
      </c>
      <c r="N1828" s="1" t="n">
        <f aca="false">IFERROR(VLOOKUP(A1828,'[2]Pivot HorizontalMRP'!$A$4:$E$2689,5,0),0)</f>
        <v>44000</v>
      </c>
      <c r="O1828" s="1" t="n">
        <f aca="false">K1828+L1828</f>
        <v>61373</v>
      </c>
      <c r="P1828" s="1" t="n">
        <f aca="false">K1828+L1828+M1828+N1828</f>
        <v>105373</v>
      </c>
      <c r="Q1828" s="1" t="n">
        <f aca="false">IFERROR(VLOOKUP(A1828,'[2]Pivot HorizontalMRP'!$A$4:$F$2689,6,0),0)</f>
        <v>26593</v>
      </c>
      <c r="R1828" s="1" t="n">
        <f aca="false">IFERROR(VLOOKUP(A1828,'[2]Pivot HorizontalMRP'!$A$4:$G$2689,7,0),0)</f>
        <v>49086</v>
      </c>
      <c r="S1828" s="1" t="n">
        <f aca="false">IFERROR(VLOOKUP(A1828,'[2]Pivot HorizontalMRP'!$A$4:$H$2689,8,0),0)</f>
        <v>32856</v>
      </c>
      <c r="T1828" s="1" t="n">
        <f aca="false">IFERROR(VLOOKUP(A1828,'[2]Pivot HorizontalMRP'!$A$4:$I$2689,9,0),0)</f>
        <v>23093</v>
      </c>
      <c r="U1828" s="1" t="n">
        <f aca="false">IF(I1828="delivery",O1828-SUM(Q1828+R1828),IF(I1828="PO",P1828-SUM(Q1828:R1828)))</f>
        <v>29694</v>
      </c>
      <c r="V1828" s="81" t="n">
        <v>0.526</v>
      </c>
      <c r="W1828" s="81"/>
      <c r="X1828" s="81" t="n">
        <f aca="false">W1828-V1828</f>
        <v>-0.526</v>
      </c>
      <c r="Y1828" s="81"/>
      <c r="Z1828" s="81"/>
      <c r="AA1828" s="81" t="n">
        <v>0.52</v>
      </c>
      <c r="AB1828" s="81"/>
      <c r="AC1828" s="81"/>
      <c r="AD1828" s="81"/>
      <c r="AE1828" s="81"/>
      <c r="AF1828" s="81"/>
      <c r="AG1828" s="81"/>
      <c r="AH1828" s="81"/>
      <c r="AI1828" s="81"/>
      <c r="AJ1828" s="81"/>
      <c r="AK1828" s="81"/>
      <c r="AL1828" s="81"/>
      <c r="AM1828" s="81"/>
      <c r="AN1828" s="81"/>
      <c r="AO1828" s="81" t="str">
        <f aca="false">D1828</f>
        <v>Sanmina</v>
      </c>
      <c r="AP1828" s="1" t="s">
        <v>3124</v>
      </c>
      <c r="AQ1828" s="1"/>
      <c r="AR1828" s="1"/>
      <c r="AS1828" s="1"/>
      <c r="AT1828" s="1"/>
      <c r="AU1828" s="1"/>
      <c r="AV1828" s="1"/>
      <c r="AW1828" s="1"/>
      <c r="AX1828" s="1"/>
      <c r="AY1828" s="1"/>
      <c r="AZ1828" s="1"/>
      <c r="BA1828" s="1"/>
      <c r="BB1828" s="1"/>
      <c r="BC1828" s="1"/>
      <c r="BD1828" s="1"/>
      <c r="BE1828" s="1"/>
      <c r="BF1828" s="1" t="s">
        <v>14668</v>
      </c>
      <c r="BG1828" s="1" t="s">
        <v>183</v>
      </c>
      <c r="BH1828" s="1"/>
      <c r="BI1828" s="1"/>
    </row>
    <row r="1829" customFormat="false" ht="12.75" hidden="false" customHeight="false" outlineLevel="0" collapsed="false">
      <c r="A1829" s="1" t="s">
        <v>7514</v>
      </c>
      <c r="B1829" s="1" t="s">
        <v>7515</v>
      </c>
      <c r="C1829" s="1" t="s">
        <v>177</v>
      </c>
      <c r="D1829" s="1" t="s">
        <v>1471</v>
      </c>
      <c r="E1829" s="1" t="s">
        <v>7516</v>
      </c>
      <c r="F1829" s="1" t="s">
        <v>7517</v>
      </c>
      <c r="G1829" s="1" t="n">
        <v>101</v>
      </c>
      <c r="H1829" s="1" t="n">
        <v>4000</v>
      </c>
      <c r="I1829" s="101" t="s">
        <v>180</v>
      </c>
      <c r="J1829" s="1"/>
      <c r="K1829" s="1" t="n">
        <f aca="false">IFERROR(VLOOKUP(A1829,'[2]Pivot HorizontalMRP'!$A$4:$B$2689,2,0),0)</f>
        <v>0</v>
      </c>
      <c r="L1829" s="1" t="n">
        <f aca="false">IFERROR(VLOOKUP(A1829,'[2]Pivot HorizontalMRP'!$A$4:$C$2689,3,0),0)</f>
        <v>23705</v>
      </c>
      <c r="M1829" s="1" t="n">
        <f aca="false">IFERROR(VLOOKUP(A1829,'[2]Pivot HorizontalMRP'!$A$4:$D$2689,0.4,0),0)</f>
        <v>0</v>
      </c>
      <c r="N1829" s="1" t="n">
        <f aca="false">IFERROR(VLOOKUP(A1829,'[2]Pivot HorizontalMRP'!$A$4:$E$2689,5,0),0)</f>
        <v>0</v>
      </c>
      <c r="O1829" s="1" t="n">
        <f aca="false">K1829+L1829</f>
        <v>23705</v>
      </c>
      <c r="P1829" s="1" t="n">
        <f aca="false">K1829+L1829+M1829+N1829</f>
        <v>23705</v>
      </c>
      <c r="Q1829" s="1" t="n">
        <f aca="false">IFERROR(VLOOKUP(A1829,'[2]Pivot HorizontalMRP'!$A$4:$F$2689,6,0),0)</f>
        <v>6861</v>
      </c>
      <c r="R1829" s="1" t="n">
        <f aca="false">IFERROR(VLOOKUP(A1829,'[2]Pivot HorizontalMRP'!$A$4:$G$2689,7,0),0)</f>
        <v>7508</v>
      </c>
      <c r="S1829" s="1" t="n">
        <f aca="false">IFERROR(VLOOKUP(A1829,'[2]Pivot HorizontalMRP'!$A$4:$H$2689,8,0),0)</f>
        <v>5251</v>
      </c>
      <c r="T1829" s="1" t="n">
        <f aca="false">IFERROR(VLOOKUP(A1829,'[2]Pivot HorizontalMRP'!$A$4:$I$2689,9,0),0)</f>
        <v>3169</v>
      </c>
      <c r="U1829" s="1" t="n">
        <f aca="false">IF(I1829="delivery",O1829-SUM(Q1829+R1829),IF(I1829="PO",P1829-SUM(Q1829:R1829)))</f>
        <v>9336</v>
      </c>
      <c r="V1829" s="81" t="n">
        <v>0.0037</v>
      </c>
      <c r="W1829" s="81"/>
      <c r="X1829" s="81" t="n">
        <f aca="false">W1829-V1829</f>
        <v>-0.0037</v>
      </c>
      <c r="Y1829" s="81"/>
      <c r="Z1829" s="81"/>
      <c r="AA1829" s="81" t="n">
        <v>0.0037</v>
      </c>
      <c r="AB1829" s="81"/>
      <c r="AC1829" s="81"/>
      <c r="AD1829" s="81"/>
      <c r="AE1829" s="81"/>
      <c r="AF1829" s="81"/>
      <c r="AG1829" s="81"/>
      <c r="AH1829" s="81"/>
      <c r="AI1829" s="81"/>
      <c r="AJ1829" s="81"/>
      <c r="AK1829" s="81"/>
      <c r="AL1829" s="81"/>
      <c r="AM1829" s="81"/>
      <c r="AN1829" s="81"/>
      <c r="AO1829" s="81" t="str">
        <f aca="false">D1829</f>
        <v>Sanmina</v>
      </c>
      <c r="AP1829" s="1" t="s">
        <v>3124</v>
      </c>
      <c r="AQ1829" s="1"/>
      <c r="AR1829" s="1"/>
      <c r="AS1829" s="1"/>
      <c r="AT1829" s="1"/>
      <c r="AU1829" s="1"/>
      <c r="AV1829" s="1"/>
      <c r="AW1829" s="1"/>
      <c r="AX1829" s="1"/>
      <c r="AY1829" s="1"/>
      <c r="AZ1829" s="1"/>
      <c r="BA1829" s="1"/>
      <c r="BB1829" s="1"/>
      <c r="BC1829" s="1"/>
      <c r="BD1829" s="1"/>
      <c r="BE1829" s="1"/>
      <c r="BF1829" s="1" t="s">
        <v>14668</v>
      </c>
      <c r="BG1829" s="1" t="s">
        <v>183</v>
      </c>
      <c r="BH1829" s="1"/>
      <c r="BI1829" s="1"/>
    </row>
    <row r="1830" customFormat="false" ht="12.75" hidden="false" customHeight="false" outlineLevel="0" collapsed="false">
      <c r="A1830" s="1" t="s">
        <v>7518</v>
      </c>
      <c r="B1830" s="1" t="s">
        <v>7519</v>
      </c>
      <c r="C1830" s="1" t="s">
        <v>177</v>
      </c>
      <c r="D1830" s="1" t="s">
        <v>1471</v>
      </c>
      <c r="E1830" s="1" t="s">
        <v>16270</v>
      </c>
      <c r="F1830" s="1" t="s">
        <v>7521</v>
      </c>
      <c r="G1830" s="1" t="n">
        <v>63</v>
      </c>
      <c r="H1830" s="1" t="n">
        <v>1500</v>
      </c>
      <c r="I1830" s="101" t="s">
        <v>188</v>
      </c>
      <c r="J1830" s="1"/>
      <c r="K1830" s="1" t="n">
        <f aca="false">IFERROR(VLOOKUP(A1830,'[2]Pivot HorizontalMRP'!$A$4:$B$2689,2,0),0)</f>
        <v>0</v>
      </c>
      <c r="L1830" s="1" t="n">
        <f aca="false">IFERROR(VLOOKUP(A1830,'[2]Pivot HorizontalMRP'!$A$4:$C$2689,3,0),0)</f>
        <v>32324</v>
      </c>
      <c r="M1830" s="1" t="n">
        <f aca="false">IFERROR(VLOOKUP(A1830,'[2]Pivot HorizontalMRP'!$A$4:$D$2689,0.4,0),0)</f>
        <v>0</v>
      </c>
      <c r="N1830" s="1" t="n">
        <f aca="false">IFERROR(VLOOKUP(A1830,'[2]Pivot HorizontalMRP'!$A$4:$E$2689,5,0),0)</f>
        <v>0</v>
      </c>
      <c r="O1830" s="1" t="n">
        <f aca="false">K1830+L1830</f>
        <v>32324</v>
      </c>
      <c r="P1830" s="1" t="n">
        <f aca="false">K1830+L1830+M1830+N1830</f>
        <v>32324</v>
      </c>
      <c r="Q1830" s="1" t="n">
        <f aca="false">IFERROR(VLOOKUP(A1830,'[2]Pivot HorizontalMRP'!$A$4:$F$2689,6,0),0)</f>
        <v>13629</v>
      </c>
      <c r="R1830" s="1" t="n">
        <f aca="false">IFERROR(VLOOKUP(A1830,'[2]Pivot HorizontalMRP'!$A$4:$G$2689,7,0),0)</f>
        <v>17463</v>
      </c>
      <c r="S1830" s="1" t="n">
        <f aca="false">IFERROR(VLOOKUP(A1830,'[2]Pivot HorizontalMRP'!$A$4:$H$2689,8,0),0)</f>
        <v>14915</v>
      </c>
      <c r="T1830" s="1" t="n">
        <f aca="false">IFERROR(VLOOKUP(A1830,'[2]Pivot HorizontalMRP'!$A$4:$I$2689,9,0),0)</f>
        <v>9148</v>
      </c>
      <c r="U1830" s="1" t="n">
        <f aca="false">IF(I1830="delivery",O1830-SUM(Q1830+R1830),IF(I1830="PO",P1830-SUM(Q1830:R1830)))</f>
        <v>1232</v>
      </c>
      <c r="V1830" s="81" t="n">
        <v>0.175</v>
      </c>
      <c r="W1830" s="81"/>
      <c r="X1830" s="81" t="n">
        <f aca="false">W1830-V1830</f>
        <v>-0.175</v>
      </c>
      <c r="Y1830" s="81"/>
      <c r="Z1830" s="81"/>
      <c r="AA1830" s="81" t="n">
        <v>0.69584</v>
      </c>
      <c r="AB1830" s="81"/>
      <c r="AC1830" s="81"/>
      <c r="AD1830" s="81"/>
      <c r="AE1830" s="81"/>
      <c r="AF1830" s="81"/>
      <c r="AG1830" s="81"/>
      <c r="AH1830" s="81"/>
      <c r="AI1830" s="81"/>
      <c r="AJ1830" s="81"/>
      <c r="AK1830" s="81"/>
      <c r="AL1830" s="81"/>
      <c r="AM1830" s="81"/>
      <c r="AN1830" s="81"/>
      <c r="AO1830" s="81" t="str">
        <f aca="false">D1830</f>
        <v>Sanmina</v>
      </c>
      <c r="AP1830" s="1" t="s">
        <v>3124</v>
      </c>
      <c r="AQ1830" s="1"/>
      <c r="AR1830" s="1"/>
      <c r="AS1830" s="1"/>
      <c r="AT1830" s="1"/>
      <c r="AU1830" s="1"/>
      <c r="AV1830" s="1"/>
      <c r="AW1830" s="1"/>
      <c r="AX1830" s="1"/>
      <c r="AY1830" s="1"/>
      <c r="AZ1830" s="1"/>
      <c r="BA1830" s="1"/>
      <c r="BB1830" s="1"/>
      <c r="BC1830" s="1"/>
      <c r="BD1830" s="1"/>
      <c r="BE1830" s="1"/>
      <c r="BF1830" s="1" t="s">
        <v>14668</v>
      </c>
      <c r="BG1830" s="1" t="s">
        <v>183</v>
      </c>
      <c r="BH1830" s="1"/>
      <c r="BI1830" s="1"/>
    </row>
    <row r="1831" customFormat="false" ht="12.75" hidden="false" customHeight="false" outlineLevel="0" collapsed="false">
      <c r="A1831" s="1" t="s">
        <v>7522</v>
      </c>
      <c r="B1831" s="1" t="s">
        <v>7523</v>
      </c>
      <c r="C1831" s="1" t="s">
        <v>177</v>
      </c>
      <c r="D1831" s="1" t="s">
        <v>1471</v>
      </c>
      <c r="E1831" s="1" t="s">
        <v>16271</v>
      </c>
      <c r="F1831" s="1" t="s">
        <v>7525</v>
      </c>
      <c r="G1831" s="1" t="n">
        <v>81</v>
      </c>
      <c r="H1831" s="1" t="n">
        <v>2500</v>
      </c>
      <c r="I1831" s="101" t="s">
        <v>188</v>
      </c>
      <c r="J1831" s="1"/>
      <c r="K1831" s="1" t="n">
        <f aca="false">IFERROR(VLOOKUP(A1831,'[2]Pivot HorizontalMRP'!$A$4:$B$2689,2,0),0)</f>
        <v>0</v>
      </c>
      <c r="L1831" s="1" t="n">
        <f aca="false">IFERROR(VLOOKUP(A1831,'[2]Pivot HorizontalMRP'!$A$4:$C$2689,3,0),0)</f>
        <v>112827</v>
      </c>
      <c r="M1831" s="1" t="n">
        <f aca="false">IFERROR(VLOOKUP(A1831,'[2]Pivot HorizontalMRP'!$A$4:$D$2689,0.4,0),0)</f>
        <v>0</v>
      </c>
      <c r="N1831" s="1" t="n">
        <f aca="false">IFERROR(VLOOKUP(A1831,'[2]Pivot HorizontalMRP'!$A$4:$E$2689,5,0),0)</f>
        <v>70000</v>
      </c>
      <c r="O1831" s="1" t="n">
        <f aca="false">K1831+L1831</f>
        <v>112827</v>
      </c>
      <c r="P1831" s="1" t="n">
        <f aca="false">K1831+L1831+M1831+N1831</f>
        <v>182827</v>
      </c>
      <c r="Q1831" s="1" t="n">
        <f aca="false">IFERROR(VLOOKUP(A1831,'[2]Pivot HorizontalMRP'!$A$4:$F$2689,6,0),0)</f>
        <v>133820</v>
      </c>
      <c r="R1831" s="1" t="n">
        <f aca="false">IFERROR(VLOOKUP(A1831,'[2]Pivot HorizontalMRP'!$A$4:$G$2689,7,0),0)</f>
        <v>128319</v>
      </c>
      <c r="S1831" s="1" t="n">
        <f aca="false">IFERROR(VLOOKUP(A1831,'[2]Pivot HorizontalMRP'!$A$4:$H$2689,8,0),0)</f>
        <v>145303</v>
      </c>
      <c r="T1831" s="1" t="n">
        <f aca="false">IFERROR(VLOOKUP(A1831,'[2]Pivot HorizontalMRP'!$A$4:$I$2689,9,0),0)</f>
        <v>83846</v>
      </c>
      <c r="U1831" s="1" t="n">
        <f aca="false">IF(I1831="delivery",O1831-SUM(Q1831+R1831),IF(I1831="PO",P1831-SUM(Q1831:R1831)))</f>
        <v>-79312</v>
      </c>
      <c r="V1831" s="81" t="n">
        <v>0.049</v>
      </c>
      <c r="W1831" s="81"/>
      <c r="X1831" s="81" t="n">
        <f aca="false">W1831-V1831</f>
        <v>-0.049</v>
      </c>
      <c r="Y1831" s="81"/>
      <c r="Z1831" s="81"/>
      <c r="AA1831" s="81" t="n">
        <v>0.049</v>
      </c>
      <c r="AB1831" s="81"/>
      <c r="AC1831" s="81"/>
      <c r="AD1831" s="81"/>
      <c r="AE1831" s="81"/>
      <c r="AF1831" s="81"/>
      <c r="AG1831" s="81"/>
      <c r="AH1831" s="81"/>
      <c r="AI1831" s="81"/>
      <c r="AJ1831" s="81"/>
      <c r="AK1831" s="81"/>
      <c r="AL1831" s="81"/>
      <c r="AM1831" s="81"/>
      <c r="AN1831" s="81"/>
      <c r="AO1831" s="81" t="str">
        <f aca="false">D1831</f>
        <v>Sanmina</v>
      </c>
      <c r="AP1831" s="1" t="s">
        <v>3124</v>
      </c>
      <c r="AQ1831" s="1"/>
      <c r="AR1831" s="1"/>
      <c r="AS1831" s="1"/>
      <c r="AT1831" s="1"/>
      <c r="AU1831" s="1"/>
      <c r="AV1831" s="1"/>
      <c r="AW1831" s="1"/>
      <c r="AX1831" s="1"/>
      <c r="AY1831" s="1"/>
      <c r="AZ1831" s="1"/>
      <c r="BA1831" s="1"/>
      <c r="BB1831" s="1"/>
      <c r="BC1831" s="1"/>
      <c r="BD1831" s="1"/>
      <c r="BE1831" s="1"/>
      <c r="BF1831" s="1" t="s">
        <v>14668</v>
      </c>
      <c r="BG1831" s="1" t="s">
        <v>183</v>
      </c>
      <c r="BH1831" s="1"/>
      <c r="BI1831" s="1"/>
    </row>
    <row r="1832" customFormat="false" ht="12.75" hidden="false" customHeight="false" outlineLevel="0" collapsed="false">
      <c r="A1832" s="1" t="s">
        <v>7526</v>
      </c>
      <c r="B1832" s="1" t="s">
        <v>7527</v>
      </c>
      <c r="C1832" s="1" t="s">
        <v>177</v>
      </c>
      <c r="D1832" s="1" t="s">
        <v>1471</v>
      </c>
      <c r="E1832" s="1" t="s">
        <v>16272</v>
      </c>
      <c r="F1832" s="1" t="s">
        <v>7529</v>
      </c>
      <c r="G1832" s="1" t="n">
        <v>63</v>
      </c>
      <c r="H1832" s="1" t="n">
        <v>4000</v>
      </c>
      <c r="I1832" s="101" t="s">
        <v>180</v>
      </c>
      <c r="J1832" s="1"/>
      <c r="K1832" s="1" t="n">
        <f aca="false">IFERROR(VLOOKUP(A1832,'[2]Pivot HorizontalMRP'!$A$4:$B$2689,2,0),0)</f>
        <v>0</v>
      </c>
      <c r="L1832" s="1" t="n">
        <f aca="false">IFERROR(VLOOKUP(A1832,'[2]Pivot HorizontalMRP'!$A$4:$C$2689,3,0),0)</f>
        <v>16722</v>
      </c>
      <c r="M1832" s="1" t="n">
        <f aca="false">IFERROR(VLOOKUP(A1832,'[2]Pivot HorizontalMRP'!$A$4:$D$2689,0.4,0),0)</f>
        <v>0</v>
      </c>
      <c r="N1832" s="1" t="n">
        <f aca="false">IFERROR(VLOOKUP(A1832,'[2]Pivot HorizontalMRP'!$A$4:$E$2689,5,0),0)</f>
        <v>0</v>
      </c>
      <c r="O1832" s="1" t="n">
        <f aca="false">K1832+L1832</f>
        <v>16722</v>
      </c>
      <c r="P1832" s="1" t="n">
        <f aca="false">K1832+L1832+M1832+N1832</f>
        <v>16722</v>
      </c>
      <c r="Q1832" s="1" t="n">
        <f aca="false">IFERROR(VLOOKUP(A1832,'[2]Pivot HorizontalMRP'!$A$4:$F$2689,6,0),0)</f>
        <v>3014</v>
      </c>
      <c r="R1832" s="1" t="n">
        <f aca="false">IFERROR(VLOOKUP(A1832,'[2]Pivot HorizontalMRP'!$A$4:$G$2689,7,0),0)</f>
        <v>3672</v>
      </c>
      <c r="S1832" s="1" t="n">
        <f aca="false">IFERROR(VLOOKUP(A1832,'[2]Pivot HorizontalMRP'!$A$4:$H$2689,8,0),0)</f>
        <v>4621</v>
      </c>
      <c r="T1832" s="1" t="n">
        <f aca="false">IFERROR(VLOOKUP(A1832,'[2]Pivot HorizontalMRP'!$A$4:$I$2689,9,0),0)</f>
        <v>2546</v>
      </c>
      <c r="U1832" s="1" t="n">
        <f aca="false">IF(I1832="delivery",O1832-SUM(Q1832+R1832),IF(I1832="PO",P1832-SUM(Q1832:R1832)))</f>
        <v>10036</v>
      </c>
      <c r="V1832" s="81" t="n">
        <v>0.01732</v>
      </c>
      <c r="W1832" s="81"/>
      <c r="X1832" s="81" t="n">
        <f aca="false">W1832-V1832</f>
        <v>-0.01732</v>
      </c>
      <c r="Y1832" s="81"/>
      <c r="Z1832" s="81"/>
      <c r="AA1832" s="81" t="n">
        <v>0.01732</v>
      </c>
      <c r="AB1832" s="81"/>
      <c r="AC1832" s="81"/>
      <c r="AD1832" s="81"/>
      <c r="AE1832" s="81"/>
      <c r="AF1832" s="81"/>
      <c r="AG1832" s="81"/>
      <c r="AH1832" s="81"/>
      <c r="AI1832" s="81"/>
      <c r="AJ1832" s="81"/>
      <c r="AK1832" s="81"/>
      <c r="AL1832" s="81"/>
      <c r="AM1832" s="81"/>
      <c r="AN1832" s="81"/>
      <c r="AO1832" s="81" t="str">
        <f aca="false">D1832</f>
        <v>Sanmina</v>
      </c>
      <c r="AP1832" s="1" t="s">
        <v>3124</v>
      </c>
      <c r="AQ1832" s="1"/>
      <c r="AR1832" s="1"/>
      <c r="AS1832" s="1"/>
      <c r="AT1832" s="1"/>
      <c r="AU1832" s="1"/>
      <c r="AV1832" s="1"/>
      <c r="AW1832" s="1"/>
      <c r="AX1832" s="1"/>
      <c r="AY1832" s="1"/>
      <c r="AZ1832" s="1"/>
      <c r="BA1832" s="1"/>
      <c r="BB1832" s="1"/>
      <c r="BC1832" s="1"/>
      <c r="BD1832" s="1"/>
      <c r="BE1832" s="1"/>
      <c r="BF1832" s="1" t="s">
        <v>14668</v>
      </c>
      <c r="BG1832" s="1" t="s">
        <v>183</v>
      </c>
      <c r="BH1832" s="1"/>
      <c r="BI1832" s="1"/>
    </row>
    <row r="1833" customFormat="false" ht="12.75" hidden="false" customHeight="false" outlineLevel="0" collapsed="false">
      <c r="A1833" s="1" t="s">
        <v>7530</v>
      </c>
      <c r="B1833" s="1" t="s">
        <v>7531</v>
      </c>
      <c r="C1833" s="1" t="s">
        <v>177</v>
      </c>
      <c r="D1833" s="1" t="s">
        <v>1471</v>
      </c>
      <c r="E1833" s="1" t="s">
        <v>7532</v>
      </c>
      <c r="F1833" s="1" t="s">
        <v>7533</v>
      </c>
      <c r="G1833" s="1" t="n">
        <v>63</v>
      </c>
      <c r="H1833" s="1" t="n">
        <v>500</v>
      </c>
      <c r="I1833" s="101" t="s">
        <v>180</v>
      </c>
      <c r="J1833" s="1"/>
      <c r="K1833" s="1" t="n">
        <f aca="false">IFERROR(VLOOKUP(A1833,'[2]Pivot HorizontalMRP'!$A$4:$B$2689,2,0),0)</f>
        <v>0</v>
      </c>
      <c r="L1833" s="1" t="n">
        <f aca="false">IFERROR(VLOOKUP(A1833,'[2]Pivot HorizontalMRP'!$A$4:$C$2689,3,0),0)</f>
        <v>152462</v>
      </c>
      <c r="M1833" s="1" t="n">
        <f aca="false">IFERROR(VLOOKUP(A1833,'[2]Pivot HorizontalMRP'!$A$4:$D$2689,0.4,0),0)</f>
        <v>0</v>
      </c>
      <c r="N1833" s="1" t="n">
        <f aca="false">IFERROR(VLOOKUP(A1833,'[2]Pivot HorizontalMRP'!$A$4:$E$2689,5,0),0)</f>
        <v>0</v>
      </c>
      <c r="O1833" s="1" t="n">
        <f aca="false">K1833+L1833</f>
        <v>152462</v>
      </c>
      <c r="P1833" s="1" t="n">
        <f aca="false">K1833+L1833+M1833+N1833</f>
        <v>152462</v>
      </c>
      <c r="Q1833" s="1" t="n">
        <f aca="false">IFERROR(VLOOKUP(A1833,'[2]Pivot HorizontalMRP'!$A$4:$F$2689,6,0),0)</f>
        <v>12339</v>
      </c>
      <c r="R1833" s="1" t="n">
        <f aca="false">IFERROR(VLOOKUP(A1833,'[2]Pivot HorizontalMRP'!$A$4:$G$2689,7,0),0)</f>
        <v>6844</v>
      </c>
      <c r="S1833" s="1" t="n">
        <f aca="false">IFERROR(VLOOKUP(A1833,'[2]Pivot HorizontalMRP'!$A$4:$H$2689,8,0),0)</f>
        <v>7164</v>
      </c>
      <c r="T1833" s="1" t="n">
        <f aca="false">IFERROR(VLOOKUP(A1833,'[2]Pivot HorizontalMRP'!$A$4:$I$2689,9,0),0)</f>
        <v>2836</v>
      </c>
      <c r="U1833" s="1" t="n">
        <f aca="false">IF(I1833="delivery",O1833-SUM(Q1833+R1833),IF(I1833="PO",P1833-SUM(Q1833:R1833)))</f>
        <v>133279</v>
      </c>
      <c r="V1833" s="81" t="n">
        <v>0.44512</v>
      </c>
      <c r="W1833" s="81"/>
      <c r="X1833" s="81" t="n">
        <f aca="false">W1833-V1833</f>
        <v>-0.44512</v>
      </c>
      <c r="Y1833" s="81"/>
      <c r="Z1833" s="81"/>
      <c r="AA1833" s="81"/>
      <c r="AB1833" s="81"/>
      <c r="AC1833" s="81"/>
      <c r="AD1833" s="81"/>
      <c r="AE1833" s="81"/>
      <c r="AF1833" s="81"/>
      <c r="AG1833" s="81"/>
      <c r="AH1833" s="81"/>
      <c r="AI1833" s="81"/>
      <c r="AJ1833" s="81"/>
      <c r="AK1833" s="81"/>
      <c r="AL1833" s="81"/>
      <c r="AM1833" s="81"/>
      <c r="AN1833" s="81"/>
      <c r="AO1833" s="81" t="str">
        <f aca="false">D1833</f>
        <v>Sanmina</v>
      </c>
      <c r="AP1833" s="1" t="s">
        <v>3124</v>
      </c>
      <c r="AQ1833" s="1"/>
      <c r="AR1833" s="1"/>
      <c r="AS1833" s="1"/>
      <c r="AT1833" s="1"/>
      <c r="AU1833" s="1"/>
      <c r="AV1833" s="1"/>
      <c r="AW1833" s="1"/>
      <c r="AX1833" s="1"/>
      <c r="AY1833" s="1"/>
      <c r="AZ1833" s="1"/>
      <c r="BA1833" s="1"/>
      <c r="BB1833" s="1"/>
      <c r="BC1833" s="1"/>
      <c r="BD1833" s="1"/>
      <c r="BE1833" s="1"/>
      <c r="BF1833" s="1" t="s">
        <v>14668</v>
      </c>
      <c r="BG1833" s="1" t="s">
        <v>183</v>
      </c>
      <c r="BH1833" s="1"/>
      <c r="BI1833" s="1"/>
    </row>
    <row r="1834" customFormat="false" ht="12.75" hidden="false" customHeight="false" outlineLevel="0" collapsed="false">
      <c r="A1834" s="1" t="s">
        <v>7534</v>
      </c>
      <c r="B1834" s="1" t="s">
        <v>7535</v>
      </c>
      <c r="C1834" s="1" t="s">
        <v>177</v>
      </c>
      <c r="D1834" s="1" t="s">
        <v>1471</v>
      </c>
      <c r="E1834" s="1" t="s">
        <v>7536</v>
      </c>
      <c r="F1834" s="1" t="s">
        <v>7537</v>
      </c>
      <c r="G1834" s="1" t="n">
        <v>55</v>
      </c>
      <c r="H1834" s="1" t="n">
        <v>8100</v>
      </c>
      <c r="I1834" s="101" t="s">
        <v>180</v>
      </c>
      <c r="J1834" s="1"/>
      <c r="K1834" s="1" t="n">
        <f aca="false">IFERROR(VLOOKUP(A1834,'[2]Pivot HorizontalMRP'!$A$4:$B$2689,2,0),0)</f>
        <v>0</v>
      </c>
      <c r="L1834" s="1" t="n">
        <f aca="false">IFERROR(VLOOKUP(A1834,'[2]Pivot HorizontalMRP'!$A$4:$C$2689,3,0),0)</f>
        <v>1563</v>
      </c>
      <c r="M1834" s="1" t="n">
        <f aca="false">IFERROR(VLOOKUP(A1834,'[2]Pivot HorizontalMRP'!$A$4:$D$2689,0.4,0),0)</f>
        <v>0</v>
      </c>
      <c r="N1834" s="1" t="n">
        <f aca="false">IFERROR(VLOOKUP(A1834,'[2]Pivot HorizontalMRP'!$A$4:$E$2689,5,0),0)</f>
        <v>8400</v>
      </c>
      <c r="O1834" s="1" t="n">
        <f aca="false">K1834+L1834</f>
        <v>1563</v>
      </c>
      <c r="P1834" s="1" t="n">
        <f aca="false">K1834+L1834+M1834+N1834</f>
        <v>9963</v>
      </c>
      <c r="Q1834" s="1" t="n">
        <f aca="false">IFERROR(VLOOKUP(A1834,'[2]Pivot HorizontalMRP'!$A$4:$F$2689,6,0),0)</f>
        <v>4758</v>
      </c>
      <c r="R1834" s="1" t="n">
        <f aca="false">IFERROR(VLOOKUP(A1834,'[2]Pivot HorizontalMRP'!$A$4:$G$2689,7,0),0)</f>
        <v>3717</v>
      </c>
      <c r="S1834" s="1" t="n">
        <f aca="false">IFERROR(VLOOKUP(A1834,'[2]Pivot HorizontalMRP'!$A$4:$H$2689,8,0),0)</f>
        <v>3381</v>
      </c>
      <c r="T1834" s="1" t="n">
        <f aca="false">IFERROR(VLOOKUP(A1834,'[2]Pivot HorizontalMRP'!$A$4:$I$2689,9,0),0)</f>
        <v>1622</v>
      </c>
      <c r="U1834" s="1" t="n">
        <f aca="false">IF(I1834="delivery",O1834-SUM(Q1834+R1834),IF(I1834="PO",P1834-SUM(Q1834:R1834)))</f>
        <v>-6912</v>
      </c>
      <c r="V1834" s="81" t="n">
        <v>0.1473</v>
      </c>
      <c r="W1834" s="81"/>
      <c r="X1834" s="81" t="n">
        <f aca="false">W1834-V1834</f>
        <v>-0.1473</v>
      </c>
      <c r="Y1834" s="81"/>
      <c r="Z1834" s="81"/>
      <c r="AA1834" s="81"/>
      <c r="AB1834" s="81"/>
      <c r="AC1834" s="81"/>
      <c r="AD1834" s="81"/>
      <c r="AE1834" s="81"/>
      <c r="AF1834" s="81"/>
      <c r="AG1834" s="81"/>
      <c r="AH1834" s="81"/>
      <c r="AI1834" s="81"/>
      <c r="AJ1834" s="81"/>
      <c r="AK1834" s="81"/>
      <c r="AL1834" s="81"/>
      <c r="AM1834" s="81"/>
      <c r="AN1834" s="81"/>
      <c r="AO1834" s="81" t="str">
        <f aca="false">D1834</f>
        <v>Sanmina</v>
      </c>
      <c r="AP1834" s="1" t="s">
        <v>3124</v>
      </c>
      <c r="AQ1834" s="1"/>
      <c r="AR1834" s="1"/>
      <c r="AS1834" s="1"/>
      <c r="AT1834" s="1"/>
      <c r="AU1834" s="1"/>
      <c r="AV1834" s="1"/>
      <c r="AW1834" s="1"/>
      <c r="AX1834" s="1"/>
      <c r="AY1834" s="1"/>
      <c r="AZ1834" s="1"/>
      <c r="BA1834" s="1"/>
      <c r="BB1834" s="1"/>
      <c r="BC1834" s="1"/>
      <c r="BD1834" s="1"/>
      <c r="BE1834" s="1"/>
      <c r="BF1834" s="1" t="s">
        <v>14668</v>
      </c>
      <c r="BG1834" s="1" t="s">
        <v>183</v>
      </c>
      <c r="BH1834" s="1"/>
      <c r="BI1834" s="1"/>
    </row>
    <row r="1835" customFormat="false" ht="12.75" hidden="false" customHeight="false" outlineLevel="0" collapsed="false">
      <c r="A1835" s="1" t="s">
        <v>7538</v>
      </c>
      <c r="B1835" s="1" t="s">
        <v>7539</v>
      </c>
      <c r="C1835" s="1" t="s">
        <v>177</v>
      </c>
      <c r="D1835" s="1" t="s">
        <v>1471</v>
      </c>
      <c r="E1835" s="1" t="s">
        <v>7540</v>
      </c>
      <c r="F1835" s="1" t="s">
        <v>7541</v>
      </c>
      <c r="G1835" s="1" t="n">
        <v>55</v>
      </c>
      <c r="H1835" s="1" t="n">
        <v>1</v>
      </c>
      <c r="I1835" s="101" t="s">
        <v>180</v>
      </c>
      <c r="J1835" s="1"/>
      <c r="K1835" s="1" t="n">
        <f aca="false">IFERROR(VLOOKUP(A1835,'[2]Pivot HorizontalMRP'!$A$4:$B$2689,2,0),0)</f>
        <v>0</v>
      </c>
      <c r="L1835" s="1" t="n">
        <f aca="false">IFERROR(VLOOKUP(A1835,'[2]Pivot HorizontalMRP'!$A$4:$C$2689,3,0),0)</f>
        <v>240</v>
      </c>
      <c r="M1835" s="1" t="n">
        <f aca="false">IFERROR(VLOOKUP(A1835,'[2]Pivot HorizontalMRP'!$A$4:$D$2689,0.4,0),0)</f>
        <v>0</v>
      </c>
      <c r="N1835" s="1" t="n">
        <f aca="false">IFERROR(VLOOKUP(A1835,'[2]Pivot HorizontalMRP'!$A$4:$E$2689,5,0),0)</f>
        <v>0</v>
      </c>
      <c r="O1835" s="1" t="n">
        <f aca="false">K1835+L1835</f>
        <v>240</v>
      </c>
      <c r="P1835" s="1" t="n">
        <f aca="false">K1835+L1835+M1835+N1835</f>
        <v>240</v>
      </c>
      <c r="Q1835" s="1" t="n">
        <f aca="false">IFERROR(VLOOKUP(A1835,'[2]Pivot HorizontalMRP'!$A$4:$F$2689,6,0),0)</f>
        <v>240</v>
      </c>
      <c r="R1835" s="1" t="n">
        <f aca="false">IFERROR(VLOOKUP(A1835,'[2]Pivot HorizontalMRP'!$A$4:$G$2689,7,0),0)</f>
        <v>0</v>
      </c>
      <c r="S1835" s="1" t="n">
        <f aca="false">IFERROR(VLOOKUP(A1835,'[2]Pivot HorizontalMRP'!$A$4:$H$2689,8,0),0)</f>
        <v>0</v>
      </c>
      <c r="T1835" s="1" t="n">
        <f aca="false">IFERROR(VLOOKUP(A1835,'[2]Pivot HorizontalMRP'!$A$4:$I$2689,9,0),0)</f>
        <v>0</v>
      </c>
      <c r="U1835" s="1" t="n">
        <f aca="false">IF(I1835="delivery",O1835-SUM(Q1835+R1835),IF(I1835="PO",P1835-SUM(Q1835:R1835)))</f>
        <v>0</v>
      </c>
      <c r="V1835" s="81" t="n">
        <v>1E-005</v>
      </c>
      <c r="W1835" s="81"/>
      <c r="X1835" s="81" t="n">
        <f aca="false">W1835-V1835</f>
        <v>-1E-005</v>
      </c>
      <c r="Y1835" s="81"/>
      <c r="Z1835" s="81"/>
      <c r="AA1835" s="81"/>
      <c r="AB1835" s="81"/>
      <c r="AC1835" s="81"/>
      <c r="AD1835" s="81"/>
      <c r="AE1835" s="81"/>
      <c r="AF1835" s="81"/>
      <c r="AG1835" s="81"/>
      <c r="AH1835" s="81"/>
      <c r="AI1835" s="81"/>
      <c r="AJ1835" s="81"/>
      <c r="AK1835" s="81"/>
      <c r="AL1835" s="81"/>
      <c r="AM1835" s="81"/>
      <c r="AN1835" s="81"/>
      <c r="AO1835" s="81" t="str">
        <f aca="false">D1835</f>
        <v>Sanmina</v>
      </c>
      <c r="AP1835" s="102" t="s">
        <v>3124</v>
      </c>
      <c r="AQ1835" s="1"/>
      <c r="AR1835" s="1"/>
      <c r="AS1835" s="1"/>
      <c r="AT1835" s="1"/>
      <c r="AU1835" s="1"/>
      <c r="AV1835" s="1"/>
      <c r="AW1835" s="1"/>
      <c r="AX1835" s="1"/>
      <c r="AY1835" s="1"/>
      <c r="AZ1835" s="1"/>
      <c r="BA1835" s="1"/>
      <c r="BB1835" s="1"/>
      <c r="BC1835" s="1"/>
      <c r="BD1835" s="1"/>
      <c r="BE1835" s="1"/>
      <c r="BF1835" s="1" t="s">
        <v>10540</v>
      </c>
      <c r="BG1835" s="1" t="s">
        <v>183</v>
      </c>
      <c r="BH1835" s="1"/>
      <c r="BI1835" s="1"/>
    </row>
    <row r="1836" customFormat="false" ht="12.75" hidden="false" customHeight="false" outlineLevel="0" collapsed="false">
      <c r="A1836" s="1" t="s">
        <v>7542</v>
      </c>
      <c r="B1836" s="1" t="s">
        <v>7543</v>
      </c>
      <c r="C1836" s="1" t="s">
        <v>177</v>
      </c>
      <c r="D1836" s="1" t="s">
        <v>1471</v>
      </c>
      <c r="E1836" s="1" t="s">
        <v>7544</v>
      </c>
      <c r="F1836" s="1" t="s">
        <v>7545</v>
      </c>
      <c r="G1836" s="1" t="n">
        <v>86</v>
      </c>
      <c r="H1836" s="1" t="n">
        <v>2000</v>
      </c>
      <c r="I1836" s="101" t="s">
        <v>180</v>
      </c>
      <c r="J1836" s="1"/>
      <c r="K1836" s="1" t="n">
        <f aca="false">IFERROR(VLOOKUP(A1836,'[2]Pivot HorizontalMRP'!$A$4:$B$2689,2,0),0)</f>
        <v>0</v>
      </c>
      <c r="L1836" s="1" t="n">
        <f aca="false">IFERROR(VLOOKUP(A1836,'[2]Pivot HorizontalMRP'!$A$4:$C$2689,3,0),0)</f>
        <v>2436</v>
      </c>
      <c r="M1836" s="1" t="n">
        <f aca="false">IFERROR(VLOOKUP(A1836,'[2]Pivot HorizontalMRP'!$A$4:$D$2689,0.4,0),0)</f>
        <v>0</v>
      </c>
      <c r="N1836" s="1" t="n">
        <f aca="false">IFERROR(VLOOKUP(A1836,'[2]Pivot HorizontalMRP'!$A$4:$E$2689,5,0),0)</f>
        <v>0</v>
      </c>
      <c r="O1836" s="1" t="n">
        <f aca="false">K1836+L1836</f>
        <v>2436</v>
      </c>
      <c r="P1836" s="1" t="n">
        <f aca="false">K1836+L1836+M1836+N1836</f>
        <v>2436</v>
      </c>
      <c r="Q1836" s="1" t="n">
        <f aca="false">IFERROR(VLOOKUP(A1836,'[2]Pivot HorizontalMRP'!$A$4:$F$2689,6,0),0)</f>
        <v>712</v>
      </c>
      <c r="R1836" s="1" t="n">
        <f aca="false">IFERROR(VLOOKUP(A1836,'[2]Pivot HorizontalMRP'!$A$4:$G$2689,7,0),0)</f>
        <v>1028</v>
      </c>
      <c r="S1836" s="1" t="n">
        <f aca="false">IFERROR(VLOOKUP(A1836,'[2]Pivot HorizontalMRP'!$A$4:$H$2689,8,0),0)</f>
        <v>1048</v>
      </c>
      <c r="T1836" s="1" t="n">
        <f aca="false">IFERROR(VLOOKUP(A1836,'[2]Pivot HorizontalMRP'!$A$4:$I$2689,9,0),0)</f>
        <v>358</v>
      </c>
      <c r="U1836" s="1" t="n">
        <f aca="false">IF(I1836="delivery",O1836-SUM(Q1836+R1836),IF(I1836="PO",P1836-SUM(Q1836:R1836)))</f>
        <v>696</v>
      </c>
      <c r="V1836" s="81" t="n">
        <v>0.38272</v>
      </c>
      <c r="W1836" s="81"/>
      <c r="X1836" s="81" t="n">
        <f aca="false">W1836-V1836</f>
        <v>-0.38272</v>
      </c>
      <c r="Y1836" s="81"/>
      <c r="Z1836" s="81"/>
      <c r="AA1836" s="81" t="n">
        <v>0.25</v>
      </c>
      <c r="AB1836" s="81"/>
      <c r="AC1836" s="81"/>
      <c r="AD1836" s="81"/>
      <c r="AE1836" s="81"/>
      <c r="AF1836" s="81"/>
      <c r="AG1836" s="81"/>
      <c r="AH1836" s="81"/>
      <c r="AI1836" s="81"/>
      <c r="AJ1836" s="81"/>
      <c r="AK1836" s="81"/>
      <c r="AL1836" s="81"/>
      <c r="AM1836" s="81"/>
      <c r="AN1836" s="81"/>
      <c r="AO1836" s="81" t="str">
        <f aca="false">D1836</f>
        <v>Sanmina</v>
      </c>
      <c r="AP1836" s="1" t="s">
        <v>3124</v>
      </c>
      <c r="AQ1836" s="1"/>
      <c r="AR1836" s="1"/>
      <c r="AS1836" s="1"/>
      <c r="AT1836" s="1"/>
      <c r="AU1836" s="1"/>
      <c r="AV1836" s="1"/>
      <c r="AW1836" s="1"/>
      <c r="AX1836" s="1"/>
      <c r="AY1836" s="1"/>
      <c r="AZ1836" s="1"/>
      <c r="BA1836" s="1"/>
      <c r="BB1836" s="1"/>
      <c r="BC1836" s="1"/>
      <c r="BD1836" s="1"/>
      <c r="BE1836" s="1"/>
      <c r="BF1836" s="1" t="s">
        <v>14668</v>
      </c>
      <c r="BG1836" s="1" t="s">
        <v>183</v>
      </c>
      <c r="BH1836" s="1"/>
      <c r="BI1836" s="1"/>
    </row>
    <row r="1837" customFormat="false" ht="12.75" hidden="false" customHeight="false" outlineLevel="0" collapsed="false">
      <c r="A1837" s="1" t="s">
        <v>7546</v>
      </c>
      <c r="B1837" s="1" t="s">
        <v>7547</v>
      </c>
      <c r="C1837" s="1" t="s">
        <v>177</v>
      </c>
      <c r="D1837" s="1" t="s">
        <v>1471</v>
      </c>
      <c r="E1837" s="1" t="s">
        <v>16273</v>
      </c>
      <c r="F1837" s="1" t="s">
        <v>7549</v>
      </c>
      <c r="G1837" s="1" t="n">
        <v>282</v>
      </c>
      <c r="H1837" s="1" t="n">
        <v>2000</v>
      </c>
      <c r="I1837" s="101" t="s">
        <v>180</v>
      </c>
      <c r="J1837" s="1"/>
      <c r="K1837" s="1" t="n">
        <f aca="false">IFERROR(VLOOKUP(A1837,'[2]Pivot HorizontalMRP'!$A$4:$B$2689,2,0),0)</f>
        <v>0</v>
      </c>
      <c r="L1837" s="1" t="n">
        <f aca="false">IFERROR(VLOOKUP(A1837,'[2]Pivot HorizontalMRP'!$A$4:$C$2689,3,0),0)</f>
        <v>6168</v>
      </c>
      <c r="M1837" s="1" t="n">
        <f aca="false">IFERROR(VLOOKUP(A1837,'[2]Pivot HorizontalMRP'!$A$4:$D$2689,0.4,0),0)</f>
        <v>0</v>
      </c>
      <c r="N1837" s="1" t="n">
        <f aca="false">IFERROR(VLOOKUP(A1837,'[2]Pivot HorizontalMRP'!$A$4:$E$2689,5,0),0)</f>
        <v>6000</v>
      </c>
      <c r="O1837" s="1" t="n">
        <f aca="false">K1837+L1837</f>
        <v>6168</v>
      </c>
      <c r="P1837" s="1" t="n">
        <f aca="false">K1837+L1837+M1837+N1837</f>
        <v>12168</v>
      </c>
      <c r="Q1837" s="1" t="n">
        <f aca="false">IFERROR(VLOOKUP(A1837,'[2]Pivot HorizontalMRP'!$A$4:$F$2689,6,0),0)</f>
        <v>12683</v>
      </c>
      <c r="R1837" s="1" t="n">
        <f aca="false">IFERROR(VLOOKUP(A1837,'[2]Pivot HorizontalMRP'!$A$4:$G$2689,7,0),0)</f>
        <v>8106</v>
      </c>
      <c r="S1837" s="1" t="n">
        <f aca="false">IFERROR(VLOOKUP(A1837,'[2]Pivot HorizontalMRP'!$A$4:$H$2689,8,0),0)</f>
        <v>10990</v>
      </c>
      <c r="T1837" s="1" t="n">
        <f aca="false">IFERROR(VLOOKUP(A1837,'[2]Pivot HorizontalMRP'!$A$4:$I$2689,9,0),0)</f>
        <v>5209</v>
      </c>
      <c r="U1837" s="1" t="n">
        <f aca="false">IF(I1837="delivery",O1837-SUM(Q1837+R1837),IF(I1837="PO",P1837-SUM(Q1837:R1837)))</f>
        <v>-14621</v>
      </c>
      <c r="V1837" s="81" t="n">
        <v>0.42</v>
      </c>
      <c r="W1837" s="81"/>
      <c r="X1837" s="81" t="n">
        <f aca="false">W1837-V1837</f>
        <v>-0.42</v>
      </c>
      <c r="Y1837" s="81"/>
      <c r="Z1837" s="81"/>
      <c r="AA1837" s="81"/>
      <c r="AB1837" s="81"/>
      <c r="AC1837" s="81"/>
      <c r="AD1837" s="81"/>
      <c r="AE1837" s="81"/>
      <c r="AF1837" s="81"/>
      <c r="AG1837" s="81"/>
      <c r="AH1837" s="81"/>
      <c r="AI1837" s="81"/>
      <c r="AJ1837" s="81"/>
      <c r="AK1837" s="81"/>
      <c r="AL1837" s="81"/>
      <c r="AM1837" s="81"/>
      <c r="AN1837" s="81"/>
      <c r="AO1837" s="81" t="str">
        <f aca="false">D1837</f>
        <v>Sanmina</v>
      </c>
      <c r="AP1837" s="1" t="s">
        <v>3124</v>
      </c>
      <c r="AQ1837" s="1"/>
      <c r="AR1837" s="1"/>
      <c r="AS1837" s="1"/>
      <c r="AT1837" s="1"/>
      <c r="AU1837" s="1"/>
      <c r="AV1837" s="1"/>
      <c r="AW1837" s="1"/>
      <c r="AX1837" s="1"/>
      <c r="AY1837" s="1"/>
      <c r="AZ1837" s="1"/>
      <c r="BA1837" s="1"/>
      <c r="BB1837" s="1"/>
      <c r="BC1837" s="1"/>
      <c r="BD1837" s="1"/>
      <c r="BE1837" s="1"/>
      <c r="BF1837" s="1" t="s">
        <v>14668</v>
      </c>
      <c r="BG1837" s="1" t="s">
        <v>183</v>
      </c>
      <c r="BH1837" s="1"/>
      <c r="BI1837" s="1"/>
    </row>
    <row r="1838" customFormat="false" ht="12.75" hidden="false" customHeight="false" outlineLevel="0" collapsed="false">
      <c r="A1838" s="1" t="s">
        <v>7550</v>
      </c>
      <c r="B1838" s="1" t="s">
        <v>7551</v>
      </c>
      <c r="C1838" s="1" t="s">
        <v>177</v>
      </c>
      <c r="D1838" s="1" t="s">
        <v>1471</v>
      </c>
      <c r="E1838" s="1" t="s">
        <v>7552</v>
      </c>
      <c r="F1838" s="1" t="s">
        <v>7553</v>
      </c>
      <c r="G1838" s="1" t="n">
        <v>56</v>
      </c>
      <c r="H1838" s="1" t="n">
        <v>20000</v>
      </c>
      <c r="I1838" s="101" t="s">
        <v>180</v>
      </c>
      <c r="J1838" s="1"/>
      <c r="K1838" s="1" t="n">
        <f aca="false">IFERROR(VLOOKUP(A1838,'[2]Pivot HorizontalMRP'!$A$4:$B$2689,2,0),0)</f>
        <v>0</v>
      </c>
      <c r="L1838" s="1" t="n">
        <f aca="false">IFERROR(VLOOKUP(A1838,'[2]Pivot HorizontalMRP'!$A$4:$C$2689,3,0),0)</f>
        <v>84020</v>
      </c>
      <c r="M1838" s="1" t="n">
        <f aca="false">IFERROR(VLOOKUP(A1838,'[2]Pivot HorizontalMRP'!$A$4:$D$2689,0.4,0),0)</f>
        <v>0</v>
      </c>
      <c r="N1838" s="1" t="n">
        <f aca="false">IFERROR(VLOOKUP(A1838,'[2]Pivot HorizontalMRP'!$A$4:$E$2689,5,0),0)</f>
        <v>56000</v>
      </c>
      <c r="O1838" s="1" t="n">
        <f aca="false">K1838+L1838</f>
        <v>84020</v>
      </c>
      <c r="P1838" s="1" t="n">
        <f aca="false">K1838+L1838+M1838+N1838</f>
        <v>140020</v>
      </c>
      <c r="Q1838" s="1" t="n">
        <f aca="false">IFERROR(VLOOKUP(A1838,'[2]Pivot HorizontalMRP'!$A$4:$F$2689,6,0),0)</f>
        <v>61551</v>
      </c>
      <c r="R1838" s="1" t="n">
        <f aca="false">IFERROR(VLOOKUP(A1838,'[2]Pivot HorizontalMRP'!$A$4:$G$2689,7,0),0)</f>
        <v>40116</v>
      </c>
      <c r="S1838" s="1" t="n">
        <f aca="false">IFERROR(VLOOKUP(A1838,'[2]Pivot HorizontalMRP'!$A$4:$H$2689,8,0),0)</f>
        <v>41878</v>
      </c>
      <c r="T1838" s="1" t="n">
        <f aca="false">IFERROR(VLOOKUP(A1838,'[2]Pivot HorizontalMRP'!$A$4:$I$2689,9,0),0)</f>
        <v>24599</v>
      </c>
      <c r="U1838" s="1" t="n">
        <f aca="false">IF(I1838="delivery",O1838-SUM(Q1838+R1838),IF(I1838="PO",P1838-SUM(Q1838:R1838)))</f>
        <v>-17647</v>
      </c>
      <c r="V1838" s="81" t="n">
        <v>0.003</v>
      </c>
      <c r="W1838" s="81"/>
      <c r="X1838" s="81" t="n">
        <f aca="false">W1838-V1838</f>
        <v>-0.003</v>
      </c>
      <c r="Y1838" s="81"/>
      <c r="Z1838" s="81"/>
      <c r="AA1838" s="81" t="n">
        <v>0.003</v>
      </c>
      <c r="AB1838" s="81"/>
      <c r="AC1838" s="81"/>
      <c r="AD1838" s="81"/>
      <c r="AE1838" s="81"/>
      <c r="AF1838" s="81"/>
      <c r="AG1838" s="81"/>
      <c r="AH1838" s="81"/>
      <c r="AI1838" s="81"/>
      <c r="AJ1838" s="81"/>
      <c r="AK1838" s="81"/>
      <c r="AL1838" s="81"/>
      <c r="AM1838" s="81"/>
      <c r="AN1838" s="81"/>
      <c r="AO1838" s="81" t="str">
        <f aca="false">D1838</f>
        <v>Sanmina</v>
      </c>
      <c r="AP1838" s="1" t="s">
        <v>3124</v>
      </c>
      <c r="AQ1838" s="1"/>
      <c r="AR1838" s="1"/>
      <c r="AS1838" s="1"/>
      <c r="AT1838" s="1"/>
      <c r="AU1838" s="1"/>
      <c r="AV1838" s="1"/>
      <c r="AW1838" s="1"/>
      <c r="AX1838" s="1"/>
      <c r="AY1838" s="1"/>
      <c r="AZ1838" s="1"/>
      <c r="BA1838" s="1"/>
      <c r="BB1838" s="1"/>
      <c r="BC1838" s="1"/>
      <c r="BD1838" s="1"/>
      <c r="BE1838" s="1"/>
      <c r="BF1838" s="1" t="s">
        <v>14668</v>
      </c>
      <c r="BG1838" s="1" t="s">
        <v>183</v>
      </c>
      <c r="BH1838" s="1"/>
      <c r="BI1838" s="1"/>
    </row>
    <row r="1839" customFormat="false" ht="12.75" hidden="false" customHeight="false" outlineLevel="0" collapsed="false">
      <c r="A1839" s="1" t="s">
        <v>7554</v>
      </c>
      <c r="B1839" s="1" t="s">
        <v>7555</v>
      </c>
      <c r="C1839" s="1" t="s">
        <v>177</v>
      </c>
      <c r="D1839" s="1" t="s">
        <v>1471</v>
      </c>
      <c r="E1839" s="1" t="s">
        <v>16274</v>
      </c>
      <c r="F1839" s="1" t="s">
        <v>7557</v>
      </c>
      <c r="G1839" s="1" t="n">
        <v>33</v>
      </c>
      <c r="H1839" s="1" t="n">
        <v>4000</v>
      </c>
      <c r="I1839" s="101" t="s">
        <v>180</v>
      </c>
      <c r="J1839" s="1"/>
      <c r="K1839" s="1" t="n">
        <f aca="false">IFERROR(VLOOKUP(A1839,'[2]Pivot HorizontalMRP'!$A$4:$B$2689,2,0),0)</f>
        <v>0</v>
      </c>
      <c r="L1839" s="1" t="n">
        <f aca="false">IFERROR(VLOOKUP(A1839,'[2]Pivot HorizontalMRP'!$A$4:$C$2689,3,0),0)</f>
        <v>3904</v>
      </c>
      <c r="M1839" s="1" t="n">
        <f aca="false">IFERROR(VLOOKUP(A1839,'[2]Pivot HorizontalMRP'!$A$4:$D$2689,0.4,0),0)</f>
        <v>0</v>
      </c>
      <c r="N1839" s="1" t="n">
        <f aca="false">IFERROR(VLOOKUP(A1839,'[2]Pivot HorizontalMRP'!$A$4:$E$2689,5,0),0)</f>
        <v>0</v>
      </c>
      <c r="O1839" s="1" t="n">
        <f aca="false">K1839+L1839</f>
        <v>3904</v>
      </c>
      <c r="P1839" s="1" t="n">
        <f aca="false">K1839+L1839+M1839+N1839</f>
        <v>3904</v>
      </c>
      <c r="Q1839" s="1" t="n">
        <f aca="false">IFERROR(VLOOKUP(A1839,'[2]Pivot HorizontalMRP'!$A$4:$F$2689,6,0),0)</f>
        <v>159</v>
      </c>
      <c r="R1839" s="1" t="n">
        <f aca="false">IFERROR(VLOOKUP(A1839,'[2]Pivot HorizontalMRP'!$A$4:$G$2689,7,0),0)</f>
        <v>51</v>
      </c>
      <c r="S1839" s="1" t="n">
        <f aca="false">IFERROR(VLOOKUP(A1839,'[2]Pivot HorizontalMRP'!$A$4:$H$2689,8,0),0)</f>
        <v>54</v>
      </c>
      <c r="T1839" s="1" t="n">
        <f aca="false">IFERROR(VLOOKUP(A1839,'[2]Pivot HorizontalMRP'!$A$4:$I$2689,9,0),0)</f>
        <v>18</v>
      </c>
      <c r="U1839" s="1" t="n">
        <f aca="false">IF(I1839="delivery",O1839-SUM(Q1839+R1839),IF(I1839="PO",P1839-SUM(Q1839:R1839)))</f>
        <v>3694</v>
      </c>
      <c r="V1839" s="81" t="n">
        <v>0.03125</v>
      </c>
      <c r="W1839" s="81"/>
      <c r="X1839" s="81" t="n">
        <f aca="false">W1839-V1839</f>
        <v>-0.03125</v>
      </c>
      <c r="Y1839" s="81"/>
      <c r="Z1839" s="81"/>
      <c r="AA1839" s="81" t="n">
        <v>0.0309</v>
      </c>
      <c r="AB1839" s="81"/>
      <c r="AC1839" s="81"/>
      <c r="AD1839" s="81"/>
      <c r="AE1839" s="81"/>
      <c r="AF1839" s="81"/>
      <c r="AG1839" s="81"/>
      <c r="AH1839" s="81"/>
      <c r="AI1839" s="81"/>
      <c r="AJ1839" s="81"/>
      <c r="AK1839" s="81"/>
      <c r="AL1839" s="81"/>
      <c r="AM1839" s="81"/>
      <c r="AN1839" s="81"/>
      <c r="AO1839" s="81" t="str">
        <f aca="false">D1839</f>
        <v>Sanmina</v>
      </c>
      <c r="AP1839" s="1" t="s">
        <v>3124</v>
      </c>
      <c r="AQ1839" s="1"/>
      <c r="AR1839" s="1"/>
      <c r="AS1839" s="1"/>
      <c r="AT1839" s="1"/>
      <c r="AU1839" s="1"/>
      <c r="AV1839" s="1"/>
      <c r="AW1839" s="1"/>
      <c r="AX1839" s="1"/>
      <c r="AY1839" s="1"/>
      <c r="AZ1839" s="1"/>
      <c r="BA1839" s="1"/>
      <c r="BB1839" s="1"/>
      <c r="BC1839" s="1"/>
      <c r="BD1839" s="1"/>
      <c r="BE1839" s="1"/>
      <c r="BF1839" s="1" t="s">
        <v>14668</v>
      </c>
      <c r="BG1839" s="1" t="s">
        <v>183</v>
      </c>
      <c r="BH1839" s="1"/>
      <c r="BI1839" s="1"/>
    </row>
    <row r="1840" customFormat="false" ht="12.75" hidden="false" customHeight="false" outlineLevel="0" collapsed="false">
      <c r="A1840" s="1" t="s">
        <v>7558</v>
      </c>
      <c r="B1840" s="1" t="s">
        <v>7559</v>
      </c>
      <c r="C1840" s="1" t="s">
        <v>177</v>
      </c>
      <c r="D1840" s="1" t="s">
        <v>1471</v>
      </c>
      <c r="E1840" s="1" t="s">
        <v>16275</v>
      </c>
      <c r="F1840" s="1" t="s">
        <v>7561</v>
      </c>
      <c r="G1840" s="1" t="n">
        <v>91</v>
      </c>
      <c r="H1840" s="1" t="n">
        <v>1800</v>
      </c>
      <c r="I1840" s="101" t="s">
        <v>180</v>
      </c>
      <c r="J1840" s="1"/>
      <c r="K1840" s="1" t="n">
        <f aca="false">IFERROR(VLOOKUP(A1840,'[2]Pivot HorizontalMRP'!$A$4:$B$2689,2,0),0)</f>
        <v>0</v>
      </c>
      <c r="L1840" s="1" t="n">
        <f aca="false">IFERROR(VLOOKUP(A1840,'[2]Pivot HorizontalMRP'!$A$4:$C$2689,3,0),0)</f>
        <v>2214</v>
      </c>
      <c r="M1840" s="1" t="n">
        <f aca="false">IFERROR(VLOOKUP(A1840,'[2]Pivot HorizontalMRP'!$A$4:$D$2689,0.4,0),0)</f>
        <v>0</v>
      </c>
      <c r="N1840" s="1" t="n">
        <f aca="false">IFERROR(VLOOKUP(A1840,'[2]Pivot HorizontalMRP'!$A$4:$E$2689,5,0),0)</f>
        <v>5400</v>
      </c>
      <c r="O1840" s="1" t="n">
        <f aca="false">K1840+L1840</f>
        <v>2214</v>
      </c>
      <c r="P1840" s="1" t="n">
        <f aca="false">K1840+L1840+M1840+N1840</f>
        <v>7614</v>
      </c>
      <c r="Q1840" s="1" t="n">
        <f aca="false">IFERROR(VLOOKUP(A1840,'[2]Pivot HorizontalMRP'!$A$4:$F$2689,6,0),0)</f>
        <v>3504</v>
      </c>
      <c r="R1840" s="1" t="n">
        <f aca="false">IFERROR(VLOOKUP(A1840,'[2]Pivot HorizontalMRP'!$A$4:$G$2689,7,0),0)</f>
        <v>4399</v>
      </c>
      <c r="S1840" s="1" t="n">
        <f aca="false">IFERROR(VLOOKUP(A1840,'[2]Pivot HorizontalMRP'!$A$4:$H$2689,8,0),0)</f>
        <v>3999</v>
      </c>
      <c r="T1840" s="1" t="n">
        <f aca="false">IFERROR(VLOOKUP(A1840,'[2]Pivot HorizontalMRP'!$A$4:$I$2689,9,0),0)</f>
        <v>2566</v>
      </c>
      <c r="U1840" s="1" t="n">
        <f aca="false">IF(I1840="delivery",O1840-SUM(Q1840+R1840),IF(I1840="PO",P1840-SUM(Q1840:R1840)))</f>
        <v>-5689</v>
      </c>
      <c r="V1840" s="81" t="n">
        <v>0.355</v>
      </c>
      <c r="W1840" s="81"/>
      <c r="X1840" s="81" t="n">
        <f aca="false">W1840-V1840</f>
        <v>-0.355</v>
      </c>
      <c r="Y1840" s="81"/>
      <c r="Z1840" s="81"/>
      <c r="AA1840" s="81" t="n">
        <v>0.27</v>
      </c>
      <c r="AB1840" s="81"/>
      <c r="AC1840" s="81"/>
      <c r="AD1840" s="81"/>
      <c r="AE1840" s="81"/>
      <c r="AF1840" s="81"/>
      <c r="AG1840" s="81"/>
      <c r="AH1840" s="81"/>
      <c r="AI1840" s="81"/>
      <c r="AJ1840" s="81"/>
      <c r="AK1840" s="81"/>
      <c r="AL1840" s="81"/>
      <c r="AM1840" s="81"/>
      <c r="AN1840" s="81"/>
      <c r="AO1840" s="81" t="str">
        <f aca="false">D1840</f>
        <v>Sanmina</v>
      </c>
      <c r="AP1840" s="1" t="s">
        <v>3124</v>
      </c>
      <c r="AQ1840" s="1"/>
      <c r="AR1840" s="1"/>
      <c r="AS1840" s="1"/>
      <c r="AT1840" s="1"/>
      <c r="AU1840" s="1"/>
      <c r="AV1840" s="1"/>
      <c r="AW1840" s="1"/>
      <c r="AX1840" s="1"/>
      <c r="AY1840" s="1"/>
      <c r="AZ1840" s="1"/>
      <c r="BA1840" s="1"/>
      <c r="BB1840" s="1"/>
      <c r="BC1840" s="1"/>
      <c r="BD1840" s="1"/>
      <c r="BE1840" s="1"/>
      <c r="BF1840" s="1" t="s">
        <v>14668</v>
      </c>
      <c r="BG1840" s="1" t="s">
        <v>183</v>
      </c>
      <c r="BH1840" s="1"/>
      <c r="BI1840" s="1"/>
    </row>
    <row r="1841" customFormat="false" ht="12.75" hidden="false" customHeight="false" outlineLevel="0" collapsed="false">
      <c r="A1841" s="1" t="s">
        <v>7562</v>
      </c>
      <c r="B1841" s="1" t="s">
        <v>7563</v>
      </c>
      <c r="C1841" s="1" t="s">
        <v>177</v>
      </c>
      <c r="D1841" s="1" t="s">
        <v>1471</v>
      </c>
      <c r="E1841" s="1" t="s">
        <v>16276</v>
      </c>
      <c r="F1841" s="1" t="s">
        <v>7565</v>
      </c>
      <c r="G1841" s="1" t="n">
        <v>91</v>
      </c>
      <c r="H1841" s="1" t="n">
        <v>650</v>
      </c>
      <c r="I1841" s="101" t="s">
        <v>180</v>
      </c>
      <c r="J1841" s="1"/>
      <c r="K1841" s="1" t="n">
        <f aca="false">IFERROR(VLOOKUP(A1841,'[2]Pivot HorizontalMRP'!$A$4:$B$2689,2,0),0)</f>
        <v>0</v>
      </c>
      <c r="L1841" s="1" t="n">
        <f aca="false">IFERROR(VLOOKUP(A1841,'[2]Pivot HorizontalMRP'!$A$4:$C$2689,3,0),0)</f>
        <v>442</v>
      </c>
      <c r="M1841" s="1" t="n">
        <f aca="false">IFERROR(VLOOKUP(A1841,'[2]Pivot HorizontalMRP'!$A$4:$D$2689,0.4,0),0)</f>
        <v>0</v>
      </c>
      <c r="N1841" s="1" t="n">
        <f aca="false">IFERROR(VLOOKUP(A1841,'[2]Pivot HorizontalMRP'!$A$4:$E$2689,5,0),0)</f>
        <v>0</v>
      </c>
      <c r="O1841" s="1" t="n">
        <f aca="false">K1841+L1841</f>
        <v>442</v>
      </c>
      <c r="P1841" s="1" t="n">
        <f aca="false">K1841+L1841+M1841+N1841</f>
        <v>442</v>
      </c>
      <c r="Q1841" s="1" t="n">
        <f aca="false">IFERROR(VLOOKUP(A1841,'[2]Pivot HorizontalMRP'!$A$4:$F$2689,6,0),0)</f>
        <v>5</v>
      </c>
      <c r="R1841" s="1" t="n">
        <f aca="false">IFERROR(VLOOKUP(A1841,'[2]Pivot HorizontalMRP'!$A$4:$G$2689,7,0),0)</f>
        <v>85</v>
      </c>
      <c r="S1841" s="1" t="n">
        <f aca="false">IFERROR(VLOOKUP(A1841,'[2]Pivot HorizontalMRP'!$A$4:$H$2689,8,0),0)</f>
        <v>90</v>
      </c>
      <c r="T1841" s="1" t="n">
        <f aca="false">IFERROR(VLOOKUP(A1841,'[2]Pivot HorizontalMRP'!$A$4:$I$2689,9,0),0)</f>
        <v>30</v>
      </c>
      <c r="U1841" s="1" t="n">
        <f aca="false">IF(I1841="delivery",O1841-SUM(Q1841+R1841),IF(I1841="PO",P1841-SUM(Q1841:R1841)))</f>
        <v>352</v>
      </c>
      <c r="V1841" s="81" t="n">
        <v>0.358</v>
      </c>
      <c r="W1841" s="81"/>
      <c r="X1841" s="81" t="n">
        <f aca="false">W1841-V1841</f>
        <v>-0.358</v>
      </c>
      <c r="Y1841" s="81"/>
      <c r="Z1841" s="81"/>
      <c r="AA1841" s="81" t="n">
        <v>0.32</v>
      </c>
      <c r="AB1841" s="81"/>
      <c r="AC1841" s="81"/>
      <c r="AD1841" s="81"/>
      <c r="AE1841" s="81"/>
      <c r="AF1841" s="81"/>
      <c r="AG1841" s="81"/>
      <c r="AH1841" s="81"/>
      <c r="AI1841" s="81"/>
      <c r="AJ1841" s="81"/>
      <c r="AK1841" s="81"/>
      <c r="AL1841" s="81"/>
      <c r="AM1841" s="81"/>
      <c r="AN1841" s="81"/>
      <c r="AO1841" s="81" t="str">
        <f aca="false">D1841</f>
        <v>Sanmina</v>
      </c>
      <c r="AP1841" s="1" t="s">
        <v>3124</v>
      </c>
      <c r="AQ1841" s="1"/>
      <c r="AR1841" s="1"/>
      <c r="AS1841" s="1"/>
      <c r="AT1841" s="1"/>
      <c r="AU1841" s="1"/>
      <c r="AV1841" s="1"/>
      <c r="AW1841" s="1"/>
      <c r="AX1841" s="1"/>
      <c r="AY1841" s="1"/>
      <c r="AZ1841" s="1"/>
      <c r="BA1841" s="1"/>
      <c r="BB1841" s="1"/>
      <c r="BC1841" s="1"/>
      <c r="BD1841" s="1"/>
      <c r="BE1841" s="1"/>
      <c r="BF1841" s="1" t="s">
        <v>14668</v>
      </c>
      <c r="BG1841" s="1" t="s">
        <v>183</v>
      </c>
      <c r="BH1841" s="1"/>
      <c r="BI1841" s="1"/>
    </row>
    <row r="1842" customFormat="false" ht="12.75" hidden="false" customHeight="false" outlineLevel="0" collapsed="false">
      <c r="A1842" s="1" t="s">
        <v>7566</v>
      </c>
      <c r="B1842" s="1" t="s">
        <v>7567</v>
      </c>
      <c r="C1842" s="1" t="s">
        <v>177</v>
      </c>
      <c r="D1842" s="1" t="s">
        <v>1471</v>
      </c>
      <c r="E1842" s="1" t="s">
        <v>16277</v>
      </c>
      <c r="F1842" s="1" t="s">
        <v>7569</v>
      </c>
      <c r="G1842" s="1" t="n">
        <v>76</v>
      </c>
      <c r="H1842" s="1" t="n">
        <v>10000</v>
      </c>
      <c r="I1842" s="101" t="s">
        <v>188</v>
      </c>
      <c r="J1842" s="1"/>
      <c r="K1842" s="1" t="n">
        <f aca="false">IFERROR(VLOOKUP(A1842,'[2]Pivot HorizontalMRP'!$A$4:$B$2689,2,0),0)</f>
        <v>0</v>
      </c>
      <c r="L1842" s="1" t="n">
        <f aca="false">IFERROR(VLOOKUP(A1842,'[2]Pivot HorizontalMRP'!$A$4:$C$2689,3,0),0)</f>
        <v>54</v>
      </c>
      <c r="M1842" s="1" t="n">
        <f aca="false">IFERROR(VLOOKUP(A1842,'[2]Pivot HorizontalMRP'!$A$4:$D$2689,0.4,0),0)</f>
        <v>0</v>
      </c>
      <c r="N1842" s="1" t="n">
        <f aca="false">IFERROR(VLOOKUP(A1842,'[2]Pivot HorizontalMRP'!$A$4:$E$2689,5,0),0)</f>
        <v>90</v>
      </c>
      <c r="O1842" s="1" t="n">
        <f aca="false">K1842+L1842</f>
        <v>54</v>
      </c>
      <c r="P1842" s="1" t="n">
        <f aca="false">K1842+L1842+M1842+N1842</f>
        <v>144</v>
      </c>
      <c r="Q1842" s="1" t="n">
        <f aca="false">IFERROR(VLOOKUP(A1842,'[2]Pivot HorizontalMRP'!$A$4:$F$2689,6,0),0)</f>
        <v>106</v>
      </c>
      <c r="R1842" s="1" t="n">
        <f aca="false">IFERROR(VLOOKUP(A1842,'[2]Pivot HorizontalMRP'!$A$4:$G$2689,7,0),0)</f>
        <v>0</v>
      </c>
      <c r="S1842" s="1" t="n">
        <f aca="false">IFERROR(VLOOKUP(A1842,'[2]Pivot HorizontalMRP'!$A$4:$H$2689,8,0),0)</f>
        <v>0</v>
      </c>
      <c r="T1842" s="1" t="n">
        <f aca="false">IFERROR(VLOOKUP(A1842,'[2]Pivot HorizontalMRP'!$A$4:$I$2689,9,0),0)</f>
        <v>0</v>
      </c>
      <c r="U1842" s="1" t="n">
        <f aca="false">IF(I1842="delivery",O1842-SUM(Q1842+R1842),IF(I1842="PO",P1842-SUM(Q1842:R1842)))</f>
        <v>38</v>
      </c>
      <c r="V1842" s="81" t="n">
        <v>0.37</v>
      </c>
      <c r="W1842" s="81"/>
      <c r="X1842" s="81" t="n">
        <f aca="false">W1842-V1842</f>
        <v>-0.37</v>
      </c>
      <c r="Y1842" s="81"/>
      <c r="Z1842" s="81"/>
      <c r="AA1842" s="81"/>
      <c r="AB1842" s="81"/>
      <c r="AC1842" s="81"/>
      <c r="AD1842" s="81"/>
      <c r="AE1842" s="81"/>
      <c r="AF1842" s="81"/>
      <c r="AG1842" s="81"/>
      <c r="AH1842" s="81"/>
      <c r="AI1842" s="81"/>
      <c r="AJ1842" s="81"/>
      <c r="AK1842" s="81"/>
      <c r="AL1842" s="81"/>
      <c r="AM1842" s="81"/>
      <c r="AN1842" s="81"/>
      <c r="AO1842" s="81" t="str">
        <f aca="false">D1842</f>
        <v>Sanmina</v>
      </c>
      <c r="AP1842" s="1" t="s">
        <v>3124</v>
      </c>
      <c r="AQ1842" s="1"/>
      <c r="AR1842" s="1"/>
      <c r="AS1842" s="1"/>
      <c r="AT1842" s="1"/>
      <c r="AU1842" s="1"/>
      <c r="AV1842" s="1"/>
      <c r="AW1842" s="1"/>
      <c r="AX1842" s="1"/>
      <c r="AY1842" s="1"/>
      <c r="AZ1842" s="1"/>
      <c r="BA1842" s="1"/>
      <c r="BB1842" s="1"/>
      <c r="BC1842" s="1"/>
      <c r="BD1842" s="1"/>
      <c r="BE1842" s="1"/>
      <c r="BF1842" s="1" t="s">
        <v>14668</v>
      </c>
      <c r="BG1842" s="1" t="s">
        <v>183</v>
      </c>
      <c r="BH1842" s="1"/>
      <c r="BI1842" s="1"/>
    </row>
    <row r="1843" customFormat="false" ht="12.75" hidden="false" customHeight="false" outlineLevel="0" collapsed="false">
      <c r="A1843" s="1" t="s">
        <v>7570</v>
      </c>
      <c r="B1843" s="1" t="s">
        <v>7571</v>
      </c>
      <c r="C1843" s="1" t="s">
        <v>177</v>
      </c>
      <c r="D1843" s="1" t="s">
        <v>1471</v>
      </c>
      <c r="E1843" s="1" t="s">
        <v>16278</v>
      </c>
      <c r="F1843" s="1" t="s">
        <v>7573</v>
      </c>
      <c r="G1843" s="1" t="n">
        <v>56</v>
      </c>
      <c r="H1843" s="1" t="n">
        <v>4000</v>
      </c>
      <c r="I1843" s="101" t="s">
        <v>180</v>
      </c>
      <c r="J1843" s="1"/>
      <c r="K1843" s="1" t="n">
        <f aca="false">IFERROR(VLOOKUP(A1843,'[2]Pivot HorizontalMRP'!$A$4:$B$2689,2,0),0)</f>
        <v>0</v>
      </c>
      <c r="L1843" s="1" t="n">
        <f aca="false">IFERROR(VLOOKUP(A1843,'[2]Pivot HorizontalMRP'!$A$4:$C$2689,3,0),0)</f>
        <v>63855</v>
      </c>
      <c r="M1843" s="1" t="n">
        <f aca="false">IFERROR(VLOOKUP(A1843,'[2]Pivot HorizontalMRP'!$A$4:$D$2689,0.4,0),0)</f>
        <v>0</v>
      </c>
      <c r="N1843" s="1" t="n">
        <f aca="false">IFERROR(VLOOKUP(A1843,'[2]Pivot HorizontalMRP'!$A$4:$E$2689,5,0),0)</f>
        <v>30000</v>
      </c>
      <c r="O1843" s="1" t="n">
        <f aca="false">K1843+L1843</f>
        <v>63855</v>
      </c>
      <c r="P1843" s="1" t="n">
        <f aca="false">K1843+L1843+M1843+N1843</f>
        <v>93855</v>
      </c>
      <c r="Q1843" s="1" t="n">
        <f aca="false">IFERROR(VLOOKUP(A1843,'[2]Pivot HorizontalMRP'!$A$4:$F$2689,6,0),0)</f>
        <v>18478</v>
      </c>
      <c r="R1843" s="1" t="n">
        <f aca="false">IFERROR(VLOOKUP(A1843,'[2]Pivot HorizontalMRP'!$A$4:$G$2689,7,0),0)</f>
        <v>48564</v>
      </c>
      <c r="S1843" s="1" t="n">
        <f aca="false">IFERROR(VLOOKUP(A1843,'[2]Pivot HorizontalMRP'!$A$4:$H$2689,8,0),0)</f>
        <v>36125</v>
      </c>
      <c r="T1843" s="1" t="n">
        <f aca="false">IFERROR(VLOOKUP(A1843,'[2]Pivot HorizontalMRP'!$A$4:$I$2689,9,0),0)</f>
        <v>23847</v>
      </c>
      <c r="U1843" s="1" t="n">
        <f aca="false">IF(I1843="delivery",O1843-SUM(Q1843+R1843),IF(I1843="PO",P1843-SUM(Q1843:R1843)))</f>
        <v>-3187</v>
      </c>
      <c r="V1843" s="81" t="n">
        <v>0.0093</v>
      </c>
      <c r="W1843" s="81"/>
      <c r="X1843" s="81" t="n">
        <f aca="false">W1843-V1843</f>
        <v>-0.0093</v>
      </c>
      <c r="Y1843" s="81"/>
      <c r="Z1843" s="81"/>
      <c r="AA1843" s="81" t="n">
        <v>0.0093</v>
      </c>
      <c r="AB1843" s="81"/>
      <c r="AC1843" s="81"/>
      <c r="AD1843" s="81"/>
      <c r="AE1843" s="81"/>
      <c r="AF1843" s="81"/>
      <c r="AG1843" s="81"/>
      <c r="AH1843" s="81"/>
      <c r="AI1843" s="81"/>
      <c r="AJ1843" s="81"/>
      <c r="AK1843" s="81"/>
      <c r="AL1843" s="81"/>
      <c r="AM1843" s="81"/>
      <c r="AN1843" s="81"/>
      <c r="AO1843" s="81" t="str">
        <f aca="false">D1843</f>
        <v>Sanmina</v>
      </c>
      <c r="AP1843" s="1" t="s">
        <v>3124</v>
      </c>
      <c r="AQ1843" s="1"/>
      <c r="AR1843" s="1"/>
      <c r="AS1843" s="1"/>
      <c r="AT1843" s="1"/>
      <c r="AU1843" s="1"/>
      <c r="AV1843" s="1"/>
      <c r="AW1843" s="1"/>
      <c r="AX1843" s="1"/>
      <c r="AY1843" s="1"/>
      <c r="AZ1843" s="1"/>
      <c r="BA1843" s="1"/>
      <c r="BB1843" s="1"/>
      <c r="BC1843" s="1"/>
      <c r="BD1843" s="1"/>
      <c r="BE1843" s="1"/>
      <c r="BF1843" s="1" t="s">
        <v>14668</v>
      </c>
      <c r="BG1843" s="1" t="s">
        <v>183</v>
      </c>
      <c r="BH1843" s="1"/>
      <c r="BI1843" s="1"/>
    </row>
    <row r="1844" customFormat="false" ht="12.75" hidden="false" customHeight="false" outlineLevel="0" collapsed="false">
      <c r="A1844" s="1" t="s">
        <v>7574</v>
      </c>
      <c r="B1844" s="1" t="s">
        <v>7575</v>
      </c>
      <c r="C1844" s="1" t="s">
        <v>177</v>
      </c>
      <c r="D1844" s="1" t="s">
        <v>1471</v>
      </c>
      <c r="E1844" s="1" t="s">
        <v>16279</v>
      </c>
      <c r="F1844" s="1" t="s">
        <v>7577</v>
      </c>
      <c r="G1844" s="1" t="n">
        <v>43</v>
      </c>
      <c r="H1844" s="1" t="n">
        <v>4000</v>
      </c>
      <c r="I1844" s="101" t="s">
        <v>180</v>
      </c>
      <c r="J1844" s="1"/>
      <c r="K1844" s="1" t="n">
        <f aca="false">IFERROR(VLOOKUP(A1844,'[2]Pivot HorizontalMRP'!$A$4:$B$2689,2,0),0)</f>
        <v>0</v>
      </c>
      <c r="L1844" s="1" t="n">
        <f aca="false">IFERROR(VLOOKUP(A1844,'[2]Pivot HorizontalMRP'!$A$4:$C$2689,3,0),0)</f>
        <v>62922</v>
      </c>
      <c r="M1844" s="1" t="n">
        <f aca="false">IFERROR(VLOOKUP(A1844,'[2]Pivot HorizontalMRP'!$A$4:$D$2689,0.4,0),0)</f>
        <v>0</v>
      </c>
      <c r="N1844" s="1" t="n">
        <f aca="false">IFERROR(VLOOKUP(A1844,'[2]Pivot HorizontalMRP'!$A$4:$E$2689,5,0),0)</f>
        <v>0</v>
      </c>
      <c r="O1844" s="1" t="n">
        <f aca="false">K1844+L1844</f>
        <v>62922</v>
      </c>
      <c r="P1844" s="1" t="n">
        <f aca="false">K1844+L1844+M1844+N1844</f>
        <v>62922</v>
      </c>
      <c r="Q1844" s="1" t="n">
        <f aca="false">IFERROR(VLOOKUP(A1844,'[2]Pivot HorizontalMRP'!$A$4:$F$2689,6,0),0)</f>
        <v>53412</v>
      </c>
      <c r="R1844" s="1" t="n">
        <f aca="false">IFERROR(VLOOKUP(A1844,'[2]Pivot HorizontalMRP'!$A$4:$G$2689,7,0),0)</f>
        <v>210222</v>
      </c>
      <c r="S1844" s="1" t="n">
        <f aca="false">IFERROR(VLOOKUP(A1844,'[2]Pivot HorizontalMRP'!$A$4:$H$2689,8,0),0)</f>
        <v>157136</v>
      </c>
      <c r="T1844" s="1" t="n">
        <f aca="false">IFERROR(VLOOKUP(A1844,'[2]Pivot HorizontalMRP'!$A$4:$I$2689,9,0),0)</f>
        <v>89802</v>
      </c>
      <c r="U1844" s="1" t="n">
        <f aca="false">IF(I1844="delivery",O1844-SUM(Q1844+R1844),IF(I1844="PO",P1844-SUM(Q1844:R1844)))</f>
        <v>-200712</v>
      </c>
      <c r="V1844" s="81" t="n">
        <v>0.00279</v>
      </c>
      <c r="W1844" s="81"/>
      <c r="X1844" s="81" t="n">
        <f aca="false">W1844-V1844</f>
        <v>-0.00279</v>
      </c>
      <c r="Y1844" s="81"/>
      <c r="Z1844" s="81"/>
      <c r="AA1844" s="81" t="n">
        <v>0.00279</v>
      </c>
      <c r="AB1844" s="81"/>
      <c r="AC1844" s="81"/>
      <c r="AD1844" s="81"/>
      <c r="AE1844" s="81"/>
      <c r="AF1844" s="81"/>
      <c r="AG1844" s="81"/>
      <c r="AH1844" s="81"/>
      <c r="AI1844" s="81"/>
      <c r="AJ1844" s="81"/>
      <c r="AK1844" s="81"/>
      <c r="AL1844" s="81"/>
      <c r="AM1844" s="81"/>
      <c r="AN1844" s="81"/>
      <c r="AO1844" s="81" t="str">
        <f aca="false">D1844</f>
        <v>Sanmina</v>
      </c>
      <c r="AP1844" s="1" t="s">
        <v>3124</v>
      </c>
      <c r="AQ1844" s="1"/>
      <c r="AR1844" s="1"/>
      <c r="AS1844" s="1"/>
      <c r="AT1844" s="1"/>
      <c r="AU1844" s="1"/>
      <c r="AV1844" s="1"/>
      <c r="AW1844" s="1"/>
      <c r="AX1844" s="1"/>
      <c r="AY1844" s="1"/>
      <c r="AZ1844" s="1"/>
      <c r="BA1844" s="1"/>
      <c r="BB1844" s="1"/>
      <c r="BC1844" s="1"/>
      <c r="BD1844" s="1"/>
      <c r="BE1844" s="1"/>
      <c r="BF1844" s="1" t="s">
        <v>14668</v>
      </c>
      <c r="BG1844" s="1" t="s">
        <v>183</v>
      </c>
      <c r="BH1844" s="1"/>
      <c r="BI1844" s="1"/>
    </row>
    <row r="1845" customFormat="false" ht="12.75" hidden="false" customHeight="false" outlineLevel="0" collapsed="false">
      <c r="A1845" s="1" t="s">
        <v>7578</v>
      </c>
      <c r="B1845" s="1" t="s">
        <v>7579</v>
      </c>
      <c r="C1845" s="1" t="s">
        <v>177</v>
      </c>
      <c r="D1845" s="1" t="s">
        <v>1471</v>
      </c>
      <c r="E1845" s="1" t="s">
        <v>16280</v>
      </c>
      <c r="F1845" s="1" t="s">
        <v>7581</v>
      </c>
      <c r="G1845" s="1" t="n">
        <v>83</v>
      </c>
      <c r="H1845" s="1" t="n">
        <v>10000</v>
      </c>
      <c r="I1845" s="101" t="s">
        <v>180</v>
      </c>
      <c r="J1845" s="1"/>
      <c r="K1845" s="1" t="n">
        <f aca="false">IFERROR(VLOOKUP(A1845,'[2]Pivot HorizontalMRP'!$A$4:$B$2689,2,0),0)</f>
        <v>0</v>
      </c>
      <c r="L1845" s="1" t="n">
        <f aca="false">IFERROR(VLOOKUP(A1845,'[2]Pivot HorizontalMRP'!$A$4:$C$2689,3,0),0)</f>
        <v>645589</v>
      </c>
      <c r="M1845" s="1" t="n">
        <f aca="false">IFERROR(VLOOKUP(A1845,'[2]Pivot HorizontalMRP'!$A$4:$D$2689,0.4,0),0)</f>
        <v>0</v>
      </c>
      <c r="N1845" s="1" t="n">
        <f aca="false">IFERROR(VLOOKUP(A1845,'[2]Pivot HorizontalMRP'!$A$4:$E$2689,5,0),0)</f>
        <v>324000</v>
      </c>
      <c r="O1845" s="1" t="n">
        <f aca="false">K1845+L1845</f>
        <v>645589</v>
      </c>
      <c r="P1845" s="1" t="n">
        <f aca="false">K1845+L1845+M1845+N1845</f>
        <v>969589</v>
      </c>
      <c r="Q1845" s="1" t="n">
        <f aca="false">IFERROR(VLOOKUP(A1845,'[2]Pivot HorizontalMRP'!$A$4:$F$2689,6,0),0)</f>
        <v>1378069</v>
      </c>
      <c r="R1845" s="1" t="n">
        <f aca="false">IFERROR(VLOOKUP(A1845,'[2]Pivot HorizontalMRP'!$A$4:$G$2689,7,0),0)</f>
        <v>824972</v>
      </c>
      <c r="S1845" s="1" t="n">
        <f aca="false">IFERROR(VLOOKUP(A1845,'[2]Pivot HorizontalMRP'!$A$4:$H$2689,8,0),0)</f>
        <v>814932</v>
      </c>
      <c r="T1845" s="1" t="n">
        <f aca="false">IFERROR(VLOOKUP(A1845,'[2]Pivot HorizontalMRP'!$A$4:$I$2689,9,0),0)</f>
        <v>508944</v>
      </c>
      <c r="U1845" s="1" t="n">
        <f aca="false">IF(I1845="delivery",O1845-SUM(Q1845+R1845),IF(I1845="PO",P1845-SUM(Q1845:R1845)))</f>
        <v>-1557452</v>
      </c>
      <c r="V1845" s="81" t="n">
        <v>0.0042</v>
      </c>
      <c r="W1845" s="81"/>
      <c r="X1845" s="81" t="n">
        <f aca="false">W1845-V1845</f>
        <v>-0.0042</v>
      </c>
      <c r="Y1845" s="81"/>
      <c r="Z1845" s="81"/>
      <c r="AA1845" s="81" t="n">
        <v>0.0042</v>
      </c>
      <c r="AB1845" s="81"/>
      <c r="AC1845" s="81"/>
      <c r="AD1845" s="81"/>
      <c r="AE1845" s="81"/>
      <c r="AF1845" s="81"/>
      <c r="AG1845" s="81"/>
      <c r="AH1845" s="81"/>
      <c r="AI1845" s="81"/>
      <c r="AJ1845" s="81"/>
      <c r="AK1845" s="81"/>
      <c r="AL1845" s="81"/>
      <c r="AM1845" s="81"/>
      <c r="AN1845" s="81"/>
      <c r="AO1845" s="81" t="str">
        <f aca="false">D1845</f>
        <v>Sanmina</v>
      </c>
      <c r="AP1845" s="1" t="s">
        <v>3124</v>
      </c>
      <c r="AQ1845" s="1"/>
      <c r="AR1845" s="1"/>
      <c r="AS1845" s="1"/>
      <c r="AT1845" s="1"/>
      <c r="AU1845" s="1"/>
      <c r="AV1845" s="1"/>
      <c r="AW1845" s="1"/>
      <c r="AX1845" s="1"/>
      <c r="AY1845" s="1"/>
      <c r="AZ1845" s="1"/>
      <c r="BA1845" s="1"/>
      <c r="BB1845" s="1"/>
      <c r="BC1845" s="1"/>
      <c r="BD1845" s="1"/>
      <c r="BE1845" s="1"/>
      <c r="BF1845" s="1" t="s">
        <v>14668</v>
      </c>
      <c r="BG1845" s="1" t="s">
        <v>183</v>
      </c>
      <c r="BH1845" s="1"/>
      <c r="BI1845" s="1"/>
    </row>
    <row r="1846" customFormat="false" ht="12.75" hidden="false" customHeight="false" outlineLevel="0" collapsed="false">
      <c r="A1846" s="1" t="s">
        <v>7582</v>
      </c>
      <c r="B1846" s="1" t="s">
        <v>7583</v>
      </c>
      <c r="C1846" s="1" t="s">
        <v>177</v>
      </c>
      <c r="D1846" s="1" t="s">
        <v>1471</v>
      </c>
      <c r="E1846" s="1" t="s">
        <v>16281</v>
      </c>
      <c r="F1846" s="1" t="s">
        <v>7585</v>
      </c>
      <c r="G1846" s="1" t="n">
        <v>43</v>
      </c>
      <c r="H1846" s="1" t="n">
        <v>3500</v>
      </c>
      <c r="I1846" s="101" t="s">
        <v>180</v>
      </c>
      <c r="J1846" s="1"/>
      <c r="K1846" s="1" t="n">
        <f aca="false">IFERROR(VLOOKUP(A1846,'[2]Pivot HorizontalMRP'!$A$4:$B$2689,2,0),0)</f>
        <v>0</v>
      </c>
      <c r="L1846" s="1" t="n">
        <f aca="false">IFERROR(VLOOKUP(A1846,'[2]Pivot HorizontalMRP'!$A$4:$C$2689,3,0),0)</f>
        <v>24354</v>
      </c>
      <c r="M1846" s="1" t="n">
        <f aca="false">IFERROR(VLOOKUP(A1846,'[2]Pivot HorizontalMRP'!$A$4:$D$2689,0.4,0),0)</f>
        <v>0</v>
      </c>
      <c r="N1846" s="1" t="n">
        <f aca="false">IFERROR(VLOOKUP(A1846,'[2]Pivot HorizontalMRP'!$A$4:$E$2689,5,0),0)</f>
        <v>0</v>
      </c>
      <c r="O1846" s="1" t="n">
        <f aca="false">K1846+L1846</f>
        <v>24354</v>
      </c>
      <c r="P1846" s="1" t="n">
        <f aca="false">K1846+L1846+M1846+N1846</f>
        <v>24354</v>
      </c>
      <c r="Q1846" s="1" t="n">
        <f aca="false">IFERROR(VLOOKUP(A1846,'[2]Pivot HorizontalMRP'!$A$4:$F$2689,6,0),0)</f>
        <v>19693</v>
      </c>
      <c r="R1846" s="1" t="n">
        <f aca="false">IFERROR(VLOOKUP(A1846,'[2]Pivot HorizontalMRP'!$A$4:$G$2689,7,0),0)</f>
        <v>52874</v>
      </c>
      <c r="S1846" s="1" t="n">
        <f aca="false">IFERROR(VLOOKUP(A1846,'[2]Pivot HorizontalMRP'!$A$4:$H$2689,8,0),0)</f>
        <v>40647</v>
      </c>
      <c r="T1846" s="1" t="n">
        <f aca="false">IFERROR(VLOOKUP(A1846,'[2]Pivot HorizontalMRP'!$A$4:$I$2689,9,0),0)</f>
        <v>24085</v>
      </c>
      <c r="U1846" s="1" t="n">
        <f aca="false">IF(I1846="delivery",O1846-SUM(Q1846+R1846),IF(I1846="PO",P1846-SUM(Q1846:R1846)))</f>
        <v>-48213</v>
      </c>
      <c r="V1846" s="81" t="n">
        <v>0.0436</v>
      </c>
      <c r="W1846" s="81"/>
      <c r="X1846" s="81" t="n">
        <f aca="false">W1846-V1846</f>
        <v>-0.0436</v>
      </c>
      <c r="Y1846" s="81"/>
      <c r="Z1846" s="81"/>
      <c r="AA1846" s="81" t="n">
        <v>0.0436</v>
      </c>
      <c r="AB1846" s="81"/>
      <c r="AC1846" s="81"/>
      <c r="AD1846" s="81"/>
      <c r="AE1846" s="81"/>
      <c r="AF1846" s="81"/>
      <c r="AG1846" s="81"/>
      <c r="AH1846" s="81"/>
      <c r="AI1846" s="81"/>
      <c r="AJ1846" s="81"/>
      <c r="AK1846" s="81"/>
      <c r="AL1846" s="81"/>
      <c r="AM1846" s="81"/>
      <c r="AN1846" s="81"/>
      <c r="AO1846" s="81" t="str">
        <f aca="false">D1846</f>
        <v>Sanmina</v>
      </c>
      <c r="AP1846" s="1" t="s">
        <v>3124</v>
      </c>
      <c r="AQ1846" s="1"/>
      <c r="AR1846" s="1"/>
      <c r="AS1846" s="1"/>
      <c r="AT1846" s="1"/>
      <c r="AU1846" s="1"/>
      <c r="AV1846" s="1"/>
      <c r="AW1846" s="1"/>
      <c r="AX1846" s="1"/>
      <c r="AY1846" s="1"/>
      <c r="AZ1846" s="1"/>
      <c r="BA1846" s="1"/>
      <c r="BB1846" s="1"/>
      <c r="BC1846" s="1"/>
      <c r="BD1846" s="1"/>
      <c r="BE1846" s="1"/>
      <c r="BF1846" s="1" t="s">
        <v>14668</v>
      </c>
      <c r="BG1846" s="1" t="s">
        <v>183</v>
      </c>
      <c r="BH1846" s="1"/>
      <c r="BI1846" s="1"/>
    </row>
    <row r="1847" customFormat="false" ht="12.75" hidden="false" customHeight="false" outlineLevel="0" collapsed="false">
      <c r="A1847" s="1" t="s">
        <v>7586</v>
      </c>
      <c r="B1847" s="1" t="s">
        <v>7587</v>
      </c>
      <c r="C1847" s="1" t="s">
        <v>177</v>
      </c>
      <c r="D1847" s="1" t="s">
        <v>1471</v>
      </c>
      <c r="E1847" s="1" t="s">
        <v>16282</v>
      </c>
      <c r="F1847" s="1" t="s">
        <v>7589</v>
      </c>
      <c r="G1847" s="1" t="n">
        <v>53</v>
      </c>
      <c r="H1847" s="1" t="n">
        <v>2000</v>
      </c>
      <c r="I1847" s="101" t="s">
        <v>188</v>
      </c>
      <c r="J1847" s="1"/>
      <c r="K1847" s="1" t="n">
        <f aca="false">IFERROR(VLOOKUP(A1847,'[2]Pivot HorizontalMRP'!$A$4:$B$2689,2,0),0)</f>
        <v>0</v>
      </c>
      <c r="L1847" s="1" t="n">
        <f aca="false">IFERROR(VLOOKUP(A1847,'[2]Pivot HorizontalMRP'!$A$4:$C$2689,3,0),0)</f>
        <v>8601</v>
      </c>
      <c r="M1847" s="1" t="n">
        <f aca="false">IFERROR(VLOOKUP(A1847,'[2]Pivot HorizontalMRP'!$A$4:$D$2689,0.4,0),0)</f>
        <v>0</v>
      </c>
      <c r="N1847" s="1" t="n">
        <f aca="false">IFERROR(VLOOKUP(A1847,'[2]Pivot HorizontalMRP'!$A$4:$E$2689,5,0),0)</f>
        <v>4000</v>
      </c>
      <c r="O1847" s="1" t="n">
        <f aca="false">K1847+L1847</f>
        <v>8601</v>
      </c>
      <c r="P1847" s="1" t="n">
        <f aca="false">K1847+L1847+M1847+N1847</f>
        <v>12601</v>
      </c>
      <c r="Q1847" s="1" t="n">
        <f aca="false">IFERROR(VLOOKUP(A1847,'[2]Pivot HorizontalMRP'!$A$4:$F$2689,6,0),0)</f>
        <v>13185</v>
      </c>
      <c r="R1847" s="1" t="n">
        <f aca="false">IFERROR(VLOOKUP(A1847,'[2]Pivot HorizontalMRP'!$A$4:$G$2689,7,0),0)</f>
        <v>7868</v>
      </c>
      <c r="S1847" s="1" t="n">
        <f aca="false">IFERROR(VLOOKUP(A1847,'[2]Pivot HorizontalMRP'!$A$4:$H$2689,8,0),0)</f>
        <v>7349</v>
      </c>
      <c r="T1847" s="1" t="n">
        <f aca="false">IFERROR(VLOOKUP(A1847,'[2]Pivot HorizontalMRP'!$A$4:$I$2689,9,0),0)</f>
        <v>5105</v>
      </c>
      <c r="U1847" s="1" t="n">
        <f aca="false">IF(I1847="delivery",O1847-SUM(Q1847+R1847),IF(I1847="PO",P1847-SUM(Q1847:R1847)))</f>
        <v>-8452</v>
      </c>
      <c r="V1847" s="81" t="n">
        <v>0.136</v>
      </c>
      <c r="W1847" s="81"/>
      <c r="X1847" s="81" t="n">
        <f aca="false">W1847-V1847</f>
        <v>-0.136</v>
      </c>
      <c r="Y1847" s="81"/>
      <c r="Z1847" s="81"/>
      <c r="AA1847" s="81" t="n">
        <v>0.853</v>
      </c>
      <c r="AB1847" s="81"/>
      <c r="AC1847" s="81"/>
      <c r="AD1847" s="81"/>
      <c r="AE1847" s="81"/>
      <c r="AF1847" s="81"/>
      <c r="AG1847" s="81"/>
      <c r="AH1847" s="81"/>
      <c r="AI1847" s="81"/>
      <c r="AJ1847" s="81"/>
      <c r="AK1847" s="81"/>
      <c r="AL1847" s="81"/>
      <c r="AM1847" s="81"/>
      <c r="AN1847" s="81"/>
      <c r="AO1847" s="81" t="str">
        <f aca="false">D1847</f>
        <v>Sanmina</v>
      </c>
      <c r="AP1847" s="1" t="s">
        <v>3124</v>
      </c>
      <c r="AQ1847" s="1"/>
      <c r="AR1847" s="1"/>
      <c r="AS1847" s="1"/>
      <c r="AT1847" s="1"/>
      <c r="AU1847" s="1"/>
      <c r="AV1847" s="1"/>
      <c r="AW1847" s="1"/>
      <c r="AX1847" s="1"/>
      <c r="AY1847" s="1"/>
      <c r="AZ1847" s="1"/>
      <c r="BA1847" s="1"/>
      <c r="BB1847" s="1"/>
      <c r="BC1847" s="1"/>
      <c r="BD1847" s="1"/>
      <c r="BE1847" s="1"/>
      <c r="BF1847" s="1" t="s">
        <v>14668</v>
      </c>
      <c r="BG1847" s="1" t="s">
        <v>183</v>
      </c>
      <c r="BH1847" s="1"/>
      <c r="BI1847" s="1"/>
    </row>
    <row r="1848" customFormat="false" ht="12.75" hidden="false" customHeight="false" outlineLevel="0" collapsed="false">
      <c r="A1848" s="1" t="s">
        <v>7590</v>
      </c>
      <c r="B1848" s="1" t="s">
        <v>7591</v>
      </c>
      <c r="C1848" s="1" t="s">
        <v>177</v>
      </c>
      <c r="D1848" s="1" t="s">
        <v>1471</v>
      </c>
      <c r="E1848" s="1" t="s">
        <v>16283</v>
      </c>
      <c r="F1848" s="1" t="s">
        <v>7593</v>
      </c>
      <c r="G1848" s="1" t="n">
        <v>78</v>
      </c>
      <c r="H1848" s="1" t="n">
        <v>1200</v>
      </c>
      <c r="I1848" s="101" t="s">
        <v>180</v>
      </c>
      <c r="J1848" s="1"/>
      <c r="K1848" s="1" t="n">
        <f aca="false">IFERROR(VLOOKUP(A1848,'[2]Pivot HorizontalMRP'!$A$4:$B$2689,2,0),0)</f>
        <v>0</v>
      </c>
      <c r="L1848" s="1" t="n">
        <f aca="false">IFERROR(VLOOKUP(A1848,'[2]Pivot HorizontalMRP'!$A$4:$C$2689,3,0),0)</f>
        <v>21017</v>
      </c>
      <c r="M1848" s="1" t="n">
        <f aca="false">IFERROR(VLOOKUP(A1848,'[2]Pivot HorizontalMRP'!$A$4:$D$2689,0.4,0),0)</f>
        <v>0</v>
      </c>
      <c r="N1848" s="1" t="n">
        <f aca="false">IFERROR(VLOOKUP(A1848,'[2]Pivot HorizontalMRP'!$A$4:$E$2689,5,0),0)</f>
        <v>0</v>
      </c>
      <c r="O1848" s="1" t="n">
        <f aca="false">K1848+L1848</f>
        <v>21017</v>
      </c>
      <c r="P1848" s="1" t="n">
        <f aca="false">K1848+L1848+M1848+N1848</f>
        <v>21017</v>
      </c>
      <c r="Q1848" s="1" t="n">
        <f aca="false">IFERROR(VLOOKUP(A1848,'[2]Pivot HorizontalMRP'!$A$4:$F$2689,6,0),0)</f>
        <v>3561</v>
      </c>
      <c r="R1848" s="1" t="n">
        <f aca="false">IFERROR(VLOOKUP(A1848,'[2]Pivot HorizontalMRP'!$A$4:$G$2689,7,0),0)</f>
        <v>3423</v>
      </c>
      <c r="S1848" s="1" t="n">
        <f aca="false">IFERROR(VLOOKUP(A1848,'[2]Pivot HorizontalMRP'!$A$4:$H$2689,8,0),0)</f>
        <v>4743</v>
      </c>
      <c r="T1848" s="1" t="n">
        <f aca="false">IFERROR(VLOOKUP(A1848,'[2]Pivot HorizontalMRP'!$A$4:$I$2689,9,0),0)</f>
        <v>2166</v>
      </c>
      <c r="U1848" s="1" t="n">
        <f aca="false">IF(I1848="delivery",O1848-SUM(Q1848+R1848),IF(I1848="PO",P1848-SUM(Q1848:R1848)))</f>
        <v>14033</v>
      </c>
      <c r="V1848" s="81" t="n">
        <v>0.2875</v>
      </c>
      <c r="W1848" s="81"/>
      <c r="X1848" s="81" t="n">
        <f aca="false">W1848-V1848</f>
        <v>-0.2875</v>
      </c>
      <c r="Y1848" s="81"/>
      <c r="Z1848" s="81"/>
      <c r="AA1848" s="81" t="n">
        <v>0.2875</v>
      </c>
      <c r="AB1848" s="81"/>
      <c r="AC1848" s="81"/>
      <c r="AD1848" s="81"/>
      <c r="AE1848" s="81"/>
      <c r="AF1848" s="81"/>
      <c r="AG1848" s="81"/>
      <c r="AH1848" s="81"/>
      <c r="AI1848" s="81"/>
      <c r="AJ1848" s="81"/>
      <c r="AK1848" s="81"/>
      <c r="AL1848" s="81"/>
      <c r="AM1848" s="81"/>
      <c r="AN1848" s="81"/>
      <c r="AO1848" s="81" t="str">
        <f aca="false">D1848</f>
        <v>Sanmina</v>
      </c>
      <c r="AP1848" s="1" t="s">
        <v>3124</v>
      </c>
      <c r="AQ1848" s="1"/>
      <c r="AR1848" s="1"/>
      <c r="AS1848" s="1"/>
      <c r="AT1848" s="1"/>
      <c r="AU1848" s="1"/>
      <c r="AV1848" s="1"/>
      <c r="AW1848" s="1"/>
      <c r="AX1848" s="1"/>
      <c r="AY1848" s="1"/>
      <c r="AZ1848" s="1"/>
      <c r="BA1848" s="1"/>
      <c r="BB1848" s="1"/>
      <c r="BC1848" s="1"/>
      <c r="BD1848" s="1"/>
      <c r="BE1848" s="1"/>
      <c r="BF1848" s="1" t="s">
        <v>14668</v>
      </c>
      <c r="BG1848" s="1" t="s">
        <v>183</v>
      </c>
      <c r="BH1848" s="1"/>
      <c r="BI1848" s="1"/>
    </row>
    <row r="1849" customFormat="false" ht="12.75" hidden="false" customHeight="false" outlineLevel="0" collapsed="false">
      <c r="A1849" s="1" t="s">
        <v>7594</v>
      </c>
      <c r="B1849" s="1" t="s">
        <v>7595</v>
      </c>
      <c r="C1849" s="1" t="s">
        <v>177</v>
      </c>
      <c r="D1849" s="1" t="s">
        <v>1471</v>
      </c>
      <c r="E1849" s="1" t="s">
        <v>16284</v>
      </c>
      <c r="F1849" s="1" t="s">
        <v>7597</v>
      </c>
      <c r="G1849" s="1" t="n">
        <v>78</v>
      </c>
      <c r="H1849" s="1" t="n">
        <v>650</v>
      </c>
      <c r="I1849" s="101" t="s">
        <v>180</v>
      </c>
      <c r="J1849" s="1"/>
      <c r="K1849" s="1" t="n">
        <f aca="false">IFERROR(VLOOKUP(A1849,'[2]Pivot HorizontalMRP'!$A$4:$B$2689,2,0),0)</f>
        <v>0</v>
      </c>
      <c r="L1849" s="1" t="n">
        <f aca="false">IFERROR(VLOOKUP(A1849,'[2]Pivot HorizontalMRP'!$A$4:$C$2689,3,0),0)</f>
        <v>51837</v>
      </c>
      <c r="M1849" s="1" t="n">
        <f aca="false">IFERROR(VLOOKUP(A1849,'[2]Pivot HorizontalMRP'!$A$4:$D$2689,0.4,0),0)</f>
        <v>0</v>
      </c>
      <c r="N1849" s="1" t="n">
        <f aca="false">IFERROR(VLOOKUP(A1849,'[2]Pivot HorizontalMRP'!$A$4:$E$2689,5,0),0)</f>
        <v>78000</v>
      </c>
      <c r="O1849" s="1" t="n">
        <f aca="false">K1849+L1849</f>
        <v>51837</v>
      </c>
      <c r="P1849" s="1" t="n">
        <f aca="false">K1849+L1849+M1849+N1849</f>
        <v>129837</v>
      </c>
      <c r="Q1849" s="1" t="n">
        <f aca="false">IFERROR(VLOOKUP(A1849,'[2]Pivot HorizontalMRP'!$A$4:$F$2689,6,0),0)</f>
        <v>121790</v>
      </c>
      <c r="R1849" s="1" t="n">
        <f aca="false">IFERROR(VLOOKUP(A1849,'[2]Pivot HorizontalMRP'!$A$4:$G$2689,7,0),0)</f>
        <v>61962</v>
      </c>
      <c r="S1849" s="1" t="n">
        <f aca="false">IFERROR(VLOOKUP(A1849,'[2]Pivot HorizontalMRP'!$A$4:$H$2689,8,0),0)</f>
        <v>63864</v>
      </c>
      <c r="T1849" s="1" t="n">
        <f aca="false">IFERROR(VLOOKUP(A1849,'[2]Pivot HorizontalMRP'!$A$4:$I$2689,9,0),0)</f>
        <v>39416</v>
      </c>
      <c r="U1849" s="1" t="n">
        <f aca="false">IF(I1849="delivery",O1849-SUM(Q1849+R1849),IF(I1849="PO",P1849-SUM(Q1849:R1849)))</f>
        <v>-131915</v>
      </c>
      <c r="V1849" s="81" t="n">
        <v>0.209</v>
      </c>
      <c r="W1849" s="81"/>
      <c r="X1849" s="81" t="n">
        <f aca="false">W1849-V1849</f>
        <v>-0.209</v>
      </c>
      <c r="Y1849" s="81"/>
      <c r="Z1849" s="81"/>
      <c r="AA1849" s="81" t="n">
        <v>0.25566</v>
      </c>
      <c r="AB1849" s="81"/>
      <c r="AC1849" s="81"/>
      <c r="AD1849" s="81"/>
      <c r="AE1849" s="81"/>
      <c r="AF1849" s="81"/>
      <c r="AG1849" s="81"/>
      <c r="AH1849" s="81"/>
      <c r="AI1849" s="81"/>
      <c r="AJ1849" s="81"/>
      <c r="AK1849" s="81"/>
      <c r="AL1849" s="81"/>
      <c r="AM1849" s="81"/>
      <c r="AN1849" s="81"/>
      <c r="AO1849" s="81" t="str">
        <f aca="false">D1849</f>
        <v>Sanmina</v>
      </c>
      <c r="AP1849" s="1" t="s">
        <v>3124</v>
      </c>
      <c r="AQ1849" s="1"/>
      <c r="AR1849" s="1"/>
      <c r="AS1849" s="1"/>
      <c r="AT1849" s="1"/>
      <c r="AU1849" s="1"/>
      <c r="AV1849" s="1"/>
      <c r="AW1849" s="1"/>
      <c r="AX1849" s="1"/>
      <c r="AY1849" s="1"/>
      <c r="AZ1849" s="1"/>
      <c r="BA1849" s="1"/>
      <c r="BB1849" s="1"/>
      <c r="BC1849" s="1"/>
      <c r="BD1849" s="1"/>
      <c r="BE1849" s="1"/>
      <c r="BF1849" s="1" t="s">
        <v>14668</v>
      </c>
      <c r="BG1849" s="1" t="s">
        <v>183</v>
      </c>
      <c r="BH1849" s="1"/>
      <c r="BI1849" s="1"/>
    </row>
    <row r="1850" customFormat="false" ht="12.75" hidden="false" customHeight="false" outlineLevel="0" collapsed="false">
      <c r="A1850" s="1" t="s">
        <v>7598</v>
      </c>
      <c r="B1850" s="1" t="s">
        <v>7599</v>
      </c>
      <c r="C1850" s="1" t="s">
        <v>177</v>
      </c>
      <c r="D1850" s="1" t="s">
        <v>1471</v>
      </c>
      <c r="E1850" s="1" t="s">
        <v>16285</v>
      </c>
      <c r="F1850" s="1" t="s">
        <v>7601</v>
      </c>
      <c r="G1850" s="1" t="n">
        <v>56</v>
      </c>
      <c r="H1850" s="1" t="n">
        <v>10000</v>
      </c>
      <c r="I1850" s="101" t="s">
        <v>180</v>
      </c>
      <c r="J1850" s="1"/>
      <c r="K1850" s="1" t="n">
        <f aca="false">IFERROR(VLOOKUP(A1850,'[2]Pivot HorizontalMRP'!$A$4:$B$2689,2,0),0)</f>
        <v>0</v>
      </c>
      <c r="L1850" s="1" t="n">
        <f aca="false">IFERROR(VLOOKUP(A1850,'[2]Pivot HorizontalMRP'!$A$4:$C$2689,3,0),0)</f>
        <v>72373</v>
      </c>
      <c r="M1850" s="1" t="n">
        <f aca="false">IFERROR(VLOOKUP(A1850,'[2]Pivot HorizontalMRP'!$A$4:$D$2689,0.4,0),0)</f>
        <v>0</v>
      </c>
      <c r="N1850" s="1" t="n">
        <f aca="false">IFERROR(VLOOKUP(A1850,'[2]Pivot HorizontalMRP'!$A$4:$E$2689,5,0),0)</f>
        <v>0</v>
      </c>
      <c r="O1850" s="1" t="n">
        <f aca="false">K1850+L1850</f>
        <v>72373</v>
      </c>
      <c r="P1850" s="1" t="n">
        <f aca="false">K1850+L1850+M1850+N1850</f>
        <v>72373</v>
      </c>
      <c r="Q1850" s="1" t="n">
        <f aca="false">IFERROR(VLOOKUP(A1850,'[2]Pivot HorizontalMRP'!$A$4:$F$2689,6,0),0)</f>
        <v>14736</v>
      </c>
      <c r="R1850" s="1" t="n">
        <f aca="false">IFERROR(VLOOKUP(A1850,'[2]Pivot HorizontalMRP'!$A$4:$G$2689,7,0),0)</f>
        <v>82896</v>
      </c>
      <c r="S1850" s="1" t="n">
        <f aca="false">IFERROR(VLOOKUP(A1850,'[2]Pivot HorizontalMRP'!$A$4:$H$2689,8,0),0)</f>
        <v>56880</v>
      </c>
      <c r="T1850" s="1" t="n">
        <f aca="false">IFERROR(VLOOKUP(A1850,'[2]Pivot HorizontalMRP'!$A$4:$I$2689,9,0),0)</f>
        <v>39216</v>
      </c>
      <c r="U1850" s="1" t="n">
        <f aca="false">IF(I1850="delivery",O1850-SUM(Q1850+R1850),IF(I1850="PO",P1850-SUM(Q1850:R1850)))</f>
        <v>-25259</v>
      </c>
      <c r="V1850" s="81" t="n">
        <v>0.024</v>
      </c>
      <c r="W1850" s="81"/>
      <c r="X1850" s="81" t="n">
        <f aca="false">W1850-V1850</f>
        <v>-0.024</v>
      </c>
      <c r="Y1850" s="81"/>
      <c r="Z1850" s="81"/>
      <c r="AA1850" s="81" t="n">
        <v>0.02417</v>
      </c>
      <c r="AB1850" s="81"/>
      <c r="AC1850" s="81"/>
      <c r="AD1850" s="81"/>
      <c r="AE1850" s="81"/>
      <c r="AF1850" s="81"/>
      <c r="AG1850" s="81"/>
      <c r="AH1850" s="81"/>
      <c r="AI1850" s="81"/>
      <c r="AJ1850" s="81"/>
      <c r="AK1850" s="81"/>
      <c r="AL1850" s="81"/>
      <c r="AM1850" s="81"/>
      <c r="AN1850" s="81"/>
      <c r="AO1850" s="81" t="str">
        <f aca="false">D1850</f>
        <v>Sanmina</v>
      </c>
      <c r="AP1850" s="1" t="s">
        <v>3124</v>
      </c>
      <c r="AQ1850" s="1"/>
      <c r="AR1850" s="1"/>
      <c r="AS1850" s="1"/>
      <c r="AT1850" s="1"/>
      <c r="AU1850" s="1"/>
      <c r="AV1850" s="1"/>
      <c r="AW1850" s="1"/>
      <c r="AX1850" s="1"/>
      <c r="AY1850" s="1"/>
      <c r="AZ1850" s="1"/>
      <c r="BA1850" s="1"/>
      <c r="BB1850" s="1"/>
      <c r="BC1850" s="1"/>
      <c r="BD1850" s="1"/>
      <c r="BE1850" s="1"/>
      <c r="BF1850" s="1" t="s">
        <v>14668</v>
      </c>
      <c r="BG1850" s="1" t="s">
        <v>183</v>
      </c>
      <c r="BH1850" s="1"/>
      <c r="BI1850" s="1"/>
    </row>
    <row r="1851" customFormat="false" ht="12.75" hidden="false" customHeight="false" outlineLevel="0" collapsed="false">
      <c r="A1851" s="1" t="s">
        <v>7602</v>
      </c>
      <c r="B1851" s="1" t="s">
        <v>7603</v>
      </c>
      <c r="C1851" s="1" t="s">
        <v>177</v>
      </c>
      <c r="D1851" s="1" t="s">
        <v>1471</v>
      </c>
      <c r="E1851" s="1" t="s">
        <v>16286</v>
      </c>
      <c r="F1851" s="1" t="s">
        <v>7605</v>
      </c>
      <c r="G1851" s="1" t="n">
        <v>63</v>
      </c>
      <c r="H1851" s="1" t="n">
        <v>4000</v>
      </c>
      <c r="I1851" s="101" t="s">
        <v>180</v>
      </c>
      <c r="J1851" s="1"/>
      <c r="K1851" s="1" t="n">
        <f aca="false">IFERROR(VLOOKUP(A1851,'[2]Pivot HorizontalMRP'!$A$4:$B$2689,2,0),0)</f>
        <v>0</v>
      </c>
      <c r="L1851" s="1" t="n">
        <f aca="false">IFERROR(VLOOKUP(A1851,'[2]Pivot HorizontalMRP'!$A$4:$C$2689,3,0),0)</f>
        <v>594552</v>
      </c>
      <c r="M1851" s="1" t="n">
        <f aca="false">IFERROR(VLOOKUP(A1851,'[2]Pivot HorizontalMRP'!$A$4:$D$2689,0.4,0),0)</f>
        <v>0</v>
      </c>
      <c r="N1851" s="1" t="n">
        <f aca="false">IFERROR(VLOOKUP(A1851,'[2]Pivot HorizontalMRP'!$A$4:$E$2689,5,0),0)</f>
        <v>516000</v>
      </c>
      <c r="O1851" s="1" t="n">
        <f aca="false">K1851+L1851</f>
        <v>594552</v>
      </c>
      <c r="P1851" s="1" t="n">
        <f aca="false">K1851+L1851+M1851+N1851</f>
        <v>1110552</v>
      </c>
      <c r="Q1851" s="1" t="n">
        <f aca="false">IFERROR(VLOOKUP(A1851,'[2]Pivot HorizontalMRP'!$A$4:$F$2689,6,0),0)</f>
        <v>972350</v>
      </c>
      <c r="R1851" s="1" t="n">
        <f aca="false">IFERROR(VLOOKUP(A1851,'[2]Pivot HorizontalMRP'!$A$4:$G$2689,7,0),0)</f>
        <v>481167</v>
      </c>
      <c r="S1851" s="1" t="n">
        <f aca="false">IFERROR(VLOOKUP(A1851,'[2]Pivot HorizontalMRP'!$A$4:$H$2689,8,0),0)</f>
        <v>483060</v>
      </c>
      <c r="T1851" s="1" t="n">
        <f aca="false">IFERROR(VLOOKUP(A1851,'[2]Pivot HorizontalMRP'!$A$4:$I$2689,9,0),0)</f>
        <v>306294</v>
      </c>
      <c r="U1851" s="1" t="n">
        <f aca="false">IF(I1851="delivery",O1851-SUM(Q1851+R1851),IF(I1851="PO",P1851-SUM(Q1851:R1851)))</f>
        <v>-858965</v>
      </c>
      <c r="V1851" s="81" t="n">
        <v>0.00401</v>
      </c>
      <c r="W1851" s="81"/>
      <c r="X1851" s="81" t="n">
        <f aca="false">W1851-V1851</f>
        <v>-0.00401</v>
      </c>
      <c r="Y1851" s="81"/>
      <c r="Z1851" s="81"/>
      <c r="AA1851" s="81" t="n">
        <v>0.00451</v>
      </c>
      <c r="AB1851" s="81"/>
      <c r="AC1851" s="81"/>
      <c r="AD1851" s="81"/>
      <c r="AE1851" s="81"/>
      <c r="AF1851" s="81"/>
      <c r="AG1851" s="81"/>
      <c r="AH1851" s="81"/>
      <c r="AI1851" s="81"/>
      <c r="AJ1851" s="81"/>
      <c r="AK1851" s="81"/>
      <c r="AL1851" s="81"/>
      <c r="AM1851" s="81"/>
      <c r="AN1851" s="81"/>
      <c r="AO1851" s="81" t="str">
        <f aca="false">D1851</f>
        <v>Sanmina</v>
      </c>
      <c r="AP1851" s="1" t="s">
        <v>3124</v>
      </c>
      <c r="AQ1851" s="1"/>
      <c r="AR1851" s="1"/>
      <c r="AS1851" s="1"/>
      <c r="AT1851" s="1"/>
      <c r="AU1851" s="1"/>
      <c r="AV1851" s="1"/>
      <c r="AW1851" s="1"/>
      <c r="AX1851" s="1"/>
      <c r="AY1851" s="1"/>
      <c r="AZ1851" s="1"/>
      <c r="BA1851" s="1"/>
      <c r="BB1851" s="1"/>
      <c r="BC1851" s="1"/>
      <c r="BD1851" s="1"/>
      <c r="BE1851" s="1"/>
      <c r="BF1851" s="1" t="s">
        <v>14668</v>
      </c>
      <c r="BG1851" s="1" t="s">
        <v>183</v>
      </c>
      <c r="BH1851" s="1"/>
      <c r="BI1851" s="1"/>
    </row>
    <row r="1852" customFormat="false" ht="12.75" hidden="false" customHeight="false" outlineLevel="0" collapsed="false">
      <c r="A1852" s="1" t="s">
        <v>7606</v>
      </c>
      <c r="B1852" s="1" t="s">
        <v>7607</v>
      </c>
      <c r="C1852" s="1" t="s">
        <v>177</v>
      </c>
      <c r="D1852" s="1" t="s">
        <v>1471</v>
      </c>
      <c r="E1852" s="1" t="s">
        <v>16287</v>
      </c>
      <c r="F1852" s="1" t="s">
        <v>7609</v>
      </c>
      <c r="G1852" s="1" t="n">
        <v>63</v>
      </c>
      <c r="H1852" s="1" t="n">
        <v>4000</v>
      </c>
      <c r="I1852" s="101" t="s">
        <v>180</v>
      </c>
      <c r="J1852" s="1"/>
      <c r="K1852" s="1" t="n">
        <f aca="false">IFERROR(VLOOKUP(A1852,'[2]Pivot HorizontalMRP'!$A$4:$B$2689,2,0),0)</f>
        <v>0</v>
      </c>
      <c r="L1852" s="1" t="n">
        <f aca="false">IFERROR(VLOOKUP(A1852,'[2]Pivot HorizontalMRP'!$A$4:$C$2689,3,0),0)</f>
        <v>122281</v>
      </c>
      <c r="M1852" s="1" t="n">
        <f aca="false">IFERROR(VLOOKUP(A1852,'[2]Pivot HorizontalMRP'!$A$4:$D$2689,0.4,0),0)</f>
        <v>0</v>
      </c>
      <c r="N1852" s="1" t="n">
        <f aca="false">IFERROR(VLOOKUP(A1852,'[2]Pivot HorizontalMRP'!$A$4:$E$2689,5,0),0)</f>
        <v>204000</v>
      </c>
      <c r="O1852" s="1" t="n">
        <f aca="false">K1852+L1852</f>
        <v>122281</v>
      </c>
      <c r="P1852" s="1" t="n">
        <f aca="false">K1852+L1852+M1852+N1852</f>
        <v>326281</v>
      </c>
      <c r="Q1852" s="1" t="n">
        <f aca="false">IFERROR(VLOOKUP(A1852,'[2]Pivot HorizontalMRP'!$A$4:$F$2689,6,0),0)</f>
        <v>194113</v>
      </c>
      <c r="R1852" s="1" t="n">
        <f aca="false">IFERROR(VLOOKUP(A1852,'[2]Pivot HorizontalMRP'!$A$4:$G$2689,7,0),0)</f>
        <v>129373</v>
      </c>
      <c r="S1852" s="1" t="n">
        <f aca="false">IFERROR(VLOOKUP(A1852,'[2]Pivot HorizontalMRP'!$A$4:$H$2689,8,0),0)</f>
        <v>123567</v>
      </c>
      <c r="T1852" s="1" t="n">
        <f aca="false">IFERROR(VLOOKUP(A1852,'[2]Pivot HorizontalMRP'!$A$4:$I$2689,9,0),0)</f>
        <v>76687</v>
      </c>
      <c r="U1852" s="1" t="n">
        <f aca="false">IF(I1852="delivery",O1852-SUM(Q1852+R1852),IF(I1852="PO",P1852-SUM(Q1852:R1852)))</f>
        <v>-201205</v>
      </c>
      <c r="V1852" s="81" t="n">
        <v>0.01</v>
      </c>
      <c r="W1852" s="81"/>
      <c r="X1852" s="81" t="n">
        <f aca="false">W1852-V1852</f>
        <v>-0.01</v>
      </c>
      <c r="Y1852" s="81"/>
      <c r="Z1852" s="81"/>
      <c r="AA1852" s="81"/>
      <c r="AB1852" s="81"/>
      <c r="AC1852" s="81"/>
      <c r="AD1852" s="81"/>
      <c r="AE1852" s="81"/>
      <c r="AF1852" s="81"/>
      <c r="AG1852" s="81"/>
      <c r="AH1852" s="81"/>
      <c r="AI1852" s="81"/>
      <c r="AJ1852" s="81"/>
      <c r="AK1852" s="81"/>
      <c r="AL1852" s="81"/>
      <c r="AM1852" s="81"/>
      <c r="AN1852" s="81"/>
      <c r="AO1852" s="81" t="str">
        <f aca="false">D1852</f>
        <v>Sanmina</v>
      </c>
      <c r="AP1852" s="1" t="s">
        <v>3124</v>
      </c>
      <c r="AQ1852" s="1"/>
      <c r="AR1852" s="1"/>
      <c r="AS1852" s="1"/>
      <c r="AT1852" s="1"/>
      <c r="AU1852" s="1"/>
      <c r="AV1852" s="1"/>
      <c r="AW1852" s="1"/>
      <c r="AX1852" s="1"/>
      <c r="AY1852" s="1"/>
      <c r="AZ1852" s="1"/>
      <c r="BA1852" s="1"/>
      <c r="BB1852" s="1"/>
      <c r="BC1852" s="1"/>
      <c r="BD1852" s="1"/>
      <c r="BE1852" s="1"/>
      <c r="BF1852" s="1" t="s">
        <v>14668</v>
      </c>
      <c r="BG1852" s="1" t="s">
        <v>183</v>
      </c>
      <c r="BH1852" s="1"/>
      <c r="BI1852" s="1"/>
    </row>
    <row r="1853" customFormat="false" ht="12.75" hidden="false" customHeight="false" outlineLevel="0" collapsed="false">
      <c r="A1853" s="1" t="s">
        <v>7610</v>
      </c>
      <c r="B1853" s="1" t="s">
        <v>7611</v>
      </c>
      <c r="C1853" s="1" t="s">
        <v>177</v>
      </c>
      <c r="D1853" s="1" t="s">
        <v>1471</v>
      </c>
      <c r="E1853" s="1" t="s">
        <v>16288</v>
      </c>
      <c r="F1853" s="1" t="s">
        <v>7613</v>
      </c>
      <c r="G1853" s="1" t="n">
        <v>86</v>
      </c>
      <c r="H1853" s="1" t="n">
        <v>2000</v>
      </c>
      <c r="I1853" s="101" t="s">
        <v>180</v>
      </c>
      <c r="J1853" s="1"/>
      <c r="K1853" s="1" t="n">
        <f aca="false">IFERROR(VLOOKUP(A1853,'[2]Pivot HorizontalMRP'!$A$4:$B$2689,2,0),0)</f>
        <v>0</v>
      </c>
      <c r="L1853" s="1" t="n">
        <f aca="false">IFERROR(VLOOKUP(A1853,'[2]Pivot HorizontalMRP'!$A$4:$C$2689,3,0),0)</f>
        <v>12966</v>
      </c>
      <c r="M1853" s="1" t="n">
        <f aca="false">IFERROR(VLOOKUP(A1853,'[2]Pivot HorizontalMRP'!$A$4:$D$2689,0.4,0),0)</f>
        <v>0</v>
      </c>
      <c r="N1853" s="1" t="n">
        <f aca="false">IFERROR(VLOOKUP(A1853,'[2]Pivot HorizontalMRP'!$A$4:$E$2689,5,0),0)</f>
        <v>0</v>
      </c>
      <c r="O1853" s="1" t="n">
        <f aca="false">K1853+L1853</f>
        <v>12966</v>
      </c>
      <c r="P1853" s="1" t="n">
        <f aca="false">K1853+L1853+M1853+N1853</f>
        <v>12966</v>
      </c>
      <c r="Q1853" s="1" t="n">
        <f aca="false">IFERROR(VLOOKUP(A1853,'[2]Pivot HorizontalMRP'!$A$4:$F$2689,6,0),0)</f>
        <v>24964</v>
      </c>
      <c r="R1853" s="1" t="n">
        <f aca="false">IFERROR(VLOOKUP(A1853,'[2]Pivot HorizontalMRP'!$A$4:$G$2689,7,0),0)</f>
        <v>12446</v>
      </c>
      <c r="S1853" s="1" t="n">
        <f aca="false">IFERROR(VLOOKUP(A1853,'[2]Pivot HorizontalMRP'!$A$4:$H$2689,8,0),0)</f>
        <v>11925</v>
      </c>
      <c r="T1853" s="1" t="n">
        <f aca="false">IFERROR(VLOOKUP(A1853,'[2]Pivot HorizontalMRP'!$A$4:$I$2689,9,0),0)</f>
        <v>7389</v>
      </c>
      <c r="U1853" s="1" t="n">
        <f aca="false">IF(I1853="delivery",O1853-SUM(Q1853+R1853),IF(I1853="PO",P1853-SUM(Q1853:R1853)))</f>
        <v>-24444</v>
      </c>
      <c r="V1853" s="81" t="n">
        <v>0.26</v>
      </c>
      <c r="W1853" s="81"/>
      <c r="X1853" s="81" t="n">
        <f aca="false">W1853-V1853</f>
        <v>-0.26</v>
      </c>
      <c r="Y1853" s="81"/>
      <c r="Z1853" s="81"/>
      <c r="AA1853" s="81" t="n">
        <v>0.3125</v>
      </c>
      <c r="AB1853" s="81"/>
      <c r="AC1853" s="81"/>
      <c r="AD1853" s="81"/>
      <c r="AE1853" s="81"/>
      <c r="AF1853" s="81"/>
      <c r="AG1853" s="81"/>
      <c r="AH1853" s="81"/>
      <c r="AI1853" s="81"/>
      <c r="AJ1853" s="81"/>
      <c r="AK1853" s="81"/>
      <c r="AL1853" s="81"/>
      <c r="AM1853" s="81"/>
      <c r="AN1853" s="81"/>
      <c r="AO1853" s="81" t="str">
        <f aca="false">D1853</f>
        <v>Sanmina</v>
      </c>
      <c r="AP1853" s="1" t="s">
        <v>3124</v>
      </c>
      <c r="AQ1853" s="1"/>
      <c r="AR1853" s="1"/>
      <c r="AS1853" s="1"/>
      <c r="AT1853" s="1"/>
      <c r="AU1853" s="1"/>
      <c r="AV1853" s="1"/>
      <c r="AW1853" s="1"/>
      <c r="AX1853" s="1"/>
      <c r="AY1853" s="1"/>
      <c r="AZ1853" s="1"/>
      <c r="BA1853" s="1"/>
      <c r="BB1853" s="1"/>
      <c r="BC1853" s="1"/>
      <c r="BD1853" s="1"/>
      <c r="BE1853" s="1"/>
      <c r="BF1853" s="1" t="s">
        <v>14668</v>
      </c>
      <c r="BG1853" s="1" t="s">
        <v>183</v>
      </c>
      <c r="BH1853" s="1"/>
      <c r="BI1853" s="1"/>
    </row>
    <row r="1854" customFormat="false" ht="12.75" hidden="false" customHeight="false" outlineLevel="0" collapsed="false">
      <c r="A1854" s="1" t="s">
        <v>7614</v>
      </c>
      <c r="B1854" s="1" t="s">
        <v>7615</v>
      </c>
      <c r="C1854" s="1" t="s">
        <v>177</v>
      </c>
      <c r="D1854" s="1" t="s">
        <v>1471</v>
      </c>
      <c r="E1854" s="1" t="s">
        <v>16289</v>
      </c>
      <c r="F1854" s="1" t="s">
        <v>7617</v>
      </c>
      <c r="G1854" s="1" t="n">
        <v>23</v>
      </c>
      <c r="H1854" s="1" t="n">
        <v>4000</v>
      </c>
      <c r="I1854" s="101" t="s">
        <v>180</v>
      </c>
      <c r="J1854" s="1"/>
      <c r="K1854" s="1" t="n">
        <f aca="false">IFERROR(VLOOKUP(A1854,'[2]Pivot HorizontalMRP'!$A$4:$B$2689,2,0),0)</f>
        <v>0</v>
      </c>
      <c r="L1854" s="1" t="n">
        <f aca="false">IFERROR(VLOOKUP(A1854,'[2]Pivot HorizontalMRP'!$A$4:$C$2689,3,0),0)</f>
        <v>10255</v>
      </c>
      <c r="M1854" s="1" t="n">
        <f aca="false">IFERROR(VLOOKUP(A1854,'[2]Pivot HorizontalMRP'!$A$4:$D$2689,0.4,0),0)</f>
        <v>0</v>
      </c>
      <c r="N1854" s="1" t="n">
        <f aca="false">IFERROR(VLOOKUP(A1854,'[2]Pivot HorizontalMRP'!$A$4:$E$2689,5,0),0)</f>
        <v>0</v>
      </c>
      <c r="O1854" s="1" t="n">
        <f aca="false">K1854+L1854</f>
        <v>10255</v>
      </c>
      <c r="P1854" s="1" t="n">
        <f aca="false">K1854+L1854+M1854+N1854</f>
        <v>10255</v>
      </c>
      <c r="Q1854" s="1" t="n">
        <f aca="false">IFERROR(VLOOKUP(A1854,'[2]Pivot HorizontalMRP'!$A$4:$F$2689,6,0),0)</f>
        <v>2035</v>
      </c>
      <c r="R1854" s="1" t="n">
        <f aca="false">IFERROR(VLOOKUP(A1854,'[2]Pivot HorizontalMRP'!$A$4:$G$2689,7,0),0)</f>
        <v>220</v>
      </c>
      <c r="S1854" s="1" t="n">
        <f aca="false">IFERROR(VLOOKUP(A1854,'[2]Pivot HorizontalMRP'!$A$4:$H$2689,8,0),0)</f>
        <v>627</v>
      </c>
      <c r="T1854" s="1" t="n">
        <f aca="false">IFERROR(VLOOKUP(A1854,'[2]Pivot HorizontalMRP'!$A$4:$I$2689,9,0),0)</f>
        <v>330</v>
      </c>
      <c r="U1854" s="1" t="n">
        <f aca="false">IF(I1854="delivery",O1854-SUM(Q1854+R1854),IF(I1854="PO",P1854-SUM(Q1854:R1854)))</f>
        <v>8000</v>
      </c>
      <c r="V1854" s="81" t="n">
        <v>0.00304</v>
      </c>
      <c r="W1854" s="81"/>
      <c r="X1854" s="81" t="n">
        <f aca="false">W1854-V1854</f>
        <v>-0.00304</v>
      </c>
      <c r="Y1854" s="81"/>
      <c r="Z1854" s="81"/>
      <c r="AA1854" s="81" t="n">
        <v>0.003</v>
      </c>
      <c r="AB1854" s="81"/>
      <c r="AC1854" s="81"/>
      <c r="AD1854" s="81"/>
      <c r="AE1854" s="81"/>
      <c r="AF1854" s="81"/>
      <c r="AG1854" s="81"/>
      <c r="AH1854" s="81"/>
      <c r="AI1854" s="81"/>
      <c r="AJ1854" s="81"/>
      <c r="AK1854" s="81"/>
      <c r="AL1854" s="81"/>
      <c r="AM1854" s="81"/>
      <c r="AN1854" s="81"/>
      <c r="AO1854" s="81" t="str">
        <f aca="false">D1854</f>
        <v>Sanmina</v>
      </c>
      <c r="AP1854" s="1" t="s">
        <v>3124</v>
      </c>
      <c r="AQ1854" s="1"/>
      <c r="AR1854" s="1"/>
      <c r="AS1854" s="1"/>
      <c r="AT1854" s="1"/>
      <c r="AU1854" s="1"/>
      <c r="AV1854" s="1"/>
      <c r="AW1854" s="1"/>
      <c r="AX1854" s="1"/>
      <c r="AY1854" s="1"/>
      <c r="AZ1854" s="1"/>
      <c r="BA1854" s="1"/>
      <c r="BB1854" s="1"/>
      <c r="BC1854" s="1"/>
      <c r="BD1854" s="1"/>
      <c r="BE1854" s="1"/>
      <c r="BF1854" s="1" t="s">
        <v>14668</v>
      </c>
      <c r="BG1854" s="1" t="s">
        <v>183</v>
      </c>
      <c r="BH1854" s="1"/>
      <c r="BI1854" s="1"/>
    </row>
    <row r="1855" customFormat="false" ht="12.75" hidden="false" customHeight="false" outlineLevel="0" collapsed="false">
      <c r="A1855" s="1" t="s">
        <v>7618</v>
      </c>
      <c r="B1855" s="1" t="s">
        <v>7619</v>
      </c>
      <c r="C1855" s="1" t="s">
        <v>177</v>
      </c>
      <c r="D1855" s="1" t="s">
        <v>1471</v>
      </c>
      <c r="E1855" s="1" t="s">
        <v>16290</v>
      </c>
      <c r="F1855" s="1" t="s">
        <v>7621</v>
      </c>
      <c r="G1855" s="1" t="n">
        <v>63</v>
      </c>
      <c r="H1855" s="1" t="n">
        <v>8100</v>
      </c>
      <c r="I1855" s="101" t="s">
        <v>180</v>
      </c>
      <c r="J1855" s="1"/>
      <c r="K1855" s="1" t="n">
        <f aca="false">IFERROR(VLOOKUP(A1855,'[2]Pivot HorizontalMRP'!$A$4:$B$2689,2,0),0)</f>
        <v>0</v>
      </c>
      <c r="L1855" s="1" t="n">
        <f aca="false">IFERROR(VLOOKUP(A1855,'[2]Pivot HorizontalMRP'!$A$4:$C$2689,3,0),0)</f>
        <v>7615</v>
      </c>
      <c r="M1855" s="1" t="n">
        <f aca="false">IFERROR(VLOOKUP(A1855,'[2]Pivot HorizontalMRP'!$A$4:$D$2689,0.4,0),0)</f>
        <v>0</v>
      </c>
      <c r="N1855" s="1" t="n">
        <f aca="false">IFERROR(VLOOKUP(A1855,'[2]Pivot HorizontalMRP'!$A$4:$E$2689,5,0),0)</f>
        <v>0</v>
      </c>
      <c r="O1855" s="1" t="n">
        <f aca="false">K1855+L1855</f>
        <v>7615</v>
      </c>
      <c r="P1855" s="1" t="n">
        <f aca="false">K1855+L1855+M1855+N1855</f>
        <v>7615</v>
      </c>
      <c r="Q1855" s="1" t="n">
        <f aca="false">IFERROR(VLOOKUP(A1855,'[2]Pivot HorizontalMRP'!$A$4:$F$2689,6,0),0)</f>
        <v>240</v>
      </c>
      <c r="R1855" s="1" t="n">
        <f aca="false">IFERROR(VLOOKUP(A1855,'[2]Pivot HorizontalMRP'!$A$4:$G$2689,7,0),0)</f>
        <v>0</v>
      </c>
      <c r="S1855" s="1" t="n">
        <f aca="false">IFERROR(VLOOKUP(A1855,'[2]Pivot HorizontalMRP'!$A$4:$H$2689,8,0),0)</f>
        <v>0</v>
      </c>
      <c r="T1855" s="1" t="n">
        <f aca="false">IFERROR(VLOOKUP(A1855,'[2]Pivot HorizontalMRP'!$A$4:$I$2689,9,0),0)</f>
        <v>0</v>
      </c>
      <c r="U1855" s="1" t="n">
        <f aca="false">IF(I1855="delivery",O1855-SUM(Q1855+R1855),IF(I1855="PO",P1855-SUM(Q1855:R1855)))</f>
        <v>7375</v>
      </c>
      <c r="V1855" s="81" t="n">
        <v>0.618</v>
      </c>
      <c r="W1855" s="81"/>
      <c r="X1855" s="81" t="n">
        <f aca="false">W1855-V1855</f>
        <v>-0.618</v>
      </c>
      <c r="Y1855" s="81"/>
      <c r="Z1855" s="81"/>
      <c r="AA1855" s="81"/>
      <c r="AB1855" s="81"/>
      <c r="AC1855" s="81"/>
      <c r="AD1855" s="81"/>
      <c r="AE1855" s="81"/>
      <c r="AF1855" s="81"/>
      <c r="AG1855" s="81"/>
      <c r="AH1855" s="81"/>
      <c r="AI1855" s="81"/>
      <c r="AJ1855" s="81"/>
      <c r="AK1855" s="81"/>
      <c r="AL1855" s="81"/>
      <c r="AM1855" s="81"/>
      <c r="AN1855" s="81"/>
      <c r="AO1855" s="81" t="str">
        <f aca="false">D1855</f>
        <v>Sanmina</v>
      </c>
      <c r="AP1855" s="1" t="s">
        <v>3124</v>
      </c>
      <c r="AQ1855" s="1"/>
      <c r="AR1855" s="1"/>
      <c r="AS1855" s="1"/>
      <c r="AT1855" s="1"/>
      <c r="AU1855" s="1"/>
      <c r="AV1855" s="1"/>
      <c r="AW1855" s="1"/>
      <c r="AX1855" s="1"/>
      <c r="AY1855" s="1"/>
      <c r="AZ1855" s="1"/>
      <c r="BA1855" s="1"/>
      <c r="BB1855" s="1"/>
      <c r="BC1855" s="1"/>
      <c r="BD1855" s="1"/>
      <c r="BE1855" s="1"/>
      <c r="BF1855" s="1" t="s">
        <v>14668</v>
      </c>
      <c r="BG1855" s="1" t="s">
        <v>183</v>
      </c>
      <c r="BH1855" s="1"/>
      <c r="BI1855" s="1"/>
    </row>
    <row r="1856" customFormat="false" ht="12.75" hidden="false" customHeight="false" outlineLevel="0" collapsed="false">
      <c r="A1856" s="1" t="s">
        <v>7622</v>
      </c>
      <c r="B1856" s="1" t="s">
        <v>7623</v>
      </c>
      <c r="C1856" s="1" t="s">
        <v>177</v>
      </c>
      <c r="D1856" s="1" t="s">
        <v>1471</v>
      </c>
      <c r="E1856" s="1" t="s">
        <v>16291</v>
      </c>
      <c r="F1856" s="1" t="s">
        <v>7625</v>
      </c>
      <c r="G1856" s="1" t="n">
        <v>63</v>
      </c>
      <c r="H1856" s="1" t="n">
        <v>4000</v>
      </c>
      <c r="I1856" s="101" t="s">
        <v>188</v>
      </c>
      <c r="J1856" s="1"/>
      <c r="K1856" s="1" t="n">
        <f aca="false">IFERROR(VLOOKUP(A1856,'[2]Pivot HorizontalMRP'!$A$4:$B$2689,2,0),0)</f>
        <v>0</v>
      </c>
      <c r="L1856" s="1" t="n">
        <f aca="false">IFERROR(VLOOKUP(A1856,'[2]Pivot HorizontalMRP'!$A$4:$C$2689,3,0),0)</f>
        <v>547</v>
      </c>
      <c r="M1856" s="1" t="n">
        <f aca="false">IFERROR(VLOOKUP(A1856,'[2]Pivot HorizontalMRP'!$A$4:$D$2689,0.4,0),0)</f>
        <v>0</v>
      </c>
      <c r="N1856" s="1" t="n">
        <f aca="false">IFERROR(VLOOKUP(A1856,'[2]Pivot HorizontalMRP'!$A$4:$E$2689,5,0),0)</f>
        <v>0</v>
      </c>
      <c r="O1856" s="1" t="n">
        <f aca="false">K1856+L1856</f>
        <v>547</v>
      </c>
      <c r="P1856" s="1" t="n">
        <f aca="false">K1856+L1856+M1856+N1856</f>
        <v>547</v>
      </c>
      <c r="Q1856" s="1" t="n">
        <f aca="false">IFERROR(VLOOKUP(A1856,'[2]Pivot HorizontalMRP'!$A$4:$F$2689,6,0),0)</f>
        <v>42</v>
      </c>
      <c r="R1856" s="1" t="n">
        <f aca="false">IFERROR(VLOOKUP(A1856,'[2]Pivot HorizontalMRP'!$A$4:$G$2689,7,0),0)</f>
        <v>0</v>
      </c>
      <c r="S1856" s="1" t="n">
        <f aca="false">IFERROR(VLOOKUP(A1856,'[2]Pivot HorizontalMRP'!$A$4:$H$2689,8,0),0)</f>
        <v>0</v>
      </c>
      <c r="T1856" s="1" t="n">
        <f aca="false">IFERROR(VLOOKUP(A1856,'[2]Pivot HorizontalMRP'!$A$4:$I$2689,9,0),0)</f>
        <v>0</v>
      </c>
      <c r="U1856" s="1" t="n">
        <f aca="false">IF(I1856="delivery",O1856-SUM(Q1856+R1856),IF(I1856="PO",P1856-SUM(Q1856:R1856)))</f>
        <v>505</v>
      </c>
      <c r="V1856" s="81" t="n">
        <v>0.53</v>
      </c>
      <c r="W1856" s="81"/>
      <c r="X1856" s="81" t="n">
        <f aca="false">W1856-V1856</f>
        <v>-0.53</v>
      </c>
      <c r="Y1856" s="81"/>
      <c r="Z1856" s="81"/>
      <c r="AA1856" s="81"/>
      <c r="AB1856" s="81"/>
      <c r="AC1856" s="81"/>
      <c r="AD1856" s="81"/>
      <c r="AE1856" s="81"/>
      <c r="AF1856" s="81"/>
      <c r="AG1856" s="81"/>
      <c r="AH1856" s="81"/>
      <c r="AI1856" s="81"/>
      <c r="AJ1856" s="81"/>
      <c r="AK1856" s="81"/>
      <c r="AL1856" s="81"/>
      <c r="AM1856" s="81"/>
      <c r="AN1856" s="81"/>
      <c r="AO1856" s="81" t="str">
        <f aca="false">D1856</f>
        <v>Sanmina</v>
      </c>
      <c r="AP1856" s="1" t="s">
        <v>3124</v>
      </c>
      <c r="AQ1856" s="1"/>
      <c r="AR1856" s="1"/>
      <c r="AS1856" s="1"/>
      <c r="AT1856" s="1"/>
      <c r="AU1856" s="1"/>
      <c r="AV1856" s="1"/>
      <c r="AW1856" s="1"/>
      <c r="AX1856" s="1"/>
      <c r="AY1856" s="1"/>
      <c r="AZ1856" s="1"/>
      <c r="BA1856" s="1"/>
      <c r="BB1856" s="1"/>
      <c r="BC1856" s="1"/>
      <c r="BD1856" s="1"/>
      <c r="BE1856" s="1"/>
      <c r="BF1856" s="1" t="s">
        <v>14668</v>
      </c>
      <c r="BG1856" s="1" t="s">
        <v>183</v>
      </c>
      <c r="BH1856" s="1"/>
      <c r="BI1856" s="1"/>
    </row>
    <row r="1857" customFormat="false" ht="12.75" hidden="false" customHeight="false" outlineLevel="0" collapsed="false">
      <c r="A1857" s="1" t="s">
        <v>7626</v>
      </c>
      <c r="B1857" s="1" t="s">
        <v>7627</v>
      </c>
      <c r="C1857" s="1" t="s">
        <v>177</v>
      </c>
      <c r="D1857" s="1" t="s">
        <v>1471</v>
      </c>
      <c r="E1857" s="1" t="s">
        <v>16292</v>
      </c>
      <c r="F1857" s="1" t="s">
        <v>7629</v>
      </c>
      <c r="G1857" s="1" t="n">
        <v>43</v>
      </c>
      <c r="H1857" s="1" t="n">
        <v>3500</v>
      </c>
      <c r="I1857" s="101" t="s">
        <v>180</v>
      </c>
      <c r="J1857" s="1"/>
      <c r="K1857" s="1" t="n">
        <f aca="false">IFERROR(VLOOKUP(A1857,'[2]Pivot HorizontalMRP'!$A$4:$B$2689,2,0),0)</f>
        <v>0</v>
      </c>
      <c r="L1857" s="1" t="n">
        <f aca="false">IFERROR(VLOOKUP(A1857,'[2]Pivot HorizontalMRP'!$A$4:$C$2689,3,0),0)</f>
        <v>10144</v>
      </c>
      <c r="M1857" s="1" t="n">
        <f aca="false">IFERROR(VLOOKUP(A1857,'[2]Pivot HorizontalMRP'!$A$4:$D$2689,0.4,0),0)</f>
        <v>0</v>
      </c>
      <c r="N1857" s="1" t="n">
        <f aca="false">IFERROR(VLOOKUP(A1857,'[2]Pivot HorizontalMRP'!$A$4:$E$2689,5,0),0)</f>
        <v>10500</v>
      </c>
      <c r="O1857" s="1" t="n">
        <f aca="false">K1857+L1857</f>
        <v>10144</v>
      </c>
      <c r="P1857" s="1" t="n">
        <f aca="false">K1857+L1857+M1857+N1857</f>
        <v>20644</v>
      </c>
      <c r="Q1857" s="1" t="n">
        <f aca="false">IFERROR(VLOOKUP(A1857,'[2]Pivot HorizontalMRP'!$A$4:$F$2689,6,0),0)</f>
        <v>18408</v>
      </c>
      <c r="R1857" s="1" t="n">
        <f aca="false">IFERROR(VLOOKUP(A1857,'[2]Pivot HorizontalMRP'!$A$4:$G$2689,7,0),0)</f>
        <v>15681</v>
      </c>
      <c r="S1857" s="1" t="n">
        <f aca="false">IFERROR(VLOOKUP(A1857,'[2]Pivot HorizontalMRP'!$A$4:$H$2689,8,0),0)</f>
        <v>13833</v>
      </c>
      <c r="T1857" s="1" t="n">
        <f aca="false">IFERROR(VLOOKUP(A1857,'[2]Pivot HorizontalMRP'!$A$4:$I$2689,9,0),0)</f>
        <v>8383</v>
      </c>
      <c r="U1857" s="1" t="n">
        <f aca="false">IF(I1857="delivery",O1857-SUM(Q1857+R1857),IF(I1857="PO",P1857-SUM(Q1857:R1857)))</f>
        <v>-23945</v>
      </c>
      <c r="V1857" s="81" t="n">
        <v>0.0436</v>
      </c>
      <c r="W1857" s="81"/>
      <c r="X1857" s="81" t="n">
        <f aca="false">W1857-V1857</f>
        <v>-0.0436</v>
      </c>
      <c r="Y1857" s="81"/>
      <c r="Z1857" s="81"/>
      <c r="AA1857" s="81" t="n">
        <v>0.0436</v>
      </c>
      <c r="AB1857" s="81"/>
      <c r="AC1857" s="81"/>
      <c r="AD1857" s="81"/>
      <c r="AE1857" s="81"/>
      <c r="AF1857" s="81"/>
      <c r="AG1857" s="81"/>
      <c r="AH1857" s="81"/>
      <c r="AI1857" s="81"/>
      <c r="AJ1857" s="81"/>
      <c r="AK1857" s="81"/>
      <c r="AL1857" s="81"/>
      <c r="AM1857" s="81"/>
      <c r="AN1857" s="81"/>
      <c r="AO1857" s="81" t="str">
        <f aca="false">D1857</f>
        <v>Sanmina</v>
      </c>
      <c r="AP1857" s="1" t="s">
        <v>3124</v>
      </c>
      <c r="AQ1857" s="1"/>
      <c r="AR1857" s="1"/>
      <c r="AS1857" s="1"/>
      <c r="AT1857" s="1"/>
      <c r="AU1857" s="1"/>
      <c r="AV1857" s="1"/>
      <c r="AW1857" s="1"/>
      <c r="AX1857" s="1"/>
      <c r="AY1857" s="1"/>
      <c r="AZ1857" s="1"/>
      <c r="BA1857" s="1"/>
      <c r="BB1857" s="1"/>
      <c r="BC1857" s="1"/>
      <c r="BD1857" s="1"/>
      <c r="BE1857" s="1"/>
      <c r="BF1857" s="1" t="s">
        <v>14668</v>
      </c>
      <c r="BG1857" s="1" t="s">
        <v>183</v>
      </c>
      <c r="BH1857" s="1"/>
      <c r="BI1857" s="1"/>
    </row>
    <row r="1858" customFormat="false" ht="12.75" hidden="false" customHeight="false" outlineLevel="0" collapsed="false">
      <c r="A1858" s="1" t="s">
        <v>7630</v>
      </c>
      <c r="B1858" s="1" t="s">
        <v>7631</v>
      </c>
      <c r="C1858" s="1" t="s">
        <v>177</v>
      </c>
      <c r="D1858" s="1" t="s">
        <v>1471</v>
      </c>
      <c r="E1858" s="1" t="s">
        <v>16293</v>
      </c>
      <c r="F1858" s="1" t="s">
        <v>7633</v>
      </c>
      <c r="G1858" s="1" t="n">
        <v>91</v>
      </c>
      <c r="H1858" s="1" t="n">
        <v>1500</v>
      </c>
      <c r="I1858" s="101" t="s">
        <v>180</v>
      </c>
      <c r="J1858" s="1"/>
      <c r="K1858" s="1" t="n">
        <f aca="false">IFERROR(VLOOKUP(A1858,'[2]Pivot HorizontalMRP'!$A$4:$B$2689,2,0),0)</f>
        <v>0</v>
      </c>
      <c r="L1858" s="1" t="n">
        <f aca="false">IFERROR(VLOOKUP(A1858,'[2]Pivot HorizontalMRP'!$A$4:$C$2689,3,0),0)</f>
        <v>16552</v>
      </c>
      <c r="M1858" s="1" t="n">
        <f aca="false">IFERROR(VLOOKUP(A1858,'[2]Pivot HorizontalMRP'!$A$4:$D$2689,0.4,0),0)</f>
        <v>0</v>
      </c>
      <c r="N1858" s="1" t="n">
        <f aca="false">IFERROR(VLOOKUP(A1858,'[2]Pivot HorizontalMRP'!$A$4:$E$2689,5,0),0)</f>
        <v>9000</v>
      </c>
      <c r="O1858" s="1" t="n">
        <f aca="false">K1858+L1858</f>
        <v>16552</v>
      </c>
      <c r="P1858" s="1" t="n">
        <f aca="false">K1858+L1858+M1858+N1858</f>
        <v>25552</v>
      </c>
      <c r="Q1858" s="1" t="n">
        <f aca="false">IFERROR(VLOOKUP(A1858,'[2]Pivot HorizontalMRP'!$A$4:$F$2689,6,0),0)</f>
        <v>27643</v>
      </c>
      <c r="R1858" s="1" t="n">
        <f aca="false">IFERROR(VLOOKUP(A1858,'[2]Pivot HorizontalMRP'!$A$4:$G$2689,7,0),0)</f>
        <v>15809</v>
      </c>
      <c r="S1858" s="1" t="n">
        <f aca="false">IFERROR(VLOOKUP(A1858,'[2]Pivot HorizontalMRP'!$A$4:$H$2689,8,0),0)</f>
        <v>14412</v>
      </c>
      <c r="T1858" s="1" t="n">
        <f aca="false">IFERROR(VLOOKUP(A1858,'[2]Pivot HorizontalMRP'!$A$4:$I$2689,9,0),0)</f>
        <v>7404</v>
      </c>
      <c r="U1858" s="1" t="n">
        <f aca="false">IF(I1858="delivery",O1858-SUM(Q1858+R1858),IF(I1858="PO",P1858-SUM(Q1858:R1858)))</f>
        <v>-26900</v>
      </c>
      <c r="V1858" s="81" t="n">
        <v>0.15</v>
      </c>
      <c r="W1858" s="81"/>
      <c r="X1858" s="81" t="n">
        <f aca="false">W1858-V1858</f>
        <v>-0.15</v>
      </c>
      <c r="Y1858" s="81"/>
      <c r="Z1858" s="81"/>
      <c r="AA1858" s="81" t="n">
        <v>0.13427</v>
      </c>
      <c r="AB1858" s="81"/>
      <c r="AC1858" s="81"/>
      <c r="AD1858" s="81"/>
      <c r="AE1858" s="81"/>
      <c r="AF1858" s="81"/>
      <c r="AG1858" s="81"/>
      <c r="AH1858" s="81"/>
      <c r="AI1858" s="81"/>
      <c r="AJ1858" s="81"/>
      <c r="AK1858" s="81"/>
      <c r="AL1858" s="81"/>
      <c r="AM1858" s="81"/>
      <c r="AN1858" s="81"/>
      <c r="AO1858" s="81" t="str">
        <f aca="false">D1858</f>
        <v>Sanmina</v>
      </c>
      <c r="AP1858" s="1" t="s">
        <v>3124</v>
      </c>
      <c r="AQ1858" s="1"/>
      <c r="AR1858" s="1"/>
      <c r="AS1858" s="1"/>
      <c r="AT1858" s="1"/>
      <c r="AU1858" s="1"/>
      <c r="AV1858" s="1"/>
      <c r="AW1858" s="1"/>
      <c r="AX1858" s="1"/>
      <c r="AY1858" s="1"/>
      <c r="AZ1858" s="1"/>
      <c r="BA1858" s="1"/>
      <c r="BB1858" s="1"/>
      <c r="BC1858" s="1"/>
      <c r="BD1858" s="1"/>
      <c r="BE1858" s="1"/>
      <c r="BF1858" s="1" t="s">
        <v>14668</v>
      </c>
      <c r="BG1858" s="1" t="s">
        <v>183</v>
      </c>
      <c r="BH1858" s="1"/>
      <c r="BI1858" s="1"/>
    </row>
    <row r="1859" customFormat="false" ht="12.75" hidden="false" customHeight="false" outlineLevel="0" collapsed="false">
      <c r="A1859" s="1" t="s">
        <v>7634</v>
      </c>
      <c r="B1859" s="1" t="s">
        <v>7635</v>
      </c>
      <c r="C1859" s="1" t="s">
        <v>177</v>
      </c>
      <c r="D1859" s="1" t="s">
        <v>1471</v>
      </c>
      <c r="E1859" s="1" t="s">
        <v>16294</v>
      </c>
      <c r="F1859" s="1" t="s">
        <v>7637</v>
      </c>
      <c r="G1859" s="1" t="n">
        <v>109</v>
      </c>
      <c r="H1859" s="1" t="n">
        <v>1500</v>
      </c>
      <c r="I1859" s="101" t="s">
        <v>188</v>
      </c>
      <c r="J1859" s="1"/>
      <c r="K1859" s="1" t="n">
        <f aca="false">IFERROR(VLOOKUP(A1859,'[2]Pivot HorizontalMRP'!$A$4:$B$2689,2,0),0)</f>
        <v>0</v>
      </c>
      <c r="L1859" s="1" t="n">
        <f aca="false">IFERROR(VLOOKUP(A1859,'[2]Pivot HorizontalMRP'!$A$4:$C$2689,3,0),0)</f>
        <v>65795</v>
      </c>
      <c r="M1859" s="1" t="n">
        <f aca="false">IFERROR(VLOOKUP(A1859,'[2]Pivot HorizontalMRP'!$A$4:$D$2689,0.4,0),0)</f>
        <v>0</v>
      </c>
      <c r="N1859" s="1" t="n">
        <f aca="false">IFERROR(VLOOKUP(A1859,'[2]Pivot HorizontalMRP'!$A$4:$E$2689,5,0),0)</f>
        <v>60000</v>
      </c>
      <c r="O1859" s="1" t="n">
        <f aca="false">K1859+L1859</f>
        <v>65795</v>
      </c>
      <c r="P1859" s="1" t="n">
        <f aca="false">K1859+L1859+M1859+N1859</f>
        <v>125795</v>
      </c>
      <c r="Q1859" s="1" t="n">
        <f aca="false">IFERROR(VLOOKUP(A1859,'[2]Pivot HorizontalMRP'!$A$4:$F$2689,6,0),0)</f>
        <v>99749</v>
      </c>
      <c r="R1859" s="1" t="n">
        <f aca="false">IFERROR(VLOOKUP(A1859,'[2]Pivot HorizontalMRP'!$A$4:$G$2689,7,0),0)</f>
        <v>56580</v>
      </c>
      <c r="S1859" s="1" t="n">
        <f aca="false">IFERROR(VLOOKUP(A1859,'[2]Pivot HorizontalMRP'!$A$4:$H$2689,8,0),0)</f>
        <v>60400</v>
      </c>
      <c r="T1859" s="1" t="n">
        <f aca="false">IFERROR(VLOOKUP(A1859,'[2]Pivot HorizontalMRP'!$A$4:$I$2689,9,0),0)</f>
        <v>37706</v>
      </c>
      <c r="U1859" s="1" t="n">
        <f aca="false">IF(I1859="delivery",O1859-SUM(Q1859+R1859),IF(I1859="PO",P1859-SUM(Q1859:R1859)))</f>
        <v>-30534</v>
      </c>
      <c r="V1859" s="81" t="n">
        <v>0.175</v>
      </c>
      <c r="W1859" s="81"/>
      <c r="X1859" s="81" t="n">
        <f aca="false">W1859-V1859</f>
        <v>-0.175</v>
      </c>
      <c r="Y1859" s="81"/>
      <c r="Z1859" s="81"/>
      <c r="AA1859" s="81" t="n">
        <v>0.175</v>
      </c>
      <c r="AB1859" s="81"/>
      <c r="AC1859" s="81"/>
      <c r="AD1859" s="81"/>
      <c r="AE1859" s="81"/>
      <c r="AF1859" s="81"/>
      <c r="AG1859" s="81"/>
      <c r="AH1859" s="81"/>
      <c r="AI1859" s="81"/>
      <c r="AJ1859" s="81"/>
      <c r="AK1859" s="81"/>
      <c r="AL1859" s="81"/>
      <c r="AM1859" s="81"/>
      <c r="AN1859" s="81"/>
      <c r="AO1859" s="81" t="str">
        <f aca="false">D1859</f>
        <v>Sanmina</v>
      </c>
      <c r="AP1859" s="1" t="s">
        <v>3124</v>
      </c>
      <c r="AQ1859" s="1"/>
      <c r="AR1859" s="1"/>
      <c r="AS1859" s="1"/>
      <c r="AT1859" s="1"/>
      <c r="AU1859" s="1"/>
      <c r="AV1859" s="1"/>
      <c r="AW1859" s="1"/>
      <c r="AX1859" s="1"/>
      <c r="AY1859" s="1"/>
      <c r="AZ1859" s="1"/>
      <c r="BA1859" s="1"/>
      <c r="BB1859" s="1"/>
      <c r="BC1859" s="1"/>
      <c r="BD1859" s="1"/>
      <c r="BE1859" s="1"/>
      <c r="BF1859" s="1" t="s">
        <v>14668</v>
      </c>
      <c r="BG1859" s="1" t="s">
        <v>183</v>
      </c>
      <c r="BH1859" s="1"/>
      <c r="BI1859" s="1"/>
    </row>
    <row r="1860" customFormat="false" ht="12.75" hidden="false" customHeight="false" outlineLevel="0" collapsed="false">
      <c r="A1860" s="1" t="s">
        <v>7638</v>
      </c>
      <c r="B1860" s="1" t="s">
        <v>7639</v>
      </c>
      <c r="C1860" s="1" t="s">
        <v>177</v>
      </c>
      <c r="D1860" s="1" t="s">
        <v>1471</v>
      </c>
      <c r="E1860" s="1" t="s">
        <v>16295</v>
      </c>
      <c r="F1860" s="1" t="s">
        <v>7641</v>
      </c>
      <c r="G1860" s="1" t="n">
        <v>82</v>
      </c>
      <c r="H1860" s="1" t="n">
        <v>2000</v>
      </c>
      <c r="I1860" s="101" t="s">
        <v>188</v>
      </c>
      <c r="J1860" s="1"/>
      <c r="K1860" s="1" t="n">
        <f aca="false">IFERROR(VLOOKUP(A1860,'[2]Pivot HorizontalMRP'!$A$4:$B$2689,2,0),0)</f>
        <v>0</v>
      </c>
      <c r="L1860" s="1" t="n">
        <f aca="false">IFERROR(VLOOKUP(A1860,'[2]Pivot HorizontalMRP'!$A$4:$C$2689,3,0),0)</f>
        <v>2294</v>
      </c>
      <c r="M1860" s="1" t="n">
        <f aca="false">IFERROR(VLOOKUP(A1860,'[2]Pivot HorizontalMRP'!$A$4:$D$2689,0.4,0),0)</f>
        <v>0</v>
      </c>
      <c r="N1860" s="1" t="n">
        <f aca="false">IFERROR(VLOOKUP(A1860,'[2]Pivot HorizontalMRP'!$A$4:$E$2689,5,0),0)</f>
        <v>2000</v>
      </c>
      <c r="O1860" s="1" t="n">
        <f aca="false">K1860+L1860</f>
        <v>2294</v>
      </c>
      <c r="P1860" s="1" t="n">
        <f aca="false">K1860+L1860+M1860+N1860</f>
        <v>4294</v>
      </c>
      <c r="Q1860" s="1" t="n">
        <f aca="false">IFERROR(VLOOKUP(A1860,'[2]Pivot HorizontalMRP'!$A$4:$F$2689,6,0),0)</f>
        <v>2861</v>
      </c>
      <c r="R1860" s="1" t="n">
        <f aca="false">IFERROR(VLOOKUP(A1860,'[2]Pivot HorizontalMRP'!$A$4:$G$2689,7,0),0)</f>
        <v>2028</v>
      </c>
      <c r="S1860" s="1" t="n">
        <f aca="false">IFERROR(VLOOKUP(A1860,'[2]Pivot HorizontalMRP'!$A$4:$H$2689,8,0),0)</f>
        <v>1548</v>
      </c>
      <c r="T1860" s="1" t="n">
        <f aca="false">IFERROR(VLOOKUP(A1860,'[2]Pivot HorizontalMRP'!$A$4:$I$2689,9,0),0)</f>
        <v>820</v>
      </c>
      <c r="U1860" s="1" t="n">
        <f aca="false">IF(I1860="delivery",O1860-SUM(Q1860+R1860),IF(I1860="PO",P1860-SUM(Q1860:R1860)))</f>
        <v>-595</v>
      </c>
      <c r="V1860" s="81" t="n">
        <v>0.3647</v>
      </c>
      <c r="W1860" s="81"/>
      <c r="X1860" s="81" t="n">
        <f aca="false">W1860-V1860</f>
        <v>-0.3647</v>
      </c>
      <c r="Y1860" s="81"/>
      <c r="Z1860" s="81"/>
      <c r="AA1860" s="81" t="n">
        <v>0.3647</v>
      </c>
      <c r="AB1860" s="81"/>
      <c r="AC1860" s="81"/>
      <c r="AD1860" s="81"/>
      <c r="AE1860" s="81"/>
      <c r="AF1860" s="81"/>
      <c r="AG1860" s="81"/>
      <c r="AH1860" s="81"/>
      <c r="AI1860" s="81"/>
      <c r="AJ1860" s="81"/>
      <c r="AK1860" s="81"/>
      <c r="AL1860" s="81"/>
      <c r="AM1860" s="81"/>
      <c r="AN1860" s="81"/>
      <c r="AO1860" s="81" t="str">
        <f aca="false">D1860</f>
        <v>Sanmina</v>
      </c>
      <c r="AP1860" s="1" t="s">
        <v>3124</v>
      </c>
      <c r="AQ1860" s="1"/>
      <c r="AR1860" s="1"/>
      <c r="AS1860" s="1"/>
      <c r="AT1860" s="1"/>
      <c r="AU1860" s="1"/>
      <c r="AV1860" s="1"/>
      <c r="AW1860" s="1"/>
      <c r="AX1860" s="1"/>
      <c r="AY1860" s="1"/>
      <c r="AZ1860" s="1"/>
      <c r="BA1860" s="1"/>
      <c r="BB1860" s="1"/>
      <c r="BC1860" s="1"/>
      <c r="BD1860" s="1"/>
      <c r="BE1860" s="1"/>
      <c r="BF1860" s="1" t="s">
        <v>14668</v>
      </c>
      <c r="BG1860" s="1" t="s">
        <v>183</v>
      </c>
      <c r="BH1860" s="1"/>
      <c r="BI1860" s="1"/>
    </row>
    <row r="1861" customFormat="false" ht="12.75" hidden="false" customHeight="false" outlineLevel="0" collapsed="false">
      <c r="A1861" s="1" t="s">
        <v>7642</v>
      </c>
      <c r="B1861" s="1" t="s">
        <v>7643</v>
      </c>
      <c r="C1861" s="1" t="s">
        <v>177</v>
      </c>
      <c r="D1861" s="1" t="s">
        <v>1471</v>
      </c>
      <c r="E1861" s="1" t="s">
        <v>7644</v>
      </c>
      <c r="F1861" s="1" t="s">
        <v>7645</v>
      </c>
      <c r="G1861" s="1" t="n">
        <v>78</v>
      </c>
      <c r="H1861" s="1" t="n">
        <v>2000</v>
      </c>
      <c r="I1861" s="101" t="s">
        <v>188</v>
      </c>
      <c r="J1861" s="1"/>
      <c r="K1861" s="1" t="n">
        <f aca="false">IFERROR(VLOOKUP(A1861,'[2]Pivot HorizontalMRP'!$A$4:$B$2689,2,0),0)</f>
        <v>0</v>
      </c>
      <c r="L1861" s="1" t="n">
        <f aca="false">IFERROR(VLOOKUP(A1861,'[2]Pivot HorizontalMRP'!$A$4:$C$2689,3,0),0)</f>
        <v>6982</v>
      </c>
      <c r="M1861" s="1" t="n">
        <f aca="false">IFERROR(VLOOKUP(A1861,'[2]Pivot HorizontalMRP'!$A$4:$D$2689,0.4,0),0)</f>
        <v>0</v>
      </c>
      <c r="N1861" s="1" t="n">
        <f aca="false">IFERROR(VLOOKUP(A1861,'[2]Pivot HorizontalMRP'!$A$4:$E$2689,5,0),0)</f>
        <v>16000</v>
      </c>
      <c r="O1861" s="1" t="n">
        <f aca="false">K1861+L1861</f>
        <v>6982</v>
      </c>
      <c r="P1861" s="1" t="n">
        <f aca="false">K1861+L1861+M1861+N1861</f>
        <v>22982</v>
      </c>
      <c r="Q1861" s="1" t="n">
        <f aca="false">IFERROR(VLOOKUP(A1861,'[2]Pivot HorizontalMRP'!$A$4:$F$2689,6,0),0)</f>
        <v>11811</v>
      </c>
      <c r="R1861" s="1" t="n">
        <f aca="false">IFERROR(VLOOKUP(A1861,'[2]Pivot HorizontalMRP'!$A$4:$G$2689,7,0),0)</f>
        <v>5782</v>
      </c>
      <c r="S1861" s="1" t="n">
        <f aca="false">IFERROR(VLOOKUP(A1861,'[2]Pivot HorizontalMRP'!$A$4:$H$2689,8,0),0)</f>
        <v>5947</v>
      </c>
      <c r="T1861" s="1" t="n">
        <f aca="false">IFERROR(VLOOKUP(A1861,'[2]Pivot HorizontalMRP'!$A$4:$I$2689,9,0),0)</f>
        <v>3738</v>
      </c>
      <c r="U1861" s="1" t="n">
        <f aca="false">IF(I1861="delivery",O1861-SUM(Q1861+R1861),IF(I1861="PO",P1861-SUM(Q1861:R1861)))</f>
        <v>5389</v>
      </c>
      <c r="V1861" s="81" t="n">
        <v>0.176</v>
      </c>
      <c r="W1861" s="81"/>
      <c r="X1861" s="81" t="n">
        <f aca="false">W1861-V1861</f>
        <v>-0.176</v>
      </c>
      <c r="Y1861" s="81"/>
      <c r="Z1861" s="81"/>
      <c r="AA1861" s="81" t="n">
        <v>0.19</v>
      </c>
      <c r="AB1861" s="81"/>
      <c r="AC1861" s="81"/>
      <c r="AD1861" s="81"/>
      <c r="AE1861" s="81"/>
      <c r="AF1861" s="81"/>
      <c r="AG1861" s="81"/>
      <c r="AH1861" s="81"/>
      <c r="AI1861" s="81"/>
      <c r="AJ1861" s="81"/>
      <c r="AK1861" s="81"/>
      <c r="AL1861" s="81"/>
      <c r="AM1861" s="81"/>
      <c r="AN1861" s="81"/>
      <c r="AO1861" s="81" t="str">
        <f aca="false">D1861</f>
        <v>Sanmina</v>
      </c>
      <c r="AP1861" s="1" t="s">
        <v>3124</v>
      </c>
      <c r="AQ1861" s="1"/>
      <c r="AR1861" s="1"/>
      <c r="AS1861" s="1"/>
      <c r="AT1861" s="1"/>
      <c r="AU1861" s="1"/>
      <c r="AV1861" s="1"/>
      <c r="AW1861" s="1"/>
      <c r="AX1861" s="1"/>
      <c r="AY1861" s="1"/>
      <c r="AZ1861" s="1"/>
      <c r="BA1861" s="1"/>
      <c r="BB1861" s="1"/>
      <c r="BC1861" s="1"/>
      <c r="BD1861" s="1"/>
      <c r="BE1861" s="1"/>
      <c r="BF1861" s="1" t="s">
        <v>14668</v>
      </c>
      <c r="BG1861" s="1" t="s">
        <v>183</v>
      </c>
      <c r="BH1861" s="1"/>
      <c r="BI1861" s="1"/>
    </row>
    <row r="1862" customFormat="false" ht="12.75" hidden="false" customHeight="false" outlineLevel="0" collapsed="false">
      <c r="A1862" s="1" t="s">
        <v>7646</v>
      </c>
      <c r="B1862" s="1" t="s">
        <v>7647</v>
      </c>
      <c r="C1862" s="1" t="s">
        <v>177</v>
      </c>
      <c r="D1862" s="1" t="s">
        <v>1471</v>
      </c>
      <c r="E1862" s="1" t="s">
        <v>16296</v>
      </c>
      <c r="F1862" s="1" t="s">
        <v>7649</v>
      </c>
      <c r="G1862" s="1" t="n">
        <v>101</v>
      </c>
      <c r="H1862" s="1" t="n">
        <v>8000</v>
      </c>
      <c r="I1862" s="101" t="s">
        <v>180</v>
      </c>
      <c r="J1862" s="1"/>
      <c r="K1862" s="1" t="n">
        <f aca="false">IFERROR(VLOOKUP(A1862,'[2]Pivot HorizontalMRP'!$A$4:$B$2689,2,0),0)</f>
        <v>0</v>
      </c>
      <c r="L1862" s="1" t="n">
        <f aca="false">IFERROR(VLOOKUP(A1862,'[2]Pivot HorizontalMRP'!$A$4:$C$2689,3,0),0)</f>
        <v>34091</v>
      </c>
      <c r="M1862" s="1" t="n">
        <f aca="false">IFERROR(VLOOKUP(A1862,'[2]Pivot HorizontalMRP'!$A$4:$D$2689,0.4,0),0)</f>
        <v>0</v>
      </c>
      <c r="N1862" s="1" t="n">
        <f aca="false">IFERROR(VLOOKUP(A1862,'[2]Pivot HorizontalMRP'!$A$4:$E$2689,5,0),0)</f>
        <v>0</v>
      </c>
      <c r="O1862" s="1" t="n">
        <f aca="false">K1862+L1862</f>
        <v>34091</v>
      </c>
      <c r="P1862" s="1" t="n">
        <f aca="false">K1862+L1862+M1862+N1862</f>
        <v>34091</v>
      </c>
      <c r="Q1862" s="1" t="n">
        <f aca="false">IFERROR(VLOOKUP(A1862,'[2]Pivot HorizontalMRP'!$A$4:$F$2689,6,0),0)</f>
        <v>7271</v>
      </c>
      <c r="R1862" s="1" t="n">
        <f aca="false">IFERROR(VLOOKUP(A1862,'[2]Pivot HorizontalMRP'!$A$4:$G$2689,7,0),0)</f>
        <v>32774</v>
      </c>
      <c r="S1862" s="1" t="n">
        <f aca="false">IFERROR(VLOOKUP(A1862,'[2]Pivot HorizontalMRP'!$A$4:$H$2689,8,0),0)</f>
        <v>29076</v>
      </c>
      <c r="T1862" s="1" t="n">
        <f aca="false">IFERROR(VLOOKUP(A1862,'[2]Pivot HorizontalMRP'!$A$4:$I$2689,9,0),0)</f>
        <v>18224</v>
      </c>
      <c r="U1862" s="1" t="n">
        <f aca="false">IF(I1862="delivery",O1862-SUM(Q1862+R1862),IF(I1862="PO",P1862-SUM(Q1862:R1862)))</f>
        <v>-5954</v>
      </c>
      <c r="V1862" s="81" t="n">
        <v>0.0041</v>
      </c>
      <c r="W1862" s="81"/>
      <c r="X1862" s="81" t="n">
        <f aca="false">W1862-V1862</f>
        <v>-0.0041</v>
      </c>
      <c r="Y1862" s="81"/>
      <c r="Z1862" s="81"/>
      <c r="AA1862" s="81"/>
      <c r="AB1862" s="81"/>
      <c r="AC1862" s="81"/>
      <c r="AD1862" s="81"/>
      <c r="AE1862" s="81"/>
      <c r="AF1862" s="81"/>
      <c r="AG1862" s="81"/>
      <c r="AH1862" s="81"/>
      <c r="AI1862" s="81"/>
      <c r="AJ1862" s="81"/>
      <c r="AK1862" s="81"/>
      <c r="AL1862" s="81"/>
      <c r="AM1862" s="81"/>
      <c r="AN1862" s="81"/>
      <c r="AO1862" s="81" t="str">
        <f aca="false">D1862</f>
        <v>Sanmina</v>
      </c>
      <c r="AP1862" s="1" t="s">
        <v>3124</v>
      </c>
      <c r="AQ1862" s="1"/>
      <c r="AR1862" s="1"/>
      <c r="AS1862" s="1"/>
      <c r="AT1862" s="1"/>
      <c r="AU1862" s="1"/>
      <c r="AV1862" s="1"/>
      <c r="AW1862" s="1"/>
      <c r="AX1862" s="1"/>
      <c r="AY1862" s="1"/>
      <c r="AZ1862" s="1"/>
      <c r="BA1862" s="1"/>
      <c r="BB1862" s="1"/>
      <c r="BC1862" s="1"/>
      <c r="BD1862" s="1"/>
      <c r="BE1862" s="1"/>
      <c r="BF1862" s="1" t="s">
        <v>14668</v>
      </c>
      <c r="BG1862" s="1" t="s">
        <v>183</v>
      </c>
      <c r="BH1862" s="1"/>
      <c r="BI1862" s="1"/>
    </row>
    <row r="1863" customFormat="false" ht="12.75" hidden="false" customHeight="false" outlineLevel="0" collapsed="false">
      <c r="A1863" s="103" t="s">
        <v>10446</v>
      </c>
      <c r="B1863" s="104" t="s">
        <v>10447</v>
      </c>
      <c r="C1863" s="99" t="s">
        <v>177</v>
      </c>
      <c r="D1863" s="99" t="s">
        <v>1471</v>
      </c>
      <c r="E1863" s="99" t="s">
        <v>16297</v>
      </c>
      <c r="F1863" s="99" t="s">
        <v>10449</v>
      </c>
      <c r="G1863" s="99" t="n">
        <v>55</v>
      </c>
      <c r="H1863" s="99" t="n">
        <v>1</v>
      </c>
      <c r="I1863" s="99" t="s">
        <v>188</v>
      </c>
      <c r="K1863" s="1" t="n">
        <f aca="false">IFERROR(VLOOKUP(A1863,'[2]Pivot HorizontalMRP'!$A$4:$B$2689,2,0),0)</f>
        <v>0</v>
      </c>
      <c r="L1863" s="1" t="n">
        <f aca="false">IFERROR(VLOOKUP(A1863,'[2]Pivot HorizontalMRP'!$A$4:$C$2689,3,0),0)</f>
        <v>918</v>
      </c>
      <c r="M1863" s="1" t="n">
        <f aca="false">IFERROR(VLOOKUP(A1863,'[2]Pivot HorizontalMRP'!$A$4:$D$2689,0.4,0),0)</f>
        <v>0</v>
      </c>
      <c r="N1863" s="1" t="n">
        <f aca="false">IFERROR(VLOOKUP(A1863,'[2]Pivot HorizontalMRP'!$A$4:$E$2689,5,0),0)</f>
        <v>0</v>
      </c>
      <c r="O1863" s="1" t="n">
        <f aca="false">K1863+L1863</f>
        <v>918</v>
      </c>
      <c r="P1863" s="1" t="n">
        <f aca="false">K1863+L1863+M1863+N1863</f>
        <v>918</v>
      </c>
      <c r="Q1863" s="1" t="n">
        <f aca="false">IFERROR(VLOOKUP(A1863,'[2]Pivot HorizontalMRP'!$A$4:$F$2689,6,0),0)</f>
        <v>0</v>
      </c>
      <c r="R1863" s="1" t="n">
        <f aca="false">IFERROR(VLOOKUP(A1863,'[2]Pivot HorizontalMRP'!$A$4:$G$2689,7,0),0)</f>
        <v>0</v>
      </c>
      <c r="S1863" s="1" t="n">
        <f aca="false">IFERROR(VLOOKUP(A1863,'[2]Pivot HorizontalMRP'!$A$4:$H$2689,8,0),0)</f>
        <v>0</v>
      </c>
      <c r="T1863" s="1" t="n">
        <f aca="false">IFERROR(VLOOKUP(A1863,'[2]Pivot HorizontalMRP'!$A$4:$I$2689,9,0),0)</f>
        <v>0</v>
      </c>
      <c r="U1863" s="1" t="n">
        <f aca="false">IF(I1863="delivery",O1863-SUM(Q1863+R1863),IF(I1863="PO",P1863-SUM(Q1863:R1863)))</f>
        <v>918</v>
      </c>
      <c r="V1863" s="99" t="n">
        <v>0.54</v>
      </c>
      <c r="X1863" s="81" t="n">
        <f aca="false">W1863-V1863</f>
        <v>-0.54</v>
      </c>
      <c r="AA1863" s="81"/>
      <c r="AO1863" s="81" t="str">
        <f aca="false">D1863</f>
        <v>Sanmina</v>
      </c>
      <c r="AP1863" s="99" t="s">
        <v>3124</v>
      </c>
      <c r="BF1863" s="99" t="s">
        <v>14668</v>
      </c>
      <c r="BG1863" s="1" t="s">
        <v>183</v>
      </c>
    </row>
    <row r="1864" customFormat="false" ht="12.75" hidden="false" customHeight="false" outlineLevel="0" collapsed="false">
      <c r="A1864" s="1" t="s">
        <v>7650</v>
      </c>
      <c r="B1864" s="1" t="s">
        <v>7651</v>
      </c>
      <c r="C1864" s="1" t="s">
        <v>177</v>
      </c>
      <c r="D1864" s="1" t="s">
        <v>1471</v>
      </c>
      <c r="E1864" s="1" t="s">
        <v>7652</v>
      </c>
      <c r="F1864" s="1" t="s">
        <v>7653</v>
      </c>
      <c r="G1864" s="1" t="n">
        <v>23</v>
      </c>
      <c r="H1864" s="1" t="n">
        <v>10000</v>
      </c>
      <c r="I1864" s="101" t="s">
        <v>180</v>
      </c>
      <c r="J1864" s="1"/>
      <c r="K1864" s="1" t="n">
        <f aca="false">IFERROR(VLOOKUP(A1864,'[2]Pivot HorizontalMRP'!$A$4:$B$2689,2,0),0)</f>
        <v>0</v>
      </c>
      <c r="L1864" s="1" t="n">
        <f aca="false">IFERROR(VLOOKUP(A1864,'[2]Pivot HorizontalMRP'!$A$4:$C$2689,3,0),0)</f>
        <v>79027</v>
      </c>
      <c r="M1864" s="1" t="n">
        <f aca="false">IFERROR(VLOOKUP(A1864,'[2]Pivot HorizontalMRP'!$A$4:$D$2689,0.4,0),0)</f>
        <v>0</v>
      </c>
      <c r="N1864" s="1" t="n">
        <f aca="false">IFERROR(VLOOKUP(A1864,'[2]Pivot HorizontalMRP'!$A$4:$E$2689,5,0),0)</f>
        <v>0</v>
      </c>
      <c r="O1864" s="1" t="n">
        <f aca="false">K1864+L1864</f>
        <v>79027</v>
      </c>
      <c r="P1864" s="1" t="n">
        <f aca="false">K1864+L1864+M1864+N1864</f>
        <v>79027</v>
      </c>
      <c r="Q1864" s="1" t="n">
        <f aca="false">IFERROR(VLOOKUP(A1864,'[2]Pivot HorizontalMRP'!$A$4:$F$2689,6,0),0)</f>
        <v>631</v>
      </c>
      <c r="R1864" s="1" t="n">
        <f aca="false">IFERROR(VLOOKUP(A1864,'[2]Pivot HorizontalMRP'!$A$4:$G$2689,7,0),0)</f>
        <v>8688</v>
      </c>
      <c r="S1864" s="1" t="n">
        <f aca="false">IFERROR(VLOOKUP(A1864,'[2]Pivot HorizontalMRP'!$A$4:$H$2689,8,0),0)</f>
        <v>5596</v>
      </c>
      <c r="T1864" s="1" t="n">
        <f aca="false">IFERROR(VLOOKUP(A1864,'[2]Pivot HorizontalMRP'!$A$4:$I$2689,9,0),0)</f>
        <v>4183</v>
      </c>
      <c r="U1864" s="1" t="n">
        <f aca="false">IF(I1864="delivery",O1864-SUM(Q1864+R1864),IF(I1864="PO",P1864-SUM(Q1864:R1864)))</f>
        <v>69708</v>
      </c>
      <c r="V1864" s="81" t="n">
        <v>0.03943</v>
      </c>
      <c r="W1864" s="81"/>
      <c r="X1864" s="81" t="n">
        <f aca="false">W1864-V1864</f>
        <v>-0.03943</v>
      </c>
      <c r="Y1864" s="81"/>
      <c r="Z1864" s="81"/>
      <c r="AA1864" s="81"/>
      <c r="AB1864" s="81"/>
      <c r="AC1864" s="81"/>
      <c r="AD1864" s="81"/>
      <c r="AE1864" s="81"/>
      <c r="AF1864" s="81"/>
      <c r="AG1864" s="81"/>
      <c r="AH1864" s="81"/>
      <c r="AI1864" s="81"/>
      <c r="AJ1864" s="81"/>
      <c r="AK1864" s="81"/>
      <c r="AL1864" s="81"/>
      <c r="AM1864" s="81"/>
      <c r="AN1864" s="81"/>
      <c r="AO1864" s="81" t="str">
        <f aca="false">D1864</f>
        <v>Sanmina</v>
      </c>
      <c r="AP1864" s="1" t="s">
        <v>3124</v>
      </c>
      <c r="AQ1864" s="1"/>
      <c r="AR1864" s="1"/>
      <c r="AS1864" s="1"/>
      <c r="AT1864" s="1"/>
      <c r="AU1864" s="1"/>
      <c r="AV1864" s="1"/>
      <c r="AW1864" s="1"/>
      <c r="AX1864" s="1"/>
      <c r="AY1864" s="1"/>
      <c r="AZ1864" s="1"/>
      <c r="BA1864" s="1"/>
      <c r="BB1864" s="1"/>
      <c r="BC1864" s="1"/>
      <c r="BD1864" s="1"/>
      <c r="BE1864" s="1"/>
      <c r="BF1864" s="1" t="s">
        <v>14668</v>
      </c>
      <c r="BG1864" s="1" t="s">
        <v>183</v>
      </c>
      <c r="BH1864" s="1"/>
      <c r="BI1864" s="1"/>
    </row>
    <row r="1865" customFormat="false" ht="12.75" hidden="false" customHeight="false" outlineLevel="0" collapsed="false">
      <c r="A1865" s="1" t="s">
        <v>7654</v>
      </c>
      <c r="B1865" s="1" t="s">
        <v>7655</v>
      </c>
      <c r="C1865" s="1" t="s">
        <v>177</v>
      </c>
      <c r="D1865" s="1" t="s">
        <v>1471</v>
      </c>
      <c r="E1865" s="1" t="s">
        <v>16298</v>
      </c>
      <c r="F1865" s="1" t="s">
        <v>7657</v>
      </c>
      <c r="G1865" s="1" t="n">
        <v>58</v>
      </c>
      <c r="H1865" s="1" t="n">
        <v>4000</v>
      </c>
      <c r="I1865" s="101" t="s">
        <v>180</v>
      </c>
      <c r="J1865" s="1"/>
      <c r="K1865" s="1" t="n">
        <f aca="false">IFERROR(VLOOKUP(A1865,'[2]Pivot HorizontalMRP'!$A$4:$B$2689,2,0),0)</f>
        <v>0</v>
      </c>
      <c r="L1865" s="1" t="n">
        <f aca="false">IFERROR(VLOOKUP(A1865,'[2]Pivot HorizontalMRP'!$A$4:$C$2689,3,0),0)</f>
        <v>92763</v>
      </c>
      <c r="M1865" s="1" t="n">
        <f aca="false">IFERROR(VLOOKUP(A1865,'[2]Pivot HorizontalMRP'!$A$4:$D$2689,0.4,0),0)</f>
        <v>0</v>
      </c>
      <c r="N1865" s="1" t="n">
        <f aca="false">IFERROR(VLOOKUP(A1865,'[2]Pivot HorizontalMRP'!$A$4:$E$2689,5,0),0)</f>
        <v>196000</v>
      </c>
      <c r="O1865" s="1" t="n">
        <f aca="false">K1865+L1865</f>
        <v>92763</v>
      </c>
      <c r="P1865" s="1" t="n">
        <f aca="false">K1865+L1865+M1865+N1865</f>
        <v>288763</v>
      </c>
      <c r="Q1865" s="1" t="n">
        <f aca="false">IFERROR(VLOOKUP(A1865,'[2]Pivot HorizontalMRP'!$A$4:$F$2689,6,0),0)</f>
        <v>197234</v>
      </c>
      <c r="R1865" s="1" t="n">
        <f aca="false">IFERROR(VLOOKUP(A1865,'[2]Pivot HorizontalMRP'!$A$4:$G$2689,7,0),0)</f>
        <v>95388</v>
      </c>
      <c r="S1865" s="1" t="n">
        <f aca="false">IFERROR(VLOOKUP(A1865,'[2]Pivot HorizontalMRP'!$A$4:$H$2689,8,0),0)</f>
        <v>93964</v>
      </c>
      <c r="T1865" s="1" t="n">
        <f aca="false">IFERROR(VLOOKUP(A1865,'[2]Pivot HorizontalMRP'!$A$4:$I$2689,9,0),0)</f>
        <v>57269</v>
      </c>
      <c r="U1865" s="1" t="n">
        <f aca="false">IF(I1865="delivery",O1865-SUM(Q1865+R1865),IF(I1865="PO",P1865-SUM(Q1865:R1865)))</f>
        <v>-199859</v>
      </c>
      <c r="V1865" s="81" t="n">
        <v>0.0062</v>
      </c>
      <c r="W1865" s="81"/>
      <c r="X1865" s="81" t="n">
        <f aca="false">W1865-V1865</f>
        <v>-0.0062</v>
      </c>
      <c r="Y1865" s="81"/>
      <c r="Z1865" s="81"/>
      <c r="AA1865" s="81" t="n">
        <v>0.00621</v>
      </c>
      <c r="AB1865" s="81"/>
      <c r="AC1865" s="81"/>
      <c r="AD1865" s="81"/>
      <c r="AE1865" s="81"/>
      <c r="AF1865" s="81"/>
      <c r="AG1865" s="81"/>
      <c r="AH1865" s="81"/>
      <c r="AI1865" s="81"/>
      <c r="AJ1865" s="81"/>
      <c r="AK1865" s="81"/>
      <c r="AL1865" s="81"/>
      <c r="AM1865" s="81"/>
      <c r="AN1865" s="81"/>
      <c r="AO1865" s="81" t="str">
        <f aca="false">D1865</f>
        <v>Sanmina</v>
      </c>
      <c r="AP1865" s="1" t="s">
        <v>3124</v>
      </c>
      <c r="AQ1865" s="1"/>
      <c r="AR1865" s="1"/>
      <c r="AS1865" s="1"/>
      <c r="AT1865" s="1"/>
      <c r="AU1865" s="1"/>
      <c r="AV1865" s="1"/>
      <c r="AW1865" s="1"/>
      <c r="AX1865" s="1"/>
      <c r="AY1865" s="1"/>
      <c r="AZ1865" s="1"/>
      <c r="BA1865" s="1"/>
      <c r="BB1865" s="1"/>
      <c r="BC1865" s="1"/>
      <c r="BD1865" s="1"/>
      <c r="BE1865" s="1"/>
      <c r="BF1865" s="1" t="s">
        <v>14668</v>
      </c>
      <c r="BG1865" s="1" t="s">
        <v>183</v>
      </c>
      <c r="BH1865" s="1"/>
      <c r="BI1865" s="1"/>
    </row>
    <row r="1866" customFormat="false" ht="12.75" hidden="false" customHeight="false" outlineLevel="0" collapsed="false">
      <c r="A1866" s="1" t="s">
        <v>7658</v>
      </c>
      <c r="B1866" s="1" t="s">
        <v>7659</v>
      </c>
      <c r="C1866" s="1" t="s">
        <v>177</v>
      </c>
      <c r="D1866" s="1" t="s">
        <v>1471</v>
      </c>
      <c r="E1866" s="1" t="s">
        <v>16299</v>
      </c>
      <c r="F1866" s="1" t="s">
        <v>7661</v>
      </c>
      <c r="G1866" s="1" t="n">
        <v>109</v>
      </c>
      <c r="H1866" s="1" t="n">
        <v>500</v>
      </c>
      <c r="I1866" s="101" t="s">
        <v>188</v>
      </c>
      <c r="J1866" s="1"/>
      <c r="K1866" s="1" t="n">
        <f aca="false">IFERROR(VLOOKUP(A1866,'[2]Pivot HorizontalMRP'!$A$4:$B$2689,2,0),0)</f>
        <v>0</v>
      </c>
      <c r="L1866" s="1" t="n">
        <f aca="false">IFERROR(VLOOKUP(A1866,'[2]Pivot HorizontalMRP'!$A$4:$C$2689,3,0),0)</f>
        <v>32840</v>
      </c>
      <c r="M1866" s="1" t="n">
        <f aca="false">IFERROR(VLOOKUP(A1866,'[2]Pivot HorizontalMRP'!$A$4:$D$2689,0.4,0),0)</f>
        <v>0</v>
      </c>
      <c r="N1866" s="1" t="n">
        <f aca="false">IFERROR(VLOOKUP(A1866,'[2]Pivot HorizontalMRP'!$A$4:$E$2689,5,0),0)</f>
        <v>61000</v>
      </c>
      <c r="O1866" s="1" t="n">
        <f aca="false">K1866+L1866</f>
        <v>32840</v>
      </c>
      <c r="P1866" s="1" t="n">
        <f aca="false">K1866+L1866+M1866+N1866</f>
        <v>93840</v>
      </c>
      <c r="Q1866" s="1" t="n">
        <f aca="false">IFERROR(VLOOKUP(A1866,'[2]Pivot HorizontalMRP'!$A$4:$F$2689,6,0),0)</f>
        <v>87294</v>
      </c>
      <c r="R1866" s="1" t="n">
        <f aca="false">IFERROR(VLOOKUP(A1866,'[2]Pivot HorizontalMRP'!$A$4:$G$2689,7,0),0)</f>
        <v>53562</v>
      </c>
      <c r="S1866" s="1" t="n">
        <f aca="false">IFERROR(VLOOKUP(A1866,'[2]Pivot HorizontalMRP'!$A$4:$H$2689,8,0),0)</f>
        <v>48725</v>
      </c>
      <c r="T1866" s="1" t="n">
        <f aca="false">IFERROR(VLOOKUP(A1866,'[2]Pivot HorizontalMRP'!$A$4:$I$2689,9,0),0)</f>
        <v>32021</v>
      </c>
      <c r="U1866" s="1" t="n">
        <f aca="false">IF(I1866="delivery",O1866-SUM(Q1866+R1866),IF(I1866="PO",P1866-SUM(Q1866:R1866)))</f>
        <v>-47016</v>
      </c>
      <c r="V1866" s="81" t="n">
        <v>0.2067</v>
      </c>
      <c r="W1866" s="81"/>
      <c r="X1866" s="81" t="n">
        <f aca="false">W1866-V1866</f>
        <v>-0.2067</v>
      </c>
      <c r="Y1866" s="81"/>
      <c r="Z1866" s="81"/>
      <c r="AA1866" s="81" t="n">
        <v>0.2446</v>
      </c>
      <c r="AB1866" s="81"/>
      <c r="AC1866" s="81"/>
      <c r="AD1866" s="81"/>
      <c r="AE1866" s="81"/>
      <c r="AF1866" s="81"/>
      <c r="AG1866" s="81"/>
      <c r="AH1866" s="81"/>
      <c r="AI1866" s="81"/>
      <c r="AJ1866" s="81"/>
      <c r="AK1866" s="81"/>
      <c r="AL1866" s="81"/>
      <c r="AM1866" s="81"/>
      <c r="AN1866" s="81"/>
      <c r="AO1866" s="81" t="str">
        <f aca="false">D1866</f>
        <v>Sanmina</v>
      </c>
      <c r="AP1866" s="1" t="s">
        <v>3124</v>
      </c>
      <c r="AQ1866" s="1"/>
      <c r="AR1866" s="1"/>
      <c r="AS1866" s="1"/>
      <c r="AT1866" s="1"/>
      <c r="AU1866" s="1"/>
      <c r="AV1866" s="1"/>
      <c r="AW1866" s="1"/>
      <c r="AX1866" s="1"/>
      <c r="AY1866" s="1"/>
      <c r="AZ1866" s="1"/>
      <c r="BA1866" s="1"/>
      <c r="BB1866" s="1"/>
      <c r="BC1866" s="1"/>
      <c r="BD1866" s="1"/>
      <c r="BE1866" s="1"/>
      <c r="BF1866" s="1" t="s">
        <v>14668</v>
      </c>
      <c r="BG1866" s="1" t="s">
        <v>183</v>
      </c>
      <c r="BH1866" s="1"/>
      <c r="BI1866" s="1"/>
    </row>
    <row r="1867" customFormat="false" ht="12.75" hidden="false" customHeight="false" outlineLevel="0" collapsed="false">
      <c r="A1867" s="1" t="s">
        <v>7662</v>
      </c>
      <c r="B1867" s="1" t="s">
        <v>7663</v>
      </c>
      <c r="C1867" s="1" t="s">
        <v>177</v>
      </c>
      <c r="D1867" s="1" t="s">
        <v>1471</v>
      </c>
      <c r="E1867" s="1" t="s">
        <v>16300</v>
      </c>
      <c r="F1867" s="1" t="s">
        <v>7665</v>
      </c>
      <c r="G1867" s="1" t="n">
        <v>109</v>
      </c>
      <c r="H1867" s="1" t="n">
        <v>3000</v>
      </c>
      <c r="I1867" s="101" t="s">
        <v>188</v>
      </c>
      <c r="J1867" s="1"/>
      <c r="K1867" s="1" t="n">
        <f aca="false">IFERROR(VLOOKUP(A1867,'[2]Pivot HorizontalMRP'!$A$4:$B$2689,2,0),0)</f>
        <v>0</v>
      </c>
      <c r="L1867" s="1" t="n">
        <f aca="false">IFERROR(VLOOKUP(A1867,'[2]Pivot HorizontalMRP'!$A$4:$C$2689,3,0),0)</f>
        <v>13352</v>
      </c>
      <c r="M1867" s="1" t="n">
        <f aca="false">IFERROR(VLOOKUP(A1867,'[2]Pivot HorizontalMRP'!$A$4:$D$2689,0.4,0),0)</f>
        <v>0</v>
      </c>
      <c r="N1867" s="1" t="n">
        <f aca="false">IFERROR(VLOOKUP(A1867,'[2]Pivot HorizontalMRP'!$A$4:$E$2689,5,0),0)</f>
        <v>0</v>
      </c>
      <c r="O1867" s="1" t="n">
        <f aca="false">K1867+L1867</f>
        <v>13352</v>
      </c>
      <c r="P1867" s="1" t="n">
        <f aca="false">K1867+L1867+M1867+N1867</f>
        <v>13352</v>
      </c>
      <c r="Q1867" s="1" t="n">
        <f aca="false">IFERROR(VLOOKUP(A1867,'[2]Pivot HorizontalMRP'!$A$4:$F$2689,6,0),0)</f>
        <v>4710</v>
      </c>
      <c r="R1867" s="1" t="n">
        <f aca="false">IFERROR(VLOOKUP(A1867,'[2]Pivot HorizontalMRP'!$A$4:$G$2689,7,0),0)</f>
        <v>2575</v>
      </c>
      <c r="S1867" s="1" t="n">
        <f aca="false">IFERROR(VLOOKUP(A1867,'[2]Pivot HorizontalMRP'!$A$4:$H$2689,8,0),0)</f>
        <v>2671</v>
      </c>
      <c r="T1867" s="1" t="n">
        <f aca="false">IFERROR(VLOOKUP(A1867,'[2]Pivot HorizontalMRP'!$A$4:$I$2689,9,0),0)</f>
        <v>1648</v>
      </c>
      <c r="U1867" s="1" t="n">
        <f aca="false">IF(I1867="delivery",O1867-SUM(Q1867+R1867),IF(I1867="PO",P1867-SUM(Q1867:R1867)))</f>
        <v>6067</v>
      </c>
      <c r="V1867" s="81" t="n">
        <v>0.25626</v>
      </c>
      <c r="W1867" s="81"/>
      <c r="X1867" s="81" t="n">
        <f aca="false">W1867-V1867</f>
        <v>-0.25626</v>
      </c>
      <c r="Y1867" s="81"/>
      <c r="Z1867" s="81"/>
      <c r="AA1867" s="81"/>
      <c r="AB1867" s="81"/>
      <c r="AC1867" s="81"/>
      <c r="AD1867" s="81"/>
      <c r="AE1867" s="81"/>
      <c r="AF1867" s="81"/>
      <c r="AG1867" s="81"/>
      <c r="AH1867" s="81"/>
      <c r="AI1867" s="81"/>
      <c r="AJ1867" s="81"/>
      <c r="AK1867" s="81"/>
      <c r="AL1867" s="81"/>
      <c r="AM1867" s="81"/>
      <c r="AN1867" s="81"/>
      <c r="AO1867" s="81" t="str">
        <f aca="false">D1867</f>
        <v>Sanmina</v>
      </c>
      <c r="AP1867" s="1" t="s">
        <v>3124</v>
      </c>
      <c r="AQ1867" s="1"/>
      <c r="AR1867" s="1"/>
      <c r="AS1867" s="1"/>
      <c r="AT1867" s="1"/>
      <c r="AU1867" s="1"/>
      <c r="AV1867" s="1"/>
      <c r="AW1867" s="1"/>
      <c r="AX1867" s="1"/>
      <c r="AY1867" s="1"/>
      <c r="AZ1867" s="1"/>
      <c r="BA1867" s="1"/>
      <c r="BB1867" s="1"/>
      <c r="BC1867" s="1"/>
      <c r="BD1867" s="1"/>
      <c r="BE1867" s="1"/>
      <c r="BF1867" s="1" t="s">
        <v>14668</v>
      </c>
      <c r="BG1867" s="1" t="s">
        <v>183</v>
      </c>
      <c r="BH1867" s="1"/>
      <c r="BI1867" s="1"/>
    </row>
    <row r="1868" customFormat="false" ht="12.75" hidden="false" customHeight="false" outlineLevel="0" collapsed="false">
      <c r="A1868" s="1" t="s">
        <v>7666</v>
      </c>
      <c r="B1868" s="1" t="s">
        <v>7667</v>
      </c>
      <c r="C1868" s="1" t="s">
        <v>177</v>
      </c>
      <c r="D1868" s="1" t="s">
        <v>1471</v>
      </c>
      <c r="E1868" s="1" t="s">
        <v>16301</v>
      </c>
      <c r="F1868" s="1" t="s">
        <v>7669</v>
      </c>
      <c r="G1868" s="1" t="n">
        <v>81</v>
      </c>
      <c r="H1868" s="1" t="n">
        <v>12000</v>
      </c>
      <c r="I1868" s="101" t="s">
        <v>180</v>
      </c>
      <c r="J1868" s="1"/>
      <c r="K1868" s="1" t="n">
        <f aca="false">IFERROR(VLOOKUP(A1868,'[2]Pivot HorizontalMRP'!$A$4:$B$2689,2,0),0)</f>
        <v>0</v>
      </c>
      <c r="L1868" s="1" t="n">
        <f aca="false">IFERROR(VLOOKUP(A1868,'[2]Pivot HorizontalMRP'!$A$4:$C$2689,3,0),0)</f>
        <v>7251</v>
      </c>
      <c r="M1868" s="1" t="n">
        <f aca="false">IFERROR(VLOOKUP(A1868,'[2]Pivot HorizontalMRP'!$A$4:$D$2689,0.4,0),0)</f>
        <v>0</v>
      </c>
      <c r="N1868" s="1" t="n">
        <f aca="false">IFERROR(VLOOKUP(A1868,'[2]Pivot HorizontalMRP'!$A$4:$E$2689,5,0),0)</f>
        <v>0</v>
      </c>
      <c r="O1868" s="1" t="n">
        <f aca="false">K1868+L1868</f>
        <v>7251</v>
      </c>
      <c r="P1868" s="1" t="n">
        <f aca="false">K1868+L1868+M1868+N1868</f>
        <v>7251</v>
      </c>
      <c r="Q1868" s="1" t="n">
        <f aca="false">IFERROR(VLOOKUP(A1868,'[2]Pivot HorizontalMRP'!$A$4:$F$2689,6,0),0)</f>
        <v>1119</v>
      </c>
      <c r="R1868" s="1" t="n">
        <f aca="false">IFERROR(VLOOKUP(A1868,'[2]Pivot HorizontalMRP'!$A$4:$G$2689,7,0),0)</f>
        <v>1373</v>
      </c>
      <c r="S1868" s="1" t="n">
        <f aca="false">IFERROR(VLOOKUP(A1868,'[2]Pivot HorizontalMRP'!$A$4:$H$2689,8,0),0)</f>
        <v>1612</v>
      </c>
      <c r="T1868" s="1" t="n">
        <f aca="false">IFERROR(VLOOKUP(A1868,'[2]Pivot HorizontalMRP'!$A$4:$I$2689,9,0),0)</f>
        <v>618</v>
      </c>
      <c r="U1868" s="1" t="n">
        <f aca="false">IF(I1868="delivery",O1868-SUM(Q1868+R1868),IF(I1868="PO",P1868-SUM(Q1868:R1868)))</f>
        <v>4759</v>
      </c>
      <c r="V1868" s="81" t="n">
        <v>0.48</v>
      </c>
      <c r="W1868" s="81"/>
      <c r="X1868" s="81" t="n">
        <f aca="false">W1868-V1868</f>
        <v>-0.48</v>
      </c>
      <c r="Y1868" s="81"/>
      <c r="Z1868" s="81"/>
      <c r="AA1868" s="81" t="n">
        <v>0.48</v>
      </c>
      <c r="AB1868" s="81"/>
      <c r="AC1868" s="81"/>
      <c r="AD1868" s="81"/>
      <c r="AE1868" s="81"/>
      <c r="AF1868" s="81"/>
      <c r="AG1868" s="81"/>
      <c r="AH1868" s="81"/>
      <c r="AI1868" s="81"/>
      <c r="AJ1868" s="81"/>
      <c r="AK1868" s="81"/>
      <c r="AL1868" s="81"/>
      <c r="AM1868" s="81"/>
      <c r="AN1868" s="81"/>
      <c r="AO1868" s="81" t="str">
        <f aca="false">D1868</f>
        <v>Sanmina</v>
      </c>
      <c r="AP1868" s="1" t="s">
        <v>3124</v>
      </c>
      <c r="AQ1868" s="1"/>
      <c r="AR1868" s="1"/>
      <c r="AS1868" s="1"/>
      <c r="AT1868" s="1"/>
      <c r="AU1868" s="1"/>
      <c r="AV1868" s="1"/>
      <c r="AW1868" s="1"/>
      <c r="AX1868" s="1"/>
      <c r="AY1868" s="1"/>
      <c r="AZ1868" s="1"/>
      <c r="BA1868" s="1"/>
      <c r="BB1868" s="1"/>
      <c r="BC1868" s="1"/>
      <c r="BD1868" s="1"/>
      <c r="BE1868" s="1"/>
      <c r="BF1868" s="1" t="s">
        <v>14668</v>
      </c>
      <c r="BG1868" s="1" t="s">
        <v>183</v>
      </c>
      <c r="BH1868" s="1"/>
      <c r="BI1868" s="1"/>
    </row>
    <row r="1869" customFormat="false" ht="12.75" hidden="false" customHeight="false" outlineLevel="0" collapsed="false">
      <c r="A1869" s="1" t="s">
        <v>7670</v>
      </c>
      <c r="B1869" s="1" t="s">
        <v>7671</v>
      </c>
      <c r="C1869" s="1" t="s">
        <v>177</v>
      </c>
      <c r="D1869" s="1" t="s">
        <v>1471</v>
      </c>
      <c r="E1869" s="1" t="s">
        <v>16302</v>
      </c>
      <c r="F1869" s="1" t="s">
        <v>7673</v>
      </c>
      <c r="G1869" s="1" t="n">
        <v>109</v>
      </c>
      <c r="H1869" s="1" t="n">
        <v>1500</v>
      </c>
      <c r="I1869" s="101" t="s">
        <v>188</v>
      </c>
      <c r="J1869" s="1"/>
      <c r="K1869" s="1" t="n">
        <f aca="false">IFERROR(VLOOKUP(A1869,'[2]Pivot HorizontalMRP'!$A$4:$B$2689,2,0),0)</f>
        <v>0</v>
      </c>
      <c r="L1869" s="1" t="n">
        <f aca="false">IFERROR(VLOOKUP(A1869,'[2]Pivot HorizontalMRP'!$A$4:$C$2689,3,0),0)</f>
        <v>13140</v>
      </c>
      <c r="M1869" s="1" t="n">
        <f aca="false">IFERROR(VLOOKUP(A1869,'[2]Pivot HorizontalMRP'!$A$4:$D$2689,0.4,0),0)</f>
        <v>0</v>
      </c>
      <c r="N1869" s="1" t="n">
        <f aca="false">IFERROR(VLOOKUP(A1869,'[2]Pivot HorizontalMRP'!$A$4:$E$2689,5,0),0)</f>
        <v>9000</v>
      </c>
      <c r="O1869" s="1" t="n">
        <f aca="false">K1869+L1869</f>
        <v>13140</v>
      </c>
      <c r="P1869" s="1" t="n">
        <f aca="false">K1869+L1869+M1869+N1869</f>
        <v>22140</v>
      </c>
      <c r="Q1869" s="1" t="n">
        <f aca="false">IFERROR(VLOOKUP(A1869,'[2]Pivot HorizontalMRP'!$A$4:$F$2689,6,0),0)</f>
        <v>12292</v>
      </c>
      <c r="R1869" s="1" t="n">
        <f aca="false">IFERROR(VLOOKUP(A1869,'[2]Pivot HorizontalMRP'!$A$4:$G$2689,7,0),0)</f>
        <v>8824</v>
      </c>
      <c r="S1869" s="1" t="n">
        <f aca="false">IFERROR(VLOOKUP(A1869,'[2]Pivot HorizontalMRP'!$A$4:$H$2689,8,0),0)</f>
        <v>9676</v>
      </c>
      <c r="T1869" s="1" t="n">
        <f aca="false">IFERROR(VLOOKUP(A1869,'[2]Pivot HorizontalMRP'!$A$4:$I$2689,9,0),0)</f>
        <v>5178</v>
      </c>
      <c r="U1869" s="1" t="n">
        <f aca="false">IF(I1869="delivery",O1869-SUM(Q1869+R1869),IF(I1869="PO",P1869-SUM(Q1869:R1869)))</f>
        <v>1024</v>
      </c>
      <c r="V1869" s="81" t="n">
        <v>0.145</v>
      </c>
      <c r="W1869" s="81"/>
      <c r="X1869" s="81" t="n">
        <f aca="false">W1869-V1869</f>
        <v>-0.145</v>
      </c>
      <c r="Y1869" s="81"/>
      <c r="Z1869" s="81"/>
      <c r="AA1869" s="81" t="n">
        <v>0.145</v>
      </c>
      <c r="AB1869" s="81"/>
      <c r="AC1869" s="81"/>
      <c r="AD1869" s="81"/>
      <c r="AE1869" s="81"/>
      <c r="AF1869" s="81"/>
      <c r="AG1869" s="81"/>
      <c r="AH1869" s="81"/>
      <c r="AI1869" s="81"/>
      <c r="AJ1869" s="81"/>
      <c r="AK1869" s="81"/>
      <c r="AL1869" s="81"/>
      <c r="AM1869" s="81"/>
      <c r="AN1869" s="81"/>
      <c r="AO1869" s="81" t="str">
        <f aca="false">D1869</f>
        <v>Sanmina</v>
      </c>
      <c r="AP1869" s="1" t="s">
        <v>3124</v>
      </c>
      <c r="AQ1869" s="1"/>
      <c r="AR1869" s="1"/>
      <c r="AS1869" s="1"/>
      <c r="AT1869" s="1"/>
      <c r="AU1869" s="1"/>
      <c r="AV1869" s="1"/>
      <c r="AW1869" s="1"/>
      <c r="AX1869" s="1"/>
      <c r="AY1869" s="1"/>
      <c r="AZ1869" s="1"/>
      <c r="BA1869" s="1"/>
      <c r="BB1869" s="1"/>
      <c r="BC1869" s="1"/>
      <c r="BD1869" s="1"/>
      <c r="BE1869" s="1"/>
      <c r="BF1869" s="1" t="s">
        <v>14668</v>
      </c>
      <c r="BG1869" s="1" t="s">
        <v>183</v>
      </c>
      <c r="BH1869" s="1"/>
      <c r="BI1869" s="1"/>
    </row>
    <row r="1870" customFormat="false" ht="12.75" hidden="false" customHeight="false" outlineLevel="0" collapsed="false">
      <c r="A1870" s="1" t="s">
        <v>7674</v>
      </c>
      <c r="B1870" s="1" t="s">
        <v>7675</v>
      </c>
      <c r="C1870" s="1" t="s">
        <v>177</v>
      </c>
      <c r="D1870" s="1" t="s">
        <v>1471</v>
      </c>
      <c r="E1870" s="1" t="s">
        <v>16303</v>
      </c>
      <c r="F1870" s="1" t="s">
        <v>7677</v>
      </c>
      <c r="G1870" s="1" t="n">
        <v>56</v>
      </c>
      <c r="H1870" s="1" t="n">
        <v>20000</v>
      </c>
      <c r="I1870" s="101" t="s">
        <v>180</v>
      </c>
      <c r="J1870" s="1"/>
      <c r="K1870" s="1" t="n">
        <f aca="false">IFERROR(VLOOKUP(A1870,'[2]Pivot HorizontalMRP'!$A$4:$B$2689,2,0),0)</f>
        <v>0</v>
      </c>
      <c r="L1870" s="1" t="n">
        <f aca="false">IFERROR(VLOOKUP(A1870,'[2]Pivot HorizontalMRP'!$A$4:$C$2689,3,0),0)</f>
        <v>6225</v>
      </c>
      <c r="M1870" s="1" t="n">
        <f aca="false">IFERROR(VLOOKUP(A1870,'[2]Pivot HorizontalMRP'!$A$4:$D$2689,0.4,0),0)</f>
        <v>0</v>
      </c>
      <c r="N1870" s="1" t="n">
        <f aca="false">IFERROR(VLOOKUP(A1870,'[2]Pivot HorizontalMRP'!$A$4:$E$2689,5,0),0)</f>
        <v>0</v>
      </c>
      <c r="O1870" s="1" t="n">
        <f aca="false">K1870+L1870</f>
        <v>6225</v>
      </c>
      <c r="P1870" s="1" t="n">
        <f aca="false">K1870+L1870+M1870+N1870</f>
        <v>6225</v>
      </c>
      <c r="Q1870" s="1" t="n">
        <f aca="false">IFERROR(VLOOKUP(A1870,'[2]Pivot HorizontalMRP'!$A$4:$F$2689,6,0),0)</f>
        <v>2764</v>
      </c>
      <c r="R1870" s="1" t="n">
        <f aca="false">IFERROR(VLOOKUP(A1870,'[2]Pivot HorizontalMRP'!$A$4:$G$2689,7,0),0)</f>
        <v>3748</v>
      </c>
      <c r="S1870" s="1" t="n">
        <f aca="false">IFERROR(VLOOKUP(A1870,'[2]Pivot HorizontalMRP'!$A$4:$H$2689,8,0),0)</f>
        <v>3576</v>
      </c>
      <c r="T1870" s="1" t="n">
        <f aca="false">IFERROR(VLOOKUP(A1870,'[2]Pivot HorizontalMRP'!$A$4:$I$2689,9,0),0)</f>
        <v>1960</v>
      </c>
      <c r="U1870" s="1" t="n">
        <f aca="false">IF(I1870="delivery",O1870-SUM(Q1870+R1870),IF(I1870="PO",P1870-SUM(Q1870:R1870)))</f>
        <v>-287</v>
      </c>
      <c r="V1870" s="81" t="n">
        <v>0.07</v>
      </c>
      <c r="W1870" s="81"/>
      <c r="X1870" s="81" t="n">
        <f aca="false">W1870-V1870</f>
        <v>-0.07</v>
      </c>
      <c r="Y1870" s="81"/>
      <c r="Z1870" s="81"/>
      <c r="AA1870" s="81" t="n">
        <v>0.07</v>
      </c>
      <c r="AB1870" s="81"/>
      <c r="AC1870" s="81"/>
      <c r="AD1870" s="81"/>
      <c r="AE1870" s="81"/>
      <c r="AF1870" s="81"/>
      <c r="AG1870" s="81"/>
      <c r="AH1870" s="81"/>
      <c r="AI1870" s="81"/>
      <c r="AJ1870" s="81"/>
      <c r="AK1870" s="81"/>
      <c r="AL1870" s="81"/>
      <c r="AM1870" s="81"/>
      <c r="AN1870" s="81"/>
      <c r="AO1870" s="81" t="str">
        <f aca="false">D1870</f>
        <v>Sanmina</v>
      </c>
      <c r="AP1870" s="1" t="s">
        <v>3124</v>
      </c>
      <c r="AQ1870" s="1"/>
      <c r="AR1870" s="1"/>
      <c r="AS1870" s="1"/>
      <c r="AT1870" s="1"/>
      <c r="AU1870" s="1"/>
      <c r="AV1870" s="1"/>
      <c r="AW1870" s="1"/>
      <c r="AX1870" s="1"/>
      <c r="AY1870" s="1"/>
      <c r="AZ1870" s="1"/>
      <c r="BA1870" s="1"/>
      <c r="BB1870" s="1"/>
      <c r="BC1870" s="1"/>
      <c r="BD1870" s="1"/>
      <c r="BE1870" s="1"/>
      <c r="BF1870" s="1" t="s">
        <v>14668</v>
      </c>
      <c r="BG1870" s="1" t="s">
        <v>183</v>
      </c>
      <c r="BH1870" s="1"/>
      <c r="BI1870" s="1"/>
    </row>
    <row r="1871" customFormat="false" ht="12.75" hidden="false" customHeight="false" outlineLevel="0" collapsed="false">
      <c r="A1871" s="1" t="s">
        <v>7678</v>
      </c>
      <c r="B1871" s="1" t="s">
        <v>7679</v>
      </c>
      <c r="C1871" s="1" t="s">
        <v>177</v>
      </c>
      <c r="D1871" s="1" t="s">
        <v>1471</v>
      </c>
      <c r="E1871" s="1" t="s">
        <v>16304</v>
      </c>
      <c r="F1871" s="1" t="s">
        <v>7681</v>
      </c>
      <c r="G1871" s="1" t="n">
        <v>58</v>
      </c>
      <c r="H1871" s="1" t="n">
        <v>2000</v>
      </c>
      <c r="I1871" s="101" t="s">
        <v>180</v>
      </c>
      <c r="J1871" s="1"/>
      <c r="K1871" s="1" t="n">
        <f aca="false">IFERROR(VLOOKUP(A1871,'[2]Pivot HorizontalMRP'!$A$4:$B$2689,2,0),0)</f>
        <v>0</v>
      </c>
      <c r="L1871" s="1" t="n">
        <f aca="false">IFERROR(VLOOKUP(A1871,'[2]Pivot HorizontalMRP'!$A$4:$C$2689,3,0),0)</f>
        <v>4140</v>
      </c>
      <c r="M1871" s="1" t="n">
        <f aca="false">IFERROR(VLOOKUP(A1871,'[2]Pivot HorizontalMRP'!$A$4:$D$2689,0.4,0),0)</f>
        <v>0</v>
      </c>
      <c r="N1871" s="1" t="n">
        <f aca="false">IFERROR(VLOOKUP(A1871,'[2]Pivot HorizontalMRP'!$A$4:$E$2689,5,0),0)</f>
        <v>2000</v>
      </c>
      <c r="O1871" s="1" t="n">
        <f aca="false">K1871+L1871</f>
        <v>4140</v>
      </c>
      <c r="P1871" s="1" t="n">
        <f aca="false">K1871+L1871+M1871+N1871</f>
        <v>6140</v>
      </c>
      <c r="Q1871" s="1" t="n">
        <f aca="false">IFERROR(VLOOKUP(A1871,'[2]Pivot HorizontalMRP'!$A$4:$F$2689,6,0),0)</f>
        <v>1514</v>
      </c>
      <c r="R1871" s="1" t="n">
        <f aca="false">IFERROR(VLOOKUP(A1871,'[2]Pivot HorizontalMRP'!$A$4:$G$2689,7,0),0)</f>
        <v>2870</v>
      </c>
      <c r="S1871" s="1" t="n">
        <f aca="false">IFERROR(VLOOKUP(A1871,'[2]Pivot HorizontalMRP'!$A$4:$H$2689,8,0),0)</f>
        <v>4476</v>
      </c>
      <c r="T1871" s="1" t="n">
        <f aca="false">IFERROR(VLOOKUP(A1871,'[2]Pivot HorizontalMRP'!$A$4:$I$2689,9,0),0)</f>
        <v>1748</v>
      </c>
      <c r="U1871" s="1" t="n">
        <f aca="false">IF(I1871="delivery",O1871-SUM(Q1871+R1871),IF(I1871="PO",P1871-SUM(Q1871:R1871)))</f>
        <v>-244</v>
      </c>
      <c r="V1871" s="81" t="n">
        <v>0.33</v>
      </c>
      <c r="W1871" s="81"/>
      <c r="X1871" s="81" t="n">
        <f aca="false">W1871-V1871</f>
        <v>-0.33</v>
      </c>
      <c r="Y1871" s="81"/>
      <c r="Z1871" s="81"/>
      <c r="AA1871" s="81" t="n">
        <v>0.35</v>
      </c>
      <c r="AB1871" s="81"/>
      <c r="AC1871" s="81"/>
      <c r="AD1871" s="81"/>
      <c r="AE1871" s="81"/>
      <c r="AF1871" s="81"/>
      <c r="AG1871" s="81"/>
      <c r="AH1871" s="81"/>
      <c r="AI1871" s="81"/>
      <c r="AJ1871" s="81"/>
      <c r="AK1871" s="81"/>
      <c r="AL1871" s="81"/>
      <c r="AM1871" s="81"/>
      <c r="AN1871" s="81"/>
      <c r="AO1871" s="81" t="str">
        <f aca="false">D1871</f>
        <v>Sanmina</v>
      </c>
      <c r="AP1871" s="1" t="s">
        <v>3124</v>
      </c>
      <c r="AQ1871" s="1"/>
      <c r="AR1871" s="1"/>
      <c r="AS1871" s="1"/>
      <c r="AT1871" s="1"/>
      <c r="AU1871" s="1"/>
      <c r="AV1871" s="1"/>
      <c r="AW1871" s="1"/>
      <c r="AX1871" s="1"/>
      <c r="AY1871" s="1"/>
      <c r="AZ1871" s="1"/>
      <c r="BA1871" s="1"/>
      <c r="BB1871" s="1"/>
      <c r="BC1871" s="1"/>
      <c r="BD1871" s="1"/>
      <c r="BE1871" s="1"/>
      <c r="BF1871" s="1" t="s">
        <v>14668</v>
      </c>
      <c r="BG1871" s="1" t="s">
        <v>183</v>
      </c>
      <c r="BH1871" s="1"/>
      <c r="BI1871" s="1"/>
    </row>
    <row r="1872" customFormat="false" ht="12.75" hidden="false" customHeight="false" outlineLevel="0" collapsed="false">
      <c r="A1872" s="1" t="s">
        <v>7682</v>
      </c>
      <c r="B1872" s="1" t="s">
        <v>7683</v>
      </c>
      <c r="C1872" s="1" t="s">
        <v>177</v>
      </c>
      <c r="D1872" s="1" t="s">
        <v>1471</v>
      </c>
      <c r="E1872" s="1" t="s">
        <v>16305</v>
      </c>
      <c r="F1872" s="1" t="s">
        <v>7685</v>
      </c>
      <c r="G1872" s="1" t="n">
        <v>78</v>
      </c>
      <c r="H1872" s="1" t="n">
        <v>350</v>
      </c>
      <c r="I1872" s="101" t="s">
        <v>180</v>
      </c>
      <c r="J1872" s="1"/>
      <c r="K1872" s="1" t="n">
        <f aca="false">IFERROR(VLOOKUP(A1872,'[2]Pivot HorizontalMRP'!$A$4:$B$2689,2,0),0)</f>
        <v>0</v>
      </c>
      <c r="L1872" s="1" t="n">
        <f aca="false">IFERROR(VLOOKUP(A1872,'[2]Pivot HorizontalMRP'!$A$4:$C$2689,3,0),0)</f>
        <v>20067</v>
      </c>
      <c r="M1872" s="1" t="n">
        <f aca="false">IFERROR(VLOOKUP(A1872,'[2]Pivot HorizontalMRP'!$A$4:$D$2689,0.4,0),0)</f>
        <v>0</v>
      </c>
      <c r="N1872" s="1" t="n">
        <f aca="false">IFERROR(VLOOKUP(A1872,'[2]Pivot HorizontalMRP'!$A$4:$E$2689,5,0),0)</f>
        <v>67900</v>
      </c>
      <c r="O1872" s="1" t="n">
        <f aca="false">K1872+L1872</f>
        <v>20067</v>
      </c>
      <c r="P1872" s="1" t="n">
        <f aca="false">K1872+L1872+M1872+N1872</f>
        <v>87967</v>
      </c>
      <c r="Q1872" s="1" t="n">
        <f aca="false">IFERROR(VLOOKUP(A1872,'[2]Pivot HorizontalMRP'!$A$4:$F$2689,6,0),0)</f>
        <v>76902</v>
      </c>
      <c r="R1872" s="1" t="n">
        <f aca="false">IFERROR(VLOOKUP(A1872,'[2]Pivot HorizontalMRP'!$A$4:$G$2689,7,0),0)</f>
        <v>72074</v>
      </c>
      <c r="S1872" s="1" t="n">
        <f aca="false">IFERROR(VLOOKUP(A1872,'[2]Pivot HorizontalMRP'!$A$4:$H$2689,8,0),0)</f>
        <v>68165</v>
      </c>
      <c r="T1872" s="1" t="n">
        <f aca="false">IFERROR(VLOOKUP(A1872,'[2]Pivot HorizontalMRP'!$A$4:$I$2689,9,0),0)</f>
        <v>46283</v>
      </c>
      <c r="U1872" s="1" t="n">
        <f aca="false">IF(I1872="delivery",O1872-SUM(Q1872+R1872),IF(I1872="PO",P1872-SUM(Q1872:R1872)))</f>
        <v>-128909</v>
      </c>
      <c r="V1872" s="81" t="n">
        <v>0.262</v>
      </c>
      <c r="W1872" s="81"/>
      <c r="X1872" s="81" t="n">
        <f aca="false">W1872-V1872</f>
        <v>-0.262</v>
      </c>
      <c r="Y1872" s="81"/>
      <c r="Z1872" s="81"/>
      <c r="AA1872" s="81" t="n">
        <v>0.23836</v>
      </c>
      <c r="AB1872" s="81"/>
      <c r="AC1872" s="81"/>
      <c r="AD1872" s="81"/>
      <c r="AE1872" s="81"/>
      <c r="AF1872" s="81"/>
      <c r="AG1872" s="81"/>
      <c r="AH1872" s="81"/>
      <c r="AI1872" s="81"/>
      <c r="AJ1872" s="81"/>
      <c r="AK1872" s="81"/>
      <c r="AL1872" s="81"/>
      <c r="AM1872" s="81"/>
      <c r="AN1872" s="81"/>
      <c r="AO1872" s="81" t="str">
        <f aca="false">D1872</f>
        <v>Sanmina</v>
      </c>
      <c r="AP1872" s="1" t="s">
        <v>3124</v>
      </c>
      <c r="AQ1872" s="1"/>
      <c r="AR1872" s="1"/>
      <c r="AS1872" s="1"/>
      <c r="AT1872" s="1"/>
      <c r="AU1872" s="1"/>
      <c r="AV1872" s="1"/>
      <c r="AW1872" s="1"/>
      <c r="AX1872" s="1"/>
      <c r="AY1872" s="1"/>
      <c r="AZ1872" s="1"/>
      <c r="BA1872" s="1"/>
      <c r="BB1872" s="1"/>
      <c r="BC1872" s="1"/>
      <c r="BD1872" s="1"/>
      <c r="BE1872" s="1"/>
      <c r="BF1872" s="1" t="s">
        <v>14668</v>
      </c>
      <c r="BG1872" s="1" t="s">
        <v>183</v>
      </c>
      <c r="BH1872" s="1"/>
      <c r="BI1872" s="1"/>
    </row>
    <row r="1873" customFormat="false" ht="12.75" hidden="false" customHeight="false" outlineLevel="0" collapsed="false">
      <c r="A1873" s="1" t="s">
        <v>7686</v>
      </c>
      <c r="B1873" s="1" t="s">
        <v>7687</v>
      </c>
      <c r="C1873" s="1" t="s">
        <v>177</v>
      </c>
      <c r="D1873" s="1" t="s">
        <v>1471</v>
      </c>
      <c r="E1873" s="1" t="s">
        <v>16306</v>
      </c>
      <c r="F1873" s="1" t="s">
        <v>7689</v>
      </c>
      <c r="G1873" s="1" t="n">
        <v>55</v>
      </c>
      <c r="H1873" s="1" t="n">
        <v>500</v>
      </c>
      <c r="I1873" s="101" t="s">
        <v>180</v>
      </c>
      <c r="J1873" s="1"/>
      <c r="K1873" s="1" t="n">
        <f aca="false">IFERROR(VLOOKUP(A1873,'[2]Pivot HorizontalMRP'!$A$4:$B$2689,2,0),0)</f>
        <v>0</v>
      </c>
      <c r="L1873" s="1" t="n">
        <f aca="false">IFERROR(VLOOKUP(A1873,'[2]Pivot HorizontalMRP'!$A$4:$C$2689,3,0),0)</f>
        <v>13023</v>
      </c>
      <c r="M1873" s="1" t="n">
        <f aca="false">IFERROR(VLOOKUP(A1873,'[2]Pivot HorizontalMRP'!$A$4:$D$2689,0.4,0),0)</f>
        <v>0</v>
      </c>
      <c r="N1873" s="1" t="n">
        <f aca="false">IFERROR(VLOOKUP(A1873,'[2]Pivot HorizontalMRP'!$A$4:$E$2689,5,0),0)</f>
        <v>0</v>
      </c>
      <c r="O1873" s="1" t="n">
        <f aca="false">K1873+L1873</f>
        <v>13023</v>
      </c>
      <c r="P1873" s="1" t="n">
        <f aca="false">K1873+L1873+M1873+N1873</f>
        <v>13023</v>
      </c>
      <c r="Q1873" s="1" t="n">
        <f aca="false">IFERROR(VLOOKUP(A1873,'[2]Pivot HorizontalMRP'!$A$4:$F$2689,6,0),0)</f>
        <v>12037</v>
      </c>
      <c r="R1873" s="1" t="n">
        <f aca="false">IFERROR(VLOOKUP(A1873,'[2]Pivot HorizontalMRP'!$A$4:$G$2689,7,0),0)</f>
        <v>11076</v>
      </c>
      <c r="S1873" s="1" t="n">
        <f aca="false">IFERROR(VLOOKUP(A1873,'[2]Pivot HorizontalMRP'!$A$4:$H$2689,8,0),0)</f>
        <v>10931</v>
      </c>
      <c r="T1873" s="1" t="n">
        <f aca="false">IFERROR(VLOOKUP(A1873,'[2]Pivot HorizontalMRP'!$A$4:$I$2689,9,0),0)</f>
        <v>6740</v>
      </c>
      <c r="U1873" s="1" t="n">
        <f aca="false">IF(I1873="delivery",O1873-SUM(Q1873+R1873),IF(I1873="PO",P1873-SUM(Q1873:R1873)))</f>
        <v>-10090</v>
      </c>
      <c r="V1873" s="81" t="n">
        <v>0.3</v>
      </c>
      <c r="W1873" s="81"/>
      <c r="X1873" s="81" t="n">
        <f aca="false">W1873-V1873</f>
        <v>-0.3</v>
      </c>
      <c r="Y1873" s="81"/>
      <c r="Z1873" s="81"/>
      <c r="AA1873" s="81" t="n">
        <v>0.375</v>
      </c>
      <c r="AB1873" s="81"/>
      <c r="AC1873" s="81"/>
      <c r="AD1873" s="81"/>
      <c r="AE1873" s="81"/>
      <c r="AF1873" s="81"/>
      <c r="AG1873" s="81"/>
      <c r="AH1873" s="81"/>
      <c r="AI1873" s="81"/>
      <c r="AJ1873" s="81"/>
      <c r="AK1873" s="81"/>
      <c r="AL1873" s="81"/>
      <c r="AM1873" s="81"/>
      <c r="AN1873" s="81"/>
      <c r="AO1873" s="81" t="str">
        <f aca="false">D1873</f>
        <v>Sanmina</v>
      </c>
      <c r="AP1873" s="1" t="s">
        <v>3124</v>
      </c>
      <c r="AQ1873" s="1"/>
      <c r="AR1873" s="1"/>
      <c r="AS1873" s="1"/>
      <c r="AT1873" s="1"/>
      <c r="AU1873" s="1"/>
      <c r="AV1873" s="1"/>
      <c r="AW1873" s="1"/>
      <c r="AX1873" s="1"/>
      <c r="AY1873" s="1"/>
      <c r="AZ1873" s="1"/>
      <c r="BA1873" s="1"/>
      <c r="BB1873" s="1"/>
      <c r="BC1873" s="1"/>
      <c r="BD1873" s="1"/>
      <c r="BE1873" s="1"/>
      <c r="BF1873" s="1" t="s">
        <v>14668</v>
      </c>
      <c r="BG1873" s="1" t="s">
        <v>183</v>
      </c>
      <c r="BH1873" s="1"/>
      <c r="BI1873" s="1"/>
    </row>
    <row r="1874" customFormat="false" ht="12.75" hidden="false" customHeight="false" outlineLevel="0" collapsed="false">
      <c r="A1874" s="1" t="s">
        <v>7690</v>
      </c>
      <c r="B1874" s="1" t="s">
        <v>7691</v>
      </c>
      <c r="C1874" s="1" t="s">
        <v>177</v>
      </c>
      <c r="D1874" s="1" t="s">
        <v>1471</v>
      </c>
      <c r="E1874" s="1" t="s">
        <v>7692</v>
      </c>
      <c r="F1874" s="1" t="s">
        <v>7693</v>
      </c>
      <c r="G1874" s="1" t="n">
        <v>78</v>
      </c>
      <c r="H1874" s="1" t="n">
        <v>500</v>
      </c>
      <c r="I1874" s="101" t="s">
        <v>180</v>
      </c>
      <c r="J1874" s="1"/>
      <c r="K1874" s="1" t="n">
        <f aca="false">IFERROR(VLOOKUP(A1874,'[2]Pivot HorizontalMRP'!$A$4:$B$2689,2,0),0)</f>
        <v>0</v>
      </c>
      <c r="L1874" s="1" t="n">
        <f aca="false">IFERROR(VLOOKUP(A1874,'[2]Pivot HorizontalMRP'!$A$4:$C$2689,3,0),0)</f>
        <v>4745</v>
      </c>
      <c r="M1874" s="1" t="n">
        <f aca="false">IFERROR(VLOOKUP(A1874,'[2]Pivot HorizontalMRP'!$A$4:$D$2689,0.4,0),0)</f>
        <v>0</v>
      </c>
      <c r="N1874" s="1" t="n">
        <f aca="false">IFERROR(VLOOKUP(A1874,'[2]Pivot HorizontalMRP'!$A$4:$E$2689,5,0),0)</f>
        <v>0</v>
      </c>
      <c r="O1874" s="1" t="n">
        <f aca="false">K1874+L1874</f>
        <v>4745</v>
      </c>
      <c r="P1874" s="1" t="n">
        <f aca="false">K1874+L1874+M1874+N1874</f>
        <v>4745</v>
      </c>
      <c r="Q1874" s="1" t="n">
        <f aca="false">IFERROR(VLOOKUP(A1874,'[2]Pivot HorizontalMRP'!$A$4:$F$2689,6,0),0)</f>
        <v>5391</v>
      </c>
      <c r="R1874" s="1" t="n">
        <f aca="false">IFERROR(VLOOKUP(A1874,'[2]Pivot HorizontalMRP'!$A$4:$G$2689,7,0),0)</f>
        <v>992</v>
      </c>
      <c r="S1874" s="1" t="n">
        <f aca="false">IFERROR(VLOOKUP(A1874,'[2]Pivot HorizontalMRP'!$A$4:$H$2689,8,0),0)</f>
        <v>1085</v>
      </c>
      <c r="T1874" s="1" t="n">
        <f aca="false">IFERROR(VLOOKUP(A1874,'[2]Pivot HorizontalMRP'!$A$4:$I$2689,9,0),0)</f>
        <v>681</v>
      </c>
      <c r="U1874" s="1" t="n">
        <f aca="false">IF(I1874="delivery",O1874-SUM(Q1874+R1874),IF(I1874="PO",P1874-SUM(Q1874:R1874)))</f>
        <v>-1638</v>
      </c>
      <c r="V1874" s="81" t="n">
        <v>0.385</v>
      </c>
      <c r="W1874" s="81"/>
      <c r="X1874" s="81" t="n">
        <f aca="false">W1874-V1874</f>
        <v>-0.385</v>
      </c>
      <c r="Y1874" s="81"/>
      <c r="Z1874" s="81"/>
      <c r="AA1874" s="81"/>
      <c r="AB1874" s="81"/>
      <c r="AC1874" s="81"/>
      <c r="AD1874" s="81"/>
      <c r="AE1874" s="81"/>
      <c r="AF1874" s="81"/>
      <c r="AG1874" s="81"/>
      <c r="AH1874" s="81"/>
      <c r="AI1874" s="81"/>
      <c r="AJ1874" s="81"/>
      <c r="AK1874" s="81"/>
      <c r="AL1874" s="81"/>
      <c r="AM1874" s="81"/>
      <c r="AN1874" s="81"/>
      <c r="AO1874" s="81" t="str">
        <f aca="false">D1874</f>
        <v>Sanmina</v>
      </c>
      <c r="AP1874" s="1" t="s">
        <v>3124</v>
      </c>
      <c r="AQ1874" s="1"/>
      <c r="AR1874" s="1"/>
      <c r="AS1874" s="1"/>
      <c r="AT1874" s="1"/>
      <c r="AU1874" s="1"/>
      <c r="AV1874" s="1"/>
      <c r="AW1874" s="1"/>
      <c r="AX1874" s="1"/>
      <c r="AY1874" s="1"/>
      <c r="AZ1874" s="1"/>
      <c r="BA1874" s="1"/>
      <c r="BB1874" s="1"/>
      <c r="BC1874" s="1"/>
      <c r="BD1874" s="1"/>
      <c r="BE1874" s="1"/>
      <c r="BF1874" s="1" t="s">
        <v>14668</v>
      </c>
      <c r="BG1874" s="1" t="s">
        <v>183</v>
      </c>
      <c r="BH1874" s="1"/>
      <c r="BI1874" s="1"/>
    </row>
    <row r="1875" customFormat="false" ht="12.75" hidden="false" customHeight="false" outlineLevel="0" collapsed="false">
      <c r="A1875" s="1" t="s">
        <v>7694</v>
      </c>
      <c r="B1875" s="1" t="s">
        <v>7695</v>
      </c>
      <c r="C1875" s="1" t="s">
        <v>177</v>
      </c>
      <c r="D1875" s="1" t="s">
        <v>1471</v>
      </c>
      <c r="E1875" s="1" t="s">
        <v>16307</v>
      </c>
      <c r="F1875" s="1" t="s">
        <v>7697</v>
      </c>
      <c r="G1875" s="1" t="n">
        <v>91</v>
      </c>
      <c r="H1875" s="1" t="n">
        <v>1300</v>
      </c>
      <c r="I1875" s="101" t="s">
        <v>180</v>
      </c>
      <c r="J1875" s="1"/>
      <c r="K1875" s="1" t="n">
        <f aca="false">IFERROR(VLOOKUP(A1875,'[2]Pivot HorizontalMRP'!$A$4:$B$2689,2,0),0)</f>
        <v>0</v>
      </c>
      <c r="L1875" s="1" t="n">
        <f aca="false">IFERROR(VLOOKUP(A1875,'[2]Pivot HorizontalMRP'!$A$4:$C$2689,3,0),0)</f>
        <v>5038</v>
      </c>
      <c r="M1875" s="1" t="n">
        <f aca="false">IFERROR(VLOOKUP(A1875,'[2]Pivot HorizontalMRP'!$A$4:$D$2689,0.4,0),0)</f>
        <v>0</v>
      </c>
      <c r="N1875" s="1" t="n">
        <f aca="false">IFERROR(VLOOKUP(A1875,'[2]Pivot HorizontalMRP'!$A$4:$E$2689,5,0),0)</f>
        <v>0</v>
      </c>
      <c r="O1875" s="1" t="n">
        <f aca="false">K1875+L1875</f>
        <v>5038</v>
      </c>
      <c r="P1875" s="1" t="n">
        <f aca="false">K1875+L1875+M1875+N1875</f>
        <v>5038</v>
      </c>
      <c r="Q1875" s="1" t="n">
        <f aca="false">IFERROR(VLOOKUP(A1875,'[2]Pivot HorizontalMRP'!$A$4:$F$2689,6,0),0)</f>
        <v>1893</v>
      </c>
      <c r="R1875" s="1" t="n">
        <f aca="false">IFERROR(VLOOKUP(A1875,'[2]Pivot HorizontalMRP'!$A$4:$G$2689,7,0),0)</f>
        <v>7005</v>
      </c>
      <c r="S1875" s="1" t="n">
        <f aca="false">IFERROR(VLOOKUP(A1875,'[2]Pivot HorizontalMRP'!$A$4:$H$2689,8,0),0)</f>
        <v>15749</v>
      </c>
      <c r="T1875" s="1" t="n">
        <f aca="false">IFERROR(VLOOKUP(A1875,'[2]Pivot HorizontalMRP'!$A$4:$I$2689,9,0),0)</f>
        <v>4653</v>
      </c>
      <c r="U1875" s="1" t="n">
        <f aca="false">IF(I1875="delivery",O1875-SUM(Q1875+R1875),IF(I1875="PO",P1875-SUM(Q1875:R1875)))</f>
        <v>-3860</v>
      </c>
      <c r="V1875" s="81" t="n">
        <v>0.25</v>
      </c>
      <c r="W1875" s="81"/>
      <c r="X1875" s="81" t="n">
        <f aca="false">W1875-V1875</f>
        <v>-0.25</v>
      </c>
      <c r="Y1875" s="81"/>
      <c r="Z1875" s="81"/>
      <c r="AA1875" s="81"/>
      <c r="AB1875" s="81"/>
      <c r="AC1875" s="81"/>
      <c r="AD1875" s="81"/>
      <c r="AE1875" s="81"/>
      <c r="AF1875" s="81"/>
      <c r="AG1875" s="81"/>
      <c r="AH1875" s="81"/>
      <c r="AI1875" s="81"/>
      <c r="AJ1875" s="81"/>
      <c r="AK1875" s="81"/>
      <c r="AL1875" s="81"/>
      <c r="AM1875" s="81"/>
      <c r="AN1875" s="81"/>
      <c r="AO1875" s="81" t="str">
        <f aca="false">D1875</f>
        <v>Sanmina</v>
      </c>
      <c r="AP1875" s="1" t="s">
        <v>3124</v>
      </c>
      <c r="AQ1875" s="1"/>
      <c r="AR1875" s="1"/>
      <c r="AS1875" s="1"/>
      <c r="AT1875" s="1"/>
      <c r="AU1875" s="1"/>
      <c r="AV1875" s="1"/>
      <c r="AW1875" s="1"/>
      <c r="AX1875" s="1"/>
      <c r="AY1875" s="1"/>
      <c r="AZ1875" s="1"/>
      <c r="BA1875" s="1"/>
      <c r="BB1875" s="1"/>
      <c r="BC1875" s="1"/>
      <c r="BD1875" s="1"/>
      <c r="BE1875" s="1"/>
      <c r="BF1875" s="1" t="s">
        <v>14668</v>
      </c>
      <c r="BG1875" s="1" t="s">
        <v>183</v>
      </c>
      <c r="BH1875" s="1"/>
      <c r="BI1875" s="1"/>
    </row>
    <row r="1876" customFormat="false" ht="12.75" hidden="false" customHeight="false" outlineLevel="0" collapsed="false">
      <c r="A1876" s="1" t="s">
        <v>16308</v>
      </c>
      <c r="B1876" s="1" t="s">
        <v>7699</v>
      </c>
      <c r="C1876" s="1" t="s">
        <v>177</v>
      </c>
      <c r="D1876" s="1" t="s">
        <v>1471</v>
      </c>
      <c r="E1876" s="1" t="s">
        <v>16309</v>
      </c>
      <c r="F1876" s="1" t="s">
        <v>7701</v>
      </c>
      <c r="G1876" s="1" t="n">
        <v>56</v>
      </c>
      <c r="H1876" s="1" t="n">
        <v>500</v>
      </c>
      <c r="I1876" s="101" t="s">
        <v>180</v>
      </c>
      <c r="J1876" s="1"/>
      <c r="K1876" s="1" t="n">
        <f aca="false">IFERROR(VLOOKUP(A1876,'[2]Pivot HorizontalMRP'!$A$4:$B$2689,2,0),0)</f>
        <v>0</v>
      </c>
      <c r="L1876" s="1" t="n">
        <f aca="false">IFERROR(VLOOKUP(A1876,'[2]Pivot HorizontalMRP'!$A$4:$C$2689,3,0),0)</f>
        <v>785</v>
      </c>
      <c r="M1876" s="1" t="n">
        <f aca="false">IFERROR(VLOOKUP(A1876,'[2]Pivot HorizontalMRP'!$A$4:$D$2689,0.4,0),0)</f>
        <v>0</v>
      </c>
      <c r="N1876" s="1" t="n">
        <f aca="false">IFERROR(VLOOKUP(A1876,'[2]Pivot HorizontalMRP'!$A$4:$E$2689,5,0),0)</f>
        <v>0</v>
      </c>
      <c r="O1876" s="1" t="n">
        <f aca="false">K1876+L1876</f>
        <v>785</v>
      </c>
      <c r="P1876" s="1" t="n">
        <f aca="false">K1876+L1876+M1876+N1876</f>
        <v>785</v>
      </c>
      <c r="Q1876" s="1" t="n">
        <f aca="false">IFERROR(VLOOKUP(A1876,'[2]Pivot HorizontalMRP'!$A$4:$F$2689,6,0),0)</f>
        <v>428</v>
      </c>
      <c r="R1876" s="1" t="n">
        <f aca="false">IFERROR(VLOOKUP(A1876,'[2]Pivot HorizontalMRP'!$A$4:$G$2689,7,0),0)</f>
        <v>264</v>
      </c>
      <c r="S1876" s="1" t="n">
        <f aca="false">IFERROR(VLOOKUP(A1876,'[2]Pivot HorizontalMRP'!$A$4:$H$2689,8,0),0)</f>
        <v>288</v>
      </c>
      <c r="T1876" s="1" t="n">
        <f aca="false">IFERROR(VLOOKUP(A1876,'[2]Pivot HorizontalMRP'!$A$4:$I$2689,9,0),0)</f>
        <v>192</v>
      </c>
      <c r="U1876" s="1" t="n">
        <f aca="false">IF(I1876="delivery",O1876-SUM(Q1876+R1876),IF(I1876="PO",P1876-SUM(Q1876:R1876)))</f>
        <v>93</v>
      </c>
      <c r="V1876" s="81" t="n">
        <v>0.3967</v>
      </c>
      <c r="W1876" s="81"/>
      <c r="X1876" s="81" t="n">
        <f aca="false">W1876-V1876</f>
        <v>-0.3967</v>
      </c>
      <c r="Y1876" s="81"/>
      <c r="Z1876" s="81"/>
      <c r="AA1876" s="81"/>
      <c r="AB1876" s="81"/>
      <c r="AC1876" s="81"/>
      <c r="AD1876" s="81"/>
      <c r="AE1876" s="81"/>
      <c r="AF1876" s="81"/>
      <c r="AG1876" s="81"/>
      <c r="AH1876" s="81"/>
      <c r="AI1876" s="81"/>
      <c r="AJ1876" s="81"/>
      <c r="AK1876" s="81"/>
      <c r="AL1876" s="81"/>
      <c r="AM1876" s="81"/>
      <c r="AN1876" s="81"/>
      <c r="AO1876" s="81" t="str">
        <f aca="false">D1876</f>
        <v>Sanmina</v>
      </c>
      <c r="AP1876" s="102" t="s">
        <v>3124</v>
      </c>
      <c r="AQ1876" s="1"/>
      <c r="AR1876" s="1"/>
      <c r="AS1876" s="1"/>
      <c r="AT1876" s="1"/>
      <c r="AU1876" s="1"/>
      <c r="AV1876" s="1"/>
      <c r="AW1876" s="1"/>
      <c r="AX1876" s="1"/>
      <c r="AY1876" s="1"/>
      <c r="AZ1876" s="1"/>
      <c r="BA1876" s="1"/>
      <c r="BB1876" s="1"/>
      <c r="BC1876" s="1"/>
      <c r="BD1876" s="1"/>
      <c r="BE1876" s="1"/>
      <c r="BF1876" s="1" t="s">
        <v>11284</v>
      </c>
      <c r="BG1876" s="1" t="s">
        <v>183</v>
      </c>
      <c r="BH1876" s="1"/>
      <c r="BI1876" s="1"/>
    </row>
    <row r="1877" customFormat="false" ht="12.75" hidden="false" customHeight="false" outlineLevel="0" collapsed="false">
      <c r="A1877" s="103" t="s">
        <v>7698</v>
      </c>
      <c r="B1877" s="104" t="s">
        <v>7699</v>
      </c>
      <c r="C1877" s="99" t="s">
        <v>177</v>
      </c>
      <c r="D1877" s="99" t="s">
        <v>1471</v>
      </c>
      <c r="E1877" s="99" t="s">
        <v>16309</v>
      </c>
      <c r="F1877" s="99" t="s">
        <v>7701</v>
      </c>
      <c r="G1877" s="99" t="n">
        <v>93</v>
      </c>
      <c r="H1877" s="99" t="n">
        <v>1000</v>
      </c>
      <c r="I1877" s="99" t="s">
        <v>188</v>
      </c>
      <c r="K1877" s="1" t="n">
        <f aca="false">IFERROR(VLOOKUP(A1877,'[2]Pivot HorizontalMRP'!$A$4:$B$2689,2,0),0)</f>
        <v>0</v>
      </c>
      <c r="L1877" s="1" t="n">
        <f aca="false">IFERROR(VLOOKUP(A1877,'[2]Pivot HorizontalMRP'!$A$4:$C$2689,3,0),0)</f>
        <v>23</v>
      </c>
      <c r="M1877" s="1" t="n">
        <f aca="false">IFERROR(VLOOKUP(A1877,'[2]Pivot HorizontalMRP'!$A$4:$D$2689,0.4,0),0)</f>
        <v>0</v>
      </c>
      <c r="N1877" s="1" t="n">
        <f aca="false">IFERROR(VLOOKUP(A1877,'[2]Pivot HorizontalMRP'!$A$4:$E$2689,5,0),0)</f>
        <v>500</v>
      </c>
      <c r="O1877" s="1" t="n">
        <f aca="false">K1877+L1877</f>
        <v>23</v>
      </c>
      <c r="P1877" s="1" t="n">
        <f aca="false">K1877+L1877+M1877+N1877</f>
        <v>523</v>
      </c>
      <c r="Q1877" s="1" t="n">
        <f aca="false">IFERROR(VLOOKUP(A1877,'[2]Pivot HorizontalMRP'!$A$4:$F$2689,6,0),0)</f>
        <v>0</v>
      </c>
      <c r="R1877" s="1" t="n">
        <f aca="false">IFERROR(VLOOKUP(A1877,'[2]Pivot HorizontalMRP'!$A$4:$G$2689,7,0),0)</f>
        <v>0</v>
      </c>
      <c r="S1877" s="1" t="n">
        <f aca="false">IFERROR(VLOOKUP(A1877,'[2]Pivot HorizontalMRP'!$A$4:$H$2689,8,0),0)</f>
        <v>0</v>
      </c>
      <c r="T1877" s="1" t="n">
        <f aca="false">IFERROR(VLOOKUP(A1877,'[2]Pivot HorizontalMRP'!$A$4:$I$2689,9,0),0)</f>
        <v>0</v>
      </c>
      <c r="U1877" s="1" t="n">
        <f aca="false">IF(I1877="delivery",O1877-SUM(Q1877+R1877),IF(I1877="PO",P1877-SUM(Q1877:R1877)))</f>
        <v>523</v>
      </c>
      <c r="V1877" s="99" t="n">
        <v>0.37</v>
      </c>
      <c r="X1877" s="81" t="n">
        <f aca="false">W1877-V1877</f>
        <v>-0.37</v>
      </c>
      <c r="AA1877" s="81"/>
      <c r="AO1877" s="81" t="str">
        <f aca="false">D1877</f>
        <v>Sanmina</v>
      </c>
      <c r="AP1877" s="99" t="s">
        <v>3124</v>
      </c>
      <c r="BF1877" s="99" t="s">
        <v>14668</v>
      </c>
      <c r="BG1877" s="1" t="s">
        <v>183</v>
      </c>
    </row>
    <row r="1878" customFormat="false" ht="12.75" hidden="false" customHeight="false" outlineLevel="0" collapsed="false">
      <c r="A1878" s="1" t="s">
        <v>7702</v>
      </c>
      <c r="B1878" s="1" t="s">
        <v>7703</v>
      </c>
      <c r="C1878" s="1" t="s">
        <v>177</v>
      </c>
      <c r="D1878" s="1" t="s">
        <v>1471</v>
      </c>
      <c r="E1878" s="1" t="s">
        <v>16310</v>
      </c>
      <c r="F1878" s="1" t="s">
        <v>7705</v>
      </c>
      <c r="G1878" s="1" t="n">
        <v>33</v>
      </c>
      <c r="H1878" s="1" t="n">
        <v>500</v>
      </c>
      <c r="I1878" s="101" t="s">
        <v>180</v>
      </c>
      <c r="J1878" s="1"/>
      <c r="K1878" s="1" t="n">
        <f aca="false">IFERROR(VLOOKUP(A1878,'[2]Pivot HorizontalMRP'!$A$4:$B$2689,2,0),0)</f>
        <v>0</v>
      </c>
      <c r="L1878" s="1" t="n">
        <f aca="false">IFERROR(VLOOKUP(A1878,'[2]Pivot HorizontalMRP'!$A$4:$C$2689,3,0),0)</f>
        <v>2828</v>
      </c>
      <c r="M1878" s="1" t="n">
        <f aca="false">IFERROR(VLOOKUP(A1878,'[2]Pivot HorizontalMRP'!$A$4:$D$2689,0.4,0),0)</f>
        <v>0</v>
      </c>
      <c r="N1878" s="1" t="n">
        <f aca="false">IFERROR(VLOOKUP(A1878,'[2]Pivot HorizontalMRP'!$A$4:$E$2689,5,0),0)</f>
        <v>1600</v>
      </c>
      <c r="O1878" s="1" t="n">
        <f aca="false">K1878+L1878</f>
        <v>2828</v>
      </c>
      <c r="P1878" s="1" t="n">
        <f aca="false">K1878+L1878+M1878+N1878</f>
        <v>4428</v>
      </c>
      <c r="Q1878" s="1" t="n">
        <f aca="false">IFERROR(VLOOKUP(A1878,'[2]Pivot HorizontalMRP'!$A$4:$F$2689,6,0),0)</f>
        <v>1991</v>
      </c>
      <c r="R1878" s="1" t="n">
        <f aca="false">IFERROR(VLOOKUP(A1878,'[2]Pivot HorizontalMRP'!$A$4:$G$2689,7,0),0)</f>
        <v>6195</v>
      </c>
      <c r="S1878" s="1" t="n">
        <f aca="false">IFERROR(VLOOKUP(A1878,'[2]Pivot HorizontalMRP'!$A$4:$H$2689,8,0),0)</f>
        <v>5537</v>
      </c>
      <c r="T1878" s="1" t="n">
        <f aca="false">IFERROR(VLOOKUP(A1878,'[2]Pivot HorizontalMRP'!$A$4:$I$2689,9,0),0)</f>
        <v>3596</v>
      </c>
      <c r="U1878" s="1" t="n">
        <f aca="false">IF(I1878="delivery",O1878-SUM(Q1878+R1878),IF(I1878="PO",P1878-SUM(Q1878:R1878)))</f>
        <v>-5358</v>
      </c>
      <c r="V1878" s="81" t="n">
        <v>0.495</v>
      </c>
      <c r="W1878" s="81"/>
      <c r="X1878" s="81" t="n">
        <f aca="false">W1878-V1878</f>
        <v>-0.495</v>
      </c>
      <c r="Y1878" s="81"/>
      <c r="Z1878" s="81"/>
      <c r="AA1878" s="81"/>
      <c r="AB1878" s="81"/>
      <c r="AC1878" s="81"/>
      <c r="AD1878" s="81"/>
      <c r="AE1878" s="81"/>
      <c r="AF1878" s="81"/>
      <c r="AG1878" s="81"/>
      <c r="AH1878" s="81"/>
      <c r="AI1878" s="81"/>
      <c r="AJ1878" s="81"/>
      <c r="AK1878" s="81"/>
      <c r="AL1878" s="81"/>
      <c r="AM1878" s="81"/>
      <c r="AN1878" s="81"/>
      <c r="AO1878" s="81" t="str">
        <f aca="false">D1878</f>
        <v>Sanmina</v>
      </c>
      <c r="AP1878" s="1" t="s">
        <v>3124</v>
      </c>
      <c r="AQ1878" s="1"/>
      <c r="AR1878" s="1"/>
      <c r="AS1878" s="1"/>
      <c r="AT1878" s="1"/>
      <c r="AU1878" s="1"/>
      <c r="AV1878" s="1"/>
      <c r="AW1878" s="1"/>
      <c r="AX1878" s="1"/>
      <c r="AY1878" s="1"/>
      <c r="AZ1878" s="1"/>
      <c r="BA1878" s="1"/>
      <c r="BB1878" s="1"/>
      <c r="BC1878" s="1"/>
      <c r="BD1878" s="1"/>
      <c r="BE1878" s="1"/>
      <c r="BF1878" s="1" t="s">
        <v>14668</v>
      </c>
      <c r="BG1878" s="1" t="s">
        <v>183</v>
      </c>
      <c r="BH1878" s="1"/>
      <c r="BI1878" s="1"/>
    </row>
    <row r="1879" customFormat="false" ht="12.75" hidden="false" customHeight="false" outlineLevel="0" collapsed="false">
      <c r="A1879" s="1" t="s">
        <v>7709</v>
      </c>
      <c r="B1879" s="1" t="s">
        <v>7710</v>
      </c>
      <c r="C1879" s="1" t="s">
        <v>177</v>
      </c>
      <c r="D1879" s="1" t="s">
        <v>1471</v>
      </c>
      <c r="E1879" s="1" t="s">
        <v>16311</v>
      </c>
      <c r="F1879" s="1" t="s">
        <v>7712</v>
      </c>
      <c r="G1879" s="1" t="n">
        <v>58</v>
      </c>
      <c r="H1879" s="1" t="n">
        <v>500</v>
      </c>
      <c r="I1879" s="101" t="s">
        <v>188</v>
      </c>
      <c r="J1879" s="1"/>
      <c r="K1879" s="1" t="n">
        <f aca="false">IFERROR(VLOOKUP(A1879,'[2]Pivot HorizontalMRP'!$A$4:$B$2689,2,0),0)</f>
        <v>0</v>
      </c>
      <c r="L1879" s="1" t="n">
        <f aca="false">IFERROR(VLOOKUP(A1879,'[2]Pivot HorizontalMRP'!$A$4:$C$2689,3,0),0)</f>
        <v>3132</v>
      </c>
      <c r="M1879" s="1" t="n">
        <f aca="false">IFERROR(VLOOKUP(A1879,'[2]Pivot HorizontalMRP'!$A$4:$D$2689,0.4,0),0)</f>
        <v>0</v>
      </c>
      <c r="N1879" s="1" t="n">
        <f aca="false">IFERROR(VLOOKUP(A1879,'[2]Pivot HorizontalMRP'!$A$4:$E$2689,5,0),0)</f>
        <v>0</v>
      </c>
      <c r="O1879" s="1" t="n">
        <f aca="false">K1879+L1879</f>
        <v>3132</v>
      </c>
      <c r="P1879" s="1" t="n">
        <f aca="false">K1879+L1879+M1879+N1879</f>
        <v>3132</v>
      </c>
      <c r="Q1879" s="1" t="n">
        <f aca="false">IFERROR(VLOOKUP(A1879,'[2]Pivot HorizontalMRP'!$A$4:$F$2689,6,0),0)</f>
        <v>655</v>
      </c>
      <c r="R1879" s="1" t="n">
        <f aca="false">IFERROR(VLOOKUP(A1879,'[2]Pivot HorizontalMRP'!$A$4:$G$2689,7,0),0)</f>
        <v>897</v>
      </c>
      <c r="S1879" s="1" t="n">
        <f aca="false">IFERROR(VLOOKUP(A1879,'[2]Pivot HorizontalMRP'!$A$4:$H$2689,8,0),0)</f>
        <v>769</v>
      </c>
      <c r="T1879" s="1" t="n">
        <f aca="false">IFERROR(VLOOKUP(A1879,'[2]Pivot HorizontalMRP'!$A$4:$I$2689,9,0),0)</f>
        <v>454</v>
      </c>
      <c r="U1879" s="1" t="n">
        <f aca="false">IF(I1879="delivery",O1879-SUM(Q1879+R1879),IF(I1879="PO",P1879-SUM(Q1879:R1879)))</f>
        <v>1580</v>
      </c>
      <c r="V1879" s="81" t="n">
        <v>0.46</v>
      </c>
      <c r="W1879" s="81"/>
      <c r="X1879" s="81" t="n">
        <f aca="false">W1879-V1879</f>
        <v>-0.46</v>
      </c>
      <c r="Y1879" s="81"/>
      <c r="Z1879" s="81"/>
      <c r="AA1879" s="81"/>
      <c r="AB1879" s="81"/>
      <c r="AC1879" s="81"/>
      <c r="AD1879" s="81"/>
      <c r="AE1879" s="81"/>
      <c r="AF1879" s="81"/>
      <c r="AG1879" s="81"/>
      <c r="AH1879" s="81"/>
      <c r="AI1879" s="81"/>
      <c r="AJ1879" s="81"/>
      <c r="AK1879" s="81"/>
      <c r="AL1879" s="81"/>
      <c r="AM1879" s="81"/>
      <c r="AN1879" s="81"/>
      <c r="AO1879" s="81" t="str">
        <f aca="false">D1879</f>
        <v>Sanmina</v>
      </c>
      <c r="AP1879" s="1" t="s">
        <v>3124</v>
      </c>
      <c r="AQ1879" s="1"/>
      <c r="AR1879" s="1"/>
      <c r="AS1879" s="1"/>
      <c r="AT1879" s="1"/>
      <c r="AU1879" s="1"/>
      <c r="AV1879" s="1"/>
      <c r="AW1879" s="1"/>
      <c r="AX1879" s="1"/>
      <c r="AY1879" s="1"/>
      <c r="AZ1879" s="1"/>
      <c r="BA1879" s="1"/>
      <c r="BB1879" s="1"/>
      <c r="BC1879" s="1"/>
      <c r="BD1879" s="1"/>
      <c r="BE1879" s="1"/>
      <c r="BF1879" s="1" t="s">
        <v>14668</v>
      </c>
      <c r="BG1879" s="1" t="s">
        <v>183</v>
      </c>
      <c r="BH1879" s="1"/>
      <c r="BI1879" s="1"/>
    </row>
    <row r="1880" customFormat="false" ht="12.75" hidden="false" customHeight="false" outlineLevel="0" collapsed="false">
      <c r="A1880" s="1" t="s">
        <v>7713</v>
      </c>
      <c r="B1880" s="1" t="s">
        <v>7714</v>
      </c>
      <c r="C1880" s="1" t="s">
        <v>177</v>
      </c>
      <c r="D1880" s="1" t="s">
        <v>1471</v>
      </c>
      <c r="E1880" s="1" t="s">
        <v>16312</v>
      </c>
      <c r="F1880" s="1" t="s">
        <v>7716</v>
      </c>
      <c r="G1880" s="1" t="n">
        <v>63</v>
      </c>
      <c r="H1880" s="1" t="n">
        <v>3500</v>
      </c>
      <c r="I1880" s="101" t="s">
        <v>180</v>
      </c>
      <c r="J1880" s="1"/>
      <c r="K1880" s="1" t="n">
        <f aca="false">IFERROR(VLOOKUP(A1880,'[2]Pivot HorizontalMRP'!$A$4:$B$2689,2,0),0)</f>
        <v>0</v>
      </c>
      <c r="L1880" s="1" t="n">
        <f aca="false">IFERROR(VLOOKUP(A1880,'[2]Pivot HorizontalMRP'!$A$4:$C$2689,3,0),0)</f>
        <v>5278</v>
      </c>
      <c r="M1880" s="1" t="n">
        <f aca="false">IFERROR(VLOOKUP(A1880,'[2]Pivot HorizontalMRP'!$A$4:$D$2689,0.4,0),0)</f>
        <v>0</v>
      </c>
      <c r="N1880" s="1" t="n">
        <f aca="false">IFERROR(VLOOKUP(A1880,'[2]Pivot HorizontalMRP'!$A$4:$E$2689,5,0),0)</f>
        <v>0</v>
      </c>
      <c r="O1880" s="1" t="n">
        <f aca="false">K1880+L1880</f>
        <v>5278</v>
      </c>
      <c r="P1880" s="1" t="n">
        <f aca="false">K1880+L1880+M1880+N1880</f>
        <v>5278</v>
      </c>
      <c r="Q1880" s="1" t="n">
        <f aca="false">IFERROR(VLOOKUP(A1880,'[2]Pivot HorizontalMRP'!$A$4:$F$2689,6,0),0)</f>
        <v>923</v>
      </c>
      <c r="R1880" s="1" t="n">
        <f aca="false">IFERROR(VLOOKUP(A1880,'[2]Pivot HorizontalMRP'!$A$4:$G$2689,7,0),0)</f>
        <v>670</v>
      </c>
      <c r="S1880" s="1" t="n">
        <f aca="false">IFERROR(VLOOKUP(A1880,'[2]Pivot HorizontalMRP'!$A$4:$H$2689,8,0),0)</f>
        <v>805</v>
      </c>
      <c r="T1880" s="1" t="n">
        <f aca="false">IFERROR(VLOOKUP(A1880,'[2]Pivot HorizontalMRP'!$A$4:$I$2689,9,0),0)</f>
        <v>257</v>
      </c>
      <c r="U1880" s="1" t="n">
        <f aca="false">IF(I1880="delivery",O1880-SUM(Q1880+R1880),IF(I1880="PO",P1880-SUM(Q1880:R1880)))</f>
        <v>3685</v>
      </c>
      <c r="V1880" s="81" t="n">
        <v>0.0838</v>
      </c>
      <c r="W1880" s="81"/>
      <c r="X1880" s="81" t="n">
        <f aca="false">W1880-V1880</f>
        <v>-0.0838</v>
      </c>
      <c r="Y1880" s="81"/>
      <c r="Z1880" s="81"/>
      <c r="AA1880" s="81"/>
      <c r="AB1880" s="81"/>
      <c r="AC1880" s="81"/>
      <c r="AD1880" s="81"/>
      <c r="AE1880" s="81"/>
      <c r="AF1880" s="81"/>
      <c r="AG1880" s="81"/>
      <c r="AH1880" s="81"/>
      <c r="AI1880" s="81"/>
      <c r="AJ1880" s="81"/>
      <c r="AK1880" s="81"/>
      <c r="AL1880" s="81"/>
      <c r="AM1880" s="81"/>
      <c r="AN1880" s="81"/>
      <c r="AO1880" s="81" t="str">
        <f aca="false">D1880</f>
        <v>Sanmina</v>
      </c>
      <c r="AP1880" s="1" t="s">
        <v>3124</v>
      </c>
      <c r="AQ1880" s="1"/>
      <c r="AR1880" s="1"/>
      <c r="AS1880" s="1"/>
      <c r="AT1880" s="1"/>
      <c r="AU1880" s="1"/>
      <c r="AV1880" s="1"/>
      <c r="AW1880" s="1"/>
      <c r="AX1880" s="1"/>
      <c r="AY1880" s="1"/>
      <c r="AZ1880" s="1"/>
      <c r="BA1880" s="1"/>
      <c r="BB1880" s="1"/>
      <c r="BC1880" s="1"/>
      <c r="BD1880" s="1"/>
      <c r="BE1880" s="1"/>
      <c r="BF1880" s="1" t="s">
        <v>14668</v>
      </c>
      <c r="BG1880" s="1" t="s">
        <v>183</v>
      </c>
      <c r="BH1880" s="1"/>
      <c r="BI1880" s="1"/>
    </row>
    <row r="1881" customFormat="false" ht="12.75" hidden="false" customHeight="false" outlineLevel="0" collapsed="false">
      <c r="A1881" s="1" t="s">
        <v>7717</v>
      </c>
      <c r="B1881" s="1" t="s">
        <v>7718</v>
      </c>
      <c r="C1881" s="1" t="s">
        <v>177</v>
      </c>
      <c r="D1881" s="1" t="s">
        <v>1471</v>
      </c>
      <c r="E1881" s="1" t="s">
        <v>16313</v>
      </c>
      <c r="F1881" s="1" t="s">
        <v>7720</v>
      </c>
      <c r="G1881" s="1" t="n">
        <v>152</v>
      </c>
      <c r="H1881" s="1" t="n">
        <v>2000</v>
      </c>
      <c r="I1881" s="101" t="s">
        <v>180</v>
      </c>
      <c r="J1881" s="1"/>
      <c r="K1881" s="1" t="n">
        <f aca="false">IFERROR(VLOOKUP(A1881,'[2]Pivot HorizontalMRP'!$A$4:$B$2689,2,0),0)</f>
        <v>0</v>
      </c>
      <c r="L1881" s="1" t="n">
        <f aca="false">IFERROR(VLOOKUP(A1881,'[2]Pivot HorizontalMRP'!$A$4:$C$2689,3,0),0)</f>
        <v>59079</v>
      </c>
      <c r="M1881" s="1" t="n">
        <f aca="false">IFERROR(VLOOKUP(A1881,'[2]Pivot HorizontalMRP'!$A$4:$D$2689,0.4,0),0)</f>
        <v>0</v>
      </c>
      <c r="N1881" s="1" t="n">
        <f aca="false">IFERROR(VLOOKUP(A1881,'[2]Pivot HorizontalMRP'!$A$4:$E$2689,5,0),0)</f>
        <v>20000</v>
      </c>
      <c r="O1881" s="1" t="n">
        <f aca="false">K1881+L1881</f>
        <v>59079</v>
      </c>
      <c r="P1881" s="1" t="n">
        <f aca="false">K1881+L1881+M1881+N1881</f>
        <v>79079</v>
      </c>
      <c r="Q1881" s="1" t="n">
        <f aca="false">IFERROR(VLOOKUP(A1881,'[2]Pivot HorizontalMRP'!$A$4:$F$2689,6,0),0)</f>
        <v>28940</v>
      </c>
      <c r="R1881" s="1" t="n">
        <f aca="false">IFERROR(VLOOKUP(A1881,'[2]Pivot HorizontalMRP'!$A$4:$G$2689,7,0),0)</f>
        <v>33188</v>
      </c>
      <c r="S1881" s="1" t="n">
        <f aca="false">IFERROR(VLOOKUP(A1881,'[2]Pivot HorizontalMRP'!$A$4:$H$2689,8,0),0)</f>
        <v>33552</v>
      </c>
      <c r="T1881" s="1" t="n">
        <f aca="false">IFERROR(VLOOKUP(A1881,'[2]Pivot HorizontalMRP'!$A$4:$I$2689,9,0),0)</f>
        <v>21404</v>
      </c>
      <c r="U1881" s="1" t="n">
        <f aca="false">IF(I1881="delivery",O1881-SUM(Q1881+R1881),IF(I1881="PO",P1881-SUM(Q1881:R1881)))</f>
        <v>-3049</v>
      </c>
      <c r="V1881" s="81" t="n">
        <v>0.024</v>
      </c>
      <c r="W1881" s="81"/>
      <c r="X1881" s="81" t="n">
        <f aca="false">W1881-V1881</f>
        <v>-0.024</v>
      </c>
      <c r="Y1881" s="81"/>
      <c r="Z1881" s="81"/>
      <c r="AA1881" s="81" t="n">
        <v>0.024</v>
      </c>
      <c r="AB1881" s="81"/>
      <c r="AC1881" s="81"/>
      <c r="AD1881" s="81"/>
      <c r="AE1881" s="81"/>
      <c r="AF1881" s="81"/>
      <c r="AG1881" s="81"/>
      <c r="AH1881" s="81"/>
      <c r="AI1881" s="81"/>
      <c r="AJ1881" s="81"/>
      <c r="AK1881" s="81"/>
      <c r="AL1881" s="81"/>
      <c r="AM1881" s="81"/>
      <c r="AN1881" s="81"/>
      <c r="AO1881" s="81" t="str">
        <f aca="false">D1881</f>
        <v>Sanmina</v>
      </c>
      <c r="AP1881" s="1" t="s">
        <v>3124</v>
      </c>
      <c r="AQ1881" s="1"/>
      <c r="AR1881" s="1"/>
      <c r="AS1881" s="1"/>
      <c r="AT1881" s="1"/>
      <c r="AU1881" s="1"/>
      <c r="AV1881" s="1"/>
      <c r="AW1881" s="1"/>
      <c r="AX1881" s="1"/>
      <c r="AY1881" s="1"/>
      <c r="AZ1881" s="1"/>
      <c r="BA1881" s="1"/>
      <c r="BB1881" s="1"/>
      <c r="BC1881" s="1"/>
      <c r="BD1881" s="1"/>
      <c r="BE1881" s="1"/>
      <c r="BF1881" s="1" t="s">
        <v>14668</v>
      </c>
      <c r="BG1881" s="1" t="s">
        <v>183</v>
      </c>
      <c r="BH1881" s="1"/>
      <c r="BI1881" s="1"/>
    </row>
    <row r="1882" customFormat="false" ht="12.75" hidden="false" customHeight="false" outlineLevel="0" collapsed="false">
      <c r="A1882" s="1" t="s">
        <v>7721</v>
      </c>
      <c r="B1882" s="1" t="s">
        <v>7722</v>
      </c>
      <c r="C1882" s="1" t="s">
        <v>177</v>
      </c>
      <c r="D1882" s="1" t="s">
        <v>1471</v>
      </c>
      <c r="E1882" s="1" t="s">
        <v>16314</v>
      </c>
      <c r="F1882" s="1" t="s">
        <v>7724</v>
      </c>
      <c r="G1882" s="1" t="n">
        <v>58</v>
      </c>
      <c r="H1882" s="1" t="n">
        <v>10000</v>
      </c>
      <c r="I1882" s="101" t="s">
        <v>188</v>
      </c>
      <c r="J1882" s="1"/>
      <c r="K1882" s="1" t="n">
        <f aca="false">IFERROR(VLOOKUP(A1882,'[2]Pivot HorizontalMRP'!$A$4:$B$2689,2,0),0)</f>
        <v>0</v>
      </c>
      <c r="L1882" s="1" t="n">
        <f aca="false">IFERROR(VLOOKUP(A1882,'[2]Pivot HorizontalMRP'!$A$4:$C$2689,3,0),0)</f>
        <v>240900</v>
      </c>
      <c r="M1882" s="1" t="n">
        <f aca="false">IFERROR(VLOOKUP(A1882,'[2]Pivot HorizontalMRP'!$A$4:$D$2689,0.4,0),0)</f>
        <v>0</v>
      </c>
      <c r="N1882" s="1" t="n">
        <f aca="false">IFERROR(VLOOKUP(A1882,'[2]Pivot HorizontalMRP'!$A$4:$E$2689,5,0),0)</f>
        <v>100000</v>
      </c>
      <c r="O1882" s="1" t="n">
        <f aca="false">K1882+L1882</f>
        <v>240900</v>
      </c>
      <c r="P1882" s="1" t="n">
        <f aca="false">K1882+L1882+M1882+N1882</f>
        <v>340900</v>
      </c>
      <c r="Q1882" s="1" t="n">
        <f aca="false">IFERROR(VLOOKUP(A1882,'[2]Pivot HorizontalMRP'!$A$4:$F$2689,6,0),0)</f>
        <v>145456</v>
      </c>
      <c r="R1882" s="1" t="n">
        <f aca="false">IFERROR(VLOOKUP(A1882,'[2]Pivot HorizontalMRP'!$A$4:$G$2689,7,0),0)</f>
        <v>132696</v>
      </c>
      <c r="S1882" s="1" t="n">
        <f aca="false">IFERROR(VLOOKUP(A1882,'[2]Pivot HorizontalMRP'!$A$4:$H$2689,8,0),0)</f>
        <v>139824</v>
      </c>
      <c r="T1882" s="1" t="n">
        <f aca="false">IFERROR(VLOOKUP(A1882,'[2]Pivot HorizontalMRP'!$A$4:$I$2689,9,0),0)</f>
        <v>92952</v>
      </c>
      <c r="U1882" s="1" t="n">
        <f aca="false">IF(I1882="delivery",O1882-SUM(Q1882+R1882),IF(I1882="PO",P1882-SUM(Q1882:R1882)))</f>
        <v>62748</v>
      </c>
      <c r="V1882" s="81" t="n">
        <v>0.00455</v>
      </c>
      <c r="W1882" s="81"/>
      <c r="X1882" s="81" t="n">
        <f aca="false">W1882-V1882</f>
        <v>-0.00455</v>
      </c>
      <c r="Y1882" s="81"/>
      <c r="Z1882" s="81"/>
      <c r="AA1882" s="81" t="n">
        <v>0.0041</v>
      </c>
      <c r="AB1882" s="81"/>
      <c r="AC1882" s="81"/>
      <c r="AD1882" s="81"/>
      <c r="AE1882" s="81"/>
      <c r="AF1882" s="81"/>
      <c r="AG1882" s="81"/>
      <c r="AH1882" s="81"/>
      <c r="AI1882" s="81"/>
      <c r="AJ1882" s="81"/>
      <c r="AK1882" s="81"/>
      <c r="AL1882" s="81"/>
      <c r="AM1882" s="81"/>
      <c r="AN1882" s="81"/>
      <c r="AO1882" s="81" t="str">
        <f aca="false">D1882</f>
        <v>Sanmina</v>
      </c>
      <c r="AP1882" s="1" t="s">
        <v>3124</v>
      </c>
      <c r="AQ1882" s="1"/>
      <c r="AR1882" s="1"/>
      <c r="AS1882" s="1"/>
      <c r="AT1882" s="1"/>
      <c r="AU1882" s="1"/>
      <c r="AV1882" s="1"/>
      <c r="AW1882" s="1"/>
      <c r="AX1882" s="1"/>
      <c r="AY1882" s="1"/>
      <c r="AZ1882" s="1"/>
      <c r="BA1882" s="1"/>
      <c r="BB1882" s="1"/>
      <c r="BC1882" s="1"/>
      <c r="BD1882" s="1"/>
      <c r="BE1882" s="1"/>
      <c r="BF1882" s="1" t="s">
        <v>14668</v>
      </c>
      <c r="BG1882" s="1" t="s">
        <v>183</v>
      </c>
      <c r="BH1882" s="1"/>
      <c r="BI1882" s="1"/>
    </row>
    <row r="1883" customFormat="false" ht="12.75" hidden="false" customHeight="false" outlineLevel="0" collapsed="false">
      <c r="A1883" s="1" t="s">
        <v>7725</v>
      </c>
      <c r="B1883" s="1" t="s">
        <v>7726</v>
      </c>
      <c r="C1883" s="1" t="s">
        <v>177</v>
      </c>
      <c r="D1883" s="1" t="s">
        <v>1471</v>
      </c>
      <c r="E1883" s="1" t="s">
        <v>16315</v>
      </c>
      <c r="F1883" s="1" t="s">
        <v>7728</v>
      </c>
      <c r="G1883" s="1" t="n">
        <v>76</v>
      </c>
      <c r="H1883" s="1" t="n">
        <v>2500</v>
      </c>
      <c r="I1883" s="101" t="s">
        <v>180</v>
      </c>
      <c r="J1883" s="1"/>
      <c r="K1883" s="1" t="n">
        <f aca="false">IFERROR(VLOOKUP(A1883,'[2]Pivot HorizontalMRP'!$A$4:$B$2689,2,0),0)</f>
        <v>0</v>
      </c>
      <c r="L1883" s="1" t="n">
        <f aca="false">IFERROR(VLOOKUP(A1883,'[2]Pivot HorizontalMRP'!$A$4:$C$2689,3,0),0)</f>
        <v>6698</v>
      </c>
      <c r="M1883" s="1" t="n">
        <f aca="false">IFERROR(VLOOKUP(A1883,'[2]Pivot HorizontalMRP'!$A$4:$D$2689,0.4,0),0)</f>
        <v>0</v>
      </c>
      <c r="N1883" s="1" t="n">
        <f aca="false">IFERROR(VLOOKUP(A1883,'[2]Pivot HorizontalMRP'!$A$4:$E$2689,5,0),0)</f>
        <v>0</v>
      </c>
      <c r="O1883" s="1" t="n">
        <f aca="false">K1883+L1883</f>
        <v>6698</v>
      </c>
      <c r="P1883" s="1" t="n">
        <f aca="false">K1883+L1883+M1883+N1883</f>
        <v>6698</v>
      </c>
      <c r="Q1883" s="1" t="n">
        <f aca="false">IFERROR(VLOOKUP(A1883,'[2]Pivot HorizontalMRP'!$A$4:$F$2689,6,0),0)</f>
        <v>6990</v>
      </c>
      <c r="R1883" s="1" t="n">
        <f aca="false">IFERROR(VLOOKUP(A1883,'[2]Pivot HorizontalMRP'!$A$4:$G$2689,7,0),0)</f>
        <v>5136</v>
      </c>
      <c r="S1883" s="1" t="n">
        <f aca="false">IFERROR(VLOOKUP(A1883,'[2]Pivot HorizontalMRP'!$A$4:$H$2689,8,0),0)</f>
        <v>4890</v>
      </c>
      <c r="T1883" s="1" t="n">
        <f aca="false">IFERROR(VLOOKUP(A1883,'[2]Pivot HorizontalMRP'!$A$4:$I$2689,9,0),0)</f>
        <v>2094</v>
      </c>
      <c r="U1883" s="1" t="n">
        <f aca="false">IF(I1883="delivery",O1883-SUM(Q1883+R1883),IF(I1883="PO",P1883-SUM(Q1883:R1883)))</f>
        <v>-5428</v>
      </c>
      <c r="V1883" s="81" t="n">
        <v>0.1704</v>
      </c>
      <c r="W1883" s="81"/>
      <c r="X1883" s="81" t="n">
        <f aca="false">W1883-V1883</f>
        <v>-0.1704</v>
      </c>
      <c r="Y1883" s="81"/>
      <c r="Z1883" s="81"/>
      <c r="AA1883" s="81" t="n">
        <v>0.1325</v>
      </c>
      <c r="AB1883" s="81"/>
      <c r="AC1883" s="81"/>
      <c r="AD1883" s="81"/>
      <c r="AE1883" s="81"/>
      <c r="AF1883" s="81"/>
      <c r="AG1883" s="81"/>
      <c r="AH1883" s="81"/>
      <c r="AI1883" s="81"/>
      <c r="AJ1883" s="81"/>
      <c r="AK1883" s="81"/>
      <c r="AL1883" s="81"/>
      <c r="AM1883" s="81"/>
      <c r="AN1883" s="81"/>
      <c r="AO1883" s="81" t="str">
        <f aca="false">D1883</f>
        <v>Sanmina</v>
      </c>
      <c r="AP1883" s="1" t="s">
        <v>3124</v>
      </c>
      <c r="AQ1883" s="1"/>
      <c r="AR1883" s="1"/>
      <c r="AS1883" s="1"/>
      <c r="AT1883" s="1"/>
      <c r="AU1883" s="1"/>
      <c r="AV1883" s="1"/>
      <c r="AW1883" s="1"/>
      <c r="AX1883" s="1"/>
      <c r="AY1883" s="1"/>
      <c r="AZ1883" s="1"/>
      <c r="BA1883" s="1"/>
      <c r="BB1883" s="1"/>
      <c r="BC1883" s="1"/>
      <c r="BD1883" s="1"/>
      <c r="BE1883" s="1"/>
      <c r="BF1883" s="1" t="s">
        <v>14668</v>
      </c>
      <c r="BG1883" s="1" t="s">
        <v>183</v>
      </c>
      <c r="BH1883" s="1"/>
      <c r="BI1883" s="1"/>
    </row>
    <row r="1884" customFormat="false" ht="12.75" hidden="false" customHeight="false" outlineLevel="0" collapsed="false">
      <c r="A1884" s="1" t="s">
        <v>7729</v>
      </c>
      <c r="B1884" s="1" t="s">
        <v>7730</v>
      </c>
      <c r="C1884" s="1" t="s">
        <v>177</v>
      </c>
      <c r="D1884" s="1" t="s">
        <v>1471</v>
      </c>
      <c r="E1884" s="1" t="s">
        <v>16316</v>
      </c>
      <c r="F1884" s="1" t="s">
        <v>7732</v>
      </c>
      <c r="G1884" s="1" t="n">
        <v>23</v>
      </c>
      <c r="H1884" s="1" t="n">
        <v>3000</v>
      </c>
      <c r="I1884" s="101" t="s">
        <v>188</v>
      </c>
      <c r="J1884" s="1"/>
      <c r="K1884" s="1" t="n">
        <f aca="false">IFERROR(VLOOKUP(A1884,'[2]Pivot HorizontalMRP'!$A$4:$B$2689,2,0),0)</f>
        <v>0</v>
      </c>
      <c r="L1884" s="1" t="n">
        <f aca="false">IFERROR(VLOOKUP(A1884,'[2]Pivot HorizontalMRP'!$A$4:$C$2689,3,0),0)</f>
        <v>12871</v>
      </c>
      <c r="M1884" s="1" t="n">
        <f aca="false">IFERROR(VLOOKUP(A1884,'[2]Pivot HorizontalMRP'!$A$4:$D$2689,0.4,0),0)</f>
        <v>0</v>
      </c>
      <c r="N1884" s="1" t="n">
        <f aca="false">IFERROR(VLOOKUP(A1884,'[2]Pivot HorizontalMRP'!$A$4:$E$2689,5,0),0)</f>
        <v>0</v>
      </c>
      <c r="O1884" s="1" t="n">
        <f aca="false">K1884+L1884</f>
        <v>12871</v>
      </c>
      <c r="P1884" s="1" t="n">
        <f aca="false">K1884+L1884+M1884+N1884</f>
        <v>12871</v>
      </c>
      <c r="Q1884" s="1" t="n">
        <f aca="false">IFERROR(VLOOKUP(A1884,'[2]Pivot HorizontalMRP'!$A$4:$F$2689,6,0),0)</f>
        <v>2965</v>
      </c>
      <c r="R1884" s="1" t="n">
        <f aca="false">IFERROR(VLOOKUP(A1884,'[2]Pivot HorizontalMRP'!$A$4:$G$2689,7,0),0)</f>
        <v>2768</v>
      </c>
      <c r="S1884" s="1" t="n">
        <f aca="false">IFERROR(VLOOKUP(A1884,'[2]Pivot HorizontalMRP'!$A$4:$H$2689,8,0),0)</f>
        <v>2618</v>
      </c>
      <c r="T1884" s="1" t="n">
        <f aca="false">IFERROR(VLOOKUP(A1884,'[2]Pivot HorizontalMRP'!$A$4:$I$2689,9,0),0)</f>
        <v>1648</v>
      </c>
      <c r="U1884" s="1" t="n">
        <f aca="false">IF(I1884="delivery",O1884-SUM(Q1884+R1884),IF(I1884="PO",P1884-SUM(Q1884:R1884)))</f>
        <v>7138</v>
      </c>
      <c r="V1884" s="81" t="n">
        <v>0.18</v>
      </c>
      <c r="W1884" s="81"/>
      <c r="X1884" s="81" t="n">
        <f aca="false">W1884-V1884</f>
        <v>-0.18</v>
      </c>
      <c r="Y1884" s="81"/>
      <c r="Z1884" s="81"/>
      <c r="AA1884" s="81" t="n">
        <v>0.18</v>
      </c>
      <c r="AB1884" s="81"/>
      <c r="AC1884" s="81"/>
      <c r="AD1884" s="81"/>
      <c r="AE1884" s="81"/>
      <c r="AF1884" s="81"/>
      <c r="AG1884" s="81"/>
      <c r="AH1884" s="81"/>
      <c r="AI1884" s="81"/>
      <c r="AJ1884" s="81"/>
      <c r="AK1884" s="81"/>
      <c r="AL1884" s="81"/>
      <c r="AM1884" s="81"/>
      <c r="AN1884" s="81"/>
      <c r="AO1884" s="81" t="str">
        <f aca="false">D1884</f>
        <v>Sanmina</v>
      </c>
      <c r="AP1884" s="1" t="s">
        <v>3124</v>
      </c>
      <c r="AQ1884" s="1"/>
      <c r="AR1884" s="1"/>
      <c r="AS1884" s="1"/>
      <c r="AT1884" s="1"/>
      <c r="AU1884" s="1"/>
      <c r="AV1884" s="1"/>
      <c r="AW1884" s="1"/>
      <c r="AX1884" s="1"/>
      <c r="AY1884" s="1"/>
      <c r="AZ1884" s="1"/>
      <c r="BA1884" s="1"/>
      <c r="BB1884" s="1"/>
      <c r="BC1884" s="1"/>
      <c r="BD1884" s="1"/>
      <c r="BE1884" s="1"/>
      <c r="BF1884" s="1" t="s">
        <v>14668</v>
      </c>
      <c r="BG1884" s="1" t="s">
        <v>183</v>
      </c>
      <c r="BH1884" s="1"/>
      <c r="BI1884" s="1"/>
    </row>
    <row r="1885" customFormat="false" ht="12.75" hidden="false" customHeight="false" outlineLevel="0" collapsed="false">
      <c r="A1885" s="1" t="s">
        <v>7733</v>
      </c>
      <c r="B1885" s="1" t="s">
        <v>7734</v>
      </c>
      <c r="C1885" s="1" t="s">
        <v>177</v>
      </c>
      <c r="D1885" s="1" t="s">
        <v>1471</v>
      </c>
      <c r="E1885" s="1" t="s">
        <v>16317</v>
      </c>
      <c r="F1885" s="1" t="s">
        <v>7736</v>
      </c>
      <c r="G1885" s="1" t="n">
        <v>53</v>
      </c>
      <c r="H1885" s="1" t="n">
        <v>4000</v>
      </c>
      <c r="I1885" s="101" t="s">
        <v>188</v>
      </c>
      <c r="J1885" s="1"/>
      <c r="K1885" s="1" t="n">
        <f aca="false">IFERROR(VLOOKUP(A1885,'[2]Pivot HorizontalMRP'!$A$4:$B$2689,2,0),0)</f>
        <v>0</v>
      </c>
      <c r="L1885" s="1" t="n">
        <f aca="false">IFERROR(VLOOKUP(A1885,'[2]Pivot HorizontalMRP'!$A$4:$C$2689,3,0),0)</f>
        <v>120</v>
      </c>
      <c r="M1885" s="1" t="n">
        <f aca="false">IFERROR(VLOOKUP(A1885,'[2]Pivot HorizontalMRP'!$A$4:$D$2689,0.4,0),0)</f>
        <v>0</v>
      </c>
      <c r="N1885" s="1" t="n">
        <f aca="false">IFERROR(VLOOKUP(A1885,'[2]Pivot HorizontalMRP'!$A$4:$E$2689,5,0),0)</f>
        <v>0</v>
      </c>
      <c r="O1885" s="1" t="n">
        <f aca="false">K1885+L1885</f>
        <v>120</v>
      </c>
      <c r="P1885" s="1" t="n">
        <f aca="false">K1885+L1885+M1885+N1885</f>
        <v>120</v>
      </c>
      <c r="Q1885" s="1" t="n">
        <f aca="false">IFERROR(VLOOKUP(A1885,'[2]Pivot HorizontalMRP'!$A$4:$F$2689,6,0),0)</f>
        <v>84</v>
      </c>
      <c r="R1885" s="1" t="n">
        <f aca="false">IFERROR(VLOOKUP(A1885,'[2]Pivot HorizontalMRP'!$A$4:$G$2689,7,0),0)</f>
        <v>0</v>
      </c>
      <c r="S1885" s="1" t="n">
        <f aca="false">IFERROR(VLOOKUP(A1885,'[2]Pivot HorizontalMRP'!$A$4:$H$2689,8,0),0)</f>
        <v>0</v>
      </c>
      <c r="T1885" s="1" t="n">
        <f aca="false">IFERROR(VLOOKUP(A1885,'[2]Pivot HorizontalMRP'!$A$4:$I$2689,9,0),0)</f>
        <v>0</v>
      </c>
      <c r="U1885" s="1" t="n">
        <f aca="false">IF(I1885="delivery",O1885-SUM(Q1885+R1885),IF(I1885="PO",P1885-SUM(Q1885:R1885)))</f>
        <v>36</v>
      </c>
      <c r="V1885" s="81" t="n">
        <v>0.0092</v>
      </c>
      <c r="W1885" s="81"/>
      <c r="X1885" s="81" t="n">
        <f aca="false">W1885-V1885</f>
        <v>-0.0092</v>
      </c>
      <c r="Y1885" s="81"/>
      <c r="Z1885" s="81"/>
      <c r="AA1885" s="81"/>
      <c r="AB1885" s="81"/>
      <c r="AC1885" s="81"/>
      <c r="AD1885" s="81"/>
      <c r="AE1885" s="81"/>
      <c r="AF1885" s="81"/>
      <c r="AG1885" s="81"/>
      <c r="AH1885" s="81"/>
      <c r="AI1885" s="81"/>
      <c r="AJ1885" s="81"/>
      <c r="AK1885" s="81"/>
      <c r="AL1885" s="81"/>
      <c r="AM1885" s="81"/>
      <c r="AN1885" s="81"/>
      <c r="AO1885" s="81" t="str">
        <f aca="false">D1885</f>
        <v>Sanmina</v>
      </c>
      <c r="AP1885" s="1" t="s">
        <v>3124</v>
      </c>
      <c r="AQ1885" s="1"/>
      <c r="AR1885" s="1"/>
      <c r="AS1885" s="1"/>
      <c r="AT1885" s="1"/>
      <c r="AU1885" s="1"/>
      <c r="AV1885" s="1"/>
      <c r="AW1885" s="1"/>
      <c r="AX1885" s="1"/>
      <c r="AY1885" s="1"/>
      <c r="AZ1885" s="1"/>
      <c r="BA1885" s="1"/>
      <c r="BB1885" s="1"/>
      <c r="BC1885" s="1"/>
      <c r="BD1885" s="1"/>
      <c r="BE1885" s="1"/>
      <c r="BF1885" s="1" t="s">
        <v>14668</v>
      </c>
      <c r="BG1885" s="1" t="s">
        <v>183</v>
      </c>
      <c r="BH1885" s="1"/>
      <c r="BI1885" s="1"/>
    </row>
    <row r="1886" customFormat="false" ht="12.75" hidden="false" customHeight="false" outlineLevel="0" collapsed="false">
      <c r="A1886" s="1" t="s">
        <v>7737</v>
      </c>
      <c r="B1886" s="1" t="s">
        <v>7738</v>
      </c>
      <c r="C1886" s="1" t="s">
        <v>177</v>
      </c>
      <c r="D1886" s="1" t="s">
        <v>1471</v>
      </c>
      <c r="E1886" s="1" t="s">
        <v>16318</v>
      </c>
      <c r="F1886" s="1" t="s">
        <v>7740</v>
      </c>
      <c r="G1886" s="1" t="n">
        <v>96</v>
      </c>
      <c r="H1886" s="1" t="n">
        <v>1</v>
      </c>
      <c r="I1886" s="101" t="s">
        <v>188</v>
      </c>
      <c r="J1886" s="1"/>
      <c r="K1886" s="1" t="n">
        <f aca="false">IFERROR(VLOOKUP(A1886,'[2]Pivot HorizontalMRP'!$A$4:$B$2689,2,0),0)</f>
        <v>0</v>
      </c>
      <c r="L1886" s="1" t="n">
        <f aca="false">IFERROR(VLOOKUP(A1886,'[2]Pivot HorizontalMRP'!$A$4:$C$2689,3,0),0)</f>
        <v>990</v>
      </c>
      <c r="M1886" s="1" t="n">
        <f aca="false">IFERROR(VLOOKUP(A1886,'[2]Pivot HorizontalMRP'!$A$4:$D$2689,0.4,0),0)</f>
        <v>0</v>
      </c>
      <c r="N1886" s="1" t="n">
        <f aca="false">IFERROR(VLOOKUP(A1886,'[2]Pivot HorizontalMRP'!$A$4:$E$2689,5,0),0)</f>
        <v>0</v>
      </c>
      <c r="O1886" s="1" t="n">
        <f aca="false">K1886+L1886</f>
        <v>990</v>
      </c>
      <c r="P1886" s="1" t="n">
        <f aca="false">K1886+L1886+M1886+N1886</f>
        <v>990</v>
      </c>
      <c r="Q1886" s="1" t="n">
        <f aca="false">IFERROR(VLOOKUP(A1886,'[2]Pivot HorizontalMRP'!$A$4:$F$2689,6,0),0)</f>
        <v>168</v>
      </c>
      <c r="R1886" s="1" t="n">
        <f aca="false">IFERROR(VLOOKUP(A1886,'[2]Pivot HorizontalMRP'!$A$4:$G$2689,7,0),0)</f>
        <v>0</v>
      </c>
      <c r="S1886" s="1" t="n">
        <f aca="false">IFERROR(VLOOKUP(A1886,'[2]Pivot HorizontalMRP'!$A$4:$H$2689,8,0),0)</f>
        <v>0</v>
      </c>
      <c r="T1886" s="1" t="n">
        <f aca="false">IFERROR(VLOOKUP(A1886,'[2]Pivot HorizontalMRP'!$A$4:$I$2689,9,0),0)</f>
        <v>0</v>
      </c>
      <c r="U1886" s="1" t="n">
        <f aca="false">IF(I1886="delivery",O1886-SUM(Q1886+R1886),IF(I1886="PO",P1886-SUM(Q1886:R1886)))</f>
        <v>822</v>
      </c>
      <c r="V1886" s="81" t="n">
        <v>0.326</v>
      </c>
      <c r="W1886" s="81"/>
      <c r="X1886" s="81" t="n">
        <f aca="false">W1886-V1886</f>
        <v>-0.326</v>
      </c>
      <c r="Y1886" s="81"/>
      <c r="Z1886" s="81"/>
      <c r="AA1886" s="81" t="n">
        <v>0.3355</v>
      </c>
      <c r="AB1886" s="81"/>
      <c r="AC1886" s="81"/>
      <c r="AD1886" s="81"/>
      <c r="AE1886" s="81"/>
      <c r="AF1886" s="81"/>
      <c r="AG1886" s="81"/>
      <c r="AH1886" s="81"/>
      <c r="AI1886" s="81"/>
      <c r="AJ1886" s="81"/>
      <c r="AK1886" s="81"/>
      <c r="AL1886" s="81"/>
      <c r="AM1886" s="81"/>
      <c r="AN1886" s="81"/>
      <c r="AO1886" s="81" t="str">
        <f aca="false">D1886</f>
        <v>Sanmina</v>
      </c>
      <c r="AP1886" s="1" t="s">
        <v>3124</v>
      </c>
      <c r="AQ1886" s="1"/>
      <c r="AR1886" s="1"/>
      <c r="AS1886" s="1"/>
      <c r="AT1886" s="1"/>
      <c r="AU1886" s="1"/>
      <c r="AV1886" s="1"/>
      <c r="AW1886" s="1"/>
      <c r="AX1886" s="1"/>
      <c r="AY1886" s="1"/>
      <c r="AZ1886" s="1"/>
      <c r="BA1886" s="1"/>
      <c r="BB1886" s="1"/>
      <c r="BC1886" s="1"/>
      <c r="BD1886" s="1"/>
      <c r="BE1886" s="1"/>
      <c r="BF1886" s="1" t="s">
        <v>14668</v>
      </c>
      <c r="BG1886" s="1" t="s">
        <v>183</v>
      </c>
      <c r="BH1886" s="1"/>
      <c r="BI1886" s="1"/>
    </row>
    <row r="1887" customFormat="false" ht="12.75" hidden="false" customHeight="false" outlineLevel="0" collapsed="false">
      <c r="A1887" s="1" t="s">
        <v>7741</v>
      </c>
      <c r="B1887" s="1" t="s">
        <v>7742</v>
      </c>
      <c r="C1887" s="1" t="s">
        <v>177</v>
      </c>
      <c r="D1887" s="1" t="s">
        <v>1471</v>
      </c>
      <c r="E1887" s="1" t="s">
        <v>16319</v>
      </c>
      <c r="F1887" s="1" t="s">
        <v>7744</v>
      </c>
      <c r="G1887" s="1" t="n">
        <v>53</v>
      </c>
      <c r="H1887" s="1" t="n">
        <v>200</v>
      </c>
      <c r="I1887" s="101" t="s">
        <v>180</v>
      </c>
      <c r="J1887" s="1"/>
      <c r="K1887" s="1" t="n">
        <f aca="false">IFERROR(VLOOKUP(A1887,'[2]Pivot HorizontalMRP'!$A$4:$B$2689,2,0),0)</f>
        <v>0</v>
      </c>
      <c r="L1887" s="1" t="n">
        <f aca="false">IFERROR(VLOOKUP(A1887,'[2]Pivot HorizontalMRP'!$A$4:$C$2689,3,0),0)</f>
        <v>501</v>
      </c>
      <c r="M1887" s="1" t="n">
        <f aca="false">IFERROR(VLOOKUP(A1887,'[2]Pivot HorizontalMRP'!$A$4:$D$2689,0.4,0),0)</f>
        <v>0</v>
      </c>
      <c r="N1887" s="1" t="n">
        <f aca="false">IFERROR(VLOOKUP(A1887,'[2]Pivot HorizontalMRP'!$A$4:$E$2689,5,0),0)</f>
        <v>0</v>
      </c>
      <c r="O1887" s="1" t="n">
        <f aca="false">K1887+L1887</f>
        <v>501</v>
      </c>
      <c r="P1887" s="1" t="n">
        <f aca="false">K1887+L1887+M1887+N1887</f>
        <v>501</v>
      </c>
      <c r="Q1887" s="1" t="n">
        <f aca="false">IFERROR(VLOOKUP(A1887,'[2]Pivot HorizontalMRP'!$A$4:$F$2689,6,0),0)</f>
        <v>84</v>
      </c>
      <c r="R1887" s="1" t="n">
        <f aca="false">IFERROR(VLOOKUP(A1887,'[2]Pivot HorizontalMRP'!$A$4:$G$2689,7,0),0)</f>
        <v>0</v>
      </c>
      <c r="S1887" s="1" t="n">
        <f aca="false">IFERROR(VLOOKUP(A1887,'[2]Pivot HorizontalMRP'!$A$4:$H$2689,8,0),0)</f>
        <v>0</v>
      </c>
      <c r="T1887" s="1" t="n">
        <f aca="false">IFERROR(VLOOKUP(A1887,'[2]Pivot HorizontalMRP'!$A$4:$I$2689,9,0),0)</f>
        <v>0</v>
      </c>
      <c r="U1887" s="1" t="n">
        <f aca="false">IF(I1887="delivery",O1887-SUM(Q1887+R1887),IF(I1887="PO",P1887-SUM(Q1887:R1887)))</f>
        <v>417</v>
      </c>
      <c r="V1887" s="81" t="n">
        <v>0.82</v>
      </c>
      <c r="W1887" s="81"/>
      <c r="X1887" s="81" t="n">
        <f aca="false">W1887-V1887</f>
        <v>-0.82</v>
      </c>
      <c r="Y1887" s="81"/>
      <c r="Z1887" s="81"/>
      <c r="AA1887" s="81" t="n">
        <v>0.82</v>
      </c>
      <c r="AB1887" s="81"/>
      <c r="AC1887" s="81"/>
      <c r="AD1887" s="81"/>
      <c r="AE1887" s="81"/>
      <c r="AF1887" s="81"/>
      <c r="AG1887" s="81"/>
      <c r="AH1887" s="81"/>
      <c r="AI1887" s="81"/>
      <c r="AJ1887" s="81"/>
      <c r="AK1887" s="81"/>
      <c r="AL1887" s="81"/>
      <c r="AM1887" s="81"/>
      <c r="AN1887" s="81"/>
      <c r="AO1887" s="81" t="str">
        <f aca="false">D1887</f>
        <v>Sanmina</v>
      </c>
      <c r="AP1887" s="1" t="s">
        <v>3124</v>
      </c>
      <c r="AQ1887" s="1"/>
      <c r="AR1887" s="1"/>
      <c r="AS1887" s="1"/>
      <c r="AT1887" s="1"/>
      <c r="AU1887" s="1"/>
      <c r="AV1887" s="1"/>
      <c r="AW1887" s="1"/>
      <c r="AX1887" s="1"/>
      <c r="AY1887" s="1"/>
      <c r="AZ1887" s="1"/>
      <c r="BA1887" s="1"/>
      <c r="BB1887" s="1"/>
      <c r="BC1887" s="1"/>
      <c r="BD1887" s="1"/>
      <c r="BE1887" s="1"/>
      <c r="BF1887" s="1" t="s">
        <v>14668</v>
      </c>
      <c r="BG1887" s="1" t="s">
        <v>183</v>
      </c>
      <c r="BH1887" s="1"/>
      <c r="BI1887" s="1"/>
    </row>
    <row r="1888" customFormat="false" ht="12.75" hidden="false" customHeight="false" outlineLevel="0" collapsed="false">
      <c r="A1888" s="1" t="s">
        <v>7745</v>
      </c>
      <c r="B1888" s="1" t="s">
        <v>7746</v>
      </c>
      <c r="C1888" s="1" t="s">
        <v>177</v>
      </c>
      <c r="D1888" s="1" t="s">
        <v>1471</v>
      </c>
      <c r="E1888" s="1" t="s">
        <v>16320</v>
      </c>
      <c r="F1888" s="1" t="s">
        <v>7748</v>
      </c>
      <c r="G1888" s="1" t="n">
        <v>56</v>
      </c>
      <c r="H1888" s="1" t="n">
        <v>10000</v>
      </c>
      <c r="I1888" s="101" t="s">
        <v>180</v>
      </c>
      <c r="J1888" s="1"/>
      <c r="K1888" s="1" t="n">
        <f aca="false">IFERROR(VLOOKUP(A1888,'[2]Pivot HorizontalMRP'!$A$4:$B$2689,2,0),0)</f>
        <v>0</v>
      </c>
      <c r="L1888" s="1" t="n">
        <f aca="false">IFERROR(VLOOKUP(A1888,'[2]Pivot HorizontalMRP'!$A$4:$C$2689,3,0),0)</f>
        <v>13209</v>
      </c>
      <c r="M1888" s="1" t="n">
        <f aca="false">IFERROR(VLOOKUP(A1888,'[2]Pivot HorizontalMRP'!$A$4:$D$2689,0.4,0),0)</f>
        <v>0</v>
      </c>
      <c r="N1888" s="1" t="n">
        <f aca="false">IFERROR(VLOOKUP(A1888,'[2]Pivot HorizontalMRP'!$A$4:$E$2689,5,0),0)</f>
        <v>0</v>
      </c>
      <c r="O1888" s="1" t="n">
        <f aca="false">K1888+L1888</f>
        <v>13209</v>
      </c>
      <c r="P1888" s="1" t="n">
        <f aca="false">K1888+L1888+M1888+N1888</f>
        <v>13209</v>
      </c>
      <c r="Q1888" s="1" t="n">
        <f aca="false">IFERROR(VLOOKUP(A1888,'[2]Pivot HorizontalMRP'!$A$4:$F$2689,6,0),0)</f>
        <v>10501</v>
      </c>
      <c r="R1888" s="1" t="n">
        <f aca="false">IFERROR(VLOOKUP(A1888,'[2]Pivot HorizontalMRP'!$A$4:$G$2689,7,0),0)</f>
        <v>6600</v>
      </c>
      <c r="S1888" s="1" t="n">
        <f aca="false">IFERROR(VLOOKUP(A1888,'[2]Pivot HorizontalMRP'!$A$4:$H$2689,8,0),0)</f>
        <v>6610</v>
      </c>
      <c r="T1888" s="1" t="n">
        <f aca="false">IFERROR(VLOOKUP(A1888,'[2]Pivot HorizontalMRP'!$A$4:$I$2689,9,0),0)</f>
        <v>6570</v>
      </c>
      <c r="U1888" s="1" t="n">
        <f aca="false">IF(I1888="delivery",O1888-SUM(Q1888+R1888),IF(I1888="PO",P1888-SUM(Q1888:R1888)))</f>
        <v>-3892</v>
      </c>
      <c r="V1888" s="81" t="n">
        <v>0.0025</v>
      </c>
      <c r="W1888" s="81"/>
      <c r="X1888" s="81" t="n">
        <f aca="false">W1888-V1888</f>
        <v>-0.0025</v>
      </c>
      <c r="Y1888" s="81"/>
      <c r="Z1888" s="81"/>
      <c r="AA1888" s="81" t="n">
        <v>0.02096</v>
      </c>
      <c r="AB1888" s="81"/>
      <c r="AC1888" s="81"/>
      <c r="AD1888" s="81"/>
      <c r="AE1888" s="81"/>
      <c r="AF1888" s="81"/>
      <c r="AG1888" s="81"/>
      <c r="AH1888" s="81"/>
      <c r="AI1888" s="81"/>
      <c r="AJ1888" s="81"/>
      <c r="AK1888" s="81"/>
      <c r="AL1888" s="81"/>
      <c r="AM1888" s="81"/>
      <c r="AN1888" s="81"/>
      <c r="AO1888" s="81" t="str">
        <f aca="false">D1888</f>
        <v>Sanmina</v>
      </c>
      <c r="AP1888" s="1" t="s">
        <v>3124</v>
      </c>
      <c r="AQ1888" s="1"/>
      <c r="AR1888" s="1"/>
      <c r="AS1888" s="1"/>
      <c r="AT1888" s="1"/>
      <c r="AU1888" s="1"/>
      <c r="AV1888" s="1"/>
      <c r="AW1888" s="1"/>
      <c r="AX1888" s="1"/>
      <c r="AY1888" s="1"/>
      <c r="AZ1888" s="1"/>
      <c r="BA1888" s="1"/>
      <c r="BB1888" s="1"/>
      <c r="BC1888" s="1"/>
      <c r="BD1888" s="1"/>
      <c r="BE1888" s="1"/>
      <c r="BF1888" s="1" t="s">
        <v>14668</v>
      </c>
      <c r="BG1888" s="1" t="s">
        <v>183</v>
      </c>
      <c r="BH1888" s="1"/>
      <c r="BI1888" s="1"/>
    </row>
    <row r="1889" customFormat="false" ht="12.75" hidden="false" customHeight="false" outlineLevel="0" collapsed="false">
      <c r="A1889" s="1" t="s">
        <v>7749</v>
      </c>
      <c r="B1889" s="1" t="s">
        <v>7750</v>
      </c>
      <c r="C1889" s="1" t="s">
        <v>177</v>
      </c>
      <c r="D1889" s="1" t="s">
        <v>1471</v>
      </c>
      <c r="E1889" s="1" t="s">
        <v>16321</v>
      </c>
      <c r="F1889" s="1" t="s">
        <v>7752</v>
      </c>
      <c r="G1889" s="1" t="n">
        <v>63</v>
      </c>
      <c r="H1889" s="1" t="n">
        <v>4000</v>
      </c>
      <c r="I1889" s="101" t="s">
        <v>188</v>
      </c>
      <c r="J1889" s="1"/>
      <c r="K1889" s="1" t="n">
        <f aca="false">IFERROR(VLOOKUP(A1889,'[2]Pivot HorizontalMRP'!$A$4:$B$2689,2,0),0)</f>
        <v>0</v>
      </c>
      <c r="L1889" s="1" t="n">
        <f aca="false">IFERROR(VLOOKUP(A1889,'[2]Pivot HorizontalMRP'!$A$4:$C$2689,3,0),0)</f>
        <v>5361</v>
      </c>
      <c r="M1889" s="1" t="n">
        <f aca="false">IFERROR(VLOOKUP(A1889,'[2]Pivot HorizontalMRP'!$A$4:$D$2689,0.4,0),0)</f>
        <v>0</v>
      </c>
      <c r="N1889" s="1" t="n">
        <f aca="false">IFERROR(VLOOKUP(A1889,'[2]Pivot HorizontalMRP'!$A$4:$E$2689,5,0),0)</f>
        <v>0</v>
      </c>
      <c r="O1889" s="1" t="n">
        <f aca="false">K1889+L1889</f>
        <v>5361</v>
      </c>
      <c r="P1889" s="1" t="n">
        <f aca="false">K1889+L1889+M1889+N1889</f>
        <v>5361</v>
      </c>
      <c r="Q1889" s="1" t="n">
        <f aca="false">IFERROR(VLOOKUP(A1889,'[2]Pivot HorizontalMRP'!$A$4:$F$2689,6,0),0)</f>
        <v>996</v>
      </c>
      <c r="R1889" s="1" t="n">
        <f aca="false">IFERROR(VLOOKUP(A1889,'[2]Pivot HorizontalMRP'!$A$4:$G$2689,7,0),0)</f>
        <v>19080</v>
      </c>
      <c r="S1889" s="1" t="n">
        <f aca="false">IFERROR(VLOOKUP(A1889,'[2]Pivot HorizontalMRP'!$A$4:$H$2689,8,0),0)</f>
        <v>4140</v>
      </c>
      <c r="T1889" s="1" t="n">
        <f aca="false">IFERROR(VLOOKUP(A1889,'[2]Pivot HorizontalMRP'!$A$4:$I$2689,9,0),0)</f>
        <v>2760</v>
      </c>
      <c r="U1889" s="1" t="n">
        <f aca="false">IF(I1889="delivery",O1889-SUM(Q1889+R1889),IF(I1889="PO",P1889-SUM(Q1889:R1889)))</f>
        <v>-14715</v>
      </c>
      <c r="V1889" s="81" t="n">
        <v>0.00855</v>
      </c>
      <c r="W1889" s="81"/>
      <c r="X1889" s="81" t="n">
        <f aca="false">W1889-V1889</f>
        <v>-0.00855</v>
      </c>
      <c r="Y1889" s="81"/>
      <c r="Z1889" s="81"/>
      <c r="AA1889" s="81" t="n">
        <v>0.01028</v>
      </c>
      <c r="AB1889" s="81"/>
      <c r="AC1889" s="81"/>
      <c r="AD1889" s="81"/>
      <c r="AE1889" s="81"/>
      <c r="AF1889" s="81"/>
      <c r="AG1889" s="81"/>
      <c r="AH1889" s="81"/>
      <c r="AI1889" s="81"/>
      <c r="AJ1889" s="81"/>
      <c r="AK1889" s="81"/>
      <c r="AL1889" s="81"/>
      <c r="AM1889" s="81"/>
      <c r="AN1889" s="81"/>
      <c r="AO1889" s="81" t="str">
        <f aca="false">D1889</f>
        <v>Sanmina</v>
      </c>
      <c r="AP1889" s="1" t="s">
        <v>3124</v>
      </c>
      <c r="AQ1889" s="1"/>
      <c r="AR1889" s="1"/>
      <c r="AS1889" s="1"/>
      <c r="AT1889" s="1"/>
      <c r="AU1889" s="1"/>
      <c r="AV1889" s="1"/>
      <c r="AW1889" s="1"/>
      <c r="AX1889" s="1"/>
      <c r="AY1889" s="1"/>
      <c r="AZ1889" s="1"/>
      <c r="BA1889" s="1"/>
      <c r="BB1889" s="1"/>
      <c r="BC1889" s="1"/>
      <c r="BD1889" s="1"/>
      <c r="BE1889" s="1"/>
      <c r="BF1889" s="1" t="s">
        <v>14668</v>
      </c>
      <c r="BG1889" s="1" t="s">
        <v>183</v>
      </c>
      <c r="BH1889" s="1"/>
      <c r="BI1889" s="1"/>
    </row>
    <row r="1890" customFormat="false" ht="12.75" hidden="false" customHeight="false" outlineLevel="0" collapsed="false">
      <c r="A1890" s="1" t="s">
        <v>7753</v>
      </c>
      <c r="B1890" s="1" t="s">
        <v>7754</v>
      </c>
      <c r="C1890" s="1" t="s">
        <v>177</v>
      </c>
      <c r="D1890" s="1" t="s">
        <v>1471</v>
      </c>
      <c r="E1890" s="1" t="s">
        <v>16322</v>
      </c>
      <c r="F1890" s="1" t="s">
        <v>7756</v>
      </c>
      <c r="G1890" s="1" t="n">
        <v>128</v>
      </c>
      <c r="H1890" s="1" t="n">
        <v>700</v>
      </c>
      <c r="I1890" s="101" t="s">
        <v>180</v>
      </c>
      <c r="J1890" s="1"/>
      <c r="K1890" s="1" t="n">
        <f aca="false">IFERROR(VLOOKUP(A1890,'[2]Pivot HorizontalMRP'!$A$4:$B$2689,2,0),0)</f>
        <v>0</v>
      </c>
      <c r="L1890" s="1" t="n">
        <f aca="false">IFERROR(VLOOKUP(A1890,'[2]Pivot HorizontalMRP'!$A$4:$C$2689,3,0),0)</f>
        <v>3568</v>
      </c>
      <c r="M1890" s="1" t="n">
        <f aca="false">IFERROR(VLOOKUP(A1890,'[2]Pivot HorizontalMRP'!$A$4:$D$2689,0.4,0),0)</f>
        <v>0</v>
      </c>
      <c r="N1890" s="1" t="n">
        <f aca="false">IFERROR(VLOOKUP(A1890,'[2]Pivot HorizontalMRP'!$A$4:$E$2689,5,0),0)</f>
        <v>10500</v>
      </c>
      <c r="O1890" s="1" t="n">
        <f aca="false">K1890+L1890</f>
        <v>3568</v>
      </c>
      <c r="P1890" s="1" t="n">
        <f aca="false">K1890+L1890+M1890+N1890</f>
        <v>14068</v>
      </c>
      <c r="Q1890" s="1" t="n">
        <f aca="false">IFERROR(VLOOKUP(A1890,'[2]Pivot HorizontalMRP'!$A$4:$F$2689,6,0),0)</f>
        <v>7431</v>
      </c>
      <c r="R1890" s="1" t="n">
        <f aca="false">IFERROR(VLOOKUP(A1890,'[2]Pivot HorizontalMRP'!$A$4:$G$2689,7,0),0)</f>
        <v>8936</v>
      </c>
      <c r="S1890" s="1" t="n">
        <f aca="false">IFERROR(VLOOKUP(A1890,'[2]Pivot HorizontalMRP'!$A$4:$H$2689,8,0),0)</f>
        <v>6822</v>
      </c>
      <c r="T1890" s="1" t="n">
        <f aca="false">IFERROR(VLOOKUP(A1890,'[2]Pivot HorizontalMRP'!$A$4:$I$2689,9,0),0)</f>
        <v>3798</v>
      </c>
      <c r="U1890" s="1" t="n">
        <f aca="false">IF(I1890="delivery",O1890-SUM(Q1890+R1890),IF(I1890="PO",P1890-SUM(Q1890:R1890)))</f>
        <v>-12799</v>
      </c>
      <c r="V1890" s="81" t="n">
        <v>0.297</v>
      </c>
      <c r="W1890" s="81"/>
      <c r="X1890" s="81" t="n">
        <f aca="false">W1890-V1890</f>
        <v>-0.297</v>
      </c>
      <c r="Y1890" s="81"/>
      <c r="Z1890" s="81"/>
      <c r="AA1890" s="81" t="n">
        <v>0.297</v>
      </c>
      <c r="AB1890" s="81"/>
      <c r="AC1890" s="81"/>
      <c r="AD1890" s="81"/>
      <c r="AE1890" s="81"/>
      <c r="AF1890" s="81"/>
      <c r="AG1890" s="81"/>
      <c r="AH1890" s="81"/>
      <c r="AI1890" s="81"/>
      <c r="AJ1890" s="81"/>
      <c r="AK1890" s="81"/>
      <c r="AL1890" s="81"/>
      <c r="AM1890" s="81"/>
      <c r="AN1890" s="81"/>
      <c r="AO1890" s="81" t="str">
        <f aca="false">D1890</f>
        <v>Sanmina</v>
      </c>
      <c r="AP1890" s="1" t="s">
        <v>3124</v>
      </c>
      <c r="AQ1890" s="1"/>
      <c r="AR1890" s="1"/>
      <c r="AS1890" s="1"/>
      <c r="AT1890" s="1"/>
      <c r="AU1890" s="1"/>
      <c r="AV1890" s="1"/>
      <c r="AW1890" s="1"/>
      <c r="AX1890" s="1"/>
      <c r="AY1890" s="1"/>
      <c r="AZ1890" s="1"/>
      <c r="BA1890" s="1"/>
      <c r="BB1890" s="1"/>
      <c r="BC1890" s="1"/>
      <c r="BD1890" s="1"/>
      <c r="BE1890" s="1"/>
      <c r="BF1890" s="1" t="s">
        <v>14668</v>
      </c>
      <c r="BG1890" s="1" t="s">
        <v>183</v>
      </c>
      <c r="BH1890" s="1"/>
      <c r="BI1890" s="1"/>
    </row>
    <row r="1891" customFormat="false" ht="12.75" hidden="false" customHeight="false" outlineLevel="0" collapsed="false">
      <c r="A1891" s="1" t="s">
        <v>7757</v>
      </c>
      <c r="B1891" s="1" t="s">
        <v>7758</v>
      </c>
      <c r="C1891" s="1" t="s">
        <v>177</v>
      </c>
      <c r="D1891" s="1" t="s">
        <v>1471</v>
      </c>
      <c r="E1891" s="1" t="s">
        <v>16323</v>
      </c>
      <c r="F1891" s="1" t="s">
        <v>7760</v>
      </c>
      <c r="G1891" s="1" t="n">
        <v>43</v>
      </c>
      <c r="H1891" s="1" t="n">
        <v>300</v>
      </c>
      <c r="I1891" s="101" t="s">
        <v>180</v>
      </c>
      <c r="J1891" s="1"/>
      <c r="K1891" s="1" t="n">
        <f aca="false">IFERROR(VLOOKUP(A1891,'[2]Pivot HorizontalMRP'!$A$4:$B$2689,2,0),0)</f>
        <v>0</v>
      </c>
      <c r="L1891" s="1" t="n">
        <f aca="false">IFERROR(VLOOKUP(A1891,'[2]Pivot HorizontalMRP'!$A$4:$C$2689,3,0),0)</f>
        <v>332</v>
      </c>
      <c r="M1891" s="1" t="n">
        <f aca="false">IFERROR(VLOOKUP(A1891,'[2]Pivot HorizontalMRP'!$A$4:$D$2689,0.4,0),0)</f>
        <v>0</v>
      </c>
      <c r="N1891" s="1" t="n">
        <f aca="false">IFERROR(VLOOKUP(A1891,'[2]Pivot HorizontalMRP'!$A$4:$E$2689,5,0),0)</f>
        <v>0</v>
      </c>
      <c r="O1891" s="1" t="n">
        <f aca="false">K1891+L1891</f>
        <v>332</v>
      </c>
      <c r="P1891" s="1" t="n">
        <f aca="false">K1891+L1891+M1891+N1891</f>
        <v>332</v>
      </c>
      <c r="Q1891" s="1" t="n">
        <f aca="false">IFERROR(VLOOKUP(A1891,'[2]Pivot HorizontalMRP'!$A$4:$F$2689,6,0),0)</f>
        <v>84</v>
      </c>
      <c r="R1891" s="1" t="n">
        <f aca="false">IFERROR(VLOOKUP(A1891,'[2]Pivot HorizontalMRP'!$A$4:$G$2689,7,0),0)</f>
        <v>0</v>
      </c>
      <c r="S1891" s="1" t="n">
        <f aca="false">IFERROR(VLOOKUP(A1891,'[2]Pivot HorizontalMRP'!$A$4:$H$2689,8,0),0)</f>
        <v>0</v>
      </c>
      <c r="T1891" s="1" t="n">
        <f aca="false">IFERROR(VLOOKUP(A1891,'[2]Pivot HorizontalMRP'!$A$4:$I$2689,9,0),0)</f>
        <v>0</v>
      </c>
      <c r="U1891" s="1" t="n">
        <f aca="false">IF(I1891="delivery",O1891-SUM(Q1891+R1891),IF(I1891="PO",P1891-SUM(Q1891:R1891)))</f>
        <v>248</v>
      </c>
      <c r="V1891" s="81" t="n">
        <v>3.59</v>
      </c>
      <c r="W1891" s="81"/>
      <c r="X1891" s="81" t="n">
        <f aca="false">W1891-V1891</f>
        <v>-3.59</v>
      </c>
      <c r="Y1891" s="81"/>
      <c r="Z1891" s="81"/>
      <c r="AA1891" s="81" t="n">
        <v>3.59</v>
      </c>
      <c r="AB1891" s="81"/>
      <c r="AC1891" s="81"/>
      <c r="AD1891" s="81"/>
      <c r="AE1891" s="81"/>
      <c r="AF1891" s="81"/>
      <c r="AG1891" s="81"/>
      <c r="AH1891" s="81"/>
      <c r="AI1891" s="81"/>
      <c r="AJ1891" s="81"/>
      <c r="AK1891" s="81"/>
      <c r="AL1891" s="81"/>
      <c r="AM1891" s="81"/>
      <c r="AN1891" s="81"/>
      <c r="AO1891" s="81" t="str">
        <f aca="false">D1891</f>
        <v>Sanmina</v>
      </c>
      <c r="AP1891" s="1" t="s">
        <v>3124</v>
      </c>
      <c r="AQ1891" s="1"/>
      <c r="AR1891" s="1"/>
      <c r="AS1891" s="1"/>
      <c r="AT1891" s="1"/>
      <c r="AU1891" s="1"/>
      <c r="AV1891" s="1"/>
      <c r="AW1891" s="1"/>
      <c r="AX1891" s="1"/>
      <c r="AY1891" s="1"/>
      <c r="AZ1891" s="1"/>
      <c r="BA1891" s="1"/>
      <c r="BB1891" s="1"/>
      <c r="BC1891" s="1"/>
      <c r="BD1891" s="1"/>
      <c r="BE1891" s="1"/>
      <c r="BF1891" s="1" t="s">
        <v>14668</v>
      </c>
      <c r="BG1891" s="1" t="s">
        <v>183</v>
      </c>
      <c r="BH1891" s="1"/>
      <c r="BI1891" s="1"/>
    </row>
    <row r="1892" customFormat="false" ht="12.75" hidden="false" customHeight="false" outlineLevel="0" collapsed="false">
      <c r="A1892" s="1" t="s">
        <v>7761</v>
      </c>
      <c r="B1892" s="1" t="s">
        <v>7762</v>
      </c>
      <c r="C1892" s="1" t="s">
        <v>177</v>
      </c>
      <c r="D1892" s="1" t="s">
        <v>1471</v>
      </c>
      <c r="E1892" s="1" t="s">
        <v>16324</v>
      </c>
      <c r="F1892" s="1" t="s">
        <v>7764</v>
      </c>
      <c r="G1892" s="1" t="n">
        <v>56</v>
      </c>
      <c r="H1892" s="1" t="n">
        <v>4000</v>
      </c>
      <c r="I1892" s="101" t="s">
        <v>180</v>
      </c>
      <c r="J1892" s="1"/>
      <c r="K1892" s="1" t="n">
        <f aca="false">IFERROR(VLOOKUP(A1892,'[2]Pivot HorizontalMRP'!$A$4:$B$2689,2,0),0)</f>
        <v>0</v>
      </c>
      <c r="L1892" s="1" t="n">
        <f aca="false">IFERROR(VLOOKUP(A1892,'[2]Pivot HorizontalMRP'!$A$4:$C$2689,3,0),0)</f>
        <v>11121</v>
      </c>
      <c r="M1892" s="1" t="n">
        <f aca="false">IFERROR(VLOOKUP(A1892,'[2]Pivot HorizontalMRP'!$A$4:$D$2689,0.4,0),0)</f>
        <v>0</v>
      </c>
      <c r="N1892" s="1" t="n">
        <f aca="false">IFERROR(VLOOKUP(A1892,'[2]Pivot HorizontalMRP'!$A$4:$E$2689,5,0),0)</f>
        <v>0</v>
      </c>
      <c r="O1892" s="1" t="n">
        <f aca="false">K1892+L1892</f>
        <v>11121</v>
      </c>
      <c r="P1892" s="1" t="n">
        <f aca="false">K1892+L1892+M1892+N1892</f>
        <v>11121</v>
      </c>
      <c r="Q1892" s="1" t="n">
        <f aca="false">IFERROR(VLOOKUP(A1892,'[2]Pivot HorizontalMRP'!$A$4:$F$2689,6,0),0)</f>
        <v>1428</v>
      </c>
      <c r="R1892" s="1" t="n">
        <f aca="false">IFERROR(VLOOKUP(A1892,'[2]Pivot HorizontalMRP'!$A$4:$G$2689,7,0),0)</f>
        <v>0</v>
      </c>
      <c r="S1892" s="1" t="n">
        <f aca="false">IFERROR(VLOOKUP(A1892,'[2]Pivot HorizontalMRP'!$A$4:$H$2689,8,0),0)</f>
        <v>0</v>
      </c>
      <c r="T1892" s="1" t="n">
        <f aca="false">IFERROR(VLOOKUP(A1892,'[2]Pivot HorizontalMRP'!$A$4:$I$2689,9,0),0)</f>
        <v>0</v>
      </c>
      <c r="U1892" s="1" t="n">
        <f aca="false">IF(I1892="delivery",O1892-SUM(Q1892+R1892),IF(I1892="PO",P1892-SUM(Q1892:R1892)))</f>
        <v>9693</v>
      </c>
      <c r="V1892" s="81" t="n">
        <v>0.00401</v>
      </c>
      <c r="W1892" s="81"/>
      <c r="X1892" s="81" t="n">
        <f aca="false">W1892-V1892</f>
        <v>-0.00401</v>
      </c>
      <c r="Y1892" s="81"/>
      <c r="Z1892" s="81"/>
      <c r="AA1892" s="81" t="n">
        <v>0.00403</v>
      </c>
      <c r="AB1892" s="81"/>
      <c r="AC1892" s="81"/>
      <c r="AD1892" s="81"/>
      <c r="AE1892" s="81"/>
      <c r="AF1892" s="81"/>
      <c r="AG1892" s="81"/>
      <c r="AH1892" s="81"/>
      <c r="AI1892" s="81"/>
      <c r="AJ1892" s="81"/>
      <c r="AK1892" s="81"/>
      <c r="AL1892" s="81"/>
      <c r="AM1892" s="81"/>
      <c r="AN1892" s="81"/>
      <c r="AO1892" s="81" t="str">
        <f aca="false">D1892</f>
        <v>Sanmina</v>
      </c>
      <c r="AP1892" s="1" t="s">
        <v>3124</v>
      </c>
      <c r="AQ1892" s="1"/>
      <c r="AR1892" s="1"/>
      <c r="AS1892" s="1"/>
      <c r="AT1892" s="1"/>
      <c r="AU1892" s="1"/>
      <c r="AV1892" s="1"/>
      <c r="AW1892" s="1"/>
      <c r="AX1892" s="1"/>
      <c r="AY1892" s="1"/>
      <c r="AZ1892" s="1"/>
      <c r="BA1892" s="1"/>
      <c r="BB1892" s="1"/>
      <c r="BC1892" s="1"/>
      <c r="BD1892" s="1"/>
      <c r="BE1892" s="1"/>
      <c r="BF1892" s="1" t="s">
        <v>14668</v>
      </c>
      <c r="BG1892" s="1" t="s">
        <v>183</v>
      </c>
      <c r="BH1892" s="1"/>
      <c r="BI1892" s="1"/>
    </row>
    <row r="1893" customFormat="false" ht="12.75" hidden="false" customHeight="false" outlineLevel="0" collapsed="false">
      <c r="A1893" s="1" t="s">
        <v>7765</v>
      </c>
      <c r="B1893" s="1" t="s">
        <v>7766</v>
      </c>
      <c r="C1893" s="1" t="s">
        <v>177</v>
      </c>
      <c r="D1893" s="1" t="s">
        <v>1471</v>
      </c>
      <c r="E1893" s="1" t="s">
        <v>16325</v>
      </c>
      <c r="F1893" s="1" t="s">
        <v>7768</v>
      </c>
      <c r="G1893" s="1" t="n">
        <v>43</v>
      </c>
      <c r="H1893" s="1" t="n">
        <v>300</v>
      </c>
      <c r="I1893" s="101" t="s">
        <v>180</v>
      </c>
      <c r="J1893" s="1"/>
      <c r="K1893" s="1" t="n">
        <f aca="false">IFERROR(VLOOKUP(A1893,'[2]Pivot HorizontalMRP'!$A$4:$B$2689,2,0),0)</f>
        <v>0</v>
      </c>
      <c r="L1893" s="1" t="n">
        <f aca="false">IFERROR(VLOOKUP(A1893,'[2]Pivot HorizontalMRP'!$A$4:$C$2689,3,0),0)</f>
        <v>342</v>
      </c>
      <c r="M1893" s="1" t="n">
        <f aca="false">IFERROR(VLOOKUP(A1893,'[2]Pivot HorizontalMRP'!$A$4:$D$2689,0.4,0),0)</f>
        <v>0</v>
      </c>
      <c r="N1893" s="1" t="n">
        <f aca="false">IFERROR(VLOOKUP(A1893,'[2]Pivot HorizontalMRP'!$A$4:$E$2689,5,0),0)</f>
        <v>0</v>
      </c>
      <c r="O1893" s="1" t="n">
        <f aca="false">K1893+L1893</f>
        <v>342</v>
      </c>
      <c r="P1893" s="1" t="n">
        <f aca="false">K1893+L1893+M1893+N1893</f>
        <v>342</v>
      </c>
      <c r="Q1893" s="1" t="n">
        <f aca="false">IFERROR(VLOOKUP(A1893,'[2]Pivot HorizontalMRP'!$A$4:$F$2689,6,0),0)</f>
        <v>84</v>
      </c>
      <c r="R1893" s="1" t="n">
        <f aca="false">IFERROR(VLOOKUP(A1893,'[2]Pivot HorizontalMRP'!$A$4:$G$2689,7,0),0)</f>
        <v>0</v>
      </c>
      <c r="S1893" s="1" t="n">
        <f aca="false">IFERROR(VLOOKUP(A1893,'[2]Pivot HorizontalMRP'!$A$4:$H$2689,8,0),0)</f>
        <v>0</v>
      </c>
      <c r="T1893" s="1" t="n">
        <f aca="false">IFERROR(VLOOKUP(A1893,'[2]Pivot HorizontalMRP'!$A$4:$I$2689,9,0),0)</f>
        <v>0</v>
      </c>
      <c r="U1893" s="1" t="n">
        <f aca="false">IF(I1893="delivery",O1893-SUM(Q1893+R1893),IF(I1893="PO",P1893-SUM(Q1893:R1893)))</f>
        <v>258</v>
      </c>
      <c r="V1893" s="81" t="n">
        <v>3.59</v>
      </c>
      <c r="W1893" s="81"/>
      <c r="X1893" s="81" t="n">
        <f aca="false">W1893-V1893</f>
        <v>-3.59</v>
      </c>
      <c r="Y1893" s="81"/>
      <c r="Z1893" s="81"/>
      <c r="AA1893" s="81" t="n">
        <v>3.59</v>
      </c>
      <c r="AB1893" s="81"/>
      <c r="AC1893" s="81"/>
      <c r="AD1893" s="81"/>
      <c r="AE1893" s="81"/>
      <c r="AF1893" s="81"/>
      <c r="AG1893" s="81"/>
      <c r="AH1893" s="81"/>
      <c r="AI1893" s="81"/>
      <c r="AJ1893" s="81"/>
      <c r="AK1893" s="81"/>
      <c r="AL1893" s="81"/>
      <c r="AM1893" s="81"/>
      <c r="AN1893" s="81"/>
      <c r="AO1893" s="81" t="str">
        <f aca="false">D1893</f>
        <v>Sanmina</v>
      </c>
      <c r="AP1893" s="1" t="s">
        <v>3124</v>
      </c>
      <c r="AQ1893" s="1"/>
      <c r="AR1893" s="1"/>
      <c r="AS1893" s="1"/>
      <c r="AT1893" s="1"/>
      <c r="AU1893" s="1"/>
      <c r="AV1893" s="1"/>
      <c r="AW1893" s="1"/>
      <c r="AX1893" s="1"/>
      <c r="AY1893" s="1"/>
      <c r="AZ1893" s="1"/>
      <c r="BA1893" s="1"/>
      <c r="BB1893" s="1"/>
      <c r="BC1893" s="1"/>
      <c r="BD1893" s="1"/>
      <c r="BE1893" s="1"/>
      <c r="BF1893" s="1" t="s">
        <v>14668</v>
      </c>
      <c r="BG1893" s="1" t="s">
        <v>183</v>
      </c>
      <c r="BH1893" s="1"/>
      <c r="BI1893" s="1"/>
    </row>
    <row r="1894" customFormat="false" ht="12.75" hidden="false" customHeight="false" outlineLevel="0" collapsed="false">
      <c r="A1894" s="1" t="s">
        <v>7769</v>
      </c>
      <c r="B1894" s="1" t="s">
        <v>7770</v>
      </c>
      <c r="C1894" s="1" t="s">
        <v>177</v>
      </c>
      <c r="D1894" s="1" t="s">
        <v>1471</v>
      </c>
      <c r="E1894" s="1" t="s">
        <v>16326</v>
      </c>
      <c r="F1894" s="1" t="s">
        <v>7772</v>
      </c>
      <c r="G1894" s="1" t="n">
        <v>58</v>
      </c>
      <c r="H1894" s="1" t="n">
        <v>400</v>
      </c>
      <c r="I1894" s="101" t="s">
        <v>180</v>
      </c>
      <c r="J1894" s="1"/>
      <c r="K1894" s="1" t="n">
        <f aca="false">IFERROR(VLOOKUP(A1894,'[2]Pivot HorizontalMRP'!$A$4:$B$2689,2,0),0)</f>
        <v>0</v>
      </c>
      <c r="L1894" s="1" t="n">
        <f aca="false">IFERROR(VLOOKUP(A1894,'[2]Pivot HorizontalMRP'!$A$4:$C$2689,3,0),0)</f>
        <v>622</v>
      </c>
      <c r="M1894" s="1" t="n">
        <f aca="false">IFERROR(VLOOKUP(A1894,'[2]Pivot HorizontalMRP'!$A$4:$D$2689,0.4,0),0)</f>
        <v>0</v>
      </c>
      <c r="N1894" s="1" t="n">
        <f aca="false">IFERROR(VLOOKUP(A1894,'[2]Pivot HorizontalMRP'!$A$4:$E$2689,5,0),0)</f>
        <v>0</v>
      </c>
      <c r="O1894" s="1" t="n">
        <f aca="false">K1894+L1894</f>
        <v>622</v>
      </c>
      <c r="P1894" s="1" t="n">
        <f aca="false">K1894+L1894+M1894+N1894</f>
        <v>622</v>
      </c>
      <c r="Q1894" s="1" t="n">
        <f aca="false">IFERROR(VLOOKUP(A1894,'[2]Pivot HorizontalMRP'!$A$4:$F$2689,6,0),0)</f>
        <v>252</v>
      </c>
      <c r="R1894" s="1" t="n">
        <f aca="false">IFERROR(VLOOKUP(A1894,'[2]Pivot HorizontalMRP'!$A$4:$G$2689,7,0),0)</f>
        <v>0</v>
      </c>
      <c r="S1894" s="1" t="n">
        <f aca="false">IFERROR(VLOOKUP(A1894,'[2]Pivot HorizontalMRP'!$A$4:$H$2689,8,0),0)</f>
        <v>0</v>
      </c>
      <c r="T1894" s="1" t="n">
        <f aca="false">IFERROR(VLOOKUP(A1894,'[2]Pivot HorizontalMRP'!$A$4:$I$2689,9,0),0)</f>
        <v>0</v>
      </c>
      <c r="U1894" s="1" t="n">
        <f aca="false">IF(I1894="delivery",O1894-SUM(Q1894+R1894),IF(I1894="PO",P1894-SUM(Q1894:R1894)))</f>
        <v>370</v>
      </c>
      <c r="V1894" s="81" t="n">
        <v>0.78</v>
      </c>
      <c r="W1894" s="81"/>
      <c r="X1894" s="81" t="n">
        <f aca="false">W1894-V1894</f>
        <v>-0.78</v>
      </c>
      <c r="Y1894" s="81"/>
      <c r="Z1894" s="81"/>
      <c r="AA1894" s="81" t="n">
        <v>1.13</v>
      </c>
      <c r="AB1894" s="81"/>
      <c r="AC1894" s="81"/>
      <c r="AD1894" s="81"/>
      <c r="AE1894" s="81"/>
      <c r="AF1894" s="81"/>
      <c r="AG1894" s="81"/>
      <c r="AH1894" s="81"/>
      <c r="AI1894" s="81"/>
      <c r="AJ1894" s="81"/>
      <c r="AK1894" s="81"/>
      <c r="AL1894" s="81"/>
      <c r="AM1894" s="81"/>
      <c r="AN1894" s="81"/>
      <c r="AO1894" s="81" t="str">
        <f aca="false">D1894</f>
        <v>Sanmina</v>
      </c>
      <c r="AP1894" s="1" t="s">
        <v>3124</v>
      </c>
      <c r="AQ1894" s="1"/>
      <c r="AR1894" s="1"/>
      <c r="AS1894" s="1"/>
      <c r="AT1894" s="1"/>
      <c r="AU1894" s="1"/>
      <c r="AV1894" s="1"/>
      <c r="AW1894" s="1"/>
      <c r="AX1894" s="1"/>
      <c r="AY1894" s="1"/>
      <c r="AZ1894" s="1"/>
      <c r="BA1894" s="1"/>
      <c r="BB1894" s="1"/>
      <c r="BC1894" s="1"/>
      <c r="BD1894" s="1"/>
      <c r="BE1894" s="1"/>
      <c r="BF1894" s="1" t="s">
        <v>14668</v>
      </c>
      <c r="BG1894" s="1" t="s">
        <v>183</v>
      </c>
      <c r="BH1894" s="1"/>
      <c r="BI1894" s="1"/>
    </row>
    <row r="1895" customFormat="false" ht="12.75" hidden="false" customHeight="false" outlineLevel="0" collapsed="false">
      <c r="A1895" s="1" t="s">
        <v>7773</v>
      </c>
      <c r="B1895" s="1" t="s">
        <v>7774</v>
      </c>
      <c r="C1895" s="1" t="s">
        <v>177</v>
      </c>
      <c r="D1895" s="1" t="s">
        <v>1471</v>
      </c>
      <c r="E1895" s="1" t="s">
        <v>16327</v>
      </c>
      <c r="F1895" s="1" t="s">
        <v>7776</v>
      </c>
      <c r="G1895" s="1" t="n">
        <v>76</v>
      </c>
      <c r="H1895" s="1" t="n">
        <v>2500</v>
      </c>
      <c r="I1895" s="101" t="s">
        <v>188</v>
      </c>
      <c r="J1895" s="1"/>
      <c r="K1895" s="1" t="n">
        <f aca="false">IFERROR(VLOOKUP(A1895,'[2]Pivot HorizontalMRP'!$A$4:$B$2689,2,0),0)</f>
        <v>0</v>
      </c>
      <c r="L1895" s="1" t="n">
        <f aca="false">IFERROR(VLOOKUP(A1895,'[2]Pivot HorizontalMRP'!$A$4:$C$2689,3,0),0)</f>
        <v>47721</v>
      </c>
      <c r="M1895" s="1" t="n">
        <f aca="false">IFERROR(VLOOKUP(A1895,'[2]Pivot HorizontalMRP'!$A$4:$D$2689,0.4,0),0)</f>
        <v>0</v>
      </c>
      <c r="N1895" s="1" t="n">
        <f aca="false">IFERROR(VLOOKUP(A1895,'[2]Pivot HorizontalMRP'!$A$4:$E$2689,5,0),0)</f>
        <v>45000</v>
      </c>
      <c r="O1895" s="1" t="n">
        <f aca="false">K1895+L1895</f>
        <v>47721</v>
      </c>
      <c r="P1895" s="1" t="n">
        <f aca="false">K1895+L1895+M1895+N1895</f>
        <v>92721</v>
      </c>
      <c r="Q1895" s="1" t="n">
        <f aca="false">IFERROR(VLOOKUP(A1895,'[2]Pivot HorizontalMRP'!$A$4:$F$2689,6,0),0)</f>
        <v>34122</v>
      </c>
      <c r="R1895" s="1" t="n">
        <f aca="false">IFERROR(VLOOKUP(A1895,'[2]Pivot HorizontalMRP'!$A$4:$G$2689,7,0),0)</f>
        <v>48312</v>
      </c>
      <c r="S1895" s="1" t="n">
        <f aca="false">IFERROR(VLOOKUP(A1895,'[2]Pivot HorizontalMRP'!$A$4:$H$2689,8,0),0)</f>
        <v>68556</v>
      </c>
      <c r="T1895" s="1" t="n">
        <f aca="false">IFERROR(VLOOKUP(A1895,'[2]Pivot HorizontalMRP'!$A$4:$I$2689,9,0),0)</f>
        <v>34560</v>
      </c>
      <c r="U1895" s="1" t="n">
        <f aca="false">IF(I1895="delivery",O1895-SUM(Q1895+R1895),IF(I1895="PO",P1895-SUM(Q1895:R1895)))</f>
        <v>10287</v>
      </c>
      <c r="V1895" s="81" t="n">
        <v>0.05136</v>
      </c>
      <c r="W1895" s="81"/>
      <c r="X1895" s="81" t="n">
        <f aca="false">W1895-V1895</f>
        <v>-0.05136</v>
      </c>
      <c r="Y1895" s="81"/>
      <c r="Z1895" s="81"/>
      <c r="AA1895" s="81" t="n">
        <v>0.16383</v>
      </c>
      <c r="AB1895" s="81"/>
      <c r="AC1895" s="81"/>
      <c r="AD1895" s="81"/>
      <c r="AE1895" s="81"/>
      <c r="AF1895" s="81"/>
      <c r="AG1895" s="81"/>
      <c r="AH1895" s="81"/>
      <c r="AI1895" s="81"/>
      <c r="AJ1895" s="81"/>
      <c r="AK1895" s="81"/>
      <c r="AL1895" s="81"/>
      <c r="AM1895" s="81"/>
      <c r="AN1895" s="81"/>
      <c r="AO1895" s="81" t="str">
        <f aca="false">D1895</f>
        <v>Sanmina</v>
      </c>
      <c r="AP1895" s="1" t="s">
        <v>3124</v>
      </c>
      <c r="AQ1895" s="1"/>
      <c r="AR1895" s="1"/>
      <c r="AS1895" s="1"/>
      <c r="AT1895" s="1"/>
      <c r="AU1895" s="1"/>
      <c r="AV1895" s="1"/>
      <c r="AW1895" s="1"/>
      <c r="AX1895" s="1"/>
      <c r="AY1895" s="1"/>
      <c r="AZ1895" s="1"/>
      <c r="BA1895" s="1"/>
      <c r="BB1895" s="1"/>
      <c r="BC1895" s="1"/>
      <c r="BD1895" s="1"/>
      <c r="BE1895" s="1"/>
      <c r="BF1895" s="1" t="s">
        <v>14668</v>
      </c>
      <c r="BG1895" s="1" t="s">
        <v>183</v>
      </c>
      <c r="BH1895" s="1"/>
      <c r="BI1895" s="1"/>
    </row>
    <row r="1896" customFormat="false" ht="12.75" hidden="false" customHeight="false" outlineLevel="0" collapsed="false">
      <c r="A1896" s="1" t="s">
        <v>7777</v>
      </c>
      <c r="B1896" s="1" t="s">
        <v>7778</v>
      </c>
      <c r="C1896" s="1" t="s">
        <v>177</v>
      </c>
      <c r="D1896" s="1" t="s">
        <v>1471</v>
      </c>
      <c r="E1896" s="1" t="s">
        <v>16328</v>
      </c>
      <c r="F1896" s="1" t="s">
        <v>7780</v>
      </c>
      <c r="G1896" s="1" t="n">
        <v>56</v>
      </c>
      <c r="H1896" s="1" t="n">
        <v>10000</v>
      </c>
      <c r="I1896" s="101" t="s">
        <v>180</v>
      </c>
      <c r="J1896" s="1"/>
      <c r="K1896" s="1" t="n">
        <f aca="false">IFERROR(VLOOKUP(A1896,'[2]Pivot HorizontalMRP'!$A$4:$B$2689,2,0),0)</f>
        <v>0</v>
      </c>
      <c r="L1896" s="1" t="n">
        <f aca="false">IFERROR(VLOOKUP(A1896,'[2]Pivot HorizontalMRP'!$A$4:$C$2689,3,0),0)</f>
        <v>3261</v>
      </c>
      <c r="M1896" s="1" t="n">
        <f aca="false">IFERROR(VLOOKUP(A1896,'[2]Pivot HorizontalMRP'!$A$4:$D$2689,0.4,0),0)</f>
        <v>0</v>
      </c>
      <c r="N1896" s="1" t="n">
        <f aca="false">IFERROR(VLOOKUP(A1896,'[2]Pivot HorizontalMRP'!$A$4:$E$2689,5,0),0)</f>
        <v>0</v>
      </c>
      <c r="O1896" s="1" t="n">
        <f aca="false">K1896+L1896</f>
        <v>3261</v>
      </c>
      <c r="P1896" s="1" t="n">
        <f aca="false">K1896+L1896+M1896+N1896</f>
        <v>3261</v>
      </c>
      <c r="Q1896" s="1" t="n">
        <f aca="false">IFERROR(VLOOKUP(A1896,'[2]Pivot HorizontalMRP'!$A$4:$F$2689,6,0),0)</f>
        <v>252</v>
      </c>
      <c r="R1896" s="1" t="n">
        <f aca="false">IFERROR(VLOOKUP(A1896,'[2]Pivot HorizontalMRP'!$A$4:$G$2689,7,0),0)</f>
        <v>0</v>
      </c>
      <c r="S1896" s="1" t="n">
        <f aca="false">IFERROR(VLOOKUP(A1896,'[2]Pivot HorizontalMRP'!$A$4:$H$2689,8,0),0)</f>
        <v>0</v>
      </c>
      <c r="T1896" s="1" t="n">
        <f aca="false">IFERROR(VLOOKUP(A1896,'[2]Pivot HorizontalMRP'!$A$4:$I$2689,9,0),0)</f>
        <v>0</v>
      </c>
      <c r="U1896" s="1" t="n">
        <f aca="false">IF(I1896="delivery",O1896-SUM(Q1896+R1896),IF(I1896="PO",P1896-SUM(Q1896:R1896)))</f>
        <v>3009</v>
      </c>
      <c r="V1896" s="81" t="n">
        <v>0.00184</v>
      </c>
      <c r="W1896" s="81"/>
      <c r="X1896" s="81" t="n">
        <f aca="false">W1896-V1896</f>
        <v>-0.00184</v>
      </c>
      <c r="Y1896" s="81"/>
      <c r="Z1896" s="81"/>
      <c r="AA1896" s="81" t="n">
        <v>0.00184</v>
      </c>
      <c r="AB1896" s="81"/>
      <c r="AC1896" s="81"/>
      <c r="AD1896" s="81"/>
      <c r="AE1896" s="81"/>
      <c r="AF1896" s="81"/>
      <c r="AG1896" s="81"/>
      <c r="AH1896" s="81"/>
      <c r="AI1896" s="81"/>
      <c r="AJ1896" s="81"/>
      <c r="AK1896" s="81"/>
      <c r="AL1896" s="81"/>
      <c r="AM1896" s="81"/>
      <c r="AN1896" s="81"/>
      <c r="AO1896" s="81" t="str">
        <f aca="false">D1896</f>
        <v>Sanmina</v>
      </c>
      <c r="AP1896" s="1" t="s">
        <v>3124</v>
      </c>
      <c r="AQ1896" s="1"/>
      <c r="AR1896" s="1"/>
      <c r="AS1896" s="1"/>
      <c r="AT1896" s="1"/>
      <c r="AU1896" s="1"/>
      <c r="AV1896" s="1"/>
      <c r="AW1896" s="1"/>
      <c r="AX1896" s="1"/>
      <c r="AY1896" s="1"/>
      <c r="AZ1896" s="1"/>
      <c r="BA1896" s="1"/>
      <c r="BB1896" s="1"/>
      <c r="BC1896" s="1"/>
      <c r="BD1896" s="1"/>
      <c r="BE1896" s="1"/>
      <c r="BF1896" s="1" t="s">
        <v>14668</v>
      </c>
      <c r="BG1896" s="1" t="s">
        <v>183</v>
      </c>
      <c r="BH1896" s="1"/>
      <c r="BI1896" s="1"/>
    </row>
    <row r="1897" customFormat="false" ht="12.75" hidden="false" customHeight="false" outlineLevel="0" collapsed="false">
      <c r="A1897" s="1" t="s">
        <v>7781</v>
      </c>
      <c r="B1897" s="1" t="s">
        <v>7782</v>
      </c>
      <c r="C1897" s="1" t="s">
        <v>177</v>
      </c>
      <c r="D1897" s="1" t="s">
        <v>1471</v>
      </c>
      <c r="E1897" s="1" t="s">
        <v>16329</v>
      </c>
      <c r="F1897" s="1" t="s">
        <v>7784</v>
      </c>
      <c r="G1897" s="1" t="n">
        <v>53</v>
      </c>
      <c r="H1897" s="1" t="n">
        <v>1500</v>
      </c>
      <c r="I1897" s="101" t="s">
        <v>180</v>
      </c>
      <c r="J1897" s="1"/>
      <c r="K1897" s="1" t="n">
        <f aca="false">IFERROR(VLOOKUP(A1897,'[2]Pivot HorizontalMRP'!$A$4:$B$2689,2,0),0)</f>
        <v>0</v>
      </c>
      <c r="L1897" s="1" t="n">
        <f aca="false">IFERROR(VLOOKUP(A1897,'[2]Pivot HorizontalMRP'!$A$4:$C$2689,3,0),0)</f>
        <v>2520</v>
      </c>
      <c r="M1897" s="1" t="n">
        <f aca="false">IFERROR(VLOOKUP(A1897,'[2]Pivot HorizontalMRP'!$A$4:$D$2689,0.4,0),0)</f>
        <v>0</v>
      </c>
      <c r="N1897" s="1" t="n">
        <f aca="false">IFERROR(VLOOKUP(A1897,'[2]Pivot HorizontalMRP'!$A$4:$E$2689,5,0),0)</f>
        <v>0</v>
      </c>
      <c r="O1897" s="1" t="n">
        <f aca="false">K1897+L1897</f>
        <v>2520</v>
      </c>
      <c r="P1897" s="1" t="n">
        <f aca="false">K1897+L1897+M1897+N1897</f>
        <v>2520</v>
      </c>
      <c r="Q1897" s="1" t="n">
        <f aca="false">IFERROR(VLOOKUP(A1897,'[2]Pivot HorizontalMRP'!$A$4:$F$2689,6,0),0)</f>
        <v>504</v>
      </c>
      <c r="R1897" s="1" t="n">
        <f aca="false">IFERROR(VLOOKUP(A1897,'[2]Pivot HorizontalMRP'!$A$4:$G$2689,7,0),0)</f>
        <v>0</v>
      </c>
      <c r="S1897" s="1" t="n">
        <f aca="false">IFERROR(VLOOKUP(A1897,'[2]Pivot HorizontalMRP'!$A$4:$H$2689,8,0),0)</f>
        <v>0</v>
      </c>
      <c r="T1897" s="1" t="n">
        <f aca="false">IFERROR(VLOOKUP(A1897,'[2]Pivot HorizontalMRP'!$A$4:$I$2689,9,0),0)</f>
        <v>0</v>
      </c>
      <c r="U1897" s="1" t="n">
        <f aca="false">IF(I1897="delivery",O1897-SUM(Q1897+R1897),IF(I1897="PO",P1897-SUM(Q1897:R1897)))</f>
        <v>2016</v>
      </c>
      <c r="V1897" s="81" t="n">
        <v>0.363</v>
      </c>
      <c r="W1897" s="81"/>
      <c r="X1897" s="81" t="n">
        <f aca="false">W1897-V1897</f>
        <v>-0.363</v>
      </c>
      <c r="Y1897" s="81"/>
      <c r="Z1897" s="81"/>
      <c r="AA1897" s="81"/>
      <c r="AB1897" s="81"/>
      <c r="AC1897" s="81"/>
      <c r="AD1897" s="81"/>
      <c r="AE1897" s="81"/>
      <c r="AF1897" s="81"/>
      <c r="AG1897" s="81"/>
      <c r="AH1897" s="81"/>
      <c r="AI1897" s="81"/>
      <c r="AJ1897" s="81"/>
      <c r="AK1897" s="81"/>
      <c r="AL1897" s="81"/>
      <c r="AM1897" s="81"/>
      <c r="AN1897" s="81"/>
      <c r="AO1897" s="81" t="str">
        <f aca="false">D1897</f>
        <v>Sanmina</v>
      </c>
      <c r="AP1897" s="1" t="s">
        <v>3124</v>
      </c>
      <c r="AQ1897" s="1"/>
      <c r="AR1897" s="1"/>
      <c r="AS1897" s="1"/>
      <c r="AT1897" s="1"/>
      <c r="AU1897" s="1"/>
      <c r="AV1897" s="1"/>
      <c r="AW1897" s="1"/>
      <c r="AX1897" s="1"/>
      <c r="AY1897" s="1"/>
      <c r="AZ1897" s="1"/>
      <c r="BA1897" s="1"/>
      <c r="BB1897" s="1"/>
      <c r="BC1897" s="1"/>
      <c r="BD1897" s="1"/>
      <c r="BE1897" s="1"/>
      <c r="BF1897" s="1" t="s">
        <v>14668</v>
      </c>
      <c r="BG1897" s="1" t="s">
        <v>183</v>
      </c>
      <c r="BH1897" s="1"/>
      <c r="BI1897" s="1"/>
    </row>
    <row r="1898" customFormat="false" ht="12.75" hidden="false" customHeight="false" outlineLevel="0" collapsed="false">
      <c r="A1898" s="1" t="s">
        <v>7785</v>
      </c>
      <c r="B1898" s="1" t="s">
        <v>7786</v>
      </c>
      <c r="C1898" s="1" t="s">
        <v>177</v>
      </c>
      <c r="D1898" s="1" t="s">
        <v>1471</v>
      </c>
      <c r="E1898" s="1" t="s">
        <v>16330</v>
      </c>
      <c r="F1898" s="1" t="s">
        <v>7788</v>
      </c>
      <c r="G1898" s="1" t="n">
        <v>56</v>
      </c>
      <c r="H1898" s="1" t="n">
        <v>10000</v>
      </c>
      <c r="I1898" s="101" t="s">
        <v>180</v>
      </c>
      <c r="J1898" s="1"/>
      <c r="K1898" s="1" t="n">
        <f aca="false">IFERROR(VLOOKUP(A1898,'[2]Pivot HorizontalMRP'!$A$4:$B$2689,2,0),0)</f>
        <v>0</v>
      </c>
      <c r="L1898" s="1" t="n">
        <f aca="false">IFERROR(VLOOKUP(A1898,'[2]Pivot HorizontalMRP'!$A$4:$C$2689,3,0),0)</f>
        <v>11047</v>
      </c>
      <c r="M1898" s="1" t="n">
        <f aca="false">IFERROR(VLOOKUP(A1898,'[2]Pivot HorizontalMRP'!$A$4:$D$2689,0.4,0),0)</f>
        <v>0</v>
      </c>
      <c r="N1898" s="1" t="n">
        <f aca="false">IFERROR(VLOOKUP(A1898,'[2]Pivot HorizontalMRP'!$A$4:$E$2689,5,0),0)</f>
        <v>0</v>
      </c>
      <c r="O1898" s="1" t="n">
        <f aca="false">K1898+L1898</f>
        <v>11047</v>
      </c>
      <c r="P1898" s="1" t="n">
        <f aca="false">K1898+L1898+M1898+N1898</f>
        <v>11047</v>
      </c>
      <c r="Q1898" s="1" t="n">
        <f aca="false">IFERROR(VLOOKUP(A1898,'[2]Pivot HorizontalMRP'!$A$4:$F$2689,6,0),0)</f>
        <v>714</v>
      </c>
      <c r="R1898" s="1" t="n">
        <f aca="false">IFERROR(VLOOKUP(A1898,'[2]Pivot HorizontalMRP'!$A$4:$G$2689,7,0),0)</f>
        <v>0</v>
      </c>
      <c r="S1898" s="1" t="n">
        <f aca="false">IFERROR(VLOOKUP(A1898,'[2]Pivot HorizontalMRP'!$A$4:$H$2689,8,0),0)</f>
        <v>0</v>
      </c>
      <c r="T1898" s="1" t="n">
        <f aca="false">IFERROR(VLOOKUP(A1898,'[2]Pivot HorizontalMRP'!$A$4:$I$2689,9,0),0)</f>
        <v>0</v>
      </c>
      <c r="U1898" s="1" t="n">
        <f aca="false">IF(I1898="delivery",O1898-SUM(Q1898+R1898),IF(I1898="PO",P1898-SUM(Q1898:R1898)))</f>
        <v>10333</v>
      </c>
      <c r="V1898" s="81" t="n">
        <v>0.0138</v>
      </c>
      <c r="W1898" s="81"/>
      <c r="X1898" s="81" t="n">
        <f aca="false">W1898-V1898</f>
        <v>-0.0138</v>
      </c>
      <c r="Y1898" s="81"/>
      <c r="Z1898" s="81"/>
      <c r="AA1898" s="81" t="n">
        <v>0.0151</v>
      </c>
      <c r="AB1898" s="81"/>
      <c r="AC1898" s="81"/>
      <c r="AD1898" s="81"/>
      <c r="AE1898" s="81"/>
      <c r="AF1898" s="81"/>
      <c r="AG1898" s="81"/>
      <c r="AH1898" s="81"/>
      <c r="AI1898" s="81"/>
      <c r="AJ1898" s="81"/>
      <c r="AK1898" s="81"/>
      <c r="AL1898" s="81"/>
      <c r="AM1898" s="81"/>
      <c r="AN1898" s="81"/>
      <c r="AO1898" s="81" t="str">
        <f aca="false">D1898</f>
        <v>Sanmina</v>
      </c>
      <c r="AP1898" s="1" t="s">
        <v>3124</v>
      </c>
      <c r="AQ1898" s="1"/>
      <c r="AR1898" s="1"/>
      <c r="AS1898" s="1"/>
      <c r="AT1898" s="1"/>
      <c r="AU1898" s="1"/>
      <c r="AV1898" s="1"/>
      <c r="AW1898" s="1"/>
      <c r="AX1898" s="1"/>
      <c r="AY1898" s="1"/>
      <c r="AZ1898" s="1"/>
      <c r="BA1898" s="1"/>
      <c r="BB1898" s="1"/>
      <c r="BC1898" s="1"/>
      <c r="BD1898" s="1"/>
      <c r="BE1898" s="1"/>
      <c r="BF1898" s="1" t="s">
        <v>14668</v>
      </c>
      <c r="BG1898" s="1" t="s">
        <v>183</v>
      </c>
      <c r="BH1898" s="1"/>
      <c r="BI1898" s="1"/>
    </row>
    <row r="1899" customFormat="false" ht="12.75" hidden="false" customHeight="false" outlineLevel="0" collapsed="false">
      <c r="A1899" s="1" t="s">
        <v>7789</v>
      </c>
      <c r="B1899" s="1" t="s">
        <v>7790</v>
      </c>
      <c r="C1899" s="1" t="s">
        <v>177</v>
      </c>
      <c r="D1899" s="1" t="s">
        <v>1471</v>
      </c>
      <c r="E1899" s="1" t="s">
        <v>16331</v>
      </c>
      <c r="F1899" s="1" t="s">
        <v>7792</v>
      </c>
      <c r="G1899" s="1" t="n">
        <v>51</v>
      </c>
      <c r="H1899" s="1" t="n">
        <v>4000</v>
      </c>
      <c r="I1899" s="101" t="s">
        <v>188</v>
      </c>
      <c r="J1899" s="1"/>
      <c r="K1899" s="1" t="n">
        <f aca="false">IFERROR(VLOOKUP(A1899,'[2]Pivot HorizontalMRP'!$A$4:$B$2689,2,0),0)</f>
        <v>0</v>
      </c>
      <c r="L1899" s="1" t="n">
        <f aca="false">IFERROR(VLOOKUP(A1899,'[2]Pivot HorizontalMRP'!$A$4:$C$2689,3,0),0)</f>
        <v>966</v>
      </c>
      <c r="M1899" s="1" t="n">
        <f aca="false">IFERROR(VLOOKUP(A1899,'[2]Pivot HorizontalMRP'!$A$4:$D$2689,0.4,0),0)</f>
        <v>0</v>
      </c>
      <c r="N1899" s="1" t="n">
        <f aca="false">IFERROR(VLOOKUP(A1899,'[2]Pivot HorizontalMRP'!$A$4:$E$2689,5,0),0)</f>
        <v>0</v>
      </c>
      <c r="O1899" s="1" t="n">
        <f aca="false">K1899+L1899</f>
        <v>966</v>
      </c>
      <c r="P1899" s="1" t="n">
        <f aca="false">K1899+L1899+M1899+N1899</f>
        <v>966</v>
      </c>
      <c r="Q1899" s="1" t="n">
        <f aca="false">IFERROR(VLOOKUP(A1899,'[2]Pivot HorizontalMRP'!$A$4:$F$2689,6,0),0)</f>
        <v>168</v>
      </c>
      <c r="R1899" s="1" t="n">
        <f aca="false">IFERROR(VLOOKUP(A1899,'[2]Pivot HorizontalMRP'!$A$4:$G$2689,7,0),0)</f>
        <v>0</v>
      </c>
      <c r="S1899" s="1" t="n">
        <f aca="false">IFERROR(VLOOKUP(A1899,'[2]Pivot HorizontalMRP'!$A$4:$H$2689,8,0),0)</f>
        <v>0</v>
      </c>
      <c r="T1899" s="1" t="n">
        <f aca="false">IFERROR(VLOOKUP(A1899,'[2]Pivot HorizontalMRP'!$A$4:$I$2689,9,0),0)</f>
        <v>0</v>
      </c>
      <c r="U1899" s="1" t="n">
        <f aca="false">IF(I1899="delivery",O1899-SUM(Q1899+R1899),IF(I1899="PO",P1899-SUM(Q1899:R1899)))</f>
        <v>798</v>
      </c>
      <c r="V1899" s="81" t="n">
        <v>0.02</v>
      </c>
      <c r="W1899" s="81"/>
      <c r="X1899" s="81" t="n">
        <f aca="false">W1899-V1899</f>
        <v>-0.02</v>
      </c>
      <c r="Y1899" s="81"/>
      <c r="Z1899" s="81"/>
      <c r="AA1899" s="81" t="n">
        <v>0.089</v>
      </c>
      <c r="AB1899" s="81"/>
      <c r="AC1899" s="81"/>
      <c r="AD1899" s="81"/>
      <c r="AE1899" s="81"/>
      <c r="AF1899" s="81"/>
      <c r="AG1899" s="81"/>
      <c r="AH1899" s="81"/>
      <c r="AI1899" s="81"/>
      <c r="AJ1899" s="81"/>
      <c r="AK1899" s="81"/>
      <c r="AL1899" s="81"/>
      <c r="AM1899" s="81"/>
      <c r="AN1899" s="81"/>
      <c r="AO1899" s="81" t="str">
        <f aca="false">D1899</f>
        <v>Sanmina</v>
      </c>
      <c r="AP1899" s="1" t="s">
        <v>3124</v>
      </c>
      <c r="AQ1899" s="1"/>
      <c r="AR1899" s="1"/>
      <c r="AS1899" s="1"/>
      <c r="AT1899" s="1"/>
      <c r="AU1899" s="1"/>
      <c r="AV1899" s="1"/>
      <c r="AW1899" s="1"/>
      <c r="AX1899" s="1"/>
      <c r="AY1899" s="1"/>
      <c r="AZ1899" s="1"/>
      <c r="BA1899" s="1"/>
      <c r="BB1899" s="1"/>
      <c r="BC1899" s="1"/>
      <c r="BD1899" s="1"/>
      <c r="BE1899" s="1"/>
      <c r="BF1899" s="1" t="s">
        <v>14668</v>
      </c>
      <c r="BG1899" s="1" t="s">
        <v>183</v>
      </c>
      <c r="BH1899" s="1"/>
      <c r="BI1899" s="1"/>
    </row>
    <row r="1900" customFormat="false" ht="12.75" hidden="false" customHeight="false" outlineLevel="0" collapsed="false">
      <c r="A1900" s="1" t="s">
        <v>7793</v>
      </c>
      <c r="B1900" s="1" t="s">
        <v>7794</v>
      </c>
      <c r="C1900" s="1" t="s">
        <v>177</v>
      </c>
      <c r="D1900" s="1" t="s">
        <v>1471</v>
      </c>
      <c r="E1900" s="1" t="s">
        <v>16332</v>
      </c>
      <c r="F1900" s="1" t="s">
        <v>7796</v>
      </c>
      <c r="G1900" s="1" t="n">
        <v>61</v>
      </c>
      <c r="H1900" s="1" t="n">
        <v>10000</v>
      </c>
      <c r="I1900" s="101" t="s">
        <v>180</v>
      </c>
      <c r="J1900" s="1"/>
      <c r="K1900" s="1" t="n">
        <f aca="false">IFERROR(VLOOKUP(A1900,'[2]Pivot HorizontalMRP'!$A$4:$B$2689,2,0),0)</f>
        <v>0</v>
      </c>
      <c r="L1900" s="1" t="n">
        <f aca="false">IFERROR(VLOOKUP(A1900,'[2]Pivot HorizontalMRP'!$A$4:$C$2689,3,0),0)</f>
        <v>22542</v>
      </c>
      <c r="M1900" s="1" t="n">
        <f aca="false">IFERROR(VLOOKUP(A1900,'[2]Pivot HorizontalMRP'!$A$4:$D$2689,0.4,0),0)</f>
        <v>0</v>
      </c>
      <c r="N1900" s="1" t="n">
        <f aca="false">IFERROR(VLOOKUP(A1900,'[2]Pivot HorizontalMRP'!$A$4:$E$2689,5,0),0)</f>
        <v>0</v>
      </c>
      <c r="O1900" s="1" t="n">
        <f aca="false">K1900+L1900</f>
        <v>22542</v>
      </c>
      <c r="P1900" s="1" t="n">
        <f aca="false">K1900+L1900+M1900+N1900</f>
        <v>22542</v>
      </c>
      <c r="Q1900" s="1" t="n">
        <f aca="false">IFERROR(VLOOKUP(A1900,'[2]Pivot HorizontalMRP'!$A$4:$F$2689,6,0),0)</f>
        <v>1524</v>
      </c>
      <c r="R1900" s="1" t="n">
        <f aca="false">IFERROR(VLOOKUP(A1900,'[2]Pivot HorizontalMRP'!$A$4:$G$2689,7,0),0)</f>
        <v>1428</v>
      </c>
      <c r="S1900" s="1" t="n">
        <f aca="false">IFERROR(VLOOKUP(A1900,'[2]Pivot HorizontalMRP'!$A$4:$H$2689,8,0),0)</f>
        <v>1548</v>
      </c>
      <c r="T1900" s="1" t="n">
        <f aca="false">IFERROR(VLOOKUP(A1900,'[2]Pivot HorizontalMRP'!$A$4:$I$2689,9,0),0)</f>
        <v>1032</v>
      </c>
      <c r="U1900" s="1" t="n">
        <f aca="false">IF(I1900="delivery",O1900-SUM(Q1900+R1900),IF(I1900="PO",P1900-SUM(Q1900:R1900)))</f>
        <v>19590</v>
      </c>
      <c r="V1900" s="81" t="n">
        <v>0.0351</v>
      </c>
      <c r="W1900" s="81"/>
      <c r="X1900" s="81" t="n">
        <f aca="false">W1900-V1900</f>
        <v>-0.0351</v>
      </c>
      <c r="Y1900" s="81"/>
      <c r="Z1900" s="81"/>
      <c r="AA1900" s="81"/>
      <c r="AB1900" s="81"/>
      <c r="AC1900" s="81"/>
      <c r="AD1900" s="81"/>
      <c r="AE1900" s="81"/>
      <c r="AF1900" s="81"/>
      <c r="AG1900" s="81"/>
      <c r="AH1900" s="81"/>
      <c r="AI1900" s="81"/>
      <c r="AJ1900" s="81"/>
      <c r="AK1900" s="81"/>
      <c r="AL1900" s="81"/>
      <c r="AM1900" s="81"/>
      <c r="AN1900" s="81"/>
      <c r="AO1900" s="81" t="str">
        <f aca="false">D1900</f>
        <v>Sanmina</v>
      </c>
      <c r="AP1900" s="1" t="s">
        <v>3124</v>
      </c>
      <c r="AQ1900" s="1"/>
      <c r="AR1900" s="1"/>
      <c r="AS1900" s="1"/>
      <c r="AT1900" s="1"/>
      <c r="AU1900" s="1"/>
      <c r="AV1900" s="1"/>
      <c r="AW1900" s="1"/>
      <c r="AX1900" s="1"/>
      <c r="AY1900" s="1"/>
      <c r="AZ1900" s="1"/>
      <c r="BA1900" s="1"/>
      <c r="BB1900" s="1"/>
      <c r="BC1900" s="1"/>
      <c r="BD1900" s="1"/>
      <c r="BE1900" s="1"/>
      <c r="BF1900" s="1" t="s">
        <v>14668</v>
      </c>
      <c r="BG1900" s="1" t="s">
        <v>183</v>
      </c>
      <c r="BH1900" s="1"/>
      <c r="BI1900" s="1"/>
    </row>
    <row r="1901" customFormat="false" ht="12.75" hidden="false" customHeight="false" outlineLevel="0" collapsed="false">
      <c r="A1901" s="1" t="s">
        <v>7797</v>
      </c>
      <c r="B1901" s="1" t="s">
        <v>7798</v>
      </c>
      <c r="C1901" s="1" t="s">
        <v>177</v>
      </c>
      <c r="D1901" s="1" t="s">
        <v>1471</v>
      </c>
      <c r="E1901" s="1" t="s">
        <v>16333</v>
      </c>
      <c r="F1901" s="1" t="s">
        <v>7800</v>
      </c>
      <c r="G1901" s="1" t="n">
        <v>43</v>
      </c>
      <c r="H1901" s="1" t="n">
        <v>4000</v>
      </c>
      <c r="I1901" s="101" t="s">
        <v>180</v>
      </c>
      <c r="J1901" s="1"/>
      <c r="K1901" s="1" t="n">
        <f aca="false">IFERROR(VLOOKUP(A1901,'[2]Pivot HorizontalMRP'!$A$4:$B$2689,2,0),0)</f>
        <v>0</v>
      </c>
      <c r="L1901" s="1" t="n">
        <f aca="false">IFERROR(VLOOKUP(A1901,'[2]Pivot HorizontalMRP'!$A$4:$C$2689,3,0),0)</f>
        <v>9556</v>
      </c>
      <c r="M1901" s="1" t="n">
        <f aca="false">IFERROR(VLOOKUP(A1901,'[2]Pivot HorizontalMRP'!$A$4:$D$2689,0.4,0),0)</f>
        <v>0</v>
      </c>
      <c r="N1901" s="1" t="n">
        <f aca="false">IFERROR(VLOOKUP(A1901,'[2]Pivot HorizontalMRP'!$A$4:$E$2689,5,0),0)</f>
        <v>0</v>
      </c>
      <c r="O1901" s="1" t="n">
        <f aca="false">K1901+L1901</f>
        <v>9556</v>
      </c>
      <c r="P1901" s="1" t="n">
        <f aca="false">K1901+L1901+M1901+N1901</f>
        <v>9556</v>
      </c>
      <c r="Q1901" s="1" t="n">
        <f aca="false">IFERROR(VLOOKUP(A1901,'[2]Pivot HorizontalMRP'!$A$4:$F$2689,6,0),0)</f>
        <v>1524</v>
      </c>
      <c r="R1901" s="1" t="n">
        <f aca="false">IFERROR(VLOOKUP(A1901,'[2]Pivot HorizontalMRP'!$A$4:$G$2689,7,0),0)</f>
        <v>1428</v>
      </c>
      <c r="S1901" s="1" t="n">
        <f aca="false">IFERROR(VLOOKUP(A1901,'[2]Pivot HorizontalMRP'!$A$4:$H$2689,8,0),0)</f>
        <v>1548</v>
      </c>
      <c r="T1901" s="1" t="n">
        <f aca="false">IFERROR(VLOOKUP(A1901,'[2]Pivot HorizontalMRP'!$A$4:$I$2689,9,0),0)</f>
        <v>1032</v>
      </c>
      <c r="U1901" s="1" t="n">
        <f aca="false">IF(I1901="delivery",O1901-SUM(Q1901+R1901),IF(I1901="PO",P1901-SUM(Q1901:R1901)))</f>
        <v>6604</v>
      </c>
      <c r="V1901" s="81" t="n">
        <v>0.0124</v>
      </c>
      <c r="W1901" s="81"/>
      <c r="X1901" s="81" t="n">
        <f aca="false">W1901-V1901</f>
        <v>-0.0124</v>
      </c>
      <c r="Y1901" s="81"/>
      <c r="Z1901" s="81"/>
      <c r="AA1901" s="81"/>
      <c r="AB1901" s="81"/>
      <c r="AC1901" s="81"/>
      <c r="AD1901" s="81"/>
      <c r="AE1901" s="81"/>
      <c r="AF1901" s="81"/>
      <c r="AG1901" s="81"/>
      <c r="AH1901" s="81"/>
      <c r="AI1901" s="81"/>
      <c r="AJ1901" s="81"/>
      <c r="AK1901" s="81"/>
      <c r="AL1901" s="81"/>
      <c r="AM1901" s="81"/>
      <c r="AN1901" s="81"/>
      <c r="AO1901" s="81" t="str">
        <f aca="false">D1901</f>
        <v>Sanmina</v>
      </c>
      <c r="AP1901" s="1" t="s">
        <v>3124</v>
      </c>
      <c r="AQ1901" s="1"/>
      <c r="AR1901" s="1"/>
      <c r="AS1901" s="1"/>
      <c r="AT1901" s="1"/>
      <c r="AU1901" s="1"/>
      <c r="AV1901" s="1"/>
      <c r="AW1901" s="1"/>
      <c r="AX1901" s="1"/>
      <c r="AY1901" s="1"/>
      <c r="AZ1901" s="1"/>
      <c r="BA1901" s="1"/>
      <c r="BB1901" s="1"/>
      <c r="BC1901" s="1"/>
      <c r="BD1901" s="1"/>
      <c r="BE1901" s="1"/>
      <c r="BF1901" s="1" t="s">
        <v>14668</v>
      </c>
      <c r="BG1901" s="1" t="s">
        <v>183</v>
      </c>
      <c r="BH1901" s="1"/>
      <c r="BI1901" s="1"/>
    </row>
    <row r="1902" customFormat="false" ht="12.75" hidden="false" customHeight="false" outlineLevel="0" collapsed="false">
      <c r="A1902" s="1" t="s">
        <v>7801</v>
      </c>
      <c r="B1902" s="1" t="s">
        <v>7802</v>
      </c>
      <c r="C1902" s="1" t="s">
        <v>177</v>
      </c>
      <c r="D1902" s="1" t="s">
        <v>1471</v>
      </c>
      <c r="E1902" s="1" t="s">
        <v>16334</v>
      </c>
      <c r="F1902" s="1" t="s">
        <v>7804</v>
      </c>
      <c r="G1902" s="1" t="n">
        <v>103</v>
      </c>
      <c r="H1902" s="1" t="n">
        <v>6000</v>
      </c>
      <c r="I1902" s="101" t="s">
        <v>188</v>
      </c>
      <c r="J1902" s="1"/>
      <c r="K1902" s="1" t="n">
        <f aca="false">IFERROR(VLOOKUP(A1902,'[2]Pivot HorizontalMRP'!$A$4:$B$2689,2,0),0)</f>
        <v>0</v>
      </c>
      <c r="L1902" s="1" t="n">
        <f aca="false">IFERROR(VLOOKUP(A1902,'[2]Pivot HorizontalMRP'!$A$4:$C$2689,3,0),0)</f>
        <v>6698</v>
      </c>
      <c r="M1902" s="1" t="n">
        <f aca="false">IFERROR(VLOOKUP(A1902,'[2]Pivot HorizontalMRP'!$A$4:$D$2689,0.4,0),0)</f>
        <v>0</v>
      </c>
      <c r="N1902" s="1" t="n">
        <f aca="false">IFERROR(VLOOKUP(A1902,'[2]Pivot HorizontalMRP'!$A$4:$E$2689,5,0),0)</f>
        <v>0</v>
      </c>
      <c r="O1902" s="1" t="n">
        <f aca="false">K1902+L1902</f>
        <v>6698</v>
      </c>
      <c r="P1902" s="1" t="n">
        <f aca="false">K1902+L1902+M1902+N1902</f>
        <v>6698</v>
      </c>
      <c r="Q1902" s="1" t="n">
        <f aca="false">IFERROR(VLOOKUP(A1902,'[2]Pivot HorizontalMRP'!$A$4:$F$2689,6,0),0)</f>
        <v>1429</v>
      </c>
      <c r="R1902" s="1" t="n">
        <f aca="false">IFERROR(VLOOKUP(A1902,'[2]Pivot HorizontalMRP'!$A$4:$G$2689,7,0),0)</f>
        <v>1480</v>
      </c>
      <c r="S1902" s="1" t="n">
        <f aca="false">IFERROR(VLOOKUP(A1902,'[2]Pivot HorizontalMRP'!$A$4:$H$2689,8,0),0)</f>
        <v>1273</v>
      </c>
      <c r="T1902" s="1" t="n">
        <f aca="false">IFERROR(VLOOKUP(A1902,'[2]Pivot HorizontalMRP'!$A$4:$I$2689,9,0),0)</f>
        <v>996</v>
      </c>
      <c r="U1902" s="1" t="n">
        <f aca="false">IF(I1902="delivery",O1902-SUM(Q1902+R1902),IF(I1902="PO",P1902-SUM(Q1902:R1902)))</f>
        <v>3789</v>
      </c>
      <c r="V1902" s="81" t="n">
        <v>0.18</v>
      </c>
      <c r="W1902" s="81"/>
      <c r="X1902" s="81" t="n">
        <f aca="false">W1902-V1902</f>
        <v>-0.18</v>
      </c>
      <c r="Y1902" s="81"/>
      <c r="Z1902" s="81"/>
      <c r="AA1902" s="81"/>
      <c r="AB1902" s="81"/>
      <c r="AC1902" s="81"/>
      <c r="AD1902" s="81"/>
      <c r="AE1902" s="81"/>
      <c r="AF1902" s="81"/>
      <c r="AG1902" s="81"/>
      <c r="AH1902" s="81"/>
      <c r="AI1902" s="81"/>
      <c r="AJ1902" s="81"/>
      <c r="AK1902" s="81"/>
      <c r="AL1902" s="81"/>
      <c r="AM1902" s="81"/>
      <c r="AN1902" s="81"/>
      <c r="AO1902" s="81" t="str">
        <f aca="false">D1902</f>
        <v>Sanmina</v>
      </c>
      <c r="AP1902" s="1" t="s">
        <v>3124</v>
      </c>
      <c r="AQ1902" s="1"/>
      <c r="AR1902" s="1"/>
      <c r="AS1902" s="1"/>
      <c r="AT1902" s="1"/>
      <c r="AU1902" s="1"/>
      <c r="AV1902" s="1"/>
      <c r="AW1902" s="1"/>
      <c r="AX1902" s="1"/>
      <c r="AY1902" s="1"/>
      <c r="AZ1902" s="1"/>
      <c r="BA1902" s="1"/>
      <c r="BB1902" s="1"/>
      <c r="BC1902" s="1"/>
      <c r="BD1902" s="1"/>
      <c r="BE1902" s="1"/>
      <c r="BF1902" s="1" t="s">
        <v>14668</v>
      </c>
      <c r="BG1902" s="1" t="s">
        <v>183</v>
      </c>
      <c r="BH1902" s="1"/>
      <c r="BI1902" s="1"/>
    </row>
    <row r="1903" customFormat="false" ht="12.75" hidden="false" customHeight="false" outlineLevel="0" collapsed="false">
      <c r="A1903" s="1" t="s">
        <v>7805</v>
      </c>
      <c r="B1903" s="1" t="s">
        <v>7806</v>
      </c>
      <c r="C1903" s="1" t="s">
        <v>177</v>
      </c>
      <c r="D1903" s="1" t="s">
        <v>1471</v>
      </c>
      <c r="E1903" s="1" t="s">
        <v>16335</v>
      </c>
      <c r="F1903" s="1" t="s">
        <v>7808</v>
      </c>
      <c r="G1903" s="1" t="n">
        <v>56</v>
      </c>
      <c r="H1903" s="1" t="n">
        <v>10000</v>
      </c>
      <c r="I1903" s="101" t="s">
        <v>180</v>
      </c>
      <c r="J1903" s="1"/>
      <c r="K1903" s="1" t="n">
        <f aca="false">IFERROR(VLOOKUP(A1903,'[2]Pivot HorizontalMRP'!$A$4:$B$2689,2,0),0)</f>
        <v>0</v>
      </c>
      <c r="L1903" s="1" t="n">
        <f aca="false">IFERROR(VLOOKUP(A1903,'[2]Pivot HorizontalMRP'!$A$4:$C$2689,3,0),0)</f>
        <v>15285</v>
      </c>
      <c r="M1903" s="1" t="n">
        <f aca="false">IFERROR(VLOOKUP(A1903,'[2]Pivot HorizontalMRP'!$A$4:$D$2689,0.4,0),0)</f>
        <v>0</v>
      </c>
      <c r="N1903" s="1" t="n">
        <f aca="false">IFERROR(VLOOKUP(A1903,'[2]Pivot HorizontalMRP'!$A$4:$E$2689,5,0),0)</f>
        <v>0</v>
      </c>
      <c r="O1903" s="1" t="n">
        <f aca="false">K1903+L1903</f>
        <v>15285</v>
      </c>
      <c r="P1903" s="1" t="n">
        <f aca="false">K1903+L1903+M1903+N1903</f>
        <v>15285</v>
      </c>
      <c r="Q1903" s="1" t="n">
        <f aca="false">IFERROR(VLOOKUP(A1903,'[2]Pivot HorizontalMRP'!$A$4:$F$2689,6,0),0)</f>
        <v>1584</v>
      </c>
      <c r="R1903" s="1" t="n">
        <f aca="false">IFERROR(VLOOKUP(A1903,'[2]Pivot HorizontalMRP'!$A$4:$G$2689,7,0),0)</f>
        <v>1776</v>
      </c>
      <c r="S1903" s="1" t="n">
        <f aca="false">IFERROR(VLOOKUP(A1903,'[2]Pivot HorizontalMRP'!$A$4:$H$2689,8,0),0)</f>
        <v>2488</v>
      </c>
      <c r="T1903" s="1" t="n">
        <f aca="false">IFERROR(VLOOKUP(A1903,'[2]Pivot HorizontalMRP'!$A$4:$I$2689,9,0),0)</f>
        <v>994</v>
      </c>
      <c r="U1903" s="1" t="n">
        <f aca="false">IF(I1903="delivery",O1903-SUM(Q1903+R1903),IF(I1903="PO",P1903-SUM(Q1903:R1903)))</f>
        <v>11925</v>
      </c>
      <c r="V1903" s="81" t="n">
        <v>0.0325</v>
      </c>
      <c r="W1903" s="81"/>
      <c r="X1903" s="81" t="n">
        <f aca="false">W1903-V1903</f>
        <v>-0.0325</v>
      </c>
      <c r="Y1903" s="81"/>
      <c r="Z1903" s="81"/>
      <c r="AA1903" s="81" t="n">
        <v>0.0325</v>
      </c>
      <c r="AB1903" s="81"/>
      <c r="AC1903" s="81"/>
      <c r="AD1903" s="81"/>
      <c r="AE1903" s="81"/>
      <c r="AF1903" s="81"/>
      <c r="AG1903" s="81"/>
      <c r="AH1903" s="81"/>
      <c r="AI1903" s="81"/>
      <c r="AJ1903" s="81"/>
      <c r="AK1903" s="81"/>
      <c r="AL1903" s="81"/>
      <c r="AM1903" s="81"/>
      <c r="AN1903" s="81"/>
      <c r="AO1903" s="81" t="str">
        <f aca="false">D1903</f>
        <v>Sanmina</v>
      </c>
      <c r="AP1903" s="1" t="s">
        <v>3124</v>
      </c>
      <c r="AQ1903" s="1"/>
      <c r="AR1903" s="1"/>
      <c r="AS1903" s="1"/>
      <c r="AT1903" s="1"/>
      <c r="AU1903" s="1"/>
      <c r="AV1903" s="1"/>
      <c r="AW1903" s="1"/>
      <c r="AX1903" s="1"/>
      <c r="AY1903" s="1"/>
      <c r="AZ1903" s="1"/>
      <c r="BA1903" s="1"/>
      <c r="BB1903" s="1"/>
      <c r="BC1903" s="1"/>
      <c r="BD1903" s="1"/>
      <c r="BE1903" s="1"/>
      <c r="BF1903" s="1" t="s">
        <v>14668</v>
      </c>
      <c r="BG1903" s="1" t="s">
        <v>183</v>
      </c>
      <c r="BH1903" s="1"/>
      <c r="BI1903" s="1"/>
    </row>
    <row r="1904" customFormat="false" ht="12.75" hidden="false" customHeight="false" outlineLevel="0" collapsed="false">
      <c r="A1904" s="1" t="s">
        <v>7809</v>
      </c>
      <c r="B1904" s="1" t="s">
        <v>7810</v>
      </c>
      <c r="C1904" s="1" t="s">
        <v>177</v>
      </c>
      <c r="D1904" s="1" t="s">
        <v>1471</v>
      </c>
      <c r="E1904" s="1" t="s">
        <v>7811</v>
      </c>
      <c r="F1904" s="1" t="s">
        <v>7812</v>
      </c>
      <c r="G1904" s="1" t="n">
        <v>56</v>
      </c>
      <c r="H1904" s="1" t="n">
        <v>3000</v>
      </c>
      <c r="I1904" s="101" t="s">
        <v>188</v>
      </c>
      <c r="J1904" s="1"/>
      <c r="K1904" s="1" t="n">
        <f aca="false">IFERROR(VLOOKUP(A1904,'[2]Pivot HorizontalMRP'!$A$4:$B$2689,2,0),0)</f>
        <v>0</v>
      </c>
      <c r="L1904" s="1" t="n">
        <f aca="false">IFERROR(VLOOKUP(A1904,'[2]Pivot HorizontalMRP'!$A$4:$C$2689,3,0),0)</f>
        <v>300</v>
      </c>
      <c r="M1904" s="1" t="n">
        <f aca="false">IFERROR(VLOOKUP(A1904,'[2]Pivot HorizontalMRP'!$A$4:$D$2689,0.4,0),0)</f>
        <v>0</v>
      </c>
      <c r="N1904" s="1" t="n">
        <f aca="false">IFERROR(VLOOKUP(A1904,'[2]Pivot HorizontalMRP'!$A$4:$E$2689,5,0),0)</f>
        <v>12000</v>
      </c>
      <c r="O1904" s="1" t="n">
        <f aca="false">K1904+L1904</f>
        <v>300</v>
      </c>
      <c r="P1904" s="1" t="n">
        <f aca="false">K1904+L1904+M1904+N1904</f>
        <v>12300</v>
      </c>
      <c r="Q1904" s="1" t="n">
        <f aca="false">IFERROR(VLOOKUP(A1904,'[2]Pivot HorizontalMRP'!$A$4:$F$2689,6,0),0)</f>
        <v>2880</v>
      </c>
      <c r="R1904" s="1" t="n">
        <f aca="false">IFERROR(VLOOKUP(A1904,'[2]Pivot HorizontalMRP'!$A$4:$G$2689,7,0),0)</f>
        <v>17436</v>
      </c>
      <c r="S1904" s="1" t="n">
        <f aca="false">IFERROR(VLOOKUP(A1904,'[2]Pivot HorizontalMRP'!$A$4:$H$2689,8,0),0)</f>
        <v>11586</v>
      </c>
      <c r="T1904" s="1" t="n">
        <f aca="false">IFERROR(VLOOKUP(A1904,'[2]Pivot HorizontalMRP'!$A$4:$I$2689,9,0),0)</f>
        <v>8190</v>
      </c>
      <c r="U1904" s="1" t="n">
        <f aca="false">IF(I1904="delivery",O1904-SUM(Q1904+R1904),IF(I1904="PO",P1904-SUM(Q1904:R1904)))</f>
        <v>-8016</v>
      </c>
      <c r="V1904" s="81" t="n">
        <v>0.0325</v>
      </c>
      <c r="W1904" s="81"/>
      <c r="X1904" s="81" t="n">
        <f aca="false">W1904-V1904</f>
        <v>-0.0325</v>
      </c>
      <c r="Y1904" s="81"/>
      <c r="Z1904" s="81"/>
      <c r="AA1904" s="81"/>
      <c r="AB1904" s="81"/>
      <c r="AC1904" s="81"/>
      <c r="AD1904" s="81"/>
      <c r="AE1904" s="81"/>
      <c r="AF1904" s="81"/>
      <c r="AG1904" s="81"/>
      <c r="AH1904" s="81"/>
      <c r="AI1904" s="81"/>
      <c r="AJ1904" s="81"/>
      <c r="AK1904" s="81"/>
      <c r="AL1904" s="81"/>
      <c r="AM1904" s="81"/>
      <c r="AN1904" s="81"/>
      <c r="AO1904" s="81" t="str">
        <f aca="false">D1904</f>
        <v>Sanmina</v>
      </c>
      <c r="AP1904" s="1" t="s">
        <v>3124</v>
      </c>
      <c r="AQ1904" s="1"/>
      <c r="AR1904" s="1"/>
      <c r="AS1904" s="1"/>
      <c r="AT1904" s="1"/>
      <c r="AU1904" s="1"/>
      <c r="AV1904" s="1"/>
      <c r="AW1904" s="1"/>
      <c r="AX1904" s="1"/>
      <c r="AY1904" s="1"/>
      <c r="AZ1904" s="1"/>
      <c r="BA1904" s="1"/>
      <c r="BB1904" s="1"/>
      <c r="BC1904" s="1"/>
      <c r="BD1904" s="1"/>
      <c r="BE1904" s="1"/>
      <c r="BF1904" s="1" t="s">
        <v>14668</v>
      </c>
      <c r="BG1904" s="1" t="s">
        <v>183</v>
      </c>
      <c r="BH1904" s="1"/>
      <c r="BI1904" s="1"/>
    </row>
    <row r="1905" customFormat="false" ht="12.75" hidden="false" customHeight="false" outlineLevel="0" collapsed="false">
      <c r="A1905" s="1" t="s">
        <v>7815</v>
      </c>
      <c r="B1905" s="1" t="s">
        <v>7816</v>
      </c>
      <c r="C1905" s="1" t="s">
        <v>177</v>
      </c>
      <c r="D1905" s="1" t="s">
        <v>1471</v>
      </c>
      <c r="E1905" s="1" t="s">
        <v>16336</v>
      </c>
      <c r="F1905" s="1" t="s">
        <v>7818</v>
      </c>
      <c r="G1905" s="1" t="n">
        <v>55</v>
      </c>
      <c r="H1905" s="1" t="n">
        <v>3150</v>
      </c>
      <c r="I1905" s="101" t="s">
        <v>180</v>
      </c>
      <c r="J1905" s="1"/>
      <c r="K1905" s="1" t="n">
        <f aca="false">IFERROR(VLOOKUP(A1905,'[2]Pivot HorizontalMRP'!$A$4:$B$2689,2,0),0)</f>
        <v>0</v>
      </c>
      <c r="L1905" s="1" t="n">
        <f aca="false">IFERROR(VLOOKUP(A1905,'[2]Pivot HorizontalMRP'!$A$4:$C$2689,3,0),0)</f>
        <v>2573</v>
      </c>
      <c r="M1905" s="1" t="n">
        <f aca="false">IFERROR(VLOOKUP(A1905,'[2]Pivot HorizontalMRP'!$A$4:$D$2689,0.4,0),0)</f>
        <v>0</v>
      </c>
      <c r="N1905" s="1" t="n">
        <f aca="false">IFERROR(VLOOKUP(A1905,'[2]Pivot HorizontalMRP'!$A$4:$E$2689,5,0),0)</f>
        <v>13050</v>
      </c>
      <c r="O1905" s="1" t="n">
        <f aca="false">K1905+L1905</f>
        <v>2573</v>
      </c>
      <c r="P1905" s="1" t="n">
        <f aca="false">K1905+L1905+M1905+N1905</f>
        <v>15623</v>
      </c>
      <c r="Q1905" s="1" t="n">
        <f aca="false">IFERROR(VLOOKUP(A1905,'[2]Pivot HorizontalMRP'!$A$4:$F$2689,6,0),0)</f>
        <v>10408</v>
      </c>
      <c r="R1905" s="1" t="n">
        <f aca="false">IFERROR(VLOOKUP(A1905,'[2]Pivot HorizontalMRP'!$A$4:$G$2689,7,0),0)</f>
        <v>6560</v>
      </c>
      <c r="S1905" s="1" t="n">
        <f aca="false">IFERROR(VLOOKUP(A1905,'[2]Pivot HorizontalMRP'!$A$4:$H$2689,8,0),0)</f>
        <v>7180</v>
      </c>
      <c r="T1905" s="1" t="n">
        <f aca="false">IFERROR(VLOOKUP(A1905,'[2]Pivot HorizontalMRP'!$A$4:$I$2689,9,0),0)</f>
        <v>4448</v>
      </c>
      <c r="U1905" s="1" t="n">
        <f aca="false">IF(I1905="delivery",O1905-SUM(Q1905+R1905),IF(I1905="PO",P1905-SUM(Q1905:R1905)))</f>
        <v>-14395</v>
      </c>
      <c r="V1905" s="81" t="n">
        <v>0.273</v>
      </c>
      <c r="W1905" s="81"/>
      <c r="X1905" s="81" t="n">
        <f aca="false">W1905-V1905</f>
        <v>-0.273</v>
      </c>
      <c r="Y1905" s="81"/>
      <c r="Z1905" s="81"/>
      <c r="AA1905" s="81" t="n">
        <v>0.17</v>
      </c>
      <c r="AB1905" s="81"/>
      <c r="AC1905" s="81"/>
      <c r="AD1905" s="81"/>
      <c r="AE1905" s="81"/>
      <c r="AF1905" s="81"/>
      <c r="AG1905" s="81"/>
      <c r="AH1905" s="81"/>
      <c r="AI1905" s="81"/>
      <c r="AJ1905" s="81"/>
      <c r="AK1905" s="81"/>
      <c r="AL1905" s="81"/>
      <c r="AM1905" s="81"/>
      <c r="AN1905" s="81"/>
      <c r="AO1905" s="81" t="str">
        <f aca="false">D1905</f>
        <v>Sanmina</v>
      </c>
      <c r="AP1905" s="1" t="s">
        <v>3124</v>
      </c>
      <c r="AQ1905" s="1"/>
      <c r="AR1905" s="1"/>
      <c r="AS1905" s="1"/>
      <c r="AT1905" s="1"/>
      <c r="AU1905" s="1"/>
      <c r="AV1905" s="1"/>
      <c r="AW1905" s="1"/>
      <c r="AX1905" s="1"/>
      <c r="AY1905" s="1"/>
      <c r="AZ1905" s="1"/>
      <c r="BA1905" s="1"/>
      <c r="BB1905" s="1"/>
      <c r="BC1905" s="1"/>
      <c r="BD1905" s="1"/>
      <c r="BE1905" s="1"/>
      <c r="BF1905" s="1" t="s">
        <v>14668</v>
      </c>
      <c r="BG1905" s="1" t="s">
        <v>183</v>
      </c>
      <c r="BH1905" s="1"/>
      <c r="BI1905" s="1"/>
    </row>
    <row r="1906" customFormat="false" ht="12.75" hidden="false" customHeight="false" outlineLevel="0" collapsed="false">
      <c r="A1906" s="1" t="s">
        <v>7819</v>
      </c>
      <c r="B1906" s="1" t="s">
        <v>7820</v>
      </c>
      <c r="C1906" s="1" t="s">
        <v>177</v>
      </c>
      <c r="D1906" s="1" t="s">
        <v>1471</v>
      </c>
      <c r="E1906" s="1" t="s">
        <v>16337</v>
      </c>
      <c r="F1906" s="1" t="s">
        <v>7822</v>
      </c>
      <c r="G1906" s="1" t="n">
        <v>91</v>
      </c>
      <c r="H1906" s="1" t="n">
        <v>350</v>
      </c>
      <c r="I1906" s="101" t="s">
        <v>180</v>
      </c>
      <c r="J1906" s="1"/>
      <c r="K1906" s="1" t="n">
        <f aca="false">IFERROR(VLOOKUP(A1906,'[2]Pivot HorizontalMRP'!$A$4:$B$2689,2,0),0)</f>
        <v>0</v>
      </c>
      <c r="L1906" s="1" t="n">
        <f aca="false">IFERROR(VLOOKUP(A1906,'[2]Pivot HorizontalMRP'!$A$4:$C$2689,3,0),0)</f>
        <v>36972</v>
      </c>
      <c r="M1906" s="1" t="n">
        <f aca="false">IFERROR(VLOOKUP(A1906,'[2]Pivot HorizontalMRP'!$A$4:$D$2689,0.4,0),0)</f>
        <v>0</v>
      </c>
      <c r="N1906" s="1" t="n">
        <f aca="false">IFERROR(VLOOKUP(A1906,'[2]Pivot HorizontalMRP'!$A$4:$E$2689,5,0),0)</f>
        <v>56350</v>
      </c>
      <c r="O1906" s="1" t="n">
        <f aca="false">K1906+L1906</f>
        <v>36972</v>
      </c>
      <c r="P1906" s="1" t="n">
        <f aca="false">K1906+L1906+M1906+N1906</f>
        <v>93322</v>
      </c>
      <c r="Q1906" s="1" t="n">
        <f aca="false">IFERROR(VLOOKUP(A1906,'[2]Pivot HorizontalMRP'!$A$4:$F$2689,6,0),0)</f>
        <v>36580</v>
      </c>
      <c r="R1906" s="1" t="n">
        <f aca="false">IFERROR(VLOOKUP(A1906,'[2]Pivot HorizontalMRP'!$A$4:$G$2689,7,0),0)</f>
        <v>80900</v>
      </c>
      <c r="S1906" s="1" t="n">
        <f aca="false">IFERROR(VLOOKUP(A1906,'[2]Pivot HorizontalMRP'!$A$4:$H$2689,8,0),0)</f>
        <v>78378</v>
      </c>
      <c r="T1906" s="1" t="n">
        <f aca="false">IFERROR(VLOOKUP(A1906,'[2]Pivot HorizontalMRP'!$A$4:$I$2689,9,0),0)</f>
        <v>41966</v>
      </c>
      <c r="U1906" s="1" t="n">
        <f aca="false">IF(I1906="delivery",O1906-SUM(Q1906+R1906),IF(I1906="PO",P1906-SUM(Q1906:R1906)))</f>
        <v>-80508</v>
      </c>
      <c r="V1906" s="81" t="n">
        <v>0.375</v>
      </c>
      <c r="W1906" s="81"/>
      <c r="X1906" s="81" t="n">
        <f aca="false">W1906-V1906</f>
        <v>-0.375</v>
      </c>
      <c r="Y1906" s="81"/>
      <c r="Z1906" s="81"/>
      <c r="AA1906" s="81"/>
      <c r="AB1906" s="81"/>
      <c r="AC1906" s="81"/>
      <c r="AD1906" s="81"/>
      <c r="AE1906" s="81"/>
      <c r="AF1906" s="81"/>
      <c r="AG1906" s="81"/>
      <c r="AH1906" s="81"/>
      <c r="AI1906" s="81"/>
      <c r="AJ1906" s="81"/>
      <c r="AK1906" s="81"/>
      <c r="AL1906" s="81"/>
      <c r="AM1906" s="81"/>
      <c r="AN1906" s="81"/>
      <c r="AO1906" s="81" t="str">
        <f aca="false">D1906</f>
        <v>Sanmina</v>
      </c>
      <c r="AP1906" s="1" t="s">
        <v>3124</v>
      </c>
      <c r="AQ1906" s="1"/>
      <c r="AR1906" s="1"/>
      <c r="AS1906" s="1"/>
      <c r="AT1906" s="1"/>
      <c r="AU1906" s="1"/>
      <c r="AV1906" s="1"/>
      <c r="AW1906" s="1"/>
      <c r="AX1906" s="1"/>
      <c r="AY1906" s="1"/>
      <c r="AZ1906" s="1"/>
      <c r="BA1906" s="1"/>
      <c r="BB1906" s="1"/>
      <c r="BC1906" s="1"/>
      <c r="BD1906" s="1"/>
      <c r="BE1906" s="1"/>
      <c r="BF1906" s="1" t="s">
        <v>14668</v>
      </c>
      <c r="BG1906" s="1" t="s">
        <v>183</v>
      </c>
      <c r="BH1906" s="1"/>
      <c r="BI1906" s="1"/>
    </row>
    <row r="1907" customFormat="false" ht="12.75" hidden="false" customHeight="false" outlineLevel="0" collapsed="false">
      <c r="A1907" s="103" t="s">
        <v>16338</v>
      </c>
      <c r="B1907" s="104" t="s">
        <v>16339</v>
      </c>
      <c r="C1907" s="99" t="s">
        <v>177</v>
      </c>
      <c r="D1907" s="99" t="s">
        <v>1471</v>
      </c>
      <c r="E1907" s="99" t="s">
        <v>16340</v>
      </c>
      <c r="F1907" s="99" t="s">
        <v>16341</v>
      </c>
      <c r="G1907" s="99" t="n">
        <v>56</v>
      </c>
      <c r="H1907" s="99" t="n">
        <v>3000</v>
      </c>
      <c r="I1907" s="101" t="s">
        <v>180</v>
      </c>
      <c r="K1907" s="1" t="n">
        <f aca="false">IFERROR(VLOOKUP(A1907,'[2]Pivot HorizontalMRP'!$A$4:$B$2689,2,0),0)</f>
        <v>0</v>
      </c>
      <c r="L1907" s="1" t="n">
        <f aca="false">IFERROR(VLOOKUP(A1907,'[2]Pivot HorizontalMRP'!$A$4:$C$2689,3,0),0)</f>
        <v>2232</v>
      </c>
      <c r="M1907" s="1" t="n">
        <f aca="false">IFERROR(VLOOKUP(A1907,'[2]Pivot HorizontalMRP'!$A$4:$D$2689,0.4,0),0)</f>
        <v>0</v>
      </c>
      <c r="N1907" s="1" t="n">
        <f aca="false">IFERROR(VLOOKUP(A1907,'[2]Pivot HorizontalMRP'!$A$4:$E$2689,5,0),0)</f>
        <v>0</v>
      </c>
      <c r="O1907" s="1" t="n">
        <f aca="false">K1907+L1907</f>
        <v>2232</v>
      </c>
      <c r="P1907" s="1" t="n">
        <f aca="false">K1907+L1907+M1907+N1907</f>
        <v>2232</v>
      </c>
      <c r="Q1907" s="1" t="n">
        <f aca="false">IFERROR(VLOOKUP(A1907,'[2]Pivot HorizontalMRP'!$A$4:$F$2689,6,0),0)</f>
        <v>0</v>
      </c>
      <c r="R1907" s="1" t="n">
        <f aca="false">IFERROR(VLOOKUP(A1907,'[2]Pivot HorizontalMRP'!$A$4:$G$2689,7,0),0)</f>
        <v>0</v>
      </c>
      <c r="S1907" s="1" t="n">
        <f aca="false">IFERROR(VLOOKUP(A1907,'[2]Pivot HorizontalMRP'!$A$4:$H$2689,8,0),0)</f>
        <v>2232</v>
      </c>
      <c r="T1907" s="1" t="n">
        <f aca="false">IFERROR(VLOOKUP(A1907,'[2]Pivot HorizontalMRP'!$A$4:$I$2689,9,0),0)</f>
        <v>0</v>
      </c>
      <c r="U1907" s="1" t="n">
        <f aca="false">IF(I1907="delivery",O1907-SUM(Q1907+R1907),IF(I1907="PO",P1907-SUM(Q1907:R1907)))</f>
        <v>2232</v>
      </c>
      <c r="V1907" s="99" t="n">
        <v>0.067</v>
      </c>
      <c r="X1907" s="81" t="n">
        <f aca="false">W1907-V1907</f>
        <v>-0.067</v>
      </c>
      <c r="AA1907" s="81"/>
      <c r="AO1907" s="81" t="str">
        <f aca="false">D1907</f>
        <v>Sanmina</v>
      </c>
      <c r="AP1907" s="108" t="s">
        <v>3124</v>
      </c>
      <c r="BF1907" s="99" t="s">
        <v>11284</v>
      </c>
      <c r="BG1907" s="1" t="s">
        <v>183</v>
      </c>
    </row>
    <row r="1908" customFormat="false" ht="12.75" hidden="false" customHeight="false" outlineLevel="0" collapsed="false">
      <c r="A1908" s="1" t="s">
        <v>7823</v>
      </c>
      <c r="B1908" s="1" t="s">
        <v>7824</v>
      </c>
      <c r="C1908" s="1" t="s">
        <v>177</v>
      </c>
      <c r="D1908" s="1" t="s">
        <v>1471</v>
      </c>
      <c r="E1908" s="1" t="s">
        <v>16342</v>
      </c>
      <c r="F1908" s="1" t="s">
        <v>7826</v>
      </c>
      <c r="G1908" s="1" t="n">
        <v>55</v>
      </c>
      <c r="H1908" s="1" t="n">
        <v>1</v>
      </c>
      <c r="I1908" s="101" t="s">
        <v>188</v>
      </c>
      <c r="J1908" s="1"/>
      <c r="K1908" s="1" t="n">
        <f aca="false">IFERROR(VLOOKUP(A1908,'[2]Pivot HorizontalMRP'!$A$4:$B$2689,2,0),0)</f>
        <v>0</v>
      </c>
      <c r="L1908" s="1" t="n">
        <f aca="false">IFERROR(VLOOKUP(A1908,'[2]Pivot HorizontalMRP'!$A$4:$C$2689,3,0),0)</f>
        <v>0</v>
      </c>
      <c r="M1908" s="1" t="n">
        <f aca="false">IFERROR(VLOOKUP(A1908,'[2]Pivot HorizontalMRP'!$A$4:$D$2689,0.4,0),0)</f>
        <v>0</v>
      </c>
      <c r="N1908" s="1" t="n">
        <f aca="false">IFERROR(VLOOKUP(A1908,'[2]Pivot HorizontalMRP'!$A$4:$E$2689,5,0),0)</f>
        <v>0</v>
      </c>
      <c r="O1908" s="1" t="n">
        <f aca="false">K1908+L1908</f>
        <v>0</v>
      </c>
      <c r="P1908" s="1" t="n">
        <f aca="false">K1908+L1908+M1908+N1908</f>
        <v>0</v>
      </c>
      <c r="Q1908" s="1" t="n">
        <f aca="false">IFERROR(VLOOKUP(A1908,'[2]Pivot HorizontalMRP'!$A$4:$F$2689,6,0),0)</f>
        <v>0</v>
      </c>
      <c r="R1908" s="1" t="n">
        <f aca="false">IFERROR(VLOOKUP(A1908,'[2]Pivot HorizontalMRP'!$A$4:$G$2689,7,0),0)</f>
        <v>178</v>
      </c>
      <c r="S1908" s="1" t="n">
        <f aca="false">IFERROR(VLOOKUP(A1908,'[2]Pivot HorizontalMRP'!$A$4:$H$2689,8,0),0)</f>
        <v>45</v>
      </c>
      <c r="T1908" s="1" t="n">
        <f aca="false">IFERROR(VLOOKUP(A1908,'[2]Pivot HorizontalMRP'!$A$4:$I$2689,9,0),0)</f>
        <v>30</v>
      </c>
      <c r="U1908" s="1" t="n">
        <f aca="false">IF(I1908="delivery",O1908-SUM(Q1908+R1908),IF(I1908="PO",P1908-SUM(Q1908:R1908)))</f>
        <v>-178</v>
      </c>
      <c r="V1908" s="81" t="n">
        <v>0.5</v>
      </c>
      <c r="W1908" s="81"/>
      <c r="X1908" s="81" t="n">
        <f aca="false">W1908-V1908</f>
        <v>-0.5</v>
      </c>
      <c r="Y1908" s="81"/>
      <c r="Z1908" s="81"/>
      <c r="AA1908" s="81"/>
      <c r="AB1908" s="81"/>
      <c r="AC1908" s="81"/>
      <c r="AD1908" s="81"/>
      <c r="AE1908" s="81"/>
      <c r="AF1908" s="81"/>
      <c r="AG1908" s="81"/>
      <c r="AH1908" s="81"/>
      <c r="AI1908" s="81"/>
      <c r="AJ1908" s="81"/>
      <c r="AK1908" s="81"/>
      <c r="AL1908" s="81"/>
      <c r="AM1908" s="81"/>
      <c r="AN1908" s="81"/>
      <c r="AO1908" s="81" t="str">
        <f aca="false">D1908</f>
        <v>Sanmina</v>
      </c>
      <c r="AP1908" s="1" t="s">
        <v>3124</v>
      </c>
      <c r="AQ1908" s="1"/>
      <c r="AR1908" s="1"/>
      <c r="AS1908" s="1"/>
      <c r="AT1908" s="1"/>
      <c r="AU1908" s="1"/>
      <c r="AV1908" s="1"/>
      <c r="AW1908" s="1"/>
      <c r="AX1908" s="1"/>
      <c r="AY1908" s="1"/>
      <c r="AZ1908" s="1"/>
      <c r="BA1908" s="1"/>
      <c r="BB1908" s="1"/>
      <c r="BC1908" s="1"/>
      <c r="BD1908" s="1"/>
      <c r="BE1908" s="1"/>
      <c r="BF1908" s="1" t="s">
        <v>14668</v>
      </c>
      <c r="BG1908" s="1" t="s">
        <v>183</v>
      </c>
      <c r="BH1908" s="1"/>
      <c r="BI1908" s="1"/>
    </row>
    <row r="1909" customFormat="false" ht="12.75" hidden="false" customHeight="false" outlineLevel="0" collapsed="false">
      <c r="A1909" s="1" t="s">
        <v>7827</v>
      </c>
      <c r="B1909" s="1" t="s">
        <v>7828</v>
      </c>
      <c r="C1909" s="1" t="s">
        <v>177</v>
      </c>
      <c r="D1909" s="1" t="s">
        <v>1471</v>
      </c>
      <c r="E1909" s="1" t="s">
        <v>16343</v>
      </c>
      <c r="F1909" s="1" t="s">
        <v>7830</v>
      </c>
      <c r="G1909" s="1" t="n">
        <v>63</v>
      </c>
      <c r="H1909" s="1" t="n">
        <v>6250</v>
      </c>
      <c r="I1909" s="101" t="s">
        <v>188</v>
      </c>
      <c r="J1909" s="1"/>
      <c r="K1909" s="1" t="n">
        <f aca="false">IFERROR(VLOOKUP(A1909,'[2]Pivot HorizontalMRP'!$A$4:$B$2689,2,0),0)</f>
        <v>0</v>
      </c>
      <c r="L1909" s="1" t="n">
        <f aca="false">IFERROR(VLOOKUP(A1909,'[2]Pivot HorizontalMRP'!$A$4:$C$2689,3,0),0)</f>
        <v>70066</v>
      </c>
      <c r="M1909" s="1" t="n">
        <f aca="false">IFERROR(VLOOKUP(A1909,'[2]Pivot HorizontalMRP'!$A$4:$D$2689,0.4,0),0)</f>
        <v>0</v>
      </c>
      <c r="N1909" s="1" t="n">
        <f aca="false">IFERROR(VLOOKUP(A1909,'[2]Pivot HorizontalMRP'!$A$4:$E$2689,5,0),0)</f>
        <v>31600</v>
      </c>
      <c r="O1909" s="1" t="n">
        <f aca="false">K1909+L1909</f>
        <v>70066</v>
      </c>
      <c r="P1909" s="1" t="n">
        <f aca="false">K1909+L1909+M1909+N1909</f>
        <v>101666</v>
      </c>
      <c r="Q1909" s="1" t="n">
        <f aca="false">IFERROR(VLOOKUP(A1909,'[2]Pivot HorizontalMRP'!$A$4:$F$2689,6,0),0)</f>
        <v>47826</v>
      </c>
      <c r="R1909" s="1" t="n">
        <f aca="false">IFERROR(VLOOKUP(A1909,'[2]Pivot HorizontalMRP'!$A$4:$G$2689,7,0),0)</f>
        <v>90484</v>
      </c>
      <c r="S1909" s="1" t="n">
        <f aca="false">IFERROR(VLOOKUP(A1909,'[2]Pivot HorizontalMRP'!$A$4:$H$2689,8,0),0)</f>
        <v>120134</v>
      </c>
      <c r="T1909" s="1" t="n">
        <f aca="false">IFERROR(VLOOKUP(A1909,'[2]Pivot HorizontalMRP'!$A$4:$I$2689,9,0),0)</f>
        <v>62508</v>
      </c>
      <c r="U1909" s="1" t="n">
        <f aca="false">IF(I1909="delivery",O1909-SUM(Q1909+R1909),IF(I1909="PO",P1909-SUM(Q1909:R1909)))</f>
        <v>-36644</v>
      </c>
      <c r="V1909" s="81" t="n">
        <v>0.347</v>
      </c>
      <c r="W1909" s="81"/>
      <c r="X1909" s="81" t="n">
        <f aca="false">W1909-V1909</f>
        <v>-0.347</v>
      </c>
      <c r="Y1909" s="81"/>
      <c r="Z1909" s="81"/>
      <c r="AA1909" s="81"/>
      <c r="AB1909" s="81"/>
      <c r="AC1909" s="81"/>
      <c r="AD1909" s="81"/>
      <c r="AE1909" s="81"/>
      <c r="AF1909" s="81"/>
      <c r="AG1909" s="81"/>
      <c r="AH1909" s="81"/>
      <c r="AI1909" s="81"/>
      <c r="AJ1909" s="81"/>
      <c r="AK1909" s="81"/>
      <c r="AL1909" s="81"/>
      <c r="AM1909" s="81"/>
      <c r="AN1909" s="81"/>
      <c r="AO1909" s="81" t="str">
        <f aca="false">D1909</f>
        <v>Sanmina</v>
      </c>
      <c r="AP1909" s="1" t="s">
        <v>3124</v>
      </c>
      <c r="AQ1909" s="1"/>
      <c r="AR1909" s="1"/>
      <c r="AS1909" s="1"/>
      <c r="AT1909" s="1"/>
      <c r="AU1909" s="1"/>
      <c r="AV1909" s="1"/>
      <c r="AW1909" s="1"/>
      <c r="AX1909" s="1"/>
      <c r="AY1909" s="1"/>
      <c r="AZ1909" s="1"/>
      <c r="BA1909" s="1"/>
      <c r="BB1909" s="1"/>
      <c r="BC1909" s="1"/>
      <c r="BD1909" s="1"/>
      <c r="BE1909" s="1"/>
      <c r="BF1909" s="1" t="s">
        <v>14668</v>
      </c>
      <c r="BG1909" s="1" t="s">
        <v>183</v>
      </c>
      <c r="BH1909" s="1"/>
      <c r="BI1909" s="1"/>
    </row>
    <row r="1910" customFormat="false" ht="12.75" hidden="false" customHeight="false" outlineLevel="0" collapsed="false">
      <c r="A1910" s="1" t="s">
        <v>7831</v>
      </c>
      <c r="B1910" s="1" t="s">
        <v>7832</v>
      </c>
      <c r="C1910" s="1" t="s">
        <v>177</v>
      </c>
      <c r="D1910" s="1" t="s">
        <v>1471</v>
      </c>
      <c r="E1910" s="1" t="s">
        <v>16344</v>
      </c>
      <c r="F1910" s="1" t="s">
        <v>7834</v>
      </c>
      <c r="G1910" s="1" t="n">
        <v>61</v>
      </c>
      <c r="H1910" s="1" t="n">
        <v>500</v>
      </c>
      <c r="I1910" s="101" t="s">
        <v>180</v>
      </c>
      <c r="J1910" s="1"/>
      <c r="K1910" s="1" t="n">
        <f aca="false">IFERROR(VLOOKUP(A1910,'[2]Pivot HorizontalMRP'!$A$4:$B$2689,2,0),0)</f>
        <v>0</v>
      </c>
      <c r="L1910" s="1" t="n">
        <f aca="false">IFERROR(VLOOKUP(A1910,'[2]Pivot HorizontalMRP'!$A$4:$C$2689,3,0),0)</f>
        <v>6127</v>
      </c>
      <c r="M1910" s="1" t="n">
        <f aca="false">IFERROR(VLOOKUP(A1910,'[2]Pivot HorizontalMRP'!$A$4:$D$2689,0.4,0),0)</f>
        <v>0</v>
      </c>
      <c r="N1910" s="1" t="n">
        <f aca="false">IFERROR(VLOOKUP(A1910,'[2]Pivot HorizontalMRP'!$A$4:$E$2689,5,0),0)</f>
        <v>6500</v>
      </c>
      <c r="O1910" s="1" t="n">
        <f aca="false">K1910+L1910</f>
        <v>6127</v>
      </c>
      <c r="P1910" s="1" t="n">
        <f aca="false">K1910+L1910+M1910+N1910</f>
        <v>12627</v>
      </c>
      <c r="Q1910" s="1" t="n">
        <f aca="false">IFERROR(VLOOKUP(A1910,'[2]Pivot HorizontalMRP'!$A$4:$F$2689,6,0),0)</f>
        <v>5145</v>
      </c>
      <c r="R1910" s="1" t="n">
        <f aca="false">IFERROR(VLOOKUP(A1910,'[2]Pivot HorizontalMRP'!$A$4:$G$2689,7,0),0)</f>
        <v>5763</v>
      </c>
      <c r="S1910" s="1" t="n">
        <f aca="false">IFERROR(VLOOKUP(A1910,'[2]Pivot HorizontalMRP'!$A$4:$H$2689,8,0),0)</f>
        <v>5261</v>
      </c>
      <c r="T1910" s="1" t="n">
        <f aca="false">IFERROR(VLOOKUP(A1910,'[2]Pivot HorizontalMRP'!$A$4:$I$2689,9,0),0)</f>
        <v>3790</v>
      </c>
      <c r="U1910" s="1" t="n">
        <f aca="false">IF(I1910="delivery",O1910-SUM(Q1910+R1910),IF(I1910="PO",P1910-SUM(Q1910:R1910)))</f>
        <v>-4781</v>
      </c>
      <c r="V1910" s="81" t="n">
        <v>0.5185</v>
      </c>
      <c r="W1910" s="81"/>
      <c r="X1910" s="81" t="n">
        <f aca="false">W1910-V1910</f>
        <v>-0.5185</v>
      </c>
      <c r="Y1910" s="81"/>
      <c r="Z1910" s="81"/>
      <c r="AA1910" s="81" t="n">
        <v>0.3</v>
      </c>
      <c r="AB1910" s="81"/>
      <c r="AC1910" s="81"/>
      <c r="AD1910" s="81"/>
      <c r="AE1910" s="81"/>
      <c r="AF1910" s="81"/>
      <c r="AG1910" s="81"/>
      <c r="AH1910" s="81"/>
      <c r="AI1910" s="81"/>
      <c r="AJ1910" s="81"/>
      <c r="AK1910" s="81"/>
      <c r="AL1910" s="81"/>
      <c r="AM1910" s="81"/>
      <c r="AN1910" s="81"/>
      <c r="AO1910" s="81" t="str">
        <f aca="false">D1910</f>
        <v>Sanmina</v>
      </c>
      <c r="AP1910" s="1" t="s">
        <v>3124</v>
      </c>
      <c r="AQ1910" s="1"/>
      <c r="AR1910" s="1"/>
      <c r="AS1910" s="1"/>
      <c r="AT1910" s="1"/>
      <c r="AU1910" s="1"/>
      <c r="AV1910" s="1"/>
      <c r="AW1910" s="1"/>
      <c r="AX1910" s="1"/>
      <c r="AY1910" s="1"/>
      <c r="AZ1910" s="1"/>
      <c r="BA1910" s="1"/>
      <c r="BB1910" s="1"/>
      <c r="BC1910" s="1"/>
      <c r="BD1910" s="1"/>
      <c r="BE1910" s="1"/>
      <c r="BF1910" s="1" t="s">
        <v>14668</v>
      </c>
      <c r="BG1910" s="1" t="s">
        <v>183</v>
      </c>
      <c r="BH1910" s="1"/>
      <c r="BI1910" s="1"/>
    </row>
    <row r="1911" customFormat="false" ht="12.75" hidden="false" customHeight="false" outlineLevel="0" collapsed="false">
      <c r="A1911" s="1" t="s">
        <v>14578</v>
      </c>
      <c r="B1911" s="1" t="s">
        <v>7836</v>
      </c>
      <c r="C1911" s="1" t="s">
        <v>177</v>
      </c>
      <c r="D1911" s="1" t="s">
        <v>1471</v>
      </c>
      <c r="E1911" s="1" t="s">
        <v>16345</v>
      </c>
      <c r="F1911" s="1" t="s">
        <v>14579</v>
      </c>
      <c r="G1911" s="1" t="n">
        <v>46</v>
      </c>
      <c r="H1911" s="1" t="n">
        <v>250</v>
      </c>
      <c r="I1911" s="101" t="s">
        <v>180</v>
      </c>
      <c r="J1911" s="1"/>
      <c r="K1911" s="1" t="n">
        <f aca="false">IFERROR(VLOOKUP(A1911,'[2]Pivot HorizontalMRP'!$A$4:$B$2689,2,0),0)</f>
        <v>0</v>
      </c>
      <c r="L1911" s="1" t="n">
        <f aca="false">IFERROR(VLOOKUP(A1911,'[2]Pivot HorizontalMRP'!$A$4:$C$2689,3,0),0)</f>
        <v>0</v>
      </c>
      <c r="M1911" s="1" t="n">
        <f aca="false">IFERROR(VLOOKUP(A1911,'[2]Pivot HorizontalMRP'!$A$4:$D$2689,0.4,0),0)</f>
        <v>0</v>
      </c>
      <c r="N1911" s="1" t="n">
        <f aca="false">IFERROR(VLOOKUP(A1911,'[2]Pivot HorizontalMRP'!$A$4:$E$2689,5,0),0)</f>
        <v>250</v>
      </c>
      <c r="O1911" s="1" t="n">
        <f aca="false">K1911+L1911</f>
        <v>0</v>
      </c>
      <c r="P1911" s="1" t="n">
        <f aca="false">K1911+L1911+M1911+N1911</f>
        <v>250</v>
      </c>
      <c r="Q1911" s="1" t="n">
        <f aca="false">IFERROR(VLOOKUP(A1911,'[2]Pivot HorizontalMRP'!$A$4:$F$2689,6,0),0)</f>
        <v>0</v>
      </c>
      <c r="R1911" s="1" t="n">
        <f aca="false">IFERROR(VLOOKUP(A1911,'[2]Pivot HorizontalMRP'!$A$4:$G$2689,7,0),0)</f>
        <v>1564</v>
      </c>
      <c r="S1911" s="1" t="n">
        <f aca="false">IFERROR(VLOOKUP(A1911,'[2]Pivot HorizontalMRP'!$A$4:$H$2689,8,0),0)</f>
        <v>930</v>
      </c>
      <c r="T1911" s="1" t="n">
        <f aca="false">IFERROR(VLOOKUP(A1911,'[2]Pivot HorizontalMRP'!$A$4:$I$2689,9,0),0)</f>
        <v>727</v>
      </c>
      <c r="U1911" s="1" t="n">
        <f aca="false">IF(I1911="delivery",O1911-SUM(Q1911+R1911),IF(I1911="PO",P1911-SUM(Q1911:R1911)))</f>
        <v>-1564</v>
      </c>
      <c r="V1911" s="81" t="n">
        <v>0.51</v>
      </c>
      <c r="W1911" s="81"/>
      <c r="X1911" s="81" t="n">
        <f aca="false">W1911-V1911</f>
        <v>-0.51</v>
      </c>
      <c r="Y1911" s="81"/>
      <c r="Z1911" s="81"/>
      <c r="AA1911" s="81"/>
      <c r="AB1911" s="81"/>
      <c r="AC1911" s="81"/>
      <c r="AD1911" s="81"/>
      <c r="AE1911" s="81"/>
      <c r="AF1911" s="81"/>
      <c r="AG1911" s="81"/>
      <c r="AH1911" s="81"/>
      <c r="AI1911" s="81"/>
      <c r="AJ1911" s="81"/>
      <c r="AK1911" s="81"/>
      <c r="AL1911" s="81"/>
      <c r="AM1911" s="81"/>
      <c r="AN1911" s="81"/>
      <c r="AO1911" s="81" t="str">
        <f aca="false">D1911</f>
        <v>Sanmina</v>
      </c>
      <c r="AP1911" s="1" t="s">
        <v>3124</v>
      </c>
      <c r="AQ1911" s="1"/>
      <c r="AR1911" s="1"/>
      <c r="AS1911" s="1"/>
      <c r="AT1911" s="1"/>
      <c r="AU1911" s="1"/>
      <c r="AV1911" s="1"/>
      <c r="AW1911" s="1"/>
      <c r="AX1911" s="1"/>
      <c r="AY1911" s="1"/>
      <c r="AZ1911" s="1"/>
      <c r="BA1911" s="1"/>
      <c r="BB1911" s="1"/>
      <c r="BC1911" s="1"/>
      <c r="BD1911" s="1"/>
      <c r="BE1911" s="1"/>
      <c r="BF1911" s="1" t="s">
        <v>14668</v>
      </c>
      <c r="BG1911" s="1" t="s">
        <v>183</v>
      </c>
      <c r="BH1911" s="1"/>
      <c r="BI1911" s="1"/>
    </row>
    <row r="1912" customFormat="false" ht="12.75" hidden="false" customHeight="false" outlineLevel="0" collapsed="false">
      <c r="A1912" s="1" t="s">
        <v>16346</v>
      </c>
      <c r="B1912" s="1" t="s">
        <v>7840</v>
      </c>
      <c r="C1912" s="1" t="s">
        <v>177</v>
      </c>
      <c r="D1912" s="1" t="s">
        <v>1471</v>
      </c>
      <c r="E1912" s="1" t="s">
        <v>16347</v>
      </c>
      <c r="F1912" s="1" t="s">
        <v>7842</v>
      </c>
      <c r="G1912" s="1" t="n">
        <v>56</v>
      </c>
      <c r="H1912" s="1" t="n">
        <v>300</v>
      </c>
      <c r="I1912" s="101" t="s">
        <v>180</v>
      </c>
      <c r="J1912" s="1"/>
      <c r="K1912" s="1" t="n">
        <f aca="false">IFERROR(VLOOKUP(A1912,'[2]Pivot HorizontalMRP'!$A$4:$B$2689,2,0),0)</f>
        <v>0</v>
      </c>
      <c r="L1912" s="1" t="n">
        <f aca="false">IFERROR(VLOOKUP(A1912,'[2]Pivot HorizontalMRP'!$A$4:$C$2689,3,0),0)</f>
        <v>991</v>
      </c>
      <c r="M1912" s="1" t="n">
        <f aca="false">IFERROR(VLOOKUP(A1912,'[2]Pivot HorizontalMRP'!$A$4:$D$2689,0.4,0),0)</f>
        <v>0</v>
      </c>
      <c r="N1912" s="1" t="n">
        <f aca="false">IFERROR(VLOOKUP(A1912,'[2]Pivot HorizontalMRP'!$A$4:$E$2689,5,0),0)</f>
        <v>0</v>
      </c>
      <c r="O1912" s="1" t="n">
        <f aca="false">K1912+L1912</f>
        <v>991</v>
      </c>
      <c r="P1912" s="1" t="n">
        <f aca="false">K1912+L1912+M1912+N1912</f>
        <v>991</v>
      </c>
      <c r="Q1912" s="1" t="n">
        <f aca="false">IFERROR(VLOOKUP(A1912,'[2]Pivot HorizontalMRP'!$A$4:$F$2689,6,0),0)</f>
        <v>856</v>
      </c>
      <c r="R1912" s="1" t="n">
        <f aca="false">IFERROR(VLOOKUP(A1912,'[2]Pivot HorizontalMRP'!$A$4:$G$2689,7,0),0)</f>
        <v>528</v>
      </c>
      <c r="S1912" s="1" t="n">
        <f aca="false">IFERROR(VLOOKUP(A1912,'[2]Pivot HorizontalMRP'!$A$4:$H$2689,8,0),0)</f>
        <v>576</v>
      </c>
      <c r="T1912" s="1" t="n">
        <f aca="false">IFERROR(VLOOKUP(A1912,'[2]Pivot HorizontalMRP'!$A$4:$I$2689,9,0),0)</f>
        <v>384</v>
      </c>
      <c r="U1912" s="1" t="n">
        <f aca="false">IF(I1912="delivery",O1912-SUM(Q1912+R1912),IF(I1912="PO",P1912-SUM(Q1912:R1912)))</f>
        <v>-393</v>
      </c>
      <c r="V1912" s="81" t="n">
        <v>0.54</v>
      </c>
      <c r="W1912" s="81"/>
      <c r="X1912" s="81" t="n">
        <f aca="false">W1912-V1912</f>
        <v>-0.54</v>
      </c>
      <c r="Y1912" s="81"/>
      <c r="Z1912" s="81"/>
      <c r="AA1912" s="81"/>
      <c r="AB1912" s="81"/>
      <c r="AC1912" s="81"/>
      <c r="AD1912" s="81"/>
      <c r="AE1912" s="81"/>
      <c r="AF1912" s="81"/>
      <c r="AG1912" s="81"/>
      <c r="AH1912" s="81"/>
      <c r="AI1912" s="81"/>
      <c r="AJ1912" s="81"/>
      <c r="AK1912" s="81"/>
      <c r="AL1912" s="81"/>
      <c r="AM1912" s="81"/>
      <c r="AN1912" s="81"/>
      <c r="AO1912" s="81" t="str">
        <f aca="false">D1912</f>
        <v>Sanmina</v>
      </c>
      <c r="AP1912" s="102" t="s">
        <v>3124</v>
      </c>
      <c r="AQ1912" s="1"/>
      <c r="AR1912" s="1"/>
      <c r="AS1912" s="1"/>
      <c r="AT1912" s="1"/>
      <c r="AU1912" s="1"/>
      <c r="AV1912" s="1"/>
      <c r="AW1912" s="1"/>
      <c r="AX1912" s="1"/>
      <c r="AY1912" s="1"/>
      <c r="AZ1912" s="1"/>
      <c r="BA1912" s="1"/>
      <c r="BB1912" s="1"/>
      <c r="BC1912" s="1"/>
      <c r="BD1912" s="1"/>
      <c r="BE1912" s="1"/>
      <c r="BF1912" s="1" t="s">
        <v>11284</v>
      </c>
      <c r="BG1912" s="1" t="s">
        <v>183</v>
      </c>
      <c r="BH1912" s="1"/>
      <c r="BI1912" s="1"/>
    </row>
    <row r="1913" customFormat="false" ht="12.75" hidden="false" customHeight="false" outlineLevel="0" collapsed="false">
      <c r="A1913" s="103" t="s">
        <v>7839</v>
      </c>
      <c r="B1913" s="104" t="s">
        <v>7840</v>
      </c>
      <c r="C1913" s="99" t="s">
        <v>177</v>
      </c>
      <c r="D1913" s="99" t="s">
        <v>1471</v>
      </c>
      <c r="E1913" s="99" t="s">
        <v>16347</v>
      </c>
      <c r="F1913" s="99" t="s">
        <v>7842</v>
      </c>
      <c r="G1913" s="99" t="n">
        <v>128</v>
      </c>
      <c r="H1913" s="99" t="n">
        <v>800</v>
      </c>
      <c r="I1913" s="99" t="s">
        <v>180</v>
      </c>
      <c r="K1913" s="1" t="n">
        <f aca="false">IFERROR(VLOOKUP(A1913,'[2]Pivot HorizontalMRP'!$A$4:$B$2689,2,0),0)</f>
        <v>0</v>
      </c>
      <c r="L1913" s="1" t="n">
        <f aca="false">IFERROR(VLOOKUP(A1913,'[2]Pivot HorizontalMRP'!$A$4:$C$2689,3,0),0)</f>
        <v>1205</v>
      </c>
      <c r="M1913" s="1" t="n">
        <f aca="false">IFERROR(VLOOKUP(A1913,'[2]Pivot HorizontalMRP'!$A$4:$D$2689,0.4,0),0)</f>
        <v>0</v>
      </c>
      <c r="N1913" s="1" t="n">
        <f aca="false">IFERROR(VLOOKUP(A1913,'[2]Pivot HorizontalMRP'!$A$4:$E$2689,5,0),0)</f>
        <v>0</v>
      </c>
      <c r="O1913" s="1" t="n">
        <f aca="false">K1913+L1913</f>
        <v>1205</v>
      </c>
      <c r="P1913" s="1" t="n">
        <f aca="false">K1913+L1913+M1913+N1913</f>
        <v>1205</v>
      </c>
      <c r="Q1913" s="1" t="n">
        <f aca="false">IFERROR(VLOOKUP(A1913,'[2]Pivot HorizontalMRP'!$A$4:$F$2689,6,0),0)</f>
        <v>0</v>
      </c>
      <c r="R1913" s="1" t="n">
        <f aca="false">IFERROR(VLOOKUP(A1913,'[2]Pivot HorizontalMRP'!$A$4:$G$2689,7,0),0)</f>
        <v>0</v>
      </c>
      <c r="S1913" s="1" t="n">
        <f aca="false">IFERROR(VLOOKUP(A1913,'[2]Pivot HorizontalMRP'!$A$4:$H$2689,8,0),0)</f>
        <v>0</v>
      </c>
      <c r="T1913" s="1" t="n">
        <f aca="false">IFERROR(VLOOKUP(A1913,'[2]Pivot HorizontalMRP'!$A$4:$I$2689,9,0),0)</f>
        <v>0</v>
      </c>
      <c r="U1913" s="1" t="n">
        <f aca="false">IF(I1913="delivery",O1913-SUM(Q1913+R1913),IF(I1913="PO",P1913-SUM(Q1913:R1913)))</f>
        <v>1205</v>
      </c>
      <c r="V1913" s="99" t="n">
        <v>0.38</v>
      </c>
      <c r="X1913" s="81" t="n">
        <f aca="false">W1913-V1913</f>
        <v>-0.38</v>
      </c>
      <c r="AA1913" s="81"/>
      <c r="AO1913" s="81" t="str">
        <f aca="false">D1913</f>
        <v>Sanmina</v>
      </c>
      <c r="AP1913" s="99" t="s">
        <v>3124</v>
      </c>
      <c r="BF1913" s="99" t="s">
        <v>14668</v>
      </c>
      <c r="BG1913" s="1" t="s">
        <v>183</v>
      </c>
    </row>
    <row r="1914" customFormat="false" ht="12.75" hidden="false" customHeight="false" outlineLevel="0" collapsed="false">
      <c r="A1914" s="1" t="s">
        <v>7843</v>
      </c>
      <c r="B1914" s="1" t="s">
        <v>7844</v>
      </c>
      <c r="C1914" s="1" t="s">
        <v>177</v>
      </c>
      <c r="D1914" s="1" t="s">
        <v>1471</v>
      </c>
      <c r="E1914" s="1" t="s">
        <v>16348</v>
      </c>
      <c r="F1914" s="1" t="s">
        <v>7846</v>
      </c>
      <c r="G1914" s="1" t="n">
        <v>128</v>
      </c>
      <c r="H1914" s="1" t="n">
        <v>700</v>
      </c>
      <c r="I1914" s="101" t="s">
        <v>180</v>
      </c>
      <c r="J1914" s="1"/>
      <c r="K1914" s="1" t="n">
        <f aca="false">IFERROR(VLOOKUP(A1914,'[2]Pivot HorizontalMRP'!$A$4:$B$2689,2,0),0)</f>
        <v>0</v>
      </c>
      <c r="L1914" s="1" t="n">
        <f aca="false">IFERROR(VLOOKUP(A1914,'[2]Pivot HorizontalMRP'!$A$4:$C$2689,3,0),0)</f>
        <v>6191</v>
      </c>
      <c r="M1914" s="1" t="n">
        <f aca="false">IFERROR(VLOOKUP(A1914,'[2]Pivot HorizontalMRP'!$A$4:$D$2689,0.4,0),0)</f>
        <v>0</v>
      </c>
      <c r="N1914" s="1" t="n">
        <f aca="false">IFERROR(VLOOKUP(A1914,'[2]Pivot HorizontalMRP'!$A$4:$E$2689,5,0),0)</f>
        <v>0</v>
      </c>
      <c r="O1914" s="1" t="n">
        <f aca="false">K1914+L1914</f>
        <v>6191</v>
      </c>
      <c r="P1914" s="1" t="n">
        <f aca="false">K1914+L1914+M1914+N1914</f>
        <v>6191</v>
      </c>
      <c r="Q1914" s="1" t="n">
        <f aca="false">IFERROR(VLOOKUP(A1914,'[2]Pivot HorizontalMRP'!$A$4:$F$2689,6,0),0)</f>
        <v>1234</v>
      </c>
      <c r="R1914" s="1" t="n">
        <f aca="false">IFERROR(VLOOKUP(A1914,'[2]Pivot HorizontalMRP'!$A$4:$G$2689,7,0),0)</f>
        <v>1404</v>
      </c>
      <c r="S1914" s="1" t="n">
        <f aca="false">IFERROR(VLOOKUP(A1914,'[2]Pivot HorizontalMRP'!$A$4:$H$2689,8,0),0)</f>
        <v>2580</v>
      </c>
      <c r="T1914" s="1" t="n">
        <f aca="false">IFERROR(VLOOKUP(A1914,'[2]Pivot HorizontalMRP'!$A$4:$I$2689,9,0),0)</f>
        <v>976</v>
      </c>
      <c r="U1914" s="1" t="n">
        <f aca="false">IF(I1914="delivery",O1914-SUM(Q1914+R1914),IF(I1914="PO",P1914-SUM(Q1914:R1914)))</f>
        <v>3553</v>
      </c>
      <c r="V1914" s="81" t="n">
        <v>0.665</v>
      </c>
      <c r="W1914" s="81"/>
      <c r="X1914" s="81" t="n">
        <f aca="false">W1914-V1914</f>
        <v>-0.665</v>
      </c>
      <c r="Y1914" s="81"/>
      <c r="Z1914" s="81"/>
      <c r="AA1914" s="81"/>
      <c r="AB1914" s="81"/>
      <c r="AC1914" s="81"/>
      <c r="AD1914" s="81"/>
      <c r="AE1914" s="81"/>
      <c r="AF1914" s="81"/>
      <c r="AG1914" s="81"/>
      <c r="AH1914" s="81"/>
      <c r="AI1914" s="81"/>
      <c r="AJ1914" s="81"/>
      <c r="AK1914" s="81"/>
      <c r="AL1914" s="81"/>
      <c r="AM1914" s="81"/>
      <c r="AN1914" s="81"/>
      <c r="AO1914" s="81" t="str">
        <f aca="false">D1914</f>
        <v>Sanmina</v>
      </c>
      <c r="AP1914" s="1" t="s">
        <v>3124</v>
      </c>
      <c r="AQ1914" s="1"/>
      <c r="AR1914" s="1"/>
      <c r="AS1914" s="1"/>
      <c r="AT1914" s="1"/>
      <c r="AU1914" s="1"/>
      <c r="AV1914" s="1"/>
      <c r="AW1914" s="1"/>
      <c r="AX1914" s="1"/>
      <c r="AY1914" s="1"/>
      <c r="AZ1914" s="1"/>
      <c r="BA1914" s="1"/>
      <c r="BB1914" s="1"/>
      <c r="BC1914" s="1"/>
      <c r="BD1914" s="1"/>
      <c r="BE1914" s="1"/>
      <c r="BF1914" s="1" t="s">
        <v>14668</v>
      </c>
      <c r="BG1914" s="1" t="s">
        <v>183</v>
      </c>
      <c r="BH1914" s="1"/>
      <c r="BI1914" s="1"/>
    </row>
    <row r="1915" customFormat="false" ht="12.75" hidden="false" customHeight="false" outlineLevel="0" collapsed="false">
      <c r="A1915" s="1" t="s">
        <v>7847</v>
      </c>
      <c r="B1915" s="1" t="s">
        <v>7848</v>
      </c>
      <c r="C1915" s="1" t="s">
        <v>177</v>
      </c>
      <c r="D1915" s="1" t="s">
        <v>1471</v>
      </c>
      <c r="E1915" s="1" t="s">
        <v>16349</v>
      </c>
      <c r="F1915" s="1" t="s">
        <v>7850</v>
      </c>
      <c r="G1915" s="1" t="n">
        <v>53</v>
      </c>
      <c r="H1915" s="1" t="n">
        <v>7000</v>
      </c>
      <c r="I1915" s="101" t="s">
        <v>188</v>
      </c>
      <c r="J1915" s="1"/>
      <c r="K1915" s="1" t="n">
        <f aca="false">IFERROR(VLOOKUP(A1915,'[2]Pivot HorizontalMRP'!$A$4:$B$2689,2,0),0)</f>
        <v>0</v>
      </c>
      <c r="L1915" s="1" t="n">
        <f aca="false">IFERROR(VLOOKUP(A1915,'[2]Pivot HorizontalMRP'!$A$4:$C$2689,3,0),0)</f>
        <v>20187</v>
      </c>
      <c r="M1915" s="1" t="n">
        <f aca="false">IFERROR(VLOOKUP(A1915,'[2]Pivot HorizontalMRP'!$A$4:$D$2689,0.4,0),0)</f>
        <v>0</v>
      </c>
      <c r="N1915" s="1" t="n">
        <f aca="false">IFERROR(VLOOKUP(A1915,'[2]Pivot HorizontalMRP'!$A$4:$E$2689,5,0),0)</f>
        <v>0</v>
      </c>
      <c r="O1915" s="1" t="n">
        <f aca="false">K1915+L1915</f>
        <v>20187</v>
      </c>
      <c r="P1915" s="1" t="n">
        <f aca="false">K1915+L1915+M1915+N1915</f>
        <v>20187</v>
      </c>
      <c r="Q1915" s="1" t="n">
        <f aca="false">IFERROR(VLOOKUP(A1915,'[2]Pivot HorizontalMRP'!$A$4:$F$2689,6,0),0)</f>
        <v>21314</v>
      </c>
      <c r="R1915" s="1" t="n">
        <f aca="false">IFERROR(VLOOKUP(A1915,'[2]Pivot HorizontalMRP'!$A$4:$G$2689,7,0),0)</f>
        <v>16308</v>
      </c>
      <c r="S1915" s="1" t="n">
        <f aca="false">IFERROR(VLOOKUP(A1915,'[2]Pivot HorizontalMRP'!$A$4:$H$2689,8,0),0)</f>
        <v>22456</v>
      </c>
      <c r="T1915" s="1" t="n">
        <f aca="false">IFERROR(VLOOKUP(A1915,'[2]Pivot HorizontalMRP'!$A$4:$I$2689,9,0),0)</f>
        <v>11496</v>
      </c>
      <c r="U1915" s="1" t="n">
        <f aca="false">IF(I1915="delivery",O1915-SUM(Q1915+R1915),IF(I1915="PO",P1915-SUM(Q1915:R1915)))</f>
        <v>-17435</v>
      </c>
      <c r="V1915" s="81" t="n">
        <v>0.765</v>
      </c>
      <c r="W1915" s="81"/>
      <c r="X1915" s="81" t="n">
        <f aca="false">W1915-V1915</f>
        <v>-0.765</v>
      </c>
      <c r="Y1915" s="81"/>
      <c r="Z1915" s="81"/>
      <c r="AA1915" s="81"/>
      <c r="AB1915" s="81"/>
      <c r="AC1915" s="81"/>
      <c r="AD1915" s="81"/>
      <c r="AE1915" s="81"/>
      <c r="AF1915" s="81"/>
      <c r="AG1915" s="81"/>
      <c r="AH1915" s="81"/>
      <c r="AI1915" s="81"/>
      <c r="AJ1915" s="81"/>
      <c r="AK1915" s="81"/>
      <c r="AL1915" s="81"/>
      <c r="AM1915" s="81"/>
      <c r="AN1915" s="81"/>
      <c r="AO1915" s="81" t="str">
        <f aca="false">D1915</f>
        <v>Sanmina</v>
      </c>
      <c r="AP1915" s="1" t="s">
        <v>3124</v>
      </c>
      <c r="AQ1915" s="1"/>
      <c r="AR1915" s="1"/>
      <c r="AS1915" s="1"/>
      <c r="AT1915" s="1"/>
      <c r="AU1915" s="1"/>
      <c r="AV1915" s="1"/>
      <c r="AW1915" s="1"/>
      <c r="AX1915" s="1"/>
      <c r="AY1915" s="1"/>
      <c r="AZ1915" s="1"/>
      <c r="BA1915" s="1"/>
      <c r="BB1915" s="1"/>
      <c r="BC1915" s="1"/>
      <c r="BD1915" s="1"/>
      <c r="BE1915" s="1"/>
      <c r="BF1915" s="1" t="s">
        <v>14668</v>
      </c>
      <c r="BG1915" s="1" t="s">
        <v>183</v>
      </c>
      <c r="BH1915" s="1"/>
      <c r="BI1915" s="1"/>
    </row>
    <row r="1916" customFormat="false" ht="12.75" hidden="false" customHeight="false" outlineLevel="0" collapsed="false">
      <c r="A1916" s="1" t="s">
        <v>14591</v>
      </c>
      <c r="B1916" s="1" t="s">
        <v>7852</v>
      </c>
      <c r="C1916" s="1" t="s">
        <v>177</v>
      </c>
      <c r="D1916" s="1" t="s">
        <v>1471</v>
      </c>
      <c r="E1916" s="1" t="s">
        <v>16350</v>
      </c>
      <c r="F1916" s="1" t="s">
        <v>16351</v>
      </c>
      <c r="G1916" s="1" t="n">
        <v>55</v>
      </c>
      <c r="H1916" s="1" t="n">
        <v>1</v>
      </c>
      <c r="I1916" s="101" t="s">
        <v>180</v>
      </c>
      <c r="J1916" s="1"/>
      <c r="K1916" s="1" t="n">
        <f aca="false">IFERROR(VLOOKUP(A1916,'[2]Pivot HorizontalMRP'!$A$4:$B$2689,2,0),0)</f>
        <v>0</v>
      </c>
      <c r="L1916" s="1" t="n">
        <f aca="false">IFERROR(VLOOKUP(A1916,'[2]Pivot HorizontalMRP'!$A$4:$C$2689,3,0),0)</f>
        <v>169</v>
      </c>
      <c r="M1916" s="1" t="n">
        <f aca="false">IFERROR(VLOOKUP(A1916,'[2]Pivot HorizontalMRP'!$A$4:$D$2689,0.4,0),0)</f>
        <v>0</v>
      </c>
      <c r="N1916" s="1" t="n">
        <f aca="false">IFERROR(VLOOKUP(A1916,'[2]Pivot HorizontalMRP'!$A$4:$E$2689,5,0),0)</f>
        <v>0</v>
      </c>
      <c r="O1916" s="1" t="n">
        <f aca="false">K1916+L1916</f>
        <v>169</v>
      </c>
      <c r="P1916" s="1" t="n">
        <f aca="false">K1916+L1916+M1916+N1916</f>
        <v>169</v>
      </c>
      <c r="Q1916" s="1" t="n">
        <f aca="false">IFERROR(VLOOKUP(A1916,'[2]Pivot HorizontalMRP'!$A$4:$F$2689,6,0),0)</f>
        <v>4836</v>
      </c>
      <c r="R1916" s="1" t="n">
        <f aca="false">IFERROR(VLOOKUP(A1916,'[2]Pivot HorizontalMRP'!$A$4:$G$2689,7,0),0)</f>
        <v>4272</v>
      </c>
      <c r="S1916" s="1" t="n">
        <f aca="false">IFERROR(VLOOKUP(A1916,'[2]Pivot HorizontalMRP'!$A$4:$H$2689,8,0),0)</f>
        <v>3408</v>
      </c>
      <c r="T1916" s="1" t="n">
        <f aca="false">IFERROR(VLOOKUP(A1916,'[2]Pivot HorizontalMRP'!$A$4:$I$2689,9,0),0)</f>
        <v>2136</v>
      </c>
      <c r="U1916" s="1" t="n">
        <f aca="false">IF(I1916="delivery",O1916-SUM(Q1916+R1916),IF(I1916="PO",P1916-SUM(Q1916:R1916)))</f>
        <v>-8939</v>
      </c>
      <c r="V1916" s="81" t="n">
        <v>0.195</v>
      </c>
      <c r="W1916" s="81"/>
      <c r="X1916" s="81" t="n">
        <f aca="false">W1916-V1916</f>
        <v>-0.195</v>
      </c>
      <c r="Y1916" s="81"/>
      <c r="Z1916" s="81"/>
      <c r="AA1916" s="81"/>
      <c r="AB1916" s="81"/>
      <c r="AC1916" s="81"/>
      <c r="AD1916" s="81"/>
      <c r="AE1916" s="81"/>
      <c r="AF1916" s="81"/>
      <c r="AG1916" s="81"/>
      <c r="AH1916" s="81"/>
      <c r="AI1916" s="81"/>
      <c r="AJ1916" s="81"/>
      <c r="AK1916" s="81"/>
      <c r="AL1916" s="81"/>
      <c r="AM1916" s="81"/>
      <c r="AN1916" s="81"/>
      <c r="AO1916" s="81" t="str">
        <f aca="false">D1916</f>
        <v>Sanmina</v>
      </c>
      <c r="AP1916" s="1" t="s">
        <v>3124</v>
      </c>
      <c r="AQ1916" s="1"/>
      <c r="AR1916" s="1"/>
      <c r="AS1916" s="1"/>
      <c r="AT1916" s="1"/>
      <c r="AU1916" s="1"/>
      <c r="AV1916" s="1"/>
      <c r="AW1916" s="1"/>
      <c r="AX1916" s="1"/>
      <c r="AY1916" s="1"/>
      <c r="AZ1916" s="1"/>
      <c r="BA1916" s="1"/>
      <c r="BB1916" s="1"/>
      <c r="BC1916" s="1"/>
      <c r="BD1916" s="1"/>
      <c r="BE1916" s="1"/>
      <c r="BF1916" s="1" t="s">
        <v>14668</v>
      </c>
      <c r="BG1916" s="1" t="s">
        <v>183</v>
      </c>
      <c r="BH1916" s="1"/>
      <c r="BI1916" s="1"/>
    </row>
    <row r="1917" customFormat="false" ht="12.75" hidden="false" customHeight="false" outlineLevel="0" collapsed="false">
      <c r="A1917" s="103" t="s">
        <v>7851</v>
      </c>
      <c r="B1917" s="104" t="s">
        <v>7852</v>
      </c>
      <c r="C1917" s="99" t="s">
        <v>177</v>
      </c>
      <c r="D1917" s="99" t="s">
        <v>1471</v>
      </c>
      <c r="E1917" s="99" t="s">
        <v>16350</v>
      </c>
      <c r="F1917" s="99" t="s">
        <v>7854</v>
      </c>
      <c r="G1917" s="99" t="n">
        <v>46</v>
      </c>
      <c r="H1917" s="99" t="n">
        <v>3360</v>
      </c>
      <c r="I1917" s="99" t="s">
        <v>180</v>
      </c>
      <c r="K1917" s="1" t="n">
        <f aca="false">IFERROR(VLOOKUP(A1917,'[2]Pivot HorizontalMRP'!$A$4:$B$2689,2,0),0)</f>
        <v>0</v>
      </c>
      <c r="L1917" s="1" t="n">
        <f aca="false">IFERROR(VLOOKUP(A1917,'[2]Pivot HorizontalMRP'!$A$4:$C$2689,3,0),0)</f>
        <v>2697</v>
      </c>
      <c r="M1917" s="1" t="n">
        <f aca="false">IFERROR(VLOOKUP(A1917,'[2]Pivot HorizontalMRP'!$A$4:$D$2689,0.4,0),0)</f>
        <v>0</v>
      </c>
      <c r="N1917" s="1" t="n">
        <f aca="false">IFERROR(VLOOKUP(A1917,'[2]Pivot HorizontalMRP'!$A$4:$E$2689,5,0),0)</f>
        <v>0</v>
      </c>
      <c r="O1917" s="1" t="n">
        <f aca="false">K1917+L1917</f>
        <v>2697</v>
      </c>
      <c r="P1917" s="1" t="n">
        <f aca="false">K1917+L1917+M1917+N1917</f>
        <v>2697</v>
      </c>
      <c r="Q1917" s="1" t="n">
        <f aca="false">IFERROR(VLOOKUP(A1917,'[2]Pivot HorizontalMRP'!$A$4:$F$2689,6,0),0)</f>
        <v>0</v>
      </c>
      <c r="R1917" s="1" t="n">
        <f aca="false">IFERROR(VLOOKUP(A1917,'[2]Pivot HorizontalMRP'!$A$4:$G$2689,7,0),0)</f>
        <v>0</v>
      </c>
      <c r="S1917" s="1" t="n">
        <f aca="false">IFERROR(VLOOKUP(A1917,'[2]Pivot HorizontalMRP'!$A$4:$H$2689,8,0),0)</f>
        <v>0</v>
      </c>
      <c r="T1917" s="1" t="n">
        <f aca="false">IFERROR(VLOOKUP(A1917,'[2]Pivot HorizontalMRP'!$A$4:$I$2689,9,0),0)</f>
        <v>0</v>
      </c>
      <c r="U1917" s="1" t="n">
        <f aca="false">IF(I1917="delivery",O1917-SUM(Q1917+R1917),IF(I1917="PO",P1917-SUM(Q1917:R1917)))</f>
        <v>2697</v>
      </c>
      <c r="V1917" s="99" t="n">
        <v>0.195</v>
      </c>
      <c r="X1917" s="81" t="n">
        <f aca="false">W1917-V1917</f>
        <v>-0.195</v>
      </c>
      <c r="AA1917" s="81"/>
      <c r="AO1917" s="81" t="str">
        <f aca="false">D1917</f>
        <v>Sanmina</v>
      </c>
      <c r="AP1917" s="99" t="s">
        <v>3124</v>
      </c>
      <c r="BF1917" s="99" t="s">
        <v>14668</v>
      </c>
      <c r="BG1917" s="1" t="s">
        <v>183</v>
      </c>
    </row>
    <row r="1918" customFormat="false" ht="12.75" hidden="false" customHeight="false" outlineLevel="0" collapsed="false">
      <c r="A1918" s="1" t="s">
        <v>14593</v>
      </c>
      <c r="B1918" s="1" t="s">
        <v>7856</v>
      </c>
      <c r="C1918" s="1" t="s">
        <v>177</v>
      </c>
      <c r="D1918" s="1" t="s">
        <v>1471</v>
      </c>
      <c r="E1918" s="1" t="s">
        <v>16352</v>
      </c>
      <c r="F1918" s="1" t="s">
        <v>14594</v>
      </c>
      <c r="G1918" s="1" t="n">
        <v>55</v>
      </c>
      <c r="H1918" s="1" t="n">
        <v>1</v>
      </c>
      <c r="I1918" s="101" t="s">
        <v>180</v>
      </c>
      <c r="J1918" s="1"/>
      <c r="K1918" s="1" t="n">
        <f aca="false">IFERROR(VLOOKUP(A1918,'[2]Pivot HorizontalMRP'!$A$4:$B$2689,2,0),0)</f>
        <v>0</v>
      </c>
      <c r="L1918" s="1" t="n">
        <f aca="false">IFERROR(VLOOKUP(A1918,'[2]Pivot HorizontalMRP'!$A$4:$C$2689,3,0),0)</f>
        <v>2400</v>
      </c>
      <c r="M1918" s="1" t="n">
        <f aca="false">IFERROR(VLOOKUP(A1918,'[2]Pivot HorizontalMRP'!$A$4:$D$2689,0.4,0),0)</f>
        <v>0</v>
      </c>
      <c r="N1918" s="1" t="n">
        <f aca="false">IFERROR(VLOOKUP(A1918,'[2]Pivot HorizontalMRP'!$A$4:$E$2689,5,0),0)</f>
        <v>0</v>
      </c>
      <c r="O1918" s="1" t="n">
        <f aca="false">K1918+L1918</f>
        <v>2400</v>
      </c>
      <c r="P1918" s="1" t="n">
        <f aca="false">K1918+L1918+M1918+N1918</f>
        <v>2400</v>
      </c>
      <c r="Q1918" s="1" t="n">
        <f aca="false">IFERROR(VLOOKUP(A1918,'[2]Pivot HorizontalMRP'!$A$4:$F$2689,6,0),0)</f>
        <v>4652</v>
      </c>
      <c r="R1918" s="1" t="n">
        <f aca="false">IFERROR(VLOOKUP(A1918,'[2]Pivot HorizontalMRP'!$A$4:$G$2689,7,0),0)</f>
        <v>4040</v>
      </c>
      <c r="S1918" s="1" t="n">
        <f aca="false">IFERROR(VLOOKUP(A1918,'[2]Pivot HorizontalMRP'!$A$4:$H$2689,8,0),0)</f>
        <v>4160</v>
      </c>
      <c r="T1918" s="1" t="n">
        <f aca="false">IFERROR(VLOOKUP(A1918,'[2]Pivot HorizontalMRP'!$A$4:$I$2689,9,0),0)</f>
        <v>2960</v>
      </c>
      <c r="U1918" s="1" t="n">
        <f aca="false">IF(I1918="delivery",O1918-SUM(Q1918+R1918),IF(I1918="PO",P1918-SUM(Q1918:R1918)))</f>
        <v>-6292</v>
      </c>
      <c r="V1918" s="81" t="n">
        <v>0.38</v>
      </c>
      <c r="W1918" s="81"/>
      <c r="X1918" s="81" t="n">
        <f aca="false">W1918-V1918</f>
        <v>-0.38</v>
      </c>
      <c r="Y1918" s="81"/>
      <c r="Z1918" s="81"/>
      <c r="AA1918" s="81"/>
      <c r="AB1918" s="81"/>
      <c r="AC1918" s="81"/>
      <c r="AD1918" s="81"/>
      <c r="AE1918" s="81"/>
      <c r="AF1918" s="81"/>
      <c r="AG1918" s="81"/>
      <c r="AH1918" s="81"/>
      <c r="AI1918" s="81"/>
      <c r="AJ1918" s="81"/>
      <c r="AK1918" s="81"/>
      <c r="AL1918" s="81"/>
      <c r="AM1918" s="81"/>
      <c r="AN1918" s="81"/>
      <c r="AO1918" s="81" t="str">
        <f aca="false">D1918</f>
        <v>Sanmina</v>
      </c>
      <c r="AP1918" s="1" t="s">
        <v>3124</v>
      </c>
      <c r="AQ1918" s="1"/>
      <c r="AR1918" s="1"/>
      <c r="AS1918" s="1"/>
      <c r="AT1918" s="1"/>
      <c r="AU1918" s="1"/>
      <c r="AV1918" s="1"/>
      <c r="AW1918" s="1"/>
      <c r="AX1918" s="1"/>
      <c r="AY1918" s="1"/>
      <c r="AZ1918" s="1"/>
      <c r="BA1918" s="1"/>
      <c r="BB1918" s="1"/>
      <c r="BC1918" s="1"/>
      <c r="BD1918" s="1"/>
      <c r="BE1918" s="1"/>
      <c r="BF1918" s="1" t="s">
        <v>14668</v>
      </c>
      <c r="BG1918" s="1" t="s">
        <v>183</v>
      </c>
      <c r="BH1918" s="1"/>
      <c r="BI1918" s="1"/>
    </row>
    <row r="1919" customFormat="false" ht="12.75" hidden="false" customHeight="false" outlineLevel="0" collapsed="false">
      <c r="A1919" s="103" t="s">
        <v>7855</v>
      </c>
      <c r="B1919" s="104" t="s">
        <v>7856</v>
      </c>
      <c r="C1919" s="99" t="s">
        <v>177</v>
      </c>
      <c r="D1919" s="99" t="s">
        <v>1471</v>
      </c>
      <c r="E1919" s="99" t="s">
        <v>16352</v>
      </c>
      <c r="F1919" s="99" t="s">
        <v>7858</v>
      </c>
      <c r="G1919" s="99" t="n">
        <v>128</v>
      </c>
      <c r="H1919" s="99" t="n">
        <v>400</v>
      </c>
      <c r="I1919" s="99" t="s">
        <v>180</v>
      </c>
      <c r="K1919" s="1" t="n">
        <f aca="false">IFERROR(VLOOKUP(A1919,'[2]Pivot HorizontalMRP'!$A$4:$B$2689,2,0),0)</f>
        <v>0</v>
      </c>
      <c r="L1919" s="1" t="n">
        <f aca="false">IFERROR(VLOOKUP(A1919,'[2]Pivot HorizontalMRP'!$A$4:$C$2689,3,0),0)</f>
        <v>185</v>
      </c>
      <c r="M1919" s="1" t="n">
        <f aca="false">IFERROR(VLOOKUP(A1919,'[2]Pivot HorizontalMRP'!$A$4:$D$2689,0.4,0),0)</f>
        <v>0</v>
      </c>
      <c r="N1919" s="1" t="n">
        <f aca="false">IFERROR(VLOOKUP(A1919,'[2]Pivot HorizontalMRP'!$A$4:$E$2689,5,0),0)</f>
        <v>0</v>
      </c>
      <c r="O1919" s="1" t="n">
        <f aca="false">K1919+L1919</f>
        <v>185</v>
      </c>
      <c r="P1919" s="1" t="n">
        <f aca="false">K1919+L1919+M1919+N1919</f>
        <v>185</v>
      </c>
      <c r="Q1919" s="1" t="n">
        <f aca="false">IFERROR(VLOOKUP(A1919,'[2]Pivot HorizontalMRP'!$A$4:$F$2689,6,0),0)</f>
        <v>0</v>
      </c>
      <c r="R1919" s="1" t="n">
        <f aca="false">IFERROR(VLOOKUP(A1919,'[2]Pivot HorizontalMRP'!$A$4:$G$2689,7,0),0)</f>
        <v>0</v>
      </c>
      <c r="S1919" s="1" t="n">
        <f aca="false">IFERROR(VLOOKUP(A1919,'[2]Pivot HorizontalMRP'!$A$4:$H$2689,8,0),0)</f>
        <v>0</v>
      </c>
      <c r="T1919" s="1" t="n">
        <f aca="false">IFERROR(VLOOKUP(A1919,'[2]Pivot HorizontalMRP'!$A$4:$I$2689,9,0),0)</f>
        <v>0</v>
      </c>
      <c r="U1919" s="1" t="n">
        <f aca="false">IF(I1919="delivery",O1919-SUM(Q1919+R1919),IF(I1919="PO",P1919-SUM(Q1919:R1919)))</f>
        <v>185</v>
      </c>
      <c r="V1919" s="99" t="n">
        <v>0.38</v>
      </c>
      <c r="X1919" s="81" t="n">
        <f aca="false">W1919-V1919</f>
        <v>-0.38</v>
      </c>
      <c r="AA1919" s="81"/>
      <c r="AO1919" s="81" t="str">
        <f aca="false">D1919</f>
        <v>Sanmina</v>
      </c>
      <c r="AP1919" s="99" t="s">
        <v>3124</v>
      </c>
      <c r="BF1919" s="99" t="s">
        <v>14668</v>
      </c>
      <c r="BG1919" s="1" t="s">
        <v>183</v>
      </c>
    </row>
    <row r="1920" customFormat="false" ht="12.75" hidden="false" customHeight="false" outlineLevel="0" collapsed="false">
      <c r="A1920" s="1" t="s">
        <v>16353</v>
      </c>
      <c r="B1920" s="1" t="s">
        <v>7860</v>
      </c>
      <c r="C1920" s="1" t="s">
        <v>177</v>
      </c>
      <c r="D1920" s="1" t="s">
        <v>1471</v>
      </c>
      <c r="E1920" s="1" t="s">
        <v>16354</v>
      </c>
      <c r="F1920" s="1" t="s">
        <v>7862</v>
      </c>
      <c r="G1920" s="1" t="n">
        <v>36</v>
      </c>
      <c r="H1920" s="1" t="n">
        <v>2600</v>
      </c>
      <c r="I1920" s="101" t="s">
        <v>188</v>
      </c>
      <c r="J1920" s="1"/>
      <c r="K1920" s="1" t="n">
        <f aca="false">IFERROR(VLOOKUP(A1920,'[2]Pivot HorizontalMRP'!$A$4:$B$2689,2,0),0)</f>
        <v>0</v>
      </c>
      <c r="L1920" s="1" t="n">
        <f aca="false">IFERROR(VLOOKUP(A1920,'[2]Pivot HorizontalMRP'!$A$4:$C$2689,3,0),0)</f>
        <v>0</v>
      </c>
      <c r="M1920" s="1" t="n">
        <f aca="false">IFERROR(VLOOKUP(A1920,'[2]Pivot HorizontalMRP'!$A$4:$D$2689,0.4,0),0)</f>
        <v>0</v>
      </c>
      <c r="N1920" s="1" t="n">
        <f aca="false">IFERROR(VLOOKUP(A1920,'[2]Pivot HorizontalMRP'!$A$4:$E$2689,5,0),0)</f>
        <v>0</v>
      </c>
      <c r="O1920" s="1" t="n">
        <f aca="false">K1920+L1920</f>
        <v>0</v>
      </c>
      <c r="P1920" s="1" t="n">
        <f aca="false">K1920+L1920+M1920+N1920</f>
        <v>0</v>
      </c>
      <c r="Q1920" s="1" t="n">
        <f aca="false">IFERROR(VLOOKUP(A1920,'[2]Pivot HorizontalMRP'!$A$4:$F$2689,6,0),0)</f>
        <v>0</v>
      </c>
      <c r="R1920" s="1" t="n">
        <f aca="false">IFERROR(VLOOKUP(A1920,'[2]Pivot HorizontalMRP'!$A$4:$G$2689,7,0),0)</f>
        <v>2890</v>
      </c>
      <c r="S1920" s="1" t="n">
        <f aca="false">IFERROR(VLOOKUP(A1920,'[2]Pivot HorizontalMRP'!$A$4:$H$2689,8,0),0)</f>
        <v>1827</v>
      </c>
      <c r="T1920" s="1" t="n">
        <f aca="false">IFERROR(VLOOKUP(A1920,'[2]Pivot HorizontalMRP'!$A$4:$I$2689,9,0),0)</f>
        <v>1325</v>
      </c>
      <c r="U1920" s="1" t="n">
        <f aca="false">IF(I1920="delivery",O1920-SUM(Q1920+R1920),IF(I1920="PO",P1920-SUM(Q1920:R1920)))</f>
        <v>-2890</v>
      </c>
      <c r="V1920" s="81" t="n">
        <v>1.1</v>
      </c>
      <c r="W1920" s="81"/>
      <c r="X1920" s="81" t="n">
        <f aca="false">W1920-V1920</f>
        <v>-1.1</v>
      </c>
      <c r="Y1920" s="81"/>
      <c r="Z1920" s="81"/>
      <c r="AA1920" s="81"/>
      <c r="AB1920" s="81"/>
      <c r="AC1920" s="81"/>
      <c r="AD1920" s="81"/>
      <c r="AE1920" s="81"/>
      <c r="AF1920" s="81"/>
      <c r="AG1920" s="81"/>
      <c r="AH1920" s="81"/>
      <c r="AI1920" s="81"/>
      <c r="AJ1920" s="81"/>
      <c r="AK1920" s="81"/>
      <c r="AL1920" s="81"/>
      <c r="AM1920" s="81"/>
      <c r="AN1920" s="81"/>
      <c r="AO1920" s="81" t="str">
        <f aca="false">D1920</f>
        <v>Sanmina</v>
      </c>
      <c r="AP1920" s="102" t="s">
        <v>3124</v>
      </c>
      <c r="AQ1920" s="1"/>
      <c r="AR1920" s="1"/>
      <c r="AS1920" s="1"/>
      <c r="AT1920" s="1"/>
      <c r="AU1920" s="1"/>
      <c r="AV1920" s="1"/>
      <c r="AW1920" s="1"/>
      <c r="AX1920" s="1"/>
      <c r="AY1920" s="1"/>
      <c r="AZ1920" s="1"/>
      <c r="BA1920" s="1"/>
      <c r="BB1920" s="1"/>
      <c r="BC1920" s="1"/>
      <c r="BD1920" s="1"/>
      <c r="BE1920" s="1"/>
      <c r="BF1920" s="1" t="s">
        <v>11284</v>
      </c>
      <c r="BG1920" s="1" t="s">
        <v>183</v>
      </c>
      <c r="BH1920" s="1"/>
      <c r="BI1920" s="1"/>
    </row>
    <row r="1921" customFormat="false" ht="12.75" hidden="false" customHeight="false" outlineLevel="0" collapsed="false">
      <c r="A1921" s="1" t="s">
        <v>7863</v>
      </c>
      <c r="B1921" s="1" t="s">
        <v>7864</v>
      </c>
      <c r="C1921" s="1" t="s">
        <v>177</v>
      </c>
      <c r="D1921" s="1" t="s">
        <v>1471</v>
      </c>
      <c r="E1921" s="1" t="s">
        <v>16355</v>
      </c>
      <c r="F1921" s="1" t="s">
        <v>7866</v>
      </c>
      <c r="G1921" s="1" t="n">
        <v>81</v>
      </c>
      <c r="H1921" s="1" t="n">
        <v>1000</v>
      </c>
      <c r="I1921" s="101" t="s">
        <v>188</v>
      </c>
      <c r="J1921" s="1"/>
      <c r="K1921" s="1" t="n">
        <f aca="false">IFERROR(VLOOKUP(A1921,'[2]Pivot HorizontalMRP'!$A$4:$B$2689,2,0),0)</f>
        <v>0</v>
      </c>
      <c r="L1921" s="1" t="n">
        <f aca="false">IFERROR(VLOOKUP(A1921,'[2]Pivot HorizontalMRP'!$A$4:$C$2689,3,0),0)</f>
        <v>0</v>
      </c>
      <c r="M1921" s="1" t="n">
        <f aca="false">IFERROR(VLOOKUP(A1921,'[2]Pivot HorizontalMRP'!$A$4:$D$2689,0.4,0),0)</f>
        <v>0</v>
      </c>
      <c r="N1921" s="1" t="n">
        <f aca="false">IFERROR(VLOOKUP(A1921,'[2]Pivot HorizontalMRP'!$A$4:$E$2689,5,0),0)</f>
        <v>1500</v>
      </c>
      <c r="O1921" s="1" t="n">
        <f aca="false">K1921+L1921</f>
        <v>0</v>
      </c>
      <c r="P1921" s="1" t="n">
        <f aca="false">K1921+L1921+M1921+N1921</f>
        <v>1500</v>
      </c>
      <c r="Q1921" s="1" t="n">
        <f aca="false">IFERROR(VLOOKUP(A1921,'[2]Pivot HorizontalMRP'!$A$4:$F$2689,6,0),0)</f>
        <v>0</v>
      </c>
      <c r="R1921" s="1" t="n">
        <f aca="false">IFERROR(VLOOKUP(A1921,'[2]Pivot HorizontalMRP'!$A$4:$G$2689,7,0),0)</f>
        <v>1576</v>
      </c>
      <c r="S1921" s="1" t="n">
        <f aca="false">IFERROR(VLOOKUP(A1921,'[2]Pivot HorizontalMRP'!$A$4:$H$2689,8,0),0)</f>
        <v>987</v>
      </c>
      <c r="T1921" s="1" t="n">
        <f aca="false">IFERROR(VLOOKUP(A1921,'[2]Pivot HorizontalMRP'!$A$4:$I$2689,9,0),0)</f>
        <v>658</v>
      </c>
      <c r="U1921" s="1" t="n">
        <f aca="false">IF(I1921="delivery",O1921-SUM(Q1921+R1921),IF(I1921="PO",P1921-SUM(Q1921:R1921)))</f>
        <v>-76</v>
      </c>
      <c r="V1921" s="81" t="n">
        <v>0.095</v>
      </c>
      <c r="W1921" s="81"/>
      <c r="X1921" s="81" t="n">
        <f aca="false">W1921-V1921</f>
        <v>-0.095</v>
      </c>
      <c r="Y1921" s="81"/>
      <c r="Z1921" s="81"/>
      <c r="AA1921" s="81"/>
      <c r="AB1921" s="81"/>
      <c r="AC1921" s="81"/>
      <c r="AD1921" s="81"/>
      <c r="AE1921" s="81"/>
      <c r="AF1921" s="81"/>
      <c r="AG1921" s="81"/>
      <c r="AH1921" s="81"/>
      <c r="AI1921" s="81"/>
      <c r="AJ1921" s="81"/>
      <c r="AK1921" s="81"/>
      <c r="AL1921" s="81"/>
      <c r="AM1921" s="81"/>
      <c r="AN1921" s="81"/>
      <c r="AO1921" s="81" t="str">
        <f aca="false">D1921</f>
        <v>Sanmina</v>
      </c>
      <c r="AP1921" s="1" t="s">
        <v>3124</v>
      </c>
      <c r="AQ1921" s="1"/>
      <c r="AR1921" s="1"/>
      <c r="AS1921" s="1"/>
      <c r="AT1921" s="1"/>
      <c r="AU1921" s="1"/>
      <c r="AV1921" s="1"/>
      <c r="AW1921" s="1"/>
      <c r="AX1921" s="1"/>
      <c r="AY1921" s="1"/>
      <c r="AZ1921" s="1"/>
      <c r="BA1921" s="1"/>
      <c r="BB1921" s="1"/>
      <c r="BC1921" s="1"/>
      <c r="BD1921" s="1"/>
      <c r="BE1921" s="1"/>
      <c r="BF1921" s="1" t="s">
        <v>14668</v>
      </c>
      <c r="BG1921" s="1" t="s">
        <v>183</v>
      </c>
      <c r="BH1921" s="1"/>
      <c r="BI1921" s="1"/>
    </row>
    <row r="1922" customFormat="false" ht="12.75" hidden="false" customHeight="false" outlineLevel="0" collapsed="false">
      <c r="A1922" s="1" t="s">
        <v>7867</v>
      </c>
      <c r="B1922" s="1" t="s">
        <v>7868</v>
      </c>
      <c r="C1922" s="1" t="s">
        <v>177</v>
      </c>
      <c r="D1922" s="1" t="s">
        <v>1471</v>
      </c>
      <c r="E1922" s="1" t="s">
        <v>7869</v>
      </c>
      <c r="F1922" s="1" t="s">
        <v>7870</v>
      </c>
      <c r="G1922" s="1" t="n">
        <v>55</v>
      </c>
      <c r="H1922" s="1" t="n">
        <v>1</v>
      </c>
      <c r="I1922" s="101" t="s">
        <v>188</v>
      </c>
      <c r="J1922" s="1"/>
      <c r="K1922" s="1" t="n">
        <f aca="false">IFERROR(VLOOKUP(A1922,'[2]Pivot HorizontalMRP'!$A$4:$B$2689,2,0),0)</f>
        <v>0</v>
      </c>
      <c r="L1922" s="1" t="n">
        <f aca="false">IFERROR(VLOOKUP(A1922,'[2]Pivot HorizontalMRP'!$A$4:$C$2689,3,0),0)</f>
        <v>0</v>
      </c>
      <c r="M1922" s="1" t="n">
        <f aca="false">IFERROR(VLOOKUP(A1922,'[2]Pivot HorizontalMRP'!$A$4:$D$2689,0.4,0),0)</f>
        <v>0</v>
      </c>
      <c r="N1922" s="1" t="n">
        <f aca="false">IFERROR(VLOOKUP(A1922,'[2]Pivot HorizontalMRP'!$A$4:$E$2689,5,0),0)</f>
        <v>0</v>
      </c>
      <c r="O1922" s="1" t="n">
        <f aca="false">K1922+L1922</f>
        <v>0</v>
      </c>
      <c r="P1922" s="1" t="n">
        <f aca="false">K1922+L1922+M1922+N1922</f>
        <v>0</v>
      </c>
      <c r="Q1922" s="1" t="n">
        <f aca="false">IFERROR(VLOOKUP(A1922,'[2]Pivot HorizontalMRP'!$A$4:$F$2689,6,0),0)</f>
        <v>398</v>
      </c>
      <c r="R1922" s="1" t="n">
        <f aca="false">IFERROR(VLOOKUP(A1922,'[2]Pivot HorizontalMRP'!$A$4:$G$2689,7,0),0)</f>
        <v>2722</v>
      </c>
      <c r="S1922" s="1" t="n">
        <f aca="false">IFERROR(VLOOKUP(A1922,'[2]Pivot HorizontalMRP'!$A$4:$H$2689,8,0),0)</f>
        <v>1292</v>
      </c>
      <c r="T1922" s="1" t="n">
        <f aca="false">IFERROR(VLOOKUP(A1922,'[2]Pivot HorizontalMRP'!$A$4:$I$2689,9,0),0)</f>
        <v>1100</v>
      </c>
      <c r="U1922" s="1" t="n">
        <f aca="false">IF(I1922="delivery",O1922-SUM(Q1922+R1922),IF(I1922="PO",P1922-SUM(Q1922:R1922)))</f>
        <v>-3120</v>
      </c>
      <c r="V1922" s="81" t="n">
        <v>0.7</v>
      </c>
      <c r="W1922" s="81"/>
      <c r="X1922" s="81" t="n">
        <f aca="false">W1922-V1922</f>
        <v>-0.7</v>
      </c>
      <c r="Y1922" s="81"/>
      <c r="Z1922" s="81"/>
      <c r="AA1922" s="81"/>
      <c r="AB1922" s="81"/>
      <c r="AC1922" s="81"/>
      <c r="AD1922" s="81"/>
      <c r="AE1922" s="81"/>
      <c r="AF1922" s="81"/>
      <c r="AG1922" s="81"/>
      <c r="AH1922" s="81"/>
      <c r="AI1922" s="81"/>
      <c r="AJ1922" s="81"/>
      <c r="AK1922" s="81"/>
      <c r="AL1922" s="81"/>
      <c r="AM1922" s="81"/>
      <c r="AN1922" s="81"/>
      <c r="AO1922" s="81" t="str">
        <f aca="false">D1922</f>
        <v>Sanmina</v>
      </c>
      <c r="AP1922" s="1" t="s">
        <v>3124</v>
      </c>
      <c r="AQ1922" s="1"/>
      <c r="AR1922" s="1"/>
      <c r="AS1922" s="1"/>
      <c r="AT1922" s="1"/>
      <c r="AU1922" s="1"/>
      <c r="AV1922" s="1"/>
      <c r="AW1922" s="1"/>
      <c r="AX1922" s="1"/>
      <c r="AY1922" s="1"/>
      <c r="AZ1922" s="1"/>
      <c r="BA1922" s="1"/>
      <c r="BB1922" s="1"/>
      <c r="BC1922" s="1"/>
      <c r="BD1922" s="1"/>
      <c r="BE1922" s="1"/>
      <c r="BF1922" s="1" t="s">
        <v>14668</v>
      </c>
      <c r="BG1922" s="1" t="s">
        <v>183</v>
      </c>
      <c r="BH1922" s="1"/>
      <c r="BI1922" s="1"/>
    </row>
    <row r="1923" customFormat="false" ht="12.75" hidden="false" customHeight="false" outlineLevel="0" collapsed="false">
      <c r="A1923" s="1" t="s">
        <v>7871</v>
      </c>
      <c r="B1923" s="1" t="s">
        <v>7872</v>
      </c>
      <c r="C1923" s="1" t="s">
        <v>177</v>
      </c>
      <c r="D1923" s="1" t="s">
        <v>1471</v>
      </c>
      <c r="E1923" s="1" t="s">
        <v>16356</v>
      </c>
      <c r="F1923" s="1" t="s">
        <v>7874</v>
      </c>
      <c r="G1923" s="1" t="n">
        <v>55</v>
      </c>
      <c r="H1923" s="1" t="n">
        <v>1</v>
      </c>
      <c r="I1923" s="101" t="s">
        <v>188</v>
      </c>
      <c r="J1923" s="1"/>
      <c r="K1923" s="1" t="n">
        <f aca="false">IFERROR(VLOOKUP(A1923,'[2]Pivot HorizontalMRP'!$A$4:$B$2689,2,0),0)</f>
        <v>0</v>
      </c>
      <c r="L1923" s="1" t="n">
        <f aca="false">IFERROR(VLOOKUP(A1923,'[2]Pivot HorizontalMRP'!$A$4:$C$2689,3,0),0)</f>
        <v>0</v>
      </c>
      <c r="M1923" s="1" t="n">
        <f aca="false">IFERROR(VLOOKUP(A1923,'[2]Pivot HorizontalMRP'!$A$4:$D$2689,0.4,0),0)</f>
        <v>0</v>
      </c>
      <c r="N1923" s="1" t="n">
        <f aca="false">IFERROR(VLOOKUP(A1923,'[2]Pivot HorizontalMRP'!$A$4:$E$2689,5,0),0)</f>
        <v>0</v>
      </c>
      <c r="O1923" s="1" t="n">
        <f aca="false">K1923+L1923</f>
        <v>0</v>
      </c>
      <c r="P1923" s="1" t="n">
        <f aca="false">K1923+L1923+M1923+N1923</f>
        <v>0</v>
      </c>
      <c r="Q1923" s="1" t="n">
        <f aca="false">IFERROR(VLOOKUP(A1923,'[2]Pivot HorizontalMRP'!$A$4:$F$2689,6,0),0)</f>
        <v>796</v>
      </c>
      <c r="R1923" s="1" t="n">
        <f aca="false">IFERROR(VLOOKUP(A1923,'[2]Pivot HorizontalMRP'!$A$4:$G$2689,7,0),0)</f>
        <v>5444</v>
      </c>
      <c r="S1923" s="1" t="n">
        <f aca="false">IFERROR(VLOOKUP(A1923,'[2]Pivot HorizontalMRP'!$A$4:$H$2689,8,0),0)</f>
        <v>2584</v>
      </c>
      <c r="T1923" s="1" t="n">
        <f aca="false">IFERROR(VLOOKUP(A1923,'[2]Pivot HorizontalMRP'!$A$4:$I$2689,9,0),0)</f>
        <v>2200</v>
      </c>
      <c r="U1923" s="1" t="n">
        <f aca="false">IF(I1923="delivery",O1923-SUM(Q1923+R1923),IF(I1923="PO",P1923-SUM(Q1923:R1923)))</f>
        <v>-6240</v>
      </c>
      <c r="V1923" s="81" t="n">
        <v>0.33</v>
      </c>
      <c r="W1923" s="81"/>
      <c r="X1923" s="81" t="n">
        <f aca="false">W1923-V1923</f>
        <v>-0.33</v>
      </c>
      <c r="Y1923" s="81"/>
      <c r="Z1923" s="81"/>
      <c r="AA1923" s="81"/>
      <c r="AB1923" s="81"/>
      <c r="AC1923" s="81"/>
      <c r="AD1923" s="81"/>
      <c r="AE1923" s="81"/>
      <c r="AF1923" s="81"/>
      <c r="AG1923" s="81"/>
      <c r="AH1923" s="81"/>
      <c r="AI1923" s="81"/>
      <c r="AJ1923" s="81"/>
      <c r="AK1923" s="81"/>
      <c r="AL1923" s="81"/>
      <c r="AM1923" s="81"/>
      <c r="AN1923" s="81"/>
      <c r="AO1923" s="81" t="str">
        <f aca="false">D1923</f>
        <v>Sanmina</v>
      </c>
      <c r="AP1923" s="1" t="s">
        <v>3124</v>
      </c>
      <c r="AQ1923" s="1"/>
      <c r="AR1923" s="1"/>
      <c r="AS1923" s="1"/>
      <c r="AT1923" s="1"/>
      <c r="AU1923" s="1"/>
      <c r="AV1923" s="1"/>
      <c r="AW1923" s="1"/>
      <c r="AX1923" s="1"/>
      <c r="AY1923" s="1"/>
      <c r="AZ1923" s="1"/>
      <c r="BA1923" s="1"/>
      <c r="BB1923" s="1"/>
      <c r="BC1923" s="1"/>
      <c r="BD1923" s="1"/>
      <c r="BE1923" s="1"/>
      <c r="BF1923" s="1" t="s">
        <v>14668</v>
      </c>
      <c r="BG1923" s="1" t="s">
        <v>183</v>
      </c>
      <c r="BH1923" s="1"/>
      <c r="BI1923" s="1"/>
    </row>
    <row r="1924" customFormat="false" ht="12.75" hidden="false" customHeight="false" outlineLevel="0" collapsed="false">
      <c r="A1924" s="1" t="s">
        <v>14595</v>
      </c>
      <c r="B1924" s="1" t="s">
        <v>7876</v>
      </c>
      <c r="C1924" s="1" t="s">
        <v>177</v>
      </c>
      <c r="D1924" s="1" t="s">
        <v>1471</v>
      </c>
      <c r="E1924" s="1" t="s">
        <v>16357</v>
      </c>
      <c r="F1924" s="1" t="s">
        <v>7878</v>
      </c>
      <c r="G1924" s="1" t="n">
        <v>55</v>
      </c>
      <c r="H1924" s="1" t="n">
        <v>1</v>
      </c>
      <c r="I1924" s="101" t="s">
        <v>188</v>
      </c>
      <c r="J1924" s="1"/>
      <c r="K1924" s="1" t="n">
        <f aca="false">IFERROR(VLOOKUP(A1924,'[2]Pivot HorizontalMRP'!$A$4:$B$2689,2,0),0)</f>
        <v>0</v>
      </c>
      <c r="L1924" s="1" t="n">
        <f aca="false">IFERROR(VLOOKUP(A1924,'[2]Pivot HorizontalMRP'!$A$4:$C$2689,3,0),0)</f>
        <v>7432</v>
      </c>
      <c r="M1924" s="1" t="n">
        <f aca="false">IFERROR(VLOOKUP(A1924,'[2]Pivot HorizontalMRP'!$A$4:$D$2689,0.4,0),0)</f>
        <v>0</v>
      </c>
      <c r="N1924" s="1" t="n">
        <f aca="false">IFERROR(VLOOKUP(A1924,'[2]Pivot HorizontalMRP'!$A$4:$E$2689,5,0),0)</f>
        <v>0</v>
      </c>
      <c r="O1924" s="1" t="n">
        <f aca="false">K1924+L1924</f>
        <v>7432</v>
      </c>
      <c r="P1924" s="1" t="n">
        <f aca="false">K1924+L1924+M1924+N1924</f>
        <v>7432</v>
      </c>
      <c r="Q1924" s="1" t="n">
        <f aca="false">IFERROR(VLOOKUP(A1924,'[2]Pivot HorizontalMRP'!$A$4:$F$2689,6,0),0)</f>
        <v>7685</v>
      </c>
      <c r="R1924" s="1" t="n">
        <f aca="false">IFERROR(VLOOKUP(A1924,'[2]Pivot HorizontalMRP'!$A$4:$G$2689,7,0),0)</f>
        <v>8902</v>
      </c>
      <c r="S1924" s="1" t="n">
        <f aca="false">IFERROR(VLOOKUP(A1924,'[2]Pivot HorizontalMRP'!$A$4:$H$2689,8,0),0)</f>
        <v>11716</v>
      </c>
      <c r="T1924" s="1" t="n">
        <f aca="false">IFERROR(VLOOKUP(A1924,'[2]Pivot HorizontalMRP'!$A$4:$I$2689,9,0),0)</f>
        <v>6360</v>
      </c>
      <c r="U1924" s="1" t="n">
        <f aca="false">IF(I1924="delivery",O1924-SUM(Q1924+R1924),IF(I1924="PO",P1924-SUM(Q1924:R1924)))</f>
        <v>-9155</v>
      </c>
      <c r="V1924" s="81" t="n">
        <v>0.283</v>
      </c>
      <c r="W1924" s="81"/>
      <c r="X1924" s="81" t="n">
        <f aca="false">W1924-V1924</f>
        <v>-0.283</v>
      </c>
      <c r="Y1924" s="81"/>
      <c r="Z1924" s="81"/>
      <c r="AA1924" s="81"/>
      <c r="AB1924" s="81"/>
      <c r="AC1924" s="81"/>
      <c r="AD1924" s="81"/>
      <c r="AE1924" s="81"/>
      <c r="AF1924" s="81"/>
      <c r="AG1924" s="81"/>
      <c r="AH1924" s="81"/>
      <c r="AI1924" s="81"/>
      <c r="AJ1924" s="81"/>
      <c r="AK1924" s="81"/>
      <c r="AL1924" s="81"/>
      <c r="AM1924" s="81"/>
      <c r="AN1924" s="81"/>
      <c r="AO1924" s="81" t="str">
        <f aca="false">D1924</f>
        <v>Sanmina</v>
      </c>
      <c r="AP1924" s="1" t="s">
        <v>3124</v>
      </c>
      <c r="AQ1924" s="1"/>
      <c r="AR1924" s="1"/>
      <c r="AS1924" s="1"/>
      <c r="AT1924" s="1"/>
      <c r="AU1924" s="1"/>
      <c r="AV1924" s="1"/>
      <c r="AW1924" s="1"/>
      <c r="AX1924" s="1"/>
      <c r="AY1924" s="1"/>
      <c r="AZ1924" s="1"/>
      <c r="BA1924" s="1"/>
      <c r="BB1924" s="1"/>
      <c r="BC1924" s="1"/>
      <c r="BD1924" s="1"/>
      <c r="BE1924" s="1"/>
      <c r="BF1924" s="1" t="s">
        <v>14668</v>
      </c>
      <c r="BG1924" s="1" t="s">
        <v>183</v>
      </c>
      <c r="BH1924" s="1"/>
      <c r="BI1924" s="1"/>
    </row>
    <row r="1925" customFormat="false" ht="12.75" hidden="false" customHeight="false" outlineLevel="0" collapsed="false">
      <c r="A1925" s="1" t="s">
        <v>7875</v>
      </c>
      <c r="B1925" s="1" t="s">
        <v>7876</v>
      </c>
      <c r="C1925" s="1" t="s">
        <v>177</v>
      </c>
      <c r="D1925" s="1" t="s">
        <v>1471</v>
      </c>
      <c r="E1925" s="1" t="s">
        <v>16357</v>
      </c>
      <c r="F1925" s="1" t="s">
        <v>7878</v>
      </c>
      <c r="G1925" s="1" t="n">
        <v>55</v>
      </c>
      <c r="H1925" s="1" t="n">
        <v>1</v>
      </c>
      <c r="I1925" s="101" t="s">
        <v>188</v>
      </c>
      <c r="J1925" s="1"/>
      <c r="K1925" s="1" t="n">
        <f aca="false">IFERROR(VLOOKUP(A1925,'[2]Pivot HorizontalMRP'!$A$4:$B$2689,2,0),0)</f>
        <v>0</v>
      </c>
      <c r="L1925" s="1" t="n">
        <f aca="false">IFERROR(VLOOKUP(A1925,'[2]Pivot HorizontalMRP'!$A$4:$C$2689,3,0),0)</f>
        <v>69</v>
      </c>
      <c r="M1925" s="1" t="n">
        <f aca="false">IFERROR(VLOOKUP(A1925,'[2]Pivot HorizontalMRP'!$A$4:$D$2689,0.4,0),0)</f>
        <v>0</v>
      </c>
      <c r="N1925" s="1" t="n">
        <f aca="false">IFERROR(VLOOKUP(A1925,'[2]Pivot HorizontalMRP'!$A$4:$E$2689,5,0),0)</f>
        <v>0</v>
      </c>
      <c r="O1925" s="1" t="n">
        <f aca="false">K1925+L1925</f>
        <v>69</v>
      </c>
      <c r="P1925" s="1" t="n">
        <f aca="false">K1925+L1925+M1925+N1925</f>
        <v>69</v>
      </c>
      <c r="Q1925" s="1" t="n">
        <f aca="false">IFERROR(VLOOKUP(A1925,'[2]Pivot HorizontalMRP'!$A$4:$F$2689,6,0),0)</f>
        <v>160</v>
      </c>
      <c r="R1925" s="1" t="n">
        <f aca="false">IFERROR(VLOOKUP(A1925,'[2]Pivot HorizontalMRP'!$A$4:$G$2689,7,0),0)</f>
        <v>0</v>
      </c>
      <c r="S1925" s="1" t="n">
        <f aca="false">IFERROR(VLOOKUP(A1925,'[2]Pivot HorizontalMRP'!$A$4:$H$2689,8,0),0)</f>
        <v>0</v>
      </c>
      <c r="T1925" s="1" t="n">
        <f aca="false">IFERROR(VLOOKUP(A1925,'[2]Pivot HorizontalMRP'!$A$4:$I$2689,9,0),0)</f>
        <v>0</v>
      </c>
      <c r="U1925" s="1" t="n">
        <f aca="false">IF(I1925="delivery",O1925-SUM(Q1925+R1925),IF(I1925="PO",P1925-SUM(Q1925:R1925)))</f>
        <v>-91</v>
      </c>
      <c r="V1925" s="81" t="n">
        <v>0.283</v>
      </c>
      <c r="W1925" s="81"/>
      <c r="X1925" s="81" t="n">
        <f aca="false">W1925-V1925</f>
        <v>-0.283</v>
      </c>
      <c r="Y1925" s="81"/>
      <c r="Z1925" s="81"/>
      <c r="AA1925" s="81"/>
      <c r="AB1925" s="81"/>
      <c r="AC1925" s="81"/>
      <c r="AD1925" s="81"/>
      <c r="AE1925" s="81"/>
      <c r="AF1925" s="81"/>
      <c r="AG1925" s="81"/>
      <c r="AH1925" s="81"/>
      <c r="AI1925" s="81"/>
      <c r="AJ1925" s="81"/>
      <c r="AK1925" s="81"/>
      <c r="AL1925" s="81"/>
      <c r="AM1925" s="81"/>
      <c r="AN1925" s="81"/>
      <c r="AO1925" s="81" t="str">
        <f aca="false">D1925</f>
        <v>Sanmina</v>
      </c>
      <c r="AP1925" s="1" t="s">
        <v>3124</v>
      </c>
      <c r="AQ1925" s="1"/>
      <c r="AR1925" s="1"/>
      <c r="AS1925" s="1"/>
      <c r="AT1925" s="1"/>
      <c r="AU1925" s="1"/>
      <c r="AV1925" s="1"/>
      <c r="AW1925" s="1"/>
      <c r="AX1925" s="1"/>
      <c r="AY1925" s="1"/>
      <c r="AZ1925" s="1"/>
      <c r="BA1925" s="1"/>
      <c r="BB1925" s="1"/>
      <c r="BC1925" s="1"/>
      <c r="BD1925" s="1"/>
      <c r="BE1925" s="1"/>
      <c r="BF1925" s="1" t="s">
        <v>14668</v>
      </c>
      <c r="BG1925" s="1" t="s">
        <v>183</v>
      </c>
      <c r="BH1925" s="1"/>
      <c r="BI1925" s="1"/>
    </row>
    <row r="1926" customFormat="false" ht="12.75" hidden="false" customHeight="false" outlineLevel="0" collapsed="false">
      <c r="A1926" s="1" t="s">
        <v>3120</v>
      </c>
      <c r="B1926" s="1" t="s">
        <v>3121</v>
      </c>
      <c r="C1926" s="1" t="s">
        <v>177</v>
      </c>
      <c r="D1926" s="1" t="s">
        <v>1471</v>
      </c>
      <c r="E1926" s="1" t="s">
        <v>16358</v>
      </c>
      <c r="F1926" s="1" t="s">
        <v>16359</v>
      </c>
      <c r="G1926" s="1" t="n">
        <v>18</v>
      </c>
      <c r="H1926" s="1" t="n">
        <v>5000</v>
      </c>
      <c r="I1926" s="101" t="s">
        <v>188</v>
      </c>
      <c r="J1926" s="1"/>
      <c r="K1926" s="1" t="n">
        <f aca="false">IFERROR(VLOOKUP(A1926,'[2]Pivot HorizontalMRP'!$A$4:$B$2689,2,0),0)</f>
        <v>0</v>
      </c>
      <c r="L1926" s="1" t="n">
        <f aca="false">IFERROR(VLOOKUP(A1926,'[2]Pivot HorizontalMRP'!$A$4:$C$2689,3,0),0)</f>
        <v>3737</v>
      </c>
      <c r="M1926" s="1" t="n">
        <f aca="false">IFERROR(VLOOKUP(A1926,'[2]Pivot HorizontalMRP'!$A$4:$D$2689,0.4,0),0)</f>
        <v>0</v>
      </c>
      <c r="N1926" s="1" t="n">
        <f aca="false">IFERROR(VLOOKUP(A1926,'[2]Pivot HorizontalMRP'!$A$4:$E$2689,5,0),0)</f>
        <v>0</v>
      </c>
      <c r="O1926" s="1" t="n">
        <f aca="false">K1926+L1926</f>
        <v>3737</v>
      </c>
      <c r="P1926" s="1" t="n">
        <f aca="false">K1926+L1926+M1926+N1926</f>
        <v>3737</v>
      </c>
      <c r="Q1926" s="1" t="n">
        <f aca="false">IFERROR(VLOOKUP(A1926,'[2]Pivot HorizontalMRP'!$A$4:$F$2689,6,0),0)</f>
        <v>21551</v>
      </c>
      <c r="R1926" s="1" t="n">
        <f aca="false">IFERROR(VLOOKUP(A1926,'[2]Pivot HorizontalMRP'!$A$4:$G$2689,7,0),0)</f>
        <v>13562</v>
      </c>
      <c r="S1926" s="1" t="n">
        <f aca="false">IFERROR(VLOOKUP(A1926,'[2]Pivot HorizontalMRP'!$A$4:$H$2689,8,0),0)</f>
        <v>10163</v>
      </c>
      <c r="T1926" s="1" t="n">
        <f aca="false">IFERROR(VLOOKUP(A1926,'[2]Pivot HorizontalMRP'!$A$4:$I$2689,9,0),0)</f>
        <v>10960</v>
      </c>
      <c r="U1926" s="1" t="n">
        <f aca="false">IF(I1926="delivery",O1926-SUM(Q1926+R1926),IF(I1926="PO",P1926-SUM(Q1926:R1926)))</f>
        <v>-31376</v>
      </c>
      <c r="V1926" s="81" t="n">
        <v>0.334</v>
      </c>
      <c r="W1926" s="81"/>
      <c r="X1926" s="81" t="n">
        <f aca="false">W1926-V1926</f>
        <v>-0.334</v>
      </c>
      <c r="Y1926" s="81"/>
      <c r="Z1926" s="81"/>
      <c r="AA1926" s="81"/>
      <c r="AB1926" s="81"/>
      <c r="AC1926" s="81"/>
      <c r="AD1926" s="81"/>
      <c r="AE1926" s="81"/>
      <c r="AF1926" s="81"/>
      <c r="AG1926" s="81"/>
      <c r="AH1926" s="81"/>
      <c r="AI1926" s="81"/>
      <c r="AJ1926" s="81"/>
      <c r="AK1926" s="81"/>
      <c r="AL1926" s="81"/>
      <c r="AM1926" s="81"/>
      <c r="AN1926" s="81"/>
      <c r="AO1926" s="81" t="str">
        <f aca="false">D1926</f>
        <v>Sanmina</v>
      </c>
      <c r="AP1926" s="1" t="s">
        <v>3124</v>
      </c>
      <c r="AQ1926" s="1"/>
      <c r="AR1926" s="1"/>
      <c r="AS1926" s="1"/>
      <c r="AT1926" s="1"/>
      <c r="AU1926" s="1"/>
      <c r="AV1926" s="1"/>
      <c r="AW1926" s="1"/>
      <c r="AX1926" s="1"/>
      <c r="AY1926" s="1"/>
      <c r="AZ1926" s="1"/>
      <c r="BA1926" s="1"/>
      <c r="BB1926" s="1"/>
      <c r="BC1926" s="1"/>
      <c r="BD1926" s="1"/>
      <c r="BE1926" s="1"/>
      <c r="BF1926" s="1" t="s">
        <v>14668</v>
      </c>
      <c r="BG1926" s="1" t="s">
        <v>183</v>
      </c>
      <c r="BH1926" s="1"/>
      <c r="BI1926" s="1"/>
    </row>
    <row r="1927" customFormat="false" ht="12.75" hidden="false" customHeight="false" outlineLevel="0" collapsed="false">
      <c r="A1927" s="1" t="s">
        <v>3125</v>
      </c>
      <c r="B1927" s="1" t="s">
        <v>3126</v>
      </c>
      <c r="C1927" s="1" t="s">
        <v>177</v>
      </c>
      <c r="D1927" s="1" t="s">
        <v>1471</v>
      </c>
      <c r="E1927" s="1" t="s">
        <v>3127</v>
      </c>
      <c r="F1927" s="1" t="s">
        <v>16360</v>
      </c>
      <c r="G1927" s="1" t="n">
        <v>34</v>
      </c>
      <c r="H1927" s="1" t="n">
        <v>5000</v>
      </c>
      <c r="I1927" s="101" t="s">
        <v>188</v>
      </c>
      <c r="J1927" s="1"/>
      <c r="K1927" s="1" t="n">
        <f aca="false">IFERROR(VLOOKUP(A1927,'[2]Pivot HorizontalMRP'!$A$4:$B$2689,2,0),0)</f>
        <v>0</v>
      </c>
      <c r="L1927" s="1" t="n">
        <f aca="false">IFERROR(VLOOKUP(A1927,'[2]Pivot HorizontalMRP'!$A$4:$C$2689,3,0),0)</f>
        <v>7954</v>
      </c>
      <c r="M1927" s="1" t="n">
        <f aca="false">IFERROR(VLOOKUP(A1927,'[2]Pivot HorizontalMRP'!$A$4:$D$2689,0.4,0),0)</f>
        <v>0</v>
      </c>
      <c r="N1927" s="1" t="n">
        <f aca="false">IFERROR(VLOOKUP(A1927,'[2]Pivot HorizontalMRP'!$A$4:$E$2689,5,0),0)</f>
        <v>0</v>
      </c>
      <c r="O1927" s="1" t="n">
        <f aca="false">K1927+L1927</f>
        <v>7954</v>
      </c>
      <c r="P1927" s="1" t="n">
        <f aca="false">K1927+L1927+M1927+N1927</f>
        <v>7954</v>
      </c>
      <c r="Q1927" s="1" t="n">
        <f aca="false">IFERROR(VLOOKUP(A1927,'[2]Pivot HorizontalMRP'!$A$4:$F$2689,6,0),0)</f>
        <v>28028</v>
      </c>
      <c r="R1927" s="1" t="n">
        <f aca="false">IFERROR(VLOOKUP(A1927,'[2]Pivot HorizontalMRP'!$A$4:$G$2689,7,0),0)</f>
        <v>12967</v>
      </c>
      <c r="S1927" s="1" t="n">
        <f aca="false">IFERROR(VLOOKUP(A1927,'[2]Pivot HorizontalMRP'!$A$4:$H$2689,8,0),0)</f>
        <v>10662</v>
      </c>
      <c r="T1927" s="1" t="n">
        <f aca="false">IFERROR(VLOOKUP(A1927,'[2]Pivot HorizontalMRP'!$A$4:$I$2689,9,0),0)</f>
        <v>11360</v>
      </c>
      <c r="U1927" s="1" t="n">
        <f aca="false">IF(I1927="delivery",O1927-SUM(Q1927+R1927),IF(I1927="PO",P1927-SUM(Q1927:R1927)))</f>
        <v>-33041</v>
      </c>
      <c r="V1927" s="81" t="n">
        <v>0.04</v>
      </c>
      <c r="W1927" s="81"/>
      <c r="X1927" s="81" t="n">
        <f aca="false">W1927-V1927</f>
        <v>-0.04</v>
      </c>
      <c r="Y1927" s="81"/>
      <c r="Z1927" s="81"/>
      <c r="AA1927" s="81" t="n">
        <v>0.027</v>
      </c>
      <c r="AB1927" s="81"/>
      <c r="AC1927" s="81"/>
      <c r="AD1927" s="81"/>
      <c r="AE1927" s="81"/>
      <c r="AF1927" s="81"/>
      <c r="AG1927" s="81"/>
      <c r="AH1927" s="81"/>
      <c r="AI1927" s="81"/>
      <c r="AJ1927" s="81"/>
      <c r="AK1927" s="81"/>
      <c r="AL1927" s="81"/>
      <c r="AM1927" s="81"/>
      <c r="AN1927" s="81"/>
      <c r="AO1927" s="81" t="str">
        <f aca="false">D1927</f>
        <v>Sanmina</v>
      </c>
      <c r="AP1927" s="1" t="s">
        <v>3124</v>
      </c>
      <c r="AQ1927" s="1"/>
      <c r="AR1927" s="1"/>
      <c r="AS1927" s="1"/>
      <c r="AT1927" s="1"/>
      <c r="AU1927" s="1"/>
      <c r="AV1927" s="1"/>
      <c r="AW1927" s="1"/>
      <c r="AX1927" s="1"/>
      <c r="AY1927" s="1"/>
      <c r="AZ1927" s="1"/>
      <c r="BA1927" s="1"/>
      <c r="BB1927" s="1"/>
      <c r="BC1927" s="1"/>
      <c r="BD1927" s="1"/>
      <c r="BE1927" s="1"/>
      <c r="BF1927" s="1" t="s">
        <v>14668</v>
      </c>
      <c r="BG1927" s="1" t="s">
        <v>183</v>
      </c>
      <c r="BH1927" s="1"/>
      <c r="BI1927" s="1"/>
    </row>
    <row r="1928" customFormat="false" ht="12.75" hidden="false" customHeight="false" outlineLevel="0" collapsed="false">
      <c r="A1928" s="1" t="s">
        <v>3133</v>
      </c>
      <c r="B1928" s="1" t="s">
        <v>3134</v>
      </c>
      <c r="C1928" s="1" t="s">
        <v>177</v>
      </c>
      <c r="D1928" s="1" t="s">
        <v>1471</v>
      </c>
      <c r="E1928" s="1" t="s">
        <v>16361</v>
      </c>
      <c r="F1928" s="1" t="s">
        <v>3135</v>
      </c>
      <c r="G1928" s="1" t="n">
        <v>33</v>
      </c>
      <c r="H1928" s="1" t="n">
        <v>2000</v>
      </c>
      <c r="I1928" s="101" t="s">
        <v>188</v>
      </c>
      <c r="J1928" s="1"/>
      <c r="K1928" s="1" t="n">
        <f aca="false">IFERROR(VLOOKUP(A1928,'[2]Pivot HorizontalMRP'!$A$4:$B$2689,2,0),0)</f>
        <v>1540</v>
      </c>
      <c r="L1928" s="1" t="n">
        <f aca="false">IFERROR(VLOOKUP(A1928,'[2]Pivot HorizontalMRP'!$A$4:$C$2689,3,0),0)</f>
        <v>460</v>
      </c>
      <c r="M1928" s="1" t="n">
        <f aca="false">IFERROR(VLOOKUP(A1928,'[2]Pivot HorizontalMRP'!$A$4:$D$2689,0.4,0),0)</f>
        <v>0</v>
      </c>
      <c r="N1928" s="1" t="n">
        <f aca="false">IFERROR(VLOOKUP(A1928,'[2]Pivot HorizontalMRP'!$A$4:$E$2689,5,0),0)</f>
        <v>0</v>
      </c>
      <c r="O1928" s="1" t="n">
        <f aca="false">K1928+L1928</f>
        <v>2000</v>
      </c>
      <c r="P1928" s="1" t="n">
        <f aca="false">K1928+L1928+M1928+N1928</f>
        <v>2000</v>
      </c>
      <c r="Q1928" s="1" t="n">
        <f aca="false">IFERROR(VLOOKUP(A1928,'[2]Pivot HorizontalMRP'!$A$4:$F$2689,6,0),0)</f>
        <v>0</v>
      </c>
      <c r="R1928" s="1" t="n">
        <f aca="false">IFERROR(VLOOKUP(A1928,'[2]Pivot HorizontalMRP'!$A$4:$G$2689,7,0),0)</f>
        <v>0</v>
      </c>
      <c r="S1928" s="1" t="n">
        <f aca="false">IFERROR(VLOOKUP(A1928,'[2]Pivot HorizontalMRP'!$A$4:$H$2689,8,0),0)</f>
        <v>0</v>
      </c>
      <c r="T1928" s="1" t="n">
        <f aca="false">IFERROR(VLOOKUP(A1928,'[2]Pivot HorizontalMRP'!$A$4:$I$2689,9,0),0)</f>
        <v>0</v>
      </c>
      <c r="U1928" s="1" t="n">
        <f aca="false">IF(I1928="delivery",O1928-SUM(Q1928+R1928),IF(I1928="PO",P1928-SUM(Q1928:R1928)))</f>
        <v>2000</v>
      </c>
      <c r="V1928" s="81" t="n">
        <v>0.0374</v>
      </c>
      <c r="W1928" s="81"/>
      <c r="X1928" s="81" t="n">
        <f aca="false">W1928-V1928</f>
        <v>-0.0374</v>
      </c>
      <c r="Y1928" s="81"/>
      <c r="Z1928" s="81"/>
      <c r="AA1928" s="81"/>
      <c r="AB1928" s="81"/>
      <c r="AC1928" s="81"/>
      <c r="AD1928" s="81"/>
      <c r="AE1928" s="81"/>
      <c r="AF1928" s="81"/>
      <c r="AG1928" s="81"/>
      <c r="AH1928" s="81"/>
      <c r="AI1928" s="81"/>
      <c r="AJ1928" s="81"/>
      <c r="AK1928" s="81"/>
      <c r="AL1928" s="81"/>
      <c r="AM1928" s="81"/>
      <c r="AN1928" s="81"/>
      <c r="AO1928" s="81" t="str">
        <f aca="false">D1928</f>
        <v>Sanmina</v>
      </c>
      <c r="AP1928" s="1" t="s">
        <v>3124</v>
      </c>
      <c r="AQ1928" s="1"/>
      <c r="AR1928" s="1"/>
      <c r="AS1928" s="1"/>
      <c r="AT1928" s="1"/>
      <c r="AU1928" s="1"/>
      <c r="AV1928" s="1"/>
      <c r="AW1928" s="1"/>
      <c r="AX1928" s="1"/>
      <c r="AY1928" s="1"/>
      <c r="AZ1928" s="1"/>
      <c r="BA1928" s="1"/>
      <c r="BB1928" s="1"/>
      <c r="BC1928" s="1"/>
      <c r="BD1928" s="1"/>
      <c r="BE1928" s="1"/>
      <c r="BF1928" s="1" t="s">
        <v>14668</v>
      </c>
      <c r="BG1928" s="1" t="s">
        <v>183</v>
      </c>
      <c r="BH1928" s="1"/>
      <c r="BI1928" s="1"/>
    </row>
    <row r="1929" customFormat="false" ht="12.75" hidden="false" customHeight="false" outlineLevel="0" collapsed="false">
      <c r="A1929" s="1" t="s">
        <v>8318</v>
      </c>
      <c r="B1929" s="1" t="s">
        <v>8319</v>
      </c>
      <c r="C1929" s="1" t="s">
        <v>177</v>
      </c>
      <c r="D1929" s="1" t="s">
        <v>1471</v>
      </c>
      <c r="E1929" s="1" t="s">
        <v>16362</v>
      </c>
      <c r="F1929" s="1" t="s">
        <v>8321</v>
      </c>
      <c r="G1929" s="1" t="n">
        <v>103</v>
      </c>
      <c r="H1929" s="1" t="n">
        <v>1000</v>
      </c>
      <c r="I1929" s="101" t="s">
        <v>180</v>
      </c>
      <c r="J1929" s="1"/>
      <c r="K1929" s="1" t="n">
        <f aca="false">IFERROR(VLOOKUP(A1929,'[2]Pivot HorizontalMRP'!$A$4:$B$2689,2,0),0)</f>
        <v>0</v>
      </c>
      <c r="L1929" s="1" t="n">
        <f aca="false">IFERROR(VLOOKUP(A1929,'[2]Pivot HorizontalMRP'!$A$4:$C$2689,3,0),0)</f>
        <v>266</v>
      </c>
      <c r="M1929" s="1" t="n">
        <f aca="false">IFERROR(VLOOKUP(A1929,'[2]Pivot HorizontalMRP'!$A$4:$D$2689,0.4,0),0)</f>
        <v>0</v>
      </c>
      <c r="N1929" s="1" t="n">
        <f aca="false">IFERROR(VLOOKUP(A1929,'[2]Pivot HorizontalMRP'!$A$4:$E$2689,5,0),0)</f>
        <v>1000</v>
      </c>
      <c r="O1929" s="1" t="n">
        <f aca="false">K1929+L1929</f>
        <v>266</v>
      </c>
      <c r="P1929" s="1" t="n">
        <f aca="false">K1929+L1929+M1929+N1929</f>
        <v>1266</v>
      </c>
      <c r="Q1929" s="1" t="n">
        <f aca="false">IFERROR(VLOOKUP(A1929,'[2]Pivot HorizontalMRP'!$A$4:$F$2689,6,0),0)</f>
        <v>235</v>
      </c>
      <c r="R1929" s="1" t="n">
        <f aca="false">IFERROR(VLOOKUP(A1929,'[2]Pivot HorizontalMRP'!$A$4:$G$2689,7,0),0)</f>
        <v>332</v>
      </c>
      <c r="S1929" s="1" t="n">
        <f aca="false">IFERROR(VLOOKUP(A1929,'[2]Pivot HorizontalMRP'!$A$4:$H$2689,8,0),0)</f>
        <v>362</v>
      </c>
      <c r="T1929" s="1" t="n">
        <f aca="false">IFERROR(VLOOKUP(A1929,'[2]Pivot HorizontalMRP'!$A$4:$I$2689,9,0),0)</f>
        <v>121</v>
      </c>
      <c r="U1929" s="1" t="n">
        <f aca="false">IF(I1929="delivery",O1929-SUM(Q1929+R1929),IF(I1929="PO",P1929-SUM(Q1929:R1929)))</f>
        <v>-301</v>
      </c>
      <c r="V1929" s="81" t="n">
        <v>0.22</v>
      </c>
      <c r="W1929" s="81"/>
      <c r="X1929" s="81" t="n">
        <f aca="false">W1929-V1929</f>
        <v>-0.22</v>
      </c>
      <c r="Y1929" s="81"/>
      <c r="Z1929" s="81"/>
      <c r="AA1929" s="81"/>
      <c r="AB1929" s="81"/>
      <c r="AC1929" s="81"/>
      <c r="AD1929" s="81"/>
      <c r="AE1929" s="81"/>
      <c r="AF1929" s="81"/>
      <c r="AG1929" s="81"/>
      <c r="AH1929" s="81"/>
      <c r="AI1929" s="81"/>
      <c r="AJ1929" s="81"/>
      <c r="AK1929" s="81"/>
      <c r="AL1929" s="81"/>
      <c r="AM1929" s="81"/>
      <c r="AN1929" s="81"/>
      <c r="AO1929" s="81" t="str">
        <f aca="false">D1929</f>
        <v>Sanmina</v>
      </c>
      <c r="AP1929" s="1" t="s">
        <v>3124</v>
      </c>
      <c r="AQ1929" s="1"/>
      <c r="AR1929" s="1"/>
      <c r="AS1929" s="1"/>
      <c r="AT1929" s="1"/>
      <c r="AU1929" s="1"/>
      <c r="AV1929" s="1"/>
      <c r="AW1929" s="1"/>
      <c r="AX1929" s="1"/>
      <c r="AY1929" s="1"/>
      <c r="AZ1929" s="1"/>
      <c r="BA1929" s="1"/>
      <c r="BB1929" s="1"/>
      <c r="BC1929" s="1"/>
      <c r="BD1929" s="1"/>
      <c r="BE1929" s="1"/>
      <c r="BF1929" s="1" t="s">
        <v>14668</v>
      </c>
      <c r="BG1929" s="1" t="s">
        <v>183</v>
      </c>
      <c r="BH1929" s="1"/>
      <c r="BI1929" s="1"/>
    </row>
    <row r="1930" customFormat="false" ht="12.75" hidden="false" customHeight="false" outlineLevel="0" collapsed="false">
      <c r="A1930" s="1" t="s">
        <v>8326</v>
      </c>
      <c r="B1930" s="1" t="s">
        <v>8327</v>
      </c>
      <c r="C1930" s="1" t="s">
        <v>177</v>
      </c>
      <c r="D1930" s="1" t="s">
        <v>1471</v>
      </c>
      <c r="E1930" s="1" t="s">
        <v>8328</v>
      </c>
      <c r="F1930" s="1" t="s">
        <v>8329</v>
      </c>
      <c r="G1930" s="1" t="n">
        <v>113</v>
      </c>
      <c r="H1930" s="1" t="n">
        <v>3000</v>
      </c>
      <c r="I1930" s="101" t="s">
        <v>188</v>
      </c>
      <c r="J1930" s="1"/>
      <c r="K1930" s="1" t="n">
        <f aca="false">IFERROR(VLOOKUP(A1930,'[2]Pivot HorizontalMRP'!$A$4:$B$2689,2,0),0)</f>
        <v>0</v>
      </c>
      <c r="L1930" s="1" t="n">
        <f aca="false">IFERROR(VLOOKUP(A1930,'[2]Pivot HorizontalMRP'!$A$4:$C$2689,3,0),0)</f>
        <v>3173</v>
      </c>
      <c r="M1930" s="1" t="n">
        <f aca="false">IFERROR(VLOOKUP(A1930,'[2]Pivot HorizontalMRP'!$A$4:$D$2689,0.4,0),0)</f>
        <v>0</v>
      </c>
      <c r="N1930" s="1" t="n">
        <f aca="false">IFERROR(VLOOKUP(A1930,'[2]Pivot HorizontalMRP'!$A$4:$E$2689,5,0),0)</f>
        <v>0</v>
      </c>
      <c r="O1930" s="1" t="n">
        <f aca="false">K1930+L1930</f>
        <v>3173</v>
      </c>
      <c r="P1930" s="1" t="n">
        <f aca="false">K1930+L1930+M1930+N1930</f>
        <v>3173</v>
      </c>
      <c r="Q1930" s="1" t="n">
        <f aca="false">IFERROR(VLOOKUP(A1930,'[2]Pivot HorizontalMRP'!$A$4:$F$2689,6,0),0)</f>
        <v>2912</v>
      </c>
      <c r="R1930" s="1" t="n">
        <f aca="false">IFERROR(VLOOKUP(A1930,'[2]Pivot HorizontalMRP'!$A$4:$G$2689,7,0),0)</f>
        <v>2821</v>
      </c>
      <c r="S1930" s="1" t="n">
        <f aca="false">IFERROR(VLOOKUP(A1930,'[2]Pivot HorizontalMRP'!$A$4:$H$2689,8,0),0)</f>
        <v>2222</v>
      </c>
      <c r="T1930" s="1" t="n">
        <f aca="false">IFERROR(VLOOKUP(A1930,'[2]Pivot HorizontalMRP'!$A$4:$I$2689,9,0),0)</f>
        <v>840</v>
      </c>
      <c r="U1930" s="1" t="n">
        <f aca="false">IF(I1930="delivery",O1930-SUM(Q1930+R1930),IF(I1930="PO",P1930-SUM(Q1930:R1930)))</f>
        <v>-2560</v>
      </c>
      <c r="V1930" s="81" t="n">
        <v>0.25</v>
      </c>
      <c r="W1930" s="81"/>
      <c r="X1930" s="81" t="n">
        <f aca="false">W1930-V1930</f>
        <v>-0.25</v>
      </c>
      <c r="Y1930" s="81"/>
      <c r="Z1930" s="81"/>
      <c r="AA1930" s="81" t="n">
        <v>0.24667</v>
      </c>
      <c r="AB1930" s="81"/>
      <c r="AC1930" s="81"/>
      <c r="AD1930" s="81"/>
      <c r="AE1930" s="81"/>
      <c r="AF1930" s="81"/>
      <c r="AG1930" s="81"/>
      <c r="AH1930" s="81"/>
      <c r="AI1930" s="81"/>
      <c r="AJ1930" s="81"/>
      <c r="AK1930" s="81"/>
      <c r="AL1930" s="81"/>
      <c r="AM1930" s="81"/>
      <c r="AN1930" s="81"/>
      <c r="AO1930" s="81" t="str">
        <f aca="false">D1930</f>
        <v>Sanmina</v>
      </c>
      <c r="AP1930" s="1" t="s">
        <v>3124</v>
      </c>
      <c r="AQ1930" s="1"/>
      <c r="AR1930" s="1"/>
      <c r="AS1930" s="1"/>
      <c r="AT1930" s="1"/>
      <c r="AU1930" s="1"/>
      <c r="AV1930" s="1"/>
      <c r="AW1930" s="1"/>
      <c r="AX1930" s="1"/>
      <c r="AY1930" s="1"/>
      <c r="AZ1930" s="1"/>
      <c r="BA1930" s="1"/>
      <c r="BB1930" s="1"/>
      <c r="BC1930" s="1"/>
      <c r="BD1930" s="1"/>
      <c r="BE1930" s="1"/>
      <c r="BF1930" s="1" t="s">
        <v>14668</v>
      </c>
      <c r="BG1930" s="1" t="s">
        <v>183</v>
      </c>
      <c r="BH1930" s="1"/>
      <c r="BI1930" s="1"/>
    </row>
    <row r="1931" customFormat="false" ht="12.75" hidden="false" customHeight="false" outlineLevel="0" collapsed="false">
      <c r="A1931" s="1" t="s">
        <v>8334</v>
      </c>
      <c r="B1931" s="1" t="s">
        <v>8335</v>
      </c>
      <c r="C1931" s="1" t="s">
        <v>177</v>
      </c>
      <c r="D1931" s="1" t="s">
        <v>1471</v>
      </c>
      <c r="E1931" s="1" t="s">
        <v>8336</v>
      </c>
      <c r="F1931" s="1" t="s">
        <v>8337</v>
      </c>
      <c r="G1931" s="1" t="n">
        <v>43</v>
      </c>
      <c r="H1931" s="1" t="n">
        <v>2500</v>
      </c>
      <c r="I1931" s="101" t="s">
        <v>180</v>
      </c>
      <c r="J1931" s="1"/>
      <c r="K1931" s="1" t="n">
        <f aca="false">IFERROR(VLOOKUP(A1931,'[2]Pivot HorizontalMRP'!$A$4:$B$2689,2,0),0)</f>
        <v>0</v>
      </c>
      <c r="L1931" s="1" t="n">
        <f aca="false">IFERROR(VLOOKUP(A1931,'[2]Pivot HorizontalMRP'!$A$4:$C$2689,3,0),0)</f>
        <v>14839</v>
      </c>
      <c r="M1931" s="1" t="n">
        <f aca="false">IFERROR(VLOOKUP(A1931,'[2]Pivot HorizontalMRP'!$A$4:$D$2689,0.4,0),0)</f>
        <v>0</v>
      </c>
      <c r="N1931" s="1" t="n">
        <f aca="false">IFERROR(VLOOKUP(A1931,'[2]Pivot HorizontalMRP'!$A$4:$E$2689,5,0),0)</f>
        <v>7500</v>
      </c>
      <c r="O1931" s="1" t="n">
        <f aca="false">K1931+L1931</f>
        <v>14839</v>
      </c>
      <c r="P1931" s="1" t="n">
        <f aca="false">K1931+L1931+M1931+N1931</f>
        <v>22339</v>
      </c>
      <c r="Q1931" s="1" t="n">
        <f aca="false">IFERROR(VLOOKUP(A1931,'[2]Pivot HorizontalMRP'!$A$4:$F$2689,6,0),0)</f>
        <v>13291</v>
      </c>
      <c r="R1931" s="1" t="n">
        <f aca="false">IFERROR(VLOOKUP(A1931,'[2]Pivot HorizontalMRP'!$A$4:$G$2689,7,0),0)</f>
        <v>8035</v>
      </c>
      <c r="S1931" s="1" t="n">
        <f aca="false">IFERROR(VLOOKUP(A1931,'[2]Pivot HorizontalMRP'!$A$4:$H$2689,8,0),0)</f>
        <v>8375</v>
      </c>
      <c r="T1931" s="1" t="n">
        <f aca="false">IFERROR(VLOOKUP(A1931,'[2]Pivot HorizontalMRP'!$A$4:$I$2689,9,0),0)</f>
        <v>4333</v>
      </c>
      <c r="U1931" s="1" t="n">
        <f aca="false">IF(I1931="delivery",O1931-SUM(Q1931+R1931),IF(I1931="PO",P1931-SUM(Q1931:R1931)))</f>
        <v>-6487</v>
      </c>
      <c r="V1931" s="81" t="n">
        <v>0.86</v>
      </c>
      <c r="W1931" s="81"/>
      <c r="X1931" s="81" t="n">
        <f aca="false">W1931-V1931</f>
        <v>-0.86</v>
      </c>
      <c r="Y1931" s="81"/>
      <c r="Z1931" s="81"/>
      <c r="AA1931" s="81" t="n">
        <v>0.86</v>
      </c>
      <c r="AB1931" s="81"/>
      <c r="AC1931" s="81"/>
      <c r="AD1931" s="81"/>
      <c r="AE1931" s="81"/>
      <c r="AF1931" s="81"/>
      <c r="AG1931" s="81"/>
      <c r="AH1931" s="81"/>
      <c r="AI1931" s="81"/>
      <c r="AJ1931" s="81"/>
      <c r="AK1931" s="81"/>
      <c r="AL1931" s="81"/>
      <c r="AM1931" s="81"/>
      <c r="AN1931" s="81"/>
      <c r="AO1931" s="81" t="str">
        <f aca="false">D1931</f>
        <v>Sanmina</v>
      </c>
      <c r="AP1931" s="1" t="s">
        <v>3124</v>
      </c>
      <c r="AQ1931" s="1"/>
      <c r="AR1931" s="1"/>
      <c r="AS1931" s="1"/>
      <c r="AT1931" s="1"/>
      <c r="AU1931" s="1"/>
      <c r="AV1931" s="1"/>
      <c r="AW1931" s="1"/>
      <c r="AX1931" s="1"/>
      <c r="AY1931" s="1"/>
      <c r="AZ1931" s="1"/>
      <c r="BA1931" s="1"/>
      <c r="BB1931" s="1"/>
      <c r="BC1931" s="1"/>
      <c r="BD1931" s="1"/>
      <c r="BE1931" s="1"/>
      <c r="BF1931" s="1" t="s">
        <v>14668</v>
      </c>
      <c r="BG1931" s="1" t="s">
        <v>183</v>
      </c>
      <c r="BH1931" s="1"/>
      <c r="BI1931" s="1"/>
    </row>
    <row r="1932" customFormat="false" ht="12.75" hidden="false" customHeight="false" outlineLevel="0" collapsed="false">
      <c r="A1932" s="1" t="s">
        <v>8338</v>
      </c>
      <c r="B1932" s="1" t="s">
        <v>8339</v>
      </c>
      <c r="C1932" s="1" t="s">
        <v>177</v>
      </c>
      <c r="D1932" s="1" t="s">
        <v>1471</v>
      </c>
      <c r="E1932" s="1" t="s">
        <v>16363</v>
      </c>
      <c r="F1932" s="1" t="s">
        <v>8341</v>
      </c>
      <c r="G1932" s="1" t="n">
        <v>88</v>
      </c>
      <c r="H1932" s="1" t="n">
        <v>200</v>
      </c>
      <c r="I1932" s="101" t="s">
        <v>188</v>
      </c>
      <c r="J1932" s="1"/>
      <c r="K1932" s="1" t="n">
        <f aca="false">IFERROR(VLOOKUP(A1932,'[2]Pivot HorizontalMRP'!$A$4:$B$2689,2,0),0)</f>
        <v>0</v>
      </c>
      <c r="L1932" s="1" t="n">
        <f aca="false">IFERROR(VLOOKUP(A1932,'[2]Pivot HorizontalMRP'!$A$4:$C$2689,3,0),0)</f>
        <v>358</v>
      </c>
      <c r="M1932" s="1" t="n">
        <f aca="false">IFERROR(VLOOKUP(A1932,'[2]Pivot HorizontalMRP'!$A$4:$D$2689,0.4,0),0)</f>
        <v>0</v>
      </c>
      <c r="N1932" s="1" t="n">
        <f aca="false">IFERROR(VLOOKUP(A1932,'[2]Pivot HorizontalMRP'!$A$4:$E$2689,5,0),0)</f>
        <v>200</v>
      </c>
      <c r="O1932" s="1" t="n">
        <f aca="false">K1932+L1932</f>
        <v>358</v>
      </c>
      <c r="P1932" s="1" t="n">
        <f aca="false">K1932+L1932+M1932+N1932</f>
        <v>558</v>
      </c>
      <c r="Q1932" s="1" t="n">
        <f aca="false">IFERROR(VLOOKUP(A1932,'[2]Pivot HorizontalMRP'!$A$4:$F$2689,6,0),0)</f>
        <v>356</v>
      </c>
      <c r="R1932" s="1" t="n">
        <f aca="false">IFERROR(VLOOKUP(A1932,'[2]Pivot HorizontalMRP'!$A$4:$G$2689,7,0),0)</f>
        <v>514</v>
      </c>
      <c r="S1932" s="1" t="n">
        <f aca="false">IFERROR(VLOOKUP(A1932,'[2]Pivot HorizontalMRP'!$A$4:$H$2689,8,0),0)</f>
        <v>524</v>
      </c>
      <c r="T1932" s="1" t="n">
        <f aca="false">IFERROR(VLOOKUP(A1932,'[2]Pivot HorizontalMRP'!$A$4:$I$2689,9,0),0)</f>
        <v>179</v>
      </c>
      <c r="U1932" s="1" t="n">
        <f aca="false">IF(I1932="delivery",O1932-SUM(Q1932+R1932),IF(I1932="PO",P1932-SUM(Q1932:R1932)))</f>
        <v>-312</v>
      </c>
      <c r="V1932" s="81" t="n">
        <v>10.63</v>
      </c>
      <c r="W1932" s="81"/>
      <c r="X1932" s="81" t="n">
        <f aca="false">W1932-V1932</f>
        <v>-10.63</v>
      </c>
      <c r="Y1932" s="81"/>
      <c r="Z1932" s="81"/>
      <c r="AA1932" s="81" t="n">
        <v>10.63</v>
      </c>
      <c r="AB1932" s="81"/>
      <c r="AC1932" s="81"/>
      <c r="AD1932" s="81"/>
      <c r="AE1932" s="81"/>
      <c r="AF1932" s="81"/>
      <c r="AG1932" s="81"/>
      <c r="AH1932" s="81"/>
      <c r="AI1932" s="81"/>
      <c r="AJ1932" s="81"/>
      <c r="AK1932" s="81"/>
      <c r="AL1932" s="81"/>
      <c r="AM1932" s="81"/>
      <c r="AN1932" s="81"/>
      <c r="AO1932" s="81" t="str">
        <f aca="false">D1932</f>
        <v>Sanmina</v>
      </c>
      <c r="AP1932" s="1" t="s">
        <v>3124</v>
      </c>
      <c r="AQ1932" s="1"/>
      <c r="AR1932" s="1"/>
      <c r="AS1932" s="1"/>
      <c r="AT1932" s="1"/>
      <c r="AU1932" s="1"/>
      <c r="AV1932" s="1"/>
      <c r="AW1932" s="1"/>
      <c r="AX1932" s="1"/>
      <c r="AY1932" s="1"/>
      <c r="AZ1932" s="1"/>
      <c r="BA1932" s="1"/>
      <c r="BB1932" s="1"/>
      <c r="BC1932" s="1"/>
      <c r="BD1932" s="1"/>
      <c r="BE1932" s="1"/>
      <c r="BF1932" s="1" t="s">
        <v>14668</v>
      </c>
      <c r="BG1932" s="1" t="s">
        <v>183</v>
      </c>
      <c r="BH1932" s="1"/>
      <c r="BI1932" s="1"/>
    </row>
    <row r="1933" customFormat="false" ht="12.75" hidden="false" customHeight="false" outlineLevel="0" collapsed="false">
      <c r="A1933" s="1" t="s">
        <v>8342</v>
      </c>
      <c r="B1933" s="1" t="s">
        <v>8343</v>
      </c>
      <c r="C1933" s="1" t="s">
        <v>177</v>
      </c>
      <c r="D1933" s="1" t="s">
        <v>1471</v>
      </c>
      <c r="E1933" s="1" t="s">
        <v>16364</v>
      </c>
      <c r="F1933" s="1" t="s">
        <v>8345</v>
      </c>
      <c r="G1933" s="1" t="n">
        <v>128</v>
      </c>
      <c r="H1933" s="1" t="n">
        <v>400</v>
      </c>
      <c r="I1933" s="101" t="s">
        <v>180</v>
      </c>
      <c r="J1933" s="1"/>
      <c r="K1933" s="1" t="n">
        <f aca="false">IFERROR(VLOOKUP(A1933,'[2]Pivot HorizontalMRP'!$A$4:$B$2689,2,0),0)</f>
        <v>0</v>
      </c>
      <c r="L1933" s="1" t="n">
        <f aca="false">IFERROR(VLOOKUP(A1933,'[2]Pivot HorizontalMRP'!$A$4:$C$2689,3,0),0)</f>
        <v>276</v>
      </c>
      <c r="M1933" s="1" t="n">
        <f aca="false">IFERROR(VLOOKUP(A1933,'[2]Pivot HorizontalMRP'!$A$4:$D$2689,0.4,0),0)</f>
        <v>0</v>
      </c>
      <c r="N1933" s="1" t="n">
        <f aca="false">IFERROR(VLOOKUP(A1933,'[2]Pivot HorizontalMRP'!$A$4:$E$2689,5,0),0)</f>
        <v>400</v>
      </c>
      <c r="O1933" s="1" t="n">
        <f aca="false">K1933+L1933</f>
        <v>276</v>
      </c>
      <c r="P1933" s="1" t="n">
        <f aca="false">K1933+L1933+M1933+N1933</f>
        <v>676</v>
      </c>
      <c r="Q1933" s="1" t="n">
        <f aca="false">IFERROR(VLOOKUP(A1933,'[2]Pivot HorizontalMRP'!$A$4:$F$2689,6,0),0)</f>
        <v>356</v>
      </c>
      <c r="R1933" s="1" t="n">
        <f aca="false">IFERROR(VLOOKUP(A1933,'[2]Pivot HorizontalMRP'!$A$4:$G$2689,7,0),0)</f>
        <v>514</v>
      </c>
      <c r="S1933" s="1" t="n">
        <f aca="false">IFERROR(VLOOKUP(A1933,'[2]Pivot HorizontalMRP'!$A$4:$H$2689,8,0),0)</f>
        <v>524</v>
      </c>
      <c r="T1933" s="1" t="n">
        <f aca="false">IFERROR(VLOOKUP(A1933,'[2]Pivot HorizontalMRP'!$A$4:$I$2689,9,0),0)</f>
        <v>179</v>
      </c>
      <c r="U1933" s="1" t="n">
        <f aca="false">IF(I1933="delivery",O1933-SUM(Q1933+R1933),IF(I1933="PO",P1933-SUM(Q1933:R1933)))</f>
        <v>-594</v>
      </c>
      <c r="V1933" s="81" t="n">
        <v>3.52</v>
      </c>
      <c r="W1933" s="81"/>
      <c r="X1933" s="81" t="n">
        <f aca="false">W1933-V1933</f>
        <v>-3.52</v>
      </c>
      <c r="Y1933" s="81"/>
      <c r="Z1933" s="81"/>
      <c r="AA1933" s="81" t="n">
        <v>3.52</v>
      </c>
      <c r="AB1933" s="81"/>
      <c r="AC1933" s="81"/>
      <c r="AD1933" s="81"/>
      <c r="AE1933" s="81"/>
      <c r="AF1933" s="81"/>
      <c r="AG1933" s="81"/>
      <c r="AH1933" s="81"/>
      <c r="AI1933" s="81"/>
      <c r="AJ1933" s="81"/>
      <c r="AK1933" s="81"/>
      <c r="AL1933" s="81"/>
      <c r="AM1933" s="81"/>
      <c r="AN1933" s="81"/>
      <c r="AO1933" s="81" t="str">
        <f aca="false">D1933</f>
        <v>Sanmina</v>
      </c>
      <c r="AP1933" s="1" t="s">
        <v>3124</v>
      </c>
      <c r="AQ1933" s="1"/>
      <c r="AR1933" s="1"/>
      <c r="AS1933" s="1"/>
      <c r="AT1933" s="1"/>
      <c r="AU1933" s="1"/>
      <c r="AV1933" s="1"/>
      <c r="AW1933" s="1"/>
      <c r="AX1933" s="1"/>
      <c r="AY1933" s="1"/>
      <c r="AZ1933" s="1"/>
      <c r="BA1933" s="1"/>
      <c r="BB1933" s="1"/>
      <c r="BC1933" s="1"/>
      <c r="BD1933" s="1"/>
      <c r="BE1933" s="1"/>
      <c r="BF1933" s="1" t="s">
        <v>14668</v>
      </c>
      <c r="BG1933" s="1" t="s">
        <v>183</v>
      </c>
      <c r="BH1933" s="1"/>
      <c r="BI1933" s="1"/>
    </row>
    <row r="1934" customFormat="false" ht="12.75" hidden="false" customHeight="false" outlineLevel="0" collapsed="false">
      <c r="A1934" s="1" t="s">
        <v>8350</v>
      </c>
      <c r="B1934" s="1" t="s">
        <v>8351</v>
      </c>
      <c r="C1934" s="1" t="s">
        <v>177</v>
      </c>
      <c r="D1934" s="1" t="s">
        <v>1471</v>
      </c>
      <c r="E1934" s="1" t="s">
        <v>16365</v>
      </c>
      <c r="F1934" s="1" t="s">
        <v>8353</v>
      </c>
      <c r="G1934" s="1" t="n">
        <v>206</v>
      </c>
      <c r="H1934" s="1" t="n">
        <v>3000</v>
      </c>
      <c r="I1934" s="101" t="s">
        <v>180</v>
      </c>
      <c r="J1934" s="1"/>
      <c r="K1934" s="1" t="n">
        <f aca="false">IFERROR(VLOOKUP(A1934,'[2]Pivot HorizontalMRP'!$A$4:$B$2689,2,0),0)</f>
        <v>0</v>
      </c>
      <c r="L1934" s="1" t="n">
        <f aca="false">IFERROR(VLOOKUP(A1934,'[2]Pivot HorizontalMRP'!$A$4:$C$2689,3,0),0)</f>
        <v>1887</v>
      </c>
      <c r="M1934" s="1" t="n">
        <f aca="false">IFERROR(VLOOKUP(A1934,'[2]Pivot HorizontalMRP'!$A$4:$D$2689,0.4,0),0)</f>
        <v>0</v>
      </c>
      <c r="N1934" s="1" t="n">
        <f aca="false">IFERROR(VLOOKUP(A1934,'[2]Pivot HorizontalMRP'!$A$4:$E$2689,5,0),0)</f>
        <v>0</v>
      </c>
      <c r="O1934" s="1" t="n">
        <f aca="false">K1934+L1934</f>
        <v>1887</v>
      </c>
      <c r="P1934" s="1" t="n">
        <f aca="false">K1934+L1934+M1934+N1934</f>
        <v>1887</v>
      </c>
      <c r="Q1934" s="1" t="n">
        <f aca="false">IFERROR(VLOOKUP(A1934,'[2]Pivot HorizontalMRP'!$A$4:$F$2689,6,0),0)</f>
        <v>126</v>
      </c>
      <c r="R1934" s="1" t="n">
        <f aca="false">IFERROR(VLOOKUP(A1934,'[2]Pivot HorizontalMRP'!$A$4:$G$2689,7,0),0)</f>
        <v>0</v>
      </c>
      <c r="S1934" s="1" t="n">
        <f aca="false">IFERROR(VLOOKUP(A1934,'[2]Pivot HorizontalMRP'!$A$4:$H$2689,8,0),0)</f>
        <v>0</v>
      </c>
      <c r="T1934" s="1" t="n">
        <f aca="false">IFERROR(VLOOKUP(A1934,'[2]Pivot HorizontalMRP'!$A$4:$I$2689,9,0),0)</f>
        <v>0</v>
      </c>
      <c r="U1934" s="1" t="n">
        <f aca="false">IF(I1934="delivery",O1934-SUM(Q1934+R1934),IF(I1934="PO",P1934-SUM(Q1934:R1934)))</f>
        <v>1761</v>
      </c>
      <c r="V1934" s="81" t="n">
        <v>1.4</v>
      </c>
      <c r="W1934" s="81"/>
      <c r="X1934" s="81" t="n">
        <f aca="false">W1934-V1934</f>
        <v>-1.4</v>
      </c>
      <c r="Y1934" s="81"/>
      <c r="Z1934" s="81"/>
      <c r="AA1934" s="81" t="n">
        <v>1.4</v>
      </c>
      <c r="AB1934" s="81"/>
      <c r="AC1934" s="81"/>
      <c r="AD1934" s="81"/>
      <c r="AE1934" s="81"/>
      <c r="AF1934" s="81"/>
      <c r="AG1934" s="81"/>
      <c r="AH1934" s="81"/>
      <c r="AI1934" s="81"/>
      <c r="AJ1934" s="81"/>
      <c r="AK1934" s="81"/>
      <c r="AL1934" s="81"/>
      <c r="AM1934" s="81"/>
      <c r="AN1934" s="81"/>
      <c r="AO1934" s="81" t="str">
        <f aca="false">D1934</f>
        <v>Sanmina</v>
      </c>
      <c r="AP1934" s="1" t="s">
        <v>3124</v>
      </c>
      <c r="AQ1934" s="1"/>
      <c r="AR1934" s="1"/>
      <c r="AS1934" s="1"/>
      <c r="AT1934" s="1"/>
      <c r="AU1934" s="1"/>
      <c r="AV1934" s="1"/>
      <c r="AW1934" s="1"/>
      <c r="AX1934" s="1"/>
      <c r="AY1934" s="1"/>
      <c r="AZ1934" s="1"/>
      <c r="BA1934" s="1"/>
      <c r="BB1934" s="1"/>
      <c r="BC1934" s="1"/>
      <c r="BD1934" s="1"/>
      <c r="BE1934" s="1"/>
      <c r="BF1934" s="1" t="s">
        <v>14668</v>
      </c>
      <c r="BG1934" s="1" t="s">
        <v>183</v>
      </c>
      <c r="BH1934" s="1"/>
      <c r="BI1934" s="1"/>
    </row>
    <row r="1935" customFormat="false" ht="12.75" hidden="false" customHeight="false" outlineLevel="0" collapsed="false">
      <c r="A1935" s="1" t="s">
        <v>8354</v>
      </c>
      <c r="B1935" s="1" t="s">
        <v>8355</v>
      </c>
      <c r="C1935" s="1" t="s">
        <v>177</v>
      </c>
      <c r="D1935" s="1" t="s">
        <v>1471</v>
      </c>
      <c r="E1935" s="1" t="s">
        <v>16366</v>
      </c>
      <c r="F1935" s="1" t="s">
        <v>8357</v>
      </c>
      <c r="G1935" s="1" t="n">
        <v>223</v>
      </c>
      <c r="H1935" s="1" t="n">
        <v>106</v>
      </c>
      <c r="I1935" s="101" t="s">
        <v>180</v>
      </c>
      <c r="J1935" s="1"/>
      <c r="K1935" s="1" t="n">
        <f aca="false">IFERROR(VLOOKUP(A1935,'[2]Pivot HorizontalMRP'!$A$4:$B$2689,2,0),0)</f>
        <v>0</v>
      </c>
      <c r="L1935" s="1" t="n">
        <f aca="false">IFERROR(VLOOKUP(A1935,'[2]Pivot HorizontalMRP'!$A$4:$C$2689,3,0),0)</f>
        <v>131</v>
      </c>
      <c r="M1935" s="1" t="n">
        <f aca="false">IFERROR(VLOOKUP(A1935,'[2]Pivot HorizontalMRP'!$A$4:$D$2689,0.4,0),0)</f>
        <v>0</v>
      </c>
      <c r="N1935" s="1" t="n">
        <f aca="false">IFERROR(VLOOKUP(A1935,'[2]Pivot HorizontalMRP'!$A$4:$E$2689,5,0),0)</f>
        <v>0</v>
      </c>
      <c r="O1935" s="1" t="n">
        <f aca="false">K1935+L1935</f>
        <v>131</v>
      </c>
      <c r="P1935" s="1" t="n">
        <f aca="false">K1935+L1935+M1935+N1935</f>
        <v>131</v>
      </c>
      <c r="Q1935" s="1" t="n">
        <f aca="false">IFERROR(VLOOKUP(A1935,'[2]Pivot HorizontalMRP'!$A$4:$F$2689,6,0),0)</f>
        <v>53</v>
      </c>
      <c r="R1935" s="1" t="n">
        <f aca="false">IFERROR(VLOOKUP(A1935,'[2]Pivot HorizontalMRP'!$A$4:$G$2689,7,0),0)</f>
        <v>17</v>
      </c>
      <c r="S1935" s="1" t="n">
        <f aca="false">IFERROR(VLOOKUP(A1935,'[2]Pivot HorizontalMRP'!$A$4:$H$2689,8,0),0)</f>
        <v>18</v>
      </c>
      <c r="T1935" s="1" t="n">
        <f aca="false">IFERROR(VLOOKUP(A1935,'[2]Pivot HorizontalMRP'!$A$4:$I$2689,9,0),0)</f>
        <v>6</v>
      </c>
      <c r="U1935" s="1" t="n">
        <f aca="false">IF(I1935="delivery",O1935-SUM(Q1935+R1935),IF(I1935="PO",P1935-SUM(Q1935:R1935)))</f>
        <v>61</v>
      </c>
      <c r="V1935" s="81" t="n">
        <v>1.62825</v>
      </c>
      <c r="W1935" s="81"/>
      <c r="X1935" s="81" t="n">
        <f aca="false">W1935-V1935</f>
        <v>-1.62825</v>
      </c>
      <c r="Y1935" s="81"/>
      <c r="Z1935" s="81"/>
      <c r="AA1935" s="81" t="n">
        <v>1.62825</v>
      </c>
      <c r="AB1935" s="81"/>
      <c r="AC1935" s="81"/>
      <c r="AD1935" s="81"/>
      <c r="AE1935" s="81"/>
      <c r="AF1935" s="81"/>
      <c r="AG1935" s="81"/>
      <c r="AH1935" s="81"/>
      <c r="AI1935" s="81"/>
      <c r="AJ1935" s="81"/>
      <c r="AK1935" s="81"/>
      <c r="AL1935" s="81"/>
      <c r="AM1935" s="81"/>
      <c r="AN1935" s="81"/>
      <c r="AO1935" s="81" t="str">
        <f aca="false">D1935</f>
        <v>Sanmina</v>
      </c>
      <c r="AP1935" s="1" t="s">
        <v>3124</v>
      </c>
      <c r="AQ1935" s="1"/>
      <c r="AR1935" s="1"/>
      <c r="AS1935" s="1"/>
      <c r="AT1935" s="1"/>
      <c r="AU1935" s="1"/>
      <c r="AV1935" s="1"/>
      <c r="AW1935" s="1"/>
      <c r="AX1935" s="1"/>
      <c r="AY1935" s="1"/>
      <c r="AZ1935" s="1"/>
      <c r="BA1935" s="1"/>
      <c r="BB1935" s="1"/>
      <c r="BC1935" s="1"/>
      <c r="BD1935" s="1"/>
      <c r="BE1935" s="1"/>
      <c r="BF1935" s="1" t="s">
        <v>14668</v>
      </c>
      <c r="BG1935" s="1" t="s">
        <v>183</v>
      </c>
      <c r="BH1935" s="1"/>
      <c r="BI1935" s="1"/>
    </row>
    <row r="1936" customFormat="false" ht="12.75" hidden="false" customHeight="false" outlineLevel="0" collapsed="false">
      <c r="A1936" s="1" t="s">
        <v>8366</v>
      </c>
      <c r="B1936" s="1" t="s">
        <v>8367</v>
      </c>
      <c r="C1936" s="1" t="s">
        <v>177</v>
      </c>
      <c r="D1936" s="1" t="s">
        <v>1471</v>
      </c>
      <c r="E1936" s="1" t="s">
        <v>16367</v>
      </c>
      <c r="F1936" s="1" t="s">
        <v>8369</v>
      </c>
      <c r="G1936" s="1" t="n">
        <v>135</v>
      </c>
      <c r="H1936" s="1" t="n">
        <v>10000</v>
      </c>
      <c r="I1936" s="101" t="s">
        <v>180</v>
      </c>
      <c r="J1936" s="1"/>
      <c r="K1936" s="1" t="n">
        <f aca="false">IFERROR(VLOOKUP(A1936,'[2]Pivot HorizontalMRP'!$A$4:$B$2689,2,0),0)</f>
        <v>0</v>
      </c>
      <c r="L1936" s="1" t="n">
        <f aca="false">IFERROR(VLOOKUP(A1936,'[2]Pivot HorizontalMRP'!$A$4:$C$2689,3,0),0)</f>
        <v>13673</v>
      </c>
      <c r="M1936" s="1" t="n">
        <f aca="false">IFERROR(VLOOKUP(A1936,'[2]Pivot HorizontalMRP'!$A$4:$D$2689,0.4,0),0)</f>
        <v>0</v>
      </c>
      <c r="N1936" s="1" t="n">
        <f aca="false">IFERROR(VLOOKUP(A1936,'[2]Pivot HorizontalMRP'!$A$4:$E$2689,5,0),0)</f>
        <v>0</v>
      </c>
      <c r="O1936" s="1" t="n">
        <f aca="false">K1936+L1936</f>
        <v>13673</v>
      </c>
      <c r="P1936" s="1" t="n">
        <f aca="false">K1936+L1936+M1936+N1936</f>
        <v>13673</v>
      </c>
      <c r="Q1936" s="1" t="n">
        <f aca="false">IFERROR(VLOOKUP(A1936,'[2]Pivot HorizontalMRP'!$A$4:$F$2689,6,0),0)</f>
        <v>3161</v>
      </c>
      <c r="R1936" s="1" t="n">
        <f aca="false">IFERROR(VLOOKUP(A1936,'[2]Pivot HorizontalMRP'!$A$4:$G$2689,7,0),0)</f>
        <v>5168</v>
      </c>
      <c r="S1936" s="1" t="n">
        <f aca="false">IFERROR(VLOOKUP(A1936,'[2]Pivot HorizontalMRP'!$A$4:$H$2689,8,0),0)</f>
        <v>3465</v>
      </c>
      <c r="T1936" s="1" t="n">
        <f aca="false">IFERROR(VLOOKUP(A1936,'[2]Pivot HorizontalMRP'!$A$4:$I$2689,9,0),0)</f>
        <v>2205</v>
      </c>
      <c r="U1936" s="1" t="n">
        <f aca="false">IF(I1936="delivery",O1936-SUM(Q1936+R1936),IF(I1936="PO",P1936-SUM(Q1936:R1936)))</f>
        <v>5344</v>
      </c>
      <c r="V1936" s="81" t="n">
        <v>0.235</v>
      </c>
      <c r="W1936" s="81"/>
      <c r="X1936" s="81" t="n">
        <f aca="false">W1936-V1936</f>
        <v>-0.235</v>
      </c>
      <c r="Y1936" s="81"/>
      <c r="Z1936" s="81"/>
      <c r="AA1936" s="81" t="n">
        <v>0.235</v>
      </c>
      <c r="AB1936" s="81"/>
      <c r="AC1936" s="81"/>
      <c r="AD1936" s="81"/>
      <c r="AE1936" s="81"/>
      <c r="AF1936" s="81"/>
      <c r="AG1936" s="81"/>
      <c r="AH1936" s="81"/>
      <c r="AI1936" s="81"/>
      <c r="AJ1936" s="81"/>
      <c r="AK1936" s="81"/>
      <c r="AL1936" s="81"/>
      <c r="AM1936" s="81"/>
      <c r="AN1936" s="81"/>
      <c r="AO1936" s="81" t="str">
        <f aca="false">D1936</f>
        <v>Sanmina</v>
      </c>
      <c r="AP1936" s="1" t="s">
        <v>3124</v>
      </c>
      <c r="AQ1936" s="1"/>
      <c r="AR1936" s="1"/>
      <c r="AS1936" s="1"/>
      <c r="AT1936" s="1"/>
      <c r="AU1936" s="1"/>
      <c r="AV1936" s="1"/>
      <c r="AW1936" s="1"/>
      <c r="AX1936" s="1"/>
      <c r="AY1936" s="1"/>
      <c r="AZ1936" s="1"/>
      <c r="BA1936" s="1"/>
      <c r="BB1936" s="1"/>
      <c r="BC1936" s="1"/>
      <c r="BD1936" s="1"/>
      <c r="BE1936" s="1"/>
      <c r="BF1936" s="1" t="s">
        <v>14668</v>
      </c>
      <c r="BG1936" s="1" t="s">
        <v>183</v>
      </c>
      <c r="BH1936" s="1"/>
      <c r="BI1936" s="1"/>
    </row>
    <row r="1937" customFormat="false" ht="12.75" hidden="false" customHeight="false" outlineLevel="0" collapsed="false">
      <c r="A1937" s="103" t="s">
        <v>16368</v>
      </c>
      <c r="B1937" s="104" t="s">
        <v>8367</v>
      </c>
      <c r="C1937" s="99" t="s">
        <v>177</v>
      </c>
      <c r="D1937" s="110" t="s">
        <v>1471</v>
      </c>
      <c r="E1937" s="99" t="s">
        <v>16367</v>
      </c>
      <c r="F1937" s="99" t="s">
        <v>16369</v>
      </c>
      <c r="G1937" s="99" t="n">
        <v>36</v>
      </c>
      <c r="H1937" s="99" t="n">
        <v>3000</v>
      </c>
      <c r="I1937" s="108" t="s">
        <v>180</v>
      </c>
      <c r="K1937" s="1" t="n">
        <f aca="false">IFERROR(VLOOKUP(A1937,'[2]Pivot HorizontalMRP'!$A$4:$B$2689,2,0),0)</f>
        <v>0</v>
      </c>
      <c r="L1937" s="1" t="n">
        <f aca="false">IFERROR(VLOOKUP(A1937,'[2]Pivot HorizontalMRP'!$A$4:$C$2689,3,0),0)</f>
        <v>30</v>
      </c>
      <c r="M1937" s="1" t="n">
        <f aca="false">IFERROR(VLOOKUP(A1937,'[2]Pivot HorizontalMRP'!$A$4:$D$2689,0.4,0),0)</f>
        <v>0</v>
      </c>
      <c r="N1937" s="1" t="n">
        <f aca="false">IFERROR(VLOOKUP(A1937,'[2]Pivot HorizontalMRP'!$A$4:$E$2689,5,0),0)</f>
        <v>0</v>
      </c>
      <c r="O1937" s="1" t="n">
        <f aca="false">K1937+L1937</f>
        <v>30</v>
      </c>
      <c r="P1937" s="1" t="n">
        <f aca="false">K1937+L1937+M1937+N1937</f>
        <v>30</v>
      </c>
      <c r="Q1937" s="1" t="n">
        <f aca="false">IFERROR(VLOOKUP(A1937,'[2]Pivot HorizontalMRP'!$A$4:$F$2689,6,0),0)</f>
        <v>0</v>
      </c>
      <c r="R1937" s="1" t="n">
        <f aca="false">IFERROR(VLOOKUP(A1937,'[2]Pivot HorizontalMRP'!$A$4:$G$2689,7,0),0)</f>
        <v>0</v>
      </c>
      <c r="S1937" s="1" t="n">
        <f aca="false">IFERROR(VLOOKUP(A1937,'[2]Pivot HorizontalMRP'!$A$4:$H$2689,8,0),0)</f>
        <v>0</v>
      </c>
      <c r="T1937" s="1" t="n">
        <f aca="false">IFERROR(VLOOKUP(A1937,'[2]Pivot HorizontalMRP'!$A$4:$I$2689,9,0),0)</f>
        <v>0</v>
      </c>
      <c r="U1937" s="1" t="n">
        <f aca="false">IF(I1937="delivery",O1937-SUM(Q1937+R1937),IF(I1937="PO",P1937-SUM(Q1937:R1937)))</f>
        <v>30</v>
      </c>
      <c r="V1937" s="99" t="n">
        <v>0.18</v>
      </c>
      <c r="X1937" s="81" t="n">
        <f aca="false">W1937-V1937</f>
        <v>-0.18</v>
      </c>
      <c r="AA1937" s="81"/>
      <c r="AO1937" s="110" t="s">
        <v>1471</v>
      </c>
      <c r="AP1937" s="108" t="s">
        <v>3124</v>
      </c>
      <c r="BF1937" s="99" t="s">
        <v>11284</v>
      </c>
      <c r="BG1937" s="1" t="s">
        <v>183</v>
      </c>
    </row>
    <row r="1938" customFormat="false" ht="12.75" hidden="false" customHeight="false" outlineLevel="0" collapsed="false">
      <c r="A1938" s="1" t="s">
        <v>8370</v>
      </c>
      <c r="B1938" s="1" t="s">
        <v>8371</v>
      </c>
      <c r="C1938" s="1" t="s">
        <v>177</v>
      </c>
      <c r="D1938" s="1" t="s">
        <v>1471</v>
      </c>
      <c r="E1938" s="1" t="s">
        <v>16370</v>
      </c>
      <c r="F1938" s="1" t="s">
        <v>8373</v>
      </c>
      <c r="G1938" s="1" t="n">
        <v>113</v>
      </c>
      <c r="H1938" s="1" t="n">
        <v>1500</v>
      </c>
      <c r="I1938" s="101" t="s">
        <v>188</v>
      </c>
      <c r="J1938" s="1"/>
      <c r="K1938" s="1" t="n">
        <f aca="false">IFERROR(VLOOKUP(A1938,'[2]Pivot HorizontalMRP'!$A$4:$B$2689,2,0),0)</f>
        <v>0</v>
      </c>
      <c r="L1938" s="1" t="n">
        <f aca="false">IFERROR(VLOOKUP(A1938,'[2]Pivot HorizontalMRP'!$A$4:$C$2689,3,0),0)</f>
        <v>6945</v>
      </c>
      <c r="M1938" s="1" t="n">
        <f aca="false">IFERROR(VLOOKUP(A1938,'[2]Pivot HorizontalMRP'!$A$4:$D$2689,0.4,0),0)</f>
        <v>0</v>
      </c>
      <c r="N1938" s="1" t="n">
        <f aca="false">IFERROR(VLOOKUP(A1938,'[2]Pivot HorizontalMRP'!$A$4:$E$2689,5,0),0)</f>
        <v>24000</v>
      </c>
      <c r="O1938" s="1" t="n">
        <f aca="false">K1938+L1938</f>
        <v>6945</v>
      </c>
      <c r="P1938" s="1" t="n">
        <f aca="false">K1938+L1938+M1938+N1938</f>
        <v>30945</v>
      </c>
      <c r="Q1938" s="1" t="n">
        <f aca="false">IFERROR(VLOOKUP(A1938,'[2]Pivot HorizontalMRP'!$A$4:$F$2689,6,0),0)</f>
        <v>25439</v>
      </c>
      <c r="R1938" s="1" t="n">
        <f aca="false">IFERROR(VLOOKUP(A1938,'[2]Pivot HorizontalMRP'!$A$4:$G$2689,7,0),0)</f>
        <v>15663</v>
      </c>
      <c r="S1938" s="1" t="n">
        <f aca="false">IFERROR(VLOOKUP(A1938,'[2]Pivot HorizontalMRP'!$A$4:$H$2689,8,0),0)</f>
        <v>14228</v>
      </c>
      <c r="T1938" s="1" t="n">
        <f aca="false">IFERROR(VLOOKUP(A1938,'[2]Pivot HorizontalMRP'!$A$4:$I$2689,9,0),0)</f>
        <v>7619</v>
      </c>
      <c r="U1938" s="1" t="n">
        <f aca="false">IF(I1938="delivery",O1938-SUM(Q1938+R1938),IF(I1938="PO",P1938-SUM(Q1938:R1938)))</f>
        <v>-10157</v>
      </c>
      <c r="V1938" s="81" t="n">
        <v>0.4</v>
      </c>
      <c r="W1938" s="81"/>
      <c r="X1938" s="81" t="n">
        <f aca="false">W1938-V1938</f>
        <v>-0.4</v>
      </c>
      <c r="Y1938" s="81"/>
      <c r="Z1938" s="81"/>
      <c r="AA1938" s="81" t="n">
        <v>0.424</v>
      </c>
      <c r="AB1938" s="81"/>
      <c r="AC1938" s="81"/>
      <c r="AD1938" s="81"/>
      <c r="AE1938" s="81"/>
      <c r="AF1938" s="81"/>
      <c r="AG1938" s="81"/>
      <c r="AH1938" s="81"/>
      <c r="AI1938" s="81"/>
      <c r="AJ1938" s="81"/>
      <c r="AK1938" s="81"/>
      <c r="AL1938" s="81"/>
      <c r="AM1938" s="81"/>
      <c r="AN1938" s="81"/>
      <c r="AO1938" s="81" t="str">
        <f aca="false">D1938</f>
        <v>Sanmina</v>
      </c>
      <c r="AP1938" s="1" t="s">
        <v>3124</v>
      </c>
      <c r="AQ1938" s="1"/>
      <c r="AR1938" s="1"/>
      <c r="AS1938" s="1"/>
      <c r="AT1938" s="1"/>
      <c r="AU1938" s="1"/>
      <c r="AV1938" s="1"/>
      <c r="AW1938" s="1"/>
      <c r="AX1938" s="1"/>
      <c r="AY1938" s="1"/>
      <c r="AZ1938" s="1"/>
      <c r="BA1938" s="1"/>
      <c r="BB1938" s="1"/>
      <c r="BC1938" s="1"/>
      <c r="BD1938" s="1"/>
      <c r="BE1938" s="1"/>
      <c r="BF1938" s="1" t="s">
        <v>14668</v>
      </c>
      <c r="BG1938" s="1" t="s">
        <v>183</v>
      </c>
      <c r="BH1938" s="1"/>
      <c r="BI1938" s="1"/>
    </row>
    <row r="1939" customFormat="false" ht="12.75" hidden="false" customHeight="false" outlineLevel="0" collapsed="false">
      <c r="A1939" s="1" t="s">
        <v>8374</v>
      </c>
      <c r="B1939" s="1" t="s">
        <v>8375</v>
      </c>
      <c r="C1939" s="1" t="s">
        <v>177</v>
      </c>
      <c r="D1939" s="1" t="s">
        <v>1471</v>
      </c>
      <c r="E1939" s="1" t="s">
        <v>8376</v>
      </c>
      <c r="F1939" s="1" t="s">
        <v>8377</v>
      </c>
      <c r="G1939" s="1" t="n">
        <v>41</v>
      </c>
      <c r="H1939" s="1" t="n">
        <v>3000</v>
      </c>
      <c r="I1939" s="101" t="s">
        <v>180</v>
      </c>
      <c r="J1939" s="1"/>
      <c r="K1939" s="1" t="n">
        <f aca="false">IFERROR(VLOOKUP(A1939,'[2]Pivot HorizontalMRP'!$A$4:$B$2689,2,0),0)</f>
        <v>0</v>
      </c>
      <c r="L1939" s="1" t="n">
        <f aca="false">IFERROR(VLOOKUP(A1939,'[2]Pivot HorizontalMRP'!$A$4:$C$2689,3,0),0)</f>
        <v>6643</v>
      </c>
      <c r="M1939" s="1" t="n">
        <f aca="false">IFERROR(VLOOKUP(A1939,'[2]Pivot HorizontalMRP'!$A$4:$D$2689,0.4,0),0)</f>
        <v>0</v>
      </c>
      <c r="N1939" s="1" t="n">
        <f aca="false">IFERROR(VLOOKUP(A1939,'[2]Pivot HorizontalMRP'!$A$4:$E$2689,5,0),0)</f>
        <v>0</v>
      </c>
      <c r="O1939" s="1" t="n">
        <f aca="false">K1939+L1939</f>
        <v>6643</v>
      </c>
      <c r="P1939" s="1" t="n">
        <f aca="false">K1939+L1939+M1939+N1939</f>
        <v>6643</v>
      </c>
      <c r="Q1939" s="1" t="n">
        <f aca="false">IFERROR(VLOOKUP(A1939,'[2]Pivot HorizontalMRP'!$A$4:$F$2689,6,0),0)</f>
        <v>11811</v>
      </c>
      <c r="R1939" s="1" t="n">
        <f aca="false">IFERROR(VLOOKUP(A1939,'[2]Pivot HorizontalMRP'!$A$4:$G$2689,7,0),0)</f>
        <v>5782</v>
      </c>
      <c r="S1939" s="1" t="n">
        <f aca="false">IFERROR(VLOOKUP(A1939,'[2]Pivot HorizontalMRP'!$A$4:$H$2689,8,0),0)</f>
        <v>5947</v>
      </c>
      <c r="T1939" s="1" t="n">
        <f aca="false">IFERROR(VLOOKUP(A1939,'[2]Pivot HorizontalMRP'!$A$4:$I$2689,9,0),0)</f>
        <v>3738</v>
      </c>
      <c r="U1939" s="1" t="n">
        <f aca="false">IF(I1939="delivery",O1939-SUM(Q1939+R1939),IF(I1939="PO",P1939-SUM(Q1939:R1939)))</f>
        <v>-10950</v>
      </c>
      <c r="V1939" s="81" t="n">
        <v>1.38</v>
      </c>
      <c r="W1939" s="81"/>
      <c r="X1939" s="81" t="n">
        <f aca="false">W1939-V1939</f>
        <v>-1.38</v>
      </c>
      <c r="Y1939" s="81"/>
      <c r="Z1939" s="81"/>
      <c r="AA1939" s="81" t="n">
        <v>1.38</v>
      </c>
      <c r="AB1939" s="81"/>
      <c r="AC1939" s="81"/>
      <c r="AD1939" s="81"/>
      <c r="AE1939" s="81"/>
      <c r="AF1939" s="81"/>
      <c r="AG1939" s="81"/>
      <c r="AH1939" s="81"/>
      <c r="AI1939" s="81"/>
      <c r="AJ1939" s="81"/>
      <c r="AK1939" s="81"/>
      <c r="AL1939" s="81"/>
      <c r="AM1939" s="81"/>
      <c r="AN1939" s="81"/>
      <c r="AO1939" s="81" t="str">
        <f aca="false">D1939</f>
        <v>Sanmina</v>
      </c>
      <c r="AP1939" s="1" t="s">
        <v>3124</v>
      </c>
      <c r="AQ1939" s="1"/>
      <c r="AR1939" s="1"/>
      <c r="AS1939" s="1"/>
      <c r="AT1939" s="1"/>
      <c r="AU1939" s="1"/>
      <c r="AV1939" s="1"/>
      <c r="AW1939" s="1"/>
      <c r="AX1939" s="1"/>
      <c r="AY1939" s="1"/>
      <c r="AZ1939" s="1"/>
      <c r="BA1939" s="1"/>
      <c r="BB1939" s="1"/>
      <c r="BC1939" s="1"/>
      <c r="BD1939" s="1"/>
      <c r="BE1939" s="1"/>
      <c r="BF1939" s="1" t="s">
        <v>14668</v>
      </c>
      <c r="BG1939" s="1" t="s">
        <v>183</v>
      </c>
      <c r="BH1939" s="1"/>
      <c r="BI1939" s="1"/>
    </row>
    <row r="1940" customFormat="false" ht="12.75" hidden="false" customHeight="false" outlineLevel="0" collapsed="false">
      <c r="A1940" s="1" t="s">
        <v>8382</v>
      </c>
      <c r="B1940" s="1" t="s">
        <v>8383</v>
      </c>
      <c r="C1940" s="1" t="s">
        <v>177</v>
      </c>
      <c r="D1940" s="1" t="s">
        <v>1471</v>
      </c>
      <c r="E1940" s="1" t="s">
        <v>16371</v>
      </c>
      <c r="F1940" s="1" t="s">
        <v>8385</v>
      </c>
      <c r="G1940" s="1" t="n">
        <v>113</v>
      </c>
      <c r="H1940" s="1" t="n">
        <v>2500</v>
      </c>
      <c r="I1940" s="101" t="s">
        <v>188</v>
      </c>
      <c r="J1940" s="1"/>
      <c r="K1940" s="1" t="n">
        <f aca="false">IFERROR(VLOOKUP(A1940,'[2]Pivot HorizontalMRP'!$A$4:$B$2689,2,0),0)</f>
        <v>0</v>
      </c>
      <c r="L1940" s="1" t="n">
        <f aca="false">IFERROR(VLOOKUP(A1940,'[2]Pivot HorizontalMRP'!$A$4:$C$2689,3,0),0)</f>
        <v>3437</v>
      </c>
      <c r="M1940" s="1" t="n">
        <f aca="false">IFERROR(VLOOKUP(A1940,'[2]Pivot HorizontalMRP'!$A$4:$D$2689,0.4,0),0)</f>
        <v>0</v>
      </c>
      <c r="N1940" s="1" t="n">
        <f aca="false">IFERROR(VLOOKUP(A1940,'[2]Pivot HorizontalMRP'!$A$4:$E$2689,5,0),0)</f>
        <v>21000</v>
      </c>
      <c r="O1940" s="1" t="n">
        <f aca="false">K1940+L1940</f>
        <v>3437</v>
      </c>
      <c r="P1940" s="1" t="n">
        <f aca="false">K1940+L1940+M1940+N1940</f>
        <v>24437</v>
      </c>
      <c r="Q1940" s="1" t="n">
        <f aca="false">IFERROR(VLOOKUP(A1940,'[2]Pivot HorizontalMRP'!$A$4:$F$2689,6,0),0)</f>
        <v>17735</v>
      </c>
      <c r="R1940" s="1" t="n">
        <f aca="false">IFERROR(VLOOKUP(A1940,'[2]Pivot HorizontalMRP'!$A$4:$G$2689,7,0),0)</f>
        <v>9838</v>
      </c>
      <c r="S1940" s="1" t="n">
        <f aca="false">IFERROR(VLOOKUP(A1940,'[2]Pivot HorizontalMRP'!$A$4:$H$2689,8,0),0)</f>
        <v>9043</v>
      </c>
      <c r="T1940" s="1" t="n">
        <f aca="false">IFERROR(VLOOKUP(A1940,'[2]Pivot HorizontalMRP'!$A$4:$I$2689,9,0),0)</f>
        <v>5378</v>
      </c>
      <c r="U1940" s="1" t="n">
        <f aca="false">IF(I1940="delivery",O1940-SUM(Q1940+R1940),IF(I1940="PO",P1940-SUM(Q1940:R1940)))</f>
        <v>-3136</v>
      </c>
      <c r="V1940" s="81" t="n">
        <v>0.22</v>
      </c>
      <c r="W1940" s="81"/>
      <c r="X1940" s="81" t="n">
        <f aca="false">W1940-V1940</f>
        <v>-0.22</v>
      </c>
      <c r="Y1940" s="81"/>
      <c r="Z1940" s="81"/>
      <c r="AA1940" s="81" t="n">
        <v>0.22</v>
      </c>
      <c r="AB1940" s="81"/>
      <c r="AC1940" s="81"/>
      <c r="AD1940" s="81"/>
      <c r="AE1940" s="81"/>
      <c r="AF1940" s="81"/>
      <c r="AG1940" s="81"/>
      <c r="AH1940" s="81"/>
      <c r="AI1940" s="81"/>
      <c r="AJ1940" s="81"/>
      <c r="AK1940" s="81"/>
      <c r="AL1940" s="81"/>
      <c r="AM1940" s="81"/>
      <c r="AN1940" s="81"/>
      <c r="AO1940" s="81" t="str">
        <f aca="false">D1940</f>
        <v>Sanmina</v>
      </c>
      <c r="AP1940" s="1" t="s">
        <v>3124</v>
      </c>
      <c r="AQ1940" s="1"/>
      <c r="AR1940" s="1"/>
      <c r="AS1940" s="1"/>
      <c r="AT1940" s="1"/>
      <c r="AU1940" s="1"/>
      <c r="AV1940" s="1"/>
      <c r="AW1940" s="1"/>
      <c r="AX1940" s="1"/>
      <c r="AY1940" s="1"/>
      <c r="AZ1940" s="1"/>
      <c r="BA1940" s="1"/>
      <c r="BB1940" s="1"/>
      <c r="BC1940" s="1"/>
      <c r="BD1940" s="1"/>
      <c r="BE1940" s="1"/>
      <c r="BF1940" s="1" t="s">
        <v>14668</v>
      </c>
      <c r="BG1940" s="1" t="s">
        <v>183</v>
      </c>
      <c r="BH1940" s="1"/>
      <c r="BI1940" s="1"/>
    </row>
    <row r="1941" customFormat="false" ht="12.75" hidden="false" customHeight="false" outlineLevel="0" collapsed="false">
      <c r="A1941" s="1" t="s">
        <v>8386</v>
      </c>
      <c r="B1941" s="1" t="s">
        <v>8387</v>
      </c>
      <c r="C1941" s="1" t="s">
        <v>177</v>
      </c>
      <c r="D1941" s="1" t="s">
        <v>1471</v>
      </c>
      <c r="E1941" s="1" t="s">
        <v>16372</v>
      </c>
      <c r="F1941" s="1" t="s">
        <v>8389</v>
      </c>
      <c r="G1941" s="1" t="n">
        <v>93</v>
      </c>
      <c r="H1941" s="1" t="n">
        <v>600</v>
      </c>
      <c r="I1941" s="101" t="s">
        <v>180</v>
      </c>
      <c r="J1941" s="1"/>
      <c r="K1941" s="1" t="n">
        <f aca="false">IFERROR(VLOOKUP(A1941,'[2]Pivot HorizontalMRP'!$A$4:$B$2689,2,0),0)</f>
        <v>0</v>
      </c>
      <c r="L1941" s="1" t="n">
        <f aca="false">IFERROR(VLOOKUP(A1941,'[2]Pivot HorizontalMRP'!$A$4:$C$2689,3,0),0)</f>
        <v>856</v>
      </c>
      <c r="M1941" s="1" t="n">
        <f aca="false">IFERROR(VLOOKUP(A1941,'[2]Pivot HorizontalMRP'!$A$4:$D$2689,0.4,0),0)</f>
        <v>0</v>
      </c>
      <c r="N1941" s="1" t="n">
        <f aca="false">IFERROR(VLOOKUP(A1941,'[2]Pivot HorizontalMRP'!$A$4:$E$2689,5,0),0)</f>
        <v>6000</v>
      </c>
      <c r="O1941" s="1" t="n">
        <f aca="false">K1941+L1941</f>
        <v>856</v>
      </c>
      <c r="P1941" s="1" t="n">
        <f aca="false">K1941+L1941+M1941+N1941</f>
        <v>6856</v>
      </c>
      <c r="Q1941" s="1" t="n">
        <f aca="false">IFERROR(VLOOKUP(A1941,'[2]Pivot HorizontalMRP'!$A$4:$F$2689,6,0),0)</f>
        <v>14672</v>
      </c>
      <c r="R1941" s="1" t="n">
        <f aca="false">IFERROR(VLOOKUP(A1941,'[2]Pivot HorizontalMRP'!$A$4:$G$2689,7,0),0)</f>
        <v>10950</v>
      </c>
      <c r="S1941" s="1" t="n">
        <f aca="false">IFERROR(VLOOKUP(A1941,'[2]Pivot HorizontalMRP'!$A$4:$H$2689,8,0),0)</f>
        <v>9412</v>
      </c>
      <c r="T1941" s="1" t="n">
        <f aca="false">IFERROR(VLOOKUP(A1941,'[2]Pivot HorizontalMRP'!$A$4:$I$2689,9,0),0)</f>
        <v>5943</v>
      </c>
      <c r="U1941" s="1" t="n">
        <f aca="false">IF(I1941="delivery",O1941-SUM(Q1941+R1941),IF(I1941="PO",P1941-SUM(Q1941:R1941)))</f>
        <v>-24766</v>
      </c>
      <c r="V1941" s="81" t="n">
        <v>3.29</v>
      </c>
      <c r="W1941" s="81"/>
      <c r="X1941" s="81" t="n">
        <f aca="false">W1941-V1941</f>
        <v>-3.29</v>
      </c>
      <c r="Y1941" s="81"/>
      <c r="Z1941" s="81"/>
      <c r="AA1941" s="81" t="n">
        <v>3.29</v>
      </c>
      <c r="AB1941" s="81"/>
      <c r="AC1941" s="81"/>
      <c r="AD1941" s="81"/>
      <c r="AE1941" s="81"/>
      <c r="AF1941" s="81"/>
      <c r="AG1941" s="81"/>
      <c r="AH1941" s="81"/>
      <c r="AI1941" s="81"/>
      <c r="AJ1941" s="81"/>
      <c r="AK1941" s="81"/>
      <c r="AL1941" s="81"/>
      <c r="AM1941" s="81"/>
      <c r="AN1941" s="81"/>
      <c r="AO1941" s="81" t="str">
        <f aca="false">D1941</f>
        <v>Sanmina</v>
      </c>
      <c r="AP1941" s="1" t="s">
        <v>3124</v>
      </c>
      <c r="AQ1941" s="1"/>
      <c r="AR1941" s="1"/>
      <c r="AS1941" s="1"/>
      <c r="AT1941" s="1"/>
      <c r="AU1941" s="1"/>
      <c r="AV1941" s="1"/>
      <c r="AW1941" s="1"/>
      <c r="AX1941" s="1"/>
      <c r="AY1941" s="1"/>
      <c r="AZ1941" s="1"/>
      <c r="BA1941" s="1"/>
      <c r="BB1941" s="1"/>
      <c r="BC1941" s="1"/>
      <c r="BD1941" s="1"/>
      <c r="BE1941" s="1"/>
      <c r="BF1941" s="1" t="s">
        <v>14668</v>
      </c>
      <c r="BG1941" s="1" t="s">
        <v>183</v>
      </c>
      <c r="BH1941" s="1"/>
      <c r="BI1941" s="1"/>
    </row>
    <row r="1942" customFormat="false" ht="12.75" hidden="false" customHeight="false" outlineLevel="0" collapsed="false">
      <c r="A1942" s="1" t="s">
        <v>8390</v>
      </c>
      <c r="B1942" s="1" t="s">
        <v>8391</v>
      </c>
      <c r="C1942" s="1" t="s">
        <v>177</v>
      </c>
      <c r="D1942" s="1" t="s">
        <v>1471</v>
      </c>
      <c r="E1942" s="1" t="s">
        <v>16373</v>
      </c>
      <c r="F1942" s="1" t="s">
        <v>8393</v>
      </c>
      <c r="G1942" s="1" t="n">
        <v>133</v>
      </c>
      <c r="H1942" s="1" t="n">
        <v>1500</v>
      </c>
      <c r="I1942" s="101" t="s">
        <v>188</v>
      </c>
      <c r="J1942" s="1"/>
      <c r="K1942" s="1" t="n">
        <f aca="false">IFERROR(VLOOKUP(A1942,'[2]Pivot HorizontalMRP'!$A$4:$B$2689,2,0),0)</f>
        <v>0</v>
      </c>
      <c r="L1942" s="1" t="n">
        <f aca="false">IFERROR(VLOOKUP(A1942,'[2]Pivot HorizontalMRP'!$A$4:$C$2689,3,0),0)</f>
        <v>6184</v>
      </c>
      <c r="M1942" s="1" t="n">
        <f aca="false">IFERROR(VLOOKUP(A1942,'[2]Pivot HorizontalMRP'!$A$4:$D$2689,0.4,0),0)</f>
        <v>0</v>
      </c>
      <c r="N1942" s="1" t="n">
        <f aca="false">IFERROR(VLOOKUP(A1942,'[2]Pivot HorizontalMRP'!$A$4:$E$2689,5,0),0)</f>
        <v>12000</v>
      </c>
      <c r="O1942" s="1" t="n">
        <f aca="false">K1942+L1942</f>
        <v>6184</v>
      </c>
      <c r="P1942" s="1" t="n">
        <f aca="false">K1942+L1942+M1942+N1942</f>
        <v>18184</v>
      </c>
      <c r="Q1942" s="1" t="n">
        <f aca="false">IFERROR(VLOOKUP(A1942,'[2]Pivot HorizontalMRP'!$A$4:$F$2689,6,0),0)</f>
        <v>13640</v>
      </c>
      <c r="R1942" s="1" t="n">
        <f aca="false">IFERROR(VLOOKUP(A1942,'[2]Pivot HorizontalMRP'!$A$4:$G$2689,7,0),0)</f>
        <v>10268</v>
      </c>
      <c r="S1942" s="1" t="n">
        <f aca="false">IFERROR(VLOOKUP(A1942,'[2]Pivot HorizontalMRP'!$A$4:$H$2689,8,0),0)</f>
        <v>8674</v>
      </c>
      <c r="T1942" s="1" t="n">
        <f aca="false">IFERROR(VLOOKUP(A1942,'[2]Pivot HorizontalMRP'!$A$4:$I$2689,9,0),0)</f>
        <v>5451</v>
      </c>
      <c r="U1942" s="1" t="n">
        <f aca="false">IF(I1942="delivery",O1942-SUM(Q1942+R1942),IF(I1942="PO",P1942-SUM(Q1942:R1942)))</f>
        <v>-5724</v>
      </c>
      <c r="V1942" s="81" t="n">
        <v>0.41</v>
      </c>
      <c r="W1942" s="81"/>
      <c r="X1942" s="81" t="n">
        <f aca="false">W1942-V1942</f>
        <v>-0.41</v>
      </c>
      <c r="Y1942" s="81"/>
      <c r="Z1942" s="81"/>
      <c r="AA1942" s="81" t="n">
        <v>0.41</v>
      </c>
      <c r="AB1942" s="81"/>
      <c r="AC1942" s="81"/>
      <c r="AD1942" s="81"/>
      <c r="AE1942" s="81"/>
      <c r="AF1942" s="81"/>
      <c r="AG1942" s="81"/>
      <c r="AH1942" s="81"/>
      <c r="AI1942" s="81"/>
      <c r="AJ1942" s="81"/>
      <c r="AK1942" s="81"/>
      <c r="AL1942" s="81"/>
      <c r="AM1942" s="81"/>
      <c r="AN1942" s="81"/>
      <c r="AO1942" s="81" t="str">
        <f aca="false">D1942</f>
        <v>Sanmina</v>
      </c>
      <c r="AP1942" s="1" t="s">
        <v>3124</v>
      </c>
      <c r="AQ1942" s="1"/>
      <c r="AR1942" s="1"/>
      <c r="AS1942" s="1"/>
      <c r="AT1942" s="1"/>
      <c r="AU1942" s="1"/>
      <c r="AV1942" s="1"/>
      <c r="AW1942" s="1"/>
      <c r="AX1942" s="1"/>
      <c r="AY1942" s="1"/>
      <c r="AZ1942" s="1"/>
      <c r="BA1942" s="1"/>
      <c r="BB1942" s="1"/>
      <c r="BC1942" s="1"/>
      <c r="BD1942" s="1"/>
      <c r="BE1942" s="1"/>
      <c r="BF1942" s="1" t="s">
        <v>14668</v>
      </c>
      <c r="BG1942" s="1" t="s">
        <v>183</v>
      </c>
      <c r="BH1942" s="1"/>
      <c r="BI1942" s="1"/>
    </row>
    <row r="1943" customFormat="false" ht="12.75" hidden="false" customHeight="false" outlineLevel="0" collapsed="false">
      <c r="A1943" s="1" t="s">
        <v>8402</v>
      </c>
      <c r="B1943" s="1" t="s">
        <v>8403</v>
      </c>
      <c r="C1943" s="1" t="s">
        <v>177</v>
      </c>
      <c r="D1943" s="1" t="s">
        <v>1471</v>
      </c>
      <c r="E1943" s="1" t="s">
        <v>16367</v>
      </c>
      <c r="F1943" s="1" t="s">
        <v>8405</v>
      </c>
      <c r="G1943" s="1" t="n">
        <v>53</v>
      </c>
      <c r="H1943" s="1" t="n">
        <v>3000</v>
      </c>
      <c r="I1943" s="101" t="s">
        <v>180</v>
      </c>
      <c r="J1943" s="1"/>
      <c r="K1943" s="1" t="n">
        <f aca="false">IFERROR(VLOOKUP(A1943,'[2]Pivot HorizontalMRP'!$A$4:$B$2689,2,0),0)</f>
        <v>0</v>
      </c>
      <c r="L1943" s="1" t="n">
        <f aca="false">IFERROR(VLOOKUP(A1943,'[2]Pivot HorizontalMRP'!$A$4:$C$2689,3,0),0)</f>
        <v>8127</v>
      </c>
      <c r="M1943" s="1" t="n">
        <f aca="false">IFERROR(VLOOKUP(A1943,'[2]Pivot HorizontalMRP'!$A$4:$D$2689,0.4,0),0)</f>
        <v>0</v>
      </c>
      <c r="N1943" s="1" t="n">
        <f aca="false">IFERROR(VLOOKUP(A1943,'[2]Pivot HorizontalMRP'!$A$4:$E$2689,5,0),0)</f>
        <v>0</v>
      </c>
      <c r="O1943" s="1" t="n">
        <f aca="false">K1943+L1943</f>
        <v>8127</v>
      </c>
      <c r="P1943" s="1" t="n">
        <f aca="false">K1943+L1943+M1943+N1943</f>
        <v>8127</v>
      </c>
      <c r="Q1943" s="1" t="n">
        <f aca="false">IFERROR(VLOOKUP(A1943,'[2]Pivot HorizontalMRP'!$A$4:$F$2689,6,0),0)</f>
        <v>1088</v>
      </c>
      <c r="R1943" s="1" t="n">
        <f aca="false">IFERROR(VLOOKUP(A1943,'[2]Pivot HorizontalMRP'!$A$4:$G$2689,7,0),0)</f>
        <v>682</v>
      </c>
      <c r="S1943" s="1" t="n">
        <f aca="false">IFERROR(VLOOKUP(A1943,'[2]Pivot HorizontalMRP'!$A$4:$H$2689,8,0),0)</f>
        <v>738</v>
      </c>
      <c r="T1943" s="1" t="n">
        <f aca="false">IFERROR(VLOOKUP(A1943,'[2]Pivot HorizontalMRP'!$A$4:$I$2689,9,0),0)</f>
        <v>492</v>
      </c>
      <c r="U1943" s="1" t="n">
        <f aca="false">IF(I1943="delivery",O1943-SUM(Q1943+R1943),IF(I1943="PO",P1943-SUM(Q1943:R1943)))</f>
        <v>6357</v>
      </c>
      <c r="V1943" s="81" t="n">
        <v>0.2681</v>
      </c>
      <c r="W1943" s="81"/>
      <c r="X1943" s="81" t="n">
        <f aca="false">W1943-V1943</f>
        <v>-0.2681</v>
      </c>
      <c r="Y1943" s="81"/>
      <c r="Z1943" s="81"/>
      <c r="AA1943" s="81" t="n">
        <v>0.23</v>
      </c>
      <c r="AB1943" s="81"/>
      <c r="AC1943" s="81"/>
      <c r="AD1943" s="81"/>
      <c r="AE1943" s="81"/>
      <c r="AF1943" s="81"/>
      <c r="AG1943" s="81"/>
      <c r="AH1943" s="81"/>
      <c r="AI1943" s="81"/>
      <c r="AJ1943" s="81"/>
      <c r="AK1943" s="81"/>
      <c r="AL1943" s="81"/>
      <c r="AM1943" s="81"/>
      <c r="AN1943" s="81"/>
      <c r="AO1943" s="81" t="str">
        <f aca="false">D1943</f>
        <v>Sanmina</v>
      </c>
      <c r="AP1943" s="1" t="s">
        <v>3124</v>
      </c>
      <c r="AQ1943" s="1"/>
      <c r="AR1943" s="1"/>
      <c r="AS1943" s="1"/>
      <c r="AT1943" s="1"/>
      <c r="AU1943" s="1"/>
      <c r="AV1943" s="1"/>
      <c r="AW1943" s="1"/>
      <c r="AX1943" s="1"/>
      <c r="AY1943" s="1"/>
      <c r="AZ1943" s="1"/>
      <c r="BA1943" s="1"/>
      <c r="BB1943" s="1"/>
      <c r="BC1943" s="1"/>
      <c r="BD1943" s="1"/>
      <c r="BE1943" s="1"/>
      <c r="BF1943" s="1" t="s">
        <v>14668</v>
      </c>
      <c r="BG1943" s="1" t="s">
        <v>183</v>
      </c>
      <c r="BH1943" s="1"/>
      <c r="BI1943" s="1"/>
    </row>
    <row r="1944" customFormat="false" ht="12.75" hidden="false" customHeight="false" outlineLevel="0" collapsed="false">
      <c r="A1944" s="1" t="s">
        <v>8406</v>
      </c>
      <c r="B1944" s="1" t="s">
        <v>8407</v>
      </c>
      <c r="C1944" s="1" t="s">
        <v>177</v>
      </c>
      <c r="D1944" s="1" t="s">
        <v>1471</v>
      </c>
      <c r="E1944" s="1" t="s">
        <v>15857</v>
      </c>
      <c r="F1944" s="1" t="s">
        <v>8408</v>
      </c>
      <c r="G1944" s="1" t="n">
        <v>198</v>
      </c>
      <c r="H1944" s="1" t="n">
        <v>3000</v>
      </c>
      <c r="I1944" s="101" t="s">
        <v>180</v>
      </c>
      <c r="J1944" s="1"/>
      <c r="K1944" s="1" t="n">
        <f aca="false">IFERROR(VLOOKUP(A1944,'[2]Pivot HorizontalMRP'!$A$4:$B$2689,2,0),0)</f>
        <v>0</v>
      </c>
      <c r="L1944" s="1" t="n">
        <f aca="false">IFERROR(VLOOKUP(A1944,'[2]Pivot HorizontalMRP'!$A$4:$C$2689,3,0),0)</f>
        <v>14174</v>
      </c>
      <c r="M1944" s="1" t="n">
        <f aca="false">IFERROR(VLOOKUP(A1944,'[2]Pivot HorizontalMRP'!$A$4:$D$2689,0.4,0),0)</f>
        <v>0</v>
      </c>
      <c r="N1944" s="1" t="n">
        <f aca="false">IFERROR(VLOOKUP(A1944,'[2]Pivot HorizontalMRP'!$A$4:$E$2689,5,0),0)</f>
        <v>82000</v>
      </c>
      <c r="O1944" s="1" t="n">
        <f aca="false">K1944+L1944</f>
        <v>14174</v>
      </c>
      <c r="P1944" s="1" t="n">
        <f aca="false">K1944+L1944+M1944+N1944</f>
        <v>96174</v>
      </c>
      <c r="Q1944" s="1" t="n">
        <f aca="false">IFERROR(VLOOKUP(A1944,'[2]Pivot HorizontalMRP'!$A$4:$F$2689,6,0),0)</f>
        <v>173350</v>
      </c>
      <c r="R1944" s="1" t="n">
        <f aca="false">IFERROR(VLOOKUP(A1944,'[2]Pivot HorizontalMRP'!$A$4:$G$2689,7,0),0)</f>
        <v>82300</v>
      </c>
      <c r="S1944" s="1" t="n">
        <f aca="false">IFERROR(VLOOKUP(A1944,'[2]Pivot HorizontalMRP'!$A$4:$H$2689,8,0),0)</f>
        <v>84941</v>
      </c>
      <c r="T1944" s="1" t="n">
        <f aca="false">IFERROR(VLOOKUP(A1944,'[2]Pivot HorizontalMRP'!$A$4:$I$2689,9,0),0)</f>
        <v>53369</v>
      </c>
      <c r="U1944" s="1" t="n">
        <f aca="false">IF(I1944="delivery",O1944-SUM(Q1944+R1944),IF(I1944="PO",P1944-SUM(Q1944:R1944)))</f>
        <v>-241476</v>
      </c>
      <c r="V1944" s="81" t="n">
        <v>1.42</v>
      </c>
      <c r="W1944" s="81"/>
      <c r="X1944" s="81" t="n">
        <f aca="false">W1944-V1944</f>
        <v>-1.42</v>
      </c>
      <c r="Y1944" s="81"/>
      <c r="Z1944" s="81"/>
      <c r="AA1944" s="81" t="n">
        <v>1.42</v>
      </c>
      <c r="AB1944" s="81"/>
      <c r="AC1944" s="81"/>
      <c r="AD1944" s="81"/>
      <c r="AE1944" s="81"/>
      <c r="AF1944" s="81"/>
      <c r="AG1944" s="81"/>
      <c r="AH1944" s="81"/>
      <c r="AI1944" s="81"/>
      <c r="AJ1944" s="81"/>
      <c r="AK1944" s="81"/>
      <c r="AL1944" s="81"/>
      <c r="AM1944" s="81"/>
      <c r="AN1944" s="81"/>
      <c r="AO1944" s="81" t="str">
        <f aca="false">D1944</f>
        <v>Sanmina</v>
      </c>
      <c r="AP1944" s="1" t="s">
        <v>3124</v>
      </c>
      <c r="AQ1944" s="1"/>
      <c r="AR1944" s="1"/>
      <c r="AS1944" s="1"/>
      <c r="AT1944" s="1"/>
      <c r="AU1944" s="1"/>
      <c r="AV1944" s="1"/>
      <c r="AW1944" s="1"/>
      <c r="AX1944" s="1"/>
      <c r="AY1944" s="1"/>
      <c r="AZ1944" s="1"/>
      <c r="BA1944" s="1"/>
      <c r="BB1944" s="1"/>
      <c r="BC1944" s="1"/>
      <c r="BD1944" s="1"/>
      <c r="BE1944" s="1"/>
      <c r="BF1944" s="1" t="s">
        <v>14668</v>
      </c>
      <c r="BG1944" s="1" t="s">
        <v>183</v>
      </c>
      <c r="BH1944" s="1"/>
      <c r="BI1944" s="1"/>
    </row>
    <row r="1945" customFormat="false" ht="12.75" hidden="false" customHeight="false" outlineLevel="0" collapsed="false">
      <c r="A1945" s="1" t="s">
        <v>8409</v>
      </c>
      <c r="B1945" s="1" t="s">
        <v>8410</v>
      </c>
      <c r="C1945" s="1" t="s">
        <v>177</v>
      </c>
      <c r="D1945" s="1" t="s">
        <v>1471</v>
      </c>
      <c r="E1945" s="1" t="s">
        <v>16374</v>
      </c>
      <c r="F1945" s="1" t="s">
        <v>8412</v>
      </c>
      <c r="G1945" s="1" t="n">
        <v>111</v>
      </c>
      <c r="H1945" s="1" t="n">
        <v>3000</v>
      </c>
      <c r="I1945" s="101" t="s">
        <v>180</v>
      </c>
      <c r="J1945" s="1"/>
      <c r="K1945" s="1" t="n">
        <f aca="false">IFERROR(VLOOKUP(A1945,'[2]Pivot HorizontalMRP'!$A$4:$B$2689,2,0),0)</f>
        <v>0</v>
      </c>
      <c r="L1945" s="1" t="n">
        <f aca="false">IFERROR(VLOOKUP(A1945,'[2]Pivot HorizontalMRP'!$A$4:$C$2689,3,0),0)</f>
        <v>5372</v>
      </c>
      <c r="M1945" s="1" t="n">
        <f aca="false">IFERROR(VLOOKUP(A1945,'[2]Pivot HorizontalMRP'!$A$4:$D$2689,0.4,0),0)</f>
        <v>0</v>
      </c>
      <c r="N1945" s="1" t="n">
        <f aca="false">IFERROR(VLOOKUP(A1945,'[2]Pivot HorizontalMRP'!$A$4:$E$2689,5,0),0)</f>
        <v>3000</v>
      </c>
      <c r="O1945" s="1" t="n">
        <f aca="false">K1945+L1945</f>
        <v>5372</v>
      </c>
      <c r="P1945" s="1" t="n">
        <f aca="false">K1945+L1945+M1945+N1945</f>
        <v>8372</v>
      </c>
      <c r="Q1945" s="1" t="n">
        <f aca="false">IFERROR(VLOOKUP(A1945,'[2]Pivot HorizontalMRP'!$A$4:$F$2689,6,0),0)</f>
        <v>11765</v>
      </c>
      <c r="R1945" s="1" t="n">
        <f aca="false">IFERROR(VLOOKUP(A1945,'[2]Pivot HorizontalMRP'!$A$4:$G$2689,7,0),0)</f>
        <v>5052</v>
      </c>
      <c r="S1945" s="1" t="n">
        <f aca="false">IFERROR(VLOOKUP(A1945,'[2]Pivot HorizontalMRP'!$A$4:$H$2689,8,0),0)</f>
        <v>5219</v>
      </c>
      <c r="T1945" s="1" t="n">
        <f aca="false">IFERROR(VLOOKUP(A1945,'[2]Pivot HorizontalMRP'!$A$4:$I$2689,9,0),0)</f>
        <v>3309</v>
      </c>
      <c r="U1945" s="1" t="n">
        <f aca="false">IF(I1945="delivery",O1945-SUM(Q1945+R1945),IF(I1945="PO",P1945-SUM(Q1945:R1945)))</f>
        <v>-11445</v>
      </c>
      <c r="V1945" s="81" t="n">
        <v>1.96</v>
      </c>
      <c r="W1945" s="81"/>
      <c r="X1945" s="81" t="n">
        <f aca="false">W1945-V1945</f>
        <v>-1.96</v>
      </c>
      <c r="Y1945" s="81"/>
      <c r="Z1945" s="81"/>
      <c r="AA1945" s="81" t="n">
        <v>2.1125</v>
      </c>
      <c r="AB1945" s="81"/>
      <c r="AC1945" s="81"/>
      <c r="AD1945" s="81"/>
      <c r="AE1945" s="81"/>
      <c r="AF1945" s="81"/>
      <c r="AG1945" s="81"/>
      <c r="AH1945" s="81"/>
      <c r="AI1945" s="81"/>
      <c r="AJ1945" s="81"/>
      <c r="AK1945" s="81"/>
      <c r="AL1945" s="81"/>
      <c r="AM1945" s="81"/>
      <c r="AN1945" s="81"/>
      <c r="AO1945" s="81" t="str">
        <f aca="false">D1945</f>
        <v>Sanmina</v>
      </c>
      <c r="AP1945" s="1" t="s">
        <v>3124</v>
      </c>
      <c r="AQ1945" s="1"/>
      <c r="AR1945" s="1"/>
      <c r="AS1945" s="1"/>
      <c r="AT1945" s="1"/>
      <c r="AU1945" s="1"/>
      <c r="AV1945" s="1"/>
      <c r="AW1945" s="1"/>
      <c r="AX1945" s="1"/>
      <c r="AY1945" s="1"/>
      <c r="AZ1945" s="1"/>
      <c r="BA1945" s="1"/>
      <c r="BB1945" s="1"/>
      <c r="BC1945" s="1"/>
      <c r="BD1945" s="1"/>
      <c r="BE1945" s="1"/>
      <c r="BF1945" s="1" t="s">
        <v>14668</v>
      </c>
      <c r="BG1945" s="1" t="s">
        <v>183</v>
      </c>
      <c r="BH1945" s="1"/>
      <c r="BI1945" s="1"/>
    </row>
    <row r="1946" customFormat="false" ht="12.75" hidden="false" customHeight="false" outlineLevel="0" collapsed="false">
      <c r="A1946" s="1" t="s">
        <v>8421</v>
      </c>
      <c r="B1946" s="1" t="s">
        <v>8422</v>
      </c>
      <c r="C1946" s="1" t="s">
        <v>177</v>
      </c>
      <c r="D1946" s="1" t="s">
        <v>1471</v>
      </c>
      <c r="E1946" s="1" t="s">
        <v>16375</v>
      </c>
      <c r="F1946" s="1" t="s">
        <v>8424</v>
      </c>
      <c r="G1946" s="1" t="n">
        <v>141</v>
      </c>
      <c r="H1946" s="1" t="n">
        <v>3000</v>
      </c>
      <c r="I1946" s="101" t="s">
        <v>180</v>
      </c>
      <c r="J1946" s="1"/>
      <c r="K1946" s="1" t="n">
        <f aca="false">IFERROR(VLOOKUP(A1946,'[2]Pivot HorizontalMRP'!$A$4:$B$2689,2,0),0)</f>
        <v>0</v>
      </c>
      <c r="L1946" s="1" t="n">
        <f aca="false">IFERROR(VLOOKUP(A1946,'[2]Pivot HorizontalMRP'!$A$4:$C$2689,3,0),0)</f>
        <v>9411</v>
      </c>
      <c r="M1946" s="1" t="n">
        <f aca="false">IFERROR(VLOOKUP(A1946,'[2]Pivot HorizontalMRP'!$A$4:$D$2689,0.4,0),0)</f>
        <v>0</v>
      </c>
      <c r="N1946" s="1" t="n">
        <f aca="false">IFERROR(VLOOKUP(A1946,'[2]Pivot HorizontalMRP'!$A$4:$E$2689,5,0),0)</f>
        <v>0</v>
      </c>
      <c r="O1946" s="1" t="n">
        <f aca="false">K1946+L1946</f>
        <v>9411</v>
      </c>
      <c r="P1946" s="1" t="n">
        <f aca="false">K1946+L1946+M1946+N1946</f>
        <v>9411</v>
      </c>
      <c r="Q1946" s="1" t="n">
        <f aca="false">IFERROR(VLOOKUP(A1946,'[2]Pivot HorizontalMRP'!$A$4:$F$2689,6,0),0)</f>
        <v>24027</v>
      </c>
      <c r="R1946" s="1" t="n">
        <f aca="false">IFERROR(VLOOKUP(A1946,'[2]Pivot HorizontalMRP'!$A$4:$G$2689,7,0),0)</f>
        <v>10813</v>
      </c>
      <c r="S1946" s="1" t="n">
        <f aca="false">IFERROR(VLOOKUP(A1946,'[2]Pivot HorizontalMRP'!$A$4:$H$2689,8,0),0)</f>
        <v>11060</v>
      </c>
      <c r="T1946" s="1" t="n">
        <f aca="false">IFERROR(VLOOKUP(A1946,'[2]Pivot HorizontalMRP'!$A$4:$I$2689,9,0),0)</f>
        <v>6915</v>
      </c>
      <c r="U1946" s="1" t="n">
        <f aca="false">IF(I1946="delivery",O1946-SUM(Q1946+R1946),IF(I1946="PO",P1946-SUM(Q1946:R1946)))</f>
        <v>-25429</v>
      </c>
      <c r="V1946" s="81" t="n">
        <v>1.91</v>
      </c>
      <c r="W1946" s="81"/>
      <c r="X1946" s="81" t="n">
        <f aca="false">W1946-V1946</f>
        <v>-1.91</v>
      </c>
      <c r="Y1946" s="81"/>
      <c r="Z1946" s="81"/>
      <c r="AA1946" s="81" t="n">
        <v>1.825</v>
      </c>
      <c r="AB1946" s="81"/>
      <c r="AC1946" s="81"/>
      <c r="AD1946" s="81"/>
      <c r="AE1946" s="81"/>
      <c r="AF1946" s="81"/>
      <c r="AG1946" s="81"/>
      <c r="AH1946" s="81"/>
      <c r="AI1946" s="81"/>
      <c r="AJ1946" s="81"/>
      <c r="AK1946" s="81"/>
      <c r="AL1946" s="81"/>
      <c r="AM1946" s="81"/>
      <c r="AN1946" s="81"/>
      <c r="AO1946" s="81" t="str">
        <f aca="false">D1946</f>
        <v>Sanmina</v>
      </c>
      <c r="AP1946" s="1" t="s">
        <v>3124</v>
      </c>
      <c r="AQ1946" s="1"/>
      <c r="AR1946" s="1"/>
      <c r="AS1946" s="1"/>
      <c r="AT1946" s="1"/>
      <c r="AU1946" s="1"/>
      <c r="AV1946" s="1"/>
      <c r="AW1946" s="1"/>
      <c r="AX1946" s="1"/>
      <c r="AY1946" s="1"/>
      <c r="AZ1946" s="1"/>
      <c r="BA1946" s="1"/>
      <c r="BB1946" s="1"/>
      <c r="BC1946" s="1"/>
      <c r="BD1946" s="1"/>
      <c r="BE1946" s="1"/>
      <c r="BF1946" s="1" t="s">
        <v>14668</v>
      </c>
      <c r="BG1946" s="1" t="s">
        <v>183</v>
      </c>
      <c r="BH1946" s="1"/>
      <c r="BI1946" s="1"/>
    </row>
    <row r="1947" customFormat="false" ht="12.75" hidden="false" customHeight="false" outlineLevel="0" collapsed="false">
      <c r="A1947" s="1" t="s">
        <v>8425</v>
      </c>
      <c r="B1947" s="1" t="s">
        <v>8426</v>
      </c>
      <c r="C1947" s="1" t="s">
        <v>177</v>
      </c>
      <c r="D1947" s="1" t="s">
        <v>1471</v>
      </c>
      <c r="E1947" s="1" t="s">
        <v>16376</v>
      </c>
      <c r="F1947" s="1" t="s">
        <v>8428</v>
      </c>
      <c r="G1947" s="1" t="n">
        <v>106</v>
      </c>
      <c r="H1947" s="1" t="n">
        <v>3000</v>
      </c>
      <c r="I1947" s="101" t="s">
        <v>180</v>
      </c>
      <c r="J1947" s="1"/>
      <c r="K1947" s="1" t="n">
        <f aca="false">IFERROR(VLOOKUP(A1947,'[2]Pivot HorizontalMRP'!$A$4:$B$2689,2,0),0)</f>
        <v>0</v>
      </c>
      <c r="L1947" s="1" t="n">
        <f aca="false">IFERROR(VLOOKUP(A1947,'[2]Pivot HorizontalMRP'!$A$4:$C$2689,3,0),0)</f>
        <v>5161</v>
      </c>
      <c r="M1947" s="1" t="n">
        <f aca="false">IFERROR(VLOOKUP(A1947,'[2]Pivot HorizontalMRP'!$A$4:$D$2689,0.4,0),0)</f>
        <v>0</v>
      </c>
      <c r="N1947" s="1" t="n">
        <f aca="false">IFERROR(VLOOKUP(A1947,'[2]Pivot HorizontalMRP'!$A$4:$E$2689,5,0),0)</f>
        <v>0</v>
      </c>
      <c r="O1947" s="1" t="n">
        <f aca="false">K1947+L1947</f>
        <v>5161</v>
      </c>
      <c r="P1947" s="1" t="n">
        <f aca="false">K1947+L1947+M1947+N1947</f>
        <v>5161</v>
      </c>
      <c r="Q1947" s="1" t="n">
        <f aca="false">IFERROR(VLOOKUP(A1947,'[2]Pivot HorizontalMRP'!$A$4:$F$2689,6,0),0)</f>
        <v>374</v>
      </c>
      <c r="R1947" s="1" t="n">
        <f aca="false">IFERROR(VLOOKUP(A1947,'[2]Pivot HorizontalMRP'!$A$4:$G$2689,7,0),0)</f>
        <v>582</v>
      </c>
      <c r="S1947" s="1" t="n">
        <f aca="false">IFERROR(VLOOKUP(A1947,'[2]Pivot HorizontalMRP'!$A$4:$H$2689,8,0),0)</f>
        <v>462</v>
      </c>
      <c r="T1947" s="1" t="n">
        <f aca="false">IFERROR(VLOOKUP(A1947,'[2]Pivot HorizontalMRP'!$A$4:$I$2689,9,0),0)</f>
        <v>154</v>
      </c>
      <c r="U1947" s="1" t="n">
        <f aca="false">IF(I1947="delivery",O1947-SUM(Q1947+R1947),IF(I1947="PO",P1947-SUM(Q1947:R1947)))</f>
        <v>4205</v>
      </c>
      <c r="V1947" s="81" t="n">
        <v>2.18</v>
      </c>
      <c r="W1947" s="81"/>
      <c r="X1947" s="81" t="n">
        <f aca="false">W1947-V1947</f>
        <v>-2.18</v>
      </c>
      <c r="Y1947" s="81"/>
      <c r="Z1947" s="81"/>
      <c r="AA1947" s="81"/>
      <c r="AB1947" s="81"/>
      <c r="AC1947" s="81"/>
      <c r="AD1947" s="81"/>
      <c r="AE1947" s="81"/>
      <c r="AF1947" s="81"/>
      <c r="AG1947" s="81"/>
      <c r="AH1947" s="81"/>
      <c r="AI1947" s="81"/>
      <c r="AJ1947" s="81"/>
      <c r="AK1947" s="81"/>
      <c r="AL1947" s="81"/>
      <c r="AM1947" s="81"/>
      <c r="AN1947" s="81"/>
      <c r="AO1947" s="81" t="str">
        <f aca="false">D1947</f>
        <v>Sanmina</v>
      </c>
      <c r="AP1947" s="1" t="s">
        <v>3124</v>
      </c>
      <c r="AQ1947" s="1"/>
      <c r="AR1947" s="1"/>
      <c r="AS1947" s="1"/>
      <c r="AT1947" s="1"/>
      <c r="AU1947" s="1"/>
      <c r="AV1947" s="1"/>
      <c r="AW1947" s="1"/>
      <c r="AX1947" s="1"/>
      <c r="AY1947" s="1"/>
      <c r="AZ1947" s="1"/>
      <c r="BA1947" s="1"/>
      <c r="BB1947" s="1"/>
      <c r="BC1947" s="1"/>
      <c r="BD1947" s="1"/>
      <c r="BE1947" s="1"/>
      <c r="BF1947" s="1" t="s">
        <v>14668</v>
      </c>
      <c r="BG1947" s="1" t="s">
        <v>183</v>
      </c>
      <c r="BH1947" s="1"/>
      <c r="BI1947" s="1"/>
    </row>
    <row r="1948" customFormat="false" ht="12.75" hidden="false" customHeight="false" outlineLevel="0" collapsed="false">
      <c r="A1948" s="103" t="s">
        <v>10459</v>
      </c>
      <c r="B1948" s="104" t="s">
        <v>10460</v>
      </c>
      <c r="C1948" s="99" t="s">
        <v>177</v>
      </c>
      <c r="D1948" s="99" t="s">
        <v>1471</v>
      </c>
      <c r="E1948" s="99" t="s">
        <v>10461</v>
      </c>
      <c r="F1948" s="99" t="s">
        <v>10462</v>
      </c>
      <c r="G1948" s="99" t="n">
        <v>203</v>
      </c>
      <c r="H1948" s="99" t="n">
        <v>3000</v>
      </c>
      <c r="I1948" s="99" t="s">
        <v>180</v>
      </c>
      <c r="K1948" s="1" t="n">
        <f aca="false">IFERROR(VLOOKUP(A1948,'[2]Pivot HorizontalMRP'!$A$4:$B$2689,2,0),0)</f>
        <v>0</v>
      </c>
      <c r="L1948" s="1" t="n">
        <f aca="false">IFERROR(VLOOKUP(A1948,'[2]Pivot HorizontalMRP'!$A$4:$C$2689,3,0),0)</f>
        <v>8370</v>
      </c>
      <c r="M1948" s="1" t="n">
        <f aca="false">IFERROR(VLOOKUP(A1948,'[2]Pivot HorizontalMRP'!$A$4:$D$2689,0.4,0),0)</f>
        <v>0</v>
      </c>
      <c r="N1948" s="1" t="n">
        <f aca="false">IFERROR(VLOOKUP(A1948,'[2]Pivot HorizontalMRP'!$A$4:$E$2689,5,0),0)</f>
        <v>0</v>
      </c>
      <c r="O1948" s="1" t="n">
        <f aca="false">K1948+L1948</f>
        <v>8370</v>
      </c>
      <c r="P1948" s="1" t="n">
        <f aca="false">K1948+L1948+M1948+N1948</f>
        <v>8370</v>
      </c>
      <c r="Q1948" s="1" t="n">
        <f aca="false">IFERROR(VLOOKUP(A1948,'[2]Pivot HorizontalMRP'!$A$4:$F$2689,6,0),0)</f>
        <v>0</v>
      </c>
      <c r="R1948" s="1" t="n">
        <f aca="false">IFERROR(VLOOKUP(A1948,'[2]Pivot HorizontalMRP'!$A$4:$G$2689,7,0),0)</f>
        <v>0</v>
      </c>
      <c r="S1948" s="1" t="n">
        <f aca="false">IFERROR(VLOOKUP(A1948,'[2]Pivot HorizontalMRP'!$A$4:$H$2689,8,0),0)</f>
        <v>0</v>
      </c>
      <c r="T1948" s="1" t="n">
        <f aca="false">IFERROR(VLOOKUP(A1948,'[2]Pivot HorizontalMRP'!$A$4:$I$2689,9,0),0)</f>
        <v>0</v>
      </c>
      <c r="U1948" s="1" t="n">
        <f aca="false">IF(I1948="delivery",O1948-SUM(Q1948+R1948),IF(I1948="PO",P1948-SUM(Q1948:R1948)))</f>
        <v>8370</v>
      </c>
      <c r="V1948" s="99" t="n">
        <v>0.14076</v>
      </c>
      <c r="X1948" s="81" t="n">
        <f aca="false">W1948-V1948</f>
        <v>-0.14076</v>
      </c>
      <c r="AA1948" s="81"/>
      <c r="AO1948" s="81" t="str">
        <f aca="false">D1948</f>
        <v>Sanmina</v>
      </c>
      <c r="AP1948" s="99" t="s">
        <v>3124</v>
      </c>
      <c r="BF1948" s="99" t="s">
        <v>14668</v>
      </c>
      <c r="BG1948" s="1" t="s">
        <v>183</v>
      </c>
    </row>
    <row r="1949" customFormat="false" ht="12.75" hidden="false" customHeight="false" outlineLevel="0" collapsed="false">
      <c r="A1949" s="1" t="s">
        <v>8449</v>
      </c>
      <c r="B1949" s="1" t="s">
        <v>8450</v>
      </c>
      <c r="C1949" s="1" t="s">
        <v>177</v>
      </c>
      <c r="D1949" s="1" t="s">
        <v>1471</v>
      </c>
      <c r="E1949" s="1" t="s">
        <v>16377</v>
      </c>
      <c r="F1949" s="1" t="s">
        <v>8452</v>
      </c>
      <c r="G1949" s="1" t="n">
        <v>48</v>
      </c>
      <c r="H1949" s="1" t="n">
        <v>2500</v>
      </c>
      <c r="I1949" s="101" t="s">
        <v>180</v>
      </c>
      <c r="J1949" s="1"/>
      <c r="K1949" s="1" t="n">
        <f aca="false">IFERROR(VLOOKUP(A1949,'[2]Pivot HorizontalMRP'!$A$4:$B$2689,2,0),0)</f>
        <v>0</v>
      </c>
      <c r="L1949" s="1" t="n">
        <f aca="false">IFERROR(VLOOKUP(A1949,'[2]Pivot HorizontalMRP'!$A$4:$C$2689,3,0),0)</f>
        <v>579</v>
      </c>
      <c r="M1949" s="1" t="n">
        <f aca="false">IFERROR(VLOOKUP(A1949,'[2]Pivot HorizontalMRP'!$A$4:$D$2689,0.4,0),0)</f>
        <v>0</v>
      </c>
      <c r="N1949" s="1" t="n">
        <f aca="false">IFERROR(VLOOKUP(A1949,'[2]Pivot HorizontalMRP'!$A$4:$E$2689,5,0),0)</f>
        <v>0</v>
      </c>
      <c r="O1949" s="1" t="n">
        <f aca="false">K1949+L1949</f>
        <v>579</v>
      </c>
      <c r="P1949" s="1" t="n">
        <f aca="false">K1949+L1949+M1949+N1949</f>
        <v>579</v>
      </c>
      <c r="Q1949" s="1" t="n">
        <f aca="false">IFERROR(VLOOKUP(A1949,'[2]Pivot HorizontalMRP'!$A$4:$F$2689,6,0),0)</f>
        <v>327</v>
      </c>
      <c r="R1949" s="1" t="n">
        <f aca="false">IFERROR(VLOOKUP(A1949,'[2]Pivot HorizontalMRP'!$A$4:$G$2689,7,0),0)</f>
        <v>485</v>
      </c>
      <c r="S1949" s="1" t="n">
        <f aca="false">IFERROR(VLOOKUP(A1949,'[2]Pivot HorizontalMRP'!$A$4:$H$2689,8,0),0)</f>
        <v>368</v>
      </c>
      <c r="T1949" s="1" t="n">
        <f aca="false">IFERROR(VLOOKUP(A1949,'[2]Pivot HorizontalMRP'!$A$4:$I$2689,9,0),0)</f>
        <v>121</v>
      </c>
      <c r="U1949" s="1" t="n">
        <f aca="false">IF(I1949="delivery",O1949-SUM(Q1949+R1949),IF(I1949="PO",P1949-SUM(Q1949:R1949)))</f>
        <v>-233</v>
      </c>
      <c r="V1949" s="81" t="n">
        <v>0.845</v>
      </c>
      <c r="W1949" s="81"/>
      <c r="X1949" s="81" t="n">
        <f aca="false">W1949-V1949</f>
        <v>-0.845</v>
      </c>
      <c r="Y1949" s="81"/>
      <c r="Z1949" s="81"/>
      <c r="AA1949" s="81" t="n">
        <v>0.845</v>
      </c>
      <c r="AB1949" s="81"/>
      <c r="AC1949" s="81"/>
      <c r="AD1949" s="81"/>
      <c r="AE1949" s="81"/>
      <c r="AF1949" s="81"/>
      <c r="AG1949" s="81"/>
      <c r="AH1949" s="81"/>
      <c r="AI1949" s="81"/>
      <c r="AJ1949" s="81"/>
      <c r="AK1949" s="81"/>
      <c r="AL1949" s="81"/>
      <c r="AM1949" s="81"/>
      <c r="AN1949" s="81"/>
      <c r="AO1949" s="81" t="str">
        <f aca="false">D1949</f>
        <v>Sanmina</v>
      </c>
      <c r="AP1949" s="1" t="s">
        <v>3124</v>
      </c>
      <c r="AQ1949" s="1"/>
      <c r="AR1949" s="1"/>
      <c r="AS1949" s="1"/>
      <c r="AT1949" s="1"/>
      <c r="AU1949" s="1"/>
      <c r="AV1949" s="1"/>
      <c r="AW1949" s="1"/>
      <c r="AX1949" s="1"/>
      <c r="AY1949" s="1"/>
      <c r="AZ1949" s="1"/>
      <c r="BA1949" s="1"/>
      <c r="BB1949" s="1"/>
      <c r="BC1949" s="1"/>
      <c r="BD1949" s="1"/>
      <c r="BE1949" s="1"/>
      <c r="BF1949" s="1" t="s">
        <v>14668</v>
      </c>
      <c r="BG1949" s="1" t="s">
        <v>183</v>
      </c>
      <c r="BH1949" s="1"/>
      <c r="BI1949" s="1"/>
    </row>
    <row r="1950" customFormat="false" ht="12.75" hidden="false" customHeight="false" outlineLevel="0" collapsed="false">
      <c r="A1950" s="1" t="s">
        <v>8457</v>
      </c>
      <c r="B1950" s="1" t="s">
        <v>8458</v>
      </c>
      <c r="C1950" s="1" t="s">
        <v>177</v>
      </c>
      <c r="D1950" s="1" t="s">
        <v>1471</v>
      </c>
      <c r="E1950" s="1" t="s">
        <v>8459</v>
      </c>
      <c r="F1950" s="1" t="s">
        <v>8460</v>
      </c>
      <c r="G1950" s="1" t="n">
        <v>53</v>
      </c>
      <c r="H1950" s="1" t="n">
        <v>3000</v>
      </c>
      <c r="I1950" s="101" t="s">
        <v>180</v>
      </c>
      <c r="J1950" s="1"/>
      <c r="K1950" s="1" t="n">
        <f aca="false">IFERROR(VLOOKUP(A1950,'[2]Pivot HorizontalMRP'!$A$4:$B$2689,2,0),0)</f>
        <v>0</v>
      </c>
      <c r="L1950" s="1" t="n">
        <f aca="false">IFERROR(VLOOKUP(A1950,'[2]Pivot HorizontalMRP'!$A$4:$C$2689,3,0),0)</f>
        <v>2087</v>
      </c>
      <c r="M1950" s="1" t="n">
        <f aca="false">IFERROR(VLOOKUP(A1950,'[2]Pivot HorizontalMRP'!$A$4:$D$2689,0.4,0),0)</f>
        <v>0</v>
      </c>
      <c r="N1950" s="1" t="n">
        <f aca="false">IFERROR(VLOOKUP(A1950,'[2]Pivot HorizontalMRP'!$A$4:$E$2689,5,0),0)</f>
        <v>0</v>
      </c>
      <c r="O1950" s="1" t="n">
        <f aca="false">K1950+L1950</f>
        <v>2087</v>
      </c>
      <c r="P1950" s="1" t="n">
        <f aca="false">K1950+L1950+M1950+N1950</f>
        <v>2087</v>
      </c>
      <c r="Q1950" s="1" t="n">
        <f aca="false">IFERROR(VLOOKUP(A1950,'[2]Pivot HorizontalMRP'!$A$4:$F$2689,6,0),0)</f>
        <v>2998</v>
      </c>
      <c r="R1950" s="1" t="n">
        <f aca="false">IFERROR(VLOOKUP(A1950,'[2]Pivot HorizontalMRP'!$A$4:$G$2689,7,0),0)</f>
        <v>4375</v>
      </c>
      <c r="S1950" s="1" t="n">
        <f aca="false">IFERROR(VLOOKUP(A1950,'[2]Pivot HorizontalMRP'!$A$4:$H$2689,8,0),0)</f>
        <v>4683</v>
      </c>
      <c r="T1950" s="1" t="n">
        <f aca="false">IFERROR(VLOOKUP(A1950,'[2]Pivot HorizontalMRP'!$A$4:$I$2689,9,0),0)</f>
        <v>2150</v>
      </c>
      <c r="U1950" s="1" t="n">
        <f aca="false">IF(I1950="delivery",O1950-SUM(Q1950+R1950),IF(I1950="PO",P1950-SUM(Q1950:R1950)))</f>
        <v>-5286</v>
      </c>
      <c r="V1950" s="81" t="n">
        <v>0.30316</v>
      </c>
      <c r="W1950" s="81"/>
      <c r="X1950" s="81" t="n">
        <f aca="false">W1950-V1950</f>
        <v>-0.30316</v>
      </c>
      <c r="Y1950" s="81"/>
      <c r="Z1950" s="81"/>
      <c r="AA1950" s="81" t="n">
        <v>0.30867</v>
      </c>
      <c r="AB1950" s="81"/>
      <c r="AC1950" s="81"/>
      <c r="AD1950" s="81"/>
      <c r="AE1950" s="81"/>
      <c r="AF1950" s="81"/>
      <c r="AG1950" s="81"/>
      <c r="AH1950" s="81"/>
      <c r="AI1950" s="81"/>
      <c r="AJ1950" s="81"/>
      <c r="AK1950" s="81"/>
      <c r="AL1950" s="81"/>
      <c r="AM1950" s="81"/>
      <c r="AN1950" s="81"/>
      <c r="AO1950" s="81" t="str">
        <f aca="false">D1950</f>
        <v>Sanmina</v>
      </c>
      <c r="AP1950" s="1" t="s">
        <v>3124</v>
      </c>
      <c r="AQ1950" s="1"/>
      <c r="AR1950" s="1"/>
      <c r="AS1950" s="1"/>
      <c r="AT1950" s="1"/>
      <c r="AU1950" s="1"/>
      <c r="AV1950" s="1"/>
      <c r="AW1950" s="1"/>
      <c r="AX1950" s="1"/>
      <c r="AY1950" s="1"/>
      <c r="AZ1950" s="1"/>
      <c r="BA1950" s="1"/>
      <c r="BB1950" s="1"/>
      <c r="BC1950" s="1"/>
      <c r="BD1950" s="1"/>
      <c r="BE1950" s="1"/>
      <c r="BF1950" s="1" t="s">
        <v>14668</v>
      </c>
      <c r="BG1950" s="1" t="s">
        <v>183</v>
      </c>
      <c r="BH1950" s="1"/>
      <c r="BI1950" s="1"/>
    </row>
    <row r="1951" customFormat="false" ht="12.75" hidden="false" customHeight="false" outlineLevel="0" collapsed="false">
      <c r="A1951" s="1" t="s">
        <v>8493</v>
      </c>
      <c r="B1951" s="1" t="s">
        <v>8494</v>
      </c>
      <c r="C1951" s="1" t="s">
        <v>177</v>
      </c>
      <c r="D1951" s="1" t="s">
        <v>1471</v>
      </c>
      <c r="E1951" s="1" t="s">
        <v>16377</v>
      </c>
      <c r="F1951" s="1" t="s">
        <v>8496</v>
      </c>
      <c r="G1951" s="1" t="n">
        <v>43</v>
      </c>
      <c r="H1951" s="1" t="n">
        <v>2500</v>
      </c>
      <c r="I1951" s="101" t="s">
        <v>180</v>
      </c>
      <c r="J1951" s="1"/>
      <c r="K1951" s="1" t="n">
        <f aca="false">IFERROR(VLOOKUP(A1951,'[2]Pivot HorizontalMRP'!$A$4:$B$2689,2,0),0)</f>
        <v>0</v>
      </c>
      <c r="L1951" s="1" t="n">
        <f aca="false">IFERROR(VLOOKUP(A1951,'[2]Pivot HorizontalMRP'!$A$4:$C$2689,3,0),0)</f>
        <v>2906</v>
      </c>
      <c r="M1951" s="1" t="n">
        <f aca="false">IFERROR(VLOOKUP(A1951,'[2]Pivot HorizontalMRP'!$A$4:$D$2689,0.4,0),0)</f>
        <v>0</v>
      </c>
      <c r="N1951" s="1" t="n">
        <f aca="false">IFERROR(VLOOKUP(A1951,'[2]Pivot HorizontalMRP'!$A$4:$E$2689,5,0),0)</f>
        <v>0</v>
      </c>
      <c r="O1951" s="1" t="n">
        <f aca="false">K1951+L1951</f>
        <v>2906</v>
      </c>
      <c r="P1951" s="1" t="n">
        <f aca="false">K1951+L1951+M1951+N1951</f>
        <v>2906</v>
      </c>
      <c r="Q1951" s="1" t="n">
        <f aca="false">IFERROR(VLOOKUP(A1951,'[2]Pivot HorizontalMRP'!$A$4:$F$2689,6,0),0)</f>
        <v>792</v>
      </c>
      <c r="R1951" s="1" t="n">
        <f aca="false">IFERROR(VLOOKUP(A1951,'[2]Pivot HorizontalMRP'!$A$4:$G$2689,7,0),0)</f>
        <v>888</v>
      </c>
      <c r="S1951" s="1" t="n">
        <f aca="false">IFERROR(VLOOKUP(A1951,'[2]Pivot HorizontalMRP'!$A$4:$H$2689,8,0),0)</f>
        <v>1244</v>
      </c>
      <c r="T1951" s="1" t="n">
        <f aca="false">IFERROR(VLOOKUP(A1951,'[2]Pivot HorizontalMRP'!$A$4:$I$2689,9,0),0)</f>
        <v>497</v>
      </c>
      <c r="U1951" s="1" t="n">
        <f aca="false">IF(I1951="delivery",O1951-SUM(Q1951+R1951),IF(I1951="PO",P1951-SUM(Q1951:R1951)))</f>
        <v>1226</v>
      </c>
      <c r="V1951" s="81" t="n">
        <v>0.88</v>
      </c>
      <c r="W1951" s="81"/>
      <c r="X1951" s="81" t="n">
        <f aca="false">W1951-V1951</f>
        <v>-0.88</v>
      </c>
      <c r="Y1951" s="81"/>
      <c r="Z1951" s="81"/>
      <c r="AA1951" s="81" t="n">
        <v>0.88</v>
      </c>
      <c r="AB1951" s="81"/>
      <c r="AC1951" s="81"/>
      <c r="AD1951" s="81"/>
      <c r="AE1951" s="81"/>
      <c r="AF1951" s="81"/>
      <c r="AG1951" s="81"/>
      <c r="AH1951" s="81"/>
      <c r="AI1951" s="81"/>
      <c r="AJ1951" s="81"/>
      <c r="AK1951" s="81"/>
      <c r="AL1951" s="81"/>
      <c r="AM1951" s="81"/>
      <c r="AN1951" s="81"/>
      <c r="AO1951" s="81" t="str">
        <f aca="false">D1951</f>
        <v>Sanmina</v>
      </c>
      <c r="AP1951" s="1" t="s">
        <v>3124</v>
      </c>
      <c r="AQ1951" s="1"/>
      <c r="AR1951" s="1"/>
      <c r="AS1951" s="1"/>
      <c r="AT1951" s="1"/>
      <c r="AU1951" s="1"/>
      <c r="AV1951" s="1"/>
      <c r="AW1951" s="1"/>
      <c r="AX1951" s="1"/>
      <c r="AY1951" s="1"/>
      <c r="AZ1951" s="1"/>
      <c r="BA1951" s="1"/>
      <c r="BB1951" s="1"/>
      <c r="BC1951" s="1"/>
      <c r="BD1951" s="1"/>
      <c r="BE1951" s="1"/>
      <c r="BF1951" s="1" t="s">
        <v>14668</v>
      </c>
      <c r="BG1951" s="1" t="s">
        <v>183</v>
      </c>
      <c r="BH1951" s="1"/>
      <c r="BI1951" s="1"/>
    </row>
    <row r="1952" customFormat="false" ht="12.75" hidden="false" customHeight="false" outlineLevel="0" collapsed="false">
      <c r="A1952" s="1" t="s">
        <v>8625</v>
      </c>
      <c r="B1952" s="1" t="s">
        <v>8626</v>
      </c>
      <c r="C1952" s="1" t="s">
        <v>177</v>
      </c>
      <c r="D1952" s="1" t="s">
        <v>1471</v>
      </c>
      <c r="E1952" s="1" t="s">
        <v>16378</v>
      </c>
      <c r="F1952" s="1" t="s">
        <v>8628</v>
      </c>
      <c r="G1952" s="1" t="n">
        <v>308</v>
      </c>
      <c r="H1952" s="1" t="n">
        <v>40000</v>
      </c>
      <c r="I1952" s="101" t="s">
        <v>180</v>
      </c>
      <c r="J1952" s="1"/>
      <c r="K1952" s="1" t="n">
        <f aca="false">IFERROR(VLOOKUP(A1952,'[2]Pivot HorizontalMRP'!$A$4:$B$2689,2,0),0)</f>
        <v>0</v>
      </c>
      <c r="L1952" s="1" t="n">
        <f aca="false">IFERROR(VLOOKUP(A1952,'[2]Pivot HorizontalMRP'!$A$4:$C$2689,3,0),0)</f>
        <v>395584</v>
      </c>
      <c r="M1952" s="1" t="n">
        <f aca="false">IFERROR(VLOOKUP(A1952,'[2]Pivot HorizontalMRP'!$A$4:$D$2689,0.4,0),0)</f>
        <v>0</v>
      </c>
      <c r="N1952" s="1" t="n">
        <f aca="false">IFERROR(VLOOKUP(A1952,'[2]Pivot HorizontalMRP'!$A$4:$E$2689,5,0),0)</f>
        <v>100000</v>
      </c>
      <c r="O1952" s="1" t="n">
        <f aca="false">K1952+L1952</f>
        <v>395584</v>
      </c>
      <c r="P1952" s="1" t="n">
        <f aca="false">K1952+L1952+M1952+N1952</f>
        <v>495584</v>
      </c>
      <c r="Q1952" s="1" t="n">
        <f aca="false">IFERROR(VLOOKUP(A1952,'[2]Pivot HorizontalMRP'!$A$4:$F$2689,6,0),0)</f>
        <v>704436</v>
      </c>
      <c r="R1952" s="1" t="n">
        <f aca="false">IFERROR(VLOOKUP(A1952,'[2]Pivot HorizontalMRP'!$A$4:$G$2689,7,0),0)</f>
        <v>532188</v>
      </c>
      <c r="S1952" s="1" t="n">
        <f aca="false">IFERROR(VLOOKUP(A1952,'[2]Pivot HorizontalMRP'!$A$4:$H$2689,8,0),0)</f>
        <v>513343</v>
      </c>
      <c r="T1952" s="1" t="n">
        <f aca="false">IFERROR(VLOOKUP(A1952,'[2]Pivot HorizontalMRP'!$A$4:$I$2689,9,0),0)</f>
        <v>311362</v>
      </c>
      <c r="U1952" s="1" t="n">
        <f aca="false">IF(I1952="delivery",O1952-SUM(Q1952+R1952),IF(I1952="PO",P1952-SUM(Q1952:R1952)))</f>
        <v>-841040</v>
      </c>
      <c r="V1952" s="81" t="n">
        <v>0.00053</v>
      </c>
      <c r="W1952" s="81"/>
      <c r="X1952" s="81" t="n">
        <f aca="false">W1952-V1952</f>
        <v>-0.00053</v>
      </c>
      <c r="Y1952" s="81"/>
      <c r="Z1952" s="81"/>
      <c r="AA1952" s="81" t="n">
        <v>0.00028</v>
      </c>
      <c r="AB1952" s="81"/>
      <c r="AC1952" s="81"/>
      <c r="AD1952" s="81"/>
      <c r="AE1952" s="81"/>
      <c r="AF1952" s="81"/>
      <c r="AG1952" s="81"/>
      <c r="AH1952" s="81"/>
      <c r="AI1952" s="81"/>
      <c r="AJ1952" s="81"/>
      <c r="AK1952" s="81"/>
      <c r="AL1952" s="81"/>
      <c r="AM1952" s="81"/>
      <c r="AN1952" s="81"/>
      <c r="AO1952" s="81" t="str">
        <f aca="false">D1952</f>
        <v>Sanmina</v>
      </c>
      <c r="AP1952" s="1" t="s">
        <v>3124</v>
      </c>
      <c r="AQ1952" s="1"/>
      <c r="AR1952" s="1"/>
      <c r="AS1952" s="1"/>
      <c r="AT1952" s="1"/>
      <c r="AU1952" s="1"/>
      <c r="AV1952" s="1"/>
      <c r="AW1952" s="1"/>
      <c r="AX1952" s="1"/>
      <c r="AY1952" s="1"/>
      <c r="AZ1952" s="1"/>
      <c r="BA1952" s="1"/>
      <c r="BB1952" s="1"/>
      <c r="BC1952" s="1"/>
      <c r="BD1952" s="1"/>
      <c r="BE1952" s="1"/>
      <c r="BF1952" s="1" t="s">
        <v>14668</v>
      </c>
      <c r="BG1952" s="1" t="s">
        <v>183</v>
      </c>
      <c r="BH1952" s="1"/>
      <c r="BI1952" s="1"/>
    </row>
    <row r="1953" customFormat="false" ht="12.75" hidden="false" customHeight="false" outlineLevel="0" collapsed="false">
      <c r="A1953" s="1" t="s">
        <v>8629</v>
      </c>
      <c r="B1953" s="1" t="s">
        <v>8630</v>
      </c>
      <c r="C1953" s="1" t="s">
        <v>177</v>
      </c>
      <c r="D1953" s="1" t="s">
        <v>1471</v>
      </c>
      <c r="E1953" s="1" t="s">
        <v>16379</v>
      </c>
      <c r="F1953" s="1" t="s">
        <v>8632</v>
      </c>
      <c r="G1953" s="1" t="n">
        <v>308</v>
      </c>
      <c r="H1953" s="1" t="n">
        <v>10000</v>
      </c>
      <c r="I1953" s="101" t="s">
        <v>180</v>
      </c>
      <c r="J1953" s="1"/>
      <c r="K1953" s="1" t="n">
        <f aca="false">IFERROR(VLOOKUP(A1953,'[2]Pivot HorizontalMRP'!$A$4:$B$2689,2,0),0)</f>
        <v>0</v>
      </c>
      <c r="L1953" s="1" t="n">
        <f aca="false">IFERROR(VLOOKUP(A1953,'[2]Pivot HorizontalMRP'!$A$4:$C$2689,3,0),0)</f>
        <v>3266814</v>
      </c>
      <c r="M1953" s="1" t="n">
        <f aca="false">IFERROR(VLOOKUP(A1953,'[2]Pivot HorizontalMRP'!$A$4:$D$2689,0.4,0),0)</f>
        <v>0</v>
      </c>
      <c r="N1953" s="1" t="n">
        <f aca="false">IFERROR(VLOOKUP(A1953,'[2]Pivot HorizontalMRP'!$A$4:$E$2689,5,0),0)</f>
        <v>3380000</v>
      </c>
      <c r="O1953" s="1" t="n">
        <f aca="false">K1953+L1953</f>
        <v>3266814</v>
      </c>
      <c r="P1953" s="1" t="n">
        <f aca="false">K1953+L1953+M1953+N1953</f>
        <v>6646814</v>
      </c>
      <c r="Q1953" s="1" t="n">
        <f aca="false">IFERROR(VLOOKUP(A1953,'[2]Pivot HorizontalMRP'!$A$4:$F$2689,6,0),0)</f>
        <v>4085418</v>
      </c>
      <c r="R1953" s="1" t="n">
        <f aca="false">IFERROR(VLOOKUP(A1953,'[2]Pivot HorizontalMRP'!$A$4:$G$2689,7,0),0)</f>
        <v>3795560</v>
      </c>
      <c r="S1953" s="1" t="n">
        <f aca="false">IFERROR(VLOOKUP(A1953,'[2]Pivot HorizontalMRP'!$A$4:$H$2689,8,0),0)</f>
        <v>3563904</v>
      </c>
      <c r="T1953" s="1" t="n">
        <f aca="false">IFERROR(VLOOKUP(A1953,'[2]Pivot HorizontalMRP'!$A$4:$I$2689,9,0),0)</f>
        <v>2161329</v>
      </c>
      <c r="U1953" s="1" t="n">
        <f aca="false">IF(I1953="delivery",O1953-SUM(Q1953+R1953),IF(I1953="PO",P1953-SUM(Q1953:R1953)))</f>
        <v>-4614164</v>
      </c>
      <c r="V1953" s="81" t="n">
        <v>0.00036</v>
      </c>
      <c r="W1953" s="81"/>
      <c r="X1953" s="81" t="n">
        <f aca="false">W1953-V1953</f>
        <v>-0.00036</v>
      </c>
      <c r="Y1953" s="81"/>
      <c r="Z1953" s="81"/>
      <c r="AA1953" s="81" t="n">
        <v>0.00028</v>
      </c>
      <c r="AB1953" s="81"/>
      <c r="AC1953" s="81"/>
      <c r="AD1953" s="81"/>
      <c r="AE1953" s="81"/>
      <c r="AF1953" s="81"/>
      <c r="AG1953" s="81"/>
      <c r="AH1953" s="81"/>
      <c r="AI1953" s="81"/>
      <c r="AJ1953" s="81"/>
      <c r="AK1953" s="81"/>
      <c r="AL1953" s="81"/>
      <c r="AM1953" s="81"/>
      <c r="AN1953" s="81"/>
      <c r="AO1953" s="81" t="str">
        <f aca="false">D1953</f>
        <v>Sanmina</v>
      </c>
      <c r="AP1953" s="1" t="s">
        <v>3124</v>
      </c>
      <c r="AQ1953" s="1"/>
      <c r="AR1953" s="1"/>
      <c r="AS1953" s="1"/>
      <c r="AT1953" s="1"/>
      <c r="AU1953" s="1"/>
      <c r="AV1953" s="1"/>
      <c r="AW1953" s="1"/>
      <c r="AX1953" s="1"/>
      <c r="AY1953" s="1"/>
      <c r="AZ1953" s="1"/>
      <c r="BA1953" s="1"/>
      <c r="BB1953" s="1"/>
      <c r="BC1953" s="1"/>
      <c r="BD1953" s="1"/>
      <c r="BE1953" s="1"/>
      <c r="BF1953" s="1" t="s">
        <v>14668</v>
      </c>
      <c r="BG1953" s="1" t="s">
        <v>183</v>
      </c>
      <c r="BH1953" s="1"/>
      <c r="BI1953" s="1"/>
    </row>
    <row r="1954" customFormat="false" ht="12.75" hidden="false" customHeight="false" outlineLevel="0" collapsed="false">
      <c r="A1954" s="1" t="s">
        <v>8633</v>
      </c>
      <c r="B1954" s="1" t="s">
        <v>8634</v>
      </c>
      <c r="C1954" s="1" t="s">
        <v>177</v>
      </c>
      <c r="D1954" s="1" t="s">
        <v>1471</v>
      </c>
      <c r="E1954" s="1" t="s">
        <v>16380</v>
      </c>
      <c r="F1954" s="1" t="s">
        <v>8636</v>
      </c>
      <c r="G1954" s="1" t="n">
        <v>116</v>
      </c>
      <c r="H1954" s="1" t="n">
        <v>40000</v>
      </c>
      <c r="I1954" s="101" t="s">
        <v>180</v>
      </c>
      <c r="J1954" s="1"/>
      <c r="K1954" s="1" t="n">
        <f aca="false">IFERROR(VLOOKUP(A1954,'[2]Pivot HorizontalMRP'!$A$4:$B$2689,2,0),0)</f>
        <v>0</v>
      </c>
      <c r="L1954" s="1" t="n">
        <f aca="false">IFERROR(VLOOKUP(A1954,'[2]Pivot HorizontalMRP'!$A$4:$C$2689,3,0),0)</f>
        <v>2687129</v>
      </c>
      <c r="M1954" s="1" t="n">
        <f aca="false">IFERROR(VLOOKUP(A1954,'[2]Pivot HorizontalMRP'!$A$4:$D$2689,0.4,0),0)</f>
        <v>0</v>
      </c>
      <c r="N1954" s="1" t="n">
        <f aca="false">IFERROR(VLOOKUP(A1954,'[2]Pivot HorizontalMRP'!$A$4:$E$2689,5,0),0)</f>
        <v>310000</v>
      </c>
      <c r="O1954" s="1" t="n">
        <f aca="false">K1954+L1954</f>
        <v>2687129</v>
      </c>
      <c r="P1954" s="1" t="n">
        <f aca="false">K1954+L1954+M1954+N1954</f>
        <v>2997129</v>
      </c>
      <c r="Q1954" s="1" t="n">
        <f aca="false">IFERROR(VLOOKUP(A1954,'[2]Pivot HorizontalMRP'!$A$4:$F$2689,6,0),0)</f>
        <v>3259967</v>
      </c>
      <c r="R1954" s="1" t="n">
        <f aca="false">IFERROR(VLOOKUP(A1954,'[2]Pivot HorizontalMRP'!$A$4:$G$2689,7,0),0)</f>
        <v>2518110</v>
      </c>
      <c r="S1954" s="1" t="n">
        <f aca="false">IFERROR(VLOOKUP(A1954,'[2]Pivot HorizontalMRP'!$A$4:$H$2689,8,0),0)</f>
        <v>2515779</v>
      </c>
      <c r="T1954" s="1" t="n">
        <f aca="false">IFERROR(VLOOKUP(A1954,'[2]Pivot HorizontalMRP'!$A$4:$I$2689,9,0),0)</f>
        <v>1479709</v>
      </c>
      <c r="U1954" s="1" t="n">
        <f aca="false">IF(I1954="delivery",O1954-SUM(Q1954+R1954),IF(I1954="PO",P1954-SUM(Q1954:R1954)))</f>
        <v>-3090948</v>
      </c>
      <c r="V1954" s="81" t="n">
        <v>0.00036</v>
      </c>
      <c r="W1954" s="81"/>
      <c r="X1954" s="81" t="n">
        <f aca="false">W1954-V1954</f>
        <v>-0.00036</v>
      </c>
      <c r="Y1954" s="81"/>
      <c r="Z1954" s="81"/>
      <c r="AA1954" s="81" t="n">
        <v>0.00027</v>
      </c>
      <c r="AB1954" s="81"/>
      <c r="AC1954" s="81"/>
      <c r="AD1954" s="81"/>
      <c r="AE1954" s="81"/>
      <c r="AF1954" s="81"/>
      <c r="AG1954" s="81"/>
      <c r="AH1954" s="81"/>
      <c r="AI1954" s="81"/>
      <c r="AJ1954" s="81"/>
      <c r="AK1954" s="81"/>
      <c r="AL1954" s="81"/>
      <c r="AM1954" s="81"/>
      <c r="AN1954" s="81"/>
      <c r="AO1954" s="81" t="str">
        <f aca="false">D1954</f>
        <v>Sanmina</v>
      </c>
      <c r="AP1954" s="1" t="s">
        <v>3124</v>
      </c>
      <c r="AQ1954" s="1"/>
      <c r="AR1954" s="1"/>
      <c r="AS1954" s="1"/>
      <c r="AT1954" s="1"/>
      <c r="AU1954" s="1"/>
      <c r="AV1954" s="1"/>
      <c r="AW1954" s="1"/>
      <c r="AX1954" s="1"/>
      <c r="AY1954" s="1"/>
      <c r="AZ1954" s="1"/>
      <c r="BA1954" s="1"/>
      <c r="BB1954" s="1"/>
      <c r="BC1954" s="1"/>
      <c r="BD1954" s="1"/>
      <c r="BE1954" s="1"/>
      <c r="BF1954" s="1" t="s">
        <v>14668</v>
      </c>
      <c r="BG1954" s="1" t="s">
        <v>183</v>
      </c>
      <c r="BH1954" s="1"/>
      <c r="BI1954" s="1"/>
    </row>
    <row r="1955" customFormat="false" ht="12.75" hidden="false" customHeight="false" outlineLevel="0" collapsed="false">
      <c r="A1955" s="1" t="s">
        <v>8637</v>
      </c>
      <c r="B1955" s="1" t="s">
        <v>8638</v>
      </c>
      <c r="C1955" s="1" t="s">
        <v>177</v>
      </c>
      <c r="D1955" s="1" t="s">
        <v>1471</v>
      </c>
      <c r="E1955" s="1" t="s">
        <v>16381</v>
      </c>
      <c r="F1955" s="1" t="s">
        <v>8640</v>
      </c>
      <c r="G1955" s="1" t="n">
        <v>308</v>
      </c>
      <c r="H1955" s="1" t="n">
        <v>40000</v>
      </c>
      <c r="I1955" s="101" t="s">
        <v>180</v>
      </c>
      <c r="J1955" s="1"/>
      <c r="K1955" s="1" t="n">
        <f aca="false">IFERROR(VLOOKUP(A1955,'[2]Pivot HorizontalMRP'!$A$4:$B$2689,2,0),0)</f>
        <v>0</v>
      </c>
      <c r="L1955" s="1" t="n">
        <f aca="false">IFERROR(VLOOKUP(A1955,'[2]Pivot HorizontalMRP'!$A$4:$C$2689,3,0),0)</f>
        <v>3642888</v>
      </c>
      <c r="M1955" s="1" t="n">
        <f aca="false">IFERROR(VLOOKUP(A1955,'[2]Pivot HorizontalMRP'!$A$4:$D$2689,0.4,0),0)</f>
        <v>0</v>
      </c>
      <c r="N1955" s="1" t="n">
        <f aca="false">IFERROR(VLOOKUP(A1955,'[2]Pivot HorizontalMRP'!$A$4:$E$2689,5,0),0)</f>
        <v>6200000</v>
      </c>
      <c r="O1955" s="1" t="n">
        <f aca="false">K1955+L1955</f>
        <v>3642888</v>
      </c>
      <c r="P1955" s="1" t="n">
        <f aca="false">K1955+L1955+M1955+N1955</f>
        <v>9842888</v>
      </c>
      <c r="Q1955" s="1" t="n">
        <f aca="false">IFERROR(VLOOKUP(A1955,'[2]Pivot HorizontalMRP'!$A$4:$F$2689,6,0),0)</f>
        <v>5263172</v>
      </c>
      <c r="R1955" s="1" t="n">
        <f aca="false">IFERROR(VLOOKUP(A1955,'[2]Pivot HorizontalMRP'!$A$4:$G$2689,7,0),0)</f>
        <v>4021018</v>
      </c>
      <c r="S1955" s="1" t="n">
        <f aca="false">IFERROR(VLOOKUP(A1955,'[2]Pivot HorizontalMRP'!$A$4:$H$2689,8,0),0)</f>
        <v>3836090</v>
      </c>
      <c r="T1955" s="1" t="n">
        <f aca="false">IFERROR(VLOOKUP(A1955,'[2]Pivot HorizontalMRP'!$A$4:$I$2689,9,0),0)</f>
        <v>2483101</v>
      </c>
      <c r="U1955" s="1" t="n">
        <f aca="false">IF(I1955="delivery",O1955-SUM(Q1955+R1955),IF(I1955="PO",P1955-SUM(Q1955:R1955)))</f>
        <v>-5641302</v>
      </c>
      <c r="V1955" s="81" t="n">
        <v>0.00074</v>
      </c>
      <c r="W1955" s="81"/>
      <c r="X1955" s="81" t="n">
        <f aca="false">W1955-V1955</f>
        <v>-0.00074</v>
      </c>
      <c r="Y1955" s="81"/>
      <c r="Z1955" s="81"/>
      <c r="AA1955" s="81" t="n">
        <v>0.00028</v>
      </c>
      <c r="AB1955" s="81"/>
      <c r="AC1955" s="81"/>
      <c r="AD1955" s="81"/>
      <c r="AE1955" s="81"/>
      <c r="AF1955" s="81"/>
      <c r="AG1955" s="81"/>
      <c r="AH1955" s="81"/>
      <c r="AI1955" s="81"/>
      <c r="AJ1955" s="81"/>
      <c r="AK1955" s="81"/>
      <c r="AL1955" s="81"/>
      <c r="AM1955" s="81"/>
      <c r="AN1955" s="81"/>
      <c r="AO1955" s="81" t="str">
        <f aca="false">D1955</f>
        <v>Sanmina</v>
      </c>
      <c r="AP1955" s="1" t="s">
        <v>3124</v>
      </c>
      <c r="AQ1955" s="1"/>
      <c r="AR1955" s="1"/>
      <c r="AS1955" s="1"/>
      <c r="AT1955" s="1"/>
      <c r="AU1955" s="1"/>
      <c r="AV1955" s="1"/>
      <c r="AW1955" s="1"/>
      <c r="AX1955" s="1"/>
      <c r="AY1955" s="1"/>
      <c r="AZ1955" s="1"/>
      <c r="BA1955" s="1"/>
      <c r="BB1955" s="1"/>
      <c r="BC1955" s="1"/>
      <c r="BD1955" s="1"/>
      <c r="BE1955" s="1"/>
      <c r="BF1955" s="1" t="s">
        <v>14668</v>
      </c>
      <c r="BG1955" s="1" t="s">
        <v>183</v>
      </c>
      <c r="BH1955" s="1"/>
      <c r="BI1955" s="1"/>
    </row>
    <row r="1956" customFormat="false" ht="12.75" hidden="false" customHeight="false" outlineLevel="0" collapsed="false">
      <c r="A1956" s="1" t="s">
        <v>8641</v>
      </c>
      <c r="B1956" s="1" t="s">
        <v>8642</v>
      </c>
      <c r="C1956" s="1" t="s">
        <v>177</v>
      </c>
      <c r="D1956" s="1" t="s">
        <v>1471</v>
      </c>
      <c r="E1956" s="1" t="s">
        <v>16382</v>
      </c>
      <c r="F1956" s="1" t="s">
        <v>8644</v>
      </c>
      <c r="G1956" s="1" t="n">
        <v>116</v>
      </c>
      <c r="H1956" s="1" t="n">
        <v>10000</v>
      </c>
      <c r="I1956" s="101" t="s">
        <v>180</v>
      </c>
      <c r="J1956" s="1"/>
      <c r="K1956" s="1" t="n">
        <f aca="false">IFERROR(VLOOKUP(A1956,'[2]Pivot HorizontalMRP'!$A$4:$B$2689,2,0),0)</f>
        <v>0</v>
      </c>
      <c r="L1956" s="1" t="n">
        <f aca="false">IFERROR(VLOOKUP(A1956,'[2]Pivot HorizontalMRP'!$A$4:$C$2689,3,0),0)</f>
        <v>135490</v>
      </c>
      <c r="M1956" s="1" t="n">
        <f aca="false">IFERROR(VLOOKUP(A1956,'[2]Pivot HorizontalMRP'!$A$4:$D$2689,0.4,0),0)</f>
        <v>0</v>
      </c>
      <c r="N1956" s="1" t="n">
        <f aca="false">IFERROR(VLOOKUP(A1956,'[2]Pivot HorizontalMRP'!$A$4:$E$2689,5,0),0)</f>
        <v>0</v>
      </c>
      <c r="O1956" s="1" t="n">
        <f aca="false">K1956+L1956</f>
        <v>135490</v>
      </c>
      <c r="P1956" s="1" t="n">
        <f aca="false">K1956+L1956+M1956+N1956</f>
        <v>135490</v>
      </c>
      <c r="Q1956" s="1" t="n">
        <f aca="false">IFERROR(VLOOKUP(A1956,'[2]Pivot HorizontalMRP'!$A$4:$F$2689,6,0),0)</f>
        <v>57216</v>
      </c>
      <c r="R1956" s="1" t="n">
        <f aca="false">IFERROR(VLOOKUP(A1956,'[2]Pivot HorizontalMRP'!$A$4:$G$2689,7,0),0)</f>
        <v>37157</v>
      </c>
      <c r="S1956" s="1" t="n">
        <f aca="false">IFERROR(VLOOKUP(A1956,'[2]Pivot HorizontalMRP'!$A$4:$H$2689,8,0),0)</f>
        <v>38366</v>
      </c>
      <c r="T1956" s="1" t="n">
        <f aca="false">IFERROR(VLOOKUP(A1956,'[2]Pivot HorizontalMRP'!$A$4:$I$2689,9,0),0)</f>
        <v>22942</v>
      </c>
      <c r="U1956" s="1" t="n">
        <f aca="false">IF(I1956="delivery",O1956-SUM(Q1956+R1956),IF(I1956="PO",P1956-SUM(Q1956:R1956)))</f>
        <v>41117</v>
      </c>
      <c r="V1956" s="81" t="n">
        <v>0.00036</v>
      </c>
      <c r="W1956" s="81"/>
      <c r="X1956" s="81" t="n">
        <f aca="false">W1956-V1956</f>
        <v>-0.00036</v>
      </c>
      <c r="Y1956" s="81"/>
      <c r="Z1956" s="81"/>
      <c r="AA1956" s="81"/>
      <c r="AB1956" s="81"/>
      <c r="AC1956" s="81"/>
      <c r="AD1956" s="81"/>
      <c r="AE1956" s="81"/>
      <c r="AF1956" s="81"/>
      <c r="AG1956" s="81"/>
      <c r="AH1956" s="81"/>
      <c r="AI1956" s="81"/>
      <c r="AJ1956" s="81"/>
      <c r="AK1956" s="81"/>
      <c r="AL1956" s="81"/>
      <c r="AM1956" s="81"/>
      <c r="AN1956" s="81"/>
      <c r="AO1956" s="81" t="str">
        <f aca="false">D1956</f>
        <v>Sanmina</v>
      </c>
      <c r="AP1956" s="1" t="s">
        <v>3124</v>
      </c>
      <c r="AQ1956" s="1"/>
      <c r="AR1956" s="1"/>
      <c r="AS1956" s="1"/>
      <c r="AT1956" s="1"/>
      <c r="AU1956" s="1"/>
      <c r="AV1956" s="1"/>
      <c r="AW1956" s="1"/>
      <c r="AX1956" s="1"/>
      <c r="AY1956" s="1"/>
      <c r="AZ1956" s="1"/>
      <c r="BA1956" s="1"/>
      <c r="BB1956" s="1"/>
      <c r="BC1956" s="1"/>
      <c r="BD1956" s="1"/>
      <c r="BE1956" s="1"/>
      <c r="BF1956" s="1" t="s">
        <v>14668</v>
      </c>
      <c r="BG1956" s="1" t="s">
        <v>183</v>
      </c>
      <c r="BH1956" s="1"/>
      <c r="BI1956" s="1"/>
    </row>
    <row r="1957" customFormat="false" ht="12.75" hidden="false" customHeight="false" outlineLevel="0" collapsed="false">
      <c r="A1957" s="1" t="s">
        <v>8645</v>
      </c>
      <c r="B1957" s="1" t="s">
        <v>8646</v>
      </c>
      <c r="C1957" s="1" t="s">
        <v>177</v>
      </c>
      <c r="D1957" s="1" t="s">
        <v>1471</v>
      </c>
      <c r="E1957" s="1" t="s">
        <v>16383</v>
      </c>
      <c r="F1957" s="1" t="s">
        <v>8648</v>
      </c>
      <c r="G1957" s="1" t="n">
        <v>116</v>
      </c>
      <c r="H1957" s="1" t="n">
        <v>10000</v>
      </c>
      <c r="I1957" s="101" t="s">
        <v>180</v>
      </c>
      <c r="J1957" s="1"/>
      <c r="K1957" s="1" t="n">
        <f aca="false">IFERROR(VLOOKUP(A1957,'[2]Pivot HorizontalMRP'!$A$4:$B$2689,2,0),0)</f>
        <v>0</v>
      </c>
      <c r="L1957" s="1" t="n">
        <f aca="false">IFERROR(VLOOKUP(A1957,'[2]Pivot HorizontalMRP'!$A$4:$C$2689,3,0),0)</f>
        <v>99299</v>
      </c>
      <c r="M1957" s="1" t="n">
        <f aca="false">IFERROR(VLOOKUP(A1957,'[2]Pivot HorizontalMRP'!$A$4:$D$2689,0.4,0),0)</f>
        <v>0</v>
      </c>
      <c r="N1957" s="1" t="n">
        <f aca="false">IFERROR(VLOOKUP(A1957,'[2]Pivot HorizontalMRP'!$A$4:$E$2689,5,0),0)</f>
        <v>0</v>
      </c>
      <c r="O1957" s="1" t="n">
        <f aca="false">K1957+L1957</f>
        <v>99299</v>
      </c>
      <c r="P1957" s="1" t="n">
        <f aca="false">K1957+L1957+M1957+N1957</f>
        <v>99299</v>
      </c>
      <c r="Q1957" s="1" t="n">
        <f aca="false">IFERROR(VLOOKUP(A1957,'[2]Pivot HorizontalMRP'!$A$4:$F$2689,6,0),0)</f>
        <v>45825</v>
      </c>
      <c r="R1957" s="1" t="n">
        <f aca="false">IFERROR(VLOOKUP(A1957,'[2]Pivot HorizontalMRP'!$A$4:$G$2689,7,0),0)</f>
        <v>30267</v>
      </c>
      <c r="S1957" s="1" t="n">
        <f aca="false">IFERROR(VLOOKUP(A1957,'[2]Pivot HorizontalMRP'!$A$4:$H$2689,8,0),0)</f>
        <v>28416</v>
      </c>
      <c r="T1957" s="1" t="n">
        <f aca="false">IFERROR(VLOOKUP(A1957,'[2]Pivot HorizontalMRP'!$A$4:$I$2689,9,0),0)</f>
        <v>15509</v>
      </c>
      <c r="U1957" s="1" t="n">
        <f aca="false">IF(I1957="delivery",O1957-SUM(Q1957+R1957),IF(I1957="PO",P1957-SUM(Q1957:R1957)))</f>
        <v>23207</v>
      </c>
      <c r="V1957" s="81" t="n">
        <v>0.00036</v>
      </c>
      <c r="W1957" s="81"/>
      <c r="X1957" s="81" t="n">
        <f aca="false">W1957-V1957</f>
        <v>-0.00036</v>
      </c>
      <c r="Y1957" s="81"/>
      <c r="Z1957" s="81"/>
      <c r="AA1957" s="81" t="n">
        <v>0.00063</v>
      </c>
      <c r="AB1957" s="81"/>
      <c r="AC1957" s="81"/>
      <c r="AD1957" s="81"/>
      <c r="AE1957" s="81"/>
      <c r="AF1957" s="81"/>
      <c r="AG1957" s="81"/>
      <c r="AH1957" s="81"/>
      <c r="AI1957" s="81"/>
      <c r="AJ1957" s="81"/>
      <c r="AK1957" s="81"/>
      <c r="AL1957" s="81"/>
      <c r="AM1957" s="81"/>
      <c r="AN1957" s="81"/>
      <c r="AO1957" s="81" t="str">
        <f aca="false">D1957</f>
        <v>Sanmina</v>
      </c>
      <c r="AP1957" s="1" t="s">
        <v>3124</v>
      </c>
      <c r="AQ1957" s="1"/>
      <c r="AR1957" s="1"/>
      <c r="AS1957" s="1"/>
      <c r="AT1957" s="1"/>
      <c r="AU1957" s="1"/>
      <c r="AV1957" s="1"/>
      <c r="AW1957" s="1"/>
      <c r="AX1957" s="1"/>
      <c r="AY1957" s="1"/>
      <c r="AZ1957" s="1"/>
      <c r="BA1957" s="1"/>
      <c r="BB1957" s="1"/>
      <c r="BC1957" s="1"/>
      <c r="BD1957" s="1"/>
      <c r="BE1957" s="1"/>
      <c r="BF1957" s="1" t="s">
        <v>14668</v>
      </c>
      <c r="BG1957" s="1" t="s">
        <v>183</v>
      </c>
      <c r="BH1957" s="1"/>
      <c r="BI1957" s="1"/>
    </row>
    <row r="1958" customFormat="false" ht="12.75" hidden="false" customHeight="false" outlineLevel="0" collapsed="false">
      <c r="A1958" s="1" t="s">
        <v>8649</v>
      </c>
      <c r="B1958" s="1" t="s">
        <v>8650</v>
      </c>
      <c r="C1958" s="1" t="s">
        <v>177</v>
      </c>
      <c r="D1958" s="1" t="s">
        <v>1471</v>
      </c>
      <c r="E1958" s="1" t="s">
        <v>16384</v>
      </c>
      <c r="F1958" s="1" t="s">
        <v>8652</v>
      </c>
      <c r="G1958" s="1" t="n">
        <v>116</v>
      </c>
      <c r="H1958" s="1" t="n">
        <v>10000</v>
      </c>
      <c r="I1958" s="101" t="s">
        <v>180</v>
      </c>
      <c r="J1958" s="1"/>
      <c r="K1958" s="1" t="n">
        <f aca="false">IFERROR(VLOOKUP(A1958,'[2]Pivot HorizontalMRP'!$A$4:$B$2689,2,0),0)</f>
        <v>0</v>
      </c>
      <c r="L1958" s="1" t="n">
        <f aca="false">IFERROR(VLOOKUP(A1958,'[2]Pivot HorizontalMRP'!$A$4:$C$2689,3,0),0)</f>
        <v>318071</v>
      </c>
      <c r="M1958" s="1" t="n">
        <f aca="false">IFERROR(VLOOKUP(A1958,'[2]Pivot HorizontalMRP'!$A$4:$D$2689,0.4,0),0)</f>
        <v>0</v>
      </c>
      <c r="N1958" s="1" t="n">
        <f aca="false">IFERROR(VLOOKUP(A1958,'[2]Pivot HorizontalMRP'!$A$4:$E$2689,5,0),0)</f>
        <v>0</v>
      </c>
      <c r="O1958" s="1" t="n">
        <f aca="false">K1958+L1958</f>
        <v>318071</v>
      </c>
      <c r="P1958" s="1" t="n">
        <f aca="false">K1958+L1958+M1958+N1958</f>
        <v>318071</v>
      </c>
      <c r="Q1958" s="1" t="n">
        <f aca="false">IFERROR(VLOOKUP(A1958,'[2]Pivot HorizontalMRP'!$A$4:$F$2689,6,0),0)</f>
        <v>198075</v>
      </c>
      <c r="R1958" s="1" t="n">
        <f aca="false">IFERROR(VLOOKUP(A1958,'[2]Pivot HorizontalMRP'!$A$4:$G$2689,7,0),0)</f>
        <v>155681</v>
      </c>
      <c r="S1958" s="1" t="n">
        <f aca="false">IFERROR(VLOOKUP(A1958,'[2]Pivot HorizontalMRP'!$A$4:$H$2689,8,0),0)</f>
        <v>152304</v>
      </c>
      <c r="T1958" s="1" t="n">
        <f aca="false">IFERROR(VLOOKUP(A1958,'[2]Pivot HorizontalMRP'!$A$4:$I$2689,9,0),0)</f>
        <v>88361</v>
      </c>
      <c r="U1958" s="1" t="n">
        <f aca="false">IF(I1958="delivery",O1958-SUM(Q1958+R1958),IF(I1958="PO",P1958-SUM(Q1958:R1958)))</f>
        <v>-35685</v>
      </c>
      <c r="V1958" s="81" t="n">
        <v>0.00036</v>
      </c>
      <c r="W1958" s="81"/>
      <c r="X1958" s="81" t="n">
        <f aca="false">W1958-V1958</f>
        <v>-0.00036</v>
      </c>
      <c r="Y1958" s="81"/>
      <c r="Z1958" s="81"/>
      <c r="AA1958" s="81" t="n">
        <v>0.00028</v>
      </c>
      <c r="AB1958" s="81"/>
      <c r="AC1958" s="81"/>
      <c r="AD1958" s="81"/>
      <c r="AE1958" s="81"/>
      <c r="AF1958" s="81"/>
      <c r="AG1958" s="81"/>
      <c r="AH1958" s="81"/>
      <c r="AI1958" s="81"/>
      <c r="AJ1958" s="81"/>
      <c r="AK1958" s="81"/>
      <c r="AL1958" s="81"/>
      <c r="AM1958" s="81"/>
      <c r="AN1958" s="81"/>
      <c r="AO1958" s="81" t="str">
        <f aca="false">D1958</f>
        <v>Sanmina</v>
      </c>
      <c r="AP1958" s="1" t="s">
        <v>3124</v>
      </c>
      <c r="AQ1958" s="1"/>
      <c r="AR1958" s="1"/>
      <c r="AS1958" s="1"/>
      <c r="AT1958" s="1"/>
      <c r="AU1958" s="1"/>
      <c r="AV1958" s="1"/>
      <c r="AW1958" s="1"/>
      <c r="AX1958" s="1"/>
      <c r="AY1958" s="1"/>
      <c r="AZ1958" s="1"/>
      <c r="BA1958" s="1"/>
      <c r="BB1958" s="1"/>
      <c r="BC1958" s="1"/>
      <c r="BD1958" s="1"/>
      <c r="BE1958" s="1"/>
      <c r="BF1958" s="1" t="s">
        <v>14668</v>
      </c>
      <c r="BG1958" s="1" t="s">
        <v>183</v>
      </c>
      <c r="BH1958" s="1"/>
      <c r="BI1958" s="1"/>
    </row>
    <row r="1959" customFormat="false" ht="12.75" hidden="false" customHeight="false" outlineLevel="0" collapsed="false">
      <c r="A1959" s="1" t="s">
        <v>8653</v>
      </c>
      <c r="B1959" s="1" t="s">
        <v>8654</v>
      </c>
      <c r="C1959" s="1" t="s">
        <v>177</v>
      </c>
      <c r="D1959" s="1" t="s">
        <v>1471</v>
      </c>
      <c r="E1959" s="1" t="s">
        <v>16385</v>
      </c>
      <c r="F1959" s="1" t="s">
        <v>8656</v>
      </c>
      <c r="G1959" s="1" t="n">
        <v>116</v>
      </c>
      <c r="H1959" s="1" t="n">
        <v>10000</v>
      </c>
      <c r="I1959" s="101" t="s">
        <v>180</v>
      </c>
      <c r="J1959" s="1"/>
      <c r="K1959" s="1" t="n">
        <f aca="false">IFERROR(VLOOKUP(A1959,'[2]Pivot HorizontalMRP'!$A$4:$B$2689,2,0),0)</f>
        <v>0</v>
      </c>
      <c r="L1959" s="1" t="n">
        <f aca="false">IFERROR(VLOOKUP(A1959,'[2]Pivot HorizontalMRP'!$A$4:$C$2689,3,0),0)</f>
        <v>8923</v>
      </c>
      <c r="M1959" s="1" t="n">
        <f aca="false">IFERROR(VLOOKUP(A1959,'[2]Pivot HorizontalMRP'!$A$4:$D$2689,0.4,0),0)</f>
        <v>0</v>
      </c>
      <c r="N1959" s="1" t="n">
        <f aca="false">IFERROR(VLOOKUP(A1959,'[2]Pivot HorizontalMRP'!$A$4:$E$2689,5,0),0)</f>
        <v>0</v>
      </c>
      <c r="O1959" s="1" t="n">
        <f aca="false">K1959+L1959</f>
        <v>8923</v>
      </c>
      <c r="P1959" s="1" t="n">
        <f aca="false">K1959+L1959+M1959+N1959</f>
        <v>8923</v>
      </c>
      <c r="Q1959" s="1" t="n">
        <f aca="false">IFERROR(VLOOKUP(A1959,'[2]Pivot HorizontalMRP'!$A$4:$F$2689,6,0),0)</f>
        <v>20154</v>
      </c>
      <c r="R1959" s="1" t="n">
        <f aca="false">IFERROR(VLOOKUP(A1959,'[2]Pivot HorizontalMRP'!$A$4:$G$2689,7,0),0)</f>
        <v>17591</v>
      </c>
      <c r="S1959" s="1" t="n">
        <f aca="false">IFERROR(VLOOKUP(A1959,'[2]Pivot HorizontalMRP'!$A$4:$H$2689,8,0),0)</f>
        <v>14806</v>
      </c>
      <c r="T1959" s="1" t="n">
        <f aca="false">IFERROR(VLOOKUP(A1959,'[2]Pivot HorizontalMRP'!$A$4:$I$2689,9,0),0)</f>
        <v>9966</v>
      </c>
      <c r="U1959" s="1" t="n">
        <f aca="false">IF(I1959="delivery",O1959-SUM(Q1959+R1959),IF(I1959="PO",P1959-SUM(Q1959:R1959)))</f>
        <v>-28822</v>
      </c>
      <c r="V1959" s="81" t="n">
        <v>0.00028</v>
      </c>
      <c r="W1959" s="81"/>
      <c r="X1959" s="81" t="n">
        <f aca="false">W1959-V1959</f>
        <v>-0.00028</v>
      </c>
      <c r="Y1959" s="81"/>
      <c r="Z1959" s="81"/>
      <c r="AA1959" s="81"/>
      <c r="AB1959" s="81"/>
      <c r="AC1959" s="81"/>
      <c r="AD1959" s="81"/>
      <c r="AE1959" s="81"/>
      <c r="AF1959" s="81"/>
      <c r="AG1959" s="81"/>
      <c r="AH1959" s="81"/>
      <c r="AI1959" s="81"/>
      <c r="AJ1959" s="81"/>
      <c r="AK1959" s="81"/>
      <c r="AL1959" s="81"/>
      <c r="AM1959" s="81"/>
      <c r="AN1959" s="81"/>
      <c r="AO1959" s="81" t="str">
        <f aca="false">D1959</f>
        <v>Sanmina</v>
      </c>
      <c r="AP1959" s="1" t="s">
        <v>3124</v>
      </c>
      <c r="AQ1959" s="1"/>
      <c r="AR1959" s="1"/>
      <c r="AS1959" s="1"/>
      <c r="AT1959" s="1"/>
      <c r="AU1959" s="1"/>
      <c r="AV1959" s="1"/>
      <c r="AW1959" s="1"/>
      <c r="AX1959" s="1"/>
      <c r="AY1959" s="1"/>
      <c r="AZ1959" s="1"/>
      <c r="BA1959" s="1"/>
      <c r="BB1959" s="1"/>
      <c r="BC1959" s="1"/>
      <c r="BD1959" s="1"/>
      <c r="BE1959" s="1"/>
      <c r="BF1959" s="1" t="s">
        <v>14668</v>
      </c>
      <c r="BG1959" s="1" t="s">
        <v>183</v>
      </c>
      <c r="BH1959" s="1"/>
      <c r="BI1959" s="1"/>
    </row>
    <row r="1960" customFormat="false" ht="12.75" hidden="false" customHeight="false" outlineLevel="0" collapsed="false">
      <c r="A1960" s="1" t="s">
        <v>8657</v>
      </c>
      <c r="B1960" s="1" t="s">
        <v>8658</v>
      </c>
      <c r="C1960" s="1" t="s">
        <v>177</v>
      </c>
      <c r="D1960" s="1" t="s">
        <v>1471</v>
      </c>
      <c r="E1960" s="1" t="s">
        <v>16386</v>
      </c>
      <c r="F1960" s="1" t="s">
        <v>8660</v>
      </c>
      <c r="G1960" s="1" t="n">
        <v>116</v>
      </c>
      <c r="H1960" s="1" t="n">
        <v>40000</v>
      </c>
      <c r="I1960" s="101" t="s">
        <v>180</v>
      </c>
      <c r="J1960" s="1"/>
      <c r="K1960" s="1" t="n">
        <f aca="false">IFERROR(VLOOKUP(A1960,'[2]Pivot HorizontalMRP'!$A$4:$B$2689,2,0),0)</f>
        <v>0</v>
      </c>
      <c r="L1960" s="1" t="n">
        <f aca="false">IFERROR(VLOOKUP(A1960,'[2]Pivot HorizontalMRP'!$A$4:$C$2689,3,0),0)</f>
        <v>2983736</v>
      </c>
      <c r="M1960" s="1" t="n">
        <f aca="false">IFERROR(VLOOKUP(A1960,'[2]Pivot HorizontalMRP'!$A$4:$D$2689,0.4,0),0)</f>
        <v>0</v>
      </c>
      <c r="N1960" s="1" t="n">
        <f aca="false">IFERROR(VLOOKUP(A1960,'[2]Pivot HorizontalMRP'!$A$4:$E$2689,5,0),0)</f>
        <v>100000</v>
      </c>
      <c r="O1960" s="1" t="n">
        <f aca="false">K1960+L1960</f>
        <v>2983736</v>
      </c>
      <c r="P1960" s="1" t="n">
        <f aca="false">K1960+L1960+M1960+N1960</f>
        <v>3083736</v>
      </c>
      <c r="Q1960" s="1" t="n">
        <f aca="false">IFERROR(VLOOKUP(A1960,'[2]Pivot HorizontalMRP'!$A$4:$F$2689,6,0),0)</f>
        <v>2813628</v>
      </c>
      <c r="R1960" s="1" t="n">
        <f aca="false">IFERROR(VLOOKUP(A1960,'[2]Pivot HorizontalMRP'!$A$4:$G$2689,7,0),0)</f>
        <v>2585919</v>
      </c>
      <c r="S1960" s="1" t="n">
        <f aca="false">IFERROR(VLOOKUP(A1960,'[2]Pivot HorizontalMRP'!$A$4:$H$2689,8,0),0)</f>
        <v>2757415</v>
      </c>
      <c r="T1960" s="1" t="n">
        <f aca="false">IFERROR(VLOOKUP(A1960,'[2]Pivot HorizontalMRP'!$A$4:$I$2689,9,0),0)</f>
        <v>1529155</v>
      </c>
      <c r="U1960" s="1" t="n">
        <f aca="false">IF(I1960="delivery",O1960-SUM(Q1960+R1960),IF(I1960="PO",P1960-SUM(Q1960:R1960)))</f>
        <v>-2415811</v>
      </c>
      <c r="V1960" s="81" t="n">
        <v>0.00053</v>
      </c>
      <c r="W1960" s="81"/>
      <c r="X1960" s="81" t="n">
        <f aca="false">W1960-V1960</f>
        <v>-0.00053</v>
      </c>
      <c r="Y1960" s="81"/>
      <c r="Z1960" s="81"/>
      <c r="AA1960" s="81"/>
      <c r="AB1960" s="81"/>
      <c r="AC1960" s="81"/>
      <c r="AD1960" s="81"/>
      <c r="AE1960" s="81"/>
      <c r="AF1960" s="81"/>
      <c r="AG1960" s="81"/>
      <c r="AH1960" s="81"/>
      <c r="AI1960" s="81"/>
      <c r="AJ1960" s="81"/>
      <c r="AK1960" s="81"/>
      <c r="AL1960" s="81"/>
      <c r="AM1960" s="81"/>
      <c r="AN1960" s="81"/>
      <c r="AO1960" s="81" t="str">
        <f aca="false">D1960</f>
        <v>Sanmina</v>
      </c>
      <c r="AP1960" s="1" t="s">
        <v>3124</v>
      </c>
      <c r="AQ1960" s="1"/>
      <c r="AR1960" s="1"/>
      <c r="AS1960" s="1"/>
      <c r="AT1960" s="1"/>
      <c r="AU1960" s="1"/>
      <c r="AV1960" s="1"/>
      <c r="AW1960" s="1"/>
      <c r="AX1960" s="1"/>
      <c r="AY1960" s="1"/>
      <c r="AZ1960" s="1"/>
      <c r="BA1960" s="1"/>
      <c r="BB1960" s="1"/>
      <c r="BC1960" s="1"/>
      <c r="BD1960" s="1"/>
      <c r="BE1960" s="1"/>
      <c r="BF1960" s="1" t="s">
        <v>14668</v>
      </c>
      <c r="BG1960" s="1" t="s">
        <v>183</v>
      </c>
      <c r="BH1960" s="1"/>
      <c r="BI1960" s="1"/>
    </row>
    <row r="1961" customFormat="false" ht="12.75" hidden="false" customHeight="false" outlineLevel="0" collapsed="false">
      <c r="A1961" s="1" t="s">
        <v>8661</v>
      </c>
      <c r="B1961" s="1" t="s">
        <v>8662</v>
      </c>
      <c r="C1961" s="1" t="s">
        <v>177</v>
      </c>
      <c r="D1961" s="1" t="s">
        <v>1471</v>
      </c>
      <c r="E1961" s="1" t="s">
        <v>16387</v>
      </c>
      <c r="F1961" s="1" t="s">
        <v>8664</v>
      </c>
      <c r="G1961" s="1" t="n">
        <v>86</v>
      </c>
      <c r="H1961" s="1" t="n">
        <v>10000</v>
      </c>
      <c r="I1961" s="101" t="s">
        <v>180</v>
      </c>
      <c r="J1961" s="1"/>
      <c r="K1961" s="1" t="n">
        <f aca="false">IFERROR(VLOOKUP(A1961,'[2]Pivot HorizontalMRP'!$A$4:$B$2689,2,0),0)</f>
        <v>0</v>
      </c>
      <c r="L1961" s="1" t="n">
        <f aca="false">IFERROR(VLOOKUP(A1961,'[2]Pivot HorizontalMRP'!$A$4:$C$2689,3,0),0)</f>
        <v>91165</v>
      </c>
      <c r="M1961" s="1" t="n">
        <f aca="false">IFERROR(VLOOKUP(A1961,'[2]Pivot HorizontalMRP'!$A$4:$D$2689,0.4,0),0)</f>
        <v>0</v>
      </c>
      <c r="N1961" s="1" t="n">
        <f aca="false">IFERROR(VLOOKUP(A1961,'[2]Pivot HorizontalMRP'!$A$4:$E$2689,5,0),0)</f>
        <v>0</v>
      </c>
      <c r="O1961" s="1" t="n">
        <f aca="false">K1961+L1961</f>
        <v>91165</v>
      </c>
      <c r="P1961" s="1" t="n">
        <f aca="false">K1961+L1961+M1961+N1961</f>
        <v>91165</v>
      </c>
      <c r="Q1961" s="1" t="n">
        <f aca="false">IFERROR(VLOOKUP(A1961,'[2]Pivot HorizontalMRP'!$A$4:$F$2689,6,0),0)</f>
        <v>632</v>
      </c>
      <c r="R1961" s="1" t="n">
        <f aca="false">IFERROR(VLOOKUP(A1961,'[2]Pivot HorizontalMRP'!$A$4:$G$2689,7,0),0)</f>
        <v>715</v>
      </c>
      <c r="S1961" s="1" t="n">
        <f aca="false">IFERROR(VLOOKUP(A1961,'[2]Pivot HorizontalMRP'!$A$4:$H$2689,8,0),0)</f>
        <v>778</v>
      </c>
      <c r="T1961" s="1" t="n">
        <f aca="false">IFERROR(VLOOKUP(A1961,'[2]Pivot HorizontalMRP'!$A$4:$I$2689,9,0),0)</f>
        <v>260</v>
      </c>
      <c r="U1961" s="1" t="n">
        <f aca="false">IF(I1961="delivery",O1961-SUM(Q1961+R1961),IF(I1961="PO",P1961-SUM(Q1961:R1961)))</f>
        <v>89818</v>
      </c>
      <c r="V1961" s="81" t="n">
        <v>0.00068</v>
      </c>
      <c r="W1961" s="81"/>
      <c r="X1961" s="81" t="n">
        <f aca="false">W1961-V1961</f>
        <v>-0.00068</v>
      </c>
      <c r="Y1961" s="81"/>
      <c r="Z1961" s="81"/>
      <c r="AA1961" s="81"/>
      <c r="AB1961" s="81"/>
      <c r="AC1961" s="81"/>
      <c r="AD1961" s="81"/>
      <c r="AE1961" s="81"/>
      <c r="AF1961" s="81"/>
      <c r="AG1961" s="81"/>
      <c r="AH1961" s="81"/>
      <c r="AI1961" s="81"/>
      <c r="AJ1961" s="81"/>
      <c r="AK1961" s="81"/>
      <c r="AL1961" s="81"/>
      <c r="AM1961" s="81"/>
      <c r="AN1961" s="81"/>
      <c r="AO1961" s="81" t="str">
        <f aca="false">D1961</f>
        <v>Sanmina</v>
      </c>
      <c r="AP1961" s="1" t="s">
        <v>3124</v>
      </c>
      <c r="AQ1961" s="1"/>
      <c r="AR1961" s="1"/>
      <c r="AS1961" s="1"/>
      <c r="AT1961" s="1"/>
      <c r="AU1961" s="1"/>
      <c r="AV1961" s="1"/>
      <c r="AW1961" s="1"/>
      <c r="AX1961" s="1"/>
      <c r="AY1961" s="1"/>
      <c r="AZ1961" s="1"/>
      <c r="BA1961" s="1"/>
      <c r="BB1961" s="1"/>
      <c r="BC1961" s="1"/>
      <c r="BD1961" s="1"/>
      <c r="BE1961" s="1"/>
      <c r="BF1961" s="1" t="s">
        <v>14668</v>
      </c>
      <c r="BG1961" s="1" t="s">
        <v>183</v>
      </c>
      <c r="BH1961" s="1"/>
      <c r="BI1961" s="1"/>
    </row>
    <row r="1962" customFormat="false" ht="12.75" hidden="false" customHeight="false" outlineLevel="0" collapsed="false">
      <c r="A1962" s="1" t="s">
        <v>8665</v>
      </c>
      <c r="B1962" s="1" t="s">
        <v>8666</v>
      </c>
      <c r="C1962" s="1" t="s">
        <v>177</v>
      </c>
      <c r="D1962" s="1" t="s">
        <v>1471</v>
      </c>
      <c r="E1962" s="1" t="s">
        <v>16388</v>
      </c>
      <c r="F1962" s="1" t="s">
        <v>8668</v>
      </c>
      <c r="G1962" s="1" t="n">
        <v>308</v>
      </c>
      <c r="H1962" s="1" t="n">
        <v>30000</v>
      </c>
      <c r="I1962" s="101" t="s">
        <v>180</v>
      </c>
      <c r="J1962" s="1"/>
      <c r="K1962" s="1" t="n">
        <f aca="false">IFERROR(VLOOKUP(A1962,'[2]Pivot HorizontalMRP'!$A$4:$B$2689,2,0),0)</f>
        <v>0</v>
      </c>
      <c r="L1962" s="1" t="n">
        <f aca="false">IFERROR(VLOOKUP(A1962,'[2]Pivot HorizontalMRP'!$A$4:$C$2689,3,0),0)</f>
        <v>355109</v>
      </c>
      <c r="M1962" s="1" t="n">
        <f aca="false">IFERROR(VLOOKUP(A1962,'[2]Pivot HorizontalMRP'!$A$4:$D$2689,0.4,0),0)</f>
        <v>0</v>
      </c>
      <c r="N1962" s="1" t="n">
        <f aca="false">IFERROR(VLOOKUP(A1962,'[2]Pivot HorizontalMRP'!$A$4:$E$2689,5,0),0)</f>
        <v>0</v>
      </c>
      <c r="O1962" s="1" t="n">
        <f aca="false">K1962+L1962</f>
        <v>355109</v>
      </c>
      <c r="P1962" s="1" t="n">
        <f aca="false">K1962+L1962+M1962+N1962</f>
        <v>355109</v>
      </c>
      <c r="Q1962" s="1" t="n">
        <f aca="false">IFERROR(VLOOKUP(A1962,'[2]Pivot HorizontalMRP'!$A$4:$F$2689,6,0),0)</f>
        <v>130901</v>
      </c>
      <c r="R1962" s="1" t="n">
        <f aca="false">IFERROR(VLOOKUP(A1962,'[2]Pivot HorizontalMRP'!$A$4:$G$2689,7,0),0)</f>
        <v>97202</v>
      </c>
      <c r="S1962" s="1" t="n">
        <f aca="false">IFERROR(VLOOKUP(A1962,'[2]Pivot HorizontalMRP'!$A$4:$H$2689,8,0),0)</f>
        <v>92050</v>
      </c>
      <c r="T1962" s="1" t="n">
        <f aca="false">IFERROR(VLOOKUP(A1962,'[2]Pivot HorizontalMRP'!$A$4:$I$2689,9,0),0)</f>
        <v>56567</v>
      </c>
      <c r="U1962" s="1" t="n">
        <f aca="false">IF(I1962="delivery",O1962-SUM(Q1962+R1962),IF(I1962="PO",P1962-SUM(Q1962:R1962)))</f>
        <v>127006</v>
      </c>
      <c r="V1962" s="81" t="n">
        <v>0.0014</v>
      </c>
      <c r="W1962" s="81"/>
      <c r="X1962" s="81" t="n">
        <f aca="false">W1962-V1962</f>
        <v>-0.0014</v>
      </c>
      <c r="Y1962" s="81"/>
      <c r="Z1962" s="81"/>
      <c r="AA1962" s="81" t="n">
        <v>0.0004</v>
      </c>
      <c r="AB1962" s="81"/>
      <c r="AC1962" s="81"/>
      <c r="AD1962" s="81"/>
      <c r="AE1962" s="81"/>
      <c r="AF1962" s="81"/>
      <c r="AG1962" s="81"/>
      <c r="AH1962" s="81"/>
      <c r="AI1962" s="81"/>
      <c r="AJ1962" s="81"/>
      <c r="AK1962" s="81"/>
      <c r="AL1962" s="81"/>
      <c r="AM1962" s="81"/>
      <c r="AN1962" s="81"/>
      <c r="AO1962" s="81" t="str">
        <f aca="false">D1962</f>
        <v>Sanmina</v>
      </c>
      <c r="AP1962" s="1" t="s">
        <v>3124</v>
      </c>
      <c r="AQ1962" s="1"/>
      <c r="AR1962" s="1"/>
      <c r="AS1962" s="1"/>
      <c r="AT1962" s="1"/>
      <c r="AU1962" s="1"/>
      <c r="AV1962" s="1"/>
      <c r="AW1962" s="1"/>
      <c r="AX1962" s="1"/>
      <c r="AY1962" s="1"/>
      <c r="AZ1962" s="1"/>
      <c r="BA1962" s="1"/>
      <c r="BB1962" s="1"/>
      <c r="BC1962" s="1"/>
      <c r="BD1962" s="1"/>
      <c r="BE1962" s="1"/>
      <c r="BF1962" s="1" t="s">
        <v>14668</v>
      </c>
      <c r="BG1962" s="1" t="s">
        <v>183</v>
      </c>
      <c r="BH1962" s="1"/>
      <c r="BI1962" s="1"/>
    </row>
    <row r="1963" customFormat="false" ht="12.75" hidden="false" customHeight="false" outlineLevel="0" collapsed="false">
      <c r="A1963" s="1" t="s">
        <v>8669</v>
      </c>
      <c r="B1963" s="1" t="s">
        <v>8670</v>
      </c>
      <c r="C1963" s="1" t="s">
        <v>177</v>
      </c>
      <c r="D1963" s="1" t="s">
        <v>1471</v>
      </c>
      <c r="E1963" s="1" t="s">
        <v>16389</v>
      </c>
      <c r="F1963" s="1" t="s">
        <v>8672</v>
      </c>
      <c r="G1963" s="1" t="n">
        <v>116</v>
      </c>
      <c r="H1963" s="1" t="n">
        <v>10000</v>
      </c>
      <c r="I1963" s="101" t="s">
        <v>180</v>
      </c>
      <c r="J1963" s="1"/>
      <c r="K1963" s="1" t="n">
        <f aca="false">IFERROR(VLOOKUP(A1963,'[2]Pivot HorizontalMRP'!$A$4:$B$2689,2,0),0)</f>
        <v>0</v>
      </c>
      <c r="L1963" s="1" t="n">
        <f aca="false">IFERROR(VLOOKUP(A1963,'[2]Pivot HorizontalMRP'!$A$4:$C$2689,3,0),0)</f>
        <v>128072</v>
      </c>
      <c r="M1963" s="1" t="n">
        <f aca="false">IFERROR(VLOOKUP(A1963,'[2]Pivot HorizontalMRP'!$A$4:$D$2689,0.4,0),0)</f>
        <v>0</v>
      </c>
      <c r="N1963" s="1" t="n">
        <f aca="false">IFERROR(VLOOKUP(A1963,'[2]Pivot HorizontalMRP'!$A$4:$E$2689,5,0),0)</f>
        <v>180000</v>
      </c>
      <c r="O1963" s="1" t="n">
        <f aca="false">K1963+L1963</f>
        <v>128072</v>
      </c>
      <c r="P1963" s="1" t="n">
        <f aca="false">K1963+L1963+M1963+N1963</f>
        <v>308072</v>
      </c>
      <c r="Q1963" s="1" t="n">
        <f aca="false">IFERROR(VLOOKUP(A1963,'[2]Pivot HorizontalMRP'!$A$4:$F$2689,6,0),0)</f>
        <v>162018</v>
      </c>
      <c r="R1963" s="1" t="n">
        <f aca="false">IFERROR(VLOOKUP(A1963,'[2]Pivot HorizontalMRP'!$A$4:$G$2689,7,0),0)</f>
        <v>107918</v>
      </c>
      <c r="S1963" s="1" t="n">
        <f aca="false">IFERROR(VLOOKUP(A1963,'[2]Pivot HorizontalMRP'!$A$4:$H$2689,8,0),0)</f>
        <v>99601</v>
      </c>
      <c r="T1963" s="1" t="n">
        <f aca="false">IFERROR(VLOOKUP(A1963,'[2]Pivot HorizontalMRP'!$A$4:$I$2689,9,0),0)</f>
        <v>65559</v>
      </c>
      <c r="U1963" s="1" t="n">
        <f aca="false">IF(I1963="delivery",O1963-SUM(Q1963+R1963),IF(I1963="PO",P1963-SUM(Q1963:R1963)))</f>
        <v>-141864</v>
      </c>
      <c r="V1963" s="81" t="n">
        <v>0.0014</v>
      </c>
      <c r="W1963" s="81"/>
      <c r="X1963" s="81" t="n">
        <f aca="false">W1963-V1963</f>
        <v>-0.0014</v>
      </c>
      <c r="Y1963" s="81"/>
      <c r="Z1963" s="81"/>
      <c r="AA1963" s="81" t="n">
        <v>0.00038</v>
      </c>
      <c r="AB1963" s="81"/>
      <c r="AC1963" s="81"/>
      <c r="AD1963" s="81"/>
      <c r="AE1963" s="81"/>
      <c r="AF1963" s="81"/>
      <c r="AG1963" s="81"/>
      <c r="AH1963" s="81"/>
      <c r="AI1963" s="81"/>
      <c r="AJ1963" s="81"/>
      <c r="AK1963" s="81"/>
      <c r="AL1963" s="81"/>
      <c r="AM1963" s="81"/>
      <c r="AN1963" s="81"/>
      <c r="AO1963" s="81" t="str">
        <f aca="false">D1963</f>
        <v>Sanmina</v>
      </c>
      <c r="AP1963" s="1" t="s">
        <v>3124</v>
      </c>
      <c r="AQ1963" s="1"/>
      <c r="AR1963" s="1"/>
      <c r="AS1963" s="1"/>
      <c r="AT1963" s="1"/>
      <c r="AU1963" s="1"/>
      <c r="AV1963" s="1"/>
      <c r="AW1963" s="1"/>
      <c r="AX1963" s="1"/>
      <c r="AY1963" s="1"/>
      <c r="AZ1963" s="1"/>
      <c r="BA1963" s="1"/>
      <c r="BB1963" s="1"/>
      <c r="BC1963" s="1"/>
      <c r="BD1963" s="1"/>
      <c r="BE1963" s="1"/>
      <c r="BF1963" s="1" t="s">
        <v>14668</v>
      </c>
      <c r="BG1963" s="1" t="s">
        <v>183</v>
      </c>
      <c r="BH1963" s="1"/>
      <c r="BI1963" s="1"/>
    </row>
    <row r="1964" customFormat="false" ht="12.75" hidden="false" customHeight="false" outlineLevel="0" collapsed="false">
      <c r="A1964" s="1" t="s">
        <v>8673</v>
      </c>
      <c r="B1964" s="1" t="s">
        <v>8674</v>
      </c>
      <c r="C1964" s="1" t="s">
        <v>177</v>
      </c>
      <c r="D1964" s="1" t="s">
        <v>1471</v>
      </c>
      <c r="E1964" s="1" t="s">
        <v>16390</v>
      </c>
      <c r="F1964" s="1" t="s">
        <v>8676</v>
      </c>
      <c r="G1964" s="1" t="n">
        <v>308</v>
      </c>
      <c r="H1964" s="1" t="n">
        <v>10000</v>
      </c>
      <c r="I1964" s="101" t="s">
        <v>180</v>
      </c>
      <c r="J1964" s="1"/>
      <c r="K1964" s="1" t="n">
        <f aca="false">IFERROR(VLOOKUP(A1964,'[2]Pivot HorizontalMRP'!$A$4:$B$2689,2,0),0)</f>
        <v>0</v>
      </c>
      <c r="L1964" s="1" t="n">
        <f aca="false">IFERROR(VLOOKUP(A1964,'[2]Pivot HorizontalMRP'!$A$4:$C$2689,3,0),0)</f>
        <v>33900</v>
      </c>
      <c r="M1964" s="1" t="n">
        <f aca="false">IFERROR(VLOOKUP(A1964,'[2]Pivot HorizontalMRP'!$A$4:$D$2689,0.4,0),0)</f>
        <v>0</v>
      </c>
      <c r="N1964" s="1" t="n">
        <f aca="false">IFERROR(VLOOKUP(A1964,'[2]Pivot HorizontalMRP'!$A$4:$E$2689,5,0),0)</f>
        <v>0</v>
      </c>
      <c r="O1964" s="1" t="n">
        <f aca="false">K1964+L1964</f>
        <v>33900</v>
      </c>
      <c r="P1964" s="1" t="n">
        <f aca="false">K1964+L1964+M1964+N1964</f>
        <v>33900</v>
      </c>
      <c r="Q1964" s="1" t="n">
        <f aca="false">IFERROR(VLOOKUP(A1964,'[2]Pivot HorizontalMRP'!$A$4:$F$2689,6,0),0)</f>
        <v>19252</v>
      </c>
      <c r="R1964" s="1" t="n">
        <f aca="false">IFERROR(VLOOKUP(A1964,'[2]Pivot HorizontalMRP'!$A$4:$G$2689,7,0),0)</f>
        <v>15421</v>
      </c>
      <c r="S1964" s="1" t="n">
        <f aca="false">IFERROR(VLOOKUP(A1964,'[2]Pivot HorizontalMRP'!$A$4:$H$2689,8,0),0)</f>
        <v>14618</v>
      </c>
      <c r="T1964" s="1" t="n">
        <f aca="false">IFERROR(VLOOKUP(A1964,'[2]Pivot HorizontalMRP'!$A$4:$I$2689,9,0),0)</f>
        <v>9171</v>
      </c>
      <c r="U1964" s="1" t="n">
        <f aca="false">IF(I1964="delivery",O1964-SUM(Q1964+R1964),IF(I1964="PO",P1964-SUM(Q1964:R1964)))</f>
        <v>-773</v>
      </c>
      <c r="V1964" s="81" t="n">
        <v>0.00063</v>
      </c>
      <c r="W1964" s="81"/>
      <c r="X1964" s="81" t="n">
        <f aca="false">W1964-V1964</f>
        <v>-0.00063</v>
      </c>
      <c r="Y1964" s="81"/>
      <c r="Z1964" s="81"/>
      <c r="AA1964" s="81" t="n">
        <v>0.00028</v>
      </c>
      <c r="AB1964" s="81"/>
      <c r="AC1964" s="81"/>
      <c r="AD1964" s="81"/>
      <c r="AE1964" s="81"/>
      <c r="AF1964" s="81"/>
      <c r="AG1964" s="81"/>
      <c r="AH1964" s="81"/>
      <c r="AI1964" s="81"/>
      <c r="AJ1964" s="81"/>
      <c r="AK1964" s="81"/>
      <c r="AL1964" s="81"/>
      <c r="AM1964" s="81"/>
      <c r="AN1964" s="81"/>
      <c r="AO1964" s="81" t="str">
        <f aca="false">D1964</f>
        <v>Sanmina</v>
      </c>
      <c r="AP1964" s="1" t="s">
        <v>3124</v>
      </c>
      <c r="AQ1964" s="1"/>
      <c r="AR1964" s="1"/>
      <c r="AS1964" s="1"/>
      <c r="AT1964" s="1"/>
      <c r="AU1964" s="1"/>
      <c r="AV1964" s="1"/>
      <c r="AW1964" s="1"/>
      <c r="AX1964" s="1"/>
      <c r="AY1964" s="1"/>
      <c r="AZ1964" s="1"/>
      <c r="BA1964" s="1"/>
      <c r="BB1964" s="1"/>
      <c r="BC1964" s="1"/>
      <c r="BD1964" s="1"/>
      <c r="BE1964" s="1"/>
      <c r="BF1964" s="1" t="s">
        <v>14668</v>
      </c>
      <c r="BG1964" s="1" t="s">
        <v>183</v>
      </c>
      <c r="BH1964" s="1"/>
      <c r="BI1964" s="1"/>
    </row>
    <row r="1965" customFormat="false" ht="12.75" hidden="false" customHeight="false" outlineLevel="0" collapsed="false">
      <c r="A1965" s="1" t="s">
        <v>8677</v>
      </c>
      <c r="B1965" s="1" t="s">
        <v>8678</v>
      </c>
      <c r="C1965" s="1" t="s">
        <v>177</v>
      </c>
      <c r="D1965" s="1" t="s">
        <v>1471</v>
      </c>
      <c r="E1965" s="1" t="s">
        <v>16391</v>
      </c>
      <c r="F1965" s="1" t="s">
        <v>8680</v>
      </c>
      <c r="G1965" s="1" t="n">
        <v>86</v>
      </c>
      <c r="H1965" s="1" t="n">
        <v>10000</v>
      </c>
      <c r="I1965" s="101" t="s">
        <v>180</v>
      </c>
      <c r="J1965" s="1"/>
      <c r="K1965" s="1" t="n">
        <f aca="false">IFERROR(VLOOKUP(A1965,'[2]Pivot HorizontalMRP'!$A$4:$B$2689,2,0),0)</f>
        <v>0</v>
      </c>
      <c r="L1965" s="1" t="n">
        <f aca="false">IFERROR(VLOOKUP(A1965,'[2]Pivot HorizontalMRP'!$A$4:$C$2689,3,0),0)</f>
        <v>58433</v>
      </c>
      <c r="M1965" s="1" t="n">
        <f aca="false">IFERROR(VLOOKUP(A1965,'[2]Pivot HorizontalMRP'!$A$4:$D$2689,0.4,0),0)</f>
        <v>0</v>
      </c>
      <c r="N1965" s="1" t="n">
        <f aca="false">IFERROR(VLOOKUP(A1965,'[2]Pivot HorizontalMRP'!$A$4:$E$2689,5,0),0)</f>
        <v>0</v>
      </c>
      <c r="O1965" s="1" t="n">
        <f aca="false">K1965+L1965</f>
        <v>58433</v>
      </c>
      <c r="P1965" s="1" t="n">
        <f aca="false">K1965+L1965+M1965+N1965</f>
        <v>58433</v>
      </c>
      <c r="Q1965" s="1" t="n">
        <f aca="false">IFERROR(VLOOKUP(A1965,'[2]Pivot HorizontalMRP'!$A$4:$F$2689,6,0),0)</f>
        <v>8865</v>
      </c>
      <c r="R1965" s="1" t="n">
        <f aca="false">IFERROR(VLOOKUP(A1965,'[2]Pivot HorizontalMRP'!$A$4:$G$2689,7,0),0)</f>
        <v>13611</v>
      </c>
      <c r="S1965" s="1" t="n">
        <f aca="false">IFERROR(VLOOKUP(A1965,'[2]Pivot HorizontalMRP'!$A$4:$H$2689,8,0),0)</f>
        <v>18486</v>
      </c>
      <c r="T1965" s="1" t="n">
        <f aca="false">IFERROR(VLOOKUP(A1965,'[2]Pivot HorizontalMRP'!$A$4:$I$2689,9,0),0)</f>
        <v>9434</v>
      </c>
      <c r="U1965" s="1" t="n">
        <f aca="false">IF(I1965="delivery",O1965-SUM(Q1965+R1965),IF(I1965="PO",P1965-SUM(Q1965:R1965)))</f>
        <v>35957</v>
      </c>
      <c r="V1965" s="81" t="n">
        <v>0.0052</v>
      </c>
      <c r="W1965" s="81"/>
      <c r="X1965" s="81" t="n">
        <f aca="false">W1965-V1965</f>
        <v>-0.0052</v>
      </c>
      <c r="Y1965" s="81"/>
      <c r="Z1965" s="81"/>
      <c r="AA1965" s="81" t="n">
        <v>0.0052</v>
      </c>
      <c r="AB1965" s="81"/>
      <c r="AC1965" s="81"/>
      <c r="AD1965" s="81"/>
      <c r="AE1965" s="81"/>
      <c r="AF1965" s="81"/>
      <c r="AG1965" s="81"/>
      <c r="AH1965" s="81"/>
      <c r="AI1965" s="81"/>
      <c r="AJ1965" s="81"/>
      <c r="AK1965" s="81"/>
      <c r="AL1965" s="81"/>
      <c r="AM1965" s="81"/>
      <c r="AN1965" s="81"/>
      <c r="AO1965" s="81" t="str">
        <f aca="false">D1965</f>
        <v>Sanmina</v>
      </c>
      <c r="AP1965" s="1" t="s">
        <v>3124</v>
      </c>
      <c r="AQ1965" s="1"/>
      <c r="AR1965" s="1"/>
      <c r="AS1965" s="1"/>
      <c r="AT1965" s="1"/>
      <c r="AU1965" s="1"/>
      <c r="AV1965" s="1"/>
      <c r="AW1965" s="1"/>
      <c r="AX1965" s="1"/>
      <c r="AY1965" s="1"/>
      <c r="AZ1965" s="1"/>
      <c r="BA1965" s="1"/>
      <c r="BB1965" s="1"/>
      <c r="BC1965" s="1"/>
      <c r="BD1965" s="1"/>
      <c r="BE1965" s="1"/>
      <c r="BF1965" s="1" t="s">
        <v>14668</v>
      </c>
      <c r="BG1965" s="1" t="s">
        <v>183</v>
      </c>
      <c r="BH1965" s="1"/>
      <c r="BI1965" s="1"/>
    </row>
    <row r="1966" customFormat="false" ht="12.75" hidden="false" customHeight="false" outlineLevel="0" collapsed="false">
      <c r="A1966" s="1" t="s">
        <v>8681</v>
      </c>
      <c r="B1966" s="1" t="s">
        <v>8682</v>
      </c>
      <c r="C1966" s="1" t="s">
        <v>177</v>
      </c>
      <c r="D1966" s="1" t="s">
        <v>1471</v>
      </c>
      <c r="E1966" s="1" t="s">
        <v>16392</v>
      </c>
      <c r="F1966" s="1" t="s">
        <v>8684</v>
      </c>
      <c r="G1966" s="1" t="n">
        <v>308</v>
      </c>
      <c r="H1966" s="1" t="n">
        <v>40000</v>
      </c>
      <c r="I1966" s="101" t="s">
        <v>180</v>
      </c>
      <c r="J1966" s="1"/>
      <c r="K1966" s="1" t="n">
        <f aca="false">IFERROR(VLOOKUP(A1966,'[2]Pivot HorizontalMRP'!$A$4:$B$2689,2,0),0)</f>
        <v>0</v>
      </c>
      <c r="L1966" s="1" t="n">
        <f aca="false">IFERROR(VLOOKUP(A1966,'[2]Pivot HorizontalMRP'!$A$4:$C$2689,3,0),0)</f>
        <v>1888541</v>
      </c>
      <c r="M1966" s="1" t="n">
        <f aca="false">IFERROR(VLOOKUP(A1966,'[2]Pivot HorizontalMRP'!$A$4:$D$2689,0.4,0),0)</f>
        <v>0</v>
      </c>
      <c r="N1966" s="1" t="n">
        <f aca="false">IFERROR(VLOOKUP(A1966,'[2]Pivot HorizontalMRP'!$A$4:$E$2689,5,0),0)</f>
        <v>0</v>
      </c>
      <c r="O1966" s="1" t="n">
        <f aca="false">K1966+L1966</f>
        <v>1888541</v>
      </c>
      <c r="P1966" s="1" t="n">
        <f aca="false">K1966+L1966+M1966+N1966</f>
        <v>1888541</v>
      </c>
      <c r="Q1966" s="1" t="n">
        <f aca="false">IFERROR(VLOOKUP(A1966,'[2]Pivot HorizontalMRP'!$A$4:$F$2689,6,0),0)</f>
        <v>1136315</v>
      </c>
      <c r="R1966" s="1" t="n">
        <f aca="false">IFERROR(VLOOKUP(A1966,'[2]Pivot HorizontalMRP'!$A$4:$G$2689,7,0),0)</f>
        <v>1004545</v>
      </c>
      <c r="S1966" s="1" t="n">
        <f aca="false">IFERROR(VLOOKUP(A1966,'[2]Pivot HorizontalMRP'!$A$4:$H$2689,8,0),0)</f>
        <v>962901</v>
      </c>
      <c r="T1966" s="1" t="n">
        <f aca="false">IFERROR(VLOOKUP(A1966,'[2]Pivot HorizontalMRP'!$A$4:$I$2689,9,0),0)</f>
        <v>584967</v>
      </c>
      <c r="U1966" s="1" t="n">
        <f aca="false">IF(I1966="delivery",O1966-SUM(Q1966+R1966),IF(I1966="PO",P1966-SUM(Q1966:R1966)))</f>
        <v>-252319</v>
      </c>
      <c r="V1966" s="81" t="n">
        <v>0.00053</v>
      </c>
      <c r="W1966" s="81"/>
      <c r="X1966" s="81" t="n">
        <f aca="false">W1966-V1966</f>
        <v>-0.00053</v>
      </c>
      <c r="Y1966" s="81"/>
      <c r="Z1966" s="81"/>
      <c r="AA1966" s="81" t="n">
        <v>0.00053</v>
      </c>
      <c r="AB1966" s="81"/>
      <c r="AC1966" s="81"/>
      <c r="AD1966" s="81"/>
      <c r="AE1966" s="81"/>
      <c r="AF1966" s="81"/>
      <c r="AG1966" s="81"/>
      <c r="AH1966" s="81"/>
      <c r="AI1966" s="81"/>
      <c r="AJ1966" s="81"/>
      <c r="AK1966" s="81"/>
      <c r="AL1966" s="81"/>
      <c r="AM1966" s="81"/>
      <c r="AN1966" s="81"/>
      <c r="AO1966" s="81" t="str">
        <f aca="false">D1966</f>
        <v>Sanmina</v>
      </c>
      <c r="AP1966" s="1" t="s">
        <v>3124</v>
      </c>
      <c r="AQ1966" s="1"/>
      <c r="AR1966" s="1"/>
      <c r="AS1966" s="1"/>
      <c r="AT1966" s="1"/>
      <c r="AU1966" s="1"/>
      <c r="AV1966" s="1"/>
      <c r="AW1966" s="1"/>
      <c r="AX1966" s="1"/>
      <c r="AY1966" s="1"/>
      <c r="AZ1966" s="1"/>
      <c r="BA1966" s="1"/>
      <c r="BB1966" s="1"/>
      <c r="BC1966" s="1"/>
      <c r="BD1966" s="1"/>
      <c r="BE1966" s="1"/>
      <c r="BF1966" s="1" t="s">
        <v>14668</v>
      </c>
      <c r="BG1966" s="1" t="s">
        <v>183</v>
      </c>
      <c r="BH1966" s="1"/>
      <c r="BI1966" s="1"/>
    </row>
    <row r="1967" customFormat="false" ht="12.75" hidden="false" customHeight="false" outlineLevel="0" collapsed="false">
      <c r="A1967" s="1" t="s">
        <v>8685</v>
      </c>
      <c r="B1967" s="1" t="s">
        <v>8686</v>
      </c>
      <c r="C1967" s="1" t="s">
        <v>177</v>
      </c>
      <c r="D1967" s="1" t="s">
        <v>1471</v>
      </c>
      <c r="E1967" s="1" t="s">
        <v>16393</v>
      </c>
      <c r="F1967" s="1" t="s">
        <v>8688</v>
      </c>
      <c r="G1967" s="1" t="n">
        <v>308</v>
      </c>
      <c r="H1967" s="1" t="n">
        <v>10000</v>
      </c>
      <c r="I1967" s="101" t="s">
        <v>180</v>
      </c>
      <c r="J1967" s="1"/>
      <c r="K1967" s="1" t="n">
        <f aca="false">IFERROR(VLOOKUP(A1967,'[2]Pivot HorizontalMRP'!$A$4:$B$2689,2,0),0)</f>
        <v>0</v>
      </c>
      <c r="L1967" s="1" t="n">
        <f aca="false">IFERROR(VLOOKUP(A1967,'[2]Pivot HorizontalMRP'!$A$4:$C$2689,3,0),0)</f>
        <v>42884</v>
      </c>
      <c r="M1967" s="1" t="n">
        <f aca="false">IFERROR(VLOOKUP(A1967,'[2]Pivot HorizontalMRP'!$A$4:$D$2689,0.4,0),0)</f>
        <v>0</v>
      </c>
      <c r="N1967" s="1" t="n">
        <f aca="false">IFERROR(VLOOKUP(A1967,'[2]Pivot HorizontalMRP'!$A$4:$E$2689,5,0),0)</f>
        <v>10000</v>
      </c>
      <c r="O1967" s="1" t="n">
        <f aca="false">K1967+L1967</f>
        <v>42884</v>
      </c>
      <c r="P1967" s="1" t="n">
        <f aca="false">K1967+L1967+M1967+N1967</f>
        <v>52884</v>
      </c>
      <c r="Q1967" s="1" t="n">
        <f aca="false">IFERROR(VLOOKUP(A1967,'[2]Pivot HorizontalMRP'!$A$4:$F$2689,6,0),0)</f>
        <v>20037</v>
      </c>
      <c r="R1967" s="1" t="n">
        <f aca="false">IFERROR(VLOOKUP(A1967,'[2]Pivot HorizontalMRP'!$A$4:$G$2689,7,0),0)</f>
        <v>16329</v>
      </c>
      <c r="S1967" s="1" t="n">
        <f aca="false">IFERROR(VLOOKUP(A1967,'[2]Pivot HorizontalMRP'!$A$4:$H$2689,8,0),0)</f>
        <v>16600</v>
      </c>
      <c r="T1967" s="1" t="n">
        <f aca="false">IFERROR(VLOOKUP(A1967,'[2]Pivot HorizontalMRP'!$A$4:$I$2689,9,0),0)</f>
        <v>7989</v>
      </c>
      <c r="U1967" s="1" t="n">
        <f aca="false">IF(I1967="delivery",O1967-SUM(Q1967+R1967),IF(I1967="PO",P1967-SUM(Q1967:R1967)))</f>
        <v>6518</v>
      </c>
      <c r="V1967" s="81" t="n">
        <v>0.00036</v>
      </c>
      <c r="W1967" s="81"/>
      <c r="X1967" s="81" t="n">
        <f aca="false">W1967-V1967</f>
        <v>-0.00036</v>
      </c>
      <c r="Y1967" s="81"/>
      <c r="Z1967" s="81"/>
      <c r="AA1967" s="81" t="n">
        <v>0.00028</v>
      </c>
      <c r="AB1967" s="81"/>
      <c r="AC1967" s="81"/>
      <c r="AD1967" s="81"/>
      <c r="AE1967" s="81"/>
      <c r="AF1967" s="81"/>
      <c r="AG1967" s="81"/>
      <c r="AH1967" s="81"/>
      <c r="AI1967" s="81"/>
      <c r="AJ1967" s="81"/>
      <c r="AK1967" s="81"/>
      <c r="AL1967" s="81"/>
      <c r="AM1967" s="81"/>
      <c r="AN1967" s="81"/>
      <c r="AO1967" s="81" t="str">
        <f aca="false">D1967</f>
        <v>Sanmina</v>
      </c>
      <c r="AP1967" s="1" t="s">
        <v>3124</v>
      </c>
      <c r="AQ1967" s="1"/>
      <c r="AR1967" s="1"/>
      <c r="AS1967" s="1"/>
      <c r="AT1967" s="1"/>
      <c r="AU1967" s="1"/>
      <c r="AV1967" s="1"/>
      <c r="AW1967" s="1"/>
      <c r="AX1967" s="1"/>
      <c r="AY1967" s="1"/>
      <c r="AZ1967" s="1"/>
      <c r="BA1967" s="1"/>
      <c r="BB1967" s="1"/>
      <c r="BC1967" s="1"/>
      <c r="BD1967" s="1"/>
      <c r="BE1967" s="1"/>
      <c r="BF1967" s="1" t="s">
        <v>14668</v>
      </c>
      <c r="BG1967" s="1" t="s">
        <v>183</v>
      </c>
      <c r="BH1967" s="1"/>
      <c r="BI1967" s="1"/>
    </row>
    <row r="1968" customFormat="false" ht="12.75" hidden="false" customHeight="false" outlineLevel="0" collapsed="false">
      <c r="A1968" s="1" t="s">
        <v>8689</v>
      </c>
      <c r="B1968" s="1" t="s">
        <v>8690</v>
      </c>
      <c r="C1968" s="1" t="s">
        <v>177</v>
      </c>
      <c r="D1968" s="1" t="s">
        <v>1471</v>
      </c>
      <c r="E1968" s="1" t="s">
        <v>16394</v>
      </c>
      <c r="F1968" s="1" t="s">
        <v>8692</v>
      </c>
      <c r="G1968" s="1" t="n">
        <v>308</v>
      </c>
      <c r="H1968" s="1" t="n">
        <v>40000</v>
      </c>
      <c r="I1968" s="101" t="s">
        <v>180</v>
      </c>
      <c r="J1968" s="1"/>
      <c r="K1968" s="1" t="n">
        <f aca="false">IFERROR(VLOOKUP(A1968,'[2]Pivot HorizontalMRP'!$A$4:$B$2689,2,0),0)</f>
        <v>0</v>
      </c>
      <c r="L1968" s="1" t="n">
        <f aca="false">IFERROR(VLOOKUP(A1968,'[2]Pivot HorizontalMRP'!$A$4:$C$2689,3,0),0)</f>
        <v>1075021</v>
      </c>
      <c r="M1968" s="1" t="n">
        <f aca="false">IFERROR(VLOOKUP(A1968,'[2]Pivot HorizontalMRP'!$A$4:$D$2689,0.4,0),0)</f>
        <v>0</v>
      </c>
      <c r="N1968" s="1" t="n">
        <f aca="false">IFERROR(VLOOKUP(A1968,'[2]Pivot HorizontalMRP'!$A$4:$E$2689,5,0),0)</f>
        <v>710000</v>
      </c>
      <c r="O1968" s="1" t="n">
        <f aca="false">K1968+L1968</f>
        <v>1075021</v>
      </c>
      <c r="P1968" s="1" t="n">
        <f aca="false">K1968+L1968+M1968+N1968</f>
        <v>1785021</v>
      </c>
      <c r="Q1968" s="1" t="n">
        <f aca="false">IFERROR(VLOOKUP(A1968,'[2]Pivot HorizontalMRP'!$A$4:$F$2689,6,0),0)</f>
        <v>1210649</v>
      </c>
      <c r="R1968" s="1" t="n">
        <f aca="false">IFERROR(VLOOKUP(A1968,'[2]Pivot HorizontalMRP'!$A$4:$G$2689,7,0),0)</f>
        <v>1058247</v>
      </c>
      <c r="S1968" s="1" t="n">
        <f aca="false">IFERROR(VLOOKUP(A1968,'[2]Pivot HorizontalMRP'!$A$4:$H$2689,8,0),0)</f>
        <v>1037634</v>
      </c>
      <c r="T1968" s="1" t="n">
        <f aca="false">IFERROR(VLOOKUP(A1968,'[2]Pivot HorizontalMRP'!$A$4:$I$2689,9,0),0)</f>
        <v>627422</v>
      </c>
      <c r="U1968" s="1" t="n">
        <f aca="false">IF(I1968="delivery",O1968-SUM(Q1968+R1968),IF(I1968="PO",P1968-SUM(Q1968:R1968)))</f>
        <v>-1193875</v>
      </c>
      <c r="V1968" s="81" t="n">
        <v>0.00057</v>
      </c>
      <c r="W1968" s="81"/>
      <c r="X1968" s="81" t="n">
        <f aca="false">W1968-V1968</f>
        <v>-0.00057</v>
      </c>
      <c r="Y1968" s="81"/>
      <c r="Z1968" s="81"/>
      <c r="AA1968" s="81" t="n">
        <v>0.00057</v>
      </c>
      <c r="AB1968" s="81"/>
      <c r="AC1968" s="81"/>
      <c r="AD1968" s="81"/>
      <c r="AE1968" s="81"/>
      <c r="AF1968" s="81"/>
      <c r="AG1968" s="81"/>
      <c r="AH1968" s="81"/>
      <c r="AI1968" s="81"/>
      <c r="AJ1968" s="81"/>
      <c r="AK1968" s="81"/>
      <c r="AL1968" s="81"/>
      <c r="AM1968" s="81"/>
      <c r="AN1968" s="81"/>
      <c r="AO1968" s="81" t="str">
        <f aca="false">D1968</f>
        <v>Sanmina</v>
      </c>
      <c r="AP1968" s="1" t="s">
        <v>3124</v>
      </c>
      <c r="AQ1968" s="1"/>
      <c r="AR1968" s="1"/>
      <c r="AS1968" s="1"/>
      <c r="AT1968" s="1"/>
      <c r="AU1968" s="1"/>
      <c r="AV1968" s="1"/>
      <c r="AW1968" s="1"/>
      <c r="AX1968" s="1"/>
      <c r="AY1968" s="1"/>
      <c r="AZ1968" s="1"/>
      <c r="BA1968" s="1"/>
      <c r="BB1968" s="1"/>
      <c r="BC1968" s="1"/>
      <c r="BD1968" s="1"/>
      <c r="BE1968" s="1"/>
      <c r="BF1968" s="1" t="s">
        <v>14668</v>
      </c>
      <c r="BG1968" s="1" t="s">
        <v>183</v>
      </c>
      <c r="BH1968" s="1"/>
      <c r="BI1968" s="1"/>
    </row>
    <row r="1969" customFormat="false" ht="12.75" hidden="false" customHeight="false" outlineLevel="0" collapsed="false">
      <c r="A1969" s="1" t="s">
        <v>8693</v>
      </c>
      <c r="B1969" s="1" t="s">
        <v>8694</v>
      </c>
      <c r="C1969" s="1" t="s">
        <v>177</v>
      </c>
      <c r="D1969" s="1" t="s">
        <v>1471</v>
      </c>
      <c r="E1969" s="1" t="s">
        <v>16395</v>
      </c>
      <c r="F1969" s="1" t="s">
        <v>8696</v>
      </c>
      <c r="G1969" s="1" t="n">
        <v>308</v>
      </c>
      <c r="H1969" s="1" t="n">
        <v>40000</v>
      </c>
      <c r="I1969" s="101" t="s">
        <v>180</v>
      </c>
      <c r="J1969" s="1"/>
      <c r="K1969" s="1" t="n">
        <f aca="false">IFERROR(VLOOKUP(A1969,'[2]Pivot HorizontalMRP'!$A$4:$B$2689,2,0),0)</f>
        <v>0</v>
      </c>
      <c r="L1969" s="1" t="n">
        <f aca="false">IFERROR(VLOOKUP(A1969,'[2]Pivot HorizontalMRP'!$A$4:$C$2689,3,0),0)</f>
        <v>1010172</v>
      </c>
      <c r="M1969" s="1" t="n">
        <f aca="false">IFERROR(VLOOKUP(A1969,'[2]Pivot HorizontalMRP'!$A$4:$D$2689,0.4,0),0)</f>
        <v>0</v>
      </c>
      <c r="N1969" s="1" t="n">
        <f aca="false">IFERROR(VLOOKUP(A1969,'[2]Pivot HorizontalMRP'!$A$4:$E$2689,5,0),0)</f>
        <v>940000</v>
      </c>
      <c r="O1969" s="1" t="n">
        <f aca="false">K1969+L1969</f>
        <v>1010172</v>
      </c>
      <c r="P1969" s="1" t="n">
        <f aca="false">K1969+L1969+M1969+N1969</f>
        <v>1950172</v>
      </c>
      <c r="Q1969" s="1" t="n">
        <f aca="false">IFERROR(VLOOKUP(A1969,'[2]Pivot HorizontalMRP'!$A$4:$F$2689,6,0),0)</f>
        <v>1337644</v>
      </c>
      <c r="R1969" s="1" t="n">
        <f aca="false">IFERROR(VLOOKUP(A1969,'[2]Pivot HorizontalMRP'!$A$4:$G$2689,7,0),0)</f>
        <v>872113</v>
      </c>
      <c r="S1969" s="1" t="n">
        <f aca="false">IFERROR(VLOOKUP(A1969,'[2]Pivot HorizontalMRP'!$A$4:$H$2689,8,0),0)</f>
        <v>892661</v>
      </c>
      <c r="T1969" s="1" t="n">
        <f aca="false">IFERROR(VLOOKUP(A1969,'[2]Pivot HorizontalMRP'!$A$4:$I$2689,9,0),0)</f>
        <v>530751</v>
      </c>
      <c r="U1969" s="1" t="n">
        <f aca="false">IF(I1969="delivery",O1969-SUM(Q1969+R1969),IF(I1969="PO",P1969-SUM(Q1969:R1969)))</f>
        <v>-1199585</v>
      </c>
      <c r="V1969" s="81" t="n">
        <v>0.00077</v>
      </c>
      <c r="W1969" s="81"/>
      <c r="X1969" s="81" t="n">
        <f aca="false">W1969-V1969</f>
        <v>-0.00077</v>
      </c>
      <c r="Y1969" s="81"/>
      <c r="Z1969" s="81"/>
      <c r="AA1969" s="81" t="n">
        <v>0.00087</v>
      </c>
      <c r="AB1969" s="81"/>
      <c r="AC1969" s="81"/>
      <c r="AD1969" s="81"/>
      <c r="AE1969" s="81"/>
      <c r="AF1969" s="81"/>
      <c r="AG1969" s="81"/>
      <c r="AH1969" s="81"/>
      <c r="AI1969" s="81"/>
      <c r="AJ1969" s="81"/>
      <c r="AK1969" s="81"/>
      <c r="AL1969" s="81"/>
      <c r="AM1969" s="81"/>
      <c r="AN1969" s="81"/>
      <c r="AO1969" s="81" t="str">
        <f aca="false">D1969</f>
        <v>Sanmina</v>
      </c>
      <c r="AP1969" s="1" t="s">
        <v>3124</v>
      </c>
      <c r="AQ1969" s="1"/>
      <c r="AR1969" s="1"/>
      <c r="AS1969" s="1"/>
      <c r="AT1969" s="1"/>
      <c r="AU1969" s="1"/>
      <c r="AV1969" s="1"/>
      <c r="AW1969" s="1"/>
      <c r="AX1969" s="1"/>
      <c r="AY1969" s="1"/>
      <c r="AZ1969" s="1"/>
      <c r="BA1969" s="1"/>
      <c r="BB1969" s="1"/>
      <c r="BC1969" s="1"/>
      <c r="BD1969" s="1"/>
      <c r="BE1969" s="1"/>
      <c r="BF1969" s="1" t="s">
        <v>14668</v>
      </c>
      <c r="BG1969" s="1" t="s">
        <v>183</v>
      </c>
      <c r="BH1969" s="1"/>
      <c r="BI1969" s="1"/>
    </row>
    <row r="1970" customFormat="false" ht="12.75" hidden="false" customHeight="false" outlineLevel="0" collapsed="false">
      <c r="A1970" s="1" t="s">
        <v>8697</v>
      </c>
      <c r="B1970" s="1" t="s">
        <v>8698</v>
      </c>
      <c r="C1970" s="1" t="s">
        <v>177</v>
      </c>
      <c r="D1970" s="1" t="s">
        <v>1471</v>
      </c>
      <c r="E1970" s="1" t="s">
        <v>16396</v>
      </c>
      <c r="F1970" s="1" t="s">
        <v>8700</v>
      </c>
      <c r="G1970" s="1" t="n">
        <v>116</v>
      </c>
      <c r="H1970" s="1" t="n">
        <v>10000</v>
      </c>
      <c r="I1970" s="101" t="s">
        <v>180</v>
      </c>
      <c r="J1970" s="1"/>
      <c r="K1970" s="1" t="n">
        <f aca="false">IFERROR(VLOOKUP(A1970,'[2]Pivot HorizontalMRP'!$A$4:$B$2689,2,0),0)</f>
        <v>0</v>
      </c>
      <c r="L1970" s="1" t="n">
        <f aca="false">IFERROR(VLOOKUP(A1970,'[2]Pivot HorizontalMRP'!$A$4:$C$2689,3,0),0)</f>
        <v>539773</v>
      </c>
      <c r="M1970" s="1" t="n">
        <f aca="false">IFERROR(VLOOKUP(A1970,'[2]Pivot HorizontalMRP'!$A$4:$D$2689,0.4,0),0)</f>
        <v>0</v>
      </c>
      <c r="N1970" s="1" t="n">
        <f aca="false">IFERROR(VLOOKUP(A1970,'[2]Pivot HorizontalMRP'!$A$4:$E$2689,5,0),0)</f>
        <v>0</v>
      </c>
      <c r="O1970" s="1" t="n">
        <f aca="false">K1970+L1970</f>
        <v>539773</v>
      </c>
      <c r="P1970" s="1" t="n">
        <f aca="false">K1970+L1970+M1970+N1970</f>
        <v>539773</v>
      </c>
      <c r="Q1970" s="1" t="n">
        <f aca="false">IFERROR(VLOOKUP(A1970,'[2]Pivot HorizontalMRP'!$A$4:$F$2689,6,0),0)</f>
        <v>117362</v>
      </c>
      <c r="R1970" s="1" t="n">
        <f aca="false">IFERROR(VLOOKUP(A1970,'[2]Pivot HorizontalMRP'!$A$4:$G$2689,7,0),0)</f>
        <v>99237</v>
      </c>
      <c r="S1970" s="1" t="n">
        <f aca="false">IFERROR(VLOOKUP(A1970,'[2]Pivot HorizontalMRP'!$A$4:$H$2689,8,0),0)</f>
        <v>88371</v>
      </c>
      <c r="T1970" s="1" t="n">
        <f aca="false">IFERROR(VLOOKUP(A1970,'[2]Pivot HorizontalMRP'!$A$4:$I$2689,9,0),0)</f>
        <v>55664</v>
      </c>
      <c r="U1970" s="1" t="n">
        <f aca="false">IF(I1970="delivery",O1970-SUM(Q1970+R1970),IF(I1970="PO",P1970-SUM(Q1970:R1970)))</f>
        <v>323174</v>
      </c>
      <c r="V1970" s="81" t="n">
        <v>0.00061</v>
      </c>
      <c r="W1970" s="81"/>
      <c r="X1970" s="81" t="n">
        <f aca="false">W1970-V1970</f>
        <v>-0.00061</v>
      </c>
      <c r="Y1970" s="81"/>
      <c r="Z1970" s="81"/>
      <c r="AA1970" s="81" t="n">
        <v>0.00075</v>
      </c>
      <c r="AB1970" s="81"/>
      <c r="AC1970" s="81"/>
      <c r="AD1970" s="81"/>
      <c r="AE1970" s="81"/>
      <c r="AF1970" s="81"/>
      <c r="AG1970" s="81"/>
      <c r="AH1970" s="81"/>
      <c r="AI1970" s="81"/>
      <c r="AJ1970" s="81"/>
      <c r="AK1970" s="81"/>
      <c r="AL1970" s="81"/>
      <c r="AM1970" s="81"/>
      <c r="AN1970" s="81"/>
      <c r="AO1970" s="81" t="str">
        <f aca="false">D1970</f>
        <v>Sanmina</v>
      </c>
      <c r="AP1970" s="1" t="s">
        <v>3124</v>
      </c>
      <c r="AQ1970" s="1"/>
      <c r="AR1970" s="1"/>
      <c r="AS1970" s="1"/>
      <c r="AT1970" s="1"/>
      <c r="AU1970" s="1"/>
      <c r="AV1970" s="1"/>
      <c r="AW1970" s="1"/>
      <c r="AX1970" s="1"/>
      <c r="AY1970" s="1"/>
      <c r="AZ1970" s="1"/>
      <c r="BA1970" s="1"/>
      <c r="BB1970" s="1"/>
      <c r="BC1970" s="1"/>
      <c r="BD1970" s="1"/>
      <c r="BE1970" s="1"/>
      <c r="BF1970" s="1" t="s">
        <v>14668</v>
      </c>
      <c r="BG1970" s="1" t="s">
        <v>183</v>
      </c>
      <c r="BH1970" s="1"/>
      <c r="BI1970" s="1"/>
    </row>
    <row r="1971" customFormat="false" ht="12.75" hidden="false" customHeight="false" outlineLevel="0" collapsed="false">
      <c r="A1971" s="1" t="s">
        <v>8701</v>
      </c>
      <c r="B1971" s="1" t="s">
        <v>8702</v>
      </c>
      <c r="C1971" s="1" t="s">
        <v>177</v>
      </c>
      <c r="D1971" s="1" t="s">
        <v>1471</v>
      </c>
      <c r="E1971" s="1" t="s">
        <v>16397</v>
      </c>
      <c r="F1971" s="1" t="s">
        <v>8704</v>
      </c>
      <c r="G1971" s="1" t="n">
        <v>308</v>
      </c>
      <c r="H1971" s="1" t="n">
        <v>10000</v>
      </c>
      <c r="I1971" s="101" t="s">
        <v>180</v>
      </c>
      <c r="J1971" s="1"/>
      <c r="K1971" s="1" t="n">
        <f aca="false">IFERROR(VLOOKUP(A1971,'[2]Pivot HorizontalMRP'!$A$4:$B$2689,2,0),0)</f>
        <v>0</v>
      </c>
      <c r="L1971" s="1" t="n">
        <f aca="false">IFERROR(VLOOKUP(A1971,'[2]Pivot HorizontalMRP'!$A$4:$C$2689,3,0),0)</f>
        <v>32373</v>
      </c>
      <c r="M1971" s="1" t="n">
        <f aca="false">IFERROR(VLOOKUP(A1971,'[2]Pivot HorizontalMRP'!$A$4:$D$2689,0.4,0),0)</f>
        <v>0</v>
      </c>
      <c r="N1971" s="1" t="n">
        <f aca="false">IFERROR(VLOOKUP(A1971,'[2]Pivot HorizontalMRP'!$A$4:$E$2689,5,0),0)</f>
        <v>0</v>
      </c>
      <c r="O1971" s="1" t="n">
        <f aca="false">K1971+L1971</f>
        <v>32373</v>
      </c>
      <c r="P1971" s="1" t="n">
        <f aca="false">K1971+L1971+M1971+N1971</f>
        <v>32373</v>
      </c>
      <c r="Q1971" s="1" t="n">
        <f aca="false">IFERROR(VLOOKUP(A1971,'[2]Pivot HorizontalMRP'!$A$4:$F$2689,6,0),0)</f>
        <v>6364</v>
      </c>
      <c r="R1971" s="1" t="n">
        <f aca="false">IFERROR(VLOOKUP(A1971,'[2]Pivot HorizontalMRP'!$A$4:$G$2689,7,0),0)</f>
        <v>7196</v>
      </c>
      <c r="S1971" s="1" t="n">
        <f aca="false">IFERROR(VLOOKUP(A1971,'[2]Pivot HorizontalMRP'!$A$4:$H$2689,8,0),0)</f>
        <v>5013</v>
      </c>
      <c r="T1971" s="1" t="n">
        <f aca="false">IFERROR(VLOOKUP(A1971,'[2]Pivot HorizontalMRP'!$A$4:$I$2689,9,0),0)</f>
        <v>3025</v>
      </c>
      <c r="U1971" s="1" t="n">
        <f aca="false">IF(I1971="delivery",O1971-SUM(Q1971+R1971),IF(I1971="PO",P1971-SUM(Q1971:R1971)))</f>
        <v>18813</v>
      </c>
      <c r="V1971" s="81" t="n">
        <v>0.00063</v>
      </c>
      <c r="W1971" s="81"/>
      <c r="X1971" s="81" t="n">
        <f aca="false">W1971-V1971</f>
        <v>-0.00063</v>
      </c>
      <c r="Y1971" s="81"/>
      <c r="Z1971" s="81"/>
      <c r="AA1971" s="81"/>
      <c r="AB1971" s="81"/>
      <c r="AC1971" s="81"/>
      <c r="AD1971" s="81"/>
      <c r="AE1971" s="81"/>
      <c r="AF1971" s="81"/>
      <c r="AG1971" s="81"/>
      <c r="AH1971" s="81"/>
      <c r="AI1971" s="81"/>
      <c r="AJ1971" s="81"/>
      <c r="AK1971" s="81"/>
      <c r="AL1971" s="81"/>
      <c r="AM1971" s="81"/>
      <c r="AN1971" s="81"/>
      <c r="AO1971" s="81" t="str">
        <f aca="false">D1971</f>
        <v>Sanmina</v>
      </c>
      <c r="AP1971" s="1" t="s">
        <v>3124</v>
      </c>
      <c r="AQ1971" s="1"/>
      <c r="AR1971" s="1"/>
      <c r="AS1971" s="1"/>
      <c r="AT1971" s="1"/>
      <c r="AU1971" s="1"/>
      <c r="AV1971" s="1"/>
      <c r="AW1971" s="1"/>
      <c r="AX1971" s="1"/>
      <c r="AY1971" s="1"/>
      <c r="AZ1971" s="1"/>
      <c r="BA1971" s="1"/>
      <c r="BB1971" s="1"/>
      <c r="BC1971" s="1"/>
      <c r="BD1971" s="1"/>
      <c r="BE1971" s="1"/>
      <c r="BF1971" s="1" t="s">
        <v>14668</v>
      </c>
      <c r="BG1971" s="1" t="s">
        <v>183</v>
      </c>
      <c r="BH1971" s="1"/>
      <c r="BI1971" s="1"/>
    </row>
    <row r="1972" customFormat="false" ht="12.75" hidden="false" customHeight="false" outlineLevel="0" collapsed="false">
      <c r="A1972" s="1" t="s">
        <v>8705</v>
      </c>
      <c r="B1972" s="1" t="s">
        <v>8706</v>
      </c>
      <c r="C1972" s="1" t="s">
        <v>177</v>
      </c>
      <c r="D1972" s="1" t="s">
        <v>1471</v>
      </c>
      <c r="E1972" s="1" t="s">
        <v>16398</v>
      </c>
      <c r="F1972" s="1" t="s">
        <v>8708</v>
      </c>
      <c r="G1972" s="1" t="n">
        <v>116</v>
      </c>
      <c r="H1972" s="1" t="n">
        <v>10000</v>
      </c>
      <c r="I1972" s="101" t="s">
        <v>180</v>
      </c>
      <c r="J1972" s="1"/>
      <c r="K1972" s="1" t="n">
        <f aca="false">IFERROR(VLOOKUP(A1972,'[2]Pivot HorizontalMRP'!$A$4:$B$2689,2,0),0)</f>
        <v>0</v>
      </c>
      <c r="L1972" s="1" t="n">
        <f aca="false">IFERROR(VLOOKUP(A1972,'[2]Pivot HorizontalMRP'!$A$4:$C$2689,3,0),0)</f>
        <v>65127</v>
      </c>
      <c r="M1972" s="1" t="n">
        <f aca="false">IFERROR(VLOOKUP(A1972,'[2]Pivot HorizontalMRP'!$A$4:$D$2689,0.4,0),0)</f>
        <v>0</v>
      </c>
      <c r="N1972" s="1" t="n">
        <f aca="false">IFERROR(VLOOKUP(A1972,'[2]Pivot HorizontalMRP'!$A$4:$E$2689,5,0),0)</f>
        <v>0</v>
      </c>
      <c r="O1972" s="1" t="n">
        <f aca="false">K1972+L1972</f>
        <v>65127</v>
      </c>
      <c r="P1972" s="1" t="n">
        <f aca="false">K1972+L1972+M1972+N1972</f>
        <v>65127</v>
      </c>
      <c r="Q1972" s="1" t="n">
        <f aca="false">IFERROR(VLOOKUP(A1972,'[2]Pivot HorizontalMRP'!$A$4:$F$2689,6,0),0)</f>
        <v>554</v>
      </c>
      <c r="R1972" s="1" t="n">
        <f aca="false">IFERROR(VLOOKUP(A1972,'[2]Pivot HorizontalMRP'!$A$4:$G$2689,7,0),0)</f>
        <v>664</v>
      </c>
      <c r="S1972" s="1" t="n">
        <f aca="false">IFERROR(VLOOKUP(A1972,'[2]Pivot HorizontalMRP'!$A$4:$H$2689,8,0),0)</f>
        <v>724</v>
      </c>
      <c r="T1972" s="1" t="n">
        <f aca="false">IFERROR(VLOOKUP(A1972,'[2]Pivot HorizontalMRP'!$A$4:$I$2689,9,0),0)</f>
        <v>242</v>
      </c>
      <c r="U1972" s="1" t="n">
        <f aca="false">IF(I1972="delivery",O1972-SUM(Q1972+R1972),IF(I1972="PO",P1972-SUM(Q1972:R1972)))</f>
        <v>63909</v>
      </c>
      <c r="V1972" s="81" t="n">
        <v>0.00069</v>
      </c>
      <c r="W1972" s="81"/>
      <c r="X1972" s="81" t="n">
        <f aca="false">W1972-V1972</f>
        <v>-0.00069</v>
      </c>
      <c r="Y1972" s="81"/>
      <c r="Z1972" s="81"/>
      <c r="AA1972" s="81"/>
      <c r="AB1972" s="81"/>
      <c r="AC1972" s="81"/>
      <c r="AD1972" s="81"/>
      <c r="AE1972" s="81"/>
      <c r="AF1972" s="81"/>
      <c r="AG1972" s="81"/>
      <c r="AH1972" s="81"/>
      <c r="AI1972" s="81"/>
      <c r="AJ1972" s="81"/>
      <c r="AK1972" s="81"/>
      <c r="AL1972" s="81"/>
      <c r="AM1972" s="81"/>
      <c r="AN1972" s="81"/>
      <c r="AO1972" s="81" t="str">
        <f aca="false">D1972</f>
        <v>Sanmina</v>
      </c>
      <c r="AP1972" s="1" t="s">
        <v>3124</v>
      </c>
      <c r="AQ1972" s="1"/>
      <c r="AR1972" s="1"/>
      <c r="AS1972" s="1"/>
      <c r="AT1972" s="1"/>
      <c r="AU1972" s="1"/>
      <c r="AV1972" s="1"/>
      <c r="AW1972" s="1"/>
      <c r="AX1972" s="1"/>
      <c r="AY1972" s="1"/>
      <c r="AZ1972" s="1"/>
      <c r="BA1972" s="1"/>
      <c r="BB1972" s="1"/>
      <c r="BC1972" s="1"/>
      <c r="BD1972" s="1"/>
      <c r="BE1972" s="1"/>
      <c r="BF1972" s="1" t="s">
        <v>14668</v>
      </c>
      <c r="BG1972" s="1" t="s">
        <v>183</v>
      </c>
      <c r="BH1972" s="1"/>
      <c r="BI1972" s="1"/>
    </row>
    <row r="1973" customFormat="false" ht="12.75" hidden="false" customHeight="false" outlineLevel="0" collapsed="false">
      <c r="A1973" s="1" t="s">
        <v>8709</v>
      </c>
      <c r="B1973" s="1" t="s">
        <v>8710</v>
      </c>
      <c r="C1973" s="1" t="s">
        <v>177</v>
      </c>
      <c r="D1973" s="1" t="s">
        <v>1471</v>
      </c>
      <c r="E1973" s="1" t="s">
        <v>16399</v>
      </c>
      <c r="F1973" s="1" t="s">
        <v>8712</v>
      </c>
      <c r="G1973" s="1" t="n">
        <v>308</v>
      </c>
      <c r="H1973" s="1" t="n">
        <v>10000</v>
      </c>
      <c r="I1973" s="101" t="s">
        <v>180</v>
      </c>
      <c r="J1973" s="1"/>
      <c r="K1973" s="1" t="n">
        <f aca="false">IFERROR(VLOOKUP(A1973,'[2]Pivot HorizontalMRP'!$A$4:$B$2689,2,0),0)</f>
        <v>0</v>
      </c>
      <c r="L1973" s="1" t="n">
        <f aca="false">IFERROR(VLOOKUP(A1973,'[2]Pivot HorizontalMRP'!$A$4:$C$2689,3,0),0)</f>
        <v>70194</v>
      </c>
      <c r="M1973" s="1" t="n">
        <f aca="false">IFERROR(VLOOKUP(A1973,'[2]Pivot HorizontalMRP'!$A$4:$D$2689,0.4,0),0)</f>
        <v>0</v>
      </c>
      <c r="N1973" s="1" t="n">
        <f aca="false">IFERROR(VLOOKUP(A1973,'[2]Pivot HorizontalMRP'!$A$4:$E$2689,5,0),0)</f>
        <v>0</v>
      </c>
      <c r="O1973" s="1" t="n">
        <f aca="false">K1973+L1973</f>
        <v>70194</v>
      </c>
      <c r="P1973" s="1" t="n">
        <f aca="false">K1973+L1973+M1973+N1973</f>
        <v>70194</v>
      </c>
      <c r="Q1973" s="1" t="n">
        <f aca="false">IFERROR(VLOOKUP(A1973,'[2]Pivot HorizontalMRP'!$A$4:$F$2689,6,0),0)</f>
        <v>4563</v>
      </c>
      <c r="R1973" s="1" t="n">
        <f aca="false">IFERROR(VLOOKUP(A1973,'[2]Pivot HorizontalMRP'!$A$4:$G$2689,7,0),0)</f>
        <v>8263</v>
      </c>
      <c r="S1973" s="1" t="n">
        <f aca="false">IFERROR(VLOOKUP(A1973,'[2]Pivot HorizontalMRP'!$A$4:$H$2689,8,0),0)</f>
        <v>7339</v>
      </c>
      <c r="T1973" s="1" t="n">
        <f aca="false">IFERROR(VLOOKUP(A1973,'[2]Pivot HorizontalMRP'!$A$4:$I$2689,9,0),0)</f>
        <v>4059</v>
      </c>
      <c r="U1973" s="1" t="n">
        <f aca="false">IF(I1973="delivery",O1973-SUM(Q1973+R1973),IF(I1973="PO",P1973-SUM(Q1973:R1973)))</f>
        <v>57368</v>
      </c>
      <c r="V1973" s="81" t="n">
        <v>0.00068</v>
      </c>
      <c r="W1973" s="81"/>
      <c r="X1973" s="81" t="n">
        <f aca="false">W1973-V1973</f>
        <v>-0.00068</v>
      </c>
      <c r="Y1973" s="81"/>
      <c r="Z1973" s="81"/>
      <c r="AA1973" s="81"/>
      <c r="AB1973" s="81"/>
      <c r="AC1973" s="81"/>
      <c r="AD1973" s="81"/>
      <c r="AE1973" s="81"/>
      <c r="AF1973" s="81"/>
      <c r="AG1973" s="81"/>
      <c r="AH1973" s="81"/>
      <c r="AI1973" s="81"/>
      <c r="AJ1973" s="81"/>
      <c r="AK1973" s="81"/>
      <c r="AL1973" s="81"/>
      <c r="AM1973" s="81"/>
      <c r="AN1973" s="81"/>
      <c r="AO1973" s="81" t="str">
        <f aca="false">D1973</f>
        <v>Sanmina</v>
      </c>
      <c r="AP1973" s="1" t="s">
        <v>3124</v>
      </c>
      <c r="AQ1973" s="1"/>
      <c r="AR1973" s="1"/>
      <c r="AS1973" s="1"/>
      <c r="AT1973" s="1"/>
      <c r="AU1973" s="1"/>
      <c r="AV1973" s="1"/>
      <c r="AW1973" s="1"/>
      <c r="AX1973" s="1"/>
      <c r="AY1973" s="1"/>
      <c r="AZ1973" s="1"/>
      <c r="BA1973" s="1"/>
      <c r="BB1973" s="1"/>
      <c r="BC1973" s="1"/>
      <c r="BD1973" s="1"/>
      <c r="BE1973" s="1"/>
      <c r="BF1973" s="1" t="s">
        <v>14668</v>
      </c>
      <c r="BG1973" s="1" t="s">
        <v>183</v>
      </c>
      <c r="BH1973" s="1"/>
      <c r="BI1973" s="1"/>
    </row>
    <row r="1974" customFormat="false" ht="12.75" hidden="false" customHeight="false" outlineLevel="0" collapsed="false">
      <c r="A1974" s="1" t="s">
        <v>8713</v>
      </c>
      <c r="B1974" s="1" t="s">
        <v>8714</v>
      </c>
      <c r="C1974" s="1" t="s">
        <v>177</v>
      </c>
      <c r="D1974" s="1" t="s">
        <v>1471</v>
      </c>
      <c r="E1974" s="1" t="s">
        <v>16400</v>
      </c>
      <c r="F1974" s="1" t="s">
        <v>8716</v>
      </c>
      <c r="G1974" s="1" t="n">
        <v>116</v>
      </c>
      <c r="H1974" s="1" t="n">
        <v>10000</v>
      </c>
      <c r="I1974" s="101" t="s">
        <v>180</v>
      </c>
      <c r="J1974" s="1"/>
      <c r="K1974" s="1" t="n">
        <f aca="false">IFERROR(VLOOKUP(A1974,'[2]Pivot HorizontalMRP'!$A$4:$B$2689,2,0),0)</f>
        <v>0</v>
      </c>
      <c r="L1974" s="1" t="n">
        <f aca="false">IFERROR(VLOOKUP(A1974,'[2]Pivot HorizontalMRP'!$A$4:$C$2689,3,0),0)</f>
        <v>22598</v>
      </c>
      <c r="M1974" s="1" t="n">
        <f aca="false">IFERROR(VLOOKUP(A1974,'[2]Pivot HorizontalMRP'!$A$4:$D$2689,0.4,0),0)</f>
        <v>0</v>
      </c>
      <c r="N1974" s="1" t="n">
        <f aca="false">IFERROR(VLOOKUP(A1974,'[2]Pivot HorizontalMRP'!$A$4:$E$2689,5,0),0)</f>
        <v>0</v>
      </c>
      <c r="O1974" s="1" t="n">
        <f aca="false">K1974+L1974</f>
        <v>22598</v>
      </c>
      <c r="P1974" s="1" t="n">
        <f aca="false">K1974+L1974+M1974+N1974</f>
        <v>22598</v>
      </c>
      <c r="Q1974" s="1" t="n">
        <f aca="false">IFERROR(VLOOKUP(A1974,'[2]Pivot HorizontalMRP'!$A$4:$F$2689,6,0),0)</f>
        <v>3925</v>
      </c>
      <c r="R1974" s="1" t="n">
        <f aca="false">IFERROR(VLOOKUP(A1974,'[2]Pivot HorizontalMRP'!$A$4:$G$2689,7,0),0)</f>
        <v>2558</v>
      </c>
      <c r="S1974" s="1" t="n">
        <f aca="false">IFERROR(VLOOKUP(A1974,'[2]Pivot HorizontalMRP'!$A$4:$H$2689,8,0),0)</f>
        <v>2439</v>
      </c>
      <c r="T1974" s="1" t="n">
        <f aca="false">IFERROR(VLOOKUP(A1974,'[2]Pivot HorizontalMRP'!$A$4:$I$2689,9,0),0)</f>
        <v>1249</v>
      </c>
      <c r="U1974" s="1" t="n">
        <f aca="false">IF(I1974="delivery",O1974-SUM(Q1974+R1974),IF(I1974="PO",P1974-SUM(Q1974:R1974)))</f>
        <v>16115</v>
      </c>
      <c r="V1974" s="81" t="n">
        <v>0.00061</v>
      </c>
      <c r="W1974" s="81"/>
      <c r="X1974" s="81" t="n">
        <f aca="false">W1974-V1974</f>
        <v>-0.00061</v>
      </c>
      <c r="Y1974" s="81"/>
      <c r="Z1974" s="81"/>
      <c r="AA1974" s="81"/>
      <c r="AB1974" s="81"/>
      <c r="AC1974" s="81"/>
      <c r="AD1974" s="81"/>
      <c r="AE1974" s="81"/>
      <c r="AF1974" s="81"/>
      <c r="AG1974" s="81"/>
      <c r="AH1974" s="81"/>
      <c r="AI1974" s="81"/>
      <c r="AJ1974" s="81"/>
      <c r="AK1974" s="81"/>
      <c r="AL1974" s="81"/>
      <c r="AM1974" s="81"/>
      <c r="AN1974" s="81"/>
      <c r="AO1974" s="81" t="str">
        <f aca="false">D1974</f>
        <v>Sanmina</v>
      </c>
      <c r="AP1974" s="1" t="s">
        <v>3124</v>
      </c>
      <c r="AQ1974" s="1"/>
      <c r="AR1974" s="1"/>
      <c r="AS1974" s="1"/>
      <c r="AT1974" s="1"/>
      <c r="AU1974" s="1"/>
      <c r="AV1974" s="1"/>
      <c r="AW1974" s="1"/>
      <c r="AX1974" s="1"/>
      <c r="AY1974" s="1"/>
      <c r="AZ1974" s="1"/>
      <c r="BA1974" s="1"/>
      <c r="BB1974" s="1"/>
      <c r="BC1974" s="1"/>
      <c r="BD1974" s="1"/>
      <c r="BE1974" s="1"/>
      <c r="BF1974" s="1" t="s">
        <v>14668</v>
      </c>
      <c r="BG1974" s="1" t="s">
        <v>183</v>
      </c>
      <c r="BH1974" s="1"/>
      <c r="BI1974" s="1"/>
    </row>
    <row r="1975" customFormat="false" ht="12.75" hidden="false" customHeight="false" outlineLevel="0" collapsed="false">
      <c r="A1975" s="1" t="s">
        <v>8717</v>
      </c>
      <c r="B1975" s="1" t="s">
        <v>8718</v>
      </c>
      <c r="C1975" s="1" t="s">
        <v>177</v>
      </c>
      <c r="D1975" s="1" t="s">
        <v>1471</v>
      </c>
      <c r="E1975" s="1" t="s">
        <v>16401</v>
      </c>
      <c r="F1975" s="1" t="s">
        <v>8720</v>
      </c>
      <c r="G1975" s="1" t="n">
        <v>308</v>
      </c>
      <c r="H1975" s="1" t="n">
        <v>40000</v>
      </c>
      <c r="I1975" s="101" t="s">
        <v>180</v>
      </c>
      <c r="J1975" s="1"/>
      <c r="K1975" s="1" t="n">
        <f aca="false">IFERROR(VLOOKUP(A1975,'[2]Pivot HorizontalMRP'!$A$4:$B$2689,2,0),0)</f>
        <v>0</v>
      </c>
      <c r="L1975" s="1" t="n">
        <f aca="false">IFERROR(VLOOKUP(A1975,'[2]Pivot HorizontalMRP'!$A$4:$C$2689,3,0),0)</f>
        <v>1122018</v>
      </c>
      <c r="M1975" s="1" t="n">
        <f aca="false">IFERROR(VLOOKUP(A1975,'[2]Pivot HorizontalMRP'!$A$4:$D$2689,0.4,0),0)</f>
        <v>0</v>
      </c>
      <c r="N1975" s="1" t="n">
        <f aca="false">IFERROR(VLOOKUP(A1975,'[2]Pivot HorizontalMRP'!$A$4:$E$2689,5,0),0)</f>
        <v>100000</v>
      </c>
      <c r="O1975" s="1" t="n">
        <f aca="false">K1975+L1975</f>
        <v>1122018</v>
      </c>
      <c r="P1975" s="1" t="n">
        <f aca="false">K1975+L1975+M1975+N1975</f>
        <v>1222018</v>
      </c>
      <c r="Q1975" s="1" t="n">
        <f aca="false">IFERROR(VLOOKUP(A1975,'[2]Pivot HorizontalMRP'!$A$4:$F$2689,6,0),0)</f>
        <v>1433987</v>
      </c>
      <c r="R1975" s="1" t="n">
        <f aca="false">IFERROR(VLOOKUP(A1975,'[2]Pivot HorizontalMRP'!$A$4:$G$2689,7,0),0)</f>
        <v>1236097</v>
      </c>
      <c r="S1975" s="1" t="n">
        <f aca="false">IFERROR(VLOOKUP(A1975,'[2]Pivot HorizontalMRP'!$A$4:$H$2689,8,0),0)</f>
        <v>1110776</v>
      </c>
      <c r="T1975" s="1" t="n">
        <f aca="false">IFERROR(VLOOKUP(A1975,'[2]Pivot HorizontalMRP'!$A$4:$I$2689,9,0),0)</f>
        <v>716178</v>
      </c>
      <c r="U1975" s="1" t="n">
        <f aca="false">IF(I1975="delivery",O1975-SUM(Q1975+R1975),IF(I1975="PO",P1975-SUM(Q1975:R1975)))</f>
        <v>-1548066</v>
      </c>
      <c r="V1975" s="81" t="n">
        <v>0.00053</v>
      </c>
      <c r="W1975" s="81"/>
      <c r="X1975" s="81" t="n">
        <f aca="false">W1975-V1975</f>
        <v>-0.00053</v>
      </c>
      <c r="Y1975" s="81"/>
      <c r="Z1975" s="81"/>
      <c r="AA1975" s="81" t="n">
        <v>0.00036</v>
      </c>
      <c r="AB1975" s="81"/>
      <c r="AC1975" s="81"/>
      <c r="AD1975" s="81"/>
      <c r="AE1975" s="81"/>
      <c r="AF1975" s="81"/>
      <c r="AG1975" s="81"/>
      <c r="AH1975" s="81"/>
      <c r="AI1975" s="81"/>
      <c r="AJ1975" s="81"/>
      <c r="AK1975" s="81"/>
      <c r="AL1975" s="81"/>
      <c r="AM1975" s="81"/>
      <c r="AN1975" s="81"/>
      <c r="AO1975" s="81" t="str">
        <f aca="false">D1975</f>
        <v>Sanmina</v>
      </c>
      <c r="AP1975" s="1" t="s">
        <v>3124</v>
      </c>
      <c r="AQ1975" s="1"/>
      <c r="AR1975" s="1"/>
      <c r="AS1975" s="1"/>
      <c r="AT1975" s="1"/>
      <c r="AU1975" s="1"/>
      <c r="AV1975" s="1"/>
      <c r="AW1975" s="1"/>
      <c r="AX1975" s="1"/>
      <c r="AY1975" s="1"/>
      <c r="AZ1975" s="1"/>
      <c r="BA1975" s="1"/>
      <c r="BB1975" s="1"/>
      <c r="BC1975" s="1"/>
      <c r="BD1975" s="1"/>
      <c r="BE1975" s="1"/>
      <c r="BF1975" s="1" t="s">
        <v>14668</v>
      </c>
      <c r="BG1975" s="1" t="s">
        <v>183</v>
      </c>
      <c r="BH1975" s="1"/>
      <c r="BI1975" s="1"/>
    </row>
    <row r="1976" customFormat="false" ht="12.75" hidden="false" customHeight="false" outlineLevel="0" collapsed="false">
      <c r="A1976" s="1" t="s">
        <v>8721</v>
      </c>
      <c r="B1976" s="1" t="s">
        <v>8722</v>
      </c>
      <c r="C1976" s="1" t="s">
        <v>177</v>
      </c>
      <c r="D1976" s="1" t="s">
        <v>1471</v>
      </c>
      <c r="E1976" s="1" t="s">
        <v>16402</v>
      </c>
      <c r="F1976" s="1" t="s">
        <v>8724</v>
      </c>
      <c r="G1976" s="1" t="n">
        <v>116</v>
      </c>
      <c r="H1976" s="1" t="n">
        <v>10000</v>
      </c>
      <c r="I1976" s="101" t="s">
        <v>180</v>
      </c>
      <c r="J1976" s="1"/>
      <c r="K1976" s="1" t="n">
        <f aca="false">IFERROR(VLOOKUP(A1976,'[2]Pivot HorizontalMRP'!$A$4:$B$2689,2,0),0)</f>
        <v>0</v>
      </c>
      <c r="L1976" s="1" t="n">
        <f aca="false">IFERROR(VLOOKUP(A1976,'[2]Pivot HorizontalMRP'!$A$4:$C$2689,3,0),0)</f>
        <v>25061</v>
      </c>
      <c r="M1976" s="1" t="n">
        <f aca="false">IFERROR(VLOOKUP(A1976,'[2]Pivot HorizontalMRP'!$A$4:$D$2689,0.4,0),0)</f>
        <v>0</v>
      </c>
      <c r="N1976" s="1" t="n">
        <f aca="false">IFERROR(VLOOKUP(A1976,'[2]Pivot HorizontalMRP'!$A$4:$E$2689,5,0),0)</f>
        <v>0</v>
      </c>
      <c r="O1976" s="1" t="n">
        <f aca="false">K1976+L1976</f>
        <v>25061</v>
      </c>
      <c r="P1976" s="1" t="n">
        <f aca="false">K1976+L1976+M1976+N1976</f>
        <v>25061</v>
      </c>
      <c r="Q1976" s="1" t="n">
        <f aca="false">IFERROR(VLOOKUP(A1976,'[2]Pivot HorizontalMRP'!$A$4:$F$2689,6,0),0)</f>
        <v>4535</v>
      </c>
      <c r="R1976" s="1" t="n">
        <f aca="false">IFERROR(VLOOKUP(A1976,'[2]Pivot HorizontalMRP'!$A$4:$G$2689,7,0),0)</f>
        <v>5060</v>
      </c>
      <c r="S1976" s="1" t="n">
        <f aca="false">IFERROR(VLOOKUP(A1976,'[2]Pivot HorizontalMRP'!$A$4:$H$2689,8,0),0)</f>
        <v>5550</v>
      </c>
      <c r="T1976" s="1" t="n">
        <f aca="false">IFERROR(VLOOKUP(A1976,'[2]Pivot HorizontalMRP'!$A$4:$I$2689,9,0),0)</f>
        <v>2072</v>
      </c>
      <c r="U1976" s="1" t="n">
        <f aca="false">IF(I1976="delivery",O1976-SUM(Q1976+R1976),IF(I1976="PO",P1976-SUM(Q1976:R1976)))</f>
        <v>15466</v>
      </c>
      <c r="V1976" s="81" t="n">
        <v>0.00082</v>
      </c>
      <c r="W1976" s="81"/>
      <c r="X1976" s="81" t="n">
        <f aca="false">W1976-V1976</f>
        <v>-0.00082</v>
      </c>
      <c r="Y1976" s="81"/>
      <c r="Z1976" s="81"/>
      <c r="AA1976" s="81" t="n">
        <v>0.00082</v>
      </c>
      <c r="AB1976" s="81"/>
      <c r="AC1976" s="81"/>
      <c r="AD1976" s="81"/>
      <c r="AE1976" s="81"/>
      <c r="AF1976" s="81"/>
      <c r="AG1976" s="81"/>
      <c r="AH1976" s="81"/>
      <c r="AI1976" s="81"/>
      <c r="AJ1976" s="81"/>
      <c r="AK1976" s="81"/>
      <c r="AL1976" s="81"/>
      <c r="AM1976" s="81"/>
      <c r="AN1976" s="81"/>
      <c r="AO1976" s="81" t="str">
        <f aca="false">D1976</f>
        <v>Sanmina</v>
      </c>
      <c r="AP1976" s="1" t="s">
        <v>3124</v>
      </c>
      <c r="AQ1976" s="1"/>
      <c r="AR1976" s="1"/>
      <c r="AS1976" s="1"/>
      <c r="AT1976" s="1"/>
      <c r="AU1976" s="1"/>
      <c r="AV1976" s="1"/>
      <c r="AW1976" s="1"/>
      <c r="AX1976" s="1"/>
      <c r="AY1976" s="1"/>
      <c r="AZ1976" s="1"/>
      <c r="BA1976" s="1"/>
      <c r="BB1976" s="1"/>
      <c r="BC1976" s="1"/>
      <c r="BD1976" s="1"/>
      <c r="BE1976" s="1"/>
      <c r="BF1976" s="1" t="s">
        <v>14668</v>
      </c>
      <c r="BG1976" s="1" t="s">
        <v>183</v>
      </c>
      <c r="BH1976" s="1"/>
      <c r="BI1976" s="1"/>
    </row>
    <row r="1977" customFormat="false" ht="12.75" hidden="false" customHeight="false" outlineLevel="0" collapsed="false">
      <c r="A1977" s="1" t="s">
        <v>8725</v>
      </c>
      <c r="B1977" s="1" t="s">
        <v>8726</v>
      </c>
      <c r="C1977" s="1" t="s">
        <v>177</v>
      </c>
      <c r="D1977" s="1" t="s">
        <v>1471</v>
      </c>
      <c r="E1977" s="1" t="s">
        <v>16403</v>
      </c>
      <c r="F1977" s="1" t="s">
        <v>8728</v>
      </c>
      <c r="G1977" s="1" t="n">
        <v>116</v>
      </c>
      <c r="H1977" s="1" t="n">
        <v>40000</v>
      </c>
      <c r="I1977" s="101" t="s">
        <v>180</v>
      </c>
      <c r="J1977" s="1"/>
      <c r="K1977" s="1" t="n">
        <f aca="false">IFERROR(VLOOKUP(A1977,'[2]Pivot HorizontalMRP'!$A$4:$B$2689,2,0),0)</f>
        <v>0</v>
      </c>
      <c r="L1977" s="1" t="n">
        <f aca="false">IFERROR(VLOOKUP(A1977,'[2]Pivot HorizontalMRP'!$A$4:$C$2689,3,0),0)</f>
        <v>770993</v>
      </c>
      <c r="M1977" s="1" t="n">
        <f aca="false">IFERROR(VLOOKUP(A1977,'[2]Pivot HorizontalMRP'!$A$4:$D$2689,0.4,0),0)</f>
        <v>0</v>
      </c>
      <c r="N1977" s="1" t="n">
        <f aca="false">IFERROR(VLOOKUP(A1977,'[2]Pivot HorizontalMRP'!$A$4:$E$2689,5,0),0)</f>
        <v>100000</v>
      </c>
      <c r="O1977" s="1" t="n">
        <f aca="false">K1977+L1977</f>
        <v>770993</v>
      </c>
      <c r="P1977" s="1" t="n">
        <f aca="false">K1977+L1977+M1977+N1977</f>
        <v>870993</v>
      </c>
      <c r="Q1977" s="1" t="n">
        <f aca="false">IFERROR(VLOOKUP(A1977,'[2]Pivot HorizontalMRP'!$A$4:$F$2689,6,0),0)</f>
        <v>757916</v>
      </c>
      <c r="R1977" s="1" t="n">
        <f aca="false">IFERROR(VLOOKUP(A1977,'[2]Pivot HorizontalMRP'!$A$4:$G$2689,7,0),0)</f>
        <v>725749</v>
      </c>
      <c r="S1977" s="1" t="n">
        <f aca="false">IFERROR(VLOOKUP(A1977,'[2]Pivot HorizontalMRP'!$A$4:$H$2689,8,0),0)</f>
        <v>692873</v>
      </c>
      <c r="T1977" s="1" t="n">
        <f aca="false">IFERROR(VLOOKUP(A1977,'[2]Pivot HorizontalMRP'!$A$4:$I$2689,9,0),0)</f>
        <v>394379</v>
      </c>
      <c r="U1977" s="1" t="n">
        <f aca="false">IF(I1977="delivery",O1977-SUM(Q1977+R1977),IF(I1977="PO",P1977-SUM(Q1977:R1977)))</f>
        <v>-712672</v>
      </c>
      <c r="V1977" s="81" t="n">
        <v>0.00036</v>
      </c>
      <c r="W1977" s="81"/>
      <c r="X1977" s="81" t="n">
        <f aca="false">W1977-V1977</f>
        <v>-0.00036</v>
      </c>
      <c r="Y1977" s="81"/>
      <c r="Z1977" s="81"/>
      <c r="AA1977" s="81" t="n">
        <v>0.00028</v>
      </c>
      <c r="AB1977" s="81"/>
      <c r="AC1977" s="81"/>
      <c r="AD1977" s="81"/>
      <c r="AE1977" s="81"/>
      <c r="AF1977" s="81"/>
      <c r="AG1977" s="81"/>
      <c r="AH1977" s="81"/>
      <c r="AI1977" s="81"/>
      <c r="AJ1977" s="81"/>
      <c r="AK1977" s="81"/>
      <c r="AL1977" s="81"/>
      <c r="AM1977" s="81"/>
      <c r="AN1977" s="81"/>
      <c r="AO1977" s="81" t="str">
        <f aca="false">D1977</f>
        <v>Sanmina</v>
      </c>
      <c r="AP1977" s="1" t="s">
        <v>3124</v>
      </c>
      <c r="AQ1977" s="1"/>
      <c r="AR1977" s="1"/>
      <c r="AS1977" s="1"/>
      <c r="AT1977" s="1"/>
      <c r="AU1977" s="1"/>
      <c r="AV1977" s="1"/>
      <c r="AW1977" s="1"/>
      <c r="AX1977" s="1"/>
      <c r="AY1977" s="1"/>
      <c r="AZ1977" s="1"/>
      <c r="BA1977" s="1"/>
      <c r="BB1977" s="1"/>
      <c r="BC1977" s="1"/>
      <c r="BD1977" s="1"/>
      <c r="BE1977" s="1"/>
      <c r="BF1977" s="1" t="s">
        <v>14668</v>
      </c>
      <c r="BG1977" s="1" t="s">
        <v>183</v>
      </c>
      <c r="BH1977" s="1"/>
      <c r="BI1977" s="1"/>
    </row>
    <row r="1978" customFormat="false" ht="12.75" hidden="false" customHeight="false" outlineLevel="0" collapsed="false">
      <c r="A1978" s="1" t="s">
        <v>8729</v>
      </c>
      <c r="B1978" s="1" t="s">
        <v>8730</v>
      </c>
      <c r="C1978" s="1" t="s">
        <v>177</v>
      </c>
      <c r="D1978" s="1" t="s">
        <v>1471</v>
      </c>
      <c r="E1978" s="1" t="s">
        <v>16404</v>
      </c>
      <c r="F1978" s="1" t="s">
        <v>8732</v>
      </c>
      <c r="G1978" s="1" t="n">
        <v>116</v>
      </c>
      <c r="H1978" s="1" t="n">
        <v>10000</v>
      </c>
      <c r="I1978" s="101" t="s">
        <v>180</v>
      </c>
      <c r="J1978" s="1"/>
      <c r="K1978" s="1" t="n">
        <f aca="false">IFERROR(VLOOKUP(A1978,'[2]Pivot HorizontalMRP'!$A$4:$B$2689,2,0),0)</f>
        <v>0</v>
      </c>
      <c r="L1978" s="1" t="n">
        <f aca="false">IFERROR(VLOOKUP(A1978,'[2]Pivot HorizontalMRP'!$A$4:$C$2689,3,0),0)</f>
        <v>152266</v>
      </c>
      <c r="M1978" s="1" t="n">
        <f aca="false">IFERROR(VLOOKUP(A1978,'[2]Pivot HorizontalMRP'!$A$4:$D$2689,0.4,0),0)</f>
        <v>0</v>
      </c>
      <c r="N1978" s="1" t="n">
        <f aca="false">IFERROR(VLOOKUP(A1978,'[2]Pivot HorizontalMRP'!$A$4:$E$2689,5,0),0)</f>
        <v>140000</v>
      </c>
      <c r="O1978" s="1" t="n">
        <f aca="false">K1978+L1978</f>
        <v>152266</v>
      </c>
      <c r="P1978" s="1" t="n">
        <f aca="false">K1978+L1978+M1978+N1978</f>
        <v>292266</v>
      </c>
      <c r="Q1978" s="1" t="n">
        <f aca="false">IFERROR(VLOOKUP(A1978,'[2]Pivot HorizontalMRP'!$A$4:$F$2689,6,0),0)</f>
        <v>140976</v>
      </c>
      <c r="R1978" s="1" t="n">
        <f aca="false">IFERROR(VLOOKUP(A1978,'[2]Pivot HorizontalMRP'!$A$4:$G$2689,7,0),0)</f>
        <v>189429</v>
      </c>
      <c r="S1978" s="1" t="n">
        <f aca="false">IFERROR(VLOOKUP(A1978,'[2]Pivot HorizontalMRP'!$A$4:$H$2689,8,0),0)</f>
        <v>150986</v>
      </c>
      <c r="T1978" s="1" t="n">
        <f aca="false">IFERROR(VLOOKUP(A1978,'[2]Pivot HorizontalMRP'!$A$4:$I$2689,9,0),0)</f>
        <v>102498</v>
      </c>
      <c r="U1978" s="1" t="n">
        <f aca="false">IF(I1978="delivery",O1978-SUM(Q1978+R1978),IF(I1978="PO",P1978-SUM(Q1978:R1978)))</f>
        <v>-178139</v>
      </c>
      <c r="V1978" s="81" t="n">
        <v>0.00051</v>
      </c>
      <c r="W1978" s="81"/>
      <c r="X1978" s="81" t="n">
        <f aca="false">W1978-V1978</f>
        <v>-0.00051</v>
      </c>
      <c r="Y1978" s="81"/>
      <c r="Z1978" s="81"/>
      <c r="AA1978" s="81" t="n">
        <v>0.00049</v>
      </c>
      <c r="AB1978" s="81"/>
      <c r="AC1978" s="81"/>
      <c r="AD1978" s="81"/>
      <c r="AE1978" s="81"/>
      <c r="AF1978" s="81"/>
      <c r="AG1978" s="81"/>
      <c r="AH1978" s="81"/>
      <c r="AI1978" s="81"/>
      <c r="AJ1978" s="81"/>
      <c r="AK1978" s="81"/>
      <c r="AL1978" s="81"/>
      <c r="AM1978" s="81"/>
      <c r="AN1978" s="81"/>
      <c r="AO1978" s="81" t="str">
        <f aca="false">D1978</f>
        <v>Sanmina</v>
      </c>
      <c r="AP1978" s="1" t="s">
        <v>3124</v>
      </c>
      <c r="AQ1978" s="1"/>
      <c r="AR1978" s="1"/>
      <c r="AS1978" s="1"/>
      <c r="AT1978" s="1"/>
      <c r="AU1978" s="1"/>
      <c r="AV1978" s="1"/>
      <c r="AW1978" s="1"/>
      <c r="AX1978" s="1"/>
      <c r="AY1978" s="1"/>
      <c r="AZ1978" s="1"/>
      <c r="BA1978" s="1"/>
      <c r="BB1978" s="1"/>
      <c r="BC1978" s="1"/>
      <c r="BD1978" s="1"/>
      <c r="BE1978" s="1"/>
      <c r="BF1978" s="1" t="s">
        <v>14668</v>
      </c>
      <c r="BG1978" s="1" t="s">
        <v>183</v>
      </c>
      <c r="BH1978" s="1"/>
      <c r="BI1978" s="1"/>
    </row>
    <row r="1979" customFormat="false" ht="12.75" hidden="false" customHeight="false" outlineLevel="0" collapsed="false">
      <c r="A1979" s="1" t="s">
        <v>8733</v>
      </c>
      <c r="B1979" s="1" t="s">
        <v>8734</v>
      </c>
      <c r="C1979" s="1" t="s">
        <v>177</v>
      </c>
      <c r="D1979" s="1" t="s">
        <v>1471</v>
      </c>
      <c r="E1979" s="1" t="s">
        <v>16405</v>
      </c>
      <c r="F1979" s="1" t="s">
        <v>8736</v>
      </c>
      <c r="G1979" s="1" t="n">
        <v>116</v>
      </c>
      <c r="H1979" s="1" t="n">
        <v>10000</v>
      </c>
      <c r="I1979" s="101" t="s">
        <v>180</v>
      </c>
      <c r="J1979" s="1"/>
      <c r="K1979" s="1" t="n">
        <f aca="false">IFERROR(VLOOKUP(A1979,'[2]Pivot HorizontalMRP'!$A$4:$B$2689,2,0),0)</f>
        <v>0</v>
      </c>
      <c r="L1979" s="1" t="n">
        <f aca="false">IFERROR(VLOOKUP(A1979,'[2]Pivot HorizontalMRP'!$A$4:$C$2689,3,0),0)</f>
        <v>469748</v>
      </c>
      <c r="M1979" s="1" t="n">
        <f aca="false">IFERROR(VLOOKUP(A1979,'[2]Pivot HorizontalMRP'!$A$4:$D$2689,0.4,0),0)</f>
        <v>0</v>
      </c>
      <c r="N1979" s="1" t="n">
        <f aca="false">IFERROR(VLOOKUP(A1979,'[2]Pivot HorizontalMRP'!$A$4:$E$2689,5,0),0)</f>
        <v>340000</v>
      </c>
      <c r="O1979" s="1" t="n">
        <f aca="false">K1979+L1979</f>
        <v>469748</v>
      </c>
      <c r="P1979" s="1" t="n">
        <f aca="false">K1979+L1979+M1979+N1979</f>
        <v>809748</v>
      </c>
      <c r="Q1979" s="1" t="n">
        <f aca="false">IFERROR(VLOOKUP(A1979,'[2]Pivot HorizontalMRP'!$A$4:$F$2689,6,0),0)</f>
        <v>428737</v>
      </c>
      <c r="R1979" s="1" t="n">
        <f aca="false">IFERROR(VLOOKUP(A1979,'[2]Pivot HorizontalMRP'!$A$4:$G$2689,7,0),0)</f>
        <v>362334</v>
      </c>
      <c r="S1979" s="1" t="n">
        <f aca="false">IFERROR(VLOOKUP(A1979,'[2]Pivot HorizontalMRP'!$A$4:$H$2689,8,0),0)</f>
        <v>314294</v>
      </c>
      <c r="T1979" s="1" t="n">
        <f aca="false">IFERROR(VLOOKUP(A1979,'[2]Pivot HorizontalMRP'!$A$4:$I$2689,9,0),0)</f>
        <v>182218</v>
      </c>
      <c r="U1979" s="1" t="n">
        <f aca="false">IF(I1979="delivery",O1979-SUM(Q1979+R1979),IF(I1979="PO",P1979-SUM(Q1979:R1979)))</f>
        <v>-321323</v>
      </c>
      <c r="V1979" s="81" t="n">
        <v>0.00051</v>
      </c>
      <c r="W1979" s="81"/>
      <c r="X1979" s="81" t="n">
        <f aca="false">W1979-V1979</f>
        <v>-0.00051</v>
      </c>
      <c r="Y1979" s="81"/>
      <c r="Z1979" s="81"/>
      <c r="AA1979" s="81" t="n">
        <v>0.00049</v>
      </c>
      <c r="AB1979" s="81"/>
      <c r="AC1979" s="81"/>
      <c r="AD1979" s="81"/>
      <c r="AE1979" s="81"/>
      <c r="AF1979" s="81"/>
      <c r="AG1979" s="81"/>
      <c r="AH1979" s="81"/>
      <c r="AI1979" s="81"/>
      <c r="AJ1979" s="81"/>
      <c r="AK1979" s="81"/>
      <c r="AL1979" s="81"/>
      <c r="AM1979" s="81"/>
      <c r="AN1979" s="81"/>
      <c r="AO1979" s="81" t="str">
        <f aca="false">D1979</f>
        <v>Sanmina</v>
      </c>
      <c r="AP1979" s="1" t="s">
        <v>3124</v>
      </c>
      <c r="AQ1979" s="1"/>
      <c r="AR1979" s="1"/>
      <c r="AS1979" s="1"/>
      <c r="AT1979" s="1"/>
      <c r="AU1979" s="1"/>
      <c r="AV1979" s="1"/>
      <c r="AW1979" s="1"/>
      <c r="AX1979" s="1"/>
      <c r="AY1979" s="1"/>
      <c r="AZ1979" s="1"/>
      <c r="BA1979" s="1"/>
      <c r="BB1979" s="1"/>
      <c r="BC1979" s="1"/>
      <c r="BD1979" s="1"/>
      <c r="BE1979" s="1"/>
      <c r="BF1979" s="1" t="s">
        <v>14668</v>
      </c>
      <c r="BG1979" s="1" t="s">
        <v>183</v>
      </c>
      <c r="BH1979" s="1"/>
      <c r="BI1979" s="1"/>
    </row>
    <row r="1980" customFormat="false" ht="12.75" hidden="false" customHeight="false" outlineLevel="0" collapsed="false">
      <c r="A1980" s="1" t="s">
        <v>8737</v>
      </c>
      <c r="B1980" s="1" t="s">
        <v>8738</v>
      </c>
      <c r="C1980" s="1" t="s">
        <v>177</v>
      </c>
      <c r="D1980" s="1" t="s">
        <v>1471</v>
      </c>
      <c r="E1980" s="1" t="s">
        <v>16406</v>
      </c>
      <c r="F1980" s="1" t="s">
        <v>8740</v>
      </c>
      <c r="G1980" s="1" t="n">
        <v>123</v>
      </c>
      <c r="H1980" s="1" t="n">
        <v>10000</v>
      </c>
      <c r="I1980" s="101" t="s">
        <v>180</v>
      </c>
      <c r="J1980" s="1"/>
      <c r="K1980" s="1" t="n">
        <f aca="false">IFERROR(VLOOKUP(A1980,'[2]Pivot HorizontalMRP'!$A$4:$B$2689,2,0),0)</f>
        <v>0</v>
      </c>
      <c r="L1980" s="1" t="n">
        <f aca="false">IFERROR(VLOOKUP(A1980,'[2]Pivot HorizontalMRP'!$A$4:$C$2689,3,0),0)</f>
        <v>187396</v>
      </c>
      <c r="M1980" s="1" t="n">
        <f aca="false">IFERROR(VLOOKUP(A1980,'[2]Pivot HorizontalMRP'!$A$4:$D$2689,0.4,0),0)</f>
        <v>0</v>
      </c>
      <c r="N1980" s="1" t="n">
        <f aca="false">IFERROR(VLOOKUP(A1980,'[2]Pivot HorizontalMRP'!$A$4:$E$2689,5,0),0)</f>
        <v>0</v>
      </c>
      <c r="O1980" s="1" t="n">
        <f aca="false">K1980+L1980</f>
        <v>187396</v>
      </c>
      <c r="P1980" s="1" t="n">
        <f aca="false">K1980+L1980+M1980+N1980</f>
        <v>187396</v>
      </c>
      <c r="Q1980" s="1" t="n">
        <f aca="false">IFERROR(VLOOKUP(A1980,'[2]Pivot HorizontalMRP'!$A$4:$F$2689,6,0),0)</f>
        <v>9334</v>
      </c>
      <c r="R1980" s="1" t="n">
        <f aca="false">IFERROR(VLOOKUP(A1980,'[2]Pivot HorizontalMRP'!$A$4:$G$2689,7,0),0)</f>
        <v>11181</v>
      </c>
      <c r="S1980" s="1" t="n">
        <f aca="false">IFERROR(VLOOKUP(A1980,'[2]Pivot HorizontalMRP'!$A$4:$H$2689,8,0),0)</f>
        <v>11694</v>
      </c>
      <c r="T1980" s="1" t="n">
        <f aca="false">IFERROR(VLOOKUP(A1980,'[2]Pivot HorizontalMRP'!$A$4:$I$2689,9,0),0)</f>
        <v>2217</v>
      </c>
      <c r="U1980" s="1" t="n">
        <f aca="false">IF(I1980="delivery",O1980-SUM(Q1980+R1980),IF(I1980="PO",P1980-SUM(Q1980:R1980)))</f>
        <v>166881</v>
      </c>
      <c r="V1980" s="81" t="n">
        <v>0.00028</v>
      </c>
      <c r="W1980" s="81"/>
      <c r="X1980" s="81" t="n">
        <f aca="false">W1980-V1980</f>
        <v>-0.00028</v>
      </c>
      <c r="Y1980" s="81"/>
      <c r="Z1980" s="81"/>
      <c r="AA1980" s="81"/>
      <c r="AB1980" s="81"/>
      <c r="AC1980" s="81"/>
      <c r="AD1980" s="81"/>
      <c r="AE1980" s="81"/>
      <c r="AF1980" s="81"/>
      <c r="AG1980" s="81"/>
      <c r="AH1980" s="81"/>
      <c r="AI1980" s="81"/>
      <c r="AJ1980" s="81"/>
      <c r="AK1980" s="81"/>
      <c r="AL1980" s="81"/>
      <c r="AM1980" s="81"/>
      <c r="AN1980" s="81"/>
      <c r="AO1980" s="81" t="str">
        <f aca="false">D1980</f>
        <v>Sanmina</v>
      </c>
      <c r="AP1980" s="1" t="s">
        <v>3124</v>
      </c>
      <c r="AQ1980" s="1"/>
      <c r="AR1980" s="1"/>
      <c r="AS1980" s="1"/>
      <c r="AT1980" s="1"/>
      <c r="AU1980" s="1"/>
      <c r="AV1980" s="1"/>
      <c r="AW1980" s="1"/>
      <c r="AX1980" s="1"/>
      <c r="AY1980" s="1"/>
      <c r="AZ1980" s="1"/>
      <c r="BA1980" s="1"/>
      <c r="BB1980" s="1"/>
      <c r="BC1980" s="1"/>
      <c r="BD1980" s="1"/>
      <c r="BE1980" s="1"/>
      <c r="BF1980" s="1" t="s">
        <v>14668</v>
      </c>
      <c r="BG1980" s="1" t="s">
        <v>183</v>
      </c>
      <c r="BH1980" s="1"/>
      <c r="BI1980" s="1"/>
    </row>
    <row r="1981" customFormat="false" ht="12.75" hidden="false" customHeight="false" outlineLevel="0" collapsed="false">
      <c r="A1981" s="1" t="s">
        <v>8741</v>
      </c>
      <c r="B1981" s="1" t="s">
        <v>8742</v>
      </c>
      <c r="C1981" s="1" t="s">
        <v>177</v>
      </c>
      <c r="D1981" s="1" t="s">
        <v>1471</v>
      </c>
      <c r="E1981" s="1" t="s">
        <v>16407</v>
      </c>
      <c r="F1981" s="1" t="s">
        <v>8744</v>
      </c>
      <c r="G1981" s="1" t="n">
        <v>116</v>
      </c>
      <c r="H1981" s="1" t="n">
        <v>10000</v>
      </c>
      <c r="I1981" s="101" t="s">
        <v>180</v>
      </c>
      <c r="J1981" s="1"/>
      <c r="K1981" s="1" t="n">
        <f aca="false">IFERROR(VLOOKUP(A1981,'[2]Pivot HorizontalMRP'!$A$4:$B$2689,2,0),0)</f>
        <v>0</v>
      </c>
      <c r="L1981" s="1" t="n">
        <f aca="false">IFERROR(VLOOKUP(A1981,'[2]Pivot HorizontalMRP'!$A$4:$C$2689,3,0),0)</f>
        <v>809611</v>
      </c>
      <c r="M1981" s="1" t="n">
        <f aca="false">IFERROR(VLOOKUP(A1981,'[2]Pivot HorizontalMRP'!$A$4:$D$2689,0.4,0),0)</f>
        <v>0</v>
      </c>
      <c r="N1981" s="1" t="n">
        <f aca="false">IFERROR(VLOOKUP(A1981,'[2]Pivot HorizontalMRP'!$A$4:$E$2689,5,0),0)</f>
        <v>0</v>
      </c>
      <c r="O1981" s="1" t="n">
        <f aca="false">K1981+L1981</f>
        <v>809611</v>
      </c>
      <c r="P1981" s="1" t="n">
        <f aca="false">K1981+L1981+M1981+N1981</f>
        <v>809611</v>
      </c>
      <c r="Q1981" s="1" t="n">
        <f aca="false">IFERROR(VLOOKUP(A1981,'[2]Pivot HorizontalMRP'!$A$4:$F$2689,6,0),0)</f>
        <v>375362</v>
      </c>
      <c r="R1981" s="1" t="n">
        <f aca="false">IFERROR(VLOOKUP(A1981,'[2]Pivot HorizontalMRP'!$A$4:$G$2689,7,0),0)</f>
        <v>218603</v>
      </c>
      <c r="S1981" s="1" t="n">
        <f aca="false">IFERROR(VLOOKUP(A1981,'[2]Pivot HorizontalMRP'!$A$4:$H$2689,8,0),0)</f>
        <v>230250</v>
      </c>
      <c r="T1981" s="1" t="n">
        <f aca="false">IFERROR(VLOOKUP(A1981,'[2]Pivot HorizontalMRP'!$A$4:$I$2689,9,0),0)</f>
        <v>136907</v>
      </c>
      <c r="U1981" s="1" t="n">
        <f aca="false">IF(I1981="delivery",O1981-SUM(Q1981+R1981),IF(I1981="PO",P1981-SUM(Q1981:R1981)))</f>
        <v>215646</v>
      </c>
      <c r="V1981" s="81" t="n">
        <v>0.00036</v>
      </c>
      <c r="W1981" s="81"/>
      <c r="X1981" s="81" t="n">
        <f aca="false">W1981-V1981</f>
        <v>-0.00036</v>
      </c>
      <c r="Y1981" s="81"/>
      <c r="Z1981" s="81"/>
      <c r="AA1981" s="81"/>
      <c r="AB1981" s="81"/>
      <c r="AC1981" s="81"/>
      <c r="AD1981" s="81"/>
      <c r="AE1981" s="81"/>
      <c r="AF1981" s="81"/>
      <c r="AG1981" s="81"/>
      <c r="AH1981" s="81"/>
      <c r="AI1981" s="81"/>
      <c r="AJ1981" s="81"/>
      <c r="AK1981" s="81"/>
      <c r="AL1981" s="81"/>
      <c r="AM1981" s="81"/>
      <c r="AN1981" s="81"/>
      <c r="AO1981" s="81" t="str">
        <f aca="false">D1981</f>
        <v>Sanmina</v>
      </c>
      <c r="AP1981" s="1" t="s">
        <v>3124</v>
      </c>
      <c r="AQ1981" s="1"/>
      <c r="AR1981" s="1"/>
      <c r="AS1981" s="1"/>
      <c r="AT1981" s="1"/>
      <c r="AU1981" s="1"/>
      <c r="AV1981" s="1"/>
      <c r="AW1981" s="1"/>
      <c r="AX1981" s="1"/>
      <c r="AY1981" s="1"/>
      <c r="AZ1981" s="1"/>
      <c r="BA1981" s="1"/>
      <c r="BB1981" s="1"/>
      <c r="BC1981" s="1"/>
      <c r="BD1981" s="1"/>
      <c r="BE1981" s="1"/>
      <c r="BF1981" s="1" t="s">
        <v>14668</v>
      </c>
      <c r="BG1981" s="1" t="s">
        <v>183</v>
      </c>
      <c r="BH1981" s="1"/>
      <c r="BI1981" s="1"/>
    </row>
    <row r="1982" customFormat="false" ht="12.75" hidden="false" customHeight="false" outlineLevel="0" collapsed="false">
      <c r="A1982" s="1" t="s">
        <v>8745</v>
      </c>
      <c r="B1982" s="1" t="s">
        <v>8746</v>
      </c>
      <c r="C1982" s="1" t="s">
        <v>177</v>
      </c>
      <c r="D1982" s="1" t="s">
        <v>1471</v>
      </c>
      <c r="E1982" s="1" t="s">
        <v>16408</v>
      </c>
      <c r="F1982" s="1" t="s">
        <v>8748</v>
      </c>
      <c r="G1982" s="1" t="n">
        <v>308</v>
      </c>
      <c r="H1982" s="1" t="n">
        <v>10000</v>
      </c>
      <c r="I1982" s="101" t="s">
        <v>180</v>
      </c>
      <c r="J1982" s="1"/>
      <c r="K1982" s="1" t="n">
        <f aca="false">IFERROR(VLOOKUP(A1982,'[2]Pivot HorizontalMRP'!$A$4:$B$2689,2,0),0)</f>
        <v>0</v>
      </c>
      <c r="L1982" s="1" t="n">
        <f aca="false">IFERROR(VLOOKUP(A1982,'[2]Pivot HorizontalMRP'!$A$4:$C$2689,3,0),0)</f>
        <v>254374</v>
      </c>
      <c r="M1982" s="1" t="n">
        <f aca="false">IFERROR(VLOOKUP(A1982,'[2]Pivot HorizontalMRP'!$A$4:$D$2689,0.4,0),0)</f>
        <v>0</v>
      </c>
      <c r="N1982" s="1" t="n">
        <f aca="false">IFERROR(VLOOKUP(A1982,'[2]Pivot HorizontalMRP'!$A$4:$E$2689,5,0),0)</f>
        <v>0</v>
      </c>
      <c r="O1982" s="1" t="n">
        <f aca="false">K1982+L1982</f>
        <v>254374</v>
      </c>
      <c r="P1982" s="1" t="n">
        <f aca="false">K1982+L1982+M1982+N1982</f>
        <v>254374</v>
      </c>
      <c r="Q1982" s="1" t="n">
        <f aca="false">IFERROR(VLOOKUP(A1982,'[2]Pivot HorizontalMRP'!$A$4:$F$2689,6,0),0)</f>
        <v>123783</v>
      </c>
      <c r="R1982" s="1" t="n">
        <f aca="false">IFERROR(VLOOKUP(A1982,'[2]Pivot HorizontalMRP'!$A$4:$G$2689,7,0),0)</f>
        <v>116728</v>
      </c>
      <c r="S1982" s="1" t="n">
        <f aca="false">IFERROR(VLOOKUP(A1982,'[2]Pivot HorizontalMRP'!$A$4:$H$2689,8,0),0)</f>
        <v>113938</v>
      </c>
      <c r="T1982" s="1" t="n">
        <f aca="false">IFERROR(VLOOKUP(A1982,'[2]Pivot HorizontalMRP'!$A$4:$I$2689,9,0),0)</f>
        <v>70515</v>
      </c>
      <c r="U1982" s="1" t="n">
        <f aca="false">IF(I1982="delivery",O1982-SUM(Q1982+R1982),IF(I1982="PO",P1982-SUM(Q1982:R1982)))</f>
        <v>13863</v>
      </c>
      <c r="V1982" s="81" t="n">
        <v>0.00036</v>
      </c>
      <c r="W1982" s="81"/>
      <c r="X1982" s="81" t="n">
        <f aca="false">W1982-V1982</f>
        <v>-0.00036</v>
      </c>
      <c r="Y1982" s="81"/>
      <c r="Z1982" s="81"/>
      <c r="AA1982" s="81"/>
      <c r="AB1982" s="81"/>
      <c r="AC1982" s="81"/>
      <c r="AD1982" s="81"/>
      <c r="AE1982" s="81"/>
      <c r="AF1982" s="81"/>
      <c r="AG1982" s="81"/>
      <c r="AH1982" s="81"/>
      <c r="AI1982" s="81"/>
      <c r="AJ1982" s="81"/>
      <c r="AK1982" s="81"/>
      <c r="AL1982" s="81"/>
      <c r="AM1982" s="81"/>
      <c r="AN1982" s="81"/>
      <c r="AO1982" s="81" t="str">
        <f aca="false">D1982</f>
        <v>Sanmina</v>
      </c>
      <c r="AP1982" s="1" t="s">
        <v>3124</v>
      </c>
      <c r="AQ1982" s="1"/>
      <c r="AR1982" s="1"/>
      <c r="AS1982" s="1"/>
      <c r="AT1982" s="1"/>
      <c r="AU1982" s="1"/>
      <c r="AV1982" s="1"/>
      <c r="AW1982" s="1"/>
      <c r="AX1982" s="1"/>
      <c r="AY1982" s="1"/>
      <c r="AZ1982" s="1"/>
      <c r="BA1982" s="1"/>
      <c r="BB1982" s="1"/>
      <c r="BC1982" s="1"/>
      <c r="BD1982" s="1"/>
      <c r="BE1982" s="1"/>
      <c r="BF1982" s="1" t="s">
        <v>14668</v>
      </c>
      <c r="BG1982" s="1" t="s">
        <v>183</v>
      </c>
      <c r="BH1982" s="1"/>
      <c r="BI1982" s="1"/>
    </row>
    <row r="1983" customFormat="false" ht="12.75" hidden="false" customHeight="false" outlineLevel="0" collapsed="false">
      <c r="A1983" s="1" t="s">
        <v>8749</v>
      </c>
      <c r="B1983" s="1" t="s">
        <v>8750</v>
      </c>
      <c r="C1983" s="1" t="s">
        <v>177</v>
      </c>
      <c r="D1983" s="1" t="s">
        <v>1471</v>
      </c>
      <c r="E1983" s="1" t="s">
        <v>16409</v>
      </c>
      <c r="F1983" s="1" t="s">
        <v>8752</v>
      </c>
      <c r="G1983" s="1" t="n">
        <v>116</v>
      </c>
      <c r="H1983" s="1" t="n">
        <v>10000</v>
      </c>
      <c r="I1983" s="101" t="s">
        <v>180</v>
      </c>
      <c r="J1983" s="1"/>
      <c r="K1983" s="1" t="n">
        <f aca="false">IFERROR(VLOOKUP(A1983,'[2]Pivot HorizontalMRP'!$A$4:$B$2689,2,0),0)</f>
        <v>0</v>
      </c>
      <c r="L1983" s="1" t="n">
        <f aca="false">IFERROR(VLOOKUP(A1983,'[2]Pivot HorizontalMRP'!$A$4:$C$2689,3,0),0)</f>
        <v>82167</v>
      </c>
      <c r="M1983" s="1" t="n">
        <f aca="false">IFERROR(VLOOKUP(A1983,'[2]Pivot HorizontalMRP'!$A$4:$D$2689,0.4,0),0)</f>
        <v>0</v>
      </c>
      <c r="N1983" s="1" t="n">
        <f aca="false">IFERROR(VLOOKUP(A1983,'[2]Pivot HorizontalMRP'!$A$4:$E$2689,5,0),0)</f>
        <v>0</v>
      </c>
      <c r="O1983" s="1" t="n">
        <f aca="false">K1983+L1983</f>
        <v>82167</v>
      </c>
      <c r="P1983" s="1" t="n">
        <f aca="false">K1983+L1983+M1983+N1983</f>
        <v>82167</v>
      </c>
      <c r="Q1983" s="1" t="n">
        <f aca="false">IFERROR(VLOOKUP(A1983,'[2]Pivot HorizontalMRP'!$A$4:$F$2689,6,0),0)</f>
        <v>23734</v>
      </c>
      <c r="R1983" s="1" t="n">
        <f aca="false">IFERROR(VLOOKUP(A1983,'[2]Pivot HorizontalMRP'!$A$4:$G$2689,7,0),0)</f>
        <v>14404</v>
      </c>
      <c r="S1983" s="1" t="n">
        <f aca="false">IFERROR(VLOOKUP(A1983,'[2]Pivot HorizontalMRP'!$A$4:$H$2689,8,0),0)</f>
        <v>13317</v>
      </c>
      <c r="T1983" s="1" t="n">
        <f aca="false">IFERROR(VLOOKUP(A1983,'[2]Pivot HorizontalMRP'!$A$4:$I$2689,9,0),0)</f>
        <v>5427</v>
      </c>
      <c r="U1983" s="1" t="n">
        <f aca="false">IF(I1983="delivery",O1983-SUM(Q1983+R1983),IF(I1983="PO",P1983-SUM(Q1983:R1983)))</f>
        <v>44029</v>
      </c>
      <c r="V1983" s="81" t="n">
        <v>0.00075</v>
      </c>
      <c r="W1983" s="81"/>
      <c r="X1983" s="81" t="n">
        <f aca="false">W1983-V1983</f>
        <v>-0.00075</v>
      </c>
      <c r="Y1983" s="81"/>
      <c r="Z1983" s="81"/>
      <c r="AA1983" s="81"/>
      <c r="AB1983" s="81"/>
      <c r="AC1983" s="81"/>
      <c r="AD1983" s="81"/>
      <c r="AE1983" s="81"/>
      <c r="AF1983" s="81"/>
      <c r="AG1983" s="81"/>
      <c r="AH1983" s="81"/>
      <c r="AI1983" s="81"/>
      <c r="AJ1983" s="81"/>
      <c r="AK1983" s="81"/>
      <c r="AL1983" s="81"/>
      <c r="AM1983" s="81"/>
      <c r="AN1983" s="81"/>
      <c r="AO1983" s="81" t="str">
        <f aca="false">D1983</f>
        <v>Sanmina</v>
      </c>
      <c r="AP1983" s="1" t="s">
        <v>3124</v>
      </c>
      <c r="AQ1983" s="1"/>
      <c r="AR1983" s="1"/>
      <c r="AS1983" s="1"/>
      <c r="AT1983" s="1"/>
      <c r="AU1983" s="1"/>
      <c r="AV1983" s="1"/>
      <c r="AW1983" s="1"/>
      <c r="AX1983" s="1"/>
      <c r="AY1983" s="1"/>
      <c r="AZ1983" s="1"/>
      <c r="BA1983" s="1"/>
      <c r="BB1983" s="1"/>
      <c r="BC1983" s="1"/>
      <c r="BD1983" s="1"/>
      <c r="BE1983" s="1"/>
      <c r="BF1983" s="1" t="s">
        <v>14668</v>
      </c>
      <c r="BG1983" s="1" t="s">
        <v>183</v>
      </c>
      <c r="BH1983" s="1"/>
      <c r="BI1983" s="1"/>
    </row>
    <row r="1984" customFormat="false" ht="12.75" hidden="false" customHeight="false" outlineLevel="0" collapsed="false">
      <c r="A1984" s="1" t="s">
        <v>8753</v>
      </c>
      <c r="B1984" s="1" t="s">
        <v>8754</v>
      </c>
      <c r="C1984" s="1" t="s">
        <v>177</v>
      </c>
      <c r="D1984" s="1" t="s">
        <v>1471</v>
      </c>
      <c r="E1984" s="1" t="s">
        <v>16410</v>
      </c>
      <c r="F1984" s="1" t="s">
        <v>8756</v>
      </c>
      <c r="G1984" s="1" t="n">
        <v>116</v>
      </c>
      <c r="H1984" s="1" t="n">
        <v>10000</v>
      </c>
      <c r="I1984" s="101" t="s">
        <v>180</v>
      </c>
      <c r="J1984" s="1"/>
      <c r="K1984" s="1" t="n">
        <f aca="false">IFERROR(VLOOKUP(A1984,'[2]Pivot HorizontalMRP'!$A$4:$B$2689,2,0),0)</f>
        <v>0</v>
      </c>
      <c r="L1984" s="1" t="n">
        <f aca="false">IFERROR(VLOOKUP(A1984,'[2]Pivot HorizontalMRP'!$A$4:$C$2689,3,0),0)</f>
        <v>28529</v>
      </c>
      <c r="M1984" s="1" t="n">
        <f aca="false">IFERROR(VLOOKUP(A1984,'[2]Pivot HorizontalMRP'!$A$4:$D$2689,0.4,0),0)</f>
        <v>0</v>
      </c>
      <c r="N1984" s="1" t="n">
        <f aca="false">IFERROR(VLOOKUP(A1984,'[2]Pivot HorizontalMRP'!$A$4:$E$2689,5,0),0)</f>
        <v>0</v>
      </c>
      <c r="O1984" s="1" t="n">
        <f aca="false">K1984+L1984</f>
        <v>28529</v>
      </c>
      <c r="P1984" s="1" t="n">
        <f aca="false">K1984+L1984+M1984+N1984</f>
        <v>28529</v>
      </c>
      <c r="Q1984" s="1" t="n">
        <f aca="false">IFERROR(VLOOKUP(A1984,'[2]Pivot HorizontalMRP'!$A$4:$F$2689,6,0),0)</f>
        <v>3207</v>
      </c>
      <c r="R1984" s="1" t="n">
        <f aca="false">IFERROR(VLOOKUP(A1984,'[2]Pivot HorizontalMRP'!$A$4:$G$2689,7,0),0)</f>
        <v>2969</v>
      </c>
      <c r="S1984" s="1" t="n">
        <f aca="false">IFERROR(VLOOKUP(A1984,'[2]Pivot HorizontalMRP'!$A$4:$H$2689,8,0),0)</f>
        <v>2642</v>
      </c>
      <c r="T1984" s="1" t="n">
        <f aca="false">IFERROR(VLOOKUP(A1984,'[2]Pivot HorizontalMRP'!$A$4:$I$2689,9,0),0)</f>
        <v>917</v>
      </c>
      <c r="U1984" s="1" t="n">
        <f aca="false">IF(I1984="delivery",O1984-SUM(Q1984+R1984),IF(I1984="PO",P1984-SUM(Q1984:R1984)))</f>
        <v>22353</v>
      </c>
      <c r="V1984" s="81" t="n">
        <v>0.0007</v>
      </c>
      <c r="W1984" s="81"/>
      <c r="X1984" s="81" t="n">
        <f aca="false">W1984-V1984</f>
        <v>-0.0007</v>
      </c>
      <c r="Y1984" s="81"/>
      <c r="Z1984" s="81"/>
      <c r="AA1984" s="81" t="n">
        <v>0.00235</v>
      </c>
      <c r="AB1984" s="81"/>
      <c r="AC1984" s="81"/>
      <c r="AD1984" s="81"/>
      <c r="AE1984" s="81"/>
      <c r="AF1984" s="81"/>
      <c r="AG1984" s="81"/>
      <c r="AH1984" s="81"/>
      <c r="AI1984" s="81"/>
      <c r="AJ1984" s="81"/>
      <c r="AK1984" s="81"/>
      <c r="AL1984" s="81"/>
      <c r="AM1984" s="81"/>
      <c r="AN1984" s="81"/>
      <c r="AO1984" s="81" t="str">
        <f aca="false">D1984</f>
        <v>Sanmina</v>
      </c>
      <c r="AP1984" s="1" t="s">
        <v>3124</v>
      </c>
      <c r="AQ1984" s="1"/>
      <c r="AR1984" s="1"/>
      <c r="AS1984" s="1"/>
      <c r="AT1984" s="1"/>
      <c r="AU1984" s="1"/>
      <c r="AV1984" s="1"/>
      <c r="AW1984" s="1"/>
      <c r="AX1984" s="1"/>
      <c r="AY1984" s="1"/>
      <c r="AZ1984" s="1"/>
      <c r="BA1984" s="1"/>
      <c r="BB1984" s="1"/>
      <c r="BC1984" s="1"/>
      <c r="BD1984" s="1"/>
      <c r="BE1984" s="1"/>
      <c r="BF1984" s="1" t="s">
        <v>14668</v>
      </c>
      <c r="BG1984" s="1" t="s">
        <v>183</v>
      </c>
      <c r="BH1984" s="1"/>
      <c r="BI1984" s="1"/>
    </row>
    <row r="1985" customFormat="false" ht="12.75" hidden="false" customHeight="false" outlineLevel="0" collapsed="false">
      <c r="A1985" s="1" t="s">
        <v>8757</v>
      </c>
      <c r="B1985" s="1" t="s">
        <v>8758</v>
      </c>
      <c r="C1985" s="1" t="s">
        <v>177</v>
      </c>
      <c r="D1985" s="1" t="s">
        <v>1471</v>
      </c>
      <c r="E1985" s="1" t="s">
        <v>16411</v>
      </c>
      <c r="F1985" s="1" t="s">
        <v>8760</v>
      </c>
      <c r="G1985" s="1" t="n">
        <v>116</v>
      </c>
      <c r="H1985" s="1" t="n">
        <v>10000</v>
      </c>
      <c r="I1985" s="101" t="s">
        <v>180</v>
      </c>
      <c r="J1985" s="1"/>
      <c r="K1985" s="1" t="n">
        <f aca="false">IFERROR(VLOOKUP(A1985,'[2]Pivot HorizontalMRP'!$A$4:$B$2689,2,0),0)</f>
        <v>0</v>
      </c>
      <c r="L1985" s="1" t="n">
        <f aca="false">IFERROR(VLOOKUP(A1985,'[2]Pivot HorizontalMRP'!$A$4:$C$2689,3,0),0)</f>
        <v>306017</v>
      </c>
      <c r="M1985" s="1" t="n">
        <f aca="false">IFERROR(VLOOKUP(A1985,'[2]Pivot HorizontalMRP'!$A$4:$D$2689,0.4,0),0)</f>
        <v>0</v>
      </c>
      <c r="N1985" s="1" t="n">
        <f aca="false">IFERROR(VLOOKUP(A1985,'[2]Pivot HorizontalMRP'!$A$4:$E$2689,5,0),0)</f>
        <v>0</v>
      </c>
      <c r="O1985" s="1" t="n">
        <f aca="false">K1985+L1985</f>
        <v>306017</v>
      </c>
      <c r="P1985" s="1" t="n">
        <f aca="false">K1985+L1985+M1985+N1985</f>
        <v>306017</v>
      </c>
      <c r="Q1985" s="1" t="n">
        <f aca="false">IFERROR(VLOOKUP(A1985,'[2]Pivot HorizontalMRP'!$A$4:$F$2689,6,0),0)</f>
        <v>53171</v>
      </c>
      <c r="R1985" s="1" t="n">
        <f aca="false">IFERROR(VLOOKUP(A1985,'[2]Pivot HorizontalMRP'!$A$4:$G$2689,7,0),0)</f>
        <v>71772</v>
      </c>
      <c r="S1985" s="1" t="n">
        <f aca="false">IFERROR(VLOOKUP(A1985,'[2]Pivot HorizontalMRP'!$A$4:$H$2689,8,0),0)</f>
        <v>54820</v>
      </c>
      <c r="T1985" s="1" t="n">
        <f aca="false">IFERROR(VLOOKUP(A1985,'[2]Pivot HorizontalMRP'!$A$4:$I$2689,9,0),0)</f>
        <v>36384</v>
      </c>
      <c r="U1985" s="1" t="n">
        <f aca="false">IF(I1985="delivery",O1985-SUM(Q1985+R1985),IF(I1985="PO",P1985-SUM(Q1985:R1985)))</f>
        <v>181074</v>
      </c>
      <c r="V1985" s="81" t="n">
        <v>0.00028</v>
      </c>
      <c r="W1985" s="81"/>
      <c r="X1985" s="81" t="n">
        <f aca="false">W1985-V1985</f>
        <v>-0.00028</v>
      </c>
      <c r="Y1985" s="81"/>
      <c r="Z1985" s="81"/>
      <c r="AA1985" s="81" t="n">
        <v>0.00028</v>
      </c>
      <c r="AB1985" s="81"/>
      <c r="AC1985" s="81"/>
      <c r="AD1985" s="81"/>
      <c r="AE1985" s="81"/>
      <c r="AF1985" s="81"/>
      <c r="AG1985" s="81"/>
      <c r="AH1985" s="81"/>
      <c r="AI1985" s="81"/>
      <c r="AJ1985" s="81"/>
      <c r="AK1985" s="81"/>
      <c r="AL1985" s="81"/>
      <c r="AM1985" s="81"/>
      <c r="AN1985" s="81"/>
      <c r="AO1985" s="81" t="str">
        <f aca="false">D1985</f>
        <v>Sanmina</v>
      </c>
      <c r="AP1985" s="1" t="s">
        <v>3124</v>
      </c>
      <c r="AQ1985" s="1"/>
      <c r="AR1985" s="1"/>
      <c r="AS1985" s="1"/>
      <c r="AT1985" s="1"/>
      <c r="AU1985" s="1"/>
      <c r="AV1985" s="1"/>
      <c r="AW1985" s="1"/>
      <c r="AX1985" s="1"/>
      <c r="AY1985" s="1"/>
      <c r="AZ1985" s="1"/>
      <c r="BA1985" s="1"/>
      <c r="BB1985" s="1"/>
      <c r="BC1985" s="1"/>
      <c r="BD1985" s="1"/>
      <c r="BE1985" s="1"/>
      <c r="BF1985" s="1" t="s">
        <v>14668</v>
      </c>
      <c r="BG1985" s="1" t="s">
        <v>183</v>
      </c>
      <c r="BH1985" s="1"/>
      <c r="BI1985" s="1"/>
    </row>
    <row r="1986" customFormat="false" ht="12.75" hidden="false" customHeight="false" outlineLevel="0" collapsed="false">
      <c r="A1986" s="1" t="s">
        <v>8761</v>
      </c>
      <c r="B1986" s="1" t="s">
        <v>8762</v>
      </c>
      <c r="C1986" s="1" t="s">
        <v>177</v>
      </c>
      <c r="D1986" s="1" t="s">
        <v>1471</v>
      </c>
      <c r="E1986" s="1" t="s">
        <v>16412</v>
      </c>
      <c r="F1986" s="1" t="s">
        <v>8764</v>
      </c>
      <c r="G1986" s="1" t="n">
        <v>308</v>
      </c>
      <c r="H1986" s="1" t="n">
        <v>10000</v>
      </c>
      <c r="I1986" s="101" t="s">
        <v>180</v>
      </c>
      <c r="J1986" s="1"/>
      <c r="K1986" s="1" t="n">
        <f aca="false">IFERROR(VLOOKUP(A1986,'[2]Pivot HorizontalMRP'!$A$4:$B$2689,2,0),0)</f>
        <v>0</v>
      </c>
      <c r="L1986" s="1" t="n">
        <f aca="false">IFERROR(VLOOKUP(A1986,'[2]Pivot HorizontalMRP'!$A$4:$C$2689,3,0),0)</f>
        <v>32713</v>
      </c>
      <c r="M1986" s="1" t="n">
        <f aca="false">IFERROR(VLOOKUP(A1986,'[2]Pivot HorizontalMRP'!$A$4:$D$2689,0.4,0),0)</f>
        <v>0</v>
      </c>
      <c r="N1986" s="1" t="n">
        <f aca="false">IFERROR(VLOOKUP(A1986,'[2]Pivot HorizontalMRP'!$A$4:$E$2689,5,0),0)</f>
        <v>0</v>
      </c>
      <c r="O1986" s="1" t="n">
        <f aca="false">K1986+L1986</f>
        <v>32713</v>
      </c>
      <c r="P1986" s="1" t="n">
        <f aca="false">K1986+L1986+M1986+N1986</f>
        <v>32713</v>
      </c>
      <c r="Q1986" s="1" t="n">
        <f aca="false">IFERROR(VLOOKUP(A1986,'[2]Pivot HorizontalMRP'!$A$4:$F$2689,6,0),0)</f>
        <v>428</v>
      </c>
      <c r="R1986" s="1" t="n">
        <f aca="false">IFERROR(VLOOKUP(A1986,'[2]Pivot HorizontalMRP'!$A$4:$G$2689,7,0),0)</f>
        <v>614</v>
      </c>
      <c r="S1986" s="1" t="n">
        <f aca="false">IFERROR(VLOOKUP(A1986,'[2]Pivot HorizontalMRP'!$A$4:$H$2689,8,0),0)</f>
        <v>763</v>
      </c>
      <c r="T1986" s="1" t="n">
        <f aca="false">IFERROR(VLOOKUP(A1986,'[2]Pivot HorizontalMRP'!$A$4:$I$2689,9,0),0)</f>
        <v>158</v>
      </c>
      <c r="U1986" s="1" t="n">
        <f aca="false">IF(I1986="delivery",O1986-SUM(Q1986+R1986),IF(I1986="PO",P1986-SUM(Q1986:R1986)))</f>
        <v>31671</v>
      </c>
      <c r="V1986" s="81" t="n">
        <v>0.00054</v>
      </c>
      <c r="W1986" s="81"/>
      <c r="X1986" s="81" t="n">
        <f aca="false">W1986-V1986</f>
        <v>-0.00054</v>
      </c>
      <c r="Y1986" s="81"/>
      <c r="Z1986" s="81"/>
      <c r="AA1986" s="81"/>
      <c r="AB1986" s="81"/>
      <c r="AC1986" s="81"/>
      <c r="AD1986" s="81"/>
      <c r="AE1986" s="81"/>
      <c r="AF1986" s="81"/>
      <c r="AG1986" s="81"/>
      <c r="AH1986" s="81"/>
      <c r="AI1986" s="81"/>
      <c r="AJ1986" s="81"/>
      <c r="AK1986" s="81"/>
      <c r="AL1986" s="81"/>
      <c r="AM1986" s="81"/>
      <c r="AN1986" s="81"/>
      <c r="AO1986" s="81" t="str">
        <f aca="false">D1986</f>
        <v>Sanmina</v>
      </c>
      <c r="AP1986" s="1" t="s">
        <v>3124</v>
      </c>
      <c r="AQ1986" s="1"/>
      <c r="AR1986" s="1"/>
      <c r="AS1986" s="1"/>
      <c r="AT1986" s="1"/>
      <c r="AU1986" s="1"/>
      <c r="AV1986" s="1"/>
      <c r="AW1986" s="1"/>
      <c r="AX1986" s="1"/>
      <c r="AY1986" s="1"/>
      <c r="AZ1986" s="1"/>
      <c r="BA1986" s="1"/>
      <c r="BB1986" s="1"/>
      <c r="BC1986" s="1"/>
      <c r="BD1986" s="1"/>
      <c r="BE1986" s="1"/>
      <c r="BF1986" s="1" t="s">
        <v>14668</v>
      </c>
      <c r="BG1986" s="1" t="s">
        <v>183</v>
      </c>
      <c r="BH1986" s="1"/>
      <c r="BI1986" s="1"/>
    </row>
    <row r="1987" customFormat="false" ht="12.75" hidden="false" customHeight="false" outlineLevel="0" collapsed="false">
      <c r="A1987" s="1" t="s">
        <v>8765</v>
      </c>
      <c r="B1987" s="1" t="s">
        <v>8766</v>
      </c>
      <c r="C1987" s="1" t="s">
        <v>177</v>
      </c>
      <c r="D1987" s="1" t="s">
        <v>1471</v>
      </c>
      <c r="E1987" s="1" t="s">
        <v>16413</v>
      </c>
      <c r="F1987" s="1" t="s">
        <v>8768</v>
      </c>
      <c r="G1987" s="1" t="n">
        <v>308</v>
      </c>
      <c r="H1987" s="1" t="n">
        <v>10000</v>
      </c>
      <c r="I1987" s="101" t="s">
        <v>180</v>
      </c>
      <c r="J1987" s="1"/>
      <c r="K1987" s="1" t="n">
        <f aca="false">IFERROR(VLOOKUP(A1987,'[2]Pivot HorizontalMRP'!$A$4:$B$2689,2,0),0)</f>
        <v>0</v>
      </c>
      <c r="L1987" s="1" t="n">
        <f aca="false">IFERROR(VLOOKUP(A1987,'[2]Pivot HorizontalMRP'!$A$4:$C$2689,3,0),0)</f>
        <v>60257</v>
      </c>
      <c r="M1987" s="1" t="n">
        <f aca="false">IFERROR(VLOOKUP(A1987,'[2]Pivot HorizontalMRP'!$A$4:$D$2689,0.4,0),0)</f>
        <v>0</v>
      </c>
      <c r="N1987" s="1" t="n">
        <f aca="false">IFERROR(VLOOKUP(A1987,'[2]Pivot HorizontalMRP'!$A$4:$E$2689,5,0),0)</f>
        <v>0</v>
      </c>
      <c r="O1987" s="1" t="n">
        <f aca="false">K1987+L1987</f>
        <v>60257</v>
      </c>
      <c r="P1987" s="1" t="n">
        <f aca="false">K1987+L1987+M1987+N1987</f>
        <v>60257</v>
      </c>
      <c r="Q1987" s="1" t="n">
        <f aca="false">IFERROR(VLOOKUP(A1987,'[2]Pivot HorizontalMRP'!$A$4:$F$2689,6,0),0)</f>
        <v>12837</v>
      </c>
      <c r="R1987" s="1" t="n">
        <f aca="false">IFERROR(VLOOKUP(A1987,'[2]Pivot HorizontalMRP'!$A$4:$G$2689,7,0),0)</f>
        <v>11529</v>
      </c>
      <c r="S1987" s="1" t="n">
        <f aca="false">IFERROR(VLOOKUP(A1987,'[2]Pivot HorizontalMRP'!$A$4:$H$2689,8,0),0)</f>
        <v>15110</v>
      </c>
      <c r="T1987" s="1" t="n">
        <f aca="false">IFERROR(VLOOKUP(A1987,'[2]Pivot HorizontalMRP'!$A$4:$I$2689,9,0),0)</f>
        <v>6922</v>
      </c>
      <c r="U1987" s="1" t="n">
        <f aca="false">IF(I1987="delivery",O1987-SUM(Q1987+R1987),IF(I1987="PO",P1987-SUM(Q1987:R1987)))</f>
        <v>35891</v>
      </c>
      <c r="V1987" s="81" t="n">
        <v>0.00065</v>
      </c>
      <c r="W1987" s="81"/>
      <c r="X1987" s="81" t="n">
        <f aca="false">W1987-V1987</f>
        <v>-0.00065</v>
      </c>
      <c r="Y1987" s="81"/>
      <c r="Z1987" s="81"/>
      <c r="AA1987" s="81"/>
      <c r="AB1987" s="81"/>
      <c r="AC1987" s="81"/>
      <c r="AD1987" s="81"/>
      <c r="AE1987" s="81"/>
      <c r="AF1987" s="81"/>
      <c r="AG1987" s="81"/>
      <c r="AH1987" s="81"/>
      <c r="AI1987" s="81"/>
      <c r="AJ1987" s="81"/>
      <c r="AK1987" s="81"/>
      <c r="AL1987" s="81"/>
      <c r="AM1987" s="81"/>
      <c r="AN1987" s="81"/>
      <c r="AO1987" s="81" t="str">
        <f aca="false">D1987</f>
        <v>Sanmina</v>
      </c>
      <c r="AP1987" s="1" t="s">
        <v>3124</v>
      </c>
      <c r="AQ1987" s="1"/>
      <c r="AR1987" s="1"/>
      <c r="AS1987" s="1"/>
      <c r="AT1987" s="1"/>
      <c r="AU1987" s="1"/>
      <c r="AV1987" s="1"/>
      <c r="AW1987" s="1"/>
      <c r="AX1987" s="1"/>
      <c r="AY1987" s="1"/>
      <c r="AZ1987" s="1"/>
      <c r="BA1987" s="1"/>
      <c r="BB1987" s="1"/>
      <c r="BC1987" s="1"/>
      <c r="BD1987" s="1"/>
      <c r="BE1987" s="1"/>
      <c r="BF1987" s="1" t="s">
        <v>14668</v>
      </c>
      <c r="BG1987" s="1" t="s">
        <v>183</v>
      </c>
      <c r="BH1987" s="1"/>
      <c r="BI1987" s="1"/>
    </row>
    <row r="1988" customFormat="false" ht="12.75" hidden="false" customHeight="false" outlineLevel="0" collapsed="false">
      <c r="A1988" s="1" t="s">
        <v>8769</v>
      </c>
      <c r="B1988" s="1" t="s">
        <v>8770</v>
      </c>
      <c r="C1988" s="1" t="s">
        <v>177</v>
      </c>
      <c r="D1988" s="1" t="s">
        <v>1471</v>
      </c>
      <c r="E1988" s="1" t="s">
        <v>16414</v>
      </c>
      <c r="F1988" s="1" t="s">
        <v>8772</v>
      </c>
      <c r="G1988" s="1" t="n">
        <v>308</v>
      </c>
      <c r="H1988" s="1" t="n">
        <v>10000</v>
      </c>
      <c r="I1988" s="101" t="s">
        <v>180</v>
      </c>
      <c r="J1988" s="1"/>
      <c r="K1988" s="1" t="n">
        <f aca="false">IFERROR(VLOOKUP(A1988,'[2]Pivot HorizontalMRP'!$A$4:$B$2689,2,0),0)</f>
        <v>0</v>
      </c>
      <c r="L1988" s="1" t="n">
        <f aca="false">IFERROR(VLOOKUP(A1988,'[2]Pivot HorizontalMRP'!$A$4:$C$2689,3,0),0)</f>
        <v>12230</v>
      </c>
      <c r="M1988" s="1" t="n">
        <f aca="false">IFERROR(VLOOKUP(A1988,'[2]Pivot HorizontalMRP'!$A$4:$D$2689,0.4,0),0)</f>
        <v>0</v>
      </c>
      <c r="N1988" s="1" t="n">
        <f aca="false">IFERROR(VLOOKUP(A1988,'[2]Pivot HorizontalMRP'!$A$4:$E$2689,5,0),0)</f>
        <v>0</v>
      </c>
      <c r="O1988" s="1" t="n">
        <f aca="false">K1988+L1988</f>
        <v>12230</v>
      </c>
      <c r="P1988" s="1" t="n">
        <f aca="false">K1988+L1988+M1988+N1988</f>
        <v>12230</v>
      </c>
      <c r="Q1988" s="1" t="n">
        <f aca="false">IFERROR(VLOOKUP(A1988,'[2]Pivot HorizontalMRP'!$A$4:$F$2689,6,0),0)</f>
        <v>3265</v>
      </c>
      <c r="R1988" s="1" t="n">
        <f aca="false">IFERROR(VLOOKUP(A1988,'[2]Pivot HorizontalMRP'!$A$4:$G$2689,7,0),0)</f>
        <v>2437</v>
      </c>
      <c r="S1988" s="1" t="n">
        <f aca="false">IFERROR(VLOOKUP(A1988,'[2]Pivot HorizontalMRP'!$A$4:$H$2689,8,0),0)</f>
        <v>2709</v>
      </c>
      <c r="T1988" s="1" t="n">
        <f aca="false">IFERROR(VLOOKUP(A1988,'[2]Pivot HorizontalMRP'!$A$4:$I$2689,9,0),0)</f>
        <v>1688</v>
      </c>
      <c r="U1988" s="1" t="n">
        <f aca="false">IF(I1988="delivery",O1988-SUM(Q1988+R1988),IF(I1988="PO",P1988-SUM(Q1988:R1988)))</f>
        <v>6528</v>
      </c>
      <c r="V1988" s="81" t="n">
        <v>0.00068</v>
      </c>
      <c r="W1988" s="81"/>
      <c r="X1988" s="81" t="n">
        <f aca="false">W1988-V1988</f>
        <v>-0.00068</v>
      </c>
      <c r="Y1988" s="81"/>
      <c r="Z1988" s="81"/>
      <c r="AA1988" s="81"/>
      <c r="AB1988" s="81"/>
      <c r="AC1988" s="81"/>
      <c r="AD1988" s="81"/>
      <c r="AE1988" s="81"/>
      <c r="AF1988" s="81"/>
      <c r="AG1988" s="81"/>
      <c r="AH1988" s="81"/>
      <c r="AI1988" s="81"/>
      <c r="AJ1988" s="81"/>
      <c r="AK1988" s="81"/>
      <c r="AL1988" s="81"/>
      <c r="AM1988" s="81"/>
      <c r="AN1988" s="81"/>
      <c r="AO1988" s="81" t="str">
        <f aca="false">D1988</f>
        <v>Sanmina</v>
      </c>
      <c r="AP1988" s="1" t="s">
        <v>3124</v>
      </c>
      <c r="AQ1988" s="1"/>
      <c r="AR1988" s="1"/>
      <c r="AS1988" s="1"/>
      <c r="AT1988" s="1"/>
      <c r="AU1988" s="1"/>
      <c r="AV1988" s="1"/>
      <c r="AW1988" s="1"/>
      <c r="AX1988" s="1"/>
      <c r="AY1988" s="1"/>
      <c r="AZ1988" s="1"/>
      <c r="BA1988" s="1"/>
      <c r="BB1988" s="1"/>
      <c r="BC1988" s="1"/>
      <c r="BD1988" s="1"/>
      <c r="BE1988" s="1"/>
      <c r="BF1988" s="1" t="s">
        <v>14668</v>
      </c>
      <c r="BG1988" s="1" t="s">
        <v>183</v>
      </c>
      <c r="BH1988" s="1"/>
      <c r="BI1988" s="1"/>
    </row>
    <row r="1989" customFormat="false" ht="12.75" hidden="false" customHeight="false" outlineLevel="0" collapsed="false">
      <c r="A1989" s="1" t="s">
        <v>8773</v>
      </c>
      <c r="B1989" s="1" t="s">
        <v>8774</v>
      </c>
      <c r="C1989" s="1" t="s">
        <v>177</v>
      </c>
      <c r="D1989" s="1" t="s">
        <v>1471</v>
      </c>
      <c r="E1989" s="1" t="s">
        <v>16415</v>
      </c>
      <c r="F1989" s="1" t="s">
        <v>8776</v>
      </c>
      <c r="G1989" s="1" t="n">
        <v>116</v>
      </c>
      <c r="H1989" s="1" t="n">
        <v>10000</v>
      </c>
      <c r="I1989" s="101" t="s">
        <v>180</v>
      </c>
      <c r="J1989" s="1"/>
      <c r="K1989" s="1" t="n">
        <f aca="false">IFERROR(VLOOKUP(A1989,'[2]Pivot HorizontalMRP'!$A$4:$B$2689,2,0),0)</f>
        <v>0</v>
      </c>
      <c r="L1989" s="1" t="n">
        <f aca="false">IFERROR(VLOOKUP(A1989,'[2]Pivot HorizontalMRP'!$A$4:$C$2689,3,0),0)</f>
        <v>31484</v>
      </c>
      <c r="M1989" s="1" t="n">
        <f aca="false">IFERROR(VLOOKUP(A1989,'[2]Pivot HorizontalMRP'!$A$4:$D$2689,0.4,0),0)</f>
        <v>0</v>
      </c>
      <c r="N1989" s="1" t="n">
        <f aca="false">IFERROR(VLOOKUP(A1989,'[2]Pivot HorizontalMRP'!$A$4:$E$2689,5,0),0)</f>
        <v>0</v>
      </c>
      <c r="O1989" s="1" t="n">
        <f aca="false">K1989+L1989</f>
        <v>31484</v>
      </c>
      <c r="P1989" s="1" t="n">
        <f aca="false">K1989+L1989+M1989+N1989</f>
        <v>31484</v>
      </c>
      <c r="Q1989" s="1" t="n">
        <f aca="false">IFERROR(VLOOKUP(A1989,'[2]Pivot HorizontalMRP'!$A$4:$F$2689,6,0),0)</f>
        <v>14105</v>
      </c>
      <c r="R1989" s="1" t="n">
        <f aca="false">IFERROR(VLOOKUP(A1989,'[2]Pivot HorizontalMRP'!$A$4:$G$2689,7,0),0)</f>
        <v>9017</v>
      </c>
      <c r="S1989" s="1" t="n">
        <f aca="false">IFERROR(VLOOKUP(A1989,'[2]Pivot HorizontalMRP'!$A$4:$H$2689,8,0),0)</f>
        <v>8439</v>
      </c>
      <c r="T1989" s="1" t="n">
        <f aca="false">IFERROR(VLOOKUP(A1989,'[2]Pivot HorizontalMRP'!$A$4:$I$2689,9,0),0)</f>
        <v>6001</v>
      </c>
      <c r="U1989" s="1" t="n">
        <f aca="false">IF(I1989="delivery",O1989-SUM(Q1989+R1989),IF(I1989="PO",P1989-SUM(Q1989:R1989)))</f>
        <v>8362</v>
      </c>
      <c r="V1989" s="81" t="n">
        <v>0.00156</v>
      </c>
      <c r="W1989" s="81"/>
      <c r="X1989" s="81" t="n">
        <f aca="false">W1989-V1989</f>
        <v>-0.00156</v>
      </c>
      <c r="Y1989" s="81"/>
      <c r="Z1989" s="81"/>
      <c r="AA1989" s="81"/>
      <c r="AB1989" s="81"/>
      <c r="AC1989" s="81"/>
      <c r="AD1989" s="81"/>
      <c r="AE1989" s="81"/>
      <c r="AF1989" s="81"/>
      <c r="AG1989" s="81"/>
      <c r="AH1989" s="81"/>
      <c r="AI1989" s="81"/>
      <c r="AJ1989" s="81"/>
      <c r="AK1989" s="81"/>
      <c r="AL1989" s="81"/>
      <c r="AM1989" s="81"/>
      <c r="AN1989" s="81"/>
      <c r="AO1989" s="81" t="str">
        <f aca="false">D1989</f>
        <v>Sanmina</v>
      </c>
      <c r="AP1989" s="1" t="s">
        <v>3124</v>
      </c>
      <c r="AQ1989" s="1"/>
      <c r="AR1989" s="1"/>
      <c r="AS1989" s="1"/>
      <c r="AT1989" s="1"/>
      <c r="AU1989" s="1"/>
      <c r="AV1989" s="1"/>
      <c r="AW1989" s="1"/>
      <c r="AX1989" s="1"/>
      <c r="AY1989" s="1"/>
      <c r="AZ1989" s="1"/>
      <c r="BA1989" s="1"/>
      <c r="BB1989" s="1"/>
      <c r="BC1989" s="1"/>
      <c r="BD1989" s="1"/>
      <c r="BE1989" s="1"/>
      <c r="BF1989" s="1" t="s">
        <v>14668</v>
      </c>
      <c r="BG1989" s="1" t="s">
        <v>183</v>
      </c>
      <c r="BH1989" s="1"/>
      <c r="BI1989" s="1"/>
    </row>
    <row r="1990" customFormat="false" ht="12.75" hidden="false" customHeight="false" outlineLevel="0" collapsed="false">
      <c r="A1990" s="1" t="s">
        <v>8777</v>
      </c>
      <c r="B1990" s="1" t="s">
        <v>8778</v>
      </c>
      <c r="C1990" s="1" t="s">
        <v>177</v>
      </c>
      <c r="D1990" s="1" t="s">
        <v>1471</v>
      </c>
      <c r="E1990" s="1" t="s">
        <v>16416</v>
      </c>
      <c r="F1990" s="1" t="s">
        <v>8780</v>
      </c>
      <c r="G1990" s="1" t="n">
        <v>116</v>
      </c>
      <c r="H1990" s="1" t="n">
        <v>40000</v>
      </c>
      <c r="I1990" s="101" t="s">
        <v>180</v>
      </c>
      <c r="J1990" s="1"/>
      <c r="K1990" s="1" t="n">
        <f aca="false">IFERROR(VLOOKUP(A1990,'[2]Pivot HorizontalMRP'!$A$4:$B$2689,2,0),0)</f>
        <v>0</v>
      </c>
      <c r="L1990" s="1" t="n">
        <f aca="false">IFERROR(VLOOKUP(A1990,'[2]Pivot HorizontalMRP'!$A$4:$C$2689,3,0),0)</f>
        <v>10699</v>
      </c>
      <c r="M1990" s="1" t="n">
        <f aca="false">IFERROR(VLOOKUP(A1990,'[2]Pivot HorizontalMRP'!$A$4:$D$2689,0.4,0),0)</f>
        <v>0</v>
      </c>
      <c r="N1990" s="1" t="n">
        <f aca="false">IFERROR(VLOOKUP(A1990,'[2]Pivot HorizontalMRP'!$A$4:$E$2689,5,0),0)</f>
        <v>40000</v>
      </c>
      <c r="O1990" s="1" t="n">
        <f aca="false">K1990+L1990</f>
        <v>10699</v>
      </c>
      <c r="P1990" s="1" t="n">
        <f aca="false">K1990+L1990+M1990+N1990</f>
        <v>50699</v>
      </c>
      <c r="Q1990" s="1" t="n">
        <f aca="false">IFERROR(VLOOKUP(A1990,'[2]Pivot HorizontalMRP'!$A$4:$F$2689,6,0),0)</f>
        <v>17055</v>
      </c>
      <c r="R1990" s="1" t="n">
        <f aca="false">IFERROR(VLOOKUP(A1990,'[2]Pivot HorizontalMRP'!$A$4:$G$2689,7,0),0)</f>
        <v>11565</v>
      </c>
      <c r="S1990" s="1" t="n">
        <f aca="false">IFERROR(VLOOKUP(A1990,'[2]Pivot HorizontalMRP'!$A$4:$H$2689,8,0),0)</f>
        <v>12334</v>
      </c>
      <c r="T1990" s="1" t="n">
        <f aca="false">IFERROR(VLOOKUP(A1990,'[2]Pivot HorizontalMRP'!$A$4:$I$2689,9,0),0)</f>
        <v>7539</v>
      </c>
      <c r="U1990" s="1" t="n">
        <f aca="false">IF(I1990="delivery",O1990-SUM(Q1990+R1990),IF(I1990="PO",P1990-SUM(Q1990:R1990)))</f>
        <v>-17921</v>
      </c>
      <c r="V1990" s="81" t="n">
        <v>0.0007</v>
      </c>
      <c r="W1990" s="81"/>
      <c r="X1990" s="81" t="n">
        <f aca="false">W1990-V1990</f>
        <v>-0.0007</v>
      </c>
      <c r="Y1990" s="81"/>
      <c r="Z1990" s="81"/>
      <c r="AA1990" s="81"/>
      <c r="AB1990" s="81"/>
      <c r="AC1990" s="81"/>
      <c r="AD1990" s="81"/>
      <c r="AE1990" s="81"/>
      <c r="AF1990" s="81"/>
      <c r="AG1990" s="81"/>
      <c r="AH1990" s="81"/>
      <c r="AI1990" s="81"/>
      <c r="AJ1990" s="81"/>
      <c r="AK1990" s="81"/>
      <c r="AL1990" s="81"/>
      <c r="AM1990" s="81"/>
      <c r="AN1990" s="81"/>
      <c r="AO1990" s="81" t="str">
        <f aca="false">D1990</f>
        <v>Sanmina</v>
      </c>
      <c r="AP1990" s="1" t="s">
        <v>3124</v>
      </c>
      <c r="AQ1990" s="1"/>
      <c r="AR1990" s="1"/>
      <c r="AS1990" s="1"/>
      <c r="AT1990" s="1"/>
      <c r="AU1990" s="1"/>
      <c r="AV1990" s="1"/>
      <c r="AW1990" s="1"/>
      <c r="AX1990" s="1"/>
      <c r="AY1990" s="1"/>
      <c r="AZ1990" s="1"/>
      <c r="BA1990" s="1"/>
      <c r="BB1990" s="1"/>
      <c r="BC1990" s="1"/>
      <c r="BD1990" s="1"/>
      <c r="BE1990" s="1"/>
      <c r="BF1990" s="1" t="s">
        <v>14668</v>
      </c>
      <c r="BG1990" s="1" t="s">
        <v>183</v>
      </c>
      <c r="BH1990" s="1"/>
      <c r="BI1990" s="1"/>
    </row>
    <row r="1991" customFormat="false" ht="12.75" hidden="false" customHeight="false" outlineLevel="0" collapsed="false">
      <c r="A1991" s="1" t="s">
        <v>8781</v>
      </c>
      <c r="B1991" s="1" t="s">
        <v>8782</v>
      </c>
      <c r="C1991" s="1" t="s">
        <v>177</v>
      </c>
      <c r="D1991" s="1" t="s">
        <v>1471</v>
      </c>
      <c r="E1991" s="1" t="s">
        <v>16417</v>
      </c>
      <c r="F1991" s="1" t="s">
        <v>8784</v>
      </c>
      <c r="G1991" s="1" t="n">
        <v>308</v>
      </c>
      <c r="H1991" s="1" t="n">
        <v>40000</v>
      </c>
      <c r="I1991" s="101" t="s">
        <v>180</v>
      </c>
      <c r="J1991" s="1"/>
      <c r="K1991" s="1" t="n">
        <f aca="false">IFERROR(VLOOKUP(A1991,'[2]Pivot HorizontalMRP'!$A$4:$B$2689,2,0),0)</f>
        <v>0</v>
      </c>
      <c r="L1991" s="1" t="n">
        <f aca="false">IFERROR(VLOOKUP(A1991,'[2]Pivot HorizontalMRP'!$A$4:$C$2689,3,0),0)</f>
        <v>1098469</v>
      </c>
      <c r="M1991" s="1" t="n">
        <f aca="false">IFERROR(VLOOKUP(A1991,'[2]Pivot HorizontalMRP'!$A$4:$D$2689,0.4,0),0)</f>
        <v>0</v>
      </c>
      <c r="N1991" s="1" t="n">
        <f aca="false">IFERROR(VLOOKUP(A1991,'[2]Pivot HorizontalMRP'!$A$4:$E$2689,5,0),0)</f>
        <v>0</v>
      </c>
      <c r="O1991" s="1" t="n">
        <f aca="false">K1991+L1991</f>
        <v>1098469</v>
      </c>
      <c r="P1991" s="1" t="n">
        <f aca="false">K1991+L1991+M1991+N1991</f>
        <v>1098469</v>
      </c>
      <c r="Q1991" s="1" t="n">
        <f aca="false">IFERROR(VLOOKUP(A1991,'[2]Pivot HorizontalMRP'!$A$4:$F$2689,6,0),0)</f>
        <v>371996</v>
      </c>
      <c r="R1991" s="1" t="n">
        <f aca="false">IFERROR(VLOOKUP(A1991,'[2]Pivot HorizontalMRP'!$A$4:$G$2689,7,0),0)</f>
        <v>281012</v>
      </c>
      <c r="S1991" s="1" t="n">
        <f aca="false">IFERROR(VLOOKUP(A1991,'[2]Pivot HorizontalMRP'!$A$4:$H$2689,8,0),0)</f>
        <v>268472</v>
      </c>
      <c r="T1991" s="1" t="n">
        <f aca="false">IFERROR(VLOOKUP(A1991,'[2]Pivot HorizontalMRP'!$A$4:$I$2689,9,0),0)</f>
        <v>163890</v>
      </c>
      <c r="U1991" s="1" t="n">
        <f aca="false">IF(I1991="delivery",O1991-SUM(Q1991+R1991),IF(I1991="PO",P1991-SUM(Q1991:R1991)))</f>
        <v>445461</v>
      </c>
      <c r="V1991" s="81" t="n">
        <v>0.00061</v>
      </c>
      <c r="W1991" s="81"/>
      <c r="X1991" s="81" t="n">
        <f aca="false">W1991-V1991</f>
        <v>-0.00061</v>
      </c>
      <c r="Y1991" s="81"/>
      <c r="Z1991" s="81"/>
      <c r="AA1991" s="81" t="n">
        <v>0.00041</v>
      </c>
      <c r="AB1991" s="81"/>
      <c r="AC1991" s="81"/>
      <c r="AD1991" s="81"/>
      <c r="AE1991" s="81"/>
      <c r="AF1991" s="81"/>
      <c r="AG1991" s="81"/>
      <c r="AH1991" s="81"/>
      <c r="AI1991" s="81"/>
      <c r="AJ1991" s="81"/>
      <c r="AK1991" s="81"/>
      <c r="AL1991" s="81"/>
      <c r="AM1991" s="81"/>
      <c r="AN1991" s="81"/>
      <c r="AO1991" s="81" t="str">
        <f aca="false">D1991</f>
        <v>Sanmina</v>
      </c>
      <c r="AP1991" s="1" t="s">
        <v>3124</v>
      </c>
      <c r="AQ1991" s="1"/>
      <c r="AR1991" s="1"/>
      <c r="AS1991" s="1"/>
      <c r="AT1991" s="1"/>
      <c r="AU1991" s="1"/>
      <c r="AV1991" s="1"/>
      <c r="AW1991" s="1"/>
      <c r="AX1991" s="1"/>
      <c r="AY1991" s="1"/>
      <c r="AZ1991" s="1"/>
      <c r="BA1991" s="1"/>
      <c r="BB1991" s="1"/>
      <c r="BC1991" s="1"/>
      <c r="BD1991" s="1"/>
      <c r="BE1991" s="1"/>
      <c r="BF1991" s="1" t="s">
        <v>14668</v>
      </c>
      <c r="BG1991" s="1" t="s">
        <v>183</v>
      </c>
      <c r="BH1991" s="1"/>
      <c r="BI1991" s="1"/>
    </row>
    <row r="1992" customFormat="false" ht="12.75" hidden="false" customHeight="false" outlineLevel="0" collapsed="false">
      <c r="A1992" s="1" t="s">
        <v>8785</v>
      </c>
      <c r="B1992" s="1" t="s">
        <v>8786</v>
      </c>
      <c r="C1992" s="1" t="s">
        <v>177</v>
      </c>
      <c r="D1992" s="1" t="s">
        <v>1471</v>
      </c>
      <c r="E1992" s="1" t="s">
        <v>16418</v>
      </c>
      <c r="F1992" s="1" t="s">
        <v>8788</v>
      </c>
      <c r="G1992" s="1" t="n">
        <v>308</v>
      </c>
      <c r="H1992" s="1" t="n">
        <v>30000</v>
      </c>
      <c r="I1992" s="101" t="s">
        <v>180</v>
      </c>
      <c r="J1992" s="1"/>
      <c r="K1992" s="1" t="n">
        <f aca="false">IFERROR(VLOOKUP(A1992,'[2]Pivot HorizontalMRP'!$A$4:$B$2689,2,0),0)</f>
        <v>0</v>
      </c>
      <c r="L1992" s="1" t="n">
        <f aca="false">IFERROR(VLOOKUP(A1992,'[2]Pivot HorizontalMRP'!$A$4:$C$2689,3,0),0)</f>
        <v>379565</v>
      </c>
      <c r="M1992" s="1" t="n">
        <f aca="false">IFERROR(VLOOKUP(A1992,'[2]Pivot HorizontalMRP'!$A$4:$D$2689,0.4,0),0)</f>
        <v>0</v>
      </c>
      <c r="N1992" s="1" t="n">
        <f aca="false">IFERROR(VLOOKUP(A1992,'[2]Pivot HorizontalMRP'!$A$4:$E$2689,5,0),0)</f>
        <v>100000</v>
      </c>
      <c r="O1992" s="1" t="n">
        <f aca="false">K1992+L1992</f>
        <v>379565</v>
      </c>
      <c r="P1992" s="1" t="n">
        <f aca="false">K1992+L1992+M1992+N1992</f>
        <v>479565</v>
      </c>
      <c r="Q1992" s="1" t="n">
        <f aca="false">IFERROR(VLOOKUP(A1992,'[2]Pivot HorizontalMRP'!$A$4:$F$2689,6,0),0)</f>
        <v>232316</v>
      </c>
      <c r="R1992" s="1" t="n">
        <f aca="false">IFERROR(VLOOKUP(A1992,'[2]Pivot HorizontalMRP'!$A$4:$G$2689,7,0),0)</f>
        <v>177592</v>
      </c>
      <c r="S1992" s="1" t="n">
        <f aca="false">IFERROR(VLOOKUP(A1992,'[2]Pivot HorizontalMRP'!$A$4:$H$2689,8,0),0)</f>
        <v>160461</v>
      </c>
      <c r="T1992" s="1" t="n">
        <f aca="false">IFERROR(VLOOKUP(A1992,'[2]Pivot HorizontalMRP'!$A$4:$I$2689,9,0),0)</f>
        <v>97896</v>
      </c>
      <c r="U1992" s="1" t="n">
        <f aca="false">IF(I1992="delivery",O1992-SUM(Q1992+R1992),IF(I1992="PO",P1992-SUM(Q1992:R1992)))</f>
        <v>-30343</v>
      </c>
      <c r="V1992" s="81" t="n">
        <v>0.00061</v>
      </c>
      <c r="W1992" s="81"/>
      <c r="X1992" s="81" t="n">
        <f aca="false">W1992-V1992</f>
        <v>-0.00061</v>
      </c>
      <c r="Y1992" s="81"/>
      <c r="Z1992" s="81"/>
      <c r="AA1992" s="81" t="n">
        <v>0.00028</v>
      </c>
      <c r="AB1992" s="81"/>
      <c r="AC1992" s="81"/>
      <c r="AD1992" s="81"/>
      <c r="AE1992" s="81"/>
      <c r="AF1992" s="81"/>
      <c r="AG1992" s="81"/>
      <c r="AH1992" s="81"/>
      <c r="AI1992" s="81"/>
      <c r="AJ1992" s="81"/>
      <c r="AK1992" s="81"/>
      <c r="AL1992" s="81"/>
      <c r="AM1992" s="81"/>
      <c r="AN1992" s="81"/>
      <c r="AO1992" s="81" t="str">
        <f aca="false">D1992</f>
        <v>Sanmina</v>
      </c>
      <c r="AP1992" s="1" t="s">
        <v>3124</v>
      </c>
      <c r="AQ1992" s="1"/>
      <c r="AR1992" s="1"/>
      <c r="AS1992" s="1"/>
      <c r="AT1992" s="1"/>
      <c r="AU1992" s="1"/>
      <c r="AV1992" s="1"/>
      <c r="AW1992" s="1"/>
      <c r="AX1992" s="1"/>
      <c r="AY1992" s="1"/>
      <c r="AZ1992" s="1"/>
      <c r="BA1992" s="1"/>
      <c r="BB1992" s="1"/>
      <c r="BC1992" s="1"/>
      <c r="BD1992" s="1"/>
      <c r="BE1992" s="1"/>
      <c r="BF1992" s="1" t="s">
        <v>14668</v>
      </c>
      <c r="BG1992" s="1" t="s">
        <v>183</v>
      </c>
      <c r="BH1992" s="1"/>
      <c r="BI1992" s="1"/>
    </row>
    <row r="1993" customFormat="false" ht="12.75" hidden="false" customHeight="false" outlineLevel="0" collapsed="false">
      <c r="A1993" s="1" t="s">
        <v>8789</v>
      </c>
      <c r="B1993" s="1" t="s">
        <v>8790</v>
      </c>
      <c r="C1993" s="1" t="s">
        <v>177</v>
      </c>
      <c r="D1993" s="1" t="s">
        <v>1471</v>
      </c>
      <c r="E1993" s="1" t="s">
        <v>16419</v>
      </c>
      <c r="F1993" s="1" t="s">
        <v>8792</v>
      </c>
      <c r="G1993" s="1" t="n">
        <v>116</v>
      </c>
      <c r="H1993" s="1" t="n">
        <v>40000</v>
      </c>
      <c r="I1993" s="101" t="s">
        <v>180</v>
      </c>
      <c r="J1993" s="1"/>
      <c r="K1993" s="1" t="n">
        <f aca="false">IFERROR(VLOOKUP(A1993,'[2]Pivot HorizontalMRP'!$A$4:$B$2689,2,0),0)</f>
        <v>0</v>
      </c>
      <c r="L1993" s="1" t="n">
        <f aca="false">IFERROR(VLOOKUP(A1993,'[2]Pivot HorizontalMRP'!$A$4:$C$2689,3,0),0)</f>
        <v>98461</v>
      </c>
      <c r="M1993" s="1" t="n">
        <f aca="false">IFERROR(VLOOKUP(A1993,'[2]Pivot HorizontalMRP'!$A$4:$D$2689,0.4,0),0)</f>
        <v>0</v>
      </c>
      <c r="N1993" s="1" t="n">
        <f aca="false">IFERROR(VLOOKUP(A1993,'[2]Pivot HorizontalMRP'!$A$4:$E$2689,5,0),0)</f>
        <v>0</v>
      </c>
      <c r="O1993" s="1" t="n">
        <f aca="false">K1993+L1993</f>
        <v>98461</v>
      </c>
      <c r="P1993" s="1" t="n">
        <f aca="false">K1993+L1993+M1993+N1993</f>
        <v>98461</v>
      </c>
      <c r="Q1993" s="1" t="n">
        <f aca="false">IFERROR(VLOOKUP(A1993,'[2]Pivot HorizontalMRP'!$A$4:$F$2689,6,0),0)</f>
        <v>4761</v>
      </c>
      <c r="R1993" s="1" t="n">
        <f aca="false">IFERROR(VLOOKUP(A1993,'[2]Pivot HorizontalMRP'!$A$4:$G$2689,7,0),0)</f>
        <v>6941</v>
      </c>
      <c r="S1993" s="1" t="n">
        <f aca="false">IFERROR(VLOOKUP(A1993,'[2]Pivot HorizontalMRP'!$A$4:$H$2689,8,0),0)</f>
        <v>9662</v>
      </c>
      <c r="T1993" s="1" t="n">
        <f aca="false">IFERROR(VLOOKUP(A1993,'[2]Pivot HorizontalMRP'!$A$4:$I$2689,9,0),0)</f>
        <v>4670</v>
      </c>
      <c r="U1993" s="1" t="n">
        <f aca="false">IF(I1993="delivery",O1993-SUM(Q1993+R1993),IF(I1993="PO",P1993-SUM(Q1993:R1993)))</f>
        <v>86759</v>
      </c>
      <c r="V1993" s="81" t="n">
        <v>0.00068</v>
      </c>
      <c r="W1993" s="81"/>
      <c r="X1993" s="81" t="n">
        <f aca="false">W1993-V1993</f>
        <v>-0.00068</v>
      </c>
      <c r="Y1993" s="81"/>
      <c r="Z1993" s="81"/>
      <c r="AA1993" s="81"/>
      <c r="AB1993" s="81"/>
      <c r="AC1993" s="81"/>
      <c r="AD1993" s="81"/>
      <c r="AE1993" s="81"/>
      <c r="AF1993" s="81"/>
      <c r="AG1993" s="81"/>
      <c r="AH1993" s="81"/>
      <c r="AI1993" s="81"/>
      <c r="AJ1993" s="81"/>
      <c r="AK1993" s="81"/>
      <c r="AL1993" s="81"/>
      <c r="AM1993" s="81"/>
      <c r="AN1993" s="81"/>
      <c r="AO1993" s="81" t="str">
        <f aca="false">D1993</f>
        <v>Sanmina</v>
      </c>
      <c r="AP1993" s="1" t="s">
        <v>3124</v>
      </c>
      <c r="AQ1993" s="1"/>
      <c r="AR1993" s="1"/>
      <c r="AS1993" s="1"/>
      <c r="AT1993" s="1"/>
      <c r="AU1993" s="1"/>
      <c r="AV1993" s="1"/>
      <c r="AW1993" s="1"/>
      <c r="AX1993" s="1"/>
      <c r="AY1993" s="1"/>
      <c r="AZ1993" s="1"/>
      <c r="BA1993" s="1"/>
      <c r="BB1993" s="1"/>
      <c r="BC1993" s="1"/>
      <c r="BD1993" s="1"/>
      <c r="BE1993" s="1"/>
      <c r="BF1993" s="1" t="s">
        <v>14668</v>
      </c>
      <c r="BG1993" s="1" t="s">
        <v>183</v>
      </c>
      <c r="BH1993" s="1"/>
      <c r="BI1993" s="1"/>
    </row>
    <row r="1994" customFormat="false" ht="12.75" hidden="false" customHeight="false" outlineLevel="0" collapsed="false">
      <c r="A1994" s="1" t="s">
        <v>8793</v>
      </c>
      <c r="B1994" s="1" t="s">
        <v>8794</v>
      </c>
      <c r="C1994" s="1" t="s">
        <v>177</v>
      </c>
      <c r="D1994" s="1" t="s">
        <v>1471</v>
      </c>
      <c r="E1994" s="1" t="s">
        <v>16420</v>
      </c>
      <c r="F1994" s="1" t="s">
        <v>8796</v>
      </c>
      <c r="G1994" s="1" t="n">
        <v>308</v>
      </c>
      <c r="H1994" s="1" t="n">
        <v>10000</v>
      </c>
      <c r="I1994" s="101" t="s">
        <v>180</v>
      </c>
      <c r="J1994" s="1"/>
      <c r="K1994" s="1" t="n">
        <f aca="false">IFERROR(VLOOKUP(A1994,'[2]Pivot HorizontalMRP'!$A$4:$B$2689,2,0),0)</f>
        <v>0</v>
      </c>
      <c r="L1994" s="1" t="n">
        <f aca="false">IFERROR(VLOOKUP(A1994,'[2]Pivot HorizontalMRP'!$A$4:$C$2689,3,0),0)</f>
        <v>295543</v>
      </c>
      <c r="M1994" s="1" t="n">
        <f aca="false">IFERROR(VLOOKUP(A1994,'[2]Pivot HorizontalMRP'!$A$4:$D$2689,0.4,0),0)</f>
        <v>0</v>
      </c>
      <c r="N1994" s="1" t="n">
        <f aca="false">IFERROR(VLOOKUP(A1994,'[2]Pivot HorizontalMRP'!$A$4:$E$2689,5,0),0)</f>
        <v>0</v>
      </c>
      <c r="O1994" s="1" t="n">
        <f aca="false">K1994+L1994</f>
        <v>295543</v>
      </c>
      <c r="P1994" s="1" t="n">
        <f aca="false">K1994+L1994+M1994+N1994</f>
        <v>295543</v>
      </c>
      <c r="Q1994" s="1" t="n">
        <f aca="false">IFERROR(VLOOKUP(A1994,'[2]Pivot HorizontalMRP'!$A$4:$F$2689,6,0),0)</f>
        <v>110994</v>
      </c>
      <c r="R1994" s="1" t="n">
        <f aca="false">IFERROR(VLOOKUP(A1994,'[2]Pivot HorizontalMRP'!$A$4:$G$2689,7,0),0)</f>
        <v>166918</v>
      </c>
      <c r="S1994" s="1" t="n">
        <f aca="false">IFERROR(VLOOKUP(A1994,'[2]Pivot HorizontalMRP'!$A$4:$H$2689,8,0),0)</f>
        <v>158705</v>
      </c>
      <c r="T1994" s="1" t="n">
        <f aca="false">IFERROR(VLOOKUP(A1994,'[2]Pivot HorizontalMRP'!$A$4:$I$2689,9,0),0)</f>
        <v>94311</v>
      </c>
      <c r="U1994" s="1" t="n">
        <f aca="false">IF(I1994="delivery",O1994-SUM(Q1994+R1994),IF(I1994="PO",P1994-SUM(Q1994:R1994)))</f>
        <v>17631</v>
      </c>
      <c r="V1994" s="81" t="n">
        <v>0.00061</v>
      </c>
      <c r="W1994" s="81"/>
      <c r="X1994" s="81" t="n">
        <f aca="false">W1994-V1994</f>
        <v>-0.00061</v>
      </c>
      <c r="Y1994" s="81"/>
      <c r="Z1994" s="81"/>
      <c r="AA1994" s="81" t="n">
        <v>0.00028</v>
      </c>
      <c r="AB1994" s="81"/>
      <c r="AC1994" s="81"/>
      <c r="AD1994" s="81"/>
      <c r="AE1994" s="81"/>
      <c r="AF1994" s="81"/>
      <c r="AG1994" s="81"/>
      <c r="AH1994" s="81"/>
      <c r="AI1994" s="81"/>
      <c r="AJ1994" s="81"/>
      <c r="AK1994" s="81"/>
      <c r="AL1994" s="81"/>
      <c r="AM1994" s="81"/>
      <c r="AN1994" s="81"/>
      <c r="AO1994" s="81" t="str">
        <f aca="false">D1994</f>
        <v>Sanmina</v>
      </c>
      <c r="AP1994" s="1" t="s">
        <v>3124</v>
      </c>
      <c r="AQ1994" s="1"/>
      <c r="AR1994" s="1"/>
      <c r="AS1994" s="1"/>
      <c r="AT1994" s="1"/>
      <c r="AU1994" s="1"/>
      <c r="AV1994" s="1"/>
      <c r="AW1994" s="1"/>
      <c r="AX1994" s="1"/>
      <c r="AY1994" s="1"/>
      <c r="AZ1994" s="1"/>
      <c r="BA1994" s="1"/>
      <c r="BB1994" s="1"/>
      <c r="BC1994" s="1"/>
      <c r="BD1994" s="1"/>
      <c r="BE1994" s="1"/>
      <c r="BF1994" s="1" t="s">
        <v>14668</v>
      </c>
      <c r="BG1994" s="1" t="s">
        <v>183</v>
      </c>
      <c r="BH1994" s="1"/>
      <c r="BI1994" s="1"/>
    </row>
    <row r="1995" customFormat="false" ht="12.75" hidden="false" customHeight="false" outlineLevel="0" collapsed="false">
      <c r="A1995" s="1" t="s">
        <v>8797</v>
      </c>
      <c r="B1995" s="1" t="s">
        <v>8798</v>
      </c>
      <c r="C1995" s="1" t="s">
        <v>177</v>
      </c>
      <c r="D1995" s="1" t="s">
        <v>1471</v>
      </c>
      <c r="E1995" s="1" t="s">
        <v>16421</v>
      </c>
      <c r="F1995" s="1" t="s">
        <v>8800</v>
      </c>
      <c r="G1995" s="1" t="n">
        <v>116</v>
      </c>
      <c r="H1995" s="1" t="n">
        <v>10000</v>
      </c>
      <c r="I1995" s="101" t="s">
        <v>180</v>
      </c>
      <c r="J1995" s="1"/>
      <c r="K1995" s="1" t="n">
        <f aca="false">IFERROR(VLOOKUP(A1995,'[2]Pivot HorizontalMRP'!$A$4:$B$2689,2,0),0)</f>
        <v>0</v>
      </c>
      <c r="L1995" s="1" t="n">
        <f aca="false">IFERROR(VLOOKUP(A1995,'[2]Pivot HorizontalMRP'!$A$4:$C$2689,3,0),0)</f>
        <v>54713</v>
      </c>
      <c r="M1995" s="1" t="n">
        <f aca="false">IFERROR(VLOOKUP(A1995,'[2]Pivot HorizontalMRP'!$A$4:$D$2689,0.4,0),0)</f>
        <v>0</v>
      </c>
      <c r="N1995" s="1" t="n">
        <f aca="false">IFERROR(VLOOKUP(A1995,'[2]Pivot HorizontalMRP'!$A$4:$E$2689,5,0),0)</f>
        <v>40000</v>
      </c>
      <c r="O1995" s="1" t="n">
        <f aca="false">K1995+L1995</f>
        <v>54713</v>
      </c>
      <c r="P1995" s="1" t="n">
        <f aca="false">K1995+L1995+M1995+N1995</f>
        <v>94713</v>
      </c>
      <c r="Q1995" s="1" t="n">
        <f aca="false">IFERROR(VLOOKUP(A1995,'[2]Pivot HorizontalMRP'!$A$4:$F$2689,6,0),0)</f>
        <v>37506</v>
      </c>
      <c r="R1995" s="1" t="n">
        <f aca="false">IFERROR(VLOOKUP(A1995,'[2]Pivot HorizontalMRP'!$A$4:$G$2689,7,0),0)</f>
        <v>36378</v>
      </c>
      <c r="S1995" s="1" t="n">
        <f aca="false">IFERROR(VLOOKUP(A1995,'[2]Pivot HorizontalMRP'!$A$4:$H$2689,8,0),0)</f>
        <v>30950</v>
      </c>
      <c r="T1995" s="1" t="n">
        <f aca="false">IFERROR(VLOOKUP(A1995,'[2]Pivot HorizontalMRP'!$A$4:$I$2689,9,0),0)</f>
        <v>19931</v>
      </c>
      <c r="U1995" s="1" t="n">
        <f aca="false">IF(I1995="delivery",O1995-SUM(Q1995+R1995),IF(I1995="PO",P1995-SUM(Q1995:R1995)))</f>
        <v>-19171</v>
      </c>
      <c r="V1995" s="81" t="n">
        <v>0.00036</v>
      </c>
      <c r="W1995" s="81"/>
      <c r="X1995" s="81" t="n">
        <f aca="false">W1995-V1995</f>
        <v>-0.00036</v>
      </c>
      <c r="Y1995" s="81"/>
      <c r="Z1995" s="81"/>
      <c r="AA1995" s="81" t="n">
        <v>0.00032</v>
      </c>
      <c r="AB1995" s="81"/>
      <c r="AC1995" s="81"/>
      <c r="AD1995" s="81"/>
      <c r="AE1995" s="81"/>
      <c r="AF1995" s="81"/>
      <c r="AG1995" s="81"/>
      <c r="AH1995" s="81"/>
      <c r="AI1995" s="81"/>
      <c r="AJ1995" s="81"/>
      <c r="AK1995" s="81"/>
      <c r="AL1995" s="81"/>
      <c r="AM1995" s="81"/>
      <c r="AN1995" s="81"/>
      <c r="AO1995" s="81" t="str">
        <f aca="false">D1995</f>
        <v>Sanmina</v>
      </c>
      <c r="AP1995" s="1" t="s">
        <v>3124</v>
      </c>
      <c r="AQ1995" s="1"/>
      <c r="AR1995" s="1"/>
      <c r="AS1995" s="1"/>
      <c r="AT1995" s="1"/>
      <c r="AU1995" s="1"/>
      <c r="AV1995" s="1"/>
      <c r="AW1995" s="1"/>
      <c r="AX1995" s="1"/>
      <c r="AY1995" s="1"/>
      <c r="AZ1995" s="1"/>
      <c r="BA1995" s="1"/>
      <c r="BB1995" s="1"/>
      <c r="BC1995" s="1"/>
      <c r="BD1995" s="1"/>
      <c r="BE1995" s="1"/>
      <c r="BF1995" s="1" t="s">
        <v>14668</v>
      </c>
      <c r="BG1995" s="1" t="s">
        <v>183</v>
      </c>
      <c r="BH1995" s="1"/>
      <c r="BI1995" s="1"/>
    </row>
    <row r="1996" customFormat="false" ht="12.75" hidden="false" customHeight="false" outlineLevel="0" collapsed="false">
      <c r="A1996" s="1" t="s">
        <v>8801</v>
      </c>
      <c r="B1996" s="1" t="s">
        <v>8802</v>
      </c>
      <c r="C1996" s="1" t="s">
        <v>177</v>
      </c>
      <c r="D1996" s="1" t="s">
        <v>1471</v>
      </c>
      <c r="E1996" s="1" t="s">
        <v>16422</v>
      </c>
      <c r="F1996" s="1" t="s">
        <v>8804</v>
      </c>
      <c r="G1996" s="1" t="n">
        <v>116</v>
      </c>
      <c r="H1996" s="1" t="n">
        <v>5000</v>
      </c>
      <c r="I1996" s="101" t="s">
        <v>180</v>
      </c>
      <c r="J1996" s="1"/>
      <c r="K1996" s="1" t="n">
        <f aca="false">IFERROR(VLOOKUP(A1996,'[2]Pivot HorizontalMRP'!$A$4:$B$2689,2,0),0)</f>
        <v>0</v>
      </c>
      <c r="L1996" s="1" t="n">
        <f aca="false">IFERROR(VLOOKUP(A1996,'[2]Pivot HorizontalMRP'!$A$4:$C$2689,3,0),0)</f>
        <v>18010</v>
      </c>
      <c r="M1996" s="1" t="n">
        <f aca="false">IFERROR(VLOOKUP(A1996,'[2]Pivot HorizontalMRP'!$A$4:$D$2689,0.4,0),0)</f>
        <v>0</v>
      </c>
      <c r="N1996" s="1" t="n">
        <f aca="false">IFERROR(VLOOKUP(A1996,'[2]Pivot HorizontalMRP'!$A$4:$E$2689,5,0),0)</f>
        <v>25000</v>
      </c>
      <c r="O1996" s="1" t="n">
        <f aca="false">K1996+L1996</f>
        <v>18010</v>
      </c>
      <c r="P1996" s="1" t="n">
        <f aca="false">K1996+L1996+M1996+N1996</f>
        <v>43010</v>
      </c>
      <c r="Q1996" s="1" t="n">
        <f aca="false">IFERROR(VLOOKUP(A1996,'[2]Pivot HorizontalMRP'!$A$4:$F$2689,6,0),0)</f>
        <v>357</v>
      </c>
      <c r="R1996" s="1" t="n">
        <f aca="false">IFERROR(VLOOKUP(A1996,'[2]Pivot HorizontalMRP'!$A$4:$G$2689,7,0),0)</f>
        <v>16243</v>
      </c>
      <c r="S1996" s="1" t="n">
        <f aca="false">IFERROR(VLOOKUP(A1996,'[2]Pivot HorizontalMRP'!$A$4:$H$2689,8,0),0)</f>
        <v>10314</v>
      </c>
      <c r="T1996" s="1" t="n">
        <f aca="false">IFERROR(VLOOKUP(A1996,'[2]Pivot HorizontalMRP'!$A$4:$I$2689,9,0),0)</f>
        <v>7041</v>
      </c>
      <c r="U1996" s="1" t="n">
        <f aca="false">IF(I1996="delivery",O1996-SUM(Q1996+R1996),IF(I1996="PO",P1996-SUM(Q1996:R1996)))</f>
        <v>1410</v>
      </c>
      <c r="V1996" s="81" t="n">
        <v>0.0042</v>
      </c>
      <c r="W1996" s="81"/>
      <c r="X1996" s="81" t="n">
        <f aca="false">W1996-V1996</f>
        <v>-0.0042</v>
      </c>
      <c r="Y1996" s="81"/>
      <c r="Z1996" s="81"/>
      <c r="AA1996" s="81"/>
      <c r="AB1996" s="81"/>
      <c r="AC1996" s="81"/>
      <c r="AD1996" s="81"/>
      <c r="AE1996" s="81"/>
      <c r="AF1996" s="81"/>
      <c r="AG1996" s="81"/>
      <c r="AH1996" s="81"/>
      <c r="AI1996" s="81"/>
      <c r="AJ1996" s="81"/>
      <c r="AK1996" s="81"/>
      <c r="AL1996" s="81"/>
      <c r="AM1996" s="81"/>
      <c r="AN1996" s="81"/>
      <c r="AO1996" s="81" t="str">
        <f aca="false">D1996</f>
        <v>Sanmina</v>
      </c>
      <c r="AP1996" s="1" t="s">
        <v>3124</v>
      </c>
      <c r="AQ1996" s="1"/>
      <c r="AR1996" s="1"/>
      <c r="AS1996" s="1"/>
      <c r="AT1996" s="1"/>
      <c r="AU1996" s="1"/>
      <c r="AV1996" s="1"/>
      <c r="AW1996" s="1"/>
      <c r="AX1996" s="1"/>
      <c r="AY1996" s="1"/>
      <c r="AZ1996" s="1"/>
      <c r="BA1996" s="1"/>
      <c r="BB1996" s="1"/>
      <c r="BC1996" s="1"/>
      <c r="BD1996" s="1"/>
      <c r="BE1996" s="1"/>
      <c r="BF1996" s="1" t="s">
        <v>14668</v>
      </c>
      <c r="BG1996" s="1" t="s">
        <v>183</v>
      </c>
      <c r="BH1996" s="1"/>
      <c r="BI1996" s="1"/>
    </row>
    <row r="1997" customFormat="false" ht="12.75" hidden="false" customHeight="false" outlineLevel="0" collapsed="false">
      <c r="A1997" s="1" t="s">
        <v>8805</v>
      </c>
      <c r="B1997" s="1" t="s">
        <v>8806</v>
      </c>
      <c r="C1997" s="1" t="s">
        <v>177</v>
      </c>
      <c r="D1997" s="1" t="s">
        <v>1471</v>
      </c>
      <c r="E1997" s="1" t="s">
        <v>16423</v>
      </c>
      <c r="F1997" s="1" t="s">
        <v>8808</v>
      </c>
      <c r="G1997" s="1" t="n">
        <v>158</v>
      </c>
      <c r="H1997" s="1" t="n">
        <v>10000</v>
      </c>
      <c r="I1997" s="101" t="s">
        <v>180</v>
      </c>
      <c r="J1997" s="1"/>
      <c r="K1997" s="1" t="n">
        <f aca="false">IFERROR(VLOOKUP(A1997,'[2]Pivot HorizontalMRP'!$A$4:$B$2689,2,0),0)</f>
        <v>0</v>
      </c>
      <c r="L1997" s="1" t="n">
        <f aca="false">IFERROR(VLOOKUP(A1997,'[2]Pivot HorizontalMRP'!$A$4:$C$2689,3,0),0)</f>
        <v>48328</v>
      </c>
      <c r="M1997" s="1" t="n">
        <f aca="false">IFERROR(VLOOKUP(A1997,'[2]Pivot HorizontalMRP'!$A$4:$D$2689,0.4,0),0)</f>
        <v>0</v>
      </c>
      <c r="N1997" s="1" t="n">
        <f aca="false">IFERROR(VLOOKUP(A1997,'[2]Pivot HorizontalMRP'!$A$4:$E$2689,5,0),0)</f>
        <v>0</v>
      </c>
      <c r="O1997" s="1" t="n">
        <f aca="false">K1997+L1997</f>
        <v>48328</v>
      </c>
      <c r="P1997" s="1" t="n">
        <f aca="false">K1997+L1997+M1997+N1997</f>
        <v>48328</v>
      </c>
      <c r="Q1997" s="1" t="n">
        <f aca="false">IFERROR(VLOOKUP(A1997,'[2]Pivot HorizontalMRP'!$A$4:$F$2689,6,0),0)</f>
        <v>2490</v>
      </c>
      <c r="R1997" s="1" t="n">
        <f aca="false">IFERROR(VLOOKUP(A1997,'[2]Pivot HorizontalMRP'!$A$4:$G$2689,7,0),0)</f>
        <v>2385</v>
      </c>
      <c r="S1997" s="1" t="n">
        <f aca="false">IFERROR(VLOOKUP(A1997,'[2]Pivot HorizontalMRP'!$A$4:$H$2689,8,0),0)</f>
        <v>2165</v>
      </c>
      <c r="T1997" s="1" t="n">
        <f aca="false">IFERROR(VLOOKUP(A1997,'[2]Pivot HorizontalMRP'!$A$4:$I$2689,9,0),0)</f>
        <v>722</v>
      </c>
      <c r="U1997" s="1" t="n">
        <f aca="false">IF(I1997="delivery",O1997-SUM(Q1997+R1997),IF(I1997="PO",P1997-SUM(Q1997:R1997)))</f>
        <v>43453</v>
      </c>
      <c r="V1997" s="81" t="n">
        <v>0.0007</v>
      </c>
      <c r="W1997" s="81"/>
      <c r="X1997" s="81" t="n">
        <f aca="false">W1997-V1997</f>
        <v>-0.0007</v>
      </c>
      <c r="Y1997" s="81"/>
      <c r="Z1997" s="81"/>
      <c r="AA1997" s="81"/>
      <c r="AB1997" s="81"/>
      <c r="AC1997" s="81"/>
      <c r="AD1997" s="81"/>
      <c r="AE1997" s="81"/>
      <c r="AF1997" s="81"/>
      <c r="AG1997" s="81"/>
      <c r="AH1997" s="81"/>
      <c r="AI1997" s="81"/>
      <c r="AJ1997" s="81"/>
      <c r="AK1997" s="81"/>
      <c r="AL1997" s="81"/>
      <c r="AM1997" s="81"/>
      <c r="AN1997" s="81"/>
      <c r="AO1997" s="81" t="str">
        <f aca="false">D1997</f>
        <v>Sanmina</v>
      </c>
      <c r="AP1997" s="1" t="s">
        <v>3124</v>
      </c>
      <c r="AQ1997" s="1"/>
      <c r="AR1997" s="1"/>
      <c r="AS1997" s="1"/>
      <c r="AT1997" s="1"/>
      <c r="AU1997" s="1"/>
      <c r="AV1997" s="1"/>
      <c r="AW1997" s="1"/>
      <c r="AX1997" s="1"/>
      <c r="AY1997" s="1"/>
      <c r="AZ1997" s="1"/>
      <c r="BA1997" s="1"/>
      <c r="BB1997" s="1"/>
      <c r="BC1997" s="1"/>
      <c r="BD1997" s="1"/>
      <c r="BE1997" s="1"/>
      <c r="BF1997" s="1" t="s">
        <v>14668</v>
      </c>
      <c r="BG1997" s="1" t="s">
        <v>183</v>
      </c>
      <c r="BH1997" s="1"/>
      <c r="BI1997" s="1"/>
    </row>
    <row r="1998" customFormat="false" ht="12.75" hidden="false" customHeight="false" outlineLevel="0" collapsed="false">
      <c r="A1998" s="1" t="s">
        <v>8809</v>
      </c>
      <c r="B1998" s="1" t="s">
        <v>8810</v>
      </c>
      <c r="C1998" s="1" t="s">
        <v>177</v>
      </c>
      <c r="D1998" s="1" t="s">
        <v>1471</v>
      </c>
      <c r="E1998" s="1" t="s">
        <v>16424</v>
      </c>
      <c r="F1998" s="1" t="s">
        <v>8812</v>
      </c>
      <c r="G1998" s="1" t="n">
        <v>116</v>
      </c>
      <c r="H1998" s="1" t="n">
        <v>10000</v>
      </c>
      <c r="I1998" s="101" t="s">
        <v>180</v>
      </c>
      <c r="J1998" s="1"/>
      <c r="K1998" s="1" t="n">
        <f aca="false">IFERROR(VLOOKUP(A1998,'[2]Pivot HorizontalMRP'!$A$4:$B$2689,2,0),0)</f>
        <v>0</v>
      </c>
      <c r="L1998" s="1" t="n">
        <f aca="false">IFERROR(VLOOKUP(A1998,'[2]Pivot HorizontalMRP'!$A$4:$C$2689,3,0),0)</f>
        <v>53482</v>
      </c>
      <c r="M1998" s="1" t="n">
        <f aca="false">IFERROR(VLOOKUP(A1998,'[2]Pivot HorizontalMRP'!$A$4:$D$2689,0.4,0),0)</f>
        <v>0</v>
      </c>
      <c r="N1998" s="1" t="n">
        <f aca="false">IFERROR(VLOOKUP(A1998,'[2]Pivot HorizontalMRP'!$A$4:$E$2689,5,0),0)</f>
        <v>70000</v>
      </c>
      <c r="O1998" s="1" t="n">
        <f aca="false">K1998+L1998</f>
        <v>53482</v>
      </c>
      <c r="P1998" s="1" t="n">
        <f aca="false">K1998+L1998+M1998+N1998</f>
        <v>123482</v>
      </c>
      <c r="Q1998" s="1" t="n">
        <f aca="false">IFERROR(VLOOKUP(A1998,'[2]Pivot HorizontalMRP'!$A$4:$F$2689,6,0),0)</f>
        <v>66035</v>
      </c>
      <c r="R1998" s="1" t="n">
        <f aca="false">IFERROR(VLOOKUP(A1998,'[2]Pivot HorizontalMRP'!$A$4:$G$2689,7,0),0)</f>
        <v>34620</v>
      </c>
      <c r="S1998" s="1" t="n">
        <f aca="false">IFERROR(VLOOKUP(A1998,'[2]Pivot HorizontalMRP'!$A$4:$H$2689,8,0),0)</f>
        <v>35679</v>
      </c>
      <c r="T1998" s="1" t="n">
        <f aca="false">IFERROR(VLOOKUP(A1998,'[2]Pivot HorizontalMRP'!$A$4:$I$2689,9,0),0)</f>
        <v>22103</v>
      </c>
      <c r="U1998" s="1" t="n">
        <f aca="false">IF(I1998="delivery",O1998-SUM(Q1998+R1998),IF(I1998="PO",P1998-SUM(Q1998:R1998)))</f>
        <v>-47173</v>
      </c>
      <c r="V1998" s="81" t="n">
        <v>0.0014</v>
      </c>
      <c r="W1998" s="81"/>
      <c r="X1998" s="81" t="n">
        <f aca="false">W1998-V1998</f>
        <v>-0.0014</v>
      </c>
      <c r="Y1998" s="81"/>
      <c r="Z1998" s="81"/>
      <c r="AA1998" s="81" t="n">
        <v>0.00067</v>
      </c>
      <c r="AB1998" s="81"/>
      <c r="AC1998" s="81"/>
      <c r="AD1998" s="81"/>
      <c r="AE1998" s="81"/>
      <c r="AF1998" s="81"/>
      <c r="AG1998" s="81"/>
      <c r="AH1998" s="81"/>
      <c r="AI1998" s="81"/>
      <c r="AJ1998" s="81"/>
      <c r="AK1998" s="81"/>
      <c r="AL1998" s="81"/>
      <c r="AM1998" s="81"/>
      <c r="AN1998" s="81"/>
      <c r="AO1998" s="81" t="str">
        <f aca="false">D1998</f>
        <v>Sanmina</v>
      </c>
      <c r="AP1998" s="1" t="s">
        <v>3124</v>
      </c>
      <c r="AQ1998" s="1"/>
      <c r="AR1998" s="1"/>
      <c r="AS1998" s="1"/>
      <c r="AT1998" s="1"/>
      <c r="AU1998" s="1"/>
      <c r="AV1998" s="1"/>
      <c r="AW1998" s="1"/>
      <c r="AX1998" s="1"/>
      <c r="AY1998" s="1"/>
      <c r="AZ1998" s="1"/>
      <c r="BA1998" s="1"/>
      <c r="BB1998" s="1"/>
      <c r="BC1998" s="1"/>
      <c r="BD1998" s="1"/>
      <c r="BE1998" s="1"/>
      <c r="BF1998" s="1" t="s">
        <v>14668</v>
      </c>
      <c r="BG1998" s="1" t="s">
        <v>183</v>
      </c>
      <c r="BH1998" s="1"/>
      <c r="BI1998" s="1"/>
    </row>
    <row r="1999" customFormat="false" ht="12.75" hidden="false" customHeight="false" outlineLevel="0" collapsed="false">
      <c r="A1999" s="1" t="s">
        <v>8813</v>
      </c>
      <c r="B1999" s="1" t="s">
        <v>8814</v>
      </c>
      <c r="C1999" s="1" t="s">
        <v>177</v>
      </c>
      <c r="D1999" s="1" t="s">
        <v>1471</v>
      </c>
      <c r="E1999" s="1" t="s">
        <v>16425</v>
      </c>
      <c r="F1999" s="1" t="s">
        <v>8816</v>
      </c>
      <c r="G1999" s="1" t="n">
        <v>116</v>
      </c>
      <c r="H1999" s="1" t="n">
        <v>10000</v>
      </c>
      <c r="I1999" s="101" t="s">
        <v>180</v>
      </c>
      <c r="J1999" s="1"/>
      <c r="K1999" s="1" t="n">
        <f aca="false">IFERROR(VLOOKUP(A1999,'[2]Pivot HorizontalMRP'!$A$4:$B$2689,2,0),0)</f>
        <v>0</v>
      </c>
      <c r="L1999" s="1" t="n">
        <f aca="false">IFERROR(VLOOKUP(A1999,'[2]Pivot HorizontalMRP'!$A$4:$C$2689,3,0),0)</f>
        <v>79828</v>
      </c>
      <c r="M1999" s="1" t="n">
        <f aca="false">IFERROR(VLOOKUP(A1999,'[2]Pivot HorizontalMRP'!$A$4:$D$2689,0.4,0),0)</f>
        <v>0</v>
      </c>
      <c r="N1999" s="1" t="n">
        <f aca="false">IFERROR(VLOOKUP(A1999,'[2]Pivot HorizontalMRP'!$A$4:$E$2689,5,0),0)</f>
        <v>40000</v>
      </c>
      <c r="O1999" s="1" t="n">
        <f aca="false">K1999+L1999</f>
        <v>79828</v>
      </c>
      <c r="P1999" s="1" t="n">
        <f aca="false">K1999+L1999+M1999+N1999</f>
        <v>119828</v>
      </c>
      <c r="Q1999" s="1" t="n">
        <f aca="false">IFERROR(VLOOKUP(A1999,'[2]Pivot HorizontalMRP'!$A$4:$F$2689,6,0),0)</f>
        <v>34195</v>
      </c>
      <c r="R1999" s="1" t="n">
        <f aca="false">IFERROR(VLOOKUP(A1999,'[2]Pivot HorizontalMRP'!$A$4:$G$2689,7,0),0)</f>
        <v>24905</v>
      </c>
      <c r="S1999" s="1" t="n">
        <f aca="false">IFERROR(VLOOKUP(A1999,'[2]Pivot HorizontalMRP'!$A$4:$H$2689,8,0),0)</f>
        <v>25877</v>
      </c>
      <c r="T1999" s="1" t="n">
        <f aca="false">IFERROR(VLOOKUP(A1999,'[2]Pivot HorizontalMRP'!$A$4:$I$2689,9,0),0)</f>
        <v>14722</v>
      </c>
      <c r="U1999" s="1" t="n">
        <f aca="false">IF(I1999="delivery",O1999-SUM(Q1999+R1999),IF(I1999="PO",P1999-SUM(Q1999:R1999)))</f>
        <v>20728</v>
      </c>
      <c r="V1999" s="81" t="n">
        <v>0.00036</v>
      </c>
      <c r="W1999" s="81"/>
      <c r="X1999" s="81" t="n">
        <f aca="false">W1999-V1999</f>
        <v>-0.00036</v>
      </c>
      <c r="Y1999" s="81"/>
      <c r="Z1999" s="81"/>
      <c r="AA1999" s="81" t="n">
        <v>0.00028</v>
      </c>
      <c r="AB1999" s="81"/>
      <c r="AC1999" s="81"/>
      <c r="AD1999" s="81"/>
      <c r="AE1999" s="81"/>
      <c r="AF1999" s="81"/>
      <c r="AG1999" s="81"/>
      <c r="AH1999" s="81"/>
      <c r="AI1999" s="81"/>
      <c r="AJ1999" s="81"/>
      <c r="AK1999" s="81"/>
      <c r="AL1999" s="81"/>
      <c r="AM1999" s="81"/>
      <c r="AN1999" s="81"/>
      <c r="AO1999" s="81" t="str">
        <f aca="false">D1999</f>
        <v>Sanmina</v>
      </c>
      <c r="AP1999" s="1" t="s">
        <v>3124</v>
      </c>
      <c r="AQ1999" s="1"/>
      <c r="AR1999" s="1"/>
      <c r="AS1999" s="1"/>
      <c r="AT1999" s="1"/>
      <c r="AU1999" s="1"/>
      <c r="AV1999" s="1"/>
      <c r="AW1999" s="1"/>
      <c r="AX1999" s="1"/>
      <c r="AY1999" s="1"/>
      <c r="AZ1999" s="1"/>
      <c r="BA1999" s="1"/>
      <c r="BB1999" s="1"/>
      <c r="BC1999" s="1"/>
      <c r="BD1999" s="1"/>
      <c r="BE1999" s="1"/>
      <c r="BF1999" s="1" t="s">
        <v>14668</v>
      </c>
      <c r="BG1999" s="1" t="s">
        <v>183</v>
      </c>
      <c r="BH1999" s="1"/>
      <c r="BI1999" s="1"/>
    </row>
    <row r="2000" customFormat="false" ht="12.75" hidden="false" customHeight="false" outlineLevel="0" collapsed="false">
      <c r="A2000" s="1" t="s">
        <v>8817</v>
      </c>
      <c r="B2000" s="1" t="s">
        <v>8818</v>
      </c>
      <c r="C2000" s="1" t="s">
        <v>177</v>
      </c>
      <c r="D2000" s="1" t="s">
        <v>1471</v>
      </c>
      <c r="E2000" s="1" t="s">
        <v>16426</v>
      </c>
      <c r="F2000" s="1" t="s">
        <v>8820</v>
      </c>
      <c r="G2000" s="1" t="n">
        <v>308</v>
      </c>
      <c r="H2000" s="1" t="n">
        <v>10000</v>
      </c>
      <c r="I2000" s="101" t="s">
        <v>180</v>
      </c>
      <c r="J2000" s="1"/>
      <c r="K2000" s="1" t="n">
        <f aca="false">IFERROR(VLOOKUP(A2000,'[2]Pivot HorizontalMRP'!$A$4:$B$2689,2,0),0)</f>
        <v>0</v>
      </c>
      <c r="L2000" s="1" t="n">
        <f aca="false">IFERROR(VLOOKUP(A2000,'[2]Pivot HorizontalMRP'!$A$4:$C$2689,3,0),0)</f>
        <v>56648</v>
      </c>
      <c r="M2000" s="1" t="n">
        <f aca="false">IFERROR(VLOOKUP(A2000,'[2]Pivot HorizontalMRP'!$A$4:$D$2689,0.4,0),0)</f>
        <v>0</v>
      </c>
      <c r="N2000" s="1" t="n">
        <f aca="false">IFERROR(VLOOKUP(A2000,'[2]Pivot HorizontalMRP'!$A$4:$E$2689,5,0),0)</f>
        <v>10000</v>
      </c>
      <c r="O2000" s="1" t="n">
        <f aca="false">K2000+L2000</f>
        <v>56648</v>
      </c>
      <c r="P2000" s="1" t="n">
        <f aca="false">K2000+L2000+M2000+N2000</f>
        <v>66648</v>
      </c>
      <c r="Q2000" s="1" t="n">
        <f aca="false">IFERROR(VLOOKUP(A2000,'[2]Pivot HorizontalMRP'!$A$4:$F$2689,6,0),0)</f>
        <v>20374</v>
      </c>
      <c r="R2000" s="1" t="n">
        <f aca="false">IFERROR(VLOOKUP(A2000,'[2]Pivot HorizontalMRP'!$A$4:$G$2689,7,0),0)</f>
        <v>20862</v>
      </c>
      <c r="S2000" s="1" t="n">
        <f aca="false">IFERROR(VLOOKUP(A2000,'[2]Pivot HorizontalMRP'!$A$4:$H$2689,8,0),0)</f>
        <v>30533</v>
      </c>
      <c r="T2000" s="1" t="n">
        <f aca="false">IFERROR(VLOOKUP(A2000,'[2]Pivot HorizontalMRP'!$A$4:$I$2689,9,0),0)</f>
        <v>11031</v>
      </c>
      <c r="U2000" s="1" t="n">
        <f aca="false">IF(I2000="delivery",O2000-SUM(Q2000+R2000),IF(I2000="PO",P2000-SUM(Q2000:R2000)))</f>
        <v>15412</v>
      </c>
      <c r="V2000" s="81" t="n">
        <v>0.00061</v>
      </c>
      <c r="W2000" s="81"/>
      <c r="X2000" s="81" t="n">
        <f aca="false">W2000-V2000</f>
        <v>-0.00061</v>
      </c>
      <c r="Y2000" s="81"/>
      <c r="Z2000" s="81"/>
      <c r="AA2000" s="81" t="n">
        <v>0.00028</v>
      </c>
      <c r="AB2000" s="81"/>
      <c r="AC2000" s="81"/>
      <c r="AD2000" s="81"/>
      <c r="AE2000" s="81"/>
      <c r="AF2000" s="81"/>
      <c r="AG2000" s="81"/>
      <c r="AH2000" s="81"/>
      <c r="AI2000" s="81"/>
      <c r="AJ2000" s="81"/>
      <c r="AK2000" s="81"/>
      <c r="AL2000" s="81"/>
      <c r="AM2000" s="81"/>
      <c r="AN2000" s="81"/>
      <c r="AO2000" s="81" t="str">
        <f aca="false">D2000</f>
        <v>Sanmina</v>
      </c>
      <c r="AP2000" s="1" t="s">
        <v>3124</v>
      </c>
      <c r="AQ2000" s="1"/>
      <c r="AR2000" s="1"/>
      <c r="AS2000" s="1"/>
      <c r="AT2000" s="1"/>
      <c r="AU2000" s="1"/>
      <c r="AV2000" s="1"/>
      <c r="AW2000" s="1"/>
      <c r="AX2000" s="1"/>
      <c r="AY2000" s="1"/>
      <c r="AZ2000" s="1"/>
      <c r="BA2000" s="1"/>
      <c r="BB2000" s="1"/>
      <c r="BC2000" s="1"/>
      <c r="BD2000" s="1"/>
      <c r="BE2000" s="1"/>
      <c r="BF2000" s="1" t="s">
        <v>14668</v>
      </c>
      <c r="BG2000" s="1" t="s">
        <v>183</v>
      </c>
      <c r="BH2000" s="1"/>
      <c r="BI2000" s="1"/>
    </row>
    <row r="2001" customFormat="false" ht="12.75" hidden="false" customHeight="false" outlineLevel="0" collapsed="false">
      <c r="A2001" s="1" t="s">
        <v>8821</v>
      </c>
      <c r="B2001" s="1" t="s">
        <v>8822</v>
      </c>
      <c r="C2001" s="1" t="s">
        <v>177</v>
      </c>
      <c r="D2001" s="1" t="s">
        <v>1471</v>
      </c>
      <c r="E2001" s="1" t="s">
        <v>16427</v>
      </c>
      <c r="F2001" s="1" t="s">
        <v>8824</v>
      </c>
      <c r="G2001" s="1" t="n">
        <v>308</v>
      </c>
      <c r="H2001" s="1" t="n">
        <v>10000</v>
      </c>
      <c r="I2001" s="101" t="s">
        <v>180</v>
      </c>
      <c r="J2001" s="1"/>
      <c r="K2001" s="1" t="n">
        <f aca="false">IFERROR(VLOOKUP(A2001,'[2]Pivot HorizontalMRP'!$A$4:$B$2689,2,0),0)</f>
        <v>0</v>
      </c>
      <c r="L2001" s="1" t="n">
        <f aca="false">IFERROR(VLOOKUP(A2001,'[2]Pivot HorizontalMRP'!$A$4:$C$2689,3,0),0)</f>
        <v>93465</v>
      </c>
      <c r="M2001" s="1" t="n">
        <f aca="false">IFERROR(VLOOKUP(A2001,'[2]Pivot HorizontalMRP'!$A$4:$D$2689,0.4,0),0)</f>
        <v>0</v>
      </c>
      <c r="N2001" s="1" t="n">
        <f aca="false">IFERROR(VLOOKUP(A2001,'[2]Pivot HorizontalMRP'!$A$4:$E$2689,5,0),0)</f>
        <v>40000</v>
      </c>
      <c r="O2001" s="1" t="n">
        <f aca="false">K2001+L2001</f>
        <v>93465</v>
      </c>
      <c r="P2001" s="1" t="n">
        <f aca="false">K2001+L2001+M2001+N2001</f>
        <v>133465</v>
      </c>
      <c r="Q2001" s="1" t="n">
        <f aca="false">IFERROR(VLOOKUP(A2001,'[2]Pivot HorizontalMRP'!$A$4:$F$2689,6,0),0)</f>
        <v>30071</v>
      </c>
      <c r="R2001" s="1" t="n">
        <f aca="false">IFERROR(VLOOKUP(A2001,'[2]Pivot HorizontalMRP'!$A$4:$G$2689,7,0),0)</f>
        <v>25827</v>
      </c>
      <c r="S2001" s="1" t="n">
        <f aca="false">IFERROR(VLOOKUP(A2001,'[2]Pivot HorizontalMRP'!$A$4:$H$2689,8,0),0)</f>
        <v>32905</v>
      </c>
      <c r="T2001" s="1" t="n">
        <f aca="false">IFERROR(VLOOKUP(A2001,'[2]Pivot HorizontalMRP'!$A$4:$I$2689,9,0),0)</f>
        <v>13484</v>
      </c>
      <c r="U2001" s="1" t="n">
        <f aca="false">IF(I2001="delivery",O2001-SUM(Q2001+R2001),IF(I2001="PO",P2001-SUM(Q2001:R2001)))</f>
        <v>37567</v>
      </c>
      <c r="V2001" s="81" t="n">
        <v>0.00036</v>
      </c>
      <c r="W2001" s="81"/>
      <c r="X2001" s="81" t="n">
        <f aca="false">W2001-V2001</f>
        <v>-0.00036</v>
      </c>
      <c r="Y2001" s="81"/>
      <c r="Z2001" s="81"/>
      <c r="AA2001" s="81" t="n">
        <v>0.00099</v>
      </c>
      <c r="AB2001" s="81"/>
      <c r="AC2001" s="81"/>
      <c r="AD2001" s="81"/>
      <c r="AE2001" s="81"/>
      <c r="AF2001" s="81"/>
      <c r="AG2001" s="81"/>
      <c r="AH2001" s="81"/>
      <c r="AI2001" s="81"/>
      <c r="AJ2001" s="81"/>
      <c r="AK2001" s="81"/>
      <c r="AL2001" s="81"/>
      <c r="AM2001" s="81"/>
      <c r="AN2001" s="81"/>
      <c r="AO2001" s="81" t="str">
        <f aca="false">D2001</f>
        <v>Sanmina</v>
      </c>
      <c r="AP2001" s="1" t="s">
        <v>3124</v>
      </c>
      <c r="AQ2001" s="1"/>
      <c r="AR2001" s="1"/>
      <c r="AS2001" s="1"/>
      <c r="AT2001" s="1"/>
      <c r="AU2001" s="1"/>
      <c r="AV2001" s="1"/>
      <c r="AW2001" s="1"/>
      <c r="AX2001" s="1"/>
      <c r="AY2001" s="1"/>
      <c r="AZ2001" s="1"/>
      <c r="BA2001" s="1"/>
      <c r="BB2001" s="1"/>
      <c r="BC2001" s="1"/>
      <c r="BD2001" s="1"/>
      <c r="BE2001" s="1"/>
      <c r="BF2001" s="1" t="s">
        <v>14668</v>
      </c>
      <c r="BG2001" s="1" t="s">
        <v>183</v>
      </c>
      <c r="BH2001" s="1"/>
      <c r="BI2001" s="1"/>
    </row>
    <row r="2002" customFormat="false" ht="12.75" hidden="false" customHeight="false" outlineLevel="0" collapsed="false">
      <c r="A2002" s="1" t="s">
        <v>8825</v>
      </c>
      <c r="B2002" s="1" t="s">
        <v>8826</v>
      </c>
      <c r="C2002" s="1" t="s">
        <v>177</v>
      </c>
      <c r="D2002" s="1" t="s">
        <v>1471</v>
      </c>
      <c r="E2002" s="1" t="s">
        <v>16428</v>
      </c>
      <c r="F2002" s="1" t="s">
        <v>8828</v>
      </c>
      <c r="G2002" s="1" t="n">
        <v>116</v>
      </c>
      <c r="H2002" s="1" t="n">
        <v>5000</v>
      </c>
      <c r="I2002" s="101" t="s">
        <v>180</v>
      </c>
      <c r="J2002" s="1"/>
      <c r="K2002" s="1" t="n">
        <f aca="false">IFERROR(VLOOKUP(A2002,'[2]Pivot HorizontalMRP'!$A$4:$B$2689,2,0),0)</f>
        <v>0</v>
      </c>
      <c r="L2002" s="1" t="n">
        <f aca="false">IFERROR(VLOOKUP(A2002,'[2]Pivot HorizontalMRP'!$A$4:$C$2689,3,0),0)</f>
        <v>121242</v>
      </c>
      <c r="M2002" s="1" t="n">
        <f aca="false">IFERROR(VLOOKUP(A2002,'[2]Pivot HorizontalMRP'!$A$4:$D$2689,0.4,0),0)</f>
        <v>0</v>
      </c>
      <c r="N2002" s="1" t="n">
        <f aca="false">IFERROR(VLOOKUP(A2002,'[2]Pivot HorizontalMRP'!$A$4:$E$2689,5,0),0)</f>
        <v>40000</v>
      </c>
      <c r="O2002" s="1" t="n">
        <f aca="false">K2002+L2002</f>
        <v>121242</v>
      </c>
      <c r="P2002" s="1" t="n">
        <f aca="false">K2002+L2002+M2002+N2002</f>
        <v>161242</v>
      </c>
      <c r="Q2002" s="1" t="n">
        <f aca="false">IFERROR(VLOOKUP(A2002,'[2]Pivot HorizontalMRP'!$A$4:$F$2689,6,0),0)</f>
        <v>88204</v>
      </c>
      <c r="R2002" s="1" t="n">
        <f aca="false">IFERROR(VLOOKUP(A2002,'[2]Pivot HorizontalMRP'!$A$4:$G$2689,7,0),0)</f>
        <v>52040</v>
      </c>
      <c r="S2002" s="1" t="n">
        <f aca="false">IFERROR(VLOOKUP(A2002,'[2]Pivot HorizontalMRP'!$A$4:$H$2689,8,0),0)</f>
        <v>53014</v>
      </c>
      <c r="T2002" s="1" t="n">
        <f aca="false">IFERROR(VLOOKUP(A2002,'[2]Pivot HorizontalMRP'!$A$4:$I$2689,9,0),0)</f>
        <v>30719</v>
      </c>
      <c r="U2002" s="1" t="n">
        <f aca="false">IF(I2002="delivery",O2002-SUM(Q2002+R2002),IF(I2002="PO",P2002-SUM(Q2002:R2002)))</f>
        <v>-19002</v>
      </c>
      <c r="V2002" s="81" t="n">
        <v>0.00096</v>
      </c>
      <c r="W2002" s="81"/>
      <c r="X2002" s="81" t="n">
        <f aca="false">W2002-V2002</f>
        <v>-0.00096</v>
      </c>
      <c r="Y2002" s="81"/>
      <c r="Z2002" s="81"/>
      <c r="AA2002" s="81" t="n">
        <v>0.00046</v>
      </c>
      <c r="AB2002" s="81"/>
      <c r="AC2002" s="81"/>
      <c r="AD2002" s="81"/>
      <c r="AE2002" s="81"/>
      <c r="AF2002" s="81"/>
      <c r="AG2002" s="81"/>
      <c r="AH2002" s="81"/>
      <c r="AI2002" s="81"/>
      <c r="AJ2002" s="81"/>
      <c r="AK2002" s="81"/>
      <c r="AL2002" s="81"/>
      <c r="AM2002" s="81"/>
      <c r="AN2002" s="81"/>
      <c r="AO2002" s="81" t="str">
        <f aca="false">D2002</f>
        <v>Sanmina</v>
      </c>
      <c r="AP2002" s="1" t="s">
        <v>3124</v>
      </c>
      <c r="AQ2002" s="1"/>
      <c r="AR2002" s="1"/>
      <c r="AS2002" s="1"/>
      <c r="AT2002" s="1"/>
      <c r="AU2002" s="1"/>
      <c r="AV2002" s="1"/>
      <c r="AW2002" s="1"/>
      <c r="AX2002" s="1"/>
      <c r="AY2002" s="1"/>
      <c r="AZ2002" s="1"/>
      <c r="BA2002" s="1"/>
      <c r="BB2002" s="1"/>
      <c r="BC2002" s="1"/>
      <c r="BD2002" s="1"/>
      <c r="BE2002" s="1"/>
      <c r="BF2002" s="1" t="s">
        <v>14668</v>
      </c>
      <c r="BG2002" s="1" t="s">
        <v>183</v>
      </c>
      <c r="BH2002" s="1"/>
      <c r="BI2002" s="1"/>
    </row>
    <row r="2003" customFormat="false" ht="12.75" hidden="false" customHeight="false" outlineLevel="0" collapsed="false">
      <c r="A2003" s="1" t="s">
        <v>8829</v>
      </c>
      <c r="B2003" s="1" t="s">
        <v>8830</v>
      </c>
      <c r="C2003" s="1" t="s">
        <v>177</v>
      </c>
      <c r="D2003" s="1" t="s">
        <v>1471</v>
      </c>
      <c r="E2003" s="1" t="s">
        <v>16429</v>
      </c>
      <c r="F2003" s="1" t="s">
        <v>8832</v>
      </c>
      <c r="G2003" s="1" t="n">
        <v>308</v>
      </c>
      <c r="H2003" s="1" t="n">
        <v>40000</v>
      </c>
      <c r="I2003" s="101" t="s">
        <v>180</v>
      </c>
      <c r="J2003" s="1"/>
      <c r="K2003" s="1" t="n">
        <f aca="false">IFERROR(VLOOKUP(A2003,'[2]Pivot HorizontalMRP'!$A$4:$B$2689,2,0),0)</f>
        <v>0</v>
      </c>
      <c r="L2003" s="1" t="n">
        <f aca="false">IFERROR(VLOOKUP(A2003,'[2]Pivot HorizontalMRP'!$A$4:$C$2689,3,0),0)</f>
        <v>59716</v>
      </c>
      <c r="M2003" s="1" t="n">
        <f aca="false">IFERROR(VLOOKUP(A2003,'[2]Pivot HorizontalMRP'!$A$4:$D$2689,0.4,0),0)</f>
        <v>0</v>
      </c>
      <c r="N2003" s="1" t="n">
        <f aca="false">IFERROR(VLOOKUP(A2003,'[2]Pivot HorizontalMRP'!$A$4:$E$2689,5,0),0)</f>
        <v>0</v>
      </c>
      <c r="O2003" s="1" t="n">
        <f aca="false">K2003+L2003</f>
        <v>59716</v>
      </c>
      <c r="P2003" s="1" t="n">
        <f aca="false">K2003+L2003+M2003+N2003</f>
        <v>59716</v>
      </c>
      <c r="Q2003" s="1" t="n">
        <f aca="false">IFERROR(VLOOKUP(A2003,'[2]Pivot HorizontalMRP'!$A$4:$F$2689,6,0),0)</f>
        <v>18423</v>
      </c>
      <c r="R2003" s="1" t="n">
        <f aca="false">IFERROR(VLOOKUP(A2003,'[2]Pivot HorizontalMRP'!$A$4:$G$2689,7,0),0)</f>
        <v>10904</v>
      </c>
      <c r="S2003" s="1" t="n">
        <f aca="false">IFERROR(VLOOKUP(A2003,'[2]Pivot HorizontalMRP'!$A$4:$H$2689,8,0),0)</f>
        <v>9913</v>
      </c>
      <c r="T2003" s="1" t="n">
        <f aca="false">IFERROR(VLOOKUP(A2003,'[2]Pivot HorizontalMRP'!$A$4:$I$2689,9,0),0)</f>
        <v>5805</v>
      </c>
      <c r="U2003" s="1" t="n">
        <f aca="false">IF(I2003="delivery",O2003-SUM(Q2003+R2003),IF(I2003="PO",P2003-SUM(Q2003:R2003)))</f>
        <v>30389</v>
      </c>
      <c r="V2003" s="81" t="n">
        <v>0.00055</v>
      </c>
      <c r="W2003" s="81"/>
      <c r="X2003" s="81" t="n">
        <f aca="false">W2003-V2003</f>
        <v>-0.00055</v>
      </c>
      <c r="Y2003" s="81"/>
      <c r="Z2003" s="81"/>
      <c r="AA2003" s="81" t="n">
        <v>0.00028</v>
      </c>
      <c r="AB2003" s="81"/>
      <c r="AC2003" s="81"/>
      <c r="AD2003" s="81"/>
      <c r="AE2003" s="81"/>
      <c r="AF2003" s="81"/>
      <c r="AG2003" s="81"/>
      <c r="AH2003" s="81"/>
      <c r="AI2003" s="81"/>
      <c r="AJ2003" s="81"/>
      <c r="AK2003" s="81"/>
      <c r="AL2003" s="81"/>
      <c r="AM2003" s="81"/>
      <c r="AN2003" s="81"/>
      <c r="AO2003" s="81" t="str">
        <f aca="false">D2003</f>
        <v>Sanmina</v>
      </c>
      <c r="AP2003" s="1" t="s">
        <v>3124</v>
      </c>
      <c r="AQ2003" s="1"/>
      <c r="AR2003" s="1"/>
      <c r="AS2003" s="1"/>
      <c r="AT2003" s="1"/>
      <c r="AU2003" s="1"/>
      <c r="AV2003" s="1"/>
      <c r="AW2003" s="1"/>
      <c r="AX2003" s="1"/>
      <c r="AY2003" s="1"/>
      <c r="AZ2003" s="1"/>
      <c r="BA2003" s="1"/>
      <c r="BB2003" s="1"/>
      <c r="BC2003" s="1"/>
      <c r="BD2003" s="1"/>
      <c r="BE2003" s="1"/>
      <c r="BF2003" s="1" t="s">
        <v>14668</v>
      </c>
      <c r="BG2003" s="1" t="s">
        <v>183</v>
      </c>
      <c r="BH2003" s="1"/>
      <c r="BI2003" s="1"/>
    </row>
    <row r="2004" customFormat="false" ht="12.75" hidden="false" customHeight="false" outlineLevel="0" collapsed="false">
      <c r="A2004" s="1" t="s">
        <v>8833</v>
      </c>
      <c r="B2004" s="1" t="s">
        <v>8834</v>
      </c>
      <c r="C2004" s="1" t="s">
        <v>177</v>
      </c>
      <c r="D2004" s="1" t="s">
        <v>1471</v>
      </c>
      <c r="E2004" s="1" t="s">
        <v>16430</v>
      </c>
      <c r="F2004" s="1" t="s">
        <v>8836</v>
      </c>
      <c r="G2004" s="1" t="n">
        <v>116</v>
      </c>
      <c r="H2004" s="1" t="n">
        <v>40000</v>
      </c>
      <c r="I2004" s="101" t="s">
        <v>180</v>
      </c>
      <c r="J2004" s="1"/>
      <c r="K2004" s="1" t="n">
        <f aca="false">IFERROR(VLOOKUP(A2004,'[2]Pivot HorizontalMRP'!$A$4:$B$2689,2,0),0)</f>
        <v>0</v>
      </c>
      <c r="L2004" s="1" t="n">
        <f aca="false">IFERROR(VLOOKUP(A2004,'[2]Pivot HorizontalMRP'!$A$4:$C$2689,3,0),0)</f>
        <v>1490831</v>
      </c>
      <c r="M2004" s="1" t="n">
        <f aca="false">IFERROR(VLOOKUP(A2004,'[2]Pivot HorizontalMRP'!$A$4:$D$2689,0.4,0),0)</f>
        <v>0</v>
      </c>
      <c r="N2004" s="1" t="n">
        <f aca="false">IFERROR(VLOOKUP(A2004,'[2]Pivot HorizontalMRP'!$A$4:$E$2689,5,0),0)</f>
        <v>2010000</v>
      </c>
      <c r="O2004" s="1" t="n">
        <f aca="false">K2004+L2004</f>
        <v>1490831</v>
      </c>
      <c r="P2004" s="1" t="n">
        <f aca="false">K2004+L2004+M2004+N2004</f>
        <v>3500831</v>
      </c>
      <c r="Q2004" s="1" t="n">
        <f aca="false">IFERROR(VLOOKUP(A2004,'[2]Pivot HorizontalMRP'!$A$4:$F$2689,6,0),0)</f>
        <v>2224947</v>
      </c>
      <c r="R2004" s="1" t="n">
        <f aca="false">IFERROR(VLOOKUP(A2004,'[2]Pivot HorizontalMRP'!$A$4:$G$2689,7,0),0)</f>
        <v>2487725</v>
      </c>
      <c r="S2004" s="1" t="n">
        <f aca="false">IFERROR(VLOOKUP(A2004,'[2]Pivot HorizontalMRP'!$A$4:$H$2689,8,0),0)</f>
        <v>2251826</v>
      </c>
      <c r="T2004" s="1" t="n">
        <f aca="false">IFERROR(VLOOKUP(A2004,'[2]Pivot HorizontalMRP'!$A$4:$I$2689,9,0),0)</f>
        <v>1413578</v>
      </c>
      <c r="U2004" s="1" t="n">
        <f aca="false">IF(I2004="delivery",O2004-SUM(Q2004+R2004),IF(I2004="PO",P2004-SUM(Q2004:R2004)))</f>
        <v>-3221841</v>
      </c>
      <c r="V2004" s="81" t="n">
        <v>0.00053</v>
      </c>
      <c r="W2004" s="81"/>
      <c r="X2004" s="81" t="n">
        <f aca="false">W2004-V2004</f>
        <v>-0.00053</v>
      </c>
      <c r="Y2004" s="81"/>
      <c r="Z2004" s="81"/>
      <c r="AA2004" s="81" t="n">
        <v>0.00024</v>
      </c>
      <c r="AB2004" s="81"/>
      <c r="AC2004" s="81"/>
      <c r="AD2004" s="81"/>
      <c r="AE2004" s="81"/>
      <c r="AF2004" s="81"/>
      <c r="AG2004" s="81"/>
      <c r="AH2004" s="81"/>
      <c r="AI2004" s="81"/>
      <c r="AJ2004" s="81"/>
      <c r="AK2004" s="81"/>
      <c r="AL2004" s="81"/>
      <c r="AM2004" s="81"/>
      <c r="AN2004" s="81"/>
      <c r="AO2004" s="81" t="str">
        <f aca="false">D2004</f>
        <v>Sanmina</v>
      </c>
      <c r="AP2004" s="1" t="s">
        <v>3124</v>
      </c>
      <c r="AQ2004" s="1"/>
      <c r="AR2004" s="1"/>
      <c r="AS2004" s="1"/>
      <c r="AT2004" s="1"/>
      <c r="AU2004" s="1"/>
      <c r="AV2004" s="1"/>
      <c r="AW2004" s="1"/>
      <c r="AX2004" s="1"/>
      <c r="AY2004" s="1"/>
      <c r="AZ2004" s="1"/>
      <c r="BA2004" s="1"/>
      <c r="BB2004" s="1"/>
      <c r="BC2004" s="1"/>
      <c r="BD2004" s="1"/>
      <c r="BE2004" s="1"/>
      <c r="BF2004" s="1" t="s">
        <v>14668</v>
      </c>
      <c r="BG2004" s="1" t="s">
        <v>183</v>
      </c>
      <c r="BH2004" s="1"/>
      <c r="BI2004" s="1"/>
    </row>
    <row r="2005" customFormat="false" ht="12.75" hidden="false" customHeight="false" outlineLevel="0" collapsed="false">
      <c r="A2005" s="1" t="s">
        <v>8837</v>
      </c>
      <c r="B2005" s="1" t="s">
        <v>8838</v>
      </c>
      <c r="C2005" s="1" t="s">
        <v>177</v>
      </c>
      <c r="D2005" s="1" t="s">
        <v>1471</v>
      </c>
      <c r="E2005" s="1" t="s">
        <v>16431</v>
      </c>
      <c r="F2005" s="1" t="s">
        <v>8840</v>
      </c>
      <c r="G2005" s="1" t="n">
        <v>123</v>
      </c>
      <c r="H2005" s="1" t="n">
        <v>10000</v>
      </c>
      <c r="I2005" s="101" t="s">
        <v>180</v>
      </c>
      <c r="J2005" s="1"/>
      <c r="K2005" s="1" t="n">
        <f aca="false">IFERROR(VLOOKUP(A2005,'[2]Pivot HorizontalMRP'!$A$4:$B$2689,2,0),0)</f>
        <v>0</v>
      </c>
      <c r="L2005" s="1" t="n">
        <f aca="false">IFERROR(VLOOKUP(A2005,'[2]Pivot HorizontalMRP'!$A$4:$C$2689,3,0),0)</f>
        <v>26879</v>
      </c>
      <c r="M2005" s="1" t="n">
        <f aca="false">IFERROR(VLOOKUP(A2005,'[2]Pivot HorizontalMRP'!$A$4:$D$2689,0.4,0),0)</f>
        <v>0</v>
      </c>
      <c r="N2005" s="1" t="n">
        <f aca="false">IFERROR(VLOOKUP(A2005,'[2]Pivot HorizontalMRP'!$A$4:$E$2689,5,0),0)</f>
        <v>0</v>
      </c>
      <c r="O2005" s="1" t="n">
        <f aca="false">K2005+L2005</f>
        <v>26879</v>
      </c>
      <c r="P2005" s="1" t="n">
        <f aca="false">K2005+L2005+M2005+N2005</f>
        <v>26879</v>
      </c>
      <c r="Q2005" s="1" t="n">
        <f aca="false">IFERROR(VLOOKUP(A2005,'[2]Pivot HorizontalMRP'!$A$4:$F$2689,6,0),0)</f>
        <v>1012</v>
      </c>
      <c r="R2005" s="1" t="n">
        <f aca="false">IFERROR(VLOOKUP(A2005,'[2]Pivot HorizontalMRP'!$A$4:$G$2689,7,0),0)</f>
        <v>759</v>
      </c>
      <c r="S2005" s="1" t="n">
        <f aca="false">IFERROR(VLOOKUP(A2005,'[2]Pivot HorizontalMRP'!$A$4:$H$2689,8,0),0)</f>
        <v>738</v>
      </c>
      <c r="T2005" s="1" t="n">
        <f aca="false">IFERROR(VLOOKUP(A2005,'[2]Pivot HorizontalMRP'!$A$4:$I$2689,9,0),0)</f>
        <v>289</v>
      </c>
      <c r="U2005" s="1" t="n">
        <f aca="false">IF(I2005="delivery",O2005-SUM(Q2005+R2005),IF(I2005="PO",P2005-SUM(Q2005:R2005)))</f>
        <v>25108</v>
      </c>
      <c r="V2005" s="81" t="n">
        <v>0.00161</v>
      </c>
      <c r="W2005" s="81"/>
      <c r="X2005" s="81" t="n">
        <f aca="false">W2005-V2005</f>
        <v>-0.00161</v>
      </c>
      <c r="Y2005" s="81"/>
      <c r="Z2005" s="81"/>
      <c r="AA2005" s="81"/>
      <c r="AB2005" s="81"/>
      <c r="AC2005" s="81"/>
      <c r="AD2005" s="81"/>
      <c r="AE2005" s="81"/>
      <c r="AF2005" s="81"/>
      <c r="AG2005" s="81"/>
      <c r="AH2005" s="81"/>
      <c r="AI2005" s="81"/>
      <c r="AJ2005" s="81"/>
      <c r="AK2005" s="81"/>
      <c r="AL2005" s="81"/>
      <c r="AM2005" s="81"/>
      <c r="AN2005" s="81"/>
      <c r="AO2005" s="81" t="str">
        <f aca="false">D2005</f>
        <v>Sanmina</v>
      </c>
      <c r="AP2005" s="1" t="s">
        <v>3124</v>
      </c>
      <c r="AQ2005" s="1"/>
      <c r="AR2005" s="1"/>
      <c r="AS2005" s="1"/>
      <c r="AT2005" s="1"/>
      <c r="AU2005" s="1"/>
      <c r="AV2005" s="1"/>
      <c r="AW2005" s="1"/>
      <c r="AX2005" s="1"/>
      <c r="AY2005" s="1"/>
      <c r="AZ2005" s="1"/>
      <c r="BA2005" s="1"/>
      <c r="BB2005" s="1"/>
      <c r="BC2005" s="1"/>
      <c r="BD2005" s="1"/>
      <c r="BE2005" s="1"/>
      <c r="BF2005" s="1" t="s">
        <v>14668</v>
      </c>
      <c r="BG2005" s="1" t="s">
        <v>183</v>
      </c>
      <c r="BH2005" s="1"/>
      <c r="BI2005" s="1"/>
    </row>
    <row r="2006" customFormat="false" ht="12.75" hidden="false" customHeight="false" outlineLevel="0" collapsed="false">
      <c r="A2006" s="1" t="s">
        <v>8841</v>
      </c>
      <c r="B2006" s="1" t="s">
        <v>8842</v>
      </c>
      <c r="C2006" s="1" t="s">
        <v>177</v>
      </c>
      <c r="D2006" s="1" t="s">
        <v>1471</v>
      </c>
      <c r="E2006" s="1" t="s">
        <v>16432</v>
      </c>
      <c r="F2006" s="1" t="s">
        <v>8844</v>
      </c>
      <c r="G2006" s="1" t="n">
        <v>116</v>
      </c>
      <c r="H2006" s="1" t="n">
        <v>10000</v>
      </c>
      <c r="I2006" s="101" t="s">
        <v>180</v>
      </c>
      <c r="J2006" s="1"/>
      <c r="K2006" s="1" t="n">
        <f aca="false">IFERROR(VLOOKUP(A2006,'[2]Pivot HorizontalMRP'!$A$4:$B$2689,2,0),0)</f>
        <v>0</v>
      </c>
      <c r="L2006" s="1" t="n">
        <f aca="false">IFERROR(VLOOKUP(A2006,'[2]Pivot HorizontalMRP'!$A$4:$C$2689,3,0),0)</f>
        <v>60779</v>
      </c>
      <c r="M2006" s="1" t="n">
        <f aca="false">IFERROR(VLOOKUP(A2006,'[2]Pivot HorizontalMRP'!$A$4:$D$2689,0.4,0),0)</f>
        <v>0</v>
      </c>
      <c r="N2006" s="1" t="n">
        <f aca="false">IFERROR(VLOOKUP(A2006,'[2]Pivot HorizontalMRP'!$A$4:$E$2689,5,0),0)</f>
        <v>0</v>
      </c>
      <c r="O2006" s="1" t="n">
        <f aca="false">K2006+L2006</f>
        <v>60779</v>
      </c>
      <c r="P2006" s="1" t="n">
        <f aca="false">K2006+L2006+M2006+N2006</f>
        <v>60779</v>
      </c>
      <c r="Q2006" s="1" t="n">
        <f aca="false">IFERROR(VLOOKUP(A2006,'[2]Pivot HorizontalMRP'!$A$4:$F$2689,6,0),0)</f>
        <v>23884</v>
      </c>
      <c r="R2006" s="1" t="n">
        <f aca="false">IFERROR(VLOOKUP(A2006,'[2]Pivot HorizontalMRP'!$A$4:$G$2689,7,0),0)</f>
        <v>13214</v>
      </c>
      <c r="S2006" s="1" t="n">
        <f aca="false">IFERROR(VLOOKUP(A2006,'[2]Pivot HorizontalMRP'!$A$4:$H$2689,8,0),0)</f>
        <v>13058</v>
      </c>
      <c r="T2006" s="1" t="n">
        <f aca="false">IFERROR(VLOOKUP(A2006,'[2]Pivot HorizontalMRP'!$A$4:$I$2689,9,0),0)</f>
        <v>8490</v>
      </c>
      <c r="U2006" s="1" t="n">
        <f aca="false">IF(I2006="delivery",O2006-SUM(Q2006+R2006),IF(I2006="PO",P2006-SUM(Q2006:R2006)))</f>
        <v>23681</v>
      </c>
      <c r="V2006" s="81" t="n">
        <v>0.00036</v>
      </c>
      <c r="W2006" s="81"/>
      <c r="X2006" s="81" t="n">
        <f aca="false">W2006-V2006</f>
        <v>-0.00036</v>
      </c>
      <c r="Y2006" s="81"/>
      <c r="Z2006" s="81"/>
      <c r="AA2006" s="81" t="n">
        <v>0.00028</v>
      </c>
      <c r="AB2006" s="81"/>
      <c r="AC2006" s="81"/>
      <c r="AD2006" s="81"/>
      <c r="AE2006" s="81"/>
      <c r="AF2006" s="81"/>
      <c r="AG2006" s="81"/>
      <c r="AH2006" s="81"/>
      <c r="AI2006" s="81"/>
      <c r="AJ2006" s="81"/>
      <c r="AK2006" s="81"/>
      <c r="AL2006" s="81"/>
      <c r="AM2006" s="81"/>
      <c r="AN2006" s="81"/>
      <c r="AO2006" s="81" t="str">
        <f aca="false">D2006</f>
        <v>Sanmina</v>
      </c>
      <c r="AP2006" s="1" t="s">
        <v>3124</v>
      </c>
      <c r="AQ2006" s="1"/>
      <c r="AR2006" s="1"/>
      <c r="AS2006" s="1"/>
      <c r="AT2006" s="1"/>
      <c r="AU2006" s="1"/>
      <c r="AV2006" s="1"/>
      <c r="AW2006" s="1"/>
      <c r="AX2006" s="1"/>
      <c r="AY2006" s="1"/>
      <c r="AZ2006" s="1"/>
      <c r="BA2006" s="1"/>
      <c r="BB2006" s="1"/>
      <c r="BC2006" s="1"/>
      <c r="BD2006" s="1"/>
      <c r="BE2006" s="1"/>
      <c r="BF2006" s="1" t="s">
        <v>14668</v>
      </c>
      <c r="BG2006" s="1" t="s">
        <v>183</v>
      </c>
      <c r="BH2006" s="1"/>
      <c r="BI2006" s="1"/>
    </row>
    <row r="2007" customFormat="false" ht="12.75" hidden="false" customHeight="false" outlineLevel="0" collapsed="false">
      <c r="A2007" s="1" t="s">
        <v>8845</v>
      </c>
      <c r="B2007" s="1" t="s">
        <v>8846</v>
      </c>
      <c r="C2007" s="1" t="s">
        <v>177</v>
      </c>
      <c r="D2007" s="1" t="s">
        <v>1471</v>
      </c>
      <c r="E2007" s="1" t="s">
        <v>16433</v>
      </c>
      <c r="F2007" s="1" t="s">
        <v>8848</v>
      </c>
      <c r="G2007" s="1" t="n">
        <v>116</v>
      </c>
      <c r="H2007" s="1" t="n">
        <v>10000</v>
      </c>
      <c r="I2007" s="101" t="s">
        <v>180</v>
      </c>
      <c r="J2007" s="1"/>
      <c r="K2007" s="1" t="n">
        <f aca="false">IFERROR(VLOOKUP(A2007,'[2]Pivot HorizontalMRP'!$A$4:$B$2689,2,0),0)</f>
        <v>0</v>
      </c>
      <c r="L2007" s="1" t="n">
        <f aca="false">IFERROR(VLOOKUP(A2007,'[2]Pivot HorizontalMRP'!$A$4:$C$2689,3,0),0)</f>
        <v>5632</v>
      </c>
      <c r="M2007" s="1" t="n">
        <f aca="false">IFERROR(VLOOKUP(A2007,'[2]Pivot HorizontalMRP'!$A$4:$D$2689,0.4,0),0)</f>
        <v>0</v>
      </c>
      <c r="N2007" s="1" t="n">
        <f aca="false">IFERROR(VLOOKUP(A2007,'[2]Pivot HorizontalMRP'!$A$4:$E$2689,5,0),0)</f>
        <v>70000</v>
      </c>
      <c r="O2007" s="1" t="n">
        <f aca="false">K2007+L2007</f>
        <v>5632</v>
      </c>
      <c r="P2007" s="1" t="n">
        <f aca="false">K2007+L2007+M2007+N2007</f>
        <v>75632</v>
      </c>
      <c r="Q2007" s="1" t="n">
        <f aca="false">IFERROR(VLOOKUP(A2007,'[2]Pivot HorizontalMRP'!$A$4:$F$2689,6,0),0)</f>
        <v>33790</v>
      </c>
      <c r="R2007" s="1" t="n">
        <f aca="false">IFERROR(VLOOKUP(A2007,'[2]Pivot HorizontalMRP'!$A$4:$G$2689,7,0),0)</f>
        <v>19089</v>
      </c>
      <c r="S2007" s="1" t="n">
        <f aca="false">IFERROR(VLOOKUP(A2007,'[2]Pivot HorizontalMRP'!$A$4:$H$2689,8,0),0)</f>
        <v>18898</v>
      </c>
      <c r="T2007" s="1" t="n">
        <f aca="false">IFERROR(VLOOKUP(A2007,'[2]Pivot HorizontalMRP'!$A$4:$I$2689,9,0),0)</f>
        <v>14735</v>
      </c>
      <c r="U2007" s="1" t="n">
        <f aca="false">IF(I2007="delivery",O2007-SUM(Q2007+R2007),IF(I2007="PO",P2007-SUM(Q2007:R2007)))</f>
        <v>-47247</v>
      </c>
      <c r="V2007" s="81" t="n">
        <v>0.00055</v>
      </c>
      <c r="W2007" s="81"/>
      <c r="X2007" s="81" t="n">
        <f aca="false">W2007-V2007</f>
        <v>-0.00055</v>
      </c>
      <c r="Y2007" s="81"/>
      <c r="Z2007" s="81"/>
      <c r="AA2007" s="81" t="n">
        <v>0.00068</v>
      </c>
      <c r="AB2007" s="81"/>
      <c r="AC2007" s="81"/>
      <c r="AD2007" s="81"/>
      <c r="AE2007" s="81"/>
      <c r="AF2007" s="81"/>
      <c r="AG2007" s="81"/>
      <c r="AH2007" s="81"/>
      <c r="AI2007" s="81"/>
      <c r="AJ2007" s="81"/>
      <c r="AK2007" s="81"/>
      <c r="AL2007" s="81"/>
      <c r="AM2007" s="81"/>
      <c r="AN2007" s="81"/>
      <c r="AO2007" s="81" t="str">
        <f aca="false">D2007</f>
        <v>Sanmina</v>
      </c>
      <c r="AP2007" s="1" t="s">
        <v>3124</v>
      </c>
      <c r="AQ2007" s="1"/>
      <c r="AR2007" s="1"/>
      <c r="AS2007" s="1"/>
      <c r="AT2007" s="1"/>
      <c r="AU2007" s="1"/>
      <c r="AV2007" s="1"/>
      <c r="AW2007" s="1"/>
      <c r="AX2007" s="1"/>
      <c r="AY2007" s="1"/>
      <c r="AZ2007" s="1"/>
      <c r="BA2007" s="1"/>
      <c r="BB2007" s="1"/>
      <c r="BC2007" s="1"/>
      <c r="BD2007" s="1"/>
      <c r="BE2007" s="1"/>
      <c r="BF2007" s="1" t="s">
        <v>14668</v>
      </c>
      <c r="BG2007" s="1" t="s">
        <v>183</v>
      </c>
      <c r="BH2007" s="1"/>
      <c r="BI2007" s="1"/>
    </row>
    <row r="2008" customFormat="false" ht="12.75" hidden="false" customHeight="false" outlineLevel="0" collapsed="false">
      <c r="A2008" s="1" t="s">
        <v>8849</v>
      </c>
      <c r="B2008" s="1" t="s">
        <v>8850</v>
      </c>
      <c r="C2008" s="1" t="s">
        <v>177</v>
      </c>
      <c r="D2008" s="1" t="s">
        <v>1471</v>
      </c>
      <c r="E2008" s="1" t="s">
        <v>16434</v>
      </c>
      <c r="F2008" s="1" t="s">
        <v>8852</v>
      </c>
      <c r="G2008" s="1" t="n">
        <v>116</v>
      </c>
      <c r="H2008" s="1" t="n">
        <v>10000</v>
      </c>
      <c r="I2008" s="101" t="s">
        <v>180</v>
      </c>
      <c r="J2008" s="1"/>
      <c r="K2008" s="1" t="n">
        <f aca="false">IFERROR(VLOOKUP(A2008,'[2]Pivot HorizontalMRP'!$A$4:$B$2689,2,0),0)</f>
        <v>0</v>
      </c>
      <c r="L2008" s="1" t="n">
        <f aca="false">IFERROR(VLOOKUP(A2008,'[2]Pivot HorizontalMRP'!$A$4:$C$2689,3,0),0)</f>
        <v>8815</v>
      </c>
      <c r="M2008" s="1" t="n">
        <f aca="false">IFERROR(VLOOKUP(A2008,'[2]Pivot HorizontalMRP'!$A$4:$D$2689,0.4,0),0)</f>
        <v>0</v>
      </c>
      <c r="N2008" s="1" t="n">
        <f aca="false">IFERROR(VLOOKUP(A2008,'[2]Pivot HorizontalMRP'!$A$4:$E$2689,5,0),0)</f>
        <v>0</v>
      </c>
      <c r="O2008" s="1" t="n">
        <f aca="false">K2008+L2008</f>
        <v>8815</v>
      </c>
      <c r="P2008" s="1" t="n">
        <f aca="false">K2008+L2008+M2008+N2008</f>
        <v>8815</v>
      </c>
      <c r="Q2008" s="1" t="n">
        <f aca="false">IFERROR(VLOOKUP(A2008,'[2]Pivot HorizontalMRP'!$A$4:$F$2689,6,0),0)</f>
        <v>926</v>
      </c>
      <c r="R2008" s="1" t="n">
        <f aca="false">IFERROR(VLOOKUP(A2008,'[2]Pivot HorizontalMRP'!$A$4:$G$2689,7,0),0)</f>
        <v>942</v>
      </c>
      <c r="S2008" s="1" t="n">
        <f aca="false">IFERROR(VLOOKUP(A2008,'[2]Pivot HorizontalMRP'!$A$4:$H$2689,8,0),0)</f>
        <v>948</v>
      </c>
      <c r="T2008" s="1" t="n">
        <f aca="false">IFERROR(VLOOKUP(A2008,'[2]Pivot HorizontalMRP'!$A$4:$I$2689,9,0),0)</f>
        <v>356</v>
      </c>
      <c r="U2008" s="1" t="n">
        <f aca="false">IF(I2008="delivery",O2008-SUM(Q2008+R2008),IF(I2008="PO",P2008-SUM(Q2008:R2008)))</f>
        <v>6947</v>
      </c>
      <c r="V2008" s="81" t="n">
        <v>0.00099</v>
      </c>
      <c r="W2008" s="81"/>
      <c r="X2008" s="81" t="n">
        <f aca="false">W2008-V2008</f>
        <v>-0.00099</v>
      </c>
      <c r="Y2008" s="81"/>
      <c r="Z2008" s="81"/>
      <c r="AA2008" s="81"/>
      <c r="AB2008" s="81"/>
      <c r="AC2008" s="81"/>
      <c r="AD2008" s="81"/>
      <c r="AE2008" s="81"/>
      <c r="AF2008" s="81"/>
      <c r="AG2008" s="81"/>
      <c r="AH2008" s="81"/>
      <c r="AI2008" s="81"/>
      <c r="AJ2008" s="81"/>
      <c r="AK2008" s="81"/>
      <c r="AL2008" s="81"/>
      <c r="AM2008" s="81"/>
      <c r="AN2008" s="81"/>
      <c r="AO2008" s="81" t="str">
        <f aca="false">D2008</f>
        <v>Sanmina</v>
      </c>
      <c r="AP2008" s="1" t="s">
        <v>3124</v>
      </c>
      <c r="AQ2008" s="1"/>
      <c r="AR2008" s="1"/>
      <c r="AS2008" s="1"/>
      <c r="AT2008" s="1"/>
      <c r="AU2008" s="1"/>
      <c r="AV2008" s="1"/>
      <c r="AW2008" s="1"/>
      <c r="AX2008" s="1"/>
      <c r="AY2008" s="1"/>
      <c r="AZ2008" s="1"/>
      <c r="BA2008" s="1"/>
      <c r="BB2008" s="1"/>
      <c r="BC2008" s="1"/>
      <c r="BD2008" s="1"/>
      <c r="BE2008" s="1"/>
      <c r="BF2008" s="1" t="s">
        <v>14668</v>
      </c>
      <c r="BG2008" s="1" t="s">
        <v>183</v>
      </c>
      <c r="BH2008" s="1"/>
      <c r="BI2008" s="1"/>
    </row>
    <row r="2009" customFormat="false" ht="12.75" hidden="false" customHeight="false" outlineLevel="0" collapsed="false">
      <c r="A2009" s="1" t="s">
        <v>8853</v>
      </c>
      <c r="B2009" s="1" t="s">
        <v>8854</v>
      </c>
      <c r="C2009" s="1" t="s">
        <v>177</v>
      </c>
      <c r="D2009" s="1" t="s">
        <v>1471</v>
      </c>
      <c r="E2009" s="1" t="s">
        <v>16435</v>
      </c>
      <c r="F2009" s="1" t="s">
        <v>8856</v>
      </c>
      <c r="G2009" s="1" t="n">
        <v>81</v>
      </c>
      <c r="H2009" s="1" t="n">
        <v>5000</v>
      </c>
      <c r="I2009" s="101" t="s">
        <v>180</v>
      </c>
      <c r="J2009" s="1"/>
      <c r="K2009" s="1" t="n">
        <f aca="false">IFERROR(VLOOKUP(A2009,'[2]Pivot HorizontalMRP'!$A$4:$B$2689,2,0),0)</f>
        <v>0</v>
      </c>
      <c r="L2009" s="1" t="n">
        <f aca="false">IFERROR(VLOOKUP(A2009,'[2]Pivot HorizontalMRP'!$A$4:$C$2689,3,0),0)</f>
        <v>12421</v>
      </c>
      <c r="M2009" s="1" t="n">
        <f aca="false">IFERROR(VLOOKUP(A2009,'[2]Pivot HorizontalMRP'!$A$4:$D$2689,0.4,0),0)</f>
        <v>0</v>
      </c>
      <c r="N2009" s="1" t="n">
        <f aca="false">IFERROR(VLOOKUP(A2009,'[2]Pivot HorizontalMRP'!$A$4:$E$2689,5,0),0)</f>
        <v>10000</v>
      </c>
      <c r="O2009" s="1" t="n">
        <f aca="false">K2009+L2009</f>
        <v>12421</v>
      </c>
      <c r="P2009" s="1" t="n">
        <f aca="false">K2009+L2009+M2009+N2009</f>
        <v>22421</v>
      </c>
      <c r="Q2009" s="1" t="n">
        <f aca="false">IFERROR(VLOOKUP(A2009,'[2]Pivot HorizontalMRP'!$A$4:$F$2689,6,0),0)</f>
        <v>15361</v>
      </c>
      <c r="R2009" s="1" t="n">
        <f aca="false">IFERROR(VLOOKUP(A2009,'[2]Pivot HorizontalMRP'!$A$4:$G$2689,7,0),0)</f>
        <v>6944</v>
      </c>
      <c r="S2009" s="1" t="n">
        <f aca="false">IFERROR(VLOOKUP(A2009,'[2]Pivot HorizontalMRP'!$A$4:$H$2689,8,0),0)</f>
        <v>7176</v>
      </c>
      <c r="T2009" s="1" t="n">
        <f aca="false">IFERROR(VLOOKUP(A2009,'[2]Pivot HorizontalMRP'!$A$4:$I$2689,9,0),0)</f>
        <v>4575</v>
      </c>
      <c r="U2009" s="1" t="n">
        <f aca="false">IF(I2009="delivery",O2009-SUM(Q2009+R2009),IF(I2009="PO",P2009-SUM(Q2009:R2009)))</f>
        <v>-9884</v>
      </c>
      <c r="V2009" s="81" t="n">
        <v>0.0048</v>
      </c>
      <c r="W2009" s="81"/>
      <c r="X2009" s="81" t="n">
        <f aca="false">W2009-V2009</f>
        <v>-0.0048</v>
      </c>
      <c r="Y2009" s="81"/>
      <c r="Z2009" s="81"/>
      <c r="AA2009" s="81" t="n">
        <v>0.00792</v>
      </c>
      <c r="AB2009" s="81"/>
      <c r="AC2009" s="81"/>
      <c r="AD2009" s="81"/>
      <c r="AE2009" s="81"/>
      <c r="AF2009" s="81"/>
      <c r="AG2009" s="81"/>
      <c r="AH2009" s="81"/>
      <c r="AI2009" s="81"/>
      <c r="AJ2009" s="81"/>
      <c r="AK2009" s="81"/>
      <c r="AL2009" s="81"/>
      <c r="AM2009" s="81"/>
      <c r="AN2009" s="81"/>
      <c r="AO2009" s="81" t="str">
        <f aca="false">D2009</f>
        <v>Sanmina</v>
      </c>
      <c r="AP2009" s="1" t="s">
        <v>3124</v>
      </c>
      <c r="AQ2009" s="1"/>
      <c r="AR2009" s="1"/>
      <c r="AS2009" s="1"/>
      <c r="AT2009" s="1"/>
      <c r="AU2009" s="1"/>
      <c r="AV2009" s="1"/>
      <c r="AW2009" s="1"/>
      <c r="AX2009" s="1"/>
      <c r="AY2009" s="1"/>
      <c r="AZ2009" s="1"/>
      <c r="BA2009" s="1"/>
      <c r="BB2009" s="1"/>
      <c r="BC2009" s="1"/>
      <c r="BD2009" s="1"/>
      <c r="BE2009" s="1"/>
      <c r="BF2009" s="1" t="s">
        <v>14668</v>
      </c>
      <c r="BG2009" s="1" t="s">
        <v>183</v>
      </c>
      <c r="BH2009" s="1"/>
      <c r="BI2009" s="1"/>
    </row>
    <row r="2010" customFormat="false" ht="12.75" hidden="false" customHeight="false" outlineLevel="0" collapsed="false">
      <c r="A2010" s="1" t="s">
        <v>8857</v>
      </c>
      <c r="B2010" s="1" t="s">
        <v>8858</v>
      </c>
      <c r="C2010" s="1" t="s">
        <v>177</v>
      </c>
      <c r="D2010" s="1" t="s">
        <v>1471</v>
      </c>
      <c r="E2010" s="1" t="s">
        <v>16436</v>
      </c>
      <c r="F2010" s="1" t="s">
        <v>8860</v>
      </c>
      <c r="G2010" s="1" t="n">
        <v>308</v>
      </c>
      <c r="H2010" s="1" t="n">
        <v>20000</v>
      </c>
      <c r="I2010" s="101" t="s">
        <v>180</v>
      </c>
      <c r="J2010" s="1"/>
      <c r="K2010" s="1" t="n">
        <f aca="false">IFERROR(VLOOKUP(A2010,'[2]Pivot HorizontalMRP'!$A$4:$B$2689,2,0),0)</f>
        <v>0</v>
      </c>
      <c r="L2010" s="1" t="n">
        <f aca="false">IFERROR(VLOOKUP(A2010,'[2]Pivot HorizontalMRP'!$A$4:$C$2689,3,0),0)</f>
        <v>49947</v>
      </c>
      <c r="M2010" s="1" t="n">
        <f aca="false">IFERROR(VLOOKUP(A2010,'[2]Pivot HorizontalMRP'!$A$4:$D$2689,0.4,0),0)</f>
        <v>0</v>
      </c>
      <c r="N2010" s="1" t="n">
        <f aca="false">IFERROR(VLOOKUP(A2010,'[2]Pivot HorizontalMRP'!$A$4:$E$2689,5,0),0)</f>
        <v>40000</v>
      </c>
      <c r="O2010" s="1" t="n">
        <f aca="false">K2010+L2010</f>
        <v>49947</v>
      </c>
      <c r="P2010" s="1" t="n">
        <f aca="false">K2010+L2010+M2010+N2010</f>
        <v>89947</v>
      </c>
      <c r="Q2010" s="1" t="n">
        <f aca="false">IFERROR(VLOOKUP(A2010,'[2]Pivot HorizontalMRP'!$A$4:$F$2689,6,0),0)</f>
        <v>16866</v>
      </c>
      <c r="R2010" s="1" t="n">
        <f aca="false">IFERROR(VLOOKUP(A2010,'[2]Pivot HorizontalMRP'!$A$4:$G$2689,7,0),0)</f>
        <v>20976</v>
      </c>
      <c r="S2010" s="1" t="n">
        <f aca="false">IFERROR(VLOOKUP(A2010,'[2]Pivot HorizontalMRP'!$A$4:$H$2689,8,0),0)</f>
        <v>21523</v>
      </c>
      <c r="T2010" s="1" t="n">
        <f aca="false">IFERROR(VLOOKUP(A2010,'[2]Pivot HorizontalMRP'!$A$4:$I$2689,9,0),0)</f>
        <v>13166</v>
      </c>
      <c r="U2010" s="1" t="n">
        <f aca="false">IF(I2010="delivery",O2010-SUM(Q2010+R2010),IF(I2010="PO",P2010-SUM(Q2010:R2010)))</f>
        <v>12105</v>
      </c>
      <c r="V2010" s="81" t="n">
        <v>0.00075</v>
      </c>
      <c r="W2010" s="81"/>
      <c r="X2010" s="81" t="n">
        <f aca="false">W2010-V2010</f>
        <v>-0.00075</v>
      </c>
      <c r="Y2010" s="81"/>
      <c r="Z2010" s="81"/>
      <c r="AA2010" s="81" t="n">
        <v>0.00028</v>
      </c>
      <c r="AB2010" s="81"/>
      <c r="AC2010" s="81"/>
      <c r="AD2010" s="81"/>
      <c r="AE2010" s="81"/>
      <c r="AF2010" s="81"/>
      <c r="AG2010" s="81"/>
      <c r="AH2010" s="81"/>
      <c r="AI2010" s="81"/>
      <c r="AJ2010" s="81"/>
      <c r="AK2010" s="81"/>
      <c r="AL2010" s="81"/>
      <c r="AM2010" s="81"/>
      <c r="AN2010" s="81"/>
      <c r="AO2010" s="81" t="str">
        <f aca="false">D2010</f>
        <v>Sanmina</v>
      </c>
      <c r="AP2010" s="1" t="s">
        <v>3124</v>
      </c>
      <c r="AQ2010" s="1"/>
      <c r="AR2010" s="1"/>
      <c r="AS2010" s="1"/>
      <c r="AT2010" s="1"/>
      <c r="AU2010" s="1"/>
      <c r="AV2010" s="1"/>
      <c r="AW2010" s="1"/>
      <c r="AX2010" s="1"/>
      <c r="AY2010" s="1"/>
      <c r="AZ2010" s="1"/>
      <c r="BA2010" s="1"/>
      <c r="BB2010" s="1"/>
      <c r="BC2010" s="1"/>
      <c r="BD2010" s="1"/>
      <c r="BE2010" s="1"/>
      <c r="BF2010" s="1" t="s">
        <v>14668</v>
      </c>
      <c r="BG2010" s="1" t="s">
        <v>183</v>
      </c>
      <c r="BH2010" s="1"/>
      <c r="BI2010" s="1"/>
    </row>
    <row r="2011" customFormat="false" ht="12.75" hidden="false" customHeight="false" outlineLevel="0" collapsed="false">
      <c r="A2011" s="1" t="s">
        <v>8861</v>
      </c>
      <c r="B2011" s="1" t="s">
        <v>8862</v>
      </c>
      <c r="C2011" s="1" t="s">
        <v>177</v>
      </c>
      <c r="D2011" s="1" t="s">
        <v>1471</v>
      </c>
      <c r="E2011" s="1" t="s">
        <v>16437</v>
      </c>
      <c r="F2011" s="1" t="s">
        <v>8864</v>
      </c>
      <c r="G2011" s="1" t="n">
        <v>308</v>
      </c>
      <c r="H2011" s="1" t="n">
        <v>10000</v>
      </c>
      <c r="I2011" s="101" t="s">
        <v>180</v>
      </c>
      <c r="J2011" s="1"/>
      <c r="K2011" s="1" t="n">
        <f aca="false">IFERROR(VLOOKUP(A2011,'[2]Pivot HorizontalMRP'!$A$4:$B$2689,2,0),0)</f>
        <v>0</v>
      </c>
      <c r="L2011" s="1" t="n">
        <f aca="false">IFERROR(VLOOKUP(A2011,'[2]Pivot HorizontalMRP'!$A$4:$C$2689,3,0),0)</f>
        <v>20797</v>
      </c>
      <c r="M2011" s="1" t="n">
        <f aca="false">IFERROR(VLOOKUP(A2011,'[2]Pivot HorizontalMRP'!$A$4:$D$2689,0.4,0),0)</f>
        <v>0</v>
      </c>
      <c r="N2011" s="1" t="n">
        <f aca="false">IFERROR(VLOOKUP(A2011,'[2]Pivot HorizontalMRP'!$A$4:$E$2689,5,0),0)</f>
        <v>40000</v>
      </c>
      <c r="O2011" s="1" t="n">
        <f aca="false">K2011+L2011</f>
        <v>20797</v>
      </c>
      <c r="P2011" s="1" t="n">
        <f aca="false">K2011+L2011+M2011+N2011</f>
        <v>60797</v>
      </c>
      <c r="Q2011" s="1" t="n">
        <f aca="false">IFERROR(VLOOKUP(A2011,'[2]Pivot HorizontalMRP'!$A$4:$F$2689,6,0),0)</f>
        <v>7689</v>
      </c>
      <c r="R2011" s="1" t="n">
        <f aca="false">IFERROR(VLOOKUP(A2011,'[2]Pivot HorizontalMRP'!$A$4:$G$2689,7,0),0)</f>
        <v>6522</v>
      </c>
      <c r="S2011" s="1" t="n">
        <f aca="false">IFERROR(VLOOKUP(A2011,'[2]Pivot HorizontalMRP'!$A$4:$H$2689,8,0),0)</f>
        <v>6035</v>
      </c>
      <c r="T2011" s="1" t="n">
        <f aca="false">IFERROR(VLOOKUP(A2011,'[2]Pivot HorizontalMRP'!$A$4:$I$2689,9,0),0)</f>
        <v>4128</v>
      </c>
      <c r="U2011" s="1" t="n">
        <f aca="false">IF(I2011="delivery",O2011-SUM(Q2011+R2011),IF(I2011="PO",P2011-SUM(Q2011:R2011)))</f>
        <v>6586</v>
      </c>
      <c r="V2011" s="81" t="n">
        <v>0.0009</v>
      </c>
      <c r="W2011" s="81"/>
      <c r="X2011" s="81" t="n">
        <f aca="false">W2011-V2011</f>
        <v>-0.0009</v>
      </c>
      <c r="Y2011" s="81"/>
      <c r="Z2011" s="81"/>
      <c r="AA2011" s="81"/>
      <c r="AB2011" s="81"/>
      <c r="AC2011" s="81"/>
      <c r="AD2011" s="81"/>
      <c r="AE2011" s="81"/>
      <c r="AF2011" s="81"/>
      <c r="AG2011" s="81"/>
      <c r="AH2011" s="81"/>
      <c r="AI2011" s="81"/>
      <c r="AJ2011" s="81"/>
      <c r="AK2011" s="81"/>
      <c r="AL2011" s="81"/>
      <c r="AM2011" s="81"/>
      <c r="AN2011" s="81"/>
      <c r="AO2011" s="81" t="str">
        <f aca="false">D2011</f>
        <v>Sanmina</v>
      </c>
      <c r="AP2011" s="1" t="s">
        <v>3124</v>
      </c>
      <c r="AQ2011" s="1"/>
      <c r="AR2011" s="1"/>
      <c r="AS2011" s="1"/>
      <c r="AT2011" s="1"/>
      <c r="AU2011" s="1"/>
      <c r="AV2011" s="1"/>
      <c r="AW2011" s="1"/>
      <c r="AX2011" s="1"/>
      <c r="AY2011" s="1"/>
      <c r="AZ2011" s="1"/>
      <c r="BA2011" s="1"/>
      <c r="BB2011" s="1"/>
      <c r="BC2011" s="1"/>
      <c r="BD2011" s="1"/>
      <c r="BE2011" s="1"/>
      <c r="BF2011" s="1" t="s">
        <v>14668</v>
      </c>
      <c r="BG2011" s="1" t="s">
        <v>183</v>
      </c>
      <c r="BH2011" s="1"/>
      <c r="BI2011" s="1"/>
    </row>
    <row r="2012" customFormat="false" ht="12.75" hidden="false" customHeight="false" outlineLevel="0" collapsed="false">
      <c r="A2012" s="1" t="s">
        <v>8865</v>
      </c>
      <c r="B2012" s="1" t="s">
        <v>8866</v>
      </c>
      <c r="C2012" s="1" t="s">
        <v>177</v>
      </c>
      <c r="D2012" s="1" t="s">
        <v>1471</v>
      </c>
      <c r="E2012" s="1" t="s">
        <v>16438</v>
      </c>
      <c r="F2012" s="1" t="s">
        <v>8868</v>
      </c>
      <c r="G2012" s="1" t="n">
        <v>116</v>
      </c>
      <c r="H2012" s="1" t="n">
        <v>10000</v>
      </c>
      <c r="I2012" s="101" t="s">
        <v>180</v>
      </c>
      <c r="J2012" s="1"/>
      <c r="K2012" s="1" t="n">
        <f aca="false">IFERROR(VLOOKUP(A2012,'[2]Pivot HorizontalMRP'!$A$4:$B$2689,2,0),0)</f>
        <v>0</v>
      </c>
      <c r="L2012" s="1" t="n">
        <f aca="false">IFERROR(VLOOKUP(A2012,'[2]Pivot HorizontalMRP'!$A$4:$C$2689,3,0),0)</f>
        <v>139456</v>
      </c>
      <c r="M2012" s="1" t="n">
        <f aca="false">IFERROR(VLOOKUP(A2012,'[2]Pivot HorizontalMRP'!$A$4:$D$2689,0.4,0),0)</f>
        <v>0</v>
      </c>
      <c r="N2012" s="1" t="n">
        <f aca="false">IFERROR(VLOOKUP(A2012,'[2]Pivot HorizontalMRP'!$A$4:$E$2689,5,0),0)</f>
        <v>0</v>
      </c>
      <c r="O2012" s="1" t="n">
        <f aca="false">K2012+L2012</f>
        <v>139456</v>
      </c>
      <c r="P2012" s="1" t="n">
        <f aca="false">K2012+L2012+M2012+N2012</f>
        <v>139456</v>
      </c>
      <c r="Q2012" s="1" t="n">
        <f aca="false">IFERROR(VLOOKUP(A2012,'[2]Pivot HorizontalMRP'!$A$4:$F$2689,6,0),0)</f>
        <v>566</v>
      </c>
      <c r="R2012" s="1" t="n">
        <f aca="false">IFERROR(VLOOKUP(A2012,'[2]Pivot HorizontalMRP'!$A$4:$G$2689,7,0),0)</f>
        <v>83</v>
      </c>
      <c r="S2012" s="1" t="n">
        <f aca="false">IFERROR(VLOOKUP(A2012,'[2]Pivot HorizontalMRP'!$A$4:$H$2689,8,0),0)</f>
        <v>90</v>
      </c>
      <c r="T2012" s="1" t="n">
        <f aca="false">IFERROR(VLOOKUP(A2012,'[2]Pivot HorizontalMRP'!$A$4:$I$2689,9,0),0)</f>
        <v>54</v>
      </c>
      <c r="U2012" s="1" t="n">
        <f aca="false">IF(I2012="delivery",O2012-SUM(Q2012+R2012),IF(I2012="PO",P2012-SUM(Q2012:R2012)))</f>
        <v>138807</v>
      </c>
      <c r="V2012" s="81" t="n">
        <v>0.00061</v>
      </c>
      <c r="W2012" s="81"/>
      <c r="X2012" s="81" t="n">
        <f aca="false">W2012-V2012</f>
        <v>-0.00061</v>
      </c>
      <c r="Y2012" s="81"/>
      <c r="Z2012" s="81"/>
      <c r="AA2012" s="81"/>
      <c r="AB2012" s="81"/>
      <c r="AC2012" s="81"/>
      <c r="AD2012" s="81"/>
      <c r="AE2012" s="81"/>
      <c r="AF2012" s="81"/>
      <c r="AG2012" s="81"/>
      <c r="AH2012" s="81"/>
      <c r="AI2012" s="81"/>
      <c r="AJ2012" s="81"/>
      <c r="AK2012" s="81"/>
      <c r="AL2012" s="81"/>
      <c r="AM2012" s="81"/>
      <c r="AN2012" s="81"/>
      <c r="AO2012" s="81" t="str">
        <f aca="false">D2012</f>
        <v>Sanmina</v>
      </c>
      <c r="AP2012" s="1" t="s">
        <v>3124</v>
      </c>
      <c r="AQ2012" s="1"/>
      <c r="AR2012" s="1"/>
      <c r="AS2012" s="1"/>
      <c r="AT2012" s="1"/>
      <c r="AU2012" s="1"/>
      <c r="AV2012" s="1"/>
      <c r="AW2012" s="1"/>
      <c r="AX2012" s="1"/>
      <c r="AY2012" s="1"/>
      <c r="AZ2012" s="1"/>
      <c r="BA2012" s="1"/>
      <c r="BB2012" s="1"/>
      <c r="BC2012" s="1"/>
      <c r="BD2012" s="1"/>
      <c r="BE2012" s="1"/>
      <c r="BF2012" s="1" t="s">
        <v>14668</v>
      </c>
      <c r="BG2012" s="1" t="s">
        <v>183</v>
      </c>
      <c r="BH2012" s="1"/>
      <c r="BI2012" s="1"/>
    </row>
    <row r="2013" customFormat="false" ht="12.75" hidden="false" customHeight="false" outlineLevel="0" collapsed="false">
      <c r="A2013" s="1" t="s">
        <v>8869</v>
      </c>
      <c r="B2013" s="1" t="s">
        <v>8870</v>
      </c>
      <c r="C2013" s="1" t="s">
        <v>177</v>
      </c>
      <c r="D2013" s="1" t="s">
        <v>1471</v>
      </c>
      <c r="E2013" s="1" t="s">
        <v>16439</v>
      </c>
      <c r="F2013" s="1" t="s">
        <v>8872</v>
      </c>
      <c r="G2013" s="1" t="n">
        <v>116</v>
      </c>
      <c r="H2013" s="1" t="n">
        <v>10000</v>
      </c>
      <c r="I2013" s="101" t="s">
        <v>180</v>
      </c>
      <c r="J2013" s="1"/>
      <c r="K2013" s="1" t="n">
        <f aca="false">IFERROR(VLOOKUP(A2013,'[2]Pivot HorizontalMRP'!$A$4:$B$2689,2,0),0)</f>
        <v>0</v>
      </c>
      <c r="L2013" s="1" t="n">
        <f aca="false">IFERROR(VLOOKUP(A2013,'[2]Pivot HorizontalMRP'!$A$4:$C$2689,3,0),0)</f>
        <v>63007</v>
      </c>
      <c r="M2013" s="1" t="n">
        <f aca="false">IFERROR(VLOOKUP(A2013,'[2]Pivot HorizontalMRP'!$A$4:$D$2689,0.4,0),0)</f>
        <v>0</v>
      </c>
      <c r="N2013" s="1" t="n">
        <f aca="false">IFERROR(VLOOKUP(A2013,'[2]Pivot HorizontalMRP'!$A$4:$E$2689,5,0),0)</f>
        <v>0</v>
      </c>
      <c r="O2013" s="1" t="n">
        <f aca="false">K2013+L2013</f>
        <v>63007</v>
      </c>
      <c r="P2013" s="1" t="n">
        <f aca="false">K2013+L2013+M2013+N2013</f>
        <v>63007</v>
      </c>
      <c r="Q2013" s="1" t="n">
        <f aca="false">IFERROR(VLOOKUP(A2013,'[2]Pivot HorizontalMRP'!$A$4:$F$2689,6,0),0)</f>
        <v>7352</v>
      </c>
      <c r="R2013" s="1" t="n">
        <f aca="false">IFERROR(VLOOKUP(A2013,'[2]Pivot HorizontalMRP'!$A$4:$G$2689,7,0),0)</f>
        <v>10142</v>
      </c>
      <c r="S2013" s="1" t="n">
        <f aca="false">IFERROR(VLOOKUP(A2013,'[2]Pivot HorizontalMRP'!$A$4:$H$2689,8,0),0)</f>
        <v>8059</v>
      </c>
      <c r="T2013" s="1" t="n">
        <f aca="false">IFERROR(VLOOKUP(A2013,'[2]Pivot HorizontalMRP'!$A$4:$I$2689,9,0),0)</f>
        <v>5412</v>
      </c>
      <c r="U2013" s="1" t="n">
        <f aca="false">IF(I2013="delivery",O2013-SUM(Q2013+R2013),IF(I2013="PO",P2013-SUM(Q2013:R2013)))</f>
        <v>45513</v>
      </c>
      <c r="V2013" s="81" t="n">
        <v>0.00055</v>
      </c>
      <c r="W2013" s="81"/>
      <c r="X2013" s="81" t="n">
        <f aca="false">W2013-V2013</f>
        <v>-0.00055</v>
      </c>
      <c r="Y2013" s="81"/>
      <c r="Z2013" s="81"/>
      <c r="AA2013" s="81" t="n">
        <v>0.00028</v>
      </c>
      <c r="AB2013" s="81"/>
      <c r="AC2013" s="81"/>
      <c r="AD2013" s="81"/>
      <c r="AE2013" s="81"/>
      <c r="AF2013" s="81"/>
      <c r="AG2013" s="81"/>
      <c r="AH2013" s="81"/>
      <c r="AI2013" s="81"/>
      <c r="AJ2013" s="81"/>
      <c r="AK2013" s="81"/>
      <c r="AL2013" s="81"/>
      <c r="AM2013" s="81"/>
      <c r="AN2013" s="81"/>
      <c r="AO2013" s="81" t="str">
        <f aca="false">D2013</f>
        <v>Sanmina</v>
      </c>
      <c r="AP2013" s="1" t="s">
        <v>3124</v>
      </c>
      <c r="AQ2013" s="1"/>
      <c r="AR2013" s="1"/>
      <c r="AS2013" s="1"/>
      <c r="AT2013" s="1"/>
      <c r="AU2013" s="1"/>
      <c r="AV2013" s="1"/>
      <c r="AW2013" s="1"/>
      <c r="AX2013" s="1"/>
      <c r="AY2013" s="1"/>
      <c r="AZ2013" s="1"/>
      <c r="BA2013" s="1"/>
      <c r="BB2013" s="1"/>
      <c r="BC2013" s="1"/>
      <c r="BD2013" s="1"/>
      <c r="BE2013" s="1"/>
      <c r="BF2013" s="1" t="s">
        <v>14668</v>
      </c>
      <c r="BG2013" s="1" t="s">
        <v>183</v>
      </c>
      <c r="BH2013" s="1"/>
      <c r="BI2013" s="1"/>
    </row>
    <row r="2014" customFormat="false" ht="12.75" hidden="false" customHeight="false" outlineLevel="0" collapsed="false">
      <c r="A2014" s="1" t="s">
        <v>8873</v>
      </c>
      <c r="B2014" s="1" t="s">
        <v>8874</v>
      </c>
      <c r="C2014" s="1" t="s">
        <v>177</v>
      </c>
      <c r="D2014" s="1" t="s">
        <v>1471</v>
      </c>
      <c r="E2014" s="1" t="s">
        <v>16440</v>
      </c>
      <c r="F2014" s="1" t="s">
        <v>8876</v>
      </c>
      <c r="G2014" s="1" t="n">
        <v>116</v>
      </c>
      <c r="H2014" s="1" t="n">
        <v>10000</v>
      </c>
      <c r="I2014" s="101" t="s">
        <v>180</v>
      </c>
      <c r="J2014" s="1"/>
      <c r="K2014" s="1" t="n">
        <f aca="false">IFERROR(VLOOKUP(A2014,'[2]Pivot HorizontalMRP'!$A$4:$B$2689,2,0),0)</f>
        <v>0</v>
      </c>
      <c r="L2014" s="1" t="n">
        <f aca="false">IFERROR(VLOOKUP(A2014,'[2]Pivot HorizontalMRP'!$A$4:$C$2689,3,0),0)</f>
        <v>85367</v>
      </c>
      <c r="M2014" s="1" t="n">
        <f aca="false">IFERROR(VLOOKUP(A2014,'[2]Pivot HorizontalMRP'!$A$4:$D$2689,0.4,0),0)</f>
        <v>0</v>
      </c>
      <c r="N2014" s="1" t="n">
        <f aca="false">IFERROR(VLOOKUP(A2014,'[2]Pivot HorizontalMRP'!$A$4:$E$2689,5,0),0)</f>
        <v>30000</v>
      </c>
      <c r="O2014" s="1" t="n">
        <f aca="false">K2014+L2014</f>
        <v>85367</v>
      </c>
      <c r="P2014" s="1" t="n">
        <f aca="false">K2014+L2014+M2014+N2014</f>
        <v>115367</v>
      </c>
      <c r="Q2014" s="1" t="n">
        <f aca="false">IFERROR(VLOOKUP(A2014,'[2]Pivot HorizontalMRP'!$A$4:$F$2689,6,0),0)</f>
        <v>54347</v>
      </c>
      <c r="R2014" s="1" t="n">
        <f aca="false">IFERROR(VLOOKUP(A2014,'[2]Pivot HorizontalMRP'!$A$4:$G$2689,7,0),0)</f>
        <v>23715</v>
      </c>
      <c r="S2014" s="1" t="n">
        <f aca="false">IFERROR(VLOOKUP(A2014,'[2]Pivot HorizontalMRP'!$A$4:$H$2689,8,0),0)</f>
        <v>24878</v>
      </c>
      <c r="T2014" s="1" t="n">
        <f aca="false">IFERROR(VLOOKUP(A2014,'[2]Pivot HorizontalMRP'!$A$4:$I$2689,9,0),0)</f>
        <v>15770</v>
      </c>
      <c r="U2014" s="1" t="n">
        <f aca="false">IF(I2014="delivery",O2014-SUM(Q2014+R2014),IF(I2014="PO",P2014-SUM(Q2014:R2014)))</f>
        <v>7305</v>
      </c>
      <c r="V2014" s="81" t="n">
        <v>0.00036</v>
      </c>
      <c r="W2014" s="81"/>
      <c r="X2014" s="81" t="n">
        <f aca="false">W2014-V2014</f>
        <v>-0.00036</v>
      </c>
      <c r="Y2014" s="81"/>
      <c r="Z2014" s="81"/>
      <c r="AA2014" s="81" t="n">
        <v>0.00036</v>
      </c>
      <c r="AB2014" s="81"/>
      <c r="AC2014" s="81"/>
      <c r="AD2014" s="81"/>
      <c r="AE2014" s="81"/>
      <c r="AF2014" s="81"/>
      <c r="AG2014" s="81"/>
      <c r="AH2014" s="81"/>
      <c r="AI2014" s="81"/>
      <c r="AJ2014" s="81"/>
      <c r="AK2014" s="81"/>
      <c r="AL2014" s="81"/>
      <c r="AM2014" s="81"/>
      <c r="AN2014" s="81"/>
      <c r="AO2014" s="81" t="str">
        <f aca="false">D2014</f>
        <v>Sanmina</v>
      </c>
      <c r="AP2014" s="1" t="s">
        <v>3124</v>
      </c>
      <c r="AQ2014" s="1"/>
      <c r="AR2014" s="1"/>
      <c r="AS2014" s="1"/>
      <c r="AT2014" s="1"/>
      <c r="AU2014" s="1"/>
      <c r="AV2014" s="1"/>
      <c r="AW2014" s="1"/>
      <c r="AX2014" s="1"/>
      <c r="AY2014" s="1"/>
      <c r="AZ2014" s="1"/>
      <c r="BA2014" s="1"/>
      <c r="BB2014" s="1"/>
      <c r="BC2014" s="1"/>
      <c r="BD2014" s="1"/>
      <c r="BE2014" s="1"/>
      <c r="BF2014" s="1" t="s">
        <v>14668</v>
      </c>
      <c r="BG2014" s="1" t="s">
        <v>183</v>
      </c>
      <c r="BH2014" s="1"/>
      <c r="BI2014" s="1"/>
    </row>
    <row r="2015" customFormat="false" ht="12.75" hidden="false" customHeight="false" outlineLevel="0" collapsed="false">
      <c r="A2015" s="1" t="s">
        <v>8877</v>
      </c>
      <c r="B2015" s="1" t="s">
        <v>8878</v>
      </c>
      <c r="C2015" s="1" t="s">
        <v>177</v>
      </c>
      <c r="D2015" s="1" t="s">
        <v>1471</v>
      </c>
      <c r="E2015" s="1" t="s">
        <v>16441</v>
      </c>
      <c r="F2015" s="1" t="s">
        <v>8880</v>
      </c>
      <c r="G2015" s="1" t="n">
        <v>308</v>
      </c>
      <c r="H2015" s="1" t="n">
        <v>10000</v>
      </c>
      <c r="I2015" s="101" t="s">
        <v>180</v>
      </c>
      <c r="J2015" s="1"/>
      <c r="K2015" s="1" t="n">
        <f aca="false">IFERROR(VLOOKUP(A2015,'[2]Pivot HorizontalMRP'!$A$4:$B$2689,2,0),0)</f>
        <v>0</v>
      </c>
      <c r="L2015" s="1" t="n">
        <f aca="false">IFERROR(VLOOKUP(A2015,'[2]Pivot HorizontalMRP'!$A$4:$C$2689,3,0),0)</f>
        <v>11551</v>
      </c>
      <c r="M2015" s="1" t="n">
        <f aca="false">IFERROR(VLOOKUP(A2015,'[2]Pivot HorizontalMRP'!$A$4:$D$2689,0.4,0),0)</f>
        <v>0</v>
      </c>
      <c r="N2015" s="1" t="n">
        <f aca="false">IFERROR(VLOOKUP(A2015,'[2]Pivot HorizontalMRP'!$A$4:$E$2689,5,0),0)</f>
        <v>0</v>
      </c>
      <c r="O2015" s="1" t="n">
        <f aca="false">K2015+L2015</f>
        <v>11551</v>
      </c>
      <c r="P2015" s="1" t="n">
        <f aca="false">K2015+L2015+M2015+N2015</f>
        <v>11551</v>
      </c>
      <c r="Q2015" s="1" t="n">
        <f aca="false">IFERROR(VLOOKUP(A2015,'[2]Pivot HorizontalMRP'!$A$4:$F$2689,6,0),0)</f>
        <v>6422</v>
      </c>
      <c r="R2015" s="1" t="n">
        <f aca="false">IFERROR(VLOOKUP(A2015,'[2]Pivot HorizontalMRP'!$A$4:$G$2689,7,0),0)</f>
        <v>4895</v>
      </c>
      <c r="S2015" s="1" t="n">
        <f aca="false">IFERROR(VLOOKUP(A2015,'[2]Pivot HorizontalMRP'!$A$4:$H$2689,8,0),0)</f>
        <v>5281</v>
      </c>
      <c r="T2015" s="1" t="n">
        <f aca="false">IFERROR(VLOOKUP(A2015,'[2]Pivot HorizontalMRP'!$A$4:$I$2689,9,0),0)</f>
        <v>2946</v>
      </c>
      <c r="U2015" s="1" t="n">
        <f aca="false">IF(I2015="delivery",O2015-SUM(Q2015+R2015),IF(I2015="PO",P2015-SUM(Q2015:R2015)))</f>
        <v>234</v>
      </c>
      <c r="V2015" s="81" t="n">
        <v>0.00075</v>
      </c>
      <c r="W2015" s="81"/>
      <c r="X2015" s="81" t="n">
        <f aca="false">W2015-V2015</f>
        <v>-0.00075</v>
      </c>
      <c r="Y2015" s="81"/>
      <c r="Z2015" s="81"/>
      <c r="AA2015" s="81"/>
      <c r="AB2015" s="81"/>
      <c r="AC2015" s="81"/>
      <c r="AD2015" s="81"/>
      <c r="AE2015" s="81"/>
      <c r="AF2015" s="81"/>
      <c r="AG2015" s="81"/>
      <c r="AH2015" s="81"/>
      <c r="AI2015" s="81"/>
      <c r="AJ2015" s="81"/>
      <c r="AK2015" s="81"/>
      <c r="AL2015" s="81"/>
      <c r="AM2015" s="81"/>
      <c r="AN2015" s="81"/>
      <c r="AO2015" s="81" t="str">
        <f aca="false">D2015</f>
        <v>Sanmina</v>
      </c>
      <c r="AP2015" s="1" t="s">
        <v>3124</v>
      </c>
      <c r="AQ2015" s="1"/>
      <c r="AR2015" s="1"/>
      <c r="AS2015" s="1"/>
      <c r="AT2015" s="1"/>
      <c r="AU2015" s="1"/>
      <c r="AV2015" s="1"/>
      <c r="AW2015" s="1"/>
      <c r="AX2015" s="1"/>
      <c r="AY2015" s="1"/>
      <c r="AZ2015" s="1"/>
      <c r="BA2015" s="1"/>
      <c r="BB2015" s="1"/>
      <c r="BC2015" s="1"/>
      <c r="BD2015" s="1"/>
      <c r="BE2015" s="1"/>
      <c r="BF2015" s="1" t="s">
        <v>14668</v>
      </c>
      <c r="BG2015" s="1" t="s">
        <v>183</v>
      </c>
      <c r="BH2015" s="1"/>
      <c r="BI2015" s="1"/>
    </row>
    <row r="2016" customFormat="false" ht="12.75" hidden="false" customHeight="false" outlineLevel="0" collapsed="false">
      <c r="A2016" s="1" t="s">
        <v>8881</v>
      </c>
      <c r="B2016" s="1" t="s">
        <v>8882</v>
      </c>
      <c r="C2016" s="1" t="s">
        <v>177</v>
      </c>
      <c r="D2016" s="1" t="s">
        <v>1471</v>
      </c>
      <c r="E2016" s="1" t="s">
        <v>16442</v>
      </c>
      <c r="F2016" s="1" t="s">
        <v>8884</v>
      </c>
      <c r="G2016" s="1" t="n">
        <v>116</v>
      </c>
      <c r="H2016" s="1" t="n">
        <v>30000</v>
      </c>
      <c r="I2016" s="101" t="s">
        <v>180</v>
      </c>
      <c r="J2016" s="1"/>
      <c r="K2016" s="1" t="n">
        <f aca="false">IFERROR(VLOOKUP(A2016,'[2]Pivot HorizontalMRP'!$A$4:$B$2689,2,0),0)</f>
        <v>0</v>
      </c>
      <c r="L2016" s="1" t="n">
        <f aca="false">IFERROR(VLOOKUP(A2016,'[2]Pivot HorizontalMRP'!$A$4:$C$2689,3,0),0)</f>
        <v>296183</v>
      </c>
      <c r="M2016" s="1" t="n">
        <f aca="false">IFERROR(VLOOKUP(A2016,'[2]Pivot HorizontalMRP'!$A$4:$D$2689,0.4,0),0)</f>
        <v>0</v>
      </c>
      <c r="N2016" s="1" t="n">
        <f aca="false">IFERROR(VLOOKUP(A2016,'[2]Pivot HorizontalMRP'!$A$4:$E$2689,5,0),0)</f>
        <v>0</v>
      </c>
      <c r="O2016" s="1" t="n">
        <f aca="false">K2016+L2016</f>
        <v>296183</v>
      </c>
      <c r="P2016" s="1" t="n">
        <f aca="false">K2016+L2016+M2016+N2016</f>
        <v>296183</v>
      </c>
      <c r="Q2016" s="1" t="n">
        <f aca="false">IFERROR(VLOOKUP(A2016,'[2]Pivot HorizontalMRP'!$A$4:$F$2689,6,0),0)</f>
        <v>52791</v>
      </c>
      <c r="R2016" s="1" t="n">
        <f aca="false">IFERROR(VLOOKUP(A2016,'[2]Pivot HorizontalMRP'!$A$4:$G$2689,7,0),0)</f>
        <v>47564</v>
      </c>
      <c r="S2016" s="1" t="n">
        <f aca="false">IFERROR(VLOOKUP(A2016,'[2]Pivot HorizontalMRP'!$A$4:$H$2689,8,0),0)</f>
        <v>40249</v>
      </c>
      <c r="T2016" s="1" t="n">
        <f aca="false">IFERROR(VLOOKUP(A2016,'[2]Pivot HorizontalMRP'!$A$4:$I$2689,9,0),0)</f>
        <v>25920</v>
      </c>
      <c r="U2016" s="1" t="n">
        <f aca="false">IF(I2016="delivery",O2016-SUM(Q2016+R2016),IF(I2016="PO",P2016-SUM(Q2016:R2016)))</f>
        <v>195828</v>
      </c>
      <c r="V2016" s="81" t="n">
        <v>0.00088</v>
      </c>
      <c r="W2016" s="81"/>
      <c r="X2016" s="81" t="n">
        <f aca="false">W2016-V2016</f>
        <v>-0.00088</v>
      </c>
      <c r="Y2016" s="81"/>
      <c r="Z2016" s="81"/>
      <c r="AA2016" s="81" t="n">
        <v>0.00046</v>
      </c>
      <c r="AB2016" s="81"/>
      <c r="AC2016" s="81"/>
      <c r="AD2016" s="81"/>
      <c r="AE2016" s="81"/>
      <c r="AF2016" s="81"/>
      <c r="AG2016" s="81"/>
      <c r="AH2016" s="81"/>
      <c r="AI2016" s="81"/>
      <c r="AJ2016" s="81"/>
      <c r="AK2016" s="81"/>
      <c r="AL2016" s="81"/>
      <c r="AM2016" s="81"/>
      <c r="AN2016" s="81"/>
      <c r="AO2016" s="81" t="str">
        <f aca="false">D2016</f>
        <v>Sanmina</v>
      </c>
      <c r="AP2016" s="1" t="s">
        <v>3124</v>
      </c>
      <c r="AQ2016" s="1"/>
      <c r="AR2016" s="1"/>
      <c r="AS2016" s="1"/>
      <c r="AT2016" s="1"/>
      <c r="AU2016" s="1"/>
      <c r="AV2016" s="1"/>
      <c r="AW2016" s="1"/>
      <c r="AX2016" s="1"/>
      <c r="AY2016" s="1"/>
      <c r="AZ2016" s="1"/>
      <c r="BA2016" s="1"/>
      <c r="BB2016" s="1"/>
      <c r="BC2016" s="1"/>
      <c r="BD2016" s="1"/>
      <c r="BE2016" s="1"/>
      <c r="BF2016" s="1" t="s">
        <v>14668</v>
      </c>
      <c r="BG2016" s="1" t="s">
        <v>183</v>
      </c>
      <c r="BH2016" s="1"/>
      <c r="BI2016" s="1"/>
    </row>
    <row r="2017" customFormat="false" ht="12.75" hidden="false" customHeight="false" outlineLevel="0" collapsed="false">
      <c r="A2017" s="1" t="s">
        <v>8885</v>
      </c>
      <c r="B2017" s="1" t="s">
        <v>8886</v>
      </c>
      <c r="C2017" s="1" t="s">
        <v>177</v>
      </c>
      <c r="D2017" s="1" t="s">
        <v>1471</v>
      </c>
      <c r="E2017" s="1" t="s">
        <v>16443</v>
      </c>
      <c r="F2017" s="1" t="s">
        <v>8888</v>
      </c>
      <c r="G2017" s="1" t="n">
        <v>116</v>
      </c>
      <c r="H2017" s="1" t="n">
        <v>5000</v>
      </c>
      <c r="I2017" s="101" t="s">
        <v>180</v>
      </c>
      <c r="J2017" s="1"/>
      <c r="K2017" s="1" t="n">
        <f aca="false">IFERROR(VLOOKUP(A2017,'[2]Pivot HorizontalMRP'!$A$4:$B$2689,2,0),0)</f>
        <v>0</v>
      </c>
      <c r="L2017" s="1" t="n">
        <f aca="false">IFERROR(VLOOKUP(A2017,'[2]Pivot HorizontalMRP'!$A$4:$C$2689,3,0),0)</f>
        <v>14169</v>
      </c>
      <c r="M2017" s="1" t="n">
        <f aca="false">IFERROR(VLOOKUP(A2017,'[2]Pivot HorizontalMRP'!$A$4:$D$2689,0.4,0),0)</f>
        <v>0</v>
      </c>
      <c r="N2017" s="1" t="n">
        <f aca="false">IFERROR(VLOOKUP(A2017,'[2]Pivot HorizontalMRP'!$A$4:$E$2689,5,0),0)</f>
        <v>0</v>
      </c>
      <c r="O2017" s="1" t="n">
        <f aca="false">K2017+L2017</f>
        <v>14169</v>
      </c>
      <c r="P2017" s="1" t="n">
        <f aca="false">K2017+L2017+M2017+N2017</f>
        <v>14169</v>
      </c>
      <c r="Q2017" s="1" t="n">
        <f aca="false">IFERROR(VLOOKUP(A2017,'[2]Pivot HorizontalMRP'!$A$4:$F$2689,6,0),0)</f>
        <v>328</v>
      </c>
      <c r="R2017" s="1" t="n">
        <f aca="false">IFERROR(VLOOKUP(A2017,'[2]Pivot HorizontalMRP'!$A$4:$G$2689,7,0),0)</f>
        <v>485</v>
      </c>
      <c r="S2017" s="1" t="n">
        <f aca="false">IFERROR(VLOOKUP(A2017,'[2]Pivot HorizontalMRP'!$A$4:$H$2689,8,0),0)</f>
        <v>368</v>
      </c>
      <c r="T2017" s="1" t="n">
        <f aca="false">IFERROR(VLOOKUP(A2017,'[2]Pivot HorizontalMRP'!$A$4:$I$2689,9,0),0)</f>
        <v>121</v>
      </c>
      <c r="U2017" s="1" t="n">
        <f aca="false">IF(I2017="delivery",O2017-SUM(Q2017+R2017),IF(I2017="PO",P2017-SUM(Q2017:R2017)))</f>
        <v>13356</v>
      </c>
      <c r="V2017" s="81" t="n">
        <v>0.00122</v>
      </c>
      <c r="W2017" s="81"/>
      <c r="X2017" s="81" t="n">
        <f aca="false">W2017-V2017</f>
        <v>-0.00122</v>
      </c>
      <c r="Y2017" s="81"/>
      <c r="Z2017" s="81"/>
      <c r="AA2017" s="81" t="n">
        <v>0.00109</v>
      </c>
      <c r="AB2017" s="81"/>
      <c r="AC2017" s="81"/>
      <c r="AD2017" s="81"/>
      <c r="AE2017" s="81"/>
      <c r="AF2017" s="81"/>
      <c r="AG2017" s="81"/>
      <c r="AH2017" s="81"/>
      <c r="AI2017" s="81"/>
      <c r="AJ2017" s="81"/>
      <c r="AK2017" s="81"/>
      <c r="AL2017" s="81"/>
      <c r="AM2017" s="81"/>
      <c r="AN2017" s="81"/>
      <c r="AO2017" s="81" t="str">
        <f aca="false">D2017</f>
        <v>Sanmina</v>
      </c>
      <c r="AP2017" s="1" t="s">
        <v>3124</v>
      </c>
      <c r="AQ2017" s="1"/>
      <c r="AR2017" s="1"/>
      <c r="AS2017" s="1"/>
      <c r="AT2017" s="1"/>
      <c r="AU2017" s="1"/>
      <c r="AV2017" s="1"/>
      <c r="AW2017" s="1"/>
      <c r="AX2017" s="1"/>
      <c r="AY2017" s="1"/>
      <c r="AZ2017" s="1"/>
      <c r="BA2017" s="1"/>
      <c r="BB2017" s="1"/>
      <c r="BC2017" s="1"/>
      <c r="BD2017" s="1"/>
      <c r="BE2017" s="1"/>
      <c r="BF2017" s="1" t="s">
        <v>14668</v>
      </c>
      <c r="BG2017" s="1" t="s">
        <v>183</v>
      </c>
      <c r="BH2017" s="1"/>
      <c r="BI2017" s="1"/>
    </row>
    <row r="2018" customFormat="false" ht="12.75" hidden="false" customHeight="false" outlineLevel="0" collapsed="false">
      <c r="A2018" s="1" t="s">
        <v>8889</v>
      </c>
      <c r="B2018" s="1" t="s">
        <v>8890</v>
      </c>
      <c r="C2018" s="1" t="s">
        <v>177</v>
      </c>
      <c r="D2018" s="1" t="s">
        <v>1471</v>
      </c>
      <c r="E2018" s="1" t="s">
        <v>16444</v>
      </c>
      <c r="F2018" s="1" t="s">
        <v>8892</v>
      </c>
      <c r="G2018" s="1" t="n">
        <v>308</v>
      </c>
      <c r="H2018" s="1" t="n">
        <v>10000</v>
      </c>
      <c r="I2018" s="101" t="s">
        <v>180</v>
      </c>
      <c r="J2018" s="1"/>
      <c r="K2018" s="1" t="n">
        <f aca="false">IFERROR(VLOOKUP(A2018,'[2]Pivot HorizontalMRP'!$A$4:$B$2689,2,0),0)</f>
        <v>0</v>
      </c>
      <c r="L2018" s="1" t="n">
        <f aca="false">IFERROR(VLOOKUP(A2018,'[2]Pivot HorizontalMRP'!$A$4:$C$2689,3,0),0)</f>
        <v>76425</v>
      </c>
      <c r="M2018" s="1" t="n">
        <f aca="false">IFERROR(VLOOKUP(A2018,'[2]Pivot HorizontalMRP'!$A$4:$D$2689,0.4,0),0)</f>
        <v>0</v>
      </c>
      <c r="N2018" s="1" t="n">
        <f aca="false">IFERROR(VLOOKUP(A2018,'[2]Pivot HorizontalMRP'!$A$4:$E$2689,5,0),0)</f>
        <v>0</v>
      </c>
      <c r="O2018" s="1" t="n">
        <f aca="false">K2018+L2018</f>
        <v>76425</v>
      </c>
      <c r="P2018" s="1" t="n">
        <f aca="false">K2018+L2018+M2018+N2018</f>
        <v>76425</v>
      </c>
      <c r="Q2018" s="1" t="n">
        <f aca="false">IFERROR(VLOOKUP(A2018,'[2]Pivot HorizontalMRP'!$A$4:$F$2689,6,0),0)</f>
        <v>23856</v>
      </c>
      <c r="R2018" s="1" t="n">
        <f aca="false">IFERROR(VLOOKUP(A2018,'[2]Pivot HorizontalMRP'!$A$4:$G$2689,7,0),0)</f>
        <v>12856</v>
      </c>
      <c r="S2018" s="1" t="n">
        <f aca="false">IFERROR(VLOOKUP(A2018,'[2]Pivot HorizontalMRP'!$A$4:$H$2689,8,0),0)</f>
        <v>11064</v>
      </c>
      <c r="T2018" s="1" t="n">
        <f aca="false">IFERROR(VLOOKUP(A2018,'[2]Pivot HorizontalMRP'!$A$4:$I$2689,9,0),0)</f>
        <v>4712</v>
      </c>
      <c r="U2018" s="1" t="n">
        <f aca="false">IF(I2018="delivery",O2018-SUM(Q2018+R2018),IF(I2018="PO",P2018-SUM(Q2018:R2018)))</f>
        <v>39713</v>
      </c>
      <c r="V2018" s="81" t="n">
        <v>0.00075</v>
      </c>
      <c r="W2018" s="81"/>
      <c r="X2018" s="81" t="n">
        <f aca="false">W2018-V2018</f>
        <v>-0.00075</v>
      </c>
      <c r="Y2018" s="81"/>
      <c r="Z2018" s="81"/>
      <c r="AA2018" s="81"/>
      <c r="AB2018" s="81"/>
      <c r="AC2018" s="81"/>
      <c r="AD2018" s="81"/>
      <c r="AE2018" s="81"/>
      <c r="AF2018" s="81"/>
      <c r="AG2018" s="81"/>
      <c r="AH2018" s="81"/>
      <c r="AI2018" s="81"/>
      <c r="AJ2018" s="81"/>
      <c r="AK2018" s="81"/>
      <c r="AL2018" s="81"/>
      <c r="AM2018" s="81"/>
      <c r="AN2018" s="81"/>
      <c r="AO2018" s="81" t="str">
        <f aca="false">D2018</f>
        <v>Sanmina</v>
      </c>
      <c r="AP2018" s="1" t="s">
        <v>3124</v>
      </c>
      <c r="AQ2018" s="1"/>
      <c r="AR2018" s="1"/>
      <c r="AS2018" s="1"/>
      <c r="AT2018" s="1"/>
      <c r="AU2018" s="1"/>
      <c r="AV2018" s="1"/>
      <c r="AW2018" s="1"/>
      <c r="AX2018" s="1"/>
      <c r="AY2018" s="1"/>
      <c r="AZ2018" s="1"/>
      <c r="BA2018" s="1"/>
      <c r="BB2018" s="1"/>
      <c r="BC2018" s="1"/>
      <c r="BD2018" s="1"/>
      <c r="BE2018" s="1"/>
      <c r="BF2018" s="1" t="s">
        <v>14668</v>
      </c>
      <c r="BG2018" s="1" t="s">
        <v>183</v>
      </c>
      <c r="BH2018" s="1"/>
      <c r="BI2018" s="1"/>
    </row>
    <row r="2019" customFormat="false" ht="12.75" hidden="false" customHeight="false" outlineLevel="0" collapsed="false">
      <c r="A2019" s="1" t="s">
        <v>8893</v>
      </c>
      <c r="B2019" s="1" t="s">
        <v>8894</v>
      </c>
      <c r="C2019" s="1" t="s">
        <v>177</v>
      </c>
      <c r="D2019" s="1" t="s">
        <v>1471</v>
      </c>
      <c r="E2019" s="1" t="s">
        <v>16445</v>
      </c>
      <c r="F2019" s="1" t="s">
        <v>8896</v>
      </c>
      <c r="G2019" s="1" t="n">
        <v>141</v>
      </c>
      <c r="H2019" s="1" t="n">
        <v>5000</v>
      </c>
      <c r="I2019" s="101" t="s">
        <v>188</v>
      </c>
      <c r="J2019" s="1"/>
      <c r="K2019" s="1" t="n">
        <f aca="false">IFERROR(VLOOKUP(A2019,'[2]Pivot HorizontalMRP'!$A$4:$B$2689,2,0),0)</f>
        <v>0</v>
      </c>
      <c r="L2019" s="1" t="n">
        <f aca="false">IFERROR(VLOOKUP(A2019,'[2]Pivot HorizontalMRP'!$A$4:$C$2689,3,0),0)</f>
        <v>947</v>
      </c>
      <c r="M2019" s="1" t="n">
        <f aca="false">IFERROR(VLOOKUP(A2019,'[2]Pivot HorizontalMRP'!$A$4:$D$2689,0.4,0),0)</f>
        <v>0</v>
      </c>
      <c r="N2019" s="1" t="n">
        <f aca="false">IFERROR(VLOOKUP(A2019,'[2]Pivot HorizontalMRP'!$A$4:$E$2689,5,0),0)</f>
        <v>0</v>
      </c>
      <c r="O2019" s="1" t="n">
        <f aca="false">K2019+L2019</f>
        <v>947</v>
      </c>
      <c r="P2019" s="1" t="n">
        <f aca="false">K2019+L2019+M2019+N2019</f>
        <v>947</v>
      </c>
      <c r="Q2019" s="1" t="n">
        <f aca="false">IFERROR(VLOOKUP(A2019,'[2]Pivot HorizontalMRP'!$A$4:$F$2689,6,0),0)</f>
        <v>15</v>
      </c>
      <c r="R2019" s="1" t="n">
        <f aca="false">IFERROR(VLOOKUP(A2019,'[2]Pivot HorizontalMRP'!$A$4:$G$2689,7,0),0)</f>
        <v>0</v>
      </c>
      <c r="S2019" s="1" t="n">
        <f aca="false">IFERROR(VLOOKUP(A2019,'[2]Pivot HorizontalMRP'!$A$4:$H$2689,8,0),0)</f>
        <v>0</v>
      </c>
      <c r="T2019" s="1" t="n">
        <f aca="false">IFERROR(VLOOKUP(A2019,'[2]Pivot HorizontalMRP'!$A$4:$I$2689,9,0),0)</f>
        <v>0</v>
      </c>
      <c r="U2019" s="1" t="n">
        <f aca="false">IF(I2019="delivery",O2019-SUM(Q2019+R2019),IF(I2019="PO",P2019-SUM(Q2019:R2019)))</f>
        <v>932</v>
      </c>
      <c r="V2019" s="81" t="n">
        <v>0.00327</v>
      </c>
      <c r="W2019" s="81"/>
      <c r="X2019" s="81" t="n">
        <f aca="false">W2019-V2019</f>
        <v>-0.00327</v>
      </c>
      <c r="Y2019" s="81"/>
      <c r="Z2019" s="81"/>
      <c r="AA2019" s="81"/>
      <c r="AB2019" s="81"/>
      <c r="AC2019" s="81"/>
      <c r="AD2019" s="81"/>
      <c r="AE2019" s="81"/>
      <c r="AF2019" s="81"/>
      <c r="AG2019" s="81"/>
      <c r="AH2019" s="81"/>
      <c r="AI2019" s="81"/>
      <c r="AJ2019" s="81"/>
      <c r="AK2019" s="81"/>
      <c r="AL2019" s="81"/>
      <c r="AM2019" s="81"/>
      <c r="AN2019" s="81"/>
      <c r="AO2019" s="81" t="str">
        <f aca="false">D2019</f>
        <v>Sanmina</v>
      </c>
      <c r="AP2019" s="1" t="s">
        <v>3124</v>
      </c>
      <c r="AQ2019" s="1"/>
      <c r="AR2019" s="1"/>
      <c r="AS2019" s="1"/>
      <c r="AT2019" s="1"/>
      <c r="AU2019" s="1"/>
      <c r="AV2019" s="1"/>
      <c r="AW2019" s="1"/>
      <c r="AX2019" s="1"/>
      <c r="AY2019" s="1"/>
      <c r="AZ2019" s="1"/>
      <c r="BA2019" s="1"/>
      <c r="BB2019" s="1"/>
      <c r="BC2019" s="1"/>
      <c r="BD2019" s="1"/>
      <c r="BE2019" s="1"/>
      <c r="BF2019" s="1" t="s">
        <v>14668</v>
      </c>
      <c r="BG2019" s="1" t="s">
        <v>183</v>
      </c>
      <c r="BH2019" s="1"/>
      <c r="BI2019" s="1"/>
    </row>
    <row r="2020" customFormat="false" ht="12.75" hidden="false" customHeight="false" outlineLevel="0" collapsed="false">
      <c r="A2020" s="1" t="s">
        <v>8897</v>
      </c>
      <c r="B2020" s="1" t="s">
        <v>8898</v>
      </c>
      <c r="C2020" s="1" t="s">
        <v>177</v>
      </c>
      <c r="D2020" s="1" t="s">
        <v>1471</v>
      </c>
      <c r="E2020" s="1" t="s">
        <v>16446</v>
      </c>
      <c r="F2020" s="1" t="s">
        <v>8900</v>
      </c>
      <c r="G2020" s="1" t="n">
        <v>123</v>
      </c>
      <c r="H2020" s="1" t="n">
        <v>10000</v>
      </c>
      <c r="I2020" s="101" t="s">
        <v>180</v>
      </c>
      <c r="J2020" s="1"/>
      <c r="K2020" s="1" t="n">
        <f aca="false">IFERROR(VLOOKUP(A2020,'[2]Pivot HorizontalMRP'!$A$4:$B$2689,2,0),0)</f>
        <v>0</v>
      </c>
      <c r="L2020" s="1" t="n">
        <f aca="false">IFERROR(VLOOKUP(A2020,'[2]Pivot HorizontalMRP'!$A$4:$C$2689,3,0),0)</f>
        <v>53173</v>
      </c>
      <c r="M2020" s="1" t="n">
        <f aca="false">IFERROR(VLOOKUP(A2020,'[2]Pivot HorizontalMRP'!$A$4:$D$2689,0.4,0),0)</f>
        <v>0</v>
      </c>
      <c r="N2020" s="1" t="n">
        <f aca="false">IFERROR(VLOOKUP(A2020,'[2]Pivot HorizontalMRP'!$A$4:$E$2689,5,0),0)</f>
        <v>0</v>
      </c>
      <c r="O2020" s="1" t="n">
        <f aca="false">K2020+L2020</f>
        <v>53173</v>
      </c>
      <c r="P2020" s="1" t="n">
        <f aca="false">K2020+L2020+M2020+N2020</f>
        <v>53173</v>
      </c>
      <c r="Q2020" s="1" t="n">
        <f aca="false">IFERROR(VLOOKUP(A2020,'[2]Pivot HorizontalMRP'!$A$4:$F$2689,6,0),0)</f>
        <v>14445</v>
      </c>
      <c r="R2020" s="1" t="n">
        <f aca="false">IFERROR(VLOOKUP(A2020,'[2]Pivot HorizontalMRP'!$A$4:$G$2689,7,0),0)</f>
        <v>13337</v>
      </c>
      <c r="S2020" s="1" t="n">
        <f aca="false">IFERROR(VLOOKUP(A2020,'[2]Pivot HorizontalMRP'!$A$4:$H$2689,8,0),0)</f>
        <v>13453</v>
      </c>
      <c r="T2020" s="1" t="n">
        <f aca="false">IFERROR(VLOOKUP(A2020,'[2]Pivot HorizontalMRP'!$A$4:$I$2689,9,0),0)</f>
        <v>7948</v>
      </c>
      <c r="U2020" s="1" t="n">
        <f aca="false">IF(I2020="delivery",O2020-SUM(Q2020+R2020),IF(I2020="PO",P2020-SUM(Q2020:R2020)))</f>
        <v>25391</v>
      </c>
      <c r="V2020" s="81" t="n">
        <v>0.00063</v>
      </c>
      <c r="W2020" s="81"/>
      <c r="X2020" s="81" t="n">
        <f aca="false">W2020-V2020</f>
        <v>-0.00063</v>
      </c>
      <c r="Y2020" s="81"/>
      <c r="Z2020" s="81"/>
      <c r="AA2020" s="81" t="n">
        <v>0.00028</v>
      </c>
      <c r="AB2020" s="81"/>
      <c r="AC2020" s="81"/>
      <c r="AD2020" s="81"/>
      <c r="AE2020" s="81"/>
      <c r="AF2020" s="81"/>
      <c r="AG2020" s="81"/>
      <c r="AH2020" s="81"/>
      <c r="AI2020" s="81"/>
      <c r="AJ2020" s="81"/>
      <c r="AK2020" s="81"/>
      <c r="AL2020" s="81"/>
      <c r="AM2020" s="81"/>
      <c r="AN2020" s="81"/>
      <c r="AO2020" s="81" t="str">
        <f aca="false">D2020</f>
        <v>Sanmina</v>
      </c>
      <c r="AP2020" s="1" t="s">
        <v>3124</v>
      </c>
      <c r="AQ2020" s="1"/>
      <c r="AR2020" s="1"/>
      <c r="AS2020" s="1"/>
      <c r="AT2020" s="1"/>
      <c r="AU2020" s="1"/>
      <c r="AV2020" s="1"/>
      <c r="AW2020" s="1"/>
      <c r="AX2020" s="1"/>
      <c r="AY2020" s="1"/>
      <c r="AZ2020" s="1"/>
      <c r="BA2020" s="1"/>
      <c r="BB2020" s="1"/>
      <c r="BC2020" s="1"/>
      <c r="BD2020" s="1"/>
      <c r="BE2020" s="1"/>
      <c r="BF2020" s="1" t="s">
        <v>14668</v>
      </c>
      <c r="BG2020" s="1" t="s">
        <v>183</v>
      </c>
      <c r="BH2020" s="1"/>
      <c r="BI2020" s="1"/>
    </row>
    <row r="2021" customFormat="false" ht="12.75" hidden="false" customHeight="false" outlineLevel="0" collapsed="false">
      <c r="A2021" s="1" t="s">
        <v>8901</v>
      </c>
      <c r="B2021" s="1" t="s">
        <v>8902</v>
      </c>
      <c r="C2021" s="1" t="s">
        <v>177</v>
      </c>
      <c r="D2021" s="1" t="s">
        <v>1471</v>
      </c>
      <c r="E2021" s="1" t="s">
        <v>8903</v>
      </c>
      <c r="F2021" s="1" t="s">
        <v>8904</v>
      </c>
      <c r="G2021" s="1" t="n">
        <v>83</v>
      </c>
      <c r="H2021" s="1" t="n">
        <v>10000</v>
      </c>
      <c r="I2021" s="101" t="s">
        <v>180</v>
      </c>
      <c r="J2021" s="1"/>
      <c r="K2021" s="1" t="n">
        <f aca="false">IFERROR(VLOOKUP(A2021,'[2]Pivot HorizontalMRP'!$A$4:$B$2689,2,0),0)</f>
        <v>0</v>
      </c>
      <c r="L2021" s="1" t="n">
        <f aca="false">IFERROR(VLOOKUP(A2021,'[2]Pivot HorizontalMRP'!$A$4:$C$2689,3,0),0)</f>
        <v>9741</v>
      </c>
      <c r="M2021" s="1" t="n">
        <f aca="false">IFERROR(VLOOKUP(A2021,'[2]Pivot HorizontalMRP'!$A$4:$D$2689,0.4,0),0)</f>
        <v>0</v>
      </c>
      <c r="N2021" s="1" t="n">
        <f aca="false">IFERROR(VLOOKUP(A2021,'[2]Pivot HorizontalMRP'!$A$4:$E$2689,5,0),0)</f>
        <v>0</v>
      </c>
      <c r="O2021" s="1" t="n">
        <f aca="false">K2021+L2021</f>
        <v>9741</v>
      </c>
      <c r="P2021" s="1" t="n">
        <f aca="false">K2021+L2021+M2021+N2021</f>
        <v>9741</v>
      </c>
      <c r="Q2021" s="1" t="n">
        <f aca="false">IFERROR(VLOOKUP(A2021,'[2]Pivot HorizontalMRP'!$A$4:$F$2689,6,0),0)</f>
        <v>1234</v>
      </c>
      <c r="R2021" s="1" t="n">
        <f aca="false">IFERROR(VLOOKUP(A2021,'[2]Pivot HorizontalMRP'!$A$4:$G$2689,7,0),0)</f>
        <v>2730</v>
      </c>
      <c r="S2021" s="1" t="n">
        <f aca="false">IFERROR(VLOOKUP(A2021,'[2]Pivot HorizontalMRP'!$A$4:$H$2689,8,0),0)</f>
        <v>2361</v>
      </c>
      <c r="T2021" s="1" t="n">
        <f aca="false">IFERROR(VLOOKUP(A2021,'[2]Pivot HorizontalMRP'!$A$4:$I$2689,9,0),0)</f>
        <v>1574</v>
      </c>
      <c r="U2021" s="1" t="n">
        <f aca="false">IF(I2021="delivery",O2021-SUM(Q2021+R2021),IF(I2021="PO",P2021-SUM(Q2021:R2021)))</f>
        <v>5777</v>
      </c>
      <c r="V2021" s="81" t="n">
        <v>0.00053</v>
      </c>
      <c r="W2021" s="81"/>
      <c r="X2021" s="81" t="n">
        <f aca="false">W2021-V2021</f>
        <v>-0.00053</v>
      </c>
      <c r="Y2021" s="81"/>
      <c r="Z2021" s="81"/>
      <c r="AA2021" s="81"/>
      <c r="AB2021" s="81"/>
      <c r="AC2021" s="81"/>
      <c r="AD2021" s="81"/>
      <c r="AE2021" s="81"/>
      <c r="AF2021" s="81"/>
      <c r="AG2021" s="81"/>
      <c r="AH2021" s="81"/>
      <c r="AI2021" s="81"/>
      <c r="AJ2021" s="81"/>
      <c r="AK2021" s="81"/>
      <c r="AL2021" s="81"/>
      <c r="AM2021" s="81"/>
      <c r="AN2021" s="81"/>
      <c r="AO2021" s="81" t="str">
        <f aca="false">D2021</f>
        <v>Sanmina</v>
      </c>
      <c r="AP2021" s="1" t="s">
        <v>3124</v>
      </c>
      <c r="AQ2021" s="1"/>
      <c r="AR2021" s="1"/>
      <c r="AS2021" s="1"/>
      <c r="AT2021" s="1"/>
      <c r="AU2021" s="1"/>
      <c r="AV2021" s="1"/>
      <c r="AW2021" s="1"/>
      <c r="AX2021" s="1"/>
      <c r="AY2021" s="1"/>
      <c r="AZ2021" s="1"/>
      <c r="BA2021" s="1"/>
      <c r="BB2021" s="1"/>
      <c r="BC2021" s="1"/>
      <c r="BD2021" s="1"/>
      <c r="BE2021" s="1"/>
      <c r="BF2021" s="1" t="s">
        <v>14668</v>
      </c>
      <c r="BG2021" s="1" t="s">
        <v>183</v>
      </c>
      <c r="BH2021" s="1"/>
      <c r="BI2021" s="1"/>
    </row>
    <row r="2022" customFormat="false" ht="12.75" hidden="false" customHeight="false" outlineLevel="0" collapsed="false">
      <c r="A2022" s="1" t="s">
        <v>8905</v>
      </c>
      <c r="B2022" s="1" t="s">
        <v>8906</v>
      </c>
      <c r="C2022" s="1" t="s">
        <v>177</v>
      </c>
      <c r="D2022" s="1" t="s">
        <v>1471</v>
      </c>
      <c r="E2022" s="1" t="s">
        <v>16447</v>
      </c>
      <c r="F2022" s="1" t="s">
        <v>8908</v>
      </c>
      <c r="G2022" s="1" t="n">
        <v>308</v>
      </c>
      <c r="H2022" s="1" t="n">
        <v>10000</v>
      </c>
      <c r="I2022" s="101" t="s">
        <v>180</v>
      </c>
      <c r="J2022" s="1"/>
      <c r="K2022" s="1" t="n">
        <f aca="false">IFERROR(VLOOKUP(A2022,'[2]Pivot HorizontalMRP'!$A$4:$B$2689,2,0),0)</f>
        <v>0</v>
      </c>
      <c r="L2022" s="1" t="n">
        <f aca="false">IFERROR(VLOOKUP(A2022,'[2]Pivot HorizontalMRP'!$A$4:$C$2689,3,0),0)</f>
        <v>43550</v>
      </c>
      <c r="M2022" s="1" t="n">
        <f aca="false">IFERROR(VLOOKUP(A2022,'[2]Pivot HorizontalMRP'!$A$4:$D$2689,0.4,0),0)</f>
        <v>0</v>
      </c>
      <c r="N2022" s="1" t="n">
        <f aca="false">IFERROR(VLOOKUP(A2022,'[2]Pivot HorizontalMRP'!$A$4:$E$2689,5,0),0)</f>
        <v>30000</v>
      </c>
      <c r="O2022" s="1" t="n">
        <f aca="false">K2022+L2022</f>
        <v>43550</v>
      </c>
      <c r="P2022" s="1" t="n">
        <f aca="false">K2022+L2022+M2022+N2022</f>
        <v>73550</v>
      </c>
      <c r="Q2022" s="1" t="n">
        <f aca="false">IFERROR(VLOOKUP(A2022,'[2]Pivot HorizontalMRP'!$A$4:$F$2689,6,0),0)</f>
        <v>1804</v>
      </c>
      <c r="R2022" s="1" t="n">
        <f aca="false">IFERROR(VLOOKUP(A2022,'[2]Pivot HorizontalMRP'!$A$4:$G$2689,7,0),0)</f>
        <v>2794</v>
      </c>
      <c r="S2022" s="1" t="n">
        <f aca="false">IFERROR(VLOOKUP(A2022,'[2]Pivot HorizontalMRP'!$A$4:$H$2689,8,0),0)</f>
        <v>2710</v>
      </c>
      <c r="T2022" s="1" t="n">
        <f aca="false">IFERROR(VLOOKUP(A2022,'[2]Pivot HorizontalMRP'!$A$4:$I$2689,9,0),0)</f>
        <v>1281</v>
      </c>
      <c r="U2022" s="1" t="n">
        <f aca="false">IF(I2022="delivery",O2022-SUM(Q2022+R2022),IF(I2022="PO",P2022-SUM(Q2022:R2022)))</f>
        <v>38952</v>
      </c>
      <c r="V2022" s="81" t="n">
        <v>0.00495</v>
      </c>
      <c r="W2022" s="81"/>
      <c r="X2022" s="81" t="n">
        <f aca="false">W2022-V2022</f>
        <v>-0.00495</v>
      </c>
      <c r="Y2022" s="81"/>
      <c r="Z2022" s="81"/>
      <c r="AA2022" s="81" t="n">
        <v>0.00028</v>
      </c>
      <c r="AB2022" s="81"/>
      <c r="AC2022" s="81"/>
      <c r="AD2022" s="81"/>
      <c r="AE2022" s="81"/>
      <c r="AF2022" s="81"/>
      <c r="AG2022" s="81"/>
      <c r="AH2022" s="81"/>
      <c r="AI2022" s="81"/>
      <c r="AJ2022" s="81"/>
      <c r="AK2022" s="81"/>
      <c r="AL2022" s="81"/>
      <c r="AM2022" s="81"/>
      <c r="AN2022" s="81"/>
      <c r="AO2022" s="81" t="str">
        <f aca="false">D2022</f>
        <v>Sanmina</v>
      </c>
      <c r="AP2022" s="1" t="s">
        <v>3124</v>
      </c>
      <c r="AQ2022" s="1"/>
      <c r="AR2022" s="1"/>
      <c r="AS2022" s="1"/>
      <c r="AT2022" s="1"/>
      <c r="AU2022" s="1"/>
      <c r="AV2022" s="1"/>
      <c r="AW2022" s="1"/>
      <c r="AX2022" s="1"/>
      <c r="AY2022" s="1"/>
      <c r="AZ2022" s="1"/>
      <c r="BA2022" s="1"/>
      <c r="BB2022" s="1"/>
      <c r="BC2022" s="1"/>
      <c r="BD2022" s="1"/>
      <c r="BE2022" s="1"/>
      <c r="BF2022" s="1" t="s">
        <v>14668</v>
      </c>
      <c r="BG2022" s="1" t="s">
        <v>183</v>
      </c>
      <c r="BH2022" s="1"/>
      <c r="BI2022" s="1"/>
    </row>
    <row r="2023" customFormat="false" ht="12.75" hidden="false" customHeight="false" outlineLevel="0" collapsed="false">
      <c r="A2023" s="1" t="s">
        <v>8909</v>
      </c>
      <c r="B2023" s="1" t="s">
        <v>8910</v>
      </c>
      <c r="C2023" s="1" t="s">
        <v>177</v>
      </c>
      <c r="D2023" s="1" t="s">
        <v>1471</v>
      </c>
      <c r="E2023" s="1" t="s">
        <v>16448</v>
      </c>
      <c r="F2023" s="1" t="s">
        <v>8912</v>
      </c>
      <c r="G2023" s="1" t="n">
        <v>308</v>
      </c>
      <c r="H2023" s="1" t="n">
        <v>10000</v>
      </c>
      <c r="I2023" s="101" t="s">
        <v>180</v>
      </c>
      <c r="J2023" s="1"/>
      <c r="K2023" s="1" t="n">
        <f aca="false">IFERROR(VLOOKUP(A2023,'[2]Pivot HorizontalMRP'!$A$4:$B$2689,2,0),0)</f>
        <v>0</v>
      </c>
      <c r="L2023" s="1" t="n">
        <f aca="false">IFERROR(VLOOKUP(A2023,'[2]Pivot HorizontalMRP'!$A$4:$C$2689,3,0),0)</f>
        <v>28788</v>
      </c>
      <c r="M2023" s="1" t="n">
        <f aca="false">IFERROR(VLOOKUP(A2023,'[2]Pivot HorizontalMRP'!$A$4:$D$2689,0.4,0),0)</f>
        <v>0</v>
      </c>
      <c r="N2023" s="1" t="n">
        <f aca="false">IFERROR(VLOOKUP(A2023,'[2]Pivot HorizontalMRP'!$A$4:$E$2689,5,0),0)</f>
        <v>0</v>
      </c>
      <c r="O2023" s="1" t="n">
        <f aca="false">K2023+L2023</f>
        <v>28788</v>
      </c>
      <c r="P2023" s="1" t="n">
        <f aca="false">K2023+L2023+M2023+N2023</f>
        <v>28788</v>
      </c>
      <c r="Q2023" s="1" t="n">
        <f aca="false">IFERROR(VLOOKUP(A2023,'[2]Pivot HorizontalMRP'!$A$4:$F$2689,6,0),0)</f>
        <v>10872</v>
      </c>
      <c r="R2023" s="1" t="n">
        <f aca="false">IFERROR(VLOOKUP(A2023,'[2]Pivot HorizontalMRP'!$A$4:$G$2689,7,0),0)</f>
        <v>13326</v>
      </c>
      <c r="S2023" s="1" t="n">
        <f aca="false">IFERROR(VLOOKUP(A2023,'[2]Pivot HorizontalMRP'!$A$4:$H$2689,8,0),0)</f>
        <v>15339</v>
      </c>
      <c r="T2023" s="1" t="n">
        <f aca="false">IFERROR(VLOOKUP(A2023,'[2]Pivot HorizontalMRP'!$A$4:$I$2689,9,0),0)</f>
        <v>8124</v>
      </c>
      <c r="U2023" s="1" t="n">
        <f aca="false">IF(I2023="delivery",O2023-SUM(Q2023+R2023),IF(I2023="PO",P2023-SUM(Q2023:R2023)))</f>
        <v>4590</v>
      </c>
      <c r="V2023" s="81" t="n">
        <v>0.00055</v>
      </c>
      <c r="W2023" s="81"/>
      <c r="X2023" s="81" t="n">
        <f aca="false">W2023-V2023</f>
        <v>-0.00055</v>
      </c>
      <c r="Y2023" s="81"/>
      <c r="Z2023" s="81"/>
      <c r="AA2023" s="81" t="n">
        <v>0.00055</v>
      </c>
      <c r="AB2023" s="81"/>
      <c r="AC2023" s="81"/>
      <c r="AD2023" s="81"/>
      <c r="AE2023" s="81"/>
      <c r="AF2023" s="81"/>
      <c r="AG2023" s="81"/>
      <c r="AH2023" s="81"/>
      <c r="AI2023" s="81"/>
      <c r="AJ2023" s="81"/>
      <c r="AK2023" s="81"/>
      <c r="AL2023" s="81"/>
      <c r="AM2023" s="81"/>
      <c r="AN2023" s="81"/>
      <c r="AO2023" s="81" t="str">
        <f aca="false">D2023</f>
        <v>Sanmina</v>
      </c>
      <c r="AP2023" s="1" t="s">
        <v>3124</v>
      </c>
      <c r="AQ2023" s="1"/>
      <c r="AR2023" s="1"/>
      <c r="AS2023" s="1"/>
      <c r="AT2023" s="1"/>
      <c r="AU2023" s="1"/>
      <c r="AV2023" s="1"/>
      <c r="AW2023" s="1"/>
      <c r="AX2023" s="1"/>
      <c r="AY2023" s="1"/>
      <c r="AZ2023" s="1"/>
      <c r="BA2023" s="1"/>
      <c r="BB2023" s="1"/>
      <c r="BC2023" s="1"/>
      <c r="BD2023" s="1"/>
      <c r="BE2023" s="1"/>
      <c r="BF2023" s="1" t="s">
        <v>14668</v>
      </c>
      <c r="BG2023" s="1" t="s">
        <v>183</v>
      </c>
      <c r="BH2023" s="1"/>
      <c r="BI2023" s="1"/>
    </row>
    <row r="2024" customFormat="false" ht="12.75" hidden="false" customHeight="false" outlineLevel="0" collapsed="false">
      <c r="A2024" s="1" t="s">
        <v>8913</v>
      </c>
      <c r="B2024" s="1" t="s">
        <v>8914</v>
      </c>
      <c r="C2024" s="1" t="s">
        <v>177</v>
      </c>
      <c r="D2024" s="1" t="s">
        <v>1471</v>
      </c>
      <c r="E2024" s="1" t="s">
        <v>16449</v>
      </c>
      <c r="F2024" s="1" t="s">
        <v>8916</v>
      </c>
      <c r="G2024" s="1" t="n">
        <v>116</v>
      </c>
      <c r="H2024" s="1" t="n">
        <v>10000</v>
      </c>
      <c r="I2024" s="101" t="s">
        <v>180</v>
      </c>
      <c r="J2024" s="1"/>
      <c r="K2024" s="1" t="n">
        <f aca="false">IFERROR(VLOOKUP(A2024,'[2]Pivot HorizontalMRP'!$A$4:$B$2689,2,0),0)</f>
        <v>0</v>
      </c>
      <c r="L2024" s="1" t="n">
        <f aca="false">IFERROR(VLOOKUP(A2024,'[2]Pivot HorizontalMRP'!$A$4:$C$2689,3,0),0)</f>
        <v>149868</v>
      </c>
      <c r="M2024" s="1" t="n">
        <f aca="false">IFERROR(VLOOKUP(A2024,'[2]Pivot HorizontalMRP'!$A$4:$D$2689,0.4,0),0)</f>
        <v>0</v>
      </c>
      <c r="N2024" s="1" t="n">
        <f aca="false">IFERROR(VLOOKUP(A2024,'[2]Pivot HorizontalMRP'!$A$4:$E$2689,5,0),0)</f>
        <v>0</v>
      </c>
      <c r="O2024" s="1" t="n">
        <f aca="false">K2024+L2024</f>
        <v>149868</v>
      </c>
      <c r="P2024" s="1" t="n">
        <f aca="false">K2024+L2024+M2024+N2024</f>
        <v>149868</v>
      </c>
      <c r="Q2024" s="1" t="n">
        <f aca="false">IFERROR(VLOOKUP(A2024,'[2]Pivot HorizontalMRP'!$A$4:$F$2689,6,0),0)</f>
        <v>51480</v>
      </c>
      <c r="R2024" s="1" t="n">
        <f aca="false">IFERROR(VLOOKUP(A2024,'[2]Pivot HorizontalMRP'!$A$4:$G$2689,7,0),0)</f>
        <v>34961</v>
      </c>
      <c r="S2024" s="1" t="n">
        <f aca="false">IFERROR(VLOOKUP(A2024,'[2]Pivot HorizontalMRP'!$A$4:$H$2689,8,0),0)</f>
        <v>31565</v>
      </c>
      <c r="T2024" s="1" t="n">
        <f aca="false">IFERROR(VLOOKUP(A2024,'[2]Pivot HorizontalMRP'!$A$4:$I$2689,9,0),0)</f>
        <v>19097</v>
      </c>
      <c r="U2024" s="1" t="n">
        <f aca="false">IF(I2024="delivery",O2024-SUM(Q2024+R2024),IF(I2024="PO",P2024-SUM(Q2024:R2024)))</f>
        <v>63427</v>
      </c>
      <c r="V2024" s="81" t="n">
        <v>0.00036</v>
      </c>
      <c r="W2024" s="81"/>
      <c r="X2024" s="81" t="n">
        <f aca="false">W2024-V2024</f>
        <v>-0.00036</v>
      </c>
      <c r="Y2024" s="81"/>
      <c r="Z2024" s="81"/>
      <c r="AA2024" s="81" t="n">
        <v>0.00075</v>
      </c>
      <c r="AB2024" s="81"/>
      <c r="AC2024" s="81"/>
      <c r="AD2024" s="81"/>
      <c r="AE2024" s="81"/>
      <c r="AF2024" s="81"/>
      <c r="AG2024" s="81"/>
      <c r="AH2024" s="81"/>
      <c r="AI2024" s="81"/>
      <c r="AJ2024" s="81"/>
      <c r="AK2024" s="81"/>
      <c r="AL2024" s="81"/>
      <c r="AM2024" s="81"/>
      <c r="AN2024" s="81"/>
      <c r="AO2024" s="81" t="str">
        <f aca="false">D2024</f>
        <v>Sanmina</v>
      </c>
      <c r="AP2024" s="1" t="s">
        <v>3124</v>
      </c>
      <c r="AQ2024" s="1"/>
      <c r="AR2024" s="1"/>
      <c r="AS2024" s="1"/>
      <c r="AT2024" s="1"/>
      <c r="AU2024" s="1"/>
      <c r="AV2024" s="1"/>
      <c r="AW2024" s="1"/>
      <c r="AX2024" s="1"/>
      <c r="AY2024" s="1"/>
      <c r="AZ2024" s="1"/>
      <c r="BA2024" s="1"/>
      <c r="BB2024" s="1"/>
      <c r="BC2024" s="1"/>
      <c r="BD2024" s="1"/>
      <c r="BE2024" s="1"/>
      <c r="BF2024" s="1" t="s">
        <v>14668</v>
      </c>
      <c r="BG2024" s="1" t="s">
        <v>183</v>
      </c>
      <c r="BH2024" s="1"/>
      <c r="BI2024" s="1"/>
    </row>
    <row r="2025" customFormat="false" ht="12.75" hidden="false" customHeight="false" outlineLevel="0" collapsed="false">
      <c r="A2025" s="1" t="s">
        <v>8917</v>
      </c>
      <c r="B2025" s="1" t="s">
        <v>8918</v>
      </c>
      <c r="C2025" s="1" t="s">
        <v>177</v>
      </c>
      <c r="D2025" s="1" t="s">
        <v>1471</v>
      </c>
      <c r="E2025" s="1" t="s">
        <v>16450</v>
      </c>
      <c r="F2025" s="1" t="s">
        <v>8920</v>
      </c>
      <c r="G2025" s="1" t="n">
        <v>58</v>
      </c>
      <c r="H2025" s="1" t="n">
        <v>4000</v>
      </c>
      <c r="I2025" s="101" t="s">
        <v>180</v>
      </c>
      <c r="J2025" s="1"/>
      <c r="K2025" s="1" t="n">
        <f aca="false">IFERROR(VLOOKUP(A2025,'[2]Pivot HorizontalMRP'!$A$4:$B$2689,2,0),0)</f>
        <v>0</v>
      </c>
      <c r="L2025" s="1" t="n">
        <f aca="false">IFERROR(VLOOKUP(A2025,'[2]Pivot HorizontalMRP'!$A$4:$C$2689,3,0),0)</f>
        <v>16220</v>
      </c>
      <c r="M2025" s="1" t="n">
        <f aca="false">IFERROR(VLOOKUP(A2025,'[2]Pivot HorizontalMRP'!$A$4:$D$2689,0.4,0),0)</f>
        <v>0</v>
      </c>
      <c r="N2025" s="1" t="n">
        <f aca="false">IFERROR(VLOOKUP(A2025,'[2]Pivot HorizontalMRP'!$A$4:$E$2689,5,0),0)</f>
        <v>0</v>
      </c>
      <c r="O2025" s="1" t="n">
        <f aca="false">K2025+L2025</f>
        <v>16220</v>
      </c>
      <c r="P2025" s="1" t="n">
        <f aca="false">K2025+L2025+M2025+N2025</f>
        <v>16220</v>
      </c>
      <c r="Q2025" s="1" t="n">
        <f aca="false">IFERROR(VLOOKUP(A2025,'[2]Pivot HorizontalMRP'!$A$4:$F$2689,6,0),0)</f>
        <v>5722</v>
      </c>
      <c r="R2025" s="1" t="n">
        <f aca="false">IFERROR(VLOOKUP(A2025,'[2]Pivot HorizontalMRP'!$A$4:$G$2689,7,0),0)</f>
        <v>4056</v>
      </c>
      <c r="S2025" s="1" t="n">
        <f aca="false">IFERROR(VLOOKUP(A2025,'[2]Pivot HorizontalMRP'!$A$4:$H$2689,8,0),0)</f>
        <v>3096</v>
      </c>
      <c r="T2025" s="1" t="n">
        <f aca="false">IFERROR(VLOOKUP(A2025,'[2]Pivot HorizontalMRP'!$A$4:$I$2689,9,0),0)</f>
        <v>1640</v>
      </c>
      <c r="U2025" s="1" t="n">
        <f aca="false">IF(I2025="delivery",O2025-SUM(Q2025+R2025),IF(I2025="PO",P2025-SUM(Q2025:R2025)))</f>
        <v>6442</v>
      </c>
      <c r="V2025" s="81" t="n">
        <v>0.1</v>
      </c>
      <c r="W2025" s="81"/>
      <c r="X2025" s="81" t="n">
        <f aca="false">W2025-V2025</f>
        <v>-0.1</v>
      </c>
      <c r="Y2025" s="81"/>
      <c r="Z2025" s="81"/>
      <c r="AA2025" s="81" t="n">
        <v>0.1</v>
      </c>
      <c r="AB2025" s="81"/>
      <c r="AC2025" s="81"/>
      <c r="AD2025" s="81"/>
      <c r="AE2025" s="81"/>
      <c r="AF2025" s="81"/>
      <c r="AG2025" s="81"/>
      <c r="AH2025" s="81"/>
      <c r="AI2025" s="81"/>
      <c r="AJ2025" s="81"/>
      <c r="AK2025" s="81"/>
      <c r="AL2025" s="81"/>
      <c r="AM2025" s="81"/>
      <c r="AN2025" s="81"/>
      <c r="AO2025" s="81" t="str">
        <f aca="false">D2025</f>
        <v>Sanmina</v>
      </c>
      <c r="AP2025" s="1" t="s">
        <v>3124</v>
      </c>
      <c r="AQ2025" s="1"/>
      <c r="AR2025" s="1"/>
      <c r="AS2025" s="1"/>
      <c r="AT2025" s="1"/>
      <c r="AU2025" s="1"/>
      <c r="AV2025" s="1"/>
      <c r="AW2025" s="1"/>
      <c r="AX2025" s="1"/>
      <c r="AY2025" s="1"/>
      <c r="AZ2025" s="1"/>
      <c r="BA2025" s="1"/>
      <c r="BB2025" s="1"/>
      <c r="BC2025" s="1"/>
      <c r="BD2025" s="1"/>
      <c r="BE2025" s="1"/>
      <c r="BF2025" s="1" t="s">
        <v>14668</v>
      </c>
      <c r="BG2025" s="1" t="s">
        <v>183</v>
      </c>
      <c r="BH2025" s="1"/>
      <c r="BI2025" s="1"/>
    </row>
    <row r="2026" customFormat="false" ht="12.75" hidden="false" customHeight="false" outlineLevel="0" collapsed="false">
      <c r="A2026" s="1" t="s">
        <v>8921</v>
      </c>
      <c r="B2026" s="1" t="s">
        <v>8922</v>
      </c>
      <c r="C2026" s="1" t="s">
        <v>177</v>
      </c>
      <c r="D2026" s="1" t="s">
        <v>1471</v>
      </c>
      <c r="E2026" s="1" t="s">
        <v>16451</v>
      </c>
      <c r="F2026" s="1" t="s">
        <v>8924</v>
      </c>
      <c r="G2026" s="1" t="n">
        <v>308</v>
      </c>
      <c r="H2026" s="1" t="n">
        <v>30000</v>
      </c>
      <c r="I2026" s="101" t="s">
        <v>180</v>
      </c>
      <c r="J2026" s="1"/>
      <c r="K2026" s="1" t="n">
        <f aca="false">IFERROR(VLOOKUP(A2026,'[2]Pivot HorizontalMRP'!$A$4:$B$2689,2,0),0)</f>
        <v>0</v>
      </c>
      <c r="L2026" s="1" t="n">
        <f aca="false">IFERROR(VLOOKUP(A2026,'[2]Pivot HorizontalMRP'!$A$4:$C$2689,3,0),0)</f>
        <v>134613</v>
      </c>
      <c r="M2026" s="1" t="n">
        <f aca="false">IFERROR(VLOOKUP(A2026,'[2]Pivot HorizontalMRP'!$A$4:$D$2689,0.4,0),0)</f>
        <v>0</v>
      </c>
      <c r="N2026" s="1" t="n">
        <f aca="false">IFERROR(VLOOKUP(A2026,'[2]Pivot HorizontalMRP'!$A$4:$E$2689,5,0),0)</f>
        <v>50000</v>
      </c>
      <c r="O2026" s="1" t="n">
        <f aca="false">K2026+L2026</f>
        <v>134613</v>
      </c>
      <c r="P2026" s="1" t="n">
        <f aca="false">K2026+L2026+M2026+N2026</f>
        <v>184613</v>
      </c>
      <c r="Q2026" s="1" t="n">
        <f aca="false">IFERROR(VLOOKUP(A2026,'[2]Pivot HorizontalMRP'!$A$4:$F$2689,6,0),0)</f>
        <v>104439</v>
      </c>
      <c r="R2026" s="1" t="n">
        <f aca="false">IFERROR(VLOOKUP(A2026,'[2]Pivot HorizontalMRP'!$A$4:$G$2689,7,0),0)</f>
        <v>64564</v>
      </c>
      <c r="S2026" s="1" t="n">
        <f aca="false">IFERROR(VLOOKUP(A2026,'[2]Pivot HorizontalMRP'!$A$4:$H$2689,8,0),0)</f>
        <v>66626</v>
      </c>
      <c r="T2026" s="1" t="n">
        <f aca="false">IFERROR(VLOOKUP(A2026,'[2]Pivot HorizontalMRP'!$A$4:$I$2689,9,0),0)</f>
        <v>39771</v>
      </c>
      <c r="U2026" s="1" t="n">
        <f aca="false">IF(I2026="delivery",O2026-SUM(Q2026+R2026),IF(I2026="PO",P2026-SUM(Q2026:R2026)))</f>
        <v>-34390</v>
      </c>
      <c r="V2026" s="81" t="n">
        <v>0.00053</v>
      </c>
      <c r="W2026" s="81"/>
      <c r="X2026" s="81" t="n">
        <f aca="false">W2026-V2026</f>
        <v>-0.00053</v>
      </c>
      <c r="Y2026" s="81"/>
      <c r="Z2026" s="81"/>
      <c r="AA2026" s="81"/>
      <c r="AB2026" s="81"/>
      <c r="AC2026" s="81"/>
      <c r="AD2026" s="81"/>
      <c r="AE2026" s="81"/>
      <c r="AF2026" s="81"/>
      <c r="AG2026" s="81"/>
      <c r="AH2026" s="81"/>
      <c r="AI2026" s="81"/>
      <c r="AJ2026" s="81"/>
      <c r="AK2026" s="81"/>
      <c r="AL2026" s="81"/>
      <c r="AM2026" s="81"/>
      <c r="AN2026" s="81"/>
      <c r="AO2026" s="81" t="str">
        <f aca="false">D2026</f>
        <v>Sanmina</v>
      </c>
      <c r="AP2026" s="1" t="s">
        <v>3124</v>
      </c>
      <c r="AQ2026" s="1"/>
      <c r="AR2026" s="1"/>
      <c r="AS2026" s="1"/>
      <c r="AT2026" s="1"/>
      <c r="AU2026" s="1"/>
      <c r="AV2026" s="1"/>
      <c r="AW2026" s="1"/>
      <c r="AX2026" s="1"/>
      <c r="AY2026" s="1"/>
      <c r="AZ2026" s="1"/>
      <c r="BA2026" s="1"/>
      <c r="BB2026" s="1"/>
      <c r="BC2026" s="1"/>
      <c r="BD2026" s="1"/>
      <c r="BE2026" s="1"/>
      <c r="BF2026" s="1" t="s">
        <v>14668</v>
      </c>
      <c r="BG2026" s="1" t="s">
        <v>183</v>
      </c>
      <c r="BH2026" s="1"/>
      <c r="BI2026" s="1"/>
    </row>
    <row r="2027" customFormat="false" ht="12.75" hidden="false" customHeight="false" outlineLevel="0" collapsed="false">
      <c r="A2027" s="1" t="s">
        <v>8925</v>
      </c>
      <c r="B2027" s="1" t="s">
        <v>8926</v>
      </c>
      <c r="C2027" s="1" t="s">
        <v>177</v>
      </c>
      <c r="D2027" s="1" t="s">
        <v>1471</v>
      </c>
      <c r="E2027" s="1" t="s">
        <v>16452</v>
      </c>
      <c r="F2027" s="1" t="s">
        <v>8928</v>
      </c>
      <c r="G2027" s="1" t="n">
        <v>308</v>
      </c>
      <c r="H2027" s="1" t="n">
        <v>10000</v>
      </c>
      <c r="I2027" s="101" t="s">
        <v>180</v>
      </c>
      <c r="J2027" s="1"/>
      <c r="K2027" s="1" t="n">
        <f aca="false">IFERROR(VLOOKUP(A2027,'[2]Pivot HorizontalMRP'!$A$4:$B$2689,2,0),0)</f>
        <v>0</v>
      </c>
      <c r="L2027" s="1" t="n">
        <f aca="false">IFERROR(VLOOKUP(A2027,'[2]Pivot HorizontalMRP'!$A$4:$C$2689,3,0),0)</f>
        <v>34103</v>
      </c>
      <c r="M2027" s="1" t="n">
        <f aca="false">IFERROR(VLOOKUP(A2027,'[2]Pivot HorizontalMRP'!$A$4:$D$2689,0.4,0),0)</f>
        <v>0</v>
      </c>
      <c r="N2027" s="1" t="n">
        <f aca="false">IFERROR(VLOOKUP(A2027,'[2]Pivot HorizontalMRP'!$A$4:$E$2689,5,0),0)</f>
        <v>0</v>
      </c>
      <c r="O2027" s="1" t="n">
        <f aca="false">K2027+L2027</f>
        <v>34103</v>
      </c>
      <c r="P2027" s="1" t="n">
        <f aca="false">K2027+L2027+M2027+N2027</f>
        <v>34103</v>
      </c>
      <c r="Q2027" s="1" t="n">
        <f aca="false">IFERROR(VLOOKUP(A2027,'[2]Pivot HorizontalMRP'!$A$4:$F$2689,6,0),0)</f>
        <v>14382</v>
      </c>
      <c r="R2027" s="1" t="n">
        <f aca="false">IFERROR(VLOOKUP(A2027,'[2]Pivot HorizontalMRP'!$A$4:$G$2689,7,0),0)</f>
        <v>10428</v>
      </c>
      <c r="S2027" s="1" t="n">
        <f aca="false">IFERROR(VLOOKUP(A2027,'[2]Pivot HorizontalMRP'!$A$4:$H$2689,8,0),0)</f>
        <v>8858</v>
      </c>
      <c r="T2027" s="1" t="n">
        <f aca="false">IFERROR(VLOOKUP(A2027,'[2]Pivot HorizontalMRP'!$A$4:$I$2689,9,0),0)</f>
        <v>5587</v>
      </c>
      <c r="U2027" s="1" t="n">
        <f aca="false">IF(I2027="delivery",O2027-SUM(Q2027+R2027),IF(I2027="PO",P2027-SUM(Q2027:R2027)))</f>
        <v>9293</v>
      </c>
      <c r="V2027" s="81" t="n">
        <v>0.00036</v>
      </c>
      <c r="W2027" s="81"/>
      <c r="X2027" s="81" t="n">
        <f aca="false">W2027-V2027</f>
        <v>-0.00036</v>
      </c>
      <c r="Y2027" s="81"/>
      <c r="Z2027" s="81"/>
      <c r="AA2027" s="81" t="n">
        <v>0.00028</v>
      </c>
      <c r="AB2027" s="81"/>
      <c r="AC2027" s="81"/>
      <c r="AD2027" s="81"/>
      <c r="AE2027" s="81"/>
      <c r="AF2027" s="81"/>
      <c r="AG2027" s="81"/>
      <c r="AH2027" s="81"/>
      <c r="AI2027" s="81"/>
      <c r="AJ2027" s="81"/>
      <c r="AK2027" s="81"/>
      <c r="AL2027" s="81"/>
      <c r="AM2027" s="81"/>
      <c r="AN2027" s="81"/>
      <c r="AO2027" s="81" t="str">
        <f aca="false">D2027</f>
        <v>Sanmina</v>
      </c>
      <c r="AP2027" s="1" t="s">
        <v>3124</v>
      </c>
      <c r="AQ2027" s="1"/>
      <c r="AR2027" s="1"/>
      <c r="AS2027" s="1"/>
      <c r="AT2027" s="1"/>
      <c r="AU2027" s="1"/>
      <c r="AV2027" s="1"/>
      <c r="AW2027" s="1"/>
      <c r="AX2027" s="1"/>
      <c r="AY2027" s="1"/>
      <c r="AZ2027" s="1"/>
      <c r="BA2027" s="1"/>
      <c r="BB2027" s="1"/>
      <c r="BC2027" s="1"/>
      <c r="BD2027" s="1"/>
      <c r="BE2027" s="1"/>
      <c r="BF2027" s="1" t="s">
        <v>14668</v>
      </c>
      <c r="BG2027" s="1" t="s">
        <v>183</v>
      </c>
      <c r="BH2027" s="1"/>
      <c r="BI2027" s="1"/>
    </row>
    <row r="2028" customFormat="false" ht="12.75" hidden="false" customHeight="false" outlineLevel="0" collapsed="false">
      <c r="A2028" s="1" t="s">
        <v>8929</v>
      </c>
      <c r="B2028" s="1" t="s">
        <v>8930</v>
      </c>
      <c r="C2028" s="1" t="s">
        <v>177</v>
      </c>
      <c r="D2028" s="1" t="s">
        <v>1471</v>
      </c>
      <c r="E2028" s="1" t="s">
        <v>16453</v>
      </c>
      <c r="F2028" s="1" t="s">
        <v>8932</v>
      </c>
      <c r="G2028" s="1" t="n">
        <v>308</v>
      </c>
      <c r="H2028" s="1" t="n">
        <v>10000</v>
      </c>
      <c r="I2028" s="101" t="s">
        <v>180</v>
      </c>
      <c r="J2028" s="1"/>
      <c r="K2028" s="1" t="n">
        <f aca="false">IFERROR(VLOOKUP(A2028,'[2]Pivot HorizontalMRP'!$A$4:$B$2689,2,0),0)</f>
        <v>0</v>
      </c>
      <c r="L2028" s="1" t="n">
        <f aca="false">IFERROR(VLOOKUP(A2028,'[2]Pivot HorizontalMRP'!$A$4:$C$2689,3,0),0)</f>
        <v>27736</v>
      </c>
      <c r="M2028" s="1" t="n">
        <f aca="false">IFERROR(VLOOKUP(A2028,'[2]Pivot HorizontalMRP'!$A$4:$D$2689,0.4,0),0)</f>
        <v>0</v>
      </c>
      <c r="N2028" s="1" t="n">
        <f aca="false">IFERROR(VLOOKUP(A2028,'[2]Pivot HorizontalMRP'!$A$4:$E$2689,5,0),0)</f>
        <v>0</v>
      </c>
      <c r="O2028" s="1" t="n">
        <f aca="false">K2028+L2028</f>
        <v>27736</v>
      </c>
      <c r="P2028" s="1" t="n">
        <f aca="false">K2028+L2028+M2028+N2028</f>
        <v>27736</v>
      </c>
      <c r="Q2028" s="1" t="n">
        <f aca="false">IFERROR(VLOOKUP(A2028,'[2]Pivot HorizontalMRP'!$A$4:$F$2689,6,0),0)</f>
        <v>4384</v>
      </c>
      <c r="R2028" s="1" t="n">
        <f aca="false">IFERROR(VLOOKUP(A2028,'[2]Pivot HorizontalMRP'!$A$4:$G$2689,7,0),0)</f>
        <v>5707</v>
      </c>
      <c r="S2028" s="1" t="n">
        <f aca="false">IFERROR(VLOOKUP(A2028,'[2]Pivot HorizontalMRP'!$A$4:$H$2689,8,0),0)</f>
        <v>4976</v>
      </c>
      <c r="T2028" s="1" t="n">
        <f aca="false">IFERROR(VLOOKUP(A2028,'[2]Pivot HorizontalMRP'!$A$4:$I$2689,9,0),0)</f>
        <v>3600</v>
      </c>
      <c r="U2028" s="1" t="n">
        <f aca="false">IF(I2028="delivery",O2028-SUM(Q2028+R2028),IF(I2028="PO",P2028-SUM(Q2028:R2028)))</f>
        <v>17645</v>
      </c>
      <c r="V2028" s="81" t="n">
        <v>0.00495</v>
      </c>
      <c r="W2028" s="81"/>
      <c r="X2028" s="81" t="n">
        <f aca="false">W2028-V2028</f>
        <v>-0.00495</v>
      </c>
      <c r="Y2028" s="81"/>
      <c r="Z2028" s="81"/>
      <c r="AA2028" s="81" t="n">
        <v>0.00495</v>
      </c>
      <c r="AB2028" s="81"/>
      <c r="AC2028" s="81"/>
      <c r="AD2028" s="81"/>
      <c r="AE2028" s="81"/>
      <c r="AF2028" s="81"/>
      <c r="AG2028" s="81"/>
      <c r="AH2028" s="81"/>
      <c r="AI2028" s="81"/>
      <c r="AJ2028" s="81"/>
      <c r="AK2028" s="81"/>
      <c r="AL2028" s="81"/>
      <c r="AM2028" s="81"/>
      <c r="AN2028" s="81"/>
      <c r="AO2028" s="81" t="str">
        <f aca="false">D2028</f>
        <v>Sanmina</v>
      </c>
      <c r="AP2028" s="1" t="s">
        <v>3124</v>
      </c>
      <c r="AQ2028" s="1"/>
      <c r="AR2028" s="1"/>
      <c r="AS2028" s="1"/>
      <c r="AT2028" s="1"/>
      <c r="AU2028" s="1"/>
      <c r="AV2028" s="1"/>
      <c r="AW2028" s="1"/>
      <c r="AX2028" s="1"/>
      <c r="AY2028" s="1"/>
      <c r="AZ2028" s="1"/>
      <c r="BA2028" s="1"/>
      <c r="BB2028" s="1"/>
      <c r="BC2028" s="1"/>
      <c r="BD2028" s="1"/>
      <c r="BE2028" s="1"/>
      <c r="BF2028" s="1" t="s">
        <v>14668</v>
      </c>
      <c r="BG2028" s="1" t="s">
        <v>183</v>
      </c>
      <c r="BH2028" s="1"/>
      <c r="BI2028" s="1"/>
    </row>
    <row r="2029" customFormat="false" ht="12.75" hidden="false" customHeight="false" outlineLevel="0" collapsed="false">
      <c r="A2029" s="1" t="s">
        <v>8933</v>
      </c>
      <c r="B2029" s="1" t="s">
        <v>8934</v>
      </c>
      <c r="C2029" s="1" t="s">
        <v>177</v>
      </c>
      <c r="D2029" s="1" t="s">
        <v>1471</v>
      </c>
      <c r="E2029" s="1" t="s">
        <v>16454</v>
      </c>
      <c r="F2029" s="1" t="s">
        <v>8936</v>
      </c>
      <c r="G2029" s="1" t="n">
        <v>308</v>
      </c>
      <c r="H2029" s="1" t="n">
        <v>5000</v>
      </c>
      <c r="I2029" s="101" t="s">
        <v>188</v>
      </c>
      <c r="J2029" s="1"/>
      <c r="K2029" s="1" t="n">
        <f aca="false">IFERROR(VLOOKUP(A2029,'[2]Pivot HorizontalMRP'!$A$4:$B$2689,2,0),0)</f>
        <v>0</v>
      </c>
      <c r="L2029" s="1" t="n">
        <f aca="false">IFERROR(VLOOKUP(A2029,'[2]Pivot HorizontalMRP'!$A$4:$C$2689,3,0),0)</f>
        <v>18409</v>
      </c>
      <c r="M2029" s="1" t="n">
        <f aca="false">IFERROR(VLOOKUP(A2029,'[2]Pivot HorizontalMRP'!$A$4:$D$2689,0.4,0),0)</f>
        <v>0</v>
      </c>
      <c r="N2029" s="1" t="n">
        <f aca="false">IFERROR(VLOOKUP(A2029,'[2]Pivot HorizontalMRP'!$A$4:$E$2689,5,0),0)</f>
        <v>0</v>
      </c>
      <c r="O2029" s="1" t="n">
        <f aca="false">K2029+L2029</f>
        <v>18409</v>
      </c>
      <c r="P2029" s="1" t="n">
        <f aca="false">K2029+L2029+M2029+N2029</f>
        <v>18409</v>
      </c>
      <c r="Q2029" s="1" t="n">
        <f aca="false">IFERROR(VLOOKUP(A2029,'[2]Pivot HorizontalMRP'!$A$4:$F$2689,6,0),0)</f>
        <v>105</v>
      </c>
      <c r="R2029" s="1" t="n">
        <f aca="false">IFERROR(VLOOKUP(A2029,'[2]Pivot HorizontalMRP'!$A$4:$G$2689,7,0),0)</f>
        <v>0</v>
      </c>
      <c r="S2029" s="1" t="n">
        <f aca="false">IFERROR(VLOOKUP(A2029,'[2]Pivot HorizontalMRP'!$A$4:$H$2689,8,0),0)</f>
        <v>0</v>
      </c>
      <c r="T2029" s="1" t="n">
        <f aca="false">IFERROR(VLOOKUP(A2029,'[2]Pivot HorizontalMRP'!$A$4:$I$2689,9,0),0)</f>
        <v>0</v>
      </c>
      <c r="U2029" s="1" t="n">
        <f aca="false">IF(I2029="delivery",O2029-SUM(Q2029+R2029),IF(I2029="PO",P2029-SUM(Q2029:R2029)))</f>
        <v>18304</v>
      </c>
      <c r="V2029" s="81" t="n">
        <v>0.00114</v>
      </c>
      <c r="W2029" s="81"/>
      <c r="X2029" s="81" t="n">
        <f aca="false">W2029-V2029</f>
        <v>-0.00114</v>
      </c>
      <c r="Y2029" s="81"/>
      <c r="Z2029" s="81"/>
      <c r="AA2029" s="81"/>
      <c r="AB2029" s="81"/>
      <c r="AC2029" s="81"/>
      <c r="AD2029" s="81"/>
      <c r="AE2029" s="81"/>
      <c r="AF2029" s="81"/>
      <c r="AG2029" s="81"/>
      <c r="AH2029" s="81"/>
      <c r="AI2029" s="81"/>
      <c r="AJ2029" s="81"/>
      <c r="AK2029" s="81"/>
      <c r="AL2029" s="81"/>
      <c r="AM2029" s="81"/>
      <c r="AN2029" s="81"/>
      <c r="AO2029" s="81" t="str">
        <f aca="false">D2029</f>
        <v>Sanmina</v>
      </c>
      <c r="AP2029" s="1" t="s">
        <v>3124</v>
      </c>
      <c r="AQ2029" s="1"/>
      <c r="AR2029" s="1"/>
      <c r="AS2029" s="1"/>
      <c r="AT2029" s="1"/>
      <c r="AU2029" s="1"/>
      <c r="AV2029" s="1"/>
      <c r="AW2029" s="1"/>
      <c r="AX2029" s="1"/>
      <c r="AY2029" s="1"/>
      <c r="AZ2029" s="1"/>
      <c r="BA2029" s="1"/>
      <c r="BB2029" s="1"/>
      <c r="BC2029" s="1"/>
      <c r="BD2029" s="1"/>
      <c r="BE2029" s="1"/>
      <c r="BF2029" s="1" t="s">
        <v>14668</v>
      </c>
      <c r="BG2029" s="1" t="s">
        <v>183</v>
      </c>
      <c r="BH2029" s="1"/>
      <c r="BI2029" s="1"/>
    </row>
    <row r="2030" customFormat="false" ht="12.75" hidden="false" customHeight="false" outlineLevel="0" collapsed="false">
      <c r="A2030" s="1" t="s">
        <v>8937</v>
      </c>
      <c r="B2030" s="1" t="s">
        <v>8938</v>
      </c>
      <c r="C2030" s="1" t="s">
        <v>177</v>
      </c>
      <c r="D2030" s="1" t="s">
        <v>1471</v>
      </c>
      <c r="E2030" s="1" t="s">
        <v>16455</v>
      </c>
      <c r="F2030" s="1" t="s">
        <v>8940</v>
      </c>
      <c r="G2030" s="1" t="n">
        <v>308</v>
      </c>
      <c r="H2030" s="1" t="n">
        <v>10000</v>
      </c>
      <c r="I2030" s="101" t="s">
        <v>180</v>
      </c>
      <c r="J2030" s="1"/>
      <c r="K2030" s="1" t="n">
        <f aca="false">IFERROR(VLOOKUP(A2030,'[2]Pivot HorizontalMRP'!$A$4:$B$2689,2,0),0)</f>
        <v>0</v>
      </c>
      <c r="L2030" s="1" t="n">
        <f aca="false">IFERROR(VLOOKUP(A2030,'[2]Pivot HorizontalMRP'!$A$4:$C$2689,3,0),0)</f>
        <v>41958</v>
      </c>
      <c r="M2030" s="1" t="n">
        <f aca="false">IFERROR(VLOOKUP(A2030,'[2]Pivot HorizontalMRP'!$A$4:$D$2689,0.4,0),0)</f>
        <v>0</v>
      </c>
      <c r="N2030" s="1" t="n">
        <f aca="false">IFERROR(VLOOKUP(A2030,'[2]Pivot HorizontalMRP'!$A$4:$E$2689,5,0),0)</f>
        <v>0</v>
      </c>
      <c r="O2030" s="1" t="n">
        <f aca="false">K2030+L2030</f>
        <v>41958</v>
      </c>
      <c r="P2030" s="1" t="n">
        <f aca="false">K2030+L2030+M2030+N2030</f>
        <v>41958</v>
      </c>
      <c r="Q2030" s="1" t="n">
        <f aca="false">IFERROR(VLOOKUP(A2030,'[2]Pivot HorizontalMRP'!$A$4:$F$2689,6,0),0)</f>
        <v>7168</v>
      </c>
      <c r="R2030" s="1" t="n">
        <f aca="false">IFERROR(VLOOKUP(A2030,'[2]Pivot HorizontalMRP'!$A$4:$G$2689,7,0),0)</f>
        <v>8650</v>
      </c>
      <c r="S2030" s="1" t="n">
        <f aca="false">IFERROR(VLOOKUP(A2030,'[2]Pivot HorizontalMRP'!$A$4:$H$2689,8,0),0)</f>
        <v>8854</v>
      </c>
      <c r="T2030" s="1" t="n">
        <f aca="false">IFERROR(VLOOKUP(A2030,'[2]Pivot HorizontalMRP'!$A$4:$I$2689,9,0),0)</f>
        <v>4893</v>
      </c>
      <c r="U2030" s="1" t="n">
        <f aca="false">IF(I2030="delivery",O2030-SUM(Q2030+R2030),IF(I2030="PO",P2030-SUM(Q2030:R2030)))</f>
        <v>26140</v>
      </c>
      <c r="V2030" s="81" t="n">
        <v>0.054</v>
      </c>
      <c r="W2030" s="81"/>
      <c r="X2030" s="81" t="n">
        <f aca="false">W2030-V2030</f>
        <v>-0.054</v>
      </c>
      <c r="Y2030" s="81"/>
      <c r="Z2030" s="81"/>
      <c r="AA2030" s="81"/>
      <c r="AB2030" s="81"/>
      <c r="AC2030" s="81"/>
      <c r="AD2030" s="81"/>
      <c r="AE2030" s="81"/>
      <c r="AF2030" s="81"/>
      <c r="AG2030" s="81"/>
      <c r="AH2030" s="81"/>
      <c r="AI2030" s="81"/>
      <c r="AJ2030" s="81"/>
      <c r="AK2030" s="81"/>
      <c r="AL2030" s="81"/>
      <c r="AM2030" s="81"/>
      <c r="AN2030" s="81"/>
      <c r="AO2030" s="81" t="str">
        <f aca="false">D2030</f>
        <v>Sanmina</v>
      </c>
      <c r="AP2030" s="1" t="s">
        <v>3124</v>
      </c>
      <c r="AQ2030" s="1"/>
      <c r="AR2030" s="1"/>
      <c r="AS2030" s="1"/>
      <c r="AT2030" s="1"/>
      <c r="AU2030" s="1"/>
      <c r="AV2030" s="1"/>
      <c r="AW2030" s="1"/>
      <c r="AX2030" s="1"/>
      <c r="AY2030" s="1"/>
      <c r="AZ2030" s="1"/>
      <c r="BA2030" s="1"/>
      <c r="BB2030" s="1"/>
      <c r="BC2030" s="1"/>
      <c r="BD2030" s="1"/>
      <c r="BE2030" s="1"/>
      <c r="BF2030" s="1" t="s">
        <v>14668</v>
      </c>
      <c r="BG2030" s="1" t="s">
        <v>183</v>
      </c>
      <c r="BH2030" s="1"/>
      <c r="BI2030" s="1"/>
    </row>
    <row r="2031" customFormat="false" ht="12.75" hidden="false" customHeight="false" outlineLevel="0" collapsed="false">
      <c r="A2031" s="1" t="s">
        <v>8941</v>
      </c>
      <c r="B2031" s="1" t="s">
        <v>8942</v>
      </c>
      <c r="C2031" s="1" t="s">
        <v>177</v>
      </c>
      <c r="D2031" s="1" t="s">
        <v>1471</v>
      </c>
      <c r="E2031" s="1" t="s">
        <v>16456</v>
      </c>
      <c r="F2031" s="1" t="s">
        <v>8944</v>
      </c>
      <c r="G2031" s="1" t="n">
        <v>48</v>
      </c>
      <c r="H2031" s="1" t="n">
        <v>5000</v>
      </c>
      <c r="I2031" s="101" t="s">
        <v>180</v>
      </c>
      <c r="J2031" s="1"/>
      <c r="K2031" s="1" t="n">
        <f aca="false">IFERROR(VLOOKUP(A2031,'[2]Pivot HorizontalMRP'!$A$4:$B$2689,2,0),0)</f>
        <v>0</v>
      </c>
      <c r="L2031" s="1" t="n">
        <f aca="false">IFERROR(VLOOKUP(A2031,'[2]Pivot HorizontalMRP'!$A$4:$C$2689,3,0),0)</f>
        <v>8106</v>
      </c>
      <c r="M2031" s="1" t="n">
        <f aca="false">IFERROR(VLOOKUP(A2031,'[2]Pivot HorizontalMRP'!$A$4:$D$2689,0.4,0),0)</f>
        <v>0</v>
      </c>
      <c r="N2031" s="1" t="n">
        <f aca="false">IFERROR(VLOOKUP(A2031,'[2]Pivot HorizontalMRP'!$A$4:$E$2689,5,0),0)</f>
        <v>0</v>
      </c>
      <c r="O2031" s="1" t="n">
        <f aca="false">K2031+L2031</f>
        <v>8106</v>
      </c>
      <c r="P2031" s="1" t="n">
        <f aca="false">K2031+L2031+M2031+N2031</f>
        <v>8106</v>
      </c>
      <c r="Q2031" s="1" t="n">
        <f aca="false">IFERROR(VLOOKUP(A2031,'[2]Pivot HorizontalMRP'!$A$4:$F$2689,6,0),0)</f>
        <v>282</v>
      </c>
      <c r="R2031" s="1" t="n">
        <f aca="false">IFERROR(VLOOKUP(A2031,'[2]Pivot HorizontalMRP'!$A$4:$G$2689,7,0),0)</f>
        <v>44</v>
      </c>
      <c r="S2031" s="1" t="n">
        <f aca="false">IFERROR(VLOOKUP(A2031,'[2]Pivot HorizontalMRP'!$A$4:$H$2689,8,0),0)</f>
        <v>60</v>
      </c>
      <c r="T2031" s="1" t="n">
        <f aca="false">IFERROR(VLOOKUP(A2031,'[2]Pivot HorizontalMRP'!$A$4:$I$2689,9,0),0)</f>
        <v>20</v>
      </c>
      <c r="U2031" s="1" t="n">
        <f aca="false">IF(I2031="delivery",O2031-SUM(Q2031+R2031),IF(I2031="PO",P2031-SUM(Q2031:R2031)))</f>
        <v>7780</v>
      </c>
      <c r="V2031" s="81" t="n">
        <v>0.00085</v>
      </c>
      <c r="W2031" s="81"/>
      <c r="X2031" s="81" t="n">
        <f aca="false">W2031-V2031</f>
        <v>-0.00085</v>
      </c>
      <c r="Y2031" s="81"/>
      <c r="Z2031" s="81"/>
      <c r="AA2031" s="81"/>
      <c r="AB2031" s="81"/>
      <c r="AC2031" s="81"/>
      <c r="AD2031" s="81"/>
      <c r="AE2031" s="81"/>
      <c r="AF2031" s="81"/>
      <c r="AG2031" s="81"/>
      <c r="AH2031" s="81"/>
      <c r="AI2031" s="81"/>
      <c r="AJ2031" s="81"/>
      <c r="AK2031" s="81"/>
      <c r="AL2031" s="81"/>
      <c r="AM2031" s="81"/>
      <c r="AN2031" s="81"/>
      <c r="AO2031" s="81" t="str">
        <f aca="false">D2031</f>
        <v>Sanmina</v>
      </c>
      <c r="AP2031" s="1" t="s">
        <v>3124</v>
      </c>
      <c r="AQ2031" s="1"/>
      <c r="AR2031" s="1"/>
      <c r="AS2031" s="1"/>
      <c r="AT2031" s="1"/>
      <c r="AU2031" s="1"/>
      <c r="AV2031" s="1"/>
      <c r="AW2031" s="1"/>
      <c r="AX2031" s="1"/>
      <c r="AY2031" s="1"/>
      <c r="AZ2031" s="1"/>
      <c r="BA2031" s="1"/>
      <c r="BB2031" s="1"/>
      <c r="BC2031" s="1"/>
      <c r="BD2031" s="1"/>
      <c r="BE2031" s="1"/>
      <c r="BF2031" s="1" t="s">
        <v>14668</v>
      </c>
      <c r="BG2031" s="1" t="s">
        <v>183</v>
      </c>
      <c r="BH2031" s="1"/>
      <c r="BI2031" s="1"/>
    </row>
    <row r="2032" customFormat="false" ht="12.75" hidden="false" customHeight="false" outlineLevel="0" collapsed="false">
      <c r="A2032" s="1" t="s">
        <v>8945</v>
      </c>
      <c r="B2032" s="1" t="s">
        <v>8946</v>
      </c>
      <c r="C2032" s="1" t="s">
        <v>177</v>
      </c>
      <c r="D2032" s="1" t="s">
        <v>1471</v>
      </c>
      <c r="E2032" s="1" t="s">
        <v>16457</v>
      </c>
      <c r="F2032" s="1" t="s">
        <v>8948</v>
      </c>
      <c r="G2032" s="1" t="n">
        <v>116</v>
      </c>
      <c r="H2032" s="1" t="n">
        <v>5000</v>
      </c>
      <c r="I2032" s="101" t="s">
        <v>188</v>
      </c>
      <c r="J2032" s="1"/>
      <c r="K2032" s="1" t="n">
        <f aca="false">IFERROR(VLOOKUP(A2032,'[2]Pivot HorizontalMRP'!$A$4:$B$2689,2,0),0)</f>
        <v>0</v>
      </c>
      <c r="L2032" s="1" t="n">
        <f aca="false">IFERROR(VLOOKUP(A2032,'[2]Pivot HorizontalMRP'!$A$4:$C$2689,3,0),0)</f>
        <v>14360</v>
      </c>
      <c r="M2032" s="1" t="n">
        <f aca="false">IFERROR(VLOOKUP(A2032,'[2]Pivot HorizontalMRP'!$A$4:$D$2689,0.4,0),0)</f>
        <v>0</v>
      </c>
      <c r="N2032" s="1" t="n">
        <f aca="false">IFERROR(VLOOKUP(A2032,'[2]Pivot HorizontalMRP'!$A$4:$E$2689,5,0),0)</f>
        <v>0</v>
      </c>
      <c r="O2032" s="1" t="n">
        <f aca="false">K2032+L2032</f>
        <v>14360</v>
      </c>
      <c r="P2032" s="1" t="n">
        <f aca="false">K2032+L2032+M2032+N2032</f>
        <v>14360</v>
      </c>
      <c r="Q2032" s="1" t="n">
        <f aca="false">IFERROR(VLOOKUP(A2032,'[2]Pivot HorizontalMRP'!$A$4:$F$2689,6,0),0)</f>
        <v>672</v>
      </c>
      <c r="R2032" s="1" t="n">
        <f aca="false">IFERROR(VLOOKUP(A2032,'[2]Pivot HorizontalMRP'!$A$4:$G$2689,7,0),0)</f>
        <v>0</v>
      </c>
      <c r="S2032" s="1" t="n">
        <f aca="false">IFERROR(VLOOKUP(A2032,'[2]Pivot HorizontalMRP'!$A$4:$H$2689,8,0),0)</f>
        <v>0</v>
      </c>
      <c r="T2032" s="1" t="n">
        <f aca="false">IFERROR(VLOOKUP(A2032,'[2]Pivot HorizontalMRP'!$A$4:$I$2689,9,0),0)</f>
        <v>0</v>
      </c>
      <c r="U2032" s="1" t="n">
        <f aca="false">IF(I2032="delivery",O2032-SUM(Q2032+R2032),IF(I2032="PO",P2032-SUM(Q2032:R2032)))</f>
        <v>13688</v>
      </c>
      <c r="V2032" s="81" t="n">
        <v>0.0052</v>
      </c>
      <c r="W2032" s="81"/>
      <c r="X2032" s="81" t="n">
        <f aca="false">W2032-V2032</f>
        <v>-0.0052</v>
      </c>
      <c r="Y2032" s="81"/>
      <c r="Z2032" s="81"/>
      <c r="AA2032" s="81" t="n">
        <v>0.0052</v>
      </c>
      <c r="AB2032" s="81"/>
      <c r="AC2032" s="81"/>
      <c r="AD2032" s="81"/>
      <c r="AE2032" s="81"/>
      <c r="AF2032" s="81"/>
      <c r="AG2032" s="81"/>
      <c r="AH2032" s="81"/>
      <c r="AI2032" s="81"/>
      <c r="AJ2032" s="81"/>
      <c r="AK2032" s="81"/>
      <c r="AL2032" s="81"/>
      <c r="AM2032" s="81"/>
      <c r="AN2032" s="81"/>
      <c r="AO2032" s="81" t="str">
        <f aca="false">D2032</f>
        <v>Sanmina</v>
      </c>
      <c r="AP2032" s="1" t="s">
        <v>3124</v>
      </c>
      <c r="AQ2032" s="1"/>
      <c r="AR2032" s="1"/>
      <c r="AS2032" s="1"/>
      <c r="AT2032" s="1"/>
      <c r="AU2032" s="1"/>
      <c r="AV2032" s="1"/>
      <c r="AW2032" s="1"/>
      <c r="AX2032" s="1"/>
      <c r="AY2032" s="1"/>
      <c r="AZ2032" s="1"/>
      <c r="BA2032" s="1"/>
      <c r="BB2032" s="1"/>
      <c r="BC2032" s="1"/>
      <c r="BD2032" s="1"/>
      <c r="BE2032" s="1"/>
      <c r="BF2032" s="1" t="s">
        <v>14668</v>
      </c>
      <c r="BG2032" s="1" t="s">
        <v>183</v>
      </c>
      <c r="BH2032" s="1"/>
      <c r="BI2032" s="1"/>
    </row>
    <row r="2033" customFormat="false" ht="12.75" hidden="false" customHeight="false" outlineLevel="0" collapsed="false">
      <c r="A2033" s="1" t="s">
        <v>8949</v>
      </c>
      <c r="B2033" s="1" t="s">
        <v>8950</v>
      </c>
      <c r="C2033" s="1" t="s">
        <v>177</v>
      </c>
      <c r="D2033" s="1" t="s">
        <v>1471</v>
      </c>
      <c r="E2033" s="1" t="s">
        <v>16458</v>
      </c>
      <c r="F2033" s="1" t="s">
        <v>8952</v>
      </c>
      <c r="G2033" s="1" t="n">
        <v>116</v>
      </c>
      <c r="H2033" s="1" t="n">
        <v>10000</v>
      </c>
      <c r="I2033" s="101" t="s">
        <v>180</v>
      </c>
      <c r="J2033" s="1"/>
      <c r="K2033" s="1" t="n">
        <f aca="false">IFERROR(VLOOKUP(A2033,'[2]Pivot HorizontalMRP'!$A$4:$B$2689,2,0),0)</f>
        <v>0</v>
      </c>
      <c r="L2033" s="1" t="n">
        <f aca="false">IFERROR(VLOOKUP(A2033,'[2]Pivot HorizontalMRP'!$A$4:$C$2689,3,0),0)</f>
        <v>49313</v>
      </c>
      <c r="M2033" s="1" t="n">
        <f aca="false">IFERROR(VLOOKUP(A2033,'[2]Pivot HorizontalMRP'!$A$4:$D$2689,0.4,0),0)</f>
        <v>0</v>
      </c>
      <c r="N2033" s="1" t="n">
        <f aca="false">IFERROR(VLOOKUP(A2033,'[2]Pivot HorizontalMRP'!$A$4:$E$2689,5,0),0)</f>
        <v>0</v>
      </c>
      <c r="O2033" s="1" t="n">
        <f aca="false">K2033+L2033</f>
        <v>49313</v>
      </c>
      <c r="P2033" s="1" t="n">
        <f aca="false">K2033+L2033+M2033+N2033</f>
        <v>49313</v>
      </c>
      <c r="Q2033" s="1" t="n">
        <f aca="false">IFERROR(VLOOKUP(A2033,'[2]Pivot HorizontalMRP'!$A$4:$F$2689,6,0),0)</f>
        <v>11472</v>
      </c>
      <c r="R2033" s="1" t="n">
        <f aca="false">IFERROR(VLOOKUP(A2033,'[2]Pivot HorizontalMRP'!$A$4:$G$2689,7,0),0)</f>
        <v>5500</v>
      </c>
      <c r="S2033" s="1" t="n">
        <f aca="false">IFERROR(VLOOKUP(A2033,'[2]Pivot HorizontalMRP'!$A$4:$H$2689,8,0),0)</f>
        <v>6278</v>
      </c>
      <c r="T2033" s="1" t="n">
        <f aca="false">IFERROR(VLOOKUP(A2033,'[2]Pivot HorizontalMRP'!$A$4:$I$2689,9,0),0)</f>
        <v>3818</v>
      </c>
      <c r="U2033" s="1" t="n">
        <f aca="false">IF(I2033="delivery",O2033-SUM(Q2033+R2033),IF(I2033="PO",P2033-SUM(Q2033:R2033)))</f>
        <v>32341</v>
      </c>
      <c r="V2033" s="81" t="n">
        <v>0.00057</v>
      </c>
      <c r="W2033" s="81"/>
      <c r="X2033" s="81" t="n">
        <f aca="false">W2033-V2033</f>
        <v>-0.00057</v>
      </c>
      <c r="Y2033" s="81"/>
      <c r="Z2033" s="81"/>
      <c r="AA2033" s="81" t="n">
        <v>0.00028</v>
      </c>
      <c r="AB2033" s="81"/>
      <c r="AC2033" s="81"/>
      <c r="AD2033" s="81"/>
      <c r="AE2033" s="81"/>
      <c r="AF2033" s="81"/>
      <c r="AG2033" s="81"/>
      <c r="AH2033" s="81"/>
      <c r="AI2033" s="81"/>
      <c r="AJ2033" s="81"/>
      <c r="AK2033" s="81"/>
      <c r="AL2033" s="81"/>
      <c r="AM2033" s="81"/>
      <c r="AN2033" s="81"/>
      <c r="AO2033" s="81" t="str">
        <f aca="false">D2033</f>
        <v>Sanmina</v>
      </c>
      <c r="AP2033" s="1" t="s">
        <v>3124</v>
      </c>
      <c r="AQ2033" s="1"/>
      <c r="AR2033" s="1"/>
      <c r="AS2033" s="1"/>
      <c r="AT2033" s="1"/>
      <c r="AU2033" s="1"/>
      <c r="AV2033" s="1"/>
      <c r="AW2033" s="1"/>
      <c r="AX2033" s="1"/>
      <c r="AY2033" s="1"/>
      <c r="AZ2033" s="1"/>
      <c r="BA2033" s="1"/>
      <c r="BB2033" s="1"/>
      <c r="BC2033" s="1"/>
      <c r="BD2033" s="1"/>
      <c r="BE2033" s="1"/>
      <c r="BF2033" s="1" t="s">
        <v>14668</v>
      </c>
      <c r="BG2033" s="1" t="s">
        <v>183</v>
      </c>
      <c r="BH2033" s="1"/>
      <c r="BI2033" s="1"/>
    </row>
    <row r="2034" customFormat="false" ht="12.75" hidden="false" customHeight="false" outlineLevel="0" collapsed="false">
      <c r="A2034" s="1" t="s">
        <v>8953</v>
      </c>
      <c r="B2034" s="1" t="s">
        <v>8954</v>
      </c>
      <c r="C2034" s="1" t="s">
        <v>177</v>
      </c>
      <c r="D2034" s="1" t="s">
        <v>1471</v>
      </c>
      <c r="E2034" s="1" t="s">
        <v>16459</v>
      </c>
      <c r="F2034" s="1" t="s">
        <v>8956</v>
      </c>
      <c r="G2034" s="1" t="n">
        <v>116</v>
      </c>
      <c r="H2034" s="1" t="n">
        <v>10000</v>
      </c>
      <c r="I2034" s="101" t="s">
        <v>180</v>
      </c>
      <c r="J2034" s="1"/>
      <c r="K2034" s="1" t="n">
        <f aca="false">IFERROR(VLOOKUP(A2034,'[2]Pivot HorizontalMRP'!$A$4:$B$2689,2,0),0)</f>
        <v>0</v>
      </c>
      <c r="L2034" s="1" t="n">
        <f aca="false">IFERROR(VLOOKUP(A2034,'[2]Pivot HorizontalMRP'!$A$4:$C$2689,3,0),0)</f>
        <v>163535</v>
      </c>
      <c r="M2034" s="1" t="n">
        <f aca="false">IFERROR(VLOOKUP(A2034,'[2]Pivot HorizontalMRP'!$A$4:$D$2689,0.4,0),0)</f>
        <v>0</v>
      </c>
      <c r="N2034" s="1" t="n">
        <f aca="false">IFERROR(VLOOKUP(A2034,'[2]Pivot HorizontalMRP'!$A$4:$E$2689,5,0),0)</f>
        <v>0</v>
      </c>
      <c r="O2034" s="1" t="n">
        <f aca="false">K2034+L2034</f>
        <v>163535</v>
      </c>
      <c r="P2034" s="1" t="n">
        <f aca="false">K2034+L2034+M2034+N2034</f>
        <v>163535</v>
      </c>
      <c r="Q2034" s="1" t="n">
        <f aca="false">IFERROR(VLOOKUP(A2034,'[2]Pivot HorizontalMRP'!$A$4:$F$2689,6,0),0)</f>
        <v>41990</v>
      </c>
      <c r="R2034" s="1" t="n">
        <f aca="false">IFERROR(VLOOKUP(A2034,'[2]Pivot HorizontalMRP'!$A$4:$G$2689,7,0),0)</f>
        <v>59504</v>
      </c>
      <c r="S2034" s="1" t="n">
        <f aca="false">IFERROR(VLOOKUP(A2034,'[2]Pivot HorizontalMRP'!$A$4:$H$2689,8,0),0)</f>
        <v>55705</v>
      </c>
      <c r="T2034" s="1" t="n">
        <f aca="false">IFERROR(VLOOKUP(A2034,'[2]Pivot HorizontalMRP'!$A$4:$I$2689,9,0),0)</f>
        <v>35048</v>
      </c>
      <c r="U2034" s="1" t="n">
        <f aca="false">IF(I2034="delivery",O2034-SUM(Q2034+R2034),IF(I2034="PO",P2034-SUM(Q2034:R2034)))</f>
        <v>62041</v>
      </c>
      <c r="V2034" s="81" t="n">
        <v>0.00132</v>
      </c>
      <c r="W2034" s="81"/>
      <c r="X2034" s="81" t="n">
        <f aca="false">W2034-V2034</f>
        <v>-0.00132</v>
      </c>
      <c r="Y2034" s="81"/>
      <c r="Z2034" s="81"/>
      <c r="AA2034" s="81" t="n">
        <v>0.00028</v>
      </c>
      <c r="AB2034" s="81"/>
      <c r="AC2034" s="81"/>
      <c r="AD2034" s="81"/>
      <c r="AE2034" s="81"/>
      <c r="AF2034" s="81"/>
      <c r="AG2034" s="81"/>
      <c r="AH2034" s="81"/>
      <c r="AI2034" s="81"/>
      <c r="AJ2034" s="81"/>
      <c r="AK2034" s="81"/>
      <c r="AL2034" s="81"/>
      <c r="AM2034" s="81"/>
      <c r="AN2034" s="81"/>
      <c r="AO2034" s="81" t="str">
        <f aca="false">D2034</f>
        <v>Sanmina</v>
      </c>
      <c r="AP2034" s="1" t="s">
        <v>3124</v>
      </c>
      <c r="AQ2034" s="1"/>
      <c r="AR2034" s="1"/>
      <c r="AS2034" s="1"/>
      <c r="AT2034" s="1"/>
      <c r="AU2034" s="1"/>
      <c r="AV2034" s="1"/>
      <c r="AW2034" s="1"/>
      <c r="AX2034" s="1"/>
      <c r="AY2034" s="1"/>
      <c r="AZ2034" s="1"/>
      <c r="BA2034" s="1"/>
      <c r="BB2034" s="1"/>
      <c r="BC2034" s="1"/>
      <c r="BD2034" s="1"/>
      <c r="BE2034" s="1"/>
      <c r="BF2034" s="1" t="s">
        <v>14668</v>
      </c>
      <c r="BG2034" s="1" t="s">
        <v>183</v>
      </c>
      <c r="BH2034" s="1"/>
      <c r="BI2034" s="1"/>
    </row>
    <row r="2035" customFormat="false" ht="12.75" hidden="false" customHeight="false" outlineLevel="0" collapsed="false">
      <c r="A2035" s="1" t="s">
        <v>8957</v>
      </c>
      <c r="B2035" s="1" t="s">
        <v>8958</v>
      </c>
      <c r="C2035" s="1" t="s">
        <v>177</v>
      </c>
      <c r="D2035" s="1" t="s">
        <v>1471</v>
      </c>
      <c r="E2035" s="1" t="s">
        <v>16460</v>
      </c>
      <c r="F2035" s="1" t="s">
        <v>8960</v>
      </c>
      <c r="G2035" s="1" t="n">
        <v>116</v>
      </c>
      <c r="H2035" s="1" t="n">
        <v>30000</v>
      </c>
      <c r="I2035" s="101" t="s">
        <v>180</v>
      </c>
      <c r="J2035" s="1"/>
      <c r="K2035" s="1" t="n">
        <f aca="false">IFERROR(VLOOKUP(A2035,'[2]Pivot HorizontalMRP'!$A$4:$B$2689,2,0),0)</f>
        <v>0</v>
      </c>
      <c r="L2035" s="1" t="n">
        <f aca="false">IFERROR(VLOOKUP(A2035,'[2]Pivot HorizontalMRP'!$A$4:$C$2689,3,0),0)</f>
        <v>20199</v>
      </c>
      <c r="M2035" s="1" t="n">
        <f aca="false">IFERROR(VLOOKUP(A2035,'[2]Pivot HorizontalMRP'!$A$4:$D$2689,0.4,0),0)</f>
        <v>0</v>
      </c>
      <c r="N2035" s="1" t="n">
        <f aca="false">IFERROR(VLOOKUP(A2035,'[2]Pivot HorizontalMRP'!$A$4:$E$2689,5,0),0)</f>
        <v>0</v>
      </c>
      <c r="O2035" s="1" t="n">
        <f aca="false">K2035+L2035</f>
        <v>20199</v>
      </c>
      <c r="P2035" s="1" t="n">
        <f aca="false">K2035+L2035+M2035+N2035</f>
        <v>20199</v>
      </c>
      <c r="Q2035" s="1" t="n">
        <f aca="false">IFERROR(VLOOKUP(A2035,'[2]Pivot HorizontalMRP'!$A$4:$F$2689,6,0),0)</f>
        <v>1602</v>
      </c>
      <c r="R2035" s="1" t="n">
        <f aca="false">IFERROR(VLOOKUP(A2035,'[2]Pivot HorizontalMRP'!$A$4:$G$2689,7,0),0)</f>
        <v>8753</v>
      </c>
      <c r="S2035" s="1" t="n">
        <f aca="false">IFERROR(VLOOKUP(A2035,'[2]Pivot HorizontalMRP'!$A$4:$H$2689,8,0),0)</f>
        <v>5793</v>
      </c>
      <c r="T2035" s="1" t="n">
        <f aca="false">IFERROR(VLOOKUP(A2035,'[2]Pivot HorizontalMRP'!$A$4:$I$2689,9,0),0)</f>
        <v>3752</v>
      </c>
      <c r="U2035" s="1" t="n">
        <f aca="false">IF(I2035="delivery",O2035-SUM(Q2035+R2035),IF(I2035="PO",P2035-SUM(Q2035:R2035)))</f>
        <v>9844</v>
      </c>
      <c r="V2035" s="81" t="n">
        <v>0.00495</v>
      </c>
      <c r="W2035" s="81"/>
      <c r="X2035" s="81" t="n">
        <f aca="false">W2035-V2035</f>
        <v>-0.00495</v>
      </c>
      <c r="Y2035" s="81"/>
      <c r="Z2035" s="81"/>
      <c r="AA2035" s="81"/>
      <c r="AB2035" s="81"/>
      <c r="AC2035" s="81"/>
      <c r="AD2035" s="81"/>
      <c r="AE2035" s="81"/>
      <c r="AF2035" s="81"/>
      <c r="AG2035" s="81"/>
      <c r="AH2035" s="81"/>
      <c r="AI2035" s="81"/>
      <c r="AJ2035" s="81"/>
      <c r="AK2035" s="81"/>
      <c r="AL2035" s="81"/>
      <c r="AM2035" s="81"/>
      <c r="AN2035" s="81"/>
      <c r="AO2035" s="81" t="str">
        <f aca="false">D2035</f>
        <v>Sanmina</v>
      </c>
      <c r="AP2035" s="1" t="s">
        <v>3124</v>
      </c>
      <c r="AQ2035" s="1"/>
      <c r="AR2035" s="1"/>
      <c r="AS2035" s="1"/>
      <c r="AT2035" s="1"/>
      <c r="AU2035" s="1"/>
      <c r="AV2035" s="1"/>
      <c r="AW2035" s="1"/>
      <c r="AX2035" s="1"/>
      <c r="AY2035" s="1"/>
      <c r="AZ2035" s="1"/>
      <c r="BA2035" s="1"/>
      <c r="BB2035" s="1"/>
      <c r="BC2035" s="1"/>
      <c r="BD2035" s="1"/>
      <c r="BE2035" s="1"/>
      <c r="BF2035" s="1" t="s">
        <v>14668</v>
      </c>
      <c r="BG2035" s="1" t="s">
        <v>183</v>
      </c>
      <c r="BH2035" s="1"/>
      <c r="BI2035" s="1"/>
    </row>
    <row r="2036" customFormat="false" ht="12.75" hidden="false" customHeight="false" outlineLevel="0" collapsed="false">
      <c r="A2036" s="1" t="s">
        <v>8961</v>
      </c>
      <c r="B2036" s="1" t="s">
        <v>8962</v>
      </c>
      <c r="C2036" s="1" t="s">
        <v>177</v>
      </c>
      <c r="D2036" s="1" t="s">
        <v>1471</v>
      </c>
      <c r="E2036" s="1" t="s">
        <v>16461</v>
      </c>
      <c r="F2036" s="1" t="s">
        <v>8964</v>
      </c>
      <c r="G2036" s="1" t="n">
        <v>116</v>
      </c>
      <c r="H2036" s="1" t="n">
        <v>30000</v>
      </c>
      <c r="I2036" s="101" t="s">
        <v>180</v>
      </c>
      <c r="J2036" s="1"/>
      <c r="K2036" s="1" t="n">
        <f aca="false">IFERROR(VLOOKUP(A2036,'[2]Pivot HorizontalMRP'!$A$4:$B$2689,2,0),0)</f>
        <v>0</v>
      </c>
      <c r="L2036" s="1" t="n">
        <f aca="false">IFERROR(VLOOKUP(A2036,'[2]Pivot HorizontalMRP'!$A$4:$C$2689,3,0),0)</f>
        <v>30300</v>
      </c>
      <c r="M2036" s="1" t="n">
        <f aca="false">IFERROR(VLOOKUP(A2036,'[2]Pivot HorizontalMRP'!$A$4:$D$2689,0.4,0),0)</f>
        <v>0</v>
      </c>
      <c r="N2036" s="1" t="n">
        <f aca="false">IFERROR(VLOOKUP(A2036,'[2]Pivot HorizontalMRP'!$A$4:$E$2689,5,0),0)</f>
        <v>80000</v>
      </c>
      <c r="O2036" s="1" t="n">
        <f aca="false">K2036+L2036</f>
        <v>30300</v>
      </c>
      <c r="P2036" s="1" t="n">
        <f aca="false">K2036+L2036+M2036+N2036</f>
        <v>110300</v>
      </c>
      <c r="Q2036" s="1" t="n">
        <f aca="false">IFERROR(VLOOKUP(A2036,'[2]Pivot HorizontalMRP'!$A$4:$F$2689,6,0),0)</f>
        <v>30267</v>
      </c>
      <c r="R2036" s="1" t="n">
        <f aca="false">IFERROR(VLOOKUP(A2036,'[2]Pivot HorizontalMRP'!$A$4:$G$2689,7,0),0)</f>
        <v>27558</v>
      </c>
      <c r="S2036" s="1" t="n">
        <f aca="false">IFERROR(VLOOKUP(A2036,'[2]Pivot HorizontalMRP'!$A$4:$H$2689,8,0),0)</f>
        <v>29369</v>
      </c>
      <c r="T2036" s="1" t="n">
        <f aca="false">IFERROR(VLOOKUP(A2036,'[2]Pivot HorizontalMRP'!$A$4:$I$2689,9,0),0)</f>
        <v>16721</v>
      </c>
      <c r="U2036" s="1" t="n">
        <f aca="false">IF(I2036="delivery",O2036-SUM(Q2036+R2036),IF(I2036="PO",P2036-SUM(Q2036:R2036)))</f>
        <v>-27525</v>
      </c>
      <c r="V2036" s="81" t="n">
        <v>0.00036</v>
      </c>
      <c r="W2036" s="81"/>
      <c r="X2036" s="81" t="n">
        <f aca="false">W2036-V2036</f>
        <v>-0.00036</v>
      </c>
      <c r="Y2036" s="81"/>
      <c r="Z2036" s="81"/>
      <c r="AA2036" s="81" t="n">
        <v>0.00028</v>
      </c>
      <c r="AB2036" s="81"/>
      <c r="AC2036" s="81"/>
      <c r="AD2036" s="81"/>
      <c r="AE2036" s="81"/>
      <c r="AF2036" s="81"/>
      <c r="AG2036" s="81"/>
      <c r="AH2036" s="81"/>
      <c r="AI2036" s="81"/>
      <c r="AJ2036" s="81"/>
      <c r="AK2036" s="81"/>
      <c r="AL2036" s="81"/>
      <c r="AM2036" s="81"/>
      <c r="AN2036" s="81"/>
      <c r="AO2036" s="81" t="str">
        <f aca="false">D2036</f>
        <v>Sanmina</v>
      </c>
      <c r="AP2036" s="1" t="s">
        <v>3124</v>
      </c>
      <c r="AQ2036" s="1"/>
      <c r="AR2036" s="1"/>
      <c r="AS2036" s="1"/>
      <c r="AT2036" s="1"/>
      <c r="AU2036" s="1"/>
      <c r="AV2036" s="1"/>
      <c r="AW2036" s="1"/>
      <c r="AX2036" s="1"/>
      <c r="AY2036" s="1"/>
      <c r="AZ2036" s="1"/>
      <c r="BA2036" s="1"/>
      <c r="BB2036" s="1"/>
      <c r="BC2036" s="1"/>
      <c r="BD2036" s="1"/>
      <c r="BE2036" s="1"/>
      <c r="BF2036" s="1" t="s">
        <v>14668</v>
      </c>
      <c r="BG2036" s="1" t="s">
        <v>183</v>
      </c>
      <c r="BH2036" s="1"/>
      <c r="BI2036" s="1"/>
    </row>
    <row r="2037" customFormat="false" ht="12.75" hidden="false" customHeight="false" outlineLevel="0" collapsed="false">
      <c r="A2037" s="1" t="s">
        <v>8965</v>
      </c>
      <c r="B2037" s="1" t="s">
        <v>8966</v>
      </c>
      <c r="C2037" s="1" t="s">
        <v>177</v>
      </c>
      <c r="D2037" s="1" t="s">
        <v>1471</v>
      </c>
      <c r="E2037" s="1" t="s">
        <v>16462</v>
      </c>
      <c r="F2037" s="1" t="s">
        <v>8968</v>
      </c>
      <c r="G2037" s="1" t="n">
        <v>116</v>
      </c>
      <c r="H2037" s="1" t="n">
        <v>30000</v>
      </c>
      <c r="I2037" s="101" t="s">
        <v>180</v>
      </c>
      <c r="J2037" s="1"/>
      <c r="K2037" s="1" t="n">
        <f aca="false">IFERROR(VLOOKUP(A2037,'[2]Pivot HorizontalMRP'!$A$4:$B$2689,2,0),0)</f>
        <v>0</v>
      </c>
      <c r="L2037" s="1" t="n">
        <f aca="false">IFERROR(VLOOKUP(A2037,'[2]Pivot HorizontalMRP'!$A$4:$C$2689,3,0),0)</f>
        <v>110504</v>
      </c>
      <c r="M2037" s="1" t="n">
        <f aca="false">IFERROR(VLOOKUP(A2037,'[2]Pivot HorizontalMRP'!$A$4:$D$2689,0.4,0),0)</f>
        <v>0</v>
      </c>
      <c r="N2037" s="1" t="n">
        <f aca="false">IFERROR(VLOOKUP(A2037,'[2]Pivot HorizontalMRP'!$A$4:$E$2689,5,0),0)</f>
        <v>0</v>
      </c>
      <c r="O2037" s="1" t="n">
        <f aca="false">K2037+L2037</f>
        <v>110504</v>
      </c>
      <c r="P2037" s="1" t="n">
        <f aca="false">K2037+L2037+M2037+N2037</f>
        <v>110504</v>
      </c>
      <c r="Q2037" s="1" t="n">
        <f aca="false">IFERROR(VLOOKUP(A2037,'[2]Pivot HorizontalMRP'!$A$4:$F$2689,6,0),0)</f>
        <v>38005</v>
      </c>
      <c r="R2037" s="1" t="n">
        <f aca="false">IFERROR(VLOOKUP(A2037,'[2]Pivot HorizontalMRP'!$A$4:$G$2689,7,0),0)</f>
        <v>31358</v>
      </c>
      <c r="S2037" s="1" t="n">
        <f aca="false">IFERROR(VLOOKUP(A2037,'[2]Pivot HorizontalMRP'!$A$4:$H$2689,8,0),0)</f>
        <v>27270</v>
      </c>
      <c r="T2037" s="1" t="n">
        <f aca="false">IFERROR(VLOOKUP(A2037,'[2]Pivot HorizontalMRP'!$A$4:$I$2689,9,0),0)</f>
        <v>17364</v>
      </c>
      <c r="U2037" s="1" t="n">
        <f aca="false">IF(I2037="delivery",O2037-SUM(Q2037+R2037),IF(I2037="PO",P2037-SUM(Q2037:R2037)))</f>
        <v>41141</v>
      </c>
      <c r="V2037" s="81" t="n">
        <v>0.00041</v>
      </c>
      <c r="W2037" s="81"/>
      <c r="X2037" s="81" t="n">
        <f aca="false">W2037-V2037</f>
        <v>-0.00041</v>
      </c>
      <c r="Y2037" s="81"/>
      <c r="Z2037" s="81"/>
      <c r="AA2037" s="81" t="n">
        <v>0.00053</v>
      </c>
      <c r="AB2037" s="81"/>
      <c r="AC2037" s="81"/>
      <c r="AD2037" s="81"/>
      <c r="AE2037" s="81"/>
      <c r="AF2037" s="81"/>
      <c r="AG2037" s="81"/>
      <c r="AH2037" s="81"/>
      <c r="AI2037" s="81"/>
      <c r="AJ2037" s="81"/>
      <c r="AK2037" s="81"/>
      <c r="AL2037" s="81"/>
      <c r="AM2037" s="81"/>
      <c r="AN2037" s="81"/>
      <c r="AO2037" s="81" t="str">
        <f aca="false">D2037</f>
        <v>Sanmina</v>
      </c>
      <c r="AP2037" s="1" t="s">
        <v>3124</v>
      </c>
      <c r="AQ2037" s="1"/>
      <c r="AR2037" s="1"/>
      <c r="AS2037" s="1"/>
      <c r="AT2037" s="1"/>
      <c r="AU2037" s="1"/>
      <c r="AV2037" s="1"/>
      <c r="AW2037" s="1"/>
      <c r="AX2037" s="1"/>
      <c r="AY2037" s="1"/>
      <c r="AZ2037" s="1"/>
      <c r="BA2037" s="1"/>
      <c r="BB2037" s="1"/>
      <c r="BC2037" s="1"/>
      <c r="BD2037" s="1"/>
      <c r="BE2037" s="1"/>
      <c r="BF2037" s="1" t="s">
        <v>14668</v>
      </c>
      <c r="BG2037" s="1" t="s">
        <v>183</v>
      </c>
      <c r="BH2037" s="1"/>
      <c r="BI2037" s="1"/>
    </row>
    <row r="2038" customFormat="false" ht="12.75" hidden="false" customHeight="false" outlineLevel="0" collapsed="false">
      <c r="A2038" s="1" t="s">
        <v>8969</v>
      </c>
      <c r="B2038" s="1" t="s">
        <v>8970</v>
      </c>
      <c r="C2038" s="1" t="s">
        <v>177</v>
      </c>
      <c r="D2038" s="1" t="s">
        <v>1471</v>
      </c>
      <c r="E2038" s="1" t="s">
        <v>16463</v>
      </c>
      <c r="F2038" s="1" t="s">
        <v>8972</v>
      </c>
      <c r="G2038" s="1" t="n">
        <v>86</v>
      </c>
      <c r="H2038" s="1" t="n">
        <v>10000</v>
      </c>
      <c r="I2038" s="101" t="s">
        <v>180</v>
      </c>
      <c r="J2038" s="1"/>
      <c r="K2038" s="1" t="n">
        <f aca="false">IFERROR(VLOOKUP(A2038,'[2]Pivot HorizontalMRP'!$A$4:$B$2689,2,0),0)</f>
        <v>0</v>
      </c>
      <c r="L2038" s="1" t="n">
        <f aca="false">IFERROR(VLOOKUP(A2038,'[2]Pivot HorizontalMRP'!$A$4:$C$2689,3,0),0)</f>
        <v>20761</v>
      </c>
      <c r="M2038" s="1" t="n">
        <f aca="false">IFERROR(VLOOKUP(A2038,'[2]Pivot HorizontalMRP'!$A$4:$D$2689,0.4,0),0)</f>
        <v>0</v>
      </c>
      <c r="N2038" s="1" t="n">
        <f aca="false">IFERROR(VLOOKUP(A2038,'[2]Pivot HorizontalMRP'!$A$4:$E$2689,5,0),0)</f>
        <v>0</v>
      </c>
      <c r="O2038" s="1" t="n">
        <f aca="false">K2038+L2038</f>
        <v>20761</v>
      </c>
      <c r="P2038" s="1" t="n">
        <f aca="false">K2038+L2038+M2038+N2038</f>
        <v>20761</v>
      </c>
      <c r="Q2038" s="1" t="n">
        <f aca="false">IFERROR(VLOOKUP(A2038,'[2]Pivot HorizontalMRP'!$A$4:$F$2689,6,0),0)</f>
        <v>1172</v>
      </c>
      <c r="R2038" s="1" t="n">
        <f aca="false">IFERROR(VLOOKUP(A2038,'[2]Pivot HorizontalMRP'!$A$4:$G$2689,7,0),0)</f>
        <v>1390</v>
      </c>
      <c r="S2038" s="1" t="n">
        <f aca="false">IFERROR(VLOOKUP(A2038,'[2]Pivot HorizontalMRP'!$A$4:$H$2689,8,0),0)</f>
        <v>1630</v>
      </c>
      <c r="T2038" s="1" t="n">
        <f aca="false">IFERROR(VLOOKUP(A2038,'[2]Pivot HorizontalMRP'!$A$4:$I$2689,9,0),0)</f>
        <v>624</v>
      </c>
      <c r="U2038" s="1" t="n">
        <f aca="false">IF(I2038="delivery",O2038-SUM(Q2038+R2038),IF(I2038="PO",P2038-SUM(Q2038:R2038)))</f>
        <v>18199</v>
      </c>
      <c r="V2038" s="81" t="n">
        <v>0.00068</v>
      </c>
      <c r="W2038" s="81"/>
      <c r="X2038" s="81" t="n">
        <f aca="false">W2038-V2038</f>
        <v>-0.00068</v>
      </c>
      <c r="Y2038" s="81"/>
      <c r="Z2038" s="81"/>
      <c r="AA2038" s="81"/>
      <c r="AB2038" s="81"/>
      <c r="AC2038" s="81"/>
      <c r="AD2038" s="81"/>
      <c r="AE2038" s="81"/>
      <c r="AF2038" s="81"/>
      <c r="AG2038" s="81"/>
      <c r="AH2038" s="81"/>
      <c r="AI2038" s="81"/>
      <c r="AJ2038" s="81"/>
      <c r="AK2038" s="81"/>
      <c r="AL2038" s="81"/>
      <c r="AM2038" s="81"/>
      <c r="AN2038" s="81"/>
      <c r="AO2038" s="81" t="str">
        <f aca="false">D2038</f>
        <v>Sanmina</v>
      </c>
      <c r="AP2038" s="1" t="s">
        <v>3124</v>
      </c>
      <c r="AQ2038" s="1"/>
      <c r="AR2038" s="1"/>
      <c r="AS2038" s="1"/>
      <c r="AT2038" s="1"/>
      <c r="AU2038" s="1"/>
      <c r="AV2038" s="1"/>
      <c r="AW2038" s="1"/>
      <c r="AX2038" s="1"/>
      <c r="AY2038" s="1"/>
      <c r="AZ2038" s="1"/>
      <c r="BA2038" s="1"/>
      <c r="BB2038" s="1"/>
      <c r="BC2038" s="1"/>
      <c r="BD2038" s="1"/>
      <c r="BE2038" s="1"/>
      <c r="BF2038" s="1" t="s">
        <v>14668</v>
      </c>
      <c r="BG2038" s="1" t="s">
        <v>183</v>
      </c>
      <c r="BH2038" s="1"/>
      <c r="BI2038" s="1"/>
    </row>
    <row r="2039" customFormat="false" ht="12.75" hidden="false" customHeight="false" outlineLevel="0" collapsed="false">
      <c r="A2039" s="1" t="s">
        <v>8973</v>
      </c>
      <c r="B2039" s="1" t="s">
        <v>8974</v>
      </c>
      <c r="C2039" s="1" t="s">
        <v>177</v>
      </c>
      <c r="D2039" s="1" t="s">
        <v>1471</v>
      </c>
      <c r="E2039" s="1" t="s">
        <v>16464</v>
      </c>
      <c r="F2039" s="1" t="s">
        <v>8976</v>
      </c>
      <c r="G2039" s="1" t="n">
        <v>116</v>
      </c>
      <c r="H2039" s="1" t="n">
        <v>10000</v>
      </c>
      <c r="I2039" s="101" t="s">
        <v>180</v>
      </c>
      <c r="J2039" s="1"/>
      <c r="K2039" s="1" t="n">
        <f aca="false">IFERROR(VLOOKUP(A2039,'[2]Pivot HorizontalMRP'!$A$4:$B$2689,2,0),0)</f>
        <v>0</v>
      </c>
      <c r="L2039" s="1" t="n">
        <f aca="false">IFERROR(VLOOKUP(A2039,'[2]Pivot HorizontalMRP'!$A$4:$C$2689,3,0),0)</f>
        <v>21060</v>
      </c>
      <c r="M2039" s="1" t="n">
        <f aca="false">IFERROR(VLOOKUP(A2039,'[2]Pivot HorizontalMRP'!$A$4:$D$2689,0.4,0),0)</f>
        <v>0</v>
      </c>
      <c r="N2039" s="1" t="n">
        <f aca="false">IFERROR(VLOOKUP(A2039,'[2]Pivot HorizontalMRP'!$A$4:$E$2689,5,0),0)</f>
        <v>40000</v>
      </c>
      <c r="O2039" s="1" t="n">
        <f aca="false">K2039+L2039</f>
        <v>21060</v>
      </c>
      <c r="P2039" s="1" t="n">
        <f aca="false">K2039+L2039+M2039+N2039</f>
        <v>61060</v>
      </c>
      <c r="Q2039" s="1" t="n">
        <f aca="false">IFERROR(VLOOKUP(A2039,'[2]Pivot HorizontalMRP'!$A$4:$F$2689,6,0),0)</f>
        <v>5173</v>
      </c>
      <c r="R2039" s="1" t="n">
        <f aca="false">IFERROR(VLOOKUP(A2039,'[2]Pivot HorizontalMRP'!$A$4:$G$2689,7,0),0)</f>
        <v>5558</v>
      </c>
      <c r="S2039" s="1" t="n">
        <f aca="false">IFERROR(VLOOKUP(A2039,'[2]Pivot HorizontalMRP'!$A$4:$H$2689,8,0),0)</f>
        <v>5204</v>
      </c>
      <c r="T2039" s="1" t="n">
        <f aca="false">IFERROR(VLOOKUP(A2039,'[2]Pivot HorizontalMRP'!$A$4:$I$2689,9,0),0)</f>
        <v>3260</v>
      </c>
      <c r="U2039" s="1" t="n">
        <f aca="false">IF(I2039="delivery",O2039-SUM(Q2039+R2039),IF(I2039="PO",P2039-SUM(Q2039:R2039)))</f>
        <v>10329</v>
      </c>
      <c r="V2039" s="81" t="n">
        <v>0.0017</v>
      </c>
      <c r="W2039" s="81"/>
      <c r="X2039" s="81" t="n">
        <f aca="false">W2039-V2039</f>
        <v>-0.0017</v>
      </c>
      <c r="Y2039" s="81"/>
      <c r="Z2039" s="81"/>
      <c r="AA2039" s="81" t="n">
        <v>0.0017</v>
      </c>
      <c r="AB2039" s="81"/>
      <c r="AC2039" s="81"/>
      <c r="AD2039" s="81"/>
      <c r="AE2039" s="81"/>
      <c r="AF2039" s="81"/>
      <c r="AG2039" s="81"/>
      <c r="AH2039" s="81"/>
      <c r="AI2039" s="81"/>
      <c r="AJ2039" s="81"/>
      <c r="AK2039" s="81"/>
      <c r="AL2039" s="81"/>
      <c r="AM2039" s="81"/>
      <c r="AN2039" s="81"/>
      <c r="AO2039" s="81" t="str">
        <f aca="false">D2039</f>
        <v>Sanmina</v>
      </c>
      <c r="AP2039" s="1" t="s">
        <v>3124</v>
      </c>
      <c r="AQ2039" s="1"/>
      <c r="AR2039" s="1"/>
      <c r="AS2039" s="1"/>
      <c r="AT2039" s="1"/>
      <c r="AU2039" s="1"/>
      <c r="AV2039" s="1"/>
      <c r="AW2039" s="1"/>
      <c r="AX2039" s="1"/>
      <c r="AY2039" s="1"/>
      <c r="AZ2039" s="1"/>
      <c r="BA2039" s="1"/>
      <c r="BB2039" s="1"/>
      <c r="BC2039" s="1"/>
      <c r="BD2039" s="1"/>
      <c r="BE2039" s="1"/>
      <c r="BF2039" s="1" t="s">
        <v>14668</v>
      </c>
      <c r="BG2039" s="1" t="s">
        <v>183</v>
      </c>
      <c r="BH2039" s="1"/>
      <c r="BI2039" s="1"/>
    </row>
    <row r="2040" customFormat="false" ht="12.75" hidden="false" customHeight="false" outlineLevel="0" collapsed="false">
      <c r="A2040" s="1" t="s">
        <v>8977</v>
      </c>
      <c r="B2040" s="1" t="s">
        <v>8978</v>
      </c>
      <c r="C2040" s="1" t="s">
        <v>177</v>
      </c>
      <c r="D2040" s="1" t="s">
        <v>1471</v>
      </c>
      <c r="E2040" s="1" t="s">
        <v>16465</v>
      </c>
      <c r="F2040" s="1" t="s">
        <v>8980</v>
      </c>
      <c r="G2040" s="1" t="n">
        <v>116</v>
      </c>
      <c r="H2040" s="1" t="n">
        <v>10000</v>
      </c>
      <c r="I2040" s="101" t="s">
        <v>180</v>
      </c>
      <c r="J2040" s="1"/>
      <c r="K2040" s="1" t="n">
        <f aca="false">IFERROR(VLOOKUP(A2040,'[2]Pivot HorizontalMRP'!$A$4:$B$2689,2,0),0)</f>
        <v>0</v>
      </c>
      <c r="L2040" s="1" t="n">
        <f aca="false">IFERROR(VLOOKUP(A2040,'[2]Pivot HorizontalMRP'!$A$4:$C$2689,3,0),0)</f>
        <v>87404</v>
      </c>
      <c r="M2040" s="1" t="n">
        <f aca="false">IFERROR(VLOOKUP(A2040,'[2]Pivot HorizontalMRP'!$A$4:$D$2689,0.4,0),0)</f>
        <v>0</v>
      </c>
      <c r="N2040" s="1" t="n">
        <f aca="false">IFERROR(VLOOKUP(A2040,'[2]Pivot HorizontalMRP'!$A$4:$E$2689,5,0),0)</f>
        <v>0</v>
      </c>
      <c r="O2040" s="1" t="n">
        <f aca="false">K2040+L2040</f>
        <v>87404</v>
      </c>
      <c r="P2040" s="1" t="n">
        <f aca="false">K2040+L2040+M2040+N2040</f>
        <v>87404</v>
      </c>
      <c r="Q2040" s="1" t="n">
        <f aca="false">IFERROR(VLOOKUP(A2040,'[2]Pivot HorizontalMRP'!$A$4:$F$2689,6,0),0)</f>
        <v>24179</v>
      </c>
      <c r="R2040" s="1" t="n">
        <f aca="false">IFERROR(VLOOKUP(A2040,'[2]Pivot HorizontalMRP'!$A$4:$G$2689,7,0),0)</f>
        <v>35977</v>
      </c>
      <c r="S2040" s="1" t="n">
        <f aca="false">IFERROR(VLOOKUP(A2040,'[2]Pivot HorizontalMRP'!$A$4:$H$2689,8,0),0)</f>
        <v>26704</v>
      </c>
      <c r="T2040" s="1" t="n">
        <f aca="false">IFERROR(VLOOKUP(A2040,'[2]Pivot HorizontalMRP'!$A$4:$I$2689,9,0),0)</f>
        <v>18279</v>
      </c>
      <c r="U2040" s="1" t="n">
        <f aca="false">IF(I2040="delivery",O2040-SUM(Q2040+R2040),IF(I2040="PO",P2040-SUM(Q2040:R2040)))</f>
        <v>27248</v>
      </c>
      <c r="V2040" s="81" t="n">
        <v>0.00036</v>
      </c>
      <c r="W2040" s="81"/>
      <c r="X2040" s="81" t="n">
        <f aca="false">W2040-V2040</f>
        <v>-0.00036</v>
      </c>
      <c r="Y2040" s="81"/>
      <c r="Z2040" s="81"/>
      <c r="AA2040" s="81" t="n">
        <v>0.00028</v>
      </c>
      <c r="AB2040" s="81"/>
      <c r="AC2040" s="81"/>
      <c r="AD2040" s="81"/>
      <c r="AE2040" s="81"/>
      <c r="AF2040" s="81"/>
      <c r="AG2040" s="81"/>
      <c r="AH2040" s="81"/>
      <c r="AI2040" s="81"/>
      <c r="AJ2040" s="81"/>
      <c r="AK2040" s="81"/>
      <c r="AL2040" s="81"/>
      <c r="AM2040" s="81"/>
      <c r="AN2040" s="81"/>
      <c r="AO2040" s="81" t="str">
        <f aca="false">D2040</f>
        <v>Sanmina</v>
      </c>
      <c r="AP2040" s="1" t="s">
        <v>3124</v>
      </c>
      <c r="AQ2040" s="1"/>
      <c r="AR2040" s="1"/>
      <c r="AS2040" s="1"/>
      <c r="AT2040" s="1"/>
      <c r="AU2040" s="1"/>
      <c r="AV2040" s="1"/>
      <c r="AW2040" s="1"/>
      <c r="AX2040" s="1"/>
      <c r="AY2040" s="1"/>
      <c r="AZ2040" s="1"/>
      <c r="BA2040" s="1"/>
      <c r="BB2040" s="1"/>
      <c r="BC2040" s="1"/>
      <c r="BD2040" s="1"/>
      <c r="BE2040" s="1"/>
      <c r="BF2040" s="1" t="s">
        <v>14668</v>
      </c>
      <c r="BG2040" s="1" t="s">
        <v>183</v>
      </c>
      <c r="BH2040" s="1"/>
      <c r="BI2040" s="1"/>
    </row>
    <row r="2041" customFormat="false" ht="12.75" hidden="false" customHeight="false" outlineLevel="0" collapsed="false">
      <c r="A2041" s="1" t="s">
        <v>8981</v>
      </c>
      <c r="B2041" s="1" t="s">
        <v>8982</v>
      </c>
      <c r="C2041" s="1" t="s">
        <v>177</v>
      </c>
      <c r="D2041" s="1" t="s">
        <v>1471</v>
      </c>
      <c r="E2041" s="1" t="s">
        <v>16466</v>
      </c>
      <c r="F2041" s="1" t="s">
        <v>8984</v>
      </c>
      <c r="G2041" s="1" t="n">
        <v>38</v>
      </c>
      <c r="H2041" s="1" t="n">
        <v>20000</v>
      </c>
      <c r="I2041" s="101" t="s">
        <v>180</v>
      </c>
      <c r="J2041" s="1"/>
      <c r="K2041" s="1" t="n">
        <f aca="false">IFERROR(VLOOKUP(A2041,'[2]Pivot HorizontalMRP'!$A$4:$B$2689,2,0),0)</f>
        <v>0</v>
      </c>
      <c r="L2041" s="1" t="n">
        <f aca="false">IFERROR(VLOOKUP(A2041,'[2]Pivot HorizontalMRP'!$A$4:$C$2689,3,0),0)</f>
        <v>205425</v>
      </c>
      <c r="M2041" s="1" t="n">
        <f aca="false">IFERROR(VLOOKUP(A2041,'[2]Pivot HorizontalMRP'!$A$4:$D$2689,0.4,0),0)</f>
        <v>0</v>
      </c>
      <c r="N2041" s="1" t="n">
        <f aca="false">IFERROR(VLOOKUP(A2041,'[2]Pivot HorizontalMRP'!$A$4:$E$2689,5,0),0)</f>
        <v>0</v>
      </c>
      <c r="O2041" s="1" t="n">
        <f aca="false">K2041+L2041</f>
        <v>205425</v>
      </c>
      <c r="P2041" s="1" t="n">
        <f aca="false">K2041+L2041+M2041+N2041</f>
        <v>205425</v>
      </c>
      <c r="Q2041" s="1" t="n">
        <f aca="false">IFERROR(VLOOKUP(A2041,'[2]Pivot HorizontalMRP'!$A$4:$F$2689,6,0),0)</f>
        <v>83626</v>
      </c>
      <c r="R2041" s="1" t="n">
        <f aca="false">IFERROR(VLOOKUP(A2041,'[2]Pivot HorizontalMRP'!$A$4:$G$2689,7,0),0)</f>
        <v>109098</v>
      </c>
      <c r="S2041" s="1" t="n">
        <f aca="false">IFERROR(VLOOKUP(A2041,'[2]Pivot HorizontalMRP'!$A$4:$H$2689,8,0),0)</f>
        <v>91382</v>
      </c>
      <c r="T2041" s="1" t="n">
        <f aca="false">IFERROR(VLOOKUP(A2041,'[2]Pivot HorizontalMRP'!$A$4:$I$2689,9,0),0)</f>
        <v>58029</v>
      </c>
      <c r="U2041" s="1" t="n">
        <f aca="false">IF(I2041="delivery",O2041-SUM(Q2041+R2041),IF(I2041="PO",P2041-SUM(Q2041:R2041)))</f>
        <v>12701</v>
      </c>
      <c r="V2041" s="81" t="n">
        <v>0.00119</v>
      </c>
      <c r="W2041" s="81"/>
      <c r="X2041" s="81" t="n">
        <f aca="false">W2041-V2041</f>
        <v>-0.00119</v>
      </c>
      <c r="Y2041" s="81"/>
      <c r="Z2041" s="81"/>
      <c r="AA2041" s="81" t="n">
        <v>0.00049</v>
      </c>
      <c r="AB2041" s="81"/>
      <c r="AC2041" s="81"/>
      <c r="AD2041" s="81"/>
      <c r="AE2041" s="81"/>
      <c r="AF2041" s="81"/>
      <c r="AG2041" s="81"/>
      <c r="AH2041" s="81"/>
      <c r="AI2041" s="81"/>
      <c r="AJ2041" s="81"/>
      <c r="AK2041" s="81"/>
      <c r="AL2041" s="81"/>
      <c r="AM2041" s="81"/>
      <c r="AN2041" s="81"/>
      <c r="AO2041" s="81" t="str">
        <f aca="false">D2041</f>
        <v>Sanmina</v>
      </c>
      <c r="AP2041" s="1" t="s">
        <v>3124</v>
      </c>
      <c r="AQ2041" s="1"/>
      <c r="AR2041" s="1"/>
      <c r="AS2041" s="1"/>
      <c r="AT2041" s="1"/>
      <c r="AU2041" s="1"/>
      <c r="AV2041" s="1"/>
      <c r="AW2041" s="1"/>
      <c r="AX2041" s="1"/>
      <c r="AY2041" s="1"/>
      <c r="AZ2041" s="1"/>
      <c r="BA2041" s="1"/>
      <c r="BB2041" s="1"/>
      <c r="BC2041" s="1"/>
      <c r="BD2041" s="1"/>
      <c r="BE2041" s="1"/>
      <c r="BF2041" s="1" t="s">
        <v>14668</v>
      </c>
      <c r="BG2041" s="1" t="s">
        <v>183</v>
      </c>
      <c r="BH2041" s="1"/>
      <c r="BI2041" s="1"/>
    </row>
    <row r="2042" customFormat="false" ht="12.75" hidden="false" customHeight="false" outlineLevel="0" collapsed="false">
      <c r="A2042" s="1" t="s">
        <v>8985</v>
      </c>
      <c r="B2042" s="1" t="s">
        <v>8986</v>
      </c>
      <c r="C2042" s="1" t="s">
        <v>177</v>
      </c>
      <c r="D2042" s="1" t="s">
        <v>1471</v>
      </c>
      <c r="E2042" s="1" t="s">
        <v>16467</v>
      </c>
      <c r="F2042" s="1" t="s">
        <v>8988</v>
      </c>
      <c r="G2042" s="1" t="n">
        <v>308</v>
      </c>
      <c r="H2042" s="1" t="n">
        <v>10000</v>
      </c>
      <c r="I2042" s="101" t="s">
        <v>180</v>
      </c>
      <c r="J2042" s="1"/>
      <c r="K2042" s="1" t="n">
        <f aca="false">IFERROR(VLOOKUP(A2042,'[2]Pivot HorizontalMRP'!$A$4:$B$2689,2,0),0)</f>
        <v>0</v>
      </c>
      <c r="L2042" s="1" t="n">
        <f aca="false">IFERROR(VLOOKUP(A2042,'[2]Pivot HorizontalMRP'!$A$4:$C$2689,3,0),0)</f>
        <v>43648</v>
      </c>
      <c r="M2042" s="1" t="n">
        <f aca="false">IFERROR(VLOOKUP(A2042,'[2]Pivot HorizontalMRP'!$A$4:$D$2689,0.4,0),0)</f>
        <v>0</v>
      </c>
      <c r="N2042" s="1" t="n">
        <f aca="false">IFERROR(VLOOKUP(A2042,'[2]Pivot HorizontalMRP'!$A$4:$E$2689,5,0),0)</f>
        <v>0</v>
      </c>
      <c r="O2042" s="1" t="n">
        <f aca="false">K2042+L2042</f>
        <v>43648</v>
      </c>
      <c r="P2042" s="1" t="n">
        <f aca="false">K2042+L2042+M2042+N2042</f>
        <v>43648</v>
      </c>
      <c r="Q2042" s="1" t="n">
        <f aca="false">IFERROR(VLOOKUP(A2042,'[2]Pivot HorizontalMRP'!$A$4:$F$2689,6,0),0)</f>
        <v>3803</v>
      </c>
      <c r="R2042" s="1" t="n">
        <f aca="false">IFERROR(VLOOKUP(A2042,'[2]Pivot HorizontalMRP'!$A$4:$G$2689,7,0),0)</f>
        <v>4373</v>
      </c>
      <c r="S2042" s="1" t="n">
        <f aca="false">IFERROR(VLOOKUP(A2042,'[2]Pivot HorizontalMRP'!$A$4:$H$2689,8,0),0)</f>
        <v>5243</v>
      </c>
      <c r="T2042" s="1" t="n">
        <f aca="false">IFERROR(VLOOKUP(A2042,'[2]Pivot HorizontalMRP'!$A$4:$I$2689,9,0),0)</f>
        <v>2834</v>
      </c>
      <c r="U2042" s="1" t="n">
        <f aca="false">IF(I2042="delivery",O2042-SUM(Q2042+R2042),IF(I2042="PO",P2042-SUM(Q2042:R2042)))</f>
        <v>35472</v>
      </c>
      <c r="V2042" s="81" t="n">
        <v>0.00053</v>
      </c>
      <c r="W2042" s="81"/>
      <c r="X2042" s="81" t="n">
        <f aca="false">W2042-V2042</f>
        <v>-0.00053</v>
      </c>
      <c r="Y2042" s="81"/>
      <c r="Z2042" s="81"/>
      <c r="AA2042" s="81"/>
      <c r="AB2042" s="81"/>
      <c r="AC2042" s="81"/>
      <c r="AD2042" s="81"/>
      <c r="AE2042" s="81"/>
      <c r="AF2042" s="81"/>
      <c r="AG2042" s="81"/>
      <c r="AH2042" s="81"/>
      <c r="AI2042" s="81"/>
      <c r="AJ2042" s="81"/>
      <c r="AK2042" s="81"/>
      <c r="AL2042" s="81"/>
      <c r="AM2042" s="81"/>
      <c r="AN2042" s="81"/>
      <c r="AO2042" s="81" t="str">
        <f aca="false">D2042</f>
        <v>Sanmina</v>
      </c>
      <c r="AP2042" s="1" t="s">
        <v>3124</v>
      </c>
      <c r="AQ2042" s="1"/>
      <c r="AR2042" s="1"/>
      <c r="AS2042" s="1"/>
      <c r="AT2042" s="1"/>
      <c r="AU2042" s="1"/>
      <c r="AV2042" s="1"/>
      <c r="AW2042" s="1"/>
      <c r="AX2042" s="1"/>
      <c r="AY2042" s="1"/>
      <c r="AZ2042" s="1"/>
      <c r="BA2042" s="1"/>
      <c r="BB2042" s="1"/>
      <c r="BC2042" s="1"/>
      <c r="BD2042" s="1"/>
      <c r="BE2042" s="1"/>
      <c r="BF2042" s="1" t="s">
        <v>14668</v>
      </c>
      <c r="BG2042" s="1" t="s">
        <v>183</v>
      </c>
      <c r="BH2042" s="1"/>
      <c r="BI2042" s="1"/>
    </row>
    <row r="2043" customFormat="false" ht="12.75" hidden="false" customHeight="false" outlineLevel="0" collapsed="false">
      <c r="A2043" s="1" t="s">
        <v>8989</v>
      </c>
      <c r="B2043" s="1" t="s">
        <v>8990</v>
      </c>
      <c r="C2043" s="1" t="s">
        <v>177</v>
      </c>
      <c r="D2043" s="1" t="s">
        <v>1471</v>
      </c>
      <c r="E2043" s="1" t="s">
        <v>16468</v>
      </c>
      <c r="F2043" s="1" t="s">
        <v>8992</v>
      </c>
      <c r="G2043" s="1" t="n">
        <v>133</v>
      </c>
      <c r="H2043" s="1" t="n">
        <v>10000</v>
      </c>
      <c r="I2043" s="101" t="s">
        <v>180</v>
      </c>
      <c r="J2043" s="1"/>
      <c r="K2043" s="1" t="n">
        <f aca="false">IFERROR(VLOOKUP(A2043,'[2]Pivot HorizontalMRP'!$A$4:$B$2689,2,0),0)</f>
        <v>0</v>
      </c>
      <c r="L2043" s="1" t="n">
        <f aca="false">IFERROR(VLOOKUP(A2043,'[2]Pivot HorizontalMRP'!$A$4:$C$2689,3,0),0)</f>
        <v>41108</v>
      </c>
      <c r="M2043" s="1" t="n">
        <f aca="false">IFERROR(VLOOKUP(A2043,'[2]Pivot HorizontalMRP'!$A$4:$D$2689,0.4,0),0)</f>
        <v>0</v>
      </c>
      <c r="N2043" s="1" t="n">
        <f aca="false">IFERROR(VLOOKUP(A2043,'[2]Pivot HorizontalMRP'!$A$4:$E$2689,5,0),0)</f>
        <v>0</v>
      </c>
      <c r="O2043" s="1" t="n">
        <f aca="false">K2043+L2043</f>
        <v>41108</v>
      </c>
      <c r="P2043" s="1" t="n">
        <f aca="false">K2043+L2043+M2043+N2043</f>
        <v>41108</v>
      </c>
      <c r="Q2043" s="1" t="n">
        <f aca="false">IFERROR(VLOOKUP(A2043,'[2]Pivot HorizontalMRP'!$A$4:$F$2689,6,0),0)</f>
        <v>444</v>
      </c>
      <c r="R2043" s="1" t="n">
        <f aca="false">IFERROR(VLOOKUP(A2043,'[2]Pivot HorizontalMRP'!$A$4:$G$2689,7,0),0)</f>
        <v>1178</v>
      </c>
      <c r="S2043" s="1" t="n">
        <f aca="false">IFERROR(VLOOKUP(A2043,'[2]Pivot HorizontalMRP'!$A$4:$H$2689,8,0),0)</f>
        <v>2316</v>
      </c>
      <c r="T2043" s="1" t="n">
        <f aca="false">IFERROR(VLOOKUP(A2043,'[2]Pivot HorizontalMRP'!$A$4:$I$2689,9,0),0)</f>
        <v>691</v>
      </c>
      <c r="U2043" s="1" t="n">
        <f aca="false">IF(I2043="delivery",O2043-SUM(Q2043+R2043),IF(I2043="PO",P2043-SUM(Q2043:R2043)))</f>
        <v>39486</v>
      </c>
      <c r="V2043" s="81" t="n">
        <v>0.04678</v>
      </c>
      <c r="W2043" s="81"/>
      <c r="X2043" s="81" t="n">
        <f aca="false">W2043-V2043</f>
        <v>-0.04678</v>
      </c>
      <c r="Y2043" s="81"/>
      <c r="Z2043" s="81"/>
      <c r="AA2043" s="81"/>
      <c r="AB2043" s="81"/>
      <c r="AC2043" s="81"/>
      <c r="AD2043" s="81"/>
      <c r="AE2043" s="81"/>
      <c r="AF2043" s="81"/>
      <c r="AG2043" s="81"/>
      <c r="AH2043" s="81"/>
      <c r="AI2043" s="81"/>
      <c r="AJ2043" s="81"/>
      <c r="AK2043" s="81"/>
      <c r="AL2043" s="81"/>
      <c r="AM2043" s="81"/>
      <c r="AN2043" s="81"/>
      <c r="AO2043" s="81" t="str">
        <f aca="false">D2043</f>
        <v>Sanmina</v>
      </c>
      <c r="AP2043" s="1" t="s">
        <v>3124</v>
      </c>
      <c r="AQ2043" s="1"/>
      <c r="AR2043" s="1"/>
      <c r="AS2043" s="1"/>
      <c r="AT2043" s="1"/>
      <c r="AU2043" s="1"/>
      <c r="AV2043" s="1"/>
      <c r="AW2043" s="1"/>
      <c r="AX2043" s="1"/>
      <c r="AY2043" s="1"/>
      <c r="AZ2043" s="1"/>
      <c r="BA2043" s="1"/>
      <c r="BB2043" s="1"/>
      <c r="BC2043" s="1"/>
      <c r="BD2043" s="1"/>
      <c r="BE2043" s="1"/>
      <c r="BF2043" s="1" t="s">
        <v>14668</v>
      </c>
      <c r="BG2043" s="1" t="s">
        <v>183</v>
      </c>
      <c r="BH2043" s="1"/>
      <c r="BI2043" s="1"/>
    </row>
    <row r="2044" customFormat="false" ht="12.75" hidden="false" customHeight="false" outlineLevel="0" collapsed="false">
      <c r="A2044" s="1" t="s">
        <v>8993</v>
      </c>
      <c r="B2044" s="1" t="s">
        <v>8994</v>
      </c>
      <c r="C2044" s="1" t="s">
        <v>177</v>
      </c>
      <c r="D2044" s="1" t="s">
        <v>1471</v>
      </c>
      <c r="E2044" s="1" t="s">
        <v>16469</v>
      </c>
      <c r="F2044" s="1" t="s">
        <v>8996</v>
      </c>
      <c r="G2044" s="1" t="n">
        <v>308</v>
      </c>
      <c r="H2044" s="1" t="n">
        <v>10000</v>
      </c>
      <c r="I2044" s="101" t="s">
        <v>180</v>
      </c>
      <c r="J2044" s="1"/>
      <c r="K2044" s="1" t="n">
        <f aca="false">IFERROR(VLOOKUP(A2044,'[2]Pivot HorizontalMRP'!$A$4:$B$2689,2,0),0)</f>
        <v>0</v>
      </c>
      <c r="L2044" s="1" t="n">
        <f aca="false">IFERROR(VLOOKUP(A2044,'[2]Pivot HorizontalMRP'!$A$4:$C$2689,3,0),0)</f>
        <v>15721</v>
      </c>
      <c r="M2044" s="1" t="n">
        <f aca="false">IFERROR(VLOOKUP(A2044,'[2]Pivot HorizontalMRP'!$A$4:$D$2689,0.4,0),0)</f>
        <v>0</v>
      </c>
      <c r="N2044" s="1" t="n">
        <f aca="false">IFERROR(VLOOKUP(A2044,'[2]Pivot HorizontalMRP'!$A$4:$E$2689,5,0),0)</f>
        <v>0</v>
      </c>
      <c r="O2044" s="1" t="n">
        <f aca="false">K2044+L2044</f>
        <v>15721</v>
      </c>
      <c r="P2044" s="1" t="n">
        <f aca="false">K2044+L2044+M2044+N2044</f>
        <v>15721</v>
      </c>
      <c r="Q2044" s="1" t="n">
        <f aca="false">IFERROR(VLOOKUP(A2044,'[2]Pivot HorizontalMRP'!$A$4:$F$2689,6,0),0)</f>
        <v>1020</v>
      </c>
      <c r="R2044" s="1" t="n">
        <f aca="false">IFERROR(VLOOKUP(A2044,'[2]Pivot HorizontalMRP'!$A$4:$G$2689,7,0),0)</f>
        <v>2036</v>
      </c>
      <c r="S2044" s="1" t="n">
        <f aca="false">IFERROR(VLOOKUP(A2044,'[2]Pivot HorizontalMRP'!$A$4:$H$2689,8,0),0)</f>
        <v>1281</v>
      </c>
      <c r="T2044" s="1" t="n">
        <f aca="false">IFERROR(VLOOKUP(A2044,'[2]Pivot HorizontalMRP'!$A$4:$I$2689,9,0),0)</f>
        <v>938</v>
      </c>
      <c r="U2044" s="1" t="n">
        <f aca="false">IF(I2044="delivery",O2044-SUM(Q2044+R2044),IF(I2044="PO",P2044-SUM(Q2044:R2044)))</f>
        <v>12665</v>
      </c>
      <c r="V2044" s="81" t="n">
        <v>0.01746</v>
      </c>
      <c r="W2044" s="81"/>
      <c r="X2044" s="81" t="n">
        <f aca="false">W2044-V2044</f>
        <v>-0.01746</v>
      </c>
      <c r="Y2044" s="81"/>
      <c r="Z2044" s="81"/>
      <c r="AA2044" s="81" t="n">
        <v>0.00965</v>
      </c>
      <c r="AB2044" s="81"/>
      <c r="AC2044" s="81"/>
      <c r="AD2044" s="81"/>
      <c r="AE2044" s="81"/>
      <c r="AF2044" s="81"/>
      <c r="AG2044" s="81"/>
      <c r="AH2044" s="81"/>
      <c r="AI2044" s="81"/>
      <c r="AJ2044" s="81"/>
      <c r="AK2044" s="81"/>
      <c r="AL2044" s="81"/>
      <c r="AM2044" s="81"/>
      <c r="AN2044" s="81"/>
      <c r="AO2044" s="81" t="str">
        <f aca="false">D2044</f>
        <v>Sanmina</v>
      </c>
      <c r="AP2044" s="1" t="s">
        <v>3124</v>
      </c>
      <c r="AQ2044" s="1"/>
      <c r="AR2044" s="1"/>
      <c r="AS2044" s="1"/>
      <c r="AT2044" s="1"/>
      <c r="AU2044" s="1"/>
      <c r="AV2044" s="1"/>
      <c r="AW2044" s="1"/>
      <c r="AX2044" s="1"/>
      <c r="AY2044" s="1"/>
      <c r="AZ2044" s="1"/>
      <c r="BA2044" s="1"/>
      <c r="BB2044" s="1"/>
      <c r="BC2044" s="1"/>
      <c r="BD2044" s="1"/>
      <c r="BE2044" s="1"/>
      <c r="BF2044" s="1" t="s">
        <v>14668</v>
      </c>
      <c r="BG2044" s="1" t="s">
        <v>183</v>
      </c>
      <c r="BH2044" s="1"/>
      <c r="BI2044" s="1"/>
    </row>
    <row r="2045" customFormat="false" ht="12.75" hidden="false" customHeight="false" outlineLevel="0" collapsed="false">
      <c r="A2045" s="1" t="s">
        <v>8997</v>
      </c>
      <c r="B2045" s="1" t="s">
        <v>8998</v>
      </c>
      <c r="C2045" s="1" t="s">
        <v>177</v>
      </c>
      <c r="D2045" s="1" t="s">
        <v>1471</v>
      </c>
      <c r="E2045" s="1" t="s">
        <v>16470</v>
      </c>
      <c r="F2045" s="1" t="s">
        <v>9000</v>
      </c>
      <c r="G2045" s="1" t="n">
        <v>116</v>
      </c>
      <c r="H2045" s="1" t="n">
        <v>30000</v>
      </c>
      <c r="I2045" s="101" t="s">
        <v>180</v>
      </c>
      <c r="J2045" s="1"/>
      <c r="K2045" s="1" t="n">
        <f aca="false">IFERROR(VLOOKUP(A2045,'[2]Pivot HorizontalMRP'!$A$4:$B$2689,2,0),0)</f>
        <v>0</v>
      </c>
      <c r="L2045" s="1" t="n">
        <f aca="false">IFERROR(VLOOKUP(A2045,'[2]Pivot HorizontalMRP'!$A$4:$C$2689,3,0),0)</f>
        <v>513363</v>
      </c>
      <c r="M2045" s="1" t="n">
        <f aca="false">IFERROR(VLOOKUP(A2045,'[2]Pivot HorizontalMRP'!$A$4:$D$2689,0.4,0),0)</f>
        <v>0</v>
      </c>
      <c r="N2045" s="1" t="n">
        <f aca="false">IFERROR(VLOOKUP(A2045,'[2]Pivot HorizontalMRP'!$A$4:$E$2689,5,0),0)</f>
        <v>380000</v>
      </c>
      <c r="O2045" s="1" t="n">
        <f aca="false">K2045+L2045</f>
        <v>513363</v>
      </c>
      <c r="P2045" s="1" t="n">
        <f aca="false">K2045+L2045+M2045+N2045</f>
        <v>893363</v>
      </c>
      <c r="Q2045" s="1" t="n">
        <f aca="false">IFERROR(VLOOKUP(A2045,'[2]Pivot HorizontalMRP'!$A$4:$F$2689,6,0),0)</f>
        <v>794277</v>
      </c>
      <c r="R2045" s="1" t="n">
        <f aca="false">IFERROR(VLOOKUP(A2045,'[2]Pivot HorizontalMRP'!$A$4:$G$2689,7,0),0)</f>
        <v>384403</v>
      </c>
      <c r="S2045" s="1" t="n">
        <f aca="false">IFERROR(VLOOKUP(A2045,'[2]Pivot HorizontalMRP'!$A$4:$H$2689,8,0),0)</f>
        <v>373750</v>
      </c>
      <c r="T2045" s="1" t="n">
        <f aca="false">IFERROR(VLOOKUP(A2045,'[2]Pivot HorizontalMRP'!$A$4:$I$2689,9,0),0)</f>
        <v>249812</v>
      </c>
      <c r="U2045" s="1" t="n">
        <f aca="false">IF(I2045="delivery",O2045-SUM(Q2045+R2045),IF(I2045="PO",P2045-SUM(Q2045:R2045)))</f>
        <v>-665317</v>
      </c>
      <c r="V2045" s="81" t="n">
        <v>0.00061</v>
      </c>
      <c r="W2045" s="81"/>
      <c r="X2045" s="81" t="n">
        <f aca="false">W2045-V2045</f>
        <v>-0.00061</v>
      </c>
      <c r="Y2045" s="81"/>
      <c r="Z2045" s="81"/>
      <c r="AA2045" s="81" t="n">
        <v>0.00044</v>
      </c>
      <c r="AB2045" s="81"/>
      <c r="AC2045" s="81"/>
      <c r="AD2045" s="81"/>
      <c r="AE2045" s="81"/>
      <c r="AF2045" s="81"/>
      <c r="AG2045" s="81"/>
      <c r="AH2045" s="81"/>
      <c r="AI2045" s="81"/>
      <c r="AJ2045" s="81"/>
      <c r="AK2045" s="81"/>
      <c r="AL2045" s="81"/>
      <c r="AM2045" s="81"/>
      <c r="AN2045" s="81"/>
      <c r="AO2045" s="81" t="str">
        <f aca="false">D2045</f>
        <v>Sanmina</v>
      </c>
      <c r="AP2045" s="1" t="s">
        <v>3124</v>
      </c>
      <c r="AQ2045" s="1"/>
      <c r="AR2045" s="1"/>
      <c r="AS2045" s="1"/>
      <c r="AT2045" s="1"/>
      <c r="AU2045" s="1"/>
      <c r="AV2045" s="1"/>
      <c r="AW2045" s="1"/>
      <c r="AX2045" s="1"/>
      <c r="AY2045" s="1"/>
      <c r="AZ2045" s="1"/>
      <c r="BA2045" s="1"/>
      <c r="BB2045" s="1"/>
      <c r="BC2045" s="1"/>
      <c r="BD2045" s="1"/>
      <c r="BE2045" s="1"/>
      <c r="BF2045" s="1" t="s">
        <v>14668</v>
      </c>
      <c r="BG2045" s="1" t="s">
        <v>183</v>
      </c>
      <c r="BH2045" s="1"/>
      <c r="BI2045" s="1"/>
    </row>
    <row r="2046" customFormat="false" ht="12.75" hidden="false" customHeight="false" outlineLevel="0" collapsed="false">
      <c r="A2046" s="1" t="s">
        <v>9001</v>
      </c>
      <c r="B2046" s="1" t="s">
        <v>9002</v>
      </c>
      <c r="C2046" s="1" t="s">
        <v>177</v>
      </c>
      <c r="D2046" s="1" t="s">
        <v>1471</v>
      </c>
      <c r="E2046" s="1" t="s">
        <v>16471</v>
      </c>
      <c r="F2046" s="1" t="s">
        <v>9004</v>
      </c>
      <c r="G2046" s="1" t="n">
        <v>116</v>
      </c>
      <c r="H2046" s="1" t="n">
        <v>10000</v>
      </c>
      <c r="I2046" s="101" t="s">
        <v>180</v>
      </c>
      <c r="J2046" s="1"/>
      <c r="K2046" s="1" t="n">
        <f aca="false">IFERROR(VLOOKUP(A2046,'[2]Pivot HorizontalMRP'!$A$4:$B$2689,2,0),0)</f>
        <v>0</v>
      </c>
      <c r="L2046" s="1" t="n">
        <f aca="false">IFERROR(VLOOKUP(A2046,'[2]Pivot HorizontalMRP'!$A$4:$C$2689,3,0),0)</f>
        <v>79212</v>
      </c>
      <c r="M2046" s="1" t="n">
        <f aca="false">IFERROR(VLOOKUP(A2046,'[2]Pivot HorizontalMRP'!$A$4:$D$2689,0.4,0),0)</f>
        <v>0</v>
      </c>
      <c r="N2046" s="1" t="n">
        <f aca="false">IFERROR(VLOOKUP(A2046,'[2]Pivot HorizontalMRP'!$A$4:$E$2689,5,0),0)</f>
        <v>60000</v>
      </c>
      <c r="O2046" s="1" t="n">
        <f aca="false">K2046+L2046</f>
        <v>79212</v>
      </c>
      <c r="P2046" s="1" t="n">
        <f aca="false">K2046+L2046+M2046+N2046</f>
        <v>139212</v>
      </c>
      <c r="Q2046" s="1" t="n">
        <f aca="false">IFERROR(VLOOKUP(A2046,'[2]Pivot HorizontalMRP'!$A$4:$F$2689,6,0),0)</f>
        <v>44899</v>
      </c>
      <c r="R2046" s="1" t="n">
        <f aca="false">IFERROR(VLOOKUP(A2046,'[2]Pivot HorizontalMRP'!$A$4:$G$2689,7,0),0)</f>
        <v>77834</v>
      </c>
      <c r="S2046" s="1" t="n">
        <f aca="false">IFERROR(VLOOKUP(A2046,'[2]Pivot HorizontalMRP'!$A$4:$H$2689,8,0),0)</f>
        <v>55909</v>
      </c>
      <c r="T2046" s="1" t="n">
        <f aca="false">IFERROR(VLOOKUP(A2046,'[2]Pivot HorizontalMRP'!$A$4:$I$2689,9,0),0)</f>
        <v>33367</v>
      </c>
      <c r="U2046" s="1" t="n">
        <f aca="false">IF(I2046="delivery",O2046-SUM(Q2046+R2046),IF(I2046="PO",P2046-SUM(Q2046:R2046)))</f>
        <v>-43521</v>
      </c>
      <c r="V2046" s="81" t="n">
        <v>0.00036</v>
      </c>
      <c r="W2046" s="81"/>
      <c r="X2046" s="81" t="n">
        <f aca="false">W2046-V2046</f>
        <v>-0.00036</v>
      </c>
      <c r="Y2046" s="81"/>
      <c r="Z2046" s="81"/>
      <c r="AA2046" s="81" t="n">
        <v>0.00028</v>
      </c>
      <c r="AB2046" s="81"/>
      <c r="AC2046" s="81"/>
      <c r="AD2046" s="81"/>
      <c r="AE2046" s="81"/>
      <c r="AF2046" s="81"/>
      <c r="AG2046" s="81"/>
      <c r="AH2046" s="81"/>
      <c r="AI2046" s="81"/>
      <c r="AJ2046" s="81"/>
      <c r="AK2046" s="81"/>
      <c r="AL2046" s="81"/>
      <c r="AM2046" s="81"/>
      <c r="AN2046" s="81"/>
      <c r="AO2046" s="81" t="str">
        <f aca="false">D2046</f>
        <v>Sanmina</v>
      </c>
      <c r="AP2046" s="1" t="s">
        <v>3124</v>
      </c>
      <c r="AQ2046" s="1"/>
      <c r="AR2046" s="1"/>
      <c r="AS2046" s="1"/>
      <c r="AT2046" s="1"/>
      <c r="AU2046" s="1"/>
      <c r="AV2046" s="1"/>
      <c r="AW2046" s="1"/>
      <c r="AX2046" s="1"/>
      <c r="AY2046" s="1"/>
      <c r="AZ2046" s="1"/>
      <c r="BA2046" s="1"/>
      <c r="BB2046" s="1"/>
      <c r="BC2046" s="1"/>
      <c r="BD2046" s="1"/>
      <c r="BE2046" s="1"/>
      <c r="BF2046" s="1" t="s">
        <v>14668</v>
      </c>
      <c r="BG2046" s="1" t="s">
        <v>183</v>
      </c>
      <c r="BH2046" s="1"/>
      <c r="BI2046" s="1"/>
    </row>
    <row r="2047" customFormat="false" ht="12.75" hidden="false" customHeight="false" outlineLevel="0" collapsed="false">
      <c r="A2047" s="1" t="s">
        <v>9005</v>
      </c>
      <c r="B2047" s="1" t="s">
        <v>9006</v>
      </c>
      <c r="C2047" s="1" t="s">
        <v>177</v>
      </c>
      <c r="D2047" s="1" t="s">
        <v>1471</v>
      </c>
      <c r="E2047" s="1" t="s">
        <v>16472</v>
      </c>
      <c r="F2047" s="1" t="s">
        <v>9008</v>
      </c>
      <c r="G2047" s="1" t="n">
        <v>130</v>
      </c>
      <c r="H2047" s="1" t="n">
        <v>1000</v>
      </c>
      <c r="I2047" s="101" t="s">
        <v>180</v>
      </c>
      <c r="J2047" s="1"/>
      <c r="K2047" s="1" t="n">
        <f aca="false">IFERROR(VLOOKUP(A2047,'[2]Pivot HorizontalMRP'!$A$4:$B$2689,2,0),0)</f>
        <v>0</v>
      </c>
      <c r="L2047" s="1" t="n">
        <f aca="false">IFERROR(VLOOKUP(A2047,'[2]Pivot HorizontalMRP'!$A$4:$C$2689,3,0),0)</f>
        <v>32252</v>
      </c>
      <c r="M2047" s="1" t="n">
        <f aca="false">IFERROR(VLOOKUP(A2047,'[2]Pivot HorizontalMRP'!$A$4:$D$2689,0.4,0),0)</f>
        <v>0</v>
      </c>
      <c r="N2047" s="1" t="n">
        <f aca="false">IFERROR(VLOOKUP(A2047,'[2]Pivot HorizontalMRP'!$A$4:$E$2689,5,0),0)</f>
        <v>0</v>
      </c>
      <c r="O2047" s="1" t="n">
        <f aca="false">K2047+L2047</f>
        <v>32252</v>
      </c>
      <c r="P2047" s="1" t="n">
        <f aca="false">K2047+L2047+M2047+N2047</f>
        <v>32252</v>
      </c>
      <c r="Q2047" s="1" t="n">
        <f aca="false">IFERROR(VLOOKUP(A2047,'[2]Pivot HorizontalMRP'!$A$4:$F$2689,6,0),0)</f>
        <v>25679</v>
      </c>
      <c r="R2047" s="1" t="n">
        <f aca="false">IFERROR(VLOOKUP(A2047,'[2]Pivot HorizontalMRP'!$A$4:$G$2689,7,0),0)</f>
        <v>13071</v>
      </c>
      <c r="S2047" s="1" t="n">
        <f aca="false">IFERROR(VLOOKUP(A2047,'[2]Pivot HorizontalMRP'!$A$4:$H$2689,8,0),0)</f>
        <v>14078</v>
      </c>
      <c r="T2047" s="1" t="n">
        <f aca="false">IFERROR(VLOOKUP(A2047,'[2]Pivot HorizontalMRP'!$A$4:$I$2689,9,0),0)</f>
        <v>7862</v>
      </c>
      <c r="U2047" s="1" t="n">
        <f aca="false">IF(I2047="delivery",O2047-SUM(Q2047+R2047),IF(I2047="PO",P2047-SUM(Q2047:R2047)))</f>
        <v>-6498</v>
      </c>
      <c r="V2047" s="81" t="n">
        <v>0.0288</v>
      </c>
      <c r="W2047" s="81"/>
      <c r="X2047" s="81" t="n">
        <f aca="false">W2047-V2047</f>
        <v>-0.0288</v>
      </c>
      <c r="Y2047" s="81"/>
      <c r="Z2047" s="81"/>
      <c r="AA2047" s="81" t="n">
        <v>0.02094</v>
      </c>
      <c r="AB2047" s="81"/>
      <c r="AC2047" s="81"/>
      <c r="AD2047" s="81"/>
      <c r="AE2047" s="81"/>
      <c r="AF2047" s="81"/>
      <c r="AG2047" s="81"/>
      <c r="AH2047" s="81"/>
      <c r="AI2047" s="81"/>
      <c r="AJ2047" s="81"/>
      <c r="AK2047" s="81"/>
      <c r="AL2047" s="81"/>
      <c r="AM2047" s="81"/>
      <c r="AN2047" s="81"/>
      <c r="AO2047" s="81" t="str">
        <f aca="false">D2047</f>
        <v>Sanmina</v>
      </c>
      <c r="AP2047" s="1" t="s">
        <v>3124</v>
      </c>
      <c r="AQ2047" s="1"/>
      <c r="AR2047" s="1"/>
      <c r="AS2047" s="1"/>
      <c r="AT2047" s="1"/>
      <c r="AU2047" s="1"/>
      <c r="AV2047" s="1"/>
      <c r="AW2047" s="1"/>
      <c r="AX2047" s="1"/>
      <c r="AY2047" s="1"/>
      <c r="AZ2047" s="1"/>
      <c r="BA2047" s="1"/>
      <c r="BB2047" s="1"/>
      <c r="BC2047" s="1"/>
      <c r="BD2047" s="1"/>
      <c r="BE2047" s="1"/>
      <c r="BF2047" s="1" t="s">
        <v>14668</v>
      </c>
      <c r="BG2047" s="1" t="s">
        <v>183</v>
      </c>
      <c r="BH2047" s="1"/>
      <c r="BI2047" s="1"/>
    </row>
    <row r="2048" customFormat="false" ht="12.75" hidden="false" customHeight="false" outlineLevel="0" collapsed="false">
      <c r="A2048" s="1" t="s">
        <v>9009</v>
      </c>
      <c r="B2048" s="1" t="s">
        <v>9010</v>
      </c>
      <c r="C2048" s="1" t="s">
        <v>177</v>
      </c>
      <c r="D2048" s="1" t="s">
        <v>1471</v>
      </c>
      <c r="E2048" s="1" t="s">
        <v>16473</v>
      </c>
      <c r="F2048" s="1" t="s">
        <v>9012</v>
      </c>
      <c r="G2048" s="1" t="n">
        <v>116</v>
      </c>
      <c r="H2048" s="1" t="n">
        <v>10000</v>
      </c>
      <c r="I2048" s="101" t="s">
        <v>180</v>
      </c>
      <c r="J2048" s="1"/>
      <c r="K2048" s="1" t="n">
        <f aca="false">IFERROR(VLOOKUP(A2048,'[2]Pivot HorizontalMRP'!$A$4:$B$2689,2,0),0)</f>
        <v>0</v>
      </c>
      <c r="L2048" s="1" t="n">
        <f aca="false">IFERROR(VLOOKUP(A2048,'[2]Pivot HorizontalMRP'!$A$4:$C$2689,3,0),0)</f>
        <v>63516</v>
      </c>
      <c r="M2048" s="1" t="n">
        <f aca="false">IFERROR(VLOOKUP(A2048,'[2]Pivot HorizontalMRP'!$A$4:$D$2689,0.4,0),0)</f>
        <v>0</v>
      </c>
      <c r="N2048" s="1" t="n">
        <f aca="false">IFERROR(VLOOKUP(A2048,'[2]Pivot HorizontalMRP'!$A$4:$E$2689,5,0),0)</f>
        <v>0</v>
      </c>
      <c r="O2048" s="1" t="n">
        <f aca="false">K2048+L2048</f>
        <v>63516</v>
      </c>
      <c r="P2048" s="1" t="n">
        <f aca="false">K2048+L2048+M2048+N2048</f>
        <v>63516</v>
      </c>
      <c r="Q2048" s="1" t="n">
        <f aca="false">IFERROR(VLOOKUP(A2048,'[2]Pivot HorizontalMRP'!$A$4:$F$2689,6,0),0)</f>
        <v>1013</v>
      </c>
      <c r="R2048" s="1" t="n">
        <f aca="false">IFERROR(VLOOKUP(A2048,'[2]Pivot HorizontalMRP'!$A$4:$G$2689,7,0),0)</f>
        <v>1794</v>
      </c>
      <c r="S2048" s="1" t="n">
        <f aca="false">IFERROR(VLOOKUP(A2048,'[2]Pivot HorizontalMRP'!$A$4:$H$2689,8,0),0)</f>
        <v>1656</v>
      </c>
      <c r="T2048" s="1" t="n">
        <f aca="false">IFERROR(VLOOKUP(A2048,'[2]Pivot HorizontalMRP'!$A$4:$I$2689,9,0),0)</f>
        <v>869</v>
      </c>
      <c r="U2048" s="1" t="n">
        <f aca="false">IF(I2048="delivery",O2048-SUM(Q2048+R2048),IF(I2048="PO",P2048-SUM(Q2048:R2048)))</f>
        <v>60709</v>
      </c>
      <c r="V2048" s="81" t="n">
        <v>0.00068</v>
      </c>
      <c r="W2048" s="81"/>
      <c r="X2048" s="81" t="n">
        <f aca="false">W2048-V2048</f>
        <v>-0.00068</v>
      </c>
      <c r="Y2048" s="81"/>
      <c r="Z2048" s="81"/>
      <c r="AA2048" s="81"/>
      <c r="AB2048" s="81"/>
      <c r="AC2048" s="81"/>
      <c r="AD2048" s="81"/>
      <c r="AE2048" s="81"/>
      <c r="AF2048" s="81"/>
      <c r="AG2048" s="81"/>
      <c r="AH2048" s="81"/>
      <c r="AI2048" s="81"/>
      <c r="AJ2048" s="81"/>
      <c r="AK2048" s="81"/>
      <c r="AL2048" s="81"/>
      <c r="AM2048" s="81"/>
      <c r="AN2048" s="81"/>
      <c r="AO2048" s="81" t="str">
        <f aca="false">D2048</f>
        <v>Sanmina</v>
      </c>
      <c r="AP2048" s="1" t="s">
        <v>3124</v>
      </c>
      <c r="AQ2048" s="1"/>
      <c r="AR2048" s="1"/>
      <c r="AS2048" s="1"/>
      <c r="AT2048" s="1"/>
      <c r="AU2048" s="1"/>
      <c r="AV2048" s="1"/>
      <c r="AW2048" s="1"/>
      <c r="AX2048" s="1"/>
      <c r="AY2048" s="1"/>
      <c r="AZ2048" s="1"/>
      <c r="BA2048" s="1"/>
      <c r="BB2048" s="1"/>
      <c r="BC2048" s="1"/>
      <c r="BD2048" s="1"/>
      <c r="BE2048" s="1"/>
      <c r="BF2048" s="1" t="s">
        <v>14668</v>
      </c>
      <c r="BG2048" s="1" t="s">
        <v>183</v>
      </c>
      <c r="BH2048" s="1"/>
      <c r="BI2048" s="1"/>
    </row>
    <row r="2049" customFormat="false" ht="12.75" hidden="false" customHeight="false" outlineLevel="0" collapsed="false">
      <c r="A2049" s="1" t="s">
        <v>9013</v>
      </c>
      <c r="B2049" s="1" t="s">
        <v>9014</v>
      </c>
      <c r="C2049" s="1" t="s">
        <v>177</v>
      </c>
      <c r="D2049" s="1" t="s">
        <v>1471</v>
      </c>
      <c r="E2049" s="1" t="s">
        <v>16474</v>
      </c>
      <c r="F2049" s="1" t="s">
        <v>9016</v>
      </c>
      <c r="G2049" s="1" t="n">
        <v>116</v>
      </c>
      <c r="H2049" s="1" t="n">
        <v>10000</v>
      </c>
      <c r="I2049" s="101" t="s">
        <v>188</v>
      </c>
      <c r="J2049" s="1"/>
      <c r="K2049" s="1" t="n">
        <f aca="false">IFERROR(VLOOKUP(A2049,'[2]Pivot HorizontalMRP'!$A$4:$B$2689,2,0),0)</f>
        <v>0</v>
      </c>
      <c r="L2049" s="1" t="n">
        <f aca="false">IFERROR(VLOOKUP(A2049,'[2]Pivot HorizontalMRP'!$A$4:$C$2689,3,0),0)</f>
        <v>74681</v>
      </c>
      <c r="M2049" s="1" t="n">
        <f aca="false">IFERROR(VLOOKUP(A2049,'[2]Pivot HorizontalMRP'!$A$4:$D$2689,0.4,0),0)</f>
        <v>0</v>
      </c>
      <c r="N2049" s="1" t="n">
        <f aca="false">IFERROR(VLOOKUP(A2049,'[2]Pivot HorizontalMRP'!$A$4:$E$2689,5,0),0)</f>
        <v>40000</v>
      </c>
      <c r="O2049" s="1" t="n">
        <f aca="false">K2049+L2049</f>
        <v>74681</v>
      </c>
      <c r="P2049" s="1" t="n">
        <f aca="false">K2049+L2049+M2049+N2049</f>
        <v>114681</v>
      </c>
      <c r="Q2049" s="1" t="n">
        <f aca="false">IFERROR(VLOOKUP(A2049,'[2]Pivot HorizontalMRP'!$A$4:$F$2689,6,0),0)</f>
        <v>32233</v>
      </c>
      <c r="R2049" s="1" t="n">
        <f aca="false">IFERROR(VLOOKUP(A2049,'[2]Pivot HorizontalMRP'!$A$4:$G$2689,7,0),0)</f>
        <v>27413</v>
      </c>
      <c r="S2049" s="1" t="n">
        <f aca="false">IFERROR(VLOOKUP(A2049,'[2]Pivot HorizontalMRP'!$A$4:$H$2689,8,0),0)</f>
        <v>28876</v>
      </c>
      <c r="T2049" s="1" t="n">
        <f aca="false">IFERROR(VLOOKUP(A2049,'[2]Pivot HorizontalMRP'!$A$4:$I$2689,9,0),0)</f>
        <v>17455</v>
      </c>
      <c r="U2049" s="1" t="n">
        <f aca="false">IF(I2049="delivery",O2049-SUM(Q2049+R2049),IF(I2049="PO",P2049-SUM(Q2049:R2049)))</f>
        <v>55035</v>
      </c>
      <c r="V2049" s="81" t="n">
        <v>0.00036</v>
      </c>
      <c r="W2049" s="81"/>
      <c r="X2049" s="81" t="n">
        <f aca="false">W2049-V2049</f>
        <v>-0.00036</v>
      </c>
      <c r="Y2049" s="81"/>
      <c r="Z2049" s="81"/>
      <c r="AA2049" s="81" t="n">
        <v>0.00027</v>
      </c>
      <c r="AB2049" s="81"/>
      <c r="AC2049" s="81"/>
      <c r="AD2049" s="81"/>
      <c r="AE2049" s="81"/>
      <c r="AF2049" s="81"/>
      <c r="AG2049" s="81"/>
      <c r="AH2049" s="81"/>
      <c r="AI2049" s="81"/>
      <c r="AJ2049" s="81"/>
      <c r="AK2049" s="81"/>
      <c r="AL2049" s="81"/>
      <c r="AM2049" s="81"/>
      <c r="AN2049" s="81"/>
      <c r="AO2049" s="81" t="str">
        <f aca="false">D2049</f>
        <v>Sanmina</v>
      </c>
      <c r="AP2049" s="1" t="s">
        <v>3124</v>
      </c>
      <c r="AQ2049" s="1"/>
      <c r="AR2049" s="1"/>
      <c r="AS2049" s="1"/>
      <c r="AT2049" s="1"/>
      <c r="AU2049" s="1"/>
      <c r="AV2049" s="1"/>
      <c r="AW2049" s="1"/>
      <c r="AX2049" s="1"/>
      <c r="AY2049" s="1"/>
      <c r="AZ2049" s="1"/>
      <c r="BA2049" s="1"/>
      <c r="BB2049" s="1"/>
      <c r="BC2049" s="1"/>
      <c r="BD2049" s="1"/>
      <c r="BE2049" s="1"/>
      <c r="BF2049" s="1" t="s">
        <v>14668</v>
      </c>
      <c r="BG2049" s="1" t="s">
        <v>183</v>
      </c>
      <c r="BH2049" s="1"/>
      <c r="BI2049" s="1"/>
    </row>
    <row r="2050" customFormat="false" ht="12.75" hidden="false" customHeight="false" outlineLevel="0" collapsed="false">
      <c r="A2050" s="1" t="s">
        <v>9017</v>
      </c>
      <c r="B2050" s="1" t="s">
        <v>9018</v>
      </c>
      <c r="C2050" s="1" t="s">
        <v>177</v>
      </c>
      <c r="D2050" s="1" t="s">
        <v>1471</v>
      </c>
      <c r="E2050" s="1" t="s">
        <v>9019</v>
      </c>
      <c r="F2050" s="1" t="s">
        <v>9020</v>
      </c>
      <c r="G2050" s="1" t="n">
        <v>116</v>
      </c>
      <c r="H2050" s="1" t="n">
        <v>10000</v>
      </c>
      <c r="I2050" s="101" t="s">
        <v>188</v>
      </c>
      <c r="J2050" s="1"/>
      <c r="K2050" s="1" t="n">
        <f aca="false">IFERROR(VLOOKUP(A2050,'[2]Pivot HorizontalMRP'!$A$4:$B$2689,2,0),0)</f>
        <v>0</v>
      </c>
      <c r="L2050" s="1" t="n">
        <f aca="false">IFERROR(VLOOKUP(A2050,'[2]Pivot HorizontalMRP'!$A$4:$C$2689,3,0),0)</f>
        <v>18792</v>
      </c>
      <c r="M2050" s="1" t="n">
        <f aca="false">IFERROR(VLOOKUP(A2050,'[2]Pivot HorizontalMRP'!$A$4:$D$2689,0.4,0),0)</f>
        <v>0</v>
      </c>
      <c r="N2050" s="1" t="n">
        <f aca="false">IFERROR(VLOOKUP(A2050,'[2]Pivot HorizontalMRP'!$A$4:$E$2689,5,0),0)</f>
        <v>0</v>
      </c>
      <c r="O2050" s="1" t="n">
        <f aca="false">K2050+L2050</f>
        <v>18792</v>
      </c>
      <c r="P2050" s="1" t="n">
        <f aca="false">K2050+L2050+M2050+N2050</f>
        <v>18792</v>
      </c>
      <c r="Q2050" s="1" t="n">
        <f aca="false">IFERROR(VLOOKUP(A2050,'[2]Pivot HorizontalMRP'!$A$4:$F$2689,6,0),0)</f>
        <v>786</v>
      </c>
      <c r="R2050" s="1" t="n">
        <f aca="false">IFERROR(VLOOKUP(A2050,'[2]Pivot HorizontalMRP'!$A$4:$G$2689,7,0),0)</f>
        <v>1290</v>
      </c>
      <c r="S2050" s="1" t="n">
        <f aca="false">IFERROR(VLOOKUP(A2050,'[2]Pivot HorizontalMRP'!$A$4:$H$2689,8,0),0)</f>
        <v>2393</v>
      </c>
      <c r="T2050" s="1" t="n">
        <f aca="false">IFERROR(VLOOKUP(A2050,'[2]Pivot HorizontalMRP'!$A$4:$I$2689,9,0),0)</f>
        <v>722</v>
      </c>
      <c r="U2050" s="1" t="n">
        <f aca="false">IF(I2050="delivery",O2050-SUM(Q2050+R2050),IF(I2050="PO",P2050-SUM(Q2050:R2050)))</f>
        <v>16716</v>
      </c>
      <c r="V2050" s="81" t="n">
        <v>0.0007</v>
      </c>
      <c r="W2050" s="81"/>
      <c r="X2050" s="81" t="n">
        <f aca="false">W2050-V2050</f>
        <v>-0.0007</v>
      </c>
      <c r="Y2050" s="81"/>
      <c r="Z2050" s="81"/>
      <c r="AA2050" s="81"/>
      <c r="AB2050" s="81"/>
      <c r="AC2050" s="81"/>
      <c r="AD2050" s="81"/>
      <c r="AE2050" s="81"/>
      <c r="AF2050" s="81"/>
      <c r="AG2050" s="81"/>
      <c r="AH2050" s="81"/>
      <c r="AI2050" s="81"/>
      <c r="AJ2050" s="81"/>
      <c r="AK2050" s="81"/>
      <c r="AL2050" s="81"/>
      <c r="AM2050" s="81"/>
      <c r="AN2050" s="81"/>
      <c r="AO2050" s="81" t="str">
        <f aca="false">D2050</f>
        <v>Sanmina</v>
      </c>
      <c r="AP2050" s="1" t="s">
        <v>3124</v>
      </c>
      <c r="AQ2050" s="1"/>
      <c r="AR2050" s="1"/>
      <c r="AS2050" s="1"/>
      <c r="AT2050" s="1"/>
      <c r="AU2050" s="1"/>
      <c r="AV2050" s="1"/>
      <c r="AW2050" s="1"/>
      <c r="AX2050" s="1"/>
      <c r="AY2050" s="1"/>
      <c r="AZ2050" s="1"/>
      <c r="BA2050" s="1"/>
      <c r="BB2050" s="1"/>
      <c r="BC2050" s="1"/>
      <c r="BD2050" s="1"/>
      <c r="BE2050" s="1"/>
      <c r="BF2050" s="1" t="s">
        <v>14668</v>
      </c>
      <c r="BG2050" s="1" t="s">
        <v>183</v>
      </c>
      <c r="BH2050" s="1"/>
      <c r="BI2050" s="1"/>
    </row>
    <row r="2051" customFormat="false" ht="12.75" hidden="false" customHeight="false" outlineLevel="0" collapsed="false">
      <c r="A2051" s="1" t="s">
        <v>9021</v>
      </c>
      <c r="B2051" s="1" t="s">
        <v>9022</v>
      </c>
      <c r="C2051" s="1" t="s">
        <v>177</v>
      </c>
      <c r="D2051" s="1" t="s">
        <v>1471</v>
      </c>
      <c r="E2051" s="1" t="s">
        <v>16475</v>
      </c>
      <c r="F2051" s="1" t="s">
        <v>9024</v>
      </c>
      <c r="G2051" s="1" t="n">
        <v>116</v>
      </c>
      <c r="H2051" s="1" t="n">
        <v>5000</v>
      </c>
      <c r="I2051" s="101" t="s">
        <v>180</v>
      </c>
      <c r="J2051" s="1"/>
      <c r="K2051" s="1" t="n">
        <f aca="false">IFERROR(VLOOKUP(A2051,'[2]Pivot HorizontalMRP'!$A$4:$B$2689,2,0),0)</f>
        <v>0</v>
      </c>
      <c r="L2051" s="1" t="n">
        <f aca="false">IFERROR(VLOOKUP(A2051,'[2]Pivot HorizontalMRP'!$A$4:$C$2689,3,0),0)</f>
        <v>38442</v>
      </c>
      <c r="M2051" s="1" t="n">
        <f aca="false">IFERROR(VLOOKUP(A2051,'[2]Pivot HorizontalMRP'!$A$4:$D$2689,0.4,0),0)</f>
        <v>0</v>
      </c>
      <c r="N2051" s="1" t="n">
        <f aca="false">IFERROR(VLOOKUP(A2051,'[2]Pivot HorizontalMRP'!$A$4:$E$2689,5,0),0)</f>
        <v>0</v>
      </c>
      <c r="O2051" s="1" t="n">
        <f aca="false">K2051+L2051</f>
        <v>38442</v>
      </c>
      <c r="P2051" s="1" t="n">
        <f aca="false">K2051+L2051+M2051+N2051</f>
        <v>38442</v>
      </c>
      <c r="Q2051" s="1" t="n">
        <f aca="false">IFERROR(VLOOKUP(A2051,'[2]Pivot HorizontalMRP'!$A$4:$F$2689,6,0),0)</f>
        <v>4653</v>
      </c>
      <c r="R2051" s="1" t="n">
        <f aca="false">IFERROR(VLOOKUP(A2051,'[2]Pivot HorizontalMRP'!$A$4:$G$2689,7,0),0)</f>
        <v>5620</v>
      </c>
      <c r="S2051" s="1" t="n">
        <f aca="false">IFERROR(VLOOKUP(A2051,'[2]Pivot HorizontalMRP'!$A$4:$H$2689,8,0),0)</f>
        <v>3662</v>
      </c>
      <c r="T2051" s="1" t="n">
        <f aca="false">IFERROR(VLOOKUP(A2051,'[2]Pivot HorizontalMRP'!$A$4:$I$2689,9,0),0)</f>
        <v>2161</v>
      </c>
      <c r="U2051" s="1" t="n">
        <f aca="false">IF(I2051="delivery",O2051-SUM(Q2051+R2051),IF(I2051="PO",P2051-SUM(Q2051:R2051)))</f>
        <v>28169</v>
      </c>
      <c r="V2051" s="81" t="n">
        <v>0.099</v>
      </c>
      <c r="W2051" s="81"/>
      <c r="X2051" s="81" t="n">
        <f aca="false">W2051-V2051</f>
        <v>-0.099</v>
      </c>
      <c r="Y2051" s="81"/>
      <c r="Z2051" s="81"/>
      <c r="AA2051" s="81" t="n">
        <v>0.099</v>
      </c>
      <c r="AB2051" s="81"/>
      <c r="AC2051" s="81"/>
      <c r="AD2051" s="81"/>
      <c r="AE2051" s="81"/>
      <c r="AF2051" s="81"/>
      <c r="AG2051" s="81"/>
      <c r="AH2051" s="81"/>
      <c r="AI2051" s="81"/>
      <c r="AJ2051" s="81"/>
      <c r="AK2051" s="81"/>
      <c r="AL2051" s="81"/>
      <c r="AM2051" s="81"/>
      <c r="AN2051" s="81"/>
      <c r="AO2051" s="81" t="str">
        <f aca="false">D2051</f>
        <v>Sanmina</v>
      </c>
      <c r="AP2051" s="1" t="s">
        <v>3124</v>
      </c>
      <c r="AQ2051" s="1"/>
      <c r="AR2051" s="1"/>
      <c r="AS2051" s="1"/>
      <c r="AT2051" s="1"/>
      <c r="AU2051" s="1"/>
      <c r="AV2051" s="1"/>
      <c r="AW2051" s="1"/>
      <c r="AX2051" s="1"/>
      <c r="AY2051" s="1"/>
      <c r="AZ2051" s="1"/>
      <c r="BA2051" s="1"/>
      <c r="BB2051" s="1"/>
      <c r="BC2051" s="1"/>
      <c r="BD2051" s="1"/>
      <c r="BE2051" s="1"/>
      <c r="BF2051" s="1" t="s">
        <v>14668</v>
      </c>
      <c r="BG2051" s="1" t="s">
        <v>183</v>
      </c>
      <c r="BH2051" s="1"/>
      <c r="BI2051" s="1"/>
    </row>
    <row r="2052" customFormat="false" ht="12.75" hidden="false" customHeight="false" outlineLevel="0" collapsed="false">
      <c r="A2052" s="1" t="s">
        <v>9025</v>
      </c>
      <c r="B2052" s="1" t="s">
        <v>9026</v>
      </c>
      <c r="C2052" s="1" t="s">
        <v>177</v>
      </c>
      <c r="D2052" s="1" t="s">
        <v>1471</v>
      </c>
      <c r="E2052" s="1" t="s">
        <v>16476</v>
      </c>
      <c r="F2052" s="1" t="s">
        <v>9028</v>
      </c>
      <c r="G2052" s="1" t="n">
        <v>308</v>
      </c>
      <c r="H2052" s="1" t="n">
        <v>10000</v>
      </c>
      <c r="I2052" s="101" t="s">
        <v>180</v>
      </c>
      <c r="J2052" s="1"/>
      <c r="K2052" s="1" t="n">
        <f aca="false">IFERROR(VLOOKUP(A2052,'[2]Pivot HorizontalMRP'!$A$4:$B$2689,2,0),0)</f>
        <v>0</v>
      </c>
      <c r="L2052" s="1" t="n">
        <f aca="false">IFERROR(VLOOKUP(A2052,'[2]Pivot HorizontalMRP'!$A$4:$C$2689,3,0),0)</f>
        <v>15921</v>
      </c>
      <c r="M2052" s="1" t="n">
        <f aca="false">IFERROR(VLOOKUP(A2052,'[2]Pivot HorizontalMRP'!$A$4:$D$2689,0.4,0),0)</f>
        <v>0</v>
      </c>
      <c r="N2052" s="1" t="n">
        <f aca="false">IFERROR(VLOOKUP(A2052,'[2]Pivot HorizontalMRP'!$A$4:$E$2689,5,0),0)</f>
        <v>40000</v>
      </c>
      <c r="O2052" s="1" t="n">
        <f aca="false">K2052+L2052</f>
        <v>15921</v>
      </c>
      <c r="P2052" s="1" t="n">
        <f aca="false">K2052+L2052+M2052+N2052</f>
        <v>55921</v>
      </c>
      <c r="Q2052" s="1" t="n">
        <f aca="false">IFERROR(VLOOKUP(A2052,'[2]Pivot HorizontalMRP'!$A$4:$F$2689,6,0),0)</f>
        <v>11713</v>
      </c>
      <c r="R2052" s="1" t="n">
        <f aca="false">IFERROR(VLOOKUP(A2052,'[2]Pivot HorizontalMRP'!$A$4:$G$2689,7,0),0)</f>
        <v>12338</v>
      </c>
      <c r="S2052" s="1" t="n">
        <f aca="false">IFERROR(VLOOKUP(A2052,'[2]Pivot HorizontalMRP'!$A$4:$H$2689,8,0),0)</f>
        <v>9967</v>
      </c>
      <c r="T2052" s="1" t="n">
        <f aca="false">IFERROR(VLOOKUP(A2052,'[2]Pivot HorizontalMRP'!$A$4:$I$2689,9,0),0)</f>
        <v>6639</v>
      </c>
      <c r="U2052" s="1" t="n">
        <f aca="false">IF(I2052="delivery",O2052-SUM(Q2052+R2052),IF(I2052="PO",P2052-SUM(Q2052:R2052)))</f>
        <v>-8130</v>
      </c>
      <c r="V2052" s="81" t="n">
        <v>0.00069</v>
      </c>
      <c r="W2052" s="81"/>
      <c r="X2052" s="81" t="n">
        <f aca="false">W2052-V2052</f>
        <v>-0.00069</v>
      </c>
      <c r="Y2052" s="81"/>
      <c r="Z2052" s="81"/>
      <c r="AA2052" s="81"/>
      <c r="AB2052" s="81"/>
      <c r="AC2052" s="81"/>
      <c r="AD2052" s="81"/>
      <c r="AE2052" s="81"/>
      <c r="AF2052" s="81"/>
      <c r="AG2052" s="81"/>
      <c r="AH2052" s="81"/>
      <c r="AI2052" s="81"/>
      <c r="AJ2052" s="81"/>
      <c r="AK2052" s="81"/>
      <c r="AL2052" s="81"/>
      <c r="AM2052" s="81"/>
      <c r="AN2052" s="81"/>
      <c r="AO2052" s="81" t="str">
        <f aca="false">D2052</f>
        <v>Sanmina</v>
      </c>
      <c r="AP2052" s="1" t="s">
        <v>3124</v>
      </c>
      <c r="AQ2052" s="1"/>
      <c r="AR2052" s="1"/>
      <c r="AS2052" s="1"/>
      <c r="AT2052" s="1"/>
      <c r="AU2052" s="1"/>
      <c r="AV2052" s="1"/>
      <c r="AW2052" s="1"/>
      <c r="AX2052" s="1"/>
      <c r="AY2052" s="1"/>
      <c r="AZ2052" s="1"/>
      <c r="BA2052" s="1"/>
      <c r="BB2052" s="1"/>
      <c r="BC2052" s="1"/>
      <c r="BD2052" s="1"/>
      <c r="BE2052" s="1"/>
      <c r="BF2052" s="1" t="s">
        <v>14668</v>
      </c>
      <c r="BG2052" s="1" t="s">
        <v>183</v>
      </c>
      <c r="BH2052" s="1"/>
      <c r="BI2052" s="1"/>
    </row>
    <row r="2053" customFormat="false" ht="12.75" hidden="false" customHeight="false" outlineLevel="0" collapsed="false">
      <c r="A2053" s="1" t="s">
        <v>9029</v>
      </c>
      <c r="B2053" s="1" t="s">
        <v>9030</v>
      </c>
      <c r="C2053" s="1" t="s">
        <v>177</v>
      </c>
      <c r="D2053" s="1" t="s">
        <v>1471</v>
      </c>
      <c r="E2053" s="1" t="s">
        <v>16477</v>
      </c>
      <c r="F2053" s="1" t="s">
        <v>9032</v>
      </c>
      <c r="G2053" s="1" t="n">
        <v>38</v>
      </c>
      <c r="H2053" s="1" t="n">
        <v>30000</v>
      </c>
      <c r="I2053" s="101" t="s">
        <v>180</v>
      </c>
      <c r="J2053" s="1"/>
      <c r="K2053" s="1" t="n">
        <f aca="false">IFERROR(VLOOKUP(A2053,'[2]Pivot HorizontalMRP'!$A$4:$B$2689,2,0),0)</f>
        <v>0</v>
      </c>
      <c r="L2053" s="1" t="n">
        <f aca="false">IFERROR(VLOOKUP(A2053,'[2]Pivot HorizontalMRP'!$A$4:$C$2689,3,0),0)</f>
        <v>246865</v>
      </c>
      <c r="M2053" s="1" t="n">
        <f aca="false">IFERROR(VLOOKUP(A2053,'[2]Pivot HorizontalMRP'!$A$4:$D$2689,0.4,0),0)</f>
        <v>0</v>
      </c>
      <c r="N2053" s="1" t="n">
        <f aca="false">IFERROR(VLOOKUP(A2053,'[2]Pivot HorizontalMRP'!$A$4:$E$2689,5,0),0)</f>
        <v>0</v>
      </c>
      <c r="O2053" s="1" t="n">
        <f aca="false">K2053+L2053</f>
        <v>246865</v>
      </c>
      <c r="P2053" s="1" t="n">
        <f aca="false">K2053+L2053+M2053+N2053</f>
        <v>246865</v>
      </c>
      <c r="Q2053" s="1" t="n">
        <f aca="false">IFERROR(VLOOKUP(A2053,'[2]Pivot HorizontalMRP'!$A$4:$F$2689,6,0),0)</f>
        <v>20185</v>
      </c>
      <c r="R2053" s="1" t="n">
        <f aca="false">IFERROR(VLOOKUP(A2053,'[2]Pivot HorizontalMRP'!$A$4:$G$2689,7,0),0)</f>
        <v>12286</v>
      </c>
      <c r="S2053" s="1" t="n">
        <f aca="false">IFERROR(VLOOKUP(A2053,'[2]Pivot HorizontalMRP'!$A$4:$H$2689,8,0),0)</f>
        <v>14184</v>
      </c>
      <c r="T2053" s="1" t="n">
        <f aca="false">IFERROR(VLOOKUP(A2053,'[2]Pivot HorizontalMRP'!$A$4:$I$2689,9,0),0)</f>
        <v>8604</v>
      </c>
      <c r="U2053" s="1" t="n">
        <f aca="false">IF(I2053="delivery",O2053-SUM(Q2053+R2053),IF(I2053="PO",P2053-SUM(Q2053:R2053)))</f>
        <v>214394</v>
      </c>
      <c r="V2053" s="81" t="n">
        <v>0.00061</v>
      </c>
      <c r="W2053" s="81"/>
      <c r="X2053" s="81" t="n">
        <f aca="false">W2053-V2053</f>
        <v>-0.00061</v>
      </c>
      <c r="Y2053" s="81"/>
      <c r="Z2053" s="81"/>
      <c r="AA2053" s="81" t="n">
        <v>0.00028</v>
      </c>
      <c r="AB2053" s="81"/>
      <c r="AC2053" s="81"/>
      <c r="AD2053" s="81"/>
      <c r="AE2053" s="81"/>
      <c r="AF2053" s="81"/>
      <c r="AG2053" s="81"/>
      <c r="AH2053" s="81"/>
      <c r="AI2053" s="81"/>
      <c r="AJ2053" s="81"/>
      <c r="AK2053" s="81"/>
      <c r="AL2053" s="81"/>
      <c r="AM2053" s="81"/>
      <c r="AN2053" s="81"/>
      <c r="AO2053" s="81" t="str">
        <f aca="false">D2053</f>
        <v>Sanmina</v>
      </c>
      <c r="AP2053" s="1" t="s">
        <v>3124</v>
      </c>
      <c r="AQ2053" s="1"/>
      <c r="AR2053" s="1"/>
      <c r="AS2053" s="1"/>
      <c r="AT2053" s="1"/>
      <c r="AU2053" s="1"/>
      <c r="AV2053" s="1"/>
      <c r="AW2053" s="1"/>
      <c r="AX2053" s="1"/>
      <c r="AY2053" s="1"/>
      <c r="AZ2053" s="1"/>
      <c r="BA2053" s="1"/>
      <c r="BB2053" s="1"/>
      <c r="BC2053" s="1"/>
      <c r="BD2053" s="1"/>
      <c r="BE2053" s="1"/>
      <c r="BF2053" s="1" t="s">
        <v>14668</v>
      </c>
      <c r="BG2053" s="1" t="s">
        <v>183</v>
      </c>
      <c r="BH2053" s="1"/>
      <c r="BI2053" s="1"/>
    </row>
    <row r="2054" customFormat="false" ht="12.75" hidden="false" customHeight="false" outlineLevel="0" collapsed="false">
      <c r="A2054" s="1" t="s">
        <v>9033</v>
      </c>
      <c r="B2054" s="1" t="s">
        <v>9034</v>
      </c>
      <c r="C2054" s="1" t="s">
        <v>177</v>
      </c>
      <c r="D2054" s="1" t="s">
        <v>1471</v>
      </c>
      <c r="E2054" s="1" t="s">
        <v>16478</v>
      </c>
      <c r="F2054" s="1" t="s">
        <v>9036</v>
      </c>
      <c r="G2054" s="1" t="n">
        <v>308</v>
      </c>
      <c r="H2054" s="1" t="n">
        <v>10000</v>
      </c>
      <c r="I2054" s="101" t="s">
        <v>180</v>
      </c>
      <c r="J2054" s="1"/>
      <c r="K2054" s="1" t="n">
        <f aca="false">IFERROR(VLOOKUP(A2054,'[2]Pivot HorizontalMRP'!$A$4:$B$2689,2,0),0)</f>
        <v>0</v>
      </c>
      <c r="L2054" s="1" t="n">
        <f aca="false">IFERROR(VLOOKUP(A2054,'[2]Pivot HorizontalMRP'!$A$4:$C$2689,3,0),0)</f>
        <v>138349</v>
      </c>
      <c r="M2054" s="1" t="n">
        <f aca="false">IFERROR(VLOOKUP(A2054,'[2]Pivot HorizontalMRP'!$A$4:$D$2689,0.4,0),0)</f>
        <v>0</v>
      </c>
      <c r="N2054" s="1" t="n">
        <f aca="false">IFERROR(VLOOKUP(A2054,'[2]Pivot HorizontalMRP'!$A$4:$E$2689,5,0),0)</f>
        <v>0</v>
      </c>
      <c r="O2054" s="1" t="n">
        <f aca="false">K2054+L2054</f>
        <v>138349</v>
      </c>
      <c r="P2054" s="1" t="n">
        <f aca="false">K2054+L2054+M2054+N2054</f>
        <v>138349</v>
      </c>
      <c r="Q2054" s="1" t="n">
        <f aca="false">IFERROR(VLOOKUP(A2054,'[2]Pivot HorizontalMRP'!$A$4:$F$2689,6,0),0)</f>
        <v>19194</v>
      </c>
      <c r="R2054" s="1" t="n">
        <f aca="false">IFERROR(VLOOKUP(A2054,'[2]Pivot HorizontalMRP'!$A$4:$G$2689,7,0),0)</f>
        <v>13391</v>
      </c>
      <c r="S2054" s="1" t="n">
        <f aca="false">IFERROR(VLOOKUP(A2054,'[2]Pivot HorizontalMRP'!$A$4:$H$2689,8,0),0)</f>
        <v>12434</v>
      </c>
      <c r="T2054" s="1" t="n">
        <f aca="false">IFERROR(VLOOKUP(A2054,'[2]Pivot HorizontalMRP'!$A$4:$I$2689,9,0),0)</f>
        <v>8419</v>
      </c>
      <c r="U2054" s="1" t="n">
        <f aca="false">IF(I2054="delivery",O2054-SUM(Q2054+R2054),IF(I2054="PO",P2054-SUM(Q2054:R2054)))</f>
        <v>105764</v>
      </c>
      <c r="V2054" s="81" t="n">
        <v>0.00036</v>
      </c>
      <c r="W2054" s="81"/>
      <c r="X2054" s="81" t="n">
        <f aca="false">W2054-V2054</f>
        <v>-0.00036</v>
      </c>
      <c r="Y2054" s="81"/>
      <c r="Z2054" s="81"/>
      <c r="AA2054" s="81" t="n">
        <v>0.00055</v>
      </c>
      <c r="AB2054" s="81"/>
      <c r="AC2054" s="81"/>
      <c r="AD2054" s="81"/>
      <c r="AE2054" s="81"/>
      <c r="AF2054" s="81"/>
      <c r="AG2054" s="81"/>
      <c r="AH2054" s="81"/>
      <c r="AI2054" s="81"/>
      <c r="AJ2054" s="81"/>
      <c r="AK2054" s="81"/>
      <c r="AL2054" s="81"/>
      <c r="AM2054" s="81"/>
      <c r="AN2054" s="81"/>
      <c r="AO2054" s="81" t="str">
        <f aca="false">D2054</f>
        <v>Sanmina</v>
      </c>
      <c r="AP2054" s="1" t="s">
        <v>3124</v>
      </c>
      <c r="AQ2054" s="1"/>
      <c r="AR2054" s="1"/>
      <c r="AS2054" s="1"/>
      <c r="AT2054" s="1"/>
      <c r="AU2054" s="1"/>
      <c r="AV2054" s="1"/>
      <c r="AW2054" s="1"/>
      <c r="AX2054" s="1"/>
      <c r="AY2054" s="1"/>
      <c r="AZ2054" s="1"/>
      <c r="BA2054" s="1"/>
      <c r="BB2054" s="1"/>
      <c r="BC2054" s="1"/>
      <c r="BD2054" s="1"/>
      <c r="BE2054" s="1"/>
      <c r="BF2054" s="1" t="s">
        <v>14668</v>
      </c>
      <c r="BG2054" s="1" t="s">
        <v>183</v>
      </c>
      <c r="BH2054" s="1"/>
      <c r="BI2054" s="1"/>
    </row>
    <row r="2055" customFormat="false" ht="12.75" hidden="false" customHeight="false" outlineLevel="0" collapsed="false">
      <c r="A2055" s="1" t="s">
        <v>9037</v>
      </c>
      <c r="B2055" s="1" t="s">
        <v>9038</v>
      </c>
      <c r="C2055" s="1" t="s">
        <v>177</v>
      </c>
      <c r="D2055" s="1" t="s">
        <v>1471</v>
      </c>
      <c r="E2055" s="1" t="s">
        <v>16479</v>
      </c>
      <c r="F2055" s="1" t="s">
        <v>9040</v>
      </c>
      <c r="G2055" s="1" t="n">
        <v>116</v>
      </c>
      <c r="H2055" s="1" t="n">
        <v>30000</v>
      </c>
      <c r="I2055" s="101" t="s">
        <v>188</v>
      </c>
      <c r="J2055" s="1"/>
      <c r="K2055" s="1" t="n">
        <f aca="false">IFERROR(VLOOKUP(A2055,'[2]Pivot HorizontalMRP'!$A$4:$B$2689,2,0),0)</f>
        <v>0</v>
      </c>
      <c r="L2055" s="1" t="n">
        <f aca="false">IFERROR(VLOOKUP(A2055,'[2]Pivot HorizontalMRP'!$A$4:$C$2689,3,0),0)</f>
        <v>123004</v>
      </c>
      <c r="M2055" s="1" t="n">
        <f aca="false">IFERROR(VLOOKUP(A2055,'[2]Pivot HorizontalMRP'!$A$4:$D$2689,0.4,0),0)</f>
        <v>0</v>
      </c>
      <c r="N2055" s="1" t="n">
        <f aca="false">IFERROR(VLOOKUP(A2055,'[2]Pivot HorizontalMRP'!$A$4:$E$2689,5,0),0)</f>
        <v>0</v>
      </c>
      <c r="O2055" s="1" t="n">
        <f aca="false">K2055+L2055</f>
        <v>123004</v>
      </c>
      <c r="P2055" s="1" t="n">
        <f aca="false">K2055+L2055+M2055+N2055</f>
        <v>123004</v>
      </c>
      <c r="Q2055" s="1" t="n">
        <f aca="false">IFERROR(VLOOKUP(A2055,'[2]Pivot HorizontalMRP'!$A$4:$F$2689,6,0),0)</f>
        <v>6069</v>
      </c>
      <c r="R2055" s="1" t="n">
        <f aca="false">IFERROR(VLOOKUP(A2055,'[2]Pivot HorizontalMRP'!$A$4:$G$2689,7,0),0)</f>
        <v>4474</v>
      </c>
      <c r="S2055" s="1" t="n">
        <f aca="false">IFERROR(VLOOKUP(A2055,'[2]Pivot HorizontalMRP'!$A$4:$H$2689,8,0),0)</f>
        <v>4344</v>
      </c>
      <c r="T2055" s="1" t="n">
        <f aca="false">IFERROR(VLOOKUP(A2055,'[2]Pivot HorizontalMRP'!$A$4:$I$2689,9,0),0)</f>
        <v>3892</v>
      </c>
      <c r="U2055" s="1" t="n">
        <f aca="false">IF(I2055="delivery",O2055-SUM(Q2055+R2055),IF(I2055="PO",P2055-SUM(Q2055:R2055)))</f>
        <v>112461</v>
      </c>
      <c r="V2055" s="81" t="n">
        <v>0.00055</v>
      </c>
      <c r="W2055" s="81"/>
      <c r="X2055" s="81" t="n">
        <f aca="false">W2055-V2055</f>
        <v>-0.00055</v>
      </c>
      <c r="Y2055" s="81"/>
      <c r="Z2055" s="81"/>
      <c r="AA2055" s="81"/>
      <c r="AB2055" s="81"/>
      <c r="AC2055" s="81"/>
      <c r="AD2055" s="81"/>
      <c r="AE2055" s="81"/>
      <c r="AF2055" s="81"/>
      <c r="AG2055" s="81"/>
      <c r="AH2055" s="81"/>
      <c r="AI2055" s="81"/>
      <c r="AJ2055" s="81"/>
      <c r="AK2055" s="81"/>
      <c r="AL2055" s="81"/>
      <c r="AM2055" s="81"/>
      <c r="AN2055" s="81"/>
      <c r="AO2055" s="81" t="str">
        <f aca="false">D2055</f>
        <v>Sanmina</v>
      </c>
      <c r="AP2055" s="1" t="s">
        <v>3124</v>
      </c>
      <c r="AQ2055" s="1"/>
      <c r="AR2055" s="1"/>
      <c r="AS2055" s="1"/>
      <c r="AT2055" s="1"/>
      <c r="AU2055" s="1"/>
      <c r="AV2055" s="1"/>
      <c r="AW2055" s="1"/>
      <c r="AX2055" s="1"/>
      <c r="AY2055" s="1"/>
      <c r="AZ2055" s="1"/>
      <c r="BA2055" s="1"/>
      <c r="BB2055" s="1"/>
      <c r="BC2055" s="1"/>
      <c r="BD2055" s="1"/>
      <c r="BE2055" s="1"/>
      <c r="BF2055" s="1" t="s">
        <v>14668</v>
      </c>
      <c r="BG2055" s="1" t="s">
        <v>183</v>
      </c>
      <c r="BH2055" s="1"/>
      <c r="BI2055" s="1"/>
    </row>
    <row r="2056" customFormat="false" ht="12.75" hidden="false" customHeight="false" outlineLevel="0" collapsed="false">
      <c r="A2056" s="1" t="s">
        <v>9041</v>
      </c>
      <c r="B2056" s="1" t="s">
        <v>9042</v>
      </c>
      <c r="C2056" s="1" t="s">
        <v>177</v>
      </c>
      <c r="D2056" s="1" t="s">
        <v>1471</v>
      </c>
      <c r="E2056" s="1" t="s">
        <v>16480</v>
      </c>
      <c r="F2056" s="1" t="s">
        <v>9044</v>
      </c>
      <c r="G2056" s="1" t="n">
        <v>116</v>
      </c>
      <c r="H2056" s="1" t="n">
        <v>10000</v>
      </c>
      <c r="I2056" s="101" t="s">
        <v>180</v>
      </c>
      <c r="J2056" s="1"/>
      <c r="K2056" s="1" t="n">
        <f aca="false">IFERROR(VLOOKUP(A2056,'[2]Pivot HorizontalMRP'!$A$4:$B$2689,2,0),0)</f>
        <v>0</v>
      </c>
      <c r="L2056" s="1" t="n">
        <f aca="false">IFERROR(VLOOKUP(A2056,'[2]Pivot HorizontalMRP'!$A$4:$C$2689,3,0),0)</f>
        <v>54947</v>
      </c>
      <c r="M2056" s="1" t="n">
        <f aca="false">IFERROR(VLOOKUP(A2056,'[2]Pivot HorizontalMRP'!$A$4:$D$2689,0.4,0),0)</f>
        <v>0</v>
      </c>
      <c r="N2056" s="1" t="n">
        <f aca="false">IFERROR(VLOOKUP(A2056,'[2]Pivot HorizontalMRP'!$A$4:$E$2689,5,0),0)</f>
        <v>0</v>
      </c>
      <c r="O2056" s="1" t="n">
        <f aca="false">K2056+L2056</f>
        <v>54947</v>
      </c>
      <c r="P2056" s="1" t="n">
        <f aca="false">K2056+L2056+M2056+N2056</f>
        <v>54947</v>
      </c>
      <c r="Q2056" s="1" t="n">
        <f aca="false">IFERROR(VLOOKUP(A2056,'[2]Pivot HorizontalMRP'!$A$4:$F$2689,6,0),0)</f>
        <v>26377</v>
      </c>
      <c r="R2056" s="1" t="n">
        <f aca="false">IFERROR(VLOOKUP(A2056,'[2]Pivot HorizontalMRP'!$A$4:$G$2689,7,0),0)</f>
        <v>16107</v>
      </c>
      <c r="S2056" s="1" t="n">
        <f aca="false">IFERROR(VLOOKUP(A2056,'[2]Pivot HorizontalMRP'!$A$4:$H$2689,8,0),0)</f>
        <v>14109</v>
      </c>
      <c r="T2056" s="1" t="n">
        <f aca="false">IFERROR(VLOOKUP(A2056,'[2]Pivot HorizontalMRP'!$A$4:$I$2689,9,0),0)</f>
        <v>8020</v>
      </c>
      <c r="U2056" s="1" t="n">
        <f aca="false">IF(I2056="delivery",O2056-SUM(Q2056+R2056),IF(I2056="PO",P2056-SUM(Q2056:R2056)))</f>
        <v>12463</v>
      </c>
      <c r="V2056" s="81" t="n">
        <v>0.00036</v>
      </c>
      <c r="W2056" s="81"/>
      <c r="X2056" s="81" t="n">
        <f aca="false">W2056-V2056</f>
        <v>-0.00036</v>
      </c>
      <c r="Y2056" s="81"/>
      <c r="Z2056" s="81"/>
      <c r="AA2056" s="81" t="n">
        <v>0.01</v>
      </c>
      <c r="AB2056" s="81"/>
      <c r="AC2056" s="81"/>
      <c r="AD2056" s="81"/>
      <c r="AE2056" s="81"/>
      <c r="AF2056" s="81"/>
      <c r="AG2056" s="81"/>
      <c r="AH2056" s="81"/>
      <c r="AI2056" s="81"/>
      <c r="AJ2056" s="81"/>
      <c r="AK2056" s="81"/>
      <c r="AL2056" s="81"/>
      <c r="AM2056" s="81"/>
      <c r="AN2056" s="81"/>
      <c r="AO2056" s="81" t="str">
        <f aca="false">D2056</f>
        <v>Sanmina</v>
      </c>
      <c r="AP2056" s="1" t="s">
        <v>3124</v>
      </c>
      <c r="AQ2056" s="1"/>
      <c r="AR2056" s="1"/>
      <c r="AS2056" s="1"/>
      <c r="AT2056" s="1"/>
      <c r="AU2056" s="1"/>
      <c r="AV2056" s="1"/>
      <c r="AW2056" s="1"/>
      <c r="AX2056" s="1"/>
      <c r="AY2056" s="1"/>
      <c r="AZ2056" s="1"/>
      <c r="BA2056" s="1"/>
      <c r="BB2056" s="1"/>
      <c r="BC2056" s="1"/>
      <c r="BD2056" s="1"/>
      <c r="BE2056" s="1"/>
      <c r="BF2056" s="1" t="s">
        <v>14668</v>
      </c>
      <c r="BG2056" s="1" t="s">
        <v>183</v>
      </c>
      <c r="BH2056" s="1"/>
      <c r="BI2056" s="1"/>
    </row>
    <row r="2057" customFormat="false" ht="12.75" hidden="false" customHeight="false" outlineLevel="0" collapsed="false">
      <c r="A2057" s="1" t="s">
        <v>9045</v>
      </c>
      <c r="B2057" s="1" t="s">
        <v>9046</v>
      </c>
      <c r="C2057" s="1" t="s">
        <v>177</v>
      </c>
      <c r="D2057" s="1" t="s">
        <v>1471</v>
      </c>
      <c r="E2057" s="1" t="s">
        <v>16481</v>
      </c>
      <c r="F2057" s="1" t="s">
        <v>9048</v>
      </c>
      <c r="G2057" s="1" t="n">
        <v>116</v>
      </c>
      <c r="H2057" s="1" t="n">
        <v>10000</v>
      </c>
      <c r="I2057" s="101" t="s">
        <v>180</v>
      </c>
      <c r="J2057" s="1"/>
      <c r="K2057" s="1" t="n">
        <f aca="false">IFERROR(VLOOKUP(A2057,'[2]Pivot HorizontalMRP'!$A$4:$B$2689,2,0),0)</f>
        <v>0</v>
      </c>
      <c r="L2057" s="1" t="n">
        <f aca="false">IFERROR(VLOOKUP(A2057,'[2]Pivot HorizontalMRP'!$A$4:$C$2689,3,0),0)</f>
        <v>25930</v>
      </c>
      <c r="M2057" s="1" t="n">
        <f aca="false">IFERROR(VLOOKUP(A2057,'[2]Pivot HorizontalMRP'!$A$4:$D$2689,0.4,0),0)</f>
        <v>0</v>
      </c>
      <c r="N2057" s="1" t="n">
        <f aca="false">IFERROR(VLOOKUP(A2057,'[2]Pivot HorizontalMRP'!$A$4:$E$2689,5,0),0)</f>
        <v>0</v>
      </c>
      <c r="O2057" s="1" t="n">
        <f aca="false">K2057+L2057</f>
        <v>25930</v>
      </c>
      <c r="P2057" s="1" t="n">
        <f aca="false">K2057+L2057+M2057+N2057</f>
        <v>25930</v>
      </c>
      <c r="Q2057" s="1" t="n">
        <f aca="false">IFERROR(VLOOKUP(A2057,'[2]Pivot HorizontalMRP'!$A$4:$F$2689,6,0),0)</f>
        <v>2300</v>
      </c>
      <c r="R2057" s="1" t="n">
        <f aca="false">IFERROR(VLOOKUP(A2057,'[2]Pivot HorizontalMRP'!$A$4:$G$2689,7,0),0)</f>
        <v>2433</v>
      </c>
      <c r="S2057" s="1" t="n">
        <f aca="false">IFERROR(VLOOKUP(A2057,'[2]Pivot HorizontalMRP'!$A$4:$H$2689,8,0),0)</f>
        <v>2360</v>
      </c>
      <c r="T2057" s="1" t="n">
        <f aca="false">IFERROR(VLOOKUP(A2057,'[2]Pivot HorizontalMRP'!$A$4:$I$2689,9,0),0)</f>
        <v>1619</v>
      </c>
      <c r="U2057" s="1" t="n">
        <f aca="false">IF(I2057="delivery",O2057-SUM(Q2057+R2057),IF(I2057="PO",P2057-SUM(Q2057:R2057)))</f>
        <v>21197</v>
      </c>
      <c r="V2057" s="81" t="n">
        <v>0.00036</v>
      </c>
      <c r="W2057" s="81"/>
      <c r="X2057" s="81" t="n">
        <f aca="false">W2057-V2057</f>
        <v>-0.00036</v>
      </c>
      <c r="Y2057" s="81"/>
      <c r="Z2057" s="81"/>
      <c r="AA2057" s="81"/>
      <c r="AB2057" s="81"/>
      <c r="AC2057" s="81"/>
      <c r="AD2057" s="81"/>
      <c r="AE2057" s="81"/>
      <c r="AF2057" s="81"/>
      <c r="AG2057" s="81"/>
      <c r="AH2057" s="81"/>
      <c r="AI2057" s="81"/>
      <c r="AJ2057" s="81"/>
      <c r="AK2057" s="81"/>
      <c r="AL2057" s="81"/>
      <c r="AM2057" s="81"/>
      <c r="AN2057" s="81"/>
      <c r="AO2057" s="81" t="str">
        <f aca="false">D2057</f>
        <v>Sanmina</v>
      </c>
      <c r="AP2057" s="1" t="s">
        <v>3124</v>
      </c>
      <c r="AQ2057" s="1"/>
      <c r="AR2057" s="1"/>
      <c r="AS2057" s="1"/>
      <c r="AT2057" s="1"/>
      <c r="AU2057" s="1"/>
      <c r="AV2057" s="1"/>
      <c r="AW2057" s="1"/>
      <c r="AX2057" s="1"/>
      <c r="AY2057" s="1"/>
      <c r="AZ2057" s="1"/>
      <c r="BA2057" s="1"/>
      <c r="BB2057" s="1"/>
      <c r="BC2057" s="1"/>
      <c r="BD2057" s="1"/>
      <c r="BE2057" s="1"/>
      <c r="BF2057" s="1" t="s">
        <v>14668</v>
      </c>
      <c r="BG2057" s="1" t="s">
        <v>183</v>
      </c>
      <c r="BH2057" s="1"/>
      <c r="BI2057" s="1"/>
    </row>
    <row r="2058" customFormat="false" ht="12.75" hidden="false" customHeight="false" outlineLevel="0" collapsed="false">
      <c r="A2058" s="1" t="s">
        <v>9049</v>
      </c>
      <c r="B2058" s="1" t="s">
        <v>9050</v>
      </c>
      <c r="C2058" s="1" t="s">
        <v>177</v>
      </c>
      <c r="D2058" s="1" t="s">
        <v>1471</v>
      </c>
      <c r="E2058" s="1" t="s">
        <v>16482</v>
      </c>
      <c r="F2058" s="1" t="s">
        <v>9052</v>
      </c>
      <c r="G2058" s="1" t="n">
        <v>308</v>
      </c>
      <c r="H2058" s="1" t="n">
        <v>10000</v>
      </c>
      <c r="I2058" s="101" t="s">
        <v>180</v>
      </c>
      <c r="J2058" s="1"/>
      <c r="K2058" s="1" t="n">
        <f aca="false">IFERROR(VLOOKUP(A2058,'[2]Pivot HorizontalMRP'!$A$4:$B$2689,2,0),0)</f>
        <v>0</v>
      </c>
      <c r="L2058" s="1" t="n">
        <f aca="false">IFERROR(VLOOKUP(A2058,'[2]Pivot HorizontalMRP'!$A$4:$C$2689,3,0),0)</f>
        <v>456778</v>
      </c>
      <c r="M2058" s="1" t="n">
        <f aca="false">IFERROR(VLOOKUP(A2058,'[2]Pivot HorizontalMRP'!$A$4:$D$2689,0.4,0),0)</f>
        <v>0</v>
      </c>
      <c r="N2058" s="1" t="n">
        <f aca="false">IFERROR(VLOOKUP(A2058,'[2]Pivot HorizontalMRP'!$A$4:$E$2689,5,0),0)</f>
        <v>490000</v>
      </c>
      <c r="O2058" s="1" t="n">
        <f aca="false">K2058+L2058</f>
        <v>456778</v>
      </c>
      <c r="P2058" s="1" t="n">
        <f aca="false">K2058+L2058+M2058+N2058</f>
        <v>946778</v>
      </c>
      <c r="Q2058" s="1" t="n">
        <f aca="false">IFERROR(VLOOKUP(A2058,'[2]Pivot HorizontalMRP'!$A$4:$F$2689,6,0),0)</f>
        <v>667322</v>
      </c>
      <c r="R2058" s="1" t="n">
        <f aca="false">IFERROR(VLOOKUP(A2058,'[2]Pivot HorizontalMRP'!$A$4:$G$2689,7,0),0)</f>
        <v>432197</v>
      </c>
      <c r="S2058" s="1" t="n">
        <f aca="false">IFERROR(VLOOKUP(A2058,'[2]Pivot HorizontalMRP'!$A$4:$H$2689,8,0),0)</f>
        <v>468974</v>
      </c>
      <c r="T2058" s="1" t="n">
        <f aca="false">IFERROR(VLOOKUP(A2058,'[2]Pivot HorizontalMRP'!$A$4:$I$2689,9,0),0)</f>
        <v>270214</v>
      </c>
      <c r="U2058" s="1" t="n">
        <f aca="false">IF(I2058="delivery",O2058-SUM(Q2058+R2058),IF(I2058="PO",P2058-SUM(Q2058:R2058)))</f>
        <v>-642741</v>
      </c>
      <c r="V2058" s="81" t="n">
        <v>0.00036</v>
      </c>
      <c r="W2058" s="81"/>
      <c r="X2058" s="81" t="n">
        <f aca="false">W2058-V2058</f>
        <v>-0.00036</v>
      </c>
      <c r="Y2058" s="81"/>
      <c r="Z2058" s="81"/>
      <c r="AA2058" s="81" t="n">
        <v>0.00028</v>
      </c>
      <c r="AB2058" s="81"/>
      <c r="AC2058" s="81"/>
      <c r="AD2058" s="81"/>
      <c r="AE2058" s="81"/>
      <c r="AF2058" s="81"/>
      <c r="AG2058" s="81"/>
      <c r="AH2058" s="81"/>
      <c r="AI2058" s="81"/>
      <c r="AJ2058" s="81"/>
      <c r="AK2058" s="81"/>
      <c r="AL2058" s="81"/>
      <c r="AM2058" s="81"/>
      <c r="AN2058" s="81"/>
      <c r="AO2058" s="81" t="str">
        <f aca="false">D2058</f>
        <v>Sanmina</v>
      </c>
      <c r="AP2058" s="1" t="s">
        <v>3124</v>
      </c>
      <c r="AQ2058" s="1"/>
      <c r="AR2058" s="1"/>
      <c r="AS2058" s="1"/>
      <c r="AT2058" s="1"/>
      <c r="AU2058" s="1"/>
      <c r="AV2058" s="1"/>
      <c r="AW2058" s="1"/>
      <c r="AX2058" s="1"/>
      <c r="AY2058" s="1"/>
      <c r="AZ2058" s="1"/>
      <c r="BA2058" s="1"/>
      <c r="BB2058" s="1"/>
      <c r="BC2058" s="1"/>
      <c r="BD2058" s="1"/>
      <c r="BE2058" s="1"/>
      <c r="BF2058" s="1" t="s">
        <v>14668</v>
      </c>
      <c r="BG2058" s="1" t="s">
        <v>183</v>
      </c>
      <c r="BH2058" s="1"/>
      <c r="BI2058" s="1"/>
    </row>
    <row r="2059" customFormat="false" ht="12.75" hidden="false" customHeight="false" outlineLevel="0" collapsed="false">
      <c r="A2059" s="1" t="s">
        <v>9053</v>
      </c>
      <c r="B2059" s="1" t="s">
        <v>9054</v>
      </c>
      <c r="C2059" s="1" t="s">
        <v>177</v>
      </c>
      <c r="D2059" s="1" t="s">
        <v>1471</v>
      </c>
      <c r="E2059" s="1" t="s">
        <v>16483</v>
      </c>
      <c r="F2059" s="1" t="s">
        <v>9056</v>
      </c>
      <c r="G2059" s="1" t="n">
        <v>38</v>
      </c>
      <c r="H2059" s="1" t="n">
        <v>30000</v>
      </c>
      <c r="I2059" s="101" t="s">
        <v>180</v>
      </c>
      <c r="J2059" s="1"/>
      <c r="K2059" s="1" t="n">
        <f aca="false">IFERROR(VLOOKUP(A2059,'[2]Pivot HorizontalMRP'!$A$4:$B$2689,2,0),0)</f>
        <v>0</v>
      </c>
      <c r="L2059" s="1" t="n">
        <f aca="false">IFERROR(VLOOKUP(A2059,'[2]Pivot HorizontalMRP'!$A$4:$C$2689,3,0),0)</f>
        <v>330897</v>
      </c>
      <c r="M2059" s="1" t="n">
        <f aca="false">IFERROR(VLOOKUP(A2059,'[2]Pivot HorizontalMRP'!$A$4:$D$2689,0.4,0),0)</f>
        <v>0</v>
      </c>
      <c r="N2059" s="1" t="n">
        <f aca="false">IFERROR(VLOOKUP(A2059,'[2]Pivot HorizontalMRP'!$A$4:$E$2689,5,0),0)</f>
        <v>0</v>
      </c>
      <c r="O2059" s="1" t="n">
        <f aca="false">K2059+L2059</f>
        <v>330897</v>
      </c>
      <c r="P2059" s="1" t="n">
        <f aca="false">K2059+L2059+M2059+N2059</f>
        <v>330897</v>
      </c>
      <c r="Q2059" s="1" t="n">
        <f aca="false">IFERROR(VLOOKUP(A2059,'[2]Pivot HorizontalMRP'!$A$4:$F$2689,6,0),0)</f>
        <v>106487</v>
      </c>
      <c r="R2059" s="1" t="n">
        <f aca="false">IFERROR(VLOOKUP(A2059,'[2]Pivot HorizontalMRP'!$A$4:$G$2689,7,0),0)</f>
        <v>166928</v>
      </c>
      <c r="S2059" s="1" t="n">
        <f aca="false">IFERROR(VLOOKUP(A2059,'[2]Pivot HorizontalMRP'!$A$4:$H$2689,8,0),0)</f>
        <v>231737</v>
      </c>
      <c r="T2059" s="1" t="n">
        <f aca="false">IFERROR(VLOOKUP(A2059,'[2]Pivot HorizontalMRP'!$A$4:$I$2689,9,0),0)</f>
        <v>112783</v>
      </c>
      <c r="U2059" s="1" t="n">
        <f aca="false">IF(I2059="delivery",O2059-SUM(Q2059+R2059),IF(I2059="PO",P2059-SUM(Q2059:R2059)))</f>
        <v>57482</v>
      </c>
      <c r="V2059" s="81" t="n">
        <v>0.00036</v>
      </c>
      <c r="W2059" s="81"/>
      <c r="X2059" s="81" t="n">
        <f aca="false">W2059-V2059</f>
        <v>-0.00036</v>
      </c>
      <c r="Y2059" s="81"/>
      <c r="Z2059" s="81"/>
      <c r="AA2059" s="81"/>
      <c r="AB2059" s="81"/>
      <c r="AC2059" s="81"/>
      <c r="AD2059" s="81"/>
      <c r="AE2059" s="81"/>
      <c r="AF2059" s="81"/>
      <c r="AG2059" s="81"/>
      <c r="AH2059" s="81"/>
      <c r="AI2059" s="81"/>
      <c r="AJ2059" s="81"/>
      <c r="AK2059" s="81"/>
      <c r="AL2059" s="81"/>
      <c r="AM2059" s="81"/>
      <c r="AN2059" s="81"/>
      <c r="AO2059" s="81" t="str">
        <f aca="false">D2059</f>
        <v>Sanmina</v>
      </c>
      <c r="AP2059" s="1" t="s">
        <v>3124</v>
      </c>
      <c r="AQ2059" s="1"/>
      <c r="AR2059" s="1"/>
      <c r="AS2059" s="1"/>
      <c r="AT2059" s="1"/>
      <c r="AU2059" s="1"/>
      <c r="AV2059" s="1"/>
      <c r="AW2059" s="1"/>
      <c r="AX2059" s="1"/>
      <c r="AY2059" s="1"/>
      <c r="AZ2059" s="1"/>
      <c r="BA2059" s="1"/>
      <c r="BB2059" s="1"/>
      <c r="BC2059" s="1"/>
      <c r="BD2059" s="1"/>
      <c r="BE2059" s="1"/>
      <c r="BF2059" s="1" t="s">
        <v>14668</v>
      </c>
      <c r="BG2059" s="1" t="s">
        <v>183</v>
      </c>
      <c r="BH2059" s="1"/>
      <c r="BI2059" s="1"/>
    </row>
    <row r="2060" customFormat="false" ht="12.75" hidden="false" customHeight="false" outlineLevel="0" collapsed="false">
      <c r="A2060" s="1" t="s">
        <v>9057</v>
      </c>
      <c r="B2060" s="1" t="s">
        <v>9058</v>
      </c>
      <c r="C2060" s="1" t="s">
        <v>177</v>
      </c>
      <c r="D2060" s="1" t="s">
        <v>1471</v>
      </c>
      <c r="E2060" s="1" t="s">
        <v>16484</v>
      </c>
      <c r="F2060" s="1" t="s">
        <v>9060</v>
      </c>
      <c r="G2060" s="1" t="n">
        <v>33</v>
      </c>
      <c r="H2060" s="1" t="n">
        <v>4000</v>
      </c>
      <c r="I2060" s="101" t="s">
        <v>180</v>
      </c>
      <c r="J2060" s="1"/>
      <c r="K2060" s="1" t="n">
        <f aca="false">IFERROR(VLOOKUP(A2060,'[2]Pivot HorizontalMRP'!$A$4:$B$2689,2,0),0)</f>
        <v>0</v>
      </c>
      <c r="L2060" s="1" t="n">
        <f aca="false">IFERROR(VLOOKUP(A2060,'[2]Pivot HorizontalMRP'!$A$4:$C$2689,3,0),0)</f>
        <v>1866</v>
      </c>
      <c r="M2060" s="1" t="n">
        <f aca="false">IFERROR(VLOOKUP(A2060,'[2]Pivot HorizontalMRP'!$A$4:$D$2689,0.4,0),0)</f>
        <v>0</v>
      </c>
      <c r="N2060" s="1" t="n">
        <f aca="false">IFERROR(VLOOKUP(A2060,'[2]Pivot HorizontalMRP'!$A$4:$E$2689,5,0),0)</f>
        <v>0</v>
      </c>
      <c r="O2060" s="1" t="n">
        <f aca="false">K2060+L2060</f>
        <v>1866</v>
      </c>
      <c r="P2060" s="1" t="n">
        <f aca="false">K2060+L2060+M2060+N2060</f>
        <v>1866</v>
      </c>
      <c r="Q2060" s="1" t="n">
        <f aca="false">IFERROR(VLOOKUP(A2060,'[2]Pivot HorizontalMRP'!$A$4:$F$2689,6,0),0)</f>
        <v>818</v>
      </c>
      <c r="R2060" s="1" t="n">
        <f aca="false">IFERROR(VLOOKUP(A2060,'[2]Pivot HorizontalMRP'!$A$4:$G$2689,7,0),0)</f>
        <v>1062</v>
      </c>
      <c r="S2060" s="1" t="n">
        <f aca="false">IFERROR(VLOOKUP(A2060,'[2]Pivot HorizontalMRP'!$A$4:$H$2689,8,0),0)</f>
        <v>1084</v>
      </c>
      <c r="T2060" s="1" t="n">
        <f aca="false">IFERROR(VLOOKUP(A2060,'[2]Pivot HorizontalMRP'!$A$4:$I$2689,9,0),0)</f>
        <v>370</v>
      </c>
      <c r="U2060" s="1" t="n">
        <f aca="false">IF(I2060="delivery",O2060-SUM(Q2060+R2060),IF(I2060="PO",P2060-SUM(Q2060:R2060)))</f>
        <v>-14</v>
      </c>
      <c r="V2060" s="81" t="n">
        <v>0.04286</v>
      </c>
      <c r="W2060" s="81"/>
      <c r="X2060" s="81" t="n">
        <f aca="false">W2060-V2060</f>
        <v>-0.04286</v>
      </c>
      <c r="Y2060" s="81"/>
      <c r="Z2060" s="81"/>
      <c r="AA2060" s="81"/>
      <c r="AB2060" s="81"/>
      <c r="AC2060" s="81"/>
      <c r="AD2060" s="81"/>
      <c r="AE2060" s="81"/>
      <c r="AF2060" s="81"/>
      <c r="AG2060" s="81"/>
      <c r="AH2060" s="81"/>
      <c r="AI2060" s="81"/>
      <c r="AJ2060" s="81"/>
      <c r="AK2060" s="81"/>
      <c r="AL2060" s="81"/>
      <c r="AM2060" s="81"/>
      <c r="AN2060" s="81"/>
      <c r="AO2060" s="81" t="str">
        <f aca="false">D2060</f>
        <v>Sanmina</v>
      </c>
      <c r="AP2060" s="1" t="s">
        <v>3124</v>
      </c>
      <c r="AQ2060" s="1"/>
      <c r="AR2060" s="1"/>
      <c r="AS2060" s="1"/>
      <c r="AT2060" s="1"/>
      <c r="AU2060" s="1"/>
      <c r="AV2060" s="1"/>
      <c r="AW2060" s="1"/>
      <c r="AX2060" s="1"/>
      <c r="AY2060" s="1"/>
      <c r="AZ2060" s="1"/>
      <c r="BA2060" s="1"/>
      <c r="BB2060" s="1"/>
      <c r="BC2060" s="1"/>
      <c r="BD2060" s="1"/>
      <c r="BE2060" s="1"/>
      <c r="BF2060" s="1" t="s">
        <v>14668</v>
      </c>
      <c r="BG2060" s="1" t="s">
        <v>183</v>
      </c>
      <c r="BH2060" s="1"/>
      <c r="BI2060" s="1"/>
    </row>
    <row r="2061" customFormat="false" ht="12.75" hidden="false" customHeight="false" outlineLevel="0" collapsed="false">
      <c r="A2061" s="1" t="s">
        <v>9061</v>
      </c>
      <c r="B2061" s="1" t="s">
        <v>9062</v>
      </c>
      <c r="C2061" s="1" t="s">
        <v>177</v>
      </c>
      <c r="D2061" s="1" t="s">
        <v>1471</v>
      </c>
      <c r="E2061" s="1" t="s">
        <v>16485</v>
      </c>
      <c r="F2061" s="1" t="s">
        <v>9064</v>
      </c>
      <c r="G2061" s="1" t="n">
        <v>116</v>
      </c>
      <c r="H2061" s="1" t="n">
        <v>10000</v>
      </c>
      <c r="I2061" s="101" t="s">
        <v>180</v>
      </c>
      <c r="J2061" s="1"/>
      <c r="K2061" s="1" t="n">
        <f aca="false">IFERROR(VLOOKUP(A2061,'[2]Pivot HorizontalMRP'!$A$4:$B$2689,2,0),0)</f>
        <v>0</v>
      </c>
      <c r="L2061" s="1" t="n">
        <f aca="false">IFERROR(VLOOKUP(A2061,'[2]Pivot HorizontalMRP'!$A$4:$C$2689,3,0),0)</f>
        <v>50698</v>
      </c>
      <c r="M2061" s="1" t="n">
        <f aca="false">IFERROR(VLOOKUP(A2061,'[2]Pivot HorizontalMRP'!$A$4:$D$2689,0.4,0),0)</f>
        <v>0</v>
      </c>
      <c r="N2061" s="1" t="n">
        <f aca="false">IFERROR(VLOOKUP(A2061,'[2]Pivot HorizontalMRP'!$A$4:$E$2689,5,0),0)</f>
        <v>0</v>
      </c>
      <c r="O2061" s="1" t="n">
        <f aca="false">K2061+L2061</f>
        <v>50698</v>
      </c>
      <c r="P2061" s="1" t="n">
        <f aca="false">K2061+L2061+M2061+N2061</f>
        <v>50698</v>
      </c>
      <c r="Q2061" s="1" t="n">
        <f aca="false">IFERROR(VLOOKUP(A2061,'[2]Pivot HorizontalMRP'!$A$4:$F$2689,6,0),0)</f>
        <v>11209</v>
      </c>
      <c r="R2061" s="1" t="n">
        <f aca="false">IFERROR(VLOOKUP(A2061,'[2]Pivot HorizontalMRP'!$A$4:$G$2689,7,0),0)</f>
        <v>5094</v>
      </c>
      <c r="S2061" s="1" t="n">
        <f aca="false">IFERROR(VLOOKUP(A2061,'[2]Pivot HorizontalMRP'!$A$4:$H$2689,8,0),0)</f>
        <v>5170</v>
      </c>
      <c r="T2061" s="1" t="n">
        <f aca="false">IFERROR(VLOOKUP(A2061,'[2]Pivot HorizontalMRP'!$A$4:$I$2689,9,0),0)</f>
        <v>3292</v>
      </c>
      <c r="U2061" s="1" t="n">
        <f aca="false">IF(I2061="delivery",O2061-SUM(Q2061+R2061),IF(I2061="PO",P2061-SUM(Q2061:R2061)))</f>
        <v>34395</v>
      </c>
      <c r="V2061" s="81" t="n">
        <v>0.0015</v>
      </c>
      <c r="W2061" s="81"/>
      <c r="X2061" s="81" t="n">
        <f aca="false">W2061-V2061</f>
        <v>-0.0015</v>
      </c>
      <c r="Y2061" s="81"/>
      <c r="Z2061" s="81"/>
      <c r="AA2061" s="81"/>
      <c r="AB2061" s="81"/>
      <c r="AC2061" s="81"/>
      <c r="AD2061" s="81"/>
      <c r="AE2061" s="81"/>
      <c r="AF2061" s="81"/>
      <c r="AG2061" s="81"/>
      <c r="AH2061" s="81"/>
      <c r="AI2061" s="81"/>
      <c r="AJ2061" s="81"/>
      <c r="AK2061" s="81"/>
      <c r="AL2061" s="81"/>
      <c r="AM2061" s="81"/>
      <c r="AN2061" s="81"/>
      <c r="AO2061" s="81" t="str">
        <f aca="false">D2061</f>
        <v>Sanmina</v>
      </c>
      <c r="AP2061" s="1" t="s">
        <v>3124</v>
      </c>
      <c r="AQ2061" s="1"/>
      <c r="AR2061" s="1"/>
      <c r="AS2061" s="1"/>
      <c r="AT2061" s="1"/>
      <c r="AU2061" s="1"/>
      <c r="AV2061" s="1"/>
      <c r="AW2061" s="1"/>
      <c r="AX2061" s="1"/>
      <c r="AY2061" s="1"/>
      <c r="AZ2061" s="1"/>
      <c r="BA2061" s="1"/>
      <c r="BB2061" s="1"/>
      <c r="BC2061" s="1"/>
      <c r="BD2061" s="1"/>
      <c r="BE2061" s="1"/>
      <c r="BF2061" s="1" t="s">
        <v>14668</v>
      </c>
      <c r="BG2061" s="1" t="s">
        <v>183</v>
      </c>
      <c r="BH2061" s="1"/>
      <c r="BI2061" s="1"/>
    </row>
    <row r="2062" customFormat="false" ht="12.75" hidden="false" customHeight="false" outlineLevel="0" collapsed="false">
      <c r="A2062" s="1" t="s">
        <v>9065</v>
      </c>
      <c r="B2062" s="1" t="s">
        <v>9066</v>
      </c>
      <c r="C2062" s="1" t="s">
        <v>177</v>
      </c>
      <c r="D2062" s="1" t="s">
        <v>1471</v>
      </c>
      <c r="E2062" s="1" t="s">
        <v>16486</v>
      </c>
      <c r="F2062" s="1" t="s">
        <v>9068</v>
      </c>
      <c r="G2062" s="1" t="n">
        <v>308</v>
      </c>
      <c r="H2062" s="1" t="n">
        <v>10000</v>
      </c>
      <c r="I2062" s="101" t="s">
        <v>180</v>
      </c>
      <c r="J2062" s="1"/>
      <c r="K2062" s="1" t="n">
        <f aca="false">IFERROR(VLOOKUP(A2062,'[2]Pivot HorizontalMRP'!$A$4:$B$2689,2,0),0)</f>
        <v>0</v>
      </c>
      <c r="L2062" s="1" t="n">
        <f aca="false">IFERROR(VLOOKUP(A2062,'[2]Pivot HorizontalMRP'!$A$4:$C$2689,3,0),0)</f>
        <v>61524</v>
      </c>
      <c r="M2062" s="1" t="n">
        <f aca="false">IFERROR(VLOOKUP(A2062,'[2]Pivot HorizontalMRP'!$A$4:$D$2689,0.4,0),0)</f>
        <v>0</v>
      </c>
      <c r="N2062" s="1" t="n">
        <f aca="false">IFERROR(VLOOKUP(A2062,'[2]Pivot HorizontalMRP'!$A$4:$E$2689,5,0),0)</f>
        <v>0</v>
      </c>
      <c r="O2062" s="1" t="n">
        <f aca="false">K2062+L2062</f>
        <v>61524</v>
      </c>
      <c r="P2062" s="1" t="n">
        <f aca="false">K2062+L2062+M2062+N2062</f>
        <v>61524</v>
      </c>
      <c r="Q2062" s="1" t="n">
        <f aca="false">IFERROR(VLOOKUP(A2062,'[2]Pivot HorizontalMRP'!$A$4:$F$2689,6,0),0)</f>
        <v>35435</v>
      </c>
      <c r="R2062" s="1" t="n">
        <f aca="false">IFERROR(VLOOKUP(A2062,'[2]Pivot HorizontalMRP'!$A$4:$G$2689,7,0),0)</f>
        <v>16363</v>
      </c>
      <c r="S2062" s="1" t="n">
        <f aca="false">IFERROR(VLOOKUP(A2062,'[2]Pivot HorizontalMRP'!$A$4:$H$2689,8,0),0)</f>
        <v>16391</v>
      </c>
      <c r="T2062" s="1" t="n">
        <f aca="false">IFERROR(VLOOKUP(A2062,'[2]Pivot HorizontalMRP'!$A$4:$I$2689,9,0),0)</f>
        <v>10196</v>
      </c>
      <c r="U2062" s="1" t="n">
        <f aca="false">IF(I2062="delivery",O2062-SUM(Q2062+R2062),IF(I2062="PO",P2062-SUM(Q2062:R2062)))</f>
        <v>9726</v>
      </c>
      <c r="V2062" s="81" t="n">
        <v>0.00028</v>
      </c>
      <c r="W2062" s="81"/>
      <c r="X2062" s="81" t="n">
        <f aca="false">W2062-V2062</f>
        <v>-0.00028</v>
      </c>
      <c r="Y2062" s="81"/>
      <c r="Z2062" s="81"/>
      <c r="AA2062" s="81" t="n">
        <v>0.00028</v>
      </c>
      <c r="AB2062" s="81"/>
      <c r="AC2062" s="81"/>
      <c r="AD2062" s="81"/>
      <c r="AE2062" s="81"/>
      <c r="AF2062" s="81"/>
      <c r="AG2062" s="81"/>
      <c r="AH2062" s="81"/>
      <c r="AI2062" s="81"/>
      <c r="AJ2062" s="81"/>
      <c r="AK2062" s="81"/>
      <c r="AL2062" s="81"/>
      <c r="AM2062" s="81"/>
      <c r="AN2062" s="81"/>
      <c r="AO2062" s="81" t="str">
        <f aca="false">D2062</f>
        <v>Sanmina</v>
      </c>
      <c r="AP2062" s="1" t="s">
        <v>3124</v>
      </c>
      <c r="AQ2062" s="1"/>
      <c r="AR2062" s="1"/>
      <c r="AS2062" s="1"/>
      <c r="AT2062" s="1"/>
      <c r="AU2062" s="1"/>
      <c r="AV2062" s="1"/>
      <c r="AW2062" s="1"/>
      <c r="AX2062" s="1"/>
      <c r="AY2062" s="1"/>
      <c r="AZ2062" s="1"/>
      <c r="BA2062" s="1"/>
      <c r="BB2062" s="1"/>
      <c r="BC2062" s="1"/>
      <c r="BD2062" s="1"/>
      <c r="BE2062" s="1"/>
      <c r="BF2062" s="1" t="s">
        <v>14668</v>
      </c>
      <c r="BG2062" s="1" t="s">
        <v>183</v>
      </c>
      <c r="BH2062" s="1"/>
      <c r="BI2062" s="1"/>
    </row>
    <row r="2063" customFormat="false" ht="12.75" hidden="false" customHeight="false" outlineLevel="0" collapsed="false">
      <c r="A2063" s="1" t="s">
        <v>9069</v>
      </c>
      <c r="B2063" s="1" t="s">
        <v>9070</v>
      </c>
      <c r="C2063" s="1" t="s">
        <v>177</v>
      </c>
      <c r="D2063" s="1" t="s">
        <v>1471</v>
      </c>
      <c r="E2063" s="1" t="s">
        <v>16487</v>
      </c>
      <c r="F2063" s="1" t="s">
        <v>9072</v>
      </c>
      <c r="G2063" s="1" t="n">
        <v>308</v>
      </c>
      <c r="H2063" s="1" t="n">
        <v>30000</v>
      </c>
      <c r="I2063" s="101" t="s">
        <v>180</v>
      </c>
      <c r="J2063" s="1"/>
      <c r="K2063" s="1" t="n">
        <f aca="false">IFERROR(VLOOKUP(A2063,'[2]Pivot HorizontalMRP'!$A$4:$B$2689,2,0),0)</f>
        <v>0</v>
      </c>
      <c r="L2063" s="1" t="n">
        <f aca="false">IFERROR(VLOOKUP(A2063,'[2]Pivot HorizontalMRP'!$A$4:$C$2689,3,0),0)</f>
        <v>66117</v>
      </c>
      <c r="M2063" s="1" t="n">
        <f aca="false">IFERROR(VLOOKUP(A2063,'[2]Pivot HorizontalMRP'!$A$4:$D$2689,0.4,0),0)</f>
        <v>0</v>
      </c>
      <c r="N2063" s="1" t="n">
        <f aca="false">IFERROR(VLOOKUP(A2063,'[2]Pivot HorizontalMRP'!$A$4:$E$2689,5,0),0)</f>
        <v>40000</v>
      </c>
      <c r="O2063" s="1" t="n">
        <f aca="false">K2063+L2063</f>
        <v>66117</v>
      </c>
      <c r="P2063" s="1" t="n">
        <f aca="false">K2063+L2063+M2063+N2063</f>
        <v>106117</v>
      </c>
      <c r="Q2063" s="1" t="n">
        <f aca="false">IFERROR(VLOOKUP(A2063,'[2]Pivot HorizontalMRP'!$A$4:$F$2689,6,0),0)</f>
        <v>45804</v>
      </c>
      <c r="R2063" s="1" t="n">
        <f aca="false">IFERROR(VLOOKUP(A2063,'[2]Pivot HorizontalMRP'!$A$4:$G$2689,7,0),0)</f>
        <v>39064</v>
      </c>
      <c r="S2063" s="1" t="n">
        <f aca="false">IFERROR(VLOOKUP(A2063,'[2]Pivot HorizontalMRP'!$A$4:$H$2689,8,0),0)</f>
        <v>35396</v>
      </c>
      <c r="T2063" s="1" t="n">
        <f aca="false">IFERROR(VLOOKUP(A2063,'[2]Pivot HorizontalMRP'!$A$4:$I$2689,9,0),0)</f>
        <v>23357</v>
      </c>
      <c r="U2063" s="1" t="n">
        <f aca="false">IF(I2063="delivery",O2063-SUM(Q2063+R2063),IF(I2063="PO",P2063-SUM(Q2063:R2063)))</f>
        <v>-18751</v>
      </c>
      <c r="V2063" s="81" t="n">
        <v>0.00061</v>
      </c>
      <c r="W2063" s="81"/>
      <c r="X2063" s="81" t="n">
        <f aca="false">W2063-V2063</f>
        <v>-0.00061</v>
      </c>
      <c r="Y2063" s="81"/>
      <c r="Z2063" s="81"/>
      <c r="AA2063" s="81" t="n">
        <v>0.00044</v>
      </c>
      <c r="AB2063" s="81"/>
      <c r="AC2063" s="81"/>
      <c r="AD2063" s="81"/>
      <c r="AE2063" s="81"/>
      <c r="AF2063" s="81"/>
      <c r="AG2063" s="81"/>
      <c r="AH2063" s="81"/>
      <c r="AI2063" s="81"/>
      <c r="AJ2063" s="81"/>
      <c r="AK2063" s="81"/>
      <c r="AL2063" s="81"/>
      <c r="AM2063" s="81"/>
      <c r="AN2063" s="81"/>
      <c r="AO2063" s="81" t="str">
        <f aca="false">D2063</f>
        <v>Sanmina</v>
      </c>
      <c r="AP2063" s="1" t="s">
        <v>3124</v>
      </c>
      <c r="AQ2063" s="1"/>
      <c r="AR2063" s="1"/>
      <c r="AS2063" s="1"/>
      <c r="AT2063" s="1"/>
      <c r="AU2063" s="1"/>
      <c r="AV2063" s="1"/>
      <c r="AW2063" s="1"/>
      <c r="AX2063" s="1"/>
      <c r="AY2063" s="1"/>
      <c r="AZ2063" s="1"/>
      <c r="BA2063" s="1"/>
      <c r="BB2063" s="1"/>
      <c r="BC2063" s="1"/>
      <c r="BD2063" s="1"/>
      <c r="BE2063" s="1"/>
      <c r="BF2063" s="1" t="s">
        <v>14668</v>
      </c>
      <c r="BG2063" s="1" t="s">
        <v>183</v>
      </c>
      <c r="BH2063" s="1"/>
      <c r="BI2063" s="1"/>
    </row>
    <row r="2064" customFormat="false" ht="12.75" hidden="false" customHeight="false" outlineLevel="0" collapsed="false">
      <c r="A2064" s="1" t="s">
        <v>9073</v>
      </c>
      <c r="B2064" s="1" t="s">
        <v>9074</v>
      </c>
      <c r="C2064" s="1" t="s">
        <v>177</v>
      </c>
      <c r="D2064" s="1" t="s">
        <v>1471</v>
      </c>
      <c r="E2064" s="1" t="s">
        <v>16488</v>
      </c>
      <c r="F2064" s="1" t="s">
        <v>9076</v>
      </c>
      <c r="G2064" s="1" t="n">
        <v>116</v>
      </c>
      <c r="H2064" s="1" t="n">
        <v>10000</v>
      </c>
      <c r="I2064" s="101" t="s">
        <v>180</v>
      </c>
      <c r="J2064" s="1"/>
      <c r="K2064" s="1" t="n">
        <f aca="false">IFERROR(VLOOKUP(A2064,'[2]Pivot HorizontalMRP'!$A$4:$B$2689,2,0),0)</f>
        <v>0</v>
      </c>
      <c r="L2064" s="1" t="n">
        <f aca="false">IFERROR(VLOOKUP(A2064,'[2]Pivot HorizontalMRP'!$A$4:$C$2689,3,0),0)</f>
        <v>39004</v>
      </c>
      <c r="M2064" s="1" t="n">
        <f aca="false">IFERROR(VLOOKUP(A2064,'[2]Pivot HorizontalMRP'!$A$4:$D$2689,0.4,0),0)</f>
        <v>0</v>
      </c>
      <c r="N2064" s="1" t="n">
        <f aca="false">IFERROR(VLOOKUP(A2064,'[2]Pivot HorizontalMRP'!$A$4:$E$2689,5,0),0)</f>
        <v>0</v>
      </c>
      <c r="O2064" s="1" t="n">
        <f aca="false">K2064+L2064</f>
        <v>39004</v>
      </c>
      <c r="P2064" s="1" t="n">
        <f aca="false">K2064+L2064+M2064+N2064</f>
        <v>39004</v>
      </c>
      <c r="Q2064" s="1" t="n">
        <f aca="false">IFERROR(VLOOKUP(A2064,'[2]Pivot HorizontalMRP'!$A$4:$F$2689,6,0),0)</f>
        <v>2473</v>
      </c>
      <c r="R2064" s="1" t="n">
        <f aca="false">IFERROR(VLOOKUP(A2064,'[2]Pivot HorizontalMRP'!$A$4:$G$2689,7,0),0)</f>
        <v>3078</v>
      </c>
      <c r="S2064" s="1" t="n">
        <f aca="false">IFERROR(VLOOKUP(A2064,'[2]Pivot HorizontalMRP'!$A$4:$H$2689,8,0),0)</f>
        <v>3586</v>
      </c>
      <c r="T2064" s="1" t="n">
        <f aca="false">IFERROR(VLOOKUP(A2064,'[2]Pivot HorizontalMRP'!$A$4:$I$2689,9,0),0)</f>
        <v>1357</v>
      </c>
      <c r="U2064" s="1" t="n">
        <f aca="false">IF(I2064="delivery",O2064-SUM(Q2064+R2064),IF(I2064="PO",P2064-SUM(Q2064:R2064)))</f>
        <v>33453</v>
      </c>
      <c r="V2064" s="81" t="n">
        <v>0.00043</v>
      </c>
      <c r="W2064" s="81"/>
      <c r="X2064" s="81" t="n">
        <f aca="false">W2064-V2064</f>
        <v>-0.00043</v>
      </c>
      <c r="Y2064" s="81"/>
      <c r="Z2064" s="81"/>
      <c r="AA2064" s="81"/>
      <c r="AB2064" s="81"/>
      <c r="AC2064" s="81"/>
      <c r="AD2064" s="81"/>
      <c r="AE2064" s="81"/>
      <c r="AF2064" s="81"/>
      <c r="AG2064" s="81"/>
      <c r="AH2064" s="81"/>
      <c r="AI2064" s="81"/>
      <c r="AJ2064" s="81"/>
      <c r="AK2064" s="81"/>
      <c r="AL2064" s="81"/>
      <c r="AM2064" s="81"/>
      <c r="AN2064" s="81"/>
      <c r="AO2064" s="81" t="str">
        <f aca="false">D2064</f>
        <v>Sanmina</v>
      </c>
      <c r="AP2064" s="1" t="s">
        <v>3124</v>
      </c>
      <c r="AQ2064" s="1"/>
      <c r="AR2064" s="1"/>
      <c r="AS2064" s="1"/>
      <c r="AT2064" s="1"/>
      <c r="AU2064" s="1"/>
      <c r="AV2064" s="1"/>
      <c r="AW2064" s="1"/>
      <c r="AX2064" s="1"/>
      <c r="AY2064" s="1"/>
      <c r="AZ2064" s="1"/>
      <c r="BA2064" s="1"/>
      <c r="BB2064" s="1"/>
      <c r="BC2064" s="1"/>
      <c r="BD2064" s="1"/>
      <c r="BE2064" s="1"/>
      <c r="BF2064" s="1" t="s">
        <v>14668</v>
      </c>
      <c r="BG2064" s="1" t="s">
        <v>183</v>
      </c>
      <c r="BH2064" s="1"/>
      <c r="BI2064" s="1"/>
    </row>
    <row r="2065" customFormat="false" ht="12.75" hidden="false" customHeight="false" outlineLevel="0" collapsed="false">
      <c r="A2065" s="1" t="s">
        <v>9077</v>
      </c>
      <c r="B2065" s="1" t="s">
        <v>9078</v>
      </c>
      <c r="C2065" s="1" t="s">
        <v>177</v>
      </c>
      <c r="D2065" s="1" t="s">
        <v>1471</v>
      </c>
      <c r="E2065" s="1" t="s">
        <v>16489</v>
      </c>
      <c r="F2065" s="1" t="s">
        <v>9080</v>
      </c>
      <c r="G2065" s="1" t="n">
        <v>116</v>
      </c>
      <c r="H2065" s="1" t="n">
        <v>10000</v>
      </c>
      <c r="I2065" s="101" t="s">
        <v>180</v>
      </c>
      <c r="J2065" s="1"/>
      <c r="K2065" s="1" t="n">
        <f aca="false">IFERROR(VLOOKUP(A2065,'[2]Pivot HorizontalMRP'!$A$4:$B$2689,2,0),0)</f>
        <v>0</v>
      </c>
      <c r="L2065" s="1" t="n">
        <f aca="false">IFERROR(VLOOKUP(A2065,'[2]Pivot HorizontalMRP'!$A$4:$C$2689,3,0),0)</f>
        <v>40110</v>
      </c>
      <c r="M2065" s="1" t="n">
        <f aca="false">IFERROR(VLOOKUP(A2065,'[2]Pivot HorizontalMRP'!$A$4:$D$2689,0.4,0),0)</f>
        <v>0</v>
      </c>
      <c r="N2065" s="1" t="n">
        <f aca="false">IFERROR(VLOOKUP(A2065,'[2]Pivot HorizontalMRP'!$A$4:$E$2689,5,0),0)</f>
        <v>0</v>
      </c>
      <c r="O2065" s="1" t="n">
        <f aca="false">K2065+L2065</f>
        <v>40110</v>
      </c>
      <c r="P2065" s="1" t="n">
        <f aca="false">K2065+L2065+M2065+N2065</f>
        <v>40110</v>
      </c>
      <c r="Q2065" s="1" t="n">
        <f aca="false">IFERROR(VLOOKUP(A2065,'[2]Pivot HorizontalMRP'!$A$4:$F$2689,6,0),0)</f>
        <v>691</v>
      </c>
      <c r="R2065" s="1" t="n">
        <f aca="false">IFERROR(VLOOKUP(A2065,'[2]Pivot HorizontalMRP'!$A$4:$G$2689,7,0),0)</f>
        <v>937</v>
      </c>
      <c r="S2065" s="1" t="n">
        <f aca="false">IFERROR(VLOOKUP(A2065,'[2]Pivot HorizontalMRP'!$A$4:$H$2689,8,0),0)</f>
        <v>894</v>
      </c>
      <c r="T2065" s="1" t="n">
        <f aca="false">IFERROR(VLOOKUP(A2065,'[2]Pivot HorizontalMRP'!$A$4:$I$2689,9,0),0)</f>
        <v>490</v>
      </c>
      <c r="U2065" s="1" t="n">
        <f aca="false">IF(I2065="delivery",O2065-SUM(Q2065+R2065),IF(I2065="PO",P2065-SUM(Q2065:R2065)))</f>
        <v>38482</v>
      </c>
      <c r="V2065" s="81" t="n">
        <v>0.00055</v>
      </c>
      <c r="W2065" s="81"/>
      <c r="X2065" s="81" t="n">
        <f aca="false">W2065-V2065</f>
        <v>-0.00055</v>
      </c>
      <c r="Y2065" s="81"/>
      <c r="Z2065" s="81"/>
      <c r="AA2065" s="81"/>
      <c r="AB2065" s="81"/>
      <c r="AC2065" s="81"/>
      <c r="AD2065" s="81"/>
      <c r="AE2065" s="81"/>
      <c r="AF2065" s="81"/>
      <c r="AG2065" s="81"/>
      <c r="AH2065" s="81"/>
      <c r="AI2065" s="81"/>
      <c r="AJ2065" s="81"/>
      <c r="AK2065" s="81"/>
      <c r="AL2065" s="81"/>
      <c r="AM2065" s="81"/>
      <c r="AN2065" s="81"/>
      <c r="AO2065" s="81" t="str">
        <f aca="false">D2065</f>
        <v>Sanmina</v>
      </c>
      <c r="AP2065" s="1" t="s">
        <v>3124</v>
      </c>
      <c r="AQ2065" s="1"/>
      <c r="AR2065" s="1"/>
      <c r="AS2065" s="1"/>
      <c r="AT2065" s="1"/>
      <c r="AU2065" s="1"/>
      <c r="AV2065" s="1"/>
      <c r="AW2065" s="1"/>
      <c r="AX2065" s="1"/>
      <c r="AY2065" s="1"/>
      <c r="AZ2065" s="1"/>
      <c r="BA2065" s="1"/>
      <c r="BB2065" s="1"/>
      <c r="BC2065" s="1"/>
      <c r="BD2065" s="1"/>
      <c r="BE2065" s="1"/>
      <c r="BF2065" s="1" t="s">
        <v>14668</v>
      </c>
      <c r="BG2065" s="1" t="s">
        <v>183</v>
      </c>
      <c r="BH2065" s="1"/>
      <c r="BI2065" s="1"/>
    </row>
    <row r="2066" customFormat="false" ht="12.75" hidden="false" customHeight="false" outlineLevel="0" collapsed="false">
      <c r="A2066" s="1" t="s">
        <v>9081</v>
      </c>
      <c r="B2066" s="1" t="s">
        <v>9082</v>
      </c>
      <c r="C2066" s="1" t="s">
        <v>177</v>
      </c>
      <c r="D2066" s="1" t="s">
        <v>1471</v>
      </c>
      <c r="E2066" s="1" t="s">
        <v>16490</v>
      </c>
      <c r="F2066" s="1" t="s">
        <v>9084</v>
      </c>
      <c r="G2066" s="1" t="n">
        <v>116</v>
      </c>
      <c r="H2066" s="1" t="n">
        <v>10000</v>
      </c>
      <c r="I2066" s="101" t="s">
        <v>188</v>
      </c>
      <c r="J2066" s="1"/>
      <c r="K2066" s="1" t="n">
        <f aca="false">IFERROR(VLOOKUP(A2066,'[2]Pivot HorizontalMRP'!$A$4:$B$2689,2,0),0)</f>
        <v>0</v>
      </c>
      <c r="L2066" s="1" t="n">
        <f aca="false">IFERROR(VLOOKUP(A2066,'[2]Pivot HorizontalMRP'!$A$4:$C$2689,3,0),0)</f>
        <v>69140</v>
      </c>
      <c r="M2066" s="1" t="n">
        <f aca="false">IFERROR(VLOOKUP(A2066,'[2]Pivot HorizontalMRP'!$A$4:$D$2689,0.4,0),0)</f>
        <v>0</v>
      </c>
      <c r="N2066" s="1" t="n">
        <f aca="false">IFERROR(VLOOKUP(A2066,'[2]Pivot HorizontalMRP'!$A$4:$E$2689,5,0),0)</f>
        <v>0</v>
      </c>
      <c r="O2066" s="1" t="n">
        <f aca="false">K2066+L2066</f>
        <v>69140</v>
      </c>
      <c r="P2066" s="1" t="n">
        <f aca="false">K2066+L2066+M2066+N2066</f>
        <v>69140</v>
      </c>
      <c r="Q2066" s="1" t="n">
        <f aca="false">IFERROR(VLOOKUP(A2066,'[2]Pivot HorizontalMRP'!$A$4:$F$2689,6,0),0)</f>
        <v>22947</v>
      </c>
      <c r="R2066" s="1" t="n">
        <f aca="false">IFERROR(VLOOKUP(A2066,'[2]Pivot HorizontalMRP'!$A$4:$G$2689,7,0),0)</f>
        <v>14536</v>
      </c>
      <c r="S2066" s="1" t="n">
        <f aca="false">IFERROR(VLOOKUP(A2066,'[2]Pivot HorizontalMRP'!$A$4:$H$2689,8,0),0)</f>
        <v>14993</v>
      </c>
      <c r="T2066" s="1" t="n">
        <f aca="false">IFERROR(VLOOKUP(A2066,'[2]Pivot HorizontalMRP'!$A$4:$I$2689,9,0),0)</f>
        <v>9265</v>
      </c>
      <c r="U2066" s="1" t="n">
        <f aca="false">IF(I2066="delivery",O2066-SUM(Q2066+R2066),IF(I2066="PO",P2066-SUM(Q2066:R2066)))</f>
        <v>31657</v>
      </c>
      <c r="V2066" s="81" t="n">
        <v>0.0007</v>
      </c>
      <c r="W2066" s="81"/>
      <c r="X2066" s="81" t="n">
        <f aca="false">W2066-V2066</f>
        <v>-0.0007</v>
      </c>
      <c r="Y2066" s="81"/>
      <c r="Z2066" s="81"/>
      <c r="AA2066" s="81" t="n">
        <v>0.00042</v>
      </c>
      <c r="AB2066" s="81"/>
      <c r="AC2066" s="81"/>
      <c r="AD2066" s="81"/>
      <c r="AE2066" s="81"/>
      <c r="AF2066" s="81"/>
      <c r="AG2066" s="81"/>
      <c r="AH2066" s="81"/>
      <c r="AI2066" s="81"/>
      <c r="AJ2066" s="81"/>
      <c r="AK2066" s="81"/>
      <c r="AL2066" s="81"/>
      <c r="AM2066" s="81"/>
      <c r="AN2066" s="81"/>
      <c r="AO2066" s="81" t="str">
        <f aca="false">D2066</f>
        <v>Sanmina</v>
      </c>
      <c r="AP2066" s="1" t="s">
        <v>3124</v>
      </c>
      <c r="AQ2066" s="1"/>
      <c r="AR2066" s="1"/>
      <c r="AS2066" s="1"/>
      <c r="AT2066" s="1"/>
      <c r="AU2066" s="1"/>
      <c r="AV2066" s="1"/>
      <c r="AW2066" s="1"/>
      <c r="AX2066" s="1"/>
      <c r="AY2066" s="1"/>
      <c r="AZ2066" s="1"/>
      <c r="BA2066" s="1"/>
      <c r="BB2066" s="1"/>
      <c r="BC2066" s="1"/>
      <c r="BD2066" s="1"/>
      <c r="BE2066" s="1"/>
      <c r="BF2066" s="1" t="s">
        <v>14668</v>
      </c>
      <c r="BG2066" s="1" t="s">
        <v>183</v>
      </c>
      <c r="BH2066" s="1"/>
      <c r="BI2066" s="1"/>
    </row>
    <row r="2067" customFormat="false" ht="12.75" hidden="false" customHeight="false" outlineLevel="0" collapsed="false">
      <c r="A2067" s="1" t="s">
        <v>9085</v>
      </c>
      <c r="B2067" s="1" t="s">
        <v>9086</v>
      </c>
      <c r="C2067" s="1" t="s">
        <v>177</v>
      </c>
      <c r="D2067" s="1" t="s">
        <v>1471</v>
      </c>
      <c r="E2067" s="1" t="s">
        <v>16491</v>
      </c>
      <c r="F2067" s="1" t="s">
        <v>9088</v>
      </c>
      <c r="G2067" s="1" t="n">
        <v>38</v>
      </c>
      <c r="H2067" s="1" t="n">
        <v>40000</v>
      </c>
      <c r="I2067" s="101" t="s">
        <v>180</v>
      </c>
      <c r="J2067" s="1"/>
      <c r="K2067" s="1" t="n">
        <f aca="false">IFERROR(VLOOKUP(A2067,'[2]Pivot HorizontalMRP'!$A$4:$B$2689,2,0),0)</f>
        <v>0</v>
      </c>
      <c r="L2067" s="1" t="n">
        <f aca="false">IFERROR(VLOOKUP(A2067,'[2]Pivot HorizontalMRP'!$A$4:$C$2689,3,0),0)</f>
        <v>903</v>
      </c>
      <c r="M2067" s="1" t="n">
        <f aca="false">IFERROR(VLOOKUP(A2067,'[2]Pivot HorizontalMRP'!$A$4:$D$2689,0.4,0),0)</f>
        <v>0</v>
      </c>
      <c r="N2067" s="1" t="n">
        <f aca="false">IFERROR(VLOOKUP(A2067,'[2]Pivot HorizontalMRP'!$A$4:$E$2689,5,0),0)</f>
        <v>40000</v>
      </c>
      <c r="O2067" s="1" t="n">
        <f aca="false">K2067+L2067</f>
        <v>903</v>
      </c>
      <c r="P2067" s="1" t="n">
        <f aca="false">K2067+L2067+M2067+N2067</f>
        <v>40903</v>
      </c>
      <c r="Q2067" s="1" t="n">
        <f aca="false">IFERROR(VLOOKUP(A2067,'[2]Pivot HorizontalMRP'!$A$4:$F$2689,6,0),0)</f>
        <v>1430</v>
      </c>
      <c r="R2067" s="1" t="n">
        <f aca="false">IFERROR(VLOOKUP(A2067,'[2]Pivot HorizontalMRP'!$A$4:$G$2689,7,0),0)</f>
        <v>1163</v>
      </c>
      <c r="S2067" s="1" t="n">
        <f aca="false">IFERROR(VLOOKUP(A2067,'[2]Pivot HorizontalMRP'!$A$4:$H$2689,8,0),0)</f>
        <v>1142</v>
      </c>
      <c r="T2067" s="1" t="n">
        <f aca="false">IFERROR(VLOOKUP(A2067,'[2]Pivot HorizontalMRP'!$A$4:$I$2689,9,0),0)</f>
        <v>760</v>
      </c>
      <c r="U2067" s="1" t="n">
        <f aca="false">IF(I2067="delivery",O2067-SUM(Q2067+R2067),IF(I2067="PO",P2067-SUM(Q2067:R2067)))</f>
        <v>-1690</v>
      </c>
      <c r="V2067" s="81" t="n">
        <v>0.00061</v>
      </c>
      <c r="W2067" s="81"/>
      <c r="X2067" s="81" t="n">
        <f aca="false">W2067-V2067</f>
        <v>-0.00061</v>
      </c>
      <c r="Y2067" s="81"/>
      <c r="Z2067" s="81"/>
      <c r="AA2067" s="81"/>
      <c r="AB2067" s="81"/>
      <c r="AC2067" s="81"/>
      <c r="AD2067" s="81"/>
      <c r="AE2067" s="81"/>
      <c r="AF2067" s="81"/>
      <c r="AG2067" s="81"/>
      <c r="AH2067" s="81"/>
      <c r="AI2067" s="81"/>
      <c r="AJ2067" s="81"/>
      <c r="AK2067" s="81"/>
      <c r="AL2067" s="81"/>
      <c r="AM2067" s="81"/>
      <c r="AN2067" s="81"/>
      <c r="AO2067" s="81" t="str">
        <f aca="false">D2067</f>
        <v>Sanmina</v>
      </c>
      <c r="AP2067" s="1" t="s">
        <v>3124</v>
      </c>
      <c r="AQ2067" s="1"/>
      <c r="AR2067" s="1"/>
      <c r="AS2067" s="1"/>
      <c r="AT2067" s="1"/>
      <c r="AU2067" s="1"/>
      <c r="AV2067" s="1"/>
      <c r="AW2067" s="1"/>
      <c r="AX2067" s="1"/>
      <c r="AY2067" s="1"/>
      <c r="AZ2067" s="1"/>
      <c r="BA2067" s="1"/>
      <c r="BB2067" s="1"/>
      <c r="BC2067" s="1"/>
      <c r="BD2067" s="1"/>
      <c r="BE2067" s="1"/>
      <c r="BF2067" s="1" t="s">
        <v>14668</v>
      </c>
      <c r="BG2067" s="1" t="s">
        <v>183</v>
      </c>
      <c r="BH2067" s="1"/>
      <c r="BI2067" s="1"/>
    </row>
    <row r="2068" customFormat="false" ht="12.75" hidden="false" customHeight="false" outlineLevel="0" collapsed="false">
      <c r="A2068" s="1" t="s">
        <v>9089</v>
      </c>
      <c r="B2068" s="1" t="s">
        <v>9090</v>
      </c>
      <c r="C2068" s="1" t="s">
        <v>177</v>
      </c>
      <c r="D2068" s="1" t="s">
        <v>1471</v>
      </c>
      <c r="E2068" s="1" t="s">
        <v>16492</v>
      </c>
      <c r="F2068" s="1" t="s">
        <v>9092</v>
      </c>
      <c r="G2068" s="1" t="n">
        <v>163</v>
      </c>
      <c r="H2068" s="1" t="n">
        <v>3000</v>
      </c>
      <c r="I2068" s="101" t="s">
        <v>188</v>
      </c>
      <c r="J2068" s="1"/>
      <c r="K2068" s="1" t="n">
        <f aca="false">IFERROR(VLOOKUP(A2068,'[2]Pivot HorizontalMRP'!$A$4:$B$2689,2,0),0)</f>
        <v>0</v>
      </c>
      <c r="L2068" s="1" t="n">
        <f aca="false">IFERROR(VLOOKUP(A2068,'[2]Pivot HorizontalMRP'!$A$4:$C$2689,3,0),0)</f>
        <v>18366</v>
      </c>
      <c r="M2068" s="1" t="n">
        <f aca="false">IFERROR(VLOOKUP(A2068,'[2]Pivot HorizontalMRP'!$A$4:$D$2689,0.4,0),0)</f>
        <v>0</v>
      </c>
      <c r="N2068" s="1" t="n">
        <f aca="false">IFERROR(VLOOKUP(A2068,'[2]Pivot HorizontalMRP'!$A$4:$E$2689,5,0),0)</f>
        <v>0</v>
      </c>
      <c r="O2068" s="1" t="n">
        <f aca="false">K2068+L2068</f>
        <v>18366</v>
      </c>
      <c r="P2068" s="1" t="n">
        <f aca="false">K2068+L2068+M2068+N2068</f>
        <v>18366</v>
      </c>
      <c r="Q2068" s="1" t="n">
        <f aca="false">IFERROR(VLOOKUP(A2068,'[2]Pivot HorizontalMRP'!$A$4:$F$2689,6,0),0)</f>
        <v>235</v>
      </c>
      <c r="R2068" s="1" t="n">
        <f aca="false">IFERROR(VLOOKUP(A2068,'[2]Pivot HorizontalMRP'!$A$4:$G$2689,7,0),0)</f>
        <v>332</v>
      </c>
      <c r="S2068" s="1" t="n">
        <f aca="false">IFERROR(VLOOKUP(A2068,'[2]Pivot HorizontalMRP'!$A$4:$H$2689,8,0),0)</f>
        <v>362</v>
      </c>
      <c r="T2068" s="1" t="n">
        <f aca="false">IFERROR(VLOOKUP(A2068,'[2]Pivot HorizontalMRP'!$A$4:$I$2689,9,0),0)</f>
        <v>121</v>
      </c>
      <c r="U2068" s="1" t="n">
        <f aca="false">IF(I2068="delivery",O2068-SUM(Q2068+R2068),IF(I2068="PO",P2068-SUM(Q2068:R2068)))</f>
        <v>17799</v>
      </c>
      <c r="V2068" s="81" t="n">
        <v>0.64</v>
      </c>
      <c r="W2068" s="81"/>
      <c r="X2068" s="81" t="n">
        <f aca="false">W2068-V2068</f>
        <v>-0.64</v>
      </c>
      <c r="Y2068" s="81"/>
      <c r="Z2068" s="81"/>
      <c r="AA2068" s="81"/>
      <c r="AB2068" s="81"/>
      <c r="AC2068" s="81"/>
      <c r="AD2068" s="81"/>
      <c r="AE2068" s="81"/>
      <c r="AF2068" s="81"/>
      <c r="AG2068" s="81"/>
      <c r="AH2068" s="81"/>
      <c r="AI2068" s="81"/>
      <c r="AJ2068" s="81"/>
      <c r="AK2068" s="81"/>
      <c r="AL2068" s="81"/>
      <c r="AM2068" s="81"/>
      <c r="AN2068" s="81"/>
      <c r="AO2068" s="81" t="str">
        <f aca="false">D2068</f>
        <v>Sanmina</v>
      </c>
      <c r="AP2068" s="1" t="s">
        <v>3124</v>
      </c>
      <c r="AQ2068" s="1"/>
      <c r="AR2068" s="1"/>
      <c r="AS2068" s="1"/>
      <c r="AT2068" s="1"/>
      <c r="AU2068" s="1"/>
      <c r="AV2068" s="1"/>
      <c r="AW2068" s="1"/>
      <c r="AX2068" s="1"/>
      <c r="AY2068" s="1"/>
      <c r="AZ2068" s="1"/>
      <c r="BA2068" s="1"/>
      <c r="BB2068" s="1"/>
      <c r="BC2068" s="1"/>
      <c r="BD2068" s="1"/>
      <c r="BE2068" s="1"/>
      <c r="BF2068" s="1" t="s">
        <v>14668</v>
      </c>
      <c r="BG2068" s="1" t="s">
        <v>183</v>
      </c>
      <c r="BH2068" s="1"/>
      <c r="BI2068" s="1"/>
    </row>
    <row r="2069" customFormat="false" ht="12.75" hidden="false" customHeight="false" outlineLevel="0" collapsed="false">
      <c r="A2069" s="1" t="s">
        <v>9093</v>
      </c>
      <c r="B2069" s="1" t="s">
        <v>9094</v>
      </c>
      <c r="C2069" s="1" t="s">
        <v>177</v>
      </c>
      <c r="D2069" s="1" t="s">
        <v>1471</v>
      </c>
      <c r="E2069" s="1" t="s">
        <v>16493</v>
      </c>
      <c r="F2069" s="1" t="s">
        <v>9096</v>
      </c>
      <c r="G2069" s="1" t="n">
        <v>61</v>
      </c>
      <c r="H2069" s="1" t="n">
        <v>3000</v>
      </c>
      <c r="I2069" s="101" t="s">
        <v>180</v>
      </c>
      <c r="J2069" s="1"/>
      <c r="K2069" s="1" t="n">
        <f aca="false">IFERROR(VLOOKUP(A2069,'[2]Pivot HorizontalMRP'!$A$4:$B$2689,2,0),0)</f>
        <v>0</v>
      </c>
      <c r="L2069" s="1" t="n">
        <f aca="false">IFERROR(VLOOKUP(A2069,'[2]Pivot HorizontalMRP'!$A$4:$C$2689,3,0),0)</f>
        <v>13429</v>
      </c>
      <c r="M2069" s="1" t="n">
        <f aca="false">IFERROR(VLOOKUP(A2069,'[2]Pivot HorizontalMRP'!$A$4:$D$2689,0.4,0),0)</f>
        <v>0</v>
      </c>
      <c r="N2069" s="1" t="n">
        <f aca="false">IFERROR(VLOOKUP(A2069,'[2]Pivot HorizontalMRP'!$A$4:$E$2689,5,0),0)</f>
        <v>0</v>
      </c>
      <c r="O2069" s="1" t="n">
        <f aca="false">K2069+L2069</f>
        <v>13429</v>
      </c>
      <c r="P2069" s="1" t="n">
        <f aca="false">K2069+L2069+M2069+N2069</f>
        <v>13429</v>
      </c>
      <c r="Q2069" s="1" t="n">
        <f aca="false">IFERROR(VLOOKUP(A2069,'[2]Pivot HorizontalMRP'!$A$4:$F$2689,6,0),0)</f>
        <v>9344</v>
      </c>
      <c r="R2069" s="1" t="n">
        <f aca="false">IFERROR(VLOOKUP(A2069,'[2]Pivot HorizontalMRP'!$A$4:$G$2689,7,0),0)</f>
        <v>5647</v>
      </c>
      <c r="S2069" s="1" t="n">
        <f aca="false">IFERROR(VLOOKUP(A2069,'[2]Pivot HorizontalMRP'!$A$4:$H$2689,8,0),0)</f>
        <v>5859</v>
      </c>
      <c r="T2069" s="1" t="n">
        <f aca="false">IFERROR(VLOOKUP(A2069,'[2]Pivot HorizontalMRP'!$A$4:$I$2689,9,0),0)</f>
        <v>3690</v>
      </c>
      <c r="U2069" s="1" t="n">
        <f aca="false">IF(I2069="delivery",O2069-SUM(Q2069+R2069),IF(I2069="PO",P2069-SUM(Q2069:R2069)))</f>
        <v>-1562</v>
      </c>
      <c r="V2069" s="81" t="n">
        <v>0.23</v>
      </c>
      <c r="W2069" s="81"/>
      <c r="X2069" s="81" t="n">
        <f aca="false">W2069-V2069</f>
        <v>-0.23</v>
      </c>
      <c r="Y2069" s="81"/>
      <c r="Z2069" s="81"/>
      <c r="AA2069" s="81"/>
      <c r="AB2069" s="81"/>
      <c r="AC2069" s="81"/>
      <c r="AD2069" s="81"/>
      <c r="AE2069" s="81"/>
      <c r="AF2069" s="81"/>
      <c r="AG2069" s="81"/>
      <c r="AH2069" s="81"/>
      <c r="AI2069" s="81"/>
      <c r="AJ2069" s="81"/>
      <c r="AK2069" s="81"/>
      <c r="AL2069" s="81"/>
      <c r="AM2069" s="81"/>
      <c r="AN2069" s="81"/>
      <c r="AO2069" s="81" t="str">
        <f aca="false">D2069</f>
        <v>Sanmina</v>
      </c>
      <c r="AP2069" s="1" t="s">
        <v>3124</v>
      </c>
      <c r="AQ2069" s="1"/>
      <c r="AR2069" s="1"/>
      <c r="AS2069" s="1"/>
      <c r="AT2069" s="1"/>
      <c r="AU2069" s="1"/>
      <c r="AV2069" s="1"/>
      <c r="AW2069" s="1"/>
      <c r="AX2069" s="1"/>
      <c r="AY2069" s="1"/>
      <c r="AZ2069" s="1"/>
      <c r="BA2069" s="1"/>
      <c r="BB2069" s="1"/>
      <c r="BC2069" s="1"/>
      <c r="BD2069" s="1"/>
      <c r="BE2069" s="1"/>
      <c r="BF2069" s="1" t="s">
        <v>14668</v>
      </c>
      <c r="BG2069" s="1" t="s">
        <v>183</v>
      </c>
      <c r="BH2069" s="1"/>
      <c r="BI2069" s="1"/>
    </row>
    <row r="2070" customFormat="false" ht="12.75" hidden="false" customHeight="false" outlineLevel="0" collapsed="false">
      <c r="A2070" s="1" t="s">
        <v>9097</v>
      </c>
      <c r="B2070" s="1" t="s">
        <v>9098</v>
      </c>
      <c r="C2070" s="1" t="s">
        <v>177</v>
      </c>
      <c r="D2070" s="1" t="s">
        <v>1471</v>
      </c>
      <c r="E2070" s="1" t="s">
        <v>16494</v>
      </c>
      <c r="F2070" s="1" t="s">
        <v>9100</v>
      </c>
      <c r="G2070" s="1" t="n">
        <v>137</v>
      </c>
      <c r="H2070" s="1" t="n">
        <v>30000</v>
      </c>
      <c r="I2070" s="101" t="s">
        <v>180</v>
      </c>
      <c r="J2070" s="1"/>
      <c r="K2070" s="1" t="n">
        <f aca="false">IFERROR(VLOOKUP(A2070,'[2]Pivot HorizontalMRP'!$A$4:$B$2689,2,0),0)</f>
        <v>0</v>
      </c>
      <c r="L2070" s="1" t="n">
        <f aca="false">IFERROR(VLOOKUP(A2070,'[2]Pivot HorizontalMRP'!$A$4:$C$2689,3,0),0)</f>
        <v>237946</v>
      </c>
      <c r="M2070" s="1" t="n">
        <f aca="false">IFERROR(VLOOKUP(A2070,'[2]Pivot HorizontalMRP'!$A$4:$D$2689,0.4,0),0)</f>
        <v>0</v>
      </c>
      <c r="N2070" s="1" t="n">
        <f aca="false">IFERROR(VLOOKUP(A2070,'[2]Pivot HorizontalMRP'!$A$4:$E$2689,5,0),0)</f>
        <v>0</v>
      </c>
      <c r="O2070" s="1" t="n">
        <f aca="false">K2070+L2070</f>
        <v>237946</v>
      </c>
      <c r="P2070" s="1" t="n">
        <f aca="false">K2070+L2070+M2070+N2070</f>
        <v>237946</v>
      </c>
      <c r="Q2070" s="1" t="n">
        <f aca="false">IFERROR(VLOOKUP(A2070,'[2]Pivot HorizontalMRP'!$A$4:$F$2689,6,0),0)</f>
        <v>40470</v>
      </c>
      <c r="R2070" s="1" t="n">
        <f aca="false">IFERROR(VLOOKUP(A2070,'[2]Pivot HorizontalMRP'!$A$4:$G$2689,7,0),0)</f>
        <v>52393</v>
      </c>
      <c r="S2070" s="1" t="n">
        <f aca="false">IFERROR(VLOOKUP(A2070,'[2]Pivot HorizontalMRP'!$A$4:$H$2689,8,0),0)</f>
        <v>72626</v>
      </c>
      <c r="T2070" s="1" t="n">
        <f aca="false">IFERROR(VLOOKUP(A2070,'[2]Pivot HorizontalMRP'!$A$4:$I$2689,9,0),0)</f>
        <v>36688</v>
      </c>
      <c r="U2070" s="1" t="n">
        <f aca="false">IF(I2070="delivery",O2070-SUM(Q2070+R2070),IF(I2070="PO",P2070-SUM(Q2070:R2070)))</f>
        <v>145083</v>
      </c>
      <c r="V2070" s="81" t="n">
        <v>0.0019</v>
      </c>
      <c r="W2070" s="81"/>
      <c r="X2070" s="81" t="n">
        <f aca="false">W2070-V2070</f>
        <v>-0.0019</v>
      </c>
      <c r="Y2070" s="81"/>
      <c r="Z2070" s="81"/>
      <c r="AA2070" s="81" t="n">
        <v>0.00348</v>
      </c>
      <c r="AB2070" s="81"/>
      <c r="AC2070" s="81"/>
      <c r="AD2070" s="81"/>
      <c r="AE2070" s="81"/>
      <c r="AF2070" s="81"/>
      <c r="AG2070" s="81"/>
      <c r="AH2070" s="81"/>
      <c r="AI2070" s="81"/>
      <c r="AJ2070" s="81"/>
      <c r="AK2070" s="81"/>
      <c r="AL2070" s="81"/>
      <c r="AM2070" s="81"/>
      <c r="AN2070" s="81"/>
      <c r="AO2070" s="81" t="str">
        <f aca="false">D2070</f>
        <v>Sanmina</v>
      </c>
      <c r="AP2070" s="1" t="s">
        <v>3124</v>
      </c>
      <c r="AQ2070" s="1"/>
      <c r="AR2070" s="1"/>
      <c r="AS2070" s="1"/>
      <c r="AT2070" s="1"/>
      <c r="AU2070" s="1"/>
      <c r="AV2070" s="1"/>
      <c r="AW2070" s="1"/>
      <c r="AX2070" s="1"/>
      <c r="AY2070" s="1"/>
      <c r="AZ2070" s="1"/>
      <c r="BA2070" s="1"/>
      <c r="BB2070" s="1"/>
      <c r="BC2070" s="1"/>
      <c r="BD2070" s="1"/>
      <c r="BE2070" s="1"/>
      <c r="BF2070" s="1" t="s">
        <v>14668</v>
      </c>
      <c r="BG2070" s="1" t="s">
        <v>183</v>
      </c>
      <c r="BH2070" s="1"/>
      <c r="BI2070" s="1"/>
    </row>
    <row r="2071" customFormat="false" ht="12.75" hidden="false" customHeight="false" outlineLevel="0" collapsed="false">
      <c r="A2071" s="1" t="s">
        <v>9101</v>
      </c>
      <c r="B2071" s="1" t="s">
        <v>9102</v>
      </c>
      <c r="C2071" s="1" t="s">
        <v>177</v>
      </c>
      <c r="D2071" s="1" t="s">
        <v>1471</v>
      </c>
      <c r="E2071" s="1" t="s">
        <v>16495</v>
      </c>
      <c r="F2071" s="1" t="s">
        <v>9104</v>
      </c>
      <c r="G2071" s="1" t="n">
        <v>163</v>
      </c>
      <c r="H2071" s="1" t="n">
        <v>3000</v>
      </c>
      <c r="I2071" s="101" t="s">
        <v>188</v>
      </c>
      <c r="J2071" s="1"/>
      <c r="K2071" s="1" t="n">
        <f aca="false">IFERROR(VLOOKUP(A2071,'[2]Pivot HorizontalMRP'!$A$4:$B$2689,2,0),0)</f>
        <v>0</v>
      </c>
      <c r="L2071" s="1" t="n">
        <f aca="false">IFERROR(VLOOKUP(A2071,'[2]Pivot HorizontalMRP'!$A$4:$C$2689,3,0),0)</f>
        <v>4891</v>
      </c>
      <c r="M2071" s="1" t="n">
        <f aca="false">IFERROR(VLOOKUP(A2071,'[2]Pivot HorizontalMRP'!$A$4:$D$2689,0.4,0),0)</f>
        <v>0</v>
      </c>
      <c r="N2071" s="1" t="n">
        <f aca="false">IFERROR(VLOOKUP(A2071,'[2]Pivot HorizontalMRP'!$A$4:$E$2689,5,0),0)</f>
        <v>0</v>
      </c>
      <c r="O2071" s="1" t="n">
        <f aca="false">K2071+L2071</f>
        <v>4891</v>
      </c>
      <c r="P2071" s="1" t="n">
        <f aca="false">K2071+L2071+M2071+N2071</f>
        <v>4891</v>
      </c>
      <c r="Q2071" s="1" t="n">
        <f aca="false">IFERROR(VLOOKUP(A2071,'[2]Pivot HorizontalMRP'!$A$4:$F$2689,6,0),0)</f>
        <v>235</v>
      </c>
      <c r="R2071" s="1" t="n">
        <f aca="false">IFERROR(VLOOKUP(A2071,'[2]Pivot HorizontalMRP'!$A$4:$G$2689,7,0),0)</f>
        <v>332</v>
      </c>
      <c r="S2071" s="1" t="n">
        <f aca="false">IFERROR(VLOOKUP(A2071,'[2]Pivot HorizontalMRP'!$A$4:$H$2689,8,0),0)</f>
        <v>362</v>
      </c>
      <c r="T2071" s="1" t="n">
        <f aca="false">IFERROR(VLOOKUP(A2071,'[2]Pivot HorizontalMRP'!$A$4:$I$2689,9,0),0)</f>
        <v>121</v>
      </c>
      <c r="U2071" s="1" t="n">
        <f aca="false">IF(I2071="delivery",O2071-SUM(Q2071+R2071),IF(I2071="PO",P2071-SUM(Q2071:R2071)))</f>
        <v>4324</v>
      </c>
      <c r="V2071" s="81" t="n">
        <v>0.6</v>
      </c>
      <c r="W2071" s="81"/>
      <c r="X2071" s="81" t="n">
        <f aca="false">W2071-V2071</f>
        <v>-0.6</v>
      </c>
      <c r="Y2071" s="81"/>
      <c r="Z2071" s="81"/>
      <c r="AA2071" s="81"/>
      <c r="AB2071" s="81"/>
      <c r="AC2071" s="81"/>
      <c r="AD2071" s="81"/>
      <c r="AE2071" s="81"/>
      <c r="AF2071" s="81"/>
      <c r="AG2071" s="81"/>
      <c r="AH2071" s="81"/>
      <c r="AI2071" s="81"/>
      <c r="AJ2071" s="81"/>
      <c r="AK2071" s="81"/>
      <c r="AL2071" s="81"/>
      <c r="AM2071" s="81"/>
      <c r="AN2071" s="81"/>
      <c r="AO2071" s="81" t="str">
        <f aca="false">D2071</f>
        <v>Sanmina</v>
      </c>
      <c r="AP2071" s="1" t="s">
        <v>3124</v>
      </c>
      <c r="AQ2071" s="1"/>
      <c r="AR2071" s="1"/>
      <c r="AS2071" s="1"/>
      <c r="AT2071" s="1"/>
      <c r="AU2071" s="1"/>
      <c r="AV2071" s="1"/>
      <c r="AW2071" s="1"/>
      <c r="AX2071" s="1"/>
      <c r="AY2071" s="1"/>
      <c r="AZ2071" s="1"/>
      <c r="BA2071" s="1"/>
      <c r="BB2071" s="1"/>
      <c r="BC2071" s="1"/>
      <c r="BD2071" s="1"/>
      <c r="BE2071" s="1"/>
      <c r="BF2071" s="1" t="s">
        <v>14668</v>
      </c>
      <c r="BG2071" s="1" t="s">
        <v>183</v>
      </c>
      <c r="BH2071" s="1"/>
      <c r="BI2071" s="1"/>
    </row>
    <row r="2072" customFormat="false" ht="12.75" hidden="false" customHeight="false" outlineLevel="0" collapsed="false">
      <c r="A2072" s="1" t="s">
        <v>9105</v>
      </c>
      <c r="B2072" s="1" t="s">
        <v>9106</v>
      </c>
      <c r="C2072" s="1" t="s">
        <v>177</v>
      </c>
      <c r="D2072" s="1" t="s">
        <v>1471</v>
      </c>
      <c r="E2072" s="1" t="s">
        <v>16496</v>
      </c>
      <c r="F2072" s="1" t="s">
        <v>9108</v>
      </c>
      <c r="G2072" s="1" t="n">
        <v>308</v>
      </c>
      <c r="H2072" s="1" t="n">
        <v>10000</v>
      </c>
      <c r="I2072" s="101" t="s">
        <v>180</v>
      </c>
      <c r="J2072" s="1"/>
      <c r="K2072" s="1" t="n">
        <f aca="false">IFERROR(VLOOKUP(A2072,'[2]Pivot HorizontalMRP'!$A$4:$B$2689,2,0),0)</f>
        <v>0</v>
      </c>
      <c r="L2072" s="1" t="n">
        <f aca="false">IFERROR(VLOOKUP(A2072,'[2]Pivot HorizontalMRP'!$A$4:$C$2689,3,0),0)</f>
        <v>152285</v>
      </c>
      <c r="M2072" s="1" t="n">
        <f aca="false">IFERROR(VLOOKUP(A2072,'[2]Pivot HorizontalMRP'!$A$4:$D$2689,0.4,0),0)</f>
        <v>0</v>
      </c>
      <c r="N2072" s="1" t="n">
        <f aca="false">IFERROR(VLOOKUP(A2072,'[2]Pivot HorizontalMRP'!$A$4:$E$2689,5,0),0)</f>
        <v>0</v>
      </c>
      <c r="O2072" s="1" t="n">
        <f aca="false">K2072+L2072</f>
        <v>152285</v>
      </c>
      <c r="P2072" s="1" t="n">
        <f aca="false">K2072+L2072+M2072+N2072</f>
        <v>152285</v>
      </c>
      <c r="Q2072" s="1" t="n">
        <f aca="false">IFERROR(VLOOKUP(A2072,'[2]Pivot HorizontalMRP'!$A$4:$F$2689,6,0),0)</f>
        <v>36343</v>
      </c>
      <c r="R2072" s="1" t="n">
        <f aca="false">IFERROR(VLOOKUP(A2072,'[2]Pivot HorizontalMRP'!$A$4:$G$2689,7,0),0)</f>
        <v>37688</v>
      </c>
      <c r="S2072" s="1" t="n">
        <f aca="false">IFERROR(VLOOKUP(A2072,'[2]Pivot HorizontalMRP'!$A$4:$H$2689,8,0),0)</f>
        <v>42673</v>
      </c>
      <c r="T2072" s="1" t="n">
        <f aca="false">IFERROR(VLOOKUP(A2072,'[2]Pivot HorizontalMRP'!$A$4:$I$2689,9,0),0)</f>
        <v>17904</v>
      </c>
      <c r="U2072" s="1" t="n">
        <f aca="false">IF(I2072="delivery",O2072-SUM(Q2072+R2072),IF(I2072="PO",P2072-SUM(Q2072:R2072)))</f>
        <v>78254</v>
      </c>
      <c r="V2072" s="81" t="n">
        <v>0.00043</v>
      </c>
      <c r="W2072" s="81"/>
      <c r="X2072" s="81" t="n">
        <f aca="false">W2072-V2072</f>
        <v>-0.00043</v>
      </c>
      <c r="Y2072" s="81"/>
      <c r="Z2072" s="81"/>
      <c r="AA2072" s="81" t="n">
        <v>0.00028</v>
      </c>
      <c r="AB2072" s="81"/>
      <c r="AC2072" s="81"/>
      <c r="AD2072" s="81"/>
      <c r="AE2072" s="81"/>
      <c r="AF2072" s="81"/>
      <c r="AG2072" s="81"/>
      <c r="AH2072" s="81"/>
      <c r="AI2072" s="81"/>
      <c r="AJ2072" s="81"/>
      <c r="AK2072" s="81"/>
      <c r="AL2072" s="81"/>
      <c r="AM2072" s="81"/>
      <c r="AN2072" s="81"/>
      <c r="AO2072" s="81" t="str">
        <f aca="false">D2072</f>
        <v>Sanmina</v>
      </c>
      <c r="AP2072" s="1" t="s">
        <v>3124</v>
      </c>
      <c r="AQ2072" s="1"/>
      <c r="AR2072" s="1"/>
      <c r="AS2072" s="1"/>
      <c r="AT2072" s="1"/>
      <c r="AU2072" s="1"/>
      <c r="AV2072" s="1"/>
      <c r="AW2072" s="1"/>
      <c r="AX2072" s="1"/>
      <c r="AY2072" s="1"/>
      <c r="AZ2072" s="1"/>
      <c r="BA2072" s="1"/>
      <c r="BB2072" s="1"/>
      <c r="BC2072" s="1"/>
      <c r="BD2072" s="1"/>
      <c r="BE2072" s="1"/>
      <c r="BF2072" s="1" t="s">
        <v>14668</v>
      </c>
      <c r="BG2072" s="1" t="s">
        <v>183</v>
      </c>
      <c r="BH2072" s="1"/>
      <c r="BI2072" s="1"/>
    </row>
    <row r="2073" customFormat="false" ht="12.75" hidden="false" customHeight="false" outlineLevel="0" collapsed="false">
      <c r="A2073" s="1" t="s">
        <v>9109</v>
      </c>
      <c r="B2073" s="1" t="s">
        <v>9110</v>
      </c>
      <c r="C2073" s="1" t="s">
        <v>177</v>
      </c>
      <c r="D2073" s="1" t="s">
        <v>1471</v>
      </c>
      <c r="E2073" s="1" t="s">
        <v>16497</v>
      </c>
      <c r="F2073" s="1" t="s">
        <v>9112</v>
      </c>
      <c r="G2073" s="1" t="n">
        <v>308</v>
      </c>
      <c r="H2073" s="1" t="n">
        <v>10000</v>
      </c>
      <c r="I2073" s="101" t="s">
        <v>180</v>
      </c>
      <c r="J2073" s="1"/>
      <c r="K2073" s="1" t="n">
        <f aca="false">IFERROR(VLOOKUP(A2073,'[2]Pivot HorizontalMRP'!$A$4:$B$2689,2,0),0)</f>
        <v>0</v>
      </c>
      <c r="L2073" s="1" t="n">
        <f aca="false">IFERROR(VLOOKUP(A2073,'[2]Pivot HorizontalMRP'!$A$4:$C$2689,3,0),0)</f>
        <v>439943</v>
      </c>
      <c r="M2073" s="1" t="n">
        <f aca="false">IFERROR(VLOOKUP(A2073,'[2]Pivot HorizontalMRP'!$A$4:$D$2689,0.4,0),0)</f>
        <v>0</v>
      </c>
      <c r="N2073" s="1" t="n">
        <f aca="false">IFERROR(VLOOKUP(A2073,'[2]Pivot HorizontalMRP'!$A$4:$E$2689,5,0),0)</f>
        <v>0</v>
      </c>
      <c r="O2073" s="1" t="n">
        <f aca="false">K2073+L2073</f>
        <v>439943</v>
      </c>
      <c r="P2073" s="1" t="n">
        <f aca="false">K2073+L2073+M2073+N2073</f>
        <v>439943</v>
      </c>
      <c r="Q2073" s="1" t="n">
        <f aca="false">IFERROR(VLOOKUP(A2073,'[2]Pivot HorizontalMRP'!$A$4:$F$2689,6,0),0)</f>
        <v>195674</v>
      </c>
      <c r="R2073" s="1" t="n">
        <f aca="false">IFERROR(VLOOKUP(A2073,'[2]Pivot HorizontalMRP'!$A$4:$G$2689,7,0),0)</f>
        <v>143029</v>
      </c>
      <c r="S2073" s="1" t="n">
        <f aca="false">IFERROR(VLOOKUP(A2073,'[2]Pivot HorizontalMRP'!$A$4:$H$2689,8,0),0)</f>
        <v>140288</v>
      </c>
      <c r="T2073" s="1" t="n">
        <f aca="false">IFERROR(VLOOKUP(A2073,'[2]Pivot HorizontalMRP'!$A$4:$I$2689,9,0),0)</f>
        <v>89976</v>
      </c>
      <c r="U2073" s="1" t="n">
        <f aca="false">IF(I2073="delivery",O2073-SUM(Q2073+R2073),IF(I2073="PO",P2073-SUM(Q2073:R2073)))</f>
        <v>101240</v>
      </c>
      <c r="V2073" s="81" t="n">
        <v>0.00036</v>
      </c>
      <c r="W2073" s="81"/>
      <c r="X2073" s="81" t="n">
        <f aca="false">W2073-V2073</f>
        <v>-0.00036</v>
      </c>
      <c r="Y2073" s="81"/>
      <c r="Z2073" s="81"/>
      <c r="AA2073" s="81" t="n">
        <v>0.00075</v>
      </c>
      <c r="AB2073" s="81"/>
      <c r="AC2073" s="81"/>
      <c r="AD2073" s="81"/>
      <c r="AE2073" s="81"/>
      <c r="AF2073" s="81"/>
      <c r="AG2073" s="81"/>
      <c r="AH2073" s="81"/>
      <c r="AI2073" s="81"/>
      <c r="AJ2073" s="81"/>
      <c r="AK2073" s="81"/>
      <c r="AL2073" s="81"/>
      <c r="AM2073" s="81"/>
      <c r="AN2073" s="81"/>
      <c r="AO2073" s="81" t="str">
        <f aca="false">D2073</f>
        <v>Sanmina</v>
      </c>
      <c r="AP2073" s="1" t="s">
        <v>3124</v>
      </c>
      <c r="AQ2073" s="1"/>
      <c r="AR2073" s="1"/>
      <c r="AS2073" s="1"/>
      <c r="AT2073" s="1"/>
      <c r="AU2073" s="1"/>
      <c r="AV2073" s="1"/>
      <c r="AW2073" s="1"/>
      <c r="AX2073" s="1"/>
      <c r="AY2073" s="1"/>
      <c r="AZ2073" s="1"/>
      <c r="BA2073" s="1"/>
      <c r="BB2073" s="1"/>
      <c r="BC2073" s="1"/>
      <c r="BD2073" s="1"/>
      <c r="BE2073" s="1"/>
      <c r="BF2073" s="1" t="s">
        <v>14668</v>
      </c>
      <c r="BG2073" s="1" t="s">
        <v>183</v>
      </c>
      <c r="BH2073" s="1"/>
      <c r="BI2073" s="1"/>
    </row>
    <row r="2074" customFormat="false" ht="12.75" hidden="false" customHeight="false" outlineLevel="0" collapsed="false">
      <c r="A2074" s="1" t="s">
        <v>9113</v>
      </c>
      <c r="B2074" s="1" t="s">
        <v>9114</v>
      </c>
      <c r="C2074" s="1" t="s">
        <v>177</v>
      </c>
      <c r="D2074" s="1" t="s">
        <v>1471</v>
      </c>
      <c r="E2074" s="1" t="s">
        <v>9115</v>
      </c>
      <c r="F2074" s="1" t="s">
        <v>9116</v>
      </c>
      <c r="G2074" s="1" t="n">
        <v>116</v>
      </c>
      <c r="H2074" s="1" t="n">
        <v>20000</v>
      </c>
      <c r="I2074" s="101" t="s">
        <v>180</v>
      </c>
      <c r="J2074" s="1"/>
      <c r="K2074" s="1" t="n">
        <f aca="false">IFERROR(VLOOKUP(A2074,'[2]Pivot HorizontalMRP'!$A$4:$B$2689,2,0),0)</f>
        <v>0</v>
      </c>
      <c r="L2074" s="1" t="n">
        <f aca="false">IFERROR(VLOOKUP(A2074,'[2]Pivot HorizontalMRP'!$A$4:$C$2689,3,0),0)</f>
        <v>83195</v>
      </c>
      <c r="M2074" s="1" t="n">
        <f aca="false">IFERROR(VLOOKUP(A2074,'[2]Pivot HorizontalMRP'!$A$4:$D$2689,0.4,0),0)</f>
        <v>0</v>
      </c>
      <c r="N2074" s="1" t="n">
        <f aca="false">IFERROR(VLOOKUP(A2074,'[2]Pivot HorizontalMRP'!$A$4:$E$2689,5,0),0)</f>
        <v>0</v>
      </c>
      <c r="O2074" s="1" t="n">
        <f aca="false">K2074+L2074</f>
        <v>83195</v>
      </c>
      <c r="P2074" s="1" t="n">
        <f aca="false">K2074+L2074+M2074+N2074</f>
        <v>83195</v>
      </c>
      <c r="Q2074" s="1" t="n">
        <f aca="false">IFERROR(VLOOKUP(A2074,'[2]Pivot HorizontalMRP'!$A$4:$F$2689,6,0),0)</f>
        <v>57156</v>
      </c>
      <c r="R2074" s="1" t="n">
        <f aca="false">IFERROR(VLOOKUP(A2074,'[2]Pivot HorizontalMRP'!$A$4:$G$2689,7,0),0)</f>
        <v>33568</v>
      </c>
      <c r="S2074" s="1" t="n">
        <f aca="false">IFERROR(VLOOKUP(A2074,'[2]Pivot HorizontalMRP'!$A$4:$H$2689,8,0),0)</f>
        <v>33268</v>
      </c>
      <c r="T2074" s="1" t="n">
        <f aca="false">IFERROR(VLOOKUP(A2074,'[2]Pivot HorizontalMRP'!$A$4:$I$2689,9,0),0)</f>
        <v>21163</v>
      </c>
      <c r="U2074" s="1" t="n">
        <f aca="false">IF(I2074="delivery",O2074-SUM(Q2074+R2074),IF(I2074="PO",P2074-SUM(Q2074:R2074)))</f>
        <v>-7529</v>
      </c>
      <c r="V2074" s="81" t="n">
        <v>0.00115</v>
      </c>
      <c r="W2074" s="81"/>
      <c r="X2074" s="81" t="n">
        <f aca="false">W2074-V2074</f>
        <v>-0.00115</v>
      </c>
      <c r="Y2074" s="81"/>
      <c r="Z2074" s="81"/>
      <c r="AA2074" s="81"/>
      <c r="AB2074" s="81"/>
      <c r="AC2074" s="81"/>
      <c r="AD2074" s="81"/>
      <c r="AE2074" s="81"/>
      <c r="AF2074" s="81"/>
      <c r="AG2074" s="81"/>
      <c r="AH2074" s="81"/>
      <c r="AI2074" s="81"/>
      <c r="AJ2074" s="81"/>
      <c r="AK2074" s="81"/>
      <c r="AL2074" s="81"/>
      <c r="AM2074" s="81"/>
      <c r="AN2074" s="81"/>
      <c r="AO2074" s="81" t="str">
        <f aca="false">D2074</f>
        <v>Sanmina</v>
      </c>
      <c r="AP2074" s="1" t="s">
        <v>3124</v>
      </c>
      <c r="AQ2074" s="1"/>
      <c r="AR2074" s="1"/>
      <c r="AS2074" s="1"/>
      <c r="AT2074" s="1"/>
      <c r="AU2074" s="1"/>
      <c r="AV2074" s="1"/>
      <c r="AW2074" s="1"/>
      <c r="AX2074" s="1"/>
      <c r="AY2074" s="1"/>
      <c r="AZ2074" s="1"/>
      <c r="BA2074" s="1"/>
      <c r="BB2074" s="1"/>
      <c r="BC2074" s="1"/>
      <c r="BD2074" s="1"/>
      <c r="BE2074" s="1"/>
      <c r="BF2074" s="1" t="s">
        <v>14668</v>
      </c>
      <c r="BG2074" s="1" t="s">
        <v>183</v>
      </c>
      <c r="BH2074" s="1"/>
      <c r="BI2074" s="1"/>
    </row>
    <row r="2075" customFormat="false" ht="12.75" hidden="false" customHeight="false" outlineLevel="0" collapsed="false">
      <c r="A2075" s="1" t="s">
        <v>9117</v>
      </c>
      <c r="B2075" s="1" t="s">
        <v>9118</v>
      </c>
      <c r="C2075" s="1" t="s">
        <v>177</v>
      </c>
      <c r="D2075" s="1" t="s">
        <v>1471</v>
      </c>
      <c r="E2075" s="1" t="s">
        <v>16498</v>
      </c>
      <c r="F2075" s="1" t="s">
        <v>9120</v>
      </c>
      <c r="G2075" s="1" t="n">
        <v>123</v>
      </c>
      <c r="H2075" s="1" t="n">
        <v>10000</v>
      </c>
      <c r="I2075" s="101" t="s">
        <v>180</v>
      </c>
      <c r="J2075" s="1"/>
      <c r="K2075" s="1" t="n">
        <f aca="false">IFERROR(VLOOKUP(A2075,'[2]Pivot HorizontalMRP'!$A$4:$B$2689,2,0),0)</f>
        <v>0</v>
      </c>
      <c r="L2075" s="1" t="n">
        <f aca="false">IFERROR(VLOOKUP(A2075,'[2]Pivot HorizontalMRP'!$A$4:$C$2689,3,0),0)</f>
        <v>113568</v>
      </c>
      <c r="M2075" s="1" t="n">
        <f aca="false">IFERROR(VLOOKUP(A2075,'[2]Pivot HorizontalMRP'!$A$4:$D$2689,0.4,0),0)</f>
        <v>0</v>
      </c>
      <c r="N2075" s="1" t="n">
        <f aca="false">IFERROR(VLOOKUP(A2075,'[2]Pivot HorizontalMRP'!$A$4:$E$2689,5,0),0)</f>
        <v>0</v>
      </c>
      <c r="O2075" s="1" t="n">
        <f aca="false">K2075+L2075</f>
        <v>113568</v>
      </c>
      <c r="P2075" s="1" t="n">
        <f aca="false">K2075+L2075+M2075+N2075</f>
        <v>113568</v>
      </c>
      <c r="Q2075" s="1" t="n">
        <f aca="false">IFERROR(VLOOKUP(A2075,'[2]Pivot HorizontalMRP'!$A$4:$F$2689,6,0),0)</f>
        <v>2343</v>
      </c>
      <c r="R2075" s="1" t="n">
        <f aca="false">IFERROR(VLOOKUP(A2075,'[2]Pivot HorizontalMRP'!$A$4:$G$2689,7,0),0)</f>
        <v>2878</v>
      </c>
      <c r="S2075" s="1" t="n">
        <f aca="false">IFERROR(VLOOKUP(A2075,'[2]Pivot HorizontalMRP'!$A$4:$H$2689,8,0),0)</f>
        <v>2956</v>
      </c>
      <c r="T2075" s="1" t="n">
        <f aca="false">IFERROR(VLOOKUP(A2075,'[2]Pivot HorizontalMRP'!$A$4:$I$2689,9,0),0)</f>
        <v>1119</v>
      </c>
      <c r="U2075" s="1" t="n">
        <f aca="false">IF(I2075="delivery",O2075-SUM(Q2075+R2075),IF(I2075="PO",P2075-SUM(Q2075:R2075)))</f>
        <v>108347</v>
      </c>
      <c r="V2075" s="81" t="n">
        <v>0.00068</v>
      </c>
      <c r="W2075" s="81"/>
      <c r="X2075" s="81" t="n">
        <f aca="false">W2075-V2075</f>
        <v>-0.00068</v>
      </c>
      <c r="Y2075" s="81"/>
      <c r="Z2075" s="81"/>
      <c r="AA2075" s="81"/>
      <c r="AB2075" s="81"/>
      <c r="AC2075" s="81"/>
      <c r="AD2075" s="81"/>
      <c r="AE2075" s="81"/>
      <c r="AF2075" s="81"/>
      <c r="AG2075" s="81"/>
      <c r="AH2075" s="81"/>
      <c r="AI2075" s="81"/>
      <c r="AJ2075" s="81"/>
      <c r="AK2075" s="81"/>
      <c r="AL2075" s="81"/>
      <c r="AM2075" s="81"/>
      <c r="AN2075" s="81"/>
      <c r="AO2075" s="81" t="str">
        <f aca="false">D2075</f>
        <v>Sanmina</v>
      </c>
      <c r="AP2075" s="1" t="s">
        <v>3124</v>
      </c>
      <c r="AQ2075" s="1"/>
      <c r="AR2075" s="1"/>
      <c r="AS2075" s="1"/>
      <c r="AT2075" s="1"/>
      <c r="AU2075" s="1"/>
      <c r="AV2075" s="1"/>
      <c r="AW2075" s="1"/>
      <c r="AX2075" s="1"/>
      <c r="AY2075" s="1"/>
      <c r="AZ2075" s="1"/>
      <c r="BA2075" s="1"/>
      <c r="BB2075" s="1"/>
      <c r="BC2075" s="1"/>
      <c r="BD2075" s="1"/>
      <c r="BE2075" s="1"/>
      <c r="BF2075" s="1" t="s">
        <v>14668</v>
      </c>
      <c r="BG2075" s="1" t="s">
        <v>183</v>
      </c>
      <c r="BH2075" s="1"/>
      <c r="BI2075" s="1"/>
    </row>
    <row r="2076" customFormat="false" ht="12.75" hidden="false" customHeight="false" outlineLevel="0" collapsed="false">
      <c r="A2076" s="1" t="s">
        <v>9121</v>
      </c>
      <c r="B2076" s="1" t="s">
        <v>9122</v>
      </c>
      <c r="C2076" s="1" t="s">
        <v>177</v>
      </c>
      <c r="D2076" s="1" t="s">
        <v>1471</v>
      </c>
      <c r="E2076" s="1" t="s">
        <v>16499</v>
      </c>
      <c r="F2076" s="1" t="s">
        <v>9124</v>
      </c>
      <c r="G2076" s="1" t="n">
        <v>308</v>
      </c>
      <c r="H2076" s="1" t="n">
        <v>10000</v>
      </c>
      <c r="I2076" s="101" t="s">
        <v>180</v>
      </c>
      <c r="J2076" s="1"/>
      <c r="K2076" s="1" t="n">
        <f aca="false">IFERROR(VLOOKUP(A2076,'[2]Pivot HorizontalMRP'!$A$4:$B$2689,2,0),0)</f>
        <v>0</v>
      </c>
      <c r="L2076" s="1" t="n">
        <f aca="false">IFERROR(VLOOKUP(A2076,'[2]Pivot HorizontalMRP'!$A$4:$C$2689,3,0),0)</f>
        <v>59882</v>
      </c>
      <c r="M2076" s="1" t="n">
        <f aca="false">IFERROR(VLOOKUP(A2076,'[2]Pivot HorizontalMRP'!$A$4:$D$2689,0.4,0),0)</f>
        <v>0</v>
      </c>
      <c r="N2076" s="1" t="n">
        <f aca="false">IFERROR(VLOOKUP(A2076,'[2]Pivot HorizontalMRP'!$A$4:$E$2689,5,0),0)</f>
        <v>0</v>
      </c>
      <c r="O2076" s="1" t="n">
        <f aca="false">K2076+L2076</f>
        <v>59882</v>
      </c>
      <c r="P2076" s="1" t="n">
        <f aca="false">K2076+L2076+M2076+N2076</f>
        <v>59882</v>
      </c>
      <c r="Q2076" s="1" t="n">
        <f aca="false">IFERROR(VLOOKUP(A2076,'[2]Pivot HorizontalMRP'!$A$4:$F$2689,6,0),0)</f>
        <v>3877</v>
      </c>
      <c r="R2076" s="1" t="n">
        <f aca="false">IFERROR(VLOOKUP(A2076,'[2]Pivot HorizontalMRP'!$A$4:$G$2689,7,0),0)</f>
        <v>4048</v>
      </c>
      <c r="S2076" s="1" t="n">
        <f aca="false">IFERROR(VLOOKUP(A2076,'[2]Pivot HorizontalMRP'!$A$4:$H$2689,8,0),0)</f>
        <v>3947</v>
      </c>
      <c r="T2076" s="1" t="n">
        <f aca="false">IFERROR(VLOOKUP(A2076,'[2]Pivot HorizontalMRP'!$A$4:$I$2689,9,0),0)</f>
        <v>2166</v>
      </c>
      <c r="U2076" s="1" t="n">
        <f aca="false">IF(I2076="delivery",O2076-SUM(Q2076+R2076),IF(I2076="PO",P2076-SUM(Q2076:R2076)))</f>
        <v>51957</v>
      </c>
      <c r="V2076" s="81" t="n">
        <v>0.00446</v>
      </c>
      <c r="W2076" s="81"/>
      <c r="X2076" s="81" t="n">
        <f aca="false">W2076-V2076</f>
        <v>-0.00446</v>
      </c>
      <c r="Y2076" s="81"/>
      <c r="Z2076" s="81"/>
      <c r="AA2076" s="81"/>
      <c r="AB2076" s="81"/>
      <c r="AC2076" s="81"/>
      <c r="AD2076" s="81"/>
      <c r="AE2076" s="81"/>
      <c r="AF2076" s="81"/>
      <c r="AG2076" s="81"/>
      <c r="AH2076" s="81"/>
      <c r="AI2076" s="81"/>
      <c r="AJ2076" s="81"/>
      <c r="AK2076" s="81"/>
      <c r="AL2076" s="81"/>
      <c r="AM2076" s="81"/>
      <c r="AN2076" s="81"/>
      <c r="AO2076" s="81" t="str">
        <f aca="false">D2076</f>
        <v>Sanmina</v>
      </c>
      <c r="AP2076" s="1" t="s">
        <v>3124</v>
      </c>
      <c r="AQ2076" s="1"/>
      <c r="AR2076" s="1"/>
      <c r="AS2076" s="1"/>
      <c r="AT2076" s="1"/>
      <c r="AU2076" s="1"/>
      <c r="AV2076" s="1"/>
      <c r="AW2076" s="1"/>
      <c r="AX2076" s="1"/>
      <c r="AY2076" s="1"/>
      <c r="AZ2076" s="1"/>
      <c r="BA2076" s="1"/>
      <c r="BB2076" s="1"/>
      <c r="BC2076" s="1"/>
      <c r="BD2076" s="1"/>
      <c r="BE2076" s="1"/>
      <c r="BF2076" s="1" t="s">
        <v>14668</v>
      </c>
      <c r="BG2076" s="1" t="s">
        <v>183</v>
      </c>
      <c r="BH2076" s="1"/>
      <c r="BI2076" s="1"/>
    </row>
    <row r="2077" customFormat="false" ht="12.75" hidden="false" customHeight="false" outlineLevel="0" collapsed="false">
      <c r="A2077" s="1" t="s">
        <v>9125</v>
      </c>
      <c r="B2077" s="1" t="s">
        <v>9126</v>
      </c>
      <c r="C2077" s="1" t="s">
        <v>177</v>
      </c>
      <c r="D2077" s="1" t="s">
        <v>1471</v>
      </c>
      <c r="E2077" s="1" t="s">
        <v>9127</v>
      </c>
      <c r="F2077" s="1" t="s">
        <v>9128</v>
      </c>
      <c r="G2077" s="1" t="n">
        <v>308</v>
      </c>
      <c r="H2077" s="1" t="n">
        <v>10000</v>
      </c>
      <c r="I2077" s="101" t="s">
        <v>180</v>
      </c>
      <c r="J2077" s="1"/>
      <c r="K2077" s="1" t="n">
        <f aca="false">IFERROR(VLOOKUP(A2077,'[2]Pivot HorizontalMRP'!$A$4:$B$2689,2,0),0)</f>
        <v>0</v>
      </c>
      <c r="L2077" s="1" t="n">
        <f aca="false">IFERROR(VLOOKUP(A2077,'[2]Pivot HorizontalMRP'!$A$4:$C$2689,3,0),0)</f>
        <v>45667</v>
      </c>
      <c r="M2077" s="1" t="n">
        <f aca="false">IFERROR(VLOOKUP(A2077,'[2]Pivot HorizontalMRP'!$A$4:$D$2689,0.4,0),0)</f>
        <v>0</v>
      </c>
      <c r="N2077" s="1" t="n">
        <f aca="false">IFERROR(VLOOKUP(A2077,'[2]Pivot HorizontalMRP'!$A$4:$E$2689,5,0),0)</f>
        <v>0</v>
      </c>
      <c r="O2077" s="1" t="n">
        <f aca="false">K2077+L2077</f>
        <v>45667</v>
      </c>
      <c r="P2077" s="1" t="n">
        <f aca="false">K2077+L2077+M2077+N2077</f>
        <v>45667</v>
      </c>
      <c r="Q2077" s="1" t="n">
        <f aca="false">IFERROR(VLOOKUP(A2077,'[2]Pivot HorizontalMRP'!$A$4:$F$2689,6,0),0)</f>
        <v>29077</v>
      </c>
      <c r="R2077" s="1" t="n">
        <f aca="false">IFERROR(VLOOKUP(A2077,'[2]Pivot HorizontalMRP'!$A$4:$G$2689,7,0),0)</f>
        <v>15351</v>
      </c>
      <c r="S2077" s="1" t="n">
        <f aca="false">IFERROR(VLOOKUP(A2077,'[2]Pivot HorizontalMRP'!$A$4:$H$2689,8,0),0)</f>
        <v>15768</v>
      </c>
      <c r="T2077" s="1" t="n">
        <f aca="false">IFERROR(VLOOKUP(A2077,'[2]Pivot HorizontalMRP'!$A$4:$I$2689,9,0),0)</f>
        <v>10799</v>
      </c>
      <c r="U2077" s="1" t="n">
        <f aca="false">IF(I2077="delivery",O2077-SUM(Q2077+R2077),IF(I2077="PO",P2077-SUM(Q2077:R2077)))</f>
        <v>1239</v>
      </c>
      <c r="V2077" s="81" t="n">
        <v>0.00062</v>
      </c>
      <c r="W2077" s="81"/>
      <c r="X2077" s="81" t="n">
        <f aca="false">W2077-V2077</f>
        <v>-0.00062</v>
      </c>
      <c r="Y2077" s="81"/>
      <c r="Z2077" s="81"/>
      <c r="AA2077" s="81" t="n">
        <v>0.00062</v>
      </c>
      <c r="AB2077" s="81"/>
      <c r="AC2077" s="81"/>
      <c r="AD2077" s="81"/>
      <c r="AE2077" s="81"/>
      <c r="AF2077" s="81"/>
      <c r="AG2077" s="81"/>
      <c r="AH2077" s="81"/>
      <c r="AI2077" s="81"/>
      <c r="AJ2077" s="81"/>
      <c r="AK2077" s="81"/>
      <c r="AL2077" s="81"/>
      <c r="AM2077" s="81"/>
      <c r="AN2077" s="81"/>
      <c r="AO2077" s="81" t="str">
        <f aca="false">D2077</f>
        <v>Sanmina</v>
      </c>
      <c r="AP2077" s="1" t="s">
        <v>3124</v>
      </c>
      <c r="AQ2077" s="1"/>
      <c r="AR2077" s="1"/>
      <c r="AS2077" s="1"/>
      <c r="AT2077" s="1"/>
      <c r="AU2077" s="1"/>
      <c r="AV2077" s="1"/>
      <c r="AW2077" s="1"/>
      <c r="AX2077" s="1"/>
      <c r="AY2077" s="1"/>
      <c r="AZ2077" s="1"/>
      <c r="BA2077" s="1"/>
      <c r="BB2077" s="1"/>
      <c r="BC2077" s="1"/>
      <c r="BD2077" s="1"/>
      <c r="BE2077" s="1"/>
      <c r="BF2077" s="1" t="s">
        <v>14668</v>
      </c>
      <c r="BG2077" s="1" t="s">
        <v>183</v>
      </c>
      <c r="BH2077" s="1"/>
      <c r="BI2077" s="1"/>
    </row>
    <row r="2078" customFormat="false" ht="12.75" hidden="false" customHeight="false" outlineLevel="0" collapsed="false">
      <c r="A2078" s="1" t="s">
        <v>9129</v>
      </c>
      <c r="B2078" s="1" t="s">
        <v>9130</v>
      </c>
      <c r="C2078" s="1" t="s">
        <v>177</v>
      </c>
      <c r="D2078" s="1" t="s">
        <v>1471</v>
      </c>
      <c r="E2078" s="1" t="s">
        <v>16500</v>
      </c>
      <c r="F2078" s="1" t="s">
        <v>9132</v>
      </c>
      <c r="G2078" s="1" t="n">
        <v>48</v>
      </c>
      <c r="H2078" s="1" t="n">
        <v>10000</v>
      </c>
      <c r="I2078" s="101" t="s">
        <v>188</v>
      </c>
      <c r="J2078" s="1"/>
      <c r="K2078" s="1" t="n">
        <f aca="false">IFERROR(VLOOKUP(A2078,'[2]Pivot HorizontalMRP'!$A$4:$B$2689,2,0),0)</f>
        <v>0</v>
      </c>
      <c r="L2078" s="1" t="n">
        <f aca="false">IFERROR(VLOOKUP(A2078,'[2]Pivot HorizontalMRP'!$A$4:$C$2689,3,0),0)</f>
        <v>20992</v>
      </c>
      <c r="M2078" s="1" t="n">
        <f aca="false">IFERROR(VLOOKUP(A2078,'[2]Pivot HorizontalMRP'!$A$4:$D$2689,0.4,0),0)</f>
        <v>0</v>
      </c>
      <c r="N2078" s="1" t="n">
        <f aca="false">IFERROR(VLOOKUP(A2078,'[2]Pivot HorizontalMRP'!$A$4:$E$2689,5,0),0)</f>
        <v>0</v>
      </c>
      <c r="O2078" s="1" t="n">
        <f aca="false">K2078+L2078</f>
        <v>20992</v>
      </c>
      <c r="P2078" s="1" t="n">
        <f aca="false">K2078+L2078+M2078+N2078</f>
        <v>20992</v>
      </c>
      <c r="Q2078" s="1" t="n">
        <f aca="false">IFERROR(VLOOKUP(A2078,'[2]Pivot HorizontalMRP'!$A$4:$F$2689,6,0),0)</f>
        <v>256</v>
      </c>
      <c r="R2078" s="1" t="n">
        <f aca="false">IFERROR(VLOOKUP(A2078,'[2]Pivot HorizontalMRP'!$A$4:$G$2689,7,0),0)</f>
        <v>332</v>
      </c>
      <c r="S2078" s="1" t="n">
        <f aca="false">IFERROR(VLOOKUP(A2078,'[2]Pivot HorizontalMRP'!$A$4:$H$2689,8,0),0)</f>
        <v>362</v>
      </c>
      <c r="T2078" s="1" t="n">
        <f aca="false">IFERROR(VLOOKUP(A2078,'[2]Pivot HorizontalMRP'!$A$4:$I$2689,9,0),0)</f>
        <v>121</v>
      </c>
      <c r="U2078" s="1" t="n">
        <f aca="false">IF(I2078="delivery",O2078-SUM(Q2078+R2078),IF(I2078="PO",P2078-SUM(Q2078:R2078)))</f>
        <v>20404</v>
      </c>
      <c r="V2078" s="81" t="n">
        <v>0.00495</v>
      </c>
      <c r="W2078" s="81"/>
      <c r="X2078" s="81" t="n">
        <f aca="false">W2078-V2078</f>
        <v>-0.00495</v>
      </c>
      <c r="Y2078" s="81"/>
      <c r="Z2078" s="81"/>
      <c r="AA2078" s="81"/>
      <c r="AB2078" s="81"/>
      <c r="AC2078" s="81"/>
      <c r="AD2078" s="81"/>
      <c r="AE2078" s="81"/>
      <c r="AF2078" s="81"/>
      <c r="AG2078" s="81"/>
      <c r="AH2078" s="81"/>
      <c r="AI2078" s="81"/>
      <c r="AJ2078" s="81"/>
      <c r="AK2078" s="81"/>
      <c r="AL2078" s="81"/>
      <c r="AM2078" s="81"/>
      <c r="AN2078" s="81"/>
      <c r="AO2078" s="81" t="str">
        <f aca="false">D2078</f>
        <v>Sanmina</v>
      </c>
      <c r="AP2078" s="1" t="s">
        <v>3124</v>
      </c>
      <c r="AQ2078" s="1"/>
      <c r="AR2078" s="1"/>
      <c r="AS2078" s="1"/>
      <c r="AT2078" s="1"/>
      <c r="AU2078" s="1"/>
      <c r="AV2078" s="1"/>
      <c r="AW2078" s="1"/>
      <c r="AX2078" s="1"/>
      <c r="AY2078" s="1"/>
      <c r="AZ2078" s="1"/>
      <c r="BA2078" s="1"/>
      <c r="BB2078" s="1"/>
      <c r="BC2078" s="1"/>
      <c r="BD2078" s="1"/>
      <c r="BE2078" s="1"/>
      <c r="BF2078" s="1" t="s">
        <v>14668</v>
      </c>
      <c r="BG2078" s="1" t="s">
        <v>183</v>
      </c>
      <c r="BH2078" s="1"/>
      <c r="BI2078" s="1"/>
    </row>
    <row r="2079" customFormat="false" ht="12.75" hidden="false" customHeight="false" outlineLevel="0" collapsed="false">
      <c r="A2079" s="1" t="s">
        <v>9133</v>
      </c>
      <c r="B2079" s="1" t="s">
        <v>9134</v>
      </c>
      <c r="C2079" s="1" t="s">
        <v>177</v>
      </c>
      <c r="D2079" s="1" t="s">
        <v>1471</v>
      </c>
      <c r="E2079" s="1" t="s">
        <v>16501</v>
      </c>
      <c r="F2079" s="1" t="s">
        <v>9136</v>
      </c>
      <c r="G2079" s="1" t="n">
        <v>308</v>
      </c>
      <c r="H2079" s="1" t="n">
        <v>10000</v>
      </c>
      <c r="I2079" s="101" t="s">
        <v>180</v>
      </c>
      <c r="J2079" s="1"/>
      <c r="K2079" s="1" t="n">
        <f aca="false">IFERROR(VLOOKUP(A2079,'[2]Pivot HorizontalMRP'!$A$4:$B$2689,2,0),0)</f>
        <v>0</v>
      </c>
      <c r="L2079" s="1" t="n">
        <f aca="false">IFERROR(VLOOKUP(A2079,'[2]Pivot HorizontalMRP'!$A$4:$C$2689,3,0),0)</f>
        <v>29888</v>
      </c>
      <c r="M2079" s="1" t="n">
        <f aca="false">IFERROR(VLOOKUP(A2079,'[2]Pivot HorizontalMRP'!$A$4:$D$2689,0.4,0),0)</f>
        <v>0</v>
      </c>
      <c r="N2079" s="1" t="n">
        <f aca="false">IFERROR(VLOOKUP(A2079,'[2]Pivot HorizontalMRP'!$A$4:$E$2689,5,0),0)</f>
        <v>0</v>
      </c>
      <c r="O2079" s="1" t="n">
        <f aca="false">K2079+L2079</f>
        <v>29888</v>
      </c>
      <c r="P2079" s="1" t="n">
        <f aca="false">K2079+L2079+M2079+N2079</f>
        <v>29888</v>
      </c>
      <c r="Q2079" s="1" t="n">
        <f aca="false">IFERROR(VLOOKUP(A2079,'[2]Pivot HorizontalMRP'!$A$4:$F$2689,6,0),0)</f>
        <v>14259</v>
      </c>
      <c r="R2079" s="1" t="n">
        <f aca="false">IFERROR(VLOOKUP(A2079,'[2]Pivot HorizontalMRP'!$A$4:$G$2689,7,0),0)</f>
        <v>11628</v>
      </c>
      <c r="S2079" s="1" t="n">
        <f aca="false">IFERROR(VLOOKUP(A2079,'[2]Pivot HorizontalMRP'!$A$4:$H$2689,8,0),0)</f>
        <v>12237</v>
      </c>
      <c r="T2079" s="1" t="n">
        <f aca="false">IFERROR(VLOOKUP(A2079,'[2]Pivot HorizontalMRP'!$A$4:$I$2689,9,0),0)</f>
        <v>6064</v>
      </c>
      <c r="U2079" s="1" t="n">
        <f aca="false">IF(I2079="delivery",O2079-SUM(Q2079+R2079),IF(I2079="PO",P2079-SUM(Q2079:R2079)))</f>
        <v>4001</v>
      </c>
      <c r="V2079" s="81" t="n">
        <v>0.00036</v>
      </c>
      <c r="W2079" s="81"/>
      <c r="X2079" s="81" t="n">
        <f aca="false">W2079-V2079</f>
        <v>-0.00036</v>
      </c>
      <c r="Y2079" s="81"/>
      <c r="Z2079" s="81"/>
      <c r="AA2079" s="81" t="n">
        <v>0.00028</v>
      </c>
      <c r="AB2079" s="81"/>
      <c r="AC2079" s="81"/>
      <c r="AD2079" s="81"/>
      <c r="AE2079" s="81"/>
      <c r="AF2079" s="81"/>
      <c r="AG2079" s="81"/>
      <c r="AH2079" s="81"/>
      <c r="AI2079" s="81"/>
      <c r="AJ2079" s="81"/>
      <c r="AK2079" s="81"/>
      <c r="AL2079" s="81"/>
      <c r="AM2079" s="81"/>
      <c r="AN2079" s="81"/>
      <c r="AO2079" s="81" t="str">
        <f aca="false">D2079</f>
        <v>Sanmina</v>
      </c>
      <c r="AP2079" s="1" t="s">
        <v>3124</v>
      </c>
      <c r="AQ2079" s="1"/>
      <c r="AR2079" s="1"/>
      <c r="AS2079" s="1"/>
      <c r="AT2079" s="1"/>
      <c r="AU2079" s="1"/>
      <c r="AV2079" s="1"/>
      <c r="AW2079" s="1"/>
      <c r="AX2079" s="1"/>
      <c r="AY2079" s="1"/>
      <c r="AZ2079" s="1"/>
      <c r="BA2079" s="1"/>
      <c r="BB2079" s="1"/>
      <c r="BC2079" s="1"/>
      <c r="BD2079" s="1"/>
      <c r="BE2079" s="1"/>
      <c r="BF2079" s="1" t="s">
        <v>14668</v>
      </c>
      <c r="BG2079" s="1" t="s">
        <v>183</v>
      </c>
      <c r="BH2079" s="1"/>
      <c r="BI2079" s="1"/>
    </row>
    <row r="2080" customFormat="false" ht="12.75" hidden="false" customHeight="false" outlineLevel="0" collapsed="false">
      <c r="A2080" s="1" t="s">
        <v>9137</v>
      </c>
      <c r="B2080" s="1" t="s">
        <v>9138</v>
      </c>
      <c r="C2080" s="1" t="s">
        <v>177</v>
      </c>
      <c r="D2080" s="1" t="s">
        <v>1471</v>
      </c>
      <c r="E2080" s="1" t="s">
        <v>16502</v>
      </c>
      <c r="F2080" s="1" t="s">
        <v>9140</v>
      </c>
      <c r="G2080" s="1" t="n">
        <v>308</v>
      </c>
      <c r="H2080" s="1" t="n">
        <v>10000</v>
      </c>
      <c r="I2080" s="101" t="s">
        <v>180</v>
      </c>
      <c r="J2080" s="1"/>
      <c r="K2080" s="1" t="n">
        <f aca="false">IFERROR(VLOOKUP(A2080,'[2]Pivot HorizontalMRP'!$A$4:$B$2689,2,0),0)</f>
        <v>0</v>
      </c>
      <c r="L2080" s="1" t="n">
        <f aca="false">IFERROR(VLOOKUP(A2080,'[2]Pivot HorizontalMRP'!$A$4:$C$2689,3,0),0)</f>
        <v>28392</v>
      </c>
      <c r="M2080" s="1" t="n">
        <f aca="false">IFERROR(VLOOKUP(A2080,'[2]Pivot HorizontalMRP'!$A$4:$D$2689,0.4,0),0)</f>
        <v>0</v>
      </c>
      <c r="N2080" s="1" t="n">
        <f aca="false">IFERROR(VLOOKUP(A2080,'[2]Pivot HorizontalMRP'!$A$4:$E$2689,5,0),0)</f>
        <v>20000</v>
      </c>
      <c r="O2080" s="1" t="n">
        <f aca="false">K2080+L2080</f>
        <v>28392</v>
      </c>
      <c r="P2080" s="1" t="n">
        <f aca="false">K2080+L2080+M2080+N2080</f>
        <v>48392</v>
      </c>
      <c r="Q2080" s="1" t="n">
        <f aca="false">IFERROR(VLOOKUP(A2080,'[2]Pivot HorizontalMRP'!$A$4:$F$2689,6,0),0)</f>
        <v>3383</v>
      </c>
      <c r="R2080" s="1" t="n">
        <f aca="false">IFERROR(VLOOKUP(A2080,'[2]Pivot HorizontalMRP'!$A$4:$G$2689,7,0),0)</f>
        <v>2161</v>
      </c>
      <c r="S2080" s="1" t="n">
        <f aca="false">IFERROR(VLOOKUP(A2080,'[2]Pivot HorizontalMRP'!$A$4:$H$2689,8,0),0)</f>
        <v>1678</v>
      </c>
      <c r="T2080" s="1" t="n">
        <f aca="false">IFERROR(VLOOKUP(A2080,'[2]Pivot HorizontalMRP'!$A$4:$I$2689,9,0),0)</f>
        <v>902</v>
      </c>
      <c r="U2080" s="1" t="n">
        <f aca="false">IF(I2080="delivery",O2080-SUM(Q2080+R2080),IF(I2080="PO",P2080-SUM(Q2080:R2080)))</f>
        <v>22848</v>
      </c>
      <c r="V2080" s="81" t="n">
        <v>0.00495</v>
      </c>
      <c r="W2080" s="81"/>
      <c r="X2080" s="81" t="n">
        <f aca="false">W2080-V2080</f>
        <v>-0.00495</v>
      </c>
      <c r="Y2080" s="81"/>
      <c r="Z2080" s="81"/>
      <c r="AA2080" s="81" t="n">
        <v>0.00028</v>
      </c>
      <c r="AB2080" s="81"/>
      <c r="AC2080" s="81"/>
      <c r="AD2080" s="81"/>
      <c r="AE2080" s="81"/>
      <c r="AF2080" s="81"/>
      <c r="AG2080" s="81"/>
      <c r="AH2080" s="81"/>
      <c r="AI2080" s="81"/>
      <c r="AJ2080" s="81"/>
      <c r="AK2080" s="81"/>
      <c r="AL2080" s="81"/>
      <c r="AM2080" s="81"/>
      <c r="AN2080" s="81"/>
      <c r="AO2080" s="81" t="str">
        <f aca="false">D2080</f>
        <v>Sanmina</v>
      </c>
      <c r="AP2080" s="1" t="s">
        <v>3124</v>
      </c>
      <c r="AQ2080" s="1"/>
      <c r="AR2080" s="1"/>
      <c r="AS2080" s="1"/>
      <c r="AT2080" s="1"/>
      <c r="AU2080" s="1"/>
      <c r="AV2080" s="1"/>
      <c r="AW2080" s="1"/>
      <c r="AX2080" s="1"/>
      <c r="AY2080" s="1"/>
      <c r="AZ2080" s="1"/>
      <c r="BA2080" s="1"/>
      <c r="BB2080" s="1"/>
      <c r="BC2080" s="1"/>
      <c r="BD2080" s="1"/>
      <c r="BE2080" s="1"/>
      <c r="BF2080" s="1" t="s">
        <v>14668</v>
      </c>
      <c r="BG2080" s="1" t="s">
        <v>183</v>
      </c>
      <c r="BH2080" s="1"/>
      <c r="BI2080" s="1"/>
    </row>
    <row r="2081" customFormat="false" ht="12.75" hidden="false" customHeight="false" outlineLevel="0" collapsed="false">
      <c r="A2081" s="1" t="s">
        <v>9141</v>
      </c>
      <c r="B2081" s="1" t="s">
        <v>9142</v>
      </c>
      <c r="C2081" s="1" t="s">
        <v>177</v>
      </c>
      <c r="D2081" s="1" t="s">
        <v>1471</v>
      </c>
      <c r="E2081" s="1" t="s">
        <v>16503</v>
      </c>
      <c r="F2081" s="1" t="s">
        <v>9144</v>
      </c>
      <c r="G2081" s="1" t="n">
        <v>123</v>
      </c>
      <c r="H2081" s="1" t="n">
        <v>10000</v>
      </c>
      <c r="I2081" s="101" t="s">
        <v>188</v>
      </c>
      <c r="J2081" s="1"/>
      <c r="K2081" s="1" t="n">
        <f aca="false">IFERROR(VLOOKUP(A2081,'[2]Pivot HorizontalMRP'!$A$4:$B$2689,2,0),0)</f>
        <v>0</v>
      </c>
      <c r="L2081" s="1" t="n">
        <f aca="false">IFERROR(VLOOKUP(A2081,'[2]Pivot HorizontalMRP'!$A$4:$C$2689,3,0),0)</f>
        <v>7764</v>
      </c>
      <c r="M2081" s="1" t="n">
        <f aca="false">IFERROR(VLOOKUP(A2081,'[2]Pivot HorizontalMRP'!$A$4:$D$2689,0.4,0),0)</f>
        <v>0</v>
      </c>
      <c r="N2081" s="1" t="n">
        <f aca="false">IFERROR(VLOOKUP(A2081,'[2]Pivot HorizontalMRP'!$A$4:$E$2689,5,0),0)</f>
        <v>0</v>
      </c>
      <c r="O2081" s="1" t="n">
        <f aca="false">K2081+L2081</f>
        <v>7764</v>
      </c>
      <c r="P2081" s="1" t="n">
        <f aca="false">K2081+L2081+M2081+N2081</f>
        <v>7764</v>
      </c>
      <c r="Q2081" s="1" t="n">
        <f aca="false">IFERROR(VLOOKUP(A2081,'[2]Pivot HorizontalMRP'!$A$4:$F$2689,6,0),0)</f>
        <v>84</v>
      </c>
      <c r="R2081" s="1" t="n">
        <f aca="false">IFERROR(VLOOKUP(A2081,'[2]Pivot HorizontalMRP'!$A$4:$G$2689,7,0),0)</f>
        <v>0</v>
      </c>
      <c r="S2081" s="1" t="n">
        <f aca="false">IFERROR(VLOOKUP(A2081,'[2]Pivot HorizontalMRP'!$A$4:$H$2689,8,0),0)</f>
        <v>0</v>
      </c>
      <c r="T2081" s="1" t="n">
        <f aca="false">IFERROR(VLOOKUP(A2081,'[2]Pivot HorizontalMRP'!$A$4:$I$2689,9,0),0)</f>
        <v>0</v>
      </c>
      <c r="U2081" s="1" t="n">
        <f aca="false">IF(I2081="delivery",O2081-SUM(Q2081+R2081),IF(I2081="PO",P2081-SUM(Q2081:R2081)))</f>
        <v>7680</v>
      </c>
      <c r="V2081" s="81" t="n">
        <v>0.006</v>
      </c>
      <c r="W2081" s="81"/>
      <c r="X2081" s="81" t="n">
        <f aca="false">W2081-V2081</f>
        <v>-0.006</v>
      </c>
      <c r="Y2081" s="81"/>
      <c r="Z2081" s="81"/>
      <c r="AA2081" s="81" t="n">
        <v>0.006</v>
      </c>
      <c r="AB2081" s="81"/>
      <c r="AC2081" s="81"/>
      <c r="AD2081" s="81"/>
      <c r="AE2081" s="81"/>
      <c r="AF2081" s="81"/>
      <c r="AG2081" s="81"/>
      <c r="AH2081" s="81"/>
      <c r="AI2081" s="81"/>
      <c r="AJ2081" s="81"/>
      <c r="AK2081" s="81"/>
      <c r="AL2081" s="81"/>
      <c r="AM2081" s="81"/>
      <c r="AN2081" s="81"/>
      <c r="AO2081" s="81" t="str">
        <f aca="false">D2081</f>
        <v>Sanmina</v>
      </c>
      <c r="AP2081" s="1" t="s">
        <v>3124</v>
      </c>
      <c r="AQ2081" s="1"/>
      <c r="AR2081" s="1"/>
      <c r="AS2081" s="1"/>
      <c r="AT2081" s="1"/>
      <c r="AU2081" s="1"/>
      <c r="AV2081" s="1"/>
      <c r="AW2081" s="1"/>
      <c r="AX2081" s="1"/>
      <c r="AY2081" s="1"/>
      <c r="AZ2081" s="1"/>
      <c r="BA2081" s="1"/>
      <c r="BB2081" s="1"/>
      <c r="BC2081" s="1"/>
      <c r="BD2081" s="1"/>
      <c r="BE2081" s="1"/>
      <c r="BF2081" s="1" t="s">
        <v>14668</v>
      </c>
      <c r="BG2081" s="1" t="s">
        <v>183</v>
      </c>
      <c r="BH2081" s="1"/>
      <c r="BI2081" s="1"/>
    </row>
    <row r="2082" customFormat="false" ht="12.75" hidden="false" customHeight="false" outlineLevel="0" collapsed="false">
      <c r="A2082" s="1" t="s">
        <v>9145</v>
      </c>
      <c r="B2082" s="1" t="s">
        <v>9146</v>
      </c>
      <c r="C2082" s="1" t="s">
        <v>177</v>
      </c>
      <c r="D2082" s="1" t="s">
        <v>1471</v>
      </c>
      <c r="E2082" s="1" t="s">
        <v>16504</v>
      </c>
      <c r="F2082" s="1" t="s">
        <v>9148</v>
      </c>
      <c r="G2082" s="1" t="n">
        <v>116</v>
      </c>
      <c r="H2082" s="1" t="n">
        <v>10000</v>
      </c>
      <c r="I2082" s="101" t="s">
        <v>180</v>
      </c>
      <c r="J2082" s="1"/>
      <c r="K2082" s="1" t="n">
        <f aca="false">IFERROR(VLOOKUP(A2082,'[2]Pivot HorizontalMRP'!$A$4:$B$2689,2,0),0)</f>
        <v>0</v>
      </c>
      <c r="L2082" s="1" t="n">
        <f aca="false">IFERROR(VLOOKUP(A2082,'[2]Pivot HorizontalMRP'!$A$4:$C$2689,3,0),0)</f>
        <v>60733</v>
      </c>
      <c r="M2082" s="1" t="n">
        <f aca="false">IFERROR(VLOOKUP(A2082,'[2]Pivot HorizontalMRP'!$A$4:$D$2689,0.4,0),0)</f>
        <v>0</v>
      </c>
      <c r="N2082" s="1" t="n">
        <f aca="false">IFERROR(VLOOKUP(A2082,'[2]Pivot HorizontalMRP'!$A$4:$E$2689,5,0),0)</f>
        <v>0</v>
      </c>
      <c r="O2082" s="1" t="n">
        <f aca="false">K2082+L2082</f>
        <v>60733</v>
      </c>
      <c r="P2082" s="1" t="n">
        <f aca="false">K2082+L2082+M2082+N2082</f>
        <v>60733</v>
      </c>
      <c r="Q2082" s="1" t="n">
        <f aca="false">IFERROR(VLOOKUP(A2082,'[2]Pivot HorizontalMRP'!$A$4:$F$2689,6,0),0)</f>
        <v>4095</v>
      </c>
      <c r="R2082" s="1" t="n">
        <f aca="false">IFERROR(VLOOKUP(A2082,'[2]Pivot HorizontalMRP'!$A$4:$G$2689,7,0),0)</f>
        <v>6145</v>
      </c>
      <c r="S2082" s="1" t="n">
        <f aca="false">IFERROR(VLOOKUP(A2082,'[2]Pivot HorizontalMRP'!$A$4:$H$2689,8,0),0)</f>
        <v>4681</v>
      </c>
      <c r="T2082" s="1" t="n">
        <f aca="false">IFERROR(VLOOKUP(A2082,'[2]Pivot HorizontalMRP'!$A$4:$I$2689,9,0),0)</f>
        <v>2604</v>
      </c>
      <c r="U2082" s="1" t="n">
        <f aca="false">IF(I2082="delivery",O2082-SUM(Q2082+R2082),IF(I2082="PO",P2082-SUM(Q2082:R2082)))</f>
        <v>50493</v>
      </c>
      <c r="V2082" s="81" t="n">
        <v>0.00055</v>
      </c>
      <c r="W2082" s="81"/>
      <c r="X2082" s="81" t="n">
        <f aca="false">W2082-V2082</f>
        <v>-0.00055</v>
      </c>
      <c r="Y2082" s="81"/>
      <c r="Z2082" s="81"/>
      <c r="AA2082" s="81" t="n">
        <v>0.00028</v>
      </c>
      <c r="AB2082" s="81"/>
      <c r="AC2082" s="81"/>
      <c r="AD2082" s="81"/>
      <c r="AE2082" s="81"/>
      <c r="AF2082" s="81"/>
      <c r="AG2082" s="81"/>
      <c r="AH2082" s="81"/>
      <c r="AI2082" s="81"/>
      <c r="AJ2082" s="81"/>
      <c r="AK2082" s="81"/>
      <c r="AL2082" s="81"/>
      <c r="AM2082" s="81"/>
      <c r="AN2082" s="81"/>
      <c r="AO2082" s="81" t="str">
        <f aca="false">D2082</f>
        <v>Sanmina</v>
      </c>
      <c r="AP2082" s="1" t="s">
        <v>3124</v>
      </c>
      <c r="AQ2082" s="1"/>
      <c r="AR2082" s="1"/>
      <c r="AS2082" s="1"/>
      <c r="AT2082" s="1"/>
      <c r="AU2082" s="1"/>
      <c r="AV2082" s="1"/>
      <c r="AW2082" s="1"/>
      <c r="AX2082" s="1"/>
      <c r="AY2082" s="1"/>
      <c r="AZ2082" s="1"/>
      <c r="BA2082" s="1"/>
      <c r="BB2082" s="1"/>
      <c r="BC2082" s="1"/>
      <c r="BD2082" s="1"/>
      <c r="BE2082" s="1"/>
      <c r="BF2082" s="1" t="s">
        <v>14668</v>
      </c>
      <c r="BG2082" s="1" t="s">
        <v>183</v>
      </c>
      <c r="BH2082" s="1"/>
      <c r="BI2082" s="1"/>
    </row>
    <row r="2083" customFormat="false" ht="12.75" hidden="false" customHeight="false" outlineLevel="0" collapsed="false">
      <c r="A2083" s="1" t="s">
        <v>9149</v>
      </c>
      <c r="B2083" s="1" t="s">
        <v>9150</v>
      </c>
      <c r="C2083" s="1" t="s">
        <v>177</v>
      </c>
      <c r="D2083" s="1" t="s">
        <v>1471</v>
      </c>
      <c r="E2083" s="1" t="s">
        <v>16505</v>
      </c>
      <c r="F2083" s="1" t="s">
        <v>9152</v>
      </c>
      <c r="G2083" s="1" t="n">
        <v>123</v>
      </c>
      <c r="H2083" s="1" t="n">
        <v>10000</v>
      </c>
      <c r="I2083" s="101" t="s">
        <v>180</v>
      </c>
      <c r="J2083" s="1"/>
      <c r="K2083" s="1" t="n">
        <f aca="false">IFERROR(VLOOKUP(A2083,'[2]Pivot HorizontalMRP'!$A$4:$B$2689,2,0),0)</f>
        <v>0</v>
      </c>
      <c r="L2083" s="1" t="n">
        <f aca="false">IFERROR(VLOOKUP(A2083,'[2]Pivot HorizontalMRP'!$A$4:$C$2689,3,0),0)</f>
        <v>6635</v>
      </c>
      <c r="M2083" s="1" t="n">
        <f aca="false">IFERROR(VLOOKUP(A2083,'[2]Pivot HorizontalMRP'!$A$4:$D$2689,0.4,0),0)</f>
        <v>0</v>
      </c>
      <c r="N2083" s="1" t="n">
        <f aca="false">IFERROR(VLOOKUP(A2083,'[2]Pivot HorizontalMRP'!$A$4:$E$2689,5,0),0)</f>
        <v>40000</v>
      </c>
      <c r="O2083" s="1" t="n">
        <f aca="false">K2083+L2083</f>
        <v>6635</v>
      </c>
      <c r="P2083" s="1" t="n">
        <f aca="false">K2083+L2083+M2083+N2083</f>
        <v>46635</v>
      </c>
      <c r="Q2083" s="1" t="n">
        <f aca="false">IFERROR(VLOOKUP(A2083,'[2]Pivot HorizontalMRP'!$A$4:$F$2689,6,0),0)</f>
        <v>4856</v>
      </c>
      <c r="R2083" s="1" t="n">
        <f aca="false">IFERROR(VLOOKUP(A2083,'[2]Pivot HorizontalMRP'!$A$4:$G$2689,7,0),0)</f>
        <v>9330</v>
      </c>
      <c r="S2083" s="1" t="n">
        <f aca="false">IFERROR(VLOOKUP(A2083,'[2]Pivot HorizontalMRP'!$A$4:$H$2689,8,0),0)</f>
        <v>17629</v>
      </c>
      <c r="T2083" s="1" t="n">
        <f aca="false">IFERROR(VLOOKUP(A2083,'[2]Pivot HorizontalMRP'!$A$4:$I$2689,9,0),0)</f>
        <v>6373</v>
      </c>
      <c r="U2083" s="1" t="n">
        <f aca="false">IF(I2083="delivery",O2083-SUM(Q2083+R2083),IF(I2083="PO",P2083-SUM(Q2083:R2083)))</f>
        <v>-7551</v>
      </c>
      <c r="V2083" s="81" t="n">
        <v>0.00446</v>
      </c>
      <c r="W2083" s="81"/>
      <c r="X2083" s="81" t="n">
        <f aca="false">W2083-V2083</f>
        <v>-0.00446</v>
      </c>
      <c r="Y2083" s="81"/>
      <c r="Z2083" s="81"/>
      <c r="AA2083" s="81"/>
      <c r="AB2083" s="81"/>
      <c r="AC2083" s="81"/>
      <c r="AD2083" s="81"/>
      <c r="AE2083" s="81"/>
      <c r="AF2083" s="81"/>
      <c r="AG2083" s="81"/>
      <c r="AH2083" s="81"/>
      <c r="AI2083" s="81"/>
      <c r="AJ2083" s="81"/>
      <c r="AK2083" s="81"/>
      <c r="AL2083" s="81"/>
      <c r="AM2083" s="81"/>
      <c r="AN2083" s="81"/>
      <c r="AO2083" s="81" t="str">
        <f aca="false">D2083</f>
        <v>Sanmina</v>
      </c>
      <c r="AP2083" s="1" t="s">
        <v>3124</v>
      </c>
      <c r="AQ2083" s="1"/>
      <c r="AR2083" s="1"/>
      <c r="AS2083" s="1"/>
      <c r="AT2083" s="1"/>
      <c r="AU2083" s="1"/>
      <c r="AV2083" s="1"/>
      <c r="AW2083" s="1"/>
      <c r="AX2083" s="1"/>
      <c r="AY2083" s="1"/>
      <c r="AZ2083" s="1"/>
      <c r="BA2083" s="1"/>
      <c r="BB2083" s="1"/>
      <c r="BC2083" s="1"/>
      <c r="BD2083" s="1"/>
      <c r="BE2083" s="1"/>
      <c r="BF2083" s="1" t="s">
        <v>14668</v>
      </c>
      <c r="BG2083" s="1" t="s">
        <v>183</v>
      </c>
      <c r="BH2083" s="1"/>
      <c r="BI2083" s="1"/>
    </row>
    <row r="2084" customFormat="false" ht="12.75" hidden="false" customHeight="false" outlineLevel="0" collapsed="false">
      <c r="A2084" s="1" t="s">
        <v>9153</v>
      </c>
      <c r="B2084" s="1" t="s">
        <v>9154</v>
      </c>
      <c r="C2084" s="1" t="s">
        <v>177</v>
      </c>
      <c r="D2084" s="1" t="s">
        <v>1471</v>
      </c>
      <c r="E2084" s="1" t="s">
        <v>16506</v>
      </c>
      <c r="F2084" s="1" t="s">
        <v>9156</v>
      </c>
      <c r="G2084" s="1" t="n">
        <v>308</v>
      </c>
      <c r="H2084" s="1" t="n">
        <v>10000</v>
      </c>
      <c r="I2084" s="101" t="s">
        <v>180</v>
      </c>
      <c r="J2084" s="1"/>
      <c r="K2084" s="1" t="n">
        <f aca="false">IFERROR(VLOOKUP(A2084,'[2]Pivot HorizontalMRP'!$A$4:$B$2689,2,0),0)</f>
        <v>0</v>
      </c>
      <c r="L2084" s="1" t="n">
        <f aca="false">IFERROR(VLOOKUP(A2084,'[2]Pivot HorizontalMRP'!$A$4:$C$2689,3,0),0)</f>
        <v>107369</v>
      </c>
      <c r="M2084" s="1" t="n">
        <f aca="false">IFERROR(VLOOKUP(A2084,'[2]Pivot HorizontalMRP'!$A$4:$D$2689,0.4,0),0)</f>
        <v>0</v>
      </c>
      <c r="N2084" s="1" t="n">
        <f aca="false">IFERROR(VLOOKUP(A2084,'[2]Pivot HorizontalMRP'!$A$4:$E$2689,5,0),0)</f>
        <v>0</v>
      </c>
      <c r="O2084" s="1" t="n">
        <f aca="false">K2084+L2084</f>
        <v>107369</v>
      </c>
      <c r="P2084" s="1" t="n">
        <f aca="false">K2084+L2084+M2084+N2084</f>
        <v>107369</v>
      </c>
      <c r="Q2084" s="1" t="n">
        <f aca="false">IFERROR(VLOOKUP(A2084,'[2]Pivot HorizontalMRP'!$A$4:$F$2689,6,0),0)</f>
        <v>346</v>
      </c>
      <c r="R2084" s="1" t="n">
        <f aca="false">IFERROR(VLOOKUP(A2084,'[2]Pivot HorizontalMRP'!$A$4:$G$2689,7,0),0)</f>
        <v>324</v>
      </c>
      <c r="S2084" s="1" t="n">
        <f aca="false">IFERROR(VLOOKUP(A2084,'[2]Pivot HorizontalMRP'!$A$4:$H$2689,8,0),0)</f>
        <v>351</v>
      </c>
      <c r="T2084" s="1" t="n">
        <f aca="false">IFERROR(VLOOKUP(A2084,'[2]Pivot HorizontalMRP'!$A$4:$I$2689,9,0),0)</f>
        <v>144</v>
      </c>
      <c r="U2084" s="1" t="n">
        <f aca="false">IF(I2084="delivery",O2084-SUM(Q2084+R2084),IF(I2084="PO",P2084-SUM(Q2084:R2084)))</f>
        <v>106699</v>
      </c>
      <c r="V2084" s="81" t="n">
        <v>0.00068</v>
      </c>
      <c r="W2084" s="81"/>
      <c r="X2084" s="81" t="n">
        <f aca="false">W2084-V2084</f>
        <v>-0.00068</v>
      </c>
      <c r="Y2084" s="81"/>
      <c r="Z2084" s="81"/>
      <c r="AA2084" s="81"/>
      <c r="AB2084" s="81"/>
      <c r="AC2084" s="81"/>
      <c r="AD2084" s="81"/>
      <c r="AE2084" s="81"/>
      <c r="AF2084" s="81"/>
      <c r="AG2084" s="81"/>
      <c r="AH2084" s="81"/>
      <c r="AI2084" s="81"/>
      <c r="AJ2084" s="81"/>
      <c r="AK2084" s="81"/>
      <c r="AL2084" s="81"/>
      <c r="AM2084" s="81"/>
      <c r="AN2084" s="81"/>
      <c r="AO2084" s="81" t="str">
        <f aca="false">D2084</f>
        <v>Sanmina</v>
      </c>
      <c r="AP2084" s="1" t="s">
        <v>3124</v>
      </c>
      <c r="AQ2084" s="1"/>
      <c r="AR2084" s="1"/>
      <c r="AS2084" s="1"/>
      <c r="AT2084" s="1"/>
      <c r="AU2084" s="1"/>
      <c r="AV2084" s="1"/>
      <c r="AW2084" s="1"/>
      <c r="AX2084" s="1"/>
      <c r="AY2084" s="1"/>
      <c r="AZ2084" s="1"/>
      <c r="BA2084" s="1"/>
      <c r="BB2084" s="1"/>
      <c r="BC2084" s="1"/>
      <c r="BD2084" s="1"/>
      <c r="BE2084" s="1"/>
      <c r="BF2084" s="1" t="s">
        <v>14668</v>
      </c>
      <c r="BG2084" s="1" t="s">
        <v>183</v>
      </c>
      <c r="BH2084" s="1"/>
      <c r="BI2084" s="1"/>
    </row>
    <row r="2085" customFormat="false" ht="12.75" hidden="false" customHeight="false" outlineLevel="0" collapsed="false">
      <c r="A2085" s="1" t="s">
        <v>9157</v>
      </c>
      <c r="B2085" s="1" t="s">
        <v>9158</v>
      </c>
      <c r="C2085" s="1" t="s">
        <v>177</v>
      </c>
      <c r="D2085" s="1" t="s">
        <v>1471</v>
      </c>
      <c r="E2085" s="1" t="s">
        <v>16507</v>
      </c>
      <c r="F2085" s="1" t="s">
        <v>9160</v>
      </c>
      <c r="G2085" s="1" t="n">
        <v>83</v>
      </c>
      <c r="H2085" s="1" t="n">
        <v>10000</v>
      </c>
      <c r="I2085" s="101" t="s">
        <v>180</v>
      </c>
      <c r="J2085" s="1"/>
      <c r="K2085" s="1" t="n">
        <f aca="false">IFERROR(VLOOKUP(A2085,'[2]Pivot HorizontalMRP'!$A$4:$B$2689,2,0),0)</f>
        <v>0</v>
      </c>
      <c r="L2085" s="1" t="n">
        <f aca="false">IFERROR(VLOOKUP(A2085,'[2]Pivot HorizontalMRP'!$A$4:$C$2689,3,0),0)</f>
        <v>13616</v>
      </c>
      <c r="M2085" s="1" t="n">
        <f aca="false">IFERROR(VLOOKUP(A2085,'[2]Pivot HorizontalMRP'!$A$4:$D$2689,0.4,0),0)</f>
        <v>0</v>
      </c>
      <c r="N2085" s="1" t="n">
        <f aca="false">IFERROR(VLOOKUP(A2085,'[2]Pivot HorizontalMRP'!$A$4:$E$2689,5,0),0)</f>
        <v>0</v>
      </c>
      <c r="O2085" s="1" t="n">
        <f aca="false">K2085+L2085</f>
        <v>13616</v>
      </c>
      <c r="P2085" s="1" t="n">
        <f aca="false">K2085+L2085+M2085+N2085</f>
        <v>13616</v>
      </c>
      <c r="Q2085" s="1" t="n">
        <f aca="false">IFERROR(VLOOKUP(A2085,'[2]Pivot HorizontalMRP'!$A$4:$F$2689,6,0),0)</f>
        <v>2159</v>
      </c>
      <c r="R2085" s="1" t="n">
        <f aca="false">IFERROR(VLOOKUP(A2085,'[2]Pivot HorizontalMRP'!$A$4:$G$2689,7,0),0)</f>
        <v>2082</v>
      </c>
      <c r="S2085" s="1" t="n">
        <f aca="false">IFERROR(VLOOKUP(A2085,'[2]Pivot HorizontalMRP'!$A$4:$H$2689,8,0),0)</f>
        <v>1828</v>
      </c>
      <c r="T2085" s="1" t="n">
        <f aca="false">IFERROR(VLOOKUP(A2085,'[2]Pivot HorizontalMRP'!$A$4:$I$2689,9,0),0)</f>
        <v>1160</v>
      </c>
      <c r="U2085" s="1" t="n">
        <f aca="false">IF(I2085="delivery",O2085-SUM(Q2085+R2085),IF(I2085="PO",P2085-SUM(Q2085:R2085)))</f>
        <v>9375</v>
      </c>
      <c r="V2085" s="81" t="n">
        <v>0.05301</v>
      </c>
      <c r="W2085" s="81"/>
      <c r="X2085" s="81" t="n">
        <f aca="false">W2085-V2085</f>
        <v>-0.05301</v>
      </c>
      <c r="Y2085" s="81"/>
      <c r="Z2085" s="81"/>
      <c r="AA2085" s="81"/>
      <c r="AB2085" s="81"/>
      <c r="AC2085" s="81"/>
      <c r="AD2085" s="81"/>
      <c r="AE2085" s="81"/>
      <c r="AF2085" s="81"/>
      <c r="AG2085" s="81"/>
      <c r="AH2085" s="81"/>
      <c r="AI2085" s="81"/>
      <c r="AJ2085" s="81"/>
      <c r="AK2085" s="81"/>
      <c r="AL2085" s="81"/>
      <c r="AM2085" s="81"/>
      <c r="AN2085" s="81"/>
      <c r="AO2085" s="81" t="str">
        <f aca="false">D2085</f>
        <v>Sanmina</v>
      </c>
      <c r="AP2085" s="1" t="s">
        <v>3124</v>
      </c>
      <c r="AQ2085" s="1"/>
      <c r="AR2085" s="1"/>
      <c r="AS2085" s="1"/>
      <c r="AT2085" s="1"/>
      <c r="AU2085" s="1"/>
      <c r="AV2085" s="1"/>
      <c r="AW2085" s="1"/>
      <c r="AX2085" s="1"/>
      <c r="AY2085" s="1"/>
      <c r="AZ2085" s="1"/>
      <c r="BA2085" s="1"/>
      <c r="BB2085" s="1"/>
      <c r="BC2085" s="1"/>
      <c r="BD2085" s="1"/>
      <c r="BE2085" s="1"/>
      <c r="BF2085" s="1" t="s">
        <v>14668</v>
      </c>
      <c r="BG2085" s="1" t="s">
        <v>183</v>
      </c>
      <c r="BH2085" s="1"/>
      <c r="BI2085" s="1"/>
    </row>
    <row r="2086" customFormat="false" ht="12.75" hidden="false" customHeight="false" outlineLevel="0" collapsed="false">
      <c r="A2086" s="1" t="s">
        <v>9161</v>
      </c>
      <c r="B2086" s="1" t="s">
        <v>9162</v>
      </c>
      <c r="C2086" s="1" t="s">
        <v>177</v>
      </c>
      <c r="D2086" s="1" t="s">
        <v>1471</v>
      </c>
      <c r="E2086" s="1" t="s">
        <v>16508</v>
      </c>
      <c r="F2086" s="1" t="s">
        <v>9164</v>
      </c>
      <c r="G2086" s="1" t="n">
        <v>116</v>
      </c>
      <c r="H2086" s="1" t="n">
        <v>1000</v>
      </c>
      <c r="I2086" s="101" t="s">
        <v>188</v>
      </c>
      <c r="J2086" s="1"/>
      <c r="K2086" s="1" t="n">
        <f aca="false">IFERROR(VLOOKUP(A2086,'[2]Pivot HorizontalMRP'!$A$4:$B$2689,2,0),0)</f>
        <v>0</v>
      </c>
      <c r="L2086" s="1" t="n">
        <f aca="false">IFERROR(VLOOKUP(A2086,'[2]Pivot HorizontalMRP'!$A$4:$C$2689,3,0),0)</f>
        <v>35692</v>
      </c>
      <c r="M2086" s="1" t="n">
        <f aca="false">IFERROR(VLOOKUP(A2086,'[2]Pivot HorizontalMRP'!$A$4:$D$2689,0.4,0),0)</f>
        <v>0</v>
      </c>
      <c r="N2086" s="1" t="n">
        <f aca="false">IFERROR(VLOOKUP(A2086,'[2]Pivot HorizontalMRP'!$A$4:$E$2689,5,0),0)</f>
        <v>0</v>
      </c>
      <c r="O2086" s="1" t="n">
        <f aca="false">K2086+L2086</f>
        <v>35692</v>
      </c>
      <c r="P2086" s="1" t="n">
        <f aca="false">K2086+L2086+M2086+N2086</f>
        <v>35692</v>
      </c>
      <c r="Q2086" s="1" t="n">
        <f aca="false">IFERROR(VLOOKUP(A2086,'[2]Pivot HorizontalMRP'!$A$4:$F$2689,6,0),0)</f>
        <v>4296</v>
      </c>
      <c r="R2086" s="1" t="n">
        <f aca="false">IFERROR(VLOOKUP(A2086,'[2]Pivot HorizontalMRP'!$A$4:$G$2689,7,0),0)</f>
        <v>2280</v>
      </c>
      <c r="S2086" s="1" t="n">
        <f aca="false">IFERROR(VLOOKUP(A2086,'[2]Pivot HorizontalMRP'!$A$4:$H$2689,8,0),0)</f>
        <v>2242</v>
      </c>
      <c r="T2086" s="1" t="n">
        <f aca="false">IFERROR(VLOOKUP(A2086,'[2]Pivot HorizontalMRP'!$A$4:$I$2689,9,0),0)</f>
        <v>840</v>
      </c>
      <c r="U2086" s="1" t="n">
        <f aca="false">IF(I2086="delivery",O2086-SUM(Q2086+R2086),IF(I2086="PO",P2086-SUM(Q2086:R2086)))</f>
        <v>29116</v>
      </c>
      <c r="V2086" s="81" t="n">
        <v>0.0003</v>
      </c>
      <c r="W2086" s="81"/>
      <c r="X2086" s="81" t="n">
        <f aca="false">W2086-V2086</f>
        <v>-0.0003</v>
      </c>
      <c r="Y2086" s="81"/>
      <c r="Z2086" s="81"/>
      <c r="AA2086" s="81"/>
      <c r="AB2086" s="81"/>
      <c r="AC2086" s="81"/>
      <c r="AD2086" s="81"/>
      <c r="AE2086" s="81"/>
      <c r="AF2086" s="81"/>
      <c r="AG2086" s="81"/>
      <c r="AH2086" s="81"/>
      <c r="AI2086" s="81"/>
      <c r="AJ2086" s="81"/>
      <c r="AK2086" s="81"/>
      <c r="AL2086" s="81"/>
      <c r="AM2086" s="81"/>
      <c r="AN2086" s="81"/>
      <c r="AO2086" s="81" t="str">
        <f aca="false">D2086</f>
        <v>Sanmina</v>
      </c>
      <c r="AP2086" s="1" t="s">
        <v>3124</v>
      </c>
      <c r="AQ2086" s="1"/>
      <c r="AR2086" s="1"/>
      <c r="AS2086" s="1"/>
      <c r="AT2086" s="1"/>
      <c r="AU2086" s="1"/>
      <c r="AV2086" s="1"/>
      <c r="AW2086" s="1"/>
      <c r="AX2086" s="1"/>
      <c r="AY2086" s="1"/>
      <c r="AZ2086" s="1"/>
      <c r="BA2086" s="1"/>
      <c r="BB2086" s="1"/>
      <c r="BC2086" s="1"/>
      <c r="BD2086" s="1"/>
      <c r="BE2086" s="1"/>
      <c r="BF2086" s="1" t="s">
        <v>14668</v>
      </c>
      <c r="BG2086" s="1" t="s">
        <v>183</v>
      </c>
      <c r="BH2086" s="1"/>
      <c r="BI2086" s="1"/>
    </row>
    <row r="2087" customFormat="false" ht="12.75" hidden="false" customHeight="false" outlineLevel="0" collapsed="false">
      <c r="A2087" s="1" t="s">
        <v>9165</v>
      </c>
      <c r="B2087" s="1" t="s">
        <v>9166</v>
      </c>
      <c r="C2087" s="1" t="s">
        <v>177</v>
      </c>
      <c r="D2087" s="1" t="s">
        <v>1471</v>
      </c>
      <c r="E2087" s="1" t="s">
        <v>16509</v>
      </c>
      <c r="F2087" s="1" t="s">
        <v>9168</v>
      </c>
      <c r="G2087" s="1" t="n">
        <v>308</v>
      </c>
      <c r="H2087" s="1" t="n">
        <v>10000</v>
      </c>
      <c r="I2087" s="101" t="s">
        <v>180</v>
      </c>
      <c r="J2087" s="1"/>
      <c r="K2087" s="1" t="n">
        <f aca="false">IFERROR(VLOOKUP(A2087,'[2]Pivot HorizontalMRP'!$A$4:$B$2689,2,0),0)</f>
        <v>0</v>
      </c>
      <c r="L2087" s="1" t="n">
        <f aca="false">IFERROR(VLOOKUP(A2087,'[2]Pivot HorizontalMRP'!$A$4:$C$2689,3,0),0)</f>
        <v>25662</v>
      </c>
      <c r="M2087" s="1" t="n">
        <f aca="false">IFERROR(VLOOKUP(A2087,'[2]Pivot HorizontalMRP'!$A$4:$D$2689,0.4,0),0)</f>
        <v>0</v>
      </c>
      <c r="N2087" s="1" t="n">
        <f aca="false">IFERROR(VLOOKUP(A2087,'[2]Pivot HorizontalMRP'!$A$4:$E$2689,5,0),0)</f>
        <v>0</v>
      </c>
      <c r="O2087" s="1" t="n">
        <f aca="false">K2087+L2087</f>
        <v>25662</v>
      </c>
      <c r="P2087" s="1" t="n">
        <f aca="false">K2087+L2087+M2087+N2087</f>
        <v>25662</v>
      </c>
      <c r="Q2087" s="1" t="n">
        <f aca="false">IFERROR(VLOOKUP(A2087,'[2]Pivot HorizontalMRP'!$A$4:$F$2689,6,0),0)</f>
        <v>6099</v>
      </c>
      <c r="R2087" s="1" t="n">
        <f aca="false">IFERROR(VLOOKUP(A2087,'[2]Pivot HorizontalMRP'!$A$4:$G$2689,7,0),0)</f>
        <v>5508</v>
      </c>
      <c r="S2087" s="1" t="n">
        <f aca="false">IFERROR(VLOOKUP(A2087,'[2]Pivot HorizontalMRP'!$A$4:$H$2689,8,0),0)</f>
        <v>5526</v>
      </c>
      <c r="T2087" s="1" t="n">
        <f aca="false">IFERROR(VLOOKUP(A2087,'[2]Pivot HorizontalMRP'!$A$4:$I$2689,9,0),0)</f>
        <v>2705</v>
      </c>
      <c r="U2087" s="1" t="n">
        <f aca="false">IF(I2087="delivery",O2087-SUM(Q2087+R2087),IF(I2087="PO",P2087-SUM(Q2087:R2087)))</f>
        <v>14055</v>
      </c>
      <c r="V2087" s="81" t="n">
        <v>0.00077</v>
      </c>
      <c r="W2087" s="81"/>
      <c r="X2087" s="81" t="n">
        <f aca="false">W2087-V2087</f>
        <v>-0.00077</v>
      </c>
      <c r="Y2087" s="81"/>
      <c r="Z2087" s="81"/>
      <c r="AA2087" s="81"/>
      <c r="AB2087" s="81"/>
      <c r="AC2087" s="81"/>
      <c r="AD2087" s="81"/>
      <c r="AE2087" s="81"/>
      <c r="AF2087" s="81"/>
      <c r="AG2087" s="81"/>
      <c r="AH2087" s="81"/>
      <c r="AI2087" s="81"/>
      <c r="AJ2087" s="81"/>
      <c r="AK2087" s="81"/>
      <c r="AL2087" s="81"/>
      <c r="AM2087" s="81"/>
      <c r="AN2087" s="81"/>
      <c r="AO2087" s="81" t="str">
        <f aca="false">D2087</f>
        <v>Sanmina</v>
      </c>
      <c r="AP2087" s="1" t="s">
        <v>3124</v>
      </c>
      <c r="AQ2087" s="1"/>
      <c r="AR2087" s="1"/>
      <c r="AS2087" s="1"/>
      <c r="AT2087" s="1"/>
      <c r="AU2087" s="1"/>
      <c r="AV2087" s="1"/>
      <c r="AW2087" s="1"/>
      <c r="AX2087" s="1"/>
      <c r="AY2087" s="1"/>
      <c r="AZ2087" s="1"/>
      <c r="BA2087" s="1"/>
      <c r="BB2087" s="1"/>
      <c r="BC2087" s="1"/>
      <c r="BD2087" s="1"/>
      <c r="BE2087" s="1"/>
      <c r="BF2087" s="1" t="s">
        <v>14668</v>
      </c>
      <c r="BG2087" s="1" t="s">
        <v>183</v>
      </c>
      <c r="BH2087" s="1"/>
      <c r="BI2087" s="1"/>
    </row>
    <row r="2088" customFormat="false" ht="12.75" hidden="false" customHeight="false" outlineLevel="0" collapsed="false">
      <c r="A2088" s="1" t="s">
        <v>9169</v>
      </c>
      <c r="B2088" s="1" t="s">
        <v>9170</v>
      </c>
      <c r="C2088" s="1" t="s">
        <v>177</v>
      </c>
      <c r="D2088" s="1" t="s">
        <v>1471</v>
      </c>
      <c r="E2088" s="1" t="s">
        <v>16510</v>
      </c>
      <c r="F2088" s="1" t="s">
        <v>9172</v>
      </c>
      <c r="G2088" s="1" t="n">
        <v>116</v>
      </c>
      <c r="H2088" s="1" t="n">
        <v>10000</v>
      </c>
      <c r="I2088" s="101" t="s">
        <v>180</v>
      </c>
      <c r="J2088" s="1"/>
      <c r="K2088" s="1" t="n">
        <f aca="false">IFERROR(VLOOKUP(A2088,'[2]Pivot HorizontalMRP'!$A$4:$B$2689,2,0),0)</f>
        <v>0</v>
      </c>
      <c r="L2088" s="1" t="n">
        <f aca="false">IFERROR(VLOOKUP(A2088,'[2]Pivot HorizontalMRP'!$A$4:$C$2689,3,0),0)</f>
        <v>93174</v>
      </c>
      <c r="M2088" s="1" t="n">
        <f aca="false">IFERROR(VLOOKUP(A2088,'[2]Pivot HorizontalMRP'!$A$4:$D$2689,0.4,0),0)</f>
        <v>0</v>
      </c>
      <c r="N2088" s="1" t="n">
        <f aca="false">IFERROR(VLOOKUP(A2088,'[2]Pivot HorizontalMRP'!$A$4:$E$2689,5,0),0)</f>
        <v>0</v>
      </c>
      <c r="O2088" s="1" t="n">
        <f aca="false">K2088+L2088</f>
        <v>93174</v>
      </c>
      <c r="P2088" s="1" t="n">
        <f aca="false">K2088+L2088+M2088+N2088</f>
        <v>93174</v>
      </c>
      <c r="Q2088" s="1" t="n">
        <f aca="false">IFERROR(VLOOKUP(A2088,'[2]Pivot HorizontalMRP'!$A$4:$F$2689,6,0),0)</f>
        <v>15519</v>
      </c>
      <c r="R2088" s="1" t="n">
        <f aca="false">IFERROR(VLOOKUP(A2088,'[2]Pivot HorizontalMRP'!$A$4:$G$2689,7,0),0)</f>
        <v>9731</v>
      </c>
      <c r="S2088" s="1" t="n">
        <f aca="false">IFERROR(VLOOKUP(A2088,'[2]Pivot HorizontalMRP'!$A$4:$H$2689,8,0),0)</f>
        <v>8520</v>
      </c>
      <c r="T2088" s="1" t="n">
        <f aca="false">IFERROR(VLOOKUP(A2088,'[2]Pivot HorizontalMRP'!$A$4:$I$2689,9,0),0)</f>
        <v>4610</v>
      </c>
      <c r="U2088" s="1" t="n">
        <f aca="false">IF(I2088="delivery",O2088-SUM(Q2088+R2088),IF(I2088="PO",P2088-SUM(Q2088:R2088)))</f>
        <v>67924</v>
      </c>
      <c r="V2088" s="81" t="n">
        <v>0.0017</v>
      </c>
      <c r="W2088" s="81"/>
      <c r="X2088" s="81" t="n">
        <f aca="false">W2088-V2088</f>
        <v>-0.0017</v>
      </c>
      <c r="Y2088" s="81"/>
      <c r="Z2088" s="81"/>
      <c r="AA2088" s="81"/>
      <c r="AB2088" s="81"/>
      <c r="AC2088" s="81"/>
      <c r="AD2088" s="81"/>
      <c r="AE2088" s="81"/>
      <c r="AF2088" s="81"/>
      <c r="AG2088" s="81"/>
      <c r="AH2088" s="81"/>
      <c r="AI2088" s="81"/>
      <c r="AJ2088" s="81"/>
      <c r="AK2088" s="81"/>
      <c r="AL2088" s="81"/>
      <c r="AM2088" s="81"/>
      <c r="AN2088" s="81"/>
      <c r="AO2088" s="81" t="str">
        <f aca="false">D2088</f>
        <v>Sanmina</v>
      </c>
      <c r="AP2088" s="1" t="s">
        <v>3124</v>
      </c>
      <c r="AQ2088" s="1"/>
      <c r="AR2088" s="1"/>
      <c r="AS2088" s="1"/>
      <c r="AT2088" s="1"/>
      <c r="AU2088" s="1"/>
      <c r="AV2088" s="1"/>
      <c r="AW2088" s="1"/>
      <c r="AX2088" s="1"/>
      <c r="AY2088" s="1"/>
      <c r="AZ2088" s="1"/>
      <c r="BA2088" s="1"/>
      <c r="BB2088" s="1"/>
      <c r="BC2088" s="1"/>
      <c r="BD2088" s="1"/>
      <c r="BE2088" s="1"/>
      <c r="BF2088" s="1" t="s">
        <v>14668</v>
      </c>
      <c r="BG2088" s="1" t="s">
        <v>183</v>
      </c>
      <c r="BH2088" s="1"/>
      <c r="BI2088" s="1"/>
    </row>
    <row r="2089" customFormat="false" ht="12.75" hidden="false" customHeight="false" outlineLevel="0" collapsed="false">
      <c r="A2089" s="1" t="s">
        <v>9173</v>
      </c>
      <c r="B2089" s="1" t="s">
        <v>9174</v>
      </c>
      <c r="C2089" s="1" t="s">
        <v>177</v>
      </c>
      <c r="D2089" s="1" t="s">
        <v>1471</v>
      </c>
      <c r="E2089" s="1" t="s">
        <v>16511</v>
      </c>
      <c r="F2089" s="1" t="s">
        <v>9176</v>
      </c>
      <c r="G2089" s="1" t="n">
        <v>308</v>
      </c>
      <c r="H2089" s="1" t="n">
        <v>10000</v>
      </c>
      <c r="I2089" s="101" t="s">
        <v>180</v>
      </c>
      <c r="J2089" s="1"/>
      <c r="K2089" s="1" t="n">
        <f aca="false">IFERROR(VLOOKUP(A2089,'[2]Pivot HorizontalMRP'!$A$4:$B$2689,2,0),0)</f>
        <v>0</v>
      </c>
      <c r="L2089" s="1" t="n">
        <f aca="false">IFERROR(VLOOKUP(A2089,'[2]Pivot HorizontalMRP'!$A$4:$C$2689,3,0),0)</f>
        <v>28155</v>
      </c>
      <c r="M2089" s="1" t="n">
        <f aca="false">IFERROR(VLOOKUP(A2089,'[2]Pivot HorizontalMRP'!$A$4:$D$2689,0.4,0),0)</f>
        <v>0</v>
      </c>
      <c r="N2089" s="1" t="n">
        <f aca="false">IFERROR(VLOOKUP(A2089,'[2]Pivot HorizontalMRP'!$A$4:$E$2689,5,0),0)</f>
        <v>30000</v>
      </c>
      <c r="O2089" s="1" t="n">
        <f aca="false">K2089+L2089</f>
        <v>28155</v>
      </c>
      <c r="P2089" s="1" t="n">
        <f aca="false">K2089+L2089+M2089+N2089</f>
        <v>58155</v>
      </c>
      <c r="Q2089" s="1" t="n">
        <f aca="false">IFERROR(VLOOKUP(A2089,'[2]Pivot HorizontalMRP'!$A$4:$F$2689,6,0),0)</f>
        <v>21913</v>
      </c>
      <c r="R2089" s="1" t="n">
        <f aca="false">IFERROR(VLOOKUP(A2089,'[2]Pivot HorizontalMRP'!$A$4:$G$2689,7,0),0)</f>
        <v>9699</v>
      </c>
      <c r="S2089" s="1" t="n">
        <f aca="false">IFERROR(VLOOKUP(A2089,'[2]Pivot HorizontalMRP'!$A$4:$H$2689,8,0),0)</f>
        <v>9920</v>
      </c>
      <c r="T2089" s="1" t="n">
        <f aca="false">IFERROR(VLOOKUP(A2089,'[2]Pivot HorizontalMRP'!$A$4:$I$2689,9,0),0)</f>
        <v>6337</v>
      </c>
      <c r="U2089" s="1" t="n">
        <f aca="false">IF(I2089="delivery",O2089-SUM(Q2089+R2089),IF(I2089="PO",P2089-SUM(Q2089:R2089)))</f>
        <v>-3457</v>
      </c>
      <c r="V2089" s="81" t="n">
        <v>0.0017</v>
      </c>
      <c r="W2089" s="81"/>
      <c r="X2089" s="81" t="n">
        <f aca="false">W2089-V2089</f>
        <v>-0.0017</v>
      </c>
      <c r="Y2089" s="81"/>
      <c r="Z2089" s="81"/>
      <c r="AA2089" s="81" t="n">
        <v>0.00028</v>
      </c>
      <c r="AB2089" s="81"/>
      <c r="AC2089" s="81"/>
      <c r="AD2089" s="81"/>
      <c r="AE2089" s="81"/>
      <c r="AF2089" s="81"/>
      <c r="AG2089" s="81"/>
      <c r="AH2089" s="81"/>
      <c r="AI2089" s="81"/>
      <c r="AJ2089" s="81"/>
      <c r="AK2089" s="81"/>
      <c r="AL2089" s="81"/>
      <c r="AM2089" s="81"/>
      <c r="AN2089" s="81"/>
      <c r="AO2089" s="81" t="str">
        <f aca="false">D2089</f>
        <v>Sanmina</v>
      </c>
      <c r="AP2089" s="1" t="s">
        <v>3124</v>
      </c>
      <c r="AQ2089" s="1"/>
      <c r="AR2089" s="1"/>
      <c r="AS2089" s="1"/>
      <c r="AT2089" s="1"/>
      <c r="AU2089" s="1"/>
      <c r="AV2089" s="1"/>
      <c r="AW2089" s="1"/>
      <c r="AX2089" s="1"/>
      <c r="AY2089" s="1"/>
      <c r="AZ2089" s="1"/>
      <c r="BA2089" s="1"/>
      <c r="BB2089" s="1"/>
      <c r="BC2089" s="1"/>
      <c r="BD2089" s="1"/>
      <c r="BE2089" s="1"/>
      <c r="BF2089" s="1" t="s">
        <v>14668</v>
      </c>
      <c r="BG2089" s="1" t="s">
        <v>183</v>
      </c>
      <c r="BH2089" s="1"/>
      <c r="BI2089" s="1"/>
    </row>
    <row r="2090" customFormat="false" ht="12.75" hidden="false" customHeight="false" outlineLevel="0" collapsed="false">
      <c r="A2090" s="1" t="s">
        <v>9177</v>
      </c>
      <c r="B2090" s="1" t="s">
        <v>9178</v>
      </c>
      <c r="C2090" s="1" t="s">
        <v>177</v>
      </c>
      <c r="D2090" s="1" t="s">
        <v>1471</v>
      </c>
      <c r="E2090" s="1" t="s">
        <v>16512</v>
      </c>
      <c r="F2090" s="1" t="s">
        <v>9180</v>
      </c>
      <c r="G2090" s="1" t="n">
        <v>308</v>
      </c>
      <c r="H2090" s="1" t="n">
        <v>10000</v>
      </c>
      <c r="I2090" s="101" t="s">
        <v>180</v>
      </c>
      <c r="J2090" s="1"/>
      <c r="K2090" s="1" t="n">
        <f aca="false">IFERROR(VLOOKUP(A2090,'[2]Pivot HorizontalMRP'!$A$4:$B$2689,2,0),0)</f>
        <v>0</v>
      </c>
      <c r="L2090" s="1" t="n">
        <f aca="false">IFERROR(VLOOKUP(A2090,'[2]Pivot HorizontalMRP'!$A$4:$C$2689,3,0),0)</f>
        <v>51418</v>
      </c>
      <c r="M2090" s="1" t="n">
        <f aca="false">IFERROR(VLOOKUP(A2090,'[2]Pivot HorizontalMRP'!$A$4:$D$2689,0.4,0),0)</f>
        <v>0</v>
      </c>
      <c r="N2090" s="1" t="n">
        <f aca="false">IFERROR(VLOOKUP(A2090,'[2]Pivot HorizontalMRP'!$A$4:$E$2689,5,0),0)</f>
        <v>40000</v>
      </c>
      <c r="O2090" s="1" t="n">
        <f aca="false">K2090+L2090</f>
        <v>51418</v>
      </c>
      <c r="P2090" s="1" t="n">
        <f aca="false">K2090+L2090+M2090+N2090</f>
        <v>91418</v>
      </c>
      <c r="Q2090" s="1" t="n">
        <f aca="false">IFERROR(VLOOKUP(A2090,'[2]Pivot HorizontalMRP'!$A$4:$F$2689,6,0),0)</f>
        <v>17850</v>
      </c>
      <c r="R2090" s="1" t="n">
        <f aca="false">IFERROR(VLOOKUP(A2090,'[2]Pivot HorizontalMRP'!$A$4:$G$2689,7,0),0)</f>
        <v>18578</v>
      </c>
      <c r="S2090" s="1" t="n">
        <f aca="false">IFERROR(VLOOKUP(A2090,'[2]Pivot HorizontalMRP'!$A$4:$H$2689,8,0),0)</f>
        <v>17983</v>
      </c>
      <c r="T2090" s="1" t="n">
        <f aca="false">IFERROR(VLOOKUP(A2090,'[2]Pivot HorizontalMRP'!$A$4:$I$2689,9,0),0)</f>
        <v>10934</v>
      </c>
      <c r="U2090" s="1" t="n">
        <f aca="false">IF(I2090="delivery",O2090-SUM(Q2090+R2090),IF(I2090="PO",P2090-SUM(Q2090:R2090)))</f>
        <v>14990</v>
      </c>
      <c r="V2090" s="81" t="n">
        <v>0.00061</v>
      </c>
      <c r="W2090" s="81"/>
      <c r="X2090" s="81" t="n">
        <f aca="false">W2090-V2090</f>
        <v>-0.00061</v>
      </c>
      <c r="Y2090" s="81"/>
      <c r="Z2090" s="81"/>
      <c r="AA2090" s="81" t="n">
        <v>0.00028</v>
      </c>
      <c r="AB2090" s="81"/>
      <c r="AC2090" s="81"/>
      <c r="AD2090" s="81"/>
      <c r="AE2090" s="81"/>
      <c r="AF2090" s="81"/>
      <c r="AG2090" s="81"/>
      <c r="AH2090" s="81"/>
      <c r="AI2090" s="81"/>
      <c r="AJ2090" s="81"/>
      <c r="AK2090" s="81"/>
      <c r="AL2090" s="81"/>
      <c r="AM2090" s="81"/>
      <c r="AN2090" s="81"/>
      <c r="AO2090" s="81" t="str">
        <f aca="false">D2090</f>
        <v>Sanmina</v>
      </c>
      <c r="AP2090" s="1" t="s">
        <v>3124</v>
      </c>
      <c r="AQ2090" s="1"/>
      <c r="AR2090" s="1"/>
      <c r="AS2090" s="1"/>
      <c r="AT2090" s="1"/>
      <c r="AU2090" s="1"/>
      <c r="AV2090" s="1"/>
      <c r="AW2090" s="1"/>
      <c r="AX2090" s="1"/>
      <c r="AY2090" s="1"/>
      <c r="AZ2090" s="1"/>
      <c r="BA2090" s="1"/>
      <c r="BB2090" s="1"/>
      <c r="BC2090" s="1"/>
      <c r="BD2090" s="1"/>
      <c r="BE2090" s="1"/>
      <c r="BF2090" s="1" t="s">
        <v>14668</v>
      </c>
      <c r="BG2090" s="1" t="s">
        <v>183</v>
      </c>
      <c r="BH2090" s="1"/>
      <c r="BI2090" s="1"/>
    </row>
    <row r="2091" customFormat="false" ht="12.75" hidden="false" customHeight="false" outlineLevel="0" collapsed="false">
      <c r="A2091" s="1" t="s">
        <v>9181</v>
      </c>
      <c r="B2091" s="1" t="s">
        <v>9182</v>
      </c>
      <c r="C2091" s="1" t="s">
        <v>177</v>
      </c>
      <c r="D2091" s="1" t="s">
        <v>1471</v>
      </c>
      <c r="E2091" s="1" t="s">
        <v>16513</v>
      </c>
      <c r="F2091" s="1" t="s">
        <v>9184</v>
      </c>
      <c r="G2091" s="1" t="n">
        <v>308</v>
      </c>
      <c r="H2091" s="1" t="n">
        <v>30000</v>
      </c>
      <c r="I2091" s="101" t="s">
        <v>180</v>
      </c>
      <c r="J2091" s="1"/>
      <c r="K2091" s="1" t="n">
        <f aca="false">IFERROR(VLOOKUP(A2091,'[2]Pivot HorizontalMRP'!$A$4:$B$2689,2,0),0)</f>
        <v>0</v>
      </c>
      <c r="L2091" s="1" t="n">
        <f aca="false">IFERROR(VLOOKUP(A2091,'[2]Pivot HorizontalMRP'!$A$4:$C$2689,3,0),0)</f>
        <v>233033</v>
      </c>
      <c r="M2091" s="1" t="n">
        <f aca="false">IFERROR(VLOOKUP(A2091,'[2]Pivot HorizontalMRP'!$A$4:$D$2689,0.4,0),0)</f>
        <v>0</v>
      </c>
      <c r="N2091" s="1" t="n">
        <f aca="false">IFERROR(VLOOKUP(A2091,'[2]Pivot HorizontalMRP'!$A$4:$E$2689,5,0),0)</f>
        <v>0</v>
      </c>
      <c r="O2091" s="1" t="n">
        <f aca="false">K2091+L2091</f>
        <v>233033</v>
      </c>
      <c r="P2091" s="1" t="n">
        <f aca="false">K2091+L2091+M2091+N2091</f>
        <v>233033</v>
      </c>
      <c r="Q2091" s="1" t="n">
        <f aca="false">IFERROR(VLOOKUP(A2091,'[2]Pivot HorizontalMRP'!$A$4:$F$2689,6,0),0)</f>
        <v>216753</v>
      </c>
      <c r="R2091" s="1" t="n">
        <f aca="false">IFERROR(VLOOKUP(A2091,'[2]Pivot HorizontalMRP'!$A$4:$G$2689,7,0),0)</f>
        <v>118590</v>
      </c>
      <c r="S2091" s="1" t="n">
        <f aca="false">IFERROR(VLOOKUP(A2091,'[2]Pivot HorizontalMRP'!$A$4:$H$2689,8,0),0)</f>
        <v>120851</v>
      </c>
      <c r="T2091" s="1" t="n">
        <f aca="false">IFERROR(VLOOKUP(A2091,'[2]Pivot HorizontalMRP'!$A$4:$I$2689,9,0),0)</f>
        <v>75013</v>
      </c>
      <c r="U2091" s="1" t="n">
        <f aca="false">IF(I2091="delivery",O2091-SUM(Q2091+R2091),IF(I2091="PO",P2091-SUM(Q2091:R2091)))</f>
        <v>-102310</v>
      </c>
      <c r="V2091" s="81" t="n">
        <v>0.0014</v>
      </c>
      <c r="W2091" s="81"/>
      <c r="X2091" s="81" t="n">
        <f aca="false">W2091-V2091</f>
        <v>-0.0014</v>
      </c>
      <c r="Y2091" s="81"/>
      <c r="Z2091" s="81"/>
      <c r="AA2091" s="81" t="n">
        <v>0.00028</v>
      </c>
      <c r="AB2091" s="81"/>
      <c r="AC2091" s="81"/>
      <c r="AD2091" s="81"/>
      <c r="AE2091" s="81"/>
      <c r="AF2091" s="81"/>
      <c r="AG2091" s="81"/>
      <c r="AH2091" s="81"/>
      <c r="AI2091" s="81"/>
      <c r="AJ2091" s="81"/>
      <c r="AK2091" s="81"/>
      <c r="AL2091" s="81"/>
      <c r="AM2091" s="81"/>
      <c r="AN2091" s="81"/>
      <c r="AO2091" s="81" t="str">
        <f aca="false">D2091</f>
        <v>Sanmina</v>
      </c>
      <c r="AP2091" s="1" t="s">
        <v>3124</v>
      </c>
      <c r="AQ2091" s="1"/>
      <c r="AR2091" s="1"/>
      <c r="AS2091" s="1"/>
      <c r="AT2091" s="1"/>
      <c r="AU2091" s="1"/>
      <c r="AV2091" s="1"/>
      <c r="AW2091" s="1"/>
      <c r="AX2091" s="1"/>
      <c r="AY2091" s="1"/>
      <c r="AZ2091" s="1"/>
      <c r="BA2091" s="1"/>
      <c r="BB2091" s="1"/>
      <c r="BC2091" s="1"/>
      <c r="BD2091" s="1"/>
      <c r="BE2091" s="1"/>
      <c r="BF2091" s="1" t="s">
        <v>14668</v>
      </c>
      <c r="BG2091" s="1" t="s">
        <v>183</v>
      </c>
      <c r="BH2091" s="1"/>
      <c r="BI2091" s="1"/>
    </row>
    <row r="2092" customFormat="false" ht="12.75" hidden="false" customHeight="false" outlineLevel="0" collapsed="false">
      <c r="A2092" s="1" t="s">
        <v>9185</v>
      </c>
      <c r="B2092" s="1" t="s">
        <v>9186</v>
      </c>
      <c r="C2092" s="1" t="s">
        <v>177</v>
      </c>
      <c r="D2092" s="1" t="s">
        <v>1471</v>
      </c>
      <c r="E2092" s="1" t="s">
        <v>16514</v>
      </c>
      <c r="F2092" s="1" t="s">
        <v>9188</v>
      </c>
      <c r="G2092" s="1" t="n">
        <v>308</v>
      </c>
      <c r="H2092" s="1" t="n">
        <v>10000</v>
      </c>
      <c r="I2092" s="101" t="s">
        <v>180</v>
      </c>
      <c r="J2092" s="1"/>
      <c r="K2092" s="1" t="n">
        <f aca="false">IFERROR(VLOOKUP(A2092,'[2]Pivot HorizontalMRP'!$A$4:$B$2689,2,0),0)</f>
        <v>0</v>
      </c>
      <c r="L2092" s="1" t="n">
        <f aca="false">IFERROR(VLOOKUP(A2092,'[2]Pivot HorizontalMRP'!$A$4:$C$2689,3,0),0)</f>
        <v>63023</v>
      </c>
      <c r="M2092" s="1" t="n">
        <f aca="false">IFERROR(VLOOKUP(A2092,'[2]Pivot HorizontalMRP'!$A$4:$D$2689,0.4,0),0)</f>
        <v>0</v>
      </c>
      <c r="N2092" s="1" t="n">
        <f aca="false">IFERROR(VLOOKUP(A2092,'[2]Pivot HorizontalMRP'!$A$4:$E$2689,5,0),0)</f>
        <v>0</v>
      </c>
      <c r="O2092" s="1" t="n">
        <f aca="false">K2092+L2092</f>
        <v>63023</v>
      </c>
      <c r="P2092" s="1" t="n">
        <f aca="false">K2092+L2092+M2092+N2092</f>
        <v>63023</v>
      </c>
      <c r="Q2092" s="1" t="n">
        <f aca="false">IFERROR(VLOOKUP(A2092,'[2]Pivot HorizontalMRP'!$A$4:$F$2689,6,0),0)</f>
        <v>11693</v>
      </c>
      <c r="R2092" s="1" t="n">
        <f aca="false">IFERROR(VLOOKUP(A2092,'[2]Pivot HorizontalMRP'!$A$4:$G$2689,7,0),0)</f>
        <v>17481</v>
      </c>
      <c r="S2092" s="1" t="n">
        <f aca="false">IFERROR(VLOOKUP(A2092,'[2]Pivot HorizontalMRP'!$A$4:$H$2689,8,0),0)</f>
        <v>12379</v>
      </c>
      <c r="T2092" s="1" t="n">
        <f aca="false">IFERROR(VLOOKUP(A2092,'[2]Pivot HorizontalMRP'!$A$4:$I$2689,9,0),0)</f>
        <v>8682</v>
      </c>
      <c r="U2092" s="1" t="n">
        <f aca="false">IF(I2092="delivery",O2092-SUM(Q2092+R2092),IF(I2092="PO",P2092-SUM(Q2092:R2092)))</f>
        <v>33849</v>
      </c>
      <c r="V2092" s="81" t="n">
        <v>0.00062</v>
      </c>
      <c r="W2092" s="81"/>
      <c r="X2092" s="81" t="n">
        <f aca="false">W2092-V2092</f>
        <v>-0.00062</v>
      </c>
      <c r="Y2092" s="81"/>
      <c r="Z2092" s="81"/>
      <c r="AA2092" s="81"/>
      <c r="AB2092" s="81"/>
      <c r="AC2092" s="81"/>
      <c r="AD2092" s="81"/>
      <c r="AE2092" s="81"/>
      <c r="AF2092" s="81"/>
      <c r="AG2092" s="81"/>
      <c r="AH2092" s="81"/>
      <c r="AI2092" s="81"/>
      <c r="AJ2092" s="81"/>
      <c r="AK2092" s="81"/>
      <c r="AL2092" s="81"/>
      <c r="AM2092" s="81"/>
      <c r="AN2092" s="81"/>
      <c r="AO2092" s="81" t="str">
        <f aca="false">D2092</f>
        <v>Sanmina</v>
      </c>
      <c r="AP2092" s="1" t="s">
        <v>3124</v>
      </c>
      <c r="AQ2092" s="1"/>
      <c r="AR2092" s="1"/>
      <c r="AS2092" s="1"/>
      <c r="AT2092" s="1"/>
      <c r="AU2092" s="1"/>
      <c r="AV2092" s="1"/>
      <c r="AW2092" s="1"/>
      <c r="AX2092" s="1"/>
      <c r="AY2092" s="1"/>
      <c r="AZ2092" s="1"/>
      <c r="BA2092" s="1"/>
      <c r="BB2092" s="1"/>
      <c r="BC2092" s="1"/>
      <c r="BD2092" s="1"/>
      <c r="BE2092" s="1"/>
      <c r="BF2092" s="1" t="s">
        <v>14668</v>
      </c>
      <c r="BG2092" s="1" t="s">
        <v>183</v>
      </c>
      <c r="BH2092" s="1"/>
      <c r="BI2092" s="1"/>
    </row>
    <row r="2093" customFormat="false" ht="12.75" hidden="false" customHeight="false" outlineLevel="0" collapsed="false">
      <c r="A2093" s="1" t="s">
        <v>9189</v>
      </c>
      <c r="B2093" s="1" t="s">
        <v>9190</v>
      </c>
      <c r="C2093" s="1" t="s">
        <v>177</v>
      </c>
      <c r="D2093" s="1" t="s">
        <v>1471</v>
      </c>
      <c r="E2093" s="1" t="s">
        <v>16515</v>
      </c>
      <c r="F2093" s="1" t="s">
        <v>9192</v>
      </c>
      <c r="G2093" s="1" t="n">
        <v>123</v>
      </c>
      <c r="H2093" s="1" t="n">
        <v>10000</v>
      </c>
      <c r="I2093" s="101" t="s">
        <v>180</v>
      </c>
      <c r="J2093" s="1"/>
      <c r="K2093" s="1" t="n">
        <f aca="false">IFERROR(VLOOKUP(A2093,'[2]Pivot HorizontalMRP'!$A$4:$B$2689,2,0),0)</f>
        <v>0</v>
      </c>
      <c r="L2093" s="1" t="n">
        <f aca="false">IFERROR(VLOOKUP(A2093,'[2]Pivot HorizontalMRP'!$A$4:$C$2689,3,0),0)</f>
        <v>65840</v>
      </c>
      <c r="M2093" s="1" t="n">
        <f aca="false">IFERROR(VLOOKUP(A2093,'[2]Pivot HorizontalMRP'!$A$4:$D$2689,0.4,0),0)</f>
        <v>0</v>
      </c>
      <c r="N2093" s="1" t="n">
        <f aca="false">IFERROR(VLOOKUP(A2093,'[2]Pivot HorizontalMRP'!$A$4:$E$2689,5,0),0)</f>
        <v>0</v>
      </c>
      <c r="O2093" s="1" t="n">
        <f aca="false">K2093+L2093</f>
        <v>65840</v>
      </c>
      <c r="P2093" s="1" t="n">
        <f aca="false">K2093+L2093+M2093+N2093</f>
        <v>65840</v>
      </c>
      <c r="Q2093" s="1" t="n">
        <f aca="false">IFERROR(VLOOKUP(A2093,'[2]Pivot HorizontalMRP'!$A$4:$F$2689,6,0),0)</f>
        <v>592</v>
      </c>
      <c r="R2093" s="1" t="n">
        <f aca="false">IFERROR(VLOOKUP(A2093,'[2]Pivot HorizontalMRP'!$A$4:$G$2689,7,0),0)</f>
        <v>917</v>
      </c>
      <c r="S2093" s="1" t="n">
        <f aca="false">IFERROR(VLOOKUP(A2093,'[2]Pivot HorizontalMRP'!$A$4:$H$2689,8,0),0)</f>
        <v>864</v>
      </c>
      <c r="T2093" s="1" t="n">
        <f aca="false">IFERROR(VLOOKUP(A2093,'[2]Pivot HorizontalMRP'!$A$4:$I$2689,9,0),0)</f>
        <v>470</v>
      </c>
      <c r="U2093" s="1" t="n">
        <f aca="false">IF(I2093="delivery",O2093-SUM(Q2093+R2093),IF(I2093="PO",P2093-SUM(Q2093:R2093)))</f>
        <v>64331</v>
      </c>
      <c r="V2093" s="81" t="n">
        <v>0.00068</v>
      </c>
      <c r="W2093" s="81"/>
      <c r="X2093" s="81" t="n">
        <f aca="false">W2093-V2093</f>
        <v>-0.00068</v>
      </c>
      <c r="Y2093" s="81"/>
      <c r="Z2093" s="81"/>
      <c r="AA2093" s="81"/>
      <c r="AB2093" s="81"/>
      <c r="AC2093" s="81"/>
      <c r="AD2093" s="81"/>
      <c r="AE2093" s="81"/>
      <c r="AF2093" s="81"/>
      <c r="AG2093" s="81"/>
      <c r="AH2093" s="81"/>
      <c r="AI2093" s="81"/>
      <c r="AJ2093" s="81"/>
      <c r="AK2093" s="81"/>
      <c r="AL2093" s="81"/>
      <c r="AM2093" s="81"/>
      <c r="AN2093" s="81"/>
      <c r="AO2093" s="81" t="str">
        <f aca="false">D2093</f>
        <v>Sanmina</v>
      </c>
      <c r="AP2093" s="1" t="s">
        <v>3124</v>
      </c>
      <c r="AQ2093" s="1"/>
      <c r="AR2093" s="1"/>
      <c r="AS2093" s="1"/>
      <c r="AT2093" s="1"/>
      <c r="AU2093" s="1"/>
      <c r="AV2093" s="1"/>
      <c r="AW2093" s="1"/>
      <c r="AX2093" s="1"/>
      <c r="AY2093" s="1"/>
      <c r="AZ2093" s="1"/>
      <c r="BA2093" s="1"/>
      <c r="BB2093" s="1"/>
      <c r="BC2093" s="1"/>
      <c r="BD2093" s="1"/>
      <c r="BE2093" s="1"/>
      <c r="BF2093" s="1" t="s">
        <v>14668</v>
      </c>
      <c r="BG2093" s="1" t="s">
        <v>183</v>
      </c>
      <c r="BH2093" s="1"/>
      <c r="BI2093" s="1"/>
    </row>
    <row r="2094" customFormat="false" ht="12.75" hidden="false" customHeight="false" outlineLevel="0" collapsed="false">
      <c r="A2094" s="1" t="s">
        <v>9193</v>
      </c>
      <c r="B2094" s="1" t="s">
        <v>9194</v>
      </c>
      <c r="C2094" s="1" t="s">
        <v>177</v>
      </c>
      <c r="D2094" s="1" t="s">
        <v>1471</v>
      </c>
      <c r="E2094" s="1" t="s">
        <v>16516</v>
      </c>
      <c r="F2094" s="1" t="s">
        <v>9196</v>
      </c>
      <c r="G2094" s="1" t="n">
        <v>116</v>
      </c>
      <c r="H2094" s="1" t="n">
        <v>10000</v>
      </c>
      <c r="I2094" s="101" t="s">
        <v>180</v>
      </c>
      <c r="J2094" s="1"/>
      <c r="K2094" s="1" t="n">
        <f aca="false">IFERROR(VLOOKUP(A2094,'[2]Pivot HorizontalMRP'!$A$4:$B$2689,2,0),0)</f>
        <v>0</v>
      </c>
      <c r="L2094" s="1" t="n">
        <f aca="false">IFERROR(VLOOKUP(A2094,'[2]Pivot HorizontalMRP'!$A$4:$C$2689,3,0),0)</f>
        <v>36409</v>
      </c>
      <c r="M2094" s="1" t="n">
        <f aca="false">IFERROR(VLOOKUP(A2094,'[2]Pivot HorizontalMRP'!$A$4:$D$2689,0.4,0),0)</f>
        <v>0</v>
      </c>
      <c r="N2094" s="1" t="n">
        <f aca="false">IFERROR(VLOOKUP(A2094,'[2]Pivot HorizontalMRP'!$A$4:$E$2689,5,0),0)</f>
        <v>0</v>
      </c>
      <c r="O2094" s="1" t="n">
        <f aca="false">K2094+L2094</f>
        <v>36409</v>
      </c>
      <c r="P2094" s="1" t="n">
        <f aca="false">K2094+L2094+M2094+N2094</f>
        <v>36409</v>
      </c>
      <c r="Q2094" s="1" t="n">
        <f aca="false">IFERROR(VLOOKUP(A2094,'[2]Pivot HorizontalMRP'!$A$4:$F$2689,6,0),0)</f>
        <v>684</v>
      </c>
      <c r="R2094" s="1" t="n">
        <f aca="false">IFERROR(VLOOKUP(A2094,'[2]Pivot HorizontalMRP'!$A$4:$G$2689,7,0),0)</f>
        <v>614</v>
      </c>
      <c r="S2094" s="1" t="n">
        <f aca="false">IFERROR(VLOOKUP(A2094,'[2]Pivot HorizontalMRP'!$A$4:$H$2689,8,0),0)</f>
        <v>666</v>
      </c>
      <c r="T2094" s="1" t="n">
        <f aca="false">IFERROR(VLOOKUP(A2094,'[2]Pivot HorizontalMRP'!$A$4:$I$2689,9,0),0)</f>
        <v>276</v>
      </c>
      <c r="U2094" s="1" t="n">
        <f aca="false">IF(I2094="delivery",O2094-SUM(Q2094+R2094),IF(I2094="PO",P2094-SUM(Q2094:R2094)))</f>
        <v>35111</v>
      </c>
      <c r="V2094" s="81" t="n">
        <v>0.00054</v>
      </c>
      <c r="W2094" s="81"/>
      <c r="X2094" s="81" t="n">
        <f aca="false">W2094-V2094</f>
        <v>-0.00054</v>
      </c>
      <c r="Y2094" s="81"/>
      <c r="Z2094" s="81"/>
      <c r="AA2094" s="81"/>
      <c r="AB2094" s="81"/>
      <c r="AC2094" s="81"/>
      <c r="AD2094" s="81"/>
      <c r="AE2094" s="81"/>
      <c r="AF2094" s="81"/>
      <c r="AG2094" s="81"/>
      <c r="AH2094" s="81"/>
      <c r="AI2094" s="81"/>
      <c r="AJ2094" s="81"/>
      <c r="AK2094" s="81"/>
      <c r="AL2094" s="81"/>
      <c r="AM2094" s="81"/>
      <c r="AN2094" s="81"/>
      <c r="AO2094" s="81" t="str">
        <f aca="false">D2094</f>
        <v>Sanmina</v>
      </c>
      <c r="AP2094" s="1" t="s">
        <v>3124</v>
      </c>
      <c r="AQ2094" s="1"/>
      <c r="AR2094" s="1"/>
      <c r="AS2094" s="1"/>
      <c r="AT2094" s="1"/>
      <c r="AU2094" s="1"/>
      <c r="AV2094" s="1"/>
      <c r="AW2094" s="1"/>
      <c r="AX2094" s="1"/>
      <c r="AY2094" s="1"/>
      <c r="AZ2094" s="1"/>
      <c r="BA2094" s="1"/>
      <c r="BB2094" s="1"/>
      <c r="BC2094" s="1"/>
      <c r="BD2094" s="1"/>
      <c r="BE2094" s="1"/>
      <c r="BF2094" s="1" t="s">
        <v>14668</v>
      </c>
      <c r="BG2094" s="1" t="s">
        <v>183</v>
      </c>
      <c r="BH2094" s="1"/>
      <c r="BI2094" s="1"/>
    </row>
    <row r="2095" customFormat="false" ht="12.75" hidden="false" customHeight="false" outlineLevel="0" collapsed="false">
      <c r="A2095" s="1" t="s">
        <v>9197</v>
      </c>
      <c r="B2095" s="1" t="s">
        <v>9198</v>
      </c>
      <c r="C2095" s="1" t="s">
        <v>177</v>
      </c>
      <c r="D2095" s="1" t="s">
        <v>1471</v>
      </c>
      <c r="E2095" s="1" t="s">
        <v>16517</v>
      </c>
      <c r="F2095" s="1" t="s">
        <v>9200</v>
      </c>
      <c r="G2095" s="1" t="n">
        <v>123</v>
      </c>
      <c r="H2095" s="1" t="n">
        <v>10000</v>
      </c>
      <c r="I2095" s="101" t="s">
        <v>180</v>
      </c>
      <c r="J2095" s="1"/>
      <c r="K2095" s="1" t="n">
        <f aca="false">IFERROR(VLOOKUP(A2095,'[2]Pivot HorizontalMRP'!$A$4:$B$2689,2,0),0)</f>
        <v>0</v>
      </c>
      <c r="L2095" s="1" t="n">
        <f aca="false">IFERROR(VLOOKUP(A2095,'[2]Pivot HorizontalMRP'!$A$4:$C$2689,3,0),0)</f>
        <v>24711</v>
      </c>
      <c r="M2095" s="1" t="n">
        <f aca="false">IFERROR(VLOOKUP(A2095,'[2]Pivot HorizontalMRP'!$A$4:$D$2689,0.4,0),0)</f>
        <v>0</v>
      </c>
      <c r="N2095" s="1" t="n">
        <f aca="false">IFERROR(VLOOKUP(A2095,'[2]Pivot HorizontalMRP'!$A$4:$E$2689,5,0),0)</f>
        <v>0</v>
      </c>
      <c r="O2095" s="1" t="n">
        <f aca="false">K2095+L2095</f>
        <v>24711</v>
      </c>
      <c r="P2095" s="1" t="n">
        <f aca="false">K2095+L2095+M2095+N2095</f>
        <v>24711</v>
      </c>
      <c r="Q2095" s="1" t="n">
        <f aca="false">IFERROR(VLOOKUP(A2095,'[2]Pivot HorizontalMRP'!$A$4:$F$2689,6,0),0)</f>
        <v>1371</v>
      </c>
      <c r="R2095" s="1" t="n">
        <f aca="false">IFERROR(VLOOKUP(A2095,'[2]Pivot HorizontalMRP'!$A$4:$G$2689,7,0),0)</f>
        <v>7273</v>
      </c>
      <c r="S2095" s="1" t="n">
        <f aca="false">IFERROR(VLOOKUP(A2095,'[2]Pivot HorizontalMRP'!$A$4:$H$2689,8,0),0)</f>
        <v>5074</v>
      </c>
      <c r="T2095" s="1" t="n">
        <f aca="false">IFERROR(VLOOKUP(A2095,'[2]Pivot HorizontalMRP'!$A$4:$I$2689,9,0),0)</f>
        <v>3589</v>
      </c>
      <c r="U2095" s="1" t="n">
        <f aca="false">IF(I2095="delivery",O2095-SUM(Q2095+R2095),IF(I2095="PO",P2095-SUM(Q2095:R2095)))</f>
        <v>16067</v>
      </c>
      <c r="V2095" s="81" t="n">
        <v>0.00178</v>
      </c>
      <c r="W2095" s="81"/>
      <c r="X2095" s="81" t="n">
        <f aca="false">W2095-V2095</f>
        <v>-0.00178</v>
      </c>
      <c r="Y2095" s="81"/>
      <c r="Z2095" s="81"/>
      <c r="AA2095" s="81"/>
      <c r="AB2095" s="81"/>
      <c r="AC2095" s="81"/>
      <c r="AD2095" s="81"/>
      <c r="AE2095" s="81"/>
      <c r="AF2095" s="81"/>
      <c r="AG2095" s="81"/>
      <c r="AH2095" s="81"/>
      <c r="AI2095" s="81"/>
      <c r="AJ2095" s="81"/>
      <c r="AK2095" s="81"/>
      <c r="AL2095" s="81"/>
      <c r="AM2095" s="81"/>
      <c r="AN2095" s="81"/>
      <c r="AO2095" s="81" t="str">
        <f aca="false">D2095</f>
        <v>Sanmina</v>
      </c>
      <c r="AP2095" s="1" t="s">
        <v>3124</v>
      </c>
      <c r="AQ2095" s="1"/>
      <c r="AR2095" s="1"/>
      <c r="AS2095" s="1"/>
      <c r="AT2095" s="1"/>
      <c r="AU2095" s="1"/>
      <c r="AV2095" s="1"/>
      <c r="AW2095" s="1"/>
      <c r="AX2095" s="1"/>
      <c r="AY2095" s="1"/>
      <c r="AZ2095" s="1"/>
      <c r="BA2095" s="1"/>
      <c r="BB2095" s="1"/>
      <c r="BC2095" s="1"/>
      <c r="BD2095" s="1"/>
      <c r="BE2095" s="1"/>
      <c r="BF2095" s="1" t="s">
        <v>14668</v>
      </c>
      <c r="BG2095" s="1" t="s">
        <v>183</v>
      </c>
      <c r="BH2095" s="1"/>
      <c r="BI2095" s="1"/>
    </row>
    <row r="2096" customFormat="false" ht="12.75" hidden="false" customHeight="false" outlineLevel="0" collapsed="false">
      <c r="A2096" s="1" t="s">
        <v>9201</v>
      </c>
      <c r="B2096" s="1" t="s">
        <v>9202</v>
      </c>
      <c r="C2096" s="1" t="s">
        <v>177</v>
      </c>
      <c r="D2096" s="1" t="s">
        <v>1471</v>
      </c>
      <c r="E2096" s="1" t="s">
        <v>16518</v>
      </c>
      <c r="F2096" s="1" t="s">
        <v>9204</v>
      </c>
      <c r="G2096" s="1" t="n">
        <v>308</v>
      </c>
      <c r="H2096" s="1" t="n">
        <v>10000</v>
      </c>
      <c r="I2096" s="101" t="s">
        <v>180</v>
      </c>
      <c r="J2096" s="1"/>
      <c r="K2096" s="1" t="n">
        <f aca="false">IFERROR(VLOOKUP(A2096,'[2]Pivot HorizontalMRP'!$A$4:$B$2689,2,0),0)</f>
        <v>0</v>
      </c>
      <c r="L2096" s="1" t="n">
        <f aca="false">IFERROR(VLOOKUP(A2096,'[2]Pivot HorizontalMRP'!$A$4:$C$2689,3,0),0)</f>
        <v>50851</v>
      </c>
      <c r="M2096" s="1" t="n">
        <f aca="false">IFERROR(VLOOKUP(A2096,'[2]Pivot HorizontalMRP'!$A$4:$D$2689,0.4,0),0)</f>
        <v>0</v>
      </c>
      <c r="N2096" s="1" t="n">
        <f aca="false">IFERROR(VLOOKUP(A2096,'[2]Pivot HorizontalMRP'!$A$4:$E$2689,5,0),0)</f>
        <v>0</v>
      </c>
      <c r="O2096" s="1" t="n">
        <f aca="false">K2096+L2096</f>
        <v>50851</v>
      </c>
      <c r="P2096" s="1" t="n">
        <f aca="false">K2096+L2096+M2096+N2096</f>
        <v>50851</v>
      </c>
      <c r="Q2096" s="1" t="n">
        <f aca="false">IFERROR(VLOOKUP(A2096,'[2]Pivot HorizontalMRP'!$A$4:$F$2689,6,0),0)</f>
        <v>10484</v>
      </c>
      <c r="R2096" s="1" t="n">
        <f aca="false">IFERROR(VLOOKUP(A2096,'[2]Pivot HorizontalMRP'!$A$4:$G$2689,7,0),0)</f>
        <v>12468</v>
      </c>
      <c r="S2096" s="1" t="n">
        <f aca="false">IFERROR(VLOOKUP(A2096,'[2]Pivot HorizontalMRP'!$A$4:$H$2689,8,0),0)</f>
        <v>9781</v>
      </c>
      <c r="T2096" s="1" t="n">
        <f aca="false">IFERROR(VLOOKUP(A2096,'[2]Pivot HorizontalMRP'!$A$4:$I$2689,9,0),0)</f>
        <v>6562</v>
      </c>
      <c r="U2096" s="1" t="n">
        <f aca="false">IF(I2096="delivery",O2096-SUM(Q2096+R2096),IF(I2096="PO",P2096-SUM(Q2096:R2096)))</f>
        <v>27899</v>
      </c>
      <c r="V2096" s="81" t="n">
        <v>0.00068</v>
      </c>
      <c r="W2096" s="81"/>
      <c r="X2096" s="81" t="n">
        <f aca="false">W2096-V2096</f>
        <v>-0.00068</v>
      </c>
      <c r="Y2096" s="81"/>
      <c r="Z2096" s="81"/>
      <c r="AA2096" s="81" t="n">
        <v>0.00068</v>
      </c>
      <c r="AB2096" s="81"/>
      <c r="AC2096" s="81"/>
      <c r="AD2096" s="81"/>
      <c r="AE2096" s="81"/>
      <c r="AF2096" s="81"/>
      <c r="AG2096" s="81"/>
      <c r="AH2096" s="81"/>
      <c r="AI2096" s="81"/>
      <c r="AJ2096" s="81"/>
      <c r="AK2096" s="81"/>
      <c r="AL2096" s="81"/>
      <c r="AM2096" s="81"/>
      <c r="AN2096" s="81"/>
      <c r="AO2096" s="81" t="str">
        <f aca="false">D2096</f>
        <v>Sanmina</v>
      </c>
      <c r="AP2096" s="1" t="s">
        <v>3124</v>
      </c>
      <c r="AQ2096" s="1"/>
      <c r="AR2096" s="1"/>
      <c r="AS2096" s="1"/>
      <c r="AT2096" s="1"/>
      <c r="AU2096" s="1"/>
      <c r="AV2096" s="1"/>
      <c r="AW2096" s="1"/>
      <c r="AX2096" s="1"/>
      <c r="AY2096" s="1"/>
      <c r="AZ2096" s="1"/>
      <c r="BA2096" s="1"/>
      <c r="BB2096" s="1"/>
      <c r="BC2096" s="1"/>
      <c r="BD2096" s="1"/>
      <c r="BE2096" s="1"/>
      <c r="BF2096" s="1" t="s">
        <v>14668</v>
      </c>
      <c r="BG2096" s="1" t="s">
        <v>183</v>
      </c>
      <c r="BH2096" s="1"/>
      <c r="BI2096" s="1"/>
    </row>
    <row r="2097" customFormat="false" ht="12.75" hidden="false" customHeight="false" outlineLevel="0" collapsed="false">
      <c r="A2097" s="1" t="s">
        <v>9205</v>
      </c>
      <c r="B2097" s="1" t="s">
        <v>9206</v>
      </c>
      <c r="C2097" s="1" t="s">
        <v>177</v>
      </c>
      <c r="D2097" s="1" t="s">
        <v>1471</v>
      </c>
      <c r="E2097" s="1" t="s">
        <v>16519</v>
      </c>
      <c r="F2097" s="1" t="s">
        <v>9208</v>
      </c>
      <c r="G2097" s="1" t="n">
        <v>123</v>
      </c>
      <c r="H2097" s="1" t="n">
        <v>10000</v>
      </c>
      <c r="I2097" s="101" t="s">
        <v>188</v>
      </c>
      <c r="J2097" s="1"/>
      <c r="K2097" s="1" t="n">
        <f aca="false">IFERROR(VLOOKUP(A2097,'[2]Pivot HorizontalMRP'!$A$4:$B$2689,2,0),0)</f>
        <v>0</v>
      </c>
      <c r="L2097" s="1" t="n">
        <f aca="false">IFERROR(VLOOKUP(A2097,'[2]Pivot HorizontalMRP'!$A$4:$C$2689,3,0),0)</f>
        <v>9960</v>
      </c>
      <c r="M2097" s="1" t="n">
        <f aca="false">IFERROR(VLOOKUP(A2097,'[2]Pivot HorizontalMRP'!$A$4:$D$2689,0.4,0),0)</f>
        <v>0</v>
      </c>
      <c r="N2097" s="1" t="n">
        <f aca="false">IFERROR(VLOOKUP(A2097,'[2]Pivot HorizontalMRP'!$A$4:$E$2689,5,0),0)</f>
        <v>0</v>
      </c>
      <c r="O2097" s="1" t="n">
        <f aca="false">K2097+L2097</f>
        <v>9960</v>
      </c>
      <c r="P2097" s="1" t="n">
        <f aca="false">K2097+L2097+M2097+N2097</f>
        <v>9960</v>
      </c>
      <c r="Q2097" s="1" t="n">
        <f aca="false">IFERROR(VLOOKUP(A2097,'[2]Pivot HorizontalMRP'!$A$4:$F$2689,6,0),0)</f>
        <v>42</v>
      </c>
      <c r="R2097" s="1" t="n">
        <f aca="false">IFERROR(VLOOKUP(A2097,'[2]Pivot HorizontalMRP'!$A$4:$G$2689,7,0),0)</f>
        <v>0</v>
      </c>
      <c r="S2097" s="1" t="n">
        <f aca="false">IFERROR(VLOOKUP(A2097,'[2]Pivot HorizontalMRP'!$A$4:$H$2689,8,0),0)</f>
        <v>0</v>
      </c>
      <c r="T2097" s="1" t="n">
        <f aca="false">IFERROR(VLOOKUP(A2097,'[2]Pivot HorizontalMRP'!$A$4:$I$2689,9,0),0)</f>
        <v>0</v>
      </c>
      <c r="U2097" s="1" t="n">
        <f aca="false">IF(I2097="delivery",O2097-SUM(Q2097+R2097),IF(I2097="PO",P2097-SUM(Q2097:R2097)))</f>
        <v>9918</v>
      </c>
      <c r="V2097" s="81" t="n">
        <v>0.001</v>
      </c>
      <c r="W2097" s="81"/>
      <c r="X2097" s="81" t="n">
        <f aca="false">W2097-V2097</f>
        <v>-0.001</v>
      </c>
      <c r="Y2097" s="81"/>
      <c r="Z2097" s="81"/>
      <c r="AA2097" s="81" t="n">
        <v>0.0007</v>
      </c>
      <c r="AB2097" s="81"/>
      <c r="AC2097" s="81"/>
      <c r="AD2097" s="81"/>
      <c r="AE2097" s="81"/>
      <c r="AF2097" s="81"/>
      <c r="AG2097" s="81"/>
      <c r="AH2097" s="81"/>
      <c r="AI2097" s="81"/>
      <c r="AJ2097" s="81"/>
      <c r="AK2097" s="81"/>
      <c r="AL2097" s="81"/>
      <c r="AM2097" s="81"/>
      <c r="AN2097" s="81"/>
      <c r="AO2097" s="81" t="str">
        <f aca="false">D2097</f>
        <v>Sanmina</v>
      </c>
      <c r="AP2097" s="1" t="s">
        <v>3124</v>
      </c>
      <c r="AQ2097" s="1"/>
      <c r="AR2097" s="1"/>
      <c r="AS2097" s="1"/>
      <c r="AT2097" s="1"/>
      <c r="AU2097" s="1"/>
      <c r="AV2097" s="1"/>
      <c r="AW2097" s="1"/>
      <c r="AX2097" s="1"/>
      <c r="AY2097" s="1"/>
      <c r="AZ2097" s="1"/>
      <c r="BA2097" s="1"/>
      <c r="BB2097" s="1"/>
      <c r="BC2097" s="1"/>
      <c r="BD2097" s="1"/>
      <c r="BE2097" s="1"/>
      <c r="BF2097" s="1" t="s">
        <v>14668</v>
      </c>
      <c r="BG2097" s="1" t="s">
        <v>183</v>
      </c>
      <c r="BH2097" s="1"/>
      <c r="BI2097" s="1"/>
    </row>
    <row r="2098" customFormat="false" ht="12.75" hidden="false" customHeight="false" outlineLevel="0" collapsed="false">
      <c r="A2098" s="1" t="s">
        <v>9209</v>
      </c>
      <c r="B2098" s="1" t="s">
        <v>9210</v>
      </c>
      <c r="C2098" s="1" t="s">
        <v>177</v>
      </c>
      <c r="D2098" s="1" t="s">
        <v>1471</v>
      </c>
      <c r="E2098" s="1" t="s">
        <v>16520</v>
      </c>
      <c r="F2098" s="1" t="s">
        <v>9212</v>
      </c>
      <c r="G2098" s="1" t="n">
        <v>308</v>
      </c>
      <c r="H2098" s="1" t="n">
        <v>10000</v>
      </c>
      <c r="I2098" s="101" t="s">
        <v>180</v>
      </c>
      <c r="J2098" s="1"/>
      <c r="K2098" s="1" t="n">
        <f aca="false">IFERROR(VLOOKUP(A2098,'[2]Pivot HorizontalMRP'!$A$4:$B$2689,2,0),0)</f>
        <v>0</v>
      </c>
      <c r="L2098" s="1" t="n">
        <f aca="false">IFERROR(VLOOKUP(A2098,'[2]Pivot HorizontalMRP'!$A$4:$C$2689,3,0),0)</f>
        <v>53407</v>
      </c>
      <c r="M2098" s="1" t="n">
        <f aca="false">IFERROR(VLOOKUP(A2098,'[2]Pivot HorizontalMRP'!$A$4:$D$2689,0.4,0),0)</f>
        <v>0</v>
      </c>
      <c r="N2098" s="1" t="n">
        <f aca="false">IFERROR(VLOOKUP(A2098,'[2]Pivot HorizontalMRP'!$A$4:$E$2689,5,0),0)</f>
        <v>0</v>
      </c>
      <c r="O2098" s="1" t="n">
        <f aca="false">K2098+L2098</f>
        <v>53407</v>
      </c>
      <c r="P2098" s="1" t="n">
        <f aca="false">K2098+L2098+M2098+N2098</f>
        <v>53407</v>
      </c>
      <c r="Q2098" s="1" t="n">
        <f aca="false">IFERROR(VLOOKUP(A2098,'[2]Pivot HorizontalMRP'!$A$4:$F$2689,6,0),0)</f>
        <v>9123</v>
      </c>
      <c r="R2098" s="1" t="n">
        <f aca="false">IFERROR(VLOOKUP(A2098,'[2]Pivot HorizontalMRP'!$A$4:$G$2689,7,0),0)</f>
        <v>4959</v>
      </c>
      <c r="S2098" s="1" t="n">
        <f aca="false">IFERROR(VLOOKUP(A2098,'[2]Pivot HorizontalMRP'!$A$4:$H$2689,8,0),0)</f>
        <v>5338</v>
      </c>
      <c r="T2098" s="1" t="n">
        <f aca="false">IFERROR(VLOOKUP(A2098,'[2]Pivot HorizontalMRP'!$A$4:$I$2689,9,0),0)</f>
        <v>3464</v>
      </c>
      <c r="U2098" s="1" t="n">
        <f aca="false">IF(I2098="delivery",O2098-SUM(Q2098+R2098),IF(I2098="PO",P2098-SUM(Q2098:R2098)))</f>
        <v>39325</v>
      </c>
      <c r="V2098" s="81" t="n">
        <v>0.00036</v>
      </c>
      <c r="W2098" s="81"/>
      <c r="X2098" s="81" t="n">
        <f aca="false">W2098-V2098</f>
        <v>-0.00036</v>
      </c>
      <c r="Y2098" s="81"/>
      <c r="Z2098" s="81"/>
      <c r="AA2098" s="81" t="n">
        <v>0.00031</v>
      </c>
      <c r="AB2098" s="81"/>
      <c r="AC2098" s="81"/>
      <c r="AD2098" s="81"/>
      <c r="AE2098" s="81"/>
      <c r="AF2098" s="81"/>
      <c r="AG2098" s="81"/>
      <c r="AH2098" s="81"/>
      <c r="AI2098" s="81"/>
      <c r="AJ2098" s="81"/>
      <c r="AK2098" s="81"/>
      <c r="AL2098" s="81"/>
      <c r="AM2098" s="81"/>
      <c r="AN2098" s="81"/>
      <c r="AO2098" s="81" t="str">
        <f aca="false">D2098</f>
        <v>Sanmina</v>
      </c>
      <c r="AP2098" s="1" t="s">
        <v>3124</v>
      </c>
      <c r="AQ2098" s="1"/>
      <c r="AR2098" s="1"/>
      <c r="AS2098" s="1"/>
      <c r="AT2098" s="1"/>
      <c r="AU2098" s="1"/>
      <c r="AV2098" s="1"/>
      <c r="AW2098" s="1"/>
      <c r="AX2098" s="1"/>
      <c r="AY2098" s="1"/>
      <c r="AZ2098" s="1"/>
      <c r="BA2098" s="1"/>
      <c r="BB2098" s="1"/>
      <c r="BC2098" s="1"/>
      <c r="BD2098" s="1"/>
      <c r="BE2098" s="1"/>
      <c r="BF2098" s="1" t="s">
        <v>14668</v>
      </c>
      <c r="BG2098" s="1" t="s">
        <v>183</v>
      </c>
      <c r="BH2098" s="1"/>
      <c r="BI2098" s="1"/>
    </row>
    <row r="2099" customFormat="false" ht="12.75" hidden="false" customHeight="false" outlineLevel="0" collapsed="false">
      <c r="A2099" s="1" t="s">
        <v>9213</v>
      </c>
      <c r="B2099" s="1" t="s">
        <v>9214</v>
      </c>
      <c r="C2099" s="1" t="s">
        <v>177</v>
      </c>
      <c r="D2099" s="1" t="s">
        <v>1471</v>
      </c>
      <c r="E2099" s="1" t="s">
        <v>16521</v>
      </c>
      <c r="F2099" s="1" t="s">
        <v>9216</v>
      </c>
      <c r="G2099" s="1" t="n">
        <v>116</v>
      </c>
      <c r="H2099" s="1" t="n">
        <v>10000</v>
      </c>
      <c r="I2099" s="101" t="s">
        <v>180</v>
      </c>
      <c r="J2099" s="1"/>
      <c r="K2099" s="1" t="n">
        <f aca="false">IFERROR(VLOOKUP(A2099,'[2]Pivot HorizontalMRP'!$A$4:$B$2689,2,0),0)</f>
        <v>0</v>
      </c>
      <c r="L2099" s="1" t="n">
        <f aca="false">IFERROR(VLOOKUP(A2099,'[2]Pivot HorizontalMRP'!$A$4:$C$2689,3,0),0)</f>
        <v>41326</v>
      </c>
      <c r="M2099" s="1" t="n">
        <f aca="false">IFERROR(VLOOKUP(A2099,'[2]Pivot HorizontalMRP'!$A$4:$D$2689,0.4,0),0)</f>
        <v>0</v>
      </c>
      <c r="N2099" s="1" t="n">
        <f aca="false">IFERROR(VLOOKUP(A2099,'[2]Pivot HorizontalMRP'!$A$4:$E$2689,5,0),0)</f>
        <v>10000</v>
      </c>
      <c r="O2099" s="1" t="n">
        <f aca="false">K2099+L2099</f>
        <v>41326</v>
      </c>
      <c r="P2099" s="1" t="n">
        <f aca="false">K2099+L2099+M2099+N2099</f>
        <v>51326</v>
      </c>
      <c r="Q2099" s="1" t="n">
        <f aca="false">IFERROR(VLOOKUP(A2099,'[2]Pivot HorizontalMRP'!$A$4:$F$2689,6,0),0)</f>
        <v>7837</v>
      </c>
      <c r="R2099" s="1" t="n">
        <f aca="false">IFERROR(VLOOKUP(A2099,'[2]Pivot HorizontalMRP'!$A$4:$G$2689,7,0),0)</f>
        <v>4250</v>
      </c>
      <c r="S2099" s="1" t="n">
        <f aca="false">IFERROR(VLOOKUP(A2099,'[2]Pivot HorizontalMRP'!$A$4:$H$2689,8,0),0)</f>
        <v>4587</v>
      </c>
      <c r="T2099" s="1" t="n">
        <f aca="false">IFERROR(VLOOKUP(A2099,'[2]Pivot HorizontalMRP'!$A$4:$I$2689,9,0),0)</f>
        <v>2977</v>
      </c>
      <c r="U2099" s="1" t="n">
        <f aca="false">IF(I2099="delivery",O2099-SUM(Q2099+R2099),IF(I2099="PO",P2099-SUM(Q2099:R2099)))</f>
        <v>29239</v>
      </c>
      <c r="V2099" s="81" t="n">
        <v>0.00053</v>
      </c>
      <c r="W2099" s="81"/>
      <c r="X2099" s="81" t="n">
        <f aca="false">W2099-V2099</f>
        <v>-0.00053</v>
      </c>
      <c r="Y2099" s="81"/>
      <c r="Z2099" s="81"/>
      <c r="AA2099" s="81" t="n">
        <v>0.00044</v>
      </c>
      <c r="AB2099" s="81"/>
      <c r="AC2099" s="81"/>
      <c r="AD2099" s="81"/>
      <c r="AE2099" s="81"/>
      <c r="AF2099" s="81"/>
      <c r="AG2099" s="81"/>
      <c r="AH2099" s="81"/>
      <c r="AI2099" s="81"/>
      <c r="AJ2099" s="81"/>
      <c r="AK2099" s="81"/>
      <c r="AL2099" s="81"/>
      <c r="AM2099" s="81"/>
      <c r="AN2099" s="81"/>
      <c r="AO2099" s="81" t="str">
        <f aca="false">D2099</f>
        <v>Sanmina</v>
      </c>
      <c r="AP2099" s="1" t="s">
        <v>3124</v>
      </c>
      <c r="AQ2099" s="1"/>
      <c r="AR2099" s="1"/>
      <c r="AS2099" s="1"/>
      <c r="AT2099" s="1"/>
      <c r="AU2099" s="1"/>
      <c r="AV2099" s="1"/>
      <c r="AW2099" s="1"/>
      <c r="AX2099" s="1"/>
      <c r="AY2099" s="1"/>
      <c r="AZ2099" s="1"/>
      <c r="BA2099" s="1"/>
      <c r="BB2099" s="1"/>
      <c r="BC2099" s="1"/>
      <c r="BD2099" s="1"/>
      <c r="BE2099" s="1"/>
      <c r="BF2099" s="1" t="s">
        <v>14668</v>
      </c>
      <c r="BG2099" s="1" t="s">
        <v>183</v>
      </c>
      <c r="BH2099" s="1"/>
      <c r="BI2099" s="1"/>
    </row>
    <row r="2100" customFormat="false" ht="12.75" hidden="false" customHeight="false" outlineLevel="0" collapsed="false">
      <c r="A2100" s="1" t="s">
        <v>9217</v>
      </c>
      <c r="B2100" s="1" t="s">
        <v>9218</v>
      </c>
      <c r="C2100" s="1" t="s">
        <v>177</v>
      </c>
      <c r="D2100" s="1" t="s">
        <v>1471</v>
      </c>
      <c r="E2100" s="1" t="s">
        <v>16522</v>
      </c>
      <c r="F2100" s="1" t="s">
        <v>9220</v>
      </c>
      <c r="G2100" s="1" t="n">
        <v>116</v>
      </c>
      <c r="H2100" s="1" t="n">
        <v>10000</v>
      </c>
      <c r="I2100" s="101" t="s">
        <v>188</v>
      </c>
      <c r="J2100" s="1"/>
      <c r="K2100" s="1" t="n">
        <f aca="false">IFERROR(VLOOKUP(A2100,'[2]Pivot HorizontalMRP'!$A$4:$B$2689,2,0),0)</f>
        <v>0</v>
      </c>
      <c r="L2100" s="1" t="n">
        <f aca="false">IFERROR(VLOOKUP(A2100,'[2]Pivot HorizontalMRP'!$A$4:$C$2689,3,0),0)</f>
        <v>19539</v>
      </c>
      <c r="M2100" s="1" t="n">
        <f aca="false">IFERROR(VLOOKUP(A2100,'[2]Pivot HorizontalMRP'!$A$4:$D$2689,0.4,0),0)</f>
        <v>0</v>
      </c>
      <c r="N2100" s="1" t="n">
        <f aca="false">IFERROR(VLOOKUP(A2100,'[2]Pivot HorizontalMRP'!$A$4:$E$2689,5,0),0)</f>
        <v>0</v>
      </c>
      <c r="O2100" s="1" t="n">
        <f aca="false">K2100+L2100</f>
        <v>19539</v>
      </c>
      <c r="P2100" s="1" t="n">
        <f aca="false">K2100+L2100+M2100+N2100</f>
        <v>19539</v>
      </c>
      <c r="Q2100" s="1" t="n">
        <f aca="false">IFERROR(VLOOKUP(A2100,'[2]Pivot HorizontalMRP'!$A$4:$F$2689,6,0),0)</f>
        <v>106</v>
      </c>
      <c r="R2100" s="1" t="n">
        <f aca="false">IFERROR(VLOOKUP(A2100,'[2]Pivot HorizontalMRP'!$A$4:$G$2689,7,0),0)</f>
        <v>120</v>
      </c>
      <c r="S2100" s="1" t="n">
        <f aca="false">IFERROR(VLOOKUP(A2100,'[2]Pivot HorizontalMRP'!$A$4:$H$2689,8,0),0)</f>
        <v>120</v>
      </c>
      <c r="T2100" s="1" t="n">
        <f aca="false">IFERROR(VLOOKUP(A2100,'[2]Pivot HorizontalMRP'!$A$4:$I$2689,9,0),0)</f>
        <v>0</v>
      </c>
      <c r="U2100" s="1" t="n">
        <f aca="false">IF(I2100="delivery",O2100-SUM(Q2100+R2100),IF(I2100="PO",P2100-SUM(Q2100:R2100)))</f>
        <v>19313</v>
      </c>
      <c r="V2100" s="81" t="n">
        <v>0.00069</v>
      </c>
      <c r="W2100" s="81"/>
      <c r="X2100" s="81" t="n">
        <f aca="false">W2100-V2100</f>
        <v>-0.00069</v>
      </c>
      <c r="Y2100" s="81"/>
      <c r="Z2100" s="81"/>
      <c r="AA2100" s="81"/>
      <c r="AB2100" s="81"/>
      <c r="AC2100" s="81"/>
      <c r="AD2100" s="81"/>
      <c r="AE2100" s="81"/>
      <c r="AF2100" s="81"/>
      <c r="AG2100" s="81"/>
      <c r="AH2100" s="81"/>
      <c r="AI2100" s="81"/>
      <c r="AJ2100" s="81"/>
      <c r="AK2100" s="81"/>
      <c r="AL2100" s="81"/>
      <c r="AM2100" s="81"/>
      <c r="AN2100" s="81"/>
      <c r="AO2100" s="81" t="str">
        <f aca="false">D2100</f>
        <v>Sanmina</v>
      </c>
      <c r="AP2100" s="1" t="s">
        <v>3124</v>
      </c>
      <c r="AQ2100" s="1"/>
      <c r="AR2100" s="1"/>
      <c r="AS2100" s="1"/>
      <c r="AT2100" s="1"/>
      <c r="AU2100" s="1"/>
      <c r="AV2100" s="1"/>
      <c r="AW2100" s="1"/>
      <c r="AX2100" s="1"/>
      <c r="AY2100" s="1"/>
      <c r="AZ2100" s="1"/>
      <c r="BA2100" s="1"/>
      <c r="BB2100" s="1"/>
      <c r="BC2100" s="1"/>
      <c r="BD2100" s="1"/>
      <c r="BE2100" s="1"/>
      <c r="BF2100" s="1" t="s">
        <v>14668</v>
      </c>
      <c r="BG2100" s="1" t="s">
        <v>183</v>
      </c>
      <c r="BH2100" s="1"/>
      <c r="BI2100" s="1"/>
    </row>
    <row r="2101" customFormat="false" ht="12.75" hidden="false" customHeight="false" outlineLevel="0" collapsed="false">
      <c r="A2101" s="1" t="s">
        <v>9221</v>
      </c>
      <c r="B2101" s="1" t="s">
        <v>9222</v>
      </c>
      <c r="C2101" s="1" t="s">
        <v>177</v>
      </c>
      <c r="D2101" s="1" t="s">
        <v>1471</v>
      </c>
      <c r="E2101" s="1" t="s">
        <v>16523</v>
      </c>
      <c r="F2101" s="1" t="s">
        <v>9224</v>
      </c>
      <c r="G2101" s="1" t="n">
        <v>308</v>
      </c>
      <c r="H2101" s="1" t="n">
        <v>10000</v>
      </c>
      <c r="I2101" s="101" t="s">
        <v>180</v>
      </c>
      <c r="J2101" s="1"/>
      <c r="K2101" s="1" t="n">
        <f aca="false">IFERROR(VLOOKUP(A2101,'[2]Pivot HorizontalMRP'!$A$4:$B$2689,2,0),0)</f>
        <v>0</v>
      </c>
      <c r="L2101" s="1" t="n">
        <f aca="false">IFERROR(VLOOKUP(A2101,'[2]Pivot HorizontalMRP'!$A$4:$C$2689,3,0),0)</f>
        <v>70710</v>
      </c>
      <c r="M2101" s="1" t="n">
        <f aca="false">IFERROR(VLOOKUP(A2101,'[2]Pivot HorizontalMRP'!$A$4:$D$2689,0.4,0),0)</f>
        <v>0</v>
      </c>
      <c r="N2101" s="1" t="n">
        <f aca="false">IFERROR(VLOOKUP(A2101,'[2]Pivot HorizontalMRP'!$A$4:$E$2689,5,0),0)</f>
        <v>0</v>
      </c>
      <c r="O2101" s="1" t="n">
        <f aca="false">K2101+L2101</f>
        <v>70710</v>
      </c>
      <c r="P2101" s="1" t="n">
        <f aca="false">K2101+L2101+M2101+N2101</f>
        <v>70710</v>
      </c>
      <c r="Q2101" s="1" t="n">
        <f aca="false">IFERROR(VLOOKUP(A2101,'[2]Pivot HorizontalMRP'!$A$4:$F$2689,6,0),0)</f>
        <v>1653</v>
      </c>
      <c r="R2101" s="1" t="n">
        <f aca="false">IFERROR(VLOOKUP(A2101,'[2]Pivot HorizontalMRP'!$A$4:$G$2689,7,0),0)</f>
        <v>1672</v>
      </c>
      <c r="S2101" s="1" t="n">
        <f aca="false">IFERROR(VLOOKUP(A2101,'[2]Pivot HorizontalMRP'!$A$4:$H$2689,8,0),0)</f>
        <v>1936</v>
      </c>
      <c r="T2101" s="1" t="n">
        <f aca="false">IFERROR(VLOOKUP(A2101,'[2]Pivot HorizontalMRP'!$A$4:$I$2689,9,0),0)</f>
        <v>726</v>
      </c>
      <c r="U2101" s="1" t="n">
        <f aca="false">IF(I2101="delivery",O2101-SUM(Q2101+R2101),IF(I2101="PO",P2101-SUM(Q2101:R2101)))</f>
        <v>67385</v>
      </c>
      <c r="V2101" s="81" t="n">
        <v>0.00068</v>
      </c>
      <c r="W2101" s="81"/>
      <c r="X2101" s="81" t="n">
        <f aca="false">W2101-V2101</f>
        <v>-0.00068</v>
      </c>
      <c r="Y2101" s="81"/>
      <c r="Z2101" s="81"/>
      <c r="AA2101" s="81"/>
      <c r="AB2101" s="81"/>
      <c r="AC2101" s="81"/>
      <c r="AD2101" s="81"/>
      <c r="AE2101" s="81"/>
      <c r="AF2101" s="81"/>
      <c r="AG2101" s="81"/>
      <c r="AH2101" s="81"/>
      <c r="AI2101" s="81"/>
      <c r="AJ2101" s="81"/>
      <c r="AK2101" s="81"/>
      <c r="AL2101" s="81"/>
      <c r="AM2101" s="81"/>
      <c r="AN2101" s="81"/>
      <c r="AO2101" s="81" t="str">
        <f aca="false">D2101</f>
        <v>Sanmina</v>
      </c>
      <c r="AP2101" s="1" t="s">
        <v>3124</v>
      </c>
      <c r="AQ2101" s="1"/>
      <c r="AR2101" s="1"/>
      <c r="AS2101" s="1"/>
      <c r="AT2101" s="1"/>
      <c r="AU2101" s="1"/>
      <c r="AV2101" s="1"/>
      <c r="AW2101" s="1"/>
      <c r="AX2101" s="1"/>
      <c r="AY2101" s="1"/>
      <c r="AZ2101" s="1"/>
      <c r="BA2101" s="1"/>
      <c r="BB2101" s="1"/>
      <c r="BC2101" s="1"/>
      <c r="BD2101" s="1"/>
      <c r="BE2101" s="1"/>
      <c r="BF2101" s="1" t="s">
        <v>14668</v>
      </c>
      <c r="BG2101" s="1" t="s">
        <v>183</v>
      </c>
      <c r="BH2101" s="1"/>
      <c r="BI2101" s="1"/>
    </row>
    <row r="2102" customFormat="false" ht="12.75" hidden="false" customHeight="false" outlineLevel="0" collapsed="false">
      <c r="A2102" s="1" t="s">
        <v>9225</v>
      </c>
      <c r="B2102" s="1" t="s">
        <v>9226</v>
      </c>
      <c r="C2102" s="1" t="s">
        <v>177</v>
      </c>
      <c r="D2102" s="1" t="s">
        <v>1471</v>
      </c>
      <c r="E2102" s="1" t="s">
        <v>16524</v>
      </c>
      <c r="F2102" s="1" t="s">
        <v>9228</v>
      </c>
      <c r="G2102" s="1" t="n">
        <v>38</v>
      </c>
      <c r="H2102" s="1" t="n">
        <v>40000</v>
      </c>
      <c r="I2102" s="101" t="s">
        <v>180</v>
      </c>
      <c r="J2102" s="1"/>
      <c r="K2102" s="1" t="n">
        <f aca="false">IFERROR(VLOOKUP(A2102,'[2]Pivot HorizontalMRP'!$A$4:$B$2689,2,0),0)</f>
        <v>0</v>
      </c>
      <c r="L2102" s="1" t="n">
        <f aca="false">IFERROR(VLOOKUP(A2102,'[2]Pivot HorizontalMRP'!$A$4:$C$2689,3,0),0)</f>
        <v>49567</v>
      </c>
      <c r="M2102" s="1" t="n">
        <f aca="false">IFERROR(VLOOKUP(A2102,'[2]Pivot HorizontalMRP'!$A$4:$D$2689,0.4,0),0)</f>
        <v>0</v>
      </c>
      <c r="N2102" s="1" t="n">
        <f aca="false">IFERROR(VLOOKUP(A2102,'[2]Pivot HorizontalMRP'!$A$4:$E$2689,5,0),0)</f>
        <v>0</v>
      </c>
      <c r="O2102" s="1" t="n">
        <f aca="false">K2102+L2102</f>
        <v>49567</v>
      </c>
      <c r="P2102" s="1" t="n">
        <f aca="false">K2102+L2102+M2102+N2102</f>
        <v>49567</v>
      </c>
      <c r="Q2102" s="1" t="n">
        <f aca="false">IFERROR(VLOOKUP(A2102,'[2]Pivot HorizontalMRP'!$A$4:$F$2689,6,0),0)</f>
        <v>235</v>
      </c>
      <c r="R2102" s="1" t="n">
        <f aca="false">IFERROR(VLOOKUP(A2102,'[2]Pivot HorizontalMRP'!$A$4:$G$2689,7,0),0)</f>
        <v>1896</v>
      </c>
      <c r="S2102" s="1" t="n">
        <f aca="false">IFERROR(VLOOKUP(A2102,'[2]Pivot HorizontalMRP'!$A$4:$H$2689,8,0),0)</f>
        <v>1292</v>
      </c>
      <c r="T2102" s="1" t="n">
        <f aca="false">IFERROR(VLOOKUP(A2102,'[2]Pivot HorizontalMRP'!$A$4:$I$2689,9,0),0)</f>
        <v>848</v>
      </c>
      <c r="U2102" s="1" t="n">
        <f aca="false">IF(I2102="delivery",O2102-SUM(Q2102+R2102),IF(I2102="PO",P2102-SUM(Q2102:R2102)))</f>
        <v>47436</v>
      </c>
      <c r="V2102" s="81" t="n">
        <v>0.001</v>
      </c>
      <c r="W2102" s="81"/>
      <c r="X2102" s="81" t="n">
        <f aca="false">W2102-V2102</f>
        <v>-0.001</v>
      </c>
      <c r="Y2102" s="81"/>
      <c r="Z2102" s="81"/>
      <c r="AA2102" s="81"/>
      <c r="AB2102" s="81"/>
      <c r="AC2102" s="81"/>
      <c r="AD2102" s="81"/>
      <c r="AE2102" s="81"/>
      <c r="AF2102" s="81"/>
      <c r="AG2102" s="81"/>
      <c r="AH2102" s="81"/>
      <c r="AI2102" s="81"/>
      <c r="AJ2102" s="81"/>
      <c r="AK2102" s="81"/>
      <c r="AL2102" s="81"/>
      <c r="AM2102" s="81"/>
      <c r="AN2102" s="81"/>
      <c r="AO2102" s="81" t="str">
        <f aca="false">D2102</f>
        <v>Sanmina</v>
      </c>
      <c r="AP2102" s="1" t="s">
        <v>3124</v>
      </c>
      <c r="AQ2102" s="1"/>
      <c r="AR2102" s="1"/>
      <c r="AS2102" s="1"/>
      <c r="AT2102" s="1"/>
      <c r="AU2102" s="1"/>
      <c r="AV2102" s="1"/>
      <c r="AW2102" s="1"/>
      <c r="AX2102" s="1"/>
      <c r="AY2102" s="1"/>
      <c r="AZ2102" s="1"/>
      <c r="BA2102" s="1"/>
      <c r="BB2102" s="1"/>
      <c r="BC2102" s="1"/>
      <c r="BD2102" s="1"/>
      <c r="BE2102" s="1"/>
      <c r="BF2102" s="1" t="s">
        <v>14668</v>
      </c>
      <c r="BG2102" s="1" t="s">
        <v>183</v>
      </c>
      <c r="BH2102" s="1"/>
      <c r="BI2102" s="1"/>
    </row>
    <row r="2103" customFormat="false" ht="12.75" hidden="false" customHeight="false" outlineLevel="0" collapsed="false">
      <c r="A2103" s="1" t="s">
        <v>9229</v>
      </c>
      <c r="B2103" s="1" t="s">
        <v>9230</v>
      </c>
      <c r="C2103" s="1" t="s">
        <v>177</v>
      </c>
      <c r="D2103" s="1" t="s">
        <v>1471</v>
      </c>
      <c r="E2103" s="1" t="s">
        <v>16525</v>
      </c>
      <c r="F2103" s="1" t="s">
        <v>9232</v>
      </c>
      <c r="G2103" s="1" t="n">
        <v>38</v>
      </c>
      <c r="H2103" s="1" t="n">
        <v>40000</v>
      </c>
      <c r="I2103" s="101" t="s">
        <v>180</v>
      </c>
      <c r="J2103" s="1"/>
      <c r="K2103" s="1" t="n">
        <f aca="false">IFERROR(VLOOKUP(A2103,'[2]Pivot HorizontalMRP'!$A$4:$B$2689,2,0),0)</f>
        <v>0</v>
      </c>
      <c r="L2103" s="1" t="n">
        <f aca="false">IFERROR(VLOOKUP(A2103,'[2]Pivot HorizontalMRP'!$A$4:$C$2689,3,0),0)</f>
        <v>53498</v>
      </c>
      <c r="M2103" s="1" t="n">
        <f aca="false">IFERROR(VLOOKUP(A2103,'[2]Pivot HorizontalMRP'!$A$4:$D$2689,0.4,0),0)</f>
        <v>0</v>
      </c>
      <c r="N2103" s="1" t="n">
        <f aca="false">IFERROR(VLOOKUP(A2103,'[2]Pivot HorizontalMRP'!$A$4:$E$2689,5,0),0)</f>
        <v>0</v>
      </c>
      <c r="O2103" s="1" t="n">
        <f aca="false">K2103+L2103</f>
        <v>53498</v>
      </c>
      <c r="P2103" s="1" t="n">
        <f aca="false">K2103+L2103+M2103+N2103</f>
        <v>53498</v>
      </c>
      <c r="Q2103" s="1" t="n">
        <f aca="false">IFERROR(VLOOKUP(A2103,'[2]Pivot HorizontalMRP'!$A$4:$F$2689,6,0),0)</f>
        <v>15961</v>
      </c>
      <c r="R2103" s="1" t="n">
        <f aca="false">IFERROR(VLOOKUP(A2103,'[2]Pivot HorizontalMRP'!$A$4:$G$2689,7,0),0)</f>
        <v>13228</v>
      </c>
      <c r="S2103" s="1" t="n">
        <f aca="false">IFERROR(VLOOKUP(A2103,'[2]Pivot HorizontalMRP'!$A$4:$H$2689,8,0),0)</f>
        <v>11493</v>
      </c>
      <c r="T2103" s="1" t="n">
        <f aca="false">IFERROR(VLOOKUP(A2103,'[2]Pivot HorizontalMRP'!$A$4:$I$2689,9,0),0)</f>
        <v>7944</v>
      </c>
      <c r="U2103" s="1" t="n">
        <f aca="false">IF(I2103="delivery",O2103-SUM(Q2103+R2103),IF(I2103="PO",P2103-SUM(Q2103:R2103)))</f>
        <v>24309</v>
      </c>
      <c r="V2103" s="81" t="n">
        <v>0.001</v>
      </c>
      <c r="W2103" s="81"/>
      <c r="X2103" s="81" t="n">
        <f aca="false">W2103-V2103</f>
        <v>-0.001</v>
      </c>
      <c r="Y2103" s="81"/>
      <c r="Z2103" s="81"/>
      <c r="AA2103" s="81" t="n">
        <v>0.001</v>
      </c>
      <c r="AB2103" s="81"/>
      <c r="AC2103" s="81"/>
      <c r="AD2103" s="81"/>
      <c r="AE2103" s="81"/>
      <c r="AF2103" s="81"/>
      <c r="AG2103" s="81"/>
      <c r="AH2103" s="81"/>
      <c r="AI2103" s="81"/>
      <c r="AJ2103" s="81"/>
      <c r="AK2103" s="81"/>
      <c r="AL2103" s="81"/>
      <c r="AM2103" s="81"/>
      <c r="AN2103" s="81"/>
      <c r="AO2103" s="81" t="str">
        <f aca="false">D2103</f>
        <v>Sanmina</v>
      </c>
      <c r="AP2103" s="1" t="s">
        <v>3124</v>
      </c>
      <c r="AQ2103" s="1"/>
      <c r="AR2103" s="1"/>
      <c r="AS2103" s="1"/>
      <c r="AT2103" s="1"/>
      <c r="AU2103" s="1"/>
      <c r="AV2103" s="1"/>
      <c r="AW2103" s="1"/>
      <c r="AX2103" s="1"/>
      <c r="AY2103" s="1"/>
      <c r="AZ2103" s="1"/>
      <c r="BA2103" s="1"/>
      <c r="BB2103" s="1"/>
      <c r="BC2103" s="1"/>
      <c r="BD2103" s="1"/>
      <c r="BE2103" s="1"/>
      <c r="BF2103" s="1" t="s">
        <v>14668</v>
      </c>
      <c r="BG2103" s="1" t="s">
        <v>183</v>
      </c>
      <c r="BH2103" s="1"/>
      <c r="BI2103" s="1"/>
    </row>
    <row r="2104" customFormat="false" ht="12.75" hidden="false" customHeight="false" outlineLevel="0" collapsed="false">
      <c r="A2104" s="1" t="s">
        <v>9233</v>
      </c>
      <c r="B2104" s="1" t="s">
        <v>9234</v>
      </c>
      <c r="C2104" s="1" t="s">
        <v>177</v>
      </c>
      <c r="D2104" s="1" t="s">
        <v>1471</v>
      </c>
      <c r="E2104" s="1" t="s">
        <v>16526</v>
      </c>
      <c r="F2104" s="1" t="s">
        <v>9236</v>
      </c>
      <c r="G2104" s="1" t="n">
        <v>308</v>
      </c>
      <c r="H2104" s="1" t="n">
        <v>40000</v>
      </c>
      <c r="I2104" s="101" t="s">
        <v>180</v>
      </c>
      <c r="J2104" s="1"/>
      <c r="K2104" s="1" t="n">
        <f aca="false">IFERROR(VLOOKUP(A2104,'[2]Pivot HorizontalMRP'!$A$4:$B$2689,2,0),0)</f>
        <v>0</v>
      </c>
      <c r="L2104" s="1" t="n">
        <f aca="false">IFERROR(VLOOKUP(A2104,'[2]Pivot HorizontalMRP'!$A$4:$C$2689,3,0),0)</f>
        <v>46025</v>
      </c>
      <c r="M2104" s="1" t="n">
        <f aca="false">IFERROR(VLOOKUP(A2104,'[2]Pivot HorizontalMRP'!$A$4:$D$2689,0.4,0),0)</f>
        <v>0</v>
      </c>
      <c r="N2104" s="1" t="n">
        <f aca="false">IFERROR(VLOOKUP(A2104,'[2]Pivot HorizontalMRP'!$A$4:$E$2689,5,0),0)</f>
        <v>40000</v>
      </c>
      <c r="O2104" s="1" t="n">
        <f aca="false">K2104+L2104</f>
        <v>46025</v>
      </c>
      <c r="P2104" s="1" t="n">
        <f aca="false">K2104+L2104+M2104+N2104</f>
        <v>86025</v>
      </c>
      <c r="Q2104" s="1" t="n">
        <f aca="false">IFERROR(VLOOKUP(A2104,'[2]Pivot HorizontalMRP'!$A$4:$F$2689,6,0),0)</f>
        <v>41066</v>
      </c>
      <c r="R2104" s="1" t="n">
        <f aca="false">IFERROR(VLOOKUP(A2104,'[2]Pivot HorizontalMRP'!$A$4:$G$2689,7,0),0)</f>
        <v>34076</v>
      </c>
      <c r="S2104" s="1" t="n">
        <f aca="false">IFERROR(VLOOKUP(A2104,'[2]Pivot HorizontalMRP'!$A$4:$H$2689,8,0),0)</f>
        <v>47562</v>
      </c>
      <c r="T2104" s="1" t="n">
        <f aca="false">IFERROR(VLOOKUP(A2104,'[2]Pivot HorizontalMRP'!$A$4:$I$2689,9,0),0)</f>
        <v>23622</v>
      </c>
      <c r="U2104" s="1" t="n">
        <f aca="false">IF(I2104="delivery",O2104-SUM(Q2104+R2104),IF(I2104="PO",P2104-SUM(Q2104:R2104)))</f>
        <v>-29117</v>
      </c>
      <c r="V2104" s="81" t="n">
        <v>0.00053</v>
      </c>
      <c r="W2104" s="81"/>
      <c r="X2104" s="81" t="n">
        <f aca="false">W2104-V2104</f>
        <v>-0.00053</v>
      </c>
      <c r="Y2104" s="81"/>
      <c r="Z2104" s="81"/>
      <c r="AA2104" s="81"/>
      <c r="AB2104" s="81"/>
      <c r="AC2104" s="81"/>
      <c r="AD2104" s="81"/>
      <c r="AE2104" s="81"/>
      <c r="AF2104" s="81"/>
      <c r="AG2104" s="81"/>
      <c r="AH2104" s="81"/>
      <c r="AI2104" s="81"/>
      <c r="AJ2104" s="81"/>
      <c r="AK2104" s="81"/>
      <c r="AL2104" s="81"/>
      <c r="AM2104" s="81"/>
      <c r="AN2104" s="81"/>
      <c r="AO2104" s="81" t="str">
        <f aca="false">D2104</f>
        <v>Sanmina</v>
      </c>
      <c r="AP2104" s="1" t="s">
        <v>3124</v>
      </c>
      <c r="AQ2104" s="1"/>
      <c r="AR2104" s="1"/>
      <c r="AS2104" s="1"/>
      <c r="AT2104" s="1"/>
      <c r="AU2104" s="1"/>
      <c r="AV2104" s="1"/>
      <c r="AW2104" s="1"/>
      <c r="AX2104" s="1"/>
      <c r="AY2104" s="1"/>
      <c r="AZ2104" s="1"/>
      <c r="BA2104" s="1"/>
      <c r="BB2104" s="1"/>
      <c r="BC2104" s="1"/>
      <c r="BD2104" s="1"/>
      <c r="BE2104" s="1"/>
      <c r="BF2104" s="1" t="s">
        <v>14668</v>
      </c>
      <c r="BG2104" s="1" t="s">
        <v>183</v>
      </c>
      <c r="BH2104" s="1"/>
      <c r="BI2104" s="1"/>
    </row>
    <row r="2105" customFormat="false" ht="12.75" hidden="false" customHeight="false" outlineLevel="0" collapsed="false">
      <c r="A2105" s="1" t="s">
        <v>9237</v>
      </c>
      <c r="B2105" s="1" t="s">
        <v>9238</v>
      </c>
      <c r="C2105" s="1" t="s">
        <v>177</v>
      </c>
      <c r="D2105" s="1" t="s">
        <v>1471</v>
      </c>
      <c r="E2105" s="1" t="s">
        <v>16527</v>
      </c>
      <c r="F2105" s="1" t="s">
        <v>9240</v>
      </c>
      <c r="G2105" s="1" t="n">
        <v>308</v>
      </c>
      <c r="H2105" s="1" t="n">
        <v>30000</v>
      </c>
      <c r="I2105" s="101" t="s">
        <v>188</v>
      </c>
      <c r="J2105" s="1"/>
      <c r="K2105" s="1" t="n">
        <f aca="false">IFERROR(VLOOKUP(A2105,'[2]Pivot HorizontalMRP'!$A$4:$B$2689,2,0),0)</f>
        <v>0</v>
      </c>
      <c r="L2105" s="1" t="n">
        <f aca="false">IFERROR(VLOOKUP(A2105,'[2]Pivot HorizontalMRP'!$A$4:$C$2689,3,0),0)</f>
        <v>43139</v>
      </c>
      <c r="M2105" s="1" t="n">
        <f aca="false">IFERROR(VLOOKUP(A2105,'[2]Pivot HorizontalMRP'!$A$4:$D$2689,0.4,0),0)</f>
        <v>0</v>
      </c>
      <c r="N2105" s="1" t="n">
        <f aca="false">IFERROR(VLOOKUP(A2105,'[2]Pivot HorizontalMRP'!$A$4:$E$2689,5,0),0)</f>
        <v>0</v>
      </c>
      <c r="O2105" s="1" t="n">
        <f aca="false">K2105+L2105</f>
        <v>43139</v>
      </c>
      <c r="P2105" s="1" t="n">
        <f aca="false">K2105+L2105+M2105+N2105</f>
        <v>43139</v>
      </c>
      <c r="Q2105" s="1" t="n">
        <f aca="false">IFERROR(VLOOKUP(A2105,'[2]Pivot HorizontalMRP'!$A$4:$F$2689,6,0),0)</f>
        <v>3452</v>
      </c>
      <c r="R2105" s="1" t="n">
        <f aca="false">IFERROR(VLOOKUP(A2105,'[2]Pivot HorizontalMRP'!$A$4:$G$2689,7,0),0)</f>
        <v>2671</v>
      </c>
      <c r="S2105" s="1" t="n">
        <f aca="false">IFERROR(VLOOKUP(A2105,'[2]Pivot HorizontalMRP'!$A$4:$H$2689,8,0),0)</f>
        <v>2512</v>
      </c>
      <c r="T2105" s="1" t="n">
        <f aca="false">IFERROR(VLOOKUP(A2105,'[2]Pivot HorizontalMRP'!$A$4:$I$2689,9,0),0)</f>
        <v>1019</v>
      </c>
      <c r="U2105" s="1" t="n">
        <f aca="false">IF(I2105="delivery",O2105-SUM(Q2105+R2105),IF(I2105="PO",P2105-SUM(Q2105:R2105)))</f>
        <v>37016</v>
      </c>
      <c r="V2105" s="81" t="n">
        <v>0.00069</v>
      </c>
      <c r="W2105" s="81"/>
      <c r="X2105" s="81" t="n">
        <f aca="false">W2105-V2105</f>
        <v>-0.00069</v>
      </c>
      <c r="Y2105" s="81"/>
      <c r="Z2105" s="81"/>
      <c r="AA2105" s="81"/>
      <c r="AB2105" s="81"/>
      <c r="AC2105" s="81"/>
      <c r="AD2105" s="81"/>
      <c r="AE2105" s="81"/>
      <c r="AF2105" s="81"/>
      <c r="AG2105" s="81"/>
      <c r="AH2105" s="81"/>
      <c r="AI2105" s="81"/>
      <c r="AJ2105" s="81"/>
      <c r="AK2105" s="81"/>
      <c r="AL2105" s="81"/>
      <c r="AM2105" s="81"/>
      <c r="AN2105" s="81"/>
      <c r="AO2105" s="81" t="str">
        <f aca="false">D2105</f>
        <v>Sanmina</v>
      </c>
      <c r="AP2105" s="1" t="s">
        <v>3124</v>
      </c>
      <c r="AQ2105" s="1"/>
      <c r="AR2105" s="1"/>
      <c r="AS2105" s="1"/>
      <c r="AT2105" s="1"/>
      <c r="AU2105" s="1"/>
      <c r="AV2105" s="1"/>
      <c r="AW2105" s="1"/>
      <c r="AX2105" s="1"/>
      <c r="AY2105" s="1"/>
      <c r="AZ2105" s="1"/>
      <c r="BA2105" s="1"/>
      <c r="BB2105" s="1"/>
      <c r="BC2105" s="1"/>
      <c r="BD2105" s="1"/>
      <c r="BE2105" s="1"/>
      <c r="BF2105" s="1" t="s">
        <v>14668</v>
      </c>
      <c r="BG2105" s="1" t="s">
        <v>183</v>
      </c>
      <c r="BH2105" s="1"/>
      <c r="BI2105" s="1"/>
    </row>
    <row r="2106" customFormat="false" ht="12.75" hidden="false" customHeight="false" outlineLevel="0" collapsed="false">
      <c r="A2106" s="1" t="s">
        <v>9241</v>
      </c>
      <c r="B2106" s="1" t="s">
        <v>9242</v>
      </c>
      <c r="C2106" s="1" t="s">
        <v>177</v>
      </c>
      <c r="D2106" s="1" t="s">
        <v>1471</v>
      </c>
      <c r="E2106" s="1" t="s">
        <v>9243</v>
      </c>
      <c r="F2106" s="1" t="s">
        <v>9244</v>
      </c>
      <c r="G2106" s="1" t="n">
        <v>38</v>
      </c>
      <c r="H2106" s="1" t="n">
        <v>30000</v>
      </c>
      <c r="I2106" s="101" t="s">
        <v>180</v>
      </c>
      <c r="J2106" s="1"/>
      <c r="K2106" s="1" t="n">
        <f aca="false">IFERROR(VLOOKUP(A2106,'[2]Pivot HorizontalMRP'!$A$4:$B$2689,2,0),0)</f>
        <v>0</v>
      </c>
      <c r="L2106" s="1" t="n">
        <f aca="false">IFERROR(VLOOKUP(A2106,'[2]Pivot HorizontalMRP'!$A$4:$C$2689,3,0),0)</f>
        <v>106302</v>
      </c>
      <c r="M2106" s="1" t="n">
        <f aca="false">IFERROR(VLOOKUP(A2106,'[2]Pivot HorizontalMRP'!$A$4:$D$2689,0.4,0),0)</f>
        <v>0</v>
      </c>
      <c r="N2106" s="1" t="n">
        <f aca="false">IFERROR(VLOOKUP(A2106,'[2]Pivot HorizontalMRP'!$A$4:$E$2689,5,0),0)</f>
        <v>40000</v>
      </c>
      <c r="O2106" s="1" t="n">
        <f aca="false">K2106+L2106</f>
        <v>106302</v>
      </c>
      <c r="P2106" s="1" t="n">
        <f aca="false">K2106+L2106+M2106+N2106</f>
        <v>146302</v>
      </c>
      <c r="Q2106" s="1" t="n">
        <f aca="false">IFERROR(VLOOKUP(A2106,'[2]Pivot HorizontalMRP'!$A$4:$F$2689,6,0),0)</f>
        <v>59641</v>
      </c>
      <c r="R2106" s="1" t="n">
        <f aca="false">IFERROR(VLOOKUP(A2106,'[2]Pivot HorizontalMRP'!$A$4:$G$2689,7,0),0)</f>
        <v>35384</v>
      </c>
      <c r="S2106" s="1" t="n">
        <f aca="false">IFERROR(VLOOKUP(A2106,'[2]Pivot HorizontalMRP'!$A$4:$H$2689,8,0),0)</f>
        <v>38984</v>
      </c>
      <c r="T2106" s="1" t="n">
        <f aca="false">IFERROR(VLOOKUP(A2106,'[2]Pivot HorizontalMRP'!$A$4:$I$2689,9,0),0)</f>
        <v>22312</v>
      </c>
      <c r="U2106" s="1" t="n">
        <f aca="false">IF(I2106="delivery",O2106-SUM(Q2106+R2106),IF(I2106="PO",P2106-SUM(Q2106:R2106)))</f>
        <v>11277</v>
      </c>
      <c r="V2106" s="81" t="n">
        <v>0.00036</v>
      </c>
      <c r="W2106" s="81"/>
      <c r="X2106" s="81" t="n">
        <f aca="false">W2106-V2106</f>
        <v>-0.00036</v>
      </c>
      <c r="Y2106" s="81"/>
      <c r="Z2106" s="81"/>
      <c r="AA2106" s="81" t="n">
        <v>0.00028</v>
      </c>
      <c r="AB2106" s="81"/>
      <c r="AC2106" s="81"/>
      <c r="AD2106" s="81"/>
      <c r="AE2106" s="81"/>
      <c r="AF2106" s="81"/>
      <c r="AG2106" s="81"/>
      <c r="AH2106" s="81"/>
      <c r="AI2106" s="81"/>
      <c r="AJ2106" s="81"/>
      <c r="AK2106" s="81"/>
      <c r="AL2106" s="81"/>
      <c r="AM2106" s="81"/>
      <c r="AN2106" s="81"/>
      <c r="AO2106" s="81" t="str">
        <f aca="false">D2106</f>
        <v>Sanmina</v>
      </c>
      <c r="AP2106" s="1" t="s">
        <v>3124</v>
      </c>
      <c r="AQ2106" s="1"/>
      <c r="AR2106" s="1"/>
      <c r="AS2106" s="1"/>
      <c r="AT2106" s="1"/>
      <c r="AU2106" s="1"/>
      <c r="AV2106" s="1"/>
      <c r="AW2106" s="1"/>
      <c r="AX2106" s="1"/>
      <c r="AY2106" s="1"/>
      <c r="AZ2106" s="1"/>
      <c r="BA2106" s="1"/>
      <c r="BB2106" s="1"/>
      <c r="BC2106" s="1"/>
      <c r="BD2106" s="1"/>
      <c r="BE2106" s="1"/>
      <c r="BF2106" s="1" t="s">
        <v>14668</v>
      </c>
      <c r="BG2106" s="1" t="s">
        <v>183</v>
      </c>
      <c r="BH2106" s="1"/>
      <c r="BI2106" s="1"/>
    </row>
    <row r="2107" customFormat="false" ht="12.75" hidden="false" customHeight="false" outlineLevel="0" collapsed="false">
      <c r="A2107" s="1" t="s">
        <v>9245</v>
      </c>
      <c r="B2107" s="1" t="s">
        <v>9246</v>
      </c>
      <c r="C2107" s="1" t="s">
        <v>177</v>
      </c>
      <c r="D2107" s="1" t="s">
        <v>1471</v>
      </c>
      <c r="E2107" s="1" t="s">
        <v>9247</v>
      </c>
      <c r="F2107" s="1" t="s">
        <v>9248</v>
      </c>
      <c r="G2107" s="1" t="n">
        <v>83</v>
      </c>
      <c r="H2107" s="1" t="n">
        <v>10000</v>
      </c>
      <c r="I2107" s="101" t="s">
        <v>180</v>
      </c>
      <c r="J2107" s="1"/>
      <c r="K2107" s="1" t="n">
        <f aca="false">IFERROR(VLOOKUP(A2107,'[2]Pivot HorizontalMRP'!$A$4:$B$2689,2,0),0)</f>
        <v>0</v>
      </c>
      <c r="L2107" s="1" t="n">
        <f aca="false">IFERROR(VLOOKUP(A2107,'[2]Pivot HorizontalMRP'!$A$4:$C$2689,3,0),0)</f>
        <v>86220</v>
      </c>
      <c r="M2107" s="1" t="n">
        <f aca="false">IFERROR(VLOOKUP(A2107,'[2]Pivot HorizontalMRP'!$A$4:$D$2689,0.4,0),0)</f>
        <v>0</v>
      </c>
      <c r="N2107" s="1" t="n">
        <f aca="false">IFERROR(VLOOKUP(A2107,'[2]Pivot HorizontalMRP'!$A$4:$E$2689,5,0),0)</f>
        <v>90000</v>
      </c>
      <c r="O2107" s="1" t="n">
        <f aca="false">K2107+L2107</f>
        <v>86220</v>
      </c>
      <c r="P2107" s="1" t="n">
        <f aca="false">K2107+L2107+M2107+N2107</f>
        <v>176220</v>
      </c>
      <c r="Q2107" s="1" t="n">
        <f aca="false">IFERROR(VLOOKUP(A2107,'[2]Pivot HorizontalMRP'!$A$4:$F$2689,6,0),0)</f>
        <v>47558</v>
      </c>
      <c r="R2107" s="1" t="n">
        <f aca="false">IFERROR(VLOOKUP(A2107,'[2]Pivot HorizontalMRP'!$A$4:$G$2689,7,0),0)</f>
        <v>66994</v>
      </c>
      <c r="S2107" s="1" t="n">
        <f aca="false">IFERROR(VLOOKUP(A2107,'[2]Pivot HorizontalMRP'!$A$4:$H$2689,8,0),0)</f>
        <v>92586</v>
      </c>
      <c r="T2107" s="1" t="n">
        <f aca="false">IFERROR(VLOOKUP(A2107,'[2]Pivot HorizontalMRP'!$A$4:$I$2689,9,0),0)</f>
        <v>47052</v>
      </c>
      <c r="U2107" s="1" t="n">
        <f aca="false">IF(I2107="delivery",O2107-SUM(Q2107+R2107),IF(I2107="PO",P2107-SUM(Q2107:R2107)))</f>
        <v>-28332</v>
      </c>
      <c r="V2107" s="81" t="n">
        <v>0.00036</v>
      </c>
      <c r="W2107" s="81"/>
      <c r="X2107" s="81" t="n">
        <f aca="false">W2107-V2107</f>
        <v>-0.00036</v>
      </c>
      <c r="Y2107" s="81"/>
      <c r="Z2107" s="81"/>
      <c r="AA2107" s="81" t="n">
        <v>0.00246</v>
      </c>
      <c r="AB2107" s="81"/>
      <c r="AC2107" s="81"/>
      <c r="AD2107" s="81"/>
      <c r="AE2107" s="81"/>
      <c r="AF2107" s="81"/>
      <c r="AG2107" s="81"/>
      <c r="AH2107" s="81"/>
      <c r="AI2107" s="81"/>
      <c r="AJ2107" s="81"/>
      <c r="AK2107" s="81"/>
      <c r="AL2107" s="81"/>
      <c r="AM2107" s="81"/>
      <c r="AN2107" s="81"/>
      <c r="AO2107" s="81" t="str">
        <f aca="false">D2107</f>
        <v>Sanmina</v>
      </c>
      <c r="AP2107" s="1" t="s">
        <v>3124</v>
      </c>
      <c r="AQ2107" s="1"/>
      <c r="AR2107" s="1"/>
      <c r="AS2107" s="1"/>
      <c r="AT2107" s="1"/>
      <c r="AU2107" s="1"/>
      <c r="AV2107" s="1"/>
      <c r="AW2107" s="1"/>
      <c r="AX2107" s="1"/>
      <c r="AY2107" s="1"/>
      <c r="AZ2107" s="1"/>
      <c r="BA2107" s="1"/>
      <c r="BB2107" s="1"/>
      <c r="BC2107" s="1"/>
      <c r="BD2107" s="1"/>
      <c r="BE2107" s="1"/>
      <c r="BF2107" s="1" t="s">
        <v>14668</v>
      </c>
      <c r="BG2107" s="1" t="s">
        <v>183</v>
      </c>
      <c r="BH2107" s="1"/>
      <c r="BI2107" s="1"/>
    </row>
    <row r="2108" customFormat="false" ht="12.75" hidden="false" customHeight="false" outlineLevel="0" collapsed="false">
      <c r="A2108" s="1" t="s">
        <v>9253</v>
      </c>
      <c r="B2108" s="1" t="s">
        <v>9254</v>
      </c>
      <c r="C2108" s="1" t="s">
        <v>177</v>
      </c>
      <c r="D2108" s="1" t="s">
        <v>1471</v>
      </c>
      <c r="E2108" s="1" t="s">
        <v>16528</v>
      </c>
      <c r="F2108" s="1" t="s">
        <v>9256</v>
      </c>
      <c r="G2108" s="1" t="n">
        <v>308</v>
      </c>
      <c r="H2108" s="1" t="n">
        <v>10000</v>
      </c>
      <c r="I2108" s="101" t="s">
        <v>180</v>
      </c>
      <c r="J2108" s="1"/>
      <c r="K2108" s="1" t="n">
        <f aca="false">IFERROR(VLOOKUP(A2108,'[2]Pivot HorizontalMRP'!$A$4:$B$2689,2,0),0)</f>
        <v>0</v>
      </c>
      <c r="L2108" s="1" t="n">
        <f aca="false">IFERROR(VLOOKUP(A2108,'[2]Pivot HorizontalMRP'!$A$4:$C$2689,3,0),0)</f>
        <v>125795</v>
      </c>
      <c r="M2108" s="1" t="n">
        <f aca="false">IFERROR(VLOOKUP(A2108,'[2]Pivot HorizontalMRP'!$A$4:$D$2689,0.4,0),0)</f>
        <v>0</v>
      </c>
      <c r="N2108" s="1" t="n">
        <f aca="false">IFERROR(VLOOKUP(A2108,'[2]Pivot HorizontalMRP'!$A$4:$E$2689,5,0),0)</f>
        <v>0</v>
      </c>
      <c r="O2108" s="1" t="n">
        <f aca="false">K2108+L2108</f>
        <v>125795</v>
      </c>
      <c r="P2108" s="1" t="n">
        <f aca="false">K2108+L2108+M2108+N2108</f>
        <v>125795</v>
      </c>
      <c r="Q2108" s="1" t="n">
        <f aca="false">IFERROR(VLOOKUP(A2108,'[2]Pivot HorizontalMRP'!$A$4:$F$2689,6,0),0)</f>
        <v>363</v>
      </c>
      <c r="R2108" s="1" t="n">
        <f aca="false">IFERROR(VLOOKUP(A2108,'[2]Pivot HorizontalMRP'!$A$4:$G$2689,7,0),0)</f>
        <v>485</v>
      </c>
      <c r="S2108" s="1" t="n">
        <f aca="false">IFERROR(VLOOKUP(A2108,'[2]Pivot HorizontalMRP'!$A$4:$H$2689,8,0),0)</f>
        <v>378</v>
      </c>
      <c r="T2108" s="1" t="n">
        <f aca="false">IFERROR(VLOOKUP(A2108,'[2]Pivot HorizontalMRP'!$A$4:$I$2689,9,0),0)</f>
        <v>168</v>
      </c>
      <c r="U2108" s="1" t="n">
        <f aca="false">IF(I2108="delivery",O2108-SUM(Q2108+R2108),IF(I2108="PO",P2108-SUM(Q2108:R2108)))</f>
        <v>124947</v>
      </c>
      <c r="V2108" s="81" t="n">
        <v>0.00069</v>
      </c>
      <c r="W2108" s="81"/>
      <c r="X2108" s="81" t="n">
        <f aca="false">W2108-V2108</f>
        <v>-0.00069</v>
      </c>
      <c r="Y2108" s="81"/>
      <c r="Z2108" s="81"/>
      <c r="AA2108" s="81"/>
      <c r="AB2108" s="81"/>
      <c r="AC2108" s="81"/>
      <c r="AD2108" s="81"/>
      <c r="AE2108" s="81"/>
      <c r="AF2108" s="81"/>
      <c r="AG2108" s="81"/>
      <c r="AH2108" s="81"/>
      <c r="AI2108" s="81"/>
      <c r="AJ2108" s="81"/>
      <c r="AK2108" s="81"/>
      <c r="AL2108" s="81"/>
      <c r="AM2108" s="81"/>
      <c r="AN2108" s="81"/>
      <c r="AO2108" s="81" t="str">
        <f aca="false">D2108</f>
        <v>Sanmina</v>
      </c>
      <c r="AP2108" s="1" t="s">
        <v>3124</v>
      </c>
      <c r="AQ2108" s="1"/>
      <c r="AR2108" s="1"/>
      <c r="AS2108" s="1"/>
      <c r="AT2108" s="1"/>
      <c r="AU2108" s="1"/>
      <c r="AV2108" s="1"/>
      <c r="AW2108" s="1"/>
      <c r="AX2108" s="1"/>
      <c r="AY2108" s="1"/>
      <c r="AZ2108" s="1"/>
      <c r="BA2108" s="1"/>
      <c r="BB2108" s="1"/>
      <c r="BC2108" s="1"/>
      <c r="BD2108" s="1"/>
      <c r="BE2108" s="1"/>
      <c r="BF2108" s="1" t="s">
        <v>14668</v>
      </c>
      <c r="BG2108" s="1" t="s">
        <v>183</v>
      </c>
      <c r="BH2108" s="1"/>
      <c r="BI2108" s="1"/>
    </row>
    <row r="2109" customFormat="false" ht="12.75" hidden="false" customHeight="false" outlineLevel="0" collapsed="false">
      <c r="A2109" s="1" t="s">
        <v>9257</v>
      </c>
      <c r="B2109" s="1" t="s">
        <v>9258</v>
      </c>
      <c r="C2109" s="1" t="s">
        <v>177</v>
      </c>
      <c r="D2109" s="1" t="s">
        <v>1471</v>
      </c>
      <c r="E2109" s="1" t="s">
        <v>16529</v>
      </c>
      <c r="F2109" s="1" t="s">
        <v>9260</v>
      </c>
      <c r="G2109" s="1" t="n">
        <v>46</v>
      </c>
      <c r="H2109" s="1" t="n">
        <v>5000</v>
      </c>
      <c r="I2109" s="101" t="s">
        <v>188</v>
      </c>
      <c r="J2109" s="1"/>
      <c r="K2109" s="1" t="n">
        <f aca="false">IFERROR(VLOOKUP(A2109,'[2]Pivot HorizontalMRP'!$A$4:$B$2689,2,0),0)</f>
        <v>0</v>
      </c>
      <c r="L2109" s="1" t="n">
        <f aca="false">IFERROR(VLOOKUP(A2109,'[2]Pivot HorizontalMRP'!$A$4:$C$2689,3,0),0)</f>
        <v>36769</v>
      </c>
      <c r="M2109" s="1" t="n">
        <f aca="false">IFERROR(VLOOKUP(A2109,'[2]Pivot HorizontalMRP'!$A$4:$D$2689,0.4,0),0)</f>
        <v>0</v>
      </c>
      <c r="N2109" s="1" t="n">
        <f aca="false">IFERROR(VLOOKUP(A2109,'[2]Pivot HorizontalMRP'!$A$4:$E$2689,5,0),0)</f>
        <v>0</v>
      </c>
      <c r="O2109" s="1" t="n">
        <f aca="false">K2109+L2109</f>
        <v>36769</v>
      </c>
      <c r="P2109" s="1" t="n">
        <f aca="false">K2109+L2109+M2109+N2109</f>
        <v>36769</v>
      </c>
      <c r="Q2109" s="1" t="n">
        <f aca="false">IFERROR(VLOOKUP(A2109,'[2]Pivot HorizontalMRP'!$A$4:$F$2689,6,0),0)</f>
        <v>10452</v>
      </c>
      <c r="R2109" s="1" t="n">
        <f aca="false">IFERROR(VLOOKUP(A2109,'[2]Pivot HorizontalMRP'!$A$4:$G$2689,7,0),0)</f>
        <v>19030</v>
      </c>
      <c r="S2109" s="1" t="n">
        <f aca="false">IFERROR(VLOOKUP(A2109,'[2]Pivot HorizontalMRP'!$A$4:$H$2689,8,0),0)</f>
        <v>14545</v>
      </c>
      <c r="T2109" s="1" t="n">
        <f aca="false">IFERROR(VLOOKUP(A2109,'[2]Pivot HorizontalMRP'!$A$4:$I$2689,9,0),0)</f>
        <v>9471</v>
      </c>
      <c r="U2109" s="1" t="n">
        <f aca="false">IF(I2109="delivery",O2109-SUM(Q2109+R2109),IF(I2109="PO",P2109-SUM(Q2109:R2109)))</f>
        <v>7287</v>
      </c>
      <c r="V2109" s="81" t="n">
        <v>0.00337</v>
      </c>
      <c r="W2109" s="81"/>
      <c r="X2109" s="81" t="n">
        <f aca="false">W2109-V2109</f>
        <v>-0.00337</v>
      </c>
      <c r="Y2109" s="81"/>
      <c r="Z2109" s="81"/>
      <c r="AA2109" s="81" t="n">
        <v>0.00255</v>
      </c>
      <c r="AB2109" s="81"/>
      <c r="AC2109" s="81"/>
      <c r="AD2109" s="81"/>
      <c r="AE2109" s="81"/>
      <c r="AF2109" s="81"/>
      <c r="AG2109" s="81"/>
      <c r="AH2109" s="81"/>
      <c r="AI2109" s="81"/>
      <c r="AJ2109" s="81"/>
      <c r="AK2109" s="81"/>
      <c r="AL2109" s="81"/>
      <c r="AM2109" s="81"/>
      <c r="AN2109" s="81"/>
      <c r="AO2109" s="81" t="str">
        <f aca="false">D2109</f>
        <v>Sanmina</v>
      </c>
      <c r="AP2109" s="1" t="s">
        <v>3124</v>
      </c>
      <c r="AQ2109" s="1"/>
      <c r="AR2109" s="1"/>
      <c r="AS2109" s="1"/>
      <c r="AT2109" s="1"/>
      <c r="AU2109" s="1"/>
      <c r="AV2109" s="1"/>
      <c r="AW2109" s="1"/>
      <c r="AX2109" s="1"/>
      <c r="AY2109" s="1"/>
      <c r="AZ2109" s="1"/>
      <c r="BA2109" s="1"/>
      <c r="BB2109" s="1"/>
      <c r="BC2109" s="1"/>
      <c r="BD2109" s="1"/>
      <c r="BE2109" s="1"/>
      <c r="BF2109" s="1" t="s">
        <v>14668</v>
      </c>
      <c r="BG2109" s="1" t="s">
        <v>183</v>
      </c>
      <c r="BH2109" s="1"/>
      <c r="BI2109" s="1"/>
    </row>
    <row r="2110" customFormat="false" ht="12.75" hidden="false" customHeight="false" outlineLevel="0" collapsed="false">
      <c r="A2110" s="1" t="s">
        <v>9261</v>
      </c>
      <c r="B2110" s="1" t="s">
        <v>9262</v>
      </c>
      <c r="C2110" s="1" t="s">
        <v>177</v>
      </c>
      <c r="D2110" s="1" t="s">
        <v>1471</v>
      </c>
      <c r="E2110" s="1" t="s">
        <v>16530</v>
      </c>
      <c r="F2110" s="1" t="s">
        <v>9264</v>
      </c>
      <c r="G2110" s="1" t="n">
        <v>38</v>
      </c>
      <c r="H2110" s="1" t="n">
        <v>40000</v>
      </c>
      <c r="I2110" s="101" t="s">
        <v>180</v>
      </c>
      <c r="J2110" s="1"/>
      <c r="K2110" s="1" t="n">
        <f aca="false">IFERROR(VLOOKUP(A2110,'[2]Pivot HorizontalMRP'!$A$4:$B$2689,2,0),0)</f>
        <v>0</v>
      </c>
      <c r="L2110" s="1" t="n">
        <f aca="false">IFERROR(VLOOKUP(A2110,'[2]Pivot HorizontalMRP'!$A$4:$C$2689,3,0),0)</f>
        <v>104745</v>
      </c>
      <c r="M2110" s="1" t="n">
        <f aca="false">IFERROR(VLOOKUP(A2110,'[2]Pivot HorizontalMRP'!$A$4:$D$2689,0.4,0),0)</f>
        <v>0</v>
      </c>
      <c r="N2110" s="1" t="n">
        <f aca="false">IFERROR(VLOOKUP(A2110,'[2]Pivot HorizontalMRP'!$A$4:$E$2689,5,0),0)</f>
        <v>0</v>
      </c>
      <c r="O2110" s="1" t="n">
        <f aca="false">K2110+L2110</f>
        <v>104745</v>
      </c>
      <c r="P2110" s="1" t="n">
        <f aca="false">K2110+L2110+M2110+N2110</f>
        <v>104745</v>
      </c>
      <c r="Q2110" s="1" t="n">
        <f aca="false">IFERROR(VLOOKUP(A2110,'[2]Pivot HorizontalMRP'!$A$4:$F$2689,6,0),0)</f>
        <v>76095</v>
      </c>
      <c r="R2110" s="1" t="n">
        <f aca="false">IFERROR(VLOOKUP(A2110,'[2]Pivot HorizontalMRP'!$A$4:$G$2689,7,0),0)</f>
        <v>42283</v>
      </c>
      <c r="S2110" s="1" t="n">
        <f aca="false">IFERROR(VLOOKUP(A2110,'[2]Pivot HorizontalMRP'!$A$4:$H$2689,8,0),0)</f>
        <v>45883</v>
      </c>
      <c r="T2110" s="1" t="n">
        <f aca="false">IFERROR(VLOOKUP(A2110,'[2]Pivot HorizontalMRP'!$A$4:$I$2689,9,0),0)</f>
        <v>25215</v>
      </c>
      <c r="U2110" s="1" t="n">
        <f aca="false">IF(I2110="delivery",O2110-SUM(Q2110+R2110),IF(I2110="PO",P2110-SUM(Q2110:R2110)))</f>
        <v>-13633</v>
      </c>
      <c r="V2110" s="81" t="n">
        <v>0.00036</v>
      </c>
      <c r="W2110" s="81"/>
      <c r="X2110" s="81" t="n">
        <f aca="false">W2110-V2110</f>
        <v>-0.00036</v>
      </c>
      <c r="Y2110" s="81"/>
      <c r="Z2110" s="81"/>
      <c r="AA2110" s="81" t="n">
        <v>0.00028</v>
      </c>
      <c r="AB2110" s="81"/>
      <c r="AC2110" s="81"/>
      <c r="AD2110" s="81"/>
      <c r="AE2110" s="81"/>
      <c r="AF2110" s="81"/>
      <c r="AG2110" s="81"/>
      <c r="AH2110" s="81"/>
      <c r="AI2110" s="81"/>
      <c r="AJ2110" s="81"/>
      <c r="AK2110" s="81"/>
      <c r="AL2110" s="81"/>
      <c r="AM2110" s="81"/>
      <c r="AN2110" s="81"/>
      <c r="AO2110" s="81" t="str">
        <f aca="false">D2110</f>
        <v>Sanmina</v>
      </c>
      <c r="AP2110" s="1" t="s">
        <v>3124</v>
      </c>
      <c r="AQ2110" s="1"/>
      <c r="AR2110" s="1"/>
      <c r="AS2110" s="1"/>
      <c r="AT2110" s="1"/>
      <c r="AU2110" s="1"/>
      <c r="AV2110" s="1"/>
      <c r="AW2110" s="1"/>
      <c r="AX2110" s="1"/>
      <c r="AY2110" s="1"/>
      <c r="AZ2110" s="1"/>
      <c r="BA2110" s="1"/>
      <c r="BB2110" s="1"/>
      <c r="BC2110" s="1"/>
      <c r="BD2110" s="1"/>
      <c r="BE2110" s="1"/>
      <c r="BF2110" s="1" t="s">
        <v>14668</v>
      </c>
      <c r="BG2110" s="1" t="s">
        <v>183</v>
      </c>
      <c r="BH2110" s="1"/>
      <c r="BI2110" s="1"/>
    </row>
    <row r="2111" customFormat="false" ht="12.75" hidden="false" customHeight="false" outlineLevel="0" collapsed="false">
      <c r="A2111" s="1" t="s">
        <v>9269</v>
      </c>
      <c r="B2111" s="1" t="s">
        <v>9270</v>
      </c>
      <c r="C2111" s="1" t="s">
        <v>177</v>
      </c>
      <c r="D2111" s="1" t="s">
        <v>1471</v>
      </c>
      <c r="E2111" s="1" t="s">
        <v>16531</v>
      </c>
      <c r="F2111" s="1" t="s">
        <v>9272</v>
      </c>
      <c r="G2111" s="1" t="n">
        <v>123</v>
      </c>
      <c r="H2111" s="1" t="n">
        <v>10000</v>
      </c>
      <c r="I2111" s="101" t="s">
        <v>180</v>
      </c>
      <c r="J2111" s="1"/>
      <c r="K2111" s="1" t="n">
        <f aca="false">IFERROR(VLOOKUP(A2111,'[2]Pivot HorizontalMRP'!$A$4:$B$2689,2,0),0)</f>
        <v>0</v>
      </c>
      <c r="L2111" s="1" t="n">
        <f aca="false">IFERROR(VLOOKUP(A2111,'[2]Pivot HorizontalMRP'!$A$4:$C$2689,3,0),0)</f>
        <v>53231</v>
      </c>
      <c r="M2111" s="1" t="n">
        <f aca="false">IFERROR(VLOOKUP(A2111,'[2]Pivot HorizontalMRP'!$A$4:$D$2689,0.4,0),0)</f>
        <v>0</v>
      </c>
      <c r="N2111" s="1" t="n">
        <f aca="false">IFERROR(VLOOKUP(A2111,'[2]Pivot HorizontalMRP'!$A$4:$E$2689,5,0),0)</f>
        <v>0</v>
      </c>
      <c r="O2111" s="1" t="n">
        <f aca="false">K2111+L2111</f>
        <v>53231</v>
      </c>
      <c r="P2111" s="1" t="n">
        <f aca="false">K2111+L2111+M2111+N2111</f>
        <v>53231</v>
      </c>
      <c r="Q2111" s="1" t="n">
        <f aca="false">IFERROR(VLOOKUP(A2111,'[2]Pivot HorizontalMRP'!$A$4:$F$2689,6,0),0)</f>
        <v>3297</v>
      </c>
      <c r="R2111" s="1" t="n">
        <f aca="false">IFERROR(VLOOKUP(A2111,'[2]Pivot HorizontalMRP'!$A$4:$G$2689,7,0),0)</f>
        <v>8157</v>
      </c>
      <c r="S2111" s="1" t="n">
        <f aca="false">IFERROR(VLOOKUP(A2111,'[2]Pivot HorizontalMRP'!$A$4:$H$2689,8,0),0)</f>
        <v>5402</v>
      </c>
      <c r="T2111" s="1" t="n">
        <f aca="false">IFERROR(VLOOKUP(A2111,'[2]Pivot HorizontalMRP'!$A$4:$I$2689,9,0),0)</f>
        <v>3732</v>
      </c>
      <c r="U2111" s="1" t="n">
        <f aca="false">IF(I2111="delivery",O2111-SUM(Q2111+R2111),IF(I2111="PO",P2111-SUM(Q2111:R2111)))</f>
        <v>41777</v>
      </c>
      <c r="V2111" s="81" t="n">
        <v>0.0007</v>
      </c>
      <c r="W2111" s="81"/>
      <c r="X2111" s="81" t="n">
        <f aca="false">W2111-V2111</f>
        <v>-0.0007</v>
      </c>
      <c r="Y2111" s="81"/>
      <c r="Z2111" s="81"/>
      <c r="AA2111" s="81"/>
      <c r="AB2111" s="81"/>
      <c r="AC2111" s="81"/>
      <c r="AD2111" s="81"/>
      <c r="AE2111" s="81"/>
      <c r="AF2111" s="81"/>
      <c r="AG2111" s="81"/>
      <c r="AH2111" s="81"/>
      <c r="AI2111" s="81"/>
      <c r="AJ2111" s="81"/>
      <c r="AK2111" s="81"/>
      <c r="AL2111" s="81"/>
      <c r="AM2111" s="81"/>
      <c r="AN2111" s="81"/>
      <c r="AO2111" s="81" t="str">
        <f aca="false">D2111</f>
        <v>Sanmina</v>
      </c>
      <c r="AP2111" s="1" t="s">
        <v>3124</v>
      </c>
      <c r="AQ2111" s="1"/>
      <c r="AR2111" s="1"/>
      <c r="AS2111" s="1"/>
      <c r="AT2111" s="1"/>
      <c r="AU2111" s="1"/>
      <c r="AV2111" s="1"/>
      <c r="AW2111" s="1"/>
      <c r="AX2111" s="1"/>
      <c r="AY2111" s="1"/>
      <c r="AZ2111" s="1"/>
      <c r="BA2111" s="1"/>
      <c r="BB2111" s="1"/>
      <c r="BC2111" s="1"/>
      <c r="BD2111" s="1"/>
      <c r="BE2111" s="1"/>
      <c r="BF2111" s="1" t="s">
        <v>14668</v>
      </c>
      <c r="BG2111" s="1" t="s">
        <v>183</v>
      </c>
      <c r="BH2111" s="1"/>
      <c r="BI2111" s="1"/>
    </row>
    <row r="2112" customFormat="false" ht="12.75" hidden="false" customHeight="false" outlineLevel="0" collapsed="false">
      <c r="A2112" s="1" t="s">
        <v>9273</v>
      </c>
      <c r="B2112" s="1" t="s">
        <v>9274</v>
      </c>
      <c r="C2112" s="1" t="s">
        <v>177</v>
      </c>
      <c r="D2112" s="1" t="s">
        <v>1471</v>
      </c>
      <c r="E2112" s="1" t="s">
        <v>9275</v>
      </c>
      <c r="F2112" s="1" t="s">
        <v>9276</v>
      </c>
      <c r="G2112" s="1" t="n">
        <v>116</v>
      </c>
      <c r="H2112" s="1" t="n">
        <v>40000</v>
      </c>
      <c r="I2112" s="101" t="s">
        <v>188</v>
      </c>
      <c r="J2112" s="1"/>
      <c r="K2112" s="1" t="n">
        <f aca="false">IFERROR(VLOOKUP(A2112,'[2]Pivot HorizontalMRP'!$A$4:$B$2689,2,0),0)</f>
        <v>0</v>
      </c>
      <c r="L2112" s="1" t="n">
        <f aca="false">IFERROR(VLOOKUP(A2112,'[2]Pivot HorizontalMRP'!$A$4:$C$2689,3,0),0)</f>
        <v>81825</v>
      </c>
      <c r="M2112" s="1" t="n">
        <f aca="false">IFERROR(VLOOKUP(A2112,'[2]Pivot HorizontalMRP'!$A$4:$D$2689,0.4,0),0)</f>
        <v>0</v>
      </c>
      <c r="N2112" s="1" t="n">
        <f aca="false">IFERROR(VLOOKUP(A2112,'[2]Pivot HorizontalMRP'!$A$4:$E$2689,5,0),0)</f>
        <v>0</v>
      </c>
      <c r="O2112" s="1" t="n">
        <f aca="false">K2112+L2112</f>
        <v>81825</v>
      </c>
      <c r="P2112" s="1" t="n">
        <f aca="false">K2112+L2112+M2112+N2112</f>
        <v>81825</v>
      </c>
      <c r="Q2112" s="1" t="n">
        <f aca="false">IFERROR(VLOOKUP(A2112,'[2]Pivot HorizontalMRP'!$A$4:$F$2689,6,0),0)</f>
        <v>53327</v>
      </c>
      <c r="R2112" s="1" t="n">
        <f aca="false">IFERROR(VLOOKUP(A2112,'[2]Pivot HorizontalMRP'!$A$4:$G$2689,7,0),0)</f>
        <v>48091</v>
      </c>
      <c r="S2112" s="1" t="n">
        <f aca="false">IFERROR(VLOOKUP(A2112,'[2]Pivot HorizontalMRP'!$A$4:$H$2689,8,0),0)</f>
        <v>53044</v>
      </c>
      <c r="T2112" s="1" t="n">
        <f aca="false">IFERROR(VLOOKUP(A2112,'[2]Pivot HorizontalMRP'!$A$4:$I$2689,9,0),0)</f>
        <v>26841</v>
      </c>
      <c r="U2112" s="1" t="n">
        <f aca="false">IF(I2112="delivery",O2112-SUM(Q2112+R2112),IF(I2112="PO",P2112-SUM(Q2112:R2112)))</f>
        <v>-19593</v>
      </c>
      <c r="V2112" s="81" t="n">
        <v>0.0007</v>
      </c>
      <c r="W2112" s="81"/>
      <c r="X2112" s="81" t="n">
        <f aca="false">W2112-V2112</f>
        <v>-0.0007</v>
      </c>
      <c r="Y2112" s="81"/>
      <c r="Z2112" s="81"/>
      <c r="AA2112" s="81" t="n">
        <v>0.0007</v>
      </c>
      <c r="AB2112" s="81"/>
      <c r="AC2112" s="81"/>
      <c r="AD2112" s="81"/>
      <c r="AE2112" s="81"/>
      <c r="AF2112" s="81"/>
      <c r="AG2112" s="81"/>
      <c r="AH2112" s="81"/>
      <c r="AI2112" s="81"/>
      <c r="AJ2112" s="81"/>
      <c r="AK2112" s="81"/>
      <c r="AL2112" s="81"/>
      <c r="AM2112" s="81"/>
      <c r="AN2112" s="81"/>
      <c r="AO2112" s="81" t="str">
        <f aca="false">D2112</f>
        <v>Sanmina</v>
      </c>
      <c r="AP2112" s="1" t="s">
        <v>3124</v>
      </c>
      <c r="AQ2112" s="1"/>
      <c r="AR2112" s="1"/>
      <c r="AS2112" s="1"/>
      <c r="AT2112" s="1"/>
      <c r="AU2112" s="1"/>
      <c r="AV2112" s="1"/>
      <c r="AW2112" s="1"/>
      <c r="AX2112" s="1"/>
      <c r="AY2112" s="1"/>
      <c r="AZ2112" s="1"/>
      <c r="BA2112" s="1"/>
      <c r="BB2112" s="1"/>
      <c r="BC2112" s="1"/>
      <c r="BD2112" s="1"/>
      <c r="BE2112" s="1"/>
      <c r="BF2112" s="1" t="s">
        <v>14668</v>
      </c>
      <c r="BG2112" s="1" t="s">
        <v>183</v>
      </c>
      <c r="BH2112" s="1"/>
      <c r="BI2112" s="1"/>
    </row>
    <row r="2113" customFormat="false" ht="12.75" hidden="false" customHeight="false" outlineLevel="0" collapsed="false">
      <c r="A2113" s="1" t="s">
        <v>9277</v>
      </c>
      <c r="B2113" s="1" t="s">
        <v>9278</v>
      </c>
      <c r="C2113" s="1" t="s">
        <v>177</v>
      </c>
      <c r="D2113" s="1" t="s">
        <v>1471</v>
      </c>
      <c r="E2113" s="1" t="s">
        <v>16532</v>
      </c>
      <c r="F2113" s="1" t="s">
        <v>9280</v>
      </c>
      <c r="G2113" s="1" t="n">
        <v>116</v>
      </c>
      <c r="H2113" s="1" t="n">
        <v>10000</v>
      </c>
      <c r="I2113" s="101" t="s">
        <v>188</v>
      </c>
      <c r="J2113" s="1"/>
      <c r="K2113" s="1" t="n">
        <f aca="false">IFERROR(VLOOKUP(A2113,'[2]Pivot HorizontalMRP'!$A$4:$B$2689,2,0),0)</f>
        <v>0</v>
      </c>
      <c r="L2113" s="1" t="n">
        <f aca="false">IFERROR(VLOOKUP(A2113,'[2]Pivot HorizontalMRP'!$A$4:$C$2689,3,0),0)</f>
        <v>27157</v>
      </c>
      <c r="M2113" s="1" t="n">
        <f aca="false">IFERROR(VLOOKUP(A2113,'[2]Pivot HorizontalMRP'!$A$4:$D$2689,0.4,0),0)</f>
        <v>0</v>
      </c>
      <c r="N2113" s="1" t="n">
        <f aca="false">IFERROR(VLOOKUP(A2113,'[2]Pivot HorizontalMRP'!$A$4:$E$2689,5,0),0)</f>
        <v>0</v>
      </c>
      <c r="O2113" s="1" t="n">
        <f aca="false">K2113+L2113</f>
        <v>27157</v>
      </c>
      <c r="P2113" s="1" t="n">
        <f aca="false">K2113+L2113+M2113+N2113</f>
        <v>27157</v>
      </c>
      <c r="Q2113" s="1" t="n">
        <f aca="false">IFERROR(VLOOKUP(A2113,'[2]Pivot HorizontalMRP'!$A$4:$F$2689,6,0),0)</f>
        <v>84</v>
      </c>
      <c r="R2113" s="1" t="n">
        <f aca="false">IFERROR(VLOOKUP(A2113,'[2]Pivot HorizontalMRP'!$A$4:$G$2689,7,0),0)</f>
        <v>0</v>
      </c>
      <c r="S2113" s="1" t="n">
        <f aca="false">IFERROR(VLOOKUP(A2113,'[2]Pivot HorizontalMRP'!$A$4:$H$2689,8,0),0)</f>
        <v>0</v>
      </c>
      <c r="T2113" s="1" t="n">
        <f aca="false">IFERROR(VLOOKUP(A2113,'[2]Pivot HorizontalMRP'!$A$4:$I$2689,9,0),0)</f>
        <v>0</v>
      </c>
      <c r="U2113" s="1" t="n">
        <f aca="false">IF(I2113="delivery",O2113-SUM(Q2113+R2113),IF(I2113="PO",P2113-SUM(Q2113:R2113)))</f>
        <v>27073</v>
      </c>
      <c r="V2113" s="81" t="n">
        <v>0.00144</v>
      </c>
      <c r="W2113" s="81"/>
      <c r="X2113" s="81" t="n">
        <f aca="false">W2113-V2113</f>
        <v>-0.00144</v>
      </c>
      <c r="Y2113" s="81"/>
      <c r="Z2113" s="81"/>
      <c r="AA2113" s="81"/>
      <c r="AB2113" s="81"/>
      <c r="AC2113" s="81"/>
      <c r="AD2113" s="81"/>
      <c r="AE2113" s="81"/>
      <c r="AF2113" s="81"/>
      <c r="AG2113" s="81"/>
      <c r="AH2113" s="81"/>
      <c r="AI2113" s="81"/>
      <c r="AJ2113" s="81"/>
      <c r="AK2113" s="81"/>
      <c r="AL2113" s="81"/>
      <c r="AM2113" s="81"/>
      <c r="AN2113" s="81"/>
      <c r="AO2113" s="81" t="str">
        <f aca="false">D2113</f>
        <v>Sanmina</v>
      </c>
      <c r="AP2113" s="1" t="s">
        <v>3124</v>
      </c>
      <c r="AQ2113" s="1"/>
      <c r="AR2113" s="1"/>
      <c r="AS2113" s="1"/>
      <c r="AT2113" s="1"/>
      <c r="AU2113" s="1"/>
      <c r="AV2113" s="1"/>
      <c r="AW2113" s="1"/>
      <c r="AX2113" s="1"/>
      <c r="AY2113" s="1"/>
      <c r="AZ2113" s="1"/>
      <c r="BA2113" s="1"/>
      <c r="BB2113" s="1"/>
      <c r="BC2113" s="1"/>
      <c r="BD2113" s="1"/>
      <c r="BE2113" s="1"/>
      <c r="BF2113" s="1" t="s">
        <v>14668</v>
      </c>
      <c r="BG2113" s="1" t="s">
        <v>183</v>
      </c>
      <c r="BH2113" s="1"/>
      <c r="BI2113" s="1"/>
    </row>
    <row r="2114" customFormat="false" ht="12.75" hidden="false" customHeight="false" outlineLevel="0" collapsed="false">
      <c r="A2114" s="1" t="s">
        <v>9281</v>
      </c>
      <c r="B2114" s="1" t="s">
        <v>9282</v>
      </c>
      <c r="C2114" s="1" t="s">
        <v>177</v>
      </c>
      <c r="D2114" s="1" t="s">
        <v>1471</v>
      </c>
      <c r="E2114" s="1" t="s">
        <v>16533</v>
      </c>
      <c r="F2114" s="1" t="s">
        <v>9284</v>
      </c>
      <c r="G2114" s="1" t="n">
        <v>116</v>
      </c>
      <c r="H2114" s="1" t="n">
        <v>10000</v>
      </c>
      <c r="I2114" s="101" t="s">
        <v>180</v>
      </c>
      <c r="J2114" s="1"/>
      <c r="K2114" s="1" t="n">
        <f aca="false">IFERROR(VLOOKUP(A2114,'[2]Pivot HorizontalMRP'!$A$4:$B$2689,2,0),0)</f>
        <v>0</v>
      </c>
      <c r="L2114" s="1" t="n">
        <f aca="false">IFERROR(VLOOKUP(A2114,'[2]Pivot HorizontalMRP'!$A$4:$C$2689,3,0),0)</f>
        <v>8615</v>
      </c>
      <c r="M2114" s="1" t="n">
        <f aca="false">IFERROR(VLOOKUP(A2114,'[2]Pivot HorizontalMRP'!$A$4:$D$2689,0.4,0),0)</f>
        <v>0</v>
      </c>
      <c r="N2114" s="1" t="n">
        <f aca="false">IFERROR(VLOOKUP(A2114,'[2]Pivot HorizontalMRP'!$A$4:$E$2689,5,0),0)</f>
        <v>0</v>
      </c>
      <c r="O2114" s="1" t="n">
        <f aca="false">K2114+L2114</f>
        <v>8615</v>
      </c>
      <c r="P2114" s="1" t="n">
        <f aca="false">K2114+L2114+M2114+N2114</f>
        <v>8615</v>
      </c>
      <c r="Q2114" s="1" t="n">
        <f aca="false">IFERROR(VLOOKUP(A2114,'[2]Pivot HorizontalMRP'!$A$4:$F$2689,6,0),0)</f>
        <v>941</v>
      </c>
      <c r="R2114" s="1" t="n">
        <f aca="false">IFERROR(VLOOKUP(A2114,'[2]Pivot HorizontalMRP'!$A$4:$G$2689,7,0),0)</f>
        <v>1091</v>
      </c>
      <c r="S2114" s="1" t="n">
        <f aca="false">IFERROR(VLOOKUP(A2114,'[2]Pivot HorizontalMRP'!$A$4:$H$2689,8,0),0)</f>
        <v>1221</v>
      </c>
      <c r="T2114" s="1" t="n">
        <f aca="false">IFERROR(VLOOKUP(A2114,'[2]Pivot HorizontalMRP'!$A$4:$I$2689,9,0),0)</f>
        <v>628</v>
      </c>
      <c r="U2114" s="1" t="n">
        <f aca="false">IF(I2114="delivery",O2114-SUM(Q2114+R2114),IF(I2114="PO",P2114-SUM(Q2114:R2114)))</f>
        <v>6583</v>
      </c>
      <c r="V2114" s="81" t="n">
        <v>0.00069</v>
      </c>
      <c r="W2114" s="81"/>
      <c r="X2114" s="81" t="n">
        <f aca="false">W2114-V2114</f>
        <v>-0.00069</v>
      </c>
      <c r="Y2114" s="81"/>
      <c r="Z2114" s="81"/>
      <c r="AA2114" s="81"/>
      <c r="AB2114" s="81"/>
      <c r="AC2114" s="81"/>
      <c r="AD2114" s="81"/>
      <c r="AE2114" s="81"/>
      <c r="AF2114" s="81"/>
      <c r="AG2114" s="81"/>
      <c r="AH2114" s="81"/>
      <c r="AI2114" s="81"/>
      <c r="AJ2114" s="81"/>
      <c r="AK2114" s="81"/>
      <c r="AL2114" s="81"/>
      <c r="AM2114" s="81"/>
      <c r="AN2114" s="81"/>
      <c r="AO2114" s="81" t="str">
        <f aca="false">D2114</f>
        <v>Sanmina</v>
      </c>
      <c r="AP2114" s="1" t="s">
        <v>3124</v>
      </c>
      <c r="AQ2114" s="1"/>
      <c r="AR2114" s="1"/>
      <c r="AS2114" s="1"/>
      <c r="AT2114" s="1"/>
      <c r="AU2114" s="1"/>
      <c r="AV2114" s="1"/>
      <c r="AW2114" s="1"/>
      <c r="AX2114" s="1"/>
      <c r="AY2114" s="1"/>
      <c r="AZ2114" s="1"/>
      <c r="BA2114" s="1"/>
      <c r="BB2114" s="1"/>
      <c r="BC2114" s="1"/>
      <c r="BD2114" s="1"/>
      <c r="BE2114" s="1"/>
      <c r="BF2114" s="1" t="s">
        <v>14668</v>
      </c>
      <c r="BG2114" s="1" t="s">
        <v>183</v>
      </c>
      <c r="BH2114" s="1"/>
      <c r="BI2114" s="1"/>
    </row>
    <row r="2115" customFormat="false" ht="12.75" hidden="false" customHeight="false" outlineLevel="0" collapsed="false">
      <c r="A2115" s="1" t="s">
        <v>9285</v>
      </c>
      <c r="B2115" s="1" t="s">
        <v>9286</v>
      </c>
      <c r="C2115" s="1" t="s">
        <v>177</v>
      </c>
      <c r="D2115" s="1" t="s">
        <v>1471</v>
      </c>
      <c r="E2115" s="1" t="s">
        <v>16534</v>
      </c>
      <c r="F2115" s="1" t="s">
        <v>9288</v>
      </c>
      <c r="G2115" s="1" t="n">
        <v>308</v>
      </c>
      <c r="H2115" s="1" t="n">
        <v>10000</v>
      </c>
      <c r="I2115" s="101" t="s">
        <v>180</v>
      </c>
      <c r="J2115" s="1"/>
      <c r="K2115" s="1" t="n">
        <f aca="false">IFERROR(VLOOKUP(A2115,'[2]Pivot HorizontalMRP'!$A$4:$B$2689,2,0),0)</f>
        <v>0</v>
      </c>
      <c r="L2115" s="1" t="n">
        <f aca="false">IFERROR(VLOOKUP(A2115,'[2]Pivot HorizontalMRP'!$A$4:$C$2689,3,0),0)</f>
        <v>39676</v>
      </c>
      <c r="M2115" s="1" t="n">
        <f aca="false">IFERROR(VLOOKUP(A2115,'[2]Pivot HorizontalMRP'!$A$4:$D$2689,0.4,0),0)</f>
        <v>0</v>
      </c>
      <c r="N2115" s="1" t="n">
        <f aca="false">IFERROR(VLOOKUP(A2115,'[2]Pivot HorizontalMRP'!$A$4:$E$2689,5,0),0)</f>
        <v>0</v>
      </c>
      <c r="O2115" s="1" t="n">
        <f aca="false">K2115+L2115</f>
        <v>39676</v>
      </c>
      <c r="P2115" s="1" t="n">
        <f aca="false">K2115+L2115+M2115+N2115</f>
        <v>39676</v>
      </c>
      <c r="Q2115" s="1" t="n">
        <f aca="false">IFERROR(VLOOKUP(A2115,'[2]Pivot HorizontalMRP'!$A$4:$F$2689,6,0),0)</f>
        <v>20880</v>
      </c>
      <c r="R2115" s="1" t="n">
        <f aca="false">IFERROR(VLOOKUP(A2115,'[2]Pivot HorizontalMRP'!$A$4:$G$2689,7,0),0)</f>
        <v>8968</v>
      </c>
      <c r="S2115" s="1" t="n">
        <f aca="false">IFERROR(VLOOKUP(A2115,'[2]Pivot HorizontalMRP'!$A$4:$H$2689,8,0),0)</f>
        <v>9168</v>
      </c>
      <c r="T2115" s="1" t="n">
        <f aca="false">IFERROR(VLOOKUP(A2115,'[2]Pivot HorizontalMRP'!$A$4:$I$2689,9,0),0)</f>
        <v>5970</v>
      </c>
      <c r="U2115" s="1" t="n">
        <f aca="false">IF(I2115="delivery",O2115-SUM(Q2115+R2115),IF(I2115="PO",P2115-SUM(Q2115:R2115)))</f>
        <v>9828</v>
      </c>
      <c r="V2115" s="81" t="n">
        <v>0.00055</v>
      </c>
      <c r="W2115" s="81"/>
      <c r="X2115" s="81" t="n">
        <f aca="false">W2115-V2115</f>
        <v>-0.00055</v>
      </c>
      <c r="Y2115" s="81"/>
      <c r="Z2115" s="81"/>
      <c r="AA2115" s="81"/>
      <c r="AB2115" s="81"/>
      <c r="AC2115" s="81"/>
      <c r="AD2115" s="81"/>
      <c r="AE2115" s="81"/>
      <c r="AF2115" s="81"/>
      <c r="AG2115" s="81"/>
      <c r="AH2115" s="81"/>
      <c r="AI2115" s="81"/>
      <c r="AJ2115" s="81"/>
      <c r="AK2115" s="81"/>
      <c r="AL2115" s="81"/>
      <c r="AM2115" s="81"/>
      <c r="AN2115" s="81"/>
      <c r="AO2115" s="81" t="str">
        <f aca="false">D2115</f>
        <v>Sanmina</v>
      </c>
      <c r="AP2115" s="1" t="s">
        <v>3124</v>
      </c>
      <c r="AQ2115" s="1"/>
      <c r="AR2115" s="1"/>
      <c r="AS2115" s="1"/>
      <c r="AT2115" s="1"/>
      <c r="AU2115" s="1"/>
      <c r="AV2115" s="1"/>
      <c r="AW2115" s="1"/>
      <c r="AX2115" s="1"/>
      <c r="AY2115" s="1"/>
      <c r="AZ2115" s="1"/>
      <c r="BA2115" s="1"/>
      <c r="BB2115" s="1"/>
      <c r="BC2115" s="1"/>
      <c r="BD2115" s="1"/>
      <c r="BE2115" s="1"/>
      <c r="BF2115" s="1" t="s">
        <v>14668</v>
      </c>
      <c r="BG2115" s="1" t="s">
        <v>183</v>
      </c>
      <c r="BH2115" s="1"/>
      <c r="BI2115" s="1"/>
    </row>
    <row r="2116" customFormat="false" ht="12.75" hidden="false" customHeight="false" outlineLevel="0" collapsed="false">
      <c r="A2116" s="1" t="s">
        <v>9289</v>
      </c>
      <c r="B2116" s="1" t="s">
        <v>9290</v>
      </c>
      <c r="C2116" s="1" t="s">
        <v>177</v>
      </c>
      <c r="D2116" s="1" t="s">
        <v>1471</v>
      </c>
      <c r="E2116" s="1" t="s">
        <v>16535</v>
      </c>
      <c r="F2116" s="1" t="s">
        <v>9292</v>
      </c>
      <c r="G2116" s="1" t="n">
        <v>308</v>
      </c>
      <c r="H2116" s="1" t="n">
        <v>10000</v>
      </c>
      <c r="I2116" s="101" t="s">
        <v>180</v>
      </c>
      <c r="J2116" s="1"/>
      <c r="K2116" s="1" t="n">
        <f aca="false">IFERROR(VLOOKUP(A2116,'[2]Pivot HorizontalMRP'!$A$4:$B$2689,2,0),0)</f>
        <v>0</v>
      </c>
      <c r="L2116" s="1" t="n">
        <f aca="false">IFERROR(VLOOKUP(A2116,'[2]Pivot HorizontalMRP'!$A$4:$C$2689,3,0),0)</f>
        <v>6103</v>
      </c>
      <c r="M2116" s="1" t="n">
        <f aca="false">IFERROR(VLOOKUP(A2116,'[2]Pivot HorizontalMRP'!$A$4:$D$2689,0.4,0),0)</f>
        <v>0</v>
      </c>
      <c r="N2116" s="1" t="n">
        <f aca="false">IFERROR(VLOOKUP(A2116,'[2]Pivot HorizontalMRP'!$A$4:$E$2689,5,0),0)</f>
        <v>0</v>
      </c>
      <c r="O2116" s="1" t="n">
        <f aca="false">K2116+L2116</f>
        <v>6103</v>
      </c>
      <c r="P2116" s="1" t="n">
        <f aca="false">K2116+L2116+M2116+N2116</f>
        <v>6103</v>
      </c>
      <c r="Q2116" s="1" t="n">
        <f aca="false">IFERROR(VLOOKUP(A2116,'[2]Pivot HorizontalMRP'!$A$4:$F$2689,6,0),0)</f>
        <v>676</v>
      </c>
      <c r="R2116" s="1" t="n">
        <f aca="false">IFERROR(VLOOKUP(A2116,'[2]Pivot HorizontalMRP'!$A$4:$G$2689,7,0),0)</f>
        <v>637</v>
      </c>
      <c r="S2116" s="1" t="n">
        <f aca="false">IFERROR(VLOOKUP(A2116,'[2]Pivot HorizontalMRP'!$A$4:$H$2689,8,0),0)</f>
        <v>661</v>
      </c>
      <c r="T2116" s="1" t="n">
        <f aca="false">IFERROR(VLOOKUP(A2116,'[2]Pivot HorizontalMRP'!$A$4:$I$2689,9,0),0)</f>
        <v>410</v>
      </c>
      <c r="U2116" s="1" t="n">
        <f aca="false">IF(I2116="delivery",O2116-SUM(Q2116+R2116),IF(I2116="PO",P2116-SUM(Q2116:R2116)))</f>
        <v>4790</v>
      </c>
      <c r="V2116" s="81" t="n">
        <v>0.0007</v>
      </c>
      <c r="W2116" s="81"/>
      <c r="X2116" s="81" t="n">
        <f aca="false">W2116-V2116</f>
        <v>-0.0007</v>
      </c>
      <c r="Y2116" s="81"/>
      <c r="Z2116" s="81"/>
      <c r="AA2116" s="81"/>
      <c r="AB2116" s="81"/>
      <c r="AC2116" s="81"/>
      <c r="AD2116" s="81"/>
      <c r="AE2116" s="81"/>
      <c r="AF2116" s="81"/>
      <c r="AG2116" s="81"/>
      <c r="AH2116" s="81"/>
      <c r="AI2116" s="81"/>
      <c r="AJ2116" s="81"/>
      <c r="AK2116" s="81"/>
      <c r="AL2116" s="81"/>
      <c r="AM2116" s="81"/>
      <c r="AN2116" s="81"/>
      <c r="AO2116" s="81" t="str">
        <f aca="false">D2116</f>
        <v>Sanmina</v>
      </c>
      <c r="AP2116" s="1" t="s">
        <v>3124</v>
      </c>
      <c r="AQ2116" s="1"/>
      <c r="AR2116" s="1"/>
      <c r="AS2116" s="1"/>
      <c r="AT2116" s="1"/>
      <c r="AU2116" s="1"/>
      <c r="AV2116" s="1"/>
      <c r="AW2116" s="1"/>
      <c r="AX2116" s="1"/>
      <c r="AY2116" s="1"/>
      <c r="AZ2116" s="1"/>
      <c r="BA2116" s="1"/>
      <c r="BB2116" s="1"/>
      <c r="BC2116" s="1"/>
      <c r="BD2116" s="1"/>
      <c r="BE2116" s="1"/>
      <c r="BF2116" s="1" t="s">
        <v>14668</v>
      </c>
      <c r="BG2116" s="1" t="s">
        <v>183</v>
      </c>
      <c r="BH2116" s="1"/>
      <c r="BI2116" s="1"/>
    </row>
    <row r="2117" customFormat="false" ht="12.75" hidden="false" customHeight="false" outlineLevel="0" collapsed="false">
      <c r="A2117" s="1" t="s">
        <v>9293</v>
      </c>
      <c r="B2117" s="1" t="s">
        <v>9294</v>
      </c>
      <c r="C2117" s="1" t="s">
        <v>177</v>
      </c>
      <c r="D2117" s="1" t="s">
        <v>1471</v>
      </c>
      <c r="E2117" s="1" t="s">
        <v>16536</v>
      </c>
      <c r="F2117" s="1" t="s">
        <v>9296</v>
      </c>
      <c r="G2117" s="1" t="n">
        <v>116</v>
      </c>
      <c r="H2117" s="1" t="n">
        <v>10000</v>
      </c>
      <c r="I2117" s="101" t="s">
        <v>180</v>
      </c>
      <c r="J2117" s="1"/>
      <c r="K2117" s="1" t="n">
        <f aca="false">IFERROR(VLOOKUP(A2117,'[2]Pivot HorizontalMRP'!$A$4:$B$2689,2,0),0)</f>
        <v>0</v>
      </c>
      <c r="L2117" s="1" t="n">
        <f aca="false">IFERROR(VLOOKUP(A2117,'[2]Pivot HorizontalMRP'!$A$4:$C$2689,3,0),0)</f>
        <v>23630</v>
      </c>
      <c r="M2117" s="1" t="n">
        <f aca="false">IFERROR(VLOOKUP(A2117,'[2]Pivot HorizontalMRP'!$A$4:$D$2689,0.4,0),0)</f>
        <v>0</v>
      </c>
      <c r="N2117" s="1" t="n">
        <f aca="false">IFERROR(VLOOKUP(A2117,'[2]Pivot HorizontalMRP'!$A$4:$E$2689,5,0),0)</f>
        <v>0</v>
      </c>
      <c r="O2117" s="1" t="n">
        <f aca="false">K2117+L2117</f>
        <v>23630</v>
      </c>
      <c r="P2117" s="1" t="n">
        <f aca="false">K2117+L2117+M2117+N2117</f>
        <v>23630</v>
      </c>
      <c r="Q2117" s="1" t="n">
        <f aca="false">IFERROR(VLOOKUP(A2117,'[2]Pivot HorizontalMRP'!$A$4:$F$2689,6,0),0)</f>
        <v>1764</v>
      </c>
      <c r="R2117" s="1" t="n">
        <f aca="false">IFERROR(VLOOKUP(A2117,'[2]Pivot HorizontalMRP'!$A$4:$G$2689,7,0),0)</f>
        <v>2091</v>
      </c>
      <c r="S2117" s="1" t="n">
        <f aca="false">IFERROR(VLOOKUP(A2117,'[2]Pivot HorizontalMRP'!$A$4:$H$2689,8,0),0)</f>
        <v>2367</v>
      </c>
      <c r="T2117" s="1" t="n">
        <f aca="false">IFERROR(VLOOKUP(A2117,'[2]Pivot HorizontalMRP'!$A$4:$I$2689,9,0),0)</f>
        <v>941</v>
      </c>
      <c r="U2117" s="1" t="n">
        <f aca="false">IF(I2117="delivery",O2117-SUM(Q2117+R2117),IF(I2117="PO",P2117-SUM(Q2117:R2117)))</f>
        <v>19775</v>
      </c>
      <c r="V2117" s="81" t="n">
        <v>0.00068</v>
      </c>
      <c r="W2117" s="81"/>
      <c r="X2117" s="81" t="n">
        <f aca="false">W2117-V2117</f>
        <v>-0.00068</v>
      </c>
      <c r="Y2117" s="81"/>
      <c r="Z2117" s="81"/>
      <c r="AA2117" s="81"/>
      <c r="AB2117" s="81"/>
      <c r="AC2117" s="81"/>
      <c r="AD2117" s="81"/>
      <c r="AE2117" s="81"/>
      <c r="AF2117" s="81"/>
      <c r="AG2117" s="81"/>
      <c r="AH2117" s="81"/>
      <c r="AI2117" s="81"/>
      <c r="AJ2117" s="81"/>
      <c r="AK2117" s="81"/>
      <c r="AL2117" s="81"/>
      <c r="AM2117" s="81"/>
      <c r="AN2117" s="81"/>
      <c r="AO2117" s="81" t="str">
        <f aca="false">D2117</f>
        <v>Sanmina</v>
      </c>
      <c r="AP2117" s="1" t="s">
        <v>3124</v>
      </c>
      <c r="AQ2117" s="1"/>
      <c r="AR2117" s="1"/>
      <c r="AS2117" s="1"/>
      <c r="AT2117" s="1"/>
      <c r="AU2117" s="1"/>
      <c r="AV2117" s="1"/>
      <c r="AW2117" s="1"/>
      <c r="AX2117" s="1"/>
      <c r="AY2117" s="1"/>
      <c r="AZ2117" s="1"/>
      <c r="BA2117" s="1"/>
      <c r="BB2117" s="1"/>
      <c r="BC2117" s="1"/>
      <c r="BD2117" s="1"/>
      <c r="BE2117" s="1"/>
      <c r="BF2117" s="1" t="s">
        <v>14668</v>
      </c>
      <c r="BG2117" s="1" t="s">
        <v>183</v>
      </c>
      <c r="BH2117" s="1"/>
      <c r="BI2117" s="1"/>
    </row>
    <row r="2118" customFormat="false" ht="12.75" hidden="false" customHeight="false" outlineLevel="0" collapsed="false">
      <c r="A2118" s="1" t="s">
        <v>9297</v>
      </c>
      <c r="B2118" s="1" t="s">
        <v>9298</v>
      </c>
      <c r="C2118" s="1" t="s">
        <v>177</v>
      </c>
      <c r="D2118" s="1" t="s">
        <v>1471</v>
      </c>
      <c r="E2118" s="1" t="s">
        <v>16537</v>
      </c>
      <c r="F2118" s="1" t="s">
        <v>9300</v>
      </c>
      <c r="G2118" s="1" t="n">
        <v>308</v>
      </c>
      <c r="H2118" s="1" t="n">
        <v>10000</v>
      </c>
      <c r="I2118" s="101" t="s">
        <v>180</v>
      </c>
      <c r="J2118" s="1"/>
      <c r="K2118" s="1" t="n">
        <f aca="false">IFERROR(VLOOKUP(A2118,'[2]Pivot HorizontalMRP'!$A$4:$B$2689,2,0),0)</f>
        <v>0</v>
      </c>
      <c r="L2118" s="1" t="n">
        <f aca="false">IFERROR(VLOOKUP(A2118,'[2]Pivot HorizontalMRP'!$A$4:$C$2689,3,0),0)</f>
        <v>38960</v>
      </c>
      <c r="M2118" s="1" t="n">
        <f aca="false">IFERROR(VLOOKUP(A2118,'[2]Pivot HorizontalMRP'!$A$4:$D$2689,0.4,0),0)</f>
        <v>0</v>
      </c>
      <c r="N2118" s="1" t="n">
        <f aca="false">IFERROR(VLOOKUP(A2118,'[2]Pivot HorizontalMRP'!$A$4:$E$2689,5,0),0)</f>
        <v>0</v>
      </c>
      <c r="O2118" s="1" t="n">
        <f aca="false">K2118+L2118</f>
        <v>38960</v>
      </c>
      <c r="P2118" s="1" t="n">
        <f aca="false">K2118+L2118+M2118+N2118</f>
        <v>38960</v>
      </c>
      <c r="Q2118" s="1" t="n">
        <f aca="false">IFERROR(VLOOKUP(A2118,'[2]Pivot HorizontalMRP'!$A$4:$F$2689,6,0),0)</f>
        <v>3957</v>
      </c>
      <c r="R2118" s="1" t="n">
        <f aca="false">IFERROR(VLOOKUP(A2118,'[2]Pivot HorizontalMRP'!$A$4:$G$2689,7,0),0)</f>
        <v>10624</v>
      </c>
      <c r="S2118" s="1" t="n">
        <f aca="false">IFERROR(VLOOKUP(A2118,'[2]Pivot HorizontalMRP'!$A$4:$H$2689,8,0),0)</f>
        <v>6106</v>
      </c>
      <c r="T2118" s="1" t="n">
        <f aca="false">IFERROR(VLOOKUP(A2118,'[2]Pivot HorizontalMRP'!$A$4:$I$2689,9,0),0)</f>
        <v>4336</v>
      </c>
      <c r="U2118" s="1" t="n">
        <f aca="false">IF(I2118="delivery",O2118-SUM(Q2118+R2118),IF(I2118="PO",P2118-SUM(Q2118:R2118)))</f>
        <v>24379</v>
      </c>
      <c r="V2118" s="81" t="n">
        <v>0.00069</v>
      </c>
      <c r="W2118" s="81"/>
      <c r="X2118" s="81" t="n">
        <f aca="false">W2118-V2118</f>
        <v>-0.00069</v>
      </c>
      <c r="Y2118" s="81"/>
      <c r="Z2118" s="81"/>
      <c r="AA2118" s="81" t="n">
        <v>0.00069</v>
      </c>
      <c r="AB2118" s="81"/>
      <c r="AC2118" s="81"/>
      <c r="AD2118" s="81"/>
      <c r="AE2118" s="81"/>
      <c r="AF2118" s="81"/>
      <c r="AG2118" s="81"/>
      <c r="AH2118" s="81"/>
      <c r="AI2118" s="81"/>
      <c r="AJ2118" s="81"/>
      <c r="AK2118" s="81"/>
      <c r="AL2118" s="81"/>
      <c r="AM2118" s="81"/>
      <c r="AN2118" s="81"/>
      <c r="AO2118" s="81" t="str">
        <f aca="false">D2118</f>
        <v>Sanmina</v>
      </c>
      <c r="AP2118" s="1" t="s">
        <v>3124</v>
      </c>
      <c r="AQ2118" s="1"/>
      <c r="AR2118" s="1"/>
      <c r="AS2118" s="1"/>
      <c r="AT2118" s="1"/>
      <c r="AU2118" s="1"/>
      <c r="AV2118" s="1"/>
      <c r="AW2118" s="1"/>
      <c r="AX2118" s="1"/>
      <c r="AY2118" s="1"/>
      <c r="AZ2118" s="1"/>
      <c r="BA2118" s="1"/>
      <c r="BB2118" s="1"/>
      <c r="BC2118" s="1"/>
      <c r="BD2118" s="1"/>
      <c r="BE2118" s="1"/>
      <c r="BF2118" s="1" t="s">
        <v>14668</v>
      </c>
      <c r="BG2118" s="1" t="s">
        <v>183</v>
      </c>
      <c r="BH2118" s="1"/>
      <c r="BI2118" s="1"/>
    </row>
    <row r="2119" customFormat="false" ht="12.75" hidden="false" customHeight="false" outlineLevel="0" collapsed="false">
      <c r="A2119" s="1" t="s">
        <v>9301</v>
      </c>
      <c r="B2119" s="1" t="s">
        <v>9302</v>
      </c>
      <c r="C2119" s="1" t="s">
        <v>177</v>
      </c>
      <c r="D2119" s="1" t="s">
        <v>1471</v>
      </c>
      <c r="E2119" s="1" t="s">
        <v>16538</v>
      </c>
      <c r="F2119" s="1" t="s">
        <v>9304</v>
      </c>
      <c r="G2119" s="1" t="n">
        <v>308</v>
      </c>
      <c r="H2119" s="1" t="n">
        <v>30000</v>
      </c>
      <c r="I2119" s="101" t="s">
        <v>180</v>
      </c>
      <c r="J2119" s="1"/>
      <c r="K2119" s="1" t="n">
        <f aca="false">IFERROR(VLOOKUP(A2119,'[2]Pivot HorizontalMRP'!$A$4:$B$2689,2,0),0)</f>
        <v>0</v>
      </c>
      <c r="L2119" s="1" t="n">
        <f aca="false">IFERROR(VLOOKUP(A2119,'[2]Pivot HorizontalMRP'!$A$4:$C$2689,3,0),0)</f>
        <v>263709</v>
      </c>
      <c r="M2119" s="1" t="n">
        <f aca="false">IFERROR(VLOOKUP(A2119,'[2]Pivot HorizontalMRP'!$A$4:$D$2689,0.4,0),0)</f>
        <v>0</v>
      </c>
      <c r="N2119" s="1" t="n">
        <f aca="false">IFERROR(VLOOKUP(A2119,'[2]Pivot HorizontalMRP'!$A$4:$E$2689,5,0),0)</f>
        <v>10000</v>
      </c>
      <c r="O2119" s="1" t="n">
        <f aca="false">K2119+L2119</f>
        <v>263709</v>
      </c>
      <c r="P2119" s="1" t="n">
        <f aca="false">K2119+L2119+M2119+N2119</f>
        <v>273709</v>
      </c>
      <c r="Q2119" s="1" t="n">
        <f aca="false">IFERROR(VLOOKUP(A2119,'[2]Pivot HorizontalMRP'!$A$4:$F$2689,6,0),0)</f>
        <v>108988</v>
      </c>
      <c r="R2119" s="1" t="n">
        <f aca="false">IFERROR(VLOOKUP(A2119,'[2]Pivot HorizontalMRP'!$A$4:$G$2689,7,0),0)</f>
        <v>68155</v>
      </c>
      <c r="S2119" s="1" t="n">
        <f aca="false">IFERROR(VLOOKUP(A2119,'[2]Pivot HorizontalMRP'!$A$4:$H$2689,8,0),0)</f>
        <v>63111</v>
      </c>
      <c r="T2119" s="1" t="n">
        <f aca="false">IFERROR(VLOOKUP(A2119,'[2]Pivot HorizontalMRP'!$A$4:$I$2689,9,0),0)</f>
        <v>39522</v>
      </c>
      <c r="U2119" s="1" t="n">
        <f aca="false">IF(I2119="delivery",O2119-SUM(Q2119+R2119),IF(I2119="PO",P2119-SUM(Q2119:R2119)))</f>
        <v>86566</v>
      </c>
      <c r="V2119" s="81" t="n">
        <v>0.00036</v>
      </c>
      <c r="W2119" s="81"/>
      <c r="X2119" s="81" t="n">
        <f aca="false">W2119-V2119</f>
        <v>-0.00036</v>
      </c>
      <c r="Y2119" s="81"/>
      <c r="Z2119" s="81"/>
      <c r="AA2119" s="81" t="n">
        <v>0.00041</v>
      </c>
      <c r="AB2119" s="81"/>
      <c r="AC2119" s="81"/>
      <c r="AD2119" s="81"/>
      <c r="AE2119" s="81"/>
      <c r="AF2119" s="81"/>
      <c r="AG2119" s="81"/>
      <c r="AH2119" s="81"/>
      <c r="AI2119" s="81"/>
      <c r="AJ2119" s="81"/>
      <c r="AK2119" s="81"/>
      <c r="AL2119" s="81"/>
      <c r="AM2119" s="81"/>
      <c r="AN2119" s="81"/>
      <c r="AO2119" s="81" t="str">
        <f aca="false">D2119</f>
        <v>Sanmina</v>
      </c>
      <c r="AP2119" s="1" t="s">
        <v>3124</v>
      </c>
      <c r="AQ2119" s="1"/>
      <c r="AR2119" s="1"/>
      <c r="AS2119" s="1"/>
      <c r="AT2119" s="1"/>
      <c r="AU2119" s="1"/>
      <c r="AV2119" s="1"/>
      <c r="AW2119" s="1"/>
      <c r="AX2119" s="1"/>
      <c r="AY2119" s="1"/>
      <c r="AZ2119" s="1"/>
      <c r="BA2119" s="1"/>
      <c r="BB2119" s="1"/>
      <c r="BC2119" s="1"/>
      <c r="BD2119" s="1"/>
      <c r="BE2119" s="1"/>
      <c r="BF2119" s="1" t="s">
        <v>14668</v>
      </c>
      <c r="BG2119" s="1" t="s">
        <v>183</v>
      </c>
      <c r="BH2119" s="1"/>
      <c r="BI2119" s="1"/>
    </row>
    <row r="2120" customFormat="false" ht="12.75" hidden="false" customHeight="false" outlineLevel="0" collapsed="false">
      <c r="A2120" s="1" t="s">
        <v>9305</v>
      </c>
      <c r="B2120" s="1" t="s">
        <v>9306</v>
      </c>
      <c r="C2120" s="1" t="s">
        <v>177</v>
      </c>
      <c r="D2120" s="1" t="s">
        <v>1471</v>
      </c>
      <c r="E2120" s="1" t="s">
        <v>16539</v>
      </c>
      <c r="F2120" s="1" t="s">
        <v>9308</v>
      </c>
      <c r="G2120" s="1" t="n">
        <v>116</v>
      </c>
      <c r="H2120" s="1" t="n">
        <v>5000</v>
      </c>
      <c r="I2120" s="101" t="s">
        <v>188</v>
      </c>
      <c r="J2120" s="1"/>
      <c r="K2120" s="1" t="n">
        <f aca="false">IFERROR(VLOOKUP(A2120,'[2]Pivot HorizontalMRP'!$A$4:$B$2689,2,0),0)</f>
        <v>0</v>
      </c>
      <c r="L2120" s="1" t="n">
        <f aca="false">IFERROR(VLOOKUP(A2120,'[2]Pivot HorizontalMRP'!$A$4:$C$2689,3,0),0)</f>
        <v>871</v>
      </c>
      <c r="M2120" s="1" t="n">
        <f aca="false">IFERROR(VLOOKUP(A2120,'[2]Pivot HorizontalMRP'!$A$4:$D$2689,0.4,0),0)</f>
        <v>0</v>
      </c>
      <c r="N2120" s="1" t="n">
        <f aca="false">IFERROR(VLOOKUP(A2120,'[2]Pivot HorizontalMRP'!$A$4:$E$2689,5,0),0)</f>
        <v>0</v>
      </c>
      <c r="O2120" s="1" t="n">
        <f aca="false">K2120+L2120</f>
        <v>871</v>
      </c>
      <c r="P2120" s="1" t="n">
        <f aca="false">K2120+L2120+M2120+N2120</f>
        <v>871</v>
      </c>
      <c r="Q2120" s="1" t="n">
        <f aca="false">IFERROR(VLOOKUP(A2120,'[2]Pivot HorizontalMRP'!$A$4:$F$2689,6,0),0)</f>
        <v>86</v>
      </c>
      <c r="R2120" s="1" t="n">
        <f aca="false">IFERROR(VLOOKUP(A2120,'[2]Pivot HorizontalMRP'!$A$4:$G$2689,7,0),0)</f>
        <v>77</v>
      </c>
      <c r="S2120" s="1" t="n">
        <f aca="false">IFERROR(VLOOKUP(A2120,'[2]Pivot HorizontalMRP'!$A$4:$H$2689,8,0),0)</f>
        <v>84</v>
      </c>
      <c r="T2120" s="1" t="n">
        <f aca="false">IFERROR(VLOOKUP(A2120,'[2]Pivot HorizontalMRP'!$A$4:$I$2689,9,0),0)</f>
        <v>56</v>
      </c>
      <c r="U2120" s="1" t="n">
        <f aca="false">IF(I2120="delivery",O2120-SUM(Q2120+R2120),IF(I2120="PO",P2120-SUM(Q2120:R2120)))</f>
        <v>708</v>
      </c>
      <c r="V2120" s="81" t="n">
        <v>0.00224</v>
      </c>
      <c r="W2120" s="81"/>
      <c r="X2120" s="81" t="n">
        <f aca="false">W2120-V2120</f>
        <v>-0.00224</v>
      </c>
      <c r="Y2120" s="81"/>
      <c r="Z2120" s="81"/>
      <c r="AA2120" s="81"/>
      <c r="AB2120" s="81"/>
      <c r="AC2120" s="81"/>
      <c r="AD2120" s="81"/>
      <c r="AE2120" s="81"/>
      <c r="AF2120" s="81"/>
      <c r="AG2120" s="81"/>
      <c r="AH2120" s="81"/>
      <c r="AI2120" s="81"/>
      <c r="AJ2120" s="81"/>
      <c r="AK2120" s="81"/>
      <c r="AL2120" s="81"/>
      <c r="AM2120" s="81"/>
      <c r="AN2120" s="81"/>
      <c r="AO2120" s="81" t="str">
        <f aca="false">D2120</f>
        <v>Sanmina</v>
      </c>
      <c r="AP2120" s="1" t="s">
        <v>3124</v>
      </c>
      <c r="AQ2120" s="1"/>
      <c r="AR2120" s="1"/>
      <c r="AS2120" s="1"/>
      <c r="AT2120" s="1"/>
      <c r="AU2120" s="1"/>
      <c r="AV2120" s="1"/>
      <c r="AW2120" s="1"/>
      <c r="AX2120" s="1"/>
      <c r="AY2120" s="1"/>
      <c r="AZ2120" s="1"/>
      <c r="BA2120" s="1"/>
      <c r="BB2120" s="1"/>
      <c r="BC2120" s="1"/>
      <c r="BD2120" s="1"/>
      <c r="BE2120" s="1"/>
      <c r="BF2120" s="1" t="s">
        <v>14668</v>
      </c>
      <c r="BG2120" s="1" t="s">
        <v>183</v>
      </c>
      <c r="BH2120" s="1"/>
      <c r="BI2120" s="1"/>
    </row>
    <row r="2121" customFormat="false" ht="12.75" hidden="false" customHeight="false" outlineLevel="0" collapsed="false">
      <c r="A2121" s="1" t="s">
        <v>9309</v>
      </c>
      <c r="B2121" s="1" t="s">
        <v>9310</v>
      </c>
      <c r="C2121" s="1" t="s">
        <v>177</v>
      </c>
      <c r="D2121" s="1" t="s">
        <v>1471</v>
      </c>
      <c r="E2121" s="1" t="s">
        <v>16540</v>
      </c>
      <c r="F2121" s="1" t="s">
        <v>9312</v>
      </c>
      <c r="G2121" s="1" t="n">
        <v>308</v>
      </c>
      <c r="H2121" s="1" t="n">
        <v>30000</v>
      </c>
      <c r="I2121" s="101" t="s">
        <v>180</v>
      </c>
      <c r="J2121" s="1"/>
      <c r="K2121" s="1" t="n">
        <f aca="false">IFERROR(VLOOKUP(A2121,'[2]Pivot HorizontalMRP'!$A$4:$B$2689,2,0),0)</f>
        <v>0</v>
      </c>
      <c r="L2121" s="1" t="n">
        <f aca="false">IFERROR(VLOOKUP(A2121,'[2]Pivot HorizontalMRP'!$A$4:$C$2689,3,0),0)</f>
        <v>78130</v>
      </c>
      <c r="M2121" s="1" t="n">
        <f aca="false">IFERROR(VLOOKUP(A2121,'[2]Pivot HorizontalMRP'!$A$4:$D$2689,0.4,0),0)</f>
        <v>0</v>
      </c>
      <c r="N2121" s="1" t="n">
        <f aca="false">IFERROR(VLOOKUP(A2121,'[2]Pivot HorizontalMRP'!$A$4:$E$2689,5,0),0)</f>
        <v>40000</v>
      </c>
      <c r="O2121" s="1" t="n">
        <f aca="false">K2121+L2121</f>
        <v>78130</v>
      </c>
      <c r="P2121" s="1" t="n">
        <f aca="false">K2121+L2121+M2121+N2121</f>
        <v>118130</v>
      </c>
      <c r="Q2121" s="1" t="n">
        <f aca="false">IFERROR(VLOOKUP(A2121,'[2]Pivot HorizontalMRP'!$A$4:$F$2689,6,0),0)</f>
        <v>30251</v>
      </c>
      <c r="R2121" s="1" t="n">
        <f aca="false">IFERROR(VLOOKUP(A2121,'[2]Pivot HorizontalMRP'!$A$4:$G$2689,7,0),0)</f>
        <v>45830</v>
      </c>
      <c r="S2121" s="1" t="n">
        <f aca="false">IFERROR(VLOOKUP(A2121,'[2]Pivot HorizontalMRP'!$A$4:$H$2689,8,0),0)</f>
        <v>69176</v>
      </c>
      <c r="T2121" s="1" t="n">
        <f aca="false">IFERROR(VLOOKUP(A2121,'[2]Pivot HorizontalMRP'!$A$4:$I$2689,9,0),0)</f>
        <v>32268</v>
      </c>
      <c r="U2121" s="1" t="n">
        <f aca="false">IF(I2121="delivery",O2121-SUM(Q2121+R2121),IF(I2121="PO",P2121-SUM(Q2121:R2121)))</f>
        <v>2049</v>
      </c>
      <c r="V2121" s="81" t="n">
        <v>0.00061</v>
      </c>
      <c r="W2121" s="81"/>
      <c r="X2121" s="81" t="n">
        <f aca="false">W2121-V2121</f>
        <v>-0.00061</v>
      </c>
      <c r="Y2121" s="81"/>
      <c r="Z2121" s="81"/>
      <c r="AA2121" s="81" t="n">
        <v>0.00028</v>
      </c>
      <c r="AB2121" s="81"/>
      <c r="AC2121" s="81"/>
      <c r="AD2121" s="81"/>
      <c r="AE2121" s="81"/>
      <c r="AF2121" s="81"/>
      <c r="AG2121" s="81"/>
      <c r="AH2121" s="81"/>
      <c r="AI2121" s="81"/>
      <c r="AJ2121" s="81"/>
      <c r="AK2121" s="81"/>
      <c r="AL2121" s="81"/>
      <c r="AM2121" s="81"/>
      <c r="AN2121" s="81"/>
      <c r="AO2121" s="81" t="str">
        <f aca="false">D2121</f>
        <v>Sanmina</v>
      </c>
      <c r="AP2121" s="1" t="s">
        <v>3124</v>
      </c>
      <c r="AQ2121" s="1"/>
      <c r="AR2121" s="1"/>
      <c r="AS2121" s="1"/>
      <c r="AT2121" s="1"/>
      <c r="AU2121" s="1"/>
      <c r="AV2121" s="1"/>
      <c r="AW2121" s="1"/>
      <c r="AX2121" s="1"/>
      <c r="AY2121" s="1"/>
      <c r="AZ2121" s="1"/>
      <c r="BA2121" s="1"/>
      <c r="BB2121" s="1"/>
      <c r="BC2121" s="1"/>
      <c r="BD2121" s="1"/>
      <c r="BE2121" s="1"/>
      <c r="BF2121" s="1" t="s">
        <v>14668</v>
      </c>
      <c r="BG2121" s="1" t="s">
        <v>183</v>
      </c>
      <c r="BH2121" s="1"/>
      <c r="BI2121" s="1"/>
    </row>
    <row r="2122" customFormat="false" ht="12.75" hidden="false" customHeight="false" outlineLevel="0" collapsed="false">
      <c r="A2122" s="1" t="s">
        <v>9313</v>
      </c>
      <c r="B2122" s="1" t="s">
        <v>9314</v>
      </c>
      <c r="C2122" s="1" t="s">
        <v>177</v>
      </c>
      <c r="D2122" s="1" t="s">
        <v>1471</v>
      </c>
      <c r="E2122" s="1" t="s">
        <v>16541</v>
      </c>
      <c r="F2122" s="1" t="s">
        <v>9316</v>
      </c>
      <c r="G2122" s="1" t="n">
        <v>308</v>
      </c>
      <c r="H2122" s="1" t="n">
        <v>10000</v>
      </c>
      <c r="I2122" s="101" t="s">
        <v>180</v>
      </c>
      <c r="J2122" s="1"/>
      <c r="K2122" s="1" t="n">
        <f aca="false">IFERROR(VLOOKUP(A2122,'[2]Pivot HorizontalMRP'!$A$4:$B$2689,2,0),0)</f>
        <v>0</v>
      </c>
      <c r="L2122" s="1" t="n">
        <f aca="false">IFERROR(VLOOKUP(A2122,'[2]Pivot HorizontalMRP'!$A$4:$C$2689,3,0),0)</f>
        <v>17419</v>
      </c>
      <c r="M2122" s="1" t="n">
        <f aca="false">IFERROR(VLOOKUP(A2122,'[2]Pivot HorizontalMRP'!$A$4:$D$2689,0.4,0),0)</f>
        <v>0</v>
      </c>
      <c r="N2122" s="1" t="n">
        <f aca="false">IFERROR(VLOOKUP(A2122,'[2]Pivot HorizontalMRP'!$A$4:$E$2689,5,0),0)</f>
        <v>0</v>
      </c>
      <c r="O2122" s="1" t="n">
        <f aca="false">K2122+L2122</f>
        <v>17419</v>
      </c>
      <c r="P2122" s="1" t="n">
        <f aca="false">K2122+L2122+M2122+N2122</f>
        <v>17419</v>
      </c>
      <c r="Q2122" s="1" t="n">
        <f aca="false">IFERROR(VLOOKUP(A2122,'[2]Pivot HorizontalMRP'!$A$4:$F$2689,6,0),0)</f>
        <v>3936</v>
      </c>
      <c r="R2122" s="1" t="n">
        <f aca="false">IFERROR(VLOOKUP(A2122,'[2]Pivot HorizontalMRP'!$A$4:$G$2689,7,0),0)</f>
        <v>3311</v>
      </c>
      <c r="S2122" s="1" t="n">
        <f aca="false">IFERROR(VLOOKUP(A2122,'[2]Pivot HorizontalMRP'!$A$4:$H$2689,8,0),0)</f>
        <v>3831</v>
      </c>
      <c r="T2122" s="1" t="n">
        <f aca="false">IFERROR(VLOOKUP(A2122,'[2]Pivot HorizontalMRP'!$A$4:$I$2689,9,0),0)</f>
        <v>1662</v>
      </c>
      <c r="U2122" s="1" t="n">
        <f aca="false">IF(I2122="delivery",O2122-SUM(Q2122+R2122),IF(I2122="PO",P2122-SUM(Q2122:R2122)))</f>
        <v>10172</v>
      </c>
      <c r="V2122" s="81" t="n">
        <v>0.0015</v>
      </c>
      <c r="W2122" s="81"/>
      <c r="X2122" s="81" t="n">
        <f aca="false">W2122-V2122</f>
        <v>-0.0015</v>
      </c>
      <c r="Y2122" s="81"/>
      <c r="Z2122" s="81"/>
      <c r="AA2122" s="81"/>
      <c r="AB2122" s="81"/>
      <c r="AC2122" s="81"/>
      <c r="AD2122" s="81"/>
      <c r="AE2122" s="81"/>
      <c r="AF2122" s="81"/>
      <c r="AG2122" s="81"/>
      <c r="AH2122" s="81"/>
      <c r="AI2122" s="81"/>
      <c r="AJ2122" s="81"/>
      <c r="AK2122" s="81"/>
      <c r="AL2122" s="81"/>
      <c r="AM2122" s="81"/>
      <c r="AN2122" s="81"/>
      <c r="AO2122" s="81" t="str">
        <f aca="false">D2122</f>
        <v>Sanmina</v>
      </c>
      <c r="AP2122" s="1" t="s">
        <v>3124</v>
      </c>
      <c r="AQ2122" s="1"/>
      <c r="AR2122" s="1"/>
      <c r="AS2122" s="1"/>
      <c r="AT2122" s="1"/>
      <c r="AU2122" s="1"/>
      <c r="AV2122" s="1"/>
      <c r="AW2122" s="1"/>
      <c r="AX2122" s="1"/>
      <c r="AY2122" s="1"/>
      <c r="AZ2122" s="1"/>
      <c r="BA2122" s="1"/>
      <c r="BB2122" s="1"/>
      <c r="BC2122" s="1"/>
      <c r="BD2122" s="1"/>
      <c r="BE2122" s="1"/>
      <c r="BF2122" s="1" t="s">
        <v>14668</v>
      </c>
      <c r="BG2122" s="1" t="s">
        <v>183</v>
      </c>
      <c r="BH2122" s="1"/>
      <c r="BI2122" s="1"/>
    </row>
    <row r="2123" customFormat="false" ht="12.75" hidden="false" customHeight="false" outlineLevel="0" collapsed="false">
      <c r="A2123" s="1" t="s">
        <v>9317</v>
      </c>
      <c r="B2123" s="1" t="s">
        <v>9318</v>
      </c>
      <c r="C2123" s="1" t="s">
        <v>177</v>
      </c>
      <c r="D2123" s="1" t="s">
        <v>1471</v>
      </c>
      <c r="E2123" s="1" t="s">
        <v>9319</v>
      </c>
      <c r="F2123" s="1" t="s">
        <v>9320</v>
      </c>
      <c r="G2123" s="1" t="n">
        <v>123</v>
      </c>
      <c r="H2123" s="1" t="n">
        <v>10000</v>
      </c>
      <c r="I2123" s="101" t="s">
        <v>180</v>
      </c>
      <c r="J2123" s="1"/>
      <c r="K2123" s="1" t="n">
        <f aca="false">IFERROR(VLOOKUP(A2123,'[2]Pivot HorizontalMRP'!$A$4:$B$2689,2,0),0)</f>
        <v>0</v>
      </c>
      <c r="L2123" s="1" t="n">
        <f aca="false">IFERROR(VLOOKUP(A2123,'[2]Pivot HorizontalMRP'!$A$4:$C$2689,3,0),0)</f>
        <v>83480</v>
      </c>
      <c r="M2123" s="1" t="n">
        <f aca="false">IFERROR(VLOOKUP(A2123,'[2]Pivot HorizontalMRP'!$A$4:$D$2689,0.4,0),0)</f>
        <v>0</v>
      </c>
      <c r="N2123" s="1" t="n">
        <f aca="false">IFERROR(VLOOKUP(A2123,'[2]Pivot HorizontalMRP'!$A$4:$E$2689,5,0),0)</f>
        <v>0</v>
      </c>
      <c r="O2123" s="1" t="n">
        <f aca="false">K2123+L2123</f>
        <v>83480</v>
      </c>
      <c r="P2123" s="1" t="n">
        <f aca="false">K2123+L2123+M2123+N2123</f>
        <v>83480</v>
      </c>
      <c r="Q2123" s="1" t="n">
        <f aca="false">IFERROR(VLOOKUP(A2123,'[2]Pivot HorizontalMRP'!$A$4:$F$2689,6,0),0)</f>
        <v>214</v>
      </c>
      <c r="R2123" s="1" t="n">
        <f aca="false">IFERROR(VLOOKUP(A2123,'[2]Pivot HorizontalMRP'!$A$4:$G$2689,7,0),0)</f>
        <v>132</v>
      </c>
      <c r="S2123" s="1" t="n">
        <f aca="false">IFERROR(VLOOKUP(A2123,'[2]Pivot HorizontalMRP'!$A$4:$H$2689,8,0),0)</f>
        <v>144</v>
      </c>
      <c r="T2123" s="1" t="n">
        <f aca="false">IFERROR(VLOOKUP(A2123,'[2]Pivot HorizontalMRP'!$A$4:$I$2689,9,0),0)</f>
        <v>96</v>
      </c>
      <c r="U2123" s="1" t="n">
        <f aca="false">IF(I2123="delivery",O2123-SUM(Q2123+R2123),IF(I2123="PO",P2123-SUM(Q2123:R2123)))</f>
        <v>83134</v>
      </c>
      <c r="V2123" s="81" t="n">
        <v>0.00069</v>
      </c>
      <c r="W2123" s="81"/>
      <c r="X2123" s="81" t="n">
        <f aca="false">W2123-V2123</f>
        <v>-0.00069</v>
      </c>
      <c r="Y2123" s="81"/>
      <c r="Z2123" s="81"/>
      <c r="AA2123" s="81" t="n">
        <v>0.00069</v>
      </c>
      <c r="AB2123" s="81"/>
      <c r="AC2123" s="81"/>
      <c r="AD2123" s="81"/>
      <c r="AE2123" s="81"/>
      <c r="AF2123" s="81"/>
      <c r="AG2123" s="81"/>
      <c r="AH2123" s="81"/>
      <c r="AI2123" s="81"/>
      <c r="AJ2123" s="81"/>
      <c r="AK2123" s="81"/>
      <c r="AL2123" s="81"/>
      <c r="AM2123" s="81"/>
      <c r="AN2123" s="81"/>
      <c r="AO2123" s="81" t="str">
        <f aca="false">D2123</f>
        <v>Sanmina</v>
      </c>
      <c r="AP2123" s="1" t="s">
        <v>3124</v>
      </c>
      <c r="AQ2123" s="1"/>
      <c r="AR2123" s="1"/>
      <c r="AS2123" s="1"/>
      <c r="AT2123" s="1"/>
      <c r="AU2123" s="1"/>
      <c r="AV2123" s="1"/>
      <c r="AW2123" s="1"/>
      <c r="AX2123" s="1"/>
      <c r="AY2123" s="1"/>
      <c r="AZ2123" s="1"/>
      <c r="BA2123" s="1"/>
      <c r="BB2123" s="1"/>
      <c r="BC2123" s="1"/>
      <c r="BD2123" s="1"/>
      <c r="BE2123" s="1"/>
      <c r="BF2123" s="1" t="s">
        <v>14668</v>
      </c>
      <c r="BG2123" s="1" t="s">
        <v>183</v>
      </c>
      <c r="BH2123" s="1"/>
      <c r="BI2123" s="1"/>
    </row>
    <row r="2124" customFormat="false" ht="12.75" hidden="false" customHeight="false" outlineLevel="0" collapsed="false">
      <c r="A2124" s="1" t="s">
        <v>9321</v>
      </c>
      <c r="B2124" s="1" t="s">
        <v>9322</v>
      </c>
      <c r="C2124" s="1" t="s">
        <v>177</v>
      </c>
      <c r="D2124" s="1" t="s">
        <v>1471</v>
      </c>
      <c r="E2124" s="1" t="s">
        <v>9323</v>
      </c>
      <c r="F2124" s="1" t="s">
        <v>9324</v>
      </c>
      <c r="G2124" s="1" t="n">
        <v>116</v>
      </c>
      <c r="H2124" s="1" t="n">
        <v>30000</v>
      </c>
      <c r="I2124" s="101" t="s">
        <v>180</v>
      </c>
      <c r="J2124" s="1"/>
      <c r="K2124" s="1" t="n">
        <f aca="false">IFERROR(VLOOKUP(A2124,'[2]Pivot HorizontalMRP'!$A$4:$B$2689,2,0),0)</f>
        <v>0</v>
      </c>
      <c r="L2124" s="1" t="n">
        <f aca="false">IFERROR(VLOOKUP(A2124,'[2]Pivot HorizontalMRP'!$A$4:$C$2689,3,0),0)</f>
        <v>108097</v>
      </c>
      <c r="M2124" s="1" t="n">
        <f aca="false">IFERROR(VLOOKUP(A2124,'[2]Pivot HorizontalMRP'!$A$4:$D$2689,0.4,0),0)</f>
        <v>0</v>
      </c>
      <c r="N2124" s="1" t="n">
        <f aca="false">IFERROR(VLOOKUP(A2124,'[2]Pivot HorizontalMRP'!$A$4:$E$2689,5,0),0)</f>
        <v>0</v>
      </c>
      <c r="O2124" s="1" t="n">
        <f aca="false">K2124+L2124</f>
        <v>108097</v>
      </c>
      <c r="P2124" s="1" t="n">
        <f aca="false">K2124+L2124+M2124+N2124</f>
        <v>108097</v>
      </c>
      <c r="Q2124" s="1" t="n">
        <f aca="false">IFERROR(VLOOKUP(A2124,'[2]Pivot HorizontalMRP'!$A$4:$F$2689,6,0),0)</f>
        <v>3113</v>
      </c>
      <c r="R2124" s="1" t="n">
        <f aca="false">IFERROR(VLOOKUP(A2124,'[2]Pivot HorizontalMRP'!$A$4:$G$2689,7,0),0)</f>
        <v>4104</v>
      </c>
      <c r="S2124" s="1" t="n">
        <f aca="false">IFERROR(VLOOKUP(A2124,'[2]Pivot HorizontalMRP'!$A$4:$H$2689,8,0),0)</f>
        <v>5220</v>
      </c>
      <c r="T2124" s="1" t="n">
        <f aca="false">IFERROR(VLOOKUP(A2124,'[2]Pivot HorizontalMRP'!$A$4:$I$2689,9,0),0)</f>
        <v>2885</v>
      </c>
      <c r="U2124" s="1" t="n">
        <f aca="false">IF(I2124="delivery",O2124-SUM(Q2124+R2124),IF(I2124="PO",P2124-SUM(Q2124:R2124)))</f>
        <v>100880</v>
      </c>
      <c r="V2124" s="81" t="n">
        <v>0.00069</v>
      </c>
      <c r="W2124" s="81"/>
      <c r="X2124" s="81" t="n">
        <f aca="false">W2124-V2124</f>
        <v>-0.00069</v>
      </c>
      <c r="Y2124" s="81"/>
      <c r="Z2124" s="81"/>
      <c r="AA2124" s="81" t="n">
        <v>0.00069</v>
      </c>
      <c r="AB2124" s="81"/>
      <c r="AC2124" s="81"/>
      <c r="AD2124" s="81"/>
      <c r="AE2124" s="81"/>
      <c r="AF2124" s="81"/>
      <c r="AG2124" s="81"/>
      <c r="AH2124" s="81"/>
      <c r="AI2124" s="81"/>
      <c r="AJ2124" s="81"/>
      <c r="AK2124" s="81"/>
      <c r="AL2124" s="81"/>
      <c r="AM2124" s="81"/>
      <c r="AN2124" s="81"/>
      <c r="AO2124" s="81" t="str">
        <f aca="false">D2124</f>
        <v>Sanmina</v>
      </c>
      <c r="AP2124" s="1" t="s">
        <v>3124</v>
      </c>
      <c r="AQ2124" s="1"/>
      <c r="AR2124" s="1"/>
      <c r="AS2124" s="1"/>
      <c r="AT2124" s="1"/>
      <c r="AU2124" s="1"/>
      <c r="AV2124" s="1"/>
      <c r="AW2124" s="1"/>
      <c r="AX2124" s="1"/>
      <c r="AY2124" s="1"/>
      <c r="AZ2124" s="1"/>
      <c r="BA2124" s="1"/>
      <c r="BB2124" s="1"/>
      <c r="BC2124" s="1"/>
      <c r="BD2124" s="1"/>
      <c r="BE2124" s="1"/>
      <c r="BF2124" s="1" t="s">
        <v>14668</v>
      </c>
      <c r="BG2124" s="1" t="s">
        <v>183</v>
      </c>
      <c r="BH2124" s="1"/>
      <c r="BI2124" s="1"/>
    </row>
    <row r="2125" customFormat="false" ht="12.75" hidden="false" customHeight="false" outlineLevel="0" collapsed="false">
      <c r="A2125" s="1" t="s">
        <v>9325</v>
      </c>
      <c r="B2125" s="1" t="s">
        <v>9326</v>
      </c>
      <c r="C2125" s="1" t="s">
        <v>177</v>
      </c>
      <c r="D2125" s="1" t="s">
        <v>1471</v>
      </c>
      <c r="E2125" s="1" t="s">
        <v>16542</v>
      </c>
      <c r="F2125" s="1" t="s">
        <v>9328</v>
      </c>
      <c r="G2125" s="1" t="n">
        <v>308</v>
      </c>
      <c r="H2125" s="1" t="n">
        <v>10000</v>
      </c>
      <c r="I2125" s="101" t="s">
        <v>180</v>
      </c>
      <c r="J2125" s="1"/>
      <c r="K2125" s="1" t="n">
        <f aca="false">IFERROR(VLOOKUP(A2125,'[2]Pivot HorizontalMRP'!$A$4:$B$2689,2,0),0)</f>
        <v>0</v>
      </c>
      <c r="L2125" s="1" t="n">
        <f aca="false">IFERROR(VLOOKUP(A2125,'[2]Pivot HorizontalMRP'!$A$4:$C$2689,3,0),0)</f>
        <v>39397</v>
      </c>
      <c r="M2125" s="1" t="n">
        <f aca="false">IFERROR(VLOOKUP(A2125,'[2]Pivot HorizontalMRP'!$A$4:$D$2689,0.4,0),0)</f>
        <v>0</v>
      </c>
      <c r="N2125" s="1" t="n">
        <f aca="false">IFERROR(VLOOKUP(A2125,'[2]Pivot HorizontalMRP'!$A$4:$E$2689,5,0),0)</f>
        <v>0</v>
      </c>
      <c r="O2125" s="1" t="n">
        <f aca="false">K2125+L2125</f>
        <v>39397</v>
      </c>
      <c r="P2125" s="1" t="n">
        <f aca="false">K2125+L2125+M2125+N2125</f>
        <v>39397</v>
      </c>
      <c r="Q2125" s="1" t="n">
        <f aca="false">IFERROR(VLOOKUP(A2125,'[2]Pivot HorizontalMRP'!$A$4:$F$2689,6,0),0)</f>
        <v>14926</v>
      </c>
      <c r="R2125" s="1" t="n">
        <f aca="false">IFERROR(VLOOKUP(A2125,'[2]Pivot HorizontalMRP'!$A$4:$G$2689,7,0),0)</f>
        <v>9092</v>
      </c>
      <c r="S2125" s="1" t="n">
        <f aca="false">IFERROR(VLOOKUP(A2125,'[2]Pivot HorizontalMRP'!$A$4:$H$2689,8,0),0)</f>
        <v>8100</v>
      </c>
      <c r="T2125" s="1" t="n">
        <f aca="false">IFERROR(VLOOKUP(A2125,'[2]Pivot HorizontalMRP'!$A$4:$I$2689,9,0),0)</f>
        <v>3009</v>
      </c>
      <c r="U2125" s="1" t="n">
        <f aca="false">IF(I2125="delivery",O2125-SUM(Q2125+R2125),IF(I2125="PO",P2125-SUM(Q2125:R2125)))</f>
        <v>15379</v>
      </c>
      <c r="V2125" s="81" t="n">
        <v>0.00036</v>
      </c>
      <c r="W2125" s="81"/>
      <c r="X2125" s="81" t="n">
        <f aca="false">W2125-V2125</f>
        <v>-0.00036</v>
      </c>
      <c r="Y2125" s="81"/>
      <c r="Z2125" s="81"/>
      <c r="AA2125" s="81"/>
      <c r="AB2125" s="81"/>
      <c r="AC2125" s="81"/>
      <c r="AD2125" s="81"/>
      <c r="AE2125" s="81"/>
      <c r="AF2125" s="81"/>
      <c r="AG2125" s="81"/>
      <c r="AH2125" s="81"/>
      <c r="AI2125" s="81"/>
      <c r="AJ2125" s="81"/>
      <c r="AK2125" s="81"/>
      <c r="AL2125" s="81"/>
      <c r="AM2125" s="81"/>
      <c r="AN2125" s="81"/>
      <c r="AO2125" s="81" t="str">
        <f aca="false">D2125</f>
        <v>Sanmina</v>
      </c>
      <c r="AP2125" s="1" t="s">
        <v>3124</v>
      </c>
      <c r="AQ2125" s="1"/>
      <c r="AR2125" s="1"/>
      <c r="AS2125" s="1"/>
      <c r="AT2125" s="1"/>
      <c r="AU2125" s="1"/>
      <c r="AV2125" s="1"/>
      <c r="AW2125" s="1"/>
      <c r="AX2125" s="1"/>
      <c r="AY2125" s="1"/>
      <c r="AZ2125" s="1"/>
      <c r="BA2125" s="1"/>
      <c r="BB2125" s="1"/>
      <c r="BC2125" s="1"/>
      <c r="BD2125" s="1"/>
      <c r="BE2125" s="1"/>
      <c r="BF2125" s="1" t="s">
        <v>14668</v>
      </c>
      <c r="BG2125" s="1" t="s">
        <v>183</v>
      </c>
      <c r="BH2125" s="1"/>
      <c r="BI2125" s="1"/>
    </row>
    <row r="2126" customFormat="false" ht="12.75" hidden="false" customHeight="false" outlineLevel="0" collapsed="false">
      <c r="A2126" s="1" t="s">
        <v>9329</v>
      </c>
      <c r="B2126" s="1" t="s">
        <v>9330</v>
      </c>
      <c r="C2126" s="1" t="s">
        <v>177</v>
      </c>
      <c r="D2126" s="1" t="s">
        <v>1471</v>
      </c>
      <c r="E2126" s="1" t="s">
        <v>9331</v>
      </c>
      <c r="F2126" s="1" t="s">
        <v>9332</v>
      </c>
      <c r="G2126" s="1" t="n">
        <v>116</v>
      </c>
      <c r="H2126" s="1" t="n">
        <v>10000</v>
      </c>
      <c r="I2126" s="101" t="s">
        <v>180</v>
      </c>
      <c r="J2126" s="1"/>
      <c r="K2126" s="1" t="n">
        <f aca="false">IFERROR(VLOOKUP(A2126,'[2]Pivot HorizontalMRP'!$A$4:$B$2689,2,0),0)</f>
        <v>0</v>
      </c>
      <c r="L2126" s="1" t="n">
        <f aca="false">IFERROR(VLOOKUP(A2126,'[2]Pivot HorizontalMRP'!$A$4:$C$2689,3,0),0)</f>
        <v>20591</v>
      </c>
      <c r="M2126" s="1" t="n">
        <f aca="false">IFERROR(VLOOKUP(A2126,'[2]Pivot HorizontalMRP'!$A$4:$D$2689,0.4,0),0)</f>
        <v>0</v>
      </c>
      <c r="N2126" s="1" t="n">
        <f aca="false">IFERROR(VLOOKUP(A2126,'[2]Pivot HorizontalMRP'!$A$4:$E$2689,5,0),0)</f>
        <v>40000</v>
      </c>
      <c r="O2126" s="1" t="n">
        <f aca="false">K2126+L2126</f>
        <v>20591</v>
      </c>
      <c r="P2126" s="1" t="n">
        <f aca="false">K2126+L2126+M2126+N2126</f>
        <v>60591</v>
      </c>
      <c r="Q2126" s="1" t="n">
        <f aca="false">IFERROR(VLOOKUP(A2126,'[2]Pivot HorizontalMRP'!$A$4:$F$2689,6,0),0)</f>
        <v>24211</v>
      </c>
      <c r="R2126" s="1" t="n">
        <f aca="false">IFERROR(VLOOKUP(A2126,'[2]Pivot HorizontalMRP'!$A$4:$G$2689,7,0),0)</f>
        <v>12260</v>
      </c>
      <c r="S2126" s="1" t="n">
        <f aca="false">IFERROR(VLOOKUP(A2126,'[2]Pivot HorizontalMRP'!$A$4:$H$2689,8,0),0)</f>
        <v>12481</v>
      </c>
      <c r="T2126" s="1" t="n">
        <f aca="false">IFERROR(VLOOKUP(A2126,'[2]Pivot HorizontalMRP'!$A$4:$I$2689,9,0),0)</f>
        <v>7791</v>
      </c>
      <c r="U2126" s="1" t="n">
        <f aca="false">IF(I2126="delivery",O2126-SUM(Q2126+R2126),IF(I2126="PO",P2126-SUM(Q2126:R2126)))</f>
        <v>-15880</v>
      </c>
      <c r="V2126" s="81" t="n">
        <v>0.00056</v>
      </c>
      <c r="W2126" s="81"/>
      <c r="X2126" s="81" t="n">
        <f aca="false">W2126-V2126</f>
        <v>-0.00056</v>
      </c>
      <c r="Y2126" s="81"/>
      <c r="Z2126" s="81"/>
      <c r="AA2126" s="81"/>
      <c r="AB2126" s="81"/>
      <c r="AC2126" s="81"/>
      <c r="AD2126" s="81"/>
      <c r="AE2126" s="81"/>
      <c r="AF2126" s="81"/>
      <c r="AG2126" s="81"/>
      <c r="AH2126" s="81"/>
      <c r="AI2126" s="81"/>
      <c r="AJ2126" s="81"/>
      <c r="AK2126" s="81"/>
      <c r="AL2126" s="81"/>
      <c r="AM2126" s="81"/>
      <c r="AN2126" s="81"/>
      <c r="AO2126" s="81" t="str">
        <f aca="false">D2126</f>
        <v>Sanmina</v>
      </c>
      <c r="AP2126" s="1" t="s">
        <v>3124</v>
      </c>
      <c r="AQ2126" s="1"/>
      <c r="AR2126" s="1"/>
      <c r="AS2126" s="1"/>
      <c r="AT2126" s="1"/>
      <c r="AU2126" s="1"/>
      <c r="AV2126" s="1"/>
      <c r="AW2126" s="1"/>
      <c r="AX2126" s="1"/>
      <c r="AY2126" s="1"/>
      <c r="AZ2126" s="1"/>
      <c r="BA2126" s="1"/>
      <c r="BB2126" s="1"/>
      <c r="BC2126" s="1"/>
      <c r="BD2126" s="1"/>
      <c r="BE2126" s="1"/>
      <c r="BF2126" s="1" t="s">
        <v>14668</v>
      </c>
      <c r="BG2126" s="1" t="s">
        <v>183</v>
      </c>
      <c r="BH2126" s="1"/>
      <c r="BI2126" s="1"/>
    </row>
    <row r="2127" customFormat="false" ht="12.75" hidden="false" customHeight="false" outlineLevel="0" collapsed="false">
      <c r="A2127" s="1" t="s">
        <v>9333</v>
      </c>
      <c r="B2127" s="1" t="s">
        <v>9334</v>
      </c>
      <c r="C2127" s="1" t="s">
        <v>177</v>
      </c>
      <c r="D2127" s="1" t="s">
        <v>1471</v>
      </c>
      <c r="E2127" s="1" t="s">
        <v>16543</v>
      </c>
      <c r="F2127" s="1" t="s">
        <v>9336</v>
      </c>
      <c r="G2127" s="1" t="n">
        <v>81</v>
      </c>
      <c r="H2127" s="1" t="n">
        <v>10000</v>
      </c>
      <c r="I2127" s="101" t="s">
        <v>180</v>
      </c>
      <c r="J2127" s="1"/>
      <c r="K2127" s="1" t="n">
        <f aca="false">IFERROR(VLOOKUP(A2127,'[2]Pivot HorizontalMRP'!$A$4:$B$2689,2,0),0)</f>
        <v>0</v>
      </c>
      <c r="L2127" s="1" t="n">
        <f aca="false">IFERROR(VLOOKUP(A2127,'[2]Pivot HorizontalMRP'!$A$4:$C$2689,3,0),0)</f>
        <v>49509</v>
      </c>
      <c r="M2127" s="1" t="n">
        <f aca="false">IFERROR(VLOOKUP(A2127,'[2]Pivot HorizontalMRP'!$A$4:$D$2689,0.4,0),0)</f>
        <v>0</v>
      </c>
      <c r="N2127" s="1" t="n">
        <f aca="false">IFERROR(VLOOKUP(A2127,'[2]Pivot HorizontalMRP'!$A$4:$E$2689,5,0),0)</f>
        <v>0</v>
      </c>
      <c r="O2127" s="1" t="n">
        <f aca="false">K2127+L2127</f>
        <v>49509</v>
      </c>
      <c r="P2127" s="1" t="n">
        <f aca="false">K2127+L2127+M2127+N2127</f>
        <v>49509</v>
      </c>
      <c r="Q2127" s="1" t="n">
        <f aca="false">IFERROR(VLOOKUP(A2127,'[2]Pivot HorizontalMRP'!$A$4:$F$2689,6,0),0)</f>
        <v>305</v>
      </c>
      <c r="R2127" s="1" t="n">
        <f aca="false">IFERROR(VLOOKUP(A2127,'[2]Pivot HorizontalMRP'!$A$4:$G$2689,7,0),0)</f>
        <v>70</v>
      </c>
      <c r="S2127" s="1" t="n">
        <f aca="false">IFERROR(VLOOKUP(A2127,'[2]Pivot HorizontalMRP'!$A$4:$H$2689,8,0),0)</f>
        <v>111</v>
      </c>
      <c r="T2127" s="1" t="n">
        <f aca="false">IFERROR(VLOOKUP(A2127,'[2]Pivot HorizontalMRP'!$A$4:$I$2689,9,0),0)</f>
        <v>48</v>
      </c>
      <c r="U2127" s="1" t="n">
        <f aca="false">IF(I2127="delivery",O2127-SUM(Q2127+R2127),IF(I2127="PO",P2127-SUM(Q2127:R2127)))</f>
        <v>49134</v>
      </c>
      <c r="V2127" s="81" t="n">
        <v>0.00036</v>
      </c>
      <c r="W2127" s="81"/>
      <c r="X2127" s="81" t="n">
        <f aca="false">W2127-V2127</f>
        <v>-0.00036</v>
      </c>
      <c r="Y2127" s="81"/>
      <c r="Z2127" s="81"/>
      <c r="AA2127" s="81"/>
      <c r="AB2127" s="81"/>
      <c r="AC2127" s="81"/>
      <c r="AD2127" s="81"/>
      <c r="AE2127" s="81"/>
      <c r="AF2127" s="81"/>
      <c r="AG2127" s="81"/>
      <c r="AH2127" s="81"/>
      <c r="AI2127" s="81"/>
      <c r="AJ2127" s="81"/>
      <c r="AK2127" s="81"/>
      <c r="AL2127" s="81"/>
      <c r="AM2127" s="81"/>
      <c r="AN2127" s="81"/>
      <c r="AO2127" s="81" t="str">
        <f aca="false">D2127</f>
        <v>Sanmina</v>
      </c>
      <c r="AP2127" s="1" t="s">
        <v>3124</v>
      </c>
      <c r="AQ2127" s="1"/>
      <c r="AR2127" s="1"/>
      <c r="AS2127" s="1"/>
      <c r="AT2127" s="1"/>
      <c r="AU2127" s="1"/>
      <c r="AV2127" s="1"/>
      <c r="AW2127" s="1"/>
      <c r="AX2127" s="1"/>
      <c r="AY2127" s="1"/>
      <c r="AZ2127" s="1"/>
      <c r="BA2127" s="1"/>
      <c r="BB2127" s="1"/>
      <c r="BC2127" s="1"/>
      <c r="BD2127" s="1"/>
      <c r="BE2127" s="1"/>
      <c r="BF2127" s="1" t="s">
        <v>14668</v>
      </c>
      <c r="BG2127" s="1" t="s">
        <v>183</v>
      </c>
      <c r="BH2127" s="1"/>
      <c r="BI2127" s="1"/>
    </row>
    <row r="2128" customFormat="false" ht="12.75" hidden="false" customHeight="false" outlineLevel="0" collapsed="false">
      <c r="A2128" s="1" t="s">
        <v>9337</v>
      </c>
      <c r="B2128" s="1" t="s">
        <v>9338</v>
      </c>
      <c r="C2128" s="1" t="s">
        <v>177</v>
      </c>
      <c r="D2128" s="1" t="s">
        <v>1471</v>
      </c>
      <c r="E2128" s="1" t="s">
        <v>16544</v>
      </c>
      <c r="F2128" s="1" t="s">
        <v>9340</v>
      </c>
      <c r="G2128" s="1" t="n">
        <v>86</v>
      </c>
      <c r="H2128" s="1" t="n">
        <v>10000</v>
      </c>
      <c r="I2128" s="101" t="s">
        <v>188</v>
      </c>
      <c r="J2128" s="1"/>
      <c r="K2128" s="1" t="n">
        <f aca="false">IFERROR(VLOOKUP(A2128,'[2]Pivot HorizontalMRP'!$A$4:$B$2689,2,0),0)</f>
        <v>0</v>
      </c>
      <c r="L2128" s="1" t="n">
        <f aca="false">IFERROR(VLOOKUP(A2128,'[2]Pivot HorizontalMRP'!$A$4:$C$2689,3,0),0)</f>
        <v>69351</v>
      </c>
      <c r="M2128" s="1" t="n">
        <f aca="false">IFERROR(VLOOKUP(A2128,'[2]Pivot HorizontalMRP'!$A$4:$D$2689,0.4,0),0)</f>
        <v>0</v>
      </c>
      <c r="N2128" s="1" t="n">
        <f aca="false">IFERROR(VLOOKUP(A2128,'[2]Pivot HorizontalMRP'!$A$4:$E$2689,5,0),0)</f>
        <v>0</v>
      </c>
      <c r="O2128" s="1" t="n">
        <f aca="false">K2128+L2128</f>
        <v>69351</v>
      </c>
      <c r="P2128" s="1" t="n">
        <f aca="false">K2128+L2128+M2128+N2128</f>
        <v>69351</v>
      </c>
      <c r="Q2128" s="1" t="n">
        <f aca="false">IFERROR(VLOOKUP(A2128,'[2]Pivot HorizontalMRP'!$A$4:$F$2689,6,0),0)</f>
        <v>3553</v>
      </c>
      <c r="R2128" s="1" t="n">
        <f aca="false">IFERROR(VLOOKUP(A2128,'[2]Pivot HorizontalMRP'!$A$4:$G$2689,7,0),0)</f>
        <v>3216</v>
      </c>
      <c r="S2128" s="1" t="n">
        <f aca="false">IFERROR(VLOOKUP(A2128,'[2]Pivot HorizontalMRP'!$A$4:$H$2689,8,0),0)</f>
        <v>3442</v>
      </c>
      <c r="T2128" s="1" t="n">
        <f aca="false">IFERROR(VLOOKUP(A2128,'[2]Pivot HorizontalMRP'!$A$4:$I$2689,9,0),0)</f>
        <v>1654</v>
      </c>
      <c r="U2128" s="1" t="n">
        <f aca="false">IF(I2128="delivery",O2128-SUM(Q2128+R2128),IF(I2128="PO",P2128-SUM(Q2128:R2128)))</f>
        <v>62582</v>
      </c>
      <c r="V2128" s="81" t="n">
        <v>0.00057</v>
      </c>
      <c r="W2128" s="81"/>
      <c r="X2128" s="81" t="n">
        <f aca="false">W2128-V2128</f>
        <v>-0.00057</v>
      </c>
      <c r="Y2128" s="81"/>
      <c r="Z2128" s="81"/>
      <c r="AA2128" s="81"/>
      <c r="AB2128" s="81"/>
      <c r="AC2128" s="81"/>
      <c r="AD2128" s="81"/>
      <c r="AE2128" s="81"/>
      <c r="AF2128" s="81"/>
      <c r="AG2128" s="81"/>
      <c r="AH2128" s="81"/>
      <c r="AI2128" s="81"/>
      <c r="AJ2128" s="81"/>
      <c r="AK2128" s="81"/>
      <c r="AL2128" s="81"/>
      <c r="AM2128" s="81"/>
      <c r="AN2128" s="81"/>
      <c r="AO2128" s="81" t="str">
        <f aca="false">D2128</f>
        <v>Sanmina</v>
      </c>
      <c r="AP2128" s="1" t="s">
        <v>3124</v>
      </c>
      <c r="AQ2128" s="1"/>
      <c r="AR2128" s="1"/>
      <c r="AS2128" s="1"/>
      <c r="AT2128" s="1"/>
      <c r="AU2128" s="1"/>
      <c r="AV2128" s="1"/>
      <c r="AW2128" s="1"/>
      <c r="AX2128" s="1"/>
      <c r="AY2128" s="1"/>
      <c r="AZ2128" s="1"/>
      <c r="BA2128" s="1"/>
      <c r="BB2128" s="1"/>
      <c r="BC2128" s="1"/>
      <c r="BD2128" s="1"/>
      <c r="BE2128" s="1"/>
      <c r="BF2128" s="1" t="s">
        <v>14668</v>
      </c>
      <c r="BG2128" s="1" t="s">
        <v>183</v>
      </c>
      <c r="BH2128" s="1"/>
      <c r="BI2128" s="1"/>
    </row>
    <row r="2129" customFormat="false" ht="12.75" hidden="false" customHeight="false" outlineLevel="0" collapsed="false">
      <c r="A2129" s="1" t="s">
        <v>9341</v>
      </c>
      <c r="B2129" s="1" t="s">
        <v>9342</v>
      </c>
      <c r="C2129" s="1" t="s">
        <v>177</v>
      </c>
      <c r="D2129" s="1" t="s">
        <v>1471</v>
      </c>
      <c r="E2129" s="1" t="s">
        <v>16545</v>
      </c>
      <c r="F2129" s="1" t="s">
        <v>9344</v>
      </c>
      <c r="G2129" s="1" t="n">
        <v>308</v>
      </c>
      <c r="H2129" s="1" t="n">
        <v>30000</v>
      </c>
      <c r="I2129" s="101" t="s">
        <v>180</v>
      </c>
      <c r="J2129" s="1"/>
      <c r="K2129" s="1" t="n">
        <f aca="false">IFERROR(VLOOKUP(A2129,'[2]Pivot HorizontalMRP'!$A$4:$B$2689,2,0),0)</f>
        <v>0</v>
      </c>
      <c r="L2129" s="1" t="n">
        <f aca="false">IFERROR(VLOOKUP(A2129,'[2]Pivot HorizontalMRP'!$A$4:$C$2689,3,0),0)</f>
        <v>39199</v>
      </c>
      <c r="M2129" s="1" t="n">
        <f aca="false">IFERROR(VLOOKUP(A2129,'[2]Pivot HorizontalMRP'!$A$4:$D$2689,0.4,0),0)</f>
        <v>0</v>
      </c>
      <c r="N2129" s="1" t="n">
        <f aca="false">IFERROR(VLOOKUP(A2129,'[2]Pivot HorizontalMRP'!$A$4:$E$2689,5,0),0)</f>
        <v>130000</v>
      </c>
      <c r="O2129" s="1" t="n">
        <f aca="false">K2129+L2129</f>
        <v>39199</v>
      </c>
      <c r="P2129" s="1" t="n">
        <f aca="false">K2129+L2129+M2129+N2129</f>
        <v>169199</v>
      </c>
      <c r="Q2129" s="1" t="n">
        <f aca="false">IFERROR(VLOOKUP(A2129,'[2]Pivot HorizontalMRP'!$A$4:$F$2689,6,0),0)</f>
        <v>36847</v>
      </c>
      <c r="R2129" s="1" t="n">
        <f aca="false">IFERROR(VLOOKUP(A2129,'[2]Pivot HorizontalMRP'!$A$4:$G$2689,7,0),0)</f>
        <v>58914</v>
      </c>
      <c r="S2129" s="1" t="n">
        <f aca="false">IFERROR(VLOOKUP(A2129,'[2]Pivot HorizontalMRP'!$A$4:$H$2689,8,0),0)</f>
        <v>38611</v>
      </c>
      <c r="T2129" s="1" t="n">
        <f aca="false">IFERROR(VLOOKUP(A2129,'[2]Pivot HorizontalMRP'!$A$4:$I$2689,9,0),0)</f>
        <v>19439</v>
      </c>
      <c r="U2129" s="1" t="n">
        <f aca="false">IF(I2129="delivery",O2129-SUM(Q2129+R2129),IF(I2129="PO",P2129-SUM(Q2129:R2129)))</f>
        <v>-56562</v>
      </c>
      <c r="V2129" s="81" t="n">
        <v>0.00036</v>
      </c>
      <c r="W2129" s="81"/>
      <c r="X2129" s="81" t="n">
        <f aca="false">W2129-V2129</f>
        <v>-0.00036</v>
      </c>
      <c r="Y2129" s="81"/>
      <c r="Z2129" s="81"/>
      <c r="AA2129" s="81"/>
      <c r="AB2129" s="81"/>
      <c r="AC2129" s="81"/>
      <c r="AD2129" s="81"/>
      <c r="AE2129" s="81"/>
      <c r="AF2129" s="81"/>
      <c r="AG2129" s="81"/>
      <c r="AH2129" s="81"/>
      <c r="AI2129" s="81"/>
      <c r="AJ2129" s="81"/>
      <c r="AK2129" s="81"/>
      <c r="AL2129" s="81"/>
      <c r="AM2129" s="81"/>
      <c r="AN2129" s="81"/>
      <c r="AO2129" s="81" t="str">
        <f aca="false">D2129</f>
        <v>Sanmina</v>
      </c>
      <c r="AP2129" s="1" t="s">
        <v>3124</v>
      </c>
      <c r="AQ2129" s="1"/>
      <c r="AR2129" s="1"/>
      <c r="AS2129" s="1"/>
      <c r="AT2129" s="1"/>
      <c r="AU2129" s="1"/>
      <c r="AV2129" s="1"/>
      <c r="AW2129" s="1"/>
      <c r="AX2129" s="1"/>
      <c r="AY2129" s="1"/>
      <c r="AZ2129" s="1"/>
      <c r="BA2129" s="1"/>
      <c r="BB2129" s="1"/>
      <c r="BC2129" s="1"/>
      <c r="BD2129" s="1"/>
      <c r="BE2129" s="1"/>
      <c r="BF2129" s="1" t="s">
        <v>14668</v>
      </c>
      <c r="BG2129" s="1" t="s">
        <v>183</v>
      </c>
      <c r="BH2129" s="1"/>
      <c r="BI2129" s="1"/>
    </row>
    <row r="2130" customFormat="false" ht="12.75" hidden="false" customHeight="false" outlineLevel="0" collapsed="false">
      <c r="A2130" s="1" t="s">
        <v>9345</v>
      </c>
      <c r="B2130" s="1" t="s">
        <v>9346</v>
      </c>
      <c r="C2130" s="1" t="s">
        <v>177</v>
      </c>
      <c r="D2130" s="1" t="s">
        <v>1471</v>
      </c>
      <c r="E2130" s="1" t="s">
        <v>16546</v>
      </c>
      <c r="F2130" s="1" t="s">
        <v>9348</v>
      </c>
      <c r="G2130" s="1" t="n">
        <v>116</v>
      </c>
      <c r="H2130" s="1" t="n">
        <v>10000</v>
      </c>
      <c r="I2130" s="101" t="s">
        <v>180</v>
      </c>
      <c r="J2130" s="1"/>
      <c r="K2130" s="1" t="n">
        <f aca="false">IFERROR(VLOOKUP(A2130,'[2]Pivot HorizontalMRP'!$A$4:$B$2689,2,0),0)</f>
        <v>0</v>
      </c>
      <c r="L2130" s="1" t="n">
        <f aca="false">IFERROR(VLOOKUP(A2130,'[2]Pivot HorizontalMRP'!$A$4:$C$2689,3,0),0)</f>
        <v>60042</v>
      </c>
      <c r="M2130" s="1" t="n">
        <f aca="false">IFERROR(VLOOKUP(A2130,'[2]Pivot HorizontalMRP'!$A$4:$D$2689,0.4,0),0)</f>
        <v>0</v>
      </c>
      <c r="N2130" s="1" t="n">
        <f aca="false">IFERROR(VLOOKUP(A2130,'[2]Pivot HorizontalMRP'!$A$4:$E$2689,5,0),0)</f>
        <v>0</v>
      </c>
      <c r="O2130" s="1" t="n">
        <f aca="false">K2130+L2130</f>
        <v>60042</v>
      </c>
      <c r="P2130" s="1" t="n">
        <f aca="false">K2130+L2130+M2130+N2130</f>
        <v>60042</v>
      </c>
      <c r="Q2130" s="1" t="n">
        <f aca="false">IFERROR(VLOOKUP(A2130,'[2]Pivot HorizontalMRP'!$A$4:$F$2689,6,0),0)</f>
        <v>5066</v>
      </c>
      <c r="R2130" s="1" t="n">
        <f aca="false">IFERROR(VLOOKUP(A2130,'[2]Pivot HorizontalMRP'!$A$4:$G$2689,7,0),0)</f>
        <v>7822</v>
      </c>
      <c r="S2130" s="1" t="n">
        <f aca="false">IFERROR(VLOOKUP(A2130,'[2]Pivot HorizontalMRP'!$A$4:$H$2689,8,0),0)</f>
        <v>5908</v>
      </c>
      <c r="T2130" s="1" t="n">
        <f aca="false">IFERROR(VLOOKUP(A2130,'[2]Pivot HorizontalMRP'!$A$4:$I$2689,9,0),0)</f>
        <v>4611</v>
      </c>
      <c r="U2130" s="1" t="n">
        <f aca="false">IF(I2130="delivery",O2130-SUM(Q2130+R2130),IF(I2130="PO",P2130-SUM(Q2130:R2130)))</f>
        <v>47154</v>
      </c>
      <c r="V2130" s="81" t="n">
        <v>0.00228</v>
      </c>
      <c r="W2130" s="81"/>
      <c r="X2130" s="81" t="n">
        <f aca="false">W2130-V2130</f>
        <v>-0.00228</v>
      </c>
      <c r="Y2130" s="81"/>
      <c r="Z2130" s="81"/>
      <c r="AA2130" s="81" t="n">
        <v>0.00228</v>
      </c>
      <c r="AB2130" s="81"/>
      <c r="AC2130" s="81"/>
      <c r="AD2130" s="81"/>
      <c r="AE2130" s="81"/>
      <c r="AF2130" s="81"/>
      <c r="AG2130" s="81"/>
      <c r="AH2130" s="81"/>
      <c r="AI2130" s="81"/>
      <c r="AJ2130" s="81"/>
      <c r="AK2130" s="81"/>
      <c r="AL2130" s="81"/>
      <c r="AM2130" s="81"/>
      <c r="AN2130" s="81"/>
      <c r="AO2130" s="81" t="str">
        <f aca="false">D2130</f>
        <v>Sanmina</v>
      </c>
      <c r="AP2130" s="1" t="s">
        <v>3124</v>
      </c>
      <c r="AQ2130" s="1"/>
      <c r="AR2130" s="1"/>
      <c r="AS2130" s="1"/>
      <c r="AT2130" s="1"/>
      <c r="AU2130" s="1"/>
      <c r="AV2130" s="1"/>
      <c r="AW2130" s="1"/>
      <c r="AX2130" s="1"/>
      <c r="AY2130" s="1"/>
      <c r="AZ2130" s="1"/>
      <c r="BA2130" s="1"/>
      <c r="BB2130" s="1"/>
      <c r="BC2130" s="1"/>
      <c r="BD2130" s="1"/>
      <c r="BE2130" s="1"/>
      <c r="BF2130" s="1" t="s">
        <v>14668</v>
      </c>
      <c r="BG2130" s="1" t="s">
        <v>183</v>
      </c>
      <c r="BH2130" s="1"/>
      <c r="BI2130" s="1"/>
    </row>
    <row r="2131" customFormat="false" ht="12.75" hidden="false" customHeight="false" outlineLevel="0" collapsed="false">
      <c r="A2131" s="1" t="s">
        <v>9349</v>
      </c>
      <c r="B2131" s="1" t="s">
        <v>9350</v>
      </c>
      <c r="C2131" s="1" t="s">
        <v>177</v>
      </c>
      <c r="D2131" s="1" t="s">
        <v>1471</v>
      </c>
      <c r="E2131" s="1" t="s">
        <v>16547</v>
      </c>
      <c r="F2131" s="1" t="s">
        <v>9352</v>
      </c>
      <c r="G2131" s="1" t="n">
        <v>308</v>
      </c>
      <c r="H2131" s="1" t="n">
        <v>10000</v>
      </c>
      <c r="I2131" s="101" t="s">
        <v>180</v>
      </c>
      <c r="J2131" s="1"/>
      <c r="K2131" s="1" t="n">
        <f aca="false">IFERROR(VLOOKUP(A2131,'[2]Pivot HorizontalMRP'!$A$4:$B$2689,2,0),0)</f>
        <v>0</v>
      </c>
      <c r="L2131" s="1" t="n">
        <f aca="false">IFERROR(VLOOKUP(A2131,'[2]Pivot HorizontalMRP'!$A$4:$C$2689,3,0),0)</f>
        <v>8277</v>
      </c>
      <c r="M2131" s="1" t="n">
        <f aca="false">IFERROR(VLOOKUP(A2131,'[2]Pivot HorizontalMRP'!$A$4:$D$2689,0.4,0),0)</f>
        <v>0</v>
      </c>
      <c r="N2131" s="1" t="n">
        <f aca="false">IFERROR(VLOOKUP(A2131,'[2]Pivot HorizontalMRP'!$A$4:$E$2689,5,0),0)</f>
        <v>0</v>
      </c>
      <c r="O2131" s="1" t="n">
        <f aca="false">K2131+L2131</f>
        <v>8277</v>
      </c>
      <c r="P2131" s="1" t="n">
        <f aca="false">K2131+L2131+M2131+N2131</f>
        <v>8277</v>
      </c>
      <c r="Q2131" s="1" t="n">
        <f aca="false">IFERROR(VLOOKUP(A2131,'[2]Pivot HorizontalMRP'!$A$4:$F$2689,6,0),0)</f>
        <v>2819</v>
      </c>
      <c r="R2131" s="1" t="n">
        <f aca="false">IFERROR(VLOOKUP(A2131,'[2]Pivot HorizontalMRP'!$A$4:$G$2689,7,0),0)</f>
        <v>2789</v>
      </c>
      <c r="S2131" s="1" t="n">
        <f aca="false">IFERROR(VLOOKUP(A2131,'[2]Pivot HorizontalMRP'!$A$4:$H$2689,8,0),0)</f>
        <v>3046</v>
      </c>
      <c r="T2131" s="1" t="n">
        <f aca="false">IFERROR(VLOOKUP(A2131,'[2]Pivot HorizontalMRP'!$A$4:$I$2689,9,0),0)</f>
        <v>1304</v>
      </c>
      <c r="U2131" s="1" t="n">
        <f aca="false">IF(I2131="delivery",O2131-SUM(Q2131+R2131),IF(I2131="PO",P2131-SUM(Q2131:R2131)))</f>
        <v>2669</v>
      </c>
      <c r="V2131" s="81" t="n">
        <v>0.00153</v>
      </c>
      <c r="W2131" s="81"/>
      <c r="X2131" s="81" t="n">
        <f aca="false">W2131-V2131</f>
        <v>-0.00153</v>
      </c>
      <c r="Y2131" s="81"/>
      <c r="Z2131" s="81"/>
      <c r="AA2131" s="81"/>
      <c r="AB2131" s="81"/>
      <c r="AC2131" s="81"/>
      <c r="AD2131" s="81"/>
      <c r="AE2131" s="81"/>
      <c r="AF2131" s="81"/>
      <c r="AG2131" s="81"/>
      <c r="AH2131" s="81"/>
      <c r="AI2131" s="81"/>
      <c r="AJ2131" s="81"/>
      <c r="AK2131" s="81"/>
      <c r="AL2131" s="81"/>
      <c r="AM2131" s="81"/>
      <c r="AN2131" s="81"/>
      <c r="AO2131" s="81" t="str">
        <f aca="false">D2131</f>
        <v>Sanmina</v>
      </c>
      <c r="AP2131" s="1" t="s">
        <v>3124</v>
      </c>
      <c r="AQ2131" s="1"/>
      <c r="AR2131" s="1"/>
      <c r="AS2131" s="1"/>
      <c r="AT2131" s="1"/>
      <c r="AU2131" s="1"/>
      <c r="AV2131" s="1"/>
      <c r="AW2131" s="1"/>
      <c r="AX2131" s="1"/>
      <c r="AY2131" s="1"/>
      <c r="AZ2131" s="1"/>
      <c r="BA2131" s="1"/>
      <c r="BB2131" s="1"/>
      <c r="BC2131" s="1"/>
      <c r="BD2131" s="1"/>
      <c r="BE2131" s="1"/>
      <c r="BF2131" s="1" t="s">
        <v>14668</v>
      </c>
      <c r="BG2131" s="1" t="s">
        <v>183</v>
      </c>
      <c r="BH2131" s="1"/>
      <c r="BI2131" s="1"/>
    </row>
    <row r="2132" customFormat="false" ht="12.75" hidden="false" customHeight="false" outlineLevel="0" collapsed="false">
      <c r="A2132" s="1" t="s">
        <v>9353</v>
      </c>
      <c r="B2132" s="1" t="s">
        <v>9354</v>
      </c>
      <c r="C2132" s="1" t="s">
        <v>177</v>
      </c>
      <c r="D2132" s="1" t="s">
        <v>1471</v>
      </c>
      <c r="E2132" s="1" t="s">
        <v>16548</v>
      </c>
      <c r="F2132" s="1" t="s">
        <v>9356</v>
      </c>
      <c r="G2132" s="1" t="n">
        <v>308</v>
      </c>
      <c r="H2132" s="1" t="n">
        <v>30000</v>
      </c>
      <c r="I2132" s="101" t="s">
        <v>180</v>
      </c>
      <c r="J2132" s="1"/>
      <c r="K2132" s="1" t="n">
        <f aca="false">IFERROR(VLOOKUP(A2132,'[2]Pivot HorizontalMRP'!$A$4:$B$2689,2,0),0)</f>
        <v>0</v>
      </c>
      <c r="L2132" s="1" t="n">
        <f aca="false">IFERROR(VLOOKUP(A2132,'[2]Pivot HorizontalMRP'!$A$4:$C$2689,3,0),0)</f>
        <v>103155</v>
      </c>
      <c r="M2132" s="1" t="n">
        <f aca="false">IFERROR(VLOOKUP(A2132,'[2]Pivot HorizontalMRP'!$A$4:$D$2689,0.4,0),0)</f>
        <v>0</v>
      </c>
      <c r="N2132" s="1" t="n">
        <f aca="false">IFERROR(VLOOKUP(A2132,'[2]Pivot HorizontalMRP'!$A$4:$E$2689,5,0),0)</f>
        <v>80000</v>
      </c>
      <c r="O2132" s="1" t="n">
        <f aca="false">K2132+L2132</f>
        <v>103155</v>
      </c>
      <c r="P2132" s="1" t="n">
        <f aca="false">K2132+L2132+M2132+N2132</f>
        <v>183155</v>
      </c>
      <c r="Q2132" s="1" t="n">
        <f aca="false">IFERROR(VLOOKUP(A2132,'[2]Pivot HorizontalMRP'!$A$4:$F$2689,6,0),0)</f>
        <v>52587</v>
      </c>
      <c r="R2132" s="1" t="n">
        <f aca="false">IFERROR(VLOOKUP(A2132,'[2]Pivot HorizontalMRP'!$A$4:$G$2689,7,0),0)</f>
        <v>50507</v>
      </c>
      <c r="S2132" s="1" t="n">
        <f aca="false">IFERROR(VLOOKUP(A2132,'[2]Pivot HorizontalMRP'!$A$4:$H$2689,8,0),0)</f>
        <v>53969</v>
      </c>
      <c r="T2132" s="1" t="n">
        <f aca="false">IFERROR(VLOOKUP(A2132,'[2]Pivot HorizontalMRP'!$A$4:$I$2689,9,0),0)</f>
        <v>26019</v>
      </c>
      <c r="U2132" s="1" t="n">
        <f aca="false">IF(I2132="delivery",O2132-SUM(Q2132+R2132),IF(I2132="PO",P2132-SUM(Q2132:R2132)))</f>
        <v>61</v>
      </c>
      <c r="V2132" s="81" t="n">
        <v>0.00053</v>
      </c>
      <c r="W2132" s="81"/>
      <c r="X2132" s="81" t="n">
        <f aca="false">W2132-V2132</f>
        <v>-0.00053</v>
      </c>
      <c r="Y2132" s="81"/>
      <c r="Z2132" s="81"/>
      <c r="AA2132" s="81"/>
      <c r="AB2132" s="81"/>
      <c r="AC2132" s="81"/>
      <c r="AD2132" s="81"/>
      <c r="AE2132" s="81"/>
      <c r="AF2132" s="81"/>
      <c r="AG2132" s="81"/>
      <c r="AH2132" s="81"/>
      <c r="AI2132" s="81"/>
      <c r="AJ2132" s="81"/>
      <c r="AK2132" s="81"/>
      <c r="AL2132" s="81"/>
      <c r="AM2132" s="81"/>
      <c r="AN2132" s="81"/>
      <c r="AO2132" s="81" t="str">
        <f aca="false">D2132</f>
        <v>Sanmina</v>
      </c>
      <c r="AP2132" s="1" t="s">
        <v>3124</v>
      </c>
      <c r="AQ2132" s="1"/>
      <c r="AR2132" s="1"/>
      <c r="AS2132" s="1"/>
      <c r="AT2132" s="1"/>
      <c r="AU2132" s="1"/>
      <c r="AV2132" s="1"/>
      <c r="AW2132" s="1"/>
      <c r="AX2132" s="1"/>
      <c r="AY2132" s="1"/>
      <c r="AZ2132" s="1"/>
      <c r="BA2132" s="1"/>
      <c r="BB2132" s="1"/>
      <c r="BC2132" s="1"/>
      <c r="BD2132" s="1"/>
      <c r="BE2132" s="1"/>
      <c r="BF2132" s="1" t="s">
        <v>14668</v>
      </c>
      <c r="BG2132" s="1" t="s">
        <v>183</v>
      </c>
      <c r="BH2132" s="1"/>
      <c r="BI2132" s="1"/>
    </row>
    <row r="2133" customFormat="false" ht="12.75" hidden="false" customHeight="false" outlineLevel="0" collapsed="false">
      <c r="A2133" s="1" t="s">
        <v>9357</v>
      </c>
      <c r="B2133" s="1" t="s">
        <v>9358</v>
      </c>
      <c r="C2133" s="1" t="s">
        <v>177</v>
      </c>
      <c r="D2133" s="1" t="s">
        <v>1471</v>
      </c>
      <c r="E2133" s="1" t="s">
        <v>16549</v>
      </c>
      <c r="F2133" s="1" t="s">
        <v>9360</v>
      </c>
      <c r="G2133" s="1" t="n">
        <v>116</v>
      </c>
      <c r="H2133" s="1" t="n">
        <v>10000</v>
      </c>
      <c r="I2133" s="101" t="s">
        <v>180</v>
      </c>
      <c r="J2133" s="1"/>
      <c r="K2133" s="1" t="n">
        <f aca="false">IFERROR(VLOOKUP(A2133,'[2]Pivot HorizontalMRP'!$A$4:$B$2689,2,0),0)</f>
        <v>0</v>
      </c>
      <c r="L2133" s="1" t="n">
        <f aca="false">IFERROR(VLOOKUP(A2133,'[2]Pivot HorizontalMRP'!$A$4:$C$2689,3,0),0)</f>
        <v>82771</v>
      </c>
      <c r="M2133" s="1" t="n">
        <f aca="false">IFERROR(VLOOKUP(A2133,'[2]Pivot HorizontalMRP'!$A$4:$D$2689,0.4,0),0)</f>
        <v>0</v>
      </c>
      <c r="N2133" s="1" t="n">
        <f aca="false">IFERROR(VLOOKUP(A2133,'[2]Pivot HorizontalMRP'!$A$4:$E$2689,5,0),0)</f>
        <v>40000</v>
      </c>
      <c r="O2133" s="1" t="n">
        <f aca="false">K2133+L2133</f>
        <v>82771</v>
      </c>
      <c r="P2133" s="1" t="n">
        <f aca="false">K2133+L2133+M2133+N2133</f>
        <v>122771</v>
      </c>
      <c r="Q2133" s="1" t="n">
        <f aca="false">IFERROR(VLOOKUP(A2133,'[2]Pivot HorizontalMRP'!$A$4:$F$2689,6,0),0)</f>
        <v>11141</v>
      </c>
      <c r="R2133" s="1" t="n">
        <f aca="false">IFERROR(VLOOKUP(A2133,'[2]Pivot HorizontalMRP'!$A$4:$G$2689,7,0),0)</f>
        <v>7396</v>
      </c>
      <c r="S2133" s="1" t="n">
        <f aca="false">IFERROR(VLOOKUP(A2133,'[2]Pivot HorizontalMRP'!$A$4:$H$2689,8,0),0)</f>
        <v>8083</v>
      </c>
      <c r="T2133" s="1" t="n">
        <f aca="false">IFERROR(VLOOKUP(A2133,'[2]Pivot HorizontalMRP'!$A$4:$I$2689,9,0),0)</f>
        <v>4950</v>
      </c>
      <c r="U2133" s="1" t="n">
        <f aca="false">IF(I2133="delivery",O2133-SUM(Q2133+R2133),IF(I2133="PO",P2133-SUM(Q2133:R2133)))</f>
        <v>64234</v>
      </c>
      <c r="V2133" s="81" t="n">
        <v>0.0023</v>
      </c>
      <c r="W2133" s="81"/>
      <c r="X2133" s="81" t="n">
        <f aca="false">W2133-V2133</f>
        <v>-0.0023</v>
      </c>
      <c r="Y2133" s="81"/>
      <c r="Z2133" s="81"/>
      <c r="AA2133" s="81" t="n">
        <v>0.0023</v>
      </c>
      <c r="AB2133" s="81"/>
      <c r="AC2133" s="81"/>
      <c r="AD2133" s="81"/>
      <c r="AE2133" s="81"/>
      <c r="AF2133" s="81"/>
      <c r="AG2133" s="81"/>
      <c r="AH2133" s="81"/>
      <c r="AI2133" s="81"/>
      <c r="AJ2133" s="81"/>
      <c r="AK2133" s="81"/>
      <c r="AL2133" s="81"/>
      <c r="AM2133" s="81"/>
      <c r="AN2133" s="81"/>
      <c r="AO2133" s="81" t="str">
        <f aca="false">D2133</f>
        <v>Sanmina</v>
      </c>
      <c r="AP2133" s="1" t="s">
        <v>3124</v>
      </c>
      <c r="AQ2133" s="1"/>
      <c r="AR2133" s="1"/>
      <c r="AS2133" s="1"/>
      <c r="AT2133" s="1"/>
      <c r="AU2133" s="1"/>
      <c r="AV2133" s="1"/>
      <c r="AW2133" s="1"/>
      <c r="AX2133" s="1"/>
      <c r="AY2133" s="1"/>
      <c r="AZ2133" s="1"/>
      <c r="BA2133" s="1"/>
      <c r="BB2133" s="1"/>
      <c r="BC2133" s="1"/>
      <c r="BD2133" s="1"/>
      <c r="BE2133" s="1"/>
      <c r="BF2133" s="1" t="s">
        <v>14668</v>
      </c>
      <c r="BG2133" s="1" t="s">
        <v>183</v>
      </c>
      <c r="BH2133" s="1"/>
      <c r="BI2133" s="1"/>
    </row>
    <row r="2134" customFormat="false" ht="12.75" hidden="false" customHeight="false" outlineLevel="0" collapsed="false">
      <c r="A2134" s="1" t="s">
        <v>9361</v>
      </c>
      <c r="B2134" s="1" t="s">
        <v>9362</v>
      </c>
      <c r="C2134" s="1" t="s">
        <v>177</v>
      </c>
      <c r="D2134" s="1" t="s">
        <v>1471</v>
      </c>
      <c r="E2134" s="1" t="s">
        <v>16550</v>
      </c>
      <c r="F2134" s="1" t="s">
        <v>9364</v>
      </c>
      <c r="G2134" s="1" t="n">
        <v>63</v>
      </c>
      <c r="H2134" s="1" t="n">
        <v>10000</v>
      </c>
      <c r="I2134" s="101" t="s">
        <v>180</v>
      </c>
      <c r="J2134" s="1"/>
      <c r="K2134" s="1" t="n">
        <f aca="false">IFERROR(VLOOKUP(A2134,'[2]Pivot HorizontalMRP'!$A$4:$B$2689,2,0),0)</f>
        <v>0</v>
      </c>
      <c r="L2134" s="1" t="n">
        <f aca="false">IFERROR(VLOOKUP(A2134,'[2]Pivot HorizontalMRP'!$A$4:$C$2689,3,0),0)</f>
        <v>24987</v>
      </c>
      <c r="M2134" s="1" t="n">
        <f aca="false">IFERROR(VLOOKUP(A2134,'[2]Pivot HorizontalMRP'!$A$4:$D$2689,0.4,0),0)</f>
        <v>0</v>
      </c>
      <c r="N2134" s="1" t="n">
        <f aca="false">IFERROR(VLOOKUP(A2134,'[2]Pivot HorizontalMRP'!$A$4:$E$2689,5,0),0)</f>
        <v>0</v>
      </c>
      <c r="O2134" s="1" t="n">
        <f aca="false">K2134+L2134</f>
        <v>24987</v>
      </c>
      <c r="P2134" s="1" t="n">
        <f aca="false">K2134+L2134+M2134+N2134</f>
        <v>24987</v>
      </c>
      <c r="Q2134" s="1" t="n">
        <f aca="false">IFERROR(VLOOKUP(A2134,'[2]Pivot HorizontalMRP'!$A$4:$F$2689,6,0),0)</f>
        <v>637</v>
      </c>
      <c r="R2134" s="1" t="n">
        <f aca="false">IFERROR(VLOOKUP(A2134,'[2]Pivot HorizontalMRP'!$A$4:$G$2689,7,0),0)</f>
        <v>666</v>
      </c>
      <c r="S2134" s="1" t="n">
        <f aca="false">IFERROR(VLOOKUP(A2134,'[2]Pivot HorizontalMRP'!$A$4:$H$2689,8,0),0)</f>
        <v>912</v>
      </c>
      <c r="T2134" s="1" t="n">
        <f aca="false">IFERROR(VLOOKUP(A2134,'[2]Pivot HorizontalMRP'!$A$4:$I$2689,9,0),0)</f>
        <v>290</v>
      </c>
      <c r="U2134" s="1" t="n">
        <f aca="false">IF(I2134="delivery",O2134-SUM(Q2134+R2134),IF(I2134="PO",P2134-SUM(Q2134:R2134)))</f>
        <v>23684</v>
      </c>
      <c r="V2134" s="81" t="n">
        <v>0.00061</v>
      </c>
      <c r="W2134" s="81"/>
      <c r="X2134" s="81" t="n">
        <f aca="false">W2134-V2134</f>
        <v>-0.00061</v>
      </c>
      <c r="Y2134" s="81"/>
      <c r="Z2134" s="81"/>
      <c r="AA2134" s="81" t="n">
        <v>0.00061</v>
      </c>
      <c r="AB2134" s="81"/>
      <c r="AC2134" s="81"/>
      <c r="AD2134" s="81"/>
      <c r="AE2134" s="81"/>
      <c r="AF2134" s="81"/>
      <c r="AG2134" s="81"/>
      <c r="AH2134" s="81"/>
      <c r="AI2134" s="81"/>
      <c r="AJ2134" s="81"/>
      <c r="AK2134" s="81"/>
      <c r="AL2134" s="81"/>
      <c r="AM2134" s="81"/>
      <c r="AN2134" s="81"/>
      <c r="AO2134" s="81" t="str">
        <f aca="false">D2134</f>
        <v>Sanmina</v>
      </c>
      <c r="AP2134" s="1" t="s">
        <v>3124</v>
      </c>
      <c r="AQ2134" s="1"/>
      <c r="AR2134" s="1"/>
      <c r="AS2134" s="1"/>
      <c r="AT2134" s="1"/>
      <c r="AU2134" s="1"/>
      <c r="AV2134" s="1"/>
      <c r="AW2134" s="1"/>
      <c r="AX2134" s="1"/>
      <c r="AY2134" s="1"/>
      <c r="AZ2134" s="1"/>
      <c r="BA2134" s="1"/>
      <c r="BB2134" s="1"/>
      <c r="BC2134" s="1"/>
      <c r="BD2134" s="1"/>
      <c r="BE2134" s="1"/>
      <c r="BF2134" s="1" t="s">
        <v>14668</v>
      </c>
      <c r="BG2134" s="1" t="s">
        <v>183</v>
      </c>
      <c r="BH2134" s="1"/>
      <c r="BI2134" s="1"/>
    </row>
    <row r="2135" customFormat="false" ht="12.75" hidden="false" customHeight="false" outlineLevel="0" collapsed="false">
      <c r="A2135" s="1" t="s">
        <v>9365</v>
      </c>
      <c r="B2135" s="1" t="s">
        <v>9366</v>
      </c>
      <c r="C2135" s="1" t="s">
        <v>177</v>
      </c>
      <c r="D2135" s="1" t="s">
        <v>1471</v>
      </c>
      <c r="E2135" s="1" t="s">
        <v>16551</v>
      </c>
      <c r="F2135" s="1" t="s">
        <v>9368</v>
      </c>
      <c r="G2135" s="1" t="n">
        <v>116</v>
      </c>
      <c r="H2135" s="1" t="n">
        <v>10000</v>
      </c>
      <c r="I2135" s="101" t="s">
        <v>180</v>
      </c>
      <c r="J2135" s="1"/>
      <c r="K2135" s="1" t="n">
        <f aca="false">IFERROR(VLOOKUP(A2135,'[2]Pivot HorizontalMRP'!$A$4:$B$2689,2,0),0)</f>
        <v>0</v>
      </c>
      <c r="L2135" s="1" t="n">
        <f aca="false">IFERROR(VLOOKUP(A2135,'[2]Pivot HorizontalMRP'!$A$4:$C$2689,3,0),0)</f>
        <v>78253</v>
      </c>
      <c r="M2135" s="1" t="n">
        <f aca="false">IFERROR(VLOOKUP(A2135,'[2]Pivot HorizontalMRP'!$A$4:$D$2689,0.4,0),0)</f>
        <v>0</v>
      </c>
      <c r="N2135" s="1" t="n">
        <f aca="false">IFERROR(VLOOKUP(A2135,'[2]Pivot HorizontalMRP'!$A$4:$E$2689,5,0),0)</f>
        <v>0</v>
      </c>
      <c r="O2135" s="1" t="n">
        <f aca="false">K2135+L2135</f>
        <v>78253</v>
      </c>
      <c r="P2135" s="1" t="n">
        <f aca="false">K2135+L2135+M2135+N2135</f>
        <v>78253</v>
      </c>
      <c r="Q2135" s="1" t="n">
        <f aca="false">IFERROR(VLOOKUP(A2135,'[2]Pivot HorizontalMRP'!$A$4:$F$2689,6,0),0)</f>
        <v>34374</v>
      </c>
      <c r="R2135" s="1" t="n">
        <f aca="false">IFERROR(VLOOKUP(A2135,'[2]Pivot HorizontalMRP'!$A$4:$G$2689,7,0),0)</f>
        <v>24990</v>
      </c>
      <c r="S2135" s="1" t="n">
        <f aca="false">IFERROR(VLOOKUP(A2135,'[2]Pivot HorizontalMRP'!$A$4:$H$2689,8,0),0)</f>
        <v>22436</v>
      </c>
      <c r="T2135" s="1" t="n">
        <f aca="false">IFERROR(VLOOKUP(A2135,'[2]Pivot HorizontalMRP'!$A$4:$I$2689,9,0),0)</f>
        <v>13417</v>
      </c>
      <c r="U2135" s="1" t="n">
        <f aca="false">IF(I2135="delivery",O2135-SUM(Q2135+R2135),IF(I2135="PO",P2135-SUM(Q2135:R2135)))</f>
        <v>18889</v>
      </c>
      <c r="V2135" s="81" t="n">
        <v>0.00036</v>
      </c>
      <c r="W2135" s="81"/>
      <c r="X2135" s="81" t="n">
        <f aca="false">W2135-V2135</f>
        <v>-0.00036</v>
      </c>
      <c r="Y2135" s="81"/>
      <c r="Z2135" s="81"/>
      <c r="AA2135" s="81" t="n">
        <v>0.00039</v>
      </c>
      <c r="AB2135" s="81"/>
      <c r="AC2135" s="81"/>
      <c r="AD2135" s="81"/>
      <c r="AE2135" s="81"/>
      <c r="AF2135" s="81"/>
      <c r="AG2135" s="81"/>
      <c r="AH2135" s="81"/>
      <c r="AI2135" s="81"/>
      <c r="AJ2135" s="81"/>
      <c r="AK2135" s="81"/>
      <c r="AL2135" s="81"/>
      <c r="AM2135" s="81"/>
      <c r="AN2135" s="81"/>
      <c r="AO2135" s="81" t="str">
        <f aca="false">D2135</f>
        <v>Sanmina</v>
      </c>
      <c r="AP2135" s="1" t="s">
        <v>3124</v>
      </c>
      <c r="AQ2135" s="1"/>
      <c r="AR2135" s="1"/>
      <c r="AS2135" s="1"/>
      <c r="AT2135" s="1"/>
      <c r="AU2135" s="1"/>
      <c r="AV2135" s="1"/>
      <c r="AW2135" s="1"/>
      <c r="AX2135" s="1"/>
      <c r="AY2135" s="1"/>
      <c r="AZ2135" s="1"/>
      <c r="BA2135" s="1"/>
      <c r="BB2135" s="1"/>
      <c r="BC2135" s="1"/>
      <c r="BD2135" s="1"/>
      <c r="BE2135" s="1"/>
      <c r="BF2135" s="1" t="s">
        <v>14668</v>
      </c>
      <c r="BG2135" s="1" t="s">
        <v>183</v>
      </c>
      <c r="BH2135" s="1"/>
      <c r="BI2135" s="1"/>
    </row>
    <row r="2136" customFormat="false" ht="12.75" hidden="false" customHeight="false" outlineLevel="0" collapsed="false">
      <c r="A2136" s="1" t="s">
        <v>9369</v>
      </c>
      <c r="B2136" s="1" t="s">
        <v>9370</v>
      </c>
      <c r="C2136" s="1" t="s">
        <v>177</v>
      </c>
      <c r="D2136" s="1" t="s">
        <v>1471</v>
      </c>
      <c r="E2136" s="1" t="s">
        <v>16552</v>
      </c>
      <c r="F2136" s="1" t="s">
        <v>9372</v>
      </c>
      <c r="G2136" s="1" t="n">
        <v>116</v>
      </c>
      <c r="H2136" s="1" t="n">
        <v>40000</v>
      </c>
      <c r="I2136" s="101" t="s">
        <v>180</v>
      </c>
      <c r="J2136" s="1"/>
      <c r="K2136" s="1" t="n">
        <f aca="false">IFERROR(VLOOKUP(A2136,'[2]Pivot HorizontalMRP'!$A$4:$B$2689,2,0),0)</f>
        <v>0</v>
      </c>
      <c r="L2136" s="1" t="n">
        <f aca="false">IFERROR(VLOOKUP(A2136,'[2]Pivot HorizontalMRP'!$A$4:$C$2689,3,0),0)</f>
        <v>100611</v>
      </c>
      <c r="M2136" s="1" t="n">
        <f aca="false">IFERROR(VLOOKUP(A2136,'[2]Pivot HorizontalMRP'!$A$4:$D$2689,0.4,0),0)</f>
        <v>0</v>
      </c>
      <c r="N2136" s="1" t="n">
        <f aca="false">IFERROR(VLOOKUP(A2136,'[2]Pivot HorizontalMRP'!$A$4:$E$2689,5,0),0)</f>
        <v>0</v>
      </c>
      <c r="O2136" s="1" t="n">
        <f aca="false">K2136+L2136</f>
        <v>100611</v>
      </c>
      <c r="P2136" s="1" t="n">
        <f aca="false">K2136+L2136+M2136+N2136</f>
        <v>100611</v>
      </c>
      <c r="Q2136" s="1" t="n">
        <f aca="false">IFERROR(VLOOKUP(A2136,'[2]Pivot HorizontalMRP'!$A$4:$F$2689,6,0),0)</f>
        <v>18429</v>
      </c>
      <c r="R2136" s="1" t="n">
        <f aca="false">IFERROR(VLOOKUP(A2136,'[2]Pivot HorizontalMRP'!$A$4:$G$2689,7,0),0)</f>
        <v>10785</v>
      </c>
      <c r="S2136" s="1" t="n">
        <f aca="false">IFERROR(VLOOKUP(A2136,'[2]Pivot HorizontalMRP'!$A$4:$H$2689,8,0),0)</f>
        <v>10068</v>
      </c>
      <c r="T2136" s="1" t="n">
        <f aca="false">IFERROR(VLOOKUP(A2136,'[2]Pivot HorizontalMRP'!$A$4:$I$2689,9,0),0)</f>
        <v>5495</v>
      </c>
      <c r="U2136" s="1" t="n">
        <f aca="false">IF(I2136="delivery",O2136-SUM(Q2136+R2136),IF(I2136="PO",P2136-SUM(Q2136:R2136)))</f>
        <v>71397</v>
      </c>
      <c r="V2136" s="81" t="n">
        <v>0.00061</v>
      </c>
      <c r="W2136" s="81"/>
      <c r="X2136" s="81" t="n">
        <f aca="false">W2136-V2136</f>
        <v>-0.00061</v>
      </c>
      <c r="Y2136" s="81"/>
      <c r="Z2136" s="81"/>
      <c r="AA2136" s="81" t="n">
        <v>0.00063</v>
      </c>
      <c r="AB2136" s="81"/>
      <c r="AC2136" s="81"/>
      <c r="AD2136" s="81"/>
      <c r="AE2136" s="81"/>
      <c r="AF2136" s="81"/>
      <c r="AG2136" s="81"/>
      <c r="AH2136" s="81"/>
      <c r="AI2136" s="81"/>
      <c r="AJ2136" s="81"/>
      <c r="AK2136" s="81"/>
      <c r="AL2136" s="81"/>
      <c r="AM2136" s="81"/>
      <c r="AN2136" s="81"/>
      <c r="AO2136" s="81" t="str">
        <f aca="false">D2136</f>
        <v>Sanmina</v>
      </c>
      <c r="AP2136" s="1" t="s">
        <v>3124</v>
      </c>
      <c r="AQ2136" s="1"/>
      <c r="AR2136" s="1"/>
      <c r="AS2136" s="1"/>
      <c r="AT2136" s="1"/>
      <c r="AU2136" s="1"/>
      <c r="AV2136" s="1"/>
      <c r="AW2136" s="1"/>
      <c r="AX2136" s="1"/>
      <c r="AY2136" s="1"/>
      <c r="AZ2136" s="1"/>
      <c r="BA2136" s="1"/>
      <c r="BB2136" s="1"/>
      <c r="BC2136" s="1"/>
      <c r="BD2136" s="1"/>
      <c r="BE2136" s="1"/>
      <c r="BF2136" s="1" t="s">
        <v>14668</v>
      </c>
      <c r="BG2136" s="1" t="s">
        <v>183</v>
      </c>
      <c r="BH2136" s="1"/>
      <c r="BI2136" s="1"/>
    </row>
    <row r="2137" customFormat="false" ht="12.75" hidden="false" customHeight="false" outlineLevel="0" collapsed="false">
      <c r="A2137" s="1" t="s">
        <v>9373</v>
      </c>
      <c r="B2137" s="1" t="s">
        <v>9374</v>
      </c>
      <c r="C2137" s="1" t="s">
        <v>177</v>
      </c>
      <c r="D2137" s="1" t="s">
        <v>1471</v>
      </c>
      <c r="E2137" s="1" t="s">
        <v>16553</v>
      </c>
      <c r="F2137" s="1" t="s">
        <v>9376</v>
      </c>
      <c r="G2137" s="1" t="n">
        <v>308</v>
      </c>
      <c r="H2137" s="1" t="n">
        <v>10000</v>
      </c>
      <c r="I2137" s="101" t="s">
        <v>180</v>
      </c>
      <c r="J2137" s="1"/>
      <c r="K2137" s="1" t="n">
        <f aca="false">IFERROR(VLOOKUP(A2137,'[2]Pivot HorizontalMRP'!$A$4:$B$2689,2,0),0)</f>
        <v>0</v>
      </c>
      <c r="L2137" s="1" t="n">
        <f aca="false">IFERROR(VLOOKUP(A2137,'[2]Pivot HorizontalMRP'!$A$4:$C$2689,3,0),0)</f>
        <v>75950</v>
      </c>
      <c r="M2137" s="1" t="n">
        <f aca="false">IFERROR(VLOOKUP(A2137,'[2]Pivot HorizontalMRP'!$A$4:$D$2689,0.4,0),0)</f>
        <v>0</v>
      </c>
      <c r="N2137" s="1" t="n">
        <f aca="false">IFERROR(VLOOKUP(A2137,'[2]Pivot HorizontalMRP'!$A$4:$E$2689,5,0),0)</f>
        <v>0</v>
      </c>
      <c r="O2137" s="1" t="n">
        <f aca="false">K2137+L2137</f>
        <v>75950</v>
      </c>
      <c r="P2137" s="1" t="n">
        <f aca="false">K2137+L2137+M2137+N2137</f>
        <v>75950</v>
      </c>
      <c r="Q2137" s="1" t="n">
        <f aca="false">IFERROR(VLOOKUP(A2137,'[2]Pivot HorizontalMRP'!$A$4:$F$2689,6,0),0)</f>
        <v>389</v>
      </c>
      <c r="R2137" s="1" t="n">
        <f aca="false">IFERROR(VLOOKUP(A2137,'[2]Pivot HorizontalMRP'!$A$4:$G$2689,7,0),0)</f>
        <v>871</v>
      </c>
      <c r="S2137" s="1" t="n">
        <f aca="false">IFERROR(VLOOKUP(A2137,'[2]Pivot HorizontalMRP'!$A$4:$H$2689,8,0),0)</f>
        <v>933</v>
      </c>
      <c r="T2137" s="1" t="n">
        <f aca="false">IFERROR(VLOOKUP(A2137,'[2]Pivot HorizontalMRP'!$A$4:$I$2689,9,0),0)</f>
        <v>431</v>
      </c>
      <c r="U2137" s="1" t="n">
        <f aca="false">IF(I2137="delivery",O2137-SUM(Q2137+R2137),IF(I2137="PO",P2137-SUM(Q2137:R2137)))</f>
        <v>74690</v>
      </c>
      <c r="V2137" s="81" t="n">
        <v>0.00068</v>
      </c>
      <c r="W2137" s="81"/>
      <c r="X2137" s="81" t="n">
        <f aca="false">W2137-V2137</f>
        <v>-0.00068</v>
      </c>
      <c r="Y2137" s="81"/>
      <c r="Z2137" s="81"/>
      <c r="AA2137" s="81" t="n">
        <v>0.00068</v>
      </c>
      <c r="AB2137" s="81"/>
      <c r="AC2137" s="81"/>
      <c r="AD2137" s="81"/>
      <c r="AE2137" s="81"/>
      <c r="AF2137" s="81"/>
      <c r="AG2137" s="81"/>
      <c r="AH2137" s="81"/>
      <c r="AI2137" s="81"/>
      <c r="AJ2137" s="81"/>
      <c r="AK2137" s="81"/>
      <c r="AL2137" s="81"/>
      <c r="AM2137" s="81"/>
      <c r="AN2137" s="81"/>
      <c r="AO2137" s="81" t="str">
        <f aca="false">D2137</f>
        <v>Sanmina</v>
      </c>
      <c r="AP2137" s="1" t="s">
        <v>3124</v>
      </c>
      <c r="AQ2137" s="1"/>
      <c r="AR2137" s="1"/>
      <c r="AS2137" s="1"/>
      <c r="AT2137" s="1"/>
      <c r="AU2137" s="1"/>
      <c r="AV2137" s="1"/>
      <c r="AW2137" s="1"/>
      <c r="AX2137" s="1"/>
      <c r="AY2137" s="1"/>
      <c r="AZ2137" s="1"/>
      <c r="BA2137" s="1"/>
      <c r="BB2137" s="1"/>
      <c r="BC2137" s="1"/>
      <c r="BD2137" s="1"/>
      <c r="BE2137" s="1"/>
      <c r="BF2137" s="1" t="s">
        <v>14668</v>
      </c>
      <c r="BG2137" s="1" t="s">
        <v>183</v>
      </c>
      <c r="BH2137" s="1"/>
      <c r="BI2137" s="1"/>
    </row>
    <row r="2138" customFormat="false" ht="12.75" hidden="false" customHeight="false" outlineLevel="0" collapsed="false">
      <c r="A2138" s="1" t="s">
        <v>9377</v>
      </c>
      <c r="B2138" s="1" t="s">
        <v>9378</v>
      </c>
      <c r="C2138" s="1" t="s">
        <v>177</v>
      </c>
      <c r="D2138" s="1" t="s">
        <v>1471</v>
      </c>
      <c r="E2138" s="1" t="s">
        <v>16554</v>
      </c>
      <c r="F2138" s="1" t="s">
        <v>9380</v>
      </c>
      <c r="G2138" s="1" t="n">
        <v>81</v>
      </c>
      <c r="H2138" s="1" t="n">
        <v>10000</v>
      </c>
      <c r="I2138" s="101" t="s">
        <v>180</v>
      </c>
      <c r="J2138" s="1"/>
      <c r="K2138" s="1" t="n">
        <f aca="false">IFERROR(VLOOKUP(A2138,'[2]Pivot HorizontalMRP'!$A$4:$B$2689,2,0),0)</f>
        <v>0</v>
      </c>
      <c r="L2138" s="1" t="n">
        <f aca="false">IFERROR(VLOOKUP(A2138,'[2]Pivot HorizontalMRP'!$A$4:$C$2689,3,0),0)</f>
        <v>15568</v>
      </c>
      <c r="M2138" s="1" t="n">
        <f aca="false">IFERROR(VLOOKUP(A2138,'[2]Pivot HorizontalMRP'!$A$4:$D$2689,0.4,0),0)</f>
        <v>0</v>
      </c>
      <c r="N2138" s="1" t="n">
        <f aca="false">IFERROR(VLOOKUP(A2138,'[2]Pivot HorizontalMRP'!$A$4:$E$2689,5,0),0)</f>
        <v>0</v>
      </c>
      <c r="O2138" s="1" t="n">
        <f aca="false">K2138+L2138</f>
        <v>15568</v>
      </c>
      <c r="P2138" s="1" t="n">
        <f aca="false">K2138+L2138+M2138+N2138</f>
        <v>15568</v>
      </c>
      <c r="Q2138" s="1" t="n">
        <f aca="false">IFERROR(VLOOKUP(A2138,'[2]Pivot HorizontalMRP'!$A$4:$F$2689,6,0),0)</f>
        <v>603</v>
      </c>
      <c r="R2138" s="1" t="n">
        <f aca="false">IFERROR(VLOOKUP(A2138,'[2]Pivot HorizontalMRP'!$A$4:$G$2689,7,0),0)</f>
        <v>353</v>
      </c>
      <c r="S2138" s="1" t="n">
        <f aca="false">IFERROR(VLOOKUP(A2138,'[2]Pivot HorizontalMRP'!$A$4:$H$2689,8,0),0)</f>
        <v>307</v>
      </c>
      <c r="T2138" s="1" t="n">
        <f aca="false">IFERROR(VLOOKUP(A2138,'[2]Pivot HorizontalMRP'!$A$4:$I$2689,9,0),0)</f>
        <v>115</v>
      </c>
      <c r="U2138" s="1" t="n">
        <f aca="false">IF(I2138="delivery",O2138-SUM(Q2138+R2138),IF(I2138="PO",P2138-SUM(Q2138:R2138)))</f>
        <v>14612</v>
      </c>
      <c r="V2138" s="81" t="n">
        <v>0.00198</v>
      </c>
      <c r="W2138" s="81"/>
      <c r="X2138" s="81" t="n">
        <f aca="false">W2138-V2138</f>
        <v>-0.00198</v>
      </c>
      <c r="Y2138" s="81"/>
      <c r="Z2138" s="81"/>
      <c r="AA2138" s="81"/>
      <c r="AB2138" s="81"/>
      <c r="AC2138" s="81"/>
      <c r="AD2138" s="81"/>
      <c r="AE2138" s="81"/>
      <c r="AF2138" s="81"/>
      <c r="AG2138" s="81"/>
      <c r="AH2138" s="81"/>
      <c r="AI2138" s="81"/>
      <c r="AJ2138" s="81"/>
      <c r="AK2138" s="81"/>
      <c r="AL2138" s="81"/>
      <c r="AM2138" s="81"/>
      <c r="AN2138" s="81"/>
      <c r="AO2138" s="81" t="str">
        <f aca="false">D2138</f>
        <v>Sanmina</v>
      </c>
      <c r="AP2138" s="1" t="s">
        <v>3124</v>
      </c>
      <c r="AQ2138" s="1"/>
      <c r="AR2138" s="1"/>
      <c r="AS2138" s="1"/>
      <c r="AT2138" s="1"/>
      <c r="AU2138" s="1"/>
      <c r="AV2138" s="1"/>
      <c r="AW2138" s="1"/>
      <c r="AX2138" s="1"/>
      <c r="AY2138" s="1"/>
      <c r="AZ2138" s="1"/>
      <c r="BA2138" s="1"/>
      <c r="BB2138" s="1"/>
      <c r="BC2138" s="1"/>
      <c r="BD2138" s="1"/>
      <c r="BE2138" s="1"/>
      <c r="BF2138" s="1" t="s">
        <v>14668</v>
      </c>
      <c r="BG2138" s="1" t="s">
        <v>183</v>
      </c>
      <c r="BH2138" s="1"/>
      <c r="BI2138" s="1"/>
    </row>
    <row r="2139" customFormat="false" ht="12.75" hidden="false" customHeight="false" outlineLevel="0" collapsed="false">
      <c r="A2139" s="1" t="s">
        <v>9381</v>
      </c>
      <c r="B2139" s="1" t="s">
        <v>9382</v>
      </c>
      <c r="C2139" s="1" t="s">
        <v>177</v>
      </c>
      <c r="D2139" s="1" t="s">
        <v>1471</v>
      </c>
      <c r="E2139" s="1" t="s">
        <v>16555</v>
      </c>
      <c r="F2139" s="1" t="s">
        <v>9384</v>
      </c>
      <c r="G2139" s="1" t="n">
        <v>308</v>
      </c>
      <c r="H2139" s="1" t="n">
        <v>10000</v>
      </c>
      <c r="I2139" s="101" t="s">
        <v>180</v>
      </c>
      <c r="J2139" s="1"/>
      <c r="K2139" s="1" t="n">
        <f aca="false">IFERROR(VLOOKUP(A2139,'[2]Pivot HorizontalMRP'!$A$4:$B$2689,2,0),0)</f>
        <v>0</v>
      </c>
      <c r="L2139" s="1" t="n">
        <f aca="false">IFERROR(VLOOKUP(A2139,'[2]Pivot HorizontalMRP'!$A$4:$C$2689,3,0),0)</f>
        <v>14541</v>
      </c>
      <c r="M2139" s="1" t="n">
        <f aca="false">IFERROR(VLOOKUP(A2139,'[2]Pivot HorizontalMRP'!$A$4:$D$2689,0.4,0),0)</f>
        <v>0</v>
      </c>
      <c r="N2139" s="1" t="n">
        <f aca="false">IFERROR(VLOOKUP(A2139,'[2]Pivot HorizontalMRP'!$A$4:$E$2689,5,0),0)</f>
        <v>0</v>
      </c>
      <c r="O2139" s="1" t="n">
        <f aca="false">K2139+L2139</f>
        <v>14541</v>
      </c>
      <c r="P2139" s="1" t="n">
        <f aca="false">K2139+L2139+M2139+N2139</f>
        <v>14541</v>
      </c>
      <c r="Q2139" s="1" t="n">
        <f aca="false">IFERROR(VLOOKUP(A2139,'[2]Pivot HorizontalMRP'!$A$4:$F$2689,6,0),0)</f>
        <v>3895</v>
      </c>
      <c r="R2139" s="1" t="n">
        <f aca="false">IFERROR(VLOOKUP(A2139,'[2]Pivot HorizontalMRP'!$A$4:$G$2689,7,0),0)</f>
        <v>10763</v>
      </c>
      <c r="S2139" s="1" t="n">
        <f aca="false">IFERROR(VLOOKUP(A2139,'[2]Pivot HorizontalMRP'!$A$4:$H$2689,8,0),0)</f>
        <v>8009</v>
      </c>
      <c r="T2139" s="1" t="n">
        <f aca="false">IFERROR(VLOOKUP(A2139,'[2]Pivot HorizontalMRP'!$A$4:$I$2689,9,0),0)</f>
        <v>5097</v>
      </c>
      <c r="U2139" s="1" t="n">
        <f aca="false">IF(I2139="delivery",O2139-SUM(Q2139+R2139),IF(I2139="PO",P2139-SUM(Q2139:R2139)))</f>
        <v>-117</v>
      </c>
      <c r="V2139" s="81" t="n">
        <v>0.00055</v>
      </c>
      <c r="W2139" s="81"/>
      <c r="X2139" s="81" t="n">
        <f aca="false">W2139-V2139</f>
        <v>-0.00055</v>
      </c>
      <c r="Y2139" s="81"/>
      <c r="Z2139" s="81"/>
      <c r="AA2139" s="81"/>
      <c r="AB2139" s="81"/>
      <c r="AC2139" s="81"/>
      <c r="AD2139" s="81"/>
      <c r="AE2139" s="81"/>
      <c r="AF2139" s="81"/>
      <c r="AG2139" s="81"/>
      <c r="AH2139" s="81"/>
      <c r="AI2139" s="81"/>
      <c r="AJ2139" s="81"/>
      <c r="AK2139" s="81"/>
      <c r="AL2139" s="81"/>
      <c r="AM2139" s="81"/>
      <c r="AN2139" s="81"/>
      <c r="AO2139" s="81" t="str">
        <f aca="false">D2139</f>
        <v>Sanmina</v>
      </c>
      <c r="AP2139" s="1" t="s">
        <v>3124</v>
      </c>
      <c r="AQ2139" s="1"/>
      <c r="AR2139" s="1"/>
      <c r="AS2139" s="1"/>
      <c r="AT2139" s="1"/>
      <c r="AU2139" s="1"/>
      <c r="AV2139" s="1"/>
      <c r="AW2139" s="1"/>
      <c r="AX2139" s="1"/>
      <c r="AY2139" s="1"/>
      <c r="AZ2139" s="1"/>
      <c r="BA2139" s="1"/>
      <c r="BB2139" s="1"/>
      <c r="BC2139" s="1"/>
      <c r="BD2139" s="1"/>
      <c r="BE2139" s="1"/>
      <c r="BF2139" s="1" t="s">
        <v>14668</v>
      </c>
      <c r="BG2139" s="1" t="s">
        <v>183</v>
      </c>
      <c r="BH2139" s="1"/>
      <c r="BI2139" s="1"/>
    </row>
    <row r="2140" customFormat="false" ht="12.75" hidden="false" customHeight="false" outlineLevel="0" collapsed="false">
      <c r="A2140" s="1" t="s">
        <v>9385</v>
      </c>
      <c r="B2140" s="1" t="s">
        <v>9386</v>
      </c>
      <c r="C2140" s="1" t="s">
        <v>177</v>
      </c>
      <c r="D2140" s="1" t="s">
        <v>1471</v>
      </c>
      <c r="E2140" s="1" t="s">
        <v>16556</v>
      </c>
      <c r="F2140" s="1" t="s">
        <v>9388</v>
      </c>
      <c r="G2140" s="1" t="n">
        <v>308</v>
      </c>
      <c r="H2140" s="1" t="n">
        <v>10000</v>
      </c>
      <c r="I2140" s="101" t="s">
        <v>180</v>
      </c>
      <c r="J2140" s="1"/>
      <c r="K2140" s="1" t="n">
        <f aca="false">IFERROR(VLOOKUP(A2140,'[2]Pivot HorizontalMRP'!$A$4:$B$2689,2,0),0)</f>
        <v>0</v>
      </c>
      <c r="L2140" s="1" t="n">
        <f aca="false">IFERROR(VLOOKUP(A2140,'[2]Pivot HorizontalMRP'!$A$4:$C$2689,3,0),0)</f>
        <v>51374</v>
      </c>
      <c r="M2140" s="1" t="n">
        <f aca="false">IFERROR(VLOOKUP(A2140,'[2]Pivot HorizontalMRP'!$A$4:$D$2689,0.4,0),0)</f>
        <v>0</v>
      </c>
      <c r="N2140" s="1" t="n">
        <f aca="false">IFERROR(VLOOKUP(A2140,'[2]Pivot HorizontalMRP'!$A$4:$E$2689,5,0),0)</f>
        <v>0</v>
      </c>
      <c r="O2140" s="1" t="n">
        <f aca="false">K2140+L2140</f>
        <v>51374</v>
      </c>
      <c r="P2140" s="1" t="n">
        <f aca="false">K2140+L2140+M2140+N2140</f>
        <v>51374</v>
      </c>
      <c r="Q2140" s="1" t="n">
        <f aca="false">IFERROR(VLOOKUP(A2140,'[2]Pivot HorizontalMRP'!$A$4:$F$2689,6,0),0)</f>
        <v>10919</v>
      </c>
      <c r="R2140" s="1" t="n">
        <f aca="false">IFERROR(VLOOKUP(A2140,'[2]Pivot HorizontalMRP'!$A$4:$G$2689,7,0),0)</f>
        <v>7521</v>
      </c>
      <c r="S2140" s="1" t="n">
        <f aca="false">IFERROR(VLOOKUP(A2140,'[2]Pivot HorizontalMRP'!$A$4:$H$2689,8,0),0)</f>
        <v>5956</v>
      </c>
      <c r="T2140" s="1" t="n">
        <f aca="false">IFERROR(VLOOKUP(A2140,'[2]Pivot HorizontalMRP'!$A$4:$I$2689,9,0),0)</f>
        <v>3300</v>
      </c>
      <c r="U2140" s="1" t="n">
        <f aca="false">IF(I2140="delivery",O2140-SUM(Q2140+R2140),IF(I2140="PO",P2140-SUM(Q2140:R2140)))</f>
        <v>32934</v>
      </c>
      <c r="V2140" s="81" t="n">
        <v>0.00036</v>
      </c>
      <c r="W2140" s="81"/>
      <c r="X2140" s="81" t="n">
        <f aca="false">W2140-V2140</f>
        <v>-0.00036</v>
      </c>
      <c r="Y2140" s="81"/>
      <c r="Z2140" s="81"/>
      <c r="AA2140" s="81" t="n">
        <v>0.00124</v>
      </c>
      <c r="AB2140" s="81"/>
      <c r="AC2140" s="81"/>
      <c r="AD2140" s="81"/>
      <c r="AE2140" s="81"/>
      <c r="AF2140" s="81"/>
      <c r="AG2140" s="81"/>
      <c r="AH2140" s="81"/>
      <c r="AI2140" s="81"/>
      <c r="AJ2140" s="81"/>
      <c r="AK2140" s="81"/>
      <c r="AL2140" s="81"/>
      <c r="AM2140" s="81"/>
      <c r="AN2140" s="81"/>
      <c r="AO2140" s="81" t="str">
        <f aca="false">D2140</f>
        <v>Sanmina</v>
      </c>
      <c r="AP2140" s="1" t="s">
        <v>3124</v>
      </c>
      <c r="AQ2140" s="1"/>
      <c r="AR2140" s="1"/>
      <c r="AS2140" s="1"/>
      <c r="AT2140" s="1"/>
      <c r="AU2140" s="1"/>
      <c r="AV2140" s="1"/>
      <c r="AW2140" s="1"/>
      <c r="AX2140" s="1"/>
      <c r="AY2140" s="1"/>
      <c r="AZ2140" s="1"/>
      <c r="BA2140" s="1"/>
      <c r="BB2140" s="1"/>
      <c r="BC2140" s="1"/>
      <c r="BD2140" s="1"/>
      <c r="BE2140" s="1"/>
      <c r="BF2140" s="1" t="s">
        <v>14668</v>
      </c>
      <c r="BG2140" s="1" t="s">
        <v>183</v>
      </c>
      <c r="BH2140" s="1"/>
      <c r="BI2140" s="1"/>
    </row>
    <row r="2141" customFormat="false" ht="12.75" hidden="false" customHeight="false" outlineLevel="0" collapsed="false">
      <c r="A2141" s="1" t="s">
        <v>9389</v>
      </c>
      <c r="B2141" s="1" t="s">
        <v>9390</v>
      </c>
      <c r="C2141" s="1" t="s">
        <v>177</v>
      </c>
      <c r="D2141" s="1" t="s">
        <v>1471</v>
      </c>
      <c r="E2141" s="1" t="s">
        <v>16554</v>
      </c>
      <c r="F2141" s="1" t="s">
        <v>9391</v>
      </c>
      <c r="G2141" s="1" t="n">
        <v>123</v>
      </c>
      <c r="H2141" s="1" t="n">
        <v>10000</v>
      </c>
      <c r="I2141" s="101" t="s">
        <v>180</v>
      </c>
      <c r="J2141" s="1"/>
      <c r="K2141" s="1" t="n">
        <f aca="false">IFERROR(VLOOKUP(A2141,'[2]Pivot HorizontalMRP'!$A$4:$B$2689,2,0),0)</f>
        <v>0</v>
      </c>
      <c r="L2141" s="1" t="n">
        <f aca="false">IFERROR(VLOOKUP(A2141,'[2]Pivot HorizontalMRP'!$A$4:$C$2689,3,0),0)</f>
        <v>78407</v>
      </c>
      <c r="M2141" s="1" t="n">
        <f aca="false">IFERROR(VLOOKUP(A2141,'[2]Pivot HorizontalMRP'!$A$4:$D$2689,0.4,0),0)</f>
        <v>0</v>
      </c>
      <c r="N2141" s="1" t="n">
        <f aca="false">IFERROR(VLOOKUP(A2141,'[2]Pivot HorizontalMRP'!$A$4:$E$2689,5,0),0)</f>
        <v>0</v>
      </c>
      <c r="O2141" s="1" t="n">
        <f aca="false">K2141+L2141</f>
        <v>78407</v>
      </c>
      <c r="P2141" s="1" t="n">
        <f aca="false">K2141+L2141+M2141+N2141</f>
        <v>78407</v>
      </c>
      <c r="Q2141" s="1" t="n">
        <f aca="false">IFERROR(VLOOKUP(A2141,'[2]Pivot HorizontalMRP'!$A$4:$F$2689,6,0),0)</f>
        <v>792</v>
      </c>
      <c r="R2141" s="1" t="n">
        <f aca="false">IFERROR(VLOOKUP(A2141,'[2]Pivot HorizontalMRP'!$A$4:$G$2689,7,0),0)</f>
        <v>1014</v>
      </c>
      <c r="S2141" s="1" t="n">
        <f aca="false">IFERROR(VLOOKUP(A2141,'[2]Pivot HorizontalMRP'!$A$4:$H$2689,8,0),0)</f>
        <v>978</v>
      </c>
      <c r="T2141" s="1" t="n">
        <f aca="false">IFERROR(VLOOKUP(A2141,'[2]Pivot HorizontalMRP'!$A$4:$I$2689,9,0),0)</f>
        <v>546</v>
      </c>
      <c r="U2141" s="1" t="n">
        <f aca="false">IF(I2141="delivery",O2141-SUM(Q2141+R2141),IF(I2141="PO",P2141-SUM(Q2141:R2141)))</f>
        <v>76601</v>
      </c>
      <c r="V2141" s="81" t="n">
        <v>0.005</v>
      </c>
      <c r="W2141" s="81"/>
      <c r="X2141" s="81" t="n">
        <f aca="false">W2141-V2141</f>
        <v>-0.005</v>
      </c>
      <c r="Y2141" s="81"/>
      <c r="Z2141" s="81"/>
      <c r="AA2141" s="81" t="n">
        <v>0.005</v>
      </c>
      <c r="AB2141" s="81"/>
      <c r="AC2141" s="81"/>
      <c r="AD2141" s="81"/>
      <c r="AE2141" s="81"/>
      <c r="AF2141" s="81"/>
      <c r="AG2141" s="81"/>
      <c r="AH2141" s="81"/>
      <c r="AI2141" s="81"/>
      <c r="AJ2141" s="81"/>
      <c r="AK2141" s="81"/>
      <c r="AL2141" s="81"/>
      <c r="AM2141" s="81"/>
      <c r="AN2141" s="81"/>
      <c r="AO2141" s="81" t="str">
        <f aca="false">D2141</f>
        <v>Sanmina</v>
      </c>
      <c r="AP2141" s="1" t="s">
        <v>3124</v>
      </c>
      <c r="AQ2141" s="1"/>
      <c r="AR2141" s="1"/>
      <c r="AS2141" s="1"/>
      <c r="AT2141" s="1"/>
      <c r="AU2141" s="1"/>
      <c r="AV2141" s="1"/>
      <c r="AW2141" s="1"/>
      <c r="AX2141" s="1"/>
      <c r="AY2141" s="1"/>
      <c r="AZ2141" s="1"/>
      <c r="BA2141" s="1"/>
      <c r="BB2141" s="1"/>
      <c r="BC2141" s="1"/>
      <c r="BD2141" s="1"/>
      <c r="BE2141" s="1"/>
      <c r="BF2141" s="1" t="s">
        <v>14668</v>
      </c>
      <c r="BG2141" s="1" t="s">
        <v>183</v>
      </c>
      <c r="BH2141" s="1"/>
      <c r="BI2141" s="1"/>
    </row>
    <row r="2142" customFormat="false" ht="12.75" hidden="false" customHeight="false" outlineLevel="0" collapsed="false">
      <c r="A2142" s="1" t="s">
        <v>9392</v>
      </c>
      <c r="B2142" s="1" t="s">
        <v>9393</v>
      </c>
      <c r="C2142" s="1" t="s">
        <v>177</v>
      </c>
      <c r="D2142" s="1" t="s">
        <v>1471</v>
      </c>
      <c r="E2142" s="1" t="s">
        <v>16557</v>
      </c>
      <c r="F2142" s="1" t="s">
        <v>9395</v>
      </c>
      <c r="G2142" s="1" t="n">
        <v>116</v>
      </c>
      <c r="H2142" s="1" t="n">
        <v>10000</v>
      </c>
      <c r="I2142" s="101" t="s">
        <v>180</v>
      </c>
      <c r="J2142" s="1"/>
      <c r="K2142" s="1" t="n">
        <f aca="false">IFERROR(VLOOKUP(A2142,'[2]Pivot HorizontalMRP'!$A$4:$B$2689,2,0),0)</f>
        <v>0</v>
      </c>
      <c r="L2142" s="1" t="n">
        <f aca="false">IFERROR(VLOOKUP(A2142,'[2]Pivot HorizontalMRP'!$A$4:$C$2689,3,0),0)</f>
        <v>63859</v>
      </c>
      <c r="M2142" s="1" t="n">
        <f aca="false">IFERROR(VLOOKUP(A2142,'[2]Pivot HorizontalMRP'!$A$4:$D$2689,0.4,0),0)</f>
        <v>0</v>
      </c>
      <c r="N2142" s="1" t="n">
        <f aca="false">IFERROR(VLOOKUP(A2142,'[2]Pivot HorizontalMRP'!$A$4:$E$2689,5,0),0)</f>
        <v>0</v>
      </c>
      <c r="O2142" s="1" t="n">
        <f aca="false">K2142+L2142</f>
        <v>63859</v>
      </c>
      <c r="P2142" s="1" t="n">
        <f aca="false">K2142+L2142+M2142+N2142</f>
        <v>63859</v>
      </c>
      <c r="Q2142" s="1" t="n">
        <f aca="false">IFERROR(VLOOKUP(A2142,'[2]Pivot HorizontalMRP'!$A$4:$F$2689,6,0),0)</f>
        <v>40101</v>
      </c>
      <c r="R2142" s="1" t="n">
        <f aca="false">IFERROR(VLOOKUP(A2142,'[2]Pivot HorizontalMRP'!$A$4:$G$2689,7,0),0)</f>
        <v>37996</v>
      </c>
      <c r="S2142" s="1" t="n">
        <f aca="false">IFERROR(VLOOKUP(A2142,'[2]Pivot HorizontalMRP'!$A$4:$H$2689,8,0),0)</f>
        <v>45390</v>
      </c>
      <c r="T2142" s="1" t="n">
        <f aca="false">IFERROR(VLOOKUP(A2142,'[2]Pivot HorizontalMRP'!$A$4:$I$2689,9,0),0)</f>
        <v>24524</v>
      </c>
      <c r="U2142" s="1" t="n">
        <f aca="false">IF(I2142="delivery",O2142-SUM(Q2142+R2142),IF(I2142="PO",P2142-SUM(Q2142:R2142)))</f>
        <v>-14238</v>
      </c>
      <c r="V2142" s="81" t="n">
        <v>0.00061</v>
      </c>
      <c r="W2142" s="81"/>
      <c r="X2142" s="81" t="n">
        <f aca="false">W2142-V2142</f>
        <v>-0.00061</v>
      </c>
      <c r="Y2142" s="81"/>
      <c r="Z2142" s="81"/>
      <c r="AA2142" s="81"/>
      <c r="AB2142" s="81"/>
      <c r="AC2142" s="81"/>
      <c r="AD2142" s="81"/>
      <c r="AE2142" s="81"/>
      <c r="AF2142" s="81"/>
      <c r="AG2142" s="81"/>
      <c r="AH2142" s="81"/>
      <c r="AI2142" s="81"/>
      <c r="AJ2142" s="81"/>
      <c r="AK2142" s="81"/>
      <c r="AL2142" s="81"/>
      <c r="AM2142" s="81"/>
      <c r="AN2142" s="81"/>
      <c r="AO2142" s="81" t="str">
        <f aca="false">D2142</f>
        <v>Sanmina</v>
      </c>
      <c r="AP2142" s="1" t="s">
        <v>3124</v>
      </c>
      <c r="AQ2142" s="1"/>
      <c r="AR2142" s="1"/>
      <c r="AS2142" s="1"/>
      <c r="AT2142" s="1"/>
      <c r="AU2142" s="1"/>
      <c r="AV2142" s="1"/>
      <c r="AW2142" s="1"/>
      <c r="AX2142" s="1"/>
      <c r="AY2142" s="1"/>
      <c r="AZ2142" s="1"/>
      <c r="BA2142" s="1"/>
      <c r="BB2142" s="1"/>
      <c r="BC2142" s="1"/>
      <c r="BD2142" s="1"/>
      <c r="BE2142" s="1"/>
      <c r="BF2142" s="1" t="s">
        <v>14668</v>
      </c>
      <c r="BG2142" s="1" t="s">
        <v>183</v>
      </c>
      <c r="BH2142" s="1"/>
      <c r="BI2142" s="1"/>
    </row>
    <row r="2143" customFormat="false" ht="12.75" hidden="false" customHeight="false" outlineLevel="0" collapsed="false">
      <c r="A2143" s="1" t="s">
        <v>9396</v>
      </c>
      <c r="B2143" s="1" t="s">
        <v>9397</v>
      </c>
      <c r="C2143" s="1" t="s">
        <v>177</v>
      </c>
      <c r="D2143" s="1" t="s">
        <v>1471</v>
      </c>
      <c r="E2143" s="1" t="s">
        <v>16558</v>
      </c>
      <c r="F2143" s="1" t="s">
        <v>9399</v>
      </c>
      <c r="G2143" s="1" t="n">
        <v>308</v>
      </c>
      <c r="H2143" s="1" t="n">
        <v>10000</v>
      </c>
      <c r="I2143" s="101" t="s">
        <v>188</v>
      </c>
      <c r="J2143" s="1"/>
      <c r="K2143" s="1" t="n">
        <f aca="false">IFERROR(VLOOKUP(A2143,'[2]Pivot HorizontalMRP'!$A$4:$B$2689,2,0),0)</f>
        <v>0</v>
      </c>
      <c r="L2143" s="1" t="n">
        <f aca="false">IFERROR(VLOOKUP(A2143,'[2]Pivot HorizontalMRP'!$A$4:$C$2689,3,0),0)</f>
        <v>142495</v>
      </c>
      <c r="M2143" s="1" t="n">
        <f aca="false">IFERROR(VLOOKUP(A2143,'[2]Pivot HorizontalMRP'!$A$4:$D$2689,0.4,0),0)</f>
        <v>0</v>
      </c>
      <c r="N2143" s="1" t="n">
        <f aca="false">IFERROR(VLOOKUP(A2143,'[2]Pivot HorizontalMRP'!$A$4:$E$2689,5,0),0)</f>
        <v>0</v>
      </c>
      <c r="O2143" s="1" t="n">
        <f aca="false">K2143+L2143</f>
        <v>142495</v>
      </c>
      <c r="P2143" s="1" t="n">
        <f aca="false">K2143+L2143+M2143+N2143</f>
        <v>142495</v>
      </c>
      <c r="Q2143" s="1" t="n">
        <f aca="false">IFERROR(VLOOKUP(A2143,'[2]Pivot HorizontalMRP'!$A$4:$F$2689,6,0),0)</f>
        <v>856</v>
      </c>
      <c r="R2143" s="1" t="n">
        <f aca="false">IFERROR(VLOOKUP(A2143,'[2]Pivot HorizontalMRP'!$A$4:$G$2689,7,0),0)</f>
        <v>1085</v>
      </c>
      <c r="S2143" s="1" t="n">
        <f aca="false">IFERROR(VLOOKUP(A2143,'[2]Pivot HorizontalMRP'!$A$4:$H$2689,8,0),0)</f>
        <v>1191</v>
      </c>
      <c r="T2143" s="1" t="n">
        <f aca="false">IFERROR(VLOOKUP(A2143,'[2]Pivot HorizontalMRP'!$A$4:$I$2689,9,0),0)</f>
        <v>400</v>
      </c>
      <c r="U2143" s="1" t="n">
        <f aca="false">IF(I2143="delivery",O2143-SUM(Q2143+R2143),IF(I2143="PO",P2143-SUM(Q2143:R2143)))</f>
        <v>140554</v>
      </c>
      <c r="V2143" s="81" t="n">
        <v>0.00076</v>
      </c>
      <c r="W2143" s="81"/>
      <c r="X2143" s="81" t="n">
        <f aca="false">W2143-V2143</f>
        <v>-0.00076</v>
      </c>
      <c r="Y2143" s="81"/>
      <c r="Z2143" s="81"/>
      <c r="AA2143" s="81" t="n">
        <v>0.00076</v>
      </c>
      <c r="AB2143" s="81"/>
      <c r="AC2143" s="81"/>
      <c r="AD2143" s="81"/>
      <c r="AE2143" s="81"/>
      <c r="AF2143" s="81"/>
      <c r="AG2143" s="81"/>
      <c r="AH2143" s="81"/>
      <c r="AI2143" s="81"/>
      <c r="AJ2143" s="81"/>
      <c r="AK2143" s="81"/>
      <c r="AL2143" s="81"/>
      <c r="AM2143" s="81"/>
      <c r="AN2143" s="81"/>
      <c r="AO2143" s="81" t="str">
        <f aca="false">D2143</f>
        <v>Sanmina</v>
      </c>
      <c r="AP2143" s="1" t="s">
        <v>3124</v>
      </c>
      <c r="AQ2143" s="1"/>
      <c r="AR2143" s="1"/>
      <c r="AS2143" s="1"/>
      <c r="AT2143" s="1"/>
      <c r="AU2143" s="1"/>
      <c r="AV2143" s="1"/>
      <c r="AW2143" s="1"/>
      <c r="AX2143" s="1"/>
      <c r="AY2143" s="1"/>
      <c r="AZ2143" s="1"/>
      <c r="BA2143" s="1"/>
      <c r="BB2143" s="1"/>
      <c r="BC2143" s="1"/>
      <c r="BD2143" s="1"/>
      <c r="BE2143" s="1"/>
      <c r="BF2143" s="1" t="s">
        <v>14668</v>
      </c>
      <c r="BG2143" s="1" t="s">
        <v>183</v>
      </c>
      <c r="BH2143" s="1"/>
      <c r="BI2143" s="1"/>
    </row>
    <row r="2144" customFormat="false" ht="12.75" hidden="false" customHeight="false" outlineLevel="0" collapsed="false">
      <c r="A2144" s="1" t="s">
        <v>9400</v>
      </c>
      <c r="B2144" s="1" t="s">
        <v>9401</v>
      </c>
      <c r="C2144" s="1" t="s">
        <v>177</v>
      </c>
      <c r="D2144" s="1" t="s">
        <v>1471</v>
      </c>
      <c r="E2144" s="1" t="s">
        <v>16559</v>
      </c>
      <c r="F2144" s="1" t="s">
        <v>9403</v>
      </c>
      <c r="G2144" s="1" t="n">
        <v>308</v>
      </c>
      <c r="H2144" s="1" t="n">
        <v>10000</v>
      </c>
      <c r="I2144" s="101" t="s">
        <v>180</v>
      </c>
      <c r="J2144" s="1"/>
      <c r="K2144" s="1" t="n">
        <f aca="false">IFERROR(VLOOKUP(A2144,'[2]Pivot HorizontalMRP'!$A$4:$B$2689,2,0),0)</f>
        <v>0</v>
      </c>
      <c r="L2144" s="1" t="n">
        <f aca="false">IFERROR(VLOOKUP(A2144,'[2]Pivot HorizontalMRP'!$A$4:$C$2689,3,0),0)</f>
        <v>35658</v>
      </c>
      <c r="M2144" s="1" t="n">
        <f aca="false">IFERROR(VLOOKUP(A2144,'[2]Pivot HorizontalMRP'!$A$4:$D$2689,0.4,0),0)</f>
        <v>0</v>
      </c>
      <c r="N2144" s="1" t="n">
        <f aca="false">IFERROR(VLOOKUP(A2144,'[2]Pivot HorizontalMRP'!$A$4:$E$2689,5,0),0)</f>
        <v>40000</v>
      </c>
      <c r="O2144" s="1" t="n">
        <f aca="false">K2144+L2144</f>
        <v>35658</v>
      </c>
      <c r="P2144" s="1" t="n">
        <f aca="false">K2144+L2144+M2144+N2144</f>
        <v>75658</v>
      </c>
      <c r="Q2144" s="1" t="n">
        <f aca="false">IFERROR(VLOOKUP(A2144,'[2]Pivot HorizontalMRP'!$A$4:$F$2689,6,0),0)</f>
        <v>31960</v>
      </c>
      <c r="R2144" s="1" t="n">
        <f aca="false">IFERROR(VLOOKUP(A2144,'[2]Pivot HorizontalMRP'!$A$4:$G$2689,7,0),0)</f>
        <v>27929</v>
      </c>
      <c r="S2144" s="1" t="n">
        <f aca="false">IFERROR(VLOOKUP(A2144,'[2]Pivot HorizontalMRP'!$A$4:$H$2689,8,0),0)</f>
        <v>24510</v>
      </c>
      <c r="T2144" s="1" t="n">
        <f aca="false">IFERROR(VLOOKUP(A2144,'[2]Pivot HorizontalMRP'!$A$4:$I$2689,9,0),0)</f>
        <v>14454</v>
      </c>
      <c r="U2144" s="1" t="n">
        <f aca="false">IF(I2144="delivery",O2144-SUM(Q2144+R2144),IF(I2144="PO",P2144-SUM(Q2144:R2144)))</f>
        <v>-24231</v>
      </c>
      <c r="V2144" s="81" t="n">
        <v>0.00036</v>
      </c>
      <c r="W2144" s="81"/>
      <c r="X2144" s="81" t="n">
        <f aca="false">W2144-V2144</f>
        <v>-0.00036</v>
      </c>
      <c r="Y2144" s="81"/>
      <c r="Z2144" s="81"/>
      <c r="AA2144" s="81" t="n">
        <v>0.00028</v>
      </c>
      <c r="AB2144" s="81"/>
      <c r="AC2144" s="81"/>
      <c r="AD2144" s="81"/>
      <c r="AE2144" s="81"/>
      <c r="AF2144" s="81"/>
      <c r="AG2144" s="81"/>
      <c r="AH2144" s="81"/>
      <c r="AI2144" s="81"/>
      <c r="AJ2144" s="81"/>
      <c r="AK2144" s="81"/>
      <c r="AL2144" s="81"/>
      <c r="AM2144" s="81"/>
      <c r="AN2144" s="81"/>
      <c r="AO2144" s="81" t="str">
        <f aca="false">D2144</f>
        <v>Sanmina</v>
      </c>
      <c r="AP2144" s="1" t="s">
        <v>3124</v>
      </c>
      <c r="AQ2144" s="1"/>
      <c r="AR2144" s="1"/>
      <c r="AS2144" s="1"/>
      <c r="AT2144" s="1"/>
      <c r="AU2144" s="1"/>
      <c r="AV2144" s="1"/>
      <c r="AW2144" s="1"/>
      <c r="AX2144" s="1"/>
      <c r="AY2144" s="1"/>
      <c r="AZ2144" s="1"/>
      <c r="BA2144" s="1"/>
      <c r="BB2144" s="1"/>
      <c r="BC2144" s="1"/>
      <c r="BD2144" s="1"/>
      <c r="BE2144" s="1"/>
      <c r="BF2144" s="1" t="s">
        <v>14668</v>
      </c>
      <c r="BG2144" s="1" t="s">
        <v>183</v>
      </c>
      <c r="BH2144" s="1"/>
      <c r="BI2144" s="1"/>
    </row>
    <row r="2145" customFormat="false" ht="12.75" hidden="false" customHeight="false" outlineLevel="0" collapsed="false">
      <c r="A2145" s="1" t="s">
        <v>9404</v>
      </c>
      <c r="B2145" s="1" t="s">
        <v>9405</v>
      </c>
      <c r="C2145" s="1" t="s">
        <v>177</v>
      </c>
      <c r="D2145" s="1" t="s">
        <v>1471</v>
      </c>
      <c r="E2145" s="1" t="s">
        <v>16560</v>
      </c>
      <c r="F2145" s="1" t="s">
        <v>9407</v>
      </c>
      <c r="G2145" s="1" t="n">
        <v>116</v>
      </c>
      <c r="H2145" s="1" t="n">
        <v>10000</v>
      </c>
      <c r="I2145" s="101" t="s">
        <v>180</v>
      </c>
      <c r="J2145" s="1"/>
      <c r="K2145" s="1" t="n">
        <f aca="false">IFERROR(VLOOKUP(A2145,'[2]Pivot HorizontalMRP'!$A$4:$B$2689,2,0),0)</f>
        <v>0</v>
      </c>
      <c r="L2145" s="1" t="n">
        <f aca="false">IFERROR(VLOOKUP(A2145,'[2]Pivot HorizontalMRP'!$A$4:$C$2689,3,0),0)</f>
        <v>81598</v>
      </c>
      <c r="M2145" s="1" t="n">
        <f aca="false">IFERROR(VLOOKUP(A2145,'[2]Pivot HorizontalMRP'!$A$4:$D$2689,0.4,0),0)</f>
        <v>0</v>
      </c>
      <c r="N2145" s="1" t="n">
        <f aca="false">IFERROR(VLOOKUP(A2145,'[2]Pivot HorizontalMRP'!$A$4:$E$2689,5,0),0)</f>
        <v>0</v>
      </c>
      <c r="O2145" s="1" t="n">
        <f aca="false">K2145+L2145</f>
        <v>81598</v>
      </c>
      <c r="P2145" s="1" t="n">
        <f aca="false">K2145+L2145+M2145+N2145</f>
        <v>81598</v>
      </c>
      <c r="Q2145" s="1" t="n">
        <f aca="false">IFERROR(VLOOKUP(A2145,'[2]Pivot HorizontalMRP'!$A$4:$F$2689,6,0),0)</f>
        <v>42346</v>
      </c>
      <c r="R2145" s="1" t="n">
        <f aca="false">IFERROR(VLOOKUP(A2145,'[2]Pivot HorizontalMRP'!$A$4:$G$2689,7,0),0)</f>
        <v>31162</v>
      </c>
      <c r="S2145" s="1" t="n">
        <f aca="false">IFERROR(VLOOKUP(A2145,'[2]Pivot HorizontalMRP'!$A$4:$H$2689,8,0),0)</f>
        <v>26047</v>
      </c>
      <c r="T2145" s="1" t="n">
        <f aca="false">IFERROR(VLOOKUP(A2145,'[2]Pivot HorizontalMRP'!$A$4:$I$2689,9,0),0)</f>
        <v>17938</v>
      </c>
      <c r="U2145" s="1" t="n">
        <f aca="false">IF(I2145="delivery",O2145-SUM(Q2145+R2145),IF(I2145="PO",P2145-SUM(Q2145:R2145)))</f>
        <v>8090</v>
      </c>
      <c r="V2145" s="81" t="n">
        <v>0.00036</v>
      </c>
      <c r="W2145" s="81"/>
      <c r="X2145" s="81" t="n">
        <f aca="false">W2145-V2145</f>
        <v>-0.00036</v>
      </c>
      <c r="Y2145" s="81"/>
      <c r="Z2145" s="81"/>
      <c r="AA2145" s="81" t="n">
        <v>0.00028</v>
      </c>
      <c r="AB2145" s="81"/>
      <c r="AC2145" s="81"/>
      <c r="AD2145" s="81"/>
      <c r="AE2145" s="81"/>
      <c r="AF2145" s="81"/>
      <c r="AG2145" s="81"/>
      <c r="AH2145" s="81"/>
      <c r="AI2145" s="81"/>
      <c r="AJ2145" s="81"/>
      <c r="AK2145" s="81"/>
      <c r="AL2145" s="81"/>
      <c r="AM2145" s="81"/>
      <c r="AN2145" s="81"/>
      <c r="AO2145" s="81" t="str">
        <f aca="false">D2145</f>
        <v>Sanmina</v>
      </c>
      <c r="AP2145" s="1" t="s">
        <v>3124</v>
      </c>
      <c r="AQ2145" s="1"/>
      <c r="AR2145" s="1"/>
      <c r="AS2145" s="1"/>
      <c r="AT2145" s="1"/>
      <c r="AU2145" s="1"/>
      <c r="AV2145" s="1"/>
      <c r="AW2145" s="1"/>
      <c r="AX2145" s="1"/>
      <c r="AY2145" s="1"/>
      <c r="AZ2145" s="1"/>
      <c r="BA2145" s="1"/>
      <c r="BB2145" s="1"/>
      <c r="BC2145" s="1"/>
      <c r="BD2145" s="1"/>
      <c r="BE2145" s="1"/>
      <c r="BF2145" s="1" t="s">
        <v>14668</v>
      </c>
      <c r="BG2145" s="1" t="s">
        <v>183</v>
      </c>
      <c r="BH2145" s="1"/>
      <c r="BI2145" s="1"/>
    </row>
    <row r="2146" customFormat="false" ht="12.75" hidden="false" customHeight="false" outlineLevel="0" collapsed="false">
      <c r="A2146" s="1" t="s">
        <v>9408</v>
      </c>
      <c r="B2146" s="1" t="s">
        <v>9409</v>
      </c>
      <c r="C2146" s="1" t="s">
        <v>177</v>
      </c>
      <c r="D2146" s="1" t="s">
        <v>1471</v>
      </c>
      <c r="E2146" s="1" t="s">
        <v>16561</v>
      </c>
      <c r="F2146" s="1" t="s">
        <v>9411</v>
      </c>
      <c r="G2146" s="1" t="n">
        <v>123</v>
      </c>
      <c r="H2146" s="1" t="n">
        <v>10000</v>
      </c>
      <c r="I2146" s="101" t="s">
        <v>180</v>
      </c>
      <c r="J2146" s="1"/>
      <c r="K2146" s="1" t="n">
        <f aca="false">IFERROR(VLOOKUP(A2146,'[2]Pivot HorizontalMRP'!$A$4:$B$2689,2,0),0)</f>
        <v>0</v>
      </c>
      <c r="L2146" s="1" t="n">
        <f aca="false">IFERROR(VLOOKUP(A2146,'[2]Pivot HorizontalMRP'!$A$4:$C$2689,3,0),0)</f>
        <v>48480</v>
      </c>
      <c r="M2146" s="1" t="n">
        <f aca="false">IFERROR(VLOOKUP(A2146,'[2]Pivot HorizontalMRP'!$A$4:$D$2689,0.4,0),0)</f>
        <v>0</v>
      </c>
      <c r="N2146" s="1" t="n">
        <f aca="false">IFERROR(VLOOKUP(A2146,'[2]Pivot HorizontalMRP'!$A$4:$E$2689,5,0),0)</f>
        <v>0</v>
      </c>
      <c r="O2146" s="1" t="n">
        <f aca="false">K2146+L2146</f>
        <v>48480</v>
      </c>
      <c r="P2146" s="1" t="n">
        <f aca="false">K2146+L2146+M2146+N2146</f>
        <v>48480</v>
      </c>
      <c r="Q2146" s="1" t="n">
        <f aca="false">IFERROR(VLOOKUP(A2146,'[2]Pivot HorizontalMRP'!$A$4:$F$2689,6,0),0)</f>
        <v>1212</v>
      </c>
      <c r="R2146" s="1" t="n">
        <f aca="false">IFERROR(VLOOKUP(A2146,'[2]Pivot HorizontalMRP'!$A$4:$G$2689,7,0),0)</f>
        <v>2614</v>
      </c>
      <c r="S2146" s="1" t="n">
        <f aca="false">IFERROR(VLOOKUP(A2146,'[2]Pivot HorizontalMRP'!$A$4:$H$2689,8,0),0)</f>
        <v>2138</v>
      </c>
      <c r="T2146" s="1" t="n">
        <f aca="false">IFERROR(VLOOKUP(A2146,'[2]Pivot HorizontalMRP'!$A$4:$I$2689,9,0),0)</f>
        <v>1168</v>
      </c>
      <c r="U2146" s="1" t="n">
        <f aca="false">IF(I2146="delivery",O2146-SUM(Q2146+R2146),IF(I2146="PO",P2146-SUM(Q2146:R2146)))</f>
        <v>44654</v>
      </c>
      <c r="V2146" s="81" t="n">
        <v>0.002</v>
      </c>
      <c r="W2146" s="81"/>
      <c r="X2146" s="81" t="n">
        <f aca="false">W2146-V2146</f>
        <v>-0.002</v>
      </c>
      <c r="Y2146" s="81"/>
      <c r="Z2146" s="81"/>
      <c r="AA2146" s="81" t="n">
        <v>0.002</v>
      </c>
      <c r="AB2146" s="81"/>
      <c r="AC2146" s="81"/>
      <c r="AD2146" s="81"/>
      <c r="AE2146" s="81"/>
      <c r="AF2146" s="81"/>
      <c r="AG2146" s="81"/>
      <c r="AH2146" s="81"/>
      <c r="AI2146" s="81"/>
      <c r="AJ2146" s="81"/>
      <c r="AK2146" s="81"/>
      <c r="AL2146" s="81"/>
      <c r="AM2146" s="81"/>
      <c r="AN2146" s="81"/>
      <c r="AO2146" s="81" t="str">
        <f aca="false">D2146</f>
        <v>Sanmina</v>
      </c>
      <c r="AP2146" s="1" t="s">
        <v>3124</v>
      </c>
      <c r="AQ2146" s="1"/>
      <c r="AR2146" s="1"/>
      <c r="AS2146" s="1"/>
      <c r="AT2146" s="1"/>
      <c r="AU2146" s="1"/>
      <c r="AV2146" s="1"/>
      <c r="AW2146" s="1"/>
      <c r="AX2146" s="1"/>
      <c r="AY2146" s="1"/>
      <c r="AZ2146" s="1"/>
      <c r="BA2146" s="1"/>
      <c r="BB2146" s="1"/>
      <c r="BC2146" s="1"/>
      <c r="BD2146" s="1"/>
      <c r="BE2146" s="1"/>
      <c r="BF2146" s="1" t="s">
        <v>14668</v>
      </c>
      <c r="BG2146" s="1" t="s">
        <v>183</v>
      </c>
      <c r="BH2146" s="1"/>
      <c r="BI2146" s="1"/>
    </row>
    <row r="2147" customFormat="false" ht="12.75" hidden="false" customHeight="false" outlineLevel="0" collapsed="false">
      <c r="A2147" s="1" t="s">
        <v>9412</v>
      </c>
      <c r="B2147" s="1" t="s">
        <v>9413</v>
      </c>
      <c r="C2147" s="1" t="s">
        <v>177</v>
      </c>
      <c r="D2147" s="1" t="s">
        <v>1471</v>
      </c>
      <c r="E2147" s="1" t="s">
        <v>16562</v>
      </c>
      <c r="F2147" s="1" t="s">
        <v>9415</v>
      </c>
      <c r="G2147" s="1" t="n">
        <v>116</v>
      </c>
      <c r="H2147" s="1" t="n">
        <v>10000</v>
      </c>
      <c r="I2147" s="101" t="s">
        <v>180</v>
      </c>
      <c r="J2147" s="1"/>
      <c r="K2147" s="1" t="n">
        <f aca="false">IFERROR(VLOOKUP(A2147,'[2]Pivot HorizontalMRP'!$A$4:$B$2689,2,0),0)</f>
        <v>0</v>
      </c>
      <c r="L2147" s="1" t="n">
        <f aca="false">IFERROR(VLOOKUP(A2147,'[2]Pivot HorizontalMRP'!$A$4:$C$2689,3,0),0)</f>
        <v>69117</v>
      </c>
      <c r="M2147" s="1" t="n">
        <f aca="false">IFERROR(VLOOKUP(A2147,'[2]Pivot HorizontalMRP'!$A$4:$D$2689,0.4,0),0)</f>
        <v>0</v>
      </c>
      <c r="N2147" s="1" t="n">
        <f aca="false">IFERROR(VLOOKUP(A2147,'[2]Pivot HorizontalMRP'!$A$4:$E$2689,5,0),0)</f>
        <v>40000</v>
      </c>
      <c r="O2147" s="1" t="n">
        <f aca="false">K2147+L2147</f>
        <v>69117</v>
      </c>
      <c r="P2147" s="1" t="n">
        <f aca="false">K2147+L2147+M2147+N2147</f>
        <v>109117</v>
      </c>
      <c r="Q2147" s="1" t="n">
        <f aca="false">IFERROR(VLOOKUP(A2147,'[2]Pivot HorizontalMRP'!$A$4:$F$2689,6,0),0)</f>
        <v>45175</v>
      </c>
      <c r="R2147" s="1" t="n">
        <f aca="false">IFERROR(VLOOKUP(A2147,'[2]Pivot HorizontalMRP'!$A$4:$G$2689,7,0),0)</f>
        <v>39954</v>
      </c>
      <c r="S2147" s="1" t="n">
        <f aca="false">IFERROR(VLOOKUP(A2147,'[2]Pivot HorizontalMRP'!$A$4:$H$2689,8,0),0)</f>
        <v>35006</v>
      </c>
      <c r="T2147" s="1" t="n">
        <f aca="false">IFERROR(VLOOKUP(A2147,'[2]Pivot HorizontalMRP'!$A$4:$I$2689,9,0),0)</f>
        <v>23342</v>
      </c>
      <c r="U2147" s="1" t="n">
        <f aca="false">IF(I2147="delivery",O2147-SUM(Q2147+R2147),IF(I2147="PO",P2147-SUM(Q2147:R2147)))</f>
        <v>-16012</v>
      </c>
      <c r="V2147" s="81" t="n">
        <v>0.0017</v>
      </c>
      <c r="W2147" s="81"/>
      <c r="X2147" s="81" t="n">
        <f aca="false">W2147-V2147</f>
        <v>-0.0017</v>
      </c>
      <c r="Y2147" s="81"/>
      <c r="Z2147" s="81"/>
      <c r="AA2147" s="81" t="n">
        <v>0.0017</v>
      </c>
      <c r="AB2147" s="81"/>
      <c r="AC2147" s="81"/>
      <c r="AD2147" s="81"/>
      <c r="AE2147" s="81"/>
      <c r="AF2147" s="81"/>
      <c r="AG2147" s="81"/>
      <c r="AH2147" s="81"/>
      <c r="AI2147" s="81"/>
      <c r="AJ2147" s="81"/>
      <c r="AK2147" s="81"/>
      <c r="AL2147" s="81"/>
      <c r="AM2147" s="81"/>
      <c r="AN2147" s="81"/>
      <c r="AO2147" s="81" t="str">
        <f aca="false">D2147</f>
        <v>Sanmina</v>
      </c>
      <c r="AP2147" s="1" t="s">
        <v>3124</v>
      </c>
      <c r="AQ2147" s="1"/>
      <c r="AR2147" s="1"/>
      <c r="AS2147" s="1"/>
      <c r="AT2147" s="1"/>
      <c r="AU2147" s="1"/>
      <c r="AV2147" s="1"/>
      <c r="AW2147" s="1"/>
      <c r="AX2147" s="1"/>
      <c r="AY2147" s="1"/>
      <c r="AZ2147" s="1"/>
      <c r="BA2147" s="1"/>
      <c r="BB2147" s="1"/>
      <c r="BC2147" s="1"/>
      <c r="BD2147" s="1"/>
      <c r="BE2147" s="1"/>
      <c r="BF2147" s="1" t="s">
        <v>14668</v>
      </c>
      <c r="BG2147" s="1" t="s">
        <v>183</v>
      </c>
      <c r="BH2147" s="1"/>
      <c r="BI2147" s="1"/>
    </row>
    <row r="2148" customFormat="false" ht="12.75" hidden="false" customHeight="false" outlineLevel="0" collapsed="false">
      <c r="A2148" s="1" t="s">
        <v>9416</v>
      </c>
      <c r="B2148" s="1" t="s">
        <v>9417</v>
      </c>
      <c r="C2148" s="1" t="s">
        <v>177</v>
      </c>
      <c r="D2148" s="1" t="s">
        <v>1471</v>
      </c>
      <c r="E2148" s="1" t="s">
        <v>9418</v>
      </c>
      <c r="F2148" s="1" t="s">
        <v>9419</v>
      </c>
      <c r="G2148" s="1" t="n">
        <v>98</v>
      </c>
      <c r="H2148" s="1" t="n">
        <v>5000</v>
      </c>
      <c r="I2148" s="101" t="s">
        <v>180</v>
      </c>
      <c r="J2148" s="1"/>
      <c r="K2148" s="1" t="n">
        <f aca="false">IFERROR(VLOOKUP(A2148,'[2]Pivot HorizontalMRP'!$A$4:$B$2689,2,0),0)</f>
        <v>0</v>
      </c>
      <c r="L2148" s="1" t="n">
        <f aca="false">IFERROR(VLOOKUP(A2148,'[2]Pivot HorizontalMRP'!$A$4:$C$2689,3,0),0)</f>
        <v>5000</v>
      </c>
      <c r="M2148" s="1" t="n">
        <f aca="false">IFERROR(VLOOKUP(A2148,'[2]Pivot HorizontalMRP'!$A$4:$D$2689,0.4,0),0)</f>
        <v>0</v>
      </c>
      <c r="N2148" s="1" t="n">
        <f aca="false">IFERROR(VLOOKUP(A2148,'[2]Pivot HorizontalMRP'!$A$4:$E$2689,5,0),0)</f>
        <v>0</v>
      </c>
      <c r="O2148" s="1" t="n">
        <f aca="false">K2148+L2148</f>
        <v>5000</v>
      </c>
      <c r="P2148" s="1" t="n">
        <f aca="false">K2148+L2148+M2148+N2148</f>
        <v>5000</v>
      </c>
      <c r="Q2148" s="1" t="n">
        <f aca="false">IFERROR(VLOOKUP(A2148,'[2]Pivot HorizontalMRP'!$A$4:$F$2689,6,0),0)</f>
        <v>44</v>
      </c>
      <c r="R2148" s="1" t="n">
        <f aca="false">IFERROR(VLOOKUP(A2148,'[2]Pivot HorizontalMRP'!$A$4:$G$2689,7,0),0)</f>
        <v>332</v>
      </c>
      <c r="S2148" s="1" t="n">
        <f aca="false">IFERROR(VLOOKUP(A2148,'[2]Pivot HorizontalMRP'!$A$4:$H$2689,8,0),0)</f>
        <v>896</v>
      </c>
      <c r="T2148" s="1" t="n">
        <f aca="false">IFERROR(VLOOKUP(A2148,'[2]Pivot HorizontalMRP'!$A$4:$I$2689,9,0),0)</f>
        <v>256</v>
      </c>
      <c r="U2148" s="1" t="n">
        <f aca="false">IF(I2148="delivery",O2148-SUM(Q2148+R2148),IF(I2148="PO",P2148-SUM(Q2148:R2148)))</f>
        <v>4624</v>
      </c>
      <c r="V2148" s="81" t="n">
        <v>0.0173</v>
      </c>
      <c r="W2148" s="81"/>
      <c r="X2148" s="81" t="n">
        <f aca="false">W2148-V2148</f>
        <v>-0.0173</v>
      </c>
      <c r="Y2148" s="81"/>
      <c r="Z2148" s="81"/>
      <c r="AA2148" s="81" t="n">
        <v>0.0173</v>
      </c>
      <c r="AB2148" s="81"/>
      <c r="AC2148" s="81"/>
      <c r="AD2148" s="81"/>
      <c r="AE2148" s="81"/>
      <c r="AF2148" s="81"/>
      <c r="AG2148" s="81"/>
      <c r="AH2148" s="81"/>
      <c r="AI2148" s="81"/>
      <c r="AJ2148" s="81"/>
      <c r="AK2148" s="81"/>
      <c r="AL2148" s="81"/>
      <c r="AM2148" s="81"/>
      <c r="AN2148" s="81"/>
      <c r="AO2148" s="81" t="str">
        <f aca="false">D2148</f>
        <v>Sanmina</v>
      </c>
      <c r="AP2148" s="1" t="s">
        <v>3124</v>
      </c>
      <c r="AQ2148" s="1"/>
      <c r="AR2148" s="1"/>
      <c r="AS2148" s="1"/>
      <c r="AT2148" s="1"/>
      <c r="AU2148" s="1"/>
      <c r="AV2148" s="1"/>
      <c r="AW2148" s="1"/>
      <c r="AX2148" s="1"/>
      <c r="AY2148" s="1"/>
      <c r="AZ2148" s="1"/>
      <c r="BA2148" s="1"/>
      <c r="BB2148" s="1"/>
      <c r="BC2148" s="1"/>
      <c r="BD2148" s="1"/>
      <c r="BE2148" s="1"/>
      <c r="BF2148" s="1" t="s">
        <v>14668</v>
      </c>
      <c r="BG2148" s="1" t="s">
        <v>183</v>
      </c>
      <c r="BH2148" s="1"/>
      <c r="BI2148" s="1"/>
    </row>
    <row r="2149" customFormat="false" ht="12.75" hidden="false" customHeight="false" outlineLevel="0" collapsed="false">
      <c r="A2149" s="1" t="s">
        <v>9420</v>
      </c>
      <c r="B2149" s="1" t="s">
        <v>9421</v>
      </c>
      <c r="C2149" s="1" t="s">
        <v>177</v>
      </c>
      <c r="D2149" s="1" t="s">
        <v>1471</v>
      </c>
      <c r="E2149" s="1" t="s">
        <v>16563</v>
      </c>
      <c r="F2149" s="1" t="s">
        <v>9423</v>
      </c>
      <c r="G2149" s="1" t="n">
        <v>116</v>
      </c>
      <c r="H2149" s="1" t="n">
        <v>10000</v>
      </c>
      <c r="I2149" s="101" t="s">
        <v>180</v>
      </c>
      <c r="J2149" s="1"/>
      <c r="K2149" s="1" t="n">
        <f aca="false">IFERROR(VLOOKUP(A2149,'[2]Pivot HorizontalMRP'!$A$4:$B$2689,2,0),0)</f>
        <v>0</v>
      </c>
      <c r="L2149" s="1" t="n">
        <f aca="false">IFERROR(VLOOKUP(A2149,'[2]Pivot HorizontalMRP'!$A$4:$C$2689,3,0),0)</f>
        <v>91231</v>
      </c>
      <c r="M2149" s="1" t="n">
        <f aca="false">IFERROR(VLOOKUP(A2149,'[2]Pivot HorizontalMRP'!$A$4:$D$2689,0.4,0),0)</f>
        <v>0</v>
      </c>
      <c r="N2149" s="1" t="n">
        <f aca="false">IFERROR(VLOOKUP(A2149,'[2]Pivot HorizontalMRP'!$A$4:$E$2689,5,0),0)</f>
        <v>0</v>
      </c>
      <c r="O2149" s="1" t="n">
        <f aca="false">K2149+L2149</f>
        <v>91231</v>
      </c>
      <c r="P2149" s="1" t="n">
        <f aca="false">K2149+L2149+M2149+N2149</f>
        <v>91231</v>
      </c>
      <c r="Q2149" s="1" t="n">
        <f aca="false">IFERROR(VLOOKUP(A2149,'[2]Pivot HorizontalMRP'!$A$4:$F$2689,6,0),0)</f>
        <v>51824</v>
      </c>
      <c r="R2149" s="1" t="n">
        <f aca="false">IFERROR(VLOOKUP(A2149,'[2]Pivot HorizontalMRP'!$A$4:$G$2689,7,0),0)</f>
        <v>35729</v>
      </c>
      <c r="S2149" s="1" t="n">
        <f aca="false">IFERROR(VLOOKUP(A2149,'[2]Pivot HorizontalMRP'!$A$4:$H$2689,8,0),0)</f>
        <v>33939</v>
      </c>
      <c r="T2149" s="1" t="n">
        <f aca="false">IFERROR(VLOOKUP(A2149,'[2]Pivot HorizontalMRP'!$A$4:$I$2689,9,0),0)</f>
        <v>20396</v>
      </c>
      <c r="U2149" s="1" t="n">
        <f aca="false">IF(I2149="delivery",O2149-SUM(Q2149+R2149),IF(I2149="PO",P2149-SUM(Q2149:R2149)))</f>
        <v>3678</v>
      </c>
      <c r="V2149" s="81" t="n">
        <v>0.00028</v>
      </c>
      <c r="W2149" s="81"/>
      <c r="X2149" s="81" t="n">
        <f aca="false">W2149-V2149</f>
        <v>-0.00028</v>
      </c>
      <c r="Y2149" s="81"/>
      <c r="Z2149" s="81"/>
      <c r="AA2149" s="81" t="n">
        <v>0.00042</v>
      </c>
      <c r="AB2149" s="81"/>
      <c r="AC2149" s="81"/>
      <c r="AD2149" s="81"/>
      <c r="AE2149" s="81"/>
      <c r="AF2149" s="81"/>
      <c r="AG2149" s="81"/>
      <c r="AH2149" s="81"/>
      <c r="AI2149" s="81"/>
      <c r="AJ2149" s="81"/>
      <c r="AK2149" s="81"/>
      <c r="AL2149" s="81"/>
      <c r="AM2149" s="81"/>
      <c r="AN2149" s="81"/>
      <c r="AO2149" s="81" t="str">
        <f aca="false">D2149</f>
        <v>Sanmina</v>
      </c>
      <c r="AP2149" s="1" t="s">
        <v>3124</v>
      </c>
      <c r="AQ2149" s="1"/>
      <c r="AR2149" s="1"/>
      <c r="AS2149" s="1"/>
      <c r="AT2149" s="1"/>
      <c r="AU2149" s="1"/>
      <c r="AV2149" s="1"/>
      <c r="AW2149" s="1"/>
      <c r="AX2149" s="1"/>
      <c r="AY2149" s="1"/>
      <c r="AZ2149" s="1"/>
      <c r="BA2149" s="1"/>
      <c r="BB2149" s="1"/>
      <c r="BC2149" s="1"/>
      <c r="BD2149" s="1"/>
      <c r="BE2149" s="1"/>
      <c r="BF2149" s="1" t="s">
        <v>14668</v>
      </c>
      <c r="BG2149" s="1" t="s">
        <v>183</v>
      </c>
      <c r="BH2149" s="1"/>
      <c r="BI2149" s="1"/>
    </row>
    <row r="2150" customFormat="false" ht="12.75" hidden="false" customHeight="false" outlineLevel="0" collapsed="false">
      <c r="A2150" s="1" t="s">
        <v>9424</v>
      </c>
      <c r="B2150" s="1" t="s">
        <v>9425</v>
      </c>
      <c r="C2150" s="1" t="s">
        <v>177</v>
      </c>
      <c r="D2150" s="1" t="s">
        <v>1471</v>
      </c>
      <c r="E2150" s="1" t="s">
        <v>16564</v>
      </c>
      <c r="F2150" s="1" t="s">
        <v>9427</v>
      </c>
      <c r="G2150" s="1" t="n">
        <v>116</v>
      </c>
      <c r="H2150" s="1" t="n">
        <v>10000</v>
      </c>
      <c r="I2150" s="101" t="s">
        <v>180</v>
      </c>
      <c r="J2150" s="1"/>
      <c r="K2150" s="1" t="n">
        <f aca="false">IFERROR(VLOOKUP(A2150,'[2]Pivot HorizontalMRP'!$A$4:$B$2689,2,0),0)</f>
        <v>0</v>
      </c>
      <c r="L2150" s="1" t="n">
        <f aca="false">IFERROR(VLOOKUP(A2150,'[2]Pivot HorizontalMRP'!$A$4:$C$2689,3,0),0)</f>
        <v>6337</v>
      </c>
      <c r="M2150" s="1" t="n">
        <f aca="false">IFERROR(VLOOKUP(A2150,'[2]Pivot HorizontalMRP'!$A$4:$D$2689,0.4,0),0)</f>
        <v>0</v>
      </c>
      <c r="N2150" s="1" t="n">
        <f aca="false">IFERROR(VLOOKUP(A2150,'[2]Pivot HorizontalMRP'!$A$4:$E$2689,5,0),0)</f>
        <v>0</v>
      </c>
      <c r="O2150" s="1" t="n">
        <f aca="false">K2150+L2150</f>
        <v>6337</v>
      </c>
      <c r="P2150" s="1" t="n">
        <f aca="false">K2150+L2150+M2150+N2150</f>
        <v>6337</v>
      </c>
      <c r="Q2150" s="1" t="n">
        <f aca="false">IFERROR(VLOOKUP(A2150,'[2]Pivot HorizontalMRP'!$A$4:$F$2689,6,0),0)</f>
        <v>1438</v>
      </c>
      <c r="R2150" s="1" t="n">
        <f aca="false">IFERROR(VLOOKUP(A2150,'[2]Pivot HorizontalMRP'!$A$4:$G$2689,7,0),0)</f>
        <v>3636</v>
      </c>
      <c r="S2150" s="1" t="n">
        <f aca="false">IFERROR(VLOOKUP(A2150,'[2]Pivot HorizontalMRP'!$A$4:$H$2689,8,0),0)</f>
        <v>2138</v>
      </c>
      <c r="T2150" s="1" t="n">
        <f aca="false">IFERROR(VLOOKUP(A2150,'[2]Pivot HorizontalMRP'!$A$4:$I$2689,9,0),0)</f>
        <v>1544</v>
      </c>
      <c r="U2150" s="1" t="n">
        <f aca="false">IF(I2150="delivery",O2150-SUM(Q2150+R2150),IF(I2150="PO",P2150-SUM(Q2150:R2150)))</f>
        <v>1263</v>
      </c>
      <c r="V2150" s="81" t="n">
        <v>0.00084</v>
      </c>
      <c r="W2150" s="81"/>
      <c r="X2150" s="81" t="n">
        <f aca="false">W2150-V2150</f>
        <v>-0.00084</v>
      </c>
      <c r="Y2150" s="81"/>
      <c r="Z2150" s="81"/>
      <c r="AA2150" s="81"/>
      <c r="AB2150" s="81"/>
      <c r="AC2150" s="81"/>
      <c r="AD2150" s="81"/>
      <c r="AE2150" s="81"/>
      <c r="AF2150" s="81"/>
      <c r="AG2150" s="81"/>
      <c r="AH2150" s="81"/>
      <c r="AI2150" s="81"/>
      <c r="AJ2150" s="81"/>
      <c r="AK2150" s="81"/>
      <c r="AL2150" s="81"/>
      <c r="AM2150" s="81"/>
      <c r="AN2150" s="81"/>
      <c r="AO2150" s="81" t="str">
        <f aca="false">D2150</f>
        <v>Sanmina</v>
      </c>
      <c r="AP2150" s="1" t="s">
        <v>3124</v>
      </c>
      <c r="AQ2150" s="1"/>
      <c r="AR2150" s="1"/>
      <c r="AS2150" s="1"/>
      <c r="AT2150" s="1"/>
      <c r="AU2150" s="1"/>
      <c r="AV2150" s="1"/>
      <c r="AW2150" s="1"/>
      <c r="AX2150" s="1"/>
      <c r="AY2150" s="1"/>
      <c r="AZ2150" s="1"/>
      <c r="BA2150" s="1"/>
      <c r="BB2150" s="1"/>
      <c r="BC2150" s="1"/>
      <c r="BD2150" s="1"/>
      <c r="BE2150" s="1"/>
      <c r="BF2150" s="1" t="s">
        <v>14668</v>
      </c>
      <c r="BG2150" s="1" t="s">
        <v>183</v>
      </c>
      <c r="BH2150" s="1"/>
      <c r="BI2150" s="1"/>
    </row>
    <row r="2151" customFormat="false" ht="12.75" hidden="false" customHeight="false" outlineLevel="0" collapsed="false">
      <c r="A2151" s="1" t="s">
        <v>9428</v>
      </c>
      <c r="B2151" s="1" t="s">
        <v>9429</v>
      </c>
      <c r="C2151" s="1" t="s">
        <v>177</v>
      </c>
      <c r="D2151" s="1" t="s">
        <v>1471</v>
      </c>
      <c r="E2151" s="1" t="s">
        <v>16565</v>
      </c>
      <c r="F2151" s="1" t="s">
        <v>9431</v>
      </c>
      <c r="G2151" s="1" t="n">
        <v>116</v>
      </c>
      <c r="H2151" s="1" t="n">
        <v>10000</v>
      </c>
      <c r="I2151" s="101" t="s">
        <v>180</v>
      </c>
      <c r="J2151" s="1"/>
      <c r="K2151" s="1" t="n">
        <f aca="false">IFERROR(VLOOKUP(A2151,'[2]Pivot HorizontalMRP'!$A$4:$B$2689,2,0),0)</f>
        <v>0</v>
      </c>
      <c r="L2151" s="1" t="n">
        <f aca="false">IFERROR(VLOOKUP(A2151,'[2]Pivot HorizontalMRP'!$A$4:$C$2689,3,0),0)</f>
        <v>21202</v>
      </c>
      <c r="M2151" s="1" t="n">
        <f aca="false">IFERROR(VLOOKUP(A2151,'[2]Pivot HorizontalMRP'!$A$4:$D$2689,0.4,0),0)</f>
        <v>0</v>
      </c>
      <c r="N2151" s="1" t="n">
        <f aca="false">IFERROR(VLOOKUP(A2151,'[2]Pivot HorizontalMRP'!$A$4:$E$2689,5,0),0)</f>
        <v>30000</v>
      </c>
      <c r="O2151" s="1" t="n">
        <f aca="false">K2151+L2151</f>
        <v>21202</v>
      </c>
      <c r="P2151" s="1" t="n">
        <f aca="false">K2151+L2151+M2151+N2151</f>
        <v>51202</v>
      </c>
      <c r="Q2151" s="1" t="n">
        <f aca="false">IFERROR(VLOOKUP(A2151,'[2]Pivot HorizontalMRP'!$A$4:$F$2689,6,0),0)</f>
        <v>39047</v>
      </c>
      <c r="R2151" s="1" t="n">
        <f aca="false">IFERROR(VLOOKUP(A2151,'[2]Pivot HorizontalMRP'!$A$4:$G$2689,7,0),0)</f>
        <v>36315</v>
      </c>
      <c r="S2151" s="1" t="n">
        <f aca="false">IFERROR(VLOOKUP(A2151,'[2]Pivot HorizontalMRP'!$A$4:$H$2689,8,0),0)</f>
        <v>43454</v>
      </c>
      <c r="T2151" s="1" t="n">
        <f aca="false">IFERROR(VLOOKUP(A2151,'[2]Pivot HorizontalMRP'!$A$4:$I$2689,9,0),0)</f>
        <v>24217</v>
      </c>
      <c r="U2151" s="1" t="n">
        <f aca="false">IF(I2151="delivery",O2151-SUM(Q2151+R2151),IF(I2151="PO",P2151-SUM(Q2151:R2151)))</f>
        <v>-54160</v>
      </c>
      <c r="V2151" s="81" t="n">
        <v>0.00036</v>
      </c>
      <c r="W2151" s="81"/>
      <c r="X2151" s="81" t="n">
        <f aca="false">W2151-V2151</f>
        <v>-0.00036</v>
      </c>
      <c r="Y2151" s="81"/>
      <c r="Z2151" s="81"/>
      <c r="AA2151" s="81"/>
      <c r="AB2151" s="81"/>
      <c r="AC2151" s="81"/>
      <c r="AD2151" s="81"/>
      <c r="AE2151" s="81"/>
      <c r="AF2151" s="81"/>
      <c r="AG2151" s="81"/>
      <c r="AH2151" s="81"/>
      <c r="AI2151" s="81"/>
      <c r="AJ2151" s="81"/>
      <c r="AK2151" s="81"/>
      <c r="AL2151" s="81"/>
      <c r="AM2151" s="81"/>
      <c r="AN2151" s="81"/>
      <c r="AO2151" s="81" t="str">
        <f aca="false">D2151</f>
        <v>Sanmina</v>
      </c>
      <c r="AP2151" s="1" t="s">
        <v>3124</v>
      </c>
      <c r="AQ2151" s="1"/>
      <c r="AR2151" s="1"/>
      <c r="AS2151" s="1"/>
      <c r="AT2151" s="1"/>
      <c r="AU2151" s="1"/>
      <c r="AV2151" s="1"/>
      <c r="AW2151" s="1"/>
      <c r="AX2151" s="1"/>
      <c r="AY2151" s="1"/>
      <c r="AZ2151" s="1"/>
      <c r="BA2151" s="1"/>
      <c r="BB2151" s="1"/>
      <c r="BC2151" s="1"/>
      <c r="BD2151" s="1"/>
      <c r="BE2151" s="1"/>
      <c r="BF2151" s="1" t="s">
        <v>14668</v>
      </c>
      <c r="BG2151" s="1" t="s">
        <v>183</v>
      </c>
      <c r="BH2151" s="1"/>
      <c r="BI2151" s="1"/>
    </row>
    <row r="2152" customFormat="false" ht="12.75" hidden="false" customHeight="false" outlineLevel="0" collapsed="false">
      <c r="A2152" s="1" t="s">
        <v>9432</v>
      </c>
      <c r="B2152" s="1" t="s">
        <v>9433</v>
      </c>
      <c r="C2152" s="1" t="s">
        <v>177</v>
      </c>
      <c r="D2152" s="1" t="s">
        <v>1471</v>
      </c>
      <c r="E2152" s="1" t="s">
        <v>9434</v>
      </c>
      <c r="F2152" s="1" t="s">
        <v>9435</v>
      </c>
      <c r="G2152" s="1" t="n">
        <v>55</v>
      </c>
      <c r="H2152" s="1" t="n">
        <v>1</v>
      </c>
      <c r="I2152" s="101" t="s">
        <v>188</v>
      </c>
      <c r="J2152" s="1"/>
      <c r="K2152" s="1" t="n">
        <f aca="false">IFERROR(VLOOKUP(A2152,'[2]Pivot HorizontalMRP'!$A$4:$B$2689,2,0),0)</f>
        <v>0</v>
      </c>
      <c r="L2152" s="1" t="n">
        <f aca="false">IFERROR(VLOOKUP(A2152,'[2]Pivot HorizontalMRP'!$A$4:$C$2689,3,0),0)</f>
        <v>20000</v>
      </c>
      <c r="M2152" s="1" t="n">
        <f aca="false">IFERROR(VLOOKUP(A2152,'[2]Pivot HorizontalMRP'!$A$4:$D$2689,0.4,0),0)</f>
        <v>0</v>
      </c>
      <c r="N2152" s="1" t="n">
        <f aca="false">IFERROR(VLOOKUP(A2152,'[2]Pivot HorizontalMRP'!$A$4:$E$2689,5,0),0)</f>
        <v>0</v>
      </c>
      <c r="O2152" s="1" t="n">
        <f aca="false">K2152+L2152</f>
        <v>20000</v>
      </c>
      <c r="P2152" s="1" t="n">
        <f aca="false">K2152+L2152+M2152+N2152</f>
        <v>20000</v>
      </c>
      <c r="Q2152" s="1" t="n">
        <f aca="false">IFERROR(VLOOKUP(A2152,'[2]Pivot HorizontalMRP'!$A$4:$F$2689,6,0),0)</f>
        <v>0</v>
      </c>
      <c r="R2152" s="1" t="n">
        <f aca="false">IFERROR(VLOOKUP(A2152,'[2]Pivot HorizontalMRP'!$A$4:$G$2689,7,0),0)</f>
        <v>1576</v>
      </c>
      <c r="S2152" s="1" t="n">
        <f aca="false">IFERROR(VLOOKUP(A2152,'[2]Pivot HorizontalMRP'!$A$4:$H$2689,8,0),0)</f>
        <v>987</v>
      </c>
      <c r="T2152" s="1" t="n">
        <f aca="false">IFERROR(VLOOKUP(A2152,'[2]Pivot HorizontalMRP'!$A$4:$I$2689,9,0),0)</f>
        <v>658</v>
      </c>
      <c r="U2152" s="1" t="n">
        <f aca="false">IF(I2152="delivery",O2152-SUM(Q2152+R2152),IF(I2152="PO",P2152-SUM(Q2152:R2152)))</f>
        <v>18424</v>
      </c>
      <c r="V2152" s="81" t="n">
        <v>0.00057</v>
      </c>
      <c r="W2152" s="81"/>
      <c r="X2152" s="81" t="n">
        <f aca="false">W2152-V2152</f>
        <v>-0.00057</v>
      </c>
      <c r="Y2152" s="81"/>
      <c r="Z2152" s="81"/>
      <c r="AA2152" s="81"/>
      <c r="AB2152" s="81"/>
      <c r="AC2152" s="81"/>
      <c r="AD2152" s="81"/>
      <c r="AE2152" s="81"/>
      <c r="AF2152" s="81"/>
      <c r="AG2152" s="81"/>
      <c r="AH2152" s="81"/>
      <c r="AI2152" s="81"/>
      <c r="AJ2152" s="81"/>
      <c r="AK2152" s="81"/>
      <c r="AL2152" s="81"/>
      <c r="AM2152" s="81"/>
      <c r="AN2152" s="81"/>
      <c r="AO2152" s="81" t="str">
        <f aca="false">D2152</f>
        <v>Sanmina</v>
      </c>
      <c r="AP2152" s="1" t="s">
        <v>3124</v>
      </c>
      <c r="AQ2152" s="1"/>
      <c r="AR2152" s="1"/>
      <c r="AS2152" s="1"/>
      <c r="AT2152" s="1"/>
      <c r="AU2152" s="1"/>
      <c r="AV2152" s="1"/>
      <c r="AW2152" s="1"/>
      <c r="AX2152" s="1"/>
      <c r="AY2152" s="1"/>
      <c r="AZ2152" s="1"/>
      <c r="BA2152" s="1"/>
      <c r="BB2152" s="1"/>
      <c r="BC2152" s="1"/>
      <c r="BD2152" s="1"/>
      <c r="BE2152" s="1"/>
      <c r="BF2152" s="1" t="s">
        <v>14668</v>
      </c>
      <c r="BG2152" s="1" t="s">
        <v>183</v>
      </c>
      <c r="BH2152" s="1"/>
      <c r="BI2152" s="1"/>
    </row>
    <row r="2153" customFormat="false" ht="12.75" hidden="false" customHeight="false" outlineLevel="0" collapsed="false">
      <c r="A2153" s="1" t="s">
        <v>9436</v>
      </c>
      <c r="B2153" s="1" t="s">
        <v>9437</v>
      </c>
      <c r="C2153" s="1" t="s">
        <v>177</v>
      </c>
      <c r="D2153" s="1" t="s">
        <v>1471</v>
      </c>
      <c r="E2153" s="1" t="s">
        <v>16566</v>
      </c>
      <c r="F2153" s="1" t="s">
        <v>9439</v>
      </c>
      <c r="G2153" s="1" t="n">
        <v>116</v>
      </c>
      <c r="H2153" s="1" t="n">
        <v>10000</v>
      </c>
      <c r="I2153" s="101" t="s">
        <v>180</v>
      </c>
      <c r="J2153" s="1"/>
      <c r="K2153" s="1" t="n">
        <f aca="false">IFERROR(VLOOKUP(A2153,'[2]Pivot HorizontalMRP'!$A$4:$B$2689,2,0),0)</f>
        <v>0</v>
      </c>
      <c r="L2153" s="1" t="n">
        <f aca="false">IFERROR(VLOOKUP(A2153,'[2]Pivot HorizontalMRP'!$A$4:$C$2689,3,0),0)</f>
        <v>152057</v>
      </c>
      <c r="M2153" s="1" t="n">
        <f aca="false">IFERROR(VLOOKUP(A2153,'[2]Pivot HorizontalMRP'!$A$4:$D$2689,0.4,0),0)</f>
        <v>0</v>
      </c>
      <c r="N2153" s="1" t="n">
        <f aca="false">IFERROR(VLOOKUP(A2153,'[2]Pivot HorizontalMRP'!$A$4:$E$2689,5,0),0)</f>
        <v>100000</v>
      </c>
      <c r="O2153" s="1" t="n">
        <f aca="false">K2153+L2153</f>
        <v>152057</v>
      </c>
      <c r="P2153" s="1" t="n">
        <f aca="false">K2153+L2153+M2153+N2153</f>
        <v>252057</v>
      </c>
      <c r="Q2153" s="1" t="n">
        <f aca="false">IFERROR(VLOOKUP(A2153,'[2]Pivot HorizontalMRP'!$A$4:$F$2689,6,0),0)</f>
        <v>169379</v>
      </c>
      <c r="R2153" s="1" t="n">
        <f aca="false">IFERROR(VLOOKUP(A2153,'[2]Pivot HorizontalMRP'!$A$4:$G$2689,7,0),0)</f>
        <v>130629</v>
      </c>
      <c r="S2153" s="1" t="n">
        <f aca="false">IFERROR(VLOOKUP(A2153,'[2]Pivot HorizontalMRP'!$A$4:$H$2689,8,0),0)</f>
        <v>142978</v>
      </c>
      <c r="T2153" s="1" t="n">
        <f aca="false">IFERROR(VLOOKUP(A2153,'[2]Pivot HorizontalMRP'!$A$4:$I$2689,9,0),0)</f>
        <v>81659</v>
      </c>
      <c r="U2153" s="1" t="n">
        <f aca="false">IF(I2153="delivery",O2153-SUM(Q2153+R2153),IF(I2153="PO",P2153-SUM(Q2153:R2153)))</f>
        <v>-147951</v>
      </c>
      <c r="V2153" s="81" t="n">
        <v>0.00145</v>
      </c>
      <c r="W2153" s="81"/>
      <c r="X2153" s="81" t="n">
        <f aca="false">W2153-V2153</f>
        <v>-0.00145</v>
      </c>
      <c r="Y2153" s="81"/>
      <c r="Z2153" s="81"/>
      <c r="AA2153" s="81"/>
      <c r="AB2153" s="81"/>
      <c r="AC2153" s="81"/>
      <c r="AD2153" s="81"/>
      <c r="AE2153" s="81"/>
      <c r="AF2153" s="81"/>
      <c r="AG2153" s="81"/>
      <c r="AH2153" s="81"/>
      <c r="AI2153" s="81"/>
      <c r="AJ2153" s="81"/>
      <c r="AK2153" s="81"/>
      <c r="AL2153" s="81"/>
      <c r="AM2153" s="81"/>
      <c r="AN2153" s="81"/>
      <c r="AO2153" s="81" t="str">
        <f aca="false">D2153</f>
        <v>Sanmina</v>
      </c>
      <c r="AP2153" s="1" t="s">
        <v>3124</v>
      </c>
      <c r="AQ2153" s="1"/>
      <c r="AR2153" s="1"/>
      <c r="AS2153" s="1"/>
      <c r="AT2153" s="1"/>
      <c r="AU2153" s="1"/>
      <c r="AV2153" s="1"/>
      <c r="AW2153" s="1"/>
      <c r="AX2153" s="1"/>
      <c r="AY2153" s="1"/>
      <c r="AZ2153" s="1"/>
      <c r="BA2153" s="1"/>
      <c r="BB2153" s="1"/>
      <c r="BC2153" s="1"/>
      <c r="BD2153" s="1"/>
      <c r="BE2153" s="1"/>
      <c r="BF2153" s="1" t="s">
        <v>14668</v>
      </c>
      <c r="BG2153" s="1" t="s">
        <v>183</v>
      </c>
      <c r="BH2153" s="1"/>
      <c r="BI2153" s="1"/>
    </row>
    <row r="2154" customFormat="false" ht="12.75" hidden="false" customHeight="false" outlineLevel="0" collapsed="false">
      <c r="A2154" s="1" t="s">
        <v>9440</v>
      </c>
      <c r="B2154" s="1" t="s">
        <v>9441</v>
      </c>
      <c r="C2154" s="1" t="s">
        <v>177</v>
      </c>
      <c r="D2154" s="1" t="s">
        <v>1471</v>
      </c>
      <c r="E2154" s="1" t="s">
        <v>16567</v>
      </c>
      <c r="F2154" s="1" t="s">
        <v>9443</v>
      </c>
      <c r="G2154" s="1" t="n">
        <v>123</v>
      </c>
      <c r="H2154" s="1" t="n">
        <v>10000</v>
      </c>
      <c r="I2154" s="101" t="s">
        <v>180</v>
      </c>
      <c r="J2154" s="1"/>
      <c r="K2154" s="1" t="n">
        <f aca="false">IFERROR(VLOOKUP(A2154,'[2]Pivot HorizontalMRP'!$A$4:$B$2689,2,0),0)</f>
        <v>0</v>
      </c>
      <c r="L2154" s="1" t="n">
        <f aca="false">IFERROR(VLOOKUP(A2154,'[2]Pivot HorizontalMRP'!$A$4:$C$2689,3,0),0)</f>
        <v>16020</v>
      </c>
      <c r="M2154" s="1" t="n">
        <f aca="false">IFERROR(VLOOKUP(A2154,'[2]Pivot HorizontalMRP'!$A$4:$D$2689,0.4,0),0)</f>
        <v>0</v>
      </c>
      <c r="N2154" s="1" t="n">
        <f aca="false">IFERROR(VLOOKUP(A2154,'[2]Pivot HorizontalMRP'!$A$4:$E$2689,5,0),0)</f>
        <v>0</v>
      </c>
      <c r="O2154" s="1" t="n">
        <f aca="false">K2154+L2154</f>
        <v>16020</v>
      </c>
      <c r="P2154" s="1" t="n">
        <f aca="false">K2154+L2154+M2154+N2154</f>
        <v>16020</v>
      </c>
      <c r="Q2154" s="1" t="n">
        <f aca="false">IFERROR(VLOOKUP(A2154,'[2]Pivot HorizontalMRP'!$A$4:$F$2689,6,0),0)</f>
        <v>1945</v>
      </c>
      <c r="R2154" s="1" t="n">
        <f aca="false">IFERROR(VLOOKUP(A2154,'[2]Pivot HorizontalMRP'!$A$4:$G$2689,7,0),0)</f>
        <v>1152</v>
      </c>
      <c r="S2154" s="1" t="n">
        <f aca="false">IFERROR(VLOOKUP(A2154,'[2]Pivot HorizontalMRP'!$A$4:$H$2689,8,0),0)</f>
        <v>1269</v>
      </c>
      <c r="T2154" s="1" t="n">
        <f aca="false">IFERROR(VLOOKUP(A2154,'[2]Pivot HorizontalMRP'!$A$4:$I$2689,9,0),0)</f>
        <v>817</v>
      </c>
      <c r="U2154" s="1" t="n">
        <f aca="false">IF(I2154="delivery",O2154-SUM(Q2154+R2154),IF(I2154="PO",P2154-SUM(Q2154:R2154)))</f>
        <v>12923</v>
      </c>
      <c r="V2154" s="81" t="n">
        <v>0.00262</v>
      </c>
      <c r="W2154" s="81"/>
      <c r="X2154" s="81" t="n">
        <f aca="false">W2154-V2154</f>
        <v>-0.00262</v>
      </c>
      <c r="Y2154" s="81"/>
      <c r="Z2154" s="81"/>
      <c r="AA2154" s="81"/>
      <c r="AB2154" s="81"/>
      <c r="AC2154" s="81"/>
      <c r="AD2154" s="81"/>
      <c r="AE2154" s="81"/>
      <c r="AF2154" s="81"/>
      <c r="AG2154" s="81"/>
      <c r="AH2154" s="81"/>
      <c r="AI2154" s="81"/>
      <c r="AJ2154" s="81"/>
      <c r="AK2154" s="81"/>
      <c r="AL2154" s="81"/>
      <c r="AM2154" s="81"/>
      <c r="AN2154" s="81"/>
      <c r="AO2154" s="81" t="str">
        <f aca="false">D2154</f>
        <v>Sanmina</v>
      </c>
      <c r="AP2154" s="1" t="s">
        <v>3124</v>
      </c>
      <c r="AQ2154" s="1"/>
      <c r="AR2154" s="1"/>
      <c r="AS2154" s="1"/>
      <c r="AT2154" s="1"/>
      <c r="AU2154" s="1"/>
      <c r="AV2154" s="1"/>
      <c r="AW2154" s="1"/>
      <c r="AX2154" s="1"/>
      <c r="AY2154" s="1"/>
      <c r="AZ2154" s="1"/>
      <c r="BA2154" s="1"/>
      <c r="BB2154" s="1"/>
      <c r="BC2154" s="1"/>
      <c r="BD2154" s="1"/>
      <c r="BE2154" s="1"/>
      <c r="BF2154" s="1" t="s">
        <v>14668</v>
      </c>
      <c r="BG2154" s="1" t="s">
        <v>183</v>
      </c>
      <c r="BH2154" s="1"/>
      <c r="BI2154" s="1"/>
    </row>
    <row r="2155" customFormat="false" ht="12.75" hidden="false" customHeight="false" outlineLevel="0" collapsed="false">
      <c r="A2155" s="1" t="s">
        <v>9444</v>
      </c>
      <c r="B2155" s="1" t="s">
        <v>9445</v>
      </c>
      <c r="C2155" s="1" t="s">
        <v>177</v>
      </c>
      <c r="D2155" s="1" t="s">
        <v>1471</v>
      </c>
      <c r="E2155" s="1" t="s">
        <v>16568</v>
      </c>
      <c r="F2155" s="1" t="s">
        <v>9447</v>
      </c>
      <c r="G2155" s="1" t="n">
        <v>116</v>
      </c>
      <c r="H2155" s="1" t="n">
        <v>10000</v>
      </c>
      <c r="I2155" s="101" t="s">
        <v>180</v>
      </c>
      <c r="J2155" s="1"/>
      <c r="K2155" s="1" t="n">
        <f aca="false">IFERROR(VLOOKUP(A2155,'[2]Pivot HorizontalMRP'!$A$4:$B$2689,2,0),0)</f>
        <v>0</v>
      </c>
      <c r="L2155" s="1" t="n">
        <f aca="false">IFERROR(VLOOKUP(A2155,'[2]Pivot HorizontalMRP'!$A$4:$C$2689,3,0),0)</f>
        <v>207467</v>
      </c>
      <c r="M2155" s="1" t="n">
        <f aca="false">IFERROR(VLOOKUP(A2155,'[2]Pivot HorizontalMRP'!$A$4:$D$2689,0.4,0),0)</f>
        <v>0</v>
      </c>
      <c r="N2155" s="1" t="n">
        <f aca="false">IFERROR(VLOOKUP(A2155,'[2]Pivot HorizontalMRP'!$A$4:$E$2689,5,0),0)</f>
        <v>230000</v>
      </c>
      <c r="O2155" s="1" t="n">
        <f aca="false">K2155+L2155</f>
        <v>207467</v>
      </c>
      <c r="P2155" s="1" t="n">
        <f aca="false">K2155+L2155+M2155+N2155</f>
        <v>437467</v>
      </c>
      <c r="Q2155" s="1" t="n">
        <f aca="false">IFERROR(VLOOKUP(A2155,'[2]Pivot HorizontalMRP'!$A$4:$F$2689,6,0),0)</f>
        <v>250024</v>
      </c>
      <c r="R2155" s="1" t="n">
        <f aca="false">IFERROR(VLOOKUP(A2155,'[2]Pivot HorizontalMRP'!$A$4:$G$2689,7,0),0)</f>
        <v>170009</v>
      </c>
      <c r="S2155" s="1" t="n">
        <f aca="false">IFERROR(VLOOKUP(A2155,'[2]Pivot HorizontalMRP'!$A$4:$H$2689,8,0),0)</f>
        <v>181594</v>
      </c>
      <c r="T2155" s="1" t="n">
        <f aca="false">IFERROR(VLOOKUP(A2155,'[2]Pivot HorizontalMRP'!$A$4:$I$2689,9,0),0)</f>
        <v>102278</v>
      </c>
      <c r="U2155" s="1" t="n">
        <f aca="false">IF(I2155="delivery",O2155-SUM(Q2155+R2155),IF(I2155="PO",P2155-SUM(Q2155:R2155)))</f>
        <v>-212566</v>
      </c>
      <c r="V2155" s="81" t="n">
        <v>0.00105</v>
      </c>
      <c r="W2155" s="81"/>
      <c r="X2155" s="81" t="n">
        <f aca="false">W2155-V2155</f>
        <v>-0.00105</v>
      </c>
      <c r="Y2155" s="81"/>
      <c r="Z2155" s="81"/>
      <c r="AA2155" s="81" t="n">
        <v>0.00041</v>
      </c>
      <c r="AB2155" s="81"/>
      <c r="AC2155" s="81"/>
      <c r="AD2155" s="81"/>
      <c r="AE2155" s="81"/>
      <c r="AF2155" s="81"/>
      <c r="AG2155" s="81"/>
      <c r="AH2155" s="81"/>
      <c r="AI2155" s="81"/>
      <c r="AJ2155" s="81"/>
      <c r="AK2155" s="81"/>
      <c r="AL2155" s="81"/>
      <c r="AM2155" s="81"/>
      <c r="AN2155" s="81"/>
      <c r="AO2155" s="81" t="str">
        <f aca="false">D2155</f>
        <v>Sanmina</v>
      </c>
      <c r="AP2155" s="1" t="s">
        <v>3124</v>
      </c>
      <c r="AQ2155" s="1"/>
      <c r="AR2155" s="1"/>
      <c r="AS2155" s="1"/>
      <c r="AT2155" s="1"/>
      <c r="AU2155" s="1"/>
      <c r="AV2155" s="1"/>
      <c r="AW2155" s="1"/>
      <c r="AX2155" s="1"/>
      <c r="AY2155" s="1"/>
      <c r="AZ2155" s="1"/>
      <c r="BA2155" s="1"/>
      <c r="BB2155" s="1"/>
      <c r="BC2155" s="1"/>
      <c r="BD2155" s="1"/>
      <c r="BE2155" s="1"/>
      <c r="BF2155" s="1" t="s">
        <v>14668</v>
      </c>
      <c r="BG2155" s="1" t="s">
        <v>183</v>
      </c>
      <c r="BH2155" s="1"/>
      <c r="BI2155" s="1"/>
    </row>
    <row r="2156" customFormat="false" ht="12.75" hidden="false" customHeight="false" outlineLevel="0" collapsed="false">
      <c r="A2156" s="1" t="s">
        <v>9448</v>
      </c>
      <c r="B2156" s="1" t="s">
        <v>9449</v>
      </c>
      <c r="C2156" s="1" t="s">
        <v>177</v>
      </c>
      <c r="D2156" s="1" t="s">
        <v>1471</v>
      </c>
      <c r="E2156" s="1" t="s">
        <v>16569</v>
      </c>
      <c r="F2156" s="1" t="s">
        <v>9451</v>
      </c>
      <c r="G2156" s="1" t="n">
        <v>91</v>
      </c>
      <c r="H2156" s="1" t="n">
        <v>5000</v>
      </c>
      <c r="I2156" s="101" t="s">
        <v>188</v>
      </c>
      <c r="J2156" s="1"/>
      <c r="K2156" s="1" t="n">
        <f aca="false">IFERROR(VLOOKUP(A2156,'[2]Pivot HorizontalMRP'!$A$4:$B$2689,2,0),0)</f>
        <v>0</v>
      </c>
      <c r="L2156" s="1" t="n">
        <f aca="false">IFERROR(VLOOKUP(A2156,'[2]Pivot HorizontalMRP'!$A$4:$C$2689,3,0),0)</f>
        <v>3555</v>
      </c>
      <c r="M2156" s="1" t="n">
        <f aca="false">IFERROR(VLOOKUP(A2156,'[2]Pivot HorizontalMRP'!$A$4:$D$2689,0.4,0),0)</f>
        <v>0</v>
      </c>
      <c r="N2156" s="1" t="n">
        <f aca="false">IFERROR(VLOOKUP(A2156,'[2]Pivot HorizontalMRP'!$A$4:$E$2689,5,0),0)</f>
        <v>10000</v>
      </c>
      <c r="O2156" s="1" t="n">
        <f aca="false">K2156+L2156</f>
        <v>3555</v>
      </c>
      <c r="P2156" s="1" t="n">
        <f aca="false">K2156+L2156+M2156+N2156</f>
        <v>13555</v>
      </c>
      <c r="Q2156" s="1" t="n">
        <f aca="false">IFERROR(VLOOKUP(A2156,'[2]Pivot HorizontalMRP'!$A$4:$F$2689,6,0),0)</f>
        <v>3470</v>
      </c>
      <c r="R2156" s="1" t="n">
        <f aca="false">IFERROR(VLOOKUP(A2156,'[2]Pivot HorizontalMRP'!$A$4:$G$2689,7,0),0)</f>
        <v>3811</v>
      </c>
      <c r="S2156" s="1" t="n">
        <f aca="false">IFERROR(VLOOKUP(A2156,'[2]Pivot HorizontalMRP'!$A$4:$H$2689,8,0),0)</f>
        <v>3227</v>
      </c>
      <c r="T2156" s="1" t="n">
        <f aca="false">IFERROR(VLOOKUP(A2156,'[2]Pivot HorizontalMRP'!$A$4:$I$2689,9,0),0)</f>
        <v>2434</v>
      </c>
      <c r="U2156" s="1" t="n">
        <f aca="false">IF(I2156="delivery",O2156-SUM(Q2156+R2156),IF(I2156="PO",P2156-SUM(Q2156:R2156)))</f>
        <v>6274</v>
      </c>
      <c r="V2156" s="81" t="n">
        <v>0.00255</v>
      </c>
      <c r="W2156" s="81"/>
      <c r="X2156" s="81" t="n">
        <f aca="false">W2156-V2156</f>
        <v>-0.00255</v>
      </c>
      <c r="Y2156" s="81"/>
      <c r="Z2156" s="81"/>
      <c r="AA2156" s="81" t="n">
        <v>0.00255</v>
      </c>
      <c r="AB2156" s="81"/>
      <c r="AC2156" s="81"/>
      <c r="AD2156" s="81"/>
      <c r="AE2156" s="81"/>
      <c r="AF2156" s="81"/>
      <c r="AG2156" s="81"/>
      <c r="AH2156" s="81"/>
      <c r="AI2156" s="81"/>
      <c r="AJ2156" s="81"/>
      <c r="AK2156" s="81"/>
      <c r="AL2156" s="81"/>
      <c r="AM2156" s="81"/>
      <c r="AN2156" s="81"/>
      <c r="AO2156" s="81" t="str">
        <f aca="false">D2156</f>
        <v>Sanmina</v>
      </c>
      <c r="AP2156" s="1" t="s">
        <v>3124</v>
      </c>
      <c r="AQ2156" s="1"/>
      <c r="AR2156" s="1"/>
      <c r="AS2156" s="1"/>
      <c r="AT2156" s="1"/>
      <c r="AU2156" s="1"/>
      <c r="AV2156" s="1"/>
      <c r="AW2156" s="1"/>
      <c r="AX2156" s="1"/>
      <c r="AY2156" s="1"/>
      <c r="AZ2156" s="1"/>
      <c r="BA2156" s="1"/>
      <c r="BB2156" s="1"/>
      <c r="BC2156" s="1"/>
      <c r="BD2156" s="1"/>
      <c r="BE2156" s="1"/>
      <c r="BF2156" s="1" t="s">
        <v>14668</v>
      </c>
      <c r="BG2156" s="1" t="s">
        <v>183</v>
      </c>
      <c r="BH2156" s="1"/>
      <c r="BI2156" s="1"/>
    </row>
    <row r="2157" customFormat="false" ht="12.75" hidden="false" customHeight="false" outlineLevel="0" collapsed="false">
      <c r="A2157" s="1" t="s">
        <v>9452</v>
      </c>
      <c r="B2157" s="1" t="s">
        <v>9453</v>
      </c>
      <c r="C2157" s="1" t="s">
        <v>177</v>
      </c>
      <c r="D2157" s="1" t="s">
        <v>1471</v>
      </c>
      <c r="E2157" s="1" t="s">
        <v>16570</v>
      </c>
      <c r="F2157" s="1" t="s">
        <v>9455</v>
      </c>
      <c r="G2157" s="1" t="n">
        <v>116</v>
      </c>
      <c r="H2157" s="1" t="n">
        <v>20000</v>
      </c>
      <c r="I2157" s="101" t="s">
        <v>180</v>
      </c>
      <c r="J2157" s="1"/>
      <c r="K2157" s="1" t="n">
        <f aca="false">IFERROR(VLOOKUP(A2157,'[2]Pivot HorizontalMRP'!$A$4:$B$2689,2,0),0)</f>
        <v>0</v>
      </c>
      <c r="L2157" s="1" t="n">
        <f aca="false">IFERROR(VLOOKUP(A2157,'[2]Pivot HorizontalMRP'!$A$4:$C$2689,3,0),0)</f>
        <v>55420</v>
      </c>
      <c r="M2157" s="1" t="n">
        <f aca="false">IFERROR(VLOOKUP(A2157,'[2]Pivot HorizontalMRP'!$A$4:$D$2689,0.4,0),0)</f>
        <v>0</v>
      </c>
      <c r="N2157" s="1" t="n">
        <f aca="false">IFERROR(VLOOKUP(A2157,'[2]Pivot HorizontalMRP'!$A$4:$E$2689,5,0),0)</f>
        <v>25000</v>
      </c>
      <c r="O2157" s="1" t="n">
        <f aca="false">K2157+L2157</f>
        <v>55420</v>
      </c>
      <c r="P2157" s="1" t="n">
        <f aca="false">K2157+L2157+M2157+N2157</f>
        <v>80420</v>
      </c>
      <c r="Q2157" s="1" t="n">
        <f aca="false">IFERROR(VLOOKUP(A2157,'[2]Pivot HorizontalMRP'!$A$4:$F$2689,6,0),0)</f>
        <v>30529</v>
      </c>
      <c r="R2157" s="1" t="n">
        <f aca="false">IFERROR(VLOOKUP(A2157,'[2]Pivot HorizontalMRP'!$A$4:$G$2689,7,0),0)</f>
        <v>22556</v>
      </c>
      <c r="S2157" s="1" t="n">
        <f aca="false">IFERROR(VLOOKUP(A2157,'[2]Pivot HorizontalMRP'!$A$4:$H$2689,8,0),0)</f>
        <v>21972</v>
      </c>
      <c r="T2157" s="1" t="n">
        <f aca="false">IFERROR(VLOOKUP(A2157,'[2]Pivot HorizontalMRP'!$A$4:$I$2689,9,0),0)</f>
        <v>12237</v>
      </c>
      <c r="U2157" s="1" t="n">
        <f aca="false">IF(I2157="delivery",O2157-SUM(Q2157+R2157),IF(I2157="PO",P2157-SUM(Q2157:R2157)))</f>
        <v>2335</v>
      </c>
      <c r="V2157" s="81" t="n">
        <v>0.00075</v>
      </c>
      <c r="W2157" s="81"/>
      <c r="X2157" s="81" t="n">
        <f aca="false">W2157-V2157</f>
        <v>-0.00075</v>
      </c>
      <c r="Y2157" s="81"/>
      <c r="Z2157" s="81"/>
      <c r="AA2157" s="81" t="n">
        <v>0.0007</v>
      </c>
      <c r="AB2157" s="81"/>
      <c r="AC2157" s="81"/>
      <c r="AD2157" s="81"/>
      <c r="AE2157" s="81"/>
      <c r="AF2157" s="81"/>
      <c r="AG2157" s="81"/>
      <c r="AH2157" s="81"/>
      <c r="AI2157" s="81"/>
      <c r="AJ2157" s="81"/>
      <c r="AK2157" s="81"/>
      <c r="AL2157" s="81"/>
      <c r="AM2157" s="81"/>
      <c r="AN2157" s="81"/>
      <c r="AO2157" s="81" t="str">
        <f aca="false">D2157</f>
        <v>Sanmina</v>
      </c>
      <c r="AP2157" s="1" t="s">
        <v>3124</v>
      </c>
      <c r="AQ2157" s="1"/>
      <c r="AR2157" s="1"/>
      <c r="AS2157" s="1"/>
      <c r="AT2157" s="1"/>
      <c r="AU2157" s="1"/>
      <c r="AV2157" s="1"/>
      <c r="AW2157" s="1"/>
      <c r="AX2157" s="1"/>
      <c r="AY2157" s="1"/>
      <c r="AZ2157" s="1"/>
      <c r="BA2157" s="1"/>
      <c r="BB2157" s="1"/>
      <c r="BC2157" s="1"/>
      <c r="BD2157" s="1"/>
      <c r="BE2157" s="1"/>
      <c r="BF2157" s="1" t="s">
        <v>14668</v>
      </c>
      <c r="BG2157" s="1" t="s">
        <v>183</v>
      </c>
      <c r="BH2157" s="1"/>
      <c r="BI2157" s="1"/>
    </row>
    <row r="2158" customFormat="false" ht="12.75" hidden="false" customHeight="false" outlineLevel="0" collapsed="false">
      <c r="A2158" s="1" t="s">
        <v>9456</v>
      </c>
      <c r="B2158" s="1" t="s">
        <v>9457</v>
      </c>
      <c r="C2158" s="1" t="s">
        <v>177</v>
      </c>
      <c r="D2158" s="1" t="s">
        <v>1471</v>
      </c>
      <c r="E2158" s="1" t="s">
        <v>16571</v>
      </c>
      <c r="F2158" s="1" t="s">
        <v>9459</v>
      </c>
      <c r="G2158" s="1" t="n">
        <v>308</v>
      </c>
      <c r="H2158" s="1" t="n">
        <v>10000</v>
      </c>
      <c r="I2158" s="101" t="s">
        <v>180</v>
      </c>
      <c r="J2158" s="1"/>
      <c r="K2158" s="1" t="n">
        <f aca="false">IFERROR(VLOOKUP(A2158,'[2]Pivot HorizontalMRP'!$A$4:$B$2689,2,0),0)</f>
        <v>0</v>
      </c>
      <c r="L2158" s="1" t="n">
        <f aca="false">IFERROR(VLOOKUP(A2158,'[2]Pivot HorizontalMRP'!$A$4:$C$2689,3,0),0)</f>
        <v>52424</v>
      </c>
      <c r="M2158" s="1" t="n">
        <f aca="false">IFERROR(VLOOKUP(A2158,'[2]Pivot HorizontalMRP'!$A$4:$D$2689,0.4,0),0)</f>
        <v>0</v>
      </c>
      <c r="N2158" s="1" t="n">
        <f aca="false">IFERROR(VLOOKUP(A2158,'[2]Pivot HorizontalMRP'!$A$4:$E$2689,5,0),0)</f>
        <v>0</v>
      </c>
      <c r="O2158" s="1" t="n">
        <f aca="false">K2158+L2158</f>
        <v>52424</v>
      </c>
      <c r="P2158" s="1" t="n">
        <f aca="false">K2158+L2158+M2158+N2158</f>
        <v>52424</v>
      </c>
      <c r="Q2158" s="1" t="n">
        <f aca="false">IFERROR(VLOOKUP(A2158,'[2]Pivot HorizontalMRP'!$A$4:$F$2689,6,0),0)</f>
        <v>2667</v>
      </c>
      <c r="R2158" s="1" t="n">
        <f aca="false">IFERROR(VLOOKUP(A2158,'[2]Pivot HorizontalMRP'!$A$4:$G$2689,7,0),0)</f>
        <v>2134</v>
      </c>
      <c r="S2158" s="1" t="n">
        <f aca="false">IFERROR(VLOOKUP(A2158,'[2]Pivot HorizontalMRP'!$A$4:$H$2689,8,0),0)</f>
        <v>2409</v>
      </c>
      <c r="T2158" s="1" t="n">
        <f aca="false">IFERROR(VLOOKUP(A2158,'[2]Pivot HorizontalMRP'!$A$4:$I$2689,9,0),0)</f>
        <v>1532</v>
      </c>
      <c r="U2158" s="1" t="n">
        <f aca="false">IF(I2158="delivery",O2158-SUM(Q2158+R2158),IF(I2158="PO",P2158-SUM(Q2158:R2158)))</f>
        <v>47623</v>
      </c>
      <c r="V2158" s="81" t="n">
        <v>0.00054</v>
      </c>
      <c r="W2158" s="81"/>
      <c r="X2158" s="81" t="n">
        <f aca="false">W2158-V2158</f>
        <v>-0.00054</v>
      </c>
      <c r="Y2158" s="81"/>
      <c r="Z2158" s="81"/>
      <c r="AA2158" s="81"/>
      <c r="AB2158" s="81"/>
      <c r="AC2158" s="81"/>
      <c r="AD2158" s="81"/>
      <c r="AE2158" s="81"/>
      <c r="AF2158" s="81"/>
      <c r="AG2158" s="81"/>
      <c r="AH2158" s="81"/>
      <c r="AI2158" s="81"/>
      <c r="AJ2158" s="81"/>
      <c r="AK2158" s="81"/>
      <c r="AL2158" s="81"/>
      <c r="AM2158" s="81"/>
      <c r="AN2158" s="81"/>
      <c r="AO2158" s="81" t="str">
        <f aca="false">D2158</f>
        <v>Sanmina</v>
      </c>
      <c r="AP2158" s="1" t="s">
        <v>3124</v>
      </c>
      <c r="AQ2158" s="1"/>
      <c r="AR2158" s="1"/>
      <c r="AS2158" s="1"/>
      <c r="AT2158" s="1"/>
      <c r="AU2158" s="1"/>
      <c r="AV2158" s="1"/>
      <c r="AW2158" s="1"/>
      <c r="AX2158" s="1"/>
      <c r="AY2158" s="1"/>
      <c r="AZ2158" s="1"/>
      <c r="BA2158" s="1"/>
      <c r="BB2158" s="1"/>
      <c r="BC2158" s="1"/>
      <c r="BD2158" s="1"/>
      <c r="BE2158" s="1"/>
      <c r="BF2158" s="1" t="s">
        <v>14668</v>
      </c>
      <c r="BG2158" s="1" t="s">
        <v>183</v>
      </c>
      <c r="BH2158" s="1"/>
      <c r="BI2158" s="1"/>
    </row>
    <row r="2159" customFormat="false" ht="12.75" hidden="false" customHeight="false" outlineLevel="0" collapsed="false">
      <c r="A2159" s="1" t="s">
        <v>9460</v>
      </c>
      <c r="B2159" s="1" t="s">
        <v>9461</v>
      </c>
      <c r="C2159" s="1" t="s">
        <v>177</v>
      </c>
      <c r="D2159" s="1" t="s">
        <v>1471</v>
      </c>
      <c r="E2159" s="1" t="s">
        <v>16572</v>
      </c>
      <c r="F2159" s="1" t="s">
        <v>9463</v>
      </c>
      <c r="G2159" s="1" t="n">
        <v>116</v>
      </c>
      <c r="H2159" s="1" t="n">
        <v>10000</v>
      </c>
      <c r="I2159" s="101" t="s">
        <v>180</v>
      </c>
      <c r="J2159" s="1"/>
      <c r="K2159" s="1" t="n">
        <f aca="false">IFERROR(VLOOKUP(A2159,'[2]Pivot HorizontalMRP'!$A$4:$B$2689,2,0),0)</f>
        <v>0</v>
      </c>
      <c r="L2159" s="1" t="n">
        <f aca="false">IFERROR(VLOOKUP(A2159,'[2]Pivot HorizontalMRP'!$A$4:$C$2689,3,0),0)</f>
        <v>10432</v>
      </c>
      <c r="M2159" s="1" t="n">
        <f aca="false">IFERROR(VLOOKUP(A2159,'[2]Pivot HorizontalMRP'!$A$4:$D$2689,0.4,0),0)</f>
        <v>0</v>
      </c>
      <c r="N2159" s="1" t="n">
        <f aca="false">IFERROR(VLOOKUP(A2159,'[2]Pivot HorizontalMRP'!$A$4:$E$2689,5,0),0)</f>
        <v>20000</v>
      </c>
      <c r="O2159" s="1" t="n">
        <f aca="false">K2159+L2159</f>
        <v>10432</v>
      </c>
      <c r="P2159" s="1" t="n">
        <f aca="false">K2159+L2159+M2159+N2159</f>
        <v>30432</v>
      </c>
      <c r="Q2159" s="1" t="n">
        <f aca="false">IFERROR(VLOOKUP(A2159,'[2]Pivot HorizontalMRP'!$A$4:$F$2689,6,0),0)</f>
        <v>927</v>
      </c>
      <c r="R2159" s="1" t="n">
        <f aca="false">IFERROR(VLOOKUP(A2159,'[2]Pivot HorizontalMRP'!$A$4:$G$2689,7,0),0)</f>
        <v>3879</v>
      </c>
      <c r="S2159" s="1" t="n">
        <f aca="false">IFERROR(VLOOKUP(A2159,'[2]Pivot HorizontalMRP'!$A$4:$H$2689,8,0),0)</f>
        <v>3139</v>
      </c>
      <c r="T2159" s="1" t="n">
        <f aca="false">IFERROR(VLOOKUP(A2159,'[2]Pivot HorizontalMRP'!$A$4:$I$2689,9,0),0)</f>
        <v>1923</v>
      </c>
      <c r="U2159" s="1" t="n">
        <f aca="false">IF(I2159="delivery",O2159-SUM(Q2159+R2159),IF(I2159="PO",P2159-SUM(Q2159:R2159)))</f>
        <v>5626</v>
      </c>
      <c r="V2159" s="81" t="n">
        <v>0.00036</v>
      </c>
      <c r="W2159" s="81"/>
      <c r="X2159" s="81" t="n">
        <f aca="false">W2159-V2159</f>
        <v>-0.00036</v>
      </c>
      <c r="Y2159" s="81"/>
      <c r="Z2159" s="81"/>
      <c r="AA2159" s="81"/>
      <c r="AB2159" s="81"/>
      <c r="AC2159" s="81"/>
      <c r="AD2159" s="81"/>
      <c r="AE2159" s="81"/>
      <c r="AF2159" s="81"/>
      <c r="AG2159" s="81"/>
      <c r="AH2159" s="81"/>
      <c r="AI2159" s="81"/>
      <c r="AJ2159" s="81"/>
      <c r="AK2159" s="81"/>
      <c r="AL2159" s="81"/>
      <c r="AM2159" s="81"/>
      <c r="AN2159" s="81"/>
      <c r="AO2159" s="81" t="str">
        <f aca="false">D2159</f>
        <v>Sanmina</v>
      </c>
      <c r="AP2159" s="1" t="s">
        <v>3124</v>
      </c>
      <c r="AQ2159" s="1"/>
      <c r="AR2159" s="1"/>
      <c r="AS2159" s="1"/>
      <c r="AT2159" s="1"/>
      <c r="AU2159" s="1"/>
      <c r="AV2159" s="1"/>
      <c r="AW2159" s="1"/>
      <c r="AX2159" s="1"/>
      <c r="AY2159" s="1"/>
      <c r="AZ2159" s="1"/>
      <c r="BA2159" s="1"/>
      <c r="BB2159" s="1"/>
      <c r="BC2159" s="1"/>
      <c r="BD2159" s="1"/>
      <c r="BE2159" s="1"/>
      <c r="BF2159" s="1" t="s">
        <v>14668</v>
      </c>
      <c r="BG2159" s="1" t="s">
        <v>183</v>
      </c>
      <c r="BH2159" s="1"/>
      <c r="BI2159" s="1"/>
    </row>
    <row r="2160" customFormat="false" ht="12.75" hidden="false" customHeight="false" outlineLevel="0" collapsed="false">
      <c r="A2160" s="1" t="s">
        <v>9464</v>
      </c>
      <c r="B2160" s="1" t="s">
        <v>9465</v>
      </c>
      <c r="C2160" s="1" t="s">
        <v>177</v>
      </c>
      <c r="D2160" s="1" t="s">
        <v>1471</v>
      </c>
      <c r="E2160" s="1" t="s">
        <v>16573</v>
      </c>
      <c r="F2160" s="1" t="s">
        <v>9467</v>
      </c>
      <c r="G2160" s="1" t="n">
        <v>53</v>
      </c>
      <c r="H2160" s="1" t="n">
        <v>10000</v>
      </c>
      <c r="I2160" s="101" t="s">
        <v>180</v>
      </c>
      <c r="J2160" s="1"/>
      <c r="K2160" s="1" t="n">
        <f aca="false">IFERROR(VLOOKUP(A2160,'[2]Pivot HorizontalMRP'!$A$4:$B$2689,2,0),0)</f>
        <v>0</v>
      </c>
      <c r="L2160" s="1" t="n">
        <f aca="false">IFERROR(VLOOKUP(A2160,'[2]Pivot HorizontalMRP'!$A$4:$C$2689,3,0),0)</f>
        <v>35038</v>
      </c>
      <c r="M2160" s="1" t="n">
        <f aca="false">IFERROR(VLOOKUP(A2160,'[2]Pivot HorizontalMRP'!$A$4:$D$2689,0.4,0),0)</f>
        <v>0</v>
      </c>
      <c r="N2160" s="1" t="n">
        <f aca="false">IFERROR(VLOOKUP(A2160,'[2]Pivot HorizontalMRP'!$A$4:$E$2689,5,0),0)</f>
        <v>10000</v>
      </c>
      <c r="O2160" s="1" t="n">
        <f aca="false">K2160+L2160</f>
        <v>35038</v>
      </c>
      <c r="P2160" s="1" t="n">
        <f aca="false">K2160+L2160+M2160+N2160</f>
        <v>45038</v>
      </c>
      <c r="Q2160" s="1" t="n">
        <f aca="false">IFERROR(VLOOKUP(A2160,'[2]Pivot HorizontalMRP'!$A$4:$F$2689,6,0),0)</f>
        <v>16565</v>
      </c>
      <c r="R2160" s="1" t="n">
        <f aca="false">IFERROR(VLOOKUP(A2160,'[2]Pivot HorizontalMRP'!$A$4:$G$2689,7,0),0)</f>
        <v>9545</v>
      </c>
      <c r="S2160" s="1" t="n">
        <f aca="false">IFERROR(VLOOKUP(A2160,'[2]Pivot HorizontalMRP'!$A$4:$H$2689,8,0),0)</f>
        <v>10240</v>
      </c>
      <c r="T2160" s="1" t="n">
        <f aca="false">IFERROR(VLOOKUP(A2160,'[2]Pivot HorizontalMRP'!$A$4:$I$2689,9,0),0)</f>
        <v>6318</v>
      </c>
      <c r="U2160" s="1" t="n">
        <f aca="false">IF(I2160="delivery",O2160-SUM(Q2160+R2160),IF(I2160="PO",P2160-SUM(Q2160:R2160)))</f>
        <v>8928</v>
      </c>
      <c r="V2160" s="81" t="n">
        <v>0.00986</v>
      </c>
      <c r="W2160" s="81"/>
      <c r="X2160" s="81" t="n">
        <f aca="false">W2160-V2160</f>
        <v>-0.00986</v>
      </c>
      <c r="Y2160" s="81"/>
      <c r="Z2160" s="81"/>
      <c r="AA2160" s="81" t="n">
        <v>0.00981</v>
      </c>
      <c r="AB2160" s="81"/>
      <c r="AC2160" s="81"/>
      <c r="AD2160" s="81"/>
      <c r="AE2160" s="81"/>
      <c r="AF2160" s="81"/>
      <c r="AG2160" s="81"/>
      <c r="AH2160" s="81"/>
      <c r="AI2160" s="81"/>
      <c r="AJ2160" s="81"/>
      <c r="AK2160" s="81"/>
      <c r="AL2160" s="81"/>
      <c r="AM2160" s="81"/>
      <c r="AN2160" s="81"/>
      <c r="AO2160" s="81" t="str">
        <f aca="false">D2160</f>
        <v>Sanmina</v>
      </c>
      <c r="AP2160" s="1" t="s">
        <v>3124</v>
      </c>
      <c r="AQ2160" s="1"/>
      <c r="AR2160" s="1"/>
      <c r="AS2160" s="1"/>
      <c r="AT2160" s="1"/>
      <c r="AU2160" s="1"/>
      <c r="AV2160" s="1"/>
      <c r="AW2160" s="1"/>
      <c r="AX2160" s="1"/>
      <c r="AY2160" s="1"/>
      <c r="AZ2160" s="1"/>
      <c r="BA2160" s="1"/>
      <c r="BB2160" s="1"/>
      <c r="BC2160" s="1"/>
      <c r="BD2160" s="1"/>
      <c r="BE2160" s="1"/>
      <c r="BF2160" s="1" t="s">
        <v>14668</v>
      </c>
      <c r="BG2160" s="1" t="s">
        <v>183</v>
      </c>
      <c r="BH2160" s="1"/>
      <c r="BI2160" s="1"/>
    </row>
    <row r="2161" customFormat="false" ht="12.75" hidden="false" customHeight="false" outlineLevel="0" collapsed="false">
      <c r="A2161" s="1" t="s">
        <v>9468</v>
      </c>
      <c r="B2161" s="1" t="s">
        <v>9469</v>
      </c>
      <c r="C2161" s="1" t="s">
        <v>177</v>
      </c>
      <c r="D2161" s="1" t="s">
        <v>1471</v>
      </c>
      <c r="E2161" s="1" t="s">
        <v>16574</v>
      </c>
      <c r="F2161" s="1" t="s">
        <v>9471</v>
      </c>
      <c r="G2161" s="1" t="n">
        <v>111</v>
      </c>
      <c r="H2161" s="1" t="n">
        <v>10000</v>
      </c>
      <c r="I2161" s="101" t="s">
        <v>188</v>
      </c>
      <c r="J2161" s="1"/>
      <c r="K2161" s="1" t="n">
        <f aca="false">IFERROR(VLOOKUP(A2161,'[2]Pivot HorizontalMRP'!$A$4:$B$2689,2,0),0)</f>
        <v>0</v>
      </c>
      <c r="L2161" s="1" t="n">
        <f aca="false">IFERROR(VLOOKUP(A2161,'[2]Pivot HorizontalMRP'!$A$4:$C$2689,3,0),0)</f>
        <v>5288</v>
      </c>
      <c r="M2161" s="1" t="n">
        <f aca="false">IFERROR(VLOOKUP(A2161,'[2]Pivot HorizontalMRP'!$A$4:$D$2689,0.4,0),0)</f>
        <v>0</v>
      </c>
      <c r="N2161" s="1" t="n">
        <f aca="false">IFERROR(VLOOKUP(A2161,'[2]Pivot HorizontalMRP'!$A$4:$E$2689,5,0),0)</f>
        <v>0</v>
      </c>
      <c r="O2161" s="1" t="n">
        <f aca="false">K2161+L2161</f>
        <v>5288</v>
      </c>
      <c r="P2161" s="1" t="n">
        <f aca="false">K2161+L2161+M2161+N2161</f>
        <v>5288</v>
      </c>
      <c r="Q2161" s="1" t="n">
        <f aca="false">IFERROR(VLOOKUP(A2161,'[2]Pivot HorizontalMRP'!$A$4:$F$2689,6,0),0)</f>
        <v>1028</v>
      </c>
      <c r="R2161" s="1" t="n">
        <f aca="false">IFERROR(VLOOKUP(A2161,'[2]Pivot HorizontalMRP'!$A$4:$G$2689,7,0),0)</f>
        <v>2324</v>
      </c>
      <c r="S2161" s="1" t="n">
        <f aca="false">IFERROR(VLOOKUP(A2161,'[2]Pivot HorizontalMRP'!$A$4:$H$2689,8,0),0)</f>
        <v>6272</v>
      </c>
      <c r="T2161" s="1" t="n">
        <f aca="false">IFERROR(VLOOKUP(A2161,'[2]Pivot HorizontalMRP'!$A$4:$I$2689,9,0),0)</f>
        <v>1792</v>
      </c>
      <c r="U2161" s="1" t="n">
        <f aca="false">IF(I2161="delivery",O2161-SUM(Q2161+R2161),IF(I2161="PO",P2161-SUM(Q2161:R2161)))</f>
        <v>1936</v>
      </c>
      <c r="V2161" s="81" t="n">
        <v>0.00054</v>
      </c>
      <c r="W2161" s="81"/>
      <c r="X2161" s="81" t="n">
        <f aca="false">W2161-V2161</f>
        <v>-0.00054</v>
      </c>
      <c r="Y2161" s="81"/>
      <c r="Z2161" s="81"/>
      <c r="AA2161" s="81"/>
      <c r="AB2161" s="81"/>
      <c r="AC2161" s="81"/>
      <c r="AD2161" s="81"/>
      <c r="AE2161" s="81"/>
      <c r="AF2161" s="81"/>
      <c r="AG2161" s="81"/>
      <c r="AH2161" s="81"/>
      <c r="AI2161" s="81"/>
      <c r="AJ2161" s="81"/>
      <c r="AK2161" s="81"/>
      <c r="AL2161" s="81"/>
      <c r="AM2161" s="81"/>
      <c r="AN2161" s="81"/>
      <c r="AO2161" s="81" t="str">
        <f aca="false">D2161</f>
        <v>Sanmina</v>
      </c>
      <c r="AP2161" s="1" t="s">
        <v>3124</v>
      </c>
      <c r="AQ2161" s="1"/>
      <c r="AR2161" s="1"/>
      <c r="AS2161" s="1"/>
      <c r="AT2161" s="1"/>
      <c r="AU2161" s="1"/>
      <c r="AV2161" s="1"/>
      <c r="AW2161" s="1"/>
      <c r="AX2161" s="1"/>
      <c r="AY2161" s="1"/>
      <c r="AZ2161" s="1"/>
      <c r="BA2161" s="1"/>
      <c r="BB2161" s="1"/>
      <c r="BC2161" s="1"/>
      <c r="BD2161" s="1"/>
      <c r="BE2161" s="1"/>
      <c r="BF2161" s="1" t="s">
        <v>14668</v>
      </c>
      <c r="BG2161" s="1" t="s">
        <v>183</v>
      </c>
      <c r="BH2161" s="1"/>
      <c r="BI2161" s="1"/>
    </row>
    <row r="2162" customFormat="false" ht="12.75" hidden="false" customHeight="false" outlineLevel="0" collapsed="false">
      <c r="A2162" s="1" t="s">
        <v>9472</v>
      </c>
      <c r="B2162" s="1" t="s">
        <v>9473</v>
      </c>
      <c r="C2162" s="1" t="s">
        <v>177</v>
      </c>
      <c r="D2162" s="1" t="s">
        <v>1471</v>
      </c>
      <c r="E2162" s="1" t="s">
        <v>16575</v>
      </c>
      <c r="F2162" s="1" t="s">
        <v>9475</v>
      </c>
      <c r="G2162" s="1" t="n">
        <v>116</v>
      </c>
      <c r="H2162" s="1" t="n">
        <v>40000</v>
      </c>
      <c r="I2162" s="101" t="s">
        <v>180</v>
      </c>
      <c r="J2162" s="1"/>
      <c r="K2162" s="1" t="n">
        <f aca="false">IFERROR(VLOOKUP(A2162,'[2]Pivot HorizontalMRP'!$A$4:$B$2689,2,0),0)</f>
        <v>0</v>
      </c>
      <c r="L2162" s="1" t="n">
        <f aca="false">IFERROR(VLOOKUP(A2162,'[2]Pivot HorizontalMRP'!$A$4:$C$2689,3,0),0)</f>
        <v>36073</v>
      </c>
      <c r="M2162" s="1" t="n">
        <f aca="false">IFERROR(VLOOKUP(A2162,'[2]Pivot HorizontalMRP'!$A$4:$D$2689,0.4,0),0)</f>
        <v>0</v>
      </c>
      <c r="N2162" s="1" t="n">
        <f aca="false">IFERROR(VLOOKUP(A2162,'[2]Pivot HorizontalMRP'!$A$4:$E$2689,5,0),0)</f>
        <v>0</v>
      </c>
      <c r="O2162" s="1" t="n">
        <f aca="false">K2162+L2162</f>
        <v>36073</v>
      </c>
      <c r="P2162" s="1" t="n">
        <f aca="false">K2162+L2162+M2162+N2162</f>
        <v>36073</v>
      </c>
      <c r="Q2162" s="1" t="n">
        <f aca="false">IFERROR(VLOOKUP(A2162,'[2]Pivot HorizontalMRP'!$A$4:$F$2689,6,0),0)</f>
        <v>973</v>
      </c>
      <c r="R2162" s="1" t="n">
        <f aca="false">IFERROR(VLOOKUP(A2162,'[2]Pivot HorizontalMRP'!$A$4:$G$2689,7,0),0)</f>
        <v>1424</v>
      </c>
      <c r="S2162" s="1" t="n">
        <f aca="false">IFERROR(VLOOKUP(A2162,'[2]Pivot HorizontalMRP'!$A$4:$H$2689,8,0),0)</f>
        <v>2466</v>
      </c>
      <c r="T2162" s="1" t="n">
        <f aca="false">IFERROR(VLOOKUP(A2162,'[2]Pivot HorizontalMRP'!$A$4:$I$2689,9,0),0)</f>
        <v>818</v>
      </c>
      <c r="U2162" s="1" t="n">
        <f aca="false">IF(I2162="delivery",O2162-SUM(Q2162+R2162),IF(I2162="PO",P2162-SUM(Q2162:R2162)))</f>
        <v>33676</v>
      </c>
      <c r="V2162" s="81" t="n">
        <v>0.00088</v>
      </c>
      <c r="W2162" s="81"/>
      <c r="X2162" s="81" t="n">
        <f aca="false">W2162-V2162</f>
        <v>-0.00088</v>
      </c>
      <c r="Y2162" s="81"/>
      <c r="Z2162" s="81"/>
      <c r="AA2162" s="81"/>
      <c r="AB2162" s="81"/>
      <c r="AC2162" s="81"/>
      <c r="AD2162" s="81"/>
      <c r="AE2162" s="81"/>
      <c r="AF2162" s="81"/>
      <c r="AG2162" s="81"/>
      <c r="AH2162" s="81"/>
      <c r="AI2162" s="81"/>
      <c r="AJ2162" s="81"/>
      <c r="AK2162" s="81"/>
      <c r="AL2162" s="81"/>
      <c r="AM2162" s="81"/>
      <c r="AN2162" s="81"/>
      <c r="AO2162" s="81" t="str">
        <f aca="false">D2162</f>
        <v>Sanmina</v>
      </c>
      <c r="AP2162" s="1" t="s">
        <v>3124</v>
      </c>
      <c r="AQ2162" s="1"/>
      <c r="AR2162" s="1"/>
      <c r="AS2162" s="1"/>
      <c r="AT2162" s="1"/>
      <c r="AU2162" s="1"/>
      <c r="AV2162" s="1"/>
      <c r="AW2162" s="1"/>
      <c r="AX2162" s="1"/>
      <c r="AY2162" s="1"/>
      <c r="AZ2162" s="1"/>
      <c r="BA2162" s="1"/>
      <c r="BB2162" s="1"/>
      <c r="BC2162" s="1"/>
      <c r="BD2162" s="1"/>
      <c r="BE2162" s="1"/>
      <c r="BF2162" s="1" t="s">
        <v>14668</v>
      </c>
      <c r="BG2162" s="1" t="s">
        <v>183</v>
      </c>
      <c r="BH2162" s="1"/>
      <c r="BI2162" s="1"/>
    </row>
    <row r="2163" customFormat="false" ht="12.75" hidden="false" customHeight="false" outlineLevel="0" collapsed="false">
      <c r="A2163" s="1" t="s">
        <v>9476</v>
      </c>
      <c r="B2163" s="1" t="s">
        <v>9477</v>
      </c>
      <c r="C2163" s="1" t="s">
        <v>177</v>
      </c>
      <c r="D2163" s="1" t="s">
        <v>1471</v>
      </c>
      <c r="E2163" s="1" t="s">
        <v>16576</v>
      </c>
      <c r="F2163" s="1" t="s">
        <v>9479</v>
      </c>
      <c r="G2163" s="1" t="n">
        <v>308</v>
      </c>
      <c r="H2163" s="1" t="n">
        <v>10000</v>
      </c>
      <c r="I2163" s="101" t="s">
        <v>180</v>
      </c>
      <c r="J2163" s="1"/>
      <c r="K2163" s="1" t="n">
        <f aca="false">IFERROR(VLOOKUP(A2163,'[2]Pivot HorizontalMRP'!$A$4:$B$2689,2,0),0)</f>
        <v>0</v>
      </c>
      <c r="L2163" s="1" t="n">
        <f aca="false">IFERROR(VLOOKUP(A2163,'[2]Pivot HorizontalMRP'!$A$4:$C$2689,3,0),0)</f>
        <v>2130</v>
      </c>
      <c r="M2163" s="1" t="n">
        <f aca="false">IFERROR(VLOOKUP(A2163,'[2]Pivot HorizontalMRP'!$A$4:$D$2689,0.4,0),0)</f>
        <v>0</v>
      </c>
      <c r="N2163" s="1" t="n">
        <f aca="false">IFERROR(VLOOKUP(A2163,'[2]Pivot HorizontalMRP'!$A$4:$E$2689,5,0),0)</f>
        <v>30000</v>
      </c>
      <c r="O2163" s="1" t="n">
        <f aca="false">K2163+L2163</f>
        <v>2130</v>
      </c>
      <c r="P2163" s="1" t="n">
        <f aca="false">K2163+L2163+M2163+N2163</f>
        <v>32130</v>
      </c>
      <c r="Q2163" s="1" t="n">
        <f aca="false">IFERROR(VLOOKUP(A2163,'[2]Pivot HorizontalMRP'!$A$4:$F$2689,6,0),0)</f>
        <v>6693</v>
      </c>
      <c r="R2163" s="1" t="n">
        <f aca="false">IFERROR(VLOOKUP(A2163,'[2]Pivot HorizontalMRP'!$A$4:$G$2689,7,0),0)</f>
        <v>7658</v>
      </c>
      <c r="S2163" s="1" t="n">
        <f aca="false">IFERROR(VLOOKUP(A2163,'[2]Pivot HorizontalMRP'!$A$4:$H$2689,8,0),0)</f>
        <v>6424</v>
      </c>
      <c r="T2163" s="1" t="n">
        <f aca="false">IFERROR(VLOOKUP(A2163,'[2]Pivot HorizontalMRP'!$A$4:$I$2689,9,0),0)</f>
        <v>4726</v>
      </c>
      <c r="U2163" s="1" t="n">
        <f aca="false">IF(I2163="delivery",O2163-SUM(Q2163+R2163),IF(I2163="PO",P2163-SUM(Q2163:R2163)))</f>
        <v>-12221</v>
      </c>
      <c r="V2163" s="81" t="n">
        <v>0.00036</v>
      </c>
      <c r="W2163" s="81"/>
      <c r="X2163" s="81" t="n">
        <f aca="false">W2163-V2163</f>
        <v>-0.00036</v>
      </c>
      <c r="Y2163" s="81"/>
      <c r="Z2163" s="81"/>
      <c r="AA2163" s="81"/>
      <c r="AB2163" s="81"/>
      <c r="AC2163" s="81"/>
      <c r="AD2163" s="81"/>
      <c r="AE2163" s="81"/>
      <c r="AF2163" s="81"/>
      <c r="AG2163" s="81"/>
      <c r="AH2163" s="81"/>
      <c r="AI2163" s="81"/>
      <c r="AJ2163" s="81"/>
      <c r="AK2163" s="81"/>
      <c r="AL2163" s="81"/>
      <c r="AM2163" s="81"/>
      <c r="AN2163" s="81"/>
      <c r="AO2163" s="81" t="str">
        <f aca="false">D2163</f>
        <v>Sanmina</v>
      </c>
      <c r="AP2163" s="1" t="s">
        <v>3124</v>
      </c>
      <c r="AQ2163" s="1"/>
      <c r="AR2163" s="1"/>
      <c r="AS2163" s="1"/>
      <c r="AT2163" s="1"/>
      <c r="AU2163" s="1"/>
      <c r="AV2163" s="1"/>
      <c r="AW2163" s="1"/>
      <c r="AX2163" s="1"/>
      <c r="AY2163" s="1"/>
      <c r="AZ2163" s="1"/>
      <c r="BA2163" s="1"/>
      <c r="BB2163" s="1"/>
      <c r="BC2163" s="1"/>
      <c r="BD2163" s="1"/>
      <c r="BE2163" s="1"/>
      <c r="BF2163" s="1" t="s">
        <v>14668</v>
      </c>
      <c r="BG2163" s="1" t="s">
        <v>183</v>
      </c>
      <c r="BH2163" s="1"/>
      <c r="BI2163" s="1"/>
    </row>
    <row r="2164" customFormat="false" ht="12.75" hidden="false" customHeight="false" outlineLevel="0" collapsed="false">
      <c r="A2164" s="1" t="s">
        <v>9480</v>
      </c>
      <c r="B2164" s="1" t="s">
        <v>9481</v>
      </c>
      <c r="C2164" s="1" t="s">
        <v>177</v>
      </c>
      <c r="D2164" s="1" t="s">
        <v>1471</v>
      </c>
      <c r="E2164" s="1" t="s">
        <v>16577</v>
      </c>
      <c r="F2164" s="1" t="s">
        <v>9483</v>
      </c>
      <c r="G2164" s="1" t="n">
        <v>308</v>
      </c>
      <c r="H2164" s="1" t="n">
        <v>10000</v>
      </c>
      <c r="I2164" s="101" t="s">
        <v>180</v>
      </c>
      <c r="J2164" s="1"/>
      <c r="K2164" s="1" t="n">
        <f aca="false">IFERROR(VLOOKUP(A2164,'[2]Pivot HorizontalMRP'!$A$4:$B$2689,2,0),0)</f>
        <v>0</v>
      </c>
      <c r="L2164" s="1" t="n">
        <f aca="false">IFERROR(VLOOKUP(A2164,'[2]Pivot HorizontalMRP'!$A$4:$C$2689,3,0),0)</f>
        <v>58347</v>
      </c>
      <c r="M2164" s="1" t="n">
        <f aca="false">IFERROR(VLOOKUP(A2164,'[2]Pivot HorizontalMRP'!$A$4:$D$2689,0.4,0),0)</f>
        <v>0</v>
      </c>
      <c r="N2164" s="1" t="n">
        <f aca="false">IFERROR(VLOOKUP(A2164,'[2]Pivot HorizontalMRP'!$A$4:$E$2689,5,0),0)</f>
        <v>50000</v>
      </c>
      <c r="O2164" s="1" t="n">
        <f aca="false">K2164+L2164</f>
        <v>58347</v>
      </c>
      <c r="P2164" s="1" t="n">
        <f aca="false">K2164+L2164+M2164+N2164</f>
        <v>108347</v>
      </c>
      <c r="Q2164" s="1" t="n">
        <f aca="false">IFERROR(VLOOKUP(A2164,'[2]Pivot HorizontalMRP'!$A$4:$F$2689,6,0),0)</f>
        <v>37426</v>
      </c>
      <c r="R2164" s="1" t="n">
        <f aca="false">IFERROR(VLOOKUP(A2164,'[2]Pivot HorizontalMRP'!$A$4:$G$2689,7,0),0)</f>
        <v>27412</v>
      </c>
      <c r="S2164" s="1" t="n">
        <f aca="false">IFERROR(VLOOKUP(A2164,'[2]Pivot HorizontalMRP'!$A$4:$H$2689,8,0),0)</f>
        <v>28861</v>
      </c>
      <c r="T2164" s="1" t="n">
        <f aca="false">IFERROR(VLOOKUP(A2164,'[2]Pivot HorizontalMRP'!$A$4:$I$2689,9,0),0)</f>
        <v>17377</v>
      </c>
      <c r="U2164" s="1" t="n">
        <f aca="false">IF(I2164="delivery",O2164-SUM(Q2164+R2164),IF(I2164="PO",P2164-SUM(Q2164:R2164)))</f>
        <v>-6491</v>
      </c>
      <c r="V2164" s="81" t="n">
        <v>0.00036</v>
      </c>
      <c r="W2164" s="81"/>
      <c r="X2164" s="81" t="n">
        <f aca="false">W2164-V2164</f>
        <v>-0.00036</v>
      </c>
      <c r="Y2164" s="81"/>
      <c r="Z2164" s="81"/>
      <c r="AA2164" s="81" t="n">
        <v>0.00028</v>
      </c>
      <c r="AB2164" s="81"/>
      <c r="AC2164" s="81"/>
      <c r="AD2164" s="81"/>
      <c r="AE2164" s="81"/>
      <c r="AF2164" s="81"/>
      <c r="AG2164" s="81"/>
      <c r="AH2164" s="81"/>
      <c r="AI2164" s="81"/>
      <c r="AJ2164" s="81"/>
      <c r="AK2164" s="81"/>
      <c r="AL2164" s="81"/>
      <c r="AM2164" s="81"/>
      <c r="AN2164" s="81"/>
      <c r="AO2164" s="81" t="str">
        <f aca="false">D2164</f>
        <v>Sanmina</v>
      </c>
      <c r="AP2164" s="1" t="s">
        <v>3124</v>
      </c>
      <c r="AQ2164" s="1"/>
      <c r="AR2164" s="1"/>
      <c r="AS2164" s="1"/>
      <c r="AT2164" s="1"/>
      <c r="AU2164" s="1"/>
      <c r="AV2164" s="1"/>
      <c r="AW2164" s="1"/>
      <c r="AX2164" s="1"/>
      <c r="AY2164" s="1"/>
      <c r="AZ2164" s="1"/>
      <c r="BA2164" s="1"/>
      <c r="BB2164" s="1"/>
      <c r="BC2164" s="1"/>
      <c r="BD2164" s="1"/>
      <c r="BE2164" s="1"/>
      <c r="BF2164" s="1" t="s">
        <v>14668</v>
      </c>
      <c r="BG2164" s="1" t="s">
        <v>183</v>
      </c>
      <c r="BH2164" s="1"/>
      <c r="BI2164" s="1"/>
    </row>
    <row r="2165" customFormat="false" ht="12.75" hidden="false" customHeight="false" outlineLevel="0" collapsed="false">
      <c r="A2165" s="1" t="s">
        <v>9484</v>
      </c>
      <c r="B2165" s="1" t="s">
        <v>9485</v>
      </c>
      <c r="C2165" s="1" t="s">
        <v>177</v>
      </c>
      <c r="D2165" s="1" t="s">
        <v>1471</v>
      </c>
      <c r="E2165" s="1" t="s">
        <v>16578</v>
      </c>
      <c r="F2165" s="1" t="s">
        <v>9487</v>
      </c>
      <c r="G2165" s="1" t="n">
        <v>61</v>
      </c>
      <c r="H2165" s="1" t="n">
        <v>10000</v>
      </c>
      <c r="I2165" s="101" t="s">
        <v>180</v>
      </c>
      <c r="J2165" s="1"/>
      <c r="K2165" s="1" t="n">
        <f aca="false">IFERROR(VLOOKUP(A2165,'[2]Pivot HorizontalMRP'!$A$4:$B$2689,2,0),0)</f>
        <v>0</v>
      </c>
      <c r="L2165" s="1" t="n">
        <f aca="false">IFERROR(VLOOKUP(A2165,'[2]Pivot HorizontalMRP'!$A$4:$C$2689,3,0),0)</f>
        <v>74506</v>
      </c>
      <c r="M2165" s="1" t="n">
        <f aca="false">IFERROR(VLOOKUP(A2165,'[2]Pivot HorizontalMRP'!$A$4:$D$2689,0.4,0),0)</f>
        <v>0</v>
      </c>
      <c r="N2165" s="1" t="n">
        <f aca="false">IFERROR(VLOOKUP(A2165,'[2]Pivot HorizontalMRP'!$A$4:$E$2689,5,0),0)</f>
        <v>0</v>
      </c>
      <c r="O2165" s="1" t="n">
        <f aca="false">K2165+L2165</f>
        <v>74506</v>
      </c>
      <c r="P2165" s="1" t="n">
        <f aca="false">K2165+L2165+M2165+N2165</f>
        <v>74506</v>
      </c>
      <c r="Q2165" s="1" t="n">
        <f aca="false">IFERROR(VLOOKUP(A2165,'[2]Pivot HorizontalMRP'!$A$4:$F$2689,6,0),0)</f>
        <v>33055</v>
      </c>
      <c r="R2165" s="1" t="n">
        <f aca="false">IFERROR(VLOOKUP(A2165,'[2]Pivot HorizontalMRP'!$A$4:$G$2689,7,0),0)</f>
        <v>51213</v>
      </c>
      <c r="S2165" s="1" t="n">
        <f aca="false">IFERROR(VLOOKUP(A2165,'[2]Pivot HorizontalMRP'!$A$4:$H$2689,8,0),0)</f>
        <v>62463</v>
      </c>
      <c r="T2165" s="1" t="n">
        <f aca="false">IFERROR(VLOOKUP(A2165,'[2]Pivot HorizontalMRP'!$A$4:$I$2689,9,0),0)</f>
        <v>27677</v>
      </c>
      <c r="U2165" s="1" t="n">
        <f aca="false">IF(I2165="delivery",O2165-SUM(Q2165+R2165),IF(I2165="PO",P2165-SUM(Q2165:R2165)))</f>
        <v>-9762</v>
      </c>
      <c r="V2165" s="81" t="n">
        <v>0.00585</v>
      </c>
      <c r="W2165" s="81"/>
      <c r="X2165" s="81" t="n">
        <f aca="false">W2165-V2165</f>
        <v>-0.00585</v>
      </c>
      <c r="Y2165" s="81"/>
      <c r="Z2165" s="81"/>
      <c r="AA2165" s="81" t="n">
        <v>0.0055</v>
      </c>
      <c r="AB2165" s="81"/>
      <c r="AC2165" s="81"/>
      <c r="AD2165" s="81"/>
      <c r="AE2165" s="81"/>
      <c r="AF2165" s="81"/>
      <c r="AG2165" s="81"/>
      <c r="AH2165" s="81"/>
      <c r="AI2165" s="81"/>
      <c r="AJ2165" s="81"/>
      <c r="AK2165" s="81"/>
      <c r="AL2165" s="81"/>
      <c r="AM2165" s="81"/>
      <c r="AN2165" s="81"/>
      <c r="AO2165" s="81" t="str">
        <f aca="false">D2165</f>
        <v>Sanmina</v>
      </c>
      <c r="AP2165" s="1" t="s">
        <v>3124</v>
      </c>
      <c r="AQ2165" s="1"/>
      <c r="AR2165" s="1"/>
      <c r="AS2165" s="1"/>
      <c r="AT2165" s="1"/>
      <c r="AU2165" s="1"/>
      <c r="AV2165" s="1"/>
      <c r="AW2165" s="1"/>
      <c r="AX2165" s="1"/>
      <c r="AY2165" s="1"/>
      <c r="AZ2165" s="1"/>
      <c r="BA2165" s="1"/>
      <c r="BB2165" s="1"/>
      <c r="BC2165" s="1"/>
      <c r="BD2165" s="1"/>
      <c r="BE2165" s="1"/>
      <c r="BF2165" s="1" t="s">
        <v>14668</v>
      </c>
      <c r="BG2165" s="1" t="s">
        <v>183</v>
      </c>
      <c r="BH2165" s="1"/>
      <c r="BI2165" s="1"/>
    </row>
    <row r="2166" customFormat="false" ht="12.75" hidden="false" customHeight="false" outlineLevel="0" collapsed="false">
      <c r="A2166" s="1" t="s">
        <v>9488</v>
      </c>
      <c r="B2166" s="1" t="s">
        <v>9489</v>
      </c>
      <c r="C2166" s="1" t="s">
        <v>177</v>
      </c>
      <c r="D2166" s="1" t="s">
        <v>1471</v>
      </c>
      <c r="E2166" s="1" t="s">
        <v>16579</v>
      </c>
      <c r="F2166" s="1" t="s">
        <v>9491</v>
      </c>
      <c r="G2166" s="1" t="n">
        <v>116</v>
      </c>
      <c r="H2166" s="1" t="n">
        <v>30000</v>
      </c>
      <c r="I2166" s="101" t="s">
        <v>180</v>
      </c>
      <c r="J2166" s="1"/>
      <c r="K2166" s="1" t="n">
        <f aca="false">IFERROR(VLOOKUP(A2166,'[2]Pivot HorizontalMRP'!$A$4:$B$2689,2,0),0)</f>
        <v>0</v>
      </c>
      <c r="L2166" s="1" t="n">
        <f aca="false">IFERROR(VLOOKUP(A2166,'[2]Pivot HorizontalMRP'!$A$4:$C$2689,3,0),0)</f>
        <v>29867</v>
      </c>
      <c r="M2166" s="1" t="n">
        <f aca="false">IFERROR(VLOOKUP(A2166,'[2]Pivot HorizontalMRP'!$A$4:$D$2689,0.4,0),0)</f>
        <v>0</v>
      </c>
      <c r="N2166" s="1" t="n">
        <f aca="false">IFERROR(VLOOKUP(A2166,'[2]Pivot HorizontalMRP'!$A$4:$E$2689,5,0),0)</f>
        <v>0</v>
      </c>
      <c r="O2166" s="1" t="n">
        <f aca="false">K2166+L2166</f>
        <v>29867</v>
      </c>
      <c r="P2166" s="1" t="n">
        <f aca="false">K2166+L2166+M2166+N2166</f>
        <v>29867</v>
      </c>
      <c r="Q2166" s="1" t="n">
        <f aca="false">IFERROR(VLOOKUP(A2166,'[2]Pivot HorizontalMRP'!$A$4:$F$2689,6,0),0)</f>
        <v>2346</v>
      </c>
      <c r="R2166" s="1" t="n">
        <f aca="false">IFERROR(VLOOKUP(A2166,'[2]Pivot HorizontalMRP'!$A$4:$G$2689,7,0),0)</f>
        <v>4838</v>
      </c>
      <c r="S2166" s="1" t="n">
        <f aca="false">IFERROR(VLOOKUP(A2166,'[2]Pivot HorizontalMRP'!$A$4:$H$2689,8,0),0)</f>
        <v>3701</v>
      </c>
      <c r="T2166" s="1" t="n">
        <f aca="false">IFERROR(VLOOKUP(A2166,'[2]Pivot HorizontalMRP'!$A$4:$I$2689,9,0),0)</f>
        <v>2349</v>
      </c>
      <c r="U2166" s="1" t="n">
        <f aca="false">IF(I2166="delivery",O2166-SUM(Q2166+R2166),IF(I2166="PO",P2166-SUM(Q2166:R2166)))</f>
        <v>22683</v>
      </c>
      <c r="V2166" s="81" t="n">
        <v>0.00036</v>
      </c>
      <c r="W2166" s="81"/>
      <c r="X2166" s="81" t="n">
        <f aca="false">W2166-V2166</f>
        <v>-0.00036</v>
      </c>
      <c r="Y2166" s="81"/>
      <c r="Z2166" s="81"/>
      <c r="AA2166" s="81" t="n">
        <v>0.0007</v>
      </c>
      <c r="AB2166" s="81"/>
      <c r="AC2166" s="81"/>
      <c r="AD2166" s="81"/>
      <c r="AE2166" s="81"/>
      <c r="AF2166" s="81"/>
      <c r="AG2166" s="81"/>
      <c r="AH2166" s="81"/>
      <c r="AI2166" s="81"/>
      <c r="AJ2166" s="81"/>
      <c r="AK2166" s="81"/>
      <c r="AL2166" s="81"/>
      <c r="AM2166" s="81"/>
      <c r="AN2166" s="81"/>
      <c r="AO2166" s="81" t="str">
        <f aca="false">D2166</f>
        <v>Sanmina</v>
      </c>
      <c r="AP2166" s="1" t="s">
        <v>3124</v>
      </c>
      <c r="AQ2166" s="1"/>
      <c r="AR2166" s="1"/>
      <c r="AS2166" s="1"/>
      <c r="AT2166" s="1"/>
      <c r="AU2166" s="1"/>
      <c r="AV2166" s="1"/>
      <c r="AW2166" s="1"/>
      <c r="AX2166" s="1"/>
      <c r="AY2166" s="1"/>
      <c r="AZ2166" s="1"/>
      <c r="BA2166" s="1"/>
      <c r="BB2166" s="1"/>
      <c r="BC2166" s="1"/>
      <c r="BD2166" s="1"/>
      <c r="BE2166" s="1"/>
      <c r="BF2166" s="1" t="s">
        <v>14668</v>
      </c>
      <c r="BG2166" s="1" t="s">
        <v>183</v>
      </c>
      <c r="BH2166" s="1"/>
      <c r="BI2166" s="1"/>
    </row>
    <row r="2167" customFormat="false" ht="12.75" hidden="false" customHeight="false" outlineLevel="0" collapsed="false">
      <c r="A2167" s="1" t="s">
        <v>9492</v>
      </c>
      <c r="B2167" s="1" t="s">
        <v>9493</v>
      </c>
      <c r="C2167" s="1" t="s">
        <v>177</v>
      </c>
      <c r="D2167" s="1" t="s">
        <v>1471</v>
      </c>
      <c r="E2167" s="1" t="s">
        <v>16580</v>
      </c>
      <c r="F2167" s="1" t="s">
        <v>9495</v>
      </c>
      <c r="G2167" s="1" t="n">
        <v>81</v>
      </c>
      <c r="H2167" s="1" t="n">
        <v>10000</v>
      </c>
      <c r="I2167" s="101" t="s">
        <v>188</v>
      </c>
      <c r="J2167" s="1"/>
      <c r="K2167" s="1" t="n">
        <f aca="false">IFERROR(VLOOKUP(A2167,'[2]Pivot HorizontalMRP'!$A$4:$B$2689,2,0),0)</f>
        <v>0</v>
      </c>
      <c r="L2167" s="1" t="n">
        <f aca="false">IFERROR(VLOOKUP(A2167,'[2]Pivot HorizontalMRP'!$A$4:$C$2689,3,0),0)</f>
        <v>147445</v>
      </c>
      <c r="M2167" s="1" t="n">
        <f aca="false">IFERROR(VLOOKUP(A2167,'[2]Pivot HorizontalMRP'!$A$4:$D$2689,0.4,0),0)</f>
        <v>0</v>
      </c>
      <c r="N2167" s="1" t="n">
        <f aca="false">IFERROR(VLOOKUP(A2167,'[2]Pivot HorizontalMRP'!$A$4:$E$2689,5,0),0)</f>
        <v>0</v>
      </c>
      <c r="O2167" s="1" t="n">
        <f aca="false">K2167+L2167</f>
        <v>147445</v>
      </c>
      <c r="P2167" s="1" t="n">
        <f aca="false">K2167+L2167+M2167+N2167</f>
        <v>147445</v>
      </c>
      <c r="Q2167" s="1" t="n">
        <f aca="false">IFERROR(VLOOKUP(A2167,'[2]Pivot HorizontalMRP'!$A$4:$F$2689,6,0),0)</f>
        <v>294</v>
      </c>
      <c r="R2167" s="1" t="n">
        <f aca="false">IFERROR(VLOOKUP(A2167,'[2]Pivot HorizontalMRP'!$A$4:$G$2689,7,0),0)</f>
        <v>100</v>
      </c>
      <c r="S2167" s="1" t="n">
        <f aca="false">IFERROR(VLOOKUP(A2167,'[2]Pivot HorizontalMRP'!$A$4:$H$2689,8,0),0)</f>
        <v>118</v>
      </c>
      <c r="T2167" s="1" t="n">
        <f aca="false">IFERROR(VLOOKUP(A2167,'[2]Pivot HorizontalMRP'!$A$4:$I$2689,9,0),0)</f>
        <v>86</v>
      </c>
      <c r="U2167" s="1" t="n">
        <f aca="false">IF(I2167="delivery",O2167-SUM(Q2167+R2167),IF(I2167="PO",P2167-SUM(Q2167:R2167)))</f>
        <v>147051</v>
      </c>
      <c r="V2167" s="81" t="n">
        <v>0.00061</v>
      </c>
      <c r="W2167" s="81"/>
      <c r="X2167" s="81" t="n">
        <f aca="false">W2167-V2167</f>
        <v>-0.00061</v>
      </c>
      <c r="Y2167" s="81"/>
      <c r="Z2167" s="81"/>
      <c r="AA2167" s="81"/>
      <c r="AB2167" s="81"/>
      <c r="AC2167" s="81"/>
      <c r="AD2167" s="81"/>
      <c r="AE2167" s="81"/>
      <c r="AF2167" s="81"/>
      <c r="AG2167" s="81"/>
      <c r="AH2167" s="81"/>
      <c r="AI2167" s="81"/>
      <c r="AJ2167" s="81"/>
      <c r="AK2167" s="81"/>
      <c r="AL2167" s="81"/>
      <c r="AM2167" s="81"/>
      <c r="AN2167" s="81"/>
      <c r="AO2167" s="81" t="str">
        <f aca="false">D2167</f>
        <v>Sanmina</v>
      </c>
      <c r="AP2167" s="1" t="s">
        <v>3124</v>
      </c>
      <c r="AQ2167" s="1"/>
      <c r="AR2167" s="1"/>
      <c r="AS2167" s="1"/>
      <c r="AT2167" s="1"/>
      <c r="AU2167" s="1"/>
      <c r="AV2167" s="1"/>
      <c r="AW2167" s="1"/>
      <c r="AX2167" s="1"/>
      <c r="AY2167" s="1"/>
      <c r="AZ2167" s="1"/>
      <c r="BA2167" s="1"/>
      <c r="BB2167" s="1"/>
      <c r="BC2167" s="1"/>
      <c r="BD2167" s="1"/>
      <c r="BE2167" s="1"/>
      <c r="BF2167" s="1" t="s">
        <v>14668</v>
      </c>
      <c r="BG2167" s="1" t="s">
        <v>183</v>
      </c>
      <c r="BH2167" s="1"/>
      <c r="BI2167" s="1"/>
    </row>
    <row r="2168" customFormat="false" ht="12.75" hidden="false" customHeight="false" outlineLevel="0" collapsed="false">
      <c r="A2168" s="1" t="s">
        <v>9496</v>
      </c>
      <c r="B2168" s="1" t="s">
        <v>9497</v>
      </c>
      <c r="C2168" s="1" t="s">
        <v>177</v>
      </c>
      <c r="D2168" s="1" t="s">
        <v>1471</v>
      </c>
      <c r="E2168" s="1" t="s">
        <v>16581</v>
      </c>
      <c r="F2168" s="1" t="s">
        <v>9499</v>
      </c>
      <c r="G2168" s="1" t="n">
        <v>116</v>
      </c>
      <c r="H2168" s="1" t="n">
        <v>10000</v>
      </c>
      <c r="I2168" s="101" t="s">
        <v>188</v>
      </c>
      <c r="J2168" s="1"/>
      <c r="K2168" s="1" t="n">
        <f aca="false">IFERROR(VLOOKUP(A2168,'[2]Pivot HorizontalMRP'!$A$4:$B$2689,2,0),0)</f>
        <v>0</v>
      </c>
      <c r="L2168" s="1" t="n">
        <f aca="false">IFERROR(VLOOKUP(A2168,'[2]Pivot HorizontalMRP'!$A$4:$C$2689,3,0),0)</f>
        <v>120061</v>
      </c>
      <c r="M2168" s="1" t="n">
        <f aca="false">IFERROR(VLOOKUP(A2168,'[2]Pivot HorizontalMRP'!$A$4:$D$2689,0.4,0),0)</f>
        <v>0</v>
      </c>
      <c r="N2168" s="1" t="n">
        <f aca="false">IFERROR(VLOOKUP(A2168,'[2]Pivot HorizontalMRP'!$A$4:$E$2689,5,0),0)</f>
        <v>0</v>
      </c>
      <c r="O2168" s="1" t="n">
        <f aca="false">K2168+L2168</f>
        <v>120061</v>
      </c>
      <c r="P2168" s="1" t="n">
        <f aca="false">K2168+L2168+M2168+N2168</f>
        <v>120061</v>
      </c>
      <c r="Q2168" s="1" t="n">
        <f aca="false">IFERROR(VLOOKUP(A2168,'[2]Pivot HorizontalMRP'!$A$4:$F$2689,6,0),0)</f>
        <v>638</v>
      </c>
      <c r="R2168" s="1" t="n">
        <f aca="false">IFERROR(VLOOKUP(A2168,'[2]Pivot HorizontalMRP'!$A$4:$G$2689,7,0),0)</f>
        <v>453</v>
      </c>
      <c r="S2168" s="1" t="n">
        <f aca="false">IFERROR(VLOOKUP(A2168,'[2]Pivot HorizontalMRP'!$A$4:$H$2689,8,0),0)</f>
        <v>746</v>
      </c>
      <c r="T2168" s="1" t="n">
        <f aca="false">IFERROR(VLOOKUP(A2168,'[2]Pivot HorizontalMRP'!$A$4:$I$2689,9,0),0)</f>
        <v>160</v>
      </c>
      <c r="U2168" s="1" t="n">
        <f aca="false">IF(I2168="delivery",O2168-SUM(Q2168+R2168),IF(I2168="PO",P2168-SUM(Q2168:R2168)))</f>
        <v>118970</v>
      </c>
      <c r="V2168" s="81" t="n">
        <v>0.0009</v>
      </c>
      <c r="W2168" s="81"/>
      <c r="X2168" s="81" t="n">
        <f aca="false">W2168-V2168</f>
        <v>-0.0009</v>
      </c>
      <c r="Y2168" s="81"/>
      <c r="Z2168" s="81"/>
      <c r="AA2168" s="81"/>
      <c r="AB2168" s="81"/>
      <c r="AC2168" s="81"/>
      <c r="AD2168" s="81"/>
      <c r="AE2168" s="81"/>
      <c r="AF2168" s="81"/>
      <c r="AG2168" s="81"/>
      <c r="AH2168" s="81"/>
      <c r="AI2168" s="81"/>
      <c r="AJ2168" s="81"/>
      <c r="AK2168" s="81"/>
      <c r="AL2168" s="81"/>
      <c r="AM2168" s="81"/>
      <c r="AN2168" s="81"/>
      <c r="AO2168" s="81" t="str">
        <f aca="false">D2168</f>
        <v>Sanmina</v>
      </c>
      <c r="AP2168" s="1" t="s">
        <v>3124</v>
      </c>
      <c r="AQ2168" s="1"/>
      <c r="AR2168" s="1"/>
      <c r="AS2168" s="1"/>
      <c r="AT2168" s="1"/>
      <c r="AU2168" s="1"/>
      <c r="AV2168" s="1"/>
      <c r="AW2168" s="1"/>
      <c r="AX2168" s="1"/>
      <c r="AY2168" s="1"/>
      <c r="AZ2168" s="1"/>
      <c r="BA2168" s="1"/>
      <c r="BB2168" s="1"/>
      <c r="BC2168" s="1"/>
      <c r="BD2168" s="1"/>
      <c r="BE2168" s="1"/>
      <c r="BF2168" s="1" t="s">
        <v>14668</v>
      </c>
      <c r="BG2168" s="1" t="s">
        <v>183</v>
      </c>
      <c r="BH2168" s="1"/>
      <c r="BI2168" s="1"/>
    </row>
    <row r="2169" customFormat="false" ht="12.75" hidden="false" customHeight="false" outlineLevel="0" collapsed="false">
      <c r="A2169" s="1" t="s">
        <v>9500</v>
      </c>
      <c r="B2169" s="1" t="s">
        <v>9501</v>
      </c>
      <c r="C2169" s="1" t="s">
        <v>177</v>
      </c>
      <c r="D2169" s="1" t="s">
        <v>1471</v>
      </c>
      <c r="E2169" s="1" t="s">
        <v>16582</v>
      </c>
      <c r="F2169" s="1" t="s">
        <v>9503</v>
      </c>
      <c r="G2169" s="1" t="n">
        <v>123</v>
      </c>
      <c r="H2169" s="1" t="n">
        <v>10000</v>
      </c>
      <c r="I2169" s="101" t="s">
        <v>188</v>
      </c>
      <c r="J2169" s="1"/>
      <c r="K2169" s="1" t="n">
        <f aca="false">IFERROR(VLOOKUP(A2169,'[2]Pivot HorizontalMRP'!$A$4:$B$2689,2,0),0)</f>
        <v>0</v>
      </c>
      <c r="L2169" s="1" t="n">
        <f aca="false">IFERROR(VLOOKUP(A2169,'[2]Pivot HorizontalMRP'!$A$4:$C$2689,3,0),0)</f>
        <v>19421</v>
      </c>
      <c r="M2169" s="1" t="n">
        <f aca="false">IFERROR(VLOOKUP(A2169,'[2]Pivot HorizontalMRP'!$A$4:$D$2689,0.4,0),0)</f>
        <v>0</v>
      </c>
      <c r="N2169" s="1" t="n">
        <f aca="false">IFERROR(VLOOKUP(A2169,'[2]Pivot HorizontalMRP'!$A$4:$E$2689,5,0),0)</f>
        <v>0</v>
      </c>
      <c r="O2169" s="1" t="n">
        <f aca="false">K2169+L2169</f>
        <v>19421</v>
      </c>
      <c r="P2169" s="1" t="n">
        <f aca="false">K2169+L2169+M2169+N2169</f>
        <v>19421</v>
      </c>
      <c r="Q2169" s="1" t="n">
        <f aca="false">IFERROR(VLOOKUP(A2169,'[2]Pivot HorizontalMRP'!$A$4:$F$2689,6,0),0)</f>
        <v>349</v>
      </c>
      <c r="R2169" s="1" t="n">
        <f aca="false">IFERROR(VLOOKUP(A2169,'[2]Pivot HorizontalMRP'!$A$4:$G$2689,7,0),0)</f>
        <v>303</v>
      </c>
      <c r="S2169" s="1" t="n">
        <f aca="false">IFERROR(VLOOKUP(A2169,'[2]Pivot HorizontalMRP'!$A$4:$H$2689,8,0),0)</f>
        <v>253</v>
      </c>
      <c r="T2169" s="1" t="n">
        <f aca="false">IFERROR(VLOOKUP(A2169,'[2]Pivot HorizontalMRP'!$A$4:$I$2689,9,0),0)</f>
        <v>97</v>
      </c>
      <c r="U2169" s="1" t="n">
        <f aca="false">IF(I2169="delivery",O2169-SUM(Q2169+R2169),IF(I2169="PO",P2169-SUM(Q2169:R2169)))</f>
        <v>18769</v>
      </c>
      <c r="V2169" s="81" t="n">
        <v>0.00053</v>
      </c>
      <c r="W2169" s="81"/>
      <c r="X2169" s="81" t="n">
        <f aca="false">W2169-V2169</f>
        <v>-0.00053</v>
      </c>
      <c r="Y2169" s="81"/>
      <c r="Z2169" s="81"/>
      <c r="AA2169" s="81"/>
      <c r="AB2169" s="81"/>
      <c r="AC2169" s="81"/>
      <c r="AD2169" s="81"/>
      <c r="AE2169" s="81"/>
      <c r="AF2169" s="81"/>
      <c r="AG2169" s="81"/>
      <c r="AH2169" s="81"/>
      <c r="AI2169" s="81"/>
      <c r="AJ2169" s="81"/>
      <c r="AK2169" s="81"/>
      <c r="AL2169" s="81"/>
      <c r="AM2169" s="81"/>
      <c r="AN2169" s="81"/>
      <c r="AO2169" s="81" t="str">
        <f aca="false">D2169</f>
        <v>Sanmina</v>
      </c>
      <c r="AP2169" s="1" t="s">
        <v>3124</v>
      </c>
      <c r="AQ2169" s="1"/>
      <c r="AR2169" s="1"/>
      <c r="AS2169" s="1"/>
      <c r="AT2169" s="1"/>
      <c r="AU2169" s="1"/>
      <c r="AV2169" s="1"/>
      <c r="AW2169" s="1"/>
      <c r="AX2169" s="1"/>
      <c r="AY2169" s="1"/>
      <c r="AZ2169" s="1"/>
      <c r="BA2169" s="1"/>
      <c r="BB2169" s="1"/>
      <c r="BC2169" s="1"/>
      <c r="BD2169" s="1"/>
      <c r="BE2169" s="1"/>
      <c r="BF2169" s="1" t="s">
        <v>14668</v>
      </c>
      <c r="BG2169" s="1" t="s">
        <v>183</v>
      </c>
      <c r="BH2169" s="1"/>
      <c r="BI2169" s="1"/>
    </row>
    <row r="2170" customFormat="false" ht="12.75" hidden="false" customHeight="false" outlineLevel="0" collapsed="false">
      <c r="A2170" s="1" t="s">
        <v>9504</v>
      </c>
      <c r="B2170" s="1" t="s">
        <v>9505</v>
      </c>
      <c r="C2170" s="1" t="s">
        <v>177</v>
      </c>
      <c r="D2170" s="1" t="s">
        <v>1471</v>
      </c>
      <c r="E2170" s="1" t="s">
        <v>16583</v>
      </c>
      <c r="F2170" s="1" t="s">
        <v>9507</v>
      </c>
      <c r="G2170" s="1" t="n">
        <v>116</v>
      </c>
      <c r="H2170" s="1" t="n">
        <v>10000</v>
      </c>
      <c r="I2170" s="101" t="s">
        <v>180</v>
      </c>
      <c r="J2170" s="1"/>
      <c r="K2170" s="1" t="n">
        <f aca="false">IFERROR(VLOOKUP(A2170,'[2]Pivot HorizontalMRP'!$A$4:$B$2689,2,0),0)</f>
        <v>0</v>
      </c>
      <c r="L2170" s="1" t="n">
        <f aca="false">IFERROR(VLOOKUP(A2170,'[2]Pivot HorizontalMRP'!$A$4:$C$2689,3,0),0)</f>
        <v>30406</v>
      </c>
      <c r="M2170" s="1" t="n">
        <f aca="false">IFERROR(VLOOKUP(A2170,'[2]Pivot HorizontalMRP'!$A$4:$D$2689,0.4,0),0)</f>
        <v>0</v>
      </c>
      <c r="N2170" s="1" t="n">
        <f aca="false">IFERROR(VLOOKUP(A2170,'[2]Pivot HorizontalMRP'!$A$4:$E$2689,5,0),0)</f>
        <v>80000</v>
      </c>
      <c r="O2170" s="1" t="n">
        <f aca="false">K2170+L2170</f>
        <v>30406</v>
      </c>
      <c r="P2170" s="1" t="n">
        <f aca="false">K2170+L2170+M2170+N2170</f>
        <v>110406</v>
      </c>
      <c r="Q2170" s="1" t="n">
        <f aca="false">IFERROR(VLOOKUP(A2170,'[2]Pivot HorizontalMRP'!$A$4:$F$2689,6,0),0)</f>
        <v>39438</v>
      </c>
      <c r="R2170" s="1" t="n">
        <f aca="false">IFERROR(VLOOKUP(A2170,'[2]Pivot HorizontalMRP'!$A$4:$G$2689,7,0),0)</f>
        <v>35793</v>
      </c>
      <c r="S2170" s="1" t="n">
        <f aca="false">IFERROR(VLOOKUP(A2170,'[2]Pivot HorizontalMRP'!$A$4:$H$2689,8,0),0)</f>
        <v>31042</v>
      </c>
      <c r="T2170" s="1" t="n">
        <f aca="false">IFERROR(VLOOKUP(A2170,'[2]Pivot HorizontalMRP'!$A$4:$I$2689,9,0),0)</f>
        <v>21574</v>
      </c>
      <c r="U2170" s="1" t="n">
        <f aca="false">IF(I2170="delivery",O2170-SUM(Q2170+R2170),IF(I2170="PO",P2170-SUM(Q2170:R2170)))</f>
        <v>-44825</v>
      </c>
      <c r="V2170" s="81" t="n">
        <v>0.00036</v>
      </c>
      <c r="W2170" s="81"/>
      <c r="X2170" s="81" t="n">
        <f aca="false">W2170-V2170</f>
        <v>-0.00036</v>
      </c>
      <c r="Y2170" s="81"/>
      <c r="Z2170" s="81"/>
      <c r="AA2170" s="81"/>
      <c r="AB2170" s="81"/>
      <c r="AC2170" s="81"/>
      <c r="AD2170" s="81"/>
      <c r="AE2170" s="81"/>
      <c r="AF2170" s="81"/>
      <c r="AG2170" s="81"/>
      <c r="AH2170" s="81"/>
      <c r="AI2170" s="81"/>
      <c r="AJ2170" s="81"/>
      <c r="AK2170" s="81"/>
      <c r="AL2170" s="81"/>
      <c r="AM2170" s="81"/>
      <c r="AN2170" s="81"/>
      <c r="AO2170" s="81" t="str">
        <f aca="false">D2170</f>
        <v>Sanmina</v>
      </c>
      <c r="AP2170" s="1" t="s">
        <v>3124</v>
      </c>
      <c r="AQ2170" s="1"/>
      <c r="AR2170" s="1"/>
      <c r="AS2170" s="1"/>
      <c r="AT2170" s="1"/>
      <c r="AU2170" s="1"/>
      <c r="AV2170" s="1"/>
      <c r="AW2170" s="1"/>
      <c r="AX2170" s="1"/>
      <c r="AY2170" s="1"/>
      <c r="AZ2170" s="1"/>
      <c r="BA2170" s="1"/>
      <c r="BB2170" s="1"/>
      <c r="BC2170" s="1"/>
      <c r="BD2170" s="1"/>
      <c r="BE2170" s="1"/>
      <c r="BF2170" s="1" t="s">
        <v>14668</v>
      </c>
      <c r="BG2170" s="1" t="s">
        <v>183</v>
      </c>
      <c r="BH2170" s="1"/>
      <c r="BI2170" s="1"/>
    </row>
    <row r="2171" customFormat="false" ht="12.75" hidden="false" customHeight="false" outlineLevel="0" collapsed="false">
      <c r="A2171" s="1" t="s">
        <v>9508</v>
      </c>
      <c r="B2171" s="1" t="s">
        <v>9509</v>
      </c>
      <c r="C2171" s="1" t="s">
        <v>177</v>
      </c>
      <c r="D2171" s="1" t="s">
        <v>1471</v>
      </c>
      <c r="E2171" s="1" t="s">
        <v>16584</v>
      </c>
      <c r="F2171" s="1" t="s">
        <v>9511</v>
      </c>
      <c r="G2171" s="1" t="n">
        <v>308</v>
      </c>
      <c r="H2171" s="1" t="n">
        <v>10000</v>
      </c>
      <c r="I2171" s="101" t="s">
        <v>180</v>
      </c>
      <c r="J2171" s="1"/>
      <c r="K2171" s="1" t="n">
        <f aca="false">IFERROR(VLOOKUP(A2171,'[2]Pivot HorizontalMRP'!$A$4:$B$2689,2,0),0)</f>
        <v>0</v>
      </c>
      <c r="L2171" s="1" t="n">
        <f aca="false">IFERROR(VLOOKUP(A2171,'[2]Pivot HorizontalMRP'!$A$4:$C$2689,3,0),0)</f>
        <v>53605</v>
      </c>
      <c r="M2171" s="1" t="n">
        <f aca="false">IFERROR(VLOOKUP(A2171,'[2]Pivot HorizontalMRP'!$A$4:$D$2689,0.4,0),0)</f>
        <v>0</v>
      </c>
      <c r="N2171" s="1" t="n">
        <f aca="false">IFERROR(VLOOKUP(A2171,'[2]Pivot HorizontalMRP'!$A$4:$E$2689,5,0),0)</f>
        <v>40000</v>
      </c>
      <c r="O2171" s="1" t="n">
        <f aca="false">K2171+L2171</f>
        <v>53605</v>
      </c>
      <c r="P2171" s="1" t="n">
        <f aca="false">K2171+L2171+M2171+N2171</f>
        <v>93605</v>
      </c>
      <c r="Q2171" s="1" t="n">
        <f aca="false">IFERROR(VLOOKUP(A2171,'[2]Pivot HorizontalMRP'!$A$4:$F$2689,6,0),0)</f>
        <v>17629</v>
      </c>
      <c r="R2171" s="1" t="n">
        <f aca="false">IFERROR(VLOOKUP(A2171,'[2]Pivot HorizontalMRP'!$A$4:$G$2689,7,0),0)</f>
        <v>22954</v>
      </c>
      <c r="S2171" s="1" t="n">
        <f aca="false">IFERROR(VLOOKUP(A2171,'[2]Pivot HorizontalMRP'!$A$4:$H$2689,8,0),0)</f>
        <v>19638</v>
      </c>
      <c r="T2171" s="1" t="n">
        <f aca="false">IFERROR(VLOOKUP(A2171,'[2]Pivot HorizontalMRP'!$A$4:$I$2689,9,0),0)</f>
        <v>12907</v>
      </c>
      <c r="U2171" s="1" t="n">
        <f aca="false">IF(I2171="delivery",O2171-SUM(Q2171+R2171),IF(I2171="PO",P2171-SUM(Q2171:R2171)))</f>
        <v>13022</v>
      </c>
      <c r="V2171" s="81" t="n">
        <v>0.00036</v>
      </c>
      <c r="W2171" s="81"/>
      <c r="X2171" s="81" t="n">
        <f aca="false">W2171-V2171</f>
        <v>-0.00036</v>
      </c>
      <c r="Y2171" s="81"/>
      <c r="Z2171" s="81"/>
      <c r="AA2171" s="81" t="n">
        <v>0.00042</v>
      </c>
      <c r="AB2171" s="81"/>
      <c r="AC2171" s="81"/>
      <c r="AD2171" s="81"/>
      <c r="AE2171" s="81"/>
      <c r="AF2171" s="81"/>
      <c r="AG2171" s="81"/>
      <c r="AH2171" s="81"/>
      <c r="AI2171" s="81"/>
      <c r="AJ2171" s="81"/>
      <c r="AK2171" s="81"/>
      <c r="AL2171" s="81"/>
      <c r="AM2171" s="81"/>
      <c r="AN2171" s="81"/>
      <c r="AO2171" s="81" t="str">
        <f aca="false">D2171</f>
        <v>Sanmina</v>
      </c>
      <c r="AP2171" s="1" t="s">
        <v>3124</v>
      </c>
      <c r="AQ2171" s="1"/>
      <c r="AR2171" s="1"/>
      <c r="AS2171" s="1"/>
      <c r="AT2171" s="1"/>
      <c r="AU2171" s="1"/>
      <c r="AV2171" s="1"/>
      <c r="AW2171" s="1"/>
      <c r="AX2171" s="1"/>
      <c r="AY2171" s="1"/>
      <c r="AZ2171" s="1"/>
      <c r="BA2171" s="1"/>
      <c r="BB2171" s="1"/>
      <c r="BC2171" s="1"/>
      <c r="BD2171" s="1"/>
      <c r="BE2171" s="1"/>
      <c r="BF2171" s="1" t="s">
        <v>14668</v>
      </c>
      <c r="BG2171" s="1" t="s">
        <v>183</v>
      </c>
      <c r="BH2171" s="1"/>
      <c r="BI2171" s="1"/>
    </row>
    <row r="2172" customFormat="false" ht="12.75" hidden="false" customHeight="false" outlineLevel="0" collapsed="false">
      <c r="A2172" s="1" t="s">
        <v>9512</v>
      </c>
      <c r="B2172" s="1" t="s">
        <v>9513</v>
      </c>
      <c r="C2172" s="1" t="s">
        <v>177</v>
      </c>
      <c r="D2172" s="1" t="s">
        <v>1471</v>
      </c>
      <c r="E2172" s="1" t="s">
        <v>16585</v>
      </c>
      <c r="F2172" s="1" t="s">
        <v>9515</v>
      </c>
      <c r="G2172" s="1" t="n">
        <v>308</v>
      </c>
      <c r="H2172" s="1" t="n">
        <v>10000</v>
      </c>
      <c r="I2172" s="101" t="s">
        <v>180</v>
      </c>
      <c r="J2172" s="1"/>
      <c r="K2172" s="1" t="n">
        <f aca="false">IFERROR(VLOOKUP(A2172,'[2]Pivot HorizontalMRP'!$A$4:$B$2689,2,0),0)</f>
        <v>0</v>
      </c>
      <c r="L2172" s="1" t="n">
        <f aca="false">IFERROR(VLOOKUP(A2172,'[2]Pivot HorizontalMRP'!$A$4:$C$2689,3,0),0)</f>
        <v>21576</v>
      </c>
      <c r="M2172" s="1" t="n">
        <f aca="false">IFERROR(VLOOKUP(A2172,'[2]Pivot HorizontalMRP'!$A$4:$D$2689,0.4,0),0)</f>
        <v>0</v>
      </c>
      <c r="N2172" s="1" t="n">
        <f aca="false">IFERROR(VLOOKUP(A2172,'[2]Pivot HorizontalMRP'!$A$4:$E$2689,5,0),0)</f>
        <v>0</v>
      </c>
      <c r="O2172" s="1" t="n">
        <f aca="false">K2172+L2172</f>
        <v>21576</v>
      </c>
      <c r="P2172" s="1" t="n">
        <f aca="false">K2172+L2172+M2172+N2172</f>
        <v>21576</v>
      </c>
      <c r="Q2172" s="1" t="n">
        <f aca="false">IFERROR(VLOOKUP(A2172,'[2]Pivot HorizontalMRP'!$A$4:$F$2689,6,0),0)</f>
        <v>21330</v>
      </c>
      <c r="R2172" s="1" t="n">
        <f aca="false">IFERROR(VLOOKUP(A2172,'[2]Pivot HorizontalMRP'!$A$4:$G$2689,7,0),0)</f>
        <v>16032</v>
      </c>
      <c r="S2172" s="1" t="n">
        <f aca="false">IFERROR(VLOOKUP(A2172,'[2]Pivot HorizontalMRP'!$A$4:$H$2689,8,0),0)</f>
        <v>13040</v>
      </c>
      <c r="T2172" s="1" t="n">
        <f aca="false">IFERROR(VLOOKUP(A2172,'[2]Pivot HorizontalMRP'!$A$4:$I$2689,9,0),0)</f>
        <v>8367</v>
      </c>
      <c r="U2172" s="1" t="n">
        <f aca="false">IF(I2172="delivery",O2172-SUM(Q2172+R2172),IF(I2172="PO",P2172-SUM(Q2172:R2172)))</f>
        <v>-15786</v>
      </c>
      <c r="V2172" s="81" t="n">
        <v>0.00036</v>
      </c>
      <c r="W2172" s="81"/>
      <c r="X2172" s="81" t="n">
        <f aca="false">W2172-V2172</f>
        <v>-0.00036</v>
      </c>
      <c r="Y2172" s="81"/>
      <c r="Z2172" s="81"/>
      <c r="AA2172" s="81" t="n">
        <v>0.00028</v>
      </c>
      <c r="AB2172" s="81"/>
      <c r="AC2172" s="81"/>
      <c r="AD2172" s="81"/>
      <c r="AE2172" s="81"/>
      <c r="AF2172" s="81"/>
      <c r="AG2172" s="81"/>
      <c r="AH2172" s="81"/>
      <c r="AI2172" s="81"/>
      <c r="AJ2172" s="81"/>
      <c r="AK2172" s="81"/>
      <c r="AL2172" s="81"/>
      <c r="AM2172" s="81"/>
      <c r="AN2172" s="81"/>
      <c r="AO2172" s="81" t="str">
        <f aca="false">D2172</f>
        <v>Sanmina</v>
      </c>
      <c r="AP2172" s="1" t="s">
        <v>3124</v>
      </c>
      <c r="AQ2172" s="1"/>
      <c r="AR2172" s="1"/>
      <c r="AS2172" s="1"/>
      <c r="AT2172" s="1"/>
      <c r="AU2172" s="1"/>
      <c r="AV2172" s="1"/>
      <c r="AW2172" s="1"/>
      <c r="AX2172" s="1"/>
      <c r="AY2172" s="1"/>
      <c r="AZ2172" s="1"/>
      <c r="BA2172" s="1"/>
      <c r="BB2172" s="1"/>
      <c r="BC2172" s="1"/>
      <c r="BD2172" s="1"/>
      <c r="BE2172" s="1"/>
      <c r="BF2172" s="1" t="s">
        <v>14668</v>
      </c>
      <c r="BG2172" s="1" t="s">
        <v>183</v>
      </c>
      <c r="BH2172" s="1"/>
      <c r="BI2172" s="1"/>
    </row>
    <row r="2173" customFormat="false" ht="12.75" hidden="false" customHeight="false" outlineLevel="0" collapsed="false">
      <c r="A2173" s="1" t="s">
        <v>9516</v>
      </c>
      <c r="B2173" s="1" t="s">
        <v>9517</v>
      </c>
      <c r="C2173" s="1" t="s">
        <v>177</v>
      </c>
      <c r="D2173" s="1" t="s">
        <v>1471</v>
      </c>
      <c r="E2173" s="1" t="s">
        <v>16586</v>
      </c>
      <c r="F2173" s="1" t="s">
        <v>9519</v>
      </c>
      <c r="G2173" s="1" t="n">
        <v>116</v>
      </c>
      <c r="H2173" s="1" t="n">
        <v>5000</v>
      </c>
      <c r="I2173" s="101" t="s">
        <v>180</v>
      </c>
      <c r="J2173" s="1"/>
      <c r="K2173" s="1" t="n">
        <f aca="false">IFERROR(VLOOKUP(A2173,'[2]Pivot HorizontalMRP'!$A$4:$B$2689,2,0),0)</f>
        <v>0</v>
      </c>
      <c r="L2173" s="1" t="n">
        <f aca="false">IFERROR(VLOOKUP(A2173,'[2]Pivot HorizontalMRP'!$A$4:$C$2689,3,0),0)</f>
        <v>11678</v>
      </c>
      <c r="M2173" s="1" t="n">
        <f aca="false">IFERROR(VLOOKUP(A2173,'[2]Pivot HorizontalMRP'!$A$4:$D$2689,0.4,0),0)</f>
        <v>0</v>
      </c>
      <c r="N2173" s="1" t="n">
        <f aca="false">IFERROR(VLOOKUP(A2173,'[2]Pivot HorizontalMRP'!$A$4:$E$2689,5,0),0)</f>
        <v>0</v>
      </c>
      <c r="O2173" s="1" t="n">
        <f aca="false">K2173+L2173</f>
        <v>11678</v>
      </c>
      <c r="P2173" s="1" t="n">
        <f aca="false">K2173+L2173+M2173+N2173</f>
        <v>11678</v>
      </c>
      <c r="Q2173" s="1" t="n">
        <f aca="false">IFERROR(VLOOKUP(A2173,'[2]Pivot HorizontalMRP'!$A$4:$F$2689,6,0),0)</f>
        <v>1216</v>
      </c>
      <c r="R2173" s="1" t="n">
        <f aca="false">IFERROR(VLOOKUP(A2173,'[2]Pivot HorizontalMRP'!$A$4:$G$2689,7,0),0)</f>
        <v>1583</v>
      </c>
      <c r="S2173" s="1" t="n">
        <f aca="false">IFERROR(VLOOKUP(A2173,'[2]Pivot HorizontalMRP'!$A$4:$H$2689,8,0),0)</f>
        <v>1242</v>
      </c>
      <c r="T2173" s="1" t="n">
        <f aca="false">IFERROR(VLOOKUP(A2173,'[2]Pivot HorizontalMRP'!$A$4:$I$2689,9,0),0)</f>
        <v>437</v>
      </c>
      <c r="U2173" s="1" t="n">
        <f aca="false">IF(I2173="delivery",O2173-SUM(Q2173+R2173),IF(I2173="PO",P2173-SUM(Q2173:R2173)))</f>
        <v>8879</v>
      </c>
      <c r="V2173" s="81" t="n">
        <v>0.00125</v>
      </c>
      <c r="W2173" s="81"/>
      <c r="X2173" s="81" t="n">
        <f aca="false">W2173-V2173</f>
        <v>-0.00125</v>
      </c>
      <c r="Y2173" s="81"/>
      <c r="Z2173" s="81"/>
      <c r="AA2173" s="81"/>
      <c r="AB2173" s="81"/>
      <c r="AC2173" s="81"/>
      <c r="AD2173" s="81"/>
      <c r="AE2173" s="81"/>
      <c r="AF2173" s="81"/>
      <c r="AG2173" s="81"/>
      <c r="AH2173" s="81"/>
      <c r="AI2173" s="81"/>
      <c r="AJ2173" s="81"/>
      <c r="AK2173" s="81"/>
      <c r="AL2173" s="81"/>
      <c r="AM2173" s="81"/>
      <c r="AN2173" s="81"/>
      <c r="AO2173" s="81" t="str">
        <f aca="false">D2173</f>
        <v>Sanmina</v>
      </c>
      <c r="AP2173" s="1" t="s">
        <v>3124</v>
      </c>
      <c r="AQ2173" s="1"/>
      <c r="AR2173" s="1"/>
      <c r="AS2173" s="1"/>
      <c r="AT2173" s="1"/>
      <c r="AU2173" s="1"/>
      <c r="AV2173" s="1"/>
      <c r="AW2173" s="1"/>
      <c r="AX2173" s="1"/>
      <c r="AY2173" s="1"/>
      <c r="AZ2173" s="1"/>
      <c r="BA2173" s="1"/>
      <c r="BB2173" s="1"/>
      <c r="BC2173" s="1"/>
      <c r="BD2173" s="1"/>
      <c r="BE2173" s="1"/>
      <c r="BF2173" s="1" t="s">
        <v>14668</v>
      </c>
      <c r="BG2173" s="1" t="s">
        <v>183</v>
      </c>
      <c r="BH2173" s="1"/>
      <c r="BI2173" s="1"/>
    </row>
    <row r="2174" customFormat="false" ht="12.75" hidden="false" customHeight="false" outlineLevel="0" collapsed="false">
      <c r="A2174" s="1" t="s">
        <v>9520</v>
      </c>
      <c r="B2174" s="1" t="s">
        <v>9521</v>
      </c>
      <c r="C2174" s="1" t="s">
        <v>177</v>
      </c>
      <c r="D2174" s="1" t="s">
        <v>1471</v>
      </c>
      <c r="E2174" s="1" t="s">
        <v>16587</v>
      </c>
      <c r="F2174" s="1" t="s">
        <v>9523</v>
      </c>
      <c r="G2174" s="1" t="n">
        <v>308</v>
      </c>
      <c r="H2174" s="1" t="n">
        <v>10000</v>
      </c>
      <c r="I2174" s="101" t="s">
        <v>180</v>
      </c>
      <c r="J2174" s="1"/>
      <c r="K2174" s="1" t="n">
        <f aca="false">IFERROR(VLOOKUP(A2174,'[2]Pivot HorizontalMRP'!$A$4:$B$2689,2,0),0)</f>
        <v>0</v>
      </c>
      <c r="L2174" s="1" t="n">
        <f aca="false">IFERROR(VLOOKUP(A2174,'[2]Pivot HorizontalMRP'!$A$4:$C$2689,3,0),0)</f>
        <v>67770</v>
      </c>
      <c r="M2174" s="1" t="n">
        <f aca="false">IFERROR(VLOOKUP(A2174,'[2]Pivot HorizontalMRP'!$A$4:$D$2689,0.4,0),0)</f>
        <v>0</v>
      </c>
      <c r="N2174" s="1" t="n">
        <f aca="false">IFERROR(VLOOKUP(A2174,'[2]Pivot HorizontalMRP'!$A$4:$E$2689,5,0),0)</f>
        <v>0</v>
      </c>
      <c r="O2174" s="1" t="n">
        <f aca="false">K2174+L2174</f>
        <v>67770</v>
      </c>
      <c r="P2174" s="1" t="n">
        <f aca="false">K2174+L2174+M2174+N2174</f>
        <v>67770</v>
      </c>
      <c r="Q2174" s="1" t="n">
        <f aca="false">IFERROR(VLOOKUP(A2174,'[2]Pivot HorizontalMRP'!$A$4:$F$2689,6,0),0)</f>
        <v>13779</v>
      </c>
      <c r="R2174" s="1" t="n">
        <f aca="false">IFERROR(VLOOKUP(A2174,'[2]Pivot HorizontalMRP'!$A$4:$G$2689,7,0),0)</f>
        <v>28257</v>
      </c>
      <c r="S2174" s="1" t="n">
        <f aca="false">IFERROR(VLOOKUP(A2174,'[2]Pivot HorizontalMRP'!$A$4:$H$2689,8,0),0)</f>
        <v>22141</v>
      </c>
      <c r="T2174" s="1" t="n">
        <f aca="false">IFERROR(VLOOKUP(A2174,'[2]Pivot HorizontalMRP'!$A$4:$I$2689,9,0),0)</f>
        <v>15124</v>
      </c>
      <c r="U2174" s="1" t="n">
        <f aca="false">IF(I2174="delivery",O2174-SUM(Q2174+R2174),IF(I2174="PO",P2174-SUM(Q2174:R2174)))</f>
        <v>25734</v>
      </c>
      <c r="V2174" s="81" t="n">
        <v>0.00053</v>
      </c>
      <c r="W2174" s="81"/>
      <c r="X2174" s="81" t="n">
        <f aca="false">W2174-V2174</f>
        <v>-0.00053</v>
      </c>
      <c r="Y2174" s="81"/>
      <c r="Z2174" s="81"/>
      <c r="AA2174" s="81"/>
      <c r="AB2174" s="81"/>
      <c r="AC2174" s="81"/>
      <c r="AD2174" s="81"/>
      <c r="AE2174" s="81"/>
      <c r="AF2174" s="81"/>
      <c r="AG2174" s="81"/>
      <c r="AH2174" s="81"/>
      <c r="AI2174" s="81"/>
      <c r="AJ2174" s="81"/>
      <c r="AK2174" s="81"/>
      <c r="AL2174" s="81"/>
      <c r="AM2174" s="81"/>
      <c r="AN2174" s="81"/>
      <c r="AO2174" s="81" t="str">
        <f aca="false">D2174</f>
        <v>Sanmina</v>
      </c>
      <c r="AP2174" s="1" t="s">
        <v>3124</v>
      </c>
      <c r="AQ2174" s="1"/>
      <c r="AR2174" s="1"/>
      <c r="AS2174" s="1"/>
      <c r="AT2174" s="1"/>
      <c r="AU2174" s="1"/>
      <c r="AV2174" s="1"/>
      <c r="AW2174" s="1"/>
      <c r="AX2174" s="1"/>
      <c r="AY2174" s="1"/>
      <c r="AZ2174" s="1"/>
      <c r="BA2174" s="1"/>
      <c r="BB2174" s="1"/>
      <c r="BC2174" s="1"/>
      <c r="BD2174" s="1"/>
      <c r="BE2174" s="1"/>
      <c r="BF2174" s="1" t="s">
        <v>14668</v>
      </c>
      <c r="BG2174" s="1" t="s">
        <v>183</v>
      </c>
      <c r="BH2174" s="1"/>
      <c r="BI2174" s="1"/>
    </row>
    <row r="2175" customFormat="false" ht="12.75" hidden="false" customHeight="false" outlineLevel="0" collapsed="false">
      <c r="A2175" s="1" t="s">
        <v>9524</v>
      </c>
      <c r="B2175" s="1" t="s">
        <v>9525</v>
      </c>
      <c r="C2175" s="1" t="s">
        <v>177</v>
      </c>
      <c r="D2175" s="1" t="s">
        <v>1471</v>
      </c>
      <c r="E2175" s="1" t="s">
        <v>16588</v>
      </c>
      <c r="F2175" s="1" t="s">
        <v>9527</v>
      </c>
      <c r="G2175" s="1" t="n">
        <v>308</v>
      </c>
      <c r="H2175" s="1" t="n">
        <v>10000</v>
      </c>
      <c r="I2175" s="101" t="s">
        <v>180</v>
      </c>
      <c r="J2175" s="1"/>
      <c r="K2175" s="1" t="n">
        <f aca="false">IFERROR(VLOOKUP(A2175,'[2]Pivot HorizontalMRP'!$A$4:$B$2689,2,0),0)</f>
        <v>0</v>
      </c>
      <c r="L2175" s="1" t="n">
        <f aca="false">IFERROR(VLOOKUP(A2175,'[2]Pivot HorizontalMRP'!$A$4:$C$2689,3,0),0)</f>
        <v>146773</v>
      </c>
      <c r="M2175" s="1" t="n">
        <f aca="false">IFERROR(VLOOKUP(A2175,'[2]Pivot HorizontalMRP'!$A$4:$D$2689,0.4,0),0)</f>
        <v>0</v>
      </c>
      <c r="N2175" s="1" t="n">
        <f aca="false">IFERROR(VLOOKUP(A2175,'[2]Pivot HorizontalMRP'!$A$4:$E$2689,5,0),0)</f>
        <v>40000</v>
      </c>
      <c r="O2175" s="1" t="n">
        <f aca="false">K2175+L2175</f>
        <v>146773</v>
      </c>
      <c r="P2175" s="1" t="n">
        <f aca="false">K2175+L2175+M2175+N2175</f>
        <v>186773</v>
      </c>
      <c r="Q2175" s="1" t="n">
        <f aca="false">IFERROR(VLOOKUP(A2175,'[2]Pivot HorizontalMRP'!$A$4:$F$2689,6,0),0)</f>
        <v>25961</v>
      </c>
      <c r="R2175" s="1" t="n">
        <f aca="false">IFERROR(VLOOKUP(A2175,'[2]Pivot HorizontalMRP'!$A$4:$G$2689,7,0),0)</f>
        <v>33452</v>
      </c>
      <c r="S2175" s="1" t="n">
        <f aca="false">IFERROR(VLOOKUP(A2175,'[2]Pivot HorizontalMRP'!$A$4:$H$2689,8,0),0)</f>
        <v>42485</v>
      </c>
      <c r="T2175" s="1" t="n">
        <f aca="false">IFERROR(VLOOKUP(A2175,'[2]Pivot HorizontalMRP'!$A$4:$I$2689,9,0),0)</f>
        <v>21382</v>
      </c>
      <c r="U2175" s="1" t="n">
        <f aca="false">IF(I2175="delivery",O2175-SUM(Q2175+R2175),IF(I2175="PO",P2175-SUM(Q2175:R2175)))</f>
        <v>87360</v>
      </c>
      <c r="V2175" s="81" t="n">
        <v>0.00036</v>
      </c>
      <c r="W2175" s="81"/>
      <c r="X2175" s="81" t="n">
        <f aca="false">W2175-V2175</f>
        <v>-0.00036</v>
      </c>
      <c r="Y2175" s="81"/>
      <c r="Z2175" s="81"/>
      <c r="AA2175" s="81" t="n">
        <v>0.00119</v>
      </c>
      <c r="AB2175" s="81"/>
      <c r="AC2175" s="81"/>
      <c r="AD2175" s="81"/>
      <c r="AE2175" s="81"/>
      <c r="AF2175" s="81"/>
      <c r="AG2175" s="81"/>
      <c r="AH2175" s="81"/>
      <c r="AI2175" s="81"/>
      <c r="AJ2175" s="81"/>
      <c r="AK2175" s="81"/>
      <c r="AL2175" s="81"/>
      <c r="AM2175" s="81"/>
      <c r="AN2175" s="81"/>
      <c r="AO2175" s="81" t="str">
        <f aca="false">D2175</f>
        <v>Sanmina</v>
      </c>
      <c r="AP2175" s="1" t="s">
        <v>3124</v>
      </c>
      <c r="AQ2175" s="1"/>
      <c r="AR2175" s="1"/>
      <c r="AS2175" s="1"/>
      <c r="AT2175" s="1"/>
      <c r="AU2175" s="1"/>
      <c r="AV2175" s="1"/>
      <c r="AW2175" s="1"/>
      <c r="AX2175" s="1"/>
      <c r="AY2175" s="1"/>
      <c r="AZ2175" s="1"/>
      <c r="BA2175" s="1"/>
      <c r="BB2175" s="1"/>
      <c r="BC2175" s="1"/>
      <c r="BD2175" s="1"/>
      <c r="BE2175" s="1"/>
      <c r="BF2175" s="1" t="s">
        <v>14668</v>
      </c>
      <c r="BG2175" s="1" t="s">
        <v>183</v>
      </c>
      <c r="BH2175" s="1"/>
      <c r="BI2175" s="1"/>
    </row>
    <row r="2176" customFormat="false" ht="12.75" hidden="false" customHeight="false" outlineLevel="0" collapsed="false">
      <c r="A2176" s="1" t="s">
        <v>9528</v>
      </c>
      <c r="B2176" s="1" t="s">
        <v>9529</v>
      </c>
      <c r="C2176" s="1" t="s">
        <v>177</v>
      </c>
      <c r="D2176" s="1" t="s">
        <v>1471</v>
      </c>
      <c r="E2176" s="1" t="s">
        <v>16589</v>
      </c>
      <c r="F2176" s="1" t="s">
        <v>9531</v>
      </c>
      <c r="G2176" s="1" t="n">
        <v>308</v>
      </c>
      <c r="H2176" s="1" t="n">
        <v>10000</v>
      </c>
      <c r="I2176" s="101" t="s">
        <v>180</v>
      </c>
      <c r="J2176" s="1"/>
      <c r="K2176" s="1" t="n">
        <f aca="false">IFERROR(VLOOKUP(A2176,'[2]Pivot HorizontalMRP'!$A$4:$B$2689,2,0),0)</f>
        <v>0</v>
      </c>
      <c r="L2176" s="1" t="n">
        <f aca="false">IFERROR(VLOOKUP(A2176,'[2]Pivot HorizontalMRP'!$A$4:$C$2689,3,0),0)</f>
        <v>33953</v>
      </c>
      <c r="M2176" s="1" t="n">
        <f aca="false">IFERROR(VLOOKUP(A2176,'[2]Pivot HorizontalMRP'!$A$4:$D$2689,0.4,0),0)</f>
        <v>0</v>
      </c>
      <c r="N2176" s="1" t="n">
        <f aca="false">IFERROR(VLOOKUP(A2176,'[2]Pivot HorizontalMRP'!$A$4:$E$2689,5,0),0)</f>
        <v>0</v>
      </c>
      <c r="O2176" s="1" t="n">
        <f aca="false">K2176+L2176</f>
        <v>33953</v>
      </c>
      <c r="P2176" s="1" t="n">
        <f aca="false">K2176+L2176+M2176+N2176</f>
        <v>33953</v>
      </c>
      <c r="Q2176" s="1" t="n">
        <f aca="false">IFERROR(VLOOKUP(A2176,'[2]Pivot HorizontalMRP'!$A$4:$F$2689,6,0),0)</f>
        <v>5651</v>
      </c>
      <c r="R2176" s="1" t="n">
        <f aca="false">IFERROR(VLOOKUP(A2176,'[2]Pivot HorizontalMRP'!$A$4:$G$2689,7,0),0)</f>
        <v>5157</v>
      </c>
      <c r="S2176" s="1" t="n">
        <f aca="false">IFERROR(VLOOKUP(A2176,'[2]Pivot HorizontalMRP'!$A$4:$H$2689,8,0),0)</f>
        <v>4037</v>
      </c>
      <c r="T2176" s="1" t="n">
        <f aca="false">IFERROR(VLOOKUP(A2176,'[2]Pivot HorizontalMRP'!$A$4:$I$2689,9,0),0)</f>
        <v>2762</v>
      </c>
      <c r="U2176" s="1" t="n">
        <f aca="false">IF(I2176="delivery",O2176-SUM(Q2176+R2176),IF(I2176="PO",P2176-SUM(Q2176:R2176)))</f>
        <v>23145</v>
      </c>
      <c r="V2176" s="81" t="n">
        <v>0.00043</v>
      </c>
      <c r="W2176" s="81"/>
      <c r="X2176" s="81" t="n">
        <f aca="false">W2176-V2176</f>
        <v>-0.00043</v>
      </c>
      <c r="Y2176" s="81"/>
      <c r="Z2176" s="81"/>
      <c r="AA2176" s="81"/>
      <c r="AB2176" s="81"/>
      <c r="AC2176" s="81"/>
      <c r="AD2176" s="81"/>
      <c r="AE2176" s="81"/>
      <c r="AF2176" s="81"/>
      <c r="AG2176" s="81"/>
      <c r="AH2176" s="81"/>
      <c r="AI2176" s="81"/>
      <c r="AJ2176" s="81"/>
      <c r="AK2176" s="81"/>
      <c r="AL2176" s="81"/>
      <c r="AM2176" s="81"/>
      <c r="AN2176" s="81"/>
      <c r="AO2176" s="81" t="str">
        <f aca="false">D2176</f>
        <v>Sanmina</v>
      </c>
      <c r="AP2176" s="1" t="s">
        <v>3124</v>
      </c>
      <c r="AQ2176" s="1"/>
      <c r="AR2176" s="1"/>
      <c r="AS2176" s="1"/>
      <c r="AT2176" s="1"/>
      <c r="AU2176" s="1"/>
      <c r="AV2176" s="1"/>
      <c r="AW2176" s="1"/>
      <c r="AX2176" s="1"/>
      <c r="AY2176" s="1"/>
      <c r="AZ2176" s="1"/>
      <c r="BA2176" s="1"/>
      <c r="BB2176" s="1"/>
      <c r="BC2176" s="1"/>
      <c r="BD2176" s="1"/>
      <c r="BE2176" s="1"/>
      <c r="BF2176" s="1" t="s">
        <v>14668</v>
      </c>
      <c r="BG2176" s="1" t="s">
        <v>183</v>
      </c>
      <c r="BH2176" s="1"/>
      <c r="BI2176" s="1"/>
    </row>
    <row r="2177" customFormat="false" ht="12.75" hidden="false" customHeight="false" outlineLevel="0" collapsed="false">
      <c r="A2177" s="1" t="s">
        <v>9532</v>
      </c>
      <c r="B2177" s="1" t="s">
        <v>9533</v>
      </c>
      <c r="C2177" s="1" t="s">
        <v>177</v>
      </c>
      <c r="D2177" s="1" t="s">
        <v>1471</v>
      </c>
      <c r="E2177" s="1" t="s">
        <v>16590</v>
      </c>
      <c r="F2177" s="1" t="s">
        <v>9535</v>
      </c>
      <c r="G2177" s="1" t="n">
        <v>116</v>
      </c>
      <c r="H2177" s="1" t="n">
        <v>10000</v>
      </c>
      <c r="I2177" s="101" t="s">
        <v>180</v>
      </c>
      <c r="J2177" s="1"/>
      <c r="K2177" s="1" t="n">
        <f aca="false">IFERROR(VLOOKUP(A2177,'[2]Pivot HorizontalMRP'!$A$4:$B$2689,2,0),0)</f>
        <v>0</v>
      </c>
      <c r="L2177" s="1" t="n">
        <f aca="false">IFERROR(VLOOKUP(A2177,'[2]Pivot HorizontalMRP'!$A$4:$C$2689,3,0),0)</f>
        <v>37623</v>
      </c>
      <c r="M2177" s="1" t="n">
        <f aca="false">IFERROR(VLOOKUP(A2177,'[2]Pivot HorizontalMRP'!$A$4:$D$2689,0.4,0),0)</f>
        <v>0</v>
      </c>
      <c r="N2177" s="1" t="n">
        <f aca="false">IFERROR(VLOOKUP(A2177,'[2]Pivot HorizontalMRP'!$A$4:$E$2689,5,0),0)</f>
        <v>0</v>
      </c>
      <c r="O2177" s="1" t="n">
        <f aca="false">K2177+L2177</f>
        <v>37623</v>
      </c>
      <c r="P2177" s="1" t="n">
        <f aca="false">K2177+L2177+M2177+N2177</f>
        <v>37623</v>
      </c>
      <c r="Q2177" s="1" t="n">
        <f aca="false">IFERROR(VLOOKUP(A2177,'[2]Pivot HorizontalMRP'!$A$4:$F$2689,6,0),0)</f>
        <v>1104</v>
      </c>
      <c r="R2177" s="1" t="n">
        <f aca="false">IFERROR(VLOOKUP(A2177,'[2]Pivot HorizontalMRP'!$A$4:$G$2689,7,0),0)</f>
        <v>11738</v>
      </c>
      <c r="S2177" s="1" t="n">
        <f aca="false">IFERROR(VLOOKUP(A2177,'[2]Pivot HorizontalMRP'!$A$4:$H$2689,8,0),0)</f>
        <v>8151</v>
      </c>
      <c r="T2177" s="1" t="n">
        <f aca="false">IFERROR(VLOOKUP(A2177,'[2]Pivot HorizontalMRP'!$A$4:$I$2689,9,0),0)</f>
        <v>5088</v>
      </c>
      <c r="U2177" s="1" t="n">
        <f aca="false">IF(I2177="delivery",O2177-SUM(Q2177+R2177),IF(I2177="PO",P2177-SUM(Q2177:R2177)))</f>
        <v>24781</v>
      </c>
      <c r="V2177" s="81" t="n">
        <v>0.00068</v>
      </c>
      <c r="W2177" s="81"/>
      <c r="X2177" s="81" t="n">
        <f aca="false">W2177-V2177</f>
        <v>-0.00068</v>
      </c>
      <c r="Y2177" s="81"/>
      <c r="Z2177" s="81"/>
      <c r="AA2177" s="81"/>
      <c r="AB2177" s="81"/>
      <c r="AC2177" s="81"/>
      <c r="AD2177" s="81"/>
      <c r="AE2177" s="81"/>
      <c r="AF2177" s="81"/>
      <c r="AG2177" s="81"/>
      <c r="AH2177" s="81"/>
      <c r="AI2177" s="81"/>
      <c r="AJ2177" s="81"/>
      <c r="AK2177" s="81"/>
      <c r="AL2177" s="81"/>
      <c r="AM2177" s="81"/>
      <c r="AN2177" s="81"/>
      <c r="AO2177" s="81" t="str">
        <f aca="false">D2177</f>
        <v>Sanmina</v>
      </c>
      <c r="AP2177" s="1" t="s">
        <v>3124</v>
      </c>
      <c r="AQ2177" s="1"/>
      <c r="AR2177" s="1"/>
      <c r="AS2177" s="1"/>
      <c r="AT2177" s="1"/>
      <c r="AU2177" s="1"/>
      <c r="AV2177" s="1"/>
      <c r="AW2177" s="1"/>
      <c r="AX2177" s="1"/>
      <c r="AY2177" s="1"/>
      <c r="AZ2177" s="1"/>
      <c r="BA2177" s="1"/>
      <c r="BB2177" s="1"/>
      <c r="BC2177" s="1"/>
      <c r="BD2177" s="1"/>
      <c r="BE2177" s="1"/>
      <c r="BF2177" s="1" t="s">
        <v>14668</v>
      </c>
      <c r="BG2177" s="1" t="s">
        <v>183</v>
      </c>
      <c r="BH2177" s="1"/>
      <c r="BI2177" s="1"/>
    </row>
    <row r="2178" customFormat="false" ht="12.75" hidden="false" customHeight="false" outlineLevel="0" collapsed="false">
      <c r="A2178" s="1" t="s">
        <v>9536</v>
      </c>
      <c r="B2178" s="1" t="s">
        <v>9537</v>
      </c>
      <c r="C2178" s="1" t="s">
        <v>177</v>
      </c>
      <c r="D2178" s="1" t="s">
        <v>1471</v>
      </c>
      <c r="E2178" s="1" t="s">
        <v>16591</v>
      </c>
      <c r="F2178" s="1" t="s">
        <v>9539</v>
      </c>
      <c r="G2178" s="1" t="n">
        <v>53</v>
      </c>
      <c r="H2178" s="1" t="n">
        <v>10000</v>
      </c>
      <c r="I2178" s="101" t="s">
        <v>180</v>
      </c>
      <c r="J2178" s="1"/>
      <c r="K2178" s="1" t="n">
        <f aca="false">IFERROR(VLOOKUP(A2178,'[2]Pivot HorizontalMRP'!$A$4:$B$2689,2,0),0)</f>
        <v>0</v>
      </c>
      <c r="L2178" s="1" t="n">
        <f aca="false">IFERROR(VLOOKUP(A2178,'[2]Pivot HorizontalMRP'!$A$4:$C$2689,3,0),0)</f>
        <v>13337</v>
      </c>
      <c r="M2178" s="1" t="n">
        <f aca="false">IFERROR(VLOOKUP(A2178,'[2]Pivot HorizontalMRP'!$A$4:$D$2689,0.4,0),0)</f>
        <v>0</v>
      </c>
      <c r="N2178" s="1" t="n">
        <f aca="false">IFERROR(VLOOKUP(A2178,'[2]Pivot HorizontalMRP'!$A$4:$E$2689,5,0),0)</f>
        <v>0</v>
      </c>
      <c r="O2178" s="1" t="n">
        <f aca="false">K2178+L2178</f>
        <v>13337</v>
      </c>
      <c r="P2178" s="1" t="n">
        <f aca="false">K2178+L2178+M2178+N2178</f>
        <v>13337</v>
      </c>
      <c r="Q2178" s="1" t="n">
        <f aca="false">IFERROR(VLOOKUP(A2178,'[2]Pivot HorizontalMRP'!$A$4:$F$2689,6,0),0)</f>
        <v>1070</v>
      </c>
      <c r="R2178" s="1" t="n">
        <f aca="false">IFERROR(VLOOKUP(A2178,'[2]Pivot HorizontalMRP'!$A$4:$G$2689,7,0),0)</f>
        <v>1939</v>
      </c>
      <c r="S2178" s="1" t="n">
        <f aca="false">IFERROR(VLOOKUP(A2178,'[2]Pivot HorizontalMRP'!$A$4:$H$2689,8,0),0)</f>
        <v>1332</v>
      </c>
      <c r="T2178" s="1" t="n">
        <f aca="false">IFERROR(VLOOKUP(A2178,'[2]Pivot HorizontalMRP'!$A$4:$I$2689,9,0),0)</f>
        <v>497</v>
      </c>
      <c r="U2178" s="1" t="n">
        <f aca="false">IF(I2178="delivery",O2178-SUM(Q2178+R2178),IF(I2178="PO",P2178-SUM(Q2178:R2178)))</f>
        <v>10328</v>
      </c>
      <c r="V2178" s="81" t="n">
        <v>0.023</v>
      </c>
      <c r="W2178" s="81"/>
      <c r="X2178" s="81" t="n">
        <f aca="false">W2178-V2178</f>
        <v>-0.023</v>
      </c>
      <c r="Y2178" s="81"/>
      <c r="Z2178" s="81"/>
      <c r="AA2178" s="81" t="n">
        <v>0.023</v>
      </c>
      <c r="AB2178" s="81"/>
      <c r="AC2178" s="81"/>
      <c r="AD2178" s="81"/>
      <c r="AE2178" s="81"/>
      <c r="AF2178" s="81"/>
      <c r="AG2178" s="81"/>
      <c r="AH2178" s="81"/>
      <c r="AI2178" s="81"/>
      <c r="AJ2178" s="81"/>
      <c r="AK2178" s="81"/>
      <c r="AL2178" s="81"/>
      <c r="AM2178" s="81"/>
      <c r="AN2178" s="81"/>
      <c r="AO2178" s="81" t="str">
        <f aca="false">D2178</f>
        <v>Sanmina</v>
      </c>
      <c r="AP2178" s="1" t="s">
        <v>3124</v>
      </c>
      <c r="AQ2178" s="1"/>
      <c r="AR2178" s="1"/>
      <c r="AS2178" s="1"/>
      <c r="AT2178" s="1"/>
      <c r="AU2178" s="1"/>
      <c r="AV2178" s="1"/>
      <c r="AW2178" s="1"/>
      <c r="AX2178" s="1"/>
      <c r="AY2178" s="1"/>
      <c r="AZ2178" s="1"/>
      <c r="BA2178" s="1"/>
      <c r="BB2178" s="1"/>
      <c r="BC2178" s="1"/>
      <c r="BD2178" s="1"/>
      <c r="BE2178" s="1"/>
      <c r="BF2178" s="1" t="s">
        <v>14668</v>
      </c>
      <c r="BG2178" s="1" t="s">
        <v>183</v>
      </c>
      <c r="BH2178" s="1"/>
      <c r="BI2178" s="1"/>
    </row>
    <row r="2179" customFormat="false" ht="12.75" hidden="false" customHeight="false" outlineLevel="0" collapsed="false">
      <c r="A2179" s="1" t="s">
        <v>9540</v>
      </c>
      <c r="B2179" s="1" t="s">
        <v>9541</v>
      </c>
      <c r="C2179" s="1" t="s">
        <v>177</v>
      </c>
      <c r="D2179" s="1" t="s">
        <v>1471</v>
      </c>
      <c r="E2179" s="1" t="s">
        <v>9542</v>
      </c>
      <c r="F2179" s="1" t="s">
        <v>9543</v>
      </c>
      <c r="G2179" s="1" t="n">
        <v>308</v>
      </c>
      <c r="H2179" s="1" t="n">
        <v>10000</v>
      </c>
      <c r="I2179" s="101" t="s">
        <v>180</v>
      </c>
      <c r="J2179" s="1"/>
      <c r="K2179" s="1" t="n">
        <f aca="false">IFERROR(VLOOKUP(A2179,'[2]Pivot HorizontalMRP'!$A$4:$B$2689,2,0),0)</f>
        <v>0</v>
      </c>
      <c r="L2179" s="1" t="n">
        <f aca="false">IFERROR(VLOOKUP(A2179,'[2]Pivot HorizontalMRP'!$A$4:$C$2689,3,0),0)</f>
        <v>17233</v>
      </c>
      <c r="M2179" s="1" t="n">
        <f aca="false">IFERROR(VLOOKUP(A2179,'[2]Pivot HorizontalMRP'!$A$4:$D$2689,0.4,0),0)</f>
        <v>0</v>
      </c>
      <c r="N2179" s="1" t="n">
        <f aca="false">IFERROR(VLOOKUP(A2179,'[2]Pivot HorizontalMRP'!$A$4:$E$2689,5,0),0)</f>
        <v>30000</v>
      </c>
      <c r="O2179" s="1" t="n">
        <f aca="false">K2179+L2179</f>
        <v>17233</v>
      </c>
      <c r="P2179" s="1" t="n">
        <f aca="false">K2179+L2179+M2179+N2179</f>
        <v>47233</v>
      </c>
      <c r="Q2179" s="1" t="n">
        <f aca="false">IFERROR(VLOOKUP(A2179,'[2]Pivot HorizontalMRP'!$A$4:$F$2689,6,0),0)</f>
        <v>27961</v>
      </c>
      <c r="R2179" s="1" t="n">
        <f aca="false">IFERROR(VLOOKUP(A2179,'[2]Pivot HorizontalMRP'!$A$4:$G$2689,7,0),0)</f>
        <v>13814</v>
      </c>
      <c r="S2179" s="1" t="n">
        <f aca="false">IFERROR(VLOOKUP(A2179,'[2]Pivot HorizontalMRP'!$A$4:$H$2689,8,0),0)</f>
        <v>14300</v>
      </c>
      <c r="T2179" s="1" t="n">
        <f aca="false">IFERROR(VLOOKUP(A2179,'[2]Pivot HorizontalMRP'!$A$4:$I$2689,9,0),0)</f>
        <v>8999</v>
      </c>
      <c r="U2179" s="1" t="n">
        <f aca="false">IF(I2179="delivery",O2179-SUM(Q2179+R2179),IF(I2179="PO",P2179-SUM(Q2179:R2179)))</f>
        <v>-24542</v>
      </c>
      <c r="V2179" s="81" t="n">
        <v>0.00028</v>
      </c>
      <c r="W2179" s="81"/>
      <c r="X2179" s="81" t="n">
        <f aca="false">W2179-V2179</f>
        <v>-0.00028</v>
      </c>
      <c r="Y2179" s="81"/>
      <c r="Z2179" s="81"/>
      <c r="AA2179" s="81" t="n">
        <v>0.002</v>
      </c>
      <c r="AB2179" s="81"/>
      <c r="AC2179" s="81"/>
      <c r="AD2179" s="81"/>
      <c r="AE2179" s="81"/>
      <c r="AF2179" s="81"/>
      <c r="AG2179" s="81"/>
      <c r="AH2179" s="81"/>
      <c r="AI2179" s="81"/>
      <c r="AJ2179" s="81"/>
      <c r="AK2179" s="81"/>
      <c r="AL2179" s="81"/>
      <c r="AM2179" s="81"/>
      <c r="AN2179" s="81"/>
      <c r="AO2179" s="81" t="str">
        <f aca="false">D2179</f>
        <v>Sanmina</v>
      </c>
      <c r="AP2179" s="1" t="s">
        <v>3124</v>
      </c>
      <c r="AQ2179" s="1"/>
      <c r="AR2179" s="1"/>
      <c r="AS2179" s="1"/>
      <c r="AT2179" s="1"/>
      <c r="AU2179" s="1"/>
      <c r="AV2179" s="1"/>
      <c r="AW2179" s="1"/>
      <c r="AX2179" s="1"/>
      <c r="AY2179" s="1"/>
      <c r="AZ2179" s="1"/>
      <c r="BA2179" s="1"/>
      <c r="BB2179" s="1"/>
      <c r="BC2179" s="1"/>
      <c r="BD2179" s="1"/>
      <c r="BE2179" s="1"/>
      <c r="BF2179" s="1" t="s">
        <v>14668</v>
      </c>
      <c r="BG2179" s="1" t="s">
        <v>183</v>
      </c>
      <c r="BH2179" s="1"/>
      <c r="BI2179" s="1"/>
    </row>
    <row r="2180" customFormat="false" ht="12.75" hidden="false" customHeight="false" outlineLevel="0" collapsed="false">
      <c r="A2180" s="1" t="s">
        <v>9544</v>
      </c>
      <c r="B2180" s="1" t="s">
        <v>9545</v>
      </c>
      <c r="C2180" s="1" t="s">
        <v>177</v>
      </c>
      <c r="D2180" s="1" t="s">
        <v>1471</v>
      </c>
      <c r="E2180" s="1" t="s">
        <v>16592</v>
      </c>
      <c r="F2180" s="1" t="s">
        <v>9547</v>
      </c>
      <c r="G2180" s="1" t="n">
        <v>116</v>
      </c>
      <c r="H2180" s="1" t="n">
        <v>10000</v>
      </c>
      <c r="I2180" s="101" t="s">
        <v>180</v>
      </c>
      <c r="J2180" s="1"/>
      <c r="K2180" s="1" t="n">
        <f aca="false">IFERROR(VLOOKUP(A2180,'[2]Pivot HorizontalMRP'!$A$4:$B$2689,2,0),0)</f>
        <v>0</v>
      </c>
      <c r="L2180" s="1" t="n">
        <f aca="false">IFERROR(VLOOKUP(A2180,'[2]Pivot HorizontalMRP'!$A$4:$C$2689,3,0),0)</f>
        <v>116045</v>
      </c>
      <c r="M2180" s="1" t="n">
        <f aca="false">IFERROR(VLOOKUP(A2180,'[2]Pivot HorizontalMRP'!$A$4:$D$2689,0.4,0),0)</f>
        <v>0</v>
      </c>
      <c r="N2180" s="1" t="n">
        <f aca="false">IFERROR(VLOOKUP(A2180,'[2]Pivot HorizontalMRP'!$A$4:$E$2689,5,0),0)</f>
        <v>120000</v>
      </c>
      <c r="O2180" s="1" t="n">
        <f aca="false">K2180+L2180</f>
        <v>116045</v>
      </c>
      <c r="P2180" s="1" t="n">
        <f aca="false">K2180+L2180+M2180+N2180</f>
        <v>236045</v>
      </c>
      <c r="Q2180" s="1" t="n">
        <f aca="false">IFERROR(VLOOKUP(A2180,'[2]Pivot HorizontalMRP'!$A$4:$F$2689,6,0),0)</f>
        <v>42906</v>
      </c>
      <c r="R2180" s="1" t="n">
        <f aca="false">IFERROR(VLOOKUP(A2180,'[2]Pivot HorizontalMRP'!$A$4:$G$2689,7,0),0)</f>
        <v>86702</v>
      </c>
      <c r="S2180" s="1" t="n">
        <f aca="false">IFERROR(VLOOKUP(A2180,'[2]Pivot HorizontalMRP'!$A$4:$H$2689,8,0),0)</f>
        <v>58859</v>
      </c>
      <c r="T2180" s="1" t="n">
        <f aca="false">IFERROR(VLOOKUP(A2180,'[2]Pivot HorizontalMRP'!$A$4:$I$2689,9,0),0)</f>
        <v>37391</v>
      </c>
      <c r="U2180" s="1" t="n">
        <f aca="false">IF(I2180="delivery",O2180-SUM(Q2180+R2180),IF(I2180="PO",P2180-SUM(Q2180:R2180)))</f>
        <v>-13563</v>
      </c>
      <c r="V2180" s="81" t="n">
        <v>0.00088</v>
      </c>
      <c r="W2180" s="81"/>
      <c r="X2180" s="81" t="n">
        <f aca="false">W2180-V2180</f>
        <v>-0.00088</v>
      </c>
      <c r="Y2180" s="81"/>
      <c r="Z2180" s="81"/>
      <c r="AA2180" s="81" t="n">
        <v>0.00028</v>
      </c>
      <c r="AB2180" s="81"/>
      <c r="AC2180" s="81"/>
      <c r="AD2180" s="81"/>
      <c r="AE2180" s="81"/>
      <c r="AF2180" s="81"/>
      <c r="AG2180" s="81"/>
      <c r="AH2180" s="81"/>
      <c r="AI2180" s="81"/>
      <c r="AJ2180" s="81"/>
      <c r="AK2180" s="81"/>
      <c r="AL2180" s="81"/>
      <c r="AM2180" s="81"/>
      <c r="AN2180" s="81"/>
      <c r="AO2180" s="81" t="str">
        <f aca="false">D2180</f>
        <v>Sanmina</v>
      </c>
      <c r="AP2180" s="1" t="s">
        <v>3124</v>
      </c>
      <c r="AQ2180" s="1"/>
      <c r="AR2180" s="1"/>
      <c r="AS2180" s="1"/>
      <c r="AT2180" s="1"/>
      <c r="AU2180" s="1"/>
      <c r="AV2180" s="1"/>
      <c r="AW2180" s="1"/>
      <c r="AX2180" s="1"/>
      <c r="AY2180" s="1"/>
      <c r="AZ2180" s="1"/>
      <c r="BA2180" s="1"/>
      <c r="BB2180" s="1"/>
      <c r="BC2180" s="1"/>
      <c r="BD2180" s="1"/>
      <c r="BE2180" s="1"/>
      <c r="BF2180" s="1" t="s">
        <v>14668</v>
      </c>
      <c r="BG2180" s="1" t="s">
        <v>183</v>
      </c>
      <c r="BH2180" s="1"/>
      <c r="BI2180" s="1"/>
    </row>
    <row r="2181" customFormat="false" ht="12.75" hidden="false" customHeight="false" outlineLevel="0" collapsed="false">
      <c r="A2181" s="1" t="s">
        <v>9548</v>
      </c>
      <c r="B2181" s="1" t="s">
        <v>9549</v>
      </c>
      <c r="C2181" s="1" t="s">
        <v>177</v>
      </c>
      <c r="D2181" s="1" t="s">
        <v>1471</v>
      </c>
      <c r="E2181" s="1" t="s">
        <v>16593</v>
      </c>
      <c r="F2181" s="1" t="s">
        <v>9551</v>
      </c>
      <c r="G2181" s="1" t="n">
        <v>116</v>
      </c>
      <c r="H2181" s="1" t="n">
        <v>10000</v>
      </c>
      <c r="I2181" s="101" t="s">
        <v>180</v>
      </c>
      <c r="J2181" s="1"/>
      <c r="K2181" s="1" t="n">
        <f aca="false">IFERROR(VLOOKUP(A2181,'[2]Pivot HorizontalMRP'!$A$4:$B$2689,2,0),0)</f>
        <v>0</v>
      </c>
      <c r="L2181" s="1" t="n">
        <f aca="false">IFERROR(VLOOKUP(A2181,'[2]Pivot HorizontalMRP'!$A$4:$C$2689,3,0),0)</f>
        <v>71301</v>
      </c>
      <c r="M2181" s="1" t="n">
        <f aca="false">IFERROR(VLOOKUP(A2181,'[2]Pivot HorizontalMRP'!$A$4:$D$2689,0.4,0),0)</f>
        <v>0</v>
      </c>
      <c r="N2181" s="1" t="n">
        <f aca="false">IFERROR(VLOOKUP(A2181,'[2]Pivot HorizontalMRP'!$A$4:$E$2689,5,0),0)</f>
        <v>0</v>
      </c>
      <c r="O2181" s="1" t="n">
        <f aca="false">K2181+L2181</f>
        <v>71301</v>
      </c>
      <c r="P2181" s="1" t="n">
        <f aca="false">K2181+L2181+M2181+N2181</f>
        <v>71301</v>
      </c>
      <c r="Q2181" s="1" t="n">
        <f aca="false">IFERROR(VLOOKUP(A2181,'[2]Pivot HorizontalMRP'!$A$4:$F$2689,6,0),0)</f>
        <v>14710</v>
      </c>
      <c r="R2181" s="1" t="n">
        <f aca="false">IFERROR(VLOOKUP(A2181,'[2]Pivot HorizontalMRP'!$A$4:$G$2689,7,0),0)</f>
        <v>6947</v>
      </c>
      <c r="S2181" s="1" t="n">
        <f aca="false">IFERROR(VLOOKUP(A2181,'[2]Pivot HorizontalMRP'!$A$4:$H$2689,8,0),0)</f>
        <v>7188</v>
      </c>
      <c r="T2181" s="1" t="n">
        <f aca="false">IFERROR(VLOOKUP(A2181,'[2]Pivot HorizontalMRP'!$A$4:$I$2689,9,0),0)</f>
        <v>4494</v>
      </c>
      <c r="U2181" s="1" t="n">
        <f aca="false">IF(I2181="delivery",O2181-SUM(Q2181+R2181),IF(I2181="PO",P2181-SUM(Q2181:R2181)))</f>
        <v>49644</v>
      </c>
      <c r="V2181" s="81" t="n">
        <v>0.00093</v>
      </c>
      <c r="W2181" s="81"/>
      <c r="X2181" s="81" t="n">
        <f aca="false">W2181-V2181</f>
        <v>-0.00093</v>
      </c>
      <c r="Y2181" s="81"/>
      <c r="Z2181" s="81"/>
      <c r="AA2181" s="81" t="n">
        <v>0.00028</v>
      </c>
      <c r="AB2181" s="81"/>
      <c r="AC2181" s="81"/>
      <c r="AD2181" s="81"/>
      <c r="AE2181" s="81"/>
      <c r="AF2181" s="81"/>
      <c r="AG2181" s="81"/>
      <c r="AH2181" s="81"/>
      <c r="AI2181" s="81"/>
      <c r="AJ2181" s="81"/>
      <c r="AK2181" s="81"/>
      <c r="AL2181" s="81"/>
      <c r="AM2181" s="81"/>
      <c r="AN2181" s="81"/>
      <c r="AO2181" s="81" t="str">
        <f aca="false">D2181</f>
        <v>Sanmina</v>
      </c>
      <c r="AP2181" s="1" t="s">
        <v>3124</v>
      </c>
      <c r="AQ2181" s="1"/>
      <c r="AR2181" s="1"/>
      <c r="AS2181" s="1"/>
      <c r="AT2181" s="1"/>
      <c r="AU2181" s="1"/>
      <c r="AV2181" s="1"/>
      <c r="AW2181" s="1"/>
      <c r="AX2181" s="1"/>
      <c r="AY2181" s="1"/>
      <c r="AZ2181" s="1"/>
      <c r="BA2181" s="1"/>
      <c r="BB2181" s="1"/>
      <c r="BC2181" s="1"/>
      <c r="BD2181" s="1"/>
      <c r="BE2181" s="1"/>
      <c r="BF2181" s="1" t="s">
        <v>14668</v>
      </c>
      <c r="BG2181" s="1" t="s">
        <v>183</v>
      </c>
      <c r="BH2181" s="1"/>
      <c r="BI2181" s="1"/>
    </row>
    <row r="2182" customFormat="false" ht="12.75" hidden="false" customHeight="false" outlineLevel="0" collapsed="false">
      <c r="A2182" s="1" t="s">
        <v>9552</v>
      </c>
      <c r="B2182" s="1" t="s">
        <v>9553</v>
      </c>
      <c r="C2182" s="1" t="s">
        <v>177</v>
      </c>
      <c r="D2182" s="1" t="s">
        <v>1471</v>
      </c>
      <c r="E2182" s="1" t="s">
        <v>16594</v>
      </c>
      <c r="F2182" s="1" t="s">
        <v>9555</v>
      </c>
      <c r="G2182" s="1" t="n">
        <v>116</v>
      </c>
      <c r="H2182" s="1" t="n">
        <v>5000</v>
      </c>
      <c r="I2182" s="101" t="s">
        <v>180</v>
      </c>
      <c r="J2182" s="1"/>
      <c r="K2182" s="1" t="n">
        <f aca="false">IFERROR(VLOOKUP(A2182,'[2]Pivot HorizontalMRP'!$A$4:$B$2689,2,0),0)</f>
        <v>0</v>
      </c>
      <c r="L2182" s="1" t="n">
        <f aca="false">IFERROR(VLOOKUP(A2182,'[2]Pivot HorizontalMRP'!$A$4:$C$2689,3,0),0)</f>
        <v>15031</v>
      </c>
      <c r="M2182" s="1" t="n">
        <f aca="false">IFERROR(VLOOKUP(A2182,'[2]Pivot HorizontalMRP'!$A$4:$D$2689,0.4,0),0)</f>
        <v>0</v>
      </c>
      <c r="N2182" s="1" t="n">
        <f aca="false">IFERROR(VLOOKUP(A2182,'[2]Pivot HorizontalMRP'!$A$4:$E$2689,5,0),0)</f>
        <v>0</v>
      </c>
      <c r="O2182" s="1" t="n">
        <f aca="false">K2182+L2182</f>
        <v>15031</v>
      </c>
      <c r="P2182" s="1" t="n">
        <f aca="false">K2182+L2182+M2182+N2182</f>
        <v>15031</v>
      </c>
      <c r="Q2182" s="1" t="n">
        <f aca="false">IFERROR(VLOOKUP(A2182,'[2]Pivot HorizontalMRP'!$A$4:$F$2689,6,0),0)</f>
        <v>2897</v>
      </c>
      <c r="R2182" s="1" t="n">
        <f aca="false">IFERROR(VLOOKUP(A2182,'[2]Pivot HorizontalMRP'!$A$4:$G$2689,7,0),0)</f>
        <v>2622</v>
      </c>
      <c r="S2182" s="1" t="n">
        <f aca="false">IFERROR(VLOOKUP(A2182,'[2]Pivot HorizontalMRP'!$A$4:$H$2689,8,0),0)</f>
        <v>2619</v>
      </c>
      <c r="T2182" s="1" t="n">
        <f aca="false">IFERROR(VLOOKUP(A2182,'[2]Pivot HorizontalMRP'!$A$4:$I$2689,9,0),0)</f>
        <v>1570</v>
      </c>
      <c r="U2182" s="1" t="n">
        <f aca="false">IF(I2182="delivery",O2182-SUM(Q2182+R2182),IF(I2182="PO",P2182-SUM(Q2182:R2182)))</f>
        <v>9512</v>
      </c>
      <c r="V2182" s="81" t="n">
        <v>0.00228</v>
      </c>
      <c r="W2182" s="81"/>
      <c r="X2182" s="81" t="n">
        <f aca="false">W2182-V2182</f>
        <v>-0.00228</v>
      </c>
      <c r="Y2182" s="81"/>
      <c r="Z2182" s="81"/>
      <c r="AA2182" s="81" t="n">
        <v>0.0012</v>
      </c>
      <c r="AB2182" s="81"/>
      <c r="AC2182" s="81"/>
      <c r="AD2182" s="81"/>
      <c r="AE2182" s="81"/>
      <c r="AF2182" s="81"/>
      <c r="AG2182" s="81"/>
      <c r="AH2182" s="81"/>
      <c r="AI2182" s="81"/>
      <c r="AJ2182" s="81"/>
      <c r="AK2182" s="81"/>
      <c r="AL2182" s="81"/>
      <c r="AM2182" s="81"/>
      <c r="AN2182" s="81"/>
      <c r="AO2182" s="81" t="str">
        <f aca="false">D2182</f>
        <v>Sanmina</v>
      </c>
      <c r="AP2182" s="1" t="s">
        <v>3124</v>
      </c>
      <c r="AQ2182" s="1"/>
      <c r="AR2182" s="1"/>
      <c r="AS2182" s="1"/>
      <c r="AT2182" s="1"/>
      <c r="AU2182" s="1"/>
      <c r="AV2182" s="1"/>
      <c r="AW2182" s="1"/>
      <c r="AX2182" s="1"/>
      <c r="AY2182" s="1"/>
      <c r="AZ2182" s="1"/>
      <c r="BA2182" s="1"/>
      <c r="BB2182" s="1"/>
      <c r="BC2182" s="1"/>
      <c r="BD2182" s="1"/>
      <c r="BE2182" s="1"/>
      <c r="BF2182" s="1" t="s">
        <v>14668</v>
      </c>
      <c r="BG2182" s="1" t="s">
        <v>183</v>
      </c>
      <c r="BH2182" s="1"/>
      <c r="BI2182" s="1"/>
    </row>
    <row r="2183" customFormat="false" ht="12.75" hidden="false" customHeight="false" outlineLevel="0" collapsed="false">
      <c r="A2183" s="1" t="s">
        <v>9556</v>
      </c>
      <c r="B2183" s="1" t="s">
        <v>9557</v>
      </c>
      <c r="C2183" s="1" t="s">
        <v>177</v>
      </c>
      <c r="D2183" s="1" t="s">
        <v>1471</v>
      </c>
      <c r="E2183" s="1" t="s">
        <v>16595</v>
      </c>
      <c r="F2183" s="1" t="s">
        <v>9559</v>
      </c>
      <c r="G2183" s="1" t="n">
        <v>116</v>
      </c>
      <c r="H2183" s="1" t="n">
        <v>10000</v>
      </c>
      <c r="I2183" s="101" t="s">
        <v>180</v>
      </c>
      <c r="J2183" s="1"/>
      <c r="K2183" s="1" t="n">
        <f aca="false">IFERROR(VLOOKUP(A2183,'[2]Pivot HorizontalMRP'!$A$4:$B$2689,2,0),0)</f>
        <v>0</v>
      </c>
      <c r="L2183" s="1" t="n">
        <f aca="false">IFERROR(VLOOKUP(A2183,'[2]Pivot HorizontalMRP'!$A$4:$C$2689,3,0),0)</f>
        <v>68265</v>
      </c>
      <c r="M2183" s="1" t="n">
        <f aca="false">IFERROR(VLOOKUP(A2183,'[2]Pivot HorizontalMRP'!$A$4:$D$2689,0.4,0),0)</f>
        <v>0</v>
      </c>
      <c r="N2183" s="1" t="n">
        <f aca="false">IFERROR(VLOOKUP(A2183,'[2]Pivot HorizontalMRP'!$A$4:$E$2689,5,0),0)</f>
        <v>0</v>
      </c>
      <c r="O2183" s="1" t="n">
        <f aca="false">K2183+L2183</f>
        <v>68265</v>
      </c>
      <c r="P2183" s="1" t="n">
        <f aca="false">K2183+L2183+M2183+N2183</f>
        <v>68265</v>
      </c>
      <c r="Q2183" s="1" t="n">
        <f aca="false">IFERROR(VLOOKUP(A2183,'[2]Pivot HorizontalMRP'!$A$4:$F$2689,6,0),0)</f>
        <v>1649</v>
      </c>
      <c r="R2183" s="1" t="n">
        <f aca="false">IFERROR(VLOOKUP(A2183,'[2]Pivot HorizontalMRP'!$A$4:$G$2689,7,0),0)</f>
        <v>3571</v>
      </c>
      <c r="S2183" s="1" t="n">
        <f aca="false">IFERROR(VLOOKUP(A2183,'[2]Pivot HorizontalMRP'!$A$4:$H$2689,8,0),0)</f>
        <v>2554</v>
      </c>
      <c r="T2183" s="1" t="n">
        <f aca="false">IFERROR(VLOOKUP(A2183,'[2]Pivot HorizontalMRP'!$A$4:$I$2689,9,0),0)</f>
        <v>1796</v>
      </c>
      <c r="U2183" s="1" t="n">
        <f aca="false">IF(I2183="delivery",O2183-SUM(Q2183+R2183),IF(I2183="PO",P2183-SUM(Q2183:R2183)))</f>
        <v>63045</v>
      </c>
      <c r="V2183" s="81" t="n">
        <v>0.00068</v>
      </c>
      <c r="W2183" s="81"/>
      <c r="X2183" s="81" t="n">
        <f aca="false">W2183-V2183</f>
        <v>-0.00068</v>
      </c>
      <c r="Y2183" s="81"/>
      <c r="Z2183" s="81"/>
      <c r="AA2183" s="81"/>
      <c r="AB2183" s="81"/>
      <c r="AC2183" s="81"/>
      <c r="AD2183" s="81"/>
      <c r="AE2183" s="81"/>
      <c r="AF2183" s="81"/>
      <c r="AG2183" s="81"/>
      <c r="AH2183" s="81"/>
      <c r="AI2183" s="81"/>
      <c r="AJ2183" s="81"/>
      <c r="AK2183" s="81"/>
      <c r="AL2183" s="81"/>
      <c r="AM2183" s="81"/>
      <c r="AN2183" s="81"/>
      <c r="AO2183" s="81" t="str">
        <f aca="false">D2183</f>
        <v>Sanmina</v>
      </c>
      <c r="AP2183" s="1" t="s">
        <v>3124</v>
      </c>
      <c r="AQ2183" s="1"/>
      <c r="AR2183" s="1"/>
      <c r="AS2183" s="1"/>
      <c r="AT2183" s="1"/>
      <c r="AU2183" s="1"/>
      <c r="AV2183" s="1"/>
      <c r="AW2183" s="1"/>
      <c r="AX2183" s="1"/>
      <c r="AY2183" s="1"/>
      <c r="AZ2183" s="1"/>
      <c r="BA2183" s="1"/>
      <c r="BB2183" s="1"/>
      <c r="BC2183" s="1"/>
      <c r="BD2183" s="1"/>
      <c r="BE2183" s="1"/>
      <c r="BF2183" s="1" t="s">
        <v>14668</v>
      </c>
      <c r="BG2183" s="1" t="s">
        <v>183</v>
      </c>
      <c r="BH2183" s="1"/>
      <c r="BI2183" s="1"/>
    </row>
    <row r="2184" customFormat="false" ht="12.75" hidden="false" customHeight="false" outlineLevel="0" collapsed="false">
      <c r="A2184" s="1" t="s">
        <v>9560</v>
      </c>
      <c r="B2184" s="1" t="s">
        <v>9561</v>
      </c>
      <c r="C2184" s="1" t="s">
        <v>177</v>
      </c>
      <c r="D2184" s="1" t="s">
        <v>1471</v>
      </c>
      <c r="E2184" s="1" t="s">
        <v>16596</v>
      </c>
      <c r="F2184" s="1" t="s">
        <v>9563</v>
      </c>
      <c r="G2184" s="1" t="n">
        <v>116</v>
      </c>
      <c r="H2184" s="1" t="n">
        <v>10000</v>
      </c>
      <c r="I2184" s="101" t="s">
        <v>180</v>
      </c>
      <c r="J2184" s="1"/>
      <c r="K2184" s="1" t="n">
        <f aca="false">IFERROR(VLOOKUP(A2184,'[2]Pivot HorizontalMRP'!$A$4:$B$2689,2,0),0)</f>
        <v>0</v>
      </c>
      <c r="L2184" s="1" t="n">
        <f aca="false">IFERROR(VLOOKUP(A2184,'[2]Pivot HorizontalMRP'!$A$4:$C$2689,3,0),0)</f>
        <v>333657</v>
      </c>
      <c r="M2184" s="1" t="n">
        <f aca="false">IFERROR(VLOOKUP(A2184,'[2]Pivot HorizontalMRP'!$A$4:$D$2689,0.4,0),0)</f>
        <v>0</v>
      </c>
      <c r="N2184" s="1" t="n">
        <f aca="false">IFERROR(VLOOKUP(A2184,'[2]Pivot HorizontalMRP'!$A$4:$E$2689,5,0),0)</f>
        <v>200000</v>
      </c>
      <c r="O2184" s="1" t="n">
        <f aca="false">K2184+L2184</f>
        <v>333657</v>
      </c>
      <c r="P2184" s="1" t="n">
        <f aca="false">K2184+L2184+M2184+N2184</f>
        <v>533657</v>
      </c>
      <c r="Q2184" s="1" t="n">
        <f aca="false">IFERROR(VLOOKUP(A2184,'[2]Pivot HorizontalMRP'!$A$4:$F$2689,6,0),0)</f>
        <v>463628</v>
      </c>
      <c r="R2184" s="1" t="n">
        <f aca="false">IFERROR(VLOOKUP(A2184,'[2]Pivot HorizontalMRP'!$A$4:$G$2689,7,0),0)</f>
        <v>323082</v>
      </c>
      <c r="S2184" s="1" t="n">
        <f aca="false">IFERROR(VLOOKUP(A2184,'[2]Pivot HorizontalMRP'!$A$4:$H$2689,8,0),0)</f>
        <v>327618</v>
      </c>
      <c r="T2184" s="1" t="n">
        <f aca="false">IFERROR(VLOOKUP(A2184,'[2]Pivot HorizontalMRP'!$A$4:$I$2689,9,0),0)</f>
        <v>198530</v>
      </c>
      <c r="U2184" s="1" t="n">
        <f aca="false">IF(I2184="delivery",O2184-SUM(Q2184+R2184),IF(I2184="PO",P2184-SUM(Q2184:R2184)))</f>
        <v>-453053</v>
      </c>
      <c r="V2184" s="81" t="n">
        <v>0.00054</v>
      </c>
      <c r="W2184" s="81"/>
      <c r="X2184" s="81" t="n">
        <f aca="false">W2184-V2184</f>
        <v>-0.00054</v>
      </c>
      <c r="Y2184" s="81"/>
      <c r="Z2184" s="81"/>
      <c r="AA2184" s="81" t="n">
        <v>0.00093</v>
      </c>
      <c r="AB2184" s="81"/>
      <c r="AC2184" s="81"/>
      <c r="AD2184" s="81"/>
      <c r="AE2184" s="81"/>
      <c r="AF2184" s="81"/>
      <c r="AG2184" s="81"/>
      <c r="AH2184" s="81"/>
      <c r="AI2184" s="81"/>
      <c r="AJ2184" s="81"/>
      <c r="AK2184" s="81"/>
      <c r="AL2184" s="81"/>
      <c r="AM2184" s="81"/>
      <c r="AN2184" s="81"/>
      <c r="AO2184" s="81" t="str">
        <f aca="false">D2184</f>
        <v>Sanmina</v>
      </c>
      <c r="AP2184" s="1" t="s">
        <v>3124</v>
      </c>
      <c r="AQ2184" s="1"/>
      <c r="AR2184" s="1"/>
      <c r="AS2184" s="1"/>
      <c r="AT2184" s="1"/>
      <c r="AU2184" s="1"/>
      <c r="AV2184" s="1"/>
      <c r="AW2184" s="1"/>
      <c r="AX2184" s="1"/>
      <c r="AY2184" s="1"/>
      <c r="AZ2184" s="1"/>
      <c r="BA2184" s="1"/>
      <c r="BB2184" s="1"/>
      <c r="BC2184" s="1"/>
      <c r="BD2184" s="1"/>
      <c r="BE2184" s="1"/>
      <c r="BF2184" s="1" t="s">
        <v>14668</v>
      </c>
      <c r="BG2184" s="1" t="s">
        <v>183</v>
      </c>
      <c r="BH2184" s="1"/>
      <c r="BI2184" s="1"/>
    </row>
    <row r="2185" customFormat="false" ht="12.75" hidden="false" customHeight="false" outlineLevel="0" collapsed="false">
      <c r="A2185" s="1" t="s">
        <v>9564</v>
      </c>
      <c r="B2185" s="1" t="s">
        <v>9565</v>
      </c>
      <c r="C2185" s="1" t="s">
        <v>177</v>
      </c>
      <c r="D2185" s="1" t="s">
        <v>1471</v>
      </c>
      <c r="E2185" s="1" t="s">
        <v>16597</v>
      </c>
      <c r="F2185" s="1" t="s">
        <v>9567</v>
      </c>
      <c r="G2185" s="1" t="n">
        <v>91</v>
      </c>
      <c r="H2185" s="1" t="n">
        <v>10000</v>
      </c>
      <c r="I2185" s="101" t="s">
        <v>180</v>
      </c>
      <c r="J2185" s="1"/>
      <c r="K2185" s="1" t="n">
        <f aca="false">IFERROR(VLOOKUP(A2185,'[2]Pivot HorizontalMRP'!$A$4:$B$2689,2,0),0)</f>
        <v>0</v>
      </c>
      <c r="L2185" s="1" t="n">
        <f aca="false">IFERROR(VLOOKUP(A2185,'[2]Pivot HorizontalMRP'!$A$4:$C$2689,3,0),0)</f>
        <v>258364</v>
      </c>
      <c r="M2185" s="1" t="n">
        <f aca="false">IFERROR(VLOOKUP(A2185,'[2]Pivot HorizontalMRP'!$A$4:$D$2689,0.4,0),0)</f>
        <v>0</v>
      </c>
      <c r="N2185" s="1" t="n">
        <f aca="false">IFERROR(VLOOKUP(A2185,'[2]Pivot HorizontalMRP'!$A$4:$E$2689,5,0),0)</f>
        <v>0</v>
      </c>
      <c r="O2185" s="1" t="n">
        <f aca="false">K2185+L2185</f>
        <v>258364</v>
      </c>
      <c r="P2185" s="1" t="n">
        <f aca="false">K2185+L2185+M2185+N2185</f>
        <v>258364</v>
      </c>
      <c r="Q2185" s="1" t="n">
        <f aca="false">IFERROR(VLOOKUP(A2185,'[2]Pivot HorizontalMRP'!$A$4:$F$2689,6,0),0)</f>
        <v>16385</v>
      </c>
      <c r="R2185" s="1" t="n">
        <f aca="false">IFERROR(VLOOKUP(A2185,'[2]Pivot HorizontalMRP'!$A$4:$G$2689,7,0),0)</f>
        <v>16116</v>
      </c>
      <c r="S2185" s="1" t="n">
        <f aca="false">IFERROR(VLOOKUP(A2185,'[2]Pivot HorizontalMRP'!$A$4:$H$2689,8,0),0)</f>
        <v>15477</v>
      </c>
      <c r="T2185" s="1" t="n">
        <f aca="false">IFERROR(VLOOKUP(A2185,'[2]Pivot HorizontalMRP'!$A$4:$I$2689,9,0),0)</f>
        <v>9341</v>
      </c>
      <c r="U2185" s="1" t="n">
        <f aca="false">IF(I2185="delivery",O2185-SUM(Q2185+R2185),IF(I2185="PO",P2185-SUM(Q2185:R2185)))</f>
        <v>225863</v>
      </c>
      <c r="V2185" s="81" t="n">
        <v>0.00166</v>
      </c>
      <c r="W2185" s="81"/>
      <c r="X2185" s="81" t="n">
        <f aca="false">W2185-V2185</f>
        <v>-0.00166</v>
      </c>
      <c r="Y2185" s="81"/>
      <c r="Z2185" s="81"/>
      <c r="AA2185" s="81"/>
      <c r="AB2185" s="81"/>
      <c r="AC2185" s="81"/>
      <c r="AD2185" s="81"/>
      <c r="AE2185" s="81"/>
      <c r="AF2185" s="81"/>
      <c r="AG2185" s="81"/>
      <c r="AH2185" s="81"/>
      <c r="AI2185" s="81"/>
      <c r="AJ2185" s="81"/>
      <c r="AK2185" s="81"/>
      <c r="AL2185" s="81"/>
      <c r="AM2185" s="81"/>
      <c r="AN2185" s="81"/>
      <c r="AO2185" s="81" t="str">
        <f aca="false">D2185</f>
        <v>Sanmina</v>
      </c>
      <c r="AP2185" s="1" t="s">
        <v>3124</v>
      </c>
      <c r="AQ2185" s="1"/>
      <c r="AR2185" s="1"/>
      <c r="AS2185" s="1"/>
      <c r="AT2185" s="1"/>
      <c r="AU2185" s="1"/>
      <c r="AV2185" s="1"/>
      <c r="AW2185" s="1"/>
      <c r="AX2185" s="1"/>
      <c r="AY2185" s="1"/>
      <c r="AZ2185" s="1"/>
      <c r="BA2185" s="1"/>
      <c r="BB2185" s="1"/>
      <c r="BC2185" s="1"/>
      <c r="BD2185" s="1"/>
      <c r="BE2185" s="1"/>
      <c r="BF2185" s="1" t="s">
        <v>14668</v>
      </c>
      <c r="BG2185" s="1" t="s">
        <v>183</v>
      </c>
      <c r="BH2185" s="1"/>
      <c r="BI2185" s="1"/>
    </row>
    <row r="2186" customFormat="false" ht="12.75" hidden="false" customHeight="false" outlineLevel="0" collapsed="false">
      <c r="A2186" s="1" t="s">
        <v>9568</v>
      </c>
      <c r="B2186" s="1" t="s">
        <v>9569</v>
      </c>
      <c r="C2186" s="1" t="s">
        <v>177</v>
      </c>
      <c r="D2186" s="1" t="s">
        <v>1471</v>
      </c>
      <c r="E2186" s="1" t="s">
        <v>16598</v>
      </c>
      <c r="F2186" s="1" t="s">
        <v>9571</v>
      </c>
      <c r="G2186" s="1" t="n">
        <v>308</v>
      </c>
      <c r="H2186" s="1" t="n">
        <v>40000</v>
      </c>
      <c r="I2186" s="101" t="s">
        <v>180</v>
      </c>
      <c r="J2186" s="1"/>
      <c r="K2186" s="1" t="n">
        <f aca="false">IFERROR(VLOOKUP(A2186,'[2]Pivot HorizontalMRP'!$A$4:$B$2689,2,0),0)</f>
        <v>0</v>
      </c>
      <c r="L2186" s="1" t="n">
        <f aca="false">IFERROR(VLOOKUP(A2186,'[2]Pivot HorizontalMRP'!$A$4:$C$2689,3,0),0)</f>
        <v>67226</v>
      </c>
      <c r="M2186" s="1" t="n">
        <f aca="false">IFERROR(VLOOKUP(A2186,'[2]Pivot HorizontalMRP'!$A$4:$D$2689,0.4,0),0)</f>
        <v>0</v>
      </c>
      <c r="N2186" s="1" t="n">
        <f aca="false">IFERROR(VLOOKUP(A2186,'[2]Pivot HorizontalMRP'!$A$4:$E$2689,5,0),0)</f>
        <v>50000</v>
      </c>
      <c r="O2186" s="1" t="n">
        <f aca="false">K2186+L2186</f>
        <v>67226</v>
      </c>
      <c r="P2186" s="1" t="n">
        <f aca="false">K2186+L2186+M2186+N2186</f>
        <v>117226</v>
      </c>
      <c r="Q2186" s="1" t="n">
        <f aca="false">IFERROR(VLOOKUP(A2186,'[2]Pivot HorizontalMRP'!$A$4:$F$2689,6,0),0)</f>
        <v>67629</v>
      </c>
      <c r="R2186" s="1" t="n">
        <f aca="false">IFERROR(VLOOKUP(A2186,'[2]Pivot HorizontalMRP'!$A$4:$G$2689,7,0),0)</f>
        <v>52136</v>
      </c>
      <c r="S2186" s="1" t="n">
        <f aca="false">IFERROR(VLOOKUP(A2186,'[2]Pivot HorizontalMRP'!$A$4:$H$2689,8,0),0)</f>
        <v>56273</v>
      </c>
      <c r="T2186" s="1" t="n">
        <f aca="false">IFERROR(VLOOKUP(A2186,'[2]Pivot HorizontalMRP'!$A$4:$I$2689,9,0),0)</f>
        <v>28486</v>
      </c>
      <c r="U2186" s="1" t="n">
        <f aca="false">IF(I2186="delivery",O2186-SUM(Q2186+R2186),IF(I2186="PO",P2186-SUM(Q2186:R2186)))</f>
        <v>-52539</v>
      </c>
      <c r="V2186" s="81" t="n">
        <v>0.00042</v>
      </c>
      <c r="W2186" s="81"/>
      <c r="X2186" s="81" t="n">
        <f aca="false">W2186-V2186</f>
        <v>-0.00042</v>
      </c>
      <c r="Y2186" s="81"/>
      <c r="Z2186" s="81"/>
      <c r="AA2186" s="81" t="n">
        <v>0.00306</v>
      </c>
      <c r="AB2186" s="81"/>
      <c r="AC2186" s="81"/>
      <c r="AD2186" s="81"/>
      <c r="AE2186" s="81"/>
      <c r="AF2186" s="81"/>
      <c r="AG2186" s="81"/>
      <c r="AH2186" s="81"/>
      <c r="AI2186" s="81"/>
      <c r="AJ2186" s="81"/>
      <c r="AK2186" s="81"/>
      <c r="AL2186" s="81"/>
      <c r="AM2186" s="81"/>
      <c r="AN2186" s="81"/>
      <c r="AO2186" s="81" t="str">
        <f aca="false">D2186</f>
        <v>Sanmina</v>
      </c>
      <c r="AP2186" s="1" t="s">
        <v>3124</v>
      </c>
      <c r="AQ2186" s="1"/>
      <c r="AR2186" s="1"/>
      <c r="AS2186" s="1"/>
      <c r="AT2186" s="1"/>
      <c r="AU2186" s="1"/>
      <c r="AV2186" s="1"/>
      <c r="AW2186" s="1"/>
      <c r="AX2186" s="1"/>
      <c r="AY2186" s="1"/>
      <c r="AZ2186" s="1"/>
      <c r="BA2186" s="1"/>
      <c r="BB2186" s="1"/>
      <c r="BC2186" s="1"/>
      <c r="BD2186" s="1"/>
      <c r="BE2186" s="1"/>
      <c r="BF2186" s="1" t="s">
        <v>14668</v>
      </c>
      <c r="BG2186" s="1" t="s">
        <v>183</v>
      </c>
      <c r="BH2186" s="1"/>
      <c r="BI2186" s="1"/>
    </row>
    <row r="2187" customFormat="false" ht="12.75" hidden="false" customHeight="false" outlineLevel="0" collapsed="false">
      <c r="A2187" s="1" t="s">
        <v>9572</v>
      </c>
      <c r="B2187" s="1" t="s">
        <v>9573</v>
      </c>
      <c r="C2187" s="1" t="s">
        <v>177</v>
      </c>
      <c r="D2187" s="1" t="s">
        <v>1471</v>
      </c>
      <c r="E2187" s="1" t="s">
        <v>16599</v>
      </c>
      <c r="F2187" s="1" t="s">
        <v>9575</v>
      </c>
      <c r="G2187" s="1" t="n">
        <v>116</v>
      </c>
      <c r="H2187" s="1" t="n">
        <v>10000</v>
      </c>
      <c r="I2187" s="101" t="s">
        <v>188</v>
      </c>
      <c r="J2187" s="1"/>
      <c r="K2187" s="1" t="n">
        <f aca="false">IFERROR(VLOOKUP(A2187,'[2]Pivot HorizontalMRP'!$A$4:$B$2689,2,0),0)</f>
        <v>0</v>
      </c>
      <c r="L2187" s="1" t="n">
        <f aca="false">IFERROR(VLOOKUP(A2187,'[2]Pivot HorizontalMRP'!$A$4:$C$2689,3,0),0)</f>
        <v>4097</v>
      </c>
      <c r="M2187" s="1" t="n">
        <f aca="false">IFERROR(VLOOKUP(A2187,'[2]Pivot HorizontalMRP'!$A$4:$D$2689,0.4,0),0)</f>
        <v>0</v>
      </c>
      <c r="N2187" s="1" t="n">
        <f aca="false">IFERROR(VLOOKUP(A2187,'[2]Pivot HorizontalMRP'!$A$4:$E$2689,5,0),0)</f>
        <v>0</v>
      </c>
      <c r="O2187" s="1" t="n">
        <f aca="false">K2187+L2187</f>
        <v>4097</v>
      </c>
      <c r="P2187" s="1" t="n">
        <f aca="false">K2187+L2187+M2187+N2187</f>
        <v>4097</v>
      </c>
      <c r="Q2187" s="1" t="n">
        <f aca="false">IFERROR(VLOOKUP(A2187,'[2]Pivot HorizontalMRP'!$A$4:$F$2689,6,0),0)</f>
        <v>4390</v>
      </c>
      <c r="R2187" s="1" t="n">
        <f aca="false">IFERROR(VLOOKUP(A2187,'[2]Pivot HorizontalMRP'!$A$4:$G$2689,7,0),0)</f>
        <v>2531</v>
      </c>
      <c r="S2187" s="1" t="n">
        <f aca="false">IFERROR(VLOOKUP(A2187,'[2]Pivot HorizontalMRP'!$A$4:$H$2689,8,0),0)</f>
        <v>2175</v>
      </c>
      <c r="T2187" s="1" t="n">
        <f aca="false">IFERROR(VLOOKUP(A2187,'[2]Pivot HorizontalMRP'!$A$4:$I$2689,9,0),0)</f>
        <v>768</v>
      </c>
      <c r="U2187" s="1" t="n">
        <f aca="false">IF(I2187="delivery",O2187-SUM(Q2187+R2187),IF(I2187="PO",P2187-SUM(Q2187:R2187)))</f>
        <v>-2824</v>
      </c>
      <c r="V2187" s="81" t="n">
        <v>0.0025</v>
      </c>
      <c r="W2187" s="81"/>
      <c r="X2187" s="81" t="n">
        <f aca="false">W2187-V2187</f>
        <v>-0.0025</v>
      </c>
      <c r="Y2187" s="81"/>
      <c r="Z2187" s="81"/>
      <c r="AA2187" s="81"/>
      <c r="AB2187" s="81"/>
      <c r="AC2187" s="81"/>
      <c r="AD2187" s="81"/>
      <c r="AE2187" s="81"/>
      <c r="AF2187" s="81"/>
      <c r="AG2187" s="81"/>
      <c r="AH2187" s="81"/>
      <c r="AI2187" s="81"/>
      <c r="AJ2187" s="81"/>
      <c r="AK2187" s="81"/>
      <c r="AL2187" s="81"/>
      <c r="AM2187" s="81"/>
      <c r="AN2187" s="81"/>
      <c r="AO2187" s="81" t="str">
        <f aca="false">D2187</f>
        <v>Sanmina</v>
      </c>
      <c r="AP2187" s="1" t="s">
        <v>3124</v>
      </c>
      <c r="AQ2187" s="1"/>
      <c r="AR2187" s="1"/>
      <c r="AS2187" s="1"/>
      <c r="AT2187" s="1"/>
      <c r="AU2187" s="1"/>
      <c r="AV2187" s="1"/>
      <c r="AW2187" s="1"/>
      <c r="AX2187" s="1"/>
      <c r="AY2187" s="1"/>
      <c r="AZ2187" s="1"/>
      <c r="BA2187" s="1"/>
      <c r="BB2187" s="1"/>
      <c r="BC2187" s="1"/>
      <c r="BD2187" s="1"/>
      <c r="BE2187" s="1"/>
      <c r="BF2187" s="1" t="s">
        <v>14668</v>
      </c>
      <c r="BG2187" s="1" t="s">
        <v>183</v>
      </c>
      <c r="BH2187" s="1"/>
      <c r="BI2187" s="1"/>
    </row>
    <row r="2188" customFormat="false" ht="12.75" hidden="false" customHeight="false" outlineLevel="0" collapsed="false">
      <c r="A2188" s="1" t="s">
        <v>9576</v>
      </c>
      <c r="B2188" s="1" t="s">
        <v>9577</v>
      </c>
      <c r="C2188" s="1" t="s">
        <v>177</v>
      </c>
      <c r="D2188" s="1" t="s">
        <v>1471</v>
      </c>
      <c r="E2188" s="1" t="s">
        <v>16600</v>
      </c>
      <c r="F2188" s="1" t="s">
        <v>9579</v>
      </c>
      <c r="G2188" s="1" t="n">
        <v>308</v>
      </c>
      <c r="H2188" s="1" t="n">
        <v>10000</v>
      </c>
      <c r="I2188" s="101" t="s">
        <v>180</v>
      </c>
      <c r="J2188" s="1"/>
      <c r="K2188" s="1" t="n">
        <f aca="false">IFERROR(VLOOKUP(A2188,'[2]Pivot HorizontalMRP'!$A$4:$B$2689,2,0),0)</f>
        <v>0</v>
      </c>
      <c r="L2188" s="1" t="n">
        <f aca="false">IFERROR(VLOOKUP(A2188,'[2]Pivot HorizontalMRP'!$A$4:$C$2689,3,0),0)</f>
        <v>77259</v>
      </c>
      <c r="M2188" s="1" t="n">
        <f aca="false">IFERROR(VLOOKUP(A2188,'[2]Pivot HorizontalMRP'!$A$4:$D$2689,0.4,0),0)</f>
        <v>0</v>
      </c>
      <c r="N2188" s="1" t="n">
        <f aca="false">IFERROR(VLOOKUP(A2188,'[2]Pivot HorizontalMRP'!$A$4:$E$2689,5,0),0)</f>
        <v>0</v>
      </c>
      <c r="O2188" s="1" t="n">
        <f aca="false">K2188+L2188</f>
        <v>77259</v>
      </c>
      <c r="P2188" s="1" t="n">
        <f aca="false">K2188+L2188+M2188+N2188</f>
        <v>77259</v>
      </c>
      <c r="Q2188" s="1" t="n">
        <f aca="false">IFERROR(VLOOKUP(A2188,'[2]Pivot HorizontalMRP'!$A$4:$F$2689,6,0),0)</f>
        <v>24094</v>
      </c>
      <c r="R2188" s="1" t="n">
        <f aca="false">IFERROR(VLOOKUP(A2188,'[2]Pivot HorizontalMRP'!$A$4:$G$2689,7,0),0)</f>
        <v>18230</v>
      </c>
      <c r="S2188" s="1" t="n">
        <f aca="false">IFERROR(VLOOKUP(A2188,'[2]Pivot HorizontalMRP'!$A$4:$H$2689,8,0),0)</f>
        <v>17526</v>
      </c>
      <c r="T2188" s="1" t="n">
        <f aca="false">IFERROR(VLOOKUP(A2188,'[2]Pivot HorizontalMRP'!$A$4:$I$2689,9,0),0)</f>
        <v>8764</v>
      </c>
      <c r="U2188" s="1" t="n">
        <f aca="false">IF(I2188="delivery",O2188-SUM(Q2188+R2188),IF(I2188="PO",P2188-SUM(Q2188:R2188)))</f>
        <v>34935</v>
      </c>
      <c r="V2188" s="81" t="n">
        <v>0.00032</v>
      </c>
      <c r="W2188" s="81"/>
      <c r="X2188" s="81" t="n">
        <f aca="false">W2188-V2188</f>
        <v>-0.00032</v>
      </c>
      <c r="Y2188" s="81"/>
      <c r="Z2188" s="81"/>
      <c r="AA2188" s="81" t="n">
        <v>0.0003</v>
      </c>
      <c r="AB2188" s="81"/>
      <c r="AC2188" s="81"/>
      <c r="AD2188" s="81"/>
      <c r="AE2188" s="81"/>
      <c r="AF2188" s="81"/>
      <c r="AG2188" s="81"/>
      <c r="AH2188" s="81"/>
      <c r="AI2188" s="81"/>
      <c r="AJ2188" s="81"/>
      <c r="AK2188" s="81"/>
      <c r="AL2188" s="81"/>
      <c r="AM2188" s="81"/>
      <c r="AN2188" s="81"/>
      <c r="AO2188" s="81" t="str">
        <f aca="false">D2188</f>
        <v>Sanmina</v>
      </c>
      <c r="AP2188" s="1" t="s">
        <v>3124</v>
      </c>
      <c r="AQ2188" s="1"/>
      <c r="AR2188" s="1"/>
      <c r="AS2188" s="1"/>
      <c r="AT2188" s="1"/>
      <c r="AU2188" s="1"/>
      <c r="AV2188" s="1"/>
      <c r="AW2188" s="1"/>
      <c r="AX2188" s="1"/>
      <c r="AY2188" s="1"/>
      <c r="AZ2188" s="1"/>
      <c r="BA2188" s="1"/>
      <c r="BB2188" s="1"/>
      <c r="BC2188" s="1"/>
      <c r="BD2188" s="1"/>
      <c r="BE2188" s="1"/>
      <c r="BF2188" s="1" t="s">
        <v>14668</v>
      </c>
      <c r="BG2188" s="1" t="s">
        <v>183</v>
      </c>
      <c r="BH2188" s="1"/>
      <c r="BI2188" s="1"/>
    </row>
    <row r="2189" customFormat="false" ht="12.75" hidden="false" customHeight="false" outlineLevel="0" collapsed="false">
      <c r="A2189" s="1" t="s">
        <v>9580</v>
      </c>
      <c r="B2189" s="1" t="s">
        <v>9581</v>
      </c>
      <c r="C2189" s="1" t="s">
        <v>177</v>
      </c>
      <c r="D2189" s="1" t="s">
        <v>1471</v>
      </c>
      <c r="E2189" s="1" t="s">
        <v>16601</v>
      </c>
      <c r="F2189" s="1" t="s">
        <v>9583</v>
      </c>
      <c r="G2189" s="1" t="n">
        <v>308</v>
      </c>
      <c r="H2189" s="1" t="n">
        <v>15000</v>
      </c>
      <c r="I2189" s="101" t="s">
        <v>180</v>
      </c>
      <c r="J2189" s="1"/>
      <c r="K2189" s="1" t="n">
        <f aca="false">IFERROR(VLOOKUP(A2189,'[2]Pivot HorizontalMRP'!$A$4:$B$2689,2,0),0)</f>
        <v>0</v>
      </c>
      <c r="L2189" s="1" t="n">
        <f aca="false">IFERROR(VLOOKUP(A2189,'[2]Pivot HorizontalMRP'!$A$4:$C$2689,3,0),0)</f>
        <v>52721</v>
      </c>
      <c r="M2189" s="1" t="n">
        <f aca="false">IFERROR(VLOOKUP(A2189,'[2]Pivot HorizontalMRP'!$A$4:$D$2689,0.4,0),0)</f>
        <v>0</v>
      </c>
      <c r="N2189" s="1" t="n">
        <f aca="false">IFERROR(VLOOKUP(A2189,'[2]Pivot HorizontalMRP'!$A$4:$E$2689,5,0),0)</f>
        <v>0</v>
      </c>
      <c r="O2189" s="1" t="n">
        <f aca="false">K2189+L2189</f>
        <v>52721</v>
      </c>
      <c r="P2189" s="1" t="n">
        <f aca="false">K2189+L2189+M2189+N2189</f>
        <v>52721</v>
      </c>
      <c r="Q2189" s="1" t="n">
        <f aca="false">IFERROR(VLOOKUP(A2189,'[2]Pivot HorizontalMRP'!$A$4:$F$2689,6,0),0)</f>
        <v>43689</v>
      </c>
      <c r="R2189" s="1" t="n">
        <f aca="false">IFERROR(VLOOKUP(A2189,'[2]Pivot HorizontalMRP'!$A$4:$G$2689,7,0),0)</f>
        <v>34646</v>
      </c>
      <c r="S2189" s="1" t="n">
        <f aca="false">IFERROR(VLOOKUP(A2189,'[2]Pivot HorizontalMRP'!$A$4:$H$2689,8,0),0)</f>
        <v>32467</v>
      </c>
      <c r="T2189" s="1" t="n">
        <f aca="false">IFERROR(VLOOKUP(A2189,'[2]Pivot HorizontalMRP'!$A$4:$I$2689,9,0),0)</f>
        <v>14346</v>
      </c>
      <c r="U2189" s="1" t="n">
        <f aca="false">IF(I2189="delivery",O2189-SUM(Q2189+R2189),IF(I2189="PO",P2189-SUM(Q2189:R2189)))</f>
        <v>-25614</v>
      </c>
      <c r="V2189" s="81" t="n">
        <v>0.00057</v>
      </c>
      <c r="W2189" s="81"/>
      <c r="X2189" s="81" t="n">
        <f aca="false">W2189-V2189</f>
        <v>-0.00057</v>
      </c>
      <c r="Y2189" s="81"/>
      <c r="Z2189" s="81"/>
      <c r="AA2189" s="81"/>
      <c r="AB2189" s="81"/>
      <c r="AC2189" s="81"/>
      <c r="AD2189" s="81"/>
      <c r="AE2189" s="81"/>
      <c r="AF2189" s="81"/>
      <c r="AG2189" s="81"/>
      <c r="AH2189" s="81"/>
      <c r="AI2189" s="81"/>
      <c r="AJ2189" s="81"/>
      <c r="AK2189" s="81"/>
      <c r="AL2189" s="81"/>
      <c r="AM2189" s="81"/>
      <c r="AN2189" s="81"/>
      <c r="AO2189" s="81" t="str">
        <f aca="false">D2189</f>
        <v>Sanmina</v>
      </c>
      <c r="AP2189" s="1" t="s">
        <v>3124</v>
      </c>
      <c r="AQ2189" s="1"/>
      <c r="AR2189" s="1"/>
      <c r="AS2189" s="1"/>
      <c r="AT2189" s="1"/>
      <c r="AU2189" s="1"/>
      <c r="AV2189" s="1"/>
      <c r="AW2189" s="1"/>
      <c r="AX2189" s="1"/>
      <c r="AY2189" s="1"/>
      <c r="AZ2189" s="1"/>
      <c r="BA2189" s="1"/>
      <c r="BB2189" s="1"/>
      <c r="BC2189" s="1"/>
      <c r="BD2189" s="1"/>
      <c r="BE2189" s="1"/>
      <c r="BF2189" s="1" t="s">
        <v>14668</v>
      </c>
      <c r="BG2189" s="1" t="s">
        <v>183</v>
      </c>
      <c r="BH2189" s="1"/>
      <c r="BI2189" s="1"/>
    </row>
    <row r="2190" customFormat="false" ht="12.75" hidden="false" customHeight="false" outlineLevel="0" collapsed="false">
      <c r="A2190" s="1" t="s">
        <v>9584</v>
      </c>
      <c r="B2190" s="1" t="s">
        <v>9585</v>
      </c>
      <c r="C2190" s="1" t="s">
        <v>177</v>
      </c>
      <c r="D2190" s="1" t="s">
        <v>1471</v>
      </c>
      <c r="E2190" s="1" t="s">
        <v>16602</v>
      </c>
      <c r="F2190" s="1" t="s">
        <v>9587</v>
      </c>
      <c r="G2190" s="1" t="n">
        <v>116</v>
      </c>
      <c r="H2190" s="1" t="n">
        <v>10000</v>
      </c>
      <c r="I2190" s="101" t="s">
        <v>180</v>
      </c>
      <c r="J2190" s="1"/>
      <c r="K2190" s="1" t="n">
        <f aca="false">IFERROR(VLOOKUP(A2190,'[2]Pivot HorizontalMRP'!$A$4:$B$2689,2,0),0)</f>
        <v>0</v>
      </c>
      <c r="L2190" s="1" t="n">
        <f aca="false">IFERROR(VLOOKUP(A2190,'[2]Pivot HorizontalMRP'!$A$4:$C$2689,3,0),0)</f>
        <v>199577</v>
      </c>
      <c r="M2190" s="1" t="n">
        <f aca="false">IFERROR(VLOOKUP(A2190,'[2]Pivot HorizontalMRP'!$A$4:$D$2689,0.4,0),0)</f>
        <v>0</v>
      </c>
      <c r="N2190" s="1" t="n">
        <f aca="false">IFERROR(VLOOKUP(A2190,'[2]Pivot HorizontalMRP'!$A$4:$E$2689,5,0),0)</f>
        <v>120000</v>
      </c>
      <c r="O2190" s="1" t="n">
        <f aca="false">K2190+L2190</f>
        <v>199577</v>
      </c>
      <c r="P2190" s="1" t="n">
        <f aca="false">K2190+L2190+M2190+N2190</f>
        <v>319577</v>
      </c>
      <c r="Q2190" s="1" t="n">
        <f aca="false">IFERROR(VLOOKUP(A2190,'[2]Pivot HorizontalMRP'!$A$4:$F$2689,6,0),0)</f>
        <v>208661</v>
      </c>
      <c r="R2190" s="1" t="n">
        <f aca="false">IFERROR(VLOOKUP(A2190,'[2]Pivot HorizontalMRP'!$A$4:$G$2689,7,0),0)</f>
        <v>127358</v>
      </c>
      <c r="S2190" s="1" t="n">
        <f aca="false">IFERROR(VLOOKUP(A2190,'[2]Pivot HorizontalMRP'!$A$4:$H$2689,8,0),0)</f>
        <v>135735</v>
      </c>
      <c r="T2190" s="1" t="n">
        <f aca="false">IFERROR(VLOOKUP(A2190,'[2]Pivot HorizontalMRP'!$A$4:$I$2689,9,0),0)</f>
        <v>81452</v>
      </c>
      <c r="U2190" s="1" t="n">
        <f aca="false">IF(I2190="delivery",O2190-SUM(Q2190+R2190),IF(I2190="PO",P2190-SUM(Q2190:R2190)))</f>
        <v>-136442</v>
      </c>
      <c r="V2190" s="81" t="n">
        <v>0.00057</v>
      </c>
      <c r="W2190" s="81"/>
      <c r="X2190" s="81" t="n">
        <f aca="false">W2190-V2190</f>
        <v>-0.00057</v>
      </c>
      <c r="Y2190" s="81"/>
      <c r="Z2190" s="81"/>
      <c r="AA2190" s="81" t="n">
        <v>0.00325</v>
      </c>
      <c r="AB2190" s="81"/>
      <c r="AC2190" s="81"/>
      <c r="AD2190" s="81"/>
      <c r="AE2190" s="81"/>
      <c r="AF2190" s="81"/>
      <c r="AG2190" s="81"/>
      <c r="AH2190" s="81"/>
      <c r="AI2190" s="81"/>
      <c r="AJ2190" s="81"/>
      <c r="AK2190" s="81"/>
      <c r="AL2190" s="81"/>
      <c r="AM2190" s="81"/>
      <c r="AN2190" s="81"/>
      <c r="AO2190" s="81" t="str">
        <f aca="false">D2190</f>
        <v>Sanmina</v>
      </c>
      <c r="AP2190" s="1" t="s">
        <v>3124</v>
      </c>
      <c r="AQ2190" s="1"/>
      <c r="AR2190" s="1"/>
      <c r="AS2190" s="1"/>
      <c r="AT2190" s="1"/>
      <c r="AU2190" s="1"/>
      <c r="AV2190" s="1"/>
      <c r="AW2190" s="1"/>
      <c r="AX2190" s="1"/>
      <c r="AY2190" s="1"/>
      <c r="AZ2190" s="1"/>
      <c r="BA2190" s="1"/>
      <c r="BB2190" s="1"/>
      <c r="BC2190" s="1"/>
      <c r="BD2190" s="1"/>
      <c r="BE2190" s="1"/>
      <c r="BF2190" s="1" t="s">
        <v>14668</v>
      </c>
      <c r="BG2190" s="1" t="s">
        <v>183</v>
      </c>
      <c r="BH2190" s="1"/>
      <c r="BI2190" s="1"/>
    </row>
    <row r="2191" customFormat="false" ht="12.75" hidden="false" customHeight="false" outlineLevel="0" collapsed="false">
      <c r="A2191" s="1" t="s">
        <v>9588</v>
      </c>
      <c r="B2191" s="1" t="s">
        <v>9589</v>
      </c>
      <c r="C2191" s="1" t="s">
        <v>177</v>
      </c>
      <c r="D2191" s="1" t="s">
        <v>1471</v>
      </c>
      <c r="E2191" s="1" t="s">
        <v>16603</v>
      </c>
      <c r="F2191" s="1" t="s">
        <v>9591</v>
      </c>
      <c r="G2191" s="1" t="n">
        <v>81</v>
      </c>
      <c r="H2191" s="1" t="n">
        <v>10000</v>
      </c>
      <c r="I2191" s="101" t="s">
        <v>180</v>
      </c>
      <c r="J2191" s="1"/>
      <c r="K2191" s="1" t="n">
        <f aca="false">IFERROR(VLOOKUP(A2191,'[2]Pivot HorizontalMRP'!$A$4:$B$2689,2,0),0)</f>
        <v>0</v>
      </c>
      <c r="L2191" s="1" t="n">
        <f aca="false">IFERROR(VLOOKUP(A2191,'[2]Pivot HorizontalMRP'!$A$4:$C$2689,3,0),0)</f>
        <v>196010</v>
      </c>
      <c r="M2191" s="1" t="n">
        <f aca="false">IFERROR(VLOOKUP(A2191,'[2]Pivot HorizontalMRP'!$A$4:$D$2689,0.4,0),0)</f>
        <v>0</v>
      </c>
      <c r="N2191" s="1" t="n">
        <f aca="false">IFERROR(VLOOKUP(A2191,'[2]Pivot HorizontalMRP'!$A$4:$E$2689,5,0),0)</f>
        <v>0</v>
      </c>
      <c r="O2191" s="1" t="n">
        <f aca="false">K2191+L2191</f>
        <v>196010</v>
      </c>
      <c r="P2191" s="1" t="n">
        <f aca="false">K2191+L2191+M2191+N2191</f>
        <v>196010</v>
      </c>
      <c r="Q2191" s="1" t="n">
        <f aca="false">IFERROR(VLOOKUP(A2191,'[2]Pivot HorizontalMRP'!$A$4:$F$2689,6,0),0)</f>
        <v>32896</v>
      </c>
      <c r="R2191" s="1" t="n">
        <f aca="false">IFERROR(VLOOKUP(A2191,'[2]Pivot HorizontalMRP'!$A$4:$G$2689,7,0),0)</f>
        <v>219312</v>
      </c>
      <c r="S2191" s="1" t="n">
        <f aca="false">IFERROR(VLOOKUP(A2191,'[2]Pivot HorizontalMRP'!$A$4:$H$2689,8,0),0)</f>
        <v>105056</v>
      </c>
      <c r="T2191" s="1" t="n">
        <f aca="false">IFERROR(VLOOKUP(A2191,'[2]Pivot HorizontalMRP'!$A$4:$I$2689,9,0),0)</f>
        <v>88728</v>
      </c>
      <c r="U2191" s="1" t="n">
        <f aca="false">IF(I2191="delivery",O2191-SUM(Q2191+R2191),IF(I2191="PO",P2191-SUM(Q2191:R2191)))</f>
        <v>-56198</v>
      </c>
      <c r="V2191" s="81" t="n">
        <v>0.0017</v>
      </c>
      <c r="W2191" s="81"/>
      <c r="X2191" s="81" t="n">
        <f aca="false">W2191-V2191</f>
        <v>-0.0017</v>
      </c>
      <c r="Y2191" s="81"/>
      <c r="Z2191" s="81"/>
      <c r="AA2191" s="81"/>
      <c r="AB2191" s="81"/>
      <c r="AC2191" s="81"/>
      <c r="AD2191" s="81"/>
      <c r="AE2191" s="81"/>
      <c r="AF2191" s="81"/>
      <c r="AG2191" s="81"/>
      <c r="AH2191" s="81"/>
      <c r="AI2191" s="81"/>
      <c r="AJ2191" s="81"/>
      <c r="AK2191" s="81"/>
      <c r="AL2191" s="81"/>
      <c r="AM2191" s="81"/>
      <c r="AN2191" s="81"/>
      <c r="AO2191" s="81" t="str">
        <f aca="false">D2191</f>
        <v>Sanmina</v>
      </c>
      <c r="AP2191" s="1" t="s">
        <v>3124</v>
      </c>
      <c r="AQ2191" s="1"/>
      <c r="AR2191" s="1"/>
      <c r="AS2191" s="1"/>
      <c r="AT2191" s="1"/>
      <c r="AU2191" s="1"/>
      <c r="AV2191" s="1"/>
      <c r="AW2191" s="1"/>
      <c r="AX2191" s="1"/>
      <c r="AY2191" s="1"/>
      <c r="AZ2191" s="1"/>
      <c r="BA2191" s="1"/>
      <c r="BB2191" s="1"/>
      <c r="BC2191" s="1"/>
      <c r="BD2191" s="1"/>
      <c r="BE2191" s="1"/>
      <c r="BF2191" s="1" t="s">
        <v>14668</v>
      </c>
      <c r="BG2191" s="1" t="s">
        <v>183</v>
      </c>
      <c r="BH2191" s="1"/>
      <c r="BI2191" s="1"/>
    </row>
    <row r="2192" customFormat="false" ht="12.75" hidden="false" customHeight="false" outlineLevel="0" collapsed="false">
      <c r="A2192" s="1" t="s">
        <v>9592</v>
      </c>
      <c r="B2192" s="1" t="s">
        <v>9593</v>
      </c>
      <c r="C2192" s="1" t="s">
        <v>177</v>
      </c>
      <c r="D2192" s="1" t="s">
        <v>1471</v>
      </c>
      <c r="E2192" s="1" t="s">
        <v>16604</v>
      </c>
      <c r="F2192" s="1" t="s">
        <v>9595</v>
      </c>
      <c r="G2192" s="1" t="n">
        <v>116</v>
      </c>
      <c r="H2192" s="1" t="n">
        <v>10000</v>
      </c>
      <c r="I2192" s="101" t="s">
        <v>180</v>
      </c>
      <c r="J2192" s="1"/>
      <c r="K2192" s="1" t="n">
        <f aca="false">IFERROR(VLOOKUP(A2192,'[2]Pivot HorizontalMRP'!$A$4:$B$2689,2,0),0)</f>
        <v>0</v>
      </c>
      <c r="L2192" s="1" t="n">
        <f aca="false">IFERROR(VLOOKUP(A2192,'[2]Pivot HorizontalMRP'!$A$4:$C$2689,3,0),0)</f>
        <v>8414</v>
      </c>
      <c r="M2192" s="1" t="n">
        <f aca="false">IFERROR(VLOOKUP(A2192,'[2]Pivot HorizontalMRP'!$A$4:$D$2689,0.4,0),0)</f>
        <v>0</v>
      </c>
      <c r="N2192" s="1" t="n">
        <f aca="false">IFERROR(VLOOKUP(A2192,'[2]Pivot HorizontalMRP'!$A$4:$E$2689,5,0),0)</f>
        <v>40000</v>
      </c>
      <c r="O2192" s="1" t="n">
        <f aca="false">K2192+L2192</f>
        <v>8414</v>
      </c>
      <c r="P2192" s="1" t="n">
        <f aca="false">K2192+L2192+M2192+N2192</f>
        <v>48414</v>
      </c>
      <c r="Q2192" s="1" t="n">
        <f aca="false">IFERROR(VLOOKUP(A2192,'[2]Pivot HorizontalMRP'!$A$4:$F$2689,6,0),0)</f>
        <v>4559</v>
      </c>
      <c r="R2192" s="1" t="n">
        <f aca="false">IFERROR(VLOOKUP(A2192,'[2]Pivot HorizontalMRP'!$A$4:$G$2689,7,0),0)</f>
        <v>2837</v>
      </c>
      <c r="S2192" s="1" t="n">
        <f aca="false">IFERROR(VLOOKUP(A2192,'[2]Pivot HorizontalMRP'!$A$4:$H$2689,8,0),0)</f>
        <v>2195</v>
      </c>
      <c r="T2192" s="1" t="n">
        <f aca="false">IFERROR(VLOOKUP(A2192,'[2]Pivot HorizontalMRP'!$A$4:$I$2689,9,0),0)</f>
        <v>412</v>
      </c>
      <c r="U2192" s="1" t="n">
        <f aca="false">IF(I2192="delivery",O2192-SUM(Q2192+R2192),IF(I2192="PO",P2192-SUM(Q2192:R2192)))</f>
        <v>1018</v>
      </c>
      <c r="V2192" s="81" t="n">
        <v>0.008</v>
      </c>
      <c r="W2192" s="81"/>
      <c r="X2192" s="81" t="n">
        <f aca="false">W2192-V2192</f>
        <v>-0.008</v>
      </c>
      <c r="Y2192" s="81"/>
      <c r="Z2192" s="81"/>
      <c r="AA2192" s="81"/>
      <c r="AB2192" s="81"/>
      <c r="AC2192" s="81"/>
      <c r="AD2192" s="81"/>
      <c r="AE2192" s="81"/>
      <c r="AF2192" s="81"/>
      <c r="AG2192" s="81"/>
      <c r="AH2192" s="81"/>
      <c r="AI2192" s="81"/>
      <c r="AJ2192" s="81"/>
      <c r="AK2192" s="81"/>
      <c r="AL2192" s="81"/>
      <c r="AM2192" s="81"/>
      <c r="AN2192" s="81"/>
      <c r="AO2192" s="81" t="str">
        <f aca="false">D2192</f>
        <v>Sanmina</v>
      </c>
      <c r="AP2192" s="1" t="s">
        <v>3124</v>
      </c>
      <c r="AQ2192" s="1"/>
      <c r="AR2192" s="1"/>
      <c r="AS2192" s="1"/>
      <c r="AT2192" s="1"/>
      <c r="AU2192" s="1"/>
      <c r="AV2192" s="1"/>
      <c r="AW2192" s="1"/>
      <c r="AX2192" s="1"/>
      <c r="AY2192" s="1"/>
      <c r="AZ2192" s="1"/>
      <c r="BA2192" s="1"/>
      <c r="BB2192" s="1"/>
      <c r="BC2192" s="1"/>
      <c r="BD2192" s="1"/>
      <c r="BE2192" s="1"/>
      <c r="BF2192" s="1" t="s">
        <v>14668</v>
      </c>
      <c r="BG2192" s="1" t="s">
        <v>183</v>
      </c>
      <c r="BH2192" s="1"/>
      <c r="BI2192" s="1"/>
    </row>
    <row r="2193" customFormat="false" ht="12.75" hidden="false" customHeight="false" outlineLevel="0" collapsed="false">
      <c r="A2193" s="1" t="s">
        <v>9596</v>
      </c>
      <c r="B2193" s="1" t="s">
        <v>9597</v>
      </c>
      <c r="C2193" s="1" t="s">
        <v>177</v>
      </c>
      <c r="D2193" s="1" t="s">
        <v>1471</v>
      </c>
      <c r="E2193" s="1" t="s">
        <v>16605</v>
      </c>
      <c r="F2193" s="1" t="s">
        <v>9599</v>
      </c>
      <c r="G2193" s="1" t="n">
        <v>116</v>
      </c>
      <c r="H2193" s="1" t="n">
        <v>10000</v>
      </c>
      <c r="I2193" s="101" t="s">
        <v>180</v>
      </c>
      <c r="J2193" s="1"/>
      <c r="K2193" s="1" t="n">
        <f aca="false">IFERROR(VLOOKUP(A2193,'[2]Pivot HorizontalMRP'!$A$4:$B$2689,2,0),0)</f>
        <v>0</v>
      </c>
      <c r="L2193" s="1" t="n">
        <f aca="false">IFERROR(VLOOKUP(A2193,'[2]Pivot HorizontalMRP'!$A$4:$C$2689,3,0),0)</f>
        <v>20300</v>
      </c>
      <c r="M2193" s="1" t="n">
        <f aca="false">IFERROR(VLOOKUP(A2193,'[2]Pivot HorizontalMRP'!$A$4:$D$2689,0.4,0),0)</f>
        <v>0</v>
      </c>
      <c r="N2193" s="1" t="n">
        <f aca="false">IFERROR(VLOOKUP(A2193,'[2]Pivot HorizontalMRP'!$A$4:$E$2689,5,0),0)</f>
        <v>0</v>
      </c>
      <c r="O2193" s="1" t="n">
        <f aca="false">K2193+L2193</f>
        <v>20300</v>
      </c>
      <c r="P2193" s="1" t="n">
        <f aca="false">K2193+L2193+M2193+N2193</f>
        <v>20300</v>
      </c>
      <c r="Q2193" s="1" t="n">
        <f aca="false">IFERROR(VLOOKUP(A2193,'[2]Pivot HorizontalMRP'!$A$4:$F$2689,6,0),0)</f>
        <v>4979</v>
      </c>
      <c r="R2193" s="1" t="n">
        <f aca="false">IFERROR(VLOOKUP(A2193,'[2]Pivot HorizontalMRP'!$A$4:$G$2689,7,0),0)</f>
        <v>4452</v>
      </c>
      <c r="S2193" s="1" t="n">
        <f aca="false">IFERROR(VLOOKUP(A2193,'[2]Pivot HorizontalMRP'!$A$4:$H$2689,8,0),0)</f>
        <v>2898</v>
      </c>
      <c r="T2193" s="1" t="n">
        <f aca="false">IFERROR(VLOOKUP(A2193,'[2]Pivot HorizontalMRP'!$A$4:$I$2689,9,0),0)</f>
        <v>2100</v>
      </c>
      <c r="U2193" s="1" t="n">
        <f aca="false">IF(I2193="delivery",O2193-SUM(Q2193+R2193),IF(I2193="PO",P2193-SUM(Q2193:R2193)))</f>
        <v>10869</v>
      </c>
      <c r="V2193" s="81" t="n">
        <v>0.0015</v>
      </c>
      <c r="W2193" s="81"/>
      <c r="X2193" s="81" t="n">
        <f aca="false">W2193-V2193</f>
        <v>-0.0015</v>
      </c>
      <c r="Y2193" s="81"/>
      <c r="Z2193" s="81"/>
      <c r="AA2193" s="81"/>
      <c r="AB2193" s="81"/>
      <c r="AC2193" s="81"/>
      <c r="AD2193" s="81"/>
      <c r="AE2193" s="81"/>
      <c r="AF2193" s="81"/>
      <c r="AG2193" s="81"/>
      <c r="AH2193" s="81"/>
      <c r="AI2193" s="81"/>
      <c r="AJ2193" s="81"/>
      <c r="AK2193" s="81"/>
      <c r="AL2193" s="81"/>
      <c r="AM2193" s="81"/>
      <c r="AN2193" s="81"/>
      <c r="AO2193" s="81" t="str">
        <f aca="false">D2193</f>
        <v>Sanmina</v>
      </c>
      <c r="AP2193" s="1" t="s">
        <v>3124</v>
      </c>
      <c r="AQ2193" s="1"/>
      <c r="AR2193" s="1"/>
      <c r="AS2193" s="1"/>
      <c r="AT2193" s="1"/>
      <c r="AU2193" s="1"/>
      <c r="AV2193" s="1"/>
      <c r="AW2193" s="1"/>
      <c r="AX2193" s="1"/>
      <c r="AY2193" s="1"/>
      <c r="AZ2193" s="1"/>
      <c r="BA2193" s="1"/>
      <c r="BB2193" s="1"/>
      <c r="BC2193" s="1"/>
      <c r="BD2193" s="1"/>
      <c r="BE2193" s="1"/>
      <c r="BF2193" s="1" t="s">
        <v>14668</v>
      </c>
      <c r="BG2193" s="1" t="s">
        <v>183</v>
      </c>
      <c r="BH2193" s="1"/>
      <c r="BI2193" s="1"/>
    </row>
    <row r="2194" customFormat="false" ht="12.75" hidden="false" customHeight="false" outlineLevel="0" collapsed="false">
      <c r="A2194" s="1" t="s">
        <v>9600</v>
      </c>
      <c r="B2194" s="1" t="s">
        <v>9601</v>
      </c>
      <c r="C2194" s="1" t="s">
        <v>177</v>
      </c>
      <c r="D2194" s="1" t="s">
        <v>1471</v>
      </c>
      <c r="E2194" s="1" t="s">
        <v>9602</v>
      </c>
      <c r="F2194" s="1" t="s">
        <v>9603</v>
      </c>
      <c r="G2194" s="1" t="n">
        <v>116</v>
      </c>
      <c r="H2194" s="1" t="n">
        <v>10000</v>
      </c>
      <c r="I2194" s="101" t="s">
        <v>180</v>
      </c>
      <c r="J2194" s="1"/>
      <c r="K2194" s="1" t="n">
        <f aca="false">IFERROR(VLOOKUP(A2194,'[2]Pivot HorizontalMRP'!$A$4:$B$2689,2,0),0)</f>
        <v>0</v>
      </c>
      <c r="L2194" s="1" t="n">
        <f aca="false">IFERROR(VLOOKUP(A2194,'[2]Pivot HorizontalMRP'!$A$4:$C$2689,3,0),0)</f>
        <v>22293</v>
      </c>
      <c r="M2194" s="1" t="n">
        <f aca="false">IFERROR(VLOOKUP(A2194,'[2]Pivot HorizontalMRP'!$A$4:$D$2689,0.4,0),0)</f>
        <v>0</v>
      </c>
      <c r="N2194" s="1" t="n">
        <f aca="false">IFERROR(VLOOKUP(A2194,'[2]Pivot HorizontalMRP'!$A$4:$E$2689,5,0),0)</f>
        <v>0</v>
      </c>
      <c r="O2194" s="1" t="n">
        <f aca="false">K2194+L2194</f>
        <v>22293</v>
      </c>
      <c r="P2194" s="1" t="n">
        <f aca="false">K2194+L2194+M2194+N2194</f>
        <v>22293</v>
      </c>
      <c r="Q2194" s="1" t="n">
        <f aca="false">IFERROR(VLOOKUP(A2194,'[2]Pivot HorizontalMRP'!$A$4:$F$2689,6,0),0)</f>
        <v>19040</v>
      </c>
      <c r="R2194" s="1" t="n">
        <f aca="false">IFERROR(VLOOKUP(A2194,'[2]Pivot HorizontalMRP'!$A$4:$G$2689,7,0),0)</f>
        <v>15986</v>
      </c>
      <c r="S2194" s="1" t="n">
        <f aca="false">IFERROR(VLOOKUP(A2194,'[2]Pivot HorizontalMRP'!$A$4:$H$2689,8,0),0)</f>
        <v>15430</v>
      </c>
      <c r="T2194" s="1" t="n">
        <f aca="false">IFERROR(VLOOKUP(A2194,'[2]Pivot HorizontalMRP'!$A$4:$I$2689,9,0),0)</f>
        <v>9050</v>
      </c>
      <c r="U2194" s="1" t="n">
        <f aca="false">IF(I2194="delivery",O2194-SUM(Q2194+R2194),IF(I2194="PO",P2194-SUM(Q2194:R2194)))</f>
        <v>-12733</v>
      </c>
      <c r="V2194" s="81" t="n">
        <v>0.00043</v>
      </c>
      <c r="W2194" s="81"/>
      <c r="X2194" s="81" t="n">
        <f aca="false">W2194-V2194</f>
        <v>-0.00043</v>
      </c>
      <c r="Y2194" s="81"/>
      <c r="Z2194" s="81"/>
      <c r="AA2194" s="81"/>
      <c r="AB2194" s="81"/>
      <c r="AC2194" s="81"/>
      <c r="AD2194" s="81"/>
      <c r="AE2194" s="81"/>
      <c r="AF2194" s="81"/>
      <c r="AG2194" s="81"/>
      <c r="AH2194" s="81"/>
      <c r="AI2194" s="81"/>
      <c r="AJ2194" s="81"/>
      <c r="AK2194" s="81"/>
      <c r="AL2194" s="81"/>
      <c r="AM2194" s="81"/>
      <c r="AN2194" s="81"/>
      <c r="AO2194" s="81" t="str">
        <f aca="false">D2194</f>
        <v>Sanmina</v>
      </c>
      <c r="AP2194" s="1" t="s">
        <v>3124</v>
      </c>
      <c r="AQ2194" s="1"/>
      <c r="AR2194" s="1"/>
      <c r="AS2194" s="1"/>
      <c r="AT2194" s="1"/>
      <c r="AU2194" s="1"/>
      <c r="AV2194" s="1"/>
      <c r="AW2194" s="1"/>
      <c r="AX2194" s="1"/>
      <c r="AY2194" s="1"/>
      <c r="AZ2194" s="1"/>
      <c r="BA2194" s="1"/>
      <c r="BB2194" s="1"/>
      <c r="BC2194" s="1"/>
      <c r="BD2194" s="1"/>
      <c r="BE2194" s="1"/>
      <c r="BF2194" s="1" t="s">
        <v>14668</v>
      </c>
      <c r="BG2194" s="1" t="s">
        <v>183</v>
      </c>
      <c r="BH2194" s="1"/>
      <c r="BI2194" s="1"/>
    </row>
    <row r="2195" customFormat="false" ht="12.75" hidden="false" customHeight="false" outlineLevel="0" collapsed="false">
      <c r="A2195" s="1" t="s">
        <v>9604</v>
      </c>
      <c r="B2195" s="1" t="s">
        <v>9605</v>
      </c>
      <c r="C2195" s="1" t="s">
        <v>177</v>
      </c>
      <c r="D2195" s="1" t="s">
        <v>1471</v>
      </c>
      <c r="E2195" s="1" t="s">
        <v>16606</v>
      </c>
      <c r="F2195" s="1" t="s">
        <v>9607</v>
      </c>
      <c r="G2195" s="1" t="n">
        <v>308</v>
      </c>
      <c r="H2195" s="1" t="n">
        <v>30000</v>
      </c>
      <c r="I2195" s="101" t="s">
        <v>180</v>
      </c>
      <c r="J2195" s="1"/>
      <c r="K2195" s="1" t="n">
        <f aca="false">IFERROR(VLOOKUP(A2195,'[2]Pivot HorizontalMRP'!$A$4:$B$2689,2,0),0)</f>
        <v>0</v>
      </c>
      <c r="L2195" s="1" t="n">
        <f aca="false">IFERROR(VLOOKUP(A2195,'[2]Pivot HorizontalMRP'!$A$4:$C$2689,3,0),0)</f>
        <v>103733</v>
      </c>
      <c r="M2195" s="1" t="n">
        <f aca="false">IFERROR(VLOOKUP(A2195,'[2]Pivot HorizontalMRP'!$A$4:$D$2689,0.4,0),0)</f>
        <v>0</v>
      </c>
      <c r="N2195" s="1" t="n">
        <f aca="false">IFERROR(VLOOKUP(A2195,'[2]Pivot HorizontalMRP'!$A$4:$E$2689,5,0),0)</f>
        <v>30000</v>
      </c>
      <c r="O2195" s="1" t="n">
        <f aca="false">K2195+L2195</f>
        <v>103733</v>
      </c>
      <c r="P2195" s="1" t="n">
        <f aca="false">K2195+L2195+M2195+N2195</f>
        <v>133733</v>
      </c>
      <c r="Q2195" s="1" t="n">
        <f aca="false">IFERROR(VLOOKUP(A2195,'[2]Pivot HorizontalMRP'!$A$4:$F$2689,6,0),0)</f>
        <v>47100</v>
      </c>
      <c r="R2195" s="1" t="n">
        <f aca="false">IFERROR(VLOOKUP(A2195,'[2]Pivot HorizontalMRP'!$A$4:$G$2689,7,0),0)</f>
        <v>33053</v>
      </c>
      <c r="S2195" s="1" t="n">
        <f aca="false">IFERROR(VLOOKUP(A2195,'[2]Pivot HorizontalMRP'!$A$4:$H$2689,8,0),0)</f>
        <v>33008</v>
      </c>
      <c r="T2195" s="1" t="n">
        <f aca="false">IFERROR(VLOOKUP(A2195,'[2]Pivot HorizontalMRP'!$A$4:$I$2689,9,0),0)</f>
        <v>21480</v>
      </c>
      <c r="U2195" s="1" t="n">
        <f aca="false">IF(I2195="delivery",O2195-SUM(Q2195+R2195),IF(I2195="PO",P2195-SUM(Q2195:R2195)))</f>
        <v>23580</v>
      </c>
      <c r="V2195" s="81" t="n">
        <v>0.00061</v>
      </c>
      <c r="W2195" s="81"/>
      <c r="X2195" s="81" t="n">
        <f aca="false">W2195-V2195</f>
        <v>-0.00061</v>
      </c>
      <c r="Y2195" s="81"/>
      <c r="Z2195" s="81"/>
      <c r="AA2195" s="81" t="n">
        <v>0.00049</v>
      </c>
      <c r="AB2195" s="81"/>
      <c r="AC2195" s="81"/>
      <c r="AD2195" s="81"/>
      <c r="AE2195" s="81"/>
      <c r="AF2195" s="81"/>
      <c r="AG2195" s="81"/>
      <c r="AH2195" s="81"/>
      <c r="AI2195" s="81"/>
      <c r="AJ2195" s="81"/>
      <c r="AK2195" s="81"/>
      <c r="AL2195" s="81"/>
      <c r="AM2195" s="81"/>
      <c r="AN2195" s="81"/>
      <c r="AO2195" s="81" t="str">
        <f aca="false">D2195</f>
        <v>Sanmina</v>
      </c>
      <c r="AP2195" s="1" t="s">
        <v>3124</v>
      </c>
      <c r="AQ2195" s="1"/>
      <c r="AR2195" s="1"/>
      <c r="AS2195" s="1"/>
      <c r="AT2195" s="1"/>
      <c r="AU2195" s="1"/>
      <c r="AV2195" s="1"/>
      <c r="AW2195" s="1"/>
      <c r="AX2195" s="1"/>
      <c r="AY2195" s="1"/>
      <c r="AZ2195" s="1"/>
      <c r="BA2195" s="1"/>
      <c r="BB2195" s="1"/>
      <c r="BC2195" s="1"/>
      <c r="BD2195" s="1"/>
      <c r="BE2195" s="1"/>
      <c r="BF2195" s="1" t="s">
        <v>14668</v>
      </c>
      <c r="BG2195" s="1" t="s">
        <v>183</v>
      </c>
      <c r="BH2195" s="1"/>
      <c r="BI2195" s="1"/>
    </row>
    <row r="2196" customFormat="false" ht="12.75" hidden="false" customHeight="false" outlineLevel="0" collapsed="false">
      <c r="A2196" s="1" t="s">
        <v>9608</v>
      </c>
      <c r="B2196" s="1" t="s">
        <v>9609</v>
      </c>
      <c r="C2196" s="1" t="s">
        <v>177</v>
      </c>
      <c r="D2196" s="1" t="s">
        <v>1471</v>
      </c>
      <c r="E2196" s="1" t="s">
        <v>9610</v>
      </c>
      <c r="F2196" s="1" t="s">
        <v>9611</v>
      </c>
      <c r="G2196" s="1" t="n">
        <v>93</v>
      </c>
      <c r="H2196" s="1" t="n">
        <v>10000</v>
      </c>
      <c r="I2196" s="101" t="s">
        <v>180</v>
      </c>
      <c r="J2196" s="1"/>
      <c r="K2196" s="1" t="n">
        <f aca="false">IFERROR(VLOOKUP(A2196,'[2]Pivot HorizontalMRP'!$A$4:$B$2689,2,0),0)</f>
        <v>0</v>
      </c>
      <c r="L2196" s="1" t="n">
        <f aca="false">IFERROR(VLOOKUP(A2196,'[2]Pivot HorizontalMRP'!$A$4:$C$2689,3,0),0)</f>
        <v>108965</v>
      </c>
      <c r="M2196" s="1" t="n">
        <f aca="false">IFERROR(VLOOKUP(A2196,'[2]Pivot HorizontalMRP'!$A$4:$D$2689,0.4,0),0)</f>
        <v>0</v>
      </c>
      <c r="N2196" s="1" t="n">
        <f aca="false">IFERROR(VLOOKUP(A2196,'[2]Pivot HorizontalMRP'!$A$4:$E$2689,5,0),0)</f>
        <v>0</v>
      </c>
      <c r="O2196" s="1" t="n">
        <f aca="false">K2196+L2196</f>
        <v>108965</v>
      </c>
      <c r="P2196" s="1" t="n">
        <f aca="false">K2196+L2196+M2196+N2196</f>
        <v>108965</v>
      </c>
      <c r="Q2196" s="1" t="n">
        <f aca="false">IFERROR(VLOOKUP(A2196,'[2]Pivot HorizontalMRP'!$A$4:$F$2689,6,0),0)</f>
        <v>1900</v>
      </c>
      <c r="R2196" s="1" t="n">
        <f aca="false">IFERROR(VLOOKUP(A2196,'[2]Pivot HorizontalMRP'!$A$4:$G$2689,7,0),0)</f>
        <v>1164</v>
      </c>
      <c r="S2196" s="1" t="n">
        <f aca="false">IFERROR(VLOOKUP(A2196,'[2]Pivot HorizontalMRP'!$A$4:$H$2689,8,0),0)</f>
        <v>1263</v>
      </c>
      <c r="T2196" s="1" t="n">
        <f aca="false">IFERROR(VLOOKUP(A2196,'[2]Pivot HorizontalMRP'!$A$4:$I$2689,9,0),0)</f>
        <v>928</v>
      </c>
      <c r="U2196" s="1" t="n">
        <f aca="false">IF(I2196="delivery",O2196-SUM(Q2196+R2196),IF(I2196="PO",P2196-SUM(Q2196:R2196)))</f>
        <v>105901</v>
      </c>
      <c r="V2196" s="81" t="n">
        <v>0.0025</v>
      </c>
      <c r="W2196" s="81"/>
      <c r="X2196" s="81" t="n">
        <f aca="false">W2196-V2196</f>
        <v>-0.0025</v>
      </c>
      <c r="Y2196" s="81"/>
      <c r="Z2196" s="81"/>
      <c r="AA2196" s="81"/>
      <c r="AB2196" s="81"/>
      <c r="AC2196" s="81"/>
      <c r="AD2196" s="81"/>
      <c r="AE2196" s="81"/>
      <c r="AF2196" s="81"/>
      <c r="AG2196" s="81"/>
      <c r="AH2196" s="81"/>
      <c r="AI2196" s="81"/>
      <c r="AJ2196" s="81"/>
      <c r="AK2196" s="81"/>
      <c r="AL2196" s="81"/>
      <c r="AM2196" s="81"/>
      <c r="AN2196" s="81"/>
      <c r="AO2196" s="81" t="str">
        <f aca="false">D2196</f>
        <v>Sanmina</v>
      </c>
      <c r="AP2196" s="1" t="s">
        <v>3124</v>
      </c>
      <c r="AQ2196" s="1"/>
      <c r="AR2196" s="1"/>
      <c r="AS2196" s="1"/>
      <c r="AT2196" s="1"/>
      <c r="AU2196" s="1"/>
      <c r="AV2196" s="1"/>
      <c r="AW2196" s="1"/>
      <c r="AX2196" s="1"/>
      <c r="AY2196" s="1"/>
      <c r="AZ2196" s="1"/>
      <c r="BA2196" s="1"/>
      <c r="BB2196" s="1"/>
      <c r="BC2196" s="1"/>
      <c r="BD2196" s="1"/>
      <c r="BE2196" s="1"/>
      <c r="BF2196" s="1" t="s">
        <v>14668</v>
      </c>
      <c r="BG2196" s="1" t="s">
        <v>183</v>
      </c>
      <c r="BH2196" s="1"/>
      <c r="BI2196" s="1"/>
    </row>
    <row r="2197" customFormat="false" ht="12.75" hidden="false" customHeight="false" outlineLevel="0" collapsed="false">
      <c r="A2197" s="1" t="s">
        <v>9612</v>
      </c>
      <c r="B2197" s="1" t="s">
        <v>9613</v>
      </c>
      <c r="C2197" s="1" t="s">
        <v>177</v>
      </c>
      <c r="D2197" s="1" t="s">
        <v>1471</v>
      </c>
      <c r="E2197" s="1" t="s">
        <v>16607</v>
      </c>
      <c r="F2197" s="1" t="s">
        <v>9615</v>
      </c>
      <c r="G2197" s="1" t="n">
        <v>86</v>
      </c>
      <c r="H2197" s="1" t="n">
        <v>10000</v>
      </c>
      <c r="I2197" s="101" t="s">
        <v>180</v>
      </c>
      <c r="J2197" s="1"/>
      <c r="K2197" s="1" t="n">
        <f aca="false">IFERROR(VLOOKUP(A2197,'[2]Pivot HorizontalMRP'!$A$4:$B$2689,2,0),0)</f>
        <v>0</v>
      </c>
      <c r="L2197" s="1" t="n">
        <f aca="false">IFERROR(VLOOKUP(A2197,'[2]Pivot HorizontalMRP'!$A$4:$C$2689,3,0),0)</f>
        <v>13407</v>
      </c>
      <c r="M2197" s="1" t="n">
        <f aca="false">IFERROR(VLOOKUP(A2197,'[2]Pivot HorizontalMRP'!$A$4:$D$2689,0.4,0),0)</f>
        <v>0</v>
      </c>
      <c r="N2197" s="1" t="n">
        <f aca="false">IFERROR(VLOOKUP(A2197,'[2]Pivot HorizontalMRP'!$A$4:$E$2689,5,0),0)</f>
        <v>40000</v>
      </c>
      <c r="O2197" s="1" t="n">
        <f aca="false">K2197+L2197</f>
        <v>13407</v>
      </c>
      <c r="P2197" s="1" t="n">
        <f aca="false">K2197+L2197+M2197+N2197</f>
        <v>53407</v>
      </c>
      <c r="Q2197" s="1" t="n">
        <f aca="false">IFERROR(VLOOKUP(A2197,'[2]Pivot HorizontalMRP'!$A$4:$F$2689,6,0),0)</f>
        <v>7866</v>
      </c>
      <c r="R2197" s="1" t="n">
        <f aca="false">IFERROR(VLOOKUP(A2197,'[2]Pivot HorizontalMRP'!$A$4:$G$2689,7,0),0)</f>
        <v>11733</v>
      </c>
      <c r="S2197" s="1" t="n">
        <f aca="false">IFERROR(VLOOKUP(A2197,'[2]Pivot HorizontalMRP'!$A$4:$H$2689,8,0),0)</f>
        <v>15324</v>
      </c>
      <c r="T2197" s="1" t="n">
        <f aca="false">IFERROR(VLOOKUP(A2197,'[2]Pivot HorizontalMRP'!$A$4:$I$2689,9,0),0)</f>
        <v>7837</v>
      </c>
      <c r="U2197" s="1" t="n">
        <f aca="false">IF(I2197="delivery",O2197-SUM(Q2197+R2197),IF(I2197="PO",P2197-SUM(Q2197:R2197)))</f>
        <v>-6192</v>
      </c>
      <c r="V2197" s="81" t="n">
        <v>0.00055</v>
      </c>
      <c r="W2197" s="81"/>
      <c r="X2197" s="81" t="n">
        <f aca="false">W2197-V2197</f>
        <v>-0.00055</v>
      </c>
      <c r="Y2197" s="81"/>
      <c r="Z2197" s="81"/>
      <c r="AA2197" s="81"/>
      <c r="AB2197" s="81"/>
      <c r="AC2197" s="81"/>
      <c r="AD2197" s="81"/>
      <c r="AE2197" s="81"/>
      <c r="AF2197" s="81"/>
      <c r="AG2197" s="81"/>
      <c r="AH2197" s="81"/>
      <c r="AI2197" s="81"/>
      <c r="AJ2197" s="81"/>
      <c r="AK2197" s="81"/>
      <c r="AL2197" s="81"/>
      <c r="AM2197" s="81"/>
      <c r="AN2197" s="81"/>
      <c r="AO2197" s="81" t="str">
        <f aca="false">D2197</f>
        <v>Sanmina</v>
      </c>
      <c r="AP2197" s="1" t="s">
        <v>3124</v>
      </c>
      <c r="AQ2197" s="1"/>
      <c r="AR2197" s="1"/>
      <c r="AS2197" s="1"/>
      <c r="AT2197" s="1"/>
      <c r="AU2197" s="1"/>
      <c r="AV2197" s="1"/>
      <c r="AW2197" s="1"/>
      <c r="AX2197" s="1"/>
      <c r="AY2197" s="1"/>
      <c r="AZ2197" s="1"/>
      <c r="BA2197" s="1"/>
      <c r="BB2197" s="1"/>
      <c r="BC2197" s="1"/>
      <c r="BD2197" s="1"/>
      <c r="BE2197" s="1"/>
      <c r="BF2197" s="1" t="s">
        <v>14668</v>
      </c>
      <c r="BG2197" s="1" t="s">
        <v>183</v>
      </c>
      <c r="BH2197" s="1"/>
      <c r="BI2197" s="1"/>
    </row>
    <row r="2198" customFormat="false" ht="12.75" hidden="false" customHeight="false" outlineLevel="0" collapsed="false">
      <c r="A2198" s="1" t="s">
        <v>9616</v>
      </c>
      <c r="B2198" s="1" t="s">
        <v>9617</v>
      </c>
      <c r="C2198" s="1" t="s">
        <v>177</v>
      </c>
      <c r="D2198" s="1" t="s">
        <v>1471</v>
      </c>
      <c r="E2198" s="1" t="s">
        <v>16608</v>
      </c>
      <c r="F2198" s="1" t="s">
        <v>9619</v>
      </c>
      <c r="G2198" s="1" t="n">
        <v>308</v>
      </c>
      <c r="H2198" s="1" t="n">
        <v>10000</v>
      </c>
      <c r="I2198" s="101" t="s">
        <v>180</v>
      </c>
      <c r="J2198" s="1"/>
      <c r="K2198" s="1" t="n">
        <f aca="false">IFERROR(VLOOKUP(A2198,'[2]Pivot HorizontalMRP'!$A$4:$B$2689,2,0),0)</f>
        <v>0</v>
      </c>
      <c r="L2198" s="1" t="n">
        <f aca="false">IFERROR(VLOOKUP(A2198,'[2]Pivot HorizontalMRP'!$A$4:$C$2689,3,0),0)</f>
        <v>80168</v>
      </c>
      <c r="M2198" s="1" t="n">
        <f aca="false">IFERROR(VLOOKUP(A2198,'[2]Pivot HorizontalMRP'!$A$4:$D$2689,0.4,0),0)</f>
        <v>0</v>
      </c>
      <c r="N2198" s="1" t="n">
        <f aca="false">IFERROR(VLOOKUP(A2198,'[2]Pivot HorizontalMRP'!$A$4:$E$2689,5,0),0)</f>
        <v>0</v>
      </c>
      <c r="O2198" s="1" t="n">
        <f aca="false">K2198+L2198</f>
        <v>80168</v>
      </c>
      <c r="P2198" s="1" t="n">
        <f aca="false">K2198+L2198+M2198+N2198</f>
        <v>80168</v>
      </c>
      <c r="Q2198" s="1" t="n">
        <f aca="false">IFERROR(VLOOKUP(A2198,'[2]Pivot HorizontalMRP'!$A$4:$F$2689,6,0),0)</f>
        <v>21729</v>
      </c>
      <c r="R2198" s="1" t="n">
        <f aca="false">IFERROR(VLOOKUP(A2198,'[2]Pivot HorizontalMRP'!$A$4:$G$2689,7,0),0)</f>
        <v>27619</v>
      </c>
      <c r="S2198" s="1" t="n">
        <f aca="false">IFERROR(VLOOKUP(A2198,'[2]Pivot HorizontalMRP'!$A$4:$H$2689,8,0),0)</f>
        <v>26798</v>
      </c>
      <c r="T2198" s="1" t="n">
        <f aca="false">IFERROR(VLOOKUP(A2198,'[2]Pivot HorizontalMRP'!$A$4:$I$2689,9,0),0)</f>
        <v>12292</v>
      </c>
      <c r="U2198" s="1" t="n">
        <f aca="false">IF(I2198="delivery",O2198-SUM(Q2198+R2198),IF(I2198="PO",P2198-SUM(Q2198:R2198)))</f>
        <v>30820</v>
      </c>
      <c r="V2198" s="81" t="n">
        <v>0.00055</v>
      </c>
      <c r="W2198" s="81"/>
      <c r="X2198" s="81" t="n">
        <f aca="false">W2198-V2198</f>
        <v>-0.00055</v>
      </c>
      <c r="Y2198" s="81"/>
      <c r="Z2198" s="81"/>
      <c r="AA2198" s="81"/>
      <c r="AB2198" s="81"/>
      <c r="AC2198" s="81"/>
      <c r="AD2198" s="81"/>
      <c r="AE2198" s="81"/>
      <c r="AF2198" s="81"/>
      <c r="AG2198" s="81"/>
      <c r="AH2198" s="81"/>
      <c r="AI2198" s="81"/>
      <c r="AJ2198" s="81"/>
      <c r="AK2198" s="81"/>
      <c r="AL2198" s="81"/>
      <c r="AM2198" s="81"/>
      <c r="AN2198" s="81"/>
      <c r="AO2198" s="81" t="str">
        <f aca="false">D2198</f>
        <v>Sanmina</v>
      </c>
      <c r="AP2198" s="1" t="s">
        <v>3124</v>
      </c>
      <c r="AQ2198" s="1"/>
      <c r="AR2198" s="1"/>
      <c r="AS2198" s="1"/>
      <c r="AT2198" s="1"/>
      <c r="AU2198" s="1"/>
      <c r="AV2198" s="1"/>
      <c r="AW2198" s="1"/>
      <c r="AX2198" s="1"/>
      <c r="AY2198" s="1"/>
      <c r="AZ2198" s="1"/>
      <c r="BA2198" s="1"/>
      <c r="BB2198" s="1"/>
      <c r="BC2198" s="1"/>
      <c r="BD2198" s="1"/>
      <c r="BE2198" s="1"/>
      <c r="BF2198" s="1" t="s">
        <v>14668</v>
      </c>
      <c r="BG2198" s="1" t="s">
        <v>183</v>
      </c>
      <c r="BH2198" s="1"/>
      <c r="BI2198" s="1"/>
    </row>
    <row r="2199" customFormat="false" ht="12.75" hidden="false" customHeight="false" outlineLevel="0" collapsed="false">
      <c r="A2199" s="1" t="s">
        <v>9620</v>
      </c>
      <c r="B2199" s="1" t="s">
        <v>9621</v>
      </c>
      <c r="C2199" s="1" t="s">
        <v>177</v>
      </c>
      <c r="D2199" s="1" t="s">
        <v>1471</v>
      </c>
      <c r="E2199" s="1" t="s">
        <v>16609</v>
      </c>
      <c r="F2199" s="1" t="s">
        <v>9623</v>
      </c>
      <c r="G2199" s="1" t="n">
        <v>38</v>
      </c>
      <c r="H2199" s="1" t="n">
        <v>30000</v>
      </c>
      <c r="I2199" s="101" t="s">
        <v>180</v>
      </c>
      <c r="J2199" s="1"/>
      <c r="K2199" s="1" t="n">
        <f aca="false">IFERROR(VLOOKUP(A2199,'[2]Pivot HorizontalMRP'!$A$4:$B$2689,2,0),0)</f>
        <v>0</v>
      </c>
      <c r="L2199" s="1" t="n">
        <f aca="false">IFERROR(VLOOKUP(A2199,'[2]Pivot HorizontalMRP'!$A$4:$C$2689,3,0),0)</f>
        <v>809</v>
      </c>
      <c r="M2199" s="1" t="n">
        <f aca="false">IFERROR(VLOOKUP(A2199,'[2]Pivot HorizontalMRP'!$A$4:$D$2689,0.4,0),0)</f>
        <v>0</v>
      </c>
      <c r="N2199" s="1" t="n">
        <f aca="false">IFERROR(VLOOKUP(A2199,'[2]Pivot HorizontalMRP'!$A$4:$E$2689,5,0),0)</f>
        <v>0</v>
      </c>
      <c r="O2199" s="1" t="n">
        <f aca="false">K2199+L2199</f>
        <v>809</v>
      </c>
      <c r="P2199" s="1" t="n">
        <f aca="false">K2199+L2199+M2199+N2199</f>
        <v>809</v>
      </c>
      <c r="Q2199" s="1" t="n">
        <f aca="false">IFERROR(VLOOKUP(A2199,'[2]Pivot HorizontalMRP'!$A$4:$F$2689,6,0),0)</f>
        <v>54</v>
      </c>
      <c r="R2199" s="1" t="n">
        <f aca="false">IFERROR(VLOOKUP(A2199,'[2]Pivot HorizontalMRP'!$A$4:$G$2689,7,0),0)</f>
        <v>17</v>
      </c>
      <c r="S2199" s="1" t="n">
        <f aca="false">IFERROR(VLOOKUP(A2199,'[2]Pivot HorizontalMRP'!$A$4:$H$2689,8,0),0)</f>
        <v>18</v>
      </c>
      <c r="T2199" s="1" t="n">
        <f aca="false">IFERROR(VLOOKUP(A2199,'[2]Pivot HorizontalMRP'!$A$4:$I$2689,9,0),0)</f>
        <v>6</v>
      </c>
      <c r="U2199" s="1" t="n">
        <f aca="false">IF(I2199="delivery",O2199-SUM(Q2199+R2199),IF(I2199="PO",P2199-SUM(Q2199:R2199)))</f>
        <v>738</v>
      </c>
      <c r="V2199" s="81" t="n">
        <v>0.00072</v>
      </c>
      <c r="W2199" s="81"/>
      <c r="X2199" s="81" t="n">
        <f aca="false">W2199-V2199</f>
        <v>-0.00072</v>
      </c>
      <c r="Y2199" s="81"/>
      <c r="Z2199" s="81"/>
      <c r="AA2199" s="81"/>
      <c r="AB2199" s="81"/>
      <c r="AC2199" s="81"/>
      <c r="AD2199" s="81"/>
      <c r="AE2199" s="81"/>
      <c r="AF2199" s="81"/>
      <c r="AG2199" s="81"/>
      <c r="AH2199" s="81"/>
      <c r="AI2199" s="81"/>
      <c r="AJ2199" s="81"/>
      <c r="AK2199" s="81"/>
      <c r="AL2199" s="81"/>
      <c r="AM2199" s="81"/>
      <c r="AN2199" s="81"/>
      <c r="AO2199" s="81" t="str">
        <f aca="false">D2199</f>
        <v>Sanmina</v>
      </c>
      <c r="AP2199" s="1" t="s">
        <v>3124</v>
      </c>
      <c r="AQ2199" s="1"/>
      <c r="AR2199" s="1"/>
      <c r="AS2199" s="1"/>
      <c r="AT2199" s="1"/>
      <c r="AU2199" s="1"/>
      <c r="AV2199" s="1"/>
      <c r="AW2199" s="1"/>
      <c r="AX2199" s="1"/>
      <c r="AY2199" s="1"/>
      <c r="AZ2199" s="1"/>
      <c r="BA2199" s="1"/>
      <c r="BB2199" s="1"/>
      <c r="BC2199" s="1"/>
      <c r="BD2199" s="1"/>
      <c r="BE2199" s="1"/>
      <c r="BF2199" s="1" t="s">
        <v>14668</v>
      </c>
      <c r="BG2199" s="1" t="s">
        <v>183</v>
      </c>
      <c r="BH2199" s="1"/>
      <c r="BI2199" s="1"/>
    </row>
    <row r="2200" customFormat="false" ht="12.75" hidden="false" customHeight="false" outlineLevel="0" collapsed="false">
      <c r="A2200" s="1" t="s">
        <v>9624</v>
      </c>
      <c r="B2200" s="1" t="s">
        <v>9625</v>
      </c>
      <c r="C2200" s="1" t="s">
        <v>177</v>
      </c>
      <c r="D2200" s="1" t="s">
        <v>1471</v>
      </c>
      <c r="E2200" s="1" t="s">
        <v>16610</v>
      </c>
      <c r="F2200" s="1" t="s">
        <v>9627</v>
      </c>
      <c r="G2200" s="1" t="n">
        <v>116</v>
      </c>
      <c r="H2200" s="1" t="n">
        <v>10000</v>
      </c>
      <c r="I2200" s="101" t="s">
        <v>180</v>
      </c>
      <c r="J2200" s="1"/>
      <c r="K2200" s="1" t="n">
        <f aca="false">IFERROR(VLOOKUP(A2200,'[2]Pivot HorizontalMRP'!$A$4:$B$2689,2,0),0)</f>
        <v>0</v>
      </c>
      <c r="L2200" s="1" t="n">
        <f aca="false">IFERROR(VLOOKUP(A2200,'[2]Pivot HorizontalMRP'!$A$4:$C$2689,3,0),0)</f>
        <v>67287</v>
      </c>
      <c r="M2200" s="1" t="n">
        <f aca="false">IFERROR(VLOOKUP(A2200,'[2]Pivot HorizontalMRP'!$A$4:$D$2689,0.4,0),0)</f>
        <v>0</v>
      </c>
      <c r="N2200" s="1" t="n">
        <f aca="false">IFERROR(VLOOKUP(A2200,'[2]Pivot HorizontalMRP'!$A$4:$E$2689,5,0),0)</f>
        <v>40000</v>
      </c>
      <c r="O2200" s="1" t="n">
        <f aca="false">K2200+L2200</f>
        <v>67287</v>
      </c>
      <c r="P2200" s="1" t="n">
        <f aca="false">K2200+L2200+M2200+N2200</f>
        <v>107287</v>
      </c>
      <c r="Q2200" s="1" t="n">
        <f aca="false">IFERROR(VLOOKUP(A2200,'[2]Pivot HorizontalMRP'!$A$4:$F$2689,6,0),0)</f>
        <v>40342</v>
      </c>
      <c r="R2200" s="1" t="n">
        <f aca="false">IFERROR(VLOOKUP(A2200,'[2]Pivot HorizontalMRP'!$A$4:$G$2689,7,0),0)</f>
        <v>22484</v>
      </c>
      <c r="S2200" s="1" t="n">
        <f aca="false">IFERROR(VLOOKUP(A2200,'[2]Pivot HorizontalMRP'!$A$4:$H$2689,8,0),0)</f>
        <v>20811</v>
      </c>
      <c r="T2200" s="1" t="n">
        <f aca="false">IFERROR(VLOOKUP(A2200,'[2]Pivot HorizontalMRP'!$A$4:$I$2689,9,0),0)</f>
        <v>13143</v>
      </c>
      <c r="U2200" s="1" t="n">
        <f aca="false">IF(I2200="delivery",O2200-SUM(Q2200+R2200),IF(I2200="PO",P2200-SUM(Q2200:R2200)))</f>
        <v>4461</v>
      </c>
      <c r="V2200" s="81" t="n">
        <v>0.00143</v>
      </c>
      <c r="W2200" s="81"/>
      <c r="X2200" s="81" t="n">
        <f aca="false">W2200-V2200</f>
        <v>-0.00143</v>
      </c>
      <c r="Y2200" s="81"/>
      <c r="Z2200" s="81"/>
      <c r="AA2200" s="81" t="n">
        <v>0.00143</v>
      </c>
      <c r="AB2200" s="81"/>
      <c r="AC2200" s="81"/>
      <c r="AD2200" s="81"/>
      <c r="AE2200" s="81"/>
      <c r="AF2200" s="81"/>
      <c r="AG2200" s="81"/>
      <c r="AH2200" s="81"/>
      <c r="AI2200" s="81"/>
      <c r="AJ2200" s="81"/>
      <c r="AK2200" s="81"/>
      <c r="AL2200" s="81"/>
      <c r="AM2200" s="81"/>
      <c r="AN2200" s="81"/>
      <c r="AO2200" s="81" t="str">
        <f aca="false">D2200</f>
        <v>Sanmina</v>
      </c>
      <c r="AP2200" s="1" t="s">
        <v>3124</v>
      </c>
      <c r="AQ2200" s="1"/>
      <c r="AR2200" s="1"/>
      <c r="AS2200" s="1"/>
      <c r="AT2200" s="1"/>
      <c r="AU2200" s="1"/>
      <c r="AV2200" s="1"/>
      <c r="AW2200" s="1"/>
      <c r="AX2200" s="1"/>
      <c r="AY2200" s="1"/>
      <c r="AZ2200" s="1"/>
      <c r="BA2200" s="1"/>
      <c r="BB2200" s="1"/>
      <c r="BC2200" s="1"/>
      <c r="BD2200" s="1"/>
      <c r="BE2200" s="1"/>
      <c r="BF2200" s="1" t="s">
        <v>14668</v>
      </c>
      <c r="BG2200" s="1" t="s">
        <v>183</v>
      </c>
      <c r="BH2200" s="1"/>
      <c r="BI2200" s="1"/>
    </row>
    <row r="2201" customFormat="false" ht="12.75" hidden="false" customHeight="false" outlineLevel="0" collapsed="false">
      <c r="A2201" s="1" t="s">
        <v>9628</v>
      </c>
      <c r="B2201" s="1" t="s">
        <v>9629</v>
      </c>
      <c r="C2201" s="1" t="s">
        <v>177</v>
      </c>
      <c r="D2201" s="1" t="s">
        <v>1471</v>
      </c>
      <c r="E2201" s="1" t="s">
        <v>9630</v>
      </c>
      <c r="F2201" s="1" t="s">
        <v>9631</v>
      </c>
      <c r="G2201" s="1" t="n">
        <v>93</v>
      </c>
      <c r="H2201" s="1" t="n">
        <v>10000</v>
      </c>
      <c r="I2201" s="101" t="s">
        <v>180</v>
      </c>
      <c r="J2201" s="1"/>
      <c r="K2201" s="1" t="n">
        <f aca="false">IFERROR(VLOOKUP(A2201,'[2]Pivot HorizontalMRP'!$A$4:$B$2689,2,0),0)</f>
        <v>0</v>
      </c>
      <c r="L2201" s="1" t="n">
        <f aca="false">IFERROR(VLOOKUP(A2201,'[2]Pivot HorizontalMRP'!$A$4:$C$2689,3,0),0)</f>
        <v>746</v>
      </c>
      <c r="M2201" s="1" t="n">
        <f aca="false">IFERROR(VLOOKUP(A2201,'[2]Pivot HorizontalMRP'!$A$4:$D$2689,0.4,0),0)</f>
        <v>0</v>
      </c>
      <c r="N2201" s="1" t="n">
        <f aca="false">IFERROR(VLOOKUP(A2201,'[2]Pivot HorizontalMRP'!$A$4:$E$2689,5,0),0)</f>
        <v>0</v>
      </c>
      <c r="O2201" s="1" t="n">
        <f aca="false">K2201+L2201</f>
        <v>746</v>
      </c>
      <c r="P2201" s="1" t="n">
        <f aca="false">K2201+L2201+M2201+N2201</f>
        <v>746</v>
      </c>
      <c r="Q2201" s="1" t="n">
        <f aca="false">IFERROR(VLOOKUP(A2201,'[2]Pivot HorizontalMRP'!$A$4:$F$2689,6,0),0)</f>
        <v>214</v>
      </c>
      <c r="R2201" s="1" t="n">
        <f aca="false">IFERROR(VLOOKUP(A2201,'[2]Pivot HorizontalMRP'!$A$4:$G$2689,7,0),0)</f>
        <v>132</v>
      </c>
      <c r="S2201" s="1" t="n">
        <f aca="false">IFERROR(VLOOKUP(A2201,'[2]Pivot HorizontalMRP'!$A$4:$H$2689,8,0),0)</f>
        <v>144</v>
      </c>
      <c r="T2201" s="1" t="n">
        <f aca="false">IFERROR(VLOOKUP(A2201,'[2]Pivot HorizontalMRP'!$A$4:$I$2689,9,0),0)</f>
        <v>96</v>
      </c>
      <c r="U2201" s="1" t="n">
        <f aca="false">IF(I2201="delivery",O2201-SUM(Q2201+R2201),IF(I2201="PO",P2201-SUM(Q2201:R2201)))</f>
        <v>400</v>
      </c>
      <c r="V2201" s="81" t="n">
        <v>0.0014</v>
      </c>
      <c r="W2201" s="81"/>
      <c r="X2201" s="81" t="n">
        <f aca="false">W2201-V2201</f>
        <v>-0.0014</v>
      </c>
      <c r="Y2201" s="81"/>
      <c r="Z2201" s="81"/>
      <c r="AA2201" s="81"/>
      <c r="AB2201" s="81"/>
      <c r="AC2201" s="81"/>
      <c r="AD2201" s="81"/>
      <c r="AE2201" s="81"/>
      <c r="AF2201" s="81"/>
      <c r="AG2201" s="81"/>
      <c r="AH2201" s="81"/>
      <c r="AI2201" s="81"/>
      <c r="AJ2201" s="81"/>
      <c r="AK2201" s="81"/>
      <c r="AL2201" s="81"/>
      <c r="AM2201" s="81"/>
      <c r="AN2201" s="81"/>
      <c r="AO2201" s="81" t="str">
        <f aca="false">D2201</f>
        <v>Sanmina</v>
      </c>
      <c r="AP2201" s="1" t="s">
        <v>3124</v>
      </c>
      <c r="AQ2201" s="1"/>
      <c r="AR2201" s="1"/>
      <c r="AS2201" s="1"/>
      <c r="AT2201" s="1"/>
      <c r="AU2201" s="1"/>
      <c r="AV2201" s="1"/>
      <c r="AW2201" s="1"/>
      <c r="AX2201" s="1"/>
      <c r="AY2201" s="1"/>
      <c r="AZ2201" s="1"/>
      <c r="BA2201" s="1"/>
      <c r="BB2201" s="1"/>
      <c r="BC2201" s="1"/>
      <c r="BD2201" s="1"/>
      <c r="BE2201" s="1"/>
      <c r="BF2201" s="1" t="s">
        <v>14668</v>
      </c>
      <c r="BG2201" s="1" t="s">
        <v>183</v>
      </c>
      <c r="BH2201" s="1"/>
      <c r="BI2201" s="1"/>
    </row>
    <row r="2202" customFormat="false" ht="12.75" hidden="false" customHeight="false" outlineLevel="0" collapsed="false">
      <c r="A2202" s="1" t="s">
        <v>9632</v>
      </c>
      <c r="B2202" s="1" t="s">
        <v>9633</v>
      </c>
      <c r="C2202" s="1" t="s">
        <v>177</v>
      </c>
      <c r="D2202" s="1" t="s">
        <v>1471</v>
      </c>
      <c r="E2202" s="1" t="s">
        <v>16611</v>
      </c>
      <c r="F2202" s="1" t="s">
        <v>9635</v>
      </c>
      <c r="G2202" s="1" t="n">
        <v>81</v>
      </c>
      <c r="H2202" s="1" t="n">
        <v>10000</v>
      </c>
      <c r="I2202" s="101" t="s">
        <v>180</v>
      </c>
      <c r="J2202" s="1"/>
      <c r="K2202" s="1" t="n">
        <f aca="false">IFERROR(VLOOKUP(A2202,'[2]Pivot HorizontalMRP'!$A$4:$B$2689,2,0),0)</f>
        <v>0</v>
      </c>
      <c r="L2202" s="1" t="n">
        <f aca="false">IFERROR(VLOOKUP(A2202,'[2]Pivot HorizontalMRP'!$A$4:$C$2689,3,0),0)</f>
        <v>52018</v>
      </c>
      <c r="M2202" s="1" t="n">
        <f aca="false">IFERROR(VLOOKUP(A2202,'[2]Pivot HorizontalMRP'!$A$4:$D$2689,0.4,0),0)</f>
        <v>0</v>
      </c>
      <c r="N2202" s="1" t="n">
        <f aca="false">IFERROR(VLOOKUP(A2202,'[2]Pivot HorizontalMRP'!$A$4:$E$2689,5,0),0)</f>
        <v>0</v>
      </c>
      <c r="O2202" s="1" t="n">
        <f aca="false">K2202+L2202</f>
        <v>52018</v>
      </c>
      <c r="P2202" s="1" t="n">
        <f aca="false">K2202+L2202+M2202+N2202</f>
        <v>52018</v>
      </c>
      <c r="Q2202" s="1" t="n">
        <f aca="false">IFERROR(VLOOKUP(A2202,'[2]Pivot HorizontalMRP'!$A$4:$F$2689,6,0),0)</f>
        <v>498</v>
      </c>
      <c r="R2202" s="1" t="n">
        <f aca="false">IFERROR(VLOOKUP(A2202,'[2]Pivot HorizontalMRP'!$A$4:$G$2689,7,0),0)</f>
        <v>402</v>
      </c>
      <c r="S2202" s="1" t="n">
        <f aca="false">IFERROR(VLOOKUP(A2202,'[2]Pivot HorizontalMRP'!$A$4:$H$2689,8,0),0)</f>
        <v>438</v>
      </c>
      <c r="T2202" s="1" t="n">
        <f aca="false">IFERROR(VLOOKUP(A2202,'[2]Pivot HorizontalMRP'!$A$4:$I$2689,9,0),0)</f>
        <v>286</v>
      </c>
      <c r="U2202" s="1" t="n">
        <f aca="false">IF(I2202="delivery",O2202-SUM(Q2202+R2202),IF(I2202="PO",P2202-SUM(Q2202:R2202)))</f>
        <v>51118</v>
      </c>
      <c r="V2202" s="81" t="n">
        <v>0.00096</v>
      </c>
      <c r="W2202" s="81"/>
      <c r="X2202" s="81" t="n">
        <f aca="false">W2202-V2202</f>
        <v>-0.00096</v>
      </c>
      <c r="Y2202" s="81"/>
      <c r="Z2202" s="81"/>
      <c r="AA2202" s="81"/>
      <c r="AB2202" s="81"/>
      <c r="AC2202" s="81"/>
      <c r="AD2202" s="81"/>
      <c r="AE2202" s="81"/>
      <c r="AF2202" s="81"/>
      <c r="AG2202" s="81"/>
      <c r="AH2202" s="81"/>
      <c r="AI2202" s="81"/>
      <c r="AJ2202" s="81"/>
      <c r="AK2202" s="81"/>
      <c r="AL2202" s="81"/>
      <c r="AM2202" s="81"/>
      <c r="AN2202" s="81"/>
      <c r="AO2202" s="81" t="str">
        <f aca="false">D2202</f>
        <v>Sanmina</v>
      </c>
      <c r="AP2202" s="1" t="s">
        <v>3124</v>
      </c>
      <c r="AQ2202" s="1"/>
      <c r="AR2202" s="1"/>
      <c r="AS2202" s="1"/>
      <c r="AT2202" s="1"/>
      <c r="AU2202" s="1"/>
      <c r="AV2202" s="1"/>
      <c r="AW2202" s="1"/>
      <c r="AX2202" s="1"/>
      <c r="AY2202" s="1"/>
      <c r="AZ2202" s="1"/>
      <c r="BA2202" s="1"/>
      <c r="BB2202" s="1"/>
      <c r="BC2202" s="1"/>
      <c r="BD2202" s="1"/>
      <c r="BE2202" s="1"/>
      <c r="BF2202" s="1" t="s">
        <v>14668</v>
      </c>
      <c r="BG2202" s="1" t="s">
        <v>183</v>
      </c>
      <c r="BH2202" s="1"/>
      <c r="BI2202" s="1"/>
    </row>
    <row r="2203" customFormat="false" ht="12.75" hidden="false" customHeight="false" outlineLevel="0" collapsed="false">
      <c r="A2203" s="1" t="s">
        <v>9636</v>
      </c>
      <c r="B2203" s="1" t="s">
        <v>9637</v>
      </c>
      <c r="C2203" s="1" t="s">
        <v>177</v>
      </c>
      <c r="D2203" s="1" t="s">
        <v>1471</v>
      </c>
      <c r="E2203" s="1" t="s">
        <v>16612</v>
      </c>
      <c r="F2203" s="1" t="s">
        <v>9639</v>
      </c>
      <c r="G2203" s="1" t="n">
        <v>116</v>
      </c>
      <c r="H2203" s="1" t="n">
        <v>5000</v>
      </c>
      <c r="I2203" s="101" t="s">
        <v>180</v>
      </c>
      <c r="J2203" s="1"/>
      <c r="K2203" s="1" t="n">
        <f aca="false">IFERROR(VLOOKUP(A2203,'[2]Pivot HorizontalMRP'!$A$4:$B$2689,2,0),0)</f>
        <v>0</v>
      </c>
      <c r="L2203" s="1" t="n">
        <f aca="false">IFERROR(VLOOKUP(A2203,'[2]Pivot HorizontalMRP'!$A$4:$C$2689,3,0),0)</f>
        <v>5856</v>
      </c>
      <c r="M2203" s="1" t="n">
        <f aca="false">IFERROR(VLOOKUP(A2203,'[2]Pivot HorizontalMRP'!$A$4:$D$2689,0.4,0),0)</f>
        <v>0</v>
      </c>
      <c r="N2203" s="1" t="n">
        <f aca="false">IFERROR(VLOOKUP(A2203,'[2]Pivot HorizontalMRP'!$A$4:$E$2689,5,0),0)</f>
        <v>15000</v>
      </c>
      <c r="O2203" s="1" t="n">
        <f aca="false">K2203+L2203</f>
        <v>5856</v>
      </c>
      <c r="P2203" s="1" t="n">
        <f aca="false">K2203+L2203+M2203+N2203</f>
        <v>20856</v>
      </c>
      <c r="Q2203" s="1" t="n">
        <f aca="false">IFERROR(VLOOKUP(A2203,'[2]Pivot HorizontalMRP'!$A$4:$F$2689,6,0),0)</f>
        <v>1642</v>
      </c>
      <c r="R2203" s="1" t="n">
        <f aca="false">IFERROR(VLOOKUP(A2203,'[2]Pivot HorizontalMRP'!$A$4:$G$2689,7,0),0)</f>
        <v>1876</v>
      </c>
      <c r="S2203" s="1" t="n">
        <f aca="false">IFERROR(VLOOKUP(A2203,'[2]Pivot HorizontalMRP'!$A$4:$H$2689,8,0),0)</f>
        <v>2192</v>
      </c>
      <c r="T2203" s="1" t="n">
        <f aca="false">IFERROR(VLOOKUP(A2203,'[2]Pivot HorizontalMRP'!$A$4:$I$2689,9,0),0)</f>
        <v>1005</v>
      </c>
      <c r="U2203" s="1" t="n">
        <f aca="false">IF(I2203="delivery",O2203-SUM(Q2203+R2203),IF(I2203="PO",P2203-SUM(Q2203:R2203)))</f>
        <v>2338</v>
      </c>
      <c r="V2203" s="81" t="n">
        <v>0.00211</v>
      </c>
      <c r="W2203" s="81"/>
      <c r="X2203" s="81" t="n">
        <f aca="false">W2203-V2203</f>
        <v>-0.00211</v>
      </c>
      <c r="Y2203" s="81"/>
      <c r="Z2203" s="81"/>
      <c r="AA2203" s="81"/>
      <c r="AB2203" s="81"/>
      <c r="AC2203" s="81"/>
      <c r="AD2203" s="81"/>
      <c r="AE2203" s="81"/>
      <c r="AF2203" s="81"/>
      <c r="AG2203" s="81"/>
      <c r="AH2203" s="81"/>
      <c r="AI2203" s="81"/>
      <c r="AJ2203" s="81"/>
      <c r="AK2203" s="81"/>
      <c r="AL2203" s="81"/>
      <c r="AM2203" s="81"/>
      <c r="AN2203" s="81"/>
      <c r="AO2203" s="81" t="str">
        <f aca="false">D2203</f>
        <v>Sanmina</v>
      </c>
      <c r="AP2203" s="1" t="s">
        <v>3124</v>
      </c>
      <c r="AQ2203" s="1"/>
      <c r="AR2203" s="1"/>
      <c r="AS2203" s="1"/>
      <c r="AT2203" s="1"/>
      <c r="AU2203" s="1"/>
      <c r="AV2203" s="1"/>
      <c r="AW2203" s="1"/>
      <c r="AX2203" s="1"/>
      <c r="AY2203" s="1"/>
      <c r="AZ2203" s="1"/>
      <c r="BA2203" s="1"/>
      <c r="BB2203" s="1"/>
      <c r="BC2203" s="1"/>
      <c r="BD2203" s="1"/>
      <c r="BE2203" s="1"/>
      <c r="BF2203" s="1" t="s">
        <v>14668</v>
      </c>
      <c r="BG2203" s="1" t="s">
        <v>183</v>
      </c>
      <c r="BH2203" s="1"/>
      <c r="BI2203" s="1"/>
    </row>
    <row r="2204" customFormat="false" ht="12.75" hidden="false" customHeight="false" outlineLevel="0" collapsed="false">
      <c r="A2204" s="1" t="s">
        <v>9640</v>
      </c>
      <c r="B2204" s="1" t="s">
        <v>9641</v>
      </c>
      <c r="C2204" s="1" t="s">
        <v>177</v>
      </c>
      <c r="D2204" s="1" t="s">
        <v>1471</v>
      </c>
      <c r="E2204" s="1" t="s">
        <v>16613</v>
      </c>
      <c r="F2204" s="1" t="s">
        <v>9643</v>
      </c>
      <c r="G2204" s="1" t="n">
        <v>86</v>
      </c>
      <c r="H2204" s="1" t="n">
        <v>5000</v>
      </c>
      <c r="I2204" s="101" t="s">
        <v>188</v>
      </c>
      <c r="J2204" s="1"/>
      <c r="K2204" s="1" t="n">
        <f aca="false">IFERROR(VLOOKUP(A2204,'[2]Pivot HorizontalMRP'!$A$4:$B$2689,2,0),0)</f>
        <v>0</v>
      </c>
      <c r="L2204" s="1" t="n">
        <f aca="false">IFERROR(VLOOKUP(A2204,'[2]Pivot HorizontalMRP'!$A$4:$C$2689,3,0),0)</f>
        <v>21005</v>
      </c>
      <c r="M2204" s="1" t="n">
        <f aca="false">IFERROR(VLOOKUP(A2204,'[2]Pivot HorizontalMRP'!$A$4:$D$2689,0.4,0),0)</f>
        <v>0</v>
      </c>
      <c r="N2204" s="1" t="n">
        <f aca="false">IFERROR(VLOOKUP(A2204,'[2]Pivot HorizontalMRP'!$A$4:$E$2689,5,0),0)</f>
        <v>0</v>
      </c>
      <c r="O2204" s="1" t="n">
        <f aca="false">K2204+L2204</f>
        <v>21005</v>
      </c>
      <c r="P2204" s="1" t="n">
        <f aca="false">K2204+L2204+M2204+N2204</f>
        <v>21005</v>
      </c>
      <c r="Q2204" s="1" t="n">
        <f aca="false">IFERROR(VLOOKUP(A2204,'[2]Pivot HorizontalMRP'!$A$4:$F$2689,6,0),0)</f>
        <v>11</v>
      </c>
      <c r="R2204" s="1" t="n">
        <f aca="false">IFERROR(VLOOKUP(A2204,'[2]Pivot HorizontalMRP'!$A$4:$G$2689,7,0),0)</f>
        <v>17</v>
      </c>
      <c r="S2204" s="1" t="n">
        <f aca="false">IFERROR(VLOOKUP(A2204,'[2]Pivot HorizontalMRP'!$A$4:$H$2689,8,0),0)</f>
        <v>18</v>
      </c>
      <c r="T2204" s="1" t="n">
        <f aca="false">IFERROR(VLOOKUP(A2204,'[2]Pivot HorizontalMRP'!$A$4:$I$2689,9,0),0)</f>
        <v>6</v>
      </c>
      <c r="U2204" s="1" t="n">
        <f aca="false">IF(I2204="delivery",O2204-SUM(Q2204+R2204),IF(I2204="PO",P2204-SUM(Q2204:R2204)))</f>
        <v>20977</v>
      </c>
      <c r="V2204" s="81" t="n">
        <v>0.00523</v>
      </c>
      <c r="W2204" s="81"/>
      <c r="X2204" s="81" t="n">
        <f aca="false">W2204-V2204</f>
        <v>-0.00523</v>
      </c>
      <c r="Y2204" s="81"/>
      <c r="Z2204" s="81"/>
      <c r="AA2204" s="81"/>
      <c r="AB2204" s="81"/>
      <c r="AC2204" s="81"/>
      <c r="AD2204" s="81"/>
      <c r="AE2204" s="81"/>
      <c r="AF2204" s="81"/>
      <c r="AG2204" s="81"/>
      <c r="AH2204" s="81"/>
      <c r="AI2204" s="81"/>
      <c r="AJ2204" s="81"/>
      <c r="AK2204" s="81"/>
      <c r="AL2204" s="81"/>
      <c r="AM2204" s="81"/>
      <c r="AN2204" s="81"/>
      <c r="AO2204" s="81" t="str">
        <f aca="false">D2204</f>
        <v>Sanmina</v>
      </c>
      <c r="AP2204" s="1" t="s">
        <v>3124</v>
      </c>
      <c r="AQ2204" s="1"/>
      <c r="AR2204" s="1"/>
      <c r="AS2204" s="1"/>
      <c r="AT2204" s="1"/>
      <c r="AU2204" s="1"/>
      <c r="AV2204" s="1"/>
      <c r="AW2204" s="1"/>
      <c r="AX2204" s="1"/>
      <c r="AY2204" s="1"/>
      <c r="AZ2204" s="1"/>
      <c r="BA2204" s="1"/>
      <c r="BB2204" s="1"/>
      <c r="BC2204" s="1"/>
      <c r="BD2204" s="1"/>
      <c r="BE2204" s="1"/>
      <c r="BF2204" s="1" t="s">
        <v>14668</v>
      </c>
      <c r="BG2204" s="1" t="s">
        <v>183</v>
      </c>
      <c r="BH2204" s="1"/>
      <c r="BI2204" s="1"/>
    </row>
    <row r="2205" customFormat="false" ht="12.75" hidden="false" customHeight="false" outlineLevel="0" collapsed="false">
      <c r="A2205" s="1" t="s">
        <v>9644</v>
      </c>
      <c r="B2205" s="1" t="s">
        <v>9645</v>
      </c>
      <c r="C2205" s="1" t="s">
        <v>177</v>
      </c>
      <c r="D2205" s="1" t="s">
        <v>1471</v>
      </c>
      <c r="E2205" s="1" t="s">
        <v>9646</v>
      </c>
      <c r="F2205" s="1" t="s">
        <v>9647</v>
      </c>
      <c r="G2205" s="1" t="n">
        <v>116</v>
      </c>
      <c r="H2205" s="1" t="n">
        <v>10000</v>
      </c>
      <c r="I2205" s="101" t="s">
        <v>180</v>
      </c>
      <c r="J2205" s="1"/>
      <c r="K2205" s="1" t="n">
        <f aca="false">IFERROR(VLOOKUP(A2205,'[2]Pivot HorizontalMRP'!$A$4:$B$2689,2,0),0)</f>
        <v>0</v>
      </c>
      <c r="L2205" s="1" t="n">
        <f aca="false">IFERROR(VLOOKUP(A2205,'[2]Pivot HorizontalMRP'!$A$4:$C$2689,3,0),0)</f>
        <v>45791</v>
      </c>
      <c r="M2205" s="1" t="n">
        <f aca="false">IFERROR(VLOOKUP(A2205,'[2]Pivot HorizontalMRP'!$A$4:$D$2689,0.4,0),0)</f>
        <v>0</v>
      </c>
      <c r="N2205" s="1" t="n">
        <f aca="false">IFERROR(VLOOKUP(A2205,'[2]Pivot HorizontalMRP'!$A$4:$E$2689,5,0),0)</f>
        <v>0</v>
      </c>
      <c r="O2205" s="1" t="n">
        <f aca="false">K2205+L2205</f>
        <v>45791</v>
      </c>
      <c r="P2205" s="1" t="n">
        <f aca="false">K2205+L2205+M2205+N2205</f>
        <v>45791</v>
      </c>
      <c r="Q2205" s="1" t="n">
        <f aca="false">IFERROR(VLOOKUP(A2205,'[2]Pivot HorizontalMRP'!$A$4:$F$2689,6,0),0)</f>
        <v>26336</v>
      </c>
      <c r="R2205" s="1" t="n">
        <f aca="false">IFERROR(VLOOKUP(A2205,'[2]Pivot HorizontalMRP'!$A$4:$G$2689,7,0),0)</f>
        <v>15042</v>
      </c>
      <c r="S2205" s="1" t="n">
        <f aca="false">IFERROR(VLOOKUP(A2205,'[2]Pivot HorizontalMRP'!$A$4:$H$2689,8,0),0)</f>
        <v>14614</v>
      </c>
      <c r="T2205" s="1" t="n">
        <f aca="false">IFERROR(VLOOKUP(A2205,'[2]Pivot HorizontalMRP'!$A$4:$I$2689,9,0),0)</f>
        <v>9566</v>
      </c>
      <c r="U2205" s="1" t="n">
        <f aca="false">IF(I2205="delivery",O2205-SUM(Q2205+R2205),IF(I2205="PO",P2205-SUM(Q2205:R2205)))</f>
        <v>4413</v>
      </c>
      <c r="V2205" s="81" t="n">
        <v>0.00094</v>
      </c>
      <c r="W2205" s="81"/>
      <c r="X2205" s="81" t="n">
        <f aca="false">W2205-V2205</f>
        <v>-0.00094</v>
      </c>
      <c r="Y2205" s="81"/>
      <c r="Z2205" s="81"/>
      <c r="AA2205" s="81"/>
      <c r="AB2205" s="81"/>
      <c r="AC2205" s="81"/>
      <c r="AD2205" s="81"/>
      <c r="AE2205" s="81"/>
      <c r="AF2205" s="81"/>
      <c r="AG2205" s="81"/>
      <c r="AH2205" s="81"/>
      <c r="AI2205" s="81"/>
      <c r="AJ2205" s="81"/>
      <c r="AK2205" s="81"/>
      <c r="AL2205" s="81"/>
      <c r="AM2205" s="81"/>
      <c r="AN2205" s="81"/>
      <c r="AO2205" s="81" t="str">
        <f aca="false">D2205</f>
        <v>Sanmina</v>
      </c>
      <c r="AP2205" s="1" t="s">
        <v>3124</v>
      </c>
      <c r="AQ2205" s="1"/>
      <c r="AR2205" s="1"/>
      <c r="AS2205" s="1"/>
      <c r="AT2205" s="1"/>
      <c r="AU2205" s="1"/>
      <c r="AV2205" s="1"/>
      <c r="AW2205" s="1"/>
      <c r="AX2205" s="1"/>
      <c r="AY2205" s="1"/>
      <c r="AZ2205" s="1"/>
      <c r="BA2205" s="1"/>
      <c r="BB2205" s="1"/>
      <c r="BC2205" s="1"/>
      <c r="BD2205" s="1"/>
      <c r="BE2205" s="1"/>
      <c r="BF2205" s="1" t="s">
        <v>14668</v>
      </c>
      <c r="BG2205" s="1" t="s">
        <v>183</v>
      </c>
      <c r="BH2205" s="1"/>
      <c r="BI2205" s="1"/>
    </row>
    <row r="2206" customFormat="false" ht="12.75" hidden="false" customHeight="false" outlineLevel="0" collapsed="false">
      <c r="A2206" s="1" t="s">
        <v>9648</v>
      </c>
      <c r="B2206" s="1" t="s">
        <v>9649</v>
      </c>
      <c r="C2206" s="1" t="s">
        <v>177</v>
      </c>
      <c r="D2206" s="1" t="s">
        <v>1471</v>
      </c>
      <c r="E2206" s="1" t="s">
        <v>16614</v>
      </c>
      <c r="F2206" s="1" t="s">
        <v>9651</v>
      </c>
      <c r="G2206" s="1" t="n">
        <v>38</v>
      </c>
      <c r="H2206" s="1" t="n">
        <v>30000</v>
      </c>
      <c r="I2206" s="101" t="s">
        <v>180</v>
      </c>
      <c r="J2206" s="1"/>
      <c r="K2206" s="1" t="n">
        <f aca="false">IFERROR(VLOOKUP(A2206,'[2]Pivot HorizontalMRP'!$A$4:$B$2689,2,0),0)</f>
        <v>0</v>
      </c>
      <c r="L2206" s="1" t="n">
        <f aca="false">IFERROR(VLOOKUP(A2206,'[2]Pivot HorizontalMRP'!$A$4:$C$2689,3,0),0)</f>
        <v>43454</v>
      </c>
      <c r="M2206" s="1" t="n">
        <f aca="false">IFERROR(VLOOKUP(A2206,'[2]Pivot HorizontalMRP'!$A$4:$D$2689,0.4,0),0)</f>
        <v>0</v>
      </c>
      <c r="N2206" s="1" t="n">
        <f aca="false">IFERROR(VLOOKUP(A2206,'[2]Pivot HorizontalMRP'!$A$4:$E$2689,5,0),0)</f>
        <v>0</v>
      </c>
      <c r="O2206" s="1" t="n">
        <f aca="false">K2206+L2206</f>
        <v>43454</v>
      </c>
      <c r="P2206" s="1" t="n">
        <f aca="false">K2206+L2206+M2206+N2206</f>
        <v>43454</v>
      </c>
      <c r="Q2206" s="1" t="n">
        <f aca="false">IFERROR(VLOOKUP(A2206,'[2]Pivot HorizontalMRP'!$A$4:$F$2689,6,0),0)</f>
        <v>9421</v>
      </c>
      <c r="R2206" s="1" t="n">
        <f aca="false">IFERROR(VLOOKUP(A2206,'[2]Pivot HorizontalMRP'!$A$4:$G$2689,7,0),0)</f>
        <v>13820</v>
      </c>
      <c r="S2206" s="1" t="n">
        <f aca="false">IFERROR(VLOOKUP(A2206,'[2]Pivot HorizontalMRP'!$A$4:$H$2689,8,0),0)</f>
        <v>11217</v>
      </c>
      <c r="T2206" s="1" t="n">
        <f aca="false">IFERROR(VLOOKUP(A2206,'[2]Pivot HorizontalMRP'!$A$4:$I$2689,9,0),0)</f>
        <v>7001</v>
      </c>
      <c r="U2206" s="1" t="n">
        <f aca="false">IF(I2206="delivery",O2206-SUM(Q2206+R2206),IF(I2206="PO",P2206-SUM(Q2206:R2206)))</f>
        <v>20213</v>
      </c>
      <c r="V2206" s="81" t="n">
        <v>0.00097</v>
      </c>
      <c r="W2206" s="81"/>
      <c r="X2206" s="81" t="n">
        <f aca="false">W2206-V2206</f>
        <v>-0.00097</v>
      </c>
      <c r="Y2206" s="81"/>
      <c r="Z2206" s="81"/>
      <c r="AA2206" s="81" t="n">
        <v>0.00028</v>
      </c>
      <c r="AB2206" s="81"/>
      <c r="AC2206" s="81"/>
      <c r="AD2206" s="81"/>
      <c r="AE2206" s="81"/>
      <c r="AF2206" s="81"/>
      <c r="AG2206" s="81"/>
      <c r="AH2206" s="81"/>
      <c r="AI2206" s="81"/>
      <c r="AJ2206" s="81"/>
      <c r="AK2206" s="81"/>
      <c r="AL2206" s="81"/>
      <c r="AM2206" s="81"/>
      <c r="AN2206" s="81"/>
      <c r="AO2206" s="81" t="str">
        <f aca="false">D2206</f>
        <v>Sanmina</v>
      </c>
      <c r="AP2206" s="1" t="s">
        <v>3124</v>
      </c>
      <c r="AQ2206" s="1"/>
      <c r="AR2206" s="1"/>
      <c r="AS2206" s="1"/>
      <c r="AT2206" s="1"/>
      <c r="AU2206" s="1"/>
      <c r="AV2206" s="1"/>
      <c r="AW2206" s="1"/>
      <c r="AX2206" s="1"/>
      <c r="AY2206" s="1"/>
      <c r="AZ2206" s="1"/>
      <c r="BA2206" s="1"/>
      <c r="BB2206" s="1"/>
      <c r="BC2206" s="1"/>
      <c r="BD2206" s="1"/>
      <c r="BE2206" s="1"/>
      <c r="BF2206" s="1" t="s">
        <v>14668</v>
      </c>
      <c r="BG2206" s="1" t="s">
        <v>183</v>
      </c>
      <c r="BH2206" s="1"/>
      <c r="BI2206" s="1"/>
    </row>
    <row r="2207" customFormat="false" ht="12.75" hidden="false" customHeight="false" outlineLevel="0" collapsed="false">
      <c r="A2207" s="1" t="s">
        <v>9652</v>
      </c>
      <c r="B2207" s="1" t="s">
        <v>9653</v>
      </c>
      <c r="C2207" s="1" t="s">
        <v>177</v>
      </c>
      <c r="D2207" s="1" t="s">
        <v>1471</v>
      </c>
      <c r="E2207" s="1" t="s">
        <v>16615</v>
      </c>
      <c r="F2207" s="1" t="s">
        <v>9655</v>
      </c>
      <c r="G2207" s="1" t="n">
        <v>116</v>
      </c>
      <c r="H2207" s="1" t="n">
        <v>10000</v>
      </c>
      <c r="I2207" s="101" t="s">
        <v>180</v>
      </c>
      <c r="J2207" s="1"/>
      <c r="K2207" s="1" t="n">
        <f aca="false">IFERROR(VLOOKUP(A2207,'[2]Pivot HorizontalMRP'!$A$4:$B$2689,2,0),0)</f>
        <v>0</v>
      </c>
      <c r="L2207" s="1" t="n">
        <f aca="false">IFERROR(VLOOKUP(A2207,'[2]Pivot HorizontalMRP'!$A$4:$C$2689,3,0),0)</f>
        <v>50763</v>
      </c>
      <c r="M2207" s="1" t="n">
        <f aca="false">IFERROR(VLOOKUP(A2207,'[2]Pivot HorizontalMRP'!$A$4:$D$2689,0.4,0),0)</f>
        <v>0</v>
      </c>
      <c r="N2207" s="1" t="n">
        <f aca="false">IFERROR(VLOOKUP(A2207,'[2]Pivot HorizontalMRP'!$A$4:$E$2689,5,0),0)</f>
        <v>0</v>
      </c>
      <c r="O2207" s="1" t="n">
        <f aca="false">K2207+L2207</f>
        <v>50763</v>
      </c>
      <c r="P2207" s="1" t="n">
        <f aca="false">K2207+L2207+M2207+N2207</f>
        <v>50763</v>
      </c>
      <c r="Q2207" s="1" t="n">
        <f aca="false">IFERROR(VLOOKUP(A2207,'[2]Pivot HorizontalMRP'!$A$4:$F$2689,6,0),0)</f>
        <v>8704</v>
      </c>
      <c r="R2207" s="1" t="n">
        <f aca="false">IFERROR(VLOOKUP(A2207,'[2]Pivot HorizontalMRP'!$A$4:$G$2689,7,0),0)</f>
        <v>4861</v>
      </c>
      <c r="S2207" s="1" t="n">
        <f aca="false">IFERROR(VLOOKUP(A2207,'[2]Pivot HorizontalMRP'!$A$4:$H$2689,8,0),0)</f>
        <v>5356</v>
      </c>
      <c r="T2207" s="1" t="n">
        <f aca="false">IFERROR(VLOOKUP(A2207,'[2]Pivot HorizontalMRP'!$A$4:$I$2689,9,0),0)</f>
        <v>3177</v>
      </c>
      <c r="U2207" s="1" t="n">
        <f aca="false">IF(I2207="delivery",O2207-SUM(Q2207+R2207),IF(I2207="PO",P2207-SUM(Q2207:R2207)))</f>
        <v>37198</v>
      </c>
      <c r="V2207" s="81" t="n">
        <v>0.00064</v>
      </c>
      <c r="W2207" s="81"/>
      <c r="X2207" s="81" t="n">
        <f aca="false">W2207-V2207</f>
        <v>-0.00064</v>
      </c>
      <c r="Y2207" s="81"/>
      <c r="Z2207" s="81"/>
      <c r="AA2207" s="81" t="n">
        <v>0.00028</v>
      </c>
      <c r="AB2207" s="81"/>
      <c r="AC2207" s="81"/>
      <c r="AD2207" s="81"/>
      <c r="AE2207" s="81"/>
      <c r="AF2207" s="81"/>
      <c r="AG2207" s="81"/>
      <c r="AH2207" s="81"/>
      <c r="AI2207" s="81"/>
      <c r="AJ2207" s="81"/>
      <c r="AK2207" s="81"/>
      <c r="AL2207" s="81"/>
      <c r="AM2207" s="81"/>
      <c r="AN2207" s="81"/>
      <c r="AO2207" s="81" t="str">
        <f aca="false">D2207</f>
        <v>Sanmina</v>
      </c>
      <c r="AP2207" s="1" t="s">
        <v>3124</v>
      </c>
      <c r="AQ2207" s="1"/>
      <c r="AR2207" s="1"/>
      <c r="AS2207" s="1"/>
      <c r="AT2207" s="1"/>
      <c r="AU2207" s="1"/>
      <c r="AV2207" s="1"/>
      <c r="AW2207" s="1"/>
      <c r="AX2207" s="1"/>
      <c r="AY2207" s="1"/>
      <c r="AZ2207" s="1"/>
      <c r="BA2207" s="1"/>
      <c r="BB2207" s="1"/>
      <c r="BC2207" s="1"/>
      <c r="BD2207" s="1"/>
      <c r="BE2207" s="1"/>
      <c r="BF2207" s="1" t="s">
        <v>14668</v>
      </c>
      <c r="BG2207" s="1" t="s">
        <v>183</v>
      </c>
      <c r="BH2207" s="1"/>
      <c r="BI2207" s="1"/>
    </row>
    <row r="2208" customFormat="false" ht="12.75" hidden="false" customHeight="false" outlineLevel="0" collapsed="false">
      <c r="A2208" s="1" t="s">
        <v>9656</v>
      </c>
      <c r="B2208" s="1" t="s">
        <v>9657</v>
      </c>
      <c r="C2208" s="1" t="s">
        <v>177</v>
      </c>
      <c r="D2208" s="1" t="s">
        <v>1471</v>
      </c>
      <c r="E2208" s="1" t="s">
        <v>16616</v>
      </c>
      <c r="F2208" s="1" t="s">
        <v>9659</v>
      </c>
      <c r="G2208" s="1" t="n">
        <v>38</v>
      </c>
      <c r="H2208" s="1" t="n">
        <v>40000</v>
      </c>
      <c r="I2208" s="101" t="s">
        <v>180</v>
      </c>
      <c r="J2208" s="1"/>
      <c r="K2208" s="1" t="n">
        <f aca="false">IFERROR(VLOOKUP(A2208,'[2]Pivot HorizontalMRP'!$A$4:$B$2689,2,0),0)</f>
        <v>0</v>
      </c>
      <c r="L2208" s="1" t="n">
        <f aca="false">IFERROR(VLOOKUP(A2208,'[2]Pivot HorizontalMRP'!$A$4:$C$2689,3,0),0)</f>
        <v>28513</v>
      </c>
      <c r="M2208" s="1" t="n">
        <f aca="false">IFERROR(VLOOKUP(A2208,'[2]Pivot HorizontalMRP'!$A$4:$D$2689,0.4,0),0)</f>
        <v>0</v>
      </c>
      <c r="N2208" s="1" t="n">
        <f aca="false">IFERROR(VLOOKUP(A2208,'[2]Pivot HorizontalMRP'!$A$4:$E$2689,5,0),0)</f>
        <v>0</v>
      </c>
      <c r="O2208" s="1" t="n">
        <f aca="false">K2208+L2208</f>
        <v>28513</v>
      </c>
      <c r="P2208" s="1" t="n">
        <f aca="false">K2208+L2208+M2208+N2208</f>
        <v>28513</v>
      </c>
      <c r="Q2208" s="1" t="n">
        <f aca="false">IFERROR(VLOOKUP(A2208,'[2]Pivot HorizontalMRP'!$A$4:$F$2689,6,0),0)</f>
        <v>9291</v>
      </c>
      <c r="R2208" s="1" t="n">
        <f aca="false">IFERROR(VLOOKUP(A2208,'[2]Pivot HorizontalMRP'!$A$4:$G$2689,7,0),0)</f>
        <v>13887</v>
      </c>
      <c r="S2208" s="1" t="n">
        <f aca="false">IFERROR(VLOOKUP(A2208,'[2]Pivot HorizontalMRP'!$A$4:$H$2689,8,0),0)</f>
        <v>18368</v>
      </c>
      <c r="T2208" s="1" t="n">
        <f aca="false">IFERROR(VLOOKUP(A2208,'[2]Pivot HorizontalMRP'!$A$4:$I$2689,9,0),0)</f>
        <v>9610</v>
      </c>
      <c r="U2208" s="1" t="n">
        <f aca="false">IF(I2208="delivery",O2208-SUM(Q2208+R2208),IF(I2208="PO",P2208-SUM(Q2208:R2208)))</f>
        <v>5335</v>
      </c>
      <c r="V2208" s="81" t="n">
        <v>0.00068</v>
      </c>
      <c r="W2208" s="81"/>
      <c r="X2208" s="81" t="n">
        <f aca="false">W2208-V2208</f>
        <v>-0.00068</v>
      </c>
      <c r="Y2208" s="81"/>
      <c r="Z2208" s="81"/>
      <c r="AA2208" s="81"/>
      <c r="AB2208" s="81"/>
      <c r="AC2208" s="81"/>
      <c r="AD2208" s="81"/>
      <c r="AE2208" s="81"/>
      <c r="AF2208" s="81"/>
      <c r="AG2208" s="81"/>
      <c r="AH2208" s="81"/>
      <c r="AI2208" s="81"/>
      <c r="AJ2208" s="81"/>
      <c r="AK2208" s="81"/>
      <c r="AL2208" s="81"/>
      <c r="AM2208" s="81"/>
      <c r="AN2208" s="81"/>
      <c r="AO2208" s="81" t="str">
        <f aca="false">D2208</f>
        <v>Sanmina</v>
      </c>
      <c r="AP2208" s="1" t="s">
        <v>3124</v>
      </c>
      <c r="AQ2208" s="1"/>
      <c r="AR2208" s="1"/>
      <c r="AS2208" s="1"/>
      <c r="AT2208" s="1"/>
      <c r="AU2208" s="1"/>
      <c r="AV2208" s="1"/>
      <c r="AW2208" s="1"/>
      <c r="AX2208" s="1"/>
      <c r="AY2208" s="1"/>
      <c r="AZ2208" s="1"/>
      <c r="BA2208" s="1"/>
      <c r="BB2208" s="1"/>
      <c r="BC2208" s="1"/>
      <c r="BD2208" s="1"/>
      <c r="BE2208" s="1"/>
      <c r="BF2208" s="1" t="s">
        <v>14668</v>
      </c>
      <c r="BG2208" s="1" t="s">
        <v>183</v>
      </c>
      <c r="BH2208" s="1"/>
      <c r="BI2208" s="1"/>
    </row>
    <row r="2209" customFormat="false" ht="12.75" hidden="false" customHeight="false" outlineLevel="0" collapsed="false">
      <c r="A2209" s="1" t="s">
        <v>9660</v>
      </c>
      <c r="B2209" s="1" t="s">
        <v>9661</v>
      </c>
      <c r="C2209" s="1" t="s">
        <v>177</v>
      </c>
      <c r="D2209" s="1" t="s">
        <v>1471</v>
      </c>
      <c r="E2209" s="1" t="s">
        <v>16617</v>
      </c>
      <c r="F2209" s="1" t="s">
        <v>9663</v>
      </c>
      <c r="G2209" s="1" t="n">
        <v>308</v>
      </c>
      <c r="H2209" s="1" t="n">
        <v>10000</v>
      </c>
      <c r="I2209" s="101" t="s">
        <v>180</v>
      </c>
      <c r="J2209" s="1"/>
      <c r="K2209" s="1" t="n">
        <f aca="false">IFERROR(VLOOKUP(A2209,'[2]Pivot HorizontalMRP'!$A$4:$B$2689,2,0),0)</f>
        <v>0</v>
      </c>
      <c r="L2209" s="1" t="n">
        <f aca="false">IFERROR(VLOOKUP(A2209,'[2]Pivot HorizontalMRP'!$A$4:$C$2689,3,0),0)</f>
        <v>36229</v>
      </c>
      <c r="M2209" s="1" t="n">
        <f aca="false">IFERROR(VLOOKUP(A2209,'[2]Pivot HorizontalMRP'!$A$4:$D$2689,0.4,0),0)</f>
        <v>0</v>
      </c>
      <c r="N2209" s="1" t="n">
        <f aca="false">IFERROR(VLOOKUP(A2209,'[2]Pivot HorizontalMRP'!$A$4:$E$2689,5,0),0)</f>
        <v>20000</v>
      </c>
      <c r="O2209" s="1" t="n">
        <f aca="false">K2209+L2209</f>
        <v>36229</v>
      </c>
      <c r="P2209" s="1" t="n">
        <f aca="false">K2209+L2209+M2209+N2209</f>
        <v>56229</v>
      </c>
      <c r="Q2209" s="1" t="n">
        <f aca="false">IFERROR(VLOOKUP(A2209,'[2]Pivot HorizontalMRP'!$A$4:$F$2689,6,0),0)</f>
        <v>12267</v>
      </c>
      <c r="R2209" s="1" t="n">
        <f aca="false">IFERROR(VLOOKUP(A2209,'[2]Pivot HorizontalMRP'!$A$4:$G$2689,7,0),0)</f>
        <v>6851</v>
      </c>
      <c r="S2209" s="1" t="n">
        <f aca="false">IFERROR(VLOOKUP(A2209,'[2]Pivot HorizontalMRP'!$A$4:$H$2689,8,0),0)</f>
        <v>6657</v>
      </c>
      <c r="T2209" s="1" t="n">
        <f aca="false">IFERROR(VLOOKUP(A2209,'[2]Pivot HorizontalMRP'!$A$4:$I$2689,9,0),0)</f>
        <v>4054</v>
      </c>
      <c r="U2209" s="1" t="n">
        <f aca="false">IF(I2209="delivery",O2209-SUM(Q2209+R2209),IF(I2209="PO",P2209-SUM(Q2209:R2209)))</f>
        <v>17111</v>
      </c>
      <c r="V2209" s="81" t="n">
        <v>0.00063</v>
      </c>
      <c r="W2209" s="81"/>
      <c r="X2209" s="81" t="n">
        <f aca="false">W2209-V2209</f>
        <v>-0.00063</v>
      </c>
      <c r="Y2209" s="81"/>
      <c r="Z2209" s="81"/>
      <c r="AA2209" s="81" t="n">
        <v>0.00028</v>
      </c>
      <c r="AB2209" s="81"/>
      <c r="AC2209" s="81"/>
      <c r="AD2209" s="81"/>
      <c r="AE2209" s="81"/>
      <c r="AF2209" s="81"/>
      <c r="AG2209" s="81"/>
      <c r="AH2209" s="81"/>
      <c r="AI2209" s="81"/>
      <c r="AJ2209" s="81"/>
      <c r="AK2209" s="81"/>
      <c r="AL2209" s="81"/>
      <c r="AM2209" s="81"/>
      <c r="AN2209" s="81"/>
      <c r="AO2209" s="81" t="str">
        <f aca="false">D2209</f>
        <v>Sanmina</v>
      </c>
      <c r="AP2209" s="1" t="s">
        <v>3124</v>
      </c>
      <c r="AQ2209" s="1"/>
      <c r="AR2209" s="1"/>
      <c r="AS2209" s="1"/>
      <c r="AT2209" s="1"/>
      <c r="AU2209" s="1"/>
      <c r="AV2209" s="1"/>
      <c r="AW2209" s="1"/>
      <c r="AX2209" s="1"/>
      <c r="AY2209" s="1"/>
      <c r="AZ2209" s="1"/>
      <c r="BA2209" s="1"/>
      <c r="BB2209" s="1"/>
      <c r="BC2209" s="1"/>
      <c r="BD2209" s="1"/>
      <c r="BE2209" s="1"/>
      <c r="BF2209" s="1" t="s">
        <v>14668</v>
      </c>
      <c r="BG2209" s="1" t="s">
        <v>183</v>
      </c>
      <c r="BH2209" s="1"/>
      <c r="BI2209" s="1"/>
    </row>
    <row r="2210" customFormat="false" ht="12.75" hidden="false" customHeight="false" outlineLevel="0" collapsed="false">
      <c r="A2210" s="1" t="s">
        <v>9664</v>
      </c>
      <c r="B2210" s="1" t="s">
        <v>9665</v>
      </c>
      <c r="C2210" s="1" t="s">
        <v>177</v>
      </c>
      <c r="D2210" s="1" t="s">
        <v>1471</v>
      </c>
      <c r="E2210" s="1" t="s">
        <v>16618</v>
      </c>
      <c r="F2210" s="1" t="s">
        <v>9667</v>
      </c>
      <c r="G2210" s="1" t="n">
        <v>33</v>
      </c>
      <c r="H2210" s="1" t="n">
        <v>10000</v>
      </c>
      <c r="I2210" s="101" t="s">
        <v>188</v>
      </c>
      <c r="J2210" s="1"/>
      <c r="K2210" s="1" t="n">
        <f aca="false">IFERROR(VLOOKUP(A2210,'[2]Pivot HorizontalMRP'!$A$4:$B$2689,2,0),0)</f>
        <v>0</v>
      </c>
      <c r="L2210" s="1" t="n">
        <f aca="false">IFERROR(VLOOKUP(A2210,'[2]Pivot HorizontalMRP'!$A$4:$C$2689,3,0),0)</f>
        <v>24191</v>
      </c>
      <c r="M2210" s="1" t="n">
        <f aca="false">IFERROR(VLOOKUP(A2210,'[2]Pivot HorizontalMRP'!$A$4:$D$2689,0.4,0),0)</f>
        <v>0</v>
      </c>
      <c r="N2210" s="1" t="n">
        <f aca="false">IFERROR(VLOOKUP(A2210,'[2]Pivot HorizontalMRP'!$A$4:$E$2689,5,0),0)</f>
        <v>0</v>
      </c>
      <c r="O2210" s="1" t="n">
        <f aca="false">K2210+L2210</f>
        <v>24191</v>
      </c>
      <c r="P2210" s="1" t="n">
        <f aca="false">K2210+L2210+M2210+N2210</f>
        <v>24191</v>
      </c>
      <c r="Q2210" s="1" t="n">
        <f aca="false">IFERROR(VLOOKUP(A2210,'[2]Pivot HorizontalMRP'!$A$4:$F$2689,6,0),0)</f>
        <v>54</v>
      </c>
      <c r="R2210" s="1" t="n">
        <f aca="false">IFERROR(VLOOKUP(A2210,'[2]Pivot HorizontalMRP'!$A$4:$G$2689,7,0),0)</f>
        <v>4745</v>
      </c>
      <c r="S2210" s="1" t="n">
        <f aca="false">IFERROR(VLOOKUP(A2210,'[2]Pivot HorizontalMRP'!$A$4:$H$2689,8,0),0)</f>
        <v>2979</v>
      </c>
      <c r="T2210" s="1" t="n">
        <f aca="false">IFERROR(VLOOKUP(A2210,'[2]Pivot HorizontalMRP'!$A$4:$I$2689,9,0),0)</f>
        <v>1980</v>
      </c>
      <c r="U2210" s="1" t="n">
        <f aca="false">IF(I2210="delivery",O2210-SUM(Q2210+R2210),IF(I2210="PO",P2210-SUM(Q2210:R2210)))</f>
        <v>19392</v>
      </c>
      <c r="V2210" s="81" t="n">
        <v>0.00159</v>
      </c>
      <c r="W2210" s="81"/>
      <c r="X2210" s="81" t="n">
        <f aca="false">W2210-V2210</f>
        <v>-0.00159</v>
      </c>
      <c r="Y2210" s="81"/>
      <c r="Z2210" s="81"/>
      <c r="AA2210" s="81"/>
      <c r="AB2210" s="81"/>
      <c r="AC2210" s="81"/>
      <c r="AD2210" s="81"/>
      <c r="AE2210" s="81"/>
      <c r="AF2210" s="81"/>
      <c r="AG2210" s="81"/>
      <c r="AH2210" s="81"/>
      <c r="AI2210" s="81"/>
      <c r="AJ2210" s="81"/>
      <c r="AK2210" s="81"/>
      <c r="AL2210" s="81"/>
      <c r="AM2210" s="81"/>
      <c r="AN2210" s="81"/>
      <c r="AO2210" s="81" t="str">
        <f aca="false">D2210</f>
        <v>Sanmina</v>
      </c>
      <c r="AP2210" s="1" t="s">
        <v>3124</v>
      </c>
      <c r="AQ2210" s="1"/>
      <c r="AR2210" s="1"/>
      <c r="AS2210" s="1"/>
      <c r="AT2210" s="1"/>
      <c r="AU2210" s="1"/>
      <c r="AV2210" s="1"/>
      <c r="AW2210" s="1"/>
      <c r="AX2210" s="1"/>
      <c r="AY2210" s="1"/>
      <c r="AZ2210" s="1"/>
      <c r="BA2210" s="1"/>
      <c r="BB2210" s="1"/>
      <c r="BC2210" s="1"/>
      <c r="BD2210" s="1"/>
      <c r="BE2210" s="1"/>
      <c r="BF2210" s="1" t="s">
        <v>14668</v>
      </c>
      <c r="BG2210" s="1" t="s">
        <v>183</v>
      </c>
      <c r="BH2210" s="1"/>
      <c r="BI2210" s="1"/>
    </row>
    <row r="2211" customFormat="false" ht="12.75" hidden="false" customHeight="false" outlineLevel="0" collapsed="false">
      <c r="A2211" s="1" t="s">
        <v>9668</v>
      </c>
      <c r="B2211" s="1" t="s">
        <v>9669</v>
      </c>
      <c r="C2211" s="1" t="s">
        <v>177</v>
      </c>
      <c r="D2211" s="1" t="s">
        <v>1471</v>
      </c>
      <c r="E2211" s="1" t="s">
        <v>16619</v>
      </c>
      <c r="F2211" s="1" t="s">
        <v>9671</v>
      </c>
      <c r="G2211" s="1" t="n">
        <v>116</v>
      </c>
      <c r="H2211" s="1" t="n">
        <v>10000</v>
      </c>
      <c r="I2211" s="101" t="s">
        <v>180</v>
      </c>
      <c r="J2211" s="1"/>
      <c r="K2211" s="1" t="n">
        <f aca="false">IFERROR(VLOOKUP(A2211,'[2]Pivot HorizontalMRP'!$A$4:$B$2689,2,0),0)</f>
        <v>0</v>
      </c>
      <c r="L2211" s="1" t="n">
        <f aca="false">IFERROR(VLOOKUP(A2211,'[2]Pivot HorizontalMRP'!$A$4:$C$2689,3,0),0)</f>
        <v>17950</v>
      </c>
      <c r="M2211" s="1" t="n">
        <f aca="false">IFERROR(VLOOKUP(A2211,'[2]Pivot HorizontalMRP'!$A$4:$D$2689,0.4,0),0)</f>
        <v>0</v>
      </c>
      <c r="N2211" s="1" t="n">
        <f aca="false">IFERROR(VLOOKUP(A2211,'[2]Pivot HorizontalMRP'!$A$4:$E$2689,5,0),0)</f>
        <v>40000</v>
      </c>
      <c r="O2211" s="1" t="n">
        <f aca="false">K2211+L2211</f>
        <v>17950</v>
      </c>
      <c r="P2211" s="1" t="n">
        <f aca="false">K2211+L2211+M2211+N2211</f>
        <v>57950</v>
      </c>
      <c r="Q2211" s="1" t="n">
        <f aca="false">IFERROR(VLOOKUP(A2211,'[2]Pivot HorizontalMRP'!$A$4:$F$2689,6,0),0)</f>
        <v>15172</v>
      </c>
      <c r="R2211" s="1" t="n">
        <f aca="false">IFERROR(VLOOKUP(A2211,'[2]Pivot HorizontalMRP'!$A$4:$G$2689,7,0),0)</f>
        <v>12573</v>
      </c>
      <c r="S2211" s="1" t="n">
        <f aca="false">IFERROR(VLOOKUP(A2211,'[2]Pivot HorizontalMRP'!$A$4:$H$2689,8,0),0)</f>
        <v>11206</v>
      </c>
      <c r="T2211" s="1" t="n">
        <f aca="false">IFERROR(VLOOKUP(A2211,'[2]Pivot HorizontalMRP'!$A$4:$I$2689,9,0),0)</f>
        <v>5455</v>
      </c>
      <c r="U2211" s="1" t="n">
        <f aca="false">IF(I2211="delivery",O2211-SUM(Q2211+R2211),IF(I2211="PO",P2211-SUM(Q2211:R2211)))</f>
        <v>-9795</v>
      </c>
      <c r="V2211" s="81" t="n">
        <v>0.00036</v>
      </c>
      <c r="W2211" s="81"/>
      <c r="X2211" s="81" t="n">
        <f aca="false">W2211-V2211</f>
        <v>-0.00036</v>
      </c>
      <c r="Y2211" s="81"/>
      <c r="Z2211" s="81"/>
      <c r="AA2211" s="81"/>
      <c r="AB2211" s="81"/>
      <c r="AC2211" s="81"/>
      <c r="AD2211" s="81"/>
      <c r="AE2211" s="81"/>
      <c r="AF2211" s="81"/>
      <c r="AG2211" s="81"/>
      <c r="AH2211" s="81"/>
      <c r="AI2211" s="81"/>
      <c r="AJ2211" s="81"/>
      <c r="AK2211" s="81"/>
      <c r="AL2211" s="81"/>
      <c r="AM2211" s="81"/>
      <c r="AN2211" s="81"/>
      <c r="AO2211" s="81" t="str">
        <f aca="false">D2211</f>
        <v>Sanmina</v>
      </c>
      <c r="AP2211" s="1" t="s">
        <v>3124</v>
      </c>
      <c r="AQ2211" s="1"/>
      <c r="AR2211" s="1"/>
      <c r="AS2211" s="1"/>
      <c r="AT2211" s="1"/>
      <c r="AU2211" s="1"/>
      <c r="AV2211" s="1"/>
      <c r="AW2211" s="1"/>
      <c r="AX2211" s="1"/>
      <c r="AY2211" s="1"/>
      <c r="AZ2211" s="1"/>
      <c r="BA2211" s="1"/>
      <c r="BB2211" s="1"/>
      <c r="BC2211" s="1"/>
      <c r="BD2211" s="1"/>
      <c r="BE2211" s="1"/>
      <c r="BF2211" s="1" t="s">
        <v>14668</v>
      </c>
      <c r="BG2211" s="1" t="s">
        <v>183</v>
      </c>
      <c r="BH2211" s="1"/>
      <c r="BI2211" s="1"/>
    </row>
    <row r="2212" customFormat="false" ht="12.75" hidden="false" customHeight="false" outlineLevel="0" collapsed="false">
      <c r="A2212" s="1" t="s">
        <v>9672</v>
      </c>
      <c r="B2212" s="1" t="s">
        <v>9673</v>
      </c>
      <c r="C2212" s="1" t="s">
        <v>177</v>
      </c>
      <c r="D2212" s="1" t="s">
        <v>1471</v>
      </c>
      <c r="E2212" s="1" t="s">
        <v>16620</v>
      </c>
      <c r="F2212" s="1" t="s">
        <v>9675</v>
      </c>
      <c r="G2212" s="1" t="n">
        <v>116</v>
      </c>
      <c r="H2212" s="1" t="n">
        <v>10000</v>
      </c>
      <c r="I2212" s="101" t="s">
        <v>180</v>
      </c>
      <c r="J2212" s="1"/>
      <c r="K2212" s="1" t="n">
        <f aca="false">IFERROR(VLOOKUP(A2212,'[2]Pivot HorizontalMRP'!$A$4:$B$2689,2,0),0)</f>
        <v>0</v>
      </c>
      <c r="L2212" s="1" t="n">
        <f aca="false">IFERROR(VLOOKUP(A2212,'[2]Pivot HorizontalMRP'!$A$4:$C$2689,3,0),0)</f>
        <v>119200</v>
      </c>
      <c r="M2212" s="1" t="n">
        <f aca="false">IFERROR(VLOOKUP(A2212,'[2]Pivot HorizontalMRP'!$A$4:$D$2689,0.4,0),0)</f>
        <v>0</v>
      </c>
      <c r="N2212" s="1" t="n">
        <f aca="false">IFERROR(VLOOKUP(A2212,'[2]Pivot HorizontalMRP'!$A$4:$E$2689,5,0),0)</f>
        <v>0</v>
      </c>
      <c r="O2212" s="1" t="n">
        <f aca="false">K2212+L2212</f>
        <v>119200</v>
      </c>
      <c r="P2212" s="1" t="n">
        <f aca="false">K2212+L2212+M2212+N2212</f>
        <v>119200</v>
      </c>
      <c r="Q2212" s="1" t="n">
        <f aca="false">IFERROR(VLOOKUP(A2212,'[2]Pivot HorizontalMRP'!$A$4:$F$2689,6,0),0)</f>
        <v>1672</v>
      </c>
      <c r="R2212" s="1" t="n">
        <f aca="false">IFERROR(VLOOKUP(A2212,'[2]Pivot HorizontalMRP'!$A$4:$G$2689,7,0),0)</f>
        <v>1421</v>
      </c>
      <c r="S2212" s="1" t="n">
        <f aca="false">IFERROR(VLOOKUP(A2212,'[2]Pivot HorizontalMRP'!$A$4:$H$2689,8,0),0)</f>
        <v>1482</v>
      </c>
      <c r="T2212" s="1" t="n">
        <f aca="false">IFERROR(VLOOKUP(A2212,'[2]Pivot HorizontalMRP'!$A$4:$I$2689,9,0),0)</f>
        <v>982</v>
      </c>
      <c r="U2212" s="1" t="n">
        <f aca="false">IF(I2212="delivery",O2212-SUM(Q2212+R2212),IF(I2212="PO",P2212-SUM(Q2212:R2212)))</f>
        <v>116107</v>
      </c>
      <c r="V2212" s="81" t="n">
        <v>0.00053</v>
      </c>
      <c r="W2212" s="81"/>
      <c r="X2212" s="81" t="n">
        <f aca="false">W2212-V2212</f>
        <v>-0.00053</v>
      </c>
      <c r="Y2212" s="81"/>
      <c r="Z2212" s="81"/>
      <c r="AA2212" s="81"/>
      <c r="AB2212" s="81"/>
      <c r="AC2212" s="81"/>
      <c r="AD2212" s="81"/>
      <c r="AE2212" s="81"/>
      <c r="AF2212" s="81"/>
      <c r="AG2212" s="81"/>
      <c r="AH2212" s="81"/>
      <c r="AI2212" s="81"/>
      <c r="AJ2212" s="81"/>
      <c r="AK2212" s="81"/>
      <c r="AL2212" s="81"/>
      <c r="AM2212" s="81"/>
      <c r="AN2212" s="81"/>
      <c r="AO2212" s="81" t="str">
        <f aca="false">D2212</f>
        <v>Sanmina</v>
      </c>
      <c r="AP2212" s="1" t="s">
        <v>3124</v>
      </c>
      <c r="AQ2212" s="1"/>
      <c r="AR2212" s="1"/>
      <c r="AS2212" s="1"/>
      <c r="AT2212" s="1"/>
      <c r="AU2212" s="1"/>
      <c r="AV2212" s="1"/>
      <c r="AW2212" s="1"/>
      <c r="AX2212" s="1"/>
      <c r="AY2212" s="1"/>
      <c r="AZ2212" s="1"/>
      <c r="BA2212" s="1"/>
      <c r="BB2212" s="1"/>
      <c r="BC2212" s="1"/>
      <c r="BD2212" s="1"/>
      <c r="BE2212" s="1"/>
      <c r="BF2212" s="1" t="s">
        <v>14668</v>
      </c>
      <c r="BG2212" s="1" t="s">
        <v>183</v>
      </c>
      <c r="BH2212" s="1"/>
      <c r="BI2212" s="1"/>
    </row>
    <row r="2213" customFormat="false" ht="12.75" hidden="false" customHeight="false" outlineLevel="0" collapsed="false">
      <c r="A2213" s="1" t="s">
        <v>9676</v>
      </c>
      <c r="B2213" s="1" t="s">
        <v>9677</v>
      </c>
      <c r="C2213" s="1" t="s">
        <v>177</v>
      </c>
      <c r="D2213" s="1" t="s">
        <v>1471</v>
      </c>
      <c r="E2213" s="1" t="s">
        <v>9678</v>
      </c>
      <c r="F2213" s="1" t="s">
        <v>9679</v>
      </c>
      <c r="G2213" s="1" t="n">
        <v>308</v>
      </c>
      <c r="H2213" s="1" t="n">
        <v>10000</v>
      </c>
      <c r="I2213" s="101" t="s">
        <v>188</v>
      </c>
      <c r="J2213" s="1"/>
      <c r="K2213" s="1" t="n">
        <f aca="false">IFERROR(VLOOKUP(A2213,'[2]Pivot HorizontalMRP'!$A$4:$B$2689,2,0),0)</f>
        <v>0</v>
      </c>
      <c r="L2213" s="1" t="n">
        <f aca="false">IFERROR(VLOOKUP(A2213,'[2]Pivot HorizontalMRP'!$A$4:$C$2689,3,0),0)</f>
        <v>14424</v>
      </c>
      <c r="M2213" s="1" t="n">
        <f aca="false">IFERROR(VLOOKUP(A2213,'[2]Pivot HorizontalMRP'!$A$4:$D$2689,0.4,0),0)</f>
        <v>0</v>
      </c>
      <c r="N2213" s="1" t="n">
        <f aca="false">IFERROR(VLOOKUP(A2213,'[2]Pivot HorizontalMRP'!$A$4:$E$2689,5,0),0)</f>
        <v>0</v>
      </c>
      <c r="O2213" s="1" t="n">
        <f aca="false">K2213+L2213</f>
        <v>14424</v>
      </c>
      <c r="P2213" s="1" t="n">
        <f aca="false">K2213+L2213+M2213+N2213</f>
        <v>14424</v>
      </c>
      <c r="Q2213" s="1" t="n">
        <f aca="false">IFERROR(VLOOKUP(A2213,'[2]Pivot HorizontalMRP'!$A$4:$F$2689,6,0),0)</f>
        <v>1079</v>
      </c>
      <c r="R2213" s="1" t="n">
        <f aca="false">IFERROR(VLOOKUP(A2213,'[2]Pivot HorizontalMRP'!$A$4:$G$2689,7,0),0)</f>
        <v>3763</v>
      </c>
      <c r="S2213" s="1" t="n">
        <f aca="false">IFERROR(VLOOKUP(A2213,'[2]Pivot HorizontalMRP'!$A$4:$H$2689,8,0),0)</f>
        <v>2264</v>
      </c>
      <c r="T2213" s="1" t="n">
        <f aca="false">IFERROR(VLOOKUP(A2213,'[2]Pivot HorizontalMRP'!$A$4:$I$2689,9,0),0)</f>
        <v>1683</v>
      </c>
      <c r="U2213" s="1" t="n">
        <f aca="false">IF(I2213="delivery",O2213-SUM(Q2213+R2213),IF(I2213="PO",P2213-SUM(Q2213:R2213)))</f>
        <v>9582</v>
      </c>
      <c r="V2213" s="81" t="n">
        <v>0.00195</v>
      </c>
      <c r="W2213" s="81"/>
      <c r="X2213" s="81" t="n">
        <f aca="false">W2213-V2213</f>
        <v>-0.00195</v>
      </c>
      <c r="Y2213" s="81"/>
      <c r="Z2213" s="81"/>
      <c r="AA2213" s="81"/>
      <c r="AB2213" s="81"/>
      <c r="AC2213" s="81"/>
      <c r="AD2213" s="81"/>
      <c r="AE2213" s="81"/>
      <c r="AF2213" s="81"/>
      <c r="AG2213" s="81"/>
      <c r="AH2213" s="81"/>
      <c r="AI2213" s="81"/>
      <c r="AJ2213" s="81"/>
      <c r="AK2213" s="81"/>
      <c r="AL2213" s="81"/>
      <c r="AM2213" s="81"/>
      <c r="AN2213" s="81"/>
      <c r="AO2213" s="81" t="str">
        <f aca="false">D2213</f>
        <v>Sanmina</v>
      </c>
      <c r="AP2213" s="1" t="s">
        <v>3124</v>
      </c>
      <c r="AQ2213" s="1"/>
      <c r="AR2213" s="1"/>
      <c r="AS2213" s="1"/>
      <c r="AT2213" s="1"/>
      <c r="AU2213" s="1"/>
      <c r="AV2213" s="1"/>
      <c r="AW2213" s="1"/>
      <c r="AX2213" s="1"/>
      <c r="AY2213" s="1"/>
      <c r="AZ2213" s="1"/>
      <c r="BA2213" s="1"/>
      <c r="BB2213" s="1"/>
      <c r="BC2213" s="1"/>
      <c r="BD2213" s="1"/>
      <c r="BE2213" s="1"/>
      <c r="BF2213" s="1" t="s">
        <v>14668</v>
      </c>
      <c r="BG2213" s="1" t="s">
        <v>183</v>
      </c>
      <c r="BH2213" s="1"/>
      <c r="BI2213" s="1"/>
    </row>
    <row r="2214" customFormat="false" ht="12.75" hidden="false" customHeight="false" outlineLevel="0" collapsed="false">
      <c r="A2214" s="1" t="s">
        <v>9680</v>
      </c>
      <c r="B2214" s="1" t="s">
        <v>9681</v>
      </c>
      <c r="C2214" s="1" t="s">
        <v>177</v>
      </c>
      <c r="D2214" s="1" t="s">
        <v>1471</v>
      </c>
      <c r="E2214" s="1" t="s">
        <v>16621</v>
      </c>
      <c r="F2214" s="1" t="s">
        <v>9683</v>
      </c>
      <c r="G2214" s="1" t="n">
        <v>116</v>
      </c>
      <c r="H2214" s="1" t="n">
        <v>10000</v>
      </c>
      <c r="I2214" s="101" t="s">
        <v>180</v>
      </c>
      <c r="J2214" s="1"/>
      <c r="K2214" s="1" t="n">
        <f aca="false">IFERROR(VLOOKUP(A2214,'[2]Pivot HorizontalMRP'!$A$4:$B$2689,2,0),0)</f>
        <v>0</v>
      </c>
      <c r="L2214" s="1" t="n">
        <f aca="false">IFERROR(VLOOKUP(A2214,'[2]Pivot HorizontalMRP'!$A$4:$C$2689,3,0),0)</f>
        <v>29316</v>
      </c>
      <c r="M2214" s="1" t="n">
        <f aca="false">IFERROR(VLOOKUP(A2214,'[2]Pivot HorizontalMRP'!$A$4:$D$2689,0.4,0),0)</f>
        <v>0</v>
      </c>
      <c r="N2214" s="1" t="n">
        <f aca="false">IFERROR(VLOOKUP(A2214,'[2]Pivot HorizontalMRP'!$A$4:$E$2689,5,0),0)</f>
        <v>80000</v>
      </c>
      <c r="O2214" s="1" t="n">
        <f aca="false">K2214+L2214</f>
        <v>29316</v>
      </c>
      <c r="P2214" s="1" t="n">
        <f aca="false">K2214+L2214+M2214+N2214</f>
        <v>109316</v>
      </c>
      <c r="Q2214" s="1" t="n">
        <f aca="false">IFERROR(VLOOKUP(A2214,'[2]Pivot HorizontalMRP'!$A$4:$F$2689,6,0),0)</f>
        <v>16495</v>
      </c>
      <c r="R2214" s="1" t="n">
        <f aca="false">IFERROR(VLOOKUP(A2214,'[2]Pivot HorizontalMRP'!$A$4:$G$2689,7,0),0)</f>
        <v>15442</v>
      </c>
      <c r="S2214" s="1" t="n">
        <f aca="false">IFERROR(VLOOKUP(A2214,'[2]Pivot HorizontalMRP'!$A$4:$H$2689,8,0),0)</f>
        <v>12245</v>
      </c>
      <c r="T2214" s="1" t="n">
        <f aca="false">IFERROR(VLOOKUP(A2214,'[2]Pivot HorizontalMRP'!$A$4:$I$2689,9,0),0)</f>
        <v>7908</v>
      </c>
      <c r="U2214" s="1" t="n">
        <f aca="false">IF(I2214="delivery",O2214-SUM(Q2214+R2214),IF(I2214="PO",P2214-SUM(Q2214:R2214)))</f>
        <v>-2621</v>
      </c>
      <c r="V2214" s="81" t="n">
        <v>0.00036</v>
      </c>
      <c r="W2214" s="81"/>
      <c r="X2214" s="81" t="n">
        <f aca="false">W2214-V2214</f>
        <v>-0.00036</v>
      </c>
      <c r="Y2214" s="81"/>
      <c r="Z2214" s="81"/>
      <c r="AA2214" s="81" t="n">
        <v>0.00036</v>
      </c>
      <c r="AB2214" s="81"/>
      <c r="AC2214" s="81"/>
      <c r="AD2214" s="81"/>
      <c r="AE2214" s="81"/>
      <c r="AF2214" s="81"/>
      <c r="AG2214" s="81"/>
      <c r="AH2214" s="81"/>
      <c r="AI2214" s="81"/>
      <c r="AJ2214" s="81"/>
      <c r="AK2214" s="81"/>
      <c r="AL2214" s="81"/>
      <c r="AM2214" s="81"/>
      <c r="AN2214" s="81"/>
      <c r="AO2214" s="81" t="str">
        <f aca="false">D2214</f>
        <v>Sanmina</v>
      </c>
      <c r="AP2214" s="1" t="s">
        <v>3124</v>
      </c>
      <c r="AQ2214" s="1"/>
      <c r="AR2214" s="1"/>
      <c r="AS2214" s="1"/>
      <c r="AT2214" s="1"/>
      <c r="AU2214" s="1"/>
      <c r="AV2214" s="1"/>
      <c r="AW2214" s="1"/>
      <c r="AX2214" s="1"/>
      <c r="AY2214" s="1"/>
      <c r="AZ2214" s="1"/>
      <c r="BA2214" s="1"/>
      <c r="BB2214" s="1"/>
      <c r="BC2214" s="1"/>
      <c r="BD2214" s="1"/>
      <c r="BE2214" s="1"/>
      <c r="BF2214" s="1" t="s">
        <v>14668</v>
      </c>
      <c r="BG2214" s="1" t="s">
        <v>183</v>
      </c>
      <c r="BH2214" s="1"/>
      <c r="BI2214" s="1"/>
    </row>
    <row r="2215" customFormat="false" ht="12.75" hidden="false" customHeight="false" outlineLevel="0" collapsed="false">
      <c r="A2215" s="1" t="s">
        <v>9684</v>
      </c>
      <c r="B2215" s="1" t="s">
        <v>9685</v>
      </c>
      <c r="C2215" s="1" t="s">
        <v>177</v>
      </c>
      <c r="D2215" s="1" t="s">
        <v>1471</v>
      </c>
      <c r="E2215" s="1" t="s">
        <v>16622</v>
      </c>
      <c r="F2215" s="1" t="s">
        <v>9687</v>
      </c>
      <c r="G2215" s="1" t="n">
        <v>308</v>
      </c>
      <c r="H2215" s="1" t="n">
        <v>30000</v>
      </c>
      <c r="I2215" s="101" t="s">
        <v>180</v>
      </c>
      <c r="J2215" s="1"/>
      <c r="K2215" s="1" t="n">
        <f aca="false">IFERROR(VLOOKUP(A2215,'[2]Pivot HorizontalMRP'!$A$4:$B$2689,2,0),0)</f>
        <v>0</v>
      </c>
      <c r="L2215" s="1" t="n">
        <f aca="false">IFERROR(VLOOKUP(A2215,'[2]Pivot HorizontalMRP'!$A$4:$C$2689,3,0),0)</f>
        <v>62722</v>
      </c>
      <c r="M2215" s="1" t="n">
        <f aca="false">IFERROR(VLOOKUP(A2215,'[2]Pivot HorizontalMRP'!$A$4:$D$2689,0.4,0),0)</f>
        <v>0</v>
      </c>
      <c r="N2215" s="1" t="n">
        <f aca="false">IFERROR(VLOOKUP(A2215,'[2]Pivot HorizontalMRP'!$A$4:$E$2689,5,0),0)</f>
        <v>50000</v>
      </c>
      <c r="O2215" s="1" t="n">
        <f aca="false">K2215+L2215</f>
        <v>62722</v>
      </c>
      <c r="P2215" s="1" t="n">
        <f aca="false">K2215+L2215+M2215+N2215</f>
        <v>112722</v>
      </c>
      <c r="Q2215" s="1" t="n">
        <f aca="false">IFERROR(VLOOKUP(A2215,'[2]Pivot HorizontalMRP'!$A$4:$F$2689,6,0),0)</f>
        <v>71872</v>
      </c>
      <c r="R2215" s="1" t="n">
        <f aca="false">IFERROR(VLOOKUP(A2215,'[2]Pivot HorizontalMRP'!$A$4:$G$2689,7,0),0)</f>
        <v>33512</v>
      </c>
      <c r="S2215" s="1" t="n">
        <f aca="false">IFERROR(VLOOKUP(A2215,'[2]Pivot HorizontalMRP'!$A$4:$H$2689,8,0),0)</f>
        <v>33334</v>
      </c>
      <c r="T2215" s="1" t="n">
        <f aca="false">IFERROR(VLOOKUP(A2215,'[2]Pivot HorizontalMRP'!$A$4:$I$2689,9,0),0)</f>
        <v>21134</v>
      </c>
      <c r="U2215" s="1" t="n">
        <f aca="false">IF(I2215="delivery",O2215-SUM(Q2215+R2215),IF(I2215="PO",P2215-SUM(Q2215:R2215)))</f>
        <v>-42662</v>
      </c>
      <c r="V2215" s="81" t="n">
        <v>0.00036</v>
      </c>
      <c r="W2215" s="81"/>
      <c r="X2215" s="81" t="n">
        <f aca="false">W2215-V2215</f>
        <v>-0.00036</v>
      </c>
      <c r="Y2215" s="81"/>
      <c r="Z2215" s="81"/>
      <c r="AA2215" s="81" t="n">
        <v>0.00032</v>
      </c>
      <c r="AB2215" s="81"/>
      <c r="AC2215" s="81"/>
      <c r="AD2215" s="81"/>
      <c r="AE2215" s="81"/>
      <c r="AF2215" s="81"/>
      <c r="AG2215" s="81"/>
      <c r="AH2215" s="81"/>
      <c r="AI2215" s="81"/>
      <c r="AJ2215" s="81"/>
      <c r="AK2215" s="81"/>
      <c r="AL2215" s="81"/>
      <c r="AM2215" s="81"/>
      <c r="AN2215" s="81"/>
      <c r="AO2215" s="81" t="str">
        <f aca="false">D2215</f>
        <v>Sanmina</v>
      </c>
      <c r="AP2215" s="1" t="s">
        <v>3124</v>
      </c>
      <c r="AQ2215" s="1"/>
      <c r="AR2215" s="1"/>
      <c r="AS2215" s="1"/>
      <c r="AT2215" s="1"/>
      <c r="AU2215" s="1"/>
      <c r="AV2215" s="1"/>
      <c r="AW2215" s="1"/>
      <c r="AX2215" s="1"/>
      <c r="AY2215" s="1"/>
      <c r="AZ2215" s="1"/>
      <c r="BA2215" s="1"/>
      <c r="BB2215" s="1"/>
      <c r="BC2215" s="1"/>
      <c r="BD2215" s="1"/>
      <c r="BE2215" s="1"/>
      <c r="BF2215" s="1" t="s">
        <v>14668</v>
      </c>
      <c r="BG2215" s="1" t="s">
        <v>183</v>
      </c>
      <c r="BH2215" s="1"/>
      <c r="BI2215" s="1"/>
    </row>
    <row r="2216" customFormat="false" ht="12.75" hidden="false" customHeight="false" outlineLevel="0" collapsed="false">
      <c r="A2216" s="1" t="s">
        <v>9688</v>
      </c>
      <c r="B2216" s="1" t="s">
        <v>9689</v>
      </c>
      <c r="C2216" s="1" t="s">
        <v>177</v>
      </c>
      <c r="D2216" s="1" t="s">
        <v>1471</v>
      </c>
      <c r="E2216" s="1" t="s">
        <v>16623</v>
      </c>
      <c r="F2216" s="1" t="s">
        <v>9691</v>
      </c>
      <c r="G2216" s="1" t="n">
        <v>55</v>
      </c>
      <c r="H2216" s="1" t="n">
        <v>1</v>
      </c>
      <c r="I2216" s="101" t="s">
        <v>180</v>
      </c>
      <c r="J2216" s="1"/>
      <c r="K2216" s="1" t="n">
        <f aca="false">IFERROR(VLOOKUP(A2216,'[2]Pivot HorizontalMRP'!$A$4:$B$2689,2,0),0)</f>
        <v>0</v>
      </c>
      <c r="L2216" s="1" t="n">
        <f aca="false">IFERROR(VLOOKUP(A2216,'[2]Pivot HorizontalMRP'!$A$4:$C$2689,3,0),0)</f>
        <v>0</v>
      </c>
      <c r="M2216" s="1" t="n">
        <f aca="false">IFERROR(VLOOKUP(A2216,'[2]Pivot HorizontalMRP'!$A$4:$D$2689,0.4,0),0)</f>
        <v>0</v>
      </c>
      <c r="N2216" s="1" t="n">
        <f aca="false">IFERROR(VLOOKUP(A2216,'[2]Pivot HorizontalMRP'!$A$4:$E$2689,5,0),0)</f>
        <v>0</v>
      </c>
      <c r="O2216" s="1" t="n">
        <f aca="false">K2216+L2216</f>
        <v>0</v>
      </c>
      <c r="P2216" s="1" t="n">
        <f aca="false">K2216+L2216+M2216+N2216</f>
        <v>0</v>
      </c>
      <c r="Q2216" s="1" t="n">
        <f aca="false">IFERROR(VLOOKUP(A2216,'[2]Pivot HorizontalMRP'!$A$4:$F$2689,6,0),0)</f>
        <v>0</v>
      </c>
      <c r="R2216" s="1" t="n">
        <f aca="false">IFERROR(VLOOKUP(A2216,'[2]Pivot HorizontalMRP'!$A$4:$G$2689,7,0),0)</f>
        <v>0</v>
      </c>
      <c r="S2216" s="1" t="n">
        <f aca="false">IFERROR(VLOOKUP(A2216,'[2]Pivot HorizontalMRP'!$A$4:$H$2689,8,0),0)</f>
        <v>130</v>
      </c>
      <c r="T2216" s="1" t="n">
        <f aca="false">IFERROR(VLOOKUP(A2216,'[2]Pivot HorizontalMRP'!$A$4:$I$2689,9,0),0)</f>
        <v>0</v>
      </c>
      <c r="U2216" s="1" t="n">
        <f aca="false">IF(I2216="delivery",O2216-SUM(Q2216+R2216),IF(I2216="PO",P2216-SUM(Q2216:R2216)))</f>
        <v>0</v>
      </c>
      <c r="V2216" s="81" t="n">
        <v>0.265</v>
      </c>
      <c r="W2216" s="81"/>
      <c r="X2216" s="81" t="n">
        <f aca="false">W2216-V2216</f>
        <v>-0.265</v>
      </c>
      <c r="Y2216" s="81"/>
      <c r="Z2216" s="81"/>
      <c r="AA2216" s="81"/>
      <c r="AB2216" s="81"/>
      <c r="AC2216" s="81"/>
      <c r="AD2216" s="81"/>
      <c r="AE2216" s="81"/>
      <c r="AF2216" s="81"/>
      <c r="AG2216" s="81"/>
      <c r="AH2216" s="81"/>
      <c r="AI2216" s="81"/>
      <c r="AJ2216" s="81"/>
      <c r="AK2216" s="81"/>
      <c r="AL2216" s="81"/>
      <c r="AM2216" s="81"/>
      <c r="AN2216" s="81"/>
      <c r="AO2216" s="81" t="str">
        <f aca="false">D2216</f>
        <v>Sanmina</v>
      </c>
      <c r="AP2216" s="102" t="s">
        <v>3124</v>
      </c>
      <c r="AQ2216" s="1"/>
      <c r="AR2216" s="1"/>
      <c r="AS2216" s="1"/>
      <c r="AT2216" s="1"/>
      <c r="AU2216" s="1"/>
      <c r="AV2216" s="1"/>
      <c r="AW2216" s="1"/>
      <c r="AX2216" s="1"/>
      <c r="AY2216" s="1"/>
      <c r="AZ2216" s="1"/>
      <c r="BA2216" s="1"/>
      <c r="BB2216" s="1"/>
      <c r="BC2216" s="1"/>
      <c r="BD2216" s="1"/>
      <c r="BE2216" s="1"/>
      <c r="BF2216" s="1" t="s">
        <v>11284</v>
      </c>
      <c r="BG2216" s="1" t="s">
        <v>183</v>
      </c>
      <c r="BH2216" s="1"/>
      <c r="BI2216" s="1"/>
    </row>
    <row r="2217" customFormat="false" ht="12.75" hidden="false" customHeight="false" outlineLevel="0" collapsed="false">
      <c r="A2217" s="1" t="s">
        <v>9692</v>
      </c>
      <c r="B2217" s="1" t="s">
        <v>9693</v>
      </c>
      <c r="C2217" s="1" t="s">
        <v>177</v>
      </c>
      <c r="D2217" s="1" t="s">
        <v>1471</v>
      </c>
      <c r="E2217" s="1" t="s">
        <v>16624</v>
      </c>
      <c r="F2217" s="1" t="s">
        <v>9695</v>
      </c>
      <c r="G2217" s="1" t="n">
        <v>308</v>
      </c>
      <c r="H2217" s="1" t="n">
        <v>10000</v>
      </c>
      <c r="I2217" s="101" t="s">
        <v>180</v>
      </c>
      <c r="J2217" s="1"/>
      <c r="K2217" s="1" t="n">
        <f aca="false">IFERROR(VLOOKUP(A2217,'[2]Pivot HorizontalMRP'!$A$4:$B$2689,2,0),0)</f>
        <v>0</v>
      </c>
      <c r="L2217" s="1" t="n">
        <f aca="false">IFERROR(VLOOKUP(A2217,'[2]Pivot HorizontalMRP'!$A$4:$C$2689,3,0),0)</f>
        <v>62175</v>
      </c>
      <c r="M2217" s="1" t="n">
        <f aca="false">IFERROR(VLOOKUP(A2217,'[2]Pivot HorizontalMRP'!$A$4:$D$2689,0.4,0),0)</f>
        <v>0</v>
      </c>
      <c r="N2217" s="1" t="n">
        <f aca="false">IFERROR(VLOOKUP(A2217,'[2]Pivot HorizontalMRP'!$A$4:$E$2689,5,0),0)</f>
        <v>40000</v>
      </c>
      <c r="O2217" s="1" t="n">
        <f aca="false">K2217+L2217</f>
        <v>62175</v>
      </c>
      <c r="P2217" s="1" t="n">
        <f aca="false">K2217+L2217+M2217+N2217</f>
        <v>102175</v>
      </c>
      <c r="Q2217" s="1" t="n">
        <f aca="false">IFERROR(VLOOKUP(A2217,'[2]Pivot HorizontalMRP'!$A$4:$F$2689,6,0),0)</f>
        <v>25247</v>
      </c>
      <c r="R2217" s="1" t="n">
        <f aca="false">IFERROR(VLOOKUP(A2217,'[2]Pivot HorizontalMRP'!$A$4:$G$2689,7,0),0)</f>
        <v>43224</v>
      </c>
      <c r="S2217" s="1" t="n">
        <f aca="false">IFERROR(VLOOKUP(A2217,'[2]Pivot HorizontalMRP'!$A$4:$H$2689,8,0),0)</f>
        <v>50946</v>
      </c>
      <c r="T2217" s="1" t="n">
        <f aca="false">IFERROR(VLOOKUP(A2217,'[2]Pivot HorizontalMRP'!$A$4:$I$2689,9,0),0)</f>
        <v>26720</v>
      </c>
      <c r="U2217" s="1" t="n">
        <f aca="false">IF(I2217="delivery",O2217-SUM(Q2217+R2217),IF(I2217="PO",P2217-SUM(Q2217:R2217)))</f>
        <v>-6296</v>
      </c>
      <c r="V2217" s="81" t="n">
        <v>0.0007</v>
      </c>
      <c r="W2217" s="81"/>
      <c r="X2217" s="81" t="n">
        <f aca="false">W2217-V2217</f>
        <v>-0.0007</v>
      </c>
      <c r="Y2217" s="81"/>
      <c r="Z2217" s="81"/>
      <c r="AA2217" s="81" t="n">
        <v>0.00028</v>
      </c>
      <c r="AB2217" s="81"/>
      <c r="AC2217" s="81"/>
      <c r="AD2217" s="81"/>
      <c r="AE2217" s="81"/>
      <c r="AF2217" s="81"/>
      <c r="AG2217" s="81"/>
      <c r="AH2217" s="81"/>
      <c r="AI2217" s="81"/>
      <c r="AJ2217" s="81"/>
      <c r="AK2217" s="81"/>
      <c r="AL2217" s="81"/>
      <c r="AM2217" s="81"/>
      <c r="AN2217" s="81"/>
      <c r="AO2217" s="81" t="str">
        <f aca="false">D2217</f>
        <v>Sanmina</v>
      </c>
      <c r="AP2217" s="1" t="s">
        <v>3124</v>
      </c>
      <c r="AQ2217" s="1"/>
      <c r="AR2217" s="1"/>
      <c r="AS2217" s="1"/>
      <c r="AT2217" s="1"/>
      <c r="AU2217" s="1"/>
      <c r="AV2217" s="1"/>
      <c r="AW2217" s="1"/>
      <c r="AX2217" s="1"/>
      <c r="AY2217" s="1"/>
      <c r="AZ2217" s="1"/>
      <c r="BA2217" s="1"/>
      <c r="BB2217" s="1"/>
      <c r="BC2217" s="1"/>
      <c r="BD2217" s="1"/>
      <c r="BE2217" s="1"/>
      <c r="BF2217" s="1" t="s">
        <v>14668</v>
      </c>
      <c r="BG2217" s="1" t="s">
        <v>183</v>
      </c>
      <c r="BH2217" s="1"/>
      <c r="BI2217" s="1"/>
    </row>
    <row r="2218" customFormat="false" ht="12.75" hidden="false" customHeight="false" outlineLevel="0" collapsed="false">
      <c r="A2218" s="1" t="s">
        <v>9696</v>
      </c>
      <c r="B2218" s="1" t="s">
        <v>9697</v>
      </c>
      <c r="C2218" s="1" t="s">
        <v>177</v>
      </c>
      <c r="D2218" s="1" t="s">
        <v>1471</v>
      </c>
      <c r="E2218" s="1" t="s">
        <v>16625</v>
      </c>
      <c r="F2218" s="1" t="s">
        <v>9699</v>
      </c>
      <c r="G2218" s="1" t="n">
        <v>38</v>
      </c>
      <c r="H2218" s="1" t="n">
        <v>20000</v>
      </c>
      <c r="I2218" s="101" t="s">
        <v>180</v>
      </c>
      <c r="J2218" s="1"/>
      <c r="K2218" s="1" t="n">
        <f aca="false">IFERROR(VLOOKUP(A2218,'[2]Pivot HorizontalMRP'!$A$4:$B$2689,2,0),0)</f>
        <v>0</v>
      </c>
      <c r="L2218" s="1" t="n">
        <f aca="false">IFERROR(VLOOKUP(A2218,'[2]Pivot HorizontalMRP'!$A$4:$C$2689,3,0),0)</f>
        <v>315528</v>
      </c>
      <c r="M2218" s="1" t="n">
        <f aca="false">IFERROR(VLOOKUP(A2218,'[2]Pivot HorizontalMRP'!$A$4:$D$2689,0.4,0),0)</f>
        <v>0</v>
      </c>
      <c r="N2218" s="1" t="n">
        <f aca="false">IFERROR(VLOOKUP(A2218,'[2]Pivot HorizontalMRP'!$A$4:$E$2689,5,0),0)</f>
        <v>0</v>
      </c>
      <c r="O2218" s="1" t="n">
        <f aca="false">K2218+L2218</f>
        <v>315528</v>
      </c>
      <c r="P2218" s="1" t="n">
        <f aca="false">K2218+L2218+M2218+N2218</f>
        <v>315528</v>
      </c>
      <c r="Q2218" s="1" t="n">
        <f aca="false">IFERROR(VLOOKUP(A2218,'[2]Pivot HorizontalMRP'!$A$4:$F$2689,6,0),0)</f>
        <v>115894</v>
      </c>
      <c r="R2218" s="1" t="n">
        <f aca="false">IFERROR(VLOOKUP(A2218,'[2]Pivot HorizontalMRP'!$A$4:$G$2689,7,0),0)</f>
        <v>166519</v>
      </c>
      <c r="S2218" s="1" t="n">
        <f aca="false">IFERROR(VLOOKUP(A2218,'[2]Pivot HorizontalMRP'!$A$4:$H$2689,8,0),0)</f>
        <v>228355</v>
      </c>
      <c r="T2218" s="1" t="n">
        <f aca="false">IFERROR(VLOOKUP(A2218,'[2]Pivot HorizontalMRP'!$A$4:$I$2689,9,0),0)</f>
        <v>112869</v>
      </c>
      <c r="U2218" s="1" t="n">
        <f aca="false">IF(I2218="delivery",O2218-SUM(Q2218+R2218),IF(I2218="PO",P2218-SUM(Q2218:R2218)))</f>
        <v>33115</v>
      </c>
      <c r="V2218" s="81" t="n">
        <v>0.00119</v>
      </c>
      <c r="W2218" s="81"/>
      <c r="X2218" s="81" t="n">
        <f aca="false">W2218-V2218</f>
        <v>-0.00119</v>
      </c>
      <c r="Y2218" s="81"/>
      <c r="Z2218" s="81"/>
      <c r="AA2218" s="81" t="n">
        <v>0.00049</v>
      </c>
      <c r="AB2218" s="81"/>
      <c r="AC2218" s="81"/>
      <c r="AD2218" s="81"/>
      <c r="AE2218" s="81"/>
      <c r="AF2218" s="81"/>
      <c r="AG2218" s="81"/>
      <c r="AH2218" s="81"/>
      <c r="AI2218" s="81"/>
      <c r="AJ2218" s="81"/>
      <c r="AK2218" s="81"/>
      <c r="AL2218" s="81"/>
      <c r="AM2218" s="81"/>
      <c r="AN2218" s="81"/>
      <c r="AO2218" s="81" t="str">
        <f aca="false">D2218</f>
        <v>Sanmina</v>
      </c>
      <c r="AP2218" s="1" t="s">
        <v>3124</v>
      </c>
      <c r="AQ2218" s="1"/>
      <c r="AR2218" s="1"/>
      <c r="AS2218" s="1"/>
      <c r="AT2218" s="1"/>
      <c r="AU2218" s="1"/>
      <c r="AV2218" s="1"/>
      <c r="AW2218" s="1"/>
      <c r="AX2218" s="1"/>
      <c r="AY2218" s="1"/>
      <c r="AZ2218" s="1"/>
      <c r="BA2218" s="1"/>
      <c r="BB2218" s="1"/>
      <c r="BC2218" s="1"/>
      <c r="BD2218" s="1"/>
      <c r="BE2218" s="1"/>
      <c r="BF2218" s="1" t="s">
        <v>14668</v>
      </c>
      <c r="BG2218" s="1" t="s">
        <v>183</v>
      </c>
      <c r="BH2218" s="1"/>
      <c r="BI2218" s="1"/>
    </row>
    <row r="2219" customFormat="false" ht="12.75" hidden="false" customHeight="false" outlineLevel="0" collapsed="false">
      <c r="A2219" s="1" t="s">
        <v>9700</v>
      </c>
      <c r="B2219" s="1" t="s">
        <v>9701</v>
      </c>
      <c r="C2219" s="1" t="s">
        <v>177</v>
      </c>
      <c r="D2219" s="1" t="s">
        <v>1471</v>
      </c>
      <c r="E2219" s="1" t="s">
        <v>16626</v>
      </c>
      <c r="F2219" s="1" t="s">
        <v>9703</v>
      </c>
      <c r="G2219" s="1" t="n">
        <v>38</v>
      </c>
      <c r="H2219" s="1" t="n">
        <v>40000</v>
      </c>
      <c r="I2219" s="101" t="s">
        <v>180</v>
      </c>
      <c r="J2219" s="1"/>
      <c r="K2219" s="1" t="n">
        <f aca="false">IFERROR(VLOOKUP(A2219,'[2]Pivot HorizontalMRP'!$A$4:$B$2689,2,0),0)</f>
        <v>0</v>
      </c>
      <c r="L2219" s="1" t="n">
        <f aca="false">IFERROR(VLOOKUP(A2219,'[2]Pivot HorizontalMRP'!$A$4:$C$2689,3,0),0)</f>
        <v>140084</v>
      </c>
      <c r="M2219" s="1" t="n">
        <f aca="false">IFERROR(VLOOKUP(A2219,'[2]Pivot HorizontalMRP'!$A$4:$D$2689,0.4,0),0)</f>
        <v>0</v>
      </c>
      <c r="N2219" s="1" t="n">
        <f aca="false">IFERROR(VLOOKUP(A2219,'[2]Pivot HorizontalMRP'!$A$4:$E$2689,5,0),0)</f>
        <v>20000</v>
      </c>
      <c r="O2219" s="1" t="n">
        <f aca="false">K2219+L2219</f>
        <v>140084</v>
      </c>
      <c r="P2219" s="1" t="n">
        <f aca="false">K2219+L2219+M2219+N2219</f>
        <v>160084</v>
      </c>
      <c r="Q2219" s="1" t="n">
        <f aca="false">IFERROR(VLOOKUP(A2219,'[2]Pivot HorizontalMRP'!$A$4:$F$2689,6,0),0)</f>
        <v>61554</v>
      </c>
      <c r="R2219" s="1" t="n">
        <f aca="false">IFERROR(VLOOKUP(A2219,'[2]Pivot HorizontalMRP'!$A$4:$G$2689,7,0),0)</f>
        <v>66176</v>
      </c>
      <c r="S2219" s="1" t="n">
        <f aca="false">IFERROR(VLOOKUP(A2219,'[2]Pivot HorizontalMRP'!$A$4:$H$2689,8,0),0)</f>
        <v>93734</v>
      </c>
      <c r="T2219" s="1" t="n">
        <f aca="false">IFERROR(VLOOKUP(A2219,'[2]Pivot HorizontalMRP'!$A$4:$I$2689,9,0),0)</f>
        <v>44812</v>
      </c>
      <c r="U2219" s="1" t="n">
        <f aca="false">IF(I2219="delivery",O2219-SUM(Q2219+R2219),IF(I2219="PO",P2219-SUM(Q2219:R2219)))</f>
        <v>12354</v>
      </c>
      <c r="V2219" s="81" t="n">
        <v>0.00061</v>
      </c>
      <c r="W2219" s="81"/>
      <c r="X2219" s="81" t="n">
        <f aca="false">W2219-V2219</f>
        <v>-0.00061</v>
      </c>
      <c r="Y2219" s="81"/>
      <c r="Z2219" s="81"/>
      <c r="AA2219" s="81" t="n">
        <v>0.00028</v>
      </c>
      <c r="AB2219" s="81"/>
      <c r="AC2219" s="81"/>
      <c r="AD2219" s="81"/>
      <c r="AE2219" s="81"/>
      <c r="AF2219" s="81"/>
      <c r="AG2219" s="81"/>
      <c r="AH2219" s="81"/>
      <c r="AI2219" s="81"/>
      <c r="AJ2219" s="81"/>
      <c r="AK2219" s="81"/>
      <c r="AL2219" s="81"/>
      <c r="AM2219" s="81"/>
      <c r="AN2219" s="81"/>
      <c r="AO2219" s="81" t="str">
        <f aca="false">D2219</f>
        <v>Sanmina</v>
      </c>
      <c r="AP2219" s="1" t="s">
        <v>3124</v>
      </c>
      <c r="AQ2219" s="1"/>
      <c r="AR2219" s="1"/>
      <c r="AS2219" s="1"/>
      <c r="AT2219" s="1"/>
      <c r="AU2219" s="1"/>
      <c r="AV2219" s="1"/>
      <c r="AW2219" s="1"/>
      <c r="AX2219" s="1"/>
      <c r="AY2219" s="1"/>
      <c r="AZ2219" s="1"/>
      <c r="BA2219" s="1"/>
      <c r="BB2219" s="1"/>
      <c r="BC2219" s="1"/>
      <c r="BD2219" s="1"/>
      <c r="BE2219" s="1"/>
      <c r="BF2219" s="1" t="s">
        <v>14668</v>
      </c>
      <c r="BG2219" s="1" t="s">
        <v>183</v>
      </c>
      <c r="BH2219" s="1"/>
      <c r="BI2219" s="1"/>
    </row>
    <row r="2220" customFormat="false" ht="12.75" hidden="false" customHeight="false" outlineLevel="0" collapsed="false">
      <c r="A2220" s="1" t="s">
        <v>9704</v>
      </c>
      <c r="B2220" s="1" t="s">
        <v>9705</v>
      </c>
      <c r="C2220" s="1" t="s">
        <v>177</v>
      </c>
      <c r="D2220" s="1" t="s">
        <v>1471</v>
      </c>
      <c r="E2220" s="1" t="s">
        <v>16627</v>
      </c>
      <c r="F2220" s="1" t="s">
        <v>9707</v>
      </c>
      <c r="G2220" s="1" t="n">
        <v>123</v>
      </c>
      <c r="H2220" s="1" t="n">
        <v>10000</v>
      </c>
      <c r="I2220" s="101" t="s">
        <v>180</v>
      </c>
      <c r="J2220" s="1"/>
      <c r="K2220" s="1" t="n">
        <f aca="false">IFERROR(VLOOKUP(A2220,'[2]Pivot HorizontalMRP'!$A$4:$B$2689,2,0),0)</f>
        <v>0</v>
      </c>
      <c r="L2220" s="1" t="n">
        <f aca="false">IFERROR(VLOOKUP(A2220,'[2]Pivot HorizontalMRP'!$A$4:$C$2689,3,0),0)</f>
        <v>66813</v>
      </c>
      <c r="M2220" s="1" t="n">
        <f aca="false">IFERROR(VLOOKUP(A2220,'[2]Pivot HorizontalMRP'!$A$4:$D$2689,0.4,0),0)</f>
        <v>0</v>
      </c>
      <c r="N2220" s="1" t="n">
        <f aca="false">IFERROR(VLOOKUP(A2220,'[2]Pivot HorizontalMRP'!$A$4:$E$2689,5,0),0)</f>
        <v>0</v>
      </c>
      <c r="O2220" s="1" t="n">
        <f aca="false">K2220+L2220</f>
        <v>66813</v>
      </c>
      <c r="P2220" s="1" t="n">
        <f aca="false">K2220+L2220+M2220+N2220</f>
        <v>66813</v>
      </c>
      <c r="Q2220" s="1" t="n">
        <f aca="false">IFERROR(VLOOKUP(A2220,'[2]Pivot HorizontalMRP'!$A$4:$F$2689,6,0),0)</f>
        <v>596</v>
      </c>
      <c r="R2220" s="1" t="n">
        <f aca="false">IFERROR(VLOOKUP(A2220,'[2]Pivot HorizontalMRP'!$A$4:$G$2689,7,0),0)</f>
        <v>931</v>
      </c>
      <c r="S2220" s="1" t="n">
        <f aca="false">IFERROR(VLOOKUP(A2220,'[2]Pivot HorizontalMRP'!$A$4:$H$2689,8,0),0)</f>
        <v>805</v>
      </c>
      <c r="T2220" s="1" t="n">
        <f aca="false">IFERROR(VLOOKUP(A2220,'[2]Pivot HorizontalMRP'!$A$4:$I$2689,9,0),0)</f>
        <v>466</v>
      </c>
      <c r="U2220" s="1" t="n">
        <f aca="false">IF(I2220="delivery",O2220-SUM(Q2220+R2220),IF(I2220="PO",P2220-SUM(Q2220:R2220)))</f>
        <v>65286</v>
      </c>
      <c r="V2220" s="81" t="n">
        <v>0.00068</v>
      </c>
      <c r="W2220" s="81"/>
      <c r="X2220" s="81" t="n">
        <f aca="false">W2220-V2220</f>
        <v>-0.00068</v>
      </c>
      <c r="Y2220" s="81"/>
      <c r="Z2220" s="81"/>
      <c r="AA2220" s="81"/>
      <c r="AB2220" s="81"/>
      <c r="AC2220" s="81"/>
      <c r="AD2220" s="81"/>
      <c r="AE2220" s="81"/>
      <c r="AF2220" s="81"/>
      <c r="AG2220" s="81"/>
      <c r="AH2220" s="81"/>
      <c r="AI2220" s="81"/>
      <c r="AJ2220" s="81"/>
      <c r="AK2220" s="81"/>
      <c r="AL2220" s="81"/>
      <c r="AM2220" s="81"/>
      <c r="AN2220" s="81"/>
      <c r="AO2220" s="81" t="str">
        <f aca="false">D2220</f>
        <v>Sanmina</v>
      </c>
      <c r="AP2220" s="1" t="s">
        <v>3124</v>
      </c>
      <c r="AQ2220" s="1"/>
      <c r="AR2220" s="1"/>
      <c r="AS2220" s="1"/>
      <c r="AT2220" s="1"/>
      <c r="AU2220" s="1"/>
      <c r="AV2220" s="1"/>
      <c r="AW2220" s="1"/>
      <c r="AX2220" s="1"/>
      <c r="AY2220" s="1"/>
      <c r="AZ2220" s="1"/>
      <c r="BA2220" s="1"/>
      <c r="BB2220" s="1"/>
      <c r="BC2220" s="1"/>
      <c r="BD2220" s="1"/>
      <c r="BE2220" s="1"/>
      <c r="BF2220" s="1" t="s">
        <v>14668</v>
      </c>
      <c r="BG2220" s="1" t="s">
        <v>183</v>
      </c>
      <c r="BH2220" s="1"/>
      <c r="BI2220" s="1"/>
    </row>
    <row r="2221" customFormat="false" ht="12.75" hidden="false" customHeight="false" outlineLevel="0" collapsed="false">
      <c r="A2221" s="1" t="s">
        <v>9708</v>
      </c>
      <c r="B2221" s="1" t="s">
        <v>9709</v>
      </c>
      <c r="C2221" s="1" t="s">
        <v>177</v>
      </c>
      <c r="D2221" s="1" t="s">
        <v>1471</v>
      </c>
      <c r="E2221" s="1" t="s">
        <v>16628</v>
      </c>
      <c r="F2221" s="1" t="s">
        <v>9711</v>
      </c>
      <c r="G2221" s="1" t="n">
        <v>308</v>
      </c>
      <c r="H2221" s="1" t="n">
        <v>10000</v>
      </c>
      <c r="I2221" s="101" t="s">
        <v>180</v>
      </c>
      <c r="J2221" s="1"/>
      <c r="K2221" s="1" t="n">
        <f aca="false">IFERROR(VLOOKUP(A2221,'[2]Pivot HorizontalMRP'!$A$4:$B$2689,2,0),0)</f>
        <v>0</v>
      </c>
      <c r="L2221" s="1" t="n">
        <f aca="false">IFERROR(VLOOKUP(A2221,'[2]Pivot HorizontalMRP'!$A$4:$C$2689,3,0),0)</f>
        <v>101614</v>
      </c>
      <c r="M2221" s="1" t="n">
        <f aca="false">IFERROR(VLOOKUP(A2221,'[2]Pivot HorizontalMRP'!$A$4:$D$2689,0.4,0),0)</f>
        <v>0</v>
      </c>
      <c r="N2221" s="1" t="n">
        <f aca="false">IFERROR(VLOOKUP(A2221,'[2]Pivot HorizontalMRP'!$A$4:$E$2689,5,0),0)</f>
        <v>10000</v>
      </c>
      <c r="O2221" s="1" t="n">
        <f aca="false">K2221+L2221</f>
        <v>101614</v>
      </c>
      <c r="P2221" s="1" t="n">
        <f aca="false">K2221+L2221+M2221+N2221</f>
        <v>111614</v>
      </c>
      <c r="Q2221" s="1" t="n">
        <f aca="false">IFERROR(VLOOKUP(A2221,'[2]Pivot HorizontalMRP'!$A$4:$F$2689,6,0),0)</f>
        <v>50065</v>
      </c>
      <c r="R2221" s="1" t="n">
        <f aca="false">IFERROR(VLOOKUP(A2221,'[2]Pivot HorizontalMRP'!$A$4:$G$2689,7,0),0)</f>
        <v>34672</v>
      </c>
      <c r="S2221" s="1" t="n">
        <f aca="false">IFERROR(VLOOKUP(A2221,'[2]Pivot HorizontalMRP'!$A$4:$H$2689,8,0),0)</f>
        <v>30573</v>
      </c>
      <c r="T2221" s="1" t="n">
        <f aca="false">IFERROR(VLOOKUP(A2221,'[2]Pivot HorizontalMRP'!$A$4:$I$2689,9,0),0)</f>
        <v>19501</v>
      </c>
      <c r="U2221" s="1" t="n">
        <f aca="false">IF(I2221="delivery",O2221-SUM(Q2221+R2221),IF(I2221="PO",P2221-SUM(Q2221:R2221)))</f>
        <v>16877</v>
      </c>
      <c r="V2221" s="81" t="n">
        <v>0.00036</v>
      </c>
      <c r="W2221" s="81"/>
      <c r="X2221" s="81" t="n">
        <f aca="false">W2221-V2221</f>
        <v>-0.00036</v>
      </c>
      <c r="Y2221" s="81"/>
      <c r="Z2221" s="81"/>
      <c r="AA2221" s="81" t="n">
        <v>0.00028</v>
      </c>
      <c r="AB2221" s="81"/>
      <c r="AC2221" s="81"/>
      <c r="AD2221" s="81"/>
      <c r="AE2221" s="81"/>
      <c r="AF2221" s="81"/>
      <c r="AG2221" s="81"/>
      <c r="AH2221" s="81"/>
      <c r="AI2221" s="81"/>
      <c r="AJ2221" s="81"/>
      <c r="AK2221" s="81"/>
      <c r="AL2221" s="81"/>
      <c r="AM2221" s="81"/>
      <c r="AN2221" s="81"/>
      <c r="AO2221" s="81" t="str">
        <f aca="false">D2221</f>
        <v>Sanmina</v>
      </c>
      <c r="AP2221" s="1" t="s">
        <v>3124</v>
      </c>
      <c r="AQ2221" s="1"/>
      <c r="AR2221" s="1"/>
      <c r="AS2221" s="1"/>
      <c r="AT2221" s="1"/>
      <c r="AU2221" s="1"/>
      <c r="AV2221" s="1"/>
      <c r="AW2221" s="1"/>
      <c r="AX2221" s="1"/>
      <c r="AY2221" s="1"/>
      <c r="AZ2221" s="1"/>
      <c r="BA2221" s="1"/>
      <c r="BB2221" s="1"/>
      <c r="BC2221" s="1"/>
      <c r="BD2221" s="1"/>
      <c r="BE2221" s="1"/>
      <c r="BF2221" s="1" t="s">
        <v>14668</v>
      </c>
      <c r="BG2221" s="1" t="s">
        <v>183</v>
      </c>
      <c r="BH2221" s="1"/>
      <c r="BI2221" s="1"/>
    </row>
    <row r="2222" customFormat="false" ht="12.75" hidden="false" customHeight="false" outlineLevel="0" collapsed="false">
      <c r="A2222" s="1" t="s">
        <v>9712</v>
      </c>
      <c r="B2222" s="1" t="s">
        <v>9713</v>
      </c>
      <c r="C2222" s="1" t="s">
        <v>177</v>
      </c>
      <c r="D2222" s="1" t="s">
        <v>1471</v>
      </c>
      <c r="E2222" s="1" t="s">
        <v>16629</v>
      </c>
      <c r="F2222" s="1" t="s">
        <v>9715</v>
      </c>
      <c r="G2222" s="1" t="n">
        <v>116</v>
      </c>
      <c r="H2222" s="1" t="n">
        <v>10000</v>
      </c>
      <c r="I2222" s="101" t="s">
        <v>180</v>
      </c>
      <c r="J2222" s="1"/>
      <c r="K2222" s="1" t="n">
        <f aca="false">IFERROR(VLOOKUP(A2222,'[2]Pivot HorizontalMRP'!$A$4:$B$2689,2,0),0)</f>
        <v>0</v>
      </c>
      <c r="L2222" s="1" t="n">
        <f aca="false">IFERROR(VLOOKUP(A2222,'[2]Pivot HorizontalMRP'!$A$4:$C$2689,3,0),0)</f>
        <v>38586</v>
      </c>
      <c r="M2222" s="1" t="n">
        <f aca="false">IFERROR(VLOOKUP(A2222,'[2]Pivot HorizontalMRP'!$A$4:$D$2689,0.4,0),0)</f>
        <v>0</v>
      </c>
      <c r="N2222" s="1" t="n">
        <f aca="false">IFERROR(VLOOKUP(A2222,'[2]Pivot HorizontalMRP'!$A$4:$E$2689,5,0),0)</f>
        <v>40000</v>
      </c>
      <c r="O2222" s="1" t="n">
        <f aca="false">K2222+L2222</f>
        <v>38586</v>
      </c>
      <c r="P2222" s="1" t="n">
        <f aca="false">K2222+L2222+M2222+N2222</f>
        <v>78586</v>
      </c>
      <c r="Q2222" s="1" t="n">
        <f aca="false">IFERROR(VLOOKUP(A2222,'[2]Pivot HorizontalMRP'!$A$4:$F$2689,6,0),0)</f>
        <v>16444</v>
      </c>
      <c r="R2222" s="1" t="n">
        <f aca="false">IFERROR(VLOOKUP(A2222,'[2]Pivot HorizontalMRP'!$A$4:$G$2689,7,0),0)</f>
        <v>11836</v>
      </c>
      <c r="S2222" s="1" t="n">
        <f aca="false">IFERROR(VLOOKUP(A2222,'[2]Pivot HorizontalMRP'!$A$4:$H$2689,8,0),0)</f>
        <v>9780</v>
      </c>
      <c r="T2222" s="1" t="n">
        <f aca="false">IFERROR(VLOOKUP(A2222,'[2]Pivot HorizontalMRP'!$A$4:$I$2689,9,0),0)</f>
        <v>6177</v>
      </c>
      <c r="U2222" s="1" t="n">
        <f aca="false">IF(I2222="delivery",O2222-SUM(Q2222+R2222),IF(I2222="PO",P2222-SUM(Q2222:R2222)))</f>
        <v>10306</v>
      </c>
      <c r="V2222" s="81" t="n">
        <v>0.00055</v>
      </c>
      <c r="W2222" s="81"/>
      <c r="X2222" s="81" t="n">
        <f aca="false">W2222-V2222</f>
        <v>-0.00055</v>
      </c>
      <c r="Y2222" s="81"/>
      <c r="Z2222" s="81"/>
      <c r="AA2222" s="81" t="n">
        <v>0.00028</v>
      </c>
      <c r="AB2222" s="81"/>
      <c r="AC2222" s="81"/>
      <c r="AD2222" s="81"/>
      <c r="AE2222" s="81"/>
      <c r="AF2222" s="81"/>
      <c r="AG2222" s="81"/>
      <c r="AH2222" s="81"/>
      <c r="AI2222" s="81"/>
      <c r="AJ2222" s="81"/>
      <c r="AK2222" s="81"/>
      <c r="AL2222" s="81"/>
      <c r="AM2222" s="81"/>
      <c r="AN2222" s="81"/>
      <c r="AO2222" s="81" t="str">
        <f aca="false">D2222</f>
        <v>Sanmina</v>
      </c>
      <c r="AP2222" s="1" t="s">
        <v>3124</v>
      </c>
      <c r="AQ2222" s="1"/>
      <c r="AR2222" s="1"/>
      <c r="AS2222" s="1"/>
      <c r="AT2222" s="1"/>
      <c r="AU2222" s="1"/>
      <c r="AV2222" s="1"/>
      <c r="AW2222" s="1"/>
      <c r="AX2222" s="1"/>
      <c r="AY2222" s="1"/>
      <c r="AZ2222" s="1"/>
      <c r="BA2222" s="1"/>
      <c r="BB2222" s="1"/>
      <c r="BC2222" s="1"/>
      <c r="BD2222" s="1"/>
      <c r="BE2222" s="1"/>
      <c r="BF2222" s="1" t="s">
        <v>14668</v>
      </c>
      <c r="BG2222" s="1" t="s">
        <v>183</v>
      </c>
      <c r="BH2222" s="1"/>
      <c r="BI2222" s="1"/>
    </row>
    <row r="2223" customFormat="false" ht="12.75" hidden="false" customHeight="false" outlineLevel="0" collapsed="false">
      <c r="A2223" s="1" t="s">
        <v>9716</v>
      </c>
      <c r="B2223" s="1" t="s">
        <v>9717</v>
      </c>
      <c r="C2223" s="1" t="s">
        <v>177</v>
      </c>
      <c r="D2223" s="1" t="s">
        <v>1471</v>
      </c>
      <c r="E2223" s="1" t="s">
        <v>16630</v>
      </c>
      <c r="F2223" s="1" t="s">
        <v>16631</v>
      </c>
      <c r="G2223" s="1" t="n">
        <v>116</v>
      </c>
      <c r="H2223" s="1" t="n">
        <v>5000</v>
      </c>
      <c r="I2223" s="101" t="s">
        <v>180</v>
      </c>
      <c r="J2223" s="1"/>
      <c r="K2223" s="1" t="n">
        <f aca="false">IFERROR(VLOOKUP(A2223,'[2]Pivot HorizontalMRP'!$A$4:$B$2689,2,0),0)</f>
        <v>0</v>
      </c>
      <c r="L2223" s="1" t="n">
        <f aca="false">IFERROR(VLOOKUP(A2223,'[2]Pivot HorizontalMRP'!$A$4:$C$2689,3,0),0)</f>
        <v>620</v>
      </c>
      <c r="M2223" s="1" t="n">
        <f aca="false">IFERROR(VLOOKUP(A2223,'[2]Pivot HorizontalMRP'!$A$4:$D$2689,0.4,0),0)</f>
        <v>0</v>
      </c>
      <c r="N2223" s="1" t="n">
        <f aca="false">IFERROR(VLOOKUP(A2223,'[2]Pivot HorizontalMRP'!$A$4:$E$2689,5,0),0)</f>
        <v>5000</v>
      </c>
      <c r="O2223" s="1" t="n">
        <f aca="false">K2223+L2223</f>
        <v>620</v>
      </c>
      <c r="P2223" s="1" t="n">
        <f aca="false">K2223+L2223+M2223+N2223</f>
        <v>5620</v>
      </c>
      <c r="Q2223" s="1" t="n">
        <f aca="false">IFERROR(VLOOKUP(A2223,'[2]Pivot HorizontalMRP'!$A$4:$F$2689,6,0),0)</f>
        <v>1244</v>
      </c>
      <c r="R2223" s="1" t="n">
        <f aca="false">IFERROR(VLOOKUP(A2223,'[2]Pivot HorizontalMRP'!$A$4:$G$2689,7,0),0)</f>
        <v>1862</v>
      </c>
      <c r="S2223" s="1" t="n">
        <f aca="false">IFERROR(VLOOKUP(A2223,'[2]Pivot HorizontalMRP'!$A$4:$H$2689,8,0),0)</f>
        <v>1610</v>
      </c>
      <c r="T2223" s="1" t="n">
        <f aca="false">IFERROR(VLOOKUP(A2223,'[2]Pivot HorizontalMRP'!$A$4:$I$2689,9,0),0)</f>
        <v>932</v>
      </c>
      <c r="U2223" s="1" t="n">
        <f aca="false">IF(I2223="delivery",O2223-SUM(Q2223+R2223),IF(I2223="PO",P2223-SUM(Q2223:R2223)))</f>
        <v>-2486</v>
      </c>
      <c r="V2223" s="81" t="n">
        <v>0.008</v>
      </c>
      <c r="W2223" s="81"/>
      <c r="X2223" s="81" t="n">
        <f aca="false">W2223-V2223</f>
        <v>-0.008</v>
      </c>
      <c r="Y2223" s="81"/>
      <c r="Z2223" s="81"/>
      <c r="AA2223" s="81"/>
      <c r="AB2223" s="81"/>
      <c r="AC2223" s="81"/>
      <c r="AD2223" s="81"/>
      <c r="AE2223" s="81"/>
      <c r="AF2223" s="81"/>
      <c r="AG2223" s="81"/>
      <c r="AH2223" s="81"/>
      <c r="AI2223" s="81"/>
      <c r="AJ2223" s="81"/>
      <c r="AK2223" s="81"/>
      <c r="AL2223" s="81"/>
      <c r="AM2223" s="81"/>
      <c r="AN2223" s="81"/>
      <c r="AO2223" s="81" t="str">
        <f aca="false">D2223</f>
        <v>Sanmina</v>
      </c>
      <c r="AP2223" s="1" t="s">
        <v>3124</v>
      </c>
      <c r="AQ2223" s="1"/>
      <c r="AR2223" s="1"/>
      <c r="AS2223" s="1"/>
      <c r="AT2223" s="1"/>
      <c r="AU2223" s="1"/>
      <c r="AV2223" s="1"/>
      <c r="AW2223" s="1"/>
      <c r="AX2223" s="1"/>
      <c r="AY2223" s="1"/>
      <c r="AZ2223" s="1"/>
      <c r="BA2223" s="1"/>
      <c r="BB2223" s="1"/>
      <c r="BC2223" s="1"/>
      <c r="BD2223" s="1"/>
      <c r="BE2223" s="1"/>
      <c r="BF2223" s="1" t="s">
        <v>14668</v>
      </c>
      <c r="BG2223" s="1" t="s">
        <v>183</v>
      </c>
      <c r="BH2223" s="1"/>
      <c r="BI2223" s="1"/>
    </row>
    <row r="2224" customFormat="false" ht="12.75" hidden="false" customHeight="false" outlineLevel="0" collapsed="false">
      <c r="A2224" s="1" t="s">
        <v>9720</v>
      </c>
      <c r="B2224" s="1" t="s">
        <v>9721</v>
      </c>
      <c r="C2224" s="1" t="s">
        <v>177</v>
      </c>
      <c r="D2224" s="1" t="s">
        <v>1471</v>
      </c>
      <c r="E2224" s="1" t="s">
        <v>16632</v>
      </c>
      <c r="F2224" s="1" t="s">
        <v>9723</v>
      </c>
      <c r="G2224" s="1" t="n">
        <v>38</v>
      </c>
      <c r="H2224" s="1" t="n">
        <v>30000</v>
      </c>
      <c r="I2224" s="101" t="s">
        <v>180</v>
      </c>
      <c r="J2224" s="1"/>
      <c r="K2224" s="1" t="n">
        <f aca="false">IFERROR(VLOOKUP(A2224,'[2]Pivot HorizontalMRP'!$A$4:$B$2689,2,0),0)</f>
        <v>0</v>
      </c>
      <c r="L2224" s="1" t="n">
        <f aca="false">IFERROR(VLOOKUP(A2224,'[2]Pivot HorizontalMRP'!$A$4:$C$2689,3,0),0)</f>
        <v>9557</v>
      </c>
      <c r="M2224" s="1" t="n">
        <f aca="false">IFERROR(VLOOKUP(A2224,'[2]Pivot HorizontalMRP'!$A$4:$D$2689,0.4,0),0)</f>
        <v>0</v>
      </c>
      <c r="N2224" s="1" t="n">
        <f aca="false">IFERROR(VLOOKUP(A2224,'[2]Pivot HorizontalMRP'!$A$4:$E$2689,5,0),0)</f>
        <v>0</v>
      </c>
      <c r="O2224" s="1" t="n">
        <f aca="false">K2224+L2224</f>
        <v>9557</v>
      </c>
      <c r="P2224" s="1" t="n">
        <f aca="false">K2224+L2224+M2224+N2224</f>
        <v>9557</v>
      </c>
      <c r="Q2224" s="1" t="n">
        <f aca="false">IFERROR(VLOOKUP(A2224,'[2]Pivot HorizontalMRP'!$A$4:$F$2689,6,0),0)</f>
        <v>628</v>
      </c>
      <c r="R2224" s="1" t="n">
        <f aca="false">IFERROR(VLOOKUP(A2224,'[2]Pivot HorizontalMRP'!$A$4:$G$2689,7,0),0)</f>
        <v>597</v>
      </c>
      <c r="S2224" s="1" t="n">
        <f aca="false">IFERROR(VLOOKUP(A2224,'[2]Pivot HorizontalMRP'!$A$4:$H$2689,8,0),0)</f>
        <v>624</v>
      </c>
      <c r="T2224" s="1" t="n">
        <f aca="false">IFERROR(VLOOKUP(A2224,'[2]Pivot HorizontalMRP'!$A$4:$I$2689,9,0),0)</f>
        <v>259</v>
      </c>
      <c r="U2224" s="1" t="n">
        <f aca="false">IF(I2224="delivery",O2224-SUM(Q2224+R2224),IF(I2224="PO",P2224-SUM(Q2224:R2224)))</f>
        <v>8332</v>
      </c>
      <c r="V2224" s="81" t="n">
        <v>0.00075</v>
      </c>
      <c r="W2224" s="81"/>
      <c r="X2224" s="81" t="n">
        <f aca="false">W2224-V2224</f>
        <v>-0.00075</v>
      </c>
      <c r="Y2224" s="81"/>
      <c r="Z2224" s="81"/>
      <c r="AA2224" s="81"/>
      <c r="AB2224" s="81"/>
      <c r="AC2224" s="81"/>
      <c r="AD2224" s="81"/>
      <c r="AE2224" s="81"/>
      <c r="AF2224" s="81"/>
      <c r="AG2224" s="81"/>
      <c r="AH2224" s="81"/>
      <c r="AI2224" s="81"/>
      <c r="AJ2224" s="81"/>
      <c r="AK2224" s="81"/>
      <c r="AL2224" s="81"/>
      <c r="AM2224" s="81"/>
      <c r="AN2224" s="81"/>
      <c r="AO2224" s="81" t="str">
        <f aca="false">D2224</f>
        <v>Sanmina</v>
      </c>
      <c r="AP2224" s="1" t="s">
        <v>3124</v>
      </c>
      <c r="AQ2224" s="1"/>
      <c r="AR2224" s="1"/>
      <c r="AS2224" s="1"/>
      <c r="AT2224" s="1"/>
      <c r="AU2224" s="1"/>
      <c r="AV2224" s="1"/>
      <c r="AW2224" s="1"/>
      <c r="AX2224" s="1"/>
      <c r="AY2224" s="1"/>
      <c r="AZ2224" s="1"/>
      <c r="BA2224" s="1"/>
      <c r="BB2224" s="1"/>
      <c r="BC2224" s="1"/>
      <c r="BD2224" s="1"/>
      <c r="BE2224" s="1"/>
      <c r="BF2224" s="1" t="s">
        <v>14668</v>
      </c>
      <c r="BG2224" s="1" t="s">
        <v>183</v>
      </c>
      <c r="BH2224" s="1"/>
      <c r="BI2224" s="1"/>
    </row>
    <row r="2225" customFormat="false" ht="12.75" hidden="false" customHeight="false" outlineLevel="0" collapsed="false">
      <c r="A2225" s="1" t="s">
        <v>9724</v>
      </c>
      <c r="B2225" s="1" t="s">
        <v>9725</v>
      </c>
      <c r="C2225" s="1" t="s">
        <v>177</v>
      </c>
      <c r="D2225" s="1" t="s">
        <v>1471</v>
      </c>
      <c r="E2225" s="1" t="s">
        <v>16633</v>
      </c>
      <c r="F2225" s="1" t="s">
        <v>9727</v>
      </c>
      <c r="G2225" s="1" t="n">
        <v>163</v>
      </c>
      <c r="H2225" s="1" t="n">
        <v>3000</v>
      </c>
      <c r="I2225" s="101" t="s">
        <v>188</v>
      </c>
      <c r="J2225" s="1"/>
      <c r="K2225" s="1" t="n">
        <f aca="false">IFERROR(VLOOKUP(A2225,'[2]Pivot HorizontalMRP'!$A$4:$B$2689,2,0),0)</f>
        <v>0</v>
      </c>
      <c r="L2225" s="1" t="n">
        <f aca="false">IFERROR(VLOOKUP(A2225,'[2]Pivot HorizontalMRP'!$A$4:$C$2689,3,0),0)</f>
        <v>2051</v>
      </c>
      <c r="M2225" s="1" t="n">
        <f aca="false">IFERROR(VLOOKUP(A2225,'[2]Pivot HorizontalMRP'!$A$4:$D$2689,0.4,0),0)</f>
        <v>0</v>
      </c>
      <c r="N2225" s="1" t="n">
        <f aca="false">IFERROR(VLOOKUP(A2225,'[2]Pivot HorizontalMRP'!$A$4:$E$2689,5,0),0)</f>
        <v>0</v>
      </c>
      <c r="O2225" s="1" t="n">
        <f aca="false">K2225+L2225</f>
        <v>2051</v>
      </c>
      <c r="P2225" s="1" t="n">
        <f aca="false">K2225+L2225+M2225+N2225</f>
        <v>2051</v>
      </c>
      <c r="Q2225" s="1" t="n">
        <f aca="false">IFERROR(VLOOKUP(A2225,'[2]Pivot HorizontalMRP'!$A$4:$F$2689,6,0),0)</f>
        <v>101</v>
      </c>
      <c r="R2225" s="1" t="n">
        <f aca="false">IFERROR(VLOOKUP(A2225,'[2]Pivot HorizontalMRP'!$A$4:$G$2689,7,0),0)</f>
        <v>77</v>
      </c>
      <c r="S2225" s="1" t="n">
        <f aca="false">IFERROR(VLOOKUP(A2225,'[2]Pivot HorizontalMRP'!$A$4:$H$2689,8,0),0)</f>
        <v>84</v>
      </c>
      <c r="T2225" s="1" t="n">
        <f aca="false">IFERROR(VLOOKUP(A2225,'[2]Pivot HorizontalMRP'!$A$4:$I$2689,9,0),0)</f>
        <v>56</v>
      </c>
      <c r="U2225" s="1" t="n">
        <f aca="false">IF(I2225="delivery",O2225-SUM(Q2225+R2225),IF(I2225="PO",P2225-SUM(Q2225:R2225)))</f>
        <v>1873</v>
      </c>
      <c r="V2225" s="81" t="n">
        <v>1.024</v>
      </c>
      <c r="W2225" s="81"/>
      <c r="X2225" s="81" t="n">
        <f aca="false">W2225-V2225</f>
        <v>-1.024</v>
      </c>
      <c r="Y2225" s="81"/>
      <c r="Z2225" s="81"/>
      <c r="AA2225" s="81" t="n">
        <v>1.024</v>
      </c>
      <c r="AB2225" s="81"/>
      <c r="AC2225" s="81"/>
      <c r="AD2225" s="81"/>
      <c r="AE2225" s="81"/>
      <c r="AF2225" s="81"/>
      <c r="AG2225" s="81"/>
      <c r="AH2225" s="81"/>
      <c r="AI2225" s="81"/>
      <c r="AJ2225" s="81"/>
      <c r="AK2225" s="81"/>
      <c r="AL2225" s="81"/>
      <c r="AM2225" s="81"/>
      <c r="AN2225" s="81"/>
      <c r="AO2225" s="81" t="str">
        <f aca="false">D2225</f>
        <v>Sanmina</v>
      </c>
      <c r="AP2225" s="1" t="s">
        <v>3124</v>
      </c>
      <c r="AQ2225" s="1"/>
      <c r="AR2225" s="1"/>
      <c r="AS2225" s="1"/>
      <c r="AT2225" s="1"/>
      <c r="AU2225" s="1"/>
      <c r="AV2225" s="1"/>
      <c r="AW2225" s="1"/>
      <c r="AX2225" s="1"/>
      <c r="AY2225" s="1"/>
      <c r="AZ2225" s="1"/>
      <c r="BA2225" s="1"/>
      <c r="BB2225" s="1"/>
      <c r="BC2225" s="1"/>
      <c r="BD2225" s="1"/>
      <c r="BE2225" s="1"/>
      <c r="BF2225" s="1" t="s">
        <v>14668</v>
      </c>
      <c r="BG2225" s="1" t="s">
        <v>183</v>
      </c>
      <c r="BH2225" s="1"/>
      <c r="BI2225" s="1"/>
    </row>
    <row r="2226" customFormat="false" ht="12.75" hidden="false" customHeight="false" outlineLevel="0" collapsed="false">
      <c r="A2226" s="1" t="s">
        <v>9728</v>
      </c>
      <c r="B2226" s="1" t="s">
        <v>9729</v>
      </c>
      <c r="C2226" s="1" t="s">
        <v>177</v>
      </c>
      <c r="D2226" s="1" t="s">
        <v>1471</v>
      </c>
      <c r="E2226" s="1" t="s">
        <v>16634</v>
      </c>
      <c r="F2226" s="1" t="s">
        <v>9731</v>
      </c>
      <c r="G2226" s="1" t="n">
        <v>116</v>
      </c>
      <c r="H2226" s="1" t="n">
        <v>10000</v>
      </c>
      <c r="I2226" s="101" t="s">
        <v>180</v>
      </c>
      <c r="J2226" s="1"/>
      <c r="K2226" s="1" t="n">
        <f aca="false">IFERROR(VLOOKUP(A2226,'[2]Pivot HorizontalMRP'!$A$4:$B$2689,2,0),0)</f>
        <v>0</v>
      </c>
      <c r="L2226" s="1" t="n">
        <f aca="false">IFERROR(VLOOKUP(A2226,'[2]Pivot HorizontalMRP'!$A$4:$C$2689,3,0),0)</f>
        <v>25757</v>
      </c>
      <c r="M2226" s="1" t="n">
        <f aca="false">IFERROR(VLOOKUP(A2226,'[2]Pivot HorizontalMRP'!$A$4:$D$2689,0.4,0),0)</f>
        <v>0</v>
      </c>
      <c r="N2226" s="1" t="n">
        <f aca="false">IFERROR(VLOOKUP(A2226,'[2]Pivot HorizontalMRP'!$A$4:$E$2689,5,0),0)</f>
        <v>0</v>
      </c>
      <c r="O2226" s="1" t="n">
        <f aca="false">K2226+L2226</f>
        <v>25757</v>
      </c>
      <c r="P2226" s="1" t="n">
        <f aca="false">K2226+L2226+M2226+N2226</f>
        <v>25757</v>
      </c>
      <c r="Q2226" s="1" t="n">
        <f aca="false">IFERROR(VLOOKUP(A2226,'[2]Pivot HorizontalMRP'!$A$4:$F$2689,6,0),0)</f>
        <v>11345</v>
      </c>
      <c r="R2226" s="1" t="n">
        <f aca="false">IFERROR(VLOOKUP(A2226,'[2]Pivot HorizontalMRP'!$A$4:$G$2689,7,0),0)</f>
        <v>6048</v>
      </c>
      <c r="S2226" s="1" t="n">
        <f aca="false">IFERROR(VLOOKUP(A2226,'[2]Pivot HorizontalMRP'!$A$4:$H$2689,8,0),0)</f>
        <v>5514</v>
      </c>
      <c r="T2226" s="1" t="n">
        <f aca="false">IFERROR(VLOOKUP(A2226,'[2]Pivot HorizontalMRP'!$A$4:$I$2689,9,0),0)</f>
        <v>3712</v>
      </c>
      <c r="U2226" s="1" t="n">
        <f aca="false">IF(I2226="delivery",O2226-SUM(Q2226+R2226),IF(I2226="PO",P2226-SUM(Q2226:R2226)))</f>
        <v>8364</v>
      </c>
      <c r="V2226" s="81" t="n">
        <v>0.00057</v>
      </c>
      <c r="W2226" s="81"/>
      <c r="X2226" s="81" t="n">
        <f aca="false">W2226-V2226</f>
        <v>-0.00057</v>
      </c>
      <c r="Y2226" s="81"/>
      <c r="Z2226" s="81"/>
      <c r="AA2226" s="81" t="n">
        <v>0.00041</v>
      </c>
      <c r="AB2226" s="81"/>
      <c r="AC2226" s="81"/>
      <c r="AD2226" s="81"/>
      <c r="AE2226" s="81"/>
      <c r="AF2226" s="81"/>
      <c r="AG2226" s="81"/>
      <c r="AH2226" s="81"/>
      <c r="AI2226" s="81"/>
      <c r="AJ2226" s="81"/>
      <c r="AK2226" s="81"/>
      <c r="AL2226" s="81"/>
      <c r="AM2226" s="81"/>
      <c r="AN2226" s="81"/>
      <c r="AO2226" s="81" t="str">
        <f aca="false">D2226</f>
        <v>Sanmina</v>
      </c>
      <c r="AP2226" s="1" t="s">
        <v>3124</v>
      </c>
      <c r="AQ2226" s="1"/>
      <c r="AR2226" s="1"/>
      <c r="AS2226" s="1"/>
      <c r="AT2226" s="1"/>
      <c r="AU2226" s="1"/>
      <c r="AV2226" s="1"/>
      <c r="AW2226" s="1"/>
      <c r="AX2226" s="1"/>
      <c r="AY2226" s="1"/>
      <c r="AZ2226" s="1"/>
      <c r="BA2226" s="1"/>
      <c r="BB2226" s="1"/>
      <c r="BC2226" s="1"/>
      <c r="BD2226" s="1"/>
      <c r="BE2226" s="1"/>
      <c r="BF2226" s="1" t="s">
        <v>14668</v>
      </c>
      <c r="BG2226" s="1" t="s">
        <v>183</v>
      </c>
      <c r="BH2226" s="1"/>
      <c r="BI2226" s="1"/>
    </row>
    <row r="2227" customFormat="false" ht="12.75" hidden="false" customHeight="false" outlineLevel="0" collapsed="false">
      <c r="A2227" s="1" t="s">
        <v>9732</v>
      </c>
      <c r="B2227" s="1" t="s">
        <v>9733</v>
      </c>
      <c r="C2227" s="1" t="s">
        <v>177</v>
      </c>
      <c r="D2227" s="1" t="s">
        <v>1471</v>
      </c>
      <c r="E2227" s="1" t="s">
        <v>16635</v>
      </c>
      <c r="F2227" s="1" t="s">
        <v>9735</v>
      </c>
      <c r="G2227" s="1" t="n">
        <v>308</v>
      </c>
      <c r="H2227" s="1" t="n">
        <v>10000</v>
      </c>
      <c r="I2227" s="101" t="s">
        <v>180</v>
      </c>
      <c r="J2227" s="1"/>
      <c r="K2227" s="1" t="n">
        <f aca="false">IFERROR(VLOOKUP(A2227,'[2]Pivot HorizontalMRP'!$A$4:$B$2689,2,0),0)</f>
        <v>0</v>
      </c>
      <c r="L2227" s="1" t="n">
        <f aca="false">IFERROR(VLOOKUP(A2227,'[2]Pivot HorizontalMRP'!$A$4:$C$2689,3,0),0)</f>
        <v>58397</v>
      </c>
      <c r="M2227" s="1" t="n">
        <f aca="false">IFERROR(VLOOKUP(A2227,'[2]Pivot HorizontalMRP'!$A$4:$D$2689,0.4,0),0)</f>
        <v>0</v>
      </c>
      <c r="N2227" s="1" t="n">
        <f aca="false">IFERROR(VLOOKUP(A2227,'[2]Pivot HorizontalMRP'!$A$4:$E$2689,5,0),0)</f>
        <v>0</v>
      </c>
      <c r="O2227" s="1" t="n">
        <f aca="false">K2227+L2227</f>
        <v>58397</v>
      </c>
      <c r="P2227" s="1" t="n">
        <f aca="false">K2227+L2227+M2227+N2227</f>
        <v>58397</v>
      </c>
      <c r="Q2227" s="1" t="n">
        <f aca="false">IFERROR(VLOOKUP(A2227,'[2]Pivot HorizontalMRP'!$A$4:$F$2689,6,0),0)</f>
        <v>19739</v>
      </c>
      <c r="R2227" s="1" t="n">
        <f aca="false">IFERROR(VLOOKUP(A2227,'[2]Pivot HorizontalMRP'!$A$4:$G$2689,7,0),0)</f>
        <v>14261</v>
      </c>
      <c r="S2227" s="1" t="n">
        <f aca="false">IFERROR(VLOOKUP(A2227,'[2]Pivot HorizontalMRP'!$A$4:$H$2689,8,0),0)</f>
        <v>13909</v>
      </c>
      <c r="T2227" s="1" t="n">
        <f aca="false">IFERROR(VLOOKUP(A2227,'[2]Pivot HorizontalMRP'!$A$4:$I$2689,9,0),0)</f>
        <v>9119</v>
      </c>
      <c r="U2227" s="1" t="n">
        <f aca="false">IF(I2227="delivery",O2227-SUM(Q2227+R2227),IF(I2227="PO",P2227-SUM(Q2227:R2227)))</f>
        <v>24397</v>
      </c>
      <c r="V2227" s="81" t="n">
        <v>0.00075</v>
      </c>
      <c r="W2227" s="81"/>
      <c r="X2227" s="81" t="n">
        <f aca="false">W2227-V2227</f>
        <v>-0.00075</v>
      </c>
      <c r="Y2227" s="81"/>
      <c r="Z2227" s="81"/>
      <c r="AA2227" s="81" t="n">
        <v>0.00028</v>
      </c>
      <c r="AB2227" s="81"/>
      <c r="AC2227" s="81"/>
      <c r="AD2227" s="81"/>
      <c r="AE2227" s="81"/>
      <c r="AF2227" s="81"/>
      <c r="AG2227" s="81"/>
      <c r="AH2227" s="81"/>
      <c r="AI2227" s="81"/>
      <c r="AJ2227" s="81"/>
      <c r="AK2227" s="81"/>
      <c r="AL2227" s="81"/>
      <c r="AM2227" s="81"/>
      <c r="AN2227" s="81"/>
      <c r="AO2227" s="81" t="str">
        <f aca="false">D2227</f>
        <v>Sanmina</v>
      </c>
      <c r="AP2227" s="1" t="s">
        <v>3124</v>
      </c>
      <c r="AQ2227" s="1"/>
      <c r="AR2227" s="1"/>
      <c r="AS2227" s="1"/>
      <c r="AT2227" s="1"/>
      <c r="AU2227" s="1"/>
      <c r="AV2227" s="1"/>
      <c r="AW2227" s="1"/>
      <c r="AX2227" s="1"/>
      <c r="AY2227" s="1"/>
      <c r="AZ2227" s="1"/>
      <c r="BA2227" s="1"/>
      <c r="BB2227" s="1"/>
      <c r="BC2227" s="1"/>
      <c r="BD2227" s="1"/>
      <c r="BE2227" s="1"/>
      <c r="BF2227" s="1" t="s">
        <v>14668</v>
      </c>
      <c r="BG2227" s="1" t="s">
        <v>183</v>
      </c>
      <c r="BH2227" s="1"/>
      <c r="BI2227" s="1"/>
    </row>
    <row r="2228" customFormat="false" ht="12.75" hidden="false" customHeight="false" outlineLevel="0" collapsed="false">
      <c r="A2228" s="1" t="s">
        <v>9736</v>
      </c>
      <c r="B2228" s="1" t="s">
        <v>9737</v>
      </c>
      <c r="C2228" s="1" t="s">
        <v>177</v>
      </c>
      <c r="D2228" s="1" t="s">
        <v>1471</v>
      </c>
      <c r="E2228" s="1" t="s">
        <v>16636</v>
      </c>
      <c r="F2228" s="1" t="s">
        <v>9739</v>
      </c>
      <c r="G2228" s="1" t="n">
        <v>308</v>
      </c>
      <c r="H2228" s="1" t="n">
        <v>10000</v>
      </c>
      <c r="I2228" s="101" t="s">
        <v>180</v>
      </c>
      <c r="J2228" s="1"/>
      <c r="K2228" s="1" t="n">
        <f aca="false">IFERROR(VLOOKUP(A2228,'[2]Pivot HorizontalMRP'!$A$4:$B$2689,2,0),0)</f>
        <v>0</v>
      </c>
      <c r="L2228" s="1" t="n">
        <f aca="false">IFERROR(VLOOKUP(A2228,'[2]Pivot HorizontalMRP'!$A$4:$C$2689,3,0),0)</f>
        <v>62360</v>
      </c>
      <c r="M2228" s="1" t="n">
        <f aca="false">IFERROR(VLOOKUP(A2228,'[2]Pivot HorizontalMRP'!$A$4:$D$2689,0.4,0),0)</f>
        <v>0</v>
      </c>
      <c r="N2228" s="1" t="n">
        <f aca="false">IFERROR(VLOOKUP(A2228,'[2]Pivot HorizontalMRP'!$A$4:$E$2689,5,0),0)</f>
        <v>40000</v>
      </c>
      <c r="O2228" s="1" t="n">
        <f aca="false">K2228+L2228</f>
        <v>62360</v>
      </c>
      <c r="P2228" s="1" t="n">
        <f aca="false">K2228+L2228+M2228+N2228</f>
        <v>102360</v>
      </c>
      <c r="Q2228" s="1" t="n">
        <f aca="false">IFERROR(VLOOKUP(A2228,'[2]Pivot HorizontalMRP'!$A$4:$F$2689,6,0),0)</f>
        <v>29368</v>
      </c>
      <c r="R2228" s="1" t="n">
        <f aca="false">IFERROR(VLOOKUP(A2228,'[2]Pivot HorizontalMRP'!$A$4:$G$2689,7,0),0)</f>
        <v>22002</v>
      </c>
      <c r="S2228" s="1" t="n">
        <f aca="false">IFERROR(VLOOKUP(A2228,'[2]Pivot HorizontalMRP'!$A$4:$H$2689,8,0),0)</f>
        <v>23685</v>
      </c>
      <c r="T2228" s="1" t="n">
        <f aca="false">IFERROR(VLOOKUP(A2228,'[2]Pivot HorizontalMRP'!$A$4:$I$2689,9,0),0)</f>
        <v>11719</v>
      </c>
      <c r="U2228" s="1" t="n">
        <f aca="false">IF(I2228="delivery",O2228-SUM(Q2228+R2228),IF(I2228="PO",P2228-SUM(Q2228:R2228)))</f>
        <v>10990</v>
      </c>
      <c r="V2228" s="81" t="n">
        <v>0.00036</v>
      </c>
      <c r="W2228" s="81"/>
      <c r="X2228" s="81" t="n">
        <f aca="false">W2228-V2228</f>
        <v>-0.00036</v>
      </c>
      <c r="Y2228" s="81"/>
      <c r="Z2228" s="81"/>
      <c r="AA2228" s="81" t="n">
        <v>0.0023</v>
      </c>
      <c r="AB2228" s="81"/>
      <c r="AC2228" s="81"/>
      <c r="AD2228" s="81"/>
      <c r="AE2228" s="81"/>
      <c r="AF2228" s="81"/>
      <c r="AG2228" s="81"/>
      <c r="AH2228" s="81"/>
      <c r="AI2228" s="81"/>
      <c r="AJ2228" s="81"/>
      <c r="AK2228" s="81"/>
      <c r="AL2228" s="81"/>
      <c r="AM2228" s="81"/>
      <c r="AN2228" s="81"/>
      <c r="AO2228" s="81" t="str">
        <f aca="false">D2228</f>
        <v>Sanmina</v>
      </c>
      <c r="AP2228" s="1" t="s">
        <v>3124</v>
      </c>
      <c r="AQ2228" s="1"/>
      <c r="AR2228" s="1"/>
      <c r="AS2228" s="1"/>
      <c r="AT2228" s="1"/>
      <c r="AU2228" s="1"/>
      <c r="AV2228" s="1"/>
      <c r="AW2228" s="1"/>
      <c r="AX2228" s="1"/>
      <c r="AY2228" s="1"/>
      <c r="AZ2228" s="1"/>
      <c r="BA2228" s="1"/>
      <c r="BB2228" s="1"/>
      <c r="BC2228" s="1"/>
      <c r="BD2228" s="1"/>
      <c r="BE2228" s="1"/>
      <c r="BF2228" s="1" t="s">
        <v>14668</v>
      </c>
      <c r="BG2228" s="1" t="s">
        <v>183</v>
      </c>
      <c r="BH2228" s="1"/>
      <c r="BI2228" s="1"/>
    </row>
    <row r="2229" customFormat="false" ht="12.75" hidden="false" customHeight="false" outlineLevel="0" collapsed="false">
      <c r="A2229" s="1" t="s">
        <v>9740</v>
      </c>
      <c r="B2229" s="1" t="s">
        <v>9741</v>
      </c>
      <c r="C2229" s="1" t="s">
        <v>177</v>
      </c>
      <c r="D2229" s="1" t="s">
        <v>1471</v>
      </c>
      <c r="E2229" s="1" t="s">
        <v>16637</v>
      </c>
      <c r="F2229" s="1" t="s">
        <v>9743</v>
      </c>
      <c r="G2229" s="1" t="n">
        <v>308</v>
      </c>
      <c r="H2229" s="1" t="n">
        <v>10000</v>
      </c>
      <c r="I2229" s="101" t="s">
        <v>180</v>
      </c>
      <c r="J2229" s="1"/>
      <c r="K2229" s="1" t="n">
        <f aca="false">IFERROR(VLOOKUP(A2229,'[2]Pivot HorizontalMRP'!$A$4:$B$2689,2,0),0)</f>
        <v>0</v>
      </c>
      <c r="L2229" s="1" t="n">
        <f aca="false">IFERROR(VLOOKUP(A2229,'[2]Pivot HorizontalMRP'!$A$4:$C$2689,3,0),0)</f>
        <v>38037</v>
      </c>
      <c r="M2229" s="1" t="n">
        <f aca="false">IFERROR(VLOOKUP(A2229,'[2]Pivot HorizontalMRP'!$A$4:$D$2689,0.4,0),0)</f>
        <v>0</v>
      </c>
      <c r="N2229" s="1" t="n">
        <f aca="false">IFERROR(VLOOKUP(A2229,'[2]Pivot HorizontalMRP'!$A$4:$E$2689,5,0),0)</f>
        <v>40000</v>
      </c>
      <c r="O2229" s="1" t="n">
        <f aca="false">K2229+L2229</f>
        <v>38037</v>
      </c>
      <c r="P2229" s="1" t="n">
        <f aca="false">K2229+L2229+M2229+N2229</f>
        <v>78037</v>
      </c>
      <c r="Q2229" s="1" t="n">
        <f aca="false">IFERROR(VLOOKUP(A2229,'[2]Pivot HorizontalMRP'!$A$4:$F$2689,6,0),0)</f>
        <v>16015</v>
      </c>
      <c r="R2229" s="1" t="n">
        <f aca="false">IFERROR(VLOOKUP(A2229,'[2]Pivot HorizontalMRP'!$A$4:$G$2689,7,0),0)</f>
        <v>16106</v>
      </c>
      <c r="S2229" s="1" t="n">
        <f aca="false">IFERROR(VLOOKUP(A2229,'[2]Pivot HorizontalMRP'!$A$4:$H$2689,8,0),0)</f>
        <v>15758</v>
      </c>
      <c r="T2229" s="1" t="n">
        <f aca="false">IFERROR(VLOOKUP(A2229,'[2]Pivot HorizontalMRP'!$A$4:$I$2689,9,0),0)</f>
        <v>9910</v>
      </c>
      <c r="U2229" s="1" t="n">
        <f aca="false">IF(I2229="delivery",O2229-SUM(Q2229+R2229),IF(I2229="PO",P2229-SUM(Q2229:R2229)))</f>
        <v>5916</v>
      </c>
      <c r="V2229" s="81" t="n">
        <v>0.005</v>
      </c>
      <c r="W2229" s="81"/>
      <c r="X2229" s="81" t="n">
        <f aca="false">W2229-V2229</f>
        <v>-0.005</v>
      </c>
      <c r="Y2229" s="81"/>
      <c r="Z2229" s="81"/>
      <c r="AA2229" s="81"/>
      <c r="AB2229" s="81"/>
      <c r="AC2229" s="81"/>
      <c r="AD2229" s="81"/>
      <c r="AE2229" s="81"/>
      <c r="AF2229" s="81"/>
      <c r="AG2229" s="81"/>
      <c r="AH2229" s="81"/>
      <c r="AI2229" s="81"/>
      <c r="AJ2229" s="81"/>
      <c r="AK2229" s="81"/>
      <c r="AL2229" s="81"/>
      <c r="AM2229" s="81"/>
      <c r="AN2229" s="81"/>
      <c r="AO2229" s="81" t="str">
        <f aca="false">D2229</f>
        <v>Sanmina</v>
      </c>
      <c r="AP2229" s="1" t="s">
        <v>3124</v>
      </c>
      <c r="AQ2229" s="1"/>
      <c r="AR2229" s="1"/>
      <c r="AS2229" s="1"/>
      <c r="AT2229" s="1"/>
      <c r="AU2229" s="1"/>
      <c r="AV2229" s="1"/>
      <c r="AW2229" s="1"/>
      <c r="AX2229" s="1"/>
      <c r="AY2229" s="1"/>
      <c r="AZ2229" s="1"/>
      <c r="BA2229" s="1"/>
      <c r="BB2229" s="1"/>
      <c r="BC2229" s="1"/>
      <c r="BD2229" s="1"/>
      <c r="BE2229" s="1"/>
      <c r="BF2229" s="1" t="s">
        <v>14668</v>
      </c>
      <c r="BG2229" s="1" t="s">
        <v>183</v>
      </c>
      <c r="BH2229" s="1"/>
      <c r="BI2229" s="1"/>
    </row>
    <row r="2230" customFormat="false" ht="12.75" hidden="false" customHeight="false" outlineLevel="0" collapsed="false">
      <c r="A2230" s="1" t="s">
        <v>9744</v>
      </c>
      <c r="B2230" s="1" t="s">
        <v>9745</v>
      </c>
      <c r="C2230" s="1" t="s">
        <v>177</v>
      </c>
      <c r="D2230" s="1" t="s">
        <v>1471</v>
      </c>
      <c r="E2230" s="1" t="s">
        <v>16638</v>
      </c>
      <c r="F2230" s="1" t="s">
        <v>9747</v>
      </c>
      <c r="G2230" s="1" t="n">
        <v>123</v>
      </c>
      <c r="H2230" s="1" t="n">
        <v>10000</v>
      </c>
      <c r="I2230" s="101" t="s">
        <v>180</v>
      </c>
      <c r="J2230" s="1"/>
      <c r="K2230" s="1" t="n">
        <f aca="false">IFERROR(VLOOKUP(A2230,'[2]Pivot HorizontalMRP'!$A$4:$B$2689,2,0),0)</f>
        <v>0</v>
      </c>
      <c r="L2230" s="1" t="n">
        <f aca="false">IFERROR(VLOOKUP(A2230,'[2]Pivot HorizontalMRP'!$A$4:$C$2689,3,0),0)</f>
        <v>20430</v>
      </c>
      <c r="M2230" s="1" t="n">
        <f aca="false">IFERROR(VLOOKUP(A2230,'[2]Pivot HorizontalMRP'!$A$4:$D$2689,0.4,0),0)</f>
        <v>0</v>
      </c>
      <c r="N2230" s="1" t="n">
        <f aca="false">IFERROR(VLOOKUP(A2230,'[2]Pivot HorizontalMRP'!$A$4:$E$2689,5,0),0)</f>
        <v>30000</v>
      </c>
      <c r="O2230" s="1" t="n">
        <f aca="false">K2230+L2230</f>
        <v>20430</v>
      </c>
      <c r="P2230" s="1" t="n">
        <f aca="false">K2230+L2230+M2230+N2230</f>
        <v>50430</v>
      </c>
      <c r="Q2230" s="1" t="n">
        <f aca="false">IFERROR(VLOOKUP(A2230,'[2]Pivot HorizontalMRP'!$A$4:$F$2689,6,0),0)</f>
        <v>1955</v>
      </c>
      <c r="R2230" s="1" t="n">
        <f aca="false">IFERROR(VLOOKUP(A2230,'[2]Pivot HorizontalMRP'!$A$4:$G$2689,7,0),0)</f>
        <v>1308</v>
      </c>
      <c r="S2230" s="1" t="n">
        <f aca="false">IFERROR(VLOOKUP(A2230,'[2]Pivot HorizontalMRP'!$A$4:$H$2689,8,0),0)</f>
        <v>1683</v>
      </c>
      <c r="T2230" s="1" t="n">
        <f aca="false">IFERROR(VLOOKUP(A2230,'[2]Pivot HorizontalMRP'!$A$4:$I$2689,9,0),0)</f>
        <v>809</v>
      </c>
      <c r="U2230" s="1" t="n">
        <f aca="false">IF(I2230="delivery",O2230-SUM(Q2230+R2230),IF(I2230="PO",P2230-SUM(Q2230:R2230)))</f>
        <v>17167</v>
      </c>
      <c r="V2230" s="81" t="n">
        <v>0.00055</v>
      </c>
      <c r="W2230" s="81"/>
      <c r="X2230" s="81" t="n">
        <f aca="false">W2230-V2230</f>
        <v>-0.00055</v>
      </c>
      <c r="Y2230" s="81"/>
      <c r="Z2230" s="81"/>
      <c r="AA2230" s="81" t="n">
        <v>0.00061</v>
      </c>
      <c r="AB2230" s="81"/>
      <c r="AC2230" s="81"/>
      <c r="AD2230" s="81"/>
      <c r="AE2230" s="81"/>
      <c r="AF2230" s="81"/>
      <c r="AG2230" s="81"/>
      <c r="AH2230" s="81"/>
      <c r="AI2230" s="81"/>
      <c r="AJ2230" s="81"/>
      <c r="AK2230" s="81"/>
      <c r="AL2230" s="81"/>
      <c r="AM2230" s="81"/>
      <c r="AN2230" s="81"/>
      <c r="AO2230" s="81" t="str">
        <f aca="false">D2230</f>
        <v>Sanmina</v>
      </c>
      <c r="AP2230" s="1" t="s">
        <v>3124</v>
      </c>
      <c r="AQ2230" s="1"/>
      <c r="AR2230" s="1"/>
      <c r="AS2230" s="1"/>
      <c r="AT2230" s="1"/>
      <c r="AU2230" s="1"/>
      <c r="AV2230" s="1"/>
      <c r="AW2230" s="1"/>
      <c r="AX2230" s="1"/>
      <c r="AY2230" s="1"/>
      <c r="AZ2230" s="1"/>
      <c r="BA2230" s="1"/>
      <c r="BB2230" s="1"/>
      <c r="BC2230" s="1"/>
      <c r="BD2230" s="1"/>
      <c r="BE2230" s="1"/>
      <c r="BF2230" s="1" t="s">
        <v>14668</v>
      </c>
      <c r="BG2230" s="1" t="s">
        <v>183</v>
      </c>
      <c r="BH2230" s="1"/>
      <c r="BI2230" s="1"/>
    </row>
    <row r="2231" customFormat="false" ht="12.75" hidden="false" customHeight="false" outlineLevel="0" collapsed="false">
      <c r="A2231" s="1" t="s">
        <v>9748</v>
      </c>
      <c r="B2231" s="1" t="s">
        <v>9749</v>
      </c>
      <c r="C2231" s="1" t="s">
        <v>177</v>
      </c>
      <c r="D2231" s="1" t="s">
        <v>1471</v>
      </c>
      <c r="E2231" s="1" t="s">
        <v>16639</v>
      </c>
      <c r="F2231" s="1" t="s">
        <v>9751</v>
      </c>
      <c r="G2231" s="1" t="n">
        <v>308</v>
      </c>
      <c r="H2231" s="1" t="n">
        <v>10000</v>
      </c>
      <c r="I2231" s="101" t="s">
        <v>180</v>
      </c>
      <c r="J2231" s="1"/>
      <c r="K2231" s="1" t="n">
        <f aca="false">IFERROR(VLOOKUP(A2231,'[2]Pivot HorizontalMRP'!$A$4:$B$2689,2,0),0)</f>
        <v>0</v>
      </c>
      <c r="L2231" s="1" t="n">
        <f aca="false">IFERROR(VLOOKUP(A2231,'[2]Pivot HorizontalMRP'!$A$4:$C$2689,3,0),0)</f>
        <v>26754</v>
      </c>
      <c r="M2231" s="1" t="n">
        <f aca="false">IFERROR(VLOOKUP(A2231,'[2]Pivot HorizontalMRP'!$A$4:$D$2689,0.4,0),0)</f>
        <v>0</v>
      </c>
      <c r="N2231" s="1" t="n">
        <f aca="false">IFERROR(VLOOKUP(A2231,'[2]Pivot HorizontalMRP'!$A$4:$E$2689,5,0),0)</f>
        <v>40000</v>
      </c>
      <c r="O2231" s="1" t="n">
        <f aca="false">K2231+L2231</f>
        <v>26754</v>
      </c>
      <c r="P2231" s="1" t="n">
        <f aca="false">K2231+L2231+M2231+N2231</f>
        <v>66754</v>
      </c>
      <c r="Q2231" s="1" t="n">
        <f aca="false">IFERROR(VLOOKUP(A2231,'[2]Pivot HorizontalMRP'!$A$4:$F$2689,6,0),0)</f>
        <v>6687</v>
      </c>
      <c r="R2231" s="1" t="n">
        <f aca="false">IFERROR(VLOOKUP(A2231,'[2]Pivot HorizontalMRP'!$A$4:$G$2689,7,0),0)</f>
        <v>4607</v>
      </c>
      <c r="S2231" s="1" t="n">
        <f aca="false">IFERROR(VLOOKUP(A2231,'[2]Pivot HorizontalMRP'!$A$4:$H$2689,8,0),0)</f>
        <v>3642</v>
      </c>
      <c r="T2231" s="1" t="n">
        <f aca="false">IFERROR(VLOOKUP(A2231,'[2]Pivot HorizontalMRP'!$A$4:$I$2689,9,0),0)</f>
        <v>2004</v>
      </c>
      <c r="U2231" s="1" t="n">
        <f aca="false">IF(I2231="delivery",O2231-SUM(Q2231+R2231),IF(I2231="PO",P2231-SUM(Q2231:R2231)))</f>
        <v>15460</v>
      </c>
      <c r="V2231" s="81" t="n">
        <v>0.00068</v>
      </c>
      <c r="W2231" s="81"/>
      <c r="X2231" s="81" t="n">
        <f aca="false">W2231-V2231</f>
        <v>-0.00068</v>
      </c>
      <c r="Y2231" s="81"/>
      <c r="Z2231" s="81"/>
      <c r="AA2231" s="81"/>
      <c r="AB2231" s="81"/>
      <c r="AC2231" s="81"/>
      <c r="AD2231" s="81"/>
      <c r="AE2231" s="81"/>
      <c r="AF2231" s="81"/>
      <c r="AG2231" s="81"/>
      <c r="AH2231" s="81"/>
      <c r="AI2231" s="81"/>
      <c r="AJ2231" s="81"/>
      <c r="AK2231" s="81"/>
      <c r="AL2231" s="81"/>
      <c r="AM2231" s="81"/>
      <c r="AN2231" s="81"/>
      <c r="AO2231" s="81" t="str">
        <f aca="false">D2231</f>
        <v>Sanmina</v>
      </c>
      <c r="AP2231" s="1" t="s">
        <v>3124</v>
      </c>
      <c r="AQ2231" s="1"/>
      <c r="AR2231" s="1"/>
      <c r="AS2231" s="1"/>
      <c r="AT2231" s="1"/>
      <c r="AU2231" s="1"/>
      <c r="AV2231" s="1"/>
      <c r="AW2231" s="1"/>
      <c r="AX2231" s="1"/>
      <c r="AY2231" s="1"/>
      <c r="AZ2231" s="1"/>
      <c r="BA2231" s="1"/>
      <c r="BB2231" s="1"/>
      <c r="BC2231" s="1"/>
      <c r="BD2231" s="1"/>
      <c r="BE2231" s="1"/>
      <c r="BF2231" s="1" t="s">
        <v>14668</v>
      </c>
      <c r="BG2231" s="1" t="s">
        <v>183</v>
      </c>
      <c r="BH2231" s="1"/>
      <c r="BI2231" s="1"/>
    </row>
    <row r="2232" customFormat="false" ht="12.75" hidden="false" customHeight="false" outlineLevel="0" collapsed="false">
      <c r="A2232" s="103" t="s">
        <v>9752</v>
      </c>
      <c r="B2232" s="104" t="s">
        <v>9753</v>
      </c>
      <c r="C2232" s="99" t="s">
        <v>177</v>
      </c>
      <c r="D2232" s="99" t="s">
        <v>1471</v>
      </c>
      <c r="E2232" s="99" t="s">
        <v>9754</v>
      </c>
      <c r="F2232" s="99" t="s">
        <v>9755</v>
      </c>
      <c r="G2232" s="99" t="n">
        <v>123</v>
      </c>
      <c r="H2232" s="99" t="n">
        <v>10000</v>
      </c>
      <c r="I2232" s="99" t="s">
        <v>188</v>
      </c>
      <c r="K2232" s="1" t="n">
        <f aca="false">IFERROR(VLOOKUP(A2232,'[2]Pivot HorizontalMRP'!$A$4:$B$2689,2,0),0)</f>
        <v>0</v>
      </c>
      <c r="L2232" s="1" t="n">
        <f aca="false">IFERROR(VLOOKUP(A2232,'[2]Pivot HorizontalMRP'!$A$4:$C$2689,3,0),0)</f>
        <v>10000</v>
      </c>
      <c r="M2232" s="1" t="n">
        <f aca="false">IFERROR(VLOOKUP(A2232,'[2]Pivot HorizontalMRP'!$A$4:$D$2689,0.4,0),0)</f>
        <v>0</v>
      </c>
      <c r="N2232" s="1" t="n">
        <f aca="false">IFERROR(VLOOKUP(A2232,'[2]Pivot HorizontalMRP'!$A$4:$E$2689,5,0),0)</f>
        <v>0</v>
      </c>
      <c r="O2232" s="1" t="n">
        <f aca="false">K2232+L2232</f>
        <v>10000</v>
      </c>
      <c r="P2232" s="1" t="n">
        <f aca="false">K2232+L2232+M2232+N2232</f>
        <v>10000</v>
      </c>
      <c r="Q2232" s="1" t="n">
        <f aca="false">IFERROR(VLOOKUP(A2232,'[2]Pivot HorizontalMRP'!$A$4:$F$2689,6,0),0)</f>
        <v>0</v>
      </c>
      <c r="R2232" s="1" t="n">
        <f aca="false">IFERROR(VLOOKUP(A2232,'[2]Pivot HorizontalMRP'!$A$4:$G$2689,7,0),0)</f>
        <v>0</v>
      </c>
      <c r="S2232" s="1" t="n">
        <f aca="false">IFERROR(VLOOKUP(A2232,'[2]Pivot HorizontalMRP'!$A$4:$H$2689,8,0),0)</f>
        <v>0</v>
      </c>
      <c r="T2232" s="1" t="n">
        <f aca="false">IFERROR(VLOOKUP(A2232,'[2]Pivot HorizontalMRP'!$A$4:$I$2689,9,0),0)</f>
        <v>0</v>
      </c>
      <c r="U2232" s="1" t="n">
        <f aca="false">IF(I2232="delivery",O2232-SUM(Q2232+R2232),IF(I2232="PO",P2232-SUM(Q2232:R2232)))</f>
        <v>10000</v>
      </c>
      <c r="V2232" s="99" t="n">
        <v>0.0007</v>
      </c>
      <c r="X2232" s="81" t="n">
        <f aca="false">W2232-V2232</f>
        <v>-0.0007</v>
      </c>
      <c r="AA2232" s="81"/>
      <c r="AO2232" s="81" t="str">
        <f aca="false">D2232</f>
        <v>Sanmina</v>
      </c>
      <c r="AP2232" s="99" t="s">
        <v>3124</v>
      </c>
      <c r="BF2232" s="99" t="s">
        <v>14668</v>
      </c>
      <c r="BG2232" s="1" t="s">
        <v>183</v>
      </c>
    </row>
    <row r="2233" customFormat="false" ht="12.75" hidden="false" customHeight="false" outlineLevel="0" collapsed="false">
      <c r="A2233" s="1" t="s">
        <v>9756</v>
      </c>
      <c r="B2233" s="1" t="s">
        <v>9757</v>
      </c>
      <c r="C2233" s="1" t="s">
        <v>177</v>
      </c>
      <c r="D2233" s="1" t="s">
        <v>1471</v>
      </c>
      <c r="E2233" s="1" t="s">
        <v>9758</v>
      </c>
      <c r="F2233" s="1" t="s">
        <v>9759</v>
      </c>
      <c r="G2233" s="1" t="n">
        <v>123</v>
      </c>
      <c r="H2233" s="1" t="n">
        <v>10000</v>
      </c>
      <c r="I2233" s="101" t="s">
        <v>180</v>
      </c>
      <c r="J2233" s="1"/>
      <c r="K2233" s="1" t="n">
        <f aca="false">IFERROR(VLOOKUP(A2233,'[2]Pivot HorizontalMRP'!$A$4:$B$2689,2,0),0)</f>
        <v>0</v>
      </c>
      <c r="L2233" s="1" t="n">
        <f aca="false">IFERROR(VLOOKUP(A2233,'[2]Pivot HorizontalMRP'!$A$4:$C$2689,3,0),0)</f>
        <v>42019</v>
      </c>
      <c r="M2233" s="1" t="n">
        <f aca="false">IFERROR(VLOOKUP(A2233,'[2]Pivot HorizontalMRP'!$A$4:$D$2689,0.4,0),0)</f>
        <v>0</v>
      </c>
      <c r="N2233" s="1" t="n">
        <f aca="false">IFERROR(VLOOKUP(A2233,'[2]Pivot HorizontalMRP'!$A$4:$E$2689,5,0),0)</f>
        <v>0</v>
      </c>
      <c r="O2233" s="1" t="n">
        <f aca="false">K2233+L2233</f>
        <v>42019</v>
      </c>
      <c r="P2233" s="1" t="n">
        <f aca="false">K2233+L2233+M2233+N2233</f>
        <v>42019</v>
      </c>
      <c r="Q2233" s="1" t="n">
        <f aca="false">IFERROR(VLOOKUP(A2233,'[2]Pivot HorizontalMRP'!$A$4:$F$2689,6,0),0)</f>
        <v>3544</v>
      </c>
      <c r="R2233" s="1" t="n">
        <f aca="false">IFERROR(VLOOKUP(A2233,'[2]Pivot HorizontalMRP'!$A$4:$G$2689,7,0),0)</f>
        <v>352</v>
      </c>
      <c r="S2233" s="1" t="n">
        <f aca="false">IFERROR(VLOOKUP(A2233,'[2]Pivot HorizontalMRP'!$A$4:$H$2689,8,0),0)</f>
        <v>612</v>
      </c>
      <c r="T2233" s="1" t="n">
        <f aca="false">IFERROR(VLOOKUP(A2233,'[2]Pivot HorizontalMRP'!$A$4:$I$2689,9,0),0)</f>
        <v>236</v>
      </c>
      <c r="U2233" s="1" t="n">
        <f aca="false">IF(I2233="delivery",O2233-SUM(Q2233+R2233),IF(I2233="PO",P2233-SUM(Q2233:R2233)))</f>
        <v>38123</v>
      </c>
      <c r="V2233" s="81" t="n">
        <v>0.00056</v>
      </c>
      <c r="W2233" s="81"/>
      <c r="X2233" s="81" t="n">
        <f aca="false">W2233-V2233</f>
        <v>-0.00056</v>
      </c>
      <c r="Y2233" s="81"/>
      <c r="Z2233" s="81"/>
      <c r="AA2233" s="81"/>
      <c r="AB2233" s="81"/>
      <c r="AC2233" s="81"/>
      <c r="AD2233" s="81"/>
      <c r="AE2233" s="81"/>
      <c r="AF2233" s="81"/>
      <c r="AG2233" s="81"/>
      <c r="AH2233" s="81"/>
      <c r="AI2233" s="81"/>
      <c r="AJ2233" s="81"/>
      <c r="AK2233" s="81"/>
      <c r="AL2233" s="81"/>
      <c r="AM2233" s="81"/>
      <c r="AN2233" s="81"/>
      <c r="AO2233" s="81" t="str">
        <f aca="false">D2233</f>
        <v>Sanmina</v>
      </c>
      <c r="AP2233" s="1" t="s">
        <v>3124</v>
      </c>
      <c r="AQ2233" s="1"/>
      <c r="AR2233" s="1"/>
      <c r="AS2233" s="1"/>
      <c r="AT2233" s="1"/>
      <c r="AU2233" s="1"/>
      <c r="AV2233" s="1"/>
      <c r="AW2233" s="1"/>
      <c r="AX2233" s="1"/>
      <c r="AY2233" s="1"/>
      <c r="AZ2233" s="1"/>
      <c r="BA2233" s="1"/>
      <c r="BB2233" s="1"/>
      <c r="BC2233" s="1"/>
      <c r="BD2233" s="1"/>
      <c r="BE2233" s="1"/>
      <c r="BF2233" s="1" t="s">
        <v>14668</v>
      </c>
      <c r="BG2233" s="1" t="s">
        <v>183</v>
      </c>
      <c r="BH2233" s="1"/>
      <c r="BI2233" s="1"/>
    </row>
    <row r="2234" customFormat="false" ht="12.75" hidden="false" customHeight="false" outlineLevel="0" collapsed="false">
      <c r="A2234" s="1" t="s">
        <v>9760</v>
      </c>
      <c r="B2234" s="1" t="s">
        <v>9761</v>
      </c>
      <c r="C2234" s="1" t="s">
        <v>177</v>
      </c>
      <c r="D2234" s="1" t="s">
        <v>1471</v>
      </c>
      <c r="E2234" s="1" t="s">
        <v>16640</v>
      </c>
      <c r="F2234" s="1" t="s">
        <v>9763</v>
      </c>
      <c r="G2234" s="1" t="n">
        <v>116</v>
      </c>
      <c r="H2234" s="1" t="n">
        <v>10000</v>
      </c>
      <c r="I2234" s="101" t="s">
        <v>180</v>
      </c>
      <c r="J2234" s="1"/>
      <c r="K2234" s="1" t="n">
        <f aca="false">IFERROR(VLOOKUP(A2234,'[2]Pivot HorizontalMRP'!$A$4:$B$2689,2,0),0)</f>
        <v>0</v>
      </c>
      <c r="L2234" s="1" t="n">
        <f aca="false">IFERROR(VLOOKUP(A2234,'[2]Pivot HorizontalMRP'!$A$4:$C$2689,3,0),0)</f>
        <v>29684</v>
      </c>
      <c r="M2234" s="1" t="n">
        <f aca="false">IFERROR(VLOOKUP(A2234,'[2]Pivot HorizontalMRP'!$A$4:$D$2689,0.4,0),0)</f>
        <v>0</v>
      </c>
      <c r="N2234" s="1" t="n">
        <f aca="false">IFERROR(VLOOKUP(A2234,'[2]Pivot HorizontalMRP'!$A$4:$E$2689,5,0),0)</f>
        <v>0</v>
      </c>
      <c r="O2234" s="1" t="n">
        <f aca="false">K2234+L2234</f>
        <v>29684</v>
      </c>
      <c r="P2234" s="1" t="n">
        <f aca="false">K2234+L2234+M2234+N2234</f>
        <v>29684</v>
      </c>
      <c r="Q2234" s="1" t="n">
        <f aca="false">IFERROR(VLOOKUP(A2234,'[2]Pivot HorizontalMRP'!$A$4:$F$2689,6,0),0)</f>
        <v>364</v>
      </c>
      <c r="R2234" s="1" t="n">
        <f aca="false">IFERROR(VLOOKUP(A2234,'[2]Pivot HorizontalMRP'!$A$4:$G$2689,7,0),0)</f>
        <v>452</v>
      </c>
      <c r="S2234" s="1" t="n">
        <f aca="false">IFERROR(VLOOKUP(A2234,'[2]Pivot HorizontalMRP'!$A$4:$H$2689,8,0),0)</f>
        <v>526</v>
      </c>
      <c r="T2234" s="1" t="n">
        <f aca="false">IFERROR(VLOOKUP(A2234,'[2]Pivot HorizontalMRP'!$A$4:$I$2689,9,0),0)</f>
        <v>369</v>
      </c>
      <c r="U2234" s="1" t="n">
        <f aca="false">IF(I2234="delivery",O2234-SUM(Q2234+R2234),IF(I2234="PO",P2234-SUM(Q2234:R2234)))</f>
        <v>28868</v>
      </c>
      <c r="V2234" s="81" t="n">
        <v>0.00092</v>
      </c>
      <c r="W2234" s="81"/>
      <c r="X2234" s="81" t="n">
        <f aca="false">W2234-V2234</f>
        <v>-0.00092</v>
      </c>
      <c r="Y2234" s="81"/>
      <c r="Z2234" s="81"/>
      <c r="AA2234" s="81"/>
      <c r="AB2234" s="81"/>
      <c r="AC2234" s="81"/>
      <c r="AD2234" s="81"/>
      <c r="AE2234" s="81"/>
      <c r="AF2234" s="81"/>
      <c r="AG2234" s="81"/>
      <c r="AH2234" s="81"/>
      <c r="AI2234" s="81"/>
      <c r="AJ2234" s="81"/>
      <c r="AK2234" s="81"/>
      <c r="AL2234" s="81"/>
      <c r="AM2234" s="81"/>
      <c r="AN2234" s="81"/>
      <c r="AO2234" s="81" t="str">
        <f aca="false">D2234</f>
        <v>Sanmina</v>
      </c>
      <c r="AP2234" s="1" t="s">
        <v>3124</v>
      </c>
      <c r="AQ2234" s="1"/>
      <c r="AR2234" s="1"/>
      <c r="AS2234" s="1"/>
      <c r="AT2234" s="1"/>
      <c r="AU2234" s="1"/>
      <c r="AV2234" s="1"/>
      <c r="AW2234" s="1"/>
      <c r="AX2234" s="1"/>
      <c r="AY2234" s="1"/>
      <c r="AZ2234" s="1"/>
      <c r="BA2234" s="1"/>
      <c r="BB2234" s="1"/>
      <c r="BC2234" s="1"/>
      <c r="BD2234" s="1"/>
      <c r="BE2234" s="1"/>
      <c r="BF2234" s="1" t="s">
        <v>14668</v>
      </c>
      <c r="BG2234" s="1" t="s">
        <v>183</v>
      </c>
      <c r="BH2234" s="1"/>
      <c r="BI2234" s="1"/>
    </row>
    <row r="2235" customFormat="false" ht="12.75" hidden="false" customHeight="false" outlineLevel="0" collapsed="false">
      <c r="A2235" s="1" t="s">
        <v>9764</v>
      </c>
      <c r="B2235" s="1" t="s">
        <v>9765</v>
      </c>
      <c r="C2235" s="1" t="s">
        <v>177</v>
      </c>
      <c r="D2235" s="1" t="s">
        <v>1471</v>
      </c>
      <c r="E2235" s="1" t="s">
        <v>16641</v>
      </c>
      <c r="F2235" s="1" t="s">
        <v>9767</v>
      </c>
      <c r="G2235" s="1" t="n">
        <v>38</v>
      </c>
      <c r="H2235" s="1" t="n">
        <v>30000</v>
      </c>
      <c r="I2235" s="101" t="s">
        <v>180</v>
      </c>
      <c r="J2235" s="1"/>
      <c r="K2235" s="1" t="n">
        <f aca="false">IFERROR(VLOOKUP(A2235,'[2]Pivot HorizontalMRP'!$A$4:$B$2689,2,0),0)</f>
        <v>0</v>
      </c>
      <c r="L2235" s="1" t="n">
        <f aca="false">IFERROR(VLOOKUP(A2235,'[2]Pivot HorizontalMRP'!$A$4:$C$2689,3,0),0)</f>
        <v>87133</v>
      </c>
      <c r="M2235" s="1" t="n">
        <f aca="false">IFERROR(VLOOKUP(A2235,'[2]Pivot HorizontalMRP'!$A$4:$D$2689,0.4,0),0)</f>
        <v>0</v>
      </c>
      <c r="N2235" s="1" t="n">
        <f aca="false">IFERROR(VLOOKUP(A2235,'[2]Pivot HorizontalMRP'!$A$4:$E$2689,5,0),0)</f>
        <v>0</v>
      </c>
      <c r="O2235" s="1" t="n">
        <f aca="false">K2235+L2235</f>
        <v>87133</v>
      </c>
      <c r="P2235" s="1" t="n">
        <f aca="false">K2235+L2235+M2235+N2235</f>
        <v>87133</v>
      </c>
      <c r="Q2235" s="1" t="n">
        <f aca="false">IFERROR(VLOOKUP(A2235,'[2]Pivot HorizontalMRP'!$A$4:$F$2689,6,0),0)</f>
        <v>17127</v>
      </c>
      <c r="R2235" s="1" t="n">
        <f aca="false">IFERROR(VLOOKUP(A2235,'[2]Pivot HorizontalMRP'!$A$4:$G$2689,7,0),0)</f>
        <v>18212</v>
      </c>
      <c r="S2235" s="1" t="n">
        <f aca="false">IFERROR(VLOOKUP(A2235,'[2]Pivot HorizontalMRP'!$A$4:$H$2689,8,0),0)</f>
        <v>16580</v>
      </c>
      <c r="T2235" s="1" t="n">
        <f aca="false">IFERROR(VLOOKUP(A2235,'[2]Pivot HorizontalMRP'!$A$4:$I$2689,9,0),0)</f>
        <v>12624</v>
      </c>
      <c r="U2235" s="1" t="n">
        <f aca="false">IF(I2235="delivery",O2235-SUM(Q2235+R2235),IF(I2235="PO",P2235-SUM(Q2235:R2235)))</f>
        <v>51794</v>
      </c>
      <c r="V2235" s="81" t="n">
        <v>0.0014</v>
      </c>
      <c r="W2235" s="81"/>
      <c r="X2235" s="81" t="n">
        <f aca="false">W2235-V2235</f>
        <v>-0.0014</v>
      </c>
      <c r="Y2235" s="81"/>
      <c r="Z2235" s="81"/>
      <c r="AA2235" s="81" t="n">
        <v>0.00297</v>
      </c>
      <c r="AB2235" s="81"/>
      <c r="AC2235" s="81"/>
      <c r="AD2235" s="81"/>
      <c r="AE2235" s="81"/>
      <c r="AF2235" s="81"/>
      <c r="AG2235" s="81"/>
      <c r="AH2235" s="81"/>
      <c r="AI2235" s="81"/>
      <c r="AJ2235" s="81"/>
      <c r="AK2235" s="81"/>
      <c r="AL2235" s="81"/>
      <c r="AM2235" s="81"/>
      <c r="AN2235" s="81"/>
      <c r="AO2235" s="81" t="str">
        <f aca="false">D2235</f>
        <v>Sanmina</v>
      </c>
      <c r="AP2235" s="1" t="s">
        <v>3124</v>
      </c>
      <c r="AQ2235" s="1"/>
      <c r="AR2235" s="1"/>
      <c r="AS2235" s="1"/>
      <c r="AT2235" s="1"/>
      <c r="AU2235" s="1"/>
      <c r="AV2235" s="1"/>
      <c r="AW2235" s="1"/>
      <c r="AX2235" s="1"/>
      <c r="AY2235" s="1"/>
      <c r="AZ2235" s="1"/>
      <c r="BA2235" s="1"/>
      <c r="BB2235" s="1"/>
      <c r="BC2235" s="1"/>
      <c r="BD2235" s="1"/>
      <c r="BE2235" s="1"/>
      <c r="BF2235" s="1" t="s">
        <v>14668</v>
      </c>
      <c r="BG2235" s="1" t="s">
        <v>183</v>
      </c>
      <c r="BH2235" s="1"/>
      <c r="BI2235" s="1"/>
    </row>
    <row r="2236" customFormat="false" ht="12.75" hidden="false" customHeight="false" outlineLevel="0" collapsed="false">
      <c r="A2236" s="1" t="s">
        <v>9768</v>
      </c>
      <c r="B2236" s="1" t="s">
        <v>9769</v>
      </c>
      <c r="C2236" s="1" t="s">
        <v>177</v>
      </c>
      <c r="D2236" s="1" t="s">
        <v>1471</v>
      </c>
      <c r="E2236" s="1" t="s">
        <v>16642</v>
      </c>
      <c r="F2236" s="1" t="s">
        <v>9771</v>
      </c>
      <c r="G2236" s="1" t="n">
        <v>308</v>
      </c>
      <c r="H2236" s="1" t="n">
        <v>10000</v>
      </c>
      <c r="I2236" s="101" t="s">
        <v>180</v>
      </c>
      <c r="J2236" s="1"/>
      <c r="K2236" s="1" t="n">
        <f aca="false">IFERROR(VLOOKUP(A2236,'[2]Pivot HorizontalMRP'!$A$4:$B$2689,2,0),0)</f>
        <v>0</v>
      </c>
      <c r="L2236" s="1" t="n">
        <f aca="false">IFERROR(VLOOKUP(A2236,'[2]Pivot HorizontalMRP'!$A$4:$C$2689,3,0),0)</f>
        <v>42527</v>
      </c>
      <c r="M2236" s="1" t="n">
        <f aca="false">IFERROR(VLOOKUP(A2236,'[2]Pivot HorizontalMRP'!$A$4:$D$2689,0.4,0),0)</f>
        <v>0</v>
      </c>
      <c r="N2236" s="1" t="n">
        <f aca="false">IFERROR(VLOOKUP(A2236,'[2]Pivot HorizontalMRP'!$A$4:$E$2689,5,0),0)</f>
        <v>20000</v>
      </c>
      <c r="O2236" s="1" t="n">
        <f aca="false">K2236+L2236</f>
        <v>42527</v>
      </c>
      <c r="P2236" s="1" t="n">
        <f aca="false">K2236+L2236+M2236+N2236</f>
        <v>62527</v>
      </c>
      <c r="Q2236" s="1" t="n">
        <f aca="false">IFERROR(VLOOKUP(A2236,'[2]Pivot HorizontalMRP'!$A$4:$F$2689,6,0),0)</f>
        <v>9187</v>
      </c>
      <c r="R2236" s="1" t="n">
        <f aca="false">IFERROR(VLOOKUP(A2236,'[2]Pivot HorizontalMRP'!$A$4:$G$2689,7,0),0)</f>
        <v>4896</v>
      </c>
      <c r="S2236" s="1" t="n">
        <f aca="false">IFERROR(VLOOKUP(A2236,'[2]Pivot HorizontalMRP'!$A$4:$H$2689,8,0),0)</f>
        <v>5972</v>
      </c>
      <c r="T2236" s="1" t="n">
        <f aca="false">IFERROR(VLOOKUP(A2236,'[2]Pivot HorizontalMRP'!$A$4:$I$2689,9,0),0)</f>
        <v>3373</v>
      </c>
      <c r="U2236" s="1" t="n">
        <f aca="false">IF(I2236="delivery",O2236-SUM(Q2236+R2236),IF(I2236="PO",P2236-SUM(Q2236:R2236)))</f>
        <v>28444</v>
      </c>
      <c r="V2236" s="81" t="n">
        <v>0.00053</v>
      </c>
      <c r="W2236" s="81"/>
      <c r="X2236" s="81" t="n">
        <f aca="false">W2236-V2236</f>
        <v>-0.00053</v>
      </c>
      <c r="Y2236" s="81"/>
      <c r="Z2236" s="81"/>
      <c r="AA2236" s="81" t="n">
        <v>0.00114</v>
      </c>
      <c r="AB2236" s="81"/>
      <c r="AC2236" s="81"/>
      <c r="AD2236" s="81"/>
      <c r="AE2236" s="81"/>
      <c r="AF2236" s="81"/>
      <c r="AG2236" s="81"/>
      <c r="AH2236" s="81"/>
      <c r="AI2236" s="81"/>
      <c r="AJ2236" s="81"/>
      <c r="AK2236" s="81"/>
      <c r="AL2236" s="81"/>
      <c r="AM2236" s="81"/>
      <c r="AN2236" s="81"/>
      <c r="AO2236" s="81" t="str">
        <f aca="false">D2236</f>
        <v>Sanmina</v>
      </c>
      <c r="AP2236" s="1" t="s">
        <v>3124</v>
      </c>
      <c r="AQ2236" s="1"/>
      <c r="AR2236" s="1"/>
      <c r="AS2236" s="1"/>
      <c r="AT2236" s="1"/>
      <c r="AU2236" s="1"/>
      <c r="AV2236" s="1"/>
      <c r="AW2236" s="1"/>
      <c r="AX2236" s="1"/>
      <c r="AY2236" s="1"/>
      <c r="AZ2236" s="1"/>
      <c r="BA2236" s="1"/>
      <c r="BB2236" s="1"/>
      <c r="BC2236" s="1"/>
      <c r="BD2236" s="1"/>
      <c r="BE2236" s="1"/>
      <c r="BF2236" s="1" t="s">
        <v>14668</v>
      </c>
      <c r="BG2236" s="1" t="s">
        <v>183</v>
      </c>
      <c r="BH2236" s="1"/>
      <c r="BI2236" s="1"/>
    </row>
    <row r="2237" customFormat="false" ht="12.75" hidden="false" customHeight="false" outlineLevel="0" collapsed="false">
      <c r="A2237" s="1" t="s">
        <v>9772</v>
      </c>
      <c r="B2237" s="1" t="s">
        <v>9773</v>
      </c>
      <c r="C2237" s="1" t="s">
        <v>177</v>
      </c>
      <c r="D2237" s="1" t="s">
        <v>1471</v>
      </c>
      <c r="E2237" s="1" t="s">
        <v>9774</v>
      </c>
      <c r="F2237" s="1" t="s">
        <v>9775</v>
      </c>
      <c r="G2237" s="1" t="n">
        <v>116</v>
      </c>
      <c r="H2237" s="1" t="n">
        <v>10000</v>
      </c>
      <c r="I2237" s="101" t="s">
        <v>180</v>
      </c>
      <c r="J2237" s="1"/>
      <c r="K2237" s="1" t="n">
        <f aca="false">IFERROR(VLOOKUP(A2237,'[2]Pivot HorizontalMRP'!$A$4:$B$2689,2,0),0)</f>
        <v>0</v>
      </c>
      <c r="L2237" s="1" t="n">
        <f aca="false">IFERROR(VLOOKUP(A2237,'[2]Pivot HorizontalMRP'!$A$4:$C$2689,3,0),0)</f>
        <v>43820</v>
      </c>
      <c r="M2237" s="1" t="n">
        <f aca="false">IFERROR(VLOOKUP(A2237,'[2]Pivot HorizontalMRP'!$A$4:$D$2689,0.4,0),0)</f>
        <v>0</v>
      </c>
      <c r="N2237" s="1" t="n">
        <f aca="false">IFERROR(VLOOKUP(A2237,'[2]Pivot HorizontalMRP'!$A$4:$E$2689,5,0),0)</f>
        <v>10000</v>
      </c>
      <c r="O2237" s="1" t="n">
        <f aca="false">K2237+L2237</f>
        <v>43820</v>
      </c>
      <c r="P2237" s="1" t="n">
        <f aca="false">K2237+L2237+M2237+N2237</f>
        <v>53820</v>
      </c>
      <c r="Q2237" s="1" t="n">
        <f aca="false">IFERROR(VLOOKUP(A2237,'[2]Pivot HorizontalMRP'!$A$4:$F$2689,6,0),0)</f>
        <v>14756</v>
      </c>
      <c r="R2237" s="1" t="n">
        <f aca="false">IFERROR(VLOOKUP(A2237,'[2]Pivot HorizontalMRP'!$A$4:$G$2689,7,0),0)</f>
        <v>12734</v>
      </c>
      <c r="S2237" s="1" t="n">
        <f aca="false">IFERROR(VLOOKUP(A2237,'[2]Pivot HorizontalMRP'!$A$4:$H$2689,8,0),0)</f>
        <v>10282</v>
      </c>
      <c r="T2237" s="1" t="n">
        <f aca="false">IFERROR(VLOOKUP(A2237,'[2]Pivot HorizontalMRP'!$A$4:$I$2689,9,0),0)</f>
        <v>5939</v>
      </c>
      <c r="U2237" s="1" t="n">
        <f aca="false">IF(I2237="delivery",O2237-SUM(Q2237+R2237),IF(I2237="PO",P2237-SUM(Q2237:R2237)))</f>
        <v>16330</v>
      </c>
      <c r="V2237" s="81" t="n">
        <v>0.00043</v>
      </c>
      <c r="W2237" s="81"/>
      <c r="X2237" s="81" t="n">
        <f aca="false">W2237-V2237</f>
        <v>-0.00043</v>
      </c>
      <c r="Y2237" s="81"/>
      <c r="Z2237" s="81"/>
      <c r="AA2237" s="81" t="n">
        <v>0.00028</v>
      </c>
      <c r="AB2237" s="81"/>
      <c r="AC2237" s="81"/>
      <c r="AD2237" s="81"/>
      <c r="AE2237" s="81"/>
      <c r="AF2237" s="81"/>
      <c r="AG2237" s="81"/>
      <c r="AH2237" s="81"/>
      <c r="AI2237" s="81"/>
      <c r="AJ2237" s="81"/>
      <c r="AK2237" s="81"/>
      <c r="AL2237" s="81"/>
      <c r="AM2237" s="81"/>
      <c r="AN2237" s="81"/>
      <c r="AO2237" s="81" t="str">
        <f aca="false">D2237</f>
        <v>Sanmina</v>
      </c>
      <c r="AP2237" s="1" t="s">
        <v>3124</v>
      </c>
      <c r="AQ2237" s="1"/>
      <c r="AR2237" s="1"/>
      <c r="AS2237" s="1"/>
      <c r="AT2237" s="1"/>
      <c r="AU2237" s="1"/>
      <c r="AV2237" s="1"/>
      <c r="AW2237" s="1"/>
      <c r="AX2237" s="1"/>
      <c r="AY2237" s="1"/>
      <c r="AZ2237" s="1"/>
      <c r="BA2237" s="1"/>
      <c r="BB2237" s="1"/>
      <c r="BC2237" s="1"/>
      <c r="BD2237" s="1"/>
      <c r="BE2237" s="1"/>
      <c r="BF2237" s="1" t="s">
        <v>14668</v>
      </c>
      <c r="BG2237" s="1" t="s">
        <v>183</v>
      </c>
      <c r="BH2237" s="1"/>
      <c r="BI2237" s="1"/>
    </row>
    <row r="2238" customFormat="false" ht="12.75" hidden="false" customHeight="false" outlineLevel="0" collapsed="false">
      <c r="A2238" s="1" t="s">
        <v>9776</v>
      </c>
      <c r="B2238" s="1" t="s">
        <v>9777</v>
      </c>
      <c r="C2238" s="1" t="s">
        <v>177</v>
      </c>
      <c r="D2238" s="1" t="s">
        <v>1471</v>
      </c>
      <c r="E2238" s="1" t="s">
        <v>16643</v>
      </c>
      <c r="F2238" s="1" t="s">
        <v>9779</v>
      </c>
      <c r="G2238" s="1" t="n">
        <v>81</v>
      </c>
      <c r="H2238" s="1" t="n">
        <v>10000</v>
      </c>
      <c r="I2238" s="101" t="s">
        <v>188</v>
      </c>
      <c r="J2238" s="1"/>
      <c r="K2238" s="1" t="n">
        <f aca="false">IFERROR(VLOOKUP(A2238,'[2]Pivot HorizontalMRP'!$A$4:$B$2689,2,0),0)</f>
        <v>0</v>
      </c>
      <c r="L2238" s="1" t="n">
        <f aca="false">IFERROR(VLOOKUP(A2238,'[2]Pivot HorizontalMRP'!$A$4:$C$2689,3,0),0)</f>
        <v>6200</v>
      </c>
      <c r="M2238" s="1" t="n">
        <f aca="false">IFERROR(VLOOKUP(A2238,'[2]Pivot HorizontalMRP'!$A$4:$D$2689,0.4,0),0)</f>
        <v>0</v>
      </c>
      <c r="N2238" s="1" t="n">
        <f aca="false">IFERROR(VLOOKUP(A2238,'[2]Pivot HorizontalMRP'!$A$4:$E$2689,5,0),0)</f>
        <v>0</v>
      </c>
      <c r="O2238" s="1" t="n">
        <f aca="false">K2238+L2238</f>
        <v>6200</v>
      </c>
      <c r="P2238" s="1" t="n">
        <f aca="false">K2238+L2238+M2238+N2238</f>
        <v>6200</v>
      </c>
      <c r="Q2238" s="1" t="n">
        <f aca="false">IFERROR(VLOOKUP(A2238,'[2]Pivot HorizontalMRP'!$A$4:$F$2689,6,0),0)</f>
        <v>840</v>
      </c>
      <c r="R2238" s="1" t="n">
        <f aca="false">IFERROR(VLOOKUP(A2238,'[2]Pivot HorizontalMRP'!$A$4:$G$2689,7,0),0)</f>
        <v>0</v>
      </c>
      <c r="S2238" s="1" t="n">
        <f aca="false">IFERROR(VLOOKUP(A2238,'[2]Pivot HorizontalMRP'!$A$4:$H$2689,8,0),0)</f>
        <v>0</v>
      </c>
      <c r="T2238" s="1" t="n">
        <f aca="false">IFERROR(VLOOKUP(A2238,'[2]Pivot HorizontalMRP'!$A$4:$I$2689,9,0),0)</f>
        <v>0</v>
      </c>
      <c r="U2238" s="1" t="n">
        <f aca="false">IF(I2238="delivery",O2238-SUM(Q2238+R2238),IF(I2238="PO",P2238-SUM(Q2238:R2238)))</f>
        <v>5360</v>
      </c>
      <c r="V2238" s="81" t="n">
        <v>0.00063</v>
      </c>
      <c r="W2238" s="81"/>
      <c r="X2238" s="81" t="n">
        <f aca="false">W2238-V2238</f>
        <v>-0.00063</v>
      </c>
      <c r="Y2238" s="81"/>
      <c r="Z2238" s="81"/>
      <c r="AA2238" s="81"/>
      <c r="AB2238" s="81"/>
      <c r="AC2238" s="81"/>
      <c r="AD2238" s="81"/>
      <c r="AE2238" s="81"/>
      <c r="AF2238" s="81"/>
      <c r="AG2238" s="81"/>
      <c r="AH2238" s="81"/>
      <c r="AI2238" s="81"/>
      <c r="AJ2238" s="81"/>
      <c r="AK2238" s="81"/>
      <c r="AL2238" s="81"/>
      <c r="AM2238" s="81"/>
      <c r="AN2238" s="81"/>
      <c r="AO2238" s="81" t="str">
        <f aca="false">D2238</f>
        <v>Sanmina</v>
      </c>
      <c r="AP2238" s="1" t="s">
        <v>3124</v>
      </c>
      <c r="AQ2238" s="1"/>
      <c r="AR2238" s="1"/>
      <c r="AS2238" s="1"/>
      <c r="AT2238" s="1"/>
      <c r="AU2238" s="1"/>
      <c r="AV2238" s="1"/>
      <c r="AW2238" s="1"/>
      <c r="AX2238" s="1"/>
      <c r="AY2238" s="1"/>
      <c r="AZ2238" s="1"/>
      <c r="BA2238" s="1"/>
      <c r="BB2238" s="1"/>
      <c r="BC2238" s="1"/>
      <c r="BD2238" s="1"/>
      <c r="BE2238" s="1"/>
      <c r="BF2238" s="1" t="s">
        <v>14668</v>
      </c>
      <c r="BG2238" s="1" t="s">
        <v>183</v>
      </c>
      <c r="BH2238" s="1"/>
      <c r="BI2238" s="1"/>
    </row>
    <row r="2239" customFormat="false" ht="12.75" hidden="false" customHeight="false" outlineLevel="0" collapsed="false">
      <c r="A2239" s="1" t="s">
        <v>9780</v>
      </c>
      <c r="B2239" s="1" t="s">
        <v>9781</v>
      </c>
      <c r="C2239" s="1" t="s">
        <v>177</v>
      </c>
      <c r="D2239" s="1" t="s">
        <v>1471</v>
      </c>
      <c r="E2239" s="1" t="s">
        <v>16644</v>
      </c>
      <c r="F2239" s="1" t="s">
        <v>9783</v>
      </c>
      <c r="G2239" s="1" t="n">
        <v>116</v>
      </c>
      <c r="H2239" s="1" t="n">
        <v>10000</v>
      </c>
      <c r="I2239" s="101" t="s">
        <v>180</v>
      </c>
      <c r="J2239" s="1"/>
      <c r="K2239" s="1" t="n">
        <f aca="false">IFERROR(VLOOKUP(A2239,'[2]Pivot HorizontalMRP'!$A$4:$B$2689,2,0),0)</f>
        <v>0</v>
      </c>
      <c r="L2239" s="1" t="n">
        <f aca="false">IFERROR(VLOOKUP(A2239,'[2]Pivot HorizontalMRP'!$A$4:$C$2689,3,0),0)</f>
        <v>14302</v>
      </c>
      <c r="M2239" s="1" t="n">
        <f aca="false">IFERROR(VLOOKUP(A2239,'[2]Pivot HorizontalMRP'!$A$4:$D$2689,0.4,0),0)</f>
        <v>0</v>
      </c>
      <c r="N2239" s="1" t="n">
        <f aca="false">IFERROR(VLOOKUP(A2239,'[2]Pivot HorizontalMRP'!$A$4:$E$2689,5,0),0)</f>
        <v>80000</v>
      </c>
      <c r="O2239" s="1" t="n">
        <f aca="false">K2239+L2239</f>
        <v>14302</v>
      </c>
      <c r="P2239" s="1" t="n">
        <f aca="false">K2239+L2239+M2239+N2239</f>
        <v>94302</v>
      </c>
      <c r="Q2239" s="1" t="n">
        <f aca="false">IFERROR(VLOOKUP(A2239,'[2]Pivot HorizontalMRP'!$A$4:$F$2689,6,0),0)</f>
        <v>14887</v>
      </c>
      <c r="R2239" s="1" t="n">
        <f aca="false">IFERROR(VLOOKUP(A2239,'[2]Pivot HorizontalMRP'!$A$4:$G$2689,7,0),0)</f>
        <v>9944</v>
      </c>
      <c r="S2239" s="1" t="n">
        <f aca="false">IFERROR(VLOOKUP(A2239,'[2]Pivot HorizontalMRP'!$A$4:$H$2689,8,0),0)</f>
        <v>9006</v>
      </c>
      <c r="T2239" s="1" t="n">
        <f aca="false">IFERROR(VLOOKUP(A2239,'[2]Pivot HorizontalMRP'!$A$4:$I$2689,9,0),0)</f>
        <v>5965</v>
      </c>
      <c r="U2239" s="1" t="n">
        <f aca="false">IF(I2239="delivery",O2239-SUM(Q2239+R2239),IF(I2239="PO",P2239-SUM(Q2239:R2239)))</f>
        <v>-10529</v>
      </c>
      <c r="V2239" s="81" t="n">
        <v>0.0007</v>
      </c>
      <c r="W2239" s="81"/>
      <c r="X2239" s="81" t="n">
        <f aca="false">W2239-V2239</f>
        <v>-0.0007</v>
      </c>
      <c r="Y2239" s="81"/>
      <c r="Z2239" s="81"/>
      <c r="AA2239" s="81" t="n">
        <v>0.0007</v>
      </c>
      <c r="AB2239" s="81"/>
      <c r="AC2239" s="81"/>
      <c r="AD2239" s="81"/>
      <c r="AE2239" s="81"/>
      <c r="AF2239" s="81"/>
      <c r="AG2239" s="81"/>
      <c r="AH2239" s="81"/>
      <c r="AI2239" s="81"/>
      <c r="AJ2239" s="81"/>
      <c r="AK2239" s="81"/>
      <c r="AL2239" s="81"/>
      <c r="AM2239" s="81"/>
      <c r="AN2239" s="81"/>
      <c r="AO2239" s="81" t="str">
        <f aca="false">D2239</f>
        <v>Sanmina</v>
      </c>
      <c r="AP2239" s="1" t="s">
        <v>3124</v>
      </c>
      <c r="AQ2239" s="1"/>
      <c r="AR2239" s="1"/>
      <c r="AS2239" s="1"/>
      <c r="AT2239" s="1"/>
      <c r="AU2239" s="1"/>
      <c r="AV2239" s="1"/>
      <c r="AW2239" s="1"/>
      <c r="AX2239" s="1"/>
      <c r="AY2239" s="1"/>
      <c r="AZ2239" s="1"/>
      <c r="BA2239" s="1"/>
      <c r="BB2239" s="1"/>
      <c r="BC2239" s="1"/>
      <c r="BD2239" s="1"/>
      <c r="BE2239" s="1"/>
      <c r="BF2239" s="1" t="s">
        <v>14668</v>
      </c>
      <c r="BG2239" s="1" t="s">
        <v>183</v>
      </c>
      <c r="BH2239" s="1"/>
      <c r="BI2239" s="1"/>
    </row>
    <row r="2240" customFormat="false" ht="12.75" hidden="false" customHeight="false" outlineLevel="0" collapsed="false">
      <c r="A2240" s="1" t="s">
        <v>9784</v>
      </c>
      <c r="B2240" s="1" t="s">
        <v>9785</v>
      </c>
      <c r="C2240" s="1" t="s">
        <v>177</v>
      </c>
      <c r="D2240" s="1" t="s">
        <v>1471</v>
      </c>
      <c r="E2240" s="1" t="s">
        <v>16645</v>
      </c>
      <c r="F2240" s="1" t="s">
        <v>9787</v>
      </c>
      <c r="G2240" s="1" t="n">
        <v>308</v>
      </c>
      <c r="H2240" s="1" t="n">
        <v>10000</v>
      </c>
      <c r="I2240" s="101" t="s">
        <v>180</v>
      </c>
      <c r="J2240" s="1"/>
      <c r="K2240" s="1" t="n">
        <f aca="false">IFERROR(VLOOKUP(A2240,'[2]Pivot HorizontalMRP'!$A$4:$B$2689,2,0),0)</f>
        <v>0</v>
      </c>
      <c r="L2240" s="1" t="n">
        <f aca="false">IFERROR(VLOOKUP(A2240,'[2]Pivot HorizontalMRP'!$A$4:$C$2689,3,0),0)</f>
        <v>38786</v>
      </c>
      <c r="M2240" s="1" t="n">
        <f aca="false">IFERROR(VLOOKUP(A2240,'[2]Pivot HorizontalMRP'!$A$4:$D$2689,0.4,0),0)</f>
        <v>0</v>
      </c>
      <c r="N2240" s="1" t="n">
        <f aca="false">IFERROR(VLOOKUP(A2240,'[2]Pivot HorizontalMRP'!$A$4:$E$2689,5,0),0)</f>
        <v>0</v>
      </c>
      <c r="O2240" s="1" t="n">
        <f aca="false">K2240+L2240</f>
        <v>38786</v>
      </c>
      <c r="P2240" s="1" t="n">
        <f aca="false">K2240+L2240+M2240+N2240</f>
        <v>38786</v>
      </c>
      <c r="Q2240" s="1" t="n">
        <f aca="false">IFERROR(VLOOKUP(A2240,'[2]Pivot HorizontalMRP'!$A$4:$F$2689,6,0),0)</f>
        <v>677</v>
      </c>
      <c r="R2240" s="1" t="n">
        <f aca="false">IFERROR(VLOOKUP(A2240,'[2]Pivot HorizontalMRP'!$A$4:$G$2689,7,0),0)</f>
        <v>914</v>
      </c>
      <c r="S2240" s="1" t="n">
        <f aca="false">IFERROR(VLOOKUP(A2240,'[2]Pivot HorizontalMRP'!$A$4:$H$2689,8,0),0)</f>
        <v>787</v>
      </c>
      <c r="T2240" s="1" t="n">
        <f aca="false">IFERROR(VLOOKUP(A2240,'[2]Pivot HorizontalMRP'!$A$4:$I$2689,9,0),0)</f>
        <v>460</v>
      </c>
      <c r="U2240" s="1" t="n">
        <f aca="false">IF(I2240="delivery",O2240-SUM(Q2240+R2240),IF(I2240="PO",P2240-SUM(Q2240:R2240)))</f>
        <v>37195</v>
      </c>
      <c r="V2240" s="81" t="n">
        <v>0.00085</v>
      </c>
      <c r="W2240" s="81"/>
      <c r="X2240" s="81" t="n">
        <f aca="false">W2240-V2240</f>
        <v>-0.00085</v>
      </c>
      <c r="Y2240" s="81"/>
      <c r="Z2240" s="81"/>
      <c r="AA2240" s="81"/>
      <c r="AB2240" s="81"/>
      <c r="AC2240" s="81"/>
      <c r="AD2240" s="81"/>
      <c r="AE2240" s="81"/>
      <c r="AF2240" s="81"/>
      <c r="AG2240" s="81"/>
      <c r="AH2240" s="81"/>
      <c r="AI2240" s="81"/>
      <c r="AJ2240" s="81"/>
      <c r="AK2240" s="81"/>
      <c r="AL2240" s="81"/>
      <c r="AM2240" s="81"/>
      <c r="AN2240" s="81"/>
      <c r="AO2240" s="81" t="str">
        <f aca="false">D2240</f>
        <v>Sanmina</v>
      </c>
      <c r="AP2240" s="1" t="s">
        <v>3124</v>
      </c>
      <c r="AQ2240" s="1"/>
      <c r="AR2240" s="1"/>
      <c r="AS2240" s="1"/>
      <c r="AT2240" s="1"/>
      <c r="AU2240" s="1"/>
      <c r="AV2240" s="1"/>
      <c r="AW2240" s="1"/>
      <c r="AX2240" s="1"/>
      <c r="AY2240" s="1"/>
      <c r="AZ2240" s="1"/>
      <c r="BA2240" s="1"/>
      <c r="BB2240" s="1"/>
      <c r="BC2240" s="1"/>
      <c r="BD2240" s="1"/>
      <c r="BE2240" s="1"/>
      <c r="BF2240" s="1" t="s">
        <v>14668</v>
      </c>
      <c r="BG2240" s="1" t="s">
        <v>183</v>
      </c>
      <c r="BH2240" s="1"/>
      <c r="BI2240" s="1"/>
    </row>
    <row r="2241" customFormat="false" ht="12.75" hidden="false" customHeight="false" outlineLevel="0" collapsed="false">
      <c r="A2241" s="1" t="s">
        <v>9788</v>
      </c>
      <c r="B2241" s="1" t="s">
        <v>9789</v>
      </c>
      <c r="C2241" s="1" t="s">
        <v>177</v>
      </c>
      <c r="D2241" s="1" t="s">
        <v>1471</v>
      </c>
      <c r="E2241" s="1" t="s">
        <v>16646</v>
      </c>
      <c r="F2241" s="1" t="s">
        <v>9791</v>
      </c>
      <c r="G2241" s="1" t="n">
        <v>38</v>
      </c>
      <c r="H2241" s="1" t="n">
        <v>40000</v>
      </c>
      <c r="I2241" s="101" t="s">
        <v>188</v>
      </c>
      <c r="J2241" s="1"/>
      <c r="K2241" s="1" t="n">
        <f aca="false">IFERROR(VLOOKUP(A2241,'[2]Pivot HorizontalMRP'!$A$4:$B$2689,2,0),0)</f>
        <v>0</v>
      </c>
      <c r="L2241" s="1" t="n">
        <f aca="false">IFERROR(VLOOKUP(A2241,'[2]Pivot HorizontalMRP'!$A$4:$C$2689,3,0),0)</f>
        <v>944</v>
      </c>
      <c r="M2241" s="1" t="n">
        <f aca="false">IFERROR(VLOOKUP(A2241,'[2]Pivot HorizontalMRP'!$A$4:$D$2689,0.4,0),0)</f>
        <v>0</v>
      </c>
      <c r="N2241" s="1" t="n">
        <f aca="false">IFERROR(VLOOKUP(A2241,'[2]Pivot HorizontalMRP'!$A$4:$E$2689,5,0),0)</f>
        <v>0</v>
      </c>
      <c r="O2241" s="1" t="n">
        <f aca="false">K2241+L2241</f>
        <v>944</v>
      </c>
      <c r="P2241" s="1" t="n">
        <f aca="false">K2241+L2241+M2241+N2241</f>
        <v>944</v>
      </c>
      <c r="Q2241" s="1" t="n">
        <f aca="false">IFERROR(VLOOKUP(A2241,'[2]Pivot HorizontalMRP'!$A$4:$F$2689,6,0),0)</f>
        <v>11</v>
      </c>
      <c r="R2241" s="1" t="n">
        <f aca="false">IFERROR(VLOOKUP(A2241,'[2]Pivot HorizontalMRP'!$A$4:$G$2689,7,0),0)</f>
        <v>1593</v>
      </c>
      <c r="S2241" s="1" t="n">
        <f aca="false">IFERROR(VLOOKUP(A2241,'[2]Pivot HorizontalMRP'!$A$4:$H$2689,8,0),0)</f>
        <v>1005</v>
      </c>
      <c r="T2241" s="1" t="n">
        <f aca="false">IFERROR(VLOOKUP(A2241,'[2]Pivot HorizontalMRP'!$A$4:$I$2689,9,0),0)</f>
        <v>664</v>
      </c>
      <c r="U2241" s="1" t="n">
        <f aca="false">IF(I2241="delivery",O2241-SUM(Q2241+R2241),IF(I2241="PO",P2241-SUM(Q2241:R2241)))</f>
        <v>-660</v>
      </c>
      <c r="V2241" s="81" t="n">
        <v>0.00028</v>
      </c>
      <c r="W2241" s="81"/>
      <c r="X2241" s="81" t="n">
        <f aca="false">W2241-V2241</f>
        <v>-0.00028</v>
      </c>
      <c r="Y2241" s="81"/>
      <c r="Z2241" s="81"/>
      <c r="AA2241" s="81"/>
      <c r="AB2241" s="81"/>
      <c r="AC2241" s="81"/>
      <c r="AD2241" s="81"/>
      <c r="AE2241" s="81"/>
      <c r="AF2241" s="81"/>
      <c r="AG2241" s="81"/>
      <c r="AH2241" s="81"/>
      <c r="AI2241" s="81"/>
      <c r="AJ2241" s="81"/>
      <c r="AK2241" s="81"/>
      <c r="AL2241" s="81"/>
      <c r="AM2241" s="81"/>
      <c r="AN2241" s="81"/>
      <c r="AO2241" s="81" t="str">
        <f aca="false">D2241</f>
        <v>Sanmina</v>
      </c>
      <c r="AP2241" s="1" t="s">
        <v>3124</v>
      </c>
      <c r="AQ2241" s="1"/>
      <c r="AR2241" s="1"/>
      <c r="AS2241" s="1"/>
      <c r="AT2241" s="1"/>
      <c r="AU2241" s="1"/>
      <c r="AV2241" s="1"/>
      <c r="AW2241" s="1"/>
      <c r="AX2241" s="1"/>
      <c r="AY2241" s="1"/>
      <c r="AZ2241" s="1"/>
      <c r="BA2241" s="1"/>
      <c r="BB2241" s="1"/>
      <c r="BC2241" s="1"/>
      <c r="BD2241" s="1"/>
      <c r="BE2241" s="1"/>
      <c r="BF2241" s="1" t="s">
        <v>14668</v>
      </c>
      <c r="BG2241" s="1" t="s">
        <v>183</v>
      </c>
      <c r="BH2241" s="1"/>
      <c r="BI2241" s="1"/>
    </row>
    <row r="2242" customFormat="false" ht="12.75" hidden="false" customHeight="false" outlineLevel="0" collapsed="false">
      <c r="A2242" s="1" t="s">
        <v>9792</v>
      </c>
      <c r="B2242" s="1" t="s">
        <v>9793</v>
      </c>
      <c r="C2242" s="1" t="s">
        <v>177</v>
      </c>
      <c r="D2242" s="1" t="s">
        <v>1471</v>
      </c>
      <c r="E2242" s="1" t="s">
        <v>16647</v>
      </c>
      <c r="F2242" s="1" t="s">
        <v>9795</v>
      </c>
      <c r="G2242" s="1" t="n">
        <v>38</v>
      </c>
      <c r="H2242" s="1" t="n">
        <v>30000</v>
      </c>
      <c r="I2242" s="101" t="s">
        <v>180</v>
      </c>
      <c r="J2242" s="1"/>
      <c r="K2242" s="1" t="n">
        <f aca="false">IFERROR(VLOOKUP(A2242,'[2]Pivot HorizontalMRP'!$A$4:$B$2689,2,0),0)</f>
        <v>0</v>
      </c>
      <c r="L2242" s="1" t="n">
        <f aca="false">IFERROR(VLOOKUP(A2242,'[2]Pivot HorizontalMRP'!$A$4:$C$2689,3,0),0)</f>
        <v>11960</v>
      </c>
      <c r="M2242" s="1" t="n">
        <f aca="false">IFERROR(VLOOKUP(A2242,'[2]Pivot HorizontalMRP'!$A$4:$D$2689,0.4,0),0)</f>
        <v>0</v>
      </c>
      <c r="N2242" s="1" t="n">
        <f aca="false">IFERROR(VLOOKUP(A2242,'[2]Pivot HorizontalMRP'!$A$4:$E$2689,5,0),0)</f>
        <v>0</v>
      </c>
      <c r="O2242" s="1" t="n">
        <f aca="false">K2242+L2242</f>
        <v>11960</v>
      </c>
      <c r="P2242" s="1" t="n">
        <f aca="false">K2242+L2242+M2242+N2242</f>
        <v>11960</v>
      </c>
      <c r="Q2242" s="1" t="n">
        <f aca="false">IFERROR(VLOOKUP(A2242,'[2]Pivot HorizontalMRP'!$A$4:$F$2689,6,0),0)</f>
        <v>6570</v>
      </c>
      <c r="R2242" s="1" t="n">
        <f aca="false">IFERROR(VLOOKUP(A2242,'[2]Pivot HorizontalMRP'!$A$4:$G$2689,7,0),0)</f>
        <v>7698</v>
      </c>
      <c r="S2242" s="1" t="n">
        <f aca="false">IFERROR(VLOOKUP(A2242,'[2]Pivot HorizontalMRP'!$A$4:$H$2689,8,0),0)</f>
        <v>8539</v>
      </c>
      <c r="T2242" s="1" t="n">
        <f aca="false">IFERROR(VLOOKUP(A2242,'[2]Pivot HorizontalMRP'!$A$4:$I$2689,9,0),0)</f>
        <v>5007</v>
      </c>
      <c r="U2242" s="1" t="n">
        <f aca="false">IF(I2242="delivery",O2242-SUM(Q2242+R2242),IF(I2242="PO",P2242-SUM(Q2242:R2242)))</f>
        <v>-2308</v>
      </c>
      <c r="V2242" s="81" t="n">
        <v>0.00068</v>
      </c>
      <c r="W2242" s="81"/>
      <c r="X2242" s="81" t="n">
        <f aca="false">W2242-V2242</f>
        <v>-0.00068</v>
      </c>
      <c r="Y2242" s="81"/>
      <c r="Z2242" s="81"/>
      <c r="AA2242" s="81"/>
      <c r="AB2242" s="81"/>
      <c r="AC2242" s="81"/>
      <c r="AD2242" s="81"/>
      <c r="AE2242" s="81"/>
      <c r="AF2242" s="81"/>
      <c r="AG2242" s="81"/>
      <c r="AH2242" s="81"/>
      <c r="AI2242" s="81"/>
      <c r="AJ2242" s="81"/>
      <c r="AK2242" s="81"/>
      <c r="AL2242" s="81"/>
      <c r="AM2242" s="81"/>
      <c r="AN2242" s="81"/>
      <c r="AO2242" s="81" t="str">
        <f aca="false">D2242</f>
        <v>Sanmina</v>
      </c>
      <c r="AP2242" s="1" t="s">
        <v>3124</v>
      </c>
      <c r="AQ2242" s="1"/>
      <c r="AR2242" s="1"/>
      <c r="AS2242" s="1"/>
      <c r="AT2242" s="1"/>
      <c r="AU2242" s="1"/>
      <c r="AV2242" s="1"/>
      <c r="AW2242" s="1"/>
      <c r="AX2242" s="1"/>
      <c r="AY2242" s="1"/>
      <c r="AZ2242" s="1"/>
      <c r="BA2242" s="1"/>
      <c r="BB2242" s="1"/>
      <c r="BC2242" s="1"/>
      <c r="BD2242" s="1"/>
      <c r="BE2242" s="1"/>
      <c r="BF2242" s="1" t="s">
        <v>14668</v>
      </c>
      <c r="BG2242" s="1" t="s">
        <v>183</v>
      </c>
      <c r="BH2242" s="1"/>
      <c r="BI2242" s="1"/>
    </row>
    <row r="2243" customFormat="false" ht="12.75" hidden="false" customHeight="false" outlineLevel="0" collapsed="false">
      <c r="A2243" s="1" t="s">
        <v>9796</v>
      </c>
      <c r="B2243" s="1" t="s">
        <v>9797</v>
      </c>
      <c r="C2243" s="1" t="s">
        <v>177</v>
      </c>
      <c r="D2243" s="1" t="s">
        <v>1471</v>
      </c>
      <c r="E2243" s="1" t="s">
        <v>16648</v>
      </c>
      <c r="F2243" s="1" t="s">
        <v>9799</v>
      </c>
      <c r="G2243" s="1" t="n">
        <v>308</v>
      </c>
      <c r="H2243" s="1" t="n">
        <v>30000</v>
      </c>
      <c r="I2243" s="101" t="s">
        <v>180</v>
      </c>
      <c r="J2243" s="1"/>
      <c r="K2243" s="1" t="n">
        <f aca="false">IFERROR(VLOOKUP(A2243,'[2]Pivot HorizontalMRP'!$A$4:$B$2689,2,0),0)</f>
        <v>0</v>
      </c>
      <c r="L2243" s="1" t="n">
        <f aca="false">IFERROR(VLOOKUP(A2243,'[2]Pivot HorizontalMRP'!$A$4:$C$2689,3,0),0)</f>
        <v>16626</v>
      </c>
      <c r="M2243" s="1" t="n">
        <f aca="false">IFERROR(VLOOKUP(A2243,'[2]Pivot HorizontalMRP'!$A$4:$D$2689,0.4,0),0)</f>
        <v>0</v>
      </c>
      <c r="N2243" s="1" t="n">
        <f aca="false">IFERROR(VLOOKUP(A2243,'[2]Pivot HorizontalMRP'!$A$4:$E$2689,5,0),0)</f>
        <v>30000</v>
      </c>
      <c r="O2243" s="1" t="n">
        <f aca="false">K2243+L2243</f>
        <v>16626</v>
      </c>
      <c r="P2243" s="1" t="n">
        <f aca="false">K2243+L2243+M2243+N2243</f>
        <v>46626</v>
      </c>
      <c r="Q2243" s="1" t="n">
        <f aca="false">IFERROR(VLOOKUP(A2243,'[2]Pivot HorizontalMRP'!$A$4:$F$2689,6,0),0)</f>
        <v>6456</v>
      </c>
      <c r="R2243" s="1" t="n">
        <f aca="false">IFERROR(VLOOKUP(A2243,'[2]Pivot HorizontalMRP'!$A$4:$G$2689,7,0),0)</f>
        <v>12305</v>
      </c>
      <c r="S2243" s="1" t="n">
        <f aca="false">IFERROR(VLOOKUP(A2243,'[2]Pivot HorizontalMRP'!$A$4:$H$2689,8,0),0)</f>
        <v>8543</v>
      </c>
      <c r="T2243" s="1" t="n">
        <f aca="false">IFERROR(VLOOKUP(A2243,'[2]Pivot HorizontalMRP'!$A$4:$I$2689,9,0),0)</f>
        <v>5944</v>
      </c>
      <c r="U2243" s="1" t="n">
        <f aca="false">IF(I2243="delivery",O2243-SUM(Q2243+R2243),IF(I2243="PO",P2243-SUM(Q2243:R2243)))</f>
        <v>-2135</v>
      </c>
      <c r="V2243" s="81" t="n">
        <v>0.00145</v>
      </c>
      <c r="W2243" s="81"/>
      <c r="X2243" s="81" t="n">
        <f aca="false">W2243-V2243</f>
        <v>-0.00145</v>
      </c>
      <c r="Y2243" s="81"/>
      <c r="Z2243" s="81"/>
      <c r="AA2243" s="81"/>
      <c r="AB2243" s="81"/>
      <c r="AC2243" s="81"/>
      <c r="AD2243" s="81"/>
      <c r="AE2243" s="81"/>
      <c r="AF2243" s="81"/>
      <c r="AG2243" s="81"/>
      <c r="AH2243" s="81"/>
      <c r="AI2243" s="81"/>
      <c r="AJ2243" s="81"/>
      <c r="AK2243" s="81"/>
      <c r="AL2243" s="81"/>
      <c r="AM2243" s="81"/>
      <c r="AN2243" s="81"/>
      <c r="AO2243" s="81" t="str">
        <f aca="false">D2243</f>
        <v>Sanmina</v>
      </c>
      <c r="AP2243" s="1" t="s">
        <v>3124</v>
      </c>
      <c r="AQ2243" s="1"/>
      <c r="AR2243" s="1"/>
      <c r="AS2243" s="1"/>
      <c r="AT2243" s="1"/>
      <c r="AU2243" s="1"/>
      <c r="AV2243" s="1"/>
      <c r="AW2243" s="1"/>
      <c r="AX2243" s="1"/>
      <c r="AY2243" s="1"/>
      <c r="AZ2243" s="1"/>
      <c r="BA2243" s="1"/>
      <c r="BB2243" s="1"/>
      <c r="BC2243" s="1"/>
      <c r="BD2243" s="1"/>
      <c r="BE2243" s="1"/>
      <c r="BF2243" s="1" t="s">
        <v>14668</v>
      </c>
      <c r="BG2243" s="1" t="s">
        <v>183</v>
      </c>
      <c r="BH2243" s="1"/>
      <c r="BI2243" s="1"/>
    </row>
    <row r="2244" customFormat="false" ht="12.75" hidden="false" customHeight="false" outlineLevel="0" collapsed="false">
      <c r="A2244" s="1" t="s">
        <v>9800</v>
      </c>
      <c r="B2244" s="1" t="s">
        <v>9801</v>
      </c>
      <c r="C2244" s="1" t="s">
        <v>177</v>
      </c>
      <c r="D2244" s="1" t="s">
        <v>1471</v>
      </c>
      <c r="E2244" s="1" t="s">
        <v>16649</v>
      </c>
      <c r="F2244" s="1" t="s">
        <v>9803</v>
      </c>
      <c r="G2244" s="1" t="n">
        <v>116</v>
      </c>
      <c r="H2244" s="1" t="n">
        <v>10000</v>
      </c>
      <c r="I2244" s="101" t="s">
        <v>180</v>
      </c>
      <c r="J2244" s="1"/>
      <c r="K2244" s="1" t="n">
        <f aca="false">IFERROR(VLOOKUP(A2244,'[2]Pivot HorizontalMRP'!$A$4:$B$2689,2,0),0)</f>
        <v>0</v>
      </c>
      <c r="L2244" s="1" t="n">
        <f aca="false">IFERROR(VLOOKUP(A2244,'[2]Pivot HorizontalMRP'!$A$4:$C$2689,3,0),0)</f>
        <v>46583</v>
      </c>
      <c r="M2244" s="1" t="n">
        <f aca="false">IFERROR(VLOOKUP(A2244,'[2]Pivot HorizontalMRP'!$A$4:$D$2689,0.4,0),0)</f>
        <v>0</v>
      </c>
      <c r="N2244" s="1" t="n">
        <f aca="false">IFERROR(VLOOKUP(A2244,'[2]Pivot HorizontalMRP'!$A$4:$E$2689,5,0),0)</f>
        <v>0</v>
      </c>
      <c r="O2244" s="1" t="n">
        <f aca="false">K2244+L2244</f>
        <v>46583</v>
      </c>
      <c r="P2244" s="1" t="n">
        <f aca="false">K2244+L2244+M2244+N2244</f>
        <v>46583</v>
      </c>
      <c r="Q2244" s="1" t="n">
        <f aca="false">IFERROR(VLOOKUP(A2244,'[2]Pivot HorizontalMRP'!$A$4:$F$2689,6,0),0)</f>
        <v>1352</v>
      </c>
      <c r="R2244" s="1" t="n">
        <f aca="false">IFERROR(VLOOKUP(A2244,'[2]Pivot HorizontalMRP'!$A$4:$G$2689,7,0),0)</f>
        <v>1612</v>
      </c>
      <c r="S2244" s="1" t="n">
        <f aca="false">IFERROR(VLOOKUP(A2244,'[2]Pivot HorizontalMRP'!$A$4:$H$2689,8,0),0)</f>
        <v>1861</v>
      </c>
      <c r="T2244" s="1" t="n">
        <f aca="false">IFERROR(VLOOKUP(A2244,'[2]Pivot HorizontalMRP'!$A$4:$I$2689,9,0),0)</f>
        <v>704</v>
      </c>
      <c r="U2244" s="1" t="n">
        <f aca="false">IF(I2244="delivery",O2244-SUM(Q2244+R2244),IF(I2244="PO",P2244-SUM(Q2244:R2244)))</f>
        <v>43619</v>
      </c>
      <c r="V2244" s="81" t="n">
        <v>0.00114</v>
      </c>
      <c r="W2244" s="81"/>
      <c r="X2244" s="81" t="n">
        <f aca="false">W2244-V2244</f>
        <v>-0.00114</v>
      </c>
      <c r="Y2244" s="81"/>
      <c r="Z2244" s="81"/>
      <c r="AA2244" s="81"/>
      <c r="AB2244" s="81"/>
      <c r="AC2244" s="81"/>
      <c r="AD2244" s="81"/>
      <c r="AE2244" s="81"/>
      <c r="AF2244" s="81"/>
      <c r="AG2244" s="81"/>
      <c r="AH2244" s="81"/>
      <c r="AI2244" s="81"/>
      <c r="AJ2244" s="81"/>
      <c r="AK2244" s="81"/>
      <c r="AL2244" s="81"/>
      <c r="AM2244" s="81"/>
      <c r="AN2244" s="81"/>
      <c r="AO2244" s="81" t="str">
        <f aca="false">D2244</f>
        <v>Sanmina</v>
      </c>
      <c r="AP2244" s="1" t="s">
        <v>3124</v>
      </c>
      <c r="AQ2244" s="1"/>
      <c r="AR2244" s="1"/>
      <c r="AS2244" s="1"/>
      <c r="AT2244" s="1"/>
      <c r="AU2244" s="1"/>
      <c r="AV2244" s="1"/>
      <c r="AW2244" s="1"/>
      <c r="AX2244" s="1"/>
      <c r="AY2244" s="1"/>
      <c r="AZ2244" s="1"/>
      <c r="BA2244" s="1"/>
      <c r="BB2244" s="1"/>
      <c r="BC2244" s="1"/>
      <c r="BD2244" s="1"/>
      <c r="BE2244" s="1"/>
      <c r="BF2244" s="1" t="s">
        <v>14668</v>
      </c>
      <c r="BG2244" s="1" t="s">
        <v>183</v>
      </c>
      <c r="BH2244" s="1"/>
      <c r="BI2244" s="1"/>
    </row>
    <row r="2245" customFormat="false" ht="12.75" hidden="false" customHeight="false" outlineLevel="0" collapsed="false">
      <c r="A2245" s="1" t="s">
        <v>9804</v>
      </c>
      <c r="B2245" s="1" t="s">
        <v>9805</v>
      </c>
      <c r="C2245" s="1" t="s">
        <v>177</v>
      </c>
      <c r="D2245" s="1" t="s">
        <v>1471</v>
      </c>
      <c r="E2245" s="1" t="s">
        <v>16650</v>
      </c>
      <c r="F2245" s="1" t="s">
        <v>9807</v>
      </c>
      <c r="G2245" s="1" t="n">
        <v>123</v>
      </c>
      <c r="H2245" s="1" t="n">
        <v>10000</v>
      </c>
      <c r="I2245" s="101" t="s">
        <v>180</v>
      </c>
      <c r="J2245" s="1"/>
      <c r="K2245" s="1" t="n">
        <f aca="false">IFERROR(VLOOKUP(A2245,'[2]Pivot HorizontalMRP'!$A$4:$B$2689,2,0),0)</f>
        <v>0</v>
      </c>
      <c r="L2245" s="1" t="n">
        <f aca="false">IFERROR(VLOOKUP(A2245,'[2]Pivot HorizontalMRP'!$A$4:$C$2689,3,0),0)</f>
        <v>47521</v>
      </c>
      <c r="M2245" s="1" t="n">
        <f aca="false">IFERROR(VLOOKUP(A2245,'[2]Pivot HorizontalMRP'!$A$4:$D$2689,0.4,0),0)</f>
        <v>0</v>
      </c>
      <c r="N2245" s="1" t="n">
        <f aca="false">IFERROR(VLOOKUP(A2245,'[2]Pivot HorizontalMRP'!$A$4:$E$2689,5,0),0)</f>
        <v>0</v>
      </c>
      <c r="O2245" s="1" t="n">
        <f aca="false">K2245+L2245</f>
        <v>47521</v>
      </c>
      <c r="P2245" s="1" t="n">
        <f aca="false">K2245+L2245+M2245+N2245</f>
        <v>47521</v>
      </c>
      <c r="Q2245" s="1" t="n">
        <f aca="false">IFERROR(VLOOKUP(A2245,'[2]Pivot HorizontalMRP'!$A$4:$F$2689,6,0),0)</f>
        <v>4329</v>
      </c>
      <c r="R2245" s="1" t="n">
        <f aca="false">IFERROR(VLOOKUP(A2245,'[2]Pivot HorizontalMRP'!$A$4:$G$2689,7,0),0)</f>
        <v>6426</v>
      </c>
      <c r="S2245" s="1" t="n">
        <f aca="false">IFERROR(VLOOKUP(A2245,'[2]Pivot HorizontalMRP'!$A$4:$H$2689,8,0),0)</f>
        <v>5742</v>
      </c>
      <c r="T2245" s="1" t="n">
        <f aca="false">IFERROR(VLOOKUP(A2245,'[2]Pivot HorizontalMRP'!$A$4:$I$2689,9,0),0)</f>
        <v>3919</v>
      </c>
      <c r="U2245" s="1" t="n">
        <f aca="false">IF(I2245="delivery",O2245-SUM(Q2245+R2245),IF(I2245="PO",P2245-SUM(Q2245:R2245)))</f>
        <v>36766</v>
      </c>
      <c r="V2245" s="81" t="n">
        <v>0.00384</v>
      </c>
      <c r="W2245" s="81"/>
      <c r="X2245" s="81" t="n">
        <f aca="false">W2245-V2245</f>
        <v>-0.00384</v>
      </c>
      <c r="Y2245" s="81"/>
      <c r="Z2245" s="81"/>
      <c r="AA2245" s="81" t="n">
        <v>0.00028</v>
      </c>
      <c r="AB2245" s="81"/>
      <c r="AC2245" s="81"/>
      <c r="AD2245" s="81"/>
      <c r="AE2245" s="81"/>
      <c r="AF2245" s="81"/>
      <c r="AG2245" s="81"/>
      <c r="AH2245" s="81"/>
      <c r="AI2245" s="81"/>
      <c r="AJ2245" s="81"/>
      <c r="AK2245" s="81"/>
      <c r="AL2245" s="81"/>
      <c r="AM2245" s="81"/>
      <c r="AN2245" s="81"/>
      <c r="AO2245" s="81" t="str">
        <f aca="false">D2245</f>
        <v>Sanmina</v>
      </c>
      <c r="AP2245" s="1" t="s">
        <v>3124</v>
      </c>
      <c r="AQ2245" s="1"/>
      <c r="AR2245" s="1"/>
      <c r="AS2245" s="1"/>
      <c r="AT2245" s="1"/>
      <c r="AU2245" s="1"/>
      <c r="AV2245" s="1"/>
      <c r="AW2245" s="1"/>
      <c r="AX2245" s="1"/>
      <c r="AY2245" s="1"/>
      <c r="AZ2245" s="1"/>
      <c r="BA2245" s="1"/>
      <c r="BB2245" s="1"/>
      <c r="BC2245" s="1"/>
      <c r="BD2245" s="1"/>
      <c r="BE2245" s="1"/>
      <c r="BF2245" s="1" t="s">
        <v>14668</v>
      </c>
      <c r="BG2245" s="1" t="s">
        <v>183</v>
      </c>
      <c r="BH2245" s="1"/>
      <c r="BI2245" s="1"/>
    </row>
    <row r="2246" customFormat="false" ht="12.75" hidden="false" customHeight="false" outlineLevel="0" collapsed="false">
      <c r="A2246" s="1" t="s">
        <v>9808</v>
      </c>
      <c r="B2246" s="1" t="s">
        <v>9809</v>
      </c>
      <c r="C2246" s="1" t="s">
        <v>177</v>
      </c>
      <c r="D2246" s="1" t="s">
        <v>1471</v>
      </c>
      <c r="E2246" s="1" t="s">
        <v>16651</v>
      </c>
      <c r="F2246" s="1" t="s">
        <v>9811</v>
      </c>
      <c r="G2246" s="1" t="n">
        <v>123</v>
      </c>
      <c r="H2246" s="1" t="n">
        <v>10000</v>
      </c>
      <c r="I2246" s="101" t="s">
        <v>188</v>
      </c>
      <c r="J2246" s="1"/>
      <c r="K2246" s="1" t="n">
        <f aca="false">IFERROR(VLOOKUP(A2246,'[2]Pivot HorizontalMRP'!$A$4:$B$2689,2,0),0)</f>
        <v>0</v>
      </c>
      <c r="L2246" s="1" t="n">
        <f aca="false">IFERROR(VLOOKUP(A2246,'[2]Pivot HorizontalMRP'!$A$4:$C$2689,3,0),0)</f>
        <v>9905</v>
      </c>
      <c r="M2246" s="1" t="n">
        <f aca="false">IFERROR(VLOOKUP(A2246,'[2]Pivot HorizontalMRP'!$A$4:$D$2689,0.4,0),0)</f>
        <v>0</v>
      </c>
      <c r="N2246" s="1" t="n">
        <f aca="false">IFERROR(VLOOKUP(A2246,'[2]Pivot HorizontalMRP'!$A$4:$E$2689,5,0),0)</f>
        <v>0</v>
      </c>
      <c r="O2246" s="1" t="n">
        <f aca="false">K2246+L2246</f>
        <v>9905</v>
      </c>
      <c r="P2246" s="1" t="n">
        <f aca="false">K2246+L2246+M2246+N2246</f>
        <v>9905</v>
      </c>
      <c r="Q2246" s="1" t="n">
        <f aca="false">IFERROR(VLOOKUP(A2246,'[2]Pivot HorizontalMRP'!$A$4:$F$2689,6,0),0)</f>
        <v>53</v>
      </c>
      <c r="R2246" s="1" t="n">
        <f aca="false">IFERROR(VLOOKUP(A2246,'[2]Pivot HorizontalMRP'!$A$4:$G$2689,7,0),0)</f>
        <v>0</v>
      </c>
      <c r="S2246" s="1" t="n">
        <f aca="false">IFERROR(VLOOKUP(A2246,'[2]Pivot HorizontalMRP'!$A$4:$H$2689,8,0),0)</f>
        <v>0</v>
      </c>
      <c r="T2246" s="1" t="n">
        <f aca="false">IFERROR(VLOOKUP(A2246,'[2]Pivot HorizontalMRP'!$A$4:$I$2689,9,0),0)</f>
        <v>0</v>
      </c>
      <c r="U2246" s="1" t="n">
        <f aca="false">IF(I2246="delivery",O2246-SUM(Q2246+R2246),IF(I2246="PO",P2246-SUM(Q2246:R2246)))</f>
        <v>9852</v>
      </c>
      <c r="V2246" s="81" t="n">
        <v>0.00061</v>
      </c>
      <c r="W2246" s="81"/>
      <c r="X2246" s="81" t="n">
        <f aca="false">W2246-V2246</f>
        <v>-0.00061</v>
      </c>
      <c r="Y2246" s="81"/>
      <c r="Z2246" s="81"/>
      <c r="AA2246" s="81"/>
      <c r="AB2246" s="81"/>
      <c r="AC2246" s="81"/>
      <c r="AD2246" s="81"/>
      <c r="AE2246" s="81"/>
      <c r="AF2246" s="81"/>
      <c r="AG2246" s="81"/>
      <c r="AH2246" s="81"/>
      <c r="AI2246" s="81"/>
      <c r="AJ2246" s="81"/>
      <c r="AK2246" s="81"/>
      <c r="AL2246" s="81"/>
      <c r="AM2246" s="81"/>
      <c r="AN2246" s="81"/>
      <c r="AO2246" s="81" t="str">
        <f aca="false">D2246</f>
        <v>Sanmina</v>
      </c>
      <c r="AP2246" s="1" t="s">
        <v>3124</v>
      </c>
      <c r="AQ2246" s="1"/>
      <c r="AR2246" s="1"/>
      <c r="AS2246" s="1"/>
      <c r="AT2246" s="1"/>
      <c r="AU2246" s="1"/>
      <c r="AV2246" s="1"/>
      <c r="AW2246" s="1"/>
      <c r="AX2246" s="1"/>
      <c r="AY2246" s="1"/>
      <c r="AZ2246" s="1"/>
      <c r="BA2246" s="1"/>
      <c r="BB2246" s="1"/>
      <c r="BC2246" s="1"/>
      <c r="BD2246" s="1"/>
      <c r="BE2246" s="1"/>
      <c r="BF2246" s="1" t="s">
        <v>14668</v>
      </c>
      <c r="BG2246" s="1" t="s">
        <v>183</v>
      </c>
      <c r="BH2246" s="1"/>
      <c r="BI2246" s="1"/>
    </row>
    <row r="2247" customFormat="false" ht="12.75" hidden="false" customHeight="false" outlineLevel="0" collapsed="false">
      <c r="A2247" s="1" t="s">
        <v>9812</v>
      </c>
      <c r="B2247" s="1" t="s">
        <v>9813</v>
      </c>
      <c r="C2247" s="1" t="s">
        <v>177</v>
      </c>
      <c r="D2247" s="1" t="s">
        <v>1471</v>
      </c>
      <c r="E2247" s="1" t="s">
        <v>16652</v>
      </c>
      <c r="F2247" s="1" t="s">
        <v>9815</v>
      </c>
      <c r="G2247" s="1" t="n">
        <v>308</v>
      </c>
      <c r="H2247" s="1" t="n">
        <v>10000</v>
      </c>
      <c r="I2247" s="101" t="s">
        <v>180</v>
      </c>
      <c r="J2247" s="1"/>
      <c r="K2247" s="1" t="n">
        <f aca="false">IFERROR(VLOOKUP(A2247,'[2]Pivot HorizontalMRP'!$A$4:$B$2689,2,0),0)</f>
        <v>0</v>
      </c>
      <c r="L2247" s="1" t="n">
        <f aca="false">IFERROR(VLOOKUP(A2247,'[2]Pivot HorizontalMRP'!$A$4:$C$2689,3,0),0)</f>
        <v>35488</v>
      </c>
      <c r="M2247" s="1" t="n">
        <f aca="false">IFERROR(VLOOKUP(A2247,'[2]Pivot HorizontalMRP'!$A$4:$D$2689,0.4,0),0)</f>
        <v>0</v>
      </c>
      <c r="N2247" s="1" t="n">
        <f aca="false">IFERROR(VLOOKUP(A2247,'[2]Pivot HorizontalMRP'!$A$4:$E$2689,5,0),0)</f>
        <v>10000</v>
      </c>
      <c r="O2247" s="1" t="n">
        <f aca="false">K2247+L2247</f>
        <v>35488</v>
      </c>
      <c r="P2247" s="1" t="n">
        <f aca="false">K2247+L2247+M2247+N2247</f>
        <v>45488</v>
      </c>
      <c r="Q2247" s="1" t="n">
        <f aca="false">IFERROR(VLOOKUP(A2247,'[2]Pivot HorizontalMRP'!$A$4:$F$2689,6,0),0)</f>
        <v>4333</v>
      </c>
      <c r="R2247" s="1" t="n">
        <f aca="false">IFERROR(VLOOKUP(A2247,'[2]Pivot HorizontalMRP'!$A$4:$G$2689,7,0),0)</f>
        <v>5029</v>
      </c>
      <c r="S2247" s="1" t="n">
        <f aca="false">IFERROR(VLOOKUP(A2247,'[2]Pivot HorizontalMRP'!$A$4:$H$2689,8,0),0)</f>
        <v>4597</v>
      </c>
      <c r="T2247" s="1" t="n">
        <f aca="false">IFERROR(VLOOKUP(A2247,'[2]Pivot HorizontalMRP'!$A$4:$I$2689,9,0),0)</f>
        <v>2791</v>
      </c>
      <c r="U2247" s="1" t="n">
        <f aca="false">IF(I2247="delivery",O2247-SUM(Q2247+R2247),IF(I2247="PO",P2247-SUM(Q2247:R2247)))</f>
        <v>26126</v>
      </c>
      <c r="V2247" s="81" t="n">
        <v>0.0014</v>
      </c>
      <c r="W2247" s="81"/>
      <c r="X2247" s="81" t="n">
        <f aca="false">W2247-V2247</f>
        <v>-0.0014</v>
      </c>
      <c r="Y2247" s="81"/>
      <c r="Z2247" s="81"/>
      <c r="AA2247" s="81" t="n">
        <v>0.00028</v>
      </c>
      <c r="AB2247" s="81"/>
      <c r="AC2247" s="81"/>
      <c r="AD2247" s="81"/>
      <c r="AE2247" s="81"/>
      <c r="AF2247" s="81"/>
      <c r="AG2247" s="81"/>
      <c r="AH2247" s="81"/>
      <c r="AI2247" s="81"/>
      <c r="AJ2247" s="81"/>
      <c r="AK2247" s="81"/>
      <c r="AL2247" s="81"/>
      <c r="AM2247" s="81"/>
      <c r="AN2247" s="81"/>
      <c r="AO2247" s="81" t="str">
        <f aca="false">D2247</f>
        <v>Sanmina</v>
      </c>
      <c r="AP2247" s="1" t="s">
        <v>3124</v>
      </c>
      <c r="AQ2247" s="1"/>
      <c r="AR2247" s="1"/>
      <c r="AS2247" s="1"/>
      <c r="AT2247" s="1"/>
      <c r="AU2247" s="1"/>
      <c r="AV2247" s="1"/>
      <c r="AW2247" s="1"/>
      <c r="AX2247" s="1"/>
      <c r="AY2247" s="1"/>
      <c r="AZ2247" s="1"/>
      <c r="BA2247" s="1"/>
      <c r="BB2247" s="1"/>
      <c r="BC2247" s="1"/>
      <c r="BD2247" s="1"/>
      <c r="BE2247" s="1"/>
      <c r="BF2247" s="1" t="s">
        <v>14668</v>
      </c>
      <c r="BG2247" s="1" t="s">
        <v>183</v>
      </c>
      <c r="BH2247" s="1"/>
      <c r="BI2247" s="1"/>
    </row>
    <row r="2248" customFormat="false" ht="12.75" hidden="false" customHeight="false" outlineLevel="0" collapsed="false">
      <c r="A2248" s="1" t="s">
        <v>9816</v>
      </c>
      <c r="B2248" s="1" t="s">
        <v>9817</v>
      </c>
      <c r="C2248" s="1" t="s">
        <v>177</v>
      </c>
      <c r="D2248" s="1" t="s">
        <v>1471</v>
      </c>
      <c r="E2248" s="1" t="s">
        <v>16653</v>
      </c>
      <c r="F2248" s="1" t="s">
        <v>9819</v>
      </c>
      <c r="G2248" s="1" t="n">
        <v>116</v>
      </c>
      <c r="H2248" s="1" t="n">
        <v>15000</v>
      </c>
      <c r="I2248" s="101" t="s">
        <v>180</v>
      </c>
      <c r="J2248" s="1"/>
      <c r="K2248" s="1" t="n">
        <f aca="false">IFERROR(VLOOKUP(A2248,'[2]Pivot HorizontalMRP'!$A$4:$B$2689,2,0),0)</f>
        <v>0</v>
      </c>
      <c r="L2248" s="1" t="n">
        <f aca="false">IFERROR(VLOOKUP(A2248,'[2]Pivot HorizontalMRP'!$A$4:$C$2689,3,0),0)</f>
        <v>75105</v>
      </c>
      <c r="M2248" s="1" t="n">
        <f aca="false">IFERROR(VLOOKUP(A2248,'[2]Pivot HorizontalMRP'!$A$4:$D$2689,0.4,0),0)</f>
        <v>0</v>
      </c>
      <c r="N2248" s="1" t="n">
        <f aca="false">IFERROR(VLOOKUP(A2248,'[2]Pivot HorizontalMRP'!$A$4:$E$2689,5,0),0)</f>
        <v>150000</v>
      </c>
      <c r="O2248" s="1" t="n">
        <f aca="false">K2248+L2248</f>
        <v>75105</v>
      </c>
      <c r="P2248" s="1" t="n">
        <f aca="false">K2248+L2248+M2248+N2248</f>
        <v>225105</v>
      </c>
      <c r="Q2248" s="1" t="n">
        <f aca="false">IFERROR(VLOOKUP(A2248,'[2]Pivot HorizontalMRP'!$A$4:$F$2689,6,0),0)</f>
        <v>136689</v>
      </c>
      <c r="R2248" s="1" t="n">
        <f aca="false">IFERROR(VLOOKUP(A2248,'[2]Pivot HorizontalMRP'!$A$4:$G$2689,7,0),0)</f>
        <v>63116</v>
      </c>
      <c r="S2248" s="1" t="n">
        <f aca="false">IFERROR(VLOOKUP(A2248,'[2]Pivot HorizontalMRP'!$A$4:$H$2689,8,0),0)</f>
        <v>64416</v>
      </c>
      <c r="T2248" s="1" t="n">
        <f aca="false">IFERROR(VLOOKUP(A2248,'[2]Pivot HorizontalMRP'!$A$4:$I$2689,9,0),0)</f>
        <v>38805</v>
      </c>
      <c r="U2248" s="1" t="n">
        <f aca="false">IF(I2248="delivery",O2248-SUM(Q2248+R2248),IF(I2248="PO",P2248-SUM(Q2248:R2248)))</f>
        <v>-124700</v>
      </c>
      <c r="V2248" s="81" t="n">
        <v>0.00042</v>
      </c>
      <c r="W2248" s="81"/>
      <c r="X2248" s="81" t="n">
        <f aca="false">W2248-V2248</f>
        <v>-0.00042</v>
      </c>
      <c r="Y2248" s="81"/>
      <c r="Z2248" s="81"/>
      <c r="AA2248" s="81" t="n">
        <v>0.00042</v>
      </c>
      <c r="AB2248" s="81"/>
      <c r="AC2248" s="81"/>
      <c r="AD2248" s="81"/>
      <c r="AE2248" s="81"/>
      <c r="AF2248" s="81"/>
      <c r="AG2248" s="81"/>
      <c r="AH2248" s="81"/>
      <c r="AI2248" s="81"/>
      <c r="AJ2248" s="81"/>
      <c r="AK2248" s="81"/>
      <c r="AL2248" s="81"/>
      <c r="AM2248" s="81"/>
      <c r="AN2248" s="81"/>
      <c r="AO2248" s="81" t="str">
        <f aca="false">D2248</f>
        <v>Sanmina</v>
      </c>
      <c r="AP2248" s="1" t="s">
        <v>3124</v>
      </c>
      <c r="AQ2248" s="1"/>
      <c r="AR2248" s="1"/>
      <c r="AS2248" s="1"/>
      <c r="AT2248" s="1"/>
      <c r="AU2248" s="1"/>
      <c r="AV2248" s="1"/>
      <c r="AW2248" s="1"/>
      <c r="AX2248" s="1"/>
      <c r="AY2248" s="1"/>
      <c r="AZ2248" s="1"/>
      <c r="BA2248" s="1"/>
      <c r="BB2248" s="1"/>
      <c r="BC2248" s="1"/>
      <c r="BD2248" s="1"/>
      <c r="BE2248" s="1"/>
      <c r="BF2248" s="1" t="s">
        <v>14668</v>
      </c>
      <c r="BG2248" s="1" t="s">
        <v>183</v>
      </c>
      <c r="BH2248" s="1"/>
      <c r="BI2248" s="1"/>
    </row>
    <row r="2249" customFormat="false" ht="12.75" hidden="false" customHeight="false" outlineLevel="0" collapsed="false">
      <c r="A2249" s="1" t="s">
        <v>9820</v>
      </c>
      <c r="B2249" s="1" t="s">
        <v>9821</v>
      </c>
      <c r="C2249" s="1" t="s">
        <v>177</v>
      </c>
      <c r="D2249" s="1" t="s">
        <v>1471</v>
      </c>
      <c r="E2249" s="1" t="s">
        <v>16654</v>
      </c>
      <c r="F2249" s="1" t="s">
        <v>9823</v>
      </c>
      <c r="G2249" s="1" t="n">
        <v>137</v>
      </c>
      <c r="H2249" s="1" t="n">
        <v>10000</v>
      </c>
      <c r="I2249" s="101" t="s">
        <v>188</v>
      </c>
      <c r="J2249" s="1"/>
      <c r="K2249" s="1" t="n">
        <f aca="false">IFERROR(VLOOKUP(A2249,'[2]Pivot HorizontalMRP'!$A$4:$B$2689,2,0),0)</f>
        <v>0</v>
      </c>
      <c r="L2249" s="1" t="n">
        <f aca="false">IFERROR(VLOOKUP(A2249,'[2]Pivot HorizontalMRP'!$A$4:$C$2689,3,0),0)</f>
        <v>15589</v>
      </c>
      <c r="M2249" s="1" t="n">
        <f aca="false">IFERROR(VLOOKUP(A2249,'[2]Pivot HorizontalMRP'!$A$4:$D$2689,0.4,0),0)</f>
        <v>0</v>
      </c>
      <c r="N2249" s="1" t="n">
        <f aca="false">IFERROR(VLOOKUP(A2249,'[2]Pivot HorizontalMRP'!$A$4:$E$2689,5,0),0)</f>
        <v>0</v>
      </c>
      <c r="O2249" s="1" t="n">
        <f aca="false">K2249+L2249</f>
        <v>15589</v>
      </c>
      <c r="P2249" s="1" t="n">
        <f aca="false">K2249+L2249+M2249+N2249</f>
        <v>15589</v>
      </c>
      <c r="Q2249" s="1" t="n">
        <f aca="false">IFERROR(VLOOKUP(A2249,'[2]Pivot HorizontalMRP'!$A$4:$F$2689,6,0),0)</f>
        <v>264</v>
      </c>
      <c r="R2249" s="1" t="n">
        <f aca="false">IFERROR(VLOOKUP(A2249,'[2]Pivot HorizontalMRP'!$A$4:$G$2689,7,0),0)</f>
        <v>0</v>
      </c>
      <c r="S2249" s="1" t="n">
        <f aca="false">IFERROR(VLOOKUP(A2249,'[2]Pivot HorizontalMRP'!$A$4:$H$2689,8,0),0)</f>
        <v>0</v>
      </c>
      <c r="T2249" s="1" t="n">
        <f aca="false">IFERROR(VLOOKUP(A2249,'[2]Pivot HorizontalMRP'!$A$4:$I$2689,9,0),0)</f>
        <v>0</v>
      </c>
      <c r="U2249" s="1" t="n">
        <f aca="false">IF(I2249="delivery",O2249-SUM(Q2249+R2249),IF(I2249="PO",P2249-SUM(Q2249:R2249)))</f>
        <v>15325</v>
      </c>
      <c r="V2249" s="81" t="n">
        <v>0.00495</v>
      </c>
      <c r="W2249" s="81"/>
      <c r="X2249" s="81" t="n">
        <f aca="false">W2249-V2249</f>
        <v>-0.00495</v>
      </c>
      <c r="Y2249" s="81"/>
      <c r="Z2249" s="81"/>
      <c r="AA2249" s="81"/>
      <c r="AB2249" s="81"/>
      <c r="AC2249" s="81"/>
      <c r="AD2249" s="81"/>
      <c r="AE2249" s="81"/>
      <c r="AF2249" s="81"/>
      <c r="AG2249" s="81"/>
      <c r="AH2249" s="81"/>
      <c r="AI2249" s="81"/>
      <c r="AJ2249" s="81"/>
      <c r="AK2249" s="81"/>
      <c r="AL2249" s="81"/>
      <c r="AM2249" s="81"/>
      <c r="AN2249" s="81"/>
      <c r="AO2249" s="81" t="str">
        <f aca="false">D2249</f>
        <v>Sanmina</v>
      </c>
      <c r="AP2249" s="1" t="s">
        <v>3124</v>
      </c>
      <c r="AQ2249" s="1"/>
      <c r="AR2249" s="1"/>
      <c r="AS2249" s="1"/>
      <c r="AT2249" s="1"/>
      <c r="AU2249" s="1"/>
      <c r="AV2249" s="1"/>
      <c r="AW2249" s="1"/>
      <c r="AX2249" s="1"/>
      <c r="AY2249" s="1"/>
      <c r="AZ2249" s="1"/>
      <c r="BA2249" s="1"/>
      <c r="BB2249" s="1"/>
      <c r="BC2249" s="1"/>
      <c r="BD2249" s="1"/>
      <c r="BE2249" s="1"/>
      <c r="BF2249" s="1" t="s">
        <v>14668</v>
      </c>
      <c r="BG2249" s="1" t="s">
        <v>183</v>
      </c>
      <c r="BH2249" s="1"/>
      <c r="BI2249" s="1"/>
    </row>
    <row r="2250" customFormat="false" ht="12.75" hidden="false" customHeight="false" outlineLevel="0" collapsed="false">
      <c r="A2250" s="1" t="s">
        <v>9824</v>
      </c>
      <c r="B2250" s="1" t="s">
        <v>9825</v>
      </c>
      <c r="C2250" s="1" t="s">
        <v>177</v>
      </c>
      <c r="D2250" s="1" t="s">
        <v>1471</v>
      </c>
      <c r="E2250" s="1" t="s">
        <v>16655</v>
      </c>
      <c r="F2250" s="1" t="s">
        <v>9827</v>
      </c>
      <c r="G2250" s="1" t="n">
        <v>137</v>
      </c>
      <c r="H2250" s="1" t="n">
        <v>10000</v>
      </c>
      <c r="I2250" s="101" t="s">
        <v>188</v>
      </c>
      <c r="J2250" s="1"/>
      <c r="K2250" s="1" t="n">
        <f aca="false">IFERROR(VLOOKUP(A2250,'[2]Pivot HorizontalMRP'!$A$4:$B$2689,2,0),0)</f>
        <v>0</v>
      </c>
      <c r="L2250" s="1" t="n">
        <f aca="false">IFERROR(VLOOKUP(A2250,'[2]Pivot HorizontalMRP'!$A$4:$C$2689,3,0),0)</f>
        <v>878</v>
      </c>
      <c r="M2250" s="1" t="n">
        <f aca="false">IFERROR(VLOOKUP(A2250,'[2]Pivot HorizontalMRP'!$A$4:$D$2689,0.4,0),0)</f>
        <v>0</v>
      </c>
      <c r="N2250" s="1" t="n">
        <f aca="false">IFERROR(VLOOKUP(A2250,'[2]Pivot HorizontalMRP'!$A$4:$E$2689,5,0),0)</f>
        <v>0</v>
      </c>
      <c r="O2250" s="1" t="n">
        <f aca="false">K2250+L2250</f>
        <v>878</v>
      </c>
      <c r="P2250" s="1" t="n">
        <f aca="false">K2250+L2250+M2250+N2250</f>
        <v>878</v>
      </c>
      <c r="Q2250" s="1" t="n">
        <f aca="false">IFERROR(VLOOKUP(A2250,'[2]Pivot HorizontalMRP'!$A$4:$F$2689,6,0),0)</f>
        <v>53</v>
      </c>
      <c r="R2250" s="1" t="n">
        <f aca="false">IFERROR(VLOOKUP(A2250,'[2]Pivot HorizontalMRP'!$A$4:$G$2689,7,0),0)</f>
        <v>0</v>
      </c>
      <c r="S2250" s="1" t="n">
        <f aca="false">IFERROR(VLOOKUP(A2250,'[2]Pivot HorizontalMRP'!$A$4:$H$2689,8,0),0)</f>
        <v>0</v>
      </c>
      <c r="T2250" s="1" t="n">
        <f aca="false">IFERROR(VLOOKUP(A2250,'[2]Pivot HorizontalMRP'!$A$4:$I$2689,9,0),0)</f>
        <v>0</v>
      </c>
      <c r="U2250" s="1" t="n">
        <f aca="false">IF(I2250="delivery",O2250-SUM(Q2250+R2250),IF(I2250="PO",P2250-SUM(Q2250:R2250)))</f>
        <v>825</v>
      </c>
      <c r="V2250" s="81" t="n">
        <v>0.00465</v>
      </c>
      <c r="W2250" s="81"/>
      <c r="X2250" s="81" t="n">
        <f aca="false">W2250-V2250</f>
        <v>-0.00465</v>
      </c>
      <c r="Y2250" s="81"/>
      <c r="Z2250" s="81"/>
      <c r="AA2250" s="81"/>
      <c r="AB2250" s="81"/>
      <c r="AC2250" s="81"/>
      <c r="AD2250" s="81"/>
      <c r="AE2250" s="81"/>
      <c r="AF2250" s="81"/>
      <c r="AG2250" s="81"/>
      <c r="AH2250" s="81"/>
      <c r="AI2250" s="81"/>
      <c r="AJ2250" s="81"/>
      <c r="AK2250" s="81"/>
      <c r="AL2250" s="81"/>
      <c r="AM2250" s="81"/>
      <c r="AN2250" s="81"/>
      <c r="AO2250" s="81" t="str">
        <f aca="false">D2250</f>
        <v>Sanmina</v>
      </c>
      <c r="AP2250" s="1" t="s">
        <v>3124</v>
      </c>
      <c r="AQ2250" s="1"/>
      <c r="AR2250" s="1"/>
      <c r="AS2250" s="1"/>
      <c r="AT2250" s="1"/>
      <c r="AU2250" s="1"/>
      <c r="AV2250" s="1"/>
      <c r="AW2250" s="1"/>
      <c r="AX2250" s="1"/>
      <c r="AY2250" s="1"/>
      <c r="AZ2250" s="1"/>
      <c r="BA2250" s="1"/>
      <c r="BB2250" s="1"/>
      <c r="BC2250" s="1"/>
      <c r="BD2250" s="1"/>
      <c r="BE2250" s="1"/>
      <c r="BF2250" s="1" t="s">
        <v>14668</v>
      </c>
      <c r="BG2250" s="1" t="s">
        <v>183</v>
      </c>
      <c r="BH2250" s="1"/>
      <c r="BI2250" s="1"/>
    </row>
    <row r="2251" customFormat="false" ht="12.75" hidden="false" customHeight="false" outlineLevel="0" collapsed="false">
      <c r="A2251" s="1" t="s">
        <v>9828</v>
      </c>
      <c r="B2251" s="1" t="s">
        <v>9829</v>
      </c>
      <c r="C2251" s="1" t="s">
        <v>177</v>
      </c>
      <c r="D2251" s="1" t="s">
        <v>1471</v>
      </c>
      <c r="E2251" s="1" t="s">
        <v>16656</v>
      </c>
      <c r="F2251" s="1" t="s">
        <v>9831</v>
      </c>
      <c r="G2251" s="1" t="n">
        <v>308</v>
      </c>
      <c r="H2251" s="1" t="n">
        <v>40000</v>
      </c>
      <c r="I2251" s="101" t="s">
        <v>180</v>
      </c>
      <c r="J2251" s="1"/>
      <c r="K2251" s="1" t="n">
        <f aca="false">IFERROR(VLOOKUP(A2251,'[2]Pivot HorizontalMRP'!$A$4:$B$2689,2,0),0)</f>
        <v>0</v>
      </c>
      <c r="L2251" s="1" t="n">
        <f aca="false">IFERROR(VLOOKUP(A2251,'[2]Pivot HorizontalMRP'!$A$4:$C$2689,3,0),0)</f>
        <v>95101</v>
      </c>
      <c r="M2251" s="1" t="n">
        <f aca="false">IFERROR(VLOOKUP(A2251,'[2]Pivot HorizontalMRP'!$A$4:$D$2689,0.4,0),0)</f>
        <v>0</v>
      </c>
      <c r="N2251" s="1" t="n">
        <f aca="false">IFERROR(VLOOKUP(A2251,'[2]Pivot HorizontalMRP'!$A$4:$E$2689,5,0),0)</f>
        <v>0</v>
      </c>
      <c r="O2251" s="1" t="n">
        <f aca="false">K2251+L2251</f>
        <v>95101</v>
      </c>
      <c r="P2251" s="1" t="n">
        <f aca="false">K2251+L2251+M2251+N2251</f>
        <v>95101</v>
      </c>
      <c r="Q2251" s="1" t="n">
        <f aca="false">IFERROR(VLOOKUP(A2251,'[2]Pivot HorizontalMRP'!$A$4:$F$2689,6,0),0)</f>
        <v>38912</v>
      </c>
      <c r="R2251" s="1" t="n">
        <f aca="false">IFERROR(VLOOKUP(A2251,'[2]Pivot HorizontalMRP'!$A$4:$G$2689,7,0),0)</f>
        <v>22266</v>
      </c>
      <c r="S2251" s="1" t="n">
        <f aca="false">IFERROR(VLOOKUP(A2251,'[2]Pivot HorizontalMRP'!$A$4:$H$2689,8,0),0)</f>
        <v>19894</v>
      </c>
      <c r="T2251" s="1" t="n">
        <f aca="false">IFERROR(VLOOKUP(A2251,'[2]Pivot HorizontalMRP'!$A$4:$I$2689,9,0),0)</f>
        <v>11683</v>
      </c>
      <c r="U2251" s="1" t="n">
        <f aca="false">IF(I2251="delivery",O2251-SUM(Q2251+R2251),IF(I2251="PO",P2251-SUM(Q2251:R2251)))</f>
        <v>33923</v>
      </c>
      <c r="V2251" s="81" t="n">
        <v>0.00036</v>
      </c>
      <c r="W2251" s="81"/>
      <c r="X2251" s="81" t="n">
        <f aca="false">W2251-V2251</f>
        <v>-0.00036</v>
      </c>
      <c r="Y2251" s="81"/>
      <c r="Z2251" s="81"/>
      <c r="AA2251" s="81" t="n">
        <v>0.00049</v>
      </c>
      <c r="AB2251" s="81"/>
      <c r="AC2251" s="81"/>
      <c r="AD2251" s="81"/>
      <c r="AE2251" s="81"/>
      <c r="AF2251" s="81"/>
      <c r="AG2251" s="81"/>
      <c r="AH2251" s="81"/>
      <c r="AI2251" s="81"/>
      <c r="AJ2251" s="81"/>
      <c r="AK2251" s="81"/>
      <c r="AL2251" s="81"/>
      <c r="AM2251" s="81"/>
      <c r="AN2251" s="81"/>
      <c r="AO2251" s="81" t="str">
        <f aca="false">D2251</f>
        <v>Sanmina</v>
      </c>
      <c r="AP2251" s="1" t="s">
        <v>3124</v>
      </c>
      <c r="AQ2251" s="1"/>
      <c r="AR2251" s="1"/>
      <c r="AS2251" s="1"/>
      <c r="AT2251" s="1"/>
      <c r="AU2251" s="1"/>
      <c r="AV2251" s="1"/>
      <c r="AW2251" s="1"/>
      <c r="AX2251" s="1"/>
      <c r="AY2251" s="1"/>
      <c r="AZ2251" s="1"/>
      <c r="BA2251" s="1"/>
      <c r="BB2251" s="1"/>
      <c r="BC2251" s="1"/>
      <c r="BD2251" s="1"/>
      <c r="BE2251" s="1"/>
      <c r="BF2251" s="1" t="s">
        <v>14668</v>
      </c>
      <c r="BG2251" s="1" t="s">
        <v>183</v>
      </c>
      <c r="BH2251" s="1"/>
      <c r="BI2251" s="1"/>
    </row>
    <row r="2252" customFormat="false" ht="12.75" hidden="false" customHeight="false" outlineLevel="0" collapsed="false">
      <c r="A2252" s="1" t="s">
        <v>9832</v>
      </c>
      <c r="B2252" s="1" t="s">
        <v>9833</v>
      </c>
      <c r="C2252" s="1" t="s">
        <v>177</v>
      </c>
      <c r="D2252" s="1" t="s">
        <v>1471</v>
      </c>
      <c r="E2252" s="1" t="s">
        <v>16657</v>
      </c>
      <c r="F2252" s="1" t="s">
        <v>9835</v>
      </c>
      <c r="G2252" s="1" t="n">
        <v>308</v>
      </c>
      <c r="H2252" s="1" t="n">
        <v>10000</v>
      </c>
      <c r="I2252" s="101" t="s">
        <v>188</v>
      </c>
      <c r="J2252" s="1"/>
      <c r="K2252" s="1" t="n">
        <f aca="false">IFERROR(VLOOKUP(A2252,'[2]Pivot HorizontalMRP'!$A$4:$B$2689,2,0),0)</f>
        <v>0</v>
      </c>
      <c r="L2252" s="1" t="n">
        <f aca="false">IFERROR(VLOOKUP(A2252,'[2]Pivot HorizontalMRP'!$A$4:$C$2689,3,0),0)</f>
        <v>40645</v>
      </c>
      <c r="M2252" s="1" t="n">
        <f aca="false">IFERROR(VLOOKUP(A2252,'[2]Pivot HorizontalMRP'!$A$4:$D$2689,0.4,0),0)</f>
        <v>0</v>
      </c>
      <c r="N2252" s="1" t="n">
        <f aca="false">IFERROR(VLOOKUP(A2252,'[2]Pivot HorizontalMRP'!$A$4:$E$2689,5,0),0)</f>
        <v>0</v>
      </c>
      <c r="O2252" s="1" t="n">
        <f aca="false">K2252+L2252</f>
        <v>40645</v>
      </c>
      <c r="P2252" s="1" t="n">
        <f aca="false">K2252+L2252+M2252+N2252</f>
        <v>40645</v>
      </c>
      <c r="Q2252" s="1" t="n">
        <f aca="false">IFERROR(VLOOKUP(A2252,'[2]Pivot HorizontalMRP'!$A$4:$F$2689,6,0),0)</f>
        <v>0</v>
      </c>
      <c r="R2252" s="1" t="n">
        <f aca="false">IFERROR(VLOOKUP(A2252,'[2]Pivot HorizontalMRP'!$A$4:$G$2689,7,0),0)</f>
        <v>3318</v>
      </c>
      <c r="S2252" s="1" t="n">
        <f aca="false">IFERROR(VLOOKUP(A2252,'[2]Pivot HorizontalMRP'!$A$4:$H$2689,8,0),0)</f>
        <v>1962</v>
      </c>
      <c r="T2252" s="1" t="n">
        <f aca="false">IFERROR(VLOOKUP(A2252,'[2]Pivot HorizontalMRP'!$A$4:$I$2689,9,0),0)</f>
        <v>1415</v>
      </c>
      <c r="U2252" s="1" t="n">
        <f aca="false">IF(I2252="delivery",O2252-SUM(Q2252+R2252),IF(I2252="PO",P2252-SUM(Q2252:R2252)))</f>
        <v>37327</v>
      </c>
      <c r="V2252" s="81" t="n">
        <v>0.0022</v>
      </c>
      <c r="W2252" s="81"/>
      <c r="X2252" s="81" t="n">
        <f aca="false">W2252-V2252</f>
        <v>-0.0022</v>
      </c>
      <c r="Y2252" s="81"/>
      <c r="Z2252" s="81"/>
      <c r="AA2252" s="81" t="n">
        <v>0.0022</v>
      </c>
      <c r="AB2252" s="81"/>
      <c r="AC2252" s="81"/>
      <c r="AD2252" s="81"/>
      <c r="AE2252" s="81"/>
      <c r="AF2252" s="81"/>
      <c r="AG2252" s="81"/>
      <c r="AH2252" s="81"/>
      <c r="AI2252" s="81"/>
      <c r="AJ2252" s="81"/>
      <c r="AK2252" s="81"/>
      <c r="AL2252" s="81"/>
      <c r="AM2252" s="81"/>
      <c r="AN2252" s="81"/>
      <c r="AO2252" s="81" t="str">
        <f aca="false">D2252</f>
        <v>Sanmina</v>
      </c>
      <c r="AP2252" s="1" t="s">
        <v>3124</v>
      </c>
      <c r="AQ2252" s="1"/>
      <c r="AR2252" s="1"/>
      <c r="AS2252" s="1"/>
      <c r="AT2252" s="1"/>
      <c r="AU2252" s="1"/>
      <c r="AV2252" s="1"/>
      <c r="AW2252" s="1"/>
      <c r="AX2252" s="1"/>
      <c r="AY2252" s="1"/>
      <c r="AZ2252" s="1"/>
      <c r="BA2252" s="1"/>
      <c r="BB2252" s="1"/>
      <c r="BC2252" s="1"/>
      <c r="BD2252" s="1"/>
      <c r="BE2252" s="1"/>
      <c r="BF2252" s="1" t="s">
        <v>14668</v>
      </c>
      <c r="BG2252" s="1" t="s">
        <v>183</v>
      </c>
      <c r="BH2252" s="1"/>
      <c r="BI2252" s="1"/>
    </row>
    <row r="2253" customFormat="false" ht="12.75" hidden="false" customHeight="false" outlineLevel="0" collapsed="false">
      <c r="A2253" s="1" t="s">
        <v>9836</v>
      </c>
      <c r="B2253" s="1" t="s">
        <v>9837</v>
      </c>
      <c r="C2253" s="1" t="s">
        <v>177</v>
      </c>
      <c r="D2253" s="1" t="s">
        <v>1471</v>
      </c>
      <c r="E2253" s="1" t="s">
        <v>9838</v>
      </c>
      <c r="F2253" s="1" t="s">
        <v>9839</v>
      </c>
      <c r="G2253" s="1" t="n">
        <v>55</v>
      </c>
      <c r="H2253" s="1" t="n">
        <v>1</v>
      </c>
      <c r="I2253" s="101" t="s">
        <v>188</v>
      </c>
      <c r="J2253" s="1"/>
      <c r="K2253" s="1" t="n">
        <f aca="false">IFERROR(VLOOKUP(A2253,'[2]Pivot HorizontalMRP'!$A$4:$B$2689,2,0),0)</f>
        <v>0</v>
      </c>
      <c r="L2253" s="1" t="n">
        <f aca="false">IFERROR(VLOOKUP(A2253,'[2]Pivot HorizontalMRP'!$A$4:$C$2689,3,0),0)</f>
        <v>24660</v>
      </c>
      <c r="M2253" s="1" t="n">
        <f aca="false">IFERROR(VLOOKUP(A2253,'[2]Pivot HorizontalMRP'!$A$4:$D$2689,0.4,0),0)</f>
        <v>0</v>
      </c>
      <c r="N2253" s="1" t="n">
        <f aca="false">IFERROR(VLOOKUP(A2253,'[2]Pivot HorizontalMRP'!$A$4:$E$2689,5,0),0)</f>
        <v>0</v>
      </c>
      <c r="O2253" s="1" t="n">
        <f aca="false">K2253+L2253</f>
        <v>24660</v>
      </c>
      <c r="P2253" s="1" t="n">
        <f aca="false">K2253+L2253+M2253+N2253</f>
        <v>24660</v>
      </c>
      <c r="Q2253" s="1" t="n">
        <f aca="false">IFERROR(VLOOKUP(A2253,'[2]Pivot HorizontalMRP'!$A$4:$F$2689,6,0),0)</f>
        <v>199</v>
      </c>
      <c r="R2253" s="1" t="n">
        <f aca="false">IFERROR(VLOOKUP(A2253,'[2]Pivot HorizontalMRP'!$A$4:$G$2689,7,0),0)</f>
        <v>1361</v>
      </c>
      <c r="S2253" s="1" t="n">
        <f aca="false">IFERROR(VLOOKUP(A2253,'[2]Pivot HorizontalMRP'!$A$4:$H$2689,8,0),0)</f>
        <v>646</v>
      </c>
      <c r="T2253" s="1" t="n">
        <f aca="false">IFERROR(VLOOKUP(A2253,'[2]Pivot HorizontalMRP'!$A$4:$I$2689,9,0),0)</f>
        <v>550</v>
      </c>
      <c r="U2253" s="1" t="n">
        <f aca="false">IF(I2253="delivery",O2253-SUM(Q2253+R2253),IF(I2253="PO",P2253-SUM(Q2253:R2253)))</f>
        <v>23100</v>
      </c>
      <c r="V2253" s="81" t="n">
        <v>0.00068</v>
      </c>
      <c r="W2253" s="81"/>
      <c r="X2253" s="81" t="n">
        <f aca="false">W2253-V2253</f>
        <v>-0.00068</v>
      </c>
      <c r="Y2253" s="81"/>
      <c r="Z2253" s="81"/>
      <c r="AA2253" s="81" t="n">
        <v>0.00068</v>
      </c>
      <c r="AB2253" s="81"/>
      <c r="AC2253" s="81"/>
      <c r="AD2253" s="81"/>
      <c r="AE2253" s="81"/>
      <c r="AF2253" s="81"/>
      <c r="AG2253" s="81"/>
      <c r="AH2253" s="81"/>
      <c r="AI2253" s="81"/>
      <c r="AJ2253" s="81"/>
      <c r="AK2253" s="81"/>
      <c r="AL2253" s="81"/>
      <c r="AM2253" s="81"/>
      <c r="AN2253" s="81"/>
      <c r="AO2253" s="81" t="str">
        <f aca="false">D2253</f>
        <v>Sanmina</v>
      </c>
      <c r="AP2253" s="1" t="s">
        <v>3124</v>
      </c>
      <c r="AQ2253" s="1"/>
      <c r="AR2253" s="1"/>
      <c r="AS2253" s="1"/>
      <c r="AT2253" s="1"/>
      <c r="AU2253" s="1"/>
      <c r="AV2253" s="1"/>
      <c r="AW2253" s="1"/>
      <c r="AX2253" s="1"/>
      <c r="AY2253" s="1"/>
      <c r="AZ2253" s="1"/>
      <c r="BA2253" s="1"/>
      <c r="BB2253" s="1"/>
      <c r="BC2253" s="1"/>
      <c r="BD2253" s="1"/>
      <c r="BE2253" s="1"/>
      <c r="BF2253" s="1" t="s">
        <v>14668</v>
      </c>
      <c r="BG2253" s="1" t="s">
        <v>183</v>
      </c>
      <c r="BH2253" s="1"/>
      <c r="BI2253" s="1"/>
    </row>
    <row r="2254" customFormat="false" ht="12.75" hidden="false" customHeight="false" outlineLevel="0" collapsed="false">
      <c r="A2254" s="1" t="s">
        <v>9840</v>
      </c>
      <c r="B2254" s="1" t="s">
        <v>9841</v>
      </c>
      <c r="C2254" s="1" t="s">
        <v>177</v>
      </c>
      <c r="D2254" s="1" t="s">
        <v>1471</v>
      </c>
      <c r="E2254" s="1" t="s">
        <v>16658</v>
      </c>
      <c r="F2254" s="1" t="s">
        <v>9843</v>
      </c>
      <c r="G2254" s="1" t="n">
        <v>308</v>
      </c>
      <c r="H2254" s="1" t="n">
        <v>10000</v>
      </c>
      <c r="I2254" s="101" t="s">
        <v>180</v>
      </c>
      <c r="J2254" s="1"/>
      <c r="K2254" s="1" t="n">
        <f aca="false">IFERROR(VLOOKUP(A2254,'[2]Pivot HorizontalMRP'!$A$4:$B$2689,2,0),0)</f>
        <v>0</v>
      </c>
      <c r="L2254" s="1" t="n">
        <f aca="false">IFERROR(VLOOKUP(A2254,'[2]Pivot HorizontalMRP'!$A$4:$C$2689,3,0),0)</f>
        <v>24728</v>
      </c>
      <c r="M2254" s="1" t="n">
        <f aca="false">IFERROR(VLOOKUP(A2254,'[2]Pivot HorizontalMRP'!$A$4:$D$2689,0.4,0),0)</f>
        <v>0</v>
      </c>
      <c r="N2254" s="1" t="n">
        <f aca="false">IFERROR(VLOOKUP(A2254,'[2]Pivot HorizontalMRP'!$A$4:$E$2689,5,0),0)</f>
        <v>0</v>
      </c>
      <c r="O2254" s="1" t="n">
        <f aca="false">K2254+L2254</f>
        <v>24728</v>
      </c>
      <c r="P2254" s="1" t="n">
        <f aca="false">K2254+L2254+M2254+N2254</f>
        <v>24728</v>
      </c>
      <c r="Q2254" s="1" t="n">
        <f aca="false">IFERROR(VLOOKUP(A2254,'[2]Pivot HorizontalMRP'!$A$4:$F$2689,6,0),0)</f>
        <v>60</v>
      </c>
      <c r="R2254" s="1" t="n">
        <f aca="false">IFERROR(VLOOKUP(A2254,'[2]Pivot HorizontalMRP'!$A$4:$G$2689,7,0),0)</f>
        <v>82</v>
      </c>
      <c r="S2254" s="1" t="n">
        <f aca="false">IFERROR(VLOOKUP(A2254,'[2]Pivot HorizontalMRP'!$A$4:$H$2689,8,0),0)</f>
        <v>154</v>
      </c>
      <c r="T2254" s="1" t="n">
        <f aca="false">IFERROR(VLOOKUP(A2254,'[2]Pivot HorizontalMRP'!$A$4:$I$2689,9,0),0)</f>
        <v>106</v>
      </c>
      <c r="U2254" s="1" t="n">
        <f aca="false">IF(I2254="delivery",O2254-SUM(Q2254+R2254),IF(I2254="PO",P2254-SUM(Q2254:R2254)))</f>
        <v>24586</v>
      </c>
      <c r="V2254" s="81" t="n">
        <v>0.00053</v>
      </c>
      <c r="W2254" s="81"/>
      <c r="X2254" s="81" t="n">
        <f aca="false">W2254-V2254</f>
        <v>-0.00053</v>
      </c>
      <c r="Y2254" s="81"/>
      <c r="Z2254" s="81"/>
      <c r="AA2254" s="81" t="n">
        <v>0.00111</v>
      </c>
      <c r="AB2254" s="81"/>
      <c r="AC2254" s="81"/>
      <c r="AD2254" s="81"/>
      <c r="AE2254" s="81"/>
      <c r="AF2254" s="81"/>
      <c r="AG2254" s="81"/>
      <c r="AH2254" s="81"/>
      <c r="AI2254" s="81"/>
      <c r="AJ2254" s="81"/>
      <c r="AK2254" s="81"/>
      <c r="AL2254" s="81"/>
      <c r="AM2254" s="81"/>
      <c r="AN2254" s="81"/>
      <c r="AO2254" s="81" t="str">
        <f aca="false">D2254</f>
        <v>Sanmina</v>
      </c>
      <c r="AP2254" s="1" t="s">
        <v>3124</v>
      </c>
      <c r="AQ2254" s="1"/>
      <c r="AR2254" s="1"/>
      <c r="AS2254" s="1"/>
      <c r="AT2254" s="1"/>
      <c r="AU2254" s="1"/>
      <c r="AV2254" s="1"/>
      <c r="AW2254" s="1"/>
      <c r="AX2254" s="1"/>
      <c r="AY2254" s="1"/>
      <c r="AZ2254" s="1"/>
      <c r="BA2254" s="1"/>
      <c r="BB2254" s="1"/>
      <c r="BC2254" s="1"/>
      <c r="BD2254" s="1"/>
      <c r="BE2254" s="1"/>
      <c r="BF2254" s="1" t="s">
        <v>14668</v>
      </c>
      <c r="BG2254" s="1" t="s">
        <v>183</v>
      </c>
      <c r="BH2254" s="1"/>
      <c r="BI2254" s="1"/>
    </row>
    <row r="2255" customFormat="false" ht="12.75" hidden="false" customHeight="false" outlineLevel="0" collapsed="false">
      <c r="A2255" s="1" t="s">
        <v>9844</v>
      </c>
      <c r="B2255" s="1" t="s">
        <v>9845</v>
      </c>
      <c r="C2255" s="1" t="s">
        <v>177</v>
      </c>
      <c r="D2255" s="1" t="s">
        <v>1471</v>
      </c>
      <c r="E2255" s="1" t="s">
        <v>16659</v>
      </c>
      <c r="F2255" s="1" t="s">
        <v>9847</v>
      </c>
      <c r="G2255" s="1" t="n">
        <v>116</v>
      </c>
      <c r="H2255" s="1" t="n">
        <v>10000</v>
      </c>
      <c r="I2255" s="101" t="s">
        <v>180</v>
      </c>
      <c r="J2255" s="1"/>
      <c r="K2255" s="1" t="n">
        <f aca="false">IFERROR(VLOOKUP(A2255,'[2]Pivot HorizontalMRP'!$A$4:$B$2689,2,0),0)</f>
        <v>0</v>
      </c>
      <c r="L2255" s="1" t="n">
        <f aca="false">IFERROR(VLOOKUP(A2255,'[2]Pivot HorizontalMRP'!$A$4:$C$2689,3,0),0)</f>
        <v>74925</v>
      </c>
      <c r="M2255" s="1" t="n">
        <f aca="false">IFERROR(VLOOKUP(A2255,'[2]Pivot HorizontalMRP'!$A$4:$D$2689,0.4,0),0)</f>
        <v>0</v>
      </c>
      <c r="N2255" s="1" t="n">
        <f aca="false">IFERROR(VLOOKUP(A2255,'[2]Pivot HorizontalMRP'!$A$4:$E$2689,5,0),0)</f>
        <v>0</v>
      </c>
      <c r="O2255" s="1" t="n">
        <f aca="false">K2255+L2255</f>
        <v>74925</v>
      </c>
      <c r="P2255" s="1" t="n">
        <f aca="false">K2255+L2255+M2255+N2255</f>
        <v>74925</v>
      </c>
      <c r="Q2255" s="1" t="n">
        <f aca="false">IFERROR(VLOOKUP(A2255,'[2]Pivot HorizontalMRP'!$A$4:$F$2689,6,0),0)</f>
        <v>5216</v>
      </c>
      <c r="R2255" s="1" t="n">
        <f aca="false">IFERROR(VLOOKUP(A2255,'[2]Pivot HorizontalMRP'!$A$4:$G$2689,7,0),0)</f>
        <v>6537</v>
      </c>
      <c r="S2255" s="1" t="n">
        <f aca="false">IFERROR(VLOOKUP(A2255,'[2]Pivot HorizontalMRP'!$A$4:$H$2689,8,0),0)</f>
        <v>7654</v>
      </c>
      <c r="T2255" s="1" t="n">
        <f aca="false">IFERROR(VLOOKUP(A2255,'[2]Pivot HorizontalMRP'!$A$4:$I$2689,9,0),0)</f>
        <v>4076</v>
      </c>
      <c r="U2255" s="1" t="n">
        <f aca="false">IF(I2255="delivery",O2255-SUM(Q2255+R2255),IF(I2255="PO",P2255-SUM(Q2255:R2255)))</f>
        <v>63172</v>
      </c>
      <c r="V2255" s="81" t="n">
        <v>0.002</v>
      </c>
      <c r="W2255" s="81"/>
      <c r="X2255" s="81" t="n">
        <f aca="false">W2255-V2255</f>
        <v>-0.002</v>
      </c>
      <c r="Y2255" s="81"/>
      <c r="Z2255" s="81"/>
      <c r="AA2255" s="81" t="n">
        <v>0.002</v>
      </c>
      <c r="AB2255" s="81"/>
      <c r="AC2255" s="81"/>
      <c r="AD2255" s="81"/>
      <c r="AE2255" s="81"/>
      <c r="AF2255" s="81"/>
      <c r="AG2255" s="81"/>
      <c r="AH2255" s="81"/>
      <c r="AI2255" s="81"/>
      <c r="AJ2255" s="81"/>
      <c r="AK2255" s="81"/>
      <c r="AL2255" s="81"/>
      <c r="AM2255" s="81"/>
      <c r="AN2255" s="81"/>
      <c r="AO2255" s="81" t="str">
        <f aca="false">D2255</f>
        <v>Sanmina</v>
      </c>
      <c r="AP2255" s="1" t="s">
        <v>3124</v>
      </c>
      <c r="AQ2255" s="1"/>
      <c r="AR2255" s="1"/>
      <c r="AS2255" s="1"/>
      <c r="AT2255" s="1"/>
      <c r="AU2255" s="1"/>
      <c r="AV2255" s="1"/>
      <c r="AW2255" s="1"/>
      <c r="AX2255" s="1"/>
      <c r="AY2255" s="1"/>
      <c r="AZ2255" s="1"/>
      <c r="BA2255" s="1"/>
      <c r="BB2255" s="1"/>
      <c r="BC2255" s="1"/>
      <c r="BD2255" s="1"/>
      <c r="BE2255" s="1"/>
      <c r="BF2255" s="1" t="s">
        <v>14668</v>
      </c>
      <c r="BG2255" s="1" t="s">
        <v>183</v>
      </c>
      <c r="BH2255" s="1"/>
      <c r="BI2255" s="1"/>
    </row>
    <row r="2256" customFormat="false" ht="12.75" hidden="false" customHeight="false" outlineLevel="0" collapsed="false">
      <c r="A2256" s="1" t="s">
        <v>9848</v>
      </c>
      <c r="B2256" s="1" t="s">
        <v>9849</v>
      </c>
      <c r="C2256" s="1" t="s">
        <v>177</v>
      </c>
      <c r="D2256" s="1" t="s">
        <v>1471</v>
      </c>
      <c r="E2256" s="1" t="s">
        <v>9850</v>
      </c>
      <c r="F2256" s="1" t="s">
        <v>9851</v>
      </c>
      <c r="G2256" s="1" t="n">
        <v>55</v>
      </c>
      <c r="H2256" s="1" t="n">
        <v>1</v>
      </c>
      <c r="I2256" s="101" t="s">
        <v>188</v>
      </c>
      <c r="J2256" s="1"/>
      <c r="K2256" s="1" t="n">
        <f aca="false">IFERROR(VLOOKUP(A2256,'[2]Pivot HorizontalMRP'!$A$4:$B$2689,2,0),0)</f>
        <v>0</v>
      </c>
      <c r="L2256" s="1" t="n">
        <f aca="false">IFERROR(VLOOKUP(A2256,'[2]Pivot HorizontalMRP'!$A$4:$C$2689,3,0),0)</f>
        <v>15706</v>
      </c>
      <c r="M2256" s="1" t="n">
        <f aca="false">IFERROR(VLOOKUP(A2256,'[2]Pivot HorizontalMRP'!$A$4:$D$2689,0.4,0),0)</f>
        <v>0</v>
      </c>
      <c r="N2256" s="1" t="n">
        <f aca="false">IFERROR(VLOOKUP(A2256,'[2]Pivot HorizontalMRP'!$A$4:$E$2689,5,0),0)</f>
        <v>0</v>
      </c>
      <c r="O2256" s="1" t="n">
        <f aca="false">K2256+L2256</f>
        <v>15706</v>
      </c>
      <c r="P2256" s="1" t="n">
        <f aca="false">K2256+L2256+M2256+N2256</f>
        <v>15706</v>
      </c>
      <c r="Q2256" s="1" t="n">
        <f aca="false">IFERROR(VLOOKUP(A2256,'[2]Pivot HorizontalMRP'!$A$4:$F$2689,6,0),0)</f>
        <v>0</v>
      </c>
      <c r="R2256" s="1" t="n">
        <f aca="false">IFERROR(VLOOKUP(A2256,'[2]Pivot HorizontalMRP'!$A$4:$G$2689,7,0),0)</f>
        <v>178</v>
      </c>
      <c r="S2256" s="1" t="n">
        <f aca="false">IFERROR(VLOOKUP(A2256,'[2]Pivot HorizontalMRP'!$A$4:$H$2689,8,0),0)</f>
        <v>45</v>
      </c>
      <c r="T2256" s="1" t="n">
        <f aca="false">IFERROR(VLOOKUP(A2256,'[2]Pivot HorizontalMRP'!$A$4:$I$2689,9,0),0)</f>
        <v>30</v>
      </c>
      <c r="U2256" s="1" t="n">
        <f aca="false">IF(I2256="delivery",O2256-SUM(Q2256+R2256),IF(I2256="PO",P2256-SUM(Q2256:R2256)))</f>
        <v>15528</v>
      </c>
      <c r="V2256" s="81" t="n">
        <v>0.002</v>
      </c>
      <c r="W2256" s="81"/>
      <c r="X2256" s="81" t="n">
        <f aca="false">W2256-V2256</f>
        <v>-0.002</v>
      </c>
      <c r="Y2256" s="81"/>
      <c r="Z2256" s="81"/>
      <c r="AA2256" s="81"/>
      <c r="AB2256" s="81"/>
      <c r="AC2256" s="81"/>
      <c r="AD2256" s="81"/>
      <c r="AE2256" s="81"/>
      <c r="AF2256" s="81"/>
      <c r="AG2256" s="81"/>
      <c r="AH2256" s="81"/>
      <c r="AI2256" s="81"/>
      <c r="AJ2256" s="81"/>
      <c r="AK2256" s="81"/>
      <c r="AL2256" s="81"/>
      <c r="AM2256" s="81"/>
      <c r="AN2256" s="81"/>
      <c r="AO2256" s="81" t="str">
        <f aca="false">D2256</f>
        <v>Sanmina</v>
      </c>
      <c r="AP2256" s="1" t="s">
        <v>3124</v>
      </c>
      <c r="AQ2256" s="1"/>
      <c r="AR2256" s="1"/>
      <c r="AS2256" s="1"/>
      <c r="AT2256" s="1"/>
      <c r="AU2256" s="1"/>
      <c r="AV2256" s="1"/>
      <c r="AW2256" s="1"/>
      <c r="AX2256" s="1"/>
      <c r="AY2256" s="1"/>
      <c r="AZ2256" s="1"/>
      <c r="BA2256" s="1"/>
      <c r="BB2256" s="1"/>
      <c r="BC2256" s="1"/>
      <c r="BD2256" s="1"/>
      <c r="BE2256" s="1"/>
      <c r="BF2256" s="1" t="s">
        <v>14668</v>
      </c>
      <c r="BG2256" s="1" t="s">
        <v>183</v>
      </c>
      <c r="BH2256" s="1"/>
      <c r="BI2256" s="1"/>
    </row>
    <row r="2257" customFormat="false" ht="12.75" hidden="false" customHeight="false" outlineLevel="0" collapsed="false">
      <c r="A2257" s="1" t="s">
        <v>9852</v>
      </c>
      <c r="B2257" s="1" t="s">
        <v>9853</v>
      </c>
      <c r="C2257" s="1" t="s">
        <v>177</v>
      </c>
      <c r="D2257" s="1" t="s">
        <v>1471</v>
      </c>
      <c r="E2257" s="1" t="s">
        <v>16660</v>
      </c>
      <c r="F2257" s="1" t="s">
        <v>9855</v>
      </c>
      <c r="G2257" s="1" t="n">
        <v>308</v>
      </c>
      <c r="H2257" s="1" t="n">
        <v>10000</v>
      </c>
      <c r="I2257" s="101" t="s">
        <v>180</v>
      </c>
      <c r="J2257" s="1"/>
      <c r="K2257" s="1" t="n">
        <f aca="false">IFERROR(VLOOKUP(A2257,'[2]Pivot HorizontalMRP'!$A$4:$B$2689,2,0),0)</f>
        <v>0</v>
      </c>
      <c r="L2257" s="1" t="n">
        <f aca="false">IFERROR(VLOOKUP(A2257,'[2]Pivot HorizontalMRP'!$A$4:$C$2689,3,0),0)</f>
        <v>19004</v>
      </c>
      <c r="M2257" s="1" t="n">
        <f aca="false">IFERROR(VLOOKUP(A2257,'[2]Pivot HorizontalMRP'!$A$4:$D$2689,0.4,0),0)</f>
        <v>0</v>
      </c>
      <c r="N2257" s="1" t="n">
        <f aca="false">IFERROR(VLOOKUP(A2257,'[2]Pivot HorizontalMRP'!$A$4:$E$2689,5,0),0)</f>
        <v>0</v>
      </c>
      <c r="O2257" s="1" t="n">
        <f aca="false">K2257+L2257</f>
        <v>19004</v>
      </c>
      <c r="P2257" s="1" t="n">
        <f aca="false">K2257+L2257+M2257+N2257</f>
        <v>19004</v>
      </c>
      <c r="Q2257" s="1" t="n">
        <f aca="false">IFERROR(VLOOKUP(A2257,'[2]Pivot HorizontalMRP'!$A$4:$F$2689,6,0),0)</f>
        <v>222</v>
      </c>
      <c r="R2257" s="1" t="n">
        <f aca="false">IFERROR(VLOOKUP(A2257,'[2]Pivot HorizontalMRP'!$A$4:$G$2689,7,0),0)</f>
        <v>133</v>
      </c>
      <c r="S2257" s="1" t="n">
        <f aca="false">IFERROR(VLOOKUP(A2257,'[2]Pivot HorizontalMRP'!$A$4:$H$2689,8,0),0)</f>
        <v>130</v>
      </c>
      <c r="T2257" s="1" t="n">
        <f aca="false">IFERROR(VLOOKUP(A2257,'[2]Pivot HorizontalMRP'!$A$4:$I$2689,9,0),0)</f>
        <v>82</v>
      </c>
      <c r="U2257" s="1" t="n">
        <f aca="false">IF(I2257="delivery",O2257-SUM(Q2257+R2257),IF(I2257="PO",P2257-SUM(Q2257:R2257)))</f>
        <v>18649</v>
      </c>
      <c r="V2257" s="81" t="n">
        <v>0.00055</v>
      </c>
      <c r="W2257" s="81"/>
      <c r="X2257" s="81" t="n">
        <f aca="false">W2257-V2257</f>
        <v>-0.00055</v>
      </c>
      <c r="Y2257" s="81"/>
      <c r="Z2257" s="81"/>
      <c r="AA2257" s="81" t="n">
        <v>0.00055</v>
      </c>
      <c r="AB2257" s="81"/>
      <c r="AC2257" s="81"/>
      <c r="AD2257" s="81"/>
      <c r="AE2257" s="81"/>
      <c r="AF2257" s="81"/>
      <c r="AG2257" s="81"/>
      <c r="AH2257" s="81"/>
      <c r="AI2257" s="81"/>
      <c r="AJ2257" s="81"/>
      <c r="AK2257" s="81"/>
      <c r="AL2257" s="81"/>
      <c r="AM2257" s="81"/>
      <c r="AN2257" s="81"/>
      <c r="AO2257" s="81" t="str">
        <f aca="false">D2257</f>
        <v>Sanmina</v>
      </c>
      <c r="AP2257" s="1" t="s">
        <v>3124</v>
      </c>
      <c r="AQ2257" s="1"/>
      <c r="AR2257" s="1"/>
      <c r="AS2257" s="1"/>
      <c r="AT2257" s="1"/>
      <c r="AU2257" s="1"/>
      <c r="AV2257" s="1"/>
      <c r="AW2257" s="1"/>
      <c r="AX2257" s="1"/>
      <c r="AY2257" s="1"/>
      <c r="AZ2257" s="1"/>
      <c r="BA2257" s="1"/>
      <c r="BB2257" s="1"/>
      <c r="BC2257" s="1"/>
      <c r="BD2257" s="1"/>
      <c r="BE2257" s="1"/>
      <c r="BF2257" s="1" t="s">
        <v>14668</v>
      </c>
      <c r="BG2257" s="1" t="s">
        <v>183</v>
      </c>
      <c r="BH2257" s="1"/>
      <c r="BI2257" s="1"/>
    </row>
    <row r="2258" customFormat="false" ht="12.75" hidden="false" customHeight="false" outlineLevel="0" collapsed="false">
      <c r="A2258" s="1" t="s">
        <v>9856</v>
      </c>
      <c r="B2258" s="1" t="s">
        <v>9857</v>
      </c>
      <c r="C2258" s="1" t="s">
        <v>177</v>
      </c>
      <c r="D2258" s="1" t="s">
        <v>1471</v>
      </c>
      <c r="E2258" s="1" t="s">
        <v>16661</v>
      </c>
      <c r="F2258" s="1" t="s">
        <v>9859</v>
      </c>
      <c r="G2258" s="1" t="n">
        <v>83</v>
      </c>
      <c r="H2258" s="1" t="n">
        <v>20000</v>
      </c>
      <c r="I2258" s="101" t="s">
        <v>180</v>
      </c>
      <c r="J2258" s="1"/>
      <c r="K2258" s="1" t="n">
        <f aca="false">IFERROR(VLOOKUP(A2258,'[2]Pivot HorizontalMRP'!$A$4:$B$2689,2,0),0)</f>
        <v>0</v>
      </c>
      <c r="L2258" s="1" t="n">
        <f aca="false">IFERROR(VLOOKUP(A2258,'[2]Pivot HorizontalMRP'!$A$4:$C$2689,3,0),0)</f>
        <v>42770</v>
      </c>
      <c r="M2258" s="1" t="n">
        <f aca="false">IFERROR(VLOOKUP(A2258,'[2]Pivot HorizontalMRP'!$A$4:$D$2689,0.4,0),0)</f>
        <v>0</v>
      </c>
      <c r="N2258" s="1" t="n">
        <f aca="false">IFERROR(VLOOKUP(A2258,'[2]Pivot HorizontalMRP'!$A$4:$E$2689,5,0),0)</f>
        <v>0</v>
      </c>
      <c r="O2258" s="1" t="n">
        <f aca="false">K2258+L2258</f>
        <v>42770</v>
      </c>
      <c r="P2258" s="1" t="n">
        <f aca="false">K2258+L2258+M2258+N2258</f>
        <v>42770</v>
      </c>
      <c r="Q2258" s="1" t="n">
        <f aca="false">IFERROR(VLOOKUP(A2258,'[2]Pivot HorizontalMRP'!$A$4:$F$2689,6,0),0)</f>
        <v>4747</v>
      </c>
      <c r="R2258" s="1" t="n">
        <f aca="false">IFERROR(VLOOKUP(A2258,'[2]Pivot HorizontalMRP'!$A$4:$G$2689,7,0),0)</f>
        <v>6470</v>
      </c>
      <c r="S2258" s="1" t="n">
        <f aca="false">IFERROR(VLOOKUP(A2258,'[2]Pivot HorizontalMRP'!$A$4:$H$2689,8,0),0)</f>
        <v>8252</v>
      </c>
      <c r="T2258" s="1" t="n">
        <f aca="false">IFERROR(VLOOKUP(A2258,'[2]Pivot HorizontalMRP'!$A$4:$I$2689,9,0),0)</f>
        <v>4448</v>
      </c>
      <c r="U2258" s="1" t="n">
        <f aca="false">IF(I2258="delivery",O2258-SUM(Q2258+R2258),IF(I2258="PO",P2258-SUM(Q2258:R2258)))</f>
        <v>31553</v>
      </c>
      <c r="V2258" s="81" t="n">
        <v>0.00053</v>
      </c>
      <c r="W2258" s="81"/>
      <c r="X2258" s="81" t="n">
        <f aca="false">W2258-V2258</f>
        <v>-0.00053</v>
      </c>
      <c r="Y2258" s="81"/>
      <c r="Z2258" s="81"/>
      <c r="AA2258" s="81" t="n">
        <v>0.00194</v>
      </c>
      <c r="AB2258" s="81"/>
      <c r="AC2258" s="81"/>
      <c r="AD2258" s="81"/>
      <c r="AE2258" s="81"/>
      <c r="AF2258" s="81"/>
      <c r="AG2258" s="81"/>
      <c r="AH2258" s="81"/>
      <c r="AI2258" s="81"/>
      <c r="AJ2258" s="81"/>
      <c r="AK2258" s="81"/>
      <c r="AL2258" s="81"/>
      <c r="AM2258" s="81"/>
      <c r="AN2258" s="81"/>
      <c r="AO2258" s="81" t="str">
        <f aca="false">D2258</f>
        <v>Sanmina</v>
      </c>
      <c r="AP2258" s="1" t="s">
        <v>3124</v>
      </c>
      <c r="AQ2258" s="1"/>
      <c r="AR2258" s="1"/>
      <c r="AS2258" s="1"/>
      <c r="AT2258" s="1"/>
      <c r="AU2258" s="1"/>
      <c r="AV2258" s="1"/>
      <c r="AW2258" s="1"/>
      <c r="AX2258" s="1"/>
      <c r="AY2258" s="1"/>
      <c r="AZ2258" s="1"/>
      <c r="BA2258" s="1"/>
      <c r="BB2258" s="1"/>
      <c r="BC2258" s="1"/>
      <c r="BD2258" s="1"/>
      <c r="BE2258" s="1"/>
      <c r="BF2258" s="1" t="s">
        <v>14668</v>
      </c>
      <c r="BG2258" s="1" t="s">
        <v>183</v>
      </c>
      <c r="BH2258" s="1"/>
      <c r="BI2258" s="1"/>
    </row>
    <row r="2259" customFormat="false" ht="12.75" hidden="false" customHeight="false" outlineLevel="0" collapsed="false">
      <c r="A2259" s="1" t="s">
        <v>9860</v>
      </c>
      <c r="B2259" s="1" t="s">
        <v>9861</v>
      </c>
      <c r="C2259" s="1" t="s">
        <v>177</v>
      </c>
      <c r="D2259" s="1" t="s">
        <v>1471</v>
      </c>
      <c r="E2259" s="1" t="s">
        <v>16662</v>
      </c>
      <c r="F2259" s="1" t="s">
        <v>9863</v>
      </c>
      <c r="G2259" s="1" t="n">
        <v>308</v>
      </c>
      <c r="H2259" s="1" t="n">
        <v>30000</v>
      </c>
      <c r="I2259" s="101" t="s">
        <v>180</v>
      </c>
      <c r="J2259" s="1"/>
      <c r="K2259" s="1" t="n">
        <f aca="false">IFERROR(VLOOKUP(A2259,'[2]Pivot HorizontalMRP'!$A$4:$B$2689,2,0),0)</f>
        <v>0</v>
      </c>
      <c r="L2259" s="1" t="n">
        <f aca="false">IFERROR(VLOOKUP(A2259,'[2]Pivot HorizontalMRP'!$A$4:$C$2689,3,0),0)</f>
        <v>73472</v>
      </c>
      <c r="M2259" s="1" t="n">
        <f aca="false">IFERROR(VLOOKUP(A2259,'[2]Pivot HorizontalMRP'!$A$4:$D$2689,0.4,0),0)</f>
        <v>0</v>
      </c>
      <c r="N2259" s="1" t="n">
        <f aca="false">IFERROR(VLOOKUP(A2259,'[2]Pivot HorizontalMRP'!$A$4:$E$2689,5,0),0)</f>
        <v>0</v>
      </c>
      <c r="O2259" s="1" t="n">
        <f aca="false">K2259+L2259</f>
        <v>73472</v>
      </c>
      <c r="P2259" s="1" t="n">
        <f aca="false">K2259+L2259+M2259+N2259</f>
        <v>73472</v>
      </c>
      <c r="Q2259" s="1" t="n">
        <f aca="false">IFERROR(VLOOKUP(A2259,'[2]Pivot HorizontalMRP'!$A$4:$F$2689,6,0),0)</f>
        <v>4258</v>
      </c>
      <c r="R2259" s="1" t="n">
        <f aca="false">IFERROR(VLOOKUP(A2259,'[2]Pivot HorizontalMRP'!$A$4:$G$2689,7,0),0)</f>
        <v>4925</v>
      </c>
      <c r="S2259" s="1" t="n">
        <f aca="false">IFERROR(VLOOKUP(A2259,'[2]Pivot HorizontalMRP'!$A$4:$H$2689,8,0),0)</f>
        <v>4299</v>
      </c>
      <c r="T2259" s="1" t="n">
        <f aca="false">IFERROR(VLOOKUP(A2259,'[2]Pivot HorizontalMRP'!$A$4:$I$2689,9,0),0)</f>
        <v>2842</v>
      </c>
      <c r="U2259" s="1" t="n">
        <f aca="false">IF(I2259="delivery",O2259-SUM(Q2259+R2259),IF(I2259="PO",P2259-SUM(Q2259:R2259)))</f>
        <v>64289</v>
      </c>
      <c r="V2259" s="81" t="n">
        <v>0.00111</v>
      </c>
      <c r="W2259" s="81"/>
      <c r="X2259" s="81" t="n">
        <f aca="false">W2259-V2259</f>
        <v>-0.00111</v>
      </c>
      <c r="Y2259" s="81"/>
      <c r="Z2259" s="81"/>
      <c r="AA2259" s="81"/>
      <c r="AB2259" s="81"/>
      <c r="AC2259" s="81"/>
      <c r="AD2259" s="81"/>
      <c r="AE2259" s="81"/>
      <c r="AF2259" s="81"/>
      <c r="AG2259" s="81"/>
      <c r="AH2259" s="81"/>
      <c r="AI2259" s="81"/>
      <c r="AJ2259" s="81"/>
      <c r="AK2259" s="81"/>
      <c r="AL2259" s="81"/>
      <c r="AM2259" s="81"/>
      <c r="AN2259" s="81"/>
      <c r="AO2259" s="81" t="str">
        <f aca="false">D2259</f>
        <v>Sanmina</v>
      </c>
      <c r="AP2259" s="1" t="s">
        <v>3124</v>
      </c>
      <c r="AQ2259" s="1"/>
      <c r="AR2259" s="1"/>
      <c r="AS2259" s="1"/>
      <c r="AT2259" s="1"/>
      <c r="AU2259" s="1"/>
      <c r="AV2259" s="1"/>
      <c r="AW2259" s="1"/>
      <c r="AX2259" s="1"/>
      <c r="AY2259" s="1"/>
      <c r="AZ2259" s="1"/>
      <c r="BA2259" s="1"/>
      <c r="BB2259" s="1"/>
      <c r="BC2259" s="1"/>
      <c r="BD2259" s="1"/>
      <c r="BE2259" s="1"/>
      <c r="BF2259" s="1" t="s">
        <v>14668</v>
      </c>
      <c r="BG2259" s="1" t="s">
        <v>183</v>
      </c>
      <c r="BH2259" s="1"/>
      <c r="BI2259" s="1"/>
    </row>
    <row r="2260" customFormat="false" ht="12.75" hidden="false" customHeight="false" outlineLevel="0" collapsed="false">
      <c r="A2260" s="1" t="s">
        <v>9864</v>
      </c>
      <c r="B2260" s="1" t="s">
        <v>9865</v>
      </c>
      <c r="C2260" s="1" t="s">
        <v>177</v>
      </c>
      <c r="D2260" s="1" t="s">
        <v>1471</v>
      </c>
      <c r="E2260" s="1" t="s">
        <v>16604</v>
      </c>
      <c r="F2260" s="1" t="s">
        <v>9866</v>
      </c>
      <c r="G2260" s="1" t="n">
        <v>116</v>
      </c>
      <c r="H2260" s="1" t="n">
        <v>10000</v>
      </c>
      <c r="I2260" s="101" t="s">
        <v>180</v>
      </c>
      <c r="J2260" s="1"/>
      <c r="K2260" s="1" t="n">
        <f aca="false">IFERROR(VLOOKUP(A2260,'[2]Pivot HorizontalMRP'!$A$4:$B$2689,2,0),0)</f>
        <v>0</v>
      </c>
      <c r="L2260" s="1" t="n">
        <f aca="false">IFERROR(VLOOKUP(A2260,'[2]Pivot HorizontalMRP'!$A$4:$C$2689,3,0),0)</f>
        <v>12354</v>
      </c>
      <c r="M2260" s="1" t="n">
        <f aca="false">IFERROR(VLOOKUP(A2260,'[2]Pivot HorizontalMRP'!$A$4:$D$2689,0.4,0),0)</f>
        <v>0</v>
      </c>
      <c r="N2260" s="1" t="n">
        <f aca="false">IFERROR(VLOOKUP(A2260,'[2]Pivot HorizontalMRP'!$A$4:$E$2689,5,0),0)</f>
        <v>0</v>
      </c>
      <c r="O2260" s="1" t="n">
        <f aca="false">K2260+L2260</f>
        <v>12354</v>
      </c>
      <c r="P2260" s="1" t="n">
        <f aca="false">K2260+L2260+M2260+N2260</f>
        <v>12354</v>
      </c>
      <c r="Q2260" s="1" t="n">
        <f aca="false">IFERROR(VLOOKUP(A2260,'[2]Pivot HorizontalMRP'!$A$4:$F$2689,6,0),0)</f>
        <v>1962</v>
      </c>
      <c r="R2260" s="1" t="n">
        <f aca="false">IFERROR(VLOOKUP(A2260,'[2]Pivot HorizontalMRP'!$A$4:$G$2689,7,0),0)</f>
        <v>1367</v>
      </c>
      <c r="S2260" s="1" t="n">
        <f aca="false">IFERROR(VLOOKUP(A2260,'[2]Pivot HorizontalMRP'!$A$4:$H$2689,8,0),0)</f>
        <v>1482</v>
      </c>
      <c r="T2260" s="1" t="n">
        <f aca="false">IFERROR(VLOOKUP(A2260,'[2]Pivot HorizontalMRP'!$A$4:$I$2689,9,0),0)</f>
        <v>971</v>
      </c>
      <c r="U2260" s="1" t="n">
        <f aca="false">IF(I2260="delivery",O2260-SUM(Q2260+R2260),IF(I2260="PO",P2260-SUM(Q2260:R2260)))</f>
        <v>9025</v>
      </c>
      <c r="V2260" s="81" t="n">
        <v>0.0007</v>
      </c>
      <c r="W2260" s="81"/>
      <c r="X2260" s="81" t="n">
        <f aca="false">W2260-V2260</f>
        <v>-0.0007</v>
      </c>
      <c r="Y2260" s="81"/>
      <c r="Z2260" s="81"/>
      <c r="AA2260" s="81"/>
      <c r="AB2260" s="81"/>
      <c r="AC2260" s="81"/>
      <c r="AD2260" s="81"/>
      <c r="AE2260" s="81"/>
      <c r="AF2260" s="81"/>
      <c r="AG2260" s="81"/>
      <c r="AH2260" s="81"/>
      <c r="AI2260" s="81"/>
      <c r="AJ2260" s="81"/>
      <c r="AK2260" s="81"/>
      <c r="AL2260" s="81"/>
      <c r="AM2260" s="81"/>
      <c r="AN2260" s="81"/>
      <c r="AO2260" s="81" t="str">
        <f aca="false">D2260</f>
        <v>Sanmina</v>
      </c>
      <c r="AP2260" s="1" t="s">
        <v>3124</v>
      </c>
      <c r="AQ2260" s="1"/>
      <c r="AR2260" s="1"/>
      <c r="AS2260" s="1"/>
      <c r="AT2260" s="1"/>
      <c r="AU2260" s="1"/>
      <c r="AV2260" s="1"/>
      <c r="AW2260" s="1"/>
      <c r="AX2260" s="1"/>
      <c r="AY2260" s="1"/>
      <c r="AZ2260" s="1"/>
      <c r="BA2260" s="1"/>
      <c r="BB2260" s="1"/>
      <c r="BC2260" s="1"/>
      <c r="BD2260" s="1"/>
      <c r="BE2260" s="1"/>
      <c r="BF2260" s="1" t="s">
        <v>14668</v>
      </c>
      <c r="BG2260" s="1" t="s">
        <v>183</v>
      </c>
      <c r="BH2260" s="1"/>
      <c r="BI2260" s="1"/>
    </row>
    <row r="2261" customFormat="false" ht="12.75" hidden="false" customHeight="false" outlineLevel="0" collapsed="false">
      <c r="A2261" s="1" t="s">
        <v>9867</v>
      </c>
      <c r="B2261" s="1" t="s">
        <v>9868</v>
      </c>
      <c r="C2261" s="1" t="s">
        <v>177</v>
      </c>
      <c r="D2261" s="1" t="s">
        <v>1471</v>
      </c>
      <c r="E2261" s="1" t="s">
        <v>16663</v>
      </c>
      <c r="F2261" s="1" t="s">
        <v>9870</v>
      </c>
      <c r="G2261" s="1" t="n">
        <v>308</v>
      </c>
      <c r="H2261" s="1" t="n">
        <v>10000</v>
      </c>
      <c r="I2261" s="101" t="s">
        <v>180</v>
      </c>
      <c r="J2261" s="1"/>
      <c r="K2261" s="1" t="n">
        <f aca="false">IFERROR(VLOOKUP(A2261,'[2]Pivot HorizontalMRP'!$A$4:$B$2689,2,0),0)</f>
        <v>0</v>
      </c>
      <c r="L2261" s="1" t="n">
        <f aca="false">IFERROR(VLOOKUP(A2261,'[2]Pivot HorizontalMRP'!$A$4:$C$2689,3,0),0)</f>
        <v>162331</v>
      </c>
      <c r="M2261" s="1" t="n">
        <f aca="false">IFERROR(VLOOKUP(A2261,'[2]Pivot HorizontalMRP'!$A$4:$D$2689,0.4,0),0)</f>
        <v>0</v>
      </c>
      <c r="N2261" s="1" t="n">
        <f aca="false">IFERROR(VLOOKUP(A2261,'[2]Pivot HorizontalMRP'!$A$4:$E$2689,5,0),0)</f>
        <v>0</v>
      </c>
      <c r="O2261" s="1" t="n">
        <f aca="false">K2261+L2261</f>
        <v>162331</v>
      </c>
      <c r="P2261" s="1" t="n">
        <f aca="false">K2261+L2261+M2261+N2261</f>
        <v>162331</v>
      </c>
      <c r="Q2261" s="1" t="n">
        <f aca="false">IFERROR(VLOOKUP(A2261,'[2]Pivot HorizontalMRP'!$A$4:$F$2689,6,0),0)</f>
        <v>7558</v>
      </c>
      <c r="R2261" s="1" t="n">
        <f aca="false">IFERROR(VLOOKUP(A2261,'[2]Pivot HorizontalMRP'!$A$4:$G$2689,7,0),0)</f>
        <v>6238</v>
      </c>
      <c r="S2261" s="1" t="n">
        <f aca="false">IFERROR(VLOOKUP(A2261,'[2]Pivot HorizontalMRP'!$A$4:$H$2689,8,0),0)</f>
        <v>5240</v>
      </c>
      <c r="T2261" s="1" t="n">
        <f aca="false">IFERROR(VLOOKUP(A2261,'[2]Pivot HorizontalMRP'!$A$4:$I$2689,9,0),0)</f>
        <v>3001</v>
      </c>
      <c r="U2261" s="1" t="n">
        <f aca="false">IF(I2261="delivery",O2261-SUM(Q2261+R2261),IF(I2261="PO",P2261-SUM(Q2261:R2261)))</f>
        <v>148535</v>
      </c>
      <c r="V2261" s="81" t="n">
        <v>0.00074</v>
      </c>
      <c r="W2261" s="81"/>
      <c r="X2261" s="81" t="n">
        <f aca="false">W2261-V2261</f>
        <v>-0.00074</v>
      </c>
      <c r="Y2261" s="81"/>
      <c r="Z2261" s="81"/>
      <c r="AA2261" s="81"/>
      <c r="AB2261" s="81"/>
      <c r="AC2261" s="81"/>
      <c r="AD2261" s="81"/>
      <c r="AE2261" s="81"/>
      <c r="AF2261" s="81"/>
      <c r="AG2261" s="81"/>
      <c r="AH2261" s="81"/>
      <c r="AI2261" s="81"/>
      <c r="AJ2261" s="81"/>
      <c r="AK2261" s="81"/>
      <c r="AL2261" s="81"/>
      <c r="AM2261" s="81"/>
      <c r="AN2261" s="81"/>
      <c r="AO2261" s="81" t="str">
        <f aca="false">D2261</f>
        <v>Sanmina</v>
      </c>
      <c r="AP2261" s="1" t="s">
        <v>3124</v>
      </c>
      <c r="AQ2261" s="1"/>
      <c r="AR2261" s="1"/>
      <c r="AS2261" s="1"/>
      <c r="AT2261" s="1"/>
      <c r="AU2261" s="1"/>
      <c r="AV2261" s="1"/>
      <c r="AW2261" s="1"/>
      <c r="AX2261" s="1"/>
      <c r="AY2261" s="1"/>
      <c r="AZ2261" s="1"/>
      <c r="BA2261" s="1"/>
      <c r="BB2261" s="1"/>
      <c r="BC2261" s="1"/>
      <c r="BD2261" s="1"/>
      <c r="BE2261" s="1"/>
      <c r="BF2261" s="1" t="s">
        <v>14668</v>
      </c>
      <c r="BG2261" s="1" t="s">
        <v>183</v>
      </c>
      <c r="BH2261" s="1"/>
      <c r="BI2261" s="1"/>
    </row>
    <row r="2262" customFormat="false" ht="12.75" hidden="false" customHeight="false" outlineLevel="0" collapsed="false">
      <c r="A2262" s="1" t="s">
        <v>9871</v>
      </c>
      <c r="B2262" s="1" t="s">
        <v>9872</v>
      </c>
      <c r="C2262" s="1" t="s">
        <v>177</v>
      </c>
      <c r="D2262" s="1" t="s">
        <v>1471</v>
      </c>
      <c r="E2262" s="1" t="s">
        <v>16664</v>
      </c>
      <c r="F2262" s="1" t="s">
        <v>9874</v>
      </c>
      <c r="G2262" s="1" t="n">
        <v>116</v>
      </c>
      <c r="H2262" s="1" t="n">
        <v>10000</v>
      </c>
      <c r="I2262" s="101" t="s">
        <v>180</v>
      </c>
      <c r="J2262" s="1"/>
      <c r="K2262" s="1" t="n">
        <f aca="false">IFERROR(VLOOKUP(A2262,'[2]Pivot HorizontalMRP'!$A$4:$B$2689,2,0),0)</f>
        <v>0</v>
      </c>
      <c r="L2262" s="1" t="n">
        <f aca="false">IFERROR(VLOOKUP(A2262,'[2]Pivot HorizontalMRP'!$A$4:$C$2689,3,0),0)</f>
        <v>116159</v>
      </c>
      <c r="M2262" s="1" t="n">
        <f aca="false">IFERROR(VLOOKUP(A2262,'[2]Pivot HorizontalMRP'!$A$4:$D$2689,0.4,0),0)</f>
        <v>0</v>
      </c>
      <c r="N2262" s="1" t="n">
        <f aca="false">IFERROR(VLOOKUP(A2262,'[2]Pivot HorizontalMRP'!$A$4:$E$2689,5,0),0)</f>
        <v>0</v>
      </c>
      <c r="O2262" s="1" t="n">
        <f aca="false">K2262+L2262</f>
        <v>116159</v>
      </c>
      <c r="P2262" s="1" t="n">
        <f aca="false">K2262+L2262+M2262+N2262</f>
        <v>116159</v>
      </c>
      <c r="Q2262" s="1" t="n">
        <f aca="false">IFERROR(VLOOKUP(A2262,'[2]Pivot HorizontalMRP'!$A$4:$F$2689,6,0),0)</f>
        <v>7543</v>
      </c>
      <c r="R2262" s="1" t="n">
        <f aca="false">IFERROR(VLOOKUP(A2262,'[2]Pivot HorizontalMRP'!$A$4:$G$2689,7,0),0)</f>
        <v>8433</v>
      </c>
      <c r="S2262" s="1" t="n">
        <f aca="false">IFERROR(VLOOKUP(A2262,'[2]Pivot HorizontalMRP'!$A$4:$H$2689,8,0),0)</f>
        <v>7253</v>
      </c>
      <c r="T2262" s="1" t="n">
        <f aca="false">IFERROR(VLOOKUP(A2262,'[2]Pivot HorizontalMRP'!$A$4:$I$2689,9,0),0)</f>
        <v>3689</v>
      </c>
      <c r="U2262" s="1" t="n">
        <f aca="false">IF(I2262="delivery",O2262-SUM(Q2262+R2262),IF(I2262="PO",P2262-SUM(Q2262:R2262)))</f>
        <v>100183</v>
      </c>
      <c r="V2262" s="81" t="n">
        <v>0.001</v>
      </c>
      <c r="W2262" s="81"/>
      <c r="X2262" s="81" t="n">
        <f aca="false">W2262-V2262</f>
        <v>-0.001</v>
      </c>
      <c r="Y2262" s="81"/>
      <c r="Z2262" s="81"/>
      <c r="AA2262" s="81"/>
      <c r="AB2262" s="81"/>
      <c r="AC2262" s="81"/>
      <c r="AD2262" s="81"/>
      <c r="AE2262" s="81"/>
      <c r="AF2262" s="81"/>
      <c r="AG2262" s="81"/>
      <c r="AH2262" s="81"/>
      <c r="AI2262" s="81"/>
      <c r="AJ2262" s="81"/>
      <c r="AK2262" s="81"/>
      <c r="AL2262" s="81"/>
      <c r="AM2262" s="81"/>
      <c r="AN2262" s="81"/>
      <c r="AO2262" s="81" t="str">
        <f aca="false">D2262</f>
        <v>Sanmina</v>
      </c>
      <c r="AP2262" s="1" t="s">
        <v>3124</v>
      </c>
      <c r="AQ2262" s="1"/>
      <c r="AR2262" s="1"/>
      <c r="AS2262" s="1"/>
      <c r="AT2262" s="1"/>
      <c r="AU2262" s="1"/>
      <c r="AV2262" s="1"/>
      <c r="AW2262" s="1"/>
      <c r="AX2262" s="1"/>
      <c r="AY2262" s="1"/>
      <c r="AZ2262" s="1"/>
      <c r="BA2262" s="1"/>
      <c r="BB2262" s="1"/>
      <c r="BC2262" s="1"/>
      <c r="BD2262" s="1"/>
      <c r="BE2262" s="1"/>
      <c r="BF2262" s="1" t="s">
        <v>14668</v>
      </c>
      <c r="BG2262" s="1" t="s">
        <v>183</v>
      </c>
      <c r="BH2262" s="1"/>
      <c r="BI2262" s="1"/>
    </row>
    <row r="2263" customFormat="false" ht="12.75" hidden="false" customHeight="false" outlineLevel="0" collapsed="false">
      <c r="A2263" s="1" t="s">
        <v>9875</v>
      </c>
      <c r="B2263" s="1" t="s">
        <v>9876</v>
      </c>
      <c r="C2263" s="1" t="s">
        <v>177</v>
      </c>
      <c r="D2263" s="1" t="s">
        <v>1471</v>
      </c>
      <c r="E2263" s="1" t="s">
        <v>16665</v>
      </c>
      <c r="F2263" s="1" t="s">
        <v>9878</v>
      </c>
      <c r="G2263" s="1" t="n">
        <v>308</v>
      </c>
      <c r="H2263" s="1" t="n">
        <v>10000</v>
      </c>
      <c r="I2263" s="101" t="s">
        <v>188</v>
      </c>
      <c r="J2263" s="1"/>
      <c r="K2263" s="1" t="n">
        <f aca="false">IFERROR(VLOOKUP(A2263,'[2]Pivot HorizontalMRP'!$A$4:$B$2689,2,0),0)</f>
        <v>0</v>
      </c>
      <c r="L2263" s="1" t="n">
        <f aca="false">IFERROR(VLOOKUP(A2263,'[2]Pivot HorizontalMRP'!$A$4:$C$2689,3,0),0)</f>
        <v>55345</v>
      </c>
      <c r="M2263" s="1" t="n">
        <f aca="false">IFERROR(VLOOKUP(A2263,'[2]Pivot HorizontalMRP'!$A$4:$D$2689,0.4,0),0)</f>
        <v>0</v>
      </c>
      <c r="N2263" s="1" t="n">
        <f aca="false">IFERROR(VLOOKUP(A2263,'[2]Pivot HorizontalMRP'!$A$4:$E$2689,5,0),0)</f>
        <v>0</v>
      </c>
      <c r="O2263" s="1" t="n">
        <f aca="false">K2263+L2263</f>
        <v>55345</v>
      </c>
      <c r="P2263" s="1" t="n">
        <f aca="false">K2263+L2263+M2263+N2263</f>
        <v>55345</v>
      </c>
      <c r="Q2263" s="1" t="n">
        <f aca="false">IFERROR(VLOOKUP(A2263,'[2]Pivot HorizontalMRP'!$A$4:$F$2689,6,0),0)</f>
        <v>62</v>
      </c>
      <c r="R2263" s="1" t="n">
        <f aca="false">IFERROR(VLOOKUP(A2263,'[2]Pivot HorizontalMRP'!$A$4:$G$2689,7,0),0)</f>
        <v>544</v>
      </c>
      <c r="S2263" s="1" t="n">
        <f aca="false">IFERROR(VLOOKUP(A2263,'[2]Pivot HorizontalMRP'!$A$4:$H$2689,8,0),0)</f>
        <v>390</v>
      </c>
      <c r="T2263" s="1" t="n">
        <f aca="false">IFERROR(VLOOKUP(A2263,'[2]Pivot HorizontalMRP'!$A$4:$I$2689,9,0),0)</f>
        <v>260</v>
      </c>
      <c r="U2263" s="1" t="n">
        <f aca="false">IF(I2263="delivery",O2263-SUM(Q2263+R2263),IF(I2263="PO",P2263-SUM(Q2263:R2263)))</f>
        <v>54739</v>
      </c>
      <c r="V2263" s="81" t="n">
        <v>0.00053</v>
      </c>
      <c r="W2263" s="81"/>
      <c r="X2263" s="81" t="n">
        <f aca="false">W2263-V2263</f>
        <v>-0.00053</v>
      </c>
      <c r="Y2263" s="81"/>
      <c r="Z2263" s="81"/>
      <c r="AA2263" s="81" t="n">
        <v>0.00297</v>
      </c>
      <c r="AB2263" s="81"/>
      <c r="AC2263" s="81"/>
      <c r="AD2263" s="81"/>
      <c r="AE2263" s="81"/>
      <c r="AF2263" s="81"/>
      <c r="AG2263" s="81"/>
      <c r="AH2263" s="81"/>
      <c r="AI2263" s="81"/>
      <c r="AJ2263" s="81"/>
      <c r="AK2263" s="81"/>
      <c r="AL2263" s="81"/>
      <c r="AM2263" s="81"/>
      <c r="AN2263" s="81"/>
      <c r="AO2263" s="81" t="str">
        <f aca="false">D2263</f>
        <v>Sanmina</v>
      </c>
      <c r="AP2263" s="1" t="s">
        <v>3124</v>
      </c>
      <c r="AQ2263" s="1"/>
      <c r="AR2263" s="1"/>
      <c r="AS2263" s="1"/>
      <c r="AT2263" s="1"/>
      <c r="AU2263" s="1"/>
      <c r="AV2263" s="1"/>
      <c r="AW2263" s="1"/>
      <c r="AX2263" s="1"/>
      <c r="AY2263" s="1"/>
      <c r="AZ2263" s="1"/>
      <c r="BA2263" s="1"/>
      <c r="BB2263" s="1"/>
      <c r="BC2263" s="1"/>
      <c r="BD2263" s="1"/>
      <c r="BE2263" s="1"/>
      <c r="BF2263" s="1" t="s">
        <v>14668</v>
      </c>
      <c r="BG2263" s="1" t="s">
        <v>183</v>
      </c>
      <c r="BH2263" s="1"/>
      <c r="BI2263" s="1"/>
    </row>
    <row r="2264" customFormat="false" ht="12.75" hidden="false" customHeight="false" outlineLevel="0" collapsed="false">
      <c r="A2264" s="1" t="s">
        <v>9879</v>
      </c>
      <c r="B2264" s="1" t="s">
        <v>9880</v>
      </c>
      <c r="C2264" s="1" t="s">
        <v>177</v>
      </c>
      <c r="D2264" s="1" t="s">
        <v>1471</v>
      </c>
      <c r="E2264" s="1" t="s">
        <v>16666</v>
      </c>
      <c r="F2264" s="1" t="s">
        <v>9882</v>
      </c>
      <c r="G2264" s="1" t="n">
        <v>308</v>
      </c>
      <c r="H2264" s="1" t="n">
        <v>10000</v>
      </c>
      <c r="I2264" s="101" t="s">
        <v>180</v>
      </c>
      <c r="J2264" s="1"/>
      <c r="K2264" s="1" t="n">
        <f aca="false">IFERROR(VLOOKUP(A2264,'[2]Pivot HorizontalMRP'!$A$4:$B$2689,2,0),0)</f>
        <v>0</v>
      </c>
      <c r="L2264" s="1" t="n">
        <f aca="false">IFERROR(VLOOKUP(A2264,'[2]Pivot HorizontalMRP'!$A$4:$C$2689,3,0),0)</f>
        <v>108431</v>
      </c>
      <c r="M2264" s="1" t="n">
        <f aca="false">IFERROR(VLOOKUP(A2264,'[2]Pivot HorizontalMRP'!$A$4:$D$2689,0.4,0),0)</f>
        <v>0</v>
      </c>
      <c r="N2264" s="1" t="n">
        <f aca="false">IFERROR(VLOOKUP(A2264,'[2]Pivot HorizontalMRP'!$A$4:$E$2689,5,0),0)</f>
        <v>0</v>
      </c>
      <c r="O2264" s="1" t="n">
        <f aca="false">K2264+L2264</f>
        <v>108431</v>
      </c>
      <c r="P2264" s="1" t="n">
        <f aca="false">K2264+L2264+M2264+N2264</f>
        <v>108431</v>
      </c>
      <c r="Q2264" s="1" t="n">
        <f aca="false">IFERROR(VLOOKUP(A2264,'[2]Pivot HorizontalMRP'!$A$4:$F$2689,6,0),0)</f>
        <v>17516</v>
      </c>
      <c r="R2264" s="1" t="n">
        <f aca="false">IFERROR(VLOOKUP(A2264,'[2]Pivot HorizontalMRP'!$A$4:$G$2689,7,0),0)</f>
        <v>13639</v>
      </c>
      <c r="S2264" s="1" t="n">
        <f aca="false">IFERROR(VLOOKUP(A2264,'[2]Pivot HorizontalMRP'!$A$4:$H$2689,8,0),0)</f>
        <v>11684</v>
      </c>
      <c r="T2264" s="1" t="n">
        <f aca="false">IFERROR(VLOOKUP(A2264,'[2]Pivot HorizontalMRP'!$A$4:$I$2689,9,0),0)</f>
        <v>7805</v>
      </c>
      <c r="U2264" s="1" t="n">
        <f aca="false">IF(I2264="delivery",O2264-SUM(Q2264+R2264),IF(I2264="PO",P2264-SUM(Q2264:R2264)))</f>
        <v>77276</v>
      </c>
      <c r="V2264" s="81" t="n">
        <v>0.00043</v>
      </c>
      <c r="W2264" s="81"/>
      <c r="X2264" s="81" t="n">
        <f aca="false">W2264-V2264</f>
        <v>-0.00043</v>
      </c>
      <c r="Y2264" s="81"/>
      <c r="Z2264" s="81"/>
      <c r="AA2264" s="81" t="n">
        <v>0.00119</v>
      </c>
      <c r="AB2264" s="81"/>
      <c r="AC2264" s="81"/>
      <c r="AD2264" s="81"/>
      <c r="AE2264" s="81"/>
      <c r="AF2264" s="81"/>
      <c r="AG2264" s="81"/>
      <c r="AH2264" s="81"/>
      <c r="AI2264" s="81"/>
      <c r="AJ2264" s="81"/>
      <c r="AK2264" s="81"/>
      <c r="AL2264" s="81"/>
      <c r="AM2264" s="81"/>
      <c r="AN2264" s="81"/>
      <c r="AO2264" s="81" t="str">
        <f aca="false">D2264</f>
        <v>Sanmina</v>
      </c>
      <c r="AP2264" s="1" t="s">
        <v>3124</v>
      </c>
      <c r="AQ2264" s="1"/>
      <c r="AR2264" s="1"/>
      <c r="AS2264" s="1"/>
      <c r="AT2264" s="1"/>
      <c r="AU2264" s="1"/>
      <c r="AV2264" s="1"/>
      <c r="AW2264" s="1"/>
      <c r="AX2264" s="1"/>
      <c r="AY2264" s="1"/>
      <c r="AZ2264" s="1"/>
      <c r="BA2264" s="1"/>
      <c r="BB2264" s="1"/>
      <c r="BC2264" s="1"/>
      <c r="BD2264" s="1"/>
      <c r="BE2264" s="1"/>
      <c r="BF2264" s="1" t="s">
        <v>14668</v>
      </c>
      <c r="BG2264" s="1" t="s">
        <v>183</v>
      </c>
      <c r="BH2264" s="1"/>
      <c r="BI2264" s="1"/>
    </row>
    <row r="2265" customFormat="false" ht="12.75" hidden="false" customHeight="false" outlineLevel="0" collapsed="false">
      <c r="A2265" s="1" t="s">
        <v>9883</v>
      </c>
      <c r="B2265" s="1" t="s">
        <v>9884</v>
      </c>
      <c r="C2265" s="1" t="s">
        <v>177</v>
      </c>
      <c r="D2265" s="1" t="s">
        <v>1471</v>
      </c>
      <c r="E2265" s="1" t="s">
        <v>16667</v>
      </c>
      <c r="F2265" s="1" t="s">
        <v>9886</v>
      </c>
      <c r="G2265" s="1" t="n">
        <v>116</v>
      </c>
      <c r="H2265" s="1" t="n">
        <v>10000</v>
      </c>
      <c r="I2265" s="101" t="s">
        <v>180</v>
      </c>
      <c r="J2265" s="1"/>
      <c r="K2265" s="1" t="n">
        <f aca="false">IFERROR(VLOOKUP(A2265,'[2]Pivot HorizontalMRP'!$A$4:$B$2689,2,0),0)</f>
        <v>0</v>
      </c>
      <c r="L2265" s="1" t="n">
        <f aca="false">IFERROR(VLOOKUP(A2265,'[2]Pivot HorizontalMRP'!$A$4:$C$2689,3,0),0)</f>
        <v>43463</v>
      </c>
      <c r="M2265" s="1" t="n">
        <f aca="false">IFERROR(VLOOKUP(A2265,'[2]Pivot HorizontalMRP'!$A$4:$D$2689,0.4,0),0)</f>
        <v>0</v>
      </c>
      <c r="N2265" s="1" t="n">
        <f aca="false">IFERROR(VLOOKUP(A2265,'[2]Pivot HorizontalMRP'!$A$4:$E$2689,5,0),0)</f>
        <v>0</v>
      </c>
      <c r="O2265" s="1" t="n">
        <f aca="false">K2265+L2265</f>
        <v>43463</v>
      </c>
      <c r="P2265" s="1" t="n">
        <f aca="false">K2265+L2265+M2265+N2265</f>
        <v>43463</v>
      </c>
      <c r="Q2265" s="1" t="n">
        <f aca="false">IFERROR(VLOOKUP(A2265,'[2]Pivot HorizontalMRP'!$A$4:$F$2689,6,0),0)</f>
        <v>127</v>
      </c>
      <c r="R2265" s="1" t="n">
        <f aca="false">IFERROR(VLOOKUP(A2265,'[2]Pivot HorizontalMRP'!$A$4:$G$2689,7,0),0)</f>
        <v>119</v>
      </c>
      <c r="S2265" s="1" t="n">
        <f aca="false">IFERROR(VLOOKUP(A2265,'[2]Pivot HorizontalMRP'!$A$4:$H$2689,8,0),0)</f>
        <v>129</v>
      </c>
      <c r="T2265" s="1" t="n">
        <f aca="false">IFERROR(VLOOKUP(A2265,'[2]Pivot HorizontalMRP'!$A$4:$I$2689,9,0),0)</f>
        <v>86</v>
      </c>
      <c r="U2265" s="1" t="n">
        <f aca="false">IF(I2265="delivery",O2265-SUM(Q2265+R2265),IF(I2265="PO",P2265-SUM(Q2265:R2265)))</f>
        <v>43217</v>
      </c>
      <c r="V2265" s="81" t="n">
        <v>0.00053</v>
      </c>
      <c r="W2265" s="81"/>
      <c r="X2265" s="81" t="n">
        <f aca="false">W2265-V2265</f>
        <v>-0.00053</v>
      </c>
      <c r="Y2265" s="81"/>
      <c r="Z2265" s="81"/>
      <c r="AA2265" s="81" t="n">
        <v>0.00178</v>
      </c>
      <c r="AB2265" s="81"/>
      <c r="AC2265" s="81"/>
      <c r="AD2265" s="81"/>
      <c r="AE2265" s="81"/>
      <c r="AF2265" s="81"/>
      <c r="AG2265" s="81"/>
      <c r="AH2265" s="81"/>
      <c r="AI2265" s="81"/>
      <c r="AJ2265" s="81"/>
      <c r="AK2265" s="81"/>
      <c r="AL2265" s="81"/>
      <c r="AM2265" s="81"/>
      <c r="AN2265" s="81"/>
      <c r="AO2265" s="81" t="str">
        <f aca="false">D2265</f>
        <v>Sanmina</v>
      </c>
      <c r="AP2265" s="1" t="s">
        <v>3124</v>
      </c>
      <c r="AQ2265" s="1"/>
      <c r="AR2265" s="1"/>
      <c r="AS2265" s="1"/>
      <c r="AT2265" s="1"/>
      <c r="AU2265" s="1"/>
      <c r="AV2265" s="1"/>
      <c r="AW2265" s="1"/>
      <c r="AX2265" s="1"/>
      <c r="AY2265" s="1"/>
      <c r="AZ2265" s="1"/>
      <c r="BA2265" s="1"/>
      <c r="BB2265" s="1"/>
      <c r="BC2265" s="1"/>
      <c r="BD2265" s="1"/>
      <c r="BE2265" s="1"/>
      <c r="BF2265" s="1" t="s">
        <v>14668</v>
      </c>
      <c r="BG2265" s="1" t="s">
        <v>183</v>
      </c>
      <c r="BH2265" s="1"/>
      <c r="BI2265" s="1"/>
    </row>
    <row r="2266" customFormat="false" ht="12.75" hidden="false" customHeight="false" outlineLevel="0" collapsed="false">
      <c r="A2266" s="1" t="s">
        <v>9887</v>
      </c>
      <c r="B2266" s="1" t="s">
        <v>9888</v>
      </c>
      <c r="C2266" s="1" t="s">
        <v>177</v>
      </c>
      <c r="D2266" s="1" t="s">
        <v>1471</v>
      </c>
      <c r="E2266" s="1" t="s">
        <v>16668</v>
      </c>
      <c r="F2266" s="1" t="s">
        <v>9890</v>
      </c>
      <c r="G2266" s="1" t="n">
        <v>103</v>
      </c>
      <c r="H2266" s="1" t="n">
        <v>5000</v>
      </c>
      <c r="I2266" s="101" t="s">
        <v>188</v>
      </c>
      <c r="J2266" s="1"/>
      <c r="K2266" s="1" t="n">
        <f aca="false">IFERROR(VLOOKUP(A2266,'[2]Pivot HorizontalMRP'!$A$4:$B$2689,2,0),0)</f>
        <v>0</v>
      </c>
      <c r="L2266" s="1" t="n">
        <f aca="false">IFERROR(VLOOKUP(A2266,'[2]Pivot HorizontalMRP'!$A$4:$C$2689,3,0),0)</f>
        <v>517</v>
      </c>
      <c r="M2266" s="1" t="n">
        <f aca="false">IFERROR(VLOOKUP(A2266,'[2]Pivot HorizontalMRP'!$A$4:$D$2689,0.4,0),0)</f>
        <v>0</v>
      </c>
      <c r="N2266" s="1" t="n">
        <f aca="false">IFERROR(VLOOKUP(A2266,'[2]Pivot HorizontalMRP'!$A$4:$E$2689,5,0),0)</f>
        <v>0</v>
      </c>
      <c r="O2266" s="1" t="n">
        <f aca="false">K2266+L2266</f>
        <v>517</v>
      </c>
      <c r="P2266" s="1" t="n">
        <f aca="false">K2266+L2266+M2266+N2266</f>
        <v>517</v>
      </c>
      <c r="Q2266" s="1" t="n">
        <f aca="false">IFERROR(VLOOKUP(A2266,'[2]Pivot HorizontalMRP'!$A$4:$F$2689,6,0),0)</f>
        <v>187</v>
      </c>
      <c r="R2266" s="1" t="n">
        <f aca="false">IFERROR(VLOOKUP(A2266,'[2]Pivot HorizontalMRP'!$A$4:$G$2689,7,0),0)</f>
        <v>154</v>
      </c>
      <c r="S2266" s="1" t="n">
        <f aca="false">IFERROR(VLOOKUP(A2266,'[2]Pivot HorizontalMRP'!$A$4:$H$2689,8,0),0)</f>
        <v>168</v>
      </c>
      <c r="T2266" s="1" t="n">
        <f aca="false">IFERROR(VLOOKUP(A2266,'[2]Pivot HorizontalMRP'!$A$4:$I$2689,9,0),0)</f>
        <v>112</v>
      </c>
      <c r="U2266" s="1" t="n">
        <f aca="false">IF(I2266="delivery",O2266-SUM(Q2266+R2266),IF(I2266="PO",P2266-SUM(Q2266:R2266)))</f>
        <v>176</v>
      </c>
      <c r="V2266" s="81" t="n">
        <v>0.17433</v>
      </c>
      <c r="W2266" s="81"/>
      <c r="X2266" s="81" t="n">
        <f aca="false">W2266-V2266</f>
        <v>-0.17433</v>
      </c>
      <c r="Y2266" s="81"/>
      <c r="Z2266" s="81"/>
      <c r="AA2266" s="81"/>
      <c r="AB2266" s="81"/>
      <c r="AC2266" s="81"/>
      <c r="AD2266" s="81"/>
      <c r="AE2266" s="81"/>
      <c r="AF2266" s="81"/>
      <c r="AG2266" s="81"/>
      <c r="AH2266" s="81"/>
      <c r="AI2266" s="81"/>
      <c r="AJ2266" s="81"/>
      <c r="AK2266" s="81"/>
      <c r="AL2266" s="81"/>
      <c r="AM2266" s="81"/>
      <c r="AN2266" s="81"/>
      <c r="AO2266" s="81" t="str">
        <f aca="false">D2266</f>
        <v>Sanmina</v>
      </c>
      <c r="AP2266" s="1" t="s">
        <v>3124</v>
      </c>
      <c r="AQ2266" s="1"/>
      <c r="AR2266" s="1"/>
      <c r="AS2266" s="1"/>
      <c r="AT2266" s="1"/>
      <c r="AU2266" s="1"/>
      <c r="AV2266" s="1"/>
      <c r="AW2266" s="1"/>
      <c r="AX2266" s="1"/>
      <c r="AY2266" s="1"/>
      <c r="AZ2266" s="1"/>
      <c r="BA2266" s="1"/>
      <c r="BB2266" s="1"/>
      <c r="BC2266" s="1"/>
      <c r="BD2266" s="1"/>
      <c r="BE2266" s="1"/>
      <c r="BF2266" s="1" t="s">
        <v>14668</v>
      </c>
      <c r="BG2266" s="1" t="s">
        <v>183</v>
      </c>
      <c r="BH2266" s="1"/>
      <c r="BI2266" s="1"/>
    </row>
    <row r="2267" customFormat="false" ht="12.75" hidden="false" customHeight="false" outlineLevel="0" collapsed="false">
      <c r="A2267" s="1" t="s">
        <v>9891</v>
      </c>
      <c r="B2267" s="1" t="s">
        <v>9892</v>
      </c>
      <c r="C2267" s="1" t="s">
        <v>177</v>
      </c>
      <c r="D2267" s="1" t="s">
        <v>1471</v>
      </c>
      <c r="E2267" s="1" t="s">
        <v>16669</v>
      </c>
      <c r="F2267" s="1" t="s">
        <v>9894</v>
      </c>
      <c r="G2267" s="1" t="n">
        <v>133</v>
      </c>
      <c r="H2267" s="1" t="n">
        <v>10000</v>
      </c>
      <c r="I2267" s="101" t="s">
        <v>188</v>
      </c>
      <c r="J2267" s="1"/>
      <c r="K2267" s="1" t="n">
        <f aca="false">IFERROR(VLOOKUP(A2267,'[2]Pivot HorizontalMRP'!$A$4:$B$2689,2,0),0)</f>
        <v>0</v>
      </c>
      <c r="L2267" s="1" t="n">
        <f aca="false">IFERROR(VLOOKUP(A2267,'[2]Pivot HorizontalMRP'!$A$4:$C$2689,3,0),0)</f>
        <v>9920</v>
      </c>
      <c r="M2267" s="1" t="n">
        <f aca="false">IFERROR(VLOOKUP(A2267,'[2]Pivot HorizontalMRP'!$A$4:$D$2689,0.4,0),0)</f>
        <v>0</v>
      </c>
      <c r="N2267" s="1" t="n">
        <f aca="false">IFERROR(VLOOKUP(A2267,'[2]Pivot HorizontalMRP'!$A$4:$E$2689,5,0),0)</f>
        <v>0</v>
      </c>
      <c r="O2267" s="1" t="n">
        <f aca="false">K2267+L2267</f>
        <v>9920</v>
      </c>
      <c r="P2267" s="1" t="n">
        <f aca="false">K2267+L2267+M2267+N2267</f>
        <v>9920</v>
      </c>
      <c r="Q2267" s="1" t="n">
        <f aca="false">IFERROR(VLOOKUP(A2267,'[2]Pivot HorizontalMRP'!$A$4:$F$2689,6,0),0)</f>
        <v>84</v>
      </c>
      <c r="R2267" s="1" t="n">
        <f aca="false">IFERROR(VLOOKUP(A2267,'[2]Pivot HorizontalMRP'!$A$4:$G$2689,7,0),0)</f>
        <v>0</v>
      </c>
      <c r="S2267" s="1" t="n">
        <f aca="false">IFERROR(VLOOKUP(A2267,'[2]Pivot HorizontalMRP'!$A$4:$H$2689,8,0),0)</f>
        <v>0</v>
      </c>
      <c r="T2267" s="1" t="n">
        <f aca="false">IFERROR(VLOOKUP(A2267,'[2]Pivot HorizontalMRP'!$A$4:$I$2689,9,0),0)</f>
        <v>0</v>
      </c>
      <c r="U2267" s="1" t="n">
        <f aca="false">IF(I2267="delivery",O2267-SUM(Q2267+R2267),IF(I2267="PO",P2267-SUM(Q2267:R2267)))</f>
        <v>9836</v>
      </c>
      <c r="V2267" s="81" t="n">
        <v>0.0121</v>
      </c>
      <c r="W2267" s="81"/>
      <c r="X2267" s="81" t="n">
        <f aca="false">W2267-V2267</f>
        <v>-0.0121</v>
      </c>
      <c r="Y2267" s="81"/>
      <c r="Z2267" s="81"/>
      <c r="AA2267" s="81"/>
      <c r="AB2267" s="81"/>
      <c r="AC2267" s="81"/>
      <c r="AD2267" s="81"/>
      <c r="AE2267" s="81"/>
      <c r="AF2267" s="81"/>
      <c r="AG2267" s="81"/>
      <c r="AH2267" s="81"/>
      <c r="AI2267" s="81"/>
      <c r="AJ2267" s="81"/>
      <c r="AK2267" s="81"/>
      <c r="AL2267" s="81"/>
      <c r="AM2267" s="81"/>
      <c r="AN2267" s="81"/>
      <c r="AO2267" s="81" t="str">
        <f aca="false">D2267</f>
        <v>Sanmina</v>
      </c>
      <c r="AP2267" s="1" t="s">
        <v>3124</v>
      </c>
      <c r="AQ2267" s="1"/>
      <c r="AR2267" s="1"/>
      <c r="AS2267" s="1"/>
      <c r="AT2267" s="1"/>
      <c r="AU2267" s="1"/>
      <c r="AV2267" s="1"/>
      <c r="AW2267" s="1"/>
      <c r="AX2267" s="1"/>
      <c r="AY2267" s="1"/>
      <c r="AZ2267" s="1"/>
      <c r="BA2267" s="1"/>
      <c r="BB2267" s="1"/>
      <c r="BC2267" s="1"/>
      <c r="BD2267" s="1"/>
      <c r="BE2267" s="1"/>
      <c r="BF2267" s="1" t="s">
        <v>14668</v>
      </c>
      <c r="BG2267" s="1" t="s">
        <v>183</v>
      </c>
      <c r="BH2267" s="1"/>
      <c r="BI2267" s="1"/>
    </row>
    <row r="2268" customFormat="false" ht="12.75" hidden="false" customHeight="false" outlineLevel="0" collapsed="false">
      <c r="A2268" s="1" t="s">
        <v>9895</v>
      </c>
      <c r="B2268" s="1" t="s">
        <v>9896</v>
      </c>
      <c r="C2268" s="1" t="s">
        <v>177</v>
      </c>
      <c r="D2268" s="1" t="s">
        <v>1471</v>
      </c>
      <c r="E2268" s="1" t="s">
        <v>16670</v>
      </c>
      <c r="F2268" s="1" t="s">
        <v>9898</v>
      </c>
      <c r="G2268" s="1" t="n">
        <v>308</v>
      </c>
      <c r="H2268" s="1" t="n">
        <v>30000</v>
      </c>
      <c r="I2268" s="101" t="s">
        <v>188</v>
      </c>
      <c r="J2268" s="1"/>
      <c r="K2268" s="1" t="n">
        <f aca="false">IFERROR(VLOOKUP(A2268,'[2]Pivot HorizontalMRP'!$A$4:$B$2689,2,0),0)</f>
        <v>0</v>
      </c>
      <c r="L2268" s="1" t="n">
        <f aca="false">IFERROR(VLOOKUP(A2268,'[2]Pivot HorizontalMRP'!$A$4:$C$2689,3,0),0)</f>
        <v>100400</v>
      </c>
      <c r="M2268" s="1" t="n">
        <f aca="false">IFERROR(VLOOKUP(A2268,'[2]Pivot HorizontalMRP'!$A$4:$D$2689,0.4,0),0)</f>
        <v>0</v>
      </c>
      <c r="N2268" s="1" t="n">
        <f aca="false">IFERROR(VLOOKUP(A2268,'[2]Pivot HorizontalMRP'!$A$4:$E$2689,5,0),0)</f>
        <v>0</v>
      </c>
      <c r="O2268" s="1" t="n">
        <f aca="false">K2268+L2268</f>
        <v>100400</v>
      </c>
      <c r="P2268" s="1" t="n">
        <f aca="false">K2268+L2268+M2268+N2268</f>
        <v>100400</v>
      </c>
      <c r="Q2268" s="1" t="n">
        <f aca="false">IFERROR(VLOOKUP(A2268,'[2]Pivot HorizontalMRP'!$A$4:$F$2689,6,0),0)</f>
        <v>2610</v>
      </c>
      <c r="R2268" s="1" t="n">
        <f aca="false">IFERROR(VLOOKUP(A2268,'[2]Pivot HorizontalMRP'!$A$4:$G$2689,7,0),0)</f>
        <v>3461</v>
      </c>
      <c r="S2268" s="1" t="n">
        <f aca="false">IFERROR(VLOOKUP(A2268,'[2]Pivot HorizontalMRP'!$A$4:$H$2689,8,0),0)</f>
        <v>3385</v>
      </c>
      <c r="T2268" s="1" t="n">
        <f aca="false">IFERROR(VLOOKUP(A2268,'[2]Pivot HorizontalMRP'!$A$4:$I$2689,9,0),0)</f>
        <v>2198</v>
      </c>
      <c r="U2268" s="1" t="n">
        <f aca="false">IF(I2268="delivery",O2268-SUM(Q2268+R2268),IF(I2268="PO",P2268-SUM(Q2268:R2268)))</f>
        <v>94329</v>
      </c>
      <c r="V2268" s="81" t="n">
        <v>0.00058</v>
      </c>
      <c r="W2268" s="81"/>
      <c r="X2268" s="81" t="n">
        <f aca="false">W2268-V2268</f>
        <v>-0.00058</v>
      </c>
      <c r="Y2268" s="81"/>
      <c r="Z2268" s="81"/>
      <c r="AA2268" s="81" t="n">
        <v>0.00058</v>
      </c>
      <c r="AB2268" s="81"/>
      <c r="AC2268" s="81"/>
      <c r="AD2268" s="81"/>
      <c r="AE2268" s="81"/>
      <c r="AF2268" s="81"/>
      <c r="AG2268" s="81"/>
      <c r="AH2268" s="81"/>
      <c r="AI2268" s="81"/>
      <c r="AJ2268" s="81"/>
      <c r="AK2268" s="81"/>
      <c r="AL2268" s="81"/>
      <c r="AM2268" s="81"/>
      <c r="AN2268" s="81"/>
      <c r="AO2268" s="81" t="str">
        <f aca="false">D2268</f>
        <v>Sanmina</v>
      </c>
      <c r="AP2268" s="1" t="s">
        <v>3124</v>
      </c>
      <c r="AQ2268" s="1"/>
      <c r="AR2268" s="1"/>
      <c r="AS2268" s="1"/>
      <c r="AT2268" s="1"/>
      <c r="AU2268" s="1"/>
      <c r="AV2268" s="1"/>
      <c r="AW2268" s="1"/>
      <c r="AX2268" s="1"/>
      <c r="AY2268" s="1"/>
      <c r="AZ2268" s="1"/>
      <c r="BA2268" s="1"/>
      <c r="BB2268" s="1"/>
      <c r="BC2268" s="1"/>
      <c r="BD2268" s="1"/>
      <c r="BE2268" s="1"/>
      <c r="BF2268" s="1" t="s">
        <v>14668</v>
      </c>
      <c r="BG2268" s="1" t="s">
        <v>183</v>
      </c>
      <c r="BH2268" s="1"/>
      <c r="BI2268" s="1"/>
    </row>
    <row r="2269" customFormat="false" ht="12.75" hidden="false" customHeight="false" outlineLevel="0" collapsed="false">
      <c r="A2269" s="1" t="s">
        <v>9899</v>
      </c>
      <c r="B2269" s="1" t="s">
        <v>9900</v>
      </c>
      <c r="C2269" s="1" t="s">
        <v>177</v>
      </c>
      <c r="D2269" s="1" t="s">
        <v>1471</v>
      </c>
      <c r="E2269" s="1" t="s">
        <v>16671</v>
      </c>
      <c r="F2269" s="1" t="s">
        <v>9902</v>
      </c>
      <c r="G2269" s="1" t="n">
        <v>130</v>
      </c>
      <c r="H2269" s="1" t="n">
        <v>5000</v>
      </c>
      <c r="I2269" s="101" t="s">
        <v>180</v>
      </c>
      <c r="J2269" s="1"/>
      <c r="K2269" s="1" t="n">
        <f aca="false">IFERROR(VLOOKUP(A2269,'[2]Pivot HorizontalMRP'!$A$4:$B$2689,2,0),0)</f>
        <v>0</v>
      </c>
      <c r="L2269" s="1" t="n">
        <f aca="false">IFERROR(VLOOKUP(A2269,'[2]Pivot HorizontalMRP'!$A$4:$C$2689,3,0),0)</f>
        <v>6987</v>
      </c>
      <c r="M2269" s="1" t="n">
        <f aca="false">IFERROR(VLOOKUP(A2269,'[2]Pivot HorizontalMRP'!$A$4:$D$2689,0.4,0),0)</f>
        <v>0</v>
      </c>
      <c r="N2269" s="1" t="n">
        <f aca="false">IFERROR(VLOOKUP(A2269,'[2]Pivot HorizontalMRP'!$A$4:$E$2689,5,0),0)</f>
        <v>0</v>
      </c>
      <c r="O2269" s="1" t="n">
        <f aca="false">K2269+L2269</f>
        <v>6987</v>
      </c>
      <c r="P2269" s="1" t="n">
        <f aca="false">K2269+L2269+M2269+N2269</f>
        <v>6987</v>
      </c>
      <c r="Q2269" s="1" t="n">
        <f aca="false">IFERROR(VLOOKUP(A2269,'[2]Pivot HorizontalMRP'!$A$4:$F$2689,6,0),0)</f>
        <v>10440</v>
      </c>
      <c r="R2269" s="1" t="n">
        <f aca="false">IFERROR(VLOOKUP(A2269,'[2]Pivot HorizontalMRP'!$A$4:$G$2689,7,0),0)</f>
        <v>4484</v>
      </c>
      <c r="S2269" s="1" t="n">
        <f aca="false">IFERROR(VLOOKUP(A2269,'[2]Pivot HorizontalMRP'!$A$4:$H$2689,8,0),0)</f>
        <v>4584</v>
      </c>
      <c r="T2269" s="1" t="n">
        <f aca="false">IFERROR(VLOOKUP(A2269,'[2]Pivot HorizontalMRP'!$A$4:$I$2689,9,0),0)</f>
        <v>2985</v>
      </c>
      <c r="U2269" s="1" t="n">
        <f aca="false">IF(I2269="delivery",O2269-SUM(Q2269+R2269),IF(I2269="PO",P2269-SUM(Q2269:R2269)))</f>
        <v>-7937</v>
      </c>
      <c r="V2269" s="81" t="n">
        <v>0.04085</v>
      </c>
      <c r="W2269" s="81"/>
      <c r="X2269" s="81" t="n">
        <f aca="false">W2269-V2269</f>
        <v>-0.04085</v>
      </c>
      <c r="Y2269" s="81"/>
      <c r="Z2269" s="81"/>
      <c r="AA2269" s="81"/>
      <c r="AB2269" s="81"/>
      <c r="AC2269" s="81"/>
      <c r="AD2269" s="81"/>
      <c r="AE2269" s="81"/>
      <c r="AF2269" s="81"/>
      <c r="AG2269" s="81"/>
      <c r="AH2269" s="81"/>
      <c r="AI2269" s="81"/>
      <c r="AJ2269" s="81"/>
      <c r="AK2269" s="81"/>
      <c r="AL2269" s="81"/>
      <c r="AM2269" s="81"/>
      <c r="AN2269" s="81"/>
      <c r="AO2269" s="81" t="str">
        <f aca="false">D2269</f>
        <v>Sanmina</v>
      </c>
      <c r="AP2269" s="1" t="s">
        <v>3124</v>
      </c>
      <c r="AQ2269" s="1"/>
      <c r="AR2269" s="1"/>
      <c r="AS2269" s="1"/>
      <c r="AT2269" s="1"/>
      <c r="AU2269" s="1"/>
      <c r="AV2269" s="1"/>
      <c r="AW2269" s="1"/>
      <c r="AX2269" s="1"/>
      <c r="AY2269" s="1"/>
      <c r="AZ2269" s="1"/>
      <c r="BA2269" s="1"/>
      <c r="BB2269" s="1"/>
      <c r="BC2269" s="1"/>
      <c r="BD2269" s="1"/>
      <c r="BE2269" s="1"/>
      <c r="BF2269" s="1" t="s">
        <v>14668</v>
      </c>
      <c r="BG2269" s="1" t="s">
        <v>183</v>
      </c>
      <c r="BH2269" s="1"/>
      <c r="BI2269" s="1"/>
    </row>
    <row r="2270" customFormat="false" ht="12.75" hidden="false" customHeight="false" outlineLevel="0" collapsed="false">
      <c r="A2270" s="1" t="s">
        <v>9903</v>
      </c>
      <c r="B2270" s="1" t="s">
        <v>9904</v>
      </c>
      <c r="C2270" s="1" t="s">
        <v>177</v>
      </c>
      <c r="D2270" s="1" t="s">
        <v>1471</v>
      </c>
      <c r="E2270" s="1" t="s">
        <v>16672</v>
      </c>
      <c r="F2270" s="1" t="s">
        <v>9906</v>
      </c>
      <c r="G2270" s="1" t="n">
        <v>116</v>
      </c>
      <c r="H2270" s="1" t="n">
        <v>10000</v>
      </c>
      <c r="I2270" s="101" t="s">
        <v>180</v>
      </c>
      <c r="J2270" s="1"/>
      <c r="K2270" s="1" t="n">
        <f aca="false">IFERROR(VLOOKUP(A2270,'[2]Pivot HorizontalMRP'!$A$4:$B$2689,2,0),0)</f>
        <v>0</v>
      </c>
      <c r="L2270" s="1" t="n">
        <f aca="false">IFERROR(VLOOKUP(A2270,'[2]Pivot HorizontalMRP'!$A$4:$C$2689,3,0),0)</f>
        <v>105974</v>
      </c>
      <c r="M2270" s="1" t="n">
        <f aca="false">IFERROR(VLOOKUP(A2270,'[2]Pivot HorizontalMRP'!$A$4:$D$2689,0.4,0),0)</f>
        <v>0</v>
      </c>
      <c r="N2270" s="1" t="n">
        <f aca="false">IFERROR(VLOOKUP(A2270,'[2]Pivot HorizontalMRP'!$A$4:$E$2689,5,0),0)</f>
        <v>0</v>
      </c>
      <c r="O2270" s="1" t="n">
        <f aca="false">K2270+L2270</f>
        <v>105974</v>
      </c>
      <c r="P2270" s="1" t="n">
        <f aca="false">K2270+L2270+M2270+N2270</f>
        <v>105974</v>
      </c>
      <c r="Q2270" s="1" t="n">
        <f aca="false">IFERROR(VLOOKUP(A2270,'[2]Pivot HorizontalMRP'!$A$4:$F$2689,6,0),0)</f>
        <v>38755</v>
      </c>
      <c r="R2270" s="1" t="n">
        <f aca="false">IFERROR(VLOOKUP(A2270,'[2]Pivot HorizontalMRP'!$A$4:$G$2689,7,0),0)</f>
        <v>27817</v>
      </c>
      <c r="S2270" s="1" t="n">
        <f aca="false">IFERROR(VLOOKUP(A2270,'[2]Pivot HorizontalMRP'!$A$4:$H$2689,8,0),0)</f>
        <v>24490</v>
      </c>
      <c r="T2270" s="1" t="n">
        <f aca="false">IFERROR(VLOOKUP(A2270,'[2]Pivot HorizontalMRP'!$A$4:$I$2689,9,0),0)</f>
        <v>15680</v>
      </c>
      <c r="U2270" s="1" t="n">
        <f aca="false">IF(I2270="delivery",O2270-SUM(Q2270+R2270),IF(I2270="PO",P2270-SUM(Q2270:R2270)))</f>
        <v>39402</v>
      </c>
      <c r="V2270" s="81" t="n">
        <v>0.00036</v>
      </c>
      <c r="W2270" s="81"/>
      <c r="X2270" s="81" t="n">
        <f aca="false">W2270-V2270</f>
        <v>-0.00036</v>
      </c>
      <c r="Y2270" s="81"/>
      <c r="Z2270" s="81"/>
      <c r="AA2270" s="81" t="n">
        <v>0.00028</v>
      </c>
      <c r="AB2270" s="81"/>
      <c r="AC2270" s="81"/>
      <c r="AD2270" s="81"/>
      <c r="AE2270" s="81"/>
      <c r="AF2270" s="81"/>
      <c r="AG2270" s="81"/>
      <c r="AH2270" s="81"/>
      <c r="AI2270" s="81"/>
      <c r="AJ2270" s="81"/>
      <c r="AK2270" s="81"/>
      <c r="AL2270" s="81"/>
      <c r="AM2270" s="81"/>
      <c r="AN2270" s="81"/>
      <c r="AO2270" s="81" t="str">
        <f aca="false">D2270</f>
        <v>Sanmina</v>
      </c>
      <c r="AP2270" s="1" t="s">
        <v>3124</v>
      </c>
      <c r="AQ2270" s="1"/>
      <c r="AR2270" s="1"/>
      <c r="AS2270" s="1"/>
      <c r="AT2270" s="1"/>
      <c r="AU2270" s="1"/>
      <c r="AV2270" s="1"/>
      <c r="AW2270" s="1"/>
      <c r="AX2270" s="1"/>
      <c r="AY2270" s="1"/>
      <c r="AZ2270" s="1"/>
      <c r="BA2270" s="1"/>
      <c r="BB2270" s="1"/>
      <c r="BC2270" s="1"/>
      <c r="BD2270" s="1"/>
      <c r="BE2270" s="1"/>
      <c r="BF2270" s="1" t="s">
        <v>14668</v>
      </c>
      <c r="BG2270" s="1" t="s">
        <v>183</v>
      </c>
      <c r="BH2270" s="1"/>
      <c r="BI2270" s="1"/>
    </row>
    <row r="2271" customFormat="false" ht="12.75" hidden="false" customHeight="false" outlineLevel="0" collapsed="false">
      <c r="A2271" s="1" t="s">
        <v>9907</v>
      </c>
      <c r="B2271" s="1" t="s">
        <v>9908</v>
      </c>
      <c r="C2271" s="1" t="s">
        <v>177</v>
      </c>
      <c r="D2271" s="1" t="s">
        <v>1471</v>
      </c>
      <c r="E2271" s="1" t="s">
        <v>16673</v>
      </c>
      <c r="F2271" s="1" t="s">
        <v>9910</v>
      </c>
      <c r="G2271" s="1" t="n">
        <v>41</v>
      </c>
      <c r="H2271" s="1" t="n">
        <v>10000</v>
      </c>
      <c r="I2271" s="101" t="s">
        <v>188</v>
      </c>
      <c r="J2271" s="1"/>
      <c r="K2271" s="1" t="n">
        <f aca="false">IFERROR(VLOOKUP(A2271,'[2]Pivot HorizontalMRP'!$A$4:$B$2689,2,0),0)</f>
        <v>0</v>
      </c>
      <c r="L2271" s="1" t="n">
        <f aca="false">IFERROR(VLOOKUP(A2271,'[2]Pivot HorizontalMRP'!$A$4:$C$2689,3,0),0)</f>
        <v>35084</v>
      </c>
      <c r="M2271" s="1" t="n">
        <f aca="false">IFERROR(VLOOKUP(A2271,'[2]Pivot HorizontalMRP'!$A$4:$D$2689,0.4,0),0)</f>
        <v>0</v>
      </c>
      <c r="N2271" s="1" t="n">
        <f aca="false">IFERROR(VLOOKUP(A2271,'[2]Pivot HorizontalMRP'!$A$4:$E$2689,5,0),0)</f>
        <v>0</v>
      </c>
      <c r="O2271" s="1" t="n">
        <f aca="false">K2271+L2271</f>
        <v>35084</v>
      </c>
      <c r="P2271" s="1" t="n">
        <f aca="false">K2271+L2271+M2271+N2271</f>
        <v>35084</v>
      </c>
      <c r="Q2271" s="1" t="n">
        <f aca="false">IFERROR(VLOOKUP(A2271,'[2]Pivot HorizontalMRP'!$A$4:$F$2689,6,0),0)</f>
        <v>29344</v>
      </c>
      <c r="R2271" s="1" t="n">
        <f aca="false">IFERROR(VLOOKUP(A2271,'[2]Pivot HorizontalMRP'!$A$4:$G$2689,7,0),0)</f>
        <v>21900</v>
      </c>
      <c r="S2271" s="1" t="n">
        <f aca="false">IFERROR(VLOOKUP(A2271,'[2]Pivot HorizontalMRP'!$A$4:$H$2689,8,0),0)</f>
        <v>18824</v>
      </c>
      <c r="T2271" s="1" t="n">
        <f aca="false">IFERROR(VLOOKUP(A2271,'[2]Pivot HorizontalMRP'!$A$4:$I$2689,9,0),0)</f>
        <v>11886</v>
      </c>
      <c r="U2271" s="1" t="n">
        <f aca="false">IF(I2271="delivery",O2271-SUM(Q2271+R2271),IF(I2271="PO",P2271-SUM(Q2271:R2271)))</f>
        <v>-16160</v>
      </c>
      <c r="V2271" s="81" t="n">
        <v>0.042</v>
      </c>
      <c r="W2271" s="81"/>
      <c r="X2271" s="81" t="n">
        <f aca="false">W2271-V2271</f>
        <v>-0.042</v>
      </c>
      <c r="Y2271" s="81"/>
      <c r="Z2271" s="81"/>
      <c r="AA2271" s="81" t="n">
        <v>0.03999</v>
      </c>
      <c r="AB2271" s="81"/>
      <c r="AC2271" s="81"/>
      <c r="AD2271" s="81"/>
      <c r="AE2271" s="81"/>
      <c r="AF2271" s="81"/>
      <c r="AG2271" s="81"/>
      <c r="AH2271" s="81"/>
      <c r="AI2271" s="81"/>
      <c r="AJ2271" s="81"/>
      <c r="AK2271" s="81"/>
      <c r="AL2271" s="81"/>
      <c r="AM2271" s="81"/>
      <c r="AN2271" s="81"/>
      <c r="AO2271" s="81" t="str">
        <f aca="false">D2271</f>
        <v>Sanmina</v>
      </c>
      <c r="AP2271" s="1" t="s">
        <v>3124</v>
      </c>
      <c r="AQ2271" s="1"/>
      <c r="AR2271" s="1"/>
      <c r="AS2271" s="1"/>
      <c r="AT2271" s="1"/>
      <c r="AU2271" s="1"/>
      <c r="AV2271" s="1"/>
      <c r="AW2271" s="1"/>
      <c r="AX2271" s="1"/>
      <c r="AY2271" s="1"/>
      <c r="AZ2271" s="1"/>
      <c r="BA2271" s="1"/>
      <c r="BB2271" s="1"/>
      <c r="BC2271" s="1"/>
      <c r="BD2271" s="1"/>
      <c r="BE2271" s="1"/>
      <c r="BF2271" s="1" t="s">
        <v>14668</v>
      </c>
      <c r="BG2271" s="1" t="s">
        <v>183</v>
      </c>
      <c r="BH2271" s="1"/>
      <c r="BI2271" s="1"/>
    </row>
    <row r="2272" customFormat="false" ht="12.75" hidden="false" customHeight="false" outlineLevel="0" collapsed="false">
      <c r="A2272" s="1" t="s">
        <v>9911</v>
      </c>
      <c r="B2272" s="1" t="s">
        <v>9912</v>
      </c>
      <c r="C2272" s="1" t="s">
        <v>177</v>
      </c>
      <c r="D2272" s="1" t="s">
        <v>1471</v>
      </c>
      <c r="E2272" s="1" t="s">
        <v>16674</v>
      </c>
      <c r="F2272" s="1" t="s">
        <v>9914</v>
      </c>
      <c r="G2272" s="1" t="n">
        <v>221</v>
      </c>
      <c r="H2272" s="1" t="n">
        <v>4000</v>
      </c>
      <c r="I2272" s="101" t="s">
        <v>188</v>
      </c>
      <c r="J2272" s="1"/>
      <c r="K2272" s="1" t="n">
        <f aca="false">IFERROR(VLOOKUP(A2272,'[2]Pivot HorizontalMRP'!$A$4:$B$2689,2,0),0)</f>
        <v>0</v>
      </c>
      <c r="L2272" s="1" t="n">
        <f aca="false">IFERROR(VLOOKUP(A2272,'[2]Pivot HorizontalMRP'!$A$4:$C$2689,3,0),0)</f>
        <v>35633</v>
      </c>
      <c r="M2272" s="1" t="n">
        <f aca="false">IFERROR(VLOOKUP(A2272,'[2]Pivot HorizontalMRP'!$A$4:$D$2689,0.4,0),0)</f>
        <v>0</v>
      </c>
      <c r="N2272" s="1" t="n">
        <f aca="false">IFERROR(VLOOKUP(A2272,'[2]Pivot HorizontalMRP'!$A$4:$E$2689,5,0),0)</f>
        <v>0</v>
      </c>
      <c r="O2272" s="1" t="n">
        <f aca="false">K2272+L2272</f>
        <v>35633</v>
      </c>
      <c r="P2272" s="1" t="n">
        <f aca="false">K2272+L2272+M2272+N2272</f>
        <v>35633</v>
      </c>
      <c r="Q2272" s="1" t="n">
        <f aca="false">IFERROR(VLOOKUP(A2272,'[2]Pivot HorizontalMRP'!$A$4:$F$2689,6,0),0)</f>
        <v>29944</v>
      </c>
      <c r="R2272" s="1" t="n">
        <f aca="false">IFERROR(VLOOKUP(A2272,'[2]Pivot HorizontalMRP'!$A$4:$G$2689,7,0),0)</f>
        <v>21900</v>
      </c>
      <c r="S2272" s="1" t="n">
        <f aca="false">IFERROR(VLOOKUP(A2272,'[2]Pivot HorizontalMRP'!$A$4:$H$2689,8,0),0)</f>
        <v>18824</v>
      </c>
      <c r="T2272" s="1" t="n">
        <f aca="false">IFERROR(VLOOKUP(A2272,'[2]Pivot HorizontalMRP'!$A$4:$I$2689,9,0),0)</f>
        <v>11886</v>
      </c>
      <c r="U2272" s="1" t="n">
        <f aca="false">IF(I2272="delivery",O2272-SUM(Q2272+R2272),IF(I2272="PO",P2272-SUM(Q2272:R2272)))</f>
        <v>-16211</v>
      </c>
      <c r="V2272" s="81" t="n">
        <v>0.04</v>
      </c>
      <c r="W2272" s="81"/>
      <c r="X2272" s="81" t="n">
        <f aca="false">W2272-V2272</f>
        <v>-0.04</v>
      </c>
      <c r="Y2272" s="81"/>
      <c r="Z2272" s="81"/>
      <c r="AA2272" s="81" t="n">
        <v>0.03582</v>
      </c>
      <c r="AB2272" s="81"/>
      <c r="AC2272" s="81"/>
      <c r="AD2272" s="81"/>
      <c r="AE2272" s="81"/>
      <c r="AF2272" s="81"/>
      <c r="AG2272" s="81"/>
      <c r="AH2272" s="81"/>
      <c r="AI2272" s="81"/>
      <c r="AJ2272" s="81"/>
      <c r="AK2272" s="81"/>
      <c r="AL2272" s="81"/>
      <c r="AM2272" s="81"/>
      <c r="AN2272" s="81"/>
      <c r="AO2272" s="81" t="str">
        <f aca="false">D2272</f>
        <v>Sanmina</v>
      </c>
      <c r="AP2272" s="1" t="s">
        <v>3124</v>
      </c>
      <c r="AQ2272" s="1"/>
      <c r="AR2272" s="1"/>
      <c r="AS2272" s="1"/>
      <c r="AT2272" s="1"/>
      <c r="AU2272" s="1"/>
      <c r="AV2272" s="1"/>
      <c r="AW2272" s="1"/>
      <c r="AX2272" s="1"/>
      <c r="AY2272" s="1"/>
      <c r="AZ2272" s="1"/>
      <c r="BA2272" s="1"/>
      <c r="BB2272" s="1"/>
      <c r="BC2272" s="1"/>
      <c r="BD2272" s="1"/>
      <c r="BE2272" s="1"/>
      <c r="BF2272" s="1" t="s">
        <v>14668</v>
      </c>
      <c r="BG2272" s="1" t="s">
        <v>183</v>
      </c>
      <c r="BH2272" s="1"/>
      <c r="BI2272" s="1"/>
    </row>
    <row r="2273" customFormat="false" ht="12.75" hidden="false" customHeight="false" outlineLevel="0" collapsed="false">
      <c r="A2273" s="1" t="s">
        <v>9915</v>
      </c>
      <c r="B2273" s="1" t="s">
        <v>9916</v>
      </c>
      <c r="C2273" s="1" t="s">
        <v>177</v>
      </c>
      <c r="D2273" s="1" t="s">
        <v>1471</v>
      </c>
      <c r="E2273" s="1" t="s">
        <v>16675</v>
      </c>
      <c r="F2273" s="1" t="s">
        <v>9918</v>
      </c>
      <c r="G2273" s="1" t="n">
        <v>125</v>
      </c>
      <c r="H2273" s="1" t="n">
        <v>20000</v>
      </c>
      <c r="I2273" s="101" t="s">
        <v>188</v>
      </c>
      <c r="J2273" s="1"/>
      <c r="K2273" s="1" t="n">
        <f aca="false">IFERROR(VLOOKUP(A2273,'[2]Pivot HorizontalMRP'!$A$4:$B$2689,2,0),0)</f>
        <v>0</v>
      </c>
      <c r="L2273" s="1" t="n">
        <f aca="false">IFERROR(VLOOKUP(A2273,'[2]Pivot HorizontalMRP'!$A$4:$C$2689,3,0),0)</f>
        <v>10000</v>
      </c>
      <c r="M2273" s="1" t="n">
        <f aca="false">IFERROR(VLOOKUP(A2273,'[2]Pivot HorizontalMRP'!$A$4:$D$2689,0.4,0),0)</f>
        <v>0</v>
      </c>
      <c r="N2273" s="1" t="n">
        <f aca="false">IFERROR(VLOOKUP(A2273,'[2]Pivot HorizontalMRP'!$A$4:$E$2689,5,0),0)</f>
        <v>0</v>
      </c>
      <c r="O2273" s="1" t="n">
        <f aca="false">K2273+L2273</f>
        <v>10000</v>
      </c>
      <c r="P2273" s="1" t="n">
        <f aca="false">K2273+L2273+M2273+N2273</f>
        <v>10000</v>
      </c>
      <c r="Q2273" s="1" t="n">
        <f aca="false">IFERROR(VLOOKUP(A2273,'[2]Pivot HorizontalMRP'!$A$4:$F$2689,6,0),0)</f>
        <v>0</v>
      </c>
      <c r="R2273" s="1" t="n">
        <f aca="false">IFERROR(VLOOKUP(A2273,'[2]Pivot HorizontalMRP'!$A$4:$G$2689,7,0),0)</f>
        <v>1814</v>
      </c>
      <c r="S2273" s="1" t="n">
        <f aca="false">IFERROR(VLOOKUP(A2273,'[2]Pivot HorizontalMRP'!$A$4:$H$2689,8,0),0)</f>
        <v>1020</v>
      </c>
      <c r="T2273" s="1" t="n">
        <f aca="false">IFERROR(VLOOKUP(A2273,'[2]Pivot HorizontalMRP'!$A$4:$I$2689,9,0),0)</f>
        <v>787</v>
      </c>
      <c r="U2273" s="1" t="n">
        <f aca="false">IF(I2273="delivery",O2273-SUM(Q2273+R2273),IF(I2273="PO",P2273-SUM(Q2273:R2273)))</f>
        <v>8186</v>
      </c>
      <c r="V2273" s="81" t="n">
        <v>0.00053</v>
      </c>
      <c r="W2273" s="81"/>
      <c r="X2273" s="81" t="n">
        <f aca="false">W2273-V2273</f>
        <v>-0.00053</v>
      </c>
      <c r="Y2273" s="81"/>
      <c r="Z2273" s="81"/>
      <c r="AA2273" s="81"/>
      <c r="AB2273" s="81"/>
      <c r="AC2273" s="81"/>
      <c r="AD2273" s="81"/>
      <c r="AE2273" s="81"/>
      <c r="AF2273" s="81"/>
      <c r="AG2273" s="81"/>
      <c r="AH2273" s="81"/>
      <c r="AI2273" s="81"/>
      <c r="AJ2273" s="81"/>
      <c r="AK2273" s="81"/>
      <c r="AL2273" s="81"/>
      <c r="AM2273" s="81"/>
      <c r="AN2273" s="81"/>
      <c r="AO2273" s="81" t="str">
        <f aca="false">D2273</f>
        <v>Sanmina</v>
      </c>
      <c r="AP2273" s="1" t="s">
        <v>3124</v>
      </c>
      <c r="AQ2273" s="1"/>
      <c r="AR2273" s="1"/>
      <c r="AS2273" s="1"/>
      <c r="AT2273" s="1"/>
      <c r="AU2273" s="1"/>
      <c r="AV2273" s="1"/>
      <c r="AW2273" s="1"/>
      <c r="AX2273" s="1"/>
      <c r="AY2273" s="1"/>
      <c r="AZ2273" s="1"/>
      <c r="BA2273" s="1"/>
      <c r="BB2273" s="1"/>
      <c r="BC2273" s="1"/>
      <c r="BD2273" s="1"/>
      <c r="BE2273" s="1"/>
      <c r="BF2273" s="1" t="s">
        <v>14668</v>
      </c>
      <c r="BG2273" s="1" t="s">
        <v>183</v>
      </c>
      <c r="BH2273" s="1"/>
      <c r="BI2273" s="1"/>
    </row>
    <row r="2274" customFormat="false" ht="12.75" hidden="false" customHeight="false" outlineLevel="0" collapsed="false">
      <c r="A2274" s="1" t="s">
        <v>9919</v>
      </c>
      <c r="B2274" s="1" t="s">
        <v>9920</v>
      </c>
      <c r="C2274" s="1" t="s">
        <v>177</v>
      </c>
      <c r="D2274" s="1" t="s">
        <v>1471</v>
      </c>
      <c r="E2274" s="1" t="s">
        <v>16676</v>
      </c>
      <c r="F2274" s="1" t="s">
        <v>9922</v>
      </c>
      <c r="G2274" s="1" t="n">
        <v>308</v>
      </c>
      <c r="H2274" s="1" t="n">
        <v>10000</v>
      </c>
      <c r="I2274" s="101" t="s">
        <v>180</v>
      </c>
      <c r="J2274" s="1"/>
      <c r="K2274" s="1" t="n">
        <f aca="false">IFERROR(VLOOKUP(A2274,'[2]Pivot HorizontalMRP'!$A$4:$B$2689,2,0),0)</f>
        <v>0</v>
      </c>
      <c r="L2274" s="1" t="n">
        <f aca="false">IFERROR(VLOOKUP(A2274,'[2]Pivot HorizontalMRP'!$A$4:$C$2689,3,0),0)</f>
        <v>104029</v>
      </c>
      <c r="M2274" s="1" t="n">
        <f aca="false">IFERROR(VLOOKUP(A2274,'[2]Pivot HorizontalMRP'!$A$4:$D$2689,0.4,0),0)</f>
        <v>0</v>
      </c>
      <c r="N2274" s="1" t="n">
        <f aca="false">IFERROR(VLOOKUP(A2274,'[2]Pivot HorizontalMRP'!$A$4:$E$2689,5,0),0)</f>
        <v>0</v>
      </c>
      <c r="O2274" s="1" t="n">
        <f aca="false">K2274+L2274</f>
        <v>104029</v>
      </c>
      <c r="P2274" s="1" t="n">
        <f aca="false">K2274+L2274+M2274+N2274</f>
        <v>104029</v>
      </c>
      <c r="Q2274" s="1" t="n">
        <f aca="false">IFERROR(VLOOKUP(A2274,'[2]Pivot HorizontalMRP'!$A$4:$F$2689,6,0),0)</f>
        <v>28140</v>
      </c>
      <c r="R2274" s="1" t="n">
        <f aca="false">IFERROR(VLOOKUP(A2274,'[2]Pivot HorizontalMRP'!$A$4:$G$2689,7,0),0)</f>
        <v>38937</v>
      </c>
      <c r="S2274" s="1" t="n">
        <f aca="false">IFERROR(VLOOKUP(A2274,'[2]Pivot HorizontalMRP'!$A$4:$H$2689,8,0),0)</f>
        <v>27530</v>
      </c>
      <c r="T2274" s="1" t="n">
        <f aca="false">IFERROR(VLOOKUP(A2274,'[2]Pivot HorizontalMRP'!$A$4:$I$2689,9,0),0)</f>
        <v>17212</v>
      </c>
      <c r="U2274" s="1" t="n">
        <f aca="false">IF(I2274="delivery",O2274-SUM(Q2274+R2274),IF(I2274="PO",P2274-SUM(Q2274:R2274)))</f>
        <v>36952</v>
      </c>
      <c r="V2274" s="81" t="n">
        <v>0.00134</v>
      </c>
      <c r="W2274" s="81"/>
      <c r="X2274" s="81" t="n">
        <f aca="false">W2274-V2274</f>
        <v>-0.00134</v>
      </c>
      <c r="Y2274" s="81"/>
      <c r="Z2274" s="81"/>
      <c r="AA2274" s="81" t="n">
        <v>0.00081</v>
      </c>
      <c r="AB2274" s="81"/>
      <c r="AC2274" s="81"/>
      <c r="AD2274" s="81"/>
      <c r="AE2274" s="81"/>
      <c r="AF2274" s="81"/>
      <c r="AG2274" s="81"/>
      <c r="AH2274" s="81"/>
      <c r="AI2274" s="81"/>
      <c r="AJ2274" s="81"/>
      <c r="AK2274" s="81"/>
      <c r="AL2274" s="81"/>
      <c r="AM2274" s="81"/>
      <c r="AN2274" s="81"/>
      <c r="AO2274" s="81" t="str">
        <f aca="false">D2274</f>
        <v>Sanmina</v>
      </c>
      <c r="AP2274" s="1" t="s">
        <v>3124</v>
      </c>
      <c r="AQ2274" s="1"/>
      <c r="AR2274" s="1"/>
      <c r="AS2274" s="1"/>
      <c r="AT2274" s="1"/>
      <c r="AU2274" s="1"/>
      <c r="AV2274" s="1"/>
      <c r="AW2274" s="1"/>
      <c r="AX2274" s="1"/>
      <c r="AY2274" s="1"/>
      <c r="AZ2274" s="1"/>
      <c r="BA2274" s="1"/>
      <c r="BB2274" s="1"/>
      <c r="BC2274" s="1"/>
      <c r="BD2274" s="1"/>
      <c r="BE2274" s="1"/>
      <c r="BF2274" s="1" t="s">
        <v>14668</v>
      </c>
      <c r="BG2274" s="1" t="s">
        <v>183</v>
      </c>
      <c r="BH2274" s="1"/>
      <c r="BI2274" s="1"/>
    </row>
    <row r="2275" customFormat="false" ht="12.75" hidden="false" customHeight="false" outlineLevel="0" collapsed="false">
      <c r="A2275" s="1" t="s">
        <v>9923</v>
      </c>
      <c r="B2275" s="1" t="s">
        <v>9924</v>
      </c>
      <c r="C2275" s="1" t="s">
        <v>177</v>
      </c>
      <c r="D2275" s="1" t="s">
        <v>1471</v>
      </c>
      <c r="E2275" s="1" t="s">
        <v>16677</v>
      </c>
      <c r="F2275" s="1" t="s">
        <v>9926</v>
      </c>
      <c r="G2275" s="1" t="n">
        <v>116</v>
      </c>
      <c r="H2275" s="1" t="n">
        <v>10000</v>
      </c>
      <c r="I2275" s="101" t="s">
        <v>180</v>
      </c>
      <c r="J2275" s="1"/>
      <c r="K2275" s="1" t="n">
        <f aca="false">IFERROR(VLOOKUP(A2275,'[2]Pivot HorizontalMRP'!$A$4:$B$2689,2,0),0)</f>
        <v>0</v>
      </c>
      <c r="L2275" s="1" t="n">
        <f aca="false">IFERROR(VLOOKUP(A2275,'[2]Pivot HorizontalMRP'!$A$4:$C$2689,3,0),0)</f>
        <v>203976</v>
      </c>
      <c r="M2275" s="1" t="n">
        <f aca="false">IFERROR(VLOOKUP(A2275,'[2]Pivot HorizontalMRP'!$A$4:$D$2689,0.4,0),0)</f>
        <v>0</v>
      </c>
      <c r="N2275" s="1" t="n">
        <f aca="false">IFERROR(VLOOKUP(A2275,'[2]Pivot HorizontalMRP'!$A$4:$E$2689,5,0),0)</f>
        <v>120000</v>
      </c>
      <c r="O2275" s="1" t="n">
        <f aca="false">K2275+L2275</f>
        <v>203976</v>
      </c>
      <c r="P2275" s="1" t="n">
        <f aca="false">K2275+L2275+M2275+N2275</f>
        <v>323976</v>
      </c>
      <c r="Q2275" s="1" t="n">
        <f aca="false">IFERROR(VLOOKUP(A2275,'[2]Pivot HorizontalMRP'!$A$4:$F$2689,6,0),0)</f>
        <v>84008</v>
      </c>
      <c r="R2275" s="1" t="n">
        <f aca="false">IFERROR(VLOOKUP(A2275,'[2]Pivot HorizontalMRP'!$A$4:$G$2689,7,0),0)</f>
        <v>144704</v>
      </c>
      <c r="S2275" s="1" t="n">
        <f aca="false">IFERROR(VLOOKUP(A2275,'[2]Pivot HorizontalMRP'!$A$4:$H$2689,8,0),0)</f>
        <v>97020</v>
      </c>
      <c r="T2275" s="1" t="n">
        <f aca="false">IFERROR(VLOOKUP(A2275,'[2]Pivot HorizontalMRP'!$A$4:$I$2689,9,0),0)</f>
        <v>61740</v>
      </c>
      <c r="U2275" s="1" t="n">
        <f aca="false">IF(I2275="delivery",O2275-SUM(Q2275+R2275),IF(I2275="PO",P2275-SUM(Q2275:R2275)))</f>
        <v>-24736</v>
      </c>
      <c r="V2275" s="81" t="n">
        <v>0.00061</v>
      </c>
      <c r="W2275" s="81"/>
      <c r="X2275" s="81" t="n">
        <f aca="false">W2275-V2275</f>
        <v>-0.00061</v>
      </c>
      <c r="Y2275" s="81"/>
      <c r="Z2275" s="81"/>
      <c r="AA2275" s="81" t="n">
        <v>0.00028</v>
      </c>
      <c r="AB2275" s="81"/>
      <c r="AC2275" s="81"/>
      <c r="AD2275" s="81"/>
      <c r="AE2275" s="81"/>
      <c r="AF2275" s="81"/>
      <c r="AG2275" s="81"/>
      <c r="AH2275" s="81"/>
      <c r="AI2275" s="81"/>
      <c r="AJ2275" s="81"/>
      <c r="AK2275" s="81"/>
      <c r="AL2275" s="81"/>
      <c r="AM2275" s="81"/>
      <c r="AN2275" s="81"/>
      <c r="AO2275" s="81" t="str">
        <f aca="false">D2275</f>
        <v>Sanmina</v>
      </c>
      <c r="AP2275" s="1" t="s">
        <v>3124</v>
      </c>
      <c r="AQ2275" s="1"/>
      <c r="AR2275" s="1"/>
      <c r="AS2275" s="1"/>
      <c r="AT2275" s="1"/>
      <c r="AU2275" s="1"/>
      <c r="AV2275" s="1"/>
      <c r="AW2275" s="1"/>
      <c r="AX2275" s="1"/>
      <c r="AY2275" s="1"/>
      <c r="AZ2275" s="1"/>
      <c r="BA2275" s="1"/>
      <c r="BB2275" s="1"/>
      <c r="BC2275" s="1"/>
      <c r="BD2275" s="1"/>
      <c r="BE2275" s="1"/>
      <c r="BF2275" s="1" t="s">
        <v>14668</v>
      </c>
      <c r="BG2275" s="1" t="s">
        <v>183</v>
      </c>
      <c r="BH2275" s="1"/>
      <c r="BI2275" s="1"/>
    </row>
    <row r="2276" customFormat="false" ht="12.75" hidden="false" customHeight="false" outlineLevel="0" collapsed="false">
      <c r="A2276" s="1" t="s">
        <v>9927</v>
      </c>
      <c r="B2276" s="1" t="s">
        <v>9928</v>
      </c>
      <c r="C2276" s="1" t="s">
        <v>177</v>
      </c>
      <c r="D2276" s="1" t="s">
        <v>1471</v>
      </c>
      <c r="E2276" s="1" t="s">
        <v>16678</v>
      </c>
      <c r="F2276" s="1" t="s">
        <v>9930</v>
      </c>
      <c r="G2276" s="1" t="n">
        <v>308</v>
      </c>
      <c r="H2276" s="1" t="n">
        <v>10000</v>
      </c>
      <c r="I2276" s="101" t="s">
        <v>180</v>
      </c>
      <c r="J2276" s="1"/>
      <c r="K2276" s="1" t="n">
        <f aca="false">IFERROR(VLOOKUP(A2276,'[2]Pivot HorizontalMRP'!$A$4:$B$2689,2,0),0)</f>
        <v>0</v>
      </c>
      <c r="L2276" s="1" t="n">
        <f aca="false">IFERROR(VLOOKUP(A2276,'[2]Pivot HorizontalMRP'!$A$4:$C$2689,3,0),0)</f>
        <v>32344</v>
      </c>
      <c r="M2276" s="1" t="n">
        <f aca="false">IFERROR(VLOOKUP(A2276,'[2]Pivot HorizontalMRP'!$A$4:$D$2689,0.4,0),0)</f>
        <v>0</v>
      </c>
      <c r="N2276" s="1" t="n">
        <f aca="false">IFERROR(VLOOKUP(A2276,'[2]Pivot HorizontalMRP'!$A$4:$E$2689,5,0),0)</f>
        <v>0</v>
      </c>
      <c r="O2276" s="1" t="n">
        <f aca="false">K2276+L2276</f>
        <v>32344</v>
      </c>
      <c r="P2276" s="1" t="n">
        <f aca="false">K2276+L2276+M2276+N2276</f>
        <v>32344</v>
      </c>
      <c r="Q2276" s="1" t="n">
        <f aca="false">IFERROR(VLOOKUP(A2276,'[2]Pivot HorizontalMRP'!$A$4:$F$2689,6,0),0)</f>
        <v>3288</v>
      </c>
      <c r="R2276" s="1" t="n">
        <f aca="false">IFERROR(VLOOKUP(A2276,'[2]Pivot HorizontalMRP'!$A$4:$G$2689,7,0),0)</f>
        <v>5287</v>
      </c>
      <c r="S2276" s="1" t="n">
        <f aca="false">IFERROR(VLOOKUP(A2276,'[2]Pivot HorizontalMRP'!$A$4:$H$2689,8,0),0)</f>
        <v>3594</v>
      </c>
      <c r="T2276" s="1" t="n">
        <f aca="false">IFERROR(VLOOKUP(A2276,'[2]Pivot HorizontalMRP'!$A$4:$I$2689,9,0),0)</f>
        <v>2291</v>
      </c>
      <c r="U2276" s="1" t="n">
        <f aca="false">IF(I2276="delivery",O2276-SUM(Q2276+R2276),IF(I2276="PO",P2276-SUM(Q2276:R2276)))</f>
        <v>23769</v>
      </c>
      <c r="V2276" s="81" t="n">
        <v>0.00036</v>
      </c>
      <c r="W2276" s="81"/>
      <c r="X2276" s="81" t="n">
        <f aca="false">W2276-V2276</f>
        <v>-0.00036</v>
      </c>
      <c r="Y2276" s="81"/>
      <c r="Z2276" s="81"/>
      <c r="AA2276" s="81" t="n">
        <v>0.00028</v>
      </c>
      <c r="AB2276" s="81"/>
      <c r="AC2276" s="81"/>
      <c r="AD2276" s="81"/>
      <c r="AE2276" s="81"/>
      <c r="AF2276" s="81"/>
      <c r="AG2276" s="81"/>
      <c r="AH2276" s="81"/>
      <c r="AI2276" s="81"/>
      <c r="AJ2276" s="81"/>
      <c r="AK2276" s="81"/>
      <c r="AL2276" s="81"/>
      <c r="AM2276" s="81"/>
      <c r="AN2276" s="81"/>
      <c r="AO2276" s="81" t="str">
        <f aca="false">D2276</f>
        <v>Sanmina</v>
      </c>
      <c r="AP2276" s="1" t="s">
        <v>3124</v>
      </c>
      <c r="AQ2276" s="1"/>
      <c r="AR2276" s="1"/>
      <c r="AS2276" s="1"/>
      <c r="AT2276" s="1"/>
      <c r="AU2276" s="1"/>
      <c r="AV2276" s="1"/>
      <c r="AW2276" s="1"/>
      <c r="AX2276" s="1"/>
      <c r="AY2276" s="1"/>
      <c r="AZ2276" s="1"/>
      <c r="BA2276" s="1"/>
      <c r="BB2276" s="1"/>
      <c r="BC2276" s="1"/>
      <c r="BD2276" s="1"/>
      <c r="BE2276" s="1"/>
      <c r="BF2276" s="1" t="s">
        <v>14668</v>
      </c>
      <c r="BG2276" s="1" t="s">
        <v>183</v>
      </c>
      <c r="BH2276" s="1"/>
      <c r="BI2276" s="1"/>
    </row>
    <row r="2277" customFormat="false" ht="12.75" hidden="false" customHeight="false" outlineLevel="0" collapsed="false">
      <c r="A2277" s="1" t="s">
        <v>9931</v>
      </c>
      <c r="B2277" s="1" t="s">
        <v>9932</v>
      </c>
      <c r="C2277" s="1" t="s">
        <v>177</v>
      </c>
      <c r="D2277" s="1" t="s">
        <v>1471</v>
      </c>
      <c r="E2277" s="1" t="s">
        <v>16679</v>
      </c>
      <c r="F2277" s="1" t="s">
        <v>9934</v>
      </c>
      <c r="G2277" s="1" t="n">
        <v>116</v>
      </c>
      <c r="H2277" s="1" t="n">
        <v>5000</v>
      </c>
      <c r="I2277" s="101" t="s">
        <v>180</v>
      </c>
      <c r="J2277" s="1"/>
      <c r="K2277" s="1" t="n">
        <f aca="false">IFERROR(VLOOKUP(A2277,'[2]Pivot HorizontalMRP'!$A$4:$B$2689,2,0),0)</f>
        <v>0</v>
      </c>
      <c r="L2277" s="1" t="n">
        <f aca="false">IFERROR(VLOOKUP(A2277,'[2]Pivot HorizontalMRP'!$A$4:$C$2689,3,0),0)</f>
        <v>21601</v>
      </c>
      <c r="M2277" s="1" t="n">
        <f aca="false">IFERROR(VLOOKUP(A2277,'[2]Pivot HorizontalMRP'!$A$4:$D$2689,0.4,0),0)</f>
        <v>0</v>
      </c>
      <c r="N2277" s="1" t="n">
        <f aca="false">IFERROR(VLOOKUP(A2277,'[2]Pivot HorizontalMRP'!$A$4:$E$2689,5,0),0)</f>
        <v>20000</v>
      </c>
      <c r="O2277" s="1" t="n">
        <f aca="false">K2277+L2277</f>
        <v>21601</v>
      </c>
      <c r="P2277" s="1" t="n">
        <f aca="false">K2277+L2277+M2277+N2277</f>
        <v>41601</v>
      </c>
      <c r="Q2277" s="1" t="n">
        <f aca="false">IFERROR(VLOOKUP(A2277,'[2]Pivot HorizontalMRP'!$A$4:$F$2689,6,0),0)</f>
        <v>25010</v>
      </c>
      <c r="R2277" s="1" t="n">
        <f aca="false">IFERROR(VLOOKUP(A2277,'[2]Pivot HorizontalMRP'!$A$4:$G$2689,7,0),0)</f>
        <v>12867</v>
      </c>
      <c r="S2277" s="1" t="n">
        <f aca="false">IFERROR(VLOOKUP(A2277,'[2]Pivot HorizontalMRP'!$A$4:$H$2689,8,0),0)</f>
        <v>13528</v>
      </c>
      <c r="T2277" s="1" t="n">
        <f aca="false">IFERROR(VLOOKUP(A2277,'[2]Pivot HorizontalMRP'!$A$4:$I$2689,9,0),0)</f>
        <v>7536</v>
      </c>
      <c r="U2277" s="1" t="n">
        <f aca="false">IF(I2277="delivery",O2277-SUM(Q2277+R2277),IF(I2277="PO",P2277-SUM(Q2277:R2277)))</f>
        <v>-16276</v>
      </c>
      <c r="V2277" s="81" t="n">
        <v>0.0051</v>
      </c>
      <c r="W2277" s="81"/>
      <c r="X2277" s="81" t="n">
        <f aca="false">W2277-V2277</f>
        <v>-0.0051</v>
      </c>
      <c r="Y2277" s="81"/>
      <c r="Z2277" s="81"/>
      <c r="AA2277" s="81" t="n">
        <v>0.00685</v>
      </c>
      <c r="AB2277" s="81"/>
      <c r="AC2277" s="81"/>
      <c r="AD2277" s="81"/>
      <c r="AE2277" s="81"/>
      <c r="AF2277" s="81"/>
      <c r="AG2277" s="81"/>
      <c r="AH2277" s="81"/>
      <c r="AI2277" s="81"/>
      <c r="AJ2277" s="81"/>
      <c r="AK2277" s="81"/>
      <c r="AL2277" s="81"/>
      <c r="AM2277" s="81"/>
      <c r="AN2277" s="81"/>
      <c r="AO2277" s="81" t="str">
        <f aca="false">D2277</f>
        <v>Sanmina</v>
      </c>
      <c r="AP2277" s="1" t="s">
        <v>3124</v>
      </c>
      <c r="AQ2277" s="1"/>
      <c r="AR2277" s="1"/>
      <c r="AS2277" s="1"/>
      <c r="AT2277" s="1"/>
      <c r="AU2277" s="1"/>
      <c r="AV2277" s="1"/>
      <c r="AW2277" s="1"/>
      <c r="AX2277" s="1"/>
      <c r="AY2277" s="1"/>
      <c r="AZ2277" s="1"/>
      <c r="BA2277" s="1"/>
      <c r="BB2277" s="1"/>
      <c r="BC2277" s="1"/>
      <c r="BD2277" s="1"/>
      <c r="BE2277" s="1"/>
      <c r="BF2277" s="1" t="s">
        <v>14668</v>
      </c>
      <c r="BG2277" s="1" t="s">
        <v>183</v>
      </c>
      <c r="BH2277" s="1"/>
      <c r="BI2277" s="1"/>
    </row>
    <row r="2278" customFormat="false" ht="12.75" hidden="false" customHeight="false" outlineLevel="0" collapsed="false">
      <c r="A2278" s="1" t="s">
        <v>9935</v>
      </c>
      <c r="B2278" s="1" t="s">
        <v>9936</v>
      </c>
      <c r="C2278" s="1" t="s">
        <v>177</v>
      </c>
      <c r="D2278" s="1" t="s">
        <v>1471</v>
      </c>
      <c r="E2278" s="1" t="s">
        <v>16680</v>
      </c>
      <c r="F2278" s="1" t="s">
        <v>9938</v>
      </c>
      <c r="G2278" s="1" t="n">
        <v>123</v>
      </c>
      <c r="H2278" s="1" t="n">
        <v>10000</v>
      </c>
      <c r="I2278" s="101" t="s">
        <v>180</v>
      </c>
      <c r="J2278" s="1"/>
      <c r="K2278" s="1" t="n">
        <f aca="false">IFERROR(VLOOKUP(A2278,'[2]Pivot HorizontalMRP'!$A$4:$B$2689,2,0),0)</f>
        <v>0</v>
      </c>
      <c r="L2278" s="1" t="n">
        <f aca="false">IFERROR(VLOOKUP(A2278,'[2]Pivot HorizontalMRP'!$A$4:$C$2689,3,0),0)</f>
        <v>74527</v>
      </c>
      <c r="M2278" s="1" t="n">
        <f aca="false">IFERROR(VLOOKUP(A2278,'[2]Pivot HorizontalMRP'!$A$4:$D$2689,0.4,0),0)</f>
        <v>0</v>
      </c>
      <c r="N2278" s="1" t="n">
        <f aca="false">IFERROR(VLOOKUP(A2278,'[2]Pivot HorizontalMRP'!$A$4:$E$2689,5,0),0)</f>
        <v>0</v>
      </c>
      <c r="O2278" s="1" t="n">
        <f aca="false">K2278+L2278</f>
        <v>74527</v>
      </c>
      <c r="P2278" s="1" t="n">
        <f aca="false">K2278+L2278+M2278+N2278</f>
        <v>74527</v>
      </c>
      <c r="Q2278" s="1" t="n">
        <f aca="false">IFERROR(VLOOKUP(A2278,'[2]Pivot HorizontalMRP'!$A$4:$F$2689,6,0),0)</f>
        <v>2162</v>
      </c>
      <c r="R2278" s="1" t="n">
        <f aca="false">IFERROR(VLOOKUP(A2278,'[2]Pivot HorizontalMRP'!$A$4:$G$2689,7,0),0)</f>
        <v>2459</v>
      </c>
      <c r="S2278" s="1" t="n">
        <f aca="false">IFERROR(VLOOKUP(A2278,'[2]Pivot HorizontalMRP'!$A$4:$H$2689,8,0),0)</f>
        <v>2678</v>
      </c>
      <c r="T2278" s="1" t="n">
        <f aca="false">IFERROR(VLOOKUP(A2278,'[2]Pivot HorizontalMRP'!$A$4:$I$2689,9,0),0)</f>
        <v>1236</v>
      </c>
      <c r="U2278" s="1" t="n">
        <f aca="false">IF(I2278="delivery",O2278-SUM(Q2278+R2278),IF(I2278="PO",P2278-SUM(Q2278:R2278)))</f>
        <v>69906</v>
      </c>
      <c r="V2278" s="81" t="n">
        <v>0.00184</v>
      </c>
      <c r="W2278" s="81"/>
      <c r="X2278" s="81" t="n">
        <f aca="false">W2278-V2278</f>
        <v>-0.00184</v>
      </c>
      <c r="Y2278" s="81"/>
      <c r="Z2278" s="81"/>
      <c r="AA2278" s="81"/>
      <c r="AB2278" s="81"/>
      <c r="AC2278" s="81"/>
      <c r="AD2278" s="81"/>
      <c r="AE2278" s="81"/>
      <c r="AF2278" s="81"/>
      <c r="AG2278" s="81"/>
      <c r="AH2278" s="81"/>
      <c r="AI2278" s="81"/>
      <c r="AJ2278" s="81"/>
      <c r="AK2278" s="81"/>
      <c r="AL2278" s="81"/>
      <c r="AM2278" s="81"/>
      <c r="AN2278" s="81"/>
      <c r="AO2278" s="81" t="str">
        <f aca="false">D2278</f>
        <v>Sanmina</v>
      </c>
      <c r="AP2278" s="1" t="s">
        <v>3124</v>
      </c>
      <c r="AQ2278" s="1"/>
      <c r="AR2278" s="1"/>
      <c r="AS2278" s="1"/>
      <c r="AT2278" s="1"/>
      <c r="AU2278" s="1"/>
      <c r="AV2278" s="1"/>
      <c r="AW2278" s="1"/>
      <c r="AX2278" s="1"/>
      <c r="AY2278" s="1"/>
      <c r="AZ2278" s="1"/>
      <c r="BA2278" s="1"/>
      <c r="BB2278" s="1"/>
      <c r="BC2278" s="1"/>
      <c r="BD2278" s="1"/>
      <c r="BE2278" s="1"/>
      <c r="BF2278" s="1" t="s">
        <v>14668</v>
      </c>
      <c r="BG2278" s="1" t="s">
        <v>183</v>
      </c>
      <c r="BH2278" s="1"/>
      <c r="BI2278" s="1"/>
    </row>
    <row r="2279" customFormat="false" ht="12.75" hidden="false" customHeight="false" outlineLevel="0" collapsed="false">
      <c r="A2279" s="1" t="s">
        <v>9939</v>
      </c>
      <c r="B2279" s="1" t="s">
        <v>9940</v>
      </c>
      <c r="C2279" s="1" t="s">
        <v>177</v>
      </c>
      <c r="D2279" s="1" t="s">
        <v>1471</v>
      </c>
      <c r="E2279" s="1" t="s">
        <v>16681</v>
      </c>
      <c r="F2279" s="1" t="s">
        <v>9942</v>
      </c>
      <c r="G2279" s="1" t="n">
        <v>116</v>
      </c>
      <c r="H2279" s="1" t="n">
        <v>5000</v>
      </c>
      <c r="I2279" s="101" t="s">
        <v>180</v>
      </c>
      <c r="J2279" s="1"/>
      <c r="K2279" s="1" t="n">
        <f aca="false">IFERROR(VLOOKUP(A2279,'[2]Pivot HorizontalMRP'!$A$4:$B$2689,2,0),0)</f>
        <v>0</v>
      </c>
      <c r="L2279" s="1" t="n">
        <f aca="false">IFERROR(VLOOKUP(A2279,'[2]Pivot HorizontalMRP'!$A$4:$C$2689,3,0),0)</f>
        <v>21810</v>
      </c>
      <c r="M2279" s="1" t="n">
        <f aca="false">IFERROR(VLOOKUP(A2279,'[2]Pivot HorizontalMRP'!$A$4:$D$2689,0.4,0),0)</f>
        <v>0</v>
      </c>
      <c r="N2279" s="1" t="n">
        <f aca="false">IFERROR(VLOOKUP(A2279,'[2]Pivot HorizontalMRP'!$A$4:$E$2689,5,0),0)</f>
        <v>0</v>
      </c>
      <c r="O2279" s="1" t="n">
        <f aca="false">K2279+L2279</f>
        <v>21810</v>
      </c>
      <c r="P2279" s="1" t="n">
        <f aca="false">K2279+L2279+M2279+N2279</f>
        <v>21810</v>
      </c>
      <c r="Q2279" s="1" t="n">
        <f aca="false">IFERROR(VLOOKUP(A2279,'[2]Pivot HorizontalMRP'!$A$4:$F$2689,6,0),0)</f>
        <v>8619</v>
      </c>
      <c r="R2279" s="1" t="n">
        <f aca="false">IFERROR(VLOOKUP(A2279,'[2]Pivot HorizontalMRP'!$A$4:$G$2689,7,0),0)</f>
        <v>9796</v>
      </c>
      <c r="S2279" s="1" t="n">
        <f aca="false">IFERROR(VLOOKUP(A2279,'[2]Pivot HorizontalMRP'!$A$4:$H$2689,8,0),0)</f>
        <v>7326</v>
      </c>
      <c r="T2279" s="1" t="n">
        <f aca="false">IFERROR(VLOOKUP(A2279,'[2]Pivot HorizontalMRP'!$A$4:$I$2689,9,0),0)</f>
        <v>5322</v>
      </c>
      <c r="U2279" s="1" t="n">
        <f aca="false">IF(I2279="delivery",O2279-SUM(Q2279+R2279),IF(I2279="PO",P2279-SUM(Q2279:R2279)))</f>
        <v>3395</v>
      </c>
      <c r="V2279" s="81" t="n">
        <v>0.0051</v>
      </c>
      <c r="W2279" s="81"/>
      <c r="X2279" s="81" t="n">
        <f aca="false">W2279-V2279</f>
        <v>-0.0051</v>
      </c>
      <c r="Y2279" s="81"/>
      <c r="Z2279" s="81"/>
      <c r="AA2279" s="81" t="n">
        <v>0.0046</v>
      </c>
      <c r="AB2279" s="81"/>
      <c r="AC2279" s="81"/>
      <c r="AD2279" s="81"/>
      <c r="AE2279" s="81"/>
      <c r="AF2279" s="81"/>
      <c r="AG2279" s="81"/>
      <c r="AH2279" s="81"/>
      <c r="AI2279" s="81"/>
      <c r="AJ2279" s="81"/>
      <c r="AK2279" s="81"/>
      <c r="AL2279" s="81"/>
      <c r="AM2279" s="81"/>
      <c r="AN2279" s="81"/>
      <c r="AO2279" s="81" t="str">
        <f aca="false">D2279</f>
        <v>Sanmina</v>
      </c>
      <c r="AP2279" s="1" t="s">
        <v>3124</v>
      </c>
      <c r="AQ2279" s="1"/>
      <c r="AR2279" s="1"/>
      <c r="AS2279" s="1"/>
      <c r="AT2279" s="1"/>
      <c r="AU2279" s="1"/>
      <c r="AV2279" s="1"/>
      <c r="AW2279" s="1"/>
      <c r="AX2279" s="1"/>
      <c r="AY2279" s="1"/>
      <c r="AZ2279" s="1"/>
      <c r="BA2279" s="1"/>
      <c r="BB2279" s="1"/>
      <c r="BC2279" s="1"/>
      <c r="BD2279" s="1"/>
      <c r="BE2279" s="1"/>
      <c r="BF2279" s="1" t="s">
        <v>14668</v>
      </c>
      <c r="BG2279" s="1" t="s">
        <v>183</v>
      </c>
      <c r="BH2279" s="1"/>
      <c r="BI2279" s="1"/>
    </row>
    <row r="2280" customFormat="false" ht="12.75" hidden="false" customHeight="false" outlineLevel="0" collapsed="false">
      <c r="A2280" s="1" t="s">
        <v>9943</v>
      </c>
      <c r="B2280" s="1" t="s">
        <v>9944</v>
      </c>
      <c r="C2280" s="1" t="s">
        <v>177</v>
      </c>
      <c r="D2280" s="1" t="s">
        <v>1471</v>
      </c>
      <c r="E2280" s="1" t="s">
        <v>16682</v>
      </c>
      <c r="F2280" s="1" t="s">
        <v>9946</v>
      </c>
      <c r="G2280" s="1" t="n">
        <v>308</v>
      </c>
      <c r="H2280" s="1" t="n">
        <v>30000</v>
      </c>
      <c r="I2280" s="101" t="s">
        <v>180</v>
      </c>
      <c r="J2280" s="1"/>
      <c r="K2280" s="1" t="n">
        <f aca="false">IFERROR(VLOOKUP(A2280,'[2]Pivot HorizontalMRP'!$A$4:$B$2689,2,0),0)</f>
        <v>0</v>
      </c>
      <c r="L2280" s="1" t="n">
        <f aca="false">IFERROR(VLOOKUP(A2280,'[2]Pivot HorizontalMRP'!$A$4:$C$2689,3,0),0)</f>
        <v>204591</v>
      </c>
      <c r="M2280" s="1" t="n">
        <f aca="false">IFERROR(VLOOKUP(A2280,'[2]Pivot HorizontalMRP'!$A$4:$D$2689,0.4,0),0)</f>
        <v>0</v>
      </c>
      <c r="N2280" s="1" t="n">
        <f aca="false">IFERROR(VLOOKUP(A2280,'[2]Pivot HorizontalMRP'!$A$4:$E$2689,5,0),0)</f>
        <v>160000</v>
      </c>
      <c r="O2280" s="1" t="n">
        <f aca="false">K2280+L2280</f>
        <v>204591</v>
      </c>
      <c r="P2280" s="1" t="n">
        <f aca="false">K2280+L2280+M2280+N2280</f>
        <v>364591</v>
      </c>
      <c r="Q2280" s="1" t="n">
        <f aca="false">IFERROR(VLOOKUP(A2280,'[2]Pivot HorizontalMRP'!$A$4:$F$2689,6,0),0)</f>
        <v>149406</v>
      </c>
      <c r="R2280" s="1" t="n">
        <f aca="false">IFERROR(VLOOKUP(A2280,'[2]Pivot HorizontalMRP'!$A$4:$G$2689,7,0),0)</f>
        <v>144094</v>
      </c>
      <c r="S2280" s="1" t="n">
        <f aca="false">IFERROR(VLOOKUP(A2280,'[2]Pivot HorizontalMRP'!$A$4:$H$2689,8,0),0)</f>
        <v>150084</v>
      </c>
      <c r="T2280" s="1" t="n">
        <f aca="false">IFERROR(VLOOKUP(A2280,'[2]Pivot HorizontalMRP'!$A$4:$I$2689,9,0),0)</f>
        <v>88722</v>
      </c>
      <c r="U2280" s="1" t="n">
        <f aca="false">IF(I2280="delivery",O2280-SUM(Q2280+R2280),IF(I2280="PO",P2280-SUM(Q2280:R2280)))</f>
        <v>-88909</v>
      </c>
      <c r="V2280" s="81" t="n">
        <v>0.00061</v>
      </c>
      <c r="W2280" s="81"/>
      <c r="X2280" s="81" t="n">
        <f aca="false">W2280-V2280</f>
        <v>-0.00061</v>
      </c>
      <c r="Y2280" s="81"/>
      <c r="Z2280" s="81"/>
      <c r="AA2280" s="81" t="n">
        <v>0.00028</v>
      </c>
      <c r="AB2280" s="81"/>
      <c r="AC2280" s="81"/>
      <c r="AD2280" s="81"/>
      <c r="AE2280" s="81"/>
      <c r="AF2280" s="81"/>
      <c r="AG2280" s="81"/>
      <c r="AH2280" s="81"/>
      <c r="AI2280" s="81"/>
      <c r="AJ2280" s="81"/>
      <c r="AK2280" s="81"/>
      <c r="AL2280" s="81"/>
      <c r="AM2280" s="81"/>
      <c r="AN2280" s="81"/>
      <c r="AO2280" s="81" t="str">
        <f aca="false">D2280</f>
        <v>Sanmina</v>
      </c>
      <c r="AP2280" s="1" t="s">
        <v>3124</v>
      </c>
      <c r="AQ2280" s="1"/>
      <c r="AR2280" s="1"/>
      <c r="AS2280" s="1"/>
      <c r="AT2280" s="1"/>
      <c r="AU2280" s="1"/>
      <c r="AV2280" s="1"/>
      <c r="AW2280" s="1"/>
      <c r="AX2280" s="1"/>
      <c r="AY2280" s="1"/>
      <c r="AZ2280" s="1"/>
      <c r="BA2280" s="1"/>
      <c r="BB2280" s="1"/>
      <c r="BC2280" s="1"/>
      <c r="BD2280" s="1"/>
      <c r="BE2280" s="1"/>
      <c r="BF2280" s="1" t="s">
        <v>14668</v>
      </c>
      <c r="BG2280" s="1" t="s">
        <v>183</v>
      </c>
      <c r="BH2280" s="1"/>
      <c r="BI2280" s="1"/>
    </row>
    <row r="2281" customFormat="false" ht="12.75" hidden="false" customHeight="false" outlineLevel="0" collapsed="false">
      <c r="A2281" s="1" t="s">
        <v>9947</v>
      </c>
      <c r="B2281" s="1" t="s">
        <v>9948</v>
      </c>
      <c r="C2281" s="1" t="s">
        <v>177</v>
      </c>
      <c r="D2281" s="1" t="s">
        <v>1471</v>
      </c>
      <c r="E2281" s="1" t="s">
        <v>16683</v>
      </c>
      <c r="F2281" s="1" t="s">
        <v>9950</v>
      </c>
      <c r="G2281" s="1" t="n">
        <v>38</v>
      </c>
      <c r="H2281" s="1" t="n">
        <v>30000</v>
      </c>
      <c r="I2281" s="101" t="s">
        <v>188</v>
      </c>
      <c r="J2281" s="1"/>
      <c r="K2281" s="1" t="n">
        <f aca="false">IFERROR(VLOOKUP(A2281,'[2]Pivot HorizontalMRP'!$A$4:$B$2689,2,0),0)</f>
        <v>0</v>
      </c>
      <c r="L2281" s="1" t="n">
        <f aca="false">IFERROR(VLOOKUP(A2281,'[2]Pivot HorizontalMRP'!$A$4:$C$2689,3,0),0)</f>
        <v>20645</v>
      </c>
      <c r="M2281" s="1" t="n">
        <f aca="false">IFERROR(VLOOKUP(A2281,'[2]Pivot HorizontalMRP'!$A$4:$D$2689,0.4,0),0)</f>
        <v>0</v>
      </c>
      <c r="N2281" s="1" t="n">
        <f aca="false">IFERROR(VLOOKUP(A2281,'[2]Pivot HorizontalMRP'!$A$4:$E$2689,5,0),0)</f>
        <v>0</v>
      </c>
      <c r="O2281" s="1" t="n">
        <f aca="false">K2281+L2281</f>
        <v>20645</v>
      </c>
      <c r="P2281" s="1" t="n">
        <f aca="false">K2281+L2281+M2281+N2281</f>
        <v>20645</v>
      </c>
      <c r="Q2281" s="1" t="n">
        <f aca="false">IFERROR(VLOOKUP(A2281,'[2]Pivot HorizontalMRP'!$A$4:$F$2689,6,0),0)</f>
        <v>16398</v>
      </c>
      <c r="R2281" s="1" t="n">
        <f aca="false">IFERROR(VLOOKUP(A2281,'[2]Pivot HorizontalMRP'!$A$4:$G$2689,7,0),0)</f>
        <v>8920</v>
      </c>
      <c r="S2281" s="1" t="n">
        <f aca="false">IFERROR(VLOOKUP(A2281,'[2]Pivot HorizontalMRP'!$A$4:$H$2689,8,0),0)</f>
        <v>8088</v>
      </c>
      <c r="T2281" s="1" t="n">
        <f aca="false">IFERROR(VLOOKUP(A2281,'[2]Pivot HorizontalMRP'!$A$4:$I$2689,9,0),0)</f>
        <v>3072</v>
      </c>
      <c r="U2281" s="1" t="n">
        <f aca="false">IF(I2281="delivery",O2281-SUM(Q2281+R2281),IF(I2281="PO",P2281-SUM(Q2281:R2281)))</f>
        <v>-4673</v>
      </c>
      <c r="V2281" s="81" t="n">
        <v>0.00075</v>
      </c>
      <c r="W2281" s="81"/>
      <c r="X2281" s="81" t="n">
        <f aca="false">W2281-V2281</f>
        <v>-0.00075</v>
      </c>
      <c r="Y2281" s="81"/>
      <c r="Z2281" s="81"/>
      <c r="AA2281" s="81" t="n">
        <v>0.00067</v>
      </c>
      <c r="AB2281" s="81"/>
      <c r="AC2281" s="81"/>
      <c r="AD2281" s="81"/>
      <c r="AE2281" s="81"/>
      <c r="AF2281" s="81"/>
      <c r="AG2281" s="81"/>
      <c r="AH2281" s="81"/>
      <c r="AI2281" s="81"/>
      <c r="AJ2281" s="81"/>
      <c r="AK2281" s="81"/>
      <c r="AL2281" s="81"/>
      <c r="AM2281" s="81"/>
      <c r="AN2281" s="81"/>
      <c r="AO2281" s="81" t="str">
        <f aca="false">D2281</f>
        <v>Sanmina</v>
      </c>
      <c r="AP2281" s="1" t="s">
        <v>3124</v>
      </c>
      <c r="AQ2281" s="1"/>
      <c r="AR2281" s="1"/>
      <c r="AS2281" s="1"/>
      <c r="AT2281" s="1"/>
      <c r="AU2281" s="1"/>
      <c r="AV2281" s="1"/>
      <c r="AW2281" s="1"/>
      <c r="AX2281" s="1"/>
      <c r="AY2281" s="1"/>
      <c r="AZ2281" s="1"/>
      <c r="BA2281" s="1"/>
      <c r="BB2281" s="1"/>
      <c r="BC2281" s="1"/>
      <c r="BD2281" s="1"/>
      <c r="BE2281" s="1"/>
      <c r="BF2281" s="1" t="s">
        <v>14668</v>
      </c>
      <c r="BG2281" s="1" t="s">
        <v>183</v>
      </c>
      <c r="BH2281" s="1"/>
      <c r="BI2281" s="1"/>
    </row>
    <row r="2282" customFormat="false" ht="12.75" hidden="false" customHeight="false" outlineLevel="0" collapsed="false">
      <c r="A2282" s="1" t="s">
        <v>9951</v>
      </c>
      <c r="B2282" s="1" t="s">
        <v>9952</v>
      </c>
      <c r="C2282" s="1" t="s">
        <v>177</v>
      </c>
      <c r="D2282" s="1" t="s">
        <v>1471</v>
      </c>
      <c r="E2282" s="1" t="s">
        <v>9953</v>
      </c>
      <c r="F2282" s="1" t="s">
        <v>9954</v>
      </c>
      <c r="G2282" s="1" t="n">
        <v>308</v>
      </c>
      <c r="H2282" s="1" t="n">
        <v>30000</v>
      </c>
      <c r="I2282" s="101" t="s">
        <v>180</v>
      </c>
      <c r="J2282" s="1"/>
      <c r="K2282" s="1" t="n">
        <f aca="false">IFERROR(VLOOKUP(A2282,'[2]Pivot HorizontalMRP'!$A$4:$B$2689,2,0),0)</f>
        <v>0</v>
      </c>
      <c r="L2282" s="1" t="n">
        <f aca="false">IFERROR(VLOOKUP(A2282,'[2]Pivot HorizontalMRP'!$A$4:$C$2689,3,0),0)</f>
        <v>0</v>
      </c>
      <c r="M2282" s="1" t="n">
        <f aca="false">IFERROR(VLOOKUP(A2282,'[2]Pivot HorizontalMRP'!$A$4:$D$2689,0.4,0),0)</f>
        <v>0</v>
      </c>
      <c r="N2282" s="1" t="n">
        <f aca="false">IFERROR(VLOOKUP(A2282,'[2]Pivot HorizontalMRP'!$A$4:$E$2689,5,0),0)</f>
        <v>0</v>
      </c>
      <c r="O2282" s="1" t="n">
        <f aca="false">K2282+L2282</f>
        <v>0</v>
      </c>
      <c r="P2282" s="1" t="n">
        <f aca="false">K2282+L2282+M2282+N2282</f>
        <v>0</v>
      </c>
      <c r="Q2282" s="1" t="n">
        <f aca="false">IFERROR(VLOOKUP(A2282,'[2]Pivot HorizontalMRP'!$A$4:$F$2689,6,0),0)</f>
        <v>0</v>
      </c>
      <c r="R2282" s="1" t="n">
        <f aca="false">IFERROR(VLOOKUP(A2282,'[2]Pivot HorizontalMRP'!$A$4:$G$2689,7,0),0)</f>
        <v>480</v>
      </c>
      <c r="S2282" s="1" t="n">
        <f aca="false">IFERROR(VLOOKUP(A2282,'[2]Pivot HorizontalMRP'!$A$4:$H$2689,8,0),0)</f>
        <v>5280</v>
      </c>
      <c r="T2282" s="1" t="n">
        <f aca="false">IFERROR(VLOOKUP(A2282,'[2]Pivot HorizontalMRP'!$A$4:$I$2689,9,0),0)</f>
        <v>1920</v>
      </c>
      <c r="U2282" s="1" t="n">
        <f aca="false">IF(I2282="delivery",O2282-SUM(Q2282+R2282),IF(I2282="PO",P2282-SUM(Q2282:R2282)))</f>
        <v>-480</v>
      </c>
      <c r="V2282" s="81" t="n">
        <v>0.00438</v>
      </c>
      <c r="W2282" s="81"/>
      <c r="X2282" s="81" t="n">
        <f aca="false">W2282-V2282</f>
        <v>-0.00438</v>
      </c>
      <c r="Y2282" s="81"/>
      <c r="Z2282" s="81"/>
      <c r="AA2282" s="81"/>
      <c r="AB2282" s="81"/>
      <c r="AC2282" s="81"/>
      <c r="AD2282" s="81"/>
      <c r="AE2282" s="81"/>
      <c r="AF2282" s="81"/>
      <c r="AG2282" s="81"/>
      <c r="AH2282" s="81"/>
      <c r="AI2282" s="81"/>
      <c r="AJ2282" s="81"/>
      <c r="AK2282" s="81"/>
      <c r="AL2282" s="81"/>
      <c r="AM2282" s="81"/>
      <c r="AN2282" s="81"/>
      <c r="AO2282" s="81" t="str">
        <f aca="false">D2282</f>
        <v>Sanmina</v>
      </c>
      <c r="AP2282" s="102" t="s">
        <v>3124</v>
      </c>
      <c r="AQ2282" s="1"/>
      <c r="AR2282" s="1"/>
      <c r="AS2282" s="1"/>
      <c r="AT2282" s="1"/>
      <c r="AU2282" s="1"/>
      <c r="AV2282" s="1"/>
      <c r="AW2282" s="1"/>
      <c r="AX2282" s="1"/>
      <c r="AY2282" s="1"/>
      <c r="AZ2282" s="1"/>
      <c r="BA2282" s="1"/>
      <c r="BB2282" s="1"/>
      <c r="BC2282" s="1"/>
      <c r="BD2282" s="1"/>
      <c r="BE2282" s="1"/>
      <c r="BF2282" s="1" t="s">
        <v>11284</v>
      </c>
      <c r="BG2282" s="1" t="s">
        <v>183</v>
      </c>
      <c r="BH2282" s="1"/>
      <c r="BI2282" s="1"/>
    </row>
    <row r="2283" customFormat="false" ht="12.75" hidden="false" customHeight="false" outlineLevel="0" collapsed="false">
      <c r="A2283" s="1" t="s">
        <v>9955</v>
      </c>
      <c r="B2283" s="1" t="s">
        <v>9956</v>
      </c>
      <c r="C2283" s="1" t="s">
        <v>177</v>
      </c>
      <c r="D2283" s="1" t="s">
        <v>1471</v>
      </c>
      <c r="E2283" s="1" t="s">
        <v>16684</v>
      </c>
      <c r="F2283" s="1" t="s">
        <v>9958</v>
      </c>
      <c r="G2283" s="1" t="n">
        <v>308</v>
      </c>
      <c r="H2283" s="1" t="n">
        <v>10000</v>
      </c>
      <c r="I2283" s="101" t="s">
        <v>180</v>
      </c>
      <c r="J2283" s="1"/>
      <c r="K2283" s="1" t="n">
        <f aca="false">IFERROR(VLOOKUP(A2283,'[2]Pivot HorizontalMRP'!$A$4:$B$2689,2,0),0)</f>
        <v>0</v>
      </c>
      <c r="L2283" s="1" t="n">
        <f aca="false">IFERROR(VLOOKUP(A2283,'[2]Pivot HorizontalMRP'!$A$4:$C$2689,3,0),0)</f>
        <v>32282</v>
      </c>
      <c r="M2283" s="1" t="n">
        <f aca="false">IFERROR(VLOOKUP(A2283,'[2]Pivot HorizontalMRP'!$A$4:$D$2689,0.4,0),0)</f>
        <v>0</v>
      </c>
      <c r="N2283" s="1" t="n">
        <f aca="false">IFERROR(VLOOKUP(A2283,'[2]Pivot HorizontalMRP'!$A$4:$E$2689,5,0),0)</f>
        <v>0</v>
      </c>
      <c r="O2283" s="1" t="n">
        <f aca="false">K2283+L2283</f>
        <v>32282</v>
      </c>
      <c r="P2283" s="1" t="n">
        <f aca="false">K2283+L2283+M2283+N2283</f>
        <v>32282</v>
      </c>
      <c r="Q2283" s="1" t="n">
        <f aca="false">IFERROR(VLOOKUP(A2283,'[2]Pivot HorizontalMRP'!$A$4:$F$2689,6,0),0)</f>
        <v>4723</v>
      </c>
      <c r="R2283" s="1" t="n">
        <f aca="false">IFERROR(VLOOKUP(A2283,'[2]Pivot HorizontalMRP'!$A$4:$G$2689,7,0),0)</f>
        <v>3544</v>
      </c>
      <c r="S2283" s="1" t="n">
        <f aca="false">IFERROR(VLOOKUP(A2283,'[2]Pivot HorizontalMRP'!$A$4:$H$2689,8,0),0)</f>
        <v>4580</v>
      </c>
      <c r="T2283" s="1" t="n">
        <f aca="false">IFERROR(VLOOKUP(A2283,'[2]Pivot HorizontalMRP'!$A$4:$I$2689,9,0),0)</f>
        <v>1876</v>
      </c>
      <c r="U2283" s="1" t="n">
        <f aca="false">IF(I2283="delivery",O2283-SUM(Q2283+R2283),IF(I2283="PO",P2283-SUM(Q2283:R2283)))</f>
        <v>24015</v>
      </c>
      <c r="V2283" s="81" t="n">
        <v>0.00042</v>
      </c>
      <c r="W2283" s="81"/>
      <c r="X2283" s="81" t="n">
        <f aca="false">W2283-V2283</f>
        <v>-0.00042</v>
      </c>
      <c r="Y2283" s="81"/>
      <c r="Z2283" s="81"/>
      <c r="AA2283" s="81" t="n">
        <v>0.00041</v>
      </c>
      <c r="AB2283" s="81"/>
      <c r="AC2283" s="81"/>
      <c r="AD2283" s="81"/>
      <c r="AE2283" s="81"/>
      <c r="AF2283" s="81"/>
      <c r="AG2283" s="81"/>
      <c r="AH2283" s="81"/>
      <c r="AI2283" s="81"/>
      <c r="AJ2283" s="81"/>
      <c r="AK2283" s="81"/>
      <c r="AL2283" s="81"/>
      <c r="AM2283" s="81"/>
      <c r="AN2283" s="81"/>
      <c r="AO2283" s="81" t="str">
        <f aca="false">D2283</f>
        <v>Sanmina</v>
      </c>
      <c r="AP2283" s="1" t="s">
        <v>3124</v>
      </c>
      <c r="AQ2283" s="1"/>
      <c r="AR2283" s="1"/>
      <c r="AS2283" s="1"/>
      <c r="AT2283" s="1"/>
      <c r="AU2283" s="1"/>
      <c r="AV2283" s="1"/>
      <c r="AW2283" s="1"/>
      <c r="AX2283" s="1"/>
      <c r="AY2283" s="1"/>
      <c r="AZ2283" s="1"/>
      <c r="BA2283" s="1"/>
      <c r="BB2283" s="1"/>
      <c r="BC2283" s="1"/>
      <c r="BD2283" s="1"/>
      <c r="BE2283" s="1"/>
      <c r="BF2283" s="1" t="s">
        <v>14668</v>
      </c>
      <c r="BG2283" s="1" t="s">
        <v>183</v>
      </c>
      <c r="BH2283" s="1"/>
      <c r="BI2283" s="1"/>
    </row>
    <row r="2284" customFormat="false" ht="12.75" hidden="false" customHeight="false" outlineLevel="0" collapsed="false">
      <c r="A2284" s="1" t="s">
        <v>9959</v>
      </c>
      <c r="B2284" s="1" t="s">
        <v>9960</v>
      </c>
      <c r="C2284" s="1" t="s">
        <v>177</v>
      </c>
      <c r="D2284" s="1" t="s">
        <v>1471</v>
      </c>
      <c r="E2284" s="1" t="s">
        <v>16685</v>
      </c>
      <c r="F2284" s="1" t="s">
        <v>9962</v>
      </c>
      <c r="G2284" s="1" t="n">
        <v>308</v>
      </c>
      <c r="H2284" s="1" t="n">
        <v>10000</v>
      </c>
      <c r="I2284" s="101" t="s">
        <v>180</v>
      </c>
      <c r="J2284" s="1"/>
      <c r="K2284" s="1" t="n">
        <f aca="false">IFERROR(VLOOKUP(A2284,'[2]Pivot HorizontalMRP'!$A$4:$B$2689,2,0),0)</f>
        <v>0</v>
      </c>
      <c r="L2284" s="1" t="n">
        <f aca="false">IFERROR(VLOOKUP(A2284,'[2]Pivot HorizontalMRP'!$A$4:$C$2689,3,0),0)</f>
        <v>19247</v>
      </c>
      <c r="M2284" s="1" t="n">
        <f aca="false">IFERROR(VLOOKUP(A2284,'[2]Pivot HorizontalMRP'!$A$4:$D$2689,0.4,0),0)</f>
        <v>0</v>
      </c>
      <c r="N2284" s="1" t="n">
        <f aca="false">IFERROR(VLOOKUP(A2284,'[2]Pivot HorizontalMRP'!$A$4:$E$2689,5,0),0)</f>
        <v>0</v>
      </c>
      <c r="O2284" s="1" t="n">
        <f aca="false">K2284+L2284</f>
        <v>19247</v>
      </c>
      <c r="P2284" s="1" t="n">
        <f aca="false">K2284+L2284+M2284+N2284</f>
        <v>19247</v>
      </c>
      <c r="Q2284" s="1" t="n">
        <f aca="false">IFERROR(VLOOKUP(A2284,'[2]Pivot HorizontalMRP'!$A$4:$F$2689,6,0),0)</f>
        <v>1035</v>
      </c>
      <c r="R2284" s="1" t="n">
        <f aca="false">IFERROR(VLOOKUP(A2284,'[2]Pivot HorizontalMRP'!$A$4:$G$2689,7,0),0)</f>
        <v>2253</v>
      </c>
      <c r="S2284" s="1" t="n">
        <f aca="false">IFERROR(VLOOKUP(A2284,'[2]Pivot HorizontalMRP'!$A$4:$H$2689,8,0),0)</f>
        <v>999</v>
      </c>
      <c r="T2284" s="1" t="n">
        <f aca="false">IFERROR(VLOOKUP(A2284,'[2]Pivot HorizontalMRP'!$A$4:$I$2689,9,0),0)</f>
        <v>414</v>
      </c>
      <c r="U2284" s="1" t="n">
        <f aca="false">IF(I2284="delivery",O2284-SUM(Q2284+R2284),IF(I2284="PO",P2284-SUM(Q2284:R2284)))</f>
        <v>15959</v>
      </c>
      <c r="V2284" s="81" t="n">
        <v>0.00055</v>
      </c>
      <c r="W2284" s="81"/>
      <c r="X2284" s="81" t="n">
        <f aca="false">W2284-V2284</f>
        <v>-0.00055</v>
      </c>
      <c r="Y2284" s="81"/>
      <c r="Z2284" s="81"/>
      <c r="AA2284" s="81"/>
      <c r="AB2284" s="81"/>
      <c r="AC2284" s="81"/>
      <c r="AD2284" s="81"/>
      <c r="AE2284" s="81"/>
      <c r="AF2284" s="81"/>
      <c r="AG2284" s="81"/>
      <c r="AH2284" s="81"/>
      <c r="AI2284" s="81"/>
      <c r="AJ2284" s="81"/>
      <c r="AK2284" s="81"/>
      <c r="AL2284" s="81"/>
      <c r="AM2284" s="81"/>
      <c r="AN2284" s="81"/>
      <c r="AO2284" s="81" t="str">
        <f aca="false">D2284</f>
        <v>Sanmina</v>
      </c>
      <c r="AP2284" s="1" t="s">
        <v>3124</v>
      </c>
      <c r="AQ2284" s="1"/>
      <c r="AR2284" s="1"/>
      <c r="AS2284" s="1"/>
      <c r="AT2284" s="1"/>
      <c r="AU2284" s="1"/>
      <c r="AV2284" s="1"/>
      <c r="AW2284" s="1"/>
      <c r="AX2284" s="1"/>
      <c r="AY2284" s="1"/>
      <c r="AZ2284" s="1"/>
      <c r="BA2284" s="1"/>
      <c r="BB2284" s="1"/>
      <c r="BC2284" s="1"/>
      <c r="BD2284" s="1"/>
      <c r="BE2284" s="1"/>
      <c r="BF2284" s="1" t="s">
        <v>14668</v>
      </c>
      <c r="BG2284" s="1" t="s">
        <v>183</v>
      </c>
      <c r="BH2284" s="1"/>
      <c r="BI2284" s="1"/>
    </row>
    <row r="2285" customFormat="false" ht="12.75" hidden="false" customHeight="false" outlineLevel="0" collapsed="false">
      <c r="A2285" s="1" t="s">
        <v>9963</v>
      </c>
      <c r="B2285" s="1" t="s">
        <v>9964</v>
      </c>
      <c r="C2285" s="1" t="s">
        <v>177</v>
      </c>
      <c r="D2285" s="1" t="s">
        <v>1471</v>
      </c>
      <c r="E2285" s="1" t="s">
        <v>16686</v>
      </c>
      <c r="F2285" s="1" t="s">
        <v>9966</v>
      </c>
      <c r="G2285" s="1" t="n">
        <v>133</v>
      </c>
      <c r="H2285" s="1" t="n">
        <v>10000</v>
      </c>
      <c r="I2285" s="101" t="s">
        <v>188</v>
      </c>
      <c r="J2285" s="1"/>
      <c r="K2285" s="1" t="n">
        <f aca="false">IFERROR(VLOOKUP(A2285,'[2]Pivot HorizontalMRP'!$A$4:$B$2689,2,0),0)</f>
        <v>0</v>
      </c>
      <c r="L2285" s="1" t="n">
        <f aca="false">IFERROR(VLOOKUP(A2285,'[2]Pivot HorizontalMRP'!$A$4:$C$2689,3,0),0)</f>
        <v>26392</v>
      </c>
      <c r="M2285" s="1" t="n">
        <f aca="false">IFERROR(VLOOKUP(A2285,'[2]Pivot HorizontalMRP'!$A$4:$D$2689,0.4,0),0)</f>
        <v>0</v>
      </c>
      <c r="N2285" s="1" t="n">
        <f aca="false">IFERROR(VLOOKUP(A2285,'[2]Pivot HorizontalMRP'!$A$4:$E$2689,5,0),0)</f>
        <v>0</v>
      </c>
      <c r="O2285" s="1" t="n">
        <f aca="false">K2285+L2285</f>
        <v>26392</v>
      </c>
      <c r="P2285" s="1" t="n">
        <f aca="false">K2285+L2285+M2285+N2285</f>
        <v>26392</v>
      </c>
      <c r="Q2285" s="1" t="n">
        <f aca="false">IFERROR(VLOOKUP(A2285,'[2]Pivot HorizontalMRP'!$A$4:$F$2689,6,0),0)</f>
        <v>84</v>
      </c>
      <c r="R2285" s="1" t="n">
        <f aca="false">IFERROR(VLOOKUP(A2285,'[2]Pivot HorizontalMRP'!$A$4:$G$2689,7,0),0)</f>
        <v>0</v>
      </c>
      <c r="S2285" s="1" t="n">
        <f aca="false">IFERROR(VLOOKUP(A2285,'[2]Pivot HorizontalMRP'!$A$4:$H$2689,8,0),0)</f>
        <v>0</v>
      </c>
      <c r="T2285" s="1" t="n">
        <f aca="false">IFERROR(VLOOKUP(A2285,'[2]Pivot HorizontalMRP'!$A$4:$I$2689,9,0),0)</f>
        <v>0</v>
      </c>
      <c r="U2285" s="1" t="n">
        <f aca="false">IF(I2285="delivery",O2285-SUM(Q2285+R2285),IF(I2285="PO",P2285-SUM(Q2285:R2285)))</f>
        <v>26308</v>
      </c>
      <c r="V2285" s="81" t="n">
        <v>0.046</v>
      </c>
      <c r="W2285" s="81"/>
      <c r="X2285" s="81" t="n">
        <f aca="false">W2285-V2285</f>
        <v>-0.046</v>
      </c>
      <c r="Y2285" s="81"/>
      <c r="Z2285" s="81"/>
      <c r="AA2285" s="81"/>
      <c r="AB2285" s="81"/>
      <c r="AC2285" s="81"/>
      <c r="AD2285" s="81"/>
      <c r="AE2285" s="81"/>
      <c r="AF2285" s="81"/>
      <c r="AG2285" s="81"/>
      <c r="AH2285" s="81"/>
      <c r="AI2285" s="81"/>
      <c r="AJ2285" s="81"/>
      <c r="AK2285" s="81"/>
      <c r="AL2285" s="81"/>
      <c r="AM2285" s="81"/>
      <c r="AN2285" s="81"/>
      <c r="AO2285" s="81" t="str">
        <f aca="false">D2285</f>
        <v>Sanmina</v>
      </c>
      <c r="AP2285" s="1" t="s">
        <v>3124</v>
      </c>
      <c r="AQ2285" s="1"/>
      <c r="AR2285" s="1"/>
      <c r="AS2285" s="1"/>
      <c r="AT2285" s="1"/>
      <c r="AU2285" s="1"/>
      <c r="AV2285" s="1"/>
      <c r="AW2285" s="1"/>
      <c r="AX2285" s="1"/>
      <c r="AY2285" s="1"/>
      <c r="AZ2285" s="1"/>
      <c r="BA2285" s="1"/>
      <c r="BB2285" s="1"/>
      <c r="BC2285" s="1"/>
      <c r="BD2285" s="1"/>
      <c r="BE2285" s="1"/>
      <c r="BF2285" s="1" t="s">
        <v>14668</v>
      </c>
      <c r="BG2285" s="1" t="s">
        <v>183</v>
      </c>
      <c r="BH2285" s="1"/>
      <c r="BI2285" s="1"/>
    </row>
    <row r="2286" customFormat="false" ht="12.75" hidden="false" customHeight="false" outlineLevel="0" collapsed="false">
      <c r="A2286" s="1" t="s">
        <v>9967</v>
      </c>
      <c r="B2286" s="1" t="s">
        <v>9968</v>
      </c>
      <c r="C2286" s="1" t="s">
        <v>177</v>
      </c>
      <c r="D2286" s="1" t="s">
        <v>1471</v>
      </c>
      <c r="E2286" s="1" t="s">
        <v>16687</v>
      </c>
      <c r="F2286" s="1" t="s">
        <v>9970</v>
      </c>
      <c r="G2286" s="1" t="n">
        <v>48</v>
      </c>
      <c r="H2286" s="1" t="n">
        <v>10000</v>
      </c>
      <c r="I2286" s="101" t="s">
        <v>188</v>
      </c>
      <c r="J2286" s="1"/>
      <c r="K2286" s="1" t="n">
        <f aca="false">IFERROR(VLOOKUP(A2286,'[2]Pivot HorizontalMRP'!$A$4:$B$2689,2,0),0)</f>
        <v>0</v>
      </c>
      <c r="L2286" s="1" t="n">
        <f aca="false">IFERROR(VLOOKUP(A2286,'[2]Pivot HorizontalMRP'!$A$4:$C$2689,3,0),0)</f>
        <v>13755</v>
      </c>
      <c r="M2286" s="1" t="n">
        <f aca="false">IFERROR(VLOOKUP(A2286,'[2]Pivot HorizontalMRP'!$A$4:$D$2689,0.4,0),0)</f>
        <v>0</v>
      </c>
      <c r="N2286" s="1" t="n">
        <f aca="false">IFERROR(VLOOKUP(A2286,'[2]Pivot HorizontalMRP'!$A$4:$E$2689,5,0),0)</f>
        <v>0</v>
      </c>
      <c r="O2286" s="1" t="n">
        <f aca="false">K2286+L2286</f>
        <v>13755</v>
      </c>
      <c r="P2286" s="1" t="n">
        <f aca="false">K2286+L2286+M2286+N2286</f>
        <v>13755</v>
      </c>
      <c r="Q2286" s="1" t="n">
        <f aca="false">IFERROR(VLOOKUP(A2286,'[2]Pivot HorizontalMRP'!$A$4:$F$2689,6,0),0)</f>
        <v>84</v>
      </c>
      <c r="R2286" s="1" t="n">
        <f aca="false">IFERROR(VLOOKUP(A2286,'[2]Pivot HorizontalMRP'!$A$4:$G$2689,7,0),0)</f>
        <v>4464</v>
      </c>
      <c r="S2286" s="1" t="n">
        <f aca="false">IFERROR(VLOOKUP(A2286,'[2]Pivot HorizontalMRP'!$A$4:$H$2689,8,0),0)</f>
        <v>4464</v>
      </c>
      <c r="T2286" s="1" t="n">
        <f aca="false">IFERROR(VLOOKUP(A2286,'[2]Pivot HorizontalMRP'!$A$4:$I$2689,9,0),0)</f>
        <v>0</v>
      </c>
      <c r="U2286" s="1" t="n">
        <f aca="false">IF(I2286="delivery",O2286-SUM(Q2286+R2286),IF(I2286="PO",P2286-SUM(Q2286:R2286)))</f>
        <v>9207</v>
      </c>
      <c r="V2286" s="81" t="n">
        <v>0.00419</v>
      </c>
      <c r="W2286" s="81"/>
      <c r="X2286" s="81" t="n">
        <f aca="false">W2286-V2286</f>
        <v>-0.00419</v>
      </c>
      <c r="Y2286" s="81"/>
      <c r="Z2286" s="81"/>
      <c r="AA2286" s="81" t="n">
        <v>0.00419</v>
      </c>
      <c r="AB2286" s="81"/>
      <c r="AC2286" s="81"/>
      <c r="AD2286" s="81"/>
      <c r="AE2286" s="81"/>
      <c r="AF2286" s="81"/>
      <c r="AG2286" s="81"/>
      <c r="AH2286" s="81"/>
      <c r="AI2286" s="81"/>
      <c r="AJ2286" s="81"/>
      <c r="AK2286" s="81"/>
      <c r="AL2286" s="81"/>
      <c r="AM2286" s="81"/>
      <c r="AN2286" s="81"/>
      <c r="AO2286" s="81" t="str">
        <f aca="false">D2286</f>
        <v>Sanmina</v>
      </c>
      <c r="AP2286" s="1" t="s">
        <v>3124</v>
      </c>
      <c r="AQ2286" s="1"/>
      <c r="AR2286" s="1"/>
      <c r="AS2286" s="1"/>
      <c r="AT2286" s="1"/>
      <c r="AU2286" s="1"/>
      <c r="AV2286" s="1"/>
      <c r="AW2286" s="1"/>
      <c r="AX2286" s="1"/>
      <c r="AY2286" s="1"/>
      <c r="AZ2286" s="1"/>
      <c r="BA2286" s="1"/>
      <c r="BB2286" s="1"/>
      <c r="BC2286" s="1"/>
      <c r="BD2286" s="1"/>
      <c r="BE2286" s="1"/>
      <c r="BF2286" s="1" t="s">
        <v>14668</v>
      </c>
      <c r="BG2286" s="1" t="s">
        <v>183</v>
      </c>
      <c r="BH2286" s="1"/>
      <c r="BI2286" s="1"/>
    </row>
    <row r="2287" customFormat="false" ht="12.75" hidden="false" customHeight="false" outlineLevel="0" collapsed="false">
      <c r="A2287" s="1" t="s">
        <v>9971</v>
      </c>
      <c r="B2287" s="1" t="s">
        <v>9972</v>
      </c>
      <c r="C2287" s="1" t="s">
        <v>177</v>
      </c>
      <c r="D2287" s="1" t="s">
        <v>1471</v>
      </c>
      <c r="E2287" s="1" t="s">
        <v>16688</v>
      </c>
      <c r="F2287" s="1" t="s">
        <v>9974</v>
      </c>
      <c r="G2287" s="1" t="n">
        <v>308</v>
      </c>
      <c r="H2287" s="1" t="n">
        <v>10000</v>
      </c>
      <c r="I2287" s="101" t="s">
        <v>180</v>
      </c>
      <c r="J2287" s="1"/>
      <c r="K2287" s="1" t="n">
        <f aca="false">IFERROR(VLOOKUP(A2287,'[2]Pivot HorizontalMRP'!$A$4:$B$2689,2,0),0)</f>
        <v>0</v>
      </c>
      <c r="L2287" s="1" t="n">
        <f aca="false">IFERROR(VLOOKUP(A2287,'[2]Pivot HorizontalMRP'!$A$4:$C$2689,3,0),0)</f>
        <v>8353</v>
      </c>
      <c r="M2287" s="1" t="n">
        <f aca="false">IFERROR(VLOOKUP(A2287,'[2]Pivot HorizontalMRP'!$A$4:$D$2689,0.4,0),0)</f>
        <v>0</v>
      </c>
      <c r="N2287" s="1" t="n">
        <f aca="false">IFERROR(VLOOKUP(A2287,'[2]Pivot HorizontalMRP'!$A$4:$E$2689,5,0),0)</f>
        <v>40000</v>
      </c>
      <c r="O2287" s="1" t="n">
        <f aca="false">K2287+L2287</f>
        <v>8353</v>
      </c>
      <c r="P2287" s="1" t="n">
        <f aca="false">K2287+L2287+M2287+N2287</f>
        <v>48353</v>
      </c>
      <c r="Q2287" s="1" t="n">
        <f aca="false">IFERROR(VLOOKUP(A2287,'[2]Pivot HorizontalMRP'!$A$4:$F$2689,6,0),0)</f>
        <v>9167</v>
      </c>
      <c r="R2287" s="1" t="n">
        <f aca="false">IFERROR(VLOOKUP(A2287,'[2]Pivot HorizontalMRP'!$A$4:$G$2689,7,0),0)</f>
        <v>6355</v>
      </c>
      <c r="S2287" s="1" t="n">
        <f aca="false">IFERROR(VLOOKUP(A2287,'[2]Pivot HorizontalMRP'!$A$4:$H$2689,8,0),0)</f>
        <v>6889</v>
      </c>
      <c r="T2287" s="1" t="n">
        <f aca="false">IFERROR(VLOOKUP(A2287,'[2]Pivot HorizontalMRP'!$A$4:$I$2689,9,0),0)</f>
        <v>4055</v>
      </c>
      <c r="U2287" s="1" t="n">
        <f aca="false">IF(I2287="delivery",O2287-SUM(Q2287+R2287),IF(I2287="PO",P2287-SUM(Q2287:R2287)))</f>
        <v>-7169</v>
      </c>
      <c r="V2287" s="81" t="n">
        <v>0.00075</v>
      </c>
      <c r="W2287" s="81"/>
      <c r="X2287" s="81" t="n">
        <f aca="false">W2287-V2287</f>
        <v>-0.00075</v>
      </c>
      <c r="Y2287" s="81"/>
      <c r="Z2287" s="81"/>
      <c r="AA2287" s="81" t="n">
        <v>0.00068</v>
      </c>
      <c r="AB2287" s="81"/>
      <c r="AC2287" s="81"/>
      <c r="AD2287" s="81"/>
      <c r="AE2287" s="81"/>
      <c r="AF2287" s="81"/>
      <c r="AG2287" s="81"/>
      <c r="AH2287" s="81"/>
      <c r="AI2287" s="81"/>
      <c r="AJ2287" s="81"/>
      <c r="AK2287" s="81"/>
      <c r="AL2287" s="81"/>
      <c r="AM2287" s="81"/>
      <c r="AN2287" s="81"/>
      <c r="AO2287" s="81" t="str">
        <f aca="false">D2287</f>
        <v>Sanmina</v>
      </c>
      <c r="AP2287" s="1" t="s">
        <v>3124</v>
      </c>
      <c r="AQ2287" s="1"/>
      <c r="AR2287" s="1"/>
      <c r="AS2287" s="1"/>
      <c r="AT2287" s="1"/>
      <c r="AU2287" s="1"/>
      <c r="AV2287" s="1"/>
      <c r="AW2287" s="1"/>
      <c r="AX2287" s="1"/>
      <c r="AY2287" s="1"/>
      <c r="AZ2287" s="1"/>
      <c r="BA2287" s="1"/>
      <c r="BB2287" s="1"/>
      <c r="BC2287" s="1"/>
      <c r="BD2287" s="1"/>
      <c r="BE2287" s="1"/>
      <c r="BF2287" s="1" t="s">
        <v>14668</v>
      </c>
      <c r="BG2287" s="1" t="s">
        <v>183</v>
      </c>
      <c r="BH2287" s="1"/>
      <c r="BI2287" s="1"/>
    </row>
    <row r="2288" customFormat="false" ht="12.75" hidden="false" customHeight="false" outlineLevel="0" collapsed="false">
      <c r="A2288" s="1" t="s">
        <v>9975</v>
      </c>
      <c r="B2288" s="1" t="s">
        <v>9976</v>
      </c>
      <c r="C2288" s="1" t="s">
        <v>177</v>
      </c>
      <c r="D2288" s="1" t="s">
        <v>1471</v>
      </c>
      <c r="E2288" s="1" t="s">
        <v>16689</v>
      </c>
      <c r="F2288" s="1" t="s">
        <v>9978</v>
      </c>
      <c r="G2288" s="1" t="n">
        <v>308</v>
      </c>
      <c r="H2288" s="1" t="n">
        <v>10000</v>
      </c>
      <c r="I2288" s="101" t="s">
        <v>180</v>
      </c>
      <c r="J2288" s="1"/>
      <c r="K2288" s="1" t="n">
        <f aca="false">IFERROR(VLOOKUP(A2288,'[2]Pivot HorizontalMRP'!$A$4:$B$2689,2,0),0)</f>
        <v>0</v>
      </c>
      <c r="L2288" s="1" t="n">
        <f aca="false">IFERROR(VLOOKUP(A2288,'[2]Pivot HorizontalMRP'!$A$4:$C$2689,3,0),0)</f>
        <v>190207</v>
      </c>
      <c r="M2288" s="1" t="n">
        <f aca="false">IFERROR(VLOOKUP(A2288,'[2]Pivot HorizontalMRP'!$A$4:$D$2689,0.4,0),0)</f>
        <v>0</v>
      </c>
      <c r="N2288" s="1" t="n">
        <f aca="false">IFERROR(VLOOKUP(A2288,'[2]Pivot HorizontalMRP'!$A$4:$E$2689,5,0),0)</f>
        <v>440000</v>
      </c>
      <c r="O2288" s="1" t="n">
        <f aca="false">K2288+L2288</f>
        <v>190207</v>
      </c>
      <c r="P2288" s="1" t="n">
        <f aca="false">K2288+L2288+M2288+N2288</f>
        <v>630207</v>
      </c>
      <c r="Q2288" s="1" t="n">
        <f aca="false">IFERROR(VLOOKUP(A2288,'[2]Pivot HorizontalMRP'!$A$4:$F$2689,6,0),0)</f>
        <v>157400</v>
      </c>
      <c r="R2288" s="1" t="n">
        <f aca="false">IFERROR(VLOOKUP(A2288,'[2]Pivot HorizontalMRP'!$A$4:$G$2689,7,0),0)</f>
        <v>155876</v>
      </c>
      <c r="S2288" s="1" t="n">
        <f aca="false">IFERROR(VLOOKUP(A2288,'[2]Pivot HorizontalMRP'!$A$4:$H$2689,8,0),0)</f>
        <v>201484</v>
      </c>
      <c r="T2288" s="1" t="n">
        <f aca="false">IFERROR(VLOOKUP(A2288,'[2]Pivot HorizontalMRP'!$A$4:$I$2689,9,0),0)</f>
        <v>108910</v>
      </c>
      <c r="U2288" s="1" t="n">
        <f aca="false">IF(I2288="delivery",O2288-SUM(Q2288+R2288),IF(I2288="PO",P2288-SUM(Q2288:R2288)))</f>
        <v>-123069</v>
      </c>
      <c r="V2288" s="81" t="n">
        <v>0.0342</v>
      </c>
      <c r="W2288" s="81"/>
      <c r="X2288" s="81" t="n">
        <f aca="false">W2288-V2288</f>
        <v>-0.0342</v>
      </c>
      <c r="Y2288" s="81"/>
      <c r="Z2288" s="81"/>
      <c r="AA2288" s="81" t="n">
        <v>0.0342</v>
      </c>
      <c r="AB2288" s="81"/>
      <c r="AC2288" s="81"/>
      <c r="AD2288" s="81"/>
      <c r="AE2288" s="81"/>
      <c r="AF2288" s="81"/>
      <c r="AG2288" s="81"/>
      <c r="AH2288" s="81"/>
      <c r="AI2288" s="81"/>
      <c r="AJ2288" s="81"/>
      <c r="AK2288" s="81"/>
      <c r="AL2288" s="81"/>
      <c r="AM2288" s="81"/>
      <c r="AN2288" s="81"/>
      <c r="AO2288" s="81" t="str">
        <f aca="false">D2288</f>
        <v>Sanmina</v>
      </c>
      <c r="AP2288" s="1" t="s">
        <v>3124</v>
      </c>
      <c r="AQ2288" s="1"/>
      <c r="AR2288" s="1"/>
      <c r="AS2288" s="1"/>
      <c r="AT2288" s="1"/>
      <c r="AU2288" s="1"/>
      <c r="AV2288" s="1"/>
      <c r="AW2288" s="1"/>
      <c r="AX2288" s="1"/>
      <c r="AY2288" s="1"/>
      <c r="AZ2288" s="1"/>
      <c r="BA2288" s="1"/>
      <c r="BB2288" s="1"/>
      <c r="BC2288" s="1"/>
      <c r="BD2288" s="1"/>
      <c r="BE2288" s="1"/>
      <c r="BF2288" s="1" t="s">
        <v>14668</v>
      </c>
      <c r="BG2288" s="1" t="s">
        <v>183</v>
      </c>
      <c r="BH2288" s="1"/>
      <c r="BI2288" s="1"/>
    </row>
    <row r="2289" customFormat="false" ht="12.75" hidden="false" customHeight="false" outlineLevel="0" collapsed="false">
      <c r="A2289" s="1" t="s">
        <v>9979</v>
      </c>
      <c r="B2289" s="1" t="s">
        <v>9980</v>
      </c>
      <c r="C2289" s="1" t="s">
        <v>177</v>
      </c>
      <c r="D2289" s="1" t="s">
        <v>1471</v>
      </c>
      <c r="E2289" s="1" t="s">
        <v>16690</v>
      </c>
      <c r="F2289" s="1" t="s">
        <v>9982</v>
      </c>
      <c r="G2289" s="1" t="n">
        <v>308</v>
      </c>
      <c r="H2289" s="1" t="n">
        <v>10000</v>
      </c>
      <c r="I2289" s="101" t="s">
        <v>180</v>
      </c>
      <c r="J2289" s="1"/>
      <c r="K2289" s="1" t="n">
        <f aca="false">IFERROR(VLOOKUP(A2289,'[2]Pivot HorizontalMRP'!$A$4:$B$2689,2,0),0)</f>
        <v>0</v>
      </c>
      <c r="L2289" s="1" t="n">
        <f aca="false">IFERROR(VLOOKUP(A2289,'[2]Pivot HorizontalMRP'!$A$4:$C$2689,3,0),0)</f>
        <v>38765</v>
      </c>
      <c r="M2289" s="1" t="n">
        <f aca="false">IFERROR(VLOOKUP(A2289,'[2]Pivot HorizontalMRP'!$A$4:$D$2689,0.4,0),0)</f>
        <v>0</v>
      </c>
      <c r="N2289" s="1" t="n">
        <f aca="false">IFERROR(VLOOKUP(A2289,'[2]Pivot HorizontalMRP'!$A$4:$E$2689,5,0),0)</f>
        <v>10000</v>
      </c>
      <c r="O2289" s="1" t="n">
        <f aca="false">K2289+L2289</f>
        <v>38765</v>
      </c>
      <c r="P2289" s="1" t="n">
        <f aca="false">K2289+L2289+M2289+N2289</f>
        <v>48765</v>
      </c>
      <c r="Q2289" s="1" t="n">
        <f aca="false">IFERROR(VLOOKUP(A2289,'[2]Pivot HorizontalMRP'!$A$4:$F$2689,6,0),0)</f>
        <v>21483</v>
      </c>
      <c r="R2289" s="1" t="n">
        <f aca="false">IFERROR(VLOOKUP(A2289,'[2]Pivot HorizontalMRP'!$A$4:$G$2689,7,0),0)</f>
        <v>9509</v>
      </c>
      <c r="S2289" s="1" t="n">
        <f aca="false">IFERROR(VLOOKUP(A2289,'[2]Pivot HorizontalMRP'!$A$4:$H$2689,8,0),0)</f>
        <v>9679</v>
      </c>
      <c r="T2289" s="1" t="n">
        <f aca="false">IFERROR(VLOOKUP(A2289,'[2]Pivot HorizontalMRP'!$A$4:$I$2689,9,0),0)</f>
        <v>6239</v>
      </c>
      <c r="U2289" s="1" t="n">
        <f aca="false">IF(I2289="delivery",O2289-SUM(Q2289+R2289),IF(I2289="PO",P2289-SUM(Q2289:R2289)))</f>
        <v>7773</v>
      </c>
      <c r="V2289" s="81" t="n">
        <v>0.00055</v>
      </c>
      <c r="W2289" s="81"/>
      <c r="X2289" s="81" t="n">
        <f aca="false">W2289-V2289</f>
        <v>-0.00055</v>
      </c>
      <c r="Y2289" s="81"/>
      <c r="Z2289" s="81"/>
      <c r="AA2289" s="81" t="n">
        <v>0.00028</v>
      </c>
      <c r="AB2289" s="81"/>
      <c r="AC2289" s="81"/>
      <c r="AD2289" s="81"/>
      <c r="AE2289" s="81"/>
      <c r="AF2289" s="81"/>
      <c r="AG2289" s="81"/>
      <c r="AH2289" s="81"/>
      <c r="AI2289" s="81"/>
      <c r="AJ2289" s="81"/>
      <c r="AK2289" s="81"/>
      <c r="AL2289" s="81"/>
      <c r="AM2289" s="81"/>
      <c r="AN2289" s="81"/>
      <c r="AO2289" s="81" t="str">
        <f aca="false">D2289</f>
        <v>Sanmina</v>
      </c>
      <c r="AP2289" s="1" t="s">
        <v>3124</v>
      </c>
      <c r="AQ2289" s="1"/>
      <c r="AR2289" s="1"/>
      <c r="AS2289" s="1"/>
      <c r="AT2289" s="1"/>
      <c r="AU2289" s="1"/>
      <c r="AV2289" s="1"/>
      <c r="AW2289" s="1"/>
      <c r="AX2289" s="1"/>
      <c r="AY2289" s="1"/>
      <c r="AZ2289" s="1"/>
      <c r="BA2289" s="1"/>
      <c r="BB2289" s="1"/>
      <c r="BC2289" s="1"/>
      <c r="BD2289" s="1"/>
      <c r="BE2289" s="1"/>
      <c r="BF2289" s="1" t="s">
        <v>14668</v>
      </c>
      <c r="BG2289" s="1" t="s">
        <v>183</v>
      </c>
      <c r="BH2289" s="1"/>
      <c r="BI2289" s="1"/>
    </row>
    <row r="2290" customFormat="false" ht="12.75" hidden="false" customHeight="false" outlineLevel="0" collapsed="false">
      <c r="A2290" s="1" t="s">
        <v>9983</v>
      </c>
      <c r="B2290" s="1" t="s">
        <v>9984</v>
      </c>
      <c r="C2290" s="1" t="s">
        <v>177</v>
      </c>
      <c r="D2290" s="1" t="s">
        <v>1471</v>
      </c>
      <c r="E2290" s="1" t="s">
        <v>16691</v>
      </c>
      <c r="F2290" s="1" t="s">
        <v>9986</v>
      </c>
      <c r="G2290" s="1" t="n">
        <v>308</v>
      </c>
      <c r="H2290" s="1" t="n">
        <v>10000</v>
      </c>
      <c r="I2290" s="101" t="s">
        <v>180</v>
      </c>
      <c r="J2290" s="1"/>
      <c r="K2290" s="1" t="n">
        <f aca="false">IFERROR(VLOOKUP(A2290,'[2]Pivot HorizontalMRP'!$A$4:$B$2689,2,0),0)</f>
        <v>0</v>
      </c>
      <c r="L2290" s="1" t="n">
        <f aca="false">IFERROR(VLOOKUP(A2290,'[2]Pivot HorizontalMRP'!$A$4:$C$2689,3,0),0)</f>
        <v>14208</v>
      </c>
      <c r="M2290" s="1" t="n">
        <f aca="false">IFERROR(VLOOKUP(A2290,'[2]Pivot HorizontalMRP'!$A$4:$D$2689,0.4,0),0)</f>
        <v>0</v>
      </c>
      <c r="N2290" s="1" t="n">
        <f aca="false">IFERROR(VLOOKUP(A2290,'[2]Pivot HorizontalMRP'!$A$4:$E$2689,5,0),0)</f>
        <v>80000</v>
      </c>
      <c r="O2290" s="1" t="n">
        <f aca="false">K2290+L2290</f>
        <v>14208</v>
      </c>
      <c r="P2290" s="1" t="n">
        <f aca="false">K2290+L2290+M2290+N2290</f>
        <v>94208</v>
      </c>
      <c r="Q2290" s="1" t="n">
        <f aca="false">IFERROR(VLOOKUP(A2290,'[2]Pivot HorizontalMRP'!$A$4:$F$2689,6,0),0)</f>
        <v>42376</v>
      </c>
      <c r="R2290" s="1" t="n">
        <f aca="false">IFERROR(VLOOKUP(A2290,'[2]Pivot HorizontalMRP'!$A$4:$G$2689,7,0),0)</f>
        <v>21038</v>
      </c>
      <c r="S2290" s="1" t="n">
        <f aca="false">IFERROR(VLOOKUP(A2290,'[2]Pivot HorizontalMRP'!$A$4:$H$2689,8,0),0)</f>
        <v>26099</v>
      </c>
      <c r="T2290" s="1" t="n">
        <f aca="false">IFERROR(VLOOKUP(A2290,'[2]Pivot HorizontalMRP'!$A$4:$I$2689,9,0),0)</f>
        <v>14290</v>
      </c>
      <c r="U2290" s="1" t="n">
        <f aca="false">IF(I2290="delivery",O2290-SUM(Q2290+R2290),IF(I2290="PO",P2290-SUM(Q2290:R2290)))</f>
        <v>-49206</v>
      </c>
      <c r="V2290" s="81" t="n">
        <v>0.00028</v>
      </c>
      <c r="W2290" s="81"/>
      <c r="X2290" s="81" t="n">
        <f aca="false">W2290-V2290</f>
        <v>-0.00028</v>
      </c>
      <c r="Y2290" s="81"/>
      <c r="Z2290" s="81"/>
      <c r="AA2290" s="81" t="n">
        <v>0.00036</v>
      </c>
      <c r="AB2290" s="81"/>
      <c r="AC2290" s="81"/>
      <c r="AD2290" s="81"/>
      <c r="AE2290" s="81"/>
      <c r="AF2290" s="81"/>
      <c r="AG2290" s="81"/>
      <c r="AH2290" s="81"/>
      <c r="AI2290" s="81"/>
      <c r="AJ2290" s="81"/>
      <c r="AK2290" s="81"/>
      <c r="AL2290" s="81"/>
      <c r="AM2290" s="81"/>
      <c r="AN2290" s="81"/>
      <c r="AO2290" s="81" t="str">
        <f aca="false">D2290</f>
        <v>Sanmina</v>
      </c>
      <c r="AP2290" s="1" t="s">
        <v>3124</v>
      </c>
      <c r="AQ2290" s="1"/>
      <c r="AR2290" s="1"/>
      <c r="AS2290" s="1"/>
      <c r="AT2290" s="1"/>
      <c r="AU2290" s="1"/>
      <c r="AV2290" s="1"/>
      <c r="AW2290" s="1"/>
      <c r="AX2290" s="1"/>
      <c r="AY2290" s="1"/>
      <c r="AZ2290" s="1"/>
      <c r="BA2290" s="1"/>
      <c r="BB2290" s="1"/>
      <c r="BC2290" s="1"/>
      <c r="BD2290" s="1"/>
      <c r="BE2290" s="1"/>
      <c r="BF2290" s="1" t="s">
        <v>14668</v>
      </c>
      <c r="BG2290" s="1" t="s">
        <v>183</v>
      </c>
      <c r="BH2290" s="1"/>
      <c r="BI2290" s="1"/>
    </row>
    <row r="2291" customFormat="false" ht="12.75" hidden="false" customHeight="false" outlineLevel="0" collapsed="false">
      <c r="A2291" s="1" t="s">
        <v>9987</v>
      </c>
      <c r="B2291" s="1" t="s">
        <v>9988</v>
      </c>
      <c r="C2291" s="1" t="s">
        <v>177</v>
      </c>
      <c r="D2291" s="1" t="s">
        <v>1471</v>
      </c>
      <c r="E2291" s="1" t="s">
        <v>16692</v>
      </c>
      <c r="F2291" s="1" t="s">
        <v>9990</v>
      </c>
      <c r="G2291" s="1" t="n">
        <v>48</v>
      </c>
      <c r="H2291" s="1" t="n">
        <v>10000</v>
      </c>
      <c r="I2291" s="101" t="s">
        <v>180</v>
      </c>
      <c r="J2291" s="1"/>
      <c r="K2291" s="1" t="n">
        <f aca="false">IFERROR(VLOOKUP(A2291,'[2]Pivot HorizontalMRP'!$A$4:$B$2689,2,0),0)</f>
        <v>0</v>
      </c>
      <c r="L2291" s="1" t="n">
        <f aca="false">IFERROR(VLOOKUP(A2291,'[2]Pivot HorizontalMRP'!$A$4:$C$2689,3,0),0)</f>
        <v>35851</v>
      </c>
      <c r="M2291" s="1" t="n">
        <f aca="false">IFERROR(VLOOKUP(A2291,'[2]Pivot HorizontalMRP'!$A$4:$D$2689,0.4,0),0)</f>
        <v>0</v>
      </c>
      <c r="N2291" s="1" t="n">
        <f aca="false">IFERROR(VLOOKUP(A2291,'[2]Pivot HorizontalMRP'!$A$4:$E$2689,5,0),0)</f>
        <v>0</v>
      </c>
      <c r="O2291" s="1" t="n">
        <f aca="false">K2291+L2291</f>
        <v>35851</v>
      </c>
      <c r="P2291" s="1" t="n">
        <f aca="false">K2291+L2291+M2291+N2291</f>
        <v>35851</v>
      </c>
      <c r="Q2291" s="1" t="n">
        <f aca="false">IFERROR(VLOOKUP(A2291,'[2]Pivot HorizontalMRP'!$A$4:$F$2689,6,0),0)</f>
        <v>2942</v>
      </c>
      <c r="R2291" s="1" t="n">
        <f aca="false">IFERROR(VLOOKUP(A2291,'[2]Pivot HorizontalMRP'!$A$4:$G$2689,7,0),0)</f>
        <v>12248</v>
      </c>
      <c r="S2291" s="1" t="n">
        <f aca="false">IFERROR(VLOOKUP(A2291,'[2]Pivot HorizontalMRP'!$A$4:$H$2689,8,0),0)</f>
        <v>9087</v>
      </c>
      <c r="T2291" s="1" t="n">
        <f aca="false">IFERROR(VLOOKUP(A2291,'[2]Pivot HorizontalMRP'!$A$4:$I$2689,9,0),0)</f>
        <v>6075</v>
      </c>
      <c r="U2291" s="1" t="n">
        <f aca="false">IF(I2291="delivery",O2291-SUM(Q2291+R2291),IF(I2291="PO",P2291-SUM(Q2291:R2291)))</f>
        <v>20661</v>
      </c>
      <c r="V2291" s="81" t="n">
        <v>0.0007</v>
      </c>
      <c r="W2291" s="81"/>
      <c r="X2291" s="81" t="n">
        <f aca="false">W2291-V2291</f>
        <v>-0.0007</v>
      </c>
      <c r="Y2291" s="81"/>
      <c r="Z2291" s="81"/>
      <c r="AA2291" s="81" t="n">
        <v>0.00144</v>
      </c>
      <c r="AB2291" s="81"/>
      <c r="AC2291" s="81"/>
      <c r="AD2291" s="81"/>
      <c r="AE2291" s="81"/>
      <c r="AF2291" s="81"/>
      <c r="AG2291" s="81"/>
      <c r="AH2291" s="81"/>
      <c r="AI2291" s="81"/>
      <c r="AJ2291" s="81"/>
      <c r="AK2291" s="81"/>
      <c r="AL2291" s="81"/>
      <c r="AM2291" s="81"/>
      <c r="AN2291" s="81"/>
      <c r="AO2291" s="81" t="str">
        <f aca="false">D2291</f>
        <v>Sanmina</v>
      </c>
      <c r="AP2291" s="1" t="s">
        <v>3124</v>
      </c>
      <c r="AQ2291" s="1"/>
      <c r="AR2291" s="1"/>
      <c r="AS2291" s="1"/>
      <c r="AT2291" s="1"/>
      <c r="AU2291" s="1"/>
      <c r="AV2291" s="1"/>
      <c r="AW2291" s="1"/>
      <c r="AX2291" s="1"/>
      <c r="AY2291" s="1"/>
      <c r="AZ2291" s="1"/>
      <c r="BA2291" s="1"/>
      <c r="BB2291" s="1"/>
      <c r="BC2291" s="1"/>
      <c r="BD2291" s="1"/>
      <c r="BE2291" s="1"/>
      <c r="BF2291" s="1" t="s">
        <v>14668</v>
      </c>
      <c r="BG2291" s="1" t="s">
        <v>183</v>
      </c>
      <c r="BH2291" s="1"/>
      <c r="BI2291" s="1"/>
    </row>
    <row r="2292" customFormat="false" ht="12.75" hidden="false" customHeight="false" outlineLevel="0" collapsed="false">
      <c r="A2292" s="1" t="s">
        <v>9991</v>
      </c>
      <c r="B2292" s="1" t="s">
        <v>9992</v>
      </c>
      <c r="C2292" s="1" t="s">
        <v>177</v>
      </c>
      <c r="D2292" s="1" t="s">
        <v>1471</v>
      </c>
      <c r="E2292" s="1" t="s">
        <v>16693</v>
      </c>
      <c r="F2292" s="1" t="s">
        <v>9994</v>
      </c>
      <c r="G2292" s="1" t="n">
        <v>123</v>
      </c>
      <c r="H2292" s="1" t="n">
        <v>10000</v>
      </c>
      <c r="I2292" s="101" t="s">
        <v>180</v>
      </c>
      <c r="J2292" s="1"/>
      <c r="K2292" s="1" t="n">
        <f aca="false">IFERROR(VLOOKUP(A2292,'[2]Pivot HorizontalMRP'!$A$4:$B$2689,2,0),0)</f>
        <v>0</v>
      </c>
      <c r="L2292" s="1" t="n">
        <f aca="false">IFERROR(VLOOKUP(A2292,'[2]Pivot HorizontalMRP'!$A$4:$C$2689,3,0),0)</f>
        <v>43661</v>
      </c>
      <c r="M2292" s="1" t="n">
        <f aca="false">IFERROR(VLOOKUP(A2292,'[2]Pivot HorizontalMRP'!$A$4:$D$2689,0.4,0),0)</f>
        <v>0</v>
      </c>
      <c r="N2292" s="1" t="n">
        <f aca="false">IFERROR(VLOOKUP(A2292,'[2]Pivot HorizontalMRP'!$A$4:$E$2689,5,0),0)</f>
        <v>0</v>
      </c>
      <c r="O2292" s="1" t="n">
        <f aca="false">K2292+L2292</f>
        <v>43661</v>
      </c>
      <c r="P2292" s="1" t="n">
        <f aca="false">K2292+L2292+M2292+N2292</f>
        <v>43661</v>
      </c>
      <c r="Q2292" s="1" t="n">
        <f aca="false">IFERROR(VLOOKUP(A2292,'[2]Pivot HorizontalMRP'!$A$4:$F$2689,6,0),0)</f>
        <v>3712</v>
      </c>
      <c r="R2292" s="1" t="n">
        <f aca="false">IFERROR(VLOOKUP(A2292,'[2]Pivot HorizontalMRP'!$A$4:$G$2689,7,0),0)</f>
        <v>2574</v>
      </c>
      <c r="S2292" s="1" t="n">
        <f aca="false">IFERROR(VLOOKUP(A2292,'[2]Pivot HorizontalMRP'!$A$4:$H$2689,8,0),0)</f>
        <v>1900</v>
      </c>
      <c r="T2292" s="1" t="n">
        <f aca="false">IFERROR(VLOOKUP(A2292,'[2]Pivot HorizontalMRP'!$A$4:$I$2689,9,0),0)</f>
        <v>310</v>
      </c>
      <c r="U2292" s="1" t="n">
        <f aca="false">IF(I2292="delivery",O2292-SUM(Q2292+R2292),IF(I2292="PO",P2292-SUM(Q2292:R2292)))</f>
        <v>37375</v>
      </c>
      <c r="V2292" s="81" t="n">
        <v>0.00063</v>
      </c>
      <c r="W2292" s="81"/>
      <c r="X2292" s="81" t="n">
        <f aca="false">W2292-V2292</f>
        <v>-0.00063</v>
      </c>
      <c r="Y2292" s="81"/>
      <c r="Z2292" s="81"/>
      <c r="AA2292" s="81"/>
      <c r="AB2292" s="81"/>
      <c r="AC2292" s="81"/>
      <c r="AD2292" s="81"/>
      <c r="AE2292" s="81"/>
      <c r="AF2292" s="81"/>
      <c r="AG2292" s="81"/>
      <c r="AH2292" s="81"/>
      <c r="AI2292" s="81"/>
      <c r="AJ2292" s="81"/>
      <c r="AK2292" s="81"/>
      <c r="AL2292" s="81"/>
      <c r="AM2292" s="81"/>
      <c r="AN2292" s="81"/>
      <c r="AO2292" s="81" t="str">
        <f aca="false">D2292</f>
        <v>Sanmina</v>
      </c>
      <c r="AP2292" s="1" t="s">
        <v>3124</v>
      </c>
      <c r="AQ2292" s="1"/>
      <c r="AR2292" s="1"/>
      <c r="AS2292" s="1"/>
      <c r="AT2292" s="1"/>
      <c r="AU2292" s="1"/>
      <c r="AV2292" s="1"/>
      <c r="AW2292" s="1"/>
      <c r="AX2292" s="1"/>
      <c r="AY2292" s="1"/>
      <c r="AZ2292" s="1"/>
      <c r="BA2292" s="1"/>
      <c r="BB2292" s="1"/>
      <c r="BC2292" s="1"/>
      <c r="BD2292" s="1"/>
      <c r="BE2292" s="1"/>
      <c r="BF2292" s="1" t="s">
        <v>14668</v>
      </c>
      <c r="BG2292" s="1" t="s">
        <v>183</v>
      </c>
      <c r="BH2292" s="1"/>
      <c r="BI2292" s="1"/>
    </row>
    <row r="2293" customFormat="false" ht="12.75" hidden="false" customHeight="false" outlineLevel="0" collapsed="false">
      <c r="A2293" s="1" t="s">
        <v>9995</v>
      </c>
      <c r="B2293" s="1" t="s">
        <v>9996</v>
      </c>
      <c r="C2293" s="1" t="s">
        <v>177</v>
      </c>
      <c r="D2293" s="1" t="s">
        <v>1471</v>
      </c>
      <c r="E2293" s="1" t="s">
        <v>16694</v>
      </c>
      <c r="F2293" s="1" t="s">
        <v>9998</v>
      </c>
      <c r="G2293" s="1" t="n">
        <v>41</v>
      </c>
      <c r="H2293" s="1" t="n">
        <v>20000</v>
      </c>
      <c r="I2293" s="101" t="s">
        <v>180</v>
      </c>
      <c r="J2293" s="1"/>
      <c r="K2293" s="1" t="n">
        <f aca="false">IFERROR(VLOOKUP(A2293,'[2]Pivot HorizontalMRP'!$A$4:$B$2689,2,0),0)</f>
        <v>0</v>
      </c>
      <c r="L2293" s="1" t="n">
        <f aca="false">IFERROR(VLOOKUP(A2293,'[2]Pivot HorizontalMRP'!$A$4:$C$2689,3,0),0)</f>
        <v>6094</v>
      </c>
      <c r="M2293" s="1" t="n">
        <f aca="false">IFERROR(VLOOKUP(A2293,'[2]Pivot HorizontalMRP'!$A$4:$D$2689,0.4,0),0)</f>
        <v>0</v>
      </c>
      <c r="N2293" s="1" t="n">
        <f aca="false">IFERROR(VLOOKUP(A2293,'[2]Pivot HorizontalMRP'!$A$4:$E$2689,5,0),0)</f>
        <v>0</v>
      </c>
      <c r="O2293" s="1" t="n">
        <f aca="false">K2293+L2293</f>
        <v>6094</v>
      </c>
      <c r="P2293" s="1" t="n">
        <f aca="false">K2293+L2293+M2293+N2293</f>
        <v>6094</v>
      </c>
      <c r="Q2293" s="1" t="n">
        <f aca="false">IFERROR(VLOOKUP(A2293,'[2]Pivot HorizontalMRP'!$A$4:$F$2689,6,0),0)</f>
        <v>1202</v>
      </c>
      <c r="R2293" s="1" t="n">
        <f aca="false">IFERROR(VLOOKUP(A2293,'[2]Pivot HorizontalMRP'!$A$4:$G$2689,7,0),0)</f>
        <v>2013</v>
      </c>
      <c r="S2293" s="1" t="n">
        <f aca="false">IFERROR(VLOOKUP(A2293,'[2]Pivot HorizontalMRP'!$A$4:$H$2689,8,0),0)</f>
        <v>1277</v>
      </c>
      <c r="T2293" s="1" t="n">
        <f aca="false">IFERROR(VLOOKUP(A2293,'[2]Pivot HorizontalMRP'!$A$4:$I$2689,9,0),0)</f>
        <v>773</v>
      </c>
      <c r="U2293" s="1" t="n">
        <f aca="false">IF(I2293="delivery",O2293-SUM(Q2293+R2293),IF(I2293="PO",P2293-SUM(Q2293:R2293)))</f>
        <v>2879</v>
      </c>
      <c r="V2293" s="81" t="n">
        <v>0.0016</v>
      </c>
      <c r="W2293" s="81"/>
      <c r="X2293" s="81" t="n">
        <f aca="false">W2293-V2293</f>
        <v>-0.0016</v>
      </c>
      <c r="Y2293" s="81"/>
      <c r="Z2293" s="81"/>
      <c r="AA2293" s="81"/>
      <c r="AB2293" s="81"/>
      <c r="AC2293" s="81"/>
      <c r="AD2293" s="81"/>
      <c r="AE2293" s="81"/>
      <c r="AF2293" s="81"/>
      <c r="AG2293" s="81"/>
      <c r="AH2293" s="81"/>
      <c r="AI2293" s="81"/>
      <c r="AJ2293" s="81"/>
      <c r="AK2293" s="81"/>
      <c r="AL2293" s="81"/>
      <c r="AM2293" s="81"/>
      <c r="AN2293" s="81"/>
      <c r="AO2293" s="81" t="str">
        <f aca="false">D2293</f>
        <v>Sanmina</v>
      </c>
      <c r="AP2293" s="1" t="s">
        <v>3124</v>
      </c>
      <c r="AQ2293" s="1"/>
      <c r="AR2293" s="1"/>
      <c r="AS2293" s="1"/>
      <c r="AT2293" s="1"/>
      <c r="AU2293" s="1"/>
      <c r="AV2293" s="1"/>
      <c r="AW2293" s="1"/>
      <c r="AX2293" s="1"/>
      <c r="AY2293" s="1"/>
      <c r="AZ2293" s="1"/>
      <c r="BA2293" s="1"/>
      <c r="BB2293" s="1"/>
      <c r="BC2293" s="1"/>
      <c r="BD2293" s="1"/>
      <c r="BE2293" s="1"/>
      <c r="BF2293" s="1" t="s">
        <v>14668</v>
      </c>
      <c r="BG2293" s="1" t="s">
        <v>183</v>
      </c>
      <c r="BH2293" s="1"/>
      <c r="BI2293" s="1"/>
    </row>
    <row r="2294" customFormat="false" ht="12.75" hidden="false" customHeight="false" outlineLevel="0" collapsed="false">
      <c r="A2294" s="1" t="s">
        <v>9999</v>
      </c>
      <c r="B2294" s="1" t="s">
        <v>10000</v>
      </c>
      <c r="C2294" s="1" t="s">
        <v>177</v>
      </c>
      <c r="D2294" s="1" t="s">
        <v>1471</v>
      </c>
      <c r="E2294" s="1" t="s">
        <v>16695</v>
      </c>
      <c r="F2294" s="1" t="s">
        <v>10002</v>
      </c>
      <c r="G2294" s="1" t="n">
        <v>123</v>
      </c>
      <c r="H2294" s="1" t="n">
        <v>10000</v>
      </c>
      <c r="I2294" s="101" t="s">
        <v>180</v>
      </c>
      <c r="J2294" s="1"/>
      <c r="K2294" s="1" t="n">
        <f aca="false">IFERROR(VLOOKUP(A2294,'[2]Pivot HorizontalMRP'!$A$4:$B$2689,2,0),0)</f>
        <v>0</v>
      </c>
      <c r="L2294" s="1" t="n">
        <f aca="false">IFERROR(VLOOKUP(A2294,'[2]Pivot HorizontalMRP'!$A$4:$C$2689,3,0),0)</f>
        <v>51017</v>
      </c>
      <c r="M2294" s="1" t="n">
        <f aca="false">IFERROR(VLOOKUP(A2294,'[2]Pivot HorizontalMRP'!$A$4:$D$2689,0.4,0),0)</f>
        <v>0</v>
      </c>
      <c r="N2294" s="1" t="n">
        <f aca="false">IFERROR(VLOOKUP(A2294,'[2]Pivot HorizontalMRP'!$A$4:$E$2689,5,0),0)</f>
        <v>0</v>
      </c>
      <c r="O2294" s="1" t="n">
        <f aca="false">K2294+L2294</f>
        <v>51017</v>
      </c>
      <c r="P2294" s="1" t="n">
        <f aca="false">K2294+L2294+M2294+N2294</f>
        <v>51017</v>
      </c>
      <c r="Q2294" s="1" t="n">
        <f aca="false">IFERROR(VLOOKUP(A2294,'[2]Pivot HorizontalMRP'!$A$4:$F$2689,6,0),0)</f>
        <v>3797</v>
      </c>
      <c r="R2294" s="1" t="n">
        <f aca="false">IFERROR(VLOOKUP(A2294,'[2]Pivot HorizontalMRP'!$A$4:$G$2689,7,0),0)</f>
        <v>34519</v>
      </c>
      <c r="S2294" s="1" t="n">
        <f aca="false">IFERROR(VLOOKUP(A2294,'[2]Pivot HorizontalMRP'!$A$4:$H$2689,8,0),0)</f>
        <v>23539</v>
      </c>
      <c r="T2294" s="1" t="n">
        <f aca="false">IFERROR(VLOOKUP(A2294,'[2]Pivot HorizontalMRP'!$A$4:$I$2689,9,0),0)</f>
        <v>14576</v>
      </c>
      <c r="U2294" s="1" t="n">
        <f aca="false">IF(I2294="delivery",O2294-SUM(Q2294+R2294),IF(I2294="PO",P2294-SUM(Q2294:R2294)))</f>
        <v>12701</v>
      </c>
      <c r="V2294" s="81" t="n">
        <v>0.00055</v>
      </c>
      <c r="W2294" s="81"/>
      <c r="X2294" s="81" t="n">
        <f aca="false">W2294-V2294</f>
        <v>-0.00055</v>
      </c>
      <c r="Y2294" s="81"/>
      <c r="Z2294" s="81"/>
      <c r="AA2294" s="81"/>
      <c r="AB2294" s="81"/>
      <c r="AC2294" s="81"/>
      <c r="AD2294" s="81"/>
      <c r="AE2294" s="81"/>
      <c r="AF2294" s="81"/>
      <c r="AG2294" s="81"/>
      <c r="AH2294" s="81"/>
      <c r="AI2294" s="81"/>
      <c r="AJ2294" s="81"/>
      <c r="AK2294" s="81"/>
      <c r="AL2294" s="81"/>
      <c r="AM2294" s="81"/>
      <c r="AN2294" s="81"/>
      <c r="AO2294" s="81" t="str">
        <f aca="false">D2294</f>
        <v>Sanmina</v>
      </c>
      <c r="AP2294" s="1" t="s">
        <v>3124</v>
      </c>
      <c r="AQ2294" s="1"/>
      <c r="AR2294" s="1"/>
      <c r="AS2294" s="1"/>
      <c r="AT2294" s="1"/>
      <c r="AU2294" s="1"/>
      <c r="AV2294" s="1"/>
      <c r="AW2294" s="1"/>
      <c r="AX2294" s="1"/>
      <c r="AY2294" s="1"/>
      <c r="AZ2294" s="1"/>
      <c r="BA2294" s="1"/>
      <c r="BB2294" s="1"/>
      <c r="BC2294" s="1"/>
      <c r="BD2294" s="1"/>
      <c r="BE2294" s="1"/>
      <c r="BF2294" s="1" t="s">
        <v>14668</v>
      </c>
      <c r="BG2294" s="1" t="s">
        <v>183</v>
      </c>
      <c r="BH2294" s="1"/>
      <c r="BI2294" s="1"/>
    </row>
    <row r="2295" customFormat="false" ht="12.75" hidden="false" customHeight="false" outlineLevel="0" collapsed="false">
      <c r="A2295" s="1" t="s">
        <v>10003</v>
      </c>
      <c r="B2295" s="1" t="s">
        <v>10004</v>
      </c>
      <c r="C2295" s="1" t="s">
        <v>177</v>
      </c>
      <c r="D2295" s="1" t="s">
        <v>1471</v>
      </c>
      <c r="E2295" s="1" t="s">
        <v>16696</v>
      </c>
      <c r="F2295" s="1" t="s">
        <v>10006</v>
      </c>
      <c r="G2295" s="1" t="n">
        <v>48</v>
      </c>
      <c r="H2295" s="1" t="n">
        <v>10000</v>
      </c>
      <c r="I2295" s="101" t="s">
        <v>180</v>
      </c>
      <c r="J2295" s="1"/>
      <c r="K2295" s="1" t="n">
        <f aca="false">IFERROR(VLOOKUP(A2295,'[2]Pivot HorizontalMRP'!$A$4:$B$2689,2,0),0)</f>
        <v>0</v>
      </c>
      <c r="L2295" s="1" t="n">
        <f aca="false">IFERROR(VLOOKUP(A2295,'[2]Pivot HorizontalMRP'!$A$4:$C$2689,3,0),0)</f>
        <v>131863</v>
      </c>
      <c r="M2295" s="1" t="n">
        <f aca="false">IFERROR(VLOOKUP(A2295,'[2]Pivot HorizontalMRP'!$A$4:$D$2689,0.4,0),0)</f>
        <v>0</v>
      </c>
      <c r="N2295" s="1" t="n">
        <f aca="false">IFERROR(VLOOKUP(A2295,'[2]Pivot HorizontalMRP'!$A$4:$E$2689,5,0),0)</f>
        <v>0</v>
      </c>
      <c r="O2295" s="1" t="n">
        <f aca="false">K2295+L2295</f>
        <v>131863</v>
      </c>
      <c r="P2295" s="1" t="n">
        <f aca="false">K2295+L2295+M2295+N2295</f>
        <v>131863</v>
      </c>
      <c r="Q2295" s="1" t="n">
        <f aca="false">IFERROR(VLOOKUP(A2295,'[2]Pivot HorizontalMRP'!$A$4:$F$2689,6,0),0)</f>
        <v>121242</v>
      </c>
      <c r="R2295" s="1" t="n">
        <f aca="false">IFERROR(VLOOKUP(A2295,'[2]Pivot HorizontalMRP'!$A$4:$G$2689,7,0),0)</f>
        <v>78896</v>
      </c>
      <c r="S2295" s="1" t="n">
        <f aca="false">IFERROR(VLOOKUP(A2295,'[2]Pivot HorizontalMRP'!$A$4:$H$2689,8,0),0)</f>
        <v>84110</v>
      </c>
      <c r="T2295" s="1" t="n">
        <f aca="false">IFERROR(VLOOKUP(A2295,'[2]Pivot HorizontalMRP'!$A$4:$I$2689,9,0),0)</f>
        <v>49866</v>
      </c>
      <c r="U2295" s="1" t="n">
        <f aca="false">IF(I2295="delivery",O2295-SUM(Q2295+R2295),IF(I2295="PO",P2295-SUM(Q2295:R2295)))</f>
        <v>-68275</v>
      </c>
      <c r="V2295" s="81" t="n">
        <v>0.00081</v>
      </c>
      <c r="W2295" s="81"/>
      <c r="X2295" s="81" t="n">
        <f aca="false">W2295-V2295</f>
        <v>-0.00081</v>
      </c>
      <c r="Y2295" s="81"/>
      <c r="Z2295" s="81"/>
      <c r="AA2295" s="81" t="n">
        <v>0.00085</v>
      </c>
      <c r="AB2295" s="81"/>
      <c r="AC2295" s="81"/>
      <c r="AD2295" s="81"/>
      <c r="AE2295" s="81"/>
      <c r="AF2295" s="81"/>
      <c r="AG2295" s="81"/>
      <c r="AH2295" s="81"/>
      <c r="AI2295" s="81"/>
      <c r="AJ2295" s="81"/>
      <c r="AK2295" s="81"/>
      <c r="AL2295" s="81"/>
      <c r="AM2295" s="81"/>
      <c r="AN2295" s="81"/>
      <c r="AO2295" s="81" t="str">
        <f aca="false">D2295</f>
        <v>Sanmina</v>
      </c>
      <c r="AP2295" s="1" t="s">
        <v>3124</v>
      </c>
      <c r="AQ2295" s="1"/>
      <c r="AR2295" s="1"/>
      <c r="AS2295" s="1"/>
      <c r="AT2295" s="1"/>
      <c r="AU2295" s="1"/>
      <c r="AV2295" s="1"/>
      <c r="AW2295" s="1"/>
      <c r="AX2295" s="1"/>
      <c r="AY2295" s="1"/>
      <c r="AZ2295" s="1"/>
      <c r="BA2295" s="1"/>
      <c r="BB2295" s="1"/>
      <c r="BC2295" s="1"/>
      <c r="BD2295" s="1"/>
      <c r="BE2295" s="1"/>
      <c r="BF2295" s="1" t="s">
        <v>14668</v>
      </c>
      <c r="BG2295" s="1" t="s">
        <v>183</v>
      </c>
      <c r="BH2295" s="1"/>
      <c r="BI2295" s="1"/>
    </row>
    <row r="2296" customFormat="false" ht="12.75" hidden="false" customHeight="false" outlineLevel="0" collapsed="false">
      <c r="A2296" s="1" t="s">
        <v>10007</v>
      </c>
      <c r="B2296" s="1" t="s">
        <v>10008</v>
      </c>
      <c r="C2296" s="1" t="s">
        <v>177</v>
      </c>
      <c r="D2296" s="1" t="s">
        <v>1471</v>
      </c>
      <c r="E2296" s="1" t="s">
        <v>16697</v>
      </c>
      <c r="F2296" s="1" t="s">
        <v>10010</v>
      </c>
      <c r="G2296" s="1" t="n">
        <v>48</v>
      </c>
      <c r="H2296" s="1" t="n">
        <v>10000</v>
      </c>
      <c r="I2296" s="101" t="s">
        <v>180</v>
      </c>
      <c r="J2296" s="1"/>
      <c r="K2296" s="1" t="n">
        <f aca="false">IFERROR(VLOOKUP(A2296,'[2]Pivot HorizontalMRP'!$A$4:$B$2689,2,0),0)</f>
        <v>0</v>
      </c>
      <c r="L2296" s="1" t="n">
        <f aca="false">IFERROR(VLOOKUP(A2296,'[2]Pivot HorizontalMRP'!$A$4:$C$2689,3,0),0)</f>
        <v>4222</v>
      </c>
      <c r="M2296" s="1" t="n">
        <f aca="false">IFERROR(VLOOKUP(A2296,'[2]Pivot HorizontalMRP'!$A$4:$D$2689,0.4,0),0)</f>
        <v>0</v>
      </c>
      <c r="N2296" s="1" t="n">
        <f aca="false">IFERROR(VLOOKUP(A2296,'[2]Pivot HorizontalMRP'!$A$4:$E$2689,5,0),0)</f>
        <v>0</v>
      </c>
      <c r="O2296" s="1" t="n">
        <f aca="false">K2296+L2296</f>
        <v>4222</v>
      </c>
      <c r="P2296" s="1" t="n">
        <f aca="false">K2296+L2296+M2296+N2296</f>
        <v>4222</v>
      </c>
      <c r="Q2296" s="1" t="n">
        <f aca="false">IFERROR(VLOOKUP(A2296,'[2]Pivot HorizontalMRP'!$A$4:$F$2689,6,0),0)</f>
        <v>2330</v>
      </c>
      <c r="R2296" s="1" t="n">
        <f aca="false">IFERROR(VLOOKUP(A2296,'[2]Pivot HorizontalMRP'!$A$4:$G$2689,7,0),0)</f>
        <v>1712</v>
      </c>
      <c r="S2296" s="1" t="n">
        <f aca="false">IFERROR(VLOOKUP(A2296,'[2]Pivot HorizontalMRP'!$A$4:$H$2689,8,0),0)</f>
        <v>1630</v>
      </c>
      <c r="T2296" s="1" t="n">
        <f aca="false">IFERROR(VLOOKUP(A2296,'[2]Pivot HorizontalMRP'!$A$4:$I$2689,9,0),0)</f>
        <v>698</v>
      </c>
      <c r="U2296" s="1" t="n">
        <f aca="false">IF(I2296="delivery",O2296-SUM(Q2296+R2296),IF(I2296="PO",P2296-SUM(Q2296:R2296)))</f>
        <v>180</v>
      </c>
      <c r="V2296" s="81" t="n">
        <v>0.00586</v>
      </c>
      <c r="W2296" s="81"/>
      <c r="X2296" s="81" t="n">
        <f aca="false">W2296-V2296</f>
        <v>-0.00586</v>
      </c>
      <c r="Y2296" s="81"/>
      <c r="Z2296" s="81"/>
      <c r="AA2296" s="81"/>
      <c r="AB2296" s="81"/>
      <c r="AC2296" s="81"/>
      <c r="AD2296" s="81"/>
      <c r="AE2296" s="81"/>
      <c r="AF2296" s="81"/>
      <c r="AG2296" s="81"/>
      <c r="AH2296" s="81"/>
      <c r="AI2296" s="81"/>
      <c r="AJ2296" s="81"/>
      <c r="AK2296" s="81"/>
      <c r="AL2296" s="81"/>
      <c r="AM2296" s="81"/>
      <c r="AN2296" s="81"/>
      <c r="AO2296" s="81" t="str">
        <f aca="false">D2296</f>
        <v>Sanmina</v>
      </c>
      <c r="AP2296" s="1" t="s">
        <v>3124</v>
      </c>
      <c r="AQ2296" s="1"/>
      <c r="AR2296" s="1"/>
      <c r="AS2296" s="1"/>
      <c r="AT2296" s="1"/>
      <c r="AU2296" s="1"/>
      <c r="AV2296" s="1"/>
      <c r="AW2296" s="1"/>
      <c r="AX2296" s="1"/>
      <c r="AY2296" s="1"/>
      <c r="AZ2296" s="1"/>
      <c r="BA2296" s="1"/>
      <c r="BB2296" s="1"/>
      <c r="BC2296" s="1"/>
      <c r="BD2296" s="1"/>
      <c r="BE2296" s="1"/>
      <c r="BF2296" s="1" t="s">
        <v>14668</v>
      </c>
      <c r="BG2296" s="1" t="s">
        <v>183</v>
      </c>
      <c r="BH2296" s="1"/>
      <c r="BI2296" s="1"/>
    </row>
    <row r="2297" customFormat="false" ht="12.75" hidden="false" customHeight="false" outlineLevel="0" collapsed="false">
      <c r="A2297" s="1" t="s">
        <v>10011</v>
      </c>
      <c r="B2297" s="1" t="s">
        <v>10012</v>
      </c>
      <c r="C2297" s="1" t="s">
        <v>177</v>
      </c>
      <c r="D2297" s="1" t="s">
        <v>1471</v>
      </c>
      <c r="E2297" s="1" t="s">
        <v>16698</v>
      </c>
      <c r="F2297" s="1" t="s">
        <v>10014</v>
      </c>
      <c r="G2297" s="1" t="n">
        <v>38</v>
      </c>
      <c r="H2297" s="1" t="n">
        <v>15000</v>
      </c>
      <c r="I2297" s="101" t="s">
        <v>180</v>
      </c>
      <c r="J2297" s="1"/>
      <c r="K2297" s="1" t="n">
        <f aca="false">IFERROR(VLOOKUP(A2297,'[2]Pivot HorizontalMRP'!$A$4:$B$2689,2,0),0)</f>
        <v>0</v>
      </c>
      <c r="L2297" s="1" t="n">
        <f aca="false">IFERROR(VLOOKUP(A2297,'[2]Pivot HorizontalMRP'!$A$4:$C$2689,3,0),0)</f>
        <v>40999</v>
      </c>
      <c r="M2297" s="1" t="n">
        <f aca="false">IFERROR(VLOOKUP(A2297,'[2]Pivot HorizontalMRP'!$A$4:$D$2689,0.4,0),0)</f>
        <v>0</v>
      </c>
      <c r="N2297" s="1" t="n">
        <f aca="false">IFERROR(VLOOKUP(A2297,'[2]Pivot HorizontalMRP'!$A$4:$E$2689,5,0),0)</f>
        <v>30000</v>
      </c>
      <c r="O2297" s="1" t="n">
        <f aca="false">K2297+L2297</f>
        <v>40999</v>
      </c>
      <c r="P2297" s="1" t="n">
        <f aca="false">K2297+L2297+M2297+N2297</f>
        <v>70999</v>
      </c>
      <c r="Q2297" s="1" t="n">
        <f aca="false">IFERROR(VLOOKUP(A2297,'[2]Pivot HorizontalMRP'!$A$4:$F$2689,6,0),0)</f>
        <v>59456</v>
      </c>
      <c r="R2297" s="1" t="n">
        <f aca="false">IFERROR(VLOOKUP(A2297,'[2]Pivot HorizontalMRP'!$A$4:$G$2689,7,0),0)</f>
        <v>38592</v>
      </c>
      <c r="S2297" s="1" t="n">
        <f aca="false">IFERROR(VLOOKUP(A2297,'[2]Pivot HorizontalMRP'!$A$4:$H$2689,8,0),0)</f>
        <v>41240</v>
      </c>
      <c r="T2297" s="1" t="n">
        <f aca="false">IFERROR(VLOOKUP(A2297,'[2]Pivot HorizontalMRP'!$A$4:$I$2689,9,0),0)</f>
        <v>24584</v>
      </c>
      <c r="U2297" s="1" t="n">
        <f aca="false">IF(I2297="delivery",O2297-SUM(Q2297+R2297),IF(I2297="PO",P2297-SUM(Q2297:R2297)))</f>
        <v>-57049</v>
      </c>
      <c r="V2297" s="81" t="n">
        <v>0.0019</v>
      </c>
      <c r="W2297" s="81"/>
      <c r="X2297" s="81" t="n">
        <f aca="false">W2297-V2297</f>
        <v>-0.0019</v>
      </c>
      <c r="Y2297" s="81"/>
      <c r="Z2297" s="81"/>
      <c r="AA2297" s="81"/>
      <c r="AB2297" s="81"/>
      <c r="AC2297" s="81"/>
      <c r="AD2297" s="81"/>
      <c r="AE2297" s="81"/>
      <c r="AF2297" s="81"/>
      <c r="AG2297" s="81"/>
      <c r="AH2297" s="81"/>
      <c r="AI2297" s="81"/>
      <c r="AJ2297" s="81"/>
      <c r="AK2297" s="81"/>
      <c r="AL2297" s="81"/>
      <c r="AM2297" s="81"/>
      <c r="AN2297" s="81"/>
      <c r="AO2297" s="81" t="str">
        <f aca="false">D2297</f>
        <v>Sanmina</v>
      </c>
      <c r="AP2297" s="1" t="s">
        <v>3124</v>
      </c>
      <c r="AQ2297" s="1"/>
      <c r="AR2297" s="1"/>
      <c r="AS2297" s="1"/>
      <c r="AT2297" s="1"/>
      <c r="AU2297" s="1"/>
      <c r="AV2297" s="1"/>
      <c r="AW2297" s="1"/>
      <c r="AX2297" s="1"/>
      <c r="AY2297" s="1"/>
      <c r="AZ2297" s="1"/>
      <c r="BA2297" s="1"/>
      <c r="BB2297" s="1"/>
      <c r="BC2297" s="1"/>
      <c r="BD2297" s="1"/>
      <c r="BE2297" s="1"/>
      <c r="BF2297" s="1" t="s">
        <v>14668</v>
      </c>
      <c r="BG2297" s="1" t="s">
        <v>183</v>
      </c>
      <c r="BH2297" s="1"/>
      <c r="BI2297" s="1"/>
    </row>
    <row r="2298" customFormat="false" ht="12.75" hidden="false" customHeight="false" outlineLevel="0" collapsed="false">
      <c r="A2298" s="1" t="s">
        <v>10015</v>
      </c>
      <c r="B2298" s="1" t="s">
        <v>10016</v>
      </c>
      <c r="C2298" s="1" t="s">
        <v>177</v>
      </c>
      <c r="D2298" s="1" t="s">
        <v>1471</v>
      </c>
      <c r="E2298" s="1" t="s">
        <v>16699</v>
      </c>
      <c r="F2298" s="1" t="s">
        <v>10018</v>
      </c>
      <c r="G2298" s="1" t="n">
        <v>93</v>
      </c>
      <c r="H2298" s="1" t="n">
        <v>4000</v>
      </c>
      <c r="I2298" s="101" t="s">
        <v>180</v>
      </c>
      <c r="J2298" s="1"/>
      <c r="K2298" s="1" t="n">
        <f aca="false">IFERROR(VLOOKUP(A2298,'[2]Pivot HorizontalMRP'!$A$4:$B$2689,2,0),0)</f>
        <v>0</v>
      </c>
      <c r="L2298" s="1" t="n">
        <f aca="false">IFERROR(VLOOKUP(A2298,'[2]Pivot HorizontalMRP'!$A$4:$C$2689,3,0),0)</f>
        <v>29870</v>
      </c>
      <c r="M2298" s="1" t="n">
        <f aca="false">IFERROR(VLOOKUP(A2298,'[2]Pivot HorizontalMRP'!$A$4:$D$2689,0.4,0),0)</f>
        <v>0</v>
      </c>
      <c r="N2298" s="1" t="n">
        <f aca="false">IFERROR(VLOOKUP(A2298,'[2]Pivot HorizontalMRP'!$A$4:$E$2689,5,0),0)</f>
        <v>20000</v>
      </c>
      <c r="O2298" s="1" t="n">
        <f aca="false">K2298+L2298</f>
        <v>29870</v>
      </c>
      <c r="P2298" s="1" t="n">
        <f aca="false">K2298+L2298+M2298+N2298</f>
        <v>49870</v>
      </c>
      <c r="Q2298" s="1" t="n">
        <f aca="false">IFERROR(VLOOKUP(A2298,'[2]Pivot HorizontalMRP'!$A$4:$F$2689,6,0),0)</f>
        <v>21528</v>
      </c>
      <c r="R2298" s="1" t="n">
        <f aca="false">IFERROR(VLOOKUP(A2298,'[2]Pivot HorizontalMRP'!$A$4:$G$2689,7,0),0)</f>
        <v>12923</v>
      </c>
      <c r="S2298" s="1" t="n">
        <f aca="false">IFERROR(VLOOKUP(A2298,'[2]Pivot HorizontalMRP'!$A$4:$H$2689,8,0),0)</f>
        <v>11369</v>
      </c>
      <c r="T2298" s="1" t="n">
        <f aca="false">IFERROR(VLOOKUP(A2298,'[2]Pivot HorizontalMRP'!$A$4:$I$2689,9,0),0)</f>
        <v>4586</v>
      </c>
      <c r="U2298" s="1" t="n">
        <f aca="false">IF(I2298="delivery",O2298-SUM(Q2298+R2298),IF(I2298="PO",P2298-SUM(Q2298:R2298)))</f>
        <v>-4581</v>
      </c>
      <c r="V2298" s="81" t="n">
        <v>0.08</v>
      </c>
      <c r="W2298" s="81"/>
      <c r="X2298" s="81" t="n">
        <f aca="false">W2298-V2298</f>
        <v>-0.08</v>
      </c>
      <c r="Y2298" s="81"/>
      <c r="Z2298" s="81"/>
      <c r="AA2298" s="81" t="n">
        <v>0.08</v>
      </c>
      <c r="AB2298" s="81"/>
      <c r="AC2298" s="81"/>
      <c r="AD2298" s="81"/>
      <c r="AE2298" s="81"/>
      <c r="AF2298" s="81"/>
      <c r="AG2298" s="81"/>
      <c r="AH2298" s="81"/>
      <c r="AI2298" s="81"/>
      <c r="AJ2298" s="81"/>
      <c r="AK2298" s="81"/>
      <c r="AL2298" s="81"/>
      <c r="AM2298" s="81"/>
      <c r="AN2298" s="81"/>
      <c r="AO2298" s="81" t="str">
        <f aca="false">D2298</f>
        <v>Sanmina</v>
      </c>
      <c r="AP2298" s="1" t="s">
        <v>3124</v>
      </c>
      <c r="AQ2298" s="1"/>
      <c r="AR2298" s="1"/>
      <c r="AS2298" s="1"/>
      <c r="AT2298" s="1"/>
      <c r="AU2298" s="1"/>
      <c r="AV2298" s="1"/>
      <c r="AW2298" s="1"/>
      <c r="AX2298" s="1"/>
      <c r="AY2298" s="1"/>
      <c r="AZ2298" s="1"/>
      <c r="BA2298" s="1"/>
      <c r="BB2298" s="1"/>
      <c r="BC2298" s="1"/>
      <c r="BD2298" s="1"/>
      <c r="BE2298" s="1"/>
      <c r="BF2298" s="1" t="s">
        <v>14668</v>
      </c>
      <c r="BG2298" s="1" t="s">
        <v>183</v>
      </c>
      <c r="BH2298" s="1"/>
      <c r="BI2298" s="1"/>
    </row>
    <row r="2299" customFormat="false" ht="12.75" hidden="false" customHeight="false" outlineLevel="0" collapsed="false">
      <c r="A2299" s="1" t="s">
        <v>10019</v>
      </c>
      <c r="B2299" s="1" t="s">
        <v>10020</v>
      </c>
      <c r="C2299" s="1" t="s">
        <v>177</v>
      </c>
      <c r="D2299" s="1" t="s">
        <v>1471</v>
      </c>
      <c r="E2299" s="1" t="s">
        <v>16700</v>
      </c>
      <c r="F2299" s="1" t="s">
        <v>10022</v>
      </c>
      <c r="G2299" s="1" t="n">
        <v>123</v>
      </c>
      <c r="H2299" s="1" t="n">
        <v>10000</v>
      </c>
      <c r="I2299" s="101" t="s">
        <v>180</v>
      </c>
      <c r="J2299" s="1"/>
      <c r="K2299" s="1" t="n">
        <f aca="false">IFERROR(VLOOKUP(A2299,'[2]Pivot HorizontalMRP'!$A$4:$B$2689,2,0),0)</f>
        <v>0</v>
      </c>
      <c r="L2299" s="1" t="n">
        <f aca="false">IFERROR(VLOOKUP(A2299,'[2]Pivot HorizontalMRP'!$A$4:$C$2689,3,0),0)</f>
        <v>26239</v>
      </c>
      <c r="M2299" s="1" t="n">
        <f aca="false">IFERROR(VLOOKUP(A2299,'[2]Pivot HorizontalMRP'!$A$4:$D$2689,0.4,0),0)</f>
        <v>0</v>
      </c>
      <c r="N2299" s="1" t="n">
        <f aca="false">IFERROR(VLOOKUP(A2299,'[2]Pivot HorizontalMRP'!$A$4:$E$2689,5,0),0)</f>
        <v>20000</v>
      </c>
      <c r="O2299" s="1" t="n">
        <f aca="false">K2299+L2299</f>
        <v>26239</v>
      </c>
      <c r="P2299" s="1" t="n">
        <f aca="false">K2299+L2299+M2299+N2299</f>
        <v>46239</v>
      </c>
      <c r="Q2299" s="1" t="n">
        <f aca="false">IFERROR(VLOOKUP(A2299,'[2]Pivot HorizontalMRP'!$A$4:$F$2689,6,0),0)</f>
        <v>1013</v>
      </c>
      <c r="R2299" s="1" t="n">
        <f aca="false">IFERROR(VLOOKUP(A2299,'[2]Pivot HorizontalMRP'!$A$4:$G$2689,7,0),0)</f>
        <v>1253</v>
      </c>
      <c r="S2299" s="1" t="n">
        <f aca="false">IFERROR(VLOOKUP(A2299,'[2]Pivot HorizontalMRP'!$A$4:$H$2689,8,0),0)</f>
        <v>1492</v>
      </c>
      <c r="T2299" s="1" t="n">
        <f aca="false">IFERROR(VLOOKUP(A2299,'[2]Pivot HorizontalMRP'!$A$4:$I$2689,9,0),0)</f>
        <v>618</v>
      </c>
      <c r="U2299" s="1" t="n">
        <f aca="false">IF(I2299="delivery",O2299-SUM(Q2299+R2299),IF(I2299="PO",P2299-SUM(Q2299:R2299)))</f>
        <v>23973</v>
      </c>
      <c r="V2299" s="81" t="n">
        <v>0.00198</v>
      </c>
      <c r="W2299" s="81"/>
      <c r="X2299" s="81" t="n">
        <f aca="false">W2299-V2299</f>
        <v>-0.00198</v>
      </c>
      <c r="Y2299" s="81"/>
      <c r="Z2299" s="81"/>
      <c r="AA2299" s="81" t="n">
        <v>0.00028</v>
      </c>
      <c r="AB2299" s="81"/>
      <c r="AC2299" s="81"/>
      <c r="AD2299" s="81"/>
      <c r="AE2299" s="81"/>
      <c r="AF2299" s="81"/>
      <c r="AG2299" s="81"/>
      <c r="AH2299" s="81"/>
      <c r="AI2299" s="81"/>
      <c r="AJ2299" s="81"/>
      <c r="AK2299" s="81"/>
      <c r="AL2299" s="81"/>
      <c r="AM2299" s="81"/>
      <c r="AN2299" s="81"/>
      <c r="AO2299" s="81" t="str">
        <f aca="false">D2299</f>
        <v>Sanmina</v>
      </c>
      <c r="AP2299" s="1" t="s">
        <v>3124</v>
      </c>
      <c r="AQ2299" s="1"/>
      <c r="AR2299" s="1"/>
      <c r="AS2299" s="1"/>
      <c r="AT2299" s="1"/>
      <c r="AU2299" s="1"/>
      <c r="AV2299" s="1"/>
      <c r="AW2299" s="1"/>
      <c r="AX2299" s="1"/>
      <c r="AY2299" s="1"/>
      <c r="AZ2299" s="1"/>
      <c r="BA2299" s="1"/>
      <c r="BB2299" s="1"/>
      <c r="BC2299" s="1"/>
      <c r="BD2299" s="1"/>
      <c r="BE2299" s="1"/>
      <c r="BF2299" s="1" t="s">
        <v>14668</v>
      </c>
      <c r="BG2299" s="1" t="s">
        <v>183</v>
      </c>
      <c r="BH2299" s="1"/>
      <c r="BI2299" s="1"/>
    </row>
    <row r="2300" customFormat="false" ht="12.75" hidden="false" customHeight="false" outlineLevel="0" collapsed="false">
      <c r="A2300" s="1" t="s">
        <v>10023</v>
      </c>
      <c r="B2300" s="1" t="s">
        <v>10024</v>
      </c>
      <c r="C2300" s="1" t="s">
        <v>177</v>
      </c>
      <c r="D2300" s="1" t="s">
        <v>1471</v>
      </c>
      <c r="E2300" s="1" t="s">
        <v>16701</v>
      </c>
      <c r="F2300" s="1" t="s">
        <v>10026</v>
      </c>
      <c r="G2300" s="1" t="n">
        <v>123</v>
      </c>
      <c r="H2300" s="1" t="n">
        <v>10000</v>
      </c>
      <c r="I2300" s="101" t="s">
        <v>180</v>
      </c>
      <c r="J2300" s="1"/>
      <c r="K2300" s="1" t="n">
        <f aca="false">IFERROR(VLOOKUP(A2300,'[2]Pivot HorizontalMRP'!$A$4:$B$2689,2,0),0)</f>
        <v>0</v>
      </c>
      <c r="L2300" s="1" t="n">
        <f aca="false">IFERROR(VLOOKUP(A2300,'[2]Pivot HorizontalMRP'!$A$4:$C$2689,3,0),0)</f>
        <v>40728</v>
      </c>
      <c r="M2300" s="1" t="n">
        <f aca="false">IFERROR(VLOOKUP(A2300,'[2]Pivot HorizontalMRP'!$A$4:$D$2689,0.4,0),0)</f>
        <v>0</v>
      </c>
      <c r="N2300" s="1" t="n">
        <f aca="false">IFERROR(VLOOKUP(A2300,'[2]Pivot HorizontalMRP'!$A$4:$E$2689,5,0),0)</f>
        <v>0</v>
      </c>
      <c r="O2300" s="1" t="n">
        <f aca="false">K2300+L2300</f>
        <v>40728</v>
      </c>
      <c r="P2300" s="1" t="n">
        <f aca="false">K2300+L2300+M2300+N2300</f>
        <v>40728</v>
      </c>
      <c r="Q2300" s="1" t="n">
        <f aca="false">IFERROR(VLOOKUP(A2300,'[2]Pivot HorizontalMRP'!$A$4:$F$2689,6,0),0)</f>
        <v>1507</v>
      </c>
      <c r="R2300" s="1" t="n">
        <f aca="false">IFERROR(VLOOKUP(A2300,'[2]Pivot HorizontalMRP'!$A$4:$G$2689,7,0),0)</f>
        <v>1591</v>
      </c>
      <c r="S2300" s="1" t="n">
        <f aca="false">IFERROR(VLOOKUP(A2300,'[2]Pivot HorizontalMRP'!$A$4:$H$2689,8,0),0)</f>
        <v>1858</v>
      </c>
      <c r="T2300" s="1" t="n">
        <f aca="false">IFERROR(VLOOKUP(A2300,'[2]Pivot HorizontalMRP'!$A$4:$I$2689,9,0),0)</f>
        <v>826</v>
      </c>
      <c r="U2300" s="1" t="n">
        <f aca="false">IF(I2300="delivery",O2300-SUM(Q2300+R2300),IF(I2300="PO",P2300-SUM(Q2300:R2300)))</f>
        <v>37630</v>
      </c>
      <c r="V2300" s="81" t="n">
        <v>0.00198</v>
      </c>
      <c r="W2300" s="81"/>
      <c r="X2300" s="81" t="n">
        <f aca="false">W2300-V2300</f>
        <v>-0.00198</v>
      </c>
      <c r="Y2300" s="81"/>
      <c r="Z2300" s="81"/>
      <c r="AA2300" s="81"/>
      <c r="AB2300" s="81"/>
      <c r="AC2300" s="81"/>
      <c r="AD2300" s="81"/>
      <c r="AE2300" s="81"/>
      <c r="AF2300" s="81"/>
      <c r="AG2300" s="81"/>
      <c r="AH2300" s="81"/>
      <c r="AI2300" s="81"/>
      <c r="AJ2300" s="81"/>
      <c r="AK2300" s="81"/>
      <c r="AL2300" s="81"/>
      <c r="AM2300" s="81"/>
      <c r="AN2300" s="81"/>
      <c r="AO2300" s="81" t="str">
        <f aca="false">D2300</f>
        <v>Sanmina</v>
      </c>
      <c r="AP2300" s="1" t="s">
        <v>3124</v>
      </c>
      <c r="AQ2300" s="1"/>
      <c r="AR2300" s="1"/>
      <c r="AS2300" s="1"/>
      <c r="AT2300" s="1"/>
      <c r="AU2300" s="1"/>
      <c r="AV2300" s="1"/>
      <c r="AW2300" s="1"/>
      <c r="AX2300" s="1"/>
      <c r="AY2300" s="1"/>
      <c r="AZ2300" s="1"/>
      <c r="BA2300" s="1"/>
      <c r="BB2300" s="1"/>
      <c r="BC2300" s="1"/>
      <c r="BD2300" s="1"/>
      <c r="BE2300" s="1"/>
      <c r="BF2300" s="1" t="s">
        <v>14668</v>
      </c>
      <c r="BG2300" s="1" t="s">
        <v>183</v>
      </c>
      <c r="BH2300" s="1"/>
      <c r="BI2300" s="1"/>
    </row>
    <row r="2301" customFormat="false" ht="12.75" hidden="false" customHeight="false" outlineLevel="0" collapsed="false">
      <c r="A2301" s="1" t="s">
        <v>10027</v>
      </c>
      <c r="B2301" s="1" t="s">
        <v>10028</v>
      </c>
      <c r="C2301" s="1" t="s">
        <v>177</v>
      </c>
      <c r="D2301" s="1" t="s">
        <v>1471</v>
      </c>
      <c r="E2301" s="1" t="s">
        <v>16702</v>
      </c>
      <c r="F2301" s="1" t="s">
        <v>10030</v>
      </c>
      <c r="G2301" s="1" t="n">
        <v>116</v>
      </c>
      <c r="H2301" s="1" t="n">
        <v>10000</v>
      </c>
      <c r="I2301" s="101" t="s">
        <v>180</v>
      </c>
      <c r="J2301" s="1"/>
      <c r="K2301" s="1" t="n">
        <f aca="false">IFERROR(VLOOKUP(A2301,'[2]Pivot HorizontalMRP'!$A$4:$B$2689,2,0),0)</f>
        <v>0</v>
      </c>
      <c r="L2301" s="1" t="n">
        <f aca="false">IFERROR(VLOOKUP(A2301,'[2]Pivot HorizontalMRP'!$A$4:$C$2689,3,0),0)</f>
        <v>24783</v>
      </c>
      <c r="M2301" s="1" t="n">
        <f aca="false">IFERROR(VLOOKUP(A2301,'[2]Pivot HorizontalMRP'!$A$4:$D$2689,0.4,0),0)</f>
        <v>0</v>
      </c>
      <c r="N2301" s="1" t="n">
        <f aca="false">IFERROR(VLOOKUP(A2301,'[2]Pivot HorizontalMRP'!$A$4:$E$2689,5,0),0)</f>
        <v>0</v>
      </c>
      <c r="O2301" s="1" t="n">
        <f aca="false">K2301+L2301</f>
        <v>24783</v>
      </c>
      <c r="P2301" s="1" t="n">
        <f aca="false">K2301+L2301+M2301+N2301</f>
        <v>24783</v>
      </c>
      <c r="Q2301" s="1" t="n">
        <f aca="false">IFERROR(VLOOKUP(A2301,'[2]Pivot HorizontalMRP'!$A$4:$F$2689,6,0),0)</f>
        <v>2931</v>
      </c>
      <c r="R2301" s="1" t="n">
        <f aca="false">IFERROR(VLOOKUP(A2301,'[2]Pivot HorizontalMRP'!$A$4:$G$2689,7,0),0)</f>
        <v>4071</v>
      </c>
      <c r="S2301" s="1" t="n">
        <f aca="false">IFERROR(VLOOKUP(A2301,'[2]Pivot HorizontalMRP'!$A$4:$H$2689,8,0),0)</f>
        <v>5310</v>
      </c>
      <c r="T2301" s="1" t="n">
        <f aca="false">IFERROR(VLOOKUP(A2301,'[2]Pivot HorizontalMRP'!$A$4:$I$2689,9,0),0)</f>
        <v>2550</v>
      </c>
      <c r="U2301" s="1" t="n">
        <f aca="false">IF(I2301="delivery",O2301-SUM(Q2301+R2301),IF(I2301="PO",P2301-SUM(Q2301:R2301)))</f>
        <v>17781</v>
      </c>
      <c r="V2301" s="81" t="n">
        <v>0.00198</v>
      </c>
      <c r="W2301" s="81"/>
      <c r="X2301" s="81" t="n">
        <f aca="false">W2301-V2301</f>
        <v>-0.00198</v>
      </c>
      <c r="Y2301" s="81"/>
      <c r="Z2301" s="81"/>
      <c r="AA2301" s="81"/>
      <c r="AB2301" s="81"/>
      <c r="AC2301" s="81"/>
      <c r="AD2301" s="81"/>
      <c r="AE2301" s="81"/>
      <c r="AF2301" s="81"/>
      <c r="AG2301" s="81"/>
      <c r="AH2301" s="81"/>
      <c r="AI2301" s="81"/>
      <c r="AJ2301" s="81"/>
      <c r="AK2301" s="81"/>
      <c r="AL2301" s="81"/>
      <c r="AM2301" s="81"/>
      <c r="AN2301" s="81"/>
      <c r="AO2301" s="81" t="str">
        <f aca="false">D2301</f>
        <v>Sanmina</v>
      </c>
      <c r="AP2301" s="1" t="s">
        <v>3124</v>
      </c>
      <c r="AQ2301" s="1"/>
      <c r="AR2301" s="1"/>
      <c r="AS2301" s="1"/>
      <c r="AT2301" s="1"/>
      <c r="AU2301" s="1"/>
      <c r="AV2301" s="1"/>
      <c r="AW2301" s="1"/>
      <c r="AX2301" s="1"/>
      <c r="AY2301" s="1"/>
      <c r="AZ2301" s="1"/>
      <c r="BA2301" s="1"/>
      <c r="BB2301" s="1"/>
      <c r="BC2301" s="1"/>
      <c r="BD2301" s="1"/>
      <c r="BE2301" s="1"/>
      <c r="BF2301" s="1" t="s">
        <v>14668</v>
      </c>
      <c r="BG2301" s="1" t="s">
        <v>183</v>
      </c>
      <c r="BH2301" s="1"/>
      <c r="BI2301" s="1"/>
    </row>
    <row r="2302" customFormat="false" ht="12.75" hidden="false" customHeight="false" outlineLevel="0" collapsed="false">
      <c r="A2302" s="1" t="s">
        <v>10031</v>
      </c>
      <c r="B2302" s="1" t="s">
        <v>10032</v>
      </c>
      <c r="C2302" s="1" t="s">
        <v>177</v>
      </c>
      <c r="D2302" s="1" t="s">
        <v>1471</v>
      </c>
      <c r="E2302" s="1" t="s">
        <v>16703</v>
      </c>
      <c r="F2302" s="1" t="s">
        <v>10034</v>
      </c>
      <c r="G2302" s="1" t="n">
        <v>123</v>
      </c>
      <c r="H2302" s="1" t="n">
        <v>10000</v>
      </c>
      <c r="I2302" s="101" t="s">
        <v>180</v>
      </c>
      <c r="J2302" s="1"/>
      <c r="K2302" s="1" t="n">
        <f aca="false">IFERROR(VLOOKUP(A2302,'[2]Pivot HorizontalMRP'!$A$4:$B$2689,2,0),0)</f>
        <v>0</v>
      </c>
      <c r="L2302" s="1" t="n">
        <f aca="false">IFERROR(VLOOKUP(A2302,'[2]Pivot HorizontalMRP'!$A$4:$C$2689,3,0),0)</f>
        <v>35229</v>
      </c>
      <c r="M2302" s="1" t="n">
        <f aca="false">IFERROR(VLOOKUP(A2302,'[2]Pivot HorizontalMRP'!$A$4:$D$2689,0.4,0),0)</f>
        <v>0</v>
      </c>
      <c r="N2302" s="1" t="n">
        <f aca="false">IFERROR(VLOOKUP(A2302,'[2]Pivot HorizontalMRP'!$A$4:$E$2689,5,0),0)</f>
        <v>0</v>
      </c>
      <c r="O2302" s="1" t="n">
        <f aca="false">K2302+L2302</f>
        <v>35229</v>
      </c>
      <c r="P2302" s="1" t="n">
        <f aca="false">K2302+L2302+M2302+N2302</f>
        <v>35229</v>
      </c>
      <c r="Q2302" s="1" t="n">
        <f aca="false">IFERROR(VLOOKUP(A2302,'[2]Pivot HorizontalMRP'!$A$4:$F$2689,6,0),0)</f>
        <v>1441</v>
      </c>
      <c r="R2302" s="1" t="n">
        <f aca="false">IFERROR(VLOOKUP(A2302,'[2]Pivot HorizontalMRP'!$A$4:$G$2689,7,0),0)</f>
        <v>1689</v>
      </c>
      <c r="S2302" s="1" t="n">
        <f aca="false">IFERROR(VLOOKUP(A2302,'[2]Pivot HorizontalMRP'!$A$4:$H$2689,8,0),0)</f>
        <v>2210</v>
      </c>
      <c r="T2302" s="1" t="n">
        <f aca="false">IFERROR(VLOOKUP(A2302,'[2]Pivot HorizontalMRP'!$A$4:$I$2689,9,0),0)</f>
        <v>746</v>
      </c>
      <c r="U2302" s="1" t="n">
        <f aca="false">IF(I2302="delivery",O2302-SUM(Q2302+R2302),IF(I2302="PO",P2302-SUM(Q2302:R2302)))</f>
        <v>32099</v>
      </c>
      <c r="V2302" s="81" t="n">
        <v>0.00053</v>
      </c>
      <c r="W2302" s="81"/>
      <c r="X2302" s="81" t="n">
        <f aca="false">W2302-V2302</f>
        <v>-0.00053</v>
      </c>
      <c r="Y2302" s="81"/>
      <c r="Z2302" s="81"/>
      <c r="AA2302" s="81"/>
      <c r="AB2302" s="81"/>
      <c r="AC2302" s="81"/>
      <c r="AD2302" s="81"/>
      <c r="AE2302" s="81"/>
      <c r="AF2302" s="81"/>
      <c r="AG2302" s="81"/>
      <c r="AH2302" s="81"/>
      <c r="AI2302" s="81"/>
      <c r="AJ2302" s="81"/>
      <c r="AK2302" s="81"/>
      <c r="AL2302" s="81"/>
      <c r="AM2302" s="81"/>
      <c r="AN2302" s="81"/>
      <c r="AO2302" s="81" t="str">
        <f aca="false">D2302</f>
        <v>Sanmina</v>
      </c>
      <c r="AP2302" s="1" t="s">
        <v>3124</v>
      </c>
      <c r="AQ2302" s="1"/>
      <c r="AR2302" s="1"/>
      <c r="AS2302" s="1"/>
      <c r="AT2302" s="1"/>
      <c r="AU2302" s="1"/>
      <c r="AV2302" s="1"/>
      <c r="AW2302" s="1"/>
      <c r="AX2302" s="1"/>
      <c r="AY2302" s="1"/>
      <c r="AZ2302" s="1"/>
      <c r="BA2302" s="1"/>
      <c r="BB2302" s="1"/>
      <c r="BC2302" s="1"/>
      <c r="BD2302" s="1"/>
      <c r="BE2302" s="1"/>
      <c r="BF2302" s="1" t="s">
        <v>14668</v>
      </c>
      <c r="BG2302" s="1" t="s">
        <v>183</v>
      </c>
      <c r="BH2302" s="1"/>
      <c r="BI2302" s="1"/>
    </row>
    <row r="2303" customFormat="false" ht="12.75" hidden="false" customHeight="false" outlineLevel="0" collapsed="false">
      <c r="A2303" s="1" t="s">
        <v>10035</v>
      </c>
      <c r="B2303" s="1" t="s">
        <v>10036</v>
      </c>
      <c r="C2303" s="1" t="s">
        <v>177</v>
      </c>
      <c r="D2303" s="1" t="s">
        <v>1471</v>
      </c>
      <c r="E2303" s="1" t="s">
        <v>16704</v>
      </c>
      <c r="F2303" s="1" t="s">
        <v>10038</v>
      </c>
      <c r="G2303" s="1" t="n">
        <v>53</v>
      </c>
      <c r="H2303" s="1" t="n">
        <v>4000</v>
      </c>
      <c r="I2303" s="101" t="s">
        <v>180</v>
      </c>
      <c r="J2303" s="1"/>
      <c r="K2303" s="1" t="n">
        <f aca="false">IFERROR(VLOOKUP(A2303,'[2]Pivot HorizontalMRP'!$A$4:$B$2689,2,0),0)</f>
        <v>0</v>
      </c>
      <c r="L2303" s="1" t="n">
        <f aca="false">IFERROR(VLOOKUP(A2303,'[2]Pivot HorizontalMRP'!$A$4:$C$2689,3,0),0)</f>
        <v>101851</v>
      </c>
      <c r="M2303" s="1" t="n">
        <f aca="false">IFERROR(VLOOKUP(A2303,'[2]Pivot HorizontalMRP'!$A$4:$D$2689,0.4,0),0)</f>
        <v>0</v>
      </c>
      <c r="N2303" s="1" t="n">
        <f aca="false">IFERROR(VLOOKUP(A2303,'[2]Pivot HorizontalMRP'!$A$4:$E$2689,5,0),0)</f>
        <v>0</v>
      </c>
      <c r="O2303" s="1" t="n">
        <f aca="false">K2303+L2303</f>
        <v>101851</v>
      </c>
      <c r="P2303" s="1" t="n">
        <f aca="false">K2303+L2303+M2303+N2303</f>
        <v>101851</v>
      </c>
      <c r="Q2303" s="1" t="n">
        <f aca="false">IFERROR(VLOOKUP(A2303,'[2]Pivot HorizontalMRP'!$A$4:$F$2689,6,0),0)</f>
        <v>1119</v>
      </c>
      <c r="R2303" s="1" t="n">
        <f aca="false">IFERROR(VLOOKUP(A2303,'[2]Pivot HorizontalMRP'!$A$4:$G$2689,7,0),0)</f>
        <v>1373</v>
      </c>
      <c r="S2303" s="1" t="n">
        <f aca="false">IFERROR(VLOOKUP(A2303,'[2]Pivot HorizontalMRP'!$A$4:$H$2689,8,0),0)</f>
        <v>1612</v>
      </c>
      <c r="T2303" s="1" t="n">
        <f aca="false">IFERROR(VLOOKUP(A2303,'[2]Pivot HorizontalMRP'!$A$4:$I$2689,9,0),0)</f>
        <v>618</v>
      </c>
      <c r="U2303" s="1" t="n">
        <f aca="false">IF(I2303="delivery",O2303-SUM(Q2303+R2303),IF(I2303="PO",P2303-SUM(Q2303:R2303)))</f>
        <v>99359</v>
      </c>
      <c r="V2303" s="81" t="n">
        <v>0.05515</v>
      </c>
      <c r="W2303" s="81"/>
      <c r="X2303" s="81" t="n">
        <f aca="false">W2303-V2303</f>
        <v>-0.05515</v>
      </c>
      <c r="Y2303" s="81"/>
      <c r="Z2303" s="81"/>
      <c r="AA2303" s="81"/>
      <c r="AB2303" s="81"/>
      <c r="AC2303" s="81"/>
      <c r="AD2303" s="81"/>
      <c r="AE2303" s="81"/>
      <c r="AF2303" s="81"/>
      <c r="AG2303" s="81"/>
      <c r="AH2303" s="81"/>
      <c r="AI2303" s="81"/>
      <c r="AJ2303" s="81"/>
      <c r="AK2303" s="81"/>
      <c r="AL2303" s="81"/>
      <c r="AM2303" s="81"/>
      <c r="AN2303" s="81"/>
      <c r="AO2303" s="81" t="str">
        <f aca="false">D2303</f>
        <v>Sanmina</v>
      </c>
      <c r="AP2303" s="1" t="s">
        <v>3124</v>
      </c>
      <c r="AQ2303" s="1"/>
      <c r="AR2303" s="1"/>
      <c r="AS2303" s="1"/>
      <c r="AT2303" s="1"/>
      <c r="AU2303" s="1"/>
      <c r="AV2303" s="1"/>
      <c r="AW2303" s="1"/>
      <c r="AX2303" s="1"/>
      <c r="AY2303" s="1"/>
      <c r="AZ2303" s="1"/>
      <c r="BA2303" s="1"/>
      <c r="BB2303" s="1"/>
      <c r="BC2303" s="1"/>
      <c r="BD2303" s="1"/>
      <c r="BE2303" s="1"/>
      <c r="BF2303" s="1" t="s">
        <v>14668</v>
      </c>
      <c r="BG2303" s="1" t="s">
        <v>183</v>
      </c>
      <c r="BH2303" s="1"/>
      <c r="BI2303" s="1"/>
    </row>
    <row r="2304" customFormat="false" ht="12.75" hidden="false" customHeight="false" outlineLevel="0" collapsed="false">
      <c r="A2304" s="1" t="s">
        <v>10039</v>
      </c>
      <c r="B2304" s="1" t="s">
        <v>10040</v>
      </c>
      <c r="C2304" s="1" t="s">
        <v>177</v>
      </c>
      <c r="D2304" s="1" t="s">
        <v>1471</v>
      </c>
      <c r="E2304" s="1" t="s">
        <v>16705</v>
      </c>
      <c r="F2304" s="1" t="s">
        <v>10042</v>
      </c>
      <c r="G2304" s="1" t="n">
        <v>53</v>
      </c>
      <c r="H2304" s="1" t="n">
        <v>4000</v>
      </c>
      <c r="I2304" s="101" t="s">
        <v>180</v>
      </c>
      <c r="J2304" s="1"/>
      <c r="K2304" s="1" t="n">
        <f aca="false">IFERROR(VLOOKUP(A2304,'[2]Pivot HorizontalMRP'!$A$4:$B$2689,2,0),0)</f>
        <v>0</v>
      </c>
      <c r="L2304" s="1" t="n">
        <f aca="false">IFERROR(VLOOKUP(A2304,'[2]Pivot HorizontalMRP'!$A$4:$C$2689,3,0),0)</f>
        <v>5447</v>
      </c>
      <c r="M2304" s="1" t="n">
        <f aca="false">IFERROR(VLOOKUP(A2304,'[2]Pivot HorizontalMRP'!$A$4:$D$2689,0.4,0),0)</f>
        <v>0</v>
      </c>
      <c r="N2304" s="1" t="n">
        <f aca="false">IFERROR(VLOOKUP(A2304,'[2]Pivot HorizontalMRP'!$A$4:$E$2689,5,0),0)</f>
        <v>0</v>
      </c>
      <c r="O2304" s="1" t="n">
        <f aca="false">K2304+L2304</f>
        <v>5447</v>
      </c>
      <c r="P2304" s="1" t="n">
        <f aca="false">K2304+L2304+M2304+N2304</f>
        <v>5447</v>
      </c>
      <c r="Q2304" s="1" t="n">
        <f aca="false">IFERROR(VLOOKUP(A2304,'[2]Pivot HorizontalMRP'!$A$4:$F$2689,6,0),0)</f>
        <v>1119</v>
      </c>
      <c r="R2304" s="1" t="n">
        <f aca="false">IFERROR(VLOOKUP(A2304,'[2]Pivot HorizontalMRP'!$A$4:$G$2689,7,0),0)</f>
        <v>1373</v>
      </c>
      <c r="S2304" s="1" t="n">
        <f aca="false">IFERROR(VLOOKUP(A2304,'[2]Pivot HorizontalMRP'!$A$4:$H$2689,8,0),0)</f>
        <v>1612</v>
      </c>
      <c r="T2304" s="1" t="n">
        <f aca="false">IFERROR(VLOOKUP(A2304,'[2]Pivot HorizontalMRP'!$A$4:$I$2689,9,0),0)</f>
        <v>618</v>
      </c>
      <c r="U2304" s="1" t="n">
        <f aca="false">IF(I2304="delivery",O2304-SUM(Q2304+R2304),IF(I2304="PO",P2304-SUM(Q2304:R2304)))</f>
        <v>2955</v>
      </c>
      <c r="V2304" s="81" t="n">
        <v>0.06241</v>
      </c>
      <c r="W2304" s="81"/>
      <c r="X2304" s="81" t="n">
        <f aca="false">W2304-V2304</f>
        <v>-0.06241</v>
      </c>
      <c r="Y2304" s="81"/>
      <c r="Z2304" s="81"/>
      <c r="AA2304" s="81" t="n">
        <v>0.06241</v>
      </c>
      <c r="AB2304" s="81"/>
      <c r="AC2304" s="81"/>
      <c r="AD2304" s="81"/>
      <c r="AE2304" s="81"/>
      <c r="AF2304" s="81"/>
      <c r="AG2304" s="81"/>
      <c r="AH2304" s="81"/>
      <c r="AI2304" s="81"/>
      <c r="AJ2304" s="81"/>
      <c r="AK2304" s="81"/>
      <c r="AL2304" s="81"/>
      <c r="AM2304" s="81"/>
      <c r="AN2304" s="81"/>
      <c r="AO2304" s="81" t="str">
        <f aca="false">D2304</f>
        <v>Sanmina</v>
      </c>
      <c r="AP2304" s="1" t="s">
        <v>3124</v>
      </c>
      <c r="AQ2304" s="1"/>
      <c r="AR2304" s="1"/>
      <c r="AS2304" s="1"/>
      <c r="AT2304" s="1"/>
      <c r="AU2304" s="1"/>
      <c r="AV2304" s="1"/>
      <c r="AW2304" s="1"/>
      <c r="AX2304" s="1"/>
      <c r="AY2304" s="1"/>
      <c r="AZ2304" s="1"/>
      <c r="BA2304" s="1"/>
      <c r="BB2304" s="1"/>
      <c r="BC2304" s="1"/>
      <c r="BD2304" s="1"/>
      <c r="BE2304" s="1"/>
      <c r="BF2304" s="1" t="s">
        <v>14668</v>
      </c>
      <c r="BG2304" s="1" t="s">
        <v>183</v>
      </c>
      <c r="BH2304" s="1"/>
      <c r="BI2304" s="1"/>
    </row>
    <row r="2305" customFormat="false" ht="12.75" hidden="false" customHeight="false" outlineLevel="0" collapsed="false">
      <c r="A2305" s="1" t="s">
        <v>10043</v>
      </c>
      <c r="B2305" s="1" t="s">
        <v>10044</v>
      </c>
      <c r="C2305" s="1" t="s">
        <v>177</v>
      </c>
      <c r="D2305" s="1" t="s">
        <v>1471</v>
      </c>
      <c r="E2305" s="1" t="s">
        <v>16706</v>
      </c>
      <c r="F2305" s="1" t="s">
        <v>10046</v>
      </c>
      <c r="G2305" s="1" t="n">
        <v>116</v>
      </c>
      <c r="H2305" s="1" t="n">
        <v>10000</v>
      </c>
      <c r="I2305" s="101" t="s">
        <v>180</v>
      </c>
      <c r="J2305" s="1"/>
      <c r="K2305" s="1" t="n">
        <f aca="false">IFERROR(VLOOKUP(A2305,'[2]Pivot HorizontalMRP'!$A$4:$B$2689,2,0),0)</f>
        <v>0</v>
      </c>
      <c r="L2305" s="1" t="n">
        <f aca="false">IFERROR(VLOOKUP(A2305,'[2]Pivot HorizontalMRP'!$A$4:$C$2689,3,0),0)</f>
        <v>5919</v>
      </c>
      <c r="M2305" s="1" t="n">
        <f aca="false">IFERROR(VLOOKUP(A2305,'[2]Pivot HorizontalMRP'!$A$4:$D$2689,0.4,0),0)</f>
        <v>0</v>
      </c>
      <c r="N2305" s="1" t="n">
        <f aca="false">IFERROR(VLOOKUP(A2305,'[2]Pivot HorizontalMRP'!$A$4:$E$2689,5,0),0)</f>
        <v>0</v>
      </c>
      <c r="O2305" s="1" t="n">
        <f aca="false">K2305+L2305</f>
        <v>5919</v>
      </c>
      <c r="P2305" s="1" t="n">
        <f aca="false">K2305+L2305+M2305+N2305</f>
        <v>5919</v>
      </c>
      <c r="Q2305" s="1" t="n">
        <f aca="false">IFERROR(VLOOKUP(A2305,'[2]Pivot HorizontalMRP'!$A$4:$F$2689,6,0),0)</f>
        <v>143</v>
      </c>
      <c r="R2305" s="1" t="n">
        <f aca="false">IFERROR(VLOOKUP(A2305,'[2]Pivot HorizontalMRP'!$A$4:$G$2689,7,0),0)</f>
        <v>40</v>
      </c>
      <c r="S2305" s="1" t="n">
        <f aca="false">IFERROR(VLOOKUP(A2305,'[2]Pivot HorizontalMRP'!$A$4:$H$2689,8,0),0)</f>
        <v>125</v>
      </c>
      <c r="T2305" s="1" t="n">
        <f aca="false">IFERROR(VLOOKUP(A2305,'[2]Pivot HorizontalMRP'!$A$4:$I$2689,9,0),0)</f>
        <v>36</v>
      </c>
      <c r="U2305" s="1" t="n">
        <f aca="false">IF(I2305="delivery",O2305-SUM(Q2305+R2305),IF(I2305="PO",P2305-SUM(Q2305:R2305)))</f>
        <v>5736</v>
      </c>
      <c r="V2305" s="81" t="n">
        <v>0.0014</v>
      </c>
      <c r="W2305" s="81"/>
      <c r="X2305" s="81" t="n">
        <f aca="false">W2305-V2305</f>
        <v>-0.0014</v>
      </c>
      <c r="Y2305" s="81"/>
      <c r="Z2305" s="81"/>
      <c r="AA2305" s="81"/>
      <c r="AB2305" s="81"/>
      <c r="AC2305" s="81"/>
      <c r="AD2305" s="81"/>
      <c r="AE2305" s="81"/>
      <c r="AF2305" s="81"/>
      <c r="AG2305" s="81"/>
      <c r="AH2305" s="81"/>
      <c r="AI2305" s="81"/>
      <c r="AJ2305" s="81"/>
      <c r="AK2305" s="81"/>
      <c r="AL2305" s="81"/>
      <c r="AM2305" s="81"/>
      <c r="AN2305" s="81"/>
      <c r="AO2305" s="81" t="str">
        <f aca="false">D2305</f>
        <v>Sanmina</v>
      </c>
      <c r="AP2305" s="1" t="s">
        <v>3124</v>
      </c>
      <c r="AQ2305" s="1"/>
      <c r="AR2305" s="1"/>
      <c r="AS2305" s="1"/>
      <c r="AT2305" s="1"/>
      <c r="AU2305" s="1"/>
      <c r="AV2305" s="1"/>
      <c r="AW2305" s="1"/>
      <c r="AX2305" s="1"/>
      <c r="AY2305" s="1"/>
      <c r="AZ2305" s="1"/>
      <c r="BA2305" s="1"/>
      <c r="BB2305" s="1"/>
      <c r="BC2305" s="1"/>
      <c r="BD2305" s="1"/>
      <c r="BE2305" s="1"/>
      <c r="BF2305" s="1" t="s">
        <v>14668</v>
      </c>
      <c r="BG2305" s="1" t="s">
        <v>183</v>
      </c>
      <c r="BH2305" s="1"/>
      <c r="BI2305" s="1"/>
    </row>
    <row r="2306" customFormat="false" ht="12.75" hidden="false" customHeight="false" outlineLevel="0" collapsed="false">
      <c r="A2306" s="1" t="s">
        <v>10047</v>
      </c>
      <c r="B2306" s="1" t="s">
        <v>10048</v>
      </c>
      <c r="C2306" s="1" t="s">
        <v>177</v>
      </c>
      <c r="D2306" s="1" t="s">
        <v>1471</v>
      </c>
      <c r="E2306" s="1" t="s">
        <v>16707</v>
      </c>
      <c r="F2306" s="1" t="s">
        <v>10050</v>
      </c>
      <c r="G2306" s="1" t="n">
        <v>308</v>
      </c>
      <c r="H2306" s="1" t="n">
        <v>10000</v>
      </c>
      <c r="I2306" s="101" t="s">
        <v>180</v>
      </c>
      <c r="J2306" s="1"/>
      <c r="K2306" s="1" t="n">
        <f aca="false">IFERROR(VLOOKUP(A2306,'[2]Pivot HorizontalMRP'!$A$4:$B$2689,2,0),0)</f>
        <v>0</v>
      </c>
      <c r="L2306" s="1" t="n">
        <f aca="false">IFERROR(VLOOKUP(A2306,'[2]Pivot HorizontalMRP'!$A$4:$C$2689,3,0),0)</f>
        <v>13642</v>
      </c>
      <c r="M2306" s="1" t="n">
        <f aca="false">IFERROR(VLOOKUP(A2306,'[2]Pivot HorizontalMRP'!$A$4:$D$2689,0.4,0),0)</f>
        <v>0</v>
      </c>
      <c r="N2306" s="1" t="n">
        <f aca="false">IFERROR(VLOOKUP(A2306,'[2]Pivot HorizontalMRP'!$A$4:$E$2689,5,0),0)</f>
        <v>0</v>
      </c>
      <c r="O2306" s="1" t="n">
        <f aca="false">K2306+L2306</f>
        <v>13642</v>
      </c>
      <c r="P2306" s="1" t="n">
        <f aca="false">K2306+L2306+M2306+N2306</f>
        <v>13642</v>
      </c>
      <c r="Q2306" s="1" t="n">
        <f aca="false">IFERROR(VLOOKUP(A2306,'[2]Pivot HorizontalMRP'!$A$4:$F$2689,6,0),0)</f>
        <v>2268</v>
      </c>
      <c r="R2306" s="1" t="n">
        <f aca="false">IFERROR(VLOOKUP(A2306,'[2]Pivot HorizontalMRP'!$A$4:$G$2689,7,0),0)</f>
        <v>1296</v>
      </c>
      <c r="S2306" s="1" t="n">
        <f aca="false">IFERROR(VLOOKUP(A2306,'[2]Pivot HorizontalMRP'!$A$4:$H$2689,8,0),0)</f>
        <v>1362</v>
      </c>
      <c r="T2306" s="1" t="n">
        <f aca="false">IFERROR(VLOOKUP(A2306,'[2]Pivot HorizontalMRP'!$A$4:$I$2689,9,0),0)</f>
        <v>570</v>
      </c>
      <c r="U2306" s="1" t="n">
        <f aca="false">IF(I2306="delivery",O2306-SUM(Q2306+R2306),IF(I2306="PO",P2306-SUM(Q2306:R2306)))</f>
        <v>10078</v>
      </c>
      <c r="V2306" s="81" t="n">
        <v>0.0018</v>
      </c>
      <c r="W2306" s="81"/>
      <c r="X2306" s="81" t="n">
        <f aca="false">W2306-V2306</f>
        <v>-0.0018</v>
      </c>
      <c r="Y2306" s="81"/>
      <c r="Z2306" s="81"/>
      <c r="AA2306" s="81"/>
      <c r="AB2306" s="81"/>
      <c r="AC2306" s="81"/>
      <c r="AD2306" s="81"/>
      <c r="AE2306" s="81"/>
      <c r="AF2306" s="81"/>
      <c r="AG2306" s="81"/>
      <c r="AH2306" s="81"/>
      <c r="AI2306" s="81"/>
      <c r="AJ2306" s="81"/>
      <c r="AK2306" s="81"/>
      <c r="AL2306" s="81"/>
      <c r="AM2306" s="81"/>
      <c r="AN2306" s="81"/>
      <c r="AO2306" s="81" t="str">
        <f aca="false">D2306</f>
        <v>Sanmina</v>
      </c>
      <c r="AP2306" s="1" t="s">
        <v>3124</v>
      </c>
      <c r="AQ2306" s="1"/>
      <c r="AR2306" s="1"/>
      <c r="AS2306" s="1"/>
      <c r="AT2306" s="1"/>
      <c r="AU2306" s="1"/>
      <c r="AV2306" s="1"/>
      <c r="AW2306" s="1"/>
      <c r="AX2306" s="1"/>
      <c r="AY2306" s="1"/>
      <c r="AZ2306" s="1"/>
      <c r="BA2306" s="1"/>
      <c r="BB2306" s="1"/>
      <c r="BC2306" s="1"/>
      <c r="BD2306" s="1"/>
      <c r="BE2306" s="1"/>
      <c r="BF2306" s="1" t="s">
        <v>14668</v>
      </c>
      <c r="BG2306" s="1" t="s">
        <v>183</v>
      </c>
      <c r="BH2306" s="1"/>
      <c r="BI2306" s="1"/>
    </row>
    <row r="2307" customFormat="false" ht="12.75" hidden="false" customHeight="false" outlineLevel="0" collapsed="false">
      <c r="A2307" s="1" t="s">
        <v>10051</v>
      </c>
      <c r="B2307" s="1" t="s">
        <v>10052</v>
      </c>
      <c r="C2307" s="1" t="s">
        <v>177</v>
      </c>
      <c r="D2307" s="1" t="s">
        <v>1471</v>
      </c>
      <c r="E2307" s="1" t="s">
        <v>16708</v>
      </c>
      <c r="F2307" s="1" t="s">
        <v>10054</v>
      </c>
      <c r="G2307" s="1" t="n">
        <v>116</v>
      </c>
      <c r="H2307" s="1" t="n">
        <v>10000</v>
      </c>
      <c r="I2307" s="101" t="s">
        <v>180</v>
      </c>
      <c r="J2307" s="1"/>
      <c r="K2307" s="1" t="n">
        <f aca="false">IFERROR(VLOOKUP(A2307,'[2]Pivot HorizontalMRP'!$A$4:$B$2689,2,0),0)</f>
        <v>0</v>
      </c>
      <c r="L2307" s="1" t="n">
        <f aca="false">IFERROR(VLOOKUP(A2307,'[2]Pivot HorizontalMRP'!$A$4:$C$2689,3,0),0)</f>
        <v>30168</v>
      </c>
      <c r="M2307" s="1" t="n">
        <f aca="false">IFERROR(VLOOKUP(A2307,'[2]Pivot HorizontalMRP'!$A$4:$D$2689,0.4,0),0)</f>
        <v>0</v>
      </c>
      <c r="N2307" s="1" t="n">
        <f aca="false">IFERROR(VLOOKUP(A2307,'[2]Pivot HorizontalMRP'!$A$4:$E$2689,5,0),0)</f>
        <v>0</v>
      </c>
      <c r="O2307" s="1" t="n">
        <f aca="false">K2307+L2307</f>
        <v>30168</v>
      </c>
      <c r="P2307" s="1" t="n">
        <f aca="false">K2307+L2307+M2307+N2307</f>
        <v>30168</v>
      </c>
      <c r="Q2307" s="1" t="n">
        <f aca="false">IFERROR(VLOOKUP(A2307,'[2]Pivot HorizontalMRP'!$A$4:$F$2689,6,0),0)</f>
        <v>612</v>
      </c>
      <c r="R2307" s="1" t="n">
        <f aca="false">IFERROR(VLOOKUP(A2307,'[2]Pivot HorizontalMRP'!$A$4:$G$2689,7,0),0)</f>
        <v>266</v>
      </c>
      <c r="S2307" s="1" t="n">
        <f aca="false">IFERROR(VLOOKUP(A2307,'[2]Pivot HorizontalMRP'!$A$4:$H$2689,8,0),0)</f>
        <v>260</v>
      </c>
      <c r="T2307" s="1" t="n">
        <f aca="false">IFERROR(VLOOKUP(A2307,'[2]Pivot HorizontalMRP'!$A$4:$I$2689,9,0),0)</f>
        <v>164</v>
      </c>
      <c r="U2307" s="1" t="n">
        <f aca="false">IF(I2307="delivery",O2307-SUM(Q2307+R2307),IF(I2307="PO",P2307-SUM(Q2307:R2307)))</f>
        <v>29290</v>
      </c>
      <c r="V2307" s="81" t="n">
        <v>0.00192</v>
      </c>
      <c r="W2307" s="81"/>
      <c r="X2307" s="81" t="n">
        <f aca="false">W2307-V2307</f>
        <v>-0.00192</v>
      </c>
      <c r="Y2307" s="81"/>
      <c r="Z2307" s="81"/>
      <c r="AA2307" s="81"/>
      <c r="AB2307" s="81"/>
      <c r="AC2307" s="81"/>
      <c r="AD2307" s="81"/>
      <c r="AE2307" s="81"/>
      <c r="AF2307" s="81"/>
      <c r="AG2307" s="81"/>
      <c r="AH2307" s="81"/>
      <c r="AI2307" s="81"/>
      <c r="AJ2307" s="81"/>
      <c r="AK2307" s="81"/>
      <c r="AL2307" s="81"/>
      <c r="AM2307" s="81"/>
      <c r="AN2307" s="81"/>
      <c r="AO2307" s="81" t="str">
        <f aca="false">D2307</f>
        <v>Sanmina</v>
      </c>
      <c r="AP2307" s="1" t="s">
        <v>3124</v>
      </c>
      <c r="AQ2307" s="1"/>
      <c r="AR2307" s="1"/>
      <c r="AS2307" s="1"/>
      <c r="AT2307" s="1"/>
      <c r="AU2307" s="1"/>
      <c r="AV2307" s="1"/>
      <c r="AW2307" s="1"/>
      <c r="AX2307" s="1"/>
      <c r="AY2307" s="1"/>
      <c r="AZ2307" s="1"/>
      <c r="BA2307" s="1"/>
      <c r="BB2307" s="1"/>
      <c r="BC2307" s="1"/>
      <c r="BD2307" s="1"/>
      <c r="BE2307" s="1"/>
      <c r="BF2307" s="1" t="s">
        <v>14668</v>
      </c>
      <c r="BG2307" s="1" t="s">
        <v>183</v>
      </c>
      <c r="BH2307" s="1"/>
      <c r="BI2307" s="1"/>
    </row>
    <row r="2308" customFormat="false" ht="12.75" hidden="false" customHeight="false" outlineLevel="0" collapsed="false">
      <c r="A2308" s="1" t="s">
        <v>10055</v>
      </c>
      <c r="B2308" s="1" t="s">
        <v>10056</v>
      </c>
      <c r="C2308" s="1" t="s">
        <v>177</v>
      </c>
      <c r="D2308" s="1" t="s">
        <v>1471</v>
      </c>
      <c r="E2308" s="1" t="s">
        <v>10057</v>
      </c>
      <c r="F2308" s="1" t="s">
        <v>10058</v>
      </c>
      <c r="G2308" s="1" t="n">
        <v>308</v>
      </c>
      <c r="H2308" s="1" t="n">
        <v>10000</v>
      </c>
      <c r="I2308" s="101" t="s">
        <v>188</v>
      </c>
      <c r="J2308" s="1"/>
      <c r="K2308" s="1" t="n">
        <f aca="false">IFERROR(VLOOKUP(A2308,'[2]Pivot HorizontalMRP'!$A$4:$B$2689,2,0),0)</f>
        <v>0</v>
      </c>
      <c r="L2308" s="1" t="n">
        <f aca="false">IFERROR(VLOOKUP(A2308,'[2]Pivot HorizontalMRP'!$A$4:$C$2689,3,0),0)</f>
        <v>57813</v>
      </c>
      <c r="M2308" s="1" t="n">
        <f aca="false">IFERROR(VLOOKUP(A2308,'[2]Pivot HorizontalMRP'!$A$4:$D$2689,0.4,0),0)</f>
        <v>0</v>
      </c>
      <c r="N2308" s="1" t="n">
        <f aca="false">IFERROR(VLOOKUP(A2308,'[2]Pivot HorizontalMRP'!$A$4:$E$2689,5,0),0)</f>
        <v>0</v>
      </c>
      <c r="O2308" s="1" t="n">
        <f aca="false">K2308+L2308</f>
        <v>57813</v>
      </c>
      <c r="P2308" s="1" t="n">
        <f aca="false">K2308+L2308+M2308+N2308</f>
        <v>57813</v>
      </c>
      <c r="Q2308" s="1" t="n">
        <f aca="false">IFERROR(VLOOKUP(A2308,'[2]Pivot HorizontalMRP'!$A$4:$F$2689,6,0),0)</f>
        <v>3292</v>
      </c>
      <c r="R2308" s="1" t="n">
        <f aca="false">IFERROR(VLOOKUP(A2308,'[2]Pivot HorizontalMRP'!$A$4:$G$2689,7,0),0)</f>
        <v>4383</v>
      </c>
      <c r="S2308" s="1" t="n">
        <f aca="false">IFERROR(VLOOKUP(A2308,'[2]Pivot HorizontalMRP'!$A$4:$H$2689,8,0),0)</f>
        <v>4078</v>
      </c>
      <c r="T2308" s="1" t="n">
        <f aca="false">IFERROR(VLOOKUP(A2308,'[2]Pivot HorizontalMRP'!$A$4:$I$2689,9,0),0)</f>
        <v>2669</v>
      </c>
      <c r="U2308" s="1" t="n">
        <f aca="false">IF(I2308="delivery",O2308-SUM(Q2308+R2308),IF(I2308="PO",P2308-SUM(Q2308:R2308)))</f>
        <v>50138</v>
      </c>
      <c r="V2308" s="81" t="n">
        <v>0.003</v>
      </c>
      <c r="W2308" s="81"/>
      <c r="X2308" s="81" t="n">
        <f aca="false">W2308-V2308</f>
        <v>-0.003</v>
      </c>
      <c r="Y2308" s="81"/>
      <c r="Z2308" s="81"/>
      <c r="AA2308" s="81" t="n">
        <v>0.00028</v>
      </c>
      <c r="AB2308" s="81"/>
      <c r="AC2308" s="81"/>
      <c r="AD2308" s="81"/>
      <c r="AE2308" s="81"/>
      <c r="AF2308" s="81"/>
      <c r="AG2308" s="81"/>
      <c r="AH2308" s="81"/>
      <c r="AI2308" s="81"/>
      <c r="AJ2308" s="81"/>
      <c r="AK2308" s="81"/>
      <c r="AL2308" s="81"/>
      <c r="AM2308" s="81"/>
      <c r="AN2308" s="81"/>
      <c r="AO2308" s="81" t="str">
        <f aca="false">D2308</f>
        <v>Sanmina</v>
      </c>
      <c r="AP2308" s="1" t="s">
        <v>3124</v>
      </c>
      <c r="AQ2308" s="1"/>
      <c r="AR2308" s="1"/>
      <c r="AS2308" s="1"/>
      <c r="AT2308" s="1"/>
      <c r="AU2308" s="1"/>
      <c r="AV2308" s="1"/>
      <c r="AW2308" s="1"/>
      <c r="AX2308" s="1"/>
      <c r="AY2308" s="1"/>
      <c r="AZ2308" s="1"/>
      <c r="BA2308" s="1"/>
      <c r="BB2308" s="1"/>
      <c r="BC2308" s="1"/>
      <c r="BD2308" s="1"/>
      <c r="BE2308" s="1"/>
      <c r="BF2308" s="1" t="s">
        <v>14668</v>
      </c>
      <c r="BG2308" s="1" t="s">
        <v>183</v>
      </c>
      <c r="BH2308" s="1"/>
      <c r="BI2308" s="1"/>
    </row>
    <row r="2309" customFormat="false" ht="12.75" hidden="false" customHeight="false" outlineLevel="0" collapsed="false">
      <c r="A2309" s="1" t="s">
        <v>10059</v>
      </c>
      <c r="B2309" s="1" t="s">
        <v>10060</v>
      </c>
      <c r="C2309" s="1" t="s">
        <v>177</v>
      </c>
      <c r="D2309" s="1" t="s">
        <v>1471</v>
      </c>
      <c r="E2309" s="1" t="s">
        <v>16709</v>
      </c>
      <c r="F2309" s="1" t="s">
        <v>10062</v>
      </c>
      <c r="G2309" s="1" t="n">
        <v>116</v>
      </c>
      <c r="H2309" s="1" t="n">
        <v>10000</v>
      </c>
      <c r="I2309" s="101" t="s">
        <v>180</v>
      </c>
      <c r="J2309" s="1"/>
      <c r="K2309" s="1" t="n">
        <f aca="false">IFERROR(VLOOKUP(A2309,'[2]Pivot HorizontalMRP'!$A$4:$B$2689,2,0),0)</f>
        <v>0</v>
      </c>
      <c r="L2309" s="1" t="n">
        <f aca="false">IFERROR(VLOOKUP(A2309,'[2]Pivot HorizontalMRP'!$A$4:$C$2689,3,0),0)</f>
        <v>5357</v>
      </c>
      <c r="M2309" s="1" t="n">
        <f aca="false">IFERROR(VLOOKUP(A2309,'[2]Pivot HorizontalMRP'!$A$4:$D$2689,0.4,0),0)</f>
        <v>0</v>
      </c>
      <c r="N2309" s="1" t="n">
        <f aca="false">IFERROR(VLOOKUP(A2309,'[2]Pivot HorizontalMRP'!$A$4:$E$2689,5,0),0)</f>
        <v>0</v>
      </c>
      <c r="O2309" s="1" t="n">
        <f aca="false">K2309+L2309</f>
        <v>5357</v>
      </c>
      <c r="P2309" s="1" t="n">
        <f aca="false">K2309+L2309+M2309+N2309</f>
        <v>5357</v>
      </c>
      <c r="Q2309" s="1" t="n">
        <f aca="false">IFERROR(VLOOKUP(A2309,'[2]Pivot HorizontalMRP'!$A$4:$F$2689,6,0),0)</f>
        <v>444</v>
      </c>
      <c r="R2309" s="1" t="n">
        <f aca="false">IFERROR(VLOOKUP(A2309,'[2]Pivot HorizontalMRP'!$A$4:$G$2689,7,0),0)</f>
        <v>1842</v>
      </c>
      <c r="S2309" s="1" t="n">
        <f aca="false">IFERROR(VLOOKUP(A2309,'[2]Pivot HorizontalMRP'!$A$4:$H$2689,8,0),0)</f>
        <v>1247</v>
      </c>
      <c r="T2309" s="1" t="n">
        <f aca="false">IFERROR(VLOOKUP(A2309,'[2]Pivot HorizontalMRP'!$A$4:$I$2689,9,0),0)</f>
        <v>822</v>
      </c>
      <c r="U2309" s="1" t="n">
        <f aca="false">IF(I2309="delivery",O2309-SUM(Q2309+R2309),IF(I2309="PO",P2309-SUM(Q2309:R2309)))</f>
        <v>3071</v>
      </c>
      <c r="V2309" s="81" t="n">
        <v>0.00192</v>
      </c>
      <c r="W2309" s="81"/>
      <c r="X2309" s="81" t="n">
        <f aca="false">W2309-V2309</f>
        <v>-0.00192</v>
      </c>
      <c r="Y2309" s="81"/>
      <c r="Z2309" s="81"/>
      <c r="AA2309" s="81" t="n">
        <v>0.00192</v>
      </c>
      <c r="AB2309" s="81"/>
      <c r="AC2309" s="81"/>
      <c r="AD2309" s="81"/>
      <c r="AE2309" s="81"/>
      <c r="AF2309" s="81"/>
      <c r="AG2309" s="81"/>
      <c r="AH2309" s="81"/>
      <c r="AI2309" s="81"/>
      <c r="AJ2309" s="81"/>
      <c r="AK2309" s="81"/>
      <c r="AL2309" s="81"/>
      <c r="AM2309" s="81"/>
      <c r="AN2309" s="81"/>
      <c r="AO2309" s="81" t="str">
        <f aca="false">D2309</f>
        <v>Sanmina</v>
      </c>
      <c r="AP2309" s="1" t="s">
        <v>3124</v>
      </c>
      <c r="AQ2309" s="1"/>
      <c r="AR2309" s="1"/>
      <c r="AS2309" s="1"/>
      <c r="AT2309" s="1"/>
      <c r="AU2309" s="1"/>
      <c r="AV2309" s="1"/>
      <c r="AW2309" s="1"/>
      <c r="AX2309" s="1"/>
      <c r="AY2309" s="1"/>
      <c r="AZ2309" s="1"/>
      <c r="BA2309" s="1"/>
      <c r="BB2309" s="1"/>
      <c r="BC2309" s="1"/>
      <c r="BD2309" s="1"/>
      <c r="BE2309" s="1"/>
      <c r="BF2309" s="1" t="s">
        <v>14668</v>
      </c>
      <c r="BG2309" s="1" t="s">
        <v>183</v>
      </c>
      <c r="BH2309" s="1"/>
      <c r="BI2309" s="1"/>
    </row>
    <row r="2310" customFormat="false" ht="12.75" hidden="false" customHeight="false" outlineLevel="0" collapsed="false">
      <c r="A2310" s="1" t="s">
        <v>10063</v>
      </c>
      <c r="B2310" s="1" t="s">
        <v>10064</v>
      </c>
      <c r="C2310" s="1" t="s">
        <v>177</v>
      </c>
      <c r="D2310" s="1" t="s">
        <v>1471</v>
      </c>
      <c r="E2310" s="1" t="s">
        <v>16710</v>
      </c>
      <c r="F2310" s="1" t="s">
        <v>10066</v>
      </c>
      <c r="G2310" s="1" t="n">
        <v>308</v>
      </c>
      <c r="H2310" s="1" t="n">
        <v>10000</v>
      </c>
      <c r="I2310" s="101" t="s">
        <v>180</v>
      </c>
      <c r="J2310" s="1"/>
      <c r="K2310" s="1" t="n">
        <f aca="false">IFERROR(VLOOKUP(A2310,'[2]Pivot HorizontalMRP'!$A$4:$B$2689,2,0),0)</f>
        <v>0</v>
      </c>
      <c r="L2310" s="1" t="n">
        <f aca="false">IFERROR(VLOOKUP(A2310,'[2]Pivot HorizontalMRP'!$A$4:$C$2689,3,0),0)</f>
        <v>7911</v>
      </c>
      <c r="M2310" s="1" t="n">
        <f aca="false">IFERROR(VLOOKUP(A2310,'[2]Pivot HorizontalMRP'!$A$4:$D$2689,0.4,0),0)</f>
        <v>0</v>
      </c>
      <c r="N2310" s="1" t="n">
        <f aca="false">IFERROR(VLOOKUP(A2310,'[2]Pivot HorizontalMRP'!$A$4:$E$2689,5,0),0)</f>
        <v>0</v>
      </c>
      <c r="O2310" s="1" t="n">
        <f aca="false">K2310+L2310</f>
        <v>7911</v>
      </c>
      <c r="P2310" s="1" t="n">
        <f aca="false">K2310+L2310+M2310+N2310</f>
        <v>7911</v>
      </c>
      <c r="Q2310" s="1" t="n">
        <f aca="false">IFERROR(VLOOKUP(A2310,'[2]Pivot HorizontalMRP'!$A$4:$F$2689,6,0),0)</f>
        <v>424</v>
      </c>
      <c r="R2310" s="1" t="n">
        <f aca="false">IFERROR(VLOOKUP(A2310,'[2]Pivot HorizontalMRP'!$A$4:$G$2689,7,0),0)</f>
        <v>213</v>
      </c>
      <c r="S2310" s="1" t="n">
        <f aca="false">IFERROR(VLOOKUP(A2310,'[2]Pivot HorizontalMRP'!$A$4:$H$2689,8,0),0)</f>
        <v>380</v>
      </c>
      <c r="T2310" s="1" t="n">
        <f aca="false">IFERROR(VLOOKUP(A2310,'[2]Pivot HorizontalMRP'!$A$4:$I$2689,9,0),0)</f>
        <v>154</v>
      </c>
      <c r="U2310" s="1" t="n">
        <f aca="false">IF(I2310="delivery",O2310-SUM(Q2310+R2310),IF(I2310="PO",P2310-SUM(Q2310:R2310)))</f>
        <v>7274</v>
      </c>
      <c r="V2310" s="81" t="n">
        <v>0.00192</v>
      </c>
      <c r="W2310" s="81"/>
      <c r="X2310" s="81" t="n">
        <f aca="false">W2310-V2310</f>
        <v>-0.00192</v>
      </c>
      <c r="Y2310" s="81"/>
      <c r="Z2310" s="81"/>
      <c r="AA2310" s="81"/>
      <c r="AB2310" s="81"/>
      <c r="AC2310" s="81"/>
      <c r="AD2310" s="81"/>
      <c r="AE2310" s="81"/>
      <c r="AF2310" s="81"/>
      <c r="AG2310" s="81"/>
      <c r="AH2310" s="81"/>
      <c r="AI2310" s="81"/>
      <c r="AJ2310" s="81"/>
      <c r="AK2310" s="81"/>
      <c r="AL2310" s="81"/>
      <c r="AM2310" s="81"/>
      <c r="AN2310" s="81"/>
      <c r="AO2310" s="81" t="str">
        <f aca="false">D2310</f>
        <v>Sanmina</v>
      </c>
      <c r="AP2310" s="1" t="s">
        <v>3124</v>
      </c>
      <c r="AQ2310" s="1"/>
      <c r="AR2310" s="1"/>
      <c r="AS2310" s="1"/>
      <c r="AT2310" s="1"/>
      <c r="AU2310" s="1"/>
      <c r="AV2310" s="1"/>
      <c r="AW2310" s="1"/>
      <c r="AX2310" s="1"/>
      <c r="AY2310" s="1"/>
      <c r="AZ2310" s="1"/>
      <c r="BA2310" s="1"/>
      <c r="BB2310" s="1"/>
      <c r="BC2310" s="1"/>
      <c r="BD2310" s="1"/>
      <c r="BE2310" s="1"/>
      <c r="BF2310" s="1" t="s">
        <v>14668</v>
      </c>
      <c r="BG2310" s="1" t="s">
        <v>183</v>
      </c>
      <c r="BH2310" s="1"/>
      <c r="BI2310" s="1"/>
    </row>
    <row r="2311" customFormat="false" ht="12.75" hidden="false" customHeight="false" outlineLevel="0" collapsed="false">
      <c r="A2311" s="1" t="s">
        <v>10067</v>
      </c>
      <c r="B2311" s="1" t="s">
        <v>10068</v>
      </c>
      <c r="C2311" s="1" t="s">
        <v>177</v>
      </c>
      <c r="D2311" s="1" t="s">
        <v>1471</v>
      </c>
      <c r="E2311" s="1" t="s">
        <v>16711</v>
      </c>
      <c r="F2311" s="1" t="s">
        <v>10070</v>
      </c>
      <c r="G2311" s="1" t="n">
        <v>86</v>
      </c>
      <c r="H2311" s="1" t="n">
        <v>5000</v>
      </c>
      <c r="I2311" s="101" t="s">
        <v>180</v>
      </c>
      <c r="J2311" s="1"/>
      <c r="K2311" s="1" t="n">
        <f aca="false">IFERROR(VLOOKUP(A2311,'[2]Pivot HorizontalMRP'!$A$4:$B$2689,2,0),0)</f>
        <v>0</v>
      </c>
      <c r="L2311" s="1" t="n">
        <f aca="false">IFERROR(VLOOKUP(A2311,'[2]Pivot HorizontalMRP'!$A$4:$C$2689,3,0),0)</f>
        <v>66495</v>
      </c>
      <c r="M2311" s="1" t="n">
        <f aca="false">IFERROR(VLOOKUP(A2311,'[2]Pivot HorizontalMRP'!$A$4:$D$2689,0.4,0),0)</f>
        <v>0</v>
      </c>
      <c r="N2311" s="1" t="n">
        <f aca="false">IFERROR(VLOOKUP(A2311,'[2]Pivot HorizontalMRP'!$A$4:$E$2689,5,0),0)</f>
        <v>0</v>
      </c>
      <c r="O2311" s="1" t="n">
        <f aca="false">K2311+L2311</f>
        <v>66495</v>
      </c>
      <c r="P2311" s="1" t="n">
        <f aca="false">K2311+L2311+M2311+N2311</f>
        <v>66495</v>
      </c>
      <c r="Q2311" s="1" t="n">
        <f aca="false">IFERROR(VLOOKUP(A2311,'[2]Pivot HorizontalMRP'!$A$4:$F$2689,6,0),0)</f>
        <v>1119</v>
      </c>
      <c r="R2311" s="1" t="n">
        <f aca="false">IFERROR(VLOOKUP(A2311,'[2]Pivot HorizontalMRP'!$A$4:$G$2689,7,0),0)</f>
        <v>1373</v>
      </c>
      <c r="S2311" s="1" t="n">
        <f aca="false">IFERROR(VLOOKUP(A2311,'[2]Pivot HorizontalMRP'!$A$4:$H$2689,8,0),0)</f>
        <v>1612</v>
      </c>
      <c r="T2311" s="1" t="n">
        <f aca="false">IFERROR(VLOOKUP(A2311,'[2]Pivot HorizontalMRP'!$A$4:$I$2689,9,0),0)</f>
        <v>618</v>
      </c>
      <c r="U2311" s="1" t="n">
        <f aca="false">IF(I2311="delivery",O2311-SUM(Q2311+R2311),IF(I2311="PO",P2311-SUM(Q2311:R2311)))</f>
        <v>64003</v>
      </c>
      <c r="V2311" s="81" t="n">
        <v>0.00185</v>
      </c>
      <c r="W2311" s="81"/>
      <c r="X2311" s="81" t="n">
        <f aca="false">W2311-V2311</f>
        <v>-0.00185</v>
      </c>
      <c r="Y2311" s="81"/>
      <c r="Z2311" s="81"/>
      <c r="AA2311" s="81"/>
      <c r="AB2311" s="81"/>
      <c r="AC2311" s="81"/>
      <c r="AD2311" s="81"/>
      <c r="AE2311" s="81"/>
      <c r="AF2311" s="81"/>
      <c r="AG2311" s="81"/>
      <c r="AH2311" s="81"/>
      <c r="AI2311" s="81"/>
      <c r="AJ2311" s="81"/>
      <c r="AK2311" s="81"/>
      <c r="AL2311" s="81"/>
      <c r="AM2311" s="81"/>
      <c r="AN2311" s="81"/>
      <c r="AO2311" s="81" t="str">
        <f aca="false">D2311</f>
        <v>Sanmina</v>
      </c>
      <c r="AP2311" s="1" t="s">
        <v>3124</v>
      </c>
      <c r="AQ2311" s="1"/>
      <c r="AR2311" s="1"/>
      <c r="AS2311" s="1"/>
      <c r="AT2311" s="1"/>
      <c r="AU2311" s="1"/>
      <c r="AV2311" s="1"/>
      <c r="AW2311" s="1"/>
      <c r="AX2311" s="1"/>
      <c r="AY2311" s="1"/>
      <c r="AZ2311" s="1"/>
      <c r="BA2311" s="1"/>
      <c r="BB2311" s="1"/>
      <c r="BC2311" s="1"/>
      <c r="BD2311" s="1"/>
      <c r="BE2311" s="1"/>
      <c r="BF2311" s="1" t="s">
        <v>14668</v>
      </c>
      <c r="BG2311" s="1" t="s">
        <v>183</v>
      </c>
      <c r="BH2311" s="1"/>
      <c r="BI2311" s="1"/>
    </row>
    <row r="2312" customFormat="false" ht="12.75" hidden="false" customHeight="false" outlineLevel="0" collapsed="false">
      <c r="A2312" s="1" t="s">
        <v>10071</v>
      </c>
      <c r="B2312" s="1" t="s">
        <v>10072</v>
      </c>
      <c r="C2312" s="1" t="s">
        <v>177</v>
      </c>
      <c r="D2312" s="1" t="s">
        <v>1471</v>
      </c>
      <c r="E2312" s="1" t="s">
        <v>16712</v>
      </c>
      <c r="F2312" s="1" t="s">
        <v>10074</v>
      </c>
      <c r="G2312" s="1" t="n">
        <v>308</v>
      </c>
      <c r="H2312" s="1" t="n">
        <v>10000</v>
      </c>
      <c r="I2312" s="101" t="s">
        <v>180</v>
      </c>
      <c r="J2312" s="1"/>
      <c r="K2312" s="1" t="n">
        <f aca="false">IFERROR(VLOOKUP(A2312,'[2]Pivot HorizontalMRP'!$A$4:$B$2689,2,0),0)</f>
        <v>0</v>
      </c>
      <c r="L2312" s="1" t="n">
        <f aca="false">IFERROR(VLOOKUP(A2312,'[2]Pivot HorizontalMRP'!$A$4:$C$2689,3,0),0)</f>
        <v>39077</v>
      </c>
      <c r="M2312" s="1" t="n">
        <f aca="false">IFERROR(VLOOKUP(A2312,'[2]Pivot HorizontalMRP'!$A$4:$D$2689,0.4,0),0)</f>
        <v>0</v>
      </c>
      <c r="N2312" s="1" t="n">
        <f aca="false">IFERROR(VLOOKUP(A2312,'[2]Pivot HorizontalMRP'!$A$4:$E$2689,5,0),0)</f>
        <v>0</v>
      </c>
      <c r="O2312" s="1" t="n">
        <f aca="false">K2312+L2312</f>
        <v>39077</v>
      </c>
      <c r="P2312" s="1" t="n">
        <f aca="false">K2312+L2312+M2312+N2312</f>
        <v>39077</v>
      </c>
      <c r="Q2312" s="1" t="n">
        <f aca="false">IFERROR(VLOOKUP(A2312,'[2]Pivot HorizontalMRP'!$A$4:$F$2689,6,0),0)</f>
        <v>3613</v>
      </c>
      <c r="R2312" s="1" t="n">
        <f aca="false">IFERROR(VLOOKUP(A2312,'[2]Pivot HorizontalMRP'!$A$4:$G$2689,7,0),0)</f>
        <v>21129</v>
      </c>
      <c r="S2312" s="1" t="n">
        <f aca="false">IFERROR(VLOOKUP(A2312,'[2]Pivot HorizontalMRP'!$A$4:$H$2689,8,0),0)</f>
        <v>18968</v>
      </c>
      <c r="T2312" s="1" t="n">
        <f aca="false">IFERROR(VLOOKUP(A2312,'[2]Pivot HorizontalMRP'!$A$4:$I$2689,9,0),0)</f>
        <v>12521</v>
      </c>
      <c r="U2312" s="1" t="n">
        <f aca="false">IF(I2312="delivery",O2312-SUM(Q2312+R2312),IF(I2312="PO",P2312-SUM(Q2312:R2312)))</f>
        <v>14335</v>
      </c>
      <c r="V2312" s="81" t="n">
        <v>0.0512</v>
      </c>
      <c r="W2312" s="81"/>
      <c r="X2312" s="81" t="n">
        <f aca="false">W2312-V2312</f>
        <v>-0.0512</v>
      </c>
      <c r="Y2312" s="81"/>
      <c r="Z2312" s="81"/>
      <c r="AA2312" s="81" t="n">
        <v>0.0418</v>
      </c>
      <c r="AB2312" s="81"/>
      <c r="AC2312" s="81"/>
      <c r="AD2312" s="81"/>
      <c r="AE2312" s="81"/>
      <c r="AF2312" s="81"/>
      <c r="AG2312" s="81"/>
      <c r="AH2312" s="81"/>
      <c r="AI2312" s="81"/>
      <c r="AJ2312" s="81"/>
      <c r="AK2312" s="81"/>
      <c r="AL2312" s="81"/>
      <c r="AM2312" s="81"/>
      <c r="AN2312" s="81"/>
      <c r="AO2312" s="81" t="str">
        <f aca="false">D2312</f>
        <v>Sanmina</v>
      </c>
      <c r="AP2312" s="1" t="s">
        <v>3124</v>
      </c>
      <c r="AQ2312" s="1"/>
      <c r="AR2312" s="1"/>
      <c r="AS2312" s="1"/>
      <c r="AT2312" s="1"/>
      <c r="AU2312" s="1"/>
      <c r="AV2312" s="1"/>
      <c r="AW2312" s="1"/>
      <c r="AX2312" s="1"/>
      <c r="AY2312" s="1"/>
      <c r="AZ2312" s="1"/>
      <c r="BA2312" s="1"/>
      <c r="BB2312" s="1"/>
      <c r="BC2312" s="1"/>
      <c r="BD2312" s="1"/>
      <c r="BE2312" s="1"/>
      <c r="BF2312" s="1" t="s">
        <v>14668</v>
      </c>
      <c r="BG2312" s="1" t="s">
        <v>183</v>
      </c>
      <c r="BH2312" s="1"/>
      <c r="BI2312" s="1"/>
    </row>
    <row r="2313" customFormat="false" ht="12.75" hidden="false" customHeight="false" outlineLevel="0" collapsed="false">
      <c r="A2313" s="1" t="s">
        <v>10075</v>
      </c>
      <c r="B2313" s="1" t="s">
        <v>10076</v>
      </c>
      <c r="C2313" s="1" t="s">
        <v>177</v>
      </c>
      <c r="D2313" s="1" t="s">
        <v>1471</v>
      </c>
      <c r="E2313" s="1" t="s">
        <v>16713</v>
      </c>
      <c r="F2313" s="1" t="s">
        <v>10078</v>
      </c>
      <c r="G2313" s="1" t="n">
        <v>308</v>
      </c>
      <c r="H2313" s="1" t="n">
        <v>10000</v>
      </c>
      <c r="I2313" s="101" t="s">
        <v>180</v>
      </c>
      <c r="J2313" s="1"/>
      <c r="K2313" s="1" t="n">
        <f aca="false">IFERROR(VLOOKUP(A2313,'[2]Pivot HorizontalMRP'!$A$4:$B$2689,2,0),0)</f>
        <v>0</v>
      </c>
      <c r="L2313" s="1" t="n">
        <f aca="false">IFERROR(VLOOKUP(A2313,'[2]Pivot HorizontalMRP'!$A$4:$C$2689,3,0),0)</f>
        <v>5672</v>
      </c>
      <c r="M2313" s="1" t="n">
        <f aca="false">IFERROR(VLOOKUP(A2313,'[2]Pivot HorizontalMRP'!$A$4:$D$2689,0.4,0),0)</f>
        <v>0</v>
      </c>
      <c r="N2313" s="1" t="n">
        <f aca="false">IFERROR(VLOOKUP(A2313,'[2]Pivot HorizontalMRP'!$A$4:$E$2689,5,0),0)</f>
        <v>0</v>
      </c>
      <c r="O2313" s="1" t="n">
        <f aca="false">K2313+L2313</f>
        <v>5672</v>
      </c>
      <c r="P2313" s="1" t="n">
        <f aca="false">K2313+L2313+M2313+N2313</f>
        <v>5672</v>
      </c>
      <c r="Q2313" s="1" t="n">
        <f aca="false">IFERROR(VLOOKUP(A2313,'[2]Pivot HorizontalMRP'!$A$4:$F$2689,6,0),0)</f>
        <v>289</v>
      </c>
      <c r="R2313" s="1" t="n">
        <f aca="false">IFERROR(VLOOKUP(A2313,'[2]Pivot HorizontalMRP'!$A$4:$G$2689,7,0),0)</f>
        <v>169</v>
      </c>
      <c r="S2313" s="1" t="n">
        <f aca="false">IFERROR(VLOOKUP(A2313,'[2]Pivot HorizontalMRP'!$A$4:$H$2689,8,0),0)</f>
        <v>183</v>
      </c>
      <c r="T2313" s="1" t="n">
        <f aca="false">IFERROR(VLOOKUP(A2313,'[2]Pivot HorizontalMRP'!$A$4:$I$2689,9,0),0)</f>
        <v>104</v>
      </c>
      <c r="U2313" s="1" t="n">
        <f aca="false">IF(I2313="delivery",O2313-SUM(Q2313+R2313),IF(I2313="PO",P2313-SUM(Q2313:R2313)))</f>
        <v>5214</v>
      </c>
      <c r="V2313" s="81" t="n">
        <v>0.025</v>
      </c>
      <c r="W2313" s="81"/>
      <c r="X2313" s="81" t="n">
        <f aca="false">W2313-V2313</f>
        <v>-0.025</v>
      </c>
      <c r="Y2313" s="81"/>
      <c r="Z2313" s="81"/>
      <c r="AA2313" s="81"/>
      <c r="AB2313" s="81"/>
      <c r="AC2313" s="81"/>
      <c r="AD2313" s="81"/>
      <c r="AE2313" s="81"/>
      <c r="AF2313" s="81"/>
      <c r="AG2313" s="81"/>
      <c r="AH2313" s="81"/>
      <c r="AI2313" s="81"/>
      <c r="AJ2313" s="81"/>
      <c r="AK2313" s="81"/>
      <c r="AL2313" s="81"/>
      <c r="AM2313" s="81"/>
      <c r="AN2313" s="81"/>
      <c r="AO2313" s="81" t="str">
        <f aca="false">D2313</f>
        <v>Sanmina</v>
      </c>
      <c r="AP2313" s="1" t="s">
        <v>3124</v>
      </c>
      <c r="AQ2313" s="1"/>
      <c r="AR2313" s="1"/>
      <c r="AS2313" s="1"/>
      <c r="AT2313" s="1"/>
      <c r="AU2313" s="1"/>
      <c r="AV2313" s="1"/>
      <c r="AW2313" s="1"/>
      <c r="AX2313" s="1"/>
      <c r="AY2313" s="1"/>
      <c r="AZ2313" s="1"/>
      <c r="BA2313" s="1"/>
      <c r="BB2313" s="1"/>
      <c r="BC2313" s="1"/>
      <c r="BD2313" s="1"/>
      <c r="BE2313" s="1"/>
      <c r="BF2313" s="1" t="s">
        <v>14668</v>
      </c>
      <c r="BG2313" s="1" t="s">
        <v>183</v>
      </c>
      <c r="BH2313" s="1"/>
      <c r="BI2313" s="1"/>
    </row>
    <row r="2314" customFormat="false" ht="12.75" hidden="false" customHeight="false" outlineLevel="0" collapsed="false">
      <c r="A2314" s="1" t="s">
        <v>10079</v>
      </c>
      <c r="B2314" s="1" t="s">
        <v>10080</v>
      </c>
      <c r="C2314" s="1" t="s">
        <v>177</v>
      </c>
      <c r="D2314" s="1" t="s">
        <v>1471</v>
      </c>
      <c r="E2314" s="1" t="s">
        <v>10081</v>
      </c>
      <c r="F2314" s="1" t="s">
        <v>10082</v>
      </c>
      <c r="G2314" s="1" t="n">
        <v>41</v>
      </c>
      <c r="H2314" s="1" t="n">
        <v>25000</v>
      </c>
      <c r="I2314" s="101" t="s">
        <v>180</v>
      </c>
      <c r="J2314" s="1"/>
      <c r="K2314" s="1" t="n">
        <f aca="false">IFERROR(VLOOKUP(A2314,'[2]Pivot HorizontalMRP'!$A$4:$B$2689,2,0),0)</f>
        <v>0</v>
      </c>
      <c r="L2314" s="1" t="n">
        <f aca="false">IFERROR(VLOOKUP(A2314,'[2]Pivot HorizontalMRP'!$A$4:$C$2689,3,0),0)</f>
        <v>6880</v>
      </c>
      <c r="M2314" s="1" t="n">
        <f aca="false">IFERROR(VLOOKUP(A2314,'[2]Pivot HorizontalMRP'!$A$4:$D$2689,0.4,0),0)</f>
        <v>0</v>
      </c>
      <c r="N2314" s="1" t="n">
        <f aca="false">IFERROR(VLOOKUP(A2314,'[2]Pivot HorizontalMRP'!$A$4:$E$2689,5,0),0)</f>
        <v>5000</v>
      </c>
      <c r="O2314" s="1" t="n">
        <f aca="false">K2314+L2314</f>
        <v>6880</v>
      </c>
      <c r="P2314" s="1" t="n">
        <f aca="false">K2314+L2314+M2314+N2314</f>
        <v>11880</v>
      </c>
      <c r="Q2314" s="1" t="n">
        <f aca="false">IFERROR(VLOOKUP(A2314,'[2]Pivot HorizontalMRP'!$A$4:$F$2689,6,0),0)</f>
        <v>13076</v>
      </c>
      <c r="R2314" s="1" t="n">
        <f aca="false">IFERROR(VLOOKUP(A2314,'[2]Pivot HorizontalMRP'!$A$4:$G$2689,7,0),0)</f>
        <v>9948</v>
      </c>
      <c r="S2314" s="1" t="n">
        <f aca="false">IFERROR(VLOOKUP(A2314,'[2]Pivot HorizontalMRP'!$A$4:$H$2689,8,0),0)</f>
        <v>9594</v>
      </c>
      <c r="T2314" s="1" t="n">
        <f aca="false">IFERROR(VLOOKUP(A2314,'[2]Pivot HorizontalMRP'!$A$4:$I$2689,9,0),0)</f>
        <v>8654</v>
      </c>
      <c r="U2314" s="1" t="n">
        <f aca="false">IF(I2314="delivery",O2314-SUM(Q2314+R2314),IF(I2314="PO",P2314-SUM(Q2314:R2314)))</f>
        <v>-16144</v>
      </c>
      <c r="V2314" s="81" t="n">
        <v>0.00085</v>
      </c>
      <c r="W2314" s="81"/>
      <c r="X2314" s="81" t="n">
        <f aca="false">W2314-V2314</f>
        <v>-0.00085</v>
      </c>
      <c r="Y2314" s="81"/>
      <c r="Z2314" s="81"/>
      <c r="AA2314" s="81"/>
      <c r="AB2314" s="81"/>
      <c r="AC2314" s="81"/>
      <c r="AD2314" s="81"/>
      <c r="AE2314" s="81"/>
      <c r="AF2314" s="81"/>
      <c r="AG2314" s="81"/>
      <c r="AH2314" s="81"/>
      <c r="AI2314" s="81"/>
      <c r="AJ2314" s="81"/>
      <c r="AK2314" s="81"/>
      <c r="AL2314" s="81"/>
      <c r="AM2314" s="81"/>
      <c r="AN2314" s="81"/>
      <c r="AO2314" s="81" t="str">
        <f aca="false">D2314</f>
        <v>Sanmina</v>
      </c>
      <c r="AP2314" s="1" t="s">
        <v>3124</v>
      </c>
      <c r="AQ2314" s="1"/>
      <c r="AR2314" s="1"/>
      <c r="AS2314" s="1"/>
      <c r="AT2314" s="1"/>
      <c r="AU2314" s="1"/>
      <c r="AV2314" s="1"/>
      <c r="AW2314" s="1"/>
      <c r="AX2314" s="1"/>
      <c r="AY2314" s="1"/>
      <c r="AZ2314" s="1"/>
      <c r="BA2314" s="1"/>
      <c r="BB2314" s="1"/>
      <c r="BC2314" s="1"/>
      <c r="BD2314" s="1"/>
      <c r="BE2314" s="1"/>
      <c r="BF2314" s="1" t="s">
        <v>14668</v>
      </c>
      <c r="BG2314" s="1" t="s">
        <v>183</v>
      </c>
      <c r="BH2314" s="1"/>
      <c r="BI2314" s="1"/>
    </row>
    <row r="2315" customFormat="false" ht="12.75" hidden="false" customHeight="false" outlineLevel="0" collapsed="false">
      <c r="A2315" s="1" t="s">
        <v>10083</v>
      </c>
      <c r="B2315" s="1" t="s">
        <v>10084</v>
      </c>
      <c r="C2315" s="1" t="s">
        <v>177</v>
      </c>
      <c r="D2315" s="1" t="s">
        <v>1471</v>
      </c>
      <c r="E2315" s="1" t="s">
        <v>16714</v>
      </c>
      <c r="F2315" s="1" t="s">
        <v>10086</v>
      </c>
      <c r="G2315" s="1" t="n">
        <v>48</v>
      </c>
      <c r="H2315" s="1" t="n">
        <v>5000</v>
      </c>
      <c r="I2315" s="101" t="s">
        <v>188</v>
      </c>
      <c r="J2315" s="1"/>
      <c r="K2315" s="1" t="n">
        <f aca="false">IFERROR(VLOOKUP(A2315,'[2]Pivot HorizontalMRP'!$A$4:$B$2689,2,0),0)</f>
        <v>0</v>
      </c>
      <c r="L2315" s="1" t="n">
        <f aca="false">IFERROR(VLOOKUP(A2315,'[2]Pivot HorizontalMRP'!$A$4:$C$2689,3,0),0)</f>
        <v>7076</v>
      </c>
      <c r="M2315" s="1" t="n">
        <f aca="false">IFERROR(VLOOKUP(A2315,'[2]Pivot HorizontalMRP'!$A$4:$D$2689,0.4,0),0)</f>
        <v>0</v>
      </c>
      <c r="N2315" s="1" t="n">
        <f aca="false">IFERROR(VLOOKUP(A2315,'[2]Pivot HorizontalMRP'!$A$4:$E$2689,5,0),0)</f>
        <v>0</v>
      </c>
      <c r="O2315" s="1" t="n">
        <f aca="false">K2315+L2315</f>
        <v>7076</v>
      </c>
      <c r="P2315" s="1" t="n">
        <f aca="false">K2315+L2315+M2315+N2315</f>
        <v>7076</v>
      </c>
      <c r="Q2315" s="1" t="n">
        <f aca="false">IFERROR(VLOOKUP(A2315,'[2]Pivot HorizontalMRP'!$A$4:$F$2689,6,0),0)</f>
        <v>1442</v>
      </c>
      <c r="R2315" s="1" t="n">
        <f aca="false">IFERROR(VLOOKUP(A2315,'[2]Pivot HorizontalMRP'!$A$4:$G$2689,7,0),0)</f>
        <v>2756</v>
      </c>
      <c r="S2315" s="1" t="n">
        <f aca="false">IFERROR(VLOOKUP(A2315,'[2]Pivot HorizontalMRP'!$A$4:$H$2689,8,0),0)</f>
        <v>2097</v>
      </c>
      <c r="T2315" s="1" t="n">
        <f aca="false">IFERROR(VLOOKUP(A2315,'[2]Pivot HorizontalMRP'!$A$4:$I$2689,9,0),0)</f>
        <v>1028</v>
      </c>
      <c r="U2315" s="1" t="n">
        <f aca="false">IF(I2315="delivery",O2315-SUM(Q2315+R2315),IF(I2315="PO",P2315-SUM(Q2315:R2315)))</f>
        <v>2878</v>
      </c>
      <c r="V2315" s="81" t="n">
        <v>0.00085</v>
      </c>
      <c r="W2315" s="81"/>
      <c r="X2315" s="81" t="n">
        <f aca="false">W2315-V2315</f>
        <v>-0.00085</v>
      </c>
      <c r="Y2315" s="81"/>
      <c r="Z2315" s="81"/>
      <c r="AA2315" s="81"/>
      <c r="AB2315" s="81"/>
      <c r="AC2315" s="81"/>
      <c r="AD2315" s="81"/>
      <c r="AE2315" s="81"/>
      <c r="AF2315" s="81"/>
      <c r="AG2315" s="81"/>
      <c r="AH2315" s="81"/>
      <c r="AI2315" s="81"/>
      <c r="AJ2315" s="81"/>
      <c r="AK2315" s="81"/>
      <c r="AL2315" s="81"/>
      <c r="AM2315" s="81"/>
      <c r="AN2315" s="81"/>
      <c r="AO2315" s="81" t="str">
        <f aca="false">D2315</f>
        <v>Sanmina</v>
      </c>
      <c r="AP2315" s="1" t="s">
        <v>3124</v>
      </c>
      <c r="AQ2315" s="1"/>
      <c r="AR2315" s="1"/>
      <c r="AS2315" s="1"/>
      <c r="AT2315" s="1"/>
      <c r="AU2315" s="1"/>
      <c r="AV2315" s="1"/>
      <c r="AW2315" s="1"/>
      <c r="AX2315" s="1"/>
      <c r="AY2315" s="1"/>
      <c r="AZ2315" s="1"/>
      <c r="BA2315" s="1"/>
      <c r="BB2315" s="1"/>
      <c r="BC2315" s="1"/>
      <c r="BD2315" s="1"/>
      <c r="BE2315" s="1"/>
      <c r="BF2315" s="1" t="s">
        <v>14668</v>
      </c>
      <c r="BG2315" s="1" t="s">
        <v>183</v>
      </c>
      <c r="BH2315" s="1"/>
      <c r="BI2315" s="1"/>
    </row>
    <row r="2316" customFormat="false" ht="12.75" hidden="false" customHeight="false" outlineLevel="0" collapsed="false">
      <c r="A2316" s="1" t="s">
        <v>10087</v>
      </c>
      <c r="B2316" s="1" t="s">
        <v>10088</v>
      </c>
      <c r="C2316" s="1" t="s">
        <v>177</v>
      </c>
      <c r="D2316" s="1" t="s">
        <v>1471</v>
      </c>
      <c r="E2316" s="1" t="s">
        <v>10089</v>
      </c>
      <c r="F2316" s="1" t="s">
        <v>10090</v>
      </c>
      <c r="G2316" s="1" t="n">
        <v>123</v>
      </c>
      <c r="H2316" s="1" t="n">
        <v>10000</v>
      </c>
      <c r="I2316" s="101" t="s">
        <v>180</v>
      </c>
      <c r="J2316" s="1"/>
      <c r="K2316" s="1" t="n">
        <f aca="false">IFERROR(VLOOKUP(A2316,'[2]Pivot HorizontalMRP'!$A$4:$B$2689,2,0),0)</f>
        <v>0</v>
      </c>
      <c r="L2316" s="1" t="n">
        <f aca="false">IFERROR(VLOOKUP(A2316,'[2]Pivot HorizontalMRP'!$A$4:$C$2689,3,0),0)</f>
        <v>19634</v>
      </c>
      <c r="M2316" s="1" t="n">
        <f aca="false">IFERROR(VLOOKUP(A2316,'[2]Pivot HorizontalMRP'!$A$4:$D$2689,0.4,0),0)</f>
        <v>0</v>
      </c>
      <c r="N2316" s="1" t="n">
        <f aca="false">IFERROR(VLOOKUP(A2316,'[2]Pivot HorizontalMRP'!$A$4:$E$2689,5,0),0)</f>
        <v>0</v>
      </c>
      <c r="O2316" s="1" t="n">
        <f aca="false">K2316+L2316</f>
        <v>19634</v>
      </c>
      <c r="P2316" s="1" t="n">
        <f aca="false">K2316+L2316+M2316+N2316</f>
        <v>19634</v>
      </c>
      <c r="Q2316" s="1" t="n">
        <f aca="false">IFERROR(VLOOKUP(A2316,'[2]Pivot HorizontalMRP'!$A$4:$F$2689,6,0),0)</f>
        <v>1223</v>
      </c>
      <c r="R2316" s="1" t="n">
        <f aca="false">IFERROR(VLOOKUP(A2316,'[2]Pivot HorizontalMRP'!$A$4:$G$2689,7,0),0)</f>
        <v>1146</v>
      </c>
      <c r="S2316" s="1" t="n">
        <f aca="false">IFERROR(VLOOKUP(A2316,'[2]Pivot HorizontalMRP'!$A$4:$H$2689,8,0),0)</f>
        <v>1114</v>
      </c>
      <c r="T2316" s="1" t="n">
        <f aca="false">IFERROR(VLOOKUP(A2316,'[2]Pivot HorizontalMRP'!$A$4:$I$2689,9,0),0)</f>
        <v>728</v>
      </c>
      <c r="U2316" s="1" t="n">
        <f aca="false">IF(I2316="delivery",O2316-SUM(Q2316+R2316),IF(I2316="PO",P2316-SUM(Q2316:R2316)))</f>
        <v>17265</v>
      </c>
      <c r="V2316" s="81" t="n">
        <v>0.00172</v>
      </c>
      <c r="W2316" s="81"/>
      <c r="X2316" s="81" t="n">
        <f aca="false">W2316-V2316</f>
        <v>-0.00172</v>
      </c>
      <c r="Y2316" s="81"/>
      <c r="Z2316" s="81"/>
      <c r="AA2316" s="81"/>
      <c r="AB2316" s="81"/>
      <c r="AC2316" s="81"/>
      <c r="AD2316" s="81"/>
      <c r="AE2316" s="81"/>
      <c r="AF2316" s="81"/>
      <c r="AG2316" s="81"/>
      <c r="AH2316" s="81"/>
      <c r="AI2316" s="81"/>
      <c r="AJ2316" s="81"/>
      <c r="AK2316" s="81"/>
      <c r="AL2316" s="81"/>
      <c r="AM2316" s="81"/>
      <c r="AN2316" s="81"/>
      <c r="AO2316" s="81" t="str">
        <f aca="false">D2316</f>
        <v>Sanmina</v>
      </c>
      <c r="AP2316" s="1" t="s">
        <v>3124</v>
      </c>
      <c r="AQ2316" s="1"/>
      <c r="AR2316" s="1"/>
      <c r="AS2316" s="1"/>
      <c r="AT2316" s="1"/>
      <c r="AU2316" s="1"/>
      <c r="AV2316" s="1"/>
      <c r="AW2316" s="1"/>
      <c r="AX2316" s="1"/>
      <c r="AY2316" s="1"/>
      <c r="AZ2316" s="1"/>
      <c r="BA2316" s="1"/>
      <c r="BB2316" s="1"/>
      <c r="BC2316" s="1"/>
      <c r="BD2316" s="1"/>
      <c r="BE2316" s="1"/>
      <c r="BF2316" s="1" t="s">
        <v>14668</v>
      </c>
      <c r="BG2316" s="1" t="s">
        <v>183</v>
      </c>
      <c r="BH2316" s="1"/>
      <c r="BI2316" s="1"/>
    </row>
    <row r="2317" customFormat="false" ht="12.75" hidden="false" customHeight="false" outlineLevel="0" collapsed="false">
      <c r="A2317" s="1" t="s">
        <v>10091</v>
      </c>
      <c r="B2317" s="1" t="s">
        <v>10092</v>
      </c>
      <c r="C2317" s="1" t="s">
        <v>177</v>
      </c>
      <c r="D2317" s="1" t="s">
        <v>1471</v>
      </c>
      <c r="E2317" s="1" t="s">
        <v>16715</v>
      </c>
      <c r="F2317" s="1" t="s">
        <v>10094</v>
      </c>
      <c r="G2317" s="1" t="n">
        <v>123</v>
      </c>
      <c r="H2317" s="1" t="n">
        <v>10000</v>
      </c>
      <c r="I2317" s="101" t="s">
        <v>180</v>
      </c>
      <c r="J2317" s="1"/>
      <c r="K2317" s="1" t="n">
        <f aca="false">IFERROR(VLOOKUP(A2317,'[2]Pivot HorizontalMRP'!$A$4:$B$2689,2,0),0)</f>
        <v>0</v>
      </c>
      <c r="L2317" s="1" t="n">
        <f aca="false">IFERROR(VLOOKUP(A2317,'[2]Pivot HorizontalMRP'!$A$4:$C$2689,3,0),0)</f>
        <v>36519</v>
      </c>
      <c r="M2317" s="1" t="n">
        <f aca="false">IFERROR(VLOOKUP(A2317,'[2]Pivot HorizontalMRP'!$A$4:$D$2689,0.4,0),0)</f>
        <v>0</v>
      </c>
      <c r="N2317" s="1" t="n">
        <f aca="false">IFERROR(VLOOKUP(A2317,'[2]Pivot HorizontalMRP'!$A$4:$E$2689,5,0),0)</f>
        <v>0</v>
      </c>
      <c r="O2317" s="1" t="n">
        <f aca="false">K2317+L2317</f>
        <v>36519</v>
      </c>
      <c r="P2317" s="1" t="n">
        <f aca="false">K2317+L2317+M2317+N2317</f>
        <v>36519</v>
      </c>
      <c r="Q2317" s="1" t="n">
        <f aca="false">IFERROR(VLOOKUP(A2317,'[2]Pivot HorizontalMRP'!$A$4:$F$2689,6,0),0)</f>
        <v>1025</v>
      </c>
      <c r="R2317" s="1" t="n">
        <f aca="false">IFERROR(VLOOKUP(A2317,'[2]Pivot HorizontalMRP'!$A$4:$G$2689,7,0),0)</f>
        <v>1091</v>
      </c>
      <c r="S2317" s="1" t="n">
        <f aca="false">IFERROR(VLOOKUP(A2317,'[2]Pivot HorizontalMRP'!$A$4:$H$2689,8,0),0)</f>
        <v>874</v>
      </c>
      <c r="T2317" s="1" t="n">
        <f aca="false">IFERROR(VLOOKUP(A2317,'[2]Pivot HorizontalMRP'!$A$4:$I$2689,9,0),0)</f>
        <v>315</v>
      </c>
      <c r="U2317" s="1" t="n">
        <f aca="false">IF(I2317="delivery",O2317-SUM(Q2317+R2317),IF(I2317="PO",P2317-SUM(Q2317:R2317)))</f>
        <v>34403</v>
      </c>
      <c r="V2317" s="81" t="n">
        <v>0.00075</v>
      </c>
      <c r="W2317" s="81"/>
      <c r="X2317" s="81" t="n">
        <f aca="false">W2317-V2317</f>
        <v>-0.00075</v>
      </c>
      <c r="Y2317" s="81"/>
      <c r="Z2317" s="81"/>
      <c r="AA2317" s="81"/>
      <c r="AB2317" s="81"/>
      <c r="AC2317" s="81"/>
      <c r="AD2317" s="81"/>
      <c r="AE2317" s="81"/>
      <c r="AF2317" s="81"/>
      <c r="AG2317" s="81"/>
      <c r="AH2317" s="81"/>
      <c r="AI2317" s="81"/>
      <c r="AJ2317" s="81"/>
      <c r="AK2317" s="81"/>
      <c r="AL2317" s="81"/>
      <c r="AM2317" s="81"/>
      <c r="AN2317" s="81"/>
      <c r="AO2317" s="81" t="str">
        <f aca="false">D2317</f>
        <v>Sanmina</v>
      </c>
      <c r="AP2317" s="1" t="s">
        <v>3124</v>
      </c>
      <c r="AQ2317" s="1"/>
      <c r="AR2317" s="1"/>
      <c r="AS2317" s="1"/>
      <c r="AT2317" s="1"/>
      <c r="AU2317" s="1"/>
      <c r="AV2317" s="1"/>
      <c r="AW2317" s="1"/>
      <c r="AX2317" s="1"/>
      <c r="AY2317" s="1"/>
      <c r="AZ2317" s="1"/>
      <c r="BA2317" s="1"/>
      <c r="BB2317" s="1"/>
      <c r="BC2317" s="1"/>
      <c r="BD2317" s="1"/>
      <c r="BE2317" s="1"/>
      <c r="BF2317" s="1" t="s">
        <v>14668</v>
      </c>
      <c r="BG2317" s="1" t="s">
        <v>183</v>
      </c>
      <c r="BH2317" s="1"/>
      <c r="BI2317" s="1"/>
    </row>
    <row r="2318" customFormat="false" ht="12.75" hidden="false" customHeight="false" outlineLevel="0" collapsed="false">
      <c r="A2318" s="1" t="s">
        <v>10095</v>
      </c>
      <c r="B2318" s="1" t="s">
        <v>10096</v>
      </c>
      <c r="C2318" s="1" t="s">
        <v>177</v>
      </c>
      <c r="D2318" s="1" t="s">
        <v>1471</v>
      </c>
      <c r="E2318" s="1" t="s">
        <v>16716</v>
      </c>
      <c r="F2318" s="1" t="s">
        <v>10098</v>
      </c>
      <c r="G2318" s="1" t="n">
        <v>308</v>
      </c>
      <c r="H2318" s="1" t="n">
        <v>30000</v>
      </c>
      <c r="I2318" s="101" t="s">
        <v>180</v>
      </c>
      <c r="J2318" s="1"/>
      <c r="K2318" s="1" t="n">
        <f aca="false">IFERROR(VLOOKUP(A2318,'[2]Pivot HorizontalMRP'!$A$4:$B$2689,2,0),0)</f>
        <v>0</v>
      </c>
      <c r="L2318" s="1" t="n">
        <f aca="false">IFERROR(VLOOKUP(A2318,'[2]Pivot HorizontalMRP'!$A$4:$C$2689,3,0),0)</f>
        <v>29501</v>
      </c>
      <c r="M2318" s="1" t="n">
        <f aca="false">IFERROR(VLOOKUP(A2318,'[2]Pivot HorizontalMRP'!$A$4:$D$2689,0.4,0),0)</f>
        <v>0</v>
      </c>
      <c r="N2318" s="1" t="n">
        <f aca="false">IFERROR(VLOOKUP(A2318,'[2]Pivot HorizontalMRP'!$A$4:$E$2689,5,0),0)</f>
        <v>0</v>
      </c>
      <c r="O2318" s="1" t="n">
        <f aca="false">K2318+L2318</f>
        <v>29501</v>
      </c>
      <c r="P2318" s="1" t="n">
        <f aca="false">K2318+L2318+M2318+N2318</f>
        <v>29501</v>
      </c>
      <c r="Q2318" s="1" t="n">
        <f aca="false">IFERROR(VLOOKUP(A2318,'[2]Pivot HorizontalMRP'!$A$4:$F$2689,6,0),0)</f>
        <v>328</v>
      </c>
      <c r="R2318" s="1" t="n">
        <f aca="false">IFERROR(VLOOKUP(A2318,'[2]Pivot HorizontalMRP'!$A$4:$G$2689,7,0),0)</f>
        <v>253</v>
      </c>
      <c r="S2318" s="1" t="n">
        <f aca="false">IFERROR(VLOOKUP(A2318,'[2]Pivot HorizontalMRP'!$A$4:$H$2689,8,0),0)</f>
        <v>250</v>
      </c>
      <c r="T2318" s="1" t="n">
        <f aca="false">IFERROR(VLOOKUP(A2318,'[2]Pivot HorizontalMRP'!$A$4:$I$2689,9,0),0)</f>
        <v>82</v>
      </c>
      <c r="U2318" s="1" t="n">
        <f aca="false">IF(I2318="delivery",O2318-SUM(Q2318+R2318),IF(I2318="PO",P2318-SUM(Q2318:R2318)))</f>
        <v>28920</v>
      </c>
      <c r="V2318" s="81" t="n">
        <v>0.00036</v>
      </c>
      <c r="W2318" s="81"/>
      <c r="X2318" s="81" t="n">
        <f aca="false">W2318-V2318</f>
        <v>-0.00036</v>
      </c>
      <c r="Y2318" s="81"/>
      <c r="Z2318" s="81"/>
      <c r="AA2318" s="81"/>
      <c r="AB2318" s="81"/>
      <c r="AC2318" s="81"/>
      <c r="AD2318" s="81"/>
      <c r="AE2318" s="81"/>
      <c r="AF2318" s="81"/>
      <c r="AG2318" s="81"/>
      <c r="AH2318" s="81"/>
      <c r="AI2318" s="81"/>
      <c r="AJ2318" s="81"/>
      <c r="AK2318" s="81"/>
      <c r="AL2318" s="81"/>
      <c r="AM2318" s="81"/>
      <c r="AN2318" s="81"/>
      <c r="AO2318" s="81" t="str">
        <f aca="false">D2318</f>
        <v>Sanmina</v>
      </c>
      <c r="AP2318" s="1" t="s">
        <v>3124</v>
      </c>
      <c r="AQ2318" s="1"/>
      <c r="AR2318" s="1"/>
      <c r="AS2318" s="1"/>
      <c r="AT2318" s="1"/>
      <c r="AU2318" s="1"/>
      <c r="AV2318" s="1"/>
      <c r="AW2318" s="1"/>
      <c r="AX2318" s="1"/>
      <c r="AY2318" s="1"/>
      <c r="AZ2318" s="1"/>
      <c r="BA2318" s="1"/>
      <c r="BB2318" s="1"/>
      <c r="BC2318" s="1"/>
      <c r="BD2318" s="1"/>
      <c r="BE2318" s="1"/>
      <c r="BF2318" s="1" t="s">
        <v>14668</v>
      </c>
      <c r="BG2318" s="1" t="s">
        <v>183</v>
      </c>
      <c r="BH2318" s="1"/>
      <c r="BI2318" s="1"/>
    </row>
    <row r="2319" customFormat="false" ht="12.75" hidden="false" customHeight="false" outlineLevel="0" collapsed="false">
      <c r="A2319" s="1" t="s">
        <v>10099</v>
      </c>
      <c r="B2319" s="1" t="s">
        <v>10100</v>
      </c>
      <c r="C2319" s="1" t="s">
        <v>177</v>
      </c>
      <c r="D2319" s="1" t="s">
        <v>1471</v>
      </c>
      <c r="E2319" s="1" t="s">
        <v>16717</v>
      </c>
      <c r="F2319" s="1" t="s">
        <v>10102</v>
      </c>
      <c r="G2319" s="1" t="n">
        <v>83</v>
      </c>
      <c r="H2319" s="1" t="n">
        <v>2000</v>
      </c>
      <c r="I2319" s="101" t="s">
        <v>188</v>
      </c>
      <c r="J2319" s="1"/>
      <c r="K2319" s="1" t="n">
        <f aca="false">IFERROR(VLOOKUP(A2319,'[2]Pivot HorizontalMRP'!$A$4:$B$2689,2,0),0)</f>
        <v>0</v>
      </c>
      <c r="L2319" s="1" t="n">
        <f aca="false">IFERROR(VLOOKUP(A2319,'[2]Pivot HorizontalMRP'!$A$4:$C$2689,3,0),0)</f>
        <v>10850</v>
      </c>
      <c r="M2319" s="1" t="n">
        <f aca="false">IFERROR(VLOOKUP(A2319,'[2]Pivot HorizontalMRP'!$A$4:$D$2689,0.4,0),0)</f>
        <v>0</v>
      </c>
      <c r="N2319" s="1" t="n">
        <f aca="false">IFERROR(VLOOKUP(A2319,'[2]Pivot HorizontalMRP'!$A$4:$E$2689,5,0),0)</f>
        <v>0</v>
      </c>
      <c r="O2319" s="1" t="n">
        <f aca="false">K2319+L2319</f>
        <v>10850</v>
      </c>
      <c r="P2319" s="1" t="n">
        <f aca="false">K2319+L2319+M2319+N2319</f>
        <v>10850</v>
      </c>
      <c r="Q2319" s="1" t="n">
        <f aca="false">IFERROR(VLOOKUP(A2319,'[2]Pivot HorizontalMRP'!$A$4:$F$2689,6,0),0)</f>
        <v>84</v>
      </c>
      <c r="R2319" s="1" t="n">
        <f aca="false">IFERROR(VLOOKUP(A2319,'[2]Pivot HorizontalMRP'!$A$4:$G$2689,7,0),0)</f>
        <v>0</v>
      </c>
      <c r="S2319" s="1" t="n">
        <f aca="false">IFERROR(VLOOKUP(A2319,'[2]Pivot HorizontalMRP'!$A$4:$H$2689,8,0),0)</f>
        <v>0</v>
      </c>
      <c r="T2319" s="1" t="n">
        <f aca="false">IFERROR(VLOOKUP(A2319,'[2]Pivot HorizontalMRP'!$A$4:$I$2689,9,0),0)</f>
        <v>0</v>
      </c>
      <c r="U2319" s="1" t="n">
        <f aca="false">IF(I2319="delivery",O2319-SUM(Q2319+R2319),IF(I2319="PO",P2319-SUM(Q2319:R2319)))</f>
        <v>10766</v>
      </c>
      <c r="V2319" s="81" t="n">
        <v>0.34</v>
      </c>
      <c r="W2319" s="81"/>
      <c r="X2319" s="81" t="n">
        <f aca="false">W2319-V2319</f>
        <v>-0.34</v>
      </c>
      <c r="Y2319" s="81"/>
      <c r="Z2319" s="81"/>
      <c r="AA2319" s="81"/>
      <c r="AB2319" s="81"/>
      <c r="AC2319" s="81"/>
      <c r="AD2319" s="81"/>
      <c r="AE2319" s="81"/>
      <c r="AF2319" s="81"/>
      <c r="AG2319" s="81"/>
      <c r="AH2319" s="81"/>
      <c r="AI2319" s="81"/>
      <c r="AJ2319" s="81"/>
      <c r="AK2319" s="81"/>
      <c r="AL2319" s="81"/>
      <c r="AM2319" s="81"/>
      <c r="AN2319" s="81"/>
      <c r="AO2319" s="81" t="str">
        <f aca="false">D2319</f>
        <v>Sanmina</v>
      </c>
      <c r="AP2319" s="1" t="s">
        <v>3124</v>
      </c>
      <c r="AQ2319" s="1"/>
      <c r="AR2319" s="1"/>
      <c r="AS2319" s="1"/>
      <c r="AT2319" s="1"/>
      <c r="AU2319" s="1"/>
      <c r="AV2319" s="1"/>
      <c r="AW2319" s="1"/>
      <c r="AX2319" s="1"/>
      <c r="AY2319" s="1"/>
      <c r="AZ2319" s="1"/>
      <c r="BA2319" s="1"/>
      <c r="BB2319" s="1"/>
      <c r="BC2319" s="1"/>
      <c r="BD2319" s="1"/>
      <c r="BE2319" s="1"/>
      <c r="BF2319" s="1" t="s">
        <v>14668</v>
      </c>
      <c r="BG2319" s="1" t="s">
        <v>183</v>
      </c>
      <c r="BH2319" s="1"/>
      <c r="BI2319" s="1"/>
    </row>
    <row r="2320" customFormat="false" ht="12.75" hidden="false" customHeight="false" outlineLevel="0" collapsed="false">
      <c r="A2320" s="1" t="s">
        <v>10103</v>
      </c>
      <c r="B2320" s="1" t="s">
        <v>10104</v>
      </c>
      <c r="C2320" s="1" t="s">
        <v>177</v>
      </c>
      <c r="D2320" s="1" t="s">
        <v>1471</v>
      </c>
      <c r="E2320" s="1" t="s">
        <v>10105</v>
      </c>
      <c r="F2320" s="1" t="s">
        <v>10106</v>
      </c>
      <c r="G2320" s="1" t="n">
        <v>48</v>
      </c>
      <c r="H2320" s="1" t="n">
        <v>10000</v>
      </c>
      <c r="I2320" s="101" t="s">
        <v>188</v>
      </c>
      <c r="J2320" s="1"/>
      <c r="K2320" s="1" t="n">
        <f aca="false">IFERROR(VLOOKUP(A2320,'[2]Pivot HorizontalMRP'!$A$4:$B$2689,2,0),0)</f>
        <v>0</v>
      </c>
      <c r="L2320" s="1" t="n">
        <f aca="false">IFERROR(VLOOKUP(A2320,'[2]Pivot HorizontalMRP'!$A$4:$C$2689,3,0),0)</f>
        <v>10348</v>
      </c>
      <c r="M2320" s="1" t="n">
        <f aca="false">IFERROR(VLOOKUP(A2320,'[2]Pivot HorizontalMRP'!$A$4:$D$2689,0.4,0),0)</f>
        <v>0</v>
      </c>
      <c r="N2320" s="1" t="n">
        <f aca="false">IFERROR(VLOOKUP(A2320,'[2]Pivot HorizontalMRP'!$A$4:$E$2689,5,0),0)</f>
        <v>0</v>
      </c>
      <c r="O2320" s="1" t="n">
        <f aca="false">K2320+L2320</f>
        <v>10348</v>
      </c>
      <c r="P2320" s="1" t="n">
        <f aca="false">K2320+L2320+M2320+N2320</f>
        <v>10348</v>
      </c>
      <c r="Q2320" s="1" t="n">
        <f aca="false">IFERROR(VLOOKUP(A2320,'[2]Pivot HorizontalMRP'!$A$4:$F$2689,6,0),0)</f>
        <v>186</v>
      </c>
      <c r="R2320" s="1" t="n">
        <f aca="false">IFERROR(VLOOKUP(A2320,'[2]Pivot HorizontalMRP'!$A$4:$G$2689,7,0),0)</f>
        <v>1108</v>
      </c>
      <c r="S2320" s="1" t="n">
        <f aca="false">IFERROR(VLOOKUP(A2320,'[2]Pivot HorizontalMRP'!$A$4:$H$2689,8,0),0)</f>
        <v>1145</v>
      </c>
      <c r="T2320" s="1" t="n">
        <f aca="false">IFERROR(VLOOKUP(A2320,'[2]Pivot HorizontalMRP'!$A$4:$I$2689,9,0),0)</f>
        <v>730</v>
      </c>
      <c r="U2320" s="1" t="n">
        <f aca="false">IF(I2320="delivery",O2320-SUM(Q2320+R2320),IF(I2320="PO",P2320-SUM(Q2320:R2320)))</f>
        <v>9054</v>
      </c>
      <c r="V2320" s="110" t="n">
        <v>0.0007</v>
      </c>
      <c r="W2320" s="81"/>
      <c r="X2320" s="81" t="n">
        <f aca="false">W2320-V2320</f>
        <v>-0.0007</v>
      </c>
      <c r="Y2320" s="81"/>
      <c r="Z2320" s="81"/>
      <c r="AA2320" s="81" t="n">
        <v>0.00187</v>
      </c>
      <c r="AB2320" s="81"/>
      <c r="AC2320" s="81"/>
      <c r="AD2320" s="81"/>
      <c r="AE2320" s="81"/>
      <c r="AF2320" s="81"/>
      <c r="AG2320" s="81"/>
      <c r="AH2320" s="81"/>
      <c r="AI2320" s="81"/>
      <c r="AJ2320" s="81"/>
      <c r="AK2320" s="81"/>
      <c r="AL2320" s="81"/>
      <c r="AM2320" s="81"/>
      <c r="AN2320" s="81"/>
      <c r="AO2320" s="81" t="str">
        <f aca="false">D2320</f>
        <v>Sanmina</v>
      </c>
      <c r="AP2320" s="1" t="s">
        <v>3124</v>
      </c>
      <c r="AQ2320" s="1"/>
      <c r="AR2320" s="1"/>
      <c r="AS2320" s="1"/>
      <c r="AT2320" s="1"/>
      <c r="AU2320" s="1"/>
      <c r="AV2320" s="1"/>
      <c r="AW2320" s="1"/>
      <c r="AX2320" s="1"/>
      <c r="AY2320" s="1"/>
      <c r="AZ2320" s="1"/>
      <c r="BA2320" s="1"/>
      <c r="BB2320" s="1"/>
      <c r="BC2320" s="1"/>
      <c r="BD2320" s="1"/>
      <c r="BE2320" s="1"/>
      <c r="BF2320" s="1" t="s">
        <v>14668</v>
      </c>
      <c r="BG2320" s="1" t="s">
        <v>183</v>
      </c>
      <c r="BH2320" s="1"/>
      <c r="BI2320" s="1"/>
    </row>
    <row r="2321" customFormat="false" ht="12.75" hidden="false" customHeight="false" outlineLevel="0" collapsed="false">
      <c r="A2321" s="1" t="s">
        <v>10107</v>
      </c>
      <c r="B2321" s="1" t="s">
        <v>10108</v>
      </c>
      <c r="C2321" s="1" t="s">
        <v>177</v>
      </c>
      <c r="D2321" s="1" t="s">
        <v>1471</v>
      </c>
      <c r="E2321" s="1" t="s">
        <v>16718</v>
      </c>
      <c r="F2321" s="1" t="s">
        <v>10110</v>
      </c>
      <c r="G2321" s="1" t="n">
        <v>123</v>
      </c>
      <c r="H2321" s="1" t="n">
        <v>10000</v>
      </c>
      <c r="I2321" s="101" t="s">
        <v>180</v>
      </c>
      <c r="J2321" s="1"/>
      <c r="K2321" s="1" t="n">
        <f aca="false">IFERROR(VLOOKUP(A2321,'[2]Pivot HorizontalMRP'!$A$4:$B$2689,2,0),0)</f>
        <v>0</v>
      </c>
      <c r="L2321" s="1" t="n">
        <f aca="false">IFERROR(VLOOKUP(A2321,'[2]Pivot HorizontalMRP'!$A$4:$C$2689,3,0),0)</f>
        <v>165052</v>
      </c>
      <c r="M2321" s="1" t="n">
        <f aca="false">IFERROR(VLOOKUP(A2321,'[2]Pivot HorizontalMRP'!$A$4:$D$2689,0.4,0),0)</f>
        <v>0</v>
      </c>
      <c r="N2321" s="1" t="n">
        <f aca="false">IFERROR(VLOOKUP(A2321,'[2]Pivot HorizontalMRP'!$A$4:$E$2689,5,0),0)</f>
        <v>0</v>
      </c>
      <c r="O2321" s="1" t="n">
        <f aca="false">K2321+L2321</f>
        <v>165052</v>
      </c>
      <c r="P2321" s="1" t="n">
        <f aca="false">K2321+L2321+M2321+N2321</f>
        <v>165052</v>
      </c>
      <c r="Q2321" s="1" t="n">
        <f aca="false">IFERROR(VLOOKUP(A2321,'[2]Pivot HorizontalMRP'!$A$4:$F$2689,6,0),0)</f>
        <v>2050</v>
      </c>
      <c r="R2321" s="1" t="n">
        <f aca="false">IFERROR(VLOOKUP(A2321,'[2]Pivot HorizontalMRP'!$A$4:$G$2689,7,0),0)</f>
        <v>8464</v>
      </c>
      <c r="S2321" s="1" t="n">
        <f aca="false">IFERROR(VLOOKUP(A2321,'[2]Pivot HorizontalMRP'!$A$4:$H$2689,8,0),0)</f>
        <v>5706</v>
      </c>
      <c r="T2321" s="1" t="n">
        <f aca="false">IFERROR(VLOOKUP(A2321,'[2]Pivot HorizontalMRP'!$A$4:$I$2689,9,0),0)</f>
        <v>3552</v>
      </c>
      <c r="U2321" s="1" t="n">
        <f aca="false">IF(I2321="delivery",O2321-SUM(Q2321+R2321),IF(I2321="PO",P2321-SUM(Q2321:R2321)))</f>
        <v>154538</v>
      </c>
      <c r="V2321" s="81" t="n">
        <v>0.00144</v>
      </c>
      <c r="W2321" s="81"/>
      <c r="X2321" s="81" t="n">
        <f aca="false">W2321-V2321</f>
        <v>-0.00144</v>
      </c>
      <c r="Y2321" s="81"/>
      <c r="Z2321" s="81"/>
      <c r="AA2321" s="81"/>
      <c r="AB2321" s="81"/>
      <c r="AC2321" s="81"/>
      <c r="AD2321" s="81"/>
      <c r="AE2321" s="81"/>
      <c r="AF2321" s="81"/>
      <c r="AG2321" s="81"/>
      <c r="AH2321" s="81"/>
      <c r="AI2321" s="81"/>
      <c r="AJ2321" s="81"/>
      <c r="AK2321" s="81"/>
      <c r="AL2321" s="81"/>
      <c r="AM2321" s="81"/>
      <c r="AN2321" s="81"/>
      <c r="AO2321" s="81" t="str">
        <f aca="false">D2321</f>
        <v>Sanmina</v>
      </c>
      <c r="AP2321" s="1" t="s">
        <v>3124</v>
      </c>
      <c r="AQ2321" s="1"/>
      <c r="AR2321" s="1"/>
      <c r="AS2321" s="1"/>
      <c r="AT2321" s="1"/>
      <c r="AU2321" s="1"/>
      <c r="AV2321" s="1"/>
      <c r="AW2321" s="1"/>
      <c r="AX2321" s="1"/>
      <c r="AY2321" s="1"/>
      <c r="AZ2321" s="1"/>
      <c r="BA2321" s="1"/>
      <c r="BB2321" s="1"/>
      <c r="BC2321" s="1"/>
      <c r="BD2321" s="1"/>
      <c r="BE2321" s="1"/>
      <c r="BF2321" s="1" t="s">
        <v>14668</v>
      </c>
      <c r="BG2321" s="1" t="s">
        <v>183</v>
      </c>
      <c r="BH2321" s="1"/>
      <c r="BI2321" s="1"/>
    </row>
    <row r="2322" customFormat="false" ht="12.75" hidden="false" customHeight="false" outlineLevel="0" collapsed="false">
      <c r="A2322" s="1" t="s">
        <v>10111</v>
      </c>
      <c r="B2322" s="1" t="s">
        <v>10112</v>
      </c>
      <c r="C2322" s="1" t="s">
        <v>177</v>
      </c>
      <c r="D2322" s="1" t="s">
        <v>1471</v>
      </c>
      <c r="E2322" s="1" t="s">
        <v>16719</v>
      </c>
      <c r="F2322" s="1" t="s">
        <v>10114</v>
      </c>
      <c r="G2322" s="1" t="n">
        <v>308</v>
      </c>
      <c r="H2322" s="1" t="n">
        <v>10000</v>
      </c>
      <c r="I2322" s="101" t="s">
        <v>188</v>
      </c>
      <c r="J2322" s="1"/>
      <c r="K2322" s="1" t="n">
        <f aca="false">IFERROR(VLOOKUP(A2322,'[2]Pivot HorizontalMRP'!$A$4:$B$2689,2,0),0)</f>
        <v>0</v>
      </c>
      <c r="L2322" s="1" t="n">
        <f aca="false">IFERROR(VLOOKUP(A2322,'[2]Pivot HorizontalMRP'!$A$4:$C$2689,3,0),0)</f>
        <v>18967</v>
      </c>
      <c r="M2322" s="1" t="n">
        <f aca="false">IFERROR(VLOOKUP(A2322,'[2]Pivot HorizontalMRP'!$A$4:$D$2689,0.4,0),0)</f>
        <v>0</v>
      </c>
      <c r="N2322" s="1" t="n">
        <f aca="false">IFERROR(VLOOKUP(A2322,'[2]Pivot HorizontalMRP'!$A$4:$E$2689,5,0),0)</f>
        <v>0</v>
      </c>
      <c r="O2322" s="1" t="n">
        <f aca="false">K2322+L2322</f>
        <v>18967</v>
      </c>
      <c r="P2322" s="1" t="n">
        <f aca="false">K2322+L2322+M2322+N2322</f>
        <v>18967</v>
      </c>
      <c r="Q2322" s="1" t="n">
        <f aca="false">IFERROR(VLOOKUP(A2322,'[2]Pivot HorizontalMRP'!$A$4:$F$2689,6,0),0)</f>
        <v>1217</v>
      </c>
      <c r="R2322" s="1" t="n">
        <f aca="false">IFERROR(VLOOKUP(A2322,'[2]Pivot HorizontalMRP'!$A$4:$G$2689,7,0),0)</f>
        <v>1516</v>
      </c>
      <c r="S2322" s="1" t="n">
        <f aca="false">IFERROR(VLOOKUP(A2322,'[2]Pivot HorizontalMRP'!$A$4:$H$2689,8,0),0)</f>
        <v>1819</v>
      </c>
      <c r="T2322" s="1" t="n">
        <f aca="false">IFERROR(VLOOKUP(A2322,'[2]Pivot HorizontalMRP'!$A$4:$I$2689,9,0),0)</f>
        <v>942</v>
      </c>
      <c r="U2322" s="1" t="n">
        <f aca="false">IF(I2322="delivery",O2322-SUM(Q2322+R2322),IF(I2322="PO",P2322-SUM(Q2322:R2322)))</f>
        <v>16234</v>
      </c>
      <c r="V2322" s="81" t="n">
        <v>0.004</v>
      </c>
      <c r="W2322" s="81"/>
      <c r="X2322" s="81" t="n">
        <f aca="false">W2322-V2322</f>
        <v>-0.004</v>
      </c>
      <c r="Y2322" s="81"/>
      <c r="Z2322" s="81"/>
      <c r="AA2322" s="81"/>
      <c r="AB2322" s="81"/>
      <c r="AC2322" s="81"/>
      <c r="AD2322" s="81"/>
      <c r="AE2322" s="81"/>
      <c r="AF2322" s="81"/>
      <c r="AG2322" s="81"/>
      <c r="AH2322" s="81"/>
      <c r="AI2322" s="81"/>
      <c r="AJ2322" s="81"/>
      <c r="AK2322" s="81"/>
      <c r="AL2322" s="81"/>
      <c r="AM2322" s="81"/>
      <c r="AN2322" s="81"/>
      <c r="AO2322" s="81" t="str">
        <f aca="false">D2322</f>
        <v>Sanmina</v>
      </c>
      <c r="AP2322" s="1" t="s">
        <v>3124</v>
      </c>
      <c r="AQ2322" s="1"/>
      <c r="AR2322" s="1"/>
      <c r="AS2322" s="1"/>
      <c r="AT2322" s="1"/>
      <c r="AU2322" s="1"/>
      <c r="AV2322" s="1"/>
      <c r="AW2322" s="1"/>
      <c r="AX2322" s="1"/>
      <c r="AY2322" s="1"/>
      <c r="AZ2322" s="1"/>
      <c r="BA2322" s="1"/>
      <c r="BB2322" s="1"/>
      <c r="BC2322" s="1"/>
      <c r="BD2322" s="1"/>
      <c r="BE2322" s="1"/>
      <c r="BF2322" s="1" t="s">
        <v>14668</v>
      </c>
      <c r="BG2322" s="1" t="s">
        <v>183</v>
      </c>
      <c r="BH2322" s="1"/>
      <c r="BI2322" s="1"/>
    </row>
    <row r="2323" customFormat="false" ht="12.75" hidden="false" customHeight="false" outlineLevel="0" collapsed="false">
      <c r="A2323" s="1" t="s">
        <v>10115</v>
      </c>
      <c r="B2323" s="1" t="s">
        <v>10116</v>
      </c>
      <c r="C2323" s="1" t="s">
        <v>177</v>
      </c>
      <c r="D2323" s="1" t="s">
        <v>1471</v>
      </c>
      <c r="E2323" s="1" t="s">
        <v>10117</v>
      </c>
      <c r="F2323" s="1" t="s">
        <v>10118</v>
      </c>
      <c r="G2323" s="1" t="n">
        <v>38</v>
      </c>
      <c r="H2323" s="1" t="n">
        <v>30000</v>
      </c>
      <c r="I2323" s="101" t="s">
        <v>180</v>
      </c>
      <c r="J2323" s="1"/>
      <c r="K2323" s="1" t="n">
        <f aca="false">IFERROR(VLOOKUP(A2323,'[2]Pivot HorizontalMRP'!$A$4:$B$2689,2,0),0)</f>
        <v>0</v>
      </c>
      <c r="L2323" s="1" t="n">
        <f aca="false">IFERROR(VLOOKUP(A2323,'[2]Pivot HorizontalMRP'!$A$4:$C$2689,3,0),0)</f>
        <v>7106</v>
      </c>
      <c r="M2323" s="1" t="n">
        <f aca="false">IFERROR(VLOOKUP(A2323,'[2]Pivot HorizontalMRP'!$A$4:$D$2689,0.4,0),0)</f>
        <v>0</v>
      </c>
      <c r="N2323" s="1" t="n">
        <f aca="false">IFERROR(VLOOKUP(A2323,'[2]Pivot HorizontalMRP'!$A$4:$E$2689,5,0),0)</f>
        <v>50000</v>
      </c>
      <c r="O2323" s="1" t="n">
        <f aca="false">K2323+L2323</f>
        <v>7106</v>
      </c>
      <c r="P2323" s="1" t="n">
        <f aca="false">K2323+L2323+M2323+N2323</f>
        <v>57106</v>
      </c>
      <c r="Q2323" s="1" t="n">
        <f aca="false">IFERROR(VLOOKUP(A2323,'[2]Pivot HorizontalMRP'!$A$4:$F$2689,6,0),0)</f>
        <v>13631</v>
      </c>
      <c r="R2323" s="1" t="n">
        <f aca="false">IFERROR(VLOOKUP(A2323,'[2]Pivot HorizontalMRP'!$A$4:$G$2689,7,0),0)</f>
        <v>11873</v>
      </c>
      <c r="S2323" s="1" t="n">
        <f aca="false">IFERROR(VLOOKUP(A2323,'[2]Pivot HorizontalMRP'!$A$4:$H$2689,8,0),0)</f>
        <v>13307</v>
      </c>
      <c r="T2323" s="1" t="n">
        <f aca="false">IFERROR(VLOOKUP(A2323,'[2]Pivot HorizontalMRP'!$A$4:$I$2689,9,0),0)</f>
        <v>8077</v>
      </c>
      <c r="U2323" s="1" t="n">
        <f aca="false">IF(I2323="delivery",O2323-SUM(Q2323+R2323),IF(I2323="PO",P2323-SUM(Q2323:R2323)))</f>
        <v>-18398</v>
      </c>
      <c r="V2323" s="81" t="n">
        <v>0.00061</v>
      </c>
      <c r="W2323" s="81"/>
      <c r="X2323" s="81" t="n">
        <f aca="false">W2323-V2323</f>
        <v>-0.00061</v>
      </c>
      <c r="Y2323" s="81"/>
      <c r="Z2323" s="81"/>
      <c r="AA2323" s="81"/>
      <c r="AB2323" s="81"/>
      <c r="AC2323" s="81"/>
      <c r="AD2323" s="81"/>
      <c r="AE2323" s="81"/>
      <c r="AF2323" s="81"/>
      <c r="AG2323" s="81"/>
      <c r="AH2323" s="81"/>
      <c r="AI2323" s="81"/>
      <c r="AJ2323" s="81"/>
      <c r="AK2323" s="81"/>
      <c r="AL2323" s="81"/>
      <c r="AM2323" s="81"/>
      <c r="AN2323" s="81"/>
      <c r="AO2323" s="81" t="str">
        <f aca="false">D2323</f>
        <v>Sanmina</v>
      </c>
      <c r="AP2323" s="1" t="s">
        <v>3124</v>
      </c>
      <c r="AQ2323" s="1"/>
      <c r="AR2323" s="1"/>
      <c r="AS2323" s="1"/>
      <c r="AT2323" s="1"/>
      <c r="AU2323" s="1"/>
      <c r="AV2323" s="1"/>
      <c r="AW2323" s="1"/>
      <c r="AX2323" s="1"/>
      <c r="AY2323" s="1"/>
      <c r="AZ2323" s="1"/>
      <c r="BA2323" s="1"/>
      <c r="BB2323" s="1"/>
      <c r="BC2323" s="1"/>
      <c r="BD2323" s="1"/>
      <c r="BE2323" s="1"/>
      <c r="BF2323" s="1" t="s">
        <v>14668</v>
      </c>
      <c r="BG2323" s="1" t="s">
        <v>183</v>
      </c>
      <c r="BH2323" s="1"/>
      <c r="BI2323" s="1"/>
    </row>
    <row r="2324" customFormat="false" ht="12.75" hidden="false" customHeight="false" outlineLevel="0" collapsed="false">
      <c r="A2324" s="1" t="s">
        <v>10119</v>
      </c>
      <c r="B2324" s="1" t="s">
        <v>10120</v>
      </c>
      <c r="C2324" s="1" t="s">
        <v>177</v>
      </c>
      <c r="D2324" s="1" t="s">
        <v>1471</v>
      </c>
      <c r="E2324" s="1" t="s">
        <v>16720</v>
      </c>
      <c r="F2324" s="1" t="s">
        <v>10122</v>
      </c>
      <c r="G2324" s="1" t="n">
        <v>308</v>
      </c>
      <c r="H2324" s="1" t="n">
        <v>10000</v>
      </c>
      <c r="I2324" s="101" t="s">
        <v>180</v>
      </c>
      <c r="J2324" s="1"/>
      <c r="K2324" s="1" t="n">
        <f aca="false">IFERROR(VLOOKUP(A2324,'[2]Pivot HorizontalMRP'!$A$4:$B$2689,2,0),0)</f>
        <v>0</v>
      </c>
      <c r="L2324" s="1" t="n">
        <f aca="false">IFERROR(VLOOKUP(A2324,'[2]Pivot HorizontalMRP'!$A$4:$C$2689,3,0),0)</f>
        <v>14196</v>
      </c>
      <c r="M2324" s="1" t="n">
        <f aca="false">IFERROR(VLOOKUP(A2324,'[2]Pivot HorizontalMRP'!$A$4:$D$2689,0.4,0),0)</f>
        <v>0</v>
      </c>
      <c r="N2324" s="1" t="n">
        <f aca="false">IFERROR(VLOOKUP(A2324,'[2]Pivot HorizontalMRP'!$A$4:$E$2689,5,0),0)</f>
        <v>0</v>
      </c>
      <c r="O2324" s="1" t="n">
        <f aca="false">K2324+L2324</f>
        <v>14196</v>
      </c>
      <c r="P2324" s="1" t="n">
        <f aca="false">K2324+L2324+M2324+N2324</f>
        <v>14196</v>
      </c>
      <c r="Q2324" s="1" t="n">
        <f aca="false">IFERROR(VLOOKUP(A2324,'[2]Pivot HorizontalMRP'!$A$4:$F$2689,6,0),0)</f>
        <v>1262</v>
      </c>
      <c r="R2324" s="1" t="n">
        <f aca="false">IFERROR(VLOOKUP(A2324,'[2]Pivot HorizontalMRP'!$A$4:$G$2689,7,0),0)</f>
        <v>1114</v>
      </c>
      <c r="S2324" s="1" t="n">
        <f aca="false">IFERROR(VLOOKUP(A2324,'[2]Pivot HorizontalMRP'!$A$4:$H$2689,8,0),0)</f>
        <v>982</v>
      </c>
      <c r="T2324" s="1" t="n">
        <f aca="false">IFERROR(VLOOKUP(A2324,'[2]Pivot HorizontalMRP'!$A$4:$I$2689,9,0),0)</f>
        <v>482</v>
      </c>
      <c r="U2324" s="1" t="n">
        <f aca="false">IF(I2324="delivery",O2324-SUM(Q2324+R2324),IF(I2324="PO",P2324-SUM(Q2324:R2324)))</f>
        <v>11820</v>
      </c>
      <c r="V2324" s="81" t="n">
        <v>0.0065</v>
      </c>
      <c r="W2324" s="81"/>
      <c r="X2324" s="81" t="n">
        <f aca="false">W2324-V2324</f>
        <v>-0.0065</v>
      </c>
      <c r="Y2324" s="81"/>
      <c r="Z2324" s="81"/>
      <c r="AA2324" s="81"/>
      <c r="AB2324" s="81"/>
      <c r="AC2324" s="81"/>
      <c r="AD2324" s="81"/>
      <c r="AE2324" s="81"/>
      <c r="AF2324" s="81"/>
      <c r="AG2324" s="81"/>
      <c r="AH2324" s="81"/>
      <c r="AI2324" s="81"/>
      <c r="AJ2324" s="81"/>
      <c r="AK2324" s="81"/>
      <c r="AL2324" s="81"/>
      <c r="AM2324" s="81"/>
      <c r="AN2324" s="81"/>
      <c r="AO2324" s="81" t="str">
        <f aca="false">D2324</f>
        <v>Sanmina</v>
      </c>
      <c r="AP2324" s="1" t="s">
        <v>3124</v>
      </c>
      <c r="AQ2324" s="1"/>
      <c r="AR2324" s="1"/>
      <c r="AS2324" s="1"/>
      <c r="AT2324" s="1"/>
      <c r="AU2324" s="1"/>
      <c r="AV2324" s="1"/>
      <c r="AW2324" s="1"/>
      <c r="AX2324" s="1"/>
      <c r="AY2324" s="1"/>
      <c r="AZ2324" s="1"/>
      <c r="BA2324" s="1"/>
      <c r="BB2324" s="1"/>
      <c r="BC2324" s="1"/>
      <c r="BD2324" s="1"/>
      <c r="BE2324" s="1"/>
      <c r="BF2324" s="1" t="s">
        <v>14668</v>
      </c>
      <c r="BG2324" s="1" t="s">
        <v>183</v>
      </c>
      <c r="BH2324" s="1"/>
      <c r="BI2324" s="1"/>
    </row>
    <row r="2325" customFormat="false" ht="12.75" hidden="false" customHeight="false" outlineLevel="0" collapsed="false">
      <c r="A2325" s="1" t="s">
        <v>10123</v>
      </c>
      <c r="B2325" s="1" t="s">
        <v>10124</v>
      </c>
      <c r="C2325" s="1" t="s">
        <v>177</v>
      </c>
      <c r="D2325" s="1" t="s">
        <v>1471</v>
      </c>
      <c r="E2325" s="1" t="s">
        <v>16721</v>
      </c>
      <c r="F2325" s="1" t="s">
        <v>10126</v>
      </c>
      <c r="G2325" s="1" t="n">
        <v>308</v>
      </c>
      <c r="H2325" s="1" t="n">
        <v>10000</v>
      </c>
      <c r="I2325" s="101" t="s">
        <v>180</v>
      </c>
      <c r="J2325" s="1"/>
      <c r="K2325" s="1" t="n">
        <f aca="false">IFERROR(VLOOKUP(A2325,'[2]Pivot HorizontalMRP'!$A$4:$B$2689,2,0),0)</f>
        <v>0</v>
      </c>
      <c r="L2325" s="1" t="n">
        <f aca="false">IFERROR(VLOOKUP(A2325,'[2]Pivot HorizontalMRP'!$A$4:$C$2689,3,0),0)</f>
        <v>19963</v>
      </c>
      <c r="M2325" s="1" t="n">
        <f aca="false">IFERROR(VLOOKUP(A2325,'[2]Pivot HorizontalMRP'!$A$4:$D$2689,0.4,0),0)</f>
        <v>0</v>
      </c>
      <c r="N2325" s="1" t="n">
        <f aca="false">IFERROR(VLOOKUP(A2325,'[2]Pivot HorizontalMRP'!$A$4:$E$2689,5,0),0)</f>
        <v>0</v>
      </c>
      <c r="O2325" s="1" t="n">
        <f aca="false">K2325+L2325</f>
        <v>19963</v>
      </c>
      <c r="P2325" s="1" t="n">
        <f aca="false">K2325+L2325+M2325+N2325</f>
        <v>19963</v>
      </c>
      <c r="Q2325" s="1" t="n">
        <f aca="false">IFERROR(VLOOKUP(A2325,'[2]Pivot HorizontalMRP'!$A$4:$F$2689,6,0),0)</f>
        <v>1262</v>
      </c>
      <c r="R2325" s="1" t="n">
        <f aca="false">IFERROR(VLOOKUP(A2325,'[2]Pivot HorizontalMRP'!$A$4:$G$2689,7,0),0)</f>
        <v>1114</v>
      </c>
      <c r="S2325" s="1" t="n">
        <f aca="false">IFERROR(VLOOKUP(A2325,'[2]Pivot HorizontalMRP'!$A$4:$H$2689,8,0),0)</f>
        <v>982</v>
      </c>
      <c r="T2325" s="1" t="n">
        <f aca="false">IFERROR(VLOOKUP(A2325,'[2]Pivot HorizontalMRP'!$A$4:$I$2689,9,0),0)</f>
        <v>482</v>
      </c>
      <c r="U2325" s="1" t="n">
        <f aca="false">IF(I2325="delivery",O2325-SUM(Q2325+R2325),IF(I2325="PO",P2325-SUM(Q2325:R2325)))</f>
        <v>17587</v>
      </c>
      <c r="V2325" s="81" t="n">
        <v>0.0065</v>
      </c>
      <c r="W2325" s="81"/>
      <c r="X2325" s="81" t="n">
        <f aca="false">W2325-V2325</f>
        <v>-0.0065</v>
      </c>
      <c r="Y2325" s="81"/>
      <c r="Z2325" s="81"/>
      <c r="AA2325" s="81"/>
      <c r="AB2325" s="81"/>
      <c r="AC2325" s="81"/>
      <c r="AD2325" s="81"/>
      <c r="AE2325" s="81"/>
      <c r="AF2325" s="81"/>
      <c r="AG2325" s="81"/>
      <c r="AH2325" s="81"/>
      <c r="AI2325" s="81"/>
      <c r="AJ2325" s="81"/>
      <c r="AK2325" s="81"/>
      <c r="AL2325" s="81"/>
      <c r="AM2325" s="81"/>
      <c r="AN2325" s="81"/>
      <c r="AO2325" s="81" t="str">
        <f aca="false">D2325</f>
        <v>Sanmina</v>
      </c>
      <c r="AP2325" s="1" t="s">
        <v>3124</v>
      </c>
      <c r="AQ2325" s="1"/>
      <c r="AR2325" s="1"/>
      <c r="AS2325" s="1"/>
      <c r="AT2325" s="1"/>
      <c r="AU2325" s="1"/>
      <c r="AV2325" s="1"/>
      <c r="AW2325" s="1"/>
      <c r="AX2325" s="1"/>
      <c r="AY2325" s="1"/>
      <c r="AZ2325" s="1"/>
      <c r="BA2325" s="1"/>
      <c r="BB2325" s="1"/>
      <c r="BC2325" s="1"/>
      <c r="BD2325" s="1"/>
      <c r="BE2325" s="1"/>
      <c r="BF2325" s="1" t="s">
        <v>14668</v>
      </c>
      <c r="BG2325" s="1" t="s">
        <v>183</v>
      </c>
      <c r="BH2325" s="1"/>
      <c r="BI2325" s="1"/>
    </row>
    <row r="2326" customFormat="false" ht="12.75" hidden="false" customHeight="false" outlineLevel="0" collapsed="false">
      <c r="A2326" s="1" t="s">
        <v>10127</v>
      </c>
      <c r="B2326" s="1" t="s">
        <v>10128</v>
      </c>
      <c r="C2326" s="1" t="s">
        <v>177</v>
      </c>
      <c r="D2326" s="1" t="s">
        <v>1471</v>
      </c>
      <c r="E2326" s="1" t="s">
        <v>16722</v>
      </c>
      <c r="F2326" s="1" t="s">
        <v>10130</v>
      </c>
      <c r="G2326" s="1" t="n">
        <v>308</v>
      </c>
      <c r="H2326" s="1" t="n">
        <v>10000</v>
      </c>
      <c r="I2326" s="101" t="s">
        <v>180</v>
      </c>
      <c r="J2326" s="1"/>
      <c r="K2326" s="1" t="n">
        <f aca="false">IFERROR(VLOOKUP(A2326,'[2]Pivot HorizontalMRP'!$A$4:$B$2689,2,0),0)</f>
        <v>0</v>
      </c>
      <c r="L2326" s="1" t="n">
        <f aca="false">IFERROR(VLOOKUP(A2326,'[2]Pivot HorizontalMRP'!$A$4:$C$2689,3,0),0)</f>
        <v>49306</v>
      </c>
      <c r="M2326" s="1" t="n">
        <f aca="false">IFERROR(VLOOKUP(A2326,'[2]Pivot HorizontalMRP'!$A$4:$D$2689,0.4,0),0)</f>
        <v>0</v>
      </c>
      <c r="N2326" s="1" t="n">
        <f aca="false">IFERROR(VLOOKUP(A2326,'[2]Pivot HorizontalMRP'!$A$4:$E$2689,5,0),0)</f>
        <v>0</v>
      </c>
      <c r="O2326" s="1" t="n">
        <f aca="false">K2326+L2326</f>
        <v>49306</v>
      </c>
      <c r="P2326" s="1" t="n">
        <f aca="false">K2326+L2326+M2326+N2326</f>
        <v>49306</v>
      </c>
      <c r="Q2326" s="1" t="n">
        <f aca="false">IFERROR(VLOOKUP(A2326,'[2]Pivot HorizontalMRP'!$A$4:$F$2689,6,0),0)</f>
        <v>888</v>
      </c>
      <c r="R2326" s="1" t="n">
        <f aca="false">IFERROR(VLOOKUP(A2326,'[2]Pivot HorizontalMRP'!$A$4:$G$2689,7,0),0)</f>
        <v>710</v>
      </c>
      <c r="S2326" s="1" t="n">
        <f aca="false">IFERROR(VLOOKUP(A2326,'[2]Pivot HorizontalMRP'!$A$4:$H$2689,8,0),0)</f>
        <v>565</v>
      </c>
      <c r="T2326" s="1" t="n">
        <f aca="false">IFERROR(VLOOKUP(A2326,'[2]Pivot HorizontalMRP'!$A$4:$I$2689,9,0),0)</f>
        <v>358</v>
      </c>
      <c r="U2326" s="1" t="n">
        <f aca="false">IF(I2326="delivery",O2326-SUM(Q2326+R2326),IF(I2326="PO",P2326-SUM(Q2326:R2326)))</f>
        <v>47708</v>
      </c>
      <c r="V2326" s="81" t="n">
        <v>0.0008</v>
      </c>
      <c r="W2326" s="81"/>
      <c r="X2326" s="81" t="n">
        <f aca="false">W2326-V2326</f>
        <v>-0.0008</v>
      </c>
      <c r="Y2326" s="81"/>
      <c r="Z2326" s="81"/>
      <c r="AA2326" s="81"/>
      <c r="AB2326" s="81"/>
      <c r="AC2326" s="81"/>
      <c r="AD2326" s="81"/>
      <c r="AE2326" s="81"/>
      <c r="AF2326" s="81"/>
      <c r="AG2326" s="81"/>
      <c r="AH2326" s="81"/>
      <c r="AI2326" s="81"/>
      <c r="AJ2326" s="81"/>
      <c r="AK2326" s="81"/>
      <c r="AL2326" s="81"/>
      <c r="AM2326" s="81"/>
      <c r="AN2326" s="81"/>
      <c r="AO2326" s="81" t="str">
        <f aca="false">D2326</f>
        <v>Sanmina</v>
      </c>
      <c r="AP2326" s="1" t="s">
        <v>3124</v>
      </c>
      <c r="AQ2326" s="1"/>
      <c r="AR2326" s="1"/>
      <c r="AS2326" s="1"/>
      <c r="AT2326" s="1"/>
      <c r="AU2326" s="1"/>
      <c r="AV2326" s="1"/>
      <c r="AW2326" s="1"/>
      <c r="AX2326" s="1"/>
      <c r="AY2326" s="1"/>
      <c r="AZ2326" s="1"/>
      <c r="BA2326" s="1"/>
      <c r="BB2326" s="1"/>
      <c r="BC2326" s="1"/>
      <c r="BD2326" s="1"/>
      <c r="BE2326" s="1"/>
      <c r="BF2326" s="1" t="s">
        <v>14668</v>
      </c>
      <c r="BG2326" s="1" t="s">
        <v>183</v>
      </c>
      <c r="BH2326" s="1"/>
      <c r="BI2326" s="1"/>
    </row>
    <row r="2327" customFormat="false" ht="12.75" hidden="false" customHeight="false" outlineLevel="0" collapsed="false">
      <c r="A2327" s="1" t="s">
        <v>10131</v>
      </c>
      <c r="B2327" s="1" t="s">
        <v>10132</v>
      </c>
      <c r="C2327" s="1" t="s">
        <v>177</v>
      </c>
      <c r="D2327" s="1" t="s">
        <v>1471</v>
      </c>
      <c r="E2327" s="1" t="s">
        <v>16723</v>
      </c>
      <c r="F2327" s="1" t="s">
        <v>10134</v>
      </c>
      <c r="G2327" s="1" t="n">
        <v>116</v>
      </c>
      <c r="H2327" s="1" t="n">
        <v>10000</v>
      </c>
      <c r="I2327" s="101" t="s">
        <v>180</v>
      </c>
      <c r="J2327" s="1"/>
      <c r="K2327" s="1" t="n">
        <f aca="false">IFERROR(VLOOKUP(A2327,'[2]Pivot HorizontalMRP'!$A$4:$B$2689,2,0),0)</f>
        <v>0</v>
      </c>
      <c r="L2327" s="1" t="n">
        <f aca="false">IFERROR(VLOOKUP(A2327,'[2]Pivot HorizontalMRP'!$A$4:$C$2689,3,0),0)</f>
        <v>90226</v>
      </c>
      <c r="M2327" s="1" t="n">
        <f aca="false">IFERROR(VLOOKUP(A2327,'[2]Pivot HorizontalMRP'!$A$4:$D$2689,0.4,0),0)</f>
        <v>0</v>
      </c>
      <c r="N2327" s="1" t="n">
        <f aca="false">IFERROR(VLOOKUP(A2327,'[2]Pivot HorizontalMRP'!$A$4:$E$2689,5,0),0)</f>
        <v>0</v>
      </c>
      <c r="O2327" s="1" t="n">
        <f aca="false">K2327+L2327</f>
        <v>90226</v>
      </c>
      <c r="P2327" s="1" t="n">
        <f aca="false">K2327+L2327+M2327+N2327</f>
        <v>90226</v>
      </c>
      <c r="Q2327" s="1" t="n">
        <f aca="false">IFERROR(VLOOKUP(A2327,'[2]Pivot HorizontalMRP'!$A$4:$F$2689,6,0),0)</f>
        <v>5348</v>
      </c>
      <c r="R2327" s="1" t="n">
        <f aca="false">IFERROR(VLOOKUP(A2327,'[2]Pivot HorizontalMRP'!$A$4:$G$2689,7,0),0)</f>
        <v>6042</v>
      </c>
      <c r="S2327" s="1" t="n">
        <f aca="false">IFERROR(VLOOKUP(A2327,'[2]Pivot HorizontalMRP'!$A$4:$H$2689,8,0),0)</f>
        <v>6682</v>
      </c>
      <c r="T2327" s="1" t="n">
        <f aca="false">IFERROR(VLOOKUP(A2327,'[2]Pivot HorizontalMRP'!$A$4:$I$2689,9,0),0)</f>
        <v>3442</v>
      </c>
      <c r="U2327" s="1" t="n">
        <f aca="false">IF(I2327="delivery",O2327-SUM(Q2327+R2327),IF(I2327="PO",P2327-SUM(Q2327:R2327)))</f>
        <v>78836</v>
      </c>
      <c r="V2327" s="81" t="n">
        <v>0.0011</v>
      </c>
      <c r="W2327" s="81"/>
      <c r="X2327" s="81" t="n">
        <f aca="false">W2327-V2327</f>
        <v>-0.0011</v>
      </c>
      <c r="Y2327" s="81"/>
      <c r="Z2327" s="81"/>
      <c r="AA2327" s="81"/>
      <c r="AB2327" s="81"/>
      <c r="AC2327" s="81"/>
      <c r="AD2327" s="81"/>
      <c r="AE2327" s="81"/>
      <c r="AF2327" s="81"/>
      <c r="AG2327" s="81"/>
      <c r="AH2327" s="81"/>
      <c r="AI2327" s="81"/>
      <c r="AJ2327" s="81"/>
      <c r="AK2327" s="81"/>
      <c r="AL2327" s="81"/>
      <c r="AM2327" s="81"/>
      <c r="AN2327" s="81"/>
      <c r="AO2327" s="81" t="str">
        <f aca="false">D2327</f>
        <v>Sanmina</v>
      </c>
      <c r="AP2327" s="1" t="s">
        <v>3124</v>
      </c>
      <c r="AQ2327" s="1"/>
      <c r="AR2327" s="1"/>
      <c r="AS2327" s="1"/>
      <c r="AT2327" s="1"/>
      <c r="AU2327" s="1"/>
      <c r="AV2327" s="1"/>
      <c r="AW2327" s="1"/>
      <c r="AX2327" s="1"/>
      <c r="AY2327" s="1"/>
      <c r="AZ2327" s="1"/>
      <c r="BA2327" s="1"/>
      <c r="BB2327" s="1"/>
      <c r="BC2327" s="1"/>
      <c r="BD2327" s="1"/>
      <c r="BE2327" s="1"/>
      <c r="BF2327" s="1" t="s">
        <v>14668</v>
      </c>
      <c r="BG2327" s="1" t="s">
        <v>183</v>
      </c>
      <c r="BH2327" s="1"/>
      <c r="BI2327" s="1"/>
    </row>
    <row r="2328" customFormat="false" ht="12.75" hidden="false" customHeight="false" outlineLevel="0" collapsed="false">
      <c r="A2328" s="1" t="s">
        <v>10135</v>
      </c>
      <c r="B2328" s="1" t="s">
        <v>10136</v>
      </c>
      <c r="C2328" s="1" t="s">
        <v>177</v>
      </c>
      <c r="D2328" s="1" t="s">
        <v>1471</v>
      </c>
      <c r="E2328" s="1" t="s">
        <v>16724</v>
      </c>
      <c r="F2328" s="1" t="s">
        <v>10138</v>
      </c>
      <c r="G2328" s="1" t="n">
        <v>133</v>
      </c>
      <c r="H2328" s="1" t="n">
        <v>10000</v>
      </c>
      <c r="I2328" s="101" t="s">
        <v>188</v>
      </c>
      <c r="J2328" s="1"/>
      <c r="K2328" s="1" t="n">
        <f aca="false">IFERROR(VLOOKUP(A2328,'[2]Pivot HorizontalMRP'!$A$4:$B$2689,2,0),0)</f>
        <v>0</v>
      </c>
      <c r="L2328" s="1" t="n">
        <f aca="false">IFERROR(VLOOKUP(A2328,'[2]Pivot HorizontalMRP'!$A$4:$C$2689,3,0),0)</f>
        <v>6675</v>
      </c>
      <c r="M2328" s="1" t="n">
        <f aca="false">IFERROR(VLOOKUP(A2328,'[2]Pivot HorizontalMRP'!$A$4:$D$2689,0.4,0),0)</f>
        <v>0</v>
      </c>
      <c r="N2328" s="1" t="n">
        <f aca="false">IFERROR(VLOOKUP(A2328,'[2]Pivot HorizontalMRP'!$A$4:$E$2689,5,0),0)</f>
        <v>0</v>
      </c>
      <c r="O2328" s="1" t="n">
        <f aca="false">K2328+L2328</f>
        <v>6675</v>
      </c>
      <c r="P2328" s="1" t="n">
        <f aca="false">K2328+L2328+M2328+N2328</f>
        <v>6675</v>
      </c>
      <c r="Q2328" s="1" t="n">
        <f aca="false">IFERROR(VLOOKUP(A2328,'[2]Pivot HorizontalMRP'!$A$4:$F$2689,6,0),0)</f>
        <v>84</v>
      </c>
      <c r="R2328" s="1" t="n">
        <f aca="false">IFERROR(VLOOKUP(A2328,'[2]Pivot HorizontalMRP'!$A$4:$G$2689,7,0),0)</f>
        <v>0</v>
      </c>
      <c r="S2328" s="1" t="n">
        <f aca="false">IFERROR(VLOOKUP(A2328,'[2]Pivot HorizontalMRP'!$A$4:$H$2689,8,0),0)</f>
        <v>0</v>
      </c>
      <c r="T2328" s="1" t="n">
        <f aca="false">IFERROR(VLOOKUP(A2328,'[2]Pivot HorizontalMRP'!$A$4:$I$2689,9,0),0)</f>
        <v>0</v>
      </c>
      <c r="U2328" s="1" t="n">
        <f aca="false">IF(I2328="delivery",O2328-SUM(Q2328+R2328),IF(I2328="PO",P2328-SUM(Q2328:R2328)))</f>
        <v>6591</v>
      </c>
      <c r="V2328" s="81" t="n">
        <v>0.06008</v>
      </c>
      <c r="W2328" s="81"/>
      <c r="X2328" s="81" t="n">
        <f aca="false">W2328-V2328</f>
        <v>-0.06008</v>
      </c>
      <c r="Y2328" s="81"/>
      <c r="Z2328" s="81"/>
      <c r="AA2328" s="81"/>
      <c r="AB2328" s="81"/>
      <c r="AC2328" s="81"/>
      <c r="AD2328" s="81"/>
      <c r="AE2328" s="81"/>
      <c r="AF2328" s="81"/>
      <c r="AG2328" s="81"/>
      <c r="AH2328" s="81"/>
      <c r="AI2328" s="81"/>
      <c r="AJ2328" s="81"/>
      <c r="AK2328" s="81"/>
      <c r="AL2328" s="81"/>
      <c r="AM2328" s="81"/>
      <c r="AN2328" s="81"/>
      <c r="AO2328" s="81" t="str">
        <f aca="false">D2328</f>
        <v>Sanmina</v>
      </c>
      <c r="AP2328" s="1" t="s">
        <v>3124</v>
      </c>
      <c r="AQ2328" s="1"/>
      <c r="AR2328" s="1"/>
      <c r="AS2328" s="1"/>
      <c r="AT2328" s="1"/>
      <c r="AU2328" s="1"/>
      <c r="AV2328" s="1"/>
      <c r="AW2328" s="1"/>
      <c r="AX2328" s="1"/>
      <c r="AY2328" s="1"/>
      <c r="AZ2328" s="1"/>
      <c r="BA2328" s="1"/>
      <c r="BB2328" s="1"/>
      <c r="BC2328" s="1"/>
      <c r="BD2328" s="1"/>
      <c r="BE2328" s="1"/>
      <c r="BF2328" s="1" t="s">
        <v>14668</v>
      </c>
      <c r="BG2328" s="1" t="s">
        <v>183</v>
      </c>
      <c r="BH2328" s="1"/>
      <c r="BI2328" s="1"/>
    </row>
    <row r="2329" customFormat="false" ht="12.75" hidden="false" customHeight="false" outlineLevel="0" collapsed="false">
      <c r="A2329" s="1" t="s">
        <v>10139</v>
      </c>
      <c r="B2329" s="1" t="s">
        <v>10140</v>
      </c>
      <c r="C2329" s="1" t="s">
        <v>177</v>
      </c>
      <c r="D2329" s="1" t="s">
        <v>1471</v>
      </c>
      <c r="E2329" s="1" t="s">
        <v>16725</v>
      </c>
      <c r="F2329" s="1" t="s">
        <v>10142</v>
      </c>
      <c r="G2329" s="1" t="n">
        <v>48</v>
      </c>
      <c r="H2329" s="1" t="n">
        <v>10000</v>
      </c>
      <c r="I2329" s="101" t="s">
        <v>180</v>
      </c>
      <c r="J2329" s="1"/>
      <c r="K2329" s="1" t="n">
        <f aca="false">IFERROR(VLOOKUP(A2329,'[2]Pivot HorizontalMRP'!$A$4:$B$2689,2,0),0)</f>
        <v>0</v>
      </c>
      <c r="L2329" s="1" t="n">
        <f aca="false">IFERROR(VLOOKUP(A2329,'[2]Pivot HorizontalMRP'!$A$4:$C$2689,3,0),0)</f>
        <v>25601</v>
      </c>
      <c r="M2329" s="1" t="n">
        <f aca="false">IFERROR(VLOOKUP(A2329,'[2]Pivot HorizontalMRP'!$A$4:$D$2689,0.4,0),0)</f>
        <v>0</v>
      </c>
      <c r="N2329" s="1" t="n">
        <f aca="false">IFERROR(VLOOKUP(A2329,'[2]Pivot HorizontalMRP'!$A$4:$E$2689,5,0),0)</f>
        <v>0</v>
      </c>
      <c r="O2329" s="1" t="n">
        <f aca="false">K2329+L2329</f>
        <v>25601</v>
      </c>
      <c r="P2329" s="1" t="n">
        <f aca="false">K2329+L2329+M2329+N2329</f>
        <v>25601</v>
      </c>
      <c r="Q2329" s="1" t="n">
        <f aca="false">IFERROR(VLOOKUP(A2329,'[2]Pivot HorizontalMRP'!$A$4:$F$2689,6,0),0)</f>
        <v>3697</v>
      </c>
      <c r="R2329" s="1" t="n">
        <f aca="false">IFERROR(VLOOKUP(A2329,'[2]Pivot HorizontalMRP'!$A$4:$G$2689,7,0),0)</f>
        <v>2744</v>
      </c>
      <c r="S2329" s="1" t="n">
        <f aca="false">IFERROR(VLOOKUP(A2329,'[2]Pivot HorizontalMRP'!$A$4:$H$2689,8,0),0)</f>
        <v>2925</v>
      </c>
      <c r="T2329" s="1" t="n">
        <f aca="false">IFERROR(VLOOKUP(A2329,'[2]Pivot HorizontalMRP'!$A$4:$I$2689,9,0),0)</f>
        <v>1748</v>
      </c>
      <c r="U2329" s="1" t="n">
        <f aca="false">IF(I2329="delivery",O2329-SUM(Q2329+R2329),IF(I2329="PO",P2329-SUM(Q2329:R2329)))</f>
        <v>19160</v>
      </c>
      <c r="V2329" s="81" t="n">
        <v>0.0007</v>
      </c>
      <c r="W2329" s="81"/>
      <c r="X2329" s="81" t="n">
        <f aca="false">W2329-V2329</f>
        <v>-0.0007</v>
      </c>
      <c r="Y2329" s="81"/>
      <c r="Z2329" s="81"/>
      <c r="AA2329" s="81" t="n">
        <v>0.00055</v>
      </c>
      <c r="AB2329" s="81"/>
      <c r="AC2329" s="81"/>
      <c r="AD2329" s="81"/>
      <c r="AE2329" s="81"/>
      <c r="AF2329" s="81"/>
      <c r="AG2329" s="81"/>
      <c r="AH2329" s="81"/>
      <c r="AI2329" s="81"/>
      <c r="AJ2329" s="81"/>
      <c r="AK2329" s="81"/>
      <c r="AL2329" s="81"/>
      <c r="AM2329" s="81"/>
      <c r="AN2329" s="81"/>
      <c r="AO2329" s="81" t="str">
        <f aca="false">D2329</f>
        <v>Sanmina</v>
      </c>
      <c r="AP2329" s="1" t="s">
        <v>3124</v>
      </c>
      <c r="AQ2329" s="1"/>
      <c r="AR2329" s="1"/>
      <c r="AS2329" s="1"/>
      <c r="AT2329" s="1"/>
      <c r="AU2329" s="1"/>
      <c r="AV2329" s="1"/>
      <c r="AW2329" s="1"/>
      <c r="AX2329" s="1"/>
      <c r="AY2329" s="1"/>
      <c r="AZ2329" s="1"/>
      <c r="BA2329" s="1"/>
      <c r="BB2329" s="1"/>
      <c r="BC2329" s="1"/>
      <c r="BD2329" s="1"/>
      <c r="BE2329" s="1"/>
      <c r="BF2329" s="1" t="s">
        <v>14668</v>
      </c>
      <c r="BG2329" s="1" t="s">
        <v>183</v>
      </c>
      <c r="BH2329" s="1"/>
      <c r="BI2329" s="1"/>
    </row>
    <row r="2330" customFormat="false" ht="12.75" hidden="false" customHeight="false" outlineLevel="0" collapsed="false">
      <c r="A2330" s="1" t="s">
        <v>10143</v>
      </c>
      <c r="B2330" s="1" t="s">
        <v>10144</v>
      </c>
      <c r="C2330" s="1" t="s">
        <v>177</v>
      </c>
      <c r="D2330" s="1" t="s">
        <v>1471</v>
      </c>
      <c r="E2330" s="1" t="s">
        <v>16726</v>
      </c>
      <c r="F2330" s="1" t="s">
        <v>10146</v>
      </c>
      <c r="G2330" s="1" t="n">
        <v>123</v>
      </c>
      <c r="H2330" s="1" t="n">
        <v>10000</v>
      </c>
      <c r="I2330" s="101" t="s">
        <v>188</v>
      </c>
      <c r="J2330" s="1"/>
      <c r="K2330" s="1" t="n">
        <f aca="false">IFERROR(VLOOKUP(A2330,'[2]Pivot HorizontalMRP'!$A$4:$B$2689,2,0),0)</f>
        <v>0</v>
      </c>
      <c r="L2330" s="1" t="n">
        <f aca="false">IFERROR(VLOOKUP(A2330,'[2]Pivot HorizontalMRP'!$A$4:$C$2689,3,0),0)</f>
        <v>21795</v>
      </c>
      <c r="M2330" s="1" t="n">
        <f aca="false">IFERROR(VLOOKUP(A2330,'[2]Pivot HorizontalMRP'!$A$4:$D$2689,0.4,0),0)</f>
        <v>0</v>
      </c>
      <c r="N2330" s="1" t="n">
        <f aca="false">IFERROR(VLOOKUP(A2330,'[2]Pivot HorizontalMRP'!$A$4:$E$2689,5,0),0)</f>
        <v>0</v>
      </c>
      <c r="O2330" s="1" t="n">
        <f aca="false">K2330+L2330</f>
        <v>21795</v>
      </c>
      <c r="P2330" s="1" t="n">
        <f aca="false">K2330+L2330+M2330+N2330</f>
        <v>21795</v>
      </c>
      <c r="Q2330" s="1" t="n">
        <f aca="false">IFERROR(VLOOKUP(A2330,'[2]Pivot HorizontalMRP'!$A$4:$F$2689,6,0),0)</f>
        <v>428</v>
      </c>
      <c r="R2330" s="1" t="n">
        <f aca="false">IFERROR(VLOOKUP(A2330,'[2]Pivot HorizontalMRP'!$A$4:$G$2689,7,0),0)</f>
        <v>614</v>
      </c>
      <c r="S2330" s="1" t="n">
        <f aca="false">IFERROR(VLOOKUP(A2330,'[2]Pivot HorizontalMRP'!$A$4:$H$2689,8,0),0)</f>
        <v>763</v>
      </c>
      <c r="T2330" s="1" t="n">
        <f aca="false">IFERROR(VLOOKUP(A2330,'[2]Pivot HorizontalMRP'!$A$4:$I$2689,9,0),0)</f>
        <v>158</v>
      </c>
      <c r="U2330" s="1" t="n">
        <f aca="false">IF(I2330="delivery",O2330-SUM(Q2330+R2330),IF(I2330="PO",P2330-SUM(Q2330:R2330)))</f>
        <v>20753</v>
      </c>
      <c r="V2330" s="81" t="n">
        <v>0.0032</v>
      </c>
      <c r="W2330" s="81"/>
      <c r="X2330" s="81" t="n">
        <f aca="false">W2330-V2330</f>
        <v>-0.0032</v>
      </c>
      <c r="Y2330" s="81"/>
      <c r="Z2330" s="81"/>
      <c r="AA2330" s="81"/>
      <c r="AB2330" s="81"/>
      <c r="AC2330" s="81"/>
      <c r="AD2330" s="81"/>
      <c r="AE2330" s="81"/>
      <c r="AF2330" s="81"/>
      <c r="AG2330" s="81"/>
      <c r="AH2330" s="81"/>
      <c r="AI2330" s="81"/>
      <c r="AJ2330" s="81"/>
      <c r="AK2330" s="81"/>
      <c r="AL2330" s="81"/>
      <c r="AM2330" s="81"/>
      <c r="AN2330" s="81"/>
      <c r="AO2330" s="81" t="str">
        <f aca="false">D2330</f>
        <v>Sanmina</v>
      </c>
      <c r="AP2330" s="1" t="s">
        <v>3124</v>
      </c>
      <c r="AQ2330" s="1"/>
      <c r="AR2330" s="1"/>
      <c r="AS2330" s="1"/>
      <c r="AT2330" s="1"/>
      <c r="AU2330" s="1"/>
      <c r="AV2330" s="1"/>
      <c r="AW2330" s="1"/>
      <c r="AX2330" s="1"/>
      <c r="AY2330" s="1"/>
      <c r="AZ2330" s="1"/>
      <c r="BA2330" s="1"/>
      <c r="BB2330" s="1"/>
      <c r="BC2330" s="1"/>
      <c r="BD2330" s="1"/>
      <c r="BE2330" s="1"/>
      <c r="BF2330" s="1" t="s">
        <v>14668</v>
      </c>
      <c r="BG2330" s="1" t="s">
        <v>183</v>
      </c>
      <c r="BH2330" s="1"/>
      <c r="BI2330" s="1"/>
    </row>
    <row r="2331" customFormat="false" ht="12.75" hidden="false" customHeight="false" outlineLevel="0" collapsed="false">
      <c r="A2331" s="1" t="s">
        <v>10147</v>
      </c>
      <c r="B2331" s="1" t="s">
        <v>10148</v>
      </c>
      <c r="C2331" s="1" t="s">
        <v>177</v>
      </c>
      <c r="D2331" s="1" t="s">
        <v>1471</v>
      </c>
      <c r="E2331" s="1" t="s">
        <v>16727</v>
      </c>
      <c r="F2331" s="1" t="s">
        <v>10150</v>
      </c>
      <c r="G2331" s="1" t="n">
        <v>123</v>
      </c>
      <c r="H2331" s="1" t="n">
        <v>10000</v>
      </c>
      <c r="I2331" s="101" t="s">
        <v>180</v>
      </c>
      <c r="J2331" s="1"/>
      <c r="K2331" s="1" t="n">
        <f aca="false">IFERROR(VLOOKUP(A2331,'[2]Pivot HorizontalMRP'!$A$4:$B$2689,2,0),0)</f>
        <v>0</v>
      </c>
      <c r="L2331" s="1" t="n">
        <f aca="false">IFERROR(VLOOKUP(A2331,'[2]Pivot HorizontalMRP'!$A$4:$C$2689,3,0),0)</f>
        <v>42310</v>
      </c>
      <c r="M2331" s="1" t="n">
        <f aca="false">IFERROR(VLOOKUP(A2331,'[2]Pivot HorizontalMRP'!$A$4:$D$2689,0.4,0),0)</f>
        <v>0</v>
      </c>
      <c r="N2331" s="1" t="n">
        <f aca="false">IFERROR(VLOOKUP(A2331,'[2]Pivot HorizontalMRP'!$A$4:$E$2689,5,0),0)</f>
        <v>0</v>
      </c>
      <c r="O2331" s="1" t="n">
        <f aca="false">K2331+L2331</f>
        <v>42310</v>
      </c>
      <c r="P2331" s="1" t="n">
        <f aca="false">K2331+L2331+M2331+N2331</f>
        <v>42310</v>
      </c>
      <c r="Q2331" s="1" t="n">
        <f aca="false">IFERROR(VLOOKUP(A2331,'[2]Pivot HorizontalMRP'!$A$4:$F$2689,6,0),0)</f>
        <v>8874</v>
      </c>
      <c r="R2331" s="1" t="n">
        <f aca="false">IFERROR(VLOOKUP(A2331,'[2]Pivot HorizontalMRP'!$A$4:$G$2689,7,0),0)</f>
        <v>4836</v>
      </c>
      <c r="S2331" s="1" t="n">
        <f aca="false">IFERROR(VLOOKUP(A2331,'[2]Pivot HorizontalMRP'!$A$4:$H$2689,8,0),0)</f>
        <v>4702</v>
      </c>
      <c r="T2331" s="1" t="n">
        <f aca="false">IFERROR(VLOOKUP(A2331,'[2]Pivot HorizontalMRP'!$A$4:$I$2689,9,0),0)</f>
        <v>1664</v>
      </c>
      <c r="U2331" s="1" t="n">
        <f aca="false">IF(I2331="delivery",O2331-SUM(Q2331+R2331),IF(I2331="PO",P2331-SUM(Q2331:R2331)))</f>
        <v>28600</v>
      </c>
      <c r="V2331" s="81" t="n">
        <v>0.00063</v>
      </c>
      <c r="W2331" s="81"/>
      <c r="X2331" s="81" t="n">
        <f aca="false">W2331-V2331</f>
        <v>-0.00063</v>
      </c>
      <c r="Y2331" s="81"/>
      <c r="Z2331" s="81"/>
      <c r="AA2331" s="81"/>
      <c r="AB2331" s="81"/>
      <c r="AC2331" s="81"/>
      <c r="AD2331" s="81"/>
      <c r="AE2331" s="81"/>
      <c r="AF2331" s="81"/>
      <c r="AG2331" s="81"/>
      <c r="AH2331" s="81"/>
      <c r="AI2331" s="81"/>
      <c r="AJ2331" s="81"/>
      <c r="AK2331" s="81"/>
      <c r="AL2331" s="81"/>
      <c r="AM2331" s="81"/>
      <c r="AN2331" s="81"/>
      <c r="AO2331" s="81" t="str">
        <f aca="false">D2331</f>
        <v>Sanmina</v>
      </c>
      <c r="AP2331" s="1" t="s">
        <v>3124</v>
      </c>
      <c r="AQ2331" s="1"/>
      <c r="AR2331" s="1"/>
      <c r="AS2331" s="1"/>
      <c r="AT2331" s="1"/>
      <c r="AU2331" s="1"/>
      <c r="AV2331" s="1"/>
      <c r="AW2331" s="1"/>
      <c r="AX2331" s="1"/>
      <c r="AY2331" s="1"/>
      <c r="AZ2331" s="1"/>
      <c r="BA2331" s="1"/>
      <c r="BB2331" s="1"/>
      <c r="BC2331" s="1"/>
      <c r="BD2331" s="1"/>
      <c r="BE2331" s="1"/>
      <c r="BF2331" s="1" t="s">
        <v>14668</v>
      </c>
      <c r="BG2331" s="1" t="s">
        <v>183</v>
      </c>
      <c r="BH2331" s="1"/>
      <c r="BI2331" s="1"/>
    </row>
    <row r="2332" customFormat="false" ht="12.75" hidden="false" customHeight="false" outlineLevel="0" collapsed="false">
      <c r="A2332" s="1" t="s">
        <v>10151</v>
      </c>
      <c r="B2332" s="1" t="s">
        <v>10152</v>
      </c>
      <c r="C2332" s="1" t="s">
        <v>177</v>
      </c>
      <c r="D2332" s="1" t="s">
        <v>1471</v>
      </c>
      <c r="E2332" s="1" t="s">
        <v>10153</v>
      </c>
      <c r="F2332" s="1" t="s">
        <v>10154</v>
      </c>
      <c r="G2332" s="1" t="n">
        <v>243</v>
      </c>
      <c r="H2332" s="1" t="n">
        <v>20000</v>
      </c>
      <c r="I2332" s="101" t="s">
        <v>188</v>
      </c>
      <c r="J2332" s="1"/>
      <c r="K2332" s="1" t="n">
        <f aca="false">IFERROR(VLOOKUP(A2332,'[2]Pivot HorizontalMRP'!$A$4:$B$2689,2,0),0)</f>
        <v>0</v>
      </c>
      <c r="L2332" s="1" t="n">
        <f aca="false">IFERROR(VLOOKUP(A2332,'[2]Pivot HorizontalMRP'!$A$4:$C$2689,3,0),0)</f>
        <v>25103</v>
      </c>
      <c r="M2332" s="1" t="n">
        <f aca="false">IFERROR(VLOOKUP(A2332,'[2]Pivot HorizontalMRP'!$A$4:$D$2689,0.4,0),0)</f>
        <v>0</v>
      </c>
      <c r="N2332" s="1" t="n">
        <f aca="false">IFERROR(VLOOKUP(A2332,'[2]Pivot HorizontalMRP'!$A$4:$E$2689,5,0),0)</f>
        <v>0</v>
      </c>
      <c r="O2332" s="1" t="n">
        <f aca="false">K2332+L2332</f>
        <v>25103</v>
      </c>
      <c r="P2332" s="1" t="n">
        <f aca="false">K2332+L2332+M2332+N2332</f>
        <v>25103</v>
      </c>
      <c r="Q2332" s="1" t="n">
        <f aca="false">IFERROR(VLOOKUP(A2332,'[2]Pivot HorizontalMRP'!$A$4:$F$2689,6,0),0)</f>
        <v>0</v>
      </c>
      <c r="R2332" s="1" t="n">
        <f aca="false">IFERROR(VLOOKUP(A2332,'[2]Pivot HorizontalMRP'!$A$4:$G$2689,7,0),0)</f>
        <v>3152</v>
      </c>
      <c r="S2332" s="1" t="n">
        <f aca="false">IFERROR(VLOOKUP(A2332,'[2]Pivot HorizontalMRP'!$A$4:$H$2689,8,0),0)</f>
        <v>1974</v>
      </c>
      <c r="T2332" s="1" t="n">
        <f aca="false">IFERROR(VLOOKUP(A2332,'[2]Pivot HorizontalMRP'!$A$4:$I$2689,9,0),0)</f>
        <v>1316</v>
      </c>
      <c r="U2332" s="1" t="n">
        <f aca="false">IF(I2332="delivery",O2332-SUM(Q2332+R2332),IF(I2332="PO",P2332-SUM(Q2332:R2332)))</f>
        <v>21951</v>
      </c>
      <c r="V2332" s="81" t="n">
        <v>0.00055</v>
      </c>
      <c r="W2332" s="81"/>
      <c r="X2332" s="81" t="n">
        <f aca="false">W2332-V2332</f>
        <v>-0.00055</v>
      </c>
      <c r="Y2332" s="81"/>
      <c r="Z2332" s="81"/>
      <c r="AA2332" s="81" t="n">
        <v>0.00154</v>
      </c>
      <c r="AB2332" s="81"/>
      <c r="AC2332" s="81"/>
      <c r="AD2332" s="81"/>
      <c r="AE2332" s="81"/>
      <c r="AF2332" s="81"/>
      <c r="AG2332" s="81"/>
      <c r="AH2332" s="81"/>
      <c r="AI2332" s="81"/>
      <c r="AJ2332" s="81"/>
      <c r="AK2332" s="81"/>
      <c r="AL2332" s="81"/>
      <c r="AM2332" s="81"/>
      <c r="AN2332" s="81"/>
      <c r="AO2332" s="81" t="str">
        <f aca="false">D2332</f>
        <v>Sanmina</v>
      </c>
      <c r="AP2332" s="1" t="s">
        <v>3124</v>
      </c>
      <c r="AQ2332" s="1"/>
      <c r="AR2332" s="1"/>
      <c r="AS2332" s="1"/>
      <c r="AT2332" s="1"/>
      <c r="AU2332" s="1"/>
      <c r="AV2332" s="1"/>
      <c r="AW2332" s="1"/>
      <c r="AX2332" s="1"/>
      <c r="AY2332" s="1"/>
      <c r="AZ2332" s="1"/>
      <c r="BA2332" s="1"/>
      <c r="BB2332" s="1"/>
      <c r="BC2332" s="1"/>
      <c r="BD2332" s="1"/>
      <c r="BE2332" s="1"/>
      <c r="BF2332" s="1" t="s">
        <v>14668</v>
      </c>
      <c r="BG2332" s="1" t="s">
        <v>183</v>
      </c>
      <c r="BH2332" s="1"/>
      <c r="BI2332" s="1"/>
    </row>
    <row r="2333" customFormat="false" ht="12.75" hidden="false" customHeight="false" outlineLevel="0" collapsed="false">
      <c r="A2333" s="1" t="s">
        <v>10155</v>
      </c>
      <c r="B2333" s="1" t="s">
        <v>10156</v>
      </c>
      <c r="C2333" s="1" t="s">
        <v>177</v>
      </c>
      <c r="D2333" s="1" t="s">
        <v>1471</v>
      </c>
      <c r="E2333" s="1" t="s">
        <v>16728</v>
      </c>
      <c r="F2333" s="1" t="s">
        <v>10158</v>
      </c>
      <c r="G2333" s="1" t="n">
        <v>86</v>
      </c>
      <c r="H2333" s="1" t="n">
        <v>10000</v>
      </c>
      <c r="I2333" s="101" t="s">
        <v>180</v>
      </c>
      <c r="J2333" s="1"/>
      <c r="K2333" s="1" t="n">
        <f aca="false">IFERROR(VLOOKUP(A2333,'[2]Pivot HorizontalMRP'!$A$4:$B$2689,2,0),0)</f>
        <v>0</v>
      </c>
      <c r="L2333" s="1" t="n">
        <f aca="false">IFERROR(VLOOKUP(A2333,'[2]Pivot HorizontalMRP'!$A$4:$C$2689,3,0),0)</f>
        <v>717</v>
      </c>
      <c r="M2333" s="1" t="n">
        <f aca="false">IFERROR(VLOOKUP(A2333,'[2]Pivot HorizontalMRP'!$A$4:$D$2689,0.4,0),0)</f>
        <v>0</v>
      </c>
      <c r="N2333" s="1" t="n">
        <f aca="false">IFERROR(VLOOKUP(A2333,'[2]Pivot HorizontalMRP'!$A$4:$E$2689,5,0),0)</f>
        <v>0</v>
      </c>
      <c r="O2333" s="1" t="n">
        <f aca="false">K2333+L2333</f>
        <v>717</v>
      </c>
      <c r="P2333" s="1" t="n">
        <f aca="false">K2333+L2333+M2333+N2333</f>
        <v>717</v>
      </c>
      <c r="Q2333" s="1" t="n">
        <f aca="false">IFERROR(VLOOKUP(A2333,'[2]Pivot HorizontalMRP'!$A$4:$F$2689,6,0),0)</f>
        <v>325</v>
      </c>
      <c r="R2333" s="1" t="n">
        <f aca="false">IFERROR(VLOOKUP(A2333,'[2]Pivot HorizontalMRP'!$A$4:$G$2689,7,0),0)</f>
        <v>316</v>
      </c>
      <c r="S2333" s="1" t="n">
        <f aca="false">IFERROR(VLOOKUP(A2333,'[2]Pivot HorizontalMRP'!$A$4:$H$2689,8,0),0)</f>
        <v>598</v>
      </c>
      <c r="T2333" s="1" t="n">
        <f aca="false">IFERROR(VLOOKUP(A2333,'[2]Pivot HorizontalMRP'!$A$4:$I$2689,9,0),0)</f>
        <v>128</v>
      </c>
      <c r="U2333" s="1" t="n">
        <f aca="false">IF(I2333="delivery",O2333-SUM(Q2333+R2333),IF(I2333="PO",P2333-SUM(Q2333:R2333)))</f>
        <v>76</v>
      </c>
      <c r="V2333" s="81" t="n">
        <v>0.00262</v>
      </c>
      <c r="W2333" s="81"/>
      <c r="X2333" s="81" t="n">
        <f aca="false">W2333-V2333</f>
        <v>-0.00262</v>
      </c>
      <c r="Y2333" s="81"/>
      <c r="Z2333" s="81"/>
      <c r="AA2333" s="81"/>
      <c r="AB2333" s="81"/>
      <c r="AC2333" s="81"/>
      <c r="AD2333" s="81"/>
      <c r="AE2333" s="81"/>
      <c r="AF2333" s="81"/>
      <c r="AG2333" s="81"/>
      <c r="AH2333" s="81"/>
      <c r="AI2333" s="81"/>
      <c r="AJ2333" s="81"/>
      <c r="AK2333" s="81"/>
      <c r="AL2333" s="81"/>
      <c r="AM2333" s="81"/>
      <c r="AN2333" s="81"/>
      <c r="AO2333" s="81" t="str">
        <f aca="false">D2333</f>
        <v>Sanmina</v>
      </c>
      <c r="AP2333" s="1" t="s">
        <v>3124</v>
      </c>
      <c r="AQ2333" s="1"/>
      <c r="AR2333" s="1"/>
      <c r="AS2333" s="1"/>
      <c r="AT2333" s="1"/>
      <c r="AU2333" s="1"/>
      <c r="AV2333" s="1"/>
      <c r="AW2333" s="1"/>
      <c r="AX2333" s="1"/>
      <c r="AY2333" s="1"/>
      <c r="AZ2333" s="1"/>
      <c r="BA2333" s="1"/>
      <c r="BB2333" s="1"/>
      <c r="BC2333" s="1"/>
      <c r="BD2333" s="1"/>
      <c r="BE2333" s="1"/>
      <c r="BF2333" s="1" t="s">
        <v>14668</v>
      </c>
      <c r="BG2333" s="1" t="s">
        <v>183</v>
      </c>
      <c r="BH2333" s="1"/>
      <c r="BI2333" s="1"/>
    </row>
    <row r="2334" customFormat="false" ht="12.75" hidden="false" customHeight="false" outlineLevel="0" collapsed="false">
      <c r="A2334" s="1" t="s">
        <v>10159</v>
      </c>
      <c r="B2334" s="1" t="s">
        <v>10160</v>
      </c>
      <c r="C2334" s="1" t="s">
        <v>177</v>
      </c>
      <c r="D2334" s="1" t="s">
        <v>1471</v>
      </c>
      <c r="E2334" s="1" t="s">
        <v>10161</v>
      </c>
      <c r="F2334" s="1" t="s">
        <v>10162</v>
      </c>
      <c r="G2334" s="1" t="n">
        <v>116</v>
      </c>
      <c r="H2334" s="1" t="n">
        <v>10000</v>
      </c>
      <c r="I2334" s="101" t="s">
        <v>180</v>
      </c>
      <c r="J2334" s="1"/>
      <c r="K2334" s="1" t="n">
        <f aca="false">IFERROR(VLOOKUP(A2334,'[2]Pivot HorizontalMRP'!$A$4:$B$2689,2,0),0)</f>
        <v>0</v>
      </c>
      <c r="L2334" s="1" t="n">
        <f aca="false">IFERROR(VLOOKUP(A2334,'[2]Pivot HorizontalMRP'!$A$4:$C$2689,3,0),0)</f>
        <v>5413</v>
      </c>
      <c r="M2334" s="1" t="n">
        <f aca="false">IFERROR(VLOOKUP(A2334,'[2]Pivot HorizontalMRP'!$A$4:$D$2689,0.4,0),0)</f>
        <v>0</v>
      </c>
      <c r="N2334" s="1" t="n">
        <f aca="false">IFERROR(VLOOKUP(A2334,'[2]Pivot HorizontalMRP'!$A$4:$E$2689,5,0),0)</f>
        <v>0</v>
      </c>
      <c r="O2334" s="1" t="n">
        <f aca="false">K2334+L2334</f>
        <v>5413</v>
      </c>
      <c r="P2334" s="1" t="n">
        <f aca="false">K2334+L2334+M2334+N2334</f>
        <v>5413</v>
      </c>
      <c r="Q2334" s="1" t="n">
        <f aca="false">IFERROR(VLOOKUP(A2334,'[2]Pivot HorizontalMRP'!$A$4:$F$2689,6,0),0)</f>
        <v>4628</v>
      </c>
      <c r="R2334" s="1" t="n">
        <f aca="false">IFERROR(VLOOKUP(A2334,'[2]Pivot HorizontalMRP'!$A$4:$G$2689,7,0),0)</f>
        <v>2260</v>
      </c>
      <c r="S2334" s="1" t="n">
        <f aca="false">IFERROR(VLOOKUP(A2334,'[2]Pivot HorizontalMRP'!$A$4:$H$2689,8,0),0)</f>
        <v>2163</v>
      </c>
      <c r="T2334" s="1" t="n">
        <f aca="false">IFERROR(VLOOKUP(A2334,'[2]Pivot HorizontalMRP'!$A$4:$I$2689,9,0),0)</f>
        <v>858</v>
      </c>
      <c r="U2334" s="1" t="n">
        <f aca="false">IF(I2334="delivery",O2334-SUM(Q2334+R2334),IF(I2334="PO",P2334-SUM(Q2334:R2334)))</f>
        <v>-1475</v>
      </c>
      <c r="V2334" s="81" t="n">
        <v>0.00187</v>
      </c>
      <c r="W2334" s="81"/>
      <c r="X2334" s="81" t="n">
        <f aca="false">W2334-V2334</f>
        <v>-0.00187</v>
      </c>
      <c r="Y2334" s="81"/>
      <c r="Z2334" s="81"/>
      <c r="AA2334" s="81"/>
      <c r="AB2334" s="81"/>
      <c r="AC2334" s="81"/>
      <c r="AD2334" s="81"/>
      <c r="AE2334" s="81"/>
      <c r="AF2334" s="81"/>
      <c r="AG2334" s="81"/>
      <c r="AH2334" s="81"/>
      <c r="AI2334" s="81"/>
      <c r="AJ2334" s="81"/>
      <c r="AK2334" s="81"/>
      <c r="AL2334" s="81"/>
      <c r="AM2334" s="81"/>
      <c r="AN2334" s="81"/>
      <c r="AO2334" s="81" t="str">
        <f aca="false">D2334</f>
        <v>Sanmina</v>
      </c>
      <c r="AP2334" s="1" t="s">
        <v>3124</v>
      </c>
      <c r="AQ2334" s="1"/>
      <c r="AR2334" s="1"/>
      <c r="AS2334" s="1"/>
      <c r="AT2334" s="1"/>
      <c r="AU2334" s="1"/>
      <c r="AV2334" s="1"/>
      <c r="AW2334" s="1"/>
      <c r="AX2334" s="1"/>
      <c r="AY2334" s="1"/>
      <c r="AZ2334" s="1"/>
      <c r="BA2334" s="1"/>
      <c r="BB2334" s="1"/>
      <c r="BC2334" s="1"/>
      <c r="BD2334" s="1"/>
      <c r="BE2334" s="1"/>
      <c r="BF2334" s="1" t="s">
        <v>14668</v>
      </c>
      <c r="BG2334" s="1" t="s">
        <v>183</v>
      </c>
      <c r="BH2334" s="1"/>
      <c r="BI2334" s="1"/>
    </row>
    <row r="2335" customFormat="false" ht="12.75" hidden="false" customHeight="false" outlineLevel="0" collapsed="false">
      <c r="A2335" s="1" t="s">
        <v>10163</v>
      </c>
      <c r="B2335" s="1" t="s">
        <v>10164</v>
      </c>
      <c r="C2335" s="1" t="s">
        <v>177</v>
      </c>
      <c r="D2335" s="1" t="s">
        <v>1471</v>
      </c>
      <c r="E2335" s="1" t="s">
        <v>16729</v>
      </c>
      <c r="F2335" s="1" t="s">
        <v>10166</v>
      </c>
      <c r="G2335" s="1" t="n">
        <v>71</v>
      </c>
      <c r="H2335" s="1" t="n">
        <v>10000</v>
      </c>
      <c r="I2335" s="101" t="s">
        <v>180</v>
      </c>
      <c r="J2335" s="1"/>
      <c r="K2335" s="1" t="n">
        <f aca="false">IFERROR(VLOOKUP(A2335,'[2]Pivot HorizontalMRP'!$A$4:$B$2689,2,0),0)</f>
        <v>0</v>
      </c>
      <c r="L2335" s="1" t="n">
        <f aca="false">IFERROR(VLOOKUP(A2335,'[2]Pivot HorizontalMRP'!$A$4:$C$2689,3,0),0)</f>
        <v>25696</v>
      </c>
      <c r="M2335" s="1" t="n">
        <f aca="false">IFERROR(VLOOKUP(A2335,'[2]Pivot HorizontalMRP'!$A$4:$D$2689,0.4,0),0)</f>
        <v>0</v>
      </c>
      <c r="N2335" s="1" t="n">
        <f aca="false">IFERROR(VLOOKUP(A2335,'[2]Pivot HorizontalMRP'!$A$4:$E$2689,5,0),0)</f>
        <v>0</v>
      </c>
      <c r="O2335" s="1" t="n">
        <f aca="false">K2335+L2335</f>
        <v>25696</v>
      </c>
      <c r="P2335" s="1" t="n">
        <f aca="false">K2335+L2335+M2335+N2335</f>
        <v>25696</v>
      </c>
      <c r="Q2335" s="1" t="n">
        <f aca="false">IFERROR(VLOOKUP(A2335,'[2]Pivot HorizontalMRP'!$A$4:$F$2689,6,0),0)</f>
        <v>313</v>
      </c>
      <c r="R2335" s="1" t="n">
        <f aca="false">IFERROR(VLOOKUP(A2335,'[2]Pivot HorizontalMRP'!$A$4:$G$2689,7,0),0)</f>
        <v>280</v>
      </c>
      <c r="S2335" s="1" t="n">
        <f aca="false">IFERROR(VLOOKUP(A2335,'[2]Pivot HorizontalMRP'!$A$4:$H$2689,8,0),0)</f>
        <v>365</v>
      </c>
      <c r="T2335" s="1" t="n">
        <f aca="false">IFERROR(VLOOKUP(A2335,'[2]Pivot HorizontalMRP'!$A$4:$I$2689,9,0),0)</f>
        <v>36</v>
      </c>
      <c r="U2335" s="1" t="n">
        <f aca="false">IF(I2335="delivery",O2335-SUM(Q2335+R2335),IF(I2335="PO",P2335-SUM(Q2335:R2335)))</f>
        <v>25103</v>
      </c>
      <c r="V2335" s="81" t="n">
        <v>0.05226</v>
      </c>
      <c r="W2335" s="81"/>
      <c r="X2335" s="81" t="n">
        <f aca="false">W2335-V2335</f>
        <v>-0.05226</v>
      </c>
      <c r="Y2335" s="81"/>
      <c r="Z2335" s="81"/>
      <c r="AA2335" s="81"/>
      <c r="AB2335" s="81"/>
      <c r="AC2335" s="81"/>
      <c r="AD2335" s="81"/>
      <c r="AE2335" s="81"/>
      <c r="AF2335" s="81"/>
      <c r="AG2335" s="81"/>
      <c r="AH2335" s="81"/>
      <c r="AI2335" s="81"/>
      <c r="AJ2335" s="81"/>
      <c r="AK2335" s="81"/>
      <c r="AL2335" s="81"/>
      <c r="AM2335" s="81"/>
      <c r="AN2335" s="81"/>
      <c r="AO2335" s="81" t="str">
        <f aca="false">D2335</f>
        <v>Sanmina</v>
      </c>
      <c r="AP2335" s="1" t="s">
        <v>3124</v>
      </c>
      <c r="AQ2335" s="1"/>
      <c r="AR2335" s="1"/>
      <c r="AS2335" s="1"/>
      <c r="AT2335" s="1"/>
      <c r="AU2335" s="1"/>
      <c r="AV2335" s="1"/>
      <c r="AW2335" s="1"/>
      <c r="AX2335" s="1"/>
      <c r="AY2335" s="1"/>
      <c r="AZ2335" s="1"/>
      <c r="BA2335" s="1"/>
      <c r="BB2335" s="1"/>
      <c r="BC2335" s="1"/>
      <c r="BD2335" s="1"/>
      <c r="BE2335" s="1"/>
      <c r="BF2335" s="1" t="s">
        <v>14668</v>
      </c>
      <c r="BG2335" s="1" t="s">
        <v>183</v>
      </c>
      <c r="BH2335" s="1"/>
      <c r="BI2335" s="1"/>
    </row>
    <row r="2336" customFormat="false" ht="12.75" hidden="false" customHeight="false" outlineLevel="0" collapsed="false">
      <c r="A2336" s="1" t="s">
        <v>10167</v>
      </c>
      <c r="B2336" s="1" t="s">
        <v>10168</v>
      </c>
      <c r="C2336" s="1" t="s">
        <v>177</v>
      </c>
      <c r="D2336" s="1" t="s">
        <v>1471</v>
      </c>
      <c r="E2336" s="1" t="s">
        <v>16730</v>
      </c>
      <c r="F2336" s="1" t="s">
        <v>10170</v>
      </c>
      <c r="G2336" s="1" t="n">
        <v>116</v>
      </c>
      <c r="H2336" s="1" t="n">
        <v>10000</v>
      </c>
      <c r="I2336" s="101" t="s">
        <v>180</v>
      </c>
      <c r="J2336" s="1"/>
      <c r="K2336" s="1" t="n">
        <f aca="false">IFERROR(VLOOKUP(A2336,'[2]Pivot HorizontalMRP'!$A$4:$B$2689,2,0),0)</f>
        <v>0</v>
      </c>
      <c r="L2336" s="1" t="n">
        <f aca="false">IFERROR(VLOOKUP(A2336,'[2]Pivot HorizontalMRP'!$A$4:$C$2689,3,0),0)</f>
        <v>18270</v>
      </c>
      <c r="M2336" s="1" t="n">
        <f aca="false">IFERROR(VLOOKUP(A2336,'[2]Pivot HorizontalMRP'!$A$4:$D$2689,0.4,0),0)</f>
        <v>0</v>
      </c>
      <c r="N2336" s="1" t="n">
        <f aca="false">IFERROR(VLOOKUP(A2336,'[2]Pivot HorizontalMRP'!$A$4:$E$2689,5,0),0)</f>
        <v>0</v>
      </c>
      <c r="O2336" s="1" t="n">
        <f aca="false">K2336+L2336</f>
        <v>18270</v>
      </c>
      <c r="P2336" s="1" t="n">
        <f aca="false">K2336+L2336+M2336+N2336</f>
        <v>18270</v>
      </c>
      <c r="Q2336" s="1" t="n">
        <f aca="false">IFERROR(VLOOKUP(A2336,'[2]Pivot HorizontalMRP'!$A$4:$F$2689,6,0),0)</f>
        <v>6136</v>
      </c>
      <c r="R2336" s="1" t="n">
        <f aca="false">IFERROR(VLOOKUP(A2336,'[2]Pivot HorizontalMRP'!$A$4:$G$2689,7,0),0)</f>
        <v>10601</v>
      </c>
      <c r="S2336" s="1" t="n">
        <f aca="false">IFERROR(VLOOKUP(A2336,'[2]Pivot HorizontalMRP'!$A$4:$H$2689,8,0),0)</f>
        <v>12897</v>
      </c>
      <c r="T2336" s="1" t="n">
        <f aca="false">IFERROR(VLOOKUP(A2336,'[2]Pivot HorizontalMRP'!$A$4:$I$2689,9,0),0)</f>
        <v>6880</v>
      </c>
      <c r="U2336" s="1" t="n">
        <f aca="false">IF(I2336="delivery",O2336-SUM(Q2336+R2336),IF(I2336="PO",P2336-SUM(Q2336:R2336)))</f>
        <v>1533</v>
      </c>
      <c r="V2336" s="81" t="n">
        <v>0.00618</v>
      </c>
      <c r="W2336" s="81"/>
      <c r="X2336" s="81" t="n">
        <f aca="false">W2336-V2336</f>
        <v>-0.00618</v>
      </c>
      <c r="Y2336" s="81"/>
      <c r="Z2336" s="81"/>
      <c r="AA2336" s="81" t="n">
        <v>0.00618</v>
      </c>
      <c r="AB2336" s="81"/>
      <c r="AC2336" s="81"/>
      <c r="AD2336" s="81"/>
      <c r="AE2336" s="81"/>
      <c r="AF2336" s="81"/>
      <c r="AG2336" s="81"/>
      <c r="AH2336" s="81"/>
      <c r="AI2336" s="81"/>
      <c r="AJ2336" s="81"/>
      <c r="AK2336" s="81"/>
      <c r="AL2336" s="81"/>
      <c r="AM2336" s="81"/>
      <c r="AN2336" s="81"/>
      <c r="AO2336" s="81" t="str">
        <f aca="false">D2336</f>
        <v>Sanmina</v>
      </c>
      <c r="AP2336" s="1" t="s">
        <v>3124</v>
      </c>
      <c r="AQ2336" s="1"/>
      <c r="AR2336" s="1"/>
      <c r="AS2336" s="1"/>
      <c r="AT2336" s="1"/>
      <c r="AU2336" s="1"/>
      <c r="AV2336" s="1"/>
      <c r="AW2336" s="1"/>
      <c r="AX2336" s="1"/>
      <c r="AY2336" s="1"/>
      <c r="AZ2336" s="1"/>
      <c r="BA2336" s="1"/>
      <c r="BB2336" s="1"/>
      <c r="BC2336" s="1"/>
      <c r="BD2336" s="1"/>
      <c r="BE2336" s="1"/>
      <c r="BF2336" s="1" t="s">
        <v>14668</v>
      </c>
      <c r="BG2336" s="1" t="s">
        <v>183</v>
      </c>
      <c r="BH2336" s="1"/>
      <c r="BI2336" s="1"/>
    </row>
    <row r="2337" customFormat="false" ht="12.75" hidden="false" customHeight="false" outlineLevel="0" collapsed="false">
      <c r="A2337" s="1" t="s">
        <v>10171</v>
      </c>
      <c r="B2337" s="1" t="s">
        <v>10172</v>
      </c>
      <c r="C2337" s="1" t="s">
        <v>177</v>
      </c>
      <c r="D2337" s="1" t="s">
        <v>1471</v>
      </c>
      <c r="E2337" s="1" t="s">
        <v>10173</v>
      </c>
      <c r="F2337" s="1" t="s">
        <v>10174</v>
      </c>
      <c r="G2337" s="1" t="n">
        <v>308</v>
      </c>
      <c r="H2337" s="1" t="n">
        <v>20000</v>
      </c>
      <c r="I2337" s="101" t="s">
        <v>180</v>
      </c>
      <c r="J2337" s="1"/>
      <c r="K2337" s="1" t="n">
        <f aca="false">IFERROR(VLOOKUP(A2337,'[2]Pivot HorizontalMRP'!$A$4:$B$2689,2,0),0)</f>
        <v>0</v>
      </c>
      <c r="L2337" s="1" t="n">
        <f aca="false">IFERROR(VLOOKUP(A2337,'[2]Pivot HorizontalMRP'!$A$4:$C$2689,3,0),0)</f>
        <v>19940</v>
      </c>
      <c r="M2337" s="1" t="n">
        <f aca="false">IFERROR(VLOOKUP(A2337,'[2]Pivot HorizontalMRP'!$A$4:$D$2689,0.4,0),0)</f>
        <v>0</v>
      </c>
      <c r="N2337" s="1" t="n">
        <f aca="false">IFERROR(VLOOKUP(A2337,'[2]Pivot HorizontalMRP'!$A$4:$E$2689,5,0),0)</f>
        <v>0</v>
      </c>
      <c r="O2337" s="1" t="n">
        <f aca="false">K2337+L2337</f>
        <v>19940</v>
      </c>
      <c r="P2337" s="1" t="n">
        <f aca="false">K2337+L2337+M2337+N2337</f>
        <v>19940</v>
      </c>
      <c r="Q2337" s="1" t="n">
        <f aca="false">IFERROR(VLOOKUP(A2337,'[2]Pivot HorizontalMRP'!$A$4:$F$2689,6,0),0)</f>
        <v>4876</v>
      </c>
      <c r="R2337" s="1" t="n">
        <f aca="false">IFERROR(VLOOKUP(A2337,'[2]Pivot HorizontalMRP'!$A$4:$G$2689,7,0),0)</f>
        <v>6258</v>
      </c>
      <c r="S2337" s="1" t="n">
        <f aca="false">IFERROR(VLOOKUP(A2337,'[2]Pivot HorizontalMRP'!$A$4:$H$2689,8,0),0)</f>
        <v>4978</v>
      </c>
      <c r="T2337" s="1" t="n">
        <f aca="false">IFERROR(VLOOKUP(A2337,'[2]Pivot HorizontalMRP'!$A$4:$I$2689,9,0),0)</f>
        <v>3884</v>
      </c>
      <c r="U2337" s="1" t="n">
        <f aca="false">IF(I2337="delivery",O2337-SUM(Q2337+R2337),IF(I2337="PO",P2337-SUM(Q2337:R2337)))</f>
        <v>8806</v>
      </c>
      <c r="V2337" s="81" t="n">
        <v>0.00053</v>
      </c>
      <c r="W2337" s="81"/>
      <c r="X2337" s="81" t="n">
        <f aca="false">W2337-V2337</f>
        <v>-0.00053</v>
      </c>
      <c r="Y2337" s="81"/>
      <c r="Z2337" s="81"/>
      <c r="AA2337" s="81"/>
      <c r="AB2337" s="81"/>
      <c r="AC2337" s="81"/>
      <c r="AD2337" s="81"/>
      <c r="AE2337" s="81"/>
      <c r="AF2337" s="81"/>
      <c r="AG2337" s="81"/>
      <c r="AH2337" s="81"/>
      <c r="AI2337" s="81"/>
      <c r="AJ2337" s="81"/>
      <c r="AK2337" s="81"/>
      <c r="AL2337" s="81"/>
      <c r="AM2337" s="81"/>
      <c r="AN2337" s="81"/>
      <c r="AO2337" s="81" t="str">
        <f aca="false">D2337</f>
        <v>Sanmina</v>
      </c>
      <c r="AP2337" s="1" t="s">
        <v>3124</v>
      </c>
      <c r="AQ2337" s="1"/>
      <c r="AR2337" s="1"/>
      <c r="AS2337" s="1"/>
      <c r="AT2337" s="1"/>
      <c r="AU2337" s="1"/>
      <c r="AV2337" s="1"/>
      <c r="AW2337" s="1"/>
      <c r="AX2337" s="1"/>
      <c r="AY2337" s="1"/>
      <c r="AZ2337" s="1"/>
      <c r="BA2337" s="1"/>
      <c r="BB2337" s="1"/>
      <c r="BC2337" s="1"/>
      <c r="BD2337" s="1"/>
      <c r="BE2337" s="1"/>
      <c r="BF2337" s="1" t="s">
        <v>14668</v>
      </c>
      <c r="BG2337" s="1" t="s">
        <v>183</v>
      </c>
      <c r="BH2337" s="1"/>
      <c r="BI2337" s="1"/>
    </row>
    <row r="2338" customFormat="false" ht="12.75" hidden="false" customHeight="false" outlineLevel="0" collapsed="false">
      <c r="A2338" s="1" t="s">
        <v>10175</v>
      </c>
      <c r="B2338" s="1" t="s">
        <v>10176</v>
      </c>
      <c r="C2338" s="1" t="s">
        <v>177</v>
      </c>
      <c r="D2338" s="1" t="s">
        <v>1471</v>
      </c>
      <c r="E2338" s="1" t="s">
        <v>16731</v>
      </c>
      <c r="F2338" s="1" t="s">
        <v>10178</v>
      </c>
      <c r="G2338" s="1" t="n">
        <v>83</v>
      </c>
      <c r="H2338" s="1" t="n">
        <v>10000</v>
      </c>
      <c r="I2338" s="101" t="s">
        <v>180</v>
      </c>
      <c r="J2338" s="1"/>
      <c r="K2338" s="1" t="n">
        <f aca="false">IFERROR(VLOOKUP(A2338,'[2]Pivot HorizontalMRP'!$A$4:$B$2689,2,0),0)</f>
        <v>0</v>
      </c>
      <c r="L2338" s="1" t="n">
        <f aca="false">IFERROR(VLOOKUP(A2338,'[2]Pivot HorizontalMRP'!$A$4:$C$2689,3,0),0)</f>
        <v>19721</v>
      </c>
      <c r="M2338" s="1" t="n">
        <f aca="false">IFERROR(VLOOKUP(A2338,'[2]Pivot HorizontalMRP'!$A$4:$D$2689,0.4,0),0)</f>
        <v>0</v>
      </c>
      <c r="N2338" s="1" t="n">
        <f aca="false">IFERROR(VLOOKUP(A2338,'[2]Pivot HorizontalMRP'!$A$4:$E$2689,5,0),0)</f>
        <v>20000</v>
      </c>
      <c r="O2338" s="1" t="n">
        <f aca="false">K2338+L2338</f>
        <v>19721</v>
      </c>
      <c r="P2338" s="1" t="n">
        <f aca="false">K2338+L2338+M2338+N2338</f>
        <v>39721</v>
      </c>
      <c r="Q2338" s="1" t="n">
        <f aca="false">IFERROR(VLOOKUP(A2338,'[2]Pivot HorizontalMRP'!$A$4:$F$2689,6,0),0)</f>
        <v>11290</v>
      </c>
      <c r="R2338" s="1" t="n">
        <f aca="false">IFERROR(VLOOKUP(A2338,'[2]Pivot HorizontalMRP'!$A$4:$G$2689,7,0),0)</f>
        <v>16044</v>
      </c>
      <c r="S2338" s="1" t="n">
        <f aca="false">IFERROR(VLOOKUP(A2338,'[2]Pivot HorizontalMRP'!$A$4:$H$2689,8,0),0)</f>
        <v>22192</v>
      </c>
      <c r="T2338" s="1" t="n">
        <f aca="false">IFERROR(VLOOKUP(A2338,'[2]Pivot HorizontalMRP'!$A$4:$I$2689,9,0),0)</f>
        <v>11280</v>
      </c>
      <c r="U2338" s="1" t="n">
        <f aca="false">IF(I2338="delivery",O2338-SUM(Q2338+R2338),IF(I2338="PO",P2338-SUM(Q2338:R2338)))</f>
        <v>-7613</v>
      </c>
      <c r="V2338" s="81" t="n">
        <v>0.0007</v>
      </c>
      <c r="W2338" s="81"/>
      <c r="X2338" s="81" t="n">
        <f aca="false">W2338-V2338</f>
        <v>-0.0007</v>
      </c>
      <c r="Y2338" s="81"/>
      <c r="Z2338" s="81"/>
      <c r="AA2338" s="81"/>
      <c r="AB2338" s="81"/>
      <c r="AC2338" s="81"/>
      <c r="AD2338" s="81"/>
      <c r="AE2338" s="81"/>
      <c r="AF2338" s="81"/>
      <c r="AG2338" s="81"/>
      <c r="AH2338" s="81"/>
      <c r="AI2338" s="81"/>
      <c r="AJ2338" s="81"/>
      <c r="AK2338" s="81"/>
      <c r="AL2338" s="81"/>
      <c r="AM2338" s="81"/>
      <c r="AN2338" s="81"/>
      <c r="AO2338" s="81" t="str">
        <f aca="false">D2338</f>
        <v>Sanmina</v>
      </c>
      <c r="AP2338" s="1" t="s">
        <v>3124</v>
      </c>
      <c r="AQ2338" s="1"/>
      <c r="AR2338" s="1"/>
      <c r="AS2338" s="1"/>
      <c r="AT2338" s="1"/>
      <c r="AU2338" s="1"/>
      <c r="AV2338" s="1"/>
      <c r="AW2338" s="1"/>
      <c r="AX2338" s="1"/>
      <c r="AY2338" s="1"/>
      <c r="AZ2338" s="1"/>
      <c r="BA2338" s="1"/>
      <c r="BB2338" s="1"/>
      <c r="BC2338" s="1"/>
      <c r="BD2338" s="1"/>
      <c r="BE2338" s="1"/>
      <c r="BF2338" s="1" t="s">
        <v>14668</v>
      </c>
      <c r="BG2338" s="1" t="s">
        <v>183</v>
      </c>
      <c r="BH2338" s="1"/>
      <c r="BI2338" s="1"/>
    </row>
    <row r="2339" customFormat="false" ht="12.75" hidden="false" customHeight="false" outlineLevel="0" collapsed="false">
      <c r="A2339" s="1" t="s">
        <v>10179</v>
      </c>
      <c r="B2339" s="1" t="s">
        <v>10180</v>
      </c>
      <c r="C2339" s="1" t="s">
        <v>177</v>
      </c>
      <c r="D2339" s="1" t="s">
        <v>1471</v>
      </c>
      <c r="E2339" s="1" t="s">
        <v>10181</v>
      </c>
      <c r="F2339" s="1" t="s">
        <v>10182</v>
      </c>
      <c r="G2339" s="1" t="n">
        <v>87</v>
      </c>
      <c r="H2339" s="1" t="n">
        <v>2000</v>
      </c>
      <c r="I2339" s="101" t="s">
        <v>180</v>
      </c>
      <c r="J2339" s="1"/>
      <c r="K2339" s="1" t="n">
        <f aca="false">IFERROR(VLOOKUP(A2339,'[2]Pivot HorizontalMRP'!$A$4:$B$2689,2,0),0)</f>
        <v>0</v>
      </c>
      <c r="L2339" s="1" t="n">
        <f aca="false">IFERROR(VLOOKUP(A2339,'[2]Pivot HorizontalMRP'!$A$4:$C$2689,3,0),0)</f>
        <v>32130</v>
      </c>
      <c r="M2339" s="1" t="n">
        <f aca="false">IFERROR(VLOOKUP(A2339,'[2]Pivot HorizontalMRP'!$A$4:$D$2689,0.4,0),0)</f>
        <v>0</v>
      </c>
      <c r="N2339" s="1" t="n">
        <f aca="false">IFERROR(VLOOKUP(A2339,'[2]Pivot HorizontalMRP'!$A$4:$E$2689,5,0),0)</f>
        <v>20000</v>
      </c>
      <c r="O2339" s="1" t="n">
        <f aca="false">K2339+L2339</f>
        <v>32130</v>
      </c>
      <c r="P2339" s="1" t="n">
        <f aca="false">K2339+L2339+M2339+N2339</f>
        <v>52130</v>
      </c>
      <c r="Q2339" s="1" t="n">
        <f aca="false">IFERROR(VLOOKUP(A2339,'[2]Pivot HorizontalMRP'!$A$4:$F$2689,6,0),0)</f>
        <v>18409</v>
      </c>
      <c r="R2339" s="1" t="n">
        <f aca="false">IFERROR(VLOOKUP(A2339,'[2]Pivot HorizontalMRP'!$A$4:$G$2689,7,0),0)</f>
        <v>22963</v>
      </c>
      <c r="S2339" s="1" t="n">
        <f aca="false">IFERROR(VLOOKUP(A2339,'[2]Pivot HorizontalMRP'!$A$4:$H$2689,8,0),0)</f>
        <v>21330</v>
      </c>
      <c r="T2339" s="1" t="n">
        <f aca="false">IFERROR(VLOOKUP(A2339,'[2]Pivot HorizontalMRP'!$A$4:$I$2689,9,0),0)</f>
        <v>14754</v>
      </c>
      <c r="U2339" s="1" t="n">
        <f aca="false">IF(I2339="delivery",O2339-SUM(Q2339+R2339),IF(I2339="PO",P2339-SUM(Q2339:R2339)))</f>
        <v>-9242</v>
      </c>
      <c r="V2339" s="81" t="n">
        <v>0.175</v>
      </c>
      <c r="W2339" s="81"/>
      <c r="X2339" s="81" t="n">
        <f aca="false">W2339-V2339</f>
        <v>-0.175</v>
      </c>
      <c r="Y2339" s="81"/>
      <c r="Z2339" s="81"/>
      <c r="AA2339" s="81" t="n">
        <v>0.175</v>
      </c>
      <c r="AB2339" s="81"/>
      <c r="AC2339" s="81"/>
      <c r="AD2339" s="81"/>
      <c r="AE2339" s="81"/>
      <c r="AF2339" s="81"/>
      <c r="AG2339" s="81"/>
      <c r="AH2339" s="81"/>
      <c r="AI2339" s="81"/>
      <c r="AJ2339" s="81"/>
      <c r="AK2339" s="81"/>
      <c r="AL2339" s="81"/>
      <c r="AM2339" s="81"/>
      <c r="AN2339" s="81"/>
      <c r="AO2339" s="81" t="str">
        <f aca="false">D2339</f>
        <v>Sanmina</v>
      </c>
      <c r="AP2339" s="1" t="s">
        <v>3124</v>
      </c>
      <c r="AQ2339" s="1"/>
      <c r="AR2339" s="1"/>
      <c r="AS2339" s="1"/>
      <c r="AT2339" s="1"/>
      <c r="AU2339" s="1"/>
      <c r="AV2339" s="1"/>
      <c r="AW2339" s="1"/>
      <c r="AX2339" s="1"/>
      <c r="AY2339" s="1"/>
      <c r="AZ2339" s="1"/>
      <c r="BA2339" s="1"/>
      <c r="BB2339" s="1"/>
      <c r="BC2339" s="1"/>
      <c r="BD2339" s="1"/>
      <c r="BE2339" s="1"/>
      <c r="BF2339" s="1" t="s">
        <v>14668</v>
      </c>
      <c r="BG2339" s="1" t="s">
        <v>183</v>
      </c>
      <c r="BH2339" s="1"/>
      <c r="BI2339" s="1"/>
    </row>
    <row r="2340" customFormat="false" ht="12.75" hidden="false" customHeight="false" outlineLevel="0" collapsed="false">
      <c r="A2340" s="1" t="s">
        <v>10183</v>
      </c>
      <c r="B2340" s="1" t="s">
        <v>10184</v>
      </c>
      <c r="C2340" s="1" t="s">
        <v>177</v>
      </c>
      <c r="D2340" s="1" t="s">
        <v>1471</v>
      </c>
      <c r="E2340" s="1" t="s">
        <v>10185</v>
      </c>
      <c r="F2340" s="1" t="s">
        <v>10186</v>
      </c>
      <c r="G2340" s="1" t="n">
        <v>55</v>
      </c>
      <c r="H2340" s="1" t="n">
        <v>1</v>
      </c>
      <c r="I2340" s="101" t="s">
        <v>188</v>
      </c>
      <c r="J2340" s="1"/>
      <c r="K2340" s="1" t="n">
        <f aca="false">IFERROR(VLOOKUP(A2340,'[2]Pivot HorizontalMRP'!$A$4:$B$2689,2,0),0)</f>
        <v>0</v>
      </c>
      <c r="L2340" s="1" t="n">
        <f aca="false">IFERROR(VLOOKUP(A2340,'[2]Pivot HorizontalMRP'!$A$4:$C$2689,3,0),0)</f>
        <v>0</v>
      </c>
      <c r="M2340" s="1" t="n">
        <f aca="false">IFERROR(VLOOKUP(A2340,'[2]Pivot HorizontalMRP'!$A$4:$D$2689,0.4,0),0)</f>
        <v>0</v>
      </c>
      <c r="N2340" s="1" t="n">
        <f aca="false">IFERROR(VLOOKUP(A2340,'[2]Pivot HorizontalMRP'!$A$4:$E$2689,5,0),0)</f>
        <v>0</v>
      </c>
      <c r="O2340" s="1" t="n">
        <f aca="false">K2340+L2340</f>
        <v>0</v>
      </c>
      <c r="P2340" s="1" t="n">
        <f aca="false">K2340+L2340+M2340+N2340</f>
        <v>0</v>
      </c>
      <c r="Q2340" s="1" t="n">
        <f aca="false">IFERROR(VLOOKUP(A2340,'[2]Pivot HorizontalMRP'!$A$4:$F$2689,6,0),0)</f>
        <v>0</v>
      </c>
      <c r="R2340" s="1" t="n">
        <f aca="false">IFERROR(VLOOKUP(A2340,'[2]Pivot HorizontalMRP'!$A$4:$G$2689,7,0),0)</f>
        <v>356</v>
      </c>
      <c r="S2340" s="1" t="n">
        <f aca="false">IFERROR(VLOOKUP(A2340,'[2]Pivot HorizontalMRP'!$A$4:$H$2689,8,0),0)</f>
        <v>90</v>
      </c>
      <c r="T2340" s="1" t="n">
        <f aca="false">IFERROR(VLOOKUP(A2340,'[2]Pivot HorizontalMRP'!$A$4:$I$2689,9,0),0)</f>
        <v>60</v>
      </c>
      <c r="U2340" s="1" t="n">
        <f aca="false">IF(I2340="delivery",O2340-SUM(Q2340+R2340),IF(I2340="PO",P2340-SUM(Q2340:R2340)))</f>
        <v>-356</v>
      </c>
      <c r="V2340" s="81" t="n">
        <v>0.027</v>
      </c>
      <c r="W2340" s="81"/>
      <c r="X2340" s="81" t="n">
        <f aca="false">W2340-V2340</f>
        <v>-0.027</v>
      </c>
      <c r="Y2340" s="81"/>
      <c r="Z2340" s="81"/>
      <c r="AA2340" s="81"/>
      <c r="AB2340" s="81"/>
      <c r="AC2340" s="81"/>
      <c r="AD2340" s="81"/>
      <c r="AE2340" s="81"/>
      <c r="AF2340" s="81"/>
      <c r="AG2340" s="81"/>
      <c r="AH2340" s="81"/>
      <c r="AI2340" s="81"/>
      <c r="AJ2340" s="81"/>
      <c r="AK2340" s="81"/>
      <c r="AL2340" s="81"/>
      <c r="AM2340" s="81"/>
      <c r="AN2340" s="81"/>
      <c r="AO2340" s="81" t="str">
        <f aca="false">D2340</f>
        <v>Sanmina</v>
      </c>
      <c r="AP2340" s="1" t="s">
        <v>3124</v>
      </c>
      <c r="AQ2340" s="1"/>
      <c r="AR2340" s="1"/>
      <c r="AS2340" s="1"/>
      <c r="AT2340" s="1"/>
      <c r="AU2340" s="1"/>
      <c r="AV2340" s="1"/>
      <c r="AW2340" s="1"/>
      <c r="AX2340" s="1"/>
      <c r="AY2340" s="1"/>
      <c r="AZ2340" s="1"/>
      <c r="BA2340" s="1"/>
      <c r="BB2340" s="1"/>
      <c r="BC2340" s="1"/>
      <c r="BD2340" s="1"/>
      <c r="BE2340" s="1"/>
      <c r="BF2340" s="1" t="s">
        <v>14668</v>
      </c>
      <c r="BG2340" s="1" t="s">
        <v>183</v>
      </c>
      <c r="BH2340" s="1"/>
      <c r="BI2340" s="1"/>
    </row>
    <row r="2341" customFormat="false" ht="12.75" hidden="false" customHeight="false" outlineLevel="0" collapsed="false">
      <c r="A2341" s="1" t="s">
        <v>10187</v>
      </c>
      <c r="B2341" s="1" t="s">
        <v>10188</v>
      </c>
      <c r="C2341" s="1" t="s">
        <v>177</v>
      </c>
      <c r="D2341" s="1" t="s">
        <v>1471</v>
      </c>
      <c r="E2341" s="1" t="s">
        <v>10189</v>
      </c>
      <c r="F2341" s="1" t="s">
        <v>10190</v>
      </c>
      <c r="G2341" s="1" t="n">
        <v>118</v>
      </c>
      <c r="H2341" s="1" t="n">
        <v>20000</v>
      </c>
      <c r="I2341" s="101" t="s">
        <v>180</v>
      </c>
      <c r="J2341" s="1"/>
      <c r="K2341" s="1" t="n">
        <f aca="false">IFERROR(VLOOKUP(A2341,'[2]Pivot HorizontalMRP'!$A$4:$B$2689,2,0),0)</f>
        <v>0</v>
      </c>
      <c r="L2341" s="1" t="n">
        <f aca="false">IFERROR(VLOOKUP(A2341,'[2]Pivot HorizontalMRP'!$A$4:$C$2689,3,0),0)</f>
        <v>17389</v>
      </c>
      <c r="M2341" s="1" t="n">
        <f aca="false">IFERROR(VLOOKUP(A2341,'[2]Pivot HorizontalMRP'!$A$4:$D$2689,0.4,0),0)</f>
        <v>0</v>
      </c>
      <c r="N2341" s="1" t="n">
        <f aca="false">IFERROR(VLOOKUP(A2341,'[2]Pivot HorizontalMRP'!$A$4:$E$2689,5,0),0)</f>
        <v>30000</v>
      </c>
      <c r="O2341" s="1" t="n">
        <f aca="false">K2341+L2341</f>
        <v>17389</v>
      </c>
      <c r="P2341" s="1" t="n">
        <f aca="false">K2341+L2341+M2341+N2341</f>
        <v>47389</v>
      </c>
      <c r="Q2341" s="1" t="n">
        <f aca="false">IFERROR(VLOOKUP(A2341,'[2]Pivot HorizontalMRP'!$A$4:$F$2689,6,0),0)</f>
        <v>8711</v>
      </c>
      <c r="R2341" s="1" t="n">
        <f aca="false">IFERROR(VLOOKUP(A2341,'[2]Pivot HorizontalMRP'!$A$4:$G$2689,7,0),0)</f>
        <v>18538</v>
      </c>
      <c r="S2341" s="1" t="n">
        <f aca="false">IFERROR(VLOOKUP(A2341,'[2]Pivot HorizontalMRP'!$A$4:$H$2689,8,0),0)</f>
        <v>12827</v>
      </c>
      <c r="T2341" s="1" t="n">
        <f aca="false">IFERROR(VLOOKUP(A2341,'[2]Pivot HorizontalMRP'!$A$4:$I$2689,9,0),0)</f>
        <v>9996</v>
      </c>
      <c r="U2341" s="1" t="n">
        <f aca="false">IF(I2341="delivery",O2341-SUM(Q2341+R2341),IF(I2341="PO",P2341-SUM(Q2341:R2341)))</f>
        <v>-9860</v>
      </c>
      <c r="V2341" s="81" t="n">
        <v>0.00036</v>
      </c>
      <c r="W2341" s="81"/>
      <c r="X2341" s="81" t="n">
        <f aca="false">W2341-V2341</f>
        <v>-0.00036</v>
      </c>
      <c r="Y2341" s="81"/>
      <c r="Z2341" s="81"/>
      <c r="AA2341" s="81"/>
      <c r="AB2341" s="81"/>
      <c r="AC2341" s="81"/>
      <c r="AD2341" s="81"/>
      <c r="AE2341" s="81"/>
      <c r="AF2341" s="81"/>
      <c r="AG2341" s="81"/>
      <c r="AH2341" s="81"/>
      <c r="AI2341" s="81"/>
      <c r="AJ2341" s="81"/>
      <c r="AK2341" s="81"/>
      <c r="AL2341" s="81"/>
      <c r="AM2341" s="81"/>
      <c r="AN2341" s="81"/>
      <c r="AO2341" s="81" t="str">
        <f aca="false">D2341</f>
        <v>Sanmina</v>
      </c>
      <c r="AP2341" s="1" t="s">
        <v>3124</v>
      </c>
      <c r="AQ2341" s="1"/>
      <c r="AR2341" s="1"/>
      <c r="AS2341" s="1"/>
      <c r="AT2341" s="1"/>
      <c r="AU2341" s="1"/>
      <c r="AV2341" s="1"/>
      <c r="AW2341" s="1"/>
      <c r="AX2341" s="1"/>
      <c r="AY2341" s="1"/>
      <c r="AZ2341" s="1"/>
      <c r="BA2341" s="1"/>
      <c r="BB2341" s="1"/>
      <c r="BC2341" s="1"/>
      <c r="BD2341" s="1"/>
      <c r="BE2341" s="1"/>
      <c r="BF2341" s="1" t="s">
        <v>14668</v>
      </c>
      <c r="BG2341" s="1" t="s">
        <v>183</v>
      </c>
      <c r="BH2341" s="1"/>
      <c r="BI2341" s="1"/>
    </row>
    <row r="2342" customFormat="false" ht="12.75" hidden="false" customHeight="false" outlineLevel="0" collapsed="false">
      <c r="A2342" s="1" t="s">
        <v>10191</v>
      </c>
      <c r="B2342" s="1" t="s">
        <v>10192</v>
      </c>
      <c r="C2342" s="1" t="s">
        <v>177</v>
      </c>
      <c r="D2342" s="1" t="s">
        <v>1471</v>
      </c>
      <c r="E2342" s="1" t="s">
        <v>10193</v>
      </c>
      <c r="F2342" s="1" t="s">
        <v>10194</v>
      </c>
      <c r="G2342" s="1" t="n">
        <v>55</v>
      </c>
      <c r="H2342" s="1" t="n">
        <v>1</v>
      </c>
      <c r="I2342" s="101" t="s">
        <v>188</v>
      </c>
      <c r="J2342" s="1"/>
      <c r="K2342" s="1" t="n">
        <f aca="false">IFERROR(VLOOKUP(A2342,'[2]Pivot HorizontalMRP'!$A$4:$B$2689,2,0),0)</f>
        <v>0</v>
      </c>
      <c r="L2342" s="1" t="n">
        <f aca="false">IFERROR(VLOOKUP(A2342,'[2]Pivot HorizontalMRP'!$A$4:$C$2689,3,0),0)</f>
        <v>25000</v>
      </c>
      <c r="M2342" s="1" t="n">
        <f aca="false">IFERROR(VLOOKUP(A2342,'[2]Pivot HorizontalMRP'!$A$4:$D$2689,0.4,0),0)</f>
        <v>0</v>
      </c>
      <c r="N2342" s="1" t="n">
        <f aca="false">IFERROR(VLOOKUP(A2342,'[2]Pivot HorizontalMRP'!$A$4:$E$2689,5,0),0)</f>
        <v>0</v>
      </c>
      <c r="O2342" s="1" t="n">
        <f aca="false">K2342+L2342</f>
        <v>25000</v>
      </c>
      <c r="P2342" s="1" t="n">
        <f aca="false">K2342+L2342+M2342+N2342</f>
        <v>25000</v>
      </c>
      <c r="Q2342" s="1" t="n">
        <f aca="false">IFERROR(VLOOKUP(A2342,'[2]Pivot HorizontalMRP'!$A$4:$F$2689,6,0),0)</f>
        <v>0</v>
      </c>
      <c r="R2342" s="1" t="n">
        <f aca="false">IFERROR(VLOOKUP(A2342,'[2]Pivot HorizontalMRP'!$A$4:$G$2689,7,0),0)</f>
        <v>1564</v>
      </c>
      <c r="S2342" s="1" t="n">
        <f aca="false">IFERROR(VLOOKUP(A2342,'[2]Pivot HorizontalMRP'!$A$4:$H$2689,8,0),0)</f>
        <v>930</v>
      </c>
      <c r="T2342" s="1" t="n">
        <f aca="false">IFERROR(VLOOKUP(A2342,'[2]Pivot HorizontalMRP'!$A$4:$I$2689,9,0),0)</f>
        <v>727</v>
      </c>
      <c r="U2342" s="1" t="n">
        <f aca="false">IF(I2342="delivery",O2342-SUM(Q2342+R2342),IF(I2342="PO",P2342-SUM(Q2342:R2342)))</f>
        <v>23436</v>
      </c>
      <c r="V2342" s="81" t="n">
        <v>0.00062</v>
      </c>
      <c r="W2342" s="81"/>
      <c r="X2342" s="81" t="n">
        <f aca="false">W2342-V2342</f>
        <v>-0.00062</v>
      </c>
      <c r="Y2342" s="81"/>
      <c r="Z2342" s="81"/>
      <c r="AA2342" s="81"/>
      <c r="AB2342" s="81"/>
      <c r="AC2342" s="81"/>
      <c r="AD2342" s="81"/>
      <c r="AE2342" s="81"/>
      <c r="AF2342" s="81"/>
      <c r="AG2342" s="81"/>
      <c r="AH2342" s="81"/>
      <c r="AI2342" s="81"/>
      <c r="AJ2342" s="81"/>
      <c r="AK2342" s="81"/>
      <c r="AL2342" s="81"/>
      <c r="AM2342" s="81"/>
      <c r="AN2342" s="81"/>
      <c r="AO2342" s="81" t="str">
        <f aca="false">D2342</f>
        <v>Sanmina</v>
      </c>
      <c r="AP2342" s="1" t="s">
        <v>3124</v>
      </c>
      <c r="AQ2342" s="1"/>
      <c r="AR2342" s="1"/>
      <c r="AS2342" s="1"/>
      <c r="AT2342" s="1"/>
      <c r="AU2342" s="1"/>
      <c r="AV2342" s="1"/>
      <c r="AW2342" s="1"/>
      <c r="AX2342" s="1"/>
      <c r="AY2342" s="1"/>
      <c r="AZ2342" s="1"/>
      <c r="BA2342" s="1"/>
      <c r="BB2342" s="1"/>
      <c r="BC2342" s="1"/>
      <c r="BD2342" s="1"/>
      <c r="BE2342" s="1"/>
      <c r="BF2342" s="1" t="s">
        <v>14668</v>
      </c>
      <c r="BG2342" s="1" t="s">
        <v>183</v>
      </c>
      <c r="BH2342" s="1"/>
      <c r="BI2342" s="1"/>
    </row>
    <row r="2343" customFormat="false" ht="12.75" hidden="false" customHeight="false" outlineLevel="0" collapsed="false">
      <c r="A2343" s="1" t="s">
        <v>10195</v>
      </c>
      <c r="B2343" s="1" t="s">
        <v>10196</v>
      </c>
      <c r="C2343" s="1" t="s">
        <v>177</v>
      </c>
      <c r="D2343" s="1" t="s">
        <v>1471</v>
      </c>
      <c r="E2343" s="1" t="s">
        <v>10197</v>
      </c>
      <c r="F2343" s="1" t="s">
        <v>10198</v>
      </c>
      <c r="G2343" s="1" t="n">
        <v>55</v>
      </c>
      <c r="H2343" s="1" t="n">
        <v>1</v>
      </c>
      <c r="I2343" s="101" t="s">
        <v>188</v>
      </c>
      <c r="J2343" s="1"/>
      <c r="K2343" s="1" t="n">
        <f aca="false">IFERROR(VLOOKUP(A2343,'[2]Pivot HorizontalMRP'!$A$4:$B$2689,2,0),0)</f>
        <v>0</v>
      </c>
      <c r="L2343" s="1" t="n">
        <f aca="false">IFERROR(VLOOKUP(A2343,'[2]Pivot HorizontalMRP'!$A$4:$C$2689,3,0),0)</f>
        <v>20000</v>
      </c>
      <c r="M2343" s="1" t="n">
        <f aca="false">IFERROR(VLOOKUP(A2343,'[2]Pivot HorizontalMRP'!$A$4:$D$2689,0.4,0),0)</f>
        <v>0</v>
      </c>
      <c r="N2343" s="1" t="n">
        <f aca="false">IFERROR(VLOOKUP(A2343,'[2]Pivot HorizontalMRP'!$A$4:$E$2689,5,0),0)</f>
        <v>0</v>
      </c>
      <c r="O2343" s="1" t="n">
        <f aca="false">K2343+L2343</f>
        <v>20000</v>
      </c>
      <c r="P2343" s="1" t="n">
        <f aca="false">K2343+L2343+M2343+N2343</f>
        <v>20000</v>
      </c>
      <c r="Q2343" s="1" t="n">
        <f aca="false">IFERROR(VLOOKUP(A2343,'[2]Pivot HorizontalMRP'!$A$4:$F$2689,6,0),0)</f>
        <v>0</v>
      </c>
      <c r="R2343" s="1" t="n">
        <f aca="false">IFERROR(VLOOKUP(A2343,'[2]Pivot HorizontalMRP'!$A$4:$G$2689,7,0),0)</f>
        <v>1564</v>
      </c>
      <c r="S2343" s="1" t="n">
        <f aca="false">IFERROR(VLOOKUP(A2343,'[2]Pivot HorizontalMRP'!$A$4:$H$2689,8,0),0)</f>
        <v>930</v>
      </c>
      <c r="T2343" s="1" t="n">
        <f aca="false">IFERROR(VLOOKUP(A2343,'[2]Pivot HorizontalMRP'!$A$4:$I$2689,9,0),0)</f>
        <v>727</v>
      </c>
      <c r="U2343" s="1" t="n">
        <f aca="false">IF(I2343="delivery",O2343-SUM(Q2343+R2343),IF(I2343="PO",P2343-SUM(Q2343:R2343)))</f>
        <v>18436</v>
      </c>
      <c r="V2343" s="81" t="n">
        <v>0.00062</v>
      </c>
      <c r="W2343" s="81"/>
      <c r="X2343" s="81" t="n">
        <f aca="false">W2343-V2343</f>
        <v>-0.00062</v>
      </c>
      <c r="Y2343" s="81"/>
      <c r="Z2343" s="81"/>
      <c r="AA2343" s="81"/>
      <c r="AB2343" s="81"/>
      <c r="AC2343" s="81"/>
      <c r="AD2343" s="81"/>
      <c r="AE2343" s="81"/>
      <c r="AF2343" s="81"/>
      <c r="AG2343" s="81"/>
      <c r="AH2343" s="81"/>
      <c r="AI2343" s="81"/>
      <c r="AJ2343" s="81"/>
      <c r="AK2343" s="81"/>
      <c r="AL2343" s="81"/>
      <c r="AM2343" s="81"/>
      <c r="AN2343" s="81"/>
      <c r="AO2343" s="81" t="str">
        <f aca="false">D2343</f>
        <v>Sanmina</v>
      </c>
      <c r="AP2343" s="1" t="s">
        <v>3124</v>
      </c>
      <c r="AQ2343" s="1"/>
      <c r="AR2343" s="1"/>
      <c r="AS2343" s="1"/>
      <c r="AT2343" s="1"/>
      <c r="AU2343" s="1"/>
      <c r="AV2343" s="1"/>
      <c r="AW2343" s="1"/>
      <c r="AX2343" s="1"/>
      <c r="AY2343" s="1"/>
      <c r="AZ2343" s="1"/>
      <c r="BA2343" s="1"/>
      <c r="BB2343" s="1"/>
      <c r="BC2343" s="1"/>
      <c r="BD2343" s="1"/>
      <c r="BE2343" s="1"/>
      <c r="BF2343" s="1" t="s">
        <v>14668</v>
      </c>
      <c r="BG2343" s="1" t="s">
        <v>183</v>
      </c>
      <c r="BH2343" s="1"/>
      <c r="BI2343" s="1"/>
    </row>
    <row r="2344" customFormat="false" ht="12.75" hidden="false" customHeight="false" outlineLevel="0" collapsed="false">
      <c r="A2344" s="1" t="s">
        <v>10199</v>
      </c>
      <c r="B2344" s="1" t="s">
        <v>10200</v>
      </c>
      <c r="C2344" s="1" t="s">
        <v>177</v>
      </c>
      <c r="D2344" s="1" t="s">
        <v>1471</v>
      </c>
      <c r="E2344" s="1" t="s">
        <v>16732</v>
      </c>
      <c r="F2344" s="1" t="s">
        <v>10202</v>
      </c>
      <c r="G2344" s="1" t="n">
        <v>88</v>
      </c>
      <c r="H2344" s="1" t="n">
        <v>10000</v>
      </c>
      <c r="I2344" s="101" t="s">
        <v>188</v>
      </c>
      <c r="J2344" s="1"/>
      <c r="K2344" s="1" t="n">
        <f aca="false">IFERROR(VLOOKUP(A2344,'[2]Pivot HorizontalMRP'!$A$4:$B$2689,2,0),0)</f>
        <v>0</v>
      </c>
      <c r="L2344" s="1" t="n">
        <f aca="false">IFERROR(VLOOKUP(A2344,'[2]Pivot HorizontalMRP'!$A$4:$C$2689,3,0),0)</f>
        <v>320</v>
      </c>
      <c r="M2344" s="1" t="n">
        <f aca="false">IFERROR(VLOOKUP(A2344,'[2]Pivot HorizontalMRP'!$A$4:$D$2689,0.4,0),0)</f>
        <v>0</v>
      </c>
      <c r="N2344" s="1" t="n">
        <f aca="false">IFERROR(VLOOKUP(A2344,'[2]Pivot HorizontalMRP'!$A$4:$E$2689,5,0),0)</f>
        <v>0</v>
      </c>
      <c r="O2344" s="1" t="n">
        <f aca="false">K2344+L2344</f>
        <v>320</v>
      </c>
      <c r="P2344" s="1" t="n">
        <f aca="false">K2344+L2344+M2344+N2344</f>
        <v>320</v>
      </c>
      <c r="Q2344" s="1" t="n">
        <f aca="false">IFERROR(VLOOKUP(A2344,'[2]Pivot HorizontalMRP'!$A$4:$F$2689,6,0),0)</f>
        <v>44</v>
      </c>
      <c r="R2344" s="1" t="n">
        <f aca="false">IFERROR(VLOOKUP(A2344,'[2]Pivot HorizontalMRP'!$A$4:$G$2689,7,0),0)</f>
        <v>332</v>
      </c>
      <c r="S2344" s="1" t="n">
        <f aca="false">IFERROR(VLOOKUP(A2344,'[2]Pivot HorizontalMRP'!$A$4:$H$2689,8,0),0)</f>
        <v>896</v>
      </c>
      <c r="T2344" s="1" t="n">
        <f aca="false">IFERROR(VLOOKUP(A2344,'[2]Pivot HorizontalMRP'!$A$4:$I$2689,9,0),0)</f>
        <v>256</v>
      </c>
      <c r="U2344" s="1" t="n">
        <f aca="false">IF(I2344="delivery",O2344-SUM(Q2344+R2344),IF(I2344="PO",P2344-SUM(Q2344:R2344)))</f>
        <v>-56</v>
      </c>
      <c r="V2344" s="81" t="n">
        <v>0.02033</v>
      </c>
      <c r="W2344" s="81"/>
      <c r="X2344" s="81" t="n">
        <f aca="false">W2344-V2344</f>
        <v>-0.02033</v>
      </c>
      <c r="Y2344" s="81"/>
      <c r="Z2344" s="81"/>
      <c r="AA2344" s="81" t="n">
        <v>0.067</v>
      </c>
      <c r="AB2344" s="81"/>
      <c r="AC2344" s="81"/>
      <c r="AD2344" s="81"/>
      <c r="AE2344" s="81"/>
      <c r="AF2344" s="81"/>
      <c r="AG2344" s="81"/>
      <c r="AH2344" s="81"/>
      <c r="AI2344" s="81"/>
      <c r="AJ2344" s="81"/>
      <c r="AK2344" s="81"/>
      <c r="AL2344" s="81"/>
      <c r="AM2344" s="81"/>
      <c r="AN2344" s="81"/>
      <c r="AO2344" s="81" t="str">
        <f aca="false">D2344</f>
        <v>Sanmina</v>
      </c>
      <c r="AP2344" s="1" t="s">
        <v>3124</v>
      </c>
      <c r="AQ2344" s="1"/>
      <c r="AR2344" s="1"/>
      <c r="AS2344" s="1"/>
      <c r="AT2344" s="1"/>
      <c r="AU2344" s="1"/>
      <c r="AV2344" s="1"/>
      <c r="AW2344" s="1"/>
      <c r="AX2344" s="1"/>
      <c r="AY2344" s="1"/>
      <c r="AZ2344" s="1"/>
      <c r="BA2344" s="1"/>
      <c r="BB2344" s="1"/>
      <c r="BC2344" s="1"/>
      <c r="BD2344" s="1"/>
      <c r="BE2344" s="1"/>
      <c r="BF2344" s="1" t="s">
        <v>14668</v>
      </c>
      <c r="BG2344" s="1" t="s">
        <v>183</v>
      </c>
      <c r="BH2344" s="1"/>
      <c r="BI2344" s="1"/>
    </row>
    <row r="2345" customFormat="false" ht="12.75" hidden="false" customHeight="false" outlineLevel="0" collapsed="false">
      <c r="A2345" s="1" t="s">
        <v>10203</v>
      </c>
      <c r="B2345" s="1" t="s">
        <v>10204</v>
      </c>
      <c r="C2345" s="1" t="s">
        <v>177</v>
      </c>
      <c r="D2345" s="1" t="s">
        <v>1471</v>
      </c>
      <c r="E2345" s="1" t="s">
        <v>16733</v>
      </c>
      <c r="F2345" s="1" t="s">
        <v>10206</v>
      </c>
      <c r="G2345" s="1" t="n">
        <v>88</v>
      </c>
      <c r="H2345" s="1" t="n">
        <v>10000</v>
      </c>
      <c r="I2345" s="101" t="s">
        <v>188</v>
      </c>
      <c r="J2345" s="1"/>
      <c r="K2345" s="1" t="n">
        <f aca="false">IFERROR(VLOOKUP(A2345,'[2]Pivot HorizontalMRP'!$A$4:$B$2689,2,0),0)</f>
        <v>0</v>
      </c>
      <c r="L2345" s="1" t="n">
        <f aca="false">IFERROR(VLOOKUP(A2345,'[2]Pivot HorizontalMRP'!$A$4:$C$2689,3,0),0)</f>
        <v>320</v>
      </c>
      <c r="M2345" s="1" t="n">
        <f aca="false">IFERROR(VLOOKUP(A2345,'[2]Pivot HorizontalMRP'!$A$4:$D$2689,0.4,0),0)</f>
        <v>0</v>
      </c>
      <c r="N2345" s="1" t="n">
        <f aca="false">IFERROR(VLOOKUP(A2345,'[2]Pivot HorizontalMRP'!$A$4:$E$2689,5,0),0)</f>
        <v>0</v>
      </c>
      <c r="O2345" s="1" t="n">
        <f aca="false">K2345+L2345</f>
        <v>320</v>
      </c>
      <c r="P2345" s="1" t="n">
        <f aca="false">K2345+L2345+M2345+N2345</f>
        <v>320</v>
      </c>
      <c r="Q2345" s="1" t="n">
        <f aca="false">IFERROR(VLOOKUP(A2345,'[2]Pivot HorizontalMRP'!$A$4:$F$2689,6,0),0)</f>
        <v>44</v>
      </c>
      <c r="R2345" s="1" t="n">
        <f aca="false">IFERROR(VLOOKUP(A2345,'[2]Pivot HorizontalMRP'!$A$4:$G$2689,7,0),0)</f>
        <v>332</v>
      </c>
      <c r="S2345" s="1" t="n">
        <f aca="false">IFERROR(VLOOKUP(A2345,'[2]Pivot HorizontalMRP'!$A$4:$H$2689,8,0),0)</f>
        <v>896</v>
      </c>
      <c r="T2345" s="1" t="n">
        <f aca="false">IFERROR(VLOOKUP(A2345,'[2]Pivot HorizontalMRP'!$A$4:$I$2689,9,0),0)</f>
        <v>256</v>
      </c>
      <c r="U2345" s="1" t="n">
        <f aca="false">IF(I2345="delivery",O2345-SUM(Q2345+R2345),IF(I2345="PO",P2345-SUM(Q2345:R2345)))</f>
        <v>-56</v>
      </c>
      <c r="V2345" s="81" t="n">
        <v>0.02033</v>
      </c>
      <c r="W2345" s="81"/>
      <c r="X2345" s="81" t="n">
        <f aca="false">W2345-V2345</f>
        <v>-0.02033</v>
      </c>
      <c r="Y2345" s="81"/>
      <c r="Z2345" s="81"/>
      <c r="AA2345" s="81" t="n">
        <v>0.097</v>
      </c>
      <c r="AB2345" s="81"/>
      <c r="AC2345" s="81"/>
      <c r="AD2345" s="81"/>
      <c r="AE2345" s="81"/>
      <c r="AF2345" s="81"/>
      <c r="AG2345" s="81"/>
      <c r="AH2345" s="81"/>
      <c r="AI2345" s="81"/>
      <c r="AJ2345" s="81"/>
      <c r="AK2345" s="81"/>
      <c r="AL2345" s="81"/>
      <c r="AM2345" s="81"/>
      <c r="AN2345" s="81"/>
      <c r="AO2345" s="81" t="str">
        <f aca="false">D2345</f>
        <v>Sanmina</v>
      </c>
      <c r="AP2345" s="1" t="s">
        <v>3124</v>
      </c>
      <c r="AQ2345" s="1"/>
      <c r="AR2345" s="1"/>
      <c r="AS2345" s="1"/>
      <c r="AT2345" s="1"/>
      <c r="AU2345" s="1"/>
      <c r="AV2345" s="1"/>
      <c r="AW2345" s="1"/>
      <c r="AX2345" s="1"/>
      <c r="AY2345" s="1"/>
      <c r="AZ2345" s="1"/>
      <c r="BA2345" s="1"/>
      <c r="BB2345" s="1"/>
      <c r="BC2345" s="1"/>
      <c r="BD2345" s="1"/>
      <c r="BE2345" s="1"/>
      <c r="BF2345" s="1" t="s">
        <v>14668</v>
      </c>
      <c r="BG2345" s="1" t="s">
        <v>183</v>
      </c>
      <c r="BH2345" s="1"/>
      <c r="BI2345" s="1"/>
    </row>
    <row r="2346" customFormat="false" ht="12.75" hidden="false" customHeight="false" outlineLevel="0" collapsed="false">
      <c r="A2346" s="103" t="s">
        <v>16734</v>
      </c>
      <c r="B2346" s="104" t="s">
        <v>16735</v>
      </c>
      <c r="C2346" s="99" t="s">
        <v>177</v>
      </c>
      <c r="D2346" s="99" t="s">
        <v>1471</v>
      </c>
      <c r="E2346" s="99" t="s">
        <v>16736</v>
      </c>
      <c r="F2346" s="99" t="s">
        <v>16737</v>
      </c>
      <c r="G2346" s="99" t="n">
        <v>41</v>
      </c>
      <c r="H2346" s="99" t="n">
        <v>10000</v>
      </c>
      <c r="I2346" s="99" t="s">
        <v>188</v>
      </c>
      <c r="K2346" s="1" t="n">
        <f aca="false">IFERROR(VLOOKUP(A2346,'[2]Pivot HorizontalMRP'!$A$4:$B$2689,2,0),0)</f>
        <v>0</v>
      </c>
      <c r="L2346" s="1" t="n">
        <f aca="false">IFERROR(VLOOKUP(A2346,'[2]Pivot HorizontalMRP'!$A$4:$C$2689,3,0),0)</f>
        <v>7900</v>
      </c>
      <c r="M2346" s="1" t="n">
        <f aca="false">IFERROR(VLOOKUP(A2346,'[2]Pivot HorizontalMRP'!$A$4:$D$2689,0.4,0),0)</f>
        <v>0</v>
      </c>
      <c r="N2346" s="1" t="n">
        <f aca="false">IFERROR(VLOOKUP(A2346,'[2]Pivot HorizontalMRP'!$A$4:$E$2689,5,0),0)</f>
        <v>0</v>
      </c>
      <c r="O2346" s="1" t="n">
        <f aca="false">K2346+L2346</f>
        <v>7900</v>
      </c>
      <c r="P2346" s="1" t="n">
        <f aca="false">K2346+L2346+M2346+N2346</f>
        <v>7900</v>
      </c>
      <c r="Q2346" s="1" t="n">
        <f aca="false">IFERROR(VLOOKUP(A2346,'[2]Pivot HorizontalMRP'!$A$4:$F$2689,6,0),0)</f>
        <v>0</v>
      </c>
      <c r="R2346" s="1" t="n">
        <f aca="false">IFERROR(VLOOKUP(A2346,'[2]Pivot HorizontalMRP'!$A$4:$G$2689,7,0),0)</f>
        <v>0</v>
      </c>
      <c r="S2346" s="1" t="n">
        <f aca="false">IFERROR(VLOOKUP(A2346,'[2]Pivot HorizontalMRP'!$A$4:$H$2689,8,0),0)</f>
        <v>0</v>
      </c>
      <c r="T2346" s="1" t="n">
        <f aca="false">IFERROR(VLOOKUP(A2346,'[2]Pivot HorizontalMRP'!$A$4:$I$2689,9,0),0)</f>
        <v>0</v>
      </c>
      <c r="U2346" s="1" t="n">
        <f aca="false">IF(I2346="delivery",O2346-SUM(Q2346+R2346),IF(I2346="PO",P2346-SUM(Q2346:R2346)))</f>
        <v>7900</v>
      </c>
      <c r="V2346" s="99" t="n">
        <v>0.0007</v>
      </c>
      <c r="X2346" s="81" t="n">
        <f aca="false">W2346-V2346</f>
        <v>-0.0007</v>
      </c>
      <c r="AA2346" s="81"/>
      <c r="AO2346" s="81" t="str">
        <f aca="false">D2346</f>
        <v>Sanmina</v>
      </c>
      <c r="AP2346" s="108" t="s">
        <v>3124</v>
      </c>
      <c r="BF2346" s="99" t="s">
        <v>11284</v>
      </c>
      <c r="BG2346" s="1" t="s">
        <v>183</v>
      </c>
    </row>
    <row r="2347" customFormat="false" ht="12.75" hidden="false" customHeight="false" outlineLevel="0" collapsed="false">
      <c r="A2347" s="1" t="s">
        <v>10215</v>
      </c>
      <c r="B2347" s="1" t="s">
        <v>10216</v>
      </c>
      <c r="C2347" s="1" t="s">
        <v>177</v>
      </c>
      <c r="D2347" s="1" t="s">
        <v>1471</v>
      </c>
      <c r="E2347" s="1" t="s">
        <v>10217</v>
      </c>
      <c r="F2347" s="1" t="s">
        <v>10218</v>
      </c>
      <c r="G2347" s="1" t="n">
        <v>273</v>
      </c>
      <c r="H2347" s="1" t="n">
        <v>33000</v>
      </c>
      <c r="I2347" s="101" t="s">
        <v>180</v>
      </c>
      <c r="J2347" s="1"/>
      <c r="K2347" s="1" t="n">
        <f aca="false">IFERROR(VLOOKUP(A2347,'[2]Pivot HorizontalMRP'!$A$4:$B$2689,2,0),0)</f>
        <v>0</v>
      </c>
      <c r="L2347" s="1" t="n">
        <f aca="false">IFERROR(VLOOKUP(A2347,'[2]Pivot HorizontalMRP'!$A$4:$C$2689,3,0),0)</f>
        <v>76582</v>
      </c>
      <c r="M2347" s="1" t="n">
        <f aca="false">IFERROR(VLOOKUP(A2347,'[2]Pivot HorizontalMRP'!$A$4:$D$2689,0.4,0),0)</f>
        <v>0</v>
      </c>
      <c r="N2347" s="1" t="n">
        <f aca="false">IFERROR(VLOOKUP(A2347,'[2]Pivot HorizontalMRP'!$A$4:$E$2689,5,0),0)</f>
        <v>33000</v>
      </c>
      <c r="O2347" s="1" t="n">
        <f aca="false">K2347+L2347</f>
        <v>76582</v>
      </c>
      <c r="P2347" s="1" t="n">
        <f aca="false">K2347+L2347+M2347+N2347</f>
        <v>109582</v>
      </c>
      <c r="Q2347" s="1" t="n">
        <f aca="false">IFERROR(VLOOKUP(A2347,'[2]Pivot HorizontalMRP'!$A$4:$F$2689,6,0),0)</f>
        <v>78704</v>
      </c>
      <c r="R2347" s="1" t="n">
        <f aca="false">IFERROR(VLOOKUP(A2347,'[2]Pivot HorizontalMRP'!$A$4:$G$2689,7,0),0)</f>
        <v>55535</v>
      </c>
      <c r="S2347" s="1" t="n">
        <f aca="false">IFERROR(VLOOKUP(A2347,'[2]Pivot HorizontalMRP'!$A$4:$H$2689,8,0),0)</f>
        <v>60068</v>
      </c>
      <c r="T2347" s="1" t="n">
        <f aca="false">IFERROR(VLOOKUP(A2347,'[2]Pivot HorizontalMRP'!$A$4:$I$2689,9,0),0)</f>
        <v>35744</v>
      </c>
      <c r="U2347" s="1" t="n">
        <f aca="false">IF(I2347="delivery",O2347-SUM(Q2347+R2347),IF(I2347="PO",P2347-SUM(Q2347:R2347)))</f>
        <v>-57657</v>
      </c>
      <c r="V2347" s="81" t="n">
        <v>0.0063</v>
      </c>
      <c r="W2347" s="81"/>
      <c r="X2347" s="81" t="n">
        <f aca="false">W2347-V2347</f>
        <v>-0.0063</v>
      </c>
      <c r="Y2347" s="81"/>
      <c r="Z2347" s="81"/>
      <c r="AA2347" s="81" t="n">
        <v>0.0063</v>
      </c>
      <c r="AB2347" s="81"/>
      <c r="AC2347" s="81"/>
      <c r="AD2347" s="81"/>
      <c r="AE2347" s="81"/>
      <c r="AF2347" s="81"/>
      <c r="AG2347" s="81"/>
      <c r="AH2347" s="81"/>
      <c r="AI2347" s="81"/>
      <c r="AJ2347" s="81"/>
      <c r="AK2347" s="81"/>
      <c r="AL2347" s="81"/>
      <c r="AM2347" s="81"/>
      <c r="AN2347" s="81"/>
      <c r="AO2347" s="81" t="str">
        <f aca="false">D2347</f>
        <v>Sanmina</v>
      </c>
      <c r="AP2347" s="1" t="s">
        <v>3124</v>
      </c>
      <c r="AQ2347" s="1"/>
      <c r="AR2347" s="1"/>
      <c r="AS2347" s="1"/>
      <c r="AT2347" s="1"/>
      <c r="AU2347" s="1"/>
      <c r="AV2347" s="1"/>
      <c r="AW2347" s="1"/>
      <c r="AX2347" s="1"/>
      <c r="AY2347" s="1"/>
      <c r="AZ2347" s="1"/>
      <c r="BA2347" s="1"/>
      <c r="BB2347" s="1"/>
      <c r="BC2347" s="1"/>
      <c r="BD2347" s="1"/>
      <c r="BE2347" s="1"/>
      <c r="BF2347" s="1" t="s">
        <v>14668</v>
      </c>
      <c r="BG2347" s="1" t="s">
        <v>183</v>
      </c>
      <c r="BH2347" s="1"/>
      <c r="BI2347" s="1"/>
    </row>
    <row r="2348" customFormat="false" ht="12.75" hidden="false" customHeight="false" outlineLevel="0" collapsed="false">
      <c r="A2348" s="1" t="s">
        <v>10219</v>
      </c>
      <c r="B2348" s="1" t="s">
        <v>10220</v>
      </c>
      <c r="C2348" s="1" t="s">
        <v>177</v>
      </c>
      <c r="D2348" s="1" t="s">
        <v>1471</v>
      </c>
      <c r="E2348" s="1" t="s">
        <v>10221</v>
      </c>
      <c r="F2348" s="1" t="s">
        <v>10222</v>
      </c>
      <c r="G2348" s="1" t="n">
        <v>56</v>
      </c>
      <c r="H2348" s="1" t="n">
        <v>3000</v>
      </c>
      <c r="I2348" s="101" t="s">
        <v>180</v>
      </c>
      <c r="J2348" s="1"/>
      <c r="K2348" s="1" t="n">
        <f aca="false">IFERROR(VLOOKUP(A2348,'[2]Pivot HorizontalMRP'!$A$4:$B$2689,2,0),0)</f>
        <v>0</v>
      </c>
      <c r="L2348" s="1" t="n">
        <f aca="false">IFERROR(VLOOKUP(A2348,'[2]Pivot HorizontalMRP'!$A$4:$C$2689,3,0),0)</f>
        <v>386920</v>
      </c>
      <c r="M2348" s="1" t="n">
        <f aca="false">IFERROR(VLOOKUP(A2348,'[2]Pivot HorizontalMRP'!$A$4:$D$2689,0.4,0),0)</f>
        <v>0</v>
      </c>
      <c r="N2348" s="1" t="n">
        <f aca="false">IFERROR(VLOOKUP(A2348,'[2]Pivot HorizontalMRP'!$A$4:$E$2689,5,0),0)</f>
        <v>39000</v>
      </c>
      <c r="O2348" s="1" t="n">
        <f aca="false">K2348+L2348</f>
        <v>386920</v>
      </c>
      <c r="P2348" s="1" t="n">
        <f aca="false">K2348+L2348+M2348+N2348</f>
        <v>425920</v>
      </c>
      <c r="Q2348" s="1" t="n">
        <f aca="false">IFERROR(VLOOKUP(A2348,'[2]Pivot HorizontalMRP'!$A$4:$F$2689,6,0),0)</f>
        <v>383172</v>
      </c>
      <c r="R2348" s="1" t="n">
        <f aca="false">IFERROR(VLOOKUP(A2348,'[2]Pivot HorizontalMRP'!$A$4:$G$2689,7,0),0)</f>
        <v>306518</v>
      </c>
      <c r="S2348" s="1" t="n">
        <f aca="false">IFERROR(VLOOKUP(A2348,'[2]Pivot HorizontalMRP'!$A$4:$H$2689,8,0),0)</f>
        <v>291925</v>
      </c>
      <c r="T2348" s="1" t="n">
        <f aca="false">IFERROR(VLOOKUP(A2348,'[2]Pivot HorizontalMRP'!$A$4:$I$2689,9,0),0)</f>
        <v>175153</v>
      </c>
      <c r="U2348" s="1" t="n">
        <f aca="false">IF(I2348="delivery",O2348-SUM(Q2348+R2348),IF(I2348="PO",P2348-SUM(Q2348:R2348)))</f>
        <v>-302770</v>
      </c>
      <c r="V2348" s="81" t="n">
        <v>0.0131</v>
      </c>
      <c r="W2348" s="81"/>
      <c r="X2348" s="81" t="n">
        <f aca="false">W2348-V2348</f>
        <v>-0.0131</v>
      </c>
      <c r="Y2348" s="81"/>
      <c r="Z2348" s="81"/>
      <c r="AA2348" s="81" t="n">
        <v>0.0128</v>
      </c>
      <c r="AB2348" s="81"/>
      <c r="AC2348" s="81"/>
      <c r="AD2348" s="81"/>
      <c r="AE2348" s="81"/>
      <c r="AF2348" s="81"/>
      <c r="AG2348" s="81"/>
      <c r="AH2348" s="81"/>
      <c r="AI2348" s="81"/>
      <c r="AJ2348" s="81"/>
      <c r="AK2348" s="81"/>
      <c r="AL2348" s="81"/>
      <c r="AM2348" s="81"/>
      <c r="AN2348" s="81"/>
      <c r="AO2348" s="81" t="str">
        <f aca="false">D2348</f>
        <v>Sanmina</v>
      </c>
      <c r="AP2348" s="1" t="s">
        <v>3124</v>
      </c>
      <c r="AQ2348" s="1"/>
      <c r="AR2348" s="1"/>
      <c r="AS2348" s="1"/>
      <c r="AT2348" s="1"/>
      <c r="AU2348" s="1"/>
      <c r="AV2348" s="1"/>
      <c r="AW2348" s="1"/>
      <c r="AX2348" s="1"/>
      <c r="AY2348" s="1"/>
      <c r="AZ2348" s="1"/>
      <c r="BA2348" s="1"/>
      <c r="BB2348" s="1"/>
      <c r="BC2348" s="1"/>
      <c r="BD2348" s="1"/>
      <c r="BE2348" s="1"/>
      <c r="BF2348" s="1" t="s">
        <v>14668</v>
      </c>
      <c r="BG2348" s="1" t="s">
        <v>183</v>
      </c>
      <c r="BH2348" s="1"/>
      <c r="BI2348" s="1"/>
    </row>
    <row r="2349" customFormat="false" ht="12.75" hidden="false" customHeight="false" outlineLevel="0" collapsed="false">
      <c r="A2349" s="103" t="s">
        <v>10223</v>
      </c>
      <c r="B2349" s="104" t="s">
        <v>10224</v>
      </c>
      <c r="C2349" s="99" t="s">
        <v>177</v>
      </c>
      <c r="D2349" s="99" t="s">
        <v>1471</v>
      </c>
      <c r="E2349" s="99" t="s">
        <v>10225</v>
      </c>
      <c r="F2349" s="99" t="s">
        <v>10226</v>
      </c>
      <c r="G2349" s="99" t="n">
        <v>148</v>
      </c>
      <c r="H2349" s="99" t="n">
        <v>42000</v>
      </c>
      <c r="I2349" s="99" t="s">
        <v>188</v>
      </c>
      <c r="K2349" s="1" t="n">
        <f aca="false">IFERROR(VLOOKUP(A2349,'[2]Pivot HorizontalMRP'!$A$4:$B$2689,2,0),0)</f>
        <v>0</v>
      </c>
      <c r="L2349" s="1" t="n">
        <f aca="false">IFERROR(VLOOKUP(A2349,'[2]Pivot HorizontalMRP'!$A$4:$C$2689,3,0),0)</f>
        <v>3000</v>
      </c>
      <c r="M2349" s="1" t="n">
        <f aca="false">IFERROR(VLOOKUP(A2349,'[2]Pivot HorizontalMRP'!$A$4:$D$2689,0.4,0),0)</f>
        <v>0</v>
      </c>
      <c r="N2349" s="1" t="n">
        <f aca="false">IFERROR(VLOOKUP(A2349,'[2]Pivot HorizontalMRP'!$A$4:$E$2689,5,0),0)</f>
        <v>0</v>
      </c>
      <c r="O2349" s="1" t="n">
        <f aca="false">K2349+L2349</f>
        <v>3000</v>
      </c>
      <c r="P2349" s="1" t="n">
        <f aca="false">K2349+L2349+M2349+N2349</f>
        <v>3000</v>
      </c>
      <c r="Q2349" s="1" t="n">
        <f aca="false">IFERROR(VLOOKUP(A2349,'[2]Pivot HorizontalMRP'!$A$4:$F$2689,6,0),0)</f>
        <v>0</v>
      </c>
      <c r="R2349" s="1" t="n">
        <f aca="false">IFERROR(VLOOKUP(A2349,'[2]Pivot HorizontalMRP'!$A$4:$G$2689,7,0),0)</f>
        <v>0</v>
      </c>
      <c r="S2349" s="1" t="n">
        <f aca="false">IFERROR(VLOOKUP(A2349,'[2]Pivot HorizontalMRP'!$A$4:$H$2689,8,0),0)</f>
        <v>0</v>
      </c>
      <c r="T2349" s="1" t="n">
        <f aca="false">IFERROR(VLOOKUP(A2349,'[2]Pivot HorizontalMRP'!$A$4:$I$2689,9,0),0)</f>
        <v>0</v>
      </c>
      <c r="U2349" s="1" t="n">
        <f aca="false">IF(I2349="delivery",O2349-SUM(Q2349+R2349),IF(I2349="PO",P2349-SUM(Q2349:R2349)))</f>
        <v>3000</v>
      </c>
      <c r="V2349" s="99" t="n">
        <v>0.01355</v>
      </c>
      <c r="X2349" s="81" t="n">
        <f aca="false">W2349-V2349</f>
        <v>-0.01355</v>
      </c>
      <c r="AA2349" s="81"/>
      <c r="AO2349" s="81" t="str">
        <f aca="false">D2349</f>
        <v>Sanmina</v>
      </c>
      <c r="AP2349" s="99" t="s">
        <v>3124</v>
      </c>
      <c r="BF2349" s="99" t="s">
        <v>14668</v>
      </c>
      <c r="BG2349" s="1" t="s">
        <v>183</v>
      </c>
    </row>
    <row r="2350" customFormat="false" ht="12.75" hidden="false" customHeight="false" outlineLevel="0" collapsed="false">
      <c r="A2350" s="1" t="s">
        <v>10227</v>
      </c>
      <c r="B2350" s="1" t="s">
        <v>10228</v>
      </c>
      <c r="C2350" s="1" t="s">
        <v>177</v>
      </c>
      <c r="D2350" s="1" t="s">
        <v>1471</v>
      </c>
      <c r="E2350" s="1" t="s">
        <v>10229</v>
      </c>
      <c r="F2350" s="1" t="s">
        <v>10230</v>
      </c>
      <c r="G2350" s="1" t="n">
        <v>211</v>
      </c>
      <c r="H2350" s="1" t="n">
        <v>2500</v>
      </c>
      <c r="I2350" s="101" t="s">
        <v>180</v>
      </c>
      <c r="J2350" s="1"/>
      <c r="K2350" s="1" t="n">
        <f aca="false">IFERROR(VLOOKUP(A2350,'[2]Pivot HorizontalMRP'!$A$4:$B$2689,2,0),0)</f>
        <v>0</v>
      </c>
      <c r="L2350" s="1" t="n">
        <f aca="false">IFERROR(VLOOKUP(A2350,'[2]Pivot HorizontalMRP'!$A$4:$C$2689,3,0),0)</f>
        <v>49241</v>
      </c>
      <c r="M2350" s="1" t="n">
        <f aca="false">IFERROR(VLOOKUP(A2350,'[2]Pivot HorizontalMRP'!$A$4:$D$2689,0.4,0),0)</f>
        <v>0</v>
      </c>
      <c r="N2350" s="1" t="n">
        <f aca="false">IFERROR(VLOOKUP(A2350,'[2]Pivot HorizontalMRP'!$A$4:$E$2689,5,0),0)</f>
        <v>20000</v>
      </c>
      <c r="O2350" s="1" t="n">
        <f aca="false">K2350+L2350</f>
        <v>49241</v>
      </c>
      <c r="P2350" s="1" t="n">
        <f aca="false">K2350+L2350+M2350+N2350</f>
        <v>69241</v>
      </c>
      <c r="Q2350" s="1" t="n">
        <f aca="false">IFERROR(VLOOKUP(A2350,'[2]Pivot HorizontalMRP'!$A$4:$F$2689,6,0),0)</f>
        <v>50059</v>
      </c>
      <c r="R2350" s="1" t="n">
        <f aca="false">IFERROR(VLOOKUP(A2350,'[2]Pivot HorizontalMRP'!$A$4:$G$2689,7,0),0)</f>
        <v>26117</v>
      </c>
      <c r="S2350" s="1" t="n">
        <f aca="false">IFERROR(VLOOKUP(A2350,'[2]Pivot HorizontalMRP'!$A$4:$H$2689,8,0),0)</f>
        <v>26763</v>
      </c>
      <c r="T2350" s="1" t="n">
        <f aca="false">IFERROR(VLOOKUP(A2350,'[2]Pivot HorizontalMRP'!$A$4:$I$2689,9,0),0)</f>
        <v>16151</v>
      </c>
      <c r="U2350" s="1" t="n">
        <f aca="false">IF(I2350="delivery",O2350-SUM(Q2350+R2350),IF(I2350="PO",P2350-SUM(Q2350:R2350)))</f>
        <v>-26935</v>
      </c>
      <c r="V2350" s="81" t="n">
        <v>0.44706</v>
      </c>
      <c r="W2350" s="81"/>
      <c r="X2350" s="81" t="n">
        <f aca="false">W2350-V2350</f>
        <v>-0.44706</v>
      </c>
      <c r="Y2350" s="81"/>
      <c r="Z2350" s="81"/>
      <c r="AA2350" s="81" t="n">
        <v>0.41</v>
      </c>
      <c r="AB2350" s="81"/>
      <c r="AC2350" s="81"/>
      <c r="AD2350" s="81"/>
      <c r="AE2350" s="81"/>
      <c r="AF2350" s="81"/>
      <c r="AG2350" s="81"/>
      <c r="AH2350" s="81"/>
      <c r="AI2350" s="81"/>
      <c r="AJ2350" s="81"/>
      <c r="AK2350" s="81"/>
      <c r="AL2350" s="81"/>
      <c r="AM2350" s="81"/>
      <c r="AN2350" s="81"/>
      <c r="AO2350" s="81" t="str">
        <f aca="false">D2350</f>
        <v>Sanmina</v>
      </c>
      <c r="AP2350" s="1" t="s">
        <v>3124</v>
      </c>
      <c r="AQ2350" s="1"/>
      <c r="AR2350" s="1"/>
      <c r="AS2350" s="1"/>
      <c r="AT2350" s="1"/>
      <c r="AU2350" s="1"/>
      <c r="AV2350" s="1"/>
      <c r="AW2350" s="1"/>
      <c r="AX2350" s="1"/>
      <c r="AY2350" s="1"/>
      <c r="AZ2350" s="1"/>
      <c r="BA2350" s="1"/>
      <c r="BB2350" s="1"/>
      <c r="BC2350" s="1"/>
      <c r="BD2350" s="1"/>
      <c r="BE2350" s="1"/>
      <c r="BF2350" s="1" t="s">
        <v>14668</v>
      </c>
      <c r="BG2350" s="1" t="s">
        <v>183</v>
      </c>
      <c r="BH2350" s="1"/>
      <c r="BI2350" s="1"/>
    </row>
    <row r="2351" customFormat="false" ht="12.75" hidden="false" customHeight="false" outlineLevel="0" collapsed="false">
      <c r="A2351" s="1" t="s">
        <v>10231</v>
      </c>
      <c r="B2351" s="1" t="s">
        <v>10232</v>
      </c>
      <c r="C2351" s="1" t="s">
        <v>177</v>
      </c>
      <c r="D2351" s="1" t="s">
        <v>1471</v>
      </c>
      <c r="E2351" s="1" t="s">
        <v>10233</v>
      </c>
      <c r="F2351" s="1" t="s">
        <v>10234</v>
      </c>
      <c r="G2351" s="1" t="n">
        <v>146</v>
      </c>
      <c r="H2351" s="1" t="n">
        <v>800</v>
      </c>
      <c r="I2351" s="101" t="s">
        <v>180</v>
      </c>
      <c r="J2351" s="1"/>
      <c r="K2351" s="1" t="n">
        <f aca="false">IFERROR(VLOOKUP(A2351,'[2]Pivot HorizontalMRP'!$A$4:$B$2689,2,0),0)</f>
        <v>0</v>
      </c>
      <c r="L2351" s="1" t="n">
        <f aca="false">IFERROR(VLOOKUP(A2351,'[2]Pivot HorizontalMRP'!$A$4:$C$2689,3,0),0)</f>
        <v>2343</v>
      </c>
      <c r="M2351" s="1" t="n">
        <f aca="false">IFERROR(VLOOKUP(A2351,'[2]Pivot HorizontalMRP'!$A$4:$D$2689,0.4,0),0)</f>
        <v>0</v>
      </c>
      <c r="N2351" s="1" t="n">
        <f aca="false">IFERROR(VLOOKUP(A2351,'[2]Pivot HorizontalMRP'!$A$4:$E$2689,5,0),0)</f>
        <v>800</v>
      </c>
      <c r="O2351" s="1" t="n">
        <f aca="false">K2351+L2351</f>
        <v>2343</v>
      </c>
      <c r="P2351" s="1" t="n">
        <f aca="false">K2351+L2351+M2351+N2351</f>
        <v>3143</v>
      </c>
      <c r="Q2351" s="1" t="n">
        <f aca="false">IFERROR(VLOOKUP(A2351,'[2]Pivot HorizontalMRP'!$A$4:$F$2689,6,0),0)</f>
        <v>1913</v>
      </c>
      <c r="R2351" s="1" t="n">
        <f aca="false">IFERROR(VLOOKUP(A2351,'[2]Pivot HorizontalMRP'!$A$4:$G$2689,7,0),0)</f>
        <v>1436</v>
      </c>
      <c r="S2351" s="1" t="n">
        <f aca="false">IFERROR(VLOOKUP(A2351,'[2]Pivot HorizontalMRP'!$A$4:$H$2689,8,0),0)</f>
        <v>1225</v>
      </c>
      <c r="T2351" s="1" t="n">
        <f aca="false">IFERROR(VLOOKUP(A2351,'[2]Pivot HorizontalMRP'!$A$4:$I$2689,9,0),0)</f>
        <v>650</v>
      </c>
      <c r="U2351" s="1" t="n">
        <f aca="false">IF(I2351="delivery",O2351-SUM(Q2351+R2351),IF(I2351="PO",P2351-SUM(Q2351:R2351)))</f>
        <v>-1006</v>
      </c>
      <c r="V2351" s="81" t="n">
        <v>1.9565</v>
      </c>
      <c r="W2351" s="81"/>
      <c r="X2351" s="81" t="n">
        <f aca="false">W2351-V2351</f>
        <v>-1.9565</v>
      </c>
      <c r="Y2351" s="81"/>
      <c r="Z2351" s="81"/>
      <c r="AA2351" s="81" t="n">
        <v>2.01025</v>
      </c>
      <c r="AB2351" s="81"/>
      <c r="AC2351" s="81"/>
      <c r="AD2351" s="81"/>
      <c r="AE2351" s="81"/>
      <c r="AF2351" s="81"/>
      <c r="AG2351" s="81"/>
      <c r="AH2351" s="81"/>
      <c r="AI2351" s="81"/>
      <c r="AJ2351" s="81"/>
      <c r="AK2351" s="81"/>
      <c r="AL2351" s="81"/>
      <c r="AM2351" s="81"/>
      <c r="AN2351" s="81"/>
      <c r="AO2351" s="81" t="str">
        <f aca="false">D2351</f>
        <v>Sanmina</v>
      </c>
      <c r="AP2351" s="1" t="s">
        <v>3124</v>
      </c>
      <c r="AQ2351" s="1"/>
      <c r="AR2351" s="1"/>
      <c r="AS2351" s="1"/>
      <c r="AT2351" s="1"/>
      <c r="AU2351" s="1"/>
      <c r="AV2351" s="1"/>
      <c r="AW2351" s="1"/>
      <c r="AX2351" s="1"/>
      <c r="AY2351" s="1"/>
      <c r="AZ2351" s="1"/>
      <c r="BA2351" s="1"/>
      <c r="BB2351" s="1"/>
      <c r="BC2351" s="1"/>
      <c r="BD2351" s="1"/>
      <c r="BE2351" s="1"/>
      <c r="BF2351" s="1" t="s">
        <v>14668</v>
      </c>
      <c r="BG2351" s="1" t="s">
        <v>183</v>
      </c>
      <c r="BH2351" s="1"/>
      <c r="BI2351" s="1"/>
    </row>
    <row r="2352" customFormat="false" ht="12.75" hidden="false" customHeight="false" outlineLevel="0" collapsed="false">
      <c r="A2352" s="1" t="s">
        <v>10235</v>
      </c>
      <c r="B2352" s="1" t="s">
        <v>10236</v>
      </c>
      <c r="C2352" s="1" t="s">
        <v>177</v>
      </c>
      <c r="D2352" s="1" t="s">
        <v>82</v>
      </c>
      <c r="E2352" s="1" t="s">
        <v>10237</v>
      </c>
      <c r="F2352" s="1" t="s">
        <v>10238</v>
      </c>
      <c r="G2352" s="1" t="n">
        <v>211</v>
      </c>
      <c r="H2352" s="1" t="n">
        <v>2500</v>
      </c>
      <c r="I2352" s="101" t="s">
        <v>180</v>
      </c>
      <c r="J2352" s="1"/>
      <c r="K2352" s="1" t="n">
        <f aca="false">IFERROR(VLOOKUP(A2352,'[2]Pivot HorizontalMRP'!$A$4:$B$2689,2,0),0)</f>
        <v>0</v>
      </c>
      <c r="L2352" s="1" t="n">
        <f aca="false">IFERROR(VLOOKUP(A2352,'[2]Pivot HorizontalMRP'!$A$4:$C$2689,3,0),0)</f>
        <v>38833</v>
      </c>
      <c r="M2352" s="1" t="n">
        <f aca="false">IFERROR(VLOOKUP(A2352,'[2]Pivot HorizontalMRP'!$A$4:$D$2689,0.4,0),0)</f>
        <v>0</v>
      </c>
      <c r="N2352" s="1" t="n">
        <f aca="false">IFERROR(VLOOKUP(A2352,'[2]Pivot HorizontalMRP'!$A$4:$E$2689,5,0),0)</f>
        <v>70000</v>
      </c>
      <c r="O2352" s="1" t="n">
        <f aca="false">K2352+L2352</f>
        <v>38833</v>
      </c>
      <c r="P2352" s="1" t="n">
        <f aca="false">K2352+L2352+M2352+N2352</f>
        <v>108833</v>
      </c>
      <c r="Q2352" s="1" t="n">
        <f aca="false">IFERROR(VLOOKUP(A2352,'[2]Pivot HorizontalMRP'!$A$4:$F$2689,6,0),0)</f>
        <v>97927</v>
      </c>
      <c r="R2352" s="1" t="n">
        <f aca="false">IFERROR(VLOOKUP(A2352,'[2]Pivot HorizontalMRP'!$A$4:$G$2689,7,0),0)</f>
        <v>58776</v>
      </c>
      <c r="S2352" s="1" t="n">
        <f aca="false">IFERROR(VLOOKUP(A2352,'[2]Pivot HorizontalMRP'!$A$4:$H$2689,8,0),0)</f>
        <v>56687</v>
      </c>
      <c r="T2352" s="1" t="n">
        <f aca="false">IFERROR(VLOOKUP(A2352,'[2]Pivot HorizontalMRP'!$A$4:$I$2689,9,0),0)</f>
        <v>36954</v>
      </c>
      <c r="U2352" s="1" t="n">
        <f aca="false">IF(I2352="delivery",O2352-SUM(Q2352+R2352),IF(I2352="PO",P2352-SUM(Q2352:R2352)))</f>
        <v>-117870</v>
      </c>
      <c r="V2352" s="81" t="n">
        <v>0.18</v>
      </c>
      <c r="W2352" s="81"/>
      <c r="X2352" s="81" t="n">
        <f aca="false">W2352-V2352</f>
        <v>-0.18</v>
      </c>
      <c r="Y2352" s="81"/>
      <c r="Z2352" s="81"/>
      <c r="AA2352" s="81" t="n">
        <v>0.18</v>
      </c>
      <c r="AB2352" s="81"/>
      <c r="AC2352" s="81"/>
      <c r="AD2352" s="81"/>
      <c r="AE2352" s="81"/>
      <c r="AF2352" s="81"/>
      <c r="AG2352" s="81"/>
      <c r="AH2352" s="81"/>
      <c r="AI2352" s="81"/>
      <c r="AJ2352" s="81"/>
      <c r="AK2352" s="81"/>
      <c r="AL2352" s="81"/>
      <c r="AM2352" s="81"/>
      <c r="AN2352" s="81"/>
      <c r="AO2352" s="81" t="str">
        <f aca="false">D2352</f>
        <v>Arista</v>
      </c>
      <c r="AP2352" s="1" t="s">
        <v>3124</v>
      </c>
      <c r="AQ2352" s="1"/>
      <c r="AR2352" s="1"/>
      <c r="AS2352" s="1"/>
      <c r="AT2352" s="1"/>
      <c r="AU2352" s="1"/>
      <c r="AV2352" s="1"/>
      <c r="AW2352" s="1"/>
      <c r="AX2352" s="1"/>
      <c r="AY2352" s="1"/>
      <c r="AZ2352" s="1"/>
      <c r="BA2352" s="1"/>
      <c r="BB2352" s="1"/>
      <c r="BC2352" s="1"/>
      <c r="BD2352" s="1"/>
      <c r="BE2352" s="1"/>
      <c r="BF2352" s="1" t="s">
        <v>14668</v>
      </c>
      <c r="BG2352" s="1" t="s">
        <v>183</v>
      </c>
      <c r="BH2352" s="1"/>
      <c r="BI2352" s="1"/>
    </row>
    <row r="2353" customFormat="false" ht="12.75" hidden="false" customHeight="false" outlineLevel="0" collapsed="false">
      <c r="A2353" s="1" t="s">
        <v>10239</v>
      </c>
      <c r="B2353" s="1" t="s">
        <v>10240</v>
      </c>
      <c r="C2353" s="1" t="s">
        <v>177</v>
      </c>
      <c r="D2353" s="1" t="s">
        <v>1471</v>
      </c>
      <c r="E2353" s="1" t="s">
        <v>16738</v>
      </c>
      <c r="F2353" s="1" t="s">
        <v>10242</v>
      </c>
      <c r="G2353" s="1" t="n">
        <v>223</v>
      </c>
      <c r="H2353" s="1" t="n">
        <v>15000</v>
      </c>
      <c r="I2353" s="101" t="s">
        <v>180</v>
      </c>
      <c r="J2353" s="1"/>
      <c r="K2353" s="1" t="n">
        <f aca="false">IFERROR(VLOOKUP(A2353,'[2]Pivot HorizontalMRP'!$A$4:$B$2689,2,0),0)</f>
        <v>0</v>
      </c>
      <c r="L2353" s="1" t="n">
        <f aca="false">IFERROR(VLOOKUP(A2353,'[2]Pivot HorizontalMRP'!$A$4:$C$2689,3,0),0)</f>
        <v>8530</v>
      </c>
      <c r="M2353" s="1" t="n">
        <f aca="false">IFERROR(VLOOKUP(A2353,'[2]Pivot HorizontalMRP'!$A$4:$D$2689,0.4,0),0)</f>
        <v>0</v>
      </c>
      <c r="N2353" s="1" t="n">
        <f aca="false">IFERROR(VLOOKUP(A2353,'[2]Pivot HorizontalMRP'!$A$4:$E$2689,5,0),0)</f>
        <v>0</v>
      </c>
      <c r="O2353" s="1" t="n">
        <f aca="false">K2353+L2353</f>
        <v>8530</v>
      </c>
      <c r="P2353" s="1" t="n">
        <f aca="false">K2353+L2353+M2353+N2353</f>
        <v>8530</v>
      </c>
      <c r="Q2353" s="1" t="n">
        <f aca="false">IFERROR(VLOOKUP(A2353,'[2]Pivot HorizontalMRP'!$A$4:$F$2689,6,0),0)</f>
        <v>1645</v>
      </c>
      <c r="R2353" s="1" t="n">
        <f aca="false">IFERROR(VLOOKUP(A2353,'[2]Pivot HorizontalMRP'!$A$4:$G$2689,7,0),0)</f>
        <v>2324</v>
      </c>
      <c r="S2353" s="1" t="n">
        <f aca="false">IFERROR(VLOOKUP(A2353,'[2]Pivot HorizontalMRP'!$A$4:$H$2689,8,0),0)</f>
        <v>2534</v>
      </c>
      <c r="T2353" s="1" t="n">
        <f aca="false">IFERROR(VLOOKUP(A2353,'[2]Pivot HorizontalMRP'!$A$4:$I$2689,9,0),0)</f>
        <v>847</v>
      </c>
      <c r="U2353" s="1" t="n">
        <f aca="false">IF(I2353="delivery",O2353-SUM(Q2353+R2353),IF(I2353="PO",P2353-SUM(Q2353:R2353)))</f>
        <v>4561</v>
      </c>
      <c r="V2353" s="81" t="n">
        <v>0.0136</v>
      </c>
      <c r="W2353" s="81"/>
      <c r="X2353" s="81" t="n">
        <f aca="false">W2353-V2353</f>
        <v>-0.0136</v>
      </c>
      <c r="Y2353" s="81"/>
      <c r="Z2353" s="81"/>
      <c r="AA2353" s="81" t="n">
        <v>0.0136</v>
      </c>
      <c r="AB2353" s="81"/>
      <c r="AC2353" s="81"/>
      <c r="AD2353" s="81"/>
      <c r="AE2353" s="81"/>
      <c r="AF2353" s="81"/>
      <c r="AG2353" s="81"/>
      <c r="AH2353" s="81"/>
      <c r="AI2353" s="81"/>
      <c r="AJ2353" s="81"/>
      <c r="AK2353" s="81"/>
      <c r="AL2353" s="81"/>
      <c r="AM2353" s="81"/>
      <c r="AN2353" s="81"/>
      <c r="AO2353" s="81" t="str">
        <f aca="false">D2353</f>
        <v>Sanmina</v>
      </c>
      <c r="AP2353" s="1" t="s">
        <v>3124</v>
      </c>
      <c r="AQ2353" s="1"/>
      <c r="AR2353" s="1"/>
      <c r="AS2353" s="1"/>
      <c r="AT2353" s="1"/>
      <c r="AU2353" s="1"/>
      <c r="AV2353" s="1"/>
      <c r="AW2353" s="1"/>
      <c r="AX2353" s="1"/>
      <c r="AY2353" s="1"/>
      <c r="AZ2353" s="1"/>
      <c r="BA2353" s="1"/>
      <c r="BB2353" s="1"/>
      <c r="BC2353" s="1"/>
      <c r="BD2353" s="1"/>
      <c r="BE2353" s="1"/>
      <c r="BF2353" s="1" t="s">
        <v>14668</v>
      </c>
      <c r="BG2353" s="1" t="s">
        <v>183</v>
      </c>
      <c r="BH2353" s="1"/>
      <c r="BI2353" s="1"/>
    </row>
    <row r="2354" customFormat="false" ht="12.75" hidden="false" customHeight="false" outlineLevel="0" collapsed="false">
      <c r="A2354" s="1" t="s">
        <v>10243</v>
      </c>
      <c r="B2354" s="1" t="s">
        <v>10244</v>
      </c>
      <c r="C2354" s="1" t="s">
        <v>177</v>
      </c>
      <c r="D2354" s="1" t="s">
        <v>1471</v>
      </c>
      <c r="E2354" s="1" t="s">
        <v>16739</v>
      </c>
      <c r="F2354" s="1" t="s">
        <v>10246</v>
      </c>
      <c r="G2354" s="1" t="n">
        <v>66</v>
      </c>
      <c r="H2354" s="1" t="n">
        <v>1</v>
      </c>
      <c r="I2354" s="101" t="s">
        <v>180</v>
      </c>
      <c r="J2354" s="1"/>
      <c r="K2354" s="1" t="n">
        <f aca="false">IFERROR(VLOOKUP(A2354,'[2]Pivot HorizontalMRP'!$A$4:$B$2689,2,0),0)</f>
        <v>0</v>
      </c>
      <c r="L2354" s="1" t="n">
        <f aca="false">IFERROR(VLOOKUP(A2354,'[2]Pivot HorizontalMRP'!$A$4:$C$2689,3,0),0)</f>
        <v>9626</v>
      </c>
      <c r="M2354" s="1" t="n">
        <f aca="false">IFERROR(VLOOKUP(A2354,'[2]Pivot HorizontalMRP'!$A$4:$D$2689,0.4,0),0)</f>
        <v>0</v>
      </c>
      <c r="N2354" s="1" t="n">
        <f aca="false">IFERROR(VLOOKUP(A2354,'[2]Pivot HorizontalMRP'!$A$4:$E$2689,5,0),0)</f>
        <v>0</v>
      </c>
      <c r="O2354" s="1" t="n">
        <f aca="false">K2354+L2354</f>
        <v>9626</v>
      </c>
      <c r="P2354" s="1" t="n">
        <f aca="false">K2354+L2354+M2354+N2354</f>
        <v>9626</v>
      </c>
      <c r="Q2354" s="1" t="n">
        <f aca="false">IFERROR(VLOOKUP(A2354,'[2]Pivot HorizontalMRP'!$A$4:$F$2689,6,0),0)</f>
        <v>8641</v>
      </c>
      <c r="R2354" s="1" t="n">
        <f aca="false">IFERROR(VLOOKUP(A2354,'[2]Pivot HorizontalMRP'!$A$4:$G$2689,7,0),0)</f>
        <v>6767</v>
      </c>
      <c r="S2354" s="1" t="n">
        <f aca="false">IFERROR(VLOOKUP(A2354,'[2]Pivot HorizontalMRP'!$A$4:$H$2689,8,0),0)</f>
        <v>5583</v>
      </c>
      <c r="T2354" s="1" t="n">
        <f aca="false">IFERROR(VLOOKUP(A2354,'[2]Pivot HorizontalMRP'!$A$4:$I$2689,9,0),0)</f>
        <v>2783</v>
      </c>
      <c r="U2354" s="1" t="n">
        <f aca="false">IF(I2354="delivery",O2354-SUM(Q2354+R2354),IF(I2354="PO",P2354-SUM(Q2354:R2354)))</f>
        <v>-5782</v>
      </c>
      <c r="V2354" s="81" t="n">
        <v>0.0127</v>
      </c>
      <c r="W2354" s="81"/>
      <c r="X2354" s="81" t="n">
        <f aca="false">W2354-V2354</f>
        <v>-0.0127</v>
      </c>
      <c r="Y2354" s="81"/>
      <c r="Z2354" s="81"/>
      <c r="AA2354" s="81"/>
      <c r="AB2354" s="81"/>
      <c r="AC2354" s="81"/>
      <c r="AD2354" s="81"/>
      <c r="AE2354" s="81"/>
      <c r="AF2354" s="81"/>
      <c r="AG2354" s="81"/>
      <c r="AH2354" s="81"/>
      <c r="AI2354" s="81"/>
      <c r="AJ2354" s="81"/>
      <c r="AK2354" s="81"/>
      <c r="AL2354" s="81"/>
      <c r="AM2354" s="81"/>
      <c r="AN2354" s="81"/>
      <c r="AO2354" s="81" t="str">
        <f aca="false">D2354</f>
        <v>Sanmina</v>
      </c>
      <c r="AP2354" s="1" t="s">
        <v>3124</v>
      </c>
      <c r="AQ2354" s="1"/>
      <c r="AR2354" s="1"/>
      <c r="AS2354" s="1"/>
      <c r="AT2354" s="1"/>
      <c r="AU2354" s="1"/>
      <c r="AV2354" s="1"/>
      <c r="AW2354" s="1"/>
      <c r="AX2354" s="1"/>
      <c r="AY2354" s="1"/>
      <c r="AZ2354" s="1"/>
      <c r="BA2354" s="1"/>
      <c r="BB2354" s="1"/>
      <c r="BC2354" s="1"/>
      <c r="BD2354" s="1"/>
      <c r="BE2354" s="1"/>
      <c r="BF2354" s="1" t="s">
        <v>14668</v>
      </c>
      <c r="BG2354" s="1" t="s">
        <v>183</v>
      </c>
      <c r="BH2354" s="1"/>
      <c r="BI2354" s="1"/>
    </row>
    <row r="2355" customFormat="false" ht="12.75" hidden="false" customHeight="false" outlineLevel="0" collapsed="false">
      <c r="A2355" s="1" t="s">
        <v>10247</v>
      </c>
      <c r="B2355" s="1" t="s">
        <v>10248</v>
      </c>
      <c r="C2355" s="1" t="s">
        <v>177</v>
      </c>
      <c r="D2355" s="1" t="s">
        <v>1471</v>
      </c>
      <c r="E2355" s="1" t="s">
        <v>10249</v>
      </c>
      <c r="F2355" s="1" t="s">
        <v>10250</v>
      </c>
      <c r="G2355" s="1" t="n">
        <v>211</v>
      </c>
      <c r="H2355" s="1" t="n">
        <v>5000</v>
      </c>
      <c r="I2355" s="101" t="s">
        <v>180</v>
      </c>
      <c r="J2355" s="1"/>
      <c r="K2355" s="1" t="n">
        <f aca="false">IFERROR(VLOOKUP(A2355,'[2]Pivot HorizontalMRP'!$A$4:$B$2689,2,0),0)</f>
        <v>0</v>
      </c>
      <c r="L2355" s="1" t="n">
        <f aca="false">IFERROR(VLOOKUP(A2355,'[2]Pivot HorizontalMRP'!$A$4:$C$2689,3,0),0)</f>
        <v>36468</v>
      </c>
      <c r="M2355" s="1" t="n">
        <f aca="false">IFERROR(VLOOKUP(A2355,'[2]Pivot HorizontalMRP'!$A$4:$D$2689,0.4,0),0)</f>
        <v>0</v>
      </c>
      <c r="N2355" s="1" t="n">
        <f aca="false">IFERROR(VLOOKUP(A2355,'[2]Pivot HorizontalMRP'!$A$4:$E$2689,5,0),0)</f>
        <v>0</v>
      </c>
      <c r="O2355" s="1" t="n">
        <f aca="false">K2355+L2355</f>
        <v>36468</v>
      </c>
      <c r="P2355" s="1" t="n">
        <f aca="false">K2355+L2355+M2355+N2355</f>
        <v>36468</v>
      </c>
      <c r="Q2355" s="1" t="n">
        <f aca="false">IFERROR(VLOOKUP(A2355,'[2]Pivot HorizontalMRP'!$A$4:$F$2689,6,0),0)</f>
        <v>16609</v>
      </c>
      <c r="R2355" s="1" t="n">
        <f aca="false">IFERROR(VLOOKUP(A2355,'[2]Pivot HorizontalMRP'!$A$4:$G$2689,7,0),0)</f>
        <v>19430</v>
      </c>
      <c r="S2355" s="1" t="n">
        <f aca="false">IFERROR(VLOOKUP(A2355,'[2]Pivot HorizontalMRP'!$A$4:$H$2689,8,0),0)</f>
        <v>16152</v>
      </c>
      <c r="T2355" s="1" t="n">
        <f aca="false">IFERROR(VLOOKUP(A2355,'[2]Pivot HorizontalMRP'!$A$4:$I$2689,9,0),0)</f>
        <v>8834</v>
      </c>
      <c r="U2355" s="1" t="n">
        <f aca="false">IF(I2355="delivery",O2355-SUM(Q2355+R2355),IF(I2355="PO",P2355-SUM(Q2355:R2355)))</f>
        <v>429</v>
      </c>
      <c r="V2355" s="81" t="n">
        <v>0.41</v>
      </c>
      <c r="W2355" s="81"/>
      <c r="X2355" s="81" t="n">
        <f aca="false">W2355-V2355</f>
        <v>-0.41</v>
      </c>
      <c r="Y2355" s="81"/>
      <c r="Z2355" s="81"/>
      <c r="AA2355" s="81" t="n">
        <v>0.40075</v>
      </c>
      <c r="AB2355" s="81"/>
      <c r="AC2355" s="81"/>
      <c r="AD2355" s="81"/>
      <c r="AE2355" s="81"/>
      <c r="AF2355" s="81"/>
      <c r="AG2355" s="81"/>
      <c r="AH2355" s="81"/>
      <c r="AI2355" s="81"/>
      <c r="AJ2355" s="81"/>
      <c r="AK2355" s="81"/>
      <c r="AL2355" s="81"/>
      <c r="AM2355" s="81"/>
      <c r="AN2355" s="81"/>
      <c r="AO2355" s="81" t="str">
        <f aca="false">D2355</f>
        <v>Sanmina</v>
      </c>
      <c r="AP2355" s="1" t="s">
        <v>3124</v>
      </c>
      <c r="AQ2355" s="1"/>
      <c r="AR2355" s="1"/>
      <c r="AS2355" s="1"/>
      <c r="AT2355" s="1"/>
      <c r="AU2355" s="1"/>
      <c r="AV2355" s="1"/>
      <c r="AW2355" s="1"/>
      <c r="AX2355" s="1"/>
      <c r="AY2355" s="1"/>
      <c r="AZ2355" s="1"/>
      <c r="BA2355" s="1"/>
      <c r="BB2355" s="1"/>
      <c r="BC2355" s="1"/>
      <c r="BD2355" s="1"/>
      <c r="BE2355" s="1"/>
      <c r="BF2355" s="1" t="s">
        <v>14668</v>
      </c>
      <c r="BG2355" s="1" t="s">
        <v>183</v>
      </c>
      <c r="BH2355" s="1"/>
      <c r="BI2355" s="1"/>
    </row>
    <row r="2356" customFormat="false" ht="12.75" hidden="false" customHeight="false" outlineLevel="0" collapsed="false">
      <c r="A2356" s="1" t="s">
        <v>10251</v>
      </c>
      <c r="B2356" s="1" t="s">
        <v>10252</v>
      </c>
      <c r="C2356" s="1" t="s">
        <v>177</v>
      </c>
      <c r="D2356" s="1" t="s">
        <v>1471</v>
      </c>
      <c r="E2356" s="1" t="s">
        <v>10253</v>
      </c>
      <c r="F2356" s="1" t="s">
        <v>10254</v>
      </c>
      <c r="G2356" s="1" t="n">
        <v>211</v>
      </c>
      <c r="H2356" s="1" t="n">
        <v>5000</v>
      </c>
      <c r="I2356" s="101" t="s">
        <v>180</v>
      </c>
      <c r="J2356" s="1"/>
      <c r="K2356" s="1" t="n">
        <f aca="false">IFERROR(VLOOKUP(A2356,'[2]Pivot HorizontalMRP'!$A$4:$B$2689,2,0),0)</f>
        <v>0</v>
      </c>
      <c r="L2356" s="1" t="n">
        <f aca="false">IFERROR(VLOOKUP(A2356,'[2]Pivot HorizontalMRP'!$A$4:$C$2689,3,0),0)</f>
        <v>55538</v>
      </c>
      <c r="M2356" s="1" t="n">
        <f aca="false">IFERROR(VLOOKUP(A2356,'[2]Pivot HorizontalMRP'!$A$4:$D$2689,0.4,0),0)</f>
        <v>0</v>
      </c>
      <c r="N2356" s="1" t="n">
        <f aca="false">IFERROR(VLOOKUP(A2356,'[2]Pivot HorizontalMRP'!$A$4:$E$2689,5,0),0)</f>
        <v>20000</v>
      </c>
      <c r="O2356" s="1" t="n">
        <f aca="false">K2356+L2356</f>
        <v>55538</v>
      </c>
      <c r="P2356" s="1" t="n">
        <f aca="false">K2356+L2356+M2356+N2356</f>
        <v>75538</v>
      </c>
      <c r="Q2356" s="1" t="n">
        <f aca="false">IFERROR(VLOOKUP(A2356,'[2]Pivot HorizontalMRP'!$A$4:$F$2689,6,0),0)</f>
        <v>36636</v>
      </c>
      <c r="R2356" s="1" t="n">
        <f aca="false">IFERROR(VLOOKUP(A2356,'[2]Pivot HorizontalMRP'!$A$4:$G$2689,7,0),0)</f>
        <v>49326</v>
      </c>
      <c r="S2356" s="1" t="n">
        <f aca="false">IFERROR(VLOOKUP(A2356,'[2]Pivot HorizontalMRP'!$A$4:$H$2689,8,0),0)</f>
        <v>36573</v>
      </c>
      <c r="T2356" s="1" t="n">
        <f aca="false">IFERROR(VLOOKUP(A2356,'[2]Pivot HorizontalMRP'!$A$4:$I$2689,9,0),0)</f>
        <v>21499</v>
      </c>
      <c r="U2356" s="1" t="n">
        <f aca="false">IF(I2356="delivery",O2356-SUM(Q2356+R2356),IF(I2356="PO",P2356-SUM(Q2356:R2356)))</f>
        <v>-30424</v>
      </c>
      <c r="V2356" s="81" t="n">
        <v>0.18</v>
      </c>
      <c r="W2356" s="81"/>
      <c r="X2356" s="81" t="n">
        <f aca="false">W2356-V2356</f>
        <v>-0.18</v>
      </c>
      <c r="Y2356" s="81"/>
      <c r="Z2356" s="81"/>
      <c r="AA2356" s="81" t="n">
        <v>0.18</v>
      </c>
      <c r="AB2356" s="81"/>
      <c r="AC2356" s="81"/>
      <c r="AD2356" s="81"/>
      <c r="AE2356" s="81"/>
      <c r="AF2356" s="81"/>
      <c r="AG2356" s="81"/>
      <c r="AH2356" s="81"/>
      <c r="AI2356" s="81"/>
      <c r="AJ2356" s="81"/>
      <c r="AK2356" s="81"/>
      <c r="AL2356" s="81"/>
      <c r="AM2356" s="81"/>
      <c r="AN2356" s="81"/>
      <c r="AO2356" s="81" t="str">
        <f aca="false">D2356</f>
        <v>Sanmina</v>
      </c>
      <c r="AP2356" s="1" t="s">
        <v>3124</v>
      </c>
      <c r="AQ2356" s="1"/>
      <c r="AR2356" s="1"/>
      <c r="AS2356" s="1"/>
      <c r="AT2356" s="1"/>
      <c r="AU2356" s="1"/>
      <c r="AV2356" s="1"/>
      <c r="AW2356" s="1"/>
      <c r="AX2356" s="1"/>
      <c r="AY2356" s="1"/>
      <c r="AZ2356" s="1"/>
      <c r="BA2356" s="1"/>
      <c r="BB2356" s="1"/>
      <c r="BC2356" s="1"/>
      <c r="BD2356" s="1"/>
      <c r="BE2356" s="1"/>
      <c r="BF2356" s="1" t="s">
        <v>14668</v>
      </c>
      <c r="BG2356" s="1" t="s">
        <v>183</v>
      </c>
      <c r="BH2356" s="1"/>
      <c r="BI2356" s="1"/>
    </row>
    <row r="2357" customFormat="false" ht="12.75" hidden="false" customHeight="false" outlineLevel="0" collapsed="false">
      <c r="A2357" s="1" t="s">
        <v>10255</v>
      </c>
      <c r="B2357" s="1" t="s">
        <v>10256</v>
      </c>
      <c r="C2357" s="1" t="s">
        <v>177</v>
      </c>
      <c r="D2357" s="1" t="s">
        <v>1471</v>
      </c>
      <c r="E2357" s="1" t="s">
        <v>10257</v>
      </c>
      <c r="F2357" s="1" t="s">
        <v>10258</v>
      </c>
      <c r="G2357" s="1" t="n">
        <v>76</v>
      </c>
      <c r="H2357" s="1" t="n">
        <v>3000</v>
      </c>
      <c r="I2357" s="101" t="s">
        <v>180</v>
      </c>
      <c r="J2357" s="1"/>
      <c r="K2357" s="1" t="n">
        <f aca="false">IFERROR(VLOOKUP(A2357,'[2]Pivot HorizontalMRP'!$A$4:$B$2689,2,0),0)</f>
        <v>0</v>
      </c>
      <c r="L2357" s="1" t="n">
        <f aca="false">IFERROR(VLOOKUP(A2357,'[2]Pivot HorizontalMRP'!$A$4:$C$2689,3,0),0)</f>
        <v>15102</v>
      </c>
      <c r="M2357" s="1" t="n">
        <f aca="false">IFERROR(VLOOKUP(A2357,'[2]Pivot HorizontalMRP'!$A$4:$D$2689,0.4,0),0)</f>
        <v>0</v>
      </c>
      <c r="N2357" s="1" t="n">
        <f aca="false">IFERROR(VLOOKUP(A2357,'[2]Pivot HorizontalMRP'!$A$4:$E$2689,5,0),0)</f>
        <v>9000</v>
      </c>
      <c r="O2357" s="1" t="n">
        <f aca="false">K2357+L2357</f>
        <v>15102</v>
      </c>
      <c r="P2357" s="1" t="n">
        <f aca="false">K2357+L2357+M2357+N2357</f>
        <v>24102</v>
      </c>
      <c r="Q2357" s="1" t="n">
        <f aca="false">IFERROR(VLOOKUP(A2357,'[2]Pivot HorizontalMRP'!$A$4:$F$2689,6,0),0)</f>
        <v>7753</v>
      </c>
      <c r="R2357" s="1" t="n">
        <f aca="false">IFERROR(VLOOKUP(A2357,'[2]Pivot HorizontalMRP'!$A$4:$G$2689,7,0),0)</f>
        <v>6230</v>
      </c>
      <c r="S2357" s="1" t="n">
        <f aca="false">IFERROR(VLOOKUP(A2357,'[2]Pivot HorizontalMRP'!$A$4:$H$2689,8,0),0)</f>
        <v>7319</v>
      </c>
      <c r="T2357" s="1" t="n">
        <f aca="false">IFERROR(VLOOKUP(A2357,'[2]Pivot HorizontalMRP'!$A$4:$I$2689,9,0),0)</f>
        <v>4253</v>
      </c>
      <c r="U2357" s="1" t="n">
        <f aca="false">IF(I2357="delivery",O2357-SUM(Q2357+R2357),IF(I2357="PO",P2357-SUM(Q2357:R2357)))</f>
        <v>1119</v>
      </c>
      <c r="V2357" s="81" t="n">
        <v>0.0604</v>
      </c>
      <c r="W2357" s="81"/>
      <c r="X2357" s="81" t="n">
        <f aca="false">W2357-V2357</f>
        <v>-0.0604</v>
      </c>
      <c r="Y2357" s="81"/>
      <c r="Z2357" s="81"/>
      <c r="AA2357" s="81" t="n">
        <v>0.07375</v>
      </c>
      <c r="AB2357" s="81"/>
      <c r="AC2357" s="81"/>
      <c r="AD2357" s="81"/>
      <c r="AE2357" s="81"/>
      <c r="AF2357" s="81"/>
      <c r="AG2357" s="81"/>
      <c r="AH2357" s="81"/>
      <c r="AI2357" s="81"/>
      <c r="AJ2357" s="81"/>
      <c r="AK2357" s="81"/>
      <c r="AL2357" s="81"/>
      <c r="AM2357" s="81"/>
      <c r="AN2357" s="81"/>
      <c r="AO2357" s="81" t="str">
        <f aca="false">D2357</f>
        <v>Sanmina</v>
      </c>
      <c r="AP2357" s="1" t="s">
        <v>3124</v>
      </c>
      <c r="AQ2357" s="1"/>
      <c r="AR2357" s="1"/>
      <c r="AS2357" s="1"/>
      <c r="AT2357" s="1"/>
      <c r="AU2357" s="1"/>
      <c r="AV2357" s="1"/>
      <c r="AW2357" s="1"/>
      <c r="AX2357" s="1"/>
      <c r="AY2357" s="1"/>
      <c r="AZ2357" s="1"/>
      <c r="BA2357" s="1"/>
      <c r="BB2357" s="1"/>
      <c r="BC2357" s="1"/>
      <c r="BD2357" s="1"/>
      <c r="BE2357" s="1"/>
      <c r="BF2357" s="1" t="s">
        <v>14668</v>
      </c>
      <c r="BG2357" s="1" t="s">
        <v>183</v>
      </c>
      <c r="BH2357" s="1"/>
      <c r="BI2357" s="1"/>
    </row>
    <row r="2358" customFormat="false" ht="12.75" hidden="false" customHeight="false" outlineLevel="0" collapsed="false">
      <c r="A2358" s="1" t="s">
        <v>10259</v>
      </c>
      <c r="B2358" s="1" t="s">
        <v>10260</v>
      </c>
      <c r="C2358" s="1" t="s">
        <v>177</v>
      </c>
      <c r="D2358" s="1" t="s">
        <v>1471</v>
      </c>
      <c r="E2358" s="1" t="s">
        <v>16740</v>
      </c>
      <c r="F2358" s="1" t="s">
        <v>10262</v>
      </c>
      <c r="G2358" s="1" t="n">
        <v>135</v>
      </c>
      <c r="H2358" s="1" t="n">
        <v>1</v>
      </c>
      <c r="I2358" s="101" t="s">
        <v>180</v>
      </c>
      <c r="J2358" s="1"/>
      <c r="K2358" s="1" t="n">
        <f aca="false">IFERROR(VLOOKUP(A2358,'[2]Pivot HorizontalMRP'!$A$4:$B$2689,2,0),0)</f>
        <v>0</v>
      </c>
      <c r="L2358" s="1" t="n">
        <f aca="false">IFERROR(VLOOKUP(A2358,'[2]Pivot HorizontalMRP'!$A$4:$C$2689,3,0),0)</f>
        <v>19822</v>
      </c>
      <c r="M2358" s="1" t="n">
        <f aca="false">IFERROR(VLOOKUP(A2358,'[2]Pivot HorizontalMRP'!$A$4:$D$2689,0.4,0),0)</f>
        <v>0</v>
      </c>
      <c r="N2358" s="1" t="n">
        <f aca="false">IFERROR(VLOOKUP(A2358,'[2]Pivot HorizontalMRP'!$A$4:$E$2689,5,0),0)</f>
        <v>40000</v>
      </c>
      <c r="O2358" s="1" t="n">
        <f aca="false">K2358+L2358</f>
        <v>19822</v>
      </c>
      <c r="P2358" s="1" t="n">
        <f aca="false">K2358+L2358+M2358+N2358</f>
        <v>59822</v>
      </c>
      <c r="Q2358" s="1" t="n">
        <f aca="false">IFERROR(VLOOKUP(A2358,'[2]Pivot HorizontalMRP'!$A$4:$F$2689,6,0),0)</f>
        <v>46491</v>
      </c>
      <c r="R2358" s="1" t="n">
        <f aca="false">IFERROR(VLOOKUP(A2358,'[2]Pivot HorizontalMRP'!$A$4:$G$2689,7,0),0)</f>
        <v>38715</v>
      </c>
      <c r="S2358" s="1" t="n">
        <f aca="false">IFERROR(VLOOKUP(A2358,'[2]Pivot HorizontalMRP'!$A$4:$H$2689,8,0),0)</f>
        <v>36666</v>
      </c>
      <c r="T2358" s="1" t="n">
        <f aca="false">IFERROR(VLOOKUP(A2358,'[2]Pivot HorizontalMRP'!$A$4:$I$2689,9,0),0)</f>
        <v>22913</v>
      </c>
      <c r="U2358" s="1" t="n">
        <f aca="false">IF(I2358="delivery",O2358-SUM(Q2358+R2358),IF(I2358="PO",P2358-SUM(Q2358:R2358)))</f>
        <v>-65384</v>
      </c>
      <c r="V2358" s="81" t="n">
        <v>0.0127</v>
      </c>
      <c r="W2358" s="81"/>
      <c r="X2358" s="81" t="n">
        <f aca="false">W2358-V2358</f>
        <v>-0.0127</v>
      </c>
      <c r="Y2358" s="81"/>
      <c r="Z2358" s="81"/>
      <c r="AA2358" s="81" t="n">
        <v>0.01235</v>
      </c>
      <c r="AB2358" s="81"/>
      <c r="AC2358" s="81"/>
      <c r="AD2358" s="81"/>
      <c r="AE2358" s="81"/>
      <c r="AF2358" s="81"/>
      <c r="AG2358" s="81"/>
      <c r="AH2358" s="81"/>
      <c r="AI2358" s="81"/>
      <c r="AJ2358" s="81"/>
      <c r="AK2358" s="81"/>
      <c r="AL2358" s="81"/>
      <c r="AM2358" s="81"/>
      <c r="AN2358" s="81"/>
      <c r="AO2358" s="81" t="str">
        <f aca="false">D2358</f>
        <v>Sanmina</v>
      </c>
      <c r="AP2358" s="1" t="s">
        <v>3124</v>
      </c>
      <c r="AQ2358" s="1"/>
      <c r="AR2358" s="1"/>
      <c r="AS2358" s="1"/>
      <c r="AT2358" s="1"/>
      <c r="AU2358" s="1"/>
      <c r="AV2358" s="1"/>
      <c r="AW2358" s="1"/>
      <c r="AX2358" s="1"/>
      <c r="AY2358" s="1"/>
      <c r="AZ2358" s="1"/>
      <c r="BA2358" s="1"/>
      <c r="BB2358" s="1"/>
      <c r="BC2358" s="1"/>
      <c r="BD2358" s="1"/>
      <c r="BE2358" s="1"/>
      <c r="BF2358" s="1" t="s">
        <v>14668</v>
      </c>
      <c r="BG2358" s="1" t="s">
        <v>183</v>
      </c>
      <c r="BH2358" s="1"/>
      <c r="BI2358" s="1"/>
    </row>
    <row r="2359" customFormat="false" ht="12.75" hidden="false" customHeight="false" outlineLevel="0" collapsed="false">
      <c r="A2359" s="1" t="s">
        <v>10263</v>
      </c>
      <c r="B2359" s="1" t="s">
        <v>10264</v>
      </c>
      <c r="C2359" s="1" t="s">
        <v>177</v>
      </c>
      <c r="D2359" s="1" t="s">
        <v>1471</v>
      </c>
      <c r="E2359" s="1" t="s">
        <v>16741</v>
      </c>
      <c r="F2359" s="1" t="s">
        <v>10266</v>
      </c>
      <c r="G2359" s="1" t="n">
        <v>93</v>
      </c>
      <c r="H2359" s="1" t="n">
        <v>2500</v>
      </c>
      <c r="I2359" s="101" t="s">
        <v>180</v>
      </c>
      <c r="J2359" s="1"/>
      <c r="K2359" s="1" t="n">
        <f aca="false">IFERROR(VLOOKUP(A2359,'[2]Pivot HorizontalMRP'!$A$4:$B$2689,2,0),0)</f>
        <v>0</v>
      </c>
      <c r="L2359" s="1" t="n">
        <f aca="false">IFERROR(VLOOKUP(A2359,'[2]Pivot HorizontalMRP'!$A$4:$C$2689,3,0),0)</f>
        <v>6630</v>
      </c>
      <c r="M2359" s="1" t="n">
        <f aca="false">IFERROR(VLOOKUP(A2359,'[2]Pivot HorizontalMRP'!$A$4:$D$2689,0.4,0),0)</f>
        <v>0</v>
      </c>
      <c r="N2359" s="1" t="n">
        <f aca="false">IFERROR(VLOOKUP(A2359,'[2]Pivot HorizontalMRP'!$A$4:$E$2689,5,0),0)</f>
        <v>18000</v>
      </c>
      <c r="O2359" s="1" t="n">
        <f aca="false">K2359+L2359</f>
        <v>6630</v>
      </c>
      <c r="P2359" s="1" t="n">
        <f aca="false">K2359+L2359+M2359+N2359</f>
        <v>24630</v>
      </c>
      <c r="Q2359" s="1" t="n">
        <f aca="false">IFERROR(VLOOKUP(A2359,'[2]Pivot HorizontalMRP'!$A$4:$F$2689,6,0),0)</f>
        <v>17154</v>
      </c>
      <c r="R2359" s="1" t="n">
        <f aca="false">IFERROR(VLOOKUP(A2359,'[2]Pivot HorizontalMRP'!$A$4:$G$2689,7,0),0)</f>
        <v>14411</v>
      </c>
      <c r="S2359" s="1" t="n">
        <f aca="false">IFERROR(VLOOKUP(A2359,'[2]Pivot HorizontalMRP'!$A$4:$H$2689,8,0),0)</f>
        <v>12797</v>
      </c>
      <c r="T2359" s="1" t="n">
        <f aca="false">IFERROR(VLOOKUP(A2359,'[2]Pivot HorizontalMRP'!$A$4:$I$2689,9,0),0)</f>
        <v>8141</v>
      </c>
      <c r="U2359" s="1" t="n">
        <f aca="false">IF(I2359="delivery",O2359-SUM(Q2359+R2359),IF(I2359="PO",P2359-SUM(Q2359:R2359)))</f>
        <v>-24935</v>
      </c>
      <c r="V2359" s="81" t="n">
        <v>0.2661</v>
      </c>
      <c r="W2359" s="81"/>
      <c r="X2359" s="81" t="n">
        <f aca="false">W2359-V2359</f>
        <v>-0.2661</v>
      </c>
      <c r="Y2359" s="81"/>
      <c r="Z2359" s="81"/>
      <c r="AA2359" s="81" t="n">
        <v>0.29757</v>
      </c>
      <c r="AB2359" s="81"/>
      <c r="AC2359" s="81"/>
      <c r="AD2359" s="81"/>
      <c r="AE2359" s="81"/>
      <c r="AF2359" s="81"/>
      <c r="AG2359" s="81"/>
      <c r="AH2359" s="81"/>
      <c r="AI2359" s="81"/>
      <c r="AJ2359" s="81"/>
      <c r="AK2359" s="81"/>
      <c r="AL2359" s="81"/>
      <c r="AM2359" s="81"/>
      <c r="AN2359" s="81"/>
      <c r="AO2359" s="81" t="str">
        <f aca="false">D2359</f>
        <v>Sanmina</v>
      </c>
      <c r="AP2359" s="1" t="s">
        <v>3124</v>
      </c>
      <c r="AQ2359" s="1"/>
      <c r="AR2359" s="1"/>
      <c r="AS2359" s="1"/>
      <c r="AT2359" s="1"/>
      <c r="AU2359" s="1"/>
      <c r="AV2359" s="1"/>
      <c r="AW2359" s="1"/>
      <c r="AX2359" s="1"/>
      <c r="AY2359" s="1"/>
      <c r="AZ2359" s="1"/>
      <c r="BA2359" s="1"/>
      <c r="BB2359" s="1"/>
      <c r="BC2359" s="1"/>
      <c r="BD2359" s="1"/>
      <c r="BE2359" s="1"/>
      <c r="BF2359" s="1" t="s">
        <v>14668</v>
      </c>
      <c r="BG2359" s="1" t="s">
        <v>183</v>
      </c>
      <c r="BH2359" s="1"/>
      <c r="BI2359" s="1"/>
    </row>
    <row r="2360" customFormat="false" ht="12.75" hidden="false" customHeight="false" outlineLevel="0" collapsed="false">
      <c r="A2360" s="1" t="s">
        <v>10267</v>
      </c>
      <c r="B2360" s="1" t="s">
        <v>10268</v>
      </c>
      <c r="C2360" s="1" t="s">
        <v>177</v>
      </c>
      <c r="D2360" s="1" t="s">
        <v>82</v>
      </c>
      <c r="E2360" s="1" t="s">
        <v>10269</v>
      </c>
      <c r="F2360" s="1" t="s">
        <v>10270</v>
      </c>
      <c r="G2360" s="1" t="n">
        <v>96</v>
      </c>
      <c r="H2360" s="1" t="n">
        <v>800</v>
      </c>
      <c r="I2360" s="101" t="s">
        <v>180</v>
      </c>
      <c r="J2360" s="1"/>
      <c r="K2360" s="1" t="n">
        <f aca="false">IFERROR(VLOOKUP(A2360,'[2]Pivot HorizontalMRP'!$A$4:$B$2689,2,0),0)</f>
        <v>0</v>
      </c>
      <c r="L2360" s="1" t="n">
        <f aca="false">IFERROR(VLOOKUP(A2360,'[2]Pivot HorizontalMRP'!$A$4:$C$2689,3,0),0)</f>
        <v>5666</v>
      </c>
      <c r="M2360" s="1" t="n">
        <f aca="false">IFERROR(VLOOKUP(A2360,'[2]Pivot HorizontalMRP'!$A$4:$D$2689,0.4,0),0)</f>
        <v>0</v>
      </c>
      <c r="N2360" s="1" t="n">
        <f aca="false">IFERROR(VLOOKUP(A2360,'[2]Pivot HorizontalMRP'!$A$4:$E$2689,5,0),0)</f>
        <v>800</v>
      </c>
      <c r="O2360" s="1" t="n">
        <f aca="false">K2360+L2360</f>
        <v>5666</v>
      </c>
      <c r="P2360" s="1" t="n">
        <f aca="false">K2360+L2360+M2360+N2360</f>
        <v>6466</v>
      </c>
      <c r="Q2360" s="1" t="n">
        <f aca="false">IFERROR(VLOOKUP(A2360,'[2]Pivot HorizontalMRP'!$A$4:$F$2689,6,0),0)</f>
        <v>7166</v>
      </c>
      <c r="R2360" s="1" t="n">
        <f aca="false">IFERROR(VLOOKUP(A2360,'[2]Pivot HorizontalMRP'!$A$4:$G$2689,7,0),0)</f>
        <v>4188</v>
      </c>
      <c r="S2360" s="1" t="n">
        <f aca="false">IFERROR(VLOOKUP(A2360,'[2]Pivot HorizontalMRP'!$A$4:$H$2689,8,0),0)</f>
        <v>4610</v>
      </c>
      <c r="T2360" s="1" t="n">
        <f aca="false">IFERROR(VLOOKUP(A2360,'[2]Pivot HorizontalMRP'!$A$4:$I$2689,9,0),0)</f>
        <v>3060</v>
      </c>
      <c r="U2360" s="1" t="n">
        <f aca="false">IF(I2360="delivery",O2360-SUM(Q2360+R2360),IF(I2360="PO",P2360-SUM(Q2360:R2360)))</f>
        <v>-5688</v>
      </c>
      <c r="V2360" s="81" t="n">
        <v>1.24</v>
      </c>
      <c r="W2360" s="81"/>
      <c r="X2360" s="81" t="n">
        <f aca="false">W2360-V2360</f>
        <v>-1.24</v>
      </c>
      <c r="Y2360" s="81"/>
      <c r="Z2360" s="81"/>
      <c r="AA2360" s="81" t="n">
        <v>1.24</v>
      </c>
      <c r="AB2360" s="81"/>
      <c r="AC2360" s="81"/>
      <c r="AD2360" s="81"/>
      <c r="AE2360" s="81"/>
      <c r="AF2360" s="81"/>
      <c r="AG2360" s="81"/>
      <c r="AH2360" s="81"/>
      <c r="AI2360" s="81"/>
      <c r="AJ2360" s="81"/>
      <c r="AK2360" s="81"/>
      <c r="AL2360" s="81"/>
      <c r="AM2360" s="81"/>
      <c r="AN2360" s="81"/>
      <c r="AO2360" s="81" t="str">
        <f aca="false">D2360</f>
        <v>Arista</v>
      </c>
      <c r="AP2360" s="1" t="s">
        <v>3124</v>
      </c>
      <c r="AQ2360" s="1"/>
      <c r="AR2360" s="1"/>
      <c r="AS2360" s="1"/>
      <c r="AT2360" s="1"/>
      <c r="AU2360" s="1"/>
      <c r="AV2360" s="1"/>
      <c r="AW2360" s="1"/>
      <c r="AX2360" s="1"/>
      <c r="AY2360" s="1"/>
      <c r="AZ2360" s="1"/>
      <c r="BA2360" s="1"/>
      <c r="BB2360" s="1"/>
      <c r="BC2360" s="1"/>
      <c r="BD2360" s="1"/>
      <c r="BE2360" s="1"/>
      <c r="BF2360" s="1" t="s">
        <v>14668</v>
      </c>
      <c r="BG2360" s="1" t="s">
        <v>183</v>
      </c>
      <c r="BH2360" s="1"/>
      <c r="BI2360" s="1"/>
    </row>
    <row r="2361" customFormat="false" ht="12.75" hidden="false" customHeight="false" outlineLevel="0" collapsed="false">
      <c r="A2361" s="1" t="s">
        <v>10271</v>
      </c>
      <c r="B2361" s="1" t="s">
        <v>10272</v>
      </c>
      <c r="C2361" s="1" t="s">
        <v>177</v>
      </c>
      <c r="D2361" s="1" t="s">
        <v>1471</v>
      </c>
      <c r="E2361" s="1" t="s">
        <v>10273</v>
      </c>
      <c r="F2361" s="1" t="s">
        <v>10274</v>
      </c>
      <c r="G2361" s="1" t="n">
        <v>163</v>
      </c>
      <c r="H2361" s="1" t="n">
        <v>9000</v>
      </c>
      <c r="I2361" s="101" t="s">
        <v>180</v>
      </c>
      <c r="J2361" s="1"/>
      <c r="K2361" s="1" t="n">
        <f aca="false">IFERROR(VLOOKUP(A2361,'[2]Pivot HorizontalMRP'!$A$4:$B$2689,2,0),0)</f>
        <v>0</v>
      </c>
      <c r="L2361" s="1" t="n">
        <f aca="false">IFERROR(VLOOKUP(A2361,'[2]Pivot HorizontalMRP'!$A$4:$C$2689,3,0),0)</f>
        <v>3293</v>
      </c>
      <c r="M2361" s="1" t="n">
        <f aca="false">IFERROR(VLOOKUP(A2361,'[2]Pivot HorizontalMRP'!$A$4:$D$2689,0.4,0),0)</f>
        <v>0</v>
      </c>
      <c r="N2361" s="1" t="n">
        <f aca="false">IFERROR(VLOOKUP(A2361,'[2]Pivot HorizontalMRP'!$A$4:$E$2689,5,0),0)</f>
        <v>9000</v>
      </c>
      <c r="O2361" s="1" t="n">
        <f aca="false">K2361+L2361</f>
        <v>3293</v>
      </c>
      <c r="P2361" s="1" t="n">
        <f aca="false">K2361+L2361+M2361+N2361</f>
        <v>12293</v>
      </c>
      <c r="Q2361" s="1" t="n">
        <f aca="false">IFERROR(VLOOKUP(A2361,'[2]Pivot HorizontalMRP'!$A$4:$F$2689,6,0),0)</f>
        <v>2438</v>
      </c>
      <c r="R2361" s="1" t="n">
        <f aca="false">IFERROR(VLOOKUP(A2361,'[2]Pivot HorizontalMRP'!$A$4:$G$2689,7,0),0)</f>
        <v>3129</v>
      </c>
      <c r="S2361" s="1" t="n">
        <f aca="false">IFERROR(VLOOKUP(A2361,'[2]Pivot HorizontalMRP'!$A$4:$H$2689,8,0),0)</f>
        <v>2489</v>
      </c>
      <c r="T2361" s="1" t="n">
        <f aca="false">IFERROR(VLOOKUP(A2361,'[2]Pivot HorizontalMRP'!$A$4:$I$2689,9,0),0)</f>
        <v>1942</v>
      </c>
      <c r="U2361" s="1" t="n">
        <f aca="false">IF(I2361="delivery",O2361-SUM(Q2361+R2361),IF(I2361="PO",P2361-SUM(Q2361:R2361)))</f>
        <v>-2274</v>
      </c>
      <c r="V2361" s="81" t="n">
        <v>0.022</v>
      </c>
      <c r="W2361" s="81"/>
      <c r="X2361" s="81" t="n">
        <f aca="false">W2361-V2361</f>
        <v>-0.022</v>
      </c>
      <c r="Y2361" s="81"/>
      <c r="Z2361" s="81"/>
      <c r="AA2361" s="81"/>
      <c r="AB2361" s="81"/>
      <c r="AC2361" s="81"/>
      <c r="AD2361" s="81"/>
      <c r="AE2361" s="81"/>
      <c r="AF2361" s="81"/>
      <c r="AG2361" s="81"/>
      <c r="AH2361" s="81"/>
      <c r="AI2361" s="81"/>
      <c r="AJ2361" s="81"/>
      <c r="AK2361" s="81"/>
      <c r="AL2361" s="81"/>
      <c r="AM2361" s="81"/>
      <c r="AN2361" s="81"/>
      <c r="AO2361" s="81" t="str">
        <f aca="false">D2361</f>
        <v>Sanmina</v>
      </c>
      <c r="AP2361" s="1" t="s">
        <v>3124</v>
      </c>
      <c r="AQ2361" s="1"/>
      <c r="AR2361" s="1"/>
      <c r="AS2361" s="1"/>
      <c r="AT2361" s="1"/>
      <c r="AU2361" s="1"/>
      <c r="AV2361" s="1"/>
      <c r="AW2361" s="1"/>
      <c r="AX2361" s="1"/>
      <c r="AY2361" s="1"/>
      <c r="AZ2361" s="1"/>
      <c r="BA2361" s="1"/>
      <c r="BB2361" s="1"/>
      <c r="BC2361" s="1"/>
      <c r="BD2361" s="1"/>
      <c r="BE2361" s="1"/>
      <c r="BF2361" s="1" t="s">
        <v>14668</v>
      </c>
      <c r="BG2361" s="1" t="s">
        <v>183</v>
      </c>
      <c r="BH2361" s="1"/>
      <c r="BI2361" s="1"/>
    </row>
    <row r="2362" customFormat="false" ht="12.75" hidden="false" customHeight="false" outlineLevel="0" collapsed="false">
      <c r="A2362" s="1" t="s">
        <v>10275</v>
      </c>
      <c r="B2362" s="1" t="s">
        <v>10276</v>
      </c>
      <c r="C2362" s="1" t="s">
        <v>177</v>
      </c>
      <c r="D2362" s="1" t="s">
        <v>1471</v>
      </c>
      <c r="E2362" s="1" t="s">
        <v>10277</v>
      </c>
      <c r="F2362" s="1" t="s">
        <v>10278</v>
      </c>
      <c r="G2362" s="1" t="n">
        <v>241</v>
      </c>
      <c r="H2362" s="1" t="n">
        <v>3000</v>
      </c>
      <c r="I2362" s="101" t="s">
        <v>188</v>
      </c>
      <c r="J2362" s="1"/>
      <c r="K2362" s="1" t="n">
        <f aca="false">IFERROR(VLOOKUP(A2362,'[2]Pivot HorizontalMRP'!$A$4:$B$2689,2,0),0)</f>
        <v>0</v>
      </c>
      <c r="L2362" s="1" t="n">
        <f aca="false">IFERROR(VLOOKUP(A2362,'[2]Pivot HorizontalMRP'!$A$4:$C$2689,3,0),0)</f>
        <v>15000</v>
      </c>
      <c r="M2362" s="1" t="n">
        <f aca="false">IFERROR(VLOOKUP(A2362,'[2]Pivot HorizontalMRP'!$A$4:$D$2689,0.4,0),0)</f>
        <v>0</v>
      </c>
      <c r="N2362" s="1" t="n">
        <f aca="false">IFERROR(VLOOKUP(A2362,'[2]Pivot HorizontalMRP'!$A$4:$E$2689,5,0),0)</f>
        <v>0</v>
      </c>
      <c r="O2362" s="1" t="n">
        <f aca="false">K2362+L2362</f>
        <v>15000</v>
      </c>
      <c r="P2362" s="1" t="n">
        <f aca="false">K2362+L2362+M2362+N2362</f>
        <v>15000</v>
      </c>
      <c r="Q2362" s="1" t="n">
        <f aca="false">IFERROR(VLOOKUP(A2362,'[2]Pivot HorizontalMRP'!$A$4:$F$2689,6,0),0)</f>
        <v>0</v>
      </c>
      <c r="R2362" s="1" t="n">
        <f aca="false">IFERROR(VLOOKUP(A2362,'[2]Pivot HorizontalMRP'!$A$4:$G$2689,7,0),0)</f>
        <v>6280</v>
      </c>
      <c r="S2362" s="1" t="n">
        <f aca="false">IFERROR(VLOOKUP(A2362,'[2]Pivot HorizontalMRP'!$A$4:$H$2689,8,0),0)</f>
        <v>3834</v>
      </c>
      <c r="T2362" s="1" t="n">
        <f aca="false">IFERROR(VLOOKUP(A2362,'[2]Pivot HorizontalMRP'!$A$4:$I$2689,9,0),0)</f>
        <v>2770</v>
      </c>
      <c r="U2362" s="1" t="n">
        <f aca="false">IF(I2362="delivery",O2362-SUM(Q2362+R2362),IF(I2362="PO",P2362-SUM(Q2362:R2362)))</f>
        <v>8720</v>
      </c>
      <c r="V2362" s="81" t="n">
        <v>0.117</v>
      </c>
      <c r="W2362" s="81"/>
      <c r="X2362" s="81" t="n">
        <f aca="false">W2362-V2362</f>
        <v>-0.117</v>
      </c>
      <c r="Y2362" s="81"/>
      <c r="Z2362" s="81"/>
      <c r="AA2362" s="81" t="n">
        <v>0.117</v>
      </c>
      <c r="AB2362" s="81"/>
      <c r="AC2362" s="81"/>
      <c r="AD2362" s="81"/>
      <c r="AE2362" s="81"/>
      <c r="AF2362" s="81"/>
      <c r="AG2362" s="81"/>
      <c r="AH2362" s="81"/>
      <c r="AI2362" s="81"/>
      <c r="AJ2362" s="81"/>
      <c r="AK2362" s="81"/>
      <c r="AL2362" s="81"/>
      <c r="AM2362" s="81"/>
      <c r="AN2362" s="81"/>
      <c r="AO2362" s="81" t="str">
        <f aca="false">D2362</f>
        <v>Sanmina</v>
      </c>
      <c r="AP2362" s="1" t="s">
        <v>3124</v>
      </c>
      <c r="AQ2362" s="1"/>
      <c r="AR2362" s="1"/>
      <c r="AS2362" s="1"/>
      <c r="AT2362" s="1"/>
      <c r="AU2362" s="1"/>
      <c r="AV2362" s="1"/>
      <c r="AW2362" s="1"/>
      <c r="AX2362" s="1"/>
      <c r="AY2362" s="1"/>
      <c r="AZ2362" s="1"/>
      <c r="BA2362" s="1"/>
      <c r="BB2362" s="1"/>
      <c r="BC2362" s="1"/>
      <c r="BD2362" s="1"/>
      <c r="BE2362" s="1"/>
      <c r="BF2362" s="1" t="s">
        <v>14668</v>
      </c>
      <c r="BG2362" s="1" t="s">
        <v>183</v>
      </c>
      <c r="BH2362" s="1"/>
      <c r="BI2362" s="1"/>
    </row>
    <row r="2363" customFormat="false" ht="12.75" hidden="false" customHeight="false" outlineLevel="0" collapsed="false">
      <c r="A2363" s="1" t="s">
        <v>10279</v>
      </c>
      <c r="B2363" s="1" t="s">
        <v>10280</v>
      </c>
      <c r="C2363" s="1" t="s">
        <v>177</v>
      </c>
      <c r="D2363" s="1" t="s">
        <v>1471</v>
      </c>
      <c r="E2363" s="1" t="s">
        <v>16742</v>
      </c>
      <c r="F2363" s="1" t="s">
        <v>10282</v>
      </c>
      <c r="G2363" s="1" t="n">
        <v>58</v>
      </c>
      <c r="H2363" s="1" t="n">
        <v>760</v>
      </c>
      <c r="I2363" s="101" t="s">
        <v>180</v>
      </c>
      <c r="J2363" s="1"/>
      <c r="K2363" s="1" t="n">
        <f aca="false">IFERROR(VLOOKUP(A2363,'[2]Pivot HorizontalMRP'!$A$4:$B$2689,2,0),0)</f>
        <v>0</v>
      </c>
      <c r="L2363" s="1" t="n">
        <f aca="false">IFERROR(VLOOKUP(A2363,'[2]Pivot HorizontalMRP'!$A$4:$C$2689,3,0),0)</f>
        <v>1515</v>
      </c>
      <c r="M2363" s="1" t="n">
        <f aca="false">IFERROR(VLOOKUP(A2363,'[2]Pivot HorizontalMRP'!$A$4:$D$2689,0.4,0),0)</f>
        <v>0</v>
      </c>
      <c r="N2363" s="1" t="n">
        <f aca="false">IFERROR(VLOOKUP(A2363,'[2]Pivot HorizontalMRP'!$A$4:$E$2689,5,0),0)</f>
        <v>2400</v>
      </c>
      <c r="O2363" s="1" t="n">
        <f aca="false">K2363+L2363</f>
        <v>1515</v>
      </c>
      <c r="P2363" s="1" t="n">
        <f aca="false">K2363+L2363+M2363+N2363</f>
        <v>3915</v>
      </c>
      <c r="Q2363" s="1" t="n">
        <f aca="false">IFERROR(VLOOKUP(A2363,'[2]Pivot HorizontalMRP'!$A$4:$F$2689,6,0),0)</f>
        <v>3559</v>
      </c>
      <c r="R2363" s="1" t="n">
        <f aca="false">IFERROR(VLOOKUP(A2363,'[2]Pivot HorizontalMRP'!$A$4:$G$2689,7,0),0)</f>
        <v>2849</v>
      </c>
      <c r="S2363" s="1" t="n">
        <f aca="false">IFERROR(VLOOKUP(A2363,'[2]Pivot HorizontalMRP'!$A$4:$H$2689,8,0),0)</f>
        <v>2405</v>
      </c>
      <c r="T2363" s="1" t="n">
        <f aca="false">IFERROR(VLOOKUP(A2363,'[2]Pivot HorizontalMRP'!$A$4:$I$2689,9,0),0)</f>
        <v>1137</v>
      </c>
      <c r="U2363" s="1" t="n">
        <f aca="false">IF(I2363="delivery",O2363-SUM(Q2363+R2363),IF(I2363="PO",P2363-SUM(Q2363:R2363)))</f>
        <v>-4893</v>
      </c>
      <c r="V2363" s="81" t="n">
        <v>1.1</v>
      </c>
      <c r="W2363" s="81"/>
      <c r="X2363" s="81" t="n">
        <f aca="false">W2363-V2363</f>
        <v>-1.1</v>
      </c>
      <c r="Y2363" s="81"/>
      <c r="Z2363" s="81"/>
      <c r="AA2363" s="81" t="n">
        <v>1.25</v>
      </c>
      <c r="AB2363" s="81"/>
      <c r="AC2363" s="81"/>
      <c r="AD2363" s="81"/>
      <c r="AE2363" s="81"/>
      <c r="AF2363" s="81"/>
      <c r="AG2363" s="81"/>
      <c r="AH2363" s="81"/>
      <c r="AI2363" s="81"/>
      <c r="AJ2363" s="81"/>
      <c r="AK2363" s="81"/>
      <c r="AL2363" s="81"/>
      <c r="AM2363" s="81"/>
      <c r="AN2363" s="81"/>
      <c r="AO2363" s="81" t="str">
        <f aca="false">D2363</f>
        <v>Sanmina</v>
      </c>
      <c r="AP2363" s="1" t="s">
        <v>3124</v>
      </c>
      <c r="AQ2363" s="1"/>
      <c r="AR2363" s="1"/>
      <c r="AS2363" s="1"/>
      <c r="AT2363" s="1"/>
      <c r="AU2363" s="1"/>
      <c r="AV2363" s="1"/>
      <c r="AW2363" s="1"/>
      <c r="AX2363" s="1"/>
      <c r="AY2363" s="1"/>
      <c r="AZ2363" s="1"/>
      <c r="BA2363" s="1"/>
      <c r="BB2363" s="1"/>
      <c r="BC2363" s="1"/>
      <c r="BD2363" s="1"/>
      <c r="BE2363" s="1"/>
      <c r="BF2363" s="1" t="s">
        <v>14668</v>
      </c>
      <c r="BG2363" s="1" t="s">
        <v>183</v>
      </c>
      <c r="BH2363" s="1"/>
      <c r="BI2363" s="1"/>
    </row>
    <row r="2364" customFormat="false" ht="12.75" hidden="false" customHeight="false" outlineLevel="0" collapsed="false">
      <c r="A2364" s="1" t="s">
        <v>4694</v>
      </c>
      <c r="B2364" s="1" t="s">
        <v>4695</v>
      </c>
      <c r="C2364" s="1" t="s">
        <v>177</v>
      </c>
      <c r="D2364" s="1" t="s">
        <v>1471</v>
      </c>
      <c r="E2364" s="1" t="s">
        <v>4696</v>
      </c>
      <c r="F2364" s="1" t="s">
        <v>4697</v>
      </c>
      <c r="G2364" s="1" t="n">
        <v>69</v>
      </c>
      <c r="H2364" s="1" t="n">
        <v>7680</v>
      </c>
      <c r="I2364" s="101" t="s">
        <v>180</v>
      </c>
      <c r="J2364" s="1"/>
      <c r="K2364" s="1" t="n">
        <f aca="false">IFERROR(VLOOKUP(A2364,'[2]Pivot HorizontalMRP'!$A$4:$B$2689,2,0),0)</f>
        <v>0</v>
      </c>
      <c r="L2364" s="1" t="n">
        <f aca="false">IFERROR(VLOOKUP(A2364,'[2]Pivot HorizontalMRP'!$A$4:$C$2689,3,0),0)</f>
        <v>21238</v>
      </c>
      <c r="M2364" s="1" t="n">
        <f aca="false">IFERROR(VLOOKUP(A2364,'[2]Pivot HorizontalMRP'!$A$4:$D$2689,0.4,0),0)</f>
        <v>0</v>
      </c>
      <c r="N2364" s="1" t="n">
        <f aca="false">IFERROR(VLOOKUP(A2364,'[2]Pivot HorizontalMRP'!$A$4:$E$2689,5,0),0)</f>
        <v>38400</v>
      </c>
      <c r="O2364" s="1" t="n">
        <f aca="false">K2364+L2364</f>
        <v>21238</v>
      </c>
      <c r="P2364" s="1" t="n">
        <f aca="false">K2364+L2364+M2364+N2364</f>
        <v>59638</v>
      </c>
      <c r="Q2364" s="1" t="n">
        <f aca="false">IFERROR(VLOOKUP(A2364,'[2]Pivot HorizontalMRP'!$A$4:$F$2689,6,0),0)</f>
        <v>58815</v>
      </c>
      <c r="R2364" s="1" t="n">
        <f aca="false">IFERROR(VLOOKUP(A2364,'[2]Pivot HorizontalMRP'!$A$4:$G$2689,7,0),0)</f>
        <v>43811</v>
      </c>
      <c r="S2364" s="1" t="n">
        <f aca="false">IFERROR(VLOOKUP(A2364,'[2]Pivot HorizontalMRP'!$A$4:$H$2689,8,0),0)</f>
        <v>38599</v>
      </c>
      <c r="T2364" s="1" t="n">
        <f aca="false">IFERROR(VLOOKUP(A2364,'[2]Pivot HorizontalMRP'!$A$4:$I$2689,9,0),0)</f>
        <v>23804</v>
      </c>
      <c r="U2364" s="1" t="n">
        <f aca="false">IF(I2364="delivery",O2364-SUM(Q2364+R2364),IF(I2364="PO",P2364-SUM(Q2364:R2364)))</f>
        <v>-81388</v>
      </c>
      <c r="V2364" s="81" t="n">
        <v>0.15</v>
      </c>
      <c r="W2364" s="81"/>
      <c r="X2364" s="81" t="n">
        <f aca="false">W2364-V2364</f>
        <v>-0.15</v>
      </c>
      <c r="Y2364" s="81"/>
      <c r="Z2364" s="81"/>
      <c r="AA2364" s="81" t="n">
        <v>0.15667</v>
      </c>
      <c r="AB2364" s="81"/>
      <c r="AC2364" s="81"/>
      <c r="AD2364" s="81"/>
      <c r="AE2364" s="81"/>
      <c r="AF2364" s="81"/>
      <c r="AG2364" s="81"/>
      <c r="AH2364" s="81"/>
      <c r="AI2364" s="81"/>
      <c r="AJ2364" s="81"/>
      <c r="AK2364" s="81"/>
      <c r="AL2364" s="81"/>
      <c r="AM2364" s="81"/>
      <c r="AN2364" s="81"/>
      <c r="AO2364" s="81" t="str">
        <f aca="false">D2364</f>
        <v>Sanmina</v>
      </c>
      <c r="AP2364" s="1" t="s">
        <v>1474</v>
      </c>
      <c r="AQ2364" s="1"/>
      <c r="AR2364" s="1"/>
      <c r="AS2364" s="1"/>
      <c r="AT2364" s="1"/>
      <c r="AU2364" s="1"/>
      <c r="AV2364" s="1"/>
      <c r="AW2364" s="1"/>
      <c r="AX2364" s="1"/>
      <c r="AY2364" s="1"/>
      <c r="AZ2364" s="1"/>
      <c r="BA2364" s="1"/>
      <c r="BB2364" s="1"/>
      <c r="BC2364" s="1"/>
      <c r="BD2364" s="1"/>
      <c r="BE2364" s="1"/>
      <c r="BF2364" s="1" t="s">
        <v>14668</v>
      </c>
      <c r="BG2364" s="1" t="s">
        <v>183</v>
      </c>
      <c r="BH2364" s="1"/>
      <c r="BI2364" s="1"/>
    </row>
    <row r="2365" customFormat="false" ht="12.75" hidden="false" customHeight="false" outlineLevel="0" collapsed="false">
      <c r="A2365" s="1" t="s">
        <v>4698</v>
      </c>
      <c r="B2365" s="1" t="s">
        <v>4699</v>
      </c>
      <c r="C2365" s="1" t="s">
        <v>177</v>
      </c>
      <c r="D2365" s="1" t="s">
        <v>1471</v>
      </c>
      <c r="E2365" s="1" t="s">
        <v>4700</v>
      </c>
      <c r="F2365" s="1" t="s">
        <v>4701</v>
      </c>
      <c r="G2365" s="1" t="n">
        <v>113</v>
      </c>
      <c r="H2365" s="1" t="n">
        <v>3200</v>
      </c>
      <c r="I2365" s="101" t="s">
        <v>180</v>
      </c>
      <c r="J2365" s="1"/>
      <c r="K2365" s="1" t="n">
        <f aca="false">IFERROR(VLOOKUP(A2365,'[2]Pivot HorizontalMRP'!$A$4:$B$2689,2,0),0)</f>
        <v>0</v>
      </c>
      <c r="L2365" s="1" t="n">
        <f aca="false">IFERROR(VLOOKUP(A2365,'[2]Pivot HorizontalMRP'!$A$4:$C$2689,3,0),0)</f>
        <v>1927</v>
      </c>
      <c r="M2365" s="1" t="n">
        <f aca="false">IFERROR(VLOOKUP(A2365,'[2]Pivot HorizontalMRP'!$A$4:$D$2689,0.4,0),0)</f>
        <v>0</v>
      </c>
      <c r="N2365" s="1" t="n">
        <f aca="false">IFERROR(VLOOKUP(A2365,'[2]Pivot HorizontalMRP'!$A$4:$E$2689,5,0),0)</f>
        <v>0</v>
      </c>
      <c r="O2365" s="1" t="n">
        <f aca="false">K2365+L2365</f>
        <v>1927</v>
      </c>
      <c r="P2365" s="1" t="n">
        <f aca="false">K2365+L2365+M2365+N2365</f>
        <v>1927</v>
      </c>
      <c r="Q2365" s="1" t="n">
        <f aca="false">IFERROR(VLOOKUP(A2365,'[2]Pivot HorizontalMRP'!$A$4:$F$2689,6,0),0)</f>
        <v>672</v>
      </c>
      <c r="R2365" s="1" t="n">
        <f aca="false">IFERROR(VLOOKUP(A2365,'[2]Pivot HorizontalMRP'!$A$4:$G$2689,7,0),0)</f>
        <v>817</v>
      </c>
      <c r="S2365" s="1" t="n">
        <f aca="false">IFERROR(VLOOKUP(A2365,'[2]Pivot HorizontalMRP'!$A$4:$H$2689,8,0),0)</f>
        <v>730</v>
      </c>
      <c r="T2365" s="1" t="n">
        <f aca="false">IFERROR(VLOOKUP(A2365,'[2]Pivot HorizontalMRP'!$A$4:$I$2689,9,0),0)</f>
        <v>242</v>
      </c>
      <c r="U2365" s="1" t="n">
        <f aca="false">IF(I2365="delivery",O2365-SUM(Q2365+R2365),IF(I2365="PO",P2365-SUM(Q2365:R2365)))</f>
        <v>438</v>
      </c>
      <c r="V2365" s="81" t="n">
        <v>0.41377</v>
      </c>
      <c r="W2365" s="81"/>
      <c r="X2365" s="81" t="n">
        <f aca="false">W2365-V2365</f>
        <v>-0.41377</v>
      </c>
      <c r="Y2365" s="81"/>
      <c r="Z2365" s="81"/>
      <c r="AA2365" s="81"/>
      <c r="AB2365" s="81"/>
      <c r="AC2365" s="81"/>
      <c r="AD2365" s="81"/>
      <c r="AE2365" s="81"/>
      <c r="AF2365" s="81"/>
      <c r="AG2365" s="81"/>
      <c r="AH2365" s="81"/>
      <c r="AI2365" s="81"/>
      <c r="AJ2365" s="81"/>
      <c r="AK2365" s="81"/>
      <c r="AL2365" s="81"/>
      <c r="AM2365" s="81"/>
      <c r="AN2365" s="81"/>
      <c r="AO2365" s="81" t="str">
        <f aca="false">D2365</f>
        <v>Sanmina</v>
      </c>
      <c r="AP2365" s="1" t="s">
        <v>1474</v>
      </c>
      <c r="AQ2365" s="1"/>
      <c r="AR2365" s="1"/>
      <c r="AS2365" s="1"/>
      <c r="AT2365" s="1"/>
      <c r="AU2365" s="1"/>
      <c r="AV2365" s="1"/>
      <c r="AW2365" s="1"/>
      <c r="AX2365" s="1"/>
      <c r="AY2365" s="1"/>
      <c r="AZ2365" s="1"/>
      <c r="BA2365" s="1"/>
      <c r="BB2365" s="1"/>
      <c r="BC2365" s="1"/>
      <c r="BD2365" s="1"/>
      <c r="BE2365" s="1"/>
      <c r="BF2365" s="1" t="s">
        <v>14668</v>
      </c>
      <c r="BG2365" s="1" t="s">
        <v>183</v>
      </c>
      <c r="BH2365" s="1"/>
      <c r="BI2365" s="1"/>
    </row>
    <row r="2366" customFormat="false" ht="12.75" hidden="false" customHeight="false" outlineLevel="0" collapsed="false">
      <c r="A2366" s="1" t="s">
        <v>4702</v>
      </c>
      <c r="B2366" s="1" t="s">
        <v>4703</v>
      </c>
      <c r="C2366" s="1" t="s">
        <v>177</v>
      </c>
      <c r="D2366" s="1" t="s">
        <v>1471</v>
      </c>
      <c r="E2366" s="1" t="s">
        <v>16743</v>
      </c>
      <c r="F2366" s="1" t="s">
        <v>4705</v>
      </c>
      <c r="G2366" s="1" t="n">
        <v>86</v>
      </c>
      <c r="H2366" s="1" t="n">
        <v>5000</v>
      </c>
      <c r="I2366" s="101" t="s">
        <v>180</v>
      </c>
      <c r="J2366" s="1"/>
      <c r="K2366" s="1" t="n">
        <f aca="false">IFERROR(VLOOKUP(A2366,'[2]Pivot HorizontalMRP'!$A$4:$B$2689,2,0),0)</f>
        <v>0</v>
      </c>
      <c r="L2366" s="1" t="n">
        <f aca="false">IFERROR(VLOOKUP(A2366,'[2]Pivot HorizontalMRP'!$A$4:$C$2689,3,0),0)</f>
        <v>28036</v>
      </c>
      <c r="M2366" s="1" t="n">
        <f aca="false">IFERROR(VLOOKUP(A2366,'[2]Pivot HorizontalMRP'!$A$4:$D$2689,0.4,0),0)</f>
        <v>0</v>
      </c>
      <c r="N2366" s="1" t="n">
        <f aca="false">IFERROR(VLOOKUP(A2366,'[2]Pivot HorizontalMRP'!$A$4:$E$2689,5,0),0)</f>
        <v>48000</v>
      </c>
      <c r="O2366" s="1" t="n">
        <f aca="false">K2366+L2366</f>
        <v>28036</v>
      </c>
      <c r="P2366" s="1" t="n">
        <f aca="false">K2366+L2366+M2366+N2366</f>
        <v>76036</v>
      </c>
      <c r="Q2366" s="1" t="n">
        <f aca="false">IFERROR(VLOOKUP(A2366,'[2]Pivot HorizontalMRP'!$A$4:$F$2689,6,0),0)</f>
        <v>52456</v>
      </c>
      <c r="R2366" s="1" t="n">
        <f aca="false">IFERROR(VLOOKUP(A2366,'[2]Pivot HorizontalMRP'!$A$4:$G$2689,7,0),0)</f>
        <v>26784</v>
      </c>
      <c r="S2366" s="1" t="n">
        <f aca="false">IFERROR(VLOOKUP(A2366,'[2]Pivot HorizontalMRP'!$A$4:$H$2689,8,0),0)</f>
        <v>26936</v>
      </c>
      <c r="T2366" s="1" t="n">
        <f aca="false">IFERROR(VLOOKUP(A2366,'[2]Pivot HorizontalMRP'!$A$4:$I$2689,9,0),0)</f>
        <v>16792</v>
      </c>
      <c r="U2366" s="1" t="n">
        <f aca="false">IF(I2366="delivery",O2366-SUM(Q2366+R2366),IF(I2366="PO",P2366-SUM(Q2366:R2366)))</f>
        <v>-51204</v>
      </c>
      <c r="V2366" s="81" t="n">
        <v>0.076</v>
      </c>
      <c r="W2366" s="81"/>
      <c r="X2366" s="81" t="n">
        <f aca="false">W2366-V2366</f>
        <v>-0.076</v>
      </c>
      <c r="Y2366" s="81"/>
      <c r="Z2366" s="81"/>
      <c r="AA2366" s="81" t="n">
        <v>0.075</v>
      </c>
      <c r="AB2366" s="81"/>
      <c r="AC2366" s="81"/>
      <c r="AD2366" s="81"/>
      <c r="AE2366" s="81"/>
      <c r="AF2366" s="81"/>
      <c r="AG2366" s="81"/>
      <c r="AH2366" s="81"/>
      <c r="AI2366" s="81"/>
      <c r="AJ2366" s="81"/>
      <c r="AK2366" s="81"/>
      <c r="AL2366" s="81"/>
      <c r="AM2366" s="81"/>
      <c r="AN2366" s="81"/>
      <c r="AO2366" s="81" t="str">
        <f aca="false">D2366</f>
        <v>Sanmina</v>
      </c>
      <c r="AP2366" s="1" t="s">
        <v>1474</v>
      </c>
      <c r="AQ2366" s="1"/>
      <c r="AR2366" s="1"/>
      <c r="AS2366" s="1"/>
      <c r="AT2366" s="1"/>
      <c r="AU2366" s="1"/>
      <c r="AV2366" s="1"/>
      <c r="AW2366" s="1"/>
      <c r="AX2366" s="1"/>
      <c r="AY2366" s="1"/>
      <c r="AZ2366" s="1"/>
      <c r="BA2366" s="1"/>
      <c r="BB2366" s="1"/>
      <c r="BC2366" s="1"/>
      <c r="BD2366" s="1"/>
      <c r="BE2366" s="1"/>
      <c r="BF2366" s="1" t="s">
        <v>14668</v>
      </c>
      <c r="BG2366" s="1" t="s">
        <v>183</v>
      </c>
      <c r="BH2366" s="1"/>
      <c r="BI2366" s="1"/>
    </row>
    <row r="2367" customFormat="false" ht="12.75" hidden="false" customHeight="false" outlineLevel="0" collapsed="false">
      <c r="A2367" s="1" t="s">
        <v>4706</v>
      </c>
      <c r="B2367" s="1" t="s">
        <v>4707</v>
      </c>
      <c r="C2367" s="1" t="s">
        <v>177</v>
      </c>
      <c r="D2367" s="1" t="s">
        <v>1471</v>
      </c>
      <c r="E2367" s="1" t="s">
        <v>16744</v>
      </c>
      <c r="F2367" s="1" t="s">
        <v>4709</v>
      </c>
      <c r="G2367" s="1" t="n">
        <v>38</v>
      </c>
      <c r="H2367" s="1" t="n">
        <v>3000</v>
      </c>
      <c r="I2367" s="101" t="s">
        <v>180</v>
      </c>
      <c r="J2367" s="1"/>
      <c r="K2367" s="1" t="n">
        <f aca="false">IFERROR(VLOOKUP(A2367,'[2]Pivot HorizontalMRP'!$A$4:$B$2689,2,0),0)</f>
        <v>0</v>
      </c>
      <c r="L2367" s="1" t="n">
        <f aca="false">IFERROR(VLOOKUP(A2367,'[2]Pivot HorizontalMRP'!$A$4:$C$2689,3,0),0)</f>
        <v>8263</v>
      </c>
      <c r="M2367" s="1" t="n">
        <f aca="false">IFERROR(VLOOKUP(A2367,'[2]Pivot HorizontalMRP'!$A$4:$D$2689,0.4,0),0)</f>
        <v>0</v>
      </c>
      <c r="N2367" s="1" t="n">
        <f aca="false">IFERROR(VLOOKUP(A2367,'[2]Pivot HorizontalMRP'!$A$4:$E$2689,5,0),0)</f>
        <v>0</v>
      </c>
      <c r="O2367" s="1" t="n">
        <f aca="false">K2367+L2367</f>
        <v>8263</v>
      </c>
      <c r="P2367" s="1" t="n">
        <f aca="false">K2367+L2367+M2367+N2367</f>
        <v>8263</v>
      </c>
      <c r="Q2367" s="1" t="n">
        <f aca="false">IFERROR(VLOOKUP(A2367,'[2]Pivot HorizontalMRP'!$A$4:$F$2689,6,0),0)</f>
        <v>4323</v>
      </c>
      <c r="R2367" s="1" t="n">
        <f aca="false">IFERROR(VLOOKUP(A2367,'[2]Pivot HorizontalMRP'!$A$4:$G$2689,7,0),0)</f>
        <v>5164</v>
      </c>
      <c r="S2367" s="1" t="n">
        <f aca="false">IFERROR(VLOOKUP(A2367,'[2]Pivot HorizontalMRP'!$A$4:$H$2689,8,0),0)</f>
        <v>5374</v>
      </c>
      <c r="T2367" s="1" t="n">
        <f aca="false">IFERROR(VLOOKUP(A2367,'[2]Pivot HorizontalMRP'!$A$4:$I$2689,9,0),0)</f>
        <v>2933</v>
      </c>
      <c r="U2367" s="1" t="n">
        <f aca="false">IF(I2367="delivery",O2367-SUM(Q2367+R2367),IF(I2367="PO",P2367-SUM(Q2367:R2367)))</f>
        <v>-1224</v>
      </c>
      <c r="V2367" s="81" t="n">
        <v>0.042</v>
      </c>
      <c r="W2367" s="81"/>
      <c r="X2367" s="81" t="n">
        <f aca="false">W2367-V2367</f>
        <v>-0.042</v>
      </c>
      <c r="Y2367" s="81"/>
      <c r="Z2367" s="81"/>
      <c r="AA2367" s="81" t="n">
        <v>0.038</v>
      </c>
      <c r="AB2367" s="81"/>
      <c r="AC2367" s="81"/>
      <c r="AD2367" s="81"/>
      <c r="AE2367" s="81"/>
      <c r="AF2367" s="81"/>
      <c r="AG2367" s="81"/>
      <c r="AH2367" s="81"/>
      <c r="AI2367" s="81"/>
      <c r="AJ2367" s="81"/>
      <c r="AK2367" s="81"/>
      <c r="AL2367" s="81"/>
      <c r="AM2367" s="81"/>
      <c r="AN2367" s="81"/>
      <c r="AO2367" s="81" t="str">
        <f aca="false">D2367</f>
        <v>Sanmina</v>
      </c>
      <c r="AP2367" s="1" t="s">
        <v>1474</v>
      </c>
      <c r="AQ2367" s="1"/>
      <c r="AR2367" s="1"/>
      <c r="AS2367" s="1"/>
      <c r="AT2367" s="1"/>
      <c r="AU2367" s="1"/>
      <c r="AV2367" s="1"/>
      <c r="AW2367" s="1"/>
      <c r="AX2367" s="1"/>
      <c r="AY2367" s="1"/>
      <c r="AZ2367" s="1"/>
      <c r="BA2367" s="1"/>
      <c r="BB2367" s="1"/>
      <c r="BC2367" s="1"/>
      <c r="BD2367" s="1"/>
      <c r="BE2367" s="1"/>
      <c r="BF2367" s="1" t="s">
        <v>14668</v>
      </c>
      <c r="BG2367" s="1" t="s">
        <v>183</v>
      </c>
      <c r="BH2367" s="1"/>
      <c r="BI2367" s="1"/>
    </row>
    <row r="2368" customFormat="false" ht="12.75" hidden="false" customHeight="false" outlineLevel="0" collapsed="false">
      <c r="A2368" s="1" t="s">
        <v>4710</v>
      </c>
      <c r="B2368" s="1" t="s">
        <v>4711</v>
      </c>
      <c r="C2368" s="1" t="s">
        <v>177</v>
      </c>
      <c r="D2368" s="1" t="s">
        <v>1471</v>
      </c>
      <c r="E2368" s="1" t="s">
        <v>16745</v>
      </c>
      <c r="F2368" s="1" t="s">
        <v>16746</v>
      </c>
      <c r="G2368" s="1" t="n">
        <v>39</v>
      </c>
      <c r="H2368" s="1" t="n">
        <v>1320</v>
      </c>
      <c r="I2368" s="101" t="s">
        <v>188</v>
      </c>
      <c r="J2368" s="1"/>
      <c r="K2368" s="1" t="n">
        <f aca="false">IFERROR(VLOOKUP(A2368,'[2]Pivot HorizontalMRP'!$A$4:$B$2689,2,0),0)</f>
        <v>0</v>
      </c>
      <c r="L2368" s="1" t="n">
        <f aca="false">IFERROR(VLOOKUP(A2368,'[2]Pivot HorizontalMRP'!$A$4:$C$2689,3,0),0)</f>
        <v>1208</v>
      </c>
      <c r="M2368" s="1" t="n">
        <f aca="false">IFERROR(VLOOKUP(A2368,'[2]Pivot HorizontalMRP'!$A$4:$D$2689,0.4,0),0)</f>
        <v>0</v>
      </c>
      <c r="N2368" s="1" t="n">
        <f aca="false">IFERROR(VLOOKUP(A2368,'[2]Pivot HorizontalMRP'!$A$4:$E$2689,5,0),0)</f>
        <v>1320</v>
      </c>
      <c r="O2368" s="1" t="n">
        <f aca="false">K2368+L2368</f>
        <v>1208</v>
      </c>
      <c r="P2368" s="1" t="n">
        <f aca="false">K2368+L2368+M2368+N2368</f>
        <v>2528</v>
      </c>
      <c r="Q2368" s="1" t="n">
        <f aca="false">IFERROR(VLOOKUP(A2368,'[2]Pivot HorizontalMRP'!$A$4:$F$2689,6,0),0)</f>
        <v>1520</v>
      </c>
      <c r="R2368" s="1" t="n">
        <f aca="false">IFERROR(VLOOKUP(A2368,'[2]Pivot HorizontalMRP'!$A$4:$G$2689,7,0),0)</f>
        <v>1619</v>
      </c>
      <c r="S2368" s="1" t="n">
        <f aca="false">IFERROR(VLOOKUP(A2368,'[2]Pivot HorizontalMRP'!$A$4:$H$2689,8,0),0)</f>
        <v>1607</v>
      </c>
      <c r="T2368" s="1" t="n">
        <f aca="false">IFERROR(VLOOKUP(A2368,'[2]Pivot HorizontalMRP'!$A$4:$I$2689,9,0),0)</f>
        <v>617</v>
      </c>
      <c r="U2368" s="1" t="n">
        <f aca="false">IF(I2368="delivery",O2368-SUM(Q2368+R2368),IF(I2368="PO",P2368-SUM(Q2368:R2368)))</f>
        <v>-611</v>
      </c>
      <c r="V2368" s="81" t="n">
        <v>0.48</v>
      </c>
      <c r="W2368" s="81"/>
      <c r="X2368" s="81" t="n">
        <f aca="false">W2368-V2368</f>
        <v>-0.48</v>
      </c>
      <c r="Y2368" s="81"/>
      <c r="Z2368" s="81"/>
      <c r="AA2368" s="81" t="n">
        <v>0.48</v>
      </c>
      <c r="AB2368" s="81"/>
      <c r="AC2368" s="81"/>
      <c r="AD2368" s="81"/>
      <c r="AE2368" s="81"/>
      <c r="AF2368" s="81"/>
      <c r="AG2368" s="81"/>
      <c r="AH2368" s="81"/>
      <c r="AI2368" s="81"/>
      <c r="AJ2368" s="81"/>
      <c r="AK2368" s="81"/>
      <c r="AL2368" s="81"/>
      <c r="AM2368" s="81"/>
      <c r="AN2368" s="81"/>
      <c r="AO2368" s="81" t="str">
        <f aca="false">D2368</f>
        <v>Sanmina</v>
      </c>
      <c r="AP2368" s="1" t="s">
        <v>1474</v>
      </c>
      <c r="AQ2368" s="1"/>
      <c r="AR2368" s="1"/>
      <c r="AS2368" s="1"/>
      <c r="AT2368" s="1"/>
      <c r="AU2368" s="1"/>
      <c r="AV2368" s="1"/>
      <c r="AW2368" s="1"/>
      <c r="AX2368" s="1"/>
      <c r="AY2368" s="1"/>
      <c r="AZ2368" s="1"/>
      <c r="BA2368" s="1"/>
      <c r="BB2368" s="1"/>
      <c r="BC2368" s="1"/>
      <c r="BD2368" s="1"/>
      <c r="BE2368" s="1"/>
      <c r="BF2368" s="1" t="s">
        <v>14668</v>
      </c>
      <c r="BG2368" s="1" t="s">
        <v>183</v>
      </c>
      <c r="BH2368" s="1"/>
      <c r="BI2368" s="1"/>
    </row>
    <row r="2369" customFormat="false" ht="12.75" hidden="false" customHeight="false" outlineLevel="0" collapsed="false">
      <c r="A2369" s="1" t="s">
        <v>4719</v>
      </c>
      <c r="B2369" s="1" t="s">
        <v>4720</v>
      </c>
      <c r="C2369" s="1" t="s">
        <v>177</v>
      </c>
      <c r="D2369" s="1" t="s">
        <v>1471</v>
      </c>
      <c r="E2369" s="1" t="s">
        <v>4721</v>
      </c>
      <c r="F2369" s="1" t="s">
        <v>4722</v>
      </c>
      <c r="G2369" s="1" t="n">
        <v>33</v>
      </c>
      <c r="H2369" s="1" t="n">
        <v>125</v>
      </c>
      <c r="I2369" s="101" t="s">
        <v>188</v>
      </c>
      <c r="J2369" s="1"/>
      <c r="K2369" s="1" t="n">
        <f aca="false">IFERROR(VLOOKUP(A2369,'[2]Pivot HorizontalMRP'!$A$4:$B$2689,2,0),0)</f>
        <v>0</v>
      </c>
      <c r="L2369" s="1" t="n">
        <f aca="false">IFERROR(VLOOKUP(A2369,'[2]Pivot HorizontalMRP'!$A$4:$C$2689,3,0),0)</f>
        <v>1287</v>
      </c>
      <c r="M2369" s="1" t="n">
        <f aca="false">IFERROR(VLOOKUP(A2369,'[2]Pivot HorizontalMRP'!$A$4:$D$2689,0.4,0),0)</f>
        <v>0</v>
      </c>
      <c r="N2369" s="1" t="n">
        <f aca="false">IFERROR(VLOOKUP(A2369,'[2]Pivot HorizontalMRP'!$A$4:$E$2689,5,0),0)</f>
        <v>0</v>
      </c>
      <c r="O2369" s="1" t="n">
        <f aca="false">K2369+L2369</f>
        <v>1287</v>
      </c>
      <c r="P2369" s="1" t="n">
        <f aca="false">K2369+L2369+M2369+N2369</f>
        <v>1287</v>
      </c>
      <c r="Q2369" s="1" t="n">
        <f aca="false">IFERROR(VLOOKUP(A2369,'[2]Pivot HorizontalMRP'!$A$4:$F$2689,6,0),0)</f>
        <v>686</v>
      </c>
      <c r="R2369" s="1" t="n">
        <f aca="false">IFERROR(VLOOKUP(A2369,'[2]Pivot HorizontalMRP'!$A$4:$G$2689,7,0),0)</f>
        <v>768</v>
      </c>
      <c r="S2369" s="1" t="n">
        <f aca="false">IFERROR(VLOOKUP(A2369,'[2]Pivot HorizontalMRP'!$A$4:$H$2689,8,0),0)</f>
        <v>1124</v>
      </c>
      <c r="T2369" s="1" t="n">
        <f aca="false">IFERROR(VLOOKUP(A2369,'[2]Pivot HorizontalMRP'!$A$4:$I$2689,9,0),0)</f>
        <v>497</v>
      </c>
      <c r="U2369" s="1" t="n">
        <f aca="false">IF(I2369="delivery",O2369-SUM(Q2369+R2369),IF(I2369="PO",P2369-SUM(Q2369:R2369)))</f>
        <v>-167</v>
      </c>
      <c r="V2369" s="81" t="n">
        <v>0.68</v>
      </c>
      <c r="W2369" s="81"/>
      <c r="X2369" s="81" t="n">
        <f aca="false">W2369-V2369</f>
        <v>-0.68</v>
      </c>
      <c r="Y2369" s="81"/>
      <c r="Z2369" s="81"/>
      <c r="AA2369" s="81"/>
      <c r="AB2369" s="81"/>
      <c r="AC2369" s="81"/>
      <c r="AD2369" s="81"/>
      <c r="AE2369" s="81"/>
      <c r="AF2369" s="81"/>
      <c r="AG2369" s="81"/>
      <c r="AH2369" s="81"/>
      <c r="AI2369" s="81"/>
      <c r="AJ2369" s="81"/>
      <c r="AK2369" s="81"/>
      <c r="AL2369" s="81"/>
      <c r="AM2369" s="81"/>
      <c r="AN2369" s="81"/>
      <c r="AO2369" s="81" t="str">
        <f aca="false">D2369</f>
        <v>Sanmina</v>
      </c>
      <c r="AP2369" s="1" t="s">
        <v>1474</v>
      </c>
      <c r="AQ2369" s="1"/>
      <c r="AR2369" s="1"/>
      <c r="AS2369" s="1"/>
      <c r="AT2369" s="1"/>
      <c r="AU2369" s="1"/>
      <c r="AV2369" s="1"/>
      <c r="AW2369" s="1"/>
      <c r="AX2369" s="1"/>
      <c r="AY2369" s="1"/>
      <c r="AZ2369" s="1"/>
      <c r="BA2369" s="1"/>
      <c r="BB2369" s="1"/>
      <c r="BC2369" s="1"/>
      <c r="BD2369" s="1"/>
      <c r="BE2369" s="1"/>
      <c r="BF2369" s="1" t="s">
        <v>14668</v>
      </c>
      <c r="BG2369" s="1" t="s">
        <v>183</v>
      </c>
      <c r="BH2369" s="1"/>
      <c r="BI2369" s="1"/>
    </row>
    <row r="2370" customFormat="false" ht="12.75" hidden="false" customHeight="false" outlineLevel="0" collapsed="false">
      <c r="A2370" s="1" t="s">
        <v>4723</v>
      </c>
      <c r="B2370" s="1" t="s">
        <v>4724</v>
      </c>
      <c r="C2370" s="1" t="s">
        <v>177</v>
      </c>
      <c r="D2370" s="1" t="s">
        <v>1471</v>
      </c>
      <c r="E2370" s="1" t="s">
        <v>16747</v>
      </c>
      <c r="F2370" s="1" t="s">
        <v>4726</v>
      </c>
      <c r="G2370" s="1" t="n">
        <v>86</v>
      </c>
      <c r="H2370" s="1" t="n">
        <v>2000</v>
      </c>
      <c r="I2370" s="101" t="s">
        <v>180</v>
      </c>
      <c r="J2370" s="1"/>
      <c r="K2370" s="1" t="n">
        <f aca="false">IFERROR(VLOOKUP(A2370,'[2]Pivot HorizontalMRP'!$A$4:$B$2689,2,0),0)</f>
        <v>0</v>
      </c>
      <c r="L2370" s="1" t="n">
        <f aca="false">IFERROR(VLOOKUP(A2370,'[2]Pivot HorizontalMRP'!$A$4:$C$2689,3,0),0)</f>
        <v>8986</v>
      </c>
      <c r="M2370" s="1" t="n">
        <f aca="false">IFERROR(VLOOKUP(A2370,'[2]Pivot HorizontalMRP'!$A$4:$D$2689,0.4,0),0)</f>
        <v>0</v>
      </c>
      <c r="N2370" s="1" t="n">
        <f aca="false">IFERROR(VLOOKUP(A2370,'[2]Pivot HorizontalMRP'!$A$4:$E$2689,5,0),0)</f>
        <v>0</v>
      </c>
      <c r="O2370" s="1" t="n">
        <f aca="false">K2370+L2370</f>
        <v>8986</v>
      </c>
      <c r="P2370" s="1" t="n">
        <f aca="false">K2370+L2370+M2370+N2370</f>
        <v>8986</v>
      </c>
      <c r="Q2370" s="1" t="n">
        <f aca="false">IFERROR(VLOOKUP(A2370,'[2]Pivot HorizontalMRP'!$A$4:$F$2689,6,0),0)</f>
        <v>3987</v>
      </c>
      <c r="R2370" s="1" t="n">
        <f aca="false">IFERROR(VLOOKUP(A2370,'[2]Pivot HorizontalMRP'!$A$4:$G$2689,7,0),0)</f>
        <v>6238</v>
      </c>
      <c r="S2370" s="1" t="n">
        <f aca="false">IFERROR(VLOOKUP(A2370,'[2]Pivot HorizontalMRP'!$A$4:$H$2689,8,0),0)</f>
        <v>5712</v>
      </c>
      <c r="T2370" s="1" t="n">
        <f aca="false">IFERROR(VLOOKUP(A2370,'[2]Pivot HorizontalMRP'!$A$4:$I$2689,9,0),0)</f>
        <v>3916</v>
      </c>
      <c r="U2370" s="1" t="n">
        <f aca="false">IF(I2370="delivery",O2370-SUM(Q2370+R2370),IF(I2370="PO",P2370-SUM(Q2370:R2370)))</f>
        <v>-1239</v>
      </c>
      <c r="V2370" s="81" t="n">
        <v>0.22312</v>
      </c>
      <c r="W2370" s="81"/>
      <c r="X2370" s="81" t="n">
        <f aca="false">W2370-V2370</f>
        <v>-0.22312</v>
      </c>
      <c r="Y2370" s="81"/>
      <c r="Z2370" s="81"/>
      <c r="AA2370" s="81" t="n">
        <v>0.22321</v>
      </c>
      <c r="AB2370" s="81"/>
      <c r="AC2370" s="81"/>
      <c r="AD2370" s="81"/>
      <c r="AE2370" s="81"/>
      <c r="AF2370" s="81"/>
      <c r="AG2370" s="81"/>
      <c r="AH2370" s="81"/>
      <c r="AI2370" s="81"/>
      <c r="AJ2370" s="81"/>
      <c r="AK2370" s="81"/>
      <c r="AL2370" s="81"/>
      <c r="AM2370" s="81"/>
      <c r="AN2370" s="81"/>
      <c r="AO2370" s="81" t="str">
        <f aca="false">D2370</f>
        <v>Sanmina</v>
      </c>
      <c r="AP2370" s="1" t="s">
        <v>1474</v>
      </c>
      <c r="AQ2370" s="1"/>
      <c r="AR2370" s="1"/>
      <c r="AS2370" s="1"/>
      <c r="AT2370" s="1"/>
      <c r="AU2370" s="1"/>
      <c r="AV2370" s="1"/>
      <c r="AW2370" s="1"/>
      <c r="AX2370" s="1"/>
      <c r="AY2370" s="1"/>
      <c r="AZ2370" s="1"/>
      <c r="BA2370" s="1"/>
      <c r="BB2370" s="1"/>
      <c r="BC2370" s="1"/>
      <c r="BD2370" s="1"/>
      <c r="BE2370" s="1"/>
      <c r="BF2370" s="1" t="s">
        <v>14668</v>
      </c>
      <c r="BG2370" s="1" t="s">
        <v>183</v>
      </c>
      <c r="BH2370" s="1"/>
      <c r="BI2370" s="1"/>
    </row>
    <row r="2371" customFormat="false" ht="12.75" hidden="false" customHeight="false" outlineLevel="0" collapsed="false">
      <c r="A2371" s="1" t="s">
        <v>4745</v>
      </c>
      <c r="B2371" s="1" t="s">
        <v>4746</v>
      </c>
      <c r="C2371" s="1" t="s">
        <v>177</v>
      </c>
      <c r="D2371" s="1" t="s">
        <v>1471</v>
      </c>
      <c r="E2371" s="1" t="s">
        <v>4747</v>
      </c>
      <c r="F2371" s="1" t="s">
        <v>4748</v>
      </c>
      <c r="G2371" s="1" t="n">
        <v>90</v>
      </c>
      <c r="H2371" s="1" t="n">
        <v>2040</v>
      </c>
      <c r="I2371" s="101" t="s">
        <v>180</v>
      </c>
      <c r="J2371" s="1"/>
      <c r="K2371" s="1" t="n">
        <f aca="false">IFERROR(VLOOKUP(A2371,'[2]Pivot HorizontalMRP'!$A$4:$B$2689,2,0),0)</f>
        <v>0</v>
      </c>
      <c r="L2371" s="1" t="n">
        <f aca="false">IFERROR(VLOOKUP(A2371,'[2]Pivot HorizontalMRP'!$A$4:$C$2689,3,0),0)</f>
        <v>1325</v>
      </c>
      <c r="M2371" s="1" t="n">
        <f aca="false">IFERROR(VLOOKUP(A2371,'[2]Pivot HorizontalMRP'!$A$4:$D$2689,0.4,0),0)</f>
        <v>0</v>
      </c>
      <c r="N2371" s="1" t="n">
        <f aca="false">IFERROR(VLOOKUP(A2371,'[2]Pivot HorizontalMRP'!$A$4:$E$2689,5,0),0)</f>
        <v>0</v>
      </c>
      <c r="O2371" s="1" t="n">
        <f aca="false">K2371+L2371</f>
        <v>1325</v>
      </c>
      <c r="P2371" s="1" t="n">
        <f aca="false">K2371+L2371+M2371+N2371</f>
        <v>1325</v>
      </c>
      <c r="Q2371" s="1" t="n">
        <f aca="false">IFERROR(VLOOKUP(A2371,'[2]Pivot HorizontalMRP'!$A$4:$F$2689,6,0),0)</f>
        <v>647</v>
      </c>
      <c r="R2371" s="1" t="n">
        <f aca="false">IFERROR(VLOOKUP(A2371,'[2]Pivot HorizontalMRP'!$A$4:$G$2689,7,0),0)</f>
        <v>482</v>
      </c>
      <c r="S2371" s="1" t="n">
        <f aca="false">IFERROR(VLOOKUP(A2371,'[2]Pivot HorizontalMRP'!$A$4:$H$2689,8,0),0)</f>
        <v>524</v>
      </c>
      <c r="T2371" s="1" t="n">
        <f aca="false">IFERROR(VLOOKUP(A2371,'[2]Pivot HorizontalMRP'!$A$4:$I$2689,9,0),0)</f>
        <v>229</v>
      </c>
      <c r="U2371" s="1" t="n">
        <f aca="false">IF(I2371="delivery",O2371-SUM(Q2371+R2371),IF(I2371="PO",P2371-SUM(Q2371:R2371)))</f>
        <v>196</v>
      </c>
      <c r="V2371" s="81" t="n">
        <v>1.445</v>
      </c>
      <c r="W2371" s="81"/>
      <c r="X2371" s="81" t="n">
        <f aca="false">W2371-V2371</f>
        <v>-1.445</v>
      </c>
      <c r="Y2371" s="81"/>
      <c r="Z2371" s="81"/>
      <c r="AA2371" s="81"/>
      <c r="AB2371" s="81"/>
      <c r="AC2371" s="81"/>
      <c r="AD2371" s="81"/>
      <c r="AE2371" s="81"/>
      <c r="AF2371" s="81"/>
      <c r="AG2371" s="81"/>
      <c r="AH2371" s="81"/>
      <c r="AI2371" s="81"/>
      <c r="AJ2371" s="81"/>
      <c r="AK2371" s="81"/>
      <c r="AL2371" s="81"/>
      <c r="AM2371" s="81"/>
      <c r="AN2371" s="81"/>
      <c r="AO2371" s="81" t="str">
        <f aca="false">D2371</f>
        <v>Sanmina</v>
      </c>
      <c r="AP2371" s="1" t="s">
        <v>1474</v>
      </c>
      <c r="AQ2371" s="1"/>
      <c r="AR2371" s="1"/>
      <c r="AS2371" s="1"/>
      <c r="AT2371" s="1"/>
      <c r="AU2371" s="1"/>
      <c r="AV2371" s="1"/>
      <c r="AW2371" s="1"/>
      <c r="AX2371" s="1"/>
      <c r="AY2371" s="1"/>
      <c r="AZ2371" s="1"/>
      <c r="BA2371" s="1"/>
      <c r="BB2371" s="1"/>
      <c r="BC2371" s="1"/>
      <c r="BD2371" s="1"/>
      <c r="BE2371" s="1"/>
      <c r="BF2371" s="1" t="s">
        <v>14668</v>
      </c>
      <c r="BG2371" s="1" t="s">
        <v>183</v>
      </c>
      <c r="BH2371" s="1"/>
      <c r="BI2371" s="1"/>
    </row>
    <row r="2372" customFormat="false" ht="12.75" hidden="false" customHeight="false" outlineLevel="0" collapsed="false">
      <c r="A2372" s="1" t="s">
        <v>4753</v>
      </c>
      <c r="B2372" s="1" t="s">
        <v>4754</v>
      </c>
      <c r="C2372" s="1" t="s">
        <v>177</v>
      </c>
      <c r="D2372" s="1" t="s">
        <v>1471</v>
      </c>
      <c r="E2372" s="1" t="s">
        <v>16748</v>
      </c>
      <c r="F2372" s="1" t="s">
        <v>16749</v>
      </c>
      <c r="G2372" s="1" t="n">
        <v>44</v>
      </c>
      <c r="H2372" s="1" t="n">
        <v>1800</v>
      </c>
      <c r="I2372" s="101" t="s">
        <v>188</v>
      </c>
      <c r="J2372" s="1"/>
      <c r="K2372" s="1" t="n">
        <f aca="false">IFERROR(VLOOKUP(A2372,'[2]Pivot HorizontalMRP'!$A$4:$B$2689,2,0),0)</f>
        <v>0</v>
      </c>
      <c r="L2372" s="1" t="n">
        <f aca="false">IFERROR(VLOOKUP(A2372,'[2]Pivot HorizontalMRP'!$A$4:$C$2689,3,0),0)</f>
        <v>6064</v>
      </c>
      <c r="M2372" s="1" t="n">
        <f aca="false">IFERROR(VLOOKUP(A2372,'[2]Pivot HorizontalMRP'!$A$4:$D$2689,0.4,0),0)</f>
        <v>0</v>
      </c>
      <c r="N2372" s="1" t="n">
        <f aca="false">IFERROR(VLOOKUP(A2372,'[2]Pivot HorizontalMRP'!$A$4:$E$2689,5,0),0)</f>
        <v>0</v>
      </c>
      <c r="O2372" s="1" t="n">
        <f aca="false">K2372+L2372</f>
        <v>6064</v>
      </c>
      <c r="P2372" s="1" t="n">
        <f aca="false">K2372+L2372+M2372+N2372</f>
        <v>6064</v>
      </c>
      <c r="Q2372" s="1" t="n">
        <f aca="false">IFERROR(VLOOKUP(A2372,'[2]Pivot HorizontalMRP'!$A$4:$F$2689,6,0),0)</f>
        <v>4109</v>
      </c>
      <c r="R2372" s="1" t="n">
        <f aca="false">IFERROR(VLOOKUP(A2372,'[2]Pivot HorizontalMRP'!$A$4:$G$2689,7,0),0)</f>
        <v>2206</v>
      </c>
      <c r="S2372" s="1" t="n">
        <f aca="false">IFERROR(VLOOKUP(A2372,'[2]Pivot HorizontalMRP'!$A$4:$H$2689,8,0),0)</f>
        <v>2476</v>
      </c>
      <c r="T2372" s="1" t="n">
        <f aca="false">IFERROR(VLOOKUP(A2372,'[2]Pivot HorizontalMRP'!$A$4:$I$2689,9,0),0)</f>
        <v>1503</v>
      </c>
      <c r="U2372" s="1" t="n">
        <f aca="false">IF(I2372="delivery",O2372-SUM(Q2372+R2372),IF(I2372="PO",P2372-SUM(Q2372:R2372)))</f>
        <v>-251</v>
      </c>
      <c r="V2372" s="81" t="n">
        <v>0.43</v>
      </c>
      <c r="W2372" s="81"/>
      <c r="X2372" s="81" t="n">
        <f aca="false">W2372-V2372</f>
        <v>-0.43</v>
      </c>
      <c r="Y2372" s="81"/>
      <c r="Z2372" s="81"/>
      <c r="AA2372" s="81"/>
      <c r="AB2372" s="81"/>
      <c r="AC2372" s="81"/>
      <c r="AD2372" s="81"/>
      <c r="AE2372" s="81"/>
      <c r="AF2372" s="81"/>
      <c r="AG2372" s="81"/>
      <c r="AH2372" s="81"/>
      <c r="AI2372" s="81"/>
      <c r="AJ2372" s="81"/>
      <c r="AK2372" s="81"/>
      <c r="AL2372" s="81"/>
      <c r="AM2372" s="81"/>
      <c r="AN2372" s="81"/>
      <c r="AO2372" s="81" t="str">
        <f aca="false">D2372</f>
        <v>Sanmina</v>
      </c>
      <c r="AP2372" s="1" t="s">
        <v>1474</v>
      </c>
      <c r="AQ2372" s="1"/>
      <c r="AR2372" s="1"/>
      <c r="AS2372" s="1"/>
      <c r="AT2372" s="1"/>
      <c r="AU2372" s="1"/>
      <c r="AV2372" s="1"/>
      <c r="AW2372" s="1"/>
      <c r="AX2372" s="1"/>
      <c r="AY2372" s="1"/>
      <c r="AZ2372" s="1"/>
      <c r="BA2372" s="1"/>
      <c r="BB2372" s="1"/>
      <c r="BC2372" s="1"/>
      <c r="BD2372" s="1"/>
      <c r="BE2372" s="1"/>
      <c r="BF2372" s="1" t="s">
        <v>14668</v>
      </c>
      <c r="BG2372" s="1" t="s">
        <v>183</v>
      </c>
      <c r="BH2372" s="1"/>
      <c r="BI2372" s="1"/>
    </row>
    <row r="2373" customFormat="false" ht="12.75" hidden="false" customHeight="false" outlineLevel="0" collapsed="false">
      <c r="A2373" s="1" t="s">
        <v>4761</v>
      </c>
      <c r="B2373" s="1" t="s">
        <v>4762</v>
      </c>
      <c r="C2373" s="1" t="s">
        <v>177</v>
      </c>
      <c r="D2373" s="1" t="s">
        <v>1471</v>
      </c>
      <c r="E2373" s="1" t="s">
        <v>16750</v>
      </c>
      <c r="F2373" s="1" t="s">
        <v>4764</v>
      </c>
      <c r="G2373" s="1" t="n">
        <v>43</v>
      </c>
      <c r="H2373" s="1" t="n">
        <v>240</v>
      </c>
      <c r="I2373" s="101" t="s">
        <v>180</v>
      </c>
      <c r="J2373" s="1"/>
      <c r="K2373" s="1" t="n">
        <f aca="false">IFERROR(VLOOKUP(A2373,'[2]Pivot HorizontalMRP'!$A$4:$B$2689,2,0),0)</f>
        <v>0</v>
      </c>
      <c r="L2373" s="1" t="n">
        <f aca="false">IFERROR(VLOOKUP(A2373,'[2]Pivot HorizontalMRP'!$A$4:$C$2689,3,0),0)</f>
        <v>1095</v>
      </c>
      <c r="M2373" s="1" t="n">
        <f aca="false">IFERROR(VLOOKUP(A2373,'[2]Pivot HorizontalMRP'!$A$4:$D$2689,0.4,0),0)</f>
        <v>0</v>
      </c>
      <c r="N2373" s="1" t="n">
        <f aca="false">IFERROR(VLOOKUP(A2373,'[2]Pivot HorizontalMRP'!$A$4:$E$2689,5,0),0)</f>
        <v>0</v>
      </c>
      <c r="O2373" s="1" t="n">
        <f aca="false">K2373+L2373</f>
        <v>1095</v>
      </c>
      <c r="P2373" s="1" t="n">
        <f aca="false">K2373+L2373+M2373+N2373</f>
        <v>1095</v>
      </c>
      <c r="Q2373" s="1" t="n">
        <f aca="false">IFERROR(VLOOKUP(A2373,'[2]Pivot HorizontalMRP'!$A$4:$F$2689,6,0),0)</f>
        <v>1314</v>
      </c>
      <c r="R2373" s="1" t="n">
        <f aca="false">IFERROR(VLOOKUP(A2373,'[2]Pivot HorizontalMRP'!$A$4:$G$2689,7,0),0)</f>
        <v>1028</v>
      </c>
      <c r="S2373" s="1" t="n">
        <f aca="false">IFERROR(VLOOKUP(A2373,'[2]Pivot HorizontalMRP'!$A$4:$H$2689,8,0),0)</f>
        <v>1048</v>
      </c>
      <c r="T2373" s="1" t="n">
        <f aca="false">IFERROR(VLOOKUP(A2373,'[2]Pivot HorizontalMRP'!$A$4:$I$2689,9,0),0)</f>
        <v>358</v>
      </c>
      <c r="U2373" s="1" t="n">
        <f aca="false">IF(I2373="delivery",O2373-SUM(Q2373+R2373),IF(I2373="PO",P2373-SUM(Q2373:R2373)))</f>
        <v>-1247</v>
      </c>
      <c r="V2373" s="81" t="n">
        <v>4.46</v>
      </c>
      <c r="W2373" s="81"/>
      <c r="X2373" s="81" t="n">
        <f aca="false">W2373-V2373</f>
        <v>-4.46</v>
      </c>
      <c r="Y2373" s="81"/>
      <c r="Z2373" s="81"/>
      <c r="AA2373" s="81" t="n">
        <v>4.46</v>
      </c>
      <c r="AB2373" s="81"/>
      <c r="AC2373" s="81"/>
      <c r="AD2373" s="81"/>
      <c r="AE2373" s="81"/>
      <c r="AF2373" s="81"/>
      <c r="AG2373" s="81"/>
      <c r="AH2373" s="81"/>
      <c r="AI2373" s="81"/>
      <c r="AJ2373" s="81"/>
      <c r="AK2373" s="81"/>
      <c r="AL2373" s="81"/>
      <c r="AM2373" s="81"/>
      <c r="AN2373" s="81"/>
      <c r="AO2373" s="81" t="str">
        <f aca="false">D2373</f>
        <v>Sanmina</v>
      </c>
      <c r="AP2373" s="1" t="s">
        <v>1474</v>
      </c>
      <c r="AQ2373" s="1"/>
      <c r="AR2373" s="1"/>
      <c r="AS2373" s="1"/>
      <c r="AT2373" s="1"/>
      <c r="AU2373" s="1"/>
      <c r="AV2373" s="1"/>
      <c r="AW2373" s="1"/>
      <c r="AX2373" s="1"/>
      <c r="AY2373" s="1"/>
      <c r="AZ2373" s="1"/>
      <c r="BA2373" s="1"/>
      <c r="BB2373" s="1"/>
      <c r="BC2373" s="1"/>
      <c r="BD2373" s="1"/>
      <c r="BE2373" s="1"/>
      <c r="BF2373" s="1" t="s">
        <v>14668</v>
      </c>
      <c r="BG2373" s="1" t="s">
        <v>183</v>
      </c>
      <c r="BH2373" s="1"/>
      <c r="BI2373" s="1"/>
    </row>
    <row r="2374" customFormat="false" ht="12.75" hidden="false" customHeight="false" outlineLevel="0" collapsed="false">
      <c r="A2374" s="1" t="s">
        <v>4769</v>
      </c>
      <c r="B2374" s="1" t="s">
        <v>4770</v>
      </c>
      <c r="C2374" s="1" t="s">
        <v>177</v>
      </c>
      <c r="D2374" s="1" t="s">
        <v>1471</v>
      </c>
      <c r="E2374" s="1" t="s">
        <v>16751</v>
      </c>
      <c r="F2374" s="1" t="s">
        <v>4772</v>
      </c>
      <c r="G2374" s="1" t="n">
        <v>39</v>
      </c>
      <c r="H2374" s="1" t="n">
        <v>240</v>
      </c>
      <c r="I2374" s="101" t="s">
        <v>180</v>
      </c>
      <c r="J2374" s="1"/>
      <c r="K2374" s="1" t="n">
        <f aca="false">IFERROR(VLOOKUP(A2374,'[2]Pivot HorizontalMRP'!$A$4:$B$2689,2,0),0)</f>
        <v>0</v>
      </c>
      <c r="L2374" s="1" t="n">
        <f aca="false">IFERROR(VLOOKUP(A2374,'[2]Pivot HorizontalMRP'!$A$4:$C$2689,3,0),0)</f>
        <v>3371</v>
      </c>
      <c r="M2374" s="1" t="n">
        <f aca="false">IFERROR(VLOOKUP(A2374,'[2]Pivot HorizontalMRP'!$A$4:$D$2689,0.4,0),0)</f>
        <v>0</v>
      </c>
      <c r="N2374" s="1" t="n">
        <f aca="false">IFERROR(VLOOKUP(A2374,'[2]Pivot HorizontalMRP'!$A$4:$E$2689,5,0),0)</f>
        <v>6240</v>
      </c>
      <c r="O2374" s="1" t="n">
        <f aca="false">K2374+L2374</f>
        <v>3371</v>
      </c>
      <c r="P2374" s="1" t="n">
        <f aca="false">K2374+L2374+M2374+N2374</f>
        <v>9611</v>
      </c>
      <c r="Q2374" s="1" t="n">
        <f aca="false">IFERROR(VLOOKUP(A2374,'[2]Pivot HorizontalMRP'!$A$4:$F$2689,6,0),0)</f>
        <v>11640</v>
      </c>
      <c r="R2374" s="1" t="n">
        <f aca="false">IFERROR(VLOOKUP(A2374,'[2]Pivot HorizontalMRP'!$A$4:$G$2689,7,0),0)</f>
        <v>5438</v>
      </c>
      <c r="S2374" s="1" t="n">
        <f aca="false">IFERROR(VLOOKUP(A2374,'[2]Pivot HorizontalMRP'!$A$4:$H$2689,8,0),0)</f>
        <v>5571</v>
      </c>
      <c r="T2374" s="1" t="n">
        <f aca="false">IFERROR(VLOOKUP(A2374,'[2]Pivot HorizontalMRP'!$A$4:$I$2689,9,0),0)</f>
        <v>3384</v>
      </c>
      <c r="U2374" s="1" t="n">
        <f aca="false">IF(I2374="delivery",O2374-SUM(Q2374+R2374),IF(I2374="PO",P2374-SUM(Q2374:R2374)))</f>
        <v>-13707</v>
      </c>
      <c r="V2374" s="81" t="n">
        <v>6.76</v>
      </c>
      <c r="W2374" s="81"/>
      <c r="X2374" s="81" t="n">
        <f aca="false">W2374-V2374</f>
        <v>-6.76</v>
      </c>
      <c r="Y2374" s="81"/>
      <c r="Z2374" s="81"/>
      <c r="AA2374" s="81" t="n">
        <v>6.76</v>
      </c>
      <c r="AB2374" s="81"/>
      <c r="AC2374" s="81"/>
      <c r="AD2374" s="81"/>
      <c r="AE2374" s="81"/>
      <c r="AF2374" s="81"/>
      <c r="AG2374" s="81"/>
      <c r="AH2374" s="81"/>
      <c r="AI2374" s="81"/>
      <c r="AJ2374" s="81"/>
      <c r="AK2374" s="81"/>
      <c r="AL2374" s="81"/>
      <c r="AM2374" s="81"/>
      <c r="AN2374" s="81"/>
      <c r="AO2374" s="81" t="str">
        <f aca="false">D2374</f>
        <v>Sanmina</v>
      </c>
      <c r="AP2374" s="1" t="s">
        <v>1474</v>
      </c>
      <c r="AQ2374" s="1"/>
      <c r="AR2374" s="1"/>
      <c r="AS2374" s="1"/>
      <c r="AT2374" s="1"/>
      <c r="AU2374" s="1"/>
      <c r="AV2374" s="1"/>
      <c r="AW2374" s="1"/>
      <c r="AX2374" s="1"/>
      <c r="AY2374" s="1"/>
      <c r="AZ2374" s="1"/>
      <c r="BA2374" s="1"/>
      <c r="BB2374" s="1"/>
      <c r="BC2374" s="1"/>
      <c r="BD2374" s="1"/>
      <c r="BE2374" s="1"/>
      <c r="BF2374" s="1" t="s">
        <v>14668</v>
      </c>
      <c r="BG2374" s="1" t="s">
        <v>183</v>
      </c>
      <c r="BH2374" s="1"/>
      <c r="BI2374" s="1"/>
    </row>
    <row r="2375" customFormat="false" ht="12.75" hidden="false" customHeight="false" outlineLevel="0" collapsed="false">
      <c r="A2375" s="1" t="s">
        <v>4773</v>
      </c>
      <c r="B2375" s="1" t="s">
        <v>4774</v>
      </c>
      <c r="C2375" s="1" t="s">
        <v>177</v>
      </c>
      <c r="D2375" s="1" t="s">
        <v>1471</v>
      </c>
      <c r="E2375" s="1" t="s">
        <v>16752</v>
      </c>
      <c r="F2375" s="1" t="s">
        <v>4776</v>
      </c>
      <c r="G2375" s="1" t="n">
        <v>48</v>
      </c>
      <c r="H2375" s="1" t="n">
        <v>2100</v>
      </c>
      <c r="I2375" s="101" t="s">
        <v>188</v>
      </c>
      <c r="J2375" s="1"/>
      <c r="K2375" s="1" t="n">
        <f aca="false">IFERROR(VLOOKUP(A2375,'[2]Pivot HorizontalMRP'!$A$4:$B$2689,2,0),0)</f>
        <v>0</v>
      </c>
      <c r="L2375" s="1" t="n">
        <f aca="false">IFERROR(VLOOKUP(A2375,'[2]Pivot HorizontalMRP'!$A$4:$C$2689,3,0),0)</f>
        <v>2080</v>
      </c>
      <c r="M2375" s="1" t="n">
        <f aca="false">IFERROR(VLOOKUP(A2375,'[2]Pivot HorizontalMRP'!$A$4:$D$2689,0.4,0),0)</f>
        <v>0</v>
      </c>
      <c r="N2375" s="1" t="n">
        <f aca="false">IFERROR(VLOOKUP(A2375,'[2]Pivot HorizontalMRP'!$A$4:$E$2689,5,0),0)</f>
        <v>0</v>
      </c>
      <c r="O2375" s="1" t="n">
        <f aca="false">K2375+L2375</f>
        <v>2080</v>
      </c>
      <c r="P2375" s="1" t="n">
        <f aca="false">K2375+L2375+M2375+N2375</f>
        <v>2080</v>
      </c>
      <c r="Q2375" s="1" t="n">
        <f aca="false">IFERROR(VLOOKUP(A2375,'[2]Pivot HorizontalMRP'!$A$4:$F$2689,6,0),0)</f>
        <v>386</v>
      </c>
      <c r="R2375" s="1" t="n">
        <f aca="false">IFERROR(VLOOKUP(A2375,'[2]Pivot HorizontalMRP'!$A$4:$G$2689,7,0),0)</f>
        <v>360</v>
      </c>
      <c r="S2375" s="1" t="n">
        <f aca="false">IFERROR(VLOOKUP(A2375,'[2]Pivot HorizontalMRP'!$A$4:$H$2689,8,0),0)</f>
        <v>392</v>
      </c>
      <c r="T2375" s="1" t="n">
        <f aca="false">IFERROR(VLOOKUP(A2375,'[2]Pivot HorizontalMRP'!$A$4:$I$2689,9,0),0)</f>
        <v>141</v>
      </c>
      <c r="U2375" s="1" t="n">
        <f aca="false">IF(I2375="delivery",O2375-SUM(Q2375+R2375),IF(I2375="PO",P2375-SUM(Q2375:R2375)))</f>
        <v>1334</v>
      </c>
      <c r="V2375" s="81" t="n">
        <v>0.37</v>
      </c>
      <c r="W2375" s="81"/>
      <c r="X2375" s="81" t="n">
        <f aca="false">W2375-V2375</f>
        <v>-0.37</v>
      </c>
      <c r="Y2375" s="81"/>
      <c r="Z2375" s="81"/>
      <c r="AA2375" s="81" t="n">
        <v>0.23</v>
      </c>
      <c r="AB2375" s="81"/>
      <c r="AC2375" s="81"/>
      <c r="AD2375" s="81"/>
      <c r="AE2375" s="81"/>
      <c r="AF2375" s="81"/>
      <c r="AG2375" s="81"/>
      <c r="AH2375" s="81"/>
      <c r="AI2375" s="81"/>
      <c r="AJ2375" s="81"/>
      <c r="AK2375" s="81"/>
      <c r="AL2375" s="81"/>
      <c r="AM2375" s="81"/>
      <c r="AN2375" s="81"/>
      <c r="AO2375" s="81" t="str">
        <f aca="false">D2375</f>
        <v>Sanmina</v>
      </c>
      <c r="AP2375" s="1" t="s">
        <v>1474</v>
      </c>
      <c r="AQ2375" s="1"/>
      <c r="AR2375" s="1"/>
      <c r="AS2375" s="1"/>
      <c r="AT2375" s="1"/>
      <c r="AU2375" s="1"/>
      <c r="AV2375" s="1"/>
      <c r="AW2375" s="1"/>
      <c r="AX2375" s="1"/>
      <c r="AY2375" s="1"/>
      <c r="AZ2375" s="1"/>
      <c r="BA2375" s="1"/>
      <c r="BB2375" s="1"/>
      <c r="BC2375" s="1"/>
      <c r="BD2375" s="1"/>
      <c r="BE2375" s="1"/>
      <c r="BF2375" s="1" t="s">
        <v>14668</v>
      </c>
      <c r="BG2375" s="1" t="s">
        <v>183</v>
      </c>
      <c r="BH2375" s="1"/>
      <c r="BI2375" s="1"/>
    </row>
    <row r="2376" customFormat="false" ht="12.75" hidden="false" customHeight="false" outlineLevel="0" collapsed="false">
      <c r="A2376" s="1" t="s">
        <v>4777</v>
      </c>
      <c r="B2376" s="1" t="s">
        <v>4778</v>
      </c>
      <c r="C2376" s="1" t="s">
        <v>177</v>
      </c>
      <c r="D2376" s="1" t="s">
        <v>1471</v>
      </c>
      <c r="E2376" s="1" t="s">
        <v>16753</v>
      </c>
      <c r="F2376" s="1" t="s">
        <v>4780</v>
      </c>
      <c r="G2376" s="1" t="n">
        <v>95</v>
      </c>
      <c r="H2376" s="1" t="n">
        <v>2880</v>
      </c>
      <c r="I2376" s="101" t="s">
        <v>180</v>
      </c>
      <c r="J2376" s="1"/>
      <c r="K2376" s="1" t="n">
        <f aca="false">IFERROR(VLOOKUP(A2376,'[2]Pivot HorizontalMRP'!$A$4:$B$2689,2,0),0)</f>
        <v>0</v>
      </c>
      <c r="L2376" s="1" t="n">
        <f aca="false">IFERROR(VLOOKUP(A2376,'[2]Pivot HorizontalMRP'!$A$4:$C$2689,3,0),0)</f>
        <v>2412</v>
      </c>
      <c r="M2376" s="1" t="n">
        <f aca="false">IFERROR(VLOOKUP(A2376,'[2]Pivot HorizontalMRP'!$A$4:$D$2689,0.4,0),0)</f>
        <v>0</v>
      </c>
      <c r="N2376" s="1" t="n">
        <f aca="false">IFERROR(VLOOKUP(A2376,'[2]Pivot HorizontalMRP'!$A$4:$E$2689,5,0),0)</f>
        <v>0</v>
      </c>
      <c r="O2376" s="1" t="n">
        <f aca="false">K2376+L2376</f>
        <v>2412</v>
      </c>
      <c r="P2376" s="1" t="n">
        <f aca="false">K2376+L2376+M2376+N2376</f>
        <v>2412</v>
      </c>
      <c r="Q2376" s="1" t="n">
        <f aca="false">IFERROR(VLOOKUP(A2376,'[2]Pivot HorizontalMRP'!$A$4:$F$2689,6,0),0)</f>
        <v>345</v>
      </c>
      <c r="R2376" s="1" t="n">
        <f aca="false">IFERROR(VLOOKUP(A2376,'[2]Pivot HorizontalMRP'!$A$4:$G$2689,7,0),0)</f>
        <v>332</v>
      </c>
      <c r="S2376" s="1" t="n">
        <f aca="false">IFERROR(VLOOKUP(A2376,'[2]Pivot HorizontalMRP'!$A$4:$H$2689,8,0),0)</f>
        <v>362</v>
      </c>
      <c r="T2376" s="1" t="n">
        <f aca="false">IFERROR(VLOOKUP(A2376,'[2]Pivot HorizontalMRP'!$A$4:$I$2689,9,0),0)</f>
        <v>121</v>
      </c>
      <c r="U2376" s="1" t="n">
        <f aca="false">IF(I2376="delivery",O2376-SUM(Q2376+R2376),IF(I2376="PO",P2376-SUM(Q2376:R2376)))</f>
        <v>1735</v>
      </c>
      <c r="V2376" s="81" t="n">
        <v>0.882</v>
      </c>
      <c r="W2376" s="81"/>
      <c r="X2376" s="81" t="n">
        <f aca="false">W2376-V2376</f>
        <v>-0.882</v>
      </c>
      <c r="Y2376" s="81"/>
      <c r="Z2376" s="81"/>
      <c r="AA2376" s="81" t="n">
        <v>0.882</v>
      </c>
      <c r="AB2376" s="81"/>
      <c r="AC2376" s="81"/>
      <c r="AD2376" s="81"/>
      <c r="AE2376" s="81"/>
      <c r="AF2376" s="81"/>
      <c r="AG2376" s="81"/>
      <c r="AH2376" s="81"/>
      <c r="AI2376" s="81"/>
      <c r="AJ2376" s="81"/>
      <c r="AK2376" s="81"/>
      <c r="AL2376" s="81"/>
      <c r="AM2376" s="81"/>
      <c r="AN2376" s="81"/>
      <c r="AO2376" s="81" t="str">
        <f aca="false">D2376</f>
        <v>Sanmina</v>
      </c>
      <c r="AP2376" s="1" t="s">
        <v>1474</v>
      </c>
      <c r="AQ2376" s="1"/>
      <c r="AR2376" s="1"/>
      <c r="AS2376" s="1"/>
      <c r="AT2376" s="1"/>
      <c r="AU2376" s="1"/>
      <c r="AV2376" s="1"/>
      <c r="AW2376" s="1"/>
      <c r="AX2376" s="1"/>
      <c r="AY2376" s="1"/>
      <c r="AZ2376" s="1"/>
      <c r="BA2376" s="1"/>
      <c r="BB2376" s="1"/>
      <c r="BC2376" s="1"/>
      <c r="BD2376" s="1"/>
      <c r="BE2376" s="1"/>
      <c r="BF2376" s="1" t="s">
        <v>14668</v>
      </c>
      <c r="BG2376" s="1" t="s">
        <v>183</v>
      </c>
      <c r="BH2376" s="1"/>
      <c r="BI2376" s="1"/>
    </row>
    <row r="2377" customFormat="false" ht="12.75" hidden="false" customHeight="false" outlineLevel="0" collapsed="false">
      <c r="A2377" s="1" t="s">
        <v>4781</v>
      </c>
      <c r="B2377" s="1" t="s">
        <v>4782</v>
      </c>
      <c r="C2377" s="1" t="s">
        <v>177</v>
      </c>
      <c r="D2377" s="1" t="s">
        <v>1471</v>
      </c>
      <c r="E2377" s="1" t="s">
        <v>16754</v>
      </c>
      <c r="F2377" s="1" t="s">
        <v>16755</v>
      </c>
      <c r="G2377" s="1" t="n">
        <v>66</v>
      </c>
      <c r="H2377" s="1" t="n">
        <v>1000</v>
      </c>
      <c r="I2377" s="101" t="s">
        <v>180</v>
      </c>
      <c r="J2377" s="1"/>
      <c r="K2377" s="1" t="n">
        <f aca="false">IFERROR(VLOOKUP(A2377,'[2]Pivot HorizontalMRP'!$A$4:$B$2689,2,0),0)</f>
        <v>0</v>
      </c>
      <c r="L2377" s="1" t="n">
        <f aca="false">IFERROR(VLOOKUP(A2377,'[2]Pivot HorizontalMRP'!$A$4:$C$2689,3,0),0)</f>
        <v>546</v>
      </c>
      <c r="M2377" s="1" t="n">
        <f aca="false">IFERROR(VLOOKUP(A2377,'[2]Pivot HorizontalMRP'!$A$4:$D$2689,0.4,0),0)</f>
        <v>0</v>
      </c>
      <c r="N2377" s="1" t="n">
        <f aca="false">IFERROR(VLOOKUP(A2377,'[2]Pivot HorizontalMRP'!$A$4:$E$2689,5,0),0)</f>
        <v>2000</v>
      </c>
      <c r="O2377" s="1" t="n">
        <f aca="false">K2377+L2377</f>
        <v>546</v>
      </c>
      <c r="P2377" s="1" t="n">
        <f aca="false">K2377+L2377+M2377+N2377</f>
        <v>2546</v>
      </c>
      <c r="Q2377" s="1" t="n">
        <f aca="false">IFERROR(VLOOKUP(A2377,'[2]Pivot HorizontalMRP'!$A$4:$F$2689,6,0),0)</f>
        <v>594</v>
      </c>
      <c r="R2377" s="1" t="n">
        <f aca="false">IFERROR(VLOOKUP(A2377,'[2]Pivot HorizontalMRP'!$A$4:$G$2689,7,0),0)</f>
        <v>514</v>
      </c>
      <c r="S2377" s="1" t="n">
        <f aca="false">IFERROR(VLOOKUP(A2377,'[2]Pivot HorizontalMRP'!$A$4:$H$2689,8,0),0)</f>
        <v>524</v>
      </c>
      <c r="T2377" s="1" t="n">
        <f aca="false">IFERROR(VLOOKUP(A2377,'[2]Pivot HorizontalMRP'!$A$4:$I$2689,9,0),0)</f>
        <v>179</v>
      </c>
      <c r="U2377" s="1" t="n">
        <f aca="false">IF(I2377="delivery",O2377-SUM(Q2377+R2377),IF(I2377="PO",P2377-SUM(Q2377:R2377)))</f>
        <v>-562</v>
      </c>
      <c r="V2377" s="81" t="n">
        <v>0.0593</v>
      </c>
      <c r="W2377" s="81"/>
      <c r="X2377" s="81" t="n">
        <f aca="false">W2377-V2377</f>
        <v>-0.0593</v>
      </c>
      <c r="Y2377" s="81"/>
      <c r="Z2377" s="81"/>
      <c r="AA2377" s="81" t="n">
        <v>0.06</v>
      </c>
      <c r="AB2377" s="81"/>
      <c r="AC2377" s="81"/>
      <c r="AD2377" s="81"/>
      <c r="AE2377" s="81"/>
      <c r="AF2377" s="81"/>
      <c r="AG2377" s="81"/>
      <c r="AH2377" s="81"/>
      <c r="AI2377" s="81"/>
      <c r="AJ2377" s="81"/>
      <c r="AK2377" s="81"/>
      <c r="AL2377" s="81"/>
      <c r="AM2377" s="81"/>
      <c r="AN2377" s="81"/>
      <c r="AO2377" s="81" t="str">
        <f aca="false">D2377</f>
        <v>Sanmina</v>
      </c>
      <c r="AP2377" s="1" t="s">
        <v>1474</v>
      </c>
      <c r="AQ2377" s="1"/>
      <c r="AR2377" s="1"/>
      <c r="AS2377" s="1"/>
      <c r="AT2377" s="1"/>
      <c r="AU2377" s="1"/>
      <c r="AV2377" s="1"/>
      <c r="AW2377" s="1"/>
      <c r="AX2377" s="1"/>
      <c r="AY2377" s="1"/>
      <c r="AZ2377" s="1"/>
      <c r="BA2377" s="1"/>
      <c r="BB2377" s="1"/>
      <c r="BC2377" s="1"/>
      <c r="BD2377" s="1"/>
      <c r="BE2377" s="1"/>
      <c r="BF2377" s="1" t="s">
        <v>14668</v>
      </c>
      <c r="BG2377" s="1" t="s">
        <v>183</v>
      </c>
      <c r="BH2377" s="1"/>
      <c r="BI2377" s="1"/>
    </row>
    <row r="2378" customFormat="false" ht="12.75" hidden="false" customHeight="false" outlineLevel="0" collapsed="false">
      <c r="A2378" s="1" t="s">
        <v>4785</v>
      </c>
      <c r="B2378" s="1" t="s">
        <v>4786</v>
      </c>
      <c r="C2378" s="1" t="s">
        <v>177</v>
      </c>
      <c r="D2378" s="1" t="s">
        <v>1471</v>
      </c>
      <c r="E2378" s="1" t="s">
        <v>16756</v>
      </c>
      <c r="F2378" s="1" t="s">
        <v>4788</v>
      </c>
      <c r="G2378" s="1" t="n">
        <v>91</v>
      </c>
      <c r="H2378" s="1" t="n">
        <v>6600</v>
      </c>
      <c r="I2378" s="101" t="s">
        <v>180</v>
      </c>
      <c r="J2378" s="1"/>
      <c r="K2378" s="1" t="n">
        <f aca="false">IFERROR(VLOOKUP(A2378,'[2]Pivot HorizontalMRP'!$A$4:$B$2689,2,0),0)</f>
        <v>0</v>
      </c>
      <c r="L2378" s="1" t="n">
        <f aca="false">IFERROR(VLOOKUP(A2378,'[2]Pivot HorizontalMRP'!$A$4:$C$2689,3,0),0)</f>
        <v>14000</v>
      </c>
      <c r="M2378" s="1" t="n">
        <f aca="false">IFERROR(VLOOKUP(A2378,'[2]Pivot HorizontalMRP'!$A$4:$D$2689,0.4,0),0)</f>
        <v>0</v>
      </c>
      <c r="N2378" s="1" t="n">
        <f aca="false">IFERROR(VLOOKUP(A2378,'[2]Pivot HorizontalMRP'!$A$4:$E$2689,5,0),0)</f>
        <v>19800</v>
      </c>
      <c r="O2378" s="1" t="n">
        <f aca="false">K2378+L2378</f>
        <v>14000</v>
      </c>
      <c r="P2378" s="1" t="n">
        <f aca="false">K2378+L2378+M2378+N2378</f>
        <v>33800</v>
      </c>
      <c r="Q2378" s="1" t="n">
        <f aca="false">IFERROR(VLOOKUP(A2378,'[2]Pivot HorizontalMRP'!$A$4:$F$2689,6,0),0)</f>
        <v>19053</v>
      </c>
      <c r="R2378" s="1" t="n">
        <f aca="false">IFERROR(VLOOKUP(A2378,'[2]Pivot HorizontalMRP'!$A$4:$G$2689,7,0),0)</f>
        <v>21301</v>
      </c>
      <c r="S2378" s="1" t="n">
        <f aca="false">IFERROR(VLOOKUP(A2378,'[2]Pivot HorizontalMRP'!$A$4:$H$2689,8,0),0)</f>
        <v>17254</v>
      </c>
      <c r="T2378" s="1" t="n">
        <f aca="false">IFERROR(VLOOKUP(A2378,'[2]Pivot HorizontalMRP'!$A$4:$I$2689,9,0),0)</f>
        <v>11091</v>
      </c>
      <c r="U2378" s="1" t="n">
        <f aca="false">IF(I2378="delivery",O2378-SUM(Q2378+R2378),IF(I2378="PO",P2378-SUM(Q2378:R2378)))</f>
        <v>-26354</v>
      </c>
      <c r="V2378" s="81" t="n">
        <v>0.23</v>
      </c>
      <c r="W2378" s="81"/>
      <c r="X2378" s="81" t="n">
        <f aca="false">W2378-V2378</f>
        <v>-0.23</v>
      </c>
      <c r="Y2378" s="81"/>
      <c r="Z2378" s="81"/>
      <c r="AA2378" s="81" t="n">
        <v>0.23</v>
      </c>
      <c r="AB2378" s="81"/>
      <c r="AC2378" s="81"/>
      <c r="AD2378" s="81"/>
      <c r="AE2378" s="81"/>
      <c r="AF2378" s="81"/>
      <c r="AG2378" s="81"/>
      <c r="AH2378" s="81"/>
      <c r="AI2378" s="81"/>
      <c r="AJ2378" s="81"/>
      <c r="AK2378" s="81"/>
      <c r="AL2378" s="81"/>
      <c r="AM2378" s="81"/>
      <c r="AN2378" s="81"/>
      <c r="AO2378" s="81" t="str">
        <f aca="false">D2378</f>
        <v>Sanmina</v>
      </c>
      <c r="AP2378" s="1" t="s">
        <v>1474</v>
      </c>
      <c r="AQ2378" s="1"/>
      <c r="AR2378" s="1"/>
      <c r="AS2378" s="1"/>
      <c r="AT2378" s="1"/>
      <c r="AU2378" s="1"/>
      <c r="AV2378" s="1"/>
      <c r="AW2378" s="1"/>
      <c r="AX2378" s="1"/>
      <c r="AY2378" s="1"/>
      <c r="AZ2378" s="1"/>
      <c r="BA2378" s="1"/>
      <c r="BB2378" s="1"/>
      <c r="BC2378" s="1"/>
      <c r="BD2378" s="1"/>
      <c r="BE2378" s="1"/>
      <c r="BF2378" s="1" t="s">
        <v>14668</v>
      </c>
      <c r="BG2378" s="1" t="s">
        <v>183</v>
      </c>
      <c r="BH2378" s="1"/>
      <c r="BI2378" s="1"/>
    </row>
    <row r="2379" customFormat="false" ht="12.75" hidden="false" customHeight="false" outlineLevel="0" collapsed="false">
      <c r="A2379" s="1" t="s">
        <v>4789</v>
      </c>
      <c r="B2379" s="1" t="s">
        <v>4790</v>
      </c>
      <c r="C2379" s="1" t="s">
        <v>177</v>
      </c>
      <c r="D2379" s="1" t="s">
        <v>1471</v>
      </c>
      <c r="E2379" s="1" t="s">
        <v>16757</v>
      </c>
      <c r="F2379" s="1" t="s">
        <v>4792</v>
      </c>
      <c r="G2379" s="1" t="n">
        <v>68</v>
      </c>
      <c r="H2379" s="1" t="n">
        <v>6600</v>
      </c>
      <c r="I2379" s="101" t="s">
        <v>180</v>
      </c>
      <c r="J2379" s="1"/>
      <c r="K2379" s="1" t="n">
        <f aca="false">IFERROR(VLOOKUP(A2379,'[2]Pivot HorizontalMRP'!$A$4:$B$2689,2,0),0)</f>
        <v>0</v>
      </c>
      <c r="L2379" s="1" t="n">
        <f aca="false">IFERROR(VLOOKUP(A2379,'[2]Pivot HorizontalMRP'!$A$4:$C$2689,3,0),0)</f>
        <v>20870</v>
      </c>
      <c r="M2379" s="1" t="n">
        <f aca="false">IFERROR(VLOOKUP(A2379,'[2]Pivot HorizontalMRP'!$A$4:$D$2689,0.4,0),0)</f>
        <v>0</v>
      </c>
      <c r="N2379" s="1" t="n">
        <f aca="false">IFERROR(VLOOKUP(A2379,'[2]Pivot HorizontalMRP'!$A$4:$E$2689,5,0),0)</f>
        <v>56450</v>
      </c>
      <c r="O2379" s="1" t="n">
        <f aca="false">K2379+L2379</f>
        <v>20870</v>
      </c>
      <c r="P2379" s="1" t="n">
        <f aca="false">K2379+L2379+M2379+N2379</f>
        <v>77320</v>
      </c>
      <c r="Q2379" s="1" t="n">
        <f aca="false">IFERROR(VLOOKUP(A2379,'[2]Pivot HorizontalMRP'!$A$4:$F$2689,6,0),0)</f>
        <v>62370</v>
      </c>
      <c r="R2379" s="1" t="n">
        <f aca="false">IFERROR(VLOOKUP(A2379,'[2]Pivot HorizontalMRP'!$A$4:$G$2689,7,0),0)</f>
        <v>59808</v>
      </c>
      <c r="S2379" s="1" t="n">
        <f aca="false">IFERROR(VLOOKUP(A2379,'[2]Pivot HorizontalMRP'!$A$4:$H$2689,8,0),0)</f>
        <v>51712</v>
      </c>
      <c r="T2379" s="1" t="n">
        <f aca="false">IFERROR(VLOOKUP(A2379,'[2]Pivot HorizontalMRP'!$A$4:$I$2689,9,0),0)</f>
        <v>34026</v>
      </c>
      <c r="U2379" s="1" t="n">
        <f aca="false">IF(I2379="delivery",O2379-SUM(Q2379+R2379),IF(I2379="PO",P2379-SUM(Q2379:R2379)))</f>
        <v>-101308</v>
      </c>
      <c r="V2379" s="81" t="n">
        <v>0.23</v>
      </c>
      <c r="W2379" s="81"/>
      <c r="X2379" s="81" t="n">
        <f aca="false">W2379-V2379</f>
        <v>-0.23</v>
      </c>
      <c r="Y2379" s="81"/>
      <c r="Z2379" s="81"/>
      <c r="AA2379" s="81" t="n">
        <v>0.2775</v>
      </c>
      <c r="AB2379" s="81"/>
      <c r="AC2379" s="81"/>
      <c r="AD2379" s="81"/>
      <c r="AE2379" s="81"/>
      <c r="AF2379" s="81"/>
      <c r="AG2379" s="81"/>
      <c r="AH2379" s="81"/>
      <c r="AI2379" s="81"/>
      <c r="AJ2379" s="81"/>
      <c r="AK2379" s="81"/>
      <c r="AL2379" s="81"/>
      <c r="AM2379" s="81"/>
      <c r="AN2379" s="81"/>
      <c r="AO2379" s="81" t="str">
        <f aca="false">D2379</f>
        <v>Sanmina</v>
      </c>
      <c r="AP2379" s="1" t="s">
        <v>1474</v>
      </c>
      <c r="AQ2379" s="1"/>
      <c r="AR2379" s="1"/>
      <c r="AS2379" s="1"/>
      <c r="AT2379" s="1"/>
      <c r="AU2379" s="1"/>
      <c r="AV2379" s="1"/>
      <c r="AW2379" s="1"/>
      <c r="AX2379" s="1"/>
      <c r="AY2379" s="1"/>
      <c r="AZ2379" s="1"/>
      <c r="BA2379" s="1"/>
      <c r="BB2379" s="1"/>
      <c r="BC2379" s="1"/>
      <c r="BD2379" s="1"/>
      <c r="BE2379" s="1"/>
      <c r="BF2379" s="1" t="s">
        <v>14668</v>
      </c>
      <c r="BG2379" s="1" t="s">
        <v>183</v>
      </c>
      <c r="BH2379" s="1"/>
      <c r="BI2379" s="1"/>
    </row>
    <row r="2380" customFormat="false" ht="12.75" hidden="false" customHeight="false" outlineLevel="0" collapsed="false">
      <c r="A2380" s="1" t="s">
        <v>4793</v>
      </c>
      <c r="B2380" s="1" t="s">
        <v>4794</v>
      </c>
      <c r="C2380" s="1" t="s">
        <v>177</v>
      </c>
      <c r="D2380" s="1" t="s">
        <v>1471</v>
      </c>
      <c r="E2380" s="1" t="s">
        <v>16758</v>
      </c>
      <c r="F2380" s="1" t="s">
        <v>4796</v>
      </c>
      <c r="G2380" s="1" t="n">
        <v>98</v>
      </c>
      <c r="H2380" s="1" t="n">
        <v>1700</v>
      </c>
      <c r="I2380" s="101" t="s">
        <v>188</v>
      </c>
      <c r="J2380" s="1"/>
      <c r="K2380" s="1" t="n">
        <f aca="false">IFERROR(VLOOKUP(A2380,'[2]Pivot HorizontalMRP'!$A$4:$B$2689,2,0),0)</f>
        <v>0</v>
      </c>
      <c r="L2380" s="1" t="n">
        <f aca="false">IFERROR(VLOOKUP(A2380,'[2]Pivot HorizontalMRP'!$A$4:$C$2689,3,0),0)</f>
        <v>5727</v>
      </c>
      <c r="M2380" s="1" t="n">
        <f aca="false">IFERROR(VLOOKUP(A2380,'[2]Pivot HorizontalMRP'!$A$4:$D$2689,0.4,0),0)</f>
        <v>0</v>
      </c>
      <c r="N2380" s="1" t="n">
        <f aca="false">IFERROR(VLOOKUP(A2380,'[2]Pivot HorizontalMRP'!$A$4:$E$2689,5,0),0)</f>
        <v>0</v>
      </c>
      <c r="O2380" s="1" t="n">
        <f aca="false">K2380+L2380</f>
        <v>5727</v>
      </c>
      <c r="P2380" s="1" t="n">
        <f aca="false">K2380+L2380+M2380+N2380</f>
        <v>5727</v>
      </c>
      <c r="Q2380" s="1" t="n">
        <f aca="false">IFERROR(VLOOKUP(A2380,'[2]Pivot HorizontalMRP'!$A$4:$F$2689,6,0),0)</f>
        <v>0</v>
      </c>
      <c r="R2380" s="1" t="n">
        <f aca="false">IFERROR(VLOOKUP(A2380,'[2]Pivot HorizontalMRP'!$A$4:$G$2689,7,0),0)</f>
        <v>0</v>
      </c>
      <c r="S2380" s="1" t="n">
        <f aca="false">IFERROR(VLOOKUP(A2380,'[2]Pivot HorizontalMRP'!$A$4:$H$2689,8,0),0)</f>
        <v>0</v>
      </c>
      <c r="T2380" s="1" t="n">
        <f aca="false">IFERROR(VLOOKUP(A2380,'[2]Pivot HorizontalMRP'!$A$4:$I$2689,9,0),0)</f>
        <v>0</v>
      </c>
      <c r="U2380" s="1" t="n">
        <f aca="false">IF(I2380="delivery",O2380-SUM(Q2380+R2380),IF(I2380="PO",P2380-SUM(Q2380:R2380)))</f>
        <v>5727</v>
      </c>
      <c r="V2380" s="81" t="n">
        <v>1.1</v>
      </c>
      <c r="W2380" s="81"/>
      <c r="X2380" s="81" t="n">
        <f aca="false">W2380-V2380</f>
        <v>-1.1</v>
      </c>
      <c r="Y2380" s="81"/>
      <c r="Z2380" s="81"/>
      <c r="AA2380" s="81"/>
      <c r="AB2380" s="81"/>
      <c r="AC2380" s="81"/>
      <c r="AD2380" s="81"/>
      <c r="AE2380" s="81"/>
      <c r="AF2380" s="81"/>
      <c r="AG2380" s="81"/>
      <c r="AH2380" s="81"/>
      <c r="AI2380" s="81"/>
      <c r="AJ2380" s="81"/>
      <c r="AK2380" s="81"/>
      <c r="AL2380" s="81"/>
      <c r="AM2380" s="81"/>
      <c r="AN2380" s="81"/>
      <c r="AO2380" s="81" t="str">
        <f aca="false">D2380</f>
        <v>Sanmina</v>
      </c>
      <c r="AP2380" s="1" t="s">
        <v>1474</v>
      </c>
      <c r="AQ2380" s="1"/>
      <c r="AR2380" s="1"/>
      <c r="AS2380" s="1"/>
      <c r="AT2380" s="1"/>
      <c r="AU2380" s="1"/>
      <c r="AV2380" s="1"/>
      <c r="AW2380" s="1"/>
      <c r="AX2380" s="1"/>
      <c r="AY2380" s="1"/>
      <c r="AZ2380" s="1"/>
      <c r="BA2380" s="1"/>
      <c r="BB2380" s="1"/>
      <c r="BC2380" s="1"/>
      <c r="BD2380" s="1"/>
      <c r="BE2380" s="1"/>
      <c r="BF2380" s="1" t="s">
        <v>14668</v>
      </c>
      <c r="BG2380" s="1" t="s">
        <v>183</v>
      </c>
      <c r="BH2380" s="1"/>
      <c r="BI2380" s="1"/>
    </row>
    <row r="2381" customFormat="false" ht="12.75" hidden="false" customHeight="false" outlineLevel="0" collapsed="false">
      <c r="A2381" s="1" t="s">
        <v>4797</v>
      </c>
      <c r="B2381" s="1" t="s">
        <v>4798</v>
      </c>
      <c r="C2381" s="1" t="s">
        <v>177</v>
      </c>
      <c r="D2381" s="1" t="s">
        <v>1471</v>
      </c>
      <c r="E2381" s="1" t="s">
        <v>16759</v>
      </c>
      <c r="F2381" s="1" t="s">
        <v>4800</v>
      </c>
      <c r="G2381" s="1" t="n">
        <v>60</v>
      </c>
      <c r="H2381" s="1" t="n">
        <v>3200</v>
      </c>
      <c r="I2381" s="101" t="s">
        <v>188</v>
      </c>
      <c r="J2381" s="1"/>
      <c r="K2381" s="1" t="n">
        <f aca="false">IFERROR(VLOOKUP(A2381,'[2]Pivot HorizontalMRP'!$A$4:$B$2689,2,0),0)</f>
        <v>0</v>
      </c>
      <c r="L2381" s="1" t="n">
        <f aca="false">IFERROR(VLOOKUP(A2381,'[2]Pivot HorizontalMRP'!$A$4:$C$2689,3,0),0)</f>
        <v>512</v>
      </c>
      <c r="M2381" s="1" t="n">
        <f aca="false">IFERROR(VLOOKUP(A2381,'[2]Pivot HorizontalMRP'!$A$4:$D$2689,0.4,0),0)</f>
        <v>0</v>
      </c>
      <c r="N2381" s="1" t="n">
        <f aca="false">IFERROR(VLOOKUP(A2381,'[2]Pivot HorizontalMRP'!$A$4:$E$2689,5,0),0)</f>
        <v>0</v>
      </c>
      <c r="O2381" s="1" t="n">
        <f aca="false">K2381+L2381</f>
        <v>512</v>
      </c>
      <c r="P2381" s="1" t="n">
        <f aca="false">K2381+L2381+M2381+N2381</f>
        <v>512</v>
      </c>
      <c r="Q2381" s="1" t="n">
        <f aca="false">IFERROR(VLOOKUP(A2381,'[2]Pivot HorizontalMRP'!$A$4:$F$2689,6,0),0)</f>
        <v>1</v>
      </c>
      <c r="R2381" s="1" t="n">
        <f aca="false">IFERROR(VLOOKUP(A2381,'[2]Pivot HorizontalMRP'!$A$4:$G$2689,7,0),0)</f>
        <v>17</v>
      </c>
      <c r="S2381" s="1" t="n">
        <f aca="false">IFERROR(VLOOKUP(A2381,'[2]Pivot HorizontalMRP'!$A$4:$H$2689,8,0),0)</f>
        <v>18</v>
      </c>
      <c r="T2381" s="1" t="n">
        <f aca="false">IFERROR(VLOOKUP(A2381,'[2]Pivot HorizontalMRP'!$A$4:$I$2689,9,0),0)</f>
        <v>6</v>
      </c>
      <c r="U2381" s="1" t="n">
        <f aca="false">IF(I2381="delivery",O2381-SUM(Q2381+R2381),IF(I2381="PO",P2381-SUM(Q2381:R2381)))</f>
        <v>494</v>
      </c>
      <c r="V2381" s="81" t="n">
        <v>0.52</v>
      </c>
      <c r="W2381" s="81"/>
      <c r="X2381" s="81" t="n">
        <f aca="false">W2381-V2381</f>
        <v>-0.52</v>
      </c>
      <c r="Y2381" s="81"/>
      <c r="Z2381" s="81"/>
      <c r="AA2381" s="81"/>
      <c r="AB2381" s="81"/>
      <c r="AC2381" s="81"/>
      <c r="AD2381" s="81"/>
      <c r="AE2381" s="81"/>
      <c r="AF2381" s="81"/>
      <c r="AG2381" s="81"/>
      <c r="AH2381" s="81"/>
      <c r="AI2381" s="81"/>
      <c r="AJ2381" s="81"/>
      <c r="AK2381" s="81"/>
      <c r="AL2381" s="81"/>
      <c r="AM2381" s="81"/>
      <c r="AN2381" s="81"/>
      <c r="AO2381" s="81" t="str">
        <f aca="false">D2381</f>
        <v>Sanmina</v>
      </c>
      <c r="AP2381" s="1" t="s">
        <v>1474</v>
      </c>
      <c r="AQ2381" s="1"/>
      <c r="AR2381" s="1"/>
      <c r="AS2381" s="1"/>
      <c r="AT2381" s="1"/>
      <c r="AU2381" s="1"/>
      <c r="AV2381" s="1"/>
      <c r="AW2381" s="1"/>
      <c r="AX2381" s="1"/>
      <c r="AY2381" s="1"/>
      <c r="AZ2381" s="1"/>
      <c r="BA2381" s="1"/>
      <c r="BB2381" s="1"/>
      <c r="BC2381" s="1"/>
      <c r="BD2381" s="1"/>
      <c r="BE2381" s="1"/>
      <c r="BF2381" s="1" t="s">
        <v>14668</v>
      </c>
      <c r="BG2381" s="1" t="s">
        <v>183</v>
      </c>
      <c r="BH2381" s="1"/>
      <c r="BI2381" s="1"/>
    </row>
    <row r="2382" customFormat="false" ht="12.75" hidden="false" customHeight="false" outlineLevel="0" collapsed="false">
      <c r="A2382" s="1" t="s">
        <v>4801</v>
      </c>
      <c r="B2382" s="1" t="s">
        <v>4802</v>
      </c>
      <c r="C2382" s="1" t="s">
        <v>177</v>
      </c>
      <c r="D2382" s="1" t="s">
        <v>1471</v>
      </c>
      <c r="E2382" s="1" t="s">
        <v>16760</v>
      </c>
      <c r="F2382" s="1" t="s">
        <v>4804</v>
      </c>
      <c r="G2382" s="1" t="n">
        <v>51</v>
      </c>
      <c r="H2382" s="1" t="n">
        <v>180</v>
      </c>
      <c r="I2382" s="101" t="s">
        <v>188</v>
      </c>
      <c r="J2382" s="1"/>
      <c r="K2382" s="1" t="n">
        <f aca="false">IFERROR(VLOOKUP(A2382,'[2]Pivot HorizontalMRP'!$A$4:$B$2689,2,0),0)</f>
        <v>0</v>
      </c>
      <c r="L2382" s="1" t="n">
        <f aca="false">IFERROR(VLOOKUP(A2382,'[2]Pivot HorizontalMRP'!$A$4:$C$2689,3,0),0)</f>
        <v>2980</v>
      </c>
      <c r="M2382" s="1" t="n">
        <f aca="false">IFERROR(VLOOKUP(A2382,'[2]Pivot HorizontalMRP'!$A$4:$D$2689,0.4,0),0)</f>
        <v>0</v>
      </c>
      <c r="N2382" s="1" t="n">
        <f aca="false">IFERROR(VLOOKUP(A2382,'[2]Pivot HorizontalMRP'!$A$4:$E$2689,5,0),0)</f>
        <v>1920</v>
      </c>
      <c r="O2382" s="1" t="n">
        <f aca="false">K2382+L2382</f>
        <v>2980</v>
      </c>
      <c r="P2382" s="1" t="n">
        <f aca="false">K2382+L2382+M2382+N2382</f>
        <v>4900</v>
      </c>
      <c r="Q2382" s="1" t="n">
        <f aca="false">IFERROR(VLOOKUP(A2382,'[2]Pivot HorizontalMRP'!$A$4:$F$2689,6,0),0)</f>
        <v>4381</v>
      </c>
      <c r="R2382" s="1" t="n">
        <f aca="false">IFERROR(VLOOKUP(A2382,'[2]Pivot HorizontalMRP'!$A$4:$G$2689,7,0),0)</f>
        <v>2849</v>
      </c>
      <c r="S2382" s="1" t="n">
        <f aca="false">IFERROR(VLOOKUP(A2382,'[2]Pivot HorizontalMRP'!$A$4:$H$2689,8,0),0)</f>
        <v>2405</v>
      </c>
      <c r="T2382" s="1" t="n">
        <f aca="false">IFERROR(VLOOKUP(A2382,'[2]Pivot HorizontalMRP'!$A$4:$I$2689,9,0),0)</f>
        <v>1137</v>
      </c>
      <c r="U2382" s="1" t="n">
        <f aca="false">IF(I2382="delivery",O2382-SUM(Q2382+R2382),IF(I2382="PO",P2382-SUM(Q2382:R2382)))</f>
        <v>-2330</v>
      </c>
      <c r="V2382" s="81" t="n">
        <v>1.65</v>
      </c>
      <c r="W2382" s="81"/>
      <c r="X2382" s="81" t="n">
        <f aca="false">W2382-V2382</f>
        <v>-1.65</v>
      </c>
      <c r="Y2382" s="81"/>
      <c r="Z2382" s="81"/>
      <c r="AA2382" s="81" t="n">
        <v>1.65</v>
      </c>
      <c r="AB2382" s="81"/>
      <c r="AC2382" s="81"/>
      <c r="AD2382" s="81"/>
      <c r="AE2382" s="81"/>
      <c r="AF2382" s="81"/>
      <c r="AG2382" s="81"/>
      <c r="AH2382" s="81"/>
      <c r="AI2382" s="81"/>
      <c r="AJ2382" s="81"/>
      <c r="AK2382" s="81"/>
      <c r="AL2382" s="81"/>
      <c r="AM2382" s="81"/>
      <c r="AN2382" s="81"/>
      <c r="AO2382" s="81" t="str">
        <f aca="false">D2382</f>
        <v>Sanmina</v>
      </c>
      <c r="AP2382" s="1" t="s">
        <v>1474</v>
      </c>
      <c r="AQ2382" s="1"/>
      <c r="AR2382" s="1"/>
      <c r="AS2382" s="1"/>
      <c r="AT2382" s="1"/>
      <c r="AU2382" s="1"/>
      <c r="AV2382" s="1"/>
      <c r="AW2382" s="1"/>
      <c r="AX2382" s="1"/>
      <c r="AY2382" s="1"/>
      <c r="AZ2382" s="1"/>
      <c r="BA2382" s="1"/>
      <c r="BB2382" s="1"/>
      <c r="BC2382" s="1"/>
      <c r="BD2382" s="1"/>
      <c r="BE2382" s="1"/>
      <c r="BF2382" s="1" t="s">
        <v>14668</v>
      </c>
      <c r="BG2382" s="1" t="s">
        <v>183</v>
      </c>
      <c r="BH2382" s="1"/>
      <c r="BI2382" s="1"/>
    </row>
    <row r="2383" customFormat="false" ht="12.75" hidden="false" customHeight="false" outlineLevel="0" collapsed="false">
      <c r="A2383" s="1" t="s">
        <v>4805</v>
      </c>
      <c r="B2383" s="1" t="s">
        <v>4806</v>
      </c>
      <c r="C2383" s="1" t="s">
        <v>177</v>
      </c>
      <c r="D2383" s="1" t="s">
        <v>1471</v>
      </c>
      <c r="E2383" s="1" t="s">
        <v>16761</v>
      </c>
      <c r="F2383" s="1" t="s">
        <v>4808</v>
      </c>
      <c r="G2383" s="1" t="n">
        <v>53</v>
      </c>
      <c r="H2383" s="1" t="n">
        <v>1</v>
      </c>
      <c r="I2383" s="101" t="s">
        <v>180</v>
      </c>
      <c r="J2383" s="1"/>
      <c r="K2383" s="1" t="n">
        <f aca="false">IFERROR(VLOOKUP(A2383,'[2]Pivot HorizontalMRP'!$A$4:$B$2689,2,0),0)</f>
        <v>0</v>
      </c>
      <c r="L2383" s="1" t="n">
        <f aca="false">IFERROR(VLOOKUP(A2383,'[2]Pivot HorizontalMRP'!$A$4:$C$2689,3,0),0)</f>
        <v>3479</v>
      </c>
      <c r="M2383" s="1" t="n">
        <f aca="false">IFERROR(VLOOKUP(A2383,'[2]Pivot HorizontalMRP'!$A$4:$D$2689,0.4,0),0)</f>
        <v>0</v>
      </c>
      <c r="N2383" s="1" t="n">
        <f aca="false">IFERROR(VLOOKUP(A2383,'[2]Pivot HorizontalMRP'!$A$4:$E$2689,5,0),0)</f>
        <v>4800</v>
      </c>
      <c r="O2383" s="1" t="n">
        <f aca="false">K2383+L2383</f>
        <v>3479</v>
      </c>
      <c r="P2383" s="1" t="n">
        <f aca="false">K2383+L2383+M2383+N2383</f>
        <v>8279</v>
      </c>
      <c r="Q2383" s="1" t="n">
        <f aca="false">IFERROR(VLOOKUP(A2383,'[2]Pivot HorizontalMRP'!$A$4:$F$2689,6,0),0)</f>
        <v>4313</v>
      </c>
      <c r="R2383" s="1" t="n">
        <f aca="false">IFERROR(VLOOKUP(A2383,'[2]Pivot HorizontalMRP'!$A$4:$G$2689,7,0),0)</f>
        <v>4244</v>
      </c>
      <c r="S2383" s="1" t="n">
        <f aca="false">IFERROR(VLOOKUP(A2383,'[2]Pivot HorizontalMRP'!$A$4:$H$2689,8,0),0)</f>
        <v>3087</v>
      </c>
      <c r="T2383" s="1" t="n">
        <f aca="false">IFERROR(VLOOKUP(A2383,'[2]Pivot HorizontalMRP'!$A$4:$I$2689,9,0),0)</f>
        <v>1699</v>
      </c>
      <c r="U2383" s="1" t="n">
        <f aca="false">IF(I2383="delivery",O2383-SUM(Q2383+R2383),IF(I2383="PO",P2383-SUM(Q2383:R2383)))</f>
        <v>-5078</v>
      </c>
      <c r="V2383" s="81" t="n">
        <v>0.3045</v>
      </c>
      <c r="W2383" s="81"/>
      <c r="X2383" s="81" t="n">
        <f aca="false">W2383-V2383</f>
        <v>-0.3045</v>
      </c>
      <c r="Y2383" s="81"/>
      <c r="Z2383" s="81"/>
      <c r="AA2383" s="81" t="n">
        <v>0.3045</v>
      </c>
      <c r="AB2383" s="81"/>
      <c r="AC2383" s="81"/>
      <c r="AD2383" s="81"/>
      <c r="AE2383" s="81"/>
      <c r="AF2383" s="81"/>
      <c r="AG2383" s="81"/>
      <c r="AH2383" s="81"/>
      <c r="AI2383" s="81"/>
      <c r="AJ2383" s="81"/>
      <c r="AK2383" s="81"/>
      <c r="AL2383" s="81"/>
      <c r="AM2383" s="81"/>
      <c r="AN2383" s="81"/>
      <c r="AO2383" s="81" t="str">
        <f aca="false">D2383</f>
        <v>Sanmina</v>
      </c>
      <c r="AP2383" s="1" t="s">
        <v>1474</v>
      </c>
      <c r="AQ2383" s="1"/>
      <c r="AR2383" s="1"/>
      <c r="AS2383" s="1"/>
      <c r="AT2383" s="1"/>
      <c r="AU2383" s="1"/>
      <c r="AV2383" s="1"/>
      <c r="AW2383" s="1"/>
      <c r="AX2383" s="1"/>
      <c r="AY2383" s="1"/>
      <c r="AZ2383" s="1"/>
      <c r="BA2383" s="1"/>
      <c r="BB2383" s="1"/>
      <c r="BC2383" s="1"/>
      <c r="BD2383" s="1"/>
      <c r="BE2383" s="1"/>
      <c r="BF2383" s="1" t="s">
        <v>14668</v>
      </c>
      <c r="BG2383" s="1" t="s">
        <v>183</v>
      </c>
      <c r="BH2383" s="1"/>
      <c r="BI2383" s="1"/>
    </row>
    <row r="2384" customFormat="false" ht="12.75" hidden="false" customHeight="false" outlineLevel="0" collapsed="false">
      <c r="A2384" s="1" t="s">
        <v>4809</v>
      </c>
      <c r="B2384" s="1" t="s">
        <v>4810</v>
      </c>
      <c r="C2384" s="1" t="s">
        <v>177</v>
      </c>
      <c r="D2384" s="1" t="s">
        <v>1471</v>
      </c>
      <c r="E2384" s="1" t="s">
        <v>4811</v>
      </c>
      <c r="F2384" s="1" t="s">
        <v>4812</v>
      </c>
      <c r="G2384" s="1" t="n">
        <v>78</v>
      </c>
      <c r="H2384" s="1" t="n">
        <v>1</v>
      </c>
      <c r="I2384" s="101" t="s">
        <v>180</v>
      </c>
      <c r="J2384" s="1"/>
      <c r="K2384" s="1" t="n">
        <f aca="false">IFERROR(VLOOKUP(A2384,'[2]Pivot HorizontalMRP'!$A$4:$B$2689,2,0),0)</f>
        <v>0</v>
      </c>
      <c r="L2384" s="1" t="n">
        <f aca="false">IFERROR(VLOOKUP(A2384,'[2]Pivot HorizontalMRP'!$A$4:$C$2689,3,0),0)</f>
        <v>1030</v>
      </c>
      <c r="M2384" s="1" t="n">
        <f aca="false">IFERROR(VLOOKUP(A2384,'[2]Pivot HorizontalMRP'!$A$4:$D$2689,0.4,0),0)</f>
        <v>0</v>
      </c>
      <c r="N2384" s="1" t="n">
        <f aca="false">IFERROR(VLOOKUP(A2384,'[2]Pivot HorizontalMRP'!$A$4:$E$2689,5,0),0)</f>
        <v>819</v>
      </c>
      <c r="O2384" s="1" t="n">
        <f aca="false">K2384+L2384</f>
        <v>1030</v>
      </c>
      <c r="P2384" s="1" t="n">
        <f aca="false">K2384+L2384+M2384+N2384</f>
        <v>1849</v>
      </c>
      <c r="Q2384" s="1" t="n">
        <f aca="false">IFERROR(VLOOKUP(A2384,'[2]Pivot HorizontalMRP'!$A$4:$F$2689,6,0),0)</f>
        <v>1276</v>
      </c>
      <c r="R2384" s="1" t="n">
        <f aca="false">IFERROR(VLOOKUP(A2384,'[2]Pivot HorizontalMRP'!$A$4:$G$2689,7,0),0)</f>
        <v>736</v>
      </c>
      <c r="S2384" s="1" t="n">
        <f aca="false">IFERROR(VLOOKUP(A2384,'[2]Pivot HorizontalMRP'!$A$4:$H$2689,8,0),0)</f>
        <v>738</v>
      </c>
      <c r="T2384" s="1" t="n">
        <f aca="false">IFERROR(VLOOKUP(A2384,'[2]Pivot HorizontalMRP'!$A$4:$I$2689,9,0),0)</f>
        <v>0</v>
      </c>
      <c r="U2384" s="1" t="n">
        <f aca="false">IF(I2384="delivery",O2384-SUM(Q2384+R2384),IF(I2384="PO",P2384-SUM(Q2384:R2384)))</f>
        <v>-982</v>
      </c>
      <c r="V2384" s="81" t="n">
        <v>0.62324</v>
      </c>
      <c r="W2384" s="81"/>
      <c r="X2384" s="81" t="n">
        <f aca="false">W2384-V2384</f>
        <v>-0.62324</v>
      </c>
      <c r="Y2384" s="81"/>
      <c r="Z2384" s="81"/>
      <c r="AA2384" s="81" t="n">
        <v>0.62324</v>
      </c>
      <c r="AB2384" s="81"/>
      <c r="AC2384" s="81"/>
      <c r="AD2384" s="81"/>
      <c r="AE2384" s="81"/>
      <c r="AF2384" s="81"/>
      <c r="AG2384" s="81"/>
      <c r="AH2384" s="81"/>
      <c r="AI2384" s="81"/>
      <c r="AJ2384" s="81"/>
      <c r="AK2384" s="81"/>
      <c r="AL2384" s="81"/>
      <c r="AM2384" s="81"/>
      <c r="AN2384" s="81"/>
      <c r="AO2384" s="81" t="str">
        <f aca="false">D2384</f>
        <v>Sanmina</v>
      </c>
      <c r="AP2384" s="1" t="s">
        <v>1474</v>
      </c>
      <c r="AQ2384" s="1"/>
      <c r="AR2384" s="1"/>
      <c r="AS2384" s="1"/>
      <c r="AT2384" s="1"/>
      <c r="AU2384" s="1"/>
      <c r="AV2384" s="1"/>
      <c r="AW2384" s="1"/>
      <c r="AX2384" s="1"/>
      <c r="AY2384" s="1"/>
      <c r="AZ2384" s="1"/>
      <c r="BA2384" s="1"/>
      <c r="BB2384" s="1"/>
      <c r="BC2384" s="1"/>
      <c r="BD2384" s="1"/>
      <c r="BE2384" s="1"/>
      <c r="BF2384" s="1" t="s">
        <v>14668</v>
      </c>
      <c r="BG2384" s="1" t="s">
        <v>183</v>
      </c>
      <c r="BH2384" s="1"/>
      <c r="BI2384" s="1"/>
    </row>
    <row r="2385" customFormat="false" ht="12.75" hidden="false" customHeight="false" outlineLevel="0" collapsed="false">
      <c r="A2385" s="1" t="s">
        <v>4817</v>
      </c>
      <c r="B2385" s="1" t="s">
        <v>4818</v>
      </c>
      <c r="C2385" s="1" t="s">
        <v>177</v>
      </c>
      <c r="D2385" s="1" t="s">
        <v>1471</v>
      </c>
      <c r="E2385" s="1" t="s">
        <v>16762</v>
      </c>
      <c r="F2385" s="1" t="s">
        <v>4820</v>
      </c>
      <c r="G2385" s="1" t="n">
        <v>86</v>
      </c>
      <c r="H2385" s="1" t="n">
        <v>4000</v>
      </c>
      <c r="I2385" s="101" t="s">
        <v>188</v>
      </c>
      <c r="J2385" s="1"/>
      <c r="K2385" s="1" t="n">
        <f aca="false">IFERROR(VLOOKUP(A2385,'[2]Pivot HorizontalMRP'!$A$4:$B$2689,2,0),0)</f>
        <v>0</v>
      </c>
      <c r="L2385" s="1" t="n">
        <f aca="false">IFERROR(VLOOKUP(A2385,'[2]Pivot HorizontalMRP'!$A$4:$C$2689,3,0),0)</f>
        <v>8006</v>
      </c>
      <c r="M2385" s="1" t="n">
        <f aca="false">IFERROR(VLOOKUP(A2385,'[2]Pivot HorizontalMRP'!$A$4:$D$2689,0.4,0),0)</f>
        <v>0</v>
      </c>
      <c r="N2385" s="1" t="n">
        <f aca="false">IFERROR(VLOOKUP(A2385,'[2]Pivot HorizontalMRP'!$A$4:$E$2689,5,0),0)</f>
        <v>0</v>
      </c>
      <c r="O2385" s="1" t="n">
        <f aca="false">K2385+L2385</f>
        <v>8006</v>
      </c>
      <c r="P2385" s="1" t="n">
        <f aca="false">K2385+L2385+M2385+N2385</f>
        <v>8006</v>
      </c>
      <c r="Q2385" s="1" t="n">
        <f aca="false">IFERROR(VLOOKUP(A2385,'[2]Pivot HorizontalMRP'!$A$4:$F$2689,6,0),0)</f>
        <v>1</v>
      </c>
      <c r="R2385" s="1" t="n">
        <f aca="false">IFERROR(VLOOKUP(A2385,'[2]Pivot HorizontalMRP'!$A$4:$G$2689,7,0),0)</f>
        <v>17</v>
      </c>
      <c r="S2385" s="1" t="n">
        <f aca="false">IFERROR(VLOOKUP(A2385,'[2]Pivot HorizontalMRP'!$A$4:$H$2689,8,0),0)</f>
        <v>18</v>
      </c>
      <c r="T2385" s="1" t="n">
        <f aca="false">IFERROR(VLOOKUP(A2385,'[2]Pivot HorizontalMRP'!$A$4:$I$2689,9,0),0)</f>
        <v>6</v>
      </c>
      <c r="U2385" s="1" t="n">
        <f aca="false">IF(I2385="delivery",O2385-SUM(Q2385+R2385),IF(I2385="PO",P2385-SUM(Q2385:R2385)))</f>
        <v>7988</v>
      </c>
      <c r="V2385" s="81" t="n">
        <v>0.6758</v>
      </c>
      <c r="W2385" s="81"/>
      <c r="X2385" s="81" t="n">
        <f aca="false">W2385-V2385</f>
        <v>-0.6758</v>
      </c>
      <c r="Y2385" s="81"/>
      <c r="Z2385" s="81"/>
      <c r="AA2385" s="81"/>
      <c r="AB2385" s="81"/>
      <c r="AC2385" s="81"/>
      <c r="AD2385" s="81"/>
      <c r="AE2385" s="81"/>
      <c r="AF2385" s="81"/>
      <c r="AG2385" s="81"/>
      <c r="AH2385" s="81"/>
      <c r="AI2385" s="81"/>
      <c r="AJ2385" s="81"/>
      <c r="AK2385" s="81"/>
      <c r="AL2385" s="81"/>
      <c r="AM2385" s="81"/>
      <c r="AN2385" s="81"/>
      <c r="AO2385" s="81" t="str">
        <f aca="false">D2385</f>
        <v>Sanmina</v>
      </c>
      <c r="AP2385" s="1" t="s">
        <v>1474</v>
      </c>
      <c r="AQ2385" s="1"/>
      <c r="AR2385" s="1"/>
      <c r="AS2385" s="1"/>
      <c r="AT2385" s="1"/>
      <c r="AU2385" s="1"/>
      <c r="AV2385" s="1"/>
      <c r="AW2385" s="1"/>
      <c r="AX2385" s="1"/>
      <c r="AY2385" s="1"/>
      <c r="AZ2385" s="1"/>
      <c r="BA2385" s="1"/>
      <c r="BB2385" s="1"/>
      <c r="BC2385" s="1"/>
      <c r="BD2385" s="1"/>
      <c r="BE2385" s="1"/>
      <c r="BF2385" s="1" t="s">
        <v>14668</v>
      </c>
      <c r="BG2385" s="1" t="s">
        <v>183</v>
      </c>
      <c r="BH2385" s="1"/>
      <c r="BI2385" s="1"/>
    </row>
    <row r="2386" customFormat="false" ht="12.75" hidden="false" customHeight="false" outlineLevel="0" collapsed="false">
      <c r="A2386" s="1" t="s">
        <v>4837</v>
      </c>
      <c r="B2386" s="1" t="s">
        <v>4838</v>
      </c>
      <c r="C2386" s="1" t="s">
        <v>177</v>
      </c>
      <c r="D2386" s="1" t="s">
        <v>1471</v>
      </c>
      <c r="E2386" s="1" t="s">
        <v>16763</v>
      </c>
      <c r="F2386" s="1" t="s">
        <v>4840</v>
      </c>
      <c r="G2386" s="1" t="n">
        <v>68</v>
      </c>
      <c r="H2386" s="1" t="n">
        <v>2205</v>
      </c>
      <c r="I2386" s="101" t="s">
        <v>188</v>
      </c>
      <c r="J2386" s="1"/>
      <c r="K2386" s="1" t="n">
        <f aca="false">IFERROR(VLOOKUP(A2386,'[2]Pivot HorizontalMRP'!$A$4:$B$2689,2,0),0)</f>
        <v>0</v>
      </c>
      <c r="L2386" s="1" t="n">
        <f aca="false">IFERROR(VLOOKUP(A2386,'[2]Pivot HorizontalMRP'!$A$4:$C$2689,3,0),0)</f>
        <v>147</v>
      </c>
      <c r="M2386" s="1" t="n">
        <f aca="false">IFERROR(VLOOKUP(A2386,'[2]Pivot HorizontalMRP'!$A$4:$D$2689,0.4,0),0)</f>
        <v>0</v>
      </c>
      <c r="N2386" s="1" t="n">
        <f aca="false">IFERROR(VLOOKUP(A2386,'[2]Pivot HorizontalMRP'!$A$4:$E$2689,5,0),0)</f>
        <v>0</v>
      </c>
      <c r="O2386" s="1" t="n">
        <f aca="false">K2386+L2386</f>
        <v>147</v>
      </c>
      <c r="P2386" s="1" t="n">
        <f aca="false">K2386+L2386+M2386+N2386</f>
        <v>147</v>
      </c>
      <c r="Q2386" s="1" t="n">
        <f aca="false">IFERROR(VLOOKUP(A2386,'[2]Pivot HorizontalMRP'!$A$4:$F$2689,6,0),0)</f>
        <v>1</v>
      </c>
      <c r="R2386" s="1" t="n">
        <f aca="false">IFERROR(VLOOKUP(A2386,'[2]Pivot HorizontalMRP'!$A$4:$G$2689,7,0),0)</f>
        <v>17</v>
      </c>
      <c r="S2386" s="1" t="n">
        <f aca="false">IFERROR(VLOOKUP(A2386,'[2]Pivot HorizontalMRP'!$A$4:$H$2689,8,0),0)</f>
        <v>18</v>
      </c>
      <c r="T2386" s="1" t="n">
        <f aca="false">IFERROR(VLOOKUP(A2386,'[2]Pivot HorizontalMRP'!$A$4:$I$2689,9,0),0)</f>
        <v>6</v>
      </c>
      <c r="U2386" s="1" t="n">
        <f aca="false">IF(I2386="delivery",O2386-SUM(Q2386+R2386),IF(I2386="PO",P2386-SUM(Q2386:R2386)))</f>
        <v>129</v>
      </c>
      <c r="V2386" s="81" t="n">
        <v>0.3844</v>
      </c>
      <c r="W2386" s="81"/>
      <c r="X2386" s="81" t="n">
        <f aca="false">W2386-V2386</f>
        <v>-0.3844</v>
      </c>
      <c r="Y2386" s="81"/>
      <c r="Z2386" s="81"/>
      <c r="AA2386" s="81"/>
      <c r="AB2386" s="81"/>
      <c r="AC2386" s="81"/>
      <c r="AD2386" s="81"/>
      <c r="AE2386" s="81"/>
      <c r="AF2386" s="81"/>
      <c r="AG2386" s="81"/>
      <c r="AH2386" s="81"/>
      <c r="AI2386" s="81"/>
      <c r="AJ2386" s="81"/>
      <c r="AK2386" s="81"/>
      <c r="AL2386" s="81"/>
      <c r="AM2386" s="81"/>
      <c r="AN2386" s="81"/>
      <c r="AO2386" s="81" t="str">
        <f aca="false">D2386</f>
        <v>Sanmina</v>
      </c>
      <c r="AP2386" s="1" t="s">
        <v>1474</v>
      </c>
      <c r="AQ2386" s="1"/>
      <c r="AR2386" s="1"/>
      <c r="AS2386" s="1"/>
      <c r="AT2386" s="1"/>
      <c r="AU2386" s="1"/>
      <c r="AV2386" s="1"/>
      <c r="AW2386" s="1"/>
      <c r="AX2386" s="1"/>
      <c r="AY2386" s="1"/>
      <c r="AZ2386" s="1"/>
      <c r="BA2386" s="1"/>
      <c r="BB2386" s="1"/>
      <c r="BC2386" s="1"/>
      <c r="BD2386" s="1"/>
      <c r="BE2386" s="1"/>
      <c r="BF2386" s="1" t="s">
        <v>14668</v>
      </c>
      <c r="BG2386" s="1" t="s">
        <v>183</v>
      </c>
      <c r="BH2386" s="1"/>
      <c r="BI2386" s="1"/>
    </row>
    <row r="2387" customFormat="false" ht="12.75" hidden="false" customHeight="false" outlineLevel="0" collapsed="false">
      <c r="A2387" s="1" t="s">
        <v>4845</v>
      </c>
      <c r="B2387" s="1" t="s">
        <v>4846</v>
      </c>
      <c r="C2387" s="1" t="s">
        <v>177</v>
      </c>
      <c r="D2387" s="1" t="s">
        <v>1471</v>
      </c>
      <c r="E2387" s="1" t="s">
        <v>16764</v>
      </c>
      <c r="F2387" s="1" t="s">
        <v>4848</v>
      </c>
      <c r="G2387" s="1" t="n">
        <v>28</v>
      </c>
      <c r="H2387" s="1" t="n">
        <v>125</v>
      </c>
      <c r="I2387" s="101" t="s">
        <v>188</v>
      </c>
      <c r="J2387" s="1"/>
      <c r="K2387" s="1" t="n">
        <f aca="false">IFERROR(VLOOKUP(A2387,'[2]Pivot HorizontalMRP'!$A$4:$B$2689,2,0),0)</f>
        <v>0</v>
      </c>
      <c r="L2387" s="1" t="n">
        <f aca="false">IFERROR(VLOOKUP(A2387,'[2]Pivot HorizontalMRP'!$A$4:$C$2689,3,0),0)</f>
        <v>12945</v>
      </c>
      <c r="M2387" s="1" t="n">
        <f aca="false">IFERROR(VLOOKUP(A2387,'[2]Pivot HorizontalMRP'!$A$4:$D$2689,0.4,0),0)</f>
        <v>0</v>
      </c>
      <c r="N2387" s="1" t="n">
        <f aca="false">IFERROR(VLOOKUP(A2387,'[2]Pivot HorizontalMRP'!$A$4:$E$2689,5,0),0)</f>
        <v>12875</v>
      </c>
      <c r="O2387" s="1" t="n">
        <f aca="false">K2387+L2387</f>
        <v>12945</v>
      </c>
      <c r="P2387" s="1" t="n">
        <f aca="false">K2387+L2387+M2387+N2387</f>
        <v>25820</v>
      </c>
      <c r="Q2387" s="1" t="n">
        <f aca="false">IFERROR(VLOOKUP(A2387,'[2]Pivot HorizontalMRP'!$A$4:$F$2689,6,0),0)</f>
        <v>22862</v>
      </c>
      <c r="R2387" s="1" t="n">
        <f aca="false">IFERROR(VLOOKUP(A2387,'[2]Pivot HorizontalMRP'!$A$4:$G$2689,7,0),0)</f>
        <v>12934</v>
      </c>
      <c r="S2387" s="1" t="n">
        <f aca="false">IFERROR(VLOOKUP(A2387,'[2]Pivot HorizontalMRP'!$A$4:$H$2689,8,0),0)</f>
        <v>13984</v>
      </c>
      <c r="T2387" s="1" t="n">
        <f aca="false">IFERROR(VLOOKUP(A2387,'[2]Pivot HorizontalMRP'!$A$4:$I$2689,9,0),0)</f>
        <v>9012</v>
      </c>
      <c r="U2387" s="1" t="n">
        <f aca="false">IF(I2387="delivery",O2387-SUM(Q2387+R2387),IF(I2387="PO",P2387-SUM(Q2387:R2387)))</f>
        <v>-9976</v>
      </c>
      <c r="V2387" s="81" t="n">
        <v>0.228</v>
      </c>
      <c r="W2387" s="81"/>
      <c r="X2387" s="81" t="n">
        <f aca="false">W2387-V2387</f>
        <v>-0.228</v>
      </c>
      <c r="Y2387" s="81"/>
      <c r="Z2387" s="81"/>
      <c r="AA2387" s="81" t="n">
        <v>0.228</v>
      </c>
      <c r="AB2387" s="81"/>
      <c r="AC2387" s="81"/>
      <c r="AD2387" s="81"/>
      <c r="AE2387" s="81"/>
      <c r="AF2387" s="81"/>
      <c r="AG2387" s="81"/>
      <c r="AH2387" s="81"/>
      <c r="AI2387" s="81"/>
      <c r="AJ2387" s="81"/>
      <c r="AK2387" s="81"/>
      <c r="AL2387" s="81"/>
      <c r="AM2387" s="81"/>
      <c r="AN2387" s="81"/>
      <c r="AO2387" s="81" t="str">
        <f aca="false">D2387</f>
        <v>Sanmina</v>
      </c>
      <c r="AP2387" s="1" t="s">
        <v>1474</v>
      </c>
      <c r="AQ2387" s="1"/>
      <c r="AR2387" s="1"/>
      <c r="AS2387" s="1"/>
      <c r="AT2387" s="1"/>
      <c r="AU2387" s="1"/>
      <c r="AV2387" s="1"/>
      <c r="AW2387" s="1"/>
      <c r="AX2387" s="1"/>
      <c r="AY2387" s="1"/>
      <c r="AZ2387" s="1"/>
      <c r="BA2387" s="1"/>
      <c r="BB2387" s="1"/>
      <c r="BC2387" s="1"/>
      <c r="BD2387" s="1"/>
      <c r="BE2387" s="1"/>
      <c r="BF2387" s="1" t="s">
        <v>14668</v>
      </c>
      <c r="BG2387" s="1" t="s">
        <v>183</v>
      </c>
      <c r="BH2387" s="1"/>
      <c r="BI2387" s="1"/>
    </row>
    <row r="2388" customFormat="false" ht="12.75" hidden="false" customHeight="false" outlineLevel="0" collapsed="false">
      <c r="A2388" s="1" t="s">
        <v>4862</v>
      </c>
      <c r="B2388" s="1" t="s">
        <v>4863</v>
      </c>
      <c r="C2388" s="1" t="s">
        <v>177</v>
      </c>
      <c r="D2388" s="1" t="s">
        <v>1471</v>
      </c>
      <c r="E2388" s="1" t="s">
        <v>16765</v>
      </c>
      <c r="F2388" s="1" t="s">
        <v>4865</v>
      </c>
      <c r="G2388" s="1" t="n">
        <v>71</v>
      </c>
      <c r="H2388" s="1" t="n">
        <v>1</v>
      </c>
      <c r="I2388" s="101" t="s">
        <v>180</v>
      </c>
      <c r="J2388" s="1"/>
      <c r="K2388" s="1" t="n">
        <f aca="false">IFERROR(VLOOKUP(A2388,'[2]Pivot HorizontalMRP'!$A$4:$B$2689,2,0),0)</f>
        <v>0</v>
      </c>
      <c r="L2388" s="1" t="n">
        <f aca="false">IFERROR(VLOOKUP(A2388,'[2]Pivot HorizontalMRP'!$A$4:$C$2689,3,0),0)</f>
        <v>4818</v>
      </c>
      <c r="M2388" s="1" t="n">
        <f aca="false">IFERROR(VLOOKUP(A2388,'[2]Pivot HorizontalMRP'!$A$4:$D$2689,0.4,0),0)</f>
        <v>0</v>
      </c>
      <c r="N2388" s="1" t="n">
        <f aca="false">IFERROR(VLOOKUP(A2388,'[2]Pivot HorizontalMRP'!$A$4:$E$2689,5,0),0)</f>
        <v>0</v>
      </c>
      <c r="O2388" s="1" t="n">
        <f aca="false">K2388+L2388</f>
        <v>4818</v>
      </c>
      <c r="P2388" s="1" t="n">
        <f aca="false">K2388+L2388+M2388+N2388</f>
        <v>4818</v>
      </c>
      <c r="Q2388" s="1" t="n">
        <f aca="false">IFERROR(VLOOKUP(A2388,'[2]Pivot HorizontalMRP'!$A$4:$F$2689,6,0),0)</f>
        <v>2023</v>
      </c>
      <c r="R2388" s="1" t="n">
        <f aca="false">IFERROR(VLOOKUP(A2388,'[2]Pivot HorizontalMRP'!$A$4:$G$2689,7,0),0)</f>
        <v>332</v>
      </c>
      <c r="S2388" s="1" t="n">
        <f aca="false">IFERROR(VLOOKUP(A2388,'[2]Pivot HorizontalMRP'!$A$4:$H$2689,8,0),0)</f>
        <v>896</v>
      </c>
      <c r="T2388" s="1" t="n">
        <f aca="false">IFERROR(VLOOKUP(A2388,'[2]Pivot HorizontalMRP'!$A$4:$I$2689,9,0),0)</f>
        <v>256</v>
      </c>
      <c r="U2388" s="1" t="n">
        <f aca="false">IF(I2388="delivery",O2388-SUM(Q2388+R2388),IF(I2388="PO",P2388-SUM(Q2388:R2388)))</f>
        <v>2463</v>
      </c>
      <c r="V2388" s="81" t="n">
        <v>0.6208</v>
      </c>
      <c r="W2388" s="81"/>
      <c r="X2388" s="81" t="n">
        <f aca="false">W2388-V2388</f>
        <v>-0.6208</v>
      </c>
      <c r="Y2388" s="81"/>
      <c r="Z2388" s="81"/>
      <c r="AA2388" s="81" t="n">
        <v>0.65</v>
      </c>
      <c r="AB2388" s="81"/>
      <c r="AC2388" s="81"/>
      <c r="AD2388" s="81"/>
      <c r="AE2388" s="81"/>
      <c r="AF2388" s="81"/>
      <c r="AG2388" s="81"/>
      <c r="AH2388" s="81"/>
      <c r="AI2388" s="81"/>
      <c r="AJ2388" s="81"/>
      <c r="AK2388" s="81"/>
      <c r="AL2388" s="81"/>
      <c r="AM2388" s="81"/>
      <c r="AN2388" s="81"/>
      <c r="AO2388" s="81" t="str">
        <f aca="false">D2388</f>
        <v>Sanmina</v>
      </c>
      <c r="AP2388" s="1" t="s">
        <v>1474</v>
      </c>
      <c r="AQ2388" s="1"/>
      <c r="AR2388" s="1"/>
      <c r="AS2388" s="1"/>
      <c r="AT2388" s="1"/>
      <c r="AU2388" s="1"/>
      <c r="AV2388" s="1"/>
      <c r="AW2388" s="1"/>
      <c r="AX2388" s="1"/>
      <c r="AY2388" s="1"/>
      <c r="AZ2388" s="1"/>
      <c r="BA2388" s="1"/>
      <c r="BB2388" s="1"/>
      <c r="BC2388" s="1"/>
      <c r="BD2388" s="1"/>
      <c r="BE2388" s="1"/>
      <c r="BF2388" s="1" t="s">
        <v>14668</v>
      </c>
      <c r="BG2388" s="1" t="s">
        <v>183</v>
      </c>
      <c r="BH2388" s="1"/>
      <c r="BI2388" s="1"/>
    </row>
    <row r="2389" customFormat="false" ht="12.75" hidden="false" customHeight="false" outlineLevel="0" collapsed="false">
      <c r="A2389" s="1" t="s">
        <v>4870</v>
      </c>
      <c r="B2389" s="1" t="s">
        <v>4871</v>
      </c>
      <c r="C2389" s="1" t="s">
        <v>177</v>
      </c>
      <c r="D2389" s="1" t="s">
        <v>1471</v>
      </c>
      <c r="E2389" s="1" t="s">
        <v>16766</v>
      </c>
      <c r="F2389" s="1" t="s">
        <v>4873</v>
      </c>
      <c r="G2389" s="1" t="n">
        <v>91</v>
      </c>
      <c r="H2389" s="1" t="n">
        <v>2205</v>
      </c>
      <c r="I2389" s="101" t="s">
        <v>180</v>
      </c>
      <c r="J2389" s="1"/>
      <c r="K2389" s="1" t="n">
        <f aca="false">IFERROR(VLOOKUP(A2389,'[2]Pivot HorizontalMRP'!$A$4:$B$2689,2,0),0)</f>
        <v>0</v>
      </c>
      <c r="L2389" s="1" t="n">
        <f aca="false">IFERROR(VLOOKUP(A2389,'[2]Pivot HorizontalMRP'!$A$4:$C$2689,3,0),0)</f>
        <v>1816</v>
      </c>
      <c r="M2389" s="1" t="n">
        <f aca="false">IFERROR(VLOOKUP(A2389,'[2]Pivot HorizontalMRP'!$A$4:$D$2689,0.4,0),0)</f>
        <v>0</v>
      </c>
      <c r="N2389" s="1" t="n">
        <f aca="false">IFERROR(VLOOKUP(A2389,'[2]Pivot HorizontalMRP'!$A$4:$E$2689,5,0),0)</f>
        <v>0</v>
      </c>
      <c r="O2389" s="1" t="n">
        <f aca="false">K2389+L2389</f>
        <v>1816</v>
      </c>
      <c r="P2389" s="1" t="n">
        <f aca="false">K2389+L2389+M2389+N2389</f>
        <v>1816</v>
      </c>
      <c r="Q2389" s="1" t="n">
        <f aca="false">IFERROR(VLOOKUP(A2389,'[2]Pivot HorizontalMRP'!$A$4:$F$2689,6,0),0)</f>
        <v>691</v>
      </c>
      <c r="R2389" s="1" t="n">
        <f aca="false">IFERROR(VLOOKUP(A2389,'[2]Pivot HorizontalMRP'!$A$4:$G$2689,7,0),0)</f>
        <v>937</v>
      </c>
      <c r="S2389" s="1" t="n">
        <f aca="false">IFERROR(VLOOKUP(A2389,'[2]Pivot HorizontalMRP'!$A$4:$H$2689,8,0),0)</f>
        <v>894</v>
      </c>
      <c r="T2389" s="1" t="n">
        <f aca="false">IFERROR(VLOOKUP(A2389,'[2]Pivot HorizontalMRP'!$A$4:$I$2689,9,0),0)</f>
        <v>490</v>
      </c>
      <c r="U2389" s="1" t="n">
        <f aca="false">IF(I2389="delivery",O2389-SUM(Q2389+R2389),IF(I2389="PO",P2389-SUM(Q2389:R2389)))</f>
        <v>188</v>
      </c>
      <c r="V2389" s="81" t="n">
        <v>0.895</v>
      </c>
      <c r="W2389" s="81"/>
      <c r="X2389" s="81" t="n">
        <f aca="false">W2389-V2389</f>
        <v>-0.895</v>
      </c>
      <c r="Y2389" s="81"/>
      <c r="Z2389" s="81"/>
      <c r="AA2389" s="81" t="n">
        <v>0.895</v>
      </c>
      <c r="AB2389" s="81"/>
      <c r="AC2389" s="81"/>
      <c r="AD2389" s="81"/>
      <c r="AE2389" s="81"/>
      <c r="AF2389" s="81"/>
      <c r="AG2389" s="81"/>
      <c r="AH2389" s="81"/>
      <c r="AI2389" s="81"/>
      <c r="AJ2389" s="81"/>
      <c r="AK2389" s="81"/>
      <c r="AL2389" s="81"/>
      <c r="AM2389" s="81"/>
      <c r="AN2389" s="81"/>
      <c r="AO2389" s="81" t="str">
        <f aca="false">D2389</f>
        <v>Sanmina</v>
      </c>
      <c r="AP2389" s="1" t="s">
        <v>1474</v>
      </c>
      <c r="AQ2389" s="1"/>
      <c r="AR2389" s="1"/>
      <c r="AS2389" s="1"/>
      <c r="AT2389" s="1"/>
      <c r="AU2389" s="1"/>
      <c r="AV2389" s="1"/>
      <c r="AW2389" s="1"/>
      <c r="AX2389" s="1"/>
      <c r="AY2389" s="1"/>
      <c r="AZ2389" s="1"/>
      <c r="BA2389" s="1"/>
      <c r="BB2389" s="1"/>
      <c r="BC2389" s="1"/>
      <c r="BD2389" s="1"/>
      <c r="BE2389" s="1"/>
      <c r="BF2389" s="1" t="s">
        <v>14668</v>
      </c>
      <c r="BG2389" s="1" t="s">
        <v>183</v>
      </c>
      <c r="BH2389" s="1"/>
      <c r="BI2389" s="1"/>
    </row>
    <row r="2390" customFormat="false" ht="12.75" hidden="false" customHeight="false" outlineLevel="0" collapsed="false">
      <c r="A2390" s="1" t="s">
        <v>4879</v>
      </c>
      <c r="B2390" s="1" t="s">
        <v>4880</v>
      </c>
      <c r="C2390" s="1" t="s">
        <v>177</v>
      </c>
      <c r="D2390" s="1" t="s">
        <v>1471</v>
      </c>
      <c r="E2390" s="1" t="s">
        <v>4881</v>
      </c>
      <c r="F2390" s="1" t="s">
        <v>4882</v>
      </c>
      <c r="G2390" s="1" t="n">
        <v>106</v>
      </c>
      <c r="H2390" s="1" t="n">
        <v>1</v>
      </c>
      <c r="I2390" s="101" t="s">
        <v>188</v>
      </c>
      <c r="J2390" s="1"/>
      <c r="K2390" s="1" t="n">
        <f aca="false">IFERROR(VLOOKUP(A2390,'[2]Pivot HorizontalMRP'!$A$4:$B$2689,2,0),0)</f>
        <v>0</v>
      </c>
      <c r="L2390" s="1" t="n">
        <f aca="false">IFERROR(VLOOKUP(A2390,'[2]Pivot HorizontalMRP'!$A$4:$C$2689,3,0),0)</f>
        <v>78</v>
      </c>
      <c r="M2390" s="1" t="n">
        <f aca="false">IFERROR(VLOOKUP(A2390,'[2]Pivot HorizontalMRP'!$A$4:$D$2689,0.4,0),0)</f>
        <v>0</v>
      </c>
      <c r="N2390" s="1" t="n">
        <f aca="false">IFERROR(VLOOKUP(A2390,'[2]Pivot HorizontalMRP'!$A$4:$E$2689,5,0),0)</f>
        <v>0</v>
      </c>
      <c r="O2390" s="1" t="n">
        <f aca="false">K2390+L2390</f>
        <v>78</v>
      </c>
      <c r="P2390" s="1" t="n">
        <f aca="false">K2390+L2390+M2390+N2390</f>
        <v>78</v>
      </c>
      <c r="Q2390" s="1" t="n">
        <f aca="false">IFERROR(VLOOKUP(A2390,'[2]Pivot HorizontalMRP'!$A$4:$F$2689,6,0),0)</f>
        <v>52</v>
      </c>
      <c r="R2390" s="1" t="n">
        <f aca="false">IFERROR(VLOOKUP(A2390,'[2]Pivot HorizontalMRP'!$A$4:$G$2689,7,0),0)</f>
        <v>0</v>
      </c>
      <c r="S2390" s="1" t="n">
        <f aca="false">IFERROR(VLOOKUP(A2390,'[2]Pivot HorizontalMRP'!$A$4:$H$2689,8,0),0)</f>
        <v>0</v>
      </c>
      <c r="T2390" s="1" t="n">
        <f aca="false">IFERROR(VLOOKUP(A2390,'[2]Pivot HorizontalMRP'!$A$4:$I$2689,9,0),0)</f>
        <v>0</v>
      </c>
      <c r="U2390" s="1" t="n">
        <f aca="false">IF(I2390="delivery",O2390-SUM(Q2390+R2390),IF(I2390="PO",P2390-SUM(Q2390:R2390)))</f>
        <v>26</v>
      </c>
      <c r="V2390" s="81" t="n">
        <v>0.292</v>
      </c>
      <c r="W2390" s="81"/>
      <c r="X2390" s="81" t="n">
        <f aca="false">W2390-V2390</f>
        <v>-0.292</v>
      </c>
      <c r="Y2390" s="81"/>
      <c r="Z2390" s="81"/>
      <c r="AA2390" s="81"/>
      <c r="AB2390" s="81"/>
      <c r="AC2390" s="81"/>
      <c r="AD2390" s="81"/>
      <c r="AE2390" s="81"/>
      <c r="AF2390" s="81"/>
      <c r="AG2390" s="81"/>
      <c r="AH2390" s="81"/>
      <c r="AI2390" s="81"/>
      <c r="AJ2390" s="81"/>
      <c r="AK2390" s="81"/>
      <c r="AL2390" s="81"/>
      <c r="AM2390" s="81"/>
      <c r="AN2390" s="81"/>
      <c r="AO2390" s="81" t="str">
        <f aca="false">D2390</f>
        <v>Sanmina</v>
      </c>
      <c r="AP2390" s="1" t="s">
        <v>1474</v>
      </c>
      <c r="AQ2390" s="1"/>
      <c r="AR2390" s="1"/>
      <c r="AS2390" s="1"/>
      <c r="AT2390" s="1"/>
      <c r="AU2390" s="1"/>
      <c r="AV2390" s="1"/>
      <c r="AW2390" s="1"/>
      <c r="AX2390" s="1"/>
      <c r="AY2390" s="1"/>
      <c r="AZ2390" s="1"/>
      <c r="BA2390" s="1"/>
      <c r="BB2390" s="1"/>
      <c r="BC2390" s="1"/>
      <c r="BD2390" s="1"/>
      <c r="BE2390" s="1"/>
      <c r="BF2390" s="1" t="s">
        <v>14668</v>
      </c>
      <c r="BG2390" s="1" t="s">
        <v>183</v>
      </c>
      <c r="BH2390" s="1"/>
      <c r="BI2390" s="1"/>
    </row>
    <row r="2391" customFormat="false" ht="12.75" hidden="false" customHeight="false" outlineLevel="0" collapsed="false">
      <c r="A2391" s="1" t="s">
        <v>4931</v>
      </c>
      <c r="B2391" s="1" t="s">
        <v>4932</v>
      </c>
      <c r="C2391" s="1" t="s">
        <v>177</v>
      </c>
      <c r="D2391" s="1" t="s">
        <v>1471</v>
      </c>
      <c r="E2391" s="1" t="s">
        <v>16767</v>
      </c>
      <c r="F2391" s="1" t="s">
        <v>4934</v>
      </c>
      <c r="G2391" s="1" t="n">
        <v>63</v>
      </c>
      <c r="H2391" s="1" t="n">
        <v>6000</v>
      </c>
      <c r="I2391" s="101" t="s">
        <v>180</v>
      </c>
      <c r="J2391" s="1"/>
      <c r="K2391" s="1" t="n">
        <f aca="false">IFERROR(VLOOKUP(A2391,'[2]Pivot HorizontalMRP'!$A$4:$B$2689,2,0),0)</f>
        <v>0</v>
      </c>
      <c r="L2391" s="1" t="n">
        <f aca="false">IFERROR(VLOOKUP(A2391,'[2]Pivot HorizontalMRP'!$A$4:$C$2689,3,0),0)</f>
        <v>13816</v>
      </c>
      <c r="M2391" s="1" t="n">
        <f aca="false">IFERROR(VLOOKUP(A2391,'[2]Pivot HorizontalMRP'!$A$4:$D$2689,0.4,0),0)</f>
        <v>0</v>
      </c>
      <c r="N2391" s="1" t="n">
        <f aca="false">IFERROR(VLOOKUP(A2391,'[2]Pivot HorizontalMRP'!$A$4:$E$2689,5,0),0)</f>
        <v>0</v>
      </c>
      <c r="O2391" s="1" t="n">
        <f aca="false">K2391+L2391</f>
        <v>13816</v>
      </c>
      <c r="P2391" s="1" t="n">
        <f aca="false">K2391+L2391+M2391+N2391</f>
        <v>13816</v>
      </c>
      <c r="Q2391" s="1" t="n">
        <f aca="false">IFERROR(VLOOKUP(A2391,'[2]Pivot HorizontalMRP'!$A$4:$F$2689,6,0),0)</f>
        <v>15636</v>
      </c>
      <c r="R2391" s="1" t="n">
        <f aca="false">IFERROR(VLOOKUP(A2391,'[2]Pivot HorizontalMRP'!$A$4:$G$2689,7,0),0)</f>
        <v>10480</v>
      </c>
      <c r="S2391" s="1" t="n">
        <f aca="false">IFERROR(VLOOKUP(A2391,'[2]Pivot HorizontalMRP'!$A$4:$H$2689,8,0),0)</f>
        <v>10526</v>
      </c>
      <c r="T2391" s="1" t="n">
        <f aca="false">IFERROR(VLOOKUP(A2391,'[2]Pivot HorizontalMRP'!$A$4:$I$2689,9,0),0)</f>
        <v>6426</v>
      </c>
      <c r="U2391" s="1" t="n">
        <f aca="false">IF(I2391="delivery",O2391-SUM(Q2391+R2391),IF(I2391="PO",P2391-SUM(Q2391:R2391)))</f>
        <v>-12300</v>
      </c>
      <c r="V2391" s="81" t="n">
        <v>1.2</v>
      </c>
      <c r="W2391" s="81"/>
      <c r="X2391" s="81" t="n">
        <f aca="false">W2391-V2391</f>
        <v>-1.2</v>
      </c>
      <c r="Y2391" s="81"/>
      <c r="Z2391" s="81"/>
      <c r="AA2391" s="81" t="n">
        <v>0.88</v>
      </c>
      <c r="AB2391" s="81"/>
      <c r="AC2391" s="81"/>
      <c r="AD2391" s="81"/>
      <c r="AE2391" s="81"/>
      <c r="AF2391" s="81"/>
      <c r="AG2391" s="81"/>
      <c r="AH2391" s="81"/>
      <c r="AI2391" s="81"/>
      <c r="AJ2391" s="81"/>
      <c r="AK2391" s="81"/>
      <c r="AL2391" s="81"/>
      <c r="AM2391" s="81"/>
      <c r="AN2391" s="81"/>
      <c r="AO2391" s="81" t="str">
        <f aca="false">D2391</f>
        <v>Sanmina</v>
      </c>
      <c r="AP2391" s="1" t="s">
        <v>1474</v>
      </c>
      <c r="AQ2391" s="1"/>
      <c r="AR2391" s="1"/>
      <c r="AS2391" s="1"/>
      <c r="AT2391" s="1"/>
      <c r="AU2391" s="1"/>
      <c r="AV2391" s="1"/>
      <c r="AW2391" s="1"/>
      <c r="AX2391" s="1"/>
      <c r="AY2391" s="1"/>
      <c r="AZ2391" s="1"/>
      <c r="BA2391" s="1"/>
      <c r="BB2391" s="1"/>
      <c r="BC2391" s="1"/>
      <c r="BD2391" s="1"/>
      <c r="BE2391" s="1"/>
      <c r="BF2391" s="1" t="s">
        <v>14668</v>
      </c>
      <c r="BG2391" s="1" t="s">
        <v>183</v>
      </c>
      <c r="BH2391" s="1"/>
      <c r="BI2391" s="1"/>
    </row>
    <row r="2392" customFormat="false" ht="12.75" hidden="false" customHeight="false" outlineLevel="0" collapsed="false">
      <c r="A2392" s="103" t="s">
        <v>4955</v>
      </c>
      <c r="B2392" s="104" t="s">
        <v>4956</v>
      </c>
      <c r="C2392" s="99" t="s">
        <v>177</v>
      </c>
      <c r="D2392" s="99" t="s">
        <v>1471</v>
      </c>
      <c r="E2392" s="99" t="s">
        <v>16768</v>
      </c>
      <c r="F2392" s="99" t="s">
        <v>4958</v>
      </c>
      <c r="G2392" s="99" t="n">
        <v>61</v>
      </c>
      <c r="H2392" s="99" t="n">
        <v>2000</v>
      </c>
      <c r="I2392" s="99" t="s">
        <v>188</v>
      </c>
      <c r="K2392" s="1" t="n">
        <f aca="false">IFERROR(VLOOKUP(A2392,'[2]Pivot HorizontalMRP'!$A$4:$B$2689,2,0),0)</f>
        <v>0</v>
      </c>
      <c r="L2392" s="1" t="n">
        <f aca="false">IFERROR(VLOOKUP(A2392,'[2]Pivot HorizontalMRP'!$A$4:$C$2689,3,0),0)</f>
        <v>1640</v>
      </c>
      <c r="M2392" s="1" t="n">
        <f aca="false">IFERROR(VLOOKUP(A2392,'[2]Pivot HorizontalMRP'!$A$4:$D$2689,0.4,0),0)</f>
        <v>0</v>
      </c>
      <c r="N2392" s="1" t="n">
        <f aca="false">IFERROR(VLOOKUP(A2392,'[2]Pivot HorizontalMRP'!$A$4:$E$2689,5,0),0)</f>
        <v>0</v>
      </c>
      <c r="O2392" s="1" t="n">
        <f aca="false">K2392+L2392</f>
        <v>1640</v>
      </c>
      <c r="P2392" s="1" t="n">
        <f aca="false">K2392+L2392+M2392+N2392</f>
        <v>1640</v>
      </c>
      <c r="Q2392" s="1" t="n">
        <f aca="false">IFERROR(VLOOKUP(A2392,'[2]Pivot HorizontalMRP'!$A$4:$F$2689,6,0),0)</f>
        <v>0</v>
      </c>
      <c r="R2392" s="1" t="n">
        <f aca="false">IFERROR(VLOOKUP(A2392,'[2]Pivot HorizontalMRP'!$A$4:$G$2689,7,0),0)</f>
        <v>0</v>
      </c>
      <c r="S2392" s="1" t="n">
        <f aca="false">IFERROR(VLOOKUP(A2392,'[2]Pivot HorizontalMRP'!$A$4:$H$2689,8,0),0)</f>
        <v>0</v>
      </c>
      <c r="T2392" s="1" t="n">
        <f aca="false">IFERROR(VLOOKUP(A2392,'[2]Pivot HorizontalMRP'!$A$4:$I$2689,9,0),0)</f>
        <v>0</v>
      </c>
      <c r="U2392" s="1" t="n">
        <f aca="false">IF(I2392="delivery",O2392-SUM(Q2392+R2392),IF(I2392="PO",P2392-SUM(Q2392:R2392)))</f>
        <v>1640</v>
      </c>
      <c r="V2392" s="99" t="n">
        <v>0.98</v>
      </c>
      <c r="X2392" s="81" t="n">
        <f aca="false">W2392-V2392</f>
        <v>-0.98</v>
      </c>
      <c r="AA2392" s="81"/>
      <c r="AO2392" s="81" t="str">
        <f aca="false">D2392</f>
        <v>Sanmina</v>
      </c>
      <c r="AP2392" s="99" t="s">
        <v>1474</v>
      </c>
      <c r="BF2392" s="99" t="s">
        <v>14668</v>
      </c>
      <c r="BG2392" s="1" t="s">
        <v>183</v>
      </c>
    </row>
    <row r="2393" customFormat="false" ht="12.75" hidden="false" customHeight="false" outlineLevel="0" collapsed="false">
      <c r="A2393" s="1" t="s">
        <v>4968</v>
      </c>
      <c r="B2393" s="1" t="s">
        <v>4969</v>
      </c>
      <c r="C2393" s="1" t="s">
        <v>177</v>
      </c>
      <c r="D2393" s="1" t="s">
        <v>1471</v>
      </c>
      <c r="E2393" s="1" t="s">
        <v>16769</v>
      </c>
      <c r="F2393" s="1" t="s">
        <v>4971</v>
      </c>
      <c r="G2393" s="1" t="n">
        <v>53</v>
      </c>
      <c r="H2393" s="1" t="n">
        <v>1800</v>
      </c>
      <c r="I2393" s="101" t="s">
        <v>180</v>
      </c>
      <c r="J2393" s="1"/>
      <c r="K2393" s="1" t="n">
        <f aca="false">IFERROR(VLOOKUP(A2393,'[2]Pivot HorizontalMRP'!$A$4:$B$2689,2,0),0)</f>
        <v>0</v>
      </c>
      <c r="L2393" s="1" t="n">
        <f aca="false">IFERROR(VLOOKUP(A2393,'[2]Pivot HorizontalMRP'!$A$4:$C$2689,3,0),0)</f>
        <v>3599</v>
      </c>
      <c r="M2393" s="1" t="n">
        <f aca="false">IFERROR(VLOOKUP(A2393,'[2]Pivot HorizontalMRP'!$A$4:$D$2689,0.4,0),0)</f>
        <v>0</v>
      </c>
      <c r="N2393" s="1" t="n">
        <f aca="false">IFERROR(VLOOKUP(A2393,'[2]Pivot HorizontalMRP'!$A$4:$E$2689,5,0),0)</f>
        <v>9000</v>
      </c>
      <c r="O2393" s="1" t="n">
        <f aca="false">K2393+L2393</f>
        <v>3599</v>
      </c>
      <c r="P2393" s="1" t="n">
        <f aca="false">K2393+L2393+M2393+N2393</f>
        <v>12599</v>
      </c>
      <c r="Q2393" s="1" t="n">
        <f aca="false">IFERROR(VLOOKUP(A2393,'[2]Pivot HorizontalMRP'!$A$4:$F$2689,6,0),0)</f>
        <v>12090</v>
      </c>
      <c r="R2393" s="1" t="n">
        <f aca="false">IFERROR(VLOOKUP(A2393,'[2]Pivot HorizontalMRP'!$A$4:$G$2689,7,0),0)</f>
        <v>17086</v>
      </c>
      <c r="S2393" s="1" t="n">
        <f aca="false">IFERROR(VLOOKUP(A2393,'[2]Pivot HorizontalMRP'!$A$4:$H$2689,8,0),0)</f>
        <v>12729</v>
      </c>
      <c r="T2393" s="1" t="n">
        <f aca="false">IFERROR(VLOOKUP(A2393,'[2]Pivot HorizontalMRP'!$A$4:$I$2689,9,0),0)</f>
        <v>8675</v>
      </c>
      <c r="U2393" s="1" t="n">
        <f aca="false">IF(I2393="delivery",O2393-SUM(Q2393+R2393),IF(I2393="PO",P2393-SUM(Q2393:R2393)))</f>
        <v>-25577</v>
      </c>
      <c r="V2393" s="81" t="n">
        <v>0.55</v>
      </c>
      <c r="W2393" s="81"/>
      <c r="X2393" s="81" t="n">
        <f aca="false">W2393-V2393</f>
        <v>-0.55</v>
      </c>
      <c r="Y2393" s="81"/>
      <c r="Z2393" s="81"/>
      <c r="AA2393" s="81" t="n">
        <v>0.57</v>
      </c>
      <c r="AB2393" s="81"/>
      <c r="AC2393" s="81"/>
      <c r="AD2393" s="81"/>
      <c r="AE2393" s="81"/>
      <c r="AF2393" s="81"/>
      <c r="AG2393" s="81"/>
      <c r="AH2393" s="81"/>
      <c r="AI2393" s="81"/>
      <c r="AJ2393" s="81"/>
      <c r="AK2393" s="81"/>
      <c r="AL2393" s="81"/>
      <c r="AM2393" s="81"/>
      <c r="AN2393" s="81"/>
      <c r="AO2393" s="81" t="str">
        <f aca="false">D2393</f>
        <v>Sanmina</v>
      </c>
      <c r="AP2393" s="1" t="s">
        <v>1474</v>
      </c>
      <c r="AQ2393" s="1"/>
      <c r="AR2393" s="1"/>
      <c r="AS2393" s="1"/>
      <c r="AT2393" s="1"/>
      <c r="AU2393" s="1"/>
      <c r="AV2393" s="1"/>
      <c r="AW2393" s="1"/>
      <c r="AX2393" s="1"/>
      <c r="AY2393" s="1"/>
      <c r="AZ2393" s="1"/>
      <c r="BA2393" s="1"/>
      <c r="BB2393" s="1"/>
      <c r="BC2393" s="1"/>
      <c r="BD2393" s="1"/>
      <c r="BE2393" s="1"/>
      <c r="BF2393" s="1" t="s">
        <v>14668</v>
      </c>
      <c r="BG2393" s="1" t="s">
        <v>183</v>
      </c>
      <c r="BH2393" s="1"/>
      <c r="BI2393" s="1"/>
    </row>
    <row r="2394" customFormat="false" ht="12.75" hidden="false" customHeight="false" outlineLevel="0" collapsed="false">
      <c r="A2394" s="1" t="s">
        <v>4980</v>
      </c>
      <c r="B2394" s="1" t="s">
        <v>4981</v>
      </c>
      <c r="C2394" s="1" t="s">
        <v>177</v>
      </c>
      <c r="D2394" s="1" t="s">
        <v>1471</v>
      </c>
      <c r="E2394" s="1" t="s">
        <v>4982</v>
      </c>
      <c r="F2394" s="1" t="s">
        <v>4983</v>
      </c>
      <c r="G2394" s="1" t="n">
        <v>39</v>
      </c>
      <c r="H2394" s="1" t="n">
        <v>1400</v>
      </c>
      <c r="I2394" s="101" t="s">
        <v>188</v>
      </c>
      <c r="J2394" s="1"/>
      <c r="K2394" s="1" t="n">
        <f aca="false">IFERROR(VLOOKUP(A2394,'[2]Pivot HorizontalMRP'!$A$4:$B$2689,2,0),0)</f>
        <v>0</v>
      </c>
      <c r="L2394" s="1" t="n">
        <f aca="false">IFERROR(VLOOKUP(A2394,'[2]Pivot HorizontalMRP'!$A$4:$C$2689,3,0),0)</f>
        <v>1102</v>
      </c>
      <c r="M2394" s="1" t="n">
        <f aca="false">IFERROR(VLOOKUP(A2394,'[2]Pivot HorizontalMRP'!$A$4:$D$2689,0.4,0),0)</f>
        <v>0</v>
      </c>
      <c r="N2394" s="1" t="n">
        <f aca="false">IFERROR(VLOOKUP(A2394,'[2]Pivot HorizontalMRP'!$A$4:$E$2689,5,0),0)</f>
        <v>0</v>
      </c>
      <c r="O2394" s="1" t="n">
        <f aca="false">K2394+L2394</f>
        <v>1102</v>
      </c>
      <c r="P2394" s="1" t="n">
        <f aca="false">K2394+L2394+M2394+N2394</f>
        <v>1102</v>
      </c>
      <c r="Q2394" s="1" t="n">
        <f aca="false">IFERROR(VLOOKUP(A2394,'[2]Pivot HorizontalMRP'!$A$4:$F$2689,6,0),0)</f>
        <v>396</v>
      </c>
      <c r="R2394" s="1" t="n">
        <f aca="false">IFERROR(VLOOKUP(A2394,'[2]Pivot HorizontalMRP'!$A$4:$G$2689,7,0),0)</f>
        <v>1146</v>
      </c>
      <c r="S2394" s="1" t="n">
        <f aca="false">IFERROR(VLOOKUP(A2394,'[2]Pivot HorizontalMRP'!$A$4:$H$2689,8,0),0)</f>
        <v>2838</v>
      </c>
      <c r="T2394" s="1" t="n">
        <f aca="false">IFERROR(VLOOKUP(A2394,'[2]Pivot HorizontalMRP'!$A$4:$I$2689,9,0),0)</f>
        <v>768</v>
      </c>
      <c r="U2394" s="1" t="n">
        <f aca="false">IF(I2394="delivery",O2394-SUM(Q2394+R2394),IF(I2394="PO",P2394-SUM(Q2394:R2394)))</f>
        <v>-440</v>
      </c>
      <c r="V2394" s="81" t="n">
        <v>0.98</v>
      </c>
      <c r="W2394" s="81"/>
      <c r="X2394" s="81" t="n">
        <f aca="false">W2394-V2394</f>
        <v>-0.98</v>
      </c>
      <c r="Y2394" s="81"/>
      <c r="Z2394" s="81"/>
      <c r="AA2394" s="81" t="n">
        <v>0.98</v>
      </c>
      <c r="AB2394" s="81"/>
      <c r="AC2394" s="81"/>
      <c r="AD2394" s="81"/>
      <c r="AE2394" s="81"/>
      <c r="AF2394" s="81"/>
      <c r="AG2394" s="81"/>
      <c r="AH2394" s="81"/>
      <c r="AI2394" s="81"/>
      <c r="AJ2394" s="81"/>
      <c r="AK2394" s="81"/>
      <c r="AL2394" s="81"/>
      <c r="AM2394" s="81"/>
      <c r="AN2394" s="81"/>
      <c r="AO2394" s="81" t="str">
        <f aca="false">D2394</f>
        <v>Sanmina</v>
      </c>
      <c r="AP2394" s="1" t="s">
        <v>1474</v>
      </c>
      <c r="AQ2394" s="1"/>
      <c r="AR2394" s="1"/>
      <c r="AS2394" s="1"/>
      <c r="AT2394" s="1"/>
      <c r="AU2394" s="1"/>
      <c r="AV2394" s="1"/>
      <c r="AW2394" s="1"/>
      <c r="AX2394" s="1"/>
      <c r="AY2394" s="1"/>
      <c r="AZ2394" s="1"/>
      <c r="BA2394" s="1"/>
      <c r="BB2394" s="1"/>
      <c r="BC2394" s="1"/>
      <c r="BD2394" s="1"/>
      <c r="BE2394" s="1"/>
      <c r="BF2394" s="1" t="s">
        <v>14668</v>
      </c>
      <c r="BG2394" s="1" t="s">
        <v>183</v>
      </c>
      <c r="BH2394" s="1"/>
      <c r="BI2394" s="1"/>
    </row>
    <row r="2395" customFormat="false" ht="12.75" hidden="false" customHeight="false" outlineLevel="0" collapsed="false">
      <c r="A2395" s="1" t="s">
        <v>4984</v>
      </c>
      <c r="B2395" s="1" t="s">
        <v>4985</v>
      </c>
      <c r="C2395" s="1" t="s">
        <v>177</v>
      </c>
      <c r="D2395" s="1" t="s">
        <v>1471</v>
      </c>
      <c r="E2395" s="1" t="s">
        <v>4986</v>
      </c>
      <c r="F2395" s="1" t="s">
        <v>4987</v>
      </c>
      <c r="G2395" s="1" t="n">
        <v>33</v>
      </c>
      <c r="H2395" s="1" t="n">
        <v>125</v>
      </c>
      <c r="I2395" s="101" t="s">
        <v>180</v>
      </c>
      <c r="J2395" s="1"/>
      <c r="K2395" s="1" t="n">
        <f aca="false">IFERROR(VLOOKUP(A2395,'[2]Pivot HorizontalMRP'!$A$4:$B$2689,2,0),0)</f>
        <v>0</v>
      </c>
      <c r="L2395" s="1" t="n">
        <f aca="false">IFERROR(VLOOKUP(A2395,'[2]Pivot HorizontalMRP'!$A$4:$C$2689,3,0),0)</f>
        <v>16347</v>
      </c>
      <c r="M2395" s="1" t="n">
        <f aca="false">IFERROR(VLOOKUP(A2395,'[2]Pivot HorizontalMRP'!$A$4:$D$2689,0.4,0),0)</f>
        <v>0</v>
      </c>
      <c r="N2395" s="1" t="n">
        <f aca="false">IFERROR(VLOOKUP(A2395,'[2]Pivot HorizontalMRP'!$A$4:$E$2689,5,0),0)</f>
        <v>16000</v>
      </c>
      <c r="O2395" s="1" t="n">
        <f aca="false">K2395+L2395</f>
        <v>16347</v>
      </c>
      <c r="P2395" s="1" t="n">
        <f aca="false">K2395+L2395+M2395+N2395</f>
        <v>32347</v>
      </c>
      <c r="Q2395" s="1" t="n">
        <f aca="false">IFERROR(VLOOKUP(A2395,'[2]Pivot HorizontalMRP'!$A$4:$F$2689,6,0),0)</f>
        <v>42376</v>
      </c>
      <c r="R2395" s="1" t="n">
        <f aca="false">IFERROR(VLOOKUP(A2395,'[2]Pivot HorizontalMRP'!$A$4:$G$2689,7,0),0)</f>
        <v>24334</v>
      </c>
      <c r="S2395" s="1" t="n">
        <f aca="false">IFERROR(VLOOKUP(A2395,'[2]Pivot HorizontalMRP'!$A$4:$H$2689,8,0),0)</f>
        <v>25104</v>
      </c>
      <c r="T2395" s="1" t="n">
        <f aca="false">IFERROR(VLOOKUP(A2395,'[2]Pivot HorizontalMRP'!$A$4:$I$2689,9,0),0)</f>
        <v>15485</v>
      </c>
      <c r="U2395" s="1" t="n">
        <f aca="false">IF(I2395="delivery",O2395-SUM(Q2395+R2395),IF(I2395="PO",P2395-SUM(Q2395:R2395)))</f>
        <v>-50363</v>
      </c>
      <c r="V2395" s="81" t="n">
        <v>0.13</v>
      </c>
      <c r="W2395" s="81"/>
      <c r="X2395" s="81" t="n">
        <f aca="false">W2395-V2395</f>
        <v>-0.13</v>
      </c>
      <c r="Y2395" s="81"/>
      <c r="Z2395" s="81"/>
      <c r="AA2395" s="81" t="n">
        <v>0.125</v>
      </c>
      <c r="AB2395" s="81"/>
      <c r="AC2395" s="81"/>
      <c r="AD2395" s="81"/>
      <c r="AE2395" s="81"/>
      <c r="AF2395" s="81"/>
      <c r="AG2395" s="81"/>
      <c r="AH2395" s="81"/>
      <c r="AI2395" s="81"/>
      <c r="AJ2395" s="81"/>
      <c r="AK2395" s="81"/>
      <c r="AL2395" s="81"/>
      <c r="AM2395" s="81"/>
      <c r="AN2395" s="81"/>
      <c r="AO2395" s="81" t="str">
        <f aca="false">D2395</f>
        <v>Sanmina</v>
      </c>
      <c r="AP2395" s="1" t="s">
        <v>1474</v>
      </c>
      <c r="AQ2395" s="1"/>
      <c r="AR2395" s="1"/>
      <c r="AS2395" s="1"/>
      <c r="AT2395" s="1"/>
      <c r="AU2395" s="1"/>
      <c r="AV2395" s="1"/>
      <c r="AW2395" s="1"/>
      <c r="AX2395" s="1"/>
      <c r="AY2395" s="1"/>
      <c r="AZ2395" s="1"/>
      <c r="BA2395" s="1"/>
      <c r="BB2395" s="1"/>
      <c r="BC2395" s="1"/>
      <c r="BD2395" s="1"/>
      <c r="BE2395" s="1"/>
      <c r="BF2395" s="1" t="s">
        <v>14668</v>
      </c>
      <c r="BG2395" s="1" t="s">
        <v>183</v>
      </c>
      <c r="BH2395" s="1"/>
      <c r="BI2395" s="1"/>
    </row>
    <row r="2396" customFormat="false" ht="12.75" hidden="false" customHeight="false" outlineLevel="0" collapsed="false">
      <c r="A2396" s="1" t="s">
        <v>4988</v>
      </c>
      <c r="B2396" s="1" t="s">
        <v>4989</v>
      </c>
      <c r="C2396" s="1" t="s">
        <v>177</v>
      </c>
      <c r="D2396" s="1" t="s">
        <v>1471</v>
      </c>
      <c r="E2396" s="1" t="s">
        <v>4990</v>
      </c>
      <c r="F2396" s="1" t="s">
        <v>4991</v>
      </c>
      <c r="G2396" s="1" t="n">
        <v>33</v>
      </c>
      <c r="H2396" s="1" t="n">
        <v>125</v>
      </c>
      <c r="I2396" s="101" t="s">
        <v>188</v>
      </c>
      <c r="J2396" s="1"/>
      <c r="K2396" s="1" t="n">
        <f aca="false">IFERROR(VLOOKUP(A2396,'[2]Pivot HorizontalMRP'!$A$4:$B$2689,2,0),0)</f>
        <v>0</v>
      </c>
      <c r="L2396" s="1" t="n">
        <f aca="false">IFERROR(VLOOKUP(A2396,'[2]Pivot HorizontalMRP'!$A$4:$C$2689,3,0),0)</f>
        <v>414</v>
      </c>
      <c r="M2396" s="1" t="n">
        <f aca="false">IFERROR(VLOOKUP(A2396,'[2]Pivot HorizontalMRP'!$A$4:$D$2689,0.4,0),0)</f>
        <v>0</v>
      </c>
      <c r="N2396" s="1" t="n">
        <f aca="false">IFERROR(VLOOKUP(A2396,'[2]Pivot HorizontalMRP'!$A$4:$E$2689,5,0),0)</f>
        <v>0</v>
      </c>
      <c r="O2396" s="1" t="n">
        <f aca="false">K2396+L2396</f>
        <v>414</v>
      </c>
      <c r="P2396" s="1" t="n">
        <f aca="false">K2396+L2396+M2396+N2396</f>
        <v>414</v>
      </c>
      <c r="Q2396" s="1" t="n">
        <f aca="false">IFERROR(VLOOKUP(A2396,'[2]Pivot HorizontalMRP'!$A$4:$F$2689,6,0),0)</f>
        <v>42</v>
      </c>
      <c r="R2396" s="1" t="n">
        <f aca="false">IFERROR(VLOOKUP(A2396,'[2]Pivot HorizontalMRP'!$A$4:$G$2689,7,0),0)</f>
        <v>0</v>
      </c>
      <c r="S2396" s="1" t="n">
        <f aca="false">IFERROR(VLOOKUP(A2396,'[2]Pivot HorizontalMRP'!$A$4:$H$2689,8,0),0)</f>
        <v>0</v>
      </c>
      <c r="T2396" s="1" t="n">
        <f aca="false">IFERROR(VLOOKUP(A2396,'[2]Pivot HorizontalMRP'!$A$4:$I$2689,9,0),0)</f>
        <v>0</v>
      </c>
      <c r="U2396" s="1" t="n">
        <f aca="false">IF(I2396="delivery",O2396-SUM(Q2396+R2396),IF(I2396="PO",P2396-SUM(Q2396:R2396)))</f>
        <v>372</v>
      </c>
      <c r="V2396" s="81" t="n">
        <v>0.173</v>
      </c>
      <c r="W2396" s="81"/>
      <c r="X2396" s="81" t="n">
        <f aca="false">W2396-V2396</f>
        <v>-0.173</v>
      </c>
      <c r="Y2396" s="81"/>
      <c r="Z2396" s="81"/>
      <c r="AA2396" s="81"/>
      <c r="AB2396" s="81"/>
      <c r="AC2396" s="81"/>
      <c r="AD2396" s="81"/>
      <c r="AE2396" s="81"/>
      <c r="AF2396" s="81"/>
      <c r="AG2396" s="81"/>
      <c r="AH2396" s="81"/>
      <c r="AI2396" s="81"/>
      <c r="AJ2396" s="81"/>
      <c r="AK2396" s="81"/>
      <c r="AL2396" s="81"/>
      <c r="AM2396" s="81"/>
      <c r="AN2396" s="81"/>
      <c r="AO2396" s="81" t="str">
        <f aca="false">D2396</f>
        <v>Sanmina</v>
      </c>
      <c r="AP2396" s="1" t="s">
        <v>1474</v>
      </c>
      <c r="AQ2396" s="1"/>
      <c r="AR2396" s="1"/>
      <c r="AS2396" s="1"/>
      <c r="AT2396" s="1"/>
      <c r="AU2396" s="1"/>
      <c r="AV2396" s="1"/>
      <c r="AW2396" s="1"/>
      <c r="AX2396" s="1"/>
      <c r="AY2396" s="1"/>
      <c r="AZ2396" s="1"/>
      <c r="BA2396" s="1"/>
      <c r="BB2396" s="1"/>
      <c r="BC2396" s="1"/>
      <c r="BD2396" s="1"/>
      <c r="BE2396" s="1"/>
      <c r="BF2396" s="1" t="s">
        <v>14668</v>
      </c>
      <c r="BG2396" s="1" t="s">
        <v>183</v>
      </c>
      <c r="BH2396" s="1"/>
      <c r="BI2396" s="1"/>
    </row>
    <row r="2397" customFormat="false" ht="12.75" hidden="false" customHeight="false" outlineLevel="0" collapsed="false">
      <c r="A2397" s="1" t="s">
        <v>5037</v>
      </c>
      <c r="B2397" s="1" t="s">
        <v>5038</v>
      </c>
      <c r="C2397" s="1" t="s">
        <v>177</v>
      </c>
      <c r="D2397" s="1" t="s">
        <v>1471</v>
      </c>
      <c r="E2397" s="1" t="s">
        <v>16770</v>
      </c>
      <c r="F2397" s="1" t="s">
        <v>5040</v>
      </c>
      <c r="G2397" s="1" t="n">
        <v>106</v>
      </c>
      <c r="H2397" s="1" t="n">
        <v>8160</v>
      </c>
      <c r="I2397" s="101" t="s">
        <v>180</v>
      </c>
      <c r="J2397" s="1"/>
      <c r="K2397" s="1" t="n">
        <f aca="false">IFERROR(VLOOKUP(A2397,'[2]Pivot HorizontalMRP'!$A$4:$B$2689,2,0),0)</f>
        <v>0</v>
      </c>
      <c r="L2397" s="1" t="n">
        <f aca="false">IFERROR(VLOOKUP(A2397,'[2]Pivot HorizontalMRP'!$A$4:$C$2689,3,0),0)</f>
        <v>2197</v>
      </c>
      <c r="M2397" s="1" t="n">
        <f aca="false">IFERROR(VLOOKUP(A2397,'[2]Pivot HorizontalMRP'!$A$4:$D$2689,0.4,0),0)</f>
        <v>0</v>
      </c>
      <c r="N2397" s="1" t="n">
        <f aca="false">IFERROR(VLOOKUP(A2397,'[2]Pivot HorizontalMRP'!$A$4:$E$2689,5,0),0)</f>
        <v>1260</v>
      </c>
      <c r="O2397" s="1" t="n">
        <f aca="false">K2397+L2397</f>
        <v>2197</v>
      </c>
      <c r="P2397" s="1" t="n">
        <f aca="false">K2397+L2397+M2397+N2397</f>
        <v>3457</v>
      </c>
      <c r="Q2397" s="1" t="n">
        <f aca="false">IFERROR(VLOOKUP(A2397,'[2]Pivot HorizontalMRP'!$A$4:$F$2689,6,0),0)</f>
        <v>1382</v>
      </c>
      <c r="R2397" s="1" t="n">
        <f aca="false">IFERROR(VLOOKUP(A2397,'[2]Pivot HorizontalMRP'!$A$4:$G$2689,7,0),0)</f>
        <v>1874</v>
      </c>
      <c r="S2397" s="1" t="n">
        <f aca="false">IFERROR(VLOOKUP(A2397,'[2]Pivot HorizontalMRP'!$A$4:$H$2689,8,0),0)</f>
        <v>1788</v>
      </c>
      <c r="T2397" s="1" t="n">
        <f aca="false">IFERROR(VLOOKUP(A2397,'[2]Pivot HorizontalMRP'!$A$4:$I$2689,9,0),0)</f>
        <v>980</v>
      </c>
      <c r="U2397" s="1" t="n">
        <f aca="false">IF(I2397="delivery",O2397-SUM(Q2397+R2397),IF(I2397="PO",P2397-SUM(Q2397:R2397)))</f>
        <v>-1059</v>
      </c>
      <c r="V2397" s="81" t="n">
        <v>0.49</v>
      </c>
      <c r="W2397" s="81"/>
      <c r="X2397" s="81" t="n">
        <f aca="false">W2397-V2397</f>
        <v>-0.49</v>
      </c>
      <c r="Y2397" s="81"/>
      <c r="Z2397" s="81"/>
      <c r="AA2397" s="81" t="n">
        <v>0.52</v>
      </c>
      <c r="AB2397" s="81"/>
      <c r="AC2397" s="81"/>
      <c r="AD2397" s="81"/>
      <c r="AE2397" s="81"/>
      <c r="AF2397" s="81"/>
      <c r="AG2397" s="81"/>
      <c r="AH2397" s="81"/>
      <c r="AI2397" s="81"/>
      <c r="AJ2397" s="81"/>
      <c r="AK2397" s="81"/>
      <c r="AL2397" s="81"/>
      <c r="AM2397" s="81"/>
      <c r="AN2397" s="81"/>
      <c r="AO2397" s="81" t="str">
        <f aca="false">D2397</f>
        <v>Sanmina</v>
      </c>
      <c r="AP2397" s="1" t="s">
        <v>1474</v>
      </c>
      <c r="AQ2397" s="1"/>
      <c r="AR2397" s="1"/>
      <c r="AS2397" s="1"/>
      <c r="AT2397" s="1"/>
      <c r="AU2397" s="1"/>
      <c r="AV2397" s="1"/>
      <c r="AW2397" s="1"/>
      <c r="AX2397" s="1"/>
      <c r="AY2397" s="1"/>
      <c r="AZ2397" s="1"/>
      <c r="BA2397" s="1"/>
      <c r="BB2397" s="1"/>
      <c r="BC2397" s="1"/>
      <c r="BD2397" s="1"/>
      <c r="BE2397" s="1"/>
      <c r="BF2397" s="1" t="s">
        <v>14668</v>
      </c>
      <c r="BG2397" s="1" t="s">
        <v>183</v>
      </c>
      <c r="BH2397" s="1"/>
      <c r="BI2397" s="1"/>
    </row>
    <row r="2398" customFormat="false" ht="12.75" hidden="false" customHeight="false" outlineLevel="0" collapsed="false">
      <c r="A2398" s="1" t="s">
        <v>5046</v>
      </c>
      <c r="B2398" s="1" t="s">
        <v>5047</v>
      </c>
      <c r="C2398" s="1" t="s">
        <v>177</v>
      </c>
      <c r="D2398" s="1" t="s">
        <v>1471</v>
      </c>
      <c r="E2398" s="1" t="s">
        <v>16771</v>
      </c>
      <c r="F2398" s="1" t="s">
        <v>5049</v>
      </c>
      <c r="G2398" s="1" t="n">
        <v>52</v>
      </c>
      <c r="H2398" s="1" t="n">
        <v>4000</v>
      </c>
      <c r="I2398" s="101" t="s">
        <v>180</v>
      </c>
      <c r="J2398" s="1"/>
      <c r="K2398" s="1" t="n">
        <f aca="false">IFERROR(VLOOKUP(A2398,'[2]Pivot HorizontalMRP'!$A$4:$B$2689,2,0),0)</f>
        <v>0</v>
      </c>
      <c r="L2398" s="1" t="n">
        <f aca="false">IFERROR(VLOOKUP(A2398,'[2]Pivot HorizontalMRP'!$A$4:$C$2689,3,0),0)</f>
        <v>3362</v>
      </c>
      <c r="M2398" s="1" t="n">
        <f aca="false">IFERROR(VLOOKUP(A2398,'[2]Pivot HorizontalMRP'!$A$4:$D$2689,0.4,0),0)</f>
        <v>0</v>
      </c>
      <c r="N2398" s="1" t="n">
        <f aca="false">IFERROR(VLOOKUP(A2398,'[2]Pivot HorizontalMRP'!$A$4:$E$2689,5,0),0)</f>
        <v>0</v>
      </c>
      <c r="O2398" s="1" t="n">
        <f aca="false">K2398+L2398</f>
        <v>3362</v>
      </c>
      <c r="P2398" s="1" t="n">
        <f aca="false">K2398+L2398+M2398+N2398</f>
        <v>3362</v>
      </c>
      <c r="Q2398" s="1" t="n">
        <f aca="false">IFERROR(VLOOKUP(A2398,'[2]Pivot HorizontalMRP'!$A$4:$F$2689,6,0),0)</f>
        <v>1606</v>
      </c>
      <c r="R2398" s="1" t="n">
        <f aca="false">IFERROR(VLOOKUP(A2398,'[2]Pivot HorizontalMRP'!$A$4:$G$2689,7,0),0)</f>
        <v>1418</v>
      </c>
      <c r="S2398" s="1" t="n">
        <f aca="false">IFERROR(VLOOKUP(A2398,'[2]Pivot HorizontalMRP'!$A$4:$H$2689,8,0),0)</f>
        <v>1476</v>
      </c>
      <c r="T2398" s="1" t="n">
        <f aca="false">IFERROR(VLOOKUP(A2398,'[2]Pivot HorizontalMRP'!$A$4:$I$2689,9,0),0)</f>
        <v>492</v>
      </c>
      <c r="U2398" s="1" t="n">
        <f aca="false">IF(I2398="delivery",O2398-SUM(Q2398+R2398),IF(I2398="PO",P2398-SUM(Q2398:R2398)))</f>
        <v>338</v>
      </c>
      <c r="V2398" s="81" t="n">
        <v>0.3124</v>
      </c>
      <c r="W2398" s="81"/>
      <c r="X2398" s="81" t="n">
        <f aca="false">W2398-V2398</f>
        <v>-0.3124</v>
      </c>
      <c r="Y2398" s="81"/>
      <c r="Z2398" s="81"/>
      <c r="AA2398" s="81" t="n">
        <v>0.32899</v>
      </c>
      <c r="AB2398" s="81"/>
      <c r="AC2398" s="81"/>
      <c r="AD2398" s="81"/>
      <c r="AE2398" s="81"/>
      <c r="AF2398" s="81"/>
      <c r="AG2398" s="81"/>
      <c r="AH2398" s="81"/>
      <c r="AI2398" s="81"/>
      <c r="AJ2398" s="81"/>
      <c r="AK2398" s="81"/>
      <c r="AL2398" s="81"/>
      <c r="AM2398" s="81"/>
      <c r="AN2398" s="81"/>
      <c r="AO2398" s="81" t="str">
        <f aca="false">D2398</f>
        <v>Sanmina</v>
      </c>
      <c r="AP2398" s="1" t="s">
        <v>1474</v>
      </c>
      <c r="AQ2398" s="1"/>
      <c r="AR2398" s="1"/>
      <c r="AS2398" s="1"/>
      <c r="AT2398" s="1"/>
      <c r="AU2398" s="1"/>
      <c r="AV2398" s="1"/>
      <c r="AW2398" s="1"/>
      <c r="AX2398" s="1"/>
      <c r="AY2398" s="1"/>
      <c r="AZ2398" s="1"/>
      <c r="BA2398" s="1"/>
      <c r="BB2398" s="1"/>
      <c r="BC2398" s="1"/>
      <c r="BD2398" s="1"/>
      <c r="BE2398" s="1"/>
      <c r="BF2398" s="1" t="s">
        <v>14668</v>
      </c>
      <c r="BG2398" s="1" t="s">
        <v>183</v>
      </c>
      <c r="BH2398" s="1"/>
      <c r="BI2398" s="1"/>
    </row>
    <row r="2399" customFormat="false" ht="12.75" hidden="false" customHeight="false" outlineLevel="0" collapsed="false">
      <c r="A2399" s="1" t="s">
        <v>5060</v>
      </c>
      <c r="B2399" s="1" t="s">
        <v>5061</v>
      </c>
      <c r="C2399" s="1" t="s">
        <v>177</v>
      </c>
      <c r="D2399" s="1" t="s">
        <v>1471</v>
      </c>
      <c r="E2399" s="1" t="s">
        <v>16772</v>
      </c>
      <c r="F2399" s="1" t="s">
        <v>5063</v>
      </c>
      <c r="G2399" s="1" t="n">
        <v>81</v>
      </c>
      <c r="H2399" s="1" t="n">
        <v>800</v>
      </c>
      <c r="I2399" s="101" t="s">
        <v>180</v>
      </c>
      <c r="J2399" s="1"/>
      <c r="K2399" s="1" t="n">
        <f aca="false">IFERROR(VLOOKUP(A2399,'[2]Pivot HorizontalMRP'!$A$4:$B$2689,2,0),0)</f>
        <v>0</v>
      </c>
      <c r="L2399" s="1" t="n">
        <f aca="false">IFERROR(VLOOKUP(A2399,'[2]Pivot HorizontalMRP'!$A$4:$C$2689,3,0),0)</f>
        <v>2643</v>
      </c>
      <c r="M2399" s="1" t="n">
        <f aca="false">IFERROR(VLOOKUP(A2399,'[2]Pivot HorizontalMRP'!$A$4:$D$2689,0.4,0),0)</f>
        <v>0</v>
      </c>
      <c r="N2399" s="1" t="n">
        <f aca="false">IFERROR(VLOOKUP(A2399,'[2]Pivot HorizontalMRP'!$A$4:$E$2689,5,0),0)</f>
        <v>3200</v>
      </c>
      <c r="O2399" s="1" t="n">
        <f aca="false">K2399+L2399</f>
        <v>2643</v>
      </c>
      <c r="P2399" s="1" t="n">
        <f aca="false">K2399+L2399+M2399+N2399</f>
        <v>5843</v>
      </c>
      <c r="Q2399" s="1" t="n">
        <f aca="false">IFERROR(VLOOKUP(A2399,'[2]Pivot HorizontalMRP'!$A$4:$F$2689,6,0),0)</f>
        <v>6124</v>
      </c>
      <c r="R2399" s="1" t="n">
        <f aca="false">IFERROR(VLOOKUP(A2399,'[2]Pivot HorizontalMRP'!$A$4:$G$2689,7,0),0)</f>
        <v>6233</v>
      </c>
      <c r="S2399" s="1" t="n">
        <f aca="false">IFERROR(VLOOKUP(A2399,'[2]Pivot HorizontalMRP'!$A$4:$H$2689,8,0),0)</f>
        <v>5632</v>
      </c>
      <c r="T2399" s="1" t="n">
        <f aca="false">IFERROR(VLOOKUP(A2399,'[2]Pivot HorizontalMRP'!$A$4:$I$2689,9,0),0)</f>
        <v>3742</v>
      </c>
      <c r="U2399" s="1" t="n">
        <f aca="false">IF(I2399="delivery",O2399-SUM(Q2399+R2399),IF(I2399="PO",P2399-SUM(Q2399:R2399)))</f>
        <v>-9714</v>
      </c>
      <c r="V2399" s="81" t="n">
        <v>0.65</v>
      </c>
      <c r="W2399" s="81"/>
      <c r="X2399" s="81" t="n">
        <f aca="false">W2399-V2399</f>
        <v>-0.65</v>
      </c>
      <c r="Y2399" s="81"/>
      <c r="Z2399" s="81"/>
      <c r="AA2399" s="81" t="n">
        <v>0.65</v>
      </c>
      <c r="AB2399" s="81"/>
      <c r="AC2399" s="81"/>
      <c r="AD2399" s="81"/>
      <c r="AE2399" s="81"/>
      <c r="AF2399" s="81"/>
      <c r="AG2399" s="81"/>
      <c r="AH2399" s="81"/>
      <c r="AI2399" s="81"/>
      <c r="AJ2399" s="81"/>
      <c r="AK2399" s="81"/>
      <c r="AL2399" s="81"/>
      <c r="AM2399" s="81"/>
      <c r="AN2399" s="81"/>
      <c r="AO2399" s="81" t="str">
        <f aca="false">D2399</f>
        <v>Sanmina</v>
      </c>
      <c r="AP2399" s="1" t="s">
        <v>1474</v>
      </c>
      <c r="AQ2399" s="1"/>
      <c r="AR2399" s="1"/>
      <c r="AS2399" s="1"/>
      <c r="AT2399" s="1"/>
      <c r="AU2399" s="1"/>
      <c r="AV2399" s="1"/>
      <c r="AW2399" s="1"/>
      <c r="AX2399" s="1"/>
      <c r="AY2399" s="1"/>
      <c r="AZ2399" s="1"/>
      <c r="BA2399" s="1"/>
      <c r="BB2399" s="1"/>
      <c r="BC2399" s="1"/>
      <c r="BD2399" s="1"/>
      <c r="BE2399" s="1"/>
      <c r="BF2399" s="1" t="s">
        <v>14668</v>
      </c>
      <c r="BG2399" s="1" t="s">
        <v>183</v>
      </c>
      <c r="BH2399" s="1"/>
      <c r="BI2399" s="1"/>
    </row>
    <row r="2400" customFormat="false" ht="12.75" hidden="false" customHeight="false" outlineLevel="0" collapsed="false">
      <c r="A2400" s="1" t="s">
        <v>14588</v>
      </c>
      <c r="B2400" s="1" t="s">
        <v>5346</v>
      </c>
      <c r="C2400" s="1" t="s">
        <v>177</v>
      </c>
      <c r="D2400" s="105" t="s">
        <v>1471</v>
      </c>
      <c r="E2400" s="1" t="s">
        <v>16773</v>
      </c>
      <c r="F2400" s="1" t="s">
        <v>5348</v>
      </c>
      <c r="G2400" s="1" t="n">
        <v>61</v>
      </c>
      <c r="H2400" s="1" t="n">
        <v>2500</v>
      </c>
      <c r="I2400" s="101" t="s">
        <v>188</v>
      </c>
      <c r="J2400" s="1"/>
      <c r="K2400" s="1" t="n">
        <f aca="false">IFERROR(VLOOKUP(A2400,'[2]Pivot HorizontalMRP'!$A$4:$B$2689,2,0),0)</f>
        <v>0</v>
      </c>
      <c r="L2400" s="1" t="n">
        <f aca="false">IFERROR(VLOOKUP(A2400,'[2]Pivot HorizontalMRP'!$A$4:$C$2689,3,0),0)</f>
        <v>7500</v>
      </c>
      <c r="M2400" s="1" t="n">
        <f aca="false">IFERROR(VLOOKUP(A2400,'[2]Pivot HorizontalMRP'!$A$4:$D$2689,0.4,0),0)</f>
        <v>0</v>
      </c>
      <c r="N2400" s="1" t="n">
        <f aca="false">IFERROR(VLOOKUP(A2400,'[2]Pivot HorizontalMRP'!$A$4:$E$2689,5,0),0)</f>
        <v>0</v>
      </c>
      <c r="O2400" s="1" t="n">
        <f aca="false">K2400+L2400</f>
        <v>7500</v>
      </c>
      <c r="P2400" s="1" t="n">
        <f aca="false">K2400+L2400+M2400+N2400</f>
        <v>7500</v>
      </c>
      <c r="Q2400" s="1" t="n">
        <f aca="false">IFERROR(VLOOKUP(A2400,'[2]Pivot HorizontalMRP'!$A$4:$F$2689,6,0),0)</f>
        <v>2808</v>
      </c>
      <c r="R2400" s="1" t="n">
        <f aca="false">IFERROR(VLOOKUP(A2400,'[2]Pivot HorizontalMRP'!$A$4:$G$2689,7,0),0)</f>
        <v>2808</v>
      </c>
      <c r="S2400" s="1" t="n">
        <f aca="false">IFERROR(VLOOKUP(A2400,'[2]Pivot HorizontalMRP'!$A$4:$H$2689,8,0),0)</f>
        <v>2142</v>
      </c>
      <c r="T2400" s="1" t="n">
        <f aca="false">IFERROR(VLOOKUP(A2400,'[2]Pivot HorizontalMRP'!$A$4:$I$2689,9,0),0)</f>
        <v>1296</v>
      </c>
      <c r="U2400" s="1" t="n">
        <f aca="false">IF(I2400="delivery",O2400-SUM(Q2400+R2400),IF(I2400="PO",P2400-SUM(Q2400:R2400)))</f>
        <v>1884</v>
      </c>
      <c r="V2400" s="81" t="n">
        <v>0.39</v>
      </c>
      <c r="W2400" s="81"/>
      <c r="X2400" s="81" t="n">
        <f aca="false">W2400-V2400</f>
        <v>-0.39</v>
      </c>
      <c r="Y2400" s="81"/>
      <c r="Z2400" s="81"/>
      <c r="AA2400" s="81"/>
      <c r="AB2400" s="81"/>
      <c r="AC2400" s="81"/>
      <c r="AD2400" s="81"/>
      <c r="AE2400" s="81"/>
      <c r="AF2400" s="81"/>
      <c r="AG2400" s="81"/>
      <c r="AH2400" s="81"/>
      <c r="AI2400" s="81"/>
      <c r="AJ2400" s="81"/>
      <c r="AK2400" s="81"/>
      <c r="AL2400" s="81"/>
      <c r="AM2400" s="81"/>
      <c r="AN2400" s="81"/>
      <c r="AO2400" s="110" t="s">
        <v>1471</v>
      </c>
      <c r="AP2400" s="1" t="s">
        <v>1474</v>
      </c>
      <c r="AQ2400" s="1"/>
      <c r="AR2400" s="1"/>
      <c r="AS2400" s="1"/>
      <c r="AT2400" s="1"/>
      <c r="AU2400" s="1"/>
      <c r="AV2400" s="1"/>
      <c r="AW2400" s="1"/>
      <c r="AX2400" s="1"/>
      <c r="AY2400" s="1"/>
      <c r="AZ2400" s="1"/>
      <c r="BA2400" s="1"/>
      <c r="BB2400" s="1"/>
      <c r="BC2400" s="1"/>
      <c r="BD2400" s="1"/>
      <c r="BE2400" s="1"/>
      <c r="BF2400" s="1" t="s">
        <v>14668</v>
      </c>
      <c r="BG2400" s="1" t="s">
        <v>183</v>
      </c>
      <c r="BH2400" s="1"/>
      <c r="BI2400" s="1"/>
    </row>
    <row r="2401" customFormat="false" ht="12.75" hidden="false" customHeight="false" outlineLevel="0" collapsed="false">
      <c r="A2401" s="103" t="s">
        <v>5345</v>
      </c>
      <c r="B2401" s="104" t="s">
        <v>5346</v>
      </c>
      <c r="C2401" s="99" t="s">
        <v>177</v>
      </c>
      <c r="D2401" s="99" t="s">
        <v>1471</v>
      </c>
      <c r="E2401" s="99" t="s">
        <v>16773</v>
      </c>
      <c r="F2401" s="99" t="s">
        <v>5348</v>
      </c>
      <c r="G2401" s="99" t="n">
        <v>55</v>
      </c>
      <c r="H2401" s="99" t="n">
        <v>1</v>
      </c>
      <c r="I2401" s="99" t="s">
        <v>188</v>
      </c>
      <c r="K2401" s="1" t="n">
        <f aca="false">IFERROR(VLOOKUP(A2401,'[2]Pivot HorizontalMRP'!$A$4:$B$2689,2,0),0)</f>
        <v>0</v>
      </c>
      <c r="L2401" s="1" t="n">
        <f aca="false">IFERROR(VLOOKUP(A2401,'[2]Pivot HorizontalMRP'!$A$4:$C$2689,3,0),0)</f>
        <v>150</v>
      </c>
      <c r="M2401" s="1" t="n">
        <f aca="false">IFERROR(VLOOKUP(A2401,'[2]Pivot HorizontalMRP'!$A$4:$D$2689,0.4,0),0)</f>
        <v>0</v>
      </c>
      <c r="N2401" s="1" t="n">
        <f aca="false">IFERROR(VLOOKUP(A2401,'[2]Pivot HorizontalMRP'!$A$4:$E$2689,5,0),0)</f>
        <v>0</v>
      </c>
      <c r="O2401" s="1" t="n">
        <f aca="false">K2401+L2401</f>
        <v>150</v>
      </c>
      <c r="P2401" s="1" t="n">
        <f aca="false">K2401+L2401+M2401+N2401</f>
        <v>150</v>
      </c>
      <c r="Q2401" s="1" t="n">
        <f aca="false">IFERROR(VLOOKUP(A2401,'[2]Pivot HorizontalMRP'!$A$4:$F$2689,6,0),0)</f>
        <v>0</v>
      </c>
      <c r="R2401" s="1" t="n">
        <f aca="false">IFERROR(VLOOKUP(A2401,'[2]Pivot HorizontalMRP'!$A$4:$G$2689,7,0),0)</f>
        <v>0</v>
      </c>
      <c r="S2401" s="1" t="n">
        <f aca="false">IFERROR(VLOOKUP(A2401,'[2]Pivot HorizontalMRP'!$A$4:$H$2689,8,0),0)</f>
        <v>0</v>
      </c>
      <c r="T2401" s="1" t="n">
        <f aca="false">IFERROR(VLOOKUP(A2401,'[2]Pivot HorizontalMRP'!$A$4:$I$2689,9,0),0)</f>
        <v>0</v>
      </c>
      <c r="U2401" s="1" t="n">
        <f aca="false">IF(I2401="delivery",O2401-SUM(Q2401+R2401),IF(I2401="PO",P2401-SUM(Q2401:R2401)))</f>
        <v>150</v>
      </c>
      <c r="V2401" s="99" t="n">
        <v>0.39</v>
      </c>
      <c r="X2401" s="81" t="n">
        <f aca="false">W2401-V2401</f>
        <v>-0.39</v>
      </c>
      <c r="AA2401" s="81"/>
      <c r="AO2401" s="81" t="str">
        <f aca="false">D2401</f>
        <v>Sanmina</v>
      </c>
      <c r="AP2401" s="99" t="s">
        <v>1474</v>
      </c>
      <c r="BF2401" s="99" t="s">
        <v>14668</v>
      </c>
      <c r="BG2401" s="1" t="s">
        <v>183</v>
      </c>
    </row>
    <row r="2402" customFormat="false" ht="12.75" hidden="false" customHeight="false" outlineLevel="0" collapsed="false">
      <c r="A2402" s="1" t="s">
        <v>1469</v>
      </c>
      <c r="B2402" s="1" t="s">
        <v>1470</v>
      </c>
      <c r="C2402" s="1" t="s">
        <v>177</v>
      </c>
      <c r="D2402" s="1" t="s">
        <v>1471</v>
      </c>
      <c r="E2402" s="1" t="s">
        <v>16774</v>
      </c>
      <c r="F2402" s="1" t="s">
        <v>1473</v>
      </c>
      <c r="G2402" s="1" t="n">
        <v>81</v>
      </c>
      <c r="H2402" s="1" t="n">
        <v>1000</v>
      </c>
      <c r="I2402" s="101" t="s">
        <v>188</v>
      </c>
      <c r="J2402" s="1"/>
      <c r="K2402" s="1" t="n">
        <f aca="false">IFERROR(VLOOKUP(A2402,'[2]Pivot HorizontalMRP'!$A$4:$B$2689,2,0),0)</f>
        <v>0</v>
      </c>
      <c r="L2402" s="1" t="n">
        <f aca="false">IFERROR(VLOOKUP(A2402,'[2]Pivot HorizontalMRP'!$A$4:$C$2689,3,0),0)</f>
        <v>10796</v>
      </c>
      <c r="M2402" s="1" t="n">
        <f aca="false">IFERROR(VLOOKUP(A2402,'[2]Pivot HorizontalMRP'!$A$4:$D$2689,0.4,0),0)</f>
        <v>0</v>
      </c>
      <c r="N2402" s="1" t="n">
        <f aca="false">IFERROR(VLOOKUP(A2402,'[2]Pivot HorizontalMRP'!$A$4:$E$2689,5,0),0)</f>
        <v>0</v>
      </c>
      <c r="O2402" s="1" t="n">
        <f aca="false">K2402+L2402</f>
        <v>10796</v>
      </c>
      <c r="P2402" s="1" t="n">
        <f aca="false">K2402+L2402+M2402+N2402</f>
        <v>10796</v>
      </c>
      <c r="Q2402" s="1" t="n">
        <f aca="false">IFERROR(VLOOKUP(A2402,'[2]Pivot HorizontalMRP'!$A$4:$F$2689,6,0),0)</f>
        <v>2690</v>
      </c>
      <c r="R2402" s="1" t="n">
        <f aca="false">IFERROR(VLOOKUP(A2402,'[2]Pivot HorizontalMRP'!$A$4:$G$2689,7,0),0)</f>
        <v>2104</v>
      </c>
      <c r="S2402" s="1" t="n">
        <f aca="false">IFERROR(VLOOKUP(A2402,'[2]Pivot HorizontalMRP'!$A$4:$H$2689,8,0),0)</f>
        <v>1954</v>
      </c>
      <c r="T2402" s="1" t="n">
        <f aca="false">IFERROR(VLOOKUP(A2402,'[2]Pivot HorizontalMRP'!$A$4:$I$2689,9,0),0)</f>
        <v>1016</v>
      </c>
      <c r="U2402" s="1" t="n">
        <f aca="false">IF(I2402="delivery",O2402-SUM(Q2402+R2402),IF(I2402="PO",P2402-SUM(Q2402:R2402)))</f>
        <v>6002</v>
      </c>
      <c r="V2402" s="81" t="n">
        <v>0.0167</v>
      </c>
      <c r="W2402" s="81"/>
      <c r="X2402" s="81" t="n">
        <f aca="false">W2402-V2402</f>
        <v>-0.0167</v>
      </c>
      <c r="Y2402" s="81"/>
      <c r="Z2402" s="81"/>
      <c r="AA2402" s="81"/>
      <c r="AB2402" s="81"/>
      <c r="AC2402" s="81"/>
      <c r="AD2402" s="81"/>
      <c r="AE2402" s="81"/>
      <c r="AF2402" s="81"/>
      <c r="AG2402" s="81"/>
      <c r="AH2402" s="81"/>
      <c r="AI2402" s="81"/>
      <c r="AJ2402" s="81"/>
      <c r="AK2402" s="81"/>
      <c r="AL2402" s="81"/>
      <c r="AM2402" s="81"/>
      <c r="AN2402" s="81"/>
      <c r="AO2402" s="81" t="str">
        <f aca="false">D2402</f>
        <v>Sanmina</v>
      </c>
      <c r="AP2402" s="1" t="s">
        <v>1474</v>
      </c>
      <c r="AQ2402" s="1"/>
      <c r="AR2402" s="1"/>
      <c r="AS2402" s="1"/>
      <c r="AT2402" s="1"/>
      <c r="AU2402" s="1"/>
      <c r="AV2402" s="1"/>
      <c r="AW2402" s="1"/>
      <c r="AX2402" s="1"/>
      <c r="AY2402" s="1"/>
      <c r="AZ2402" s="1"/>
      <c r="BA2402" s="1"/>
      <c r="BB2402" s="1"/>
      <c r="BC2402" s="1"/>
      <c r="BD2402" s="1"/>
      <c r="BE2402" s="1"/>
      <c r="BF2402" s="1" t="s">
        <v>14668</v>
      </c>
      <c r="BG2402" s="1" t="s">
        <v>183</v>
      </c>
      <c r="BH2402" s="1"/>
      <c r="BI2402" s="1"/>
    </row>
    <row r="2403" customFormat="false" ht="12.75" hidden="false" customHeight="false" outlineLevel="0" collapsed="false">
      <c r="A2403" s="1" t="s">
        <v>1475</v>
      </c>
      <c r="B2403" s="1" t="s">
        <v>1476</v>
      </c>
      <c r="C2403" s="1" t="s">
        <v>177</v>
      </c>
      <c r="D2403" s="1" t="s">
        <v>1471</v>
      </c>
      <c r="E2403" s="1" t="s">
        <v>16775</v>
      </c>
      <c r="F2403" s="1" t="s">
        <v>16776</v>
      </c>
      <c r="G2403" s="1" t="n">
        <v>43</v>
      </c>
      <c r="H2403" s="1" t="n">
        <v>1000</v>
      </c>
      <c r="I2403" s="101" t="s">
        <v>188</v>
      </c>
      <c r="J2403" s="1"/>
      <c r="K2403" s="1" t="n">
        <f aca="false">IFERROR(VLOOKUP(A2403,'[2]Pivot HorizontalMRP'!$A$4:$B$2689,2,0),0)</f>
        <v>0</v>
      </c>
      <c r="L2403" s="1" t="n">
        <f aca="false">IFERROR(VLOOKUP(A2403,'[2]Pivot HorizontalMRP'!$A$4:$C$2689,3,0),0)</f>
        <v>152419</v>
      </c>
      <c r="M2403" s="1" t="n">
        <f aca="false">IFERROR(VLOOKUP(A2403,'[2]Pivot HorizontalMRP'!$A$4:$D$2689,0.4,0),0)</f>
        <v>0</v>
      </c>
      <c r="N2403" s="1" t="n">
        <f aca="false">IFERROR(VLOOKUP(A2403,'[2]Pivot HorizontalMRP'!$A$4:$E$2689,5,0),0)</f>
        <v>50000</v>
      </c>
      <c r="O2403" s="1" t="n">
        <f aca="false">K2403+L2403</f>
        <v>152419</v>
      </c>
      <c r="P2403" s="1" t="n">
        <f aca="false">K2403+L2403+M2403+N2403</f>
        <v>202419</v>
      </c>
      <c r="Q2403" s="1" t="n">
        <f aca="false">IFERROR(VLOOKUP(A2403,'[2]Pivot HorizontalMRP'!$A$4:$F$2689,6,0),0)</f>
        <v>254656</v>
      </c>
      <c r="R2403" s="1" t="n">
        <f aca="false">IFERROR(VLOOKUP(A2403,'[2]Pivot HorizontalMRP'!$A$4:$G$2689,7,0),0)</f>
        <v>202847</v>
      </c>
      <c r="S2403" s="1" t="n">
        <f aca="false">IFERROR(VLOOKUP(A2403,'[2]Pivot HorizontalMRP'!$A$4:$H$2689,8,0),0)</f>
        <v>160058</v>
      </c>
      <c r="T2403" s="1" t="n">
        <f aca="false">IFERROR(VLOOKUP(A2403,'[2]Pivot HorizontalMRP'!$A$4:$I$2689,9,0),0)</f>
        <v>157420</v>
      </c>
      <c r="U2403" s="1" t="n">
        <f aca="false">IF(I2403="delivery",O2403-SUM(Q2403+R2403),IF(I2403="PO",P2403-SUM(Q2403:R2403)))</f>
        <v>-255084</v>
      </c>
      <c r="V2403" s="81" t="n">
        <v>0.03</v>
      </c>
      <c r="W2403" s="81"/>
      <c r="X2403" s="81" t="n">
        <f aca="false">W2403-V2403</f>
        <v>-0.03</v>
      </c>
      <c r="Y2403" s="81"/>
      <c r="Z2403" s="81"/>
      <c r="AA2403" s="81" t="n">
        <v>0.0326</v>
      </c>
      <c r="AB2403" s="81"/>
      <c r="AC2403" s="81"/>
      <c r="AD2403" s="81"/>
      <c r="AE2403" s="81"/>
      <c r="AF2403" s="81"/>
      <c r="AG2403" s="81"/>
      <c r="AH2403" s="81"/>
      <c r="AI2403" s="81"/>
      <c r="AJ2403" s="81"/>
      <c r="AK2403" s="81"/>
      <c r="AL2403" s="81"/>
      <c r="AM2403" s="81"/>
      <c r="AN2403" s="81"/>
      <c r="AO2403" s="81" t="str">
        <f aca="false">D2403</f>
        <v>Sanmina</v>
      </c>
      <c r="AP2403" s="1" t="s">
        <v>1474</v>
      </c>
      <c r="AQ2403" s="1"/>
      <c r="AR2403" s="1"/>
      <c r="AS2403" s="1"/>
      <c r="AT2403" s="1"/>
      <c r="AU2403" s="1"/>
      <c r="AV2403" s="1"/>
      <c r="AW2403" s="1"/>
      <c r="AX2403" s="1"/>
      <c r="AY2403" s="1"/>
      <c r="AZ2403" s="1"/>
      <c r="BA2403" s="1"/>
      <c r="BB2403" s="1"/>
      <c r="BC2403" s="1"/>
      <c r="BD2403" s="1"/>
      <c r="BE2403" s="1"/>
      <c r="BF2403" s="1" t="s">
        <v>14668</v>
      </c>
      <c r="BG2403" s="1" t="s">
        <v>183</v>
      </c>
      <c r="BH2403" s="1"/>
      <c r="BI2403" s="1"/>
    </row>
    <row r="2404" customFormat="false" ht="12.75" hidden="false" customHeight="false" outlineLevel="0" collapsed="false">
      <c r="A2404" s="1" t="s">
        <v>6179</v>
      </c>
      <c r="B2404" s="1" t="s">
        <v>6180</v>
      </c>
      <c r="C2404" s="1" t="s">
        <v>177</v>
      </c>
      <c r="D2404" s="1" t="s">
        <v>1471</v>
      </c>
      <c r="E2404" s="1" t="s">
        <v>16777</v>
      </c>
      <c r="F2404" s="1" t="s">
        <v>6182</v>
      </c>
      <c r="G2404" s="1" t="n">
        <v>43</v>
      </c>
      <c r="H2404" s="1" t="n">
        <v>1000</v>
      </c>
      <c r="I2404" s="101" t="s">
        <v>188</v>
      </c>
      <c r="J2404" s="1"/>
      <c r="K2404" s="1" t="n">
        <f aca="false">IFERROR(VLOOKUP(A2404,'[2]Pivot HorizontalMRP'!$A$4:$B$2689,2,0),0)</f>
        <v>0</v>
      </c>
      <c r="L2404" s="1" t="n">
        <f aca="false">IFERROR(VLOOKUP(A2404,'[2]Pivot HorizontalMRP'!$A$4:$C$2689,3,0),0)</f>
        <v>30681</v>
      </c>
      <c r="M2404" s="1" t="n">
        <f aca="false">IFERROR(VLOOKUP(A2404,'[2]Pivot HorizontalMRP'!$A$4:$D$2689,0.4,0),0)</f>
        <v>0</v>
      </c>
      <c r="N2404" s="1" t="n">
        <f aca="false">IFERROR(VLOOKUP(A2404,'[2]Pivot HorizontalMRP'!$A$4:$E$2689,5,0),0)</f>
        <v>25000</v>
      </c>
      <c r="O2404" s="1" t="n">
        <f aca="false">K2404+L2404</f>
        <v>30681</v>
      </c>
      <c r="P2404" s="1" t="n">
        <f aca="false">K2404+L2404+M2404+N2404</f>
        <v>55681</v>
      </c>
      <c r="Q2404" s="1" t="n">
        <f aca="false">IFERROR(VLOOKUP(A2404,'[2]Pivot HorizontalMRP'!$A$4:$F$2689,6,0),0)</f>
        <v>54476</v>
      </c>
      <c r="R2404" s="1" t="n">
        <f aca="false">IFERROR(VLOOKUP(A2404,'[2]Pivot HorizontalMRP'!$A$4:$G$2689,7,0),0)</f>
        <v>31861</v>
      </c>
      <c r="S2404" s="1" t="n">
        <f aca="false">IFERROR(VLOOKUP(A2404,'[2]Pivot HorizontalMRP'!$A$4:$H$2689,8,0),0)</f>
        <v>35869</v>
      </c>
      <c r="T2404" s="1" t="n">
        <f aca="false">IFERROR(VLOOKUP(A2404,'[2]Pivot HorizontalMRP'!$A$4:$I$2689,9,0),0)</f>
        <v>19548</v>
      </c>
      <c r="U2404" s="1" t="n">
        <f aca="false">IF(I2404="delivery",O2404-SUM(Q2404+R2404),IF(I2404="PO",P2404-SUM(Q2404:R2404)))</f>
        <v>-30656</v>
      </c>
      <c r="V2404" s="81" t="n">
        <v>0.05</v>
      </c>
      <c r="W2404" s="81"/>
      <c r="X2404" s="81" t="n">
        <f aca="false">W2404-V2404</f>
        <v>-0.05</v>
      </c>
      <c r="Y2404" s="81"/>
      <c r="Z2404" s="81"/>
      <c r="AA2404" s="81" t="n">
        <v>0.0669</v>
      </c>
      <c r="AB2404" s="81"/>
      <c r="AC2404" s="81"/>
      <c r="AD2404" s="81"/>
      <c r="AE2404" s="81"/>
      <c r="AF2404" s="81"/>
      <c r="AG2404" s="81"/>
      <c r="AH2404" s="81"/>
      <c r="AI2404" s="81"/>
      <c r="AJ2404" s="81"/>
      <c r="AK2404" s="81"/>
      <c r="AL2404" s="81"/>
      <c r="AM2404" s="81"/>
      <c r="AN2404" s="81"/>
      <c r="AO2404" s="81" t="str">
        <f aca="false">D2404</f>
        <v>Sanmina</v>
      </c>
      <c r="AP2404" s="1" t="s">
        <v>1474</v>
      </c>
      <c r="AQ2404" s="1"/>
      <c r="AR2404" s="1"/>
      <c r="AS2404" s="1"/>
      <c r="AT2404" s="1"/>
      <c r="AU2404" s="1"/>
      <c r="AV2404" s="1"/>
      <c r="AW2404" s="1"/>
      <c r="AX2404" s="1"/>
      <c r="AY2404" s="1"/>
      <c r="AZ2404" s="1"/>
      <c r="BA2404" s="1"/>
      <c r="BB2404" s="1"/>
      <c r="BC2404" s="1"/>
      <c r="BD2404" s="1"/>
      <c r="BE2404" s="1"/>
      <c r="BF2404" s="1" t="s">
        <v>14668</v>
      </c>
      <c r="BG2404" s="1" t="s">
        <v>183</v>
      </c>
      <c r="BH2404" s="1"/>
      <c r="BI2404" s="1"/>
    </row>
    <row r="2405" customFormat="false" ht="12.75" hidden="false" customHeight="false" outlineLevel="0" collapsed="false">
      <c r="A2405" s="1" t="s">
        <v>1479</v>
      </c>
      <c r="B2405" s="1" t="s">
        <v>1480</v>
      </c>
      <c r="C2405" s="1" t="s">
        <v>177</v>
      </c>
      <c r="D2405" s="1" t="s">
        <v>1471</v>
      </c>
      <c r="E2405" s="1" t="s">
        <v>16778</v>
      </c>
      <c r="F2405" s="1" t="s">
        <v>1482</v>
      </c>
      <c r="G2405" s="1" t="n">
        <v>43</v>
      </c>
      <c r="H2405" s="1" t="n">
        <v>1000</v>
      </c>
      <c r="I2405" s="101" t="s">
        <v>188</v>
      </c>
      <c r="J2405" s="1"/>
      <c r="K2405" s="1" t="n">
        <f aca="false">IFERROR(VLOOKUP(A2405,'[2]Pivot HorizontalMRP'!$A$4:$B$2689,2,0),0)</f>
        <v>0</v>
      </c>
      <c r="L2405" s="1" t="n">
        <f aca="false">IFERROR(VLOOKUP(A2405,'[2]Pivot HorizontalMRP'!$A$4:$C$2689,3,0),0)</f>
        <v>10758</v>
      </c>
      <c r="M2405" s="1" t="n">
        <f aca="false">IFERROR(VLOOKUP(A2405,'[2]Pivot HorizontalMRP'!$A$4:$D$2689,0.4,0),0)</f>
        <v>0</v>
      </c>
      <c r="N2405" s="1" t="n">
        <f aca="false">IFERROR(VLOOKUP(A2405,'[2]Pivot HorizontalMRP'!$A$4:$E$2689,5,0),0)</f>
        <v>0</v>
      </c>
      <c r="O2405" s="1" t="n">
        <f aca="false">K2405+L2405</f>
        <v>10758</v>
      </c>
      <c r="P2405" s="1" t="n">
        <f aca="false">K2405+L2405+M2405+N2405</f>
        <v>10758</v>
      </c>
      <c r="Q2405" s="1" t="n">
        <f aca="false">IFERROR(VLOOKUP(A2405,'[2]Pivot HorizontalMRP'!$A$4:$F$2689,6,0),0)</f>
        <v>9018</v>
      </c>
      <c r="R2405" s="1" t="n">
        <f aca="false">IFERROR(VLOOKUP(A2405,'[2]Pivot HorizontalMRP'!$A$4:$G$2689,7,0),0)</f>
        <v>4320</v>
      </c>
      <c r="S2405" s="1" t="n">
        <f aca="false">IFERROR(VLOOKUP(A2405,'[2]Pivot HorizontalMRP'!$A$4:$H$2689,8,0),0)</f>
        <v>2834</v>
      </c>
      <c r="T2405" s="1" t="n">
        <f aca="false">IFERROR(VLOOKUP(A2405,'[2]Pivot HorizontalMRP'!$A$4:$I$2689,9,0),0)</f>
        <v>2344</v>
      </c>
      <c r="U2405" s="1" t="n">
        <f aca="false">IF(I2405="delivery",O2405-SUM(Q2405+R2405),IF(I2405="PO",P2405-SUM(Q2405:R2405)))</f>
        <v>-2580</v>
      </c>
      <c r="V2405" s="81" t="n">
        <v>0.017</v>
      </c>
      <c r="W2405" s="81"/>
      <c r="X2405" s="81" t="n">
        <f aca="false">W2405-V2405</f>
        <v>-0.017</v>
      </c>
      <c r="Y2405" s="81"/>
      <c r="Z2405" s="81"/>
      <c r="AA2405" s="81" t="n">
        <v>0.015</v>
      </c>
      <c r="AB2405" s="81"/>
      <c r="AC2405" s="81"/>
      <c r="AD2405" s="81"/>
      <c r="AE2405" s="81"/>
      <c r="AF2405" s="81"/>
      <c r="AG2405" s="81"/>
      <c r="AH2405" s="81"/>
      <c r="AI2405" s="81"/>
      <c r="AJ2405" s="81"/>
      <c r="AK2405" s="81"/>
      <c r="AL2405" s="81"/>
      <c r="AM2405" s="81"/>
      <c r="AN2405" s="81"/>
      <c r="AO2405" s="81" t="str">
        <f aca="false">D2405</f>
        <v>Sanmina</v>
      </c>
      <c r="AP2405" s="1" t="s">
        <v>1474</v>
      </c>
      <c r="AQ2405" s="1"/>
      <c r="AR2405" s="1"/>
      <c r="AS2405" s="1"/>
      <c r="AT2405" s="1"/>
      <c r="AU2405" s="1"/>
      <c r="AV2405" s="1"/>
      <c r="AW2405" s="1"/>
      <c r="AX2405" s="1"/>
      <c r="AY2405" s="1"/>
      <c r="AZ2405" s="1"/>
      <c r="BA2405" s="1"/>
      <c r="BB2405" s="1"/>
      <c r="BC2405" s="1"/>
      <c r="BD2405" s="1"/>
      <c r="BE2405" s="1"/>
      <c r="BF2405" s="1" t="s">
        <v>14668</v>
      </c>
      <c r="BG2405" s="1" t="s">
        <v>183</v>
      </c>
      <c r="BH2405" s="1"/>
      <c r="BI2405" s="1"/>
    </row>
    <row r="2406" customFormat="false" ht="12.75" hidden="false" customHeight="false" outlineLevel="0" collapsed="false">
      <c r="A2406" s="1" t="s">
        <v>1483</v>
      </c>
      <c r="B2406" s="1" t="s">
        <v>1484</v>
      </c>
      <c r="C2406" s="1" t="s">
        <v>177</v>
      </c>
      <c r="D2406" s="1" t="s">
        <v>1471</v>
      </c>
      <c r="E2406" s="1" t="s">
        <v>16779</v>
      </c>
      <c r="F2406" s="1" t="s">
        <v>1486</v>
      </c>
      <c r="G2406" s="1" t="n">
        <v>43</v>
      </c>
      <c r="H2406" s="1" t="n">
        <v>1000</v>
      </c>
      <c r="I2406" s="101" t="s">
        <v>188</v>
      </c>
      <c r="J2406" s="1"/>
      <c r="K2406" s="1" t="n">
        <f aca="false">IFERROR(VLOOKUP(A2406,'[2]Pivot HorizontalMRP'!$A$4:$B$2689,2,0),0)</f>
        <v>0</v>
      </c>
      <c r="L2406" s="1" t="n">
        <f aca="false">IFERROR(VLOOKUP(A2406,'[2]Pivot HorizontalMRP'!$A$4:$C$2689,3,0),0)</f>
        <v>9413</v>
      </c>
      <c r="M2406" s="1" t="n">
        <f aca="false">IFERROR(VLOOKUP(A2406,'[2]Pivot HorizontalMRP'!$A$4:$D$2689,0.4,0),0)</f>
        <v>0</v>
      </c>
      <c r="N2406" s="1" t="n">
        <f aca="false">IFERROR(VLOOKUP(A2406,'[2]Pivot HorizontalMRP'!$A$4:$E$2689,5,0),0)</f>
        <v>5000</v>
      </c>
      <c r="O2406" s="1" t="n">
        <f aca="false">K2406+L2406</f>
        <v>9413</v>
      </c>
      <c r="P2406" s="1" t="n">
        <f aca="false">K2406+L2406+M2406+N2406</f>
        <v>14413</v>
      </c>
      <c r="Q2406" s="1" t="n">
        <f aca="false">IFERROR(VLOOKUP(A2406,'[2]Pivot HorizontalMRP'!$A$4:$F$2689,6,0),0)</f>
        <v>30816</v>
      </c>
      <c r="R2406" s="1" t="n">
        <f aca="false">IFERROR(VLOOKUP(A2406,'[2]Pivot HorizontalMRP'!$A$4:$G$2689,7,0),0)</f>
        <v>34656</v>
      </c>
      <c r="S2406" s="1" t="n">
        <f aca="false">IFERROR(VLOOKUP(A2406,'[2]Pivot HorizontalMRP'!$A$4:$H$2689,8,0),0)</f>
        <v>20520</v>
      </c>
      <c r="T2406" s="1" t="n">
        <f aca="false">IFERROR(VLOOKUP(A2406,'[2]Pivot HorizontalMRP'!$A$4:$I$2689,9,0),0)</f>
        <v>22758</v>
      </c>
      <c r="U2406" s="1" t="n">
        <f aca="false">IF(I2406="delivery",O2406-SUM(Q2406+R2406),IF(I2406="PO",P2406-SUM(Q2406:R2406)))</f>
        <v>-51059</v>
      </c>
      <c r="V2406" s="81" t="n">
        <v>0.025</v>
      </c>
      <c r="W2406" s="81"/>
      <c r="X2406" s="81" t="n">
        <f aca="false">W2406-V2406</f>
        <v>-0.025</v>
      </c>
      <c r="Y2406" s="81"/>
      <c r="Z2406" s="81"/>
      <c r="AA2406" s="81"/>
      <c r="AB2406" s="81"/>
      <c r="AC2406" s="81"/>
      <c r="AD2406" s="81"/>
      <c r="AE2406" s="81"/>
      <c r="AF2406" s="81"/>
      <c r="AG2406" s="81"/>
      <c r="AH2406" s="81"/>
      <c r="AI2406" s="81"/>
      <c r="AJ2406" s="81"/>
      <c r="AK2406" s="81"/>
      <c r="AL2406" s="81"/>
      <c r="AM2406" s="81"/>
      <c r="AN2406" s="81"/>
      <c r="AO2406" s="81" t="str">
        <f aca="false">D2406</f>
        <v>Sanmina</v>
      </c>
      <c r="AP2406" s="1" t="s">
        <v>1474</v>
      </c>
      <c r="AQ2406" s="1"/>
      <c r="AR2406" s="1"/>
      <c r="AS2406" s="1"/>
      <c r="AT2406" s="1"/>
      <c r="AU2406" s="1"/>
      <c r="AV2406" s="1"/>
      <c r="AW2406" s="1"/>
      <c r="AX2406" s="1"/>
      <c r="AY2406" s="1"/>
      <c r="AZ2406" s="1"/>
      <c r="BA2406" s="1"/>
      <c r="BB2406" s="1"/>
      <c r="BC2406" s="1"/>
      <c r="BD2406" s="1"/>
      <c r="BE2406" s="1"/>
      <c r="BF2406" s="1" t="s">
        <v>14668</v>
      </c>
      <c r="BG2406" s="1" t="s">
        <v>183</v>
      </c>
      <c r="BH2406" s="1"/>
      <c r="BI2406" s="1"/>
    </row>
    <row r="2407" customFormat="false" ht="12.75" hidden="false" customHeight="false" outlineLevel="0" collapsed="false">
      <c r="A2407" s="1" t="s">
        <v>6183</v>
      </c>
      <c r="B2407" s="1" t="s">
        <v>6184</v>
      </c>
      <c r="C2407" s="1" t="s">
        <v>177</v>
      </c>
      <c r="D2407" s="1" t="s">
        <v>1471</v>
      </c>
      <c r="E2407" s="1" t="s">
        <v>16780</v>
      </c>
      <c r="F2407" s="1" t="s">
        <v>6186</v>
      </c>
      <c r="G2407" s="1" t="n">
        <v>43</v>
      </c>
      <c r="H2407" s="1" t="n">
        <v>1000</v>
      </c>
      <c r="I2407" s="101" t="s">
        <v>188</v>
      </c>
      <c r="J2407" s="1"/>
      <c r="K2407" s="1" t="n">
        <f aca="false">IFERROR(VLOOKUP(A2407,'[2]Pivot HorizontalMRP'!$A$4:$B$2689,2,0),0)</f>
        <v>0</v>
      </c>
      <c r="L2407" s="1" t="n">
        <f aca="false">IFERROR(VLOOKUP(A2407,'[2]Pivot HorizontalMRP'!$A$4:$C$2689,3,0),0)</f>
        <v>22757</v>
      </c>
      <c r="M2407" s="1" t="n">
        <f aca="false">IFERROR(VLOOKUP(A2407,'[2]Pivot HorizontalMRP'!$A$4:$D$2689,0.4,0),0)</f>
        <v>0</v>
      </c>
      <c r="N2407" s="1" t="n">
        <f aca="false">IFERROR(VLOOKUP(A2407,'[2]Pivot HorizontalMRP'!$A$4:$E$2689,5,0),0)</f>
        <v>30000</v>
      </c>
      <c r="O2407" s="1" t="n">
        <f aca="false">K2407+L2407</f>
        <v>22757</v>
      </c>
      <c r="P2407" s="1" t="n">
        <f aca="false">K2407+L2407+M2407+N2407</f>
        <v>52757</v>
      </c>
      <c r="Q2407" s="1" t="n">
        <f aca="false">IFERROR(VLOOKUP(A2407,'[2]Pivot HorizontalMRP'!$A$4:$F$2689,6,0),0)</f>
        <v>48106</v>
      </c>
      <c r="R2407" s="1" t="n">
        <f aca="false">IFERROR(VLOOKUP(A2407,'[2]Pivot HorizontalMRP'!$A$4:$G$2689,7,0),0)</f>
        <v>22732</v>
      </c>
      <c r="S2407" s="1" t="n">
        <f aca="false">IFERROR(VLOOKUP(A2407,'[2]Pivot HorizontalMRP'!$A$4:$H$2689,8,0),0)</f>
        <v>23140</v>
      </c>
      <c r="T2407" s="1" t="n">
        <f aca="false">IFERROR(VLOOKUP(A2407,'[2]Pivot HorizontalMRP'!$A$4:$I$2689,9,0),0)</f>
        <v>13976</v>
      </c>
      <c r="U2407" s="1" t="n">
        <f aca="false">IF(I2407="delivery",O2407-SUM(Q2407+R2407),IF(I2407="PO",P2407-SUM(Q2407:R2407)))</f>
        <v>-18081</v>
      </c>
      <c r="V2407" s="81" t="n">
        <v>0.1</v>
      </c>
      <c r="W2407" s="81"/>
      <c r="X2407" s="81" t="n">
        <f aca="false">W2407-V2407</f>
        <v>-0.1</v>
      </c>
      <c r="Y2407" s="81"/>
      <c r="Z2407" s="81"/>
      <c r="AA2407" s="81" t="n">
        <v>0.0845</v>
      </c>
      <c r="AB2407" s="81"/>
      <c r="AC2407" s="81"/>
      <c r="AD2407" s="81"/>
      <c r="AE2407" s="81"/>
      <c r="AF2407" s="81"/>
      <c r="AG2407" s="81"/>
      <c r="AH2407" s="81"/>
      <c r="AI2407" s="81"/>
      <c r="AJ2407" s="81"/>
      <c r="AK2407" s="81"/>
      <c r="AL2407" s="81"/>
      <c r="AM2407" s="81"/>
      <c r="AN2407" s="81"/>
      <c r="AO2407" s="81" t="str">
        <f aca="false">D2407</f>
        <v>Sanmina</v>
      </c>
      <c r="AP2407" s="1" t="s">
        <v>1474</v>
      </c>
      <c r="AQ2407" s="1"/>
      <c r="AR2407" s="1"/>
      <c r="AS2407" s="1"/>
      <c r="AT2407" s="1"/>
      <c r="AU2407" s="1"/>
      <c r="AV2407" s="1"/>
      <c r="AW2407" s="1"/>
      <c r="AX2407" s="1"/>
      <c r="AY2407" s="1"/>
      <c r="AZ2407" s="1"/>
      <c r="BA2407" s="1"/>
      <c r="BB2407" s="1"/>
      <c r="BC2407" s="1"/>
      <c r="BD2407" s="1"/>
      <c r="BE2407" s="1"/>
      <c r="BF2407" s="1" t="s">
        <v>14668</v>
      </c>
      <c r="BG2407" s="1" t="s">
        <v>183</v>
      </c>
      <c r="BH2407" s="1"/>
      <c r="BI2407" s="1"/>
    </row>
    <row r="2408" customFormat="false" ht="12.75" hidden="false" customHeight="false" outlineLevel="0" collapsed="false">
      <c r="A2408" s="1" t="s">
        <v>1487</v>
      </c>
      <c r="B2408" s="1" t="s">
        <v>1488</v>
      </c>
      <c r="C2408" s="1" t="s">
        <v>177</v>
      </c>
      <c r="D2408" s="1" t="s">
        <v>1471</v>
      </c>
      <c r="E2408" s="1" t="s">
        <v>16781</v>
      </c>
      <c r="F2408" s="1" t="s">
        <v>1490</v>
      </c>
      <c r="G2408" s="1" t="n">
        <v>43</v>
      </c>
      <c r="H2408" s="1" t="n">
        <v>1000</v>
      </c>
      <c r="I2408" s="101" t="s">
        <v>188</v>
      </c>
      <c r="J2408" s="1"/>
      <c r="K2408" s="1" t="n">
        <f aca="false">IFERROR(VLOOKUP(A2408,'[2]Pivot HorizontalMRP'!$A$4:$B$2689,2,0),0)</f>
        <v>0</v>
      </c>
      <c r="L2408" s="1" t="n">
        <f aca="false">IFERROR(VLOOKUP(A2408,'[2]Pivot HorizontalMRP'!$A$4:$C$2689,3,0),0)</f>
        <v>1702</v>
      </c>
      <c r="M2408" s="1" t="n">
        <f aca="false">IFERROR(VLOOKUP(A2408,'[2]Pivot HorizontalMRP'!$A$4:$D$2689,0.4,0),0)</f>
        <v>0</v>
      </c>
      <c r="N2408" s="1" t="n">
        <f aca="false">IFERROR(VLOOKUP(A2408,'[2]Pivot HorizontalMRP'!$A$4:$E$2689,5,0),0)</f>
        <v>0</v>
      </c>
      <c r="O2408" s="1" t="n">
        <f aca="false">K2408+L2408</f>
        <v>1702</v>
      </c>
      <c r="P2408" s="1" t="n">
        <f aca="false">K2408+L2408+M2408+N2408</f>
        <v>1702</v>
      </c>
      <c r="Q2408" s="1" t="n">
        <f aca="false">IFERROR(VLOOKUP(A2408,'[2]Pivot HorizontalMRP'!$A$4:$F$2689,6,0),0)</f>
        <v>838</v>
      </c>
      <c r="R2408" s="1" t="n">
        <f aca="false">IFERROR(VLOOKUP(A2408,'[2]Pivot HorizontalMRP'!$A$4:$G$2689,7,0),0)</f>
        <v>399</v>
      </c>
      <c r="S2408" s="1" t="n">
        <f aca="false">IFERROR(VLOOKUP(A2408,'[2]Pivot HorizontalMRP'!$A$4:$H$2689,8,0),0)</f>
        <v>267</v>
      </c>
      <c r="T2408" s="1" t="n">
        <f aca="false">IFERROR(VLOOKUP(A2408,'[2]Pivot HorizontalMRP'!$A$4:$I$2689,9,0),0)</f>
        <v>369</v>
      </c>
      <c r="U2408" s="1" t="n">
        <f aca="false">IF(I2408="delivery",O2408-SUM(Q2408+R2408),IF(I2408="PO",P2408-SUM(Q2408:R2408)))</f>
        <v>465</v>
      </c>
      <c r="V2408" s="81" t="n">
        <v>0.017</v>
      </c>
      <c r="W2408" s="81"/>
      <c r="X2408" s="81" t="n">
        <f aca="false">W2408-V2408</f>
        <v>-0.017</v>
      </c>
      <c r="Y2408" s="81"/>
      <c r="Z2408" s="81"/>
      <c r="AA2408" s="81"/>
      <c r="AB2408" s="81"/>
      <c r="AC2408" s="81"/>
      <c r="AD2408" s="81"/>
      <c r="AE2408" s="81"/>
      <c r="AF2408" s="81"/>
      <c r="AG2408" s="81"/>
      <c r="AH2408" s="81"/>
      <c r="AI2408" s="81"/>
      <c r="AJ2408" s="81"/>
      <c r="AK2408" s="81"/>
      <c r="AL2408" s="81"/>
      <c r="AM2408" s="81"/>
      <c r="AN2408" s="81"/>
      <c r="AO2408" s="81" t="str">
        <f aca="false">D2408</f>
        <v>Sanmina</v>
      </c>
      <c r="AP2408" s="1" t="s">
        <v>1474</v>
      </c>
      <c r="AQ2408" s="1"/>
      <c r="AR2408" s="1"/>
      <c r="AS2408" s="1"/>
      <c r="AT2408" s="1"/>
      <c r="AU2408" s="1"/>
      <c r="AV2408" s="1"/>
      <c r="AW2408" s="1"/>
      <c r="AX2408" s="1"/>
      <c r="AY2408" s="1"/>
      <c r="AZ2408" s="1"/>
      <c r="BA2408" s="1"/>
      <c r="BB2408" s="1"/>
      <c r="BC2408" s="1"/>
      <c r="BD2408" s="1"/>
      <c r="BE2408" s="1"/>
      <c r="BF2408" s="1" t="s">
        <v>14668</v>
      </c>
      <c r="BG2408" s="1" t="s">
        <v>183</v>
      </c>
      <c r="BH2408" s="1"/>
      <c r="BI2408" s="1"/>
    </row>
    <row r="2409" customFormat="false" ht="12.75" hidden="false" customHeight="false" outlineLevel="0" collapsed="false">
      <c r="A2409" s="1" t="s">
        <v>1491</v>
      </c>
      <c r="B2409" s="1" t="s">
        <v>1492</v>
      </c>
      <c r="C2409" s="1" t="s">
        <v>177</v>
      </c>
      <c r="D2409" s="1" t="s">
        <v>1471</v>
      </c>
      <c r="E2409" s="1" t="s">
        <v>16782</v>
      </c>
      <c r="F2409" s="1" t="s">
        <v>1494</v>
      </c>
      <c r="G2409" s="1" t="n">
        <v>43</v>
      </c>
      <c r="H2409" s="1" t="n">
        <v>1000</v>
      </c>
      <c r="I2409" s="101" t="s">
        <v>188</v>
      </c>
      <c r="J2409" s="1"/>
      <c r="K2409" s="1" t="n">
        <f aca="false">IFERROR(VLOOKUP(A2409,'[2]Pivot HorizontalMRP'!$A$4:$B$2689,2,0),0)</f>
        <v>0</v>
      </c>
      <c r="L2409" s="1" t="n">
        <f aca="false">IFERROR(VLOOKUP(A2409,'[2]Pivot HorizontalMRP'!$A$4:$C$2689,3,0),0)</f>
        <v>1276</v>
      </c>
      <c r="M2409" s="1" t="n">
        <f aca="false">IFERROR(VLOOKUP(A2409,'[2]Pivot HorizontalMRP'!$A$4:$D$2689,0.4,0),0)</f>
        <v>0</v>
      </c>
      <c r="N2409" s="1" t="n">
        <f aca="false">IFERROR(VLOOKUP(A2409,'[2]Pivot HorizontalMRP'!$A$4:$E$2689,5,0),0)</f>
        <v>0</v>
      </c>
      <c r="O2409" s="1" t="n">
        <f aca="false">K2409+L2409</f>
        <v>1276</v>
      </c>
      <c r="P2409" s="1" t="n">
        <f aca="false">K2409+L2409+M2409+N2409</f>
        <v>1276</v>
      </c>
      <c r="Q2409" s="1" t="n">
        <f aca="false">IFERROR(VLOOKUP(A2409,'[2]Pivot HorizontalMRP'!$A$4:$F$2689,6,0),0)</f>
        <v>424</v>
      </c>
      <c r="R2409" s="1" t="n">
        <f aca="false">IFERROR(VLOOKUP(A2409,'[2]Pivot HorizontalMRP'!$A$4:$G$2689,7,0),0)</f>
        <v>40</v>
      </c>
      <c r="S2409" s="1" t="n">
        <f aca="false">IFERROR(VLOOKUP(A2409,'[2]Pivot HorizontalMRP'!$A$4:$H$2689,8,0),0)</f>
        <v>28</v>
      </c>
      <c r="T2409" s="1" t="n">
        <f aca="false">IFERROR(VLOOKUP(A2409,'[2]Pivot HorizontalMRP'!$A$4:$I$2689,9,0),0)</f>
        <v>154</v>
      </c>
      <c r="U2409" s="1" t="n">
        <f aca="false">IF(I2409="delivery",O2409-SUM(Q2409+R2409),IF(I2409="PO",P2409-SUM(Q2409:R2409)))</f>
        <v>812</v>
      </c>
      <c r="V2409" s="81" t="n">
        <v>0.01</v>
      </c>
      <c r="W2409" s="81"/>
      <c r="X2409" s="81" t="n">
        <f aca="false">W2409-V2409</f>
        <v>-0.01</v>
      </c>
      <c r="Y2409" s="81"/>
      <c r="Z2409" s="81"/>
      <c r="AA2409" s="81" t="n">
        <v>0.0096</v>
      </c>
      <c r="AB2409" s="81"/>
      <c r="AC2409" s="81"/>
      <c r="AD2409" s="81"/>
      <c r="AE2409" s="81"/>
      <c r="AF2409" s="81"/>
      <c r="AG2409" s="81"/>
      <c r="AH2409" s="81"/>
      <c r="AI2409" s="81"/>
      <c r="AJ2409" s="81"/>
      <c r="AK2409" s="81"/>
      <c r="AL2409" s="81"/>
      <c r="AM2409" s="81"/>
      <c r="AN2409" s="81"/>
      <c r="AO2409" s="81" t="str">
        <f aca="false">D2409</f>
        <v>Sanmina</v>
      </c>
      <c r="AP2409" s="1" t="s">
        <v>1474</v>
      </c>
      <c r="AQ2409" s="1"/>
      <c r="AR2409" s="1"/>
      <c r="AS2409" s="1"/>
      <c r="AT2409" s="1"/>
      <c r="AU2409" s="1"/>
      <c r="AV2409" s="1"/>
      <c r="AW2409" s="1"/>
      <c r="AX2409" s="1"/>
      <c r="AY2409" s="1"/>
      <c r="AZ2409" s="1"/>
      <c r="BA2409" s="1"/>
      <c r="BB2409" s="1"/>
      <c r="BC2409" s="1"/>
      <c r="BD2409" s="1"/>
      <c r="BE2409" s="1"/>
      <c r="BF2409" s="1" t="s">
        <v>14668</v>
      </c>
      <c r="BG2409" s="1" t="s">
        <v>183</v>
      </c>
      <c r="BH2409" s="1"/>
      <c r="BI2409" s="1"/>
    </row>
    <row r="2410" customFormat="false" ht="12.75" hidden="false" customHeight="false" outlineLevel="0" collapsed="false">
      <c r="A2410" s="1" t="s">
        <v>1495</v>
      </c>
      <c r="B2410" s="1" t="s">
        <v>1496</v>
      </c>
      <c r="C2410" s="1" t="s">
        <v>177</v>
      </c>
      <c r="D2410" s="1" t="s">
        <v>1471</v>
      </c>
      <c r="E2410" s="1" t="s">
        <v>16783</v>
      </c>
      <c r="F2410" s="1" t="s">
        <v>1498</v>
      </c>
      <c r="G2410" s="1" t="n">
        <v>43</v>
      </c>
      <c r="H2410" s="1" t="n">
        <v>1000</v>
      </c>
      <c r="I2410" s="101" t="s">
        <v>188</v>
      </c>
      <c r="J2410" s="1"/>
      <c r="K2410" s="1" t="n">
        <f aca="false">IFERROR(VLOOKUP(A2410,'[2]Pivot HorizontalMRP'!$A$4:$B$2689,2,0),0)</f>
        <v>0</v>
      </c>
      <c r="L2410" s="1" t="n">
        <f aca="false">IFERROR(VLOOKUP(A2410,'[2]Pivot HorizontalMRP'!$A$4:$C$2689,3,0),0)</f>
        <v>445</v>
      </c>
      <c r="M2410" s="1" t="n">
        <f aca="false">IFERROR(VLOOKUP(A2410,'[2]Pivot HorizontalMRP'!$A$4:$D$2689,0.4,0),0)</f>
        <v>0</v>
      </c>
      <c r="N2410" s="1" t="n">
        <f aca="false">IFERROR(VLOOKUP(A2410,'[2]Pivot HorizontalMRP'!$A$4:$E$2689,5,0),0)</f>
        <v>2000</v>
      </c>
      <c r="O2410" s="1" t="n">
        <f aca="false">K2410+L2410</f>
        <v>445</v>
      </c>
      <c r="P2410" s="1" t="n">
        <f aca="false">K2410+L2410+M2410+N2410</f>
        <v>2445</v>
      </c>
      <c r="Q2410" s="1" t="n">
        <f aca="false">IFERROR(VLOOKUP(A2410,'[2]Pivot HorizontalMRP'!$A$4:$F$2689,6,0),0)</f>
        <v>580</v>
      </c>
      <c r="R2410" s="1" t="n">
        <f aca="false">IFERROR(VLOOKUP(A2410,'[2]Pivot HorizontalMRP'!$A$4:$G$2689,7,0),0)</f>
        <v>352</v>
      </c>
      <c r="S2410" s="1" t="n">
        <f aca="false">IFERROR(VLOOKUP(A2410,'[2]Pivot HorizontalMRP'!$A$4:$H$2689,8,0),0)</f>
        <v>352</v>
      </c>
      <c r="T2410" s="1" t="n">
        <f aca="false">IFERROR(VLOOKUP(A2410,'[2]Pivot HorizontalMRP'!$A$4:$I$2689,9,0),0)</f>
        <v>352</v>
      </c>
      <c r="U2410" s="1" t="n">
        <f aca="false">IF(I2410="delivery",O2410-SUM(Q2410+R2410),IF(I2410="PO",P2410-SUM(Q2410:R2410)))</f>
        <v>1513</v>
      </c>
      <c r="V2410" s="81" t="n">
        <v>0.0125</v>
      </c>
      <c r="W2410" s="81"/>
      <c r="X2410" s="81" t="n">
        <f aca="false">W2410-V2410</f>
        <v>-0.0125</v>
      </c>
      <c r="Y2410" s="81"/>
      <c r="Z2410" s="81"/>
      <c r="AA2410" s="81" t="n">
        <v>0.03735</v>
      </c>
      <c r="AB2410" s="81"/>
      <c r="AC2410" s="81"/>
      <c r="AD2410" s="81"/>
      <c r="AE2410" s="81"/>
      <c r="AF2410" s="81"/>
      <c r="AG2410" s="81"/>
      <c r="AH2410" s="81"/>
      <c r="AI2410" s="81"/>
      <c r="AJ2410" s="81"/>
      <c r="AK2410" s="81"/>
      <c r="AL2410" s="81"/>
      <c r="AM2410" s="81"/>
      <c r="AN2410" s="81"/>
      <c r="AO2410" s="81" t="str">
        <f aca="false">D2410</f>
        <v>Sanmina</v>
      </c>
      <c r="AP2410" s="1" t="s">
        <v>1474</v>
      </c>
      <c r="AQ2410" s="1"/>
      <c r="AR2410" s="1"/>
      <c r="AS2410" s="1"/>
      <c r="AT2410" s="1"/>
      <c r="AU2410" s="1"/>
      <c r="AV2410" s="1"/>
      <c r="AW2410" s="1"/>
      <c r="AX2410" s="1"/>
      <c r="AY2410" s="1"/>
      <c r="AZ2410" s="1"/>
      <c r="BA2410" s="1"/>
      <c r="BB2410" s="1"/>
      <c r="BC2410" s="1"/>
      <c r="BD2410" s="1"/>
      <c r="BE2410" s="1"/>
      <c r="BF2410" s="1" t="s">
        <v>14668</v>
      </c>
      <c r="BG2410" s="1" t="s">
        <v>183</v>
      </c>
      <c r="BH2410" s="1"/>
      <c r="BI2410" s="1"/>
    </row>
    <row r="2411" customFormat="false" ht="12.75" hidden="false" customHeight="false" outlineLevel="0" collapsed="false">
      <c r="A2411" s="1" t="s">
        <v>1499</v>
      </c>
      <c r="B2411" s="1" t="s">
        <v>1500</v>
      </c>
      <c r="C2411" s="1" t="s">
        <v>177</v>
      </c>
      <c r="D2411" s="1" t="s">
        <v>1471</v>
      </c>
      <c r="E2411" s="1" t="s">
        <v>16784</v>
      </c>
      <c r="F2411" s="1" t="s">
        <v>1502</v>
      </c>
      <c r="G2411" s="1" t="n">
        <v>43</v>
      </c>
      <c r="H2411" s="1" t="n">
        <v>1000</v>
      </c>
      <c r="I2411" s="101" t="s">
        <v>188</v>
      </c>
      <c r="J2411" s="1"/>
      <c r="K2411" s="1" t="n">
        <f aca="false">IFERROR(VLOOKUP(A2411,'[2]Pivot HorizontalMRP'!$A$4:$B$2689,2,0),0)</f>
        <v>0</v>
      </c>
      <c r="L2411" s="1" t="n">
        <f aca="false">IFERROR(VLOOKUP(A2411,'[2]Pivot HorizontalMRP'!$A$4:$C$2689,3,0),0)</f>
        <v>31106</v>
      </c>
      <c r="M2411" s="1" t="n">
        <f aca="false">IFERROR(VLOOKUP(A2411,'[2]Pivot HorizontalMRP'!$A$4:$D$2689,0.4,0),0)</f>
        <v>0</v>
      </c>
      <c r="N2411" s="1" t="n">
        <f aca="false">IFERROR(VLOOKUP(A2411,'[2]Pivot HorizontalMRP'!$A$4:$E$2689,5,0),0)</f>
        <v>0</v>
      </c>
      <c r="O2411" s="1" t="n">
        <f aca="false">K2411+L2411</f>
        <v>31106</v>
      </c>
      <c r="P2411" s="1" t="n">
        <f aca="false">K2411+L2411+M2411+N2411</f>
        <v>31106</v>
      </c>
      <c r="Q2411" s="1" t="n">
        <f aca="false">IFERROR(VLOOKUP(A2411,'[2]Pivot HorizontalMRP'!$A$4:$F$2689,6,0),0)</f>
        <v>7754</v>
      </c>
      <c r="R2411" s="1" t="n">
        <f aca="false">IFERROR(VLOOKUP(A2411,'[2]Pivot HorizontalMRP'!$A$4:$G$2689,7,0),0)</f>
        <v>1346</v>
      </c>
      <c r="S2411" s="1" t="n">
        <f aca="false">IFERROR(VLOOKUP(A2411,'[2]Pivot HorizontalMRP'!$A$4:$H$2689,8,0),0)</f>
        <v>1362</v>
      </c>
      <c r="T2411" s="1" t="n">
        <f aca="false">IFERROR(VLOOKUP(A2411,'[2]Pivot HorizontalMRP'!$A$4:$I$2689,9,0),0)</f>
        <v>3337</v>
      </c>
      <c r="U2411" s="1" t="n">
        <f aca="false">IF(I2411="delivery",O2411-SUM(Q2411+R2411),IF(I2411="PO",P2411-SUM(Q2411:R2411)))</f>
        <v>22006</v>
      </c>
      <c r="V2411" s="81" t="n">
        <v>0.02923</v>
      </c>
      <c r="W2411" s="81"/>
      <c r="X2411" s="81" t="n">
        <f aca="false">W2411-V2411</f>
        <v>-0.02923</v>
      </c>
      <c r="Y2411" s="81"/>
      <c r="Z2411" s="81"/>
      <c r="AA2411" s="81"/>
      <c r="AB2411" s="81"/>
      <c r="AC2411" s="81"/>
      <c r="AD2411" s="81"/>
      <c r="AE2411" s="81"/>
      <c r="AF2411" s="81"/>
      <c r="AG2411" s="81"/>
      <c r="AH2411" s="81"/>
      <c r="AI2411" s="81"/>
      <c r="AJ2411" s="81"/>
      <c r="AK2411" s="81"/>
      <c r="AL2411" s="81"/>
      <c r="AM2411" s="81"/>
      <c r="AN2411" s="81"/>
      <c r="AO2411" s="81" t="str">
        <f aca="false">D2411</f>
        <v>Sanmina</v>
      </c>
      <c r="AP2411" s="1" t="s">
        <v>1474</v>
      </c>
      <c r="AQ2411" s="1"/>
      <c r="AR2411" s="1"/>
      <c r="AS2411" s="1"/>
      <c r="AT2411" s="1"/>
      <c r="AU2411" s="1"/>
      <c r="AV2411" s="1"/>
      <c r="AW2411" s="1"/>
      <c r="AX2411" s="1"/>
      <c r="AY2411" s="1"/>
      <c r="AZ2411" s="1"/>
      <c r="BA2411" s="1"/>
      <c r="BB2411" s="1"/>
      <c r="BC2411" s="1"/>
      <c r="BD2411" s="1"/>
      <c r="BE2411" s="1"/>
      <c r="BF2411" s="1" t="s">
        <v>14668</v>
      </c>
      <c r="BG2411" s="1" t="s">
        <v>183</v>
      </c>
      <c r="BH2411" s="1"/>
      <c r="BI2411" s="1"/>
    </row>
    <row r="2412" customFormat="false" ht="12.75" hidden="false" customHeight="false" outlineLevel="0" collapsed="false">
      <c r="A2412" s="1" t="s">
        <v>6187</v>
      </c>
      <c r="B2412" s="1" t="s">
        <v>6188</v>
      </c>
      <c r="C2412" s="1" t="s">
        <v>177</v>
      </c>
      <c r="D2412" s="1" t="s">
        <v>1471</v>
      </c>
      <c r="E2412" s="1" t="s">
        <v>16785</v>
      </c>
      <c r="F2412" s="1" t="s">
        <v>6190</v>
      </c>
      <c r="G2412" s="1" t="n">
        <v>81</v>
      </c>
      <c r="H2412" s="1" t="n">
        <v>1000</v>
      </c>
      <c r="I2412" s="101" t="s">
        <v>188</v>
      </c>
      <c r="J2412" s="1"/>
      <c r="K2412" s="1" t="n">
        <f aca="false">IFERROR(VLOOKUP(A2412,'[2]Pivot HorizontalMRP'!$A$4:$B$2689,2,0),0)</f>
        <v>1982</v>
      </c>
      <c r="L2412" s="1" t="n">
        <f aca="false">IFERROR(VLOOKUP(A2412,'[2]Pivot HorizontalMRP'!$A$4:$C$2689,3,0),0)</f>
        <v>1500</v>
      </c>
      <c r="M2412" s="1" t="n">
        <f aca="false">IFERROR(VLOOKUP(A2412,'[2]Pivot HorizontalMRP'!$A$4:$D$2689,0.4,0),0)</f>
        <v>0</v>
      </c>
      <c r="N2412" s="1" t="n">
        <f aca="false">IFERROR(VLOOKUP(A2412,'[2]Pivot HorizontalMRP'!$A$4:$E$2689,5,0),0)</f>
        <v>0</v>
      </c>
      <c r="O2412" s="1" t="n">
        <f aca="false">K2412+L2412</f>
        <v>3482</v>
      </c>
      <c r="P2412" s="1" t="n">
        <f aca="false">K2412+L2412+M2412+N2412</f>
        <v>3482</v>
      </c>
      <c r="Q2412" s="1" t="n">
        <f aca="false">IFERROR(VLOOKUP(A2412,'[2]Pivot HorizontalMRP'!$A$4:$F$2689,6,0),0)</f>
        <v>4</v>
      </c>
      <c r="R2412" s="1" t="n">
        <f aca="false">IFERROR(VLOOKUP(A2412,'[2]Pivot HorizontalMRP'!$A$4:$G$2689,7,0),0)</f>
        <v>0</v>
      </c>
      <c r="S2412" s="1" t="n">
        <f aca="false">IFERROR(VLOOKUP(A2412,'[2]Pivot HorizontalMRP'!$A$4:$H$2689,8,0),0)</f>
        <v>0</v>
      </c>
      <c r="T2412" s="1" t="n">
        <f aca="false">IFERROR(VLOOKUP(A2412,'[2]Pivot HorizontalMRP'!$A$4:$I$2689,9,0),0)</f>
        <v>0</v>
      </c>
      <c r="U2412" s="1" t="n">
        <f aca="false">IF(I2412="delivery",O2412-SUM(Q2412+R2412),IF(I2412="PO",P2412-SUM(Q2412:R2412)))</f>
        <v>3478</v>
      </c>
      <c r="V2412" s="81" t="n">
        <v>0.075</v>
      </c>
      <c r="W2412" s="81"/>
      <c r="X2412" s="81" t="n">
        <f aca="false">W2412-V2412</f>
        <v>-0.075</v>
      </c>
      <c r="Y2412" s="81"/>
      <c r="Z2412" s="81"/>
      <c r="AA2412" s="81"/>
      <c r="AB2412" s="81"/>
      <c r="AC2412" s="81"/>
      <c r="AD2412" s="81"/>
      <c r="AE2412" s="81"/>
      <c r="AF2412" s="81"/>
      <c r="AG2412" s="81"/>
      <c r="AH2412" s="81"/>
      <c r="AI2412" s="81"/>
      <c r="AJ2412" s="81"/>
      <c r="AK2412" s="81"/>
      <c r="AL2412" s="81"/>
      <c r="AM2412" s="81"/>
      <c r="AN2412" s="81"/>
      <c r="AO2412" s="81" t="str">
        <f aca="false">D2412</f>
        <v>Sanmina</v>
      </c>
      <c r="AP2412" s="1" t="s">
        <v>1474</v>
      </c>
      <c r="AQ2412" s="1"/>
      <c r="AR2412" s="1"/>
      <c r="AS2412" s="1"/>
      <c r="AT2412" s="1"/>
      <c r="AU2412" s="1"/>
      <c r="AV2412" s="1"/>
      <c r="AW2412" s="1"/>
      <c r="AX2412" s="1"/>
      <c r="AY2412" s="1"/>
      <c r="AZ2412" s="1"/>
      <c r="BA2412" s="1"/>
      <c r="BB2412" s="1"/>
      <c r="BC2412" s="1"/>
      <c r="BD2412" s="1"/>
      <c r="BE2412" s="1"/>
      <c r="BF2412" s="1" t="s">
        <v>14668</v>
      </c>
      <c r="BG2412" s="1" t="s">
        <v>183</v>
      </c>
      <c r="BH2412" s="1"/>
      <c r="BI2412" s="1"/>
    </row>
    <row r="2413" customFormat="false" ht="12.75" hidden="false" customHeight="false" outlineLevel="0" collapsed="false">
      <c r="A2413" s="1" t="s">
        <v>1503</v>
      </c>
      <c r="B2413" s="1" t="s">
        <v>1504</v>
      </c>
      <c r="C2413" s="1" t="s">
        <v>177</v>
      </c>
      <c r="D2413" s="1" t="s">
        <v>1471</v>
      </c>
      <c r="E2413" s="1" t="s">
        <v>16786</v>
      </c>
      <c r="F2413" s="1" t="s">
        <v>1506</v>
      </c>
      <c r="G2413" s="1" t="n">
        <v>81</v>
      </c>
      <c r="H2413" s="1" t="n">
        <v>1000</v>
      </c>
      <c r="I2413" s="101" t="s">
        <v>188</v>
      </c>
      <c r="J2413" s="1"/>
      <c r="K2413" s="1" t="n">
        <f aca="false">IFERROR(VLOOKUP(A2413,'[2]Pivot HorizontalMRP'!$A$4:$B$2689,2,0),0)</f>
        <v>0</v>
      </c>
      <c r="L2413" s="1" t="n">
        <f aca="false">IFERROR(VLOOKUP(A2413,'[2]Pivot HorizontalMRP'!$A$4:$C$2689,3,0),0)</f>
        <v>791</v>
      </c>
      <c r="M2413" s="1" t="n">
        <f aca="false">IFERROR(VLOOKUP(A2413,'[2]Pivot HorizontalMRP'!$A$4:$D$2689,0.4,0),0)</f>
        <v>0</v>
      </c>
      <c r="N2413" s="1" t="n">
        <f aca="false">IFERROR(VLOOKUP(A2413,'[2]Pivot HorizontalMRP'!$A$4:$E$2689,5,0),0)</f>
        <v>1000</v>
      </c>
      <c r="O2413" s="1" t="n">
        <f aca="false">K2413+L2413</f>
        <v>791</v>
      </c>
      <c r="P2413" s="1" t="n">
        <f aca="false">K2413+L2413+M2413+N2413</f>
        <v>1791</v>
      </c>
      <c r="Q2413" s="1" t="n">
        <f aca="false">IFERROR(VLOOKUP(A2413,'[2]Pivot HorizontalMRP'!$A$4:$F$2689,6,0),0)</f>
        <v>854</v>
      </c>
      <c r="R2413" s="1" t="n">
        <f aca="false">IFERROR(VLOOKUP(A2413,'[2]Pivot HorizontalMRP'!$A$4:$G$2689,7,0),0)</f>
        <v>563</v>
      </c>
      <c r="S2413" s="1" t="n">
        <f aca="false">IFERROR(VLOOKUP(A2413,'[2]Pivot HorizontalMRP'!$A$4:$H$2689,8,0),0)</f>
        <v>397</v>
      </c>
      <c r="T2413" s="1" t="n">
        <f aca="false">IFERROR(VLOOKUP(A2413,'[2]Pivot HorizontalMRP'!$A$4:$I$2689,9,0),0)</f>
        <v>579</v>
      </c>
      <c r="U2413" s="1" t="n">
        <f aca="false">IF(I2413="delivery",O2413-SUM(Q2413+R2413),IF(I2413="PO",P2413-SUM(Q2413:R2413)))</f>
        <v>374</v>
      </c>
      <c r="V2413" s="81" t="n">
        <v>0.633</v>
      </c>
      <c r="W2413" s="81"/>
      <c r="X2413" s="81" t="n">
        <f aca="false">W2413-V2413</f>
        <v>-0.633</v>
      </c>
      <c r="Y2413" s="81"/>
      <c r="Z2413" s="81"/>
      <c r="AA2413" s="81"/>
      <c r="AB2413" s="81"/>
      <c r="AC2413" s="81"/>
      <c r="AD2413" s="81"/>
      <c r="AE2413" s="81"/>
      <c r="AF2413" s="81"/>
      <c r="AG2413" s="81"/>
      <c r="AH2413" s="81"/>
      <c r="AI2413" s="81"/>
      <c r="AJ2413" s="81"/>
      <c r="AK2413" s="81"/>
      <c r="AL2413" s="81"/>
      <c r="AM2413" s="81"/>
      <c r="AN2413" s="81"/>
      <c r="AO2413" s="81" t="str">
        <f aca="false">D2413</f>
        <v>Sanmina</v>
      </c>
      <c r="AP2413" s="1" t="s">
        <v>1474</v>
      </c>
      <c r="AQ2413" s="1"/>
      <c r="AR2413" s="1"/>
      <c r="AS2413" s="1"/>
      <c r="AT2413" s="1"/>
      <c r="AU2413" s="1"/>
      <c r="AV2413" s="1"/>
      <c r="AW2413" s="1"/>
      <c r="AX2413" s="1"/>
      <c r="AY2413" s="1"/>
      <c r="AZ2413" s="1"/>
      <c r="BA2413" s="1"/>
      <c r="BB2413" s="1"/>
      <c r="BC2413" s="1"/>
      <c r="BD2413" s="1"/>
      <c r="BE2413" s="1"/>
      <c r="BF2413" s="1" t="s">
        <v>14668</v>
      </c>
      <c r="BG2413" s="1" t="s">
        <v>183</v>
      </c>
      <c r="BH2413" s="1"/>
      <c r="BI2413" s="1"/>
    </row>
    <row r="2414" customFormat="false" ht="12.75" hidden="false" customHeight="false" outlineLevel="0" collapsed="false">
      <c r="A2414" s="1" t="s">
        <v>1507</v>
      </c>
      <c r="B2414" s="1" t="s">
        <v>1508</v>
      </c>
      <c r="C2414" s="1" t="s">
        <v>177</v>
      </c>
      <c r="D2414" s="1" t="s">
        <v>1471</v>
      </c>
      <c r="E2414" s="1" t="s">
        <v>16787</v>
      </c>
      <c r="F2414" s="1" t="s">
        <v>1510</v>
      </c>
      <c r="G2414" s="1" t="n">
        <v>43</v>
      </c>
      <c r="H2414" s="1" t="n">
        <v>1000</v>
      </c>
      <c r="I2414" s="101" t="s">
        <v>188</v>
      </c>
      <c r="J2414" s="1"/>
      <c r="K2414" s="1" t="n">
        <f aca="false">IFERROR(VLOOKUP(A2414,'[2]Pivot HorizontalMRP'!$A$4:$B$2689,2,0),0)</f>
        <v>0</v>
      </c>
      <c r="L2414" s="1" t="n">
        <f aca="false">IFERROR(VLOOKUP(A2414,'[2]Pivot HorizontalMRP'!$A$4:$C$2689,3,0),0)</f>
        <v>8674</v>
      </c>
      <c r="M2414" s="1" t="n">
        <f aca="false">IFERROR(VLOOKUP(A2414,'[2]Pivot HorizontalMRP'!$A$4:$D$2689,0.4,0),0)</f>
        <v>0</v>
      </c>
      <c r="N2414" s="1" t="n">
        <f aca="false">IFERROR(VLOOKUP(A2414,'[2]Pivot HorizontalMRP'!$A$4:$E$2689,5,0),0)</f>
        <v>0</v>
      </c>
      <c r="O2414" s="1" t="n">
        <f aca="false">K2414+L2414</f>
        <v>8674</v>
      </c>
      <c r="P2414" s="1" t="n">
        <f aca="false">K2414+L2414+M2414+N2414</f>
        <v>8674</v>
      </c>
      <c r="Q2414" s="1" t="n">
        <f aca="false">IFERROR(VLOOKUP(A2414,'[2]Pivot HorizontalMRP'!$A$4:$F$2689,6,0),0)</f>
        <v>834</v>
      </c>
      <c r="R2414" s="1" t="n">
        <f aca="false">IFERROR(VLOOKUP(A2414,'[2]Pivot HorizontalMRP'!$A$4:$G$2689,7,0),0)</f>
        <v>563</v>
      </c>
      <c r="S2414" s="1" t="n">
        <f aca="false">IFERROR(VLOOKUP(A2414,'[2]Pivot HorizontalMRP'!$A$4:$H$2689,8,0),0)</f>
        <v>397</v>
      </c>
      <c r="T2414" s="1" t="n">
        <f aca="false">IFERROR(VLOOKUP(A2414,'[2]Pivot HorizontalMRP'!$A$4:$I$2689,9,0),0)</f>
        <v>579</v>
      </c>
      <c r="U2414" s="1" t="n">
        <f aca="false">IF(I2414="delivery",O2414-SUM(Q2414+R2414),IF(I2414="PO",P2414-SUM(Q2414:R2414)))</f>
        <v>7277</v>
      </c>
      <c r="V2414" s="81" t="n">
        <v>0.021</v>
      </c>
      <c r="W2414" s="81"/>
      <c r="X2414" s="81" t="n">
        <f aca="false">W2414-V2414</f>
        <v>-0.021</v>
      </c>
      <c r="Y2414" s="81"/>
      <c r="Z2414" s="81"/>
      <c r="AA2414" s="81"/>
      <c r="AB2414" s="81"/>
      <c r="AC2414" s="81"/>
      <c r="AD2414" s="81"/>
      <c r="AE2414" s="81"/>
      <c r="AF2414" s="81"/>
      <c r="AG2414" s="81"/>
      <c r="AH2414" s="81"/>
      <c r="AI2414" s="81"/>
      <c r="AJ2414" s="81"/>
      <c r="AK2414" s="81"/>
      <c r="AL2414" s="81"/>
      <c r="AM2414" s="81"/>
      <c r="AN2414" s="81"/>
      <c r="AO2414" s="81" t="str">
        <f aca="false">D2414</f>
        <v>Sanmina</v>
      </c>
      <c r="AP2414" s="1" t="s">
        <v>1474</v>
      </c>
      <c r="AQ2414" s="1"/>
      <c r="AR2414" s="1"/>
      <c r="AS2414" s="1"/>
      <c r="AT2414" s="1"/>
      <c r="AU2414" s="1"/>
      <c r="AV2414" s="1"/>
      <c r="AW2414" s="1"/>
      <c r="AX2414" s="1"/>
      <c r="AY2414" s="1"/>
      <c r="AZ2414" s="1"/>
      <c r="BA2414" s="1"/>
      <c r="BB2414" s="1"/>
      <c r="BC2414" s="1"/>
      <c r="BD2414" s="1"/>
      <c r="BE2414" s="1"/>
      <c r="BF2414" s="1" t="s">
        <v>14668</v>
      </c>
      <c r="BG2414" s="1" t="s">
        <v>183</v>
      </c>
      <c r="BH2414" s="1"/>
      <c r="BI2414" s="1"/>
    </row>
    <row r="2415" customFormat="false" ht="12.75" hidden="false" customHeight="false" outlineLevel="0" collapsed="false">
      <c r="A2415" s="1" t="s">
        <v>6191</v>
      </c>
      <c r="B2415" s="1" t="s">
        <v>6192</v>
      </c>
      <c r="C2415" s="1" t="s">
        <v>177</v>
      </c>
      <c r="D2415" s="1" t="s">
        <v>1471</v>
      </c>
      <c r="E2415" s="1" t="s">
        <v>6193</v>
      </c>
      <c r="F2415" s="1" t="s">
        <v>6194</v>
      </c>
      <c r="G2415" s="1" t="n">
        <v>43</v>
      </c>
      <c r="H2415" s="1" t="n">
        <v>1000</v>
      </c>
      <c r="I2415" s="101" t="s">
        <v>180</v>
      </c>
      <c r="J2415" s="1"/>
      <c r="K2415" s="1" t="n">
        <f aca="false">IFERROR(VLOOKUP(A2415,'[2]Pivot HorizontalMRP'!$A$4:$B$2689,2,0),0)</f>
        <v>0</v>
      </c>
      <c r="L2415" s="1" t="n">
        <f aca="false">IFERROR(VLOOKUP(A2415,'[2]Pivot HorizontalMRP'!$A$4:$C$2689,3,0),0)</f>
        <v>5232</v>
      </c>
      <c r="M2415" s="1" t="n">
        <f aca="false">IFERROR(VLOOKUP(A2415,'[2]Pivot HorizontalMRP'!$A$4:$D$2689,0.4,0),0)</f>
        <v>0</v>
      </c>
      <c r="N2415" s="1" t="n">
        <f aca="false">IFERROR(VLOOKUP(A2415,'[2]Pivot HorizontalMRP'!$A$4:$E$2689,5,0),0)</f>
        <v>0</v>
      </c>
      <c r="O2415" s="1" t="n">
        <f aca="false">K2415+L2415</f>
        <v>5232</v>
      </c>
      <c r="P2415" s="1" t="n">
        <f aca="false">K2415+L2415+M2415+N2415</f>
        <v>5232</v>
      </c>
      <c r="Q2415" s="1" t="n">
        <f aca="false">IFERROR(VLOOKUP(A2415,'[2]Pivot HorizontalMRP'!$A$4:$F$2689,6,0),0)</f>
        <v>822</v>
      </c>
      <c r="R2415" s="1" t="n">
        <f aca="false">IFERROR(VLOOKUP(A2415,'[2]Pivot HorizontalMRP'!$A$4:$G$2689,7,0),0)</f>
        <v>606</v>
      </c>
      <c r="S2415" s="1" t="n">
        <f aca="false">IFERROR(VLOOKUP(A2415,'[2]Pivot HorizontalMRP'!$A$4:$H$2689,8,0),0)</f>
        <v>584</v>
      </c>
      <c r="T2415" s="1" t="n">
        <f aca="false">IFERROR(VLOOKUP(A2415,'[2]Pivot HorizontalMRP'!$A$4:$I$2689,9,0),0)</f>
        <v>336</v>
      </c>
      <c r="U2415" s="1" t="n">
        <f aca="false">IF(I2415="delivery",O2415-SUM(Q2415+R2415),IF(I2415="PO",P2415-SUM(Q2415:R2415)))</f>
        <v>3804</v>
      </c>
      <c r="V2415" s="81" t="n">
        <v>0.0259</v>
      </c>
      <c r="W2415" s="81"/>
      <c r="X2415" s="81" t="n">
        <f aca="false">W2415-V2415</f>
        <v>-0.0259</v>
      </c>
      <c r="Y2415" s="81"/>
      <c r="Z2415" s="81"/>
      <c r="AA2415" s="81"/>
      <c r="AB2415" s="81"/>
      <c r="AC2415" s="81"/>
      <c r="AD2415" s="81"/>
      <c r="AE2415" s="81"/>
      <c r="AF2415" s="81"/>
      <c r="AG2415" s="81"/>
      <c r="AH2415" s="81"/>
      <c r="AI2415" s="81"/>
      <c r="AJ2415" s="81"/>
      <c r="AK2415" s="81"/>
      <c r="AL2415" s="81"/>
      <c r="AM2415" s="81"/>
      <c r="AN2415" s="81"/>
      <c r="AO2415" s="81" t="str">
        <f aca="false">D2415</f>
        <v>Sanmina</v>
      </c>
      <c r="AP2415" s="1" t="s">
        <v>1474</v>
      </c>
      <c r="AQ2415" s="1"/>
      <c r="AR2415" s="1"/>
      <c r="AS2415" s="1"/>
      <c r="AT2415" s="1"/>
      <c r="AU2415" s="1"/>
      <c r="AV2415" s="1"/>
      <c r="AW2415" s="1"/>
      <c r="AX2415" s="1"/>
      <c r="AY2415" s="1"/>
      <c r="AZ2415" s="1"/>
      <c r="BA2415" s="1"/>
      <c r="BB2415" s="1"/>
      <c r="BC2415" s="1"/>
      <c r="BD2415" s="1"/>
      <c r="BE2415" s="1"/>
      <c r="BF2415" s="1" t="s">
        <v>14668</v>
      </c>
      <c r="BG2415" s="1" t="s">
        <v>183</v>
      </c>
      <c r="BH2415" s="1"/>
      <c r="BI2415" s="1"/>
    </row>
    <row r="2416" customFormat="false" ht="12.75" hidden="false" customHeight="false" outlineLevel="0" collapsed="false">
      <c r="A2416" s="1" t="s">
        <v>6195</v>
      </c>
      <c r="B2416" s="1" t="s">
        <v>6196</v>
      </c>
      <c r="C2416" s="1" t="s">
        <v>177</v>
      </c>
      <c r="D2416" s="1" t="s">
        <v>1471</v>
      </c>
      <c r="E2416" s="1" t="s">
        <v>16788</v>
      </c>
      <c r="F2416" s="1" t="s">
        <v>6198</v>
      </c>
      <c r="G2416" s="1" t="n">
        <v>43</v>
      </c>
      <c r="H2416" s="1" t="n">
        <v>1000</v>
      </c>
      <c r="I2416" s="101" t="s">
        <v>188</v>
      </c>
      <c r="J2416" s="1"/>
      <c r="K2416" s="1" t="n">
        <f aca="false">IFERROR(VLOOKUP(A2416,'[2]Pivot HorizontalMRP'!$A$4:$B$2689,2,0),0)</f>
        <v>0</v>
      </c>
      <c r="L2416" s="1" t="n">
        <f aca="false">IFERROR(VLOOKUP(A2416,'[2]Pivot HorizontalMRP'!$A$4:$C$2689,3,0),0)</f>
        <v>32009</v>
      </c>
      <c r="M2416" s="1" t="n">
        <f aca="false">IFERROR(VLOOKUP(A2416,'[2]Pivot HorizontalMRP'!$A$4:$D$2689,0.4,0),0)</f>
        <v>0</v>
      </c>
      <c r="N2416" s="1" t="n">
        <f aca="false">IFERROR(VLOOKUP(A2416,'[2]Pivot HorizontalMRP'!$A$4:$E$2689,5,0),0)</f>
        <v>25000</v>
      </c>
      <c r="O2416" s="1" t="n">
        <f aca="false">K2416+L2416</f>
        <v>32009</v>
      </c>
      <c r="P2416" s="1" t="n">
        <f aca="false">K2416+L2416+M2416+N2416</f>
        <v>57009</v>
      </c>
      <c r="Q2416" s="1" t="n">
        <f aca="false">IFERROR(VLOOKUP(A2416,'[2]Pivot HorizontalMRP'!$A$4:$F$2689,6,0),0)</f>
        <v>48256</v>
      </c>
      <c r="R2416" s="1" t="n">
        <f aca="false">IFERROR(VLOOKUP(A2416,'[2]Pivot HorizontalMRP'!$A$4:$G$2689,7,0),0)</f>
        <v>22732</v>
      </c>
      <c r="S2416" s="1" t="n">
        <f aca="false">IFERROR(VLOOKUP(A2416,'[2]Pivot HorizontalMRP'!$A$4:$H$2689,8,0),0)</f>
        <v>23140</v>
      </c>
      <c r="T2416" s="1" t="n">
        <f aca="false">IFERROR(VLOOKUP(A2416,'[2]Pivot HorizontalMRP'!$A$4:$I$2689,9,0),0)</f>
        <v>13976</v>
      </c>
      <c r="U2416" s="1" t="n">
        <f aca="false">IF(I2416="delivery",O2416-SUM(Q2416+R2416),IF(I2416="PO",P2416-SUM(Q2416:R2416)))</f>
        <v>-13979</v>
      </c>
      <c r="V2416" s="81" t="n">
        <v>0.025</v>
      </c>
      <c r="W2416" s="81"/>
      <c r="X2416" s="81" t="n">
        <f aca="false">W2416-V2416</f>
        <v>-0.025</v>
      </c>
      <c r="Y2416" s="81"/>
      <c r="Z2416" s="81"/>
      <c r="AA2416" s="81" t="n">
        <v>0.0218</v>
      </c>
      <c r="AB2416" s="81"/>
      <c r="AC2416" s="81"/>
      <c r="AD2416" s="81"/>
      <c r="AE2416" s="81"/>
      <c r="AF2416" s="81"/>
      <c r="AG2416" s="81"/>
      <c r="AH2416" s="81"/>
      <c r="AI2416" s="81"/>
      <c r="AJ2416" s="81"/>
      <c r="AK2416" s="81"/>
      <c r="AL2416" s="81"/>
      <c r="AM2416" s="81"/>
      <c r="AN2416" s="81"/>
      <c r="AO2416" s="81" t="str">
        <f aca="false">D2416</f>
        <v>Sanmina</v>
      </c>
      <c r="AP2416" s="1" t="s">
        <v>1474</v>
      </c>
      <c r="AQ2416" s="1"/>
      <c r="AR2416" s="1"/>
      <c r="AS2416" s="1"/>
      <c r="AT2416" s="1"/>
      <c r="AU2416" s="1"/>
      <c r="AV2416" s="1"/>
      <c r="AW2416" s="1"/>
      <c r="AX2416" s="1"/>
      <c r="AY2416" s="1"/>
      <c r="AZ2416" s="1"/>
      <c r="BA2416" s="1"/>
      <c r="BB2416" s="1"/>
      <c r="BC2416" s="1"/>
      <c r="BD2416" s="1"/>
      <c r="BE2416" s="1"/>
      <c r="BF2416" s="1" t="s">
        <v>14668</v>
      </c>
      <c r="BG2416" s="1" t="s">
        <v>183</v>
      </c>
      <c r="BH2416" s="1"/>
      <c r="BI2416" s="1"/>
    </row>
    <row r="2417" customFormat="false" ht="12.75" hidden="false" customHeight="false" outlineLevel="0" collapsed="false">
      <c r="A2417" s="1" t="s">
        <v>1511</v>
      </c>
      <c r="B2417" s="1" t="s">
        <v>1512</v>
      </c>
      <c r="C2417" s="1" t="s">
        <v>177</v>
      </c>
      <c r="D2417" s="1" t="s">
        <v>1471</v>
      </c>
      <c r="E2417" s="1" t="s">
        <v>16789</v>
      </c>
      <c r="F2417" s="1" t="s">
        <v>1514</v>
      </c>
      <c r="G2417" s="1" t="n">
        <v>53</v>
      </c>
      <c r="H2417" s="1" t="n">
        <v>100</v>
      </c>
      <c r="I2417" s="101" t="s">
        <v>180</v>
      </c>
      <c r="J2417" s="1"/>
      <c r="K2417" s="1" t="n">
        <f aca="false">IFERROR(VLOOKUP(A2417,'[2]Pivot HorizontalMRP'!$A$4:$B$2689,2,0),0)</f>
        <v>0</v>
      </c>
      <c r="L2417" s="1" t="n">
        <f aca="false">IFERROR(VLOOKUP(A2417,'[2]Pivot HorizontalMRP'!$A$4:$C$2689,3,0),0)</f>
        <v>1935</v>
      </c>
      <c r="M2417" s="1" t="n">
        <f aca="false">IFERROR(VLOOKUP(A2417,'[2]Pivot HorizontalMRP'!$A$4:$D$2689,0.4,0),0)</f>
        <v>0</v>
      </c>
      <c r="N2417" s="1" t="n">
        <f aca="false">IFERROR(VLOOKUP(A2417,'[2]Pivot HorizontalMRP'!$A$4:$E$2689,5,0),0)</f>
        <v>0</v>
      </c>
      <c r="O2417" s="1" t="n">
        <f aca="false">K2417+L2417</f>
        <v>1935</v>
      </c>
      <c r="P2417" s="1" t="n">
        <f aca="false">K2417+L2417+M2417+N2417</f>
        <v>1935</v>
      </c>
      <c r="Q2417" s="1" t="n">
        <f aca="false">IFERROR(VLOOKUP(A2417,'[2]Pivot HorizontalMRP'!$A$4:$F$2689,6,0),0)</f>
        <v>1475</v>
      </c>
      <c r="R2417" s="1" t="n">
        <f aca="false">IFERROR(VLOOKUP(A2417,'[2]Pivot HorizontalMRP'!$A$4:$G$2689,7,0),0)</f>
        <v>208</v>
      </c>
      <c r="S2417" s="1" t="n">
        <f aca="false">IFERROR(VLOOKUP(A2417,'[2]Pivot HorizontalMRP'!$A$4:$H$2689,8,0),0)</f>
        <v>32</v>
      </c>
      <c r="T2417" s="1" t="n">
        <f aca="false">IFERROR(VLOOKUP(A2417,'[2]Pivot HorizontalMRP'!$A$4:$I$2689,9,0),0)</f>
        <v>48</v>
      </c>
      <c r="U2417" s="1" t="n">
        <f aca="false">IF(I2417="delivery",O2417-SUM(Q2417+R2417),IF(I2417="PO",P2417-SUM(Q2417:R2417)))</f>
        <v>252</v>
      </c>
      <c r="V2417" s="81" t="n">
        <v>0.075</v>
      </c>
      <c r="W2417" s="81"/>
      <c r="X2417" s="81" t="n">
        <f aca="false">W2417-V2417</f>
        <v>-0.075</v>
      </c>
      <c r="Y2417" s="81"/>
      <c r="Z2417" s="81"/>
      <c r="AA2417" s="81" t="n">
        <v>0.0876</v>
      </c>
      <c r="AB2417" s="81"/>
      <c r="AC2417" s="81"/>
      <c r="AD2417" s="81"/>
      <c r="AE2417" s="81"/>
      <c r="AF2417" s="81"/>
      <c r="AG2417" s="81"/>
      <c r="AH2417" s="81"/>
      <c r="AI2417" s="81"/>
      <c r="AJ2417" s="81"/>
      <c r="AK2417" s="81"/>
      <c r="AL2417" s="81"/>
      <c r="AM2417" s="81"/>
      <c r="AN2417" s="81"/>
      <c r="AO2417" s="81" t="str">
        <f aca="false">D2417</f>
        <v>Sanmina</v>
      </c>
      <c r="AP2417" s="1" t="s">
        <v>1474</v>
      </c>
      <c r="AQ2417" s="1"/>
      <c r="AR2417" s="1"/>
      <c r="AS2417" s="1"/>
      <c r="AT2417" s="1"/>
      <c r="AU2417" s="1"/>
      <c r="AV2417" s="1"/>
      <c r="AW2417" s="1"/>
      <c r="AX2417" s="1"/>
      <c r="AY2417" s="1"/>
      <c r="AZ2417" s="1"/>
      <c r="BA2417" s="1"/>
      <c r="BB2417" s="1"/>
      <c r="BC2417" s="1"/>
      <c r="BD2417" s="1"/>
      <c r="BE2417" s="1"/>
      <c r="BF2417" s="1" t="s">
        <v>14668</v>
      </c>
      <c r="BG2417" s="1" t="s">
        <v>183</v>
      </c>
      <c r="BH2417" s="1"/>
      <c r="BI2417" s="1"/>
    </row>
    <row r="2418" customFormat="false" ht="12.75" hidden="false" customHeight="false" outlineLevel="0" collapsed="false">
      <c r="A2418" s="1" t="s">
        <v>6199</v>
      </c>
      <c r="B2418" s="1" t="s">
        <v>6200</v>
      </c>
      <c r="C2418" s="1" t="s">
        <v>177</v>
      </c>
      <c r="D2418" s="1" t="s">
        <v>1471</v>
      </c>
      <c r="E2418" s="1" t="s">
        <v>16790</v>
      </c>
      <c r="F2418" s="1" t="s">
        <v>6202</v>
      </c>
      <c r="G2418" s="1" t="n">
        <v>43</v>
      </c>
      <c r="H2418" s="1" t="n">
        <v>1000</v>
      </c>
      <c r="I2418" s="101" t="s">
        <v>188</v>
      </c>
      <c r="J2418" s="1"/>
      <c r="K2418" s="1" t="n">
        <f aca="false">IFERROR(VLOOKUP(A2418,'[2]Pivot HorizontalMRP'!$A$4:$B$2689,2,0),0)</f>
        <v>0</v>
      </c>
      <c r="L2418" s="1" t="n">
        <f aca="false">IFERROR(VLOOKUP(A2418,'[2]Pivot HorizontalMRP'!$A$4:$C$2689,3,0),0)</f>
        <v>11837</v>
      </c>
      <c r="M2418" s="1" t="n">
        <f aca="false">IFERROR(VLOOKUP(A2418,'[2]Pivot HorizontalMRP'!$A$4:$D$2689,0.4,0),0)</f>
        <v>0</v>
      </c>
      <c r="N2418" s="1" t="n">
        <f aca="false">IFERROR(VLOOKUP(A2418,'[2]Pivot HorizontalMRP'!$A$4:$E$2689,5,0),0)</f>
        <v>0</v>
      </c>
      <c r="O2418" s="1" t="n">
        <f aca="false">K2418+L2418</f>
        <v>11837</v>
      </c>
      <c r="P2418" s="1" t="n">
        <f aca="false">K2418+L2418+M2418+N2418</f>
        <v>11837</v>
      </c>
      <c r="Q2418" s="1" t="n">
        <f aca="false">IFERROR(VLOOKUP(A2418,'[2]Pivot HorizontalMRP'!$A$4:$F$2689,6,0),0)</f>
        <v>11952</v>
      </c>
      <c r="R2418" s="1" t="n">
        <f aca="false">IFERROR(VLOOKUP(A2418,'[2]Pivot HorizontalMRP'!$A$4:$G$2689,7,0),0)</f>
        <v>7534</v>
      </c>
      <c r="S2418" s="1" t="n">
        <f aca="false">IFERROR(VLOOKUP(A2418,'[2]Pivot HorizontalMRP'!$A$4:$H$2689,8,0),0)</f>
        <v>6472</v>
      </c>
      <c r="T2418" s="1" t="n">
        <f aca="false">IFERROR(VLOOKUP(A2418,'[2]Pivot HorizontalMRP'!$A$4:$I$2689,9,0),0)</f>
        <v>6082</v>
      </c>
      <c r="U2418" s="1" t="n">
        <f aca="false">IF(I2418="delivery",O2418-SUM(Q2418+R2418),IF(I2418="PO",P2418-SUM(Q2418:R2418)))</f>
        <v>-7649</v>
      </c>
      <c r="V2418" s="81" t="n">
        <v>0.016</v>
      </c>
      <c r="W2418" s="81"/>
      <c r="X2418" s="81" t="n">
        <f aca="false">W2418-V2418</f>
        <v>-0.016</v>
      </c>
      <c r="Y2418" s="81"/>
      <c r="Z2418" s="81"/>
      <c r="AA2418" s="81"/>
      <c r="AB2418" s="81"/>
      <c r="AC2418" s="81"/>
      <c r="AD2418" s="81"/>
      <c r="AE2418" s="81"/>
      <c r="AF2418" s="81"/>
      <c r="AG2418" s="81"/>
      <c r="AH2418" s="81"/>
      <c r="AI2418" s="81"/>
      <c r="AJ2418" s="81"/>
      <c r="AK2418" s="81"/>
      <c r="AL2418" s="81"/>
      <c r="AM2418" s="81"/>
      <c r="AN2418" s="81"/>
      <c r="AO2418" s="81" t="str">
        <f aca="false">D2418</f>
        <v>Sanmina</v>
      </c>
      <c r="AP2418" s="1" t="s">
        <v>1474</v>
      </c>
      <c r="AQ2418" s="1"/>
      <c r="AR2418" s="1"/>
      <c r="AS2418" s="1"/>
      <c r="AT2418" s="1"/>
      <c r="AU2418" s="1"/>
      <c r="AV2418" s="1"/>
      <c r="AW2418" s="1"/>
      <c r="AX2418" s="1"/>
      <c r="AY2418" s="1"/>
      <c r="AZ2418" s="1"/>
      <c r="BA2418" s="1"/>
      <c r="BB2418" s="1"/>
      <c r="BC2418" s="1"/>
      <c r="BD2418" s="1"/>
      <c r="BE2418" s="1"/>
      <c r="BF2418" s="1" t="s">
        <v>14668</v>
      </c>
      <c r="BG2418" s="1" t="s">
        <v>183</v>
      </c>
      <c r="BH2418" s="1"/>
      <c r="BI2418" s="1"/>
    </row>
    <row r="2419" customFormat="false" ht="12.75" hidden="false" customHeight="false" outlineLevel="0" collapsed="false">
      <c r="A2419" s="1" t="s">
        <v>1515</v>
      </c>
      <c r="B2419" s="1" t="s">
        <v>1516</v>
      </c>
      <c r="C2419" s="1" t="s">
        <v>177</v>
      </c>
      <c r="D2419" s="1" t="s">
        <v>1471</v>
      </c>
      <c r="E2419" s="1" t="s">
        <v>1517</v>
      </c>
      <c r="F2419" s="1" t="s">
        <v>16791</v>
      </c>
      <c r="G2419" s="1" t="n">
        <v>63</v>
      </c>
      <c r="H2419" s="1" t="n">
        <v>3000</v>
      </c>
      <c r="I2419" s="101" t="s">
        <v>188</v>
      </c>
      <c r="J2419" s="1"/>
      <c r="K2419" s="1" t="n">
        <f aca="false">IFERROR(VLOOKUP(A2419,'[2]Pivot HorizontalMRP'!$A$4:$B$2689,2,0),0)</f>
        <v>0</v>
      </c>
      <c r="L2419" s="1" t="n">
        <f aca="false">IFERROR(VLOOKUP(A2419,'[2]Pivot HorizontalMRP'!$A$4:$C$2689,3,0),0)</f>
        <v>21368</v>
      </c>
      <c r="M2419" s="1" t="n">
        <f aca="false">IFERROR(VLOOKUP(A2419,'[2]Pivot HorizontalMRP'!$A$4:$D$2689,0.4,0),0)</f>
        <v>0</v>
      </c>
      <c r="N2419" s="1" t="n">
        <f aca="false">IFERROR(VLOOKUP(A2419,'[2]Pivot HorizontalMRP'!$A$4:$E$2689,5,0),0)</f>
        <v>0</v>
      </c>
      <c r="O2419" s="1" t="n">
        <f aca="false">K2419+L2419</f>
        <v>21368</v>
      </c>
      <c r="P2419" s="1" t="n">
        <f aca="false">K2419+L2419+M2419+N2419</f>
        <v>21368</v>
      </c>
      <c r="Q2419" s="1" t="n">
        <f aca="false">IFERROR(VLOOKUP(A2419,'[2]Pivot HorizontalMRP'!$A$4:$F$2689,6,0),0)</f>
        <v>17884</v>
      </c>
      <c r="R2419" s="1" t="n">
        <f aca="false">IFERROR(VLOOKUP(A2419,'[2]Pivot HorizontalMRP'!$A$4:$G$2689,7,0),0)</f>
        <v>28622</v>
      </c>
      <c r="S2419" s="1" t="n">
        <f aca="false">IFERROR(VLOOKUP(A2419,'[2]Pivot HorizontalMRP'!$A$4:$H$2689,8,0),0)</f>
        <v>18054</v>
      </c>
      <c r="T2419" s="1" t="n">
        <f aca="false">IFERROR(VLOOKUP(A2419,'[2]Pivot HorizontalMRP'!$A$4:$I$2689,9,0),0)</f>
        <v>21694</v>
      </c>
      <c r="U2419" s="1" t="n">
        <f aca="false">IF(I2419="delivery",O2419-SUM(Q2419+R2419),IF(I2419="PO",P2419-SUM(Q2419:R2419)))</f>
        <v>-25138</v>
      </c>
      <c r="V2419" s="81" t="n">
        <v>0.08</v>
      </c>
      <c r="W2419" s="81"/>
      <c r="X2419" s="81" t="n">
        <f aca="false">W2419-V2419</f>
        <v>-0.08</v>
      </c>
      <c r="Y2419" s="81"/>
      <c r="Z2419" s="81"/>
      <c r="AA2419" s="81" t="n">
        <v>0.2331</v>
      </c>
      <c r="AB2419" s="81"/>
      <c r="AC2419" s="81"/>
      <c r="AD2419" s="81"/>
      <c r="AE2419" s="81"/>
      <c r="AF2419" s="81"/>
      <c r="AG2419" s="81"/>
      <c r="AH2419" s="81"/>
      <c r="AI2419" s="81"/>
      <c r="AJ2419" s="81"/>
      <c r="AK2419" s="81"/>
      <c r="AL2419" s="81"/>
      <c r="AM2419" s="81"/>
      <c r="AN2419" s="81"/>
      <c r="AO2419" s="81" t="str">
        <f aca="false">D2419</f>
        <v>Sanmina</v>
      </c>
      <c r="AP2419" s="1" t="s">
        <v>1474</v>
      </c>
      <c r="AQ2419" s="1"/>
      <c r="AR2419" s="1"/>
      <c r="AS2419" s="1"/>
      <c r="AT2419" s="1"/>
      <c r="AU2419" s="1"/>
      <c r="AV2419" s="1"/>
      <c r="AW2419" s="1"/>
      <c r="AX2419" s="1"/>
      <c r="AY2419" s="1"/>
      <c r="AZ2419" s="1"/>
      <c r="BA2419" s="1"/>
      <c r="BB2419" s="1"/>
      <c r="BC2419" s="1"/>
      <c r="BD2419" s="1"/>
      <c r="BE2419" s="1"/>
      <c r="BF2419" s="1" t="s">
        <v>14668</v>
      </c>
      <c r="BG2419" s="1" t="s">
        <v>183</v>
      </c>
      <c r="BH2419" s="1"/>
      <c r="BI2419" s="1"/>
    </row>
    <row r="2420" customFormat="false" ht="12.75" hidden="false" customHeight="false" outlineLevel="0" collapsed="false">
      <c r="A2420" s="1" t="s">
        <v>1519</v>
      </c>
      <c r="B2420" s="1" t="s">
        <v>1520</v>
      </c>
      <c r="C2420" s="1" t="s">
        <v>177</v>
      </c>
      <c r="D2420" s="1" t="s">
        <v>1471</v>
      </c>
      <c r="E2420" s="1" t="s">
        <v>16792</v>
      </c>
      <c r="F2420" s="1" t="s">
        <v>16793</v>
      </c>
      <c r="G2420" s="1" t="n">
        <v>43</v>
      </c>
      <c r="H2420" s="1" t="n">
        <v>1000</v>
      </c>
      <c r="I2420" s="101" t="s">
        <v>188</v>
      </c>
      <c r="J2420" s="1"/>
      <c r="K2420" s="1" t="n">
        <f aca="false">IFERROR(VLOOKUP(A2420,'[2]Pivot HorizontalMRP'!$A$4:$B$2689,2,0),0)</f>
        <v>0</v>
      </c>
      <c r="L2420" s="1" t="n">
        <f aca="false">IFERROR(VLOOKUP(A2420,'[2]Pivot HorizontalMRP'!$A$4:$C$2689,3,0),0)</f>
        <v>736</v>
      </c>
      <c r="M2420" s="1" t="n">
        <f aca="false">IFERROR(VLOOKUP(A2420,'[2]Pivot HorizontalMRP'!$A$4:$D$2689,0.4,0),0)</f>
        <v>0</v>
      </c>
      <c r="N2420" s="1" t="n">
        <f aca="false">IFERROR(VLOOKUP(A2420,'[2]Pivot HorizontalMRP'!$A$4:$E$2689,5,0),0)</f>
        <v>0</v>
      </c>
      <c r="O2420" s="1" t="n">
        <f aca="false">K2420+L2420</f>
        <v>736</v>
      </c>
      <c r="P2420" s="1" t="n">
        <f aca="false">K2420+L2420+M2420+N2420</f>
        <v>736</v>
      </c>
      <c r="Q2420" s="1" t="n">
        <f aca="false">IFERROR(VLOOKUP(A2420,'[2]Pivot HorizontalMRP'!$A$4:$F$2689,6,0),0)</f>
        <v>648</v>
      </c>
      <c r="R2420" s="1" t="n">
        <f aca="false">IFERROR(VLOOKUP(A2420,'[2]Pivot HorizontalMRP'!$A$4:$G$2689,7,0),0)</f>
        <v>0</v>
      </c>
      <c r="S2420" s="1" t="n">
        <f aca="false">IFERROR(VLOOKUP(A2420,'[2]Pivot HorizontalMRP'!$A$4:$H$2689,8,0),0)</f>
        <v>0</v>
      </c>
      <c r="T2420" s="1" t="n">
        <f aca="false">IFERROR(VLOOKUP(A2420,'[2]Pivot HorizontalMRP'!$A$4:$I$2689,9,0),0)</f>
        <v>0</v>
      </c>
      <c r="U2420" s="1" t="n">
        <f aca="false">IF(I2420="delivery",O2420-SUM(Q2420+R2420),IF(I2420="PO",P2420-SUM(Q2420:R2420)))</f>
        <v>88</v>
      </c>
      <c r="V2420" s="81" t="n">
        <v>0.45</v>
      </c>
      <c r="W2420" s="81"/>
      <c r="X2420" s="81" t="n">
        <f aca="false">W2420-V2420</f>
        <v>-0.45</v>
      </c>
      <c r="Y2420" s="81"/>
      <c r="Z2420" s="81"/>
      <c r="AA2420" s="81"/>
      <c r="AB2420" s="81"/>
      <c r="AC2420" s="81"/>
      <c r="AD2420" s="81"/>
      <c r="AE2420" s="81"/>
      <c r="AF2420" s="81"/>
      <c r="AG2420" s="81"/>
      <c r="AH2420" s="81"/>
      <c r="AI2420" s="81"/>
      <c r="AJ2420" s="81"/>
      <c r="AK2420" s="81"/>
      <c r="AL2420" s="81"/>
      <c r="AM2420" s="81"/>
      <c r="AN2420" s="81"/>
      <c r="AO2420" s="81" t="str">
        <f aca="false">D2420</f>
        <v>Sanmina</v>
      </c>
      <c r="AP2420" s="1" t="s">
        <v>1474</v>
      </c>
      <c r="AQ2420" s="1"/>
      <c r="AR2420" s="1"/>
      <c r="AS2420" s="1"/>
      <c r="AT2420" s="1"/>
      <c r="AU2420" s="1"/>
      <c r="AV2420" s="1"/>
      <c r="AW2420" s="1"/>
      <c r="AX2420" s="1"/>
      <c r="AY2420" s="1"/>
      <c r="AZ2420" s="1"/>
      <c r="BA2420" s="1"/>
      <c r="BB2420" s="1"/>
      <c r="BC2420" s="1"/>
      <c r="BD2420" s="1"/>
      <c r="BE2420" s="1"/>
      <c r="BF2420" s="1" t="s">
        <v>14668</v>
      </c>
      <c r="BG2420" s="1" t="s">
        <v>183</v>
      </c>
      <c r="BH2420" s="1"/>
      <c r="BI2420" s="1"/>
    </row>
    <row r="2421" customFormat="false" ht="12.75" hidden="false" customHeight="false" outlineLevel="0" collapsed="false">
      <c r="A2421" s="1" t="s">
        <v>1523</v>
      </c>
      <c r="B2421" s="1" t="s">
        <v>1524</v>
      </c>
      <c r="C2421" s="1" t="s">
        <v>177</v>
      </c>
      <c r="D2421" s="1" t="s">
        <v>1471</v>
      </c>
      <c r="E2421" s="1" t="s">
        <v>16794</v>
      </c>
      <c r="F2421" s="1" t="s">
        <v>1526</v>
      </c>
      <c r="G2421" s="1" t="n">
        <v>43</v>
      </c>
      <c r="H2421" s="1" t="n">
        <v>1000</v>
      </c>
      <c r="I2421" s="101" t="s">
        <v>188</v>
      </c>
      <c r="J2421" s="1"/>
      <c r="K2421" s="1" t="n">
        <f aca="false">IFERROR(VLOOKUP(A2421,'[2]Pivot HorizontalMRP'!$A$4:$B$2689,2,0),0)</f>
        <v>0</v>
      </c>
      <c r="L2421" s="1" t="n">
        <f aca="false">IFERROR(VLOOKUP(A2421,'[2]Pivot HorizontalMRP'!$A$4:$C$2689,3,0),0)</f>
        <v>4759</v>
      </c>
      <c r="M2421" s="1" t="n">
        <f aca="false">IFERROR(VLOOKUP(A2421,'[2]Pivot HorizontalMRP'!$A$4:$D$2689,0.4,0),0)</f>
        <v>0</v>
      </c>
      <c r="N2421" s="1" t="n">
        <f aca="false">IFERROR(VLOOKUP(A2421,'[2]Pivot HorizontalMRP'!$A$4:$E$2689,5,0),0)</f>
        <v>0</v>
      </c>
      <c r="O2421" s="1" t="n">
        <f aca="false">K2421+L2421</f>
        <v>4759</v>
      </c>
      <c r="P2421" s="1" t="n">
        <f aca="false">K2421+L2421+M2421+N2421</f>
        <v>4759</v>
      </c>
      <c r="Q2421" s="1" t="n">
        <f aca="false">IFERROR(VLOOKUP(A2421,'[2]Pivot HorizontalMRP'!$A$4:$F$2689,6,0),0)</f>
        <v>2308</v>
      </c>
      <c r="R2421" s="1" t="n">
        <f aca="false">IFERROR(VLOOKUP(A2421,'[2]Pivot HorizontalMRP'!$A$4:$G$2689,7,0),0)</f>
        <v>1035</v>
      </c>
      <c r="S2421" s="1" t="n">
        <f aca="false">IFERROR(VLOOKUP(A2421,'[2]Pivot HorizontalMRP'!$A$4:$H$2689,8,0),0)</f>
        <v>894</v>
      </c>
      <c r="T2421" s="1" t="n">
        <f aca="false">IFERROR(VLOOKUP(A2421,'[2]Pivot HorizontalMRP'!$A$4:$I$2689,9,0),0)</f>
        <v>1077</v>
      </c>
      <c r="U2421" s="1" t="n">
        <f aca="false">IF(I2421="delivery",O2421-SUM(Q2421+R2421),IF(I2421="PO",P2421-SUM(Q2421:R2421)))</f>
        <v>1416</v>
      </c>
      <c r="V2421" s="81" t="n">
        <v>0.04</v>
      </c>
      <c r="W2421" s="81"/>
      <c r="X2421" s="81" t="n">
        <f aca="false">W2421-V2421</f>
        <v>-0.04</v>
      </c>
      <c r="Y2421" s="81"/>
      <c r="Z2421" s="81"/>
      <c r="AA2421" s="81"/>
      <c r="AB2421" s="81"/>
      <c r="AC2421" s="81"/>
      <c r="AD2421" s="81"/>
      <c r="AE2421" s="81"/>
      <c r="AF2421" s="81"/>
      <c r="AG2421" s="81"/>
      <c r="AH2421" s="81"/>
      <c r="AI2421" s="81"/>
      <c r="AJ2421" s="81"/>
      <c r="AK2421" s="81"/>
      <c r="AL2421" s="81"/>
      <c r="AM2421" s="81"/>
      <c r="AN2421" s="81"/>
      <c r="AO2421" s="81" t="str">
        <f aca="false">D2421</f>
        <v>Sanmina</v>
      </c>
      <c r="AP2421" s="1" t="s">
        <v>1474</v>
      </c>
      <c r="AQ2421" s="1"/>
      <c r="AR2421" s="1"/>
      <c r="AS2421" s="1"/>
      <c r="AT2421" s="1"/>
      <c r="AU2421" s="1"/>
      <c r="AV2421" s="1"/>
      <c r="AW2421" s="1"/>
      <c r="AX2421" s="1"/>
      <c r="AY2421" s="1"/>
      <c r="AZ2421" s="1"/>
      <c r="BA2421" s="1"/>
      <c r="BB2421" s="1"/>
      <c r="BC2421" s="1"/>
      <c r="BD2421" s="1"/>
      <c r="BE2421" s="1"/>
      <c r="BF2421" s="1" t="s">
        <v>14668</v>
      </c>
      <c r="BG2421" s="1" t="s">
        <v>183</v>
      </c>
      <c r="BH2421" s="1"/>
      <c r="BI2421" s="1"/>
    </row>
    <row r="2422" customFormat="false" ht="12.75" hidden="false" customHeight="false" outlineLevel="0" collapsed="false">
      <c r="A2422" s="1" t="s">
        <v>1527</v>
      </c>
      <c r="B2422" s="1" t="s">
        <v>1528</v>
      </c>
      <c r="C2422" s="1" t="s">
        <v>177</v>
      </c>
      <c r="D2422" s="1" t="s">
        <v>1471</v>
      </c>
      <c r="E2422" s="1" t="s">
        <v>16795</v>
      </c>
      <c r="F2422" s="1" t="s">
        <v>1530</v>
      </c>
      <c r="G2422" s="1" t="n">
        <v>33</v>
      </c>
      <c r="H2422" s="1" t="n">
        <v>1000</v>
      </c>
      <c r="I2422" s="101" t="s">
        <v>188</v>
      </c>
      <c r="J2422" s="1"/>
      <c r="K2422" s="1" t="n">
        <f aca="false">IFERROR(VLOOKUP(A2422,'[2]Pivot HorizontalMRP'!$A$4:$B$2689,2,0),0)</f>
        <v>0</v>
      </c>
      <c r="L2422" s="1" t="n">
        <f aca="false">IFERROR(VLOOKUP(A2422,'[2]Pivot HorizontalMRP'!$A$4:$C$2689,3,0),0)</f>
        <v>17620</v>
      </c>
      <c r="M2422" s="1" t="n">
        <f aca="false">IFERROR(VLOOKUP(A2422,'[2]Pivot HorizontalMRP'!$A$4:$D$2689,0.4,0),0)</f>
        <v>0</v>
      </c>
      <c r="N2422" s="1" t="n">
        <f aca="false">IFERROR(VLOOKUP(A2422,'[2]Pivot HorizontalMRP'!$A$4:$E$2689,5,0),0)</f>
        <v>0</v>
      </c>
      <c r="O2422" s="1" t="n">
        <f aca="false">K2422+L2422</f>
        <v>17620</v>
      </c>
      <c r="P2422" s="1" t="n">
        <f aca="false">K2422+L2422+M2422+N2422</f>
        <v>17620</v>
      </c>
      <c r="Q2422" s="1" t="n">
        <f aca="false">IFERROR(VLOOKUP(A2422,'[2]Pivot HorizontalMRP'!$A$4:$F$2689,6,0),0)</f>
        <v>12753</v>
      </c>
      <c r="R2422" s="1" t="n">
        <f aca="false">IFERROR(VLOOKUP(A2422,'[2]Pivot HorizontalMRP'!$A$4:$G$2689,7,0),0)</f>
        <v>13612</v>
      </c>
      <c r="S2422" s="1" t="n">
        <f aca="false">IFERROR(VLOOKUP(A2422,'[2]Pivot HorizontalMRP'!$A$4:$H$2689,8,0),0)</f>
        <v>16942</v>
      </c>
      <c r="T2422" s="1" t="n">
        <f aca="false">IFERROR(VLOOKUP(A2422,'[2]Pivot HorizontalMRP'!$A$4:$I$2689,9,0),0)</f>
        <v>14670</v>
      </c>
      <c r="U2422" s="1" t="n">
        <f aca="false">IF(I2422="delivery",O2422-SUM(Q2422+R2422),IF(I2422="PO",P2422-SUM(Q2422:R2422)))</f>
        <v>-8745</v>
      </c>
      <c r="V2422" s="81" t="n">
        <v>0.05</v>
      </c>
      <c r="W2422" s="81"/>
      <c r="X2422" s="81" t="n">
        <f aca="false">W2422-V2422</f>
        <v>-0.05</v>
      </c>
      <c r="Y2422" s="81"/>
      <c r="Z2422" s="81"/>
      <c r="AA2422" s="81"/>
      <c r="AB2422" s="81"/>
      <c r="AC2422" s="81"/>
      <c r="AD2422" s="81"/>
      <c r="AE2422" s="81"/>
      <c r="AF2422" s="81"/>
      <c r="AG2422" s="81"/>
      <c r="AH2422" s="81"/>
      <c r="AI2422" s="81"/>
      <c r="AJ2422" s="81"/>
      <c r="AK2422" s="81"/>
      <c r="AL2422" s="81"/>
      <c r="AM2422" s="81"/>
      <c r="AN2422" s="81"/>
      <c r="AO2422" s="81" t="str">
        <f aca="false">D2422</f>
        <v>Sanmina</v>
      </c>
      <c r="AP2422" s="1" t="s">
        <v>1474</v>
      </c>
      <c r="AQ2422" s="1"/>
      <c r="AR2422" s="1"/>
      <c r="AS2422" s="1"/>
      <c r="AT2422" s="1"/>
      <c r="AU2422" s="1"/>
      <c r="AV2422" s="1"/>
      <c r="AW2422" s="1"/>
      <c r="AX2422" s="1"/>
      <c r="AY2422" s="1"/>
      <c r="AZ2422" s="1"/>
      <c r="BA2422" s="1"/>
      <c r="BB2422" s="1"/>
      <c r="BC2422" s="1"/>
      <c r="BD2422" s="1"/>
      <c r="BE2422" s="1"/>
      <c r="BF2422" s="1" t="s">
        <v>14668</v>
      </c>
      <c r="BG2422" s="1" t="s">
        <v>183</v>
      </c>
      <c r="BH2422" s="1"/>
      <c r="BI2422" s="1"/>
    </row>
    <row r="2423" customFormat="false" ht="12.75" hidden="false" customHeight="false" outlineLevel="0" collapsed="false">
      <c r="A2423" s="1" t="s">
        <v>1531</v>
      </c>
      <c r="B2423" s="1" t="s">
        <v>1532</v>
      </c>
      <c r="C2423" s="1" t="s">
        <v>177</v>
      </c>
      <c r="D2423" s="1" t="s">
        <v>1471</v>
      </c>
      <c r="E2423" s="1" t="s">
        <v>16796</v>
      </c>
      <c r="F2423" s="1" t="s">
        <v>1534</v>
      </c>
      <c r="G2423" s="1" t="n">
        <v>43</v>
      </c>
      <c r="H2423" s="1" t="n">
        <v>1000</v>
      </c>
      <c r="I2423" s="101" t="s">
        <v>188</v>
      </c>
      <c r="J2423" s="1"/>
      <c r="K2423" s="1" t="n">
        <f aca="false">IFERROR(VLOOKUP(A2423,'[2]Pivot HorizontalMRP'!$A$4:$B$2689,2,0),0)</f>
        <v>0</v>
      </c>
      <c r="L2423" s="1" t="n">
        <f aca="false">IFERROR(VLOOKUP(A2423,'[2]Pivot HorizontalMRP'!$A$4:$C$2689,3,0),0)</f>
        <v>916</v>
      </c>
      <c r="M2423" s="1" t="n">
        <f aca="false">IFERROR(VLOOKUP(A2423,'[2]Pivot HorizontalMRP'!$A$4:$D$2689,0.4,0),0)</f>
        <v>0</v>
      </c>
      <c r="N2423" s="1" t="n">
        <f aca="false">IFERROR(VLOOKUP(A2423,'[2]Pivot HorizontalMRP'!$A$4:$E$2689,5,0),0)</f>
        <v>0</v>
      </c>
      <c r="O2423" s="1" t="n">
        <f aca="false">K2423+L2423</f>
        <v>916</v>
      </c>
      <c r="P2423" s="1" t="n">
        <f aca="false">K2423+L2423+M2423+N2423</f>
        <v>916</v>
      </c>
      <c r="Q2423" s="1" t="n">
        <f aca="false">IFERROR(VLOOKUP(A2423,'[2]Pivot HorizontalMRP'!$A$4:$F$2689,6,0),0)</f>
        <v>84</v>
      </c>
      <c r="R2423" s="1" t="n">
        <f aca="false">IFERROR(VLOOKUP(A2423,'[2]Pivot HorizontalMRP'!$A$4:$G$2689,7,0),0)</f>
        <v>0</v>
      </c>
      <c r="S2423" s="1" t="n">
        <f aca="false">IFERROR(VLOOKUP(A2423,'[2]Pivot HorizontalMRP'!$A$4:$H$2689,8,0),0)</f>
        <v>0</v>
      </c>
      <c r="T2423" s="1" t="n">
        <f aca="false">IFERROR(VLOOKUP(A2423,'[2]Pivot HorizontalMRP'!$A$4:$I$2689,9,0),0)</f>
        <v>0</v>
      </c>
      <c r="U2423" s="1" t="n">
        <f aca="false">IF(I2423="delivery",O2423-SUM(Q2423+R2423),IF(I2423="PO",P2423-SUM(Q2423:R2423)))</f>
        <v>832</v>
      </c>
      <c r="V2423" s="81" t="n">
        <v>0.05</v>
      </c>
      <c r="W2423" s="81"/>
      <c r="X2423" s="81" t="n">
        <f aca="false">W2423-V2423</f>
        <v>-0.05</v>
      </c>
      <c r="Y2423" s="81"/>
      <c r="Z2423" s="81"/>
      <c r="AA2423" s="81"/>
      <c r="AB2423" s="81"/>
      <c r="AC2423" s="81"/>
      <c r="AD2423" s="81"/>
      <c r="AE2423" s="81"/>
      <c r="AF2423" s="81"/>
      <c r="AG2423" s="81"/>
      <c r="AH2423" s="81"/>
      <c r="AI2423" s="81"/>
      <c r="AJ2423" s="81"/>
      <c r="AK2423" s="81"/>
      <c r="AL2423" s="81"/>
      <c r="AM2423" s="81"/>
      <c r="AN2423" s="81"/>
      <c r="AO2423" s="81" t="str">
        <f aca="false">D2423</f>
        <v>Sanmina</v>
      </c>
      <c r="AP2423" s="1" t="s">
        <v>1474</v>
      </c>
      <c r="AQ2423" s="1"/>
      <c r="AR2423" s="1"/>
      <c r="AS2423" s="1"/>
      <c r="AT2423" s="1"/>
      <c r="AU2423" s="1"/>
      <c r="AV2423" s="1"/>
      <c r="AW2423" s="1"/>
      <c r="AX2423" s="1"/>
      <c r="AY2423" s="1"/>
      <c r="AZ2423" s="1"/>
      <c r="BA2423" s="1"/>
      <c r="BB2423" s="1"/>
      <c r="BC2423" s="1"/>
      <c r="BD2423" s="1"/>
      <c r="BE2423" s="1"/>
      <c r="BF2423" s="1" t="s">
        <v>14668</v>
      </c>
      <c r="BG2423" s="1" t="s">
        <v>183</v>
      </c>
      <c r="BH2423" s="1"/>
      <c r="BI2423" s="1"/>
    </row>
    <row r="2424" customFormat="false" ht="12.75" hidden="false" customHeight="false" outlineLevel="0" collapsed="false">
      <c r="A2424" s="103" t="s">
        <v>1535</v>
      </c>
      <c r="B2424" s="104" t="s">
        <v>1536</v>
      </c>
      <c r="C2424" s="99" t="s">
        <v>177</v>
      </c>
      <c r="D2424" s="99" t="s">
        <v>1471</v>
      </c>
      <c r="E2424" s="99" t="s">
        <v>16797</v>
      </c>
      <c r="F2424" s="99" t="s">
        <v>1538</v>
      </c>
      <c r="G2424" s="99" t="n">
        <v>55</v>
      </c>
      <c r="H2424" s="99" t="n">
        <v>1</v>
      </c>
      <c r="I2424" s="99" t="s">
        <v>188</v>
      </c>
      <c r="K2424" s="1" t="n">
        <f aca="false">IFERROR(VLOOKUP(A2424,'[2]Pivot HorizontalMRP'!$A$4:$B$2689,2,0),0)</f>
        <v>0</v>
      </c>
      <c r="L2424" s="1" t="n">
        <f aca="false">IFERROR(VLOOKUP(A2424,'[2]Pivot HorizontalMRP'!$A$4:$C$2689,3,0),0)</f>
        <v>2000</v>
      </c>
      <c r="M2424" s="1" t="n">
        <f aca="false">IFERROR(VLOOKUP(A2424,'[2]Pivot HorizontalMRP'!$A$4:$D$2689,0.4,0),0)</f>
        <v>0</v>
      </c>
      <c r="N2424" s="1" t="n">
        <f aca="false">IFERROR(VLOOKUP(A2424,'[2]Pivot HorizontalMRP'!$A$4:$E$2689,5,0),0)</f>
        <v>0</v>
      </c>
      <c r="O2424" s="1" t="n">
        <f aca="false">K2424+L2424</f>
        <v>2000</v>
      </c>
      <c r="P2424" s="1" t="n">
        <f aca="false">K2424+L2424+M2424+N2424</f>
        <v>2000</v>
      </c>
      <c r="Q2424" s="1" t="n">
        <f aca="false">IFERROR(VLOOKUP(A2424,'[2]Pivot HorizontalMRP'!$A$4:$F$2689,6,0),0)</f>
        <v>0</v>
      </c>
      <c r="R2424" s="1" t="n">
        <f aca="false">IFERROR(VLOOKUP(A2424,'[2]Pivot HorizontalMRP'!$A$4:$G$2689,7,0),0)</f>
        <v>0</v>
      </c>
      <c r="S2424" s="1" t="n">
        <f aca="false">IFERROR(VLOOKUP(A2424,'[2]Pivot HorizontalMRP'!$A$4:$H$2689,8,0),0)</f>
        <v>0</v>
      </c>
      <c r="T2424" s="1" t="n">
        <f aca="false">IFERROR(VLOOKUP(A2424,'[2]Pivot HorizontalMRP'!$A$4:$I$2689,9,0),0)</f>
        <v>0</v>
      </c>
      <c r="U2424" s="1" t="n">
        <f aca="false">IF(I2424="delivery",O2424-SUM(Q2424+R2424),IF(I2424="PO",P2424-SUM(Q2424:R2424)))</f>
        <v>2000</v>
      </c>
      <c r="V2424" s="99" t="n">
        <v>0.07</v>
      </c>
      <c r="X2424" s="81" t="n">
        <f aca="false">W2424-V2424</f>
        <v>-0.07</v>
      </c>
      <c r="AA2424" s="81"/>
      <c r="AO2424" s="81" t="str">
        <f aca="false">D2424</f>
        <v>Sanmina</v>
      </c>
      <c r="AP2424" s="99" t="s">
        <v>1474</v>
      </c>
      <c r="BF2424" s="99" t="s">
        <v>14668</v>
      </c>
      <c r="BG2424" s="1" t="s">
        <v>183</v>
      </c>
    </row>
    <row r="2425" customFormat="false" ht="12.75" hidden="false" customHeight="false" outlineLevel="0" collapsed="false">
      <c r="A2425" s="1" t="s">
        <v>6203</v>
      </c>
      <c r="B2425" s="1" t="s">
        <v>6204</v>
      </c>
      <c r="C2425" s="1" t="s">
        <v>177</v>
      </c>
      <c r="D2425" s="1" t="s">
        <v>1471</v>
      </c>
      <c r="E2425" s="1" t="s">
        <v>16798</v>
      </c>
      <c r="F2425" s="1" t="s">
        <v>6206</v>
      </c>
      <c r="G2425" s="1" t="n">
        <v>43</v>
      </c>
      <c r="H2425" s="1" t="n">
        <v>1000</v>
      </c>
      <c r="I2425" s="101" t="s">
        <v>188</v>
      </c>
      <c r="J2425" s="1"/>
      <c r="K2425" s="1" t="n">
        <f aca="false">IFERROR(VLOOKUP(A2425,'[2]Pivot HorizontalMRP'!$A$4:$B$2689,2,0),0)</f>
        <v>0</v>
      </c>
      <c r="L2425" s="1" t="n">
        <f aca="false">IFERROR(VLOOKUP(A2425,'[2]Pivot HorizontalMRP'!$A$4:$C$2689,3,0),0)</f>
        <v>698</v>
      </c>
      <c r="M2425" s="1" t="n">
        <f aca="false">IFERROR(VLOOKUP(A2425,'[2]Pivot HorizontalMRP'!$A$4:$D$2689,0.4,0),0)</f>
        <v>0</v>
      </c>
      <c r="N2425" s="1" t="n">
        <f aca="false">IFERROR(VLOOKUP(A2425,'[2]Pivot HorizontalMRP'!$A$4:$E$2689,5,0),0)</f>
        <v>0</v>
      </c>
      <c r="O2425" s="1" t="n">
        <f aca="false">K2425+L2425</f>
        <v>698</v>
      </c>
      <c r="P2425" s="1" t="n">
        <f aca="false">K2425+L2425+M2425+N2425</f>
        <v>698</v>
      </c>
      <c r="Q2425" s="1" t="n">
        <f aca="false">IFERROR(VLOOKUP(A2425,'[2]Pivot HorizontalMRP'!$A$4:$F$2689,6,0),0)</f>
        <v>344</v>
      </c>
      <c r="R2425" s="1" t="n">
        <f aca="false">IFERROR(VLOOKUP(A2425,'[2]Pivot HorizontalMRP'!$A$4:$G$2689,7,0),0)</f>
        <v>396</v>
      </c>
      <c r="S2425" s="1" t="n">
        <f aca="false">IFERROR(VLOOKUP(A2425,'[2]Pivot HorizontalMRP'!$A$4:$H$2689,8,0),0)</f>
        <v>1068</v>
      </c>
      <c r="T2425" s="1" t="n">
        <f aca="false">IFERROR(VLOOKUP(A2425,'[2]Pivot HorizontalMRP'!$A$4:$I$2689,9,0),0)</f>
        <v>320</v>
      </c>
      <c r="U2425" s="1" t="n">
        <f aca="false">IF(I2425="delivery",O2425-SUM(Q2425+R2425),IF(I2425="PO",P2425-SUM(Q2425:R2425)))</f>
        <v>-42</v>
      </c>
      <c r="V2425" s="81" t="n">
        <v>0.081</v>
      </c>
      <c r="W2425" s="81"/>
      <c r="X2425" s="81" t="n">
        <f aca="false">W2425-V2425</f>
        <v>-0.081</v>
      </c>
      <c r="Y2425" s="81"/>
      <c r="Z2425" s="81"/>
      <c r="AA2425" s="81" t="n">
        <v>0.081</v>
      </c>
      <c r="AB2425" s="81"/>
      <c r="AC2425" s="81"/>
      <c r="AD2425" s="81"/>
      <c r="AE2425" s="81"/>
      <c r="AF2425" s="81"/>
      <c r="AG2425" s="81"/>
      <c r="AH2425" s="81"/>
      <c r="AI2425" s="81"/>
      <c r="AJ2425" s="81"/>
      <c r="AK2425" s="81"/>
      <c r="AL2425" s="81"/>
      <c r="AM2425" s="81"/>
      <c r="AN2425" s="81"/>
      <c r="AO2425" s="81" t="str">
        <f aca="false">D2425</f>
        <v>Sanmina</v>
      </c>
      <c r="AP2425" s="1" t="s">
        <v>1474</v>
      </c>
      <c r="AQ2425" s="1"/>
      <c r="AR2425" s="1"/>
      <c r="AS2425" s="1"/>
      <c r="AT2425" s="1"/>
      <c r="AU2425" s="1"/>
      <c r="AV2425" s="1"/>
      <c r="AW2425" s="1"/>
      <c r="AX2425" s="1"/>
      <c r="AY2425" s="1"/>
      <c r="AZ2425" s="1"/>
      <c r="BA2425" s="1"/>
      <c r="BB2425" s="1"/>
      <c r="BC2425" s="1"/>
      <c r="BD2425" s="1"/>
      <c r="BE2425" s="1"/>
      <c r="BF2425" s="1" t="s">
        <v>14668</v>
      </c>
      <c r="BG2425" s="1" t="s">
        <v>183</v>
      </c>
      <c r="BH2425" s="1"/>
      <c r="BI2425" s="1"/>
    </row>
    <row r="2426" customFormat="false" ht="12.75" hidden="false" customHeight="false" outlineLevel="0" collapsed="false">
      <c r="A2426" s="1" t="s">
        <v>1539</v>
      </c>
      <c r="B2426" s="1" t="s">
        <v>1540</v>
      </c>
      <c r="C2426" s="1" t="s">
        <v>177</v>
      </c>
      <c r="D2426" s="1" t="s">
        <v>1471</v>
      </c>
      <c r="E2426" s="1" t="s">
        <v>16799</v>
      </c>
      <c r="F2426" s="1" t="s">
        <v>1542</v>
      </c>
      <c r="G2426" s="1" t="n">
        <v>55</v>
      </c>
      <c r="H2426" s="1" t="n">
        <v>1</v>
      </c>
      <c r="I2426" s="101" t="s">
        <v>188</v>
      </c>
      <c r="J2426" s="1"/>
      <c r="K2426" s="1" t="n">
        <f aca="false">IFERROR(VLOOKUP(A2426,'[2]Pivot HorizontalMRP'!$A$4:$B$2689,2,0),0)</f>
        <v>0</v>
      </c>
      <c r="L2426" s="1" t="n">
        <f aca="false">IFERROR(VLOOKUP(A2426,'[2]Pivot HorizontalMRP'!$A$4:$C$2689,3,0),0)</f>
        <v>0</v>
      </c>
      <c r="M2426" s="1" t="n">
        <f aca="false">IFERROR(VLOOKUP(A2426,'[2]Pivot HorizontalMRP'!$A$4:$D$2689,0.4,0),0)</f>
        <v>0</v>
      </c>
      <c r="N2426" s="1" t="n">
        <f aca="false">IFERROR(VLOOKUP(A2426,'[2]Pivot HorizontalMRP'!$A$4:$E$2689,5,0),0)</f>
        <v>0</v>
      </c>
      <c r="O2426" s="1" t="n">
        <f aca="false">K2426+L2426</f>
        <v>0</v>
      </c>
      <c r="P2426" s="1" t="n">
        <f aca="false">K2426+L2426+M2426+N2426</f>
        <v>0</v>
      </c>
      <c r="Q2426" s="1" t="n">
        <f aca="false">IFERROR(VLOOKUP(A2426,'[2]Pivot HorizontalMRP'!$A$4:$F$2689,6,0),0)</f>
        <v>0</v>
      </c>
      <c r="R2426" s="1" t="n">
        <f aca="false">IFERROR(VLOOKUP(A2426,'[2]Pivot HorizontalMRP'!$A$4:$G$2689,7,0),0)</f>
        <v>1088</v>
      </c>
      <c r="S2426" s="1" t="n">
        <f aca="false">IFERROR(VLOOKUP(A2426,'[2]Pivot HorizontalMRP'!$A$4:$H$2689,8,0),0)</f>
        <v>496</v>
      </c>
      <c r="T2426" s="1" t="n">
        <f aca="false">IFERROR(VLOOKUP(A2426,'[2]Pivot HorizontalMRP'!$A$4:$I$2689,9,0),0)</f>
        <v>0</v>
      </c>
      <c r="U2426" s="1" t="n">
        <f aca="false">IF(I2426="delivery",O2426-SUM(Q2426+R2426),IF(I2426="PO",P2426-SUM(Q2426:R2426)))</f>
        <v>-1088</v>
      </c>
      <c r="V2426" s="81" t="n">
        <v>0.078</v>
      </c>
      <c r="W2426" s="81"/>
      <c r="X2426" s="81" t="n">
        <f aca="false">W2426-V2426</f>
        <v>-0.078</v>
      </c>
      <c r="Y2426" s="81"/>
      <c r="Z2426" s="81"/>
      <c r="AA2426" s="81"/>
      <c r="AB2426" s="81"/>
      <c r="AC2426" s="81"/>
      <c r="AD2426" s="81"/>
      <c r="AE2426" s="81"/>
      <c r="AF2426" s="81"/>
      <c r="AG2426" s="81"/>
      <c r="AH2426" s="81"/>
      <c r="AI2426" s="81"/>
      <c r="AJ2426" s="81"/>
      <c r="AK2426" s="81"/>
      <c r="AL2426" s="81"/>
      <c r="AM2426" s="81"/>
      <c r="AN2426" s="81"/>
      <c r="AO2426" s="81" t="str">
        <f aca="false">D2426</f>
        <v>Sanmina</v>
      </c>
      <c r="AP2426" s="102" t="s">
        <v>1474</v>
      </c>
      <c r="AQ2426" s="1"/>
      <c r="AR2426" s="1"/>
      <c r="AS2426" s="1"/>
      <c r="AT2426" s="1"/>
      <c r="AU2426" s="1"/>
      <c r="AV2426" s="1"/>
      <c r="AW2426" s="1"/>
      <c r="AX2426" s="1"/>
      <c r="AY2426" s="1"/>
      <c r="AZ2426" s="1"/>
      <c r="BA2426" s="1"/>
      <c r="BB2426" s="1"/>
      <c r="BC2426" s="1"/>
      <c r="BD2426" s="1"/>
      <c r="BE2426" s="1"/>
      <c r="BF2426" s="1" t="s">
        <v>11284</v>
      </c>
      <c r="BG2426" s="1" t="s">
        <v>183</v>
      </c>
      <c r="BH2426" s="1"/>
      <c r="BI2426" s="1"/>
    </row>
    <row r="2427" customFormat="false" ht="12.75" hidden="false" customHeight="false" outlineLevel="0" collapsed="false">
      <c r="A2427" s="1" t="s">
        <v>6207</v>
      </c>
      <c r="B2427" s="1" t="s">
        <v>6208</v>
      </c>
      <c r="C2427" s="1" t="s">
        <v>177</v>
      </c>
      <c r="D2427" s="1" t="s">
        <v>1471</v>
      </c>
      <c r="E2427" s="1" t="s">
        <v>6209</v>
      </c>
      <c r="F2427" s="1" t="s">
        <v>6210</v>
      </c>
      <c r="G2427" s="1" t="n">
        <v>55</v>
      </c>
      <c r="H2427" s="1" t="n">
        <v>1</v>
      </c>
      <c r="I2427" s="101" t="s">
        <v>188</v>
      </c>
      <c r="J2427" s="1"/>
      <c r="K2427" s="1" t="n">
        <f aca="false">IFERROR(VLOOKUP(A2427,'[2]Pivot HorizontalMRP'!$A$4:$B$2689,2,0),0)</f>
        <v>0</v>
      </c>
      <c r="L2427" s="1" t="n">
        <f aca="false">IFERROR(VLOOKUP(A2427,'[2]Pivot HorizontalMRP'!$A$4:$C$2689,3,0),0)</f>
        <v>184</v>
      </c>
      <c r="M2427" s="1" t="n">
        <f aca="false">IFERROR(VLOOKUP(A2427,'[2]Pivot HorizontalMRP'!$A$4:$D$2689,0.4,0),0)</f>
        <v>0</v>
      </c>
      <c r="N2427" s="1" t="n">
        <f aca="false">IFERROR(VLOOKUP(A2427,'[2]Pivot HorizontalMRP'!$A$4:$E$2689,5,0),0)</f>
        <v>0</v>
      </c>
      <c r="O2427" s="1" t="n">
        <f aca="false">K2427+L2427</f>
        <v>184</v>
      </c>
      <c r="P2427" s="1" t="n">
        <f aca="false">K2427+L2427+M2427+N2427</f>
        <v>184</v>
      </c>
      <c r="Q2427" s="1" t="n">
        <f aca="false">IFERROR(VLOOKUP(A2427,'[2]Pivot HorizontalMRP'!$A$4:$F$2689,6,0),0)</f>
        <v>60</v>
      </c>
      <c r="R2427" s="1" t="n">
        <f aca="false">IFERROR(VLOOKUP(A2427,'[2]Pivot HorizontalMRP'!$A$4:$G$2689,7,0),0)</f>
        <v>82</v>
      </c>
      <c r="S2427" s="1" t="n">
        <f aca="false">IFERROR(VLOOKUP(A2427,'[2]Pivot HorizontalMRP'!$A$4:$H$2689,8,0),0)</f>
        <v>154</v>
      </c>
      <c r="T2427" s="1" t="n">
        <f aca="false">IFERROR(VLOOKUP(A2427,'[2]Pivot HorizontalMRP'!$A$4:$I$2689,9,0),0)</f>
        <v>106</v>
      </c>
      <c r="U2427" s="1" t="n">
        <f aca="false">IF(I2427="delivery",O2427-SUM(Q2427+R2427),IF(I2427="PO",P2427-SUM(Q2427:R2427)))</f>
        <v>42</v>
      </c>
      <c r="V2427" s="81" t="n">
        <v>0.22</v>
      </c>
      <c r="W2427" s="81"/>
      <c r="X2427" s="81" t="n">
        <f aca="false">W2427-V2427</f>
        <v>-0.22</v>
      </c>
      <c r="Y2427" s="81"/>
      <c r="Z2427" s="81"/>
      <c r="AA2427" s="81" t="n">
        <v>0.22</v>
      </c>
      <c r="AB2427" s="81"/>
      <c r="AC2427" s="81"/>
      <c r="AD2427" s="81"/>
      <c r="AE2427" s="81"/>
      <c r="AF2427" s="81"/>
      <c r="AG2427" s="81"/>
      <c r="AH2427" s="81"/>
      <c r="AI2427" s="81"/>
      <c r="AJ2427" s="81"/>
      <c r="AK2427" s="81"/>
      <c r="AL2427" s="81"/>
      <c r="AM2427" s="81"/>
      <c r="AN2427" s="81"/>
      <c r="AO2427" s="81" t="str">
        <f aca="false">D2427</f>
        <v>Sanmina</v>
      </c>
      <c r="AP2427" s="1" t="s">
        <v>1474</v>
      </c>
      <c r="AQ2427" s="1"/>
      <c r="AR2427" s="1"/>
      <c r="AS2427" s="1"/>
      <c r="AT2427" s="1"/>
      <c r="AU2427" s="1"/>
      <c r="AV2427" s="1"/>
      <c r="AW2427" s="1"/>
      <c r="AX2427" s="1"/>
      <c r="AY2427" s="1"/>
      <c r="AZ2427" s="1"/>
      <c r="BA2427" s="1"/>
      <c r="BB2427" s="1"/>
      <c r="BC2427" s="1"/>
      <c r="BD2427" s="1"/>
      <c r="BE2427" s="1"/>
      <c r="BF2427" s="1" t="s">
        <v>14668</v>
      </c>
      <c r="BG2427" s="1" t="s">
        <v>183</v>
      </c>
      <c r="BH2427" s="1"/>
      <c r="BI2427" s="1"/>
    </row>
    <row r="2428" customFormat="false" ht="12.75" hidden="false" customHeight="false" outlineLevel="0" collapsed="false">
      <c r="A2428" s="1" t="s">
        <v>1544</v>
      </c>
      <c r="B2428" s="1" t="s">
        <v>1545</v>
      </c>
      <c r="C2428" s="1" t="s">
        <v>177</v>
      </c>
      <c r="D2428" s="1" t="s">
        <v>1471</v>
      </c>
      <c r="E2428" s="1" t="s">
        <v>16800</v>
      </c>
      <c r="F2428" s="1" t="s">
        <v>1547</v>
      </c>
      <c r="G2428" s="1" t="n">
        <v>43</v>
      </c>
      <c r="H2428" s="1" t="n">
        <v>1000</v>
      </c>
      <c r="I2428" s="101" t="s">
        <v>188</v>
      </c>
      <c r="J2428" s="1"/>
      <c r="K2428" s="1" t="n">
        <f aca="false">IFERROR(VLOOKUP(A2428,'[2]Pivot HorizontalMRP'!$A$4:$B$2689,2,0),0)</f>
        <v>0</v>
      </c>
      <c r="L2428" s="1" t="n">
        <f aca="false">IFERROR(VLOOKUP(A2428,'[2]Pivot HorizontalMRP'!$A$4:$C$2689,3,0),0)</f>
        <v>48664</v>
      </c>
      <c r="M2428" s="1" t="n">
        <f aca="false">IFERROR(VLOOKUP(A2428,'[2]Pivot HorizontalMRP'!$A$4:$D$2689,0.4,0),0)</f>
        <v>0</v>
      </c>
      <c r="N2428" s="1" t="n">
        <f aca="false">IFERROR(VLOOKUP(A2428,'[2]Pivot HorizontalMRP'!$A$4:$E$2689,5,0),0)</f>
        <v>0</v>
      </c>
      <c r="O2428" s="1" t="n">
        <f aca="false">K2428+L2428</f>
        <v>48664</v>
      </c>
      <c r="P2428" s="1" t="n">
        <f aca="false">K2428+L2428+M2428+N2428</f>
        <v>48664</v>
      </c>
      <c r="Q2428" s="1" t="n">
        <f aca="false">IFERROR(VLOOKUP(A2428,'[2]Pivot HorizontalMRP'!$A$4:$F$2689,6,0),0)</f>
        <v>20824</v>
      </c>
      <c r="R2428" s="1" t="n">
        <f aca="false">IFERROR(VLOOKUP(A2428,'[2]Pivot HorizontalMRP'!$A$4:$G$2689,7,0),0)</f>
        <v>36192</v>
      </c>
      <c r="S2428" s="1" t="n">
        <f aca="false">IFERROR(VLOOKUP(A2428,'[2]Pivot HorizontalMRP'!$A$4:$H$2689,8,0),0)</f>
        <v>54608</v>
      </c>
      <c r="T2428" s="1" t="n">
        <f aca="false">IFERROR(VLOOKUP(A2428,'[2]Pivot HorizontalMRP'!$A$4:$I$2689,9,0),0)</f>
        <v>40944</v>
      </c>
      <c r="U2428" s="1" t="n">
        <f aca="false">IF(I2428="delivery",O2428-SUM(Q2428+R2428),IF(I2428="PO",P2428-SUM(Q2428:R2428)))</f>
        <v>-8352</v>
      </c>
      <c r="V2428" s="81" t="n">
        <v>0.033</v>
      </c>
      <c r="W2428" s="81"/>
      <c r="X2428" s="81" t="n">
        <f aca="false">W2428-V2428</f>
        <v>-0.033</v>
      </c>
      <c r="Y2428" s="81"/>
      <c r="Z2428" s="81"/>
      <c r="AA2428" s="81"/>
      <c r="AB2428" s="81"/>
      <c r="AC2428" s="81"/>
      <c r="AD2428" s="81"/>
      <c r="AE2428" s="81"/>
      <c r="AF2428" s="81"/>
      <c r="AG2428" s="81"/>
      <c r="AH2428" s="81"/>
      <c r="AI2428" s="81"/>
      <c r="AJ2428" s="81"/>
      <c r="AK2428" s="81"/>
      <c r="AL2428" s="81"/>
      <c r="AM2428" s="81"/>
      <c r="AN2428" s="81"/>
      <c r="AO2428" s="81" t="str">
        <f aca="false">D2428</f>
        <v>Sanmina</v>
      </c>
      <c r="AP2428" s="1" t="s">
        <v>1474</v>
      </c>
      <c r="AQ2428" s="1"/>
      <c r="AR2428" s="1"/>
      <c r="AS2428" s="1"/>
      <c r="AT2428" s="1"/>
      <c r="AU2428" s="1"/>
      <c r="AV2428" s="1"/>
      <c r="AW2428" s="1"/>
      <c r="AX2428" s="1"/>
      <c r="AY2428" s="1"/>
      <c r="AZ2428" s="1"/>
      <c r="BA2428" s="1"/>
      <c r="BB2428" s="1"/>
      <c r="BC2428" s="1"/>
      <c r="BD2428" s="1"/>
      <c r="BE2428" s="1"/>
      <c r="BF2428" s="1" t="s">
        <v>14668</v>
      </c>
      <c r="BG2428" s="1" t="s">
        <v>183</v>
      </c>
      <c r="BH2428" s="1"/>
      <c r="BI2428" s="1"/>
    </row>
    <row r="2429" customFormat="false" ht="12.75" hidden="false" customHeight="false" outlineLevel="0" collapsed="false">
      <c r="A2429" s="1" t="s">
        <v>6211</v>
      </c>
      <c r="B2429" s="1" t="s">
        <v>6212</v>
      </c>
      <c r="C2429" s="1" t="s">
        <v>177</v>
      </c>
      <c r="D2429" s="1" t="s">
        <v>1471</v>
      </c>
      <c r="E2429" s="1" t="s">
        <v>16801</v>
      </c>
      <c r="F2429" s="1" t="s">
        <v>6214</v>
      </c>
      <c r="G2429" s="1" t="n">
        <v>43</v>
      </c>
      <c r="H2429" s="1" t="n">
        <v>1000</v>
      </c>
      <c r="I2429" s="101" t="s">
        <v>180</v>
      </c>
      <c r="J2429" s="1"/>
      <c r="K2429" s="1" t="n">
        <f aca="false">IFERROR(VLOOKUP(A2429,'[2]Pivot HorizontalMRP'!$A$4:$B$2689,2,0),0)</f>
        <v>0</v>
      </c>
      <c r="L2429" s="1" t="n">
        <f aca="false">IFERROR(VLOOKUP(A2429,'[2]Pivot HorizontalMRP'!$A$4:$C$2689,3,0),0)</f>
        <v>14220</v>
      </c>
      <c r="M2429" s="1" t="n">
        <f aca="false">IFERROR(VLOOKUP(A2429,'[2]Pivot HorizontalMRP'!$A$4:$D$2689,0.4,0),0)</f>
        <v>0</v>
      </c>
      <c r="N2429" s="1" t="n">
        <f aca="false">IFERROR(VLOOKUP(A2429,'[2]Pivot HorizontalMRP'!$A$4:$E$2689,5,0),0)</f>
        <v>0</v>
      </c>
      <c r="O2429" s="1" t="n">
        <f aca="false">K2429+L2429</f>
        <v>14220</v>
      </c>
      <c r="P2429" s="1" t="n">
        <f aca="false">K2429+L2429+M2429+N2429</f>
        <v>14220</v>
      </c>
      <c r="Q2429" s="1" t="n">
        <f aca="false">IFERROR(VLOOKUP(A2429,'[2]Pivot HorizontalMRP'!$A$4:$F$2689,6,0),0)</f>
        <v>4073</v>
      </c>
      <c r="R2429" s="1" t="n">
        <f aca="false">IFERROR(VLOOKUP(A2429,'[2]Pivot HorizontalMRP'!$A$4:$G$2689,7,0),0)</f>
        <v>2200</v>
      </c>
      <c r="S2429" s="1" t="n">
        <f aca="false">IFERROR(VLOOKUP(A2429,'[2]Pivot HorizontalMRP'!$A$4:$H$2689,8,0),0)</f>
        <v>1992</v>
      </c>
      <c r="T2429" s="1" t="n">
        <f aca="false">IFERROR(VLOOKUP(A2429,'[2]Pivot HorizontalMRP'!$A$4:$I$2689,9,0),0)</f>
        <v>768</v>
      </c>
      <c r="U2429" s="1" t="n">
        <f aca="false">IF(I2429="delivery",O2429-SUM(Q2429+R2429),IF(I2429="PO",P2429-SUM(Q2429:R2429)))</f>
        <v>7947</v>
      </c>
      <c r="V2429" s="81" t="n">
        <v>0.0065</v>
      </c>
      <c r="W2429" s="81"/>
      <c r="X2429" s="81" t="n">
        <f aca="false">W2429-V2429</f>
        <v>-0.0065</v>
      </c>
      <c r="Y2429" s="81"/>
      <c r="Z2429" s="81"/>
      <c r="AA2429" s="81"/>
      <c r="AB2429" s="81"/>
      <c r="AC2429" s="81"/>
      <c r="AD2429" s="81"/>
      <c r="AE2429" s="81"/>
      <c r="AF2429" s="81"/>
      <c r="AG2429" s="81"/>
      <c r="AH2429" s="81"/>
      <c r="AI2429" s="81"/>
      <c r="AJ2429" s="81"/>
      <c r="AK2429" s="81"/>
      <c r="AL2429" s="81"/>
      <c r="AM2429" s="81"/>
      <c r="AN2429" s="81"/>
      <c r="AO2429" s="81" t="str">
        <f aca="false">D2429</f>
        <v>Sanmina</v>
      </c>
      <c r="AP2429" s="1" t="s">
        <v>1474</v>
      </c>
      <c r="AQ2429" s="1"/>
      <c r="AR2429" s="1"/>
      <c r="AS2429" s="1"/>
      <c r="AT2429" s="1"/>
      <c r="AU2429" s="1"/>
      <c r="AV2429" s="1"/>
      <c r="AW2429" s="1"/>
      <c r="AX2429" s="1"/>
      <c r="AY2429" s="1"/>
      <c r="AZ2429" s="1"/>
      <c r="BA2429" s="1"/>
      <c r="BB2429" s="1"/>
      <c r="BC2429" s="1"/>
      <c r="BD2429" s="1"/>
      <c r="BE2429" s="1"/>
      <c r="BF2429" s="1" t="s">
        <v>14668</v>
      </c>
      <c r="BG2429" s="1" t="s">
        <v>183</v>
      </c>
      <c r="BH2429" s="1"/>
      <c r="BI2429" s="1"/>
    </row>
    <row r="2430" customFormat="false" ht="12.75" hidden="false" customHeight="false" outlineLevel="0" collapsed="false">
      <c r="A2430" s="1" t="s">
        <v>16802</v>
      </c>
      <c r="B2430" s="1" t="s">
        <v>1549</v>
      </c>
      <c r="C2430" s="1" t="s">
        <v>177</v>
      </c>
      <c r="D2430" s="1" t="s">
        <v>1471</v>
      </c>
      <c r="E2430" s="1" t="s">
        <v>16803</v>
      </c>
      <c r="F2430" s="1" t="s">
        <v>1551</v>
      </c>
      <c r="G2430" s="1" t="n">
        <v>71</v>
      </c>
      <c r="H2430" s="1" t="n">
        <v>1000</v>
      </c>
      <c r="I2430" s="101" t="s">
        <v>188</v>
      </c>
      <c r="J2430" s="1"/>
      <c r="K2430" s="1" t="n">
        <f aca="false">IFERROR(VLOOKUP(A2430,'[2]Pivot HorizontalMRP'!$A$4:$B$2689,2,0),0)</f>
        <v>0</v>
      </c>
      <c r="L2430" s="1" t="n">
        <f aca="false">IFERROR(VLOOKUP(A2430,'[2]Pivot HorizontalMRP'!$A$4:$C$2689,3,0),0)</f>
        <v>100</v>
      </c>
      <c r="M2430" s="1" t="n">
        <f aca="false">IFERROR(VLOOKUP(A2430,'[2]Pivot HorizontalMRP'!$A$4:$D$2689,0.4,0),0)</f>
        <v>0</v>
      </c>
      <c r="N2430" s="1" t="n">
        <f aca="false">IFERROR(VLOOKUP(A2430,'[2]Pivot HorizontalMRP'!$A$4:$E$2689,5,0),0)</f>
        <v>0</v>
      </c>
      <c r="O2430" s="1" t="n">
        <f aca="false">K2430+L2430</f>
        <v>100</v>
      </c>
      <c r="P2430" s="1" t="n">
        <f aca="false">K2430+L2430+M2430+N2430</f>
        <v>100</v>
      </c>
      <c r="Q2430" s="1" t="n">
        <f aca="false">IFERROR(VLOOKUP(A2430,'[2]Pivot HorizontalMRP'!$A$4:$F$2689,6,0),0)</f>
        <v>18774</v>
      </c>
      <c r="R2430" s="1" t="n">
        <f aca="false">IFERROR(VLOOKUP(A2430,'[2]Pivot HorizontalMRP'!$A$4:$G$2689,7,0),0)</f>
        <v>25184</v>
      </c>
      <c r="S2430" s="1" t="n">
        <f aca="false">IFERROR(VLOOKUP(A2430,'[2]Pivot HorizontalMRP'!$A$4:$H$2689,8,0),0)</f>
        <v>32159</v>
      </c>
      <c r="T2430" s="1" t="n">
        <f aca="false">IFERROR(VLOOKUP(A2430,'[2]Pivot HorizontalMRP'!$A$4:$I$2689,9,0),0)</f>
        <v>26013</v>
      </c>
      <c r="U2430" s="1" t="n">
        <f aca="false">IF(I2430="delivery",O2430-SUM(Q2430+R2430),IF(I2430="PO",P2430-SUM(Q2430:R2430)))</f>
        <v>-43858</v>
      </c>
      <c r="V2430" s="81" t="n">
        <v>0.017</v>
      </c>
      <c r="W2430" s="81"/>
      <c r="X2430" s="81" t="n">
        <f aca="false">W2430-V2430</f>
        <v>-0.017</v>
      </c>
      <c r="Y2430" s="81"/>
      <c r="Z2430" s="81"/>
      <c r="AA2430" s="81"/>
      <c r="AB2430" s="81"/>
      <c r="AC2430" s="81"/>
      <c r="AD2430" s="81"/>
      <c r="AE2430" s="81"/>
      <c r="AF2430" s="81"/>
      <c r="AG2430" s="81"/>
      <c r="AH2430" s="81"/>
      <c r="AI2430" s="81"/>
      <c r="AJ2430" s="81"/>
      <c r="AK2430" s="81"/>
      <c r="AL2430" s="81"/>
      <c r="AM2430" s="81"/>
      <c r="AN2430" s="81"/>
      <c r="AO2430" s="81" t="str">
        <f aca="false">D2430</f>
        <v>Sanmina</v>
      </c>
      <c r="AP2430" s="102" t="s">
        <v>1474</v>
      </c>
      <c r="AQ2430" s="1"/>
      <c r="AR2430" s="1"/>
      <c r="AS2430" s="1"/>
      <c r="AT2430" s="1"/>
      <c r="AU2430" s="1"/>
      <c r="AV2430" s="1"/>
      <c r="AW2430" s="1"/>
      <c r="AX2430" s="1"/>
      <c r="AY2430" s="1"/>
      <c r="AZ2430" s="1"/>
      <c r="BA2430" s="1"/>
      <c r="BB2430" s="1"/>
      <c r="BC2430" s="1"/>
      <c r="BD2430" s="1"/>
      <c r="BE2430" s="1"/>
      <c r="BF2430" s="1" t="s">
        <v>11284</v>
      </c>
      <c r="BG2430" s="1" t="s">
        <v>183</v>
      </c>
      <c r="BH2430" s="1"/>
      <c r="BI2430" s="1"/>
    </row>
    <row r="2431" customFormat="false" ht="12.75" hidden="false" customHeight="false" outlineLevel="0" collapsed="false">
      <c r="A2431" s="1" t="s">
        <v>1548</v>
      </c>
      <c r="B2431" s="1" t="s">
        <v>1549</v>
      </c>
      <c r="C2431" s="1" t="s">
        <v>177</v>
      </c>
      <c r="D2431" s="1" t="s">
        <v>1471</v>
      </c>
      <c r="E2431" s="1" t="s">
        <v>16803</v>
      </c>
      <c r="F2431" s="1" t="s">
        <v>16804</v>
      </c>
      <c r="G2431" s="1" t="n">
        <v>43</v>
      </c>
      <c r="H2431" s="1" t="n">
        <v>1000</v>
      </c>
      <c r="I2431" s="101" t="s">
        <v>188</v>
      </c>
      <c r="J2431" s="1"/>
      <c r="K2431" s="1" t="n">
        <f aca="false">IFERROR(VLOOKUP(A2431,'[2]Pivot HorizontalMRP'!$A$4:$B$2689,2,0),0)</f>
        <v>0</v>
      </c>
      <c r="L2431" s="1" t="n">
        <f aca="false">IFERROR(VLOOKUP(A2431,'[2]Pivot HorizontalMRP'!$A$4:$C$2689,3,0),0)</f>
        <v>25964</v>
      </c>
      <c r="M2431" s="1" t="n">
        <f aca="false">IFERROR(VLOOKUP(A2431,'[2]Pivot HorizontalMRP'!$A$4:$D$2689,0.4,0),0)</f>
        <v>0</v>
      </c>
      <c r="N2431" s="1" t="n">
        <f aca="false">IFERROR(VLOOKUP(A2431,'[2]Pivot HorizontalMRP'!$A$4:$E$2689,5,0),0)</f>
        <v>0</v>
      </c>
      <c r="O2431" s="1" t="n">
        <f aca="false">K2431+L2431</f>
        <v>25964</v>
      </c>
      <c r="P2431" s="1" t="n">
        <f aca="false">K2431+L2431+M2431+N2431</f>
        <v>25964</v>
      </c>
      <c r="Q2431" s="1" t="n">
        <f aca="false">IFERROR(VLOOKUP(A2431,'[2]Pivot HorizontalMRP'!$A$4:$F$2689,6,0),0)</f>
        <v>1894</v>
      </c>
      <c r="R2431" s="1" t="n">
        <f aca="false">IFERROR(VLOOKUP(A2431,'[2]Pivot HorizontalMRP'!$A$4:$G$2689,7,0),0)</f>
        <v>1800</v>
      </c>
      <c r="S2431" s="1" t="n">
        <f aca="false">IFERROR(VLOOKUP(A2431,'[2]Pivot HorizontalMRP'!$A$4:$H$2689,8,0),0)</f>
        <v>1110</v>
      </c>
      <c r="T2431" s="1" t="n">
        <f aca="false">IFERROR(VLOOKUP(A2431,'[2]Pivot HorizontalMRP'!$A$4:$I$2689,9,0),0)</f>
        <v>1170</v>
      </c>
      <c r="U2431" s="1" t="n">
        <f aca="false">IF(I2431="delivery",O2431-SUM(Q2431+R2431),IF(I2431="PO",P2431-SUM(Q2431:R2431)))</f>
        <v>22270</v>
      </c>
      <c r="V2431" s="81" t="n">
        <v>0.0165</v>
      </c>
      <c r="W2431" s="81"/>
      <c r="X2431" s="81" t="n">
        <f aca="false">W2431-V2431</f>
        <v>-0.0165</v>
      </c>
      <c r="Y2431" s="81"/>
      <c r="Z2431" s="81"/>
      <c r="AA2431" s="81"/>
      <c r="AB2431" s="81"/>
      <c r="AC2431" s="81"/>
      <c r="AD2431" s="81"/>
      <c r="AE2431" s="81"/>
      <c r="AF2431" s="81"/>
      <c r="AG2431" s="81"/>
      <c r="AH2431" s="81"/>
      <c r="AI2431" s="81"/>
      <c r="AJ2431" s="81"/>
      <c r="AK2431" s="81"/>
      <c r="AL2431" s="81"/>
      <c r="AM2431" s="81"/>
      <c r="AN2431" s="81"/>
      <c r="AO2431" s="81" t="str">
        <f aca="false">D2431</f>
        <v>Sanmina</v>
      </c>
      <c r="AP2431" s="1" t="s">
        <v>1474</v>
      </c>
      <c r="AQ2431" s="1"/>
      <c r="AR2431" s="1"/>
      <c r="AS2431" s="1"/>
      <c r="AT2431" s="1"/>
      <c r="AU2431" s="1"/>
      <c r="AV2431" s="1"/>
      <c r="AW2431" s="1"/>
      <c r="AX2431" s="1"/>
      <c r="AY2431" s="1"/>
      <c r="AZ2431" s="1"/>
      <c r="BA2431" s="1"/>
      <c r="BB2431" s="1"/>
      <c r="BC2431" s="1"/>
      <c r="BD2431" s="1"/>
      <c r="BE2431" s="1"/>
      <c r="BF2431" s="1" t="s">
        <v>14668</v>
      </c>
      <c r="BG2431" s="1" t="s">
        <v>183</v>
      </c>
      <c r="BH2431" s="1"/>
      <c r="BI2431" s="1"/>
    </row>
    <row r="2432" customFormat="false" ht="12.75" hidden="false" customHeight="false" outlineLevel="0" collapsed="false">
      <c r="A2432" s="1" t="s">
        <v>1552</v>
      </c>
      <c r="B2432" s="1" t="s">
        <v>1553</v>
      </c>
      <c r="C2432" s="1" t="s">
        <v>177</v>
      </c>
      <c r="D2432" s="1" t="s">
        <v>1471</v>
      </c>
      <c r="E2432" s="1" t="s">
        <v>16805</v>
      </c>
      <c r="F2432" s="1" t="s">
        <v>16806</v>
      </c>
      <c r="G2432" s="1" t="n">
        <v>43</v>
      </c>
      <c r="H2432" s="1" t="n">
        <v>1000</v>
      </c>
      <c r="I2432" s="101" t="s">
        <v>188</v>
      </c>
      <c r="J2432" s="1"/>
      <c r="K2432" s="1" t="n">
        <f aca="false">IFERROR(VLOOKUP(A2432,'[2]Pivot HorizontalMRP'!$A$4:$B$2689,2,0),0)</f>
        <v>0</v>
      </c>
      <c r="L2432" s="1" t="n">
        <f aca="false">IFERROR(VLOOKUP(A2432,'[2]Pivot HorizontalMRP'!$A$4:$C$2689,3,0),0)</f>
        <v>988</v>
      </c>
      <c r="M2432" s="1" t="n">
        <f aca="false">IFERROR(VLOOKUP(A2432,'[2]Pivot HorizontalMRP'!$A$4:$D$2689,0.4,0),0)</f>
        <v>0</v>
      </c>
      <c r="N2432" s="1" t="n">
        <f aca="false">IFERROR(VLOOKUP(A2432,'[2]Pivot HorizontalMRP'!$A$4:$E$2689,5,0),0)</f>
        <v>0</v>
      </c>
      <c r="O2432" s="1" t="n">
        <f aca="false">K2432+L2432</f>
        <v>988</v>
      </c>
      <c r="P2432" s="1" t="n">
        <f aca="false">K2432+L2432+M2432+N2432</f>
        <v>988</v>
      </c>
      <c r="Q2432" s="1" t="n">
        <f aca="false">IFERROR(VLOOKUP(A2432,'[2]Pivot HorizontalMRP'!$A$4:$F$2689,6,0),0)</f>
        <v>655</v>
      </c>
      <c r="R2432" s="1" t="n">
        <f aca="false">IFERROR(VLOOKUP(A2432,'[2]Pivot HorizontalMRP'!$A$4:$G$2689,7,0),0)</f>
        <v>1692</v>
      </c>
      <c r="S2432" s="1" t="n">
        <f aca="false">IFERROR(VLOOKUP(A2432,'[2]Pivot HorizontalMRP'!$A$4:$H$2689,8,0),0)</f>
        <v>1566</v>
      </c>
      <c r="T2432" s="1" t="n">
        <f aca="false">IFERROR(VLOOKUP(A2432,'[2]Pivot HorizontalMRP'!$A$4:$I$2689,9,0),0)</f>
        <v>840</v>
      </c>
      <c r="U2432" s="1" t="n">
        <f aca="false">IF(I2432="delivery",O2432-SUM(Q2432+R2432),IF(I2432="PO",P2432-SUM(Q2432:R2432)))</f>
        <v>-1359</v>
      </c>
      <c r="V2432" s="81" t="n">
        <v>0.02</v>
      </c>
      <c r="W2432" s="81"/>
      <c r="X2432" s="81" t="n">
        <f aca="false">W2432-V2432</f>
        <v>-0.02</v>
      </c>
      <c r="Y2432" s="81"/>
      <c r="Z2432" s="81"/>
      <c r="AA2432" s="81"/>
      <c r="AB2432" s="81"/>
      <c r="AC2432" s="81"/>
      <c r="AD2432" s="81"/>
      <c r="AE2432" s="81"/>
      <c r="AF2432" s="81"/>
      <c r="AG2432" s="81"/>
      <c r="AH2432" s="81"/>
      <c r="AI2432" s="81"/>
      <c r="AJ2432" s="81"/>
      <c r="AK2432" s="81"/>
      <c r="AL2432" s="81"/>
      <c r="AM2432" s="81"/>
      <c r="AN2432" s="81"/>
      <c r="AO2432" s="81" t="str">
        <f aca="false">D2432</f>
        <v>Sanmina</v>
      </c>
      <c r="AP2432" s="1" t="s">
        <v>1474</v>
      </c>
      <c r="AQ2432" s="1"/>
      <c r="AR2432" s="1"/>
      <c r="AS2432" s="1"/>
      <c r="AT2432" s="1"/>
      <c r="AU2432" s="1"/>
      <c r="AV2432" s="1"/>
      <c r="AW2432" s="1"/>
      <c r="AX2432" s="1"/>
      <c r="AY2432" s="1"/>
      <c r="AZ2432" s="1"/>
      <c r="BA2432" s="1"/>
      <c r="BB2432" s="1"/>
      <c r="BC2432" s="1"/>
      <c r="BD2432" s="1"/>
      <c r="BE2432" s="1"/>
      <c r="BF2432" s="1" t="s">
        <v>14668</v>
      </c>
      <c r="BG2432" s="1" t="s">
        <v>183</v>
      </c>
      <c r="BH2432" s="1"/>
      <c r="BI2432" s="1"/>
    </row>
    <row r="2433" customFormat="false" ht="12.75" hidden="false" customHeight="false" outlineLevel="0" collapsed="false">
      <c r="A2433" s="1" t="s">
        <v>1556</v>
      </c>
      <c r="B2433" s="1" t="s">
        <v>1557</v>
      </c>
      <c r="C2433" s="1" t="s">
        <v>177</v>
      </c>
      <c r="D2433" s="1" t="s">
        <v>1471</v>
      </c>
      <c r="E2433" s="1" t="s">
        <v>1558</v>
      </c>
      <c r="F2433" s="1" t="s">
        <v>1559</v>
      </c>
      <c r="G2433" s="1" t="n">
        <v>33</v>
      </c>
      <c r="H2433" s="1" t="n">
        <v>500</v>
      </c>
      <c r="I2433" s="101" t="s">
        <v>188</v>
      </c>
      <c r="J2433" s="1"/>
      <c r="K2433" s="1" t="n">
        <f aca="false">IFERROR(VLOOKUP(A2433,'[2]Pivot HorizontalMRP'!$A$4:$B$2689,2,0),0)</f>
        <v>0</v>
      </c>
      <c r="L2433" s="1" t="n">
        <f aca="false">IFERROR(VLOOKUP(A2433,'[2]Pivot HorizontalMRP'!$A$4:$C$2689,3,0),0)</f>
        <v>430</v>
      </c>
      <c r="M2433" s="1" t="n">
        <f aca="false">IFERROR(VLOOKUP(A2433,'[2]Pivot HorizontalMRP'!$A$4:$D$2689,0.4,0),0)</f>
        <v>0</v>
      </c>
      <c r="N2433" s="1" t="n">
        <f aca="false">IFERROR(VLOOKUP(A2433,'[2]Pivot HorizontalMRP'!$A$4:$E$2689,5,0),0)</f>
        <v>0</v>
      </c>
      <c r="O2433" s="1" t="n">
        <f aca="false">K2433+L2433</f>
        <v>430</v>
      </c>
      <c r="P2433" s="1" t="n">
        <f aca="false">K2433+L2433+M2433+N2433</f>
        <v>430</v>
      </c>
      <c r="Q2433" s="1" t="n">
        <f aca="false">IFERROR(VLOOKUP(A2433,'[2]Pivot HorizontalMRP'!$A$4:$F$2689,6,0),0)</f>
        <v>131</v>
      </c>
      <c r="R2433" s="1" t="n">
        <f aca="false">IFERROR(VLOOKUP(A2433,'[2]Pivot HorizontalMRP'!$A$4:$G$2689,7,0),0)</f>
        <v>70</v>
      </c>
      <c r="S2433" s="1" t="n">
        <f aca="false">IFERROR(VLOOKUP(A2433,'[2]Pivot HorizontalMRP'!$A$4:$H$2689,8,0),0)</f>
        <v>0</v>
      </c>
      <c r="T2433" s="1" t="n">
        <f aca="false">IFERROR(VLOOKUP(A2433,'[2]Pivot HorizontalMRP'!$A$4:$I$2689,9,0),0)</f>
        <v>0</v>
      </c>
      <c r="U2433" s="1" t="n">
        <f aca="false">IF(I2433="delivery",O2433-SUM(Q2433+R2433),IF(I2433="PO",P2433-SUM(Q2433:R2433)))</f>
        <v>229</v>
      </c>
      <c r="V2433" s="81" t="n">
        <v>0.65</v>
      </c>
      <c r="W2433" s="81"/>
      <c r="X2433" s="81" t="n">
        <f aca="false">W2433-V2433</f>
        <v>-0.65</v>
      </c>
      <c r="Y2433" s="81"/>
      <c r="Z2433" s="81"/>
      <c r="AA2433" s="81"/>
      <c r="AB2433" s="81"/>
      <c r="AC2433" s="81"/>
      <c r="AD2433" s="81"/>
      <c r="AE2433" s="81"/>
      <c r="AF2433" s="81"/>
      <c r="AG2433" s="81"/>
      <c r="AH2433" s="81"/>
      <c r="AI2433" s="81"/>
      <c r="AJ2433" s="81"/>
      <c r="AK2433" s="81"/>
      <c r="AL2433" s="81"/>
      <c r="AM2433" s="81"/>
      <c r="AN2433" s="81"/>
      <c r="AO2433" s="81" t="str">
        <f aca="false">D2433</f>
        <v>Sanmina</v>
      </c>
      <c r="AP2433" s="1" t="s">
        <v>1474</v>
      </c>
      <c r="AQ2433" s="1"/>
      <c r="AR2433" s="1"/>
      <c r="AS2433" s="1"/>
      <c r="AT2433" s="1"/>
      <c r="AU2433" s="1"/>
      <c r="AV2433" s="1"/>
      <c r="AW2433" s="1"/>
      <c r="AX2433" s="1"/>
      <c r="AY2433" s="1"/>
      <c r="AZ2433" s="1"/>
      <c r="BA2433" s="1"/>
      <c r="BB2433" s="1"/>
      <c r="BC2433" s="1"/>
      <c r="BD2433" s="1"/>
      <c r="BE2433" s="1"/>
      <c r="BF2433" s="1" t="s">
        <v>14668</v>
      </c>
      <c r="BG2433" s="1" t="s">
        <v>183</v>
      </c>
      <c r="BH2433" s="1"/>
      <c r="BI2433" s="1"/>
    </row>
    <row r="2434" customFormat="false" ht="12.75" hidden="false" customHeight="false" outlineLevel="0" collapsed="false">
      <c r="A2434" s="1" t="s">
        <v>16807</v>
      </c>
      <c r="B2434" s="1" t="s">
        <v>1561</v>
      </c>
      <c r="C2434" s="1" t="s">
        <v>177</v>
      </c>
      <c r="D2434" s="1" t="s">
        <v>1471</v>
      </c>
      <c r="E2434" s="1" t="s">
        <v>16808</v>
      </c>
      <c r="F2434" s="1" t="s">
        <v>16809</v>
      </c>
      <c r="G2434" s="1" t="n">
        <v>55</v>
      </c>
      <c r="H2434" s="1" t="n">
        <v>1</v>
      </c>
      <c r="I2434" s="101" t="s">
        <v>188</v>
      </c>
      <c r="J2434" s="1"/>
      <c r="K2434" s="1" t="n">
        <f aca="false">IFERROR(VLOOKUP(A2434,'[2]Pivot HorizontalMRP'!$A$4:$B$2689,2,0),0)</f>
        <v>0</v>
      </c>
      <c r="L2434" s="1" t="n">
        <f aca="false">IFERROR(VLOOKUP(A2434,'[2]Pivot HorizontalMRP'!$A$4:$C$2689,3,0),0)</f>
        <v>0</v>
      </c>
      <c r="M2434" s="1" t="n">
        <f aca="false">IFERROR(VLOOKUP(A2434,'[2]Pivot HorizontalMRP'!$A$4:$D$2689,0.4,0),0)</f>
        <v>0</v>
      </c>
      <c r="N2434" s="1" t="n">
        <f aca="false">IFERROR(VLOOKUP(A2434,'[2]Pivot HorizontalMRP'!$A$4:$E$2689,5,0),0)</f>
        <v>0</v>
      </c>
      <c r="O2434" s="1" t="n">
        <f aca="false">K2434+L2434</f>
        <v>0</v>
      </c>
      <c r="P2434" s="1" t="n">
        <f aca="false">K2434+L2434+M2434+N2434</f>
        <v>0</v>
      </c>
      <c r="Q2434" s="1" t="n">
        <f aca="false">IFERROR(VLOOKUP(A2434,'[2]Pivot HorizontalMRP'!$A$4:$F$2689,6,0),0)</f>
        <v>36230</v>
      </c>
      <c r="R2434" s="1" t="n">
        <f aca="false">IFERROR(VLOOKUP(A2434,'[2]Pivot HorizontalMRP'!$A$4:$G$2689,7,0),0)</f>
        <v>62072</v>
      </c>
      <c r="S2434" s="1" t="n">
        <f aca="false">IFERROR(VLOOKUP(A2434,'[2]Pivot HorizontalMRP'!$A$4:$H$2689,8,0),0)</f>
        <v>90472</v>
      </c>
      <c r="T2434" s="1" t="n">
        <f aca="false">IFERROR(VLOOKUP(A2434,'[2]Pivot HorizontalMRP'!$A$4:$I$2689,9,0),0)</f>
        <v>68772</v>
      </c>
      <c r="U2434" s="1" t="n">
        <f aca="false">IF(I2434="delivery",O2434-SUM(Q2434+R2434),IF(I2434="PO",P2434-SUM(Q2434:R2434)))</f>
        <v>-98302</v>
      </c>
      <c r="V2434" s="81" t="n">
        <v>1E-005</v>
      </c>
      <c r="W2434" s="81"/>
      <c r="X2434" s="81" t="n">
        <f aca="false">W2434-V2434</f>
        <v>-1E-005</v>
      </c>
      <c r="Y2434" s="81"/>
      <c r="Z2434" s="81"/>
      <c r="AA2434" s="81"/>
      <c r="AB2434" s="81"/>
      <c r="AC2434" s="81"/>
      <c r="AD2434" s="81"/>
      <c r="AE2434" s="81"/>
      <c r="AF2434" s="81"/>
      <c r="AG2434" s="81"/>
      <c r="AH2434" s="81"/>
      <c r="AI2434" s="81"/>
      <c r="AJ2434" s="81"/>
      <c r="AK2434" s="81"/>
      <c r="AL2434" s="81"/>
      <c r="AM2434" s="81"/>
      <c r="AN2434" s="81"/>
      <c r="AO2434" s="81" t="str">
        <f aca="false">D2434</f>
        <v>Sanmina</v>
      </c>
      <c r="AP2434" s="102" t="s">
        <v>1474</v>
      </c>
      <c r="AQ2434" s="1"/>
      <c r="AR2434" s="1"/>
      <c r="AS2434" s="1"/>
      <c r="AT2434" s="1"/>
      <c r="AU2434" s="1"/>
      <c r="AV2434" s="1"/>
      <c r="AW2434" s="1"/>
      <c r="AX2434" s="1"/>
      <c r="AY2434" s="1"/>
      <c r="AZ2434" s="1"/>
      <c r="BA2434" s="1"/>
      <c r="BB2434" s="1"/>
      <c r="BC2434" s="1"/>
      <c r="BD2434" s="1"/>
      <c r="BE2434" s="1"/>
      <c r="BF2434" s="1" t="s">
        <v>10540</v>
      </c>
      <c r="BG2434" s="1" t="s">
        <v>183</v>
      </c>
      <c r="BH2434" s="1"/>
      <c r="BI2434" s="1"/>
    </row>
    <row r="2435" customFormat="false" ht="12.75" hidden="false" customHeight="false" outlineLevel="0" collapsed="false">
      <c r="A2435" s="103" t="s">
        <v>1560</v>
      </c>
      <c r="B2435" s="104" t="s">
        <v>1561</v>
      </c>
      <c r="C2435" s="99" t="s">
        <v>177</v>
      </c>
      <c r="D2435" s="99" t="s">
        <v>1471</v>
      </c>
      <c r="E2435" s="99" t="s">
        <v>16808</v>
      </c>
      <c r="F2435" s="99" t="s">
        <v>1563</v>
      </c>
      <c r="G2435" s="99" t="n">
        <v>43</v>
      </c>
      <c r="H2435" s="99" t="n">
        <v>1000</v>
      </c>
      <c r="I2435" s="99" t="s">
        <v>188</v>
      </c>
      <c r="K2435" s="1" t="n">
        <f aca="false">IFERROR(VLOOKUP(A2435,'[2]Pivot HorizontalMRP'!$A$4:$B$2689,2,0),0)</f>
        <v>0</v>
      </c>
      <c r="L2435" s="1" t="n">
        <f aca="false">IFERROR(VLOOKUP(A2435,'[2]Pivot HorizontalMRP'!$A$4:$C$2689,3,0),0)</f>
        <v>27921</v>
      </c>
      <c r="M2435" s="1" t="n">
        <f aca="false">IFERROR(VLOOKUP(A2435,'[2]Pivot HorizontalMRP'!$A$4:$D$2689,0.4,0),0)</f>
        <v>0</v>
      </c>
      <c r="N2435" s="1" t="n">
        <f aca="false">IFERROR(VLOOKUP(A2435,'[2]Pivot HorizontalMRP'!$A$4:$E$2689,5,0),0)</f>
        <v>0</v>
      </c>
      <c r="O2435" s="1" t="n">
        <f aca="false">K2435+L2435</f>
        <v>27921</v>
      </c>
      <c r="P2435" s="1" t="n">
        <f aca="false">K2435+L2435+M2435+N2435</f>
        <v>27921</v>
      </c>
      <c r="Q2435" s="1" t="n">
        <f aca="false">IFERROR(VLOOKUP(A2435,'[2]Pivot HorizontalMRP'!$A$4:$F$2689,6,0),0)</f>
        <v>52</v>
      </c>
      <c r="R2435" s="1" t="n">
        <f aca="false">IFERROR(VLOOKUP(A2435,'[2]Pivot HorizontalMRP'!$A$4:$G$2689,7,0),0)</f>
        <v>0</v>
      </c>
      <c r="S2435" s="1" t="n">
        <f aca="false">IFERROR(VLOOKUP(A2435,'[2]Pivot HorizontalMRP'!$A$4:$H$2689,8,0),0)</f>
        <v>0</v>
      </c>
      <c r="T2435" s="1" t="n">
        <f aca="false">IFERROR(VLOOKUP(A2435,'[2]Pivot HorizontalMRP'!$A$4:$I$2689,9,0),0)</f>
        <v>0</v>
      </c>
      <c r="U2435" s="1" t="n">
        <f aca="false">IF(I2435="delivery",O2435-SUM(Q2435+R2435),IF(I2435="PO",P2435-SUM(Q2435:R2435)))</f>
        <v>27869</v>
      </c>
      <c r="V2435" s="99" t="n">
        <v>0.08</v>
      </c>
      <c r="X2435" s="81" t="n">
        <f aca="false">W2435-V2435</f>
        <v>-0.08</v>
      </c>
      <c r="AA2435" s="81"/>
      <c r="AO2435" s="81" t="str">
        <f aca="false">D2435</f>
        <v>Sanmina</v>
      </c>
      <c r="AP2435" s="99" t="s">
        <v>1474</v>
      </c>
      <c r="BF2435" s="99" t="s">
        <v>14668</v>
      </c>
      <c r="BG2435" s="1" t="s">
        <v>183</v>
      </c>
    </row>
    <row r="2436" customFormat="false" ht="12.75" hidden="false" customHeight="false" outlineLevel="0" collapsed="false">
      <c r="A2436" s="1" t="s">
        <v>14143</v>
      </c>
      <c r="B2436" s="1" t="s">
        <v>14144</v>
      </c>
      <c r="C2436" s="1" t="s">
        <v>177</v>
      </c>
      <c r="D2436" s="1" t="s">
        <v>1471</v>
      </c>
      <c r="E2436" s="1" t="s">
        <v>14145</v>
      </c>
      <c r="F2436" s="1" t="s">
        <v>14146</v>
      </c>
      <c r="G2436" s="1" t="n">
        <v>55</v>
      </c>
      <c r="H2436" s="1" t="n">
        <v>1</v>
      </c>
      <c r="I2436" s="101" t="s">
        <v>188</v>
      </c>
      <c r="J2436" s="1"/>
      <c r="K2436" s="1" t="n">
        <f aca="false">IFERROR(VLOOKUP(A2436,'[2]Pivot HorizontalMRP'!$A$4:$B$2689,2,0),0)</f>
        <v>0</v>
      </c>
      <c r="L2436" s="1" t="n">
        <f aca="false">IFERROR(VLOOKUP(A2436,'[2]Pivot HorizontalMRP'!$A$4:$C$2689,3,0),0)</f>
        <v>0</v>
      </c>
      <c r="M2436" s="1" t="n">
        <f aca="false">IFERROR(VLOOKUP(A2436,'[2]Pivot HorizontalMRP'!$A$4:$D$2689,0.4,0),0)</f>
        <v>0</v>
      </c>
      <c r="N2436" s="1" t="n">
        <f aca="false">IFERROR(VLOOKUP(A2436,'[2]Pivot HorizontalMRP'!$A$4:$E$2689,5,0),0)</f>
        <v>0</v>
      </c>
      <c r="O2436" s="1" t="n">
        <f aca="false">K2436+L2436</f>
        <v>0</v>
      </c>
      <c r="P2436" s="1" t="n">
        <f aca="false">K2436+L2436+M2436+N2436</f>
        <v>0</v>
      </c>
      <c r="Q2436" s="1" t="n">
        <f aca="false">IFERROR(VLOOKUP(A2436,'[2]Pivot HorizontalMRP'!$A$4:$F$2689,6,0),0)</f>
        <v>62</v>
      </c>
      <c r="R2436" s="1" t="n">
        <f aca="false">IFERROR(VLOOKUP(A2436,'[2]Pivot HorizontalMRP'!$A$4:$G$2689,7,0),0)</f>
        <v>366</v>
      </c>
      <c r="S2436" s="1" t="n">
        <f aca="false">IFERROR(VLOOKUP(A2436,'[2]Pivot HorizontalMRP'!$A$4:$H$2689,8,0),0)</f>
        <v>230</v>
      </c>
      <c r="T2436" s="1" t="n">
        <f aca="false">IFERROR(VLOOKUP(A2436,'[2]Pivot HorizontalMRP'!$A$4:$I$2689,9,0),0)</f>
        <v>345</v>
      </c>
      <c r="U2436" s="1" t="n">
        <f aca="false">IF(I2436="delivery",O2436-SUM(Q2436+R2436),IF(I2436="PO",P2436-SUM(Q2436:R2436)))</f>
        <v>-428</v>
      </c>
      <c r="V2436" s="81" t="n">
        <v>0.65</v>
      </c>
      <c r="W2436" s="81"/>
      <c r="X2436" s="81" t="n">
        <f aca="false">W2436-V2436</f>
        <v>-0.65</v>
      </c>
      <c r="Y2436" s="81"/>
      <c r="Z2436" s="81"/>
      <c r="AA2436" s="81"/>
      <c r="AB2436" s="81"/>
      <c r="AC2436" s="81"/>
      <c r="AD2436" s="81"/>
      <c r="AE2436" s="81"/>
      <c r="AF2436" s="81"/>
      <c r="AG2436" s="81"/>
      <c r="AH2436" s="81"/>
      <c r="AI2436" s="81"/>
      <c r="AJ2436" s="81"/>
      <c r="AK2436" s="81"/>
      <c r="AL2436" s="81"/>
      <c r="AM2436" s="81"/>
      <c r="AN2436" s="81"/>
      <c r="AO2436" s="81" t="str">
        <f aca="false">D2436</f>
        <v>Sanmina</v>
      </c>
      <c r="AP2436" s="1" t="s">
        <v>1474</v>
      </c>
      <c r="AQ2436" s="1"/>
      <c r="AR2436" s="1"/>
      <c r="AS2436" s="1"/>
      <c r="AT2436" s="1"/>
      <c r="AU2436" s="1"/>
      <c r="AV2436" s="1"/>
      <c r="AW2436" s="1"/>
      <c r="AX2436" s="1"/>
      <c r="AY2436" s="1"/>
      <c r="AZ2436" s="1"/>
      <c r="BA2436" s="1"/>
      <c r="BB2436" s="1"/>
      <c r="BC2436" s="1"/>
      <c r="BD2436" s="1"/>
      <c r="BE2436" s="1"/>
      <c r="BF2436" s="1" t="s">
        <v>14668</v>
      </c>
      <c r="BG2436" s="1" t="s">
        <v>183</v>
      </c>
      <c r="BH2436" s="1"/>
      <c r="BI2436" s="1"/>
    </row>
    <row r="2437" customFormat="false" ht="12.75" hidden="false" customHeight="false" outlineLevel="0" collapsed="false">
      <c r="A2437" s="1" t="s">
        <v>16810</v>
      </c>
      <c r="B2437" s="1" t="s">
        <v>1565</v>
      </c>
      <c r="C2437" s="1" t="s">
        <v>177</v>
      </c>
      <c r="D2437" s="1" t="s">
        <v>1471</v>
      </c>
      <c r="E2437" s="1" t="s">
        <v>16811</v>
      </c>
      <c r="F2437" s="1" t="s">
        <v>16812</v>
      </c>
      <c r="G2437" s="1" t="n">
        <v>76</v>
      </c>
      <c r="H2437" s="1" t="n">
        <v>1000</v>
      </c>
      <c r="I2437" s="101" t="s">
        <v>188</v>
      </c>
      <c r="J2437" s="1"/>
      <c r="K2437" s="1" t="n">
        <f aca="false">IFERROR(VLOOKUP(A2437,'[2]Pivot HorizontalMRP'!$A$4:$B$2689,2,0),0)</f>
        <v>0</v>
      </c>
      <c r="L2437" s="1" t="n">
        <f aca="false">IFERROR(VLOOKUP(A2437,'[2]Pivot HorizontalMRP'!$A$4:$C$2689,3,0),0)</f>
        <v>200</v>
      </c>
      <c r="M2437" s="1" t="n">
        <f aca="false">IFERROR(VLOOKUP(A2437,'[2]Pivot HorizontalMRP'!$A$4:$D$2689,0.4,0),0)</f>
        <v>0</v>
      </c>
      <c r="N2437" s="1" t="n">
        <f aca="false">IFERROR(VLOOKUP(A2437,'[2]Pivot HorizontalMRP'!$A$4:$E$2689,5,0),0)</f>
        <v>0</v>
      </c>
      <c r="O2437" s="1" t="n">
        <f aca="false">K2437+L2437</f>
        <v>200</v>
      </c>
      <c r="P2437" s="1" t="n">
        <f aca="false">K2437+L2437+M2437+N2437</f>
        <v>200</v>
      </c>
      <c r="Q2437" s="1" t="n">
        <f aca="false">IFERROR(VLOOKUP(A2437,'[2]Pivot HorizontalMRP'!$A$4:$F$2689,6,0),0)</f>
        <v>19205</v>
      </c>
      <c r="R2437" s="1" t="n">
        <f aca="false">IFERROR(VLOOKUP(A2437,'[2]Pivot HorizontalMRP'!$A$4:$G$2689,7,0),0)</f>
        <v>17266</v>
      </c>
      <c r="S2437" s="1" t="n">
        <f aca="false">IFERROR(VLOOKUP(A2437,'[2]Pivot HorizontalMRP'!$A$4:$H$2689,8,0),0)</f>
        <v>16213</v>
      </c>
      <c r="T2437" s="1" t="n">
        <f aca="false">IFERROR(VLOOKUP(A2437,'[2]Pivot HorizontalMRP'!$A$4:$I$2689,9,0),0)</f>
        <v>15569</v>
      </c>
      <c r="U2437" s="1" t="n">
        <f aca="false">IF(I2437="delivery",O2437-SUM(Q2437+R2437),IF(I2437="PO",P2437-SUM(Q2437:R2437)))</f>
        <v>-36271</v>
      </c>
      <c r="V2437" s="81" t="n">
        <v>0.0098</v>
      </c>
      <c r="W2437" s="81"/>
      <c r="X2437" s="81" t="n">
        <f aca="false">W2437-V2437</f>
        <v>-0.0098</v>
      </c>
      <c r="Y2437" s="81"/>
      <c r="Z2437" s="81"/>
      <c r="AA2437" s="81"/>
      <c r="AB2437" s="81"/>
      <c r="AC2437" s="81"/>
      <c r="AD2437" s="81"/>
      <c r="AE2437" s="81"/>
      <c r="AF2437" s="81"/>
      <c r="AG2437" s="81"/>
      <c r="AH2437" s="81"/>
      <c r="AI2437" s="81"/>
      <c r="AJ2437" s="81"/>
      <c r="AK2437" s="81"/>
      <c r="AL2437" s="81"/>
      <c r="AM2437" s="81"/>
      <c r="AN2437" s="81"/>
      <c r="AO2437" s="81" t="str">
        <f aca="false">D2437</f>
        <v>Sanmina</v>
      </c>
      <c r="AP2437" s="102" t="s">
        <v>1474</v>
      </c>
      <c r="AQ2437" s="1"/>
      <c r="AR2437" s="1"/>
      <c r="AS2437" s="1"/>
      <c r="AT2437" s="1"/>
      <c r="AU2437" s="1"/>
      <c r="AV2437" s="1"/>
      <c r="AW2437" s="1"/>
      <c r="AX2437" s="1"/>
      <c r="AY2437" s="1"/>
      <c r="AZ2437" s="1"/>
      <c r="BA2437" s="1"/>
      <c r="BB2437" s="1"/>
      <c r="BC2437" s="1"/>
      <c r="BD2437" s="1"/>
      <c r="BE2437" s="1"/>
      <c r="BF2437" s="1" t="s">
        <v>11284</v>
      </c>
      <c r="BG2437" s="1" t="s">
        <v>183</v>
      </c>
      <c r="BH2437" s="1"/>
      <c r="BI2437" s="1"/>
    </row>
    <row r="2438" customFormat="false" ht="12.75" hidden="false" customHeight="false" outlineLevel="0" collapsed="false">
      <c r="A2438" s="103" t="s">
        <v>1564</v>
      </c>
      <c r="B2438" s="104" t="s">
        <v>1565</v>
      </c>
      <c r="C2438" s="99" t="s">
        <v>177</v>
      </c>
      <c r="D2438" s="99" t="s">
        <v>1471</v>
      </c>
      <c r="E2438" s="99" t="s">
        <v>16811</v>
      </c>
      <c r="F2438" s="99" t="s">
        <v>1567</v>
      </c>
      <c r="G2438" s="99" t="n">
        <v>83</v>
      </c>
      <c r="H2438" s="99" t="n">
        <v>5000</v>
      </c>
      <c r="I2438" s="99" t="s">
        <v>188</v>
      </c>
      <c r="K2438" s="1" t="n">
        <f aca="false">IFERROR(VLOOKUP(A2438,'[2]Pivot HorizontalMRP'!$A$4:$B$2689,2,0),0)</f>
        <v>0</v>
      </c>
      <c r="L2438" s="1" t="n">
        <f aca="false">IFERROR(VLOOKUP(A2438,'[2]Pivot HorizontalMRP'!$A$4:$C$2689,3,0),0)</f>
        <v>14297</v>
      </c>
      <c r="M2438" s="1" t="n">
        <f aca="false">IFERROR(VLOOKUP(A2438,'[2]Pivot HorizontalMRP'!$A$4:$D$2689,0.4,0),0)</f>
        <v>0</v>
      </c>
      <c r="N2438" s="1" t="n">
        <f aca="false">IFERROR(VLOOKUP(A2438,'[2]Pivot HorizontalMRP'!$A$4:$E$2689,5,0),0)</f>
        <v>4000</v>
      </c>
      <c r="O2438" s="1" t="n">
        <f aca="false">K2438+L2438</f>
        <v>14297</v>
      </c>
      <c r="P2438" s="1" t="n">
        <f aca="false">K2438+L2438+M2438+N2438</f>
        <v>18297</v>
      </c>
      <c r="Q2438" s="1" t="n">
        <f aca="false">IFERROR(VLOOKUP(A2438,'[2]Pivot HorizontalMRP'!$A$4:$F$2689,6,0),0)</f>
        <v>225</v>
      </c>
      <c r="R2438" s="1" t="n">
        <f aca="false">IFERROR(VLOOKUP(A2438,'[2]Pivot HorizontalMRP'!$A$4:$G$2689,7,0),0)</f>
        <v>0</v>
      </c>
      <c r="S2438" s="1" t="n">
        <f aca="false">IFERROR(VLOOKUP(A2438,'[2]Pivot HorizontalMRP'!$A$4:$H$2689,8,0),0)</f>
        <v>0</v>
      </c>
      <c r="T2438" s="1" t="n">
        <f aca="false">IFERROR(VLOOKUP(A2438,'[2]Pivot HorizontalMRP'!$A$4:$I$2689,9,0),0)</f>
        <v>0</v>
      </c>
      <c r="U2438" s="1" t="n">
        <f aca="false">IF(I2438="delivery",O2438-SUM(Q2438+R2438),IF(I2438="PO",P2438-SUM(Q2438:R2438)))</f>
        <v>18072</v>
      </c>
      <c r="V2438" s="99" t="n">
        <v>0.0098</v>
      </c>
      <c r="X2438" s="81" t="n">
        <f aca="false">W2438-V2438</f>
        <v>-0.0098</v>
      </c>
      <c r="AA2438" s="81"/>
      <c r="AO2438" s="81" t="str">
        <f aca="false">D2438</f>
        <v>Sanmina</v>
      </c>
      <c r="AP2438" s="99" t="s">
        <v>1474</v>
      </c>
      <c r="BF2438" s="99" t="s">
        <v>14668</v>
      </c>
      <c r="BG2438" s="1" t="s">
        <v>183</v>
      </c>
    </row>
    <row r="2439" customFormat="false" ht="12.75" hidden="false" customHeight="false" outlineLevel="0" collapsed="false">
      <c r="A2439" s="1" t="s">
        <v>1568</v>
      </c>
      <c r="B2439" s="1" t="s">
        <v>1569</v>
      </c>
      <c r="C2439" s="1" t="s">
        <v>177</v>
      </c>
      <c r="D2439" s="1" t="s">
        <v>1471</v>
      </c>
      <c r="E2439" s="1" t="s">
        <v>16813</v>
      </c>
      <c r="F2439" s="1" t="s">
        <v>1571</v>
      </c>
      <c r="G2439" s="1" t="n">
        <v>55</v>
      </c>
      <c r="H2439" s="1" t="n">
        <v>1</v>
      </c>
      <c r="I2439" s="101" t="s">
        <v>188</v>
      </c>
      <c r="J2439" s="1"/>
      <c r="K2439" s="1" t="n">
        <f aca="false">IFERROR(VLOOKUP(A2439,'[2]Pivot HorizontalMRP'!$A$4:$B$2689,2,0),0)</f>
        <v>0</v>
      </c>
      <c r="L2439" s="1" t="n">
        <f aca="false">IFERROR(VLOOKUP(A2439,'[2]Pivot HorizontalMRP'!$A$4:$C$2689,3,0),0)</f>
        <v>1000</v>
      </c>
      <c r="M2439" s="1" t="n">
        <f aca="false">IFERROR(VLOOKUP(A2439,'[2]Pivot HorizontalMRP'!$A$4:$D$2689,0.4,0),0)</f>
        <v>0</v>
      </c>
      <c r="N2439" s="1" t="n">
        <f aca="false">IFERROR(VLOOKUP(A2439,'[2]Pivot HorizontalMRP'!$A$4:$E$2689,5,0),0)</f>
        <v>0</v>
      </c>
      <c r="O2439" s="1" t="n">
        <f aca="false">K2439+L2439</f>
        <v>1000</v>
      </c>
      <c r="P2439" s="1" t="n">
        <f aca="false">K2439+L2439+M2439+N2439</f>
        <v>1000</v>
      </c>
      <c r="Q2439" s="1" t="n">
        <f aca="false">IFERROR(VLOOKUP(A2439,'[2]Pivot HorizontalMRP'!$A$4:$F$2689,6,0),0)</f>
        <v>0</v>
      </c>
      <c r="R2439" s="1" t="n">
        <f aca="false">IFERROR(VLOOKUP(A2439,'[2]Pivot HorizontalMRP'!$A$4:$G$2689,7,0),0)</f>
        <v>6008</v>
      </c>
      <c r="S2439" s="1" t="n">
        <f aca="false">IFERROR(VLOOKUP(A2439,'[2]Pivot HorizontalMRP'!$A$4:$H$2689,8,0),0)</f>
        <v>3062</v>
      </c>
      <c r="T2439" s="1" t="n">
        <f aca="false">IFERROR(VLOOKUP(A2439,'[2]Pivot HorizontalMRP'!$A$4:$I$2689,9,0),0)</f>
        <v>3814</v>
      </c>
      <c r="U2439" s="1" t="n">
        <f aca="false">IF(I2439="delivery",O2439-SUM(Q2439+R2439),IF(I2439="PO",P2439-SUM(Q2439:R2439)))</f>
        <v>-5008</v>
      </c>
      <c r="V2439" s="81" t="n">
        <v>0.012</v>
      </c>
      <c r="W2439" s="81"/>
      <c r="X2439" s="81" t="n">
        <f aca="false">W2439-V2439</f>
        <v>-0.012</v>
      </c>
      <c r="Y2439" s="81"/>
      <c r="Z2439" s="81"/>
      <c r="AA2439" s="81"/>
      <c r="AB2439" s="81"/>
      <c r="AC2439" s="81"/>
      <c r="AD2439" s="81"/>
      <c r="AE2439" s="81"/>
      <c r="AF2439" s="81"/>
      <c r="AG2439" s="81"/>
      <c r="AH2439" s="81"/>
      <c r="AI2439" s="81"/>
      <c r="AJ2439" s="81"/>
      <c r="AK2439" s="81"/>
      <c r="AL2439" s="81"/>
      <c r="AM2439" s="81"/>
      <c r="AN2439" s="81"/>
      <c r="AO2439" s="81" t="str">
        <f aca="false">D2439</f>
        <v>Sanmina</v>
      </c>
      <c r="AP2439" s="1" t="s">
        <v>1474</v>
      </c>
      <c r="AQ2439" s="1"/>
      <c r="AR2439" s="1"/>
      <c r="AS2439" s="1"/>
      <c r="AT2439" s="1"/>
      <c r="AU2439" s="1"/>
      <c r="AV2439" s="1"/>
      <c r="AW2439" s="1"/>
      <c r="AX2439" s="1"/>
      <c r="AY2439" s="1"/>
      <c r="AZ2439" s="1"/>
      <c r="BA2439" s="1"/>
      <c r="BB2439" s="1"/>
      <c r="BC2439" s="1"/>
      <c r="BD2439" s="1"/>
      <c r="BE2439" s="1"/>
      <c r="BF2439" s="1" t="s">
        <v>14668</v>
      </c>
      <c r="BG2439" s="1" t="s">
        <v>183</v>
      </c>
      <c r="BH2439" s="1"/>
      <c r="BI2439" s="1"/>
    </row>
    <row r="2440" customFormat="false" ht="12.75" hidden="false" customHeight="false" outlineLevel="0" collapsed="false">
      <c r="A2440" s="1" t="s">
        <v>16814</v>
      </c>
      <c r="B2440" s="1" t="s">
        <v>1575</v>
      </c>
      <c r="C2440" s="1" t="s">
        <v>177</v>
      </c>
      <c r="D2440" s="1" t="s">
        <v>1471</v>
      </c>
      <c r="E2440" s="1" t="s">
        <v>16815</v>
      </c>
      <c r="F2440" s="1" t="s">
        <v>1577</v>
      </c>
      <c r="G2440" s="1" t="n">
        <v>41</v>
      </c>
      <c r="H2440" s="1" t="n">
        <v>500</v>
      </c>
      <c r="I2440" s="101" t="s">
        <v>188</v>
      </c>
      <c r="J2440" s="1"/>
      <c r="K2440" s="1" t="n">
        <f aca="false">IFERROR(VLOOKUP(A2440,'[2]Pivot HorizontalMRP'!$A$4:$B$2689,2,0),0)</f>
        <v>0</v>
      </c>
      <c r="L2440" s="1" t="n">
        <f aca="false">IFERROR(VLOOKUP(A2440,'[2]Pivot HorizontalMRP'!$A$4:$C$2689,3,0),0)</f>
        <v>20</v>
      </c>
      <c r="M2440" s="1" t="n">
        <f aca="false">IFERROR(VLOOKUP(A2440,'[2]Pivot HorizontalMRP'!$A$4:$D$2689,0.4,0),0)</f>
        <v>0</v>
      </c>
      <c r="N2440" s="1" t="n">
        <f aca="false">IFERROR(VLOOKUP(A2440,'[2]Pivot HorizontalMRP'!$A$4:$E$2689,5,0),0)</f>
        <v>0</v>
      </c>
      <c r="O2440" s="1" t="n">
        <f aca="false">K2440+L2440</f>
        <v>20</v>
      </c>
      <c r="P2440" s="1" t="n">
        <f aca="false">K2440+L2440+M2440+N2440</f>
        <v>20</v>
      </c>
      <c r="Q2440" s="1" t="n">
        <f aca="false">IFERROR(VLOOKUP(A2440,'[2]Pivot HorizontalMRP'!$A$4:$F$2689,6,0),0)</f>
        <v>561</v>
      </c>
      <c r="R2440" s="1" t="n">
        <f aca="false">IFERROR(VLOOKUP(A2440,'[2]Pivot HorizontalMRP'!$A$4:$G$2689,7,0),0)</f>
        <v>1709</v>
      </c>
      <c r="S2440" s="1" t="n">
        <f aca="false">IFERROR(VLOOKUP(A2440,'[2]Pivot HorizontalMRP'!$A$4:$H$2689,8,0),0)</f>
        <v>1133</v>
      </c>
      <c r="T2440" s="1" t="n">
        <f aca="false">IFERROR(VLOOKUP(A2440,'[2]Pivot HorizontalMRP'!$A$4:$I$2689,9,0),0)</f>
        <v>1136</v>
      </c>
      <c r="U2440" s="1" t="n">
        <f aca="false">IF(I2440="delivery",O2440-SUM(Q2440+R2440),IF(I2440="PO",P2440-SUM(Q2440:R2440)))</f>
        <v>-2250</v>
      </c>
      <c r="V2440" s="81" t="n">
        <v>1.1</v>
      </c>
      <c r="W2440" s="81"/>
      <c r="X2440" s="81" t="n">
        <f aca="false">W2440-V2440</f>
        <v>-1.1</v>
      </c>
      <c r="Y2440" s="81"/>
      <c r="Z2440" s="81"/>
      <c r="AA2440" s="81"/>
      <c r="AB2440" s="81"/>
      <c r="AC2440" s="81"/>
      <c r="AD2440" s="81"/>
      <c r="AE2440" s="81"/>
      <c r="AF2440" s="81"/>
      <c r="AG2440" s="81"/>
      <c r="AH2440" s="81"/>
      <c r="AI2440" s="81"/>
      <c r="AJ2440" s="81"/>
      <c r="AK2440" s="81"/>
      <c r="AL2440" s="81"/>
      <c r="AM2440" s="81"/>
      <c r="AN2440" s="81"/>
      <c r="AO2440" s="81" t="str">
        <f aca="false">D2440</f>
        <v>Sanmina</v>
      </c>
      <c r="AP2440" s="102" t="s">
        <v>1474</v>
      </c>
      <c r="AQ2440" s="1"/>
      <c r="AR2440" s="1"/>
      <c r="AS2440" s="1"/>
      <c r="AT2440" s="1"/>
      <c r="AU2440" s="1"/>
      <c r="AV2440" s="1"/>
      <c r="AW2440" s="1"/>
      <c r="AX2440" s="1"/>
      <c r="AY2440" s="1"/>
      <c r="AZ2440" s="1"/>
      <c r="BA2440" s="1"/>
      <c r="BB2440" s="1"/>
      <c r="BC2440" s="1"/>
      <c r="BD2440" s="1"/>
      <c r="BE2440" s="1"/>
      <c r="BF2440" s="1" t="s">
        <v>11284</v>
      </c>
      <c r="BG2440" s="1" t="s">
        <v>183</v>
      </c>
      <c r="BH2440" s="1"/>
      <c r="BI2440" s="1"/>
    </row>
    <row r="2441" customFormat="false" ht="12.75" hidden="false" customHeight="false" outlineLevel="0" collapsed="false">
      <c r="A2441" s="1" t="s">
        <v>1574</v>
      </c>
      <c r="B2441" s="1" t="s">
        <v>1575</v>
      </c>
      <c r="C2441" s="1" t="s">
        <v>177</v>
      </c>
      <c r="D2441" s="1" t="s">
        <v>1471</v>
      </c>
      <c r="E2441" s="1" t="s">
        <v>16815</v>
      </c>
      <c r="F2441" s="1" t="s">
        <v>1577</v>
      </c>
      <c r="G2441" s="1" t="n">
        <v>61</v>
      </c>
      <c r="H2441" s="1" t="n">
        <v>500</v>
      </c>
      <c r="I2441" s="101" t="s">
        <v>188</v>
      </c>
      <c r="J2441" s="1"/>
      <c r="K2441" s="1" t="n">
        <f aca="false">IFERROR(VLOOKUP(A2441,'[2]Pivot HorizontalMRP'!$A$4:$B$2689,2,0),0)</f>
        <v>0</v>
      </c>
      <c r="L2441" s="1" t="n">
        <f aca="false">IFERROR(VLOOKUP(A2441,'[2]Pivot HorizontalMRP'!$A$4:$C$2689,3,0),0)</f>
        <v>737</v>
      </c>
      <c r="M2441" s="1" t="n">
        <f aca="false">IFERROR(VLOOKUP(A2441,'[2]Pivot HorizontalMRP'!$A$4:$D$2689,0.4,0),0)</f>
        <v>0</v>
      </c>
      <c r="N2441" s="1" t="n">
        <f aca="false">IFERROR(VLOOKUP(A2441,'[2]Pivot HorizontalMRP'!$A$4:$E$2689,5,0),0)</f>
        <v>0</v>
      </c>
      <c r="O2441" s="1" t="n">
        <f aca="false">K2441+L2441</f>
        <v>737</v>
      </c>
      <c r="P2441" s="1" t="n">
        <f aca="false">K2441+L2441+M2441+N2441</f>
        <v>737</v>
      </c>
      <c r="Q2441" s="1" t="n">
        <f aca="false">IFERROR(VLOOKUP(A2441,'[2]Pivot HorizontalMRP'!$A$4:$F$2689,6,0),0)</f>
        <v>0</v>
      </c>
      <c r="R2441" s="1" t="n">
        <f aca="false">IFERROR(VLOOKUP(A2441,'[2]Pivot HorizontalMRP'!$A$4:$G$2689,7,0),0)</f>
        <v>0</v>
      </c>
      <c r="S2441" s="1" t="n">
        <f aca="false">IFERROR(VLOOKUP(A2441,'[2]Pivot HorizontalMRP'!$A$4:$H$2689,8,0),0)</f>
        <v>0</v>
      </c>
      <c r="T2441" s="1" t="n">
        <f aca="false">IFERROR(VLOOKUP(A2441,'[2]Pivot HorizontalMRP'!$A$4:$I$2689,9,0),0)</f>
        <v>0</v>
      </c>
      <c r="U2441" s="1" t="n">
        <f aca="false">IF(I2441="delivery",O2441-SUM(Q2441+R2441),IF(I2441="PO",P2441-SUM(Q2441:R2441)))</f>
        <v>737</v>
      </c>
      <c r="V2441" s="81" t="n">
        <v>0.65</v>
      </c>
      <c r="W2441" s="81"/>
      <c r="X2441" s="81" t="n">
        <f aca="false">W2441-V2441</f>
        <v>-0.65</v>
      </c>
      <c r="Y2441" s="81"/>
      <c r="Z2441" s="81"/>
      <c r="AA2441" s="81"/>
      <c r="AB2441" s="81"/>
      <c r="AC2441" s="81"/>
      <c r="AD2441" s="81"/>
      <c r="AE2441" s="81"/>
      <c r="AF2441" s="81"/>
      <c r="AG2441" s="81"/>
      <c r="AH2441" s="81"/>
      <c r="AI2441" s="81"/>
      <c r="AJ2441" s="81"/>
      <c r="AK2441" s="81"/>
      <c r="AL2441" s="81"/>
      <c r="AM2441" s="81"/>
      <c r="AN2441" s="81"/>
      <c r="AO2441" s="81" t="str">
        <f aca="false">D2441</f>
        <v>Sanmina</v>
      </c>
      <c r="AP2441" s="1" t="s">
        <v>1474</v>
      </c>
      <c r="AQ2441" s="1"/>
      <c r="AR2441" s="1"/>
      <c r="AS2441" s="1"/>
      <c r="AT2441" s="1"/>
      <c r="AU2441" s="1"/>
      <c r="AV2441" s="1"/>
      <c r="AW2441" s="1"/>
      <c r="AX2441" s="1"/>
      <c r="AY2441" s="1"/>
      <c r="AZ2441" s="1"/>
      <c r="BA2441" s="1"/>
      <c r="BB2441" s="1"/>
      <c r="BC2441" s="1"/>
      <c r="BD2441" s="1"/>
      <c r="BE2441" s="1"/>
      <c r="BF2441" s="1" t="s">
        <v>14668</v>
      </c>
      <c r="BG2441" s="1" t="s">
        <v>183</v>
      </c>
      <c r="BH2441" s="1"/>
      <c r="BI2441" s="1"/>
    </row>
    <row r="2442" customFormat="false" ht="12.75" hidden="false" customHeight="false" outlineLevel="0" collapsed="false">
      <c r="A2442" s="1" t="s">
        <v>16816</v>
      </c>
      <c r="B2442" s="1" t="s">
        <v>1579</v>
      </c>
      <c r="C2442" s="1" t="s">
        <v>177</v>
      </c>
      <c r="D2442" s="1" t="s">
        <v>1471</v>
      </c>
      <c r="E2442" s="1" t="s">
        <v>16817</v>
      </c>
      <c r="F2442" s="1" t="s">
        <v>16818</v>
      </c>
      <c r="G2442" s="1" t="n">
        <v>71</v>
      </c>
      <c r="H2442" s="1" t="n">
        <v>5000</v>
      </c>
      <c r="I2442" s="101" t="s">
        <v>188</v>
      </c>
      <c r="J2442" s="1"/>
      <c r="K2442" s="1" t="n">
        <f aca="false">IFERROR(VLOOKUP(A2442,'[2]Pivot HorizontalMRP'!$A$4:$B$2689,2,0),0)</f>
        <v>0</v>
      </c>
      <c r="L2442" s="1" t="n">
        <f aca="false">IFERROR(VLOOKUP(A2442,'[2]Pivot HorizontalMRP'!$A$4:$C$2689,3,0),0)</f>
        <v>150</v>
      </c>
      <c r="M2442" s="1" t="n">
        <f aca="false">IFERROR(VLOOKUP(A2442,'[2]Pivot HorizontalMRP'!$A$4:$D$2689,0.4,0),0)</f>
        <v>0</v>
      </c>
      <c r="N2442" s="1" t="n">
        <f aca="false">IFERROR(VLOOKUP(A2442,'[2]Pivot HorizontalMRP'!$A$4:$E$2689,5,0),0)</f>
        <v>0</v>
      </c>
      <c r="O2442" s="1" t="n">
        <f aca="false">K2442+L2442</f>
        <v>150</v>
      </c>
      <c r="P2442" s="1" t="n">
        <f aca="false">K2442+L2442+M2442+N2442</f>
        <v>150</v>
      </c>
      <c r="Q2442" s="1" t="n">
        <f aca="false">IFERROR(VLOOKUP(A2442,'[2]Pivot HorizontalMRP'!$A$4:$F$2689,6,0),0)</f>
        <v>32532</v>
      </c>
      <c r="R2442" s="1" t="n">
        <f aca="false">IFERROR(VLOOKUP(A2442,'[2]Pivot HorizontalMRP'!$A$4:$G$2689,7,0),0)</f>
        <v>47064</v>
      </c>
      <c r="S2442" s="1" t="n">
        <f aca="false">IFERROR(VLOOKUP(A2442,'[2]Pivot HorizontalMRP'!$A$4:$H$2689,8,0),0)</f>
        <v>64892</v>
      </c>
      <c r="T2442" s="1" t="n">
        <f aca="false">IFERROR(VLOOKUP(A2442,'[2]Pivot HorizontalMRP'!$A$4:$I$2689,9,0),0)</f>
        <v>50964</v>
      </c>
      <c r="U2442" s="1" t="n">
        <f aca="false">IF(I2442="delivery",O2442-SUM(Q2442+R2442),IF(I2442="PO",P2442-SUM(Q2442:R2442)))</f>
        <v>-79446</v>
      </c>
      <c r="V2442" s="81" t="n">
        <v>0.023</v>
      </c>
      <c r="W2442" s="81"/>
      <c r="X2442" s="81" t="n">
        <f aca="false">W2442-V2442</f>
        <v>-0.023</v>
      </c>
      <c r="Y2442" s="81"/>
      <c r="Z2442" s="81"/>
      <c r="AA2442" s="81"/>
      <c r="AB2442" s="81"/>
      <c r="AC2442" s="81"/>
      <c r="AD2442" s="81"/>
      <c r="AE2442" s="81"/>
      <c r="AF2442" s="81"/>
      <c r="AG2442" s="81"/>
      <c r="AH2442" s="81"/>
      <c r="AI2442" s="81"/>
      <c r="AJ2442" s="81"/>
      <c r="AK2442" s="81"/>
      <c r="AL2442" s="81"/>
      <c r="AM2442" s="81"/>
      <c r="AN2442" s="81"/>
      <c r="AO2442" s="81" t="str">
        <f aca="false">D2442</f>
        <v>Sanmina</v>
      </c>
      <c r="AP2442" s="102" t="s">
        <v>1474</v>
      </c>
      <c r="AQ2442" s="1"/>
      <c r="AR2442" s="1"/>
      <c r="AS2442" s="1"/>
      <c r="AT2442" s="1"/>
      <c r="AU2442" s="1"/>
      <c r="AV2442" s="1"/>
      <c r="AW2442" s="1"/>
      <c r="AX2442" s="1"/>
      <c r="AY2442" s="1"/>
      <c r="AZ2442" s="1"/>
      <c r="BA2442" s="1"/>
      <c r="BB2442" s="1"/>
      <c r="BC2442" s="1"/>
      <c r="BD2442" s="1"/>
      <c r="BE2442" s="1"/>
      <c r="BF2442" s="1" t="s">
        <v>11284</v>
      </c>
      <c r="BG2442" s="1" t="s">
        <v>183</v>
      </c>
      <c r="BH2442" s="1"/>
      <c r="BI2442" s="1"/>
    </row>
    <row r="2443" customFormat="false" ht="12.75" hidden="false" customHeight="false" outlineLevel="0" collapsed="false">
      <c r="A2443" s="1" t="s">
        <v>1578</v>
      </c>
      <c r="B2443" s="1" t="s">
        <v>1579</v>
      </c>
      <c r="C2443" s="1" t="s">
        <v>177</v>
      </c>
      <c r="D2443" s="1" t="s">
        <v>1471</v>
      </c>
      <c r="E2443" s="1" t="s">
        <v>16817</v>
      </c>
      <c r="F2443" s="1" t="s">
        <v>16819</v>
      </c>
      <c r="G2443" s="1" t="n">
        <v>83</v>
      </c>
      <c r="H2443" s="1" t="n">
        <v>5000</v>
      </c>
      <c r="I2443" s="101" t="s">
        <v>188</v>
      </c>
      <c r="J2443" s="1"/>
      <c r="K2443" s="1" t="n">
        <f aca="false">IFERROR(VLOOKUP(A2443,'[2]Pivot HorizontalMRP'!$A$4:$B$2689,2,0),0)</f>
        <v>0</v>
      </c>
      <c r="L2443" s="1" t="n">
        <f aca="false">IFERROR(VLOOKUP(A2443,'[2]Pivot HorizontalMRP'!$A$4:$C$2689,3,0),0)</f>
        <v>37347</v>
      </c>
      <c r="M2443" s="1" t="n">
        <f aca="false">IFERROR(VLOOKUP(A2443,'[2]Pivot HorizontalMRP'!$A$4:$D$2689,0.4,0),0)</f>
        <v>0</v>
      </c>
      <c r="N2443" s="1" t="n">
        <f aca="false">IFERROR(VLOOKUP(A2443,'[2]Pivot HorizontalMRP'!$A$4:$E$2689,5,0),0)</f>
        <v>4000</v>
      </c>
      <c r="O2443" s="1" t="n">
        <f aca="false">K2443+L2443</f>
        <v>37347</v>
      </c>
      <c r="P2443" s="1" t="n">
        <f aca="false">K2443+L2443+M2443+N2443</f>
        <v>41347</v>
      </c>
      <c r="Q2443" s="1" t="n">
        <f aca="false">IFERROR(VLOOKUP(A2443,'[2]Pivot HorizontalMRP'!$A$4:$F$2689,6,0),0)</f>
        <v>3004</v>
      </c>
      <c r="R2443" s="1" t="n">
        <f aca="false">IFERROR(VLOOKUP(A2443,'[2]Pivot HorizontalMRP'!$A$4:$G$2689,7,0),0)</f>
        <v>2880</v>
      </c>
      <c r="S2443" s="1" t="n">
        <f aca="false">IFERROR(VLOOKUP(A2443,'[2]Pivot HorizontalMRP'!$A$4:$H$2689,8,0),0)</f>
        <v>1776</v>
      </c>
      <c r="T2443" s="1" t="n">
        <f aca="false">IFERROR(VLOOKUP(A2443,'[2]Pivot HorizontalMRP'!$A$4:$I$2689,9,0),0)</f>
        <v>1872</v>
      </c>
      <c r="U2443" s="1" t="n">
        <f aca="false">IF(I2443="delivery",O2443-SUM(Q2443+R2443),IF(I2443="PO",P2443-SUM(Q2443:R2443)))</f>
        <v>35463</v>
      </c>
      <c r="V2443" s="81" t="n">
        <v>0.0228</v>
      </c>
      <c r="W2443" s="81"/>
      <c r="X2443" s="81" t="n">
        <f aca="false">W2443-V2443</f>
        <v>-0.0228</v>
      </c>
      <c r="Y2443" s="81"/>
      <c r="Z2443" s="81"/>
      <c r="AA2443" s="81"/>
      <c r="AB2443" s="81"/>
      <c r="AC2443" s="81"/>
      <c r="AD2443" s="81"/>
      <c r="AE2443" s="81"/>
      <c r="AF2443" s="81"/>
      <c r="AG2443" s="81"/>
      <c r="AH2443" s="81"/>
      <c r="AI2443" s="81"/>
      <c r="AJ2443" s="81"/>
      <c r="AK2443" s="81"/>
      <c r="AL2443" s="81"/>
      <c r="AM2443" s="81"/>
      <c r="AN2443" s="81"/>
      <c r="AO2443" s="81" t="str">
        <f aca="false">D2443</f>
        <v>Sanmina</v>
      </c>
      <c r="AP2443" s="1" t="s">
        <v>1474</v>
      </c>
      <c r="AQ2443" s="1"/>
      <c r="AR2443" s="1"/>
      <c r="AS2443" s="1"/>
      <c r="AT2443" s="1"/>
      <c r="AU2443" s="1"/>
      <c r="AV2443" s="1"/>
      <c r="AW2443" s="1"/>
      <c r="AX2443" s="1"/>
      <c r="AY2443" s="1"/>
      <c r="AZ2443" s="1"/>
      <c r="BA2443" s="1"/>
      <c r="BB2443" s="1"/>
      <c r="BC2443" s="1"/>
      <c r="BD2443" s="1"/>
      <c r="BE2443" s="1"/>
      <c r="BF2443" s="1" t="s">
        <v>14668</v>
      </c>
      <c r="BG2443" s="1" t="s">
        <v>183</v>
      </c>
      <c r="BH2443" s="1"/>
      <c r="BI2443" s="1"/>
    </row>
    <row r="2444" customFormat="false" ht="12.75" hidden="false" customHeight="false" outlineLevel="0" collapsed="false">
      <c r="A2444" s="1" t="s">
        <v>1582</v>
      </c>
      <c r="B2444" s="1" t="s">
        <v>1583</v>
      </c>
      <c r="C2444" s="1" t="s">
        <v>177</v>
      </c>
      <c r="D2444" s="1" t="s">
        <v>1471</v>
      </c>
      <c r="E2444" s="1" t="s">
        <v>16820</v>
      </c>
      <c r="F2444" s="1" t="s">
        <v>1585</v>
      </c>
      <c r="G2444" s="1" t="n">
        <v>55</v>
      </c>
      <c r="H2444" s="1" t="n">
        <v>1</v>
      </c>
      <c r="I2444" s="101" t="s">
        <v>188</v>
      </c>
      <c r="J2444" s="1"/>
      <c r="K2444" s="1" t="n">
        <f aca="false">IFERROR(VLOOKUP(A2444,'[2]Pivot HorizontalMRP'!$A$4:$B$2689,2,0),0)</f>
        <v>0</v>
      </c>
      <c r="L2444" s="1" t="n">
        <f aca="false">IFERROR(VLOOKUP(A2444,'[2]Pivot HorizontalMRP'!$A$4:$C$2689,3,0),0)</f>
        <v>0</v>
      </c>
      <c r="M2444" s="1" t="n">
        <f aca="false">IFERROR(VLOOKUP(A2444,'[2]Pivot HorizontalMRP'!$A$4:$D$2689,0.4,0),0)</f>
        <v>0</v>
      </c>
      <c r="N2444" s="1" t="n">
        <f aca="false">IFERROR(VLOOKUP(A2444,'[2]Pivot HorizontalMRP'!$A$4:$E$2689,5,0),0)</f>
        <v>0</v>
      </c>
      <c r="O2444" s="1" t="n">
        <f aca="false">K2444+L2444</f>
        <v>0</v>
      </c>
      <c r="P2444" s="1" t="n">
        <f aca="false">K2444+L2444+M2444+N2444</f>
        <v>0</v>
      </c>
      <c r="Q2444" s="1" t="n">
        <f aca="false">IFERROR(VLOOKUP(A2444,'[2]Pivot HorizontalMRP'!$A$4:$F$2689,6,0),0)</f>
        <v>0</v>
      </c>
      <c r="R2444" s="1" t="n">
        <f aca="false">IFERROR(VLOOKUP(A2444,'[2]Pivot HorizontalMRP'!$A$4:$G$2689,7,0),0)</f>
        <v>5328</v>
      </c>
      <c r="S2444" s="1" t="n">
        <f aca="false">IFERROR(VLOOKUP(A2444,'[2]Pivot HorizontalMRP'!$A$4:$H$2689,8,0),0)</f>
        <v>0</v>
      </c>
      <c r="T2444" s="1" t="n">
        <f aca="false">IFERROR(VLOOKUP(A2444,'[2]Pivot HorizontalMRP'!$A$4:$I$2689,9,0),0)</f>
        <v>0</v>
      </c>
      <c r="U2444" s="1" t="n">
        <f aca="false">IF(I2444="delivery",O2444-SUM(Q2444+R2444),IF(I2444="PO",P2444-SUM(Q2444:R2444)))</f>
        <v>-5328</v>
      </c>
      <c r="V2444" s="81" t="n">
        <v>0.45</v>
      </c>
      <c r="W2444" s="81"/>
      <c r="X2444" s="81" t="n">
        <f aca="false">W2444-V2444</f>
        <v>-0.45</v>
      </c>
      <c r="Y2444" s="81"/>
      <c r="Z2444" s="81"/>
      <c r="AA2444" s="81"/>
      <c r="AB2444" s="81"/>
      <c r="AC2444" s="81"/>
      <c r="AD2444" s="81"/>
      <c r="AE2444" s="81"/>
      <c r="AF2444" s="81"/>
      <c r="AG2444" s="81"/>
      <c r="AH2444" s="81"/>
      <c r="AI2444" s="81"/>
      <c r="AJ2444" s="81"/>
      <c r="AK2444" s="81"/>
      <c r="AL2444" s="81"/>
      <c r="AM2444" s="81"/>
      <c r="AN2444" s="81"/>
      <c r="AO2444" s="81" t="str">
        <f aca="false">D2444</f>
        <v>Sanmina</v>
      </c>
      <c r="AP2444" s="102" t="s">
        <v>1474</v>
      </c>
      <c r="AQ2444" s="1"/>
      <c r="AR2444" s="1"/>
      <c r="AS2444" s="1"/>
      <c r="AT2444" s="1"/>
      <c r="AU2444" s="1"/>
      <c r="AV2444" s="1"/>
      <c r="AW2444" s="1"/>
      <c r="AX2444" s="1"/>
      <c r="AY2444" s="1"/>
      <c r="AZ2444" s="1"/>
      <c r="BA2444" s="1"/>
      <c r="BB2444" s="1"/>
      <c r="BC2444" s="1"/>
      <c r="BD2444" s="1"/>
      <c r="BE2444" s="1"/>
      <c r="BF2444" s="1" t="s">
        <v>11284</v>
      </c>
      <c r="BG2444" s="1" t="s">
        <v>183</v>
      </c>
      <c r="BH2444" s="1"/>
      <c r="BI2444" s="1"/>
    </row>
    <row r="2445" customFormat="false" ht="12.75" hidden="false" customHeight="false" outlineLevel="0" collapsed="false">
      <c r="A2445" s="1" t="s">
        <v>14307</v>
      </c>
      <c r="B2445" s="1" t="s">
        <v>14308</v>
      </c>
      <c r="C2445" s="1" t="s">
        <v>177</v>
      </c>
      <c r="D2445" s="1" t="s">
        <v>1471</v>
      </c>
      <c r="E2445" s="1" t="s">
        <v>16821</v>
      </c>
      <c r="F2445" s="1" t="s">
        <v>14310</v>
      </c>
      <c r="G2445" s="1" t="n">
        <v>55</v>
      </c>
      <c r="H2445" s="1" t="n">
        <v>1</v>
      </c>
      <c r="I2445" s="101" t="s">
        <v>188</v>
      </c>
      <c r="J2445" s="1"/>
      <c r="K2445" s="1" t="n">
        <f aca="false">IFERROR(VLOOKUP(A2445,'[2]Pivot HorizontalMRP'!$A$4:$B$2689,2,0),0)</f>
        <v>0</v>
      </c>
      <c r="L2445" s="1" t="n">
        <f aca="false">IFERROR(VLOOKUP(A2445,'[2]Pivot HorizontalMRP'!$A$4:$C$2689,3,0),0)</f>
        <v>0</v>
      </c>
      <c r="M2445" s="1" t="n">
        <f aca="false">IFERROR(VLOOKUP(A2445,'[2]Pivot HorizontalMRP'!$A$4:$D$2689,0.4,0),0)</f>
        <v>0</v>
      </c>
      <c r="N2445" s="1" t="n">
        <f aca="false">IFERROR(VLOOKUP(A2445,'[2]Pivot HorizontalMRP'!$A$4:$E$2689,5,0),0)</f>
        <v>0</v>
      </c>
      <c r="O2445" s="1" t="n">
        <f aca="false">K2445+L2445</f>
        <v>0</v>
      </c>
      <c r="P2445" s="1" t="n">
        <f aca="false">K2445+L2445+M2445+N2445</f>
        <v>0</v>
      </c>
      <c r="Q2445" s="1" t="n">
        <f aca="false">IFERROR(VLOOKUP(A2445,'[2]Pivot HorizontalMRP'!$A$4:$F$2689,6,0),0)</f>
        <v>239</v>
      </c>
      <c r="R2445" s="1" t="n">
        <f aca="false">IFERROR(VLOOKUP(A2445,'[2]Pivot HorizontalMRP'!$A$4:$G$2689,7,0),0)</f>
        <v>751</v>
      </c>
      <c r="S2445" s="1" t="n">
        <f aca="false">IFERROR(VLOOKUP(A2445,'[2]Pivot HorizontalMRP'!$A$4:$H$2689,8,0),0)</f>
        <v>516</v>
      </c>
      <c r="T2445" s="1" t="n">
        <f aca="false">IFERROR(VLOOKUP(A2445,'[2]Pivot HorizontalMRP'!$A$4:$I$2689,9,0),0)</f>
        <v>390</v>
      </c>
      <c r="U2445" s="1" t="n">
        <f aca="false">IF(I2445="delivery",O2445-SUM(Q2445+R2445),IF(I2445="PO",P2445-SUM(Q2445:R2445)))</f>
        <v>-990</v>
      </c>
      <c r="V2445" s="81" t="n">
        <v>0.3224</v>
      </c>
      <c r="W2445" s="81"/>
      <c r="X2445" s="81" t="n">
        <f aca="false">W2445-V2445</f>
        <v>-0.3224</v>
      </c>
      <c r="Y2445" s="81"/>
      <c r="Z2445" s="81"/>
      <c r="AA2445" s="81"/>
      <c r="AB2445" s="81"/>
      <c r="AC2445" s="81"/>
      <c r="AD2445" s="81"/>
      <c r="AE2445" s="81"/>
      <c r="AF2445" s="81"/>
      <c r="AG2445" s="81"/>
      <c r="AH2445" s="81"/>
      <c r="AI2445" s="81"/>
      <c r="AJ2445" s="81"/>
      <c r="AK2445" s="81"/>
      <c r="AL2445" s="81"/>
      <c r="AM2445" s="81"/>
      <c r="AN2445" s="81"/>
      <c r="AO2445" s="81" t="str">
        <f aca="false">D2445</f>
        <v>Sanmina</v>
      </c>
      <c r="AP2445" s="1" t="s">
        <v>1474</v>
      </c>
      <c r="AQ2445" s="1"/>
      <c r="AR2445" s="1"/>
      <c r="AS2445" s="1"/>
      <c r="AT2445" s="1"/>
      <c r="AU2445" s="1"/>
      <c r="AV2445" s="1"/>
      <c r="AW2445" s="1"/>
      <c r="AX2445" s="1"/>
      <c r="AY2445" s="1"/>
      <c r="AZ2445" s="1"/>
      <c r="BA2445" s="1"/>
      <c r="BB2445" s="1"/>
      <c r="BC2445" s="1"/>
      <c r="BD2445" s="1"/>
      <c r="BE2445" s="1"/>
      <c r="BF2445" s="1" t="s">
        <v>14668</v>
      </c>
      <c r="BG2445" s="1" t="s">
        <v>183</v>
      </c>
      <c r="BH2445" s="1"/>
      <c r="BI2445" s="1"/>
    </row>
    <row r="2446" customFormat="false" ht="12.75" hidden="false" customHeight="false" outlineLevel="0" collapsed="false">
      <c r="A2446" s="1" t="s">
        <v>16822</v>
      </c>
      <c r="B2446" s="1" t="s">
        <v>16823</v>
      </c>
      <c r="C2446" s="1" t="s">
        <v>177</v>
      </c>
      <c r="D2446" s="1" t="s">
        <v>1471</v>
      </c>
      <c r="E2446" s="1" t="s">
        <v>16824</v>
      </c>
      <c r="F2446" s="1" t="s">
        <v>16825</v>
      </c>
      <c r="G2446" s="1" t="n">
        <v>55</v>
      </c>
      <c r="H2446" s="1" t="n">
        <v>1</v>
      </c>
      <c r="I2446" s="101" t="s">
        <v>188</v>
      </c>
      <c r="J2446" s="1"/>
      <c r="K2446" s="1" t="n">
        <f aca="false">IFERROR(VLOOKUP(A2446,'[2]Pivot HorizontalMRP'!$A$4:$B$2689,2,0),0)</f>
        <v>0</v>
      </c>
      <c r="L2446" s="1" t="n">
        <f aca="false">IFERROR(VLOOKUP(A2446,'[2]Pivot HorizontalMRP'!$A$4:$C$2689,3,0),0)</f>
        <v>0</v>
      </c>
      <c r="M2446" s="1" t="n">
        <f aca="false">IFERROR(VLOOKUP(A2446,'[2]Pivot HorizontalMRP'!$A$4:$D$2689,0.4,0),0)</f>
        <v>0</v>
      </c>
      <c r="N2446" s="1" t="n">
        <f aca="false">IFERROR(VLOOKUP(A2446,'[2]Pivot HorizontalMRP'!$A$4:$E$2689,5,0),0)</f>
        <v>0</v>
      </c>
      <c r="O2446" s="1" t="n">
        <f aca="false">K2446+L2446</f>
        <v>0</v>
      </c>
      <c r="P2446" s="1" t="n">
        <f aca="false">K2446+L2446+M2446+N2446</f>
        <v>0</v>
      </c>
      <c r="Q2446" s="1" t="n">
        <f aca="false">IFERROR(VLOOKUP(A2446,'[2]Pivot HorizontalMRP'!$A$4:$F$2689,6,0),0)</f>
        <v>0</v>
      </c>
      <c r="R2446" s="1" t="n">
        <f aca="false">IFERROR(VLOOKUP(A2446,'[2]Pivot HorizontalMRP'!$A$4:$G$2689,7,0),0)</f>
        <v>40</v>
      </c>
      <c r="S2446" s="1" t="n">
        <f aca="false">IFERROR(VLOOKUP(A2446,'[2]Pivot HorizontalMRP'!$A$4:$H$2689,8,0),0)</f>
        <v>440</v>
      </c>
      <c r="T2446" s="1" t="n">
        <f aca="false">IFERROR(VLOOKUP(A2446,'[2]Pivot HorizontalMRP'!$A$4:$I$2689,9,0),0)</f>
        <v>160</v>
      </c>
      <c r="U2446" s="1" t="n">
        <f aca="false">IF(I2446="delivery",O2446-SUM(Q2446+R2446),IF(I2446="PO",P2446-SUM(Q2446:R2446)))</f>
        <v>-40</v>
      </c>
      <c r="V2446" s="81" t="n">
        <v>1E-005</v>
      </c>
      <c r="W2446" s="81"/>
      <c r="X2446" s="81" t="n">
        <f aca="false">W2446-V2446</f>
        <v>-1E-005</v>
      </c>
      <c r="Y2446" s="81"/>
      <c r="Z2446" s="81"/>
      <c r="AA2446" s="81"/>
      <c r="AB2446" s="81"/>
      <c r="AC2446" s="81"/>
      <c r="AD2446" s="81"/>
      <c r="AE2446" s="81"/>
      <c r="AF2446" s="81"/>
      <c r="AG2446" s="81"/>
      <c r="AH2446" s="81"/>
      <c r="AI2446" s="81"/>
      <c r="AJ2446" s="81"/>
      <c r="AK2446" s="81"/>
      <c r="AL2446" s="81"/>
      <c r="AM2446" s="81"/>
      <c r="AN2446" s="81"/>
      <c r="AO2446" s="81" t="str">
        <f aca="false">D2446</f>
        <v>Sanmina</v>
      </c>
      <c r="AP2446" s="102" t="s">
        <v>1474</v>
      </c>
      <c r="AQ2446" s="1"/>
      <c r="AR2446" s="1"/>
      <c r="AS2446" s="1"/>
      <c r="AT2446" s="1"/>
      <c r="AU2446" s="1"/>
      <c r="AV2446" s="1"/>
      <c r="AW2446" s="1"/>
      <c r="AX2446" s="1"/>
      <c r="AY2446" s="1"/>
      <c r="AZ2446" s="1"/>
      <c r="BA2446" s="1"/>
      <c r="BB2446" s="1"/>
      <c r="BC2446" s="1"/>
      <c r="BD2446" s="1"/>
      <c r="BE2446" s="1"/>
      <c r="BF2446" s="1" t="s">
        <v>10540</v>
      </c>
      <c r="BG2446" s="1" t="s">
        <v>183</v>
      </c>
      <c r="BH2446" s="1"/>
      <c r="BI2446" s="1"/>
    </row>
    <row r="2447" customFormat="false" ht="12.75" hidden="false" customHeight="false" outlineLevel="0" collapsed="false">
      <c r="A2447" s="1" t="s">
        <v>16826</v>
      </c>
      <c r="B2447" s="1" t="s">
        <v>16827</v>
      </c>
      <c r="C2447" s="1" t="s">
        <v>177</v>
      </c>
      <c r="D2447" s="1" t="s">
        <v>1471</v>
      </c>
      <c r="E2447" s="1" t="s">
        <v>16821</v>
      </c>
      <c r="F2447" s="1" t="s">
        <v>16828</v>
      </c>
      <c r="G2447" s="1" t="n">
        <v>55</v>
      </c>
      <c r="H2447" s="1" t="n">
        <v>1</v>
      </c>
      <c r="I2447" s="101" t="s">
        <v>188</v>
      </c>
      <c r="J2447" s="1"/>
      <c r="K2447" s="1" t="n">
        <f aca="false">IFERROR(VLOOKUP(A2447,'[2]Pivot HorizontalMRP'!$A$4:$B$2689,2,0),0)</f>
        <v>0</v>
      </c>
      <c r="L2447" s="1" t="n">
        <f aca="false">IFERROR(VLOOKUP(A2447,'[2]Pivot HorizontalMRP'!$A$4:$C$2689,3,0),0)</f>
        <v>0</v>
      </c>
      <c r="M2447" s="1" t="n">
        <f aca="false">IFERROR(VLOOKUP(A2447,'[2]Pivot HorizontalMRP'!$A$4:$D$2689,0.4,0),0)</f>
        <v>0</v>
      </c>
      <c r="N2447" s="1" t="n">
        <f aca="false">IFERROR(VLOOKUP(A2447,'[2]Pivot HorizontalMRP'!$A$4:$E$2689,5,0),0)</f>
        <v>0</v>
      </c>
      <c r="O2447" s="1" t="n">
        <f aca="false">K2447+L2447</f>
        <v>0</v>
      </c>
      <c r="P2447" s="1" t="n">
        <f aca="false">K2447+L2447+M2447+N2447</f>
        <v>0</v>
      </c>
      <c r="Q2447" s="1" t="n">
        <f aca="false">IFERROR(VLOOKUP(A2447,'[2]Pivot HorizontalMRP'!$A$4:$F$2689,6,0),0)</f>
        <v>0</v>
      </c>
      <c r="R2447" s="1" t="n">
        <f aca="false">IFERROR(VLOOKUP(A2447,'[2]Pivot HorizontalMRP'!$A$4:$G$2689,7,0),0)</f>
        <v>60</v>
      </c>
      <c r="S2447" s="1" t="n">
        <f aca="false">IFERROR(VLOOKUP(A2447,'[2]Pivot HorizontalMRP'!$A$4:$H$2689,8,0),0)</f>
        <v>660</v>
      </c>
      <c r="T2447" s="1" t="n">
        <f aca="false">IFERROR(VLOOKUP(A2447,'[2]Pivot HorizontalMRP'!$A$4:$I$2689,9,0),0)</f>
        <v>240</v>
      </c>
      <c r="U2447" s="1" t="n">
        <f aca="false">IF(I2447="delivery",O2447-SUM(Q2447+R2447),IF(I2447="PO",P2447-SUM(Q2447:R2447)))</f>
        <v>-60</v>
      </c>
      <c r="V2447" s="81" t="n">
        <v>1E-005</v>
      </c>
      <c r="W2447" s="81"/>
      <c r="X2447" s="81" t="n">
        <f aca="false">W2447-V2447</f>
        <v>-1E-005</v>
      </c>
      <c r="Y2447" s="81"/>
      <c r="Z2447" s="81"/>
      <c r="AA2447" s="81"/>
      <c r="AB2447" s="81"/>
      <c r="AC2447" s="81"/>
      <c r="AD2447" s="81"/>
      <c r="AE2447" s="81"/>
      <c r="AF2447" s="81"/>
      <c r="AG2447" s="81"/>
      <c r="AH2447" s="81"/>
      <c r="AI2447" s="81"/>
      <c r="AJ2447" s="81"/>
      <c r="AK2447" s="81"/>
      <c r="AL2447" s="81"/>
      <c r="AM2447" s="81"/>
      <c r="AN2447" s="81"/>
      <c r="AO2447" s="81" t="str">
        <f aca="false">D2447</f>
        <v>Sanmina</v>
      </c>
      <c r="AP2447" s="102" t="s">
        <v>1474</v>
      </c>
      <c r="AQ2447" s="1"/>
      <c r="AR2447" s="1"/>
      <c r="AS2447" s="1"/>
      <c r="AT2447" s="1"/>
      <c r="AU2447" s="1"/>
      <c r="AV2447" s="1"/>
      <c r="AW2447" s="1"/>
      <c r="AX2447" s="1"/>
      <c r="AY2447" s="1"/>
      <c r="AZ2447" s="1"/>
      <c r="BA2447" s="1"/>
      <c r="BB2447" s="1"/>
      <c r="BC2447" s="1"/>
      <c r="BD2447" s="1"/>
      <c r="BE2447" s="1"/>
      <c r="BF2447" s="1" t="s">
        <v>10540</v>
      </c>
      <c r="BG2447" s="1" t="s">
        <v>183</v>
      </c>
      <c r="BH2447" s="1"/>
      <c r="BI2447" s="1"/>
    </row>
    <row r="2448" customFormat="false" ht="12.75" hidden="false" customHeight="false" outlineLevel="0" collapsed="false">
      <c r="A2448" s="1" t="s">
        <v>1586</v>
      </c>
      <c r="B2448" s="1" t="s">
        <v>1587</v>
      </c>
      <c r="C2448" s="1" t="s">
        <v>177</v>
      </c>
      <c r="D2448" s="1" t="s">
        <v>1471</v>
      </c>
      <c r="E2448" s="1" t="s">
        <v>1588</v>
      </c>
      <c r="F2448" s="1" t="s">
        <v>1589</v>
      </c>
      <c r="G2448" s="1" t="n">
        <v>43</v>
      </c>
      <c r="H2448" s="1" t="n">
        <v>1000</v>
      </c>
      <c r="I2448" s="101" t="s">
        <v>188</v>
      </c>
      <c r="J2448" s="1"/>
      <c r="K2448" s="1" t="n">
        <f aca="false">IFERROR(VLOOKUP(A2448,'[2]Pivot HorizontalMRP'!$A$4:$B$2689,2,0),0)</f>
        <v>0</v>
      </c>
      <c r="L2448" s="1" t="n">
        <f aca="false">IFERROR(VLOOKUP(A2448,'[2]Pivot HorizontalMRP'!$A$4:$C$2689,3,0),0)</f>
        <v>218815</v>
      </c>
      <c r="M2448" s="1" t="n">
        <f aca="false">IFERROR(VLOOKUP(A2448,'[2]Pivot HorizontalMRP'!$A$4:$D$2689,0.4,0),0)</f>
        <v>0</v>
      </c>
      <c r="N2448" s="1" t="n">
        <f aca="false">IFERROR(VLOOKUP(A2448,'[2]Pivot HorizontalMRP'!$A$4:$E$2689,5,0),0)</f>
        <v>230000</v>
      </c>
      <c r="O2448" s="1" t="n">
        <f aca="false">K2448+L2448</f>
        <v>218815</v>
      </c>
      <c r="P2448" s="1" t="n">
        <f aca="false">K2448+L2448+M2448+N2448</f>
        <v>448815</v>
      </c>
      <c r="Q2448" s="1" t="n">
        <f aca="false">IFERROR(VLOOKUP(A2448,'[2]Pivot HorizontalMRP'!$A$4:$F$2689,6,0),0)</f>
        <v>370365</v>
      </c>
      <c r="R2448" s="1" t="n">
        <f aca="false">IFERROR(VLOOKUP(A2448,'[2]Pivot HorizontalMRP'!$A$4:$G$2689,7,0),0)</f>
        <v>340892</v>
      </c>
      <c r="S2448" s="1" t="n">
        <f aca="false">IFERROR(VLOOKUP(A2448,'[2]Pivot HorizontalMRP'!$A$4:$H$2689,8,0),0)</f>
        <v>325129</v>
      </c>
      <c r="T2448" s="1" t="n">
        <f aca="false">IFERROR(VLOOKUP(A2448,'[2]Pivot HorizontalMRP'!$A$4:$I$2689,9,0),0)</f>
        <v>294934</v>
      </c>
      <c r="U2448" s="1" t="n">
        <f aca="false">IF(I2448="delivery",O2448-SUM(Q2448+R2448),IF(I2448="PO",P2448-SUM(Q2448:R2448)))</f>
        <v>-262442</v>
      </c>
      <c r="V2448" s="81" t="n">
        <v>0.006</v>
      </c>
      <c r="W2448" s="81"/>
      <c r="X2448" s="81" t="n">
        <f aca="false">W2448-V2448</f>
        <v>-0.006</v>
      </c>
      <c r="Y2448" s="81"/>
      <c r="Z2448" s="81"/>
      <c r="AA2448" s="81"/>
      <c r="AB2448" s="81"/>
      <c r="AC2448" s="81"/>
      <c r="AD2448" s="81"/>
      <c r="AE2448" s="81"/>
      <c r="AF2448" s="81"/>
      <c r="AG2448" s="81"/>
      <c r="AH2448" s="81"/>
      <c r="AI2448" s="81"/>
      <c r="AJ2448" s="81"/>
      <c r="AK2448" s="81"/>
      <c r="AL2448" s="81"/>
      <c r="AM2448" s="81"/>
      <c r="AN2448" s="81"/>
      <c r="AO2448" s="81" t="str">
        <f aca="false">D2448</f>
        <v>Sanmina</v>
      </c>
      <c r="AP2448" s="1" t="s">
        <v>1474</v>
      </c>
      <c r="AQ2448" s="1"/>
      <c r="AR2448" s="1"/>
      <c r="AS2448" s="1"/>
      <c r="AT2448" s="1"/>
      <c r="AU2448" s="1"/>
      <c r="AV2448" s="1"/>
      <c r="AW2448" s="1"/>
      <c r="AX2448" s="1"/>
      <c r="AY2448" s="1"/>
      <c r="AZ2448" s="1"/>
      <c r="BA2448" s="1"/>
      <c r="BB2448" s="1"/>
      <c r="BC2448" s="1"/>
      <c r="BD2448" s="1"/>
      <c r="BE2448" s="1"/>
      <c r="BF2448" s="1" t="s">
        <v>14668</v>
      </c>
      <c r="BG2448" s="1" t="s">
        <v>183</v>
      </c>
      <c r="BH2448" s="1"/>
      <c r="BI2448" s="1"/>
    </row>
    <row r="2449" customFormat="false" ht="12.75" hidden="false" customHeight="false" outlineLevel="0" collapsed="false">
      <c r="A2449" s="103" t="s">
        <v>10426</v>
      </c>
      <c r="B2449" s="104" t="s">
        <v>1587</v>
      </c>
      <c r="C2449" s="99" t="s">
        <v>177</v>
      </c>
      <c r="D2449" s="99" t="s">
        <v>1471</v>
      </c>
      <c r="E2449" s="99" t="s">
        <v>1588</v>
      </c>
      <c r="F2449" s="99" t="s">
        <v>1589</v>
      </c>
      <c r="G2449" s="99" t="n">
        <v>43</v>
      </c>
      <c r="H2449" s="99" t="n">
        <v>1000</v>
      </c>
      <c r="I2449" s="99" t="s">
        <v>188</v>
      </c>
      <c r="K2449" s="1" t="n">
        <f aca="false">IFERROR(VLOOKUP(A2449,'[2]Pivot HorizontalMRP'!$A$4:$B$2689,2,0),0)</f>
        <v>0</v>
      </c>
      <c r="L2449" s="1" t="n">
        <f aca="false">IFERROR(VLOOKUP(A2449,'[2]Pivot HorizontalMRP'!$A$4:$C$2689,3,0),0)</f>
        <v>630</v>
      </c>
      <c r="M2449" s="1" t="n">
        <f aca="false">IFERROR(VLOOKUP(A2449,'[2]Pivot HorizontalMRP'!$A$4:$D$2689,0.4,0),0)</f>
        <v>0</v>
      </c>
      <c r="N2449" s="1" t="n">
        <f aca="false">IFERROR(VLOOKUP(A2449,'[2]Pivot HorizontalMRP'!$A$4:$E$2689,5,0),0)</f>
        <v>0</v>
      </c>
      <c r="O2449" s="1" t="n">
        <f aca="false">K2449+L2449</f>
        <v>630</v>
      </c>
      <c r="P2449" s="1" t="n">
        <f aca="false">K2449+L2449+M2449+N2449</f>
        <v>630</v>
      </c>
      <c r="Q2449" s="1" t="n">
        <f aca="false">IFERROR(VLOOKUP(A2449,'[2]Pivot HorizontalMRP'!$A$4:$F$2689,6,0),0)</f>
        <v>52</v>
      </c>
      <c r="R2449" s="1" t="n">
        <f aca="false">IFERROR(VLOOKUP(A2449,'[2]Pivot HorizontalMRP'!$A$4:$G$2689,7,0),0)</f>
        <v>0</v>
      </c>
      <c r="S2449" s="1" t="n">
        <f aca="false">IFERROR(VLOOKUP(A2449,'[2]Pivot HorizontalMRP'!$A$4:$H$2689,8,0),0)</f>
        <v>0</v>
      </c>
      <c r="T2449" s="1" t="n">
        <f aca="false">IFERROR(VLOOKUP(A2449,'[2]Pivot HorizontalMRP'!$A$4:$I$2689,9,0),0)</f>
        <v>0</v>
      </c>
      <c r="U2449" s="1" t="n">
        <f aca="false">IF(I2449="delivery",O2449-SUM(Q2449+R2449),IF(I2449="PO",P2449-SUM(Q2449:R2449)))</f>
        <v>578</v>
      </c>
      <c r="V2449" s="99" t="n">
        <v>0.0084</v>
      </c>
      <c r="X2449" s="81" t="n">
        <f aca="false">W2449-V2449</f>
        <v>-0.0084</v>
      </c>
      <c r="AA2449" s="81"/>
      <c r="AO2449" s="81" t="str">
        <f aca="false">D2449</f>
        <v>Sanmina</v>
      </c>
      <c r="AP2449" s="99" t="s">
        <v>1474</v>
      </c>
      <c r="BF2449" s="99" t="s">
        <v>14668</v>
      </c>
      <c r="BG2449" s="1" t="s">
        <v>183</v>
      </c>
    </row>
    <row r="2450" customFormat="false" ht="12.75" hidden="false" customHeight="false" outlineLevel="0" collapsed="false">
      <c r="A2450" s="1" t="s">
        <v>1590</v>
      </c>
      <c r="B2450" s="1" t="s">
        <v>1591</v>
      </c>
      <c r="C2450" s="1" t="s">
        <v>177</v>
      </c>
      <c r="D2450" s="1" t="s">
        <v>1471</v>
      </c>
      <c r="E2450" s="1" t="s">
        <v>16829</v>
      </c>
      <c r="F2450" s="1" t="s">
        <v>1593</v>
      </c>
      <c r="G2450" s="1" t="n">
        <v>43</v>
      </c>
      <c r="H2450" s="1" t="n">
        <v>1000</v>
      </c>
      <c r="I2450" s="101" t="s">
        <v>188</v>
      </c>
      <c r="J2450" s="1"/>
      <c r="K2450" s="1" t="n">
        <f aca="false">IFERROR(VLOOKUP(A2450,'[2]Pivot HorizontalMRP'!$A$4:$B$2689,2,0),0)</f>
        <v>0</v>
      </c>
      <c r="L2450" s="1" t="n">
        <f aca="false">IFERROR(VLOOKUP(A2450,'[2]Pivot HorizontalMRP'!$A$4:$C$2689,3,0),0)</f>
        <v>10009</v>
      </c>
      <c r="M2450" s="1" t="n">
        <f aca="false">IFERROR(VLOOKUP(A2450,'[2]Pivot HorizontalMRP'!$A$4:$D$2689,0.4,0),0)</f>
        <v>0</v>
      </c>
      <c r="N2450" s="1" t="n">
        <f aca="false">IFERROR(VLOOKUP(A2450,'[2]Pivot HorizontalMRP'!$A$4:$E$2689,5,0),0)</f>
        <v>0</v>
      </c>
      <c r="O2450" s="1" t="n">
        <f aca="false">K2450+L2450</f>
        <v>10009</v>
      </c>
      <c r="P2450" s="1" t="n">
        <f aca="false">K2450+L2450+M2450+N2450</f>
        <v>10009</v>
      </c>
      <c r="Q2450" s="1" t="n">
        <f aca="false">IFERROR(VLOOKUP(A2450,'[2]Pivot HorizontalMRP'!$A$4:$F$2689,6,0),0)</f>
        <v>10486</v>
      </c>
      <c r="R2450" s="1" t="n">
        <f aca="false">IFERROR(VLOOKUP(A2450,'[2]Pivot HorizontalMRP'!$A$4:$G$2689,7,0),0)</f>
        <v>4528</v>
      </c>
      <c r="S2450" s="1" t="n">
        <f aca="false">IFERROR(VLOOKUP(A2450,'[2]Pivot HorizontalMRP'!$A$4:$H$2689,8,0),0)</f>
        <v>2866</v>
      </c>
      <c r="T2450" s="1" t="n">
        <f aca="false">IFERROR(VLOOKUP(A2450,'[2]Pivot HorizontalMRP'!$A$4:$I$2689,9,0),0)</f>
        <v>2392</v>
      </c>
      <c r="U2450" s="1" t="n">
        <f aca="false">IF(I2450="delivery",O2450-SUM(Q2450+R2450),IF(I2450="PO",P2450-SUM(Q2450:R2450)))</f>
        <v>-5005</v>
      </c>
      <c r="V2450" s="81" t="n">
        <v>0.0195</v>
      </c>
      <c r="W2450" s="81"/>
      <c r="X2450" s="81" t="n">
        <f aca="false">W2450-V2450</f>
        <v>-0.0195</v>
      </c>
      <c r="Y2450" s="81"/>
      <c r="Z2450" s="81"/>
      <c r="AA2450" s="81" t="n">
        <v>0.0195</v>
      </c>
      <c r="AB2450" s="81"/>
      <c r="AC2450" s="81"/>
      <c r="AD2450" s="81"/>
      <c r="AE2450" s="81"/>
      <c r="AF2450" s="81"/>
      <c r="AG2450" s="81"/>
      <c r="AH2450" s="81"/>
      <c r="AI2450" s="81"/>
      <c r="AJ2450" s="81"/>
      <c r="AK2450" s="81"/>
      <c r="AL2450" s="81"/>
      <c r="AM2450" s="81"/>
      <c r="AN2450" s="81"/>
      <c r="AO2450" s="81" t="str">
        <f aca="false">D2450</f>
        <v>Sanmina</v>
      </c>
      <c r="AP2450" s="1" t="s">
        <v>1474</v>
      </c>
      <c r="AQ2450" s="1"/>
      <c r="AR2450" s="1"/>
      <c r="AS2450" s="1"/>
      <c r="AT2450" s="1"/>
      <c r="AU2450" s="1"/>
      <c r="AV2450" s="1"/>
      <c r="AW2450" s="1"/>
      <c r="AX2450" s="1"/>
      <c r="AY2450" s="1"/>
      <c r="AZ2450" s="1"/>
      <c r="BA2450" s="1"/>
      <c r="BB2450" s="1"/>
      <c r="BC2450" s="1"/>
      <c r="BD2450" s="1"/>
      <c r="BE2450" s="1"/>
      <c r="BF2450" s="1" t="s">
        <v>14668</v>
      </c>
      <c r="BG2450" s="1" t="s">
        <v>183</v>
      </c>
      <c r="BH2450" s="1"/>
      <c r="BI2450" s="1"/>
    </row>
    <row r="2451" customFormat="false" ht="12.75" hidden="false" customHeight="false" outlineLevel="0" collapsed="false">
      <c r="A2451" s="1" t="s">
        <v>1594</v>
      </c>
      <c r="B2451" s="1" t="s">
        <v>1595</v>
      </c>
      <c r="C2451" s="1" t="s">
        <v>177</v>
      </c>
      <c r="D2451" s="1" t="s">
        <v>1471</v>
      </c>
      <c r="E2451" s="1" t="s">
        <v>1596</v>
      </c>
      <c r="F2451" s="1" t="s">
        <v>1597</v>
      </c>
      <c r="G2451" s="1" t="n">
        <v>43</v>
      </c>
      <c r="H2451" s="1" t="n">
        <v>1000</v>
      </c>
      <c r="I2451" s="101" t="s">
        <v>188</v>
      </c>
      <c r="J2451" s="1"/>
      <c r="K2451" s="1" t="n">
        <f aca="false">IFERROR(VLOOKUP(A2451,'[2]Pivot HorizontalMRP'!$A$4:$B$2689,2,0),0)</f>
        <v>0</v>
      </c>
      <c r="L2451" s="1" t="n">
        <f aca="false">IFERROR(VLOOKUP(A2451,'[2]Pivot HorizontalMRP'!$A$4:$C$2689,3,0),0)</f>
        <v>73475</v>
      </c>
      <c r="M2451" s="1" t="n">
        <f aca="false">IFERROR(VLOOKUP(A2451,'[2]Pivot HorizontalMRP'!$A$4:$D$2689,0.4,0),0)</f>
        <v>0</v>
      </c>
      <c r="N2451" s="1" t="n">
        <f aca="false">IFERROR(VLOOKUP(A2451,'[2]Pivot HorizontalMRP'!$A$4:$E$2689,5,0),0)</f>
        <v>0</v>
      </c>
      <c r="O2451" s="1" t="n">
        <f aca="false">K2451+L2451</f>
        <v>73475</v>
      </c>
      <c r="P2451" s="1" t="n">
        <f aca="false">K2451+L2451+M2451+N2451</f>
        <v>73475</v>
      </c>
      <c r="Q2451" s="1" t="n">
        <f aca="false">IFERROR(VLOOKUP(A2451,'[2]Pivot HorizontalMRP'!$A$4:$F$2689,6,0),0)</f>
        <v>56302</v>
      </c>
      <c r="R2451" s="1" t="n">
        <f aca="false">IFERROR(VLOOKUP(A2451,'[2]Pivot HorizontalMRP'!$A$4:$G$2689,7,0),0)</f>
        <v>49494</v>
      </c>
      <c r="S2451" s="1" t="n">
        <f aca="false">IFERROR(VLOOKUP(A2451,'[2]Pivot HorizontalMRP'!$A$4:$H$2689,8,0),0)</f>
        <v>53914</v>
      </c>
      <c r="T2451" s="1" t="n">
        <f aca="false">IFERROR(VLOOKUP(A2451,'[2]Pivot HorizontalMRP'!$A$4:$I$2689,9,0),0)</f>
        <v>47839</v>
      </c>
      <c r="U2451" s="1" t="n">
        <f aca="false">IF(I2451="delivery",O2451-SUM(Q2451+R2451),IF(I2451="PO",P2451-SUM(Q2451:R2451)))</f>
        <v>-32321</v>
      </c>
      <c r="V2451" s="81" t="n">
        <v>0.0088</v>
      </c>
      <c r="W2451" s="81"/>
      <c r="X2451" s="81" t="n">
        <f aca="false">W2451-V2451</f>
        <v>-0.0088</v>
      </c>
      <c r="Y2451" s="81"/>
      <c r="Z2451" s="81"/>
      <c r="AA2451" s="81" t="n">
        <v>0.0089</v>
      </c>
      <c r="AB2451" s="81"/>
      <c r="AC2451" s="81"/>
      <c r="AD2451" s="81"/>
      <c r="AE2451" s="81"/>
      <c r="AF2451" s="81"/>
      <c r="AG2451" s="81"/>
      <c r="AH2451" s="81"/>
      <c r="AI2451" s="81"/>
      <c r="AJ2451" s="81"/>
      <c r="AK2451" s="81"/>
      <c r="AL2451" s="81"/>
      <c r="AM2451" s="81"/>
      <c r="AN2451" s="81"/>
      <c r="AO2451" s="81" t="str">
        <f aca="false">D2451</f>
        <v>Sanmina</v>
      </c>
      <c r="AP2451" s="1" t="s">
        <v>1474</v>
      </c>
      <c r="AQ2451" s="1"/>
      <c r="AR2451" s="1"/>
      <c r="AS2451" s="1"/>
      <c r="AT2451" s="1"/>
      <c r="AU2451" s="1"/>
      <c r="AV2451" s="1"/>
      <c r="AW2451" s="1"/>
      <c r="AX2451" s="1"/>
      <c r="AY2451" s="1"/>
      <c r="AZ2451" s="1"/>
      <c r="BA2451" s="1"/>
      <c r="BB2451" s="1"/>
      <c r="BC2451" s="1"/>
      <c r="BD2451" s="1"/>
      <c r="BE2451" s="1"/>
      <c r="BF2451" s="1" t="s">
        <v>14668</v>
      </c>
      <c r="BG2451" s="1" t="s">
        <v>183</v>
      </c>
      <c r="BH2451" s="1"/>
      <c r="BI2451" s="1"/>
    </row>
    <row r="2452" customFormat="false" ht="12.75" hidden="false" customHeight="false" outlineLevel="0" collapsed="false">
      <c r="A2452" s="1" t="s">
        <v>1598</v>
      </c>
      <c r="B2452" s="1" t="s">
        <v>1599</v>
      </c>
      <c r="C2452" s="1" t="s">
        <v>177</v>
      </c>
      <c r="D2452" s="1" t="s">
        <v>1471</v>
      </c>
      <c r="E2452" s="1" t="s">
        <v>16830</v>
      </c>
      <c r="F2452" s="1" t="s">
        <v>1601</v>
      </c>
      <c r="G2452" s="1" t="n">
        <v>43</v>
      </c>
      <c r="H2452" s="1" t="n">
        <v>1000</v>
      </c>
      <c r="I2452" s="101" t="s">
        <v>188</v>
      </c>
      <c r="J2452" s="1"/>
      <c r="K2452" s="1" t="n">
        <f aca="false">IFERROR(VLOOKUP(A2452,'[2]Pivot HorizontalMRP'!$A$4:$B$2689,2,0),0)</f>
        <v>0</v>
      </c>
      <c r="L2452" s="1" t="n">
        <f aca="false">IFERROR(VLOOKUP(A2452,'[2]Pivot HorizontalMRP'!$A$4:$C$2689,3,0),0)</f>
        <v>2200</v>
      </c>
      <c r="M2452" s="1" t="n">
        <f aca="false">IFERROR(VLOOKUP(A2452,'[2]Pivot HorizontalMRP'!$A$4:$D$2689,0.4,0),0)</f>
        <v>0</v>
      </c>
      <c r="N2452" s="1" t="n">
        <f aca="false">IFERROR(VLOOKUP(A2452,'[2]Pivot HorizontalMRP'!$A$4:$E$2689,5,0),0)</f>
        <v>0</v>
      </c>
      <c r="O2452" s="1" t="n">
        <f aca="false">K2452+L2452</f>
        <v>2200</v>
      </c>
      <c r="P2452" s="1" t="n">
        <f aca="false">K2452+L2452+M2452+N2452</f>
        <v>2200</v>
      </c>
      <c r="Q2452" s="1" t="n">
        <f aca="false">IFERROR(VLOOKUP(A2452,'[2]Pivot HorizontalMRP'!$A$4:$F$2689,6,0),0)</f>
        <v>1351</v>
      </c>
      <c r="R2452" s="1" t="n">
        <f aca="false">IFERROR(VLOOKUP(A2452,'[2]Pivot HorizontalMRP'!$A$4:$G$2689,7,0),0)</f>
        <v>1052</v>
      </c>
      <c r="S2452" s="1" t="n">
        <f aca="false">IFERROR(VLOOKUP(A2452,'[2]Pivot HorizontalMRP'!$A$4:$H$2689,8,0),0)</f>
        <v>977</v>
      </c>
      <c r="T2452" s="1" t="n">
        <f aca="false">IFERROR(VLOOKUP(A2452,'[2]Pivot HorizontalMRP'!$A$4:$I$2689,9,0),0)</f>
        <v>508</v>
      </c>
      <c r="U2452" s="1" t="n">
        <f aca="false">IF(I2452="delivery",O2452-SUM(Q2452+R2452),IF(I2452="PO",P2452-SUM(Q2452:R2452)))</f>
        <v>-203</v>
      </c>
      <c r="V2452" s="81" t="n">
        <v>0.0924</v>
      </c>
      <c r="W2452" s="81"/>
      <c r="X2452" s="81" t="n">
        <f aca="false">W2452-V2452</f>
        <v>-0.0924</v>
      </c>
      <c r="Y2452" s="81"/>
      <c r="Z2452" s="81"/>
      <c r="AA2452" s="81"/>
      <c r="AB2452" s="81"/>
      <c r="AC2452" s="81"/>
      <c r="AD2452" s="81"/>
      <c r="AE2452" s="81"/>
      <c r="AF2452" s="81"/>
      <c r="AG2452" s="81"/>
      <c r="AH2452" s="81"/>
      <c r="AI2452" s="81"/>
      <c r="AJ2452" s="81"/>
      <c r="AK2452" s="81"/>
      <c r="AL2452" s="81"/>
      <c r="AM2452" s="81"/>
      <c r="AN2452" s="81"/>
      <c r="AO2452" s="81" t="str">
        <f aca="false">D2452</f>
        <v>Sanmina</v>
      </c>
      <c r="AP2452" s="1" t="s">
        <v>1474</v>
      </c>
      <c r="AQ2452" s="1"/>
      <c r="AR2452" s="1"/>
      <c r="AS2452" s="1"/>
      <c r="AT2452" s="1"/>
      <c r="AU2452" s="1"/>
      <c r="AV2452" s="1"/>
      <c r="AW2452" s="1"/>
      <c r="AX2452" s="1"/>
      <c r="AY2452" s="1"/>
      <c r="AZ2452" s="1"/>
      <c r="BA2452" s="1"/>
      <c r="BB2452" s="1"/>
      <c r="BC2452" s="1"/>
      <c r="BD2452" s="1"/>
      <c r="BE2452" s="1"/>
      <c r="BF2452" s="1" t="s">
        <v>14668</v>
      </c>
      <c r="BG2452" s="1" t="s">
        <v>183</v>
      </c>
      <c r="BH2452" s="1"/>
      <c r="BI2452" s="1"/>
    </row>
    <row r="2453" customFormat="false" ht="12.75" hidden="false" customHeight="false" outlineLevel="0" collapsed="false">
      <c r="A2453" s="1" t="s">
        <v>1602</v>
      </c>
      <c r="B2453" s="1" t="s">
        <v>1603</v>
      </c>
      <c r="C2453" s="1" t="s">
        <v>177</v>
      </c>
      <c r="D2453" s="1" t="s">
        <v>1471</v>
      </c>
      <c r="E2453" s="1" t="s">
        <v>1604</v>
      </c>
      <c r="F2453" s="1" t="s">
        <v>1605</v>
      </c>
      <c r="G2453" s="1" t="n">
        <v>43</v>
      </c>
      <c r="H2453" s="1" t="n">
        <v>1000</v>
      </c>
      <c r="I2453" s="101" t="s">
        <v>188</v>
      </c>
      <c r="J2453" s="1"/>
      <c r="K2453" s="1" t="n">
        <f aca="false">IFERROR(VLOOKUP(A2453,'[2]Pivot HorizontalMRP'!$A$4:$B$2689,2,0),0)</f>
        <v>0</v>
      </c>
      <c r="L2453" s="1" t="n">
        <f aca="false">IFERROR(VLOOKUP(A2453,'[2]Pivot HorizontalMRP'!$A$4:$C$2689,3,0),0)</f>
        <v>4652</v>
      </c>
      <c r="M2453" s="1" t="n">
        <f aca="false">IFERROR(VLOOKUP(A2453,'[2]Pivot HorizontalMRP'!$A$4:$D$2689,0.4,0),0)</f>
        <v>0</v>
      </c>
      <c r="N2453" s="1" t="n">
        <f aca="false">IFERROR(VLOOKUP(A2453,'[2]Pivot HorizontalMRP'!$A$4:$E$2689,5,0),0)</f>
        <v>0</v>
      </c>
      <c r="O2453" s="1" t="n">
        <f aca="false">K2453+L2453</f>
        <v>4652</v>
      </c>
      <c r="P2453" s="1" t="n">
        <f aca="false">K2453+L2453+M2453+N2453</f>
        <v>4652</v>
      </c>
      <c r="Q2453" s="1" t="n">
        <f aca="false">IFERROR(VLOOKUP(A2453,'[2]Pivot HorizontalMRP'!$A$4:$F$2689,6,0),0)</f>
        <v>365</v>
      </c>
      <c r="R2453" s="1" t="n">
        <f aca="false">IFERROR(VLOOKUP(A2453,'[2]Pivot HorizontalMRP'!$A$4:$G$2689,7,0),0)</f>
        <v>140</v>
      </c>
      <c r="S2453" s="1" t="n">
        <f aca="false">IFERROR(VLOOKUP(A2453,'[2]Pivot HorizontalMRP'!$A$4:$H$2689,8,0),0)</f>
        <v>100</v>
      </c>
      <c r="T2453" s="1" t="n">
        <f aca="false">IFERROR(VLOOKUP(A2453,'[2]Pivot HorizontalMRP'!$A$4:$I$2689,9,0),0)</f>
        <v>150</v>
      </c>
      <c r="U2453" s="1" t="n">
        <f aca="false">IF(I2453="delivery",O2453-SUM(Q2453+R2453),IF(I2453="PO",P2453-SUM(Q2453:R2453)))</f>
        <v>4147</v>
      </c>
      <c r="V2453" s="81" t="n">
        <v>0.10395</v>
      </c>
      <c r="W2453" s="81"/>
      <c r="X2453" s="81" t="n">
        <f aca="false">W2453-V2453</f>
        <v>-0.10395</v>
      </c>
      <c r="Y2453" s="81"/>
      <c r="Z2453" s="81"/>
      <c r="AA2453" s="81"/>
      <c r="AB2453" s="81"/>
      <c r="AC2453" s="81"/>
      <c r="AD2453" s="81"/>
      <c r="AE2453" s="81"/>
      <c r="AF2453" s="81"/>
      <c r="AG2453" s="81"/>
      <c r="AH2453" s="81"/>
      <c r="AI2453" s="81"/>
      <c r="AJ2453" s="81"/>
      <c r="AK2453" s="81"/>
      <c r="AL2453" s="81"/>
      <c r="AM2453" s="81"/>
      <c r="AN2453" s="81"/>
      <c r="AO2453" s="81" t="str">
        <f aca="false">D2453</f>
        <v>Sanmina</v>
      </c>
      <c r="AP2453" s="1" t="s">
        <v>1474</v>
      </c>
      <c r="AQ2453" s="1"/>
      <c r="AR2453" s="1"/>
      <c r="AS2453" s="1"/>
      <c r="AT2453" s="1"/>
      <c r="AU2453" s="1"/>
      <c r="AV2453" s="1"/>
      <c r="AW2453" s="1"/>
      <c r="AX2453" s="1"/>
      <c r="AY2453" s="1"/>
      <c r="AZ2453" s="1"/>
      <c r="BA2453" s="1"/>
      <c r="BB2453" s="1"/>
      <c r="BC2453" s="1"/>
      <c r="BD2453" s="1"/>
      <c r="BE2453" s="1"/>
      <c r="BF2453" s="1" t="s">
        <v>14668</v>
      </c>
      <c r="BG2453" s="1" t="s">
        <v>183</v>
      </c>
      <c r="BH2453" s="1"/>
      <c r="BI2453" s="1"/>
    </row>
    <row r="2454" customFormat="false" ht="12.75" hidden="false" customHeight="false" outlineLevel="0" collapsed="false">
      <c r="A2454" s="1" t="s">
        <v>1606</v>
      </c>
      <c r="B2454" s="1" t="s">
        <v>1607</v>
      </c>
      <c r="C2454" s="1" t="s">
        <v>177</v>
      </c>
      <c r="D2454" s="1" t="s">
        <v>1471</v>
      </c>
      <c r="E2454" s="1" t="s">
        <v>16831</v>
      </c>
      <c r="F2454" s="1" t="s">
        <v>1609</v>
      </c>
      <c r="G2454" s="1" t="n">
        <v>63</v>
      </c>
      <c r="H2454" s="1" t="n">
        <v>5000</v>
      </c>
      <c r="I2454" s="101" t="s">
        <v>188</v>
      </c>
      <c r="J2454" s="1"/>
      <c r="K2454" s="1" t="n">
        <f aca="false">IFERROR(VLOOKUP(A2454,'[2]Pivot HorizontalMRP'!$A$4:$B$2689,2,0),0)</f>
        <v>215</v>
      </c>
      <c r="L2454" s="1" t="n">
        <f aca="false">IFERROR(VLOOKUP(A2454,'[2]Pivot HorizontalMRP'!$A$4:$C$2689,3,0),0)</f>
        <v>374</v>
      </c>
      <c r="M2454" s="1" t="n">
        <f aca="false">IFERROR(VLOOKUP(A2454,'[2]Pivot HorizontalMRP'!$A$4:$D$2689,0.4,0),0)</f>
        <v>0</v>
      </c>
      <c r="N2454" s="1" t="n">
        <f aca="false">IFERROR(VLOOKUP(A2454,'[2]Pivot HorizontalMRP'!$A$4:$E$2689,5,0),0)</f>
        <v>0</v>
      </c>
      <c r="O2454" s="1" t="n">
        <f aca="false">K2454+L2454</f>
        <v>589</v>
      </c>
      <c r="P2454" s="1" t="n">
        <f aca="false">K2454+L2454+M2454+N2454</f>
        <v>589</v>
      </c>
      <c r="Q2454" s="1" t="n">
        <f aca="false">IFERROR(VLOOKUP(A2454,'[2]Pivot HorizontalMRP'!$A$4:$F$2689,6,0),0)</f>
        <v>242</v>
      </c>
      <c r="R2454" s="1" t="n">
        <f aca="false">IFERROR(VLOOKUP(A2454,'[2]Pivot HorizontalMRP'!$A$4:$G$2689,7,0),0)</f>
        <v>20</v>
      </c>
      <c r="S2454" s="1" t="n">
        <f aca="false">IFERROR(VLOOKUP(A2454,'[2]Pivot HorizontalMRP'!$A$4:$H$2689,8,0),0)</f>
        <v>14</v>
      </c>
      <c r="T2454" s="1" t="n">
        <f aca="false">IFERROR(VLOOKUP(A2454,'[2]Pivot HorizontalMRP'!$A$4:$I$2689,9,0),0)</f>
        <v>77</v>
      </c>
      <c r="U2454" s="1" t="n">
        <f aca="false">IF(I2454="delivery",O2454-SUM(Q2454+R2454),IF(I2454="PO",P2454-SUM(Q2454:R2454)))</f>
        <v>327</v>
      </c>
      <c r="V2454" s="81" t="n">
        <v>0.218</v>
      </c>
      <c r="W2454" s="81"/>
      <c r="X2454" s="81" t="n">
        <f aca="false">W2454-V2454</f>
        <v>-0.218</v>
      </c>
      <c r="Y2454" s="81"/>
      <c r="Z2454" s="81"/>
      <c r="AA2454" s="81"/>
      <c r="AB2454" s="81"/>
      <c r="AC2454" s="81"/>
      <c r="AD2454" s="81"/>
      <c r="AE2454" s="81"/>
      <c r="AF2454" s="81"/>
      <c r="AG2454" s="81"/>
      <c r="AH2454" s="81"/>
      <c r="AI2454" s="81"/>
      <c r="AJ2454" s="81"/>
      <c r="AK2454" s="81"/>
      <c r="AL2454" s="81"/>
      <c r="AM2454" s="81"/>
      <c r="AN2454" s="81"/>
      <c r="AO2454" s="81" t="str">
        <f aca="false">D2454</f>
        <v>Sanmina</v>
      </c>
      <c r="AP2454" s="1" t="s">
        <v>1474</v>
      </c>
      <c r="AQ2454" s="1"/>
      <c r="AR2454" s="1"/>
      <c r="AS2454" s="1"/>
      <c r="AT2454" s="1"/>
      <c r="AU2454" s="1"/>
      <c r="AV2454" s="1"/>
      <c r="AW2454" s="1"/>
      <c r="AX2454" s="1"/>
      <c r="AY2454" s="1"/>
      <c r="AZ2454" s="1"/>
      <c r="BA2454" s="1"/>
      <c r="BB2454" s="1"/>
      <c r="BC2454" s="1"/>
      <c r="BD2454" s="1"/>
      <c r="BE2454" s="1"/>
      <c r="BF2454" s="1" t="s">
        <v>14668</v>
      </c>
      <c r="BG2454" s="1" t="s">
        <v>183</v>
      </c>
      <c r="BH2454" s="1"/>
      <c r="BI2454" s="1"/>
    </row>
    <row r="2455" customFormat="false" ht="12.75" hidden="false" customHeight="false" outlineLevel="0" collapsed="false">
      <c r="A2455" s="1" t="s">
        <v>6278</v>
      </c>
      <c r="B2455" s="1" t="s">
        <v>6279</v>
      </c>
      <c r="C2455" s="1" t="s">
        <v>177</v>
      </c>
      <c r="D2455" s="1" t="s">
        <v>1471</v>
      </c>
      <c r="E2455" s="1" t="s">
        <v>16832</v>
      </c>
      <c r="F2455" s="1" t="s">
        <v>6281</v>
      </c>
      <c r="G2455" s="1" t="n">
        <v>63</v>
      </c>
      <c r="H2455" s="1" t="n">
        <v>5000</v>
      </c>
      <c r="I2455" s="101" t="s">
        <v>188</v>
      </c>
      <c r="J2455" s="1"/>
      <c r="K2455" s="1" t="n">
        <f aca="false">IFERROR(VLOOKUP(A2455,'[2]Pivot HorizontalMRP'!$A$4:$B$2689,2,0),0)</f>
        <v>1200</v>
      </c>
      <c r="L2455" s="1" t="n">
        <f aca="false">IFERROR(VLOOKUP(A2455,'[2]Pivot HorizontalMRP'!$A$4:$C$2689,3,0),0)</f>
        <v>2367</v>
      </c>
      <c r="M2455" s="1" t="n">
        <f aca="false">IFERROR(VLOOKUP(A2455,'[2]Pivot HorizontalMRP'!$A$4:$D$2689,0.4,0),0)</f>
        <v>0</v>
      </c>
      <c r="N2455" s="1" t="n">
        <f aca="false">IFERROR(VLOOKUP(A2455,'[2]Pivot HorizontalMRP'!$A$4:$E$2689,5,0),0)</f>
        <v>0</v>
      </c>
      <c r="O2455" s="1" t="n">
        <f aca="false">K2455+L2455</f>
        <v>3567</v>
      </c>
      <c r="P2455" s="1" t="n">
        <f aca="false">K2455+L2455+M2455+N2455</f>
        <v>3567</v>
      </c>
      <c r="Q2455" s="1" t="n">
        <f aca="false">IFERROR(VLOOKUP(A2455,'[2]Pivot HorizontalMRP'!$A$4:$F$2689,6,0),0)</f>
        <v>1238</v>
      </c>
      <c r="R2455" s="1" t="n">
        <f aca="false">IFERROR(VLOOKUP(A2455,'[2]Pivot HorizontalMRP'!$A$4:$G$2689,7,0),0)</f>
        <v>789</v>
      </c>
      <c r="S2455" s="1" t="n">
        <f aca="false">IFERROR(VLOOKUP(A2455,'[2]Pivot HorizontalMRP'!$A$4:$H$2689,8,0),0)</f>
        <v>570</v>
      </c>
      <c r="T2455" s="1" t="n">
        <f aca="false">IFERROR(VLOOKUP(A2455,'[2]Pivot HorizontalMRP'!$A$4:$I$2689,9,0),0)</f>
        <v>858</v>
      </c>
      <c r="U2455" s="1" t="n">
        <f aca="false">IF(I2455="delivery",O2455-SUM(Q2455+R2455),IF(I2455="PO",P2455-SUM(Q2455:R2455)))</f>
        <v>1540</v>
      </c>
      <c r="V2455" s="81" t="n">
        <v>0.057</v>
      </c>
      <c r="W2455" s="81"/>
      <c r="X2455" s="81" t="n">
        <f aca="false">W2455-V2455</f>
        <v>-0.057</v>
      </c>
      <c r="Y2455" s="81"/>
      <c r="Z2455" s="81"/>
      <c r="AA2455" s="81"/>
      <c r="AB2455" s="81"/>
      <c r="AC2455" s="81"/>
      <c r="AD2455" s="81"/>
      <c r="AE2455" s="81"/>
      <c r="AF2455" s="81"/>
      <c r="AG2455" s="81"/>
      <c r="AH2455" s="81"/>
      <c r="AI2455" s="81"/>
      <c r="AJ2455" s="81"/>
      <c r="AK2455" s="81"/>
      <c r="AL2455" s="81"/>
      <c r="AM2455" s="81"/>
      <c r="AN2455" s="81"/>
      <c r="AO2455" s="81" t="str">
        <f aca="false">D2455</f>
        <v>Sanmina</v>
      </c>
      <c r="AP2455" s="1" t="s">
        <v>1474</v>
      </c>
      <c r="AQ2455" s="1"/>
      <c r="AR2455" s="1"/>
      <c r="AS2455" s="1"/>
      <c r="AT2455" s="1"/>
      <c r="AU2455" s="1"/>
      <c r="AV2455" s="1"/>
      <c r="AW2455" s="1"/>
      <c r="AX2455" s="1"/>
      <c r="AY2455" s="1"/>
      <c r="AZ2455" s="1"/>
      <c r="BA2455" s="1"/>
      <c r="BB2455" s="1"/>
      <c r="BC2455" s="1"/>
      <c r="BD2455" s="1"/>
      <c r="BE2455" s="1"/>
      <c r="BF2455" s="1" t="s">
        <v>14668</v>
      </c>
      <c r="BG2455" s="1" t="s">
        <v>183</v>
      </c>
      <c r="BH2455" s="1"/>
      <c r="BI2455" s="1"/>
    </row>
    <row r="2456" customFormat="false" ht="12.75" hidden="false" customHeight="false" outlineLevel="0" collapsed="false">
      <c r="A2456" s="1" t="s">
        <v>1614</v>
      </c>
      <c r="B2456" s="1" t="s">
        <v>1615</v>
      </c>
      <c r="C2456" s="1" t="s">
        <v>177</v>
      </c>
      <c r="D2456" s="1" t="s">
        <v>1471</v>
      </c>
      <c r="E2456" s="1" t="s">
        <v>16833</v>
      </c>
      <c r="F2456" s="1" t="s">
        <v>1617</v>
      </c>
      <c r="G2456" s="1" t="n">
        <v>73</v>
      </c>
      <c r="H2456" s="1" t="n">
        <v>1000</v>
      </c>
      <c r="I2456" s="101" t="s">
        <v>188</v>
      </c>
      <c r="J2456" s="1"/>
      <c r="K2456" s="1" t="n">
        <f aca="false">IFERROR(VLOOKUP(A2456,'[2]Pivot HorizontalMRP'!$A$4:$B$2689,2,0),0)</f>
        <v>0</v>
      </c>
      <c r="L2456" s="1" t="n">
        <f aca="false">IFERROR(VLOOKUP(A2456,'[2]Pivot HorizontalMRP'!$A$4:$C$2689,3,0),0)</f>
        <v>120</v>
      </c>
      <c r="M2456" s="1" t="n">
        <f aca="false">IFERROR(VLOOKUP(A2456,'[2]Pivot HorizontalMRP'!$A$4:$D$2689,0.4,0),0)</f>
        <v>0</v>
      </c>
      <c r="N2456" s="1" t="n">
        <f aca="false">IFERROR(VLOOKUP(A2456,'[2]Pivot HorizontalMRP'!$A$4:$E$2689,5,0),0)</f>
        <v>0</v>
      </c>
      <c r="O2456" s="1" t="n">
        <f aca="false">K2456+L2456</f>
        <v>120</v>
      </c>
      <c r="P2456" s="1" t="n">
        <f aca="false">K2456+L2456+M2456+N2456</f>
        <v>120</v>
      </c>
      <c r="Q2456" s="1" t="n">
        <f aca="false">IFERROR(VLOOKUP(A2456,'[2]Pivot HorizontalMRP'!$A$4:$F$2689,6,0),0)</f>
        <v>70</v>
      </c>
      <c r="R2456" s="1" t="n">
        <f aca="false">IFERROR(VLOOKUP(A2456,'[2]Pivot HorizontalMRP'!$A$4:$G$2689,7,0),0)</f>
        <v>0</v>
      </c>
      <c r="S2456" s="1" t="n">
        <f aca="false">IFERROR(VLOOKUP(A2456,'[2]Pivot HorizontalMRP'!$A$4:$H$2689,8,0),0)</f>
        <v>0</v>
      </c>
      <c r="T2456" s="1" t="n">
        <f aca="false">IFERROR(VLOOKUP(A2456,'[2]Pivot HorizontalMRP'!$A$4:$I$2689,9,0),0)</f>
        <v>0</v>
      </c>
      <c r="U2456" s="1" t="n">
        <f aca="false">IF(I2456="delivery",O2456-SUM(Q2456+R2456),IF(I2456="PO",P2456-SUM(Q2456:R2456)))</f>
        <v>50</v>
      </c>
      <c r="V2456" s="81" t="n">
        <v>0.775</v>
      </c>
      <c r="W2456" s="81"/>
      <c r="X2456" s="81" t="n">
        <f aca="false">W2456-V2456</f>
        <v>-0.775</v>
      </c>
      <c r="Y2456" s="81"/>
      <c r="Z2456" s="81"/>
      <c r="AA2456" s="81"/>
      <c r="AB2456" s="81"/>
      <c r="AC2456" s="81"/>
      <c r="AD2456" s="81"/>
      <c r="AE2456" s="81"/>
      <c r="AF2456" s="81"/>
      <c r="AG2456" s="81"/>
      <c r="AH2456" s="81"/>
      <c r="AI2456" s="81"/>
      <c r="AJ2456" s="81"/>
      <c r="AK2456" s="81"/>
      <c r="AL2456" s="81"/>
      <c r="AM2456" s="81"/>
      <c r="AN2456" s="81"/>
      <c r="AO2456" s="81" t="str">
        <f aca="false">D2456</f>
        <v>Sanmina</v>
      </c>
      <c r="AP2456" s="1" t="s">
        <v>1474</v>
      </c>
      <c r="AQ2456" s="1"/>
      <c r="AR2456" s="1"/>
      <c r="AS2456" s="1"/>
      <c r="AT2456" s="1"/>
      <c r="AU2456" s="1"/>
      <c r="AV2456" s="1"/>
      <c r="AW2456" s="1"/>
      <c r="AX2456" s="1"/>
      <c r="AY2456" s="1"/>
      <c r="AZ2456" s="1"/>
      <c r="BA2456" s="1"/>
      <c r="BB2456" s="1"/>
      <c r="BC2456" s="1"/>
      <c r="BD2456" s="1"/>
      <c r="BE2456" s="1"/>
      <c r="BF2456" s="1" t="s">
        <v>14668</v>
      </c>
      <c r="BG2456" s="1" t="s">
        <v>183</v>
      </c>
      <c r="BH2456" s="1"/>
      <c r="BI2456" s="1"/>
    </row>
    <row r="2457" customFormat="false" ht="12.75" hidden="false" customHeight="false" outlineLevel="0" collapsed="false">
      <c r="A2457" s="1" t="s">
        <v>1618</v>
      </c>
      <c r="B2457" s="1" t="s">
        <v>1619</v>
      </c>
      <c r="C2457" s="1" t="s">
        <v>177</v>
      </c>
      <c r="D2457" s="1" t="s">
        <v>1471</v>
      </c>
      <c r="E2457" s="1" t="s">
        <v>16834</v>
      </c>
      <c r="F2457" s="1" t="s">
        <v>1621</v>
      </c>
      <c r="G2457" s="1" t="n">
        <v>73</v>
      </c>
      <c r="H2457" s="1" t="n">
        <v>1000</v>
      </c>
      <c r="I2457" s="101" t="s">
        <v>188</v>
      </c>
      <c r="J2457" s="1"/>
      <c r="K2457" s="1" t="n">
        <f aca="false">IFERROR(VLOOKUP(A2457,'[2]Pivot HorizontalMRP'!$A$4:$B$2689,2,0),0)</f>
        <v>0</v>
      </c>
      <c r="L2457" s="1" t="n">
        <f aca="false">IFERROR(VLOOKUP(A2457,'[2]Pivot HorizontalMRP'!$A$4:$C$2689,3,0),0)</f>
        <v>847</v>
      </c>
      <c r="M2457" s="1" t="n">
        <f aca="false">IFERROR(VLOOKUP(A2457,'[2]Pivot HorizontalMRP'!$A$4:$D$2689,0.4,0),0)</f>
        <v>0</v>
      </c>
      <c r="N2457" s="1" t="n">
        <f aca="false">IFERROR(VLOOKUP(A2457,'[2]Pivot HorizontalMRP'!$A$4:$E$2689,5,0),0)</f>
        <v>0</v>
      </c>
      <c r="O2457" s="1" t="n">
        <f aca="false">K2457+L2457</f>
        <v>847</v>
      </c>
      <c r="P2457" s="1" t="n">
        <f aca="false">K2457+L2457+M2457+N2457</f>
        <v>847</v>
      </c>
      <c r="Q2457" s="1" t="n">
        <f aca="false">IFERROR(VLOOKUP(A2457,'[2]Pivot HorizontalMRP'!$A$4:$F$2689,6,0),0)</f>
        <v>70</v>
      </c>
      <c r="R2457" s="1" t="n">
        <f aca="false">IFERROR(VLOOKUP(A2457,'[2]Pivot HorizontalMRP'!$A$4:$G$2689,7,0),0)</f>
        <v>0</v>
      </c>
      <c r="S2457" s="1" t="n">
        <f aca="false">IFERROR(VLOOKUP(A2457,'[2]Pivot HorizontalMRP'!$A$4:$H$2689,8,0),0)</f>
        <v>0</v>
      </c>
      <c r="T2457" s="1" t="n">
        <f aca="false">IFERROR(VLOOKUP(A2457,'[2]Pivot HorizontalMRP'!$A$4:$I$2689,9,0),0)</f>
        <v>0</v>
      </c>
      <c r="U2457" s="1" t="n">
        <f aca="false">IF(I2457="delivery",O2457-SUM(Q2457+R2457),IF(I2457="PO",P2457-SUM(Q2457:R2457)))</f>
        <v>777</v>
      </c>
      <c r="V2457" s="81" t="n">
        <v>0.89</v>
      </c>
      <c r="W2457" s="81"/>
      <c r="X2457" s="81" t="n">
        <f aca="false">W2457-V2457</f>
        <v>-0.89</v>
      </c>
      <c r="Y2457" s="81"/>
      <c r="Z2457" s="81"/>
      <c r="AA2457" s="81"/>
      <c r="AB2457" s="81"/>
      <c r="AC2457" s="81"/>
      <c r="AD2457" s="81"/>
      <c r="AE2457" s="81"/>
      <c r="AF2457" s="81"/>
      <c r="AG2457" s="81"/>
      <c r="AH2457" s="81"/>
      <c r="AI2457" s="81"/>
      <c r="AJ2457" s="81"/>
      <c r="AK2457" s="81"/>
      <c r="AL2457" s="81"/>
      <c r="AM2457" s="81"/>
      <c r="AN2457" s="81"/>
      <c r="AO2457" s="81" t="str">
        <f aca="false">D2457</f>
        <v>Sanmina</v>
      </c>
      <c r="AP2457" s="1" t="s">
        <v>1474</v>
      </c>
      <c r="AQ2457" s="1"/>
      <c r="AR2457" s="1"/>
      <c r="AS2457" s="1"/>
      <c r="AT2457" s="1"/>
      <c r="AU2457" s="1"/>
      <c r="AV2457" s="1"/>
      <c r="AW2457" s="1"/>
      <c r="AX2457" s="1"/>
      <c r="AY2457" s="1"/>
      <c r="AZ2457" s="1"/>
      <c r="BA2457" s="1"/>
      <c r="BB2457" s="1"/>
      <c r="BC2457" s="1"/>
      <c r="BD2457" s="1"/>
      <c r="BE2457" s="1"/>
      <c r="BF2457" s="1" t="s">
        <v>14668</v>
      </c>
      <c r="BG2457" s="1" t="s">
        <v>183</v>
      </c>
      <c r="BH2457" s="1"/>
      <c r="BI2457" s="1"/>
    </row>
    <row r="2458" customFormat="false" ht="12.75" hidden="false" customHeight="false" outlineLevel="0" collapsed="false">
      <c r="A2458" s="1" t="s">
        <v>1622</v>
      </c>
      <c r="B2458" s="1" t="s">
        <v>1623</v>
      </c>
      <c r="C2458" s="1" t="s">
        <v>177</v>
      </c>
      <c r="D2458" s="1" t="s">
        <v>1471</v>
      </c>
      <c r="E2458" s="1" t="s">
        <v>16835</v>
      </c>
      <c r="F2458" s="1" t="s">
        <v>1625</v>
      </c>
      <c r="G2458" s="1" t="n">
        <v>73</v>
      </c>
      <c r="H2458" s="1" t="n">
        <v>1000</v>
      </c>
      <c r="I2458" s="101" t="s">
        <v>188</v>
      </c>
      <c r="J2458" s="1"/>
      <c r="K2458" s="1" t="n">
        <f aca="false">IFERROR(VLOOKUP(A2458,'[2]Pivot HorizontalMRP'!$A$4:$B$2689,2,0),0)</f>
        <v>0</v>
      </c>
      <c r="L2458" s="1" t="n">
        <f aca="false">IFERROR(VLOOKUP(A2458,'[2]Pivot HorizontalMRP'!$A$4:$C$2689,3,0),0)</f>
        <v>1162</v>
      </c>
      <c r="M2458" s="1" t="n">
        <f aca="false">IFERROR(VLOOKUP(A2458,'[2]Pivot HorizontalMRP'!$A$4:$D$2689,0.4,0),0)</f>
        <v>0</v>
      </c>
      <c r="N2458" s="1" t="n">
        <f aca="false">IFERROR(VLOOKUP(A2458,'[2]Pivot HorizontalMRP'!$A$4:$E$2689,5,0),0)</f>
        <v>0</v>
      </c>
      <c r="O2458" s="1" t="n">
        <f aca="false">K2458+L2458</f>
        <v>1162</v>
      </c>
      <c r="P2458" s="1" t="n">
        <f aca="false">K2458+L2458+M2458+N2458</f>
        <v>1162</v>
      </c>
      <c r="Q2458" s="1" t="n">
        <f aca="false">IFERROR(VLOOKUP(A2458,'[2]Pivot HorizontalMRP'!$A$4:$F$2689,6,0),0)</f>
        <v>70</v>
      </c>
      <c r="R2458" s="1" t="n">
        <f aca="false">IFERROR(VLOOKUP(A2458,'[2]Pivot HorizontalMRP'!$A$4:$G$2689,7,0),0)</f>
        <v>0</v>
      </c>
      <c r="S2458" s="1" t="n">
        <f aca="false">IFERROR(VLOOKUP(A2458,'[2]Pivot HorizontalMRP'!$A$4:$H$2689,8,0),0)</f>
        <v>0</v>
      </c>
      <c r="T2458" s="1" t="n">
        <f aca="false">IFERROR(VLOOKUP(A2458,'[2]Pivot HorizontalMRP'!$A$4:$I$2689,9,0),0)</f>
        <v>0</v>
      </c>
      <c r="U2458" s="1" t="n">
        <f aca="false">IF(I2458="delivery",O2458-SUM(Q2458+R2458),IF(I2458="PO",P2458-SUM(Q2458:R2458)))</f>
        <v>1092</v>
      </c>
      <c r="V2458" s="81" t="n">
        <v>0.102</v>
      </c>
      <c r="W2458" s="81"/>
      <c r="X2458" s="81" t="n">
        <f aca="false">W2458-V2458</f>
        <v>-0.102</v>
      </c>
      <c r="Y2458" s="81"/>
      <c r="Z2458" s="81"/>
      <c r="AA2458" s="81"/>
      <c r="AB2458" s="81"/>
      <c r="AC2458" s="81"/>
      <c r="AD2458" s="81"/>
      <c r="AE2458" s="81"/>
      <c r="AF2458" s="81"/>
      <c r="AG2458" s="81"/>
      <c r="AH2458" s="81"/>
      <c r="AI2458" s="81"/>
      <c r="AJ2458" s="81"/>
      <c r="AK2458" s="81"/>
      <c r="AL2458" s="81"/>
      <c r="AM2458" s="81"/>
      <c r="AN2458" s="81"/>
      <c r="AO2458" s="81" t="str">
        <f aca="false">D2458</f>
        <v>Sanmina</v>
      </c>
      <c r="AP2458" s="1" t="s">
        <v>1474</v>
      </c>
      <c r="AQ2458" s="1"/>
      <c r="AR2458" s="1"/>
      <c r="AS2458" s="1"/>
      <c r="AT2458" s="1"/>
      <c r="AU2458" s="1"/>
      <c r="AV2458" s="1"/>
      <c r="AW2458" s="1"/>
      <c r="AX2458" s="1"/>
      <c r="AY2458" s="1"/>
      <c r="AZ2458" s="1"/>
      <c r="BA2458" s="1"/>
      <c r="BB2458" s="1"/>
      <c r="BC2458" s="1"/>
      <c r="BD2458" s="1"/>
      <c r="BE2458" s="1"/>
      <c r="BF2458" s="1" t="s">
        <v>14668</v>
      </c>
      <c r="BG2458" s="1" t="s">
        <v>183</v>
      </c>
      <c r="BH2458" s="1"/>
      <c r="BI2458" s="1"/>
    </row>
    <row r="2459" customFormat="false" ht="12.75" hidden="false" customHeight="false" outlineLevel="0" collapsed="false">
      <c r="A2459" s="1" t="s">
        <v>1626</v>
      </c>
      <c r="B2459" s="1" t="s">
        <v>1627</v>
      </c>
      <c r="C2459" s="1" t="s">
        <v>177</v>
      </c>
      <c r="D2459" s="1" t="s">
        <v>1471</v>
      </c>
      <c r="E2459" s="1" t="s">
        <v>16836</v>
      </c>
      <c r="F2459" s="1" t="s">
        <v>1629</v>
      </c>
      <c r="G2459" s="1" t="n">
        <v>73</v>
      </c>
      <c r="H2459" s="1" t="n">
        <v>10000</v>
      </c>
      <c r="I2459" s="101" t="s">
        <v>188</v>
      </c>
      <c r="J2459" s="1"/>
      <c r="K2459" s="1" t="n">
        <f aca="false">IFERROR(VLOOKUP(A2459,'[2]Pivot HorizontalMRP'!$A$4:$B$2689,2,0),0)</f>
        <v>0</v>
      </c>
      <c r="L2459" s="1" t="n">
        <f aca="false">IFERROR(VLOOKUP(A2459,'[2]Pivot HorizontalMRP'!$A$4:$C$2689,3,0),0)</f>
        <v>90</v>
      </c>
      <c r="M2459" s="1" t="n">
        <f aca="false">IFERROR(VLOOKUP(A2459,'[2]Pivot HorizontalMRP'!$A$4:$D$2689,0.4,0),0)</f>
        <v>0</v>
      </c>
      <c r="N2459" s="1" t="n">
        <f aca="false">IFERROR(VLOOKUP(A2459,'[2]Pivot HorizontalMRP'!$A$4:$E$2689,5,0),0)</f>
        <v>0</v>
      </c>
      <c r="O2459" s="1" t="n">
        <f aca="false">K2459+L2459</f>
        <v>90</v>
      </c>
      <c r="P2459" s="1" t="n">
        <f aca="false">K2459+L2459+M2459+N2459</f>
        <v>90</v>
      </c>
      <c r="Q2459" s="1" t="n">
        <f aca="false">IFERROR(VLOOKUP(A2459,'[2]Pivot HorizontalMRP'!$A$4:$F$2689,6,0),0)</f>
        <v>81</v>
      </c>
      <c r="R2459" s="1" t="n">
        <f aca="false">IFERROR(VLOOKUP(A2459,'[2]Pivot HorizontalMRP'!$A$4:$G$2689,7,0),0)</f>
        <v>0</v>
      </c>
      <c r="S2459" s="1" t="n">
        <f aca="false">IFERROR(VLOOKUP(A2459,'[2]Pivot HorizontalMRP'!$A$4:$H$2689,8,0),0)</f>
        <v>0</v>
      </c>
      <c r="T2459" s="1" t="n">
        <f aca="false">IFERROR(VLOOKUP(A2459,'[2]Pivot HorizontalMRP'!$A$4:$I$2689,9,0),0)</f>
        <v>0</v>
      </c>
      <c r="U2459" s="1" t="n">
        <f aca="false">IF(I2459="delivery",O2459-SUM(Q2459+R2459),IF(I2459="PO",P2459-SUM(Q2459:R2459)))</f>
        <v>9</v>
      </c>
      <c r="V2459" s="81" t="n">
        <v>1.732</v>
      </c>
      <c r="W2459" s="81"/>
      <c r="X2459" s="81" t="n">
        <f aca="false">W2459-V2459</f>
        <v>-1.732</v>
      </c>
      <c r="Y2459" s="81"/>
      <c r="Z2459" s="81"/>
      <c r="AA2459" s="81"/>
      <c r="AB2459" s="81"/>
      <c r="AC2459" s="81"/>
      <c r="AD2459" s="81"/>
      <c r="AE2459" s="81"/>
      <c r="AF2459" s="81"/>
      <c r="AG2459" s="81"/>
      <c r="AH2459" s="81"/>
      <c r="AI2459" s="81"/>
      <c r="AJ2459" s="81"/>
      <c r="AK2459" s="81"/>
      <c r="AL2459" s="81"/>
      <c r="AM2459" s="81"/>
      <c r="AN2459" s="81"/>
      <c r="AO2459" s="81" t="str">
        <f aca="false">D2459</f>
        <v>Sanmina</v>
      </c>
      <c r="AP2459" s="1" t="s">
        <v>1474</v>
      </c>
      <c r="AQ2459" s="1"/>
      <c r="AR2459" s="1"/>
      <c r="AS2459" s="1"/>
      <c r="AT2459" s="1"/>
      <c r="AU2459" s="1"/>
      <c r="AV2459" s="1"/>
      <c r="AW2459" s="1"/>
      <c r="AX2459" s="1"/>
      <c r="AY2459" s="1"/>
      <c r="AZ2459" s="1"/>
      <c r="BA2459" s="1"/>
      <c r="BB2459" s="1"/>
      <c r="BC2459" s="1"/>
      <c r="BD2459" s="1"/>
      <c r="BE2459" s="1"/>
      <c r="BF2459" s="1" t="s">
        <v>14668</v>
      </c>
      <c r="BG2459" s="1" t="s">
        <v>183</v>
      </c>
      <c r="BH2459" s="1"/>
      <c r="BI2459" s="1"/>
    </row>
    <row r="2460" customFormat="false" ht="12.75" hidden="false" customHeight="false" outlineLevel="0" collapsed="false">
      <c r="A2460" s="1" t="s">
        <v>1654</v>
      </c>
      <c r="B2460" s="1" t="s">
        <v>1655</v>
      </c>
      <c r="C2460" s="1" t="s">
        <v>177</v>
      </c>
      <c r="D2460" s="1" t="s">
        <v>1471</v>
      </c>
      <c r="E2460" s="1" t="s">
        <v>1656</v>
      </c>
      <c r="F2460" s="1" t="s">
        <v>1657</v>
      </c>
      <c r="G2460" s="1" t="n">
        <v>63</v>
      </c>
      <c r="H2460" s="1" t="n">
        <v>1000</v>
      </c>
      <c r="I2460" s="101" t="s">
        <v>188</v>
      </c>
      <c r="J2460" s="1"/>
      <c r="K2460" s="1" t="n">
        <f aca="false">IFERROR(VLOOKUP(A2460,'[2]Pivot HorizontalMRP'!$A$4:$B$2689,2,0),0)</f>
        <v>0</v>
      </c>
      <c r="L2460" s="1" t="n">
        <f aca="false">IFERROR(VLOOKUP(A2460,'[2]Pivot HorizontalMRP'!$A$4:$C$2689,3,0),0)</f>
        <v>90.0786</v>
      </c>
      <c r="M2460" s="1" t="n">
        <f aca="false">IFERROR(VLOOKUP(A2460,'[2]Pivot HorizontalMRP'!$A$4:$D$2689,0.4,0),0)</f>
        <v>0</v>
      </c>
      <c r="N2460" s="1" t="n">
        <f aca="false">IFERROR(VLOOKUP(A2460,'[2]Pivot HorizontalMRP'!$A$4:$E$2689,5,0),0)</f>
        <v>0</v>
      </c>
      <c r="O2460" s="1" t="n">
        <f aca="false">K2460+L2460</f>
        <v>90.0786</v>
      </c>
      <c r="P2460" s="1" t="n">
        <f aca="false">K2460+L2460+M2460+N2460</f>
        <v>90.0786</v>
      </c>
      <c r="Q2460" s="1" t="n">
        <f aca="false">IFERROR(VLOOKUP(A2460,'[2]Pivot HorizontalMRP'!$A$4:$F$2689,6,0),0)</f>
        <v>54.9001</v>
      </c>
      <c r="R2460" s="1" t="n">
        <f aca="false">IFERROR(VLOOKUP(A2460,'[2]Pivot HorizontalMRP'!$A$4:$G$2689,7,0),0)</f>
        <v>48.8184</v>
      </c>
      <c r="S2460" s="1" t="n">
        <f aca="false">IFERROR(VLOOKUP(A2460,'[2]Pivot HorizontalMRP'!$A$4:$H$2689,8,0),0)</f>
        <v>37.9172</v>
      </c>
      <c r="T2460" s="1" t="n">
        <f aca="false">IFERROR(VLOOKUP(A2460,'[2]Pivot HorizontalMRP'!$A$4:$I$2689,9,0),0)</f>
        <v>45.9236</v>
      </c>
      <c r="U2460" s="1" t="n">
        <f aca="false">IF(I2460="delivery",O2460-SUM(Q2460+R2460),IF(I2460="PO",P2460-SUM(Q2460:R2460)))</f>
        <v>-13.6399</v>
      </c>
      <c r="V2460" s="81" t="n">
        <v>28.82</v>
      </c>
      <c r="W2460" s="81"/>
      <c r="X2460" s="81" t="n">
        <f aca="false">W2460-V2460</f>
        <v>-28.82</v>
      </c>
      <c r="Y2460" s="81"/>
      <c r="Z2460" s="81"/>
      <c r="AA2460" s="81" t="n">
        <v>28.82</v>
      </c>
      <c r="AB2460" s="81"/>
      <c r="AC2460" s="81"/>
      <c r="AD2460" s="81"/>
      <c r="AE2460" s="81"/>
      <c r="AF2460" s="81"/>
      <c r="AG2460" s="81"/>
      <c r="AH2460" s="81"/>
      <c r="AI2460" s="81"/>
      <c r="AJ2460" s="81"/>
      <c r="AK2460" s="81"/>
      <c r="AL2460" s="81"/>
      <c r="AM2460" s="81"/>
      <c r="AN2460" s="81"/>
      <c r="AO2460" s="81" t="str">
        <f aca="false">D2460</f>
        <v>Sanmina</v>
      </c>
      <c r="AP2460" s="1" t="s">
        <v>1474</v>
      </c>
      <c r="AQ2460" s="1"/>
      <c r="AR2460" s="1"/>
      <c r="AS2460" s="1"/>
      <c r="AT2460" s="1"/>
      <c r="AU2460" s="1"/>
      <c r="AV2460" s="1"/>
      <c r="AW2460" s="1"/>
      <c r="AX2460" s="1"/>
      <c r="AY2460" s="1"/>
      <c r="AZ2460" s="1"/>
      <c r="BA2460" s="1"/>
      <c r="BB2460" s="1"/>
      <c r="BC2460" s="1"/>
      <c r="BD2460" s="1"/>
      <c r="BE2460" s="1"/>
      <c r="BF2460" s="1" t="s">
        <v>14668</v>
      </c>
      <c r="BG2460" s="1" t="s">
        <v>183</v>
      </c>
      <c r="BH2460" s="1"/>
      <c r="BI2460" s="1"/>
    </row>
    <row r="2461" customFormat="false" ht="12.75" hidden="false" customHeight="false" outlineLevel="0" collapsed="false">
      <c r="A2461" s="1" t="s">
        <v>1658</v>
      </c>
      <c r="B2461" s="1" t="s">
        <v>1659</v>
      </c>
      <c r="C2461" s="1" t="s">
        <v>177</v>
      </c>
      <c r="D2461" s="1" t="s">
        <v>1471</v>
      </c>
      <c r="E2461" s="1" t="s">
        <v>16837</v>
      </c>
      <c r="F2461" s="1" t="s">
        <v>1661</v>
      </c>
      <c r="G2461" s="1" t="n">
        <v>33</v>
      </c>
      <c r="H2461" s="1" t="n">
        <v>10</v>
      </c>
      <c r="I2461" s="101" t="s">
        <v>188</v>
      </c>
      <c r="J2461" s="1"/>
      <c r="K2461" s="1" t="n">
        <f aca="false">IFERROR(VLOOKUP(A2461,'[2]Pivot HorizontalMRP'!$A$4:$B$2689,2,0),0)</f>
        <v>0</v>
      </c>
      <c r="L2461" s="1" t="n">
        <f aca="false">IFERROR(VLOOKUP(A2461,'[2]Pivot HorizontalMRP'!$A$4:$C$2689,3,0),0)</f>
        <v>662.24</v>
      </c>
      <c r="M2461" s="1" t="n">
        <f aca="false">IFERROR(VLOOKUP(A2461,'[2]Pivot HorizontalMRP'!$A$4:$D$2689,0.4,0),0)</f>
        <v>0</v>
      </c>
      <c r="N2461" s="1" t="n">
        <f aca="false">IFERROR(VLOOKUP(A2461,'[2]Pivot HorizontalMRP'!$A$4:$E$2689,5,0),0)</f>
        <v>0</v>
      </c>
      <c r="O2461" s="1" t="n">
        <f aca="false">K2461+L2461</f>
        <v>662.24</v>
      </c>
      <c r="P2461" s="1" t="n">
        <f aca="false">K2461+L2461+M2461+N2461</f>
        <v>662.24</v>
      </c>
      <c r="Q2461" s="1" t="n">
        <f aca="false">IFERROR(VLOOKUP(A2461,'[2]Pivot HorizontalMRP'!$A$4:$F$2689,6,0),0)</f>
        <v>679.964</v>
      </c>
      <c r="R2461" s="1" t="n">
        <f aca="false">IFERROR(VLOOKUP(A2461,'[2]Pivot HorizontalMRP'!$A$4:$G$2689,7,0),0)</f>
        <v>216.47</v>
      </c>
      <c r="S2461" s="1" t="n">
        <f aca="false">IFERROR(VLOOKUP(A2461,'[2]Pivot HorizontalMRP'!$A$4:$H$2689,8,0),0)</f>
        <v>147.16</v>
      </c>
      <c r="T2461" s="1" t="n">
        <f aca="false">IFERROR(VLOOKUP(A2461,'[2]Pivot HorizontalMRP'!$A$4:$I$2689,9,0),0)</f>
        <v>144.01</v>
      </c>
      <c r="U2461" s="1" t="n">
        <f aca="false">IF(I2461="delivery",O2461-SUM(Q2461+R2461),IF(I2461="PO",P2461-SUM(Q2461:R2461)))</f>
        <v>-234.194</v>
      </c>
      <c r="V2461" s="81" t="n">
        <v>20.8</v>
      </c>
      <c r="W2461" s="81"/>
      <c r="X2461" s="81" t="n">
        <f aca="false">W2461-V2461</f>
        <v>-20.8</v>
      </c>
      <c r="Y2461" s="81"/>
      <c r="Z2461" s="81"/>
      <c r="AA2461" s="81" t="n">
        <v>13.42</v>
      </c>
      <c r="AB2461" s="81"/>
      <c r="AC2461" s="81"/>
      <c r="AD2461" s="81"/>
      <c r="AE2461" s="81"/>
      <c r="AF2461" s="81"/>
      <c r="AG2461" s="81"/>
      <c r="AH2461" s="81"/>
      <c r="AI2461" s="81"/>
      <c r="AJ2461" s="81"/>
      <c r="AK2461" s="81"/>
      <c r="AL2461" s="81"/>
      <c r="AM2461" s="81"/>
      <c r="AN2461" s="81"/>
      <c r="AO2461" s="81" t="str">
        <f aca="false">D2461</f>
        <v>Sanmina</v>
      </c>
      <c r="AP2461" s="1" t="s">
        <v>1474</v>
      </c>
      <c r="AQ2461" s="1"/>
      <c r="AR2461" s="1"/>
      <c r="AS2461" s="1"/>
      <c r="AT2461" s="1"/>
      <c r="AU2461" s="1"/>
      <c r="AV2461" s="1"/>
      <c r="AW2461" s="1"/>
      <c r="AX2461" s="1"/>
      <c r="AY2461" s="1"/>
      <c r="AZ2461" s="1"/>
      <c r="BA2461" s="1"/>
      <c r="BB2461" s="1"/>
      <c r="BC2461" s="1"/>
      <c r="BD2461" s="1"/>
      <c r="BE2461" s="1"/>
      <c r="BF2461" s="1" t="s">
        <v>14668</v>
      </c>
      <c r="BG2461" s="1" t="s">
        <v>183</v>
      </c>
      <c r="BH2461" s="1"/>
      <c r="BI2461" s="1"/>
    </row>
    <row r="2462" customFormat="false" ht="12.75" hidden="false" customHeight="false" outlineLevel="0" collapsed="false">
      <c r="A2462" s="1" t="s">
        <v>7879</v>
      </c>
      <c r="B2462" s="1" t="s">
        <v>7880</v>
      </c>
      <c r="C2462" s="1" t="s">
        <v>177</v>
      </c>
      <c r="D2462" s="1" t="s">
        <v>1471</v>
      </c>
      <c r="E2462" s="1" t="s">
        <v>16838</v>
      </c>
      <c r="F2462" s="1" t="s">
        <v>7882</v>
      </c>
      <c r="G2462" s="1" t="n">
        <v>23</v>
      </c>
      <c r="H2462" s="1" t="n">
        <v>1000</v>
      </c>
      <c r="I2462" s="101" t="s">
        <v>188</v>
      </c>
      <c r="J2462" s="1"/>
      <c r="K2462" s="1" t="n">
        <f aca="false">IFERROR(VLOOKUP(A2462,'[2]Pivot HorizontalMRP'!$A$4:$B$2689,2,0),0)</f>
        <v>0</v>
      </c>
      <c r="L2462" s="1" t="n">
        <f aca="false">IFERROR(VLOOKUP(A2462,'[2]Pivot HorizontalMRP'!$A$4:$C$2689,3,0),0)</f>
        <v>42067</v>
      </c>
      <c r="M2462" s="1" t="n">
        <f aca="false">IFERROR(VLOOKUP(A2462,'[2]Pivot HorizontalMRP'!$A$4:$D$2689,0.4,0),0)</f>
        <v>0</v>
      </c>
      <c r="N2462" s="1" t="n">
        <f aca="false">IFERROR(VLOOKUP(A2462,'[2]Pivot HorizontalMRP'!$A$4:$E$2689,5,0),0)</f>
        <v>0</v>
      </c>
      <c r="O2462" s="1" t="n">
        <f aca="false">K2462+L2462</f>
        <v>42067</v>
      </c>
      <c r="P2462" s="1" t="n">
        <f aca="false">K2462+L2462+M2462+N2462</f>
        <v>42067</v>
      </c>
      <c r="Q2462" s="1" t="n">
        <f aca="false">IFERROR(VLOOKUP(A2462,'[2]Pivot HorizontalMRP'!$A$4:$F$2689,6,0),0)</f>
        <v>40523</v>
      </c>
      <c r="R2462" s="1" t="n">
        <f aca="false">IFERROR(VLOOKUP(A2462,'[2]Pivot HorizontalMRP'!$A$4:$G$2689,7,0),0)</f>
        <v>26615</v>
      </c>
      <c r="S2462" s="1" t="n">
        <f aca="false">IFERROR(VLOOKUP(A2462,'[2]Pivot HorizontalMRP'!$A$4:$H$2689,8,0),0)</f>
        <v>24047</v>
      </c>
      <c r="T2462" s="1" t="n">
        <f aca="false">IFERROR(VLOOKUP(A2462,'[2]Pivot HorizontalMRP'!$A$4:$I$2689,9,0),0)</f>
        <v>17342</v>
      </c>
      <c r="U2462" s="1" t="n">
        <f aca="false">IF(I2462="delivery",O2462-SUM(Q2462+R2462),IF(I2462="PO",P2462-SUM(Q2462:R2462)))</f>
        <v>-25071</v>
      </c>
      <c r="V2462" s="81" t="n">
        <v>0.02969</v>
      </c>
      <c r="W2462" s="81"/>
      <c r="X2462" s="81" t="n">
        <f aca="false">W2462-V2462</f>
        <v>-0.02969</v>
      </c>
      <c r="Y2462" s="81"/>
      <c r="Z2462" s="81"/>
      <c r="AA2462" s="81" t="n">
        <v>0.0475</v>
      </c>
      <c r="AB2462" s="81"/>
      <c r="AC2462" s="81"/>
      <c r="AD2462" s="81"/>
      <c r="AE2462" s="81"/>
      <c r="AF2462" s="81"/>
      <c r="AG2462" s="81"/>
      <c r="AH2462" s="81"/>
      <c r="AI2462" s="81"/>
      <c r="AJ2462" s="81"/>
      <c r="AK2462" s="81"/>
      <c r="AL2462" s="81"/>
      <c r="AM2462" s="81"/>
      <c r="AN2462" s="81"/>
      <c r="AO2462" s="81" t="str">
        <f aca="false">D2462</f>
        <v>Sanmina</v>
      </c>
      <c r="AP2462" s="1" t="s">
        <v>1474</v>
      </c>
      <c r="AQ2462" s="1"/>
      <c r="AR2462" s="1"/>
      <c r="AS2462" s="1"/>
      <c r="AT2462" s="1"/>
      <c r="AU2462" s="1"/>
      <c r="AV2462" s="1"/>
      <c r="AW2462" s="1"/>
      <c r="AX2462" s="1"/>
      <c r="AY2462" s="1"/>
      <c r="AZ2462" s="1"/>
      <c r="BA2462" s="1"/>
      <c r="BB2462" s="1"/>
      <c r="BC2462" s="1"/>
      <c r="BD2462" s="1"/>
      <c r="BE2462" s="1"/>
      <c r="BF2462" s="1" t="s">
        <v>14668</v>
      </c>
      <c r="BG2462" s="1" t="s">
        <v>183</v>
      </c>
      <c r="BH2462" s="1"/>
      <c r="BI2462" s="1"/>
    </row>
    <row r="2463" customFormat="false" ht="12.75" hidden="false" customHeight="false" outlineLevel="0" collapsed="false">
      <c r="A2463" s="1" t="s">
        <v>7883</v>
      </c>
      <c r="B2463" s="1" t="s">
        <v>7884</v>
      </c>
      <c r="C2463" s="1" t="s">
        <v>177</v>
      </c>
      <c r="D2463" s="1" t="s">
        <v>1471</v>
      </c>
      <c r="E2463" s="1" t="s">
        <v>16839</v>
      </c>
      <c r="F2463" s="1" t="s">
        <v>7886</v>
      </c>
      <c r="G2463" s="1" t="n">
        <v>23</v>
      </c>
      <c r="H2463" s="1" t="n">
        <v>10000</v>
      </c>
      <c r="I2463" s="101" t="s">
        <v>188</v>
      </c>
      <c r="J2463" s="1"/>
      <c r="K2463" s="1" t="n">
        <f aca="false">IFERROR(VLOOKUP(A2463,'[2]Pivot HorizontalMRP'!$A$4:$B$2689,2,0),0)</f>
        <v>0</v>
      </c>
      <c r="L2463" s="1" t="n">
        <f aca="false">IFERROR(VLOOKUP(A2463,'[2]Pivot HorizontalMRP'!$A$4:$C$2689,3,0),0)</f>
        <v>46993</v>
      </c>
      <c r="M2463" s="1" t="n">
        <f aca="false">IFERROR(VLOOKUP(A2463,'[2]Pivot HorizontalMRP'!$A$4:$D$2689,0.4,0),0)</f>
        <v>0</v>
      </c>
      <c r="N2463" s="1" t="n">
        <f aca="false">IFERROR(VLOOKUP(A2463,'[2]Pivot HorizontalMRP'!$A$4:$E$2689,5,0),0)</f>
        <v>0</v>
      </c>
      <c r="O2463" s="1" t="n">
        <f aca="false">K2463+L2463</f>
        <v>46993</v>
      </c>
      <c r="P2463" s="1" t="n">
        <f aca="false">K2463+L2463+M2463+N2463</f>
        <v>46993</v>
      </c>
      <c r="Q2463" s="1" t="n">
        <f aca="false">IFERROR(VLOOKUP(A2463,'[2]Pivot HorizontalMRP'!$A$4:$F$2689,6,0),0)</f>
        <v>56242</v>
      </c>
      <c r="R2463" s="1" t="n">
        <f aca="false">IFERROR(VLOOKUP(A2463,'[2]Pivot HorizontalMRP'!$A$4:$G$2689,7,0),0)</f>
        <v>45243</v>
      </c>
      <c r="S2463" s="1" t="n">
        <f aca="false">IFERROR(VLOOKUP(A2463,'[2]Pivot HorizontalMRP'!$A$4:$H$2689,8,0),0)</f>
        <v>46842</v>
      </c>
      <c r="T2463" s="1" t="n">
        <f aca="false">IFERROR(VLOOKUP(A2463,'[2]Pivot HorizontalMRP'!$A$4:$I$2689,9,0),0)</f>
        <v>29730</v>
      </c>
      <c r="U2463" s="1" t="n">
        <f aca="false">IF(I2463="delivery",O2463-SUM(Q2463+R2463),IF(I2463="PO",P2463-SUM(Q2463:R2463)))</f>
        <v>-54492</v>
      </c>
      <c r="V2463" s="81" t="n">
        <v>0.02969</v>
      </c>
      <c r="W2463" s="81"/>
      <c r="X2463" s="81" t="n">
        <f aca="false">W2463-V2463</f>
        <v>-0.02969</v>
      </c>
      <c r="Y2463" s="81"/>
      <c r="Z2463" s="81"/>
      <c r="AA2463" s="81" t="n">
        <v>0.0303</v>
      </c>
      <c r="AB2463" s="81"/>
      <c r="AC2463" s="81"/>
      <c r="AD2463" s="81"/>
      <c r="AE2463" s="81"/>
      <c r="AF2463" s="81"/>
      <c r="AG2463" s="81"/>
      <c r="AH2463" s="81"/>
      <c r="AI2463" s="81"/>
      <c r="AJ2463" s="81"/>
      <c r="AK2463" s="81"/>
      <c r="AL2463" s="81"/>
      <c r="AM2463" s="81"/>
      <c r="AN2463" s="81"/>
      <c r="AO2463" s="81" t="str">
        <f aca="false">D2463</f>
        <v>Sanmina</v>
      </c>
      <c r="AP2463" s="1" t="s">
        <v>1474</v>
      </c>
      <c r="AQ2463" s="1"/>
      <c r="AR2463" s="1"/>
      <c r="AS2463" s="1"/>
      <c r="AT2463" s="1"/>
      <c r="AU2463" s="1"/>
      <c r="AV2463" s="1"/>
      <c r="AW2463" s="1"/>
      <c r="AX2463" s="1"/>
      <c r="AY2463" s="1"/>
      <c r="AZ2463" s="1"/>
      <c r="BA2463" s="1"/>
      <c r="BB2463" s="1"/>
      <c r="BC2463" s="1"/>
      <c r="BD2463" s="1"/>
      <c r="BE2463" s="1"/>
      <c r="BF2463" s="1" t="s">
        <v>14668</v>
      </c>
      <c r="BG2463" s="1" t="s">
        <v>183</v>
      </c>
      <c r="BH2463" s="1"/>
      <c r="BI2463" s="1"/>
    </row>
    <row r="2464" customFormat="false" ht="12.75" hidden="false" customHeight="false" outlineLevel="0" collapsed="false">
      <c r="A2464" s="1" t="s">
        <v>7887</v>
      </c>
      <c r="B2464" s="1" t="s">
        <v>7888</v>
      </c>
      <c r="C2464" s="1" t="s">
        <v>177</v>
      </c>
      <c r="D2464" s="1" t="s">
        <v>1471</v>
      </c>
      <c r="E2464" s="1" t="s">
        <v>16840</v>
      </c>
      <c r="F2464" s="1" t="s">
        <v>7890</v>
      </c>
      <c r="G2464" s="1" t="n">
        <v>23</v>
      </c>
      <c r="H2464" s="1" t="n">
        <v>10000</v>
      </c>
      <c r="I2464" s="101" t="s">
        <v>188</v>
      </c>
      <c r="J2464" s="1"/>
      <c r="K2464" s="1" t="n">
        <f aca="false">IFERROR(VLOOKUP(A2464,'[2]Pivot HorizontalMRP'!$A$4:$B$2689,2,0),0)</f>
        <v>0</v>
      </c>
      <c r="L2464" s="1" t="n">
        <f aca="false">IFERROR(VLOOKUP(A2464,'[2]Pivot HorizontalMRP'!$A$4:$C$2689,3,0),0)</f>
        <v>19917</v>
      </c>
      <c r="M2464" s="1" t="n">
        <f aca="false">IFERROR(VLOOKUP(A2464,'[2]Pivot HorizontalMRP'!$A$4:$D$2689,0.4,0),0)</f>
        <v>0</v>
      </c>
      <c r="N2464" s="1" t="n">
        <f aca="false">IFERROR(VLOOKUP(A2464,'[2]Pivot HorizontalMRP'!$A$4:$E$2689,5,0),0)</f>
        <v>40000</v>
      </c>
      <c r="O2464" s="1" t="n">
        <f aca="false">K2464+L2464</f>
        <v>19917</v>
      </c>
      <c r="P2464" s="1" t="n">
        <f aca="false">K2464+L2464+M2464+N2464</f>
        <v>59917</v>
      </c>
      <c r="Q2464" s="1" t="n">
        <f aca="false">IFERROR(VLOOKUP(A2464,'[2]Pivot HorizontalMRP'!$A$4:$F$2689,6,0),0)</f>
        <v>17154</v>
      </c>
      <c r="R2464" s="1" t="n">
        <f aca="false">IFERROR(VLOOKUP(A2464,'[2]Pivot HorizontalMRP'!$A$4:$G$2689,7,0),0)</f>
        <v>19277</v>
      </c>
      <c r="S2464" s="1" t="n">
        <f aca="false">IFERROR(VLOOKUP(A2464,'[2]Pivot HorizontalMRP'!$A$4:$H$2689,8,0),0)</f>
        <v>13784</v>
      </c>
      <c r="T2464" s="1" t="n">
        <f aca="false">IFERROR(VLOOKUP(A2464,'[2]Pivot HorizontalMRP'!$A$4:$I$2689,9,0),0)</f>
        <v>13148</v>
      </c>
      <c r="U2464" s="1" t="n">
        <f aca="false">IF(I2464="delivery",O2464-SUM(Q2464+R2464),IF(I2464="PO",P2464-SUM(Q2464:R2464)))</f>
        <v>23486</v>
      </c>
      <c r="V2464" s="81" t="n">
        <v>0.024</v>
      </c>
      <c r="W2464" s="81"/>
      <c r="X2464" s="81" t="n">
        <f aca="false">W2464-V2464</f>
        <v>-0.024</v>
      </c>
      <c r="Y2464" s="81"/>
      <c r="Z2464" s="81"/>
      <c r="AA2464" s="81"/>
      <c r="AB2464" s="81"/>
      <c r="AC2464" s="81"/>
      <c r="AD2464" s="81"/>
      <c r="AE2464" s="81"/>
      <c r="AF2464" s="81"/>
      <c r="AG2464" s="81"/>
      <c r="AH2464" s="81"/>
      <c r="AI2464" s="81"/>
      <c r="AJ2464" s="81"/>
      <c r="AK2464" s="81"/>
      <c r="AL2464" s="81"/>
      <c r="AM2464" s="81"/>
      <c r="AN2464" s="81"/>
      <c r="AO2464" s="81" t="str">
        <f aca="false">D2464</f>
        <v>Sanmina</v>
      </c>
      <c r="AP2464" s="1" t="s">
        <v>1474</v>
      </c>
      <c r="AQ2464" s="1"/>
      <c r="AR2464" s="1"/>
      <c r="AS2464" s="1"/>
      <c r="AT2464" s="1"/>
      <c r="AU2464" s="1"/>
      <c r="AV2464" s="1"/>
      <c r="AW2464" s="1"/>
      <c r="AX2464" s="1"/>
      <c r="AY2464" s="1"/>
      <c r="AZ2464" s="1"/>
      <c r="BA2464" s="1"/>
      <c r="BB2464" s="1"/>
      <c r="BC2464" s="1"/>
      <c r="BD2464" s="1"/>
      <c r="BE2464" s="1"/>
      <c r="BF2464" s="1" t="s">
        <v>14668</v>
      </c>
      <c r="BG2464" s="1" t="s">
        <v>183</v>
      </c>
      <c r="BH2464" s="1"/>
      <c r="BI2464" s="1"/>
    </row>
    <row r="2465" customFormat="false" ht="12.75" hidden="false" customHeight="false" outlineLevel="0" collapsed="false">
      <c r="A2465" s="1" t="s">
        <v>7891</v>
      </c>
      <c r="B2465" s="1" t="s">
        <v>7892</v>
      </c>
      <c r="C2465" s="1" t="s">
        <v>177</v>
      </c>
      <c r="D2465" s="1" t="s">
        <v>1471</v>
      </c>
      <c r="E2465" s="1" t="s">
        <v>16841</v>
      </c>
      <c r="F2465" s="1" t="s">
        <v>7894</v>
      </c>
      <c r="G2465" s="1" t="n">
        <v>23</v>
      </c>
      <c r="H2465" s="1" t="n">
        <v>10000</v>
      </c>
      <c r="I2465" s="101" t="s">
        <v>188</v>
      </c>
      <c r="J2465" s="1"/>
      <c r="K2465" s="1" t="n">
        <f aca="false">IFERROR(VLOOKUP(A2465,'[2]Pivot HorizontalMRP'!$A$4:$B$2689,2,0),0)</f>
        <v>0</v>
      </c>
      <c r="L2465" s="1" t="n">
        <f aca="false">IFERROR(VLOOKUP(A2465,'[2]Pivot HorizontalMRP'!$A$4:$C$2689,3,0),0)</f>
        <v>60461</v>
      </c>
      <c r="M2465" s="1" t="n">
        <f aca="false">IFERROR(VLOOKUP(A2465,'[2]Pivot HorizontalMRP'!$A$4:$D$2689,0.4,0),0)</f>
        <v>0</v>
      </c>
      <c r="N2465" s="1" t="n">
        <f aca="false">IFERROR(VLOOKUP(A2465,'[2]Pivot HorizontalMRP'!$A$4:$E$2689,5,0),0)</f>
        <v>0</v>
      </c>
      <c r="O2465" s="1" t="n">
        <f aca="false">K2465+L2465</f>
        <v>60461</v>
      </c>
      <c r="P2465" s="1" t="n">
        <f aca="false">K2465+L2465+M2465+N2465</f>
        <v>60461</v>
      </c>
      <c r="Q2465" s="1" t="n">
        <f aca="false">IFERROR(VLOOKUP(A2465,'[2]Pivot HorizontalMRP'!$A$4:$F$2689,6,0),0)</f>
        <v>64432</v>
      </c>
      <c r="R2465" s="1" t="n">
        <f aca="false">IFERROR(VLOOKUP(A2465,'[2]Pivot HorizontalMRP'!$A$4:$G$2689,7,0),0)</f>
        <v>46626</v>
      </c>
      <c r="S2465" s="1" t="n">
        <f aca="false">IFERROR(VLOOKUP(A2465,'[2]Pivot HorizontalMRP'!$A$4:$H$2689,8,0),0)</f>
        <v>46633</v>
      </c>
      <c r="T2465" s="1" t="n">
        <f aca="false">IFERROR(VLOOKUP(A2465,'[2]Pivot HorizontalMRP'!$A$4:$I$2689,9,0),0)</f>
        <v>30309</v>
      </c>
      <c r="U2465" s="1" t="n">
        <f aca="false">IF(I2465="delivery",O2465-SUM(Q2465+R2465),IF(I2465="PO",P2465-SUM(Q2465:R2465)))</f>
        <v>-50597</v>
      </c>
      <c r="V2465" s="81" t="n">
        <v>0.02969</v>
      </c>
      <c r="W2465" s="81"/>
      <c r="X2465" s="81" t="n">
        <f aca="false">W2465-V2465</f>
        <v>-0.02969</v>
      </c>
      <c r="Y2465" s="81"/>
      <c r="Z2465" s="81"/>
      <c r="AA2465" s="81" t="n">
        <v>0.026</v>
      </c>
      <c r="AB2465" s="81"/>
      <c r="AC2465" s="81"/>
      <c r="AD2465" s="81"/>
      <c r="AE2465" s="81"/>
      <c r="AF2465" s="81"/>
      <c r="AG2465" s="81"/>
      <c r="AH2465" s="81"/>
      <c r="AI2465" s="81"/>
      <c r="AJ2465" s="81"/>
      <c r="AK2465" s="81"/>
      <c r="AL2465" s="81"/>
      <c r="AM2465" s="81"/>
      <c r="AN2465" s="81"/>
      <c r="AO2465" s="81" t="str">
        <f aca="false">D2465</f>
        <v>Sanmina</v>
      </c>
      <c r="AP2465" s="1" t="s">
        <v>1474</v>
      </c>
      <c r="AQ2465" s="1"/>
      <c r="AR2465" s="1"/>
      <c r="AS2465" s="1"/>
      <c r="AT2465" s="1"/>
      <c r="AU2465" s="1"/>
      <c r="AV2465" s="1"/>
      <c r="AW2465" s="1"/>
      <c r="AX2465" s="1"/>
      <c r="AY2465" s="1"/>
      <c r="AZ2465" s="1"/>
      <c r="BA2465" s="1"/>
      <c r="BB2465" s="1"/>
      <c r="BC2465" s="1"/>
      <c r="BD2465" s="1"/>
      <c r="BE2465" s="1"/>
      <c r="BF2465" s="1" t="s">
        <v>14668</v>
      </c>
      <c r="BG2465" s="1" t="s">
        <v>183</v>
      </c>
      <c r="BH2465" s="1"/>
      <c r="BI2465" s="1"/>
    </row>
    <row r="2466" customFormat="false" ht="12.75" hidden="false" customHeight="false" outlineLevel="0" collapsed="false">
      <c r="A2466" s="1" t="s">
        <v>2233</v>
      </c>
      <c r="B2466" s="1" t="s">
        <v>2234</v>
      </c>
      <c r="C2466" s="1" t="s">
        <v>177</v>
      </c>
      <c r="D2466" s="1" t="s">
        <v>1471</v>
      </c>
      <c r="E2466" s="1" t="s">
        <v>16842</v>
      </c>
      <c r="F2466" s="1" t="s">
        <v>2236</v>
      </c>
      <c r="G2466" s="1" t="n">
        <v>23</v>
      </c>
      <c r="H2466" s="1" t="n">
        <v>1000</v>
      </c>
      <c r="I2466" s="101" t="s">
        <v>188</v>
      </c>
      <c r="J2466" s="1"/>
      <c r="K2466" s="1" t="n">
        <f aca="false">IFERROR(VLOOKUP(A2466,'[2]Pivot HorizontalMRP'!$A$4:$B$2689,2,0),0)</f>
        <v>0</v>
      </c>
      <c r="L2466" s="1" t="n">
        <f aca="false">IFERROR(VLOOKUP(A2466,'[2]Pivot HorizontalMRP'!$A$4:$C$2689,3,0),0)</f>
        <v>2522</v>
      </c>
      <c r="M2466" s="1" t="n">
        <f aca="false">IFERROR(VLOOKUP(A2466,'[2]Pivot HorizontalMRP'!$A$4:$D$2689,0.4,0),0)</f>
        <v>0</v>
      </c>
      <c r="N2466" s="1" t="n">
        <f aca="false">IFERROR(VLOOKUP(A2466,'[2]Pivot HorizontalMRP'!$A$4:$E$2689,5,0),0)</f>
        <v>0</v>
      </c>
      <c r="O2466" s="1" t="n">
        <f aca="false">K2466+L2466</f>
        <v>2522</v>
      </c>
      <c r="P2466" s="1" t="n">
        <f aca="false">K2466+L2466+M2466+N2466</f>
        <v>2522</v>
      </c>
      <c r="Q2466" s="1" t="n">
        <f aca="false">IFERROR(VLOOKUP(A2466,'[2]Pivot HorizontalMRP'!$A$4:$F$2689,6,0),0)</f>
        <v>3794</v>
      </c>
      <c r="R2466" s="1" t="n">
        <f aca="false">IFERROR(VLOOKUP(A2466,'[2]Pivot HorizontalMRP'!$A$4:$G$2689,7,0),0)</f>
        <v>2415</v>
      </c>
      <c r="S2466" s="1" t="n">
        <f aca="false">IFERROR(VLOOKUP(A2466,'[2]Pivot HorizontalMRP'!$A$4:$H$2689,8,0),0)</f>
        <v>1631</v>
      </c>
      <c r="T2466" s="1" t="n">
        <f aca="false">IFERROR(VLOOKUP(A2466,'[2]Pivot HorizontalMRP'!$A$4:$I$2689,9,0),0)</f>
        <v>1493</v>
      </c>
      <c r="U2466" s="1" t="n">
        <f aca="false">IF(I2466="delivery",O2466-SUM(Q2466+R2466),IF(I2466="PO",P2466-SUM(Q2466:R2466)))</f>
        <v>-3687</v>
      </c>
      <c r="V2466" s="81" t="n">
        <v>0.3</v>
      </c>
      <c r="W2466" s="81"/>
      <c r="X2466" s="81" t="n">
        <f aca="false">W2466-V2466</f>
        <v>-0.3</v>
      </c>
      <c r="Y2466" s="81"/>
      <c r="Z2466" s="81"/>
      <c r="AA2466" s="81" t="n">
        <v>0.23</v>
      </c>
      <c r="AB2466" s="81"/>
      <c r="AC2466" s="81"/>
      <c r="AD2466" s="81"/>
      <c r="AE2466" s="81"/>
      <c r="AF2466" s="81"/>
      <c r="AG2466" s="81"/>
      <c r="AH2466" s="81"/>
      <c r="AI2466" s="81"/>
      <c r="AJ2466" s="81"/>
      <c r="AK2466" s="81"/>
      <c r="AL2466" s="81"/>
      <c r="AM2466" s="81"/>
      <c r="AN2466" s="81"/>
      <c r="AO2466" s="81" t="str">
        <f aca="false">D2466</f>
        <v>Sanmina</v>
      </c>
      <c r="AP2466" s="1" t="s">
        <v>1474</v>
      </c>
      <c r="AQ2466" s="1"/>
      <c r="AR2466" s="1"/>
      <c r="AS2466" s="1"/>
      <c r="AT2466" s="1"/>
      <c r="AU2466" s="1"/>
      <c r="AV2466" s="1"/>
      <c r="AW2466" s="1"/>
      <c r="AX2466" s="1"/>
      <c r="AY2466" s="1"/>
      <c r="AZ2466" s="1"/>
      <c r="BA2466" s="1"/>
      <c r="BB2466" s="1"/>
      <c r="BC2466" s="1"/>
      <c r="BD2466" s="1"/>
      <c r="BE2466" s="1"/>
      <c r="BF2466" s="1" t="s">
        <v>14668</v>
      </c>
      <c r="BG2466" s="1" t="s">
        <v>183</v>
      </c>
      <c r="BH2466" s="1"/>
      <c r="BI2466" s="1"/>
    </row>
    <row r="2467" customFormat="false" ht="12.75" hidden="false" customHeight="false" outlineLevel="0" collapsed="false">
      <c r="A2467" s="1" t="s">
        <v>2237</v>
      </c>
      <c r="B2467" s="1" t="s">
        <v>2238</v>
      </c>
      <c r="C2467" s="1" t="s">
        <v>177</v>
      </c>
      <c r="D2467" s="1" t="s">
        <v>1471</v>
      </c>
      <c r="E2467" s="1" t="s">
        <v>16843</v>
      </c>
      <c r="F2467" s="1" t="s">
        <v>16844</v>
      </c>
      <c r="G2467" s="1" t="n">
        <v>23</v>
      </c>
      <c r="H2467" s="1" t="n">
        <v>1000</v>
      </c>
      <c r="I2467" s="101" t="s">
        <v>188</v>
      </c>
      <c r="J2467" s="1"/>
      <c r="K2467" s="1" t="n">
        <f aca="false">IFERROR(VLOOKUP(A2467,'[2]Pivot HorizontalMRP'!$A$4:$B$2689,2,0),0)</f>
        <v>0</v>
      </c>
      <c r="L2467" s="1" t="n">
        <f aca="false">IFERROR(VLOOKUP(A2467,'[2]Pivot HorizontalMRP'!$A$4:$C$2689,3,0),0)</f>
        <v>1217</v>
      </c>
      <c r="M2467" s="1" t="n">
        <f aca="false">IFERROR(VLOOKUP(A2467,'[2]Pivot HorizontalMRP'!$A$4:$D$2689,0.4,0),0)</f>
        <v>0</v>
      </c>
      <c r="N2467" s="1" t="n">
        <f aca="false">IFERROR(VLOOKUP(A2467,'[2]Pivot HorizontalMRP'!$A$4:$E$2689,5,0),0)</f>
        <v>0</v>
      </c>
      <c r="O2467" s="1" t="n">
        <f aca="false">K2467+L2467</f>
        <v>1217</v>
      </c>
      <c r="P2467" s="1" t="n">
        <f aca="false">K2467+L2467+M2467+N2467</f>
        <v>1217</v>
      </c>
      <c r="Q2467" s="1" t="n">
        <f aca="false">IFERROR(VLOOKUP(A2467,'[2]Pivot HorizontalMRP'!$A$4:$F$2689,6,0),0)</f>
        <v>177</v>
      </c>
      <c r="R2467" s="1" t="n">
        <f aca="false">IFERROR(VLOOKUP(A2467,'[2]Pivot HorizontalMRP'!$A$4:$G$2689,7,0),0)</f>
        <v>138</v>
      </c>
      <c r="S2467" s="1" t="n">
        <f aca="false">IFERROR(VLOOKUP(A2467,'[2]Pivot HorizontalMRP'!$A$4:$H$2689,8,0),0)</f>
        <v>100</v>
      </c>
      <c r="T2467" s="1" t="n">
        <f aca="false">IFERROR(VLOOKUP(A2467,'[2]Pivot HorizontalMRP'!$A$4:$I$2689,9,0),0)</f>
        <v>153</v>
      </c>
      <c r="U2467" s="1" t="n">
        <f aca="false">IF(I2467="delivery",O2467-SUM(Q2467+R2467),IF(I2467="PO",P2467-SUM(Q2467:R2467)))</f>
        <v>902</v>
      </c>
      <c r="V2467" s="81" t="n">
        <v>0.3</v>
      </c>
      <c r="W2467" s="81"/>
      <c r="X2467" s="81" t="n">
        <f aca="false">W2467-V2467</f>
        <v>-0.3</v>
      </c>
      <c r="Y2467" s="81"/>
      <c r="Z2467" s="81"/>
      <c r="AA2467" s="81" t="n">
        <v>0.3</v>
      </c>
      <c r="AB2467" s="81"/>
      <c r="AC2467" s="81"/>
      <c r="AD2467" s="81"/>
      <c r="AE2467" s="81"/>
      <c r="AF2467" s="81"/>
      <c r="AG2467" s="81"/>
      <c r="AH2467" s="81"/>
      <c r="AI2467" s="81"/>
      <c r="AJ2467" s="81"/>
      <c r="AK2467" s="81"/>
      <c r="AL2467" s="81"/>
      <c r="AM2467" s="81"/>
      <c r="AN2467" s="81"/>
      <c r="AO2467" s="81" t="str">
        <f aca="false">D2467</f>
        <v>Sanmina</v>
      </c>
      <c r="AP2467" s="1" t="s">
        <v>1474</v>
      </c>
      <c r="AQ2467" s="1"/>
      <c r="AR2467" s="1"/>
      <c r="AS2467" s="1"/>
      <c r="AT2467" s="1"/>
      <c r="AU2467" s="1"/>
      <c r="AV2467" s="1"/>
      <c r="AW2467" s="1"/>
      <c r="AX2467" s="1"/>
      <c r="AY2467" s="1"/>
      <c r="AZ2467" s="1"/>
      <c r="BA2467" s="1"/>
      <c r="BB2467" s="1"/>
      <c r="BC2467" s="1"/>
      <c r="BD2467" s="1"/>
      <c r="BE2467" s="1"/>
      <c r="BF2467" s="1" t="s">
        <v>14668</v>
      </c>
      <c r="BG2467" s="1" t="s">
        <v>183</v>
      </c>
      <c r="BH2467" s="1"/>
      <c r="BI2467" s="1"/>
    </row>
    <row r="2468" customFormat="false" ht="12.75" hidden="false" customHeight="false" outlineLevel="0" collapsed="false">
      <c r="A2468" s="1" t="s">
        <v>7895</v>
      </c>
      <c r="B2468" s="1" t="s">
        <v>7896</v>
      </c>
      <c r="C2468" s="1" t="s">
        <v>177</v>
      </c>
      <c r="D2468" s="1" t="s">
        <v>1471</v>
      </c>
      <c r="E2468" s="1" t="s">
        <v>16845</v>
      </c>
      <c r="F2468" s="1" t="s">
        <v>7898</v>
      </c>
      <c r="G2468" s="1" t="n">
        <v>23</v>
      </c>
      <c r="H2468" s="1" t="n">
        <v>10000</v>
      </c>
      <c r="I2468" s="101" t="s">
        <v>188</v>
      </c>
      <c r="J2468" s="1"/>
      <c r="K2468" s="1" t="n">
        <f aca="false">IFERROR(VLOOKUP(A2468,'[2]Pivot HorizontalMRP'!$A$4:$B$2689,2,0),0)</f>
        <v>0</v>
      </c>
      <c r="L2468" s="1" t="n">
        <f aca="false">IFERROR(VLOOKUP(A2468,'[2]Pivot HorizontalMRP'!$A$4:$C$2689,3,0),0)</f>
        <v>29857</v>
      </c>
      <c r="M2468" s="1" t="n">
        <f aca="false">IFERROR(VLOOKUP(A2468,'[2]Pivot HorizontalMRP'!$A$4:$D$2689,0.4,0),0)</f>
        <v>0</v>
      </c>
      <c r="N2468" s="1" t="n">
        <f aca="false">IFERROR(VLOOKUP(A2468,'[2]Pivot HorizontalMRP'!$A$4:$E$2689,5,0),0)</f>
        <v>80000</v>
      </c>
      <c r="O2468" s="1" t="n">
        <f aca="false">K2468+L2468</f>
        <v>29857</v>
      </c>
      <c r="P2468" s="1" t="n">
        <f aca="false">K2468+L2468+M2468+N2468</f>
        <v>109857</v>
      </c>
      <c r="Q2468" s="1" t="n">
        <f aca="false">IFERROR(VLOOKUP(A2468,'[2]Pivot HorizontalMRP'!$A$4:$F$2689,6,0),0)</f>
        <v>52797</v>
      </c>
      <c r="R2468" s="1" t="n">
        <f aca="false">IFERROR(VLOOKUP(A2468,'[2]Pivot HorizontalMRP'!$A$4:$G$2689,7,0),0)</f>
        <v>42911</v>
      </c>
      <c r="S2468" s="1" t="n">
        <f aca="false">IFERROR(VLOOKUP(A2468,'[2]Pivot HorizontalMRP'!$A$4:$H$2689,8,0),0)</f>
        <v>36744</v>
      </c>
      <c r="T2468" s="1" t="n">
        <f aca="false">IFERROR(VLOOKUP(A2468,'[2]Pivot HorizontalMRP'!$A$4:$I$2689,9,0),0)</f>
        <v>27713</v>
      </c>
      <c r="U2468" s="1" t="n">
        <f aca="false">IF(I2468="delivery",O2468-SUM(Q2468+R2468),IF(I2468="PO",P2468-SUM(Q2468:R2468)))</f>
        <v>14149</v>
      </c>
      <c r="V2468" s="81" t="n">
        <v>0.0245</v>
      </c>
      <c r="W2468" s="81"/>
      <c r="X2468" s="81" t="n">
        <f aca="false">W2468-V2468</f>
        <v>-0.0245</v>
      </c>
      <c r="Y2468" s="81"/>
      <c r="Z2468" s="81"/>
      <c r="AA2468" s="81" t="n">
        <v>0.01368</v>
      </c>
      <c r="AB2468" s="81"/>
      <c r="AC2468" s="81"/>
      <c r="AD2468" s="81"/>
      <c r="AE2468" s="81"/>
      <c r="AF2468" s="81"/>
      <c r="AG2468" s="81"/>
      <c r="AH2468" s="81"/>
      <c r="AI2468" s="81"/>
      <c r="AJ2468" s="81"/>
      <c r="AK2468" s="81"/>
      <c r="AL2468" s="81"/>
      <c r="AM2468" s="81"/>
      <c r="AN2468" s="81"/>
      <c r="AO2468" s="81" t="str">
        <f aca="false">D2468</f>
        <v>Sanmina</v>
      </c>
      <c r="AP2468" s="1" t="s">
        <v>1474</v>
      </c>
      <c r="AQ2468" s="1"/>
      <c r="AR2468" s="1"/>
      <c r="AS2468" s="1"/>
      <c r="AT2468" s="1"/>
      <c r="AU2468" s="1"/>
      <c r="AV2468" s="1"/>
      <c r="AW2468" s="1"/>
      <c r="AX2468" s="1"/>
      <c r="AY2468" s="1"/>
      <c r="AZ2468" s="1"/>
      <c r="BA2468" s="1"/>
      <c r="BB2468" s="1"/>
      <c r="BC2468" s="1"/>
      <c r="BD2468" s="1"/>
      <c r="BE2468" s="1"/>
      <c r="BF2468" s="1" t="s">
        <v>14668</v>
      </c>
      <c r="BG2468" s="1" t="s">
        <v>183</v>
      </c>
      <c r="BH2468" s="1"/>
      <c r="BI2468" s="1"/>
    </row>
    <row r="2469" customFormat="false" ht="12.75" hidden="false" customHeight="false" outlineLevel="0" collapsed="false">
      <c r="A2469" s="1" t="s">
        <v>2241</v>
      </c>
      <c r="B2469" s="1" t="s">
        <v>2242</v>
      </c>
      <c r="C2469" s="1" t="s">
        <v>177</v>
      </c>
      <c r="D2469" s="1" t="s">
        <v>1471</v>
      </c>
      <c r="E2469" s="1" t="s">
        <v>2243</v>
      </c>
      <c r="F2469" s="1" t="s">
        <v>2244</v>
      </c>
      <c r="G2469" s="1" t="n">
        <v>23</v>
      </c>
      <c r="H2469" s="1" t="n">
        <v>1000</v>
      </c>
      <c r="I2469" s="101" t="s">
        <v>188</v>
      </c>
      <c r="J2469" s="1"/>
      <c r="K2469" s="1" t="n">
        <f aca="false">IFERROR(VLOOKUP(A2469,'[2]Pivot HorizontalMRP'!$A$4:$B$2689,2,0),0)</f>
        <v>0</v>
      </c>
      <c r="L2469" s="1" t="n">
        <f aca="false">IFERROR(VLOOKUP(A2469,'[2]Pivot HorizontalMRP'!$A$4:$C$2689,3,0),0)</f>
        <v>3146</v>
      </c>
      <c r="M2469" s="1" t="n">
        <f aca="false">IFERROR(VLOOKUP(A2469,'[2]Pivot HorizontalMRP'!$A$4:$D$2689,0.4,0),0)</f>
        <v>0</v>
      </c>
      <c r="N2469" s="1" t="n">
        <f aca="false">IFERROR(VLOOKUP(A2469,'[2]Pivot HorizontalMRP'!$A$4:$E$2689,5,0),0)</f>
        <v>0</v>
      </c>
      <c r="O2469" s="1" t="n">
        <f aca="false">K2469+L2469</f>
        <v>3146</v>
      </c>
      <c r="P2469" s="1" t="n">
        <f aca="false">K2469+L2469+M2469+N2469</f>
        <v>3146</v>
      </c>
      <c r="Q2469" s="1" t="n">
        <f aca="false">IFERROR(VLOOKUP(A2469,'[2]Pivot HorizontalMRP'!$A$4:$F$2689,6,0),0)</f>
        <v>3037</v>
      </c>
      <c r="R2469" s="1" t="n">
        <f aca="false">IFERROR(VLOOKUP(A2469,'[2]Pivot HorizontalMRP'!$A$4:$G$2689,7,0),0)</f>
        <v>2000</v>
      </c>
      <c r="S2469" s="1" t="n">
        <f aca="false">IFERROR(VLOOKUP(A2469,'[2]Pivot HorizontalMRP'!$A$4:$H$2689,8,0),0)</f>
        <v>2000</v>
      </c>
      <c r="T2469" s="1" t="n">
        <f aca="false">IFERROR(VLOOKUP(A2469,'[2]Pivot HorizontalMRP'!$A$4:$I$2689,9,0),0)</f>
        <v>2000</v>
      </c>
      <c r="U2469" s="1" t="n">
        <f aca="false">IF(I2469="delivery",O2469-SUM(Q2469+R2469),IF(I2469="PO",P2469-SUM(Q2469:R2469)))</f>
        <v>-1891</v>
      </c>
      <c r="V2469" s="81" t="n">
        <v>0.495</v>
      </c>
      <c r="W2469" s="81"/>
      <c r="X2469" s="81" t="n">
        <f aca="false">W2469-V2469</f>
        <v>-0.495</v>
      </c>
      <c r="Y2469" s="81"/>
      <c r="Z2469" s="81"/>
      <c r="AA2469" s="81" t="n">
        <v>0.35881</v>
      </c>
      <c r="AB2469" s="81"/>
      <c r="AC2469" s="81"/>
      <c r="AD2469" s="81"/>
      <c r="AE2469" s="81"/>
      <c r="AF2469" s="81"/>
      <c r="AG2469" s="81"/>
      <c r="AH2469" s="81"/>
      <c r="AI2469" s="81"/>
      <c r="AJ2469" s="81"/>
      <c r="AK2469" s="81"/>
      <c r="AL2469" s="81"/>
      <c r="AM2469" s="81"/>
      <c r="AN2469" s="81"/>
      <c r="AO2469" s="81" t="str">
        <f aca="false">D2469</f>
        <v>Sanmina</v>
      </c>
      <c r="AP2469" s="1" t="s">
        <v>1474</v>
      </c>
      <c r="AQ2469" s="1"/>
      <c r="AR2469" s="1"/>
      <c r="AS2469" s="1"/>
      <c r="AT2469" s="1"/>
      <c r="AU2469" s="1"/>
      <c r="AV2469" s="1"/>
      <c r="AW2469" s="1"/>
      <c r="AX2469" s="1"/>
      <c r="AY2469" s="1"/>
      <c r="AZ2469" s="1"/>
      <c r="BA2469" s="1"/>
      <c r="BB2469" s="1"/>
      <c r="BC2469" s="1"/>
      <c r="BD2469" s="1"/>
      <c r="BE2469" s="1"/>
      <c r="BF2469" s="1" t="s">
        <v>14668</v>
      </c>
      <c r="BG2469" s="1" t="s">
        <v>183</v>
      </c>
      <c r="BH2469" s="1"/>
      <c r="BI2469" s="1"/>
    </row>
    <row r="2470" customFormat="false" ht="12.75" hidden="false" customHeight="false" outlineLevel="0" collapsed="false">
      <c r="A2470" s="1" t="s">
        <v>2245</v>
      </c>
      <c r="B2470" s="1" t="s">
        <v>2246</v>
      </c>
      <c r="C2470" s="1" t="s">
        <v>177</v>
      </c>
      <c r="D2470" s="1" t="s">
        <v>1471</v>
      </c>
      <c r="E2470" s="1" t="s">
        <v>16846</v>
      </c>
      <c r="F2470" s="1" t="s">
        <v>16847</v>
      </c>
      <c r="G2470" s="1" t="n">
        <v>23</v>
      </c>
      <c r="H2470" s="1" t="n">
        <v>1000</v>
      </c>
      <c r="I2470" s="101" t="s">
        <v>188</v>
      </c>
      <c r="J2470" s="1"/>
      <c r="K2470" s="1" t="n">
        <f aca="false">IFERROR(VLOOKUP(A2470,'[2]Pivot HorizontalMRP'!$A$4:$B$2689,2,0),0)</f>
        <v>0</v>
      </c>
      <c r="L2470" s="1" t="n">
        <f aca="false">IFERROR(VLOOKUP(A2470,'[2]Pivot HorizontalMRP'!$A$4:$C$2689,3,0),0)</f>
        <v>4292</v>
      </c>
      <c r="M2470" s="1" t="n">
        <f aca="false">IFERROR(VLOOKUP(A2470,'[2]Pivot HorizontalMRP'!$A$4:$D$2689,0.4,0),0)</f>
        <v>0</v>
      </c>
      <c r="N2470" s="1" t="n">
        <f aca="false">IFERROR(VLOOKUP(A2470,'[2]Pivot HorizontalMRP'!$A$4:$E$2689,5,0),0)</f>
        <v>0</v>
      </c>
      <c r="O2470" s="1" t="n">
        <f aca="false">K2470+L2470</f>
        <v>4292</v>
      </c>
      <c r="P2470" s="1" t="n">
        <f aca="false">K2470+L2470+M2470+N2470</f>
        <v>4292</v>
      </c>
      <c r="Q2470" s="1" t="n">
        <f aca="false">IFERROR(VLOOKUP(A2470,'[2]Pivot HorizontalMRP'!$A$4:$F$2689,6,0),0)</f>
        <v>231</v>
      </c>
      <c r="R2470" s="1" t="n">
        <f aca="false">IFERROR(VLOOKUP(A2470,'[2]Pivot HorizontalMRP'!$A$4:$G$2689,7,0),0)</f>
        <v>194</v>
      </c>
      <c r="S2470" s="1" t="n">
        <f aca="false">IFERROR(VLOOKUP(A2470,'[2]Pivot HorizontalMRP'!$A$4:$H$2689,8,0),0)</f>
        <v>140</v>
      </c>
      <c r="T2470" s="1" t="n">
        <f aca="false">IFERROR(VLOOKUP(A2470,'[2]Pivot HorizontalMRP'!$A$4:$I$2689,9,0),0)</f>
        <v>210</v>
      </c>
      <c r="U2470" s="1" t="n">
        <f aca="false">IF(I2470="delivery",O2470-SUM(Q2470+R2470),IF(I2470="PO",P2470-SUM(Q2470:R2470)))</f>
        <v>3867</v>
      </c>
      <c r="V2470" s="81" t="n">
        <v>0.98</v>
      </c>
      <c r="W2470" s="81"/>
      <c r="X2470" s="81" t="n">
        <f aca="false">W2470-V2470</f>
        <v>-0.98</v>
      </c>
      <c r="Y2470" s="81"/>
      <c r="Z2470" s="81"/>
      <c r="AA2470" s="81"/>
      <c r="AB2470" s="81"/>
      <c r="AC2470" s="81"/>
      <c r="AD2470" s="81"/>
      <c r="AE2470" s="81"/>
      <c r="AF2470" s="81"/>
      <c r="AG2470" s="81"/>
      <c r="AH2470" s="81"/>
      <c r="AI2470" s="81"/>
      <c r="AJ2470" s="81"/>
      <c r="AK2470" s="81"/>
      <c r="AL2470" s="81"/>
      <c r="AM2470" s="81"/>
      <c r="AN2470" s="81"/>
      <c r="AO2470" s="81" t="str">
        <f aca="false">D2470</f>
        <v>Sanmina</v>
      </c>
      <c r="AP2470" s="1" t="s">
        <v>1474</v>
      </c>
      <c r="AQ2470" s="1"/>
      <c r="AR2470" s="1"/>
      <c r="AS2470" s="1"/>
      <c r="AT2470" s="1"/>
      <c r="AU2470" s="1"/>
      <c r="AV2470" s="1"/>
      <c r="AW2470" s="1"/>
      <c r="AX2470" s="1"/>
      <c r="AY2470" s="1"/>
      <c r="AZ2470" s="1"/>
      <c r="BA2470" s="1"/>
      <c r="BB2470" s="1"/>
      <c r="BC2470" s="1"/>
      <c r="BD2470" s="1"/>
      <c r="BE2470" s="1"/>
      <c r="BF2470" s="1" t="s">
        <v>14668</v>
      </c>
      <c r="BG2470" s="1" t="s">
        <v>183</v>
      </c>
      <c r="BH2470" s="1"/>
      <c r="BI2470" s="1"/>
    </row>
    <row r="2471" customFormat="false" ht="12.75" hidden="false" customHeight="false" outlineLevel="0" collapsed="false">
      <c r="A2471" s="1" t="s">
        <v>2249</v>
      </c>
      <c r="B2471" s="1" t="s">
        <v>2250</v>
      </c>
      <c r="C2471" s="1" t="s">
        <v>177</v>
      </c>
      <c r="D2471" s="1" t="s">
        <v>1471</v>
      </c>
      <c r="E2471" s="1" t="s">
        <v>16848</v>
      </c>
      <c r="F2471" s="1" t="s">
        <v>16849</v>
      </c>
      <c r="G2471" s="1" t="n">
        <v>23</v>
      </c>
      <c r="H2471" s="1" t="n">
        <v>1000</v>
      </c>
      <c r="I2471" s="101" t="s">
        <v>188</v>
      </c>
      <c r="J2471" s="1"/>
      <c r="K2471" s="1" t="n">
        <f aca="false">IFERROR(VLOOKUP(A2471,'[2]Pivot HorizontalMRP'!$A$4:$B$2689,2,0),0)</f>
        <v>0</v>
      </c>
      <c r="L2471" s="1" t="n">
        <f aca="false">IFERROR(VLOOKUP(A2471,'[2]Pivot HorizontalMRP'!$A$4:$C$2689,3,0),0)</f>
        <v>3699</v>
      </c>
      <c r="M2471" s="1" t="n">
        <f aca="false">IFERROR(VLOOKUP(A2471,'[2]Pivot HorizontalMRP'!$A$4:$D$2689,0.4,0),0)</f>
        <v>0</v>
      </c>
      <c r="N2471" s="1" t="n">
        <f aca="false">IFERROR(VLOOKUP(A2471,'[2]Pivot HorizontalMRP'!$A$4:$E$2689,5,0),0)</f>
        <v>0</v>
      </c>
      <c r="O2471" s="1" t="n">
        <f aca="false">K2471+L2471</f>
        <v>3699</v>
      </c>
      <c r="P2471" s="1" t="n">
        <f aca="false">K2471+L2471+M2471+N2471</f>
        <v>3699</v>
      </c>
      <c r="Q2471" s="1" t="n">
        <f aca="false">IFERROR(VLOOKUP(A2471,'[2]Pivot HorizontalMRP'!$A$4:$F$2689,6,0),0)</f>
        <v>76</v>
      </c>
      <c r="R2471" s="1" t="n">
        <f aca="false">IFERROR(VLOOKUP(A2471,'[2]Pivot HorizontalMRP'!$A$4:$G$2689,7,0),0)</f>
        <v>56</v>
      </c>
      <c r="S2471" s="1" t="n">
        <f aca="false">IFERROR(VLOOKUP(A2471,'[2]Pivot HorizontalMRP'!$A$4:$H$2689,8,0),0)</f>
        <v>40</v>
      </c>
      <c r="T2471" s="1" t="n">
        <f aca="false">IFERROR(VLOOKUP(A2471,'[2]Pivot HorizontalMRP'!$A$4:$I$2689,9,0),0)</f>
        <v>60</v>
      </c>
      <c r="U2471" s="1" t="n">
        <f aca="false">IF(I2471="delivery",O2471-SUM(Q2471+R2471),IF(I2471="PO",P2471-SUM(Q2471:R2471)))</f>
        <v>3567</v>
      </c>
      <c r="V2471" s="81" t="n">
        <v>1.12</v>
      </c>
      <c r="W2471" s="81"/>
      <c r="X2471" s="81" t="n">
        <f aca="false">W2471-V2471</f>
        <v>-1.12</v>
      </c>
      <c r="Y2471" s="81"/>
      <c r="Z2471" s="81"/>
      <c r="AA2471" s="81"/>
      <c r="AB2471" s="81"/>
      <c r="AC2471" s="81"/>
      <c r="AD2471" s="81"/>
      <c r="AE2471" s="81"/>
      <c r="AF2471" s="81"/>
      <c r="AG2471" s="81"/>
      <c r="AH2471" s="81"/>
      <c r="AI2471" s="81"/>
      <c r="AJ2471" s="81"/>
      <c r="AK2471" s="81"/>
      <c r="AL2471" s="81"/>
      <c r="AM2471" s="81"/>
      <c r="AN2471" s="81"/>
      <c r="AO2471" s="81" t="str">
        <f aca="false">D2471</f>
        <v>Sanmina</v>
      </c>
      <c r="AP2471" s="1" t="s">
        <v>1474</v>
      </c>
      <c r="AQ2471" s="1"/>
      <c r="AR2471" s="1"/>
      <c r="AS2471" s="1"/>
      <c r="AT2471" s="1"/>
      <c r="AU2471" s="1"/>
      <c r="AV2471" s="1"/>
      <c r="AW2471" s="1"/>
      <c r="AX2471" s="1"/>
      <c r="AY2471" s="1"/>
      <c r="AZ2471" s="1"/>
      <c r="BA2471" s="1"/>
      <c r="BB2471" s="1"/>
      <c r="BC2471" s="1"/>
      <c r="BD2471" s="1"/>
      <c r="BE2471" s="1"/>
      <c r="BF2471" s="1" t="s">
        <v>14668</v>
      </c>
      <c r="BG2471" s="1" t="s">
        <v>183</v>
      </c>
      <c r="BH2471" s="1"/>
      <c r="BI2471" s="1"/>
    </row>
    <row r="2472" customFormat="false" ht="12.75" hidden="false" customHeight="false" outlineLevel="0" collapsed="false">
      <c r="A2472" s="1" t="s">
        <v>2253</v>
      </c>
      <c r="B2472" s="1" t="s">
        <v>2254</v>
      </c>
      <c r="C2472" s="1" t="s">
        <v>177</v>
      </c>
      <c r="D2472" s="1" t="s">
        <v>1471</v>
      </c>
      <c r="E2472" s="1" t="s">
        <v>2255</v>
      </c>
      <c r="F2472" s="1" t="s">
        <v>16850</v>
      </c>
      <c r="G2472" s="1" t="n">
        <v>23</v>
      </c>
      <c r="H2472" s="1" t="n">
        <v>1000</v>
      </c>
      <c r="I2472" s="101" t="s">
        <v>188</v>
      </c>
      <c r="J2472" s="1"/>
      <c r="K2472" s="1" t="n">
        <f aca="false">IFERROR(VLOOKUP(A2472,'[2]Pivot HorizontalMRP'!$A$4:$B$2689,2,0),0)</f>
        <v>0</v>
      </c>
      <c r="L2472" s="1" t="n">
        <f aca="false">IFERROR(VLOOKUP(A2472,'[2]Pivot HorizontalMRP'!$A$4:$C$2689,3,0),0)</f>
        <v>1599</v>
      </c>
      <c r="M2472" s="1" t="n">
        <f aca="false">IFERROR(VLOOKUP(A2472,'[2]Pivot HorizontalMRP'!$A$4:$D$2689,0.4,0),0)</f>
        <v>0</v>
      </c>
      <c r="N2472" s="1" t="n">
        <f aca="false">IFERROR(VLOOKUP(A2472,'[2]Pivot HorizontalMRP'!$A$4:$E$2689,5,0),0)</f>
        <v>0</v>
      </c>
      <c r="O2472" s="1" t="n">
        <f aca="false">K2472+L2472</f>
        <v>1599</v>
      </c>
      <c r="P2472" s="1" t="n">
        <f aca="false">K2472+L2472+M2472+N2472</f>
        <v>1599</v>
      </c>
      <c r="Q2472" s="1" t="n">
        <f aca="false">IFERROR(VLOOKUP(A2472,'[2]Pivot HorizontalMRP'!$A$4:$F$2689,6,0),0)</f>
        <v>3265</v>
      </c>
      <c r="R2472" s="1" t="n">
        <f aca="false">IFERROR(VLOOKUP(A2472,'[2]Pivot HorizontalMRP'!$A$4:$G$2689,7,0),0)</f>
        <v>2015</v>
      </c>
      <c r="S2472" s="1" t="n">
        <f aca="false">IFERROR(VLOOKUP(A2472,'[2]Pivot HorizontalMRP'!$A$4:$H$2689,8,0),0)</f>
        <v>2020</v>
      </c>
      <c r="T2472" s="1" t="n">
        <f aca="false">IFERROR(VLOOKUP(A2472,'[2]Pivot HorizontalMRP'!$A$4:$I$2689,9,0),0)</f>
        <v>2030</v>
      </c>
      <c r="U2472" s="1" t="n">
        <f aca="false">IF(I2472="delivery",O2472-SUM(Q2472+R2472),IF(I2472="PO",P2472-SUM(Q2472:R2472)))</f>
        <v>-3681</v>
      </c>
      <c r="V2472" s="81" t="n">
        <v>0.3</v>
      </c>
      <c r="W2472" s="81"/>
      <c r="X2472" s="81" t="n">
        <f aca="false">W2472-V2472</f>
        <v>-0.3</v>
      </c>
      <c r="Y2472" s="81"/>
      <c r="Z2472" s="81"/>
      <c r="AA2472" s="81" t="n">
        <v>0.6125</v>
      </c>
      <c r="AB2472" s="81"/>
      <c r="AC2472" s="81"/>
      <c r="AD2472" s="81"/>
      <c r="AE2472" s="81"/>
      <c r="AF2472" s="81"/>
      <c r="AG2472" s="81"/>
      <c r="AH2472" s="81"/>
      <c r="AI2472" s="81"/>
      <c r="AJ2472" s="81"/>
      <c r="AK2472" s="81"/>
      <c r="AL2472" s="81"/>
      <c r="AM2472" s="81"/>
      <c r="AN2472" s="81"/>
      <c r="AO2472" s="81" t="str">
        <f aca="false">D2472</f>
        <v>Sanmina</v>
      </c>
      <c r="AP2472" s="1" t="s">
        <v>1474</v>
      </c>
      <c r="AQ2472" s="1"/>
      <c r="AR2472" s="1"/>
      <c r="AS2472" s="1"/>
      <c r="AT2472" s="1"/>
      <c r="AU2472" s="1"/>
      <c r="AV2472" s="1"/>
      <c r="AW2472" s="1"/>
      <c r="AX2472" s="1"/>
      <c r="AY2472" s="1"/>
      <c r="AZ2472" s="1"/>
      <c r="BA2472" s="1"/>
      <c r="BB2472" s="1"/>
      <c r="BC2472" s="1"/>
      <c r="BD2472" s="1"/>
      <c r="BE2472" s="1"/>
      <c r="BF2472" s="1" t="s">
        <v>14668</v>
      </c>
      <c r="BG2472" s="1" t="s">
        <v>183</v>
      </c>
      <c r="BH2472" s="1"/>
      <c r="BI2472" s="1"/>
    </row>
    <row r="2473" customFormat="false" ht="12.75" hidden="false" customHeight="false" outlineLevel="0" collapsed="false">
      <c r="A2473" s="1" t="s">
        <v>7899</v>
      </c>
      <c r="B2473" s="1" t="s">
        <v>7900</v>
      </c>
      <c r="C2473" s="1" t="s">
        <v>177</v>
      </c>
      <c r="D2473" s="1" t="s">
        <v>1471</v>
      </c>
      <c r="E2473" s="1" t="s">
        <v>16851</v>
      </c>
      <c r="F2473" s="1" t="s">
        <v>7902</v>
      </c>
      <c r="G2473" s="1" t="n">
        <v>103</v>
      </c>
      <c r="H2473" s="1" t="n">
        <v>60</v>
      </c>
      <c r="I2473" s="101" t="s">
        <v>188</v>
      </c>
      <c r="J2473" s="1"/>
      <c r="K2473" s="1" t="n">
        <f aca="false">IFERROR(VLOOKUP(A2473,'[2]Pivot HorizontalMRP'!$A$4:$B$2689,2,0),0)</f>
        <v>0</v>
      </c>
      <c r="L2473" s="1" t="n">
        <f aca="false">IFERROR(VLOOKUP(A2473,'[2]Pivot HorizontalMRP'!$A$4:$C$2689,3,0),0)</f>
        <v>1107</v>
      </c>
      <c r="M2473" s="1" t="n">
        <f aca="false">IFERROR(VLOOKUP(A2473,'[2]Pivot HorizontalMRP'!$A$4:$D$2689,0.4,0),0)</f>
        <v>0</v>
      </c>
      <c r="N2473" s="1" t="n">
        <f aca="false">IFERROR(VLOOKUP(A2473,'[2]Pivot HorizontalMRP'!$A$4:$E$2689,5,0),0)</f>
        <v>0</v>
      </c>
      <c r="O2473" s="1" t="n">
        <f aca="false">K2473+L2473</f>
        <v>1107</v>
      </c>
      <c r="P2473" s="1" t="n">
        <f aca="false">K2473+L2473+M2473+N2473</f>
        <v>1107</v>
      </c>
      <c r="Q2473" s="1" t="n">
        <f aca="false">IFERROR(VLOOKUP(A2473,'[2]Pivot HorizontalMRP'!$A$4:$F$2689,6,0),0)</f>
        <v>594</v>
      </c>
      <c r="R2473" s="1" t="n">
        <f aca="false">IFERROR(VLOOKUP(A2473,'[2]Pivot HorizontalMRP'!$A$4:$G$2689,7,0),0)</f>
        <v>514</v>
      </c>
      <c r="S2473" s="1" t="n">
        <f aca="false">IFERROR(VLOOKUP(A2473,'[2]Pivot HorizontalMRP'!$A$4:$H$2689,8,0),0)</f>
        <v>524</v>
      </c>
      <c r="T2473" s="1" t="n">
        <f aca="false">IFERROR(VLOOKUP(A2473,'[2]Pivot HorizontalMRP'!$A$4:$I$2689,9,0),0)</f>
        <v>179</v>
      </c>
      <c r="U2473" s="1" t="n">
        <f aca="false">IF(I2473="delivery",O2473-SUM(Q2473+R2473),IF(I2473="PO",P2473-SUM(Q2473:R2473)))</f>
        <v>-1</v>
      </c>
      <c r="V2473" s="81" t="n">
        <v>0.527</v>
      </c>
      <c r="W2473" s="81"/>
      <c r="X2473" s="81" t="n">
        <f aca="false">W2473-V2473</f>
        <v>-0.527</v>
      </c>
      <c r="Y2473" s="81"/>
      <c r="Z2473" s="81"/>
      <c r="AA2473" s="81" t="n">
        <v>0.546</v>
      </c>
      <c r="AB2473" s="81"/>
      <c r="AC2473" s="81"/>
      <c r="AD2473" s="81"/>
      <c r="AE2473" s="81"/>
      <c r="AF2473" s="81"/>
      <c r="AG2473" s="81"/>
      <c r="AH2473" s="81"/>
      <c r="AI2473" s="81"/>
      <c r="AJ2473" s="81"/>
      <c r="AK2473" s="81"/>
      <c r="AL2473" s="81"/>
      <c r="AM2473" s="81"/>
      <c r="AN2473" s="81"/>
      <c r="AO2473" s="81" t="str">
        <f aca="false">D2473</f>
        <v>Sanmina</v>
      </c>
      <c r="AP2473" s="1" t="s">
        <v>1474</v>
      </c>
      <c r="AQ2473" s="1"/>
      <c r="AR2473" s="1"/>
      <c r="AS2473" s="1"/>
      <c r="AT2473" s="1"/>
      <c r="AU2473" s="1"/>
      <c r="AV2473" s="1"/>
      <c r="AW2473" s="1"/>
      <c r="AX2473" s="1"/>
      <c r="AY2473" s="1"/>
      <c r="AZ2473" s="1"/>
      <c r="BA2473" s="1"/>
      <c r="BB2473" s="1"/>
      <c r="BC2473" s="1"/>
      <c r="BD2473" s="1"/>
      <c r="BE2473" s="1"/>
      <c r="BF2473" s="1" t="s">
        <v>14668</v>
      </c>
      <c r="BG2473" s="1" t="s">
        <v>183</v>
      </c>
      <c r="BH2473" s="1"/>
      <c r="BI2473" s="1"/>
    </row>
    <row r="2474" customFormat="false" ht="12.75" hidden="false" customHeight="false" outlineLevel="0" collapsed="false">
      <c r="A2474" s="1" t="s">
        <v>2257</v>
      </c>
      <c r="B2474" s="1" t="s">
        <v>2258</v>
      </c>
      <c r="C2474" s="1" t="s">
        <v>177</v>
      </c>
      <c r="D2474" s="1" t="s">
        <v>1471</v>
      </c>
      <c r="E2474" s="1" t="s">
        <v>16852</v>
      </c>
      <c r="F2474" s="1" t="s">
        <v>2260</v>
      </c>
      <c r="G2474" s="1" t="n">
        <v>23</v>
      </c>
      <c r="H2474" s="1" t="n">
        <v>3000</v>
      </c>
      <c r="I2474" s="101" t="s">
        <v>188</v>
      </c>
      <c r="J2474" s="1"/>
      <c r="K2474" s="1" t="n">
        <f aca="false">IFERROR(VLOOKUP(A2474,'[2]Pivot HorizontalMRP'!$A$4:$B$2689,2,0),0)</f>
        <v>0</v>
      </c>
      <c r="L2474" s="1" t="n">
        <f aca="false">IFERROR(VLOOKUP(A2474,'[2]Pivot HorizontalMRP'!$A$4:$C$2689,3,0),0)</f>
        <v>1905</v>
      </c>
      <c r="M2474" s="1" t="n">
        <f aca="false">IFERROR(VLOOKUP(A2474,'[2]Pivot HorizontalMRP'!$A$4:$D$2689,0.4,0),0)</f>
        <v>0</v>
      </c>
      <c r="N2474" s="1" t="n">
        <f aca="false">IFERROR(VLOOKUP(A2474,'[2]Pivot HorizontalMRP'!$A$4:$E$2689,5,0),0)</f>
        <v>0</v>
      </c>
      <c r="O2474" s="1" t="n">
        <f aca="false">K2474+L2474</f>
        <v>1905</v>
      </c>
      <c r="P2474" s="1" t="n">
        <f aca="false">K2474+L2474+M2474+N2474</f>
        <v>1905</v>
      </c>
      <c r="Q2474" s="1" t="n">
        <f aca="false">IFERROR(VLOOKUP(A2474,'[2]Pivot HorizontalMRP'!$A$4:$F$2689,6,0),0)</f>
        <v>530</v>
      </c>
      <c r="R2474" s="1" t="n">
        <f aca="false">IFERROR(VLOOKUP(A2474,'[2]Pivot HorizontalMRP'!$A$4:$G$2689,7,0),0)</f>
        <v>332</v>
      </c>
      <c r="S2474" s="1" t="n">
        <f aca="false">IFERROR(VLOOKUP(A2474,'[2]Pivot HorizontalMRP'!$A$4:$H$2689,8,0),0)</f>
        <v>240</v>
      </c>
      <c r="T2474" s="1" t="n">
        <f aca="false">IFERROR(VLOOKUP(A2474,'[2]Pivot HorizontalMRP'!$A$4:$I$2689,9,0),0)</f>
        <v>363</v>
      </c>
      <c r="U2474" s="1" t="n">
        <f aca="false">IF(I2474="delivery",O2474-SUM(Q2474+R2474),IF(I2474="PO",P2474-SUM(Q2474:R2474)))</f>
        <v>1043</v>
      </c>
      <c r="V2474" s="81" t="n">
        <v>0.3</v>
      </c>
      <c r="W2474" s="81"/>
      <c r="X2474" s="81" t="n">
        <f aca="false">W2474-V2474</f>
        <v>-0.3</v>
      </c>
      <c r="Y2474" s="81"/>
      <c r="Z2474" s="81"/>
      <c r="AA2474" s="81" t="n">
        <v>0.3</v>
      </c>
      <c r="AB2474" s="81"/>
      <c r="AC2474" s="81"/>
      <c r="AD2474" s="81"/>
      <c r="AE2474" s="81"/>
      <c r="AF2474" s="81"/>
      <c r="AG2474" s="81"/>
      <c r="AH2474" s="81"/>
      <c r="AI2474" s="81"/>
      <c r="AJ2474" s="81"/>
      <c r="AK2474" s="81"/>
      <c r="AL2474" s="81"/>
      <c r="AM2474" s="81"/>
      <c r="AN2474" s="81"/>
      <c r="AO2474" s="81" t="str">
        <f aca="false">D2474</f>
        <v>Sanmina</v>
      </c>
      <c r="AP2474" s="1" t="s">
        <v>1474</v>
      </c>
      <c r="AQ2474" s="1"/>
      <c r="AR2474" s="1"/>
      <c r="AS2474" s="1"/>
      <c r="AT2474" s="1"/>
      <c r="AU2474" s="1"/>
      <c r="AV2474" s="1"/>
      <c r="AW2474" s="1"/>
      <c r="AX2474" s="1"/>
      <c r="AY2474" s="1"/>
      <c r="AZ2474" s="1"/>
      <c r="BA2474" s="1"/>
      <c r="BB2474" s="1"/>
      <c r="BC2474" s="1"/>
      <c r="BD2474" s="1"/>
      <c r="BE2474" s="1"/>
      <c r="BF2474" s="1" t="s">
        <v>14668</v>
      </c>
      <c r="BG2474" s="1" t="s">
        <v>183</v>
      </c>
      <c r="BH2474" s="1"/>
      <c r="BI2474" s="1"/>
    </row>
    <row r="2475" customFormat="false" ht="12.75" hidden="false" customHeight="false" outlineLevel="0" collapsed="false">
      <c r="A2475" s="1" t="s">
        <v>2261</v>
      </c>
      <c r="B2475" s="1" t="s">
        <v>2262</v>
      </c>
      <c r="C2475" s="1" t="s">
        <v>177</v>
      </c>
      <c r="D2475" s="1" t="s">
        <v>1471</v>
      </c>
      <c r="E2475" s="1" t="s">
        <v>16853</v>
      </c>
      <c r="F2475" s="1" t="s">
        <v>2264</v>
      </c>
      <c r="G2475" s="1" t="n">
        <v>23</v>
      </c>
      <c r="H2475" s="1" t="n">
        <v>1000</v>
      </c>
      <c r="I2475" s="101" t="s">
        <v>188</v>
      </c>
      <c r="J2475" s="1"/>
      <c r="K2475" s="1" t="n">
        <f aca="false">IFERROR(VLOOKUP(A2475,'[2]Pivot HorizontalMRP'!$A$4:$B$2689,2,0),0)</f>
        <v>0</v>
      </c>
      <c r="L2475" s="1" t="n">
        <f aca="false">IFERROR(VLOOKUP(A2475,'[2]Pivot HorizontalMRP'!$A$4:$C$2689,3,0),0)</f>
        <v>10543</v>
      </c>
      <c r="M2475" s="1" t="n">
        <f aca="false">IFERROR(VLOOKUP(A2475,'[2]Pivot HorizontalMRP'!$A$4:$D$2689,0.4,0),0)</f>
        <v>0</v>
      </c>
      <c r="N2475" s="1" t="n">
        <f aca="false">IFERROR(VLOOKUP(A2475,'[2]Pivot HorizontalMRP'!$A$4:$E$2689,5,0),0)</f>
        <v>10000</v>
      </c>
      <c r="O2475" s="1" t="n">
        <f aca="false">K2475+L2475</f>
        <v>10543</v>
      </c>
      <c r="P2475" s="1" t="n">
        <f aca="false">K2475+L2475+M2475+N2475</f>
        <v>20543</v>
      </c>
      <c r="Q2475" s="1" t="n">
        <f aca="false">IFERROR(VLOOKUP(A2475,'[2]Pivot HorizontalMRP'!$A$4:$F$2689,6,0),0)</f>
        <v>15789</v>
      </c>
      <c r="R2475" s="1" t="n">
        <f aca="false">IFERROR(VLOOKUP(A2475,'[2]Pivot HorizontalMRP'!$A$4:$G$2689,7,0),0)</f>
        <v>12214</v>
      </c>
      <c r="S2475" s="1" t="n">
        <f aca="false">IFERROR(VLOOKUP(A2475,'[2]Pivot HorizontalMRP'!$A$4:$H$2689,8,0),0)</f>
        <v>9502</v>
      </c>
      <c r="T2475" s="1" t="n">
        <f aca="false">IFERROR(VLOOKUP(A2475,'[2]Pivot HorizontalMRP'!$A$4:$I$2689,9,0),0)</f>
        <v>10282</v>
      </c>
      <c r="U2475" s="1" t="n">
        <f aca="false">IF(I2475="delivery",O2475-SUM(Q2475+R2475),IF(I2475="PO",P2475-SUM(Q2475:R2475)))</f>
        <v>-7460</v>
      </c>
      <c r="V2475" s="81" t="n">
        <v>0.095</v>
      </c>
      <c r="W2475" s="81"/>
      <c r="X2475" s="81" t="n">
        <f aca="false">W2475-V2475</f>
        <v>-0.095</v>
      </c>
      <c r="Y2475" s="81"/>
      <c r="Z2475" s="81"/>
      <c r="AA2475" s="81"/>
      <c r="AB2475" s="81"/>
      <c r="AC2475" s="81"/>
      <c r="AD2475" s="81"/>
      <c r="AE2475" s="81"/>
      <c r="AF2475" s="81"/>
      <c r="AG2475" s="81"/>
      <c r="AH2475" s="81"/>
      <c r="AI2475" s="81"/>
      <c r="AJ2475" s="81"/>
      <c r="AK2475" s="81"/>
      <c r="AL2475" s="81"/>
      <c r="AM2475" s="81"/>
      <c r="AN2475" s="81"/>
      <c r="AO2475" s="81" t="str">
        <f aca="false">D2475</f>
        <v>Sanmina</v>
      </c>
      <c r="AP2475" s="1" t="s">
        <v>1474</v>
      </c>
      <c r="AQ2475" s="1"/>
      <c r="AR2475" s="1"/>
      <c r="AS2475" s="1"/>
      <c r="AT2475" s="1"/>
      <c r="AU2475" s="1"/>
      <c r="AV2475" s="1"/>
      <c r="AW2475" s="1"/>
      <c r="AX2475" s="1"/>
      <c r="AY2475" s="1"/>
      <c r="AZ2475" s="1"/>
      <c r="BA2475" s="1"/>
      <c r="BB2475" s="1"/>
      <c r="BC2475" s="1"/>
      <c r="BD2475" s="1"/>
      <c r="BE2475" s="1"/>
      <c r="BF2475" s="1" t="s">
        <v>14668</v>
      </c>
      <c r="BG2475" s="1" t="s">
        <v>183</v>
      </c>
      <c r="BH2475" s="1"/>
      <c r="BI2475" s="1"/>
    </row>
    <row r="2476" customFormat="false" ht="12.75" hidden="false" customHeight="false" outlineLevel="0" collapsed="false">
      <c r="A2476" s="1" t="s">
        <v>2265</v>
      </c>
      <c r="B2476" s="1" t="s">
        <v>2266</v>
      </c>
      <c r="C2476" s="1" t="s">
        <v>177</v>
      </c>
      <c r="D2476" s="1" t="s">
        <v>1471</v>
      </c>
      <c r="E2476" s="1" t="s">
        <v>16854</v>
      </c>
      <c r="F2476" s="1" t="s">
        <v>2268</v>
      </c>
      <c r="G2476" s="1" t="n">
        <v>23</v>
      </c>
      <c r="H2476" s="1" t="n">
        <v>1000</v>
      </c>
      <c r="I2476" s="101" t="s">
        <v>188</v>
      </c>
      <c r="J2476" s="1"/>
      <c r="K2476" s="1" t="n">
        <f aca="false">IFERROR(VLOOKUP(A2476,'[2]Pivot HorizontalMRP'!$A$4:$B$2689,2,0),0)</f>
        <v>0</v>
      </c>
      <c r="L2476" s="1" t="n">
        <f aca="false">IFERROR(VLOOKUP(A2476,'[2]Pivot HorizontalMRP'!$A$4:$C$2689,3,0),0)</f>
        <v>4237</v>
      </c>
      <c r="M2476" s="1" t="n">
        <f aca="false">IFERROR(VLOOKUP(A2476,'[2]Pivot HorizontalMRP'!$A$4:$D$2689,0.4,0),0)</f>
        <v>0</v>
      </c>
      <c r="N2476" s="1" t="n">
        <f aca="false">IFERROR(VLOOKUP(A2476,'[2]Pivot HorizontalMRP'!$A$4:$E$2689,5,0),0)</f>
        <v>0</v>
      </c>
      <c r="O2476" s="1" t="n">
        <f aca="false">K2476+L2476</f>
        <v>4237</v>
      </c>
      <c r="P2476" s="1" t="n">
        <f aca="false">K2476+L2476+M2476+N2476</f>
        <v>4237</v>
      </c>
      <c r="Q2476" s="1" t="n">
        <f aca="false">IFERROR(VLOOKUP(A2476,'[2]Pivot HorizontalMRP'!$A$4:$F$2689,6,0),0)</f>
        <v>70</v>
      </c>
      <c r="R2476" s="1" t="n">
        <f aca="false">IFERROR(VLOOKUP(A2476,'[2]Pivot HorizontalMRP'!$A$4:$G$2689,7,0),0)</f>
        <v>0</v>
      </c>
      <c r="S2476" s="1" t="n">
        <f aca="false">IFERROR(VLOOKUP(A2476,'[2]Pivot HorizontalMRP'!$A$4:$H$2689,8,0),0)</f>
        <v>0</v>
      </c>
      <c r="T2476" s="1" t="n">
        <f aca="false">IFERROR(VLOOKUP(A2476,'[2]Pivot HorizontalMRP'!$A$4:$I$2689,9,0),0)</f>
        <v>0</v>
      </c>
      <c r="U2476" s="1" t="n">
        <f aca="false">IF(I2476="delivery",O2476-SUM(Q2476+R2476),IF(I2476="PO",P2476-SUM(Q2476:R2476)))</f>
        <v>4167</v>
      </c>
      <c r="V2476" s="81" t="n">
        <v>0.35</v>
      </c>
      <c r="W2476" s="81"/>
      <c r="X2476" s="81" t="n">
        <f aca="false">W2476-V2476</f>
        <v>-0.35</v>
      </c>
      <c r="Y2476" s="81"/>
      <c r="Z2476" s="81"/>
      <c r="AA2476" s="81"/>
      <c r="AB2476" s="81"/>
      <c r="AC2476" s="81"/>
      <c r="AD2476" s="81"/>
      <c r="AE2476" s="81"/>
      <c r="AF2476" s="81"/>
      <c r="AG2476" s="81"/>
      <c r="AH2476" s="81"/>
      <c r="AI2476" s="81"/>
      <c r="AJ2476" s="81"/>
      <c r="AK2476" s="81"/>
      <c r="AL2476" s="81"/>
      <c r="AM2476" s="81"/>
      <c r="AN2476" s="81"/>
      <c r="AO2476" s="81" t="str">
        <f aca="false">D2476</f>
        <v>Sanmina</v>
      </c>
      <c r="AP2476" s="1" t="s">
        <v>1474</v>
      </c>
      <c r="AQ2476" s="1"/>
      <c r="AR2476" s="1"/>
      <c r="AS2476" s="1"/>
      <c r="AT2476" s="1"/>
      <c r="AU2476" s="1"/>
      <c r="AV2476" s="1"/>
      <c r="AW2476" s="1"/>
      <c r="AX2476" s="1"/>
      <c r="AY2476" s="1"/>
      <c r="AZ2476" s="1"/>
      <c r="BA2476" s="1"/>
      <c r="BB2476" s="1"/>
      <c r="BC2476" s="1"/>
      <c r="BD2476" s="1"/>
      <c r="BE2476" s="1"/>
      <c r="BF2476" s="1" t="s">
        <v>14668</v>
      </c>
      <c r="BG2476" s="1" t="s">
        <v>183</v>
      </c>
      <c r="BH2476" s="1"/>
      <c r="BI2476" s="1"/>
    </row>
    <row r="2477" customFormat="false" ht="12.75" hidden="false" customHeight="false" outlineLevel="0" collapsed="false">
      <c r="A2477" s="1" t="s">
        <v>2269</v>
      </c>
      <c r="B2477" s="1" t="s">
        <v>2270</v>
      </c>
      <c r="C2477" s="1" t="s">
        <v>177</v>
      </c>
      <c r="D2477" s="1" t="s">
        <v>1471</v>
      </c>
      <c r="E2477" s="1" t="s">
        <v>16855</v>
      </c>
      <c r="F2477" s="1" t="s">
        <v>2272</v>
      </c>
      <c r="G2477" s="1" t="n">
        <v>23</v>
      </c>
      <c r="H2477" s="1" t="n">
        <v>500</v>
      </c>
      <c r="I2477" s="101" t="s">
        <v>188</v>
      </c>
      <c r="J2477" s="1"/>
      <c r="K2477" s="1" t="n">
        <f aca="false">IFERROR(VLOOKUP(A2477,'[2]Pivot HorizontalMRP'!$A$4:$B$2689,2,0),0)</f>
        <v>0</v>
      </c>
      <c r="L2477" s="1" t="n">
        <f aca="false">IFERROR(VLOOKUP(A2477,'[2]Pivot HorizontalMRP'!$A$4:$C$2689,3,0),0)</f>
        <v>127</v>
      </c>
      <c r="M2477" s="1" t="n">
        <f aca="false">IFERROR(VLOOKUP(A2477,'[2]Pivot HorizontalMRP'!$A$4:$D$2689,0.4,0),0)</f>
        <v>0</v>
      </c>
      <c r="N2477" s="1" t="n">
        <f aca="false">IFERROR(VLOOKUP(A2477,'[2]Pivot HorizontalMRP'!$A$4:$E$2689,5,0),0)</f>
        <v>0</v>
      </c>
      <c r="O2477" s="1" t="n">
        <f aca="false">K2477+L2477</f>
        <v>127</v>
      </c>
      <c r="P2477" s="1" t="n">
        <f aca="false">K2477+L2477+M2477+N2477</f>
        <v>127</v>
      </c>
      <c r="Q2477" s="1" t="n">
        <f aca="false">IFERROR(VLOOKUP(A2477,'[2]Pivot HorizontalMRP'!$A$4:$F$2689,6,0),0)</f>
        <v>0</v>
      </c>
      <c r="R2477" s="1" t="n">
        <f aca="false">IFERROR(VLOOKUP(A2477,'[2]Pivot HorizontalMRP'!$A$4:$G$2689,7,0),0)</f>
        <v>11</v>
      </c>
      <c r="S2477" s="1" t="n">
        <f aca="false">IFERROR(VLOOKUP(A2477,'[2]Pivot HorizontalMRP'!$A$4:$H$2689,8,0),0)</f>
        <v>12</v>
      </c>
      <c r="T2477" s="1" t="n">
        <f aca="false">IFERROR(VLOOKUP(A2477,'[2]Pivot HorizontalMRP'!$A$4:$I$2689,9,0),0)</f>
        <v>18</v>
      </c>
      <c r="U2477" s="1" t="n">
        <f aca="false">IF(I2477="delivery",O2477-SUM(Q2477+R2477),IF(I2477="PO",P2477-SUM(Q2477:R2477)))</f>
        <v>116</v>
      </c>
      <c r="V2477" s="81" t="n">
        <v>1</v>
      </c>
      <c r="W2477" s="81"/>
      <c r="X2477" s="81" t="n">
        <f aca="false">W2477-V2477</f>
        <v>-1</v>
      </c>
      <c r="Y2477" s="81"/>
      <c r="Z2477" s="81"/>
      <c r="AA2477" s="81"/>
      <c r="AB2477" s="81"/>
      <c r="AC2477" s="81"/>
      <c r="AD2477" s="81"/>
      <c r="AE2477" s="81"/>
      <c r="AF2477" s="81"/>
      <c r="AG2477" s="81"/>
      <c r="AH2477" s="81"/>
      <c r="AI2477" s="81"/>
      <c r="AJ2477" s="81"/>
      <c r="AK2477" s="81"/>
      <c r="AL2477" s="81"/>
      <c r="AM2477" s="81"/>
      <c r="AN2477" s="81"/>
      <c r="AO2477" s="81" t="str">
        <f aca="false">D2477</f>
        <v>Sanmina</v>
      </c>
      <c r="AP2477" s="1" t="s">
        <v>1474</v>
      </c>
      <c r="AQ2477" s="1"/>
      <c r="AR2477" s="1"/>
      <c r="AS2477" s="1"/>
      <c r="AT2477" s="1"/>
      <c r="AU2477" s="1"/>
      <c r="AV2477" s="1"/>
      <c r="AW2477" s="1"/>
      <c r="AX2477" s="1"/>
      <c r="AY2477" s="1"/>
      <c r="AZ2477" s="1"/>
      <c r="BA2477" s="1"/>
      <c r="BB2477" s="1"/>
      <c r="BC2477" s="1"/>
      <c r="BD2477" s="1"/>
      <c r="BE2477" s="1"/>
      <c r="BF2477" s="1" t="s">
        <v>14668</v>
      </c>
      <c r="BG2477" s="1" t="s">
        <v>183</v>
      </c>
      <c r="BH2477" s="1"/>
      <c r="BI2477" s="1"/>
    </row>
    <row r="2478" customFormat="false" ht="12.75" hidden="false" customHeight="false" outlineLevel="0" collapsed="false">
      <c r="A2478" s="1" t="s">
        <v>2273</v>
      </c>
      <c r="B2478" s="1" t="s">
        <v>2274</v>
      </c>
      <c r="C2478" s="1" t="s">
        <v>177</v>
      </c>
      <c r="D2478" s="1" t="s">
        <v>1471</v>
      </c>
      <c r="E2478" s="1" t="s">
        <v>16856</v>
      </c>
      <c r="F2478" s="1" t="s">
        <v>2276</v>
      </c>
      <c r="G2478" s="1" t="n">
        <v>23</v>
      </c>
      <c r="H2478" s="1" t="n">
        <v>1000</v>
      </c>
      <c r="I2478" s="101" t="s">
        <v>188</v>
      </c>
      <c r="J2478" s="1"/>
      <c r="K2478" s="1" t="n">
        <f aca="false">IFERROR(VLOOKUP(A2478,'[2]Pivot HorizontalMRP'!$A$4:$B$2689,2,0),0)</f>
        <v>0</v>
      </c>
      <c r="L2478" s="1" t="n">
        <f aca="false">IFERROR(VLOOKUP(A2478,'[2]Pivot HorizontalMRP'!$A$4:$C$2689,3,0),0)</f>
        <v>488</v>
      </c>
      <c r="M2478" s="1" t="n">
        <f aca="false">IFERROR(VLOOKUP(A2478,'[2]Pivot HorizontalMRP'!$A$4:$D$2689,0.4,0),0)</f>
        <v>0</v>
      </c>
      <c r="N2478" s="1" t="n">
        <f aca="false">IFERROR(VLOOKUP(A2478,'[2]Pivot HorizontalMRP'!$A$4:$E$2689,5,0),0)</f>
        <v>0</v>
      </c>
      <c r="O2478" s="1" t="n">
        <f aca="false">K2478+L2478</f>
        <v>488</v>
      </c>
      <c r="P2478" s="1" t="n">
        <f aca="false">K2478+L2478+M2478+N2478</f>
        <v>488</v>
      </c>
      <c r="Q2478" s="1" t="n">
        <f aca="false">IFERROR(VLOOKUP(A2478,'[2]Pivot HorizontalMRP'!$A$4:$F$2689,6,0),0)</f>
        <v>2</v>
      </c>
      <c r="R2478" s="1" t="n">
        <f aca="false">IFERROR(VLOOKUP(A2478,'[2]Pivot HorizontalMRP'!$A$4:$G$2689,7,0),0)</f>
        <v>0</v>
      </c>
      <c r="S2478" s="1" t="n">
        <f aca="false">IFERROR(VLOOKUP(A2478,'[2]Pivot HorizontalMRP'!$A$4:$H$2689,8,0),0)</f>
        <v>0</v>
      </c>
      <c r="T2478" s="1" t="n">
        <f aca="false">IFERROR(VLOOKUP(A2478,'[2]Pivot HorizontalMRP'!$A$4:$I$2689,9,0),0)</f>
        <v>0</v>
      </c>
      <c r="U2478" s="1" t="n">
        <f aca="false">IF(I2478="delivery",O2478-SUM(Q2478+R2478),IF(I2478="PO",P2478-SUM(Q2478:R2478)))</f>
        <v>486</v>
      </c>
      <c r="V2478" s="81" t="n">
        <v>1</v>
      </c>
      <c r="W2478" s="81"/>
      <c r="X2478" s="81" t="n">
        <f aca="false">W2478-V2478</f>
        <v>-1</v>
      </c>
      <c r="Y2478" s="81"/>
      <c r="Z2478" s="81"/>
      <c r="AA2478" s="81"/>
      <c r="AB2478" s="81"/>
      <c r="AC2478" s="81"/>
      <c r="AD2478" s="81"/>
      <c r="AE2478" s="81"/>
      <c r="AF2478" s="81"/>
      <c r="AG2478" s="81"/>
      <c r="AH2478" s="81"/>
      <c r="AI2478" s="81"/>
      <c r="AJ2478" s="81"/>
      <c r="AK2478" s="81"/>
      <c r="AL2478" s="81"/>
      <c r="AM2478" s="81"/>
      <c r="AN2478" s="81"/>
      <c r="AO2478" s="81" t="str">
        <f aca="false">D2478</f>
        <v>Sanmina</v>
      </c>
      <c r="AP2478" s="1" t="s">
        <v>1474</v>
      </c>
      <c r="AQ2478" s="1"/>
      <c r="AR2478" s="1"/>
      <c r="AS2478" s="1"/>
      <c r="AT2478" s="1"/>
      <c r="AU2478" s="1"/>
      <c r="AV2478" s="1"/>
      <c r="AW2478" s="1"/>
      <c r="AX2478" s="1"/>
      <c r="AY2478" s="1"/>
      <c r="AZ2478" s="1"/>
      <c r="BA2478" s="1"/>
      <c r="BB2478" s="1"/>
      <c r="BC2478" s="1"/>
      <c r="BD2478" s="1"/>
      <c r="BE2478" s="1"/>
      <c r="BF2478" s="1" t="s">
        <v>14668</v>
      </c>
      <c r="BG2478" s="1" t="s">
        <v>183</v>
      </c>
      <c r="BH2478" s="1"/>
      <c r="BI2478" s="1"/>
    </row>
    <row r="2479" customFormat="false" ht="12.75" hidden="false" customHeight="false" outlineLevel="0" collapsed="false">
      <c r="A2479" s="1" t="s">
        <v>2277</v>
      </c>
      <c r="B2479" s="1" t="s">
        <v>2278</v>
      </c>
      <c r="C2479" s="1" t="s">
        <v>177</v>
      </c>
      <c r="D2479" s="1" t="s">
        <v>1471</v>
      </c>
      <c r="E2479" s="1" t="s">
        <v>16857</v>
      </c>
      <c r="F2479" s="1" t="s">
        <v>2280</v>
      </c>
      <c r="G2479" s="1" t="n">
        <v>23</v>
      </c>
      <c r="H2479" s="1" t="n">
        <v>1000</v>
      </c>
      <c r="I2479" s="101" t="s">
        <v>188</v>
      </c>
      <c r="J2479" s="1"/>
      <c r="K2479" s="1" t="n">
        <f aca="false">IFERROR(VLOOKUP(A2479,'[2]Pivot HorizontalMRP'!$A$4:$B$2689,2,0),0)</f>
        <v>0</v>
      </c>
      <c r="L2479" s="1" t="n">
        <f aca="false">IFERROR(VLOOKUP(A2479,'[2]Pivot HorizontalMRP'!$A$4:$C$2689,3,0),0)</f>
        <v>8015</v>
      </c>
      <c r="M2479" s="1" t="n">
        <f aca="false">IFERROR(VLOOKUP(A2479,'[2]Pivot HorizontalMRP'!$A$4:$D$2689,0.4,0),0)</f>
        <v>0</v>
      </c>
      <c r="N2479" s="1" t="n">
        <f aca="false">IFERROR(VLOOKUP(A2479,'[2]Pivot HorizontalMRP'!$A$4:$E$2689,5,0),0)</f>
        <v>0</v>
      </c>
      <c r="O2479" s="1" t="n">
        <f aca="false">K2479+L2479</f>
        <v>8015</v>
      </c>
      <c r="P2479" s="1" t="n">
        <f aca="false">K2479+L2479+M2479+N2479</f>
        <v>8015</v>
      </c>
      <c r="Q2479" s="1" t="n">
        <f aca="false">IFERROR(VLOOKUP(A2479,'[2]Pivot HorizontalMRP'!$A$4:$F$2689,6,0),0)</f>
        <v>21875</v>
      </c>
      <c r="R2479" s="1" t="n">
        <f aca="false">IFERROR(VLOOKUP(A2479,'[2]Pivot HorizontalMRP'!$A$4:$G$2689,7,0),0)</f>
        <v>12630</v>
      </c>
      <c r="S2479" s="1" t="n">
        <f aca="false">IFERROR(VLOOKUP(A2479,'[2]Pivot HorizontalMRP'!$A$4:$H$2689,8,0),0)</f>
        <v>10101</v>
      </c>
      <c r="T2479" s="1" t="n">
        <f aca="false">IFERROR(VLOOKUP(A2479,'[2]Pivot HorizontalMRP'!$A$4:$I$2689,9,0),0)</f>
        <v>10246</v>
      </c>
      <c r="U2479" s="1" t="n">
        <f aca="false">IF(I2479="delivery",O2479-SUM(Q2479+R2479),IF(I2479="PO",P2479-SUM(Q2479:R2479)))</f>
        <v>-26490</v>
      </c>
      <c r="V2479" s="81" t="n">
        <v>0.285</v>
      </c>
      <c r="W2479" s="81"/>
      <c r="X2479" s="81" t="n">
        <f aca="false">W2479-V2479</f>
        <v>-0.285</v>
      </c>
      <c r="Y2479" s="81"/>
      <c r="Z2479" s="81"/>
      <c r="AA2479" s="81" t="n">
        <v>0.42</v>
      </c>
      <c r="AB2479" s="81"/>
      <c r="AC2479" s="81"/>
      <c r="AD2479" s="81"/>
      <c r="AE2479" s="81"/>
      <c r="AF2479" s="81"/>
      <c r="AG2479" s="81"/>
      <c r="AH2479" s="81"/>
      <c r="AI2479" s="81"/>
      <c r="AJ2479" s="81"/>
      <c r="AK2479" s="81"/>
      <c r="AL2479" s="81"/>
      <c r="AM2479" s="81"/>
      <c r="AN2479" s="81"/>
      <c r="AO2479" s="81" t="str">
        <f aca="false">D2479</f>
        <v>Sanmina</v>
      </c>
      <c r="AP2479" s="1" t="s">
        <v>1474</v>
      </c>
      <c r="AQ2479" s="1"/>
      <c r="AR2479" s="1"/>
      <c r="AS2479" s="1"/>
      <c r="AT2479" s="1"/>
      <c r="AU2479" s="1"/>
      <c r="AV2479" s="1"/>
      <c r="AW2479" s="1"/>
      <c r="AX2479" s="1"/>
      <c r="AY2479" s="1"/>
      <c r="AZ2479" s="1"/>
      <c r="BA2479" s="1"/>
      <c r="BB2479" s="1"/>
      <c r="BC2479" s="1"/>
      <c r="BD2479" s="1"/>
      <c r="BE2479" s="1"/>
      <c r="BF2479" s="1" t="s">
        <v>14668</v>
      </c>
      <c r="BG2479" s="1" t="s">
        <v>183</v>
      </c>
      <c r="BH2479" s="1"/>
      <c r="BI2479" s="1"/>
    </row>
    <row r="2480" customFormat="false" ht="12.75" hidden="false" customHeight="false" outlineLevel="0" collapsed="false">
      <c r="A2480" s="103" t="s">
        <v>10450</v>
      </c>
      <c r="B2480" s="99" t="s">
        <v>2278</v>
      </c>
      <c r="C2480" s="99" t="s">
        <v>177</v>
      </c>
      <c r="D2480" s="99" t="s">
        <v>1471</v>
      </c>
      <c r="E2480" s="99" t="s">
        <v>16858</v>
      </c>
      <c r="F2480" s="99" t="s">
        <v>2280</v>
      </c>
      <c r="G2480" s="99" t="n">
        <v>23</v>
      </c>
      <c r="H2480" s="99" t="n">
        <v>1000</v>
      </c>
      <c r="I2480" s="99" t="s">
        <v>188</v>
      </c>
      <c r="K2480" s="1" t="n">
        <f aca="false">IFERROR(VLOOKUP(A2480,'[2]Pivot HorizontalMRP'!$A$4:$B$2689,2,0),0)</f>
        <v>0</v>
      </c>
      <c r="L2480" s="1" t="n">
        <f aca="false">IFERROR(VLOOKUP(A2480,'[2]Pivot HorizontalMRP'!$A$4:$C$2689,3,0),0)</f>
        <v>1244</v>
      </c>
      <c r="M2480" s="1" t="n">
        <f aca="false">IFERROR(VLOOKUP(A2480,'[2]Pivot HorizontalMRP'!$A$4:$D$2689,0.4,0),0)</f>
        <v>0</v>
      </c>
      <c r="N2480" s="1" t="n">
        <f aca="false">IFERROR(VLOOKUP(A2480,'[2]Pivot HorizontalMRP'!$A$4:$E$2689,5,0),0)</f>
        <v>0</v>
      </c>
      <c r="O2480" s="1" t="n">
        <f aca="false">K2480+L2480</f>
        <v>1244</v>
      </c>
      <c r="P2480" s="1" t="n">
        <f aca="false">K2480+L2480+M2480+N2480</f>
        <v>1244</v>
      </c>
      <c r="Q2480" s="1" t="n">
        <f aca="false">IFERROR(VLOOKUP(A2480,'[2]Pivot HorizontalMRP'!$A$4:$F$2689,6,0),0)</f>
        <v>0</v>
      </c>
      <c r="R2480" s="1" t="n">
        <f aca="false">IFERROR(VLOOKUP(A2480,'[2]Pivot HorizontalMRP'!$A$4:$G$2689,7,0),0)</f>
        <v>1326</v>
      </c>
      <c r="S2480" s="1" t="n">
        <f aca="false">IFERROR(VLOOKUP(A2480,'[2]Pivot HorizontalMRP'!$A$4:$H$2689,8,0),0)</f>
        <v>598</v>
      </c>
      <c r="T2480" s="1" t="n">
        <f aca="false">IFERROR(VLOOKUP(A2480,'[2]Pivot HorizontalMRP'!$A$4:$I$2689,9,0),0)</f>
        <v>897</v>
      </c>
      <c r="U2480" s="1" t="n">
        <f aca="false">IF(I2480="delivery",O2480-SUM(Q2480+R2480),IF(I2480="PO",P2480-SUM(Q2480:R2480)))</f>
        <v>-82</v>
      </c>
      <c r="V2480" s="99" t="n">
        <v>0.25</v>
      </c>
      <c r="X2480" s="81" t="n">
        <f aca="false">W2480-V2480</f>
        <v>-0.25</v>
      </c>
      <c r="AA2480" s="81"/>
      <c r="AO2480" s="81" t="str">
        <f aca="false">D2480</f>
        <v>Sanmina</v>
      </c>
      <c r="AP2480" s="99" t="s">
        <v>1474</v>
      </c>
      <c r="BF2480" s="99" t="s">
        <v>14668</v>
      </c>
      <c r="BG2480" s="1" t="s">
        <v>183</v>
      </c>
    </row>
    <row r="2481" customFormat="false" ht="12.75" hidden="false" customHeight="false" outlineLevel="0" collapsed="false">
      <c r="A2481" s="1" t="s">
        <v>2281</v>
      </c>
      <c r="B2481" s="1" t="s">
        <v>2282</v>
      </c>
      <c r="C2481" s="1" t="s">
        <v>177</v>
      </c>
      <c r="D2481" s="1" t="s">
        <v>1471</v>
      </c>
      <c r="E2481" s="1" t="s">
        <v>16859</v>
      </c>
      <c r="F2481" s="1" t="s">
        <v>2284</v>
      </c>
      <c r="G2481" s="1" t="n">
        <v>23</v>
      </c>
      <c r="H2481" s="1" t="n">
        <v>1000</v>
      </c>
      <c r="I2481" s="101" t="s">
        <v>188</v>
      </c>
      <c r="J2481" s="1"/>
      <c r="K2481" s="1" t="n">
        <f aca="false">IFERROR(VLOOKUP(A2481,'[2]Pivot HorizontalMRP'!$A$4:$B$2689,2,0),0)</f>
        <v>0</v>
      </c>
      <c r="L2481" s="1" t="n">
        <f aca="false">IFERROR(VLOOKUP(A2481,'[2]Pivot HorizontalMRP'!$A$4:$C$2689,3,0),0)</f>
        <v>3272</v>
      </c>
      <c r="M2481" s="1" t="n">
        <f aca="false">IFERROR(VLOOKUP(A2481,'[2]Pivot HorizontalMRP'!$A$4:$D$2689,0.4,0),0)</f>
        <v>0</v>
      </c>
      <c r="N2481" s="1" t="n">
        <f aca="false">IFERROR(VLOOKUP(A2481,'[2]Pivot HorizontalMRP'!$A$4:$E$2689,5,0),0)</f>
        <v>0</v>
      </c>
      <c r="O2481" s="1" t="n">
        <f aca="false">K2481+L2481</f>
        <v>3272</v>
      </c>
      <c r="P2481" s="1" t="n">
        <f aca="false">K2481+L2481+M2481+N2481</f>
        <v>3272</v>
      </c>
      <c r="Q2481" s="1" t="n">
        <f aca="false">IFERROR(VLOOKUP(A2481,'[2]Pivot HorizontalMRP'!$A$4:$F$2689,6,0),0)</f>
        <v>3053</v>
      </c>
      <c r="R2481" s="1" t="n">
        <f aca="false">IFERROR(VLOOKUP(A2481,'[2]Pivot HorizontalMRP'!$A$4:$G$2689,7,0),0)</f>
        <v>2056</v>
      </c>
      <c r="S2481" s="1" t="n">
        <f aca="false">IFERROR(VLOOKUP(A2481,'[2]Pivot HorizontalMRP'!$A$4:$H$2689,8,0),0)</f>
        <v>1401</v>
      </c>
      <c r="T2481" s="1" t="n">
        <f aca="false">IFERROR(VLOOKUP(A2481,'[2]Pivot HorizontalMRP'!$A$4:$I$2689,9,0),0)</f>
        <v>1148</v>
      </c>
      <c r="U2481" s="1" t="n">
        <f aca="false">IF(I2481="delivery",O2481-SUM(Q2481+R2481),IF(I2481="PO",P2481-SUM(Q2481:R2481)))</f>
        <v>-1837</v>
      </c>
      <c r="V2481" s="81" t="n">
        <v>1.46</v>
      </c>
      <c r="W2481" s="81"/>
      <c r="X2481" s="81" t="n">
        <f aca="false">W2481-V2481</f>
        <v>-1.46</v>
      </c>
      <c r="Y2481" s="81"/>
      <c r="Z2481" s="81"/>
      <c r="AA2481" s="81"/>
      <c r="AB2481" s="81"/>
      <c r="AC2481" s="81"/>
      <c r="AD2481" s="81"/>
      <c r="AE2481" s="81"/>
      <c r="AF2481" s="81"/>
      <c r="AG2481" s="81"/>
      <c r="AH2481" s="81"/>
      <c r="AI2481" s="81"/>
      <c r="AJ2481" s="81"/>
      <c r="AK2481" s="81"/>
      <c r="AL2481" s="81"/>
      <c r="AM2481" s="81"/>
      <c r="AN2481" s="81"/>
      <c r="AO2481" s="81" t="str">
        <f aca="false">D2481</f>
        <v>Sanmina</v>
      </c>
      <c r="AP2481" s="1" t="s">
        <v>1474</v>
      </c>
      <c r="AQ2481" s="1"/>
      <c r="AR2481" s="1"/>
      <c r="AS2481" s="1"/>
      <c r="AT2481" s="1"/>
      <c r="AU2481" s="1"/>
      <c r="AV2481" s="1"/>
      <c r="AW2481" s="1"/>
      <c r="AX2481" s="1"/>
      <c r="AY2481" s="1"/>
      <c r="AZ2481" s="1"/>
      <c r="BA2481" s="1"/>
      <c r="BB2481" s="1"/>
      <c r="BC2481" s="1"/>
      <c r="BD2481" s="1"/>
      <c r="BE2481" s="1"/>
      <c r="BF2481" s="1" t="s">
        <v>14668</v>
      </c>
      <c r="BG2481" s="1" t="s">
        <v>183</v>
      </c>
      <c r="BH2481" s="1"/>
      <c r="BI2481" s="1"/>
    </row>
    <row r="2482" customFormat="false" ht="12.75" hidden="false" customHeight="false" outlineLevel="0" collapsed="false">
      <c r="A2482" s="1" t="s">
        <v>2285</v>
      </c>
      <c r="B2482" s="1" t="s">
        <v>2286</v>
      </c>
      <c r="C2482" s="1" t="s">
        <v>177</v>
      </c>
      <c r="D2482" s="1" t="s">
        <v>1471</v>
      </c>
      <c r="E2482" s="1" t="s">
        <v>16860</v>
      </c>
      <c r="F2482" s="1" t="s">
        <v>2288</v>
      </c>
      <c r="G2482" s="1" t="n">
        <v>23</v>
      </c>
      <c r="H2482" s="1" t="n">
        <v>1000</v>
      </c>
      <c r="I2482" s="101" t="s">
        <v>188</v>
      </c>
      <c r="J2482" s="1"/>
      <c r="K2482" s="1" t="n">
        <f aca="false">IFERROR(VLOOKUP(A2482,'[2]Pivot HorizontalMRP'!$A$4:$B$2689,2,0),0)</f>
        <v>0</v>
      </c>
      <c r="L2482" s="1" t="n">
        <f aca="false">IFERROR(VLOOKUP(A2482,'[2]Pivot HorizontalMRP'!$A$4:$C$2689,3,0),0)</f>
        <v>2235</v>
      </c>
      <c r="M2482" s="1" t="n">
        <f aca="false">IFERROR(VLOOKUP(A2482,'[2]Pivot HorizontalMRP'!$A$4:$D$2689,0.4,0),0)</f>
        <v>0</v>
      </c>
      <c r="N2482" s="1" t="n">
        <f aca="false">IFERROR(VLOOKUP(A2482,'[2]Pivot HorizontalMRP'!$A$4:$E$2689,5,0),0)</f>
        <v>0</v>
      </c>
      <c r="O2482" s="1" t="n">
        <f aca="false">K2482+L2482</f>
        <v>2235</v>
      </c>
      <c r="P2482" s="1" t="n">
        <f aca="false">K2482+L2482+M2482+N2482</f>
        <v>2235</v>
      </c>
      <c r="Q2482" s="1" t="n">
        <f aca="false">IFERROR(VLOOKUP(A2482,'[2]Pivot HorizontalMRP'!$A$4:$F$2689,6,0),0)</f>
        <v>3045</v>
      </c>
      <c r="R2482" s="1" t="n">
        <f aca="false">IFERROR(VLOOKUP(A2482,'[2]Pivot HorizontalMRP'!$A$4:$G$2689,7,0),0)</f>
        <v>2056</v>
      </c>
      <c r="S2482" s="1" t="n">
        <f aca="false">IFERROR(VLOOKUP(A2482,'[2]Pivot HorizontalMRP'!$A$4:$H$2689,8,0),0)</f>
        <v>1401</v>
      </c>
      <c r="T2482" s="1" t="n">
        <f aca="false">IFERROR(VLOOKUP(A2482,'[2]Pivot HorizontalMRP'!$A$4:$I$2689,9,0),0)</f>
        <v>1148</v>
      </c>
      <c r="U2482" s="1" t="n">
        <f aca="false">IF(I2482="delivery",O2482-SUM(Q2482+R2482),IF(I2482="PO",P2482-SUM(Q2482:R2482)))</f>
        <v>-2866</v>
      </c>
      <c r="V2482" s="81" t="n">
        <v>1.46</v>
      </c>
      <c r="W2482" s="81"/>
      <c r="X2482" s="81" t="n">
        <f aca="false">W2482-V2482</f>
        <v>-1.46</v>
      </c>
      <c r="Y2482" s="81"/>
      <c r="Z2482" s="81"/>
      <c r="AA2482" s="81" t="n">
        <v>1.46</v>
      </c>
      <c r="AB2482" s="81"/>
      <c r="AC2482" s="81"/>
      <c r="AD2482" s="81"/>
      <c r="AE2482" s="81"/>
      <c r="AF2482" s="81"/>
      <c r="AG2482" s="81"/>
      <c r="AH2482" s="81"/>
      <c r="AI2482" s="81"/>
      <c r="AJ2482" s="81"/>
      <c r="AK2482" s="81"/>
      <c r="AL2482" s="81"/>
      <c r="AM2482" s="81"/>
      <c r="AN2482" s="81"/>
      <c r="AO2482" s="81" t="str">
        <f aca="false">D2482</f>
        <v>Sanmina</v>
      </c>
      <c r="AP2482" s="1" t="s">
        <v>1474</v>
      </c>
      <c r="AQ2482" s="1"/>
      <c r="AR2482" s="1"/>
      <c r="AS2482" s="1"/>
      <c r="AT2482" s="1"/>
      <c r="AU2482" s="1"/>
      <c r="AV2482" s="1"/>
      <c r="AW2482" s="1"/>
      <c r="AX2482" s="1"/>
      <c r="AY2482" s="1"/>
      <c r="AZ2482" s="1"/>
      <c r="BA2482" s="1"/>
      <c r="BB2482" s="1"/>
      <c r="BC2482" s="1"/>
      <c r="BD2482" s="1"/>
      <c r="BE2482" s="1"/>
      <c r="BF2482" s="1" t="s">
        <v>14668</v>
      </c>
      <c r="BG2482" s="1" t="s">
        <v>183</v>
      </c>
      <c r="BH2482" s="1"/>
      <c r="BI2482" s="1"/>
    </row>
    <row r="2483" customFormat="false" ht="12.75" hidden="false" customHeight="false" outlineLevel="0" collapsed="false">
      <c r="A2483" s="1" t="s">
        <v>2289</v>
      </c>
      <c r="B2483" s="1" t="s">
        <v>2290</v>
      </c>
      <c r="C2483" s="1" t="s">
        <v>177</v>
      </c>
      <c r="D2483" s="1" t="s">
        <v>1471</v>
      </c>
      <c r="E2483" s="1" t="s">
        <v>16861</v>
      </c>
      <c r="F2483" s="1" t="s">
        <v>2292</v>
      </c>
      <c r="G2483" s="1" t="n">
        <v>23</v>
      </c>
      <c r="H2483" s="1" t="n">
        <v>1000</v>
      </c>
      <c r="I2483" s="101" t="s">
        <v>188</v>
      </c>
      <c r="J2483" s="1"/>
      <c r="K2483" s="1" t="n">
        <f aca="false">IFERROR(VLOOKUP(A2483,'[2]Pivot HorizontalMRP'!$A$4:$B$2689,2,0),0)</f>
        <v>0</v>
      </c>
      <c r="L2483" s="1" t="n">
        <f aca="false">IFERROR(VLOOKUP(A2483,'[2]Pivot HorizontalMRP'!$A$4:$C$2689,3,0),0)</f>
        <v>298</v>
      </c>
      <c r="M2483" s="1" t="n">
        <f aca="false">IFERROR(VLOOKUP(A2483,'[2]Pivot HorizontalMRP'!$A$4:$D$2689,0.4,0),0)</f>
        <v>0</v>
      </c>
      <c r="N2483" s="1" t="n">
        <f aca="false">IFERROR(VLOOKUP(A2483,'[2]Pivot HorizontalMRP'!$A$4:$E$2689,5,0),0)</f>
        <v>0</v>
      </c>
      <c r="O2483" s="1" t="n">
        <f aca="false">K2483+L2483</f>
        <v>298</v>
      </c>
      <c r="P2483" s="1" t="n">
        <f aca="false">K2483+L2483+M2483+N2483</f>
        <v>298</v>
      </c>
      <c r="Q2483" s="1" t="n">
        <f aca="false">IFERROR(VLOOKUP(A2483,'[2]Pivot HorizontalMRP'!$A$4:$F$2689,6,0),0)</f>
        <v>219</v>
      </c>
      <c r="R2483" s="1" t="n">
        <f aca="false">IFERROR(VLOOKUP(A2483,'[2]Pivot HorizontalMRP'!$A$4:$G$2689,7,0),0)</f>
        <v>52</v>
      </c>
      <c r="S2483" s="1" t="n">
        <f aca="false">IFERROR(VLOOKUP(A2483,'[2]Pivot HorizontalMRP'!$A$4:$H$2689,8,0),0)</f>
        <v>8</v>
      </c>
      <c r="T2483" s="1" t="n">
        <f aca="false">IFERROR(VLOOKUP(A2483,'[2]Pivot HorizontalMRP'!$A$4:$I$2689,9,0),0)</f>
        <v>12</v>
      </c>
      <c r="U2483" s="1" t="n">
        <f aca="false">IF(I2483="delivery",O2483-SUM(Q2483+R2483),IF(I2483="PO",P2483-SUM(Q2483:R2483)))</f>
        <v>27</v>
      </c>
      <c r="V2483" s="81" t="n">
        <v>1.862</v>
      </c>
      <c r="W2483" s="81"/>
      <c r="X2483" s="81" t="n">
        <f aca="false">W2483-V2483</f>
        <v>-1.862</v>
      </c>
      <c r="Y2483" s="81"/>
      <c r="Z2483" s="81"/>
      <c r="AA2483" s="81" t="n">
        <v>1.15</v>
      </c>
      <c r="AB2483" s="81"/>
      <c r="AC2483" s="81"/>
      <c r="AD2483" s="81"/>
      <c r="AE2483" s="81"/>
      <c r="AF2483" s="81"/>
      <c r="AG2483" s="81"/>
      <c r="AH2483" s="81"/>
      <c r="AI2483" s="81"/>
      <c r="AJ2483" s="81"/>
      <c r="AK2483" s="81"/>
      <c r="AL2483" s="81"/>
      <c r="AM2483" s="81"/>
      <c r="AN2483" s="81"/>
      <c r="AO2483" s="81" t="str">
        <f aca="false">D2483</f>
        <v>Sanmina</v>
      </c>
      <c r="AP2483" s="1" t="s">
        <v>1474</v>
      </c>
      <c r="AQ2483" s="1"/>
      <c r="AR2483" s="1"/>
      <c r="AS2483" s="1"/>
      <c r="AT2483" s="1"/>
      <c r="AU2483" s="1"/>
      <c r="AV2483" s="1"/>
      <c r="AW2483" s="1"/>
      <c r="AX2483" s="1"/>
      <c r="AY2483" s="1"/>
      <c r="AZ2483" s="1"/>
      <c r="BA2483" s="1"/>
      <c r="BB2483" s="1"/>
      <c r="BC2483" s="1"/>
      <c r="BD2483" s="1"/>
      <c r="BE2483" s="1"/>
      <c r="BF2483" s="1" t="s">
        <v>14668</v>
      </c>
      <c r="BG2483" s="1" t="s">
        <v>183</v>
      </c>
      <c r="BH2483" s="1"/>
      <c r="BI2483" s="1"/>
    </row>
    <row r="2484" customFormat="false" ht="12.75" hidden="false" customHeight="false" outlineLevel="0" collapsed="false">
      <c r="A2484" s="1" t="s">
        <v>2293</v>
      </c>
      <c r="B2484" s="1" t="s">
        <v>2294</v>
      </c>
      <c r="C2484" s="1" t="s">
        <v>177</v>
      </c>
      <c r="D2484" s="1" t="s">
        <v>1471</v>
      </c>
      <c r="E2484" s="1" t="s">
        <v>16862</v>
      </c>
      <c r="F2484" s="1" t="s">
        <v>2296</v>
      </c>
      <c r="G2484" s="1" t="n">
        <v>23</v>
      </c>
      <c r="H2484" s="1" t="n">
        <v>1000</v>
      </c>
      <c r="I2484" s="101" t="s">
        <v>188</v>
      </c>
      <c r="J2484" s="1"/>
      <c r="K2484" s="1" t="n">
        <f aca="false">IFERROR(VLOOKUP(A2484,'[2]Pivot HorizontalMRP'!$A$4:$B$2689,2,0),0)</f>
        <v>0</v>
      </c>
      <c r="L2484" s="1" t="n">
        <f aca="false">IFERROR(VLOOKUP(A2484,'[2]Pivot HorizontalMRP'!$A$4:$C$2689,3,0),0)</f>
        <v>299</v>
      </c>
      <c r="M2484" s="1" t="n">
        <f aca="false">IFERROR(VLOOKUP(A2484,'[2]Pivot HorizontalMRP'!$A$4:$D$2689,0.4,0),0)</f>
        <v>0</v>
      </c>
      <c r="N2484" s="1" t="n">
        <f aca="false">IFERROR(VLOOKUP(A2484,'[2]Pivot HorizontalMRP'!$A$4:$E$2689,5,0),0)</f>
        <v>0</v>
      </c>
      <c r="O2484" s="1" t="n">
        <f aca="false">K2484+L2484</f>
        <v>299</v>
      </c>
      <c r="P2484" s="1" t="n">
        <f aca="false">K2484+L2484+M2484+N2484</f>
        <v>299</v>
      </c>
      <c r="Q2484" s="1" t="n">
        <f aca="false">IFERROR(VLOOKUP(A2484,'[2]Pivot HorizontalMRP'!$A$4:$F$2689,6,0),0)</f>
        <v>236</v>
      </c>
      <c r="R2484" s="1" t="n">
        <f aca="false">IFERROR(VLOOKUP(A2484,'[2]Pivot HorizontalMRP'!$A$4:$G$2689,7,0),0)</f>
        <v>52</v>
      </c>
      <c r="S2484" s="1" t="n">
        <f aca="false">IFERROR(VLOOKUP(A2484,'[2]Pivot HorizontalMRP'!$A$4:$H$2689,8,0),0)</f>
        <v>8</v>
      </c>
      <c r="T2484" s="1" t="n">
        <f aca="false">IFERROR(VLOOKUP(A2484,'[2]Pivot HorizontalMRP'!$A$4:$I$2689,9,0),0)</f>
        <v>12</v>
      </c>
      <c r="U2484" s="1" t="n">
        <f aca="false">IF(I2484="delivery",O2484-SUM(Q2484+R2484),IF(I2484="PO",P2484-SUM(Q2484:R2484)))</f>
        <v>11</v>
      </c>
      <c r="V2484" s="81" t="n">
        <v>1.46</v>
      </c>
      <c r="W2484" s="81"/>
      <c r="X2484" s="81" t="n">
        <f aca="false">W2484-V2484</f>
        <v>-1.46</v>
      </c>
      <c r="Y2484" s="81"/>
      <c r="Z2484" s="81"/>
      <c r="AA2484" s="81" t="n">
        <v>1.155</v>
      </c>
      <c r="AB2484" s="81"/>
      <c r="AC2484" s="81"/>
      <c r="AD2484" s="81"/>
      <c r="AE2484" s="81"/>
      <c r="AF2484" s="81"/>
      <c r="AG2484" s="81"/>
      <c r="AH2484" s="81"/>
      <c r="AI2484" s="81"/>
      <c r="AJ2484" s="81"/>
      <c r="AK2484" s="81"/>
      <c r="AL2484" s="81"/>
      <c r="AM2484" s="81"/>
      <c r="AN2484" s="81"/>
      <c r="AO2484" s="81" t="str">
        <f aca="false">D2484</f>
        <v>Sanmina</v>
      </c>
      <c r="AP2484" s="1" t="s">
        <v>1474</v>
      </c>
      <c r="AQ2484" s="1"/>
      <c r="AR2484" s="1"/>
      <c r="AS2484" s="1"/>
      <c r="AT2484" s="1"/>
      <c r="AU2484" s="1"/>
      <c r="AV2484" s="1"/>
      <c r="AW2484" s="1"/>
      <c r="AX2484" s="1"/>
      <c r="AY2484" s="1"/>
      <c r="AZ2484" s="1"/>
      <c r="BA2484" s="1"/>
      <c r="BB2484" s="1"/>
      <c r="BC2484" s="1"/>
      <c r="BD2484" s="1"/>
      <c r="BE2484" s="1"/>
      <c r="BF2484" s="1" t="s">
        <v>14668</v>
      </c>
      <c r="BG2484" s="1" t="s">
        <v>183</v>
      </c>
      <c r="BH2484" s="1"/>
      <c r="BI2484" s="1"/>
    </row>
    <row r="2485" customFormat="false" ht="12.75" hidden="false" customHeight="false" outlineLevel="0" collapsed="false">
      <c r="A2485" s="1" t="s">
        <v>2297</v>
      </c>
      <c r="B2485" s="1" t="s">
        <v>2298</v>
      </c>
      <c r="C2485" s="1" t="s">
        <v>177</v>
      </c>
      <c r="D2485" s="1" t="s">
        <v>1471</v>
      </c>
      <c r="E2485" s="1" t="s">
        <v>2299</v>
      </c>
      <c r="F2485" s="1" t="s">
        <v>16863</v>
      </c>
      <c r="G2485" s="1" t="n">
        <v>23</v>
      </c>
      <c r="H2485" s="1" t="n">
        <v>1000</v>
      </c>
      <c r="I2485" s="101" t="s">
        <v>188</v>
      </c>
      <c r="J2485" s="1"/>
      <c r="K2485" s="1" t="n">
        <f aca="false">IFERROR(VLOOKUP(A2485,'[2]Pivot HorizontalMRP'!$A$4:$B$2689,2,0),0)</f>
        <v>0</v>
      </c>
      <c r="L2485" s="1" t="n">
        <f aca="false">IFERROR(VLOOKUP(A2485,'[2]Pivot HorizontalMRP'!$A$4:$C$2689,3,0),0)</f>
        <v>4346</v>
      </c>
      <c r="M2485" s="1" t="n">
        <f aca="false">IFERROR(VLOOKUP(A2485,'[2]Pivot HorizontalMRP'!$A$4:$D$2689,0.4,0),0)</f>
        <v>0</v>
      </c>
      <c r="N2485" s="1" t="n">
        <f aca="false">IFERROR(VLOOKUP(A2485,'[2]Pivot HorizontalMRP'!$A$4:$E$2689,5,0),0)</f>
        <v>0</v>
      </c>
      <c r="O2485" s="1" t="n">
        <f aca="false">K2485+L2485</f>
        <v>4346</v>
      </c>
      <c r="P2485" s="1" t="n">
        <f aca="false">K2485+L2485+M2485+N2485</f>
        <v>4346</v>
      </c>
      <c r="Q2485" s="1" t="n">
        <f aca="false">IFERROR(VLOOKUP(A2485,'[2]Pivot HorizontalMRP'!$A$4:$F$2689,6,0),0)</f>
        <v>3057</v>
      </c>
      <c r="R2485" s="1" t="n">
        <f aca="false">IFERROR(VLOOKUP(A2485,'[2]Pivot HorizontalMRP'!$A$4:$G$2689,7,0),0)</f>
        <v>2000</v>
      </c>
      <c r="S2485" s="1" t="n">
        <f aca="false">IFERROR(VLOOKUP(A2485,'[2]Pivot HorizontalMRP'!$A$4:$H$2689,8,0),0)</f>
        <v>2000</v>
      </c>
      <c r="T2485" s="1" t="n">
        <f aca="false">IFERROR(VLOOKUP(A2485,'[2]Pivot HorizontalMRP'!$A$4:$I$2689,9,0),0)</f>
        <v>2000</v>
      </c>
      <c r="U2485" s="1" t="n">
        <f aca="false">IF(I2485="delivery",O2485-SUM(Q2485+R2485),IF(I2485="PO",P2485-SUM(Q2485:R2485)))</f>
        <v>-711</v>
      </c>
      <c r="V2485" s="81" t="n">
        <v>0.7</v>
      </c>
      <c r="W2485" s="81"/>
      <c r="X2485" s="81" t="n">
        <f aca="false">W2485-V2485</f>
        <v>-0.7</v>
      </c>
      <c r="Y2485" s="81"/>
      <c r="Z2485" s="81"/>
      <c r="AA2485" s="81" t="n">
        <v>0.7</v>
      </c>
      <c r="AB2485" s="81"/>
      <c r="AC2485" s="81"/>
      <c r="AD2485" s="81"/>
      <c r="AE2485" s="81"/>
      <c r="AF2485" s="81"/>
      <c r="AG2485" s="81"/>
      <c r="AH2485" s="81"/>
      <c r="AI2485" s="81"/>
      <c r="AJ2485" s="81"/>
      <c r="AK2485" s="81"/>
      <c r="AL2485" s="81"/>
      <c r="AM2485" s="81"/>
      <c r="AN2485" s="81"/>
      <c r="AO2485" s="81" t="str">
        <f aca="false">D2485</f>
        <v>Sanmina</v>
      </c>
      <c r="AP2485" s="1" t="s">
        <v>1474</v>
      </c>
      <c r="AQ2485" s="1"/>
      <c r="AR2485" s="1"/>
      <c r="AS2485" s="1"/>
      <c r="AT2485" s="1"/>
      <c r="AU2485" s="1"/>
      <c r="AV2485" s="1"/>
      <c r="AW2485" s="1"/>
      <c r="AX2485" s="1"/>
      <c r="AY2485" s="1"/>
      <c r="AZ2485" s="1"/>
      <c r="BA2485" s="1"/>
      <c r="BB2485" s="1"/>
      <c r="BC2485" s="1"/>
      <c r="BD2485" s="1"/>
      <c r="BE2485" s="1"/>
      <c r="BF2485" s="1" t="s">
        <v>14668</v>
      </c>
      <c r="BG2485" s="1" t="s">
        <v>183</v>
      </c>
      <c r="BH2485" s="1"/>
      <c r="BI2485" s="1"/>
    </row>
    <row r="2486" customFormat="false" ht="12.75" hidden="false" customHeight="false" outlineLevel="0" collapsed="false">
      <c r="A2486" s="1" t="s">
        <v>2301</v>
      </c>
      <c r="B2486" s="1" t="s">
        <v>2302</v>
      </c>
      <c r="C2486" s="1" t="s">
        <v>177</v>
      </c>
      <c r="D2486" s="1" t="s">
        <v>1471</v>
      </c>
      <c r="E2486" s="1" t="s">
        <v>16864</v>
      </c>
      <c r="F2486" s="1" t="s">
        <v>2304</v>
      </c>
      <c r="G2486" s="1" t="n">
        <v>23</v>
      </c>
      <c r="H2486" s="1" t="n">
        <v>1000</v>
      </c>
      <c r="I2486" s="101" t="s">
        <v>188</v>
      </c>
      <c r="J2486" s="1"/>
      <c r="K2486" s="1" t="n">
        <f aca="false">IFERROR(VLOOKUP(A2486,'[2]Pivot HorizontalMRP'!$A$4:$B$2689,2,0),0)</f>
        <v>0</v>
      </c>
      <c r="L2486" s="1" t="n">
        <f aca="false">IFERROR(VLOOKUP(A2486,'[2]Pivot HorizontalMRP'!$A$4:$C$2689,3,0),0)</f>
        <v>73</v>
      </c>
      <c r="M2486" s="1" t="n">
        <f aca="false">IFERROR(VLOOKUP(A2486,'[2]Pivot HorizontalMRP'!$A$4:$D$2689,0.4,0),0)</f>
        <v>0</v>
      </c>
      <c r="N2486" s="1" t="n">
        <f aca="false">IFERROR(VLOOKUP(A2486,'[2]Pivot HorizontalMRP'!$A$4:$E$2689,5,0),0)</f>
        <v>1000</v>
      </c>
      <c r="O2486" s="1" t="n">
        <f aca="false">K2486+L2486</f>
        <v>73</v>
      </c>
      <c r="P2486" s="1" t="n">
        <f aca="false">K2486+L2486+M2486+N2486</f>
        <v>1073</v>
      </c>
      <c r="Q2486" s="1" t="n">
        <f aca="false">IFERROR(VLOOKUP(A2486,'[2]Pivot HorizontalMRP'!$A$4:$F$2689,6,0),0)</f>
        <v>476</v>
      </c>
      <c r="R2486" s="1" t="n">
        <f aca="false">IFERROR(VLOOKUP(A2486,'[2]Pivot HorizontalMRP'!$A$4:$G$2689,7,0),0)</f>
        <v>220</v>
      </c>
      <c r="S2486" s="1" t="n">
        <f aca="false">IFERROR(VLOOKUP(A2486,'[2]Pivot HorizontalMRP'!$A$4:$H$2689,8,0),0)</f>
        <v>114</v>
      </c>
      <c r="T2486" s="1" t="n">
        <f aca="false">IFERROR(VLOOKUP(A2486,'[2]Pivot HorizontalMRP'!$A$4:$I$2689,9,0),0)</f>
        <v>117</v>
      </c>
      <c r="U2486" s="1" t="n">
        <f aca="false">IF(I2486="delivery",O2486-SUM(Q2486+R2486),IF(I2486="PO",P2486-SUM(Q2486:R2486)))</f>
        <v>377</v>
      </c>
      <c r="V2486" s="81" t="n">
        <v>1.292</v>
      </c>
      <c r="W2486" s="81"/>
      <c r="X2486" s="81" t="n">
        <f aca="false">W2486-V2486</f>
        <v>-1.292</v>
      </c>
      <c r="Y2486" s="81"/>
      <c r="Z2486" s="81"/>
      <c r="AA2486" s="81"/>
      <c r="AB2486" s="81"/>
      <c r="AC2486" s="81"/>
      <c r="AD2486" s="81"/>
      <c r="AE2486" s="81"/>
      <c r="AF2486" s="81"/>
      <c r="AG2486" s="81"/>
      <c r="AH2486" s="81"/>
      <c r="AI2486" s="81"/>
      <c r="AJ2486" s="81"/>
      <c r="AK2486" s="81"/>
      <c r="AL2486" s="81"/>
      <c r="AM2486" s="81"/>
      <c r="AN2486" s="81"/>
      <c r="AO2486" s="81" t="str">
        <f aca="false">D2486</f>
        <v>Sanmina</v>
      </c>
      <c r="AP2486" s="1" t="s">
        <v>1474</v>
      </c>
      <c r="AQ2486" s="1"/>
      <c r="AR2486" s="1"/>
      <c r="AS2486" s="1"/>
      <c r="AT2486" s="1"/>
      <c r="AU2486" s="1"/>
      <c r="AV2486" s="1"/>
      <c r="AW2486" s="1"/>
      <c r="AX2486" s="1"/>
      <c r="AY2486" s="1"/>
      <c r="AZ2486" s="1"/>
      <c r="BA2486" s="1"/>
      <c r="BB2486" s="1"/>
      <c r="BC2486" s="1"/>
      <c r="BD2486" s="1"/>
      <c r="BE2486" s="1"/>
      <c r="BF2486" s="1" t="s">
        <v>14668</v>
      </c>
      <c r="BG2486" s="1" t="s">
        <v>183</v>
      </c>
      <c r="BH2486" s="1"/>
      <c r="BI2486" s="1"/>
    </row>
    <row r="2487" customFormat="false" ht="12.75" hidden="false" customHeight="false" outlineLevel="0" collapsed="false">
      <c r="A2487" s="1" t="s">
        <v>2305</v>
      </c>
      <c r="B2487" s="1" t="s">
        <v>2306</v>
      </c>
      <c r="C2487" s="1" t="s">
        <v>177</v>
      </c>
      <c r="D2487" s="1" t="s">
        <v>1471</v>
      </c>
      <c r="E2487" s="1" t="s">
        <v>16865</v>
      </c>
      <c r="F2487" s="1" t="s">
        <v>16866</v>
      </c>
      <c r="G2487" s="1" t="n">
        <v>23</v>
      </c>
      <c r="H2487" s="1" t="n">
        <v>1000</v>
      </c>
      <c r="I2487" s="101" t="s">
        <v>188</v>
      </c>
      <c r="J2487" s="1"/>
      <c r="K2487" s="1" t="n">
        <f aca="false">IFERROR(VLOOKUP(A2487,'[2]Pivot HorizontalMRP'!$A$4:$B$2689,2,0),0)</f>
        <v>0</v>
      </c>
      <c r="L2487" s="1" t="n">
        <f aca="false">IFERROR(VLOOKUP(A2487,'[2]Pivot HorizontalMRP'!$A$4:$C$2689,3,0),0)</f>
        <v>1684</v>
      </c>
      <c r="M2487" s="1" t="n">
        <f aca="false">IFERROR(VLOOKUP(A2487,'[2]Pivot HorizontalMRP'!$A$4:$D$2689,0.4,0),0)</f>
        <v>0</v>
      </c>
      <c r="N2487" s="1" t="n">
        <f aca="false">IFERROR(VLOOKUP(A2487,'[2]Pivot HorizontalMRP'!$A$4:$E$2689,5,0),0)</f>
        <v>0</v>
      </c>
      <c r="O2487" s="1" t="n">
        <f aca="false">K2487+L2487</f>
        <v>1684</v>
      </c>
      <c r="P2487" s="1" t="n">
        <f aca="false">K2487+L2487+M2487+N2487</f>
        <v>1684</v>
      </c>
      <c r="Q2487" s="1" t="n">
        <f aca="false">IFERROR(VLOOKUP(A2487,'[2]Pivot HorizontalMRP'!$A$4:$F$2689,6,0),0)</f>
        <v>405</v>
      </c>
      <c r="R2487" s="1" t="n">
        <f aca="false">IFERROR(VLOOKUP(A2487,'[2]Pivot HorizontalMRP'!$A$4:$G$2689,7,0),0)</f>
        <v>356</v>
      </c>
      <c r="S2487" s="1" t="n">
        <f aca="false">IFERROR(VLOOKUP(A2487,'[2]Pivot HorizontalMRP'!$A$4:$H$2689,8,0),0)</f>
        <v>250</v>
      </c>
      <c r="T2487" s="1" t="n">
        <f aca="false">IFERROR(VLOOKUP(A2487,'[2]Pivot HorizontalMRP'!$A$4:$I$2689,9,0),0)</f>
        <v>360</v>
      </c>
      <c r="U2487" s="1" t="n">
        <f aca="false">IF(I2487="delivery",O2487-SUM(Q2487+R2487),IF(I2487="PO",P2487-SUM(Q2487:R2487)))</f>
        <v>923</v>
      </c>
      <c r="V2487" s="81" t="n">
        <v>0.57</v>
      </c>
      <c r="W2487" s="81"/>
      <c r="X2487" s="81" t="n">
        <f aca="false">W2487-V2487</f>
        <v>-0.57</v>
      </c>
      <c r="Y2487" s="81"/>
      <c r="Z2487" s="81"/>
      <c r="AA2487" s="81" t="n">
        <v>0.38</v>
      </c>
      <c r="AB2487" s="81"/>
      <c r="AC2487" s="81"/>
      <c r="AD2487" s="81"/>
      <c r="AE2487" s="81"/>
      <c r="AF2487" s="81"/>
      <c r="AG2487" s="81"/>
      <c r="AH2487" s="81"/>
      <c r="AI2487" s="81"/>
      <c r="AJ2487" s="81"/>
      <c r="AK2487" s="81"/>
      <c r="AL2487" s="81"/>
      <c r="AM2487" s="81"/>
      <c r="AN2487" s="81"/>
      <c r="AO2487" s="81" t="str">
        <f aca="false">D2487</f>
        <v>Sanmina</v>
      </c>
      <c r="AP2487" s="1" t="s">
        <v>1474</v>
      </c>
      <c r="AQ2487" s="1"/>
      <c r="AR2487" s="1"/>
      <c r="AS2487" s="1"/>
      <c r="AT2487" s="1"/>
      <c r="AU2487" s="1"/>
      <c r="AV2487" s="1"/>
      <c r="AW2487" s="1"/>
      <c r="AX2487" s="1"/>
      <c r="AY2487" s="1"/>
      <c r="AZ2487" s="1"/>
      <c r="BA2487" s="1"/>
      <c r="BB2487" s="1"/>
      <c r="BC2487" s="1"/>
      <c r="BD2487" s="1"/>
      <c r="BE2487" s="1"/>
      <c r="BF2487" s="1" t="s">
        <v>14668</v>
      </c>
      <c r="BG2487" s="1" t="s">
        <v>183</v>
      </c>
      <c r="BH2487" s="1"/>
      <c r="BI2487" s="1"/>
    </row>
    <row r="2488" customFormat="false" ht="12.75" hidden="false" customHeight="false" outlineLevel="0" collapsed="false">
      <c r="A2488" s="1" t="s">
        <v>2309</v>
      </c>
      <c r="B2488" s="1" t="s">
        <v>2310</v>
      </c>
      <c r="C2488" s="1" t="s">
        <v>177</v>
      </c>
      <c r="D2488" s="1" t="s">
        <v>1471</v>
      </c>
      <c r="E2488" s="1" t="s">
        <v>16867</v>
      </c>
      <c r="F2488" s="1" t="s">
        <v>2312</v>
      </c>
      <c r="G2488" s="1" t="n">
        <v>23</v>
      </c>
      <c r="H2488" s="1" t="n">
        <v>5000</v>
      </c>
      <c r="I2488" s="101" t="s">
        <v>180</v>
      </c>
      <c r="J2488" s="1"/>
      <c r="K2488" s="1" t="n">
        <f aca="false">IFERROR(VLOOKUP(A2488,'[2]Pivot HorizontalMRP'!$A$4:$B$2689,2,0),0)</f>
        <v>0</v>
      </c>
      <c r="L2488" s="1" t="n">
        <f aca="false">IFERROR(VLOOKUP(A2488,'[2]Pivot HorizontalMRP'!$A$4:$C$2689,3,0),0)</f>
        <v>8127</v>
      </c>
      <c r="M2488" s="1" t="n">
        <f aca="false">IFERROR(VLOOKUP(A2488,'[2]Pivot HorizontalMRP'!$A$4:$D$2689,0.4,0),0)</f>
        <v>0</v>
      </c>
      <c r="N2488" s="1" t="n">
        <f aca="false">IFERROR(VLOOKUP(A2488,'[2]Pivot HorizontalMRP'!$A$4:$E$2689,5,0),0)</f>
        <v>0</v>
      </c>
      <c r="O2488" s="1" t="n">
        <f aca="false">K2488+L2488</f>
        <v>8127</v>
      </c>
      <c r="P2488" s="1" t="n">
        <f aca="false">K2488+L2488+M2488+N2488</f>
        <v>8127</v>
      </c>
      <c r="Q2488" s="1" t="n">
        <f aca="false">IFERROR(VLOOKUP(A2488,'[2]Pivot HorizontalMRP'!$A$4:$F$2689,6,0),0)</f>
        <v>5020</v>
      </c>
      <c r="R2488" s="1" t="n">
        <f aca="false">IFERROR(VLOOKUP(A2488,'[2]Pivot HorizontalMRP'!$A$4:$G$2689,7,0),0)</f>
        <v>2728</v>
      </c>
      <c r="S2488" s="1" t="n">
        <f aca="false">IFERROR(VLOOKUP(A2488,'[2]Pivot HorizontalMRP'!$A$4:$H$2689,8,0),0)</f>
        <v>1976</v>
      </c>
      <c r="T2488" s="1" t="n">
        <f aca="false">IFERROR(VLOOKUP(A2488,'[2]Pivot HorizontalMRP'!$A$4:$I$2689,9,0),0)</f>
        <v>2944</v>
      </c>
      <c r="U2488" s="1" t="n">
        <f aca="false">IF(I2488="delivery",O2488-SUM(Q2488+R2488),IF(I2488="PO",P2488-SUM(Q2488:R2488)))</f>
        <v>379</v>
      </c>
      <c r="V2488" s="81" t="n">
        <v>0.056</v>
      </c>
      <c r="W2488" s="81"/>
      <c r="X2488" s="81" t="n">
        <f aca="false">W2488-V2488</f>
        <v>-0.056</v>
      </c>
      <c r="Y2488" s="81"/>
      <c r="Z2488" s="81"/>
      <c r="AA2488" s="81" t="n">
        <v>0.25</v>
      </c>
      <c r="AB2488" s="81"/>
      <c r="AC2488" s="81"/>
      <c r="AD2488" s="81"/>
      <c r="AE2488" s="81"/>
      <c r="AF2488" s="81"/>
      <c r="AG2488" s="81"/>
      <c r="AH2488" s="81"/>
      <c r="AI2488" s="81"/>
      <c r="AJ2488" s="81"/>
      <c r="AK2488" s="81"/>
      <c r="AL2488" s="81"/>
      <c r="AM2488" s="81"/>
      <c r="AN2488" s="81"/>
      <c r="AO2488" s="81" t="str">
        <f aca="false">D2488</f>
        <v>Sanmina</v>
      </c>
      <c r="AP2488" s="1" t="s">
        <v>1474</v>
      </c>
      <c r="AQ2488" s="1"/>
      <c r="AR2488" s="1"/>
      <c r="AS2488" s="1"/>
      <c r="AT2488" s="1"/>
      <c r="AU2488" s="1"/>
      <c r="AV2488" s="1"/>
      <c r="AW2488" s="1"/>
      <c r="AX2488" s="1"/>
      <c r="AY2488" s="1"/>
      <c r="AZ2488" s="1"/>
      <c r="BA2488" s="1"/>
      <c r="BB2488" s="1"/>
      <c r="BC2488" s="1"/>
      <c r="BD2488" s="1"/>
      <c r="BE2488" s="1"/>
      <c r="BF2488" s="1" t="s">
        <v>14668</v>
      </c>
      <c r="BG2488" s="1" t="s">
        <v>183</v>
      </c>
      <c r="BH2488" s="1"/>
      <c r="BI2488" s="1"/>
    </row>
    <row r="2489" customFormat="false" ht="12.75" hidden="false" customHeight="false" outlineLevel="0" collapsed="false">
      <c r="A2489" s="1" t="s">
        <v>2313</v>
      </c>
      <c r="B2489" s="1" t="s">
        <v>2314</v>
      </c>
      <c r="C2489" s="1" t="s">
        <v>177</v>
      </c>
      <c r="D2489" s="1" t="s">
        <v>1471</v>
      </c>
      <c r="E2489" s="1" t="s">
        <v>2315</v>
      </c>
      <c r="F2489" s="1" t="s">
        <v>2316</v>
      </c>
      <c r="G2489" s="1" t="n">
        <v>23</v>
      </c>
      <c r="H2489" s="1" t="n">
        <v>5000</v>
      </c>
      <c r="I2489" s="101" t="s">
        <v>188</v>
      </c>
      <c r="J2489" s="1"/>
      <c r="K2489" s="1" t="n">
        <f aca="false">IFERROR(VLOOKUP(A2489,'[2]Pivot HorizontalMRP'!$A$4:$B$2689,2,0),0)</f>
        <v>0</v>
      </c>
      <c r="L2489" s="1" t="n">
        <f aca="false">IFERROR(VLOOKUP(A2489,'[2]Pivot HorizontalMRP'!$A$4:$C$2689,3,0),0)</f>
        <v>1167</v>
      </c>
      <c r="M2489" s="1" t="n">
        <f aca="false">IFERROR(VLOOKUP(A2489,'[2]Pivot HorizontalMRP'!$A$4:$D$2689,0.4,0),0)</f>
        <v>0</v>
      </c>
      <c r="N2489" s="1" t="n">
        <f aca="false">IFERROR(VLOOKUP(A2489,'[2]Pivot HorizontalMRP'!$A$4:$E$2689,5,0),0)</f>
        <v>0</v>
      </c>
      <c r="O2489" s="1" t="n">
        <f aca="false">K2489+L2489</f>
        <v>1167</v>
      </c>
      <c r="P2489" s="1" t="n">
        <f aca="false">K2489+L2489+M2489+N2489</f>
        <v>1167</v>
      </c>
      <c r="Q2489" s="1" t="n">
        <f aca="false">IFERROR(VLOOKUP(A2489,'[2]Pivot HorizontalMRP'!$A$4:$F$2689,6,0),0)</f>
        <v>1431</v>
      </c>
      <c r="R2489" s="1" t="n">
        <f aca="false">IFERROR(VLOOKUP(A2489,'[2]Pivot HorizontalMRP'!$A$4:$G$2689,7,0),0)</f>
        <v>682</v>
      </c>
      <c r="S2489" s="1" t="n">
        <f aca="false">IFERROR(VLOOKUP(A2489,'[2]Pivot HorizontalMRP'!$A$4:$H$2689,8,0),0)</f>
        <v>494</v>
      </c>
      <c r="T2489" s="1" t="n">
        <f aca="false">IFERROR(VLOOKUP(A2489,'[2]Pivot HorizontalMRP'!$A$4:$I$2689,9,0),0)</f>
        <v>736</v>
      </c>
      <c r="U2489" s="1" t="n">
        <f aca="false">IF(I2489="delivery",O2489-SUM(Q2489+R2489),IF(I2489="PO",P2489-SUM(Q2489:R2489)))</f>
        <v>-946</v>
      </c>
      <c r="V2489" s="81" t="n">
        <v>0.399</v>
      </c>
      <c r="W2489" s="81"/>
      <c r="X2489" s="81" t="n">
        <f aca="false">W2489-V2489</f>
        <v>-0.399</v>
      </c>
      <c r="Y2489" s="81"/>
      <c r="Z2489" s="81"/>
      <c r="AA2489" s="81" t="n">
        <v>0.46</v>
      </c>
      <c r="AB2489" s="81"/>
      <c r="AC2489" s="81"/>
      <c r="AD2489" s="81"/>
      <c r="AE2489" s="81"/>
      <c r="AF2489" s="81"/>
      <c r="AG2489" s="81"/>
      <c r="AH2489" s="81"/>
      <c r="AI2489" s="81"/>
      <c r="AJ2489" s="81"/>
      <c r="AK2489" s="81"/>
      <c r="AL2489" s="81"/>
      <c r="AM2489" s="81"/>
      <c r="AN2489" s="81"/>
      <c r="AO2489" s="81" t="str">
        <f aca="false">D2489</f>
        <v>Sanmina</v>
      </c>
      <c r="AP2489" s="1" t="s">
        <v>1474</v>
      </c>
      <c r="AQ2489" s="1"/>
      <c r="AR2489" s="1"/>
      <c r="AS2489" s="1"/>
      <c r="AT2489" s="1"/>
      <c r="AU2489" s="1"/>
      <c r="AV2489" s="1"/>
      <c r="AW2489" s="1"/>
      <c r="AX2489" s="1"/>
      <c r="AY2489" s="1"/>
      <c r="AZ2489" s="1"/>
      <c r="BA2489" s="1"/>
      <c r="BB2489" s="1"/>
      <c r="BC2489" s="1"/>
      <c r="BD2489" s="1"/>
      <c r="BE2489" s="1"/>
      <c r="BF2489" s="1" t="s">
        <v>14668</v>
      </c>
      <c r="BG2489" s="1" t="s">
        <v>183</v>
      </c>
      <c r="BH2489" s="1"/>
      <c r="BI2489" s="1"/>
    </row>
    <row r="2490" customFormat="false" ht="12.75" hidden="false" customHeight="false" outlineLevel="0" collapsed="false">
      <c r="A2490" s="1" t="s">
        <v>7903</v>
      </c>
      <c r="B2490" s="1" t="s">
        <v>7904</v>
      </c>
      <c r="C2490" s="1" t="s">
        <v>177</v>
      </c>
      <c r="D2490" s="1" t="s">
        <v>1471</v>
      </c>
      <c r="E2490" s="1" t="s">
        <v>16868</v>
      </c>
      <c r="F2490" s="1" t="s">
        <v>7906</v>
      </c>
      <c r="G2490" s="1" t="n">
        <v>23</v>
      </c>
      <c r="H2490" s="1" t="n">
        <v>1000</v>
      </c>
      <c r="I2490" s="101" t="s">
        <v>188</v>
      </c>
      <c r="J2490" s="1"/>
      <c r="K2490" s="1" t="n">
        <f aca="false">IFERROR(VLOOKUP(A2490,'[2]Pivot HorizontalMRP'!$A$4:$B$2689,2,0),0)</f>
        <v>0</v>
      </c>
      <c r="L2490" s="1" t="n">
        <f aca="false">IFERROR(VLOOKUP(A2490,'[2]Pivot HorizontalMRP'!$A$4:$C$2689,3,0),0)</f>
        <v>29050</v>
      </c>
      <c r="M2490" s="1" t="n">
        <f aca="false">IFERROR(VLOOKUP(A2490,'[2]Pivot HorizontalMRP'!$A$4:$D$2689,0.4,0),0)</f>
        <v>0</v>
      </c>
      <c r="N2490" s="1" t="n">
        <f aca="false">IFERROR(VLOOKUP(A2490,'[2]Pivot HorizontalMRP'!$A$4:$E$2689,5,0),0)</f>
        <v>0</v>
      </c>
      <c r="O2490" s="1" t="n">
        <f aca="false">K2490+L2490</f>
        <v>29050</v>
      </c>
      <c r="P2490" s="1" t="n">
        <f aca="false">K2490+L2490+M2490+N2490</f>
        <v>29050</v>
      </c>
      <c r="Q2490" s="1" t="n">
        <f aca="false">IFERROR(VLOOKUP(A2490,'[2]Pivot HorizontalMRP'!$A$4:$F$2689,6,0),0)</f>
        <v>15300</v>
      </c>
      <c r="R2490" s="1" t="n">
        <f aca="false">IFERROR(VLOOKUP(A2490,'[2]Pivot HorizontalMRP'!$A$4:$G$2689,7,0),0)</f>
        <v>13487</v>
      </c>
      <c r="S2490" s="1" t="n">
        <f aca="false">IFERROR(VLOOKUP(A2490,'[2]Pivot HorizontalMRP'!$A$4:$H$2689,8,0),0)</f>
        <v>10734</v>
      </c>
      <c r="T2490" s="1" t="n">
        <f aca="false">IFERROR(VLOOKUP(A2490,'[2]Pivot HorizontalMRP'!$A$4:$I$2689,9,0),0)</f>
        <v>5023</v>
      </c>
      <c r="U2490" s="1" t="n">
        <f aca="false">IF(I2490="delivery",O2490-SUM(Q2490+R2490),IF(I2490="PO",P2490-SUM(Q2490:R2490)))</f>
        <v>263</v>
      </c>
      <c r="V2490" s="81" t="n">
        <v>0.07448</v>
      </c>
      <c r="W2490" s="81"/>
      <c r="X2490" s="81" t="n">
        <f aca="false">W2490-V2490</f>
        <v>-0.07448</v>
      </c>
      <c r="Y2490" s="81"/>
      <c r="Z2490" s="81"/>
      <c r="AA2490" s="81" t="n">
        <v>0.062</v>
      </c>
      <c r="AB2490" s="81"/>
      <c r="AC2490" s="81"/>
      <c r="AD2490" s="81"/>
      <c r="AE2490" s="81"/>
      <c r="AF2490" s="81"/>
      <c r="AG2490" s="81"/>
      <c r="AH2490" s="81"/>
      <c r="AI2490" s="81"/>
      <c r="AJ2490" s="81"/>
      <c r="AK2490" s="81"/>
      <c r="AL2490" s="81"/>
      <c r="AM2490" s="81"/>
      <c r="AN2490" s="81"/>
      <c r="AO2490" s="81" t="str">
        <f aca="false">D2490</f>
        <v>Sanmina</v>
      </c>
      <c r="AP2490" s="1" t="s">
        <v>1474</v>
      </c>
      <c r="AQ2490" s="1"/>
      <c r="AR2490" s="1"/>
      <c r="AS2490" s="1"/>
      <c r="AT2490" s="1"/>
      <c r="AU2490" s="1"/>
      <c r="AV2490" s="1"/>
      <c r="AW2490" s="1"/>
      <c r="AX2490" s="1"/>
      <c r="AY2490" s="1"/>
      <c r="AZ2490" s="1"/>
      <c r="BA2490" s="1"/>
      <c r="BB2490" s="1"/>
      <c r="BC2490" s="1"/>
      <c r="BD2490" s="1"/>
      <c r="BE2490" s="1"/>
      <c r="BF2490" s="1" t="s">
        <v>14668</v>
      </c>
      <c r="BG2490" s="1" t="s">
        <v>183</v>
      </c>
      <c r="BH2490" s="1"/>
      <c r="BI2490" s="1"/>
    </row>
    <row r="2491" customFormat="false" ht="12.75" hidden="false" customHeight="false" outlineLevel="0" collapsed="false">
      <c r="A2491" s="1" t="s">
        <v>2317</v>
      </c>
      <c r="B2491" s="1" t="s">
        <v>2318</v>
      </c>
      <c r="C2491" s="1" t="s">
        <v>177</v>
      </c>
      <c r="D2491" s="1" t="s">
        <v>1471</v>
      </c>
      <c r="E2491" s="1" t="s">
        <v>16869</v>
      </c>
      <c r="F2491" s="1" t="s">
        <v>16870</v>
      </c>
      <c r="G2491" s="1" t="n">
        <v>23</v>
      </c>
      <c r="H2491" s="1" t="n">
        <v>1000</v>
      </c>
      <c r="I2491" s="101" t="s">
        <v>188</v>
      </c>
      <c r="J2491" s="1"/>
      <c r="K2491" s="1" t="n">
        <f aca="false">IFERROR(VLOOKUP(A2491,'[2]Pivot HorizontalMRP'!$A$4:$B$2689,2,0),0)</f>
        <v>0</v>
      </c>
      <c r="L2491" s="1" t="n">
        <f aca="false">IFERROR(VLOOKUP(A2491,'[2]Pivot HorizontalMRP'!$A$4:$C$2689,3,0),0)</f>
        <v>38491</v>
      </c>
      <c r="M2491" s="1" t="n">
        <f aca="false">IFERROR(VLOOKUP(A2491,'[2]Pivot HorizontalMRP'!$A$4:$D$2689,0.4,0),0)</f>
        <v>0</v>
      </c>
      <c r="N2491" s="1" t="n">
        <f aca="false">IFERROR(VLOOKUP(A2491,'[2]Pivot HorizontalMRP'!$A$4:$E$2689,5,0),0)</f>
        <v>0</v>
      </c>
      <c r="O2491" s="1" t="n">
        <f aca="false">K2491+L2491</f>
        <v>38491</v>
      </c>
      <c r="P2491" s="1" t="n">
        <f aca="false">K2491+L2491+M2491+N2491</f>
        <v>38491</v>
      </c>
      <c r="Q2491" s="1" t="n">
        <f aca="false">IFERROR(VLOOKUP(A2491,'[2]Pivot HorizontalMRP'!$A$4:$F$2689,6,0),0)</f>
        <v>43058</v>
      </c>
      <c r="R2491" s="1" t="n">
        <f aca="false">IFERROR(VLOOKUP(A2491,'[2]Pivot HorizontalMRP'!$A$4:$G$2689,7,0),0)</f>
        <v>23126</v>
      </c>
      <c r="S2491" s="1" t="n">
        <f aca="false">IFERROR(VLOOKUP(A2491,'[2]Pivot HorizontalMRP'!$A$4:$H$2689,8,0),0)</f>
        <v>22678</v>
      </c>
      <c r="T2491" s="1" t="n">
        <f aca="false">IFERROR(VLOOKUP(A2491,'[2]Pivot HorizontalMRP'!$A$4:$I$2689,9,0),0)</f>
        <v>22870</v>
      </c>
      <c r="U2491" s="1" t="n">
        <f aca="false">IF(I2491="delivery",O2491-SUM(Q2491+R2491),IF(I2491="PO",P2491-SUM(Q2491:R2491)))</f>
        <v>-27693</v>
      </c>
      <c r="V2491" s="81" t="n">
        <v>0.35</v>
      </c>
      <c r="W2491" s="81"/>
      <c r="X2491" s="81" t="n">
        <f aca="false">W2491-V2491</f>
        <v>-0.35</v>
      </c>
      <c r="Y2491" s="81"/>
      <c r="Z2491" s="81"/>
      <c r="AA2491" s="81" t="n">
        <v>0.39667</v>
      </c>
      <c r="AB2491" s="81"/>
      <c r="AC2491" s="81"/>
      <c r="AD2491" s="81"/>
      <c r="AE2491" s="81"/>
      <c r="AF2491" s="81"/>
      <c r="AG2491" s="81"/>
      <c r="AH2491" s="81"/>
      <c r="AI2491" s="81"/>
      <c r="AJ2491" s="81"/>
      <c r="AK2491" s="81"/>
      <c r="AL2491" s="81"/>
      <c r="AM2491" s="81"/>
      <c r="AN2491" s="81"/>
      <c r="AO2491" s="81" t="str">
        <f aca="false">D2491</f>
        <v>Sanmina</v>
      </c>
      <c r="AP2491" s="1" t="s">
        <v>1474</v>
      </c>
      <c r="AQ2491" s="1"/>
      <c r="AR2491" s="1"/>
      <c r="AS2491" s="1"/>
      <c r="AT2491" s="1"/>
      <c r="AU2491" s="1"/>
      <c r="AV2491" s="1"/>
      <c r="AW2491" s="1"/>
      <c r="AX2491" s="1"/>
      <c r="AY2491" s="1"/>
      <c r="AZ2491" s="1"/>
      <c r="BA2491" s="1"/>
      <c r="BB2491" s="1"/>
      <c r="BC2491" s="1"/>
      <c r="BD2491" s="1"/>
      <c r="BE2491" s="1"/>
      <c r="BF2491" s="1" t="s">
        <v>14668</v>
      </c>
      <c r="BG2491" s="1" t="s">
        <v>183</v>
      </c>
      <c r="BH2491" s="1"/>
      <c r="BI2491" s="1"/>
    </row>
    <row r="2492" customFormat="false" ht="12.75" hidden="false" customHeight="false" outlineLevel="0" collapsed="false">
      <c r="A2492" s="1" t="s">
        <v>2321</v>
      </c>
      <c r="B2492" s="1" t="s">
        <v>2322</v>
      </c>
      <c r="C2492" s="1" t="s">
        <v>177</v>
      </c>
      <c r="D2492" s="1" t="s">
        <v>1471</v>
      </c>
      <c r="E2492" s="1" t="s">
        <v>16871</v>
      </c>
      <c r="F2492" s="1" t="s">
        <v>2324</v>
      </c>
      <c r="G2492" s="1" t="n">
        <v>23</v>
      </c>
      <c r="H2492" s="1" t="n">
        <v>1000</v>
      </c>
      <c r="I2492" s="101" t="s">
        <v>188</v>
      </c>
      <c r="J2492" s="1"/>
      <c r="K2492" s="1" t="n">
        <f aca="false">IFERROR(VLOOKUP(A2492,'[2]Pivot HorizontalMRP'!$A$4:$B$2689,2,0),0)</f>
        <v>0</v>
      </c>
      <c r="L2492" s="1" t="n">
        <f aca="false">IFERROR(VLOOKUP(A2492,'[2]Pivot HorizontalMRP'!$A$4:$C$2689,3,0),0)</f>
        <v>9</v>
      </c>
      <c r="M2492" s="1" t="n">
        <f aca="false">IFERROR(VLOOKUP(A2492,'[2]Pivot HorizontalMRP'!$A$4:$D$2689,0.4,0),0)</f>
        <v>0</v>
      </c>
      <c r="N2492" s="1" t="n">
        <f aca="false">IFERROR(VLOOKUP(A2492,'[2]Pivot HorizontalMRP'!$A$4:$E$2689,5,0),0)</f>
        <v>0</v>
      </c>
      <c r="O2492" s="1" t="n">
        <f aca="false">K2492+L2492</f>
        <v>9</v>
      </c>
      <c r="P2492" s="1" t="n">
        <f aca="false">K2492+L2492+M2492+N2492</f>
        <v>9</v>
      </c>
      <c r="Q2492" s="1" t="n">
        <f aca="false">IFERROR(VLOOKUP(A2492,'[2]Pivot HorizontalMRP'!$A$4:$F$2689,6,0),0)</f>
        <v>1</v>
      </c>
      <c r="R2492" s="1" t="n">
        <f aca="false">IFERROR(VLOOKUP(A2492,'[2]Pivot HorizontalMRP'!$A$4:$G$2689,7,0),0)</f>
        <v>3</v>
      </c>
      <c r="S2492" s="1" t="n">
        <f aca="false">IFERROR(VLOOKUP(A2492,'[2]Pivot HorizontalMRP'!$A$4:$H$2689,8,0),0)</f>
        <v>2</v>
      </c>
      <c r="T2492" s="1" t="n">
        <f aca="false">IFERROR(VLOOKUP(A2492,'[2]Pivot HorizontalMRP'!$A$4:$I$2689,9,0),0)</f>
        <v>3</v>
      </c>
      <c r="U2492" s="1" t="n">
        <f aca="false">IF(I2492="delivery",O2492-SUM(Q2492+R2492),IF(I2492="PO",P2492-SUM(Q2492:R2492)))</f>
        <v>5</v>
      </c>
      <c r="V2492" s="81" t="n">
        <v>0.57</v>
      </c>
      <c r="W2492" s="81"/>
      <c r="X2492" s="81" t="n">
        <f aca="false">W2492-V2492</f>
        <v>-0.57</v>
      </c>
      <c r="Y2492" s="81"/>
      <c r="Z2492" s="81"/>
      <c r="AA2492" s="81" t="n">
        <v>1.782</v>
      </c>
      <c r="AB2492" s="81"/>
      <c r="AC2492" s="81"/>
      <c r="AD2492" s="81"/>
      <c r="AE2492" s="81"/>
      <c r="AF2492" s="81"/>
      <c r="AG2492" s="81"/>
      <c r="AH2492" s="81"/>
      <c r="AI2492" s="81"/>
      <c r="AJ2492" s="81"/>
      <c r="AK2492" s="81"/>
      <c r="AL2492" s="81"/>
      <c r="AM2492" s="81"/>
      <c r="AN2492" s="81"/>
      <c r="AO2492" s="81" t="str">
        <f aca="false">D2492</f>
        <v>Sanmina</v>
      </c>
      <c r="AP2492" s="1" t="s">
        <v>1474</v>
      </c>
      <c r="AQ2492" s="1"/>
      <c r="AR2492" s="1"/>
      <c r="AS2492" s="1"/>
      <c r="AT2492" s="1"/>
      <c r="AU2492" s="1"/>
      <c r="AV2492" s="1"/>
      <c r="AW2492" s="1"/>
      <c r="AX2492" s="1"/>
      <c r="AY2492" s="1"/>
      <c r="AZ2492" s="1"/>
      <c r="BA2492" s="1"/>
      <c r="BB2492" s="1"/>
      <c r="BC2492" s="1"/>
      <c r="BD2492" s="1"/>
      <c r="BE2492" s="1"/>
      <c r="BF2492" s="1" t="s">
        <v>14668</v>
      </c>
      <c r="BG2492" s="1" t="s">
        <v>183</v>
      </c>
      <c r="BH2492" s="1"/>
      <c r="BI2492" s="1"/>
    </row>
    <row r="2493" customFormat="false" ht="12.75" hidden="false" customHeight="false" outlineLevel="0" collapsed="false">
      <c r="A2493" s="1" t="s">
        <v>2325</v>
      </c>
      <c r="B2493" s="1" t="s">
        <v>2326</v>
      </c>
      <c r="C2493" s="1" t="s">
        <v>177</v>
      </c>
      <c r="D2493" s="1" t="s">
        <v>1471</v>
      </c>
      <c r="E2493" s="1" t="s">
        <v>16872</v>
      </c>
      <c r="F2493" s="1" t="s">
        <v>16873</v>
      </c>
      <c r="G2493" s="1" t="n">
        <v>23</v>
      </c>
      <c r="H2493" s="1" t="n">
        <v>1000</v>
      </c>
      <c r="I2493" s="101" t="s">
        <v>188</v>
      </c>
      <c r="J2493" s="1"/>
      <c r="K2493" s="1" t="n">
        <f aca="false">IFERROR(VLOOKUP(A2493,'[2]Pivot HorizontalMRP'!$A$4:$B$2689,2,0),0)</f>
        <v>0</v>
      </c>
      <c r="L2493" s="1" t="n">
        <f aca="false">IFERROR(VLOOKUP(A2493,'[2]Pivot HorizontalMRP'!$A$4:$C$2689,3,0),0)</f>
        <v>45</v>
      </c>
      <c r="M2493" s="1" t="n">
        <f aca="false">IFERROR(VLOOKUP(A2493,'[2]Pivot HorizontalMRP'!$A$4:$D$2689,0.4,0),0)</f>
        <v>0</v>
      </c>
      <c r="N2493" s="1" t="n">
        <f aca="false">IFERROR(VLOOKUP(A2493,'[2]Pivot HorizontalMRP'!$A$4:$E$2689,5,0),0)</f>
        <v>0</v>
      </c>
      <c r="O2493" s="1" t="n">
        <f aca="false">K2493+L2493</f>
        <v>45</v>
      </c>
      <c r="P2493" s="1" t="n">
        <f aca="false">K2493+L2493+M2493+N2493</f>
        <v>45</v>
      </c>
      <c r="Q2493" s="1" t="n">
        <f aca="false">IFERROR(VLOOKUP(A2493,'[2]Pivot HorizontalMRP'!$A$4:$F$2689,6,0),0)</f>
        <v>26</v>
      </c>
      <c r="R2493" s="1" t="n">
        <f aca="false">IFERROR(VLOOKUP(A2493,'[2]Pivot HorizontalMRP'!$A$4:$G$2689,7,0),0)</f>
        <v>0</v>
      </c>
      <c r="S2493" s="1" t="n">
        <f aca="false">IFERROR(VLOOKUP(A2493,'[2]Pivot HorizontalMRP'!$A$4:$H$2689,8,0),0)</f>
        <v>0</v>
      </c>
      <c r="T2493" s="1" t="n">
        <f aca="false">IFERROR(VLOOKUP(A2493,'[2]Pivot HorizontalMRP'!$A$4:$I$2689,9,0),0)</f>
        <v>0</v>
      </c>
      <c r="U2493" s="1" t="n">
        <f aca="false">IF(I2493="delivery",O2493-SUM(Q2493+R2493),IF(I2493="PO",P2493-SUM(Q2493:R2493)))</f>
        <v>19</v>
      </c>
      <c r="V2493" s="81" t="n">
        <v>0.2744</v>
      </c>
      <c r="W2493" s="81"/>
      <c r="X2493" s="81" t="n">
        <f aca="false">W2493-V2493</f>
        <v>-0.2744</v>
      </c>
      <c r="Y2493" s="81"/>
      <c r="Z2493" s="81"/>
      <c r="AA2493" s="81"/>
      <c r="AB2493" s="81"/>
      <c r="AC2493" s="81"/>
      <c r="AD2493" s="81"/>
      <c r="AE2493" s="81"/>
      <c r="AF2493" s="81"/>
      <c r="AG2493" s="81"/>
      <c r="AH2493" s="81"/>
      <c r="AI2493" s="81"/>
      <c r="AJ2493" s="81"/>
      <c r="AK2493" s="81"/>
      <c r="AL2493" s="81"/>
      <c r="AM2493" s="81"/>
      <c r="AN2493" s="81"/>
      <c r="AO2493" s="81" t="str">
        <f aca="false">D2493</f>
        <v>Sanmina</v>
      </c>
      <c r="AP2493" s="1" t="s">
        <v>1474</v>
      </c>
      <c r="AQ2493" s="1"/>
      <c r="AR2493" s="1"/>
      <c r="AS2493" s="1"/>
      <c r="AT2493" s="1"/>
      <c r="AU2493" s="1"/>
      <c r="AV2493" s="1"/>
      <c r="AW2493" s="1"/>
      <c r="AX2493" s="1"/>
      <c r="AY2493" s="1"/>
      <c r="AZ2493" s="1"/>
      <c r="BA2493" s="1"/>
      <c r="BB2493" s="1"/>
      <c r="BC2493" s="1"/>
      <c r="BD2493" s="1"/>
      <c r="BE2493" s="1"/>
      <c r="BF2493" s="1" t="s">
        <v>14668</v>
      </c>
      <c r="BG2493" s="1" t="s">
        <v>183</v>
      </c>
      <c r="BH2493" s="1"/>
      <c r="BI2493" s="1"/>
    </row>
    <row r="2494" customFormat="false" ht="12.75" hidden="false" customHeight="false" outlineLevel="0" collapsed="false">
      <c r="A2494" s="1" t="s">
        <v>2329</v>
      </c>
      <c r="B2494" s="1" t="s">
        <v>2330</v>
      </c>
      <c r="C2494" s="1" t="s">
        <v>177</v>
      </c>
      <c r="D2494" s="1" t="s">
        <v>1471</v>
      </c>
      <c r="E2494" s="1" t="s">
        <v>2331</v>
      </c>
      <c r="F2494" s="1" t="s">
        <v>2332</v>
      </c>
      <c r="G2494" s="1" t="n">
        <v>58</v>
      </c>
      <c r="H2494" s="1" t="n">
        <v>500</v>
      </c>
      <c r="I2494" s="101" t="s">
        <v>188</v>
      </c>
      <c r="J2494" s="1"/>
      <c r="K2494" s="1" t="n">
        <f aca="false">IFERROR(VLOOKUP(A2494,'[2]Pivot HorizontalMRP'!$A$4:$B$2689,2,0),0)</f>
        <v>0</v>
      </c>
      <c r="L2494" s="1" t="n">
        <f aca="false">IFERROR(VLOOKUP(A2494,'[2]Pivot HorizontalMRP'!$A$4:$C$2689,3,0),0)</f>
        <v>57</v>
      </c>
      <c r="M2494" s="1" t="n">
        <f aca="false">IFERROR(VLOOKUP(A2494,'[2]Pivot HorizontalMRP'!$A$4:$D$2689,0.4,0),0)</f>
        <v>0</v>
      </c>
      <c r="N2494" s="1" t="n">
        <f aca="false">IFERROR(VLOOKUP(A2494,'[2]Pivot HorizontalMRP'!$A$4:$E$2689,5,0),0)</f>
        <v>0</v>
      </c>
      <c r="O2494" s="1" t="n">
        <f aca="false">K2494+L2494</f>
        <v>57</v>
      </c>
      <c r="P2494" s="1" t="n">
        <f aca="false">K2494+L2494+M2494+N2494</f>
        <v>57</v>
      </c>
      <c r="Q2494" s="1" t="n">
        <f aca="false">IFERROR(VLOOKUP(A2494,'[2]Pivot HorizontalMRP'!$A$4:$F$2689,6,0),0)</f>
        <v>21</v>
      </c>
      <c r="R2494" s="1" t="n">
        <f aca="false">IFERROR(VLOOKUP(A2494,'[2]Pivot HorizontalMRP'!$A$4:$G$2689,7,0),0)</f>
        <v>0</v>
      </c>
      <c r="S2494" s="1" t="n">
        <f aca="false">IFERROR(VLOOKUP(A2494,'[2]Pivot HorizontalMRP'!$A$4:$H$2689,8,0),0)</f>
        <v>0</v>
      </c>
      <c r="T2494" s="1" t="n">
        <f aca="false">IFERROR(VLOOKUP(A2494,'[2]Pivot HorizontalMRP'!$A$4:$I$2689,9,0),0)</f>
        <v>0</v>
      </c>
      <c r="U2494" s="1" t="n">
        <f aca="false">IF(I2494="delivery",O2494-SUM(Q2494+R2494),IF(I2494="PO",P2494-SUM(Q2494:R2494)))</f>
        <v>36</v>
      </c>
      <c r="V2494" s="81" t="n">
        <v>0.549</v>
      </c>
      <c r="W2494" s="81"/>
      <c r="X2494" s="81" t="n">
        <f aca="false">W2494-V2494</f>
        <v>-0.549</v>
      </c>
      <c r="Y2494" s="81"/>
      <c r="Z2494" s="81"/>
      <c r="AA2494" s="81"/>
      <c r="AB2494" s="81"/>
      <c r="AC2494" s="81"/>
      <c r="AD2494" s="81"/>
      <c r="AE2494" s="81"/>
      <c r="AF2494" s="81"/>
      <c r="AG2494" s="81"/>
      <c r="AH2494" s="81"/>
      <c r="AI2494" s="81"/>
      <c r="AJ2494" s="81"/>
      <c r="AK2494" s="81"/>
      <c r="AL2494" s="81"/>
      <c r="AM2494" s="81"/>
      <c r="AN2494" s="81"/>
      <c r="AO2494" s="81" t="str">
        <f aca="false">D2494</f>
        <v>Sanmina</v>
      </c>
      <c r="AP2494" s="1" t="s">
        <v>1474</v>
      </c>
      <c r="AQ2494" s="1"/>
      <c r="AR2494" s="1"/>
      <c r="AS2494" s="1"/>
      <c r="AT2494" s="1"/>
      <c r="AU2494" s="1"/>
      <c r="AV2494" s="1"/>
      <c r="AW2494" s="1"/>
      <c r="AX2494" s="1"/>
      <c r="AY2494" s="1"/>
      <c r="AZ2494" s="1"/>
      <c r="BA2494" s="1"/>
      <c r="BB2494" s="1"/>
      <c r="BC2494" s="1"/>
      <c r="BD2494" s="1"/>
      <c r="BE2494" s="1"/>
      <c r="BF2494" s="1" t="s">
        <v>14668</v>
      </c>
      <c r="BG2494" s="1" t="s">
        <v>183</v>
      </c>
      <c r="BH2494" s="1"/>
      <c r="BI2494" s="1"/>
    </row>
    <row r="2495" customFormat="false" ht="12.75" hidden="false" customHeight="false" outlineLevel="0" collapsed="false">
      <c r="A2495" s="1" t="s">
        <v>2333</v>
      </c>
      <c r="B2495" s="1" t="s">
        <v>2334</v>
      </c>
      <c r="C2495" s="1" t="s">
        <v>177</v>
      </c>
      <c r="D2495" s="1" t="s">
        <v>1471</v>
      </c>
      <c r="E2495" s="1" t="s">
        <v>16874</v>
      </c>
      <c r="F2495" s="1" t="s">
        <v>2336</v>
      </c>
      <c r="G2495" s="1" t="n">
        <v>23</v>
      </c>
      <c r="H2495" s="1" t="n">
        <v>10000</v>
      </c>
      <c r="I2495" s="101" t="s">
        <v>188</v>
      </c>
      <c r="J2495" s="1"/>
      <c r="K2495" s="1" t="n">
        <f aca="false">IFERROR(VLOOKUP(A2495,'[2]Pivot HorizontalMRP'!$A$4:$B$2689,2,0),0)</f>
        <v>0</v>
      </c>
      <c r="L2495" s="1" t="n">
        <f aca="false">IFERROR(VLOOKUP(A2495,'[2]Pivot HorizontalMRP'!$A$4:$C$2689,3,0),0)</f>
        <v>74046</v>
      </c>
      <c r="M2495" s="1" t="n">
        <f aca="false">IFERROR(VLOOKUP(A2495,'[2]Pivot HorizontalMRP'!$A$4:$D$2689,0.4,0),0)</f>
        <v>0</v>
      </c>
      <c r="N2495" s="1" t="n">
        <f aca="false">IFERROR(VLOOKUP(A2495,'[2]Pivot HorizontalMRP'!$A$4:$E$2689,5,0),0)</f>
        <v>0</v>
      </c>
      <c r="O2495" s="1" t="n">
        <f aca="false">K2495+L2495</f>
        <v>74046</v>
      </c>
      <c r="P2495" s="1" t="n">
        <f aca="false">K2495+L2495+M2495+N2495</f>
        <v>74046</v>
      </c>
      <c r="Q2495" s="1" t="n">
        <f aca="false">IFERROR(VLOOKUP(A2495,'[2]Pivot HorizontalMRP'!$A$4:$F$2689,6,0),0)</f>
        <v>34540</v>
      </c>
      <c r="R2495" s="1" t="n">
        <f aca="false">IFERROR(VLOOKUP(A2495,'[2]Pivot HorizontalMRP'!$A$4:$G$2689,7,0),0)</f>
        <v>24903</v>
      </c>
      <c r="S2495" s="1" t="n">
        <f aca="false">IFERROR(VLOOKUP(A2495,'[2]Pivot HorizontalMRP'!$A$4:$H$2689,8,0),0)</f>
        <v>22113</v>
      </c>
      <c r="T2495" s="1" t="n">
        <f aca="false">IFERROR(VLOOKUP(A2495,'[2]Pivot HorizontalMRP'!$A$4:$I$2689,9,0),0)</f>
        <v>21026</v>
      </c>
      <c r="U2495" s="1" t="n">
        <f aca="false">IF(I2495="delivery",O2495-SUM(Q2495+R2495),IF(I2495="PO",P2495-SUM(Q2495:R2495)))</f>
        <v>14603</v>
      </c>
      <c r="V2495" s="81" t="n">
        <v>0.045</v>
      </c>
      <c r="W2495" s="81"/>
      <c r="X2495" s="81" t="n">
        <f aca="false">W2495-V2495</f>
        <v>-0.045</v>
      </c>
      <c r="Y2495" s="81"/>
      <c r="Z2495" s="81"/>
      <c r="AA2495" s="81" t="n">
        <v>0.045</v>
      </c>
      <c r="AB2495" s="81"/>
      <c r="AC2495" s="81"/>
      <c r="AD2495" s="81"/>
      <c r="AE2495" s="81"/>
      <c r="AF2495" s="81"/>
      <c r="AG2495" s="81"/>
      <c r="AH2495" s="81"/>
      <c r="AI2495" s="81"/>
      <c r="AJ2495" s="81"/>
      <c r="AK2495" s="81"/>
      <c r="AL2495" s="81"/>
      <c r="AM2495" s="81"/>
      <c r="AN2495" s="81"/>
      <c r="AO2495" s="81" t="str">
        <f aca="false">D2495</f>
        <v>Sanmina</v>
      </c>
      <c r="AP2495" s="1" t="s">
        <v>1474</v>
      </c>
      <c r="AQ2495" s="1"/>
      <c r="AR2495" s="1"/>
      <c r="AS2495" s="1"/>
      <c r="AT2495" s="1"/>
      <c r="AU2495" s="1"/>
      <c r="AV2495" s="1"/>
      <c r="AW2495" s="1"/>
      <c r="AX2495" s="1"/>
      <c r="AY2495" s="1"/>
      <c r="AZ2495" s="1"/>
      <c r="BA2495" s="1"/>
      <c r="BB2495" s="1"/>
      <c r="BC2495" s="1"/>
      <c r="BD2495" s="1"/>
      <c r="BE2495" s="1"/>
      <c r="BF2495" s="1" t="s">
        <v>14668</v>
      </c>
      <c r="BG2495" s="1" t="s">
        <v>183</v>
      </c>
      <c r="BH2495" s="1"/>
      <c r="BI2495" s="1"/>
    </row>
    <row r="2496" customFormat="false" ht="12.75" hidden="false" customHeight="false" outlineLevel="0" collapsed="false">
      <c r="A2496" s="1" t="s">
        <v>2337</v>
      </c>
      <c r="B2496" s="1" t="s">
        <v>2338</v>
      </c>
      <c r="C2496" s="1" t="s">
        <v>177</v>
      </c>
      <c r="D2496" s="1" t="s">
        <v>1471</v>
      </c>
      <c r="E2496" s="1" t="s">
        <v>2339</v>
      </c>
      <c r="F2496" s="1" t="s">
        <v>16875</v>
      </c>
      <c r="G2496" s="1" t="n">
        <v>23</v>
      </c>
      <c r="H2496" s="1" t="n">
        <v>5000</v>
      </c>
      <c r="I2496" s="101" t="s">
        <v>188</v>
      </c>
      <c r="J2496" s="1"/>
      <c r="K2496" s="1" t="n">
        <f aca="false">IFERROR(VLOOKUP(A2496,'[2]Pivot HorizontalMRP'!$A$4:$B$2689,2,0),0)</f>
        <v>0</v>
      </c>
      <c r="L2496" s="1" t="n">
        <f aca="false">IFERROR(VLOOKUP(A2496,'[2]Pivot HorizontalMRP'!$A$4:$C$2689,3,0),0)</f>
        <v>2215</v>
      </c>
      <c r="M2496" s="1" t="n">
        <f aca="false">IFERROR(VLOOKUP(A2496,'[2]Pivot HorizontalMRP'!$A$4:$D$2689,0.4,0),0)</f>
        <v>0</v>
      </c>
      <c r="N2496" s="1" t="n">
        <f aca="false">IFERROR(VLOOKUP(A2496,'[2]Pivot HorizontalMRP'!$A$4:$E$2689,5,0),0)</f>
        <v>0</v>
      </c>
      <c r="O2496" s="1" t="n">
        <f aca="false">K2496+L2496</f>
        <v>2215</v>
      </c>
      <c r="P2496" s="1" t="n">
        <f aca="false">K2496+L2496+M2496+N2496</f>
        <v>2215</v>
      </c>
      <c r="Q2496" s="1" t="n">
        <f aca="false">IFERROR(VLOOKUP(A2496,'[2]Pivot HorizontalMRP'!$A$4:$F$2689,6,0),0)</f>
        <v>1482</v>
      </c>
      <c r="R2496" s="1" t="n">
        <f aca="false">IFERROR(VLOOKUP(A2496,'[2]Pivot HorizontalMRP'!$A$4:$G$2689,7,0),0)</f>
        <v>688</v>
      </c>
      <c r="S2496" s="1" t="n">
        <f aca="false">IFERROR(VLOOKUP(A2496,'[2]Pivot HorizontalMRP'!$A$4:$H$2689,8,0),0)</f>
        <v>688</v>
      </c>
      <c r="T2496" s="1" t="n">
        <f aca="false">IFERROR(VLOOKUP(A2496,'[2]Pivot HorizontalMRP'!$A$4:$I$2689,9,0),0)</f>
        <v>688</v>
      </c>
      <c r="U2496" s="1" t="n">
        <f aca="false">IF(I2496="delivery",O2496-SUM(Q2496+R2496),IF(I2496="PO",P2496-SUM(Q2496:R2496)))</f>
        <v>45</v>
      </c>
      <c r="V2496" s="81" t="n">
        <v>0.106</v>
      </c>
      <c r="W2496" s="81"/>
      <c r="X2496" s="81" t="n">
        <f aca="false">W2496-V2496</f>
        <v>-0.106</v>
      </c>
      <c r="Y2496" s="81"/>
      <c r="Z2496" s="81"/>
      <c r="AA2496" s="81"/>
      <c r="AB2496" s="81"/>
      <c r="AC2496" s="81"/>
      <c r="AD2496" s="81"/>
      <c r="AE2496" s="81"/>
      <c r="AF2496" s="81"/>
      <c r="AG2496" s="81"/>
      <c r="AH2496" s="81"/>
      <c r="AI2496" s="81"/>
      <c r="AJ2496" s="81"/>
      <c r="AK2496" s="81"/>
      <c r="AL2496" s="81"/>
      <c r="AM2496" s="81"/>
      <c r="AN2496" s="81"/>
      <c r="AO2496" s="81" t="str">
        <f aca="false">D2496</f>
        <v>Sanmina</v>
      </c>
      <c r="AP2496" s="1" t="s">
        <v>1474</v>
      </c>
      <c r="AQ2496" s="1"/>
      <c r="AR2496" s="1"/>
      <c r="AS2496" s="1"/>
      <c r="AT2496" s="1"/>
      <c r="AU2496" s="1"/>
      <c r="AV2496" s="1"/>
      <c r="AW2496" s="1"/>
      <c r="AX2496" s="1"/>
      <c r="AY2496" s="1"/>
      <c r="AZ2496" s="1"/>
      <c r="BA2496" s="1"/>
      <c r="BB2496" s="1"/>
      <c r="BC2496" s="1"/>
      <c r="BD2496" s="1"/>
      <c r="BE2496" s="1"/>
      <c r="BF2496" s="1" t="s">
        <v>14668</v>
      </c>
      <c r="BG2496" s="1" t="s">
        <v>183</v>
      </c>
      <c r="BH2496" s="1"/>
      <c r="BI2496" s="1"/>
    </row>
    <row r="2497" customFormat="false" ht="12.75" hidden="false" customHeight="false" outlineLevel="0" collapsed="false">
      <c r="A2497" s="1" t="s">
        <v>2341</v>
      </c>
      <c r="B2497" s="1" t="s">
        <v>2342</v>
      </c>
      <c r="C2497" s="1" t="s">
        <v>177</v>
      </c>
      <c r="D2497" s="1" t="s">
        <v>1471</v>
      </c>
      <c r="E2497" s="1" t="s">
        <v>16876</v>
      </c>
      <c r="F2497" s="1" t="s">
        <v>16877</v>
      </c>
      <c r="G2497" s="1" t="n">
        <v>23</v>
      </c>
      <c r="H2497" s="1" t="n">
        <v>1000</v>
      </c>
      <c r="I2497" s="101" t="s">
        <v>188</v>
      </c>
      <c r="J2497" s="1"/>
      <c r="K2497" s="1" t="n">
        <f aca="false">IFERROR(VLOOKUP(A2497,'[2]Pivot HorizontalMRP'!$A$4:$B$2689,2,0),0)</f>
        <v>0</v>
      </c>
      <c r="L2497" s="1" t="n">
        <f aca="false">IFERROR(VLOOKUP(A2497,'[2]Pivot HorizontalMRP'!$A$4:$C$2689,3,0),0)</f>
        <v>1817</v>
      </c>
      <c r="M2497" s="1" t="n">
        <f aca="false">IFERROR(VLOOKUP(A2497,'[2]Pivot HorizontalMRP'!$A$4:$D$2689,0.4,0),0)</f>
        <v>0</v>
      </c>
      <c r="N2497" s="1" t="n">
        <f aca="false">IFERROR(VLOOKUP(A2497,'[2]Pivot HorizontalMRP'!$A$4:$E$2689,5,0),0)</f>
        <v>0</v>
      </c>
      <c r="O2497" s="1" t="n">
        <f aca="false">K2497+L2497</f>
        <v>1817</v>
      </c>
      <c r="P2497" s="1" t="n">
        <f aca="false">K2497+L2497+M2497+N2497</f>
        <v>1817</v>
      </c>
      <c r="Q2497" s="1" t="n">
        <f aca="false">IFERROR(VLOOKUP(A2497,'[2]Pivot HorizontalMRP'!$A$4:$F$2689,6,0),0)</f>
        <v>1917</v>
      </c>
      <c r="R2497" s="1" t="n">
        <f aca="false">IFERROR(VLOOKUP(A2497,'[2]Pivot HorizontalMRP'!$A$4:$G$2689,7,0),0)</f>
        <v>1011</v>
      </c>
      <c r="S2497" s="1" t="n">
        <f aca="false">IFERROR(VLOOKUP(A2497,'[2]Pivot HorizontalMRP'!$A$4:$H$2689,8,0),0)</f>
        <v>997</v>
      </c>
      <c r="T2497" s="1" t="n">
        <f aca="false">IFERROR(VLOOKUP(A2497,'[2]Pivot HorizontalMRP'!$A$4:$I$2689,9,0),0)</f>
        <v>1007</v>
      </c>
      <c r="U2497" s="1" t="n">
        <f aca="false">IF(I2497="delivery",O2497-SUM(Q2497+R2497),IF(I2497="PO",P2497-SUM(Q2497:R2497)))</f>
        <v>-1111</v>
      </c>
      <c r="V2497" s="81" t="n">
        <v>0.2</v>
      </c>
      <c r="W2497" s="81"/>
      <c r="X2497" s="81" t="n">
        <f aca="false">W2497-V2497</f>
        <v>-0.2</v>
      </c>
      <c r="Y2497" s="81"/>
      <c r="Z2497" s="81"/>
      <c r="AA2497" s="81" t="n">
        <v>0.2</v>
      </c>
      <c r="AB2497" s="81"/>
      <c r="AC2497" s="81"/>
      <c r="AD2497" s="81"/>
      <c r="AE2497" s="81"/>
      <c r="AF2497" s="81"/>
      <c r="AG2497" s="81"/>
      <c r="AH2497" s="81"/>
      <c r="AI2497" s="81"/>
      <c r="AJ2497" s="81"/>
      <c r="AK2497" s="81"/>
      <c r="AL2497" s="81"/>
      <c r="AM2497" s="81"/>
      <c r="AN2497" s="81"/>
      <c r="AO2497" s="81" t="str">
        <f aca="false">D2497</f>
        <v>Sanmina</v>
      </c>
      <c r="AP2497" s="1" t="s">
        <v>1474</v>
      </c>
      <c r="AQ2497" s="1"/>
      <c r="AR2497" s="1"/>
      <c r="AS2497" s="1"/>
      <c r="AT2497" s="1"/>
      <c r="AU2497" s="1"/>
      <c r="AV2497" s="1"/>
      <c r="AW2497" s="1"/>
      <c r="AX2497" s="1"/>
      <c r="AY2497" s="1"/>
      <c r="AZ2497" s="1"/>
      <c r="BA2497" s="1"/>
      <c r="BB2497" s="1"/>
      <c r="BC2497" s="1"/>
      <c r="BD2497" s="1"/>
      <c r="BE2497" s="1"/>
      <c r="BF2497" s="1" t="s">
        <v>14668</v>
      </c>
      <c r="BG2497" s="1" t="s">
        <v>183</v>
      </c>
      <c r="BH2497" s="1"/>
      <c r="BI2497" s="1"/>
    </row>
    <row r="2498" customFormat="false" ht="12.75" hidden="false" customHeight="false" outlineLevel="0" collapsed="false">
      <c r="A2498" s="1" t="s">
        <v>2345</v>
      </c>
      <c r="B2498" s="1" t="s">
        <v>2346</v>
      </c>
      <c r="C2498" s="1" t="s">
        <v>177</v>
      </c>
      <c r="D2498" s="1" t="s">
        <v>1471</v>
      </c>
      <c r="E2498" s="1" t="s">
        <v>2347</v>
      </c>
      <c r="F2498" s="1" t="s">
        <v>2348</v>
      </c>
      <c r="G2498" s="1" t="n">
        <v>23</v>
      </c>
      <c r="H2498" s="1" t="n">
        <v>1000</v>
      </c>
      <c r="I2498" s="101" t="s">
        <v>188</v>
      </c>
      <c r="J2498" s="1"/>
      <c r="K2498" s="1" t="n">
        <f aca="false">IFERROR(VLOOKUP(A2498,'[2]Pivot HorizontalMRP'!$A$4:$B$2689,2,0),0)</f>
        <v>0</v>
      </c>
      <c r="L2498" s="1" t="n">
        <f aca="false">IFERROR(VLOOKUP(A2498,'[2]Pivot HorizontalMRP'!$A$4:$C$2689,3,0),0)</f>
        <v>618</v>
      </c>
      <c r="M2498" s="1" t="n">
        <f aca="false">IFERROR(VLOOKUP(A2498,'[2]Pivot HorizontalMRP'!$A$4:$D$2689,0.4,0),0)</f>
        <v>0</v>
      </c>
      <c r="N2498" s="1" t="n">
        <f aca="false">IFERROR(VLOOKUP(A2498,'[2]Pivot HorizontalMRP'!$A$4:$E$2689,5,0),0)</f>
        <v>0</v>
      </c>
      <c r="O2498" s="1" t="n">
        <f aca="false">K2498+L2498</f>
        <v>618</v>
      </c>
      <c r="P2498" s="1" t="n">
        <f aca="false">K2498+L2498+M2498+N2498</f>
        <v>618</v>
      </c>
      <c r="Q2498" s="1" t="n">
        <f aca="false">IFERROR(VLOOKUP(A2498,'[2]Pivot HorizontalMRP'!$A$4:$F$2689,6,0),0)</f>
        <v>528</v>
      </c>
      <c r="R2498" s="1" t="n">
        <f aca="false">IFERROR(VLOOKUP(A2498,'[2]Pivot HorizontalMRP'!$A$4:$G$2689,7,0),0)</f>
        <v>289</v>
      </c>
      <c r="S2498" s="1" t="n">
        <f aca="false">IFERROR(VLOOKUP(A2498,'[2]Pivot HorizontalMRP'!$A$4:$H$2689,8,0),0)</f>
        <v>289</v>
      </c>
      <c r="T2498" s="1" t="n">
        <f aca="false">IFERROR(VLOOKUP(A2498,'[2]Pivot HorizontalMRP'!$A$4:$I$2689,9,0),0)</f>
        <v>289</v>
      </c>
      <c r="U2498" s="1" t="n">
        <f aca="false">IF(I2498="delivery",O2498-SUM(Q2498+R2498),IF(I2498="PO",P2498-SUM(Q2498:R2498)))</f>
        <v>-199</v>
      </c>
      <c r="V2498" s="81" t="n">
        <v>0.45</v>
      </c>
      <c r="W2498" s="81"/>
      <c r="X2498" s="81" t="n">
        <f aca="false">W2498-V2498</f>
        <v>-0.45</v>
      </c>
      <c r="Y2498" s="81"/>
      <c r="Z2498" s="81"/>
      <c r="AA2498" s="81"/>
      <c r="AB2498" s="81"/>
      <c r="AC2498" s="81"/>
      <c r="AD2498" s="81"/>
      <c r="AE2498" s="81"/>
      <c r="AF2498" s="81"/>
      <c r="AG2498" s="81"/>
      <c r="AH2498" s="81"/>
      <c r="AI2498" s="81"/>
      <c r="AJ2498" s="81"/>
      <c r="AK2498" s="81"/>
      <c r="AL2498" s="81"/>
      <c r="AM2498" s="81"/>
      <c r="AN2498" s="81"/>
      <c r="AO2498" s="81" t="str">
        <f aca="false">D2498</f>
        <v>Sanmina</v>
      </c>
      <c r="AP2498" s="1" t="s">
        <v>1474</v>
      </c>
      <c r="AQ2498" s="1"/>
      <c r="AR2498" s="1"/>
      <c r="AS2498" s="1"/>
      <c r="AT2498" s="1"/>
      <c r="AU2498" s="1"/>
      <c r="AV2498" s="1"/>
      <c r="AW2498" s="1"/>
      <c r="AX2498" s="1"/>
      <c r="AY2498" s="1"/>
      <c r="AZ2498" s="1"/>
      <c r="BA2498" s="1"/>
      <c r="BB2498" s="1"/>
      <c r="BC2498" s="1"/>
      <c r="BD2498" s="1"/>
      <c r="BE2498" s="1"/>
      <c r="BF2498" s="1" t="s">
        <v>14668</v>
      </c>
      <c r="BG2498" s="1" t="s">
        <v>183</v>
      </c>
      <c r="BH2498" s="1"/>
      <c r="BI2498" s="1"/>
    </row>
    <row r="2499" customFormat="false" ht="12.75" hidden="false" customHeight="false" outlineLevel="0" collapsed="false">
      <c r="A2499" s="1" t="s">
        <v>2349</v>
      </c>
      <c r="B2499" s="1" t="s">
        <v>2350</v>
      </c>
      <c r="C2499" s="1" t="s">
        <v>177</v>
      </c>
      <c r="D2499" s="1" t="s">
        <v>1471</v>
      </c>
      <c r="E2499" s="1" t="s">
        <v>2351</v>
      </c>
      <c r="F2499" s="1" t="s">
        <v>2352</v>
      </c>
      <c r="G2499" s="1" t="n">
        <v>23</v>
      </c>
      <c r="H2499" s="1" t="n">
        <v>1000</v>
      </c>
      <c r="I2499" s="101" t="s">
        <v>188</v>
      </c>
      <c r="J2499" s="1"/>
      <c r="K2499" s="1" t="n">
        <f aca="false">IFERROR(VLOOKUP(A2499,'[2]Pivot HorizontalMRP'!$A$4:$B$2689,2,0),0)</f>
        <v>0</v>
      </c>
      <c r="L2499" s="1" t="n">
        <f aca="false">IFERROR(VLOOKUP(A2499,'[2]Pivot HorizontalMRP'!$A$4:$C$2689,3,0),0)</f>
        <v>239</v>
      </c>
      <c r="M2499" s="1" t="n">
        <f aca="false">IFERROR(VLOOKUP(A2499,'[2]Pivot HorizontalMRP'!$A$4:$D$2689,0.4,0),0)</f>
        <v>0</v>
      </c>
      <c r="N2499" s="1" t="n">
        <f aca="false">IFERROR(VLOOKUP(A2499,'[2]Pivot HorizontalMRP'!$A$4:$E$2689,5,0),0)</f>
        <v>0</v>
      </c>
      <c r="O2499" s="1" t="n">
        <f aca="false">K2499+L2499</f>
        <v>239</v>
      </c>
      <c r="P2499" s="1" t="n">
        <f aca="false">K2499+L2499+M2499+N2499</f>
        <v>239</v>
      </c>
      <c r="Q2499" s="1" t="n">
        <f aca="false">IFERROR(VLOOKUP(A2499,'[2]Pivot HorizontalMRP'!$A$4:$F$2689,6,0),0)</f>
        <v>55</v>
      </c>
      <c r="R2499" s="1" t="n">
        <f aca="false">IFERROR(VLOOKUP(A2499,'[2]Pivot HorizontalMRP'!$A$4:$G$2689,7,0),0)</f>
        <v>14</v>
      </c>
      <c r="S2499" s="1" t="n">
        <f aca="false">IFERROR(VLOOKUP(A2499,'[2]Pivot HorizontalMRP'!$A$4:$H$2689,8,0),0)</f>
        <v>6</v>
      </c>
      <c r="T2499" s="1" t="n">
        <f aca="false">IFERROR(VLOOKUP(A2499,'[2]Pivot HorizontalMRP'!$A$4:$I$2689,9,0),0)</f>
        <v>9</v>
      </c>
      <c r="U2499" s="1" t="n">
        <f aca="false">IF(I2499="delivery",O2499-SUM(Q2499+R2499),IF(I2499="PO",P2499-SUM(Q2499:R2499)))</f>
        <v>170</v>
      </c>
      <c r="V2499" s="81" t="n">
        <v>0.106</v>
      </c>
      <c r="W2499" s="81"/>
      <c r="X2499" s="81" t="n">
        <f aca="false">W2499-V2499</f>
        <v>-0.106</v>
      </c>
      <c r="Y2499" s="81"/>
      <c r="Z2499" s="81"/>
      <c r="AA2499" s="81"/>
      <c r="AB2499" s="81"/>
      <c r="AC2499" s="81"/>
      <c r="AD2499" s="81"/>
      <c r="AE2499" s="81"/>
      <c r="AF2499" s="81"/>
      <c r="AG2499" s="81"/>
      <c r="AH2499" s="81"/>
      <c r="AI2499" s="81"/>
      <c r="AJ2499" s="81"/>
      <c r="AK2499" s="81"/>
      <c r="AL2499" s="81"/>
      <c r="AM2499" s="81"/>
      <c r="AN2499" s="81"/>
      <c r="AO2499" s="81" t="str">
        <f aca="false">D2499</f>
        <v>Sanmina</v>
      </c>
      <c r="AP2499" s="1" t="s">
        <v>1474</v>
      </c>
      <c r="AQ2499" s="1"/>
      <c r="AR2499" s="1"/>
      <c r="AS2499" s="1"/>
      <c r="AT2499" s="1"/>
      <c r="AU2499" s="1"/>
      <c r="AV2499" s="1"/>
      <c r="AW2499" s="1"/>
      <c r="AX2499" s="1"/>
      <c r="AY2499" s="1"/>
      <c r="AZ2499" s="1"/>
      <c r="BA2499" s="1"/>
      <c r="BB2499" s="1"/>
      <c r="BC2499" s="1"/>
      <c r="BD2499" s="1"/>
      <c r="BE2499" s="1"/>
      <c r="BF2499" s="1" t="s">
        <v>14668</v>
      </c>
      <c r="BG2499" s="1" t="s">
        <v>183</v>
      </c>
      <c r="BH2499" s="1"/>
      <c r="BI2499" s="1"/>
    </row>
    <row r="2500" customFormat="false" ht="12.75" hidden="false" customHeight="false" outlineLevel="0" collapsed="false">
      <c r="A2500" s="1" t="s">
        <v>2361</v>
      </c>
      <c r="B2500" s="1" t="s">
        <v>2362</v>
      </c>
      <c r="C2500" s="1" t="s">
        <v>177</v>
      </c>
      <c r="D2500" s="1" t="s">
        <v>1471</v>
      </c>
      <c r="E2500" s="1" t="s">
        <v>16878</v>
      </c>
      <c r="F2500" s="1" t="s">
        <v>16879</v>
      </c>
      <c r="G2500" s="1" t="n">
        <v>23</v>
      </c>
      <c r="H2500" s="1" t="n">
        <v>1000</v>
      </c>
      <c r="I2500" s="101" t="s">
        <v>188</v>
      </c>
      <c r="J2500" s="1"/>
      <c r="K2500" s="1" t="n">
        <f aca="false">IFERROR(VLOOKUP(A2500,'[2]Pivot HorizontalMRP'!$A$4:$B$2689,2,0),0)</f>
        <v>0</v>
      </c>
      <c r="L2500" s="1" t="n">
        <f aca="false">IFERROR(VLOOKUP(A2500,'[2]Pivot HorizontalMRP'!$A$4:$C$2689,3,0),0)</f>
        <v>0</v>
      </c>
      <c r="M2500" s="1" t="n">
        <f aca="false">IFERROR(VLOOKUP(A2500,'[2]Pivot HorizontalMRP'!$A$4:$D$2689,0.4,0),0)</f>
        <v>0</v>
      </c>
      <c r="N2500" s="1" t="n">
        <f aca="false">IFERROR(VLOOKUP(A2500,'[2]Pivot HorizontalMRP'!$A$4:$E$2689,5,0),0)</f>
        <v>0</v>
      </c>
      <c r="O2500" s="1" t="n">
        <f aca="false">K2500+L2500</f>
        <v>0</v>
      </c>
      <c r="P2500" s="1" t="n">
        <f aca="false">K2500+L2500+M2500+N2500</f>
        <v>0</v>
      </c>
      <c r="Q2500" s="1" t="n">
        <f aca="false">IFERROR(VLOOKUP(A2500,'[2]Pivot HorizontalMRP'!$A$4:$F$2689,6,0),0)</f>
        <v>0</v>
      </c>
      <c r="R2500" s="1" t="n">
        <f aca="false">IFERROR(VLOOKUP(A2500,'[2]Pivot HorizontalMRP'!$A$4:$G$2689,7,0),0)</f>
        <v>0</v>
      </c>
      <c r="S2500" s="1" t="n">
        <f aca="false">IFERROR(VLOOKUP(A2500,'[2]Pivot HorizontalMRP'!$A$4:$H$2689,8,0),0)</f>
        <v>0</v>
      </c>
      <c r="T2500" s="1" t="n">
        <f aca="false">IFERROR(VLOOKUP(A2500,'[2]Pivot HorizontalMRP'!$A$4:$I$2689,9,0),0)</f>
        <v>0</v>
      </c>
      <c r="U2500" s="1" t="n">
        <f aca="false">IF(I2500="delivery",O2500-SUM(Q2500+R2500),IF(I2500="PO",P2500-SUM(Q2500:R2500)))</f>
        <v>0</v>
      </c>
      <c r="V2500" s="81" t="n">
        <v>0.106</v>
      </c>
      <c r="W2500" s="81"/>
      <c r="X2500" s="81" t="n">
        <f aca="false">W2500-V2500</f>
        <v>-0.106</v>
      </c>
      <c r="Y2500" s="81"/>
      <c r="Z2500" s="81"/>
      <c r="AA2500" s="81"/>
      <c r="AB2500" s="81"/>
      <c r="AC2500" s="81"/>
      <c r="AD2500" s="81"/>
      <c r="AE2500" s="81"/>
      <c r="AF2500" s="81"/>
      <c r="AG2500" s="81"/>
      <c r="AH2500" s="81"/>
      <c r="AI2500" s="81"/>
      <c r="AJ2500" s="81"/>
      <c r="AK2500" s="81"/>
      <c r="AL2500" s="81"/>
      <c r="AM2500" s="81"/>
      <c r="AN2500" s="81"/>
      <c r="AO2500" s="81" t="str">
        <f aca="false">D2500</f>
        <v>Sanmina</v>
      </c>
      <c r="AP2500" s="1" t="s">
        <v>1474</v>
      </c>
      <c r="AQ2500" s="1"/>
      <c r="AR2500" s="1"/>
      <c r="AS2500" s="1"/>
      <c r="AT2500" s="1"/>
      <c r="AU2500" s="1"/>
      <c r="AV2500" s="1"/>
      <c r="AW2500" s="1"/>
      <c r="AX2500" s="1"/>
      <c r="AY2500" s="1"/>
      <c r="AZ2500" s="1"/>
      <c r="BA2500" s="1"/>
      <c r="BB2500" s="1"/>
      <c r="BC2500" s="1"/>
      <c r="BD2500" s="1"/>
      <c r="BE2500" s="1"/>
      <c r="BF2500" s="1" t="s">
        <v>14668</v>
      </c>
      <c r="BG2500" s="1" t="s">
        <v>183</v>
      </c>
      <c r="BH2500" s="1"/>
      <c r="BI2500" s="1"/>
    </row>
    <row r="2501" customFormat="false" ht="12.75" hidden="false" customHeight="false" outlineLevel="0" collapsed="false">
      <c r="A2501" s="1" t="s">
        <v>2365</v>
      </c>
      <c r="B2501" s="1" t="s">
        <v>2366</v>
      </c>
      <c r="C2501" s="1" t="s">
        <v>177</v>
      </c>
      <c r="D2501" s="1" t="s">
        <v>1471</v>
      </c>
      <c r="E2501" s="1" t="s">
        <v>16874</v>
      </c>
      <c r="F2501" s="1" t="s">
        <v>2368</v>
      </c>
      <c r="G2501" s="1" t="n">
        <v>23</v>
      </c>
      <c r="H2501" s="1" t="n">
        <v>1000</v>
      </c>
      <c r="I2501" s="101" t="s">
        <v>188</v>
      </c>
      <c r="J2501" s="1"/>
      <c r="K2501" s="1" t="n">
        <f aca="false">IFERROR(VLOOKUP(A2501,'[2]Pivot HorizontalMRP'!$A$4:$B$2689,2,0),0)</f>
        <v>0</v>
      </c>
      <c r="L2501" s="1" t="n">
        <f aca="false">IFERROR(VLOOKUP(A2501,'[2]Pivot HorizontalMRP'!$A$4:$C$2689,3,0),0)</f>
        <v>5179</v>
      </c>
      <c r="M2501" s="1" t="n">
        <f aca="false">IFERROR(VLOOKUP(A2501,'[2]Pivot HorizontalMRP'!$A$4:$D$2689,0.4,0),0)</f>
        <v>0</v>
      </c>
      <c r="N2501" s="1" t="n">
        <f aca="false">IFERROR(VLOOKUP(A2501,'[2]Pivot HorizontalMRP'!$A$4:$E$2689,5,0),0)</f>
        <v>0</v>
      </c>
      <c r="O2501" s="1" t="n">
        <f aca="false">K2501+L2501</f>
        <v>5179</v>
      </c>
      <c r="P2501" s="1" t="n">
        <f aca="false">K2501+L2501+M2501+N2501</f>
        <v>5179</v>
      </c>
      <c r="Q2501" s="1" t="n">
        <f aca="false">IFERROR(VLOOKUP(A2501,'[2]Pivot HorizontalMRP'!$A$4:$F$2689,6,0),0)</f>
        <v>102</v>
      </c>
      <c r="R2501" s="1" t="n">
        <f aca="false">IFERROR(VLOOKUP(A2501,'[2]Pivot HorizontalMRP'!$A$4:$G$2689,7,0),0)</f>
        <v>34</v>
      </c>
      <c r="S2501" s="1" t="n">
        <f aca="false">IFERROR(VLOOKUP(A2501,'[2]Pivot HorizontalMRP'!$A$4:$H$2689,8,0),0)</f>
        <v>20</v>
      </c>
      <c r="T2501" s="1" t="n">
        <f aca="false">IFERROR(VLOOKUP(A2501,'[2]Pivot HorizontalMRP'!$A$4:$I$2689,9,0),0)</f>
        <v>30</v>
      </c>
      <c r="U2501" s="1" t="n">
        <f aca="false">IF(I2501="delivery",O2501-SUM(Q2501+R2501),IF(I2501="PO",P2501-SUM(Q2501:R2501)))</f>
        <v>5043</v>
      </c>
      <c r="V2501" s="81" t="n">
        <v>0.214</v>
      </c>
      <c r="W2501" s="81"/>
      <c r="X2501" s="81" t="n">
        <f aca="false">W2501-V2501</f>
        <v>-0.214</v>
      </c>
      <c r="Y2501" s="81"/>
      <c r="Z2501" s="81"/>
      <c r="AA2501" s="81"/>
      <c r="AB2501" s="81"/>
      <c r="AC2501" s="81"/>
      <c r="AD2501" s="81"/>
      <c r="AE2501" s="81"/>
      <c r="AF2501" s="81"/>
      <c r="AG2501" s="81"/>
      <c r="AH2501" s="81"/>
      <c r="AI2501" s="81"/>
      <c r="AJ2501" s="81"/>
      <c r="AK2501" s="81"/>
      <c r="AL2501" s="81"/>
      <c r="AM2501" s="81"/>
      <c r="AN2501" s="81"/>
      <c r="AO2501" s="81" t="str">
        <f aca="false">D2501</f>
        <v>Sanmina</v>
      </c>
      <c r="AP2501" s="1" t="s">
        <v>1474</v>
      </c>
      <c r="AQ2501" s="1"/>
      <c r="AR2501" s="1"/>
      <c r="AS2501" s="1"/>
      <c r="AT2501" s="1"/>
      <c r="AU2501" s="1"/>
      <c r="AV2501" s="1"/>
      <c r="AW2501" s="1"/>
      <c r="AX2501" s="1"/>
      <c r="AY2501" s="1"/>
      <c r="AZ2501" s="1"/>
      <c r="BA2501" s="1"/>
      <c r="BB2501" s="1"/>
      <c r="BC2501" s="1"/>
      <c r="BD2501" s="1"/>
      <c r="BE2501" s="1"/>
      <c r="BF2501" s="1" t="s">
        <v>14668</v>
      </c>
      <c r="BG2501" s="1" t="s">
        <v>183</v>
      </c>
      <c r="BH2501" s="1"/>
      <c r="BI2501" s="1"/>
    </row>
    <row r="2502" customFormat="false" ht="12.75" hidden="false" customHeight="false" outlineLevel="0" collapsed="false">
      <c r="A2502" s="1" t="s">
        <v>2369</v>
      </c>
      <c r="B2502" s="1" t="s">
        <v>2370</v>
      </c>
      <c r="C2502" s="1" t="s">
        <v>177</v>
      </c>
      <c r="D2502" s="1" t="s">
        <v>1471</v>
      </c>
      <c r="E2502" s="1" t="s">
        <v>2371</v>
      </c>
      <c r="F2502" s="1" t="s">
        <v>2372</v>
      </c>
      <c r="G2502" s="1" t="n">
        <v>23</v>
      </c>
      <c r="H2502" s="1" t="n">
        <v>1000</v>
      </c>
      <c r="I2502" s="101" t="s">
        <v>188</v>
      </c>
      <c r="J2502" s="1"/>
      <c r="K2502" s="1" t="n">
        <f aca="false">IFERROR(VLOOKUP(A2502,'[2]Pivot HorizontalMRP'!$A$4:$B$2689,2,0),0)</f>
        <v>0</v>
      </c>
      <c r="L2502" s="1" t="n">
        <f aca="false">IFERROR(VLOOKUP(A2502,'[2]Pivot HorizontalMRP'!$A$4:$C$2689,3,0),0)</f>
        <v>79</v>
      </c>
      <c r="M2502" s="1" t="n">
        <f aca="false">IFERROR(VLOOKUP(A2502,'[2]Pivot HorizontalMRP'!$A$4:$D$2689,0.4,0),0)</f>
        <v>0</v>
      </c>
      <c r="N2502" s="1" t="n">
        <f aca="false">IFERROR(VLOOKUP(A2502,'[2]Pivot HorizontalMRP'!$A$4:$E$2689,5,0),0)</f>
        <v>0</v>
      </c>
      <c r="O2502" s="1" t="n">
        <f aca="false">K2502+L2502</f>
        <v>79</v>
      </c>
      <c r="P2502" s="1" t="n">
        <f aca="false">K2502+L2502+M2502+N2502</f>
        <v>79</v>
      </c>
      <c r="Q2502" s="1" t="n">
        <f aca="false">IFERROR(VLOOKUP(A2502,'[2]Pivot HorizontalMRP'!$A$4:$F$2689,6,0),0)</f>
        <v>30</v>
      </c>
      <c r="R2502" s="1" t="n">
        <f aca="false">IFERROR(VLOOKUP(A2502,'[2]Pivot HorizontalMRP'!$A$4:$G$2689,7,0),0)</f>
        <v>20</v>
      </c>
      <c r="S2502" s="1" t="n">
        <f aca="false">IFERROR(VLOOKUP(A2502,'[2]Pivot HorizontalMRP'!$A$4:$H$2689,8,0),0)</f>
        <v>14</v>
      </c>
      <c r="T2502" s="1" t="n">
        <f aca="false">IFERROR(VLOOKUP(A2502,'[2]Pivot HorizontalMRP'!$A$4:$I$2689,9,0),0)</f>
        <v>21</v>
      </c>
      <c r="U2502" s="1" t="n">
        <f aca="false">IF(I2502="delivery",O2502-SUM(Q2502+R2502),IF(I2502="PO",P2502-SUM(Q2502:R2502)))</f>
        <v>29</v>
      </c>
      <c r="V2502" s="81" t="n">
        <v>0.106</v>
      </c>
      <c r="W2502" s="81"/>
      <c r="X2502" s="81" t="n">
        <f aca="false">W2502-V2502</f>
        <v>-0.106</v>
      </c>
      <c r="Y2502" s="81"/>
      <c r="Z2502" s="81"/>
      <c r="AA2502" s="81" t="n">
        <v>0.106</v>
      </c>
      <c r="AB2502" s="81"/>
      <c r="AC2502" s="81"/>
      <c r="AD2502" s="81"/>
      <c r="AE2502" s="81"/>
      <c r="AF2502" s="81"/>
      <c r="AG2502" s="81"/>
      <c r="AH2502" s="81"/>
      <c r="AI2502" s="81"/>
      <c r="AJ2502" s="81"/>
      <c r="AK2502" s="81"/>
      <c r="AL2502" s="81"/>
      <c r="AM2502" s="81"/>
      <c r="AN2502" s="81"/>
      <c r="AO2502" s="81" t="str">
        <f aca="false">D2502</f>
        <v>Sanmina</v>
      </c>
      <c r="AP2502" s="1" t="s">
        <v>1474</v>
      </c>
      <c r="AQ2502" s="1"/>
      <c r="AR2502" s="1"/>
      <c r="AS2502" s="1"/>
      <c r="AT2502" s="1"/>
      <c r="AU2502" s="1"/>
      <c r="AV2502" s="1"/>
      <c r="AW2502" s="1"/>
      <c r="AX2502" s="1"/>
      <c r="AY2502" s="1"/>
      <c r="AZ2502" s="1"/>
      <c r="BA2502" s="1"/>
      <c r="BB2502" s="1"/>
      <c r="BC2502" s="1"/>
      <c r="BD2502" s="1"/>
      <c r="BE2502" s="1"/>
      <c r="BF2502" s="1" t="s">
        <v>14668</v>
      </c>
      <c r="BG2502" s="1" t="s">
        <v>183</v>
      </c>
      <c r="BH2502" s="1"/>
      <c r="BI2502" s="1"/>
    </row>
    <row r="2503" customFormat="false" ht="12.75" hidden="false" customHeight="false" outlineLevel="0" collapsed="false">
      <c r="A2503" s="1" t="s">
        <v>2373</v>
      </c>
      <c r="B2503" s="1" t="s">
        <v>2374</v>
      </c>
      <c r="C2503" s="1" t="s">
        <v>177</v>
      </c>
      <c r="D2503" s="1" t="s">
        <v>1471</v>
      </c>
      <c r="E2503" s="1" t="s">
        <v>2375</v>
      </c>
      <c r="F2503" s="1" t="s">
        <v>2376</v>
      </c>
      <c r="G2503" s="1" t="n">
        <v>23</v>
      </c>
      <c r="H2503" s="1" t="n">
        <v>1000</v>
      </c>
      <c r="I2503" s="101" t="s">
        <v>188</v>
      </c>
      <c r="J2503" s="1"/>
      <c r="K2503" s="1" t="n">
        <f aca="false">IFERROR(VLOOKUP(A2503,'[2]Pivot HorizontalMRP'!$A$4:$B$2689,2,0),0)</f>
        <v>0</v>
      </c>
      <c r="L2503" s="1" t="n">
        <f aca="false">IFERROR(VLOOKUP(A2503,'[2]Pivot HorizontalMRP'!$A$4:$C$2689,3,0),0)</f>
        <v>2707</v>
      </c>
      <c r="M2503" s="1" t="n">
        <f aca="false">IFERROR(VLOOKUP(A2503,'[2]Pivot HorizontalMRP'!$A$4:$D$2689,0.4,0),0)</f>
        <v>0</v>
      </c>
      <c r="N2503" s="1" t="n">
        <f aca="false">IFERROR(VLOOKUP(A2503,'[2]Pivot HorizontalMRP'!$A$4:$E$2689,5,0),0)</f>
        <v>0</v>
      </c>
      <c r="O2503" s="1" t="n">
        <f aca="false">K2503+L2503</f>
        <v>2707</v>
      </c>
      <c r="P2503" s="1" t="n">
        <f aca="false">K2503+L2503+M2503+N2503</f>
        <v>2707</v>
      </c>
      <c r="Q2503" s="1" t="n">
        <f aca="false">IFERROR(VLOOKUP(A2503,'[2]Pivot HorizontalMRP'!$A$4:$F$2689,6,0),0)</f>
        <v>0</v>
      </c>
      <c r="R2503" s="1" t="n">
        <f aca="false">IFERROR(VLOOKUP(A2503,'[2]Pivot HorizontalMRP'!$A$4:$G$2689,7,0),0)</f>
        <v>0</v>
      </c>
      <c r="S2503" s="1" t="n">
        <f aca="false">IFERROR(VLOOKUP(A2503,'[2]Pivot HorizontalMRP'!$A$4:$H$2689,8,0),0)</f>
        <v>0</v>
      </c>
      <c r="T2503" s="1" t="n">
        <f aca="false">IFERROR(VLOOKUP(A2503,'[2]Pivot HorizontalMRP'!$A$4:$I$2689,9,0),0)</f>
        <v>0</v>
      </c>
      <c r="U2503" s="1" t="n">
        <f aca="false">IF(I2503="delivery",O2503-SUM(Q2503+R2503),IF(I2503="PO",P2503-SUM(Q2503:R2503)))</f>
        <v>2707</v>
      </c>
      <c r="V2503" s="81" t="n">
        <v>0.4024</v>
      </c>
      <c r="W2503" s="81"/>
      <c r="X2503" s="81" t="n">
        <f aca="false">W2503-V2503</f>
        <v>-0.4024</v>
      </c>
      <c r="Y2503" s="81"/>
      <c r="Z2503" s="81"/>
      <c r="AA2503" s="81"/>
      <c r="AB2503" s="81"/>
      <c r="AC2503" s="81"/>
      <c r="AD2503" s="81"/>
      <c r="AE2503" s="81"/>
      <c r="AF2503" s="81"/>
      <c r="AG2503" s="81"/>
      <c r="AH2503" s="81"/>
      <c r="AI2503" s="81"/>
      <c r="AJ2503" s="81"/>
      <c r="AK2503" s="81"/>
      <c r="AL2503" s="81"/>
      <c r="AM2503" s="81"/>
      <c r="AN2503" s="81"/>
      <c r="AO2503" s="81" t="str">
        <f aca="false">D2503</f>
        <v>Sanmina</v>
      </c>
      <c r="AP2503" s="1" t="s">
        <v>1474</v>
      </c>
      <c r="AQ2503" s="1"/>
      <c r="AR2503" s="1"/>
      <c r="AS2503" s="1"/>
      <c r="AT2503" s="1"/>
      <c r="AU2503" s="1"/>
      <c r="AV2503" s="1"/>
      <c r="AW2503" s="1"/>
      <c r="AX2503" s="1"/>
      <c r="AY2503" s="1"/>
      <c r="AZ2503" s="1"/>
      <c r="BA2503" s="1"/>
      <c r="BB2503" s="1"/>
      <c r="BC2503" s="1"/>
      <c r="BD2503" s="1"/>
      <c r="BE2503" s="1"/>
      <c r="BF2503" s="1" t="s">
        <v>14668</v>
      </c>
      <c r="BG2503" s="1" t="s">
        <v>183</v>
      </c>
      <c r="BH2503" s="1"/>
      <c r="BI2503" s="1"/>
    </row>
    <row r="2504" customFormat="false" ht="12.75" hidden="false" customHeight="false" outlineLevel="0" collapsed="false">
      <c r="A2504" s="1" t="s">
        <v>2377</v>
      </c>
      <c r="B2504" s="1" t="s">
        <v>2378</v>
      </c>
      <c r="C2504" s="1" t="s">
        <v>177</v>
      </c>
      <c r="D2504" s="1" t="s">
        <v>1471</v>
      </c>
      <c r="E2504" s="1" t="s">
        <v>2379</v>
      </c>
      <c r="F2504" s="1" t="s">
        <v>2380</v>
      </c>
      <c r="G2504" s="1" t="n">
        <v>23</v>
      </c>
      <c r="H2504" s="1" t="n">
        <v>1000</v>
      </c>
      <c r="I2504" s="101" t="s">
        <v>188</v>
      </c>
      <c r="J2504" s="1"/>
      <c r="K2504" s="1" t="n">
        <f aca="false">IFERROR(VLOOKUP(A2504,'[2]Pivot HorizontalMRP'!$A$4:$B$2689,2,0),0)</f>
        <v>0</v>
      </c>
      <c r="L2504" s="1" t="n">
        <f aca="false">IFERROR(VLOOKUP(A2504,'[2]Pivot HorizontalMRP'!$A$4:$C$2689,3,0),0)</f>
        <v>301</v>
      </c>
      <c r="M2504" s="1" t="n">
        <f aca="false">IFERROR(VLOOKUP(A2504,'[2]Pivot HorizontalMRP'!$A$4:$D$2689,0.4,0),0)</f>
        <v>0</v>
      </c>
      <c r="N2504" s="1" t="n">
        <f aca="false">IFERROR(VLOOKUP(A2504,'[2]Pivot HorizontalMRP'!$A$4:$E$2689,5,0),0)</f>
        <v>100</v>
      </c>
      <c r="O2504" s="1" t="n">
        <f aca="false">K2504+L2504</f>
        <v>301</v>
      </c>
      <c r="P2504" s="1" t="n">
        <f aca="false">K2504+L2504+M2504+N2504</f>
        <v>401</v>
      </c>
      <c r="Q2504" s="1" t="n">
        <f aca="false">IFERROR(VLOOKUP(A2504,'[2]Pivot HorizontalMRP'!$A$4:$F$2689,6,0),0)</f>
        <v>441</v>
      </c>
      <c r="R2504" s="1" t="n">
        <f aca="false">IFERROR(VLOOKUP(A2504,'[2]Pivot HorizontalMRP'!$A$4:$G$2689,7,0),0)</f>
        <v>249</v>
      </c>
      <c r="S2504" s="1" t="n">
        <f aca="false">IFERROR(VLOOKUP(A2504,'[2]Pivot HorizontalMRP'!$A$4:$H$2689,8,0),0)</f>
        <v>138</v>
      </c>
      <c r="T2504" s="1" t="n">
        <f aca="false">IFERROR(VLOOKUP(A2504,'[2]Pivot HorizontalMRP'!$A$4:$I$2689,9,0),0)</f>
        <v>138</v>
      </c>
      <c r="U2504" s="1" t="n">
        <f aca="false">IF(I2504="delivery",O2504-SUM(Q2504+R2504),IF(I2504="PO",P2504-SUM(Q2504:R2504)))</f>
        <v>-289</v>
      </c>
      <c r="V2504" s="81" t="n">
        <v>0.83</v>
      </c>
      <c r="W2504" s="81"/>
      <c r="X2504" s="81" t="n">
        <f aca="false">W2504-V2504</f>
        <v>-0.83</v>
      </c>
      <c r="Y2504" s="81"/>
      <c r="Z2504" s="81"/>
      <c r="AA2504" s="81"/>
      <c r="AB2504" s="81"/>
      <c r="AC2504" s="81"/>
      <c r="AD2504" s="81"/>
      <c r="AE2504" s="81"/>
      <c r="AF2504" s="81"/>
      <c r="AG2504" s="81"/>
      <c r="AH2504" s="81"/>
      <c r="AI2504" s="81"/>
      <c r="AJ2504" s="81"/>
      <c r="AK2504" s="81"/>
      <c r="AL2504" s="81"/>
      <c r="AM2504" s="81"/>
      <c r="AN2504" s="81"/>
      <c r="AO2504" s="81" t="str">
        <f aca="false">D2504</f>
        <v>Sanmina</v>
      </c>
      <c r="AP2504" s="1" t="s">
        <v>1474</v>
      </c>
      <c r="AQ2504" s="1"/>
      <c r="AR2504" s="1"/>
      <c r="AS2504" s="1"/>
      <c r="AT2504" s="1"/>
      <c r="AU2504" s="1"/>
      <c r="AV2504" s="1"/>
      <c r="AW2504" s="1"/>
      <c r="AX2504" s="1"/>
      <c r="AY2504" s="1"/>
      <c r="AZ2504" s="1"/>
      <c r="BA2504" s="1"/>
      <c r="BB2504" s="1"/>
      <c r="BC2504" s="1"/>
      <c r="BD2504" s="1"/>
      <c r="BE2504" s="1"/>
      <c r="BF2504" s="1" t="s">
        <v>14668</v>
      </c>
      <c r="BG2504" s="1" t="s">
        <v>183</v>
      </c>
      <c r="BH2504" s="1"/>
      <c r="BI2504" s="1"/>
    </row>
    <row r="2505" customFormat="false" ht="12.75" hidden="false" customHeight="false" outlineLevel="0" collapsed="false">
      <c r="A2505" s="1" t="s">
        <v>2390</v>
      </c>
      <c r="B2505" s="1" t="s">
        <v>2391</v>
      </c>
      <c r="C2505" s="1" t="s">
        <v>177</v>
      </c>
      <c r="D2505" s="110" t="s">
        <v>1471</v>
      </c>
      <c r="E2505" s="1" t="s">
        <v>16880</v>
      </c>
      <c r="F2505" s="1" t="s">
        <v>2393</v>
      </c>
      <c r="G2505" s="1" t="n">
        <v>21</v>
      </c>
      <c r="H2505" s="1" t="n">
        <v>5000</v>
      </c>
      <c r="I2505" s="101" t="s">
        <v>188</v>
      </c>
      <c r="J2505" s="1"/>
      <c r="K2505" s="1" t="n">
        <f aca="false">IFERROR(VLOOKUP(A2505,'[2]Pivot HorizontalMRP'!$A$4:$B$2689,2,0),0)</f>
        <v>0</v>
      </c>
      <c r="L2505" s="1" t="n">
        <f aca="false">IFERROR(VLOOKUP(A2505,'[2]Pivot HorizontalMRP'!$A$4:$C$2689,3,0),0)</f>
        <v>2508</v>
      </c>
      <c r="M2505" s="1" t="n">
        <f aca="false">IFERROR(VLOOKUP(A2505,'[2]Pivot HorizontalMRP'!$A$4:$D$2689,0.4,0),0)</f>
        <v>0</v>
      </c>
      <c r="N2505" s="1" t="n">
        <f aca="false">IFERROR(VLOOKUP(A2505,'[2]Pivot HorizontalMRP'!$A$4:$E$2689,5,0),0)</f>
        <v>0</v>
      </c>
      <c r="O2505" s="1" t="n">
        <f aca="false">K2505+L2505</f>
        <v>2508</v>
      </c>
      <c r="P2505" s="1" t="n">
        <f aca="false">K2505+L2505+M2505+N2505</f>
        <v>2508</v>
      </c>
      <c r="Q2505" s="1" t="n">
        <f aca="false">IFERROR(VLOOKUP(A2505,'[2]Pivot HorizontalMRP'!$A$4:$F$2689,6,0),0)</f>
        <v>199</v>
      </c>
      <c r="R2505" s="1" t="n">
        <f aca="false">IFERROR(VLOOKUP(A2505,'[2]Pivot HorizontalMRP'!$A$4:$G$2689,7,0),0)</f>
        <v>66</v>
      </c>
      <c r="S2505" s="1" t="n">
        <f aca="false">IFERROR(VLOOKUP(A2505,'[2]Pivot HorizontalMRP'!$A$4:$H$2689,8,0),0)</f>
        <v>48</v>
      </c>
      <c r="T2505" s="1" t="n">
        <f aca="false">IFERROR(VLOOKUP(A2505,'[2]Pivot HorizontalMRP'!$A$4:$I$2689,9,0),0)</f>
        <v>72</v>
      </c>
      <c r="U2505" s="1" t="n">
        <f aca="false">IF(I2505="delivery",O2505-SUM(Q2505+R2505),IF(I2505="PO",P2505-SUM(Q2505:R2505)))</f>
        <v>2243</v>
      </c>
      <c r="V2505" s="81" t="n">
        <v>0.6</v>
      </c>
      <c r="W2505" s="81"/>
      <c r="X2505" s="81" t="n">
        <f aca="false">W2505-V2505</f>
        <v>-0.6</v>
      </c>
      <c r="Y2505" s="81"/>
      <c r="Z2505" s="81"/>
      <c r="AA2505" s="81"/>
      <c r="AB2505" s="81"/>
      <c r="AC2505" s="81"/>
      <c r="AD2505" s="81"/>
      <c r="AE2505" s="81"/>
      <c r="AF2505" s="81"/>
      <c r="AG2505" s="81"/>
      <c r="AH2505" s="81"/>
      <c r="AI2505" s="81"/>
      <c r="AJ2505" s="81"/>
      <c r="AK2505" s="81"/>
      <c r="AL2505" s="81"/>
      <c r="AM2505" s="81"/>
      <c r="AN2505" s="81"/>
      <c r="AO2505" s="114" t="s">
        <v>1471</v>
      </c>
      <c r="AP2505" s="105" t="s">
        <v>1474</v>
      </c>
      <c r="AQ2505" s="1"/>
      <c r="AR2505" s="1"/>
      <c r="AS2505" s="1"/>
      <c r="AT2505" s="1"/>
      <c r="AU2505" s="1"/>
      <c r="AV2505" s="1"/>
      <c r="AW2505" s="1"/>
      <c r="AX2505" s="1"/>
      <c r="AY2505" s="1"/>
      <c r="AZ2505" s="1"/>
      <c r="BA2505" s="1"/>
      <c r="BB2505" s="1"/>
      <c r="BC2505" s="1"/>
      <c r="BD2505" s="1"/>
      <c r="BE2505" s="1"/>
      <c r="BF2505" s="1" t="s">
        <v>14668</v>
      </c>
      <c r="BG2505" s="1" t="s">
        <v>183</v>
      </c>
      <c r="BH2505" s="1"/>
      <c r="BI2505" s="1"/>
    </row>
    <row r="2506" customFormat="false" ht="12.75" hidden="false" customHeight="false" outlineLevel="0" collapsed="false">
      <c r="A2506" s="1" t="s">
        <v>2394</v>
      </c>
      <c r="B2506" s="1" t="s">
        <v>2395</v>
      </c>
      <c r="C2506" s="1" t="s">
        <v>177</v>
      </c>
      <c r="D2506" s="110" t="s">
        <v>1471</v>
      </c>
      <c r="E2506" s="1" t="s">
        <v>16881</v>
      </c>
      <c r="F2506" s="1" t="s">
        <v>2397</v>
      </c>
      <c r="G2506" s="1" t="n">
        <v>21</v>
      </c>
      <c r="H2506" s="1" t="n">
        <v>5000</v>
      </c>
      <c r="I2506" s="101" t="s">
        <v>188</v>
      </c>
      <c r="J2506" s="1"/>
      <c r="K2506" s="1" t="n">
        <f aca="false">IFERROR(VLOOKUP(A2506,'[2]Pivot HorizontalMRP'!$A$4:$B$2689,2,0),0)</f>
        <v>0</v>
      </c>
      <c r="L2506" s="1" t="n">
        <f aca="false">IFERROR(VLOOKUP(A2506,'[2]Pivot HorizontalMRP'!$A$4:$C$2689,3,0),0)</f>
        <v>1765</v>
      </c>
      <c r="M2506" s="1" t="n">
        <f aca="false">IFERROR(VLOOKUP(A2506,'[2]Pivot HorizontalMRP'!$A$4:$D$2689,0.4,0),0)</f>
        <v>0</v>
      </c>
      <c r="N2506" s="1" t="n">
        <f aca="false">IFERROR(VLOOKUP(A2506,'[2]Pivot HorizontalMRP'!$A$4:$E$2689,5,0),0)</f>
        <v>0</v>
      </c>
      <c r="O2506" s="1" t="n">
        <f aca="false">K2506+L2506</f>
        <v>1765</v>
      </c>
      <c r="P2506" s="1" t="n">
        <f aca="false">K2506+L2506+M2506+N2506</f>
        <v>1765</v>
      </c>
      <c r="Q2506" s="1" t="n">
        <f aca="false">IFERROR(VLOOKUP(A2506,'[2]Pivot HorizontalMRP'!$A$4:$F$2689,6,0),0)</f>
        <v>121</v>
      </c>
      <c r="R2506" s="1" t="n">
        <f aca="false">IFERROR(VLOOKUP(A2506,'[2]Pivot HorizontalMRP'!$A$4:$G$2689,7,0),0)</f>
        <v>17</v>
      </c>
      <c r="S2506" s="1" t="n">
        <f aca="false">IFERROR(VLOOKUP(A2506,'[2]Pivot HorizontalMRP'!$A$4:$H$2689,8,0),0)</f>
        <v>12</v>
      </c>
      <c r="T2506" s="1" t="n">
        <f aca="false">IFERROR(VLOOKUP(A2506,'[2]Pivot HorizontalMRP'!$A$4:$I$2689,9,0),0)</f>
        <v>48</v>
      </c>
      <c r="U2506" s="1" t="n">
        <f aca="false">IF(I2506="delivery",O2506-SUM(Q2506+R2506),IF(I2506="PO",P2506-SUM(Q2506:R2506)))</f>
        <v>1627</v>
      </c>
      <c r="V2506" s="81" t="n">
        <v>0.6</v>
      </c>
      <c r="W2506" s="81"/>
      <c r="X2506" s="81" t="n">
        <f aca="false">W2506-V2506</f>
        <v>-0.6</v>
      </c>
      <c r="Y2506" s="81"/>
      <c r="Z2506" s="81"/>
      <c r="AA2506" s="81"/>
      <c r="AB2506" s="81"/>
      <c r="AC2506" s="81"/>
      <c r="AD2506" s="81"/>
      <c r="AE2506" s="81"/>
      <c r="AF2506" s="81"/>
      <c r="AG2506" s="81"/>
      <c r="AH2506" s="81"/>
      <c r="AI2506" s="81"/>
      <c r="AJ2506" s="81"/>
      <c r="AK2506" s="81"/>
      <c r="AL2506" s="81"/>
      <c r="AM2506" s="81"/>
      <c r="AN2506" s="81"/>
      <c r="AO2506" s="114" t="s">
        <v>1471</v>
      </c>
      <c r="AP2506" s="105" t="s">
        <v>1474</v>
      </c>
      <c r="AQ2506" s="1"/>
      <c r="AR2506" s="1"/>
      <c r="AS2506" s="1"/>
      <c r="AT2506" s="1"/>
      <c r="AU2506" s="1"/>
      <c r="AV2506" s="1"/>
      <c r="AW2506" s="1"/>
      <c r="AX2506" s="1"/>
      <c r="AY2506" s="1"/>
      <c r="AZ2506" s="1"/>
      <c r="BA2506" s="1"/>
      <c r="BB2506" s="1"/>
      <c r="BC2506" s="1"/>
      <c r="BD2506" s="1"/>
      <c r="BE2506" s="1"/>
      <c r="BF2506" s="1" t="s">
        <v>14668</v>
      </c>
      <c r="BG2506" s="1" t="s">
        <v>183</v>
      </c>
      <c r="BH2506" s="1"/>
      <c r="BI2506" s="1"/>
    </row>
    <row r="2507" customFormat="false" ht="12.75" hidden="false" customHeight="false" outlineLevel="0" collapsed="false">
      <c r="A2507" s="1" t="s">
        <v>2398</v>
      </c>
      <c r="B2507" s="1" t="s">
        <v>2399</v>
      </c>
      <c r="C2507" s="1" t="s">
        <v>177</v>
      </c>
      <c r="D2507" s="1" t="s">
        <v>1471</v>
      </c>
      <c r="E2507" s="1" t="s">
        <v>16882</v>
      </c>
      <c r="F2507" s="1" t="s">
        <v>2401</v>
      </c>
      <c r="G2507" s="1" t="n">
        <v>23</v>
      </c>
      <c r="H2507" s="1" t="n">
        <v>1000</v>
      </c>
      <c r="I2507" s="101" t="s">
        <v>188</v>
      </c>
      <c r="J2507" s="1"/>
      <c r="K2507" s="1" t="n">
        <f aca="false">IFERROR(VLOOKUP(A2507,'[2]Pivot HorizontalMRP'!$A$4:$B$2689,2,0),0)</f>
        <v>0</v>
      </c>
      <c r="L2507" s="1" t="n">
        <f aca="false">IFERROR(VLOOKUP(A2507,'[2]Pivot HorizontalMRP'!$A$4:$C$2689,3,0),0)</f>
        <v>258</v>
      </c>
      <c r="M2507" s="1" t="n">
        <f aca="false">IFERROR(VLOOKUP(A2507,'[2]Pivot HorizontalMRP'!$A$4:$D$2689,0.4,0),0)</f>
        <v>0</v>
      </c>
      <c r="N2507" s="1" t="n">
        <f aca="false">IFERROR(VLOOKUP(A2507,'[2]Pivot HorizontalMRP'!$A$4:$E$2689,5,0),0)</f>
        <v>1000</v>
      </c>
      <c r="O2507" s="1" t="n">
        <f aca="false">K2507+L2507</f>
        <v>258</v>
      </c>
      <c r="P2507" s="1" t="n">
        <f aca="false">K2507+L2507+M2507+N2507</f>
        <v>1258</v>
      </c>
      <c r="Q2507" s="1" t="n">
        <f aca="false">IFERROR(VLOOKUP(A2507,'[2]Pivot HorizontalMRP'!$A$4:$F$2689,6,0),0)</f>
        <v>476</v>
      </c>
      <c r="R2507" s="1" t="n">
        <f aca="false">IFERROR(VLOOKUP(A2507,'[2]Pivot HorizontalMRP'!$A$4:$G$2689,7,0),0)</f>
        <v>220</v>
      </c>
      <c r="S2507" s="1" t="n">
        <f aca="false">IFERROR(VLOOKUP(A2507,'[2]Pivot HorizontalMRP'!$A$4:$H$2689,8,0),0)</f>
        <v>114</v>
      </c>
      <c r="T2507" s="1" t="n">
        <f aca="false">IFERROR(VLOOKUP(A2507,'[2]Pivot HorizontalMRP'!$A$4:$I$2689,9,0),0)</f>
        <v>117</v>
      </c>
      <c r="U2507" s="1" t="n">
        <f aca="false">IF(I2507="delivery",O2507-SUM(Q2507+R2507),IF(I2507="PO",P2507-SUM(Q2507:R2507)))</f>
        <v>562</v>
      </c>
      <c r="V2507" s="81" t="n">
        <v>0.2</v>
      </c>
      <c r="W2507" s="81"/>
      <c r="X2507" s="81" t="n">
        <f aca="false">W2507-V2507</f>
        <v>-0.2</v>
      </c>
      <c r="Y2507" s="81"/>
      <c r="Z2507" s="81"/>
      <c r="AA2507" s="81"/>
      <c r="AB2507" s="81"/>
      <c r="AC2507" s="81"/>
      <c r="AD2507" s="81"/>
      <c r="AE2507" s="81"/>
      <c r="AF2507" s="81"/>
      <c r="AG2507" s="81"/>
      <c r="AH2507" s="81"/>
      <c r="AI2507" s="81"/>
      <c r="AJ2507" s="81"/>
      <c r="AK2507" s="81"/>
      <c r="AL2507" s="81"/>
      <c r="AM2507" s="81"/>
      <c r="AN2507" s="81"/>
      <c r="AO2507" s="81" t="str">
        <f aca="false">D2507</f>
        <v>Sanmina</v>
      </c>
      <c r="AP2507" s="1" t="s">
        <v>1474</v>
      </c>
      <c r="AQ2507" s="1"/>
      <c r="AR2507" s="1"/>
      <c r="AS2507" s="1"/>
      <c r="AT2507" s="1"/>
      <c r="AU2507" s="1"/>
      <c r="AV2507" s="1"/>
      <c r="AW2507" s="1"/>
      <c r="AX2507" s="1"/>
      <c r="AY2507" s="1"/>
      <c r="AZ2507" s="1"/>
      <c r="BA2507" s="1"/>
      <c r="BB2507" s="1"/>
      <c r="BC2507" s="1"/>
      <c r="BD2507" s="1"/>
      <c r="BE2507" s="1"/>
      <c r="BF2507" s="1" t="s">
        <v>14668</v>
      </c>
      <c r="BG2507" s="1" t="s">
        <v>183</v>
      </c>
      <c r="BH2507" s="1"/>
      <c r="BI2507" s="1"/>
    </row>
    <row r="2508" customFormat="false" ht="12.75" hidden="false" customHeight="false" outlineLevel="0" collapsed="false">
      <c r="A2508" s="1" t="s">
        <v>2402</v>
      </c>
      <c r="B2508" s="1" t="s">
        <v>2403</v>
      </c>
      <c r="C2508" s="1" t="s">
        <v>177</v>
      </c>
      <c r="D2508" s="1" t="s">
        <v>1471</v>
      </c>
      <c r="E2508" s="1" t="s">
        <v>2404</v>
      </c>
      <c r="F2508" s="1" t="s">
        <v>2405</v>
      </c>
      <c r="G2508" s="1" t="n">
        <v>23</v>
      </c>
      <c r="H2508" s="1" t="n">
        <v>1000</v>
      </c>
      <c r="I2508" s="101" t="s">
        <v>188</v>
      </c>
      <c r="J2508" s="1"/>
      <c r="K2508" s="1" t="n">
        <f aca="false">IFERROR(VLOOKUP(A2508,'[2]Pivot HorizontalMRP'!$A$4:$B$2689,2,0),0)</f>
        <v>0</v>
      </c>
      <c r="L2508" s="1" t="n">
        <f aca="false">IFERROR(VLOOKUP(A2508,'[2]Pivot HorizontalMRP'!$A$4:$C$2689,3,0),0)</f>
        <v>564</v>
      </c>
      <c r="M2508" s="1" t="n">
        <f aca="false">IFERROR(VLOOKUP(A2508,'[2]Pivot HorizontalMRP'!$A$4:$D$2689,0.4,0),0)</f>
        <v>0</v>
      </c>
      <c r="N2508" s="1" t="n">
        <f aca="false">IFERROR(VLOOKUP(A2508,'[2]Pivot HorizontalMRP'!$A$4:$E$2689,5,0),0)</f>
        <v>1000</v>
      </c>
      <c r="O2508" s="1" t="n">
        <f aca="false">K2508+L2508</f>
        <v>564</v>
      </c>
      <c r="P2508" s="1" t="n">
        <f aca="false">K2508+L2508+M2508+N2508</f>
        <v>1564</v>
      </c>
      <c r="Q2508" s="1" t="n">
        <f aca="false">IFERROR(VLOOKUP(A2508,'[2]Pivot HorizontalMRP'!$A$4:$F$2689,6,0),0)</f>
        <v>406</v>
      </c>
      <c r="R2508" s="1" t="n">
        <f aca="false">IFERROR(VLOOKUP(A2508,'[2]Pivot HorizontalMRP'!$A$4:$G$2689,7,0),0)</f>
        <v>359</v>
      </c>
      <c r="S2508" s="1" t="n">
        <f aca="false">IFERROR(VLOOKUP(A2508,'[2]Pivot HorizontalMRP'!$A$4:$H$2689,8,0),0)</f>
        <v>252</v>
      </c>
      <c r="T2508" s="1" t="n">
        <f aca="false">IFERROR(VLOOKUP(A2508,'[2]Pivot HorizontalMRP'!$A$4:$I$2689,9,0),0)</f>
        <v>363</v>
      </c>
      <c r="U2508" s="1" t="n">
        <f aca="false">IF(I2508="delivery",O2508-SUM(Q2508+R2508),IF(I2508="PO",P2508-SUM(Q2508:R2508)))</f>
        <v>799</v>
      </c>
      <c r="V2508" s="81" t="n">
        <v>0.2</v>
      </c>
      <c r="W2508" s="81"/>
      <c r="X2508" s="81" t="n">
        <f aca="false">W2508-V2508</f>
        <v>-0.2</v>
      </c>
      <c r="Y2508" s="81"/>
      <c r="Z2508" s="81"/>
      <c r="AA2508" s="81" t="n">
        <v>0.2</v>
      </c>
      <c r="AB2508" s="81"/>
      <c r="AC2508" s="81"/>
      <c r="AD2508" s="81"/>
      <c r="AE2508" s="81"/>
      <c r="AF2508" s="81"/>
      <c r="AG2508" s="81"/>
      <c r="AH2508" s="81"/>
      <c r="AI2508" s="81"/>
      <c r="AJ2508" s="81"/>
      <c r="AK2508" s="81"/>
      <c r="AL2508" s="81"/>
      <c r="AM2508" s="81"/>
      <c r="AN2508" s="81"/>
      <c r="AO2508" s="81" t="str">
        <f aca="false">D2508</f>
        <v>Sanmina</v>
      </c>
      <c r="AP2508" s="1" t="s">
        <v>1474</v>
      </c>
      <c r="AQ2508" s="1"/>
      <c r="AR2508" s="1"/>
      <c r="AS2508" s="1"/>
      <c r="AT2508" s="1"/>
      <c r="AU2508" s="1"/>
      <c r="AV2508" s="1"/>
      <c r="AW2508" s="1"/>
      <c r="AX2508" s="1"/>
      <c r="AY2508" s="1"/>
      <c r="AZ2508" s="1"/>
      <c r="BA2508" s="1"/>
      <c r="BB2508" s="1"/>
      <c r="BC2508" s="1"/>
      <c r="BD2508" s="1"/>
      <c r="BE2508" s="1"/>
      <c r="BF2508" s="1" t="s">
        <v>14668</v>
      </c>
      <c r="BG2508" s="1" t="s">
        <v>183</v>
      </c>
      <c r="BH2508" s="1"/>
      <c r="BI2508" s="1"/>
    </row>
    <row r="2509" customFormat="false" ht="12.75" hidden="false" customHeight="false" outlineLevel="0" collapsed="false">
      <c r="A2509" s="1" t="s">
        <v>2406</v>
      </c>
      <c r="B2509" s="1" t="s">
        <v>2407</v>
      </c>
      <c r="C2509" s="1" t="s">
        <v>177</v>
      </c>
      <c r="D2509" s="1" t="s">
        <v>1471</v>
      </c>
      <c r="E2509" s="1" t="s">
        <v>16883</v>
      </c>
      <c r="F2509" s="1" t="s">
        <v>2409</v>
      </c>
      <c r="G2509" s="1" t="n">
        <v>23</v>
      </c>
      <c r="H2509" s="1" t="n">
        <v>1000</v>
      </c>
      <c r="I2509" s="101" t="s">
        <v>188</v>
      </c>
      <c r="J2509" s="1"/>
      <c r="K2509" s="1" t="n">
        <f aca="false">IFERROR(VLOOKUP(A2509,'[2]Pivot HorizontalMRP'!$A$4:$B$2689,2,0),0)</f>
        <v>0</v>
      </c>
      <c r="L2509" s="1" t="n">
        <f aca="false">IFERROR(VLOOKUP(A2509,'[2]Pivot HorizontalMRP'!$A$4:$C$2689,3,0),0)</f>
        <v>3675</v>
      </c>
      <c r="M2509" s="1" t="n">
        <f aca="false">IFERROR(VLOOKUP(A2509,'[2]Pivot HorizontalMRP'!$A$4:$D$2689,0.4,0),0)</f>
        <v>0</v>
      </c>
      <c r="N2509" s="1" t="n">
        <f aca="false">IFERROR(VLOOKUP(A2509,'[2]Pivot HorizontalMRP'!$A$4:$E$2689,5,0),0)</f>
        <v>0</v>
      </c>
      <c r="O2509" s="1" t="n">
        <f aca="false">K2509+L2509</f>
        <v>3675</v>
      </c>
      <c r="P2509" s="1" t="n">
        <f aca="false">K2509+L2509+M2509+N2509</f>
        <v>3675</v>
      </c>
      <c r="Q2509" s="1" t="n">
        <f aca="false">IFERROR(VLOOKUP(A2509,'[2]Pivot HorizontalMRP'!$A$4:$F$2689,6,0),0)</f>
        <v>3305</v>
      </c>
      <c r="R2509" s="1" t="n">
        <f aca="false">IFERROR(VLOOKUP(A2509,'[2]Pivot HorizontalMRP'!$A$4:$G$2689,7,0),0)</f>
        <v>2000</v>
      </c>
      <c r="S2509" s="1" t="n">
        <f aca="false">IFERROR(VLOOKUP(A2509,'[2]Pivot HorizontalMRP'!$A$4:$H$2689,8,0),0)</f>
        <v>2000</v>
      </c>
      <c r="T2509" s="1" t="n">
        <f aca="false">IFERROR(VLOOKUP(A2509,'[2]Pivot HorizontalMRP'!$A$4:$I$2689,9,0),0)</f>
        <v>2000</v>
      </c>
      <c r="U2509" s="1" t="n">
        <f aca="false">IF(I2509="delivery",O2509-SUM(Q2509+R2509),IF(I2509="PO",P2509-SUM(Q2509:R2509)))</f>
        <v>-1630</v>
      </c>
      <c r="V2509" s="81" t="n">
        <v>0.196</v>
      </c>
      <c r="W2509" s="81"/>
      <c r="X2509" s="81" t="n">
        <f aca="false">W2509-V2509</f>
        <v>-0.196</v>
      </c>
      <c r="Y2509" s="81"/>
      <c r="Z2509" s="81"/>
      <c r="AA2509" s="81" t="n">
        <v>0.2</v>
      </c>
      <c r="AB2509" s="81"/>
      <c r="AC2509" s="81"/>
      <c r="AD2509" s="81"/>
      <c r="AE2509" s="81"/>
      <c r="AF2509" s="81"/>
      <c r="AG2509" s="81"/>
      <c r="AH2509" s="81"/>
      <c r="AI2509" s="81"/>
      <c r="AJ2509" s="81"/>
      <c r="AK2509" s="81"/>
      <c r="AL2509" s="81"/>
      <c r="AM2509" s="81"/>
      <c r="AN2509" s="81"/>
      <c r="AO2509" s="81" t="str">
        <f aca="false">D2509</f>
        <v>Sanmina</v>
      </c>
      <c r="AP2509" s="1" t="s">
        <v>1474</v>
      </c>
      <c r="AQ2509" s="1"/>
      <c r="AR2509" s="1"/>
      <c r="AS2509" s="1"/>
      <c r="AT2509" s="1"/>
      <c r="AU2509" s="1"/>
      <c r="AV2509" s="1"/>
      <c r="AW2509" s="1"/>
      <c r="AX2509" s="1"/>
      <c r="AY2509" s="1"/>
      <c r="AZ2509" s="1"/>
      <c r="BA2509" s="1"/>
      <c r="BB2509" s="1"/>
      <c r="BC2509" s="1"/>
      <c r="BD2509" s="1"/>
      <c r="BE2509" s="1"/>
      <c r="BF2509" s="1" t="s">
        <v>14668</v>
      </c>
      <c r="BG2509" s="1" t="s">
        <v>183</v>
      </c>
      <c r="BH2509" s="1"/>
      <c r="BI2509" s="1"/>
    </row>
    <row r="2510" customFormat="false" ht="12.75" hidden="false" customHeight="false" outlineLevel="0" collapsed="false">
      <c r="A2510" s="1" t="s">
        <v>2410</v>
      </c>
      <c r="B2510" s="1" t="s">
        <v>2411</v>
      </c>
      <c r="C2510" s="1" t="s">
        <v>177</v>
      </c>
      <c r="D2510" s="1" t="s">
        <v>1471</v>
      </c>
      <c r="E2510" s="1" t="s">
        <v>16884</v>
      </c>
      <c r="F2510" s="1" t="s">
        <v>2413</v>
      </c>
      <c r="G2510" s="1" t="n">
        <v>23</v>
      </c>
      <c r="H2510" s="1" t="n">
        <v>1000</v>
      </c>
      <c r="I2510" s="101" t="s">
        <v>188</v>
      </c>
      <c r="J2510" s="1"/>
      <c r="K2510" s="1" t="n">
        <f aca="false">IFERROR(VLOOKUP(A2510,'[2]Pivot HorizontalMRP'!$A$4:$B$2689,2,0),0)</f>
        <v>0</v>
      </c>
      <c r="L2510" s="1" t="n">
        <f aca="false">IFERROR(VLOOKUP(A2510,'[2]Pivot HorizontalMRP'!$A$4:$C$2689,3,0),0)</f>
        <v>959</v>
      </c>
      <c r="M2510" s="1" t="n">
        <f aca="false">IFERROR(VLOOKUP(A2510,'[2]Pivot HorizontalMRP'!$A$4:$D$2689,0.4,0),0)</f>
        <v>0</v>
      </c>
      <c r="N2510" s="1" t="n">
        <f aca="false">IFERROR(VLOOKUP(A2510,'[2]Pivot HorizontalMRP'!$A$4:$E$2689,5,0),0)</f>
        <v>0</v>
      </c>
      <c r="O2510" s="1" t="n">
        <f aca="false">K2510+L2510</f>
        <v>959</v>
      </c>
      <c r="P2510" s="1" t="n">
        <f aca="false">K2510+L2510+M2510+N2510</f>
        <v>959</v>
      </c>
      <c r="Q2510" s="1" t="n">
        <f aca="false">IFERROR(VLOOKUP(A2510,'[2]Pivot HorizontalMRP'!$A$4:$F$2689,6,0),0)</f>
        <v>149</v>
      </c>
      <c r="R2510" s="1" t="n">
        <f aca="false">IFERROR(VLOOKUP(A2510,'[2]Pivot HorizontalMRP'!$A$4:$G$2689,7,0),0)</f>
        <v>15</v>
      </c>
      <c r="S2510" s="1" t="n">
        <f aca="false">IFERROR(VLOOKUP(A2510,'[2]Pivot HorizontalMRP'!$A$4:$H$2689,8,0),0)</f>
        <v>20</v>
      </c>
      <c r="T2510" s="1" t="n">
        <f aca="false">IFERROR(VLOOKUP(A2510,'[2]Pivot HorizontalMRP'!$A$4:$I$2689,9,0),0)</f>
        <v>30</v>
      </c>
      <c r="U2510" s="1" t="n">
        <f aca="false">IF(I2510="delivery",O2510-SUM(Q2510+R2510),IF(I2510="PO",P2510-SUM(Q2510:R2510)))</f>
        <v>795</v>
      </c>
      <c r="V2510" s="81" t="n">
        <v>0.2</v>
      </c>
      <c r="W2510" s="81"/>
      <c r="X2510" s="81" t="n">
        <f aca="false">W2510-V2510</f>
        <v>-0.2</v>
      </c>
      <c r="Y2510" s="81"/>
      <c r="Z2510" s="81"/>
      <c r="AA2510" s="81"/>
      <c r="AB2510" s="81"/>
      <c r="AC2510" s="81"/>
      <c r="AD2510" s="81"/>
      <c r="AE2510" s="81"/>
      <c r="AF2510" s="81"/>
      <c r="AG2510" s="81"/>
      <c r="AH2510" s="81"/>
      <c r="AI2510" s="81"/>
      <c r="AJ2510" s="81"/>
      <c r="AK2510" s="81"/>
      <c r="AL2510" s="81"/>
      <c r="AM2510" s="81"/>
      <c r="AN2510" s="81"/>
      <c r="AO2510" s="81" t="str">
        <f aca="false">D2510</f>
        <v>Sanmina</v>
      </c>
      <c r="AP2510" s="1" t="s">
        <v>1474</v>
      </c>
      <c r="AQ2510" s="1"/>
      <c r="AR2510" s="1"/>
      <c r="AS2510" s="1"/>
      <c r="AT2510" s="1"/>
      <c r="AU2510" s="1"/>
      <c r="AV2510" s="1"/>
      <c r="AW2510" s="1"/>
      <c r="AX2510" s="1"/>
      <c r="AY2510" s="1"/>
      <c r="AZ2510" s="1"/>
      <c r="BA2510" s="1"/>
      <c r="BB2510" s="1"/>
      <c r="BC2510" s="1"/>
      <c r="BD2510" s="1"/>
      <c r="BE2510" s="1"/>
      <c r="BF2510" s="1" t="s">
        <v>14668</v>
      </c>
      <c r="BG2510" s="1" t="s">
        <v>183</v>
      </c>
      <c r="BH2510" s="1"/>
      <c r="BI2510" s="1"/>
    </row>
    <row r="2511" customFormat="false" ht="12.75" hidden="false" customHeight="false" outlineLevel="0" collapsed="false">
      <c r="A2511" s="1" t="s">
        <v>2414</v>
      </c>
      <c r="B2511" s="1" t="s">
        <v>2415</v>
      </c>
      <c r="C2511" s="1" t="s">
        <v>177</v>
      </c>
      <c r="D2511" s="1" t="s">
        <v>1471</v>
      </c>
      <c r="E2511" s="1" t="s">
        <v>16885</v>
      </c>
      <c r="F2511" s="1" t="s">
        <v>2417</v>
      </c>
      <c r="G2511" s="1" t="n">
        <v>23</v>
      </c>
      <c r="H2511" s="1" t="n">
        <v>1000</v>
      </c>
      <c r="I2511" s="101" t="s">
        <v>188</v>
      </c>
      <c r="J2511" s="1"/>
      <c r="K2511" s="1" t="n">
        <f aca="false">IFERROR(VLOOKUP(A2511,'[2]Pivot HorizontalMRP'!$A$4:$B$2689,2,0),0)</f>
        <v>0</v>
      </c>
      <c r="L2511" s="1" t="n">
        <f aca="false">IFERROR(VLOOKUP(A2511,'[2]Pivot HorizontalMRP'!$A$4:$C$2689,3,0),0)</f>
        <v>264</v>
      </c>
      <c r="M2511" s="1" t="n">
        <f aca="false">IFERROR(VLOOKUP(A2511,'[2]Pivot HorizontalMRP'!$A$4:$D$2689,0.4,0),0)</f>
        <v>0</v>
      </c>
      <c r="N2511" s="1" t="n">
        <f aca="false">IFERROR(VLOOKUP(A2511,'[2]Pivot HorizontalMRP'!$A$4:$E$2689,5,0),0)</f>
        <v>0</v>
      </c>
      <c r="O2511" s="1" t="n">
        <f aca="false">K2511+L2511</f>
        <v>264</v>
      </c>
      <c r="P2511" s="1" t="n">
        <f aca="false">K2511+L2511+M2511+N2511</f>
        <v>264</v>
      </c>
      <c r="Q2511" s="1" t="n">
        <f aca="false">IFERROR(VLOOKUP(A2511,'[2]Pivot HorizontalMRP'!$A$4:$F$2689,6,0),0)</f>
        <v>142</v>
      </c>
      <c r="R2511" s="1" t="n">
        <f aca="false">IFERROR(VLOOKUP(A2511,'[2]Pivot HorizontalMRP'!$A$4:$G$2689,7,0),0)</f>
        <v>0</v>
      </c>
      <c r="S2511" s="1" t="n">
        <f aca="false">IFERROR(VLOOKUP(A2511,'[2]Pivot HorizontalMRP'!$A$4:$H$2689,8,0),0)</f>
        <v>0</v>
      </c>
      <c r="T2511" s="1" t="n">
        <f aca="false">IFERROR(VLOOKUP(A2511,'[2]Pivot HorizontalMRP'!$A$4:$I$2689,9,0),0)</f>
        <v>0</v>
      </c>
      <c r="U2511" s="1" t="n">
        <f aca="false">IF(I2511="delivery",O2511-SUM(Q2511+R2511),IF(I2511="PO",P2511-SUM(Q2511:R2511)))</f>
        <v>122</v>
      </c>
      <c r="V2511" s="81" t="n">
        <v>0.2</v>
      </c>
      <c r="W2511" s="81"/>
      <c r="X2511" s="81" t="n">
        <f aca="false">W2511-V2511</f>
        <v>-0.2</v>
      </c>
      <c r="Y2511" s="81"/>
      <c r="Z2511" s="81"/>
      <c r="AA2511" s="81"/>
      <c r="AB2511" s="81"/>
      <c r="AC2511" s="81"/>
      <c r="AD2511" s="81"/>
      <c r="AE2511" s="81"/>
      <c r="AF2511" s="81"/>
      <c r="AG2511" s="81"/>
      <c r="AH2511" s="81"/>
      <c r="AI2511" s="81"/>
      <c r="AJ2511" s="81"/>
      <c r="AK2511" s="81"/>
      <c r="AL2511" s="81"/>
      <c r="AM2511" s="81"/>
      <c r="AN2511" s="81"/>
      <c r="AO2511" s="81" t="str">
        <f aca="false">D2511</f>
        <v>Sanmina</v>
      </c>
      <c r="AP2511" s="1" t="s">
        <v>1474</v>
      </c>
      <c r="AQ2511" s="1"/>
      <c r="AR2511" s="1"/>
      <c r="AS2511" s="1"/>
      <c r="AT2511" s="1"/>
      <c r="AU2511" s="1"/>
      <c r="AV2511" s="1"/>
      <c r="AW2511" s="1"/>
      <c r="AX2511" s="1"/>
      <c r="AY2511" s="1"/>
      <c r="AZ2511" s="1"/>
      <c r="BA2511" s="1"/>
      <c r="BB2511" s="1"/>
      <c r="BC2511" s="1"/>
      <c r="BD2511" s="1"/>
      <c r="BE2511" s="1"/>
      <c r="BF2511" s="1" t="s">
        <v>14668</v>
      </c>
      <c r="BG2511" s="1" t="s">
        <v>183</v>
      </c>
      <c r="BH2511" s="1"/>
      <c r="BI2511" s="1"/>
    </row>
    <row r="2512" customFormat="false" ht="12.75" hidden="false" customHeight="false" outlineLevel="0" collapsed="false">
      <c r="A2512" s="1" t="s">
        <v>7907</v>
      </c>
      <c r="B2512" s="1" t="s">
        <v>7908</v>
      </c>
      <c r="C2512" s="1" t="s">
        <v>177</v>
      </c>
      <c r="D2512" s="1" t="s">
        <v>1471</v>
      </c>
      <c r="E2512" s="1" t="s">
        <v>16886</v>
      </c>
      <c r="F2512" s="1" t="s">
        <v>7910</v>
      </c>
      <c r="G2512" s="1" t="n">
        <v>23</v>
      </c>
      <c r="H2512" s="1" t="n">
        <v>10000</v>
      </c>
      <c r="I2512" s="101" t="s">
        <v>188</v>
      </c>
      <c r="J2512" s="1"/>
      <c r="K2512" s="1" t="n">
        <f aca="false">IFERROR(VLOOKUP(A2512,'[2]Pivot HorizontalMRP'!$A$4:$B$2689,2,0),0)</f>
        <v>0</v>
      </c>
      <c r="L2512" s="1" t="n">
        <f aca="false">IFERROR(VLOOKUP(A2512,'[2]Pivot HorizontalMRP'!$A$4:$C$2689,3,0),0)</f>
        <v>6116</v>
      </c>
      <c r="M2512" s="1" t="n">
        <f aca="false">IFERROR(VLOOKUP(A2512,'[2]Pivot HorizontalMRP'!$A$4:$D$2689,0.4,0),0)</f>
        <v>0</v>
      </c>
      <c r="N2512" s="1" t="n">
        <f aca="false">IFERROR(VLOOKUP(A2512,'[2]Pivot HorizontalMRP'!$A$4:$E$2689,5,0),0)</f>
        <v>0</v>
      </c>
      <c r="O2512" s="1" t="n">
        <f aca="false">K2512+L2512</f>
        <v>6116</v>
      </c>
      <c r="P2512" s="1" t="n">
        <f aca="false">K2512+L2512+M2512+N2512</f>
        <v>6116</v>
      </c>
      <c r="Q2512" s="1" t="n">
        <f aca="false">IFERROR(VLOOKUP(A2512,'[2]Pivot HorizontalMRP'!$A$4:$F$2689,6,0),0)</f>
        <v>1018</v>
      </c>
      <c r="R2512" s="1" t="n">
        <f aca="false">IFERROR(VLOOKUP(A2512,'[2]Pivot HorizontalMRP'!$A$4:$G$2689,7,0),0)</f>
        <v>1444</v>
      </c>
      <c r="S2512" s="1" t="n">
        <f aca="false">IFERROR(VLOOKUP(A2512,'[2]Pivot HorizontalMRP'!$A$4:$H$2689,8,0),0)</f>
        <v>1534</v>
      </c>
      <c r="T2512" s="1" t="n">
        <f aca="false">IFERROR(VLOOKUP(A2512,'[2]Pivot HorizontalMRP'!$A$4:$I$2689,9,0),0)</f>
        <v>484</v>
      </c>
      <c r="U2512" s="1" t="n">
        <f aca="false">IF(I2512="delivery",O2512-SUM(Q2512+R2512),IF(I2512="PO",P2512-SUM(Q2512:R2512)))</f>
        <v>3654</v>
      </c>
      <c r="V2512" s="81" t="n">
        <v>0.07</v>
      </c>
      <c r="W2512" s="81"/>
      <c r="X2512" s="81" t="n">
        <f aca="false">W2512-V2512</f>
        <v>-0.07</v>
      </c>
      <c r="Y2512" s="81"/>
      <c r="Z2512" s="81"/>
      <c r="AA2512" s="81" t="n">
        <v>0.0197</v>
      </c>
      <c r="AB2512" s="81"/>
      <c r="AC2512" s="81"/>
      <c r="AD2512" s="81"/>
      <c r="AE2512" s="81"/>
      <c r="AF2512" s="81"/>
      <c r="AG2512" s="81"/>
      <c r="AH2512" s="81"/>
      <c r="AI2512" s="81"/>
      <c r="AJ2512" s="81"/>
      <c r="AK2512" s="81"/>
      <c r="AL2512" s="81"/>
      <c r="AM2512" s="81"/>
      <c r="AN2512" s="81"/>
      <c r="AO2512" s="81" t="str">
        <f aca="false">D2512</f>
        <v>Sanmina</v>
      </c>
      <c r="AP2512" s="1" t="s">
        <v>1474</v>
      </c>
      <c r="AQ2512" s="1"/>
      <c r="AR2512" s="1"/>
      <c r="AS2512" s="1"/>
      <c r="AT2512" s="1"/>
      <c r="AU2512" s="1"/>
      <c r="AV2512" s="1"/>
      <c r="AW2512" s="1"/>
      <c r="AX2512" s="1"/>
      <c r="AY2512" s="1"/>
      <c r="AZ2512" s="1"/>
      <c r="BA2512" s="1"/>
      <c r="BB2512" s="1"/>
      <c r="BC2512" s="1"/>
      <c r="BD2512" s="1"/>
      <c r="BE2512" s="1"/>
      <c r="BF2512" s="1" t="s">
        <v>14668</v>
      </c>
      <c r="BG2512" s="1" t="s">
        <v>183</v>
      </c>
      <c r="BH2512" s="1"/>
      <c r="BI2512" s="1"/>
    </row>
    <row r="2513" customFormat="false" ht="12.75" hidden="false" customHeight="false" outlineLevel="0" collapsed="false">
      <c r="A2513" s="1" t="s">
        <v>2418</v>
      </c>
      <c r="B2513" s="1" t="s">
        <v>2419</v>
      </c>
      <c r="C2513" s="1" t="s">
        <v>177</v>
      </c>
      <c r="D2513" s="110" t="s">
        <v>1471</v>
      </c>
      <c r="E2513" s="1" t="s">
        <v>2420</v>
      </c>
      <c r="F2513" s="1" t="s">
        <v>2421</v>
      </c>
      <c r="G2513" s="1" t="n">
        <v>21</v>
      </c>
      <c r="H2513" s="1" t="n">
        <v>5000</v>
      </c>
      <c r="I2513" s="101" t="s">
        <v>188</v>
      </c>
      <c r="J2513" s="1"/>
      <c r="K2513" s="1" t="n">
        <f aca="false">IFERROR(VLOOKUP(A2513,'[2]Pivot HorizontalMRP'!$A$4:$B$2689,2,0),0)</f>
        <v>0</v>
      </c>
      <c r="L2513" s="1" t="n">
        <f aca="false">IFERROR(VLOOKUP(A2513,'[2]Pivot HorizontalMRP'!$A$4:$C$2689,3,0),0)</f>
        <v>3986</v>
      </c>
      <c r="M2513" s="1" t="n">
        <f aca="false">IFERROR(VLOOKUP(A2513,'[2]Pivot HorizontalMRP'!$A$4:$D$2689,0.4,0),0)</f>
        <v>0</v>
      </c>
      <c r="N2513" s="1" t="n">
        <f aca="false">IFERROR(VLOOKUP(A2513,'[2]Pivot HorizontalMRP'!$A$4:$E$2689,5,0),0)</f>
        <v>0</v>
      </c>
      <c r="O2513" s="1" t="n">
        <f aca="false">K2513+L2513</f>
        <v>3986</v>
      </c>
      <c r="P2513" s="1" t="n">
        <f aca="false">K2513+L2513+M2513+N2513</f>
        <v>3986</v>
      </c>
      <c r="Q2513" s="1" t="n">
        <f aca="false">IFERROR(VLOOKUP(A2513,'[2]Pivot HorizontalMRP'!$A$4:$F$2689,6,0),0)</f>
        <v>4010</v>
      </c>
      <c r="R2513" s="1" t="n">
        <f aca="false">IFERROR(VLOOKUP(A2513,'[2]Pivot HorizontalMRP'!$A$4:$G$2689,7,0),0)</f>
        <v>2420</v>
      </c>
      <c r="S2513" s="1" t="n">
        <f aca="false">IFERROR(VLOOKUP(A2513,'[2]Pivot HorizontalMRP'!$A$4:$H$2689,8,0),0)</f>
        <v>2320</v>
      </c>
      <c r="T2513" s="1" t="n">
        <f aca="false">IFERROR(VLOOKUP(A2513,'[2]Pivot HorizontalMRP'!$A$4:$I$2689,9,0),0)</f>
        <v>1320</v>
      </c>
      <c r="U2513" s="1" t="n">
        <f aca="false">IF(I2513="delivery",O2513-SUM(Q2513+R2513),IF(I2513="PO",P2513-SUM(Q2513:R2513)))</f>
        <v>-2444</v>
      </c>
      <c r="V2513" s="81" t="n">
        <v>0.3592</v>
      </c>
      <c r="W2513" s="81"/>
      <c r="X2513" s="81" t="n">
        <f aca="false">W2513-V2513</f>
        <v>-0.3592</v>
      </c>
      <c r="Y2513" s="81"/>
      <c r="Z2513" s="81"/>
      <c r="AA2513" s="81" t="n">
        <v>0.36</v>
      </c>
      <c r="AB2513" s="81"/>
      <c r="AC2513" s="81"/>
      <c r="AD2513" s="81"/>
      <c r="AE2513" s="81"/>
      <c r="AF2513" s="81"/>
      <c r="AG2513" s="81"/>
      <c r="AH2513" s="81"/>
      <c r="AI2513" s="81"/>
      <c r="AJ2513" s="81"/>
      <c r="AK2513" s="81"/>
      <c r="AL2513" s="81"/>
      <c r="AM2513" s="81"/>
      <c r="AN2513" s="81"/>
      <c r="AO2513" s="110" t="s">
        <v>1471</v>
      </c>
      <c r="AP2513" s="105" t="s">
        <v>1474</v>
      </c>
      <c r="AQ2513" s="1"/>
      <c r="AR2513" s="1"/>
      <c r="AS2513" s="1"/>
      <c r="AT2513" s="1"/>
      <c r="AU2513" s="1"/>
      <c r="AV2513" s="1"/>
      <c r="AW2513" s="1"/>
      <c r="AX2513" s="1"/>
      <c r="AY2513" s="1"/>
      <c r="AZ2513" s="1"/>
      <c r="BA2513" s="1"/>
      <c r="BB2513" s="1"/>
      <c r="BC2513" s="1"/>
      <c r="BD2513" s="1"/>
      <c r="BE2513" s="1"/>
      <c r="BF2513" s="1" t="s">
        <v>14668</v>
      </c>
      <c r="BG2513" s="1" t="s">
        <v>183</v>
      </c>
      <c r="BH2513" s="1"/>
      <c r="BI2513" s="1"/>
    </row>
    <row r="2514" customFormat="false" ht="12.75" hidden="false" customHeight="false" outlineLevel="0" collapsed="false">
      <c r="A2514" s="1" t="s">
        <v>2422</v>
      </c>
      <c r="B2514" s="1" t="s">
        <v>2423</v>
      </c>
      <c r="C2514" s="1" t="s">
        <v>177</v>
      </c>
      <c r="D2514" s="110" t="s">
        <v>1471</v>
      </c>
      <c r="E2514" s="1" t="s">
        <v>2424</v>
      </c>
      <c r="F2514" s="1" t="s">
        <v>2425</v>
      </c>
      <c r="G2514" s="1" t="n">
        <v>25</v>
      </c>
      <c r="H2514" s="1" t="n">
        <v>5000</v>
      </c>
      <c r="I2514" s="101" t="s">
        <v>188</v>
      </c>
      <c r="J2514" s="1"/>
      <c r="K2514" s="1" t="n">
        <f aca="false">IFERROR(VLOOKUP(A2514,'[2]Pivot HorizontalMRP'!$A$4:$B$2689,2,0),0)</f>
        <v>0</v>
      </c>
      <c r="L2514" s="1" t="n">
        <f aca="false">IFERROR(VLOOKUP(A2514,'[2]Pivot HorizontalMRP'!$A$4:$C$2689,3,0),0)</f>
        <v>2365</v>
      </c>
      <c r="M2514" s="1" t="n">
        <f aca="false">IFERROR(VLOOKUP(A2514,'[2]Pivot HorizontalMRP'!$A$4:$D$2689,0.4,0),0)</f>
        <v>0</v>
      </c>
      <c r="N2514" s="1" t="n">
        <f aca="false">IFERROR(VLOOKUP(A2514,'[2]Pivot HorizontalMRP'!$A$4:$E$2689,5,0),0)</f>
        <v>5000</v>
      </c>
      <c r="O2514" s="1" t="n">
        <f aca="false">K2514+L2514</f>
        <v>2365</v>
      </c>
      <c r="P2514" s="1" t="n">
        <f aca="false">K2514+L2514+M2514+N2514</f>
        <v>7365</v>
      </c>
      <c r="Q2514" s="1" t="n">
        <f aca="false">IFERROR(VLOOKUP(A2514,'[2]Pivot HorizontalMRP'!$A$4:$F$2689,6,0),0)</f>
        <v>3775</v>
      </c>
      <c r="R2514" s="1" t="n">
        <f aca="false">IFERROR(VLOOKUP(A2514,'[2]Pivot HorizontalMRP'!$A$4:$G$2689,7,0),0)</f>
        <v>2420</v>
      </c>
      <c r="S2514" s="1" t="n">
        <f aca="false">IFERROR(VLOOKUP(A2514,'[2]Pivot HorizontalMRP'!$A$4:$H$2689,8,0),0)</f>
        <v>2320</v>
      </c>
      <c r="T2514" s="1" t="n">
        <f aca="false">IFERROR(VLOOKUP(A2514,'[2]Pivot HorizontalMRP'!$A$4:$I$2689,9,0),0)</f>
        <v>1320</v>
      </c>
      <c r="U2514" s="1" t="n">
        <f aca="false">IF(I2514="delivery",O2514-SUM(Q2514+R2514),IF(I2514="PO",P2514-SUM(Q2514:R2514)))</f>
        <v>1170</v>
      </c>
      <c r="V2514" s="81" t="n">
        <v>0.32</v>
      </c>
      <c r="W2514" s="81"/>
      <c r="X2514" s="81" t="n">
        <f aca="false">W2514-V2514</f>
        <v>-0.32</v>
      </c>
      <c r="Y2514" s="81"/>
      <c r="Z2514" s="81"/>
      <c r="AA2514" s="81" t="n">
        <v>0.32</v>
      </c>
      <c r="AB2514" s="81"/>
      <c r="AC2514" s="81"/>
      <c r="AD2514" s="81"/>
      <c r="AE2514" s="81"/>
      <c r="AF2514" s="81"/>
      <c r="AG2514" s="81"/>
      <c r="AH2514" s="81"/>
      <c r="AI2514" s="81"/>
      <c r="AJ2514" s="81"/>
      <c r="AK2514" s="81"/>
      <c r="AL2514" s="81"/>
      <c r="AM2514" s="81"/>
      <c r="AN2514" s="81"/>
      <c r="AO2514" s="110" t="s">
        <v>1471</v>
      </c>
      <c r="AP2514" s="105" t="s">
        <v>1474</v>
      </c>
      <c r="AQ2514" s="1"/>
      <c r="AR2514" s="1"/>
      <c r="AS2514" s="1"/>
      <c r="AT2514" s="1"/>
      <c r="AU2514" s="1"/>
      <c r="AV2514" s="1"/>
      <c r="AW2514" s="1"/>
      <c r="AX2514" s="1"/>
      <c r="AY2514" s="1"/>
      <c r="AZ2514" s="1"/>
      <c r="BA2514" s="1"/>
      <c r="BB2514" s="1"/>
      <c r="BC2514" s="1"/>
      <c r="BD2514" s="1"/>
      <c r="BE2514" s="1"/>
      <c r="BF2514" s="1" t="s">
        <v>14668</v>
      </c>
      <c r="BG2514" s="1" t="s">
        <v>183</v>
      </c>
      <c r="BH2514" s="1"/>
      <c r="BI2514" s="1"/>
    </row>
    <row r="2515" customFormat="false" ht="12.75" hidden="false" customHeight="false" outlineLevel="0" collapsed="false">
      <c r="A2515" s="1" t="s">
        <v>2426</v>
      </c>
      <c r="B2515" s="1" t="s">
        <v>2427</v>
      </c>
      <c r="C2515" s="1" t="s">
        <v>177</v>
      </c>
      <c r="D2515" s="110" t="s">
        <v>1471</v>
      </c>
      <c r="E2515" s="1" t="s">
        <v>2428</v>
      </c>
      <c r="F2515" s="1" t="s">
        <v>2429</v>
      </c>
      <c r="G2515" s="1" t="n">
        <v>21</v>
      </c>
      <c r="H2515" s="1" t="n">
        <v>5000</v>
      </c>
      <c r="I2515" s="101" t="s">
        <v>188</v>
      </c>
      <c r="J2515" s="1"/>
      <c r="K2515" s="1" t="n">
        <f aca="false">IFERROR(VLOOKUP(A2515,'[2]Pivot HorizontalMRP'!$A$4:$B$2689,2,0),0)</f>
        <v>0</v>
      </c>
      <c r="L2515" s="1" t="n">
        <f aca="false">IFERROR(VLOOKUP(A2515,'[2]Pivot HorizontalMRP'!$A$4:$C$2689,3,0),0)</f>
        <v>1765</v>
      </c>
      <c r="M2515" s="1" t="n">
        <f aca="false">IFERROR(VLOOKUP(A2515,'[2]Pivot HorizontalMRP'!$A$4:$D$2689,0.4,0),0)</f>
        <v>0</v>
      </c>
      <c r="N2515" s="1" t="n">
        <f aca="false">IFERROR(VLOOKUP(A2515,'[2]Pivot HorizontalMRP'!$A$4:$E$2689,5,0),0)</f>
        <v>0</v>
      </c>
      <c r="O2515" s="1" t="n">
        <f aca="false">K2515+L2515</f>
        <v>1765</v>
      </c>
      <c r="P2515" s="1" t="n">
        <f aca="false">K2515+L2515+M2515+N2515</f>
        <v>1765</v>
      </c>
      <c r="Q2515" s="1" t="n">
        <f aca="false">IFERROR(VLOOKUP(A2515,'[2]Pivot HorizontalMRP'!$A$4:$F$2689,6,0),0)</f>
        <v>206</v>
      </c>
      <c r="R2515" s="1" t="n">
        <f aca="false">IFERROR(VLOOKUP(A2515,'[2]Pivot HorizontalMRP'!$A$4:$G$2689,7,0),0)</f>
        <v>110</v>
      </c>
      <c r="S2515" s="1" t="n">
        <f aca="false">IFERROR(VLOOKUP(A2515,'[2]Pivot HorizontalMRP'!$A$4:$H$2689,8,0),0)</f>
        <v>80</v>
      </c>
      <c r="T2515" s="1" t="n">
        <f aca="false">IFERROR(VLOOKUP(A2515,'[2]Pivot HorizontalMRP'!$A$4:$I$2689,9,0),0)</f>
        <v>120</v>
      </c>
      <c r="U2515" s="1" t="n">
        <f aca="false">IF(I2515="delivery",O2515-SUM(Q2515+R2515),IF(I2515="PO",P2515-SUM(Q2515:R2515)))</f>
        <v>1449</v>
      </c>
      <c r="V2515" s="81" t="n">
        <v>0.4</v>
      </c>
      <c r="W2515" s="81"/>
      <c r="X2515" s="81" t="n">
        <f aca="false">W2515-V2515</f>
        <v>-0.4</v>
      </c>
      <c r="Y2515" s="81"/>
      <c r="Z2515" s="81"/>
      <c r="AA2515" s="81"/>
      <c r="AB2515" s="81"/>
      <c r="AC2515" s="81"/>
      <c r="AD2515" s="81"/>
      <c r="AE2515" s="81"/>
      <c r="AF2515" s="81"/>
      <c r="AG2515" s="81"/>
      <c r="AH2515" s="81"/>
      <c r="AI2515" s="81"/>
      <c r="AJ2515" s="81"/>
      <c r="AK2515" s="81"/>
      <c r="AL2515" s="81"/>
      <c r="AM2515" s="81"/>
      <c r="AN2515" s="81"/>
      <c r="AO2515" s="110" t="s">
        <v>1471</v>
      </c>
      <c r="AP2515" s="105" t="s">
        <v>1474</v>
      </c>
      <c r="AQ2515" s="1"/>
      <c r="AR2515" s="1"/>
      <c r="AS2515" s="1"/>
      <c r="AT2515" s="1"/>
      <c r="AU2515" s="1"/>
      <c r="AV2515" s="1"/>
      <c r="AW2515" s="1"/>
      <c r="AX2515" s="1"/>
      <c r="AY2515" s="1"/>
      <c r="AZ2515" s="1"/>
      <c r="BA2515" s="1"/>
      <c r="BB2515" s="1"/>
      <c r="BC2515" s="1"/>
      <c r="BD2515" s="1"/>
      <c r="BE2515" s="1"/>
      <c r="BF2515" s="1" t="s">
        <v>14668</v>
      </c>
      <c r="BG2515" s="1" t="s">
        <v>183</v>
      </c>
      <c r="BH2515" s="1"/>
      <c r="BI2515" s="1"/>
    </row>
    <row r="2516" customFormat="false" ht="12.75" hidden="false" customHeight="false" outlineLevel="0" collapsed="false">
      <c r="A2516" s="1" t="s">
        <v>16887</v>
      </c>
      <c r="B2516" s="1" t="s">
        <v>16888</v>
      </c>
      <c r="C2516" s="1" t="s">
        <v>177</v>
      </c>
      <c r="D2516" s="110" t="s">
        <v>1471</v>
      </c>
      <c r="E2516" s="1" t="s">
        <v>2432</v>
      </c>
      <c r="F2516" s="1" t="s">
        <v>16889</v>
      </c>
      <c r="G2516" s="1" t="n">
        <v>23</v>
      </c>
      <c r="H2516" s="1" t="n">
        <v>1000</v>
      </c>
      <c r="I2516" s="102" t="s">
        <v>188</v>
      </c>
      <c r="J2516" s="1"/>
      <c r="K2516" s="1" t="n">
        <f aca="false">IFERROR(VLOOKUP(A2516,'[2]Pivot HorizontalMRP'!$A$4:$B$2689,2,0),0)</f>
        <v>0</v>
      </c>
      <c r="L2516" s="1" t="n">
        <f aca="false">IFERROR(VLOOKUP(A2516,'[2]Pivot HorizontalMRP'!$A$4:$C$2689,3,0),0)</f>
        <v>1750</v>
      </c>
      <c r="M2516" s="1" t="n">
        <f aca="false">IFERROR(VLOOKUP(A2516,'[2]Pivot HorizontalMRP'!$A$4:$D$2689,0.4,0),0)</f>
        <v>0</v>
      </c>
      <c r="N2516" s="1" t="n">
        <f aca="false">IFERROR(VLOOKUP(A2516,'[2]Pivot HorizontalMRP'!$A$4:$E$2689,5,0),0)</f>
        <v>3000</v>
      </c>
      <c r="O2516" s="1" t="n">
        <f aca="false">K2516+L2516</f>
        <v>1750</v>
      </c>
      <c r="P2516" s="1" t="n">
        <f aca="false">K2516+L2516+M2516+N2516</f>
        <v>4750</v>
      </c>
      <c r="Q2516" s="1" t="n">
        <f aca="false">IFERROR(VLOOKUP(A2516,'[2]Pivot HorizontalMRP'!$A$4:$F$2689,6,0),0)</f>
        <v>3427</v>
      </c>
      <c r="R2516" s="1" t="n">
        <f aca="false">IFERROR(VLOOKUP(A2516,'[2]Pivot HorizontalMRP'!$A$4:$G$2689,7,0),0)</f>
        <v>2420</v>
      </c>
      <c r="S2516" s="1" t="n">
        <f aca="false">IFERROR(VLOOKUP(A2516,'[2]Pivot HorizontalMRP'!$A$4:$H$2689,8,0),0)</f>
        <v>2320</v>
      </c>
      <c r="T2516" s="1" t="n">
        <f aca="false">IFERROR(VLOOKUP(A2516,'[2]Pivot HorizontalMRP'!$A$4:$I$2689,9,0),0)</f>
        <v>1320</v>
      </c>
      <c r="U2516" s="1" t="n">
        <f aca="false">IF(I2516="delivery",O2516-SUM(Q2516+R2516),IF(I2516="PO",P2516-SUM(Q2516:R2516)))</f>
        <v>-1097</v>
      </c>
      <c r="V2516" s="81" t="n">
        <v>0.41</v>
      </c>
      <c r="W2516" s="81"/>
      <c r="X2516" s="81" t="n">
        <f aca="false">W2516-V2516</f>
        <v>-0.41</v>
      </c>
      <c r="Y2516" s="81"/>
      <c r="Z2516" s="81"/>
      <c r="AA2516" s="81" t="n">
        <v>0.41</v>
      </c>
      <c r="AB2516" s="81"/>
      <c r="AC2516" s="81"/>
      <c r="AD2516" s="81"/>
      <c r="AE2516" s="81"/>
      <c r="AF2516" s="81"/>
      <c r="AG2516" s="81"/>
      <c r="AH2516" s="81"/>
      <c r="AI2516" s="81"/>
      <c r="AJ2516" s="81"/>
      <c r="AK2516" s="81"/>
      <c r="AL2516" s="81"/>
      <c r="AM2516" s="81"/>
      <c r="AN2516" s="81"/>
      <c r="AO2516" s="110" t="s">
        <v>1471</v>
      </c>
      <c r="AP2516" s="102" t="s">
        <v>1474</v>
      </c>
      <c r="AQ2516" s="1"/>
      <c r="AR2516" s="1"/>
      <c r="AS2516" s="1"/>
      <c r="AT2516" s="1"/>
      <c r="AU2516" s="1"/>
      <c r="AV2516" s="1"/>
      <c r="AW2516" s="1"/>
      <c r="AX2516" s="1"/>
      <c r="AY2516" s="1"/>
      <c r="AZ2516" s="1"/>
      <c r="BA2516" s="1"/>
      <c r="BB2516" s="1"/>
      <c r="BC2516" s="1"/>
      <c r="BD2516" s="1"/>
      <c r="BE2516" s="1"/>
      <c r="BF2516" s="1" t="s">
        <v>946</v>
      </c>
      <c r="BG2516" s="1" t="s">
        <v>183</v>
      </c>
      <c r="BH2516" s="1"/>
      <c r="BI2516" s="1"/>
    </row>
    <row r="2517" customFormat="false" ht="12.75" hidden="false" customHeight="false" outlineLevel="0" collapsed="false">
      <c r="A2517" s="1" t="s">
        <v>2434</v>
      </c>
      <c r="B2517" s="1" t="s">
        <v>2435</v>
      </c>
      <c r="C2517" s="1" t="s">
        <v>177</v>
      </c>
      <c r="D2517" s="110" t="s">
        <v>1471</v>
      </c>
      <c r="E2517" s="1" t="s">
        <v>2436</v>
      </c>
      <c r="F2517" s="1" t="s">
        <v>2437</v>
      </c>
      <c r="G2517" s="1" t="n">
        <v>21</v>
      </c>
      <c r="H2517" s="1" t="n">
        <v>1000</v>
      </c>
      <c r="I2517" s="101" t="s">
        <v>188</v>
      </c>
      <c r="J2517" s="1"/>
      <c r="K2517" s="1" t="n">
        <f aca="false">IFERROR(VLOOKUP(A2517,'[2]Pivot HorizontalMRP'!$A$4:$B$2689,2,0),0)</f>
        <v>0</v>
      </c>
      <c r="L2517" s="1" t="n">
        <f aca="false">IFERROR(VLOOKUP(A2517,'[2]Pivot HorizontalMRP'!$A$4:$C$2689,3,0),0)</f>
        <v>758</v>
      </c>
      <c r="M2517" s="1" t="n">
        <f aca="false">IFERROR(VLOOKUP(A2517,'[2]Pivot HorizontalMRP'!$A$4:$D$2689,0.4,0),0)</f>
        <v>0</v>
      </c>
      <c r="N2517" s="1" t="n">
        <f aca="false">IFERROR(VLOOKUP(A2517,'[2]Pivot HorizontalMRP'!$A$4:$E$2689,5,0),0)</f>
        <v>1000</v>
      </c>
      <c r="O2517" s="1" t="n">
        <f aca="false">K2517+L2517</f>
        <v>758</v>
      </c>
      <c r="P2517" s="1" t="n">
        <f aca="false">K2517+L2517+M2517+N2517</f>
        <v>1758</v>
      </c>
      <c r="Q2517" s="1" t="n">
        <f aca="false">IFERROR(VLOOKUP(A2517,'[2]Pivot HorizontalMRP'!$A$4:$F$2689,6,0),0)</f>
        <v>96</v>
      </c>
      <c r="R2517" s="1" t="n">
        <f aca="false">IFERROR(VLOOKUP(A2517,'[2]Pivot HorizontalMRP'!$A$4:$G$2689,7,0),0)</f>
        <v>55</v>
      </c>
      <c r="S2517" s="1" t="n">
        <f aca="false">IFERROR(VLOOKUP(A2517,'[2]Pivot HorizontalMRP'!$A$4:$H$2689,8,0),0)</f>
        <v>40</v>
      </c>
      <c r="T2517" s="1" t="n">
        <f aca="false">IFERROR(VLOOKUP(A2517,'[2]Pivot HorizontalMRP'!$A$4:$I$2689,9,0),0)</f>
        <v>60</v>
      </c>
      <c r="U2517" s="1" t="n">
        <f aca="false">IF(I2517="delivery",O2517-SUM(Q2517+R2517),IF(I2517="PO",P2517-SUM(Q2517:R2517)))</f>
        <v>1607</v>
      </c>
      <c r="V2517" s="81" t="n">
        <v>0.41</v>
      </c>
      <c r="W2517" s="81"/>
      <c r="X2517" s="81" t="n">
        <f aca="false">W2517-V2517</f>
        <v>-0.41</v>
      </c>
      <c r="Y2517" s="81"/>
      <c r="Z2517" s="81"/>
      <c r="AA2517" s="81"/>
      <c r="AB2517" s="81"/>
      <c r="AC2517" s="81"/>
      <c r="AD2517" s="81"/>
      <c r="AE2517" s="81"/>
      <c r="AF2517" s="81"/>
      <c r="AG2517" s="81"/>
      <c r="AH2517" s="81"/>
      <c r="AI2517" s="81"/>
      <c r="AJ2517" s="81"/>
      <c r="AK2517" s="81"/>
      <c r="AL2517" s="81"/>
      <c r="AM2517" s="81"/>
      <c r="AN2517" s="81"/>
      <c r="AO2517" s="110" t="s">
        <v>1471</v>
      </c>
      <c r="AP2517" s="105" t="s">
        <v>1474</v>
      </c>
      <c r="AQ2517" s="1"/>
      <c r="AR2517" s="1"/>
      <c r="AS2517" s="1"/>
      <c r="AT2517" s="1"/>
      <c r="AU2517" s="1"/>
      <c r="AV2517" s="1"/>
      <c r="AW2517" s="1"/>
      <c r="AX2517" s="1"/>
      <c r="AY2517" s="1"/>
      <c r="AZ2517" s="1"/>
      <c r="BA2517" s="1"/>
      <c r="BB2517" s="1"/>
      <c r="BC2517" s="1"/>
      <c r="BD2517" s="1"/>
      <c r="BE2517" s="1"/>
      <c r="BF2517" s="1" t="s">
        <v>14668</v>
      </c>
      <c r="BG2517" s="1" t="s">
        <v>183</v>
      </c>
      <c r="BH2517" s="1"/>
      <c r="BI2517" s="1"/>
    </row>
    <row r="2518" customFormat="false" ht="12.75" hidden="false" customHeight="false" outlineLevel="0" collapsed="false">
      <c r="A2518" s="1" t="s">
        <v>16890</v>
      </c>
      <c r="B2518" s="1" t="s">
        <v>2439</v>
      </c>
      <c r="C2518" s="1" t="s">
        <v>177</v>
      </c>
      <c r="D2518" s="110" t="s">
        <v>1471</v>
      </c>
      <c r="E2518" s="1" t="s">
        <v>2440</v>
      </c>
      <c r="F2518" s="1" t="s">
        <v>16891</v>
      </c>
      <c r="G2518" s="1" t="n">
        <v>16</v>
      </c>
      <c r="H2518" s="1" t="n">
        <v>1000</v>
      </c>
      <c r="I2518" s="102" t="s">
        <v>188</v>
      </c>
      <c r="J2518" s="1"/>
      <c r="K2518" s="1" t="n">
        <f aca="false">IFERROR(VLOOKUP(A2518,'[2]Pivot HorizontalMRP'!$A$4:$B$2689,2,0),0)</f>
        <v>0</v>
      </c>
      <c r="L2518" s="1" t="n">
        <f aca="false">IFERROR(VLOOKUP(A2518,'[2]Pivot HorizontalMRP'!$A$4:$C$2689,3,0),0)</f>
        <v>0</v>
      </c>
      <c r="M2518" s="1" t="n">
        <f aca="false">IFERROR(VLOOKUP(A2518,'[2]Pivot HorizontalMRP'!$A$4:$D$2689,0.4,0),0)</f>
        <v>0</v>
      </c>
      <c r="N2518" s="1" t="n">
        <f aca="false">IFERROR(VLOOKUP(A2518,'[2]Pivot HorizontalMRP'!$A$4:$E$2689,5,0),0)</f>
        <v>0</v>
      </c>
      <c r="O2518" s="1" t="n">
        <f aca="false">K2518+L2518</f>
        <v>0</v>
      </c>
      <c r="P2518" s="1" t="n">
        <f aca="false">K2518+L2518+M2518+N2518</f>
        <v>0</v>
      </c>
      <c r="Q2518" s="1" t="n">
        <f aca="false">IFERROR(VLOOKUP(A2518,'[2]Pivot HorizontalMRP'!$A$4:$F$2689,6,0),0)</f>
        <v>71</v>
      </c>
      <c r="R2518" s="1" t="n">
        <f aca="false">IFERROR(VLOOKUP(A2518,'[2]Pivot HorizontalMRP'!$A$4:$G$2689,7,0),0)</f>
        <v>0</v>
      </c>
      <c r="S2518" s="1" t="n">
        <f aca="false">IFERROR(VLOOKUP(A2518,'[2]Pivot HorizontalMRP'!$A$4:$H$2689,8,0),0)</f>
        <v>0</v>
      </c>
      <c r="T2518" s="1" t="n">
        <f aca="false">IFERROR(VLOOKUP(A2518,'[2]Pivot HorizontalMRP'!$A$4:$I$2689,9,0),0)</f>
        <v>0</v>
      </c>
      <c r="U2518" s="1" t="n">
        <f aca="false">IF(I2518="delivery",O2518-SUM(Q2518+R2518),IF(I2518="PO",P2518-SUM(Q2518:R2518)))</f>
        <v>-71</v>
      </c>
      <c r="V2518" s="81" t="n">
        <v>1.95</v>
      </c>
      <c r="W2518" s="81"/>
      <c r="X2518" s="81" t="n">
        <f aca="false">W2518-V2518</f>
        <v>-1.95</v>
      </c>
      <c r="Y2518" s="81"/>
      <c r="Z2518" s="81"/>
      <c r="AA2518" s="81"/>
      <c r="AB2518" s="81"/>
      <c r="AC2518" s="81"/>
      <c r="AD2518" s="81"/>
      <c r="AE2518" s="81"/>
      <c r="AF2518" s="81"/>
      <c r="AG2518" s="81"/>
      <c r="AH2518" s="81"/>
      <c r="AI2518" s="81"/>
      <c r="AJ2518" s="81"/>
      <c r="AK2518" s="81"/>
      <c r="AL2518" s="81"/>
      <c r="AM2518" s="81"/>
      <c r="AN2518" s="81"/>
      <c r="AO2518" s="110" t="s">
        <v>1471</v>
      </c>
      <c r="AP2518" s="102" t="s">
        <v>1474</v>
      </c>
      <c r="AQ2518" s="1"/>
      <c r="AR2518" s="1"/>
      <c r="AS2518" s="1"/>
      <c r="AT2518" s="1"/>
      <c r="AU2518" s="1"/>
      <c r="AV2518" s="1"/>
      <c r="AW2518" s="1"/>
      <c r="AX2518" s="1"/>
      <c r="AY2518" s="1"/>
      <c r="AZ2518" s="1"/>
      <c r="BA2518" s="1"/>
      <c r="BB2518" s="1"/>
      <c r="BC2518" s="1"/>
      <c r="BD2518" s="1"/>
      <c r="BE2518" s="1"/>
      <c r="BF2518" s="1" t="s">
        <v>10507</v>
      </c>
      <c r="BG2518" s="1" t="s">
        <v>183</v>
      </c>
      <c r="BH2518" s="1"/>
      <c r="BI2518" s="1"/>
    </row>
    <row r="2519" customFormat="false" ht="12.75" hidden="false" customHeight="false" outlineLevel="0" collapsed="false">
      <c r="A2519" s="103" t="s">
        <v>2438</v>
      </c>
      <c r="B2519" s="99" t="s">
        <v>2439</v>
      </c>
      <c r="C2519" s="99" t="s">
        <v>177</v>
      </c>
      <c r="D2519" s="110" t="s">
        <v>1471</v>
      </c>
      <c r="E2519" s="99" t="s">
        <v>2440</v>
      </c>
      <c r="F2519" s="99" t="s">
        <v>2441</v>
      </c>
      <c r="G2519" s="99" t="n">
        <v>21</v>
      </c>
      <c r="H2519" s="99" t="n">
        <v>1000</v>
      </c>
      <c r="I2519" s="99" t="s">
        <v>188</v>
      </c>
      <c r="K2519" s="1" t="n">
        <f aca="false">IFERROR(VLOOKUP(A2519,'[2]Pivot HorizontalMRP'!$A$4:$B$2689,2,0),0)</f>
        <v>0</v>
      </c>
      <c r="L2519" s="1" t="n">
        <f aca="false">IFERROR(VLOOKUP(A2519,'[2]Pivot HorizontalMRP'!$A$4:$C$2689,3,0),0)</f>
        <v>248</v>
      </c>
      <c r="M2519" s="1" t="n">
        <f aca="false">IFERROR(VLOOKUP(A2519,'[2]Pivot HorizontalMRP'!$A$4:$D$2689,0.4,0),0)</f>
        <v>0</v>
      </c>
      <c r="N2519" s="1" t="n">
        <f aca="false">IFERROR(VLOOKUP(A2519,'[2]Pivot HorizontalMRP'!$A$4:$E$2689,5,0),0)</f>
        <v>0</v>
      </c>
      <c r="O2519" s="1" t="n">
        <f aca="false">K2519+L2519</f>
        <v>248</v>
      </c>
      <c r="P2519" s="1" t="n">
        <f aca="false">K2519+L2519+M2519+N2519</f>
        <v>248</v>
      </c>
      <c r="Q2519" s="1" t="n">
        <f aca="false">IFERROR(VLOOKUP(A2519,'[2]Pivot HorizontalMRP'!$A$4:$F$2689,6,0),0)</f>
        <v>48</v>
      </c>
      <c r="R2519" s="1" t="n">
        <f aca="false">IFERROR(VLOOKUP(A2519,'[2]Pivot HorizontalMRP'!$A$4:$G$2689,7,0),0)</f>
        <v>0</v>
      </c>
      <c r="S2519" s="1" t="n">
        <f aca="false">IFERROR(VLOOKUP(A2519,'[2]Pivot HorizontalMRP'!$A$4:$H$2689,8,0),0)</f>
        <v>0</v>
      </c>
      <c r="T2519" s="1" t="n">
        <f aca="false">IFERROR(VLOOKUP(A2519,'[2]Pivot HorizontalMRP'!$A$4:$I$2689,9,0),0)</f>
        <v>0</v>
      </c>
      <c r="U2519" s="1" t="n">
        <f aca="false">IF(I2519="delivery",O2519-SUM(Q2519+R2519),IF(I2519="PO",P2519-SUM(Q2519:R2519)))</f>
        <v>200</v>
      </c>
      <c r="V2519" s="99" t="n">
        <v>1.15</v>
      </c>
      <c r="X2519" s="81" t="n">
        <f aca="false">W2519-V2519</f>
        <v>-1.15</v>
      </c>
      <c r="AA2519" s="81"/>
      <c r="AO2519" s="110" t="s">
        <v>1471</v>
      </c>
      <c r="AP2519" s="105" t="s">
        <v>1474</v>
      </c>
      <c r="BF2519" s="99" t="s">
        <v>14668</v>
      </c>
      <c r="BG2519" s="1" t="s">
        <v>183</v>
      </c>
    </row>
    <row r="2520" customFormat="false" ht="12.75" hidden="false" customHeight="false" outlineLevel="0" collapsed="false">
      <c r="A2520" s="1" t="s">
        <v>2442</v>
      </c>
      <c r="B2520" s="1" t="s">
        <v>2443</v>
      </c>
      <c r="C2520" s="1" t="s">
        <v>177</v>
      </c>
      <c r="D2520" s="110" t="s">
        <v>1471</v>
      </c>
      <c r="E2520" s="1" t="s">
        <v>2444</v>
      </c>
      <c r="F2520" s="1" t="s">
        <v>2445</v>
      </c>
      <c r="G2520" s="1" t="n">
        <v>21</v>
      </c>
      <c r="H2520" s="1" t="n">
        <v>5000</v>
      </c>
      <c r="I2520" s="101" t="s">
        <v>188</v>
      </c>
      <c r="J2520" s="1"/>
      <c r="K2520" s="1" t="n">
        <f aca="false">IFERROR(VLOOKUP(A2520,'[2]Pivot HorizontalMRP'!$A$4:$B$2689,2,0),0)</f>
        <v>0</v>
      </c>
      <c r="L2520" s="1" t="n">
        <f aca="false">IFERROR(VLOOKUP(A2520,'[2]Pivot HorizontalMRP'!$A$4:$C$2689,3,0),0)</f>
        <v>2891</v>
      </c>
      <c r="M2520" s="1" t="n">
        <f aca="false">IFERROR(VLOOKUP(A2520,'[2]Pivot HorizontalMRP'!$A$4:$D$2689,0.4,0),0)</f>
        <v>0</v>
      </c>
      <c r="N2520" s="1" t="n">
        <f aca="false">IFERROR(VLOOKUP(A2520,'[2]Pivot HorizontalMRP'!$A$4:$E$2689,5,0),0)</f>
        <v>0</v>
      </c>
      <c r="O2520" s="1" t="n">
        <f aca="false">K2520+L2520</f>
        <v>2891</v>
      </c>
      <c r="P2520" s="1" t="n">
        <f aca="false">K2520+L2520+M2520+N2520</f>
        <v>2891</v>
      </c>
      <c r="Q2520" s="1" t="n">
        <f aca="false">IFERROR(VLOOKUP(A2520,'[2]Pivot HorizontalMRP'!$A$4:$F$2689,6,0),0)</f>
        <v>126</v>
      </c>
      <c r="R2520" s="1" t="n">
        <f aca="false">IFERROR(VLOOKUP(A2520,'[2]Pivot HorizontalMRP'!$A$4:$G$2689,7,0),0)</f>
        <v>11</v>
      </c>
      <c r="S2520" s="1" t="n">
        <f aca="false">IFERROR(VLOOKUP(A2520,'[2]Pivot HorizontalMRP'!$A$4:$H$2689,8,0),0)</f>
        <v>8</v>
      </c>
      <c r="T2520" s="1" t="n">
        <f aca="false">IFERROR(VLOOKUP(A2520,'[2]Pivot HorizontalMRP'!$A$4:$I$2689,9,0),0)</f>
        <v>68</v>
      </c>
      <c r="U2520" s="1" t="n">
        <f aca="false">IF(I2520="delivery",O2520-SUM(Q2520+R2520),IF(I2520="PO",P2520-SUM(Q2520:R2520)))</f>
        <v>2754</v>
      </c>
      <c r="V2520" s="81" t="n">
        <v>0.245</v>
      </c>
      <c r="W2520" s="81"/>
      <c r="X2520" s="81" t="n">
        <f aca="false">W2520-V2520</f>
        <v>-0.245</v>
      </c>
      <c r="Y2520" s="81"/>
      <c r="Z2520" s="81"/>
      <c r="AA2520" s="81"/>
      <c r="AB2520" s="81"/>
      <c r="AC2520" s="81"/>
      <c r="AD2520" s="81"/>
      <c r="AE2520" s="81"/>
      <c r="AF2520" s="81"/>
      <c r="AG2520" s="81"/>
      <c r="AH2520" s="81"/>
      <c r="AI2520" s="81"/>
      <c r="AJ2520" s="81"/>
      <c r="AK2520" s="81"/>
      <c r="AL2520" s="81"/>
      <c r="AM2520" s="81"/>
      <c r="AN2520" s="81"/>
      <c r="AO2520" s="110" t="s">
        <v>1471</v>
      </c>
      <c r="AP2520" s="105" t="s">
        <v>1474</v>
      </c>
      <c r="AQ2520" s="1"/>
      <c r="AR2520" s="1"/>
      <c r="AS2520" s="1"/>
      <c r="AT2520" s="1"/>
      <c r="AU2520" s="1"/>
      <c r="AV2520" s="1"/>
      <c r="AW2520" s="1"/>
      <c r="AX2520" s="1"/>
      <c r="AY2520" s="1"/>
      <c r="AZ2520" s="1"/>
      <c r="BA2520" s="1"/>
      <c r="BB2520" s="1"/>
      <c r="BC2520" s="1"/>
      <c r="BD2520" s="1"/>
      <c r="BE2520" s="1"/>
      <c r="BF2520" s="1" t="s">
        <v>14668</v>
      </c>
      <c r="BG2520" s="1" t="s">
        <v>183</v>
      </c>
      <c r="BH2520" s="1"/>
      <c r="BI2520" s="1"/>
    </row>
    <row r="2521" customFormat="false" ht="12.75" hidden="false" customHeight="false" outlineLevel="0" collapsed="false">
      <c r="A2521" s="1" t="s">
        <v>2450</v>
      </c>
      <c r="B2521" s="1" t="s">
        <v>2451</v>
      </c>
      <c r="C2521" s="1" t="s">
        <v>177</v>
      </c>
      <c r="D2521" s="110" t="s">
        <v>1471</v>
      </c>
      <c r="E2521" s="1" t="s">
        <v>2452</v>
      </c>
      <c r="F2521" s="1" t="s">
        <v>2453</v>
      </c>
      <c r="G2521" s="1" t="n">
        <v>21</v>
      </c>
      <c r="H2521" s="1" t="n">
        <v>1000</v>
      </c>
      <c r="I2521" s="101" t="s">
        <v>188</v>
      </c>
      <c r="J2521" s="1"/>
      <c r="K2521" s="1" t="n">
        <f aca="false">IFERROR(VLOOKUP(A2521,'[2]Pivot HorizontalMRP'!$A$4:$B$2689,2,0),0)</f>
        <v>0</v>
      </c>
      <c r="L2521" s="1" t="n">
        <f aca="false">IFERROR(VLOOKUP(A2521,'[2]Pivot HorizontalMRP'!$A$4:$C$2689,3,0),0)</f>
        <v>611</v>
      </c>
      <c r="M2521" s="1" t="n">
        <f aca="false">IFERROR(VLOOKUP(A2521,'[2]Pivot HorizontalMRP'!$A$4:$D$2689,0.4,0),0)</f>
        <v>0</v>
      </c>
      <c r="N2521" s="1" t="n">
        <f aca="false">IFERROR(VLOOKUP(A2521,'[2]Pivot HorizontalMRP'!$A$4:$E$2689,5,0),0)</f>
        <v>0</v>
      </c>
      <c r="O2521" s="1" t="n">
        <f aca="false">K2521+L2521</f>
        <v>611</v>
      </c>
      <c r="P2521" s="1" t="n">
        <f aca="false">K2521+L2521+M2521+N2521</f>
        <v>611</v>
      </c>
      <c r="Q2521" s="1" t="n">
        <f aca="false">IFERROR(VLOOKUP(A2521,'[2]Pivot HorizontalMRP'!$A$4:$F$2689,6,0),0)</f>
        <v>2</v>
      </c>
      <c r="R2521" s="1" t="n">
        <f aca="false">IFERROR(VLOOKUP(A2521,'[2]Pivot HorizontalMRP'!$A$4:$G$2689,7,0),0)</f>
        <v>0</v>
      </c>
      <c r="S2521" s="1" t="n">
        <f aca="false">IFERROR(VLOOKUP(A2521,'[2]Pivot HorizontalMRP'!$A$4:$H$2689,8,0),0)</f>
        <v>0</v>
      </c>
      <c r="T2521" s="1" t="n">
        <f aca="false">IFERROR(VLOOKUP(A2521,'[2]Pivot HorizontalMRP'!$A$4:$I$2689,9,0),0)</f>
        <v>0</v>
      </c>
      <c r="U2521" s="1" t="n">
        <f aca="false">IF(I2521="delivery",O2521-SUM(Q2521+R2521),IF(I2521="PO",P2521-SUM(Q2521:R2521)))</f>
        <v>609</v>
      </c>
      <c r="V2521" s="81" t="n">
        <v>0.54</v>
      </c>
      <c r="W2521" s="81"/>
      <c r="X2521" s="81" t="n">
        <f aca="false">W2521-V2521</f>
        <v>-0.54</v>
      </c>
      <c r="Y2521" s="81"/>
      <c r="Z2521" s="81"/>
      <c r="AA2521" s="81"/>
      <c r="AB2521" s="81"/>
      <c r="AC2521" s="81"/>
      <c r="AD2521" s="81"/>
      <c r="AE2521" s="81"/>
      <c r="AF2521" s="81"/>
      <c r="AG2521" s="81"/>
      <c r="AH2521" s="81"/>
      <c r="AI2521" s="81"/>
      <c r="AJ2521" s="81"/>
      <c r="AK2521" s="81"/>
      <c r="AL2521" s="81"/>
      <c r="AM2521" s="81"/>
      <c r="AN2521" s="81"/>
      <c r="AO2521" s="110" t="s">
        <v>1471</v>
      </c>
      <c r="AP2521" s="105" t="s">
        <v>1474</v>
      </c>
      <c r="AQ2521" s="1"/>
      <c r="AR2521" s="1"/>
      <c r="AS2521" s="1"/>
      <c r="AT2521" s="1"/>
      <c r="AU2521" s="1"/>
      <c r="AV2521" s="1"/>
      <c r="AW2521" s="1"/>
      <c r="AX2521" s="1"/>
      <c r="AY2521" s="1"/>
      <c r="AZ2521" s="1"/>
      <c r="BA2521" s="1"/>
      <c r="BB2521" s="1"/>
      <c r="BC2521" s="1"/>
      <c r="BD2521" s="1"/>
      <c r="BE2521" s="1"/>
      <c r="BF2521" s="1" t="s">
        <v>14668</v>
      </c>
      <c r="BG2521" s="1" t="s">
        <v>183</v>
      </c>
      <c r="BH2521" s="1"/>
      <c r="BI2521" s="1"/>
    </row>
    <row r="2522" customFormat="false" ht="12.75" hidden="false" customHeight="false" outlineLevel="0" collapsed="false">
      <c r="A2522" s="1" t="s">
        <v>2454</v>
      </c>
      <c r="B2522" s="1" t="s">
        <v>2455</v>
      </c>
      <c r="C2522" s="1" t="s">
        <v>177</v>
      </c>
      <c r="D2522" s="110" t="s">
        <v>1471</v>
      </c>
      <c r="E2522" s="1" t="s">
        <v>2456</v>
      </c>
      <c r="F2522" s="1" t="s">
        <v>2457</v>
      </c>
      <c r="G2522" s="1" t="n">
        <v>21</v>
      </c>
      <c r="H2522" s="1" t="n">
        <v>1000</v>
      </c>
      <c r="I2522" s="101" t="s">
        <v>188</v>
      </c>
      <c r="J2522" s="1"/>
      <c r="K2522" s="1" t="n">
        <f aca="false">IFERROR(VLOOKUP(A2522,'[2]Pivot HorizontalMRP'!$A$4:$B$2689,2,0),0)</f>
        <v>0</v>
      </c>
      <c r="L2522" s="1" t="n">
        <f aca="false">IFERROR(VLOOKUP(A2522,'[2]Pivot HorizontalMRP'!$A$4:$C$2689,3,0),0)</f>
        <v>185</v>
      </c>
      <c r="M2522" s="1" t="n">
        <f aca="false">IFERROR(VLOOKUP(A2522,'[2]Pivot HorizontalMRP'!$A$4:$D$2689,0.4,0),0)</f>
        <v>0</v>
      </c>
      <c r="N2522" s="1" t="n">
        <f aca="false">IFERROR(VLOOKUP(A2522,'[2]Pivot HorizontalMRP'!$A$4:$E$2689,5,0),0)</f>
        <v>0</v>
      </c>
      <c r="O2522" s="1" t="n">
        <f aca="false">K2522+L2522</f>
        <v>185</v>
      </c>
      <c r="P2522" s="1" t="n">
        <f aca="false">K2522+L2522+M2522+N2522</f>
        <v>185</v>
      </c>
      <c r="Q2522" s="1" t="n">
        <f aca="false">IFERROR(VLOOKUP(A2522,'[2]Pivot HorizontalMRP'!$A$4:$F$2689,6,0),0)</f>
        <v>1</v>
      </c>
      <c r="R2522" s="1" t="n">
        <f aca="false">IFERROR(VLOOKUP(A2522,'[2]Pivot HorizontalMRP'!$A$4:$G$2689,7,0),0)</f>
        <v>0</v>
      </c>
      <c r="S2522" s="1" t="n">
        <f aca="false">IFERROR(VLOOKUP(A2522,'[2]Pivot HorizontalMRP'!$A$4:$H$2689,8,0),0)</f>
        <v>0</v>
      </c>
      <c r="T2522" s="1" t="n">
        <f aca="false">IFERROR(VLOOKUP(A2522,'[2]Pivot HorizontalMRP'!$A$4:$I$2689,9,0),0)</f>
        <v>0</v>
      </c>
      <c r="U2522" s="1" t="n">
        <f aca="false">IF(I2522="delivery",O2522-SUM(Q2522+R2522),IF(I2522="PO",P2522-SUM(Q2522:R2522)))</f>
        <v>184</v>
      </c>
      <c r="V2522" s="81" t="n">
        <v>0.54</v>
      </c>
      <c r="W2522" s="81"/>
      <c r="X2522" s="81" t="n">
        <f aca="false">W2522-V2522</f>
        <v>-0.54</v>
      </c>
      <c r="Y2522" s="81"/>
      <c r="Z2522" s="81"/>
      <c r="AA2522" s="81"/>
      <c r="AB2522" s="81"/>
      <c r="AC2522" s="81"/>
      <c r="AD2522" s="81"/>
      <c r="AE2522" s="81"/>
      <c r="AF2522" s="81"/>
      <c r="AG2522" s="81"/>
      <c r="AH2522" s="81"/>
      <c r="AI2522" s="81"/>
      <c r="AJ2522" s="81"/>
      <c r="AK2522" s="81"/>
      <c r="AL2522" s="81"/>
      <c r="AM2522" s="81"/>
      <c r="AN2522" s="81"/>
      <c r="AO2522" s="110" t="s">
        <v>1471</v>
      </c>
      <c r="AP2522" s="105" t="s">
        <v>1474</v>
      </c>
      <c r="AQ2522" s="1"/>
      <c r="AR2522" s="1"/>
      <c r="AS2522" s="1"/>
      <c r="AT2522" s="1"/>
      <c r="AU2522" s="1"/>
      <c r="AV2522" s="1"/>
      <c r="AW2522" s="1"/>
      <c r="AX2522" s="1"/>
      <c r="AY2522" s="1"/>
      <c r="AZ2522" s="1"/>
      <c r="BA2522" s="1"/>
      <c r="BB2522" s="1"/>
      <c r="BC2522" s="1"/>
      <c r="BD2522" s="1"/>
      <c r="BE2522" s="1"/>
      <c r="BF2522" s="1" t="s">
        <v>14668</v>
      </c>
      <c r="BG2522" s="1" t="s">
        <v>183</v>
      </c>
      <c r="BH2522" s="1"/>
      <c r="BI2522" s="1"/>
    </row>
    <row r="2523" customFormat="false" ht="12.75" hidden="false" customHeight="false" outlineLevel="0" collapsed="false">
      <c r="A2523" s="1" t="s">
        <v>16892</v>
      </c>
      <c r="B2523" s="1" t="s">
        <v>2459</v>
      </c>
      <c r="C2523" s="1" t="s">
        <v>177</v>
      </c>
      <c r="D2523" s="110" t="s">
        <v>1471</v>
      </c>
      <c r="E2523" s="1" t="s">
        <v>16893</v>
      </c>
      <c r="F2523" s="1" t="s">
        <v>2461</v>
      </c>
      <c r="G2523" s="1" t="n">
        <v>16</v>
      </c>
      <c r="H2523" s="1" t="n">
        <v>1000</v>
      </c>
      <c r="I2523" s="102" t="s">
        <v>188</v>
      </c>
      <c r="J2523" s="1"/>
      <c r="K2523" s="1" t="n">
        <f aca="false">IFERROR(VLOOKUP(A2523,'[2]Pivot HorizontalMRP'!$A$4:$B$2689,2,0),0)</f>
        <v>0</v>
      </c>
      <c r="L2523" s="1" t="n">
        <f aca="false">IFERROR(VLOOKUP(A2523,'[2]Pivot HorizontalMRP'!$A$4:$C$2689,3,0),0)</f>
        <v>20</v>
      </c>
      <c r="M2523" s="1" t="n">
        <f aca="false">IFERROR(VLOOKUP(A2523,'[2]Pivot HorizontalMRP'!$A$4:$D$2689,0.4,0),0)</f>
        <v>0</v>
      </c>
      <c r="N2523" s="1" t="n">
        <f aca="false">IFERROR(VLOOKUP(A2523,'[2]Pivot HorizontalMRP'!$A$4:$E$2689,5,0),0)</f>
        <v>0</v>
      </c>
      <c r="O2523" s="1" t="n">
        <f aca="false">K2523+L2523</f>
        <v>20</v>
      </c>
      <c r="P2523" s="1" t="n">
        <f aca="false">K2523+L2523+M2523+N2523</f>
        <v>20</v>
      </c>
      <c r="Q2523" s="1" t="n">
        <f aca="false">IFERROR(VLOOKUP(A2523,'[2]Pivot HorizontalMRP'!$A$4:$F$2689,6,0),0)</f>
        <v>870</v>
      </c>
      <c r="R2523" s="1" t="n">
        <f aca="false">IFERROR(VLOOKUP(A2523,'[2]Pivot HorizontalMRP'!$A$4:$G$2689,7,0),0)</f>
        <v>528</v>
      </c>
      <c r="S2523" s="1" t="n">
        <f aca="false">IFERROR(VLOOKUP(A2523,'[2]Pivot HorizontalMRP'!$A$4:$H$2689,8,0),0)</f>
        <v>528</v>
      </c>
      <c r="T2523" s="1" t="n">
        <f aca="false">IFERROR(VLOOKUP(A2523,'[2]Pivot HorizontalMRP'!$A$4:$I$2689,9,0),0)</f>
        <v>528</v>
      </c>
      <c r="U2523" s="1" t="n">
        <f aca="false">IF(I2523="delivery",O2523-SUM(Q2523+R2523),IF(I2523="PO",P2523-SUM(Q2523:R2523)))</f>
        <v>-1378</v>
      </c>
      <c r="V2523" s="81" t="n">
        <v>0.6</v>
      </c>
      <c r="W2523" s="81"/>
      <c r="X2523" s="81" t="n">
        <f aca="false">W2523-V2523</f>
        <v>-0.6</v>
      </c>
      <c r="Y2523" s="81"/>
      <c r="Z2523" s="81"/>
      <c r="AA2523" s="81"/>
      <c r="AB2523" s="81"/>
      <c r="AC2523" s="81"/>
      <c r="AD2523" s="81"/>
      <c r="AE2523" s="81"/>
      <c r="AF2523" s="81"/>
      <c r="AG2523" s="81"/>
      <c r="AH2523" s="81"/>
      <c r="AI2523" s="81"/>
      <c r="AJ2523" s="81"/>
      <c r="AK2523" s="81"/>
      <c r="AL2523" s="81"/>
      <c r="AM2523" s="81"/>
      <c r="AN2523" s="81"/>
      <c r="AO2523" s="110" t="s">
        <v>1471</v>
      </c>
      <c r="AP2523" s="102" t="s">
        <v>1474</v>
      </c>
      <c r="AQ2523" s="1"/>
      <c r="AR2523" s="1"/>
      <c r="AS2523" s="1"/>
      <c r="AT2523" s="1"/>
      <c r="AU2523" s="1"/>
      <c r="AV2523" s="1"/>
      <c r="AW2523" s="1"/>
      <c r="AX2523" s="1"/>
      <c r="AY2523" s="1"/>
      <c r="AZ2523" s="1"/>
      <c r="BA2523" s="1"/>
      <c r="BB2523" s="1"/>
      <c r="BC2523" s="1"/>
      <c r="BD2523" s="1"/>
      <c r="BE2523" s="1"/>
      <c r="BF2523" s="1" t="s">
        <v>10507</v>
      </c>
      <c r="BG2523" s="1" t="s">
        <v>183</v>
      </c>
      <c r="BH2523" s="1"/>
      <c r="BI2523" s="1"/>
    </row>
    <row r="2524" customFormat="false" ht="12.75" hidden="false" customHeight="false" outlineLevel="0" collapsed="false">
      <c r="A2524" s="103" t="s">
        <v>2458</v>
      </c>
      <c r="B2524" s="99" t="s">
        <v>2459</v>
      </c>
      <c r="C2524" s="99" t="s">
        <v>177</v>
      </c>
      <c r="D2524" s="110" t="s">
        <v>1471</v>
      </c>
      <c r="E2524" s="99" t="s">
        <v>16893</v>
      </c>
      <c r="F2524" s="99" t="s">
        <v>2461</v>
      </c>
      <c r="G2524" s="99" t="n">
        <v>21</v>
      </c>
      <c r="H2524" s="99" t="n">
        <v>1000</v>
      </c>
      <c r="I2524" s="99" t="s">
        <v>188</v>
      </c>
      <c r="K2524" s="1" t="n">
        <f aca="false">IFERROR(VLOOKUP(A2524,'[2]Pivot HorizontalMRP'!$A$4:$B$2689,2,0),0)</f>
        <v>0</v>
      </c>
      <c r="L2524" s="1" t="n">
        <f aca="false">IFERROR(VLOOKUP(A2524,'[2]Pivot HorizontalMRP'!$A$4:$C$2689,3,0),0)</f>
        <v>980</v>
      </c>
      <c r="M2524" s="1" t="n">
        <f aca="false">IFERROR(VLOOKUP(A2524,'[2]Pivot HorizontalMRP'!$A$4:$D$2689,0.4,0),0)</f>
        <v>0</v>
      </c>
      <c r="N2524" s="1" t="n">
        <f aca="false">IFERROR(VLOOKUP(A2524,'[2]Pivot HorizontalMRP'!$A$4:$E$2689,5,0),0)</f>
        <v>0</v>
      </c>
      <c r="O2524" s="1" t="n">
        <f aca="false">K2524+L2524</f>
        <v>980</v>
      </c>
      <c r="P2524" s="1" t="n">
        <f aca="false">K2524+L2524+M2524+N2524</f>
        <v>980</v>
      </c>
      <c r="Q2524" s="1" t="n">
        <f aca="false">IFERROR(VLOOKUP(A2524,'[2]Pivot HorizontalMRP'!$A$4:$F$2689,6,0),0)</f>
        <v>0</v>
      </c>
      <c r="R2524" s="1" t="n">
        <f aca="false">IFERROR(VLOOKUP(A2524,'[2]Pivot HorizontalMRP'!$A$4:$G$2689,7,0),0)</f>
        <v>0</v>
      </c>
      <c r="S2524" s="1" t="n">
        <f aca="false">IFERROR(VLOOKUP(A2524,'[2]Pivot HorizontalMRP'!$A$4:$H$2689,8,0),0)</f>
        <v>0</v>
      </c>
      <c r="T2524" s="1" t="n">
        <f aca="false">IFERROR(VLOOKUP(A2524,'[2]Pivot HorizontalMRP'!$A$4:$I$2689,9,0),0)</f>
        <v>0</v>
      </c>
      <c r="U2524" s="1" t="n">
        <f aca="false">IF(I2524="delivery",O2524-SUM(Q2524+R2524),IF(I2524="PO",P2524-SUM(Q2524:R2524)))</f>
        <v>980</v>
      </c>
      <c r="V2524" s="99" t="n">
        <v>0.6</v>
      </c>
      <c r="X2524" s="81" t="n">
        <f aca="false">W2524-V2524</f>
        <v>-0.6</v>
      </c>
      <c r="AA2524" s="81"/>
      <c r="AO2524" s="110" t="s">
        <v>1471</v>
      </c>
      <c r="AP2524" s="105" t="s">
        <v>1474</v>
      </c>
      <c r="BF2524" s="99" t="s">
        <v>14668</v>
      </c>
      <c r="BG2524" s="1" t="s">
        <v>183</v>
      </c>
    </row>
    <row r="2525" customFormat="false" ht="12.75" hidden="false" customHeight="false" outlineLevel="0" collapsed="false">
      <c r="A2525" s="1" t="s">
        <v>7911</v>
      </c>
      <c r="B2525" s="1" t="s">
        <v>7912</v>
      </c>
      <c r="C2525" s="1" t="s">
        <v>177</v>
      </c>
      <c r="D2525" s="1" t="s">
        <v>1471</v>
      </c>
      <c r="E2525" s="1" t="s">
        <v>7913</v>
      </c>
      <c r="F2525" s="1" t="s">
        <v>7914</v>
      </c>
      <c r="G2525" s="1" t="n">
        <v>23</v>
      </c>
      <c r="H2525" s="1" t="n">
        <v>1000</v>
      </c>
      <c r="I2525" s="101" t="s">
        <v>188</v>
      </c>
      <c r="J2525" s="1"/>
      <c r="K2525" s="1" t="n">
        <f aca="false">IFERROR(VLOOKUP(A2525,'[2]Pivot HorizontalMRP'!$A$4:$B$2689,2,0),0)</f>
        <v>0</v>
      </c>
      <c r="L2525" s="1" t="n">
        <f aca="false">IFERROR(VLOOKUP(A2525,'[2]Pivot HorizontalMRP'!$A$4:$C$2689,3,0),0)</f>
        <v>24253</v>
      </c>
      <c r="M2525" s="1" t="n">
        <f aca="false">IFERROR(VLOOKUP(A2525,'[2]Pivot HorizontalMRP'!$A$4:$D$2689,0.4,0),0)</f>
        <v>0</v>
      </c>
      <c r="N2525" s="1" t="n">
        <f aca="false">IFERROR(VLOOKUP(A2525,'[2]Pivot HorizontalMRP'!$A$4:$E$2689,5,0),0)</f>
        <v>0</v>
      </c>
      <c r="O2525" s="1" t="n">
        <f aca="false">K2525+L2525</f>
        <v>24253</v>
      </c>
      <c r="P2525" s="1" t="n">
        <f aca="false">K2525+L2525+M2525+N2525</f>
        <v>24253</v>
      </c>
      <c r="Q2525" s="1" t="n">
        <f aca="false">IFERROR(VLOOKUP(A2525,'[2]Pivot HorizontalMRP'!$A$4:$F$2689,6,0),0)</f>
        <v>850</v>
      </c>
      <c r="R2525" s="1" t="n">
        <f aca="false">IFERROR(VLOOKUP(A2525,'[2]Pivot HorizontalMRP'!$A$4:$G$2689,7,0),0)</f>
        <v>3290</v>
      </c>
      <c r="S2525" s="1" t="n">
        <f aca="false">IFERROR(VLOOKUP(A2525,'[2]Pivot HorizontalMRP'!$A$4:$H$2689,8,0),0)</f>
        <v>2236</v>
      </c>
      <c r="T2525" s="1" t="n">
        <f aca="false">IFERROR(VLOOKUP(A2525,'[2]Pivot HorizontalMRP'!$A$4:$I$2689,9,0),0)</f>
        <v>1436</v>
      </c>
      <c r="U2525" s="1" t="n">
        <f aca="false">IF(I2525="delivery",O2525-SUM(Q2525+R2525),IF(I2525="PO",P2525-SUM(Q2525:R2525)))</f>
        <v>20113</v>
      </c>
      <c r="V2525" s="81" t="n">
        <v>0.2</v>
      </c>
      <c r="W2525" s="81"/>
      <c r="X2525" s="81" t="n">
        <f aca="false">W2525-V2525</f>
        <v>-0.2</v>
      </c>
      <c r="Y2525" s="81"/>
      <c r="Z2525" s="81"/>
      <c r="AA2525" s="81"/>
      <c r="AB2525" s="81"/>
      <c r="AC2525" s="81"/>
      <c r="AD2525" s="81"/>
      <c r="AE2525" s="81"/>
      <c r="AF2525" s="81"/>
      <c r="AG2525" s="81"/>
      <c r="AH2525" s="81"/>
      <c r="AI2525" s="81"/>
      <c r="AJ2525" s="81"/>
      <c r="AK2525" s="81"/>
      <c r="AL2525" s="81"/>
      <c r="AM2525" s="81"/>
      <c r="AN2525" s="81"/>
      <c r="AO2525" s="110" t="s">
        <v>1471</v>
      </c>
      <c r="AP2525" s="1" t="s">
        <v>1474</v>
      </c>
      <c r="AQ2525" s="1"/>
      <c r="AR2525" s="1"/>
      <c r="AS2525" s="1"/>
      <c r="AT2525" s="1"/>
      <c r="AU2525" s="1"/>
      <c r="AV2525" s="1"/>
      <c r="AW2525" s="1"/>
      <c r="AX2525" s="1"/>
      <c r="AY2525" s="1"/>
      <c r="AZ2525" s="1"/>
      <c r="BA2525" s="1"/>
      <c r="BB2525" s="1"/>
      <c r="BC2525" s="1"/>
      <c r="BD2525" s="1"/>
      <c r="BE2525" s="1"/>
      <c r="BF2525" s="1" t="s">
        <v>14668</v>
      </c>
      <c r="BG2525" s="1" t="s">
        <v>183</v>
      </c>
      <c r="BH2525" s="1"/>
      <c r="BI2525" s="1"/>
    </row>
    <row r="2526" customFormat="false" ht="12.75" hidden="false" customHeight="false" outlineLevel="0" collapsed="false">
      <c r="A2526" s="1" t="s">
        <v>2477</v>
      </c>
      <c r="B2526" s="1" t="s">
        <v>2478</v>
      </c>
      <c r="C2526" s="1" t="s">
        <v>177</v>
      </c>
      <c r="D2526" s="110" t="s">
        <v>1471</v>
      </c>
      <c r="E2526" s="1" t="s">
        <v>2479</v>
      </c>
      <c r="F2526" s="1" t="s">
        <v>2480</v>
      </c>
      <c r="G2526" s="1" t="n">
        <v>21</v>
      </c>
      <c r="H2526" s="1" t="n">
        <v>1000</v>
      </c>
      <c r="I2526" s="101" t="s">
        <v>188</v>
      </c>
      <c r="J2526" s="1"/>
      <c r="K2526" s="1" t="n">
        <f aca="false">IFERROR(VLOOKUP(A2526,'[2]Pivot HorizontalMRP'!$A$4:$B$2689,2,0),0)</f>
        <v>0</v>
      </c>
      <c r="L2526" s="1" t="n">
        <f aca="false">IFERROR(VLOOKUP(A2526,'[2]Pivot HorizontalMRP'!$A$4:$C$2689,3,0),0)</f>
        <v>1000</v>
      </c>
      <c r="M2526" s="1" t="n">
        <f aca="false">IFERROR(VLOOKUP(A2526,'[2]Pivot HorizontalMRP'!$A$4:$D$2689,0.4,0),0)</f>
        <v>0</v>
      </c>
      <c r="N2526" s="1" t="n">
        <f aca="false">IFERROR(VLOOKUP(A2526,'[2]Pivot HorizontalMRP'!$A$4:$E$2689,5,0),0)</f>
        <v>0</v>
      </c>
      <c r="O2526" s="1" t="n">
        <f aca="false">K2526+L2526</f>
        <v>1000</v>
      </c>
      <c r="P2526" s="1" t="n">
        <f aca="false">K2526+L2526+M2526+N2526</f>
        <v>1000</v>
      </c>
      <c r="Q2526" s="1" t="n">
        <f aca="false">IFERROR(VLOOKUP(A2526,'[2]Pivot HorizontalMRP'!$A$4:$F$2689,6,0),0)</f>
        <v>349</v>
      </c>
      <c r="R2526" s="1" t="n">
        <f aca="false">IFERROR(VLOOKUP(A2526,'[2]Pivot HorizontalMRP'!$A$4:$G$2689,7,0),0)</f>
        <v>360</v>
      </c>
      <c r="S2526" s="1" t="n">
        <f aca="false">IFERROR(VLOOKUP(A2526,'[2]Pivot HorizontalMRP'!$A$4:$H$2689,8,0),0)</f>
        <v>222</v>
      </c>
      <c r="T2526" s="1" t="n">
        <f aca="false">IFERROR(VLOOKUP(A2526,'[2]Pivot HorizontalMRP'!$A$4:$I$2689,9,0),0)</f>
        <v>234</v>
      </c>
      <c r="U2526" s="1" t="n">
        <f aca="false">IF(I2526="delivery",O2526-SUM(Q2526+R2526),IF(I2526="PO",P2526-SUM(Q2526:R2526)))</f>
        <v>291</v>
      </c>
      <c r="V2526" s="81" t="n">
        <v>0.35</v>
      </c>
      <c r="W2526" s="81"/>
      <c r="X2526" s="81" t="n">
        <f aca="false">W2526-V2526</f>
        <v>-0.35</v>
      </c>
      <c r="Y2526" s="81"/>
      <c r="Z2526" s="81"/>
      <c r="AA2526" s="81"/>
      <c r="AB2526" s="81"/>
      <c r="AC2526" s="81"/>
      <c r="AD2526" s="81"/>
      <c r="AE2526" s="81"/>
      <c r="AF2526" s="81"/>
      <c r="AG2526" s="81"/>
      <c r="AH2526" s="81"/>
      <c r="AI2526" s="81"/>
      <c r="AJ2526" s="81"/>
      <c r="AK2526" s="81"/>
      <c r="AL2526" s="81"/>
      <c r="AM2526" s="81"/>
      <c r="AN2526" s="81"/>
      <c r="AO2526" s="110" t="s">
        <v>1471</v>
      </c>
      <c r="AP2526" s="105" t="s">
        <v>1474</v>
      </c>
      <c r="AQ2526" s="1"/>
      <c r="AR2526" s="1"/>
      <c r="AS2526" s="1"/>
      <c r="AT2526" s="1"/>
      <c r="AU2526" s="1"/>
      <c r="AV2526" s="1"/>
      <c r="AW2526" s="1"/>
      <c r="AX2526" s="1"/>
      <c r="AY2526" s="1"/>
      <c r="AZ2526" s="1"/>
      <c r="BA2526" s="1"/>
      <c r="BB2526" s="1"/>
      <c r="BC2526" s="1"/>
      <c r="BD2526" s="1"/>
      <c r="BE2526" s="1"/>
      <c r="BF2526" s="1" t="s">
        <v>14668</v>
      </c>
      <c r="BG2526" s="1" t="s">
        <v>183</v>
      </c>
      <c r="BH2526" s="1"/>
      <c r="BI2526" s="1"/>
    </row>
    <row r="2527" customFormat="false" ht="12.75" hidden="false" customHeight="false" outlineLevel="0" collapsed="false">
      <c r="A2527" s="1" t="s">
        <v>2481</v>
      </c>
      <c r="B2527" s="1" t="s">
        <v>2482</v>
      </c>
      <c r="C2527" s="1" t="s">
        <v>177</v>
      </c>
      <c r="D2527" s="110" t="s">
        <v>1471</v>
      </c>
      <c r="E2527" s="1" t="s">
        <v>2483</v>
      </c>
      <c r="F2527" s="1" t="s">
        <v>2484</v>
      </c>
      <c r="G2527" s="1" t="n">
        <v>21</v>
      </c>
      <c r="H2527" s="1" t="n">
        <v>1000</v>
      </c>
      <c r="I2527" s="101" t="s">
        <v>188</v>
      </c>
      <c r="J2527" s="1"/>
      <c r="K2527" s="1" t="n">
        <f aca="false">IFERROR(VLOOKUP(A2527,'[2]Pivot HorizontalMRP'!$A$4:$B$2689,2,0),0)</f>
        <v>0</v>
      </c>
      <c r="L2527" s="1" t="n">
        <f aca="false">IFERROR(VLOOKUP(A2527,'[2]Pivot HorizontalMRP'!$A$4:$C$2689,3,0),0)</f>
        <v>1000</v>
      </c>
      <c r="M2527" s="1" t="n">
        <f aca="false">IFERROR(VLOOKUP(A2527,'[2]Pivot HorizontalMRP'!$A$4:$D$2689,0.4,0),0)</f>
        <v>0</v>
      </c>
      <c r="N2527" s="1" t="n">
        <f aca="false">IFERROR(VLOOKUP(A2527,'[2]Pivot HorizontalMRP'!$A$4:$E$2689,5,0),0)</f>
        <v>0</v>
      </c>
      <c r="O2527" s="1" t="n">
        <f aca="false">K2527+L2527</f>
        <v>1000</v>
      </c>
      <c r="P2527" s="1" t="n">
        <f aca="false">K2527+L2527+M2527+N2527</f>
        <v>1000</v>
      </c>
      <c r="Q2527" s="1" t="n">
        <f aca="false">IFERROR(VLOOKUP(A2527,'[2]Pivot HorizontalMRP'!$A$4:$F$2689,6,0),0)</f>
        <v>349</v>
      </c>
      <c r="R2527" s="1" t="n">
        <f aca="false">IFERROR(VLOOKUP(A2527,'[2]Pivot HorizontalMRP'!$A$4:$G$2689,7,0),0)</f>
        <v>360</v>
      </c>
      <c r="S2527" s="1" t="n">
        <f aca="false">IFERROR(VLOOKUP(A2527,'[2]Pivot HorizontalMRP'!$A$4:$H$2689,8,0),0)</f>
        <v>222</v>
      </c>
      <c r="T2527" s="1" t="n">
        <f aca="false">IFERROR(VLOOKUP(A2527,'[2]Pivot HorizontalMRP'!$A$4:$I$2689,9,0),0)</f>
        <v>234</v>
      </c>
      <c r="U2527" s="1" t="n">
        <f aca="false">IF(I2527="delivery",O2527-SUM(Q2527+R2527),IF(I2527="PO",P2527-SUM(Q2527:R2527)))</f>
        <v>291</v>
      </c>
      <c r="V2527" s="81" t="n">
        <v>0.35</v>
      </c>
      <c r="W2527" s="81"/>
      <c r="X2527" s="81" t="n">
        <f aca="false">W2527-V2527</f>
        <v>-0.35</v>
      </c>
      <c r="Y2527" s="81"/>
      <c r="Z2527" s="81"/>
      <c r="AA2527" s="81"/>
      <c r="AB2527" s="81"/>
      <c r="AC2527" s="81"/>
      <c r="AD2527" s="81"/>
      <c r="AE2527" s="81"/>
      <c r="AF2527" s="81"/>
      <c r="AG2527" s="81"/>
      <c r="AH2527" s="81"/>
      <c r="AI2527" s="81"/>
      <c r="AJ2527" s="81"/>
      <c r="AK2527" s="81"/>
      <c r="AL2527" s="81"/>
      <c r="AM2527" s="81"/>
      <c r="AN2527" s="81"/>
      <c r="AO2527" s="110" t="s">
        <v>1471</v>
      </c>
      <c r="AP2527" s="105" t="s">
        <v>1474</v>
      </c>
      <c r="AQ2527" s="1"/>
      <c r="AR2527" s="1"/>
      <c r="AS2527" s="1"/>
      <c r="AT2527" s="1"/>
      <c r="AU2527" s="1"/>
      <c r="AV2527" s="1"/>
      <c r="AW2527" s="1"/>
      <c r="AX2527" s="1"/>
      <c r="AY2527" s="1"/>
      <c r="AZ2527" s="1"/>
      <c r="BA2527" s="1"/>
      <c r="BB2527" s="1"/>
      <c r="BC2527" s="1"/>
      <c r="BD2527" s="1"/>
      <c r="BE2527" s="1"/>
      <c r="BF2527" s="1" t="s">
        <v>14668</v>
      </c>
      <c r="BG2527" s="1" t="s">
        <v>183</v>
      </c>
      <c r="BH2527" s="1"/>
      <c r="BI2527" s="1"/>
    </row>
    <row r="2528" customFormat="false" ht="12.75" hidden="false" customHeight="false" outlineLevel="0" collapsed="false">
      <c r="A2528" s="1" t="s">
        <v>16894</v>
      </c>
      <c r="B2528" s="1" t="s">
        <v>2486</v>
      </c>
      <c r="C2528" s="1" t="s">
        <v>177</v>
      </c>
      <c r="D2528" s="110" t="s">
        <v>1471</v>
      </c>
      <c r="E2528" s="1" t="s">
        <v>2487</v>
      </c>
      <c r="F2528" s="1" t="s">
        <v>2488</v>
      </c>
      <c r="G2528" s="1" t="n">
        <v>28</v>
      </c>
      <c r="H2528" s="1" t="n">
        <v>1</v>
      </c>
      <c r="I2528" s="102" t="s">
        <v>188</v>
      </c>
      <c r="J2528" s="1"/>
      <c r="K2528" s="1" t="n">
        <f aca="false">IFERROR(VLOOKUP(A2528,'[2]Pivot HorizontalMRP'!$A$4:$B$2689,2,0),0)</f>
        <v>0</v>
      </c>
      <c r="L2528" s="1" t="n">
        <f aca="false">IFERROR(VLOOKUP(A2528,'[2]Pivot HorizontalMRP'!$A$4:$C$2689,3,0),0)</f>
        <v>0</v>
      </c>
      <c r="M2528" s="1" t="n">
        <f aca="false">IFERROR(VLOOKUP(A2528,'[2]Pivot HorizontalMRP'!$A$4:$D$2689,0.4,0),0)</f>
        <v>0</v>
      </c>
      <c r="N2528" s="1" t="n">
        <f aca="false">IFERROR(VLOOKUP(A2528,'[2]Pivot HorizontalMRP'!$A$4:$E$2689,5,0),0)</f>
        <v>0</v>
      </c>
      <c r="O2528" s="1" t="n">
        <f aca="false">K2528+L2528</f>
        <v>0</v>
      </c>
      <c r="P2528" s="1" t="n">
        <f aca="false">K2528+L2528+M2528+N2528</f>
        <v>0</v>
      </c>
      <c r="Q2528" s="1" t="n">
        <f aca="false">IFERROR(VLOOKUP(A2528,'[2]Pivot HorizontalMRP'!$A$4:$F$2689,6,0),0)</f>
        <v>1474</v>
      </c>
      <c r="R2528" s="1" t="n">
        <f aca="false">IFERROR(VLOOKUP(A2528,'[2]Pivot HorizontalMRP'!$A$4:$G$2689,7,0),0)</f>
        <v>2442</v>
      </c>
      <c r="S2528" s="1" t="n">
        <f aca="false">IFERROR(VLOOKUP(A2528,'[2]Pivot HorizontalMRP'!$A$4:$H$2689,8,0),0)</f>
        <v>3524</v>
      </c>
      <c r="T2528" s="1" t="n">
        <f aca="false">IFERROR(VLOOKUP(A2528,'[2]Pivot HorizontalMRP'!$A$4:$I$2689,9,0),0)</f>
        <v>2676</v>
      </c>
      <c r="U2528" s="1" t="n">
        <f aca="false">IF(I2528="delivery",O2528-SUM(Q2528+R2528),IF(I2528="PO",P2528-SUM(Q2528:R2528)))</f>
        <v>-3916</v>
      </c>
      <c r="V2528" s="81" t="n">
        <v>1E-005</v>
      </c>
      <c r="W2528" s="81"/>
      <c r="X2528" s="81" t="n">
        <f aca="false">W2528-V2528</f>
        <v>-1E-005</v>
      </c>
      <c r="Y2528" s="81"/>
      <c r="Z2528" s="81"/>
      <c r="AA2528" s="81"/>
      <c r="AB2528" s="81"/>
      <c r="AC2528" s="81"/>
      <c r="AD2528" s="81"/>
      <c r="AE2528" s="81"/>
      <c r="AF2528" s="81"/>
      <c r="AG2528" s="81"/>
      <c r="AH2528" s="81"/>
      <c r="AI2528" s="81"/>
      <c r="AJ2528" s="81"/>
      <c r="AK2528" s="81"/>
      <c r="AL2528" s="81"/>
      <c r="AM2528" s="81"/>
      <c r="AN2528" s="81"/>
      <c r="AO2528" s="110" t="s">
        <v>1471</v>
      </c>
      <c r="AP2528" s="102" t="s">
        <v>1474</v>
      </c>
      <c r="AQ2528" s="1"/>
      <c r="AR2528" s="1"/>
      <c r="AS2528" s="1"/>
      <c r="AT2528" s="1"/>
      <c r="AU2528" s="1"/>
      <c r="AV2528" s="1"/>
      <c r="AW2528" s="1"/>
      <c r="AX2528" s="1"/>
      <c r="AY2528" s="1"/>
      <c r="AZ2528" s="1"/>
      <c r="BA2528" s="1"/>
      <c r="BB2528" s="1"/>
      <c r="BC2528" s="1"/>
      <c r="BD2528" s="1"/>
      <c r="BE2528" s="1"/>
      <c r="BF2528" s="1" t="s">
        <v>10540</v>
      </c>
      <c r="BG2528" s="1" t="s">
        <v>183</v>
      </c>
      <c r="BH2528" s="1"/>
      <c r="BI2528" s="1"/>
    </row>
    <row r="2529" customFormat="false" ht="12.75" hidden="false" customHeight="false" outlineLevel="0" collapsed="false">
      <c r="A2529" s="103" t="s">
        <v>2485</v>
      </c>
      <c r="B2529" s="99" t="s">
        <v>2486</v>
      </c>
      <c r="C2529" s="99" t="s">
        <v>177</v>
      </c>
      <c r="D2529" s="110" t="s">
        <v>1471</v>
      </c>
      <c r="E2529" s="99" t="s">
        <v>2487</v>
      </c>
      <c r="F2529" s="99" t="s">
        <v>2488</v>
      </c>
      <c r="G2529" s="99" t="n">
        <v>21</v>
      </c>
      <c r="H2529" s="99" t="n">
        <v>1000</v>
      </c>
      <c r="I2529" s="99" t="s">
        <v>188</v>
      </c>
      <c r="K2529" s="1" t="n">
        <f aca="false">IFERROR(VLOOKUP(A2529,'[2]Pivot HorizontalMRP'!$A$4:$B$2689,2,0),0)</f>
        <v>0</v>
      </c>
      <c r="L2529" s="1" t="n">
        <f aca="false">IFERROR(VLOOKUP(A2529,'[2]Pivot HorizontalMRP'!$A$4:$C$2689,3,0),0)</f>
        <v>2598</v>
      </c>
      <c r="M2529" s="1" t="n">
        <f aca="false">IFERROR(VLOOKUP(A2529,'[2]Pivot HorizontalMRP'!$A$4:$D$2689,0.4,0),0)</f>
        <v>0</v>
      </c>
      <c r="N2529" s="1" t="n">
        <f aca="false">IFERROR(VLOOKUP(A2529,'[2]Pivot HorizontalMRP'!$A$4:$E$2689,5,0),0)</f>
        <v>0</v>
      </c>
      <c r="O2529" s="1" t="n">
        <f aca="false">K2529+L2529</f>
        <v>2598</v>
      </c>
      <c r="P2529" s="1" t="n">
        <f aca="false">K2529+L2529+M2529+N2529</f>
        <v>2598</v>
      </c>
      <c r="Q2529" s="1" t="n">
        <f aca="false">IFERROR(VLOOKUP(A2529,'[2]Pivot HorizontalMRP'!$A$4:$F$2689,6,0),0)</f>
        <v>2</v>
      </c>
      <c r="R2529" s="1" t="n">
        <f aca="false">IFERROR(VLOOKUP(A2529,'[2]Pivot HorizontalMRP'!$A$4:$G$2689,7,0),0)</f>
        <v>0</v>
      </c>
      <c r="S2529" s="1" t="n">
        <f aca="false">IFERROR(VLOOKUP(A2529,'[2]Pivot HorizontalMRP'!$A$4:$H$2689,8,0),0)</f>
        <v>0</v>
      </c>
      <c r="T2529" s="1" t="n">
        <f aca="false">IFERROR(VLOOKUP(A2529,'[2]Pivot HorizontalMRP'!$A$4:$I$2689,9,0),0)</f>
        <v>0</v>
      </c>
      <c r="U2529" s="1" t="n">
        <f aca="false">IF(I2529="delivery",O2529-SUM(Q2529+R2529),IF(I2529="PO",P2529-SUM(Q2529:R2529)))</f>
        <v>2596</v>
      </c>
      <c r="V2529" s="99" t="n">
        <v>0.35</v>
      </c>
      <c r="X2529" s="81" t="n">
        <f aca="false">W2529-V2529</f>
        <v>-0.35</v>
      </c>
      <c r="AA2529" s="81"/>
      <c r="AO2529" s="110" t="s">
        <v>1471</v>
      </c>
      <c r="AP2529" s="105" t="s">
        <v>1474</v>
      </c>
      <c r="BF2529" s="99" t="s">
        <v>14668</v>
      </c>
      <c r="BG2529" s="1" t="s">
        <v>183</v>
      </c>
    </row>
    <row r="2530" customFormat="false" ht="12.75" hidden="false" customHeight="false" outlineLevel="0" collapsed="false">
      <c r="A2530" s="1" t="s">
        <v>16895</v>
      </c>
      <c r="B2530" s="1" t="s">
        <v>2490</v>
      </c>
      <c r="C2530" s="1" t="s">
        <v>177</v>
      </c>
      <c r="D2530" s="110" t="s">
        <v>1471</v>
      </c>
      <c r="E2530" s="1" t="s">
        <v>2491</v>
      </c>
      <c r="F2530" s="1" t="s">
        <v>2492</v>
      </c>
      <c r="G2530" s="1" t="n">
        <v>25</v>
      </c>
      <c r="H2530" s="1" t="n">
        <v>1</v>
      </c>
      <c r="I2530" s="102" t="s">
        <v>188</v>
      </c>
      <c r="J2530" s="1"/>
      <c r="K2530" s="1" t="n">
        <f aca="false">IFERROR(VLOOKUP(A2530,'[2]Pivot HorizontalMRP'!$A$4:$B$2689,2,0),0)</f>
        <v>0</v>
      </c>
      <c r="L2530" s="1" t="n">
        <f aca="false">IFERROR(VLOOKUP(A2530,'[2]Pivot HorizontalMRP'!$A$4:$C$2689,3,0),0)</f>
        <v>0</v>
      </c>
      <c r="M2530" s="1" t="n">
        <f aca="false">IFERROR(VLOOKUP(A2530,'[2]Pivot HorizontalMRP'!$A$4:$D$2689,0.4,0),0)</f>
        <v>0</v>
      </c>
      <c r="N2530" s="1" t="n">
        <f aca="false">IFERROR(VLOOKUP(A2530,'[2]Pivot HorizontalMRP'!$A$4:$E$2689,5,0),0)</f>
        <v>0</v>
      </c>
      <c r="O2530" s="1" t="n">
        <f aca="false">K2530+L2530</f>
        <v>0</v>
      </c>
      <c r="P2530" s="1" t="n">
        <f aca="false">K2530+L2530+M2530+N2530</f>
        <v>0</v>
      </c>
      <c r="Q2530" s="1" t="n">
        <f aca="false">IFERROR(VLOOKUP(A2530,'[2]Pivot HorizontalMRP'!$A$4:$F$2689,6,0),0)</f>
        <v>1125</v>
      </c>
      <c r="R2530" s="1" t="n">
        <f aca="false">IFERROR(VLOOKUP(A2530,'[2]Pivot HorizontalMRP'!$A$4:$G$2689,7,0),0)</f>
        <v>2082</v>
      </c>
      <c r="S2530" s="1" t="n">
        <f aca="false">IFERROR(VLOOKUP(A2530,'[2]Pivot HorizontalMRP'!$A$4:$H$2689,8,0),0)</f>
        <v>3302</v>
      </c>
      <c r="T2530" s="1" t="n">
        <f aca="false">IFERROR(VLOOKUP(A2530,'[2]Pivot HorizontalMRP'!$A$4:$I$2689,9,0),0)</f>
        <v>2442</v>
      </c>
      <c r="U2530" s="1" t="n">
        <f aca="false">IF(I2530="delivery",O2530-SUM(Q2530+R2530),IF(I2530="PO",P2530-SUM(Q2530:R2530)))</f>
        <v>-3207</v>
      </c>
      <c r="V2530" s="81" t="n">
        <v>1E-005</v>
      </c>
      <c r="W2530" s="81"/>
      <c r="X2530" s="81" t="n">
        <f aca="false">W2530-V2530</f>
        <v>-1E-005</v>
      </c>
      <c r="Y2530" s="81"/>
      <c r="Z2530" s="81"/>
      <c r="AA2530" s="81"/>
      <c r="AB2530" s="81"/>
      <c r="AC2530" s="81"/>
      <c r="AD2530" s="81"/>
      <c r="AE2530" s="81"/>
      <c r="AF2530" s="81"/>
      <c r="AG2530" s="81"/>
      <c r="AH2530" s="81"/>
      <c r="AI2530" s="81"/>
      <c r="AJ2530" s="81"/>
      <c r="AK2530" s="81"/>
      <c r="AL2530" s="81"/>
      <c r="AM2530" s="81"/>
      <c r="AN2530" s="81"/>
      <c r="AO2530" s="110" t="s">
        <v>1471</v>
      </c>
      <c r="AP2530" s="102" t="s">
        <v>1474</v>
      </c>
      <c r="AQ2530" s="1"/>
      <c r="AR2530" s="1"/>
      <c r="AS2530" s="1"/>
      <c r="AT2530" s="1"/>
      <c r="AU2530" s="1"/>
      <c r="AV2530" s="1"/>
      <c r="AW2530" s="1"/>
      <c r="AX2530" s="1"/>
      <c r="AY2530" s="1"/>
      <c r="AZ2530" s="1"/>
      <c r="BA2530" s="1"/>
      <c r="BB2530" s="1"/>
      <c r="BC2530" s="1"/>
      <c r="BD2530" s="1"/>
      <c r="BE2530" s="1"/>
      <c r="BF2530" s="1" t="s">
        <v>10540</v>
      </c>
      <c r="BG2530" s="1" t="s">
        <v>183</v>
      </c>
      <c r="BH2530" s="1"/>
      <c r="BI2530" s="1"/>
    </row>
    <row r="2531" customFormat="false" ht="12.75" hidden="false" customHeight="false" outlineLevel="0" collapsed="false">
      <c r="A2531" s="103" t="s">
        <v>2489</v>
      </c>
      <c r="B2531" s="99" t="s">
        <v>2490</v>
      </c>
      <c r="C2531" s="99" t="s">
        <v>177</v>
      </c>
      <c r="D2531" s="110" t="s">
        <v>1471</v>
      </c>
      <c r="E2531" s="99" t="s">
        <v>2491</v>
      </c>
      <c r="F2531" s="99" t="s">
        <v>2492</v>
      </c>
      <c r="G2531" s="99" t="n">
        <v>21</v>
      </c>
      <c r="H2531" s="99" t="n">
        <v>1000</v>
      </c>
      <c r="I2531" s="99" t="s">
        <v>188</v>
      </c>
      <c r="K2531" s="1" t="n">
        <f aca="false">IFERROR(VLOOKUP(A2531,'[2]Pivot HorizontalMRP'!$A$4:$B$2689,2,0),0)</f>
        <v>0</v>
      </c>
      <c r="L2531" s="1" t="n">
        <f aca="false">IFERROR(VLOOKUP(A2531,'[2]Pivot HorizontalMRP'!$A$4:$C$2689,3,0),0)</f>
        <v>2206</v>
      </c>
      <c r="M2531" s="1" t="n">
        <f aca="false">IFERROR(VLOOKUP(A2531,'[2]Pivot HorizontalMRP'!$A$4:$D$2689,0.4,0),0)</f>
        <v>0</v>
      </c>
      <c r="N2531" s="1" t="n">
        <f aca="false">IFERROR(VLOOKUP(A2531,'[2]Pivot HorizontalMRP'!$A$4:$E$2689,5,0),0)</f>
        <v>0</v>
      </c>
      <c r="O2531" s="1" t="n">
        <f aca="false">K2531+L2531</f>
        <v>2206</v>
      </c>
      <c r="P2531" s="1" t="n">
        <f aca="false">K2531+L2531+M2531+N2531</f>
        <v>2206</v>
      </c>
      <c r="Q2531" s="1" t="n">
        <f aca="false">IFERROR(VLOOKUP(A2531,'[2]Pivot HorizontalMRP'!$A$4:$F$2689,6,0),0)</f>
        <v>2</v>
      </c>
      <c r="R2531" s="1" t="n">
        <f aca="false">IFERROR(VLOOKUP(A2531,'[2]Pivot HorizontalMRP'!$A$4:$G$2689,7,0),0)</f>
        <v>0</v>
      </c>
      <c r="S2531" s="1" t="n">
        <f aca="false">IFERROR(VLOOKUP(A2531,'[2]Pivot HorizontalMRP'!$A$4:$H$2689,8,0),0)</f>
        <v>0</v>
      </c>
      <c r="T2531" s="1" t="n">
        <f aca="false">IFERROR(VLOOKUP(A2531,'[2]Pivot HorizontalMRP'!$A$4:$I$2689,9,0),0)</f>
        <v>0</v>
      </c>
      <c r="U2531" s="1" t="n">
        <f aca="false">IF(I2531="delivery",O2531-SUM(Q2531+R2531),IF(I2531="PO",P2531-SUM(Q2531:R2531)))</f>
        <v>2204</v>
      </c>
      <c r="V2531" s="99" t="n">
        <v>0.329</v>
      </c>
      <c r="X2531" s="81" t="n">
        <f aca="false">W2531-V2531</f>
        <v>-0.329</v>
      </c>
      <c r="AA2531" s="81"/>
      <c r="AO2531" s="110" t="s">
        <v>1471</v>
      </c>
      <c r="AP2531" s="105" t="s">
        <v>1474</v>
      </c>
      <c r="BF2531" s="99" t="s">
        <v>14668</v>
      </c>
      <c r="BG2531" s="1" t="s">
        <v>183</v>
      </c>
    </row>
    <row r="2532" customFormat="false" ht="12.75" hidden="false" customHeight="false" outlineLevel="0" collapsed="false">
      <c r="A2532" s="1" t="s">
        <v>16896</v>
      </c>
      <c r="B2532" s="1" t="s">
        <v>2494</v>
      </c>
      <c r="C2532" s="1" t="s">
        <v>177</v>
      </c>
      <c r="D2532" s="110" t="s">
        <v>1471</v>
      </c>
      <c r="E2532" s="1" t="s">
        <v>2495</v>
      </c>
      <c r="F2532" s="1" t="s">
        <v>2496</v>
      </c>
      <c r="G2532" s="1" t="n">
        <v>55</v>
      </c>
      <c r="H2532" s="1" t="n">
        <v>1</v>
      </c>
      <c r="I2532" s="102" t="s">
        <v>188</v>
      </c>
      <c r="J2532" s="1"/>
      <c r="K2532" s="1" t="n">
        <f aca="false">IFERROR(VLOOKUP(A2532,'[2]Pivot HorizontalMRP'!$A$4:$B$2689,2,0),0)</f>
        <v>0</v>
      </c>
      <c r="L2532" s="1" t="n">
        <f aca="false">IFERROR(VLOOKUP(A2532,'[2]Pivot HorizontalMRP'!$A$4:$C$2689,3,0),0)</f>
        <v>0</v>
      </c>
      <c r="M2532" s="1" t="n">
        <f aca="false">IFERROR(VLOOKUP(A2532,'[2]Pivot HorizontalMRP'!$A$4:$D$2689,0.4,0),0)</f>
        <v>0</v>
      </c>
      <c r="N2532" s="1" t="n">
        <f aca="false">IFERROR(VLOOKUP(A2532,'[2]Pivot HorizontalMRP'!$A$4:$E$2689,5,0),0)</f>
        <v>0</v>
      </c>
      <c r="O2532" s="1" t="n">
        <f aca="false">K2532+L2532</f>
        <v>0</v>
      </c>
      <c r="P2532" s="1" t="n">
        <f aca="false">K2532+L2532+M2532+N2532</f>
        <v>0</v>
      </c>
      <c r="Q2532" s="1" t="n">
        <f aca="false">IFERROR(VLOOKUP(A2532,'[2]Pivot HorizontalMRP'!$A$4:$F$2689,6,0),0)</f>
        <v>1125</v>
      </c>
      <c r="R2532" s="1" t="n">
        <f aca="false">IFERROR(VLOOKUP(A2532,'[2]Pivot HorizontalMRP'!$A$4:$G$2689,7,0),0)</f>
        <v>2082</v>
      </c>
      <c r="S2532" s="1" t="n">
        <f aca="false">IFERROR(VLOOKUP(A2532,'[2]Pivot HorizontalMRP'!$A$4:$H$2689,8,0),0)</f>
        <v>3066</v>
      </c>
      <c r="T2532" s="1" t="n">
        <f aca="false">IFERROR(VLOOKUP(A2532,'[2]Pivot HorizontalMRP'!$A$4:$I$2689,9,0),0)</f>
        <v>2442</v>
      </c>
      <c r="U2532" s="1" t="n">
        <f aca="false">IF(I2532="delivery",O2532-SUM(Q2532+R2532),IF(I2532="PO",P2532-SUM(Q2532:R2532)))</f>
        <v>-3207</v>
      </c>
      <c r="V2532" s="81" t="n">
        <v>1E-005</v>
      </c>
      <c r="W2532" s="81"/>
      <c r="X2532" s="81" t="n">
        <f aca="false">W2532-V2532</f>
        <v>-1E-005</v>
      </c>
      <c r="Y2532" s="81"/>
      <c r="Z2532" s="81"/>
      <c r="AA2532" s="81"/>
      <c r="AB2532" s="81"/>
      <c r="AC2532" s="81"/>
      <c r="AD2532" s="81"/>
      <c r="AE2532" s="81"/>
      <c r="AF2532" s="81"/>
      <c r="AG2532" s="81"/>
      <c r="AH2532" s="81"/>
      <c r="AI2532" s="81"/>
      <c r="AJ2532" s="81"/>
      <c r="AK2532" s="81"/>
      <c r="AL2532" s="81"/>
      <c r="AM2532" s="81"/>
      <c r="AN2532" s="81"/>
      <c r="AO2532" s="110" t="s">
        <v>1471</v>
      </c>
      <c r="AP2532" s="102" t="s">
        <v>1474</v>
      </c>
      <c r="AQ2532" s="1"/>
      <c r="AR2532" s="1"/>
      <c r="AS2532" s="1"/>
      <c r="AT2532" s="1"/>
      <c r="AU2532" s="1"/>
      <c r="AV2532" s="1"/>
      <c r="AW2532" s="1"/>
      <c r="AX2532" s="1"/>
      <c r="AY2532" s="1"/>
      <c r="AZ2532" s="1"/>
      <c r="BA2532" s="1"/>
      <c r="BB2532" s="1"/>
      <c r="BC2532" s="1"/>
      <c r="BD2532" s="1"/>
      <c r="BE2532" s="1"/>
      <c r="BF2532" s="1" t="s">
        <v>10540</v>
      </c>
      <c r="BG2532" s="1" t="s">
        <v>183</v>
      </c>
      <c r="BH2532" s="1"/>
      <c r="BI2532" s="1"/>
    </row>
    <row r="2533" customFormat="false" ht="12.75" hidden="false" customHeight="false" outlineLevel="0" collapsed="false">
      <c r="A2533" s="103" t="s">
        <v>2493</v>
      </c>
      <c r="B2533" s="99" t="s">
        <v>2494</v>
      </c>
      <c r="C2533" s="99" t="s">
        <v>177</v>
      </c>
      <c r="D2533" s="110" t="s">
        <v>1471</v>
      </c>
      <c r="E2533" s="99" t="s">
        <v>2495</v>
      </c>
      <c r="F2533" s="99" t="s">
        <v>2496</v>
      </c>
      <c r="G2533" s="99" t="n">
        <v>21</v>
      </c>
      <c r="H2533" s="99" t="n">
        <v>1000</v>
      </c>
      <c r="I2533" s="99" t="s">
        <v>188</v>
      </c>
      <c r="K2533" s="1" t="n">
        <f aca="false">IFERROR(VLOOKUP(A2533,'[2]Pivot HorizontalMRP'!$A$4:$B$2689,2,0),0)</f>
        <v>0</v>
      </c>
      <c r="L2533" s="1" t="n">
        <f aca="false">IFERROR(VLOOKUP(A2533,'[2]Pivot HorizontalMRP'!$A$4:$C$2689,3,0),0)</f>
        <v>2231</v>
      </c>
      <c r="M2533" s="1" t="n">
        <f aca="false">IFERROR(VLOOKUP(A2533,'[2]Pivot HorizontalMRP'!$A$4:$D$2689,0.4,0),0)</f>
        <v>0</v>
      </c>
      <c r="N2533" s="1" t="n">
        <f aca="false">IFERROR(VLOOKUP(A2533,'[2]Pivot HorizontalMRP'!$A$4:$E$2689,5,0),0)</f>
        <v>0</v>
      </c>
      <c r="O2533" s="1" t="n">
        <f aca="false">K2533+L2533</f>
        <v>2231</v>
      </c>
      <c r="P2533" s="1" t="n">
        <f aca="false">K2533+L2533+M2533+N2533</f>
        <v>2231</v>
      </c>
      <c r="Q2533" s="1" t="n">
        <f aca="false">IFERROR(VLOOKUP(A2533,'[2]Pivot HorizontalMRP'!$A$4:$F$2689,6,0),0)</f>
        <v>2</v>
      </c>
      <c r="R2533" s="1" t="n">
        <f aca="false">IFERROR(VLOOKUP(A2533,'[2]Pivot HorizontalMRP'!$A$4:$G$2689,7,0),0)</f>
        <v>0</v>
      </c>
      <c r="S2533" s="1" t="n">
        <f aca="false">IFERROR(VLOOKUP(A2533,'[2]Pivot HorizontalMRP'!$A$4:$H$2689,8,0),0)</f>
        <v>0</v>
      </c>
      <c r="T2533" s="1" t="n">
        <f aca="false">IFERROR(VLOOKUP(A2533,'[2]Pivot HorizontalMRP'!$A$4:$I$2689,9,0),0)</f>
        <v>0</v>
      </c>
      <c r="U2533" s="1" t="n">
        <f aca="false">IF(I2533="delivery",O2533-SUM(Q2533+R2533),IF(I2533="PO",P2533-SUM(Q2533:R2533)))</f>
        <v>2229</v>
      </c>
      <c r="V2533" s="99" t="n">
        <v>0.329</v>
      </c>
      <c r="X2533" s="81" t="n">
        <f aca="false">W2533-V2533</f>
        <v>-0.329</v>
      </c>
      <c r="AA2533" s="81"/>
      <c r="AO2533" s="110" t="s">
        <v>1471</v>
      </c>
      <c r="AP2533" s="105" t="s">
        <v>1474</v>
      </c>
      <c r="BF2533" s="99" t="s">
        <v>14668</v>
      </c>
      <c r="BG2533" s="1" t="s">
        <v>183</v>
      </c>
    </row>
    <row r="2534" customFormat="false" ht="12.75" hidden="false" customHeight="false" outlineLevel="0" collapsed="false">
      <c r="A2534" s="1" t="s">
        <v>16897</v>
      </c>
      <c r="B2534" s="1" t="s">
        <v>2498</v>
      </c>
      <c r="C2534" s="1" t="s">
        <v>177</v>
      </c>
      <c r="D2534" s="110" t="s">
        <v>1471</v>
      </c>
      <c r="E2534" s="1" t="s">
        <v>2499</v>
      </c>
      <c r="F2534" s="1" t="s">
        <v>2500</v>
      </c>
      <c r="G2534" s="1" t="n">
        <v>49</v>
      </c>
      <c r="H2534" s="1" t="n">
        <v>1</v>
      </c>
      <c r="I2534" s="102" t="s">
        <v>188</v>
      </c>
      <c r="J2534" s="1"/>
      <c r="K2534" s="1" t="n">
        <f aca="false">IFERROR(VLOOKUP(A2534,'[2]Pivot HorizontalMRP'!$A$4:$B$2689,2,0),0)</f>
        <v>0</v>
      </c>
      <c r="L2534" s="1" t="n">
        <f aca="false">IFERROR(VLOOKUP(A2534,'[2]Pivot HorizontalMRP'!$A$4:$C$2689,3,0),0)</f>
        <v>0</v>
      </c>
      <c r="M2534" s="1" t="n">
        <f aca="false">IFERROR(VLOOKUP(A2534,'[2]Pivot HorizontalMRP'!$A$4:$D$2689,0.4,0),0)</f>
        <v>0</v>
      </c>
      <c r="N2534" s="1" t="n">
        <f aca="false">IFERROR(VLOOKUP(A2534,'[2]Pivot HorizontalMRP'!$A$4:$E$2689,5,0),0)</f>
        <v>0</v>
      </c>
      <c r="O2534" s="1" t="n">
        <f aca="false">K2534+L2534</f>
        <v>0</v>
      </c>
      <c r="P2534" s="1" t="n">
        <f aca="false">K2534+L2534+M2534+N2534</f>
        <v>0</v>
      </c>
      <c r="Q2534" s="1" t="n">
        <f aca="false">IFERROR(VLOOKUP(A2534,'[2]Pivot HorizontalMRP'!$A$4:$F$2689,6,0),0)</f>
        <v>1411</v>
      </c>
      <c r="R2534" s="1" t="n">
        <f aca="false">IFERROR(VLOOKUP(A2534,'[2]Pivot HorizontalMRP'!$A$4:$G$2689,7,0),0)</f>
        <v>1538</v>
      </c>
      <c r="S2534" s="1" t="n">
        <f aca="false">IFERROR(VLOOKUP(A2534,'[2]Pivot HorizontalMRP'!$A$4:$H$2689,8,0),0)</f>
        <v>1408</v>
      </c>
      <c r="T2534" s="1" t="n">
        <f aca="false">IFERROR(VLOOKUP(A2534,'[2]Pivot HorizontalMRP'!$A$4:$I$2689,9,0),0)</f>
        <v>1396</v>
      </c>
      <c r="U2534" s="1" t="n">
        <f aca="false">IF(I2534="delivery",O2534-SUM(Q2534+R2534),IF(I2534="PO",P2534-SUM(Q2534:R2534)))</f>
        <v>-2949</v>
      </c>
      <c r="V2534" s="81" t="n">
        <v>1E-005</v>
      </c>
      <c r="W2534" s="81"/>
      <c r="X2534" s="81" t="n">
        <f aca="false">W2534-V2534</f>
        <v>-1E-005</v>
      </c>
      <c r="Y2534" s="81"/>
      <c r="Z2534" s="81"/>
      <c r="AA2534" s="81"/>
      <c r="AB2534" s="81"/>
      <c r="AC2534" s="81"/>
      <c r="AD2534" s="81"/>
      <c r="AE2534" s="81"/>
      <c r="AF2534" s="81"/>
      <c r="AG2534" s="81"/>
      <c r="AH2534" s="81"/>
      <c r="AI2534" s="81"/>
      <c r="AJ2534" s="81"/>
      <c r="AK2534" s="81"/>
      <c r="AL2534" s="81"/>
      <c r="AM2534" s="81"/>
      <c r="AN2534" s="81"/>
      <c r="AO2534" s="110" t="s">
        <v>1471</v>
      </c>
      <c r="AP2534" s="102" t="s">
        <v>1474</v>
      </c>
      <c r="AQ2534" s="1"/>
      <c r="AR2534" s="1"/>
      <c r="AS2534" s="1"/>
      <c r="AT2534" s="1"/>
      <c r="AU2534" s="1"/>
      <c r="AV2534" s="1"/>
      <c r="AW2534" s="1"/>
      <c r="AX2534" s="1"/>
      <c r="AY2534" s="1"/>
      <c r="AZ2534" s="1"/>
      <c r="BA2534" s="1"/>
      <c r="BB2534" s="1"/>
      <c r="BC2534" s="1"/>
      <c r="BD2534" s="1"/>
      <c r="BE2534" s="1"/>
      <c r="BF2534" s="1" t="s">
        <v>10540</v>
      </c>
      <c r="BG2534" s="1" t="s">
        <v>183</v>
      </c>
      <c r="BH2534" s="1"/>
      <c r="BI2534" s="1"/>
    </row>
    <row r="2535" customFormat="false" ht="12.75" hidden="false" customHeight="false" outlineLevel="0" collapsed="false">
      <c r="A2535" s="103" t="s">
        <v>2497</v>
      </c>
      <c r="B2535" s="99" t="s">
        <v>2498</v>
      </c>
      <c r="C2535" s="99" t="s">
        <v>177</v>
      </c>
      <c r="D2535" s="110" t="s">
        <v>1471</v>
      </c>
      <c r="E2535" s="99" t="s">
        <v>16898</v>
      </c>
      <c r="F2535" s="99" t="s">
        <v>2500</v>
      </c>
      <c r="G2535" s="99" t="n">
        <v>21</v>
      </c>
      <c r="H2535" s="99" t="n">
        <v>1000</v>
      </c>
      <c r="I2535" s="99" t="s">
        <v>188</v>
      </c>
      <c r="K2535" s="1" t="n">
        <f aca="false">IFERROR(VLOOKUP(A2535,'[2]Pivot HorizontalMRP'!$A$4:$B$2689,2,0),0)</f>
        <v>0</v>
      </c>
      <c r="L2535" s="1" t="n">
        <f aca="false">IFERROR(VLOOKUP(A2535,'[2]Pivot HorizontalMRP'!$A$4:$C$2689,3,0),0)</f>
        <v>978</v>
      </c>
      <c r="M2535" s="1" t="n">
        <f aca="false">IFERROR(VLOOKUP(A2535,'[2]Pivot HorizontalMRP'!$A$4:$D$2689,0.4,0),0)</f>
        <v>0</v>
      </c>
      <c r="N2535" s="1" t="n">
        <f aca="false">IFERROR(VLOOKUP(A2535,'[2]Pivot HorizontalMRP'!$A$4:$E$2689,5,0),0)</f>
        <v>0</v>
      </c>
      <c r="O2535" s="1" t="n">
        <f aca="false">K2535+L2535</f>
        <v>978</v>
      </c>
      <c r="P2535" s="1" t="n">
        <f aca="false">K2535+L2535+M2535+N2535</f>
        <v>978</v>
      </c>
      <c r="Q2535" s="1" t="n">
        <f aca="false">IFERROR(VLOOKUP(A2535,'[2]Pivot HorizontalMRP'!$A$4:$F$2689,6,0),0)</f>
        <v>83</v>
      </c>
      <c r="R2535" s="1" t="n">
        <f aca="false">IFERROR(VLOOKUP(A2535,'[2]Pivot HorizontalMRP'!$A$4:$G$2689,7,0),0)</f>
        <v>0</v>
      </c>
      <c r="S2535" s="1" t="n">
        <f aca="false">IFERROR(VLOOKUP(A2535,'[2]Pivot HorizontalMRP'!$A$4:$H$2689,8,0),0)</f>
        <v>0</v>
      </c>
      <c r="T2535" s="1" t="n">
        <f aca="false">IFERROR(VLOOKUP(A2535,'[2]Pivot HorizontalMRP'!$A$4:$I$2689,9,0),0)</f>
        <v>0</v>
      </c>
      <c r="U2535" s="1" t="n">
        <f aca="false">IF(I2535="delivery",O2535-SUM(Q2535+R2535),IF(I2535="PO",P2535-SUM(Q2535:R2535)))</f>
        <v>895</v>
      </c>
      <c r="V2535" s="99" t="n">
        <v>0.5452</v>
      </c>
      <c r="X2535" s="81" t="n">
        <f aca="false">W2535-V2535</f>
        <v>-0.5452</v>
      </c>
      <c r="AA2535" s="81"/>
      <c r="AO2535" s="110" t="s">
        <v>1471</v>
      </c>
      <c r="AP2535" s="105" t="s">
        <v>1474</v>
      </c>
      <c r="BF2535" s="99" t="s">
        <v>14668</v>
      </c>
      <c r="BG2535" s="1" t="s">
        <v>183</v>
      </c>
    </row>
    <row r="2536" customFormat="false" ht="12.75" hidden="false" customHeight="false" outlineLevel="0" collapsed="false">
      <c r="A2536" s="1" t="s">
        <v>16899</v>
      </c>
      <c r="B2536" s="1" t="s">
        <v>2502</v>
      </c>
      <c r="C2536" s="1" t="s">
        <v>177</v>
      </c>
      <c r="D2536" s="110" t="s">
        <v>1471</v>
      </c>
      <c r="E2536" s="1" t="s">
        <v>16900</v>
      </c>
      <c r="F2536" s="1" t="s">
        <v>2504</v>
      </c>
      <c r="G2536" s="1" t="n">
        <v>16</v>
      </c>
      <c r="H2536" s="1" t="n">
        <v>1000</v>
      </c>
      <c r="I2536" s="102" t="s">
        <v>188</v>
      </c>
      <c r="J2536" s="1"/>
      <c r="K2536" s="1" t="n">
        <f aca="false">IFERROR(VLOOKUP(A2536,'[2]Pivot HorizontalMRP'!$A$4:$B$2689,2,0),0)</f>
        <v>0</v>
      </c>
      <c r="L2536" s="1" t="n">
        <f aca="false">IFERROR(VLOOKUP(A2536,'[2]Pivot HorizontalMRP'!$A$4:$C$2689,3,0),0)</f>
        <v>20</v>
      </c>
      <c r="M2536" s="1" t="n">
        <f aca="false">IFERROR(VLOOKUP(A2536,'[2]Pivot HorizontalMRP'!$A$4:$D$2689,0.4,0),0)</f>
        <v>0</v>
      </c>
      <c r="N2536" s="1" t="n">
        <f aca="false">IFERROR(VLOOKUP(A2536,'[2]Pivot HorizontalMRP'!$A$4:$E$2689,5,0),0)</f>
        <v>0</v>
      </c>
      <c r="O2536" s="1" t="n">
        <f aca="false">K2536+L2536</f>
        <v>20</v>
      </c>
      <c r="P2536" s="1" t="n">
        <f aca="false">K2536+L2536+M2536+N2536</f>
        <v>20</v>
      </c>
      <c r="Q2536" s="1" t="n">
        <f aca="false">IFERROR(VLOOKUP(A2536,'[2]Pivot HorizontalMRP'!$A$4:$F$2689,6,0),0)</f>
        <v>1212</v>
      </c>
      <c r="R2536" s="1" t="n">
        <f aca="false">IFERROR(VLOOKUP(A2536,'[2]Pivot HorizontalMRP'!$A$4:$G$2689,7,0),0)</f>
        <v>1166</v>
      </c>
      <c r="S2536" s="1" t="n">
        <f aca="false">IFERROR(VLOOKUP(A2536,'[2]Pivot HorizontalMRP'!$A$4:$H$2689,8,0),0)</f>
        <v>1092</v>
      </c>
      <c r="T2536" s="1" t="n">
        <f aca="false">IFERROR(VLOOKUP(A2536,'[2]Pivot HorizontalMRP'!$A$4:$I$2689,9,0),0)</f>
        <v>1015</v>
      </c>
      <c r="U2536" s="1" t="n">
        <f aca="false">IF(I2536="delivery",O2536-SUM(Q2536+R2536),IF(I2536="PO",P2536-SUM(Q2536:R2536)))</f>
        <v>-2358</v>
      </c>
      <c r="V2536" s="81" t="n">
        <v>0.5452</v>
      </c>
      <c r="W2536" s="81"/>
      <c r="X2536" s="81" t="n">
        <f aca="false">W2536-V2536</f>
        <v>-0.5452</v>
      </c>
      <c r="Y2536" s="81"/>
      <c r="Z2536" s="81"/>
      <c r="AA2536" s="81"/>
      <c r="AB2536" s="81"/>
      <c r="AC2536" s="81"/>
      <c r="AD2536" s="81"/>
      <c r="AE2536" s="81"/>
      <c r="AF2536" s="81"/>
      <c r="AG2536" s="81"/>
      <c r="AH2536" s="81"/>
      <c r="AI2536" s="81"/>
      <c r="AJ2536" s="81"/>
      <c r="AK2536" s="81"/>
      <c r="AL2536" s="81"/>
      <c r="AM2536" s="81"/>
      <c r="AN2536" s="81"/>
      <c r="AO2536" s="110" t="s">
        <v>1471</v>
      </c>
      <c r="AP2536" s="102" t="s">
        <v>1474</v>
      </c>
      <c r="AQ2536" s="1"/>
      <c r="AR2536" s="1"/>
      <c r="AS2536" s="1"/>
      <c r="AT2536" s="1"/>
      <c r="AU2536" s="1"/>
      <c r="AV2536" s="1"/>
      <c r="AW2536" s="1"/>
      <c r="AX2536" s="1"/>
      <c r="AY2536" s="1"/>
      <c r="AZ2536" s="1"/>
      <c r="BA2536" s="1"/>
      <c r="BB2536" s="1"/>
      <c r="BC2536" s="1"/>
      <c r="BD2536" s="1"/>
      <c r="BE2536" s="1"/>
      <c r="BF2536" s="1" t="s">
        <v>10507</v>
      </c>
      <c r="BG2536" s="1" t="s">
        <v>183</v>
      </c>
      <c r="BH2536" s="1"/>
      <c r="BI2536" s="1"/>
    </row>
    <row r="2537" customFormat="false" ht="12.75" hidden="false" customHeight="false" outlineLevel="0" collapsed="false">
      <c r="A2537" s="103" t="s">
        <v>2501</v>
      </c>
      <c r="B2537" s="99" t="s">
        <v>2502</v>
      </c>
      <c r="C2537" s="99" t="s">
        <v>177</v>
      </c>
      <c r="D2537" s="110" t="s">
        <v>1471</v>
      </c>
      <c r="E2537" s="99" t="s">
        <v>16900</v>
      </c>
      <c r="F2537" s="99" t="s">
        <v>2504</v>
      </c>
      <c r="G2537" s="99" t="n">
        <v>21</v>
      </c>
      <c r="H2537" s="99" t="n">
        <v>1000</v>
      </c>
      <c r="I2537" s="99" t="s">
        <v>188</v>
      </c>
      <c r="K2537" s="1" t="n">
        <f aca="false">IFERROR(VLOOKUP(A2537,'[2]Pivot HorizontalMRP'!$A$4:$B$2689,2,0),0)</f>
        <v>0</v>
      </c>
      <c r="L2537" s="1" t="n">
        <f aca="false">IFERROR(VLOOKUP(A2537,'[2]Pivot HorizontalMRP'!$A$4:$C$2689,3,0),0)</f>
        <v>2010</v>
      </c>
      <c r="M2537" s="1" t="n">
        <f aca="false">IFERROR(VLOOKUP(A2537,'[2]Pivot HorizontalMRP'!$A$4:$D$2689,0.4,0),0)</f>
        <v>0</v>
      </c>
      <c r="N2537" s="1" t="n">
        <f aca="false">IFERROR(VLOOKUP(A2537,'[2]Pivot HorizontalMRP'!$A$4:$E$2689,5,0),0)</f>
        <v>0</v>
      </c>
      <c r="O2537" s="1" t="n">
        <f aca="false">K2537+L2537</f>
        <v>2010</v>
      </c>
      <c r="P2537" s="1" t="n">
        <f aca="false">K2537+L2537+M2537+N2537</f>
        <v>2010</v>
      </c>
      <c r="Q2537" s="1" t="n">
        <f aca="false">IFERROR(VLOOKUP(A2537,'[2]Pivot HorizontalMRP'!$A$4:$F$2689,6,0),0)</f>
        <v>15</v>
      </c>
      <c r="R2537" s="1" t="n">
        <f aca="false">IFERROR(VLOOKUP(A2537,'[2]Pivot HorizontalMRP'!$A$4:$G$2689,7,0),0)</f>
        <v>0</v>
      </c>
      <c r="S2537" s="1" t="n">
        <f aca="false">IFERROR(VLOOKUP(A2537,'[2]Pivot HorizontalMRP'!$A$4:$H$2689,8,0),0)</f>
        <v>0</v>
      </c>
      <c r="T2537" s="1" t="n">
        <f aca="false">IFERROR(VLOOKUP(A2537,'[2]Pivot HorizontalMRP'!$A$4:$I$2689,9,0),0)</f>
        <v>0</v>
      </c>
      <c r="U2537" s="1" t="n">
        <f aca="false">IF(I2537="delivery",O2537-SUM(Q2537+R2537),IF(I2537="PO",P2537-SUM(Q2537:R2537)))</f>
        <v>1995</v>
      </c>
      <c r="V2537" s="99" t="n">
        <v>0.5452</v>
      </c>
      <c r="X2537" s="81" t="n">
        <f aca="false">W2537-V2537</f>
        <v>-0.5452</v>
      </c>
      <c r="AA2537" s="81"/>
      <c r="AO2537" s="110" t="s">
        <v>1471</v>
      </c>
      <c r="AP2537" s="105" t="s">
        <v>1474</v>
      </c>
      <c r="BF2537" s="99" t="s">
        <v>14668</v>
      </c>
      <c r="BG2537" s="1" t="s">
        <v>183</v>
      </c>
    </row>
    <row r="2538" customFormat="false" ht="12.75" hidden="false" customHeight="false" outlineLevel="0" collapsed="false">
      <c r="A2538" s="1" t="s">
        <v>16901</v>
      </c>
      <c r="B2538" s="1" t="s">
        <v>16902</v>
      </c>
      <c r="C2538" s="1" t="s">
        <v>177</v>
      </c>
      <c r="D2538" s="110" t="s">
        <v>1471</v>
      </c>
      <c r="E2538" s="1" t="s">
        <v>2507</v>
      </c>
      <c r="F2538" s="1" t="s">
        <v>16903</v>
      </c>
      <c r="G2538" s="1" t="n">
        <v>55</v>
      </c>
      <c r="H2538" s="1" t="n">
        <v>1</v>
      </c>
      <c r="I2538" s="102" t="s">
        <v>188</v>
      </c>
      <c r="J2538" s="1"/>
      <c r="K2538" s="1" t="n">
        <f aca="false">IFERROR(VLOOKUP(A2538,'[2]Pivot HorizontalMRP'!$A$4:$B$2689,2,0),0)</f>
        <v>0</v>
      </c>
      <c r="L2538" s="1" t="n">
        <f aca="false">IFERROR(VLOOKUP(A2538,'[2]Pivot HorizontalMRP'!$A$4:$C$2689,3,0),0)</f>
        <v>0</v>
      </c>
      <c r="M2538" s="1" t="n">
        <f aca="false">IFERROR(VLOOKUP(A2538,'[2]Pivot HorizontalMRP'!$A$4:$D$2689,0.4,0),0)</f>
        <v>0</v>
      </c>
      <c r="N2538" s="1" t="n">
        <f aca="false">IFERROR(VLOOKUP(A2538,'[2]Pivot HorizontalMRP'!$A$4:$E$2689,5,0),0)</f>
        <v>0</v>
      </c>
      <c r="O2538" s="1" t="n">
        <f aca="false">K2538+L2538</f>
        <v>0</v>
      </c>
      <c r="P2538" s="1" t="n">
        <f aca="false">K2538+L2538+M2538+N2538</f>
        <v>0</v>
      </c>
      <c r="Q2538" s="1" t="n">
        <f aca="false">IFERROR(VLOOKUP(A2538,'[2]Pivot HorizontalMRP'!$A$4:$F$2689,6,0),0)</f>
        <v>0</v>
      </c>
      <c r="R2538" s="1" t="n">
        <f aca="false">IFERROR(VLOOKUP(A2538,'[2]Pivot HorizontalMRP'!$A$4:$G$2689,7,0),0)</f>
        <v>0</v>
      </c>
      <c r="S2538" s="1" t="n">
        <f aca="false">IFERROR(VLOOKUP(A2538,'[2]Pivot HorizontalMRP'!$A$4:$H$2689,8,0),0)</f>
        <v>0</v>
      </c>
      <c r="T2538" s="1" t="n">
        <f aca="false">IFERROR(VLOOKUP(A2538,'[2]Pivot HorizontalMRP'!$A$4:$I$2689,9,0),0)</f>
        <v>0</v>
      </c>
      <c r="U2538" s="1" t="n">
        <f aca="false">IF(I2538="delivery",O2538-SUM(Q2538+R2538),IF(I2538="PO",P2538-SUM(Q2538:R2538)))</f>
        <v>0</v>
      </c>
      <c r="V2538" s="81" t="n">
        <v>2.8</v>
      </c>
      <c r="W2538" s="81"/>
      <c r="X2538" s="81" t="n">
        <f aca="false">W2538-V2538</f>
        <v>-2.8</v>
      </c>
      <c r="Y2538" s="81"/>
      <c r="Z2538" s="81"/>
      <c r="AA2538" s="81"/>
      <c r="AB2538" s="81"/>
      <c r="AC2538" s="81"/>
      <c r="AD2538" s="81"/>
      <c r="AE2538" s="81"/>
      <c r="AF2538" s="81"/>
      <c r="AG2538" s="81"/>
      <c r="AH2538" s="81"/>
      <c r="AI2538" s="81"/>
      <c r="AJ2538" s="81"/>
      <c r="AK2538" s="81"/>
      <c r="AL2538" s="81"/>
      <c r="AM2538" s="81"/>
      <c r="AN2538" s="81"/>
      <c r="AO2538" s="110" t="s">
        <v>1471</v>
      </c>
      <c r="AP2538" s="102" t="s">
        <v>1474</v>
      </c>
      <c r="AQ2538" s="1"/>
      <c r="AR2538" s="1"/>
      <c r="AS2538" s="1"/>
      <c r="AT2538" s="1"/>
      <c r="AU2538" s="1"/>
      <c r="AV2538" s="1"/>
      <c r="AW2538" s="1"/>
      <c r="AX2538" s="1"/>
      <c r="AY2538" s="1"/>
      <c r="AZ2538" s="1"/>
      <c r="BA2538" s="1"/>
      <c r="BB2538" s="1"/>
      <c r="BC2538" s="1"/>
      <c r="BD2538" s="1"/>
      <c r="BE2538" s="1"/>
      <c r="BF2538" s="1" t="s">
        <v>10507</v>
      </c>
      <c r="BG2538" s="1" t="s">
        <v>183</v>
      </c>
      <c r="BH2538" s="1"/>
      <c r="BI2538" s="1"/>
    </row>
    <row r="2539" customFormat="false" ht="12.75" hidden="false" customHeight="false" outlineLevel="0" collapsed="false">
      <c r="A2539" s="103" t="s">
        <v>2509</v>
      </c>
      <c r="B2539" s="99" t="s">
        <v>2510</v>
      </c>
      <c r="C2539" s="99" t="s">
        <v>177</v>
      </c>
      <c r="D2539" s="110" t="s">
        <v>1471</v>
      </c>
      <c r="E2539" s="99" t="s">
        <v>2511</v>
      </c>
      <c r="F2539" s="99" t="s">
        <v>2512</v>
      </c>
      <c r="G2539" s="99" t="n">
        <v>21</v>
      </c>
      <c r="H2539" s="99" t="n">
        <v>5000</v>
      </c>
      <c r="I2539" s="99" t="s">
        <v>188</v>
      </c>
      <c r="K2539" s="1" t="n">
        <f aca="false">IFERROR(VLOOKUP(A2539,'[2]Pivot HorizontalMRP'!$A$4:$B$2689,2,0),0)</f>
        <v>0</v>
      </c>
      <c r="L2539" s="1" t="n">
        <f aca="false">IFERROR(VLOOKUP(A2539,'[2]Pivot HorizontalMRP'!$A$4:$C$2689,3,0),0)</f>
        <v>1000</v>
      </c>
      <c r="M2539" s="1" t="n">
        <f aca="false">IFERROR(VLOOKUP(A2539,'[2]Pivot HorizontalMRP'!$A$4:$D$2689,0.4,0),0)</f>
        <v>0</v>
      </c>
      <c r="N2539" s="1" t="n">
        <f aca="false">IFERROR(VLOOKUP(A2539,'[2]Pivot HorizontalMRP'!$A$4:$E$2689,5,0),0)</f>
        <v>0</v>
      </c>
      <c r="O2539" s="1" t="n">
        <f aca="false">K2539+L2539</f>
        <v>1000</v>
      </c>
      <c r="P2539" s="1" t="n">
        <f aca="false">K2539+L2539+M2539+N2539</f>
        <v>1000</v>
      </c>
      <c r="Q2539" s="1" t="n">
        <f aca="false">IFERROR(VLOOKUP(A2539,'[2]Pivot HorizontalMRP'!$A$4:$F$2689,6,0),0)</f>
        <v>0</v>
      </c>
      <c r="R2539" s="1" t="n">
        <f aca="false">IFERROR(VLOOKUP(A2539,'[2]Pivot HorizontalMRP'!$A$4:$G$2689,7,0),0)</f>
        <v>0</v>
      </c>
      <c r="S2539" s="1" t="n">
        <f aca="false">IFERROR(VLOOKUP(A2539,'[2]Pivot HorizontalMRP'!$A$4:$H$2689,8,0),0)</f>
        <v>0</v>
      </c>
      <c r="T2539" s="1" t="n">
        <f aca="false">IFERROR(VLOOKUP(A2539,'[2]Pivot HorizontalMRP'!$A$4:$I$2689,9,0),0)</f>
        <v>0</v>
      </c>
      <c r="U2539" s="1" t="n">
        <f aca="false">IF(I2539="delivery",O2539-SUM(Q2539+R2539),IF(I2539="PO",P2539-SUM(Q2539:R2539)))</f>
        <v>1000</v>
      </c>
      <c r="V2539" s="99" t="n">
        <v>0.9</v>
      </c>
      <c r="X2539" s="81" t="n">
        <f aca="false">W2539-V2539</f>
        <v>-0.9</v>
      </c>
      <c r="AA2539" s="81"/>
      <c r="AO2539" s="110" t="s">
        <v>1471</v>
      </c>
      <c r="AP2539" s="105" t="s">
        <v>1474</v>
      </c>
      <c r="BF2539" s="99" t="s">
        <v>14668</v>
      </c>
      <c r="BG2539" s="1" t="s">
        <v>183</v>
      </c>
    </row>
    <row r="2540" customFormat="false" ht="12.75" hidden="false" customHeight="false" outlineLevel="0" collapsed="false">
      <c r="A2540" s="103" t="s">
        <v>2513</v>
      </c>
      <c r="B2540" s="99" t="s">
        <v>2514</v>
      </c>
      <c r="C2540" s="99" t="s">
        <v>177</v>
      </c>
      <c r="D2540" s="110" t="s">
        <v>1471</v>
      </c>
      <c r="E2540" s="99" t="s">
        <v>2515</v>
      </c>
      <c r="F2540" s="99" t="s">
        <v>2516</v>
      </c>
      <c r="G2540" s="99" t="n">
        <v>21</v>
      </c>
      <c r="H2540" s="99" t="n">
        <v>5000</v>
      </c>
      <c r="I2540" s="99" t="s">
        <v>188</v>
      </c>
      <c r="K2540" s="1" t="n">
        <f aca="false">IFERROR(VLOOKUP(A2540,'[2]Pivot HorizontalMRP'!$A$4:$B$2689,2,0),0)</f>
        <v>0</v>
      </c>
      <c r="L2540" s="1" t="n">
        <f aca="false">IFERROR(VLOOKUP(A2540,'[2]Pivot HorizontalMRP'!$A$4:$C$2689,3,0),0)</f>
        <v>1000</v>
      </c>
      <c r="M2540" s="1" t="n">
        <f aca="false">IFERROR(VLOOKUP(A2540,'[2]Pivot HorizontalMRP'!$A$4:$D$2689,0.4,0),0)</f>
        <v>0</v>
      </c>
      <c r="N2540" s="1" t="n">
        <f aca="false">IFERROR(VLOOKUP(A2540,'[2]Pivot HorizontalMRP'!$A$4:$E$2689,5,0),0)</f>
        <v>0</v>
      </c>
      <c r="O2540" s="1" t="n">
        <f aca="false">K2540+L2540</f>
        <v>1000</v>
      </c>
      <c r="P2540" s="1" t="n">
        <f aca="false">K2540+L2540+M2540+N2540</f>
        <v>1000</v>
      </c>
      <c r="Q2540" s="1" t="n">
        <f aca="false">IFERROR(VLOOKUP(A2540,'[2]Pivot HorizontalMRP'!$A$4:$F$2689,6,0),0)</f>
        <v>0</v>
      </c>
      <c r="R2540" s="1" t="n">
        <f aca="false">IFERROR(VLOOKUP(A2540,'[2]Pivot HorizontalMRP'!$A$4:$G$2689,7,0),0)</f>
        <v>0</v>
      </c>
      <c r="S2540" s="1" t="n">
        <f aca="false">IFERROR(VLOOKUP(A2540,'[2]Pivot HorizontalMRP'!$A$4:$H$2689,8,0),0)</f>
        <v>0</v>
      </c>
      <c r="T2540" s="1" t="n">
        <f aca="false">IFERROR(VLOOKUP(A2540,'[2]Pivot HorizontalMRP'!$A$4:$I$2689,9,0),0)</f>
        <v>0</v>
      </c>
      <c r="U2540" s="1" t="n">
        <f aca="false">IF(I2540="delivery",O2540-SUM(Q2540+R2540),IF(I2540="PO",P2540-SUM(Q2540:R2540)))</f>
        <v>1000</v>
      </c>
      <c r="V2540" s="99" t="n">
        <v>0.55</v>
      </c>
      <c r="X2540" s="81" t="n">
        <f aca="false">W2540-V2540</f>
        <v>-0.55</v>
      </c>
      <c r="AA2540" s="81"/>
      <c r="AO2540" s="110" t="s">
        <v>1471</v>
      </c>
      <c r="AP2540" s="105" t="s">
        <v>1474</v>
      </c>
      <c r="BF2540" s="99" t="s">
        <v>14668</v>
      </c>
      <c r="BG2540" s="1" t="s">
        <v>183</v>
      </c>
    </row>
    <row r="2541" customFormat="false" ht="12.75" hidden="false" customHeight="false" outlineLevel="0" collapsed="false">
      <c r="A2541" s="103" t="s">
        <v>2517</v>
      </c>
      <c r="B2541" s="99" t="s">
        <v>2518</v>
      </c>
      <c r="C2541" s="99" t="s">
        <v>177</v>
      </c>
      <c r="D2541" s="110" t="s">
        <v>1471</v>
      </c>
      <c r="E2541" s="99" t="s">
        <v>2519</v>
      </c>
      <c r="F2541" s="99" t="s">
        <v>2520</v>
      </c>
      <c r="G2541" s="99" t="n">
        <v>21</v>
      </c>
      <c r="H2541" s="99" t="n">
        <v>5000</v>
      </c>
      <c r="I2541" s="99" t="s">
        <v>188</v>
      </c>
      <c r="K2541" s="1" t="n">
        <f aca="false">IFERROR(VLOOKUP(A2541,'[2]Pivot HorizontalMRP'!$A$4:$B$2689,2,0),0)</f>
        <v>0</v>
      </c>
      <c r="L2541" s="1" t="n">
        <f aca="false">IFERROR(VLOOKUP(A2541,'[2]Pivot HorizontalMRP'!$A$4:$C$2689,3,0),0)</f>
        <v>1000</v>
      </c>
      <c r="M2541" s="1" t="n">
        <f aca="false">IFERROR(VLOOKUP(A2541,'[2]Pivot HorizontalMRP'!$A$4:$D$2689,0.4,0),0)</f>
        <v>0</v>
      </c>
      <c r="N2541" s="1" t="n">
        <f aca="false">IFERROR(VLOOKUP(A2541,'[2]Pivot HorizontalMRP'!$A$4:$E$2689,5,0),0)</f>
        <v>0</v>
      </c>
      <c r="O2541" s="1" t="n">
        <f aca="false">K2541+L2541</f>
        <v>1000</v>
      </c>
      <c r="P2541" s="1" t="n">
        <f aca="false">K2541+L2541+M2541+N2541</f>
        <v>1000</v>
      </c>
      <c r="Q2541" s="1" t="n">
        <f aca="false">IFERROR(VLOOKUP(A2541,'[2]Pivot HorizontalMRP'!$A$4:$F$2689,6,0),0)</f>
        <v>0</v>
      </c>
      <c r="R2541" s="1" t="n">
        <f aca="false">IFERROR(VLOOKUP(A2541,'[2]Pivot HorizontalMRP'!$A$4:$G$2689,7,0),0)</f>
        <v>0</v>
      </c>
      <c r="S2541" s="1" t="n">
        <f aca="false">IFERROR(VLOOKUP(A2541,'[2]Pivot HorizontalMRP'!$A$4:$H$2689,8,0),0)</f>
        <v>0</v>
      </c>
      <c r="T2541" s="1" t="n">
        <f aca="false">IFERROR(VLOOKUP(A2541,'[2]Pivot HorizontalMRP'!$A$4:$I$2689,9,0),0)</f>
        <v>0</v>
      </c>
      <c r="U2541" s="1" t="n">
        <f aca="false">IF(I2541="delivery",O2541-SUM(Q2541+R2541),IF(I2541="PO",P2541-SUM(Q2541:R2541)))</f>
        <v>1000</v>
      </c>
      <c r="V2541" s="99" t="n">
        <v>0.9</v>
      </c>
      <c r="X2541" s="81" t="n">
        <f aca="false">W2541-V2541</f>
        <v>-0.9</v>
      </c>
      <c r="AA2541" s="81"/>
      <c r="AO2541" s="110" t="s">
        <v>1471</v>
      </c>
      <c r="AP2541" s="105" t="s">
        <v>1474</v>
      </c>
      <c r="BF2541" s="99" t="s">
        <v>14668</v>
      </c>
      <c r="BG2541" s="1" t="s">
        <v>183</v>
      </c>
    </row>
    <row r="2542" customFormat="false" ht="12.75" hidden="false" customHeight="false" outlineLevel="0" collapsed="false">
      <c r="A2542" s="103" t="s">
        <v>2525</v>
      </c>
      <c r="B2542" s="99" t="s">
        <v>2526</v>
      </c>
      <c r="C2542" s="99" t="s">
        <v>177</v>
      </c>
      <c r="D2542" s="110" t="s">
        <v>1471</v>
      </c>
      <c r="E2542" s="99" t="s">
        <v>2527</v>
      </c>
      <c r="F2542" s="99" t="s">
        <v>2528</v>
      </c>
      <c r="G2542" s="99" t="n">
        <v>21</v>
      </c>
      <c r="H2542" s="99" t="n">
        <v>5000</v>
      </c>
      <c r="I2542" s="99" t="s">
        <v>188</v>
      </c>
      <c r="K2542" s="1" t="n">
        <f aca="false">IFERROR(VLOOKUP(A2542,'[2]Pivot HorizontalMRP'!$A$4:$B$2689,2,0),0)</f>
        <v>0</v>
      </c>
      <c r="L2542" s="1" t="n">
        <f aca="false">IFERROR(VLOOKUP(A2542,'[2]Pivot HorizontalMRP'!$A$4:$C$2689,3,0),0)</f>
        <v>1000</v>
      </c>
      <c r="M2542" s="1" t="n">
        <f aca="false">IFERROR(VLOOKUP(A2542,'[2]Pivot HorizontalMRP'!$A$4:$D$2689,0.4,0),0)</f>
        <v>0</v>
      </c>
      <c r="N2542" s="1" t="n">
        <f aca="false">IFERROR(VLOOKUP(A2542,'[2]Pivot HorizontalMRP'!$A$4:$E$2689,5,0),0)</f>
        <v>0</v>
      </c>
      <c r="O2542" s="1" t="n">
        <f aca="false">K2542+L2542</f>
        <v>1000</v>
      </c>
      <c r="P2542" s="1" t="n">
        <f aca="false">K2542+L2542+M2542+N2542</f>
        <v>1000</v>
      </c>
      <c r="Q2542" s="1" t="n">
        <f aca="false">IFERROR(VLOOKUP(A2542,'[2]Pivot HorizontalMRP'!$A$4:$F$2689,6,0),0)</f>
        <v>0</v>
      </c>
      <c r="R2542" s="1" t="n">
        <f aca="false">IFERROR(VLOOKUP(A2542,'[2]Pivot HorizontalMRP'!$A$4:$G$2689,7,0),0)</f>
        <v>0</v>
      </c>
      <c r="S2542" s="1" t="n">
        <f aca="false">IFERROR(VLOOKUP(A2542,'[2]Pivot HorizontalMRP'!$A$4:$H$2689,8,0),0)</f>
        <v>0</v>
      </c>
      <c r="T2542" s="1" t="n">
        <f aca="false">IFERROR(VLOOKUP(A2542,'[2]Pivot HorizontalMRP'!$A$4:$I$2689,9,0),0)</f>
        <v>0</v>
      </c>
      <c r="U2542" s="1" t="n">
        <f aca="false">IF(I2542="delivery",O2542-SUM(Q2542+R2542),IF(I2542="PO",P2542-SUM(Q2542:R2542)))</f>
        <v>1000</v>
      </c>
      <c r="V2542" s="99" t="n">
        <v>1.2</v>
      </c>
      <c r="X2542" s="81" t="n">
        <f aca="false">W2542-V2542</f>
        <v>-1.2</v>
      </c>
      <c r="AA2542" s="81"/>
      <c r="AO2542" s="110" t="s">
        <v>1471</v>
      </c>
      <c r="AP2542" s="105" t="s">
        <v>1474</v>
      </c>
      <c r="BF2542" s="99" t="s">
        <v>14668</v>
      </c>
      <c r="BG2542" s="1" t="s">
        <v>183</v>
      </c>
    </row>
    <row r="2543" customFormat="false" ht="12.75" hidden="false" customHeight="false" outlineLevel="0" collapsed="false">
      <c r="A2543" s="1" t="s">
        <v>2529</v>
      </c>
      <c r="B2543" s="1" t="s">
        <v>2530</v>
      </c>
      <c r="C2543" s="1" t="s">
        <v>177</v>
      </c>
      <c r="D2543" s="110" t="s">
        <v>1471</v>
      </c>
      <c r="E2543" s="1" t="s">
        <v>2531</v>
      </c>
      <c r="F2543" s="1" t="s">
        <v>2532</v>
      </c>
      <c r="G2543" s="1" t="n">
        <v>21</v>
      </c>
      <c r="H2543" s="1" t="n">
        <v>1000</v>
      </c>
      <c r="I2543" s="101" t="s">
        <v>188</v>
      </c>
      <c r="J2543" s="1"/>
      <c r="K2543" s="1" t="n">
        <f aca="false">IFERROR(VLOOKUP(A2543,'[2]Pivot HorizontalMRP'!$A$4:$B$2689,2,0),0)</f>
        <v>0</v>
      </c>
      <c r="L2543" s="1" t="n">
        <f aca="false">IFERROR(VLOOKUP(A2543,'[2]Pivot HorizontalMRP'!$A$4:$C$2689,3,0),0)</f>
        <v>0</v>
      </c>
      <c r="M2543" s="1" t="n">
        <f aca="false">IFERROR(VLOOKUP(A2543,'[2]Pivot HorizontalMRP'!$A$4:$D$2689,0.4,0),0)</f>
        <v>0</v>
      </c>
      <c r="N2543" s="1" t="n">
        <f aca="false">IFERROR(VLOOKUP(A2543,'[2]Pivot HorizontalMRP'!$A$4:$E$2689,5,0),0)</f>
        <v>0</v>
      </c>
      <c r="O2543" s="1" t="n">
        <f aca="false">K2543+L2543</f>
        <v>0</v>
      </c>
      <c r="P2543" s="1" t="n">
        <f aca="false">K2543+L2543+M2543+N2543</f>
        <v>0</v>
      </c>
      <c r="Q2543" s="1" t="n">
        <f aca="false">IFERROR(VLOOKUP(A2543,'[2]Pivot HorizontalMRP'!$A$4:$F$2689,6,0),0)</f>
        <v>22</v>
      </c>
      <c r="R2543" s="1" t="n">
        <f aca="false">IFERROR(VLOOKUP(A2543,'[2]Pivot HorizontalMRP'!$A$4:$G$2689,7,0),0)</f>
        <v>50</v>
      </c>
      <c r="S2543" s="1" t="n">
        <f aca="false">IFERROR(VLOOKUP(A2543,'[2]Pivot HorizontalMRP'!$A$4:$H$2689,8,0),0)</f>
        <v>0</v>
      </c>
      <c r="T2543" s="1" t="n">
        <f aca="false">IFERROR(VLOOKUP(A2543,'[2]Pivot HorizontalMRP'!$A$4:$I$2689,9,0),0)</f>
        <v>0</v>
      </c>
      <c r="U2543" s="1" t="n">
        <f aca="false">IF(I2543="delivery",O2543-SUM(Q2543+R2543),IF(I2543="PO",P2543-SUM(Q2543:R2543)))</f>
        <v>-72</v>
      </c>
      <c r="V2543" s="81" t="n">
        <v>0.55</v>
      </c>
      <c r="W2543" s="81"/>
      <c r="X2543" s="81" t="n">
        <f aca="false">W2543-V2543</f>
        <v>-0.55</v>
      </c>
      <c r="Y2543" s="81"/>
      <c r="Z2543" s="81"/>
      <c r="AA2543" s="81"/>
      <c r="AB2543" s="81"/>
      <c r="AC2543" s="81"/>
      <c r="AD2543" s="81"/>
      <c r="AE2543" s="81"/>
      <c r="AF2543" s="81"/>
      <c r="AG2543" s="81"/>
      <c r="AH2543" s="81"/>
      <c r="AI2543" s="81"/>
      <c r="AJ2543" s="81"/>
      <c r="AK2543" s="81"/>
      <c r="AL2543" s="81"/>
      <c r="AM2543" s="81"/>
      <c r="AN2543" s="81"/>
      <c r="AO2543" s="110" t="s">
        <v>1471</v>
      </c>
      <c r="AP2543" s="105" t="s">
        <v>1474</v>
      </c>
      <c r="AQ2543" s="1"/>
      <c r="AR2543" s="1"/>
      <c r="AS2543" s="1"/>
      <c r="AT2543" s="1"/>
      <c r="AU2543" s="1"/>
      <c r="AV2543" s="1"/>
      <c r="AW2543" s="1"/>
      <c r="AX2543" s="1"/>
      <c r="AY2543" s="1"/>
      <c r="AZ2543" s="1"/>
      <c r="BA2543" s="1"/>
      <c r="BB2543" s="1"/>
      <c r="BC2543" s="1"/>
      <c r="BD2543" s="1"/>
      <c r="BE2543" s="1"/>
      <c r="BF2543" s="1" t="s">
        <v>14668</v>
      </c>
      <c r="BG2543" s="1" t="s">
        <v>183</v>
      </c>
      <c r="BH2543" s="1"/>
      <c r="BI2543" s="1"/>
    </row>
    <row r="2544" customFormat="false" ht="12.75" hidden="false" customHeight="false" outlineLevel="0" collapsed="false">
      <c r="A2544" s="1" t="s">
        <v>2533</v>
      </c>
      <c r="B2544" s="1" t="s">
        <v>2534</v>
      </c>
      <c r="C2544" s="1" t="s">
        <v>177</v>
      </c>
      <c r="D2544" s="110" t="s">
        <v>1471</v>
      </c>
      <c r="E2544" s="1" t="s">
        <v>2535</v>
      </c>
      <c r="F2544" s="1" t="s">
        <v>2536</v>
      </c>
      <c r="G2544" s="1" t="n">
        <v>21</v>
      </c>
      <c r="H2544" s="1" t="n">
        <v>1000</v>
      </c>
      <c r="I2544" s="101" t="s">
        <v>188</v>
      </c>
      <c r="J2544" s="1"/>
      <c r="K2544" s="1" t="n">
        <f aca="false">IFERROR(VLOOKUP(A2544,'[2]Pivot HorizontalMRP'!$A$4:$B$2689,2,0),0)</f>
        <v>0</v>
      </c>
      <c r="L2544" s="1" t="n">
        <f aca="false">IFERROR(VLOOKUP(A2544,'[2]Pivot HorizontalMRP'!$A$4:$C$2689,3,0),0)</f>
        <v>390</v>
      </c>
      <c r="M2544" s="1" t="n">
        <f aca="false">IFERROR(VLOOKUP(A2544,'[2]Pivot HorizontalMRP'!$A$4:$D$2689,0.4,0),0)</f>
        <v>0</v>
      </c>
      <c r="N2544" s="1" t="n">
        <f aca="false">IFERROR(VLOOKUP(A2544,'[2]Pivot HorizontalMRP'!$A$4:$E$2689,5,0),0)</f>
        <v>1000</v>
      </c>
      <c r="O2544" s="1" t="n">
        <f aca="false">K2544+L2544</f>
        <v>390</v>
      </c>
      <c r="P2544" s="1" t="n">
        <f aca="false">K2544+L2544+M2544+N2544</f>
        <v>1390</v>
      </c>
      <c r="Q2544" s="1" t="n">
        <f aca="false">IFERROR(VLOOKUP(A2544,'[2]Pivot HorizontalMRP'!$A$4:$F$2689,6,0),0)</f>
        <v>328</v>
      </c>
      <c r="R2544" s="1" t="n">
        <f aca="false">IFERROR(VLOOKUP(A2544,'[2]Pivot HorizontalMRP'!$A$4:$G$2689,7,0),0)</f>
        <v>303</v>
      </c>
      <c r="S2544" s="1" t="n">
        <f aca="false">IFERROR(VLOOKUP(A2544,'[2]Pivot HorizontalMRP'!$A$4:$H$2689,8,0),0)</f>
        <v>292</v>
      </c>
      <c r="T2544" s="1" t="n">
        <f aca="false">IFERROR(VLOOKUP(A2544,'[2]Pivot HorizontalMRP'!$A$4:$I$2689,9,0),0)</f>
        <v>168</v>
      </c>
      <c r="U2544" s="1" t="n">
        <f aca="false">IF(I2544="delivery",O2544-SUM(Q2544+R2544),IF(I2544="PO",P2544-SUM(Q2544:R2544)))</f>
        <v>759</v>
      </c>
      <c r="V2544" s="81" t="n">
        <v>0.24</v>
      </c>
      <c r="W2544" s="81"/>
      <c r="X2544" s="81" t="n">
        <f aca="false">W2544-V2544</f>
        <v>-0.24</v>
      </c>
      <c r="Y2544" s="81"/>
      <c r="Z2544" s="81"/>
      <c r="AA2544" s="81"/>
      <c r="AB2544" s="81"/>
      <c r="AC2544" s="81"/>
      <c r="AD2544" s="81"/>
      <c r="AE2544" s="81"/>
      <c r="AF2544" s="81"/>
      <c r="AG2544" s="81"/>
      <c r="AH2544" s="81"/>
      <c r="AI2544" s="81"/>
      <c r="AJ2544" s="81"/>
      <c r="AK2544" s="81"/>
      <c r="AL2544" s="81"/>
      <c r="AM2544" s="81"/>
      <c r="AN2544" s="81"/>
      <c r="AO2544" s="110" t="s">
        <v>1471</v>
      </c>
      <c r="AP2544" s="105" t="s">
        <v>1474</v>
      </c>
      <c r="AQ2544" s="1"/>
      <c r="AR2544" s="1"/>
      <c r="AS2544" s="1"/>
      <c r="AT2544" s="1"/>
      <c r="AU2544" s="1"/>
      <c r="AV2544" s="1"/>
      <c r="AW2544" s="1"/>
      <c r="AX2544" s="1"/>
      <c r="AY2544" s="1"/>
      <c r="AZ2544" s="1"/>
      <c r="BA2544" s="1"/>
      <c r="BB2544" s="1"/>
      <c r="BC2544" s="1"/>
      <c r="BD2544" s="1"/>
      <c r="BE2544" s="1"/>
      <c r="BF2544" s="1" t="s">
        <v>14668</v>
      </c>
      <c r="BG2544" s="1" t="s">
        <v>183</v>
      </c>
      <c r="BH2544" s="1"/>
      <c r="BI2544" s="1"/>
    </row>
    <row r="2545" customFormat="false" ht="12.75" hidden="false" customHeight="false" outlineLevel="0" collapsed="false">
      <c r="A2545" s="1" t="s">
        <v>2537</v>
      </c>
      <c r="B2545" s="1" t="s">
        <v>2538</v>
      </c>
      <c r="C2545" s="1" t="s">
        <v>177</v>
      </c>
      <c r="D2545" s="110" t="s">
        <v>1471</v>
      </c>
      <c r="E2545" s="1" t="s">
        <v>2539</v>
      </c>
      <c r="F2545" s="1" t="s">
        <v>2540</v>
      </c>
      <c r="G2545" s="1" t="n">
        <v>21</v>
      </c>
      <c r="H2545" s="1" t="n">
        <v>5000</v>
      </c>
      <c r="I2545" s="101" t="s">
        <v>188</v>
      </c>
      <c r="J2545" s="1"/>
      <c r="K2545" s="1" t="n">
        <f aca="false">IFERROR(VLOOKUP(A2545,'[2]Pivot HorizontalMRP'!$A$4:$B$2689,2,0),0)</f>
        <v>0</v>
      </c>
      <c r="L2545" s="1" t="n">
        <f aca="false">IFERROR(VLOOKUP(A2545,'[2]Pivot HorizontalMRP'!$A$4:$C$2689,3,0),0)</f>
        <v>4913</v>
      </c>
      <c r="M2545" s="1" t="n">
        <f aca="false">IFERROR(VLOOKUP(A2545,'[2]Pivot HorizontalMRP'!$A$4:$D$2689,0.4,0),0)</f>
        <v>0</v>
      </c>
      <c r="N2545" s="1" t="n">
        <f aca="false">IFERROR(VLOOKUP(A2545,'[2]Pivot HorizontalMRP'!$A$4:$E$2689,5,0),0)</f>
        <v>0</v>
      </c>
      <c r="O2545" s="1" t="n">
        <f aca="false">K2545+L2545</f>
        <v>4913</v>
      </c>
      <c r="P2545" s="1" t="n">
        <f aca="false">K2545+L2545+M2545+N2545</f>
        <v>4913</v>
      </c>
      <c r="Q2545" s="1" t="n">
        <f aca="false">IFERROR(VLOOKUP(A2545,'[2]Pivot HorizontalMRP'!$A$4:$F$2689,6,0),0)</f>
        <v>3432</v>
      </c>
      <c r="R2545" s="1" t="n">
        <f aca="false">IFERROR(VLOOKUP(A2545,'[2]Pivot HorizontalMRP'!$A$4:$G$2689,7,0),0)</f>
        <v>2420</v>
      </c>
      <c r="S2545" s="1" t="n">
        <f aca="false">IFERROR(VLOOKUP(A2545,'[2]Pivot HorizontalMRP'!$A$4:$H$2689,8,0),0)</f>
        <v>2320</v>
      </c>
      <c r="T2545" s="1" t="n">
        <f aca="false">IFERROR(VLOOKUP(A2545,'[2]Pivot HorizontalMRP'!$A$4:$I$2689,9,0),0)</f>
        <v>1320</v>
      </c>
      <c r="U2545" s="1" t="n">
        <f aca="false">IF(I2545="delivery",O2545-SUM(Q2545+R2545),IF(I2545="PO",P2545-SUM(Q2545:R2545)))</f>
        <v>-939</v>
      </c>
      <c r="V2545" s="81" t="n">
        <v>0.1405</v>
      </c>
      <c r="W2545" s="81"/>
      <c r="X2545" s="81" t="n">
        <f aca="false">W2545-V2545</f>
        <v>-0.1405</v>
      </c>
      <c r="Y2545" s="81"/>
      <c r="Z2545" s="81"/>
      <c r="AA2545" s="81"/>
      <c r="AB2545" s="81"/>
      <c r="AC2545" s="81"/>
      <c r="AD2545" s="81"/>
      <c r="AE2545" s="81"/>
      <c r="AF2545" s="81"/>
      <c r="AG2545" s="81"/>
      <c r="AH2545" s="81"/>
      <c r="AI2545" s="81"/>
      <c r="AJ2545" s="81"/>
      <c r="AK2545" s="81"/>
      <c r="AL2545" s="81"/>
      <c r="AM2545" s="81"/>
      <c r="AN2545" s="81"/>
      <c r="AO2545" s="110" t="s">
        <v>1471</v>
      </c>
      <c r="AP2545" s="105" t="s">
        <v>1474</v>
      </c>
      <c r="AQ2545" s="1"/>
      <c r="AR2545" s="1"/>
      <c r="AS2545" s="1"/>
      <c r="AT2545" s="1"/>
      <c r="AU2545" s="1"/>
      <c r="AV2545" s="1"/>
      <c r="AW2545" s="1"/>
      <c r="AX2545" s="1"/>
      <c r="AY2545" s="1"/>
      <c r="AZ2545" s="1"/>
      <c r="BA2545" s="1"/>
      <c r="BB2545" s="1"/>
      <c r="BC2545" s="1"/>
      <c r="BD2545" s="1"/>
      <c r="BE2545" s="1"/>
      <c r="BF2545" s="1" t="s">
        <v>14668</v>
      </c>
      <c r="BG2545" s="1" t="s">
        <v>183</v>
      </c>
      <c r="BH2545" s="1"/>
      <c r="BI2545" s="1"/>
    </row>
    <row r="2546" customFormat="false" ht="12.75" hidden="false" customHeight="false" outlineLevel="0" collapsed="false">
      <c r="A2546" s="1" t="s">
        <v>2541</v>
      </c>
      <c r="B2546" s="1" t="s">
        <v>2542</v>
      </c>
      <c r="C2546" s="1" t="s">
        <v>177</v>
      </c>
      <c r="D2546" s="110" t="s">
        <v>1471</v>
      </c>
      <c r="E2546" s="1" t="s">
        <v>2543</v>
      </c>
      <c r="F2546" s="1" t="s">
        <v>2544</v>
      </c>
      <c r="G2546" s="1" t="n">
        <v>21</v>
      </c>
      <c r="H2546" s="1" t="n">
        <v>1000</v>
      </c>
      <c r="I2546" s="101" t="s">
        <v>188</v>
      </c>
      <c r="J2546" s="1"/>
      <c r="K2546" s="1" t="n">
        <f aca="false">IFERROR(VLOOKUP(A2546,'[2]Pivot HorizontalMRP'!$A$4:$B$2689,2,0),0)</f>
        <v>0</v>
      </c>
      <c r="L2546" s="1" t="n">
        <f aca="false">IFERROR(VLOOKUP(A2546,'[2]Pivot HorizontalMRP'!$A$4:$C$2689,3,0),0)</f>
        <v>574</v>
      </c>
      <c r="M2546" s="1" t="n">
        <f aca="false">IFERROR(VLOOKUP(A2546,'[2]Pivot HorizontalMRP'!$A$4:$D$2689,0.4,0),0)</f>
        <v>0</v>
      </c>
      <c r="N2546" s="1" t="n">
        <f aca="false">IFERROR(VLOOKUP(A2546,'[2]Pivot HorizontalMRP'!$A$4:$E$2689,5,0),0)</f>
        <v>0</v>
      </c>
      <c r="O2546" s="1" t="n">
        <f aca="false">K2546+L2546</f>
        <v>574</v>
      </c>
      <c r="P2546" s="1" t="n">
        <f aca="false">K2546+L2546+M2546+N2546</f>
        <v>574</v>
      </c>
      <c r="Q2546" s="1" t="n">
        <f aca="false">IFERROR(VLOOKUP(A2546,'[2]Pivot HorizontalMRP'!$A$4:$F$2689,6,0),0)</f>
        <v>131</v>
      </c>
      <c r="R2546" s="1" t="n">
        <f aca="false">IFERROR(VLOOKUP(A2546,'[2]Pivot HorizontalMRP'!$A$4:$G$2689,7,0),0)</f>
        <v>110</v>
      </c>
      <c r="S2546" s="1" t="n">
        <f aca="false">IFERROR(VLOOKUP(A2546,'[2]Pivot HorizontalMRP'!$A$4:$H$2689,8,0),0)</f>
        <v>80</v>
      </c>
      <c r="T2546" s="1" t="n">
        <f aca="false">IFERROR(VLOOKUP(A2546,'[2]Pivot HorizontalMRP'!$A$4:$I$2689,9,0),0)</f>
        <v>120</v>
      </c>
      <c r="U2546" s="1" t="n">
        <f aca="false">IF(I2546="delivery",O2546-SUM(Q2546+R2546),IF(I2546="PO",P2546-SUM(Q2546:R2546)))</f>
        <v>333</v>
      </c>
      <c r="V2546" s="81" t="n">
        <v>0.24</v>
      </c>
      <c r="W2546" s="81"/>
      <c r="X2546" s="81" t="n">
        <f aca="false">W2546-V2546</f>
        <v>-0.24</v>
      </c>
      <c r="Y2546" s="81"/>
      <c r="Z2546" s="81"/>
      <c r="AA2546" s="81"/>
      <c r="AB2546" s="81"/>
      <c r="AC2546" s="81"/>
      <c r="AD2546" s="81"/>
      <c r="AE2546" s="81"/>
      <c r="AF2546" s="81"/>
      <c r="AG2546" s="81"/>
      <c r="AH2546" s="81"/>
      <c r="AI2546" s="81"/>
      <c r="AJ2546" s="81"/>
      <c r="AK2546" s="81"/>
      <c r="AL2546" s="81"/>
      <c r="AM2546" s="81"/>
      <c r="AN2546" s="81"/>
      <c r="AO2546" s="110" t="s">
        <v>1471</v>
      </c>
      <c r="AP2546" s="105" t="s">
        <v>1474</v>
      </c>
      <c r="AQ2546" s="1"/>
      <c r="AR2546" s="1"/>
      <c r="AS2546" s="1"/>
      <c r="AT2546" s="1"/>
      <c r="AU2546" s="1"/>
      <c r="AV2546" s="1"/>
      <c r="AW2546" s="1"/>
      <c r="AX2546" s="1"/>
      <c r="AY2546" s="1"/>
      <c r="AZ2546" s="1"/>
      <c r="BA2546" s="1"/>
      <c r="BB2546" s="1"/>
      <c r="BC2546" s="1"/>
      <c r="BD2546" s="1"/>
      <c r="BE2546" s="1"/>
      <c r="BF2546" s="1" t="s">
        <v>14668</v>
      </c>
      <c r="BG2546" s="1" t="s">
        <v>183</v>
      </c>
      <c r="BH2546" s="1"/>
      <c r="BI2546" s="1"/>
    </row>
    <row r="2547" customFormat="false" ht="12.75" hidden="false" customHeight="false" outlineLevel="0" collapsed="false">
      <c r="A2547" s="1" t="s">
        <v>2545</v>
      </c>
      <c r="B2547" s="1" t="s">
        <v>2546</v>
      </c>
      <c r="C2547" s="1" t="s">
        <v>177</v>
      </c>
      <c r="D2547" s="110" t="s">
        <v>1471</v>
      </c>
      <c r="E2547" s="1" t="s">
        <v>2547</v>
      </c>
      <c r="F2547" s="1" t="s">
        <v>2548</v>
      </c>
      <c r="G2547" s="1" t="n">
        <v>21</v>
      </c>
      <c r="H2547" s="1" t="n">
        <v>1000</v>
      </c>
      <c r="I2547" s="101" t="s">
        <v>188</v>
      </c>
      <c r="J2547" s="1"/>
      <c r="K2547" s="1" t="n">
        <f aca="false">IFERROR(VLOOKUP(A2547,'[2]Pivot HorizontalMRP'!$A$4:$B$2689,2,0),0)</f>
        <v>0</v>
      </c>
      <c r="L2547" s="1" t="n">
        <f aca="false">IFERROR(VLOOKUP(A2547,'[2]Pivot HorizontalMRP'!$A$4:$C$2689,3,0),0)</f>
        <v>0</v>
      </c>
      <c r="M2547" s="1" t="n">
        <f aca="false">IFERROR(VLOOKUP(A2547,'[2]Pivot HorizontalMRP'!$A$4:$D$2689,0.4,0),0)</f>
        <v>0</v>
      </c>
      <c r="N2547" s="1" t="n">
        <f aca="false">IFERROR(VLOOKUP(A2547,'[2]Pivot HorizontalMRP'!$A$4:$E$2689,5,0),0)</f>
        <v>0</v>
      </c>
      <c r="O2547" s="1" t="n">
        <f aca="false">K2547+L2547</f>
        <v>0</v>
      </c>
      <c r="P2547" s="1" t="n">
        <f aca="false">K2547+L2547+M2547+N2547</f>
        <v>0</v>
      </c>
      <c r="Q2547" s="1" t="n">
        <f aca="false">IFERROR(VLOOKUP(A2547,'[2]Pivot HorizontalMRP'!$A$4:$F$2689,6,0),0)</f>
        <v>22</v>
      </c>
      <c r="R2547" s="1" t="n">
        <f aca="false">IFERROR(VLOOKUP(A2547,'[2]Pivot HorizontalMRP'!$A$4:$G$2689,7,0),0)</f>
        <v>80</v>
      </c>
      <c r="S2547" s="1" t="n">
        <f aca="false">IFERROR(VLOOKUP(A2547,'[2]Pivot HorizontalMRP'!$A$4:$H$2689,8,0),0)</f>
        <v>470</v>
      </c>
      <c r="T2547" s="1" t="n">
        <f aca="false">IFERROR(VLOOKUP(A2547,'[2]Pivot HorizontalMRP'!$A$4:$I$2689,9,0),0)</f>
        <v>192</v>
      </c>
      <c r="U2547" s="1" t="n">
        <f aca="false">IF(I2547="delivery",O2547-SUM(Q2547+R2547),IF(I2547="PO",P2547-SUM(Q2547:R2547)))</f>
        <v>-102</v>
      </c>
      <c r="V2547" s="81" t="n">
        <v>0.58</v>
      </c>
      <c r="W2547" s="81"/>
      <c r="X2547" s="81" t="n">
        <f aca="false">W2547-V2547</f>
        <v>-0.58</v>
      </c>
      <c r="Y2547" s="81"/>
      <c r="Z2547" s="81"/>
      <c r="AA2547" s="81"/>
      <c r="AB2547" s="81"/>
      <c r="AC2547" s="81"/>
      <c r="AD2547" s="81"/>
      <c r="AE2547" s="81"/>
      <c r="AF2547" s="81"/>
      <c r="AG2547" s="81"/>
      <c r="AH2547" s="81"/>
      <c r="AI2547" s="81"/>
      <c r="AJ2547" s="81"/>
      <c r="AK2547" s="81"/>
      <c r="AL2547" s="81"/>
      <c r="AM2547" s="81"/>
      <c r="AN2547" s="81"/>
      <c r="AO2547" s="110" t="s">
        <v>1471</v>
      </c>
      <c r="AP2547" s="105" t="s">
        <v>1474</v>
      </c>
      <c r="AQ2547" s="1"/>
      <c r="AR2547" s="1"/>
      <c r="AS2547" s="1"/>
      <c r="AT2547" s="1"/>
      <c r="AU2547" s="1"/>
      <c r="AV2547" s="1"/>
      <c r="AW2547" s="1"/>
      <c r="AX2547" s="1"/>
      <c r="AY2547" s="1"/>
      <c r="AZ2547" s="1"/>
      <c r="BA2547" s="1"/>
      <c r="BB2547" s="1"/>
      <c r="BC2547" s="1"/>
      <c r="BD2547" s="1"/>
      <c r="BE2547" s="1"/>
      <c r="BF2547" s="1" t="s">
        <v>14668</v>
      </c>
      <c r="BG2547" s="1" t="s">
        <v>183</v>
      </c>
      <c r="BH2547" s="1"/>
      <c r="BI2547" s="1"/>
    </row>
    <row r="2548" customFormat="false" ht="12.75" hidden="false" customHeight="false" outlineLevel="0" collapsed="false">
      <c r="A2548" s="1" t="s">
        <v>2549</v>
      </c>
      <c r="B2548" s="1" t="s">
        <v>2550</v>
      </c>
      <c r="C2548" s="1" t="s">
        <v>177</v>
      </c>
      <c r="D2548" s="110" t="s">
        <v>1471</v>
      </c>
      <c r="E2548" s="1" t="s">
        <v>2551</v>
      </c>
      <c r="F2548" s="1" t="s">
        <v>2552</v>
      </c>
      <c r="G2548" s="1" t="n">
        <v>21</v>
      </c>
      <c r="H2548" s="1" t="n">
        <v>1000</v>
      </c>
      <c r="I2548" s="101" t="s">
        <v>188</v>
      </c>
      <c r="J2548" s="1"/>
      <c r="K2548" s="1" t="n">
        <f aca="false">IFERROR(VLOOKUP(A2548,'[2]Pivot HorizontalMRP'!$A$4:$B$2689,2,0),0)</f>
        <v>0</v>
      </c>
      <c r="L2548" s="1" t="n">
        <f aca="false">IFERROR(VLOOKUP(A2548,'[2]Pivot HorizontalMRP'!$A$4:$C$2689,3,0),0)</f>
        <v>0</v>
      </c>
      <c r="M2548" s="1" t="n">
        <f aca="false">IFERROR(VLOOKUP(A2548,'[2]Pivot HorizontalMRP'!$A$4:$D$2689,0.4,0),0)</f>
        <v>0</v>
      </c>
      <c r="N2548" s="1" t="n">
        <f aca="false">IFERROR(VLOOKUP(A2548,'[2]Pivot HorizontalMRP'!$A$4:$E$2689,5,0),0)</f>
        <v>0</v>
      </c>
      <c r="O2548" s="1" t="n">
        <f aca="false">K2548+L2548</f>
        <v>0</v>
      </c>
      <c r="P2548" s="1" t="n">
        <f aca="false">K2548+L2548+M2548+N2548</f>
        <v>0</v>
      </c>
      <c r="Q2548" s="1" t="n">
        <f aca="false">IFERROR(VLOOKUP(A2548,'[2]Pivot HorizontalMRP'!$A$4:$F$2689,6,0),0)</f>
        <v>22</v>
      </c>
      <c r="R2548" s="1" t="n">
        <f aca="false">IFERROR(VLOOKUP(A2548,'[2]Pivot HorizontalMRP'!$A$4:$G$2689,7,0),0)</f>
        <v>50</v>
      </c>
      <c r="S2548" s="1" t="n">
        <f aca="false">IFERROR(VLOOKUP(A2548,'[2]Pivot HorizontalMRP'!$A$4:$H$2689,8,0),0)</f>
        <v>0</v>
      </c>
      <c r="T2548" s="1" t="n">
        <f aca="false">IFERROR(VLOOKUP(A2548,'[2]Pivot HorizontalMRP'!$A$4:$I$2689,9,0),0)</f>
        <v>0</v>
      </c>
      <c r="U2548" s="1" t="n">
        <f aca="false">IF(I2548="delivery",O2548-SUM(Q2548+R2548),IF(I2548="PO",P2548-SUM(Q2548:R2548)))</f>
        <v>-72</v>
      </c>
      <c r="V2548" s="81" t="n">
        <v>1.2</v>
      </c>
      <c r="W2548" s="81"/>
      <c r="X2548" s="81" t="n">
        <f aca="false">W2548-V2548</f>
        <v>-1.2</v>
      </c>
      <c r="Y2548" s="81"/>
      <c r="Z2548" s="81"/>
      <c r="AA2548" s="81"/>
      <c r="AB2548" s="81"/>
      <c r="AC2548" s="81"/>
      <c r="AD2548" s="81"/>
      <c r="AE2548" s="81"/>
      <c r="AF2548" s="81"/>
      <c r="AG2548" s="81"/>
      <c r="AH2548" s="81"/>
      <c r="AI2548" s="81"/>
      <c r="AJ2548" s="81"/>
      <c r="AK2548" s="81"/>
      <c r="AL2548" s="81"/>
      <c r="AM2548" s="81"/>
      <c r="AN2548" s="81"/>
      <c r="AO2548" s="110" t="s">
        <v>1471</v>
      </c>
      <c r="AP2548" s="105" t="s">
        <v>1474</v>
      </c>
      <c r="AQ2548" s="1"/>
      <c r="AR2548" s="1"/>
      <c r="AS2548" s="1"/>
      <c r="AT2548" s="1"/>
      <c r="AU2548" s="1"/>
      <c r="AV2548" s="1"/>
      <c r="AW2548" s="1"/>
      <c r="AX2548" s="1"/>
      <c r="AY2548" s="1"/>
      <c r="AZ2548" s="1"/>
      <c r="BA2548" s="1"/>
      <c r="BB2548" s="1"/>
      <c r="BC2548" s="1"/>
      <c r="BD2548" s="1"/>
      <c r="BE2548" s="1"/>
      <c r="BF2548" s="1" t="s">
        <v>14668</v>
      </c>
      <c r="BG2548" s="1" t="s">
        <v>183</v>
      </c>
      <c r="BH2548" s="1"/>
      <c r="BI2548" s="1"/>
    </row>
    <row r="2549" customFormat="false" ht="12.75" hidden="false" customHeight="false" outlineLevel="0" collapsed="false">
      <c r="A2549" s="1" t="s">
        <v>2553</v>
      </c>
      <c r="B2549" s="1" t="s">
        <v>2554</v>
      </c>
      <c r="C2549" s="1" t="s">
        <v>177</v>
      </c>
      <c r="D2549" s="110" t="s">
        <v>1471</v>
      </c>
      <c r="E2549" s="1" t="s">
        <v>2555</v>
      </c>
      <c r="F2549" s="1" t="s">
        <v>2556</v>
      </c>
      <c r="G2549" s="1" t="n">
        <v>55</v>
      </c>
      <c r="H2549" s="1" t="n">
        <v>1</v>
      </c>
      <c r="I2549" s="102" t="s">
        <v>188</v>
      </c>
      <c r="J2549" s="1"/>
      <c r="K2549" s="1" t="n">
        <f aca="false">IFERROR(VLOOKUP(A2549,'[2]Pivot HorizontalMRP'!$A$4:$B$2689,2,0),0)</f>
        <v>0</v>
      </c>
      <c r="L2549" s="1" t="n">
        <f aca="false">IFERROR(VLOOKUP(A2549,'[2]Pivot HorizontalMRP'!$A$4:$C$2689,3,0),0)</f>
        <v>0</v>
      </c>
      <c r="M2549" s="1" t="n">
        <f aca="false">IFERROR(VLOOKUP(A2549,'[2]Pivot HorizontalMRP'!$A$4:$D$2689,0.4,0),0)</f>
        <v>0</v>
      </c>
      <c r="N2549" s="1" t="n">
        <f aca="false">IFERROR(VLOOKUP(A2549,'[2]Pivot HorizontalMRP'!$A$4:$E$2689,5,0),0)</f>
        <v>0</v>
      </c>
      <c r="O2549" s="1" t="n">
        <f aca="false">K2549+L2549</f>
        <v>0</v>
      </c>
      <c r="P2549" s="1" t="n">
        <f aca="false">K2549+L2549+M2549+N2549</f>
        <v>0</v>
      </c>
      <c r="Q2549" s="1" t="n">
        <f aca="false">IFERROR(VLOOKUP(A2549,'[2]Pivot HorizontalMRP'!$A$4:$F$2689,6,0),0)</f>
        <v>0</v>
      </c>
      <c r="R2549" s="1" t="n">
        <f aca="false">IFERROR(VLOOKUP(A2549,'[2]Pivot HorizontalMRP'!$A$4:$G$2689,7,0),0)</f>
        <v>30</v>
      </c>
      <c r="S2549" s="1" t="n">
        <f aca="false">IFERROR(VLOOKUP(A2549,'[2]Pivot HorizontalMRP'!$A$4:$H$2689,8,0),0)</f>
        <v>470</v>
      </c>
      <c r="T2549" s="1" t="n">
        <f aca="false">IFERROR(VLOOKUP(A2549,'[2]Pivot HorizontalMRP'!$A$4:$I$2689,9,0),0)</f>
        <v>192</v>
      </c>
      <c r="U2549" s="1" t="n">
        <f aca="false">IF(I2549="delivery",O2549-SUM(Q2549+R2549),IF(I2549="PO",P2549-SUM(Q2549:R2549)))</f>
        <v>-30</v>
      </c>
      <c r="V2549" s="81" t="n">
        <v>0.55</v>
      </c>
      <c r="W2549" s="81"/>
      <c r="X2549" s="81" t="n">
        <f aca="false">W2549-V2549</f>
        <v>-0.55</v>
      </c>
      <c r="Y2549" s="81"/>
      <c r="Z2549" s="81"/>
      <c r="AA2549" s="81"/>
      <c r="AB2549" s="81"/>
      <c r="AC2549" s="81"/>
      <c r="AD2549" s="81"/>
      <c r="AE2549" s="81"/>
      <c r="AF2549" s="81"/>
      <c r="AG2549" s="81"/>
      <c r="AH2549" s="81"/>
      <c r="AI2549" s="81"/>
      <c r="AJ2549" s="81"/>
      <c r="AK2549" s="81"/>
      <c r="AL2549" s="81"/>
      <c r="AM2549" s="81"/>
      <c r="AN2549" s="81"/>
      <c r="AO2549" s="110" t="s">
        <v>1471</v>
      </c>
      <c r="AP2549" s="102" t="s">
        <v>1474</v>
      </c>
      <c r="AQ2549" s="1"/>
      <c r="AR2549" s="1"/>
      <c r="AS2549" s="1"/>
      <c r="AT2549" s="1"/>
      <c r="AU2549" s="1"/>
      <c r="AV2549" s="1"/>
      <c r="AW2549" s="1"/>
      <c r="AX2549" s="1"/>
      <c r="AY2549" s="1"/>
      <c r="AZ2549" s="1"/>
      <c r="BA2549" s="1"/>
      <c r="BB2549" s="1"/>
      <c r="BC2549" s="1"/>
      <c r="BD2549" s="1"/>
      <c r="BE2549" s="1"/>
      <c r="BF2549" s="1" t="s">
        <v>719</v>
      </c>
      <c r="BG2549" s="1" t="s">
        <v>183</v>
      </c>
      <c r="BH2549" s="1"/>
      <c r="BI2549" s="1"/>
    </row>
    <row r="2550" customFormat="false" ht="12.75" hidden="false" customHeight="false" outlineLevel="0" collapsed="false">
      <c r="A2550" s="1" t="s">
        <v>2557</v>
      </c>
      <c r="B2550" s="1" t="s">
        <v>2558</v>
      </c>
      <c r="C2550" s="1" t="s">
        <v>177</v>
      </c>
      <c r="D2550" s="110" t="s">
        <v>1471</v>
      </c>
      <c r="E2550" s="1" t="s">
        <v>2559</v>
      </c>
      <c r="F2550" s="1" t="s">
        <v>2560</v>
      </c>
      <c r="G2550" s="1" t="n">
        <v>55</v>
      </c>
      <c r="H2550" s="1" t="n">
        <v>1</v>
      </c>
      <c r="I2550" s="102" t="s">
        <v>188</v>
      </c>
      <c r="J2550" s="1"/>
      <c r="K2550" s="1" t="n">
        <f aca="false">IFERROR(VLOOKUP(A2550,'[2]Pivot HorizontalMRP'!$A$4:$B$2689,2,0),0)</f>
        <v>0</v>
      </c>
      <c r="L2550" s="1" t="n">
        <f aca="false">IFERROR(VLOOKUP(A2550,'[2]Pivot HorizontalMRP'!$A$4:$C$2689,3,0),0)</f>
        <v>0</v>
      </c>
      <c r="M2550" s="1" t="n">
        <f aca="false">IFERROR(VLOOKUP(A2550,'[2]Pivot HorizontalMRP'!$A$4:$D$2689,0.4,0),0)</f>
        <v>0</v>
      </c>
      <c r="N2550" s="1" t="n">
        <f aca="false">IFERROR(VLOOKUP(A2550,'[2]Pivot HorizontalMRP'!$A$4:$E$2689,5,0),0)</f>
        <v>0</v>
      </c>
      <c r="O2550" s="1" t="n">
        <f aca="false">K2550+L2550</f>
        <v>0</v>
      </c>
      <c r="P2550" s="1" t="n">
        <f aca="false">K2550+L2550+M2550+N2550</f>
        <v>0</v>
      </c>
      <c r="Q2550" s="1" t="n">
        <f aca="false">IFERROR(VLOOKUP(A2550,'[2]Pivot HorizontalMRP'!$A$4:$F$2689,6,0),0)</f>
        <v>0</v>
      </c>
      <c r="R2550" s="1" t="n">
        <f aca="false">IFERROR(VLOOKUP(A2550,'[2]Pivot HorizontalMRP'!$A$4:$G$2689,7,0),0)</f>
        <v>30</v>
      </c>
      <c r="S2550" s="1" t="n">
        <f aca="false">IFERROR(VLOOKUP(A2550,'[2]Pivot HorizontalMRP'!$A$4:$H$2689,8,0),0)</f>
        <v>470</v>
      </c>
      <c r="T2550" s="1" t="n">
        <f aca="false">IFERROR(VLOOKUP(A2550,'[2]Pivot HorizontalMRP'!$A$4:$I$2689,9,0),0)</f>
        <v>192</v>
      </c>
      <c r="U2550" s="1" t="n">
        <f aca="false">IF(I2550="delivery",O2550-SUM(Q2550+R2550),IF(I2550="PO",P2550-SUM(Q2550:R2550)))</f>
        <v>-30</v>
      </c>
      <c r="V2550" s="81" t="n">
        <v>0.55</v>
      </c>
      <c r="W2550" s="81"/>
      <c r="X2550" s="81" t="n">
        <f aca="false">W2550-V2550</f>
        <v>-0.55</v>
      </c>
      <c r="Y2550" s="81"/>
      <c r="Z2550" s="81"/>
      <c r="AA2550" s="81"/>
      <c r="AB2550" s="81"/>
      <c r="AC2550" s="81"/>
      <c r="AD2550" s="81"/>
      <c r="AE2550" s="81"/>
      <c r="AF2550" s="81"/>
      <c r="AG2550" s="81"/>
      <c r="AH2550" s="81"/>
      <c r="AI2550" s="81"/>
      <c r="AJ2550" s="81"/>
      <c r="AK2550" s="81"/>
      <c r="AL2550" s="81"/>
      <c r="AM2550" s="81"/>
      <c r="AN2550" s="81"/>
      <c r="AO2550" s="110" t="s">
        <v>1471</v>
      </c>
      <c r="AP2550" s="102" t="s">
        <v>1474</v>
      </c>
      <c r="AQ2550" s="1"/>
      <c r="AR2550" s="1"/>
      <c r="AS2550" s="1"/>
      <c r="AT2550" s="1"/>
      <c r="AU2550" s="1"/>
      <c r="AV2550" s="1"/>
      <c r="AW2550" s="1"/>
      <c r="AX2550" s="1"/>
      <c r="AY2550" s="1"/>
      <c r="AZ2550" s="1"/>
      <c r="BA2550" s="1"/>
      <c r="BB2550" s="1"/>
      <c r="BC2550" s="1"/>
      <c r="BD2550" s="1"/>
      <c r="BE2550" s="1"/>
      <c r="BF2550" s="1" t="s">
        <v>719</v>
      </c>
      <c r="BG2550" s="1" t="s">
        <v>183</v>
      </c>
      <c r="BH2550" s="1"/>
      <c r="BI2550" s="1"/>
    </row>
    <row r="2551" customFormat="false" ht="12.75" hidden="false" customHeight="false" outlineLevel="0" collapsed="false">
      <c r="A2551" s="1" t="s">
        <v>2561</v>
      </c>
      <c r="B2551" s="1" t="s">
        <v>2562</v>
      </c>
      <c r="C2551" s="1" t="s">
        <v>177</v>
      </c>
      <c r="D2551" s="1" t="s">
        <v>1471</v>
      </c>
      <c r="E2551" s="1" t="s">
        <v>16904</v>
      </c>
      <c r="F2551" s="1" t="s">
        <v>2564</v>
      </c>
      <c r="G2551" s="1" t="n">
        <v>21</v>
      </c>
      <c r="H2551" s="1" t="n">
        <v>1000</v>
      </c>
      <c r="I2551" s="101" t="s">
        <v>188</v>
      </c>
      <c r="J2551" s="1"/>
      <c r="K2551" s="1" t="n">
        <f aca="false">IFERROR(VLOOKUP(A2551,'[2]Pivot HorizontalMRP'!$A$4:$B$2689,2,0),0)</f>
        <v>0</v>
      </c>
      <c r="L2551" s="1" t="n">
        <f aca="false">IFERROR(VLOOKUP(A2551,'[2]Pivot HorizontalMRP'!$A$4:$C$2689,3,0),0)</f>
        <v>1100</v>
      </c>
      <c r="M2551" s="1" t="n">
        <f aca="false">IFERROR(VLOOKUP(A2551,'[2]Pivot HorizontalMRP'!$A$4:$D$2689,0.4,0),0)</f>
        <v>0</v>
      </c>
      <c r="N2551" s="1" t="n">
        <f aca="false">IFERROR(VLOOKUP(A2551,'[2]Pivot HorizontalMRP'!$A$4:$E$2689,5,0),0)</f>
        <v>0</v>
      </c>
      <c r="O2551" s="1" t="n">
        <f aca="false">K2551+L2551</f>
        <v>1100</v>
      </c>
      <c r="P2551" s="1" t="n">
        <f aca="false">K2551+L2551+M2551+N2551</f>
        <v>1100</v>
      </c>
      <c r="Q2551" s="1" t="n">
        <f aca="false">IFERROR(VLOOKUP(A2551,'[2]Pivot HorizontalMRP'!$A$4:$F$2689,6,0),0)</f>
        <v>199</v>
      </c>
      <c r="R2551" s="1" t="n">
        <f aca="false">IFERROR(VLOOKUP(A2551,'[2]Pivot HorizontalMRP'!$A$4:$G$2689,7,0),0)</f>
        <v>66</v>
      </c>
      <c r="S2551" s="1" t="n">
        <f aca="false">IFERROR(VLOOKUP(A2551,'[2]Pivot HorizontalMRP'!$A$4:$H$2689,8,0),0)</f>
        <v>48</v>
      </c>
      <c r="T2551" s="1" t="n">
        <f aca="false">IFERROR(VLOOKUP(A2551,'[2]Pivot HorizontalMRP'!$A$4:$I$2689,9,0),0)</f>
        <v>72</v>
      </c>
      <c r="U2551" s="1" t="n">
        <f aca="false">IF(I2551="delivery",O2551-SUM(Q2551+R2551),IF(I2551="PO",P2551-SUM(Q2551:R2551)))</f>
        <v>835</v>
      </c>
      <c r="V2551" s="81" t="n">
        <v>0.294</v>
      </c>
      <c r="W2551" s="81"/>
      <c r="X2551" s="81" t="n">
        <f aca="false">W2551-V2551</f>
        <v>-0.294</v>
      </c>
      <c r="Y2551" s="81"/>
      <c r="Z2551" s="81"/>
      <c r="AA2551" s="81" t="n">
        <v>0.2</v>
      </c>
      <c r="AB2551" s="81"/>
      <c r="AC2551" s="81"/>
      <c r="AD2551" s="81"/>
      <c r="AE2551" s="81"/>
      <c r="AF2551" s="81"/>
      <c r="AG2551" s="81"/>
      <c r="AH2551" s="81"/>
      <c r="AI2551" s="81"/>
      <c r="AJ2551" s="81"/>
      <c r="AK2551" s="81"/>
      <c r="AL2551" s="81"/>
      <c r="AM2551" s="81"/>
      <c r="AN2551" s="81"/>
      <c r="AO2551" s="81" t="str">
        <f aca="false">D2551</f>
        <v>Sanmina</v>
      </c>
      <c r="AP2551" s="1" t="s">
        <v>1474</v>
      </c>
      <c r="AQ2551" s="1"/>
      <c r="AR2551" s="1"/>
      <c r="AS2551" s="1"/>
      <c r="AT2551" s="1"/>
      <c r="AU2551" s="1"/>
      <c r="AV2551" s="1"/>
      <c r="AW2551" s="1"/>
      <c r="AX2551" s="1"/>
      <c r="AY2551" s="1"/>
      <c r="AZ2551" s="1"/>
      <c r="BA2551" s="1"/>
      <c r="BB2551" s="1"/>
      <c r="BC2551" s="1"/>
      <c r="BD2551" s="1"/>
      <c r="BE2551" s="1"/>
      <c r="BF2551" s="1" t="s">
        <v>14668</v>
      </c>
      <c r="BG2551" s="1" t="s">
        <v>183</v>
      </c>
      <c r="BH2551" s="1"/>
      <c r="BI2551" s="1"/>
    </row>
    <row r="2552" customFormat="false" ht="12.75" hidden="false" customHeight="false" outlineLevel="0" collapsed="false">
      <c r="A2552" s="1" t="s">
        <v>2565</v>
      </c>
      <c r="B2552" s="1" t="s">
        <v>2566</v>
      </c>
      <c r="C2552" s="1" t="s">
        <v>177</v>
      </c>
      <c r="D2552" s="110" t="s">
        <v>1471</v>
      </c>
      <c r="E2552" s="1" t="s">
        <v>2567</v>
      </c>
      <c r="F2552" s="1" t="s">
        <v>2568</v>
      </c>
      <c r="G2552" s="1" t="n">
        <v>16</v>
      </c>
      <c r="H2552" s="1" t="n">
        <v>1000</v>
      </c>
      <c r="I2552" s="101" t="s">
        <v>188</v>
      </c>
      <c r="J2552" s="1"/>
      <c r="K2552" s="1" t="n">
        <f aca="false">IFERROR(VLOOKUP(A2552,'[2]Pivot HorizontalMRP'!$A$4:$B$2689,2,0),0)</f>
        <v>0</v>
      </c>
      <c r="L2552" s="1" t="n">
        <f aca="false">IFERROR(VLOOKUP(A2552,'[2]Pivot HorizontalMRP'!$A$4:$C$2689,3,0),0)</f>
        <v>1000</v>
      </c>
      <c r="M2552" s="1" t="n">
        <f aca="false">IFERROR(VLOOKUP(A2552,'[2]Pivot HorizontalMRP'!$A$4:$D$2689,0.4,0),0)</f>
        <v>0</v>
      </c>
      <c r="N2552" s="1" t="n">
        <f aca="false">IFERROR(VLOOKUP(A2552,'[2]Pivot HorizontalMRP'!$A$4:$E$2689,5,0),0)</f>
        <v>0</v>
      </c>
      <c r="O2552" s="1" t="n">
        <f aca="false">K2552+L2552</f>
        <v>1000</v>
      </c>
      <c r="P2552" s="1" t="n">
        <f aca="false">K2552+L2552+M2552+N2552</f>
        <v>1000</v>
      </c>
      <c r="Q2552" s="1" t="n">
        <f aca="false">IFERROR(VLOOKUP(A2552,'[2]Pivot HorizontalMRP'!$A$4:$F$2689,6,0),0)</f>
        <v>0</v>
      </c>
      <c r="R2552" s="1" t="n">
        <f aca="false">IFERROR(VLOOKUP(A2552,'[2]Pivot HorizontalMRP'!$A$4:$G$2689,7,0),0)</f>
        <v>1190</v>
      </c>
      <c r="S2552" s="1" t="n">
        <f aca="false">IFERROR(VLOOKUP(A2552,'[2]Pivot HorizontalMRP'!$A$4:$H$2689,8,0),0)</f>
        <v>801</v>
      </c>
      <c r="T2552" s="1" t="n">
        <f aca="false">IFERROR(VLOOKUP(A2552,'[2]Pivot HorizontalMRP'!$A$4:$I$2689,9,0),0)</f>
        <v>830</v>
      </c>
      <c r="U2552" s="1" t="n">
        <f aca="false">IF(I2552="delivery",O2552-SUM(Q2552+R2552),IF(I2552="PO",P2552-SUM(Q2552:R2552)))</f>
        <v>-190</v>
      </c>
      <c r="V2552" s="81" t="n">
        <v>0.7</v>
      </c>
      <c r="W2552" s="81"/>
      <c r="X2552" s="81" t="n">
        <f aca="false">W2552-V2552</f>
        <v>-0.7</v>
      </c>
      <c r="Y2552" s="81"/>
      <c r="Z2552" s="81"/>
      <c r="AA2552" s="81" t="n">
        <v>0.7</v>
      </c>
      <c r="AB2552" s="81"/>
      <c r="AC2552" s="81"/>
      <c r="AD2552" s="81"/>
      <c r="AE2552" s="81"/>
      <c r="AF2552" s="81"/>
      <c r="AG2552" s="81"/>
      <c r="AH2552" s="81"/>
      <c r="AI2552" s="81"/>
      <c r="AJ2552" s="81"/>
      <c r="AK2552" s="81"/>
      <c r="AL2552" s="81"/>
      <c r="AM2552" s="81"/>
      <c r="AN2552" s="81"/>
      <c r="AO2552" s="110" t="s">
        <v>1471</v>
      </c>
      <c r="AP2552" s="105" t="s">
        <v>1474</v>
      </c>
      <c r="AQ2552" s="1"/>
      <c r="AR2552" s="1"/>
      <c r="AS2552" s="1"/>
      <c r="AT2552" s="1"/>
      <c r="AU2552" s="1"/>
      <c r="AV2552" s="1"/>
      <c r="AW2552" s="1"/>
      <c r="AX2552" s="1"/>
      <c r="AY2552" s="1"/>
      <c r="AZ2552" s="1"/>
      <c r="BA2552" s="1"/>
      <c r="BB2552" s="1"/>
      <c r="BC2552" s="1"/>
      <c r="BD2552" s="1"/>
      <c r="BE2552" s="1"/>
      <c r="BF2552" s="1" t="s">
        <v>14668</v>
      </c>
      <c r="BG2552" s="1" t="s">
        <v>183</v>
      </c>
      <c r="BH2552" s="1"/>
      <c r="BI2552" s="1"/>
    </row>
    <row r="2553" customFormat="false" ht="12.75" hidden="false" customHeight="false" outlineLevel="0" collapsed="false">
      <c r="A2553" s="1" t="s">
        <v>2569</v>
      </c>
      <c r="B2553" s="1" t="s">
        <v>2570</v>
      </c>
      <c r="C2553" s="1" t="s">
        <v>177</v>
      </c>
      <c r="D2553" s="110" t="s">
        <v>1471</v>
      </c>
      <c r="E2553" s="1" t="s">
        <v>2571</v>
      </c>
      <c r="F2553" s="1" t="s">
        <v>2572</v>
      </c>
      <c r="G2553" s="1" t="n">
        <v>16</v>
      </c>
      <c r="H2553" s="1" t="n">
        <v>1000</v>
      </c>
      <c r="I2553" s="101" t="s">
        <v>188</v>
      </c>
      <c r="J2553" s="1"/>
      <c r="K2553" s="1" t="n">
        <f aca="false">IFERROR(VLOOKUP(A2553,'[2]Pivot HorizontalMRP'!$A$4:$B$2689,2,0),0)</f>
        <v>0</v>
      </c>
      <c r="L2553" s="1" t="n">
        <f aca="false">IFERROR(VLOOKUP(A2553,'[2]Pivot HorizontalMRP'!$A$4:$C$2689,3,0),0)</f>
        <v>1000</v>
      </c>
      <c r="M2553" s="1" t="n">
        <f aca="false">IFERROR(VLOOKUP(A2553,'[2]Pivot HorizontalMRP'!$A$4:$D$2689,0.4,0),0)</f>
        <v>0</v>
      </c>
      <c r="N2553" s="1" t="n">
        <f aca="false">IFERROR(VLOOKUP(A2553,'[2]Pivot HorizontalMRP'!$A$4:$E$2689,5,0),0)</f>
        <v>0</v>
      </c>
      <c r="O2553" s="1" t="n">
        <f aca="false">K2553+L2553</f>
        <v>1000</v>
      </c>
      <c r="P2553" s="1" t="n">
        <f aca="false">K2553+L2553+M2553+N2553</f>
        <v>1000</v>
      </c>
      <c r="Q2553" s="1" t="n">
        <f aca="false">IFERROR(VLOOKUP(A2553,'[2]Pivot HorizontalMRP'!$A$4:$F$2689,6,0),0)</f>
        <v>0</v>
      </c>
      <c r="R2553" s="1" t="n">
        <f aca="false">IFERROR(VLOOKUP(A2553,'[2]Pivot HorizontalMRP'!$A$4:$G$2689,7,0),0)</f>
        <v>1428</v>
      </c>
      <c r="S2553" s="1" t="n">
        <f aca="false">IFERROR(VLOOKUP(A2553,'[2]Pivot HorizontalMRP'!$A$4:$H$2689,8,0),0)</f>
        <v>873</v>
      </c>
      <c r="T2553" s="1" t="n">
        <f aca="false">IFERROR(VLOOKUP(A2553,'[2]Pivot HorizontalMRP'!$A$4:$I$2689,9,0),0)</f>
        <v>920</v>
      </c>
      <c r="U2553" s="1" t="n">
        <f aca="false">IF(I2553="delivery",O2553-SUM(Q2553+R2553),IF(I2553="PO",P2553-SUM(Q2553:R2553)))</f>
        <v>-428</v>
      </c>
      <c r="V2553" s="81" t="n">
        <v>0.33</v>
      </c>
      <c r="W2553" s="81"/>
      <c r="X2553" s="81" t="n">
        <f aca="false">W2553-V2553</f>
        <v>-0.33</v>
      </c>
      <c r="Y2553" s="81"/>
      <c r="Z2553" s="81"/>
      <c r="AA2553" s="81" t="n">
        <v>0.33</v>
      </c>
      <c r="AB2553" s="81"/>
      <c r="AC2553" s="81"/>
      <c r="AD2553" s="81"/>
      <c r="AE2553" s="81"/>
      <c r="AF2553" s="81"/>
      <c r="AG2553" s="81"/>
      <c r="AH2553" s="81"/>
      <c r="AI2553" s="81"/>
      <c r="AJ2553" s="81"/>
      <c r="AK2553" s="81"/>
      <c r="AL2553" s="81"/>
      <c r="AM2553" s="81"/>
      <c r="AN2553" s="81"/>
      <c r="AO2553" s="110" t="s">
        <v>1471</v>
      </c>
      <c r="AP2553" s="105" t="s">
        <v>1474</v>
      </c>
      <c r="AQ2553" s="1"/>
      <c r="AR2553" s="1"/>
      <c r="AS2553" s="1"/>
      <c r="AT2553" s="1"/>
      <c r="AU2553" s="1"/>
      <c r="AV2553" s="1"/>
      <c r="AW2553" s="1"/>
      <c r="AX2553" s="1"/>
      <c r="AY2553" s="1"/>
      <c r="AZ2553" s="1"/>
      <c r="BA2553" s="1"/>
      <c r="BB2553" s="1"/>
      <c r="BC2553" s="1"/>
      <c r="BD2553" s="1"/>
      <c r="BE2553" s="1"/>
      <c r="BF2553" s="1" t="s">
        <v>14668</v>
      </c>
      <c r="BG2553" s="1" t="s">
        <v>183</v>
      </c>
      <c r="BH2553" s="1"/>
      <c r="BI2553" s="1"/>
    </row>
    <row r="2554" customFormat="false" ht="12.75" hidden="false" customHeight="false" outlineLevel="0" collapsed="false">
      <c r="A2554" s="1" t="s">
        <v>2573</v>
      </c>
      <c r="B2554" s="1" t="s">
        <v>2574</v>
      </c>
      <c r="C2554" s="1" t="s">
        <v>177</v>
      </c>
      <c r="D2554" s="110" t="s">
        <v>1471</v>
      </c>
      <c r="E2554" s="1" t="s">
        <v>2575</v>
      </c>
      <c r="F2554" s="1" t="s">
        <v>2576</v>
      </c>
      <c r="G2554" s="1" t="n">
        <v>16</v>
      </c>
      <c r="H2554" s="1" t="n">
        <v>1000</v>
      </c>
      <c r="I2554" s="101" t="s">
        <v>188</v>
      </c>
      <c r="J2554" s="1"/>
      <c r="K2554" s="1" t="n">
        <f aca="false">IFERROR(VLOOKUP(A2554,'[2]Pivot HorizontalMRP'!$A$4:$B$2689,2,0),0)</f>
        <v>0</v>
      </c>
      <c r="L2554" s="1" t="n">
        <f aca="false">IFERROR(VLOOKUP(A2554,'[2]Pivot HorizontalMRP'!$A$4:$C$2689,3,0),0)</f>
        <v>1000</v>
      </c>
      <c r="M2554" s="1" t="n">
        <f aca="false">IFERROR(VLOOKUP(A2554,'[2]Pivot HorizontalMRP'!$A$4:$D$2689,0.4,0),0)</f>
        <v>0</v>
      </c>
      <c r="N2554" s="1" t="n">
        <f aca="false">IFERROR(VLOOKUP(A2554,'[2]Pivot HorizontalMRP'!$A$4:$E$2689,5,0),0)</f>
        <v>0</v>
      </c>
      <c r="O2554" s="1" t="n">
        <f aca="false">K2554+L2554</f>
        <v>1000</v>
      </c>
      <c r="P2554" s="1" t="n">
        <f aca="false">K2554+L2554+M2554+N2554</f>
        <v>1000</v>
      </c>
      <c r="Q2554" s="1" t="n">
        <f aca="false">IFERROR(VLOOKUP(A2554,'[2]Pivot HorizontalMRP'!$A$4:$F$2689,6,0),0)</f>
        <v>0</v>
      </c>
      <c r="R2554" s="1" t="n">
        <f aca="false">IFERROR(VLOOKUP(A2554,'[2]Pivot HorizontalMRP'!$A$4:$G$2689,7,0),0)</f>
        <v>1576</v>
      </c>
      <c r="S2554" s="1" t="n">
        <f aca="false">IFERROR(VLOOKUP(A2554,'[2]Pivot HorizontalMRP'!$A$4:$H$2689,8,0),0)</f>
        <v>658</v>
      </c>
      <c r="T2554" s="1" t="n">
        <f aca="false">IFERROR(VLOOKUP(A2554,'[2]Pivot HorizontalMRP'!$A$4:$I$2689,9,0),0)</f>
        <v>987</v>
      </c>
      <c r="U2554" s="1" t="n">
        <f aca="false">IF(I2554="delivery",O2554-SUM(Q2554+R2554),IF(I2554="PO",P2554-SUM(Q2554:R2554)))</f>
        <v>-576</v>
      </c>
      <c r="V2554" s="81" t="n">
        <v>0.36</v>
      </c>
      <c r="W2554" s="81"/>
      <c r="X2554" s="81" t="n">
        <f aca="false">W2554-V2554</f>
        <v>-0.36</v>
      </c>
      <c r="Y2554" s="81"/>
      <c r="Z2554" s="81"/>
      <c r="AA2554" s="81" t="n">
        <v>0.36</v>
      </c>
      <c r="AB2554" s="81"/>
      <c r="AC2554" s="81"/>
      <c r="AD2554" s="81"/>
      <c r="AE2554" s="81"/>
      <c r="AF2554" s="81"/>
      <c r="AG2554" s="81"/>
      <c r="AH2554" s="81"/>
      <c r="AI2554" s="81"/>
      <c r="AJ2554" s="81"/>
      <c r="AK2554" s="81"/>
      <c r="AL2554" s="81"/>
      <c r="AM2554" s="81"/>
      <c r="AN2554" s="81"/>
      <c r="AO2554" s="110" t="s">
        <v>1471</v>
      </c>
      <c r="AP2554" s="105" t="s">
        <v>1474</v>
      </c>
      <c r="AQ2554" s="1"/>
      <c r="AR2554" s="1"/>
      <c r="AS2554" s="1"/>
      <c r="AT2554" s="1"/>
      <c r="AU2554" s="1"/>
      <c r="AV2554" s="1"/>
      <c r="AW2554" s="1"/>
      <c r="AX2554" s="1"/>
      <c r="AY2554" s="1"/>
      <c r="AZ2554" s="1"/>
      <c r="BA2554" s="1"/>
      <c r="BB2554" s="1"/>
      <c r="BC2554" s="1"/>
      <c r="BD2554" s="1"/>
      <c r="BE2554" s="1"/>
      <c r="BF2554" s="1" t="s">
        <v>14668</v>
      </c>
      <c r="BG2554" s="1" t="s">
        <v>183</v>
      </c>
      <c r="BH2554" s="1"/>
      <c r="BI2554" s="1"/>
    </row>
    <row r="2555" customFormat="false" ht="12.75" hidden="false" customHeight="false" outlineLevel="0" collapsed="false">
      <c r="A2555" s="1" t="s">
        <v>2577</v>
      </c>
      <c r="B2555" s="1" t="s">
        <v>2578</v>
      </c>
      <c r="C2555" s="1" t="s">
        <v>177</v>
      </c>
      <c r="D2555" s="110" t="s">
        <v>1471</v>
      </c>
      <c r="E2555" s="1" t="s">
        <v>2579</v>
      </c>
      <c r="F2555" s="1" t="s">
        <v>2580</v>
      </c>
      <c r="G2555" s="1" t="n">
        <v>16</v>
      </c>
      <c r="H2555" s="1" t="n">
        <v>1000</v>
      </c>
      <c r="I2555" s="101" t="s">
        <v>188</v>
      </c>
      <c r="J2555" s="1"/>
      <c r="K2555" s="1" t="n">
        <f aca="false">IFERROR(VLOOKUP(A2555,'[2]Pivot HorizontalMRP'!$A$4:$B$2689,2,0),0)</f>
        <v>0</v>
      </c>
      <c r="L2555" s="1" t="n">
        <f aca="false">IFERROR(VLOOKUP(A2555,'[2]Pivot HorizontalMRP'!$A$4:$C$2689,3,0),0)</f>
        <v>0</v>
      </c>
      <c r="M2555" s="1" t="n">
        <f aca="false">IFERROR(VLOOKUP(A2555,'[2]Pivot HorizontalMRP'!$A$4:$D$2689,0.4,0),0)</f>
        <v>0</v>
      </c>
      <c r="N2555" s="1" t="n">
        <f aca="false">IFERROR(VLOOKUP(A2555,'[2]Pivot HorizontalMRP'!$A$4:$E$2689,5,0),0)</f>
        <v>0</v>
      </c>
      <c r="O2555" s="1" t="n">
        <f aca="false">K2555+L2555</f>
        <v>0</v>
      </c>
      <c r="P2555" s="1" t="n">
        <f aca="false">K2555+L2555+M2555+N2555</f>
        <v>0</v>
      </c>
      <c r="Q2555" s="1" t="n">
        <f aca="false">IFERROR(VLOOKUP(A2555,'[2]Pivot HorizontalMRP'!$A$4:$F$2689,6,0),0)</f>
        <v>0</v>
      </c>
      <c r="R2555" s="1" t="n">
        <f aca="false">IFERROR(VLOOKUP(A2555,'[2]Pivot HorizontalMRP'!$A$4:$G$2689,7,0),0)</f>
        <v>1190</v>
      </c>
      <c r="S2555" s="1" t="n">
        <f aca="false">IFERROR(VLOOKUP(A2555,'[2]Pivot HorizontalMRP'!$A$4:$H$2689,8,0),0)</f>
        <v>801</v>
      </c>
      <c r="T2555" s="1" t="n">
        <f aca="false">IFERROR(VLOOKUP(A2555,'[2]Pivot HorizontalMRP'!$A$4:$I$2689,9,0),0)</f>
        <v>830</v>
      </c>
      <c r="U2555" s="1" t="n">
        <f aca="false">IF(I2555="delivery",O2555-SUM(Q2555+R2555),IF(I2555="PO",P2555-SUM(Q2555:R2555)))</f>
        <v>-1190</v>
      </c>
      <c r="V2555" s="81" t="n">
        <v>0.35</v>
      </c>
      <c r="W2555" s="81"/>
      <c r="X2555" s="81" t="n">
        <f aca="false">W2555-V2555</f>
        <v>-0.35</v>
      </c>
      <c r="Y2555" s="81"/>
      <c r="Z2555" s="81"/>
      <c r="AA2555" s="81"/>
      <c r="AB2555" s="81"/>
      <c r="AC2555" s="81"/>
      <c r="AD2555" s="81"/>
      <c r="AE2555" s="81"/>
      <c r="AF2555" s="81"/>
      <c r="AG2555" s="81"/>
      <c r="AH2555" s="81"/>
      <c r="AI2555" s="81"/>
      <c r="AJ2555" s="81"/>
      <c r="AK2555" s="81"/>
      <c r="AL2555" s="81"/>
      <c r="AM2555" s="81"/>
      <c r="AN2555" s="81"/>
      <c r="AO2555" s="110" t="s">
        <v>1471</v>
      </c>
      <c r="AP2555" s="105" t="s">
        <v>1474</v>
      </c>
      <c r="AQ2555" s="1"/>
      <c r="AR2555" s="1"/>
      <c r="AS2555" s="1"/>
      <c r="AT2555" s="1"/>
      <c r="AU2555" s="1"/>
      <c r="AV2555" s="1"/>
      <c r="AW2555" s="1"/>
      <c r="AX2555" s="1"/>
      <c r="AY2555" s="1"/>
      <c r="AZ2555" s="1"/>
      <c r="BA2555" s="1"/>
      <c r="BB2555" s="1"/>
      <c r="BC2555" s="1"/>
      <c r="BD2555" s="1"/>
      <c r="BE2555" s="1"/>
      <c r="BF2555" s="1" t="s">
        <v>14668</v>
      </c>
      <c r="BG2555" s="1" t="s">
        <v>183</v>
      </c>
      <c r="BH2555" s="1"/>
      <c r="BI2555" s="1"/>
    </row>
    <row r="2556" customFormat="false" ht="12.75" hidden="false" customHeight="false" outlineLevel="0" collapsed="false">
      <c r="A2556" s="1" t="s">
        <v>2581</v>
      </c>
      <c r="B2556" s="1" t="s">
        <v>2582</v>
      </c>
      <c r="C2556" s="1" t="s">
        <v>177</v>
      </c>
      <c r="D2556" s="110" t="s">
        <v>1471</v>
      </c>
      <c r="E2556" s="1" t="s">
        <v>2583</v>
      </c>
      <c r="F2556" s="1" t="s">
        <v>2584</v>
      </c>
      <c r="G2556" s="1" t="n">
        <v>60</v>
      </c>
      <c r="H2556" s="1" t="n">
        <v>1000</v>
      </c>
      <c r="I2556" s="101" t="s">
        <v>188</v>
      </c>
      <c r="J2556" s="1"/>
      <c r="K2556" s="1" t="n">
        <f aca="false">IFERROR(VLOOKUP(A2556,'[2]Pivot HorizontalMRP'!$A$4:$B$2689,2,0),0)</f>
        <v>0</v>
      </c>
      <c r="L2556" s="1" t="n">
        <f aca="false">IFERROR(VLOOKUP(A2556,'[2]Pivot HorizontalMRP'!$A$4:$C$2689,3,0),0)</f>
        <v>1000</v>
      </c>
      <c r="M2556" s="1" t="n">
        <f aca="false">IFERROR(VLOOKUP(A2556,'[2]Pivot HorizontalMRP'!$A$4:$D$2689,0.4,0),0)</f>
        <v>0</v>
      </c>
      <c r="N2556" s="1" t="n">
        <f aca="false">IFERROR(VLOOKUP(A2556,'[2]Pivot HorizontalMRP'!$A$4:$E$2689,5,0),0)</f>
        <v>0</v>
      </c>
      <c r="O2556" s="1" t="n">
        <f aca="false">K2556+L2556</f>
        <v>1000</v>
      </c>
      <c r="P2556" s="1" t="n">
        <f aca="false">K2556+L2556+M2556+N2556</f>
        <v>1000</v>
      </c>
      <c r="Q2556" s="1" t="n">
        <f aca="false">IFERROR(VLOOKUP(A2556,'[2]Pivot HorizontalMRP'!$A$4:$F$2689,6,0),0)</f>
        <v>0</v>
      </c>
      <c r="R2556" s="1" t="n">
        <f aca="false">IFERROR(VLOOKUP(A2556,'[2]Pivot HorizontalMRP'!$A$4:$G$2689,7,0),0)</f>
        <v>250</v>
      </c>
      <c r="S2556" s="1" t="n">
        <f aca="false">IFERROR(VLOOKUP(A2556,'[2]Pivot HorizontalMRP'!$A$4:$H$2689,8,0),0)</f>
        <v>60</v>
      </c>
      <c r="T2556" s="1" t="n">
        <f aca="false">IFERROR(VLOOKUP(A2556,'[2]Pivot HorizontalMRP'!$A$4:$I$2689,9,0),0)</f>
        <v>90</v>
      </c>
      <c r="U2556" s="1" t="n">
        <f aca="false">IF(I2556="delivery",O2556-SUM(Q2556+R2556),IF(I2556="PO",P2556-SUM(Q2556:R2556)))</f>
        <v>750</v>
      </c>
      <c r="V2556" s="81" t="n">
        <v>0.37</v>
      </c>
      <c r="W2556" s="81"/>
      <c r="X2556" s="81" t="n">
        <f aca="false">W2556-V2556</f>
        <v>-0.37</v>
      </c>
      <c r="Y2556" s="81"/>
      <c r="Z2556" s="81"/>
      <c r="AA2556" s="81"/>
      <c r="AB2556" s="81"/>
      <c r="AC2556" s="81"/>
      <c r="AD2556" s="81"/>
      <c r="AE2556" s="81"/>
      <c r="AF2556" s="81"/>
      <c r="AG2556" s="81"/>
      <c r="AH2556" s="81"/>
      <c r="AI2556" s="81"/>
      <c r="AJ2556" s="81"/>
      <c r="AK2556" s="81"/>
      <c r="AL2556" s="81"/>
      <c r="AM2556" s="81"/>
      <c r="AN2556" s="81"/>
      <c r="AO2556" s="110" t="s">
        <v>1471</v>
      </c>
      <c r="AP2556" s="105" t="s">
        <v>1474</v>
      </c>
      <c r="AQ2556" s="1"/>
      <c r="AR2556" s="1"/>
      <c r="AS2556" s="1"/>
      <c r="AT2556" s="1"/>
      <c r="AU2556" s="1"/>
      <c r="AV2556" s="1"/>
      <c r="AW2556" s="1"/>
      <c r="AX2556" s="1"/>
      <c r="AY2556" s="1"/>
      <c r="AZ2556" s="1"/>
      <c r="BA2556" s="1"/>
      <c r="BB2556" s="1"/>
      <c r="BC2556" s="1"/>
      <c r="BD2556" s="1"/>
      <c r="BE2556" s="1"/>
      <c r="BF2556" s="1" t="s">
        <v>14668</v>
      </c>
      <c r="BG2556" s="1" t="s">
        <v>183</v>
      </c>
      <c r="BH2556" s="1"/>
      <c r="BI2556" s="1"/>
    </row>
    <row r="2557" customFormat="false" ht="12.75" hidden="false" customHeight="false" outlineLevel="0" collapsed="false">
      <c r="A2557" s="1" t="s">
        <v>2585</v>
      </c>
      <c r="B2557" s="1" t="s">
        <v>2586</v>
      </c>
      <c r="C2557" s="1" t="s">
        <v>177</v>
      </c>
      <c r="D2557" s="110" t="s">
        <v>1471</v>
      </c>
      <c r="E2557" s="1" t="s">
        <v>2587</v>
      </c>
      <c r="F2557" s="1" t="s">
        <v>2588</v>
      </c>
      <c r="G2557" s="1" t="n">
        <v>16</v>
      </c>
      <c r="H2557" s="1" t="n">
        <v>1000</v>
      </c>
      <c r="I2557" s="101" t="s">
        <v>188</v>
      </c>
      <c r="J2557" s="1"/>
      <c r="K2557" s="1" t="n">
        <f aca="false">IFERROR(VLOOKUP(A2557,'[2]Pivot HorizontalMRP'!$A$4:$B$2689,2,0),0)</f>
        <v>0</v>
      </c>
      <c r="L2557" s="1" t="n">
        <f aca="false">IFERROR(VLOOKUP(A2557,'[2]Pivot HorizontalMRP'!$A$4:$C$2689,3,0),0)</f>
        <v>1000</v>
      </c>
      <c r="M2557" s="1" t="n">
        <f aca="false">IFERROR(VLOOKUP(A2557,'[2]Pivot HorizontalMRP'!$A$4:$D$2689,0.4,0),0)</f>
        <v>0</v>
      </c>
      <c r="N2557" s="1" t="n">
        <f aca="false">IFERROR(VLOOKUP(A2557,'[2]Pivot HorizontalMRP'!$A$4:$E$2689,5,0),0)</f>
        <v>0</v>
      </c>
      <c r="O2557" s="1" t="n">
        <f aca="false">K2557+L2557</f>
        <v>1000</v>
      </c>
      <c r="P2557" s="1" t="n">
        <f aca="false">K2557+L2557+M2557+N2557</f>
        <v>1000</v>
      </c>
      <c r="Q2557" s="1" t="n">
        <f aca="false">IFERROR(VLOOKUP(A2557,'[2]Pivot HorizontalMRP'!$A$4:$F$2689,6,0),0)</f>
        <v>0</v>
      </c>
      <c r="R2557" s="1" t="n">
        <f aca="false">IFERROR(VLOOKUP(A2557,'[2]Pivot HorizontalMRP'!$A$4:$G$2689,7,0),0)</f>
        <v>1428</v>
      </c>
      <c r="S2557" s="1" t="n">
        <f aca="false">IFERROR(VLOOKUP(A2557,'[2]Pivot HorizontalMRP'!$A$4:$H$2689,8,0),0)</f>
        <v>873</v>
      </c>
      <c r="T2557" s="1" t="n">
        <f aca="false">IFERROR(VLOOKUP(A2557,'[2]Pivot HorizontalMRP'!$A$4:$I$2689,9,0),0)</f>
        <v>920</v>
      </c>
      <c r="U2557" s="1" t="n">
        <f aca="false">IF(I2557="delivery",O2557-SUM(Q2557+R2557),IF(I2557="PO",P2557-SUM(Q2557:R2557)))</f>
        <v>-428</v>
      </c>
      <c r="V2557" s="81" t="n">
        <v>0.37</v>
      </c>
      <c r="W2557" s="81"/>
      <c r="X2557" s="81" t="n">
        <f aca="false">W2557-V2557</f>
        <v>-0.37</v>
      </c>
      <c r="Y2557" s="81"/>
      <c r="Z2557" s="81"/>
      <c r="AA2557" s="81" t="n">
        <v>0.37</v>
      </c>
      <c r="AB2557" s="81"/>
      <c r="AC2557" s="81"/>
      <c r="AD2557" s="81"/>
      <c r="AE2557" s="81"/>
      <c r="AF2557" s="81"/>
      <c r="AG2557" s="81"/>
      <c r="AH2557" s="81"/>
      <c r="AI2557" s="81"/>
      <c r="AJ2557" s="81"/>
      <c r="AK2557" s="81"/>
      <c r="AL2557" s="81"/>
      <c r="AM2557" s="81"/>
      <c r="AN2557" s="81"/>
      <c r="AO2557" s="110" t="s">
        <v>1471</v>
      </c>
      <c r="AP2557" s="105" t="s">
        <v>1474</v>
      </c>
      <c r="AQ2557" s="1"/>
      <c r="AR2557" s="1"/>
      <c r="AS2557" s="1"/>
      <c r="AT2557" s="1"/>
      <c r="AU2557" s="1"/>
      <c r="AV2557" s="1"/>
      <c r="AW2557" s="1"/>
      <c r="AX2557" s="1"/>
      <c r="AY2557" s="1"/>
      <c r="AZ2557" s="1"/>
      <c r="BA2557" s="1"/>
      <c r="BB2557" s="1"/>
      <c r="BC2557" s="1"/>
      <c r="BD2557" s="1"/>
      <c r="BE2557" s="1"/>
      <c r="BF2557" s="1" t="s">
        <v>14668</v>
      </c>
      <c r="BG2557" s="1" t="s">
        <v>183</v>
      </c>
      <c r="BH2557" s="1"/>
      <c r="BI2557" s="1"/>
    </row>
    <row r="2558" customFormat="false" ht="12.75" hidden="false" customHeight="false" outlineLevel="0" collapsed="false">
      <c r="A2558" s="1" t="s">
        <v>2589</v>
      </c>
      <c r="B2558" s="1" t="s">
        <v>2590</v>
      </c>
      <c r="C2558" s="1" t="s">
        <v>177</v>
      </c>
      <c r="D2558" s="110" t="s">
        <v>1471</v>
      </c>
      <c r="E2558" s="1" t="s">
        <v>2583</v>
      </c>
      <c r="F2558" s="1" t="s">
        <v>2591</v>
      </c>
      <c r="G2558" s="1" t="n">
        <v>16</v>
      </c>
      <c r="H2558" s="1" t="n">
        <v>1000</v>
      </c>
      <c r="I2558" s="101" t="s">
        <v>188</v>
      </c>
      <c r="J2558" s="1"/>
      <c r="K2558" s="1" t="n">
        <f aca="false">IFERROR(VLOOKUP(A2558,'[2]Pivot HorizontalMRP'!$A$4:$B$2689,2,0),0)</f>
        <v>0</v>
      </c>
      <c r="L2558" s="1" t="n">
        <f aca="false">IFERROR(VLOOKUP(A2558,'[2]Pivot HorizontalMRP'!$A$4:$C$2689,3,0),0)</f>
        <v>1000</v>
      </c>
      <c r="M2558" s="1" t="n">
        <f aca="false">IFERROR(VLOOKUP(A2558,'[2]Pivot HorizontalMRP'!$A$4:$D$2689,0.4,0),0)</f>
        <v>0</v>
      </c>
      <c r="N2558" s="1" t="n">
        <f aca="false">IFERROR(VLOOKUP(A2558,'[2]Pivot HorizontalMRP'!$A$4:$E$2689,5,0),0)</f>
        <v>0</v>
      </c>
      <c r="O2558" s="1" t="n">
        <f aca="false">K2558+L2558</f>
        <v>1000</v>
      </c>
      <c r="P2558" s="1" t="n">
        <f aca="false">K2558+L2558+M2558+N2558</f>
        <v>1000</v>
      </c>
      <c r="Q2558" s="1" t="n">
        <f aca="false">IFERROR(VLOOKUP(A2558,'[2]Pivot HorizontalMRP'!$A$4:$F$2689,6,0),0)</f>
        <v>0</v>
      </c>
      <c r="R2558" s="1" t="n">
        <f aca="false">IFERROR(VLOOKUP(A2558,'[2]Pivot HorizontalMRP'!$A$4:$G$2689,7,0),0)</f>
        <v>250</v>
      </c>
      <c r="S2558" s="1" t="n">
        <f aca="false">IFERROR(VLOOKUP(A2558,'[2]Pivot HorizontalMRP'!$A$4:$H$2689,8,0),0)</f>
        <v>60</v>
      </c>
      <c r="T2558" s="1" t="n">
        <f aca="false">IFERROR(VLOOKUP(A2558,'[2]Pivot HorizontalMRP'!$A$4:$I$2689,9,0),0)</f>
        <v>90</v>
      </c>
      <c r="U2558" s="1" t="n">
        <f aca="false">IF(I2558="delivery",O2558-SUM(Q2558+R2558),IF(I2558="PO",P2558-SUM(Q2558:R2558)))</f>
        <v>750</v>
      </c>
      <c r="V2558" s="81" t="n">
        <v>0.45</v>
      </c>
      <c r="W2558" s="81"/>
      <c r="X2558" s="81" t="n">
        <f aca="false">W2558-V2558</f>
        <v>-0.45</v>
      </c>
      <c r="Y2558" s="81"/>
      <c r="Z2558" s="81"/>
      <c r="AA2558" s="81" t="n">
        <v>0.45</v>
      </c>
      <c r="AB2558" s="81"/>
      <c r="AC2558" s="81"/>
      <c r="AD2558" s="81"/>
      <c r="AE2558" s="81"/>
      <c r="AF2558" s="81"/>
      <c r="AG2558" s="81"/>
      <c r="AH2558" s="81"/>
      <c r="AI2558" s="81"/>
      <c r="AJ2558" s="81"/>
      <c r="AK2558" s="81"/>
      <c r="AL2558" s="81"/>
      <c r="AM2558" s="81"/>
      <c r="AN2558" s="81"/>
      <c r="AO2558" s="110" t="s">
        <v>1471</v>
      </c>
      <c r="AP2558" s="105" t="s">
        <v>1474</v>
      </c>
      <c r="AQ2558" s="1"/>
      <c r="AR2558" s="1"/>
      <c r="AS2558" s="1"/>
      <c r="AT2558" s="1"/>
      <c r="AU2558" s="1"/>
      <c r="AV2558" s="1"/>
      <c r="AW2558" s="1"/>
      <c r="AX2558" s="1"/>
      <c r="AY2558" s="1"/>
      <c r="AZ2558" s="1"/>
      <c r="BA2558" s="1"/>
      <c r="BB2558" s="1"/>
      <c r="BC2558" s="1"/>
      <c r="BD2558" s="1"/>
      <c r="BE2558" s="1"/>
      <c r="BF2558" s="1" t="s">
        <v>14668</v>
      </c>
      <c r="BG2558" s="1" t="s">
        <v>183</v>
      </c>
      <c r="BH2558" s="1"/>
      <c r="BI2558" s="1"/>
    </row>
    <row r="2559" customFormat="false" ht="12.75" hidden="false" customHeight="false" outlineLevel="0" collapsed="false">
      <c r="A2559" s="1" t="s">
        <v>2592</v>
      </c>
      <c r="B2559" s="1" t="s">
        <v>2593</v>
      </c>
      <c r="C2559" s="1" t="s">
        <v>177</v>
      </c>
      <c r="D2559" s="110" t="s">
        <v>1471</v>
      </c>
      <c r="E2559" s="1" t="s">
        <v>2594</v>
      </c>
      <c r="F2559" s="1" t="s">
        <v>2595</v>
      </c>
      <c r="G2559" s="1" t="n">
        <v>16</v>
      </c>
      <c r="H2559" s="1" t="n">
        <v>1000</v>
      </c>
      <c r="I2559" s="101" t="s">
        <v>188</v>
      </c>
      <c r="J2559" s="1"/>
      <c r="K2559" s="1" t="n">
        <f aca="false">IFERROR(VLOOKUP(A2559,'[2]Pivot HorizontalMRP'!$A$4:$B$2689,2,0),0)</f>
        <v>0</v>
      </c>
      <c r="L2559" s="1" t="n">
        <f aca="false">IFERROR(VLOOKUP(A2559,'[2]Pivot HorizontalMRP'!$A$4:$C$2689,3,0),0)</f>
        <v>1000</v>
      </c>
      <c r="M2559" s="1" t="n">
        <f aca="false">IFERROR(VLOOKUP(A2559,'[2]Pivot HorizontalMRP'!$A$4:$D$2689,0.4,0),0)</f>
        <v>0</v>
      </c>
      <c r="N2559" s="1" t="n">
        <f aca="false">IFERROR(VLOOKUP(A2559,'[2]Pivot HorizontalMRP'!$A$4:$E$2689,5,0),0)</f>
        <v>0</v>
      </c>
      <c r="O2559" s="1" t="n">
        <f aca="false">K2559+L2559</f>
        <v>1000</v>
      </c>
      <c r="P2559" s="1" t="n">
        <f aca="false">K2559+L2559+M2559+N2559</f>
        <v>1000</v>
      </c>
      <c r="Q2559" s="1" t="n">
        <f aca="false">IFERROR(VLOOKUP(A2559,'[2]Pivot HorizontalMRP'!$A$4:$F$2689,6,0),0)</f>
        <v>0</v>
      </c>
      <c r="R2559" s="1" t="n">
        <f aca="false">IFERROR(VLOOKUP(A2559,'[2]Pivot HorizontalMRP'!$A$4:$G$2689,7,0),0)</f>
        <v>238</v>
      </c>
      <c r="S2559" s="1" t="n">
        <f aca="false">IFERROR(VLOOKUP(A2559,'[2]Pivot HorizontalMRP'!$A$4:$H$2689,8,0),0)</f>
        <v>72</v>
      </c>
      <c r="T2559" s="1" t="n">
        <f aca="false">IFERROR(VLOOKUP(A2559,'[2]Pivot HorizontalMRP'!$A$4:$I$2689,9,0),0)</f>
        <v>90</v>
      </c>
      <c r="U2559" s="1" t="n">
        <f aca="false">IF(I2559="delivery",O2559-SUM(Q2559+R2559),IF(I2559="PO",P2559-SUM(Q2559:R2559)))</f>
        <v>762</v>
      </c>
      <c r="V2559" s="81" t="n">
        <v>0.45</v>
      </c>
      <c r="W2559" s="81"/>
      <c r="X2559" s="81" t="n">
        <f aca="false">W2559-V2559</f>
        <v>-0.45</v>
      </c>
      <c r="Y2559" s="81"/>
      <c r="Z2559" s="81"/>
      <c r="AA2559" s="81" t="n">
        <v>0.45</v>
      </c>
      <c r="AB2559" s="81"/>
      <c r="AC2559" s="81"/>
      <c r="AD2559" s="81"/>
      <c r="AE2559" s="81"/>
      <c r="AF2559" s="81"/>
      <c r="AG2559" s="81"/>
      <c r="AH2559" s="81"/>
      <c r="AI2559" s="81"/>
      <c r="AJ2559" s="81"/>
      <c r="AK2559" s="81"/>
      <c r="AL2559" s="81"/>
      <c r="AM2559" s="81"/>
      <c r="AN2559" s="81"/>
      <c r="AO2559" s="110" t="s">
        <v>1471</v>
      </c>
      <c r="AP2559" s="105" t="s">
        <v>1474</v>
      </c>
      <c r="AQ2559" s="1"/>
      <c r="AR2559" s="1"/>
      <c r="AS2559" s="1"/>
      <c r="AT2559" s="1"/>
      <c r="AU2559" s="1"/>
      <c r="AV2559" s="1"/>
      <c r="AW2559" s="1"/>
      <c r="AX2559" s="1"/>
      <c r="AY2559" s="1"/>
      <c r="AZ2559" s="1"/>
      <c r="BA2559" s="1"/>
      <c r="BB2559" s="1"/>
      <c r="BC2559" s="1"/>
      <c r="BD2559" s="1"/>
      <c r="BE2559" s="1"/>
      <c r="BF2559" s="1" t="s">
        <v>14668</v>
      </c>
      <c r="BG2559" s="1" t="s">
        <v>183</v>
      </c>
      <c r="BH2559" s="1"/>
      <c r="BI2559" s="1"/>
    </row>
    <row r="2560" customFormat="false" ht="12.75" hidden="false" customHeight="false" outlineLevel="0" collapsed="false">
      <c r="A2560" s="1" t="s">
        <v>2596</v>
      </c>
      <c r="B2560" s="1" t="s">
        <v>2597</v>
      </c>
      <c r="C2560" s="1" t="s">
        <v>177</v>
      </c>
      <c r="D2560" s="110" t="s">
        <v>1471</v>
      </c>
      <c r="E2560" s="1" t="s">
        <v>16905</v>
      </c>
      <c r="F2560" s="1" t="s">
        <v>2599</v>
      </c>
      <c r="G2560" s="1" t="n">
        <v>71</v>
      </c>
      <c r="H2560" s="1" t="n">
        <v>1000</v>
      </c>
      <c r="I2560" s="101" t="s">
        <v>188</v>
      </c>
      <c r="J2560" s="1"/>
      <c r="K2560" s="1" t="n">
        <f aca="false">IFERROR(VLOOKUP(A2560,'[2]Pivot HorizontalMRP'!$A$4:$B$2689,2,0),0)</f>
        <v>0</v>
      </c>
      <c r="L2560" s="1" t="n">
        <f aca="false">IFERROR(VLOOKUP(A2560,'[2]Pivot HorizontalMRP'!$A$4:$C$2689,3,0),0)</f>
        <v>1000</v>
      </c>
      <c r="M2560" s="1" t="n">
        <f aca="false">IFERROR(VLOOKUP(A2560,'[2]Pivot HorizontalMRP'!$A$4:$D$2689,0.4,0),0)</f>
        <v>0</v>
      </c>
      <c r="N2560" s="1" t="n">
        <f aca="false">IFERROR(VLOOKUP(A2560,'[2]Pivot HorizontalMRP'!$A$4:$E$2689,5,0),0)</f>
        <v>0</v>
      </c>
      <c r="O2560" s="1" t="n">
        <f aca="false">K2560+L2560</f>
        <v>1000</v>
      </c>
      <c r="P2560" s="1" t="n">
        <f aca="false">K2560+L2560+M2560+N2560</f>
        <v>1000</v>
      </c>
      <c r="Q2560" s="1" t="n">
        <f aca="false">IFERROR(VLOOKUP(A2560,'[2]Pivot HorizontalMRP'!$A$4:$F$2689,6,0),0)</f>
        <v>116</v>
      </c>
      <c r="R2560" s="1" t="n">
        <f aca="false">IFERROR(VLOOKUP(A2560,'[2]Pivot HorizontalMRP'!$A$4:$G$2689,7,0),0)</f>
        <v>9</v>
      </c>
      <c r="S2560" s="1" t="n">
        <f aca="false">IFERROR(VLOOKUP(A2560,'[2]Pivot HorizontalMRP'!$A$4:$H$2689,8,0),0)</f>
        <v>6</v>
      </c>
      <c r="T2560" s="1" t="n">
        <f aca="false">IFERROR(VLOOKUP(A2560,'[2]Pivot HorizontalMRP'!$A$4:$I$2689,9,0),0)</f>
        <v>9</v>
      </c>
      <c r="U2560" s="1" t="n">
        <f aca="false">IF(I2560="delivery",O2560-SUM(Q2560+R2560),IF(I2560="PO",P2560-SUM(Q2560:R2560)))</f>
        <v>875</v>
      </c>
      <c r="V2560" s="81" t="n">
        <v>0.2</v>
      </c>
      <c r="W2560" s="81"/>
      <c r="X2560" s="81" t="n">
        <f aca="false">W2560-V2560</f>
        <v>-0.2</v>
      </c>
      <c r="Y2560" s="81"/>
      <c r="Z2560" s="81"/>
      <c r="AA2560" s="81"/>
      <c r="AB2560" s="81"/>
      <c r="AC2560" s="81"/>
      <c r="AD2560" s="81"/>
      <c r="AE2560" s="81"/>
      <c r="AF2560" s="81"/>
      <c r="AG2560" s="81"/>
      <c r="AH2560" s="81"/>
      <c r="AI2560" s="81"/>
      <c r="AJ2560" s="81"/>
      <c r="AK2560" s="81"/>
      <c r="AL2560" s="81"/>
      <c r="AM2560" s="81"/>
      <c r="AN2560" s="81"/>
      <c r="AO2560" s="110" t="s">
        <v>1471</v>
      </c>
      <c r="AP2560" s="105" t="s">
        <v>1474</v>
      </c>
      <c r="AQ2560" s="1"/>
      <c r="AR2560" s="1"/>
      <c r="AS2560" s="1"/>
      <c r="AT2560" s="1"/>
      <c r="AU2560" s="1"/>
      <c r="AV2560" s="1"/>
      <c r="AW2560" s="1"/>
      <c r="AX2560" s="1"/>
      <c r="AY2560" s="1"/>
      <c r="AZ2560" s="1"/>
      <c r="BA2560" s="1"/>
      <c r="BB2560" s="1"/>
      <c r="BC2560" s="1"/>
      <c r="BD2560" s="1"/>
      <c r="BE2560" s="1"/>
      <c r="BF2560" s="1" t="s">
        <v>14668</v>
      </c>
      <c r="BG2560" s="1" t="s">
        <v>183</v>
      </c>
      <c r="BH2560" s="1"/>
      <c r="BI2560" s="1"/>
    </row>
    <row r="2561" customFormat="false" ht="12.75" hidden="false" customHeight="false" outlineLevel="0" collapsed="false">
      <c r="A2561" s="1" t="s">
        <v>2600</v>
      </c>
      <c r="B2561" s="1" t="s">
        <v>2601</v>
      </c>
      <c r="C2561" s="1" t="s">
        <v>177</v>
      </c>
      <c r="D2561" s="110" t="s">
        <v>1471</v>
      </c>
      <c r="E2561" s="1" t="s">
        <v>16906</v>
      </c>
      <c r="F2561" s="1" t="s">
        <v>2603</v>
      </c>
      <c r="G2561" s="1" t="n">
        <v>21</v>
      </c>
      <c r="H2561" s="1" t="n">
        <v>1000</v>
      </c>
      <c r="I2561" s="101" t="s">
        <v>188</v>
      </c>
      <c r="J2561" s="1"/>
      <c r="K2561" s="1" t="n">
        <f aca="false">IFERROR(VLOOKUP(A2561,'[2]Pivot HorizontalMRP'!$A$4:$B$2689,2,0),0)</f>
        <v>0</v>
      </c>
      <c r="L2561" s="1" t="n">
        <f aca="false">IFERROR(VLOOKUP(A2561,'[2]Pivot HorizontalMRP'!$A$4:$C$2689,3,0),0)</f>
        <v>0</v>
      </c>
      <c r="M2561" s="1" t="n">
        <f aca="false">IFERROR(VLOOKUP(A2561,'[2]Pivot HorizontalMRP'!$A$4:$D$2689,0.4,0),0)</f>
        <v>0</v>
      </c>
      <c r="N2561" s="1" t="n">
        <f aca="false">IFERROR(VLOOKUP(A2561,'[2]Pivot HorizontalMRP'!$A$4:$E$2689,5,0),0)</f>
        <v>0</v>
      </c>
      <c r="O2561" s="1" t="n">
        <f aca="false">K2561+L2561</f>
        <v>0</v>
      </c>
      <c r="P2561" s="1" t="n">
        <f aca="false">K2561+L2561+M2561+N2561</f>
        <v>0</v>
      </c>
      <c r="Q2561" s="1" t="n">
        <f aca="false">IFERROR(VLOOKUP(A2561,'[2]Pivot HorizontalMRP'!$A$4:$F$2689,6,0),0)</f>
        <v>179</v>
      </c>
      <c r="R2561" s="1" t="n">
        <f aca="false">IFERROR(VLOOKUP(A2561,'[2]Pivot HorizontalMRP'!$A$4:$G$2689,7,0),0)</f>
        <v>1277</v>
      </c>
      <c r="S2561" s="1" t="n">
        <f aca="false">IFERROR(VLOOKUP(A2561,'[2]Pivot HorizontalMRP'!$A$4:$H$2689,8,0),0)</f>
        <v>623</v>
      </c>
      <c r="T2561" s="1" t="n">
        <f aca="false">IFERROR(VLOOKUP(A2561,'[2]Pivot HorizontalMRP'!$A$4:$I$2689,9,0),0)</f>
        <v>677</v>
      </c>
      <c r="U2561" s="1" t="n">
        <f aca="false">IF(I2561="delivery",O2561-SUM(Q2561+R2561),IF(I2561="PO",P2561-SUM(Q2561:R2561)))</f>
        <v>-1456</v>
      </c>
      <c r="V2561" s="81" t="n">
        <v>0.3</v>
      </c>
      <c r="W2561" s="81"/>
      <c r="X2561" s="81" t="n">
        <f aca="false">W2561-V2561</f>
        <v>-0.3</v>
      </c>
      <c r="Y2561" s="81"/>
      <c r="Z2561" s="81"/>
      <c r="AA2561" s="81"/>
      <c r="AB2561" s="81"/>
      <c r="AC2561" s="81"/>
      <c r="AD2561" s="81"/>
      <c r="AE2561" s="81"/>
      <c r="AF2561" s="81"/>
      <c r="AG2561" s="81"/>
      <c r="AH2561" s="81"/>
      <c r="AI2561" s="81"/>
      <c r="AJ2561" s="81"/>
      <c r="AK2561" s="81"/>
      <c r="AL2561" s="81"/>
      <c r="AM2561" s="81"/>
      <c r="AN2561" s="81"/>
      <c r="AO2561" s="110" t="s">
        <v>1471</v>
      </c>
      <c r="AP2561" s="105" t="s">
        <v>1474</v>
      </c>
      <c r="AQ2561" s="1"/>
      <c r="AR2561" s="1"/>
      <c r="AS2561" s="1"/>
      <c r="AT2561" s="1"/>
      <c r="AU2561" s="1"/>
      <c r="AV2561" s="1"/>
      <c r="AW2561" s="1"/>
      <c r="AX2561" s="1"/>
      <c r="AY2561" s="1"/>
      <c r="AZ2561" s="1"/>
      <c r="BA2561" s="1"/>
      <c r="BB2561" s="1"/>
      <c r="BC2561" s="1"/>
      <c r="BD2561" s="1"/>
      <c r="BE2561" s="1"/>
      <c r="BF2561" s="1" t="s">
        <v>14668</v>
      </c>
      <c r="BG2561" s="1" t="s">
        <v>183</v>
      </c>
      <c r="BH2561" s="1"/>
      <c r="BI2561" s="1"/>
    </row>
    <row r="2562" customFormat="false" ht="12.75" hidden="false" customHeight="false" outlineLevel="0" collapsed="false">
      <c r="A2562" s="1" t="s">
        <v>14558</v>
      </c>
      <c r="B2562" s="1" t="s">
        <v>14559</v>
      </c>
      <c r="C2562" s="1" t="s">
        <v>177</v>
      </c>
      <c r="D2562" s="110" t="s">
        <v>1471</v>
      </c>
      <c r="E2562" s="1" t="s">
        <v>2606</v>
      </c>
      <c r="F2562" s="1" t="s">
        <v>14560</v>
      </c>
      <c r="G2562" s="1" t="n">
        <v>55</v>
      </c>
      <c r="H2562" s="1" t="n">
        <v>1</v>
      </c>
      <c r="I2562" s="101" t="s">
        <v>188</v>
      </c>
      <c r="J2562" s="1"/>
      <c r="K2562" s="1" t="n">
        <f aca="false">IFERROR(VLOOKUP(A2562,'[2]Pivot HorizontalMRP'!$A$4:$B$2689,2,0),0)</f>
        <v>0</v>
      </c>
      <c r="L2562" s="1" t="n">
        <f aca="false">IFERROR(VLOOKUP(A2562,'[2]Pivot HorizontalMRP'!$A$4:$C$2689,3,0),0)</f>
        <v>0</v>
      </c>
      <c r="M2562" s="1" t="n">
        <f aca="false">IFERROR(VLOOKUP(A2562,'[2]Pivot HorizontalMRP'!$A$4:$D$2689,0.4,0),0)</f>
        <v>0</v>
      </c>
      <c r="N2562" s="1" t="n">
        <f aca="false">IFERROR(VLOOKUP(A2562,'[2]Pivot HorizontalMRP'!$A$4:$E$2689,5,0),0)</f>
        <v>0</v>
      </c>
      <c r="O2562" s="1" t="n">
        <f aca="false">K2562+L2562</f>
        <v>0</v>
      </c>
      <c r="P2562" s="1" t="n">
        <f aca="false">K2562+L2562+M2562+N2562</f>
        <v>0</v>
      </c>
      <c r="Q2562" s="1" t="n">
        <f aca="false">IFERROR(VLOOKUP(A2562,'[2]Pivot HorizontalMRP'!$A$4:$F$2689,6,0),0)</f>
        <v>159</v>
      </c>
      <c r="R2562" s="1" t="n">
        <f aca="false">IFERROR(VLOOKUP(A2562,'[2]Pivot HorizontalMRP'!$A$4:$G$2689,7,0),0)</f>
        <v>631</v>
      </c>
      <c r="S2562" s="1" t="n">
        <f aca="false">IFERROR(VLOOKUP(A2562,'[2]Pivot HorizontalMRP'!$A$4:$H$2689,8,0),0)</f>
        <v>335</v>
      </c>
      <c r="T2562" s="1" t="n">
        <f aca="false">IFERROR(VLOOKUP(A2562,'[2]Pivot HorizontalMRP'!$A$4:$I$2689,9,0),0)</f>
        <v>369</v>
      </c>
      <c r="U2562" s="1" t="n">
        <f aca="false">IF(I2562="delivery",O2562-SUM(Q2562+R2562),IF(I2562="PO",P2562-SUM(Q2562:R2562)))</f>
        <v>-790</v>
      </c>
      <c r="V2562" s="81" t="n">
        <v>2.3</v>
      </c>
      <c r="W2562" s="81"/>
      <c r="X2562" s="81" t="n">
        <f aca="false">W2562-V2562</f>
        <v>-2.3</v>
      </c>
      <c r="Y2562" s="81"/>
      <c r="Z2562" s="81"/>
      <c r="AA2562" s="81"/>
      <c r="AB2562" s="81"/>
      <c r="AC2562" s="81"/>
      <c r="AD2562" s="81"/>
      <c r="AE2562" s="81"/>
      <c r="AF2562" s="81"/>
      <c r="AG2562" s="81"/>
      <c r="AH2562" s="81"/>
      <c r="AI2562" s="81"/>
      <c r="AJ2562" s="81"/>
      <c r="AK2562" s="81"/>
      <c r="AL2562" s="81"/>
      <c r="AM2562" s="81"/>
      <c r="AN2562" s="81"/>
      <c r="AO2562" s="110" t="s">
        <v>1471</v>
      </c>
      <c r="AP2562" s="105" t="s">
        <v>1474</v>
      </c>
      <c r="AQ2562" s="1"/>
      <c r="AR2562" s="1"/>
      <c r="AS2562" s="1"/>
      <c r="AT2562" s="1"/>
      <c r="AU2562" s="1"/>
      <c r="AV2562" s="1"/>
      <c r="AW2562" s="1"/>
      <c r="AX2562" s="1"/>
      <c r="AY2562" s="1"/>
      <c r="AZ2562" s="1"/>
      <c r="BA2562" s="1"/>
      <c r="BB2562" s="1"/>
      <c r="BC2562" s="1"/>
      <c r="BD2562" s="1"/>
      <c r="BE2562" s="1"/>
      <c r="BF2562" s="1" t="s">
        <v>14668</v>
      </c>
      <c r="BG2562" s="1" t="s">
        <v>183</v>
      </c>
      <c r="BH2562" s="1"/>
      <c r="BI2562" s="1"/>
    </row>
    <row r="2563" customFormat="false" ht="12.75" hidden="false" customHeight="false" outlineLevel="0" collapsed="false">
      <c r="A2563" s="1" t="s">
        <v>2608</v>
      </c>
      <c r="B2563" s="1" t="s">
        <v>2609</v>
      </c>
      <c r="C2563" s="1" t="s">
        <v>177</v>
      </c>
      <c r="D2563" s="110" t="s">
        <v>1471</v>
      </c>
      <c r="E2563" s="1" t="s">
        <v>2610</v>
      </c>
      <c r="F2563" s="1" t="s">
        <v>2611</v>
      </c>
      <c r="G2563" s="1" t="n">
        <v>21</v>
      </c>
      <c r="H2563" s="1" t="n">
        <v>1000</v>
      </c>
      <c r="I2563" s="101" t="s">
        <v>188</v>
      </c>
      <c r="J2563" s="1"/>
      <c r="K2563" s="1" t="n">
        <f aca="false">IFERROR(VLOOKUP(A2563,'[2]Pivot HorizontalMRP'!$A$4:$B$2689,2,0),0)</f>
        <v>0</v>
      </c>
      <c r="L2563" s="1" t="n">
        <f aca="false">IFERROR(VLOOKUP(A2563,'[2]Pivot HorizontalMRP'!$A$4:$C$2689,3,0),0)</f>
        <v>0</v>
      </c>
      <c r="M2563" s="1" t="n">
        <f aca="false">IFERROR(VLOOKUP(A2563,'[2]Pivot HorizontalMRP'!$A$4:$D$2689,0.4,0),0)</f>
        <v>0</v>
      </c>
      <c r="N2563" s="1" t="n">
        <f aca="false">IFERROR(VLOOKUP(A2563,'[2]Pivot HorizontalMRP'!$A$4:$E$2689,5,0),0)</f>
        <v>0</v>
      </c>
      <c r="O2563" s="1" t="n">
        <f aca="false">K2563+L2563</f>
        <v>0</v>
      </c>
      <c r="P2563" s="1" t="n">
        <f aca="false">K2563+L2563+M2563+N2563</f>
        <v>0</v>
      </c>
      <c r="Q2563" s="1" t="n">
        <f aca="false">IFERROR(VLOOKUP(A2563,'[2]Pivot HorizontalMRP'!$A$4:$F$2689,6,0),0)</f>
        <v>179</v>
      </c>
      <c r="R2563" s="1" t="n">
        <f aca="false">IFERROR(VLOOKUP(A2563,'[2]Pivot HorizontalMRP'!$A$4:$G$2689,7,0),0)</f>
        <v>1277</v>
      </c>
      <c r="S2563" s="1" t="n">
        <f aca="false">IFERROR(VLOOKUP(A2563,'[2]Pivot HorizontalMRP'!$A$4:$H$2689,8,0),0)</f>
        <v>623</v>
      </c>
      <c r="T2563" s="1" t="n">
        <f aca="false">IFERROR(VLOOKUP(A2563,'[2]Pivot HorizontalMRP'!$A$4:$I$2689,9,0),0)</f>
        <v>677</v>
      </c>
      <c r="U2563" s="1" t="n">
        <f aca="false">IF(I2563="delivery",O2563-SUM(Q2563+R2563),IF(I2563="PO",P2563-SUM(Q2563:R2563)))</f>
        <v>-1456</v>
      </c>
      <c r="V2563" s="81" t="n">
        <v>1.85</v>
      </c>
      <c r="W2563" s="81"/>
      <c r="X2563" s="81" t="n">
        <f aca="false">W2563-V2563</f>
        <v>-1.85</v>
      </c>
      <c r="Y2563" s="81"/>
      <c r="Z2563" s="81"/>
      <c r="AA2563" s="81"/>
      <c r="AB2563" s="81"/>
      <c r="AC2563" s="81"/>
      <c r="AD2563" s="81"/>
      <c r="AE2563" s="81"/>
      <c r="AF2563" s="81"/>
      <c r="AG2563" s="81"/>
      <c r="AH2563" s="81"/>
      <c r="AI2563" s="81"/>
      <c r="AJ2563" s="81"/>
      <c r="AK2563" s="81"/>
      <c r="AL2563" s="81"/>
      <c r="AM2563" s="81"/>
      <c r="AN2563" s="81"/>
      <c r="AO2563" s="110" t="s">
        <v>1471</v>
      </c>
      <c r="AP2563" s="105" t="s">
        <v>1474</v>
      </c>
      <c r="AQ2563" s="1"/>
      <c r="AR2563" s="1"/>
      <c r="AS2563" s="1"/>
      <c r="AT2563" s="1"/>
      <c r="AU2563" s="1"/>
      <c r="AV2563" s="1"/>
      <c r="AW2563" s="1"/>
      <c r="AX2563" s="1"/>
      <c r="AY2563" s="1"/>
      <c r="AZ2563" s="1"/>
      <c r="BA2563" s="1"/>
      <c r="BB2563" s="1"/>
      <c r="BC2563" s="1"/>
      <c r="BD2563" s="1"/>
      <c r="BE2563" s="1"/>
      <c r="BF2563" s="1" t="s">
        <v>14668</v>
      </c>
      <c r="BG2563" s="1" t="s">
        <v>183</v>
      </c>
      <c r="BH2563" s="1"/>
      <c r="BI2563" s="1"/>
    </row>
    <row r="2564" customFormat="false" ht="12.75" hidden="false" customHeight="false" outlineLevel="0" collapsed="false">
      <c r="A2564" s="1" t="s">
        <v>2620</v>
      </c>
      <c r="B2564" s="1" t="s">
        <v>2621</v>
      </c>
      <c r="C2564" s="1" t="s">
        <v>177</v>
      </c>
      <c r="D2564" s="110" t="s">
        <v>1471</v>
      </c>
      <c r="E2564" s="1" t="s">
        <v>2622</v>
      </c>
      <c r="F2564" s="1" t="s">
        <v>2623</v>
      </c>
      <c r="G2564" s="1" t="n">
        <v>55</v>
      </c>
      <c r="H2564" s="1" t="n">
        <v>1</v>
      </c>
      <c r="I2564" s="101" t="s">
        <v>188</v>
      </c>
      <c r="J2564" s="1"/>
      <c r="K2564" s="1" t="n">
        <f aca="false">IFERROR(VLOOKUP(A2564,'[2]Pivot HorizontalMRP'!$A$4:$B$2689,2,0),0)</f>
        <v>0</v>
      </c>
      <c r="L2564" s="1" t="n">
        <f aca="false">IFERROR(VLOOKUP(A2564,'[2]Pivot HorizontalMRP'!$A$4:$C$2689,3,0),0)</f>
        <v>0</v>
      </c>
      <c r="M2564" s="1" t="n">
        <f aca="false">IFERROR(VLOOKUP(A2564,'[2]Pivot HorizontalMRP'!$A$4:$D$2689,0.4,0),0)</f>
        <v>0</v>
      </c>
      <c r="N2564" s="1" t="n">
        <f aca="false">IFERROR(VLOOKUP(A2564,'[2]Pivot HorizontalMRP'!$A$4:$E$2689,5,0),0)</f>
        <v>0</v>
      </c>
      <c r="O2564" s="1" t="n">
        <f aca="false">K2564+L2564</f>
        <v>0</v>
      </c>
      <c r="P2564" s="1" t="n">
        <f aca="false">K2564+L2564+M2564+N2564</f>
        <v>0</v>
      </c>
      <c r="Q2564" s="1" t="n">
        <f aca="false">IFERROR(VLOOKUP(A2564,'[2]Pivot HorizontalMRP'!$A$4:$F$2689,6,0),0)</f>
        <v>60</v>
      </c>
      <c r="R2564" s="1" t="n">
        <f aca="false">IFERROR(VLOOKUP(A2564,'[2]Pivot HorizontalMRP'!$A$4:$G$2689,7,0),0)</f>
        <v>72</v>
      </c>
      <c r="S2564" s="1" t="n">
        <f aca="false">IFERROR(VLOOKUP(A2564,'[2]Pivot HorizontalMRP'!$A$4:$H$2689,8,0),0)</f>
        <v>44</v>
      </c>
      <c r="T2564" s="1" t="n">
        <f aca="false">IFERROR(VLOOKUP(A2564,'[2]Pivot HorizontalMRP'!$A$4:$I$2689,9,0),0)</f>
        <v>66</v>
      </c>
      <c r="U2564" s="1" t="n">
        <f aca="false">IF(I2564="delivery",O2564-SUM(Q2564+R2564),IF(I2564="PO",P2564-SUM(Q2564:R2564)))</f>
        <v>-132</v>
      </c>
      <c r="V2564" s="81" t="n">
        <v>1.8</v>
      </c>
      <c r="W2564" s="81"/>
      <c r="X2564" s="81" t="n">
        <f aca="false">W2564-V2564</f>
        <v>-1.8</v>
      </c>
      <c r="Y2564" s="81"/>
      <c r="Z2564" s="81"/>
      <c r="AA2564" s="81"/>
      <c r="AB2564" s="81"/>
      <c r="AC2564" s="81"/>
      <c r="AD2564" s="81"/>
      <c r="AE2564" s="81"/>
      <c r="AF2564" s="81"/>
      <c r="AG2564" s="81"/>
      <c r="AH2564" s="81"/>
      <c r="AI2564" s="81"/>
      <c r="AJ2564" s="81"/>
      <c r="AK2564" s="81"/>
      <c r="AL2564" s="81"/>
      <c r="AM2564" s="81"/>
      <c r="AN2564" s="81"/>
      <c r="AO2564" s="110" t="s">
        <v>1471</v>
      </c>
      <c r="AP2564" s="105" t="s">
        <v>1474</v>
      </c>
      <c r="AQ2564" s="1"/>
      <c r="AR2564" s="1"/>
      <c r="AS2564" s="1"/>
      <c r="AT2564" s="1"/>
      <c r="AU2564" s="1"/>
      <c r="AV2564" s="1"/>
      <c r="AW2564" s="1"/>
      <c r="AX2564" s="1"/>
      <c r="AY2564" s="1"/>
      <c r="AZ2564" s="1"/>
      <c r="BA2564" s="1"/>
      <c r="BB2564" s="1"/>
      <c r="BC2564" s="1"/>
      <c r="BD2564" s="1"/>
      <c r="BE2564" s="1"/>
      <c r="BF2564" s="1" t="s">
        <v>14668</v>
      </c>
      <c r="BG2564" s="1" t="s">
        <v>183</v>
      </c>
      <c r="BH2564" s="1"/>
      <c r="BI2564" s="1"/>
    </row>
    <row r="2565" customFormat="false" ht="12.75" hidden="false" customHeight="false" outlineLevel="0" collapsed="false">
      <c r="A2565" s="1" t="s">
        <v>2624</v>
      </c>
      <c r="B2565" s="1" t="s">
        <v>2625</v>
      </c>
      <c r="C2565" s="1" t="s">
        <v>177</v>
      </c>
      <c r="D2565" s="110" t="s">
        <v>1471</v>
      </c>
      <c r="E2565" s="1" t="s">
        <v>2626</v>
      </c>
      <c r="F2565" s="1" t="s">
        <v>2627</v>
      </c>
      <c r="G2565" s="1" t="n">
        <v>55</v>
      </c>
      <c r="H2565" s="1" t="n">
        <v>1</v>
      </c>
      <c r="I2565" s="101" t="s">
        <v>188</v>
      </c>
      <c r="J2565" s="1"/>
      <c r="K2565" s="1" t="n">
        <f aca="false">IFERROR(VLOOKUP(A2565,'[2]Pivot HorizontalMRP'!$A$4:$B$2689,2,0),0)</f>
        <v>0</v>
      </c>
      <c r="L2565" s="1" t="n">
        <f aca="false">IFERROR(VLOOKUP(A2565,'[2]Pivot HorizontalMRP'!$A$4:$C$2689,3,0),0)</f>
        <v>0</v>
      </c>
      <c r="M2565" s="1" t="n">
        <f aca="false">IFERROR(VLOOKUP(A2565,'[2]Pivot HorizontalMRP'!$A$4:$D$2689,0.4,0),0)</f>
        <v>0</v>
      </c>
      <c r="N2565" s="1" t="n">
        <f aca="false">IFERROR(VLOOKUP(A2565,'[2]Pivot HorizontalMRP'!$A$4:$E$2689,5,0),0)</f>
        <v>0</v>
      </c>
      <c r="O2565" s="1" t="n">
        <f aca="false">K2565+L2565</f>
        <v>0</v>
      </c>
      <c r="P2565" s="1" t="n">
        <f aca="false">K2565+L2565+M2565+N2565</f>
        <v>0</v>
      </c>
      <c r="Q2565" s="1" t="n">
        <f aca="false">IFERROR(VLOOKUP(A2565,'[2]Pivot HorizontalMRP'!$A$4:$F$2689,6,0),0)</f>
        <v>60</v>
      </c>
      <c r="R2565" s="1" t="n">
        <f aca="false">IFERROR(VLOOKUP(A2565,'[2]Pivot HorizontalMRP'!$A$4:$G$2689,7,0),0)</f>
        <v>72</v>
      </c>
      <c r="S2565" s="1" t="n">
        <f aca="false">IFERROR(VLOOKUP(A2565,'[2]Pivot HorizontalMRP'!$A$4:$H$2689,8,0),0)</f>
        <v>44</v>
      </c>
      <c r="T2565" s="1" t="n">
        <f aca="false">IFERROR(VLOOKUP(A2565,'[2]Pivot HorizontalMRP'!$A$4:$I$2689,9,0),0)</f>
        <v>66</v>
      </c>
      <c r="U2565" s="1" t="n">
        <f aca="false">IF(I2565="delivery",O2565-SUM(Q2565+R2565),IF(I2565="PO",P2565-SUM(Q2565:R2565)))</f>
        <v>-132</v>
      </c>
      <c r="V2565" s="81" t="n">
        <v>1.75</v>
      </c>
      <c r="W2565" s="81"/>
      <c r="X2565" s="81" t="n">
        <f aca="false">W2565-V2565</f>
        <v>-1.75</v>
      </c>
      <c r="Y2565" s="81"/>
      <c r="Z2565" s="81"/>
      <c r="AA2565" s="81"/>
      <c r="AB2565" s="81"/>
      <c r="AC2565" s="81"/>
      <c r="AD2565" s="81"/>
      <c r="AE2565" s="81"/>
      <c r="AF2565" s="81"/>
      <c r="AG2565" s="81"/>
      <c r="AH2565" s="81"/>
      <c r="AI2565" s="81"/>
      <c r="AJ2565" s="81"/>
      <c r="AK2565" s="81"/>
      <c r="AL2565" s="81"/>
      <c r="AM2565" s="81"/>
      <c r="AN2565" s="81"/>
      <c r="AO2565" s="110" t="s">
        <v>1471</v>
      </c>
      <c r="AP2565" s="105" t="s">
        <v>1474</v>
      </c>
      <c r="AQ2565" s="1"/>
      <c r="AR2565" s="1"/>
      <c r="AS2565" s="1"/>
      <c r="AT2565" s="1"/>
      <c r="AU2565" s="1"/>
      <c r="AV2565" s="1"/>
      <c r="AW2565" s="1"/>
      <c r="AX2565" s="1"/>
      <c r="AY2565" s="1"/>
      <c r="AZ2565" s="1"/>
      <c r="BA2565" s="1"/>
      <c r="BB2565" s="1"/>
      <c r="BC2565" s="1"/>
      <c r="BD2565" s="1"/>
      <c r="BE2565" s="1"/>
      <c r="BF2565" s="1" t="s">
        <v>14668</v>
      </c>
      <c r="BG2565" s="1" t="s">
        <v>183</v>
      </c>
      <c r="BH2565" s="1"/>
      <c r="BI2565" s="1"/>
    </row>
    <row r="2566" customFormat="false" ht="12.75" hidden="false" customHeight="false" outlineLevel="0" collapsed="false">
      <c r="A2566" s="1" t="s">
        <v>2628</v>
      </c>
      <c r="B2566" s="1" t="s">
        <v>2629</v>
      </c>
      <c r="C2566" s="1" t="s">
        <v>177</v>
      </c>
      <c r="D2566" s="110" t="s">
        <v>1471</v>
      </c>
      <c r="E2566" s="1" t="s">
        <v>16907</v>
      </c>
      <c r="F2566" s="1" t="s">
        <v>2631</v>
      </c>
      <c r="G2566" s="1" t="n">
        <v>55</v>
      </c>
      <c r="H2566" s="1" t="n">
        <v>1</v>
      </c>
      <c r="I2566" s="101" t="s">
        <v>188</v>
      </c>
      <c r="J2566" s="1"/>
      <c r="K2566" s="1" t="n">
        <f aca="false">IFERROR(VLOOKUP(A2566,'[2]Pivot HorizontalMRP'!$A$4:$B$2689,2,0),0)</f>
        <v>0</v>
      </c>
      <c r="L2566" s="1" t="n">
        <f aca="false">IFERROR(VLOOKUP(A2566,'[2]Pivot HorizontalMRP'!$A$4:$C$2689,3,0),0)</f>
        <v>0</v>
      </c>
      <c r="M2566" s="1" t="n">
        <f aca="false">IFERROR(VLOOKUP(A2566,'[2]Pivot HorizontalMRP'!$A$4:$D$2689,0.4,0),0)</f>
        <v>0</v>
      </c>
      <c r="N2566" s="1" t="n">
        <f aca="false">IFERROR(VLOOKUP(A2566,'[2]Pivot HorizontalMRP'!$A$4:$E$2689,5,0),0)</f>
        <v>0</v>
      </c>
      <c r="O2566" s="1" t="n">
        <f aca="false">K2566+L2566</f>
        <v>0</v>
      </c>
      <c r="P2566" s="1" t="n">
        <f aca="false">K2566+L2566+M2566+N2566</f>
        <v>0</v>
      </c>
      <c r="Q2566" s="1" t="n">
        <f aca="false">IFERROR(VLOOKUP(A2566,'[2]Pivot HorizontalMRP'!$A$4:$F$2689,6,0),0)</f>
        <v>60</v>
      </c>
      <c r="R2566" s="1" t="n">
        <f aca="false">IFERROR(VLOOKUP(A2566,'[2]Pivot HorizontalMRP'!$A$4:$G$2689,7,0),0)</f>
        <v>72</v>
      </c>
      <c r="S2566" s="1" t="n">
        <f aca="false">IFERROR(VLOOKUP(A2566,'[2]Pivot HorizontalMRP'!$A$4:$H$2689,8,0),0)</f>
        <v>44</v>
      </c>
      <c r="T2566" s="1" t="n">
        <f aca="false">IFERROR(VLOOKUP(A2566,'[2]Pivot HorizontalMRP'!$A$4:$I$2689,9,0),0)</f>
        <v>66</v>
      </c>
      <c r="U2566" s="1" t="n">
        <f aca="false">IF(I2566="delivery",O2566-SUM(Q2566+R2566),IF(I2566="PO",P2566-SUM(Q2566:R2566)))</f>
        <v>-132</v>
      </c>
      <c r="V2566" s="81" t="n">
        <v>0.65</v>
      </c>
      <c r="W2566" s="81"/>
      <c r="X2566" s="81" t="n">
        <f aca="false">W2566-V2566</f>
        <v>-0.65</v>
      </c>
      <c r="Y2566" s="81"/>
      <c r="Z2566" s="81"/>
      <c r="AA2566" s="81"/>
      <c r="AB2566" s="81"/>
      <c r="AC2566" s="81"/>
      <c r="AD2566" s="81"/>
      <c r="AE2566" s="81"/>
      <c r="AF2566" s="81"/>
      <c r="AG2566" s="81"/>
      <c r="AH2566" s="81"/>
      <c r="AI2566" s="81"/>
      <c r="AJ2566" s="81"/>
      <c r="AK2566" s="81"/>
      <c r="AL2566" s="81"/>
      <c r="AM2566" s="81"/>
      <c r="AN2566" s="81"/>
      <c r="AO2566" s="110" t="s">
        <v>1471</v>
      </c>
      <c r="AP2566" s="105" t="s">
        <v>1474</v>
      </c>
      <c r="AQ2566" s="1"/>
      <c r="AR2566" s="1"/>
      <c r="AS2566" s="1"/>
      <c r="AT2566" s="1"/>
      <c r="AU2566" s="1"/>
      <c r="AV2566" s="1"/>
      <c r="AW2566" s="1"/>
      <c r="AX2566" s="1"/>
      <c r="AY2566" s="1"/>
      <c r="AZ2566" s="1"/>
      <c r="BA2566" s="1"/>
      <c r="BB2566" s="1"/>
      <c r="BC2566" s="1"/>
      <c r="BD2566" s="1"/>
      <c r="BE2566" s="1"/>
      <c r="BF2566" s="1" t="s">
        <v>14668</v>
      </c>
      <c r="BG2566" s="1" t="s">
        <v>183</v>
      </c>
      <c r="BH2566" s="1"/>
      <c r="BI2566" s="1"/>
    </row>
    <row r="2567" customFormat="false" ht="12.75" hidden="false" customHeight="false" outlineLevel="0" collapsed="false">
      <c r="A2567" s="1" t="s">
        <v>2632</v>
      </c>
      <c r="B2567" s="1" t="s">
        <v>2633</v>
      </c>
      <c r="C2567" s="1" t="s">
        <v>177</v>
      </c>
      <c r="D2567" s="110" t="s">
        <v>1471</v>
      </c>
      <c r="E2567" s="1" t="s">
        <v>2634</v>
      </c>
      <c r="F2567" s="1" t="s">
        <v>2635</v>
      </c>
      <c r="G2567" s="1" t="n">
        <v>55</v>
      </c>
      <c r="H2567" s="1" t="n">
        <v>1</v>
      </c>
      <c r="I2567" s="101" t="s">
        <v>188</v>
      </c>
      <c r="J2567" s="1"/>
      <c r="K2567" s="1" t="n">
        <f aca="false">IFERROR(VLOOKUP(A2567,'[2]Pivot HorizontalMRP'!$A$4:$B$2689,2,0),0)</f>
        <v>0</v>
      </c>
      <c r="L2567" s="1" t="n">
        <f aca="false">IFERROR(VLOOKUP(A2567,'[2]Pivot HorizontalMRP'!$A$4:$C$2689,3,0),0)</f>
        <v>0</v>
      </c>
      <c r="M2567" s="1" t="n">
        <f aca="false">IFERROR(VLOOKUP(A2567,'[2]Pivot HorizontalMRP'!$A$4:$D$2689,0.4,0),0)</f>
        <v>0</v>
      </c>
      <c r="N2567" s="1" t="n">
        <f aca="false">IFERROR(VLOOKUP(A2567,'[2]Pivot HorizontalMRP'!$A$4:$E$2689,5,0),0)</f>
        <v>0</v>
      </c>
      <c r="O2567" s="1" t="n">
        <f aca="false">K2567+L2567</f>
        <v>0</v>
      </c>
      <c r="P2567" s="1" t="n">
        <f aca="false">K2567+L2567+M2567+N2567</f>
        <v>0</v>
      </c>
      <c r="Q2567" s="1" t="n">
        <f aca="false">IFERROR(VLOOKUP(A2567,'[2]Pivot HorizontalMRP'!$A$4:$F$2689,6,0),0)</f>
        <v>60</v>
      </c>
      <c r="R2567" s="1" t="n">
        <f aca="false">IFERROR(VLOOKUP(A2567,'[2]Pivot HorizontalMRP'!$A$4:$G$2689,7,0),0)</f>
        <v>72</v>
      </c>
      <c r="S2567" s="1" t="n">
        <f aca="false">IFERROR(VLOOKUP(A2567,'[2]Pivot HorizontalMRP'!$A$4:$H$2689,8,0),0)</f>
        <v>44</v>
      </c>
      <c r="T2567" s="1" t="n">
        <f aca="false">IFERROR(VLOOKUP(A2567,'[2]Pivot HorizontalMRP'!$A$4:$I$2689,9,0),0)</f>
        <v>66</v>
      </c>
      <c r="U2567" s="1" t="n">
        <f aca="false">IF(I2567="delivery",O2567-SUM(Q2567+R2567),IF(I2567="PO",P2567-SUM(Q2567:R2567)))</f>
        <v>-132</v>
      </c>
      <c r="V2567" s="81" t="n">
        <v>0.6</v>
      </c>
      <c r="W2567" s="81"/>
      <c r="X2567" s="81" t="n">
        <f aca="false">W2567-V2567</f>
        <v>-0.6</v>
      </c>
      <c r="Y2567" s="81"/>
      <c r="Z2567" s="81"/>
      <c r="AA2567" s="81"/>
      <c r="AB2567" s="81"/>
      <c r="AC2567" s="81"/>
      <c r="AD2567" s="81"/>
      <c r="AE2567" s="81"/>
      <c r="AF2567" s="81"/>
      <c r="AG2567" s="81"/>
      <c r="AH2567" s="81"/>
      <c r="AI2567" s="81"/>
      <c r="AJ2567" s="81"/>
      <c r="AK2567" s="81"/>
      <c r="AL2567" s="81"/>
      <c r="AM2567" s="81"/>
      <c r="AN2567" s="81"/>
      <c r="AO2567" s="110" t="s">
        <v>1471</v>
      </c>
      <c r="AP2567" s="105" t="s">
        <v>1474</v>
      </c>
      <c r="AQ2567" s="1"/>
      <c r="AR2567" s="1"/>
      <c r="AS2567" s="1"/>
      <c r="AT2567" s="1"/>
      <c r="AU2567" s="1"/>
      <c r="AV2567" s="1"/>
      <c r="AW2567" s="1"/>
      <c r="AX2567" s="1"/>
      <c r="AY2567" s="1"/>
      <c r="AZ2567" s="1"/>
      <c r="BA2567" s="1"/>
      <c r="BB2567" s="1"/>
      <c r="BC2567" s="1"/>
      <c r="BD2567" s="1"/>
      <c r="BE2567" s="1"/>
      <c r="BF2567" s="1" t="s">
        <v>14668</v>
      </c>
      <c r="BG2567" s="1" t="s">
        <v>183</v>
      </c>
      <c r="BH2567" s="1"/>
      <c r="BI2567" s="1"/>
    </row>
    <row r="2568" customFormat="false" ht="12.75" hidden="false" customHeight="false" outlineLevel="0" collapsed="false">
      <c r="A2568" s="1" t="s">
        <v>7917</v>
      </c>
      <c r="B2568" s="1" t="s">
        <v>7918</v>
      </c>
      <c r="C2568" s="1" t="s">
        <v>177</v>
      </c>
      <c r="D2568" s="110" t="s">
        <v>1471</v>
      </c>
      <c r="E2568" s="1" t="s">
        <v>7919</v>
      </c>
      <c r="F2568" s="1" t="s">
        <v>7920</v>
      </c>
      <c r="G2568" s="1" t="n">
        <v>21</v>
      </c>
      <c r="H2568" s="1" t="n">
        <v>1000</v>
      </c>
      <c r="I2568" s="101" t="s">
        <v>188</v>
      </c>
      <c r="J2568" s="1"/>
      <c r="K2568" s="1" t="n">
        <f aca="false">IFERROR(VLOOKUP(A2568,'[2]Pivot HorizontalMRP'!$A$4:$B$2689,2,0),0)</f>
        <v>0</v>
      </c>
      <c r="L2568" s="1" t="n">
        <f aca="false">IFERROR(VLOOKUP(A2568,'[2]Pivot HorizontalMRP'!$A$4:$C$2689,3,0),0)</f>
        <v>2117</v>
      </c>
      <c r="M2568" s="1" t="n">
        <f aca="false">IFERROR(VLOOKUP(A2568,'[2]Pivot HorizontalMRP'!$A$4:$D$2689,0.4,0),0)</f>
        <v>0</v>
      </c>
      <c r="N2568" s="1" t="n">
        <f aca="false">IFERROR(VLOOKUP(A2568,'[2]Pivot HorizontalMRP'!$A$4:$E$2689,5,0),0)</f>
        <v>0</v>
      </c>
      <c r="O2568" s="1" t="n">
        <f aca="false">K2568+L2568</f>
        <v>2117</v>
      </c>
      <c r="P2568" s="1" t="n">
        <f aca="false">K2568+L2568+M2568+N2568</f>
        <v>2117</v>
      </c>
      <c r="Q2568" s="1" t="n">
        <f aca="false">IFERROR(VLOOKUP(A2568,'[2]Pivot HorizontalMRP'!$A$4:$F$2689,6,0),0)</f>
        <v>584</v>
      </c>
      <c r="R2568" s="1" t="n">
        <f aca="false">IFERROR(VLOOKUP(A2568,'[2]Pivot HorizontalMRP'!$A$4:$G$2689,7,0),0)</f>
        <v>652</v>
      </c>
      <c r="S2568" s="1" t="n">
        <f aca="false">IFERROR(VLOOKUP(A2568,'[2]Pivot HorizontalMRP'!$A$4:$H$2689,8,0),0)</f>
        <v>635</v>
      </c>
      <c r="T2568" s="1" t="n">
        <f aca="false">IFERROR(VLOOKUP(A2568,'[2]Pivot HorizontalMRP'!$A$4:$I$2689,9,0),0)</f>
        <v>683</v>
      </c>
      <c r="U2568" s="1" t="n">
        <f aca="false">IF(I2568="delivery",O2568-SUM(Q2568+R2568),IF(I2568="PO",P2568-SUM(Q2568:R2568)))</f>
        <v>881</v>
      </c>
      <c r="V2568" s="81" t="n">
        <v>0.73</v>
      </c>
      <c r="W2568" s="81"/>
      <c r="X2568" s="81" t="n">
        <f aca="false">W2568-V2568</f>
        <v>-0.73</v>
      </c>
      <c r="Y2568" s="81"/>
      <c r="Z2568" s="81"/>
      <c r="AA2568" s="81"/>
      <c r="AB2568" s="81"/>
      <c r="AC2568" s="81"/>
      <c r="AD2568" s="81"/>
      <c r="AE2568" s="81"/>
      <c r="AF2568" s="81"/>
      <c r="AG2568" s="81"/>
      <c r="AH2568" s="81"/>
      <c r="AI2568" s="81"/>
      <c r="AJ2568" s="81"/>
      <c r="AK2568" s="81"/>
      <c r="AL2568" s="81"/>
      <c r="AM2568" s="81"/>
      <c r="AN2568" s="81"/>
      <c r="AO2568" s="110" t="s">
        <v>1471</v>
      </c>
      <c r="AP2568" s="105" t="s">
        <v>1474</v>
      </c>
      <c r="AQ2568" s="1"/>
      <c r="AR2568" s="1"/>
      <c r="AS2568" s="1"/>
      <c r="AT2568" s="1"/>
      <c r="AU2568" s="1"/>
      <c r="AV2568" s="1"/>
      <c r="AW2568" s="1"/>
      <c r="AX2568" s="1"/>
      <c r="AY2568" s="1"/>
      <c r="AZ2568" s="1"/>
      <c r="BA2568" s="1"/>
      <c r="BB2568" s="1"/>
      <c r="BC2568" s="1"/>
      <c r="BD2568" s="1"/>
      <c r="BE2568" s="1"/>
      <c r="BF2568" s="1" t="s">
        <v>14668</v>
      </c>
      <c r="BG2568" s="1" t="s">
        <v>183</v>
      </c>
      <c r="BH2568" s="1"/>
      <c r="BI2568" s="1"/>
    </row>
    <row r="2569" customFormat="false" ht="12.75" hidden="false" customHeight="false" outlineLevel="0" collapsed="false">
      <c r="A2569" s="1" t="s">
        <v>2640</v>
      </c>
      <c r="B2569" s="1" t="s">
        <v>2641</v>
      </c>
      <c r="C2569" s="1" t="s">
        <v>177</v>
      </c>
      <c r="D2569" s="110" t="s">
        <v>1471</v>
      </c>
      <c r="E2569" s="1" t="s">
        <v>2642</v>
      </c>
      <c r="F2569" s="1" t="s">
        <v>2643</v>
      </c>
      <c r="G2569" s="1" t="n">
        <v>21</v>
      </c>
      <c r="H2569" s="1" t="n">
        <v>1000</v>
      </c>
      <c r="I2569" s="101" t="s">
        <v>188</v>
      </c>
      <c r="J2569" s="1"/>
      <c r="K2569" s="1" t="n">
        <f aca="false">IFERROR(VLOOKUP(A2569,'[2]Pivot HorizontalMRP'!$A$4:$B$2689,2,0),0)</f>
        <v>0</v>
      </c>
      <c r="L2569" s="1" t="n">
        <f aca="false">IFERROR(VLOOKUP(A2569,'[2]Pivot HorizontalMRP'!$A$4:$C$2689,3,0),0)</f>
        <v>1874</v>
      </c>
      <c r="M2569" s="1" t="n">
        <f aca="false">IFERROR(VLOOKUP(A2569,'[2]Pivot HorizontalMRP'!$A$4:$D$2689,0.4,0),0)</f>
        <v>0</v>
      </c>
      <c r="N2569" s="1" t="n">
        <f aca="false">IFERROR(VLOOKUP(A2569,'[2]Pivot HorizontalMRP'!$A$4:$E$2689,5,0),0)</f>
        <v>0</v>
      </c>
      <c r="O2569" s="1" t="n">
        <f aca="false">K2569+L2569</f>
        <v>1874</v>
      </c>
      <c r="P2569" s="1" t="n">
        <f aca="false">K2569+L2569+M2569+N2569</f>
        <v>1874</v>
      </c>
      <c r="Q2569" s="1" t="n">
        <f aca="false">IFERROR(VLOOKUP(A2569,'[2]Pivot HorizontalMRP'!$A$4:$F$2689,6,0),0)</f>
        <v>13</v>
      </c>
      <c r="R2569" s="1" t="n">
        <f aca="false">IFERROR(VLOOKUP(A2569,'[2]Pivot HorizontalMRP'!$A$4:$G$2689,7,0),0)</f>
        <v>0</v>
      </c>
      <c r="S2569" s="1" t="n">
        <f aca="false">IFERROR(VLOOKUP(A2569,'[2]Pivot HorizontalMRP'!$A$4:$H$2689,8,0),0)</f>
        <v>0</v>
      </c>
      <c r="T2569" s="1" t="n">
        <f aca="false">IFERROR(VLOOKUP(A2569,'[2]Pivot HorizontalMRP'!$A$4:$I$2689,9,0),0)</f>
        <v>0</v>
      </c>
      <c r="U2569" s="1" t="n">
        <f aca="false">IF(I2569="delivery",O2569-SUM(Q2569+R2569),IF(I2569="PO",P2569-SUM(Q2569:R2569)))</f>
        <v>1861</v>
      </c>
      <c r="V2569" s="81" t="n">
        <v>0.73</v>
      </c>
      <c r="W2569" s="81"/>
      <c r="X2569" s="81" t="n">
        <f aca="false">W2569-V2569</f>
        <v>-0.73</v>
      </c>
      <c r="Y2569" s="81"/>
      <c r="Z2569" s="81"/>
      <c r="AA2569" s="81"/>
      <c r="AB2569" s="81"/>
      <c r="AC2569" s="81"/>
      <c r="AD2569" s="81"/>
      <c r="AE2569" s="81"/>
      <c r="AF2569" s="81"/>
      <c r="AG2569" s="81"/>
      <c r="AH2569" s="81"/>
      <c r="AI2569" s="81"/>
      <c r="AJ2569" s="81"/>
      <c r="AK2569" s="81"/>
      <c r="AL2569" s="81"/>
      <c r="AM2569" s="81"/>
      <c r="AN2569" s="81"/>
      <c r="AO2569" s="110" t="s">
        <v>1471</v>
      </c>
      <c r="AP2569" s="105" t="s">
        <v>1474</v>
      </c>
      <c r="AQ2569" s="1"/>
      <c r="AR2569" s="1"/>
      <c r="AS2569" s="1"/>
      <c r="AT2569" s="1"/>
      <c r="AU2569" s="1"/>
      <c r="AV2569" s="1"/>
      <c r="AW2569" s="1"/>
      <c r="AX2569" s="1"/>
      <c r="AY2569" s="1"/>
      <c r="AZ2569" s="1"/>
      <c r="BA2569" s="1"/>
      <c r="BB2569" s="1"/>
      <c r="BC2569" s="1"/>
      <c r="BD2569" s="1"/>
      <c r="BE2569" s="1"/>
      <c r="BF2569" s="1" t="s">
        <v>14668</v>
      </c>
      <c r="BG2569" s="1" t="s">
        <v>183</v>
      </c>
      <c r="BH2569" s="1"/>
      <c r="BI2569" s="1"/>
    </row>
    <row r="2570" customFormat="false" ht="12.75" hidden="false" customHeight="false" outlineLevel="0" collapsed="false">
      <c r="A2570" s="1" t="s">
        <v>2644</v>
      </c>
      <c r="B2570" s="1" t="s">
        <v>2645</v>
      </c>
      <c r="C2570" s="1" t="s">
        <v>177</v>
      </c>
      <c r="D2570" s="110" t="s">
        <v>1471</v>
      </c>
      <c r="E2570" s="1" t="s">
        <v>2646</v>
      </c>
      <c r="F2570" s="1" t="s">
        <v>2647</v>
      </c>
      <c r="G2570" s="1" t="n">
        <v>60</v>
      </c>
      <c r="H2570" s="1" t="n">
        <v>1000</v>
      </c>
      <c r="I2570" s="101" t="s">
        <v>188</v>
      </c>
      <c r="J2570" s="1"/>
      <c r="K2570" s="1" t="n">
        <f aca="false">IFERROR(VLOOKUP(A2570,'[2]Pivot HorizontalMRP'!$A$4:$B$2689,2,0),0)</f>
        <v>0</v>
      </c>
      <c r="L2570" s="1" t="n">
        <f aca="false">IFERROR(VLOOKUP(A2570,'[2]Pivot HorizontalMRP'!$A$4:$C$2689,3,0),0)</f>
        <v>940</v>
      </c>
      <c r="M2570" s="1" t="n">
        <f aca="false">IFERROR(VLOOKUP(A2570,'[2]Pivot HorizontalMRP'!$A$4:$D$2689,0.4,0),0)</f>
        <v>0</v>
      </c>
      <c r="N2570" s="1" t="n">
        <f aca="false">IFERROR(VLOOKUP(A2570,'[2]Pivot HorizontalMRP'!$A$4:$E$2689,5,0),0)</f>
        <v>0</v>
      </c>
      <c r="O2570" s="1" t="n">
        <f aca="false">K2570+L2570</f>
        <v>940</v>
      </c>
      <c r="P2570" s="1" t="n">
        <f aca="false">K2570+L2570+M2570+N2570</f>
        <v>940</v>
      </c>
      <c r="Q2570" s="1" t="n">
        <f aca="false">IFERROR(VLOOKUP(A2570,'[2]Pivot HorizontalMRP'!$A$4:$F$2689,6,0),0)</f>
        <v>0</v>
      </c>
      <c r="R2570" s="1" t="n">
        <f aca="false">IFERROR(VLOOKUP(A2570,'[2]Pivot HorizontalMRP'!$A$4:$G$2689,7,0),0)</f>
        <v>1326</v>
      </c>
      <c r="S2570" s="1" t="n">
        <f aca="false">IFERROR(VLOOKUP(A2570,'[2]Pivot HorizontalMRP'!$A$4:$H$2689,8,0),0)</f>
        <v>598</v>
      </c>
      <c r="T2570" s="1" t="n">
        <f aca="false">IFERROR(VLOOKUP(A2570,'[2]Pivot HorizontalMRP'!$A$4:$I$2689,9,0),0)</f>
        <v>897</v>
      </c>
      <c r="U2570" s="1" t="n">
        <f aca="false">IF(I2570="delivery",O2570-SUM(Q2570+R2570),IF(I2570="PO",P2570-SUM(Q2570:R2570)))</f>
        <v>-386</v>
      </c>
      <c r="V2570" s="81" t="n">
        <v>0.9</v>
      </c>
      <c r="W2570" s="81"/>
      <c r="X2570" s="81" t="n">
        <f aca="false">W2570-V2570</f>
        <v>-0.9</v>
      </c>
      <c r="Y2570" s="81"/>
      <c r="Z2570" s="81"/>
      <c r="AA2570" s="81"/>
      <c r="AB2570" s="81"/>
      <c r="AC2570" s="81"/>
      <c r="AD2570" s="81"/>
      <c r="AE2570" s="81"/>
      <c r="AF2570" s="81"/>
      <c r="AG2570" s="81"/>
      <c r="AH2570" s="81"/>
      <c r="AI2570" s="81"/>
      <c r="AJ2570" s="81"/>
      <c r="AK2570" s="81"/>
      <c r="AL2570" s="81"/>
      <c r="AM2570" s="81"/>
      <c r="AN2570" s="81"/>
      <c r="AO2570" s="110" t="s">
        <v>1471</v>
      </c>
      <c r="AP2570" s="105" t="s">
        <v>1474</v>
      </c>
      <c r="AQ2570" s="1"/>
      <c r="AR2570" s="1"/>
      <c r="AS2570" s="1"/>
      <c r="AT2570" s="1"/>
      <c r="AU2570" s="1"/>
      <c r="AV2570" s="1"/>
      <c r="AW2570" s="1"/>
      <c r="AX2570" s="1"/>
      <c r="AY2570" s="1"/>
      <c r="AZ2570" s="1"/>
      <c r="BA2570" s="1"/>
      <c r="BB2570" s="1"/>
      <c r="BC2570" s="1"/>
      <c r="BD2570" s="1"/>
      <c r="BE2570" s="1"/>
      <c r="BF2570" s="1" t="s">
        <v>14668</v>
      </c>
      <c r="BG2570" s="1" t="s">
        <v>183</v>
      </c>
      <c r="BH2570" s="1"/>
      <c r="BI2570" s="1"/>
    </row>
    <row r="2571" customFormat="false" ht="12.75" hidden="false" customHeight="false" outlineLevel="0" collapsed="false">
      <c r="A2571" s="1" t="s">
        <v>16908</v>
      </c>
      <c r="B2571" s="1" t="s">
        <v>2649</v>
      </c>
      <c r="C2571" s="1" t="s">
        <v>177</v>
      </c>
      <c r="D2571" s="110" t="s">
        <v>1471</v>
      </c>
      <c r="E2571" s="1" t="s">
        <v>2650</v>
      </c>
      <c r="F2571" s="1" t="s">
        <v>2651</v>
      </c>
      <c r="G2571" s="1" t="n">
        <v>16</v>
      </c>
      <c r="H2571" s="1" t="n">
        <v>1000</v>
      </c>
      <c r="I2571" s="102" t="s">
        <v>188</v>
      </c>
      <c r="J2571" s="1"/>
      <c r="K2571" s="1" t="n">
        <f aca="false">IFERROR(VLOOKUP(A2571,'[2]Pivot HorizontalMRP'!$A$4:$B$2689,2,0),0)</f>
        <v>0</v>
      </c>
      <c r="L2571" s="1" t="n">
        <f aca="false">IFERROR(VLOOKUP(A2571,'[2]Pivot HorizontalMRP'!$A$4:$C$2689,3,0),0)</f>
        <v>20</v>
      </c>
      <c r="M2571" s="1" t="n">
        <f aca="false">IFERROR(VLOOKUP(A2571,'[2]Pivot HorizontalMRP'!$A$4:$D$2689,0.4,0),0)</f>
        <v>0</v>
      </c>
      <c r="N2571" s="1" t="n">
        <f aca="false">IFERROR(VLOOKUP(A2571,'[2]Pivot HorizontalMRP'!$A$4:$E$2689,5,0),0)</f>
        <v>0</v>
      </c>
      <c r="O2571" s="1" t="n">
        <f aca="false">K2571+L2571</f>
        <v>20</v>
      </c>
      <c r="P2571" s="1" t="n">
        <f aca="false">K2571+L2571+M2571+N2571</f>
        <v>20</v>
      </c>
      <c r="Q2571" s="1" t="n">
        <f aca="false">IFERROR(VLOOKUP(A2571,'[2]Pivot HorizontalMRP'!$A$4:$F$2689,6,0),0)</f>
        <v>290</v>
      </c>
      <c r="R2571" s="1" t="n">
        <f aca="false">IFERROR(VLOOKUP(A2571,'[2]Pivot HorizontalMRP'!$A$4:$G$2689,7,0),0)</f>
        <v>176</v>
      </c>
      <c r="S2571" s="1" t="n">
        <f aca="false">IFERROR(VLOOKUP(A2571,'[2]Pivot HorizontalMRP'!$A$4:$H$2689,8,0),0)</f>
        <v>176</v>
      </c>
      <c r="T2571" s="1" t="n">
        <f aca="false">IFERROR(VLOOKUP(A2571,'[2]Pivot HorizontalMRP'!$A$4:$I$2689,9,0),0)</f>
        <v>176</v>
      </c>
      <c r="U2571" s="1" t="n">
        <f aca="false">IF(I2571="delivery",O2571-SUM(Q2571+R2571),IF(I2571="PO",P2571-SUM(Q2571:R2571)))</f>
        <v>-446</v>
      </c>
      <c r="V2571" s="81" t="n">
        <v>0.65</v>
      </c>
      <c r="W2571" s="81"/>
      <c r="X2571" s="81" t="n">
        <f aca="false">W2571-V2571</f>
        <v>-0.65</v>
      </c>
      <c r="Y2571" s="81"/>
      <c r="Z2571" s="81"/>
      <c r="AA2571" s="81"/>
      <c r="AB2571" s="81"/>
      <c r="AC2571" s="81"/>
      <c r="AD2571" s="81"/>
      <c r="AE2571" s="81"/>
      <c r="AF2571" s="81"/>
      <c r="AG2571" s="81"/>
      <c r="AH2571" s="81"/>
      <c r="AI2571" s="81"/>
      <c r="AJ2571" s="81"/>
      <c r="AK2571" s="81"/>
      <c r="AL2571" s="81"/>
      <c r="AM2571" s="81"/>
      <c r="AN2571" s="81"/>
      <c r="AO2571" s="110" t="s">
        <v>1471</v>
      </c>
      <c r="AP2571" s="102" t="s">
        <v>1474</v>
      </c>
      <c r="AQ2571" s="1"/>
      <c r="AR2571" s="1"/>
      <c r="AS2571" s="1"/>
      <c r="AT2571" s="1"/>
      <c r="AU2571" s="1"/>
      <c r="AV2571" s="1"/>
      <c r="AW2571" s="1"/>
      <c r="AX2571" s="1"/>
      <c r="AY2571" s="1"/>
      <c r="AZ2571" s="1"/>
      <c r="BA2571" s="1"/>
      <c r="BB2571" s="1"/>
      <c r="BC2571" s="1"/>
      <c r="BD2571" s="1"/>
      <c r="BE2571" s="1"/>
      <c r="BF2571" s="1" t="s">
        <v>10507</v>
      </c>
      <c r="BG2571" s="1" t="s">
        <v>183</v>
      </c>
      <c r="BH2571" s="1"/>
      <c r="BI2571" s="1"/>
    </row>
    <row r="2572" customFormat="false" ht="12.75" hidden="false" customHeight="false" outlineLevel="0" collapsed="false">
      <c r="A2572" s="103" t="s">
        <v>2648</v>
      </c>
      <c r="B2572" s="99" t="s">
        <v>2649</v>
      </c>
      <c r="C2572" s="99" t="s">
        <v>177</v>
      </c>
      <c r="D2572" s="110" t="s">
        <v>1471</v>
      </c>
      <c r="E2572" s="99" t="s">
        <v>2650</v>
      </c>
      <c r="F2572" s="99" t="s">
        <v>2651</v>
      </c>
      <c r="G2572" s="99" t="n">
        <v>21</v>
      </c>
      <c r="H2572" s="99" t="n">
        <v>1000</v>
      </c>
      <c r="I2572" s="99" t="s">
        <v>188</v>
      </c>
      <c r="K2572" s="1" t="n">
        <f aca="false">IFERROR(VLOOKUP(A2572,'[2]Pivot HorizontalMRP'!$A$4:$B$2689,2,0),0)</f>
        <v>0</v>
      </c>
      <c r="L2572" s="1" t="n">
        <f aca="false">IFERROR(VLOOKUP(A2572,'[2]Pivot HorizontalMRP'!$A$4:$C$2689,3,0),0)</f>
        <v>32</v>
      </c>
      <c r="M2572" s="1" t="n">
        <f aca="false">IFERROR(VLOOKUP(A2572,'[2]Pivot HorizontalMRP'!$A$4:$D$2689,0.4,0),0)</f>
        <v>0</v>
      </c>
      <c r="N2572" s="1" t="n">
        <f aca="false">IFERROR(VLOOKUP(A2572,'[2]Pivot HorizontalMRP'!$A$4:$E$2689,5,0),0)</f>
        <v>0</v>
      </c>
      <c r="O2572" s="1" t="n">
        <f aca="false">K2572+L2572</f>
        <v>32</v>
      </c>
      <c r="P2572" s="1" t="n">
        <f aca="false">K2572+L2572+M2572+N2572</f>
        <v>32</v>
      </c>
      <c r="Q2572" s="1" t="n">
        <f aca="false">IFERROR(VLOOKUP(A2572,'[2]Pivot HorizontalMRP'!$A$4:$F$2689,6,0),0)</f>
        <v>0</v>
      </c>
      <c r="R2572" s="1" t="n">
        <f aca="false">IFERROR(VLOOKUP(A2572,'[2]Pivot HorizontalMRP'!$A$4:$G$2689,7,0),0)</f>
        <v>0</v>
      </c>
      <c r="S2572" s="1" t="n">
        <f aca="false">IFERROR(VLOOKUP(A2572,'[2]Pivot HorizontalMRP'!$A$4:$H$2689,8,0),0)</f>
        <v>0</v>
      </c>
      <c r="T2572" s="1" t="n">
        <f aca="false">IFERROR(VLOOKUP(A2572,'[2]Pivot HorizontalMRP'!$A$4:$I$2689,9,0),0)</f>
        <v>0</v>
      </c>
      <c r="U2572" s="1" t="n">
        <f aca="false">IF(I2572="delivery",O2572-SUM(Q2572+R2572),IF(I2572="PO",P2572-SUM(Q2572:R2572)))</f>
        <v>32</v>
      </c>
      <c r="V2572" s="99" t="n">
        <v>0.65</v>
      </c>
      <c r="X2572" s="81" t="n">
        <f aca="false">W2572-V2572</f>
        <v>-0.65</v>
      </c>
      <c r="AA2572" s="81"/>
      <c r="AO2572" s="110" t="s">
        <v>1471</v>
      </c>
      <c r="AP2572" s="105" t="s">
        <v>1474</v>
      </c>
      <c r="BF2572" s="99" t="s">
        <v>14668</v>
      </c>
      <c r="BG2572" s="1" t="s">
        <v>183</v>
      </c>
    </row>
    <row r="2573" customFormat="false" ht="12.75" hidden="false" customHeight="false" outlineLevel="0" collapsed="false">
      <c r="A2573" s="1" t="s">
        <v>2652</v>
      </c>
      <c r="B2573" s="1" t="s">
        <v>2653</v>
      </c>
      <c r="C2573" s="1" t="s">
        <v>177</v>
      </c>
      <c r="D2573" s="1" t="s">
        <v>1471</v>
      </c>
      <c r="E2573" s="1" t="s">
        <v>2654</v>
      </c>
      <c r="F2573" s="1" t="s">
        <v>2655</v>
      </c>
      <c r="G2573" s="1" t="n">
        <v>25</v>
      </c>
      <c r="H2573" s="1" t="n">
        <v>1000</v>
      </c>
      <c r="I2573" s="101" t="s">
        <v>188</v>
      </c>
      <c r="J2573" s="1"/>
      <c r="K2573" s="1" t="n">
        <f aca="false">IFERROR(VLOOKUP(A2573,'[2]Pivot HorizontalMRP'!$A$4:$B$2689,2,0),0)</f>
        <v>0</v>
      </c>
      <c r="L2573" s="1" t="n">
        <f aca="false">IFERROR(VLOOKUP(A2573,'[2]Pivot HorizontalMRP'!$A$4:$C$2689,3,0),0)</f>
        <v>935</v>
      </c>
      <c r="M2573" s="1" t="n">
        <f aca="false">IFERROR(VLOOKUP(A2573,'[2]Pivot HorizontalMRP'!$A$4:$D$2689,0.4,0),0)</f>
        <v>0</v>
      </c>
      <c r="N2573" s="1" t="n">
        <f aca="false">IFERROR(VLOOKUP(A2573,'[2]Pivot HorizontalMRP'!$A$4:$E$2689,5,0),0)</f>
        <v>1000</v>
      </c>
      <c r="O2573" s="1" t="n">
        <f aca="false">K2573+L2573</f>
        <v>935</v>
      </c>
      <c r="P2573" s="1" t="n">
        <f aca="false">K2573+L2573+M2573+N2573</f>
        <v>1935</v>
      </c>
      <c r="Q2573" s="1" t="n">
        <f aca="false">IFERROR(VLOOKUP(A2573,'[2]Pivot HorizontalMRP'!$A$4:$F$2689,6,0),0)</f>
        <v>35</v>
      </c>
      <c r="R2573" s="1" t="n">
        <f aca="false">IFERROR(VLOOKUP(A2573,'[2]Pivot HorizontalMRP'!$A$4:$G$2689,7,0),0)</f>
        <v>55</v>
      </c>
      <c r="S2573" s="1" t="n">
        <f aca="false">IFERROR(VLOOKUP(A2573,'[2]Pivot HorizontalMRP'!$A$4:$H$2689,8,0),0)</f>
        <v>40</v>
      </c>
      <c r="T2573" s="1" t="n">
        <f aca="false">IFERROR(VLOOKUP(A2573,'[2]Pivot HorizontalMRP'!$A$4:$I$2689,9,0),0)</f>
        <v>60</v>
      </c>
      <c r="U2573" s="1" t="n">
        <f aca="false">IF(I2573="delivery",O2573-SUM(Q2573+R2573),IF(I2573="PO",P2573-SUM(Q2573:R2573)))</f>
        <v>1845</v>
      </c>
      <c r="V2573" s="81" t="n">
        <v>0.41</v>
      </c>
      <c r="W2573" s="81"/>
      <c r="X2573" s="81" t="n">
        <f aca="false">W2573-V2573</f>
        <v>-0.41</v>
      </c>
      <c r="Y2573" s="81"/>
      <c r="Z2573" s="81"/>
      <c r="AA2573" s="81" t="n">
        <v>0.41</v>
      </c>
      <c r="AB2573" s="81"/>
      <c r="AC2573" s="81"/>
      <c r="AD2573" s="81"/>
      <c r="AE2573" s="81"/>
      <c r="AF2573" s="81"/>
      <c r="AG2573" s="81"/>
      <c r="AH2573" s="81"/>
      <c r="AI2573" s="81"/>
      <c r="AJ2573" s="81"/>
      <c r="AK2573" s="81"/>
      <c r="AL2573" s="81"/>
      <c r="AM2573" s="81"/>
      <c r="AN2573" s="81"/>
      <c r="AO2573" s="81" t="str">
        <f aca="false">D2573</f>
        <v>Sanmina</v>
      </c>
      <c r="AP2573" s="1" t="s">
        <v>1474</v>
      </c>
      <c r="AQ2573" s="1"/>
      <c r="AR2573" s="1"/>
      <c r="AS2573" s="1"/>
      <c r="AT2573" s="1"/>
      <c r="AU2573" s="1"/>
      <c r="AV2573" s="1"/>
      <c r="AW2573" s="1"/>
      <c r="AX2573" s="1"/>
      <c r="AY2573" s="1"/>
      <c r="AZ2573" s="1"/>
      <c r="BA2573" s="1"/>
      <c r="BB2573" s="1"/>
      <c r="BC2573" s="1"/>
      <c r="BD2573" s="1"/>
      <c r="BE2573" s="1"/>
      <c r="BF2573" s="1" t="s">
        <v>14668</v>
      </c>
      <c r="BG2573" s="1" t="s">
        <v>183</v>
      </c>
      <c r="BH2573" s="1"/>
      <c r="BI2573" s="1"/>
    </row>
    <row r="2574" customFormat="false" ht="12.75" hidden="false" customHeight="false" outlineLevel="0" collapsed="false">
      <c r="A2574" s="1" t="s">
        <v>2656</v>
      </c>
      <c r="B2574" s="1" t="s">
        <v>2657</v>
      </c>
      <c r="C2574" s="1" t="s">
        <v>177</v>
      </c>
      <c r="D2574" s="110" t="s">
        <v>1471</v>
      </c>
      <c r="E2574" s="1" t="s">
        <v>16909</v>
      </c>
      <c r="F2574" s="1" t="s">
        <v>2659</v>
      </c>
      <c r="G2574" s="1" t="n">
        <v>21</v>
      </c>
      <c r="H2574" s="1" t="n">
        <v>1000</v>
      </c>
      <c r="I2574" s="101" t="s">
        <v>188</v>
      </c>
      <c r="J2574" s="1"/>
      <c r="K2574" s="1" t="n">
        <f aca="false">IFERROR(VLOOKUP(A2574,'[2]Pivot HorizontalMRP'!$A$4:$B$2689,2,0),0)</f>
        <v>0</v>
      </c>
      <c r="L2574" s="1" t="n">
        <f aca="false">IFERROR(VLOOKUP(A2574,'[2]Pivot HorizontalMRP'!$A$4:$C$2689,3,0),0)</f>
        <v>935</v>
      </c>
      <c r="M2574" s="1" t="n">
        <f aca="false">IFERROR(VLOOKUP(A2574,'[2]Pivot HorizontalMRP'!$A$4:$D$2689,0.4,0),0)</f>
        <v>0</v>
      </c>
      <c r="N2574" s="1" t="n">
        <f aca="false">IFERROR(VLOOKUP(A2574,'[2]Pivot HorizontalMRP'!$A$4:$E$2689,5,0),0)</f>
        <v>0</v>
      </c>
      <c r="O2574" s="1" t="n">
        <f aca="false">K2574+L2574</f>
        <v>935</v>
      </c>
      <c r="P2574" s="1" t="n">
        <f aca="false">K2574+L2574+M2574+N2574</f>
        <v>935</v>
      </c>
      <c r="Q2574" s="1" t="n">
        <f aca="false">IFERROR(VLOOKUP(A2574,'[2]Pivot HorizontalMRP'!$A$4:$F$2689,6,0),0)</f>
        <v>441</v>
      </c>
      <c r="R2574" s="1" t="n">
        <f aca="false">IFERROR(VLOOKUP(A2574,'[2]Pivot HorizontalMRP'!$A$4:$G$2689,7,0),0)</f>
        <v>514</v>
      </c>
      <c r="S2574" s="1" t="n">
        <f aca="false">IFERROR(VLOOKUP(A2574,'[2]Pivot HorizontalMRP'!$A$4:$H$2689,8,0),0)</f>
        <v>539</v>
      </c>
      <c r="T2574" s="1" t="n">
        <f aca="false">IFERROR(VLOOKUP(A2574,'[2]Pivot HorizontalMRP'!$A$4:$I$2689,9,0),0)</f>
        <v>539</v>
      </c>
      <c r="U2574" s="1" t="n">
        <f aca="false">IF(I2574="delivery",O2574-SUM(Q2574+R2574),IF(I2574="PO",P2574-SUM(Q2574:R2574)))</f>
        <v>-20</v>
      </c>
      <c r="V2574" s="81" t="n">
        <v>0.55</v>
      </c>
      <c r="W2574" s="81"/>
      <c r="X2574" s="81" t="n">
        <f aca="false">W2574-V2574</f>
        <v>-0.55</v>
      </c>
      <c r="Y2574" s="81"/>
      <c r="Z2574" s="81"/>
      <c r="AA2574" s="81"/>
      <c r="AB2574" s="81"/>
      <c r="AC2574" s="81"/>
      <c r="AD2574" s="81"/>
      <c r="AE2574" s="81"/>
      <c r="AF2574" s="81"/>
      <c r="AG2574" s="81"/>
      <c r="AH2574" s="81"/>
      <c r="AI2574" s="81"/>
      <c r="AJ2574" s="81"/>
      <c r="AK2574" s="81"/>
      <c r="AL2574" s="81"/>
      <c r="AM2574" s="81"/>
      <c r="AN2574" s="81"/>
      <c r="AO2574" s="110" t="s">
        <v>1471</v>
      </c>
      <c r="AP2574" s="105" t="s">
        <v>1474</v>
      </c>
      <c r="AQ2574" s="1"/>
      <c r="AR2574" s="1"/>
      <c r="AS2574" s="1"/>
      <c r="AT2574" s="1"/>
      <c r="AU2574" s="1"/>
      <c r="AV2574" s="1"/>
      <c r="AW2574" s="1"/>
      <c r="AX2574" s="1"/>
      <c r="AY2574" s="1"/>
      <c r="AZ2574" s="1"/>
      <c r="BA2574" s="1"/>
      <c r="BB2574" s="1"/>
      <c r="BC2574" s="1"/>
      <c r="BD2574" s="1"/>
      <c r="BE2574" s="1"/>
      <c r="BF2574" s="1" t="s">
        <v>14668</v>
      </c>
      <c r="BG2574" s="1" t="s">
        <v>183</v>
      </c>
      <c r="BH2574" s="1"/>
      <c r="BI2574" s="1"/>
    </row>
    <row r="2575" customFormat="false" ht="12.75" hidden="false" customHeight="false" outlineLevel="0" collapsed="false">
      <c r="A2575" s="1" t="s">
        <v>2660</v>
      </c>
      <c r="B2575" s="1" t="s">
        <v>2661</v>
      </c>
      <c r="C2575" s="1" t="s">
        <v>177</v>
      </c>
      <c r="D2575" s="110" t="s">
        <v>1471</v>
      </c>
      <c r="E2575" s="1" t="s">
        <v>2662</v>
      </c>
      <c r="F2575" s="1" t="s">
        <v>2663</v>
      </c>
      <c r="G2575" s="1" t="n">
        <v>21</v>
      </c>
      <c r="H2575" s="1" t="n">
        <v>1000</v>
      </c>
      <c r="I2575" s="101" t="s">
        <v>188</v>
      </c>
      <c r="J2575" s="1"/>
      <c r="K2575" s="1" t="n">
        <f aca="false">IFERROR(VLOOKUP(A2575,'[2]Pivot HorizontalMRP'!$A$4:$B$2689,2,0),0)</f>
        <v>0</v>
      </c>
      <c r="L2575" s="1" t="n">
        <f aca="false">IFERROR(VLOOKUP(A2575,'[2]Pivot HorizontalMRP'!$A$4:$C$2689,3,0),0)</f>
        <v>946</v>
      </c>
      <c r="M2575" s="1" t="n">
        <f aca="false">IFERROR(VLOOKUP(A2575,'[2]Pivot HorizontalMRP'!$A$4:$D$2689,0.4,0),0)</f>
        <v>0</v>
      </c>
      <c r="N2575" s="1" t="n">
        <f aca="false">IFERROR(VLOOKUP(A2575,'[2]Pivot HorizontalMRP'!$A$4:$E$2689,5,0),0)</f>
        <v>0</v>
      </c>
      <c r="O2575" s="1" t="n">
        <f aca="false">K2575+L2575</f>
        <v>946</v>
      </c>
      <c r="P2575" s="1" t="n">
        <f aca="false">K2575+L2575+M2575+N2575</f>
        <v>946</v>
      </c>
      <c r="Q2575" s="1" t="n">
        <f aca="false">IFERROR(VLOOKUP(A2575,'[2]Pivot HorizontalMRP'!$A$4:$F$2689,6,0),0)</f>
        <v>13</v>
      </c>
      <c r="R2575" s="1" t="n">
        <f aca="false">IFERROR(VLOOKUP(A2575,'[2]Pivot HorizontalMRP'!$A$4:$G$2689,7,0),0)</f>
        <v>0</v>
      </c>
      <c r="S2575" s="1" t="n">
        <f aca="false">IFERROR(VLOOKUP(A2575,'[2]Pivot HorizontalMRP'!$A$4:$H$2689,8,0),0)</f>
        <v>0</v>
      </c>
      <c r="T2575" s="1" t="n">
        <f aca="false">IFERROR(VLOOKUP(A2575,'[2]Pivot HorizontalMRP'!$A$4:$I$2689,9,0),0)</f>
        <v>0</v>
      </c>
      <c r="U2575" s="1" t="n">
        <f aca="false">IF(I2575="delivery",O2575-SUM(Q2575+R2575),IF(I2575="PO",P2575-SUM(Q2575:R2575)))</f>
        <v>933</v>
      </c>
      <c r="V2575" s="81" t="n">
        <v>0.55</v>
      </c>
      <c r="W2575" s="81"/>
      <c r="X2575" s="81" t="n">
        <f aca="false">W2575-V2575</f>
        <v>-0.55</v>
      </c>
      <c r="Y2575" s="81"/>
      <c r="Z2575" s="81"/>
      <c r="AA2575" s="81"/>
      <c r="AB2575" s="81"/>
      <c r="AC2575" s="81"/>
      <c r="AD2575" s="81"/>
      <c r="AE2575" s="81"/>
      <c r="AF2575" s="81"/>
      <c r="AG2575" s="81"/>
      <c r="AH2575" s="81"/>
      <c r="AI2575" s="81"/>
      <c r="AJ2575" s="81"/>
      <c r="AK2575" s="81"/>
      <c r="AL2575" s="81"/>
      <c r="AM2575" s="81"/>
      <c r="AN2575" s="81"/>
      <c r="AO2575" s="110" t="s">
        <v>1471</v>
      </c>
      <c r="AP2575" s="105" t="s">
        <v>1474</v>
      </c>
      <c r="AQ2575" s="1"/>
      <c r="AR2575" s="1"/>
      <c r="AS2575" s="1"/>
      <c r="AT2575" s="1"/>
      <c r="AU2575" s="1"/>
      <c r="AV2575" s="1"/>
      <c r="AW2575" s="1"/>
      <c r="AX2575" s="1"/>
      <c r="AY2575" s="1"/>
      <c r="AZ2575" s="1"/>
      <c r="BA2575" s="1"/>
      <c r="BB2575" s="1"/>
      <c r="BC2575" s="1"/>
      <c r="BD2575" s="1"/>
      <c r="BE2575" s="1"/>
      <c r="BF2575" s="1" t="s">
        <v>14668</v>
      </c>
      <c r="BG2575" s="1" t="s">
        <v>183</v>
      </c>
      <c r="BH2575" s="1"/>
      <c r="BI2575" s="1"/>
    </row>
    <row r="2576" customFormat="false" ht="12.75" hidden="false" customHeight="false" outlineLevel="0" collapsed="false">
      <c r="A2576" s="1" t="s">
        <v>16910</v>
      </c>
      <c r="B2576" s="1" t="s">
        <v>2665</v>
      </c>
      <c r="C2576" s="1" t="s">
        <v>177</v>
      </c>
      <c r="D2576" s="110" t="s">
        <v>1471</v>
      </c>
      <c r="E2576" s="1" t="s">
        <v>2666</v>
      </c>
      <c r="F2576" s="1" t="s">
        <v>2667</v>
      </c>
      <c r="G2576" s="1" t="n">
        <v>16</v>
      </c>
      <c r="H2576" s="1" t="n">
        <v>1000</v>
      </c>
      <c r="I2576" s="102" t="s">
        <v>188</v>
      </c>
      <c r="J2576" s="1"/>
      <c r="K2576" s="1" t="n">
        <f aca="false">IFERROR(VLOOKUP(A2576,'[2]Pivot HorizontalMRP'!$A$4:$B$2689,2,0),0)</f>
        <v>0</v>
      </c>
      <c r="L2576" s="1" t="n">
        <f aca="false">IFERROR(VLOOKUP(A2576,'[2]Pivot HorizontalMRP'!$A$4:$C$2689,3,0),0)</f>
        <v>20</v>
      </c>
      <c r="M2576" s="1" t="n">
        <f aca="false">IFERROR(VLOOKUP(A2576,'[2]Pivot HorizontalMRP'!$A$4:$D$2689,0.4,0),0)</f>
        <v>0</v>
      </c>
      <c r="N2576" s="1" t="n">
        <f aca="false">IFERROR(VLOOKUP(A2576,'[2]Pivot HorizontalMRP'!$A$4:$E$2689,5,0),0)</f>
        <v>0</v>
      </c>
      <c r="O2576" s="1" t="n">
        <f aca="false">K2576+L2576</f>
        <v>20</v>
      </c>
      <c r="P2576" s="1" t="n">
        <f aca="false">K2576+L2576+M2576+N2576</f>
        <v>20</v>
      </c>
      <c r="Q2576" s="1" t="n">
        <f aca="false">IFERROR(VLOOKUP(A2576,'[2]Pivot HorizontalMRP'!$A$4:$F$2689,6,0),0)</f>
        <v>290</v>
      </c>
      <c r="R2576" s="1" t="n">
        <f aca="false">IFERROR(VLOOKUP(A2576,'[2]Pivot HorizontalMRP'!$A$4:$G$2689,7,0),0)</f>
        <v>176</v>
      </c>
      <c r="S2576" s="1" t="n">
        <f aca="false">IFERROR(VLOOKUP(A2576,'[2]Pivot HorizontalMRP'!$A$4:$H$2689,8,0),0)</f>
        <v>176</v>
      </c>
      <c r="T2576" s="1" t="n">
        <f aca="false">IFERROR(VLOOKUP(A2576,'[2]Pivot HorizontalMRP'!$A$4:$I$2689,9,0),0)</f>
        <v>176</v>
      </c>
      <c r="U2576" s="1" t="n">
        <f aca="false">IF(I2576="delivery",O2576-SUM(Q2576+R2576),IF(I2576="PO",P2576-SUM(Q2576:R2576)))</f>
        <v>-446</v>
      </c>
      <c r="V2576" s="81" t="n">
        <v>0.55</v>
      </c>
      <c r="W2576" s="81"/>
      <c r="X2576" s="81" t="n">
        <f aca="false">W2576-V2576</f>
        <v>-0.55</v>
      </c>
      <c r="Y2576" s="81"/>
      <c r="Z2576" s="81"/>
      <c r="AA2576" s="81"/>
      <c r="AB2576" s="81"/>
      <c r="AC2576" s="81"/>
      <c r="AD2576" s="81"/>
      <c r="AE2576" s="81"/>
      <c r="AF2576" s="81"/>
      <c r="AG2576" s="81"/>
      <c r="AH2576" s="81"/>
      <c r="AI2576" s="81"/>
      <c r="AJ2576" s="81"/>
      <c r="AK2576" s="81"/>
      <c r="AL2576" s="81"/>
      <c r="AM2576" s="81"/>
      <c r="AN2576" s="81"/>
      <c r="AO2576" s="110" t="s">
        <v>1471</v>
      </c>
      <c r="AP2576" s="102" t="s">
        <v>1474</v>
      </c>
      <c r="AQ2576" s="1"/>
      <c r="AR2576" s="1"/>
      <c r="AS2576" s="1"/>
      <c r="AT2576" s="1"/>
      <c r="AU2576" s="1"/>
      <c r="AV2576" s="1"/>
      <c r="AW2576" s="1"/>
      <c r="AX2576" s="1"/>
      <c r="AY2576" s="1"/>
      <c r="AZ2576" s="1"/>
      <c r="BA2576" s="1"/>
      <c r="BB2576" s="1"/>
      <c r="BC2576" s="1"/>
      <c r="BD2576" s="1"/>
      <c r="BE2576" s="1"/>
      <c r="BF2576" s="1" t="s">
        <v>10507</v>
      </c>
      <c r="BG2576" s="1" t="s">
        <v>183</v>
      </c>
      <c r="BH2576" s="1"/>
      <c r="BI2576" s="1"/>
    </row>
    <row r="2577" customFormat="false" ht="12.75" hidden="false" customHeight="false" outlineLevel="0" collapsed="false">
      <c r="A2577" s="103" t="s">
        <v>2664</v>
      </c>
      <c r="B2577" s="99" t="s">
        <v>2665</v>
      </c>
      <c r="C2577" s="99" t="s">
        <v>177</v>
      </c>
      <c r="D2577" s="110" t="s">
        <v>1471</v>
      </c>
      <c r="E2577" s="99" t="s">
        <v>2666</v>
      </c>
      <c r="F2577" s="99" t="s">
        <v>2667</v>
      </c>
      <c r="G2577" s="99" t="n">
        <v>21</v>
      </c>
      <c r="H2577" s="99" t="n">
        <v>1000</v>
      </c>
      <c r="I2577" s="99" t="s">
        <v>188</v>
      </c>
      <c r="K2577" s="1" t="n">
        <f aca="false">IFERROR(VLOOKUP(A2577,'[2]Pivot HorizontalMRP'!$A$4:$B$2689,2,0),0)</f>
        <v>0</v>
      </c>
      <c r="L2577" s="1" t="n">
        <f aca="false">IFERROR(VLOOKUP(A2577,'[2]Pivot HorizontalMRP'!$A$4:$C$2689,3,0),0)</f>
        <v>75</v>
      </c>
      <c r="M2577" s="1" t="n">
        <f aca="false">IFERROR(VLOOKUP(A2577,'[2]Pivot HorizontalMRP'!$A$4:$D$2689,0.4,0),0)</f>
        <v>0</v>
      </c>
      <c r="N2577" s="1" t="n">
        <f aca="false">IFERROR(VLOOKUP(A2577,'[2]Pivot HorizontalMRP'!$A$4:$E$2689,5,0),0)</f>
        <v>0</v>
      </c>
      <c r="O2577" s="1" t="n">
        <f aca="false">K2577+L2577</f>
        <v>75</v>
      </c>
      <c r="P2577" s="1" t="n">
        <f aca="false">K2577+L2577+M2577+N2577</f>
        <v>75</v>
      </c>
      <c r="Q2577" s="1" t="n">
        <f aca="false">IFERROR(VLOOKUP(A2577,'[2]Pivot HorizontalMRP'!$A$4:$F$2689,6,0),0)</f>
        <v>0</v>
      </c>
      <c r="R2577" s="1" t="n">
        <f aca="false">IFERROR(VLOOKUP(A2577,'[2]Pivot HorizontalMRP'!$A$4:$G$2689,7,0),0)</f>
        <v>0</v>
      </c>
      <c r="S2577" s="1" t="n">
        <f aca="false">IFERROR(VLOOKUP(A2577,'[2]Pivot HorizontalMRP'!$A$4:$H$2689,8,0),0)</f>
        <v>0</v>
      </c>
      <c r="T2577" s="1" t="n">
        <f aca="false">IFERROR(VLOOKUP(A2577,'[2]Pivot HorizontalMRP'!$A$4:$I$2689,9,0),0)</f>
        <v>0</v>
      </c>
      <c r="U2577" s="1" t="n">
        <f aca="false">IF(I2577="delivery",O2577-SUM(Q2577+R2577),IF(I2577="PO",P2577-SUM(Q2577:R2577)))</f>
        <v>75</v>
      </c>
      <c r="V2577" s="99" t="n">
        <v>0.55</v>
      </c>
      <c r="X2577" s="81" t="n">
        <f aca="false">W2577-V2577</f>
        <v>-0.55</v>
      </c>
      <c r="AA2577" s="81"/>
      <c r="AO2577" s="110" t="s">
        <v>1471</v>
      </c>
      <c r="AP2577" s="105" t="s">
        <v>1474</v>
      </c>
      <c r="BF2577" s="99" t="s">
        <v>14668</v>
      </c>
      <c r="BG2577" s="1" t="s">
        <v>183</v>
      </c>
    </row>
    <row r="2578" customFormat="false" ht="12.75" hidden="false" customHeight="false" outlineLevel="0" collapsed="false">
      <c r="A2578" s="1" t="s">
        <v>2668</v>
      </c>
      <c r="B2578" s="1" t="s">
        <v>2669</v>
      </c>
      <c r="C2578" s="1" t="s">
        <v>177</v>
      </c>
      <c r="D2578" s="110" t="s">
        <v>1471</v>
      </c>
      <c r="E2578" s="1" t="s">
        <v>2670</v>
      </c>
      <c r="F2578" s="1" t="s">
        <v>2671</v>
      </c>
      <c r="G2578" s="1" t="n">
        <v>55</v>
      </c>
      <c r="H2578" s="1" t="n">
        <v>1</v>
      </c>
      <c r="I2578" s="102" t="s">
        <v>188</v>
      </c>
      <c r="J2578" s="1"/>
      <c r="K2578" s="1" t="n">
        <f aca="false">IFERROR(VLOOKUP(A2578,'[2]Pivot HorizontalMRP'!$A$4:$B$2689,2,0),0)</f>
        <v>0</v>
      </c>
      <c r="L2578" s="1" t="n">
        <f aca="false">IFERROR(VLOOKUP(A2578,'[2]Pivot HorizontalMRP'!$A$4:$C$2689,3,0),0)</f>
        <v>0</v>
      </c>
      <c r="M2578" s="1" t="n">
        <f aca="false">IFERROR(VLOOKUP(A2578,'[2]Pivot HorizontalMRP'!$A$4:$D$2689,0.4,0),0)</f>
        <v>0</v>
      </c>
      <c r="N2578" s="1" t="n">
        <f aca="false">IFERROR(VLOOKUP(A2578,'[2]Pivot HorizontalMRP'!$A$4:$E$2689,5,0),0)</f>
        <v>0</v>
      </c>
      <c r="O2578" s="1" t="n">
        <f aca="false">K2578+L2578</f>
        <v>0</v>
      </c>
      <c r="P2578" s="1" t="n">
        <f aca="false">K2578+L2578+M2578+N2578</f>
        <v>0</v>
      </c>
      <c r="Q2578" s="1" t="n">
        <f aca="false">IFERROR(VLOOKUP(A2578,'[2]Pivot HorizontalMRP'!$A$4:$F$2689,6,0),0)</f>
        <v>0</v>
      </c>
      <c r="R2578" s="1" t="n">
        <f aca="false">IFERROR(VLOOKUP(A2578,'[2]Pivot HorizontalMRP'!$A$4:$G$2689,7,0),0)</f>
        <v>74</v>
      </c>
      <c r="S2578" s="1" t="n">
        <f aca="false">IFERROR(VLOOKUP(A2578,'[2]Pivot HorizontalMRP'!$A$4:$H$2689,8,0),0)</f>
        <v>0</v>
      </c>
      <c r="T2578" s="1" t="n">
        <f aca="false">IFERROR(VLOOKUP(A2578,'[2]Pivot HorizontalMRP'!$A$4:$I$2689,9,0),0)</f>
        <v>0</v>
      </c>
      <c r="U2578" s="1" t="n">
        <f aca="false">IF(I2578="delivery",O2578-SUM(Q2578+R2578),IF(I2578="PO",P2578-SUM(Q2578:R2578)))</f>
        <v>-74</v>
      </c>
      <c r="V2578" s="81" t="n">
        <v>0.55</v>
      </c>
      <c r="W2578" s="81"/>
      <c r="X2578" s="81" t="n">
        <f aca="false">W2578-V2578</f>
        <v>-0.55</v>
      </c>
      <c r="Y2578" s="81"/>
      <c r="Z2578" s="81"/>
      <c r="AA2578" s="81"/>
      <c r="AB2578" s="81"/>
      <c r="AC2578" s="81"/>
      <c r="AD2578" s="81"/>
      <c r="AE2578" s="81"/>
      <c r="AF2578" s="81"/>
      <c r="AG2578" s="81"/>
      <c r="AH2578" s="81"/>
      <c r="AI2578" s="81"/>
      <c r="AJ2578" s="81"/>
      <c r="AK2578" s="81"/>
      <c r="AL2578" s="81"/>
      <c r="AM2578" s="81"/>
      <c r="AN2578" s="81"/>
      <c r="AO2578" s="110" t="s">
        <v>1471</v>
      </c>
      <c r="AP2578" s="102" t="s">
        <v>1474</v>
      </c>
      <c r="AQ2578" s="1"/>
      <c r="AR2578" s="1"/>
      <c r="AS2578" s="1"/>
      <c r="AT2578" s="1"/>
      <c r="AU2578" s="1"/>
      <c r="AV2578" s="1"/>
      <c r="AW2578" s="1"/>
      <c r="AX2578" s="1"/>
      <c r="AY2578" s="1"/>
      <c r="AZ2578" s="1"/>
      <c r="BA2578" s="1"/>
      <c r="BB2578" s="1"/>
      <c r="BC2578" s="1"/>
      <c r="BD2578" s="1"/>
      <c r="BE2578" s="1"/>
      <c r="BF2578" s="1" t="s">
        <v>719</v>
      </c>
      <c r="BG2578" s="1" t="s">
        <v>183</v>
      </c>
      <c r="BH2578" s="1"/>
      <c r="BI2578" s="1"/>
    </row>
    <row r="2579" customFormat="false" ht="12.75" hidden="false" customHeight="false" outlineLevel="0" collapsed="false">
      <c r="A2579" s="1" t="s">
        <v>2672</v>
      </c>
      <c r="B2579" s="1" t="s">
        <v>2673</v>
      </c>
      <c r="C2579" s="1" t="s">
        <v>177</v>
      </c>
      <c r="D2579" s="110" t="s">
        <v>1471</v>
      </c>
      <c r="E2579" s="1" t="s">
        <v>2674</v>
      </c>
      <c r="F2579" s="1" t="s">
        <v>2675</v>
      </c>
      <c r="G2579" s="1" t="n">
        <v>55</v>
      </c>
      <c r="H2579" s="1" t="n">
        <v>1</v>
      </c>
      <c r="I2579" s="102" t="s">
        <v>188</v>
      </c>
      <c r="J2579" s="1"/>
      <c r="K2579" s="1" t="n">
        <f aca="false">IFERROR(VLOOKUP(A2579,'[2]Pivot HorizontalMRP'!$A$4:$B$2689,2,0),0)</f>
        <v>0</v>
      </c>
      <c r="L2579" s="1" t="n">
        <f aca="false">IFERROR(VLOOKUP(A2579,'[2]Pivot HorizontalMRP'!$A$4:$C$2689,3,0),0)</f>
        <v>0</v>
      </c>
      <c r="M2579" s="1" t="n">
        <f aca="false">IFERROR(VLOOKUP(A2579,'[2]Pivot HorizontalMRP'!$A$4:$D$2689,0.4,0),0)</f>
        <v>0</v>
      </c>
      <c r="N2579" s="1" t="n">
        <f aca="false">IFERROR(VLOOKUP(A2579,'[2]Pivot HorizontalMRP'!$A$4:$E$2689,5,0),0)</f>
        <v>0</v>
      </c>
      <c r="O2579" s="1" t="n">
        <f aca="false">K2579+L2579</f>
        <v>0</v>
      </c>
      <c r="P2579" s="1" t="n">
        <f aca="false">K2579+L2579+M2579+N2579</f>
        <v>0</v>
      </c>
      <c r="Q2579" s="1" t="n">
        <f aca="false">IFERROR(VLOOKUP(A2579,'[2]Pivot HorizontalMRP'!$A$4:$F$2689,6,0),0)</f>
        <v>30</v>
      </c>
      <c r="R2579" s="1" t="n">
        <f aca="false">IFERROR(VLOOKUP(A2579,'[2]Pivot HorizontalMRP'!$A$4:$G$2689,7,0),0)</f>
        <v>50</v>
      </c>
      <c r="S2579" s="1" t="n">
        <f aca="false">IFERROR(VLOOKUP(A2579,'[2]Pivot HorizontalMRP'!$A$4:$H$2689,8,0),0)</f>
        <v>0</v>
      </c>
      <c r="T2579" s="1" t="n">
        <f aca="false">IFERROR(VLOOKUP(A2579,'[2]Pivot HorizontalMRP'!$A$4:$I$2689,9,0),0)</f>
        <v>0</v>
      </c>
      <c r="U2579" s="1" t="n">
        <f aca="false">IF(I2579="delivery",O2579-SUM(Q2579+R2579),IF(I2579="PO",P2579-SUM(Q2579:R2579)))</f>
        <v>-80</v>
      </c>
      <c r="V2579" s="81" t="n">
        <v>0.55</v>
      </c>
      <c r="W2579" s="81"/>
      <c r="X2579" s="81" t="n">
        <f aca="false">W2579-V2579</f>
        <v>-0.55</v>
      </c>
      <c r="Y2579" s="81"/>
      <c r="Z2579" s="81"/>
      <c r="AA2579" s="81"/>
      <c r="AB2579" s="81"/>
      <c r="AC2579" s="81"/>
      <c r="AD2579" s="81"/>
      <c r="AE2579" s="81"/>
      <c r="AF2579" s="81"/>
      <c r="AG2579" s="81"/>
      <c r="AH2579" s="81"/>
      <c r="AI2579" s="81"/>
      <c r="AJ2579" s="81"/>
      <c r="AK2579" s="81"/>
      <c r="AL2579" s="81"/>
      <c r="AM2579" s="81"/>
      <c r="AN2579" s="81"/>
      <c r="AO2579" s="110" t="s">
        <v>1471</v>
      </c>
      <c r="AP2579" s="102" t="s">
        <v>1474</v>
      </c>
      <c r="AQ2579" s="1"/>
      <c r="AR2579" s="1"/>
      <c r="AS2579" s="1"/>
      <c r="AT2579" s="1"/>
      <c r="AU2579" s="1"/>
      <c r="AV2579" s="1"/>
      <c r="AW2579" s="1"/>
      <c r="AX2579" s="1"/>
      <c r="AY2579" s="1"/>
      <c r="AZ2579" s="1"/>
      <c r="BA2579" s="1"/>
      <c r="BB2579" s="1"/>
      <c r="BC2579" s="1"/>
      <c r="BD2579" s="1"/>
      <c r="BE2579" s="1"/>
      <c r="BF2579" s="1" t="s">
        <v>719</v>
      </c>
      <c r="BG2579" s="1" t="s">
        <v>183</v>
      </c>
      <c r="BH2579" s="1"/>
      <c r="BI2579" s="1"/>
    </row>
    <row r="2580" customFormat="false" ht="12.75" hidden="false" customHeight="false" outlineLevel="0" collapsed="false">
      <c r="A2580" s="1" t="s">
        <v>2677</v>
      </c>
      <c r="B2580" s="1" t="s">
        <v>2678</v>
      </c>
      <c r="C2580" s="1" t="s">
        <v>177</v>
      </c>
      <c r="D2580" s="110" t="s">
        <v>1471</v>
      </c>
      <c r="E2580" s="1" t="s">
        <v>2679</v>
      </c>
      <c r="F2580" s="1" t="s">
        <v>2680</v>
      </c>
      <c r="G2580" s="1" t="n">
        <v>55</v>
      </c>
      <c r="H2580" s="1" t="n">
        <v>1</v>
      </c>
      <c r="I2580" s="102" t="s">
        <v>188</v>
      </c>
      <c r="J2580" s="1"/>
      <c r="K2580" s="1" t="n">
        <f aca="false">IFERROR(VLOOKUP(A2580,'[2]Pivot HorizontalMRP'!$A$4:$B$2689,2,0),0)</f>
        <v>0</v>
      </c>
      <c r="L2580" s="1" t="n">
        <f aca="false">IFERROR(VLOOKUP(A2580,'[2]Pivot HorizontalMRP'!$A$4:$C$2689,3,0),0)</f>
        <v>0</v>
      </c>
      <c r="M2580" s="1" t="n">
        <f aca="false">IFERROR(VLOOKUP(A2580,'[2]Pivot HorizontalMRP'!$A$4:$D$2689,0.4,0),0)</f>
        <v>0</v>
      </c>
      <c r="N2580" s="1" t="n">
        <f aca="false">IFERROR(VLOOKUP(A2580,'[2]Pivot HorizontalMRP'!$A$4:$E$2689,5,0),0)</f>
        <v>0</v>
      </c>
      <c r="O2580" s="1" t="n">
        <f aca="false">K2580+L2580</f>
        <v>0</v>
      </c>
      <c r="P2580" s="1" t="n">
        <f aca="false">K2580+L2580+M2580+N2580</f>
        <v>0</v>
      </c>
      <c r="Q2580" s="1" t="n">
        <f aca="false">IFERROR(VLOOKUP(A2580,'[2]Pivot HorizontalMRP'!$A$4:$F$2689,6,0),0)</f>
        <v>30</v>
      </c>
      <c r="R2580" s="1" t="n">
        <f aca="false">IFERROR(VLOOKUP(A2580,'[2]Pivot HorizontalMRP'!$A$4:$G$2689,7,0),0)</f>
        <v>50</v>
      </c>
      <c r="S2580" s="1" t="n">
        <f aca="false">IFERROR(VLOOKUP(A2580,'[2]Pivot HorizontalMRP'!$A$4:$H$2689,8,0),0)</f>
        <v>0</v>
      </c>
      <c r="T2580" s="1" t="n">
        <f aca="false">IFERROR(VLOOKUP(A2580,'[2]Pivot HorizontalMRP'!$A$4:$I$2689,9,0),0)</f>
        <v>0</v>
      </c>
      <c r="U2580" s="1" t="n">
        <f aca="false">IF(I2580="delivery",O2580-SUM(Q2580+R2580),IF(I2580="PO",P2580-SUM(Q2580:R2580)))</f>
        <v>-80</v>
      </c>
      <c r="V2580" s="81" t="n">
        <v>0.81</v>
      </c>
      <c r="W2580" s="81"/>
      <c r="X2580" s="81" t="n">
        <f aca="false">W2580-V2580</f>
        <v>-0.81</v>
      </c>
      <c r="Y2580" s="81"/>
      <c r="Z2580" s="81"/>
      <c r="AA2580" s="81"/>
      <c r="AB2580" s="81"/>
      <c r="AC2580" s="81"/>
      <c r="AD2580" s="81"/>
      <c r="AE2580" s="81"/>
      <c r="AF2580" s="81"/>
      <c r="AG2580" s="81"/>
      <c r="AH2580" s="81"/>
      <c r="AI2580" s="81"/>
      <c r="AJ2580" s="81"/>
      <c r="AK2580" s="81"/>
      <c r="AL2580" s="81"/>
      <c r="AM2580" s="81"/>
      <c r="AN2580" s="81"/>
      <c r="AO2580" s="110" t="s">
        <v>1471</v>
      </c>
      <c r="AP2580" s="102" t="s">
        <v>1474</v>
      </c>
      <c r="AQ2580" s="1"/>
      <c r="AR2580" s="1"/>
      <c r="AS2580" s="1"/>
      <c r="AT2580" s="1"/>
      <c r="AU2580" s="1"/>
      <c r="AV2580" s="1"/>
      <c r="AW2580" s="1"/>
      <c r="AX2580" s="1"/>
      <c r="AY2580" s="1"/>
      <c r="AZ2580" s="1"/>
      <c r="BA2580" s="1"/>
      <c r="BB2580" s="1"/>
      <c r="BC2580" s="1"/>
      <c r="BD2580" s="1"/>
      <c r="BE2580" s="1"/>
      <c r="BF2580" s="1" t="s">
        <v>16911</v>
      </c>
      <c r="BG2580" s="1" t="s">
        <v>183</v>
      </c>
      <c r="BH2580" s="1"/>
      <c r="BI2580" s="1"/>
    </row>
    <row r="2581" customFormat="false" ht="12.75" hidden="false" customHeight="false" outlineLevel="0" collapsed="false">
      <c r="A2581" s="1" t="s">
        <v>7921</v>
      </c>
      <c r="B2581" s="1" t="s">
        <v>7922</v>
      </c>
      <c r="C2581" s="1" t="s">
        <v>177</v>
      </c>
      <c r="D2581" s="110" t="s">
        <v>1471</v>
      </c>
      <c r="E2581" s="1" t="s">
        <v>7923</v>
      </c>
      <c r="F2581" s="1" t="s">
        <v>7924</v>
      </c>
      <c r="G2581" s="1" t="n">
        <v>55</v>
      </c>
      <c r="H2581" s="1" t="n">
        <v>1</v>
      </c>
      <c r="I2581" s="102" t="s">
        <v>188</v>
      </c>
      <c r="J2581" s="1"/>
      <c r="K2581" s="1" t="n">
        <f aca="false">IFERROR(VLOOKUP(A2581,'[2]Pivot HorizontalMRP'!$A$4:$B$2689,2,0),0)</f>
        <v>0</v>
      </c>
      <c r="L2581" s="1" t="n">
        <f aca="false">IFERROR(VLOOKUP(A2581,'[2]Pivot HorizontalMRP'!$A$4:$C$2689,3,0),0)</f>
        <v>0</v>
      </c>
      <c r="M2581" s="1" t="n">
        <f aca="false">IFERROR(VLOOKUP(A2581,'[2]Pivot HorizontalMRP'!$A$4:$D$2689,0.4,0),0)</f>
        <v>0</v>
      </c>
      <c r="N2581" s="1" t="n">
        <f aca="false">IFERROR(VLOOKUP(A2581,'[2]Pivot HorizontalMRP'!$A$4:$E$2689,5,0),0)</f>
        <v>0</v>
      </c>
      <c r="O2581" s="1" t="n">
        <f aca="false">K2581+L2581</f>
        <v>0</v>
      </c>
      <c r="P2581" s="1" t="n">
        <f aca="false">K2581+L2581+M2581+N2581</f>
        <v>0</v>
      </c>
      <c r="Q2581" s="1" t="n">
        <f aca="false">IFERROR(VLOOKUP(A2581,'[2]Pivot HorizontalMRP'!$A$4:$F$2689,6,0),0)</f>
        <v>0</v>
      </c>
      <c r="R2581" s="1" t="n">
        <f aca="false">IFERROR(VLOOKUP(A2581,'[2]Pivot HorizontalMRP'!$A$4:$G$2689,7,0),0)</f>
        <v>0</v>
      </c>
      <c r="S2581" s="1" t="n">
        <f aca="false">IFERROR(VLOOKUP(A2581,'[2]Pivot HorizontalMRP'!$A$4:$H$2689,8,0),0)</f>
        <v>236</v>
      </c>
      <c r="T2581" s="1" t="n">
        <f aca="false">IFERROR(VLOOKUP(A2581,'[2]Pivot HorizontalMRP'!$A$4:$I$2689,9,0),0)</f>
        <v>0</v>
      </c>
      <c r="U2581" s="1" t="n">
        <f aca="false">IF(I2581="delivery",O2581-SUM(Q2581+R2581),IF(I2581="PO",P2581-SUM(Q2581:R2581)))</f>
        <v>0</v>
      </c>
      <c r="V2581" s="81" t="n">
        <v>1E-005</v>
      </c>
      <c r="W2581" s="81"/>
      <c r="X2581" s="81" t="n">
        <f aca="false">W2581-V2581</f>
        <v>-1E-005</v>
      </c>
      <c r="Y2581" s="81"/>
      <c r="Z2581" s="81"/>
      <c r="AA2581" s="81"/>
      <c r="AB2581" s="81"/>
      <c r="AC2581" s="81"/>
      <c r="AD2581" s="81"/>
      <c r="AE2581" s="81"/>
      <c r="AF2581" s="81"/>
      <c r="AG2581" s="81"/>
      <c r="AH2581" s="81"/>
      <c r="AI2581" s="81"/>
      <c r="AJ2581" s="81"/>
      <c r="AK2581" s="81"/>
      <c r="AL2581" s="81"/>
      <c r="AM2581" s="81"/>
      <c r="AN2581" s="81"/>
      <c r="AO2581" s="110" t="s">
        <v>1471</v>
      </c>
      <c r="AP2581" s="102" t="s">
        <v>1474</v>
      </c>
      <c r="AQ2581" s="1"/>
      <c r="AR2581" s="1"/>
      <c r="AS2581" s="1"/>
      <c r="AT2581" s="1"/>
      <c r="AU2581" s="1"/>
      <c r="AV2581" s="1"/>
      <c r="AW2581" s="1"/>
      <c r="AX2581" s="1"/>
      <c r="AY2581" s="1"/>
      <c r="AZ2581" s="1"/>
      <c r="BA2581" s="1"/>
      <c r="BB2581" s="1"/>
      <c r="BC2581" s="1"/>
      <c r="BD2581" s="1"/>
      <c r="BE2581" s="1"/>
      <c r="BF2581" s="1" t="s">
        <v>10540</v>
      </c>
      <c r="BG2581" s="1" t="s">
        <v>183</v>
      </c>
      <c r="BH2581" s="1"/>
      <c r="BI2581" s="1"/>
    </row>
    <row r="2582" customFormat="false" ht="12.75" hidden="false" customHeight="false" outlineLevel="0" collapsed="false">
      <c r="A2582" s="1" t="s">
        <v>14160</v>
      </c>
      <c r="B2582" s="1" t="s">
        <v>14161</v>
      </c>
      <c r="C2582" s="1" t="s">
        <v>177</v>
      </c>
      <c r="D2582" s="110" t="s">
        <v>1471</v>
      </c>
      <c r="E2582" s="1" t="s">
        <v>14162</v>
      </c>
      <c r="F2582" s="1" t="s">
        <v>14163</v>
      </c>
      <c r="G2582" s="1" t="n">
        <v>55</v>
      </c>
      <c r="H2582" s="1" t="n">
        <v>1</v>
      </c>
      <c r="I2582" s="101" t="s">
        <v>188</v>
      </c>
      <c r="J2582" s="1"/>
      <c r="K2582" s="1" t="n">
        <f aca="false">IFERROR(VLOOKUP(A2582,'[2]Pivot HorizontalMRP'!$A$4:$B$2689,2,0),0)</f>
        <v>0</v>
      </c>
      <c r="L2582" s="1" t="n">
        <f aca="false">IFERROR(VLOOKUP(A2582,'[2]Pivot HorizontalMRP'!$A$4:$C$2689,3,0),0)</f>
        <v>0</v>
      </c>
      <c r="M2582" s="1" t="n">
        <f aca="false">IFERROR(VLOOKUP(A2582,'[2]Pivot HorizontalMRP'!$A$4:$D$2689,0.4,0),0)</f>
        <v>0</v>
      </c>
      <c r="N2582" s="1" t="n">
        <f aca="false">IFERROR(VLOOKUP(A2582,'[2]Pivot HorizontalMRP'!$A$4:$E$2689,5,0),0)</f>
        <v>0</v>
      </c>
      <c r="O2582" s="1" t="n">
        <f aca="false">K2582+L2582</f>
        <v>0</v>
      </c>
      <c r="P2582" s="1" t="n">
        <f aca="false">K2582+L2582+M2582+N2582</f>
        <v>0</v>
      </c>
      <c r="Q2582" s="1" t="n">
        <f aca="false">IFERROR(VLOOKUP(A2582,'[2]Pivot HorizontalMRP'!$A$4:$F$2689,6,0),0)</f>
        <v>0</v>
      </c>
      <c r="R2582" s="1" t="n">
        <f aca="false">IFERROR(VLOOKUP(A2582,'[2]Pivot HorizontalMRP'!$A$4:$G$2689,7,0),0)</f>
        <v>178</v>
      </c>
      <c r="S2582" s="1" t="n">
        <f aca="false">IFERROR(VLOOKUP(A2582,'[2]Pivot HorizontalMRP'!$A$4:$H$2689,8,0),0)</f>
        <v>30</v>
      </c>
      <c r="T2582" s="1" t="n">
        <f aca="false">IFERROR(VLOOKUP(A2582,'[2]Pivot HorizontalMRP'!$A$4:$I$2689,9,0),0)</f>
        <v>45</v>
      </c>
      <c r="U2582" s="1" t="n">
        <f aca="false">IF(I2582="delivery",O2582-SUM(Q2582+R2582),IF(I2582="PO",P2582-SUM(Q2582:R2582)))</f>
        <v>-178</v>
      </c>
      <c r="V2582" s="81" t="n">
        <v>0.55</v>
      </c>
      <c r="W2582" s="81"/>
      <c r="X2582" s="81" t="n">
        <f aca="false">W2582-V2582</f>
        <v>-0.55</v>
      </c>
      <c r="Y2582" s="81"/>
      <c r="Z2582" s="81"/>
      <c r="AA2582" s="81"/>
      <c r="AB2582" s="81"/>
      <c r="AC2582" s="81"/>
      <c r="AD2582" s="81"/>
      <c r="AE2582" s="81"/>
      <c r="AF2582" s="81"/>
      <c r="AG2582" s="81"/>
      <c r="AH2582" s="81"/>
      <c r="AI2582" s="81"/>
      <c r="AJ2582" s="81"/>
      <c r="AK2582" s="81"/>
      <c r="AL2582" s="81"/>
      <c r="AM2582" s="81"/>
      <c r="AN2582" s="81"/>
      <c r="AO2582" s="110" t="s">
        <v>1471</v>
      </c>
      <c r="AP2582" s="105" t="s">
        <v>1474</v>
      </c>
      <c r="AQ2582" s="1"/>
      <c r="AR2582" s="1"/>
      <c r="AS2582" s="1"/>
      <c r="AT2582" s="1"/>
      <c r="AU2582" s="1"/>
      <c r="AV2582" s="1"/>
      <c r="AW2582" s="1"/>
      <c r="AX2582" s="1"/>
      <c r="AY2582" s="1"/>
      <c r="AZ2582" s="1"/>
      <c r="BA2582" s="1"/>
      <c r="BB2582" s="1"/>
      <c r="BC2582" s="1"/>
      <c r="BD2582" s="1"/>
      <c r="BE2582" s="1"/>
      <c r="BF2582" s="1" t="s">
        <v>14668</v>
      </c>
      <c r="BG2582" s="1" t="s">
        <v>183</v>
      </c>
      <c r="BH2582" s="1"/>
      <c r="BI2582" s="1"/>
    </row>
    <row r="2583" customFormat="false" ht="12.75" hidden="false" customHeight="false" outlineLevel="0" collapsed="false">
      <c r="A2583" s="1" t="s">
        <v>14164</v>
      </c>
      <c r="B2583" s="1" t="s">
        <v>14165</v>
      </c>
      <c r="C2583" s="1" t="s">
        <v>177</v>
      </c>
      <c r="D2583" s="110" t="s">
        <v>1471</v>
      </c>
      <c r="E2583" s="1" t="s">
        <v>14166</v>
      </c>
      <c r="F2583" s="1" t="s">
        <v>14167</v>
      </c>
      <c r="G2583" s="1" t="n">
        <v>55</v>
      </c>
      <c r="H2583" s="1" t="n">
        <v>1</v>
      </c>
      <c r="I2583" s="101" t="s">
        <v>188</v>
      </c>
      <c r="J2583" s="1"/>
      <c r="K2583" s="1" t="n">
        <f aca="false">IFERROR(VLOOKUP(A2583,'[2]Pivot HorizontalMRP'!$A$4:$B$2689,2,0),0)</f>
        <v>0</v>
      </c>
      <c r="L2583" s="1" t="n">
        <f aca="false">IFERROR(VLOOKUP(A2583,'[2]Pivot HorizontalMRP'!$A$4:$C$2689,3,0),0)</f>
        <v>0</v>
      </c>
      <c r="M2583" s="1" t="n">
        <f aca="false">IFERROR(VLOOKUP(A2583,'[2]Pivot HorizontalMRP'!$A$4:$D$2689,0.4,0),0)</f>
        <v>0</v>
      </c>
      <c r="N2583" s="1" t="n">
        <f aca="false">IFERROR(VLOOKUP(A2583,'[2]Pivot HorizontalMRP'!$A$4:$E$2689,5,0),0)</f>
        <v>0</v>
      </c>
      <c r="O2583" s="1" t="n">
        <f aca="false">K2583+L2583</f>
        <v>0</v>
      </c>
      <c r="P2583" s="1" t="n">
        <f aca="false">K2583+L2583+M2583+N2583</f>
        <v>0</v>
      </c>
      <c r="Q2583" s="1" t="n">
        <f aca="false">IFERROR(VLOOKUP(A2583,'[2]Pivot HorizontalMRP'!$A$4:$F$2689,6,0),0)</f>
        <v>0</v>
      </c>
      <c r="R2583" s="1" t="n">
        <f aca="false">IFERROR(VLOOKUP(A2583,'[2]Pivot HorizontalMRP'!$A$4:$G$2689,7,0),0)</f>
        <v>178</v>
      </c>
      <c r="S2583" s="1" t="n">
        <f aca="false">IFERROR(VLOOKUP(A2583,'[2]Pivot HorizontalMRP'!$A$4:$H$2689,8,0),0)</f>
        <v>30</v>
      </c>
      <c r="T2583" s="1" t="n">
        <f aca="false">IFERROR(VLOOKUP(A2583,'[2]Pivot HorizontalMRP'!$A$4:$I$2689,9,0),0)</f>
        <v>45</v>
      </c>
      <c r="U2583" s="1" t="n">
        <f aca="false">IF(I2583="delivery",O2583-SUM(Q2583+R2583),IF(I2583="PO",P2583-SUM(Q2583:R2583)))</f>
        <v>-178</v>
      </c>
      <c r="V2583" s="81" t="n">
        <v>2.8</v>
      </c>
      <c r="W2583" s="81"/>
      <c r="X2583" s="81" t="n">
        <f aca="false">W2583-V2583</f>
        <v>-2.8</v>
      </c>
      <c r="Y2583" s="81"/>
      <c r="Z2583" s="81"/>
      <c r="AA2583" s="81"/>
      <c r="AB2583" s="81"/>
      <c r="AC2583" s="81"/>
      <c r="AD2583" s="81"/>
      <c r="AE2583" s="81"/>
      <c r="AF2583" s="81"/>
      <c r="AG2583" s="81"/>
      <c r="AH2583" s="81"/>
      <c r="AI2583" s="81"/>
      <c r="AJ2583" s="81"/>
      <c r="AK2583" s="81"/>
      <c r="AL2583" s="81"/>
      <c r="AM2583" s="81"/>
      <c r="AN2583" s="81"/>
      <c r="AO2583" s="110" t="s">
        <v>1471</v>
      </c>
      <c r="AP2583" s="105" t="s">
        <v>1474</v>
      </c>
      <c r="AQ2583" s="1"/>
      <c r="AR2583" s="1"/>
      <c r="AS2583" s="1"/>
      <c r="AT2583" s="1"/>
      <c r="AU2583" s="1"/>
      <c r="AV2583" s="1"/>
      <c r="AW2583" s="1"/>
      <c r="AX2583" s="1"/>
      <c r="AY2583" s="1"/>
      <c r="AZ2583" s="1"/>
      <c r="BA2583" s="1"/>
      <c r="BB2583" s="1"/>
      <c r="BC2583" s="1"/>
      <c r="BD2583" s="1"/>
      <c r="BE2583" s="1"/>
      <c r="BF2583" s="1" t="s">
        <v>14668</v>
      </c>
      <c r="BG2583" s="1" t="s">
        <v>183</v>
      </c>
      <c r="BH2583" s="1"/>
      <c r="BI2583" s="1"/>
    </row>
    <row r="2584" customFormat="false" ht="12.75" hidden="false" customHeight="false" outlineLevel="0" collapsed="false">
      <c r="A2584" s="1" t="s">
        <v>10508</v>
      </c>
      <c r="B2584" s="1" t="s">
        <v>10509</v>
      </c>
      <c r="C2584" s="1" t="s">
        <v>177</v>
      </c>
      <c r="D2584" s="110" t="s">
        <v>1471</v>
      </c>
      <c r="E2584" s="1" t="s">
        <v>10510</v>
      </c>
      <c r="F2584" s="1" t="s">
        <v>10511</v>
      </c>
      <c r="G2584" s="1" t="n">
        <v>55</v>
      </c>
      <c r="H2584" s="1" t="n">
        <v>1</v>
      </c>
      <c r="I2584" s="101" t="s">
        <v>188</v>
      </c>
      <c r="J2584" s="1"/>
      <c r="K2584" s="1" t="n">
        <f aca="false">IFERROR(VLOOKUP(A2584,'[2]Pivot HorizontalMRP'!$A$4:$B$2689,2,0),0)</f>
        <v>0</v>
      </c>
      <c r="L2584" s="1" t="n">
        <f aca="false">IFERROR(VLOOKUP(A2584,'[2]Pivot HorizontalMRP'!$A$4:$C$2689,3,0),0)</f>
        <v>0</v>
      </c>
      <c r="M2584" s="1" t="n">
        <f aca="false">IFERROR(VLOOKUP(A2584,'[2]Pivot HorizontalMRP'!$A$4:$D$2689,0.4,0),0)</f>
        <v>0</v>
      </c>
      <c r="N2584" s="1" t="n">
        <f aca="false">IFERROR(VLOOKUP(A2584,'[2]Pivot HorizontalMRP'!$A$4:$E$2689,5,0),0)</f>
        <v>0</v>
      </c>
      <c r="O2584" s="1" t="n">
        <f aca="false">K2584+L2584</f>
        <v>0</v>
      </c>
      <c r="P2584" s="1" t="n">
        <f aca="false">K2584+L2584+M2584+N2584</f>
        <v>0</v>
      </c>
      <c r="Q2584" s="1" t="n">
        <f aca="false">IFERROR(VLOOKUP(A2584,'[2]Pivot HorizontalMRP'!$A$4:$F$2689,6,0),0)</f>
        <v>62</v>
      </c>
      <c r="R2584" s="1" t="n">
        <f aca="false">IFERROR(VLOOKUP(A2584,'[2]Pivot HorizontalMRP'!$A$4:$G$2689,7,0),0)</f>
        <v>188</v>
      </c>
      <c r="S2584" s="1" t="n">
        <f aca="false">IFERROR(VLOOKUP(A2584,'[2]Pivot HorizontalMRP'!$A$4:$H$2689,8,0),0)</f>
        <v>200</v>
      </c>
      <c r="T2584" s="1" t="n">
        <f aca="false">IFERROR(VLOOKUP(A2584,'[2]Pivot HorizontalMRP'!$A$4:$I$2689,9,0),0)</f>
        <v>300</v>
      </c>
      <c r="U2584" s="1" t="n">
        <f aca="false">IF(I2584="delivery",O2584-SUM(Q2584+R2584),IF(I2584="PO",P2584-SUM(Q2584:R2584)))</f>
        <v>-250</v>
      </c>
      <c r="V2584" s="81" t="n">
        <v>0.55</v>
      </c>
      <c r="W2584" s="81"/>
      <c r="X2584" s="81" t="n">
        <f aca="false">W2584-V2584</f>
        <v>-0.55</v>
      </c>
      <c r="Y2584" s="81"/>
      <c r="Z2584" s="81"/>
      <c r="AA2584" s="81"/>
      <c r="AB2584" s="81"/>
      <c r="AC2584" s="81"/>
      <c r="AD2584" s="81"/>
      <c r="AE2584" s="81"/>
      <c r="AF2584" s="81"/>
      <c r="AG2584" s="81"/>
      <c r="AH2584" s="81"/>
      <c r="AI2584" s="81"/>
      <c r="AJ2584" s="81"/>
      <c r="AK2584" s="81"/>
      <c r="AL2584" s="81"/>
      <c r="AM2584" s="81"/>
      <c r="AN2584" s="81"/>
      <c r="AO2584" s="110" t="s">
        <v>1471</v>
      </c>
      <c r="AP2584" s="105" t="s">
        <v>1474</v>
      </c>
      <c r="AQ2584" s="1"/>
      <c r="AR2584" s="1"/>
      <c r="AS2584" s="1"/>
      <c r="AT2584" s="1"/>
      <c r="AU2584" s="1"/>
      <c r="AV2584" s="1"/>
      <c r="AW2584" s="1"/>
      <c r="AX2584" s="1"/>
      <c r="AY2584" s="1"/>
      <c r="AZ2584" s="1"/>
      <c r="BA2584" s="1"/>
      <c r="BB2584" s="1"/>
      <c r="BC2584" s="1"/>
      <c r="BD2584" s="1"/>
      <c r="BE2584" s="1"/>
      <c r="BF2584" s="1" t="s">
        <v>14668</v>
      </c>
      <c r="BG2584" s="1" t="s">
        <v>183</v>
      </c>
      <c r="BH2584" s="1"/>
      <c r="BI2584" s="1"/>
    </row>
    <row r="2585" customFormat="false" ht="12.75" hidden="false" customHeight="false" outlineLevel="0" collapsed="false">
      <c r="A2585" s="1" t="s">
        <v>16912</v>
      </c>
      <c r="B2585" s="1" t="s">
        <v>16913</v>
      </c>
      <c r="C2585" s="1" t="s">
        <v>177</v>
      </c>
      <c r="D2585" s="110" t="s">
        <v>1471</v>
      </c>
      <c r="E2585" s="1" t="s">
        <v>16914</v>
      </c>
      <c r="F2585" s="1" t="s">
        <v>16915</v>
      </c>
      <c r="G2585" s="1" t="n">
        <v>55</v>
      </c>
      <c r="H2585" s="1" t="n">
        <v>1</v>
      </c>
      <c r="I2585" s="102" t="s">
        <v>188</v>
      </c>
      <c r="J2585" s="1"/>
      <c r="K2585" s="1" t="n">
        <f aca="false">IFERROR(VLOOKUP(A2585,'[2]Pivot HorizontalMRP'!$A$4:$B$2689,2,0),0)</f>
        <v>0</v>
      </c>
      <c r="L2585" s="1" t="n">
        <f aca="false">IFERROR(VLOOKUP(A2585,'[2]Pivot HorizontalMRP'!$A$4:$C$2689,3,0),0)</f>
        <v>0</v>
      </c>
      <c r="M2585" s="1" t="n">
        <f aca="false">IFERROR(VLOOKUP(A2585,'[2]Pivot HorizontalMRP'!$A$4:$D$2689,0.4,0),0)</f>
        <v>0</v>
      </c>
      <c r="N2585" s="1" t="n">
        <f aca="false">IFERROR(VLOOKUP(A2585,'[2]Pivot HorizontalMRP'!$A$4:$E$2689,5,0),0)</f>
        <v>0</v>
      </c>
      <c r="O2585" s="1" t="n">
        <f aca="false">K2585+L2585</f>
        <v>0</v>
      </c>
      <c r="P2585" s="1" t="n">
        <f aca="false">K2585+L2585+M2585+N2585</f>
        <v>0</v>
      </c>
      <c r="Q2585" s="1" t="n">
        <f aca="false">IFERROR(VLOOKUP(A2585,'[2]Pivot HorizontalMRP'!$A$4:$F$2689,6,0),0)</f>
        <v>0</v>
      </c>
      <c r="R2585" s="1" t="n">
        <f aca="false">IFERROR(VLOOKUP(A2585,'[2]Pivot HorizontalMRP'!$A$4:$G$2689,7,0),0)</f>
        <v>62</v>
      </c>
      <c r="S2585" s="1" t="n">
        <f aca="false">IFERROR(VLOOKUP(A2585,'[2]Pivot HorizontalMRP'!$A$4:$H$2689,8,0),0)</f>
        <v>0</v>
      </c>
      <c r="T2585" s="1" t="n">
        <f aca="false">IFERROR(VLOOKUP(A2585,'[2]Pivot HorizontalMRP'!$A$4:$I$2689,9,0),0)</f>
        <v>0</v>
      </c>
      <c r="U2585" s="1" t="n">
        <f aca="false">IF(I2585="delivery",O2585-SUM(Q2585+R2585),IF(I2585="PO",P2585-SUM(Q2585:R2585)))</f>
        <v>-62</v>
      </c>
      <c r="V2585" s="81" t="n">
        <v>1E-005</v>
      </c>
      <c r="W2585" s="81"/>
      <c r="X2585" s="81" t="n">
        <f aca="false">W2585-V2585</f>
        <v>-1E-005</v>
      </c>
      <c r="Y2585" s="81"/>
      <c r="Z2585" s="81"/>
      <c r="AA2585" s="81"/>
      <c r="AB2585" s="81"/>
      <c r="AC2585" s="81"/>
      <c r="AD2585" s="81"/>
      <c r="AE2585" s="81"/>
      <c r="AF2585" s="81"/>
      <c r="AG2585" s="81"/>
      <c r="AH2585" s="81"/>
      <c r="AI2585" s="81"/>
      <c r="AJ2585" s="81"/>
      <c r="AK2585" s="81"/>
      <c r="AL2585" s="81"/>
      <c r="AM2585" s="81"/>
      <c r="AN2585" s="81"/>
      <c r="AO2585" s="110" t="s">
        <v>1471</v>
      </c>
      <c r="AP2585" s="102" t="s">
        <v>1474</v>
      </c>
      <c r="AQ2585" s="1"/>
      <c r="AR2585" s="1"/>
      <c r="AS2585" s="1"/>
      <c r="AT2585" s="1"/>
      <c r="AU2585" s="1"/>
      <c r="AV2585" s="1"/>
      <c r="AW2585" s="1"/>
      <c r="AX2585" s="1"/>
      <c r="AY2585" s="1"/>
      <c r="AZ2585" s="1"/>
      <c r="BA2585" s="1"/>
      <c r="BB2585" s="1"/>
      <c r="BC2585" s="1"/>
      <c r="BD2585" s="1"/>
      <c r="BE2585" s="1"/>
      <c r="BF2585" s="1" t="s">
        <v>10540</v>
      </c>
      <c r="BG2585" s="1" t="s">
        <v>183</v>
      </c>
      <c r="BH2585" s="1"/>
      <c r="BI2585" s="1"/>
    </row>
    <row r="2586" customFormat="false" ht="12.75" hidden="false" customHeight="false" outlineLevel="0" collapsed="false">
      <c r="A2586" s="1" t="s">
        <v>14168</v>
      </c>
      <c r="B2586" s="1" t="s">
        <v>14169</v>
      </c>
      <c r="C2586" s="1" t="s">
        <v>177</v>
      </c>
      <c r="D2586" s="110" t="s">
        <v>1471</v>
      </c>
      <c r="E2586" s="1" t="s">
        <v>14170</v>
      </c>
      <c r="F2586" s="1" t="s">
        <v>14171</v>
      </c>
      <c r="G2586" s="1" t="n">
        <v>55</v>
      </c>
      <c r="H2586" s="1" t="n">
        <v>1</v>
      </c>
      <c r="I2586" s="101" t="s">
        <v>188</v>
      </c>
      <c r="J2586" s="1"/>
      <c r="K2586" s="1" t="n">
        <f aca="false">IFERROR(VLOOKUP(A2586,'[2]Pivot HorizontalMRP'!$A$4:$B$2689,2,0),0)</f>
        <v>0</v>
      </c>
      <c r="L2586" s="1" t="n">
        <f aca="false">IFERROR(VLOOKUP(A2586,'[2]Pivot HorizontalMRP'!$A$4:$C$2689,3,0),0)</f>
        <v>1000</v>
      </c>
      <c r="M2586" s="1" t="n">
        <f aca="false">IFERROR(VLOOKUP(A2586,'[2]Pivot HorizontalMRP'!$A$4:$D$2689,0.4,0),0)</f>
        <v>0</v>
      </c>
      <c r="N2586" s="1" t="n">
        <f aca="false">IFERROR(VLOOKUP(A2586,'[2]Pivot HorizontalMRP'!$A$4:$E$2689,5,0),0)</f>
        <v>0</v>
      </c>
      <c r="O2586" s="1" t="n">
        <f aca="false">K2586+L2586</f>
        <v>1000</v>
      </c>
      <c r="P2586" s="1" t="n">
        <f aca="false">K2586+L2586+M2586+N2586</f>
        <v>1000</v>
      </c>
      <c r="Q2586" s="1" t="n">
        <f aca="false">IFERROR(VLOOKUP(A2586,'[2]Pivot HorizontalMRP'!$A$4:$F$2689,6,0),0)</f>
        <v>134</v>
      </c>
      <c r="R2586" s="1" t="n">
        <f aca="false">IFERROR(VLOOKUP(A2586,'[2]Pivot HorizontalMRP'!$A$4:$G$2689,7,0),0)</f>
        <v>138</v>
      </c>
      <c r="S2586" s="1" t="n">
        <f aca="false">IFERROR(VLOOKUP(A2586,'[2]Pivot HorizontalMRP'!$A$4:$H$2689,8,0),0)</f>
        <v>96</v>
      </c>
      <c r="T2586" s="1" t="n">
        <f aca="false">IFERROR(VLOOKUP(A2586,'[2]Pivot HorizontalMRP'!$A$4:$I$2689,9,0),0)</f>
        <v>144</v>
      </c>
      <c r="U2586" s="1" t="n">
        <f aca="false">IF(I2586="delivery",O2586-SUM(Q2586+R2586),IF(I2586="PO",P2586-SUM(Q2586:R2586)))</f>
        <v>728</v>
      </c>
      <c r="V2586" s="81" t="n">
        <v>0.55</v>
      </c>
      <c r="W2586" s="81"/>
      <c r="X2586" s="81" t="n">
        <f aca="false">W2586-V2586</f>
        <v>-0.55</v>
      </c>
      <c r="Y2586" s="81"/>
      <c r="Z2586" s="81"/>
      <c r="AA2586" s="81"/>
      <c r="AB2586" s="81"/>
      <c r="AC2586" s="81"/>
      <c r="AD2586" s="81"/>
      <c r="AE2586" s="81"/>
      <c r="AF2586" s="81"/>
      <c r="AG2586" s="81"/>
      <c r="AH2586" s="81"/>
      <c r="AI2586" s="81"/>
      <c r="AJ2586" s="81"/>
      <c r="AK2586" s="81"/>
      <c r="AL2586" s="81"/>
      <c r="AM2586" s="81"/>
      <c r="AN2586" s="81"/>
      <c r="AO2586" s="110" t="s">
        <v>1471</v>
      </c>
      <c r="AP2586" s="105" t="s">
        <v>1474</v>
      </c>
      <c r="AQ2586" s="1"/>
      <c r="AR2586" s="1"/>
      <c r="AS2586" s="1"/>
      <c r="AT2586" s="1"/>
      <c r="AU2586" s="1"/>
      <c r="AV2586" s="1"/>
      <c r="AW2586" s="1"/>
      <c r="AX2586" s="1"/>
      <c r="AY2586" s="1"/>
      <c r="AZ2586" s="1"/>
      <c r="BA2586" s="1"/>
      <c r="BB2586" s="1"/>
      <c r="BC2586" s="1"/>
      <c r="BD2586" s="1"/>
      <c r="BE2586" s="1"/>
      <c r="BF2586" s="1" t="s">
        <v>14668</v>
      </c>
      <c r="BG2586" s="1" t="s">
        <v>183</v>
      </c>
      <c r="BH2586" s="1"/>
      <c r="BI2586" s="1"/>
    </row>
    <row r="2587" customFormat="false" ht="12.75" hidden="false" customHeight="false" outlineLevel="0" collapsed="false">
      <c r="A2587" s="1" t="s">
        <v>10516</v>
      </c>
      <c r="B2587" s="1" t="s">
        <v>10517</v>
      </c>
      <c r="C2587" s="1" t="s">
        <v>177</v>
      </c>
      <c r="D2587" s="110" t="s">
        <v>1471</v>
      </c>
      <c r="E2587" s="1" t="s">
        <v>10518</v>
      </c>
      <c r="F2587" s="1" t="s">
        <v>10519</v>
      </c>
      <c r="G2587" s="1" t="n">
        <v>55</v>
      </c>
      <c r="H2587" s="1" t="n">
        <v>1</v>
      </c>
      <c r="I2587" s="101" t="s">
        <v>188</v>
      </c>
      <c r="J2587" s="1"/>
      <c r="K2587" s="1" t="n">
        <f aca="false">IFERROR(VLOOKUP(A2587,'[2]Pivot HorizontalMRP'!$A$4:$B$2689,2,0),0)</f>
        <v>0</v>
      </c>
      <c r="L2587" s="1" t="n">
        <f aca="false">IFERROR(VLOOKUP(A2587,'[2]Pivot HorizontalMRP'!$A$4:$C$2689,3,0),0)</f>
        <v>0</v>
      </c>
      <c r="M2587" s="1" t="n">
        <f aca="false">IFERROR(VLOOKUP(A2587,'[2]Pivot HorizontalMRP'!$A$4:$D$2689,0.4,0),0)</f>
        <v>0</v>
      </c>
      <c r="N2587" s="1" t="n">
        <f aca="false">IFERROR(VLOOKUP(A2587,'[2]Pivot HorizontalMRP'!$A$4:$E$2689,5,0),0)</f>
        <v>0</v>
      </c>
      <c r="O2587" s="1" t="n">
        <f aca="false">K2587+L2587</f>
        <v>0</v>
      </c>
      <c r="P2587" s="1" t="n">
        <f aca="false">K2587+L2587+M2587+N2587</f>
        <v>0</v>
      </c>
      <c r="Q2587" s="1" t="n">
        <f aca="false">IFERROR(VLOOKUP(A2587,'[2]Pivot HorizontalMRP'!$A$4:$F$2689,6,0),0)</f>
        <v>62</v>
      </c>
      <c r="R2587" s="1" t="n">
        <f aca="false">IFERROR(VLOOKUP(A2587,'[2]Pivot HorizontalMRP'!$A$4:$G$2689,7,0),0)</f>
        <v>188</v>
      </c>
      <c r="S2587" s="1" t="n">
        <f aca="false">IFERROR(VLOOKUP(A2587,'[2]Pivot HorizontalMRP'!$A$4:$H$2689,8,0),0)</f>
        <v>200</v>
      </c>
      <c r="T2587" s="1" t="n">
        <f aca="false">IFERROR(VLOOKUP(A2587,'[2]Pivot HorizontalMRP'!$A$4:$I$2689,9,0),0)</f>
        <v>300</v>
      </c>
      <c r="U2587" s="1" t="n">
        <f aca="false">IF(I2587="delivery",O2587-SUM(Q2587+R2587),IF(I2587="PO",P2587-SUM(Q2587:R2587)))</f>
        <v>-250</v>
      </c>
      <c r="V2587" s="81" t="n">
        <v>2.8</v>
      </c>
      <c r="W2587" s="81"/>
      <c r="X2587" s="81" t="n">
        <f aca="false">W2587-V2587</f>
        <v>-2.8</v>
      </c>
      <c r="Y2587" s="81"/>
      <c r="Z2587" s="81"/>
      <c r="AA2587" s="81"/>
      <c r="AB2587" s="81"/>
      <c r="AC2587" s="81"/>
      <c r="AD2587" s="81"/>
      <c r="AE2587" s="81"/>
      <c r="AF2587" s="81"/>
      <c r="AG2587" s="81"/>
      <c r="AH2587" s="81"/>
      <c r="AI2587" s="81"/>
      <c r="AJ2587" s="81"/>
      <c r="AK2587" s="81"/>
      <c r="AL2587" s="81"/>
      <c r="AM2587" s="81"/>
      <c r="AN2587" s="81"/>
      <c r="AO2587" s="110" t="s">
        <v>1471</v>
      </c>
      <c r="AP2587" s="105" t="s">
        <v>1474</v>
      </c>
      <c r="AQ2587" s="1"/>
      <c r="AR2587" s="1"/>
      <c r="AS2587" s="1"/>
      <c r="AT2587" s="1"/>
      <c r="AU2587" s="1"/>
      <c r="AV2587" s="1"/>
      <c r="AW2587" s="1"/>
      <c r="AX2587" s="1"/>
      <c r="AY2587" s="1"/>
      <c r="AZ2587" s="1"/>
      <c r="BA2587" s="1"/>
      <c r="BB2587" s="1"/>
      <c r="BC2587" s="1"/>
      <c r="BD2587" s="1"/>
      <c r="BE2587" s="1"/>
      <c r="BF2587" s="1" t="s">
        <v>14668</v>
      </c>
      <c r="BG2587" s="1" t="s">
        <v>183</v>
      </c>
      <c r="BH2587" s="1"/>
      <c r="BI2587" s="1"/>
    </row>
    <row r="2588" customFormat="false" ht="12.75" hidden="false" customHeight="false" outlineLevel="0" collapsed="false">
      <c r="A2588" s="1" t="s">
        <v>14172</v>
      </c>
      <c r="B2588" s="1" t="s">
        <v>14173</v>
      </c>
      <c r="C2588" s="1" t="s">
        <v>177</v>
      </c>
      <c r="D2588" s="110" t="s">
        <v>1471</v>
      </c>
      <c r="E2588" s="1" t="s">
        <v>14174</v>
      </c>
      <c r="F2588" s="1" t="s">
        <v>14175</v>
      </c>
      <c r="G2588" s="1" t="n">
        <v>55</v>
      </c>
      <c r="H2588" s="1" t="n">
        <v>1</v>
      </c>
      <c r="I2588" s="101" t="s">
        <v>188</v>
      </c>
      <c r="J2588" s="1"/>
      <c r="K2588" s="1" t="n">
        <f aca="false">IFERROR(VLOOKUP(A2588,'[2]Pivot HorizontalMRP'!$A$4:$B$2689,2,0),0)</f>
        <v>0</v>
      </c>
      <c r="L2588" s="1" t="n">
        <f aca="false">IFERROR(VLOOKUP(A2588,'[2]Pivot HorizontalMRP'!$A$4:$C$2689,3,0),0)</f>
        <v>987</v>
      </c>
      <c r="M2588" s="1" t="n">
        <f aca="false">IFERROR(VLOOKUP(A2588,'[2]Pivot HorizontalMRP'!$A$4:$D$2689,0.4,0),0)</f>
        <v>0</v>
      </c>
      <c r="N2588" s="1" t="n">
        <f aca="false">IFERROR(VLOOKUP(A2588,'[2]Pivot HorizontalMRP'!$A$4:$E$2689,5,0),0)</f>
        <v>0</v>
      </c>
      <c r="O2588" s="1" t="n">
        <f aca="false">K2588+L2588</f>
        <v>987</v>
      </c>
      <c r="P2588" s="1" t="n">
        <f aca="false">K2588+L2588+M2588+N2588</f>
        <v>987</v>
      </c>
      <c r="Q2588" s="1" t="n">
        <f aca="false">IFERROR(VLOOKUP(A2588,'[2]Pivot HorizontalMRP'!$A$4:$F$2689,6,0),0)</f>
        <v>26</v>
      </c>
      <c r="R2588" s="1" t="n">
        <f aca="false">IFERROR(VLOOKUP(A2588,'[2]Pivot HorizontalMRP'!$A$4:$G$2689,7,0),0)</f>
        <v>0</v>
      </c>
      <c r="S2588" s="1" t="n">
        <f aca="false">IFERROR(VLOOKUP(A2588,'[2]Pivot HorizontalMRP'!$A$4:$H$2689,8,0),0)</f>
        <v>0</v>
      </c>
      <c r="T2588" s="1" t="n">
        <f aca="false">IFERROR(VLOOKUP(A2588,'[2]Pivot HorizontalMRP'!$A$4:$I$2689,9,0),0)</f>
        <v>0</v>
      </c>
      <c r="U2588" s="1" t="n">
        <f aca="false">IF(I2588="delivery",O2588-SUM(Q2588+R2588),IF(I2588="PO",P2588-SUM(Q2588:R2588)))</f>
        <v>961</v>
      </c>
      <c r="V2588" s="81" t="n">
        <v>0.2</v>
      </c>
      <c r="W2588" s="81"/>
      <c r="X2588" s="81" t="n">
        <f aca="false">W2588-V2588</f>
        <v>-0.2</v>
      </c>
      <c r="Y2588" s="81"/>
      <c r="Z2588" s="81"/>
      <c r="AA2588" s="81"/>
      <c r="AB2588" s="81"/>
      <c r="AC2588" s="81"/>
      <c r="AD2588" s="81"/>
      <c r="AE2588" s="81"/>
      <c r="AF2588" s="81"/>
      <c r="AG2588" s="81"/>
      <c r="AH2588" s="81"/>
      <c r="AI2588" s="81"/>
      <c r="AJ2588" s="81"/>
      <c r="AK2588" s="81"/>
      <c r="AL2588" s="81"/>
      <c r="AM2588" s="81"/>
      <c r="AN2588" s="81"/>
      <c r="AO2588" s="110" t="s">
        <v>1471</v>
      </c>
      <c r="AP2588" s="105" t="s">
        <v>1474</v>
      </c>
      <c r="AQ2588" s="1"/>
      <c r="AR2588" s="1"/>
      <c r="AS2588" s="1"/>
      <c r="AT2588" s="1"/>
      <c r="AU2588" s="1"/>
      <c r="AV2588" s="1"/>
      <c r="AW2588" s="1"/>
      <c r="AX2588" s="1"/>
      <c r="AY2588" s="1"/>
      <c r="AZ2588" s="1"/>
      <c r="BA2588" s="1"/>
      <c r="BB2588" s="1"/>
      <c r="BC2588" s="1"/>
      <c r="BD2588" s="1"/>
      <c r="BE2588" s="1"/>
      <c r="BF2588" s="1" t="s">
        <v>14668</v>
      </c>
      <c r="BG2588" s="1" t="s">
        <v>183</v>
      </c>
      <c r="BH2588" s="1"/>
      <c r="BI2588" s="1"/>
    </row>
    <row r="2589" customFormat="false" ht="12.75" hidden="false" customHeight="false" outlineLevel="0" collapsed="false">
      <c r="A2589" s="1" t="s">
        <v>14177</v>
      </c>
      <c r="B2589" s="1" t="s">
        <v>14178</v>
      </c>
      <c r="C2589" s="1" t="s">
        <v>177</v>
      </c>
      <c r="D2589" s="110" t="s">
        <v>1471</v>
      </c>
      <c r="E2589" s="1" t="s">
        <v>14179</v>
      </c>
      <c r="F2589" s="1" t="s">
        <v>14180</v>
      </c>
      <c r="G2589" s="1" t="n">
        <v>55</v>
      </c>
      <c r="H2589" s="1" t="n">
        <v>1</v>
      </c>
      <c r="I2589" s="101" t="s">
        <v>188</v>
      </c>
      <c r="J2589" s="1"/>
      <c r="K2589" s="1" t="n">
        <f aca="false">IFERROR(VLOOKUP(A2589,'[2]Pivot HorizontalMRP'!$A$4:$B$2689,2,0),0)</f>
        <v>0</v>
      </c>
      <c r="L2589" s="1" t="n">
        <f aca="false">IFERROR(VLOOKUP(A2589,'[2]Pivot HorizontalMRP'!$A$4:$C$2689,3,0),0)</f>
        <v>958</v>
      </c>
      <c r="M2589" s="1" t="n">
        <f aca="false">IFERROR(VLOOKUP(A2589,'[2]Pivot HorizontalMRP'!$A$4:$D$2689,0.4,0),0)</f>
        <v>0</v>
      </c>
      <c r="N2589" s="1" t="n">
        <f aca="false">IFERROR(VLOOKUP(A2589,'[2]Pivot HorizontalMRP'!$A$4:$E$2689,5,0),0)</f>
        <v>0</v>
      </c>
      <c r="O2589" s="1" t="n">
        <f aca="false">K2589+L2589</f>
        <v>958</v>
      </c>
      <c r="P2589" s="1" t="n">
        <f aca="false">K2589+L2589+M2589+N2589</f>
        <v>958</v>
      </c>
      <c r="Q2589" s="1" t="n">
        <f aca="false">IFERROR(VLOOKUP(A2589,'[2]Pivot HorizontalMRP'!$A$4:$F$2689,6,0),0)</f>
        <v>268</v>
      </c>
      <c r="R2589" s="1" t="n">
        <f aca="false">IFERROR(VLOOKUP(A2589,'[2]Pivot HorizontalMRP'!$A$4:$G$2689,7,0),0)</f>
        <v>392</v>
      </c>
      <c r="S2589" s="1" t="n">
        <f aca="false">IFERROR(VLOOKUP(A2589,'[2]Pivot HorizontalMRP'!$A$4:$H$2689,8,0),0)</f>
        <v>403</v>
      </c>
      <c r="T2589" s="1" t="n">
        <f aca="false">IFERROR(VLOOKUP(A2589,'[2]Pivot HorizontalMRP'!$A$4:$I$2689,9,0),0)</f>
        <v>405</v>
      </c>
      <c r="U2589" s="1" t="n">
        <f aca="false">IF(I2589="delivery",O2589-SUM(Q2589+R2589),IF(I2589="PO",P2589-SUM(Q2589:R2589)))</f>
        <v>298</v>
      </c>
      <c r="V2589" s="81" t="n">
        <v>0.2</v>
      </c>
      <c r="W2589" s="81"/>
      <c r="X2589" s="81" t="n">
        <f aca="false">W2589-V2589</f>
        <v>-0.2</v>
      </c>
      <c r="Y2589" s="81"/>
      <c r="Z2589" s="81"/>
      <c r="AA2589" s="81"/>
      <c r="AB2589" s="81"/>
      <c r="AC2589" s="81"/>
      <c r="AD2589" s="81"/>
      <c r="AE2589" s="81"/>
      <c r="AF2589" s="81"/>
      <c r="AG2589" s="81"/>
      <c r="AH2589" s="81"/>
      <c r="AI2589" s="81"/>
      <c r="AJ2589" s="81"/>
      <c r="AK2589" s="81"/>
      <c r="AL2589" s="81"/>
      <c r="AM2589" s="81"/>
      <c r="AN2589" s="81"/>
      <c r="AO2589" s="110" t="s">
        <v>1471</v>
      </c>
      <c r="AP2589" s="105" t="s">
        <v>1474</v>
      </c>
      <c r="AQ2589" s="1"/>
      <c r="AR2589" s="1"/>
      <c r="AS2589" s="1"/>
      <c r="AT2589" s="1"/>
      <c r="AU2589" s="1"/>
      <c r="AV2589" s="1"/>
      <c r="AW2589" s="1"/>
      <c r="AX2589" s="1"/>
      <c r="AY2589" s="1"/>
      <c r="AZ2589" s="1"/>
      <c r="BA2589" s="1"/>
      <c r="BB2589" s="1"/>
      <c r="BC2589" s="1"/>
      <c r="BD2589" s="1"/>
      <c r="BE2589" s="1"/>
      <c r="BF2589" s="1" t="s">
        <v>14668</v>
      </c>
      <c r="BG2589" s="1" t="s">
        <v>183</v>
      </c>
      <c r="BH2589" s="1"/>
      <c r="BI2589" s="1"/>
    </row>
    <row r="2590" customFormat="false" ht="12.75" hidden="false" customHeight="false" outlineLevel="0" collapsed="false">
      <c r="A2590" s="1" t="s">
        <v>14440</v>
      </c>
      <c r="B2590" s="1" t="s">
        <v>14441</v>
      </c>
      <c r="C2590" s="1" t="s">
        <v>177</v>
      </c>
      <c r="D2590" s="110" t="s">
        <v>1471</v>
      </c>
      <c r="E2590" s="1" t="s">
        <v>14442</v>
      </c>
      <c r="F2590" s="1" t="s">
        <v>14443</v>
      </c>
      <c r="G2590" s="1" t="n">
        <v>55</v>
      </c>
      <c r="H2590" s="1" t="n">
        <v>1</v>
      </c>
      <c r="I2590" s="101" t="s">
        <v>188</v>
      </c>
      <c r="J2590" s="1"/>
      <c r="K2590" s="1" t="n">
        <f aca="false">IFERROR(VLOOKUP(A2590,'[2]Pivot HorizontalMRP'!$A$4:$B$2689,2,0),0)</f>
        <v>0</v>
      </c>
      <c r="L2590" s="1" t="n">
        <f aca="false">IFERROR(VLOOKUP(A2590,'[2]Pivot HorizontalMRP'!$A$4:$C$2689,3,0),0)</f>
        <v>0</v>
      </c>
      <c r="M2590" s="1" t="n">
        <f aca="false">IFERROR(VLOOKUP(A2590,'[2]Pivot HorizontalMRP'!$A$4:$D$2689,0.4,0),0)</f>
        <v>0</v>
      </c>
      <c r="N2590" s="1" t="n">
        <f aca="false">IFERROR(VLOOKUP(A2590,'[2]Pivot HorizontalMRP'!$A$4:$E$2689,5,0),0)</f>
        <v>0</v>
      </c>
      <c r="O2590" s="1" t="n">
        <f aca="false">K2590+L2590</f>
        <v>0</v>
      </c>
      <c r="P2590" s="1" t="n">
        <f aca="false">K2590+L2590+M2590+N2590</f>
        <v>0</v>
      </c>
      <c r="Q2590" s="1" t="n">
        <f aca="false">IFERROR(VLOOKUP(A2590,'[2]Pivot HorizontalMRP'!$A$4:$F$2689,6,0),0)</f>
        <v>159</v>
      </c>
      <c r="R2590" s="1" t="n">
        <f aca="false">IFERROR(VLOOKUP(A2590,'[2]Pivot HorizontalMRP'!$A$4:$G$2689,7,0),0)</f>
        <v>631</v>
      </c>
      <c r="S2590" s="1" t="n">
        <f aca="false">IFERROR(VLOOKUP(A2590,'[2]Pivot HorizontalMRP'!$A$4:$H$2689,8,0),0)</f>
        <v>335</v>
      </c>
      <c r="T2590" s="1" t="n">
        <f aca="false">IFERROR(VLOOKUP(A2590,'[2]Pivot HorizontalMRP'!$A$4:$I$2689,9,0),0)</f>
        <v>369</v>
      </c>
      <c r="U2590" s="1" t="n">
        <f aca="false">IF(I2590="delivery",O2590-SUM(Q2590+R2590),IF(I2590="PO",P2590-SUM(Q2590:R2590)))</f>
        <v>-790</v>
      </c>
      <c r="V2590" s="81" t="n">
        <v>0.7</v>
      </c>
      <c r="W2590" s="81"/>
      <c r="X2590" s="81" t="n">
        <f aca="false">W2590-V2590</f>
        <v>-0.7</v>
      </c>
      <c r="Y2590" s="81"/>
      <c r="Z2590" s="81"/>
      <c r="AA2590" s="81"/>
      <c r="AB2590" s="81"/>
      <c r="AC2590" s="81"/>
      <c r="AD2590" s="81"/>
      <c r="AE2590" s="81"/>
      <c r="AF2590" s="81"/>
      <c r="AG2590" s="81"/>
      <c r="AH2590" s="81"/>
      <c r="AI2590" s="81"/>
      <c r="AJ2590" s="81"/>
      <c r="AK2590" s="81"/>
      <c r="AL2590" s="81"/>
      <c r="AM2590" s="81"/>
      <c r="AN2590" s="81"/>
      <c r="AO2590" s="110" t="s">
        <v>1471</v>
      </c>
      <c r="AP2590" s="105" t="s">
        <v>1474</v>
      </c>
      <c r="AQ2590" s="1"/>
      <c r="AR2590" s="1"/>
      <c r="AS2590" s="1"/>
      <c r="AT2590" s="1"/>
      <c r="AU2590" s="1"/>
      <c r="AV2590" s="1"/>
      <c r="AW2590" s="1"/>
      <c r="AX2590" s="1"/>
      <c r="AY2590" s="1"/>
      <c r="AZ2590" s="1"/>
      <c r="BA2590" s="1"/>
      <c r="BB2590" s="1"/>
      <c r="BC2590" s="1"/>
      <c r="BD2590" s="1"/>
      <c r="BE2590" s="1"/>
      <c r="BF2590" s="1" t="s">
        <v>14668</v>
      </c>
      <c r="BG2590" s="1" t="s">
        <v>183</v>
      </c>
      <c r="BH2590" s="1"/>
      <c r="BI2590" s="1"/>
    </row>
    <row r="2591" customFormat="false" ht="12.75" hidden="false" customHeight="false" outlineLevel="0" collapsed="false">
      <c r="A2591" s="1" t="s">
        <v>16916</v>
      </c>
      <c r="B2591" s="1" t="s">
        <v>16917</v>
      </c>
      <c r="C2591" s="1" t="s">
        <v>177</v>
      </c>
      <c r="D2591" s="110" t="s">
        <v>1471</v>
      </c>
      <c r="E2591" s="1" t="s">
        <v>16918</v>
      </c>
      <c r="F2591" s="1" t="s">
        <v>16919</v>
      </c>
      <c r="G2591" s="1" t="n">
        <v>49</v>
      </c>
      <c r="H2591" s="1" t="n">
        <v>1000</v>
      </c>
      <c r="I2591" s="102" t="s">
        <v>188</v>
      </c>
      <c r="J2591" s="1"/>
      <c r="K2591" s="1" t="n">
        <f aca="false">IFERROR(VLOOKUP(A2591,'[2]Pivot HorizontalMRP'!$A$4:$B$2689,2,0),0)</f>
        <v>0</v>
      </c>
      <c r="L2591" s="1" t="n">
        <f aca="false">IFERROR(VLOOKUP(A2591,'[2]Pivot HorizontalMRP'!$A$4:$C$2689,3,0),0)</f>
        <v>0</v>
      </c>
      <c r="M2591" s="1" t="n">
        <f aca="false">IFERROR(VLOOKUP(A2591,'[2]Pivot HorizontalMRP'!$A$4:$D$2689,0.4,0),0)</f>
        <v>0</v>
      </c>
      <c r="N2591" s="1" t="n">
        <f aca="false">IFERROR(VLOOKUP(A2591,'[2]Pivot HorizontalMRP'!$A$4:$E$2689,5,0),0)</f>
        <v>0</v>
      </c>
      <c r="O2591" s="1" t="n">
        <f aca="false">K2591+L2591</f>
        <v>0</v>
      </c>
      <c r="P2591" s="1" t="n">
        <f aca="false">K2591+L2591+M2591+N2591</f>
        <v>0</v>
      </c>
      <c r="Q2591" s="1" t="n">
        <f aca="false">IFERROR(VLOOKUP(A2591,'[2]Pivot HorizontalMRP'!$A$4:$F$2689,6,0),0)</f>
        <v>349</v>
      </c>
      <c r="R2591" s="1" t="n">
        <f aca="false">IFERROR(VLOOKUP(A2591,'[2]Pivot HorizontalMRP'!$A$4:$G$2689,7,0),0)</f>
        <v>360</v>
      </c>
      <c r="S2591" s="1" t="n">
        <f aca="false">IFERROR(VLOOKUP(A2591,'[2]Pivot HorizontalMRP'!$A$4:$H$2689,8,0),0)</f>
        <v>222</v>
      </c>
      <c r="T2591" s="1" t="n">
        <f aca="false">IFERROR(VLOOKUP(A2591,'[2]Pivot HorizontalMRP'!$A$4:$I$2689,9,0),0)</f>
        <v>234</v>
      </c>
      <c r="U2591" s="1" t="n">
        <f aca="false">IF(I2591="delivery",O2591-SUM(Q2591+R2591),IF(I2591="PO",P2591-SUM(Q2591:R2591)))</f>
        <v>-709</v>
      </c>
      <c r="V2591" s="81" t="n">
        <v>1.475</v>
      </c>
      <c r="W2591" s="81"/>
      <c r="X2591" s="81" t="n">
        <f aca="false">W2591-V2591</f>
        <v>-1.475</v>
      </c>
      <c r="Y2591" s="81"/>
      <c r="Z2591" s="81"/>
      <c r="AA2591" s="81"/>
      <c r="AB2591" s="81"/>
      <c r="AC2591" s="81"/>
      <c r="AD2591" s="81"/>
      <c r="AE2591" s="81"/>
      <c r="AF2591" s="81"/>
      <c r="AG2591" s="81"/>
      <c r="AH2591" s="81"/>
      <c r="AI2591" s="81"/>
      <c r="AJ2591" s="81"/>
      <c r="AK2591" s="81"/>
      <c r="AL2591" s="81"/>
      <c r="AM2591" s="81"/>
      <c r="AN2591" s="81"/>
      <c r="AO2591" s="110" t="s">
        <v>1471</v>
      </c>
      <c r="AP2591" s="102" t="s">
        <v>1474</v>
      </c>
      <c r="AQ2591" s="1"/>
      <c r="AR2591" s="1"/>
      <c r="AS2591" s="1"/>
      <c r="AT2591" s="1"/>
      <c r="AU2591" s="1"/>
      <c r="AV2591" s="1"/>
      <c r="AW2591" s="1"/>
      <c r="AX2591" s="1"/>
      <c r="AY2591" s="1"/>
      <c r="AZ2591" s="1"/>
      <c r="BA2591" s="1"/>
      <c r="BB2591" s="1"/>
      <c r="BC2591" s="1"/>
      <c r="BD2591" s="1"/>
      <c r="BE2591" s="1"/>
      <c r="BF2591" s="1" t="s">
        <v>10507</v>
      </c>
      <c r="BG2591" s="1" t="s">
        <v>183</v>
      </c>
      <c r="BH2591" s="1"/>
      <c r="BI2591" s="1"/>
    </row>
    <row r="2592" customFormat="false" ht="12.75" hidden="false" customHeight="false" outlineLevel="0" collapsed="false">
      <c r="A2592" s="1" t="s">
        <v>7925</v>
      </c>
      <c r="B2592" s="1" t="s">
        <v>7926</v>
      </c>
      <c r="C2592" s="1" t="s">
        <v>177</v>
      </c>
      <c r="D2592" s="1" t="s">
        <v>1471</v>
      </c>
      <c r="E2592" s="1" t="s">
        <v>7927</v>
      </c>
      <c r="F2592" s="1" t="s">
        <v>7928</v>
      </c>
      <c r="G2592" s="1" t="n">
        <v>23</v>
      </c>
      <c r="H2592" s="1" t="n">
        <v>25000</v>
      </c>
      <c r="I2592" s="101" t="s">
        <v>188</v>
      </c>
      <c r="J2592" s="1"/>
      <c r="K2592" s="1" t="n">
        <f aca="false">IFERROR(VLOOKUP(A2592,'[2]Pivot HorizontalMRP'!$A$4:$B$2689,2,0),0)</f>
        <v>0</v>
      </c>
      <c r="L2592" s="1" t="n">
        <f aca="false">IFERROR(VLOOKUP(A2592,'[2]Pivot HorizontalMRP'!$A$4:$C$2689,3,0),0)</f>
        <v>53061</v>
      </c>
      <c r="M2592" s="1" t="n">
        <f aca="false">IFERROR(VLOOKUP(A2592,'[2]Pivot HorizontalMRP'!$A$4:$D$2689,0.4,0),0)</f>
        <v>0</v>
      </c>
      <c r="N2592" s="1" t="n">
        <f aca="false">IFERROR(VLOOKUP(A2592,'[2]Pivot HorizontalMRP'!$A$4:$E$2689,5,0),0)</f>
        <v>0</v>
      </c>
      <c r="O2592" s="1" t="n">
        <f aca="false">K2592+L2592</f>
        <v>53061</v>
      </c>
      <c r="P2592" s="1" t="n">
        <f aca="false">K2592+L2592+M2592+N2592</f>
        <v>53061</v>
      </c>
      <c r="Q2592" s="1" t="n">
        <f aca="false">IFERROR(VLOOKUP(A2592,'[2]Pivot HorizontalMRP'!$A$4:$F$2689,6,0),0)</f>
        <v>131852</v>
      </c>
      <c r="R2592" s="1" t="n">
        <f aca="false">IFERROR(VLOOKUP(A2592,'[2]Pivot HorizontalMRP'!$A$4:$G$2689,7,0),0)</f>
        <v>72170</v>
      </c>
      <c r="S2592" s="1" t="n">
        <f aca="false">IFERROR(VLOOKUP(A2592,'[2]Pivot HorizontalMRP'!$A$4:$H$2689,8,0),0)</f>
        <v>72674</v>
      </c>
      <c r="T2592" s="1" t="n">
        <f aca="false">IFERROR(VLOOKUP(A2592,'[2]Pivot HorizontalMRP'!$A$4:$I$2689,9,0),0)</f>
        <v>37280</v>
      </c>
      <c r="U2592" s="1" t="n">
        <f aca="false">IF(I2592="delivery",O2592-SUM(Q2592+R2592),IF(I2592="PO",P2592-SUM(Q2592:R2592)))</f>
        <v>-150961</v>
      </c>
      <c r="V2592" s="81" t="n">
        <v>0.0112</v>
      </c>
      <c r="W2592" s="81"/>
      <c r="X2592" s="81" t="n">
        <f aca="false">W2592-V2592</f>
        <v>-0.0112</v>
      </c>
      <c r="Y2592" s="81"/>
      <c r="Z2592" s="81"/>
      <c r="AA2592" s="81" t="n">
        <v>0.0112</v>
      </c>
      <c r="AB2592" s="81"/>
      <c r="AC2592" s="81"/>
      <c r="AD2592" s="81"/>
      <c r="AE2592" s="81"/>
      <c r="AF2592" s="81"/>
      <c r="AG2592" s="81"/>
      <c r="AH2592" s="81"/>
      <c r="AI2592" s="81"/>
      <c r="AJ2592" s="81"/>
      <c r="AK2592" s="81"/>
      <c r="AL2592" s="81"/>
      <c r="AM2592" s="81"/>
      <c r="AN2592" s="81"/>
      <c r="AO2592" s="81" t="str">
        <f aca="false">D2592</f>
        <v>Sanmina</v>
      </c>
      <c r="AP2592" s="1" t="s">
        <v>1474</v>
      </c>
      <c r="AQ2592" s="1"/>
      <c r="AR2592" s="1"/>
      <c r="AS2592" s="1"/>
      <c r="AT2592" s="1"/>
      <c r="AU2592" s="1"/>
      <c r="AV2592" s="1"/>
      <c r="AW2592" s="1"/>
      <c r="AX2592" s="1"/>
      <c r="AY2592" s="1"/>
      <c r="AZ2592" s="1"/>
      <c r="BA2592" s="1"/>
      <c r="BB2592" s="1"/>
      <c r="BC2592" s="1"/>
      <c r="BD2592" s="1"/>
      <c r="BE2592" s="1"/>
      <c r="BF2592" s="1" t="s">
        <v>14668</v>
      </c>
      <c r="BG2592" s="1" t="s">
        <v>183</v>
      </c>
      <c r="BH2592" s="1"/>
      <c r="BI2592" s="1"/>
    </row>
    <row r="2593" customFormat="false" ht="12.75" hidden="false" customHeight="false" outlineLevel="0" collapsed="false">
      <c r="A2593" s="1" t="s">
        <v>7929</v>
      </c>
      <c r="B2593" s="1" t="s">
        <v>7930</v>
      </c>
      <c r="C2593" s="1" t="s">
        <v>177</v>
      </c>
      <c r="D2593" s="1" t="s">
        <v>1471</v>
      </c>
      <c r="E2593" s="1" t="s">
        <v>7931</v>
      </c>
      <c r="F2593" s="1" t="s">
        <v>7932</v>
      </c>
      <c r="G2593" s="1" t="n">
        <v>76</v>
      </c>
      <c r="H2593" s="1" t="n">
        <v>1000</v>
      </c>
      <c r="I2593" s="101" t="s">
        <v>188</v>
      </c>
      <c r="J2593" s="1"/>
      <c r="K2593" s="1" t="n">
        <f aca="false">IFERROR(VLOOKUP(A2593,'[2]Pivot HorizontalMRP'!$A$4:$B$2689,2,0),0)</f>
        <v>0</v>
      </c>
      <c r="L2593" s="1" t="n">
        <f aca="false">IFERROR(VLOOKUP(A2593,'[2]Pivot HorizontalMRP'!$A$4:$C$2689,3,0),0)</f>
        <v>2816</v>
      </c>
      <c r="M2593" s="1" t="n">
        <f aca="false">IFERROR(VLOOKUP(A2593,'[2]Pivot HorizontalMRP'!$A$4:$D$2689,0.4,0),0)</f>
        <v>0</v>
      </c>
      <c r="N2593" s="1" t="n">
        <f aca="false">IFERROR(VLOOKUP(A2593,'[2]Pivot HorizontalMRP'!$A$4:$E$2689,5,0),0)</f>
        <v>0</v>
      </c>
      <c r="O2593" s="1" t="n">
        <f aca="false">K2593+L2593</f>
        <v>2816</v>
      </c>
      <c r="P2593" s="1" t="n">
        <f aca="false">K2593+L2593+M2593+N2593</f>
        <v>2816</v>
      </c>
      <c r="Q2593" s="1" t="n">
        <f aca="false">IFERROR(VLOOKUP(A2593,'[2]Pivot HorizontalMRP'!$A$4:$F$2689,6,0),0)</f>
        <v>1380</v>
      </c>
      <c r="R2593" s="1" t="n">
        <f aca="false">IFERROR(VLOOKUP(A2593,'[2]Pivot HorizontalMRP'!$A$4:$G$2689,7,0),0)</f>
        <v>1328</v>
      </c>
      <c r="S2593" s="1" t="n">
        <f aca="false">IFERROR(VLOOKUP(A2593,'[2]Pivot HorizontalMRP'!$A$4:$H$2689,8,0),0)</f>
        <v>1448</v>
      </c>
      <c r="T2593" s="1" t="n">
        <f aca="false">IFERROR(VLOOKUP(A2593,'[2]Pivot HorizontalMRP'!$A$4:$I$2689,9,0),0)</f>
        <v>484</v>
      </c>
      <c r="U2593" s="1" t="n">
        <f aca="false">IF(I2593="delivery",O2593-SUM(Q2593+R2593),IF(I2593="PO",P2593-SUM(Q2593:R2593)))</f>
        <v>108</v>
      </c>
      <c r="V2593" s="81" t="n">
        <v>0.088</v>
      </c>
      <c r="W2593" s="81"/>
      <c r="X2593" s="81" t="n">
        <f aca="false">W2593-V2593</f>
        <v>-0.088</v>
      </c>
      <c r="Y2593" s="81"/>
      <c r="Z2593" s="81"/>
      <c r="AA2593" s="81" t="n">
        <v>0.09067</v>
      </c>
      <c r="AB2593" s="81"/>
      <c r="AC2593" s="81"/>
      <c r="AD2593" s="81"/>
      <c r="AE2593" s="81"/>
      <c r="AF2593" s="81"/>
      <c r="AG2593" s="81"/>
      <c r="AH2593" s="81"/>
      <c r="AI2593" s="81"/>
      <c r="AJ2593" s="81"/>
      <c r="AK2593" s="81"/>
      <c r="AL2593" s="81"/>
      <c r="AM2593" s="81"/>
      <c r="AN2593" s="81"/>
      <c r="AO2593" s="81" t="str">
        <f aca="false">D2593</f>
        <v>Sanmina</v>
      </c>
      <c r="AP2593" s="1" t="s">
        <v>1474</v>
      </c>
      <c r="AQ2593" s="1"/>
      <c r="AR2593" s="1"/>
      <c r="AS2593" s="1"/>
      <c r="AT2593" s="1"/>
      <c r="AU2593" s="1"/>
      <c r="AV2593" s="1"/>
      <c r="AW2593" s="1"/>
      <c r="AX2593" s="1"/>
      <c r="AY2593" s="1"/>
      <c r="AZ2593" s="1"/>
      <c r="BA2593" s="1"/>
      <c r="BB2593" s="1"/>
      <c r="BC2593" s="1"/>
      <c r="BD2593" s="1"/>
      <c r="BE2593" s="1"/>
      <c r="BF2593" s="1" t="s">
        <v>14668</v>
      </c>
      <c r="BG2593" s="1" t="s">
        <v>183</v>
      </c>
      <c r="BH2593" s="1"/>
      <c r="BI2593" s="1"/>
    </row>
    <row r="2594" customFormat="false" ht="12.75" hidden="false" customHeight="false" outlineLevel="0" collapsed="false">
      <c r="A2594" s="1" t="s">
        <v>2685</v>
      </c>
      <c r="B2594" s="1" t="s">
        <v>2686</v>
      </c>
      <c r="C2594" s="1" t="s">
        <v>177</v>
      </c>
      <c r="D2594" s="1" t="s">
        <v>1471</v>
      </c>
      <c r="E2594" s="1" t="s">
        <v>2687</v>
      </c>
      <c r="F2594" s="1" t="s">
        <v>2688</v>
      </c>
      <c r="G2594" s="1" t="n">
        <v>55</v>
      </c>
      <c r="H2594" s="1" t="n">
        <v>1</v>
      </c>
      <c r="I2594" s="101" t="s">
        <v>188</v>
      </c>
      <c r="J2594" s="1"/>
      <c r="K2594" s="1" t="n">
        <f aca="false">IFERROR(VLOOKUP(A2594,'[2]Pivot HorizontalMRP'!$A$4:$B$2689,2,0),0)</f>
        <v>0</v>
      </c>
      <c r="L2594" s="1" t="n">
        <f aca="false">IFERROR(VLOOKUP(A2594,'[2]Pivot HorizontalMRP'!$A$4:$C$2689,3,0),0)</f>
        <v>0</v>
      </c>
      <c r="M2594" s="1" t="n">
        <f aca="false">IFERROR(VLOOKUP(A2594,'[2]Pivot HorizontalMRP'!$A$4:$D$2689,0.4,0),0)</f>
        <v>0</v>
      </c>
      <c r="N2594" s="1" t="n">
        <f aca="false">IFERROR(VLOOKUP(A2594,'[2]Pivot HorizontalMRP'!$A$4:$E$2689,5,0),0)</f>
        <v>0</v>
      </c>
      <c r="O2594" s="1" t="n">
        <f aca="false">K2594+L2594</f>
        <v>0</v>
      </c>
      <c r="P2594" s="1" t="n">
        <f aca="false">K2594+L2594+M2594+N2594</f>
        <v>0</v>
      </c>
      <c r="Q2594" s="1" t="n">
        <f aca="false">IFERROR(VLOOKUP(A2594,'[2]Pivot HorizontalMRP'!$A$4:$F$2689,6,0),0)</f>
        <v>0</v>
      </c>
      <c r="R2594" s="1" t="n">
        <f aca="false">IFERROR(VLOOKUP(A2594,'[2]Pivot HorizontalMRP'!$A$4:$G$2689,7,0),0)</f>
        <v>136</v>
      </c>
      <c r="S2594" s="1" t="n">
        <f aca="false">IFERROR(VLOOKUP(A2594,'[2]Pivot HorizontalMRP'!$A$4:$H$2689,8,0),0)</f>
        <v>62</v>
      </c>
      <c r="T2594" s="1" t="n">
        <f aca="false">IFERROR(VLOOKUP(A2594,'[2]Pivot HorizontalMRP'!$A$4:$I$2689,9,0),0)</f>
        <v>0</v>
      </c>
      <c r="U2594" s="1" t="n">
        <f aca="false">IF(I2594="delivery",O2594-SUM(Q2594+R2594),IF(I2594="PO",P2594-SUM(Q2594:R2594)))</f>
        <v>-136</v>
      </c>
      <c r="V2594" s="81" t="n">
        <v>0.7845</v>
      </c>
      <c r="W2594" s="81"/>
      <c r="X2594" s="81" t="n">
        <f aca="false">W2594-V2594</f>
        <v>-0.7845</v>
      </c>
      <c r="Y2594" s="81"/>
      <c r="Z2594" s="81"/>
      <c r="AA2594" s="81"/>
      <c r="AB2594" s="81"/>
      <c r="AC2594" s="81"/>
      <c r="AD2594" s="81"/>
      <c r="AE2594" s="81"/>
      <c r="AF2594" s="81"/>
      <c r="AG2594" s="81"/>
      <c r="AH2594" s="81"/>
      <c r="AI2594" s="81"/>
      <c r="AJ2594" s="81"/>
      <c r="AK2594" s="81"/>
      <c r="AL2594" s="81"/>
      <c r="AM2594" s="81"/>
      <c r="AN2594" s="81"/>
      <c r="AO2594" s="81" t="str">
        <f aca="false">D2594</f>
        <v>Sanmina</v>
      </c>
      <c r="AP2594" s="102" t="s">
        <v>1474</v>
      </c>
      <c r="AQ2594" s="1"/>
      <c r="AR2594" s="1"/>
      <c r="AS2594" s="1"/>
      <c r="AT2594" s="1"/>
      <c r="AU2594" s="1"/>
      <c r="AV2594" s="1"/>
      <c r="AW2594" s="1"/>
      <c r="AX2594" s="1"/>
      <c r="AY2594" s="1"/>
      <c r="AZ2594" s="1"/>
      <c r="BA2594" s="1"/>
      <c r="BB2594" s="1"/>
      <c r="BC2594" s="1"/>
      <c r="BD2594" s="1"/>
      <c r="BE2594" s="1"/>
      <c r="BF2594" s="1" t="s">
        <v>10497</v>
      </c>
      <c r="BG2594" s="1" t="s">
        <v>183</v>
      </c>
      <c r="BH2594" s="1"/>
      <c r="BI2594" s="1"/>
    </row>
    <row r="2595" customFormat="false" ht="12.75" hidden="false" customHeight="false" outlineLevel="0" collapsed="false">
      <c r="A2595" s="1" t="s">
        <v>2689</v>
      </c>
      <c r="B2595" s="1" t="s">
        <v>2690</v>
      </c>
      <c r="C2595" s="1" t="s">
        <v>177</v>
      </c>
      <c r="D2595" s="1" t="s">
        <v>1471</v>
      </c>
      <c r="E2595" s="1" t="s">
        <v>16920</v>
      </c>
      <c r="F2595" s="1" t="s">
        <v>16921</v>
      </c>
      <c r="G2595" s="1" t="n">
        <v>43</v>
      </c>
      <c r="H2595" s="1" t="n">
        <v>1000</v>
      </c>
      <c r="I2595" s="101" t="s">
        <v>188</v>
      </c>
      <c r="J2595" s="1"/>
      <c r="K2595" s="1" t="n">
        <f aca="false">IFERROR(VLOOKUP(A2595,'[2]Pivot HorizontalMRP'!$A$4:$B$2689,2,0),0)</f>
        <v>0</v>
      </c>
      <c r="L2595" s="1" t="n">
        <f aca="false">IFERROR(VLOOKUP(A2595,'[2]Pivot HorizontalMRP'!$A$4:$C$2689,3,0),0)</f>
        <v>351</v>
      </c>
      <c r="M2595" s="1" t="n">
        <f aca="false">IFERROR(VLOOKUP(A2595,'[2]Pivot HorizontalMRP'!$A$4:$D$2689,0.4,0),0)</f>
        <v>0</v>
      </c>
      <c r="N2595" s="1" t="n">
        <f aca="false">IFERROR(VLOOKUP(A2595,'[2]Pivot HorizontalMRP'!$A$4:$E$2689,5,0),0)</f>
        <v>0</v>
      </c>
      <c r="O2595" s="1" t="n">
        <f aca="false">K2595+L2595</f>
        <v>351</v>
      </c>
      <c r="P2595" s="1" t="n">
        <f aca="false">K2595+L2595+M2595+N2595</f>
        <v>351</v>
      </c>
      <c r="Q2595" s="1" t="n">
        <f aca="false">IFERROR(VLOOKUP(A2595,'[2]Pivot HorizontalMRP'!$A$4:$F$2689,6,0),0)</f>
        <v>180</v>
      </c>
      <c r="R2595" s="1" t="n">
        <f aca="false">IFERROR(VLOOKUP(A2595,'[2]Pivot HorizontalMRP'!$A$4:$G$2689,7,0),0)</f>
        <v>84</v>
      </c>
      <c r="S2595" s="1" t="n">
        <f aca="false">IFERROR(VLOOKUP(A2595,'[2]Pivot HorizontalMRP'!$A$4:$H$2689,8,0),0)</f>
        <v>60</v>
      </c>
      <c r="T2595" s="1" t="n">
        <f aca="false">IFERROR(VLOOKUP(A2595,'[2]Pivot HorizontalMRP'!$A$4:$I$2689,9,0),0)</f>
        <v>90</v>
      </c>
      <c r="U2595" s="1" t="n">
        <f aca="false">IF(I2595="delivery",O2595-SUM(Q2595+R2595),IF(I2595="PO",P2595-SUM(Q2595:R2595)))</f>
        <v>87</v>
      </c>
      <c r="V2595" s="81" t="n">
        <v>0.2375</v>
      </c>
      <c r="W2595" s="81"/>
      <c r="X2595" s="81" t="n">
        <f aca="false">W2595-V2595</f>
        <v>-0.2375</v>
      </c>
      <c r="Y2595" s="81"/>
      <c r="Z2595" s="81"/>
      <c r="AA2595" s="81"/>
      <c r="AB2595" s="81"/>
      <c r="AC2595" s="81"/>
      <c r="AD2595" s="81"/>
      <c r="AE2595" s="81"/>
      <c r="AF2595" s="81"/>
      <c r="AG2595" s="81"/>
      <c r="AH2595" s="81"/>
      <c r="AI2595" s="81"/>
      <c r="AJ2595" s="81"/>
      <c r="AK2595" s="81"/>
      <c r="AL2595" s="81"/>
      <c r="AM2595" s="81"/>
      <c r="AN2595" s="81"/>
      <c r="AO2595" s="81" t="str">
        <f aca="false">D2595</f>
        <v>Sanmina</v>
      </c>
      <c r="AP2595" s="1" t="s">
        <v>1474</v>
      </c>
      <c r="AQ2595" s="1"/>
      <c r="AR2595" s="1"/>
      <c r="AS2595" s="1"/>
      <c r="AT2595" s="1"/>
      <c r="AU2595" s="1"/>
      <c r="AV2595" s="1"/>
      <c r="AW2595" s="1"/>
      <c r="AX2595" s="1"/>
      <c r="AY2595" s="1"/>
      <c r="AZ2595" s="1"/>
      <c r="BA2595" s="1"/>
      <c r="BB2595" s="1"/>
      <c r="BC2595" s="1"/>
      <c r="BD2595" s="1"/>
      <c r="BE2595" s="1"/>
      <c r="BF2595" s="1" t="s">
        <v>14668</v>
      </c>
      <c r="BG2595" s="1" t="s">
        <v>183</v>
      </c>
      <c r="BH2595" s="1"/>
      <c r="BI2595" s="1"/>
    </row>
    <row r="2596" customFormat="false" ht="12.75" hidden="false" customHeight="false" outlineLevel="0" collapsed="false">
      <c r="A2596" s="1" t="s">
        <v>2717</v>
      </c>
      <c r="B2596" s="1" t="s">
        <v>2718</v>
      </c>
      <c r="C2596" s="1" t="s">
        <v>177</v>
      </c>
      <c r="D2596" s="1" t="s">
        <v>1471</v>
      </c>
      <c r="E2596" s="1" t="s">
        <v>16922</v>
      </c>
      <c r="F2596" s="1" t="s">
        <v>2720</v>
      </c>
      <c r="G2596" s="1" t="n">
        <v>43</v>
      </c>
      <c r="H2596" s="1" t="n">
        <v>1000</v>
      </c>
      <c r="I2596" s="101" t="s">
        <v>188</v>
      </c>
      <c r="J2596" s="1"/>
      <c r="K2596" s="1" t="n">
        <f aca="false">IFERROR(VLOOKUP(A2596,'[2]Pivot HorizontalMRP'!$A$4:$B$2689,2,0),0)</f>
        <v>0</v>
      </c>
      <c r="L2596" s="1" t="n">
        <f aca="false">IFERROR(VLOOKUP(A2596,'[2]Pivot HorizontalMRP'!$A$4:$C$2689,3,0),0)</f>
        <v>0</v>
      </c>
      <c r="M2596" s="1" t="n">
        <f aca="false">IFERROR(VLOOKUP(A2596,'[2]Pivot HorizontalMRP'!$A$4:$D$2689,0.4,0),0)</f>
        <v>0</v>
      </c>
      <c r="N2596" s="1" t="n">
        <f aca="false">IFERROR(VLOOKUP(A2596,'[2]Pivot HorizontalMRP'!$A$4:$E$2689,5,0),0)</f>
        <v>0</v>
      </c>
      <c r="O2596" s="1" t="n">
        <f aca="false">K2596+L2596</f>
        <v>0</v>
      </c>
      <c r="P2596" s="1" t="n">
        <f aca="false">K2596+L2596+M2596+N2596</f>
        <v>0</v>
      </c>
      <c r="Q2596" s="1" t="n">
        <f aca="false">IFERROR(VLOOKUP(A2596,'[2]Pivot HorizontalMRP'!$A$4:$F$2689,6,0),0)</f>
        <v>0</v>
      </c>
      <c r="R2596" s="1" t="n">
        <f aca="false">IFERROR(VLOOKUP(A2596,'[2]Pivot HorizontalMRP'!$A$4:$G$2689,7,0),0)</f>
        <v>534</v>
      </c>
      <c r="S2596" s="1" t="n">
        <f aca="false">IFERROR(VLOOKUP(A2596,'[2]Pivot HorizontalMRP'!$A$4:$H$2689,8,0),0)</f>
        <v>90</v>
      </c>
      <c r="T2596" s="1" t="n">
        <f aca="false">IFERROR(VLOOKUP(A2596,'[2]Pivot HorizontalMRP'!$A$4:$I$2689,9,0),0)</f>
        <v>135</v>
      </c>
      <c r="U2596" s="1" t="n">
        <f aca="false">IF(I2596="delivery",O2596-SUM(Q2596+R2596),IF(I2596="PO",P2596-SUM(Q2596:R2596)))</f>
        <v>-534</v>
      </c>
      <c r="V2596" s="81" t="n">
        <v>0.18</v>
      </c>
      <c r="W2596" s="81"/>
      <c r="X2596" s="81" t="n">
        <f aca="false">W2596-V2596</f>
        <v>-0.18</v>
      </c>
      <c r="Y2596" s="81"/>
      <c r="Z2596" s="81"/>
      <c r="AA2596" s="81"/>
      <c r="AB2596" s="81"/>
      <c r="AC2596" s="81"/>
      <c r="AD2596" s="81"/>
      <c r="AE2596" s="81"/>
      <c r="AF2596" s="81"/>
      <c r="AG2596" s="81"/>
      <c r="AH2596" s="81"/>
      <c r="AI2596" s="81"/>
      <c r="AJ2596" s="81"/>
      <c r="AK2596" s="81"/>
      <c r="AL2596" s="81"/>
      <c r="AM2596" s="81"/>
      <c r="AN2596" s="81"/>
      <c r="AO2596" s="81" t="str">
        <f aca="false">D2596</f>
        <v>Sanmina</v>
      </c>
      <c r="AP2596" s="1" t="s">
        <v>1474</v>
      </c>
      <c r="AQ2596" s="1"/>
      <c r="AR2596" s="1"/>
      <c r="AS2596" s="1"/>
      <c r="AT2596" s="1"/>
      <c r="AU2596" s="1"/>
      <c r="AV2596" s="1"/>
      <c r="AW2596" s="1"/>
      <c r="AX2596" s="1"/>
      <c r="AY2596" s="1"/>
      <c r="AZ2596" s="1"/>
      <c r="BA2596" s="1"/>
      <c r="BB2596" s="1"/>
      <c r="BC2596" s="1"/>
      <c r="BD2596" s="1"/>
      <c r="BE2596" s="1"/>
      <c r="BF2596" s="1" t="s">
        <v>14668</v>
      </c>
      <c r="BG2596" s="1" t="s">
        <v>183</v>
      </c>
      <c r="BH2596" s="1"/>
      <c r="BI2596" s="1"/>
    </row>
    <row r="2597" customFormat="false" ht="12.75" hidden="false" customHeight="false" outlineLevel="0" collapsed="false">
      <c r="A2597" s="1" t="s">
        <v>2725</v>
      </c>
      <c r="B2597" s="1" t="s">
        <v>2726</v>
      </c>
      <c r="C2597" s="1" t="s">
        <v>177</v>
      </c>
      <c r="D2597" s="1" t="s">
        <v>1471</v>
      </c>
      <c r="E2597" s="1" t="s">
        <v>16923</v>
      </c>
      <c r="F2597" s="1" t="s">
        <v>16924</v>
      </c>
      <c r="G2597" s="1" t="n">
        <v>43</v>
      </c>
      <c r="H2597" s="1" t="n">
        <v>1000</v>
      </c>
      <c r="I2597" s="101" t="s">
        <v>188</v>
      </c>
      <c r="J2597" s="1"/>
      <c r="K2597" s="1" t="n">
        <f aca="false">IFERROR(VLOOKUP(A2597,'[2]Pivot HorizontalMRP'!$A$4:$B$2689,2,0),0)</f>
        <v>0</v>
      </c>
      <c r="L2597" s="1" t="n">
        <f aca="false">IFERROR(VLOOKUP(A2597,'[2]Pivot HorizontalMRP'!$A$4:$C$2689,3,0),0)</f>
        <v>1804</v>
      </c>
      <c r="M2597" s="1" t="n">
        <f aca="false">IFERROR(VLOOKUP(A2597,'[2]Pivot HorizontalMRP'!$A$4:$D$2689,0.4,0),0)</f>
        <v>0</v>
      </c>
      <c r="N2597" s="1" t="n">
        <f aca="false">IFERROR(VLOOKUP(A2597,'[2]Pivot HorizontalMRP'!$A$4:$E$2689,5,0),0)</f>
        <v>0</v>
      </c>
      <c r="O2597" s="1" t="n">
        <f aca="false">K2597+L2597</f>
        <v>1804</v>
      </c>
      <c r="P2597" s="1" t="n">
        <f aca="false">K2597+L2597+M2597+N2597</f>
        <v>1804</v>
      </c>
      <c r="Q2597" s="1" t="n">
        <f aca="false">IFERROR(VLOOKUP(A2597,'[2]Pivot HorizontalMRP'!$A$4:$F$2689,6,0),0)</f>
        <v>1569</v>
      </c>
      <c r="R2597" s="1" t="n">
        <f aca="false">IFERROR(VLOOKUP(A2597,'[2]Pivot HorizontalMRP'!$A$4:$G$2689,7,0),0)</f>
        <v>1074</v>
      </c>
      <c r="S2597" s="1" t="n">
        <f aca="false">IFERROR(VLOOKUP(A2597,'[2]Pivot HorizontalMRP'!$A$4:$H$2689,8,0),0)</f>
        <v>776</v>
      </c>
      <c r="T2597" s="1" t="n">
        <f aca="false">IFERROR(VLOOKUP(A2597,'[2]Pivot HorizontalMRP'!$A$4:$I$2689,9,0),0)</f>
        <v>1170</v>
      </c>
      <c r="U2597" s="1" t="n">
        <f aca="false">IF(I2597="delivery",O2597-SUM(Q2597+R2597),IF(I2597="PO",P2597-SUM(Q2597:R2597)))</f>
        <v>-839</v>
      </c>
      <c r="V2597" s="81" t="n">
        <v>0.14714</v>
      </c>
      <c r="W2597" s="81"/>
      <c r="X2597" s="81" t="n">
        <f aca="false">W2597-V2597</f>
        <v>-0.14714</v>
      </c>
      <c r="Y2597" s="81"/>
      <c r="Z2597" s="81"/>
      <c r="AA2597" s="81" t="n">
        <v>0.14714</v>
      </c>
      <c r="AB2597" s="81"/>
      <c r="AC2597" s="81"/>
      <c r="AD2597" s="81"/>
      <c r="AE2597" s="81"/>
      <c r="AF2597" s="81"/>
      <c r="AG2597" s="81"/>
      <c r="AH2597" s="81"/>
      <c r="AI2597" s="81"/>
      <c r="AJ2597" s="81"/>
      <c r="AK2597" s="81"/>
      <c r="AL2597" s="81"/>
      <c r="AM2597" s="81"/>
      <c r="AN2597" s="81"/>
      <c r="AO2597" s="81" t="str">
        <f aca="false">D2597</f>
        <v>Sanmina</v>
      </c>
      <c r="AP2597" s="1" t="s">
        <v>1474</v>
      </c>
      <c r="AQ2597" s="1"/>
      <c r="AR2597" s="1"/>
      <c r="AS2597" s="1"/>
      <c r="AT2597" s="1"/>
      <c r="AU2597" s="1"/>
      <c r="AV2597" s="1"/>
      <c r="AW2597" s="1"/>
      <c r="AX2597" s="1"/>
      <c r="AY2597" s="1"/>
      <c r="AZ2597" s="1"/>
      <c r="BA2597" s="1"/>
      <c r="BB2597" s="1"/>
      <c r="BC2597" s="1"/>
      <c r="BD2597" s="1"/>
      <c r="BE2597" s="1"/>
      <c r="BF2597" s="1" t="s">
        <v>14668</v>
      </c>
      <c r="BG2597" s="1" t="s">
        <v>183</v>
      </c>
      <c r="BH2597" s="1"/>
      <c r="BI2597" s="1"/>
    </row>
    <row r="2598" customFormat="false" ht="12.75" hidden="false" customHeight="false" outlineLevel="0" collapsed="false">
      <c r="A2598" s="1" t="s">
        <v>2745</v>
      </c>
      <c r="B2598" s="1" t="s">
        <v>2746</v>
      </c>
      <c r="C2598" s="1" t="s">
        <v>177</v>
      </c>
      <c r="D2598" s="1" t="s">
        <v>1471</v>
      </c>
      <c r="E2598" s="1" t="s">
        <v>2747</v>
      </c>
      <c r="F2598" s="1" t="s">
        <v>2748</v>
      </c>
      <c r="G2598" s="1" t="n">
        <v>43</v>
      </c>
      <c r="H2598" s="1" t="n">
        <v>1000</v>
      </c>
      <c r="I2598" s="101" t="s">
        <v>188</v>
      </c>
      <c r="J2598" s="1"/>
      <c r="K2598" s="1" t="n">
        <f aca="false">IFERROR(VLOOKUP(A2598,'[2]Pivot HorizontalMRP'!$A$4:$B$2689,2,0),0)</f>
        <v>0</v>
      </c>
      <c r="L2598" s="1" t="n">
        <f aca="false">IFERROR(VLOOKUP(A2598,'[2]Pivot HorizontalMRP'!$A$4:$C$2689,3,0),0)</f>
        <v>9516</v>
      </c>
      <c r="M2598" s="1" t="n">
        <f aca="false">IFERROR(VLOOKUP(A2598,'[2]Pivot HorizontalMRP'!$A$4:$D$2689,0.4,0),0)</f>
        <v>0</v>
      </c>
      <c r="N2598" s="1" t="n">
        <f aca="false">IFERROR(VLOOKUP(A2598,'[2]Pivot HorizontalMRP'!$A$4:$E$2689,5,0),0)</f>
        <v>12000</v>
      </c>
      <c r="O2598" s="1" t="n">
        <f aca="false">K2598+L2598</f>
        <v>9516</v>
      </c>
      <c r="P2598" s="1" t="n">
        <f aca="false">K2598+L2598+M2598+N2598</f>
        <v>21516</v>
      </c>
      <c r="Q2598" s="1" t="n">
        <f aca="false">IFERROR(VLOOKUP(A2598,'[2]Pivot HorizontalMRP'!$A$4:$F$2689,6,0),0)</f>
        <v>17276</v>
      </c>
      <c r="R2598" s="1" t="n">
        <f aca="false">IFERROR(VLOOKUP(A2598,'[2]Pivot HorizontalMRP'!$A$4:$G$2689,7,0),0)</f>
        <v>8432</v>
      </c>
      <c r="S2598" s="1" t="n">
        <f aca="false">IFERROR(VLOOKUP(A2598,'[2]Pivot HorizontalMRP'!$A$4:$H$2689,8,0),0)</f>
        <v>5636</v>
      </c>
      <c r="T2598" s="1" t="n">
        <f aca="false">IFERROR(VLOOKUP(A2598,'[2]Pivot HorizontalMRP'!$A$4:$I$2689,9,0),0)</f>
        <v>4640</v>
      </c>
      <c r="U2598" s="1" t="n">
        <f aca="false">IF(I2598="delivery",O2598-SUM(Q2598+R2598),IF(I2598="PO",P2598-SUM(Q2598:R2598)))</f>
        <v>-4192</v>
      </c>
      <c r="V2598" s="81" t="n">
        <v>0.024</v>
      </c>
      <c r="W2598" s="81"/>
      <c r="X2598" s="81" t="n">
        <f aca="false">W2598-V2598</f>
        <v>-0.024</v>
      </c>
      <c r="Y2598" s="81"/>
      <c r="Z2598" s="81"/>
      <c r="AA2598" s="81"/>
      <c r="AB2598" s="81"/>
      <c r="AC2598" s="81"/>
      <c r="AD2598" s="81"/>
      <c r="AE2598" s="81"/>
      <c r="AF2598" s="81"/>
      <c r="AG2598" s="81"/>
      <c r="AH2598" s="81"/>
      <c r="AI2598" s="81"/>
      <c r="AJ2598" s="81"/>
      <c r="AK2598" s="81"/>
      <c r="AL2598" s="81"/>
      <c r="AM2598" s="81"/>
      <c r="AN2598" s="81"/>
      <c r="AO2598" s="81" t="str">
        <f aca="false">D2598</f>
        <v>Sanmina</v>
      </c>
      <c r="AP2598" s="1" t="s">
        <v>1474</v>
      </c>
      <c r="AQ2598" s="1"/>
      <c r="AR2598" s="1"/>
      <c r="AS2598" s="1"/>
      <c r="AT2598" s="1"/>
      <c r="AU2598" s="1"/>
      <c r="AV2598" s="1"/>
      <c r="AW2598" s="1"/>
      <c r="AX2598" s="1"/>
      <c r="AY2598" s="1"/>
      <c r="AZ2598" s="1"/>
      <c r="BA2598" s="1"/>
      <c r="BB2598" s="1"/>
      <c r="BC2598" s="1"/>
      <c r="BD2598" s="1"/>
      <c r="BE2598" s="1"/>
      <c r="BF2598" s="1" t="s">
        <v>14668</v>
      </c>
      <c r="BG2598" s="1" t="s">
        <v>183</v>
      </c>
      <c r="BH2598" s="1"/>
      <c r="BI2598" s="1"/>
    </row>
    <row r="2599" customFormat="false" ht="12.75" hidden="false" customHeight="false" outlineLevel="0" collapsed="false">
      <c r="A2599" s="1" t="s">
        <v>2749</v>
      </c>
      <c r="B2599" s="1" t="s">
        <v>2750</v>
      </c>
      <c r="C2599" s="1" t="s">
        <v>177</v>
      </c>
      <c r="D2599" s="1" t="s">
        <v>1471</v>
      </c>
      <c r="E2599" s="1" t="s">
        <v>16925</v>
      </c>
      <c r="F2599" s="1" t="s">
        <v>16926</v>
      </c>
      <c r="G2599" s="1" t="n">
        <v>18</v>
      </c>
      <c r="H2599" s="1" t="n">
        <v>1000</v>
      </c>
      <c r="I2599" s="101" t="s">
        <v>188</v>
      </c>
      <c r="J2599" s="1"/>
      <c r="K2599" s="1" t="n">
        <f aca="false">IFERROR(VLOOKUP(A2599,'[2]Pivot HorizontalMRP'!$A$4:$B$2689,2,0),0)</f>
        <v>0</v>
      </c>
      <c r="L2599" s="1" t="n">
        <f aca="false">IFERROR(VLOOKUP(A2599,'[2]Pivot HorizontalMRP'!$A$4:$C$2689,3,0),0)</f>
        <v>0</v>
      </c>
      <c r="M2599" s="1" t="n">
        <f aca="false">IFERROR(VLOOKUP(A2599,'[2]Pivot HorizontalMRP'!$A$4:$D$2689,0.4,0),0)</f>
        <v>0</v>
      </c>
      <c r="N2599" s="1" t="n">
        <f aca="false">IFERROR(VLOOKUP(A2599,'[2]Pivot HorizontalMRP'!$A$4:$E$2689,5,0),0)</f>
        <v>0</v>
      </c>
      <c r="O2599" s="1" t="n">
        <f aca="false">K2599+L2599</f>
        <v>0</v>
      </c>
      <c r="P2599" s="1" t="n">
        <f aca="false">K2599+L2599+M2599+N2599</f>
        <v>0</v>
      </c>
      <c r="Q2599" s="1" t="n">
        <f aca="false">IFERROR(VLOOKUP(A2599,'[2]Pivot HorizontalMRP'!$A$4:$F$2689,6,0),0)</f>
        <v>0</v>
      </c>
      <c r="R2599" s="1" t="n">
        <f aca="false">IFERROR(VLOOKUP(A2599,'[2]Pivot HorizontalMRP'!$A$4:$G$2689,7,0),0)</f>
        <v>0</v>
      </c>
      <c r="S2599" s="1" t="n">
        <f aca="false">IFERROR(VLOOKUP(A2599,'[2]Pivot HorizontalMRP'!$A$4:$H$2689,8,0),0)</f>
        <v>0</v>
      </c>
      <c r="T2599" s="1" t="n">
        <f aca="false">IFERROR(VLOOKUP(A2599,'[2]Pivot HorizontalMRP'!$A$4:$I$2689,9,0),0)</f>
        <v>0</v>
      </c>
      <c r="U2599" s="1" t="n">
        <f aca="false">IF(I2599="delivery",O2599-SUM(Q2599+R2599),IF(I2599="PO",P2599-SUM(Q2599:R2599)))</f>
        <v>0</v>
      </c>
      <c r="V2599" s="81" t="n">
        <v>0.036</v>
      </c>
      <c r="W2599" s="81"/>
      <c r="X2599" s="81" t="n">
        <f aca="false">W2599-V2599</f>
        <v>-0.036</v>
      </c>
      <c r="Y2599" s="81"/>
      <c r="Z2599" s="81"/>
      <c r="AA2599" s="81"/>
      <c r="AB2599" s="81"/>
      <c r="AC2599" s="81"/>
      <c r="AD2599" s="81"/>
      <c r="AE2599" s="81"/>
      <c r="AF2599" s="81"/>
      <c r="AG2599" s="81"/>
      <c r="AH2599" s="81"/>
      <c r="AI2599" s="81"/>
      <c r="AJ2599" s="81"/>
      <c r="AK2599" s="81"/>
      <c r="AL2599" s="81"/>
      <c r="AM2599" s="81"/>
      <c r="AN2599" s="81"/>
      <c r="AO2599" s="81" t="str">
        <f aca="false">D2599</f>
        <v>Sanmina</v>
      </c>
      <c r="AP2599" s="1" t="s">
        <v>1474</v>
      </c>
      <c r="AQ2599" s="1"/>
      <c r="AR2599" s="1"/>
      <c r="AS2599" s="1"/>
      <c r="AT2599" s="1"/>
      <c r="AU2599" s="1"/>
      <c r="AV2599" s="1"/>
      <c r="AW2599" s="1"/>
      <c r="AX2599" s="1"/>
      <c r="AY2599" s="1"/>
      <c r="AZ2599" s="1"/>
      <c r="BA2599" s="1"/>
      <c r="BB2599" s="1"/>
      <c r="BC2599" s="1"/>
      <c r="BD2599" s="1"/>
      <c r="BE2599" s="1"/>
      <c r="BF2599" s="1" t="s">
        <v>14668</v>
      </c>
      <c r="BG2599" s="1" t="s">
        <v>183</v>
      </c>
      <c r="BH2599" s="1"/>
      <c r="BI2599" s="1"/>
    </row>
    <row r="2600" customFormat="false" ht="12.75" hidden="false" customHeight="false" outlineLevel="0" collapsed="false">
      <c r="A2600" s="1" t="s">
        <v>2753</v>
      </c>
      <c r="B2600" s="1" t="s">
        <v>2754</v>
      </c>
      <c r="C2600" s="1" t="s">
        <v>177</v>
      </c>
      <c r="D2600" s="1" t="s">
        <v>1471</v>
      </c>
      <c r="E2600" s="1" t="s">
        <v>16927</v>
      </c>
      <c r="F2600" s="1" t="s">
        <v>2756</v>
      </c>
      <c r="G2600" s="1" t="n">
        <v>43</v>
      </c>
      <c r="H2600" s="1" t="n">
        <v>1000</v>
      </c>
      <c r="I2600" s="101" t="s">
        <v>188</v>
      </c>
      <c r="J2600" s="1"/>
      <c r="K2600" s="1" t="n">
        <f aca="false">IFERROR(VLOOKUP(A2600,'[2]Pivot HorizontalMRP'!$A$4:$B$2689,2,0),0)</f>
        <v>0</v>
      </c>
      <c r="L2600" s="1" t="n">
        <f aca="false">IFERROR(VLOOKUP(A2600,'[2]Pivot HorizontalMRP'!$A$4:$C$2689,3,0),0)</f>
        <v>5441</v>
      </c>
      <c r="M2600" s="1" t="n">
        <f aca="false">IFERROR(VLOOKUP(A2600,'[2]Pivot HorizontalMRP'!$A$4:$D$2689,0.4,0),0)</f>
        <v>0</v>
      </c>
      <c r="N2600" s="1" t="n">
        <f aca="false">IFERROR(VLOOKUP(A2600,'[2]Pivot HorizontalMRP'!$A$4:$E$2689,5,0),0)</f>
        <v>4000</v>
      </c>
      <c r="O2600" s="1" t="n">
        <f aca="false">K2600+L2600</f>
        <v>5441</v>
      </c>
      <c r="P2600" s="1" t="n">
        <f aca="false">K2600+L2600+M2600+N2600</f>
        <v>9441</v>
      </c>
      <c r="Q2600" s="1" t="n">
        <f aca="false">IFERROR(VLOOKUP(A2600,'[2]Pivot HorizontalMRP'!$A$4:$F$2689,6,0),0)</f>
        <v>8284</v>
      </c>
      <c r="R2600" s="1" t="n">
        <f aca="false">IFERROR(VLOOKUP(A2600,'[2]Pivot HorizontalMRP'!$A$4:$G$2689,7,0),0)</f>
        <v>4216</v>
      </c>
      <c r="S2600" s="1" t="n">
        <f aca="false">IFERROR(VLOOKUP(A2600,'[2]Pivot HorizontalMRP'!$A$4:$H$2689,8,0),0)</f>
        <v>2818</v>
      </c>
      <c r="T2600" s="1" t="n">
        <f aca="false">IFERROR(VLOOKUP(A2600,'[2]Pivot HorizontalMRP'!$A$4:$I$2689,9,0),0)</f>
        <v>2320</v>
      </c>
      <c r="U2600" s="1" t="n">
        <f aca="false">IF(I2600="delivery",O2600-SUM(Q2600+R2600),IF(I2600="PO",P2600-SUM(Q2600:R2600)))</f>
        <v>-3059</v>
      </c>
      <c r="V2600" s="81" t="n">
        <v>0.5</v>
      </c>
      <c r="W2600" s="81"/>
      <c r="X2600" s="81" t="n">
        <f aca="false">W2600-V2600</f>
        <v>-0.5</v>
      </c>
      <c r="Y2600" s="81"/>
      <c r="Z2600" s="81"/>
      <c r="AA2600" s="81" t="n">
        <v>0.45</v>
      </c>
      <c r="AB2600" s="81"/>
      <c r="AC2600" s="81"/>
      <c r="AD2600" s="81"/>
      <c r="AE2600" s="81"/>
      <c r="AF2600" s="81"/>
      <c r="AG2600" s="81"/>
      <c r="AH2600" s="81"/>
      <c r="AI2600" s="81"/>
      <c r="AJ2600" s="81"/>
      <c r="AK2600" s="81"/>
      <c r="AL2600" s="81"/>
      <c r="AM2600" s="81"/>
      <c r="AN2600" s="81"/>
      <c r="AO2600" s="81" t="str">
        <f aca="false">D2600</f>
        <v>Sanmina</v>
      </c>
      <c r="AP2600" s="1" t="s">
        <v>1474</v>
      </c>
      <c r="AQ2600" s="1"/>
      <c r="AR2600" s="1"/>
      <c r="AS2600" s="1"/>
      <c r="AT2600" s="1"/>
      <c r="AU2600" s="1"/>
      <c r="AV2600" s="1"/>
      <c r="AW2600" s="1"/>
      <c r="AX2600" s="1"/>
      <c r="AY2600" s="1"/>
      <c r="AZ2600" s="1"/>
      <c r="BA2600" s="1"/>
      <c r="BB2600" s="1"/>
      <c r="BC2600" s="1"/>
      <c r="BD2600" s="1"/>
      <c r="BE2600" s="1"/>
      <c r="BF2600" s="1" t="s">
        <v>14668</v>
      </c>
      <c r="BG2600" s="1" t="s">
        <v>183</v>
      </c>
      <c r="BH2600" s="1"/>
      <c r="BI2600" s="1"/>
    </row>
    <row r="2601" customFormat="false" ht="12.75" hidden="false" customHeight="false" outlineLevel="0" collapsed="false">
      <c r="A2601" s="1" t="s">
        <v>16928</v>
      </c>
      <c r="B2601" s="1" t="s">
        <v>2971</v>
      </c>
      <c r="C2601" s="1" t="s">
        <v>177</v>
      </c>
      <c r="D2601" s="1" t="s">
        <v>1471</v>
      </c>
      <c r="E2601" s="1" t="s">
        <v>2972</v>
      </c>
      <c r="F2601" s="1" t="s">
        <v>16929</v>
      </c>
      <c r="G2601" s="1" t="n">
        <v>36</v>
      </c>
      <c r="H2601" s="1" t="n">
        <v>500</v>
      </c>
      <c r="I2601" s="101" t="s">
        <v>188</v>
      </c>
      <c r="J2601" s="1"/>
      <c r="K2601" s="1" t="n">
        <f aca="false">IFERROR(VLOOKUP(A2601,'[2]Pivot HorizontalMRP'!$A$4:$B$2689,2,0),0)</f>
        <v>0</v>
      </c>
      <c r="L2601" s="1" t="n">
        <f aca="false">IFERROR(VLOOKUP(A2601,'[2]Pivot HorizontalMRP'!$A$4:$C$2689,3,0),0)</f>
        <v>0</v>
      </c>
      <c r="M2601" s="1" t="n">
        <f aca="false">IFERROR(VLOOKUP(A2601,'[2]Pivot HorizontalMRP'!$A$4:$D$2689,0.4,0),0)</f>
        <v>0</v>
      </c>
      <c r="N2601" s="1" t="n">
        <f aca="false">IFERROR(VLOOKUP(A2601,'[2]Pivot HorizontalMRP'!$A$4:$E$2689,5,0),0)</f>
        <v>0</v>
      </c>
      <c r="O2601" s="1" t="n">
        <f aca="false">K2601+L2601</f>
        <v>0</v>
      </c>
      <c r="P2601" s="1" t="n">
        <f aca="false">K2601+L2601+M2601+N2601</f>
        <v>0</v>
      </c>
      <c r="Q2601" s="1" t="n">
        <f aca="false">IFERROR(VLOOKUP(A2601,'[2]Pivot HorizontalMRP'!$A$4:$F$2689,6,0),0)</f>
        <v>931</v>
      </c>
      <c r="R2601" s="1" t="n">
        <f aca="false">IFERROR(VLOOKUP(A2601,'[2]Pivot HorizontalMRP'!$A$4:$G$2689,7,0),0)</f>
        <v>834</v>
      </c>
      <c r="S2601" s="1" t="n">
        <f aca="false">IFERROR(VLOOKUP(A2601,'[2]Pivot HorizontalMRP'!$A$4:$H$2689,8,0),0)</f>
        <v>767</v>
      </c>
      <c r="T2601" s="1" t="n">
        <f aca="false">IFERROR(VLOOKUP(A2601,'[2]Pivot HorizontalMRP'!$A$4:$I$2689,9,0),0)</f>
        <v>815</v>
      </c>
      <c r="U2601" s="1" t="n">
        <f aca="false">IF(I2601="delivery",O2601-SUM(Q2601+R2601),IF(I2601="PO",P2601-SUM(Q2601:R2601)))</f>
        <v>-1765</v>
      </c>
      <c r="V2601" s="81" t="n">
        <v>1.07</v>
      </c>
      <c r="W2601" s="81"/>
      <c r="X2601" s="81" t="n">
        <f aca="false">W2601-V2601</f>
        <v>-1.07</v>
      </c>
      <c r="Y2601" s="81"/>
      <c r="Z2601" s="81"/>
      <c r="AA2601" s="81"/>
      <c r="AB2601" s="81"/>
      <c r="AC2601" s="81"/>
      <c r="AD2601" s="81"/>
      <c r="AE2601" s="81"/>
      <c r="AF2601" s="81"/>
      <c r="AG2601" s="81"/>
      <c r="AH2601" s="81"/>
      <c r="AI2601" s="81"/>
      <c r="AJ2601" s="81"/>
      <c r="AK2601" s="81"/>
      <c r="AL2601" s="81"/>
      <c r="AM2601" s="81"/>
      <c r="AN2601" s="81"/>
      <c r="AO2601" s="81" t="str">
        <f aca="false">D2601</f>
        <v>Sanmina</v>
      </c>
      <c r="AP2601" s="102" t="s">
        <v>1474</v>
      </c>
      <c r="AQ2601" s="1"/>
      <c r="AR2601" s="1"/>
      <c r="AS2601" s="1"/>
      <c r="AT2601" s="1"/>
      <c r="AU2601" s="1"/>
      <c r="AV2601" s="1"/>
      <c r="AW2601" s="1"/>
      <c r="AX2601" s="1"/>
      <c r="AY2601" s="1"/>
      <c r="AZ2601" s="1"/>
      <c r="BA2601" s="1"/>
      <c r="BB2601" s="1"/>
      <c r="BC2601" s="1"/>
      <c r="BD2601" s="1"/>
      <c r="BE2601" s="1"/>
      <c r="BF2601" s="1" t="s">
        <v>11284</v>
      </c>
      <c r="BG2601" s="1" t="s">
        <v>183</v>
      </c>
      <c r="BH2601" s="1"/>
      <c r="BI2601" s="1"/>
    </row>
    <row r="2602" customFormat="false" ht="12.75" hidden="false" customHeight="false" outlineLevel="0" collapsed="false">
      <c r="A2602" s="1" t="s">
        <v>2970</v>
      </c>
      <c r="B2602" s="1" t="s">
        <v>2971</v>
      </c>
      <c r="C2602" s="1" t="s">
        <v>177</v>
      </c>
      <c r="D2602" s="1" t="s">
        <v>1471</v>
      </c>
      <c r="E2602" s="1" t="s">
        <v>2972</v>
      </c>
      <c r="F2602" s="1" t="s">
        <v>2973</v>
      </c>
      <c r="G2602" s="1" t="n">
        <v>63</v>
      </c>
      <c r="H2602" s="1" t="n">
        <v>100</v>
      </c>
      <c r="I2602" s="101" t="s">
        <v>188</v>
      </c>
      <c r="J2602" s="1"/>
      <c r="K2602" s="1" t="n">
        <f aca="false">IFERROR(VLOOKUP(A2602,'[2]Pivot HorizontalMRP'!$A$4:$B$2689,2,0),0)</f>
        <v>0</v>
      </c>
      <c r="L2602" s="1" t="n">
        <f aca="false">IFERROR(VLOOKUP(A2602,'[2]Pivot HorizontalMRP'!$A$4:$C$2689,3,0),0)</f>
        <v>1150</v>
      </c>
      <c r="M2602" s="1" t="n">
        <f aca="false">IFERROR(VLOOKUP(A2602,'[2]Pivot HorizontalMRP'!$A$4:$D$2689,0.4,0),0)</f>
        <v>0</v>
      </c>
      <c r="N2602" s="1" t="n">
        <f aca="false">IFERROR(VLOOKUP(A2602,'[2]Pivot HorizontalMRP'!$A$4:$E$2689,5,0),0)</f>
        <v>0</v>
      </c>
      <c r="O2602" s="1" t="n">
        <f aca="false">K2602+L2602</f>
        <v>1150</v>
      </c>
      <c r="P2602" s="1" t="n">
        <f aca="false">K2602+L2602+M2602+N2602</f>
        <v>1150</v>
      </c>
      <c r="Q2602" s="1" t="n">
        <f aca="false">IFERROR(VLOOKUP(A2602,'[2]Pivot HorizontalMRP'!$A$4:$F$2689,6,0),0)</f>
        <v>94</v>
      </c>
      <c r="R2602" s="1" t="n">
        <f aca="false">IFERROR(VLOOKUP(A2602,'[2]Pivot HorizontalMRP'!$A$4:$G$2689,7,0),0)</f>
        <v>0</v>
      </c>
      <c r="S2602" s="1" t="n">
        <f aca="false">IFERROR(VLOOKUP(A2602,'[2]Pivot HorizontalMRP'!$A$4:$H$2689,8,0),0)</f>
        <v>0</v>
      </c>
      <c r="T2602" s="1" t="n">
        <f aca="false">IFERROR(VLOOKUP(A2602,'[2]Pivot HorizontalMRP'!$A$4:$I$2689,9,0),0)</f>
        <v>0</v>
      </c>
      <c r="U2602" s="1" t="n">
        <f aca="false">IF(I2602="delivery",O2602-SUM(Q2602+R2602),IF(I2602="PO",P2602-SUM(Q2602:R2602)))</f>
        <v>1056</v>
      </c>
      <c r="V2602" s="81" t="n">
        <v>0.848</v>
      </c>
      <c r="W2602" s="81"/>
      <c r="X2602" s="81" t="n">
        <f aca="false">W2602-V2602</f>
        <v>-0.848</v>
      </c>
      <c r="Y2602" s="81"/>
      <c r="Z2602" s="81"/>
      <c r="AA2602" s="81"/>
      <c r="AB2602" s="81"/>
      <c r="AC2602" s="81"/>
      <c r="AD2602" s="81"/>
      <c r="AE2602" s="81"/>
      <c r="AF2602" s="81"/>
      <c r="AG2602" s="81"/>
      <c r="AH2602" s="81"/>
      <c r="AI2602" s="81"/>
      <c r="AJ2602" s="81"/>
      <c r="AK2602" s="81"/>
      <c r="AL2602" s="81"/>
      <c r="AM2602" s="81"/>
      <c r="AN2602" s="81"/>
      <c r="AO2602" s="81" t="str">
        <f aca="false">D2602</f>
        <v>Sanmina</v>
      </c>
      <c r="AP2602" s="1" t="s">
        <v>1474</v>
      </c>
      <c r="AQ2602" s="1"/>
      <c r="AR2602" s="1"/>
      <c r="AS2602" s="1"/>
      <c r="AT2602" s="1"/>
      <c r="AU2602" s="1"/>
      <c r="AV2602" s="1"/>
      <c r="AW2602" s="1"/>
      <c r="AX2602" s="1"/>
      <c r="AY2602" s="1"/>
      <c r="AZ2602" s="1"/>
      <c r="BA2602" s="1"/>
      <c r="BB2602" s="1"/>
      <c r="BC2602" s="1"/>
      <c r="BD2602" s="1"/>
      <c r="BE2602" s="1"/>
      <c r="BF2602" s="1" t="s">
        <v>14668</v>
      </c>
      <c r="BG2602" s="1" t="s">
        <v>183</v>
      </c>
      <c r="BH2602" s="1"/>
      <c r="BI2602" s="1"/>
    </row>
    <row r="2603" customFormat="false" ht="12.75" hidden="false" customHeight="false" outlineLevel="0" collapsed="false">
      <c r="A2603" s="1" t="s">
        <v>16930</v>
      </c>
      <c r="B2603" s="1" t="s">
        <v>3017</v>
      </c>
      <c r="C2603" s="1" t="s">
        <v>177</v>
      </c>
      <c r="D2603" s="1" t="s">
        <v>1471</v>
      </c>
      <c r="E2603" s="1" t="s">
        <v>3018</v>
      </c>
      <c r="F2603" s="1" t="s">
        <v>3019</v>
      </c>
      <c r="G2603" s="1" t="n">
        <v>55</v>
      </c>
      <c r="H2603" s="1" t="n">
        <v>1</v>
      </c>
      <c r="I2603" s="101" t="s">
        <v>188</v>
      </c>
      <c r="J2603" s="1"/>
      <c r="K2603" s="1" t="n">
        <f aca="false">IFERROR(VLOOKUP(A2603,'[2]Pivot HorizontalMRP'!$A$4:$B$2689,2,0),0)</f>
        <v>0</v>
      </c>
      <c r="L2603" s="1" t="n">
        <f aca="false">IFERROR(VLOOKUP(A2603,'[2]Pivot HorizontalMRP'!$A$4:$C$2689,3,0),0)</f>
        <v>0</v>
      </c>
      <c r="M2603" s="1" t="n">
        <f aca="false">IFERROR(VLOOKUP(A2603,'[2]Pivot HorizontalMRP'!$A$4:$D$2689,0.4,0),0)</f>
        <v>0</v>
      </c>
      <c r="N2603" s="1" t="n">
        <f aca="false">IFERROR(VLOOKUP(A2603,'[2]Pivot HorizontalMRP'!$A$4:$E$2689,5,0),0)</f>
        <v>0</v>
      </c>
      <c r="O2603" s="1" t="n">
        <f aca="false">K2603+L2603</f>
        <v>0</v>
      </c>
      <c r="P2603" s="1" t="n">
        <f aca="false">K2603+L2603+M2603+N2603</f>
        <v>0</v>
      </c>
      <c r="Q2603" s="1" t="n">
        <f aca="false">IFERROR(VLOOKUP(A2603,'[2]Pivot HorizontalMRP'!$A$4:$F$2689,6,0),0)</f>
        <v>0</v>
      </c>
      <c r="R2603" s="1" t="n">
        <f aca="false">IFERROR(VLOOKUP(A2603,'[2]Pivot HorizontalMRP'!$A$4:$G$2689,7,0),0)</f>
        <v>0</v>
      </c>
      <c r="S2603" s="1" t="n">
        <f aca="false">IFERROR(VLOOKUP(A2603,'[2]Pivot HorizontalMRP'!$A$4:$H$2689,8,0),0)</f>
        <v>0</v>
      </c>
      <c r="T2603" s="1" t="n">
        <f aca="false">IFERROR(VLOOKUP(A2603,'[2]Pivot HorizontalMRP'!$A$4:$I$2689,9,0),0)</f>
        <v>0</v>
      </c>
      <c r="U2603" s="1" t="n">
        <f aca="false">IF(I2603="delivery",O2603-SUM(Q2603+R2603),IF(I2603="PO",P2603-SUM(Q2603:R2603)))</f>
        <v>0</v>
      </c>
      <c r="V2603" s="81" t="n">
        <v>1.23</v>
      </c>
      <c r="W2603" s="81"/>
      <c r="X2603" s="81" t="n">
        <f aca="false">W2603-V2603</f>
        <v>-1.23</v>
      </c>
      <c r="Y2603" s="81"/>
      <c r="Z2603" s="81"/>
      <c r="AA2603" s="81"/>
      <c r="AB2603" s="81"/>
      <c r="AC2603" s="81"/>
      <c r="AD2603" s="81"/>
      <c r="AE2603" s="81"/>
      <c r="AF2603" s="81"/>
      <c r="AG2603" s="81"/>
      <c r="AH2603" s="81"/>
      <c r="AI2603" s="81"/>
      <c r="AJ2603" s="81"/>
      <c r="AK2603" s="81"/>
      <c r="AL2603" s="81"/>
      <c r="AM2603" s="81"/>
      <c r="AN2603" s="81"/>
      <c r="AO2603" s="81" t="str">
        <f aca="false">D2603</f>
        <v>Sanmina</v>
      </c>
      <c r="AP2603" s="102" t="s">
        <v>1474</v>
      </c>
      <c r="AQ2603" s="1"/>
      <c r="AR2603" s="1"/>
      <c r="AS2603" s="1"/>
      <c r="AT2603" s="1"/>
      <c r="AU2603" s="1"/>
      <c r="AV2603" s="1"/>
      <c r="AW2603" s="1"/>
      <c r="AX2603" s="1"/>
      <c r="AY2603" s="1"/>
      <c r="AZ2603" s="1"/>
      <c r="BA2603" s="1"/>
      <c r="BB2603" s="1"/>
      <c r="BC2603" s="1"/>
      <c r="BD2603" s="1"/>
      <c r="BE2603" s="1"/>
      <c r="BF2603" s="1" t="s">
        <v>10498</v>
      </c>
      <c r="BG2603" s="1" t="s">
        <v>183</v>
      </c>
      <c r="BH2603" s="1"/>
      <c r="BI2603" s="1"/>
    </row>
    <row r="2604" customFormat="false" ht="12.75" hidden="false" customHeight="false" outlineLevel="0" collapsed="false">
      <c r="A2604" s="1" t="s">
        <v>3016</v>
      </c>
      <c r="B2604" s="1" t="s">
        <v>3017</v>
      </c>
      <c r="C2604" s="1" t="s">
        <v>177</v>
      </c>
      <c r="D2604" s="1" t="s">
        <v>1471</v>
      </c>
      <c r="E2604" s="1" t="s">
        <v>3018</v>
      </c>
      <c r="F2604" s="1" t="s">
        <v>3019</v>
      </c>
      <c r="G2604" s="1" t="n">
        <v>55</v>
      </c>
      <c r="H2604" s="1" t="n">
        <v>13</v>
      </c>
      <c r="I2604" s="101" t="s">
        <v>188</v>
      </c>
      <c r="J2604" s="1"/>
      <c r="K2604" s="1" t="n">
        <f aca="false">IFERROR(VLOOKUP(A2604,'[2]Pivot HorizontalMRP'!$A$4:$B$2689,2,0),0)</f>
        <v>0</v>
      </c>
      <c r="L2604" s="1" t="n">
        <f aca="false">IFERROR(VLOOKUP(A2604,'[2]Pivot HorizontalMRP'!$A$4:$C$2689,3,0),0)</f>
        <v>0</v>
      </c>
      <c r="M2604" s="1" t="n">
        <f aca="false">IFERROR(VLOOKUP(A2604,'[2]Pivot HorizontalMRP'!$A$4:$D$2689,0.4,0),0)</f>
        <v>0</v>
      </c>
      <c r="N2604" s="1" t="n">
        <f aca="false">IFERROR(VLOOKUP(A2604,'[2]Pivot HorizontalMRP'!$A$4:$E$2689,5,0),0)</f>
        <v>26</v>
      </c>
      <c r="O2604" s="1" t="n">
        <f aca="false">K2604+L2604</f>
        <v>0</v>
      </c>
      <c r="P2604" s="1" t="n">
        <f aca="false">K2604+L2604+M2604+N2604</f>
        <v>26</v>
      </c>
      <c r="Q2604" s="1" t="n">
        <f aca="false">IFERROR(VLOOKUP(A2604,'[2]Pivot HorizontalMRP'!$A$4:$F$2689,6,0),0)</f>
        <v>16.38</v>
      </c>
      <c r="R2604" s="1" t="n">
        <f aca="false">IFERROR(VLOOKUP(A2604,'[2]Pivot HorizontalMRP'!$A$4:$G$2689,7,0),0)</f>
        <v>14.832</v>
      </c>
      <c r="S2604" s="1" t="n">
        <f aca="false">IFERROR(VLOOKUP(A2604,'[2]Pivot HorizontalMRP'!$A$4:$H$2689,8,0),0)</f>
        <v>15.228</v>
      </c>
      <c r="T2604" s="1" t="n">
        <f aca="false">IFERROR(VLOOKUP(A2604,'[2]Pivot HorizontalMRP'!$A$4:$I$2689,9,0),0)</f>
        <v>15.66</v>
      </c>
      <c r="U2604" s="1" t="n">
        <f aca="false">IF(I2604="delivery",O2604-SUM(Q2604+R2604),IF(I2604="PO",P2604-SUM(Q2604:R2604)))</f>
        <v>-5.212</v>
      </c>
      <c r="V2604" s="81" t="n">
        <v>1.67</v>
      </c>
      <c r="W2604" s="81"/>
      <c r="X2604" s="81" t="n">
        <f aca="false">W2604-V2604</f>
        <v>-1.67</v>
      </c>
      <c r="Y2604" s="81"/>
      <c r="Z2604" s="81"/>
      <c r="AA2604" s="81"/>
      <c r="AB2604" s="81"/>
      <c r="AC2604" s="81"/>
      <c r="AD2604" s="81"/>
      <c r="AE2604" s="81"/>
      <c r="AF2604" s="81"/>
      <c r="AG2604" s="81"/>
      <c r="AH2604" s="81"/>
      <c r="AI2604" s="81"/>
      <c r="AJ2604" s="81"/>
      <c r="AK2604" s="81"/>
      <c r="AL2604" s="81"/>
      <c r="AM2604" s="81"/>
      <c r="AN2604" s="81"/>
      <c r="AO2604" s="81" t="str">
        <f aca="false">D2604</f>
        <v>Sanmina</v>
      </c>
      <c r="AP2604" s="1" t="s">
        <v>1474</v>
      </c>
      <c r="AQ2604" s="1"/>
      <c r="AR2604" s="1"/>
      <c r="AS2604" s="1"/>
      <c r="AT2604" s="1"/>
      <c r="AU2604" s="1"/>
      <c r="AV2604" s="1"/>
      <c r="AW2604" s="1"/>
      <c r="AX2604" s="1"/>
      <c r="AY2604" s="1"/>
      <c r="AZ2604" s="1"/>
      <c r="BA2604" s="1"/>
      <c r="BB2604" s="1"/>
      <c r="BC2604" s="1"/>
      <c r="BD2604" s="1"/>
      <c r="BE2604" s="1"/>
      <c r="BF2604" s="1" t="s">
        <v>14668</v>
      </c>
      <c r="BG2604" s="1" t="s">
        <v>183</v>
      </c>
      <c r="BH2604" s="1"/>
      <c r="BI2604" s="1"/>
    </row>
    <row r="2605" customFormat="false" ht="12.75" hidden="false" customHeight="false" outlineLevel="0" collapsed="false">
      <c r="A2605" s="1" t="s">
        <v>16931</v>
      </c>
      <c r="B2605" s="1" t="s">
        <v>3021</v>
      </c>
      <c r="C2605" s="1" t="s">
        <v>177</v>
      </c>
      <c r="D2605" s="1" t="s">
        <v>1471</v>
      </c>
      <c r="E2605" s="1" t="s">
        <v>3022</v>
      </c>
      <c r="F2605" s="1" t="s">
        <v>1657</v>
      </c>
      <c r="G2605" s="1" t="n">
        <v>55</v>
      </c>
      <c r="H2605" s="1" t="n">
        <v>1</v>
      </c>
      <c r="I2605" s="101" t="s">
        <v>188</v>
      </c>
      <c r="J2605" s="1"/>
      <c r="K2605" s="1" t="n">
        <f aca="false">IFERROR(VLOOKUP(A2605,'[2]Pivot HorizontalMRP'!$A$4:$B$2689,2,0),0)</f>
        <v>0</v>
      </c>
      <c r="L2605" s="1" t="n">
        <f aca="false">IFERROR(VLOOKUP(A2605,'[2]Pivot HorizontalMRP'!$A$4:$C$2689,3,0),0)</f>
        <v>0</v>
      </c>
      <c r="M2605" s="1" t="n">
        <f aca="false">IFERROR(VLOOKUP(A2605,'[2]Pivot HorizontalMRP'!$A$4:$D$2689,0.4,0),0)</f>
        <v>0</v>
      </c>
      <c r="N2605" s="1" t="n">
        <f aca="false">IFERROR(VLOOKUP(A2605,'[2]Pivot HorizontalMRP'!$A$4:$E$2689,5,0),0)</f>
        <v>0</v>
      </c>
      <c r="O2605" s="1" t="n">
        <f aca="false">K2605+L2605</f>
        <v>0</v>
      </c>
      <c r="P2605" s="1" t="n">
        <f aca="false">K2605+L2605+M2605+N2605</f>
        <v>0</v>
      </c>
      <c r="Q2605" s="1" t="n">
        <f aca="false">IFERROR(VLOOKUP(A2605,'[2]Pivot HorizontalMRP'!$A$4:$F$2689,6,0),0)</f>
        <v>0</v>
      </c>
      <c r="R2605" s="1" t="n">
        <f aca="false">IFERROR(VLOOKUP(A2605,'[2]Pivot HorizontalMRP'!$A$4:$G$2689,7,0),0)</f>
        <v>0</v>
      </c>
      <c r="S2605" s="1" t="n">
        <f aca="false">IFERROR(VLOOKUP(A2605,'[2]Pivot HorizontalMRP'!$A$4:$H$2689,8,0),0)</f>
        <v>0</v>
      </c>
      <c r="T2605" s="1" t="n">
        <f aca="false">IFERROR(VLOOKUP(A2605,'[2]Pivot HorizontalMRP'!$A$4:$I$2689,9,0),0)</f>
        <v>0</v>
      </c>
      <c r="U2605" s="1" t="n">
        <f aca="false">IF(I2605="delivery",O2605-SUM(Q2605+R2605),IF(I2605="PO",P2605-SUM(Q2605:R2605)))</f>
        <v>0</v>
      </c>
      <c r="V2605" s="81" t="n">
        <v>0.36</v>
      </c>
      <c r="W2605" s="81"/>
      <c r="X2605" s="81" t="n">
        <f aca="false">W2605-V2605</f>
        <v>-0.36</v>
      </c>
      <c r="Y2605" s="81"/>
      <c r="Z2605" s="81"/>
      <c r="AA2605" s="81"/>
      <c r="AB2605" s="81"/>
      <c r="AC2605" s="81"/>
      <c r="AD2605" s="81"/>
      <c r="AE2605" s="81"/>
      <c r="AF2605" s="81"/>
      <c r="AG2605" s="81"/>
      <c r="AH2605" s="81"/>
      <c r="AI2605" s="81"/>
      <c r="AJ2605" s="81"/>
      <c r="AK2605" s="81"/>
      <c r="AL2605" s="81"/>
      <c r="AM2605" s="81"/>
      <c r="AN2605" s="81"/>
      <c r="AO2605" s="81" t="str">
        <f aca="false">D2605</f>
        <v>Sanmina</v>
      </c>
      <c r="AP2605" s="102" t="s">
        <v>1474</v>
      </c>
      <c r="AQ2605" s="1"/>
      <c r="AR2605" s="1"/>
      <c r="AS2605" s="1"/>
      <c r="AT2605" s="1"/>
      <c r="AU2605" s="1"/>
      <c r="AV2605" s="1"/>
      <c r="AW2605" s="1"/>
      <c r="AX2605" s="1"/>
      <c r="AY2605" s="1"/>
      <c r="AZ2605" s="1"/>
      <c r="BA2605" s="1"/>
      <c r="BB2605" s="1"/>
      <c r="BC2605" s="1"/>
      <c r="BD2605" s="1"/>
      <c r="BE2605" s="1"/>
      <c r="BF2605" s="1" t="s">
        <v>10498</v>
      </c>
      <c r="BG2605" s="1" t="s">
        <v>183</v>
      </c>
      <c r="BH2605" s="1"/>
      <c r="BI2605" s="1"/>
    </row>
    <row r="2606" customFormat="false" ht="12.75" hidden="false" customHeight="false" outlineLevel="0" collapsed="false">
      <c r="A2606" s="1" t="s">
        <v>3020</v>
      </c>
      <c r="B2606" s="1" t="s">
        <v>3021</v>
      </c>
      <c r="C2606" s="1" t="s">
        <v>177</v>
      </c>
      <c r="D2606" s="1" t="s">
        <v>1471</v>
      </c>
      <c r="E2606" s="1" t="s">
        <v>3022</v>
      </c>
      <c r="F2606" s="1" t="s">
        <v>1657</v>
      </c>
      <c r="G2606" s="1" t="n">
        <v>55</v>
      </c>
      <c r="H2606" s="1" t="n">
        <v>25</v>
      </c>
      <c r="I2606" s="101" t="s">
        <v>188</v>
      </c>
      <c r="J2606" s="1"/>
      <c r="K2606" s="1" t="n">
        <f aca="false">IFERROR(VLOOKUP(A2606,'[2]Pivot HorizontalMRP'!$A$4:$B$2689,2,0),0)</f>
        <v>0</v>
      </c>
      <c r="L2606" s="1" t="n">
        <f aca="false">IFERROR(VLOOKUP(A2606,'[2]Pivot HorizontalMRP'!$A$4:$C$2689,3,0),0)</f>
        <v>150</v>
      </c>
      <c r="M2606" s="1" t="n">
        <f aca="false">IFERROR(VLOOKUP(A2606,'[2]Pivot HorizontalMRP'!$A$4:$D$2689,0.4,0),0)</f>
        <v>0</v>
      </c>
      <c r="N2606" s="1" t="n">
        <f aca="false">IFERROR(VLOOKUP(A2606,'[2]Pivot HorizontalMRP'!$A$4:$E$2689,5,0),0)</f>
        <v>0</v>
      </c>
      <c r="O2606" s="1" t="n">
        <f aca="false">K2606+L2606</f>
        <v>150</v>
      </c>
      <c r="P2606" s="1" t="n">
        <f aca="false">K2606+L2606+M2606+N2606</f>
        <v>150</v>
      </c>
      <c r="Q2606" s="1" t="n">
        <f aca="false">IFERROR(VLOOKUP(A2606,'[2]Pivot HorizontalMRP'!$A$4:$F$2689,6,0),0)</f>
        <v>81.9</v>
      </c>
      <c r="R2606" s="1" t="n">
        <f aca="false">IFERROR(VLOOKUP(A2606,'[2]Pivot HorizontalMRP'!$A$4:$G$2689,7,0),0)</f>
        <v>74.16</v>
      </c>
      <c r="S2606" s="1" t="n">
        <f aca="false">IFERROR(VLOOKUP(A2606,'[2]Pivot HorizontalMRP'!$A$4:$H$2689,8,0),0)</f>
        <v>76.14</v>
      </c>
      <c r="T2606" s="1" t="n">
        <f aca="false">IFERROR(VLOOKUP(A2606,'[2]Pivot HorizontalMRP'!$A$4:$I$2689,9,0),0)</f>
        <v>78.3</v>
      </c>
      <c r="U2606" s="1" t="n">
        <f aca="false">IF(I2606="delivery",O2606-SUM(Q2606+R2606),IF(I2606="PO",P2606-SUM(Q2606:R2606)))</f>
        <v>-6.06</v>
      </c>
      <c r="V2606" s="81" t="n">
        <v>1.1456</v>
      </c>
      <c r="W2606" s="81"/>
      <c r="X2606" s="81" t="n">
        <f aca="false">W2606-V2606</f>
        <v>-1.1456</v>
      </c>
      <c r="Y2606" s="81"/>
      <c r="Z2606" s="81"/>
      <c r="AA2606" s="81" t="n">
        <v>1.1456</v>
      </c>
      <c r="AB2606" s="81"/>
      <c r="AC2606" s="81"/>
      <c r="AD2606" s="81"/>
      <c r="AE2606" s="81"/>
      <c r="AF2606" s="81"/>
      <c r="AG2606" s="81"/>
      <c r="AH2606" s="81"/>
      <c r="AI2606" s="81"/>
      <c r="AJ2606" s="81"/>
      <c r="AK2606" s="81"/>
      <c r="AL2606" s="81"/>
      <c r="AM2606" s="81"/>
      <c r="AN2606" s="81"/>
      <c r="AO2606" s="81" t="str">
        <f aca="false">D2606</f>
        <v>Sanmina</v>
      </c>
      <c r="AP2606" s="1" t="s">
        <v>1474</v>
      </c>
      <c r="AQ2606" s="1"/>
      <c r="AR2606" s="1"/>
      <c r="AS2606" s="1"/>
      <c r="AT2606" s="1"/>
      <c r="AU2606" s="1"/>
      <c r="AV2606" s="1"/>
      <c r="AW2606" s="1"/>
      <c r="AX2606" s="1"/>
      <c r="AY2606" s="1"/>
      <c r="AZ2606" s="1"/>
      <c r="BA2606" s="1"/>
      <c r="BB2606" s="1"/>
      <c r="BC2606" s="1"/>
      <c r="BD2606" s="1"/>
      <c r="BE2606" s="1"/>
      <c r="BF2606" s="1" t="s">
        <v>14668</v>
      </c>
      <c r="BG2606" s="1" t="s">
        <v>183</v>
      </c>
      <c r="BH2606" s="1"/>
      <c r="BI2606" s="1"/>
    </row>
    <row r="2607" customFormat="false" ht="12.75" hidden="false" customHeight="false" outlineLevel="0" collapsed="false">
      <c r="A2607" s="1" t="s">
        <v>3023</v>
      </c>
      <c r="B2607" s="1" t="s">
        <v>3024</v>
      </c>
      <c r="C2607" s="1" t="s">
        <v>177</v>
      </c>
      <c r="D2607" s="1" t="s">
        <v>1471</v>
      </c>
      <c r="E2607" s="1" t="s">
        <v>16932</v>
      </c>
      <c r="F2607" s="1" t="s">
        <v>3026</v>
      </c>
      <c r="G2607" s="1" t="n">
        <v>63</v>
      </c>
      <c r="H2607" s="1" t="n">
        <v>100</v>
      </c>
      <c r="I2607" s="101" t="s">
        <v>188</v>
      </c>
      <c r="J2607" s="1"/>
      <c r="K2607" s="1" t="n">
        <f aca="false">IFERROR(VLOOKUP(A2607,'[2]Pivot HorizontalMRP'!$A$4:$B$2689,2,0),0)</f>
        <v>0</v>
      </c>
      <c r="L2607" s="1" t="n">
        <f aca="false">IFERROR(VLOOKUP(A2607,'[2]Pivot HorizontalMRP'!$A$4:$C$2689,3,0),0)</f>
        <v>157</v>
      </c>
      <c r="M2607" s="1" t="n">
        <f aca="false">IFERROR(VLOOKUP(A2607,'[2]Pivot HorizontalMRP'!$A$4:$D$2689,0.4,0),0)</f>
        <v>0</v>
      </c>
      <c r="N2607" s="1" t="n">
        <f aca="false">IFERROR(VLOOKUP(A2607,'[2]Pivot HorizontalMRP'!$A$4:$E$2689,5,0),0)</f>
        <v>300</v>
      </c>
      <c r="O2607" s="1" t="n">
        <f aca="false">K2607+L2607</f>
        <v>157</v>
      </c>
      <c r="P2607" s="1" t="n">
        <f aca="false">K2607+L2607+M2607+N2607</f>
        <v>457</v>
      </c>
      <c r="Q2607" s="1" t="n">
        <f aca="false">IFERROR(VLOOKUP(A2607,'[2]Pivot HorizontalMRP'!$A$4:$F$2689,6,0),0)</f>
        <v>406</v>
      </c>
      <c r="R2607" s="1" t="n">
        <f aca="false">IFERROR(VLOOKUP(A2607,'[2]Pivot HorizontalMRP'!$A$4:$G$2689,7,0),0)</f>
        <v>359</v>
      </c>
      <c r="S2607" s="1" t="n">
        <f aca="false">IFERROR(VLOOKUP(A2607,'[2]Pivot HorizontalMRP'!$A$4:$H$2689,8,0),0)</f>
        <v>252</v>
      </c>
      <c r="T2607" s="1" t="n">
        <f aca="false">IFERROR(VLOOKUP(A2607,'[2]Pivot HorizontalMRP'!$A$4:$I$2689,9,0),0)</f>
        <v>363</v>
      </c>
      <c r="U2607" s="1" t="n">
        <f aca="false">IF(I2607="delivery",O2607-SUM(Q2607+R2607),IF(I2607="PO",P2607-SUM(Q2607:R2607)))</f>
        <v>-308</v>
      </c>
      <c r="V2607" s="81" t="n">
        <v>0.46</v>
      </c>
      <c r="W2607" s="81"/>
      <c r="X2607" s="81" t="n">
        <f aca="false">W2607-V2607</f>
        <v>-0.46</v>
      </c>
      <c r="Y2607" s="81"/>
      <c r="Z2607" s="81"/>
      <c r="AA2607" s="81" t="n">
        <v>0.4897</v>
      </c>
      <c r="AB2607" s="81"/>
      <c r="AC2607" s="81"/>
      <c r="AD2607" s="81"/>
      <c r="AE2607" s="81"/>
      <c r="AF2607" s="81"/>
      <c r="AG2607" s="81"/>
      <c r="AH2607" s="81"/>
      <c r="AI2607" s="81"/>
      <c r="AJ2607" s="81"/>
      <c r="AK2607" s="81"/>
      <c r="AL2607" s="81"/>
      <c r="AM2607" s="81"/>
      <c r="AN2607" s="81"/>
      <c r="AO2607" s="81" t="str">
        <f aca="false">D2607</f>
        <v>Sanmina</v>
      </c>
      <c r="AP2607" s="1" t="s">
        <v>1474</v>
      </c>
      <c r="AQ2607" s="1"/>
      <c r="AR2607" s="1"/>
      <c r="AS2607" s="1"/>
      <c r="AT2607" s="1"/>
      <c r="AU2607" s="1"/>
      <c r="AV2607" s="1"/>
      <c r="AW2607" s="1"/>
      <c r="AX2607" s="1"/>
      <c r="AY2607" s="1"/>
      <c r="AZ2607" s="1"/>
      <c r="BA2607" s="1"/>
      <c r="BB2607" s="1"/>
      <c r="BC2607" s="1"/>
      <c r="BD2607" s="1"/>
      <c r="BE2607" s="1"/>
      <c r="BF2607" s="1" t="s">
        <v>14668</v>
      </c>
      <c r="BG2607" s="1" t="s">
        <v>183</v>
      </c>
      <c r="BH2607" s="1"/>
      <c r="BI2607" s="1"/>
    </row>
    <row r="2608" customFormat="false" ht="12.75" hidden="false" customHeight="false" outlineLevel="0" collapsed="false">
      <c r="A2608" s="1" t="s">
        <v>3027</v>
      </c>
      <c r="B2608" s="1" t="s">
        <v>3028</v>
      </c>
      <c r="C2608" s="1" t="s">
        <v>177</v>
      </c>
      <c r="D2608" s="1" t="s">
        <v>1471</v>
      </c>
      <c r="E2608" s="1" t="s">
        <v>16933</v>
      </c>
      <c r="F2608" s="1" t="s">
        <v>3030</v>
      </c>
      <c r="G2608" s="1" t="n">
        <v>63</v>
      </c>
      <c r="H2608" s="1" t="n">
        <v>100</v>
      </c>
      <c r="I2608" s="101" t="s">
        <v>188</v>
      </c>
      <c r="J2608" s="1"/>
      <c r="K2608" s="1" t="n">
        <f aca="false">IFERROR(VLOOKUP(A2608,'[2]Pivot HorizontalMRP'!$A$4:$B$2689,2,0),0)</f>
        <v>0</v>
      </c>
      <c r="L2608" s="1" t="n">
        <f aca="false">IFERROR(VLOOKUP(A2608,'[2]Pivot HorizontalMRP'!$A$4:$C$2689,3,0),0)</f>
        <v>1043</v>
      </c>
      <c r="M2608" s="1" t="n">
        <f aca="false">IFERROR(VLOOKUP(A2608,'[2]Pivot HorizontalMRP'!$A$4:$D$2689,0.4,0),0)</f>
        <v>0</v>
      </c>
      <c r="N2608" s="1" t="n">
        <f aca="false">IFERROR(VLOOKUP(A2608,'[2]Pivot HorizontalMRP'!$A$4:$E$2689,5,0),0)</f>
        <v>1400</v>
      </c>
      <c r="O2608" s="1" t="n">
        <f aca="false">K2608+L2608</f>
        <v>1043</v>
      </c>
      <c r="P2608" s="1" t="n">
        <f aca="false">K2608+L2608+M2608+N2608</f>
        <v>2443</v>
      </c>
      <c r="Q2608" s="1" t="n">
        <f aca="false">IFERROR(VLOOKUP(A2608,'[2]Pivot HorizontalMRP'!$A$4:$F$2689,6,0),0)</f>
        <v>2540</v>
      </c>
      <c r="R2608" s="1" t="n">
        <f aca="false">IFERROR(VLOOKUP(A2608,'[2]Pivot HorizontalMRP'!$A$4:$G$2689,7,0),0)</f>
        <v>1370</v>
      </c>
      <c r="S2608" s="1" t="n">
        <f aca="false">IFERROR(VLOOKUP(A2608,'[2]Pivot HorizontalMRP'!$A$4:$H$2689,8,0),0)</f>
        <v>1249</v>
      </c>
      <c r="T2608" s="1" t="n">
        <f aca="false">IFERROR(VLOOKUP(A2608,'[2]Pivot HorizontalMRP'!$A$4:$I$2689,9,0),0)</f>
        <v>1370</v>
      </c>
      <c r="U2608" s="1" t="n">
        <f aca="false">IF(I2608="delivery",O2608-SUM(Q2608+R2608),IF(I2608="PO",P2608-SUM(Q2608:R2608)))</f>
        <v>-1467</v>
      </c>
      <c r="V2608" s="81" t="n">
        <v>0.436</v>
      </c>
      <c r="W2608" s="81"/>
      <c r="X2608" s="81" t="n">
        <f aca="false">W2608-V2608</f>
        <v>-0.436</v>
      </c>
      <c r="Y2608" s="81"/>
      <c r="Z2608" s="81"/>
      <c r="AA2608" s="81" t="n">
        <v>0.436</v>
      </c>
      <c r="AB2608" s="81"/>
      <c r="AC2608" s="81"/>
      <c r="AD2608" s="81"/>
      <c r="AE2608" s="81"/>
      <c r="AF2608" s="81"/>
      <c r="AG2608" s="81"/>
      <c r="AH2608" s="81"/>
      <c r="AI2608" s="81"/>
      <c r="AJ2608" s="81"/>
      <c r="AK2608" s="81"/>
      <c r="AL2608" s="81"/>
      <c r="AM2608" s="81"/>
      <c r="AN2608" s="81"/>
      <c r="AO2608" s="81" t="str">
        <f aca="false">D2608</f>
        <v>Sanmina</v>
      </c>
      <c r="AP2608" s="1" t="s">
        <v>1474</v>
      </c>
      <c r="AQ2608" s="1"/>
      <c r="AR2608" s="1"/>
      <c r="AS2608" s="1"/>
      <c r="AT2608" s="1"/>
      <c r="AU2608" s="1"/>
      <c r="AV2608" s="1"/>
      <c r="AW2608" s="1"/>
      <c r="AX2608" s="1"/>
      <c r="AY2608" s="1"/>
      <c r="AZ2608" s="1"/>
      <c r="BA2608" s="1"/>
      <c r="BB2608" s="1"/>
      <c r="BC2608" s="1"/>
      <c r="BD2608" s="1"/>
      <c r="BE2608" s="1"/>
      <c r="BF2608" s="1" t="s">
        <v>14668</v>
      </c>
      <c r="BG2608" s="1" t="s">
        <v>183</v>
      </c>
      <c r="BH2608" s="1"/>
      <c r="BI2608" s="1"/>
    </row>
    <row r="2609" customFormat="false" ht="12.75" hidden="false" customHeight="false" outlineLevel="0" collapsed="false">
      <c r="A2609" s="1" t="s">
        <v>3031</v>
      </c>
      <c r="B2609" s="1" t="s">
        <v>3032</v>
      </c>
      <c r="C2609" s="1" t="s">
        <v>177</v>
      </c>
      <c r="D2609" s="1" t="s">
        <v>1471</v>
      </c>
      <c r="E2609" s="1" t="s">
        <v>3033</v>
      </c>
      <c r="F2609" s="1" t="s">
        <v>16934</v>
      </c>
      <c r="G2609" s="1" t="n">
        <v>38</v>
      </c>
      <c r="H2609" s="1" t="n">
        <v>1</v>
      </c>
      <c r="I2609" s="101" t="s">
        <v>188</v>
      </c>
      <c r="J2609" s="1"/>
      <c r="K2609" s="1" t="n">
        <f aca="false">IFERROR(VLOOKUP(A2609,'[2]Pivot HorizontalMRP'!$A$4:$B$2689,2,0),0)</f>
        <v>0</v>
      </c>
      <c r="L2609" s="1" t="n">
        <f aca="false">IFERROR(VLOOKUP(A2609,'[2]Pivot HorizontalMRP'!$A$4:$C$2689,3,0),0)</f>
        <v>3530</v>
      </c>
      <c r="M2609" s="1" t="n">
        <f aca="false">IFERROR(VLOOKUP(A2609,'[2]Pivot HorizontalMRP'!$A$4:$D$2689,0.4,0),0)</f>
        <v>0</v>
      </c>
      <c r="N2609" s="1" t="n">
        <f aca="false">IFERROR(VLOOKUP(A2609,'[2]Pivot HorizontalMRP'!$A$4:$E$2689,5,0),0)</f>
        <v>0</v>
      </c>
      <c r="O2609" s="1" t="n">
        <f aca="false">K2609+L2609</f>
        <v>3530</v>
      </c>
      <c r="P2609" s="1" t="n">
        <f aca="false">K2609+L2609+M2609+N2609</f>
        <v>3530</v>
      </c>
      <c r="Q2609" s="1" t="n">
        <f aca="false">IFERROR(VLOOKUP(A2609,'[2]Pivot HorizontalMRP'!$A$4:$F$2689,6,0),0)</f>
        <v>2643</v>
      </c>
      <c r="R2609" s="1" t="n">
        <f aca="false">IFERROR(VLOOKUP(A2609,'[2]Pivot HorizontalMRP'!$A$4:$G$2689,7,0),0)</f>
        <v>3489</v>
      </c>
      <c r="S2609" s="1" t="n">
        <f aca="false">IFERROR(VLOOKUP(A2609,'[2]Pivot HorizontalMRP'!$A$4:$H$2689,8,0),0)</f>
        <v>2283</v>
      </c>
      <c r="T2609" s="1" t="n">
        <f aca="false">IFERROR(VLOOKUP(A2609,'[2]Pivot HorizontalMRP'!$A$4:$I$2689,9,0),0)</f>
        <v>2395</v>
      </c>
      <c r="U2609" s="1" t="n">
        <f aca="false">IF(I2609="delivery",O2609-SUM(Q2609+R2609),IF(I2609="PO",P2609-SUM(Q2609:R2609)))</f>
        <v>-2602</v>
      </c>
      <c r="V2609" s="81" t="n">
        <v>0.0077</v>
      </c>
      <c r="W2609" s="81"/>
      <c r="X2609" s="81" t="n">
        <f aca="false">W2609-V2609</f>
        <v>-0.0077</v>
      </c>
      <c r="Y2609" s="81"/>
      <c r="Z2609" s="81"/>
      <c r="AA2609" s="81"/>
      <c r="AB2609" s="81"/>
      <c r="AC2609" s="81"/>
      <c r="AD2609" s="81"/>
      <c r="AE2609" s="81"/>
      <c r="AF2609" s="81"/>
      <c r="AG2609" s="81"/>
      <c r="AH2609" s="81"/>
      <c r="AI2609" s="81"/>
      <c r="AJ2609" s="81"/>
      <c r="AK2609" s="81"/>
      <c r="AL2609" s="81"/>
      <c r="AM2609" s="81"/>
      <c r="AN2609" s="81"/>
      <c r="AO2609" s="81" t="str">
        <f aca="false">D2609</f>
        <v>Sanmina</v>
      </c>
      <c r="AP2609" s="1" t="s">
        <v>1474</v>
      </c>
      <c r="AQ2609" s="1"/>
      <c r="AR2609" s="1"/>
      <c r="AS2609" s="1"/>
      <c r="AT2609" s="1"/>
      <c r="AU2609" s="1"/>
      <c r="AV2609" s="1"/>
      <c r="AW2609" s="1"/>
      <c r="AX2609" s="1"/>
      <c r="AY2609" s="1"/>
      <c r="AZ2609" s="1"/>
      <c r="BA2609" s="1"/>
      <c r="BB2609" s="1"/>
      <c r="BC2609" s="1"/>
      <c r="BD2609" s="1"/>
      <c r="BE2609" s="1"/>
      <c r="BF2609" s="1" t="s">
        <v>14668</v>
      </c>
      <c r="BG2609" s="1" t="s">
        <v>183</v>
      </c>
      <c r="BH2609" s="1"/>
      <c r="BI2609" s="1"/>
    </row>
    <row r="2610" customFormat="false" ht="12.75" hidden="false" customHeight="false" outlineLevel="0" collapsed="false">
      <c r="A2610" s="1" t="s">
        <v>10207</v>
      </c>
      <c r="B2610" s="1" t="s">
        <v>10208</v>
      </c>
      <c r="C2610" s="1" t="s">
        <v>177</v>
      </c>
      <c r="D2610" s="1" t="s">
        <v>1471</v>
      </c>
      <c r="E2610" s="1" t="s">
        <v>16935</v>
      </c>
      <c r="F2610" s="1" t="s">
        <v>10210</v>
      </c>
      <c r="G2610" s="1" t="n">
        <v>93</v>
      </c>
      <c r="H2610" s="1" t="n">
        <v>4000</v>
      </c>
      <c r="I2610" s="101" t="s">
        <v>180</v>
      </c>
      <c r="J2610" s="1"/>
      <c r="K2610" s="1" t="n">
        <f aca="false">IFERROR(VLOOKUP(A2610,'[2]Pivot HorizontalMRP'!$A$4:$B$2689,2,0),0)</f>
        <v>0</v>
      </c>
      <c r="L2610" s="1" t="n">
        <f aca="false">IFERROR(VLOOKUP(A2610,'[2]Pivot HorizontalMRP'!$A$4:$C$2689,3,0),0)</f>
        <v>7563</v>
      </c>
      <c r="M2610" s="1" t="n">
        <f aca="false">IFERROR(VLOOKUP(A2610,'[2]Pivot HorizontalMRP'!$A$4:$D$2689,0.4,0),0)</f>
        <v>0</v>
      </c>
      <c r="N2610" s="1" t="n">
        <f aca="false">IFERROR(VLOOKUP(A2610,'[2]Pivot HorizontalMRP'!$A$4:$E$2689,5,0),0)</f>
        <v>0</v>
      </c>
      <c r="O2610" s="1" t="n">
        <f aca="false">K2610+L2610</f>
        <v>7563</v>
      </c>
      <c r="P2610" s="1" t="n">
        <f aca="false">K2610+L2610+M2610+N2610</f>
        <v>7563</v>
      </c>
      <c r="Q2610" s="1" t="n">
        <f aca="false">IFERROR(VLOOKUP(A2610,'[2]Pivot HorizontalMRP'!$A$4:$F$2689,6,0),0)</f>
        <v>2125</v>
      </c>
      <c r="R2610" s="1" t="n">
        <f aca="false">IFERROR(VLOOKUP(A2610,'[2]Pivot HorizontalMRP'!$A$4:$G$2689,7,0),0)</f>
        <v>2811</v>
      </c>
      <c r="S2610" s="1" t="n">
        <f aca="false">IFERROR(VLOOKUP(A2610,'[2]Pivot HorizontalMRP'!$A$4:$H$2689,8,0),0)</f>
        <v>2682</v>
      </c>
      <c r="T2610" s="1" t="n">
        <f aca="false">IFERROR(VLOOKUP(A2610,'[2]Pivot HorizontalMRP'!$A$4:$I$2689,9,0),0)</f>
        <v>1470</v>
      </c>
      <c r="U2610" s="1" t="n">
        <f aca="false">IF(I2610="delivery",O2610-SUM(Q2610+R2610),IF(I2610="PO",P2610-SUM(Q2610:R2610)))</f>
        <v>2627</v>
      </c>
      <c r="V2610" s="81" t="n">
        <v>0.14</v>
      </c>
      <c r="W2610" s="81"/>
      <c r="X2610" s="81" t="n">
        <f aca="false">W2610-V2610</f>
        <v>-0.14</v>
      </c>
      <c r="Y2610" s="81"/>
      <c r="Z2610" s="81"/>
      <c r="AA2610" s="81" t="n">
        <v>0.15715</v>
      </c>
      <c r="AB2610" s="81"/>
      <c r="AC2610" s="81"/>
      <c r="AD2610" s="81"/>
      <c r="AE2610" s="81"/>
      <c r="AF2610" s="81"/>
      <c r="AG2610" s="81"/>
      <c r="AH2610" s="81"/>
      <c r="AI2610" s="81"/>
      <c r="AJ2610" s="81"/>
      <c r="AK2610" s="81"/>
      <c r="AL2610" s="81"/>
      <c r="AM2610" s="81"/>
      <c r="AN2610" s="81"/>
      <c r="AO2610" s="81" t="str">
        <f aca="false">D2610</f>
        <v>Sanmina</v>
      </c>
      <c r="AP2610" s="1" t="s">
        <v>1474</v>
      </c>
      <c r="AQ2610" s="1"/>
      <c r="AR2610" s="1"/>
      <c r="AS2610" s="1"/>
      <c r="AT2610" s="1"/>
      <c r="AU2610" s="1"/>
      <c r="AV2610" s="1"/>
      <c r="AW2610" s="1"/>
      <c r="AX2610" s="1"/>
      <c r="AY2610" s="1"/>
      <c r="AZ2610" s="1"/>
      <c r="BA2610" s="1"/>
      <c r="BB2610" s="1"/>
      <c r="BC2610" s="1"/>
      <c r="BD2610" s="1"/>
      <c r="BE2610" s="1"/>
      <c r="BF2610" s="1" t="s">
        <v>14668</v>
      </c>
      <c r="BG2610" s="1" t="s">
        <v>183</v>
      </c>
      <c r="BH2610" s="1"/>
      <c r="BI2610" s="1"/>
    </row>
    <row r="2611" customFormat="false" ht="12.75" hidden="false" customHeight="false" outlineLevel="0" collapsed="false">
      <c r="A2611" s="1" t="s">
        <v>10211</v>
      </c>
      <c r="B2611" s="1" t="s">
        <v>10212</v>
      </c>
      <c r="C2611" s="1" t="s">
        <v>177</v>
      </c>
      <c r="D2611" s="1" t="s">
        <v>1471</v>
      </c>
      <c r="E2611" s="1" t="s">
        <v>16936</v>
      </c>
      <c r="F2611" s="1" t="s">
        <v>10214</v>
      </c>
      <c r="G2611" s="1" t="n">
        <v>43</v>
      </c>
      <c r="H2611" s="1" t="n">
        <v>2000</v>
      </c>
      <c r="I2611" s="101" t="s">
        <v>188</v>
      </c>
      <c r="J2611" s="1"/>
      <c r="K2611" s="1" t="n">
        <f aca="false">IFERROR(VLOOKUP(A2611,'[2]Pivot HorizontalMRP'!$A$4:$B$2689,2,0),0)</f>
        <v>0</v>
      </c>
      <c r="L2611" s="1" t="n">
        <f aca="false">IFERROR(VLOOKUP(A2611,'[2]Pivot HorizontalMRP'!$A$4:$C$2689,3,0),0)</f>
        <v>984</v>
      </c>
      <c r="M2611" s="1" t="n">
        <f aca="false">IFERROR(VLOOKUP(A2611,'[2]Pivot HorizontalMRP'!$A$4:$D$2689,0.4,0),0)</f>
        <v>0</v>
      </c>
      <c r="N2611" s="1" t="n">
        <f aca="false">IFERROR(VLOOKUP(A2611,'[2]Pivot HorizontalMRP'!$A$4:$E$2689,5,0),0)</f>
        <v>0</v>
      </c>
      <c r="O2611" s="1" t="n">
        <f aca="false">K2611+L2611</f>
        <v>984</v>
      </c>
      <c r="P2611" s="1" t="n">
        <f aca="false">K2611+L2611+M2611+N2611</f>
        <v>984</v>
      </c>
      <c r="Q2611" s="1" t="n">
        <f aca="false">IFERROR(VLOOKUP(A2611,'[2]Pivot HorizontalMRP'!$A$4:$F$2689,6,0),0)</f>
        <v>44</v>
      </c>
      <c r="R2611" s="1" t="n">
        <f aca="false">IFERROR(VLOOKUP(A2611,'[2]Pivot HorizontalMRP'!$A$4:$G$2689,7,0),0)</f>
        <v>332</v>
      </c>
      <c r="S2611" s="1" t="n">
        <f aca="false">IFERROR(VLOOKUP(A2611,'[2]Pivot HorizontalMRP'!$A$4:$H$2689,8,0),0)</f>
        <v>896</v>
      </c>
      <c r="T2611" s="1" t="n">
        <f aca="false">IFERROR(VLOOKUP(A2611,'[2]Pivot HorizontalMRP'!$A$4:$I$2689,9,0),0)</f>
        <v>256</v>
      </c>
      <c r="U2611" s="1" t="n">
        <f aca="false">IF(I2611="delivery",O2611-SUM(Q2611+R2611),IF(I2611="PO",P2611-SUM(Q2611:R2611)))</f>
        <v>608</v>
      </c>
      <c r="V2611" s="81" t="n">
        <v>0.449</v>
      </c>
      <c r="W2611" s="81"/>
      <c r="X2611" s="81" t="n">
        <f aca="false">W2611-V2611</f>
        <v>-0.449</v>
      </c>
      <c r="Y2611" s="81"/>
      <c r="Z2611" s="81"/>
      <c r="AA2611" s="81" t="n">
        <v>0.449</v>
      </c>
      <c r="AB2611" s="81"/>
      <c r="AC2611" s="81"/>
      <c r="AD2611" s="81"/>
      <c r="AE2611" s="81"/>
      <c r="AF2611" s="81"/>
      <c r="AG2611" s="81"/>
      <c r="AH2611" s="81"/>
      <c r="AI2611" s="81"/>
      <c r="AJ2611" s="81"/>
      <c r="AK2611" s="81"/>
      <c r="AL2611" s="81"/>
      <c r="AM2611" s="81"/>
      <c r="AN2611" s="81"/>
      <c r="AO2611" s="81" t="str">
        <f aca="false">D2611</f>
        <v>Sanmina</v>
      </c>
      <c r="AP2611" s="1" t="s">
        <v>1474</v>
      </c>
      <c r="AQ2611" s="1"/>
      <c r="AR2611" s="1"/>
      <c r="AS2611" s="1"/>
      <c r="AT2611" s="1"/>
      <c r="AU2611" s="1"/>
      <c r="AV2611" s="1"/>
      <c r="AW2611" s="1"/>
      <c r="AX2611" s="1"/>
      <c r="AY2611" s="1"/>
      <c r="AZ2611" s="1"/>
      <c r="BA2611" s="1"/>
      <c r="BB2611" s="1"/>
      <c r="BC2611" s="1"/>
      <c r="BD2611" s="1"/>
      <c r="BE2611" s="1"/>
      <c r="BF2611" s="1" t="s">
        <v>14668</v>
      </c>
      <c r="BG2611" s="1" t="s">
        <v>183</v>
      </c>
      <c r="BH2611" s="1"/>
      <c r="BI2611" s="1"/>
    </row>
    <row r="2612" customFormat="false" ht="12.75" hidden="false" customHeight="false" outlineLevel="0" collapsed="false">
      <c r="A2612" s="1" t="s">
        <v>10468</v>
      </c>
      <c r="B2612" s="1" t="s">
        <v>10468</v>
      </c>
      <c r="C2612" s="1" t="s">
        <v>10468</v>
      </c>
      <c r="D2612" s="1" t="s">
        <v>10468</v>
      </c>
      <c r="E2612" s="1" t="s">
        <v>10468</v>
      </c>
      <c r="F2612" s="1" t="s">
        <v>10468</v>
      </c>
      <c r="G2612" s="1" t="s">
        <v>10468</v>
      </c>
      <c r="H2612" s="1" t="s">
        <v>10468</v>
      </c>
      <c r="I2612" s="101" t="s">
        <v>10468</v>
      </c>
      <c r="J2612" s="1" t="s">
        <v>10468</v>
      </c>
      <c r="K2612" s="1" t="s">
        <v>10468</v>
      </c>
      <c r="L2612" s="1" t="s">
        <v>10468</v>
      </c>
      <c r="M2612" s="1" t="s">
        <v>10468</v>
      </c>
      <c r="N2612" s="1" t="s">
        <v>10468</v>
      </c>
      <c r="O2612" s="1" t="s">
        <v>10468</v>
      </c>
      <c r="P2612" s="1" t="s">
        <v>10468</v>
      </c>
      <c r="Q2612" s="1" t="s">
        <v>10468</v>
      </c>
      <c r="R2612" s="1" t="s">
        <v>10468</v>
      </c>
      <c r="S2612" s="1" t="s">
        <v>10468</v>
      </c>
      <c r="T2612" s="1" t="s">
        <v>10468</v>
      </c>
      <c r="U2612" s="1" t="s">
        <v>10468</v>
      </c>
      <c r="V2612" s="81" t="s">
        <v>10468</v>
      </c>
      <c r="W2612" s="81" t="s">
        <v>10468</v>
      </c>
      <c r="X2612" s="81" t="s">
        <v>10468</v>
      </c>
      <c r="Y2612" s="81" t="s">
        <v>10468</v>
      </c>
      <c r="Z2612" s="81" t="s">
        <v>10468</v>
      </c>
      <c r="AA2612" s="81" t="s">
        <v>10468</v>
      </c>
      <c r="AB2612" s="81" t="s">
        <v>10468</v>
      </c>
      <c r="AC2612" s="81" t="s">
        <v>10468</v>
      </c>
      <c r="AD2612" s="81" t="s">
        <v>10468</v>
      </c>
      <c r="AE2612" s="81" t="s">
        <v>10468</v>
      </c>
      <c r="AF2612" s="81" t="s">
        <v>10468</v>
      </c>
      <c r="AG2612" s="81" t="s">
        <v>10468</v>
      </c>
      <c r="AH2612" s="81" t="s">
        <v>10468</v>
      </c>
      <c r="AI2612" s="81" t="s">
        <v>10468</v>
      </c>
      <c r="AJ2612" s="81" t="s">
        <v>10468</v>
      </c>
      <c r="AK2612" s="81" t="s">
        <v>10468</v>
      </c>
      <c r="AL2612" s="81" t="s">
        <v>10468</v>
      </c>
      <c r="AM2612" s="81" t="s">
        <v>10468</v>
      </c>
      <c r="AN2612" s="81" t="s">
        <v>10468</v>
      </c>
      <c r="AO2612" s="81" t="s">
        <v>10468</v>
      </c>
      <c r="AP2612" s="1" t="s">
        <v>10468</v>
      </c>
      <c r="AQ2612" s="1" t="s">
        <v>10468</v>
      </c>
      <c r="AR2612" s="1" t="s">
        <v>10468</v>
      </c>
      <c r="AS2612" s="1" t="s">
        <v>10468</v>
      </c>
      <c r="AT2612" s="1" t="s">
        <v>10468</v>
      </c>
      <c r="AU2612" s="1" t="s">
        <v>10468</v>
      </c>
      <c r="AV2612" s="1" t="s">
        <v>10468</v>
      </c>
      <c r="AW2612" s="1" t="s">
        <v>10468</v>
      </c>
      <c r="AX2612" s="1" t="s">
        <v>10468</v>
      </c>
      <c r="AY2612" s="1" t="s">
        <v>10468</v>
      </c>
      <c r="AZ2612" s="1" t="s">
        <v>10468</v>
      </c>
      <c r="BA2612" s="1" t="s">
        <v>10468</v>
      </c>
      <c r="BB2612" s="1" t="s">
        <v>10468</v>
      </c>
      <c r="BC2612" s="1" t="s">
        <v>10468</v>
      </c>
      <c r="BD2612" s="1" t="s">
        <v>10468</v>
      </c>
      <c r="BE2612" s="1" t="s">
        <v>10468</v>
      </c>
      <c r="BF2612" s="1" t="s">
        <v>10468</v>
      </c>
      <c r="BG2612" s="1" t="s">
        <v>10468</v>
      </c>
      <c r="BH2612" s="1" t="s">
        <v>10468</v>
      </c>
      <c r="BI2612" s="1" t="s">
        <v>10468</v>
      </c>
    </row>
  </sheetData>
  <conditionalFormatting sqref="A1">
    <cfRule type="duplicateValues" priority="2" aboveAverage="0" equalAverage="0" bottom="0" percent="0" rank="0" text="" dxfId="34"/>
  </conditionalFormatting>
  <conditionalFormatting sqref="A1">
    <cfRule type="duplicateValues" priority="3" aboveAverage="0" equalAverage="0" bottom="0" percent="0" rank="0" text="" dxfId="35"/>
  </conditionalFormatting>
  <conditionalFormatting sqref="B1">
    <cfRule type="duplicateValues" priority="4" aboveAverage="0" equalAverage="0" bottom="0" percent="0" rank="0" text="" dxfId="36"/>
  </conditionalFormatting>
  <conditionalFormatting sqref="B1">
    <cfRule type="duplicateValues" priority="5" aboveAverage="0" equalAverage="0" bottom="0" percent="0" rank="0" text="" dxfId="37"/>
  </conditionalFormatting>
  <conditionalFormatting sqref="B1">
    <cfRule type="duplicateValues" priority="6" aboveAverage="0" equalAverage="0" bottom="0" percent="0" rank="0" text="" dxfId="38"/>
  </conditionalFormatting>
  <conditionalFormatting sqref="B2612 B2:B2456">
    <cfRule type="duplicateValues" priority="7" aboveAverage="0" equalAverage="0" bottom="0" percent="0" rank="0" text="" dxfId="39"/>
  </conditionalFormatting>
  <conditionalFormatting sqref="A2612:BI2612 A2:A2456">
    <cfRule type="duplicateValues" priority="8" aboveAverage="0" equalAverage="0" bottom="0" percent="0" rank="0" text="" dxfId="40"/>
  </conditionalFormatting>
  <conditionalFormatting sqref="B1">
    <cfRule type="duplicateValues" priority="9" aboveAverage="0" equalAverage="0" bottom="0" percent="0" rank="0" text="" dxfId="41"/>
  </conditionalFormatting>
  <conditionalFormatting sqref="B1">
    <cfRule type="duplicateValues" priority="10" aboveAverage="0" equalAverage="0" bottom="0" percent="0" rank="0" text="" dxfId="42"/>
  </conditionalFormatting>
  <conditionalFormatting sqref="A1">
    <cfRule type="duplicateValues" priority="11" aboveAverage="0" equalAverage="0" bottom="0" percent="0" rank="0" text="" dxfId="43"/>
  </conditionalFormatting>
  <conditionalFormatting sqref="A1">
    <cfRule type="duplicateValues" priority="12" aboveAverage="0" equalAverage="0" bottom="0" percent="0" rank="0" text="" dxfId="44"/>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LibreOffice/6.4.0.3$MacOSX_X86_64 LibreOffice_project/b0a288ab3d2d4774cb44b62f04d5d28733ac6df8</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2019-12-20T20:26:28Z</dcterms:created>
  <dc:creator>Hang Nguyen</dc:creator>
  <dc:description/>
  <dc:language>en-US</dc:language>
  <cp:lastModifiedBy/>
  <dcterms:modified xsi:type="dcterms:W3CDTF">2020-04-06T11:45:36Z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